
<file path=[Content_Types].xml><?xml version="1.0" encoding="utf-8"?>
<Types xmlns="http://schemas.openxmlformats.org/package/2006/content-types">
  <Default Extension="xml" ContentType="application/xml"/>
  <Default Extension="rels" ContentType="application/vnd.openxmlformats-package.relationships+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4" Type="http://schemas.openxmlformats.org/officeDocument/2006/relationships/custom-properties" Target="docProps/custom.xml"/><Relationship Id="rId1" Type="http://schemas.openxmlformats.org/officeDocument/2006/relationships/officeDocument" Target="xl/workbook.xml"/><Relationship Id="rId2" Type="http://schemas.openxmlformats.org/package/2006/relationships/metadata/core-properties" Target="docProps/core.xml"/></Relationships>
</file>

<file path=xl/workbook.xml><?xml version="1.0" encoding="utf-8"?>
<workbook xmlns="http://schemas.openxmlformats.org/spreadsheetml/2006/main" xmlns:r="http://schemas.openxmlformats.org/officeDocument/2006/relationships">
  <fileVersion appName="xl" lastEdited="5" lowestEdited="7" rupBuild="20910"/>
  <workbookPr autoCompressPictures="0"/>
  <bookViews>
    <workbookView xWindow="560" yWindow="560" windowWidth="25040" windowHeight="14040" tabRatio="693"/>
  </bookViews>
  <sheets>
    <sheet name="BKG w STRUCT" sheetId="1" r:id="rId1"/>
    <sheet name="definitions_list_mag" sheetId="6" r:id="rId2"/>
    <sheet name="definitions_list_lookup_ALT" sheetId="4" r:id="rId3"/>
    <sheet name="Depth_Lookup" sheetId="2" r:id="rId4"/>
    <sheet name="definitions_list_lookup" sheetId="3" r:id="rId5"/>
  </sheets>
  <externalReferences>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s>
  <definedNames>
    <definedName name="_1__xlchart.v1.0" hidden="1">#REF!</definedName>
    <definedName name="_2__xlchart.v1.1" hidden="1">#REF!</definedName>
    <definedName name="_xlnm._FilterDatabase" localSheetId="0" hidden="1">'BKG w STRUCT'!$Q$1:$Q$786</definedName>
    <definedName name="B_cohesive" localSheetId="2">definitions_list_lookup_ALT!$AH$12:$AH$14</definedName>
    <definedName name="B_cohesive" localSheetId="1">definitions_list_mag!$AF$12:$AF$14</definedName>
    <definedName name="B_cohesive">#REF!</definedName>
    <definedName name="BD_intensity" localSheetId="2">definitions_list_lookup_ALT!$AK$12:$AK$17</definedName>
    <definedName name="BD_intensity" localSheetId="1">definitions_list_mag!$AI$12:$AI$17</definedName>
    <definedName name="BD_intensity">#REF!</definedName>
    <definedName name="BGD_type" localSheetId="2">definitions_list_lookup_ALT!$N$3:$N$6</definedName>
    <definedName name="BGD_type" localSheetId="1">definitions_list_mag!$N$3:$N$6</definedName>
    <definedName name="BGD_type">#REF!</definedName>
    <definedName name="Boundary_layer" localSheetId="2">definitions_list_lookup_ALT!$X$5:$X$8</definedName>
    <definedName name="Boundary_layer" localSheetId="1">definitions_list_mag!$V$5:$V$8</definedName>
    <definedName name="Boundary_layer">#REF!</definedName>
    <definedName name="contact_geom" localSheetId="2">definitions_list_lookup_ALT!$J$23:$J$26</definedName>
    <definedName name="contact_geom" localSheetId="1">definitions_list_mag!$J$23:$J$26</definedName>
    <definedName name="contact_geom">#REF!</definedName>
    <definedName name="contact_nature" localSheetId="2">definitions_list_lookup_ALT!$I$23:$I$25</definedName>
    <definedName name="contact_nature" localSheetId="1">definitions_list_mag!$I$23:$I$25</definedName>
    <definedName name="contact_nature">#REF!</definedName>
    <definedName name="Contacts" localSheetId="2">definitions_list_lookup_ALT!$I$3:$I$10</definedName>
    <definedName name="Contacts" localSheetId="1">definitions_list_mag!$I$3:$I$10</definedName>
    <definedName name="Contacts">#REF!</definedName>
    <definedName name="CP_boundary" localSheetId="2">definitions_list_lookup_ALT!$AF$3:$AF$4</definedName>
    <definedName name="CP_boundary" localSheetId="1">definitions_list_mag!$AD$3:$AD$4</definedName>
    <definedName name="CP_boundary">#REF!</definedName>
    <definedName name="CP_geometry" localSheetId="2">definitions_list_lookup_ALT!$AD$3:$AD$7</definedName>
    <definedName name="CP_geometry" localSheetId="1">definitions_list_mag!$AB$3:$AB$7</definedName>
    <definedName name="CP_geometry">#REF!</definedName>
    <definedName name="CP_intensity" localSheetId="2">definitions_list_lookup_ALT!$AD$12:$AD$17</definedName>
    <definedName name="CP_intensity" localSheetId="1">definitions_list_mag!$AB$12:$AB$17</definedName>
    <definedName name="CP_intensity">#REF!</definedName>
    <definedName name="fault_type" localSheetId="2">definitions_list_lookup_ALT!$AH$3:$AH$8</definedName>
    <definedName name="fault_type" localSheetId="1">definitions_list_mag!$AF$3:$AF$8</definedName>
    <definedName name="fault_type">#REF!</definedName>
    <definedName name="fracture_intensity" localSheetId="2">definitions_list_lookup_ALT!$AO$12:$AO$15</definedName>
    <definedName name="fracture_intensity" localSheetId="1">definitions_list_mag!$AM$12:$AM$15</definedName>
    <definedName name="fracture_intensity">#REF!</definedName>
    <definedName name="fracture_morph" localSheetId="2">definitions_list_lookup_ALT!$AK$3:$AK$6</definedName>
    <definedName name="fracture_morph" localSheetId="1">definitions_list_mag!$AI$3:$AI$6</definedName>
    <definedName name="fracture_morph">#REF!</definedName>
    <definedName name="fracture_network" localSheetId="2">definitions_list_lookup_ALT!$AN$3:$AN$5</definedName>
    <definedName name="fracture_network" localSheetId="1">definitions_list_mag!$AL$3:$AL$5</definedName>
    <definedName name="fracture_network">#REF!</definedName>
    <definedName name="fracture_type" localSheetId="2">definitions_list_lookup_ALT!$BG$3:$BG$8</definedName>
    <definedName name="fracture_type" localSheetId="1">definitions_list_mag!$BE$3:$BE$8</definedName>
    <definedName name="fracture_type">#REF!</definedName>
    <definedName name="Grain_size" localSheetId="2">definitions_list_lookup_ALT!$A$3:$A$9</definedName>
    <definedName name="Grain_size" localSheetId="1">definitions_list_mag!$A$3:$A$9</definedName>
    <definedName name="Grain_size">#REF!</definedName>
    <definedName name="GS_distribution" localSheetId="2">definitions_list_lookup_ALT!$C$3:$C$5</definedName>
    <definedName name="GS_distribution" localSheetId="1">definitions_list_mag!$C$3:$C$5</definedName>
    <definedName name="GS_distribution">#REF!</definedName>
    <definedName name="Habit" localSheetId="2">definitions_list_lookup_ALT!$H$3:$H$7</definedName>
    <definedName name="Habit" localSheetId="1">definitions_list_mag!$H$3:$H$7</definedName>
    <definedName name="Habit">#REF!</definedName>
    <definedName name="Intensity_layer" localSheetId="2">definitions_list_lookup_ALT!$Y$3:$Y$6</definedName>
    <definedName name="Intensity_layer" localSheetId="1">definitions_list_mag!$W$3:$W$6</definedName>
    <definedName name="Intensity_layer">#REF!</definedName>
    <definedName name="Lithology" localSheetId="2">definitions_list_lookup_ALT!$J$3:$J$19</definedName>
    <definedName name="Lithology" localSheetId="1">definitions_list_mag!$J$3:$J$19</definedName>
    <definedName name="Lithology">#REF!</definedName>
    <definedName name="mag_vein" localSheetId="2">definitions_list_lookup_ALT!$BC$3:$BC$6</definedName>
    <definedName name="mag_vein" localSheetId="1">definitions_list_mag!$BA$3:$BA$6</definedName>
    <definedName name="mag_vein">#REF!</definedName>
    <definedName name="mag_vein_con" localSheetId="2">definitions_list_lookup_ALT!$BD$3:$BD$5</definedName>
    <definedName name="mag_vein_con" localSheetId="1">definitions_list_mag!$BB$3:$BB$5</definedName>
    <definedName name="mag_vein_con">#REF!</definedName>
    <definedName name="mag_vein_geom" localSheetId="2">definitions_list_lookup_ALT!$BE$3:$BE$5</definedName>
    <definedName name="mag_vein_geom" localSheetId="1">definitions_list_mag!$BC$3:$BC$5</definedName>
    <definedName name="mag_vein_geom">#REF!</definedName>
    <definedName name="MF_geometry" localSheetId="2">definitions_list_lookup_ALT!$AA$3:$AA$6</definedName>
    <definedName name="MF_geometry" localSheetId="1">definitions_list_mag!$Y$3:$Y$6</definedName>
    <definedName name="MF_geometry">#REF!</definedName>
    <definedName name="MF_intensity" localSheetId="2">definitions_list_lookup_ALT!$AA$12:$AA$15</definedName>
    <definedName name="MF_intensity" localSheetId="1">definitions_list_mag!$Y$12:$Y$15</definedName>
    <definedName name="MF_intensity">#REF!</definedName>
    <definedName name="Modifier" localSheetId="2">definitions_list_lookup_ALT!$K$3:$K$9</definedName>
    <definedName name="Modifier" localSheetId="1">definitions_list_mag!$K$3:$K$9</definedName>
    <definedName name="Modifier">#REF!</definedName>
    <definedName name="Nature_layer" localSheetId="2">definitions_list_lookup_ALT!$W$3:$W$5</definedName>
    <definedName name="Nature_layer" localSheetId="1">definitions_list_mag!$U$3:$U$5</definedName>
    <definedName name="Nature_layer">#REF!</definedName>
    <definedName name="patch_shape" localSheetId="2">definitions_list_lookup_ALT!$R$3:$R$6</definedName>
    <definedName name="patch_shape" localSheetId="1">definitions_list_mag!$R$3:$R$6</definedName>
    <definedName name="patch_shape">#REF!</definedName>
    <definedName name="patch_size" localSheetId="2">definitions_list_lookup_ALT!$S$3:$S$5</definedName>
    <definedName name="patch_size" localSheetId="1">definitions_list_mag!$S$3:$S$5</definedName>
    <definedName name="patch_size">#REF!</definedName>
    <definedName name="pervasive" localSheetId="2">definitions_list_lookup_ALT!$N$3:$N$5</definedName>
    <definedName name="pervasive" localSheetId="1">definitions_list_mag!$N$3:$N$5</definedName>
    <definedName name="pervasive">#REF!</definedName>
    <definedName name="Quality_name" localSheetId="2">definitions_list_lookup_ALT!$AV$3:$AV$5</definedName>
    <definedName name="Quality_name" localSheetId="1">definitions_list_mag!$AT$3:$AT$5</definedName>
    <definedName name="Quality_name">#REF!</definedName>
    <definedName name="Shape" localSheetId="2">definitions_list_lookup_ALT!$G$3:$G$5</definedName>
    <definedName name="Shape" localSheetId="1">definitions_list_mag!$G$3:$G$5</definedName>
    <definedName name="Shape">#REF!</definedName>
    <definedName name="shear_sense" localSheetId="2">definitions_list_lookup_ALT!$AY$3:$AY$11</definedName>
    <definedName name="shear_sense" localSheetId="1">definitions_list_mag!$AW$3:$AW$11</definedName>
    <definedName name="shear_sense">#REF!</definedName>
    <definedName name="SPO_phase" localSheetId="2">definitions_list_lookup_ALT!$BA$3:$BA$7</definedName>
    <definedName name="SPO_phase" localSheetId="1">definitions_list_mag!$AY$3:$AY$7</definedName>
    <definedName name="SPO_phase">#REF!</definedName>
    <definedName name="Texture" localSheetId="2">definitions_list_lookup_ALT!$E$3:$E$13</definedName>
    <definedName name="Texture" localSheetId="1">definitions_list_mag!$E$3:$E$13</definedName>
    <definedName name="Texture">#REF!</definedName>
    <definedName name="vein_connectivity" localSheetId="2">definitions_list_lookup_ALT!$AR$3:$AR$12</definedName>
    <definedName name="vein_connectivity" localSheetId="1">definitions_list_mag!$AP$3:$AP$12</definedName>
    <definedName name="vein_connectivity">#REF!</definedName>
    <definedName name="vein_morph" localSheetId="2">definitions_list_lookup_ALT!$AT$3:$AT$7</definedName>
    <definedName name="vein_morph" localSheetId="1">definitions_list_mag!$AR$3:$AR$7</definedName>
    <definedName name="vein_morph">#REF!</definedName>
    <definedName name="vein_texture" localSheetId="2">definitions_list_lookup_ALT!$AP$3:$AP$12</definedName>
    <definedName name="vein_texture" localSheetId="1">definitions_list_mag!$AN$3:$AN$12</definedName>
    <definedName name="vein_texture">#REF!</definedName>
  </definedNames>
  <calcPr calcId="140001" concurrentCalc="0"/>
  <extLst>
    <ext xmlns:mx="http://schemas.microsoft.com/office/mac/excel/2008/main" uri="{7523E5D3-25F3-A5E0-1632-64F254C22452}">
      <mx:ArchID Flags="2"/>
    </ext>
    <ext xmlns:loext="http://schemas.libreoffice.org/" uri="{7626C862-2A13-11E5-B345-FEFF819CDC9F}">
      <loext:extCalcPr stringRefSyntax="ExcelA1"/>
    </ext>
  </extLst>
</workbook>
</file>

<file path=xl/calcChain.xml><?xml version="1.0" encoding="utf-8"?>
<calcChain xmlns="http://schemas.openxmlformats.org/spreadsheetml/2006/main">
  <c r="M1019" i="1" l="1"/>
  <c r="L4" i="1"/>
  <c r="M4" i="1"/>
  <c r="L5" i="1"/>
  <c r="M5" i="1"/>
  <c r="L6" i="1"/>
  <c r="M6" i="1"/>
  <c r="L7" i="1"/>
  <c r="M7" i="1"/>
  <c r="L8" i="1"/>
  <c r="M8" i="1"/>
  <c r="L9" i="1"/>
  <c r="M9" i="1"/>
  <c r="L10" i="1"/>
  <c r="M10" i="1"/>
  <c r="L11" i="1"/>
  <c r="M11" i="1"/>
  <c r="L12" i="1"/>
  <c r="M12" i="1"/>
  <c r="L13" i="1"/>
  <c r="M13" i="1"/>
  <c r="L14" i="1"/>
  <c r="M14" i="1"/>
  <c r="L15" i="1"/>
  <c r="M15" i="1"/>
  <c r="L16" i="1"/>
  <c r="M16" i="1"/>
  <c r="L17" i="1"/>
  <c r="M17" i="1"/>
  <c r="L18" i="1"/>
  <c r="M18" i="1"/>
  <c r="L19" i="1"/>
  <c r="M19" i="1"/>
  <c r="L20" i="1"/>
  <c r="M20" i="1"/>
  <c r="L21" i="1"/>
  <c r="M21" i="1"/>
  <c r="L22" i="1"/>
  <c r="M22" i="1"/>
  <c r="L23" i="1"/>
  <c r="M23" i="1"/>
  <c r="L24" i="1"/>
  <c r="M24" i="1"/>
  <c r="L25" i="1"/>
  <c r="M25" i="1"/>
  <c r="L26" i="1"/>
  <c r="M26" i="1"/>
  <c r="L27" i="1"/>
  <c r="M27" i="1"/>
  <c r="L28" i="1"/>
  <c r="M28" i="1"/>
  <c r="L29" i="1"/>
  <c r="M29" i="1"/>
  <c r="L30" i="1"/>
  <c r="M30" i="1"/>
  <c r="L31" i="1"/>
  <c r="M31" i="1"/>
  <c r="L32" i="1"/>
  <c r="M32" i="1"/>
  <c r="L33" i="1"/>
  <c r="M33" i="1"/>
  <c r="L34" i="1"/>
  <c r="M34" i="1"/>
  <c r="L35" i="1"/>
  <c r="M35" i="1"/>
  <c r="L36" i="1"/>
  <c r="M36" i="1"/>
  <c r="L37" i="1"/>
  <c r="M37" i="1"/>
  <c r="L38" i="1"/>
  <c r="M38" i="1"/>
  <c r="L39" i="1"/>
  <c r="M39" i="1"/>
  <c r="L40" i="1"/>
  <c r="M40" i="1"/>
  <c r="L41" i="1"/>
  <c r="M41" i="1"/>
  <c r="L42" i="1"/>
  <c r="M42" i="1"/>
  <c r="L43" i="1"/>
  <c r="M43" i="1"/>
  <c r="L44" i="1"/>
  <c r="M44" i="1"/>
  <c r="L45" i="1"/>
  <c r="M45" i="1"/>
  <c r="L46" i="1"/>
  <c r="M46" i="1"/>
  <c r="L47" i="1"/>
  <c r="M47" i="1"/>
  <c r="L48" i="1"/>
  <c r="M48" i="1"/>
  <c r="L49" i="1"/>
  <c r="M49" i="1"/>
  <c r="L50" i="1"/>
  <c r="M50" i="1"/>
  <c r="L51" i="1"/>
  <c r="M51" i="1"/>
  <c r="L52" i="1"/>
  <c r="M52" i="1"/>
  <c r="L53" i="1"/>
  <c r="M53" i="1"/>
  <c r="L54" i="1"/>
  <c r="M54" i="1"/>
  <c r="L55" i="1"/>
  <c r="M55" i="1"/>
  <c r="L56" i="1"/>
  <c r="M56" i="1"/>
  <c r="L57" i="1"/>
  <c r="M57" i="1"/>
  <c r="L58" i="1"/>
  <c r="M58" i="1"/>
  <c r="L59" i="1"/>
  <c r="M59" i="1"/>
  <c r="L60" i="1"/>
  <c r="M60" i="1"/>
  <c r="L61" i="1"/>
  <c r="M61" i="1"/>
  <c r="L62" i="1"/>
  <c r="M62" i="1"/>
  <c r="L63" i="1"/>
  <c r="M63" i="1"/>
  <c r="L64" i="1"/>
  <c r="M64" i="1"/>
  <c r="L65" i="1"/>
  <c r="M65" i="1"/>
  <c r="L66" i="1"/>
  <c r="M66" i="1"/>
  <c r="L67" i="1"/>
  <c r="M67" i="1"/>
  <c r="L68" i="1"/>
  <c r="M68" i="1"/>
  <c r="L69" i="1"/>
  <c r="M69" i="1"/>
  <c r="L70" i="1"/>
  <c r="M70" i="1"/>
  <c r="L71" i="1"/>
  <c r="M71" i="1"/>
  <c r="L72" i="1"/>
  <c r="M72" i="1"/>
  <c r="L73" i="1"/>
  <c r="M73" i="1"/>
  <c r="L74" i="1"/>
  <c r="M74" i="1"/>
  <c r="L75" i="1"/>
  <c r="M75" i="1"/>
  <c r="L76" i="1"/>
  <c r="M76" i="1"/>
  <c r="L77" i="1"/>
  <c r="M77" i="1"/>
  <c r="L78" i="1"/>
  <c r="M78" i="1"/>
  <c r="L79" i="1"/>
  <c r="M79" i="1"/>
  <c r="L80" i="1"/>
  <c r="M80" i="1"/>
  <c r="L81" i="1"/>
  <c r="M81" i="1"/>
  <c r="L82" i="1"/>
  <c r="M82" i="1"/>
  <c r="L83" i="1"/>
  <c r="M83" i="1"/>
  <c r="L84" i="1"/>
  <c r="M84" i="1"/>
  <c r="L85" i="1"/>
  <c r="M85" i="1"/>
  <c r="L86" i="1"/>
  <c r="M86" i="1"/>
  <c r="L87" i="1"/>
  <c r="M87" i="1"/>
  <c r="L88" i="1"/>
  <c r="M88" i="1"/>
  <c r="L89" i="1"/>
  <c r="M89" i="1"/>
  <c r="L90" i="1"/>
  <c r="M90" i="1"/>
  <c r="L91" i="1"/>
  <c r="M91" i="1"/>
  <c r="L92" i="1"/>
  <c r="M92" i="1"/>
  <c r="L93" i="1"/>
  <c r="M93" i="1"/>
  <c r="L94" i="1"/>
  <c r="M94" i="1"/>
  <c r="L95" i="1"/>
  <c r="M95" i="1"/>
  <c r="L96" i="1"/>
  <c r="M96" i="1"/>
  <c r="L97" i="1"/>
  <c r="M97" i="1"/>
  <c r="L98" i="1"/>
  <c r="M98" i="1"/>
  <c r="L99" i="1"/>
  <c r="M99" i="1"/>
  <c r="L100" i="1"/>
  <c r="M100" i="1"/>
  <c r="L101" i="1"/>
  <c r="M101" i="1"/>
  <c r="L102" i="1"/>
  <c r="M102" i="1"/>
  <c r="L103" i="1"/>
  <c r="M103" i="1"/>
  <c r="L104" i="1"/>
  <c r="M104" i="1"/>
  <c r="L105" i="1"/>
  <c r="M105" i="1"/>
  <c r="L106" i="1"/>
  <c r="M106" i="1"/>
  <c r="L107" i="1"/>
  <c r="M107" i="1"/>
  <c r="L108" i="1"/>
  <c r="M108" i="1"/>
  <c r="L109" i="1"/>
  <c r="M109" i="1"/>
  <c r="L110" i="1"/>
  <c r="M110" i="1"/>
  <c r="L111" i="1"/>
  <c r="M111" i="1"/>
  <c r="L112" i="1"/>
  <c r="M112" i="1"/>
  <c r="L113" i="1"/>
  <c r="M113" i="1"/>
  <c r="L114" i="1"/>
  <c r="M114" i="1"/>
  <c r="L115" i="1"/>
  <c r="M115" i="1"/>
  <c r="L116" i="1"/>
  <c r="M116" i="1"/>
  <c r="L117" i="1"/>
  <c r="M117" i="1"/>
  <c r="L118" i="1"/>
  <c r="M118" i="1"/>
  <c r="L119" i="1"/>
  <c r="M119" i="1"/>
  <c r="L120" i="1"/>
  <c r="M120" i="1"/>
  <c r="L121" i="1"/>
  <c r="M121" i="1"/>
  <c r="L122" i="1"/>
  <c r="M122" i="1"/>
  <c r="L123" i="1"/>
  <c r="M123" i="1"/>
  <c r="L124" i="1"/>
  <c r="M124" i="1"/>
  <c r="L125" i="1"/>
  <c r="M125" i="1"/>
  <c r="L126" i="1"/>
  <c r="M126" i="1"/>
  <c r="L127" i="1"/>
  <c r="M127" i="1"/>
  <c r="L128" i="1"/>
  <c r="M128" i="1"/>
  <c r="L129" i="1"/>
  <c r="M129" i="1"/>
  <c r="L130" i="1"/>
  <c r="M130" i="1"/>
  <c r="L131" i="1"/>
  <c r="M131" i="1"/>
  <c r="L132" i="1"/>
  <c r="M132" i="1"/>
  <c r="L133" i="1"/>
  <c r="M133" i="1"/>
  <c r="L134" i="1"/>
  <c r="M134" i="1"/>
  <c r="L135" i="1"/>
  <c r="M135" i="1"/>
  <c r="L136" i="1"/>
  <c r="M136" i="1"/>
  <c r="L137" i="1"/>
  <c r="M137" i="1"/>
  <c r="L138" i="1"/>
  <c r="M138" i="1"/>
  <c r="L139" i="1"/>
  <c r="M139" i="1"/>
  <c r="L140" i="1"/>
  <c r="M140" i="1"/>
  <c r="L141" i="1"/>
  <c r="M141" i="1"/>
  <c r="L142" i="1"/>
  <c r="M142" i="1"/>
  <c r="L143" i="1"/>
  <c r="M143" i="1"/>
  <c r="L144" i="1"/>
  <c r="M144" i="1"/>
  <c r="L145" i="1"/>
  <c r="M145" i="1"/>
  <c r="L146" i="1"/>
  <c r="M146" i="1"/>
  <c r="L147" i="1"/>
  <c r="M147" i="1"/>
  <c r="L148" i="1"/>
  <c r="M148" i="1"/>
  <c r="L149" i="1"/>
  <c r="M149" i="1"/>
  <c r="L150" i="1"/>
  <c r="M150" i="1"/>
  <c r="L151" i="1"/>
  <c r="M151" i="1"/>
  <c r="L152" i="1"/>
  <c r="M152" i="1"/>
  <c r="L153" i="1"/>
  <c r="M153" i="1"/>
  <c r="L154" i="1"/>
  <c r="M154" i="1"/>
  <c r="L155" i="1"/>
  <c r="M155" i="1"/>
  <c r="L156" i="1"/>
  <c r="M156" i="1"/>
  <c r="L157" i="1"/>
  <c r="M157" i="1"/>
  <c r="L158" i="1"/>
  <c r="M158" i="1"/>
  <c r="L159" i="1"/>
  <c r="M159" i="1"/>
  <c r="L160" i="1"/>
  <c r="M160" i="1"/>
  <c r="L161" i="1"/>
  <c r="M161" i="1"/>
  <c r="L162" i="1"/>
  <c r="M162" i="1"/>
  <c r="L163" i="1"/>
  <c r="M163" i="1"/>
  <c r="L164" i="1"/>
  <c r="M164" i="1"/>
  <c r="L165" i="1"/>
  <c r="M165" i="1"/>
  <c r="L166" i="1"/>
  <c r="M166" i="1"/>
  <c r="L167" i="1"/>
  <c r="M167" i="1"/>
  <c r="L168" i="1"/>
  <c r="M168" i="1"/>
  <c r="L169" i="1"/>
  <c r="M169" i="1"/>
  <c r="L170" i="1"/>
  <c r="M170" i="1"/>
  <c r="L171" i="1"/>
  <c r="M171" i="1"/>
  <c r="L172" i="1"/>
  <c r="M172" i="1"/>
  <c r="L173" i="1"/>
  <c r="M173" i="1"/>
  <c r="L174" i="1"/>
  <c r="M174" i="1"/>
  <c r="L175" i="1"/>
  <c r="M175" i="1"/>
  <c r="L176" i="1"/>
  <c r="M176" i="1"/>
  <c r="L177" i="1"/>
  <c r="M177" i="1"/>
  <c r="L178" i="1"/>
  <c r="M178" i="1"/>
  <c r="L179" i="1"/>
  <c r="M179" i="1"/>
  <c r="L180" i="1"/>
  <c r="M180" i="1"/>
  <c r="L181" i="1"/>
  <c r="M181" i="1"/>
  <c r="L182" i="1"/>
  <c r="M182" i="1"/>
  <c r="L183" i="1"/>
  <c r="M183" i="1"/>
  <c r="L184" i="1"/>
  <c r="M184" i="1"/>
  <c r="L185" i="1"/>
  <c r="M185" i="1"/>
  <c r="L186" i="1"/>
  <c r="M186" i="1"/>
  <c r="L187" i="1"/>
  <c r="M187" i="1"/>
  <c r="L188" i="1"/>
  <c r="M188" i="1"/>
  <c r="L189" i="1"/>
  <c r="M189" i="1"/>
  <c r="L190" i="1"/>
  <c r="M190" i="1"/>
  <c r="L191" i="1"/>
  <c r="M191" i="1"/>
  <c r="L192" i="1"/>
  <c r="M192" i="1"/>
  <c r="L193" i="1"/>
  <c r="M193" i="1"/>
  <c r="L194" i="1"/>
  <c r="M194" i="1"/>
  <c r="L195" i="1"/>
  <c r="M195" i="1"/>
  <c r="L196" i="1"/>
  <c r="M196" i="1"/>
  <c r="L197" i="1"/>
  <c r="M197" i="1"/>
  <c r="L198" i="1"/>
  <c r="M198" i="1"/>
  <c r="L199" i="1"/>
  <c r="M199" i="1"/>
  <c r="L200" i="1"/>
  <c r="M200" i="1"/>
  <c r="L201" i="1"/>
  <c r="M201" i="1"/>
  <c r="L202" i="1"/>
  <c r="M202" i="1"/>
  <c r="L203" i="1"/>
  <c r="M203" i="1"/>
  <c r="L204" i="1"/>
  <c r="M204" i="1"/>
  <c r="L205" i="1"/>
  <c r="M205" i="1"/>
  <c r="L206" i="1"/>
  <c r="M206" i="1"/>
  <c r="L207" i="1"/>
  <c r="M207" i="1"/>
  <c r="L208" i="1"/>
  <c r="M208" i="1"/>
  <c r="L209" i="1"/>
  <c r="M209" i="1"/>
  <c r="L210" i="1"/>
  <c r="M210" i="1"/>
  <c r="L211" i="1"/>
  <c r="M211" i="1"/>
  <c r="L212" i="1"/>
  <c r="M212" i="1"/>
  <c r="L213" i="1"/>
  <c r="M213" i="1"/>
  <c r="L214" i="1"/>
  <c r="M214" i="1"/>
  <c r="L215" i="1"/>
  <c r="M215" i="1"/>
  <c r="L216" i="1"/>
  <c r="M216" i="1"/>
  <c r="L217" i="1"/>
  <c r="M217" i="1"/>
  <c r="L218" i="1"/>
  <c r="M218" i="1"/>
  <c r="L219" i="1"/>
  <c r="M219" i="1"/>
  <c r="L220" i="1"/>
  <c r="M220" i="1"/>
  <c r="L221" i="1"/>
  <c r="M221" i="1"/>
  <c r="L222" i="1"/>
  <c r="M222" i="1"/>
  <c r="L223" i="1"/>
  <c r="M223" i="1"/>
  <c r="L224" i="1"/>
  <c r="M224" i="1"/>
  <c r="L225" i="1"/>
  <c r="M225" i="1"/>
  <c r="L226" i="1"/>
  <c r="M226" i="1"/>
  <c r="L227" i="1"/>
  <c r="M227" i="1"/>
  <c r="L228" i="1"/>
  <c r="M228" i="1"/>
  <c r="L229" i="1"/>
  <c r="M229" i="1"/>
  <c r="L230" i="1"/>
  <c r="M230" i="1"/>
  <c r="L231" i="1"/>
  <c r="M231" i="1"/>
  <c r="L232" i="1"/>
  <c r="M232" i="1"/>
  <c r="L233" i="1"/>
  <c r="M233" i="1"/>
  <c r="L234" i="1"/>
  <c r="M234" i="1"/>
  <c r="L235" i="1"/>
  <c r="M235" i="1"/>
  <c r="L236" i="1"/>
  <c r="M236" i="1"/>
  <c r="L237" i="1"/>
  <c r="M237" i="1"/>
  <c r="L238" i="1"/>
  <c r="M238" i="1"/>
  <c r="L239" i="1"/>
  <c r="M239" i="1"/>
  <c r="L240" i="1"/>
  <c r="M240" i="1"/>
  <c r="L241" i="1"/>
  <c r="M241" i="1"/>
  <c r="L242" i="1"/>
  <c r="M242" i="1"/>
  <c r="L243" i="1"/>
  <c r="M243" i="1"/>
  <c r="L244" i="1"/>
  <c r="M244" i="1"/>
  <c r="L245" i="1"/>
  <c r="M245" i="1"/>
  <c r="L246" i="1"/>
  <c r="M246" i="1"/>
  <c r="L247" i="1"/>
  <c r="M247" i="1"/>
  <c r="L248" i="1"/>
  <c r="M248" i="1"/>
  <c r="L249" i="1"/>
  <c r="M249" i="1"/>
  <c r="L250" i="1"/>
  <c r="M250" i="1"/>
  <c r="L251" i="1"/>
  <c r="M251" i="1"/>
  <c r="L252" i="1"/>
  <c r="M252" i="1"/>
  <c r="L253" i="1"/>
  <c r="M253" i="1"/>
  <c r="L254" i="1"/>
  <c r="M254" i="1"/>
  <c r="L255" i="1"/>
  <c r="M255" i="1"/>
  <c r="L256" i="1"/>
  <c r="M256" i="1"/>
  <c r="L257" i="1"/>
  <c r="M257" i="1"/>
  <c r="L258" i="1"/>
  <c r="M258" i="1"/>
  <c r="L259" i="1"/>
  <c r="M259" i="1"/>
  <c r="L260" i="1"/>
  <c r="M260" i="1"/>
  <c r="L261" i="1"/>
  <c r="M261" i="1"/>
  <c r="L262" i="1"/>
  <c r="M262" i="1"/>
  <c r="L263" i="1"/>
  <c r="M263" i="1"/>
  <c r="L264" i="1"/>
  <c r="M264" i="1"/>
  <c r="L265" i="1"/>
  <c r="M265" i="1"/>
  <c r="L266" i="1"/>
  <c r="M266" i="1"/>
  <c r="L267" i="1"/>
  <c r="M267" i="1"/>
  <c r="L268" i="1"/>
  <c r="M268" i="1"/>
  <c r="L269" i="1"/>
  <c r="M269" i="1"/>
  <c r="L270" i="1"/>
  <c r="M270" i="1"/>
  <c r="L271" i="1"/>
  <c r="M271" i="1"/>
  <c r="L272" i="1"/>
  <c r="M272" i="1"/>
  <c r="L273" i="1"/>
  <c r="M273" i="1"/>
  <c r="L274" i="1"/>
  <c r="M274" i="1"/>
  <c r="L275" i="1"/>
  <c r="M275" i="1"/>
  <c r="L276" i="1"/>
  <c r="M276" i="1"/>
  <c r="L277" i="1"/>
  <c r="M277" i="1"/>
  <c r="L278" i="1"/>
  <c r="M278" i="1"/>
  <c r="L279" i="1"/>
  <c r="M279" i="1"/>
  <c r="L280" i="1"/>
  <c r="M280" i="1"/>
  <c r="L281" i="1"/>
  <c r="M281" i="1"/>
  <c r="L282" i="1"/>
  <c r="M282" i="1"/>
  <c r="L283" i="1"/>
  <c r="M283" i="1"/>
  <c r="L284" i="1"/>
  <c r="M284" i="1"/>
  <c r="L285" i="1"/>
  <c r="M285" i="1"/>
  <c r="L286" i="1"/>
  <c r="M286" i="1"/>
  <c r="L287" i="1"/>
  <c r="M287" i="1"/>
  <c r="L288" i="1"/>
  <c r="M288" i="1"/>
  <c r="L289" i="1"/>
  <c r="M289" i="1"/>
  <c r="L290" i="1"/>
  <c r="M290" i="1"/>
  <c r="L291" i="1"/>
  <c r="M291" i="1"/>
  <c r="L292" i="1"/>
  <c r="M292" i="1"/>
  <c r="L293" i="1"/>
  <c r="M293" i="1"/>
  <c r="L294" i="1"/>
  <c r="M294" i="1"/>
  <c r="L295" i="1"/>
  <c r="M295" i="1"/>
  <c r="L296" i="1"/>
  <c r="M296" i="1"/>
  <c r="L297" i="1"/>
  <c r="M297" i="1"/>
  <c r="L298" i="1"/>
  <c r="M298" i="1"/>
  <c r="L299" i="1"/>
  <c r="M299" i="1"/>
  <c r="L300" i="1"/>
  <c r="M300" i="1"/>
  <c r="L301" i="1"/>
  <c r="M301" i="1"/>
  <c r="L302" i="1"/>
  <c r="M302" i="1"/>
  <c r="L303" i="1"/>
  <c r="M303" i="1"/>
  <c r="L304" i="1"/>
  <c r="M304" i="1"/>
  <c r="L305" i="1"/>
  <c r="M305" i="1"/>
  <c r="L306" i="1"/>
  <c r="M306" i="1"/>
  <c r="L307" i="1"/>
  <c r="M307" i="1"/>
  <c r="L308" i="1"/>
  <c r="M308" i="1"/>
  <c r="L309" i="1"/>
  <c r="M309" i="1"/>
  <c r="L310" i="1"/>
  <c r="M310" i="1"/>
  <c r="L311" i="1"/>
  <c r="M311" i="1"/>
  <c r="L312" i="1"/>
  <c r="M312" i="1"/>
  <c r="L313" i="1"/>
  <c r="M313" i="1"/>
  <c r="L314" i="1"/>
  <c r="M314" i="1"/>
  <c r="L315" i="1"/>
  <c r="M315" i="1"/>
  <c r="L316" i="1"/>
  <c r="M316" i="1"/>
  <c r="L317" i="1"/>
  <c r="M317" i="1"/>
  <c r="L318" i="1"/>
  <c r="M318" i="1"/>
  <c r="L319" i="1"/>
  <c r="M319" i="1"/>
  <c r="L320" i="1"/>
  <c r="M320" i="1"/>
  <c r="L321" i="1"/>
  <c r="M321" i="1"/>
  <c r="L322" i="1"/>
  <c r="M322" i="1"/>
  <c r="L323" i="1"/>
  <c r="M323" i="1"/>
  <c r="L324" i="1"/>
  <c r="M324" i="1"/>
  <c r="L325" i="1"/>
  <c r="M325" i="1"/>
  <c r="L326" i="1"/>
  <c r="M326" i="1"/>
  <c r="L327" i="1"/>
  <c r="M327" i="1"/>
  <c r="L328" i="1"/>
  <c r="M328" i="1"/>
  <c r="L329" i="1"/>
  <c r="M329" i="1"/>
  <c r="L330" i="1"/>
  <c r="M330" i="1"/>
  <c r="L331" i="1"/>
  <c r="M331" i="1"/>
  <c r="L332" i="1"/>
  <c r="M332" i="1"/>
  <c r="L333" i="1"/>
  <c r="M333" i="1"/>
  <c r="L334" i="1"/>
  <c r="M334" i="1"/>
  <c r="L335" i="1"/>
  <c r="M335" i="1"/>
  <c r="L336" i="1"/>
  <c r="M336" i="1"/>
  <c r="L337" i="1"/>
  <c r="M337" i="1"/>
  <c r="L338" i="1"/>
  <c r="M338" i="1"/>
  <c r="L339" i="1"/>
  <c r="M339" i="1"/>
  <c r="L340" i="1"/>
  <c r="M340" i="1"/>
  <c r="L341" i="1"/>
  <c r="M341" i="1"/>
  <c r="L342" i="1"/>
  <c r="M342" i="1"/>
  <c r="L343" i="1"/>
  <c r="M343" i="1"/>
  <c r="L344" i="1"/>
  <c r="M344" i="1"/>
  <c r="L345" i="1"/>
  <c r="M345" i="1"/>
  <c r="L346" i="1"/>
  <c r="M346" i="1"/>
  <c r="L347" i="1"/>
  <c r="M347" i="1"/>
  <c r="L348" i="1"/>
  <c r="M348" i="1"/>
  <c r="L349" i="1"/>
  <c r="M349" i="1"/>
  <c r="L350" i="1"/>
  <c r="M350" i="1"/>
  <c r="L351" i="1"/>
  <c r="M351" i="1"/>
  <c r="L352" i="1"/>
  <c r="M352" i="1"/>
  <c r="L353" i="1"/>
  <c r="M353" i="1"/>
  <c r="L354" i="1"/>
  <c r="M354" i="1"/>
  <c r="L355" i="1"/>
  <c r="M355" i="1"/>
  <c r="L356" i="1"/>
  <c r="M356" i="1"/>
  <c r="L357" i="1"/>
  <c r="M357" i="1"/>
  <c r="L358" i="1"/>
  <c r="M358" i="1"/>
  <c r="L359" i="1"/>
  <c r="M359" i="1"/>
  <c r="L360" i="1"/>
  <c r="M360" i="1"/>
  <c r="L361" i="1"/>
  <c r="M361" i="1"/>
  <c r="L362" i="1"/>
  <c r="M362" i="1"/>
  <c r="L363" i="1"/>
  <c r="M363" i="1"/>
  <c r="L364" i="1"/>
  <c r="M364" i="1"/>
  <c r="L365" i="1"/>
  <c r="M365" i="1"/>
  <c r="L366" i="1"/>
  <c r="M366" i="1"/>
  <c r="L367" i="1"/>
  <c r="M367" i="1"/>
  <c r="L368" i="1"/>
  <c r="M368" i="1"/>
  <c r="L369" i="1"/>
  <c r="M369" i="1"/>
  <c r="L370" i="1"/>
  <c r="M370" i="1"/>
  <c r="L371" i="1"/>
  <c r="M371" i="1"/>
  <c r="L372" i="1"/>
  <c r="M372" i="1"/>
  <c r="L373" i="1"/>
  <c r="M373" i="1"/>
  <c r="L374" i="1"/>
  <c r="M374" i="1"/>
  <c r="L375" i="1"/>
  <c r="M375" i="1"/>
  <c r="L376" i="1"/>
  <c r="M376" i="1"/>
  <c r="L377" i="1"/>
  <c r="M377" i="1"/>
  <c r="L378" i="1"/>
  <c r="M378" i="1"/>
  <c r="L379" i="1"/>
  <c r="M379" i="1"/>
  <c r="L380" i="1"/>
  <c r="M380" i="1"/>
  <c r="L381" i="1"/>
  <c r="M381" i="1"/>
  <c r="L382" i="1"/>
  <c r="M382" i="1"/>
  <c r="L383" i="1"/>
  <c r="M383" i="1"/>
  <c r="L384" i="1"/>
  <c r="M384" i="1"/>
  <c r="L385" i="1"/>
  <c r="M385" i="1"/>
  <c r="L386" i="1"/>
  <c r="M386" i="1"/>
  <c r="L387" i="1"/>
  <c r="M387" i="1"/>
  <c r="L388" i="1"/>
  <c r="M388" i="1"/>
  <c r="L389" i="1"/>
  <c r="M389" i="1"/>
  <c r="L390" i="1"/>
  <c r="M390" i="1"/>
  <c r="L391" i="1"/>
  <c r="M391" i="1"/>
  <c r="L392" i="1"/>
  <c r="M392" i="1"/>
  <c r="L393" i="1"/>
  <c r="M393" i="1"/>
  <c r="L394" i="1"/>
  <c r="M394" i="1"/>
  <c r="L395" i="1"/>
  <c r="M395" i="1"/>
  <c r="L396" i="1"/>
  <c r="M396" i="1"/>
  <c r="L397" i="1"/>
  <c r="M397" i="1"/>
  <c r="L398" i="1"/>
  <c r="M398" i="1"/>
  <c r="L399" i="1"/>
  <c r="M399" i="1"/>
  <c r="L400" i="1"/>
  <c r="M400" i="1"/>
  <c r="L401" i="1"/>
  <c r="M401" i="1"/>
  <c r="L402" i="1"/>
  <c r="M402" i="1"/>
  <c r="L403" i="1"/>
  <c r="M403" i="1"/>
  <c r="L404" i="1"/>
  <c r="M404" i="1"/>
  <c r="L405" i="1"/>
  <c r="M405" i="1"/>
  <c r="L406" i="1"/>
  <c r="M406" i="1"/>
  <c r="L407" i="1"/>
  <c r="M407" i="1"/>
  <c r="L408" i="1"/>
  <c r="M408" i="1"/>
  <c r="L409" i="1"/>
  <c r="M409" i="1"/>
  <c r="L410" i="1"/>
  <c r="M410" i="1"/>
  <c r="L411" i="1"/>
  <c r="M411" i="1"/>
  <c r="L412" i="1"/>
  <c r="M412" i="1"/>
  <c r="L413" i="1"/>
  <c r="M413" i="1"/>
  <c r="L414" i="1"/>
  <c r="M414" i="1"/>
  <c r="L415" i="1"/>
  <c r="M415" i="1"/>
  <c r="L416" i="1"/>
  <c r="M416" i="1"/>
  <c r="L417" i="1"/>
  <c r="M417" i="1"/>
  <c r="L418" i="1"/>
  <c r="M418" i="1"/>
  <c r="L419" i="1"/>
  <c r="M419" i="1"/>
  <c r="L420" i="1"/>
  <c r="M420" i="1"/>
  <c r="L421" i="1"/>
  <c r="M421" i="1"/>
  <c r="L422" i="1"/>
  <c r="M422" i="1"/>
  <c r="L423" i="1"/>
  <c r="M423" i="1"/>
  <c r="L424" i="1"/>
  <c r="M424" i="1"/>
  <c r="L425" i="1"/>
  <c r="M425" i="1"/>
  <c r="L426" i="1"/>
  <c r="M426" i="1"/>
  <c r="L427" i="1"/>
  <c r="M427" i="1"/>
  <c r="L428" i="1"/>
  <c r="M428" i="1"/>
  <c r="L429" i="1"/>
  <c r="M429" i="1"/>
  <c r="L430" i="1"/>
  <c r="M430" i="1"/>
  <c r="L431" i="1"/>
  <c r="M431" i="1"/>
  <c r="L432" i="1"/>
  <c r="M432" i="1"/>
  <c r="L433" i="1"/>
  <c r="M433" i="1"/>
  <c r="L434" i="1"/>
  <c r="M434" i="1"/>
  <c r="L435" i="1"/>
  <c r="M435" i="1"/>
  <c r="L436" i="1"/>
  <c r="M436" i="1"/>
  <c r="L437" i="1"/>
  <c r="M437" i="1"/>
  <c r="L438" i="1"/>
  <c r="M438" i="1"/>
  <c r="L439" i="1"/>
  <c r="M439" i="1"/>
  <c r="L440" i="1"/>
  <c r="M440" i="1"/>
  <c r="L441" i="1"/>
  <c r="M441" i="1"/>
  <c r="L442" i="1"/>
  <c r="M442" i="1"/>
  <c r="L443" i="1"/>
  <c r="M443" i="1"/>
  <c r="L444" i="1"/>
  <c r="M444" i="1"/>
  <c r="L445" i="1"/>
  <c r="M445" i="1"/>
  <c r="L446" i="1"/>
  <c r="M446" i="1"/>
  <c r="L447" i="1"/>
  <c r="M447" i="1"/>
  <c r="L448" i="1"/>
  <c r="M448" i="1"/>
  <c r="L449" i="1"/>
  <c r="M449" i="1"/>
  <c r="L450" i="1"/>
  <c r="M450" i="1"/>
  <c r="L451" i="1"/>
  <c r="M451" i="1"/>
  <c r="L452" i="1"/>
  <c r="M452" i="1"/>
  <c r="L453" i="1"/>
  <c r="M453" i="1"/>
  <c r="L454" i="1"/>
  <c r="M454" i="1"/>
  <c r="L455" i="1"/>
  <c r="M455" i="1"/>
  <c r="L456" i="1"/>
  <c r="M456" i="1"/>
  <c r="L457" i="1"/>
  <c r="M457" i="1"/>
  <c r="L458" i="1"/>
  <c r="M458" i="1"/>
  <c r="L459" i="1"/>
  <c r="M459" i="1"/>
  <c r="L460" i="1"/>
  <c r="M460" i="1"/>
  <c r="L461" i="1"/>
  <c r="M461" i="1"/>
  <c r="L462" i="1"/>
  <c r="M462" i="1"/>
  <c r="L463" i="1"/>
  <c r="M463" i="1"/>
  <c r="L464" i="1"/>
  <c r="M464" i="1"/>
  <c r="L465" i="1"/>
  <c r="M465" i="1"/>
  <c r="L466" i="1"/>
  <c r="M466" i="1"/>
  <c r="L467" i="1"/>
  <c r="M467" i="1"/>
  <c r="L468" i="1"/>
  <c r="M468" i="1"/>
  <c r="L469" i="1"/>
  <c r="M469" i="1"/>
  <c r="L470" i="1"/>
  <c r="M470" i="1"/>
  <c r="L471" i="1"/>
  <c r="M471" i="1"/>
  <c r="L472" i="1"/>
  <c r="M472" i="1"/>
  <c r="L473" i="1"/>
  <c r="M473" i="1"/>
  <c r="L474" i="1"/>
  <c r="M474" i="1"/>
  <c r="L475" i="1"/>
  <c r="M475" i="1"/>
  <c r="L476" i="1"/>
  <c r="M476" i="1"/>
  <c r="L477" i="1"/>
  <c r="M477" i="1"/>
  <c r="L478" i="1"/>
  <c r="M478" i="1"/>
  <c r="L479" i="1"/>
  <c r="M479" i="1"/>
  <c r="L480" i="1"/>
  <c r="M480" i="1"/>
  <c r="L481" i="1"/>
  <c r="M481" i="1"/>
  <c r="L482" i="1"/>
  <c r="M482" i="1"/>
  <c r="L483" i="1"/>
  <c r="M483" i="1"/>
  <c r="L484" i="1"/>
  <c r="M484" i="1"/>
  <c r="L485" i="1"/>
  <c r="M485" i="1"/>
  <c r="L486" i="1"/>
  <c r="M486" i="1"/>
  <c r="L487" i="1"/>
  <c r="M487" i="1"/>
  <c r="L488" i="1"/>
  <c r="M488" i="1"/>
  <c r="L489" i="1"/>
  <c r="M489" i="1"/>
  <c r="L490" i="1"/>
  <c r="M490" i="1"/>
  <c r="L491" i="1"/>
  <c r="M491" i="1"/>
  <c r="L492" i="1"/>
  <c r="M492" i="1"/>
  <c r="L493" i="1"/>
  <c r="M493" i="1"/>
  <c r="L494" i="1"/>
  <c r="M494" i="1"/>
  <c r="L495" i="1"/>
  <c r="M495" i="1"/>
  <c r="L496" i="1"/>
  <c r="M496" i="1"/>
  <c r="L497" i="1"/>
  <c r="M497" i="1"/>
  <c r="L498" i="1"/>
  <c r="M498" i="1"/>
  <c r="L499" i="1"/>
  <c r="M499" i="1"/>
  <c r="L500" i="1"/>
  <c r="M500" i="1"/>
  <c r="L501" i="1"/>
  <c r="M501" i="1"/>
  <c r="L502" i="1"/>
  <c r="M502" i="1"/>
  <c r="L503" i="1"/>
  <c r="M503" i="1"/>
  <c r="L504" i="1"/>
  <c r="M504" i="1"/>
  <c r="L505" i="1"/>
  <c r="M505" i="1"/>
  <c r="L506" i="1"/>
  <c r="M506" i="1"/>
  <c r="L507" i="1"/>
  <c r="M507" i="1"/>
  <c r="L508" i="1"/>
  <c r="M508" i="1"/>
  <c r="L509" i="1"/>
  <c r="M509" i="1"/>
  <c r="L510" i="1"/>
  <c r="M510" i="1"/>
  <c r="L511" i="1"/>
  <c r="M511" i="1"/>
  <c r="L512" i="1"/>
  <c r="M512" i="1"/>
  <c r="L513" i="1"/>
  <c r="M513" i="1"/>
  <c r="L514" i="1"/>
  <c r="M514" i="1"/>
  <c r="L515" i="1"/>
  <c r="M515" i="1"/>
  <c r="L516" i="1"/>
  <c r="M516" i="1"/>
  <c r="L517" i="1"/>
  <c r="M517" i="1"/>
  <c r="L518" i="1"/>
  <c r="M518" i="1"/>
  <c r="L519" i="1"/>
  <c r="M519" i="1"/>
  <c r="L520" i="1"/>
  <c r="M520" i="1"/>
  <c r="L521" i="1"/>
  <c r="M521" i="1"/>
  <c r="L522" i="1"/>
  <c r="M522" i="1"/>
  <c r="L523" i="1"/>
  <c r="M523" i="1"/>
  <c r="L524" i="1"/>
  <c r="M524" i="1"/>
  <c r="L525" i="1"/>
  <c r="M525" i="1"/>
  <c r="L526" i="1"/>
  <c r="M526" i="1"/>
  <c r="L527" i="1"/>
  <c r="M527" i="1"/>
  <c r="L528" i="1"/>
  <c r="M528" i="1"/>
  <c r="L529" i="1"/>
  <c r="M529" i="1"/>
  <c r="L530" i="1"/>
  <c r="M530" i="1"/>
  <c r="L531" i="1"/>
  <c r="M531" i="1"/>
  <c r="L532" i="1"/>
  <c r="M532" i="1"/>
  <c r="L533" i="1"/>
  <c r="M533" i="1"/>
  <c r="L534" i="1"/>
  <c r="M534" i="1"/>
  <c r="L535" i="1"/>
  <c r="M535" i="1"/>
  <c r="L536" i="1"/>
  <c r="M536" i="1"/>
  <c r="L537" i="1"/>
  <c r="M537" i="1"/>
  <c r="L538" i="1"/>
  <c r="M538" i="1"/>
  <c r="L539" i="1"/>
  <c r="M539" i="1"/>
  <c r="L540" i="1"/>
  <c r="M540" i="1"/>
  <c r="L541" i="1"/>
  <c r="M541" i="1"/>
  <c r="L542" i="1"/>
  <c r="M542" i="1"/>
  <c r="L543" i="1"/>
  <c r="M543" i="1"/>
  <c r="L544" i="1"/>
  <c r="M544" i="1"/>
  <c r="L545" i="1"/>
  <c r="M545" i="1"/>
  <c r="L546" i="1"/>
  <c r="M546" i="1"/>
  <c r="L547" i="1"/>
  <c r="M547" i="1"/>
  <c r="L548" i="1"/>
  <c r="M548" i="1"/>
  <c r="L549" i="1"/>
  <c r="M549" i="1"/>
  <c r="L550" i="1"/>
  <c r="M550" i="1"/>
  <c r="L551" i="1"/>
  <c r="M551" i="1"/>
  <c r="L552" i="1"/>
  <c r="M552" i="1"/>
  <c r="L553" i="1"/>
  <c r="M553" i="1"/>
  <c r="L554" i="1"/>
  <c r="M554" i="1"/>
  <c r="L555" i="1"/>
  <c r="M555" i="1"/>
  <c r="L556" i="1"/>
  <c r="M556" i="1"/>
  <c r="L557" i="1"/>
  <c r="M557" i="1"/>
  <c r="L558" i="1"/>
  <c r="M558" i="1"/>
  <c r="L559" i="1"/>
  <c r="M559" i="1"/>
  <c r="L560" i="1"/>
  <c r="M560" i="1"/>
  <c r="L561" i="1"/>
  <c r="M561" i="1"/>
  <c r="L562" i="1"/>
  <c r="M562" i="1"/>
  <c r="L563" i="1"/>
  <c r="M563" i="1"/>
  <c r="L564" i="1"/>
  <c r="M564" i="1"/>
  <c r="L565" i="1"/>
  <c r="M565" i="1"/>
  <c r="L566" i="1"/>
  <c r="M566" i="1"/>
  <c r="L567" i="1"/>
  <c r="M567" i="1"/>
  <c r="L568" i="1"/>
  <c r="M568" i="1"/>
  <c r="L569" i="1"/>
  <c r="M569" i="1"/>
  <c r="L570" i="1"/>
  <c r="M570" i="1"/>
  <c r="L571" i="1"/>
  <c r="M571" i="1"/>
  <c r="L572" i="1"/>
  <c r="M572" i="1"/>
  <c r="L573" i="1"/>
  <c r="M573" i="1"/>
  <c r="L574" i="1"/>
  <c r="M574" i="1"/>
  <c r="L575" i="1"/>
  <c r="M575" i="1"/>
  <c r="L576" i="1"/>
  <c r="M576" i="1"/>
  <c r="L577" i="1"/>
  <c r="M577" i="1"/>
  <c r="L578" i="1"/>
  <c r="M578" i="1"/>
  <c r="L579" i="1"/>
  <c r="M579" i="1"/>
  <c r="L580" i="1"/>
  <c r="M580" i="1"/>
  <c r="L581" i="1"/>
  <c r="M581" i="1"/>
  <c r="L582" i="1"/>
  <c r="M582" i="1"/>
  <c r="L583" i="1"/>
  <c r="M583" i="1"/>
  <c r="L584" i="1"/>
  <c r="M584" i="1"/>
  <c r="L585" i="1"/>
  <c r="M585" i="1"/>
  <c r="L586" i="1"/>
  <c r="M586" i="1"/>
  <c r="L587" i="1"/>
  <c r="M587" i="1"/>
  <c r="L588" i="1"/>
  <c r="M588" i="1"/>
  <c r="L589" i="1"/>
  <c r="M589" i="1"/>
  <c r="L590" i="1"/>
  <c r="M590" i="1"/>
  <c r="L591" i="1"/>
  <c r="M591" i="1"/>
  <c r="L592" i="1"/>
  <c r="M592" i="1"/>
  <c r="L593" i="1"/>
  <c r="M593" i="1"/>
  <c r="L594" i="1"/>
  <c r="M594" i="1"/>
  <c r="L595" i="1"/>
  <c r="M595" i="1"/>
  <c r="L596" i="1"/>
  <c r="M596" i="1"/>
  <c r="L597" i="1"/>
  <c r="M597" i="1"/>
  <c r="L598" i="1"/>
  <c r="M598" i="1"/>
  <c r="L599" i="1"/>
  <c r="M599" i="1"/>
  <c r="L600" i="1"/>
  <c r="M600" i="1"/>
  <c r="L601" i="1"/>
  <c r="M601" i="1"/>
  <c r="L602" i="1"/>
  <c r="M602" i="1"/>
  <c r="L603" i="1"/>
  <c r="M603" i="1"/>
  <c r="L604" i="1"/>
  <c r="M604" i="1"/>
  <c r="L605" i="1"/>
  <c r="M605" i="1"/>
  <c r="L606" i="1"/>
  <c r="M606" i="1"/>
  <c r="L607" i="1"/>
  <c r="M607" i="1"/>
  <c r="L608" i="1"/>
  <c r="M608" i="1"/>
  <c r="L609" i="1"/>
  <c r="M609" i="1"/>
  <c r="L610" i="1"/>
  <c r="M610" i="1"/>
  <c r="L611" i="1"/>
  <c r="M611" i="1"/>
  <c r="L612" i="1"/>
  <c r="M612" i="1"/>
  <c r="L613" i="1"/>
  <c r="M613" i="1"/>
  <c r="L614" i="1"/>
  <c r="M614" i="1"/>
  <c r="L615" i="1"/>
  <c r="M615" i="1"/>
  <c r="L616" i="1"/>
  <c r="M616" i="1"/>
  <c r="L617" i="1"/>
  <c r="M617" i="1"/>
  <c r="L618" i="1"/>
  <c r="M618" i="1"/>
  <c r="L619" i="1"/>
  <c r="M619" i="1"/>
  <c r="L620" i="1"/>
  <c r="M620" i="1"/>
  <c r="L621" i="1"/>
  <c r="M621" i="1"/>
  <c r="L622" i="1"/>
  <c r="M622" i="1"/>
  <c r="L623" i="1"/>
  <c r="M623" i="1"/>
  <c r="L624" i="1"/>
  <c r="M624" i="1"/>
  <c r="L625" i="1"/>
  <c r="M625" i="1"/>
  <c r="L626" i="1"/>
  <c r="M626" i="1"/>
  <c r="L627" i="1"/>
  <c r="M627" i="1"/>
  <c r="L628" i="1"/>
  <c r="M628" i="1"/>
  <c r="L629" i="1"/>
  <c r="M629" i="1"/>
  <c r="L630" i="1"/>
  <c r="M630" i="1"/>
  <c r="L631" i="1"/>
  <c r="M631" i="1"/>
  <c r="L632" i="1"/>
  <c r="M632" i="1"/>
  <c r="L633" i="1"/>
  <c r="M633" i="1"/>
  <c r="L634" i="1"/>
  <c r="M634" i="1"/>
  <c r="L635" i="1"/>
  <c r="M635" i="1"/>
  <c r="L636" i="1"/>
  <c r="M636" i="1"/>
  <c r="L637" i="1"/>
  <c r="M637" i="1"/>
  <c r="L638" i="1"/>
  <c r="M638" i="1"/>
  <c r="L639" i="1"/>
  <c r="M639" i="1"/>
  <c r="L640" i="1"/>
  <c r="M640" i="1"/>
  <c r="L641" i="1"/>
  <c r="M641" i="1"/>
  <c r="L642" i="1"/>
  <c r="M642" i="1"/>
  <c r="L643" i="1"/>
  <c r="M643" i="1"/>
  <c r="L644" i="1"/>
  <c r="M644" i="1"/>
  <c r="L645" i="1"/>
  <c r="M645" i="1"/>
  <c r="L646" i="1"/>
  <c r="M646" i="1"/>
  <c r="L647" i="1"/>
  <c r="M647" i="1"/>
  <c r="L648" i="1"/>
  <c r="M648" i="1"/>
  <c r="L649" i="1"/>
  <c r="M649" i="1"/>
  <c r="L650" i="1"/>
  <c r="M650" i="1"/>
  <c r="L651" i="1"/>
  <c r="M651" i="1"/>
  <c r="L652" i="1"/>
  <c r="M652" i="1"/>
  <c r="L653" i="1"/>
  <c r="M653" i="1"/>
  <c r="L654" i="1"/>
  <c r="M654" i="1"/>
  <c r="L655" i="1"/>
  <c r="M655" i="1"/>
  <c r="L656" i="1"/>
  <c r="M656" i="1"/>
  <c r="L657" i="1"/>
  <c r="M657" i="1"/>
  <c r="L658" i="1"/>
  <c r="M658" i="1"/>
  <c r="L659" i="1"/>
  <c r="M659" i="1"/>
  <c r="L660" i="1"/>
  <c r="M660" i="1"/>
  <c r="L661" i="1"/>
  <c r="M661" i="1"/>
  <c r="L662" i="1"/>
  <c r="M662" i="1"/>
  <c r="L663" i="1"/>
  <c r="M663" i="1"/>
  <c r="L664" i="1"/>
  <c r="M664" i="1"/>
  <c r="L665" i="1"/>
  <c r="M665" i="1"/>
  <c r="L666" i="1"/>
  <c r="M666" i="1"/>
  <c r="L667" i="1"/>
  <c r="M667" i="1"/>
  <c r="L668" i="1"/>
  <c r="M668" i="1"/>
  <c r="L669" i="1"/>
  <c r="M669" i="1"/>
  <c r="L670" i="1"/>
  <c r="M670" i="1"/>
  <c r="L671" i="1"/>
  <c r="M671" i="1"/>
  <c r="L672" i="1"/>
  <c r="M672" i="1"/>
  <c r="L673" i="1"/>
  <c r="M673" i="1"/>
  <c r="L674" i="1"/>
  <c r="M674" i="1"/>
  <c r="L675" i="1"/>
  <c r="M675" i="1"/>
  <c r="L676" i="1"/>
  <c r="M676" i="1"/>
  <c r="L677" i="1"/>
  <c r="M677" i="1"/>
  <c r="L678" i="1"/>
  <c r="M678" i="1"/>
  <c r="L679" i="1"/>
  <c r="M679" i="1"/>
  <c r="L680" i="1"/>
  <c r="M680" i="1"/>
  <c r="L681" i="1"/>
  <c r="M681" i="1"/>
  <c r="L682" i="1"/>
  <c r="M682" i="1"/>
  <c r="L683" i="1"/>
  <c r="M683" i="1"/>
  <c r="L684" i="1"/>
  <c r="M684" i="1"/>
  <c r="L685" i="1"/>
  <c r="M685" i="1"/>
  <c r="L686" i="1"/>
  <c r="M686" i="1"/>
  <c r="L687" i="1"/>
  <c r="M687" i="1"/>
  <c r="L688" i="1"/>
  <c r="M688" i="1"/>
  <c r="L689" i="1"/>
  <c r="M689" i="1"/>
  <c r="L690" i="1"/>
  <c r="M690" i="1"/>
  <c r="L691" i="1"/>
  <c r="M691" i="1"/>
  <c r="L692" i="1"/>
  <c r="M692" i="1"/>
  <c r="L693" i="1"/>
  <c r="M693" i="1"/>
  <c r="L694" i="1"/>
  <c r="M694" i="1"/>
  <c r="L695" i="1"/>
  <c r="M695" i="1"/>
  <c r="L696" i="1"/>
  <c r="M696" i="1"/>
  <c r="L697" i="1"/>
  <c r="M697" i="1"/>
  <c r="L698" i="1"/>
  <c r="M698" i="1"/>
  <c r="L699" i="1"/>
  <c r="M699" i="1"/>
  <c r="L700" i="1"/>
  <c r="M700" i="1"/>
  <c r="L701" i="1"/>
  <c r="M701" i="1"/>
  <c r="L702" i="1"/>
  <c r="M702" i="1"/>
  <c r="L703" i="1"/>
  <c r="M703" i="1"/>
  <c r="L704" i="1"/>
  <c r="M704" i="1"/>
  <c r="L705" i="1"/>
  <c r="M705" i="1"/>
  <c r="L706" i="1"/>
  <c r="M706" i="1"/>
  <c r="L707" i="1"/>
  <c r="M707" i="1"/>
  <c r="L708" i="1"/>
  <c r="M708" i="1"/>
  <c r="L709" i="1"/>
  <c r="M709" i="1"/>
  <c r="L710" i="1"/>
  <c r="M710" i="1"/>
  <c r="L711" i="1"/>
  <c r="M711" i="1"/>
  <c r="L712" i="1"/>
  <c r="M712" i="1"/>
  <c r="L713" i="1"/>
  <c r="M713" i="1"/>
  <c r="L714" i="1"/>
  <c r="M714" i="1"/>
  <c r="L715" i="1"/>
  <c r="M715" i="1"/>
  <c r="L716" i="1"/>
  <c r="M716" i="1"/>
  <c r="L717" i="1"/>
  <c r="M717" i="1"/>
  <c r="L718" i="1"/>
  <c r="M718" i="1"/>
  <c r="L719" i="1"/>
  <c r="M719" i="1"/>
  <c r="L720" i="1"/>
  <c r="M720" i="1"/>
  <c r="L721" i="1"/>
  <c r="M721" i="1"/>
  <c r="L722" i="1"/>
  <c r="M722" i="1"/>
  <c r="L723" i="1"/>
  <c r="M723" i="1"/>
  <c r="L724" i="1"/>
  <c r="M724" i="1"/>
  <c r="L725" i="1"/>
  <c r="M725" i="1"/>
  <c r="L726" i="1"/>
  <c r="M726" i="1"/>
  <c r="L727" i="1"/>
  <c r="M727" i="1"/>
  <c r="L728" i="1"/>
  <c r="M728" i="1"/>
  <c r="L729" i="1"/>
  <c r="M729" i="1"/>
  <c r="L730" i="1"/>
  <c r="M730" i="1"/>
  <c r="L731" i="1"/>
  <c r="M731" i="1"/>
  <c r="L732" i="1"/>
  <c r="M732" i="1"/>
  <c r="L733" i="1"/>
  <c r="M733" i="1"/>
  <c r="L734" i="1"/>
  <c r="M734" i="1"/>
  <c r="L735" i="1"/>
  <c r="M735" i="1"/>
  <c r="L736" i="1"/>
  <c r="M736" i="1"/>
  <c r="L737" i="1"/>
  <c r="M737" i="1"/>
  <c r="L738" i="1"/>
  <c r="M738" i="1"/>
  <c r="L739" i="1"/>
  <c r="M739" i="1"/>
  <c r="L740" i="1"/>
  <c r="M740" i="1"/>
  <c r="L741" i="1"/>
  <c r="M741" i="1"/>
  <c r="L742" i="1"/>
  <c r="M742" i="1"/>
  <c r="L743" i="1"/>
  <c r="M743" i="1"/>
  <c r="L744" i="1"/>
  <c r="M744" i="1"/>
  <c r="L745" i="1"/>
  <c r="M745" i="1"/>
  <c r="L746" i="1"/>
  <c r="M746" i="1"/>
  <c r="L747" i="1"/>
  <c r="M747" i="1"/>
  <c r="L748" i="1"/>
  <c r="M748" i="1"/>
  <c r="L749" i="1"/>
  <c r="M749" i="1"/>
  <c r="L750" i="1"/>
  <c r="M750" i="1"/>
  <c r="L751" i="1"/>
  <c r="M751" i="1"/>
  <c r="L752" i="1"/>
  <c r="M752" i="1"/>
  <c r="L753" i="1"/>
  <c r="M753" i="1"/>
  <c r="L754" i="1"/>
  <c r="M754" i="1"/>
  <c r="L755" i="1"/>
  <c r="M755" i="1"/>
  <c r="L756" i="1"/>
  <c r="M756" i="1"/>
  <c r="L757" i="1"/>
  <c r="M757" i="1"/>
  <c r="L758" i="1"/>
  <c r="M758" i="1"/>
  <c r="L759" i="1"/>
  <c r="M759" i="1"/>
  <c r="L760" i="1"/>
  <c r="M760" i="1"/>
  <c r="L761" i="1"/>
  <c r="M761" i="1"/>
  <c r="L762" i="1"/>
  <c r="M762" i="1"/>
  <c r="L763" i="1"/>
  <c r="M763" i="1"/>
  <c r="L764" i="1"/>
  <c r="M764" i="1"/>
  <c r="L765" i="1"/>
  <c r="M765" i="1"/>
  <c r="L766" i="1"/>
  <c r="M766" i="1"/>
  <c r="L767" i="1"/>
  <c r="M767" i="1"/>
  <c r="L768" i="1"/>
  <c r="M768" i="1"/>
  <c r="L769" i="1"/>
  <c r="M769" i="1"/>
  <c r="L770" i="1"/>
  <c r="M770" i="1"/>
  <c r="L771" i="1"/>
  <c r="M771" i="1"/>
  <c r="L772" i="1"/>
  <c r="M772" i="1"/>
  <c r="L773" i="1"/>
  <c r="M773" i="1"/>
  <c r="L774" i="1"/>
  <c r="M774" i="1"/>
  <c r="L775" i="1"/>
  <c r="M775" i="1"/>
  <c r="L776" i="1"/>
  <c r="M776" i="1"/>
  <c r="L777" i="1"/>
  <c r="M777" i="1"/>
  <c r="L778" i="1"/>
  <c r="M778" i="1"/>
  <c r="L779" i="1"/>
  <c r="M779" i="1"/>
  <c r="L780" i="1"/>
  <c r="M780" i="1"/>
  <c r="L781" i="1"/>
  <c r="M781" i="1"/>
  <c r="L782" i="1"/>
  <c r="M782" i="1"/>
  <c r="L783" i="1"/>
  <c r="M783" i="1"/>
  <c r="L784" i="1"/>
  <c r="M784" i="1"/>
  <c r="L785" i="1"/>
  <c r="M785" i="1"/>
  <c r="L786" i="1"/>
  <c r="M786" i="1"/>
  <c r="L787" i="1"/>
  <c r="M787" i="1"/>
  <c r="L788" i="1"/>
  <c r="M788" i="1"/>
  <c r="L789" i="1"/>
  <c r="M789" i="1"/>
  <c r="L790" i="1"/>
  <c r="M790" i="1"/>
  <c r="L791" i="1"/>
  <c r="M791" i="1"/>
  <c r="L792" i="1"/>
  <c r="M792" i="1"/>
  <c r="L793" i="1"/>
  <c r="M793" i="1"/>
  <c r="L794" i="1"/>
  <c r="M794" i="1"/>
  <c r="L795" i="1"/>
  <c r="M795" i="1"/>
  <c r="L796" i="1"/>
  <c r="M796" i="1"/>
  <c r="L797" i="1"/>
  <c r="M797" i="1"/>
  <c r="L798" i="1"/>
  <c r="M798" i="1"/>
  <c r="L799" i="1"/>
  <c r="M799" i="1"/>
  <c r="L800" i="1"/>
  <c r="M800" i="1"/>
  <c r="L801" i="1"/>
  <c r="M801" i="1"/>
  <c r="L802" i="1"/>
  <c r="M802" i="1"/>
  <c r="L803" i="1"/>
  <c r="M803" i="1"/>
  <c r="L804" i="1"/>
  <c r="M804" i="1"/>
  <c r="L805" i="1"/>
  <c r="M805" i="1"/>
  <c r="L806" i="1"/>
  <c r="M806" i="1"/>
  <c r="L807" i="1"/>
  <c r="M807" i="1"/>
  <c r="L808" i="1"/>
  <c r="M808" i="1"/>
  <c r="L809" i="1"/>
  <c r="M809" i="1"/>
  <c r="L810" i="1"/>
  <c r="M810" i="1"/>
  <c r="L811" i="1"/>
  <c r="M811" i="1"/>
  <c r="L812" i="1"/>
  <c r="M812" i="1"/>
  <c r="L813" i="1"/>
  <c r="M813" i="1"/>
  <c r="L814" i="1"/>
  <c r="M814" i="1"/>
  <c r="L815" i="1"/>
  <c r="M815" i="1"/>
  <c r="L816" i="1"/>
  <c r="M816" i="1"/>
  <c r="L817" i="1"/>
  <c r="M817" i="1"/>
  <c r="L818" i="1"/>
  <c r="M818" i="1"/>
  <c r="L819" i="1"/>
  <c r="M819" i="1"/>
  <c r="L820" i="1"/>
  <c r="M820" i="1"/>
  <c r="L821" i="1"/>
  <c r="M821" i="1"/>
  <c r="L822" i="1"/>
  <c r="M822" i="1"/>
  <c r="L823" i="1"/>
  <c r="M823" i="1"/>
  <c r="L824" i="1"/>
  <c r="M824" i="1"/>
  <c r="L825" i="1"/>
  <c r="M825" i="1"/>
  <c r="L826" i="1"/>
  <c r="M826" i="1"/>
  <c r="L827" i="1"/>
  <c r="M827" i="1"/>
  <c r="L828" i="1"/>
  <c r="M828" i="1"/>
  <c r="L829" i="1"/>
  <c r="M829" i="1"/>
  <c r="L830" i="1"/>
  <c r="M830" i="1"/>
  <c r="L831" i="1"/>
  <c r="M831" i="1"/>
  <c r="L832" i="1"/>
  <c r="M832" i="1"/>
  <c r="L833" i="1"/>
  <c r="M833" i="1"/>
  <c r="L834" i="1"/>
  <c r="M834" i="1"/>
  <c r="L835" i="1"/>
  <c r="M835" i="1"/>
  <c r="L836" i="1"/>
  <c r="M836" i="1"/>
  <c r="L837" i="1"/>
  <c r="M837" i="1"/>
  <c r="L838" i="1"/>
  <c r="M838" i="1"/>
  <c r="L839" i="1"/>
  <c r="M839" i="1"/>
  <c r="L840" i="1"/>
  <c r="M840" i="1"/>
  <c r="L841" i="1"/>
  <c r="M841" i="1"/>
  <c r="L842" i="1"/>
  <c r="M842" i="1"/>
  <c r="L843" i="1"/>
  <c r="M843" i="1"/>
  <c r="L844" i="1"/>
  <c r="M844" i="1"/>
  <c r="L845" i="1"/>
  <c r="M845" i="1"/>
  <c r="L846" i="1"/>
  <c r="M846" i="1"/>
  <c r="L847" i="1"/>
  <c r="M847" i="1"/>
  <c r="L848" i="1"/>
  <c r="M848" i="1"/>
  <c r="L849" i="1"/>
  <c r="M849" i="1"/>
  <c r="L850" i="1"/>
  <c r="M850" i="1"/>
  <c r="L851" i="1"/>
  <c r="M851" i="1"/>
  <c r="L852" i="1"/>
  <c r="M852" i="1"/>
  <c r="L853" i="1"/>
  <c r="M853" i="1"/>
  <c r="L854" i="1"/>
  <c r="M854" i="1"/>
  <c r="L855" i="1"/>
  <c r="M855" i="1"/>
  <c r="L856" i="1"/>
  <c r="M856" i="1"/>
  <c r="L857" i="1"/>
  <c r="M857" i="1"/>
  <c r="L858" i="1"/>
  <c r="M858" i="1"/>
  <c r="L859" i="1"/>
  <c r="M859" i="1"/>
  <c r="L860" i="1"/>
  <c r="M860" i="1"/>
  <c r="L861" i="1"/>
  <c r="M861" i="1"/>
  <c r="L862" i="1"/>
  <c r="M862" i="1"/>
  <c r="L863" i="1"/>
  <c r="M863" i="1"/>
  <c r="L864" i="1"/>
  <c r="M864" i="1"/>
  <c r="L865" i="1"/>
  <c r="M865" i="1"/>
  <c r="L866" i="1"/>
  <c r="M866" i="1"/>
  <c r="L867" i="1"/>
  <c r="M867" i="1"/>
  <c r="L868" i="1"/>
  <c r="M868" i="1"/>
  <c r="L869" i="1"/>
  <c r="M869" i="1"/>
  <c r="L870" i="1"/>
  <c r="M870" i="1"/>
  <c r="L871" i="1"/>
  <c r="M871" i="1"/>
  <c r="L872" i="1"/>
  <c r="M872" i="1"/>
  <c r="L873" i="1"/>
  <c r="M873" i="1"/>
  <c r="L874" i="1"/>
  <c r="M874" i="1"/>
  <c r="L875" i="1"/>
  <c r="M875" i="1"/>
  <c r="L876" i="1"/>
  <c r="M876" i="1"/>
  <c r="L877" i="1"/>
  <c r="M877" i="1"/>
  <c r="L878" i="1"/>
  <c r="M878" i="1"/>
  <c r="L879" i="1"/>
  <c r="M879" i="1"/>
  <c r="L880" i="1"/>
  <c r="M880" i="1"/>
  <c r="L881" i="1"/>
  <c r="M881" i="1"/>
  <c r="L882" i="1"/>
  <c r="M882" i="1"/>
  <c r="L883" i="1"/>
  <c r="M883" i="1"/>
  <c r="L884" i="1"/>
  <c r="M884" i="1"/>
  <c r="L885" i="1"/>
  <c r="M885" i="1"/>
  <c r="L886" i="1"/>
  <c r="M886" i="1"/>
  <c r="L887" i="1"/>
  <c r="M887" i="1"/>
  <c r="L888" i="1"/>
  <c r="M888" i="1"/>
  <c r="L889" i="1"/>
  <c r="M889" i="1"/>
  <c r="L890" i="1"/>
  <c r="M890" i="1"/>
  <c r="L891" i="1"/>
  <c r="M891" i="1"/>
  <c r="L892" i="1"/>
  <c r="M892" i="1"/>
  <c r="L893" i="1"/>
  <c r="M893" i="1"/>
  <c r="L894" i="1"/>
  <c r="M894" i="1"/>
  <c r="L895" i="1"/>
  <c r="M895" i="1"/>
  <c r="L896" i="1"/>
  <c r="M896" i="1"/>
  <c r="L897" i="1"/>
  <c r="M897" i="1"/>
  <c r="L898" i="1"/>
  <c r="M898" i="1"/>
  <c r="L899" i="1"/>
  <c r="M899" i="1"/>
  <c r="L900" i="1"/>
  <c r="M900" i="1"/>
  <c r="L901" i="1"/>
  <c r="M901" i="1"/>
  <c r="L902" i="1"/>
  <c r="M902" i="1"/>
  <c r="L903" i="1"/>
  <c r="M903" i="1"/>
  <c r="L904" i="1"/>
  <c r="M904" i="1"/>
  <c r="L905" i="1"/>
  <c r="M905" i="1"/>
  <c r="L906" i="1"/>
  <c r="M906" i="1"/>
  <c r="L907" i="1"/>
  <c r="M907" i="1"/>
  <c r="L908" i="1"/>
  <c r="M908" i="1"/>
  <c r="L909" i="1"/>
  <c r="M909" i="1"/>
  <c r="L910" i="1"/>
  <c r="M910" i="1"/>
  <c r="L911" i="1"/>
  <c r="M911" i="1"/>
  <c r="L912" i="1"/>
  <c r="M912" i="1"/>
  <c r="L913" i="1"/>
  <c r="M913" i="1"/>
  <c r="L914" i="1"/>
  <c r="M914" i="1"/>
  <c r="L915" i="1"/>
  <c r="M915" i="1"/>
  <c r="L916" i="1"/>
  <c r="M916" i="1"/>
  <c r="L917" i="1"/>
  <c r="M917" i="1"/>
  <c r="L918" i="1"/>
  <c r="M918" i="1"/>
  <c r="L919" i="1"/>
  <c r="M919" i="1"/>
  <c r="L920" i="1"/>
  <c r="M920" i="1"/>
  <c r="L921" i="1"/>
  <c r="M921" i="1"/>
  <c r="L922" i="1"/>
  <c r="M922" i="1"/>
  <c r="L923" i="1"/>
  <c r="M923" i="1"/>
  <c r="L924" i="1"/>
  <c r="M924" i="1"/>
  <c r="L925" i="1"/>
  <c r="M925" i="1"/>
  <c r="L926" i="1"/>
  <c r="M926" i="1"/>
  <c r="L927" i="1"/>
  <c r="M927" i="1"/>
  <c r="L928" i="1"/>
  <c r="M928" i="1"/>
  <c r="L929" i="1"/>
  <c r="M929" i="1"/>
  <c r="L930" i="1"/>
  <c r="M930" i="1"/>
  <c r="L931" i="1"/>
  <c r="M931" i="1"/>
  <c r="L932" i="1"/>
  <c r="M932" i="1"/>
  <c r="L933" i="1"/>
  <c r="M933" i="1"/>
  <c r="L934" i="1"/>
  <c r="M934" i="1"/>
  <c r="L935" i="1"/>
  <c r="M935" i="1"/>
  <c r="L936" i="1"/>
  <c r="M936" i="1"/>
  <c r="L937" i="1"/>
  <c r="M937" i="1"/>
  <c r="L938" i="1"/>
  <c r="M938" i="1"/>
  <c r="L939" i="1"/>
  <c r="M939" i="1"/>
  <c r="L940" i="1"/>
  <c r="M940" i="1"/>
  <c r="L941" i="1"/>
  <c r="M941" i="1"/>
  <c r="L942" i="1"/>
  <c r="M942" i="1"/>
  <c r="L943" i="1"/>
  <c r="M943" i="1"/>
  <c r="L944" i="1"/>
  <c r="M944" i="1"/>
  <c r="L945" i="1"/>
  <c r="M945" i="1"/>
  <c r="L946" i="1"/>
  <c r="M946" i="1"/>
  <c r="L947" i="1"/>
  <c r="M947" i="1"/>
  <c r="L948" i="1"/>
  <c r="M948" i="1"/>
  <c r="L949" i="1"/>
  <c r="M949" i="1"/>
  <c r="L950" i="1"/>
  <c r="M950" i="1"/>
  <c r="L951" i="1"/>
  <c r="M951" i="1"/>
  <c r="L952" i="1"/>
  <c r="M952" i="1"/>
  <c r="L953" i="1"/>
  <c r="M953" i="1"/>
  <c r="L954" i="1"/>
  <c r="M954" i="1"/>
  <c r="L955" i="1"/>
  <c r="M955" i="1"/>
  <c r="L956" i="1"/>
  <c r="M956" i="1"/>
  <c r="L957" i="1"/>
  <c r="M957" i="1"/>
  <c r="L958" i="1"/>
  <c r="M958" i="1"/>
  <c r="L959" i="1"/>
  <c r="M959" i="1"/>
  <c r="L960" i="1"/>
  <c r="M960" i="1"/>
  <c r="L961" i="1"/>
  <c r="M961" i="1"/>
  <c r="L962" i="1"/>
  <c r="M962" i="1"/>
  <c r="L963" i="1"/>
  <c r="M963" i="1"/>
  <c r="L964" i="1"/>
  <c r="M964" i="1"/>
  <c r="L965" i="1"/>
  <c r="M965" i="1"/>
  <c r="L966" i="1"/>
  <c r="M966" i="1"/>
  <c r="L967" i="1"/>
  <c r="M967" i="1"/>
  <c r="L968" i="1"/>
  <c r="M968" i="1"/>
  <c r="L969" i="1"/>
  <c r="M969" i="1"/>
  <c r="L970" i="1"/>
  <c r="M970" i="1"/>
  <c r="L971" i="1"/>
  <c r="M971" i="1"/>
  <c r="L972" i="1"/>
  <c r="M972" i="1"/>
  <c r="L973" i="1"/>
  <c r="M973" i="1"/>
  <c r="L974" i="1"/>
  <c r="M974" i="1"/>
  <c r="L975" i="1"/>
  <c r="M975" i="1"/>
  <c r="L976" i="1"/>
  <c r="M976" i="1"/>
  <c r="L977" i="1"/>
  <c r="M977" i="1"/>
  <c r="L978" i="1"/>
  <c r="M978" i="1"/>
  <c r="L979" i="1"/>
  <c r="M979" i="1"/>
  <c r="L980" i="1"/>
  <c r="M980" i="1"/>
  <c r="L981" i="1"/>
  <c r="M981" i="1"/>
  <c r="L982" i="1"/>
  <c r="M982" i="1"/>
  <c r="L983" i="1"/>
  <c r="M983" i="1"/>
  <c r="L984" i="1"/>
  <c r="M984" i="1"/>
  <c r="L985" i="1"/>
  <c r="M985" i="1"/>
  <c r="L986" i="1"/>
  <c r="M986" i="1"/>
  <c r="L987" i="1"/>
  <c r="M987" i="1"/>
  <c r="L988" i="1"/>
  <c r="M988" i="1"/>
  <c r="L989" i="1"/>
  <c r="M989" i="1"/>
  <c r="L990" i="1"/>
  <c r="M990" i="1"/>
  <c r="L991" i="1"/>
  <c r="M991" i="1"/>
  <c r="L992" i="1"/>
  <c r="M992" i="1"/>
  <c r="L993" i="1"/>
  <c r="M993" i="1"/>
  <c r="L994" i="1"/>
  <c r="M994" i="1"/>
  <c r="L995" i="1"/>
  <c r="M995" i="1"/>
  <c r="L996" i="1"/>
  <c r="M996" i="1"/>
  <c r="L997" i="1"/>
  <c r="M997" i="1"/>
  <c r="L998" i="1"/>
  <c r="M998" i="1"/>
  <c r="L999" i="1"/>
  <c r="M999" i="1"/>
  <c r="L1000" i="1"/>
  <c r="M1000" i="1"/>
  <c r="L1001" i="1"/>
  <c r="M1001" i="1"/>
  <c r="L1002" i="1"/>
  <c r="M1002" i="1"/>
  <c r="L1003" i="1"/>
  <c r="M1003" i="1"/>
  <c r="L1004" i="1"/>
  <c r="M1004" i="1"/>
  <c r="L1005" i="1"/>
  <c r="M1005" i="1"/>
  <c r="L1006" i="1"/>
  <c r="M1006" i="1"/>
  <c r="L1007" i="1"/>
  <c r="M1007" i="1"/>
  <c r="L1008" i="1"/>
  <c r="M1008" i="1"/>
  <c r="L1009" i="1"/>
  <c r="M1009" i="1"/>
  <c r="L1010" i="1"/>
  <c r="M1010" i="1"/>
  <c r="L1011" i="1"/>
  <c r="M1011" i="1"/>
  <c r="L1012" i="1"/>
  <c r="M1012" i="1"/>
  <c r="L1013" i="1"/>
  <c r="M1013" i="1"/>
  <c r="L1014" i="1"/>
  <c r="M1014" i="1"/>
  <c r="L1015" i="1"/>
  <c r="M1015" i="1"/>
  <c r="L1016" i="1"/>
  <c r="M1016" i="1"/>
  <c r="L1017" i="1"/>
  <c r="M1017" i="1"/>
  <c r="L1018" i="1"/>
  <c r="M1018" i="1"/>
  <c r="L1019" i="1"/>
  <c r="L1020" i="1"/>
  <c r="M1020" i="1"/>
  <c r="L1021" i="1"/>
  <c r="M1021" i="1"/>
  <c r="L1022" i="1"/>
  <c r="M1022" i="1"/>
  <c r="L1023" i="1"/>
  <c r="M1023" i="1"/>
  <c r="L1024" i="1"/>
  <c r="M1024" i="1"/>
  <c r="L1025" i="1"/>
  <c r="M1025" i="1"/>
  <c r="L1026" i="1"/>
  <c r="M1026" i="1"/>
  <c r="L1027" i="1"/>
  <c r="M1027" i="1"/>
  <c r="L1028" i="1"/>
  <c r="M1028" i="1"/>
  <c r="L1029" i="1"/>
  <c r="M1029" i="1"/>
  <c r="L1030" i="1"/>
  <c r="M1030" i="1"/>
  <c r="L1031" i="1"/>
  <c r="M1031" i="1"/>
  <c r="L1032" i="1"/>
  <c r="M1032" i="1"/>
  <c r="L1033" i="1"/>
  <c r="M1033" i="1"/>
  <c r="L1034" i="1"/>
  <c r="M1034" i="1"/>
  <c r="L1035" i="1"/>
  <c r="M1035" i="1"/>
  <c r="L1036" i="1"/>
  <c r="M1036" i="1"/>
  <c r="L1037" i="1"/>
  <c r="M1037" i="1"/>
  <c r="L1038" i="1"/>
  <c r="M1038" i="1"/>
  <c r="L1039" i="1"/>
  <c r="M1039" i="1"/>
  <c r="L1040" i="1"/>
  <c r="M1040" i="1"/>
  <c r="L1041" i="1"/>
  <c r="M1041" i="1"/>
  <c r="L1042" i="1"/>
  <c r="M1042" i="1"/>
  <c r="L1043" i="1"/>
  <c r="M1043" i="1"/>
  <c r="L1044" i="1"/>
  <c r="M1044" i="1"/>
  <c r="L1045" i="1"/>
  <c r="M1045" i="1"/>
  <c r="L1046" i="1"/>
  <c r="M1046" i="1"/>
  <c r="L1047" i="1"/>
  <c r="M1047" i="1"/>
  <c r="L1048" i="1"/>
  <c r="M1048" i="1"/>
  <c r="L1049" i="1"/>
  <c r="M1049" i="1"/>
  <c r="L1050" i="1"/>
  <c r="M1050" i="1"/>
  <c r="L1051" i="1"/>
  <c r="M1051" i="1"/>
  <c r="L1052" i="1"/>
  <c r="M1052" i="1"/>
  <c r="L1053" i="1"/>
  <c r="M1053" i="1"/>
  <c r="L1054" i="1"/>
  <c r="M1054" i="1"/>
  <c r="L1055" i="1"/>
  <c r="M1055" i="1"/>
  <c r="L1056" i="1"/>
  <c r="M1056" i="1"/>
  <c r="L1057" i="1"/>
  <c r="M1057" i="1"/>
  <c r="L1058" i="1"/>
  <c r="M1058" i="1"/>
  <c r="L1059" i="1"/>
  <c r="M1059" i="1"/>
  <c r="L1060" i="1"/>
  <c r="M1060" i="1"/>
  <c r="L1061" i="1"/>
  <c r="M1061" i="1"/>
  <c r="L1062" i="1"/>
  <c r="M1062" i="1"/>
  <c r="L1063" i="1"/>
  <c r="M1063" i="1"/>
  <c r="L1064" i="1"/>
  <c r="M1064" i="1"/>
  <c r="L1065" i="1"/>
  <c r="M1065" i="1"/>
  <c r="L1066" i="1"/>
  <c r="M1066" i="1"/>
  <c r="L1067" i="1"/>
  <c r="M1067" i="1"/>
  <c r="L1068" i="1"/>
  <c r="M1068" i="1"/>
  <c r="L1069" i="1"/>
  <c r="M1069" i="1"/>
  <c r="L1070" i="1"/>
  <c r="M1070" i="1"/>
  <c r="L1071" i="1"/>
  <c r="M1071" i="1"/>
  <c r="L1072" i="1"/>
  <c r="M1072" i="1"/>
  <c r="L1073" i="1"/>
  <c r="M1073" i="1"/>
  <c r="L1074" i="1"/>
  <c r="M1074" i="1"/>
  <c r="L1075" i="1"/>
  <c r="M1075" i="1"/>
  <c r="L1076" i="1"/>
  <c r="M1076" i="1"/>
  <c r="L1077" i="1"/>
  <c r="M1077" i="1"/>
  <c r="L1078" i="1"/>
  <c r="M1078" i="1"/>
  <c r="L1079" i="1"/>
  <c r="M1079" i="1"/>
  <c r="L1080" i="1"/>
  <c r="M1080" i="1"/>
  <c r="L1081" i="1"/>
  <c r="M1081" i="1"/>
  <c r="L1082" i="1"/>
  <c r="M1082" i="1"/>
  <c r="L1083" i="1"/>
  <c r="M1083" i="1"/>
  <c r="L1084" i="1"/>
  <c r="M1084" i="1"/>
  <c r="L1085" i="1"/>
  <c r="M1085" i="1"/>
  <c r="L1086" i="1"/>
  <c r="M1086" i="1"/>
  <c r="L1087" i="1"/>
  <c r="M1087" i="1"/>
  <c r="L1088" i="1"/>
  <c r="M1088" i="1"/>
  <c r="L1089" i="1"/>
  <c r="M1089" i="1"/>
  <c r="L1090" i="1"/>
  <c r="M1090" i="1"/>
  <c r="L1091" i="1"/>
  <c r="M1091" i="1"/>
  <c r="L1092" i="1"/>
  <c r="M1092" i="1"/>
  <c r="L1093" i="1"/>
  <c r="M1093" i="1"/>
  <c r="L1094" i="1"/>
  <c r="M1094" i="1"/>
  <c r="L1095" i="1"/>
  <c r="M1095" i="1"/>
  <c r="L1096" i="1"/>
  <c r="M1096" i="1"/>
  <c r="L1097" i="1"/>
  <c r="M1097" i="1"/>
  <c r="L1098" i="1"/>
  <c r="M1098" i="1"/>
  <c r="L1099" i="1"/>
  <c r="M1099" i="1"/>
  <c r="L1100" i="1"/>
  <c r="M1100" i="1"/>
  <c r="L1101" i="1"/>
  <c r="M1101" i="1"/>
  <c r="L1102" i="1"/>
  <c r="M1102" i="1"/>
  <c r="L1103" i="1"/>
  <c r="M1103" i="1"/>
  <c r="L1104" i="1"/>
  <c r="M1104" i="1"/>
  <c r="L1105" i="1"/>
  <c r="M1105" i="1"/>
  <c r="L1106" i="1"/>
  <c r="M1106" i="1"/>
  <c r="L1107" i="1"/>
  <c r="M1107" i="1"/>
  <c r="L1108" i="1"/>
  <c r="M1108" i="1"/>
  <c r="L1109" i="1"/>
  <c r="M1109" i="1"/>
  <c r="L1110" i="1"/>
  <c r="M1110" i="1"/>
  <c r="L1111" i="1"/>
  <c r="M1111" i="1"/>
  <c r="L1112" i="1"/>
  <c r="M1112" i="1"/>
  <c r="L1113" i="1"/>
  <c r="M1113" i="1"/>
  <c r="L1114" i="1"/>
  <c r="M1114" i="1"/>
  <c r="L1115" i="1"/>
  <c r="M1115" i="1"/>
  <c r="L1116" i="1"/>
  <c r="M1116" i="1"/>
  <c r="L1117" i="1"/>
  <c r="M1117" i="1"/>
  <c r="L1118" i="1"/>
  <c r="M1118" i="1"/>
  <c r="L1119" i="1"/>
  <c r="M1119" i="1"/>
  <c r="L1120" i="1"/>
  <c r="M1120" i="1"/>
  <c r="L1121" i="1"/>
  <c r="M1121" i="1"/>
  <c r="L1122" i="1"/>
  <c r="M1122" i="1"/>
  <c r="L1123" i="1"/>
  <c r="M1123" i="1"/>
  <c r="L1124" i="1"/>
  <c r="M1124" i="1"/>
  <c r="L1125" i="1"/>
  <c r="M1125" i="1"/>
  <c r="L1126" i="1"/>
  <c r="M1126" i="1"/>
  <c r="L1127" i="1"/>
  <c r="M1127" i="1"/>
  <c r="L1128" i="1"/>
  <c r="M1128" i="1"/>
  <c r="L1129" i="1"/>
  <c r="M1129" i="1"/>
  <c r="L1130" i="1"/>
  <c r="M1130" i="1"/>
  <c r="L1131" i="1"/>
  <c r="M1131" i="1"/>
  <c r="L1132" i="1"/>
  <c r="M1132" i="1"/>
  <c r="L1133" i="1"/>
  <c r="M1133" i="1"/>
  <c r="L1134" i="1"/>
  <c r="M1134" i="1"/>
  <c r="L1135" i="1"/>
  <c r="M1135" i="1"/>
  <c r="M3" i="1"/>
  <c r="L3" i="1"/>
  <c r="EZ4" i="1"/>
  <c r="FA4" i="1"/>
  <c r="FE4" i="1"/>
  <c r="EZ5" i="1"/>
  <c r="FA5" i="1"/>
  <c r="FE5" i="1"/>
  <c r="EZ6" i="1"/>
  <c r="FB6" i="1"/>
  <c r="FA6" i="1"/>
  <c r="FE6" i="1"/>
  <c r="EZ7" i="1"/>
  <c r="FA7" i="1"/>
  <c r="FB7" i="1"/>
  <c r="FD7" i="1"/>
  <c r="FC7" i="1"/>
  <c r="FE7" i="1"/>
  <c r="FF7" i="1"/>
  <c r="EZ8" i="1"/>
  <c r="FA8" i="1"/>
  <c r="FE8" i="1"/>
  <c r="FB8" i="1"/>
  <c r="FD8" i="1"/>
  <c r="FC8" i="1"/>
  <c r="FF8" i="1"/>
  <c r="EZ9" i="1"/>
  <c r="FA9" i="1"/>
  <c r="FE9" i="1"/>
  <c r="EZ10" i="1"/>
  <c r="FB10" i="1"/>
  <c r="FA10" i="1"/>
  <c r="FE10" i="1"/>
  <c r="EZ11" i="1"/>
  <c r="FA11" i="1"/>
  <c r="FB11" i="1"/>
  <c r="FD11" i="1"/>
  <c r="FC11" i="1"/>
  <c r="FE11" i="1"/>
  <c r="FF11" i="1"/>
  <c r="EZ12" i="1"/>
  <c r="FA12" i="1"/>
  <c r="FE12" i="1"/>
  <c r="FB12" i="1"/>
  <c r="FD12" i="1"/>
  <c r="FC12" i="1"/>
  <c r="FF12" i="1"/>
  <c r="EZ13" i="1"/>
  <c r="FA13" i="1"/>
  <c r="FE13" i="1"/>
  <c r="EZ14" i="1"/>
  <c r="FB14" i="1"/>
  <c r="FA14" i="1"/>
  <c r="FE14" i="1"/>
  <c r="EZ15" i="1"/>
  <c r="FA15" i="1"/>
  <c r="FB15" i="1"/>
  <c r="FD15" i="1"/>
  <c r="FC15" i="1"/>
  <c r="FE15" i="1"/>
  <c r="FF15" i="1"/>
  <c r="EZ16" i="1"/>
  <c r="FA16" i="1"/>
  <c r="FE16" i="1"/>
  <c r="FB16" i="1"/>
  <c r="FD16" i="1"/>
  <c r="FC16" i="1"/>
  <c r="FF16" i="1"/>
  <c r="EZ17" i="1"/>
  <c r="FA17" i="1"/>
  <c r="FE17" i="1"/>
  <c r="EZ18" i="1"/>
  <c r="FB18" i="1"/>
  <c r="FA18" i="1"/>
  <c r="FE18" i="1"/>
  <c r="EZ19" i="1"/>
  <c r="FA19" i="1"/>
  <c r="FB19" i="1"/>
  <c r="FD19" i="1"/>
  <c r="FC19" i="1"/>
  <c r="FE19" i="1"/>
  <c r="FF19" i="1"/>
  <c r="EZ20" i="1"/>
  <c r="FA20" i="1"/>
  <c r="FE20" i="1"/>
  <c r="FB20" i="1"/>
  <c r="FD20" i="1"/>
  <c r="FC20" i="1"/>
  <c r="FF20" i="1"/>
  <c r="EZ21" i="1"/>
  <c r="FA21" i="1"/>
  <c r="FE21" i="1"/>
  <c r="EZ22" i="1"/>
  <c r="FB22" i="1"/>
  <c r="FA22" i="1"/>
  <c r="FE22" i="1"/>
  <c r="EZ23" i="1"/>
  <c r="FA23" i="1"/>
  <c r="FB23" i="1"/>
  <c r="FD23" i="1"/>
  <c r="FC23" i="1"/>
  <c r="FE23" i="1"/>
  <c r="FF23" i="1"/>
  <c r="EZ24" i="1"/>
  <c r="FA24" i="1"/>
  <c r="FE24" i="1"/>
  <c r="FB24" i="1"/>
  <c r="FD24" i="1"/>
  <c r="FC24" i="1"/>
  <c r="FF24" i="1"/>
  <c r="EZ25" i="1"/>
  <c r="FA25" i="1"/>
  <c r="FE25" i="1"/>
  <c r="EZ26" i="1"/>
  <c r="FB26" i="1"/>
  <c r="FA26" i="1"/>
  <c r="FE26" i="1"/>
  <c r="EZ27" i="1"/>
  <c r="FA27" i="1"/>
  <c r="FB27" i="1"/>
  <c r="FD27" i="1"/>
  <c r="FC27" i="1"/>
  <c r="FE27" i="1"/>
  <c r="FF27" i="1"/>
  <c r="EZ28" i="1"/>
  <c r="FA28" i="1"/>
  <c r="FE28" i="1"/>
  <c r="FB28" i="1"/>
  <c r="FD28" i="1"/>
  <c r="FC28" i="1"/>
  <c r="FF28" i="1"/>
  <c r="EZ29" i="1"/>
  <c r="FA29" i="1"/>
  <c r="FE29" i="1"/>
  <c r="EZ30" i="1"/>
  <c r="FB30" i="1"/>
  <c r="FA30" i="1"/>
  <c r="FE30" i="1"/>
  <c r="EZ31" i="1"/>
  <c r="FA31" i="1"/>
  <c r="FB31" i="1"/>
  <c r="FD31" i="1"/>
  <c r="FC31" i="1"/>
  <c r="FE31" i="1"/>
  <c r="FF31" i="1"/>
  <c r="EZ32" i="1"/>
  <c r="FA32" i="1"/>
  <c r="FE32" i="1"/>
  <c r="FB32" i="1"/>
  <c r="FD32" i="1"/>
  <c r="FC32" i="1"/>
  <c r="FF32" i="1"/>
  <c r="EZ33" i="1"/>
  <c r="FA33" i="1"/>
  <c r="FE33" i="1"/>
  <c r="EZ34" i="1"/>
  <c r="FB34" i="1"/>
  <c r="FF34" i="1"/>
  <c r="FA34" i="1"/>
  <c r="FE34" i="1"/>
  <c r="FD34" i="1"/>
  <c r="EZ35" i="1"/>
  <c r="FA35" i="1"/>
  <c r="FE35" i="1"/>
  <c r="FB35" i="1"/>
  <c r="FD35" i="1"/>
  <c r="FC35" i="1"/>
  <c r="EZ36" i="1"/>
  <c r="FA36" i="1"/>
  <c r="FE36" i="1"/>
  <c r="FB36" i="1"/>
  <c r="FD36" i="1"/>
  <c r="FC36" i="1"/>
  <c r="FF36" i="1"/>
  <c r="EZ37" i="1"/>
  <c r="EZ38" i="1"/>
  <c r="FA38" i="1"/>
  <c r="FE38" i="1"/>
  <c r="EZ39" i="1"/>
  <c r="FA39" i="1"/>
  <c r="FE39" i="1"/>
  <c r="FB39" i="1"/>
  <c r="FD39" i="1"/>
  <c r="FC39" i="1"/>
  <c r="FF39" i="1"/>
  <c r="EZ40" i="1"/>
  <c r="FA40" i="1"/>
  <c r="FE40" i="1"/>
  <c r="FB40" i="1"/>
  <c r="FD40" i="1"/>
  <c r="FC40" i="1"/>
  <c r="FF40" i="1"/>
  <c r="EZ41" i="1"/>
  <c r="FC41" i="1"/>
  <c r="EZ42" i="1"/>
  <c r="EZ43" i="1"/>
  <c r="FA43" i="1"/>
  <c r="FB43" i="1"/>
  <c r="FD43" i="1"/>
  <c r="FC43" i="1"/>
  <c r="FE43" i="1"/>
  <c r="EZ44" i="1"/>
  <c r="FA44" i="1"/>
  <c r="FE44" i="1"/>
  <c r="FB44" i="1"/>
  <c r="FD44" i="1"/>
  <c r="FC44" i="1"/>
  <c r="EZ45" i="1"/>
  <c r="FC45" i="1"/>
  <c r="EZ46" i="1"/>
  <c r="FA46" i="1"/>
  <c r="FE46" i="1"/>
  <c r="EZ47" i="1"/>
  <c r="FA47" i="1"/>
  <c r="FE47" i="1"/>
  <c r="FB47" i="1"/>
  <c r="FD47" i="1"/>
  <c r="FC47" i="1"/>
  <c r="EZ48" i="1"/>
  <c r="FA48" i="1"/>
  <c r="FE48" i="1"/>
  <c r="FB48" i="1"/>
  <c r="FD48" i="1"/>
  <c r="FC48" i="1"/>
  <c r="EZ49" i="1"/>
  <c r="FC49" i="1"/>
  <c r="EZ50" i="1"/>
  <c r="FA50" i="1"/>
  <c r="FE50" i="1"/>
  <c r="EZ51" i="1"/>
  <c r="FA51" i="1"/>
  <c r="FE51" i="1"/>
  <c r="FB51" i="1"/>
  <c r="FD51" i="1"/>
  <c r="FC51" i="1"/>
  <c r="EZ52" i="1"/>
  <c r="FA52" i="1"/>
  <c r="FE52" i="1"/>
  <c r="FB52" i="1"/>
  <c r="FD52" i="1"/>
  <c r="FC52" i="1"/>
  <c r="FF52" i="1"/>
  <c r="EZ53" i="1"/>
  <c r="EZ54" i="1"/>
  <c r="FA54" i="1"/>
  <c r="FE54" i="1"/>
  <c r="EZ55" i="1"/>
  <c r="FA55" i="1"/>
  <c r="FE55" i="1"/>
  <c r="FB55" i="1"/>
  <c r="FD55" i="1"/>
  <c r="FC55" i="1"/>
  <c r="FF55" i="1"/>
  <c r="EZ56" i="1"/>
  <c r="FA56" i="1"/>
  <c r="FE56" i="1"/>
  <c r="FB56" i="1"/>
  <c r="FF56" i="1"/>
  <c r="FC56" i="1"/>
  <c r="FD56" i="1"/>
  <c r="EZ57" i="1"/>
  <c r="FB57" i="1"/>
  <c r="FF57" i="1"/>
  <c r="FA57" i="1"/>
  <c r="FC57" i="1"/>
  <c r="FE57" i="1"/>
  <c r="EZ58" i="1"/>
  <c r="FC58" i="1"/>
  <c r="FA58" i="1"/>
  <c r="FE58" i="1"/>
  <c r="EZ59" i="1"/>
  <c r="FA59" i="1"/>
  <c r="FE59" i="1"/>
  <c r="FB59" i="1"/>
  <c r="FD59" i="1"/>
  <c r="FC59" i="1"/>
  <c r="EZ60" i="1"/>
  <c r="FA60" i="1"/>
  <c r="FB60" i="1"/>
  <c r="FD60" i="1"/>
  <c r="FE60" i="1"/>
  <c r="FF60" i="1"/>
  <c r="EZ61" i="1"/>
  <c r="FA61" i="1"/>
  <c r="FB61" i="1"/>
  <c r="FD61" i="1"/>
  <c r="FC61" i="1"/>
  <c r="FE61" i="1"/>
  <c r="FF61" i="1"/>
  <c r="EZ62" i="1"/>
  <c r="FA62" i="1"/>
  <c r="FE62" i="1"/>
  <c r="EZ63" i="1"/>
  <c r="FB63" i="1"/>
  <c r="FA63" i="1"/>
  <c r="FE63" i="1"/>
  <c r="EZ64" i="1"/>
  <c r="FC64" i="1"/>
  <c r="FA64" i="1"/>
  <c r="FB64" i="1"/>
  <c r="FD64" i="1"/>
  <c r="FE64" i="1"/>
  <c r="FF64" i="1"/>
  <c r="EZ65" i="1"/>
  <c r="FA65" i="1"/>
  <c r="FB65" i="1"/>
  <c r="FD65" i="1"/>
  <c r="FC65" i="1"/>
  <c r="FE65" i="1"/>
  <c r="FF65" i="1"/>
  <c r="EZ66" i="1"/>
  <c r="FA66" i="1"/>
  <c r="FE66" i="1"/>
  <c r="EZ67" i="1"/>
  <c r="FB67" i="1"/>
  <c r="FA67" i="1"/>
  <c r="FE67" i="1"/>
  <c r="EZ68" i="1"/>
  <c r="FC68" i="1"/>
  <c r="FA68" i="1"/>
  <c r="FB68" i="1"/>
  <c r="FD68" i="1"/>
  <c r="FE68" i="1"/>
  <c r="EZ69" i="1"/>
  <c r="FA69" i="1"/>
  <c r="FB69" i="1"/>
  <c r="FD69" i="1"/>
  <c r="FC69" i="1"/>
  <c r="FE69" i="1"/>
  <c r="FF69" i="1"/>
  <c r="EZ70" i="1"/>
  <c r="EZ71" i="1"/>
  <c r="FB71" i="1"/>
  <c r="FA71" i="1"/>
  <c r="FE71" i="1"/>
  <c r="EZ72" i="1"/>
  <c r="FC72" i="1"/>
  <c r="FA72" i="1"/>
  <c r="FB72" i="1"/>
  <c r="FD72" i="1"/>
  <c r="FE72" i="1"/>
  <c r="EZ73" i="1"/>
  <c r="FA73" i="1"/>
  <c r="FB73" i="1"/>
  <c r="FD73" i="1"/>
  <c r="FC73" i="1"/>
  <c r="FE73" i="1"/>
  <c r="FF73" i="1"/>
  <c r="EZ74" i="1"/>
  <c r="EZ75" i="1"/>
  <c r="FB75" i="1"/>
  <c r="FF75" i="1"/>
  <c r="FA75" i="1"/>
  <c r="FE75" i="1"/>
  <c r="EZ76" i="1"/>
  <c r="FC76" i="1"/>
  <c r="FA76" i="1"/>
  <c r="FE76" i="1"/>
  <c r="FB76" i="1"/>
  <c r="FD76" i="1"/>
  <c r="FF76" i="1"/>
  <c r="EZ77" i="1"/>
  <c r="FA77" i="1"/>
  <c r="FB77" i="1"/>
  <c r="FD77" i="1"/>
  <c r="FC77" i="1"/>
  <c r="FE77" i="1"/>
  <c r="EZ78" i="1"/>
  <c r="FC78" i="1"/>
  <c r="EZ79" i="1"/>
  <c r="FA79" i="1"/>
  <c r="FE79" i="1"/>
  <c r="EZ80" i="1"/>
  <c r="FC80" i="1"/>
  <c r="FA80" i="1"/>
  <c r="FB80" i="1"/>
  <c r="FD80" i="1"/>
  <c r="FE80" i="1"/>
  <c r="EZ81" i="1"/>
  <c r="FA81" i="1"/>
  <c r="FB81" i="1"/>
  <c r="FD81" i="1"/>
  <c r="FC81" i="1"/>
  <c r="FE81" i="1"/>
  <c r="EZ82" i="1"/>
  <c r="EZ83" i="1"/>
  <c r="FA83" i="1"/>
  <c r="FE83" i="1"/>
  <c r="EZ84" i="1"/>
  <c r="FC84" i="1"/>
  <c r="FA84" i="1"/>
  <c r="FE84" i="1"/>
  <c r="FB84" i="1"/>
  <c r="FD84" i="1"/>
  <c r="FF84" i="1"/>
  <c r="EZ85" i="1"/>
  <c r="FA85" i="1"/>
  <c r="FB85" i="1"/>
  <c r="FD85" i="1"/>
  <c r="FC85" i="1"/>
  <c r="FE85" i="1"/>
  <c r="EZ86" i="1"/>
  <c r="FC86" i="1"/>
  <c r="EZ87" i="1"/>
  <c r="FA87" i="1"/>
  <c r="FE87" i="1"/>
  <c r="EZ88" i="1"/>
  <c r="FC88" i="1"/>
  <c r="FA88" i="1"/>
  <c r="FE88" i="1"/>
  <c r="FB88" i="1"/>
  <c r="FF88" i="1"/>
  <c r="FD88" i="1"/>
  <c r="EZ89" i="1"/>
  <c r="FA89" i="1"/>
  <c r="FE89" i="1"/>
  <c r="FB89" i="1"/>
  <c r="FD89" i="1"/>
  <c r="FC89" i="1"/>
  <c r="FF89" i="1"/>
  <c r="EZ90" i="1"/>
  <c r="FA90" i="1"/>
  <c r="FE90" i="1"/>
  <c r="FB90" i="1"/>
  <c r="FF90" i="1"/>
  <c r="FC90" i="1"/>
  <c r="FD90" i="1"/>
  <c r="EZ91" i="1"/>
  <c r="FB91" i="1"/>
  <c r="FF91" i="1"/>
  <c r="FA91" i="1"/>
  <c r="FE91" i="1"/>
  <c r="FC91" i="1"/>
  <c r="EZ92" i="1"/>
  <c r="FC92" i="1"/>
  <c r="FA92" i="1"/>
  <c r="FE92" i="1"/>
  <c r="EZ93" i="1"/>
  <c r="FA93" i="1"/>
  <c r="FE93" i="1"/>
  <c r="FB93" i="1"/>
  <c r="FD93" i="1"/>
  <c r="FC93" i="1"/>
  <c r="EZ94" i="1"/>
  <c r="FA94" i="1"/>
  <c r="FE94" i="1"/>
  <c r="FB94" i="1"/>
  <c r="FD94" i="1"/>
  <c r="EZ95" i="1"/>
  <c r="FB95" i="1"/>
  <c r="FF95" i="1"/>
  <c r="EZ96" i="1"/>
  <c r="FC96" i="1"/>
  <c r="FA96" i="1"/>
  <c r="FE96" i="1"/>
  <c r="FB96" i="1"/>
  <c r="FF96" i="1"/>
  <c r="FD96" i="1"/>
  <c r="EZ97" i="1"/>
  <c r="FA97" i="1"/>
  <c r="FE97" i="1"/>
  <c r="FB97" i="1"/>
  <c r="FD97" i="1"/>
  <c r="FC97" i="1"/>
  <c r="FF97" i="1"/>
  <c r="EZ98" i="1"/>
  <c r="FA98" i="1"/>
  <c r="FE98" i="1"/>
  <c r="FB98" i="1"/>
  <c r="FF98" i="1"/>
  <c r="FC98" i="1"/>
  <c r="FD98" i="1"/>
  <c r="EZ99" i="1"/>
  <c r="FB99" i="1"/>
  <c r="FF99" i="1"/>
  <c r="FA99" i="1"/>
  <c r="FE99" i="1"/>
  <c r="FC99" i="1"/>
  <c r="EZ100" i="1"/>
  <c r="FC100" i="1"/>
  <c r="FA100" i="1"/>
  <c r="FE100" i="1"/>
  <c r="EZ101" i="1"/>
  <c r="FA101" i="1"/>
  <c r="FE101" i="1"/>
  <c r="FB101" i="1"/>
  <c r="FD101" i="1"/>
  <c r="FC101" i="1"/>
  <c r="EZ102" i="1"/>
  <c r="FA102" i="1"/>
  <c r="FE102" i="1"/>
  <c r="FB102" i="1"/>
  <c r="FD102" i="1"/>
  <c r="EZ103" i="1"/>
  <c r="FB103" i="1"/>
  <c r="FF103" i="1"/>
  <c r="EZ104" i="1"/>
  <c r="FC104" i="1"/>
  <c r="FA104" i="1"/>
  <c r="FE104" i="1"/>
  <c r="FB104" i="1"/>
  <c r="FF104" i="1"/>
  <c r="FD104" i="1"/>
  <c r="EZ105" i="1"/>
  <c r="FB105" i="1"/>
  <c r="FA105" i="1"/>
  <c r="FE105" i="1"/>
  <c r="EZ106" i="1"/>
  <c r="FC106" i="1"/>
  <c r="FA106" i="1"/>
  <c r="FB106" i="1"/>
  <c r="FD106" i="1"/>
  <c r="FE106" i="1"/>
  <c r="FF106" i="1"/>
  <c r="EZ107" i="1"/>
  <c r="FA107" i="1"/>
  <c r="FB107" i="1"/>
  <c r="FD107" i="1"/>
  <c r="FC107" i="1"/>
  <c r="FE107" i="1"/>
  <c r="FF107" i="1"/>
  <c r="EZ108" i="1"/>
  <c r="FA108" i="1"/>
  <c r="FE108" i="1"/>
  <c r="EZ109" i="1"/>
  <c r="FB109" i="1"/>
  <c r="FA109" i="1"/>
  <c r="FE109" i="1"/>
  <c r="EZ110" i="1"/>
  <c r="FC110" i="1"/>
  <c r="FA110" i="1"/>
  <c r="FB110" i="1"/>
  <c r="FD110" i="1"/>
  <c r="FE110" i="1"/>
  <c r="FF110" i="1"/>
  <c r="EZ111" i="1"/>
  <c r="FA111" i="1"/>
  <c r="FB111" i="1"/>
  <c r="FD111" i="1"/>
  <c r="FC111" i="1"/>
  <c r="FE111" i="1"/>
  <c r="FF111" i="1"/>
  <c r="EZ112" i="1"/>
  <c r="FA112" i="1"/>
  <c r="FE112" i="1"/>
  <c r="EZ113" i="1"/>
  <c r="FB113" i="1"/>
  <c r="FA113" i="1"/>
  <c r="FE113" i="1"/>
  <c r="EZ114" i="1"/>
  <c r="FC114" i="1"/>
  <c r="FA114" i="1"/>
  <c r="FB114" i="1"/>
  <c r="FD114" i="1"/>
  <c r="FE114" i="1"/>
  <c r="FF114" i="1"/>
  <c r="EZ115" i="1"/>
  <c r="FA115" i="1"/>
  <c r="FB115" i="1"/>
  <c r="FD115" i="1"/>
  <c r="FC115" i="1"/>
  <c r="FE115" i="1"/>
  <c r="FF115" i="1"/>
  <c r="EZ116" i="1"/>
  <c r="FA116" i="1"/>
  <c r="FE116" i="1"/>
  <c r="EZ117" i="1"/>
  <c r="FB117" i="1"/>
  <c r="FA117" i="1"/>
  <c r="FE117" i="1"/>
  <c r="EZ118" i="1"/>
  <c r="FC118" i="1"/>
  <c r="FA118" i="1"/>
  <c r="FB118" i="1"/>
  <c r="FD118" i="1"/>
  <c r="FE118" i="1"/>
  <c r="FF118" i="1"/>
  <c r="EZ119" i="1"/>
  <c r="FA119" i="1"/>
  <c r="FB119" i="1"/>
  <c r="FD119" i="1"/>
  <c r="FC119" i="1"/>
  <c r="FE119" i="1"/>
  <c r="FF119" i="1"/>
  <c r="EZ120" i="1"/>
  <c r="FA120" i="1"/>
  <c r="FE120" i="1"/>
  <c r="EZ121" i="1"/>
  <c r="FB121" i="1"/>
  <c r="FA121" i="1"/>
  <c r="FE121" i="1"/>
  <c r="EZ122" i="1"/>
  <c r="FC122" i="1"/>
  <c r="FA122" i="1"/>
  <c r="FB122" i="1"/>
  <c r="FD122" i="1"/>
  <c r="FE122" i="1"/>
  <c r="FF122" i="1"/>
  <c r="EZ123" i="1"/>
  <c r="FA123" i="1"/>
  <c r="FB123" i="1"/>
  <c r="FD123" i="1"/>
  <c r="FC123" i="1"/>
  <c r="FE123" i="1"/>
  <c r="FF123" i="1"/>
  <c r="EZ124" i="1"/>
  <c r="FA124" i="1"/>
  <c r="FE124" i="1"/>
  <c r="EZ125" i="1"/>
  <c r="FB125" i="1"/>
  <c r="FA125" i="1"/>
  <c r="FE125" i="1"/>
  <c r="EZ126" i="1"/>
  <c r="FC126" i="1"/>
  <c r="FA126" i="1"/>
  <c r="FB126" i="1"/>
  <c r="FD126" i="1"/>
  <c r="FE126" i="1"/>
  <c r="FF126" i="1"/>
  <c r="EZ127" i="1"/>
  <c r="FA127" i="1"/>
  <c r="FB127" i="1"/>
  <c r="FD127" i="1"/>
  <c r="FC127" i="1"/>
  <c r="FE127" i="1"/>
  <c r="FF127" i="1"/>
  <c r="EZ128" i="1"/>
  <c r="FA128" i="1"/>
  <c r="FE128" i="1"/>
  <c r="EZ129" i="1"/>
  <c r="FB129" i="1"/>
  <c r="FA129" i="1"/>
  <c r="FE129" i="1"/>
  <c r="EZ130" i="1"/>
  <c r="FC130" i="1"/>
  <c r="FA130" i="1"/>
  <c r="FB130" i="1"/>
  <c r="FD130" i="1"/>
  <c r="FE130" i="1"/>
  <c r="FF130" i="1"/>
  <c r="EZ131" i="1"/>
  <c r="FA131" i="1"/>
  <c r="FB131" i="1"/>
  <c r="FD131" i="1"/>
  <c r="FC131" i="1"/>
  <c r="FE131" i="1"/>
  <c r="FF131" i="1"/>
  <c r="EZ132" i="1"/>
  <c r="FA132" i="1"/>
  <c r="FE132" i="1"/>
  <c r="EZ133" i="1"/>
  <c r="FB133" i="1"/>
  <c r="FA133" i="1"/>
  <c r="FE133" i="1"/>
  <c r="EZ134" i="1"/>
  <c r="FC134" i="1"/>
  <c r="FA134" i="1"/>
  <c r="FB134" i="1"/>
  <c r="FD134" i="1"/>
  <c r="FE134" i="1"/>
  <c r="FF134" i="1"/>
  <c r="EZ135" i="1"/>
  <c r="FA135" i="1"/>
  <c r="FB135" i="1"/>
  <c r="FD135" i="1"/>
  <c r="FC135" i="1"/>
  <c r="FE135" i="1"/>
  <c r="FF135" i="1"/>
  <c r="EZ136" i="1"/>
  <c r="FA136" i="1"/>
  <c r="FE136" i="1"/>
  <c r="EZ137" i="1"/>
  <c r="FB137" i="1"/>
  <c r="FA137" i="1"/>
  <c r="FE137" i="1"/>
  <c r="EZ138" i="1"/>
  <c r="FC138" i="1"/>
  <c r="FA138" i="1"/>
  <c r="FB138" i="1"/>
  <c r="FD138" i="1"/>
  <c r="FE138" i="1"/>
  <c r="FF138" i="1"/>
  <c r="EZ139" i="1"/>
  <c r="FA139" i="1"/>
  <c r="FB139" i="1"/>
  <c r="FD139" i="1"/>
  <c r="FC139" i="1"/>
  <c r="FE139" i="1"/>
  <c r="FF139" i="1"/>
  <c r="EZ140" i="1"/>
  <c r="FA140" i="1"/>
  <c r="FE140" i="1"/>
  <c r="EZ141" i="1"/>
  <c r="FB141" i="1"/>
  <c r="FA141" i="1"/>
  <c r="FE141" i="1"/>
  <c r="EZ142" i="1"/>
  <c r="FC142" i="1"/>
  <c r="FA142" i="1"/>
  <c r="FB142" i="1"/>
  <c r="FD142" i="1"/>
  <c r="FE142" i="1"/>
  <c r="FF142" i="1"/>
  <c r="EZ143" i="1"/>
  <c r="FA143" i="1"/>
  <c r="FB143" i="1"/>
  <c r="FD143" i="1"/>
  <c r="FC143" i="1"/>
  <c r="FE143" i="1"/>
  <c r="FF143" i="1"/>
  <c r="EZ144" i="1"/>
  <c r="FA144" i="1"/>
  <c r="FE144" i="1"/>
  <c r="EZ145" i="1"/>
  <c r="FB145" i="1"/>
  <c r="FA145" i="1"/>
  <c r="FE145" i="1"/>
  <c r="EZ146" i="1"/>
  <c r="FC146" i="1"/>
  <c r="FA146" i="1"/>
  <c r="FB146" i="1"/>
  <c r="FE146" i="1"/>
  <c r="EZ147" i="1"/>
  <c r="FA147" i="1"/>
  <c r="FB147" i="1"/>
  <c r="FD147" i="1"/>
  <c r="FC147" i="1"/>
  <c r="FE147" i="1"/>
  <c r="FF147" i="1"/>
  <c r="EZ148" i="1"/>
  <c r="EZ149" i="1"/>
  <c r="FB149" i="1"/>
  <c r="FA149" i="1"/>
  <c r="FE149" i="1"/>
  <c r="EZ150" i="1"/>
  <c r="FC150" i="1"/>
  <c r="FA150" i="1"/>
  <c r="FB150" i="1"/>
  <c r="FE150" i="1"/>
  <c r="EZ151" i="1"/>
  <c r="FA151" i="1"/>
  <c r="FB151" i="1"/>
  <c r="FD151" i="1"/>
  <c r="FC151" i="1"/>
  <c r="FE151" i="1"/>
  <c r="FF151" i="1"/>
  <c r="EZ152" i="1"/>
  <c r="FC152" i="1"/>
  <c r="EZ153" i="1"/>
  <c r="EZ154" i="1"/>
  <c r="FC154" i="1"/>
  <c r="FA154" i="1"/>
  <c r="FB154" i="1"/>
  <c r="FD154" i="1"/>
  <c r="FE154" i="1"/>
  <c r="FF154" i="1"/>
  <c r="EZ155" i="1"/>
  <c r="FA155" i="1"/>
  <c r="FB155" i="1"/>
  <c r="FD155" i="1"/>
  <c r="FC155" i="1"/>
  <c r="FE155" i="1"/>
  <c r="EZ156" i="1"/>
  <c r="FC156" i="1"/>
  <c r="EZ157" i="1"/>
  <c r="FA157" i="1"/>
  <c r="FE157" i="1"/>
  <c r="EZ158" i="1"/>
  <c r="FC158" i="1"/>
  <c r="FA158" i="1"/>
  <c r="FE158" i="1"/>
  <c r="FB158" i="1"/>
  <c r="EZ159" i="1"/>
  <c r="FA159" i="1"/>
  <c r="FB159" i="1"/>
  <c r="FD159" i="1"/>
  <c r="FC159" i="1"/>
  <c r="FE159" i="1"/>
  <c r="FF159" i="1"/>
  <c r="EZ160" i="1"/>
  <c r="FC160" i="1"/>
  <c r="EZ161" i="1"/>
  <c r="EZ162" i="1"/>
  <c r="FC162" i="1"/>
  <c r="FA162" i="1"/>
  <c r="FB162" i="1"/>
  <c r="FD162" i="1"/>
  <c r="FE162" i="1"/>
  <c r="FF162" i="1"/>
  <c r="EZ163" i="1"/>
  <c r="FA163" i="1"/>
  <c r="FB163" i="1"/>
  <c r="FD163" i="1"/>
  <c r="FC163" i="1"/>
  <c r="FE163" i="1"/>
  <c r="EZ164" i="1"/>
  <c r="FC164" i="1"/>
  <c r="EZ165" i="1"/>
  <c r="FA165" i="1"/>
  <c r="FE165" i="1"/>
  <c r="EZ166" i="1"/>
  <c r="FC166" i="1"/>
  <c r="FA166" i="1"/>
  <c r="FE166" i="1"/>
  <c r="FB166" i="1"/>
  <c r="EZ167" i="1"/>
  <c r="FA167" i="1"/>
  <c r="FB167" i="1"/>
  <c r="FD167" i="1"/>
  <c r="FC167" i="1"/>
  <c r="FE167" i="1"/>
  <c r="FF167" i="1"/>
  <c r="EZ168" i="1"/>
  <c r="FC168" i="1"/>
  <c r="EZ169" i="1"/>
  <c r="EZ170" i="1"/>
  <c r="FC170" i="1"/>
  <c r="FA170" i="1"/>
  <c r="FB170" i="1"/>
  <c r="FD170" i="1"/>
  <c r="FE170" i="1"/>
  <c r="FF170" i="1"/>
  <c r="EZ171" i="1"/>
  <c r="FA171" i="1"/>
  <c r="FB171" i="1"/>
  <c r="FD171" i="1"/>
  <c r="FC171" i="1"/>
  <c r="FE171" i="1"/>
  <c r="EZ172" i="1"/>
  <c r="FC172" i="1"/>
  <c r="EZ173" i="1"/>
  <c r="FA173" i="1"/>
  <c r="FE173" i="1"/>
  <c r="EZ174" i="1"/>
  <c r="FC174" i="1"/>
  <c r="FA174" i="1"/>
  <c r="FE174" i="1"/>
  <c r="FB174" i="1"/>
  <c r="EZ175" i="1"/>
  <c r="FA175" i="1"/>
  <c r="FB175" i="1"/>
  <c r="FD175" i="1"/>
  <c r="FC175" i="1"/>
  <c r="FE175" i="1"/>
  <c r="FF175" i="1"/>
  <c r="EZ176" i="1"/>
  <c r="FC176" i="1"/>
  <c r="EZ177" i="1"/>
  <c r="EZ178" i="1"/>
  <c r="FC178" i="1"/>
  <c r="FA178" i="1"/>
  <c r="FB178" i="1"/>
  <c r="FD178" i="1"/>
  <c r="FE178" i="1"/>
  <c r="FF178" i="1"/>
  <c r="EZ179" i="1"/>
  <c r="FA179" i="1"/>
  <c r="FB179" i="1"/>
  <c r="FD179" i="1"/>
  <c r="FC179" i="1"/>
  <c r="FE179" i="1"/>
  <c r="EZ180" i="1"/>
  <c r="FC180" i="1"/>
  <c r="EZ181" i="1"/>
  <c r="FA181" i="1"/>
  <c r="FE181" i="1"/>
  <c r="EZ182" i="1"/>
  <c r="FC182" i="1"/>
  <c r="FA182" i="1"/>
  <c r="FE182" i="1"/>
  <c r="FB182" i="1"/>
  <c r="EZ183" i="1"/>
  <c r="FA183" i="1"/>
  <c r="FB183" i="1"/>
  <c r="FD183" i="1"/>
  <c r="FC183" i="1"/>
  <c r="FE183" i="1"/>
  <c r="FF183" i="1"/>
  <c r="EZ184" i="1"/>
  <c r="FC184" i="1"/>
  <c r="EZ185" i="1"/>
  <c r="EZ186" i="1"/>
  <c r="FC186" i="1"/>
  <c r="FA186" i="1"/>
  <c r="FB186" i="1"/>
  <c r="FF186" i="1"/>
  <c r="FD186" i="1"/>
  <c r="FE186" i="1"/>
  <c r="EZ187" i="1"/>
  <c r="FA187" i="1"/>
  <c r="FE187" i="1"/>
  <c r="FB187" i="1"/>
  <c r="FC187" i="1"/>
  <c r="EZ188" i="1"/>
  <c r="EZ189" i="1"/>
  <c r="FB189" i="1"/>
  <c r="FF189" i="1"/>
  <c r="FA189" i="1"/>
  <c r="FE189" i="1"/>
  <c r="FC189" i="1"/>
  <c r="FD189" i="1"/>
  <c r="EZ190" i="1"/>
  <c r="FC190" i="1"/>
  <c r="FA190" i="1"/>
  <c r="FE190" i="1"/>
  <c r="FB190" i="1"/>
  <c r="EZ191" i="1"/>
  <c r="FA191" i="1"/>
  <c r="FB191" i="1"/>
  <c r="FD191" i="1"/>
  <c r="FC191" i="1"/>
  <c r="FE191" i="1"/>
  <c r="EZ192" i="1"/>
  <c r="FA192" i="1"/>
  <c r="FE192" i="1"/>
  <c r="FB192" i="1"/>
  <c r="FD192" i="1"/>
  <c r="FC192" i="1"/>
  <c r="EZ193" i="1"/>
  <c r="FB193" i="1"/>
  <c r="FF193" i="1"/>
  <c r="FA193" i="1"/>
  <c r="FE193" i="1"/>
  <c r="EZ194" i="1"/>
  <c r="EZ195" i="1"/>
  <c r="FA195" i="1"/>
  <c r="FE195" i="1"/>
  <c r="FB195" i="1"/>
  <c r="FC195" i="1"/>
  <c r="EZ196" i="1"/>
  <c r="EZ197" i="1"/>
  <c r="FB197" i="1"/>
  <c r="FF197" i="1"/>
  <c r="FA197" i="1"/>
  <c r="FE197" i="1"/>
  <c r="FC197" i="1"/>
  <c r="FD197" i="1"/>
  <c r="EZ198" i="1"/>
  <c r="FC198" i="1"/>
  <c r="FA198" i="1"/>
  <c r="FE198" i="1"/>
  <c r="FB198" i="1"/>
  <c r="EZ199" i="1"/>
  <c r="FA199" i="1"/>
  <c r="FB199" i="1"/>
  <c r="FD199" i="1"/>
  <c r="FC199" i="1"/>
  <c r="FE199" i="1"/>
  <c r="EZ200" i="1"/>
  <c r="FA200" i="1"/>
  <c r="FE200" i="1"/>
  <c r="FB200" i="1"/>
  <c r="FD200" i="1"/>
  <c r="FC200" i="1"/>
  <c r="EZ201" i="1"/>
  <c r="FB201" i="1"/>
  <c r="FF201" i="1"/>
  <c r="FA201" i="1"/>
  <c r="FE201" i="1"/>
  <c r="EZ202" i="1"/>
  <c r="EZ203" i="1"/>
  <c r="FB203" i="1"/>
  <c r="FA203" i="1"/>
  <c r="FE203" i="1"/>
  <c r="EZ204" i="1"/>
  <c r="FC204" i="1"/>
  <c r="FA204" i="1"/>
  <c r="FB204" i="1"/>
  <c r="FD204" i="1"/>
  <c r="FE204" i="1"/>
  <c r="FF204" i="1"/>
  <c r="EZ205" i="1"/>
  <c r="FA205" i="1"/>
  <c r="FB205" i="1"/>
  <c r="FD205" i="1"/>
  <c r="FC205" i="1"/>
  <c r="FE205" i="1"/>
  <c r="FF205" i="1"/>
  <c r="EZ206" i="1"/>
  <c r="EZ207" i="1"/>
  <c r="FB207" i="1"/>
  <c r="FA207" i="1"/>
  <c r="FE207" i="1"/>
  <c r="EZ208" i="1"/>
  <c r="FC208" i="1"/>
  <c r="FA208" i="1"/>
  <c r="FB208" i="1"/>
  <c r="FD208" i="1"/>
  <c r="FE208" i="1"/>
  <c r="FF208" i="1"/>
  <c r="EZ209" i="1"/>
  <c r="FA209" i="1"/>
  <c r="FB209" i="1"/>
  <c r="FD209" i="1"/>
  <c r="FC209" i="1"/>
  <c r="FE209" i="1"/>
  <c r="FF209" i="1"/>
  <c r="EZ210" i="1"/>
  <c r="EZ211" i="1"/>
  <c r="FB211" i="1"/>
  <c r="FA211" i="1"/>
  <c r="FE211" i="1"/>
  <c r="EZ212" i="1"/>
  <c r="FC212" i="1"/>
  <c r="FA212" i="1"/>
  <c r="FB212" i="1"/>
  <c r="FD212" i="1"/>
  <c r="FE212" i="1"/>
  <c r="FF212" i="1"/>
  <c r="EZ213" i="1"/>
  <c r="FA213" i="1"/>
  <c r="FB213" i="1"/>
  <c r="FD213" i="1"/>
  <c r="FC213" i="1"/>
  <c r="FE213" i="1"/>
  <c r="FF213" i="1"/>
  <c r="EZ214" i="1"/>
  <c r="EZ215" i="1"/>
  <c r="FB215" i="1"/>
  <c r="FA215" i="1"/>
  <c r="FE215" i="1"/>
  <c r="EZ216" i="1"/>
  <c r="FC216" i="1"/>
  <c r="FA216" i="1"/>
  <c r="FB216" i="1"/>
  <c r="FD216" i="1"/>
  <c r="FE216" i="1"/>
  <c r="FF216" i="1"/>
  <c r="EZ217" i="1"/>
  <c r="FA217" i="1"/>
  <c r="FB217" i="1"/>
  <c r="FD217" i="1"/>
  <c r="FC217" i="1"/>
  <c r="FE217" i="1"/>
  <c r="FF217" i="1"/>
  <c r="EZ218" i="1"/>
  <c r="EZ219" i="1"/>
  <c r="FB219" i="1"/>
  <c r="FA219" i="1"/>
  <c r="FE219" i="1"/>
  <c r="EZ220" i="1"/>
  <c r="FC220" i="1"/>
  <c r="FA220" i="1"/>
  <c r="FB220" i="1"/>
  <c r="FD220" i="1"/>
  <c r="FE220" i="1"/>
  <c r="FF220" i="1"/>
  <c r="EZ221" i="1"/>
  <c r="FA221" i="1"/>
  <c r="FB221" i="1"/>
  <c r="FD221" i="1"/>
  <c r="FC221" i="1"/>
  <c r="FE221" i="1"/>
  <c r="FF221" i="1"/>
  <c r="EZ222" i="1"/>
  <c r="EZ223" i="1"/>
  <c r="FB223" i="1"/>
  <c r="FA223" i="1"/>
  <c r="FE223" i="1"/>
  <c r="EZ224" i="1"/>
  <c r="FC224" i="1"/>
  <c r="FA224" i="1"/>
  <c r="FB224" i="1"/>
  <c r="FD224" i="1"/>
  <c r="FE224" i="1"/>
  <c r="FF224" i="1"/>
  <c r="EZ225" i="1"/>
  <c r="FA225" i="1"/>
  <c r="FB225" i="1"/>
  <c r="FD225" i="1"/>
  <c r="FC225" i="1"/>
  <c r="FE225" i="1"/>
  <c r="FF225" i="1"/>
  <c r="EZ226" i="1"/>
  <c r="EZ227" i="1"/>
  <c r="FB227" i="1"/>
  <c r="FA227" i="1"/>
  <c r="FE227" i="1"/>
  <c r="EZ228" i="1"/>
  <c r="FC228" i="1"/>
  <c r="FA228" i="1"/>
  <c r="FB228" i="1"/>
  <c r="FD228" i="1"/>
  <c r="FE228" i="1"/>
  <c r="FF228" i="1"/>
  <c r="EZ229" i="1"/>
  <c r="FA229" i="1"/>
  <c r="FB229" i="1"/>
  <c r="FD229" i="1"/>
  <c r="FC229" i="1"/>
  <c r="FE229" i="1"/>
  <c r="FF229" i="1"/>
  <c r="EZ230" i="1"/>
  <c r="EZ231" i="1"/>
  <c r="FB231" i="1"/>
  <c r="FA231" i="1"/>
  <c r="FE231" i="1"/>
  <c r="EZ232" i="1"/>
  <c r="FC232" i="1"/>
  <c r="FA232" i="1"/>
  <c r="FB232" i="1"/>
  <c r="FD232" i="1"/>
  <c r="FE232" i="1"/>
  <c r="FF232" i="1"/>
  <c r="EZ233" i="1"/>
  <c r="FA233" i="1"/>
  <c r="FB233" i="1"/>
  <c r="FD233" i="1"/>
  <c r="FC233" i="1"/>
  <c r="FE233" i="1"/>
  <c r="FF233" i="1"/>
  <c r="EZ234" i="1"/>
  <c r="EZ235" i="1"/>
  <c r="FB235" i="1"/>
  <c r="FA235" i="1"/>
  <c r="FE235" i="1"/>
  <c r="EZ236" i="1"/>
  <c r="FC236" i="1"/>
  <c r="FA236" i="1"/>
  <c r="FB236" i="1"/>
  <c r="FD236" i="1"/>
  <c r="FE236" i="1"/>
  <c r="FF236" i="1"/>
  <c r="EZ237" i="1"/>
  <c r="FA237" i="1"/>
  <c r="FB237" i="1"/>
  <c r="FD237" i="1"/>
  <c r="FC237" i="1"/>
  <c r="FE237" i="1"/>
  <c r="FF237" i="1"/>
  <c r="EZ238" i="1"/>
  <c r="EZ239" i="1"/>
  <c r="FB239" i="1"/>
  <c r="FA239" i="1"/>
  <c r="FE239" i="1"/>
  <c r="EZ240" i="1"/>
  <c r="FC240" i="1"/>
  <c r="FA240" i="1"/>
  <c r="FB240" i="1"/>
  <c r="FD240" i="1"/>
  <c r="FE240" i="1"/>
  <c r="FF240" i="1"/>
  <c r="EZ241" i="1"/>
  <c r="FA241" i="1"/>
  <c r="FB241" i="1"/>
  <c r="FD241" i="1"/>
  <c r="FC241" i="1"/>
  <c r="FE241" i="1"/>
  <c r="FF241" i="1"/>
  <c r="EZ242" i="1"/>
  <c r="EZ243" i="1"/>
  <c r="FB243" i="1"/>
  <c r="FA243" i="1"/>
  <c r="FE243" i="1"/>
  <c r="EZ244" i="1"/>
  <c r="FC244" i="1"/>
  <c r="FA244" i="1"/>
  <c r="FB244" i="1"/>
  <c r="FD244" i="1"/>
  <c r="FE244" i="1"/>
  <c r="FF244" i="1"/>
  <c r="EZ245" i="1"/>
  <c r="FA245" i="1"/>
  <c r="FB245" i="1"/>
  <c r="FD245" i="1"/>
  <c r="FC245" i="1"/>
  <c r="FE245" i="1"/>
  <c r="FF245" i="1"/>
  <c r="EZ246" i="1"/>
  <c r="EZ247" i="1"/>
  <c r="FB247" i="1"/>
  <c r="FA247" i="1"/>
  <c r="FE247" i="1"/>
  <c r="EZ248" i="1"/>
  <c r="FC248" i="1"/>
  <c r="FA248" i="1"/>
  <c r="FB248" i="1"/>
  <c r="FD248" i="1"/>
  <c r="FE248" i="1"/>
  <c r="FF248" i="1"/>
  <c r="EZ249" i="1"/>
  <c r="FA249" i="1"/>
  <c r="FB249" i="1"/>
  <c r="FD249" i="1"/>
  <c r="FC249" i="1"/>
  <c r="FE249" i="1"/>
  <c r="FF249" i="1"/>
  <c r="EZ250" i="1"/>
  <c r="EZ251" i="1"/>
  <c r="FB251" i="1"/>
  <c r="FA251" i="1"/>
  <c r="FE251" i="1"/>
  <c r="EZ252" i="1"/>
  <c r="FC252" i="1"/>
  <c r="FA252" i="1"/>
  <c r="FB252" i="1"/>
  <c r="FD252" i="1"/>
  <c r="FE252" i="1"/>
  <c r="FF252" i="1"/>
  <c r="EZ253" i="1"/>
  <c r="FA253" i="1"/>
  <c r="FB253" i="1"/>
  <c r="FD253" i="1"/>
  <c r="FC253" i="1"/>
  <c r="FE253" i="1"/>
  <c r="FF253" i="1"/>
  <c r="EZ254" i="1"/>
  <c r="EZ255" i="1"/>
  <c r="FB255" i="1"/>
  <c r="FA255" i="1"/>
  <c r="FE255" i="1"/>
  <c r="EZ256" i="1"/>
  <c r="FC256" i="1"/>
  <c r="FA256" i="1"/>
  <c r="FB256" i="1"/>
  <c r="FD256" i="1"/>
  <c r="FE256" i="1"/>
  <c r="FF256" i="1"/>
  <c r="EZ257" i="1"/>
  <c r="FA257" i="1"/>
  <c r="FB257" i="1"/>
  <c r="FD257" i="1"/>
  <c r="FC257" i="1"/>
  <c r="FE257" i="1"/>
  <c r="FF257" i="1"/>
  <c r="EZ258" i="1"/>
  <c r="EZ259" i="1"/>
  <c r="FB259" i="1"/>
  <c r="FA259" i="1"/>
  <c r="FE259" i="1"/>
  <c r="EZ260" i="1"/>
  <c r="FC260" i="1"/>
  <c r="FA260" i="1"/>
  <c r="FB260" i="1"/>
  <c r="FD260" i="1"/>
  <c r="FE260" i="1"/>
  <c r="FF260" i="1"/>
  <c r="EZ261" i="1"/>
  <c r="FA261" i="1"/>
  <c r="FB261" i="1"/>
  <c r="FD261" i="1"/>
  <c r="FC261" i="1"/>
  <c r="FE261" i="1"/>
  <c r="FF261" i="1"/>
  <c r="EZ262" i="1"/>
  <c r="EZ263" i="1"/>
  <c r="FB263" i="1"/>
  <c r="FA263" i="1"/>
  <c r="FE263" i="1"/>
  <c r="EZ264" i="1"/>
  <c r="FC264" i="1"/>
  <c r="FA264" i="1"/>
  <c r="FB264" i="1"/>
  <c r="FD264" i="1"/>
  <c r="FE264" i="1"/>
  <c r="FF264" i="1"/>
  <c r="EZ265" i="1"/>
  <c r="FA265" i="1"/>
  <c r="FB265" i="1"/>
  <c r="FD265" i="1"/>
  <c r="FC265" i="1"/>
  <c r="FE265" i="1"/>
  <c r="FF265" i="1"/>
  <c r="EZ266" i="1"/>
  <c r="EZ267" i="1"/>
  <c r="FB267" i="1"/>
  <c r="FA267" i="1"/>
  <c r="FE267" i="1"/>
  <c r="EZ268" i="1"/>
  <c r="FC268" i="1"/>
  <c r="FA268" i="1"/>
  <c r="FB268" i="1"/>
  <c r="FD268" i="1"/>
  <c r="FE268" i="1"/>
  <c r="FF268" i="1"/>
  <c r="EZ269" i="1"/>
  <c r="FA269" i="1"/>
  <c r="FB269" i="1"/>
  <c r="FD269" i="1"/>
  <c r="FC269" i="1"/>
  <c r="FE269" i="1"/>
  <c r="FF269" i="1"/>
  <c r="EZ270" i="1"/>
  <c r="EZ271" i="1"/>
  <c r="FB271" i="1"/>
  <c r="FA271" i="1"/>
  <c r="FE271" i="1"/>
  <c r="EZ272" i="1"/>
  <c r="FC272" i="1"/>
  <c r="FA272" i="1"/>
  <c r="FB272" i="1"/>
  <c r="FD272" i="1"/>
  <c r="FE272" i="1"/>
  <c r="FF272" i="1"/>
  <c r="EZ273" i="1"/>
  <c r="FA273" i="1"/>
  <c r="FB273" i="1"/>
  <c r="FD273" i="1"/>
  <c r="FC273" i="1"/>
  <c r="FE273" i="1"/>
  <c r="FF273" i="1"/>
  <c r="EZ274" i="1"/>
  <c r="EZ275" i="1"/>
  <c r="FB275" i="1"/>
  <c r="FA275" i="1"/>
  <c r="FE275" i="1"/>
  <c r="EZ276" i="1"/>
  <c r="FC276" i="1"/>
  <c r="FA276" i="1"/>
  <c r="FB276" i="1"/>
  <c r="FD276" i="1"/>
  <c r="FE276" i="1"/>
  <c r="FF276" i="1"/>
  <c r="EZ277" i="1"/>
  <c r="FA277" i="1"/>
  <c r="FB277" i="1"/>
  <c r="FD277" i="1"/>
  <c r="FC277" i="1"/>
  <c r="FE277" i="1"/>
  <c r="FF277" i="1"/>
  <c r="EZ278" i="1"/>
  <c r="EZ279" i="1"/>
  <c r="FB279" i="1"/>
  <c r="FA279" i="1"/>
  <c r="FE279" i="1"/>
  <c r="EZ280" i="1"/>
  <c r="FC280" i="1"/>
  <c r="FA280" i="1"/>
  <c r="FB280" i="1"/>
  <c r="FD280" i="1"/>
  <c r="FE280" i="1"/>
  <c r="FF280" i="1"/>
  <c r="EZ281" i="1"/>
  <c r="FA281" i="1"/>
  <c r="FB281" i="1"/>
  <c r="FD281" i="1"/>
  <c r="FC281" i="1"/>
  <c r="FE281" i="1"/>
  <c r="FF281" i="1"/>
  <c r="EZ282" i="1"/>
  <c r="EZ283" i="1"/>
  <c r="FB283" i="1"/>
  <c r="FA283" i="1"/>
  <c r="FE283" i="1"/>
  <c r="EZ284" i="1"/>
  <c r="FC284" i="1"/>
  <c r="FA284" i="1"/>
  <c r="FB284" i="1"/>
  <c r="FD284" i="1"/>
  <c r="FE284" i="1"/>
  <c r="FF284" i="1"/>
  <c r="EZ285" i="1"/>
  <c r="FA285" i="1"/>
  <c r="FB285" i="1"/>
  <c r="FD285" i="1"/>
  <c r="FC285" i="1"/>
  <c r="FE285" i="1"/>
  <c r="FF285" i="1"/>
  <c r="EZ286" i="1"/>
  <c r="EZ287" i="1"/>
  <c r="FB287" i="1"/>
  <c r="FF287" i="1"/>
  <c r="FA287" i="1"/>
  <c r="FD287" i="1"/>
  <c r="FE287" i="1"/>
  <c r="EZ288" i="1"/>
  <c r="FC288" i="1"/>
  <c r="FA288" i="1"/>
  <c r="FB288" i="1"/>
  <c r="FD288" i="1"/>
  <c r="FE288" i="1"/>
  <c r="EZ289" i="1"/>
  <c r="FA289" i="1"/>
  <c r="FB289" i="1"/>
  <c r="FC289" i="1"/>
  <c r="FE289" i="1"/>
  <c r="EZ290" i="1"/>
  <c r="EZ291" i="1"/>
  <c r="FA291" i="1"/>
  <c r="FE291" i="1"/>
  <c r="EZ292" i="1"/>
  <c r="FC292" i="1"/>
  <c r="FA292" i="1"/>
  <c r="FE292" i="1"/>
  <c r="FB292" i="1"/>
  <c r="FD292" i="1"/>
  <c r="FF292" i="1"/>
  <c r="EZ293" i="1"/>
  <c r="FA293" i="1"/>
  <c r="FB293" i="1"/>
  <c r="FD293" i="1"/>
  <c r="FC293" i="1"/>
  <c r="FE293" i="1"/>
  <c r="EZ294" i="1"/>
  <c r="FC294" i="1"/>
  <c r="EZ295" i="1"/>
  <c r="FA295" i="1"/>
  <c r="FE295" i="1"/>
  <c r="EZ296" i="1"/>
  <c r="FC296" i="1"/>
  <c r="FA296" i="1"/>
  <c r="FB296" i="1"/>
  <c r="FD296" i="1"/>
  <c r="FE296" i="1"/>
  <c r="EZ297" i="1"/>
  <c r="FA297" i="1"/>
  <c r="FB297" i="1"/>
  <c r="FC297" i="1"/>
  <c r="FE297" i="1"/>
  <c r="EZ298" i="1"/>
  <c r="EZ299" i="1"/>
  <c r="FA299" i="1"/>
  <c r="FE299" i="1"/>
  <c r="EZ300" i="1"/>
  <c r="FC300" i="1"/>
  <c r="FA300" i="1"/>
  <c r="FE300" i="1"/>
  <c r="FB300" i="1"/>
  <c r="FD300" i="1"/>
  <c r="FF300" i="1"/>
  <c r="EZ301" i="1"/>
  <c r="FA301" i="1"/>
  <c r="FB301" i="1"/>
  <c r="FD301" i="1"/>
  <c r="FC301" i="1"/>
  <c r="FE301" i="1"/>
  <c r="EZ302" i="1"/>
  <c r="FC302" i="1"/>
  <c r="EZ303" i="1"/>
  <c r="FA303" i="1"/>
  <c r="FE303" i="1"/>
  <c r="EZ304" i="1"/>
  <c r="FC304" i="1"/>
  <c r="FA304" i="1"/>
  <c r="FB304" i="1"/>
  <c r="FD304" i="1"/>
  <c r="FE304" i="1"/>
  <c r="EZ305" i="1"/>
  <c r="FA305" i="1"/>
  <c r="FB305" i="1"/>
  <c r="FC305" i="1"/>
  <c r="FE305" i="1"/>
  <c r="EZ306" i="1"/>
  <c r="EZ307" i="1"/>
  <c r="FA307" i="1"/>
  <c r="FE307" i="1"/>
  <c r="EZ308" i="1"/>
  <c r="FC308" i="1"/>
  <c r="FA308" i="1"/>
  <c r="FE308" i="1"/>
  <c r="FB308" i="1"/>
  <c r="FD308" i="1"/>
  <c r="FF308" i="1"/>
  <c r="EZ309" i="1"/>
  <c r="FA309" i="1"/>
  <c r="FB309" i="1"/>
  <c r="FD309" i="1"/>
  <c r="FC309" i="1"/>
  <c r="FE309" i="1"/>
  <c r="EZ310" i="1"/>
  <c r="FC310" i="1"/>
  <c r="EZ311" i="1"/>
  <c r="FA311" i="1"/>
  <c r="FE311" i="1"/>
  <c r="EZ312" i="1"/>
  <c r="FC312" i="1"/>
  <c r="FA312" i="1"/>
  <c r="FB312" i="1"/>
  <c r="FD312" i="1"/>
  <c r="FE312" i="1"/>
  <c r="EZ313" i="1"/>
  <c r="FA313" i="1"/>
  <c r="FB313" i="1"/>
  <c r="FC313" i="1"/>
  <c r="FE313" i="1"/>
  <c r="EZ314" i="1"/>
  <c r="EZ315" i="1"/>
  <c r="FA315" i="1"/>
  <c r="FE315" i="1"/>
  <c r="EZ316" i="1"/>
  <c r="FC316" i="1"/>
  <c r="FA316" i="1"/>
  <c r="FE316" i="1"/>
  <c r="FB316" i="1"/>
  <c r="FD316" i="1"/>
  <c r="FF316" i="1"/>
  <c r="EZ317" i="1"/>
  <c r="FA317" i="1"/>
  <c r="FB317" i="1"/>
  <c r="FD317" i="1"/>
  <c r="FC317" i="1"/>
  <c r="FE317" i="1"/>
  <c r="EZ318" i="1"/>
  <c r="FC318" i="1"/>
  <c r="EZ319" i="1"/>
  <c r="FA319" i="1"/>
  <c r="FE319" i="1"/>
  <c r="EZ320" i="1"/>
  <c r="FC320" i="1"/>
  <c r="FA320" i="1"/>
  <c r="FB320" i="1"/>
  <c r="FD320" i="1"/>
  <c r="FE320" i="1"/>
  <c r="EZ321" i="1"/>
  <c r="FA321" i="1"/>
  <c r="FB321" i="1"/>
  <c r="FC321" i="1"/>
  <c r="FE321" i="1"/>
  <c r="EZ322" i="1"/>
  <c r="EZ323" i="1"/>
  <c r="FA323" i="1"/>
  <c r="FE323" i="1"/>
  <c r="EZ324" i="1"/>
  <c r="FC324" i="1"/>
  <c r="FA324" i="1"/>
  <c r="FE324" i="1"/>
  <c r="FB324" i="1"/>
  <c r="FD324" i="1"/>
  <c r="FF324" i="1"/>
  <c r="EZ325" i="1"/>
  <c r="FA325" i="1"/>
  <c r="FB325" i="1"/>
  <c r="FD325" i="1"/>
  <c r="FC325" i="1"/>
  <c r="FE325" i="1"/>
  <c r="EZ326" i="1"/>
  <c r="FC326" i="1"/>
  <c r="EZ327" i="1"/>
  <c r="FA327" i="1"/>
  <c r="FE327" i="1"/>
  <c r="EZ328" i="1"/>
  <c r="FC328" i="1"/>
  <c r="FA328" i="1"/>
  <c r="FB328" i="1"/>
  <c r="FD328" i="1"/>
  <c r="FE328" i="1"/>
  <c r="EZ329" i="1"/>
  <c r="FA329" i="1"/>
  <c r="FB329" i="1"/>
  <c r="FC329" i="1"/>
  <c r="FE329" i="1"/>
  <c r="EZ330" i="1"/>
  <c r="EZ331" i="1"/>
  <c r="FA331" i="1"/>
  <c r="FE331" i="1"/>
  <c r="EZ332" i="1"/>
  <c r="FC332" i="1"/>
  <c r="FA332" i="1"/>
  <c r="FE332" i="1"/>
  <c r="FB332" i="1"/>
  <c r="FD332" i="1"/>
  <c r="FF332" i="1"/>
  <c r="EZ333" i="1"/>
  <c r="FA333" i="1"/>
  <c r="FB333" i="1"/>
  <c r="FD333" i="1"/>
  <c r="FC333" i="1"/>
  <c r="FE333" i="1"/>
  <c r="EZ334" i="1"/>
  <c r="FC334" i="1"/>
  <c r="EZ335" i="1"/>
  <c r="FA335" i="1"/>
  <c r="FE335" i="1"/>
  <c r="EZ336" i="1"/>
  <c r="FC336" i="1"/>
  <c r="FA336" i="1"/>
  <c r="FB336" i="1"/>
  <c r="FD336" i="1"/>
  <c r="FE336" i="1"/>
  <c r="EZ337" i="1"/>
  <c r="FA337" i="1"/>
  <c r="FB337" i="1"/>
  <c r="FC337" i="1"/>
  <c r="FE337" i="1"/>
  <c r="EZ338" i="1"/>
  <c r="EZ339" i="1"/>
  <c r="FA339" i="1"/>
  <c r="FE339" i="1"/>
  <c r="EZ340" i="1"/>
  <c r="FC340" i="1"/>
  <c r="FA340" i="1"/>
  <c r="FE340" i="1"/>
  <c r="FB340" i="1"/>
  <c r="FD340" i="1"/>
  <c r="FF340" i="1"/>
  <c r="EZ341" i="1"/>
  <c r="FA341" i="1"/>
  <c r="FB341" i="1"/>
  <c r="FD341" i="1"/>
  <c r="FC341" i="1"/>
  <c r="FE341" i="1"/>
  <c r="EZ342" i="1"/>
  <c r="FA342" i="1"/>
  <c r="FE342" i="1"/>
  <c r="FB342" i="1"/>
  <c r="FD342" i="1"/>
  <c r="FC342" i="1"/>
  <c r="EZ343" i="1"/>
  <c r="FB343" i="1"/>
  <c r="FF343" i="1"/>
  <c r="FA343" i="1"/>
  <c r="FE343" i="1"/>
  <c r="EZ344" i="1"/>
  <c r="EZ345" i="1"/>
  <c r="FA345" i="1"/>
  <c r="FE345" i="1"/>
  <c r="FB345" i="1"/>
  <c r="FC345" i="1"/>
  <c r="EZ346" i="1"/>
  <c r="EZ347" i="1"/>
  <c r="FB347" i="1"/>
  <c r="FF347" i="1"/>
  <c r="FA347" i="1"/>
  <c r="FE347" i="1"/>
  <c r="FC347" i="1"/>
  <c r="FD347" i="1"/>
  <c r="EZ348" i="1"/>
  <c r="FC348" i="1"/>
  <c r="FA348" i="1"/>
  <c r="FE348" i="1"/>
  <c r="FB348" i="1"/>
  <c r="EZ349" i="1"/>
  <c r="FA349" i="1"/>
  <c r="FB349" i="1"/>
  <c r="FD349" i="1"/>
  <c r="FC349" i="1"/>
  <c r="FE349" i="1"/>
  <c r="EZ350" i="1"/>
  <c r="FA350" i="1"/>
  <c r="FE350" i="1"/>
  <c r="FB350" i="1"/>
  <c r="FD350" i="1"/>
  <c r="FC350" i="1"/>
  <c r="EZ351" i="1"/>
  <c r="FB351" i="1"/>
  <c r="FF351" i="1"/>
  <c r="FA351" i="1"/>
  <c r="FE351" i="1"/>
  <c r="EZ352" i="1"/>
  <c r="EZ353" i="1"/>
  <c r="FA353" i="1"/>
  <c r="FE353" i="1"/>
  <c r="FB353" i="1"/>
  <c r="FC353" i="1"/>
  <c r="EZ354" i="1"/>
  <c r="EZ355" i="1"/>
  <c r="FB355" i="1"/>
  <c r="FF355" i="1"/>
  <c r="FA355" i="1"/>
  <c r="FE355" i="1"/>
  <c r="FC355" i="1"/>
  <c r="FD355" i="1"/>
  <c r="EZ356" i="1"/>
  <c r="FC356" i="1"/>
  <c r="FA356" i="1"/>
  <c r="FE356" i="1"/>
  <c r="FB356" i="1"/>
  <c r="EZ357" i="1"/>
  <c r="FA357" i="1"/>
  <c r="FB357" i="1"/>
  <c r="FD357" i="1"/>
  <c r="FC357" i="1"/>
  <c r="FE357" i="1"/>
  <c r="EZ358" i="1"/>
  <c r="FA358" i="1"/>
  <c r="FE358" i="1"/>
  <c r="FB358" i="1"/>
  <c r="FD358" i="1"/>
  <c r="FC358" i="1"/>
  <c r="EZ359" i="1"/>
  <c r="FB359" i="1"/>
  <c r="FF359" i="1"/>
  <c r="FA359" i="1"/>
  <c r="FE359" i="1"/>
  <c r="EZ360" i="1"/>
  <c r="EZ361" i="1"/>
  <c r="FA361" i="1"/>
  <c r="FE361" i="1"/>
  <c r="FB361" i="1"/>
  <c r="FC361" i="1"/>
  <c r="EZ362" i="1"/>
  <c r="EZ363" i="1"/>
  <c r="FB363" i="1"/>
  <c r="FF363" i="1"/>
  <c r="FA363" i="1"/>
  <c r="FE363" i="1"/>
  <c r="FC363" i="1"/>
  <c r="FD363" i="1"/>
  <c r="EZ364" i="1"/>
  <c r="FC364" i="1"/>
  <c r="FA364" i="1"/>
  <c r="FE364" i="1"/>
  <c r="FB364" i="1"/>
  <c r="EZ365" i="1"/>
  <c r="FA365" i="1"/>
  <c r="FB365" i="1"/>
  <c r="FD365" i="1"/>
  <c r="FC365" i="1"/>
  <c r="FE365" i="1"/>
  <c r="EZ366" i="1"/>
  <c r="FA366" i="1"/>
  <c r="FE366" i="1"/>
  <c r="FB366" i="1"/>
  <c r="FD366" i="1"/>
  <c r="FC366" i="1"/>
  <c r="EZ367" i="1"/>
  <c r="FB367" i="1"/>
  <c r="FF367" i="1"/>
  <c r="FA367" i="1"/>
  <c r="FE367" i="1"/>
  <c r="EZ368" i="1"/>
  <c r="EZ369" i="1"/>
  <c r="FA369" i="1"/>
  <c r="FB369" i="1"/>
  <c r="FD369" i="1"/>
  <c r="FC369" i="1"/>
  <c r="FE369" i="1"/>
  <c r="EZ370" i="1"/>
  <c r="FA370" i="1"/>
  <c r="FB370" i="1"/>
  <c r="FD370" i="1"/>
  <c r="FC370" i="1"/>
  <c r="FE370" i="1"/>
  <c r="FF370" i="1"/>
  <c r="EZ371" i="1"/>
  <c r="EZ372" i="1"/>
  <c r="FB372" i="1"/>
  <c r="FA372" i="1"/>
  <c r="FE372" i="1"/>
  <c r="EZ373" i="1"/>
  <c r="FC373" i="1"/>
  <c r="FA373" i="1"/>
  <c r="FB373" i="1"/>
  <c r="FE373" i="1"/>
  <c r="EZ374" i="1"/>
  <c r="FA374" i="1"/>
  <c r="FB374" i="1"/>
  <c r="FD374" i="1"/>
  <c r="FC374" i="1"/>
  <c r="FE374" i="1"/>
  <c r="FF374" i="1"/>
  <c r="EZ375" i="1"/>
  <c r="EZ376" i="1"/>
  <c r="FB376" i="1"/>
  <c r="FA376" i="1"/>
  <c r="FE376" i="1"/>
  <c r="EZ377" i="1"/>
  <c r="FC377" i="1"/>
  <c r="FA377" i="1"/>
  <c r="FB377" i="1"/>
  <c r="FE377" i="1"/>
  <c r="EZ378" i="1"/>
  <c r="FA378" i="1"/>
  <c r="FB378" i="1"/>
  <c r="FD378" i="1"/>
  <c r="FC378" i="1"/>
  <c r="FE378" i="1"/>
  <c r="FF378" i="1"/>
  <c r="EZ379" i="1"/>
  <c r="EZ380" i="1"/>
  <c r="FB380" i="1"/>
  <c r="FA380" i="1"/>
  <c r="FE380" i="1"/>
  <c r="EZ381" i="1"/>
  <c r="FC381" i="1"/>
  <c r="FA381" i="1"/>
  <c r="FB381" i="1"/>
  <c r="FE381" i="1"/>
  <c r="EZ382" i="1"/>
  <c r="FA382" i="1"/>
  <c r="FB382" i="1"/>
  <c r="FD382" i="1"/>
  <c r="FC382" i="1"/>
  <c r="FE382" i="1"/>
  <c r="FF382" i="1"/>
  <c r="EZ383" i="1"/>
  <c r="EZ384" i="1"/>
  <c r="FB384" i="1"/>
  <c r="FA384" i="1"/>
  <c r="FE384" i="1"/>
  <c r="EZ385" i="1"/>
  <c r="FC385" i="1"/>
  <c r="FA385" i="1"/>
  <c r="FB385" i="1"/>
  <c r="FE385" i="1"/>
  <c r="EZ386" i="1"/>
  <c r="FA386" i="1"/>
  <c r="FB386" i="1"/>
  <c r="FD386" i="1"/>
  <c r="FC386" i="1"/>
  <c r="FE386" i="1"/>
  <c r="FF386" i="1"/>
  <c r="EZ387" i="1"/>
  <c r="EZ388" i="1"/>
  <c r="FB388" i="1"/>
  <c r="FA388" i="1"/>
  <c r="FE388" i="1"/>
  <c r="EZ389" i="1"/>
  <c r="FC389" i="1"/>
  <c r="FA389" i="1"/>
  <c r="FB389" i="1"/>
  <c r="FE389" i="1"/>
  <c r="EZ390" i="1"/>
  <c r="FA390" i="1"/>
  <c r="FB390" i="1"/>
  <c r="FD390" i="1"/>
  <c r="FC390" i="1"/>
  <c r="FE390" i="1"/>
  <c r="FF390" i="1"/>
  <c r="EZ391" i="1"/>
  <c r="EZ392" i="1"/>
  <c r="FB392" i="1"/>
  <c r="FA392" i="1"/>
  <c r="FE392" i="1"/>
  <c r="EZ393" i="1"/>
  <c r="FC393" i="1"/>
  <c r="FA393" i="1"/>
  <c r="FB393" i="1"/>
  <c r="FE393" i="1"/>
  <c r="EZ394" i="1"/>
  <c r="FA394" i="1"/>
  <c r="FB394" i="1"/>
  <c r="FD394" i="1"/>
  <c r="FC394" i="1"/>
  <c r="FE394" i="1"/>
  <c r="FF394" i="1"/>
  <c r="EZ395" i="1"/>
  <c r="EZ396" i="1"/>
  <c r="FB396" i="1"/>
  <c r="FA396" i="1"/>
  <c r="FE396" i="1"/>
  <c r="EZ397" i="1"/>
  <c r="FC397" i="1"/>
  <c r="FA397" i="1"/>
  <c r="FB397" i="1"/>
  <c r="FE397" i="1"/>
  <c r="EZ398" i="1"/>
  <c r="FA398" i="1"/>
  <c r="FB398" i="1"/>
  <c r="FD398" i="1"/>
  <c r="FC398" i="1"/>
  <c r="FE398" i="1"/>
  <c r="FF398" i="1"/>
  <c r="EZ399" i="1"/>
  <c r="EZ400" i="1"/>
  <c r="FB400" i="1"/>
  <c r="FA400" i="1"/>
  <c r="FE400" i="1"/>
  <c r="EZ401" i="1"/>
  <c r="FC401" i="1"/>
  <c r="FA401" i="1"/>
  <c r="FB401" i="1"/>
  <c r="FE401" i="1"/>
  <c r="EZ402" i="1"/>
  <c r="FA402" i="1"/>
  <c r="FB402" i="1"/>
  <c r="FD402" i="1"/>
  <c r="FC402" i="1"/>
  <c r="FE402" i="1"/>
  <c r="FF402" i="1"/>
  <c r="EZ403" i="1"/>
  <c r="EZ404" i="1"/>
  <c r="FB404" i="1"/>
  <c r="FA404" i="1"/>
  <c r="FE404" i="1"/>
  <c r="EZ405" i="1"/>
  <c r="FC405" i="1"/>
  <c r="FA405" i="1"/>
  <c r="FB405" i="1"/>
  <c r="FE405" i="1"/>
  <c r="EZ406" i="1"/>
  <c r="FA406" i="1"/>
  <c r="FB406" i="1"/>
  <c r="FD406" i="1"/>
  <c r="FC406" i="1"/>
  <c r="FE406" i="1"/>
  <c r="FF406" i="1"/>
  <c r="EZ407" i="1"/>
  <c r="EZ408" i="1"/>
  <c r="FB408" i="1"/>
  <c r="FA408" i="1"/>
  <c r="FE408" i="1"/>
  <c r="EZ409" i="1"/>
  <c r="FC409" i="1"/>
  <c r="FA409" i="1"/>
  <c r="FB409" i="1"/>
  <c r="FE409" i="1"/>
  <c r="EZ410" i="1"/>
  <c r="FA410" i="1"/>
  <c r="FB410" i="1"/>
  <c r="FD410" i="1"/>
  <c r="FC410" i="1"/>
  <c r="FE410" i="1"/>
  <c r="FF410" i="1"/>
  <c r="EZ411" i="1"/>
  <c r="EZ412" i="1"/>
  <c r="FB412" i="1"/>
  <c r="FA412" i="1"/>
  <c r="FE412" i="1"/>
  <c r="EZ413" i="1"/>
  <c r="FC413" i="1"/>
  <c r="FA413" i="1"/>
  <c r="FB413" i="1"/>
  <c r="FE413" i="1"/>
  <c r="EZ414" i="1"/>
  <c r="FA414" i="1"/>
  <c r="FB414" i="1"/>
  <c r="FD414" i="1"/>
  <c r="FC414" i="1"/>
  <c r="FE414" i="1"/>
  <c r="FF414" i="1"/>
  <c r="EZ415" i="1"/>
  <c r="EZ416" i="1"/>
  <c r="FB416" i="1"/>
  <c r="FA416" i="1"/>
  <c r="FE416" i="1"/>
  <c r="EZ417" i="1"/>
  <c r="FC417" i="1"/>
  <c r="FA417" i="1"/>
  <c r="FB417" i="1"/>
  <c r="FE417" i="1"/>
  <c r="EZ418" i="1"/>
  <c r="FA418" i="1"/>
  <c r="FB418" i="1"/>
  <c r="FD418" i="1"/>
  <c r="FC418" i="1"/>
  <c r="FE418" i="1"/>
  <c r="FF418" i="1"/>
  <c r="EZ419" i="1"/>
  <c r="EZ420" i="1"/>
  <c r="FB420" i="1"/>
  <c r="FA420" i="1"/>
  <c r="FE420" i="1"/>
  <c r="EZ421" i="1"/>
  <c r="FC421" i="1"/>
  <c r="FA421" i="1"/>
  <c r="FB421" i="1"/>
  <c r="FE421" i="1"/>
  <c r="EZ422" i="1"/>
  <c r="FA422" i="1"/>
  <c r="FB422" i="1"/>
  <c r="FD422" i="1"/>
  <c r="FC422" i="1"/>
  <c r="FE422" i="1"/>
  <c r="FF422" i="1"/>
  <c r="EZ423" i="1"/>
  <c r="EZ424" i="1"/>
  <c r="FB424" i="1"/>
  <c r="FA424" i="1"/>
  <c r="FE424" i="1"/>
  <c r="EZ425" i="1"/>
  <c r="FC425" i="1"/>
  <c r="FA425" i="1"/>
  <c r="FB425" i="1"/>
  <c r="FE425" i="1"/>
  <c r="EZ426" i="1"/>
  <c r="FA426" i="1"/>
  <c r="FB426" i="1"/>
  <c r="FD426" i="1"/>
  <c r="FC426" i="1"/>
  <c r="FE426" i="1"/>
  <c r="FF426" i="1"/>
  <c r="EZ427" i="1"/>
  <c r="EZ428" i="1"/>
  <c r="FA428" i="1"/>
  <c r="FE428" i="1"/>
  <c r="EZ429" i="1"/>
  <c r="FC429" i="1"/>
  <c r="FA429" i="1"/>
  <c r="FE429" i="1"/>
  <c r="FB429" i="1"/>
  <c r="FD429" i="1"/>
  <c r="FF429" i="1"/>
  <c r="EZ430" i="1"/>
  <c r="FA430" i="1"/>
  <c r="FB430" i="1"/>
  <c r="FD430" i="1"/>
  <c r="FC430" i="1"/>
  <c r="FE430" i="1"/>
  <c r="FF430" i="1"/>
  <c r="EZ431" i="1"/>
  <c r="FC431" i="1"/>
  <c r="EZ432" i="1"/>
  <c r="FA432" i="1"/>
  <c r="FE432" i="1"/>
  <c r="EZ433" i="1"/>
  <c r="FC433" i="1"/>
  <c r="FA433" i="1"/>
  <c r="FB433" i="1"/>
  <c r="FD433" i="1"/>
  <c r="FE433" i="1"/>
  <c r="EZ434" i="1"/>
  <c r="FA434" i="1"/>
  <c r="FB434" i="1"/>
  <c r="FC434" i="1"/>
  <c r="FE434" i="1"/>
  <c r="EZ435" i="1"/>
  <c r="EZ436" i="1"/>
  <c r="FA436" i="1"/>
  <c r="FE436" i="1"/>
  <c r="EZ437" i="1"/>
  <c r="FC437" i="1"/>
  <c r="FA437" i="1"/>
  <c r="FE437" i="1"/>
  <c r="FB437" i="1"/>
  <c r="FD437" i="1"/>
  <c r="FF437" i="1"/>
  <c r="EZ438" i="1"/>
  <c r="FA438" i="1"/>
  <c r="FB438" i="1"/>
  <c r="FD438" i="1"/>
  <c r="FC438" i="1"/>
  <c r="FE438" i="1"/>
  <c r="FF438" i="1"/>
  <c r="EZ439" i="1"/>
  <c r="FC439" i="1"/>
  <c r="EZ440" i="1"/>
  <c r="FA440" i="1"/>
  <c r="FE440" i="1"/>
  <c r="EZ441" i="1"/>
  <c r="FC441" i="1"/>
  <c r="FA441" i="1"/>
  <c r="FB441" i="1"/>
  <c r="FD441" i="1"/>
  <c r="FE441" i="1"/>
  <c r="EZ442" i="1"/>
  <c r="FA442" i="1"/>
  <c r="FB442" i="1"/>
  <c r="FC442" i="1"/>
  <c r="FE442" i="1"/>
  <c r="EZ443" i="1"/>
  <c r="EZ444" i="1"/>
  <c r="FA444" i="1"/>
  <c r="FE444" i="1"/>
  <c r="EZ445" i="1"/>
  <c r="FC445" i="1"/>
  <c r="FA445" i="1"/>
  <c r="FE445" i="1"/>
  <c r="FB445" i="1"/>
  <c r="FD445" i="1"/>
  <c r="FF445" i="1"/>
  <c r="EZ446" i="1"/>
  <c r="FA446" i="1"/>
  <c r="FB446" i="1"/>
  <c r="FD446" i="1"/>
  <c r="FC446" i="1"/>
  <c r="FE446" i="1"/>
  <c r="FF446" i="1"/>
  <c r="EZ447" i="1"/>
  <c r="FC447" i="1"/>
  <c r="EZ448" i="1"/>
  <c r="FA448" i="1"/>
  <c r="FE448" i="1"/>
  <c r="EZ449" i="1"/>
  <c r="FC449" i="1"/>
  <c r="FA449" i="1"/>
  <c r="FB449" i="1"/>
  <c r="FD449" i="1"/>
  <c r="FE449" i="1"/>
  <c r="EZ450" i="1"/>
  <c r="FA450" i="1"/>
  <c r="FB450" i="1"/>
  <c r="FC450" i="1"/>
  <c r="FE450" i="1"/>
  <c r="EZ451" i="1"/>
  <c r="EZ452" i="1"/>
  <c r="FA452" i="1"/>
  <c r="FE452" i="1"/>
  <c r="EZ453" i="1"/>
  <c r="FC453" i="1"/>
  <c r="FA453" i="1"/>
  <c r="FE453" i="1"/>
  <c r="FB453" i="1"/>
  <c r="FD453" i="1"/>
  <c r="FF453" i="1"/>
  <c r="EZ454" i="1"/>
  <c r="FA454" i="1"/>
  <c r="FB454" i="1"/>
  <c r="FD454" i="1"/>
  <c r="FC454" i="1"/>
  <c r="FE454" i="1"/>
  <c r="FF454" i="1"/>
  <c r="EZ455" i="1"/>
  <c r="FC455" i="1"/>
  <c r="EZ456" i="1"/>
  <c r="FA456" i="1"/>
  <c r="FE456" i="1"/>
  <c r="EZ457" i="1"/>
  <c r="FC457" i="1"/>
  <c r="FA457" i="1"/>
  <c r="FB457" i="1"/>
  <c r="FD457" i="1"/>
  <c r="FE457" i="1"/>
  <c r="EZ458" i="1"/>
  <c r="FA458" i="1"/>
  <c r="FB458" i="1"/>
  <c r="FC458" i="1"/>
  <c r="FE458" i="1"/>
  <c r="EZ459" i="1"/>
  <c r="EZ460" i="1"/>
  <c r="FA460" i="1"/>
  <c r="FE460" i="1"/>
  <c r="EZ461" i="1"/>
  <c r="FC461" i="1"/>
  <c r="FA461" i="1"/>
  <c r="FE461" i="1"/>
  <c r="FB461" i="1"/>
  <c r="FD461" i="1"/>
  <c r="FF461" i="1"/>
  <c r="EZ462" i="1"/>
  <c r="FA462" i="1"/>
  <c r="FB462" i="1"/>
  <c r="FD462" i="1"/>
  <c r="FC462" i="1"/>
  <c r="FE462" i="1"/>
  <c r="FF462" i="1"/>
  <c r="EZ463" i="1"/>
  <c r="FC463" i="1"/>
  <c r="EZ464" i="1"/>
  <c r="FA464" i="1"/>
  <c r="FE464" i="1"/>
  <c r="EZ465" i="1"/>
  <c r="FC465" i="1"/>
  <c r="FA465" i="1"/>
  <c r="FB465" i="1"/>
  <c r="FD465" i="1"/>
  <c r="FE465" i="1"/>
  <c r="EZ466" i="1"/>
  <c r="FA466" i="1"/>
  <c r="FB466" i="1"/>
  <c r="FC466" i="1"/>
  <c r="FE466" i="1"/>
  <c r="EZ467" i="1"/>
  <c r="EZ468" i="1"/>
  <c r="FA468" i="1"/>
  <c r="FE468" i="1"/>
  <c r="EZ469" i="1"/>
  <c r="FC469" i="1"/>
  <c r="FA469" i="1"/>
  <c r="FE469" i="1"/>
  <c r="FB469" i="1"/>
  <c r="FD469" i="1"/>
  <c r="FF469" i="1"/>
  <c r="EZ470" i="1"/>
  <c r="FA470" i="1"/>
  <c r="FB470" i="1"/>
  <c r="FD470" i="1"/>
  <c r="FC470" i="1"/>
  <c r="FE470" i="1"/>
  <c r="FF470" i="1"/>
  <c r="EZ471" i="1"/>
  <c r="FC471" i="1"/>
  <c r="EZ472" i="1"/>
  <c r="FA472" i="1"/>
  <c r="FE472" i="1"/>
  <c r="EZ473" i="1"/>
  <c r="FC473" i="1"/>
  <c r="FA473" i="1"/>
  <c r="FB473" i="1"/>
  <c r="FD473" i="1"/>
  <c r="FE473" i="1"/>
  <c r="EZ474" i="1"/>
  <c r="FA474" i="1"/>
  <c r="FB474" i="1"/>
  <c r="FC474" i="1"/>
  <c r="FE474" i="1"/>
  <c r="EZ475" i="1"/>
  <c r="EZ476" i="1"/>
  <c r="FA476" i="1"/>
  <c r="FE476" i="1"/>
  <c r="EZ477" i="1"/>
  <c r="FC477" i="1"/>
  <c r="FA477" i="1"/>
  <c r="FE477" i="1"/>
  <c r="FB477" i="1"/>
  <c r="FD477" i="1"/>
  <c r="FF477" i="1"/>
  <c r="EZ478" i="1"/>
  <c r="FA478" i="1"/>
  <c r="FB478" i="1"/>
  <c r="FD478" i="1"/>
  <c r="FC478" i="1"/>
  <c r="FE478" i="1"/>
  <c r="FF478" i="1"/>
  <c r="EZ479" i="1"/>
  <c r="FC479" i="1"/>
  <c r="EZ480" i="1"/>
  <c r="FA480" i="1"/>
  <c r="FE480" i="1"/>
  <c r="EZ481" i="1"/>
  <c r="FC481" i="1"/>
  <c r="FA481" i="1"/>
  <c r="FB481" i="1"/>
  <c r="FD481" i="1"/>
  <c r="FE481" i="1"/>
  <c r="EZ482" i="1"/>
  <c r="FA482" i="1"/>
  <c r="FB482" i="1"/>
  <c r="FC482" i="1"/>
  <c r="FE482" i="1"/>
  <c r="EZ483" i="1"/>
  <c r="EZ484" i="1"/>
  <c r="FA484" i="1"/>
  <c r="FE484" i="1"/>
  <c r="EZ485" i="1"/>
  <c r="FC485" i="1"/>
  <c r="FA485" i="1"/>
  <c r="FE485" i="1"/>
  <c r="FB485" i="1"/>
  <c r="FD485" i="1"/>
  <c r="FF485" i="1"/>
  <c r="EZ486" i="1"/>
  <c r="FA486" i="1"/>
  <c r="FB486" i="1"/>
  <c r="FD486" i="1"/>
  <c r="FC486" i="1"/>
  <c r="FE486" i="1"/>
  <c r="FF486" i="1"/>
  <c r="EZ487" i="1"/>
  <c r="FC487" i="1"/>
  <c r="EZ488" i="1"/>
  <c r="FA488" i="1"/>
  <c r="FE488" i="1"/>
  <c r="EZ489" i="1"/>
  <c r="FC489" i="1"/>
  <c r="FA489" i="1"/>
  <c r="FB489" i="1"/>
  <c r="FD489" i="1"/>
  <c r="FE489" i="1"/>
  <c r="EZ490" i="1"/>
  <c r="FA490" i="1"/>
  <c r="FB490" i="1"/>
  <c r="FC490" i="1"/>
  <c r="FE490" i="1"/>
  <c r="EZ491" i="1"/>
  <c r="EZ492" i="1"/>
  <c r="FA492" i="1"/>
  <c r="FE492" i="1"/>
  <c r="EZ493" i="1"/>
  <c r="FC493" i="1"/>
  <c r="FA493" i="1"/>
  <c r="FE493" i="1"/>
  <c r="FB493" i="1"/>
  <c r="FD493" i="1"/>
  <c r="FF493" i="1"/>
  <c r="EZ494" i="1"/>
  <c r="FA494" i="1"/>
  <c r="FB494" i="1"/>
  <c r="FD494" i="1"/>
  <c r="FC494" i="1"/>
  <c r="FE494" i="1"/>
  <c r="FF494" i="1"/>
  <c r="EZ495" i="1"/>
  <c r="FC495" i="1"/>
  <c r="EZ496" i="1"/>
  <c r="FA496" i="1"/>
  <c r="FE496" i="1"/>
  <c r="EZ497" i="1"/>
  <c r="FC497" i="1"/>
  <c r="FA497" i="1"/>
  <c r="FB497" i="1"/>
  <c r="FF497" i="1"/>
  <c r="FD497" i="1"/>
  <c r="FE497" i="1"/>
  <c r="EZ498" i="1"/>
  <c r="FA498" i="1"/>
  <c r="FE498" i="1"/>
  <c r="FB498" i="1"/>
  <c r="FD498" i="1"/>
  <c r="FC498" i="1"/>
  <c r="FF498" i="1"/>
  <c r="EZ499" i="1"/>
  <c r="FA499" i="1"/>
  <c r="FE499" i="1"/>
  <c r="FC499" i="1"/>
  <c r="EZ500" i="1"/>
  <c r="FB500" i="1"/>
  <c r="FF500" i="1"/>
  <c r="FA500" i="1"/>
  <c r="FE500" i="1"/>
  <c r="FC500" i="1"/>
  <c r="FD500" i="1"/>
  <c r="EZ501" i="1"/>
  <c r="FC501" i="1"/>
  <c r="FA501" i="1"/>
  <c r="FE501" i="1"/>
  <c r="EZ502" i="1"/>
  <c r="FA502" i="1"/>
  <c r="FB502" i="1"/>
  <c r="FD502" i="1"/>
  <c r="FC502" i="1"/>
  <c r="FE502" i="1"/>
  <c r="EZ503" i="1"/>
  <c r="FA503" i="1"/>
  <c r="FE503" i="1"/>
  <c r="FB503" i="1"/>
  <c r="EZ504" i="1"/>
  <c r="EZ505" i="1"/>
  <c r="FC505" i="1"/>
  <c r="FB505" i="1"/>
  <c r="FF505" i="1"/>
  <c r="FD505" i="1"/>
  <c r="EZ506" i="1"/>
  <c r="FA506" i="1"/>
  <c r="FE506" i="1"/>
  <c r="FB506" i="1"/>
  <c r="FD506" i="1"/>
  <c r="FC506" i="1"/>
  <c r="FF506" i="1"/>
  <c r="EZ507" i="1"/>
  <c r="FA507" i="1"/>
  <c r="FE507" i="1"/>
  <c r="FC507" i="1"/>
  <c r="EZ508" i="1"/>
  <c r="FB508" i="1"/>
  <c r="FF508" i="1"/>
  <c r="FA508" i="1"/>
  <c r="FE508" i="1"/>
  <c r="FC508" i="1"/>
  <c r="FD508" i="1"/>
  <c r="EZ509" i="1"/>
  <c r="FC509" i="1"/>
  <c r="FA509" i="1"/>
  <c r="FE509" i="1"/>
  <c r="EZ510" i="1"/>
  <c r="FA510" i="1"/>
  <c r="FB510" i="1"/>
  <c r="FD510" i="1"/>
  <c r="FC510" i="1"/>
  <c r="FE510" i="1"/>
  <c r="EZ511" i="1"/>
  <c r="FA511" i="1"/>
  <c r="FE511" i="1"/>
  <c r="FB511" i="1"/>
  <c r="EZ512" i="1"/>
  <c r="EZ513" i="1"/>
  <c r="FC513" i="1"/>
  <c r="FB513" i="1"/>
  <c r="FF513" i="1"/>
  <c r="FD513" i="1"/>
  <c r="EZ514" i="1"/>
  <c r="FA514" i="1"/>
  <c r="FE514" i="1"/>
  <c r="FB514" i="1"/>
  <c r="FD514" i="1"/>
  <c r="FC514" i="1"/>
  <c r="FF514" i="1"/>
  <c r="EZ515" i="1"/>
  <c r="FA515" i="1"/>
  <c r="FE515" i="1"/>
  <c r="FC515" i="1"/>
  <c r="EZ516" i="1"/>
  <c r="FB516" i="1"/>
  <c r="FF516" i="1"/>
  <c r="FA516" i="1"/>
  <c r="FE516" i="1"/>
  <c r="FC516" i="1"/>
  <c r="FD516" i="1"/>
  <c r="EZ517" i="1"/>
  <c r="FC517" i="1"/>
  <c r="FA517" i="1"/>
  <c r="FE517" i="1"/>
  <c r="EZ518" i="1"/>
  <c r="FA518" i="1"/>
  <c r="FB518" i="1"/>
  <c r="FD518" i="1"/>
  <c r="FC518" i="1"/>
  <c r="FE518" i="1"/>
  <c r="EZ519" i="1"/>
  <c r="FA519" i="1"/>
  <c r="FE519" i="1"/>
  <c r="FB519" i="1"/>
  <c r="EZ520" i="1"/>
  <c r="EZ521" i="1"/>
  <c r="FC521" i="1"/>
  <c r="FB521" i="1"/>
  <c r="FF521" i="1"/>
  <c r="FD521" i="1"/>
  <c r="EZ522" i="1"/>
  <c r="FA522" i="1"/>
  <c r="FE522" i="1"/>
  <c r="FB522" i="1"/>
  <c r="FD522" i="1"/>
  <c r="FC522" i="1"/>
  <c r="FF522" i="1"/>
  <c r="EZ523" i="1"/>
  <c r="FA523" i="1"/>
  <c r="FE523" i="1"/>
  <c r="FC523" i="1"/>
  <c r="EZ524" i="1"/>
  <c r="FB524" i="1"/>
  <c r="FF524" i="1"/>
  <c r="FA524" i="1"/>
  <c r="FE524" i="1"/>
  <c r="FC524" i="1"/>
  <c r="FD524" i="1"/>
  <c r="EZ525" i="1"/>
  <c r="FC525" i="1"/>
  <c r="FA525" i="1"/>
  <c r="FE525" i="1"/>
  <c r="EZ526" i="1"/>
  <c r="FA526" i="1"/>
  <c r="FB526" i="1"/>
  <c r="FD526" i="1"/>
  <c r="FC526" i="1"/>
  <c r="FE526" i="1"/>
  <c r="EZ527" i="1"/>
  <c r="FA527" i="1"/>
  <c r="FE527" i="1"/>
  <c r="FB527" i="1"/>
  <c r="EZ528" i="1"/>
  <c r="EZ529" i="1"/>
  <c r="FC529" i="1"/>
  <c r="FB529" i="1"/>
  <c r="FF529" i="1"/>
  <c r="FD529" i="1"/>
  <c r="EZ530" i="1"/>
  <c r="FA530" i="1"/>
  <c r="FE530" i="1"/>
  <c r="FB530" i="1"/>
  <c r="FD530" i="1"/>
  <c r="FC530" i="1"/>
  <c r="FF530" i="1"/>
  <c r="EZ531" i="1"/>
  <c r="FA531" i="1"/>
  <c r="FE531" i="1"/>
  <c r="FC531" i="1"/>
  <c r="EZ532" i="1"/>
  <c r="FB532" i="1"/>
  <c r="FF532" i="1"/>
  <c r="FA532" i="1"/>
  <c r="FE532" i="1"/>
  <c r="FC532" i="1"/>
  <c r="FD532" i="1"/>
  <c r="EZ533" i="1"/>
  <c r="FC533" i="1"/>
  <c r="FA533" i="1"/>
  <c r="FE533" i="1"/>
  <c r="EZ534" i="1"/>
  <c r="FA534" i="1"/>
  <c r="FB534" i="1"/>
  <c r="FD534" i="1"/>
  <c r="FC534" i="1"/>
  <c r="FE534" i="1"/>
  <c r="EZ535" i="1"/>
  <c r="FA535" i="1"/>
  <c r="FE535" i="1"/>
  <c r="FB535" i="1"/>
  <c r="EZ536" i="1"/>
  <c r="EZ537" i="1"/>
  <c r="FC537" i="1"/>
  <c r="FB537" i="1"/>
  <c r="FF537" i="1"/>
  <c r="FD537" i="1"/>
  <c r="EZ538" i="1"/>
  <c r="FA538" i="1"/>
  <c r="FE538" i="1"/>
  <c r="FB538" i="1"/>
  <c r="FD538" i="1"/>
  <c r="FC538" i="1"/>
  <c r="FF538" i="1"/>
  <c r="EZ539" i="1"/>
  <c r="FA539" i="1"/>
  <c r="FE539" i="1"/>
  <c r="FC539" i="1"/>
  <c r="EZ540" i="1"/>
  <c r="FB540" i="1"/>
  <c r="FF540" i="1"/>
  <c r="FA540" i="1"/>
  <c r="FE540" i="1"/>
  <c r="FC540" i="1"/>
  <c r="FD540" i="1"/>
  <c r="EZ541" i="1"/>
  <c r="FC541" i="1"/>
  <c r="FA541" i="1"/>
  <c r="FE541" i="1"/>
  <c r="EZ542" i="1"/>
  <c r="FA542" i="1"/>
  <c r="FB542" i="1"/>
  <c r="FD542" i="1"/>
  <c r="FC542" i="1"/>
  <c r="FE542" i="1"/>
  <c r="EZ543" i="1"/>
  <c r="FA543" i="1"/>
  <c r="FE543" i="1"/>
  <c r="FB543" i="1"/>
  <c r="EZ544" i="1"/>
  <c r="EZ545" i="1"/>
  <c r="FC545" i="1"/>
  <c r="FB545" i="1"/>
  <c r="FF545" i="1"/>
  <c r="FD545" i="1"/>
  <c r="EZ546" i="1"/>
  <c r="FA546" i="1"/>
  <c r="FE546" i="1"/>
  <c r="FB546" i="1"/>
  <c r="FD546" i="1"/>
  <c r="FC546" i="1"/>
  <c r="FF546" i="1"/>
  <c r="EZ547" i="1"/>
  <c r="FA547" i="1"/>
  <c r="FE547" i="1"/>
  <c r="FC547" i="1"/>
  <c r="EZ548" i="1"/>
  <c r="FB548" i="1"/>
  <c r="FF548" i="1"/>
  <c r="FA548" i="1"/>
  <c r="FE548" i="1"/>
  <c r="FC548" i="1"/>
  <c r="FD548" i="1"/>
  <c r="EZ549" i="1"/>
  <c r="FC549" i="1"/>
  <c r="FA549" i="1"/>
  <c r="FE549" i="1"/>
  <c r="EZ550" i="1"/>
  <c r="FA550" i="1"/>
  <c r="FB550" i="1"/>
  <c r="FD550" i="1"/>
  <c r="FC550" i="1"/>
  <c r="FE550" i="1"/>
  <c r="EZ551" i="1"/>
  <c r="FA551" i="1"/>
  <c r="FE551" i="1"/>
  <c r="FB551" i="1"/>
  <c r="EZ552" i="1"/>
  <c r="EZ553" i="1"/>
  <c r="FB553" i="1"/>
  <c r="FA553" i="1"/>
  <c r="FE553" i="1"/>
  <c r="EZ554" i="1"/>
  <c r="FA554" i="1"/>
  <c r="FB554" i="1"/>
  <c r="FD554" i="1"/>
  <c r="FC554" i="1"/>
  <c r="FE554" i="1"/>
  <c r="EZ555" i="1"/>
  <c r="FA555" i="1"/>
  <c r="FE555" i="1"/>
  <c r="FB555" i="1"/>
  <c r="FD555" i="1"/>
  <c r="FC555" i="1"/>
  <c r="FF555" i="1"/>
  <c r="EZ556" i="1"/>
  <c r="EZ557" i="1"/>
  <c r="FB557" i="1"/>
  <c r="FA557" i="1"/>
  <c r="FE557" i="1"/>
  <c r="EZ558" i="1"/>
  <c r="FA558" i="1"/>
  <c r="FB558" i="1"/>
  <c r="FD558" i="1"/>
  <c r="FC558" i="1"/>
  <c r="FE558" i="1"/>
  <c r="EZ559" i="1"/>
  <c r="FA559" i="1"/>
  <c r="FE559" i="1"/>
  <c r="FB559" i="1"/>
  <c r="FD559" i="1"/>
  <c r="FC559" i="1"/>
  <c r="FF559" i="1"/>
  <c r="EZ560" i="1"/>
  <c r="EZ561" i="1"/>
  <c r="EZ562" i="1"/>
  <c r="FA562" i="1"/>
  <c r="FB562" i="1"/>
  <c r="FD562" i="1"/>
  <c r="FC562" i="1"/>
  <c r="FE562" i="1"/>
  <c r="EZ563" i="1"/>
  <c r="FA563" i="1"/>
  <c r="FE563" i="1"/>
  <c r="FB563" i="1"/>
  <c r="FD563" i="1"/>
  <c r="FC563" i="1"/>
  <c r="EZ564" i="1"/>
  <c r="FC564" i="1"/>
  <c r="EZ565" i="1"/>
  <c r="FA565" i="1"/>
  <c r="FE565" i="1"/>
  <c r="EZ566" i="1"/>
  <c r="FA566" i="1"/>
  <c r="FE566" i="1"/>
  <c r="FB566" i="1"/>
  <c r="FD566" i="1"/>
  <c r="FC566" i="1"/>
  <c r="EZ567" i="1"/>
  <c r="FA567" i="1"/>
  <c r="FE567" i="1"/>
  <c r="FB567" i="1"/>
  <c r="FC567" i="1"/>
  <c r="EZ568" i="1"/>
  <c r="FC568" i="1"/>
  <c r="EZ569" i="1"/>
  <c r="FA569" i="1"/>
  <c r="FE569" i="1"/>
  <c r="EZ570" i="1"/>
  <c r="FA570" i="1"/>
  <c r="FE570" i="1"/>
  <c r="FB570" i="1"/>
  <c r="FC570" i="1"/>
  <c r="EZ571" i="1"/>
  <c r="FA571" i="1"/>
  <c r="FE571" i="1"/>
  <c r="FB571" i="1"/>
  <c r="FD571" i="1"/>
  <c r="FC571" i="1"/>
  <c r="FF571" i="1"/>
  <c r="EZ572" i="1"/>
  <c r="EZ573" i="1"/>
  <c r="FA573" i="1"/>
  <c r="FE573" i="1"/>
  <c r="EZ574" i="1"/>
  <c r="FA574" i="1"/>
  <c r="FE574" i="1"/>
  <c r="FB574" i="1"/>
  <c r="FD574" i="1"/>
  <c r="FC574" i="1"/>
  <c r="FF574" i="1"/>
  <c r="EZ575" i="1"/>
  <c r="FA575" i="1"/>
  <c r="FE575" i="1"/>
  <c r="FB575" i="1"/>
  <c r="FD575" i="1"/>
  <c r="FC575" i="1"/>
  <c r="FF575" i="1"/>
  <c r="EZ576" i="1"/>
  <c r="FC576" i="1"/>
  <c r="EZ577" i="1"/>
  <c r="EZ578" i="1"/>
  <c r="FA578" i="1"/>
  <c r="FB578" i="1"/>
  <c r="FD578" i="1"/>
  <c r="FC578" i="1"/>
  <c r="FE578" i="1"/>
  <c r="EZ579" i="1"/>
  <c r="FA579" i="1"/>
  <c r="FE579" i="1"/>
  <c r="FB579" i="1"/>
  <c r="FD579" i="1"/>
  <c r="FC579" i="1"/>
  <c r="EZ580" i="1"/>
  <c r="FC580" i="1"/>
  <c r="EZ581" i="1"/>
  <c r="FA581" i="1"/>
  <c r="FE581" i="1"/>
  <c r="EZ582" i="1"/>
  <c r="FA582" i="1"/>
  <c r="FE582" i="1"/>
  <c r="FB582" i="1"/>
  <c r="FD582" i="1"/>
  <c r="FC582" i="1"/>
  <c r="EZ583" i="1"/>
  <c r="FA583" i="1"/>
  <c r="FE583" i="1"/>
  <c r="FB583" i="1"/>
  <c r="FC583" i="1"/>
  <c r="EZ584" i="1"/>
  <c r="FC584" i="1"/>
  <c r="EZ585" i="1"/>
  <c r="FA585" i="1"/>
  <c r="FE585" i="1"/>
  <c r="EZ586" i="1"/>
  <c r="FA586" i="1"/>
  <c r="FE586" i="1"/>
  <c r="FB586" i="1"/>
  <c r="FC586" i="1"/>
  <c r="EZ587" i="1"/>
  <c r="FA587" i="1"/>
  <c r="FE587" i="1"/>
  <c r="FB587" i="1"/>
  <c r="FD587" i="1"/>
  <c r="FC587" i="1"/>
  <c r="FF587" i="1"/>
  <c r="EZ588" i="1"/>
  <c r="EZ589" i="1"/>
  <c r="FA589" i="1"/>
  <c r="FE589" i="1"/>
  <c r="EZ590" i="1"/>
  <c r="FA590" i="1"/>
  <c r="FE590" i="1"/>
  <c r="FB590" i="1"/>
  <c r="FD590" i="1"/>
  <c r="FC590" i="1"/>
  <c r="FF590" i="1"/>
  <c r="EZ591" i="1"/>
  <c r="FA591" i="1"/>
  <c r="FE591" i="1"/>
  <c r="FB591" i="1"/>
  <c r="FD591" i="1"/>
  <c r="FC591" i="1"/>
  <c r="FF591" i="1"/>
  <c r="EZ592" i="1"/>
  <c r="FC592" i="1"/>
  <c r="EZ593" i="1"/>
  <c r="EZ594" i="1"/>
  <c r="FA594" i="1"/>
  <c r="FB594" i="1"/>
  <c r="FD594" i="1"/>
  <c r="FC594" i="1"/>
  <c r="FE594" i="1"/>
  <c r="EZ595" i="1"/>
  <c r="FA595" i="1"/>
  <c r="FE595" i="1"/>
  <c r="FB595" i="1"/>
  <c r="FD595" i="1"/>
  <c r="FC595" i="1"/>
  <c r="EZ596" i="1"/>
  <c r="FC596" i="1"/>
  <c r="EZ597" i="1"/>
  <c r="FA597" i="1"/>
  <c r="FE597" i="1"/>
  <c r="EZ598" i="1"/>
  <c r="FA598" i="1"/>
  <c r="FE598" i="1"/>
  <c r="FB598" i="1"/>
  <c r="FD598" i="1"/>
  <c r="FC598" i="1"/>
  <c r="EZ599" i="1"/>
  <c r="FA599" i="1"/>
  <c r="FE599" i="1"/>
  <c r="FB599" i="1"/>
  <c r="FC599" i="1"/>
  <c r="EZ600" i="1"/>
  <c r="FC600" i="1"/>
  <c r="EZ601" i="1"/>
  <c r="FA601" i="1"/>
  <c r="FE601" i="1"/>
  <c r="EZ602" i="1"/>
  <c r="FA602" i="1"/>
  <c r="FE602" i="1"/>
  <c r="FB602" i="1"/>
  <c r="FC602" i="1"/>
  <c r="EZ603" i="1"/>
  <c r="FA603" i="1"/>
  <c r="FE603" i="1"/>
  <c r="FB603" i="1"/>
  <c r="FD603" i="1"/>
  <c r="FC603" i="1"/>
  <c r="FF603" i="1"/>
  <c r="EZ604" i="1"/>
  <c r="EZ605" i="1"/>
  <c r="FA605" i="1"/>
  <c r="FE605" i="1"/>
  <c r="EZ606" i="1"/>
  <c r="FA606" i="1"/>
  <c r="FE606" i="1"/>
  <c r="FB606" i="1"/>
  <c r="FD606" i="1"/>
  <c r="FC606" i="1"/>
  <c r="FF606" i="1"/>
  <c r="EZ607" i="1"/>
  <c r="FA607" i="1"/>
  <c r="FE607" i="1"/>
  <c r="FB607" i="1"/>
  <c r="FD607" i="1"/>
  <c r="FC607" i="1"/>
  <c r="FF607" i="1"/>
  <c r="EZ608" i="1"/>
  <c r="FC608" i="1"/>
  <c r="EZ609" i="1"/>
  <c r="EZ610" i="1"/>
  <c r="FA610" i="1"/>
  <c r="FB610" i="1"/>
  <c r="FD610" i="1"/>
  <c r="FC610" i="1"/>
  <c r="FE610" i="1"/>
  <c r="EZ611" i="1"/>
  <c r="FA611" i="1"/>
  <c r="FE611" i="1"/>
  <c r="FB611" i="1"/>
  <c r="FD611" i="1"/>
  <c r="FC611" i="1"/>
  <c r="EZ612" i="1"/>
  <c r="FC612" i="1"/>
  <c r="EZ613" i="1"/>
  <c r="FA613" i="1"/>
  <c r="FE613" i="1"/>
  <c r="EZ614" i="1"/>
  <c r="FA614" i="1"/>
  <c r="FE614" i="1"/>
  <c r="FB614" i="1"/>
  <c r="FD614" i="1"/>
  <c r="FC614" i="1"/>
  <c r="EZ615" i="1"/>
  <c r="FA615" i="1"/>
  <c r="FE615" i="1"/>
  <c r="FB615" i="1"/>
  <c r="FC615" i="1"/>
  <c r="EZ616" i="1"/>
  <c r="FC616" i="1"/>
  <c r="EZ617" i="1"/>
  <c r="FA617" i="1"/>
  <c r="FE617" i="1"/>
  <c r="EZ618" i="1"/>
  <c r="FA618" i="1"/>
  <c r="FE618" i="1"/>
  <c r="FB618" i="1"/>
  <c r="FC618" i="1"/>
  <c r="EZ619" i="1"/>
  <c r="FA619" i="1"/>
  <c r="FE619" i="1"/>
  <c r="FB619" i="1"/>
  <c r="FD619" i="1"/>
  <c r="FC619" i="1"/>
  <c r="FF619" i="1"/>
  <c r="EZ620" i="1"/>
  <c r="EZ621" i="1"/>
  <c r="FA621" i="1"/>
  <c r="FE621" i="1"/>
  <c r="EZ622" i="1"/>
  <c r="FA622" i="1"/>
  <c r="FE622" i="1"/>
  <c r="FB622" i="1"/>
  <c r="FD622" i="1"/>
  <c r="FC622" i="1"/>
  <c r="FF622" i="1"/>
  <c r="EZ623" i="1"/>
  <c r="FA623" i="1"/>
  <c r="FE623" i="1"/>
  <c r="FB623" i="1"/>
  <c r="FD623" i="1"/>
  <c r="FC623" i="1"/>
  <c r="FF623" i="1"/>
  <c r="EZ624" i="1"/>
  <c r="FC624" i="1"/>
  <c r="EZ625" i="1"/>
  <c r="EZ626" i="1"/>
  <c r="FA626" i="1"/>
  <c r="FB626" i="1"/>
  <c r="FD626" i="1"/>
  <c r="FC626" i="1"/>
  <c r="FE626" i="1"/>
  <c r="EZ627" i="1"/>
  <c r="FA627" i="1"/>
  <c r="FE627" i="1"/>
  <c r="FB627" i="1"/>
  <c r="FD627" i="1"/>
  <c r="FC627" i="1"/>
  <c r="EZ628" i="1"/>
  <c r="FC628" i="1"/>
  <c r="EZ629" i="1"/>
  <c r="FA629" i="1"/>
  <c r="FE629" i="1"/>
  <c r="EZ630" i="1"/>
  <c r="FA630" i="1"/>
  <c r="FE630" i="1"/>
  <c r="FB630" i="1"/>
  <c r="FD630" i="1"/>
  <c r="FC630" i="1"/>
  <c r="EZ631" i="1"/>
  <c r="FA631" i="1"/>
  <c r="FE631" i="1"/>
  <c r="FB631" i="1"/>
  <c r="FC631" i="1"/>
  <c r="EZ632" i="1"/>
  <c r="FC632" i="1"/>
  <c r="EZ633" i="1"/>
  <c r="FA633" i="1"/>
  <c r="FE633" i="1"/>
  <c r="EZ634" i="1"/>
  <c r="FA634" i="1"/>
  <c r="FE634" i="1"/>
  <c r="FB634" i="1"/>
  <c r="FC634" i="1"/>
  <c r="EZ635" i="1"/>
  <c r="FA635" i="1"/>
  <c r="FE635" i="1"/>
  <c r="FB635" i="1"/>
  <c r="FD635" i="1"/>
  <c r="FC635" i="1"/>
  <c r="FF635" i="1"/>
  <c r="EZ636" i="1"/>
  <c r="EZ637" i="1"/>
  <c r="FA637" i="1"/>
  <c r="FE637" i="1"/>
  <c r="EZ638" i="1"/>
  <c r="FA638" i="1"/>
  <c r="FE638" i="1"/>
  <c r="FB638" i="1"/>
  <c r="FD638" i="1"/>
  <c r="FC638" i="1"/>
  <c r="FF638" i="1"/>
  <c r="EZ639" i="1"/>
  <c r="FA639" i="1"/>
  <c r="FE639" i="1"/>
  <c r="FB639" i="1"/>
  <c r="FF639" i="1"/>
  <c r="FC639" i="1"/>
  <c r="FD639" i="1"/>
  <c r="EZ640" i="1"/>
  <c r="FB640" i="1"/>
  <c r="FF640" i="1"/>
  <c r="FA640" i="1"/>
  <c r="FE640" i="1"/>
  <c r="FC640" i="1"/>
  <c r="EZ641" i="1"/>
  <c r="FC641" i="1"/>
  <c r="FA641" i="1"/>
  <c r="FE641" i="1"/>
  <c r="EZ642" i="1"/>
  <c r="FA642" i="1"/>
  <c r="FE642" i="1"/>
  <c r="FB642" i="1"/>
  <c r="FD642" i="1"/>
  <c r="FC642" i="1"/>
  <c r="EZ643" i="1"/>
  <c r="FA643" i="1"/>
  <c r="FE643" i="1"/>
  <c r="FB643" i="1"/>
  <c r="EZ644" i="1"/>
  <c r="EZ645" i="1"/>
  <c r="FC645" i="1"/>
  <c r="FA645" i="1"/>
  <c r="FE645" i="1"/>
  <c r="FB645" i="1"/>
  <c r="FF645" i="1"/>
  <c r="FD645" i="1"/>
  <c r="EZ646" i="1"/>
  <c r="FA646" i="1"/>
  <c r="FE646" i="1"/>
  <c r="FB646" i="1"/>
  <c r="FD646" i="1"/>
  <c r="FC646" i="1"/>
  <c r="FF646" i="1"/>
  <c r="EZ647" i="1"/>
  <c r="FA647" i="1"/>
  <c r="FE647" i="1"/>
  <c r="FB647" i="1"/>
  <c r="FF647" i="1"/>
  <c r="FC647" i="1"/>
  <c r="FD647" i="1"/>
  <c r="EZ648" i="1"/>
  <c r="FB648" i="1"/>
  <c r="FF648" i="1"/>
  <c r="FA648" i="1"/>
  <c r="FE648" i="1"/>
  <c r="FC648" i="1"/>
  <c r="EZ649" i="1"/>
  <c r="FC649" i="1"/>
  <c r="FA649" i="1"/>
  <c r="FE649" i="1"/>
  <c r="EZ650" i="1"/>
  <c r="FA650" i="1"/>
  <c r="FE650" i="1"/>
  <c r="FB650" i="1"/>
  <c r="FD650" i="1"/>
  <c r="FC650" i="1"/>
  <c r="EZ651" i="1"/>
  <c r="FA651" i="1"/>
  <c r="FE651" i="1"/>
  <c r="FB651" i="1"/>
  <c r="EZ652" i="1"/>
  <c r="EZ653" i="1"/>
  <c r="FC653" i="1"/>
  <c r="FA653" i="1"/>
  <c r="FE653" i="1"/>
  <c r="FB653" i="1"/>
  <c r="FF653" i="1"/>
  <c r="FD653" i="1"/>
  <c r="EZ654" i="1"/>
  <c r="FA654" i="1"/>
  <c r="FE654" i="1"/>
  <c r="FB654" i="1"/>
  <c r="FD654" i="1"/>
  <c r="FC654" i="1"/>
  <c r="FF654" i="1"/>
  <c r="EZ655" i="1"/>
  <c r="FA655" i="1"/>
  <c r="FE655" i="1"/>
  <c r="FB655" i="1"/>
  <c r="FF655" i="1"/>
  <c r="FC655" i="1"/>
  <c r="FD655" i="1"/>
  <c r="EZ656" i="1"/>
  <c r="FB656" i="1"/>
  <c r="FF656" i="1"/>
  <c r="FA656" i="1"/>
  <c r="FE656" i="1"/>
  <c r="FC656" i="1"/>
  <c r="EZ657" i="1"/>
  <c r="FC657" i="1"/>
  <c r="FA657" i="1"/>
  <c r="FE657" i="1"/>
  <c r="EZ658" i="1"/>
  <c r="FA658" i="1"/>
  <c r="FE658" i="1"/>
  <c r="FB658" i="1"/>
  <c r="FD658" i="1"/>
  <c r="FC658" i="1"/>
  <c r="EZ659" i="1"/>
  <c r="FA659" i="1"/>
  <c r="FE659" i="1"/>
  <c r="FB659" i="1"/>
  <c r="EZ660" i="1"/>
  <c r="EZ661" i="1"/>
  <c r="FC661" i="1"/>
  <c r="FA661" i="1"/>
  <c r="FE661" i="1"/>
  <c r="FB661" i="1"/>
  <c r="FF661" i="1"/>
  <c r="FD661" i="1"/>
  <c r="EZ662" i="1"/>
  <c r="FA662" i="1"/>
  <c r="FE662" i="1"/>
  <c r="FB662" i="1"/>
  <c r="FD662" i="1"/>
  <c r="FC662" i="1"/>
  <c r="FF662" i="1"/>
  <c r="EZ663" i="1"/>
  <c r="FA663" i="1"/>
  <c r="FE663" i="1"/>
  <c r="FB663" i="1"/>
  <c r="FF663" i="1"/>
  <c r="FC663" i="1"/>
  <c r="FD663" i="1"/>
  <c r="EZ664" i="1"/>
  <c r="FB664" i="1"/>
  <c r="FF664" i="1"/>
  <c r="FA664" i="1"/>
  <c r="FE664" i="1"/>
  <c r="FC664" i="1"/>
  <c r="EZ665" i="1"/>
  <c r="FC665" i="1"/>
  <c r="FA665" i="1"/>
  <c r="FE665" i="1"/>
  <c r="EZ666" i="1"/>
  <c r="FA666" i="1"/>
  <c r="FE666" i="1"/>
  <c r="FB666" i="1"/>
  <c r="FD666" i="1"/>
  <c r="FC666" i="1"/>
  <c r="EZ667" i="1"/>
  <c r="FA667" i="1"/>
  <c r="FE667" i="1"/>
  <c r="FB667" i="1"/>
  <c r="EZ668" i="1"/>
  <c r="EZ669" i="1"/>
  <c r="FC669" i="1"/>
  <c r="FA669" i="1"/>
  <c r="FE669" i="1"/>
  <c r="FB669" i="1"/>
  <c r="FF669" i="1"/>
  <c r="FD669" i="1"/>
  <c r="EZ670" i="1"/>
  <c r="FA670" i="1"/>
  <c r="FE670" i="1"/>
  <c r="FB670" i="1"/>
  <c r="FD670" i="1"/>
  <c r="FC670" i="1"/>
  <c r="FF670" i="1"/>
  <c r="EZ671" i="1"/>
  <c r="FA671" i="1"/>
  <c r="FE671" i="1"/>
  <c r="FB671" i="1"/>
  <c r="FF671" i="1"/>
  <c r="FC671" i="1"/>
  <c r="FD671" i="1"/>
  <c r="EZ672" i="1"/>
  <c r="FB672" i="1"/>
  <c r="FF672" i="1"/>
  <c r="FA672" i="1"/>
  <c r="FE672" i="1"/>
  <c r="FC672" i="1"/>
  <c r="EZ673" i="1"/>
  <c r="FC673" i="1"/>
  <c r="FA673" i="1"/>
  <c r="FE673" i="1"/>
  <c r="EZ674" i="1"/>
  <c r="FA674" i="1"/>
  <c r="FE674" i="1"/>
  <c r="FB674" i="1"/>
  <c r="FD674" i="1"/>
  <c r="FC674" i="1"/>
  <c r="EZ675" i="1"/>
  <c r="FB675" i="1"/>
  <c r="FA675" i="1"/>
  <c r="FE675" i="1"/>
  <c r="EZ676" i="1"/>
  <c r="FC676" i="1"/>
  <c r="FA676" i="1"/>
  <c r="FB676" i="1"/>
  <c r="FD676" i="1"/>
  <c r="FE676" i="1"/>
  <c r="EZ677" i="1"/>
  <c r="FA677" i="1"/>
  <c r="FB677" i="1"/>
  <c r="FD677" i="1"/>
  <c r="FC677" i="1"/>
  <c r="FE677" i="1"/>
  <c r="FF677" i="1"/>
  <c r="EZ678" i="1"/>
  <c r="EZ679" i="1"/>
  <c r="FB679" i="1"/>
  <c r="FA679" i="1"/>
  <c r="FE679" i="1"/>
  <c r="EZ680" i="1"/>
  <c r="FC680" i="1"/>
  <c r="FA680" i="1"/>
  <c r="FB680" i="1"/>
  <c r="FD680" i="1"/>
  <c r="FE680" i="1"/>
  <c r="EZ681" i="1"/>
  <c r="FA681" i="1"/>
  <c r="FB681" i="1"/>
  <c r="FD681" i="1"/>
  <c r="FC681" i="1"/>
  <c r="FE681" i="1"/>
  <c r="FF681" i="1"/>
  <c r="EZ682" i="1"/>
  <c r="EZ683" i="1"/>
  <c r="FB683" i="1"/>
  <c r="FA683" i="1"/>
  <c r="FE683" i="1"/>
  <c r="EZ684" i="1"/>
  <c r="FC684" i="1"/>
  <c r="FA684" i="1"/>
  <c r="FB684" i="1"/>
  <c r="FD684" i="1"/>
  <c r="FE684" i="1"/>
  <c r="EZ685" i="1"/>
  <c r="FA685" i="1"/>
  <c r="FB685" i="1"/>
  <c r="FD685" i="1"/>
  <c r="FC685" i="1"/>
  <c r="FE685" i="1"/>
  <c r="FF685" i="1"/>
  <c r="EZ686" i="1"/>
  <c r="EZ687" i="1"/>
  <c r="FB687" i="1"/>
  <c r="FA687" i="1"/>
  <c r="FE687" i="1"/>
  <c r="EZ688" i="1"/>
  <c r="FC688" i="1"/>
  <c r="FA688" i="1"/>
  <c r="FB688" i="1"/>
  <c r="FD688" i="1"/>
  <c r="FE688" i="1"/>
  <c r="EZ689" i="1"/>
  <c r="FA689" i="1"/>
  <c r="FB689" i="1"/>
  <c r="FD689" i="1"/>
  <c r="FC689" i="1"/>
  <c r="FE689" i="1"/>
  <c r="FF689" i="1"/>
  <c r="EZ690" i="1"/>
  <c r="EZ691" i="1"/>
  <c r="FB691" i="1"/>
  <c r="FA691" i="1"/>
  <c r="FE691" i="1"/>
  <c r="EZ692" i="1"/>
  <c r="FC692" i="1"/>
  <c r="FA692" i="1"/>
  <c r="FB692" i="1"/>
  <c r="FD692" i="1"/>
  <c r="FE692" i="1"/>
  <c r="EZ693" i="1"/>
  <c r="FA693" i="1"/>
  <c r="FB693" i="1"/>
  <c r="FD693" i="1"/>
  <c r="FC693" i="1"/>
  <c r="FE693" i="1"/>
  <c r="FF693" i="1"/>
  <c r="EZ694" i="1"/>
  <c r="EZ695" i="1"/>
  <c r="FB695" i="1"/>
  <c r="FA695" i="1"/>
  <c r="FE695" i="1"/>
  <c r="EZ696" i="1"/>
  <c r="FC696" i="1"/>
  <c r="FA696" i="1"/>
  <c r="FB696" i="1"/>
  <c r="FD696" i="1"/>
  <c r="FE696" i="1"/>
  <c r="EZ697" i="1"/>
  <c r="FA697" i="1"/>
  <c r="FB697" i="1"/>
  <c r="FD697" i="1"/>
  <c r="FC697" i="1"/>
  <c r="FE697" i="1"/>
  <c r="FF697" i="1"/>
  <c r="EZ698" i="1"/>
  <c r="EZ699" i="1"/>
  <c r="FB699" i="1"/>
  <c r="FA699" i="1"/>
  <c r="FE699" i="1"/>
  <c r="EZ700" i="1"/>
  <c r="FC700" i="1"/>
  <c r="FA700" i="1"/>
  <c r="FB700" i="1"/>
  <c r="FD700" i="1"/>
  <c r="FE700" i="1"/>
  <c r="EZ701" i="1"/>
  <c r="FA701" i="1"/>
  <c r="FB701" i="1"/>
  <c r="FD701" i="1"/>
  <c r="FC701" i="1"/>
  <c r="FE701" i="1"/>
  <c r="FF701" i="1"/>
  <c r="EZ702" i="1"/>
  <c r="EZ703" i="1"/>
  <c r="FB703" i="1"/>
  <c r="FA703" i="1"/>
  <c r="FE703" i="1"/>
  <c r="EZ704" i="1"/>
  <c r="FC704" i="1"/>
  <c r="FA704" i="1"/>
  <c r="FB704" i="1"/>
  <c r="FD704" i="1"/>
  <c r="FE704" i="1"/>
  <c r="EZ705" i="1"/>
  <c r="FA705" i="1"/>
  <c r="FB705" i="1"/>
  <c r="FD705" i="1"/>
  <c r="FC705" i="1"/>
  <c r="FE705" i="1"/>
  <c r="FF705" i="1"/>
  <c r="EZ706" i="1"/>
  <c r="EZ707" i="1"/>
  <c r="FB707" i="1"/>
  <c r="FA707" i="1"/>
  <c r="FE707" i="1"/>
  <c r="EZ708" i="1"/>
  <c r="FC708" i="1"/>
  <c r="FA708" i="1"/>
  <c r="FB708" i="1"/>
  <c r="FD708" i="1"/>
  <c r="FE708" i="1"/>
  <c r="EZ709" i="1"/>
  <c r="FA709" i="1"/>
  <c r="FB709" i="1"/>
  <c r="FD709" i="1"/>
  <c r="FC709" i="1"/>
  <c r="FE709" i="1"/>
  <c r="FF709" i="1"/>
  <c r="EZ710" i="1"/>
  <c r="EZ711" i="1"/>
  <c r="FB711" i="1"/>
  <c r="FA711" i="1"/>
  <c r="FE711" i="1"/>
  <c r="EZ712" i="1"/>
  <c r="FC712" i="1"/>
  <c r="FA712" i="1"/>
  <c r="FB712" i="1"/>
  <c r="FD712" i="1"/>
  <c r="FE712" i="1"/>
  <c r="EZ713" i="1"/>
  <c r="FA713" i="1"/>
  <c r="FB713" i="1"/>
  <c r="FD713" i="1"/>
  <c r="FC713" i="1"/>
  <c r="FE713" i="1"/>
  <c r="FF713" i="1"/>
  <c r="EZ714" i="1"/>
  <c r="EZ715" i="1"/>
  <c r="FB715" i="1"/>
  <c r="FA715" i="1"/>
  <c r="FE715" i="1"/>
  <c r="EZ716" i="1"/>
  <c r="FC716" i="1"/>
  <c r="FA716" i="1"/>
  <c r="FB716" i="1"/>
  <c r="FD716" i="1"/>
  <c r="FE716" i="1"/>
  <c r="EZ717" i="1"/>
  <c r="FA717" i="1"/>
  <c r="FB717" i="1"/>
  <c r="FD717" i="1"/>
  <c r="FC717" i="1"/>
  <c r="FE717" i="1"/>
  <c r="FF717" i="1"/>
  <c r="EZ718" i="1"/>
  <c r="EZ719" i="1"/>
  <c r="FB719" i="1"/>
  <c r="FA719" i="1"/>
  <c r="FE719" i="1"/>
  <c r="EZ720" i="1"/>
  <c r="FC720" i="1"/>
  <c r="FA720" i="1"/>
  <c r="FB720" i="1"/>
  <c r="FD720" i="1"/>
  <c r="FE720" i="1"/>
  <c r="EZ721" i="1"/>
  <c r="FB721" i="1"/>
  <c r="FA721" i="1"/>
  <c r="FE721" i="1"/>
  <c r="EZ722" i="1"/>
  <c r="EZ723" i="1"/>
  <c r="FB723" i="1"/>
  <c r="FA723" i="1"/>
  <c r="FE723" i="1"/>
  <c r="EZ724" i="1"/>
  <c r="FC724" i="1"/>
  <c r="FA724" i="1"/>
  <c r="FB724" i="1"/>
  <c r="FD724" i="1"/>
  <c r="FE724" i="1"/>
  <c r="EZ725" i="1"/>
  <c r="FA725" i="1"/>
  <c r="FB725" i="1"/>
  <c r="FD725" i="1"/>
  <c r="FC725" i="1"/>
  <c r="FE725" i="1"/>
  <c r="FF725" i="1"/>
  <c r="EZ726" i="1"/>
  <c r="EZ727" i="1"/>
  <c r="FB727" i="1"/>
  <c r="FA727" i="1"/>
  <c r="FE727" i="1"/>
  <c r="EZ728" i="1"/>
  <c r="FC728" i="1"/>
  <c r="FA728" i="1"/>
  <c r="FB728" i="1"/>
  <c r="FD728" i="1"/>
  <c r="FE728" i="1"/>
  <c r="EZ729" i="1"/>
  <c r="FA729" i="1"/>
  <c r="FB729" i="1"/>
  <c r="FD729" i="1"/>
  <c r="FC729" i="1"/>
  <c r="FE729" i="1"/>
  <c r="FF729" i="1"/>
  <c r="EZ730" i="1"/>
  <c r="EZ731" i="1"/>
  <c r="FB731" i="1"/>
  <c r="FA731" i="1"/>
  <c r="FE731" i="1"/>
  <c r="EZ732" i="1"/>
  <c r="FC732" i="1"/>
  <c r="FA732" i="1"/>
  <c r="FB732" i="1"/>
  <c r="FD732" i="1"/>
  <c r="FE732" i="1"/>
  <c r="EZ733" i="1"/>
  <c r="FA733" i="1"/>
  <c r="FB733" i="1"/>
  <c r="FD733" i="1"/>
  <c r="FC733" i="1"/>
  <c r="FE733" i="1"/>
  <c r="FF733" i="1"/>
  <c r="EZ734" i="1"/>
  <c r="EZ735" i="1"/>
  <c r="FB735" i="1"/>
  <c r="FA735" i="1"/>
  <c r="FE735" i="1"/>
  <c r="EZ736" i="1"/>
  <c r="FC736" i="1"/>
  <c r="FA736" i="1"/>
  <c r="FB736" i="1"/>
  <c r="FD736" i="1"/>
  <c r="FE736" i="1"/>
  <c r="EZ737" i="1"/>
  <c r="FA737" i="1"/>
  <c r="FB737" i="1"/>
  <c r="FD737" i="1"/>
  <c r="FC737" i="1"/>
  <c r="FE737" i="1"/>
  <c r="FF737" i="1"/>
  <c r="EZ738" i="1"/>
  <c r="EZ739" i="1"/>
  <c r="FB739" i="1"/>
  <c r="FA739" i="1"/>
  <c r="FE739" i="1"/>
  <c r="EZ740" i="1"/>
  <c r="FC740" i="1"/>
  <c r="FA740" i="1"/>
  <c r="FB740" i="1"/>
  <c r="FD740" i="1"/>
  <c r="FE740" i="1"/>
  <c r="EZ741" i="1"/>
  <c r="FA741" i="1"/>
  <c r="FB741" i="1"/>
  <c r="FD741" i="1"/>
  <c r="FC741" i="1"/>
  <c r="FE741" i="1"/>
  <c r="FF741" i="1"/>
  <c r="EZ742" i="1"/>
  <c r="EZ743" i="1"/>
  <c r="FB743" i="1"/>
  <c r="FA743" i="1"/>
  <c r="FE743" i="1"/>
  <c r="EZ744" i="1"/>
  <c r="FC744" i="1"/>
  <c r="FA744" i="1"/>
  <c r="FB744" i="1"/>
  <c r="FD744" i="1"/>
  <c r="FE744" i="1"/>
  <c r="EZ745" i="1"/>
  <c r="FA745" i="1"/>
  <c r="FB745" i="1"/>
  <c r="FD745" i="1"/>
  <c r="FC745" i="1"/>
  <c r="FE745" i="1"/>
  <c r="FF745" i="1"/>
  <c r="EZ746" i="1"/>
  <c r="EZ747" i="1"/>
  <c r="FB747" i="1"/>
  <c r="FA747" i="1"/>
  <c r="FE747" i="1"/>
  <c r="EZ748" i="1"/>
  <c r="FC748" i="1"/>
  <c r="FA748" i="1"/>
  <c r="FB748" i="1"/>
  <c r="FD748" i="1"/>
  <c r="FE748" i="1"/>
  <c r="EZ749" i="1"/>
  <c r="FA749" i="1"/>
  <c r="FB749" i="1"/>
  <c r="FD749" i="1"/>
  <c r="FC749" i="1"/>
  <c r="FE749" i="1"/>
  <c r="FF749" i="1"/>
  <c r="EZ750" i="1"/>
  <c r="EZ751" i="1"/>
  <c r="FB751" i="1"/>
  <c r="FA751" i="1"/>
  <c r="FE751" i="1"/>
  <c r="EZ752" i="1"/>
  <c r="FC752" i="1"/>
  <c r="FA752" i="1"/>
  <c r="FB752" i="1"/>
  <c r="FD752" i="1"/>
  <c r="FE752" i="1"/>
  <c r="EZ753" i="1"/>
  <c r="FA753" i="1"/>
  <c r="FB753" i="1"/>
  <c r="FD753" i="1"/>
  <c r="FC753" i="1"/>
  <c r="FE753" i="1"/>
  <c r="FF753" i="1"/>
  <c r="EZ754" i="1"/>
  <c r="EZ755" i="1"/>
  <c r="FB755" i="1"/>
  <c r="FA755" i="1"/>
  <c r="FE755" i="1"/>
  <c r="EZ756" i="1"/>
  <c r="FC756" i="1"/>
  <c r="FA756" i="1"/>
  <c r="FB756" i="1"/>
  <c r="FD756" i="1"/>
  <c r="FE756" i="1"/>
  <c r="EZ757" i="1"/>
  <c r="FA757" i="1"/>
  <c r="FB757" i="1"/>
  <c r="FD757" i="1"/>
  <c r="FC757" i="1"/>
  <c r="FE757" i="1"/>
  <c r="FF757" i="1"/>
  <c r="EZ758" i="1"/>
  <c r="EZ759" i="1"/>
  <c r="FB759" i="1"/>
  <c r="FA759" i="1"/>
  <c r="FE759" i="1"/>
  <c r="EZ760" i="1"/>
  <c r="FC760" i="1"/>
  <c r="FA760" i="1"/>
  <c r="FB760" i="1"/>
  <c r="FD760" i="1"/>
  <c r="FE760" i="1"/>
  <c r="EZ761" i="1"/>
  <c r="FA761" i="1"/>
  <c r="FB761" i="1"/>
  <c r="FD761" i="1"/>
  <c r="FC761" i="1"/>
  <c r="FE761" i="1"/>
  <c r="FF761" i="1"/>
  <c r="EZ762" i="1"/>
  <c r="EZ763" i="1"/>
  <c r="FB763" i="1"/>
  <c r="FA763" i="1"/>
  <c r="FE763" i="1"/>
  <c r="EZ764" i="1"/>
  <c r="FC764" i="1"/>
  <c r="FA764" i="1"/>
  <c r="FB764" i="1"/>
  <c r="FD764" i="1"/>
  <c r="FE764" i="1"/>
  <c r="EZ765" i="1"/>
  <c r="FA765" i="1"/>
  <c r="FB765" i="1"/>
  <c r="FD765" i="1"/>
  <c r="FC765" i="1"/>
  <c r="FE765" i="1"/>
  <c r="FF765" i="1"/>
  <c r="EZ766" i="1"/>
  <c r="EZ767" i="1"/>
  <c r="FB767" i="1"/>
  <c r="FA767" i="1"/>
  <c r="FE767" i="1"/>
  <c r="EZ768" i="1"/>
  <c r="FC768" i="1"/>
  <c r="FA768" i="1"/>
  <c r="FB768" i="1"/>
  <c r="FD768" i="1"/>
  <c r="FE768" i="1"/>
  <c r="EZ769" i="1"/>
  <c r="FA769" i="1"/>
  <c r="FB769" i="1"/>
  <c r="FD769" i="1"/>
  <c r="FC769" i="1"/>
  <c r="FE769" i="1"/>
  <c r="FF769" i="1"/>
  <c r="EZ770" i="1"/>
  <c r="EZ771" i="1"/>
  <c r="FB771" i="1"/>
  <c r="FA771" i="1"/>
  <c r="FE771" i="1"/>
  <c r="EZ772" i="1"/>
  <c r="FC772" i="1"/>
  <c r="FA772" i="1"/>
  <c r="FB772" i="1"/>
  <c r="FD772" i="1"/>
  <c r="FE772" i="1"/>
  <c r="EZ773" i="1"/>
  <c r="FA773" i="1"/>
  <c r="FB773" i="1"/>
  <c r="FD773" i="1"/>
  <c r="FC773" i="1"/>
  <c r="FE773" i="1"/>
  <c r="FF773" i="1"/>
  <c r="EZ774" i="1"/>
  <c r="EZ775" i="1"/>
  <c r="FB775" i="1"/>
  <c r="EZ776" i="1"/>
  <c r="FC776" i="1"/>
  <c r="FA776" i="1"/>
  <c r="FB776" i="1"/>
  <c r="FD776" i="1"/>
  <c r="FE776" i="1"/>
  <c r="EZ777" i="1"/>
  <c r="FA777" i="1"/>
  <c r="FB777" i="1"/>
  <c r="FD777" i="1"/>
  <c r="FC777" i="1"/>
  <c r="FE777" i="1"/>
  <c r="FF777" i="1"/>
  <c r="EZ778" i="1"/>
  <c r="EZ779" i="1"/>
  <c r="FB779" i="1"/>
  <c r="FA779" i="1"/>
  <c r="FE779" i="1"/>
  <c r="EZ780" i="1"/>
  <c r="FC780" i="1"/>
  <c r="FA780" i="1"/>
  <c r="FB780" i="1"/>
  <c r="FD780" i="1"/>
  <c r="FE780" i="1"/>
  <c r="EZ781" i="1"/>
  <c r="FA781" i="1"/>
  <c r="FB781" i="1"/>
  <c r="FD781" i="1"/>
  <c r="FC781" i="1"/>
  <c r="FE781" i="1"/>
  <c r="FF781" i="1"/>
  <c r="EZ782" i="1"/>
  <c r="EZ783" i="1"/>
  <c r="FB783" i="1"/>
  <c r="FA783" i="1"/>
  <c r="FE783" i="1"/>
  <c r="EZ784" i="1"/>
  <c r="FC784" i="1"/>
  <c r="FA784" i="1"/>
  <c r="FB784" i="1"/>
  <c r="FD784" i="1"/>
  <c r="FE784" i="1"/>
  <c r="EZ785" i="1"/>
  <c r="FA785" i="1"/>
  <c r="FB785" i="1"/>
  <c r="FD785" i="1"/>
  <c r="FC785" i="1"/>
  <c r="FE785" i="1"/>
  <c r="FF785" i="1"/>
  <c r="EZ786" i="1"/>
  <c r="EZ787" i="1"/>
  <c r="FB787" i="1"/>
  <c r="FA787" i="1"/>
  <c r="FE787" i="1"/>
  <c r="EZ788" i="1"/>
  <c r="FC788" i="1"/>
  <c r="FA788" i="1"/>
  <c r="FB788" i="1"/>
  <c r="FD788" i="1"/>
  <c r="FE788" i="1"/>
  <c r="EZ789" i="1"/>
  <c r="FA789" i="1"/>
  <c r="FB789" i="1"/>
  <c r="FD789" i="1"/>
  <c r="FC789" i="1"/>
  <c r="FE789" i="1"/>
  <c r="FF789" i="1"/>
  <c r="EZ790" i="1"/>
  <c r="EZ791" i="1"/>
  <c r="FB791" i="1"/>
  <c r="FA791" i="1"/>
  <c r="FE791" i="1"/>
  <c r="EZ792" i="1"/>
  <c r="FC792" i="1"/>
  <c r="FA792" i="1"/>
  <c r="FB792" i="1"/>
  <c r="FD792" i="1"/>
  <c r="FE792" i="1"/>
  <c r="EZ793" i="1"/>
  <c r="FA793" i="1"/>
  <c r="FB793" i="1"/>
  <c r="FD793" i="1"/>
  <c r="FC793" i="1"/>
  <c r="FE793" i="1"/>
  <c r="FF793" i="1"/>
  <c r="EZ794" i="1"/>
  <c r="EZ795" i="1"/>
  <c r="FB795" i="1"/>
  <c r="FA795" i="1"/>
  <c r="FE795" i="1"/>
  <c r="EZ796" i="1"/>
  <c r="FC796" i="1"/>
  <c r="FA796" i="1"/>
  <c r="FB796" i="1"/>
  <c r="FD796" i="1"/>
  <c r="FE796" i="1"/>
  <c r="EZ797" i="1"/>
  <c r="FA797" i="1"/>
  <c r="FB797" i="1"/>
  <c r="FD797" i="1"/>
  <c r="FC797" i="1"/>
  <c r="FE797" i="1"/>
  <c r="FF797" i="1"/>
  <c r="EZ798" i="1"/>
  <c r="EZ799" i="1"/>
  <c r="FB799" i="1"/>
  <c r="FA799" i="1"/>
  <c r="FE799" i="1"/>
  <c r="EZ800" i="1"/>
  <c r="FC800" i="1"/>
  <c r="FA800" i="1"/>
  <c r="FB800" i="1"/>
  <c r="FD800" i="1"/>
  <c r="FE800" i="1"/>
  <c r="EZ801" i="1"/>
  <c r="FA801" i="1"/>
  <c r="FB801" i="1"/>
  <c r="FD801" i="1"/>
  <c r="FC801" i="1"/>
  <c r="FE801" i="1"/>
  <c r="FF801" i="1"/>
  <c r="EZ802" i="1"/>
  <c r="EZ803" i="1"/>
  <c r="FB803" i="1"/>
  <c r="FA803" i="1"/>
  <c r="FE803" i="1"/>
  <c r="EZ804" i="1"/>
  <c r="FC804" i="1"/>
  <c r="FA804" i="1"/>
  <c r="FB804" i="1"/>
  <c r="FD804" i="1"/>
  <c r="FE804" i="1"/>
  <c r="EZ805" i="1"/>
  <c r="FA805" i="1"/>
  <c r="FB805" i="1"/>
  <c r="FD805" i="1"/>
  <c r="FC805" i="1"/>
  <c r="FE805" i="1"/>
  <c r="FF805" i="1"/>
  <c r="EZ806" i="1"/>
  <c r="EZ807" i="1"/>
  <c r="FB807" i="1"/>
  <c r="FA807" i="1"/>
  <c r="FE807" i="1"/>
  <c r="EZ808" i="1"/>
  <c r="FC808" i="1"/>
  <c r="FA808" i="1"/>
  <c r="FB808" i="1"/>
  <c r="FD808" i="1"/>
  <c r="FE808" i="1"/>
  <c r="EZ809" i="1"/>
  <c r="FA809" i="1"/>
  <c r="FB809" i="1"/>
  <c r="FD809" i="1"/>
  <c r="FC809" i="1"/>
  <c r="FE809" i="1"/>
  <c r="FF809" i="1"/>
  <c r="EZ810" i="1"/>
  <c r="EZ811" i="1"/>
  <c r="FB811" i="1"/>
  <c r="FA811" i="1"/>
  <c r="FE811" i="1"/>
  <c r="EZ812" i="1"/>
  <c r="FC812" i="1"/>
  <c r="FA812" i="1"/>
  <c r="FB812" i="1"/>
  <c r="FD812" i="1"/>
  <c r="FE812" i="1"/>
  <c r="EZ813" i="1"/>
  <c r="FA813" i="1"/>
  <c r="FB813" i="1"/>
  <c r="FD813" i="1"/>
  <c r="FC813" i="1"/>
  <c r="FE813" i="1"/>
  <c r="FF813" i="1"/>
  <c r="EZ814" i="1"/>
  <c r="EZ815" i="1"/>
  <c r="FB815" i="1"/>
  <c r="FA815" i="1"/>
  <c r="FE815" i="1"/>
  <c r="EZ816" i="1"/>
  <c r="FC816" i="1"/>
  <c r="FA816" i="1"/>
  <c r="FB816" i="1"/>
  <c r="FD816" i="1"/>
  <c r="FE816" i="1"/>
  <c r="EZ817" i="1"/>
  <c r="FA817" i="1"/>
  <c r="FB817" i="1"/>
  <c r="FD817" i="1"/>
  <c r="FC817" i="1"/>
  <c r="FE817" i="1"/>
  <c r="FF817" i="1"/>
  <c r="EZ818" i="1"/>
  <c r="EZ819" i="1"/>
  <c r="FB819" i="1"/>
  <c r="FA819" i="1"/>
  <c r="FE819" i="1"/>
  <c r="EZ820" i="1"/>
  <c r="FC820" i="1"/>
  <c r="FA820" i="1"/>
  <c r="FB820" i="1"/>
  <c r="FD820" i="1"/>
  <c r="FE820" i="1"/>
  <c r="EZ821" i="1"/>
  <c r="FA821" i="1"/>
  <c r="FB821" i="1"/>
  <c r="FD821" i="1"/>
  <c r="FC821" i="1"/>
  <c r="FE821" i="1"/>
  <c r="FF821" i="1"/>
  <c r="EZ822" i="1"/>
  <c r="EZ823" i="1"/>
  <c r="FB823" i="1"/>
  <c r="FA823" i="1"/>
  <c r="FE823" i="1"/>
  <c r="EZ824" i="1"/>
  <c r="FC824" i="1"/>
  <c r="FA824" i="1"/>
  <c r="FB824" i="1"/>
  <c r="FD824" i="1"/>
  <c r="FE824" i="1"/>
  <c r="EZ825" i="1"/>
  <c r="FA825" i="1"/>
  <c r="FB825" i="1"/>
  <c r="FD825" i="1"/>
  <c r="FC825" i="1"/>
  <c r="FE825" i="1"/>
  <c r="FF825" i="1"/>
  <c r="EZ826" i="1"/>
  <c r="EZ827" i="1"/>
  <c r="FB827" i="1"/>
  <c r="FA827" i="1"/>
  <c r="FE827" i="1"/>
  <c r="EZ828" i="1"/>
  <c r="FC828" i="1"/>
  <c r="FA828" i="1"/>
  <c r="FB828" i="1"/>
  <c r="FD828" i="1"/>
  <c r="FE828" i="1"/>
  <c r="EZ829" i="1"/>
  <c r="FA829" i="1"/>
  <c r="FB829" i="1"/>
  <c r="FD829" i="1"/>
  <c r="FC829" i="1"/>
  <c r="FE829" i="1"/>
  <c r="FF829" i="1"/>
  <c r="EZ830" i="1"/>
  <c r="EZ831" i="1"/>
  <c r="FB831" i="1"/>
  <c r="FA831" i="1"/>
  <c r="FE831" i="1"/>
  <c r="EZ832" i="1"/>
  <c r="FC832" i="1"/>
  <c r="FA832" i="1"/>
  <c r="FB832" i="1"/>
  <c r="FD832" i="1"/>
  <c r="FE832" i="1"/>
  <c r="EZ833" i="1"/>
  <c r="FA833" i="1"/>
  <c r="FB833" i="1"/>
  <c r="FD833" i="1"/>
  <c r="FC833" i="1"/>
  <c r="FE833" i="1"/>
  <c r="FF833" i="1"/>
  <c r="EZ834" i="1"/>
  <c r="EZ835" i="1"/>
  <c r="FB835" i="1"/>
  <c r="FA835" i="1"/>
  <c r="FE835" i="1"/>
  <c r="EZ836" i="1"/>
  <c r="FC836" i="1"/>
  <c r="FA836" i="1"/>
  <c r="FB836" i="1"/>
  <c r="FD836" i="1"/>
  <c r="FE836" i="1"/>
  <c r="EZ837" i="1"/>
  <c r="FA837" i="1"/>
  <c r="FB837" i="1"/>
  <c r="FD837" i="1"/>
  <c r="FC837" i="1"/>
  <c r="FE837" i="1"/>
  <c r="FF837" i="1"/>
  <c r="EZ838" i="1"/>
  <c r="EZ839" i="1"/>
  <c r="FB839" i="1"/>
  <c r="FF839" i="1"/>
  <c r="FA839" i="1"/>
  <c r="FE839" i="1"/>
  <c r="FD839" i="1"/>
  <c r="EZ840" i="1"/>
  <c r="FC840" i="1"/>
  <c r="FA840" i="1"/>
  <c r="FE840" i="1"/>
  <c r="FB840" i="1"/>
  <c r="FD840" i="1"/>
  <c r="EZ841" i="1"/>
  <c r="FA841" i="1"/>
  <c r="FB841" i="1"/>
  <c r="FD841" i="1"/>
  <c r="FC841" i="1"/>
  <c r="FE841" i="1"/>
  <c r="FF841" i="1"/>
  <c r="EZ842" i="1"/>
  <c r="FC842" i="1"/>
  <c r="EZ843" i="1"/>
  <c r="EZ844" i="1"/>
  <c r="FC844" i="1"/>
  <c r="FA844" i="1"/>
  <c r="FB844" i="1"/>
  <c r="FD844" i="1"/>
  <c r="FE844" i="1"/>
  <c r="FF844" i="1"/>
  <c r="EZ845" i="1"/>
  <c r="FA845" i="1"/>
  <c r="FB845" i="1"/>
  <c r="FD845" i="1"/>
  <c r="FC845" i="1"/>
  <c r="FE845" i="1"/>
  <c r="EZ846" i="1"/>
  <c r="FC846" i="1"/>
  <c r="EZ847" i="1"/>
  <c r="FA847" i="1"/>
  <c r="FE847" i="1"/>
  <c r="EZ848" i="1"/>
  <c r="FC848" i="1"/>
  <c r="FA848" i="1"/>
  <c r="FE848" i="1"/>
  <c r="FB848" i="1"/>
  <c r="FD848" i="1"/>
  <c r="EZ849" i="1"/>
  <c r="FA849" i="1"/>
  <c r="FB849" i="1"/>
  <c r="FD849" i="1"/>
  <c r="FC849" i="1"/>
  <c r="FE849" i="1"/>
  <c r="FF849" i="1"/>
  <c r="EZ850" i="1"/>
  <c r="FC850" i="1"/>
  <c r="EZ851" i="1"/>
  <c r="EZ852" i="1"/>
  <c r="FC852" i="1"/>
  <c r="FA852" i="1"/>
  <c r="FB852" i="1"/>
  <c r="FD852" i="1"/>
  <c r="FE852" i="1"/>
  <c r="FF852" i="1"/>
  <c r="EZ853" i="1"/>
  <c r="FA853" i="1"/>
  <c r="FB853" i="1"/>
  <c r="FD853" i="1"/>
  <c r="FC853" i="1"/>
  <c r="FE853" i="1"/>
  <c r="EZ854" i="1"/>
  <c r="FC854" i="1"/>
  <c r="EZ855" i="1"/>
  <c r="FA855" i="1"/>
  <c r="FE855" i="1"/>
  <c r="EZ856" i="1"/>
  <c r="FC856" i="1"/>
  <c r="FA856" i="1"/>
  <c r="FE856" i="1"/>
  <c r="FB856" i="1"/>
  <c r="FD856" i="1"/>
  <c r="EZ857" i="1"/>
  <c r="FA857" i="1"/>
  <c r="FB857" i="1"/>
  <c r="FD857" i="1"/>
  <c r="FC857" i="1"/>
  <c r="FE857" i="1"/>
  <c r="FF857" i="1"/>
  <c r="EZ858" i="1"/>
  <c r="FC858" i="1"/>
  <c r="EZ859" i="1"/>
  <c r="EZ860" i="1"/>
  <c r="FC860" i="1"/>
  <c r="FA860" i="1"/>
  <c r="FB860" i="1"/>
  <c r="FD860" i="1"/>
  <c r="FE860" i="1"/>
  <c r="FF860" i="1"/>
  <c r="EZ861" i="1"/>
  <c r="FA861" i="1"/>
  <c r="FB861" i="1"/>
  <c r="FD861" i="1"/>
  <c r="FC861" i="1"/>
  <c r="FE861" i="1"/>
  <c r="EZ862" i="1"/>
  <c r="FC862" i="1"/>
  <c r="EZ863" i="1"/>
  <c r="FA863" i="1"/>
  <c r="FE863" i="1"/>
  <c r="EZ864" i="1"/>
  <c r="FC864" i="1"/>
  <c r="FA864" i="1"/>
  <c r="FE864" i="1"/>
  <c r="FB864" i="1"/>
  <c r="FD864" i="1"/>
  <c r="EZ865" i="1"/>
  <c r="FA865" i="1"/>
  <c r="FB865" i="1"/>
  <c r="FD865" i="1"/>
  <c r="FC865" i="1"/>
  <c r="FE865" i="1"/>
  <c r="FF865" i="1"/>
  <c r="EZ866" i="1"/>
  <c r="FC866" i="1"/>
  <c r="EZ867" i="1"/>
  <c r="EZ868" i="1"/>
  <c r="FC868" i="1"/>
  <c r="FA868" i="1"/>
  <c r="FB868" i="1"/>
  <c r="FD868" i="1"/>
  <c r="FE868" i="1"/>
  <c r="FF868" i="1"/>
  <c r="EZ869" i="1"/>
  <c r="FA869" i="1"/>
  <c r="FB869" i="1"/>
  <c r="FD869" i="1"/>
  <c r="FC869" i="1"/>
  <c r="FE869" i="1"/>
  <c r="EZ870" i="1"/>
  <c r="FC870" i="1"/>
  <c r="EZ871" i="1"/>
  <c r="FA871" i="1"/>
  <c r="FE871" i="1"/>
  <c r="EZ872" i="1"/>
  <c r="FC872" i="1"/>
  <c r="FA872" i="1"/>
  <c r="FE872" i="1"/>
  <c r="FB872" i="1"/>
  <c r="FD872" i="1"/>
  <c r="EZ873" i="1"/>
  <c r="FA873" i="1"/>
  <c r="FB873" i="1"/>
  <c r="FD873" i="1"/>
  <c r="FC873" i="1"/>
  <c r="FE873" i="1"/>
  <c r="FF873" i="1"/>
  <c r="EZ874" i="1"/>
  <c r="FC874" i="1"/>
  <c r="EZ875" i="1"/>
  <c r="EZ876" i="1"/>
  <c r="FC876" i="1"/>
  <c r="FA876" i="1"/>
  <c r="FB876" i="1"/>
  <c r="FD876" i="1"/>
  <c r="FE876" i="1"/>
  <c r="FF876" i="1"/>
  <c r="EZ877" i="1"/>
  <c r="FA877" i="1"/>
  <c r="FB877" i="1"/>
  <c r="FD877" i="1"/>
  <c r="FC877" i="1"/>
  <c r="FE877" i="1"/>
  <c r="EZ878" i="1"/>
  <c r="FC878" i="1"/>
  <c r="EZ879" i="1"/>
  <c r="FA879" i="1"/>
  <c r="FE879" i="1"/>
  <c r="EZ880" i="1"/>
  <c r="FC880" i="1"/>
  <c r="FA880" i="1"/>
  <c r="FE880" i="1"/>
  <c r="FB880" i="1"/>
  <c r="FD880" i="1"/>
  <c r="EZ881" i="1"/>
  <c r="FA881" i="1"/>
  <c r="FB881" i="1"/>
  <c r="FD881" i="1"/>
  <c r="FC881" i="1"/>
  <c r="FE881" i="1"/>
  <c r="FF881" i="1"/>
  <c r="EZ882" i="1"/>
  <c r="FC882" i="1"/>
  <c r="EZ883" i="1"/>
  <c r="EZ884" i="1"/>
  <c r="FC884" i="1"/>
  <c r="FA884" i="1"/>
  <c r="FB884" i="1"/>
  <c r="FD884" i="1"/>
  <c r="FE884" i="1"/>
  <c r="FF884" i="1"/>
  <c r="EZ885" i="1"/>
  <c r="FA885" i="1"/>
  <c r="FB885" i="1"/>
  <c r="FD885" i="1"/>
  <c r="FC885" i="1"/>
  <c r="FE885" i="1"/>
  <c r="EZ886" i="1"/>
  <c r="FC886" i="1"/>
  <c r="EZ887" i="1"/>
  <c r="FA887" i="1"/>
  <c r="FE887" i="1"/>
  <c r="EZ888" i="1"/>
  <c r="FC888" i="1"/>
  <c r="FA888" i="1"/>
  <c r="FE888" i="1"/>
  <c r="FB888" i="1"/>
  <c r="FD888" i="1"/>
  <c r="EZ889" i="1"/>
  <c r="FA889" i="1"/>
  <c r="FB889" i="1"/>
  <c r="FD889" i="1"/>
  <c r="FC889" i="1"/>
  <c r="FE889" i="1"/>
  <c r="FF889" i="1"/>
  <c r="EZ890" i="1"/>
  <c r="FC890" i="1"/>
  <c r="EZ891" i="1"/>
  <c r="EZ892" i="1"/>
  <c r="FC892" i="1"/>
  <c r="FA892" i="1"/>
  <c r="FB892" i="1"/>
  <c r="FD892" i="1"/>
  <c r="FE892" i="1"/>
  <c r="FF892" i="1"/>
  <c r="EZ893" i="1"/>
  <c r="FA893" i="1"/>
  <c r="FB893" i="1"/>
  <c r="FD893" i="1"/>
  <c r="FC893" i="1"/>
  <c r="FE893" i="1"/>
  <c r="EZ894" i="1"/>
  <c r="FC894" i="1"/>
  <c r="EZ895" i="1"/>
  <c r="FA895" i="1"/>
  <c r="FE895" i="1"/>
  <c r="EZ896" i="1"/>
  <c r="FC896" i="1"/>
  <c r="FA896" i="1"/>
  <c r="FE896" i="1"/>
  <c r="FB896" i="1"/>
  <c r="FD896" i="1"/>
  <c r="EZ897" i="1"/>
  <c r="FA897" i="1"/>
  <c r="FB897" i="1"/>
  <c r="FD897" i="1"/>
  <c r="FC897" i="1"/>
  <c r="FE897" i="1"/>
  <c r="FF897" i="1"/>
  <c r="EZ898" i="1"/>
  <c r="FC898" i="1"/>
  <c r="EZ899" i="1"/>
  <c r="EZ900" i="1"/>
  <c r="FC900" i="1"/>
  <c r="FA900" i="1"/>
  <c r="FB900" i="1"/>
  <c r="FD900" i="1"/>
  <c r="FE900" i="1"/>
  <c r="FF900" i="1"/>
  <c r="EZ901" i="1"/>
  <c r="FA901" i="1"/>
  <c r="FB901" i="1"/>
  <c r="FD901" i="1"/>
  <c r="FC901" i="1"/>
  <c r="FE901" i="1"/>
  <c r="EZ902" i="1"/>
  <c r="FC902" i="1"/>
  <c r="EZ903" i="1"/>
  <c r="FA903" i="1"/>
  <c r="FE903" i="1"/>
  <c r="EZ904" i="1"/>
  <c r="FC904" i="1"/>
  <c r="FA904" i="1"/>
  <c r="FE904" i="1"/>
  <c r="FB904" i="1"/>
  <c r="FD904" i="1"/>
  <c r="EZ905" i="1"/>
  <c r="FA905" i="1"/>
  <c r="FB905" i="1"/>
  <c r="FD905" i="1"/>
  <c r="FC905" i="1"/>
  <c r="FE905" i="1"/>
  <c r="FF905" i="1"/>
  <c r="EZ906" i="1"/>
  <c r="FC906" i="1"/>
  <c r="EZ907" i="1"/>
  <c r="EZ908" i="1"/>
  <c r="FC908" i="1"/>
  <c r="FA908" i="1"/>
  <c r="FB908" i="1"/>
  <c r="FD908" i="1"/>
  <c r="FE908" i="1"/>
  <c r="FF908" i="1"/>
  <c r="EZ909" i="1"/>
  <c r="FA909" i="1"/>
  <c r="FB909" i="1"/>
  <c r="FD909" i="1"/>
  <c r="FC909" i="1"/>
  <c r="FE909" i="1"/>
  <c r="EZ910" i="1"/>
  <c r="FC910" i="1"/>
  <c r="EZ911" i="1"/>
  <c r="FA911" i="1"/>
  <c r="FE911" i="1"/>
  <c r="EZ912" i="1"/>
  <c r="FC912" i="1"/>
  <c r="FA912" i="1"/>
  <c r="FE912" i="1"/>
  <c r="FB912" i="1"/>
  <c r="FD912" i="1"/>
  <c r="EZ913" i="1"/>
  <c r="FA913" i="1"/>
  <c r="FB913" i="1"/>
  <c r="FD913" i="1"/>
  <c r="FC913" i="1"/>
  <c r="FE913" i="1"/>
  <c r="FF913" i="1"/>
  <c r="EZ914" i="1"/>
  <c r="FC914" i="1"/>
  <c r="EZ915" i="1"/>
  <c r="EZ916" i="1"/>
  <c r="FC916" i="1"/>
  <c r="FA916" i="1"/>
  <c r="FB916" i="1"/>
  <c r="FD916" i="1"/>
  <c r="FE916" i="1"/>
  <c r="FF916" i="1"/>
  <c r="EZ917" i="1"/>
  <c r="FA917" i="1"/>
  <c r="FB917" i="1"/>
  <c r="FD917" i="1"/>
  <c r="FC917" i="1"/>
  <c r="FE917" i="1"/>
  <c r="EZ918" i="1"/>
  <c r="FC918" i="1"/>
  <c r="EZ919" i="1"/>
  <c r="FA919" i="1"/>
  <c r="FE919" i="1"/>
  <c r="EZ920" i="1"/>
  <c r="FC920" i="1"/>
  <c r="FA920" i="1"/>
  <c r="FE920" i="1"/>
  <c r="FB920" i="1"/>
  <c r="FD920" i="1"/>
  <c r="EZ921" i="1"/>
  <c r="FA921" i="1"/>
  <c r="FB921" i="1"/>
  <c r="FD921" i="1"/>
  <c r="FC921" i="1"/>
  <c r="FE921" i="1"/>
  <c r="FF921" i="1"/>
  <c r="EZ922" i="1"/>
  <c r="FC922" i="1"/>
  <c r="EZ923" i="1"/>
  <c r="EZ924" i="1"/>
  <c r="FC924" i="1"/>
  <c r="FA924" i="1"/>
  <c r="FB924" i="1"/>
  <c r="FD924" i="1"/>
  <c r="FE924" i="1"/>
  <c r="FF924" i="1"/>
  <c r="EZ925" i="1"/>
  <c r="FA925" i="1"/>
  <c r="FB925" i="1"/>
  <c r="FD925" i="1"/>
  <c r="FC925" i="1"/>
  <c r="FE925" i="1"/>
  <c r="EZ926" i="1"/>
  <c r="FC926" i="1"/>
  <c r="EZ927" i="1"/>
  <c r="FA927" i="1"/>
  <c r="FE927" i="1"/>
  <c r="EZ928" i="1"/>
  <c r="FC928" i="1"/>
  <c r="FA928" i="1"/>
  <c r="FE928" i="1"/>
  <c r="FB928" i="1"/>
  <c r="FD928" i="1"/>
  <c r="EZ929" i="1"/>
  <c r="FA929" i="1"/>
  <c r="FB929" i="1"/>
  <c r="FD929" i="1"/>
  <c r="FC929" i="1"/>
  <c r="FE929" i="1"/>
  <c r="FF929" i="1"/>
  <c r="EZ930" i="1"/>
  <c r="FC930" i="1"/>
  <c r="EZ931" i="1"/>
  <c r="EZ932" i="1"/>
  <c r="FC932" i="1"/>
  <c r="FA932" i="1"/>
  <c r="FB932" i="1"/>
  <c r="FD932" i="1"/>
  <c r="FE932" i="1"/>
  <c r="FF932" i="1"/>
  <c r="EZ933" i="1"/>
  <c r="FA933" i="1"/>
  <c r="FB933" i="1"/>
  <c r="FD933" i="1"/>
  <c r="FC933" i="1"/>
  <c r="FE933" i="1"/>
  <c r="EZ934" i="1"/>
  <c r="FC934" i="1"/>
  <c r="EZ935" i="1"/>
  <c r="FA935" i="1"/>
  <c r="FE935" i="1"/>
  <c r="EZ936" i="1"/>
  <c r="FC936" i="1"/>
  <c r="FA936" i="1"/>
  <c r="FE936" i="1"/>
  <c r="FB936" i="1"/>
  <c r="FD936" i="1"/>
  <c r="EZ937" i="1"/>
  <c r="FA937" i="1"/>
  <c r="FB937" i="1"/>
  <c r="FD937" i="1"/>
  <c r="FC937" i="1"/>
  <c r="FE937" i="1"/>
  <c r="FF937" i="1"/>
  <c r="EZ938" i="1"/>
  <c r="FC938" i="1"/>
  <c r="EZ939" i="1"/>
  <c r="EZ940" i="1"/>
  <c r="FC940" i="1"/>
  <c r="FA940" i="1"/>
  <c r="FB940" i="1"/>
  <c r="FD940" i="1"/>
  <c r="FE940" i="1"/>
  <c r="FF940" i="1"/>
  <c r="EZ941" i="1"/>
  <c r="FA941" i="1"/>
  <c r="FB941" i="1"/>
  <c r="FD941" i="1"/>
  <c r="FC941" i="1"/>
  <c r="FE941" i="1"/>
  <c r="EZ942" i="1"/>
  <c r="FC942" i="1"/>
  <c r="EZ943" i="1"/>
  <c r="FB943" i="1"/>
  <c r="FF943" i="1"/>
  <c r="FA943" i="1"/>
  <c r="FE943" i="1"/>
  <c r="EZ944" i="1"/>
  <c r="FC944" i="1"/>
  <c r="EZ945" i="1"/>
  <c r="FA945" i="1"/>
  <c r="FE945" i="1"/>
  <c r="FB945" i="1"/>
  <c r="FD945" i="1"/>
  <c r="FC945" i="1"/>
  <c r="EZ946" i="1"/>
  <c r="FA946" i="1"/>
  <c r="FE946" i="1"/>
  <c r="EZ947" i="1"/>
  <c r="FB947" i="1"/>
  <c r="FF947" i="1"/>
  <c r="FA947" i="1"/>
  <c r="FE947" i="1"/>
  <c r="FC947" i="1"/>
  <c r="FD947" i="1"/>
  <c r="EZ948" i="1"/>
  <c r="FC948" i="1"/>
  <c r="FA948" i="1"/>
  <c r="FE948" i="1"/>
  <c r="FB948" i="1"/>
  <c r="FD948" i="1"/>
  <c r="EZ949" i="1"/>
  <c r="FA949" i="1"/>
  <c r="FB949" i="1"/>
  <c r="FD949" i="1"/>
  <c r="FC949" i="1"/>
  <c r="FE949" i="1"/>
  <c r="EZ950" i="1"/>
  <c r="FA950" i="1"/>
  <c r="FE950" i="1"/>
  <c r="FB950" i="1"/>
  <c r="FD950" i="1"/>
  <c r="FC950" i="1"/>
  <c r="EZ951" i="1"/>
  <c r="FB951" i="1"/>
  <c r="FF951" i="1"/>
  <c r="FA951" i="1"/>
  <c r="FE951" i="1"/>
  <c r="EZ952" i="1"/>
  <c r="FC952" i="1"/>
  <c r="EZ953" i="1"/>
  <c r="FA953" i="1"/>
  <c r="FE953" i="1"/>
  <c r="FB953" i="1"/>
  <c r="FD953" i="1"/>
  <c r="FC953" i="1"/>
  <c r="EZ954" i="1"/>
  <c r="FA954" i="1"/>
  <c r="FE954" i="1"/>
  <c r="EZ955" i="1"/>
  <c r="FB955" i="1"/>
  <c r="FF955" i="1"/>
  <c r="FA955" i="1"/>
  <c r="FE955" i="1"/>
  <c r="FC955" i="1"/>
  <c r="FD955" i="1"/>
  <c r="EZ956" i="1"/>
  <c r="FC956" i="1"/>
  <c r="FA956" i="1"/>
  <c r="FE956" i="1"/>
  <c r="FB956" i="1"/>
  <c r="FD956" i="1"/>
  <c r="EZ957" i="1"/>
  <c r="FA957" i="1"/>
  <c r="FB957" i="1"/>
  <c r="FD957" i="1"/>
  <c r="FC957" i="1"/>
  <c r="FE957" i="1"/>
  <c r="EZ958" i="1"/>
  <c r="FA958" i="1"/>
  <c r="FE958" i="1"/>
  <c r="FB958" i="1"/>
  <c r="FD958" i="1"/>
  <c r="FC958" i="1"/>
  <c r="EZ959" i="1"/>
  <c r="FB959" i="1"/>
  <c r="FF959" i="1"/>
  <c r="FA959" i="1"/>
  <c r="FE959" i="1"/>
  <c r="EZ960" i="1"/>
  <c r="FC960" i="1"/>
  <c r="EZ961" i="1"/>
  <c r="FA961" i="1"/>
  <c r="FE961" i="1"/>
  <c r="FB961" i="1"/>
  <c r="FD961" i="1"/>
  <c r="FC961" i="1"/>
  <c r="EZ962" i="1"/>
  <c r="FA962" i="1"/>
  <c r="FE962" i="1"/>
  <c r="EZ963" i="1"/>
  <c r="FB963" i="1"/>
  <c r="FF963" i="1"/>
  <c r="FA963" i="1"/>
  <c r="FE963" i="1"/>
  <c r="FC963" i="1"/>
  <c r="FD963" i="1"/>
  <c r="EZ964" i="1"/>
  <c r="FC964" i="1"/>
  <c r="FA964" i="1"/>
  <c r="FE964" i="1"/>
  <c r="FB964" i="1"/>
  <c r="FD964" i="1"/>
  <c r="EZ965" i="1"/>
  <c r="FA965" i="1"/>
  <c r="FB965" i="1"/>
  <c r="FD965" i="1"/>
  <c r="FC965" i="1"/>
  <c r="FE965" i="1"/>
  <c r="EZ966" i="1"/>
  <c r="FA966" i="1"/>
  <c r="FE966" i="1"/>
  <c r="FB966" i="1"/>
  <c r="FD966" i="1"/>
  <c r="FC966" i="1"/>
  <c r="EZ967" i="1"/>
  <c r="FB967" i="1"/>
  <c r="FF967" i="1"/>
  <c r="FA967" i="1"/>
  <c r="FE967" i="1"/>
  <c r="EZ968" i="1"/>
  <c r="FC968" i="1"/>
  <c r="EZ969" i="1"/>
  <c r="FA969" i="1"/>
  <c r="FE969" i="1"/>
  <c r="FB969" i="1"/>
  <c r="FD969" i="1"/>
  <c r="FC969" i="1"/>
  <c r="EZ970" i="1"/>
  <c r="FA970" i="1"/>
  <c r="FE970" i="1"/>
  <c r="EZ971" i="1"/>
  <c r="FB971" i="1"/>
  <c r="FF971" i="1"/>
  <c r="FA971" i="1"/>
  <c r="FE971" i="1"/>
  <c r="FC971" i="1"/>
  <c r="FD971" i="1"/>
  <c r="EZ972" i="1"/>
  <c r="FC972" i="1"/>
  <c r="FA972" i="1"/>
  <c r="FE972" i="1"/>
  <c r="FB972" i="1"/>
  <c r="FD972" i="1"/>
  <c r="EZ973" i="1"/>
  <c r="FA973" i="1"/>
  <c r="FB973" i="1"/>
  <c r="FD973" i="1"/>
  <c r="FC973" i="1"/>
  <c r="FE973" i="1"/>
  <c r="EZ974" i="1"/>
  <c r="FA974" i="1"/>
  <c r="FE974" i="1"/>
  <c r="FB974" i="1"/>
  <c r="FD974" i="1"/>
  <c r="FC974" i="1"/>
  <c r="EZ975" i="1"/>
  <c r="FB975" i="1"/>
  <c r="FF975" i="1"/>
  <c r="FA975" i="1"/>
  <c r="FE975" i="1"/>
  <c r="EZ976" i="1"/>
  <c r="FC976" i="1"/>
  <c r="EZ977" i="1"/>
  <c r="FA977" i="1"/>
  <c r="FB977" i="1"/>
  <c r="FD977" i="1"/>
  <c r="FC977" i="1"/>
  <c r="FE977" i="1"/>
  <c r="FF977" i="1"/>
  <c r="EZ978" i="1"/>
  <c r="FA978" i="1"/>
  <c r="FB978" i="1"/>
  <c r="FD978" i="1"/>
  <c r="FC978" i="1"/>
  <c r="FE978" i="1"/>
  <c r="FF978" i="1"/>
  <c r="EZ979" i="1"/>
  <c r="FA979" i="1"/>
  <c r="FE979" i="1"/>
  <c r="EZ980" i="1"/>
  <c r="FB980" i="1"/>
  <c r="FA980" i="1"/>
  <c r="FE980" i="1"/>
  <c r="EZ981" i="1"/>
  <c r="FC981" i="1"/>
  <c r="FA981" i="1"/>
  <c r="FB981" i="1"/>
  <c r="FD981" i="1"/>
  <c r="FE981" i="1"/>
  <c r="FF981" i="1"/>
  <c r="EZ982" i="1"/>
  <c r="FA982" i="1"/>
  <c r="FB982" i="1"/>
  <c r="FD982" i="1"/>
  <c r="FC982" i="1"/>
  <c r="FE982" i="1"/>
  <c r="FF982" i="1"/>
  <c r="EZ983" i="1"/>
  <c r="FA983" i="1"/>
  <c r="FE983" i="1"/>
  <c r="EZ984" i="1"/>
  <c r="FB984" i="1"/>
  <c r="FA984" i="1"/>
  <c r="FE984" i="1"/>
  <c r="EZ985" i="1"/>
  <c r="FC985" i="1"/>
  <c r="FA985" i="1"/>
  <c r="FB985" i="1"/>
  <c r="FD985" i="1"/>
  <c r="FE985" i="1"/>
  <c r="FF985" i="1"/>
  <c r="EZ986" i="1"/>
  <c r="FA986" i="1"/>
  <c r="FB986" i="1"/>
  <c r="FD986" i="1"/>
  <c r="FC986" i="1"/>
  <c r="FE986" i="1"/>
  <c r="FF986" i="1"/>
  <c r="EZ987" i="1"/>
  <c r="FA987" i="1"/>
  <c r="FE987" i="1"/>
  <c r="EZ988" i="1"/>
  <c r="FB988" i="1"/>
  <c r="FA988" i="1"/>
  <c r="FE988" i="1"/>
  <c r="EZ989" i="1"/>
  <c r="FC989" i="1"/>
  <c r="FA989" i="1"/>
  <c r="FB989" i="1"/>
  <c r="FD989" i="1"/>
  <c r="FE989" i="1"/>
  <c r="FF989" i="1"/>
  <c r="EZ990" i="1"/>
  <c r="FA990" i="1"/>
  <c r="FB990" i="1"/>
  <c r="FD990" i="1"/>
  <c r="FC990" i="1"/>
  <c r="FE990" i="1"/>
  <c r="FF990" i="1"/>
  <c r="EZ991" i="1"/>
  <c r="FA991" i="1"/>
  <c r="FE991" i="1"/>
  <c r="EZ992" i="1"/>
  <c r="FB992" i="1"/>
  <c r="FA992" i="1"/>
  <c r="FE992" i="1"/>
  <c r="EZ993" i="1"/>
  <c r="FC993" i="1"/>
  <c r="FA993" i="1"/>
  <c r="FB993" i="1"/>
  <c r="FD993" i="1"/>
  <c r="FE993" i="1"/>
  <c r="FF993" i="1"/>
  <c r="EZ994" i="1"/>
  <c r="FA994" i="1"/>
  <c r="FB994" i="1"/>
  <c r="FD994" i="1"/>
  <c r="FC994" i="1"/>
  <c r="FE994" i="1"/>
  <c r="FF994" i="1"/>
  <c r="EZ995" i="1"/>
  <c r="FA995" i="1"/>
  <c r="FE995" i="1"/>
  <c r="EZ996" i="1"/>
  <c r="FB996" i="1"/>
  <c r="FA996" i="1"/>
  <c r="FE996" i="1"/>
  <c r="EZ997" i="1"/>
  <c r="FC997" i="1"/>
  <c r="FA997" i="1"/>
  <c r="FB997" i="1"/>
  <c r="FD997" i="1"/>
  <c r="FE997" i="1"/>
  <c r="FF997" i="1"/>
  <c r="EZ998" i="1"/>
  <c r="FA998" i="1"/>
  <c r="FB998" i="1"/>
  <c r="FD998" i="1"/>
  <c r="FC998" i="1"/>
  <c r="FE998" i="1"/>
  <c r="FF998" i="1"/>
  <c r="EZ999" i="1"/>
  <c r="FA999" i="1"/>
  <c r="FE999" i="1"/>
  <c r="EZ1000" i="1"/>
  <c r="FB1000" i="1"/>
  <c r="FA1000" i="1"/>
  <c r="FE1000" i="1"/>
  <c r="EZ1001" i="1"/>
  <c r="FC1001" i="1"/>
  <c r="FA1001" i="1"/>
  <c r="FB1001" i="1"/>
  <c r="FD1001" i="1"/>
  <c r="FE1001" i="1"/>
  <c r="FF1001" i="1"/>
  <c r="EZ1002" i="1"/>
  <c r="FA1002" i="1"/>
  <c r="FB1002" i="1"/>
  <c r="FD1002" i="1"/>
  <c r="FC1002" i="1"/>
  <c r="FE1002" i="1"/>
  <c r="FF1002" i="1"/>
  <c r="EZ1003" i="1"/>
  <c r="FA1003" i="1"/>
  <c r="FE1003" i="1"/>
  <c r="EZ1004" i="1"/>
  <c r="FB1004" i="1"/>
  <c r="FA1004" i="1"/>
  <c r="FE1004" i="1"/>
  <c r="EZ1005" i="1"/>
  <c r="FC1005" i="1"/>
  <c r="FA1005" i="1"/>
  <c r="FB1005" i="1"/>
  <c r="FD1005" i="1"/>
  <c r="FE1005" i="1"/>
  <c r="FF1005" i="1"/>
  <c r="EZ1006" i="1"/>
  <c r="FA1006" i="1"/>
  <c r="FB1006" i="1"/>
  <c r="FD1006" i="1"/>
  <c r="FC1006" i="1"/>
  <c r="FE1006" i="1"/>
  <c r="FF1006" i="1"/>
  <c r="EZ1007" i="1"/>
  <c r="FA1007" i="1"/>
  <c r="FE1007" i="1"/>
  <c r="EZ1008" i="1"/>
  <c r="FB1008" i="1"/>
  <c r="FA1008" i="1"/>
  <c r="FE1008" i="1"/>
  <c r="EZ1009" i="1"/>
  <c r="FC1009" i="1"/>
  <c r="FA1009" i="1"/>
  <c r="FB1009" i="1"/>
  <c r="FD1009" i="1"/>
  <c r="FE1009" i="1"/>
  <c r="FF1009" i="1"/>
  <c r="EZ1010" i="1"/>
  <c r="FA1010" i="1"/>
  <c r="FB1010" i="1"/>
  <c r="FD1010" i="1"/>
  <c r="FC1010" i="1"/>
  <c r="FE1010" i="1"/>
  <c r="FF1010" i="1"/>
  <c r="EZ1011" i="1"/>
  <c r="FA1011" i="1"/>
  <c r="FE1011" i="1"/>
  <c r="EZ1012" i="1"/>
  <c r="FB1012" i="1"/>
  <c r="FA1012" i="1"/>
  <c r="FE1012" i="1"/>
  <c r="EZ1013" i="1"/>
  <c r="FC1013" i="1"/>
  <c r="FA1013" i="1"/>
  <c r="FB1013" i="1"/>
  <c r="FD1013" i="1"/>
  <c r="FE1013" i="1"/>
  <c r="FF1013" i="1"/>
  <c r="EZ1014" i="1"/>
  <c r="FA1014" i="1"/>
  <c r="FB1014" i="1"/>
  <c r="FD1014" i="1"/>
  <c r="FC1014" i="1"/>
  <c r="FE1014" i="1"/>
  <c r="FF1014" i="1"/>
  <c r="EZ1015" i="1"/>
  <c r="FA1015" i="1"/>
  <c r="FE1015" i="1"/>
  <c r="EZ1016" i="1"/>
  <c r="FB1016" i="1"/>
  <c r="FA1016" i="1"/>
  <c r="FE1016" i="1"/>
  <c r="EZ1017" i="1"/>
  <c r="FC1017" i="1"/>
  <c r="FA1017" i="1"/>
  <c r="FB1017" i="1"/>
  <c r="FD1017" i="1"/>
  <c r="FE1017" i="1"/>
  <c r="FF1017" i="1"/>
  <c r="EZ1018" i="1"/>
  <c r="FA1018" i="1"/>
  <c r="FB1018" i="1"/>
  <c r="FD1018" i="1"/>
  <c r="FC1018" i="1"/>
  <c r="FE1018" i="1"/>
  <c r="FF1018" i="1"/>
  <c r="EZ1019" i="1"/>
  <c r="FA1019" i="1"/>
  <c r="FE1019" i="1"/>
  <c r="EZ1020" i="1"/>
  <c r="FB1020" i="1"/>
  <c r="FA1020" i="1"/>
  <c r="FE1020" i="1"/>
  <c r="EZ1021" i="1"/>
  <c r="FC1021" i="1"/>
  <c r="FA1021" i="1"/>
  <c r="FB1021" i="1"/>
  <c r="FD1021" i="1"/>
  <c r="FE1021" i="1"/>
  <c r="FF1021" i="1"/>
  <c r="EZ1022" i="1"/>
  <c r="FA1022" i="1"/>
  <c r="FB1022" i="1"/>
  <c r="FD1022" i="1"/>
  <c r="FC1022" i="1"/>
  <c r="FE1022" i="1"/>
  <c r="FF1022" i="1"/>
  <c r="EZ1023" i="1"/>
  <c r="FA1023" i="1"/>
  <c r="FE1023" i="1"/>
  <c r="EZ1024" i="1"/>
  <c r="FB1024" i="1"/>
  <c r="FA1024" i="1"/>
  <c r="FE1024" i="1"/>
  <c r="EZ1025" i="1"/>
  <c r="FC1025" i="1"/>
  <c r="FA1025" i="1"/>
  <c r="FB1025" i="1"/>
  <c r="FD1025" i="1"/>
  <c r="FE1025" i="1"/>
  <c r="FF1025" i="1"/>
  <c r="EZ1026" i="1"/>
  <c r="FA1026" i="1"/>
  <c r="FB1026" i="1"/>
  <c r="FD1026" i="1"/>
  <c r="FC1026" i="1"/>
  <c r="FE1026" i="1"/>
  <c r="FF1026" i="1"/>
  <c r="EZ1027" i="1"/>
  <c r="FA1027" i="1"/>
  <c r="FE1027" i="1"/>
  <c r="EZ1028" i="1"/>
  <c r="FB1028" i="1"/>
  <c r="FA1028" i="1"/>
  <c r="FE1028" i="1"/>
  <c r="EZ1029" i="1"/>
  <c r="FC1029" i="1"/>
  <c r="FA1029" i="1"/>
  <c r="FB1029" i="1"/>
  <c r="FD1029" i="1"/>
  <c r="FE1029" i="1"/>
  <c r="FF1029" i="1"/>
  <c r="EZ1030" i="1"/>
  <c r="FA1030" i="1"/>
  <c r="FB1030" i="1"/>
  <c r="FD1030" i="1"/>
  <c r="FC1030" i="1"/>
  <c r="FE1030" i="1"/>
  <c r="FF1030" i="1"/>
  <c r="EZ1031" i="1"/>
  <c r="FA1031" i="1"/>
  <c r="FE1031" i="1"/>
  <c r="EZ1032" i="1"/>
  <c r="FB1032" i="1"/>
  <c r="FA1032" i="1"/>
  <c r="FE1032" i="1"/>
  <c r="EZ1033" i="1"/>
  <c r="FC1033" i="1"/>
  <c r="FA1033" i="1"/>
  <c r="FB1033" i="1"/>
  <c r="FD1033" i="1"/>
  <c r="FE1033" i="1"/>
  <c r="FF1033" i="1"/>
  <c r="EZ1034" i="1"/>
  <c r="FA1034" i="1"/>
  <c r="FB1034" i="1"/>
  <c r="FD1034" i="1"/>
  <c r="FC1034" i="1"/>
  <c r="FE1034" i="1"/>
  <c r="FF1034" i="1"/>
  <c r="EZ1035" i="1"/>
  <c r="FA1035" i="1"/>
  <c r="FE1035" i="1"/>
  <c r="EZ1036" i="1"/>
  <c r="FB1036" i="1"/>
  <c r="FA1036" i="1"/>
  <c r="FE1036" i="1"/>
  <c r="EZ1037" i="1"/>
  <c r="FC1037" i="1"/>
  <c r="FA1037" i="1"/>
  <c r="FB1037" i="1"/>
  <c r="FD1037" i="1"/>
  <c r="FE1037" i="1"/>
  <c r="FF1037" i="1"/>
  <c r="EZ1038" i="1"/>
  <c r="FA1038" i="1"/>
  <c r="FB1038" i="1"/>
  <c r="FD1038" i="1"/>
  <c r="FC1038" i="1"/>
  <c r="FE1038" i="1"/>
  <c r="FF1038" i="1"/>
  <c r="EZ1039" i="1"/>
  <c r="FA1039" i="1"/>
  <c r="FE1039" i="1"/>
  <c r="EZ1040" i="1"/>
  <c r="FB1040" i="1"/>
  <c r="FA1040" i="1"/>
  <c r="FE1040" i="1"/>
  <c r="EZ1041" i="1"/>
  <c r="FC1041" i="1"/>
  <c r="FA1041" i="1"/>
  <c r="FB1041" i="1"/>
  <c r="FD1041" i="1"/>
  <c r="FE1041" i="1"/>
  <c r="FF1041" i="1"/>
  <c r="EZ1042" i="1"/>
  <c r="FA1042" i="1"/>
  <c r="FB1042" i="1"/>
  <c r="FD1042" i="1"/>
  <c r="FC1042" i="1"/>
  <c r="FE1042" i="1"/>
  <c r="FF1042" i="1"/>
  <c r="EZ1043" i="1"/>
  <c r="FA1043" i="1"/>
  <c r="FE1043" i="1"/>
  <c r="EZ1044" i="1"/>
  <c r="FB1044" i="1"/>
  <c r="FA1044" i="1"/>
  <c r="FE1044" i="1"/>
  <c r="EZ1045" i="1"/>
  <c r="FC1045" i="1"/>
  <c r="FA1045" i="1"/>
  <c r="FB1045" i="1"/>
  <c r="FD1045" i="1"/>
  <c r="FE1045" i="1"/>
  <c r="FF1045" i="1"/>
  <c r="EZ1046" i="1"/>
  <c r="FA1046" i="1"/>
  <c r="FB1046" i="1"/>
  <c r="FD1046" i="1"/>
  <c r="FC1046" i="1"/>
  <c r="FE1046" i="1"/>
  <c r="FF1046" i="1"/>
  <c r="EZ1047" i="1"/>
  <c r="FA1047" i="1"/>
  <c r="FE1047" i="1"/>
  <c r="EZ1048" i="1"/>
  <c r="FB1048" i="1"/>
  <c r="FA1048" i="1"/>
  <c r="FE1048" i="1"/>
  <c r="EZ1049" i="1"/>
  <c r="FC1049" i="1"/>
  <c r="FA1049" i="1"/>
  <c r="FB1049" i="1"/>
  <c r="FD1049" i="1"/>
  <c r="FE1049" i="1"/>
  <c r="FF1049" i="1"/>
  <c r="EZ1050" i="1"/>
  <c r="FA1050" i="1"/>
  <c r="FB1050" i="1"/>
  <c r="FD1050" i="1"/>
  <c r="FC1050" i="1"/>
  <c r="FE1050" i="1"/>
  <c r="FF1050" i="1"/>
  <c r="EZ1051" i="1"/>
  <c r="FA1051" i="1"/>
  <c r="FE1051" i="1"/>
  <c r="EZ1052" i="1"/>
  <c r="FB1052" i="1"/>
  <c r="FA1052" i="1"/>
  <c r="FE1052" i="1"/>
  <c r="EZ1053" i="1"/>
  <c r="FC1053" i="1"/>
  <c r="FA1053" i="1"/>
  <c r="FB1053" i="1"/>
  <c r="FD1053" i="1"/>
  <c r="FE1053" i="1"/>
  <c r="FF1053" i="1"/>
  <c r="EZ1054" i="1"/>
  <c r="FA1054" i="1"/>
  <c r="FB1054" i="1"/>
  <c r="FD1054" i="1"/>
  <c r="FC1054" i="1"/>
  <c r="FE1054" i="1"/>
  <c r="FF1054" i="1"/>
  <c r="EZ1055" i="1"/>
  <c r="FA1055" i="1"/>
  <c r="FE1055" i="1"/>
  <c r="EZ1056" i="1"/>
  <c r="FB1056" i="1"/>
  <c r="FA1056" i="1"/>
  <c r="FE1056" i="1"/>
  <c r="EZ1057" i="1"/>
  <c r="FC1057" i="1"/>
  <c r="FA1057" i="1"/>
  <c r="FB1057" i="1"/>
  <c r="FD1057" i="1"/>
  <c r="FE1057" i="1"/>
  <c r="FF1057" i="1"/>
  <c r="EZ1058" i="1"/>
  <c r="FA1058" i="1"/>
  <c r="FB1058" i="1"/>
  <c r="FD1058" i="1"/>
  <c r="FC1058" i="1"/>
  <c r="FE1058" i="1"/>
  <c r="FF1058" i="1"/>
  <c r="EZ1059" i="1"/>
  <c r="EZ1060" i="1"/>
  <c r="FB1060" i="1"/>
  <c r="FA1060" i="1"/>
  <c r="FE1060" i="1"/>
  <c r="EZ1061" i="1"/>
  <c r="FC1061" i="1"/>
  <c r="FA1061" i="1"/>
  <c r="FB1061" i="1"/>
  <c r="FD1061" i="1"/>
  <c r="FE1061" i="1"/>
  <c r="FF1061" i="1"/>
  <c r="EZ1062" i="1"/>
  <c r="FA1062" i="1"/>
  <c r="FB1062" i="1"/>
  <c r="FD1062" i="1"/>
  <c r="FC1062" i="1"/>
  <c r="FE1062" i="1"/>
  <c r="FF1062" i="1"/>
  <c r="EZ1063" i="1"/>
  <c r="EZ1064" i="1"/>
  <c r="FB1064" i="1"/>
  <c r="FA1064" i="1"/>
  <c r="FE1064" i="1"/>
  <c r="EZ1065" i="1"/>
  <c r="FC1065" i="1"/>
  <c r="FA1065" i="1"/>
  <c r="FB1065" i="1"/>
  <c r="FD1065" i="1"/>
  <c r="FE1065" i="1"/>
  <c r="FF1065" i="1"/>
  <c r="EZ1066" i="1"/>
  <c r="FA1066" i="1"/>
  <c r="FB1066" i="1"/>
  <c r="FD1066" i="1"/>
  <c r="FC1066" i="1"/>
  <c r="FE1066" i="1"/>
  <c r="FF1066" i="1"/>
  <c r="EZ1067" i="1"/>
  <c r="EZ1068" i="1"/>
  <c r="FB1068" i="1"/>
  <c r="FA1068" i="1"/>
  <c r="FE1068" i="1"/>
  <c r="EZ1069" i="1"/>
  <c r="FC1069" i="1"/>
  <c r="FA1069" i="1"/>
  <c r="FB1069" i="1"/>
  <c r="FD1069" i="1"/>
  <c r="FE1069" i="1"/>
  <c r="FF1069" i="1"/>
  <c r="EZ1070" i="1"/>
  <c r="FA1070" i="1"/>
  <c r="FB1070" i="1"/>
  <c r="FD1070" i="1"/>
  <c r="FC1070" i="1"/>
  <c r="FE1070" i="1"/>
  <c r="FF1070" i="1"/>
  <c r="EZ1071" i="1"/>
  <c r="EZ1072" i="1"/>
  <c r="FB1072" i="1"/>
  <c r="FA1072" i="1"/>
  <c r="FE1072" i="1"/>
  <c r="EZ1073" i="1"/>
  <c r="FC1073" i="1"/>
  <c r="FA1073" i="1"/>
  <c r="FB1073" i="1"/>
  <c r="FD1073" i="1"/>
  <c r="FE1073" i="1"/>
  <c r="FF1073" i="1"/>
  <c r="EZ1074" i="1"/>
  <c r="FA1074" i="1"/>
  <c r="FB1074" i="1"/>
  <c r="FD1074" i="1"/>
  <c r="FC1074" i="1"/>
  <c r="FE1074" i="1"/>
  <c r="FF1074" i="1"/>
  <c r="EZ1075" i="1"/>
  <c r="EZ1076" i="1"/>
  <c r="FB1076" i="1"/>
  <c r="FA1076" i="1"/>
  <c r="FE1076" i="1"/>
  <c r="EZ1077" i="1"/>
  <c r="FC1077" i="1"/>
  <c r="FA1077" i="1"/>
  <c r="FB1077" i="1"/>
  <c r="FD1077" i="1"/>
  <c r="FE1077" i="1"/>
  <c r="FF1077" i="1"/>
  <c r="EZ1078" i="1"/>
  <c r="FA1078" i="1"/>
  <c r="FB1078" i="1"/>
  <c r="FD1078" i="1"/>
  <c r="FC1078" i="1"/>
  <c r="FE1078" i="1"/>
  <c r="FF1078" i="1"/>
  <c r="EZ1079" i="1"/>
  <c r="EZ1080" i="1"/>
  <c r="FB1080" i="1"/>
  <c r="FA1080" i="1"/>
  <c r="FE1080" i="1"/>
  <c r="EZ1081" i="1"/>
  <c r="FC1081" i="1"/>
  <c r="FA1081" i="1"/>
  <c r="FB1081" i="1"/>
  <c r="FD1081" i="1"/>
  <c r="FE1081" i="1"/>
  <c r="FF1081" i="1"/>
  <c r="EZ1082" i="1"/>
  <c r="FA1082" i="1"/>
  <c r="FB1082" i="1"/>
  <c r="FD1082" i="1"/>
  <c r="FC1082" i="1"/>
  <c r="FE1082" i="1"/>
  <c r="FF1082" i="1"/>
  <c r="EZ1083" i="1"/>
  <c r="EZ1084" i="1"/>
  <c r="FB1084" i="1"/>
  <c r="FA1084" i="1"/>
  <c r="FE1084" i="1"/>
  <c r="EZ1085" i="1"/>
  <c r="FC1085" i="1"/>
  <c r="FA1085" i="1"/>
  <c r="FB1085" i="1"/>
  <c r="FD1085" i="1"/>
  <c r="FE1085" i="1"/>
  <c r="FF1085" i="1"/>
  <c r="EZ1086" i="1"/>
  <c r="FA1086" i="1"/>
  <c r="FB1086" i="1"/>
  <c r="FD1086" i="1"/>
  <c r="FC1086" i="1"/>
  <c r="FE1086" i="1"/>
  <c r="FF1086" i="1"/>
  <c r="EZ1087" i="1"/>
  <c r="EZ1088" i="1"/>
  <c r="FB1088" i="1"/>
  <c r="FA1088" i="1"/>
  <c r="FE1088" i="1"/>
  <c r="EZ1089" i="1"/>
  <c r="FC1089" i="1"/>
  <c r="FA1089" i="1"/>
  <c r="FB1089" i="1"/>
  <c r="FD1089" i="1"/>
  <c r="FE1089" i="1"/>
  <c r="FF1089" i="1"/>
  <c r="EZ1090" i="1"/>
  <c r="FA1090" i="1"/>
  <c r="FB1090" i="1"/>
  <c r="FD1090" i="1"/>
  <c r="FC1090" i="1"/>
  <c r="FE1090" i="1"/>
  <c r="FF1090" i="1"/>
  <c r="EZ1091" i="1"/>
  <c r="EZ1092" i="1"/>
  <c r="FB1092" i="1"/>
  <c r="FA1092" i="1"/>
  <c r="FE1092" i="1"/>
  <c r="EZ1093" i="1"/>
  <c r="FC1093" i="1"/>
  <c r="FA1093" i="1"/>
  <c r="FB1093" i="1"/>
  <c r="FD1093" i="1"/>
  <c r="FE1093" i="1"/>
  <c r="FF1093" i="1"/>
  <c r="EZ1094" i="1"/>
  <c r="FA1094" i="1"/>
  <c r="FB1094" i="1"/>
  <c r="FD1094" i="1"/>
  <c r="FC1094" i="1"/>
  <c r="FE1094" i="1"/>
  <c r="FF1094" i="1"/>
  <c r="EZ1095" i="1"/>
  <c r="EZ1096" i="1"/>
  <c r="FB1096" i="1"/>
  <c r="FA1096" i="1"/>
  <c r="FE1096" i="1"/>
  <c r="EZ1097" i="1"/>
  <c r="FC1097" i="1"/>
  <c r="FA1097" i="1"/>
  <c r="FB1097" i="1"/>
  <c r="FD1097" i="1"/>
  <c r="FE1097" i="1"/>
  <c r="FF1097" i="1"/>
  <c r="EZ1098" i="1"/>
  <c r="FA1098" i="1"/>
  <c r="FB1098" i="1"/>
  <c r="FD1098" i="1"/>
  <c r="FC1098" i="1"/>
  <c r="FE1098" i="1"/>
  <c r="FF1098" i="1"/>
  <c r="EZ1099" i="1"/>
  <c r="EZ1100" i="1"/>
  <c r="FB1100" i="1"/>
  <c r="FA1100" i="1"/>
  <c r="FE1100" i="1"/>
  <c r="EZ1101" i="1"/>
  <c r="FC1101" i="1"/>
  <c r="FA1101" i="1"/>
  <c r="FB1101" i="1"/>
  <c r="FD1101" i="1"/>
  <c r="FE1101" i="1"/>
  <c r="FF1101" i="1"/>
  <c r="EZ1102" i="1"/>
  <c r="FA1102" i="1"/>
  <c r="FB1102" i="1"/>
  <c r="FD1102" i="1"/>
  <c r="FC1102" i="1"/>
  <c r="FE1102" i="1"/>
  <c r="FF1102" i="1"/>
  <c r="EZ1103" i="1"/>
  <c r="EZ1104" i="1"/>
  <c r="FB1104" i="1"/>
  <c r="FA1104" i="1"/>
  <c r="FE1104" i="1"/>
  <c r="EZ1105" i="1"/>
  <c r="FC1105" i="1"/>
  <c r="FA1105" i="1"/>
  <c r="FB1105" i="1"/>
  <c r="FD1105" i="1"/>
  <c r="FE1105" i="1"/>
  <c r="FF1105" i="1"/>
  <c r="EZ1106" i="1"/>
  <c r="FA1106" i="1"/>
  <c r="FB1106" i="1"/>
  <c r="FD1106" i="1"/>
  <c r="FC1106" i="1"/>
  <c r="FE1106" i="1"/>
  <c r="FF1106" i="1"/>
  <c r="EZ1107" i="1"/>
  <c r="EZ1108" i="1"/>
  <c r="FB1108" i="1"/>
  <c r="FA1108" i="1"/>
  <c r="FE1108" i="1"/>
  <c r="EZ1109" i="1"/>
  <c r="FC1109" i="1"/>
  <c r="FA1109" i="1"/>
  <c r="FB1109" i="1"/>
  <c r="FD1109" i="1"/>
  <c r="FE1109" i="1"/>
  <c r="EZ1110" i="1"/>
  <c r="FA1110" i="1"/>
  <c r="FB1110" i="1"/>
  <c r="FD1110" i="1"/>
  <c r="FC1110" i="1"/>
  <c r="FE1110" i="1"/>
  <c r="FF1110" i="1"/>
  <c r="EZ1111" i="1"/>
  <c r="EZ1112" i="1"/>
  <c r="FB1112" i="1"/>
  <c r="FF1112" i="1"/>
  <c r="FA1112" i="1"/>
  <c r="FE1112" i="1"/>
  <c r="FD1112" i="1"/>
  <c r="EZ1113" i="1"/>
  <c r="FC1113" i="1"/>
  <c r="FA1113" i="1"/>
  <c r="FE1113" i="1"/>
  <c r="FB1113" i="1"/>
  <c r="FD1113" i="1"/>
  <c r="EZ1114" i="1"/>
  <c r="FA1114" i="1"/>
  <c r="FB1114" i="1"/>
  <c r="FD1114" i="1"/>
  <c r="FC1114" i="1"/>
  <c r="FE1114" i="1"/>
  <c r="FF1114" i="1"/>
  <c r="EZ1115" i="1"/>
  <c r="EZ1116" i="1"/>
  <c r="FA1116" i="1"/>
  <c r="FE1116" i="1"/>
  <c r="EZ1117" i="1"/>
  <c r="FC1117" i="1"/>
  <c r="FA1117" i="1"/>
  <c r="FE1117" i="1"/>
  <c r="FB1117" i="1"/>
  <c r="FD1117" i="1"/>
  <c r="FF1117" i="1"/>
  <c r="EZ1118" i="1"/>
  <c r="FA1118" i="1"/>
  <c r="FB1118" i="1"/>
  <c r="FD1118" i="1"/>
  <c r="FC1118" i="1"/>
  <c r="FE1118" i="1"/>
  <c r="EZ1119" i="1"/>
  <c r="FC1119" i="1"/>
  <c r="EZ1120" i="1"/>
  <c r="FA1120" i="1"/>
  <c r="FE1120" i="1"/>
  <c r="EZ1121" i="1"/>
  <c r="FC1121" i="1"/>
  <c r="FA1121" i="1"/>
  <c r="FE1121" i="1"/>
  <c r="FB1121" i="1"/>
  <c r="FD1121" i="1"/>
  <c r="EZ1122" i="1"/>
  <c r="FA1122" i="1"/>
  <c r="FB1122" i="1"/>
  <c r="FD1122" i="1"/>
  <c r="FC1122" i="1"/>
  <c r="FE1122" i="1"/>
  <c r="FF1122" i="1"/>
  <c r="EZ1123" i="1"/>
  <c r="EZ1124" i="1"/>
  <c r="FA1124" i="1"/>
  <c r="FE1124" i="1"/>
  <c r="EZ1125" i="1"/>
  <c r="FC1125" i="1"/>
  <c r="FA1125" i="1"/>
  <c r="FE1125" i="1"/>
  <c r="FB1125" i="1"/>
  <c r="FD1125" i="1"/>
  <c r="FF1125" i="1"/>
  <c r="EZ1126" i="1"/>
  <c r="FA1126" i="1"/>
  <c r="FB1126" i="1"/>
  <c r="FD1126" i="1"/>
  <c r="FC1126" i="1"/>
  <c r="FE1126" i="1"/>
  <c r="EZ1127" i="1"/>
  <c r="FC1127" i="1"/>
  <c r="EZ1128" i="1"/>
  <c r="FA1128" i="1"/>
  <c r="FE1128" i="1"/>
  <c r="EZ1129" i="1"/>
  <c r="FC1129" i="1"/>
  <c r="FA1129" i="1"/>
  <c r="FE1129" i="1"/>
  <c r="FB1129" i="1"/>
  <c r="FD1129" i="1"/>
  <c r="EZ1130" i="1"/>
  <c r="FA1130" i="1"/>
  <c r="FB1130" i="1"/>
  <c r="FD1130" i="1"/>
  <c r="FC1130" i="1"/>
  <c r="FE1130" i="1"/>
  <c r="FF1130" i="1"/>
  <c r="EZ1131" i="1"/>
  <c r="EZ1132" i="1"/>
  <c r="FA1132" i="1"/>
  <c r="FE1132" i="1"/>
  <c r="EZ1133" i="1"/>
  <c r="FC1133" i="1"/>
  <c r="FA1133" i="1"/>
  <c r="FE1133" i="1"/>
  <c r="FB1133" i="1"/>
  <c r="FD1133" i="1"/>
  <c r="FF1133" i="1"/>
  <c r="EZ1134" i="1"/>
  <c r="FA1134" i="1"/>
  <c r="FB1134" i="1"/>
  <c r="FD1134" i="1"/>
  <c r="FC1134" i="1"/>
  <c r="FE1134" i="1"/>
  <c r="EZ1135" i="1"/>
  <c r="FC1135" i="1"/>
  <c r="EZ1136" i="1"/>
  <c r="FA1136" i="1"/>
  <c r="FE1136" i="1"/>
  <c r="EZ1137" i="1"/>
  <c r="FC1137" i="1"/>
  <c r="FA1137" i="1"/>
  <c r="FE1137" i="1"/>
  <c r="FB1137" i="1"/>
  <c r="FD1137" i="1"/>
  <c r="EZ1138" i="1"/>
  <c r="FA1138" i="1"/>
  <c r="FB1138" i="1"/>
  <c r="FD1138" i="1"/>
  <c r="FC1138" i="1"/>
  <c r="FE1138" i="1"/>
  <c r="FF1138" i="1"/>
  <c r="EZ1139" i="1"/>
  <c r="EZ1140" i="1"/>
  <c r="FA1140" i="1"/>
  <c r="FE1140" i="1"/>
  <c r="EZ1141" i="1"/>
  <c r="FC1141" i="1"/>
  <c r="FA1141" i="1"/>
  <c r="FE1141" i="1"/>
  <c r="FB1141" i="1"/>
  <c r="FD1141" i="1"/>
  <c r="FF1141" i="1"/>
  <c r="EZ1142" i="1"/>
  <c r="FA1142" i="1"/>
  <c r="FB1142" i="1"/>
  <c r="FD1142" i="1"/>
  <c r="FC1142" i="1"/>
  <c r="FE1142" i="1"/>
  <c r="EZ1143" i="1"/>
  <c r="FC1143" i="1"/>
  <c r="EZ1144" i="1"/>
  <c r="FA1144" i="1"/>
  <c r="FE1144" i="1"/>
  <c r="EZ1145" i="1"/>
  <c r="FC1145" i="1"/>
  <c r="FA1145" i="1"/>
  <c r="FE1145" i="1"/>
  <c r="FB1145" i="1"/>
  <c r="FD1145" i="1"/>
  <c r="EZ1146" i="1"/>
  <c r="FA1146" i="1"/>
  <c r="FB1146" i="1"/>
  <c r="FD1146" i="1"/>
  <c r="FC1146" i="1"/>
  <c r="FE1146" i="1"/>
  <c r="FF1146" i="1"/>
  <c r="EZ1147" i="1"/>
  <c r="EZ1148" i="1"/>
  <c r="FA1148" i="1"/>
  <c r="FE1148" i="1"/>
  <c r="EZ1149" i="1"/>
  <c r="FC1149" i="1"/>
  <c r="FA1149" i="1"/>
  <c r="FE1149" i="1"/>
  <c r="FB1149" i="1"/>
  <c r="FD1149" i="1"/>
  <c r="FF1149" i="1"/>
  <c r="EZ1150" i="1"/>
  <c r="FA1150" i="1"/>
  <c r="FB1150" i="1"/>
  <c r="FD1150" i="1"/>
  <c r="FC1150" i="1"/>
  <c r="FE1150" i="1"/>
  <c r="EZ1151" i="1"/>
  <c r="FC1151" i="1"/>
  <c r="EZ1152" i="1"/>
  <c r="FA1152" i="1"/>
  <c r="FE1152" i="1"/>
  <c r="EZ1153" i="1"/>
  <c r="FC1153" i="1"/>
  <c r="FA1153" i="1"/>
  <c r="FE1153" i="1"/>
  <c r="FB1153" i="1"/>
  <c r="FD1153" i="1"/>
  <c r="EZ1154" i="1"/>
  <c r="FA1154" i="1"/>
  <c r="FB1154" i="1"/>
  <c r="FD1154" i="1"/>
  <c r="FC1154" i="1"/>
  <c r="FE1154" i="1"/>
  <c r="FF1154" i="1"/>
  <c r="EZ1155" i="1"/>
  <c r="EZ1156" i="1"/>
  <c r="FA1156" i="1"/>
  <c r="FE1156" i="1"/>
  <c r="EZ1157" i="1"/>
  <c r="FC1157" i="1"/>
  <c r="FA1157" i="1"/>
  <c r="FE1157" i="1"/>
  <c r="FB1157" i="1"/>
  <c r="FD1157" i="1"/>
  <c r="FF1157" i="1"/>
  <c r="EZ1158" i="1"/>
  <c r="FA1158" i="1"/>
  <c r="FB1158" i="1"/>
  <c r="FD1158" i="1"/>
  <c r="FC1158" i="1"/>
  <c r="FE1158" i="1"/>
  <c r="EZ1159" i="1"/>
  <c r="FC1159" i="1"/>
  <c r="EZ1160" i="1"/>
  <c r="FA1160" i="1"/>
  <c r="FE1160" i="1"/>
  <c r="EZ1161" i="1"/>
  <c r="FC1161" i="1"/>
  <c r="FA1161" i="1"/>
  <c r="FE1161" i="1"/>
  <c r="FB1161" i="1"/>
  <c r="FD1161" i="1"/>
  <c r="EZ1162" i="1"/>
  <c r="FA1162" i="1"/>
  <c r="FB1162" i="1"/>
  <c r="FD1162" i="1"/>
  <c r="FC1162" i="1"/>
  <c r="FE1162" i="1"/>
  <c r="FF1162" i="1"/>
  <c r="EZ1163" i="1"/>
  <c r="EZ1164" i="1"/>
  <c r="FA1164" i="1"/>
  <c r="FE1164" i="1"/>
  <c r="EZ1165" i="1"/>
  <c r="FC1165" i="1"/>
  <c r="FA1165" i="1"/>
  <c r="FE1165" i="1"/>
  <c r="FB1165" i="1"/>
  <c r="FD1165" i="1"/>
  <c r="FF1165" i="1"/>
  <c r="EZ1166" i="1"/>
  <c r="FA1166" i="1"/>
  <c r="FB1166" i="1"/>
  <c r="FD1166" i="1"/>
  <c r="FC1166" i="1"/>
  <c r="FE1166" i="1"/>
  <c r="EZ1167" i="1"/>
  <c r="FC1167" i="1"/>
  <c r="EZ1168" i="1"/>
  <c r="FA1168" i="1"/>
  <c r="FE1168" i="1"/>
  <c r="EZ1169" i="1"/>
  <c r="FC1169" i="1"/>
  <c r="FA1169" i="1"/>
  <c r="FE1169" i="1"/>
  <c r="FB1169" i="1"/>
  <c r="FD1169" i="1"/>
  <c r="EZ1170" i="1"/>
  <c r="FA1170" i="1"/>
  <c r="FB1170" i="1"/>
  <c r="FD1170" i="1"/>
  <c r="FC1170" i="1"/>
  <c r="FE1170" i="1"/>
  <c r="FF1170" i="1"/>
  <c r="EZ1171" i="1"/>
  <c r="EZ1172" i="1"/>
  <c r="FA1172" i="1"/>
  <c r="FE1172" i="1"/>
  <c r="EZ1173" i="1"/>
  <c r="FC1173" i="1"/>
  <c r="FA1173" i="1"/>
  <c r="FE1173" i="1"/>
  <c r="FB1173" i="1"/>
  <c r="FD1173" i="1"/>
  <c r="FF1173" i="1"/>
  <c r="EZ1174" i="1"/>
  <c r="FA1174" i="1"/>
  <c r="FB1174" i="1"/>
  <c r="FD1174" i="1"/>
  <c r="FC1174" i="1"/>
  <c r="FE1174" i="1"/>
  <c r="EZ1175" i="1"/>
  <c r="FC1175" i="1"/>
  <c r="EZ1176" i="1"/>
  <c r="FA1176" i="1"/>
  <c r="FE1176" i="1"/>
  <c r="EZ1177" i="1"/>
  <c r="FC1177" i="1"/>
  <c r="FA1177" i="1"/>
  <c r="FE1177" i="1"/>
  <c r="FB1177" i="1"/>
  <c r="FD1177" i="1"/>
  <c r="EZ1178" i="1"/>
  <c r="FA1178" i="1"/>
  <c r="FB1178" i="1"/>
  <c r="FD1178" i="1"/>
  <c r="FC1178" i="1"/>
  <c r="FE1178" i="1"/>
  <c r="FF1178" i="1"/>
  <c r="EZ1179" i="1"/>
  <c r="EZ1180" i="1"/>
  <c r="FA1180" i="1"/>
  <c r="FE1180" i="1"/>
  <c r="EZ1181" i="1"/>
  <c r="FC1181" i="1"/>
  <c r="FA1181" i="1"/>
  <c r="FE1181" i="1"/>
  <c r="FB1181" i="1"/>
  <c r="FD1181" i="1"/>
  <c r="FF1181" i="1"/>
  <c r="EZ1182" i="1"/>
  <c r="FA1182" i="1"/>
  <c r="FB1182" i="1"/>
  <c r="FD1182" i="1"/>
  <c r="FC1182" i="1"/>
  <c r="FE1182" i="1"/>
  <c r="EZ1183" i="1"/>
  <c r="FC1183" i="1"/>
  <c r="EZ1184" i="1"/>
  <c r="FA1184" i="1"/>
  <c r="FE1184" i="1"/>
  <c r="EZ1185" i="1"/>
  <c r="FC1185" i="1"/>
  <c r="FA1185" i="1"/>
  <c r="FE1185" i="1"/>
  <c r="FB1185" i="1"/>
  <c r="FD1185" i="1"/>
  <c r="EZ1186" i="1"/>
  <c r="FA1186" i="1"/>
  <c r="FB1186" i="1"/>
  <c r="FD1186" i="1"/>
  <c r="FC1186" i="1"/>
  <c r="FE1186" i="1"/>
  <c r="FF1186" i="1"/>
  <c r="EZ1187" i="1"/>
  <c r="EZ1188" i="1"/>
  <c r="FA1188" i="1"/>
  <c r="FE1188" i="1"/>
  <c r="EZ1189" i="1"/>
  <c r="FC1189" i="1"/>
  <c r="FA1189" i="1"/>
  <c r="FE1189" i="1"/>
  <c r="FB1189" i="1"/>
  <c r="FD1189" i="1"/>
  <c r="FF1189" i="1"/>
  <c r="EZ1190" i="1"/>
  <c r="FA1190" i="1"/>
  <c r="FB1190" i="1"/>
  <c r="FD1190" i="1"/>
  <c r="FC1190" i="1"/>
  <c r="FE1190" i="1"/>
  <c r="EZ1191" i="1"/>
  <c r="FC1191" i="1"/>
  <c r="EZ1192" i="1"/>
  <c r="FA1192" i="1"/>
  <c r="FE1192" i="1"/>
  <c r="EZ1193" i="1"/>
  <c r="FC1193" i="1"/>
  <c r="FA1193" i="1"/>
  <c r="FE1193" i="1"/>
  <c r="FB1193" i="1"/>
  <c r="FD1193" i="1"/>
  <c r="EZ1194" i="1"/>
  <c r="FA1194" i="1"/>
  <c r="FB1194" i="1"/>
  <c r="FD1194" i="1"/>
  <c r="FC1194" i="1"/>
  <c r="FE1194" i="1"/>
  <c r="FF1194" i="1"/>
  <c r="EZ1195" i="1"/>
  <c r="EZ1196" i="1"/>
  <c r="EZ1197" i="1"/>
  <c r="FC1197" i="1"/>
  <c r="FA1197" i="1"/>
  <c r="FE1197" i="1"/>
  <c r="FB1197" i="1"/>
  <c r="FD1197" i="1"/>
  <c r="FF1197" i="1"/>
  <c r="EZ1198" i="1"/>
  <c r="FA1198" i="1"/>
  <c r="FB1198" i="1"/>
  <c r="FD1198" i="1"/>
  <c r="FC1198" i="1"/>
  <c r="FE1198" i="1"/>
  <c r="EZ1199" i="1"/>
  <c r="FC1199" i="1"/>
  <c r="EZ1200" i="1"/>
  <c r="FA1200" i="1"/>
  <c r="FE1200" i="1"/>
  <c r="EZ1201" i="1"/>
  <c r="FC1201" i="1"/>
  <c r="FA1201" i="1"/>
  <c r="FE1201" i="1"/>
  <c r="FB1201" i="1"/>
  <c r="EZ1202" i="1"/>
  <c r="FA1202" i="1"/>
  <c r="FB1202" i="1"/>
  <c r="FD1202" i="1"/>
  <c r="FC1202" i="1"/>
  <c r="FE1202" i="1"/>
  <c r="FF1202" i="1"/>
  <c r="EZ1203" i="1"/>
  <c r="EZ1204" i="1"/>
  <c r="EZ1205" i="1"/>
  <c r="FC1205" i="1"/>
  <c r="FA1205" i="1"/>
  <c r="FE1205" i="1"/>
  <c r="FB1205" i="1"/>
  <c r="FD1205" i="1"/>
  <c r="FF1205" i="1"/>
  <c r="EZ1206" i="1"/>
  <c r="FA1206" i="1"/>
  <c r="FB1206" i="1"/>
  <c r="FD1206" i="1"/>
  <c r="FC1206" i="1"/>
  <c r="FE1206" i="1"/>
  <c r="EZ1207" i="1"/>
  <c r="FC1207" i="1"/>
  <c r="EZ1208" i="1"/>
  <c r="FA1208" i="1"/>
  <c r="FE1208" i="1"/>
  <c r="EZ1209" i="1"/>
  <c r="FC1209" i="1"/>
  <c r="FA1209" i="1"/>
  <c r="FE1209" i="1"/>
  <c r="FB1209" i="1"/>
  <c r="EZ1210" i="1"/>
  <c r="FA1210" i="1"/>
  <c r="FB1210" i="1"/>
  <c r="FD1210" i="1"/>
  <c r="FC1210" i="1"/>
  <c r="FE1210" i="1"/>
  <c r="FF1210" i="1"/>
  <c r="EZ1211" i="1"/>
  <c r="EZ1212" i="1"/>
  <c r="EZ1213" i="1"/>
  <c r="FC1213" i="1"/>
  <c r="FA1213" i="1"/>
  <c r="FE1213" i="1"/>
  <c r="FB1213" i="1"/>
  <c r="FD1213" i="1"/>
  <c r="FF1213" i="1"/>
  <c r="EZ1214" i="1"/>
  <c r="FA1214" i="1"/>
  <c r="FB1214" i="1"/>
  <c r="FD1214" i="1"/>
  <c r="FC1214" i="1"/>
  <c r="FE1214" i="1"/>
  <c r="EZ1215" i="1"/>
  <c r="FC1215" i="1"/>
  <c r="EZ1216" i="1"/>
  <c r="FA1216" i="1"/>
  <c r="FE1216" i="1"/>
  <c r="EZ1217" i="1"/>
  <c r="FC1217" i="1"/>
  <c r="FA1217" i="1"/>
  <c r="FE1217" i="1"/>
  <c r="FB1217" i="1"/>
  <c r="EZ1218" i="1"/>
  <c r="FA1218" i="1"/>
  <c r="FB1218" i="1"/>
  <c r="FD1218" i="1"/>
  <c r="FC1218" i="1"/>
  <c r="FE1218" i="1"/>
  <c r="FF1218" i="1"/>
  <c r="EZ1219" i="1"/>
  <c r="EZ1220" i="1"/>
  <c r="EZ1221" i="1"/>
  <c r="FC1221" i="1"/>
  <c r="FA1221" i="1"/>
  <c r="FE1221" i="1"/>
  <c r="FB1221" i="1"/>
  <c r="FD1221" i="1"/>
  <c r="FF1221" i="1"/>
  <c r="EZ1222" i="1"/>
  <c r="FA1222" i="1"/>
  <c r="FB1222" i="1"/>
  <c r="FD1222" i="1"/>
  <c r="FC1222" i="1"/>
  <c r="FE1222" i="1"/>
  <c r="EZ1223" i="1"/>
  <c r="FC1223" i="1"/>
  <c r="EZ1224" i="1"/>
  <c r="FA1224" i="1"/>
  <c r="FE1224" i="1"/>
  <c r="EZ1225" i="1"/>
  <c r="FC1225" i="1"/>
  <c r="FA1225" i="1"/>
  <c r="FE1225" i="1"/>
  <c r="FB1225" i="1"/>
  <c r="EZ1226" i="1"/>
  <c r="FA1226" i="1"/>
  <c r="FB1226" i="1"/>
  <c r="FD1226" i="1"/>
  <c r="FC1226" i="1"/>
  <c r="FE1226" i="1"/>
  <c r="FF1226" i="1"/>
  <c r="EZ1227" i="1"/>
  <c r="EZ1228" i="1"/>
  <c r="EZ1229" i="1"/>
  <c r="FC1229" i="1"/>
  <c r="FA1229" i="1"/>
  <c r="FE1229" i="1"/>
  <c r="FB1229" i="1"/>
  <c r="FD1229" i="1"/>
  <c r="FF1229" i="1"/>
  <c r="EZ1230" i="1"/>
  <c r="FA1230" i="1"/>
  <c r="FB1230" i="1"/>
  <c r="FD1230" i="1"/>
  <c r="FC1230" i="1"/>
  <c r="FE1230" i="1"/>
  <c r="EZ1231" i="1"/>
  <c r="FC1231" i="1"/>
  <c r="EZ1232" i="1"/>
  <c r="FA1232" i="1"/>
  <c r="FE1232" i="1"/>
  <c r="EZ1233" i="1"/>
  <c r="FC1233" i="1"/>
  <c r="FA1233" i="1"/>
  <c r="FE1233" i="1"/>
  <c r="FB1233" i="1"/>
  <c r="EZ1234" i="1"/>
  <c r="FA1234" i="1"/>
  <c r="FB1234" i="1"/>
  <c r="FD1234" i="1"/>
  <c r="FC1234" i="1"/>
  <c r="FE1234" i="1"/>
  <c r="FF1234" i="1"/>
  <c r="EZ1235" i="1"/>
  <c r="EZ1236" i="1"/>
  <c r="FA1236" i="1"/>
  <c r="FE1236" i="1"/>
  <c r="EZ1237" i="1"/>
  <c r="FC1237" i="1"/>
  <c r="FA1237" i="1"/>
  <c r="FE1237" i="1"/>
  <c r="FB1237" i="1"/>
  <c r="FD1237" i="1"/>
  <c r="FF1237" i="1"/>
  <c r="EZ1238" i="1"/>
  <c r="FA1238" i="1"/>
  <c r="FB1238" i="1"/>
  <c r="FD1238" i="1"/>
  <c r="FC1238" i="1"/>
  <c r="FE1238" i="1"/>
  <c r="EZ1239" i="1"/>
  <c r="FC1239" i="1"/>
  <c r="EZ1240" i="1"/>
  <c r="FA1240" i="1"/>
  <c r="FE1240" i="1"/>
  <c r="EZ1241" i="1"/>
  <c r="FC1241" i="1"/>
  <c r="FA1241" i="1"/>
  <c r="FB1241" i="1"/>
  <c r="FE1241" i="1"/>
  <c r="EZ1242" i="1"/>
  <c r="FA1242" i="1"/>
  <c r="FB1242" i="1"/>
  <c r="FD1242" i="1"/>
  <c r="FC1242" i="1"/>
  <c r="FE1242" i="1"/>
  <c r="EZ1243" i="1"/>
  <c r="EZ1244" i="1"/>
  <c r="FA1244" i="1"/>
  <c r="FE1244" i="1"/>
  <c r="EZ1245" i="1"/>
  <c r="FC1245" i="1"/>
  <c r="FA1245" i="1"/>
  <c r="FB1245" i="1"/>
  <c r="FD1245" i="1"/>
  <c r="FE1245" i="1"/>
  <c r="FF1245" i="1"/>
  <c r="EZ1246" i="1"/>
  <c r="FA1246" i="1"/>
  <c r="FB1246" i="1"/>
  <c r="FC1246" i="1"/>
  <c r="FE1246" i="1"/>
  <c r="EZ1247" i="1"/>
  <c r="FC1247" i="1"/>
  <c r="EZ1248" i="1"/>
  <c r="FA1248" i="1"/>
  <c r="FE1248" i="1"/>
  <c r="EZ1249" i="1"/>
  <c r="FC1249" i="1"/>
  <c r="FA1249" i="1"/>
  <c r="FB1249" i="1"/>
  <c r="FD1249" i="1"/>
  <c r="FE1249" i="1"/>
  <c r="EZ1250" i="1"/>
  <c r="FA1250" i="1"/>
  <c r="FB1250" i="1"/>
  <c r="FD1250" i="1"/>
  <c r="FC1250" i="1"/>
  <c r="FE1250" i="1"/>
  <c r="EZ1251" i="1"/>
  <c r="FA1251" i="1"/>
  <c r="FE1251" i="1"/>
  <c r="EZ1252" i="1"/>
  <c r="FB1252" i="1"/>
  <c r="FF1252" i="1"/>
  <c r="FA1252" i="1"/>
  <c r="FE1252" i="1"/>
  <c r="FC1252" i="1"/>
  <c r="FD1252" i="1"/>
  <c r="EZ1253" i="1"/>
  <c r="FC1253" i="1"/>
  <c r="FA1253" i="1"/>
  <c r="FE1253" i="1"/>
  <c r="FB1253" i="1"/>
  <c r="FD1253" i="1"/>
  <c r="EZ1254" i="1"/>
  <c r="FA1254" i="1"/>
  <c r="FB1254" i="1"/>
  <c r="FD1254" i="1"/>
  <c r="FC1254" i="1"/>
  <c r="FE1254" i="1"/>
  <c r="EZ1255" i="1"/>
  <c r="FA1255" i="1"/>
  <c r="FE1255" i="1"/>
  <c r="FB1255" i="1"/>
  <c r="FD1255" i="1"/>
  <c r="FC1255" i="1"/>
  <c r="EZ1256" i="1"/>
  <c r="FB1256" i="1"/>
  <c r="FF1256" i="1"/>
  <c r="FA1256" i="1"/>
  <c r="FE1256" i="1"/>
  <c r="EZ1257" i="1"/>
  <c r="FC1257" i="1"/>
  <c r="EZ1258" i="1"/>
  <c r="FA1258" i="1"/>
  <c r="FE1258" i="1"/>
  <c r="FB1258" i="1"/>
  <c r="FD1258" i="1"/>
  <c r="FC1258" i="1"/>
  <c r="EZ1259" i="1"/>
  <c r="FA1259" i="1"/>
  <c r="FE1259" i="1"/>
  <c r="EZ1260" i="1"/>
  <c r="FB1260" i="1"/>
  <c r="FF1260" i="1"/>
  <c r="FA1260" i="1"/>
  <c r="FE1260" i="1"/>
  <c r="FC1260" i="1"/>
  <c r="FD1260" i="1"/>
  <c r="EZ1261" i="1"/>
  <c r="FC1261" i="1"/>
  <c r="FA1261" i="1"/>
  <c r="FE1261" i="1"/>
  <c r="FB1261" i="1"/>
  <c r="FD1261" i="1"/>
  <c r="EZ1262" i="1"/>
  <c r="FA1262" i="1"/>
  <c r="FB1262" i="1"/>
  <c r="FD1262" i="1"/>
  <c r="FC1262" i="1"/>
  <c r="FE1262" i="1"/>
  <c r="EZ1263" i="1"/>
  <c r="FA1263" i="1"/>
  <c r="FE1263" i="1"/>
  <c r="FB1263" i="1"/>
  <c r="FD1263" i="1"/>
  <c r="FC1263" i="1"/>
  <c r="EZ1264" i="1"/>
  <c r="FB1264" i="1"/>
  <c r="FF1264" i="1"/>
  <c r="FA1264" i="1"/>
  <c r="FE1264" i="1"/>
  <c r="EZ1265" i="1"/>
  <c r="FC1265" i="1"/>
  <c r="EZ1266" i="1"/>
  <c r="FA1266" i="1"/>
  <c r="FE1266" i="1"/>
  <c r="FB1266" i="1"/>
  <c r="FD1266" i="1"/>
  <c r="FC1266" i="1"/>
  <c r="EZ1267" i="1"/>
  <c r="FA1267" i="1"/>
  <c r="FE1267" i="1"/>
  <c r="EZ1268" i="1"/>
  <c r="FB1268" i="1"/>
  <c r="FF1268" i="1"/>
  <c r="FA1268" i="1"/>
  <c r="FE1268" i="1"/>
  <c r="FC1268" i="1"/>
  <c r="FD1268" i="1"/>
  <c r="EZ1269" i="1"/>
  <c r="FC1269" i="1"/>
  <c r="FA1269" i="1"/>
  <c r="FE1269" i="1"/>
  <c r="FB1269" i="1"/>
  <c r="FD1269" i="1"/>
  <c r="EZ1270" i="1"/>
  <c r="FA1270" i="1"/>
  <c r="FB1270" i="1"/>
  <c r="FD1270" i="1"/>
  <c r="FC1270" i="1"/>
  <c r="FE1270" i="1"/>
  <c r="EZ1271" i="1"/>
  <c r="FA1271" i="1"/>
  <c r="FE1271" i="1"/>
  <c r="FB1271" i="1"/>
  <c r="FD1271" i="1"/>
  <c r="FC1271" i="1"/>
  <c r="EZ1272" i="1"/>
  <c r="FB1272" i="1"/>
  <c r="FF1272" i="1"/>
  <c r="FA1272" i="1"/>
  <c r="FE1272" i="1"/>
  <c r="EZ1273" i="1"/>
  <c r="FC1273" i="1"/>
  <c r="EZ1274" i="1"/>
  <c r="FA1274" i="1"/>
  <c r="FE1274" i="1"/>
  <c r="FB1274" i="1"/>
  <c r="FD1274" i="1"/>
  <c r="FC1274" i="1"/>
  <c r="EZ1275" i="1"/>
  <c r="FA1275" i="1"/>
  <c r="FE1275" i="1"/>
  <c r="EZ1276" i="1"/>
  <c r="FB1276" i="1"/>
  <c r="FF1276" i="1"/>
  <c r="FA1276" i="1"/>
  <c r="FE1276" i="1"/>
  <c r="FC1276" i="1"/>
  <c r="FD1276" i="1"/>
  <c r="EZ1277" i="1"/>
  <c r="FC1277" i="1"/>
  <c r="FA1277" i="1"/>
  <c r="FE1277" i="1"/>
  <c r="FB1277" i="1"/>
  <c r="FD1277" i="1"/>
  <c r="EZ1278" i="1"/>
  <c r="FA1278" i="1"/>
  <c r="FB1278" i="1"/>
  <c r="FD1278" i="1"/>
  <c r="FC1278" i="1"/>
  <c r="FE1278" i="1"/>
  <c r="EZ1279" i="1"/>
  <c r="FA1279" i="1"/>
  <c r="FE1279" i="1"/>
  <c r="FB1279" i="1"/>
  <c r="FD1279" i="1"/>
  <c r="FC1279" i="1"/>
  <c r="EZ1280" i="1"/>
  <c r="FB1280" i="1"/>
  <c r="FF1280" i="1"/>
  <c r="FA1280" i="1"/>
  <c r="FE1280" i="1"/>
  <c r="EZ1281" i="1"/>
  <c r="FC1281" i="1"/>
  <c r="EZ1282" i="1"/>
  <c r="FA1282" i="1"/>
  <c r="FE1282" i="1"/>
  <c r="FB1282" i="1"/>
  <c r="FD1282" i="1"/>
  <c r="FC1282" i="1"/>
  <c r="EZ1283" i="1"/>
  <c r="FA1283" i="1"/>
  <c r="FE1283" i="1"/>
  <c r="EZ1284" i="1"/>
  <c r="FB1284" i="1"/>
  <c r="FF1284" i="1"/>
  <c r="FA1284" i="1"/>
  <c r="FE1284" i="1"/>
  <c r="FC1284" i="1"/>
  <c r="FD1284" i="1"/>
  <c r="EZ1285" i="1"/>
  <c r="FC1285" i="1"/>
  <c r="FA1285" i="1"/>
  <c r="FE1285" i="1"/>
  <c r="FB1285" i="1"/>
  <c r="FD1285" i="1"/>
  <c r="EZ1286" i="1"/>
  <c r="FA1286" i="1"/>
  <c r="FB1286" i="1"/>
  <c r="FD1286" i="1"/>
  <c r="FC1286" i="1"/>
  <c r="FE1286" i="1"/>
  <c r="EZ1287" i="1"/>
  <c r="FA1287" i="1"/>
  <c r="FE1287" i="1"/>
  <c r="FB1287" i="1"/>
  <c r="FD1287" i="1"/>
  <c r="FC1287" i="1"/>
  <c r="EZ1288" i="1"/>
  <c r="FB1288" i="1"/>
  <c r="FF1288" i="1"/>
  <c r="FA1288" i="1"/>
  <c r="FE1288" i="1"/>
  <c r="EZ1289" i="1"/>
  <c r="FC1289" i="1"/>
  <c r="EZ1290" i="1"/>
  <c r="FA1290" i="1"/>
  <c r="FE1290" i="1"/>
  <c r="FB1290" i="1"/>
  <c r="FD1290" i="1"/>
  <c r="FC1290" i="1"/>
  <c r="EZ1291" i="1"/>
  <c r="FA1291" i="1"/>
  <c r="FE1291" i="1"/>
  <c r="EZ1292" i="1"/>
  <c r="FB1292" i="1"/>
  <c r="FF1292" i="1"/>
  <c r="FA1292" i="1"/>
  <c r="FE1292" i="1"/>
  <c r="FC1292" i="1"/>
  <c r="FD1292" i="1"/>
  <c r="EZ1293" i="1"/>
  <c r="FC1293" i="1"/>
  <c r="FA1293" i="1"/>
  <c r="FE1293" i="1"/>
  <c r="FB1293" i="1"/>
  <c r="FD1293" i="1"/>
  <c r="EZ1294" i="1"/>
  <c r="FA1294" i="1"/>
  <c r="FB1294" i="1"/>
  <c r="FD1294" i="1"/>
  <c r="FC1294" i="1"/>
  <c r="FE1294" i="1"/>
  <c r="EZ1295" i="1"/>
  <c r="FA1295" i="1"/>
  <c r="FE1295" i="1"/>
  <c r="FB1295" i="1"/>
  <c r="FD1295" i="1"/>
  <c r="FC1295" i="1"/>
  <c r="EZ1296" i="1"/>
  <c r="FB1296" i="1"/>
  <c r="FF1296" i="1"/>
  <c r="FA1296" i="1"/>
  <c r="FE1296" i="1"/>
  <c r="EZ1297" i="1"/>
  <c r="FC1297" i="1"/>
  <c r="EZ1298" i="1"/>
  <c r="FA1298" i="1"/>
  <c r="FE1298" i="1"/>
  <c r="FB1298" i="1"/>
  <c r="FD1298" i="1"/>
  <c r="FC1298" i="1"/>
  <c r="EZ1299" i="1"/>
  <c r="FA1299" i="1"/>
  <c r="FE1299" i="1"/>
  <c r="EZ1300" i="1"/>
  <c r="FB1300" i="1"/>
  <c r="FF1300" i="1"/>
  <c r="FA1300" i="1"/>
  <c r="FE1300" i="1"/>
  <c r="FC1300" i="1"/>
  <c r="FD1300" i="1"/>
  <c r="EZ1301" i="1"/>
  <c r="FC1301" i="1"/>
  <c r="FA1301" i="1"/>
  <c r="FE1301" i="1"/>
  <c r="FB1301" i="1"/>
  <c r="FD1301" i="1"/>
  <c r="EZ1302" i="1"/>
  <c r="FA1302" i="1"/>
  <c r="FB1302" i="1"/>
  <c r="FD1302" i="1"/>
  <c r="FC1302" i="1"/>
  <c r="FE1302" i="1"/>
  <c r="EZ1303" i="1"/>
  <c r="FA1303" i="1"/>
  <c r="FE1303" i="1"/>
  <c r="FB1303" i="1"/>
  <c r="FD1303" i="1"/>
  <c r="FC1303" i="1"/>
  <c r="EZ1304" i="1"/>
  <c r="FB1304" i="1"/>
  <c r="FF1304" i="1"/>
  <c r="FA1304" i="1"/>
  <c r="FE1304" i="1"/>
  <c r="EZ1305" i="1"/>
  <c r="FC1305" i="1"/>
  <c r="EZ1306" i="1"/>
  <c r="FA1306" i="1"/>
  <c r="FE1306" i="1"/>
  <c r="FB1306" i="1"/>
  <c r="FD1306" i="1"/>
  <c r="FC1306" i="1"/>
  <c r="EZ1307" i="1"/>
  <c r="FA1307" i="1"/>
  <c r="FE1307" i="1"/>
  <c r="EZ1308" i="1"/>
  <c r="FC1308" i="1"/>
  <c r="FA1308" i="1"/>
  <c r="FB1308" i="1"/>
  <c r="FD1308" i="1"/>
  <c r="FE1308" i="1"/>
  <c r="FF1308" i="1"/>
  <c r="EZ1309" i="1"/>
  <c r="FA1309" i="1"/>
  <c r="FB1309" i="1"/>
  <c r="FD1309" i="1"/>
  <c r="FC1309" i="1"/>
  <c r="FE1309" i="1"/>
  <c r="FF1309" i="1"/>
  <c r="EZ1310" i="1"/>
  <c r="FA1310" i="1"/>
  <c r="FE1310" i="1"/>
  <c r="EZ1311" i="1"/>
  <c r="FB1311" i="1"/>
  <c r="FA1311" i="1"/>
  <c r="FE1311" i="1"/>
  <c r="EZ1312" i="1"/>
  <c r="FC1312" i="1"/>
  <c r="FA1312" i="1"/>
  <c r="FB1312" i="1"/>
  <c r="FD1312" i="1"/>
  <c r="FE1312" i="1"/>
  <c r="FF1312" i="1"/>
  <c r="EZ1313" i="1"/>
  <c r="FA1313" i="1"/>
  <c r="FB1313" i="1"/>
  <c r="FD1313" i="1"/>
  <c r="FC1313" i="1"/>
  <c r="FE1313" i="1"/>
  <c r="FF1313" i="1"/>
  <c r="EZ1314" i="1"/>
  <c r="FA1314" i="1"/>
  <c r="FE1314" i="1"/>
  <c r="EZ1315" i="1"/>
  <c r="FB1315" i="1"/>
  <c r="FA1315" i="1"/>
  <c r="FE1315" i="1"/>
  <c r="EZ1316" i="1"/>
  <c r="FC1316" i="1"/>
  <c r="FA1316" i="1"/>
  <c r="FB1316" i="1"/>
  <c r="FD1316" i="1"/>
  <c r="FE1316" i="1"/>
  <c r="FF1316" i="1"/>
  <c r="EZ1317" i="1"/>
  <c r="FA1317" i="1"/>
  <c r="FB1317" i="1"/>
  <c r="FD1317" i="1"/>
  <c r="FC1317" i="1"/>
  <c r="FE1317" i="1"/>
  <c r="FF1317" i="1"/>
  <c r="EZ1318" i="1"/>
  <c r="FA1318" i="1"/>
  <c r="FE1318" i="1"/>
  <c r="EZ1319" i="1"/>
  <c r="FB1319" i="1"/>
  <c r="FA1319" i="1"/>
  <c r="FE1319" i="1"/>
  <c r="EZ1320" i="1"/>
  <c r="FC1320" i="1"/>
  <c r="FA1320" i="1"/>
  <c r="FB1320" i="1"/>
  <c r="FD1320" i="1"/>
  <c r="FE1320" i="1"/>
  <c r="FF1320" i="1"/>
  <c r="EZ1321" i="1"/>
  <c r="FA1321" i="1"/>
  <c r="FB1321" i="1"/>
  <c r="FD1321" i="1"/>
  <c r="FC1321" i="1"/>
  <c r="FE1321" i="1"/>
  <c r="FF1321" i="1"/>
  <c r="EZ1322" i="1"/>
  <c r="FA1322" i="1"/>
  <c r="FE1322" i="1"/>
  <c r="EZ1323" i="1"/>
  <c r="FB1323" i="1"/>
  <c r="FA1323" i="1"/>
  <c r="FE1323" i="1"/>
  <c r="EZ1324" i="1"/>
  <c r="FC1324" i="1"/>
  <c r="FA1324" i="1"/>
  <c r="FB1324" i="1"/>
  <c r="FD1324" i="1"/>
  <c r="FE1324" i="1"/>
  <c r="FF1324" i="1"/>
  <c r="EZ1325" i="1"/>
  <c r="FA1325" i="1"/>
  <c r="FB1325" i="1"/>
  <c r="FD1325" i="1"/>
  <c r="FC1325" i="1"/>
  <c r="FE1325" i="1"/>
  <c r="FF1325" i="1"/>
  <c r="EZ1326" i="1"/>
  <c r="FA1326" i="1"/>
  <c r="FE1326" i="1"/>
  <c r="EZ1327" i="1"/>
  <c r="FB1327" i="1"/>
  <c r="FA1327" i="1"/>
  <c r="FE1327" i="1"/>
  <c r="EZ1328" i="1"/>
  <c r="FC1328" i="1"/>
  <c r="FA1328" i="1"/>
  <c r="FB1328" i="1"/>
  <c r="FD1328" i="1"/>
  <c r="FE1328" i="1"/>
  <c r="FF1328" i="1"/>
  <c r="EZ1329" i="1"/>
  <c r="FA1329" i="1"/>
  <c r="FB1329" i="1"/>
  <c r="FD1329" i="1"/>
  <c r="FC1329" i="1"/>
  <c r="FE1329" i="1"/>
  <c r="FF1329" i="1"/>
  <c r="EZ1330" i="1"/>
  <c r="FA1330" i="1"/>
  <c r="FE1330" i="1"/>
  <c r="EZ1331" i="1"/>
  <c r="FB1331" i="1"/>
  <c r="FA1331" i="1"/>
  <c r="FE1331" i="1"/>
  <c r="EZ1332" i="1"/>
  <c r="FC1332" i="1"/>
  <c r="FA1332" i="1"/>
  <c r="FB1332" i="1"/>
  <c r="FD1332" i="1"/>
  <c r="FE1332" i="1"/>
  <c r="FF1332" i="1"/>
  <c r="EZ1333" i="1"/>
  <c r="FA1333" i="1"/>
  <c r="FB1333" i="1"/>
  <c r="FD1333" i="1"/>
  <c r="FC1333" i="1"/>
  <c r="FE1333" i="1"/>
  <c r="FF1333" i="1"/>
  <c r="EZ1334" i="1"/>
  <c r="FA1334" i="1"/>
  <c r="FE1334" i="1"/>
  <c r="EZ1335" i="1"/>
  <c r="FB1335" i="1"/>
  <c r="FA1335" i="1"/>
  <c r="FE1335" i="1"/>
  <c r="EZ1336" i="1"/>
  <c r="FC1336" i="1"/>
  <c r="FA1336" i="1"/>
  <c r="FB1336" i="1"/>
  <c r="FD1336" i="1"/>
  <c r="FE1336" i="1"/>
  <c r="FF1336" i="1"/>
  <c r="EZ1337" i="1"/>
  <c r="FA1337" i="1"/>
  <c r="FB1337" i="1"/>
  <c r="FD1337" i="1"/>
  <c r="FC1337" i="1"/>
  <c r="FE1337" i="1"/>
  <c r="FF1337" i="1"/>
  <c r="EZ1338" i="1"/>
  <c r="FA1338" i="1"/>
  <c r="FE1338" i="1"/>
  <c r="EZ1339" i="1"/>
  <c r="FB1339" i="1"/>
  <c r="FA1339" i="1"/>
  <c r="FE1339" i="1"/>
  <c r="EZ1340" i="1"/>
  <c r="FC1340" i="1"/>
  <c r="FA1340" i="1"/>
  <c r="FB1340" i="1"/>
  <c r="FD1340" i="1"/>
  <c r="FE1340" i="1"/>
  <c r="FF1340" i="1"/>
  <c r="EZ1341" i="1"/>
  <c r="FA1341" i="1"/>
  <c r="FB1341" i="1"/>
  <c r="FD1341" i="1"/>
  <c r="FC1341" i="1"/>
  <c r="FE1341" i="1"/>
  <c r="FF1341" i="1"/>
  <c r="EZ1342" i="1"/>
  <c r="FA1342" i="1"/>
  <c r="FE1342" i="1"/>
  <c r="EZ1343" i="1"/>
  <c r="FB1343" i="1"/>
  <c r="FA1343" i="1"/>
  <c r="FE1343" i="1"/>
  <c r="EZ1344" i="1"/>
  <c r="FC1344" i="1"/>
  <c r="FA1344" i="1"/>
  <c r="FB1344" i="1"/>
  <c r="FD1344" i="1"/>
  <c r="FE1344" i="1"/>
  <c r="FF1344" i="1"/>
  <c r="EZ1345" i="1"/>
  <c r="FA1345" i="1"/>
  <c r="FB1345" i="1"/>
  <c r="FD1345" i="1"/>
  <c r="FC1345" i="1"/>
  <c r="FE1345" i="1"/>
  <c r="FF1345" i="1"/>
  <c r="EZ1346" i="1"/>
  <c r="FA1346" i="1"/>
  <c r="FE1346" i="1"/>
  <c r="EZ1347" i="1"/>
  <c r="FB1347" i="1"/>
  <c r="FA1347" i="1"/>
  <c r="FE1347" i="1"/>
  <c r="EZ1348" i="1"/>
  <c r="FC1348" i="1"/>
  <c r="FA1348" i="1"/>
  <c r="FB1348" i="1"/>
  <c r="FD1348" i="1"/>
  <c r="FE1348" i="1"/>
  <c r="FF1348" i="1"/>
  <c r="EZ1349" i="1"/>
  <c r="FA1349" i="1"/>
  <c r="FB1349" i="1"/>
  <c r="FD1349" i="1"/>
  <c r="FC1349" i="1"/>
  <c r="FE1349" i="1"/>
  <c r="FF1349" i="1"/>
  <c r="EZ1350" i="1"/>
  <c r="FA1350" i="1"/>
  <c r="FE1350" i="1"/>
  <c r="EZ1351" i="1"/>
  <c r="FB1351" i="1"/>
  <c r="FA1351" i="1"/>
  <c r="FE1351" i="1"/>
  <c r="EZ1352" i="1"/>
  <c r="FC1352" i="1"/>
  <c r="FA1352" i="1"/>
  <c r="FB1352" i="1"/>
  <c r="FD1352" i="1"/>
  <c r="FE1352" i="1"/>
  <c r="FF1352" i="1"/>
  <c r="EZ1353" i="1"/>
  <c r="FA1353" i="1"/>
  <c r="FB1353" i="1"/>
  <c r="FD1353" i="1"/>
  <c r="FC1353" i="1"/>
  <c r="FE1353" i="1"/>
  <c r="FF1353" i="1"/>
  <c r="EZ1354" i="1"/>
  <c r="FA1354" i="1"/>
  <c r="FE1354" i="1"/>
  <c r="EZ1355" i="1"/>
  <c r="FB1355" i="1"/>
  <c r="FA1355" i="1"/>
  <c r="FE1355" i="1"/>
  <c r="EZ1356" i="1"/>
  <c r="FC1356" i="1"/>
  <c r="FA1356" i="1"/>
  <c r="FB1356" i="1"/>
  <c r="FD1356" i="1"/>
  <c r="FE1356" i="1"/>
  <c r="FF1356" i="1"/>
  <c r="EZ1357" i="1"/>
  <c r="FA1357" i="1"/>
  <c r="FB1357" i="1"/>
  <c r="FD1357" i="1"/>
  <c r="FC1357" i="1"/>
  <c r="FE1357" i="1"/>
  <c r="FF1357" i="1"/>
  <c r="EZ1358" i="1"/>
  <c r="FA1358" i="1"/>
  <c r="FE1358" i="1"/>
  <c r="EZ1359" i="1"/>
  <c r="FB1359" i="1"/>
  <c r="FA1359" i="1"/>
  <c r="FE1359" i="1"/>
  <c r="EZ1360" i="1"/>
  <c r="FC1360" i="1"/>
  <c r="FA1360" i="1"/>
  <c r="FB1360" i="1"/>
  <c r="FD1360" i="1"/>
  <c r="FE1360" i="1"/>
  <c r="FF1360" i="1"/>
  <c r="EZ1361" i="1"/>
  <c r="FA1361" i="1"/>
  <c r="FB1361" i="1"/>
  <c r="FD1361" i="1"/>
  <c r="FC1361" i="1"/>
  <c r="FE1361" i="1"/>
  <c r="FF1361" i="1"/>
  <c r="EZ1362" i="1"/>
  <c r="FA1362" i="1"/>
  <c r="FE1362" i="1"/>
  <c r="EZ1363" i="1"/>
  <c r="FB1363" i="1"/>
  <c r="FA1363" i="1"/>
  <c r="FE1363" i="1"/>
  <c r="EZ1364" i="1"/>
  <c r="FC1364" i="1"/>
  <c r="FA1364" i="1"/>
  <c r="FB1364" i="1"/>
  <c r="FD1364" i="1"/>
  <c r="FE1364" i="1"/>
  <c r="FF1364" i="1"/>
  <c r="EZ1365" i="1"/>
  <c r="FA1365" i="1"/>
  <c r="FB1365" i="1"/>
  <c r="FD1365" i="1"/>
  <c r="FC1365" i="1"/>
  <c r="FE1365" i="1"/>
  <c r="FF1365" i="1"/>
  <c r="EZ1366" i="1"/>
  <c r="FA1366" i="1"/>
  <c r="FE1366" i="1"/>
  <c r="EZ1367" i="1"/>
  <c r="FB1367" i="1"/>
  <c r="FA1367" i="1"/>
  <c r="FE1367" i="1"/>
  <c r="EZ1368" i="1"/>
  <c r="FC1368" i="1"/>
  <c r="FA1368" i="1"/>
  <c r="FB1368" i="1"/>
  <c r="FD1368" i="1"/>
  <c r="FE1368" i="1"/>
  <c r="FF1368" i="1"/>
  <c r="EZ1369" i="1"/>
  <c r="FA1369" i="1"/>
  <c r="FB1369" i="1"/>
  <c r="FD1369" i="1"/>
  <c r="FC1369" i="1"/>
  <c r="FE1369" i="1"/>
  <c r="FF1369" i="1"/>
  <c r="EZ1370" i="1"/>
  <c r="FA1370" i="1"/>
  <c r="FE1370" i="1"/>
  <c r="EZ1371" i="1"/>
  <c r="FB1371" i="1"/>
  <c r="FA1371" i="1"/>
  <c r="FE1371" i="1"/>
  <c r="EZ1372" i="1"/>
  <c r="FC1372" i="1"/>
  <c r="FA1372" i="1"/>
  <c r="FB1372" i="1"/>
  <c r="FD1372" i="1"/>
  <c r="FE1372" i="1"/>
  <c r="FF1372" i="1"/>
  <c r="EZ1373" i="1"/>
  <c r="FA1373" i="1"/>
  <c r="FB1373" i="1"/>
  <c r="FD1373" i="1"/>
  <c r="FC1373" i="1"/>
  <c r="FE1373" i="1"/>
  <c r="FF1373" i="1"/>
  <c r="EZ1374" i="1"/>
  <c r="FA1374" i="1"/>
  <c r="FE1374" i="1"/>
  <c r="EZ1375" i="1"/>
  <c r="FB1375" i="1"/>
  <c r="FA1375" i="1"/>
  <c r="FE1375" i="1"/>
  <c r="EZ1376" i="1"/>
  <c r="FC1376" i="1"/>
  <c r="FA1376" i="1"/>
  <c r="FB1376" i="1"/>
  <c r="FD1376" i="1"/>
  <c r="FE1376" i="1"/>
  <c r="FF1376" i="1"/>
  <c r="EZ1377" i="1"/>
  <c r="FA1377" i="1"/>
  <c r="FB1377" i="1"/>
  <c r="FD1377" i="1"/>
  <c r="FC1377" i="1"/>
  <c r="FE1377" i="1"/>
  <c r="FF1377" i="1"/>
  <c r="EZ1378" i="1"/>
  <c r="FA1378" i="1"/>
  <c r="FE1378" i="1"/>
  <c r="EZ1379" i="1"/>
  <c r="FB1379" i="1"/>
  <c r="FA1379" i="1"/>
  <c r="FE1379" i="1"/>
  <c r="EZ1380" i="1"/>
  <c r="FC1380" i="1"/>
  <c r="FA1380" i="1"/>
  <c r="FB1380" i="1"/>
  <c r="FD1380" i="1"/>
  <c r="FE1380" i="1"/>
  <c r="FF1380" i="1"/>
  <c r="EZ1381" i="1"/>
  <c r="FA1381" i="1"/>
  <c r="FB1381" i="1"/>
  <c r="FD1381" i="1"/>
  <c r="FC1381" i="1"/>
  <c r="FE1381" i="1"/>
  <c r="FF1381" i="1"/>
  <c r="EZ1382" i="1"/>
  <c r="FA1382" i="1"/>
  <c r="FE1382" i="1"/>
  <c r="EZ1383" i="1"/>
  <c r="FB1383" i="1"/>
  <c r="FA1383" i="1"/>
  <c r="FE1383" i="1"/>
  <c r="EZ1384" i="1"/>
  <c r="FC1384" i="1"/>
  <c r="FA1384" i="1"/>
  <c r="FB1384" i="1"/>
  <c r="FD1384" i="1"/>
  <c r="FE1384" i="1"/>
  <c r="FF1384" i="1"/>
  <c r="EZ1385" i="1"/>
  <c r="FA1385" i="1"/>
  <c r="FB1385" i="1"/>
  <c r="FD1385" i="1"/>
  <c r="FC1385" i="1"/>
  <c r="FE1385" i="1"/>
  <c r="FF1385" i="1"/>
  <c r="EZ1386" i="1"/>
  <c r="FA1386" i="1"/>
  <c r="FE1386" i="1"/>
  <c r="EZ1387" i="1"/>
  <c r="FB1387" i="1"/>
  <c r="FA1387" i="1"/>
  <c r="FE1387" i="1"/>
  <c r="EZ1388" i="1"/>
  <c r="FC1388" i="1"/>
  <c r="FA1388" i="1"/>
  <c r="FB1388" i="1"/>
  <c r="FD1388" i="1"/>
  <c r="FE1388" i="1"/>
  <c r="FF1388" i="1"/>
  <c r="EZ1389" i="1"/>
  <c r="FA1389" i="1"/>
  <c r="FB1389" i="1"/>
  <c r="FD1389" i="1"/>
  <c r="FC1389" i="1"/>
  <c r="FE1389" i="1"/>
  <c r="FF1389" i="1"/>
  <c r="EZ1390" i="1"/>
  <c r="FA1390" i="1"/>
  <c r="FE1390" i="1"/>
  <c r="EZ1391" i="1"/>
  <c r="FB1391" i="1"/>
  <c r="FA1391" i="1"/>
  <c r="FE1391" i="1"/>
  <c r="EZ1392" i="1"/>
  <c r="FC1392" i="1"/>
  <c r="FA1392" i="1"/>
  <c r="FB1392" i="1"/>
  <c r="FD1392" i="1"/>
  <c r="FE1392" i="1"/>
  <c r="FF1392" i="1"/>
  <c r="EZ1393" i="1"/>
  <c r="FA1393" i="1"/>
  <c r="FB1393" i="1"/>
  <c r="FD1393" i="1"/>
  <c r="FC1393" i="1"/>
  <c r="FE1393" i="1"/>
  <c r="FF1393" i="1"/>
  <c r="EZ1394" i="1"/>
  <c r="FA1394" i="1"/>
  <c r="FE1394" i="1"/>
  <c r="EZ1395" i="1"/>
  <c r="FB1395" i="1"/>
  <c r="FA1395" i="1"/>
  <c r="FE1395" i="1"/>
  <c r="EZ1396" i="1"/>
  <c r="FC1396" i="1"/>
  <c r="FA1396" i="1"/>
  <c r="FB1396" i="1"/>
  <c r="FD1396" i="1"/>
  <c r="FE1396" i="1"/>
  <c r="FF1396" i="1"/>
  <c r="EZ1397" i="1"/>
  <c r="FA1397" i="1"/>
  <c r="FB1397" i="1"/>
  <c r="FD1397" i="1"/>
  <c r="FC1397" i="1"/>
  <c r="FE1397" i="1"/>
  <c r="FF1397" i="1"/>
  <c r="EZ1398" i="1"/>
  <c r="FA1398" i="1"/>
  <c r="FE1398" i="1"/>
  <c r="EZ1399" i="1"/>
  <c r="FB1399" i="1"/>
  <c r="FA1399" i="1"/>
  <c r="FE1399" i="1"/>
  <c r="EZ1400" i="1"/>
  <c r="FC1400" i="1"/>
  <c r="FA1400" i="1"/>
  <c r="FB1400" i="1"/>
  <c r="FD1400" i="1"/>
  <c r="FE1400" i="1"/>
  <c r="FF1400" i="1"/>
  <c r="EZ1401" i="1"/>
  <c r="FA1401" i="1"/>
  <c r="FB1401" i="1"/>
  <c r="FD1401" i="1"/>
  <c r="FC1401" i="1"/>
  <c r="FE1401" i="1"/>
  <c r="FF1401" i="1"/>
  <c r="EZ1402" i="1"/>
  <c r="FA1402" i="1"/>
  <c r="FE1402" i="1"/>
  <c r="EZ1403" i="1"/>
  <c r="FB1403" i="1"/>
  <c r="FA1403" i="1"/>
  <c r="FE1403" i="1"/>
  <c r="EZ1404" i="1"/>
  <c r="FC1404" i="1"/>
  <c r="FA1404" i="1"/>
  <c r="FB1404" i="1"/>
  <c r="FD1404" i="1"/>
  <c r="FE1404" i="1"/>
  <c r="FF1404" i="1"/>
  <c r="EZ1405" i="1"/>
  <c r="FA1405" i="1"/>
  <c r="FB1405" i="1"/>
  <c r="FD1405" i="1"/>
  <c r="FC1405" i="1"/>
  <c r="FE1405" i="1"/>
  <c r="FF1405" i="1"/>
  <c r="EZ1406" i="1"/>
  <c r="FA1406" i="1"/>
  <c r="FE1406" i="1"/>
  <c r="EZ1407" i="1"/>
  <c r="FB1407" i="1"/>
  <c r="FA1407" i="1"/>
  <c r="FE1407" i="1"/>
  <c r="EZ1408" i="1"/>
  <c r="FC1408" i="1"/>
  <c r="FA1408" i="1"/>
  <c r="FB1408" i="1"/>
  <c r="FD1408" i="1"/>
  <c r="FE1408" i="1"/>
  <c r="FF1408" i="1"/>
  <c r="EZ1409" i="1"/>
  <c r="FA1409" i="1"/>
  <c r="FB1409" i="1"/>
  <c r="FD1409" i="1"/>
  <c r="FC1409" i="1"/>
  <c r="FE1409" i="1"/>
  <c r="FF1409" i="1"/>
  <c r="EZ1410" i="1"/>
  <c r="FA1410" i="1"/>
  <c r="FE1410" i="1"/>
  <c r="EZ1411" i="1"/>
  <c r="FB1411" i="1"/>
  <c r="FA1411" i="1"/>
  <c r="FE1411" i="1"/>
  <c r="EZ1412" i="1"/>
  <c r="FC1412" i="1"/>
  <c r="FA1412" i="1"/>
  <c r="FB1412" i="1"/>
  <c r="FD1412" i="1"/>
  <c r="FE1412" i="1"/>
  <c r="FF1412" i="1"/>
  <c r="EZ1413" i="1"/>
  <c r="FA1413" i="1"/>
  <c r="FB1413" i="1"/>
  <c r="FD1413" i="1"/>
  <c r="FC1413" i="1"/>
  <c r="FE1413" i="1"/>
  <c r="FF1413" i="1"/>
  <c r="EZ1414" i="1"/>
  <c r="FA1414" i="1"/>
  <c r="FE1414" i="1"/>
  <c r="EZ1415" i="1"/>
  <c r="FB1415" i="1"/>
  <c r="FA1415" i="1"/>
  <c r="FE1415" i="1"/>
  <c r="EZ1416" i="1"/>
  <c r="FC1416" i="1"/>
  <c r="FA1416" i="1"/>
  <c r="FB1416" i="1"/>
  <c r="FD1416" i="1"/>
  <c r="FE1416" i="1"/>
  <c r="FF1416" i="1"/>
  <c r="EZ1417" i="1"/>
  <c r="FA1417" i="1"/>
  <c r="FB1417" i="1"/>
  <c r="FD1417" i="1"/>
  <c r="FC1417" i="1"/>
  <c r="FE1417" i="1"/>
  <c r="FF1417" i="1"/>
  <c r="EZ1418" i="1"/>
  <c r="FA1418" i="1"/>
  <c r="FE1418" i="1"/>
  <c r="EZ1419" i="1"/>
  <c r="FB1419" i="1"/>
  <c r="FA1419" i="1"/>
  <c r="FE1419" i="1"/>
  <c r="EZ1420" i="1"/>
  <c r="FC1420" i="1"/>
  <c r="FA1420" i="1"/>
  <c r="FB1420" i="1"/>
  <c r="FD1420" i="1"/>
  <c r="FE1420" i="1"/>
  <c r="FF1420" i="1"/>
  <c r="EZ1421" i="1"/>
  <c r="FA1421" i="1"/>
  <c r="FB1421" i="1"/>
  <c r="FD1421" i="1"/>
  <c r="FC1421" i="1"/>
  <c r="FE1421" i="1"/>
  <c r="FF1421" i="1"/>
  <c r="EZ1422" i="1"/>
  <c r="FA1422" i="1"/>
  <c r="FE1422" i="1"/>
  <c r="EZ1423" i="1"/>
  <c r="FB1423" i="1"/>
  <c r="FA1423" i="1"/>
  <c r="FE1423" i="1"/>
  <c r="EZ1424" i="1"/>
  <c r="FC1424" i="1"/>
  <c r="FA1424" i="1"/>
  <c r="FB1424" i="1"/>
  <c r="FD1424" i="1"/>
  <c r="FE1424" i="1"/>
  <c r="FF1424" i="1"/>
  <c r="EZ1425" i="1"/>
  <c r="FA1425" i="1"/>
  <c r="FB1425" i="1"/>
  <c r="FD1425" i="1"/>
  <c r="FC1425" i="1"/>
  <c r="FE1425" i="1"/>
  <c r="FF1425" i="1"/>
  <c r="EZ1426" i="1"/>
  <c r="FA1426" i="1"/>
  <c r="FE1426" i="1"/>
  <c r="EZ1427" i="1"/>
  <c r="FB1427" i="1"/>
  <c r="FA1427" i="1"/>
  <c r="FE1427" i="1"/>
  <c r="EZ1428" i="1"/>
  <c r="FC1428" i="1"/>
  <c r="FA1428" i="1"/>
  <c r="FB1428" i="1"/>
  <c r="FD1428" i="1"/>
  <c r="FE1428" i="1"/>
  <c r="FF1428" i="1"/>
  <c r="EZ1429" i="1"/>
  <c r="FA1429" i="1"/>
  <c r="FB1429" i="1"/>
  <c r="FD1429" i="1"/>
  <c r="FC1429" i="1"/>
  <c r="FE1429" i="1"/>
  <c r="FF1429" i="1"/>
  <c r="EZ1430" i="1"/>
  <c r="FA1430" i="1"/>
  <c r="FE1430" i="1"/>
  <c r="EZ1431" i="1"/>
  <c r="FB1431" i="1"/>
  <c r="FA1431" i="1"/>
  <c r="FE1431" i="1"/>
  <c r="EZ1432" i="1"/>
  <c r="FC1432" i="1"/>
  <c r="FA1432" i="1"/>
  <c r="FB1432" i="1"/>
  <c r="FD1432" i="1"/>
  <c r="FE1432" i="1"/>
  <c r="FF1432" i="1"/>
  <c r="EZ1433" i="1"/>
  <c r="FA1433" i="1"/>
  <c r="FB1433" i="1"/>
  <c r="FD1433" i="1"/>
  <c r="FC1433" i="1"/>
  <c r="FE1433" i="1"/>
  <c r="FF1433" i="1"/>
  <c r="EZ1434" i="1"/>
  <c r="FA1434" i="1"/>
  <c r="FE1434" i="1"/>
  <c r="EZ1435" i="1"/>
  <c r="FB1435" i="1"/>
  <c r="FA1435" i="1"/>
  <c r="FE1435" i="1"/>
  <c r="EZ1436" i="1"/>
  <c r="FC1436" i="1"/>
  <c r="FA1436" i="1"/>
  <c r="FB1436" i="1"/>
  <c r="FD1436" i="1"/>
  <c r="FE1436" i="1"/>
  <c r="FF1436" i="1"/>
  <c r="EZ1437" i="1"/>
  <c r="FA1437" i="1"/>
  <c r="FB1437" i="1"/>
  <c r="FD1437" i="1"/>
  <c r="FC1437" i="1"/>
  <c r="FE1437" i="1"/>
  <c r="FF1437" i="1"/>
  <c r="EZ1438" i="1"/>
  <c r="FA1438" i="1"/>
  <c r="FE1438" i="1"/>
  <c r="EZ1439" i="1"/>
  <c r="FB1439" i="1"/>
  <c r="FA1439" i="1"/>
  <c r="FE1439" i="1"/>
  <c r="EZ1440" i="1"/>
  <c r="FC1440" i="1"/>
  <c r="FA1440" i="1"/>
  <c r="FB1440" i="1"/>
  <c r="FD1440" i="1"/>
  <c r="FE1440" i="1"/>
  <c r="FF1440" i="1"/>
  <c r="EZ1441" i="1"/>
  <c r="FA1441" i="1"/>
  <c r="FB1441" i="1"/>
  <c r="FD1441" i="1"/>
  <c r="FC1441" i="1"/>
  <c r="FE1441" i="1"/>
  <c r="FF1441" i="1"/>
  <c r="EZ1442" i="1"/>
  <c r="FA1442" i="1"/>
  <c r="FE1442" i="1"/>
  <c r="EZ1443" i="1"/>
  <c r="FB1443" i="1"/>
  <c r="FA1443" i="1"/>
  <c r="FE1443" i="1"/>
  <c r="EZ1444" i="1"/>
  <c r="FC1444" i="1"/>
  <c r="FA1444" i="1"/>
  <c r="FB1444" i="1"/>
  <c r="FD1444" i="1"/>
  <c r="FE1444" i="1"/>
  <c r="FF1444" i="1"/>
  <c r="EZ1445" i="1"/>
  <c r="FA1445" i="1"/>
  <c r="FB1445" i="1"/>
  <c r="FD1445" i="1"/>
  <c r="FC1445" i="1"/>
  <c r="FE1445" i="1"/>
  <c r="FF1445" i="1"/>
  <c r="EZ1446" i="1"/>
  <c r="FA1446" i="1"/>
  <c r="FE1446" i="1"/>
  <c r="EZ1447" i="1"/>
  <c r="FB1447" i="1"/>
  <c r="FA1447" i="1"/>
  <c r="FE1447" i="1"/>
  <c r="EZ1448" i="1"/>
  <c r="FC1448" i="1"/>
  <c r="FA1448" i="1"/>
  <c r="FB1448" i="1"/>
  <c r="FD1448" i="1"/>
  <c r="FE1448" i="1"/>
  <c r="FF1448" i="1"/>
  <c r="EZ1449" i="1"/>
  <c r="FA1449" i="1"/>
  <c r="FB1449" i="1"/>
  <c r="FD1449" i="1"/>
  <c r="FC1449" i="1"/>
  <c r="FE1449" i="1"/>
  <c r="FF1449" i="1"/>
  <c r="EZ1450" i="1"/>
  <c r="FA1450" i="1"/>
  <c r="FE1450" i="1"/>
  <c r="EZ1451" i="1"/>
  <c r="FB1451" i="1"/>
  <c r="FA1451" i="1"/>
  <c r="FE1451" i="1"/>
  <c r="EZ1452" i="1"/>
  <c r="FC1452" i="1"/>
  <c r="FA1452" i="1"/>
  <c r="FB1452" i="1"/>
  <c r="FD1452" i="1"/>
  <c r="FE1452" i="1"/>
  <c r="FF1452" i="1"/>
  <c r="EZ1453" i="1"/>
  <c r="FA1453" i="1"/>
  <c r="FB1453" i="1"/>
  <c r="FD1453" i="1"/>
  <c r="FC1453" i="1"/>
  <c r="FE1453" i="1"/>
  <c r="FF1453" i="1"/>
  <c r="EZ1454" i="1"/>
  <c r="FA1454" i="1"/>
  <c r="FE1454" i="1"/>
  <c r="EZ1455" i="1"/>
  <c r="FB1455" i="1"/>
  <c r="FA1455" i="1"/>
  <c r="FE1455" i="1"/>
  <c r="EZ1456" i="1"/>
  <c r="FC1456" i="1"/>
  <c r="FA1456" i="1"/>
  <c r="FB1456" i="1"/>
  <c r="FD1456" i="1"/>
  <c r="FE1456" i="1"/>
  <c r="FF1456" i="1"/>
  <c r="EZ1457" i="1"/>
  <c r="FA1457" i="1"/>
  <c r="FB1457" i="1"/>
  <c r="FD1457" i="1"/>
  <c r="FC1457" i="1"/>
  <c r="FE1457" i="1"/>
  <c r="FF1457" i="1"/>
  <c r="EZ1458" i="1"/>
  <c r="FA1458" i="1"/>
  <c r="FE1458" i="1"/>
  <c r="EZ1459" i="1"/>
  <c r="FB1459" i="1"/>
  <c r="FA1459" i="1"/>
  <c r="FE1459" i="1"/>
  <c r="EZ1460" i="1"/>
  <c r="FC1460" i="1"/>
  <c r="FA1460" i="1"/>
  <c r="FB1460" i="1"/>
  <c r="FD1460" i="1"/>
  <c r="FE1460" i="1"/>
  <c r="FF1460" i="1"/>
  <c r="EZ1461" i="1"/>
  <c r="FA1461" i="1"/>
  <c r="FB1461" i="1"/>
  <c r="FD1461" i="1"/>
  <c r="FC1461" i="1"/>
  <c r="FE1461" i="1"/>
  <c r="FF1461" i="1"/>
  <c r="EZ1462" i="1"/>
  <c r="FA1462" i="1"/>
  <c r="FE1462" i="1"/>
  <c r="EZ1463" i="1"/>
  <c r="FB1463" i="1"/>
  <c r="FA1463" i="1"/>
  <c r="FE1463" i="1"/>
  <c r="EZ1464" i="1"/>
  <c r="FC1464" i="1"/>
  <c r="FA1464" i="1"/>
  <c r="FB1464" i="1"/>
  <c r="FD1464" i="1"/>
  <c r="FE1464" i="1"/>
  <c r="FF1464" i="1"/>
  <c r="EZ1465" i="1"/>
  <c r="FA1465" i="1"/>
  <c r="FB1465" i="1"/>
  <c r="FD1465" i="1"/>
  <c r="FC1465" i="1"/>
  <c r="FE1465" i="1"/>
  <c r="FF1465" i="1"/>
  <c r="EZ1466" i="1"/>
  <c r="FA1466" i="1"/>
  <c r="FE1466" i="1"/>
  <c r="EZ1467" i="1"/>
  <c r="FB1467" i="1"/>
  <c r="FA1467" i="1"/>
  <c r="FE1467" i="1"/>
  <c r="EZ1468" i="1"/>
  <c r="FC1468" i="1"/>
  <c r="FA1468" i="1"/>
  <c r="FB1468" i="1"/>
  <c r="FD1468" i="1"/>
  <c r="FE1468" i="1"/>
  <c r="FF1468" i="1"/>
  <c r="EZ1469" i="1"/>
  <c r="FA1469" i="1"/>
  <c r="FB1469" i="1"/>
  <c r="FD1469" i="1"/>
  <c r="FC1469" i="1"/>
  <c r="FE1469" i="1"/>
  <c r="FF1469" i="1"/>
  <c r="EZ1470" i="1"/>
  <c r="FA1470" i="1"/>
  <c r="FE1470" i="1"/>
  <c r="EZ1471" i="1"/>
  <c r="FB1471" i="1"/>
  <c r="FA1471" i="1"/>
  <c r="FE1471" i="1"/>
  <c r="EZ1472" i="1"/>
  <c r="FC1472" i="1"/>
  <c r="FA1472" i="1"/>
  <c r="FB1472" i="1"/>
  <c r="FD1472" i="1"/>
  <c r="FE1472" i="1"/>
  <c r="FF1472" i="1"/>
  <c r="EZ1473" i="1"/>
  <c r="FA1473" i="1"/>
  <c r="FB1473" i="1"/>
  <c r="FD1473" i="1"/>
  <c r="FC1473" i="1"/>
  <c r="FE1473" i="1"/>
  <c r="FF1473" i="1"/>
  <c r="EZ1474" i="1"/>
  <c r="FA1474" i="1"/>
  <c r="FE1474" i="1"/>
  <c r="EZ1475" i="1"/>
  <c r="FB1475" i="1"/>
  <c r="FA1475" i="1"/>
  <c r="FE1475" i="1"/>
  <c r="EZ1476" i="1"/>
  <c r="FC1476" i="1"/>
  <c r="FA1476" i="1"/>
  <c r="FB1476" i="1"/>
  <c r="FD1476" i="1"/>
  <c r="FE1476" i="1"/>
  <c r="FF1476" i="1"/>
  <c r="EZ1477" i="1"/>
  <c r="FA1477" i="1"/>
  <c r="FB1477" i="1"/>
  <c r="FD1477" i="1"/>
  <c r="FC1477" i="1"/>
  <c r="FE1477" i="1"/>
  <c r="FF1477" i="1"/>
  <c r="EZ1478" i="1"/>
  <c r="FA1478" i="1"/>
  <c r="FE1478" i="1"/>
  <c r="EZ1479" i="1"/>
  <c r="FB1479" i="1"/>
  <c r="FA1479" i="1"/>
  <c r="FE1479" i="1"/>
  <c r="EZ1480" i="1"/>
  <c r="FC1480" i="1"/>
  <c r="FA1480" i="1"/>
  <c r="FB1480" i="1"/>
  <c r="FD1480" i="1"/>
  <c r="FE1480" i="1"/>
  <c r="FF1480" i="1"/>
  <c r="EZ1481" i="1"/>
  <c r="FA1481" i="1"/>
  <c r="FB1481" i="1"/>
  <c r="FD1481" i="1"/>
  <c r="FC1481" i="1"/>
  <c r="FE1481" i="1"/>
  <c r="FF1481" i="1"/>
  <c r="EZ1482" i="1"/>
  <c r="FA1482" i="1"/>
  <c r="FE1482" i="1"/>
  <c r="EZ1483" i="1"/>
  <c r="FB1483" i="1"/>
  <c r="FA1483" i="1"/>
  <c r="FE1483" i="1"/>
  <c r="EZ1484" i="1"/>
  <c r="FC1484" i="1"/>
  <c r="FA1484" i="1"/>
  <c r="FB1484" i="1"/>
  <c r="FD1484" i="1"/>
  <c r="FE1484" i="1"/>
  <c r="FF1484" i="1"/>
  <c r="EZ1485" i="1"/>
  <c r="FA1485" i="1"/>
  <c r="FB1485" i="1"/>
  <c r="FD1485" i="1"/>
  <c r="FC1485" i="1"/>
  <c r="FE1485" i="1"/>
  <c r="FF1485" i="1"/>
  <c r="EZ1486" i="1"/>
  <c r="FA1486" i="1"/>
  <c r="FE1486" i="1"/>
  <c r="EZ1487" i="1"/>
  <c r="FB1487" i="1"/>
  <c r="FA1487" i="1"/>
  <c r="FE1487" i="1"/>
  <c r="EZ1488" i="1"/>
  <c r="FC1488" i="1"/>
  <c r="FA1488" i="1"/>
  <c r="FB1488" i="1"/>
  <c r="FD1488" i="1"/>
  <c r="FE1488" i="1"/>
  <c r="FF1488" i="1"/>
  <c r="EZ1489" i="1"/>
  <c r="FA1489" i="1"/>
  <c r="FB1489" i="1"/>
  <c r="FD1489" i="1"/>
  <c r="FC1489" i="1"/>
  <c r="FE1489" i="1"/>
  <c r="FF1489" i="1"/>
  <c r="EZ1490" i="1"/>
  <c r="FA1490" i="1"/>
  <c r="FE1490" i="1"/>
  <c r="EZ1491" i="1"/>
  <c r="FB1491" i="1"/>
  <c r="FA1491" i="1"/>
  <c r="FE1491" i="1"/>
  <c r="EZ1492" i="1"/>
  <c r="FC1492" i="1"/>
  <c r="FA1492" i="1"/>
  <c r="FB1492" i="1"/>
  <c r="FD1492" i="1"/>
  <c r="FE1492" i="1"/>
  <c r="FF1492" i="1"/>
  <c r="EZ1493" i="1"/>
  <c r="FA1493" i="1"/>
  <c r="FB1493" i="1"/>
  <c r="FD1493" i="1"/>
  <c r="FC1493" i="1"/>
  <c r="FE1493" i="1"/>
  <c r="FF1493" i="1"/>
  <c r="EZ1494" i="1"/>
  <c r="FA1494" i="1"/>
  <c r="FE1494" i="1"/>
  <c r="EZ1495" i="1"/>
  <c r="FB1495" i="1"/>
  <c r="FA1495" i="1"/>
  <c r="FE1495" i="1"/>
  <c r="EZ1496" i="1"/>
  <c r="FC1496" i="1"/>
  <c r="FA1496" i="1"/>
  <c r="FB1496" i="1"/>
  <c r="FD1496" i="1"/>
  <c r="FE1496" i="1"/>
  <c r="FF1496" i="1"/>
  <c r="EZ1497" i="1"/>
  <c r="FA1497" i="1"/>
  <c r="FB1497" i="1"/>
  <c r="FD1497" i="1"/>
  <c r="FC1497" i="1"/>
  <c r="FE1497" i="1"/>
  <c r="FF1497" i="1"/>
  <c r="EZ1498" i="1"/>
  <c r="FA1498" i="1"/>
  <c r="FE1498" i="1"/>
  <c r="EZ1499" i="1"/>
  <c r="FB1499" i="1"/>
  <c r="FA1499" i="1"/>
  <c r="FE1499" i="1"/>
  <c r="EZ1500" i="1"/>
  <c r="FC1500" i="1"/>
  <c r="FA1500" i="1"/>
  <c r="FB1500" i="1"/>
  <c r="FD1500" i="1"/>
  <c r="FE1500" i="1"/>
  <c r="FF1500" i="1"/>
  <c r="EZ1501" i="1"/>
  <c r="FA1501" i="1"/>
  <c r="FB1501" i="1"/>
  <c r="FD1501" i="1"/>
  <c r="FC1501" i="1"/>
  <c r="FE1501" i="1"/>
  <c r="FF1501" i="1"/>
  <c r="EZ1502" i="1"/>
  <c r="FA1502" i="1"/>
  <c r="FE1502" i="1"/>
  <c r="EZ1503" i="1"/>
  <c r="FB1503" i="1"/>
  <c r="FA1503" i="1"/>
  <c r="FE1503" i="1"/>
  <c r="EZ1504" i="1"/>
  <c r="FC1504" i="1"/>
  <c r="FA1504" i="1"/>
  <c r="FB1504" i="1"/>
  <c r="FD1504" i="1"/>
  <c r="FE1504" i="1"/>
  <c r="FF1504" i="1"/>
  <c r="EZ1505" i="1"/>
  <c r="FA1505" i="1"/>
  <c r="FB1505" i="1"/>
  <c r="FD1505" i="1"/>
  <c r="FC1505" i="1"/>
  <c r="FE1505" i="1"/>
  <c r="FF1505" i="1"/>
  <c r="EZ1506" i="1"/>
  <c r="FA1506" i="1"/>
  <c r="FE1506" i="1"/>
  <c r="EZ1507" i="1"/>
  <c r="FB1507" i="1"/>
  <c r="FA1507" i="1"/>
  <c r="FE1507" i="1"/>
  <c r="EZ1508" i="1"/>
  <c r="FC1508" i="1"/>
  <c r="FA1508" i="1"/>
  <c r="FB1508" i="1"/>
  <c r="FD1508" i="1"/>
  <c r="FE1508" i="1"/>
  <c r="FF1508" i="1"/>
  <c r="EZ1509" i="1"/>
  <c r="FA1509" i="1"/>
  <c r="FB1509" i="1"/>
  <c r="FD1509" i="1"/>
  <c r="FC1509" i="1"/>
  <c r="FE1509" i="1"/>
  <c r="FF1509" i="1"/>
  <c r="EZ1510" i="1"/>
  <c r="FA1510" i="1"/>
  <c r="FE1510" i="1"/>
  <c r="EZ1511" i="1"/>
  <c r="FB1511" i="1"/>
  <c r="FA1511" i="1"/>
  <c r="FE1511" i="1"/>
  <c r="EZ1512" i="1"/>
  <c r="FC1512" i="1"/>
  <c r="FA1512" i="1"/>
  <c r="FB1512" i="1"/>
  <c r="FD1512" i="1"/>
  <c r="FE1512" i="1"/>
  <c r="FF1512" i="1"/>
  <c r="EZ1513" i="1"/>
  <c r="FA1513" i="1"/>
  <c r="FB1513" i="1"/>
  <c r="FD1513" i="1"/>
  <c r="FC1513" i="1"/>
  <c r="FE1513" i="1"/>
  <c r="FF1513" i="1"/>
  <c r="EZ1514" i="1"/>
  <c r="FA1514" i="1"/>
  <c r="FE1514" i="1"/>
  <c r="EZ1515" i="1"/>
  <c r="FB1515" i="1"/>
  <c r="FA1515" i="1"/>
  <c r="FE1515" i="1"/>
  <c r="EZ1516" i="1"/>
  <c r="FC1516" i="1"/>
  <c r="FA1516" i="1"/>
  <c r="FB1516" i="1"/>
  <c r="FD1516" i="1"/>
  <c r="FE1516" i="1"/>
  <c r="FF1516" i="1"/>
  <c r="EZ1517" i="1"/>
  <c r="FA1517" i="1"/>
  <c r="FB1517" i="1"/>
  <c r="FD1517" i="1"/>
  <c r="FC1517" i="1"/>
  <c r="FE1517" i="1"/>
  <c r="FF1517" i="1"/>
  <c r="EZ1518" i="1"/>
  <c r="FA1518" i="1"/>
  <c r="FE1518" i="1"/>
  <c r="EZ1519" i="1"/>
  <c r="FB1519" i="1"/>
  <c r="FA1519" i="1"/>
  <c r="FE1519" i="1"/>
  <c r="EZ1520" i="1"/>
  <c r="FC1520" i="1"/>
  <c r="FA1520" i="1"/>
  <c r="FB1520" i="1"/>
  <c r="FD1520" i="1"/>
  <c r="FE1520" i="1"/>
  <c r="FF1520" i="1"/>
  <c r="EZ1521" i="1"/>
  <c r="FA1521" i="1"/>
  <c r="FB1521" i="1"/>
  <c r="FD1521" i="1"/>
  <c r="FC1521" i="1"/>
  <c r="FE1521" i="1"/>
  <c r="FF1521" i="1"/>
  <c r="EZ1522" i="1"/>
  <c r="FA1522" i="1"/>
  <c r="FE1522" i="1"/>
  <c r="EZ1523" i="1"/>
  <c r="FB1523" i="1"/>
  <c r="FA1523" i="1"/>
  <c r="FE1523" i="1"/>
  <c r="EZ1524" i="1"/>
  <c r="FC1524" i="1"/>
  <c r="FA1524" i="1"/>
  <c r="FB1524" i="1"/>
  <c r="FD1524" i="1"/>
  <c r="FE1524" i="1"/>
  <c r="FF1524" i="1"/>
  <c r="EZ1525" i="1"/>
  <c r="FA1525" i="1"/>
  <c r="FB1525" i="1"/>
  <c r="FD1525" i="1"/>
  <c r="FC1525" i="1"/>
  <c r="FE1525" i="1"/>
  <c r="FF1525" i="1"/>
  <c r="EZ1526" i="1"/>
  <c r="FA1526" i="1"/>
  <c r="FE1526" i="1"/>
  <c r="EZ1527" i="1"/>
  <c r="FB1527" i="1"/>
  <c r="FA1527" i="1"/>
  <c r="FE1527" i="1"/>
  <c r="EZ1528" i="1"/>
  <c r="FC1528" i="1"/>
  <c r="FA1528" i="1"/>
  <c r="FB1528" i="1"/>
  <c r="FD1528" i="1"/>
  <c r="FE1528" i="1"/>
  <c r="FF1528" i="1"/>
  <c r="EZ1529" i="1"/>
  <c r="FA1529" i="1"/>
  <c r="FB1529" i="1"/>
  <c r="FD1529" i="1"/>
  <c r="FC1529" i="1"/>
  <c r="FE1529" i="1"/>
  <c r="FF1529" i="1"/>
  <c r="EZ1530" i="1"/>
  <c r="EZ1531" i="1"/>
  <c r="FB1531" i="1"/>
  <c r="FA1531" i="1"/>
  <c r="FE1531" i="1"/>
  <c r="EZ1532" i="1"/>
  <c r="FC1532" i="1"/>
  <c r="FA1532" i="1"/>
  <c r="FB1532" i="1"/>
  <c r="FD1532" i="1"/>
  <c r="FE1532" i="1"/>
  <c r="FF1532" i="1"/>
  <c r="EZ1533" i="1"/>
  <c r="FA1533" i="1"/>
  <c r="FB1533" i="1"/>
  <c r="FD1533" i="1"/>
  <c r="FC1533" i="1"/>
  <c r="FE1533" i="1"/>
  <c r="FF1533" i="1"/>
  <c r="EZ1534" i="1"/>
  <c r="EZ1535" i="1"/>
  <c r="FB1535" i="1"/>
  <c r="FA1535" i="1"/>
  <c r="FE1535" i="1"/>
  <c r="EZ1536" i="1"/>
  <c r="FC1536" i="1"/>
  <c r="FA1536" i="1"/>
  <c r="FB1536" i="1"/>
  <c r="FD1536" i="1"/>
  <c r="FE1536" i="1"/>
  <c r="FF1536" i="1"/>
  <c r="EZ1537" i="1"/>
  <c r="FA1537" i="1"/>
  <c r="FB1537" i="1"/>
  <c r="FD1537" i="1"/>
  <c r="FC1537" i="1"/>
  <c r="FE1537" i="1"/>
  <c r="FF1537" i="1"/>
  <c r="EZ1538" i="1"/>
  <c r="EZ1539" i="1"/>
  <c r="FB1539" i="1"/>
  <c r="FA1539" i="1"/>
  <c r="FE1539" i="1"/>
  <c r="EZ1540" i="1"/>
  <c r="FC1540" i="1"/>
  <c r="FA1540" i="1"/>
  <c r="FB1540" i="1"/>
  <c r="FD1540" i="1"/>
  <c r="FE1540" i="1"/>
  <c r="FF1540" i="1"/>
  <c r="EZ1541" i="1"/>
  <c r="FA1541" i="1"/>
  <c r="FB1541" i="1"/>
  <c r="FD1541" i="1"/>
  <c r="FC1541" i="1"/>
  <c r="FE1541" i="1"/>
  <c r="FF1541" i="1"/>
  <c r="EZ1542" i="1"/>
  <c r="EZ1543" i="1"/>
  <c r="FB1543" i="1"/>
  <c r="FA1543" i="1"/>
  <c r="FE1543" i="1"/>
  <c r="EZ1544" i="1"/>
  <c r="FC1544" i="1"/>
  <c r="FA1544" i="1"/>
  <c r="FB1544" i="1"/>
  <c r="FD1544" i="1"/>
  <c r="FE1544" i="1"/>
  <c r="FF1544" i="1"/>
  <c r="EZ1545" i="1"/>
  <c r="FA1545" i="1"/>
  <c r="FB1545" i="1"/>
  <c r="FD1545" i="1"/>
  <c r="FC1545" i="1"/>
  <c r="FE1545" i="1"/>
  <c r="FF1545" i="1"/>
  <c r="EZ1546" i="1"/>
  <c r="EZ1547" i="1"/>
  <c r="FB1547" i="1"/>
  <c r="FA1547" i="1"/>
  <c r="FE1547" i="1"/>
  <c r="EZ1548" i="1"/>
  <c r="FC1548" i="1"/>
  <c r="FA1548" i="1"/>
  <c r="FB1548" i="1"/>
  <c r="FD1548" i="1"/>
  <c r="FE1548" i="1"/>
  <c r="FF1548" i="1"/>
  <c r="EZ1549" i="1"/>
  <c r="FA1549" i="1"/>
  <c r="FB1549" i="1"/>
  <c r="FD1549" i="1"/>
  <c r="FC1549" i="1"/>
  <c r="FE1549" i="1"/>
  <c r="FF1549" i="1"/>
  <c r="EZ1550" i="1"/>
  <c r="EZ1551" i="1"/>
  <c r="FB1551" i="1"/>
  <c r="FA1551" i="1"/>
  <c r="FE1551" i="1"/>
  <c r="EZ1552" i="1"/>
  <c r="FC1552" i="1"/>
  <c r="FA1552" i="1"/>
  <c r="FB1552" i="1"/>
  <c r="FD1552" i="1"/>
  <c r="FE1552" i="1"/>
  <c r="FF1552" i="1"/>
  <c r="EZ1553" i="1"/>
  <c r="FA1553" i="1"/>
  <c r="FB1553" i="1"/>
  <c r="FD1553" i="1"/>
  <c r="FC1553" i="1"/>
  <c r="FE1553" i="1"/>
  <c r="FF1553" i="1"/>
  <c r="EZ1554" i="1"/>
  <c r="EZ1555" i="1"/>
  <c r="FB1555" i="1"/>
  <c r="FA1555" i="1"/>
  <c r="FE1555" i="1"/>
  <c r="EZ1556" i="1"/>
  <c r="FC1556" i="1"/>
  <c r="FA1556" i="1"/>
  <c r="FB1556" i="1"/>
  <c r="FD1556" i="1"/>
  <c r="FE1556" i="1"/>
  <c r="FF1556" i="1"/>
  <c r="EZ1557" i="1"/>
  <c r="FA1557" i="1"/>
  <c r="FB1557" i="1"/>
  <c r="FD1557" i="1"/>
  <c r="FC1557" i="1"/>
  <c r="FE1557" i="1"/>
  <c r="FF1557" i="1"/>
  <c r="EZ1558" i="1"/>
  <c r="EZ1559" i="1"/>
  <c r="FB1559" i="1"/>
  <c r="FA1559" i="1"/>
  <c r="FE1559" i="1"/>
  <c r="EZ1560" i="1"/>
  <c r="FC1560" i="1"/>
  <c r="FA1560" i="1"/>
  <c r="FB1560" i="1"/>
  <c r="FD1560" i="1"/>
  <c r="FE1560" i="1"/>
  <c r="FF1560" i="1"/>
  <c r="EZ1561" i="1"/>
  <c r="FA1561" i="1"/>
  <c r="FB1561" i="1"/>
  <c r="FD1561" i="1"/>
  <c r="FC1561" i="1"/>
  <c r="FE1561" i="1"/>
  <c r="FF1561" i="1"/>
  <c r="EZ1562" i="1"/>
  <c r="EZ1563" i="1"/>
  <c r="FB1563" i="1"/>
  <c r="FA1563" i="1"/>
  <c r="FE1563" i="1"/>
  <c r="EZ1564" i="1"/>
  <c r="FC1564" i="1"/>
  <c r="FA1564" i="1"/>
  <c r="FB1564" i="1"/>
  <c r="FD1564" i="1"/>
  <c r="FE1564" i="1"/>
  <c r="FF1564" i="1"/>
  <c r="EZ1565" i="1"/>
  <c r="FA1565" i="1"/>
  <c r="FB1565" i="1"/>
  <c r="FD1565" i="1"/>
  <c r="FC1565" i="1"/>
  <c r="FE1565" i="1"/>
  <c r="EZ1566" i="1"/>
  <c r="FC1566" i="1"/>
  <c r="EZ1567" i="1"/>
  <c r="FA1567" i="1"/>
  <c r="FE1567" i="1"/>
  <c r="EZ1568" i="1"/>
  <c r="FC1568" i="1"/>
  <c r="FA1568" i="1"/>
  <c r="FE1568" i="1"/>
  <c r="FB1568" i="1"/>
  <c r="FD1568" i="1"/>
  <c r="EZ1569" i="1"/>
  <c r="FA1569" i="1"/>
  <c r="FB1569" i="1"/>
  <c r="FD1569" i="1"/>
  <c r="FC1569" i="1"/>
  <c r="FE1569" i="1"/>
  <c r="FF1569" i="1"/>
  <c r="EZ1570" i="1"/>
  <c r="FC1570" i="1"/>
  <c r="EZ1571" i="1"/>
  <c r="EZ1572" i="1"/>
  <c r="FC1572" i="1"/>
  <c r="FA1572" i="1"/>
  <c r="FB1572" i="1"/>
  <c r="FD1572" i="1"/>
  <c r="FE1572" i="1"/>
  <c r="FF1572" i="1"/>
  <c r="EZ1573" i="1"/>
  <c r="FA1573" i="1"/>
  <c r="FB1573" i="1"/>
  <c r="FD1573" i="1"/>
  <c r="FC1573" i="1"/>
  <c r="FE1573" i="1"/>
  <c r="EZ1574" i="1"/>
  <c r="FC1574" i="1"/>
  <c r="EZ1575" i="1"/>
  <c r="FA1575" i="1"/>
  <c r="FE1575" i="1"/>
  <c r="EZ1576" i="1"/>
  <c r="FC1576" i="1"/>
  <c r="FA1576" i="1"/>
  <c r="FE1576" i="1"/>
  <c r="FB1576" i="1"/>
  <c r="FD1576" i="1"/>
  <c r="EZ1577" i="1"/>
  <c r="FA1577" i="1"/>
  <c r="FB1577" i="1"/>
  <c r="FD1577" i="1"/>
  <c r="FC1577" i="1"/>
  <c r="FE1577" i="1"/>
  <c r="FF1577" i="1"/>
  <c r="EZ1578" i="1"/>
  <c r="FC1578" i="1"/>
  <c r="EZ1579" i="1"/>
  <c r="EZ1580" i="1"/>
  <c r="FC1580" i="1"/>
  <c r="FA1580" i="1"/>
  <c r="FB1580" i="1"/>
  <c r="FD1580" i="1"/>
  <c r="FE1580" i="1"/>
  <c r="FF1580" i="1"/>
  <c r="EZ1581" i="1"/>
  <c r="FA1581" i="1"/>
  <c r="FB1581" i="1"/>
  <c r="FD1581" i="1"/>
  <c r="FC1581" i="1"/>
  <c r="FE1581" i="1"/>
  <c r="EZ1582" i="1"/>
  <c r="FC1582" i="1"/>
  <c r="EZ1583" i="1"/>
  <c r="FA1583" i="1"/>
  <c r="FE1583" i="1"/>
  <c r="EZ1584" i="1"/>
  <c r="FC1584" i="1"/>
  <c r="FA1584" i="1"/>
  <c r="FE1584" i="1"/>
  <c r="FB1584" i="1"/>
  <c r="FD1584" i="1"/>
  <c r="EZ1585" i="1"/>
  <c r="FA1585" i="1"/>
  <c r="FB1585" i="1"/>
  <c r="FD1585" i="1"/>
  <c r="FC1585" i="1"/>
  <c r="FE1585" i="1"/>
  <c r="FF1585" i="1"/>
  <c r="EZ1586" i="1"/>
  <c r="FC1586" i="1"/>
  <c r="EZ1587" i="1"/>
  <c r="EZ1588" i="1"/>
  <c r="FC1588" i="1"/>
  <c r="FA1588" i="1"/>
  <c r="FB1588" i="1"/>
  <c r="FD1588" i="1"/>
  <c r="FE1588" i="1"/>
  <c r="FF1588" i="1"/>
  <c r="EZ1589" i="1"/>
  <c r="FA1589" i="1"/>
  <c r="FB1589" i="1"/>
  <c r="FD1589" i="1"/>
  <c r="FC1589" i="1"/>
  <c r="FE1589" i="1"/>
  <c r="EZ1590" i="1"/>
  <c r="FC1590" i="1"/>
  <c r="EZ1591" i="1"/>
  <c r="FA1591" i="1"/>
  <c r="FE1591" i="1"/>
  <c r="EZ1592" i="1"/>
  <c r="FC1592" i="1"/>
  <c r="FA1592" i="1"/>
  <c r="FE1592" i="1"/>
  <c r="FB1592" i="1"/>
  <c r="FD1592" i="1"/>
  <c r="EZ1593" i="1"/>
  <c r="FA1593" i="1"/>
  <c r="FB1593" i="1"/>
  <c r="FD1593" i="1"/>
  <c r="FC1593" i="1"/>
  <c r="FE1593" i="1"/>
  <c r="FF1593" i="1"/>
  <c r="EZ1594" i="1"/>
  <c r="FC1594" i="1"/>
  <c r="EZ1595" i="1"/>
  <c r="EZ1596" i="1"/>
  <c r="FC1596" i="1"/>
  <c r="FA1596" i="1"/>
  <c r="FB1596" i="1"/>
  <c r="FD1596" i="1"/>
  <c r="FE1596" i="1"/>
  <c r="FF1596" i="1"/>
  <c r="EZ1597" i="1"/>
  <c r="FA1597" i="1"/>
  <c r="FB1597" i="1"/>
  <c r="FD1597" i="1"/>
  <c r="FC1597" i="1"/>
  <c r="FE1597" i="1"/>
  <c r="EZ1598" i="1"/>
  <c r="FC1598" i="1"/>
  <c r="EZ1599" i="1"/>
  <c r="FA1599" i="1"/>
  <c r="FE1599" i="1"/>
  <c r="EZ1600" i="1"/>
  <c r="FC1600" i="1"/>
  <c r="FA1600" i="1"/>
  <c r="FE1600" i="1"/>
  <c r="FB1600" i="1"/>
  <c r="FD1600" i="1"/>
  <c r="EZ1601" i="1"/>
  <c r="FA1601" i="1"/>
  <c r="FB1601" i="1"/>
  <c r="FD1601" i="1"/>
  <c r="FC1601" i="1"/>
  <c r="FE1601" i="1"/>
  <c r="FF1601" i="1"/>
  <c r="EZ1602" i="1"/>
  <c r="FC1602" i="1"/>
  <c r="EZ1603" i="1"/>
  <c r="EZ1604" i="1"/>
  <c r="FC1604" i="1"/>
  <c r="FA1604" i="1"/>
  <c r="FB1604" i="1"/>
  <c r="FD1604" i="1"/>
  <c r="FE1604" i="1"/>
  <c r="FF1604" i="1"/>
  <c r="EZ1605" i="1"/>
  <c r="FA1605" i="1"/>
  <c r="FB1605" i="1"/>
  <c r="FD1605" i="1"/>
  <c r="FC1605" i="1"/>
  <c r="FE1605" i="1"/>
  <c r="EZ1606" i="1"/>
  <c r="FC1606" i="1"/>
  <c r="EZ1607" i="1"/>
  <c r="FA1607" i="1"/>
  <c r="FE1607" i="1"/>
  <c r="EZ1608" i="1"/>
  <c r="FC1608" i="1"/>
  <c r="FA1608" i="1"/>
  <c r="FE1608" i="1"/>
  <c r="FB1608" i="1"/>
  <c r="FD1608" i="1"/>
  <c r="EZ1609" i="1"/>
  <c r="FA1609" i="1"/>
  <c r="FB1609" i="1"/>
  <c r="FD1609" i="1"/>
  <c r="FC1609" i="1"/>
  <c r="FE1609" i="1"/>
  <c r="FF1609" i="1"/>
  <c r="EZ1610" i="1"/>
  <c r="FC1610" i="1"/>
  <c r="EZ1611" i="1"/>
  <c r="EZ1612" i="1"/>
  <c r="FC1612" i="1"/>
  <c r="FA1612" i="1"/>
  <c r="FB1612" i="1"/>
  <c r="FD1612" i="1"/>
  <c r="FE1612" i="1"/>
  <c r="FF1612" i="1"/>
  <c r="EZ1613" i="1"/>
  <c r="FA1613" i="1"/>
  <c r="FB1613" i="1"/>
  <c r="FD1613" i="1"/>
  <c r="FC1613" i="1"/>
  <c r="FE1613" i="1"/>
  <c r="EZ1614" i="1"/>
  <c r="FC1614" i="1"/>
  <c r="EZ1615" i="1"/>
  <c r="FA1615" i="1"/>
  <c r="FE1615" i="1"/>
  <c r="EZ1616" i="1"/>
  <c r="FC1616" i="1"/>
  <c r="FA1616" i="1"/>
  <c r="FE1616" i="1"/>
  <c r="FB1616" i="1"/>
  <c r="FD1616" i="1"/>
  <c r="EZ1617" i="1"/>
  <c r="FA1617" i="1"/>
  <c r="FB1617" i="1"/>
  <c r="FD1617" i="1"/>
  <c r="FC1617" i="1"/>
  <c r="FE1617" i="1"/>
  <c r="FF1617" i="1"/>
  <c r="EZ1618" i="1"/>
  <c r="FC1618" i="1"/>
  <c r="EZ1619" i="1"/>
  <c r="EZ1620" i="1"/>
  <c r="FC1620" i="1"/>
  <c r="FA1620" i="1"/>
  <c r="FB1620" i="1"/>
  <c r="FD1620" i="1"/>
  <c r="FE1620" i="1"/>
  <c r="FF1620" i="1"/>
  <c r="EZ1621" i="1"/>
  <c r="FA1621" i="1"/>
  <c r="FB1621" i="1"/>
  <c r="FD1621" i="1"/>
  <c r="FC1621" i="1"/>
  <c r="FE1621" i="1"/>
  <c r="EZ1622" i="1"/>
  <c r="FC1622" i="1"/>
  <c r="EZ1623" i="1"/>
  <c r="FA1623" i="1"/>
  <c r="FE1623" i="1"/>
  <c r="EZ1624" i="1"/>
  <c r="FC1624" i="1"/>
  <c r="FA1624" i="1"/>
  <c r="FE1624" i="1"/>
  <c r="FB1624" i="1"/>
  <c r="FD1624" i="1"/>
  <c r="EZ1625" i="1"/>
  <c r="FA1625" i="1"/>
  <c r="FB1625" i="1"/>
  <c r="FD1625" i="1"/>
  <c r="FC1625" i="1"/>
  <c r="FE1625" i="1"/>
  <c r="FF1625" i="1"/>
  <c r="EZ1626" i="1"/>
  <c r="FC1626" i="1"/>
  <c r="EZ1627" i="1"/>
  <c r="EZ1628" i="1"/>
  <c r="FC1628" i="1"/>
  <c r="FA1628" i="1"/>
  <c r="FB1628" i="1"/>
  <c r="FD1628" i="1"/>
  <c r="FE1628" i="1"/>
  <c r="FF1628" i="1"/>
  <c r="EZ1629" i="1"/>
  <c r="FA1629" i="1"/>
  <c r="FB1629" i="1"/>
  <c r="FD1629" i="1"/>
  <c r="FC1629" i="1"/>
  <c r="FE1629" i="1"/>
  <c r="EZ1630" i="1"/>
  <c r="FC1630" i="1"/>
  <c r="EZ1631" i="1"/>
  <c r="FA1631" i="1"/>
  <c r="FE1631" i="1"/>
  <c r="EZ1632" i="1"/>
  <c r="FC1632" i="1"/>
  <c r="FA1632" i="1"/>
  <c r="FE1632" i="1"/>
  <c r="FB1632" i="1"/>
  <c r="FD1632" i="1"/>
  <c r="EZ1633" i="1"/>
  <c r="FA1633" i="1"/>
  <c r="FB1633" i="1"/>
  <c r="FD1633" i="1"/>
  <c r="FC1633" i="1"/>
  <c r="FE1633" i="1"/>
  <c r="FF1633" i="1"/>
  <c r="EZ1634" i="1"/>
  <c r="FC1634" i="1"/>
  <c r="EZ1635" i="1"/>
  <c r="EZ1636" i="1"/>
  <c r="FC1636" i="1"/>
  <c r="FA1636" i="1"/>
  <c r="FB1636" i="1"/>
  <c r="FD1636" i="1"/>
  <c r="FE1636" i="1"/>
  <c r="FF1636" i="1"/>
  <c r="EZ1637" i="1"/>
  <c r="FA1637" i="1"/>
  <c r="FB1637" i="1"/>
  <c r="FD1637" i="1"/>
  <c r="FC1637" i="1"/>
  <c r="FE1637" i="1"/>
  <c r="EZ1638" i="1"/>
  <c r="FC1638" i="1"/>
  <c r="EZ1639" i="1"/>
  <c r="FA1639" i="1"/>
  <c r="FE1639" i="1"/>
  <c r="EZ1640" i="1"/>
  <c r="FC1640" i="1"/>
  <c r="FA1640" i="1"/>
  <c r="FE1640" i="1"/>
  <c r="FB1640" i="1"/>
  <c r="FD1640" i="1"/>
  <c r="EZ1641" i="1"/>
  <c r="FA1641" i="1"/>
  <c r="FB1641" i="1"/>
  <c r="FD1641" i="1"/>
  <c r="FC1641" i="1"/>
  <c r="FE1641" i="1"/>
  <c r="FF1641" i="1"/>
  <c r="EZ1642" i="1"/>
  <c r="FC1642" i="1"/>
  <c r="EZ1643" i="1"/>
  <c r="EZ1644" i="1"/>
  <c r="FC1644" i="1"/>
  <c r="FA1644" i="1"/>
  <c r="FB1644" i="1"/>
  <c r="FD1644" i="1"/>
  <c r="FE1644" i="1"/>
  <c r="FF1644" i="1"/>
  <c r="EZ1645" i="1"/>
  <c r="FA1645" i="1"/>
  <c r="FB1645" i="1"/>
  <c r="FD1645" i="1"/>
  <c r="FC1645" i="1"/>
  <c r="FE1645" i="1"/>
  <c r="EZ1646" i="1"/>
  <c r="FC1646" i="1"/>
  <c r="EZ1647" i="1"/>
  <c r="FA1647" i="1"/>
  <c r="FE1647" i="1"/>
  <c r="EZ1648" i="1"/>
  <c r="FC1648" i="1"/>
  <c r="FA1648" i="1"/>
  <c r="FE1648" i="1"/>
  <c r="FB1648" i="1"/>
  <c r="FD1648" i="1"/>
  <c r="EZ1649" i="1"/>
  <c r="FA1649" i="1"/>
  <c r="FB1649" i="1"/>
  <c r="FD1649" i="1"/>
  <c r="FC1649" i="1"/>
  <c r="FE1649" i="1"/>
  <c r="FF1649" i="1"/>
  <c r="EZ1650" i="1"/>
  <c r="FC1650" i="1"/>
  <c r="EZ1651" i="1"/>
  <c r="EZ1652" i="1"/>
  <c r="FC1652" i="1"/>
  <c r="FA1652" i="1"/>
  <c r="FB1652" i="1"/>
  <c r="FD1652" i="1"/>
  <c r="FE1652" i="1"/>
  <c r="FF1652" i="1"/>
  <c r="EZ1653" i="1"/>
  <c r="FA1653" i="1"/>
  <c r="FB1653" i="1"/>
  <c r="FD1653" i="1"/>
  <c r="FC1653" i="1"/>
  <c r="FE1653" i="1"/>
  <c r="EZ1654" i="1"/>
  <c r="FC1654" i="1"/>
  <c r="EZ1655" i="1"/>
  <c r="FA1655" i="1"/>
  <c r="FE1655" i="1"/>
  <c r="EZ1656" i="1"/>
  <c r="FC1656" i="1"/>
  <c r="FA1656" i="1"/>
  <c r="FE1656" i="1"/>
  <c r="FB1656" i="1"/>
  <c r="FD1656" i="1"/>
  <c r="EZ1657" i="1"/>
  <c r="FA1657" i="1"/>
  <c r="FB1657" i="1"/>
  <c r="FD1657" i="1"/>
  <c r="FC1657" i="1"/>
  <c r="FE1657" i="1"/>
  <c r="FF1657" i="1"/>
  <c r="EZ1658" i="1"/>
  <c r="FC1658" i="1"/>
  <c r="EZ1659" i="1"/>
  <c r="EZ1660" i="1"/>
  <c r="FC1660" i="1"/>
  <c r="FA1660" i="1"/>
  <c r="FB1660" i="1"/>
  <c r="FD1660" i="1"/>
  <c r="FE1660" i="1"/>
  <c r="FF1660" i="1"/>
  <c r="EZ1661" i="1"/>
  <c r="FA1661" i="1"/>
  <c r="FB1661" i="1"/>
  <c r="FD1661" i="1"/>
  <c r="FC1661" i="1"/>
  <c r="FE1661" i="1"/>
  <c r="EZ1662" i="1"/>
  <c r="FC1662" i="1"/>
  <c r="EZ1663" i="1"/>
  <c r="FA1663" i="1"/>
  <c r="FE1663" i="1"/>
  <c r="EZ1664" i="1"/>
  <c r="FC1664" i="1"/>
  <c r="FA1664" i="1"/>
  <c r="FE1664" i="1"/>
  <c r="FB1664" i="1"/>
  <c r="FD1664" i="1"/>
  <c r="EZ1665" i="1"/>
  <c r="FA1665" i="1"/>
  <c r="FB1665" i="1"/>
  <c r="FD1665" i="1"/>
  <c r="FC1665" i="1"/>
  <c r="FE1665" i="1"/>
  <c r="FF1665" i="1"/>
  <c r="EZ1666" i="1"/>
  <c r="FC1666" i="1"/>
  <c r="EZ1667" i="1"/>
  <c r="EZ1668" i="1"/>
  <c r="FC1668" i="1"/>
  <c r="FA1668" i="1"/>
  <c r="FB1668" i="1"/>
  <c r="FD1668" i="1"/>
  <c r="FE1668" i="1"/>
  <c r="FF1668" i="1"/>
  <c r="EZ1669" i="1"/>
  <c r="FA1669" i="1"/>
  <c r="FB1669" i="1"/>
  <c r="FD1669" i="1"/>
  <c r="FC1669" i="1"/>
  <c r="FE1669" i="1"/>
  <c r="EZ1670" i="1"/>
  <c r="FC1670" i="1"/>
  <c r="EZ1671" i="1"/>
  <c r="FA1671" i="1"/>
  <c r="FE1671" i="1"/>
  <c r="EZ1672" i="1"/>
  <c r="FC1672" i="1"/>
  <c r="FA1672" i="1"/>
  <c r="FE1672" i="1"/>
  <c r="FB1672" i="1"/>
  <c r="FD1672" i="1"/>
  <c r="EZ1673" i="1"/>
  <c r="FA1673" i="1"/>
  <c r="FB1673" i="1"/>
  <c r="FD1673" i="1"/>
  <c r="FC1673" i="1"/>
  <c r="FE1673" i="1"/>
  <c r="FF1673" i="1"/>
  <c r="EZ1674" i="1"/>
  <c r="FC1674" i="1"/>
  <c r="EZ1675" i="1"/>
  <c r="EZ1676" i="1"/>
  <c r="FC1676" i="1"/>
  <c r="FA1676" i="1"/>
  <c r="FB1676" i="1"/>
  <c r="FD1676" i="1"/>
  <c r="FE1676" i="1"/>
  <c r="FF1676" i="1"/>
  <c r="EZ1677" i="1"/>
  <c r="FA1677" i="1"/>
  <c r="FB1677" i="1"/>
  <c r="FD1677" i="1"/>
  <c r="FC1677" i="1"/>
  <c r="FE1677" i="1"/>
  <c r="EZ1678" i="1"/>
  <c r="FC1678" i="1"/>
  <c r="EZ1679" i="1"/>
  <c r="FA1679" i="1"/>
  <c r="FE1679" i="1"/>
  <c r="EZ1680" i="1"/>
  <c r="FC1680" i="1"/>
  <c r="FA1680" i="1"/>
  <c r="FE1680" i="1"/>
  <c r="FB1680" i="1"/>
  <c r="FD1680" i="1"/>
  <c r="EZ1681" i="1"/>
  <c r="FA1681" i="1"/>
  <c r="FB1681" i="1"/>
  <c r="FD1681" i="1"/>
  <c r="FC1681" i="1"/>
  <c r="FE1681" i="1"/>
  <c r="FF1681" i="1"/>
  <c r="EZ1682" i="1"/>
  <c r="FC1682" i="1"/>
  <c r="EZ1683" i="1"/>
  <c r="EZ1684" i="1"/>
  <c r="FC1684" i="1"/>
  <c r="FA1684" i="1"/>
  <c r="FB1684" i="1"/>
  <c r="FD1684" i="1"/>
  <c r="FE1684" i="1"/>
  <c r="FF1684" i="1"/>
  <c r="EZ1685" i="1"/>
  <c r="FA1685" i="1"/>
  <c r="FB1685" i="1"/>
  <c r="FD1685" i="1"/>
  <c r="FC1685" i="1"/>
  <c r="FE1685" i="1"/>
  <c r="EZ1686" i="1"/>
  <c r="FC1686" i="1"/>
  <c r="EZ1687" i="1"/>
  <c r="FA1687" i="1"/>
  <c r="FE1687" i="1"/>
  <c r="EZ1688" i="1"/>
  <c r="FC1688" i="1"/>
  <c r="FA1688" i="1"/>
  <c r="FE1688" i="1"/>
  <c r="FB1688" i="1"/>
  <c r="FD1688" i="1"/>
  <c r="EZ1689" i="1"/>
  <c r="FA1689" i="1"/>
  <c r="FB1689" i="1"/>
  <c r="FD1689" i="1"/>
  <c r="FC1689" i="1"/>
  <c r="FE1689" i="1"/>
  <c r="FF1689" i="1"/>
  <c r="EZ1690" i="1"/>
  <c r="FC1690" i="1"/>
  <c r="EZ1691" i="1"/>
  <c r="EZ1692" i="1"/>
  <c r="FC1692" i="1"/>
  <c r="FA1692" i="1"/>
  <c r="FB1692" i="1"/>
  <c r="FD1692" i="1"/>
  <c r="FE1692" i="1"/>
  <c r="FF1692" i="1"/>
  <c r="EZ1693" i="1"/>
  <c r="FA1693" i="1"/>
  <c r="FB1693" i="1"/>
  <c r="FD1693" i="1"/>
  <c r="FC1693" i="1"/>
  <c r="FE1693" i="1"/>
  <c r="EZ1694" i="1"/>
  <c r="FC1694" i="1"/>
  <c r="EZ1695" i="1"/>
  <c r="FA1695" i="1"/>
  <c r="FE1695" i="1"/>
  <c r="EZ1696" i="1"/>
  <c r="FC1696" i="1"/>
  <c r="FA1696" i="1"/>
  <c r="FE1696" i="1"/>
  <c r="FB1696" i="1"/>
  <c r="FD1696" i="1"/>
  <c r="EZ1697" i="1"/>
  <c r="FA1697" i="1"/>
  <c r="FB1697" i="1"/>
  <c r="FD1697" i="1"/>
  <c r="FC1697" i="1"/>
  <c r="FE1697" i="1"/>
  <c r="EZ1698" i="1"/>
  <c r="FA1698" i="1"/>
  <c r="FE1698" i="1"/>
  <c r="FB1698" i="1"/>
  <c r="FD1698" i="1"/>
  <c r="FC1698" i="1"/>
  <c r="EZ1699" i="1"/>
  <c r="FB1699" i="1"/>
  <c r="FF1699" i="1"/>
  <c r="FA1699" i="1"/>
  <c r="FE1699" i="1"/>
  <c r="EZ1700" i="1"/>
  <c r="FC1700" i="1"/>
  <c r="EZ1701" i="1"/>
  <c r="FA1701" i="1"/>
  <c r="FE1701" i="1"/>
  <c r="FB1701" i="1"/>
  <c r="FD1701" i="1"/>
  <c r="FC1701" i="1"/>
  <c r="EZ1702" i="1"/>
  <c r="FA1702" i="1"/>
  <c r="FE1702" i="1"/>
  <c r="EZ1703" i="1"/>
  <c r="FB1703" i="1"/>
  <c r="FF1703" i="1"/>
  <c r="FA1703" i="1"/>
  <c r="FE1703" i="1"/>
  <c r="FC1703" i="1"/>
  <c r="FD1703" i="1"/>
  <c r="EZ1704" i="1"/>
  <c r="FC1704" i="1"/>
  <c r="FA1704" i="1"/>
  <c r="FE1704" i="1"/>
  <c r="FB1704" i="1"/>
  <c r="FD1704" i="1"/>
  <c r="EZ1705" i="1"/>
  <c r="FA1705" i="1"/>
  <c r="FB1705" i="1"/>
  <c r="FD1705" i="1"/>
  <c r="FC1705" i="1"/>
  <c r="FE1705" i="1"/>
  <c r="EZ1706" i="1"/>
  <c r="FA1706" i="1"/>
  <c r="FE1706" i="1"/>
  <c r="FB1706" i="1"/>
  <c r="FD1706" i="1"/>
  <c r="FC1706" i="1"/>
  <c r="EZ1707" i="1"/>
  <c r="FB1707" i="1"/>
  <c r="FF1707" i="1"/>
  <c r="FA1707" i="1"/>
  <c r="FE1707" i="1"/>
  <c r="EZ1708" i="1"/>
  <c r="FC1708" i="1"/>
  <c r="EZ1709" i="1"/>
  <c r="FA1709" i="1"/>
  <c r="FE1709" i="1"/>
  <c r="FB1709" i="1"/>
  <c r="FD1709" i="1"/>
  <c r="FC1709" i="1"/>
  <c r="EZ1710" i="1"/>
  <c r="FA1710" i="1"/>
  <c r="FE1710" i="1"/>
  <c r="EZ1711" i="1"/>
  <c r="FB1711" i="1"/>
  <c r="FF1711" i="1"/>
  <c r="FA1711" i="1"/>
  <c r="FE1711" i="1"/>
  <c r="FC1711" i="1"/>
  <c r="FD1711" i="1"/>
  <c r="EZ1712" i="1"/>
  <c r="FC1712" i="1"/>
  <c r="FA1712" i="1"/>
  <c r="FE1712" i="1"/>
  <c r="FB1712" i="1"/>
  <c r="FD1712" i="1"/>
  <c r="EZ1713" i="1"/>
  <c r="FA1713" i="1"/>
  <c r="FB1713" i="1"/>
  <c r="FD1713" i="1"/>
  <c r="FC1713" i="1"/>
  <c r="FE1713" i="1"/>
  <c r="EZ1714" i="1"/>
  <c r="FA1714" i="1"/>
  <c r="FE1714" i="1"/>
  <c r="FB1714" i="1"/>
  <c r="FD1714" i="1"/>
  <c r="FC1714" i="1"/>
  <c r="EZ1715" i="1"/>
  <c r="FB1715" i="1"/>
  <c r="FF1715" i="1"/>
  <c r="FA1715" i="1"/>
  <c r="FE1715" i="1"/>
  <c r="EZ1716" i="1"/>
  <c r="FC1716" i="1"/>
  <c r="EZ1717" i="1"/>
  <c r="FA1717" i="1"/>
  <c r="FE1717" i="1"/>
  <c r="FB1717" i="1"/>
  <c r="FD1717" i="1"/>
  <c r="FC1717" i="1"/>
  <c r="EZ1718" i="1"/>
  <c r="FA1718" i="1"/>
  <c r="FE1718" i="1"/>
  <c r="EZ1719" i="1"/>
  <c r="FB1719" i="1"/>
  <c r="FF1719" i="1"/>
  <c r="FA1719" i="1"/>
  <c r="FE1719" i="1"/>
  <c r="FC1719" i="1"/>
  <c r="FD1719" i="1"/>
  <c r="EZ1720" i="1"/>
  <c r="FC1720" i="1"/>
  <c r="FA1720" i="1"/>
  <c r="FE1720" i="1"/>
  <c r="FB1720" i="1"/>
  <c r="FD1720" i="1"/>
  <c r="EZ1721" i="1"/>
  <c r="FA1721" i="1"/>
  <c r="FB1721" i="1"/>
  <c r="FD1721" i="1"/>
  <c r="FC1721" i="1"/>
  <c r="FE1721" i="1"/>
  <c r="EZ1722" i="1"/>
  <c r="FA1722" i="1"/>
  <c r="FE1722" i="1"/>
  <c r="FB1722" i="1"/>
  <c r="FD1722" i="1"/>
  <c r="FC1722" i="1"/>
  <c r="EZ1723" i="1"/>
  <c r="FB1723" i="1"/>
  <c r="FF1723" i="1"/>
  <c r="FA1723" i="1"/>
  <c r="FE1723" i="1"/>
  <c r="EZ1724" i="1"/>
  <c r="FC1724" i="1"/>
  <c r="EZ1725" i="1"/>
  <c r="FA1725" i="1"/>
  <c r="FE1725" i="1"/>
  <c r="FB1725" i="1"/>
  <c r="FD1725" i="1"/>
  <c r="FC1725" i="1"/>
  <c r="EZ1726" i="1"/>
  <c r="FA1726" i="1"/>
  <c r="FE1726" i="1"/>
  <c r="EZ1727" i="1"/>
  <c r="FB1727" i="1"/>
  <c r="FF1727" i="1"/>
  <c r="FA1727" i="1"/>
  <c r="FE1727" i="1"/>
  <c r="FC1727" i="1"/>
  <c r="FD1727" i="1"/>
  <c r="EZ1728" i="1"/>
  <c r="FC1728" i="1"/>
  <c r="FA1728" i="1"/>
  <c r="FE1728" i="1"/>
  <c r="FB1728" i="1"/>
  <c r="FD1728" i="1"/>
  <c r="EZ1729" i="1"/>
  <c r="FA1729" i="1"/>
  <c r="FB1729" i="1"/>
  <c r="FD1729" i="1"/>
  <c r="FC1729" i="1"/>
  <c r="FE1729" i="1"/>
  <c r="EZ1730" i="1"/>
  <c r="FA1730" i="1"/>
  <c r="FE1730" i="1"/>
  <c r="FB1730" i="1"/>
  <c r="FD1730" i="1"/>
  <c r="FC1730" i="1"/>
  <c r="EZ1731" i="1"/>
  <c r="FB1731" i="1"/>
  <c r="FF1731" i="1"/>
  <c r="FA1731" i="1"/>
  <c r="FE1731" i="1"/>
  <c r="EZ1732" i="1"/>
  <c r="FC1732" i="1"/>
  <c r="EZ1733" i="1"/>
  <c r="FA1733" i="1"/>
  <c r="FE1733" i="1"/>
  <c r="FB1733" i="1"/>
  <c r="FD1733" i="1"/>
  <c r="FC1733" i="1"/>
  <c r="EZ1734" i="1"/>
  <c r="FA1734" i="1"/>
  <c r="FE1734" i="1"/>
  <c r="EZ1735" i="1"/>
  <c r="FB1735" i="1"/>
  <c r="FF1735" i="1"/>
  <c r="FA1735" i="1"/>
  <c r="FE1735" i="1"/>
  <c r="FC1735" i="1"/>
  <c r="FD1735" i="1"/>
  <c r="EZ1736" i="1"/>
  <c r="FC1736" i="1"/>
  <c r="FA1736" i="1"/>
  <c r="FE1736" i="1"/>
  <c r="FB1736" i="1"/>
  <c r="FD1736" i="1"/>
  <c r="EZ1737" i="1"/>
  <c r="FA1737" i="1"/>
  <c r="FB1737" i="1"/>
  <c r="FD1737" i="1"/>
  <c r="FC1737" i="1"/>
  <c r="FE1737" i="1"/>
  <c r="EZ1738" i="1"/>
  <c r="FA1738" i="1"/>
  <c r="FE1738" i="1"/>
  <c r="FB1738" i="1"/>
  <c r="FD1738" i="1"/>
  <c r="FC1738" i="1"/>
  <c r="EZ1739" i="1"/>
  <c r="FB1739" i="1"/>
  <c r="FF1739" i="1"/>
  <c r="FA1739" i="1"/>
  <c r="FE1739" i="1"/>
  <c r="EZ1740" i="1"/>
  <c r="FC1740" i="1"/>
  <c r="EZ1741" i="1"/>
  <c r="FA1741" i="1"/>
  <c r="FE1741" i="1"/>
  <c r="FB1741" i="1"/>
  <c r="FD1741" i="1"/>
  <c r="FC1741" i="1"/>
  <c r="EZ1742" i="1"/>
  <c r="FA1742" i="1"/>
  <c r="FE1742" i="1"/>
  <c r="EZ1743" i="1"/>
  <c r="FB1743" i="1"/>
  <c r="FF1743" i="1"/>
  <c r="FA1743" i="1"/>
  <c r="FE1743" i="1"/>
  <c r="FC1743" i="1"/>
  <c r="FD1743" i="1"/>
  <c r="EZ1744" i="1"/>
  <c r="FC1744" i="1"/>
  <c r="FA1744" i="1"/>
  <c r="FE1744" i="1"/>
  <c r="FB1744" i="1"/>
  <c r="FD1744" i="1"/>
  <c r="EZ1745" i="1"/>
  <c r="FA1745" i="1"/>
  <c r="FB1745" i="1"/>
  <c r="FD1745" i="1"/>
  <c r="FC1745" i="1"/>
  <c r="FE1745" i="1"/>
  <c r="EZ1746" i="1"/>
  <c r="FA1746" i="1"/>
  <c r="FE1746" i="1"/>
  <c r="FB1746" i="1"/>
  <c r="FD1746" i="1"/>
  <c r="FC1746" i="1"/>
  <c r="EZ1747" i="1"/>
  <c r="FB1747" i="1"/>
  <c r="FF1747" i="1"/>
  <c r="FA1747" i="1"/>
  <c r="FE1747" i="1"/>
  <c r="EZ1748" i="1"/>
  <c r="FC1748" i="1"/>
  <c r="EZ1749" i="1"/>
  <c r="FA1749" i="1"/>
  <c r="FE1749" i="1"/>
  <c r="FB1749" i="1"/>
  <c r="FD1749" i="1"/>
  <c r="FC1749" i="1"/>
  <c r="EZ1750" i="1"/>
  <c r="FA1750" i="1"/>
  <c r="FE1750" i="1"/>
  <c r="EZ1751" i="1"/>
  <c r="FB1751" i="1"/>
  <c r="FF1751" i="1"/>
  <c r="FA1751" i="1"/>
  <c r="FE1751" i="1"/>
  <c r="FC1751" i="1"/>
  <c r="FD1751" i="1"/>
  <c r="EZ1752" i="1"/>
  <c r="FC1752" i="1"/>
  <c r="FA1752" i="1"/>
  <c r="FE1752" i="1"/>
  <c r="FB1752" i="1"/>
  <c r="FD1752" i="1"/>
  <c r="EZ1753" i="1"/>
  <c r="FA1753" i="1"/>
  <c r="FB1753" i="1"/>
  <c r="FD1753" i="1"/>
  <c r="FC1753" i="1"/>
  <c r="FE1753" i="1"/>
  <c r="EZ1754" i="1"/>
  <c r="FA1754" i="1"/>
  <c r="FE1754" i="1"/>
  <c r="FB1754" i="1"/>
  <c r="FD1754" i="1"/>
  <c r="FC1754" i="1"/>
  <c r="EZ1755" i="1"/>
  <c r="FB1755" i="1"/>
  <c r="FF1755" i="1"/>
  <c r="FA1755" i="1"/>
  <c r="FE1755" i="1"/>
  <c r="EZ1756" i="1"/>
  <c r="FC1756" i="1"/>
  <c r="EZ1757" i="1"/>
  <c r="FA1757" i="1"/>
  <c r="FE1757" i="1"/>
  <c r="FB1757" i="1"/>
  <c r="FD1757" i="1"/>
  <c r="FC1757" i="1"/>
  <c r="EZ1758" i="1"/>
  <c r="FA1758" i="1"/>
  <c r="FE1758" i="1"/>
  <c r="EZ1759" i="1"/>
  <c r="FB1759" i="1"/>
  <c r="FF1759" i="1"/>
  <c r="FA1759" i="1"/>
  <c r="FE1759" i="1"/>
  <c r="FC1759" i="1"/>
  <c r="FD1759" i="1"/>
  <c r="EZ1760" i="1"/>
  <c r="FC1760" i="1"/>
  <c r="FA1760" i="1"/>
  <c r="FE1760" i="1"/>
  <c r="FB1760" i="1"/>
  <c r="FD1760" i="1"/>
  <c r="EZ1761" i="1"/>
  <c r="FA1761" i="1"/>
  <c r="FB1761" i="1"/>
  <c r="FD1761" i="1"/>
  <c r="FC1761" i="1"/>
  <c r="FE1761" i="1"/>
  <c r="EZ1762" i="1"/>
  <c r="FA1762" i="1"/>
  <c r="FE1762" i="1"/>
  <c r="FB1762" i="1"/>
  <c r="FD1762" i="1"/>
  <c r="FC1762" i="1"/>
  <c r="EZ1763" i="1"/>
  <c r="FB1763" i="1"/>
  <c r="FF1763" i="1"/>
  <c r="FA1763" i="1"/>
  <c r="FE1763" i="1"/>
  <c r="EZ1764" i="1"/>
  <c r="FC1764" i="1"/>
  <c r="EZ1765" i="1"/>
  <c r="FA1765" i="1"/>
  <c r="FB1765" i="1"/>
  <c r="FD1765" i="1"/>
  <c r="FC1765" i="1"/>
  <c r="FE1765" i="1"/>
  <c r="FF1765" i="1"/>
  <c r="EZ1766" i="1"/>
  <c r="FA1766" i="1"/>
  <c r="FB1766" i="1"/>
  <c r="FD1766" i="1"/>
  <c r="FC1766" i="1"/>
  <c r="FE1766" i="1"/>
  <c r="FF1766" i="1"/>
  <c r="EZ1767" i="1"/>
  <c r="FA1767" i="1"/>
  <c r="FE1767" i="1"/>
  <c r="EZ1768" i="1"/>
  <c r="FB1768" i="1"/>
  <c r="FA1768" i="1"/>
  <c r="FE1768" i="1"/>
  <c r="EZ1769" i="1"/>
  <c r="FC1769" i="1"/>
  <c r="FA1769" i="1"/>
  <c r="FB1769" i="1"/>
  <c r="FD1769" i="1"/>
  <c r="FE1769" i="1"/>
  <c r="FF1769" i="1"/>
  <c r="EZ1770" i="1"/>
  <c r="FA1770" i="1"/>
  <c r="FB1770" i="1"/>
  <c r="FD1770" i="1"/>
  <c r="FC1770" i="1"/>
  <c r="FE1770" i="1"/>
  <c r="FF1770" i="1"/>
  <c r="EZ1771" i="1"/>
  <c r="FA1771" i="1"/>
  <c r="FE1771" i="1"/>
  <c r="EZ1772" i="1"/>
  <c r="FB1772" i="1"/>
  <c r="FA1772" i="1"/>
  <c r="FE1772" i="1"/>
  <c r="EZ1773" i="1"/>
  <c r="FC1773" i="1"/>
  <c r="FA1773" i="1"/>
  <c r="FB1773" i="1"/>
  <c r="FD1773" i="1"/>
  <c r="FE1773" i="1"/>
  <c r="FF1773" i="1"/>
  <c r="EZ1774" i="1"/>
  <c r="FA1774" i="1"/>
  <c r="FB1774" i="1"/>
  <c r="FD1774" i="1"/>
  <c r="FC1774" i="1"/>
  <c r="FE1774" i="1"/>
  <c r="FF1774" i="1"/>
  <c r="EZ1775" i="1"/>
  <c r="FA1775" i="1"/>
  <c r="FE1775" i="1"/>
  <c r="EZ1776" i="1"/>
  <c r="FB1776" i="1"/>
  <c r="FA1776" i="1"/>
  <c r="FE1776" i="1"/>
  <c r="EZ1777" i="1"/>
  <c r="FC1777" i="1"/>
  <c r="FA1777" i="1"/>
  <c r="FB1777" i="1"/>
  <c r="FD1777" i="1"/>
  <c r="FE1777" i="1"/>
  <c r="FF1777" i="1"/>
  <c r="EZ1778" i="1"/>
  <c r="FA1778" i="1"/>
  <c r="FB1778" i="1"/>
  <c r="FD1778" i="1"/>
  <c r="FC1778" i="1"/>
  <c r="FE1778" i="1"/>
  <c r="FF1778" i="1"/>
  <c r="EZ1779" i="1"/>
  <c r="FA1779" i="1"/>
  <c r="FE1779" i="1"/>
  <c r="EZ1780" i="1"/>
  <c r="FB1780" i="1"/>
  <c r="FA1780" i="1"/>
  <c r="FE1780" i="1"/>
  <c r="EZ1781" i="1"/>
  <c r="FC1781" i="1"/>
  <c r="FA1781" i="1"/>
  <c r="FB1781" i="1"/>
  <c r="FD1781" i="1"/>
  <c r="FE1781" i="1"/>
  <c r="FF1781" i="1"/>
  <c r="EZ1782" i="1"/>
  <c r="FA1782" i="1"/>
  <c r="FB1782" i="1"/>
  <c r="FD1782" i="1"/>
  <c r="FC1782" i="1"/>
  <c r="FE1782" i="1"/>
  <c r="FF1782" i="1"/>
  <c r="EZ1783" i="1"/>
  <c r="FA1783" i="1"/>
  <c r="FE1783" i="1"/>
  <c r="EZ1784" i="1"/>
  <c r="FB1784" i="1"/>
  <c r="FA1784" i="1"/>
  <c r="FE1784" i="1"/>
  <c r="EZ1785" i="1"/>
  <c r="FC1785" i="1"/>
  <c r="FA1785" i="1"/>
  <c r="FB1785" i="1"/>
  <c r="FD1785" i="1"/>
  <c r="FE1785" i="1"/>
  <c r="FF1785" i="1"/>
  <c r="EZ1786" i="1"/>
  <c r="FA1786" i="1"/>
  <c r="FB1786" i="1"/>
  <c r="FD1786" i="1"/>
  <c r="FC1786" i="1"/>
  <c r="FE1786" i="1"/>
  <c r="FF1786" i="1"/>
  <c r="EZ1787" i="1"/>
  <c r="FA1787" i="1"/>
  <c r="FE1787" i="1"/>
  <c r="EZ1788" i="1"/>
  <c r="FB1788" i="1"/>
  <c r="FA1788" i="1"/>
  <c r="FE1788" i="1"/>
  <c r="EZ1789" i="1"/>
  <c r="FC1789" i="1"/>
  <c r="FA1789" i="1"/>
  <c r="FB1789" i="1"/>
  <c r="FD1789" i="1"/>
  <c r="FE1789" i="1"/>
  <c r="FF1789" i="1"/>
  <c r="EZ1790" i="1"/>
  <c r="FA1790" i="1"/>
  <c r="FB1790" i="1"/>
  <c r="FD1790" i="1"/>
  <c r="FC1790" i="1"/>
  <c r="FE1790" i="1"/>
  <c r="FF1790" i="1"/>
  <c r="EZ1791" i="1"/>
  <c r="FA1791" i="1"/>
  <c r="FE1791" i="1"/>
  <c r="EZ1792" i="1"/>
  <c r="FB1792" i="1"/>
  <c r="FA1792" i="1"/>
  <c r="FE1792" i="1"/>
  <c r="EZ1793" i="1"/>
  <c r="FC1793" i="1"/>
  <c r="FA1793" i="1"/>
  <c r="FB1793" i="1"/>
  <c r="FD1793" i="1"/>
  <c r="FE1793" i="1"/>
  <c r="FF1793" i="1"/>
  <c r="EZ1794" i="1"/>
  <c r="FA1794" i="1"/>
  <c r="FB1794" i="1"/>
  <c r="FD1794" i="1"/>
  <c r="FC1794" i="1"/>
  <c r="FE1794" i="1"/>
  <c r="FF1794" i="1"/>
  <c r="EZ1795" i="1"/>
  <c r="FA1795" i="1"/>
  <c r="FE1795" i="1"/>
  <c r="EZ1796" i="1"/>
  <c r="FB1796" i="1"/>
  <c r="FA1796" i="1"/>
  <c r="FE1796" i="1"/>
  <c r="EZ1797" i="1"/>
  <c r="FC1797" i="1"/>
  <c r="FA1797" i="1"/>
  <c r="FB1797" i="1"/>
  <c r="FD1797" i="1"/>
  <c r="FE1797" i="1"/>
  <c r="FF1797" i="1"/>
  <c r="EZ1798" i="1"/>
  <c r="FA1798" i="1"/>
  <c r="FB1798" i="1"/>
  <c r="FD1798" i="1"/>
  <c r="FC1798" i="1"/>
  <c r="FE1798" i="1"/>
  <c r="FF1798" i="1"/>
  <c r="EZ1799" i="1"/>
  <c r="FA1799" i="1"/>
  <c r="FE1799" i="1"/>
  <c r="EZ1800" i="1"/>
  <c r="FB1800" i="1"/>
  <c r="FA1800" i="1"/>
  <c r="FE1800" i="1"/>
  <c r="EZ1801" i="1"/>
  <c r="FC1801" i="1"/>
  <c r="FA1801" i="1"/>
  <c r="FB1801" i="1"/>
  <c r="FD1801" i="1"/>
  <c r="FE1801" i="1"/>
  <c r="FF1801" i="1"/>
  <c r="EZ1802" i="1"/>
  <c r="FA1802" i="1"/>
  <c r="FB1802" i="1"/>
  <c r="FD1802" i="1"/>
  <c r="FC1802" i="1"/>
  <c r="FE1802" i="1"/>
  <c r="FF1802" i="1"/>
  <c r="EZ1803" i="1"/>
  <c r="FA1803" i="1"/>
  <c r="FE1803" i="1"/>
  <c r="EZ1804" i="1"/>
  <c r="FB1804" i="1"/>
  <c r="FA1804" i="1"/>
  <c r="FE1804" i="1"/>
  <c r="EZ1805" i="1"/>
  <c r="FC1805" i="1"/>
  <c r="FA1805" i="1"/>
  <c r="FB1805" i="1"/>
  <c r="FD1805" i="1"/>
  <c r="FE1805" i="1"/>
  <c r="FF1805" i="1"/>
  <c r="EZ1806" i="1"/>
  <c r="FA1806" i="1"/>
  <c r="FB1806" i="1"/>
  <c r="FD1806" i="1"/>
  <c r="FC1806" i="1"/>
  <c r="FE1806" i="1"/>
  <c r="FF1806" i="1"/>
  <c r="EZ1807" i="1"/>
  <c r="FA1807" i="1"/>
  <c r="FE1807" i="1"/>
  <c r="EZ1808" i="1"/>
  <c r="FB1808" i="1"/>
  <c r="FA1808" i="1"/>
  <c r="FE1808" i="1"/>
  <c r="EZ1809" i="1"/>
  <c r="FC1809" i="1"/>
  <c r="FA1809" i="1"/>
  <c r="FB1809" i="1"/>
  <c r="FD1809" i="1"/>
  <c r="FE1809" i="1"/>
  <c r="FF1809" i="1"/>
  <c r="EZ1810" i="1"/>
  <c r="FA1810" i="1"/>
  <c r="FB1810" i="1"/>
  <c r="FD1810" i="1"/>
  <c r="FC1810" i="1"/>
  <c r="FE1810" i="1"/>
  <c r="FF1810" i="1"/>
  <c r="EZ1811" i="1"/>
  <c r="FA1811" i="1"/>
  <c r="FE1811" i="1"/>
  <c r="EZ1812" i="1"/>
  <c r="FB1812" i="1"/>
  <c r="FA1812" i="1"/>
  <c r="FE1812" i="1"/>
  <c r="EZ1813" i="1"/>
  <c r="FC1813" i="1"/>
  <c r="FA1813" i="1"/>
  <c r="FB1813" i="1"/>
  <c r="FD1813" i="1"/>
  <c r="FE1813" i="1"/>
  <c r="FF1813" i="1"/>
  <c r="EZ1814" i="1"/>
  <c r="FA1814" i="1"/>
  <c r="FB1814" i="1"/>
  <c r="FD1814" i="1"/>
  <c r="FC1814" i="1"/>
  <c r="FE1814" i="1"/>
  <c r="FF1814" i="1"/>
  <c r="EZ1815" i="1"/>
  <c r="FA1815" i="1"/>
  <c r="FE1815" i="1"/>
  <c r="EZ1816" i="1"/>
  <c r="FB1816" i="1"/>
  <c r="FA1816" i="1"/>
  <c r="FE1816" i="1"/>
  <c r="EZ1817" i="1"/>
  <c r="FC1817" i="1"/>
  <c r="FA1817" i="1"/>
  <c r="FB1817" i="1"/>
  <c r="FD1817" i="1"/>
  <c r="FE1817" i="1"/>
  <c r="FF1817" i="1"/>
  <c r="EZ1818" i="1"/>
  <c r="FA1818" i="1"/>
  <c r="FB1818" i="1"/>
  <c r="FD1818" i="1"/>
  <c r="FC1818" i="1"/>
  <c r="FE1818" i="1"/>
  <c r="FF1818" i="1"/>
  <c r="EZ1819" i="1"/>
  <c r="FA1819" i="1"/>
  <c r="FE1819" i="1"/>
  <c r="EZ1820" i="1"/>
  <c r="FB1820" i="1"/>
  <c r="FA1820" i="1"/>
  <c r="FE1820" i="1"/>
  <c r="EZ1821" i="1"/>
  <c r="FC1821" i="1"/>
  <c r="FA1821" i="1"/>
  <c r="FB1821" i="1"/>
  <c r="FD1821" i="1"/>
  <c r="FE1821" i="1"/>
  <c r="FF1821" i="1"/>
  <c r="EZ1822" i="1"/>
  <c r="FA1822" i="1"/>
  <c r="FB1822" i="1"/>
  <c r="FD1822" i="1"/>
  <c r="FC1822" i="1"/>
  <c r="FE1822" i="1"/>
  <c r="FF1822" i="1"/>
  <c r="EZ1823" i="1"/>
  <c r="FA1823" i="1"/>
  <c r="FE1823" i="1"/>
  <c r="EZ1824" i="1"/>
  <c r="FB1824" i="1"/>
  <c r="FA1824" i="1"/>
  <c r="FE1824" i="1"/>
  <c r="EZ1825" i="1"/>
  <c r="FC1825" i="1"/>
  <c r="FA1825" i="1"/>
  <c r="FB1825" i="1"/>
  <c r="FD1825" i="1"/>
  <c r="FE1825" i="1"/>
  <c r="FF1825" i="1"/>
  <c r="EZ1826" i="1"/>
  <c r="FA1826" i="1"/>
  <c r="FB1826" i="1"/>
  <c r="FD1826" i="1"/>
  <c r="FC1826" i="1"/>
  <c r="FE1826" i="1"/>
  <c r="FF1826" i="1"/>
  <c r="EZ1827" i="1"/>
  <c r="FA1827" i="1"/>
  <c r="FE1827" i="1"/>
  <c r="EZ1828" i="1"/>
  <c r="FB1828" i="1"/>
  <c r="FA1828" i="1"/>
  <c r="FE1828" i="1"/>
  <c r="EZ1829" i="1"/>
  <c r="FC1829" i="1"/>
  <c r="FA1829" i="1"/>
  <c r="FB1829" i="1"/>
  <c r="FD1829" i="1"/>
  <c r="FE1829" i="1"/>
  <c r="FF1829" i="1"/>
  <c r="EZ1830" i="1"/>
  <c r="FA1830" i="1"/>
  <c r="FB1830" i="1"/>
  <c r="FD1830" i="1"/>
  <c r="FC1830" i="1"/>
  <c r="FE1830" i="1"/>
  <c r="FF1830" i="1"/>
  <c r="EZ1831" i="1"/>
  <c r="FA1831" i="1"/>
  <c r="FE1831" i="1"/>
  <c r="EZ1832" i="1"/>
  <c r="FB1832" i="1"/>
  <c r="FA1832" i="1"/>
  <c r="FE1832" i="1"/>
  <c r="EZ1833" i="1"/>
  <c r="FC1833" i="1"/>
  <c r="FA1833" i="1"/>
  <c r="FB1833" i="1"/>
  <c r="FD1833" i="1"/>
  <c r="FE1833" i="1"/>
  <c r="FF1833" i="1"/>
  <c r="EZ1834" i="1"/>
  <c r="FA1834" i="1"/>
  <c r="FB1834" i="1"/>
  <c r="FD1834" i="1"/>
  <c r="FC1834" i="1"/>
  <c r="FE1834" i="1"/>
  <c r="FF1834" i="1"/>
  <c r="EZ1835" i="1"/>
  <c r="FA1835" i="1"/>
  <c r="FE1835" i="1"/>
  <c r="EZ1836" i="1"/>
  <c r="FB1836" i="1"/>
  <c r="FA1836" i="1"/>
  <c r="FE1836" i="1"/>
  <c r="EZ1837" i="1"/>
  <c r="FC1837" i="1"/>
  <c r="FA1837" i="1"/>
  <c r="FB1837" i="1"/>
  <c r="FD1837" i="1"/>
  <c r="FE1837" i="1"/>
  <c r="FF1837" i="1"/>
  <c r="EZ1838" i="1"/>
  <c r="FA1838" i="1"/>
  <c r="FB1838" i="1"/>
  <c r="FD1838" i="1"/>
  <c r="FC1838" i="1"/>
  <c r="FE1838" i="1"/>
  <c r="FF1838" i="1"/>
  <c r="EZ1839" i="1"/>
  <c r="FA1839" i="1"/>
  <c r="FE1839" i="1"/>
  <c r="EZ1840" i="1"/>
  <c r="FB1840" i="1"/>
  <c r="FA1840" i="1"/>
  <c r="FE1840" i="1"/>
  <c r="EZ1841" i="1"/>
  <c r="FC1841" i="1"/>
  <c r="FA1841" i="1"/>
  <c r="FB1841" i="1"/>
  <c r="FD1841" i="1"/>
  <c r="FE1841" i="1"/>
  <c r="FF1841" i="1"/>
  <c r="EZ1842" i="1"/>
  <c r="FA1842" i="1"/>
  <c r="FB1842" i="1"/>
  <c r="FD1842" i="1"/>
  <c r="FC1842" i="1"/>
  <c r="FE1842" i="1"/>
  <c r="FF1842" i="1"/>
  <c r="EZ1843" i="1"/>
  <c r="FA1843" i="1"/>
  <c r="FE1843" i="1"/>
  <c r="EZ1844" i="1"/>
  <c r="FB1844" i="1"/>
  <c r="FA1844" i="1"/>
  <c r="FE1844" i="1"/>
  <c r="EZ1845" i="1"/>
  <c r="FC1845" i="1"/>
  <c r="FA1845" i="1"/>
  <c r="FB1845" i="1"/>
  <c r="FD1845" i="1"/>
  <c r="FE1845" i="1"/>
  <c r="FF1845" i="1"/>
  <c r="EZ1846" i="1"/>
  <c r="FA1846" i="1"/>
  <c r="FB1846" i="1"/>
  <c r="FD1846" i="1"/>
  <c r="FC1846" i="1"/>
  <c r="FE1846" i="1"/>
  <c r="FF1846" i="1"/>
  <c r="EZ1847" i="1"/>
  <c r="FA1847" i="1"/>
  <c r="FE1847" i="1"/>
  <c r="EZ1848" i="1"/>
  <c r="FB1848" i="1"/>
  <c r="FA1848" i="1"/>
  <c r="FE1848" i="1"/>
  <c r="EZ1849" i="1"/>
  <c r="FC1849" i="1"/>
  <c r="FA1849" i="1"/>
  <c r="FB1849" i="1"/>
  <c r="FD1849" i="1"/>
  <c r="FE1849" i="1"/>
  <c r="FF1849" i="1"/>
  <c r="EZ1850" i="1"/>
  <c r="FA1850" i="1"/>
  <c r="FB1850" i="1"/>
  <c r="FD1850" i="1"/>
  <c r="FC1850" i="1"/>
  <c r="FE1850" i="1"/>
  <c r="FF1850" i="1"/>
  <c r="EZ1851" i="1"/>
  <c r="FA1851" i="1"/>
  <c r="FE1851" i="1"/>
  <c r="EZ1852" i="1"/>
  <c r="FB1852" i="1"/>
  <c r="FA1852" i="1"/>
  <c r="FE1852" i="1"/>
  <c r="EZ1853" i="1"/>
  <c r="FC1853" i="1"/>
  <c r="FA1853" i="1"/>
  <c r="FB1853" i="1"/>
  <c r="FD1853" i="1"/>
  <c r="FE1853" i="1"/>
  <c r="FF1853" i="1"/>
  <c r="EZ1854" i="1"/>
  <c r="FA1854" i="1"/>
  <c r="FB1854" i="1"/>
  <c r="FD1854" i="1"/>
  <c r="FC1854" i="1"/>
  <c r="FE1854" i="1"/>
  <c r="FF1854" i="1"/>
  <c r="EZ1855" i="1"/>
  <c r="EZ1856" i="1"/>
  <c r="FB1856" i="1"/>
  <c r="FA1856" i="1"/>
  <c r="FE1856" i="1"/>
  <c r="EZ1857" i="1"/>
  <c r="FC1857" i="1"/>
  <c r="FA1857" i="1"/>
  <c r="FB1857" i="1"/>
  <c r="FD1857" i="1"/>
  <c r="FE1857" i="1"/>
  <c r="EZ1858" i="1"/>
  <c r="FA1858" i="1"/>
  <c r="FB1858" i="1"/>
  <c r="FD1858" i="1"/>
  <c r="FC1858" i="1"/>
  <c r="FE1858" i="1"/>
  <c r="FF1858" i="1"/>
  <c r="EZ1859" i="1"/>
  <c r="EZ1860" i="1"/>
  <c r="FB1860" i="1"/>
  <c r="FA1860" i="1"/>
  <c r="FE1860" i="1"/>
  <c r="EZ1861" i="1"/>
  <c r="FC1861" i="1"/>
  <c r="FA1861" i="1"/>
  <c r="FB1861" i="1"/>
  <c r="FD1861" i="1"/>
  <c r="FE1861" i="1"/>
  <c r="EZ1862" i="1"/>
  <c r="FA1862" i="1"/>
  <c r="FB1862" i="1"/>
  <c r="FD1862" i="1"/>
  <c r="FC1862" i="1"/>
  <c r="FE1862" i="1"/>
  <c r="FF1862" i="1"/>
  <c r="EZ1863" i="1"/>
  <c r="EZ1864" i="1"/>
  <c r="FB1864" i="1"/>
  <c r="FA1864" i="1"/>
  <c r="FE1864" i="1"/>
  <c r="EZ1865" i="1"/>
  <c r="FC1865" i="1"/>
  <c r="FA1865" i="1"/>
  <c r="FB1865" i="1"/>
  <c r="FD1865" i="1"/>
  <c r="FE1865" i="1"/>
  <c r="EZ1866" i="1"/>
  <c r="FA1866" i="1"/>
  <c r="FB1866" i="1"/>
  <c r="FD1866" i="1"/>
  <c r="FC1866" i="1"/>
  <c r="FE1866" i="1"/>
  <c r="FF1866" i="1"/>
  <c r="EZ1867" i="1"/>
  <c r="EZ1868" i="1"/>
  <c r="FB1868" i="1"/>
  <c r="FA1868" i="1"/>
  <c r="FE1868" i="1"/>
  <c r="EZ1869" i="1"/>
  <c r="FC1869" i="1"/>
  <c r="FA1869" i="1"/>
  <c r="FB1869" i="1"/>
  <c r="FD1869" i="1"/>
  <c r="FE1869" i="1"/>
  <c r="EZ1870" i="1"/>
  <c r="FA1870" i="1"/>
  <c r="FB1870" i="1"/>
  <c r="FD1870" i="1"/>
  <c r="FC1870" i="1"/>
  <c r="FE1870" i="1"/>
  <c r="FF1870" i="1"/>
  <c r="EZ1871" i="1"/>
  <c r="EZ1872" i="1"/>
  <c r="FB1872" i="1"/>
  <c r="FA1872" i="1"/>
  <c r="FE1872" i="1"/>
  <c r="EZ1873" i="1"/>
  <c r="FC1873" i="1"/>
  <c r="FA1873" i="1"/>
  <c r="FB1873" i="1"/>
  <c r="FD1873" i="1"/>
  <c r="FE1873" i="1"/>
  <c r="EZ1874" i="1"/>
  <c r="FA1874" i="1"/>
  <c r="FB1874" i="1"/>
  <c r="FD1874" i="1"/>
  <c r="FC1874" i="1"/>
  <c r="FE1874" i="1"/>
  <c r="FF1874" i="1"/>
  <c r="EZ1875" i="1"/>
  <c r="EZ1876" i="1"/>
  <c r="FB1876" i="1"/>
  <c r="FA1876" i="1"/>
  <c r="FE1876" i="1"/>
  <c r="EZ1877" i="1"/>
  <c r="FC1877" i="1"/>
  <c r="FA1877" i="1"/>
  <c r="FB1877" i="1"/>
  <c r="FD1877" i="1"/>
  <c r="FE1877" i="1"/>
  <c r="EZ1878" i="1"/>
  <c r="FA1878" i="1"/>
  <c r="FB1878" i="1"/>
  <c r="FD1878" i="1"/>
  <c r="FC1878" i="1"/>
  <c r="FE1878" i="1"/>
  <c r="FF1878" i="1"/>
  <c r="EZ1879" i="1"/>
  <c r="EZ1880" i="1"/>
  <c r="FB1880" i="1"/>
  <c r="FA1880" i="1"/>
  <c r="FE1880" i="1"/>
  <c r="EZ1881" i="1"/>
  <c r="FC1881" i="1"/>
  <c r="FA1881" i="1"/>
  <c r="FB1881" i="1"/>
  <c r="FD1881" i="1"/>
  <c r="FE1881" i="1"/>
  <c r="EZ1882" i="1"/>
  <c r="FA1882" i="1"/>
  <c r="FB1882" i="1"/>
  <c r="FD1882" i="1"/>
  <c r="FC1882" i="1"/>
  <c r="FE1882" i="1"/>
  <c r="FF1882" i="1"/>
  <c r="EZ1883" i="1"/>
  <c r="EZ1884" i="1"/>
  <c r="FB1884" i="1"/>
  <c r="FA1884" i="1"/>
  <c r="FE1884" i="1"/>
  <c r="EZ1885" i="1"/>
  <c r="FC1885" i="1"/>
  <c r="FA1885" i="1"/>
  <c r="FB1885" i="1"/>
  <c r="FD1885" i="1"/>
  <c r="FE1885" i="1"/>
  <c r="EZ1886" i="1"/>
  <c r="FA1886" i="1"/>
  <c r="FB1886" i="1"/>
  <c r="FD1886" i="1"/>
  <c r="FC1886" i="1"/>
  <c r="FE1886" i="1"/>
  <c r="FF1886" i="1"/>
  <c r="EZ1887" i="1"/>
  <c r="EZ1888" i="1"/>
  <c r="FB1888" i="1"/>
  <c r="FA1888" i="1"/>
  <c r="FE1888" i="1"/>
  <c r="EZ1889" i="1"/>
  <c r="FC1889" i="1"/>
  <c r="FA1889" i="1"/>
  <c r="FB1889" i="1"/>
  <c r="FD1889" i="1"/>
  <c r="FE1889" i="1"/>
  <c r="EZ1890" i="1"/>
  <c r="FA1890" i="1"/>
  <c r="FB1890" i="1"/>
  <c r="FD1890" i="1"/>
  <c r="FC1890" i="1"/>
  <c r="FE1890" i="1"/>
  <c r="FF1890" i="1"/>
  <c r="EZ1891" i="1"/>
  <c r="EZ1892" i="1"/>
  <c r="FB1892" i="1"/>
  <c r="FA1892" i="1"/>
  <c r="FE1892" i="1"/>
  <c r="EZ1893" i="1"/>
  <c r="FC1893" i="1"/>
  <c r="FA1893" i="1"/>
  <c r="FB1893" i="1"/>
  <c r="FD1893" i="1"/>
  <c r="FE1893" i="1"/>
  <c r="EZ1894" i="1"/>
  <c r="FA1894" i="1"/>
  <c r="FB1894" i="1"/>
  <c r="FD1894" i="1"/>
  <c r="FC1894" i="1"/>
  <c r="FE1894" i="1"/>
  <c r="FF1894" i="1"/>
  <c r="EZ1895" i="1"/>
  <c r="EZ1896" i="1"/>
  <c r="FB1896" i="1"/>
  <c r="FA1896" i="1"/>
  <c r="FE1896" i="1"/>
  <c r="EZ1897" i="1"/>
  <c r="FC1897" i="1"/>
  <c r="FA1897" i="1"/>
  <c r="FB1897" i="1"/>
  <c r="FD1897" i="1"/>
  <c r="FE1897" i="1"/>
  <c r="EZ1898" i="1"/>
  <c r="FA1898" i="1"/>
  <c r="FB1898" i="1"/>
  <c r="FD1898" i="1"/>
  <c r="FC1898" i="1"/>
  <c r="FE1898" i="1"/>
  <c r="FF1898" i="1"/>
  <c r="EZ1899" i="1"/>
  <c r="EZ1900" i="1"/>
  <c r="FB1900" i="1"/>
  <c r="FA1900" i="1"/>
  <c r="FE1900" i="1"/>
  <c r="EZ1901" i="1"/>
  <c r="FC1901" i="1"/>
  <c r="FA1901" i="1"/>
  <c r="FB1901" i="1"/>
  <c r="FD1901" i="1"/>
  <c r="FE1901" i="1"/>
  <c r="EZ1902" i="1"/>
  <c r="FA1902" i="1"/>
  <c r="FB1902" i="1"/>
  <c r="FD1902" i="1"/>
  <c r="FC1902" i="1"/>
  <c r="FE1902" i="1"/>
  <c r="FF1902" i="1"/>
  <c r="EZ1903" i="1"/>
  <c r="EZ1904" i="1"/>
  <c r="FB1904" i="1"/>
  <c r="FA1904" i="1"/>
  <c r="FE1904" i="1"/>
  <c r="EZ1905" i="1"/>
  <c r="FC1905" i="1"/>
  <c r="FA1905" i="1"/>
  <c r="FB1905" i="1"/>
  <c r="FD1905" i="1"/>
  <c r="FE1905" i="1"/>
  <c r="EZ1906" i="1"/>
  <c r="FA1906" i="1"/>
  <c r="FB1906" i="1"/>
  <c r="FD1906" i="1"/>
  <c r="FC1906" i="1"/>
  <c r="FE1906" i="1"/>
  <c r="FF1906" i="1"/>
  <c r="EZ1907" i="1"/>
  <c r="EZ1908" i="1"/>
  <c r="FB1908" i="1"/>
  <c r="FA1908" i="1"/>
  <c r="FE1908" i="1"/>
  <c r="EZ1909" i="1"/>
  <c r="FC1909" i="1"/>
  <c r="FA1909" i="1"/>
  <c r="FB1909" i="1"/>
  <c r="FD1909" i="1"/>
  <c r="FE1909" i="1"/>
  <c r="EZ1910" i="1"/>
  <c r="FA1910" i="1"/>
  <c r="FB1910" i="1"/>
  <c r="FD1910" i="1"/>
  <c r="FC1910" i="1"/>
  <c r="FE1910" i="1"/>
  <c r="FF1910" i="1"/>
  <c r="EZ1911" i="1"/>
  <c r="EZ1912" i="1"/>
  <c r="FB1912" i="1"/>
  <c r="FA1912" i="1"/>
  <c r="FE1912" i="1"/>
  <c r="EZ1913" i="1"/>
  <c r="FC1913" i="1"/>
  <c r="FA1913" i="1"/>
  <c r="FB1913" i="1"/>
  <c r="FD1913" i="1"/>
  <c r="FE1913" i="1"/>
  <c r="EZ1914" i="1"/>
  <c r="FA1914" i="1"/>
  <c r="FB1914" i="1"/>
  <c r="FD1914" i="1"/>
  <c r="FC1914" i="1"/>
  <c r="FE1914" i="1"/>
  <c r="FF1914" i="1"/>
  <c r="EZ1915" i="1"/>
  <c r="EZ1916" i="1"/>
  <c r="FB1916" i="1"/>
  <c r="FA1916" i="1"/>
  <c r="FE1916" i="1"/>
  <c r="EZ1917" i="1"/>
  <c r="FC1917" i="1"/>
  <c r="FA1917" i="1"/>
  <c r="FB1917" i="1"/>
  <c r="FD1917" i="1"/>
  <c r="FE1917" i="1"/>
  <c r="EZ1918" i="1"/>
  <c r="FA1918" i="1"/>
  <c r="FB1918" i="1"/>
  <c r="FD1918" i="1"/>
  <c r="FC1918" i="1"/>
  <c r="FE1918" i="1"/>
  <c r="FF1918" i="1"/>
  <c r="EZ1919" i="1"/>
  <c r="EZ1920" i="1"/>
  <c r="FB1920" i="1"/>
  <c r="FA1920" i="1"/>
  <c r="FE1920" i="1"/>
  <c r="EZ1921" i="1"/>
  <c r="FC1921" i="1"/>
  <c r="FA1921" i="1"/>
  <c r="FB1921" i="1"/>
  <c r="FD1921" i="1"/>
  <c r="FE1921" i="1"/>
  <c r="EZ1922" i="1"/>
  <c r="FA1922" i="1"/>
  <c r="FB1922" i="1"/>
  <c r="FD1922" i="1"/>
  <c r="FC1922" i="1"/>
  <c r="FE1922" i="1"/>
  <c r="FF1922" i="1"/>
  <c r="EZ1923" i="1"/>
  <c r="EZ1924" i="1"/>
  <c r="FB1924" i="1"/>
  <c r="FA1924" i="1"/>
  <c r="FE1924" i="1"/>
  <c r="EZ1925" i="1"/>
  <c r="FC1925" i="1"/>
  <c r="FA1925" i="1"/>
  <c r="FB1925" i="1"/>
  <c r="FD1925" i="1"/>
  <c r="FE1925" i="1"/>
  <c r="EZ1926" i="1"/>
  <c r="FA1926" i="1"/>
  <c r="FB1926" i="1"/>
  <c r="FD1926" i="1"/>
  <c r="FC1926" i="1"/>
  <c r="FE1926" i="1"/>
  <c r="FF1926" i="1"/>
  <c r="EZ1927" i="1"/>
  <c r="EZ1928" i="1"/>
  <c r="FB1928" i="1"/>
  <c r="FA1928" i="1"/>
  <c r="FE1928" i="1"/>
  <c r="EZ1929" i="1"/>
  <c r="FC1929" i="1"/>
  <c r="FA1929" i="1"/>
  <c r="FB1929" i="1"/>
  <c r="FD1929" i="1"/>
  <c r="FE1929" i="1"/>
  <c r="EZ1930" i="1"/>
  <c r="FA1930" i="1"/>
  <c r="FB1930" i="1"/>
  <c r="FD1930" i="1"/>
  <c r="FC1930" i="1"/>
  <c r="FE1930" i="1"/>
  <c r="FF1930" i="1"/>
  <c r="EZ1931" i="1"/>
  <c r="EZ1932" i="1"/>
  <c r="FB1932" i="1"/>
  <c r="FF1932" i="1"/>
  <c r="FA1932" i="1"/>
  <c r="FE1932" i="1"/>
  <c r="FD1932" i="1"/>
  <c r="EZ1933" i="1"/>
  <c r="FC1933" i="1"/>
  <c r="FA1933" i="1"/>
  <c r="FE1933" i="1"/>
  <c r="FB1933" i="1"/>
  <c r="FD1933" i="1"/>
  <c r="EZ1934" i="1"/>
  <c r="FA1934" i="1"/>
  <c r="FB1934" i="1"/>
  <c r="FD1934" i="1"/>
  <c r="FC1934" i="1"/>
  <c r="FE1934" i="1"/>
  <c r="FF1934" i="1"/>
  <c r="EZ1935" i="1"/>
  <c r="FC1935" i="1"/>
  <c r="EZ1936" i="1"/>
  <c r="EZ1937" i="1"/>
  <c r="FC1937" i="1"/>
  <c r="FA1937" i="1"/>
  <c r="FB1937" i="1"/>
  <c r="FD1937" i="1"/>
  <c r="FE1937" i="1"/>
  <c r="FF1937" i="1"/>
  <c r="EZ1938" i="1"/>
  <c r="FA1938" i="1"/>
  <c r="FB1938" i="1"/>
  <c r="FD1938" i="1"/>
  <c r="FC1938" i="1"/>
  <c r="FE1938" i="1"/>
  <c r="EZ1939" i="1"/>
  <c r="FC1939" i="1"/>
  <c r="EZ1940" i="1"/>
  <c r="FA1940" i="1"/>
  <c r="FE1940" i="1"/>
  <c r="EZ1941" i="1"/>
  <c r="FC1941" i="1"/>
  <c r="FA1941" i="1"/>
  <c r="FE1941" i="1"/>
  <c r="FB1941" i="1"/>
  <c r="FD1941" i="1"/>
  <c r="EZ1942" i="1"/>
  <c r="FA1942" i="1"/>
  <c r="FB1942" i="1"/>
  <c r="FD1942" i="1"/>
  <c r="FC1942" i="1"/>
  <c r="FE1942" i="1"/>
  <c r="FF1942" i="1"/>
  <c r="EZ1943" i="1"/>
  <c r="FC1943" i="1"/>
  <c r="EZ1944" i="1"/>
  <c r="EZ1945" i="1"/>
  <c r="FC1945" i="1"/>
  <c r="FA1945" i="1"/>
  <c r="FB1945" i="1"/>
  <c r="FD1945" i="1"/>
  <c r="FE1945" i="1"/>
  <c r="FF1945" i="1"/>
  <c r="EZ1946" i="1"/>
  <c r="FA1946" i="1"/>
  <c r="FB1946" i="1"/>
  <c r="FD1946" i="1"/>
  <c r="FC1946" i="1"/>
  <c r="FE1946" i="1"/>
  <c r="EZ1947" i="1"/>
  <c r="FC1947" i="1"/>
  <c r="EZ1948" i="1"/>
  <c r="FA1948" i="1"/>
  <c r="FE1948" i="1"/>
  <c r="EZ1949" i="1"/>
  <c r="FC1949" i="1"/>
  <c r="FA1949" i="1"/>
  <c r="FE1949" i="1"/>
  <c r="FB1949" i="1"/>
  <c r="FD1949" i="1"/>
  <c r="EZ1950" i="1"/>
  <c r="FA1950" i="1"/>
  <c r="FB1950" i="1"/>
  <c r="FD1950" i="1"/>
  <c r="FC1950" i="1"/>
  <c r="FE1950" i="1"/>
  <c r="FF1950" i="1"/>
  <c r="EZ1951" i="1"/>
  <c r="FC1951" i="1"/>
  <c r="EZ1952" i="1"/>
  <c r="EZ1953" i="1"/>
  <c r="FC1953" i="1"/>
  <c r="FA1953" i="1"/>
  <c r="FB1953" i="1"/>
  <c r="FD1953" i="1"/>
  <c r="FE1953" i="1"/>
  <c r="FF1953" i="1"/>
  <c r="EZ1954" i="1"/>
  <c r="FA1954" i="1"/>
  <c r="FB1954" i="1"/>
  <c r="FD1954" i="1"/>
  <c r="FC1954" i="1"/>
  <c r="FE1954" i="1"/>
  <c r="EZ1955" i="1"/>
  <c r="FC1955" i="1"/>
  <c r="EZ1956" i="1"/>
  <c r="FA1956" i="1"/>
  <c r="FE1956" i="1"/>
  <c r="EZ1957" i="1"/>
  <c r="FC1957" i="1"/>
  <c r="FA1957" i="1"/>
  <c r="FE1957" i="1"/>
  <c r="FB1957" i="1"/>
  <c r="FD1957" i="1"/>
  <c r="EZ1958" i="1"/>
  <c r="FA1958" i="1"/>
  <c r="FB1958" i="1"/>
  <c r="FD1958" i="1"/>
  <c r="FC1958" i="1"/>
  <c r="FE1958" i="1"/>
  <c r="FF1958" i="1"/>
  <c r="EZ1959" i="1"/>
  <c r="FC1959" i="1"/>
  <c r="EZ1960" i="1"/>
  <c r="EZ1961" i="1"/>
  <c r="FC1961" i="1"/>
  <c r="FA1961" i="1"/>
  <c r="FB1961" i="1"/>
  <c r="FD1961" i="1"/>
  <c r="FE1961" i="1"/>
  <c r="FF1961" i="1"/>
  <c r="EZ1962" i="1"/>
  <c r="FA1962" i="1"/>
  <c r="FB1962" i="1"/>
  <c r="FD1962" i="1"/>
  <c r="FC1962" i="1"/>
  <c r="FE1962" i="1"/>
  <c r="EZ1963" i="1"/>
  <c r="FC1963" i="1"/>
  <c r="EZ1964" i="1"/>
  <c r="FA1964" i="1"/>
  <c r="FE1964" i="1"/>
  <c r="EZ1965" i="1"/>
  <c r="FC1965" i="1"/>
  <c r="FA1965" i="1"/>
  <c r="FE1965" i="1"/>
  <c r="FB1965" i="1"/>
  <c r="FD1965" i="1"/>
  <c r="EZ1966" i="1"/>
  <c r="FA1966" i="1"/>
  <c r="FB1966" i="1"/>
  <c r="FD1966" i="1"/>
  <c r="FC1966" i="1"/>
  <c r="FE1966" i="1"/>
  <c r="FF1966" i="1"/>
  <c r="EZ1967" i="1"/>
  <c r="FC1967" i="1"/>
  <c r="EZ1968" i="1"/>
  <c r="EZ1969" i="1"/>
  <c r="FC1969" i="1"/>
  <c r="FA1969" i="1"/>
  <c r="FB1969" i="1"/>
  <c r="FD1969" i="1"/>
  <c r="FE1969" i="1"/>
  <c r="FF1969" i="1"/>
  <c r="EZ1970" i="1"/>
  <c r="FA1970" i="1"/>
  <c r="FB1970" i="1"/>
  <c r="FD1970" i="1"/>
  <c r="FC1970" i="1"/>
  <c r="FE1970" i="1"/>
  <c r="EZ1971" i="1"/>
  <c r="FC1971" i="1"/>
  <c r="EZ1972" i="1"/>
  <c r="FA1972" i="1"/>
  <c r="FE1972" i="1"/>
  <c r="EZ1973" i="1"/>
  <c r="FC1973" i="1"/>
  <c r="FA1973" i="1"/>
  <c r="FE1973" i="1"/>
  <c r="FB1973" i="1"/>
  <c r="FD1973" i="1"/>
  <c r="EZ1974" i="1"/>
  <c r="FA1974" i="1"/>
  <c r="FB1974" i="1"/>
  <c r="FD1974" i="1"/>
  <c r="FC1974" i="1"/>
  <c r="FE1974" i="1"/>
  <c r="FF1974" i="1"/>
  <c r="EZ1975" i="1"/>
  <c r="FC1975" i="1"/>
  <c r="EZ1976" i="1"/>
  <c r="EZ1977" i="1"/>
  <c r="FC1977" i="1"/>
  <c r="FA1977" i="1"/>
  <c r="FB1977" i="1"/>
  <c r="FD1977" i="1"/>
  <c r="FE1977" i="1"/>
  <c r="FF1977" i="1"/>
  <c r="EZ1978" i="1"/>
  <c r="FA1978" i="1"/>
  <c r="FB1978" i="1"/>
  <c r="FD1978" i="1"/>
  <c r="FC1978" i="1"/>
  <c r="FE1978" i="1"/>
  <c r="EZ1979" i="1"/>
  <c r="FC1979" i="1"/>
  <c r="EZ1980" i="1"/>
  <c r="FA1980" i="1"/>
  <c r="FE1980" i="1"/>
  <c r="EZ1981" i="1"/>
  <c r="FC1981" i="1"/>
  <c r="FA1981" i="1"/>
  <c r="FE1981" i="1"/>
  <c r="FB1981" i="1"/>
  <c r="FD1981" i="1"/>
  <c r="EZ1982" i="1"/>
  <c r="FA1982" i="1"/>
  <c r="FB1982" i="1"/>
  <c r="FD1982" i="1"/>
  <c r="FC1982" i="1"/>
  <c r="FE1982" i="1"/>
  <c r="FF1982" i="1"/>
  <c r="EZ1983" i="1"/>
  <c r="FC1983" i="1"/>
  <c r="EZ1984" i="1"/>
  <c r="EZ1985" i="1"/>
  <c r="FC1985" i="1"/>
  <c r="FA1985" i="1"/>
  <c r="FB1985" i="1"/>
  <c r="FD1985" i="1"/>
  <c r="FE1985" i="1"/>
  <c r="FF1985" i="1"/>
  <c r="EZ1986" i="1"/>
  <c r="FA1986" i="1"/>
  <c r="FB1986" i="1"/>
  <c r="FD1986" i="1"/>
  <c r="FC1986" i="1"/>
  <c r="FE1986" i="1"/>
  <c r="EZ1987" i="1"/>
  <c r="FC1987" i="1"/>
  <c r="EZ1988" i="1"/>
  <c r="FA1988" i="1"/>
  <c r="FE1988" i="1"/>
  <c r="EZ1989" i="1"/>
  <c r="FC1989" i="1"/>
  <c r="FA1989" i="1"/>
  <c r="FE1989" i="1"/>
  <c r="FB1989" i="1"/>
  <c r="FD1989" i="1"/>
  <c r="EZ1990" i="1"/>
  <c r="FA1990" i="1"/>
  <c r="FB1990" i="1"/>
  <c r="FD1990" i="1"/>
  <c r="FC1990" i="1"/>
  <c r="FE1990" i="1"/>
  <c r="FF1990" i="1"/>
  <c r="EZ1991" i="1"/>
  <c r="FC1991" i="1"/>
  <c r="EZ1992" i="1"/>
  <c r="EZ1993" i="1"/>
  <c r="FC1993" i="1"/>
  <c r="FA1993" i="1"/>
  <c r="FB1993" i="1"/>
  <c r="FD1993" i="1"/>
  <c r="FE1993" i="1"/>
  <c r="FF1993" i="1"/>
  <c r="EZ1994" i="1"/>
  <c r="FA1994" i="1"/>
  <c r="FB1994" i="1"/>
  <c r="FD1994" i="1"/>
  <c r="FC1994" i="1"/>
  <c r="FE1994" i="1"/>
  <c r="EZ1995" i="1"/>
  <c r="FC1995" i="1"/>
  <c r="EZ1996" i="1"/>
  <c r="FA1996" i="1"/>
  <c r="FE1996" i="1"/>
  <c r="EZ1997" i="1"/>
  <c r="FC1997" i="1"/>
  <c r="FA1997" i="1"/>
  <c r="FE1997" i="1"/>
  <c r="FB1997" i="1"/>
  <c r="FD1997" i="1"/>
  <c r="EZ1998" i="1"/>
  <c r="FA1998" i="1"/>
  <c r="FB1998" i="1"/>
  <c r="FD1998" i="1"/>
  <c r="FC1998" i="1"/>
  <c r="FE1998" i="1"/>
  <c r="FF1998" i="1"/>
  <c r="EZ1999" i="1"/>
  <c r="FC1999" i="1"/>
  <c r="EZ2000" i="1"/>
  <c r="FJ7" i="1"/>
  <c r="FK7" i="1"/>
  <c r="FL7" i="1"/>
  <c r="FM7" i="1"/>
  <c r="FN7" i="1"/>
  <c r="FJ8" i="1"/>
  <c r="FK8" i="1"/>
  <c r="FL8" i="1"/>
  <c r="FM8" i="1"/>
  <c r="FN8" i="1"/>
  <c r="FJ11" i="1"/>
  <c r="FK11" i="1"/>
  <c r="FL11" i="1"/>
  <c r="FM11" i="1"/>
  <c r="FN11" i="1"/>
  <c r="FJ12" i="1"/>
  <c r="FK12" i="1"/>
  <c r="FL12" i="1"/>
  <c r="FM12" i="1"/>
  <c r="FN12" i="1"/>
  <c r="FJ15" i="1"/>
  <c r="FK15" i="1"/>
  <c r="FL15" i="1"/>
  <c r="FM15" i="1"/>
  <c r="FN15" i="1"/>
  <c r="FJ16" i="1"/>
  <c r="FK16" i="1"/>
  <c r="FL16" i="1"/>
  <c r="FM16" i="1"/>
  <c r="FN16" i="1"/>
  <c r="FJ19" i="1"/>
  <c r="FK19" i="1"/>
  <c r="FL19" i="1"/>
  <c r="FM19" i="1"/>
  <c r="FN19" i="1"/>
  <c r="FJ20" i="1"/>
  <c r="FK20" i="1"/>
  <c r="FL20" i="1"/>
  <c r="FM20" i="1"/>
  <c r="FN20" i="1"/>
  <c r="FJ23" i="1"/>
  <c r="FK23" i="1"/>
  <c r="FL23" i="1"/>
  <c r="FM23" i="1"/>
  <c r="FN23" i="1"/>
  <c r="FJ24" i="1"/>
  <c r="FK24" i="1"/>
  <c r="FL24" i="1"/>
  <c r="FM24" i="1"/>
  <c r="FN24" i="1"/>
  <c r="FJ27" i="1"/>
  <c r="FK27" i="1"/>
  <c r="FL27" i="1"/>
  <c r="FM27" i="1"/>
  <c r="FN27" i="1"/>
  <c r="FJ28" i="1"/>
  <c r="FK28" i="1"/>
  <c r="FL28" i="1"/>
  <c r="FM28" i="1"/>
  <c r="FN28" i="1"/>
  <c r="FJ31" i="1"/>
  <c r="FK31" i="1"/>
  <c r="FL31" i="1"/>
  <c r="FM31" i="1"/>
  <c r="FN31" i="1"/>
  <c r="FJ32" i="1"/>
  <c r="FK32" i="1"/>
  <c r="FL32" i="1"/>
  <c r="FM32" i="1"/>
  <c r="FN32" i="1"/>
  <c r="FJ34" i="1"/>
  <c r="FK34" i="1"/>
  <c r="FL34" i="1"/>
  <c r="FM34" i="1"/>
  <c r="FN34" i="1"/>
  <c r="FJ36" i="1"/>
  <c r="FK36" i="1"/>
  <c r="FL36" i="1"/>
  <c r="FM36" i="1"/>
  <c r="FN36" i="1"/>
  <c r="FJ39" i="1"/>
  <c r="FK39" i="1"/>
  <c r="FL39" i="1"/>
  <c r="FM39" i="1"/>
  <c r="FN39" i="1"/>
  <c r="FJ40" i="1"/>
  <c r="FK40" i="1"/>
  <c r="FL40" i="1"/>
  <c r="FM40" i="1"/>
  <c r="FN40" i="1"/>
  <c r="FJ52" i="1"/>
  <c r="FK52" i="1"/>
  <c r="FL52" i="1"/>
  <c r="FM52" i="1"/>
  <c r="FN52" i="1"/>
  <c r="FJ55" i="1"/>
  <c r="FK55" i="1"/>
  <c r="FL55" i="1"/>
  <c r="FM55" i="1"/>
  <c r="FN55" i="1"/>
  <c r="FJ56" i="1"/>
  <c r="FK56" i="1"/>
  <c r="FL56" i="1"/>
  <c r="FM56" i="1"/>
  <c r="FN56" i="1"/>
  <c r="FJ57" i="1"/>
  <c r="FK57" i="1"/>
  <c r="FL57" i="1"/>
  <c r="FM57" i="1"/>
  <c r="FN57" i="1"/>
  <c r="FJ60" i="1"/>
  <c r="FK60" i="1"/>
  <c r="FL60" i="1"/>
  <c r="FM60" i="1"/>
  <c r="FN60" i="1"/>
  <c r="FJ61" i="1"/>
  <c r="FK61" i="1"/>
  <c r="FL61" i="1"/>
  <c r="FM61" i="1"/>
  <c r="FN61" i="1"/>
  <c r="FJ64" i="1"/>
  <c r="FK64" i="1"/>
  <c r="FL64" i="1"/>
  <c r="FM64" i="1"/>
  <c r="FN64" i="1"/>
  <c r="FJ65" i="1"/>
  <c r="FK65" i="1"/>
  <c r="FL65" i="1"/>
  <c r="FM65" i="1"/>
  <c r="FN65" i="1"/>
  <c r="FJ69" i="1"/>
  <c r="FK69" i="1"/>
  <c r="FL69" i="1"/>
  <c r="FM69" i="1"/>
  <c r="FN69" i="1"/>
  <c r="FJ73" i="1"/>
  <c r="FK73" i="1"/>
  <c r="FL73" i="1"/>
  <c r="FM73" i="1"/>
  <c r="FN73" i="1"/>
  <c r="FJ75" i="1"/>
  <c r="FK75" i="1"/>
  <c r="FL75" i="1"/>
  <c r="FM75" i="1"/>
  <c r="FN75" i="1"/>
  <c r="FJ76" i="1"/>
  <c r="FK76" i="1"/>
  <c r="FL76" i="1"/>
  <c r="FM76" i="1"/>
  <c r="FN76" i="1"/>
  <c r="FJ84" i="1"/>
  <c r="FK84" i="1"/>
  <c r="FL84" i="1"/>
  <c r="FM84" i="1"/>
  <c r="FN84" i="1"/>
  <c r="FJ88" i="1"/>
  <c r="FK88" i="1"/>
  <c r="FL88" i="1"/>
  <c r="FM88" i="1"/>
  <c r="FN88" i="1"/>
  <c r="FJ89" i="1"/>
  <c r="FK89" i="1"/>
  <c r="FL89" i="1"/>
  <c r="FM89" i="1"/>
  <c r="FN89" i="1"/>
  <c r="FJ90" i="1"/>
  <c r="FK90" i="1"/>
  <c r="FL90" i="1"/>
  <c r="FM90" i="1"/>
  <c r="FN90" i="1"/>
  <c r="FJ91" i="1"/>
  <c r="FK91" i="1"/>
  <c r="FL91" i="1"/>
  <c r="FM91" i="1"/>
  <c r="FN91" i="1"/>
  <c r="FJ95" i="1"/>
  <c r="FK95" i="1"/>
  <c r="FL95" i="1"/>
  <c r="FM95" i="1"/>
  <c r="FN95" i="1"/>
  <c r="FJ96" i="1"/>
  <c r="FK96" i="1"/>
  <c r="FL96" i="1"/>
  <c r="FM96" i="1"/>
  <c r="FN96" i="1"/>
  <c r="FJ97" i="1"/>
  <c r="FK97" i="1"/>
  <c r="FL97" i="1"/>
  <c r="FM97" i="1"/>
  <c r="FN97" i="1"/>
  <c r="FJ98" i="1"/>
  <c r="FK98" i="1"/>
  <c r="FL98" i="1"/>
  <c r="FM98" i="1"/>
  <c r="FN98" i="1"/>
  <c r="FJ99" i="1"/>
  <c r="FK99" i="1"/>
  <c r="FL99" i="1"/>
  <c r="FM99" i="1"/>
  <c r="FN99" i="1"/>
  <c r="FJ103" i="1"/>
  <c r="FK103" i="1"/>
  <c r="FL103" i="1"/>
  <c r="FM103" i="1"/>
  <c r="FN103" i="1"/>
  <c r="FJ104" i="1"/>
  <c r="FK104" i="1"/>
  <c r="FL104" i="1"/>
  <c r="FM104" i="1"/>
  <c r="FN104" i="1"/>
  <c r="FJ106" i="1"/>
  <c r="FK106" i="1"/>
  <c r="FL106" i="1"/>
  <c r="FM106" i="1"/>
  <c r="FN106" i="1"/>
  <c r="FJ107" i="1"/>
  <c r="FK107" i="1"/>
  <c r="FL107" i="1"/>
  <c r="FM107" i="1"/>
  <c r="FN107" i="1"/>
  <c r="FJ110" i="1"/>
  <c r="FK110" i="1"/>
  <c r="FL110" i="1"/>
  <c r="FM110" i="1"/>
  <c r="FN110" i="1"/>
  <c r="FJ111" i="1"/>
  <c r="FK111" i="1"/>
  <c r="FL111" i="1"/>
  <c r="FM111" i="1"/>
  <c r="FN111" i="1"/>
  <c r="FJ114" i="1"/>
  <c r="FK114" i="1"/>
  <c r="FL114" i="1"/>
  <c r="FM114" i="1"/>
  <c r="FN114" i="1"/>
  <c r="FJ115" i="1"/>
  <c r="FK115" i="1"/>
  <c r="FL115" i="1"/>
  <c r="FM115" i="1"/>
  <c r="FN115" i="1"/>
  <c r="FJ118" i="1"/>
  <c r="FK118" i="1"/>
  <c r="FL118" i="1"/>
  <c r="FM118" i="1"/>
  <c r="FN118" i="1"/>
  <c r="FJ119" i="1"/>
  <c r="FK119" i="1"/>
  <c r="FL119" i="1"/>
  <c r="FM119" i="1"/>
  <c r="FN119" i="1"/>
  <c r="FJ122" i="1"/>
  <c r="FK122" i="1"/>
  <c r="FL122" i="1"/>
  <c r="FM122" i="1"/>
  <c r="FN122" i="1"/>
  <c r="FJ123" i="1"/>
  <c r="FK123" i="1"/>
  <c r="FL123" i="1"/>
  <c r="FM123" i="1"/>
  <c r="FN123" i="1"/>
  <c r="FJ126" i="1"/>
  <c r="FK126" i="1"/>
  <c r="FL126" i="1"/>
  <c r="FM126" i="1"/>
  <c r="FN126" i="1"/>
  <c r="FJ127" i="1"/>
  <c r="FK127" i="1"/>
  <c r="FL127" i="1"/>
  <c r="FM127" i="1"/>
  <c r="FN127" i="1"/>
  <c r="FJ130" i="1"/>
  <c r="FK130" i="1"/>
  <c r="FL130" i="1"/>
  <c r="FM130" i="1"/>
  <c r="FN130" i="1"/>
  <c r="FJ131" i="1"/>
  <c r="FK131" i="1"/>
  <c r="FL131" i="1"/>
  <c r="FM131" i="1"/>
  <c r="FN131" i="1"/>
  <c r="FJ134" i="1"/>
  <c r="FK134" i="1"/>
  <c r="FL134" i="1"/>
  <c r="FM134" i="1"/>
  <c r="FN134" i="1"/>
  <c r="FJ135" i="1"/>
  <c r="FK135" i="1"/>
  <c r="FL135" i="1"/>
  <c r="FM135" i="1"/>
  <c r="FN135" i="1"/>
  <c r="FJ138" i="1"/>
  <c r="FK138" i="1"/>
  <c r="FL138" i="1"/>
  <c r="FM138" i="1"/>
  <c r="FN138" i="1"/>
  <c r="FJ139" i="1"/>
  <c r="FK139" i="1"/>
  <c r="FL139" i="1"/>
  <c r="FM139" i="1"/>
  <c r="FN139" i="1"/>
  <c r="FJ142" i="1"/>
  <c r="FK142" i="1"/>
  <c r="FL142" i="1"/>
  <c r="FM142" i="1"/>
  <c r="FN142" i="1"/>
  <c r="FJ143" i="1"/>
  <c r="FK143" i="1"/>
  <c r="FL143" i="1"/>
  <c r="FM143" i="1"/>
  <c r="FN143" i="1"/>
  <c r="FJ147" i="1"/>
  <c r="FK147" i="1"/>
  <c r="FL147" i="1"/>
  <c r="FM147" i="1"/>
  <c r="FN147" i="1"/>
  <c r="FJ151" i="1"/>
  <c r="FK151" i="1"/>
  <c r="FL151" i="1"/>
  <c r="FM151" i="1"/>
  <c r="FN151" i="1"/>
  <c r="FJ154" i="1"/>
  <c r="FK154" i="1"/>
  <c r="FL154" i="1"/>
  <c r="FM154" i="1"/>
  <c r="FN154" i="1"/>
  <c r="FJ159" i="1"/>
  <c r="FK159" i="1"/>
  <c r="FL159" i="1"/>
  <c r="FM159" i="1"/>
  <c r="FN159" i="1"/>
  <c r="FJ162" i="1"/>
  <c r="FK162" i="1"/>
  <c r="FL162" i="1"/>
  <c r="FM162" i="1"/>
  <c r="FN162" i="1"/>
  <c r="FJ167" i="1"/>
  <c r="FK167" i="1"/>
  <c r="FL167" i="1"/>
  <c r="FM167" i="1"/>
  <c r="FN167" i="1"/>
  <c r="FJ170" i="1"/>
  <c r="FK170" i="1"/>
  <c r="FL170" i="1"/>
  <c r="FM170" i="1"/>
  <c r="FN170" i="1"/>
  <c r="FJ175" i="1"/>
  <c r="FK175" i="1"/>
  <c r="FL175" i="1"/>
  <c r="FM175" i="1"/>
  <c r="FN175" i="1"/>
  <c r="FJ178" i="1"/>
  <c r="FK178" i="1"/>
  <c r="FL178" i="1"/>
  <c r="FM178" i="1"/>
  <c r="FN178" i="1"/>
  <c r="FJ183" i="1"/>
  <c r="FK183" i="1"/>
  <c r="FL183" i="1"/>
  <c r="FM183" i="1"/>
  <c r="FN183" i="1"/>
  <c r="FJ186" i="1"/>
  <c r="FK186" i="1"/>
  <c r="FL186" i="1"/>
  <c r="FM186" i="1"/>
  <c r="FN186" i="1"/>
  <c r="FJ189" i="1"/>
  <c r="FK189" i="1"/>
  <c r="FL189" i="1"/>
  <c r="FM189" i="1"/>
  <c r="FN189" i="1"/>
  <c r="FJ193" i="1"/>
  <c r="FK193" i="1"/>
  <c r="FL193" i="1"/>
  <c r="FM193" i="1"/>
  <c r="FN193" i="1"/>
  <c r="FJ197" i="1"/>
  <c r="FK197" i="1"/>
  <c r="FL197" i="1"/>
  <c r="FM197" i="1"/>
  <c r="FN197" i="1"/>
  <c r="FJ201" i="1"/>
  <c r="FK201" i="1"/>
  <c r="FL201" i="1"/>
  <c r="FM201" i="1"/>
  <c r="FN201" i="1"/>
  <c r="FJ204" i="1"/>
  <c r="FK204" i="1"/>
  <c r="FL204" i="1"/>
  <c r="FM204" i="1"/>
  <c r="FN204" i="1"/>
  <c r="FJ205" i="1"/>
  <c r="FK205" i="1"/>
  <c r="FL205" i="1"/>
  <c r="FM205" i="1"/>
  <c r="FN205" i="1"/>
  <c r="FJ208" i="1"/>
  <c r="FK208" i="1"/>
  <c r="FL208" i="1"/>
  <c r="FM208" i="1"/>
  <c r="FN208" i="1"/>
  <c r="FJ209" i="1"/>
  <c r="FK209" i="1"/>
  <c r="FL209" i="1"/>
  <c r="FM209" i="1"/>
  <c r="FN209" i="1"/>
  <c r="FJ212" i="1"/>
  <c r="FK212" i="1"/>
  <c r="FL212" i="1"/>
  <c r="FM212" i="1"/>
  <c r="FN212" i="1"/>
  <c r="FJ213" i="1"/>
  <c r="FK213" i="1"/>
  <c r="FL213" i="1"/>
  <c r="FM213" i="1"/>
  <c r="FN213" i="1"/>
  <c r="FJ216" i="1"/>
  <c r="FK216" i="1"/>
  <c r="FL216" i="1"/>
  <c r="FM216" i="1"/>
  <c r="FN216" i="1"/>
  <c r="FJ217" i="1"/>
  <c r="FK217" i="1"/>
  <c r="FL217" i="1"/>
  <c r="FM217" i="1"/>
  <c r="FN217" i="1"/>
  <c r="FJ220" i="1"/>
  <c r="FK220" i="1"/>
  <c r="FL220" i="1"/>
  <c r="FM220" i="1"/>
  <c r="FN220" i="1"/>
  <c r="FJ221" i="1"/>
  <c r="FK221" i="1"/>
  <c r="FL221" i="1"/>
  <c r="FM221" i="1"/>
  <c r="FN221" i="1"/>
  <c r="FJ224" i="1"/>
  <c r="FK224" i="1"/>
  <c r="FL224" i="1"/>
  <c r="FM224" i="1"/>
  <c r="FN224" i="1"/>
  <c r="FJ225" i="1"/>
  <c r="FK225" i="1"/>
  <c r="FL225" i="1"/>
  <c r="FM225" i="1"/>
  <c r="FN225" i="1"/>
  <c r="FJ228" i="1"/>
  <c r="FK228" i="1"/>
  <c r="FL228" i="1"/>
  <c r="FM228" i="1"/>
  <c r="FN228" i="1"/>
  <c r="FJ229" i="1"/>
  <c r="FK229" i="1"/>
  <c r="FL229" i="1"/>
  <c r="FM229" i="1"/>
  <c r="FN229" i="1"/>
  <c r="FJ232" i="1"/>
  <c r="FK232" i="1"/>
  <c r="FL232" i="1"/>
  <c r="FM232" i="1"/>
  <c r="FN232" i="1"/>
  <c r="FJ233" i="1"/>
  <c r="FK233" i="1"/>
  <c r="FL233" i="1"/>
  <c r="FM233" i="1"/>
  <c r="FN233" i="1"/>
  <c r="FJ236" i="1"/>
  <c r="FK236" i="1"/>
  <c r="FL236" i="1"/>
  <c r="FM236" i="1"/>
  <c r="FN236" i="1"/>
  <c r="FJ237" i="1"/>
  <c r="FK237" i="1"/>
  <c r="FL237" i="1"/>
  <c r="FM237" i="1"/>
  <c r="FN237" i="1"/>
  <c r="FJ240" i="1"/>
  <c r="FK240" i="1"/>
  <c r="FL240" i="1"/>
  <c r="FM240" i="1"/>
  <c r="FN240" i="1"/>
  <c r="FJ241" i="1"/>
  <c r="FK241" i="1"/>
  <c r="FL241" i="1"/>
  <c r="FM241" i="1"/>
  <c r="FN241" i="1"/>
  <c r="FJ244" i="1"/>
  <c r="FK244" i="1"/>
  <c r="FL244" i="1"/>
  <c r="FM244" i="1"/>
  <c r="FN244" i="1"/>
  <c r="FJ245" i="1"/>
  <c r="FK245" i="1"/>
  <c r="FL245" i="1"/>
  <c r="FM245" i="1"/>
  <c r="FN245" i="1"/>
  <c r="FJ248" i="1"/>
  <c r="FK248" i="1"/>
  <c r="FL248" i="1"/>
  <c r="FM248" i="1"/>
  <c r="FN248" i="1"/>
  <c r="FJ249" i="1"/>
  <c r="FK249" i="1"/>
  <c r="FL249" i="1"/>
  <c r="FM249" i="1"/>
  <c r="FN249" i="1"/>
  <c r="FJ252" i="1"/>
  <c r="FK252" i="1"/>
  <c r="FL252" i="1"/>
  <c r="FM252" i="1"/>
  <c r="FN252" i="1"/>
  <c r="FJ253" i="1"/>
  <c r="FK253" i="1"/>
  <c r="FL253" i="1"/>
  <c r="FM253" i="1"/>
  <c r="FN253" i="1"/>
  <c r="FJ256" i="1"/>
  <c r="FK256" i="1"/>
  <c r="FL256" i="1"/>
  <c r="FM256" i="1"/>
  <c r="FN256" i="1"/>
  <c r="FJ257" i="1"/>
  <c r="FK257" i="1"/>
  <c r="FL257" i="1"/>
  <c r="FM257" i="1"/>
  <c r="FN257" i="1"/>
  <c r="FJ260" i="1"/>
  <c r="FK260" i="1"/>
  <c r="FL260" i="1"/>
  <c r="FM260" i="1"/>
  <c r="FN260" i="1"/>
  <c r="FJ261" i="1"/>
  <c r="FK261" i="1"/>
  <c r="FL261" i="1"/>
  <c r="FM261" i="1"/>
  <c r="FN261" i="1"/>
  <c r="FJ264" i="1"/>
  <c r="FK264" i="1"/>
  <c r="FL264" i="1"/>
  <c r="FM264" i="1"/>
  <c r="FN264" i="1"/>
  <c r="FJ265" i="1"/>
  <c r="FK265" i="1"/>
  <c r="FL265" i="1"/>
  <c r="FM265" i="1"/>
  <c r="FN265" i="1"/>
  <c r="FJ268" i="1"/>
  <c r="FK268" i="1"/>
  <c r="FL268" i="1"/>
  <c r="FM268" i="1"/>
  <c r="FN268" i="1"/>
  <c r="FJ269" i="1"/>
  <c r="FK269" i="1"/>
  <c r="FL269" i="1"/>
  <c r="FM269" i="1"/>
  <c r="FN269" i="1"/>
  <c r="FJ272" i="1"/>
  <c r="FK272" i="1"/>
  <c r="FL272" i="1"/>
  <c r="FM272" i="1"/>
  <c r="FN272" i="1"/>
  <c r="FJ273" i="1"/>
  <c r="FK273" i="1"/>
  <c r="FL273" i="1"/>
  <c r="FM273" i="1"/>
  <c r="FN273" i="1"/>
  <c r="FJ276" i="1"/>
  <c r="FK276" i="1"/>
  <c r="FL276" i="1"/>
  <c r="FM276" i="1"/>
  <c r="FN276" i="1"/>
  <c r="FJ277" i="1"/>
  <c r="FK277" i="1"/>
  <c r="FL277" i="1"/>
  <c r="FM277" i="1"/>
  <c r="FN277" i="1"/>
  <c r="FJ280" i="1"/>
  <c r="FK280" i="1"/>
  <c r="FL280" i="1"/>
  <c r="FM280" i="1"/>
  <c r="FN280" i="1"/>
  <c r="FJ281" i="1"/>
  <c r="FK281" i="1"/>
  <c r="FL281" i="1"/>
  <c r="FM281" i="1"/>
  <c r="FN281" i="1"/>
  <c r="FJ284" i="1"/>
  <c r="FK284" i="1"/>
  <c r="FL284" i="1"/>
  <c r="FM284" i="1"/>
  <c r="FN284" i="1"/>
  <c r="FJ285" i="1"/>
  <c r="FK285" i="1"/>
  <c r="FL285" i="1"/>
  <c r="FM285" i="1"/>
  <c r="FN285" i="1"/>
  <c r="FJ287" i="1"/>
  <c r="FK287" i="1"/>
  <c r="FL287" i="1"/>
  <c r="FM287" i="1"/>
  <c r="FN287" i="1"/>
  <c r="FJ292" i="1"/>
  <c r="FK292" i="1"/>
  <c r="FL292" i="1"/>
  <c r="FM292" i="1"/>
  <c r="FN292" i="1"/>
  <c r="FJ300" i="1"/>
  <c r="FK300" i="1"/>
  <c r="FL300" i="1"/>
  <c r="FM300" i="1"/>
  <c r="FN300" i="1"/>
  <c r="FJ308" i="1"/>
  <c r="FK308" i="1"/>
  <c r="FL308" i="1"/>
  <c r="FM308" i="1"/>
  <c r="FN308" i="1"/>
  <c r="FJ316" i="1"/>
  <c r="FK316" i="1"/>
  <c r="FL316" i="1"/>
  <c r="FM316" i="1"/>
  <c r="FN316" i="1"/>
  <c r="FJ324" i="1"/>
  <c r="FK324" i="1"/>
  <c r="FL324" i="1"/>
  <c r="FM324" i="1"/>
  <c r="FN324" i="1"/>
  <c r="FJ332" i="1"/>
  <c r="FK332" i="1"/>
  <c r="FL332" i="1"/>
  <c r="FM332" i="1"/>
  <c r="FN332" i="1"/>
  <c r="FJ340" i="1"/>
  <c r="FK340" i="1"/>
  <c r="FL340" i="1"/>
  <c r="FM340" i="1"/>
  <c r="FN340" i="1"/>
  <c r="FJ343" i="1"/>
  <c r="FK343" i="1"/>
  <c r="FL343" i="1"/>
  <c r="FM343" i="1"/>
  <c r="FN343" i="1"/>
  <c r="FJ347" i="1"/>
  <c r="FK347" i="1"/>
  <c r="FL347" i="1"/>
  <c r="FM347" i="1"/>
  <c r="FN347" i="1"/>
  <c r="FJ351" i="1"/>
  <c r="FK351" i="1"/>
  <c r="FL351" i="1"/>
  <c r="FM351" i="1"/>
  <c r="FN351" i="1"/>
  <c r="FJ355" i="1"/>
  <c r="FK355" i="1"/>
  <c r="FL355" i="1"/>
  <c r="FM355" i="1"/>
  <c r="FN355" i="1"/>
  <c r="FJ359" i="1"/>
  <c r="FK359" i="1"/>
  <c r="FL359" i="1"/>
  <c r="FM359" i="1"/>
  <c r="FN359" i="1"/>
  <c r="FJ363" i="1"/>
  <c r="FK363" i="1"/>
  <c r="FL363" i="1"/>
  <c r="FM363" i="1"/>
  <c r="FN363" i="1"/>
  <c r="FJ367" i="1"/>
  <c r="FK367" i="1"/>
  <c r="FL367" i="1"/>
  <c r="FM367" i="1"/>
  <c r="FN367" i="1"/>
  <c r="FJ370" i="1"/>
  <c r="FK370" i="1"/>
  <c r="FL370" i="1"/>
  <c r="FM370" i="1"/>
  <c r="FN370" i="1"/>
  <c r="FJ374" i="1"/>
  <c r="FK374" i="1"/>
  <c r="FL374" i="1"/>
  <c r="FM374" i="1"/>
  <c r="FN374" i="1"/>
  <c r="FJ378" i="1"/>
  <c r="FK378" i="1"/>
  <c r="FL378" i="1"/>
  <c r="FM378" i="1"/>
  <c r="FN378" i="1"/>
  <c r="FJ382" i="1"/>
  <c r="FK382" i="1"/>
  <c r="FL382" i="1"/>
  <c r="FM382" i="1"/>
  <c r="FN382" i="1"/>
  <c r="FJ386" i="1"/>
  <c r="FK386" i="1"/>
  <c r="FL386" i="1"/>
  <c r="FM386" i="1"/>
  <c r="FN386" i="1"/>
  <c r="FJ390" i="1"/>
  <c r="FK390" i="1"/>
  <c r="FL390" i="1"/>
  <c r="FM390" i="1"/>
  <c r="FN390" i="1"/>
  <c r="FJ394" i="1"/>
  <c r="FK394" i="1"/>
  <c r="FL394" i="1"/>
  <c r="FM394" i="1"/>
  <c r="FN394" i="1"/>
  <c r="FJ398" i="1"/>
  <c r="FK398" i="1"/>
  <c r="FL398" i="1"/>
  <c r="FM398" i="1"/>
  <c r="FN398" i="1"/>
  <c r="FJ402" i="1"/>
  <c r="FK402" i="1"/>
  <c r="FL402" i="1"/>
  <c r="FM402" i="1"/>
  <c r="FN402" i="1"/>
  <c r="FJ406" i="1"/>
  <c r="FK406" i="1"/>
  <c r="FL406" i="1"/>
  <c r="FM406" i="1"/>
  <c r="FN406" i="1"/>
  <c r="FJ410" i="1"/>
  <c r="FK410" i="1"/>
  <c r="FL410" i="1"/>
  <c r="FM410" i="1"/>
  <c r="FN410" i="1"/>
  <c r="FJ414" i="1"/>
  <c r="FK414" i="1"/>
  <c r="FL414" i="1"/>
  <c r="FM414" i="1"/>
  <c r="FN414" i="1"/>
  <c r="FJ418" i="1"/>
  <c r="FK418" i="1"/>
  <c r="FL418" i="1"/>
  <c r="FM418" i="1"/>
  <c r="FN418" i="1"/>
  <c r="FJ422" i="1"/>
  <c r="FK422" i="1"/>
  <c r="FL422" i="1"/>
  <c r="FM422" i="1"/>
  <c r="FN422" i="1"/>
  <c r="FJ426" i="1"/>
  <c r="FK426" i="1"/>
  <c r="FL426" i="1"/>
  <c r="FM426" i="1"/>
  <c r="FN426" i="1"/>
  <c r="FJ429" i="1"/>
  <c r="FK429" i="1"/>
  <c r="FL429" i="1"/>
  <c r="FM429" i="1"/>
  <c r="FN429" i="1"/>
  <c r="FJ430" i="1"/>
  <c r="FK430" i="1"/>
  <c r="FL430" i="1"/>
  <c r="FM430" i="1"/>
  <c r="FN430" i="1"/>
  <c r="FJ437" i="1"/>
  <c r="FK437" i="1"/>
  <c r="FL437" i="1"/>
  <c r="FM437" i="1"/>
  <c r="FN437" i="1"/>
  <c r="FJ438" i="1"/>
  <c r="FK438" i="1"/>
  <c r="FL438" i="1"/>
  <c r="FM438" i="1"/>
  <c r="FN438" i="1"/>
  <c r="FJ445" i="1"/>
  <c r="FK445" i="1"/>
  <c r="FL445" i="1"/>
  <c r="FM445" i="1"/>
  <c r="FN445" i="1"/>
  <c r="FJ446" i="1"/>
  <c r="FK446" i="1"/>
  <c r="FL446" i="1"/>
  <c r="FM446" i="1"/>
  <c r="FN446" i="1"/>
  <c r="FJ453" i="1"/>
  <c r="FK453" i="1"/>
  <c r="FL453" i="1"/>
  <c r="FM453" i="1"/>
  <c r="FN453" i="1"/>
  <c r="FJ454" i="1"/>
  <c r="FK454" i="1"/>
  <c r="FL454" i="1"/>
  <c r="FM454" i="1"/>
  <c r="FN454" i="1"/>
  <c r="FJ461" i="1"/>
  <c r="FK461" i="1"/>
  <c r="FL461" i="1"/>
  <c r="FM461" i="1"/>
  <c r="FN461" i="1"/>
  <c r="FJ462" i="1"/>
  <c r="FK462" i="1"/>
  <c r="FL462" i="1"/>
  <c r="FM462" i="1"/>
  <c r="FN462" i="1"/>
  <c r="FJ469" i="1"/>
  <c r="FK469" i="1"/>
  <c r="FL469" i="1"/>
  <c r="FM469" i="1"/>
  <c r="FN469" i="1"/>
  <c r="FJ470" i="1"/>
  <c r="FK470" i="1"/>
  <c r="FL470" i="1"/>
  <c r="FM470" i="1"/>
  <c r="FN470" i="1"/>
  <c r="FJ477" i="1"/>
  <c r="FK477" i="1"/>
  <c r="FL477" i="1"/>
  <c r="FM477" i="1"/>
  <c r="FN477" i="1"/>
  <c r="FJ478" i="1"/>
  <c r="FK478" i="1"/>
  <c r="FL478" i="1"/>
  <c r="FM478" i="1"/>
  <c r="FN478" i="1"/>
  <c r="FJ485" i="1"/>
  <c r="FK485" i="1"/>
  <c r="FL485" i="1"/>
  <c r="FM485" i="1"/>
  <c r="FN485" i="1"/>
  <c r="FJ486" i="1"/>
  <c r="FK486" i="1"/>
  <c r="FL486" i="1"/>
  <c r="FM486" i="1"/>
  <c r="FN486" i="1"/>
  <c r="FJ493" i="1"/>
  <c r="FK493" i="1"/>
  <c r="FL493" i="1"/>
  <c r="FM493" i="1"/>
  <c r="FN493" i="1"/>
  <c r="FJ494" i="1"/>
  <c r="FK494" i="1"/>
  <c r="FL494" i="1"/>
  <c r="FM494" i="1"/>
  <c r="FN494" i="1"/>
  <c r="FJ497" i="1"/>
  <c r="FK497" i="1"/>
  <c r="FL497" i="1"/>
  <c r="FM497" i="1"/>
  <c r="FN497" i="1"/>
  <c r="FJ498" i="1"/>
  <c r="FK498" i="1"/>
  <c r="FL498" i="1"/>
  <c r="FM498" i="1"/>
  <c r="FN498" i="1"/>
  <c r="FJ500" i="1"/>
  <c r="FK500" i="1"/>
  <c r="FL500" i="1"/>
  <c r="FM500" i="1"/>
  <c r="FN500" i="1"/>
  <c r="FJ505" i="1"/>
  <c r="FK505" i="1"/>
  <c r="FL505" i="1"/>
  <c r="FM505" i="1"/>
  <c r="FN505" i="1"/>
  <c r="FJ506" i="1"/>
  <c r="FK506" i="1"/>
  <c r="FL506" i="1"/>
  <c r="FM506" i="1"/>
  <c r="FN506" i="1"/>
  <c r="FJ508" i="1"/>
  <c r="FK508" i="1"/>
  <c r="FL508" i="1"/>
  <c r="FM508" i="1"/>
  <c r="FN508" i="1"/>
  <c r="FJ513" i="1"/>
  <c r="FK513" i="1"/>
  <c r="FL513" i="1"/>
  <c r="FM513" i="1"/>
  <c r="FN513" i="1"/>
  <c r="FJ514" i="1"/>
  <c r="FK514" i="1"/>
  <c r="FL514" i="1"/>
  <c r="FM514" i="1"/>
  <c r="FN514" i="1"/>
  <c r="FJ516" i="1"/>
  <c r="FK516" i="1"/>
  <c r="FL516" i="1"/>
  <c r="FM516" i="1"/>
  <c r="FN516" i="1"/>
  <c r="FJ521" i="1"/>
  <c r="FK521" i="1"/>
  <c r="FL521" i="1"/>
  <c r="FM521" i="1"/>
  <c r="FN521" i="1"/>
  <c r="FJ522" i="1"/>
  <c r="FK522" i="1"/>
  <c r="FL522" i="1"/>
  <c r="FM522" i="1"/>
  <c r="FN522" i="1"/>
  <c r="FJ524" i="1"/>
  <c r="FK524" i="1"/>
  <c r="FL524" i="1"/>
  <c r="FM524" i="1"/>
  <c r="FN524" i="1"/>
  <c r="FJ529" i="1"/>
  <c r="FK529" i="1"/>
  <c r="FL529" i="1"/>
  <c r="FM529" i="1"/>
  <c r="FN529" i="1"/>
  <c r="FJ530" i="1"/>
  <c r="FK530" i="1"/>
  <c r="FL530" i="1"/>
  <c r="FM530" i="1"/>
  <c r="FN530" i="1"/>
  <c r="FJ532" i="1"/>
  <c r="FK532" i="1"/>
  <c r="FL532" i="1"/>
  <c r="FM532" i="1"/>
  <c r="FN532" i="1"/>
  <c r="FJ537" i="1"/>
  <c r="FK537" i="1"/>
  <c r="FL537" i="1"/>
  <c r="FM537" i="1"/>
  <c r="FN537" i="1"/>
  <c r="FJ538" i="1"/>
  <c r="FK538" i="1"/>
  <c r="FL538" i="1"/>
  <c r="FM538" i="1"/>
  <c r="FN538" i="1"/>
  <c r="FJ540" i="1"/>
  <c r="FK540" i="1"/>
  <c r="FL540" i="1"/>
  <c r="FM540" i="1"/>
  <c r="FN540" i="1"/>
  <c r="FJ545" i="1"/>
  <c r="FK545" i="1"/>
  <c r="FL545" i="1"/>
  <c r="FM545" i="1"/>
  <c r="FN545" i="1"/>
  <c r="FJ546" i="1"/>
  <c r="FK546" i="1"/>
  <c r="FL546" i="1"/>
  <c r="FM546" i="1"/>
  <c r="FN546" i="1"/>
  <c r="FJ548" i="1"/>
  <c r="FK548" i="1"/>
  <c r="FL548" i="1"/>
  <c r="FM548" i="1"/>
  <c r="FN548" i="1"/>
  <c r="FJ555" i="1"/>
  <c r="FK555" i="1"/>
  <c r="FL555" i="1"/>
  <c r="FM555" i="1"/>
  <c r="FN555" i="1"/>
  <c r="FJ559" i="1"/>
  <c r="FK559" i="1"/>
  <c r="FL559" i="1"/>
  <c r="FM559" i="1"/>
  <c r="FN559" i="1"/>
  <c r="FJ571" i="1"/>
  <c r="FK571" i="1"/>
  <c r="FL571" i="1"/>
  <c r="FM571" i="1"/>
  <c r="FN571" i="1"/>
  <c r="FJ574" i="1"/>
  <c r="FK574" i="1"/>
  <c r="FL574" i="1"/>
  <c r="FM574" i="1"/>
  <c r="FN574" i="1"/>
  <c r="FJ575" i="1"/>
  <c r="FK575" i="1"/>
  <c r="FL575" i="1"/>
  <c r="FM575" i="1"/>
  <c r="FN575" i="1"/>
  <c r="FJ587" i="1"/>
  <c r="FK587" i="1"/>
  <c r="FL587" i="1"/>
  <c r="FM587" i="1"/>
  <c r="FN587" i="1"/>
  <c r="FJ590" i="1"/>
  <c r="FK590" i="1"/>
  <c r="FL590" i="1"/>
  <c r="FM590" i="1"/>
  <c r="FN590" i="1"/>
  <c r="FJ591" i="1"/>
  <c r="FK591" i="1"/>
  <c r="FL591" i="1"/>
  <c r="FM591" i="1"/>
  <c r="FN591" i="1"/>
  <c r="FJ603" i="1"/>
  <c r="FK603" i="1"/>
  <c r="FL603" i="1"/>
  <c r="FM603" i="1"/>
  <c r="FN603" i="1"/>
  <c r="FJ606" i="1"/>
  <c r="FK606" i="1"/>
  <c r="FL606" i="1"/>
  <c r="FM606" i="1"/>
  <c r="FN606" i="1"/>
  <c r="FJ607" i="1"/>
  <c r="FK607" i="1"/>
  <c r="FL607" i="1"/>
  <c r="FM607" i="1"/>
  <c r="FN607" i="1"/>
  <c r="FJ619" i="1"/>
  <c r="FK619" i="1"/>
  <c r="FL619" i="1"/>
  <c r="FM619" i="1"/>
  <c r="FN619" i="1"/>
  <c r="FJ622" i="1"/>
  <c r="FK622" i="1"/>
  <c r="FL622" i="1"/>
  <c r="FM622" i="1"/>
  <c r="FN622" i="1"/>
  <c r="FJ623" i="1"/>
  <c r="FK623" i="1"/>
  <c r="FL623" i="1"/>
  <c r="FM623" i="1"/>
  <c r="FN623" i="1"/>
  <c r="FJ635" i="1"/>
  <c r="FK635" i="1"/>
  <c r="FL635" i="1"/>
  <c r="FM635" i="1"/>
  <c r="FN635" i="1"/>
  <c r="FJ638" i="1"/>
  <c r="FK638" i="1"/>
  <c r="FL638" i="1"/>
  <c r="FM638" i="1"/>
  <c r="FN638" i="1"/>
  <c r="FJ639" i="1"/>
  <c r="FK639" i="1"/>
  <c r="FL639" i="1"/>
  <c r="FM639" i="1"/>
  <c r="FN639" i="1"/>
  <c r="FJ640" i="1"/>
  <c r="FK640" i="1"/>
  <c r="FL640" i="1"/>
  <c r="FM640" i="1"/>
  <c r="FN640" i="1"/>
  <c r="FJ645" i="1"/>
  <c r="FK645" i="1"/>
  <c r="FL645" i="1"/>
  <c r="FM645" i="1"/>
  <c r="FN645" i="1"/>
  <c r="FJ646" i="1"/>
  <c r="FK646" i="1"/>
  <c r="FL646" i="1"/>
  <c r="FM646" i="1"/>
  <c r="FN646" i="1"/>
  <c r="FJ647" i="1"/>
  <c r="FK647" i="1"/>
  <c r="FL647" i="1"/>
  <c r="FM647" i="1"/>
  <c r="FN647" i="1"/>
  <c r="FJ648" i="1"/>
  <c r="FK648" i="1"/>
  <c r="FL648" i="1"/>
  <c r="FM648" i="1"/>
  <c r="FN648" i="1"/>
  <c r="FJ653" i="1"/>
  <c r="FK653" i="1"/>
  <c r="FL653" i="1"/>
  <c r="FM653" i="1"/>
  <c r="FN653" i="1"/>
  <c r="FJ654" i="1"/>
  <c r="FK654" i="1"/>
  <c r="FL654" i="1"/>
  <c r="FM654" i="1"/>
  <c r="FN654" i="1"/>
  <c r="FJ655" i="1"/>
  <c r="FK655" i="1"/>
  <c r="FL655" i="1"/>
  <c r="FM655" i="1"/>
  <c r="FN655" i="1"/>
  <c r="FJ656" i="1"/>
  <c r="FK656" i="1"/>
  <c r="FL656" i="1"/>
  <c r="FM656" i="1"/>
  <c r="FN656" i="1"/>
  <c r="FJ661" i="1"/>
  <c r="FK661" i="1"/>
  <c r="FL661" i="1"/>
  <c r="FM661" i="1"/>
  <c r="FN661" i="1"/>
  <c r="FJ662" i="1"/>
  <c r="FK662" i="1"/>
  <c r="FL662" i="1"/>
  <c r="FM662" i="1"/>
  <c r="FN662" i="1"/>
  <c r="FJ663" i="1"/>
  <c r="FK663" i="1"/>
  <c r="FL663" i="1"/>
  <c r="FM663" i="1"/>
  <c r="FN663" i="1"/>
  <c r="FJ664" i="1"/>
  <c r="FK664" i="1"/>
  <c r="FL664" i="1"/>
  <c r="FM664" i="1"/>
  <c r="FN664" i="1"/>
  <c r="FJ669" i="1"/>
  <c r="FK669" i="1"/>
  <c r="FL669" i="1"/>
  <c r="FM669" i="1"/>
  <c r="FN669" i="1"/>
  <c r="FJ670" i="1"/>
  <c r="FK670" i="1"/>
  <c r="FL670" i="1"/>
  <c r="FM670" i="1"/>
  <c r="FN670" i="1"/>
  <c r="FJ671" i="1"/>
  <c r="FK671" i="1"/>
  <c r="FL671" i="1"/>
  <c r="FM671" i="1"/>
  <c r="FN671" i="1"/>
  <c r="FJ672" i="1"/>
  <c r="FK672" i="1"/>
  <c r="FL672" i="1"/>
  <c r="FM672" i="1"/>
  <c r="FN672" i="1"/>
  <c r="FJ677" i="1"/>
  <c r="FK677" i="1"/>
  <c r="FL677" i="1"/>
  <c r="FM677" i="1"/>
  <c r="FN677" i="1"/>
  <c r="FJ681" i="1"/>
  <c r="FK681" i="1"/>
  <c r="FL681" i="1"/>
  <c r="FM681" i="1"/>
  <c r="FN681" i="1"/>
  <c r="FJ685" i="1"/>
  <c r="FK685" i="1"/>
  <c r="FL685" i="1"/>
  <c r="FM685" i="1"/>
  <c r="FN685" i="1"/>
  <c r="FJ689" i="1"/>
  <c r="FK689" i="1"/>
  <c r="FL689" i="1"/>
  <c r="FM689" i="1"/>
  <c r="FN689" i="1"/>
  <c r="FJ693" i="1"/>
  <c r="FK693" i="1"/>
  <c r="FL693" i="1"/>
  <c r="FM693" i="1"/>
  <c r="FN693" i="1"/>
  <c r="FJ697" i="1"/>
  <c r="FK697" i="1"/>
  <c r="FL697" i="1"/>
  <c r="FM697" i="1"/>
  <c r="FN697" i="1"/>
  <c r="FJ701" i="1"/>
  <c r="FK701" i="1"/>
  <c r="FL701" i="1"/>
  <c r="FM701" i="1"/>
  <c r="FN701" i="1"/>
  <c r="FJ705" i="1"/>
  <c r="FK705" i="1"/>
  <c r="FL705" i="1"/>
  <c r="FM705" i="1"/>
  <c r="FN705" i="1"/>
  <c r="FJ709" i="1"/>
  <c r="FK709" i="1"/>
  <c r="FL709" i="1"/>
  <c r="FM709" i="1"/>
  <c r="FN709" i="1"/>
  <c r="FJ713" i="1"/>
  <c r="FK713" i="1"/>
  <c r="FL713" i="1"/>
  <c r="FM713" i="1"/>
  <c r="FN713" i="1"/>
  <c r="FJ717" i="1"/>
  <c r="FK717" i="1"/>
  <c r="FL717" i="1"/>
  <c r="FM717" i="1"/>
  <c r="FN717" i="1"/>
  <c r="FJ725" i="1"/>
  <c r="FK725" i="1"/>
  <c r="FL725" i="1"/>
  <c r="FM725" i="1"/>
  <c r="FN725" i="1"/>
  <c r="FJ729" i="1"/>
  <c r="FK729" i="1"/>
  <c r="FL729" i="1"/>
  <c r="FM729" i="1"/>
  <c r="FN729" i="1"/>
  <c r="FJ733" i="1"/>
  <c r="FK733" i="1"/>
  <c r="FL733" i="1"/>
  <c r="FM733" i="1"/>
  <c r="FN733" i="1"/>
  <c r="FJ737" i="1"/>
  <c r="FK737" i="1"/>
  <c r="FL737" i="1"/>
  <c r="FM737" i="1"/>
  <c r="FN737" i="1"/>
  <c r="FJ741" i="1"/>
  <c r="FK741" i="1"/>
  <c r="FL741" i="1"/>
  <c r="FM741" i="1"/>
  <c r="FN741" i="1"/>
  <c r="FJ745" i="1"/>
  <c r="FK745" i="1"/>
  <c r="FL745" i="1"/>
  <c r="FM745" i="1"/>
  <c r="FN745" i="1"/>
  <c r="FJ749" i="1"/>
  <c r="FK749" i="1"/>
  <c r="FL749" i="1"/>
  <c r="FM749" i="1"/>
  <c r="FN749" i="1"/>
  <c r="FJ753" i="1"/>
  <c r="FK753" i="1"/>
  <c r="FL753" i="1"/>
  <c r="FM753" i="1"/>
  <c r="FN753" i="1"/>
  <c r="FJ757" i="1"/>
  <c r="FK757" i="1"/>
  <c r="FL757" i="1"/>
  <c r="FM757" i="1"/>
  <c r="FN757" i="1"/>
  <c r="FJ761" i="1"/>
  <c r="FK761" i="1"/>
  <c r="FL761" i="1"/>
  <c r="FM761" i="1"/>
  <c r="FN761" i="1"/>
  <c r="FJ765" i="1"/>
  <c r="FK765" i="1"/>
  <c r="FL765" i="1"/>
  <c r="FM765" i="1"/>
  <c r="FN765" i="1"/>
  <c r="FJ769" i="1"/>
  <c r="FK769" i="1"/>
  <c r="FL769" i="1"/>
  <c r="FM769" i="1"/>
  <c r="FN769" i="1"/>
  <c r="FJ773" i="1"/>
  <c r="FK773" i="1"/>
  <c r="FL773" i="1"/>
  <c r="FM773" i="1"/>
  <c r="FN773" i="1"/>
  <c r="FJ777" i="1"/>
  <c r="FK777" i="1"/>
  <c r="FL777" i="1"/>
  <c r="FM777" i="1"/>
  <c r="FN777" i="1"/>
  <c r="FJ781" i="1"/>
  <c r="FK781" i="1"/>
  <c r="FL781" i="1"/>
  <c r="FM781" i="1"/>
  <c r="FN781" i="1"/>
  <c r="FJ785" i="1"/>
  <c r="FK785" i="1"/>
  <c r="FL785" i="1"/>
  <c r="FM785" i="1"/>
  <c r="FN785" i="1"/>
  <c r="FJ789" i="1"/>
  <c r="FK789" i="1"/>
  <c r="FL789" i="1"/>
  <c r="FM789" i="1"/>
  <c r="FN789" i="1"/>
  <c r="FJ793" i="1"/>
  <c r="FK793" i="1"/>
  <c r="FL793" i="1"/>
  <c r="FM793" i="1"/>
  <c r="FN793" i="1"/>
  <c r="FJ797" i="1"/>
  <c r="FK797" i="1"/>
  <c r="FL797" i="1"/>
  <c r="FM797" i="1"/>
  <c r="FN797" i="1"/>
  <c r="FJ801" i="1"/>
  <c r="FK801" i="1"/>
  <c r="FL801" i="1"/>
  <c r="FM801" i="1"/>
  <c r="FN801" i="1"/>
  <c r="FJ805" i="1"/>
  <c r="FK805" i="1"/>
  <c r="FL805" i="1"/>
  <c r="FM805" i="1"/>
  <c r="FN805" i="1"/>
  <c r="FJ809" i="1"/>
  <c r="FK809" i="1"/>
  <c r="FL809" i="1"/>
  <c r="FM809" i="1"/>
  <c r="FN809" i="1"/>
  <c r="FJ813" i="1"/>
  <c r="FK813" i="1"/>
  <c r="FL813" i="1"/>
  <c r="FM813" i="1"/>
  <c r="FN813" i="1"/>
  <c r="FJ817" i="1"/>
  <c r="FK817" i="1"/>
  <c r="FL817" i="1"/>
  <c r="FM817" i="1"/>
  <c r="FN817" i="1"/>
  <c r="FJ821" i="1"/>
  <c r="FK821" i="1"/>
  <c r="FL821" i="1"/>
  <c r="FM821" i="1"/>
  <c r="FN821" i="1"/>
  <c r="FJ825" i="1"/>
  <c r="FK825" i="1"/>
  <c r="FL825" i="1"/>
  <c r="FM825" i="1"/>
  <c r="FN825" i="1"/>
  <c r="FJ829" i="1"/>
  <c r="FK829" i="1"/>
  <c r="FL829" i="1"/>
  <c r="FM829" i="1"/>
  <c r="FN829" i="1"/>
  <c r="FJ833" i="1"/>
  <c r="FK833" i="1"/>
  <c r="FL833" i="1"/>
  <c r="FM833" i="1"/>
  <c r="FN833" i="1"/>
  <c r="FJ837" i="1"/>
  <c r="FK837" i="1"/>
  <c r="FL837" i="1"/>
  <c r="FM837" i="1"/>
  <c r="FN837" i="1"/>
  <c r="FJ839" i="1"/>
  <c r="FK839" i="1"/>
  <c r="FL839" i="1"/>
  <c r="FM839" i="1"/>
  <c r="FN839" i="1"/>
  <c r="FJ841" i="1"/>
  <c r="FK841" i="1"/>
  <c r="FL841" i="1"/>
  <c r="FM841" i="1"/>
  <c r="FN841" i="1"/>
  <c r="FJ844" i="1"/>
  <c r="FK844" i="1"/>
  <c r="FL844" i="1"/>
  <c r="FM844" i="1"/>
  <c r="FN844" i="1"/>
  <c r="FJ849" i="1"/>
  <c r="FK849" i="1"/>
  <c r="FL849" i="1"/>
  <c r="FM849" i="1"/>
  <c r="FN849" i="1"/>
  <c r="FJ852" i="1"/>
  <c r="FK852" i="1"/>
  <c r="FL852" i="1"/>
  <c r="FM852" i="1"/>
  <c r="FN852" i="1"/>
  <c r="FJ857" i="1"/>
  <c r="FK857" i="1"/>
  <c r="FL857" i="1"/>
  <c r="FM857" i="1"/>
  <c r="FN857" i="1"/>
  <c r="FJ860" i="1"/>
  <c r="FK860" i="1"/>
  <c r="FL860" i="1"/>
  <c r="FM860" i="1"/>
  <c r="FN860" i="1"/>
  <c r="FJ865" i="1"/>
  <c r="FK865" i="1"/>
  <c r="FL865" i="1"/>
  <c r="FM865" i="1"/>
  <c r="FN865" i="1"/>
  <c r="FJ868" i="1"/>
  <c r="FK868" i="1"/>
  <c r="FL868" i="1"/>
  <c r="FM868" i="1"/>
  <c r="FN868" i="1"/>
  <c r="FJ873" i="1"/>
  <c r="FK873" i="1"/>
  <c r="FL873" i="1"/>
  <c r="FM873" i="1"/>
  <c r="FN873" i="1"/>
  <c r="FJ876" i="1"/>
  <c r="FK876" i="1"/>
  <c r="FL876" i="1"/>
  <c r="FM876" i="1"/>
  <c r="FN876" i="1"/>
  <c r="FJ881" i="1"/>
  <c r="FK881" i="1"/>
  <c r="FL881" i="1"/>
  <c r="FM881" i="1"/>
  <c r="FN881" i="1"/>
  <c r="FJ884" i="1"/>
  <c r="FK884" i="1"/>
  <c r="FL884" i="1"/>
  <c r="FM884" i="1"/>
  <c r="FN884" i="1"/>
  <c r="FJ889" i="1"/>
  <c r="FK889" i="1"/>
  <c r="FL889" i="1"/>
  <c r="FM889" i="1"/>
  <c r="FN889" i="1"/>
  <c r="FJ892" i="1"/>
  <c r="FK892" i="1"/>
  <c r="FL892" i="1"/>
  <c r="FM892" i="1"/>
  <c r="FN892" i="1"/>
  <c r="FJ897" i="1"/>
  <c r="FK897" i="1"/>
  <c r="FL897" i="1"/>
  <c r="FM897" i="1"/>
  <c r="FN897" i="1"/>
  <c r="FJ900" i="1"/>
  <c r="FK900" i="1"/>
  <c r="FL900" i="1"/>
  <c r="FM900" i="1"/>
  <c r="FN900" i="1"/>
  <c r="FJ905" i="1"/>
  <c r="FK905" i="1"/>
  <c r="FL905" i="1"/>
  <c r="FM905" i="1"/>
  <c r="FN905" i="1"/>
  <c r="FJ908" i="1"/>
  <c r="FK908" i="1"/>
  <c r="FL908" i="1"/>
  <c r="FM908" i="1"/>
  <c r="FN908" i="1"/>
  <c r="FJ913" i="1"/>
  <c r="FK913" i="1"/>
  <c r="FL913" i="1"/>
  <c r="FM913" i="1"/>
  <c r="FN913" i="1"/>
  <c r="FJ916" i="1"/>
  <c r="FK916" i="1"/>
  <c r="FL916" i="1"/>
  <c r="FM916" i="1"/>
  <c r="FN916" i="1"/>
  <c r="FJ921" i="1"/>
  <c r="FK921" i="1"/>
  <c r="FL921" i="1"/>
  <c r="FM921" i="1"/>
  <c r="FN921" i="1"/>
  <c r="FJ924" i="1"/>
  <c r="FK924" i="1"/>
  <c r="FL924" i="1"/>
  <c r="FM924" i="1"/>
  <c r="FN924" i="1"/>
  <c r="FJ929" i="1"/>
  <c r="FK929" i="1"/>
  <c r="FL929" i="1"/>
  <c r="FM929" i="1"/>
  <c r="FN929" i="1"/>
  <c r="FJ932" i="1"/>
  <c r="FK932" i="1"/>
  <c r="FL932" i="1"/>
  <c r="FM932" i="1"/>
  <c r="FN932" i="1"/>
  <c r="FJ937" i="1"/>
  <c r="FK937" i="1"/>
  <c r="FL937" i="1"/>
  <c r="FM937" i="1"/>
  <c r="FN937" i="1"/>
  <c r="FJ940" i="1"/>
  <c r="FK940" i="1"/>
  <c r="FL940" i="1"/>
  <c r="FM940" i="1"/>
  <c r="FN940" i="1"/>
  <c r="FJ943" i="1"/>
  <c r="FK943" i="1"/>
  <c r="FL943" i="1"/>
  <c r="FM943" i="1"/>
  <c r="FN943" i="1"/>
  <c r="FJ947" i="1"/>
  <c r="FK947" i="1"/>
  <c r="FL947" i="1"/>
  <c r="FM947" i="1"/>
  <c r="FN947" i="1"/>
  <c r="FJ951" i="1"/>
  <c r="FK951" i="1"/>
  <c r="FL951" i="1"/>
  <c r="FM951" i="1"/>
  <c r="FN951" i="1"/>
  <c r="FJ955" i="1"/>
  <c r="FK955" i="1"/>
  <c r="FL955" i="1"/>
  <c r="FM955" i="1"/>
  <c r="FN955" i="1"/>
  <c r="FJ959" i="1"/>
  <c r="FK959" i="1"/>
  <c r="FL959" i="1"/>
  <c r="FM959" i="1"/>
  <c r="FN959" i="1"/>
  <c r="FJ963" i="1"/>
  <c r="FK963" i="1"/>
  <c r="FL963" i="1"/>
  <c r="FM963" i="1"/>
  <c r="FN963" i="1"/>
  <c r="FJ967" i="1"/>
  <c r="FK967" i="1"/>
  <c r="FL967" i="1"/>
  <c r="FM967" i="1"/>
  <c r="FN967" i="1"/>
  <c r="FJ971" i="1"/>
  <c r="FK971" i="1"/>
  <c r="FL971" i="1"/>
  <c r="FM971" i="1"/>
  <c r="FN971" i="1"/>
  <c r="FJ975" i="1"/>
  <c r="FK975" i="1"/>
  <c r="FL975" i="1"/>
  <c r="FM975" i="1"/>
  <c r="FN975" i="1"/>
  <c r="FJ977" i="1"/>
  <c r="FK977" i="1"/>
  <c r="FL977" i="1"/>
  <c r="FM977" i="1"/>
  <c r="FN977" i="1"/>
  <c r="FJ978" i="1"/>
  <c r="FK978" i="1"/>
  <c r="FL978" i="1"/>
  <c r="FM978" i="1"/>
  <c r="FN978" i="1"/>
  <c r="FJ981" i="1"/>
  <c r="FK981" i="1"/>
  <c r="FL981" i="1"/>
  <c r="FM981" i="1"/>
  <c r="FN981" i="1"/>
  <c r="FJ982" i="1"/>
  <c r="FK982" i="1"/>
  <c r="FL982" i="1"/>
  <c r="FM982" i="1"/>
  <c r="FN982" i="1"/>
  <c r="FJ985" i="1"/>
  <c r="FK985" i="1"/>
  <c r="FL985" i="1"/>
  <c r="FM985" i="1"/>
  <c r="FN985" i="1"/>
  <c r="FJ986" i="1"/>
  <c r="FK986" i="1"/>
  <c r="FL986" i="1"/>
  <c r="FM986" i="1"/>
  <c r="FN986" i="1"/>
  <c r="FJ989" i="1"/>
  <c r="FK989" i="1"/>
  <c r="FL989" i="1"/>
  <c r="FM989" i="1"/>
  <c r="FN989" i="1"/>
  <c r="FJ990" i="1"/>
  <c r="FK990" i="1"/>
  <c r="FL990" i="1"/>
  <c r="FM990" i="1"/>
  <c r="FN990" i="1"/>
  <c r="FJ993" i="1"/>
  <c r="FK993" i="1"/>
  <c r="FL993" i="1"/>
  <c r="FM993" i="1"/>
  <c r="FN993" i="1"/>
  <c r="FJ994" i="1"/>
  <c r="FK994" i="1"/>
  <c r="FL994" i="1"/>
  <c r="FM994" i="1"/>
  <c r="FN994" i="1"/>
  <c r="FJ997" i="1"/>
  <c r="FK997" i="1"/>
  <c r="FL997" i="1"/>
  <c r="FM997" i="1"/>
  <c r="FN997" i="1"/>
  <c r="FJ998" i="1"/>
  <c r="FK998" i="1"/>
  <c r="FL998" i="1"/>
  <c r="FM998" i="1"/>
  <c r="FN998" i="1"/>
  <c r="FJ1001" i="1"/>
  <c r="FK1001" i="1"/>
  <c r="FL1001" i="1"/>
  <c r="FM1001" i="1"/>
  <c r="FN1001" i="1"/>
  <c r="FJ1002" i="1"/>
  <c r="FK1002" i="1"/>
  <c r="FL1002" i="1"/>
  <c r="FM1002" i="1"/>
  <c r="FN1002" i="1"/>
  <c r="FJ1005" i="1"/>
  <c r="FK1005" i="1"/>
  <c r="FL1005" i="1"/>
  <c r="FM1005" i="1"/>
  <c r="FN1005" i="1"/>
  <c r="FJ1006" i="1"/>
  <c r="FK1006" i="1"/>
  <c r="FL1006" i="1"/>
  <c r="FM1006" i="1"/>
  <c r="FN1006" i="1"/>
  <c r="FJ1009" i="1"/>
  <c r="FK1009" i="1"/>
  <c r="FL1009" i="1"/>
  <c r="FM1009" i="1"/>
  <c r="FN1009" i="1"/>
  <c r="FJ1010" i="1"/>
  <c r="FK1010" i="1"/>
  <c r="FL1010" i="1"/>
  <c r="FM1010" i="1"/>
  <c r="FN1010" i="1"/>
  <c r="FJ1013" i="1"/>
  <c r="FK1013" i="1"/>
  <c r="FL1013" i="1"/>
  <c r="FM1013" i="1"/>
  <c r="FN1013" i="1"/>
  <c r="FJ1014" i="1"/>
  <c r="FK1014" i="1"/>
  <c r="FL1014" i="1"/>
  <c r="FM1014" i="1"/>
  <c r="FN1014" i="1"/>
  <c r="FJ1017" i="1"/>
  <c r="FK1017" i="1"/>
  <c r="FL1017" i="1"/>
  <c r="FM1017" i="1"/>
  <c r="FN1017" i="1"/>
  <c r="FJ1018" i="1"/>
  <c r="FK1018" i="1"/>
  <c r="FL1018" i="1"/>
  <c r="FM1018" i="1"/>
  <c r="FN1018" i="1"/>
  <c r="FJ1021" i="1"/>
  <c r="FK1021" i="1"/>
  <c r="FL1021" i="1"/>
  <c r="FM1021" i="1"/>
  <c r="FN1021" i="1"/>
  <c r="FJ1022" i="1"/>
  <c r="FK1022" i="1"/>
  <c r="FL1022" i="1"/>
  <c r="FM1022" i="1"/>
  <c r="FN1022" i="1"/>
  <c r="FJ1025" i="1"/>
  <c r="FK1025" i="1"/>
  <c r="FL1025" i="1"/>
  <c r="FM1025" i="1"/>
  <c r="FN1025" i="1"/>
  <c r="FJ1026" i="1"/>
  <c r="FK1026" i="1"/>
  <c r="FL1026" i="1"/>
  <c r="FM1026" i="1"/>
  <c r="FN1026" i="1"/>
  <c r="FJ1029" i="1"/>
  <c r="FK1029" i="1"/>
  <c r="FL1029" i="1"/>
  <c r="FM1029" i="1"/>
  <c r="FN1029" i="1"/>
  <c r="FJ1030" i="1"/>
  <c r="FK1030" i="1"/>
  <c r="FL1030" i="1"/>
  <c r="FM1030" i="1"/>
  <c r="FN1030" i="1"/>
  <c r="FJ1033" i="1"/>
  <c r="FK1033" i="1"/>
  <c r="FL1033" i="1"/>
  <c r="FM1033" i="1"/>
  <c r="FN1033" i="1"/>
  <c r="FJ1034" i="1"/>
  <c r="FK1034" i="1"/>
  <c r="FL1034" i="1"/>
  <c r="FM1034" i="1"/>
  <c r="FN1034" i="1"/>
  <c r="FJ1037" i="1"/>
  <c r="FK1037" i="1"/>
  <c r="FL1037" i="1"/>
  <c r="FM1037" i="1"/>
  <c r="FN1037" i="1"/>
  <c r="FJ1038" i="1"/>
  <c r="FK1038" i="1"/>
  <c r="FL1038" i="1"/>
  <c r="FM1038" i="1"/>
  <c r="FN1038" i="1"/>
  <c r="FJ1041" i="1"/>
  <c r="FK1041" i="1"/>
  <c r="FL1041" i="1"/>
  <c r="FM1041" i="1"/>
  <c r="FN1041" i="1"/>
  <c r="FJ1042" i="1"/>
  <c r="FK1042" i="1"/>
  <c r="FL1042" i="1"/>
  <c r="FM1042" i="1"/>
  <c r="FN1042" i="1"/>
  <c r="FJ1045" i="1"/>
  <c r="FK1045" i="1"/>
  <c r="FL1045" i="1"/>
  <c r="FM1045" i="1"/>
  <c r="FN1045" i="1"/>
  <c r="FJ1046" i="1"/>
  <c r="FK1046" i="1"/>
  <c r="FL1046" i="1"/>
  <c r="FM1046" i="1"/>
  <c r="FN1046" i="1"/>
  <c r="FJ1049" i="1"/>
  <c r="FK1049" i="1"/>
  <c r="FL1049" i="1"/>
  <c r="FM1049" i="1"/>
  <c r="FN1049" i="1"/>
  <c r="FJ1050" i="1"/>
  <c r="FK1050" i="1"/>
  <c r="FL1050" i="1"/>
  <c r="FM1050" i="1"/>
  <c r="FN1050" i="1"/>
  <c r="FJ1053" i="1"/>
  <c r="FK1053" i="1"/>
  <c r="FL1053" i="1"/>
  <c r="FM1053" i="1"/>
  <c r="FN1053" i="1"/>
  <c r="FJ1054" i="1"/>
  <c r="FK1054" i="1"/>
  <c r="FL1054" i="1"/>
  <c r="FM1054" i="1"/>
  <c r="FN1054" i="1"/>
  <c r="FJ1057" i="1"/>
  <c r="FK1057" i="1"/>
  <c r="FL1057" i="1"/>
  <c r="FM1057" i="1"/>
  <c r="FN1057" i="1"/>
  <c r="FJ1058" i="1"/>
  <c r="FK1058" i="1"/>
  <c r="FL1058" i="1"/>
  <c r="FM1058" i="1"/>
  <c r="FN1058" i="1"/>
  <c r="FJ1061" i="1"/>
  <c r="FK1061" i="1"/>
  <c r="FL1061" i="1"/>
  <c r="FM1061" i="1"/>
  <c r="FN1061" i="1"/>
  <c r="FJ1062" i="1"/>
  <c r="FK1062" i="1"/>
  <c r="FL1062" i="1"/>
  <c r="FM1062" i="1"/>
  <c r="FN1062" i="1"/>
  <c r="FJ1065" i="1"/>
  <c r="FK1065" i="1"/>
  <c r="FL1065" i="1"/>
  <c r="FM1065" i="1"/>
  <c r="FN1065" i="1"/>
  <c r="FJ1066" i="1"/>
  <c r="FK1066" i="1"/>
  <c r="FL1066" i="1"/>
  <c r="FM1066" i="1"/>
  <c r="FN1066" i="1"/>
  <c r="FJ1069" i="1"/>
  <c r="FK1069" i="1"/>
  <c r="FL1069" i="1"/>
  <c r="FM1069" i="1"/>
  <c r="FN1069" i="1"/>
  <c r="FJ1070" i="1"/>
  <c r="FK1070" i="1"/>
  <c r="FL1070" i="1"/>
  <c r="FM1070" i="1"/>
  <c r="FN1070" i="1"/>
  <c r="FJ1073" i="1"/>
  <c r="FK1073" i="1"/>
  <c r="FL1073" i="1"/>
  <c r="FM1073" i="1"/>
  <c r="FN1073" i="1"/>
  <c r="FJ1074" i="1"/>
  <c r="FK1074" i="1"/>
  <c r="FL1074" i="1"/>
  <c r="FM1074" i="1"/>
  <c r="FN1074" i="1"/>
  <c r="FJ1077" i="1"/>
  <c r="FK1077" i="1"/>
  <c r="FL1077" i="1"/>
  <c r="FM1077" i="1"/>
  <c r="FN1077" i="1"/>
  <c r="FJ1078" i="1"/>
  <c r="FK1078" i="1"/>
  <c r="FL1078" i="1"/>
  <c r="FM1078" i="1"/>
  <c r="FN1078" i="1"/>
  <c r="FJ1081" i="1"/>
  <c r="FK1081" i="1"/>
  <c r="FL1081" i="1"/>
  <c r="FM1081" i="1"/>
  <c r="FN1081" i="1"/>
  <c r="FJ1082" i="1"/>
  <c r="FK1082" i="1"/>
  <c r="FL1082" i="1"/>
  <c r="FM1082" i="1"/>
  <c r="FN1082" i="1"/>
  <c r="FJ1085" i="1"/>
  <c r="FK1085" i="1"/>
  <c r="FL1085" i="1"/>
  <c r="FM1085" i="1"/>
  <c r="FN1085" i="1"/>
  <c r="FJ1086" i="1"/>
  <c r="FK1086" i="1"/>
  <c r="FL1086" i="1"/>
  <c r="FM1086" i="1"/>
  <c r="FN1086" i="1"/>
  <c r="FJ1089" i="1"/>
  <c r="FK1089" i="1"/>
  <c r="FL1089" i="1"/>
  <c r="FM1089" i="1"/>
  <c r="FN1089" i="1"/>
  <c r="FJ1090" i="1"/>
  <c r="FK1090" i="1"/>
  <c r="FL1090" i="1"/>
  <c r="FM1090" i="1"/>
  <c r="FN1090" i="1"/>
  <c r="FJ1093" i="1"/>
  <c r="FK1093" i="1"/>
  <c r="FL1093" i="1"/>
  <c r="FM1093" i="1"/>
  <c r="FN1093" i="1"/>
  <c r="FJ1094" i="1"/>
  <c r="FK1094" i="1"/>
  <c r="FL1094" i="1"/>
  <c r="FM1094" i="1"/>
  <c r="FN1094" i="1"/>
  <c r="FJ1097" i="1"/>
  <c r="FK1097" i="1"/>
  <c r="FL1097" i="1"/>
  <c r="FM1097" i="1"/>
  <c r="FN1097" i="1"/>
  <c r="FJ1098" i="1"/>
  <c r="FK1098" i="1"/>
  <c r="FL1098" i="1"/>
  <c r="FM1098" i="1"/>
  <c r="FN1098" i="1"/>
  <c r="FJ1101" i="1"/>
  <c r="FK1101" i="1"/>
  <c r="FL1101" i="1"/>
  <c r="FM1101" i="1"/>
  <c r="FN1101" i="1"/>
  <c r="FJ1102" i="1"/>
  <c r="FK1102" i="1"/>
  <c r="FL1102" i="1"/>
  <c r="FM1102" i="1"/>
  <c r="FN1102" i="1"/>
  <c r="FJ1105" i="1"/>
  <c r="FK1105" i="1"/>
  <c r="FL1105" i="1"/>
  <c r="FM1105" i="1"/>
  <c r="FN1105" i="1"/>
  <c r="FJ1106" i="1"/>
  <c r="FK1106" i="1"/>
  <c r="FL1106" i="1"/>
  <c r="FM1106" i="1"/>
  <c r="FN1106" i="1"/>
  <c r="FJ1110" i="1"/>
  <c r="FK1110" i="1"/>
  <c r="FL1110" i="1"/>
  <c r="FM1110" i="1"/>
  <c r="FN1110" i="1"/>
  <c r="FJ1112" i="1"/>
  <c r="FK1112" i="1"/>
  <c r="FL1112" i="1"/>
  <c r="FM1112" i="1"/>
  <c r="FN1112" i="1"/>
  <c r="FJ1114" i="1"/>
  <c r="FK1114" i="1"/>
  <c r="FL1114" i="1"/>
  <c r="FM1114" i="1"/>
  <c r="FN1114" i="1"/>
  <c r="FJ1117" i="1"/>
  <c r="FK1117" i="1"/>
  <c r="FL1117" i="1"/>
  <c r="FM1117" i="1"/>
  <c r="FN1117" i="1"/>
  <c r="FJ1122" i="1"/>
  <c r="FK1122" i="1"/>
  <c r="FL1122" i="1"/>
  <c r="FM1122" i="1"/>
  <c r="FN1122" i="1"/>
  <c r="FJ1125" i="1"/>
  <c r="FK1125" i="1"/>
  <c r="FL1125" i="1"/>
  <c r="FM1125" i="1"/>
  <c r="FN1125" i="1"/>
  <c r="FJ1130" i="1"/>
  <c r="FK1130" i="1"/>
  <c r="FL1130" i="1"/>
  <c r="FM1130" i="1"/>
  <c r="FN1130" i="1"/>
  <c r="FJ1133" i="1"/>
  <c r="FK1133" i="1"/>
  <c r="FL1133" i="1"/>
  <c r="FM1133" i="1"/>
  <c r="FN1133" i="1"/>
  <c r="FJ1138" i="1"/>
  <c r="FK1138" i="1"/>
  <c r="FL1138" i="1"/>
  <c r="FM1138" i="1"/>
  <c r="FN1138" i="1"/>
  <c r="FJ1141" i="1"/>
  <c r="FK1141" i="1"/>
  <c r="FL1141" i="1"/>
  <c r="FM1141" i="1"/>
  <c r="FN1141" i="1"/>
  <c r="FJ1146" i="1"/>
  <c r="FK1146" i="1"/>
  <c r="FL1146" i="1"/>
  <c r="FM1146" i="1"/>
  <c r="FN1146" i="1"/>
  <c r="FJ1149" i="1"/>
  <c r="FK1149" i="1"/>
  <c r="FL1149" i="1"/>
  <c r="FM1149" i="1"/>
  <c r="FN1149" i="1"/>
  <c r="FJ1154" i="1"/>
  <c r="FK1154" i="1"/>
  <c r="FL1154" i="1"/>
  <c r="FM1154" i="1"/>
  <c r="FN1154" i="1"/>
  <c r="FJ1157" i="1"/>
  <c r="FK1157" i="1"/>
  <c r="FL1157" i="1"/>
  <c r="FM1157" i="1"/>
  <c r="FN1157" i="1"/>
  <c r="FJ1162" i="1"/>
  <c r="FK1162" i="1"/>
  <c r="FL1162" i="1"/>
  <c r="FM1162" i="1"/>
  <c r="FN1162" i="1"/>
  <c r="FJ1165" i="1"/>
  <c r="FK1165" i="1"/>
  <c r="FL1165" i="1"/>
  <c r="FM1165" i="1"/>
  <c r="FN1165" i="1"/>
  <c r="FJ1170" i="1"/>
  <c r="FK1170" i="1"/>
  <c r="FL1170" i="1"/>
  <c r="FM1170" i="1"/>
  <c r="FN1170" i="1"/>
  <c r="FJ1173" i="1"/>
  <c r="FK1173" i="1"/>
  <c r="FL1173" i="1"/>
  <c r="FM1173" i="1"/>
  <c r="FN1173" i="1"/>
  <c r="FJ1178" i="1"/>
  <c r="FK1178" i="1"/>
  <c r="FL1178" i="1"/>
  <c r="FM1178" i="1"/>
  <c r="FN1178" i="1"/>
  <c r="FJ1181" i="1"/>
  <c r="FK1181" i="1"/>
  <c r="FL1181" i="1"/>
  <c r="FM1181" i="1"/>
  <c r="FN1181" i="1"/>
  <c r="FJ1186" i="1"/>
  <c r="FK1186" i="1"/>
  <c r="FL1186" i="1"/>
  <c r="FM1186" i="1"/>
  <c r="FN1186" i="1"/>
  <c r="FJ1189" i="1"/>
  <c r="FK1189" i="1"/>
  <c r="FL1189" i="1"/>
  <c r="FM1189" i="1"/>
  <c r="FN1189" i="1"/>
  <c r="FJ1194" i="1"/>
  <c r="FK1194" i="1"/>
  <c r="FL1194" i="1"/>
  <c r="FM1194" i="1"/>
  <c r="FN1194" i="1"/>
  <c r="FJ1197" i="1"/>
  <c r="FK1197" i="1"/>
  <c r="FL1197" i="1"/>
  <c r="FM1197" i="1"/>
  <c r="FN1197" i="1"/>
  <c r="FJ1202" i="1"/>
  <c r="FK1202" i="1"/>
  <c r="FL1202" i="1"/>
  <c r="FM1202" i="1"/>
  <c r="FN1202" i="1"/>
  <c r="FJ1205" i="1"/>
  <c r="FK1205" i="1"/>
  <c r="FL1205" i="1"/>
  <c r="FM1205" i="1"/>
  <c r="FN1205" i="1"/>
  <c r="FJ1210" i="1"/>
  <c r="FK1210" i="1"/>
  <c r="FL1210" i="1"/>
  <c r="FM1210" i="1"/>
  <c r="FN1210" i="1"/>
  <c r="FJ1213" i="1"/>
  <c r="FK1213" i="1"/>
  <c r="FL1213" i="1"/>
  <c r="FM1213" i="1"/>
  <c r="FN1213" i="1"/>
  <c r="FJ1218" i="1"/>
  <c r="FK1218" i="1"/>
  <c r="FL1218" i="1"/>
  <c r="FM1218" i="1"/>
  <c r="FN1218" i="1"/>
  <c r="FJ1221" i="1"/>
  <c r="FK1221" i="1"/>
  <c r="FL1221" i="1"/>
  <c r="FM1221" i="1"/>
  <c r="FN1221" i="1"/>
  <c r="FJ1226" i="1"/>
  <c r="FK1226" i="1"/>
  <c r="FL1226" i="1"/>
  <c r="FM1226" i="1"/>
  <c r="FN1226" i="1"/>
  <c r="FJ1229" i="1"/>
  <c r="FK1229" i="1"/>
  <c r="FL1229" i="1"/>
  <c r="FM1229" i="1"/>
  <c r="FN1229" i="1"/>
  <c r="FJ1234" i="1"/>
  <c r="FK1234" i="1"/>
  <c r="FL1234" i="1"/>
  <c r="FM1234" i="1"/>
  <c r="FN1234" i="1"/>
  <c r="FJ1237" i="1"/>
  <c r="FK1237" i="1"/>
  <c r="FL1237" i="1"/>
  <c r="FM1237" i="1"/>
  <c r="FN1237" i="1"/>
  <c r="FJ1245" i="1"/>
  <c r="FK1245" i="1"/>
  <c r="FL1245" i="1"/>
  <c r="FM1245" i="1"/>
  <c r="FN1245" i="1"/>
  <c r="FJ1252" i="1"/>
  <c r="FK1252" i="1"/>
  <c r="FL1252" i="1"/>
  <c r="FM1252" i="1"/>
  <c r="FN1252" i="1"/>
  <c r="FJ1256" i="1"/>
  <c r="FK1256" i="1"/>
  <c r="FL1256" i="1"/>
  <c r="FM1256" i="1"/>
  <c r="FN1256" i="1"/>
  <c r="FD721" i="1"/>
  <c r="FF721" i="1"/>
  <c r="FJ721" i="1"/>
  <c r="FK721" i="1"/>
  <c r="FL721" i="1"/>
  <c r="FM721" i="1"/>
  <c r="FN721" i="1"/>
  <c r="FC721" i="1"/>
  <c r="FA775" i="1"/>
  <c r="FE775" i="1"/>
  <c r="FB2000" i="1"/>
  <c r="FC2000" i="1"/>
  <c r="FB1992" i="1"/>
  <c r="FC1992" i="1"/>
  <c r="FB1984" i="1"/>
  <c r="FC1984" i="1"/>
  <c r="FB1976" i="1"/>
  <c r="FC1976" i="1"/>
  <c r="FB1968" i="1"/>
  <c r="FC1968" i="1"/>
  <c r="FB1960" i="1"/>
  <c r="FC1960" i="1"/>
  <c r="FB1952" i="1"/>
  <c r="FC1952" i="1"/>
  <c r="FB1944" i="1"/>
  <c r="FC1944" i="1"/>
  <c r="FB1936" i="1"/>
  <c r="FC1936" i="1"/>
  <c r="FA1931" i="1"/>
  <c r="FE1931" i="1"/>
  <c r="FB1931" i="1"/>
  <c r="FC1931" i="1"/>
  <c r="FA1927" i="1"/>
  <c r="FE1927" i="1"/>
  <c r="FB1927" i="1"/>
  <c r="FC1927" i="1"/>
  <c r="FA1923" i="1"/>
  <c r="FE1923" i="1"/>
  <c r="FB1923" i="1"/>
  <c r="FC1923" i="1"/>
  <c r="FA1919" i="1"/>
  <c r="FE1919" i="1"/>
  <c r="FB1919" i="1"/>
  <c r="FC1919" i="1"/>
  <c r="FA1915" i="1"/>
  <c r="FE1915" i="1"/>
  <c r="FB1915" i="1"/>
  <c r="FC1915" i="1"/>
  <c r="FA1911" i="1"/>
  <c r="FE1911" i="1"/>
  <c r="FB1911" i="1"/>
  <c r="FC1911" i="1"/>
  <c r="FA1907" i="1"/>
  <c r="FE1907" i="1"/>
  <c r="FB1907" i="1"/>
  <c r="FC1907" i="1"/>
  <c r="FA1903" i="1"/>
  <c r="FE1903" i="1"/>
  <c r="FB1903" i="1"/>
  <c r="FC1903" i="1"/>
  <c r="FA1899" i="1"/>
  <c r="FE1899" i="1"/>
  <c r="FB1899" i="1"/>
  <c r="FC1899" i="1"/>
  <c r="FA1895" i="1"/>
  <c r="FE1895" i="1"/>
  <c r="FB1895" i="1"/>
  <c r="FC1895" i="1"/>
  <c r="FA1891" i="1"/>
  <c r="FE1891" i="1"/>
  <c r="FB1891" i="1"/>
  <c r="FC1891" i="1"/>
  <c r="FA1887" i="1"/>
  <c r="FE1887" i="1"/>
  <c r="FB1887" i="1"/>
  <c r="FC1887" i="1"/>
  <c r="FA1883" i="1"/>
  <c r="FE1883" i="1"/>
  <c r="FB1883" i="1"/>
  <c r="FC1883" i="1"/>
  <c r="FA1879" i="1"/>
  <c r="FE1879" i="1"/>
  <c r="FB1879" i="1"/>
  <c r="FC1879" i="1"/>
  <c r="FA1875" i="1"/>
  <c r="FE1875" i="1"/>
  <c r="FB1875" i="1"/>
  <c r="FC1875" i="1"/>
  <c r="FA1871" i="1"/>
  <c r="FE1871" i="1"/>
  <c r="FB1871" i="1"/>
  <c r="FC1871" i="1"/>
  <c r="FA1867" i="1"/>
  <c r="FE1867" i="1"/>
  <c r="FB1867" i="1"/>
  <c r="FC1867" i="1"/>
  <c r="FA1863" i="1"/>
  <c r="FE1863" i="1"/>
  <c r="FB1863" i="1"/>
  <c r="FC1863" i="1"/>
  <c r="FA1859" i="1"/>
  <c r="FE1859" i="1"/>
  <c r="FB1859" i="1"/>
  <c r="FC1859" i="1"/>
  <c r="FA1855" i="1"/>
  <c r="FE1855" i="1"/>
  <c r="FB1855" i="1"/>
  <c r="FC1855" i="1"/>
  <c r="FF1844" i="1"/>
  <c r="FD1844" i="1"/>
  <c r="FF1828" i="1"/>
  <c r="FD1828" i="1"/>
  <c r="FF1812" i="1"/>
  <c r="FD1812" i="1"/>
  <c r="FF1796" i="1"/>
  <c r="FD1796" i="1"/>
  <c r="FF1780" i="1"/>
  <c r="FD1780" i="1"/>
  <c r="FA1995" i="1"/>
  <c r="FE1995" i="1"/>
  <c r="FB1995" i="1"/>
  <c r="FA1987" i="1"/>
  <c r="FE1987" i="1"/>
  <c r="FB1987" i="1"/>
  <c r="FA1979" i="1"/>
  <c r="FE1979" i="1"/>
  <c r="FB1979" i="1"/>
  <c r="FA1971" i="1"/>
  <c r="FE1971" i="1"/>
  <c r="FB1971" i="1"/>
  <c r="FA1963" i="1"/>
  <c r="FE1963" i="1"/>
  <c r="FB1963" i="1"/>
  <c r="FA1955" i="1"/>
  <c r="FE1955" i="1"/>
  <c r="FB1955" i="1"/>
  <c r="FA1947" i="1"/>
  <c r="FE1947" i="1"/>
  <c r="FB1947" i="1"/>
  <c r="FA1939" i="1"/>
  <c r="FE1939" i="1"/>
  <c r="FB1939" i="1"/>
  <c r="FF1848" i="1"/>
  <c r="FD1848" i="1"/>
  <c r="FF1832" i="1"/>
  <c r="FD1832" i="1"/>
  <c r="FF1816" i="1"/>
  <c r="FD1816" i="1"/>
  <c r="FF1800" i="1"/>
  <c r="FD1800" i="1"/>
  <c r="FF1784" i="1"/>
  <c r="FD1784" i="1"/>
  <c r="FF1768" i="1"/>
  <c r="FD1768" i="1"/>
  <c r="FF1997" i="1"/>
  <c r="FB1996" i="1"/>
  <c r="FC1996" i="1"/>
  <c r="FF1994" i="1"/>
  <c r="FF1989" i="1"/>
  <c r="FB1988" i="1"/>
  <c r="FC1988" i="1"/>
  <c r="FF1986" i="1"/>
  <c r="FF1981" i="1"/>
  <c r="FB1980" i="1"/>
  <c r="FC1980" i="1"/>
  <c r="FF1978" i="1"/>
  <c r="FF1973" i="1"/>
  <c r="FB1972" i="1"/>
  <c r="FC1972" i="1"/>
  <c r="FF1970" i="1"/>
  <c r="FF1965" i="1"/>
  <c r="FB1964" i="1"/>
  <c r="FC1964" i="1"/>
  <c r="FF1962" i="1"/>
  <c r="FF1957" i="1"/>
  <c r="FB1956" i="1"/>
  <c r="FC1956" i="1"/>
  <c r="FF1954" i="1"/>
  <c r="FF1949" i="1"/>
  <c r="FB1948" i="1"/>
  <c r="FC1948" i="1"/>
  <c r="FF1946" i="1"/>
  <c r="FF1941" i="1"/>
  <c r="FB1940" i="1"/>
  <c r="FC1940" i="1"/>
  <c r="FF1938" i="1"/>
  <c r="FF1933" i="1"/>
  <c r="FF1928" i="1"/>
  <c r="FD1928" i="1"/>
  <c r="FF1924" i="1"/>
  <c r="FD1924" i="1"/>
  <c r="FF1920" i="1"/>
  <c r="FD1920" i="1"/>
  <c r="FF1916" i="1"/>
  <c r="FD1916" i="1"/>
  <c r="FF1912" i="1"/>
  <c r="FD1912" i="1"/>
  <c r="FF1908" i="1"/>
  <c r="FD1908" i="1"/>
  <c r="FF1904" i="1"/>
  <c r="FD1904" i="1"/>
  <c r="FF1900" i="1"/>
  <c r="FD1900" i="1"/>
  <c r="FF1896" i="1"/>
  <c r="FD1896" i="1"/>
  <c r="FF1892" i="1"/>
  <c r="FD1892" i="1"/>
  <c r="FF1888" i="1"/>
  <c r="FD1888" i="1"/>
  <c r="FF1884" i="1"/>
  <c r="FD1884" i="1"/>
  <c r="FF1880" i="1"/>
  <c r="FD1880" i="1"/>
  <c r="FF1876" i="1"/>
  <c r="FD1876" i="1"/>
  <c r="FF1872" i="1"/>
  <c r="FD1872" i="1"/>
  <c r="FF1868" i="1"/>
  <c r="FD1868" i="1"/>
  <c r="FF1864" i="1"/>
  <c r="FD1864" i="1"/>
  <c r="FF1860" i="1"/>
  <c r="FD1860" i="1"/>
  <c r="FF1856" i="1"/>
  <c r="FD1856" i="1"/>
  <c r="FF1852" i="1"/>
  <c r="FD1852" i="1"/>
  <c r="FF1836" i="1"/>
  <c r="FD1836" i="1"/>
  <c r="FF1820" i="1"/>
  <c r="FD1820" i="1"/>
  <c r="FF1804" i="1"/>
  <c r="FD1804" i="1"/>
  <c r="FF1788" i="1"/>
  <c r="FD1788" i="1"/>
  <c r="FF1772" i="1"/>
  <c r="FD1772" i="1"/>
  <c r="FA2000" i="1"/>
  <c r="FE2000" i="1"/>
  <c r="FA1999" i="1"/>
  <c r="FE1999" i="1"/>
  <c r="FB1999" i="1"/>
  <c r="FA1992" i="1"/>
  <c r="FE1992" i="1"/>
  <c r="FA1991" i="1"/>
  <c r="FE1991" i="1"/>
  <c r="FB1991" i="1"/>
  <c r="FA1984" i="1"/>
  <c r="FE1984" i="1"/>
  <c r="FA1983" i="1"/>
  <c r="FE1983" i="1"/>
  <c r="FB1983" i="1"/>
  <c r="FA1976" i="1"/>
  <c r="FE1976" i="1"/>
  <c r="FA1975" i="1"/>
  <c r="FE1975" i="1"/>
  <c r="FB1975" i="1"/>
  <c r="FA1968" i="1"/>
  <c r="FE1968" i="1"/>
  <c r="FA1967" i="1"/>
  <c r="FE1967" i="1"/>
  <c r="FB1967" i="1"/>
  <c r="FA1960" i="1"/>
  <c r="FE1960" i="1"/>
  <c r="FA1959" i="1"/>
  <c r="FE1959" i="1"/>
  <c r="FB1959" i="1"/>
  <c r="FA1952" i="1"/>
  <c r="FE1952" i="1"/>
  <c r="FA1951" i="1"/>
  <c r="FE1951" i="1"/>
  <c r="FB1951" i="1"/>
  <c r="FA1944" i="1"/>
  <c r="FE1944" i="1"/>
  <c r="FA1943" i="1"/>
  <c r="FE1943" i="1"/>
  <c r="FB1943" i="1"/>
  <c r="FA1936" i="1"/>
  <c r="FE1936" i="1"/>
  <c r="FA1935" i="1"/>
  <c r="FE1935" i="1"/>
  <c r="FB1935" i="1"/>
  <c r="FF1929" i="1"/>
  <c r="FF1925" i="1"/>
  <c r="FF1921" i="1"/>
  <c r="FF1917" i="1"/>
  <c r="FF1913" i="1"/>
  <c r="FF1909" i="1"/>
  <c r="FF1905" i="1"/>
  <c r="FF1901" i="1"/>
  <c r="FF1897" i="1"/>
  <c r="FF1893" i="1"/>
  <c r="FF1889" i="1"/>
  <c r="FF1885" i="1"/>
  <c r="FF1881" i="1"/>
  <c r="FF1877" i="1"/>
  <c r="FF1873" i="1"/>
  <c r="FF1869" i="1"/>
  <c r="FF1865" i="1"/>
  <c r="FF1861" i="1"/>
  <c r="FF1857" i="1"/>
  <c r="FF1840" i="1"/>
  <c r="FD1840" i="1"/>
  <c r="FF1824" i="1"/>
  <c r="FD1824" i="1"/>
  <c r="FF1808" i="1"/>
  <c r="FD1808" i="1"/>
  <c r="FF1792" i="1"/>
  <c r="FD1792" i="1"/>
  <c r="FF1776" i="1"/>
  <c r="FD1776" i="1"/>
  <c r="FB1691" i="1"/>
  <c r="FC1691" i="1"/>
  <c r="FB1683" i="1"/>
  <c r="FC1683" i="1"/>
  <c r="FB1675" i="1"/>
  <c r="FC1675" i="1"/>
  <c r="FB1667" i="1"/>
  <c r="FC1667" i="1"/>
  <c r="FB1659" i="1"/>
  <c r="FC1659" i="1"/>
  <c r="FB1651" i="1"/>
  <c r="FC1651" i="1"/>
  <c r="FB1643" i="1"/>
  <c r="FC1643" i="1"/>
  <c r="FB1635" i="1"/>
  <c r="FC1635" i="1"/>
  <c r="FB1627" i="1"/>
  <c r="FC1627" i="1"/>
  <c r="FB1619" i="1"/>
  <c r="FC1619" i="1"/>
  <c r="FB1611" i="1"/>
  <c r="FC1611" i="1"/>
  <c r="FB1603" i="1"/>
  <c r="FC1603" i="1"/>
  <c r="FB1595" i="1"/>
  <c r="FC1595" i="1"/>
  <c r="FB1587" i="1"/>
  <c r="FC1587" i="1"/>
  <c r="FB1579" i="1"/>
  <c r="FC1579" i="1"/>
  <c r="FB1571" i="1"/>
  <c r="FC1571" i="1"/>
  <c r="FF1511" i="1"/>
  <c r="FD1511" i="1"/>
  <c r="FF1495" i="1"/>
  <c r="FD1495" i="1"/>
  <c r="FF1479" i="1"/>
  <c r="FD1479" i="1"/>
  <c r="FF1463" i="1"/>
  <c r="FD1463" i="1"/>
  <c r="FF1447" i="1"/>
  <c r="FD1447" i="1"/>
  <c r="FF1431" i="1"/>
  <c r="FD1431" i="1"/>
  <c r="FF1415" i="1"/>
  <c r="FD1415" i="1"/>
  <c r="FF1399" i="1"/>
  <c r="FD1399" i="1"/>
  <c r="FF1383" i="1"/>
  <c r="FD1383" i="1"/>
  <c r="FF1367" i="1"/>
  <c r="FD1367" i="1"/>
  <c r="FF1351" i="1"/>
  <c r="FD1351" i="1"/>
  <c r="FF1335" i="1"/>
  <c r="FD1335" i="1"/>
  <c r="FF1319" i="1"/>
  <c r="FD1319" i="1"/>
  <c r="FC1851" i="1"/>
  <c r="FC1847" i="1"/>
  <c r="FC1843" i="1"/>
  <c r="FC1839" i="1"/>
  <c r="FC1835" i="1"/>
  <c r="FC1831" i="1"/>
  <c r="FC1827" i="1"/>
  <c r="FC1823" i="1"/>
  <c r="FC1819" i="1"/>
  <c r="FC1815" i="1"/>
  <c r="FC1811" i="1"/>
  <c r="FC1807" i="1"/>
  <c r="FC1803" i="1"/>
  <c r="FC1799" i="1"/>
  <c r="FC1795" i="1"/>
  <c r="FC1791" i="1"/>
  <c r="FC1787" i="1"/>
  <c r="FC1783" i="1"/>
  <c r="FC1779" i="1"/>
  <c r="FC1775" i="1"/>
  <c r="FC1771" i="1"/>
  <c r="FC1767" i="1"/>
  <c r="FF1760" i="1"/>
  <c r="FF1757" i="1"/>
  <c r="FF1752" i="1"/>
  <c r="FF1749" i="1"/>
  <c r="FF1744" i="1"/>
  <c r="FF1741" i="1"/>
  <c r="FF1736" i="1"/>
  <c r="FF1733" i="1"/>
  <c r="FF1728" i="1"/>
  <c r="FF1725" i="1"/>
  <c r="FF1720" i="1"/>
  <c r="FF1717" i="1"/>
  <c r="FF1712" i="1"/>
  <c r="FF1709" i="1"/>
  <c r="FF1704" i="1"/>
  <c r="FF1701" i="1"/>
  <c r="FF1696" i="1"/>
  <c r="FA1694" i="1"/>
  <c r="FE1694" i="1"/>
  <c r="FB1694" i="1"/>
  <c r="FA1686" i="1"/>
  <c r="FE1686" i="1"/>
  <c r="FB1686" i="1"/>
  <c r="FA1678" i="1"/>
  <c r="FE1678" i="1"/>
  <c r="FB1678" i="1"/>
  <c r="FA1670" i="1"/>
  <c r="FE1670" i="1"/>
  <c r="FB1670" i="1"/>
  <c r="FA1662" i="1"/>
  <c r="FE1662" i="1"/>
  <c r="FB1662" i="1"/>
  <c r="FA1654" i="1"/>
  <c r="FE1654" i="1"/>
  <c r="FB1654" i="1"/>
  <c r="FA1646" i="1"/>
  <c r="FE1646" i="1"/>
  <c r="FB1646" i="1"/>
  <c r="FA1638" i="1"/>
  <c r="FE1638" i="1"/>
  <c r="FB1638" i="1"/>
  <c r="FA1630" i="1"/>
  <c r="FE1630" i="1"/>
  <c r="FB1630" i="1"/>
  <c r="FA1622" i="1"/>
  <c r="FE1622" i="1"/>
  <c r="FB1622" i="1"/>
  <c r="FA1614" i="1"/>
  <c r="FE1614" i="1"/>
  <c r="FB1614" i="1"/>
  <c r="FA1606" i="1"/>
  <c r="FE1606" i="1"/>
  <c r="FB1606" i="1"/>
  <c r="FA1598" i="1"/>
  <c r="FE1598" i="1"/>
  <c r="FB1598" i="1"/>
  <c r="FA1590" i="1"/>
  <c r="FE1590" i="1"/>
  <c r="FB1590" i="1"/>
  <c r="FA1582" i="1"/>
  <c r="FE1582" i="1"/>
  <c r="FB1582" i="1"/>
  <c r="FA1574" i="1"/>
  <c r="FE1574" i="1"/>
  <c r="FB1574" i="1"/>
  <c r="FA1566" i="1"/>
  <c r="FE1566" i="1"/>
  <c r="FB1566" i="1"/>
  <c r="FA1562" i="1"/>
  <c r="FE1562" i="1"/>
  <c r="FB1562" i="1"/>
  <c r="FC1562" i="1"/>
  <c r="FA1558" i="1"/>
  <c r="FE1558" i="1"/>
  <c r="FB1558" i="1"/>
  <c r="FC1558" i="1"/>
  <c r="FA1554" i="1"/>
  <c r="FE1554" i="1"/>
  <c r="FB1554" i="1"/>
  <c r="FC1554" i="1"/>
  <c r="FA1550" i="1"/>
  <c r="FE1550" i="1"/>
  <c r="FB1550" i="1"/>
  <c r="FC1550" i="1"/>
  <c r="FA1546" i="1"/>
  <c r="FE1546" i="1"/>
  <c r="FB1546" i="1"/>
  <c r="FC1546" i="1"/>
  <c r="FA1542" i="1"/>
  <c r="FE1542" i="1"/>
  <c r="FB1542" i="1"/>
  <c r="FC1542" i="1"/>
  <c r="FA1538" i="1"/>
  <c r="FE1538" i="1"/>
  <c r="FB1538" i="1"/>
  <c r="FC1538" i="1"/>
  <c r="FA1534" i="1"/>
  <c r="FE1534" i="1"/>
  <c r="FB1534" i="1"/>
  <c r="FC1534" i="1"/>
  <c r="FA1530" i="1"/>
  <c r="FE1530" i="1"/>
  <c r="FB1530" i="1"/>
  <c r="FC1530" i="1"/>
  <c r="FF1515" i="1"/>
  <c r="FD1515" i="1"/>
  <c r="FF1499" i="1"/>
  <c r="FD1499" i="1"/>
  <c r="FF1483" i="1"/>
  <c r="FD1483" i="1"/>
  <c r="FF1467" i="1"/>
  <c r="FD1467" i="1"/>
  <c r="FF1451" i="1"/>
  <c r="FD1451" i="1"/>
  <c r="FF1435" i="1"/>
  <c r="FD1435" i="1"/>
  <c r="FF1419" i="1"/>
  <c r="FD1419" i="1"/>
  <c r="FF1403" i="1"/>
  <c r="FD1403" i="1"/>
  <c r="FF1387" i="1"/>
  <c r="FD1387" i="1"/>
  <c r="FF1371" i="1"/>
  <c r="FD1371" i="1"/>
  <c r="FF1355" i="1"/>
  <c r="FD1355" i="1"/>
  <c r="FF1339" i="1"/>
  <c r="FD1339" i="1"/>
  <c r="FF1323" i="1"/>
  <c r="FD1323" i="1"/>
  <c r="FC1932" i="1"/>
  <c r="FC1928" i="1"/>
  <c r="FC1924" i="1"/>
  <c r="FC1920" i="1"/>
  <c r="FC1916" i="1"/>
  <c r="FC1912" i="1"/>
  <c r="FC1908" i="1"/>
  <c r="FC1904" i="1"/>
  <c r="FC1900" i="1"/>
  <c r="FC1896" i="1"/>
  <c r="FC1892" i="1"/>
  <c r="FC1888" i="1"/>
  <c r="FC1884" i="1"/>
  <c r="FC1880" i="1"/>
  <c r="FC1876" i="1"/>
  <c r="FC1872" i="1"/>
  <c r="FC1868" i="1"/>
  <c r="FC1864" i="1"/>
  <c r="FC1860" i="1"/>
  <c r="FC1856" i="1"/>
  <c r="FC1852" i="1"/>
  <c r="FB1851" i="1"/>
  <c r="FC1848" i="1"/>
  <c r="FB1847" i="1"/>
  <c r="FC1844" i="1"/>
  <c r="FB1843" i="1"/>
  <c r="FC1840" i="1"/>
  <c r="FB1839" i="1"/>
  <c r="FC1836" i="1"/>
  <c r="FB1835" i="1"/>
  <c r="FC1832" i="1"/>
  <c r="FB1831" i="1"/>
  <c r="FC1828" i="1"/>
  <c r="FB1827" i="1"/>
  <c r="FC1824" i="1"/>
  <c r="FB1823" i="1"/>
  <c r="FC1820" i="1"/>
  <c r="FB1819" i="1"/>
  <c r="FC1816" i="1"/>
  <c r="FB1815" i="1"/>
  <c r="FC1812" i="1"/>
  <c r="FB1811" i="1"/>
  <c r="FC1808" i="1"/>
  <c r="FB1807" i="1"/>
  <c r="FC1804" i="1"/>
  <c r="FB1803" i="1"/>
  <c r="FC1800" i="1"/>
  <c r="FB1799" i="1"/>
  <c r="FC1796" i="1"/>
  <c r="FB1795" i="1"/>
  <c r="FC1792" i="1"/>
  <c r="FB1791" i="1"/>
  <c r="FC1788" i="1"/>
  <c r="FB1787" i="1"/>
  <c r="FC1784" i="1"/>
  <c r="FB1783" i="1"/>
  <c r="FC1780" i="1"/>
  <c r="FB1779" i="1"/>
  <c r="FC1776" i="1"/>
  <c r="FB1775" i="1"/>
  <c r="FC1772" i="1"/>
  <c r="FB1771" i="1"/>
  <c r="FC1768" i="1"/>
  <c r="FB1767" i="1"/>
  <c r="FB1764" i="1"/>
  <c r="FD1763" i="1"/>
  <c r="FF1762" i="1"/>
  <c r="FC1758" i="1"/>
  <c r="FB1756" i="1"/>
  <c r="FD1755" i="1"/>
  <c r="FF1754" i="1"/>
  <c r="FC1750" i="1"/>
  <c r="FB1748" i="1"/>
  <c r="FD1747" i="1"/>
  <c r="FF1746" i="1"/>
  <c r="FC1742" i="1"/>
  <c r="FB1740" i="1"/>
  <c r="FD1739" i="1"/>
  <c r="FF1738" i="1"/>
  <c r="FC1734" i="1"/>
  <c r="FB1732" i="1"/>
  <c r="FD1731" i="1"/>
  <c r="FF1730" i="1"/>
  <c r="FC1726" i="1"/>
  <c r="FB1724" i="1"/>
  <c r="FD1723" i="1"/>
  <c r="FF1722" i="1"/>
  <c r="FC1718" i="1"/>
  <c r="FB1716" i="1"/>
  <c r="FD1715" i="1"/>
  <c r="FF1714" i="1"/>
  <c r="FC1710" i="1"/>
  <c r="FB1708" i="1"/>
  <c r="FD1707" i="1"/>
  <c r="FF1706" i="1"/>
  <c r="FC1702" i="1"/>
  <c r="FB1700" i="1"/>
  <c r="FD1699" i="1"/>
  <c r="FF1698" i="1"/>
  <c r="FB1695" i="1"/>
  <c r="FC1695" i="1"/>
  <c r="FF1693" i="1"/>
  <c r="FF1688" i="1"/>
  <c r="FB1687" i="1"/>
  <c r="FC1687" i="1"/>
  <c r="FF1685" i="1"/>
  <c r="FF1680" i="1"/>
  <c r="FB1679" i="1"/>
  <c r="FC1679" i="1"/>
  <c r="FF1677" i="1"/>
  <c r="FF1672" i="1"/>
  <c r="FB1671" i="1"/>
  <c r="FC1671" i="1"/>
  <c r="FF1669" i="1"/>
  <c r="FF1664" i="1"/>
  <c r="FB1663" i="1"/>
  <c r="FC1663" i="1"/>
  <c r="FF1661" i="1"/>
  <c r="FF1656" i="1"/>
  <c r="FB1655" i="1"/>
  <c r="FC1655" i="1"/>
  <c r="FF1653" i="1"/>
  <c r="FF1648" i="1"/>
  <c r="FB1647" i="1"/>
  <c r="FC1647" i="1"/>
  <c r="FF1645" i="1"/>
  <c r="FF1640" i="1"/>
  <c r="FB1639" i="1"/>
  <c r="FC1639" i="1"/>
  <c r="FF1637" i="1"/>
  <c r="FF1632" i="1"/>
  <c r="FB1631" i="1"/>
  <c r="FC1631" i="1"/>
  <c r="FF1629" i="1"/>
  <c r="FF1624" i="1"/>
  <c r="FB1623" i="1"/>
  <c r="FC1623" i="1"/>
  <c r="FF1621" i="1"/>
  <c r="FF1616" i="1"/>
  <c r="FB1615" i="1"/>
  <c r="FC1615" i="1"/>
  <c r="FF1613" i="1"/>
  <c r="FF1608" i="1"/>
  <c r="FB1607" i="1"/>
  <c r="FC1607" i="1"/>
  <c r="FF1605" i="1"/>
  <c r="FF1600" i="1"/>
  <c r="FB1599" i="1"/>
  <c r="FC1599" i="1"/>
  <c r="FF1597" i="1"/>
  <c r="FF1592" i="1"/>
  <c r="FB1591" i="1"/>
  <c r="FC1591" i="1"/>
  <c r="FF1589" i="1"/>
  <c r="FF1584" i="1"/>
  <c r="FB1583" i="1"/>
  <c r="FC1583" i="1"/>
  <c r="FF1581" i="1"/>
  <c r="FF1576" i="1"/>
  <c r="FB1575" i="1"/>
  <c r="FC1575" i="1"/>
  <c r="FF1573" i="1"/>
  <c r="FF1568" i="1"/>
  <c r="FB1567" i="1"/>
  <c r="FC1567" i="1"/>
  <c r="FF1565" i="1"/>
  <c r="FF1519" i="1"/>
  <c r="FD1519" i="1"/>
  <c r="FF1503" i="1"/>
  <c r="FD1503" i="1"/>
  <c r="FF1487" i="1"/>
  <c r="FD1487" i="1"/>
  <c r="FF1471" i="1"/>
  <c r="FD1471" i="1"/>
  <c r="FF1455" i="1"/>
  <c r="FD1455" i="1"/>
  <c r="FF1439" i="1"/>
  <c r="FD1439" i="1"/>
  <c r="FF1423" i="1"/>
  <c r="FD1423" i="1"/>
  <c r="FF1407" i="1"/>
  <c r="FD1407" i="1"/>
  <c r="FF1391" i="1"/>
  <c r="FD1391" i="1"/>
  <c r="FF1375" i="1"/>
  <c r="FD1375" i="1"/>
  <c r="FF1359" i="1"/>
  <c r="FD1359" i="1"/>
  <c r="FF1343" i="1"/>
  <c r="FD1343" i="1"/>
  <c r="FF1327" i="1"/>
  <c r="FD1327" i="1"/>
  <c r="FF1311" i="1"/>
  <c r="FD1311" i="1"/>
  <c r="FA1764" i="1"/>
  <c r="FE1764" i="1"/>
  <c r="FC1763" i="1"/>
  <c r="FF1761" i="1"/>
  <c r="FB1758" i="1"/>
  <c r="FA1756" i="1"/>
  <c r="FE1756" i="1"/>
  <c r="FC1755" i="1"/>
  <c r="FF1753" i="1"/>
  <c r="FB1750" i="1"/>
  <c r="FA1748" i="1"/>
  <c r="FE1748" i="1"/>
  <c r="FC1747" i="1"/>
  <c r="FF1745" i="1"/>
  <c r="FB1742" i="1"/>
  <c r="FA1740" i="1"/>
  <c r="FE1740" i="1"/>
  <c r="FC1739" i="1"/>
  <c r="FF1737" i="1"/>
  <c r="FB1734" i="1"/>
  <c r="FA1732" i="1"/>
  <c r="FE1732" i="1"/>
  <c r="FC1731" i="1"/>
  <c r="FF1729" i="1"/>
  <c r="FB1726" i="1"/>
  <c r="FA1724" i="1"/>
  <c r="FE1724" i="1"/>
  <c r="FC1723" i="1"/>
  <c r="FF1721" i="1"/>
  <c r="FB1718" i="1"/>
  <c r="FA1716" i="1"/>
  <c r="FE1716" i="1"/>
  <c r="FC1715" i="1"/>
  <c r="FF1713" i="1"/>
  <c r="FB1710" i="1"/>
  <c r="FA1708" i="1"/>
  <c r="FE1708" i="1"/>
  <c r="FC1707" i="1"/>
  <c r="FF1705" i="1"/>
  <c r="FB1702" i="1"/>
  <c r="FA1700" i="1"/>
  <c r="FE1700" i="1"/>
  <c r="FC1699" i="1"/>
  <c r="FF1697" i="1"/>
  <c r="FA1691" i="1"/>
  <c r="FE1691" i="1"/>
  <c r="FA1690" i="1"/>
  <c r="FE1690" i="1"/>
  <c r="FB1690" i="1"/>
  <c r="FA1683" i="1"/>
  <c r="FE1683" i="1"/>
  <c r="FA1682" i="1"/>
  <c r="FE1682" i="1"/>
  <c r="FB1682" i="1"/>
  <c r="FA1675" i="1"/>
  <c r="FE1675" i="1"/>
  <c r="FA1674" i="1"/>
  <c r="FE1674" i="1"/>
  <c r="FB1674" i="1"/>
  <c r="FA1667" i="1"/>
  <c r="FE1667" i="1"/>
  <c r="FA1666" i="1"/>
  <c r="FE1666" i="1"/>
  <c r="FB1666" i="1"/>
  <c r="FA1659" i="1"/>
  <c r="FE1659" i="1"/>
  <c r="FA1658" i="1"/>
  <c r="FE1658" i="1"/>
  <c r="FB1658" i="1"/>
  <c r="FA1651" i="1"/>
  <c r="FE1651" i="1"/>
  <c r="FA1650" i="1"/>
  <c r="FE1650" i="1"/>
  <c r="FB1650" i="1"/>
  <c r="FA1643" i="1"/>
  <c r="FE1643" i="1"/>
  <c r="FA1642" i="1"/>
  <c r="FE1642" i="1"/>
  <c r="FB1642" i="1"/>
  <c r="FA1635" i="1"/>
  <c r="FE1635" i="1"/>
  <c r="FA1634" i="1"/>
  <c r="FE1634" i="1"/>
  <c r="FB1634" i="1"/>
  <c r="FA1627" i="1"/>
  <c r="FE1627" i="1"/>
  <c r="FA1626" i="1"/>
  <c r="FE1626" i="1"/>
  <c r="FB1626" i="1"/>
  <c r="FA1619" i="1"/>
  <c r="FE1619" i="1"/>
  <c r="FA1618" i="1"/>
  <c r="FE1618" i="1"/>
  <c r="FB1618" i="1"/>
  <c r="FA1611" i="1"/>
  <c r="FE1611" i="1"/>
  <c r="FA1610" i="1"/>
  <c r="FE1610" i="1"/>
  <c r="FB1610" i="1"/>
  <c r="FA1603" i="1"/>
  <c r="FE1603" i="1"/>
  <c r="FA1602" i="1"/>
  <c r="FE1602" i="1"/>
  <c r="FB1602" i="1"/>
  <c r="FA1595" i="1"/>
  <c r="FE1595" i="1"/>
  <c r="FA1594" i="1"/>
  <c r="FE1594" i="1"/>
  <c r="FB1594" i="1"/>
  <c r="FA1587" i="1"/>
  <c r="FE1587" i="1"/>
  <c r="FA1586" i="1"/>
  <c r="FE1586" i="1"/>
  <c r="FB1586" i="1"/>
  <c r="FA1579" i="1"/>
  <c r="FE1579" i="1"/>
  <c r="FA1578" i="1"/>
  <c r="FE1578" i="1"/>
  <c r="FB1578" i="1"/>
  <c r="FA1571" i="1"/>
  <c r="FE1571" i="1"/>
  <c r="FA1570" i="1"/>
  <c r="FE1570" i="1"/>
  <c r="FB1570" i="1"/>
  <c r="FF1563" i="1"/>
  <c r="FD1563" i="1"/>
  <c r="FF1559" i="1"/>
  <c r="FD1559" i="1"/>
  <c r="FF1555" i="1"/>
  <c r="FD1555" i="1"/>
  <c r="FF1551" i="1"/>
  <c r="FD1551" i="1"/>
  <c r="FF1547" i="1"/>
  <c r="FD1547" i="1"/>
  <c r="FF1543" i="1"/>
  <c r="FD1543" i="1"/>
  <c r="FF1539" i="1"/>
  <c r="FD1539" i="1"/>
  <c r="FF1535" i="1"/>
  <c r="FD1535" i="1"/>
  <c r="FF1531" i="1"/>
  <c r="FD1531" i="1"/>
  <c r="FF1527" i="1"/>
  <c r="FD1527" i="1"/>
  <c r="FF1523" i="1"/>
  <c r="FD1523" i="1"/>
  <c r="FF1507" i="1"/>
  <c r="FD1507" i="1"/>
  <c r="FF1491" i="1"/>
  <c r="FD1491" i="1"/>
  <c r="FF1475" i="1"/>
  <c r="FD1475" i="1"/>
  <c r="FF1459" i="1"/>
  <c r="FD1459" i="1"/>
  <c r="FF1443" i="1"/>
  <c r="FD1443" i="1"/>
  <c r="FF1427" i="1"/>
  <c r="FD1427" i="1"/>
  <c r="FF1411" i="1"/>
  <c r="FD1411" i="1"/>
  <c r="FF1395" i="1"/>
  <c r="FD1395" i="1"/>
  <c r="FF1379" i="1"/>
  <c r="FD1379" i="1"/>
  <c r="FF1363" i="1"/>
  <c r="FD1363" i="1"/>
  <c r="FF1347" i="1"/>
  <c r="FD1347" i="1"/>
  <c r="FF1331" i="1"/>
  <c r="FD1331" i="1"/>
  <c r="FF1315" i="1"/>
  <c r="FD1315" i="1"/>
  <c r="FB1212" i="1"/>
  <c r="FC1212" i="1"/>
  <c r="FA1212" i="1"/>
  <c r="FE1212" i="1"/>
  <c r="FD1209" i="1"/>
  <c r="FF1209" i="1"/>
  <c r="FJ1209" i="1"/>
  <c r="FK1209" i="1"/>
  <c r="FL1209" i="1"/>
  <c r="FM1209" i="1"/>
  <c r="FN1209" i="1"/>
  <c r="FC1526" i="1"/>
  <c r="FC1522" i="1"/>
  <c r="FC1518" i="1"/>
  <c r="FC1514" i="1"/>
  <c r="FC1510" i="1"/>
  <c r="FC1506" i="1"/>
  <c r="FC1502" i="1"/>
  <c r="FC1498" i="1"/>
  <c r="FC1494" i="1"/>
  <c r="FC1490" i="1"/>
  <c r="FC1486" i="1"/>
  <c r="FC1482" i="1"/>
  <c r="FC1478" i="1"/>
  <c r="FC1474" i="1"/>
  <c r="FC1470" i="1"/>
  <c r="FC1466" i="1"/>
  <c r="FC1462" i="1"/>
  <c r="FC1458" i="1"/>
  <c r="FC1454" i="1"/>
  <c r="FC1450" i="1"/>
  <c r="FC1446" i="1"/>
  <c r="FC1442" i="1"/>
  <c r="FC1438" i="1"/>
  <c r="FC1434" i="1"/>
  <c r="FC1430" i="1"/>
  <c r="FC1426" i="1"/>
  <c r="FC1422" i="1"/>
  <c r="FC1418" i="1"/>
  <c r="FC1414" i="1"/>
  <c r="FC1410" i="1"/>
  <c r="FC1406" i="1"/>
  <c r="FC1402" i="1"/>
  <c r="FC1398" i="1"/>
  <c r="FC1394" i="1"/>
  <c r="FC1390" i="1"/>
  <c r="FC1386" i="1"/>
  <c r="FC1382" i="1"/>
  <c r="FC1378" i="1"/>
  <c r="FC1374" i="1"/>
  <c r="FC1370" i="1"/>
  <c r="FC1366" i="1"/>
  <c r="FC1362" i="1"/>
  <c r="FC1358" i="1"/>
  <c r="FC1354" i="1"/>
  <c r="FC1350" i="1"/>
  <c r="FC1346" i="1"/>
  <c r="FC1342" i="1"/>
  <c r="FC1338" i="1"/>
  <c r="FC1334" i="1"/>
  <c r="FC1330" i="1"/>
  <c r="FC1326" i="1"/>
  <c r="FC1322" i="1"/>
  <c r="FC1318" i="1"/>
  <c r="FC1314" i="1"/>
  <c r="FC1310" i="1"/>
  <c r="FF1306" i="1"/>
  <c r="FF1301" i="1"/>
  <c r="FF1298" i="1"/>
  <c r="FF1293" i="1"/>
  <c r="FF1290" i="1"/>
  <c r="FF1285" i="1"/>
  <c r="FF1282" i="1"/>
  <c r="FF1277" i="1"/>
  <c r="FF1274" i="1"/>
  <c r="FF1269" i="1"/>
  <c r="FF1266" i="1"/>
  <c r="FF1261" i="1"/>
  <c r="FF1258" i="1"/>
  <c r="FF1253" i="1"/>
  <c r="FJ1253" i="1"/>
  <c r="FK1253" i="1"/>
  <c r="FL1253" i="1"/>
  <c r="FM1253" i="1"/>
  <c r="FN1253" i="1"/>
  <c r="FF1250" i="1"/>
  <c r="FJ1250" i="1"/>
  <c r="FK1250" i="1"/>
  <c r="FL1250" i="1"/>
  <c r="FM1250" i="1"/>
  <c r="FN1250" i="1"/>
  <c r="FD1246" i="1"/>
  <c r="FF1246" i="1"/>
  <c r="FJ1246" i="1"/>
  <c r="FK1246" i="1"/>
  <c r="FL1246" i="1"/>
  <c r="FM1246" i="1"/>
  <c r="FN1246" i="1"/>
  <c r="FA1243" i="1"/>
  <c r="FE1243" i="1"/>
  <c r="FB1243" i="1"/>
  <c r="FC1243" i="1"/>
  <c r="FD1241" i="1"/>
  <c r="FF1241" i="1"/>
  <c r="FJ1241" i="1"/>
  <c r="FK1241" i="1"/>
  <c r="FL1241" i="1"/>
  <c r="FM1241" i="1"/>
  <c r="FN1241" i="1"/>
  <c r="FB1236" i="1"/>
  <c r="FC1236" i="1"/>
  <c r="FD1233" i="1"/>
  <c r="FF1233" i="1"/>
  <c r="FJ1233" i="1"/>
  <c r="FK1233" i="1"/>
  <c r="FL1233" i="1"/>
  <c r="FM1233" i="1"/>
  <c r="FN1233" i="1"/>
  <c r="FB1204" i="1"/>
  <c r="FC1204" i="1"/>
  <c r="FA1204" i="1"/>
  <c r="FE1204" i="1"/>
  <c r="FD1201" i="1"/>
  <c r="FF1201" i="1"/>
  <c r="FJ1201" i="1"/>
  <c r="FK1201" i="1"/>
  <c r="FL1201" i="1"/>
  <c r="FM1201" i="1"/>
  <c r="FN1201" i="1"/>
  <c r="FC1563" i="1"/>
  <c r="FC1559" i="1"/>
  <c r="FC1555" i="1"/>
  <c r="FC1551" i="1"/>
  <c r="FC1547" i="1"/>
  <c r="FC1543" i="1"/>
  <c r="FC1539" i="1"/>
  <c r="FC1535" i="1"/>
  <c r="FC1531" i="1"/>
  <c r="FC1527" i="1"/>
  <c r="FB1526" i="1"/>
  <c r="FC1523" i="1"/>
  <c r="FB1522" i="1"/>
  <c r="FC1519" i="1"/>
  <c r="FB1518" i="1"/>
  <c r="FC1515" i="1"/>
  <c r="FB1514" i="1"/>
  <c r="FC1511" i="1"/>
  <c r="FB1510" i="1"/>
  <c r="FC1507" i="1"/>
  <c r="FB1506" i="1"/>
  <c r="FC1503" i="1"/>
  <c r="FB1502" i="1"/>
  <c r="FC1499" i="1"/>
  <c r="FB1498" i="1"/>
  <c r="FC1495" i="1"/>
  <c r="FB1494" i="1"/>
  <c r="FC1491" i="1"/>
  <c r="FB1490" i="1"/>
  <c r="FC1487" i="1"/>
  <c r="FB1486" i="1"/>
  <c r="FC1483" i="1"/>
  <c r="FB1482" i="1"/>
  <c r="FC1479" i="1"/>
  <c r="FB1478" i="1"/>
  <c r="FC1475" i="1"/>
  <c r="FB1474" i="1"/>
  <c r="FC1471" i="1"/>
  <c r="FB1470" i="1"/>
  <c r="FC1467" i="1"/>
  <c r="FB1466" i="1"/>
  <c r="FC1463" i="1"/>
  <c r="FB1462" i="1"/>
  <c r="FC1459" i="1"/>
  <c r="FB1458" i="1"/>
  <c r="FC1455" i="1"/>
  <c r="FB1454" i="1"/>
  <c r="FC1451" i="1"/>
  <c r="FB1450" i="1"/>
  <c r="FC1447" i="1"/>
  <c r="FB1446" i="1"/>
  <c r="FC1443" i="1"/>
  <c r="FB1442" i="1"/>
  <c r="FC1439" i="1"/>
  <c r="FB1438" i="1"/>
  <c r="FC1435" i="1"/>
  <c r="FB1434" i="1"/>
  <c r="FC1431" i="1"/>
  <c r="FB1430" i="1"/>
  <c r="FC1427" i="1"/>
  <c r="FB1426" i="1"/>
  <c r="FC1423" i="1"/>
  <c r="FB1422" i="1"/>
  <c r="FC1419" i="1"/>
  <c r="FB1418" i="1"/>
  <c r="FC1415" i="1"/>
  <c r="FB1414" i="1"/>
  <c r="FC1411" i="1"/>
  <c r="FB1410" i="1"/>
  <c r="FC1407" i="1"/>
  <c r="FB1406" i="1"/>
  <c r="FC1403" i="1"/>
  <c r="FB1402" i="1"/>
  <c r="FC1399" i="1"/>
  <c r="FB1398" i="1"/>
  <c r="FC1395" i="1"/>
  <c r="FB1394" i="1"/>
  <c r="FC1391" i="1"/>
  <c r="FB1390" i="1"/>
  <c r="FC1387" i="1"/>
  <c r="FB1386" i="1"/>
  <c r="FC1383" i="1"/>
  <c r="FB1382" i="1"/>
  <c r="FC1379" i="1"/>
  <c r="FB1378" i="1"/>
  <c r="FC1375" i="1"/>
  <c r="FB1374" i="1"/>
  <c r="FC1371" i="1"/>
  <c r="FB1370" i="1"/>
  <c r="FC1367" i="1"/>
  <c r="FB1366" i="1"/>
  <c r="FC1363" i="1"/>
  <c r="FB1362" i="1"/>
  <c r="FC1359" i="1"/>
  <c r="FB1358" i="1"/>
  <c r="FC1355" i="1"/>
  <c r="FB1354" i="1"/>
  <c r="FC1351" i="1"/>
  <c r="FB1350" i="1"/>
  <c r="FC1347" i="1"/>
  <c r="FB1346" i="1"/>
  <c r="FC1343" i="1"/>
  <c r="FB1342" i="1"/>
  <c r="FC1339" i="1"/>
  <c r="FB1338" i="1"/>
  <c r="FC1335" i="1"/>
  <c r="FB1334" i="1"/>
  <c r="FC1331" i="1"/>
  <c r="FB1330" i="1"/>
  <c r="FC1327" i="1"/>
  <c r="FB1326" i="1"/>
  <c r="FC1323" i="1"/>
  <c r="FB1322" i="1"/>
  <c r="FC1319" i="1"/>
  <c r="FB1318" i="1"/>
  <c r="FC1315" i="1"/>
  <c r="FB1314" i="1"/>
  <c r="FC1311" i="1"/>
  <c r="FB1310" i="1"/>
  <c r="FC1307" i="1"/>
  <c r="FB1305" i="1"/>
  <c r="FD1304" i="1"/>
  <c r="FF1303" i="1"/>
  <c r="FC1299" i="1"/>
  <c r="FB1297" i="1"/>
  <c r="FD1296" i="1"/>
  <c r="FF1295" i="1"/>
  <c r="FC1291" i="1"/>
  <c r="FB1289" i="1"/>
  <c r="FD1288" i="1"/>
  <c r="FF1287" i="1"/>
  <c r="FC1283" i="1"/>
  <c r="FB1281" i="1"/>
  <c r="FD1280" i="1"/>
  <c r="FF1279" i="1"/>
  <c r="FC1275" i="1"/>
  <c r="FB1273" i="1"/>
  <c r="FD1272" i="1"/>
  <c r="FF1271" i="1"/>
  <c r="FC1267" i="1"/>
  <c r="FB1265" i="1"/>
  <c r="FD1264" i="1"/>
  <c r="FF1263" i="1"/>
  <c r="FC1259" i="1"/>
  <c r="FB1257" i="1"/>
  <c r="FD1256" i="1"/>
  <c r="FF1255" i="1"/>
  <c r="FJ1255" i="1"/>
  <c r="FK1255" i="1"/>
  <c r="FL1255" i="1"/>
  <c r="FM1255" i="1"/>
  <c r="FN1255" i="1"/>
  <c r="FC1251" i="1"/>
  <c r="FA1247" i="1"/>
  <c r="FE1247" i="1"/>
  <c r="FB1247" i="1"/>
  <c r="FF1242" i="1"/>
  <c r="FJ1242" i="1"/>
  <c r="FK1242" i="1"/>
  <c r="FL1242" i="1"/>
  <c r="FM1242" i="1"/>
  <c r="FN1242" i="1"/>
  <c r="FB1228" i="1"/>
  <c r="FC1228" i="1"/>
  <c r="FA1228" i="1"/>
  <c r="FE1228" i="1"/>
  <c r="FD1225" i="1"/>
  <c r="FF1225" i="1"/>
  <c r="FJ1225" i="1"/>
  <c r="FK1225" i="1"/>
  <c r="FL1225" i="1"/>
  <c r="FM1225" i="1"/>
  <c r="FN1225" i="1"/>
  <c r="FB1196" i="1"/>
  <c r="FC1196" i="1"/>
  <c r="FA1196" i="1"/>
  <c r="FE1196" i="1"/>
  <c r="FB1307" i="1"/>
  <c r="FA1305" i="1"/>
  <c r="FE1305" i="1"/>
  <c r="FC1304" i="1"/>
  <c r="FF1302" i="1"/>
  <c r="FB1299" i="1"/>
  <c r="FA1297" i="1"/>
  <c r="FE1297" i="1"/>
  <c r="FC1296" i="1"/>
  <c r="FF1294" i="1"/>
  <c r="FB1291" i="1"/>
  <c r="FA1289" i="1"/>
  <c r="FE1289" i="1"/>
  <c r="FC1288" i="1"/>
  <c r="FF1286" i="1"/>
  <c r="FB1283" i="1"/>
  <c r="FA1281" i="1"/>
  <c r="FE1281" i="1"/>
  <c r="FC1280" i="1"/>
  <c r="FF1278" i="1"/>
  <c r="FB1275" i="1"/>
  <c r="FA1273" i="1"/>
  <c r="FE1273" i="1"/>
  <c r="FC1272" i="1"/>
  <c r="FF1270" i="1"/>
  <c r="FB1267" i="1"/>
  <c r="FA1265" i="1"/>
  <c r="FE1265" i="1"/>
  <c r="FC1264" i="1"/>
  <c r="FF1262" i="1"/>
  <c r="FB1259" i="1"/>
  <c r="FA1257" i="1"/>
  <c r="FE1257" i="1"/>
  <c r="FC1256" i="1"/>
  <c r="FF1254" i="1"/>
  <c r="FJ1254" i="1"/>
  <c r="FK1254" i="1"/>
  <c r="FL1254" i="1"/>
  <c r="FM1254" i="1"/>
  <c r="FN1254" i="1"/>
  <c r="FB1251" i="1"/>
  <c r="FF1249" i="1"/>
  <c r="FJ1249" i="1"/>
  <c r="FK1249" i="1"/>
  <c r="FL1249" i="1"/>
  <c r="FM1249" i="1"/>
  <c r="FN1249" i="1"/>
  <c r="FB1244" i="1"/>
  <c r="FC1244" i="1"/>
  <c r="FB1220" i="1"/>
  <c r="FC1220" i="1"/>
  <c r="FA1220" i="1"/>
  <c r="FE1220" i="1"/>
  <c r="FD1217" i="1"/>
  <c r="FF1217" i="1"/>
  <c r="FJ1217" i="1"/>
  <c r="FK1217" i="1"/>
  <c r="FL1217" i="1"/>
  <c r="FM1217" i="1"/>
  <c r="FN1217" i="1"/>
  <c r="FA1235" i="1"/>
  <c r="FE1235" i="1"/>
  <c r="FB1235" i="1"/>
  <c r="FA1227" i="1"/>
  <c r="FE1227" i="1"/>
  <c r="FB1227" i="1"/>
  <c r="FA1219" i="1"/>
  <c r="FE1219" i="1"/>
  <c r="FB1219" i="1"/>
  <c r="FA1211" i="1"/>
  <c r="FE1211" i="1"/>
  <c r="FB1211" i="1"/>
  <c r="FA1203" i="1"/>
  <c r="FE1203" i="1"/>
  <c r="FB1203" i="1"/>
  <c r="FA1195" i="1"/>
  <c r="FE1195" i="1"/>
  <c r="FB1195" i="1"/>
  <c r="FA1187" i="1"/>
  <c r="FE1187" i="1"/>
  <c r="FB1187" i="1"/>
  <c r="FA1179" i="1"/>
  <c r="FE1179" i="1"/>
  <c r="FB1179" i="1"/>
  <c r="FA1171" i="1"/>
  <c r="FE1171" i="1"/>
  <c r="FB1171" i="1"/>
  <c r="FA1163" i="1"/>
  <c r="FE1163" i="1"/>
  <c r="FB1163" i="1"/>
  <c r="FA1155" i="1"/>
  <c r="FE1155" i="1"/>
  <c r="FB1155" i="1"/>
  <c r="FA1147" i="1"/>
  <c r="FE1147" i="1"/>
  <c r="FB1147" i="1"/>
  <c r="FA1139" i="1"/>
  <c r="FE1139" i="1"/>
  <c r="FB1139" i="1"/>
  <c r="FA1131" i="1"/>
  <c r="FE1131" i="1"/>
  <c r="FB1131" i="1"/>
  <c r="FA1123" i="1"/>
  <c r="FE1123" i="1"/>
  <c r="FB1123" i="1"/>
  <c r="FA1115" i="1"/>
  <c r="FE1115" i="1"/>
  <c r="FB1115" i="1"/>
  <c r="FF1109" i="1"/>
  <c r="FJ1109" i="1"/>
  <c r="FK1109" i="1"/>
  <c r="FL1109" i="1"/>
  <c r="FM1109" i="1"/>
  <c r="FN1109" i="1"/>
  <c r="FF1040" i="1"/>
  <c r="FJ1040" i="1"/>
  <c r="FK1040" i="1"/>
  <c r="FL1040" i="1"/>
  <c r="FM1040" i="1"/>
  <c r="FN1040" i="1"/>
  <c r="FD1040" i="1"/>
  <c r="FF1024" i="1"/>
  <c r="FJ1024" i="1"/>
  <c r="FK1024" i="1"/>
  <c r="FL1024" i="1"/>
  <c r="FM1024" i="1"/>
  <c r="FN1024" i="1"/>
  <c r="FD1024" i="1"/>
  <c r="FF1008" i="1"/>
  <c r="FJ1008" i="1"/>
  <c r="FK1008" i="1"/>
  <c r="FL1008" i="1"/>
  <c r="FM1008" i="1"/>
  <c r="FN1008" i="1"/>
  <c r="FD1008" i="1"/>
  <c r="FF992" i="1"/>
  <c r="FJ992" i="1"/>
  <c r="FK992" i="1"/>
  <c r="FL992" i="1"/>
  <c r="FM992" i="1"/>
  <c r="FN992" i="1"/>
  <c r="FD992" i="1"/>
  <c r="FB1188" i="1"/>
  <c r="FC1188" i="1"/>
  <c r="FB1180" i="1"/>
  <c r="FC1180" i="1"/>
  <c r="FB1172" i="1"/>
  <c r="FC1172" i="1"/>
  <c r="FB1164" i="1"/>
  <c r="FC1164" i="1"/>
  <c r="FB1156" i="1"/>
  <c r="FC1156" i="1"/>
  <c r="FB1148" i="1"/>
  <c r="FC1148" i="1"/>
  <c r="FB1140" i="1"/>
  <c r="FC1140" i="1"/>
  <c r="FB1132" i="1"/>
  <c r="FC1132" i="1"/>
  <c r="FB1124" i="1"/>
  <c r="FC1124" i="1"/>
  <c r="FB1116" i="1"/>
  <c r="FC1116" i="1"/>
  <c r="FA1111" i="1"/>
  <c r="FE1111" i="1"/>
  <c r="FB1111" i="1"/>
  <c r="FC1111" i="1"/>
  <c r="FA1107" i="1"/>
  <c r="FE1107" i="1"/>
  <c r="FB1107" i="1"/>
  <c r="FC1107" i="1"/>
  <c r="FA1103" i="1"/>
  <c r="FE1103" i="1"/>
  <c r="FB1103" i="1"/>
  <c r="FC1103" i="1"/>
  <c r="FA1099" i="1"/>
  <c r="FE1099" i="1"/>
  <c r="FB1099" i="1"/>
  <c r="FC1099" i="1"/>
  <c r="FA1095" i="1"/>
  <c r="FE1095" i="1"/>
  <c r="FB1095" i="1"/>
  <c r="FC1095" i="1"/>
  <c r="FA1091" i="1"/>
  <c r="FE1091" i="1"/>
  <c r="FB1091" i="1"/>
  <c r="FC1091" i="1"/>
  <c r="FA1087" i="1"/>
  <c r="FE1087" i="1"/>
  <c r="FB1087" i="1"/>
  <c r="FC1087" i="1"/>
  <c r="FA1083" i="1"/>
  <c r="FE1083" i="1"/>
  <c r="FB1083" i="1"/>
  <c r="FC1083" i="1"/>
  <c r="FA1079" i="1"/>
  <c r="FE1079" i="1"/>
  <c r="FB1079" i="1"/>
  <c r="FC1079" i="1"/>
  <c r="FA1075" i="1"/>
  <c r="FE1075" i="1"/>
  <c r="FB1075" i="1"/>
  <c r="FC1075" i="1"/>
  <c r="FA1071" i="1"/>
  <c r="FE1071" i="1"/>
  <c r="FB1071" i="1"/>
  <c r="FC1071" i="1"/>
  <c r="FA1067" i="1"/>
  <c r="FE1067" i="1"/>
  <c r="FB1067" i="1"/>
  <c r="FC1067" i="1"/>
  <c r="FA1063" i="1"/>
  <c r="FE1063" i="1"/>
  <c r="FB1063" i="1"/>
  <c r="FC1063" i="1"/>
  <c r="FA1059" i="1"/>
  <c r="FE1059" i="1"/>
  <c r="FB1059" i="1"/>
  <c r="FC1059" i="1"/>
  <c r="FF1044" i="1"/>
  <c r="FJ1044" i="1"/>
  <c r="FK1044" i="1"/>
  <c r="FL1044" i="1"/>
  <c r="FM1044" i="1"/>
  <c r="FN1044" i="1"/>
  <c r="FD1044" i="1"/>
  <c r="FF1028" i="1"/>
  <c r="FJ1028" i="1"/>
  <c r="FK1028" i="1"/>
  <c r="FL1028" i="1"/>
  <c r="FM1028" i="1"/>
  <c r="FN1028" i="1"/>
  <c r="FD1028" i="1"/>
  <c r="FF1012" i="1"/>
  <c r="FJ1012" i="1"/>
  <c r="FK1012" i="1"/>
  <c r="FL1012" i="1"/>
  <c r="FM1012" i="1"/>
  <c r="FN1012" i="1"/>
  <c r="FD1012" i="1"/>
  <c r="FF996" i="1"/>
  <c r="FJ996" i="1"/>
  <c r="FK996" i="1"/>
  <c r="FL996" i="1"/>
  <c r="FM996" i="1"/>
  <c r="FN996" i="1"/>
  <c r="FD996" i="1"/>
  <c r="FF980" i="1"/>
  <c r="FJ980" i="1"/>
  <c r="FK980" i="1"/>
  <c r="FL980" i="1"/>
  <c r="FM980" i="1"/>
  <c r="FN980" i="1"/>
  <c r="FD980" i="1"/>
  <c r="FA1239" i="1"/>
  <c r="FE1239" i="1"/>
  <c r="FB1239" i="1"/>
  <c r="FA1231" i="1"/>
  <c r="FE1231" i="1"/>
  <c r="FB1231" i="1"/>
  <c r="FA1223" i="1"/>
  <c r="FE1223" i="1"/>
  <c r="FB1223" i="1"/>
  <c r="FA1215" i="1"/>
  <c r="FE1215" i="1"/>
  <c r="FB1215" i="1"/>
  <c r="FA1207" i="1"/>
  <c r="FE1207" i="1"/>
  <c r="FB1207" i="1"/>
  <c r="FA1199" i="1"/>
  <c r="FE1199" i="1"/>
  <c r="FB1199" i="1"/>
  <c r="FA1191" i="1"/>
  <c r="FE1191" i="1"/>
  <c r="FB1191" i="1"/>
  <c r="FA1183" i="1"/>
  <c r="FE1183" i="1"/>
  <c r="FB1183" i="1"/>
  <c r="FA1175" i="1"/>
  <c r="FE1175" i="1"/>
  <c r="FB1175" i="1"/>
  <c r="FA1167" i="1"/>
  <c r="FE1167" i="1"/>
  <c r="FB1167" i="1"/>
  <c r="FA1159" i="1"/>
  <c r="FE1159" i="1"/>
  <c r="FB1159" i="1"/>
  <c r="FA1151" i="1"/>
  <c r="FE1151" i="1"/>
  <c r="FB1151" i="1"/>
  <c r="FA1143" i="1"/>
  <c r="FE1143" i="1"/>
  <c r="FB1143" i="1"/>
  <c r="FA1135" i="1"/>
  <c r="FE1135" i="1"/>
  <c r="FB1135" i="1"/>
  <c r="FA1127" i="1"/>
  <c r="FE1127" i="1"/>
  <c r="FB1127" i="1"/>
  <c r="FA1119" i="1"/>
  <c r="FE1119" i="1"/>
  <c r="FB1119" i="1"/>
  <c r="FF1048" i="1"/>
  <c r="FJ1048" i="1"/>
  <c r="FK1048" i="1"/>
  <c r="FL1048" i="1"/>
  <c r="FM1048" i="1"/>
  <c r="FN1048" i="1"/>
  <c r="FD1048" i="1"/>
  <c r="FF1032" i="1"/>
  <c r="FJ1032" i="1"/>
  <c r="FK1032" i="1"/>
  <c r="FL1032" i="1"/>
  <c r="FM1032" i="1"/>
  <c r="FN1032" i="1"/>
  <c r="FD1032" i="1"/>
  <c r="FF1016" i="1"/>
  <c r="FJ1016" i="1"/>
  <c r="FK1016" i="1"/>
  <c r="FL1016" i="1"/>
  <c r="FM1016" i="1"/>
  <c r="FN1016" i="1"/>
  <c r="FD1016" i="1"/>
  <c r="FF1000" i="1"/>
  <c r="FJ1000" i="1"/>
  <c r="FK1000" i="1"/>
  <c r="FL1000" i="1"/>
  <c r="FM1000" i="1"/>
  <c r="FN1000" i="1"/>
  <c r="FD1000" i="1"/>
  <c r="FF984" i="1"/>
  <c r="FJ984" i="1"/>
  <c r="FK984" i="1"/>
  <c r="FL984" i="1"/>
  <c r="FM984" i="1"/>
  <c r="FN984" i="1"/>
  <c r="FD984" i="1"/>
  <c r="FB1248" i="1"/>
  <c r="FC1248" i="1"/>
  <c r="FB1240" i="1"/>
  <c r="FC1240" i="1"/>
  <c r="FF1238" i="1"/>
  <c r="FJ1238" i="1"/>
  <c r="FK1238" i="1"/>
  <c r="FL1238" i="1"/>
  <c r="FM1238" i="1"/>
  <c r="FN1238" i="1"/>
  <c r="FC1235" i="1"/>
  <c r="FB1232" i="1"/>
  <c r="FC1232" i="1"/>
  <c r="FF1230" i="1"/>
  <c r="FJ1230" i="1"/>
  <c r="FK1230" i="1"/>
  <c r="FL1230" i="1"/>
  <c r="FM1230" i="1"/>
  <c r="FN1230" i="1"/>
  <c r="FC1227" i="1"/>
  <c r="FB1224" i="1"/>
  <c r="FC1224" i="1"/>
  <c r="FF1222" i="1"/>
  <c r="FJ1222" i="1"/>
  <c r="FK1222" i="1"/>
  <c r="FL1222" i="1"/>
  <c r="FM1222" i="1"/>
  <c r="FN1222" i="1"/>
  <c r="FC1219" i="1"/>
  <c r="FB1216" i="1"/>
  <c r="FC1216" i="1"/>
  <c r="FF1214" i="1"/>
  <c r="FJ1214" i="1"/>
  <c r="FK1214" i="1"/>
  <c r="FL1214" i="1"/>
  <c r="FM1214" i="1"/>
  <c r="FN1214" i="1"/>
  <c r="FC1211" i="1"/>
  <c r="FB1208" i="1"/>
  <c r="FC1208" i="1"/>
  <c r="FF1206" i="1"/>
  <c r="FJ1206" i="1"/>
  <c r="FK1206" i="1"/>
  <c r="FL1206" i="1"/>
  <c r="FM1206" i="1"/>
  <c r="FN1206" i="1"/>
  <c r="FC1203" i="1"/>
  <c r="FB1200" i="1"/>
  <c r="FC1200" i="1"/>
  <c r="FF1198" i="1"/>
  <c r="FJ1198" i="1"/>
  <c r="FK1198" i="1"/>
  <c r="FL1198" i="1"/>
  <c r="FM1198" i="1"/>
  <c r="FN1198" i="1"/>
  <c r="FC1195" i="1"/>
  <c r="FF1193" i="1"/>
  <c r="FJ1193" i="1"/>
  <c r="FK1193" i="1"/>
  <c r="FL1193" i="1"/>
  <c r="FM1193" i="1"/>
  <c r="FN1193" i="1"/>
  <c r="FB1192" i="1"/>
  <c r="FC1192" i="1"/>
  <c r="FF1190" i="1"/>
  <c r="FJ1190" i="1"/>
  <c r="FK1190" i="1"/>
  <c r="FL1190" i="1"/>
  <c r="FM1190" i="1"/>
  <c r="FN1190" i="1"/>
  <c r="FC1187" i="1"/>
  <c r="FF1185" i="1"/>
  <c r="FJ1185" i="1"/>
  <c r="FK1185" i="1"/>
  <c r="FL1185" i="1"/>
  <c r="FM1185" i="1"/>
  <c r="FN1185" i="1"/>
  <c r="FB1184" i="1"/>
  <c r="FC1184" i="1"/>
  <c r="FF1182" i="1"/>
  <c r="FJ1182" i="1"/>
  <c r="FK1182" i="1"/>
  <c r="FL1182" i="1"/>
  <c r="FM1182" i="1"/>
  <c r="FN1182" i="1"/>
  <c r="FC1179" i="1"/>
  <c r="FF1177" i="1"/>
  <c r="FJ1177" i="1"/>
  <c r="FK1177" i="1"/>
  <c r="FL1177" i="1"/>
  <c r="FM1177" i="1"/>
  <c r="FN1177" i="1"/>
  <c r="FB1176" i="1"/>
  <c r="FC1176" i="1"/>
  <c r="FF1174" i="1"/>
  <c r="FJ1174" i="1"/>
  <c r="FK1174" i="1"/>
  <c r="FL1174" i="1"/>
  <c r="FM1174" i="1"/>
  <c r="FN1174" i="1"/>
  <c r="FC1171" i="1"/>
  <c r="FF1169" i="1"/>
  <c r="FJ1169" i="1"/>
  <c r="FK1169" i="1"/>
  <c r="FL1169" i="1"/>
  <c r="FM1169" i="1"/>
  <c r="FN1169" i="1"/>
  <c r="FB1168" i="1"/>
  <c r="FC1168" i="1"/>
  <c r="FF1166" i="1"/>
  <c r="FJ1166" i="1"/>
  <c r="FK1166" i="1"/>
  <c r="FL1166" i="1"/>
  <c r="FM1166" i="1"/>
  <c r="FN1166" i="1"/>
  <c r="FC1163" i="1"/>
  <c r="FF1161" i="1"/>
  <c r="FJ1161" i="1"/>
  <c r="FK1161" i="1"/>
  <c r="FL1161" i="1"/>
  <c r="FM1161" i="1"/>
  <c r="FN1161" i="1"/>
  <c r="FB1160" i="1"/>
  <c r="FC1160" i="1"/>
  <c r="FF1158" i="1"/>
  <c r="FJ1158" i="1"/>
  <c r="FK1158" i="1"/>
  <c r="FL1158" i="1"/>
  <c r="FM1158" i="1"/>
  <c r="FN1158" i="1"/>
  <c r="FC1155" i="1"/>
  <c r="FF1153" i="1"/>
  <c r="FJ1153" i="1"/>
  <c r="FK1153" i="1"/>
  <c r="FL1153" i="1"/>
  <c r="FM1153" i="1"/>
  <c r="FN1153" i="1"/>
  <c r="FB1152" i="1"/>
  <c r="FC1152" i="1"/>
  <c r="FF1150" i="1"/>
  <c r="FJ1150" i="1"/>
  <c r="FK1150" i="1"/>
  <c r="FL1150" i="1"/>
  <c r="FM1150" i="1"/>
  <c r="FN1150" i="1"/>
  <c r="FC1147" i="1"/>
  <c r="FF1145" i="1"/>
  <c r="FJ1145" i="1"/>
  <c r="FK1145" i="1"/>
  <c r="FL1145" i="1"/>
  <c r="FM1145" i="1"/>
  <c r="FN1145" i="1"/>
  <c r="FB1144" i="1"/>
  <c r="FC1144" i="1"/>
  <c r="FF1142" i="1"/>
  <c r="FJ1142" i="1"/>
  <c r="FK1142" i="1"/>
  <c r="FL1142" i="1"/>
  <c r="FM1142" i="1"/>
  <c r="FN1142" i="1"/>
  <c r="FC1139" i="1"/>
  <c r="FF1137" i="1"/>
  <c r="FJ1137" i="1"/>
  <c r="FK1137" i="1"/>
  <c r="FL1137" i="1"/>
  <c r="FM1137" i="1"/>
  <c r="FN1137" i="1"/>
  <c r="FB1136" i="1"/>
  <c r="FC1136" i="1"/>
  <c r="FF1134" i="1"/>
  <c r="FJ1134" i="1"/>
  <c r="FK1134" i="1"/>
  <c r="FL1134" i="1"/>
  <c r="FM1134" i="1"/>
  <c r="FN1134" i="1"/>
  <c r="FC1131" i="1"/>
  <c r="FF1129" i="1"/>
  <c r="FJ1129" i="1"/>
  <c r="FK1129" i="1"/>
  <c r="FL1129" i="1"/>
  <c r="FM1129" i="1"/>
  <c r="FN1129" i="1"/>
  <c r="FB1128" i="1"/>
  <c r="FC1128" i="1"/>
  <c r="FF1126" i="1"/>
  <c r="FJ1126" i="1"/>
  <c r="FK1126" i="1"/>
  <c r="FL1126" i="1"/>
  <c r="FM1126" i="1"/>
  <c r="FN1126" i="1"/>
  <c r="FC1123" i="1"/>
  <c r="FF1121" i="1"/>
  <c r="FJ1121" i="1"/>
  <c r="FK1121" i="1"/>
  <c r="FL1121" i="1"/>
  <c r="FM1121" i="1"/>
  <c r="FN1121" i="1"/>
  <c r="FB1120" i="1"/>
  <c r="FC1120" i="1"/>
  <c r="FF1118" i="1"/>
  <c r="FJ1118" i="1"/>
  <c r="FK1118" i="1"/>
  <c r="FL1118" i="1"/>
  <c r="FM1118" i="1"/>
  <c r="FN1118" i="1"/>
  <c r="FC1115" i="1"/>
  <c r="FF1113" i="1"/>
  <c r="FJ1113" i="1"/>
  <c r="FK1113" i="1"/>
  <c r="FL1113" i="1"/>
  <c r="FM1113" i="1"/>
  <c r="FN1113" i="1"/>
  <c r="FF1108" i="1"/>
  <c r="FJ1108" i="1"/>
  <c r="FK1108" i="1"/>
  <c r="FL1108" i="1"/>
  <c r="FM1108" i="1"/>
  <c r="FN1108" i="1"/>
  <c r="FD1108" i="1"/>
  <c r="FF1104" i="1"/>
  <c r="FJ1104" i="1"/>
  <c r="FK1104" i="1"/>
  <c r="FL1104" i="1"/>
  <c r="FM1104" i="1"/>
  <c r="FN1104" i="1"/>
  <c r="FD1104" i="1"/>
  <c r="FF1100" i="1"/>
  <c r="FJ1100" i="1"/>
  <c r="FK1100" i="1"/>
  <c r="FL1100" i="1"/>
  <c r="FM1100" i="1"/>
  <c r="FN1100" i="1"/>
  <c r="FD1100" i="1"/>
  <c r="FF1096" i="1"/>
  <c r="FJ1096" i="1"/>
  <c r="FK1096" i="1"/>
  <c r="FL1096" i="1"/>
  <c r="FM1096" i="1"/>
  <c r="FN1096" i="1"/>
  <c r="FD1096" i="1"/>
  <c r="FF1092" i="1"/>
  <c r="FJ1092" i="1"/>
  <c r="FK1092" i="1"/>
  <c r="FL1092" i="1"/>
  <c r="FM1092" i="1"/>
  <c r="FN1092" i="1"/>
  <c r="FD1092" i="1"/>
  <c r="FF1088" i="1"/>
  <c r="FJ1088" i="1"/>
  <c r="FK1088" i="1"/>
  <c r="FL1088" i="1"/>
  <c r="FM1088" i="1"/>
  <c r="FN1088" i="1"/>
  <c r="FD1088" i="1"/>
  <c r="FF1084" i="1"/>
  <c r="FJ1084" i="1"/>
  <c r="FK1084" i="1"/>
  <c r="FL1084" i="1"/>
  <c r="FM1084" i="1"/>
  <c r="FN1084" i="1"/>
  <c r="FD1084" i="1"/>
  <c r="FF1080" i="1"/>
  <c r="FJ1080" i="1"/>
  <c r="FK1080" i="1"/>
  <c r="FL1080" i="1"/>
  <c r="FM1080" i="1"/>
  <c r="FN1080" i="1"/>
  <c r="FD1080" i="1"/>
  <c r="FF1076" i="1"/>
  <c r="FJ1076" i="1"/>
  <c r="FK1076" i="1"/>
  <c r="FL1076" i="1"/>
  <c r="FM1076" i="1"/>
  <c r="FN1076" i="1"/>
  <c r="FD1076" i="1"/>
  <c r="FF1072" i="1"/>
  <c r="FJ1072" i="1"/>
  <c r="FK1072" i="1"/>
  <c r="FL1072" i="1"/>
  <c r="FM1072" i="1"/>
  <c r="FN1072" i="1"/>
  <c r="FD1072" i="1"/>
  <c r="FF1068" i="1"/>
  <c r="FJ1068" i="1"/>
  <c r="FK1068" i="1"/>
  <c r="FL1068" i="1"/>
  <c r="FM1068" i="1"/>
  <c r="FN1068" i="1"/>
  <c r="FD1068" i="1"/>
  <c r="FF1064" i="1"/>
  <c r="FJ1064" i="1"/>
  <c r="FK1064" i="1"/>
  <c r="FL1064" i="1"/>
  <c r="FM1064" i="1"/>
  <c r="FN1064" i="1"/>
  <c r="FD1064" i="1"/>
  <c r="FF1060" i="1"/>
  <c r="FJ1060" i="1"/>
  <c r="FK1060" i="1"/>
  <c r="FL1060" i="1"/>
  <c r="FM1060" i="1"/>
  <c r="FN1060" i="1"/>
  <c r="FD1060" i="1"/>
  <c r="FF1056" i="1"/>
  <c r="FJ1056" i="1"/>
  <c r="FK1056" i="1"/>
  <c r="FL1056" i="1"/>
  <c r="FM1056" i="1"/>
  <c r="FN1056" i="1"/>
  <c r="FD1056" i="1"/>
  <c r="FF1052" i="1"/>
  <c r="FJ1052" i="1"/>
  <c r="FK1052" i="1"/>
  <c r="FL1052" i="1"/>
  <c r="FM1052" i="1"/>
  <c r="FN1052" i="1"/>
  <c r="FD1052" i="1"/>
  <c r="FF1036" i="1"/>
  <c r="FJ1036" i="1"/>
  <c r="FK1036" i="1"/>
  <c r="FL1036" i="1"/>
  <c r="FM1036" i="1"/>
  <c r="FN1036" i="1"/>
  <c r="FD1036" i="1"/>
  <c r="FF1020" i="1"/>
  <c r="FJ1020" i="1"/>
  <c r="FK1020" i="1"/>
  <c r="FL1020" i="1"/>
  <c r="FM1020" i="1"/>
  <c r="FN1020" i="1"/>
  <c r="FD1020" i="1"/>
  <c r="FF1004" i="1"/>
  <c r="FJ1004" i="1"/>
  <c r="FK1004" i="1"/>
  <c r="FL1004" i="1"/>
  <c r="FM1004" i="1"/>
  <c r="FN1004" i="1"/>
  <c r="FD1004" i="1"/>
  <c r="FF988" i="1"/>
  <c r="FJ988" i="1"/>
  <c r="FK988" i="1"/>
  <c r="FL988" i="1"/>
  <c r="FM988" i="1"/>
  <c r="FN988" i="1"/>
  <c r="FD988" i="1"/>
  <c r="FB939" i="1"/>
  <c r="FC939" i="1"/>
  <c r="FB931" i="1"/>
  <c r="FC931" i="1"/>
  <c r="FB923" i="1"/>
  <c r="FC923" i="1"/>
  <c r="FB915" i="1"/>
  <c r="FC915" i="1"/>
  <c r="FB907" i="1"/>
  <c r="FC907" i="1"/>
  <c r="FB899" i="1"/>
  <c r="FC899" i="1"/>
  <c r="FB891" i="1"/>
  <c r="FC891" i="1"/>
  <c r="FB883" i="1"/>
  <c r="FC883" i="1"/>
  <c r="FB875" i="1"/>
  <c r="FC875" i="1"/>
  <c r="FB867" i="1"/>
  <c r="FC867" i="1"/>
  <c r="FB859" i="1"/>
  <c r="FC859" i="1"/>
  <c r="FB851" i="1"/>
  <c r="FC851" i="1"/>
  <c r="FB843" i="1"/>
  <c r="FC843" i="1"/>
  <c r="FA838" i="1"/>
  <c r="FE838" i="1"/>
  <c r="FB838" i="1"/>
  <c r="FC838" i="1"/>
  <c r="FA834" i="1"/>
  <c r="FE834" i="1"/>
  <c r="FB834" i="1"/>
  <c r="FC834" i="1"/>
  <c r="FA830" i="1"/>
  <c r="FE830" i="1"/>
  <c r="FB830" i="1"/>
  <c r="FC830" i="1"/>
  <c r="FA826" i="1"/>
  <c r="FE826" i="1"/>
  <c r="FB826" i="1"/>
  <c r="FC826" i="1"/>
  <c r="FA822" i="1"/>
  <c r="FE822" i="1"/>
  <c r="FB822" i="1"/>
  <c r="FC822" i="1"/>
  <c r="FA818" i="1"/>
  <c r="FE818" i="1"/>
  <c r="FB818" i="1"/>
  <c r="FC818" i="1"/>
  <c r="FA814" i="1"/>
  <c r="FE814" i="1"/>
  <c r="FB814" i="1"/>
  <c r="FC814" i="1"/>
  <c r="FA810" i="1"/>
  <c r="FE810" i="1"/>
  <c r="FB810" i="1"/>
  <c r="FC810" i="1"/>
  <c r="FA806" i="1"/>
  <c r="FE806" i="1"/>
  <c r="FB806" i="1"/>
  <c r="FC806" i="1"/>
  <c r="FA802" i="1"/>
  <c r="FE802" i="1"/>
  <c r="FB802" i="1"/>
  <c r="FC802" i="1"/>
  <c r="FA798" i="1"/>
  <c r="FE798" i="1"/>
  <c r="FB798" i="1"/>
  <c r="FC798" i="1"/>
  <c r="FA794" i="1"/>
  <c r="FE794" i="1"/>
  <c r="FB794" i="1"/>
  <c r="FC794" i="1"/>
  <c r="FA790" i="1"/>
  <c r="FE790" i="1"/>
  <c r="FB790" i="1"/>
  <c r="FC790" i="1"/>
  <c r="FA786" i="1"/>
  <c r="FE786" i="1"/>
  <c r="FB786" i="1"/>
  <c r="FC786" i="1"/>
  <c r="FA782" i="1"/>
  <c r="FE782" i="1"/>
  <c r="FB782" i="1"/>
  <c r="FC782" i="1"/>
  <c r="FA778" i="1"/>
  <c r="FE778" i="1"/>
  <c r="FB778" i="1"/>
  <c r="FC778" i="1"/>
  <c r="FA774" i="1"/>
  <c r="FE774" i="1"/>
  <c r="FB774" i="1"/>
  <c r="FC774" i="1"/>
  <c r="FA770" i="1"/>
  <c r="FE770" i="1"/>
  <c r="FB770" i="1"/>
  <c r="FC770" i="1"/>
  <c r="FA766" i="1"/>
  <c r="FE766" i="1"/>
  <c r="FB766" i="1"/>
  <c r="FC766" i="1"/>
  <c r="FA762" i="1"/>
  <c r="FE762" i="1"/>
  <c r="FB762" i="1"/>
  <c r="FC762" i="1"/>
  <c r="FA758" i="1"/>
  <c r="FE758" i="1"/>
  <c r="FB758" i="1"/>
  <c r="FC758" i="1"/>
  <c r="FA754" i="1"/>
  <c r="FE754" i="1"/>
  <c r="FB754" i="1"/>
  <c r="FC754" i="1"/>
  <c r="FA750" i="1"/>
  <c r="FE750" i="1"/>
  <c r="FB750" i="1"/>
  <c r="FC750" i="1"/>
  <c r="FA746" i="1"/>
  <c r="FE746" i="1"/>
  <c r="FB746" i="1"/>
  <c r="FC746" i="1"/>
  <c r="FA742" i="1"/>
  <c r="FE742" i="1"/>
  <c r="FB742" i="1"/>
  <c r="FC742" i="1"/>
  <c r="FA738" i="1"/>
  <c r="FE738" i="1"/>
  <c r="FB738" i="1"/>
  <c r="FC738" i="1"/>
  <c r="FA734" i="1"/>
  <c r="FE734" i="1"/>
  <c r="FB734" i="1"/>
  <c r="FC734" i="1"/>
  <c r="FA730" i="1"/>
  <c r="FE730" i="1"/>
  <c r="FB730" i="1"/>
  <c r="FC730" i="1"/>
  <c r="FA726" i="1"/>
  <c r="FE726" i="1"/>
  <c r="FB726" i="1"/>
  <c r="FC726" i="1"/>
  <c r="FA722" i="1"/>
  <c r="FE722" i="1"/>
  <c r="FB722" i="1"/>
  <c r="FC722" i="1"/>
  <c r="FA718" i="1"/>
  <c r="FE718" i="1"/>
  <c r="FB718" i="1"/>
  <c r="FC718" i="1"/>
  <c r="FA714" i="1"/>
  <c r="FE714" i="1"/>
  <c r="FB714" i="1"/>
  <c r="FC714" i="1"/>
  <c r="FA710" i="1"/>
  <c r="FE710" i="1"/>
  <c r="FB710" i="1"/>
  <c r="FC710" i="1"/>
  <c r="FA706" i="1"/>
  <c r="FE706" i="1"/>
  <c r="FB706" i="1"/>
  <c r="FC706" i="1"/>
  <c r="FA702" i="1"/>
  <c r="FE702" i="1"/>
  <c r="FB702" i="1"/>
  <c r="FC702" i="1"/>
  <c r="FA698" i="1"/>
  <c r="FE698" i="1"/>
  <c r="FB698" i="1"/>
  <c r="FC698" i="1"/>
  <c r="FA694" i="1"/>
  <c r="FE694" i="1"/>
  <c r="FB694" i="1"/>
  <c r="FC694" i="1"/>
  <c r="FA690" i="1"/>
  <c r="FE690" i="1"/>
  <c r="FB690" i="1"/>
  <c r="FC690" i="1"/>
  <c r="FA686" i="1"/>
  <c r="FE686" i="1"/>
  <c r="FB686" i="1"/>
  <c r="FC686" i="1"/>
  <c r="FA682" i="1"/>
  <c r="FE682" i="1"/>
  <c r="FB682" i="1"/>
  <c r="FC682" i="1"/>
  <c r="FA678" i="1"/>
  <c r="FE678" i="1"/>
  <c r="FB678" i="1"/>
  <c r="FC678" i="1"/>
  <c r="FD667" i="1"/>
  <c r="FF667" i="1"/>
  <c r="FJ667" i="1"/>
  <c r="FK667" i="1"/>
  <c r="FL667" i="1"/>
  <c r="FM667" i="1"/>
  <c r="FN667" i="1"/>
  <c r="FB644" i="1"/>
  <c r="FA644" i="1"/>
  <c r="FE644" i="1"/>
  <c r="FC644" i="1"/>
  <c r="FA636" i="1"/>
  <c r="FE636" i="1"/>
  <c r="FB636" i="1"/>
  <c r="FC636" i="1"/>
  <c r="FD615" i="1"/>
  <c r="FF615" i="1"/>
  <c r="FJ615" i="1"/>
  <c r="FK615" i="1"/>
  <c r="FL615" i="1"/>
  <c r="FM615" i="1"/>
  <c r="FN615" i="1"/>
  <c r="FB609" i="1"/>
  <c r="FC609" i="1"/>
  <c r="FA609" i="1"/>
  <c r="FE609" i="1"/>
  <c r="FD602" i="1"/>
  <c r="FF602" i="1"/>
  <c r="FJ602" i="1"/>
  <c r="FK602" i="1"/>
  <c r="FL602" i="1"/>
  <c r="FM602" i="1"/>
  <c r="FN602" i="1"/>
  <c r="FA572" i="1"/>
  <c r="FE572" i="1"/>
  <c r="FB572" i="1"/>
  <c r="FC572" i="1"/>
  <c r="FD511" i="1"/>
  <c r="FF511" i="1"/>
  <c r="FJ511" i="1"/>
  <c r="FK511" i="1"/>
  <c r="FL511" i="1"/>
  <c r="FM511" i="1"/>
  <c r="FN511" i="1"/>
  <c r="FA298" i="1"/>
  <c r="FE298" i="1"/>
  <c r="FB298" i="1"/>
  <c r="FC298" i="1"/>
  <c r="FB161" i="1"/>
  <c r="FC161" i="1"/>
  <c r="FA161" i="1"/>
  <c r="FE161" i="1"/>
  <c r="FF137" i="1"/>
  <c r="FJ137" i="1"/>
  <c r="FK137" i="1"/>
  <c r="FL137" i="1"/>
  <c r="FM137" i="1"/>
  <c r="FN137" i="1"/>
  <c r="FD137" i="1"/>
  <c r="FF121" i="1"/>
  <c r="FJ121" i="1"/>
  <c r="FK121" i="1"/>
  <c r="FL121" i="1"/>
  <c r="FM121" i="1"/>
  <c r="FN121" i="1"/>
  <c r="FD121" i="1"/>
  <c r="FF105" i="1"/>
  <c r="FJ105" i="1"/>
  <c r="FK105" i="1"/>
  <c r="FL105" i="1"/>
  <c r="FM105" i="1"/>
  <c r="FN105" i="1"/>
  <c r="FD105" i="1"/>
  <c r="FC1055" i="1"/>
  <c r="FC1051" i="1"/>
  <c r="FC1047" i="1"/>
  <c r="FC1043" i="1"/>
  <c r="FC1039" i="1"/>
  <c r="FC1035" i="1"/>
  <c r="FC1031" i="1"/>
  <c r="FC1027" i="1"/>
  <c r="FC1023" i="1"/>
  <c r="FC1019" i="1"/>
  <c r="FC1015" i="1"/>
  <c r="FC1011" i="1"/>
  <c r="FC1007" i="1"/>
  <c r="FC1003" i="1"/>
  <c r="FC999" i="1"/>
  <c r="FC995" i="1"/>
  <c r="FC991" i="1"/>
  <c r="FC987" i="1"/>
  <c r="FC983" i="1"/>
  <c r="FC979" i="1"/>
  <c r="FF972" i="1"/>
  <c r="FJ972" i="1"/>
  <c r="FK972" i="1"/>
  <c r="FL972" i="1"/>
  <c r="FM972" i="1"/>
  <c r="FN972" i="1"/>
  <c r="FF969" i="1"/>
  <c r="FJ969" i="1"/>
  <c r="FK969" i="1"/>
  <c r="FL969" i="1"/>
  <c r="FM969" i="1"/>
  <c r="FN969" i="1"/>
  <c r="FF964" i="1"/>
  <c r="FJ964" i="1"/>
  <c r="FK964" i="1"/>
  <c r="FL964" i="1"/>
  <c r="FM964" i="1"/>
  <c r="FN964" i="1"/>
  <c r="FF961" i="1"/>
  <c r="FJ961" i="1"/>
  <c r="FK961" i="1"/>
  <c r="FL961" i="1"/>
  <c r="FM961" i="1"/>
  <c r="FN961" i="1"/>
  <c r="FF956" i="1"/>
  <c r="FJ956" i="1"/>
  <c r="FK956" i="1"/>
  <c r="FL956" i="1"/>
  <c r="FM956" i="1"/>
  <c r="FN956" i="1"/>
  <c r="FF953" i="1"/>
  <c r="FJ953" i="1"/>
  <c r="FK953" i="1"/>
  <c r="FL953" i="1"/>
  <c r="FM953" i="1"/>
  <c r="FN953" i="1"/>
  <c r="FF948" i="1"/>
  <c r="FJ948" i="1"/>
  <c r="FK948" i="1"/>
  <c r="FL948" i="1"/>
  <c r="FM948" i="1"/>
  <c r="FN948" i="1"/>
  <c r="FF945" i="1"/>
  <c r="FJ945" i="1"/>
  <c r="FK945" i="1"/>
  <c r="FL945" i="1"/>
  <c r="FM945" i="1"/>
  <c r="FN945" i="1"/>
  <c r="FA942" i="1"/>
  <c r="FE942" i="1"/>
  <c r="FB942" i="1"/>
  <c r="FA934" i="1"/>
  <c r="FE934" i="1"/>
  <c r="FB934" i="1"/>
  <c r="FA926" i="1"/>
  <c r="FE926" i="1"/>
  <c r="FB926" i="1"/>
  <c r="FA918" i="1"/>
  <c r="FE918" i="1"/>
  <c r="FB918" i="1"/>
  <c r="FA910" i="1"/>
  <c r="FE910" i="1"/>
  <c r="FB910" i="1"/>
  <c r="FA902" i="1"/>
  <c r="FE902" i="1"/>
  <c r="FB902" i="1"/>
  <c r="FA894" i="1"/>
  <c r="FE894" i="1"/>
  <c r="FB894" i="1"/>
  <c r="FA886" i="1"/>
  <c r="FE886" i="1"/>
  <c r="FB886" i="1"/>
  <c r="FA878" i="1"/>
  <c r="FE878" i="1"/>
  <c r="FB878" i="1"/>
  <c r="FA870" i="1"/>
  <c r="FE870" i="1"/>
  <c r="FB870" i="1"/>
  <c r="FA862" i="1"/>
  <c r="FE862" i="1"/>
  <c r="FB862" i="1"/>
  <c r="FA854" i="1"/>
  <c r="FE854" i="1"/>
  <c r="FB854" i="1"/>
  <c r="FA846" i="1"/>
  <c r="FE846" i="1"/>
  <c r="FB846" i="1"/>
  <c r="FB652" i="1"/>
  <c r="FA652" i="1"/>
  <c r="FE652" i="1"/>
  <c r="FC652" i="1"/>
  <c r="FD643" i="1"/>
  <c r="FF643" i="1"/>
  <c r="FJ643" i="1"/>
  <c r="FK643" i="1"/>
  <c r="FL643" i="1"/>
  <c r="FM643" i="1"/>
  <c r="FN643" i="1"/>
  <c r="FA620" i="1"/>
  <c r="FE620" i="1"/>
  <c r="FB620" i="1"/>
  <c r="FC620" i="1"/>
  <c r="FD599" i="1"/>
  <c r="FF599" i="1"/>
  <c r="FJ599" i="1"/>
  <c r="FK599" i="1"/>
  <c r="FL599" i="1"/>
  <c r="FM599" i="1"/>
  <c r="FN599" i="1"/>
  <c r="FB593" i="1"/>
  <c r="FC593" i="1"/>
  <c r="FA593" i="1"/>
  <c r="FE593" i="1"/>
  <c r="FD586" i="1"/>
  <c r="FF586" i="1"/>
  <c r="FJ586" i="1"/>
  <c r="FK586" i="1"/>
  <c r="FL586" i="1"/>
  <c r="FM586" i="1"/>
  <c r="FN586" i="1"/>
  <c r="FD543" i="1"/>
  <c r="FF543" i="1"/>
  <c r="FJ543" i="1"/>
  <c r="FK543" i="1"/>
  <c r="FL543" i="1"/>
  <c r="FM543" i="1"/>
  <c r="FN543" i="1"/>
  <c r="FD474" i="1"/>
  <c r="FF474" i="1"/>
  <c r="FJ474" i="1"/>
  <c r="FK474" i="1"/>
  <c r="FL474" i="1"/>
  <c r="FM474" i="1"/>
  <c r="FN474" i="1"/>
  <c r="FD442" i="1"/>
  <c r="FF442" i="1"/>
  <c r="FJ442" i="1"/>
  <c r="FK442" i="1"/>
  <c r="FL442" i="1"/>
  <c r="FM442" i="1"/>
  <c r="FN442" i="1"/>
  <c r="FC344" i="1"/>
  <c r="FA344" i="1"/>
  <c r="FE344" i="1"/>
  <c r="FB344" i="1"/>
  <c r="FD337" i="1"/>
  <c r="FF337" i="1"/>
  <c r="FJ337" i="1"/>
  <c r="FK337" i="1"/>
  <c r="FL337" i="1"/>
  <c r="FM337" i="1"/>
  <c r="FN337" i="1"/>
  <c r="FC1112" i="1"/>
  <c r="FC1108" i="1"/>
  <c r="FC1104" i="1"/>
  <c r="FC1100" i="1"/>
  <c r="FC1096" i="1"/>
  <c r="FC1092" i="1"/>
  <c r="FC1088" i="1"/>
  <c r="FC1084" i="1"/>
  <c r="FC1080" i="1"/>
  <c r="FC1076" i="1"/>
  <c r="FC1072" i="1"/>
  <c r="FC1068" i="1"/>
  <c r="FC1064" i="1"/>
  <c r="FC1060" i="1"/>
  <c r="FC1056" i="1"/>
  <c r="FB1055" i="1"/>
  <c r="FC1052" i="1"/>
  <c r="FB1051" i="1"/>
  <c r="FC1048" i="1"/>
  <c r="FB1047" i="1"/>
  <c r="FC1044" i="1"/>
  <c r="FB1043" i="1"/>
  <c r="FC1040" i="1"/>
  <c r="FB1039" i="1"/>
  <c r="FC1036" i="1"/>
  <c r="FB1035" i="1"/>
  <c r="FC1032" i="1"/>
  <c r="FB1031" i="1"/>
  <c r="FC1028" i="1"/>
  <c r="FB1027" i="1"/>
  <c r="FC1024" i="1"/>
  <c r="FB1023" i="1"/>
  <c r="FC1020" i="1"/>
  <c r="FB1019" i="1"/>
  <c r="FC1016" i="1"/>
  <c r="FB1015" i="1"/>
  <c r="FC1012" i="1"/>
  <c r="FB1011" i="1"/>
  <c r="FC1008" i="1"/>
  <c r="FB1007" i="1"/>
  <c r="FC1004" i="1"/>
  <c r="FB1003" i="1"/>
  <c r="FC1000" i="1"/>
  <c r="FB999" i="1"/>
  <c r="FC996" i="1"/>
  <c r="FB995" i="1"/>
  <c r="FC992" i="1"/>
  <c r="FB991" i="1"/>
  <c r="FC988" i="1"/>
  <c r="FB987" i="1"/>
  <c r="FC984" i="1"/>
  <c r="FB983" i="1"/>
  <c r="FC980" i="1"/>
  <c r="FB979" i="1"/>
  <c r="FB976" i="1"/>
  <c r="FD975" i="1"/>
  <c r="FF974" i="1"/>
  <c r="FJ974" i="1"/>
  <c r="FK974" i="1"/>
  <c r="FL974" i="1"/>
  <c r="FM974" i="1"/>
  <c r="FN974" i="1"/>
  <c r="FC970" i="1"/>
  <c r="FB968" i="1"/>
  <c r="FD967" i="1"/>
  <c r="FF966" i="1"/>
  <c r="FJ966" i="1"/>
  <c r="FK966" i="1"/>
  <c r="FL966" i="1"/>
  <c r="FM966" i="1"/>
  <c r="FN966" i="1"/>
  <c r="FC962" i="1"/>
  <c r="FB960" i="1"/>
  <c r="FD959" i="1"/>
  <c r="FF958" i="1"/>
  <c r="FJ958" i="1"/>
  <c r="FK958" i="1"/>
  <c r="FL958" i="1"/>
  <c r="FM958" i="1"/>
  <c r="FN958" i="1"/>
  <c r="FC954" i="1"/>
  <c r="FB952" i="1"/>
  <c r="FD951" i="1"/>
  <c r="FF950" i="1"/>
  <c r="FJ950" i="1"/>
  <c r="FK950" i="1"/>
  <c r="FL950" i="1"/>
  <c r="FM950" i="1"/>
  <c r="FN950" i="1"/>
  <c r="FC946" i="1"/>
  <c r="FB944" i="1"/>
  <c r="FD943" i="1"/>
  <c r="FF941" i="1"/>
  <c r="FJ941" i="1"/>
  <c r="FK941" i="1"/>
  <c r="FL941" i="1"/>
  <c r="FM941" i="1"/>
  <c r="FN941" i="1"/>
  <c r="FF936" i="1"/>
  <c r="FJ936" i="1"/>
  <c r="FK936" i="1"/>
  <c r="FL936" i="1"/>
  <c r="FM936" i="1"/>
  <c r="FN936" i="1"/>
  <c r="FB935" i="1"/>
  <c r="FC935" i="1"/>
  <c r="FF933" i="1"/>
  <c r="FJ933" i="1"/>
  <c r="FK933" i="1"/>
  <c r="FL933" i="1"/>
  <c r="FM933" i="1"/>
  <c r="FN933" i="1"/>
  <c r="FF928" i="1"/>
  <c r="FJ928" i="1"/>
  <c r="FK928" i="1"/>
  <c r="FL928" i="1"/>
  <c r="FM928" i="1"/>
  <c r="FN928" i="1"/>
  <c r="FB927" i="1"/>
  <c r="FC927" i="1"/>
  <c r="FF925" i="1"/>
  <c r="FJ925" i="1"/>
  <c r="FK925" i="1"/>
  <c r="FL925" i="1"/>
  <c r="FM925" i="1"/>
  <c r="FN925" i="1"/>
  <c r="FF920" i="1"/>
  <c r="FJ920" i="1"/>
  <c r="FK920" i="1"/>
  <c r="FL920" i="1"/>
  <c r="FM920" i="1"/>
  <c r="FN920" i="1"/>
  <c r="FB919" i="1"/>
  <c r="FC919" i="1"/>
  <c r="FF917" i="1"/>
  <c r="FJ917" i="1"/>
  <c r="FK917" i="1"/>
  <c r="FL917" i="1"/>
  <c r="FM917" i="1"/>
  <c r="FN917" i="1"/>
  <c r="FF912" i="1"/>
  <c r="FJ912" i="1"/>
  <c r="FK912" i="1"/>
  <c r="FL912" i="1"/>
  <c r="FM912" i="1"/>
  <c r="FN912" i="1"/>
  <c r="FB911" i="1"/>
  <c r="FC911" i="1"/>
  <c r="FF909" i="1"/>
  <c r="FJ909" i="1"/>
  <c r="FK909" i="1"/>
  <c r="FL909" i="1"/>
  <c r="FM909" i="1"/>
  <c r="FN909" i="1"/>
  <c r="FF904" i="1"/>
  <c r="FJ904" i="1"/>
  <c r="FK904" i="1"/>
  <c r="FL904" i="1"/>
  <c r="FM904" i="1"/>
  <c r="FN904" i="1"/>
  <c r="FB903" i="1"/>
  <c r="FC903" i="1"/>
  <c r="FF901" i="1"/>
  <c r="FJ901" i="1"/>
  <c r="FK901" i="1"/>
  <c r="FL901" i="1"/>
  <c r="FM901" i="1"/>
  <c r="FN901" i="1"/>
  <c r="FF896" i="1"/>
  <c r="FJ896" i="1"/>
  <c r="FK896" i="1"/>
  <c r="FL896" i="1"/>
  <c r="FM896" i="1"/>
  <c r="FN896" i="1"/>
  <c r="FB895" i="1"/>
  <c r="FC895" i="1"/>
  <c r="FF893" i="1"/>
  <c r="FJ893" i="1"/>
  <c r="FK893" i="1"/>
  <c r="FL893" i="1"/>
  <c r="FM893" i="1"/>
  <c r="FN893" i="1"/>
  <c r="FF888" i="1"/>
  <c r="FJ888" i="1"/>
  <c r="FK888" i="1"/>
  <c r="FL888" i="1"/>
  <c r="FM888" i="1"/>
  <c r="FN888" i="1"/>
  <c r="FB887" i="1"/>
  <c r="FC887" i="1"/>
  <c r="FF885" i="1"/>
  <c r="FJ885" i="1"/>
  <c r="FK885" i="1"/>
  <c r="FL885" i="1"/>
  <c r="FM885" i="1"/>
  <c r="FN885" i="1"/>
  <c r="FF880" i="1"/>
  <c r="FJ880" i="1"/>
  <c r="FK880" i="1"/>
  <c r="FL880" i="1"/>
  <c r="FM880" i="1"/>
  <c r="FN880" i="1"/>
  <c r="FB879" i="1"/>
  <c r="FC879" i="1"/>
  <c r="FF877" i="1"/>
  <c r="FJ877" i="1"/>
  <c r="FK877" i="1"/>
  <c r="FL877" i="1"/>
  <c r="FM877" i="1"/>
  <c r="FN877" i="1"/>
  <c r="FF872" i="1"/>
  <c r="FJ872" i="1"/>
  <c r="FK872" i="1"/>
  <c r="FL872" i="1"/>
  <c r="FM872" i="1"/>
  <c r="FN872" i="1"/>
  <c r="FB871" i="1"/>
  <c r="FC871" i="1"/>
  <c r="FF869" i="1"/>
  <c r="FJ869" i="1"/>
  <c r="FK869" i="1"/>
  <c r="FL869" i="1"/>
  <c r="FM869" i="1"/>
  <c r="FN869" i="1"/>
  <c r="FF864" i="1"/>
  <c r="FJ864" i="1"/>
  <c r="FK864" i="1"/>
  <c r="FL864" i="1"/>
  <c r="FM864" i="1"/>
  <c r="FN864" i="1"/>
  <c r="FB863" i="1"/>
  <c r="FC863" i="1"/>
  <c r="FF861" i="1"/>
  <c r="FJ861" i="1"/>
  <c r="FK861" i="1"/>
  <c r="FL861" i="1"/>
  <c r="FM861" i="1"/>
  <c r="FN861" i="1"/>
  <c r="FF856" i="1"/>
  <c r="FJ856" i="1"/>
  <c r="FK856" i="1"/>
  <c r="FL856" i="1"/>
  <c r="FM856" i="1"/>
  <c r="FN856" i="1"/>
  <c r="FB855" i="1"/>
  <c r="FC855" i="1"/>
  <c r="FF853" i="1"/>
  <c r="FJ853" i="1"/>
  <c r="FK853" i="1"/>
  <c r="FL853" i="1"/>
  <c r="FM853" i="1"/>
  <c r="FN853" i="1"/>
  <c r="FF848" i="1"/>
  <c r="FJ848" i="1"/>
  <c r="FK848" i="1"/>
  <c r="FL848" i="1"/>
  <c r="FM848" i="1"/>
  <c r="FN848" i="1"/>
  <c r="FB847" i="1"/>
  <c r="FC847" i="1"/>
  <c r="FF845" i="1"/>
  <c r="FJ845" i="1"/>
  <c r="FK845" i="1"/>
  <c r="FL845" i="1"/>
  <c r="FM845" i="1"/>
  <c r="FN845" i="1"/>
  <c r="FF840" i="1"/>
  <c r="FJ840" i="1"/>
  <c r="FK840" i="1"/>
  <c r="FL840" i="1"/>
  <c r="FM840" i="1"/>
  <c r="FN840" i="1"/>
  <c r="FF835" i="1"/>
  <c r="FJ835" i="1"/>
  <c r="FK835" i="1"/>
  <c r="FL835" i="1"/>
  <c r="FM835" i="1"/>
  <c r="FN835" i="1"/>
  <c r="FD835" i="1"/>
  <c r="FF831" i="1"/>
  <c r="FJ831" i="1"/>
  <c r="FK831" i="1"/>
  <c r="FL831" i="1"/>
  <c r="FM831" i="1"/>
  <c r="FN831" i="1"/>
  <c r="FD831" i="1"/>
  <c r="FF827" i="1"/>
  <c r="FJ827" i="1"/>
  <c r="FK827" i="1"/>
  <c r="FL827" i="1"/>
  <c r="FM827" i="1"/>
  <c r="FN827" i="1"/>
  <c r="FD827" i="1"/>
  <c r="FF823" i="1"/>
  <c r="FJ823" i="1"/>
  <c r="FK823" i="1"/>
  <c r="FL823" i="1"/>
  <c r="FM823" i="1"/>
  <c r="FN823" i="1"/>
  <c r="FD823" i="1"/>
  <c r="FF819" i="1"/>
  <c r="FJ819" i="1"/>
  <c r="FK819" i="1"/>
  <c r="FL819" i="1"/>
  <c r="FM819" i="1"/>
  <c r="FN819" i="1"/>
  <c r="FD819" i="1"/>
  <c r="FF815" i="1"/>
  <c r="FJ815" i="1"/>
  <c r="FK815" i="1"/>
  <c r="FL815" i="1"/>
  <c r="FM815" i="1"/>
  <c r="FN815" i="1"/>
  <c r="FD815" i="1"/>
  <c r="FF811" i="1"/>
  <c r="FJ811" i="1"/>
  <c r="FK811" i="1"/>
  <c r="FL811" i="1"/>
  <c r="FM811" i="1"/>
  <c r="FN811" i="1"/>
  <c r="FD811" i="1"/>
  <c r="FF807" i="1"/>
  <c r="FJ807" i="1"/>
  <c r="FK807" i="1"/>
  <c r="FL807" i="1"/>
  <c r="FM807" i="1"/>
  <c r="FN807" i="1"/>
  <c r="FD807" i="1"/>
  <c r="FF803" i="1"/>
  <c r="FJ803" i="1"/>
  <c r="FK803" i="1"/>
  <c r="FL803" i="1"/>
  <c r="FM803" i="1"/>
  <c r="FN803" i="1"/>
  <c r="FD803" i="1"/>
  <c r="FF799" i="1"/>
  <c r="FJ799" i="1"/>
  <c r="FK799" i="1"/>
  <c r="FL799" i="1"/>
  <c r="FM799" i="1"/>
  <c r="FN799" i="1"/>
  <c r="FD799" i="1"/>
  <c r="FF795" i="1"/>
  <c r="FJ795" i="1"/>
  <c r="FK795" i="1"/>
  <c r="FL795" i="1"/>
  <c r="FM795" i="1"/>
  <c r="FN795" i="1"/>
  <c r="FD795" i="1"/>
  <c r="FF791" i="1"/>
  <c r="FJ791" i="1"/>
  <c r="FK791" i="1"/>
  <c r="FL791" i="1"/>
  <c r="FM791" i="1"/>
  <c r="FN791" i="1"/>
  <c r="FD791" i="1"/>
  <c r="FF787" i="1"/>
  <c r="FJ787" i="1"/>
  <c r="FK787" i="1"/>
  <c r="FL787" i="1"/>
  <c r="FM787" i="1"/>
  <c r="FN787" i="1"/>
  <c r="FD787" i="1"/>
  <c r="FF783" i="1"/>
  <c r="FJ783" i="1"/>
  <c r="FK783" i="1"/>
  <c r="FL783" i="1"/>
  <c r="FM783" i="1"/>
  <c r="FN783" i="1"/>
  <c r="FD783" i="1"/>
  <c r="FF779" i="1"/>
  <c r="FJ779" i="1"/>
  <c r="FK779" i="1"/>
  <c r="FL779" i="1"/>
  <c r="FM779" i="1"/>
  <c r="FN779" i="1"/>
  <c r="FD779" i="1"/>
  <c r="FF775" i="1"/>
  <c r="FJ775" i="1"/>
  <c r="FK775" i="1"/>
  <c r="FL775" i="1"/>
  <c r="FM775" i="1"/>
  <c r="FN775" i="1"/>
  <c r="FD775" i="1"/>
  <c r="FF771" i="1"/>
  <c r="FJ771" i="1"/>
  <c r="FK771" i="1"/>
  <c r="FL771" i="1"/>
  <c r="FM771" i="1"/>
  <c r="FN771" i="1"/>
  <c r="FD771" i="1"/>
  <c r="FF767" i="1"/>
  <c r="FJ767" i="1"/>
  <c r="FK767" i="1"/>
  <c r="FL767" i="1"/>
  <c r="FM767" i="1"/>
  <c r="FN767" i="1"/>
  <c r="FD767" i="1"/>
  <c r="FF763" i="1"/>
  <c r="FJ763" i="1"/>
  <c r="FK763" i="1"/>
  <c r="FL763" i="1"/>
  <c r="FM763" i="1"/>
  <c r="FN763" i="1"/>
  <c r="FD763" i="1"/>
  <c r="FF759" i="1"/>
  <c r="FJ759" i="1"/>
  <c r="FK759" i="1"/>
  <c r="FL759" i="1"/>
  <c r="FM759" i="1"/>
  <c r="FN759" i="1"/>
  <c r="FD759" i="1"/>
  <c r="FF755" i="1"/>
  <c r="FJ755" i="1"/>
  <c r="FK755" i="1"/>
  <c r="FL755" i="1"/>
  <c r="FM755" i="1"/>
  <c r="FN755" i="1"/>
  <c r="FD755" i="1"/>
  <c r="FF751" i="1"/>
  <c r="FJ751" i="1"/>
  <c r="FK751" i="1"/>
  <c r="FL751" i="1"/>
  <c r="FM751" i="1"/>
  <c r="FN751" i="1"/>
  <c r="FD751" i="1"/>
  <c r="FF747" i="1"/>
  <c r="FJ747" i="1"/>
  <c r="FK747" i="1"/>
  <c r="FL747" i="1"/>
  <c r="FM747" i="1"/>
  <c r="FN747" i="1"/>
  <c r="FD747" i="1"/>
  <c r="FF743" i="1"/>
  <c r="FJ743" i="1"/>
  <c r="FK743" i="1"/>
  <c r="FL743" i="1"/>
  <c r="FM743" i="1"/>
  <c r="FN743" i="1"/>
  <c r="FD743" i="1"/>
  <c r="FF739" i="1"/>
  <c r="FJ739" i="1"/>
  <c r="FK739" i="1"/>
  <c r="FL739" i="1"/>
  <c r="FM739" i="1"/>
  <c r="FN739" i="1"/>
  <c r="FD739" i="1"/>
  <c r="FF735" i="1"/>
  <c r="FJ735" i="1"/>
  <c r="FK735" i="1"/>
  <c r="FL735" i="1"/>
  <c r="FM735" i="1"/>
  <c r="FN735" i="1"/>
  <c r="FD735" i="1"/>
  <c r="FF731" i="1"/>
  <c r="FJ731" i="1"/>
  <c r="FK731" i="1"/>
  <c r="FL731" i="1"/>
  <c r="FM731" i="1"/>
  <c r="FN731" i="1"/>
  <c r="FD731" i="1"/>
  <c r="FF727" i="1"/>
  <c r="FJ727" i="1"/>
  <c r="FK727" i="1"/>
  <c r="FL727" i="1"/>
  <c r="FM727" i="1"/>
  <c r="FN727" i="1"/>
  <c r="FD727" i="1"/>
  <c r="FF723" i="1"/>
  <c r="FJ723" i="1"/>
  <c r="FK723" i="1"/>
  <c r="FL723" i="1"/>
  <c r="FM723" i="1"/>
  <c r="FN723" i="1"/>
  <c r="FD723" i="1"/>
  <c r="FF719" i="1"/>
  <c r="FJ719" i="1"/>
  <c r="FK719" i="1"/>
  <c r="FL719" i="1"/>
  <c r="FM719" i="1"/>
  <c r="FN719" i="1"/>
  <c r="FD719" i="1"/>
  <c r="FF715" i="1"/>
  <c r="FJ715" i="1"/>
  <c r="FK715" i="1"/>
  <c r="FL715" i="1"/>
  <c r="FM715" i="1"/>
  <c r="FN715" i="1"/>
  <c r="FD715" i="1"/>
  <c r="FF711" i="1"/>
  <c r="FJ711" i="1"/>
  <c r="FK711" i="1"/>
  <c r="FL711" i="1"/>
  <c r="FM711" i="1"/>
  <c r="FN711" i="1"/>
  <c r="FD711" i="1"/>
  <c r="FF707" i="1"/>
  <c r="FJ707" i="1"/>
  <c r="FK707" i="1"/>
  <c r="FL707" i="1"/>
  <c r="FM707" i="1"/>
  <c r="FN707" i="1"/>
  <c r="FD707" i="1"/>
  <c r="FF703" i="1"/>
  <c r="FJ703" i="1"/>
  <c r="FK703" i="1"/>
  <c r="FL703" i="1"/>
  <c r="FM703" i="1"/>
  <c r="FN703" i="1"/>
  <c r="FD703" i="1"/>
  <c r="FF699" i="1"/>
  <c r="FJ699" i="1"/>
  <c r="FK699" i="1"/>
  <c r="FL699" i="1"/>
  <c r="FM699" i="1"/>
  <c r="FN699" i="1"/>
  <c r="FD699" i="1"/>
  <c r="FF695" i="1"/>
  <c r="FJ695" i="1"/>
  <c r="FK695" i="1"/>
  <c r="FL695" i="1"/>
  <c r="FM695" i="1"/>
  <c r="FN695" i="1"/>
  <c r="FD695" i="1"/>
  <c r="FF691" i="1"/>
  <c r="FJ691" i="1"/>
  <c r="FK691" i="1"/>
  <c r="FL691" i="1"/>
  <c r="FM691" i="1"/>
  <c r="FN691" i="1"/>
  <c r="FD691" i="1"/>
  <c r="FF687" i="1"/>
  <c r="FJ687" i="1"/>
  <c r="FK687" i="1"/>
  <c r="FL687" i="1"/>
  <c r="FM687" i="1"/>
  <c r="FN687" i="1"/>
  <c r="FD687" i="1"/>
  <c r="FF683" i="1"/>
  <c r="FJ683" i="1"/>
  <c r="FK683" i="1"/>
  <c r="FL683" i="1"/>
  <c r="FM683" i="1"/>
  <c r="FN683" i="1"/>
  <c r="FD683" i="1"/>
  <c r="FF679" i="1"/>
  <c r="FJ679" i="1"/>
  <c r="FK679" i="1"/>
  <c r="FL679" i="1"/>
  <c r="FM679" i="1"/>
  <c r="FN679" i="1"/>
  <c r="FD679" i="1"/>
  <c r="FF675" i="1"/>
  <c r="FJ675" i="1"/>
  <c r="FK675" i="1"/>
  <c r="FL675" i="1"/>
  <c r="FM675" i="1"/>
  <c r="FN675" i="1"/>
  <c r="FD675" i="1"/>
  <c r="FB660" i="1"/>
  <c r="FA660" i="1"/>
  <c r="FE660" i="1"/>
  <c r="FC660" i="1"/>
  <c r="FD651" i="1"/>
  <c r="FF651" i="1"/>
  <c r="FJ651" i="1"/>
  <c r="FK651" i="1"/>
  <c r="FL651" i="1"/>
  <c r="FM651" i="1"/>
  <c r="FN651" i="1"/>
  <c r="FD634" i="1"/>
  <c r="FF634" i="1"/>
  <c r="FJ634" i="1"/>
  <c r="FK634" i="1"/>
  <c r="FL634" i="1"/>
  <c r="FM634" i="1"/>
  <c r="FN634" i="1"/>
  <c r="FA604" i="1"/>
  <c r="FE604" i="1"/>
  <c r="FB604" i="1"/>
  <c r="FC604" i="1"/>
  <c r="FD583" i="1"/>
  <c r="FF583" i="1"/>
  <c r="FJ583" i="1"/>
  <c r="FK583" i="1"/>
  <c r="FL583" i="1"/>
  <c r="FM583" i="1"/>
  <c r="FN583" i="1"/>
  <c r="FB577" i="1"/>
  <c r="FC577" i="1"/>
  <c r="FA577" i="1"/>
  <c r="FE577" i="1"/>
  <c r="FD570" i="1"/>
  <c r="FF570" i="1"/>
  <c r="FJ570" i="1"/>
  <c r="FK570" i="1"/>
  <c r="FL570" i="1"/>
  <c r="FM570" i="1"/>
  <c r="FN570" i="1"/>
  <c r="FB520" i="1"/>
  <c r="FA520" i="1"/>
  <c r="FE520" i="1"/>
  <c r="FC520" i="1"/>
  <c r="FA362" i="1"/>
  <c r="FE362" i="1"/>
  <c r="FB362" i="1"/>
  <c r="FC362" i="1"/>
  <c r="FA976" i="1"/>
  <c r="FE976" i="1"/>
  <c r="FC975" i="1"/>
  <c r="FF973" i="1"/>
  <c r="FJ973" i="1"/>
  <c r="FK973" i="1"/>
  <c r="FL973" i="1"/>
  <c r="FM973" i="1"/>
  <c r="FN973" i="1"/>
  <c r="FB970" i="1"/>
  <c r="FA968" i="1"/>
  <c r="FE968" i="1"/>
  <c r="FC967" i="1"/>
  <c r="FF965" i="1"/>
  <c r="FJ965" i="1"/>
  <c r="FK965" i="1"/>
  <c r="FL965" i="1"/>
  <c r="FM965" i="1"/>
  <c r="FN965" i="1"/>
  <c r="FB962" i="1"/>
  <c r="FA960" i="1"/>
  <c r="FE960" i="1"/>
  <c r="FC959" i="1"/>
  <c r="FF957" i="1"/>
  <c r="FJ957" i="1"/>
  <c r="FK957" i="1"/>
  <c r="FL957" i="1"/>
  <c r="FM957" i="1"/>
  <c r="FN957" i="1"/>
  <c r="FB954" i="1"/>
  <c r="FA952" i="1"/>
  <c r="FE952" i="1"/>
  <c r="FC951" i="1"/>
  <c r="FF949" i="1"/>
  <c r="FJ949" i="1"/>
  <c r="FK949" i="1"/>
  <c r="FL949" i="1"/>
  <c r="FM949" i="1"/>
  <c r="FN949" i="1"/>
  <c r="FB946" i="1"/>
  <c r="FA944" i="1"/>
  <c r="FE944" i="1"/>
  <c r="FC943" i="1"/>
  <c r="FA939" i="1"/>
  <c r="FE939" i="1"/>
  <c r="FA938" i="1"/>
  <c r="FE938" i="1"/>
  <c r="FB938" i="1"/>
  <c r="FA931" i="1"/>
  <c r="FE931" i="1"/>
  <c r="FA930" i="1"/>
  <c r="FE930" i="1"/>
  <c r="FB930" i="1"/>
  <c r="FA923" i="1"/>
  <c r="FE923" i="1"/>
  <c r="FA922" i="1"/>
  <c r="FE922" i="1"/>
  <c r="FB922" i="1"/>
  <c r="FA915" i="1"/>
  <c r="FE915" i="1"/>
  <c r="FA914" i="1"/>
  <c r="FE914" i="1"/>
  <c r="FB914" i="1"/>
  <c r="FA907" i="1"/>
  <c r="FE907" i="1"/>
  <c r="FA906" i="1"/>
  <c r="FE906" i="1"/>
  <c r="FB906" i="1"/>
  <c r="FA899" i="1"/>
  <c r="FE899" i="1"/>
  <c r="FA898" i="1"/>
  <c r="FE898" i="1"/>
  <c r="FB898" i="1"/>
  <c r="FA891" i="1"/>
  <c r="FE891" i="1"/>
  <c r="FA890" i="1"/>
  <c r="FE890" i="1"/>
  <c r="FB890" i="1"/>
  <c r="FA883" i="1"/>
  <c r="FE883" i="1"/>
  <c r="FA882" i="1"/>
  <c r="FE882" i="1"/>
  <c r="FB882" i="1"/>
  <c r="FA875" i="1"/>
  <c r="FE875" i="1"/>
  <c r="FA874" i="1"/>
  <c r="FE874" i="1"/>
  <c r="FB874" i="1"/>
  <c r="FA867" i="1"/>
  <c r="FE867" i="1"/>
  <c r="FA866" i="1"/>
  <c r="FE866" i="1"/>
  <c r="FB866" i="1"/>
  <c r="FA859" i="1"/>
  <c r="FE859" i="1"/>
  <c r="FA858" i="1"/>
  <c r="FE858" i="1"/>
  <c r="FB858" i="1"/>
  <c r="FA851" i="1"/>
  <c r="FE851" i="1"/>
  <c r="FA850" i="1"/>
  <c r="FE850" i="1"/>
  <c r="FB850" i="1"/>
  <c r="FA843" i="1"/>
  <c r="FE843" i="1"/>
  <c r="FA842" i="1"/>
  <c r="FE842" i="1"/>
  <c r="FB842" i="1"/>
  <c r="FF836" i="1"/>
  <c r="FJ836" i="1"/>
  <c r="FK836" i="1"/>
  <c r="FL836" i="1"/>
  <c r="FM836" i="1"/>
  <c r="FN836" i="1"/>
  <c r="FF832" i="1"/>
  <c r="FJ832" i="1"/>
  <c r="FK832" i="1"/>
  <c r="FL832" i="1"/>
  <c r="FM832" i="1"/>
  <c r="FN832" i="1"/>
  <c r="FF828" i="1"/>
  <c r="FJ828" i="1"/>
  <c r="FK828" i="1"/>
  <c r="FL828" i="1"/>
  <c r="FM828" i="1"/>
  <c r="FN828" i="1"/>
  <c r="FF824" i="1"/>
  <c r="FJ824" i="1"/>
  <c r="FK824" i="1"/>
  <c r="FL824" i="1"/>
  <c r="FM824" i="1"/>
  <c r="FN824" i="1"/>
  <c r="FF820" i="1"/>
  <c r="FJ820" i="1"/>
  <c r="FK820" i="1"/>
  <c r="FL820" i="1"/>
  <c r="FM820" i="1"/>
  <c r="FN820" i="1"/>
  <c r="FF816" i="1"/>
  <c r="FJ816" i="1"/>
  <c r="FK816" i="1"/>
  <c r="FL816" i="1"/>
  <c r="FM816" i="1"/>
  <c r="FN816" i="1"/>
  <c r="FF812" i="1"/>
  <c r="FJ812" i="1"/>
  <c r="FK812" i="1"/>
  <c r="FL812" i="1"/>
  <c r="FM812" i="1"/>
  <c r="FN812" i="1"/>
  <c r="FF808" i="1"/>
  <c r="FJ808" i="1"/>
  <c r="FK808" i="1"/>
  <c r="FL808" i="1"/>
  <c r="FM808" i="1"/>
  <c r="FN808" i="1"/>
  <c r="FF804" i="1"/>
  <c r="FJ804" i="1"/>
  <c r="FK804" i="1"/>
  <c r="FL804" i="1"/>
  <c r="FM804" i="1"/>
  <c r="FN804" i="1"/>
  <c r="FF800" i="1"/>
  <c r="FJ800" i="1"/>
  <c r="FK800" i="1"/>
  <c r="FL800" i="1"/>
  <c r="FM800" i="1"/>
  <c r="FN800" i="1"/>
  <c r="FF796" i="1"/>
  <c r="FJ796" i="1"/>
  <c r="FK796" i="1"/>
  <c r="FL796" i="1"/>
  <c r="FM796" i="1"/>
  <c r="FN796" i="1"/>
  <c r="FF792" i="1"/>
  <c r="FJ792" i="1"/>
  <c r="FK792" i="1"/>
  <c r="FL792" i="1"/>
  <c r="FM792" i="1"/>
  <c r="FN792" i="1"/>
  <c r="FF788" i="1"/>
  <c r="FJ788" i="1"/>
  <c r="FK788" i="1"/>
  <c r="FL788" i="1"/>
  <c r="FM788" i="1"/>
  <c r="FN788" i="1"/>
  <c r="FF784" i="1"/>
  <c r="FJ784" i="1"/>
  <c r="FK784" i="1"/>
  <c r="FL784" i="1"/>
  <c r="FM784" i="1"/>
  <c r="FN784" i="1"/>
  <c r="FF780" i="1"/>
  <c r="FJ780" i="1"/>
  <c r="FK780" i="1"/>
  <c r="FL780" i="1"/>
  <c r="FM780" i="1"/>
  <c r="FN780" i="1"/>
  <c r="FF776" i="1"/>
  <c r="FJ776" i="1"/>
  <c r="FK776" i="1"/>
  <c r="FL776" i="1"/>
  <c r="FM776" i="1"/>
  <c r="FN776" i="1"/>
  <c r="FF772" i="1"/>
  <c r="FJ772" i="1"/>
  <c r="FK772" i="1"/>
  <c r="FL772" i="1"/>
  <c r="FM772" i="1"/>
  <c r="FN772" i="1"/>
  <c r="FF768" i="1"/>
  <c r="FJ768" i="1"/>
  <c r="FK768" i="1"/>
  <c r="FL768" i="1"/>
  <c r="FM768" i="1"/>
  <c r="FN768" i="1"/>
  <c r="FF764" i="1"/>
  <c r="FJ764" i="1"/>
  <c r="FK764" i="1"/>
  <c r="FL764" i="1"/>
  <c r="FM764" i="1"/>
  <c r="FN764" i="1"/>
  <c r="FF760" i="1"/>
  <c r="FJ760" i="1"/>
  <c r="FK760" i="1"/>
  <c r="FL760" i="1"/>
  <c r="FM760" i="1"/>
  <c r="FN760" i="1"/>
  <c r="FF756" i="1"/>
  <c r="FJ756" i="1"/>
  <c r="FK756" i="1"/>
  <c r="FL756" i="1"/>
  <c r="FM756" i="1"/>
  <c r="FN756" i="1"/>
  <c r="FF752" i="1"/>
  <c r="FJ752" i="1"/>
  <c r="FK752" i="1"/>
  <c r="FL752" i="1"/>
  <c r="FM752" i="1"/>
  <c r="FN752" i="1"/>
  <c r="FF748" i="1"/>
  <c r="FJ748" i="1"/>
  <c r="FK748" i="1"/>
  <c r="FL748" i="1"/>
  <c r="FM748" i="1"/>
  <c r="FN748" i="1"/>
  <c r="FF744" i="1"/>
  <c r="FJ744" i="1"/>
  <c r="FK744" i="1"/>
  <c r="FL744" i="1"/>
  <c r="FM744" i="1"/>
  <c r="FN744" i="1"/>
  <c r="FF740" i="1"/>
  <c r="FJ740" i="1"/>
  <c r="FK740" i="1"/>
  <c r="FL740" i="1"/>
  <c r="FM740" i="1"/>
  <c r="FN740" i="1"/>
  <c r="FF736" i="1"/>
  <c r="FJ736" i="1"/>
  <c r="FK736" i="1"/>
  <c r="FL736" i="1"/>
  <c r="FM736" i="1"/>
  <c r="FN736" i="1"/>
  <c r="FF732" i="1"/>
  <c r="FJ732" i="1"/>
  <c r="FK732" i="1"/>
  <c r="FL732" i="1"/>
  <c r="FM732" i="1"/>
  <c r="FN732" i="1"/>
  <c r="FF728" i="1"/>
  <c r="FJ728" i="1"/>
  <c r="FK728" i="1"/>
  <c r="FL728" i="1"/>
  <c r="FM728" i="1"/>
  <c r="FN728" i="1"/>
  <c r="FF724" i="1"/>
  <c r="FJ724" i="1"/>
  <c r="FK724" i="1"/>
  <c r="FL724" i="1"/>
  <c r="FM724" i="1"/>
  <c r="FN724" i="1"/>
  <c r="FF720" i="1"/>
  <c r="FJ720" i="1"/>
  <c r="FK720" i="1"/>
  <c r="FL720" i="1"/>
  <c r="FM720" i="1"/>
  <c r="FN720" i="1"/>
  <c r="FF716" i="1"/>
  <c r="FJ716" i="1"/>
  <c r="FK716" i="1"/>
  <c r="FL716" i="1"/>
  <c r="FM716" i="1"/>
  <c r="FN716" i="1"/>
  <c r="FF712" i="1"/>
  <c r="FJ712" i="1"/>
  <c r="FK712" i="1"/>
  <c r="FL712" i="1"/>
  <c r="FM712" i="1"/>
  <c r="FN712" i="1"/>
  <c r="FF708" i="1"/>
  <c r="FJ708" i="1"/>
  <c r="FK708" i="1"/>
  <c r="FL708" i="1"/>
  <c r="FM708" i="1"/>
  <c r="FN708" i="1"/>
  <c r="FF704" i="1"/>
  <c r="FJ704" i="1"/>
  <c r="FK704" i="1"/>
  <c r="FL704" i="1"/>
  <c r="FM704" i="1"/>
  <c r="FN704" i="1"/>
  <c r="FF700" i="1"/>
  <c r="FJ700" i="1"/>
  <c r="FK700" i="1"/>
  <c r="FL700" i="1"/>
  <c r="FM700" i="1"/>
  <c r="FN700" i="1"/>
  <c r="FF696" i="1"/>
  <c r="FJ696" i="1"/>
  <c r="FK696" i="1"/>
  <c r="FL696" i="1"/>
  <c r="FM696" i="1"/>
  <c r="FN696" i="1"/>
  <c r="FF692" i="1"/>
  <c r="FJ692" i="1"/>
  <c r="FK692" i="1"/>
  <c r="FL692" i="1"/>
  <c r="FM692" i="1"/>
  <c r="FN692" i="1"/>
  <c r="FF688" i="1"/>
  <c r="FJ688" i="1"/>
  <c r="FK688" i="1"/>
  <c r="FL688" i="1"/>
  <c r="FM688" i="1"/>
  <c r="FN688" i="1"/>
  <c r="FF684" i="1"/>
  <c r="FJ684" i="1"/>
  <c r="FK684" i="1"/>
  <c r="FL684" i="1"/>
  <c r="FM684" i="1"/>
  <c r="FN684" i="1"/>
  <c r="FF680" i="1"/>
  <c r="FJ680" i="1"/>
  <c r="FK680" i="1"/>
  <c r="FL680" i="1"/>
  <c r="FM680" i="1"/>
  <c r="FN680" i="1"/>
  <c r="FF676" i="1"/>
  <c r="FJ676" i="1"/>
  <c r="FK676" i="1"/>
  <c r="FL676" i="1"/>
  <c r="FM676" i="1"/>
  <c r="FN676" i="1"/>
  <c r="FB668" i="1"/>
  <c r="FA668" i="1"/>
  <c r="FE668" i="1"/>
  <c r="FC668" i="1"/>
  <c r="FD659" i="1"/>
  <c r="FF659" i="1"/>
  <c r="FJ659" i="1"/>
  <c r="FK659" i="1"/>
  <c r="FL659" i="1"/>
  <c r="FM659" i="1"/>
  <c r="FN659" i="1"/>
  <c r="FD631" i="1"/>
  <c r="FF631" i="1"/>
  <c r="FJ631" i="1"/>
  <c r="FK631" i="1"/>
  <c r="FL631" i="1"/>
  <c r="FM631" i="1"/>
  <c r="FN631" i="1"/>
  <c r="FB625" i="1"/>
  <c r="FC625" i="1"/>
  <c r="FA625" i="1"/>
  <c r="FE625" i="1"/>
  <c r="FD618" i="1"/>
  <c r="FF618" i="1"/>
  <c r="FJ618" i="1"/>
  <c r="FK618" i="1"/>
  <c r="FL618" i="1"/>
  <c r="FM618" i="1"/>
  <c r="FN618" i="1"/>
  <c r="FA588" i="1"/>
  <c r="FE588" i="1"/>
  <c r="FB588" i="1"/>
  <c r="FC588" i="1"/>
  <c r="FD567" i="1"/>
  <c r="FF567" i="1"/>
  <c r="FJ567" i="1"/>
  <c r="FK567" i="1"/>
  <c r="FL567" i="1"/>
  <c r="FM567" i="1"/>
  <c r="FN567" i="1"/>
  <c r="FB561" i="1"/>
  <c r="FC561" i="1"/>
  <c r="FA561" i="1"/>
  <c r="FE561" i="1"/>
  <c r="FA552" i="1"/>
  <c r="FE552" i="1"/>
  <c r="FB552" i="1"/>
  <c r="FC552" i="1"/>
  <c r="FA467" i="1"/>
  <c r="FE467" i="1"/>
  <c r="FB467" i="1"/>
  <c r="FC467" i="1"/>
  <c r="FA435" i="1"/>
  <c r="FE435" i="1"/>
  <c r="FB435" i="1"/>
  <c r="FC435" i="1"/>
  <c r="FD421" i="1"/>
  <c r="FF421" i="1"/>
  <c r="FJ421" i="1"/>
  <c r="FK421" i="1"/>
  <c r="FL421" i="1"/>
  <c r="FM421" i="1"/>
  <c r="FN421" i="1"/>
  <c r="FD405" i="1"/>
  <c r="FF405" i="1"/>
  <c r="FJ405" i="1"/>
  <c r="FK405" i="1"/>
  <c r="FL405" i="1"/>
  <c r="FM405" i="1"/>
  <c r="FN405" i="1"/>
  <c r="FD389" i="1"/>
  <c r="FF389" i="1"/>
  <c r="FJ389" i="1"/>
  <c r="FK389" i="1"/>
  <c r="FL389" i="1"/>
  <c r="FM389" i="1"/>
  <c r="FN389" i="1"/>
  <c r="FD373" i="1"/>
  <c r="FF373" i="1"/>
  <c r="FJ373" i="1"/>
  <c r="FK373" i="1"/>
  <c r="FL373" i="1"/>
  <c r="FM373" i="1"/>
  <c r="FN373" i="1"/>
  <c r="FB637" i="1"/>
  <c r="FC637" i="1"/>
  <c r="FA632" i="1"/>
  <c r="FE632" i="1"/>
  <c r="FB632" i="1"/>
  <c r="FB621" i="1"/>
  <c r="FC621" i="1"/>
  <c r="FA616" i="1"/>
  <c r="FE616" i="1"/>
  <c r="FB616" i="1"/>
  <c r="FB605" i="1"/>
  <c r="FC605" i="1"/>
  <c r="FA600" i="1"/>
  <c r="FE600" i="1"/>
  <c r="FB600" i="1"/>
  <c r="FB589" i="1"/>
  <c r="FC589" i="1"/>
  <c r="FA584" i="1"/>
  <c r="FE584" i="1"/>
  <c r="FB584" i="1"/>
  <c r="FB573" i="1"/>
  <c r="FC573" i="1"/>
  <c r="FA568" i="1"/>
  <c r="FE568" i="1"/>
  <c r="FB568" i="1"/>
  <c r="FA556" i="1"/>
  <c r="FE556" i="1"/>
  <c r="FB556" i="1"/>
  <c r="FC556" i="1"/>
  <c r="FD551" i="1"/>
  <c r="FF551" i="1"/>
  <c r="FJ551" i="1"/>
  <c r="FK551" i="1"/>
  <c r="FL551" i="1"/>
  <c r="FM551" i="1"/>
  <c r="FN551" i="1"/>
  <c r="FB528" i="1"/>
  <c r="FA528" i="1"/>
  <c r="FE528" i="1"/>
  <c r="FC528" i="1"/>
  <c r="FD519" i="1"/>
  <c r="FF519" i="1"/>
  <c r="FJ519" i="1"/>
  <c r="FK519" i="1"/>
  <c r="FL519" i="1"/>
  <c r="FM519" i="1"/>
  <c r="FN519" i="1"/>
  <c r="FD482" i="1"/>
  <c r="FF482" i="1"/>
  <c r="FJ482" i="1"/>
  <c r="FK482" i="1"/>
  <c r="FL482" i="1"/>
  <c r="FM482" i="1"/>
  <c r="FN482" i="1"/>
  <c r="FA475" i="1"/>
  <c r="FE475" i="1"/>
  <c r="FB475" i="1"/>
  <c r="FC475" i="1"/>
  <c r="FD450" i="1"/>
  <c r="FF450" i="1"/>
  <c r="FJ450" i="1"/>
  <c r="FK450" i="1"/>
  <c r="FL450" i="1"/>
  <c r="FM450" i="1"/>
  <c r="FN450" i="1"/>
  <c r="FA443" i="1"/>
  <c r="FE443" i="1"/>
  <c r="FB443" i="1"/>
  <c r="FC443" i="1"/>
  <c r="FD417" i="1"/>
  <c r="FF417" i="1"/>
  <c r="FJ417" i="1"/>
  <c r="FK417" i="1"/>
  <c r="FL417" i="1"/>
  <c r="FM417" i="1"/>
  <c r="FN417" i="1"/>
  <c r="FD401" i="1"/>
  <c r="FF401" i="1"/>
  <c r="FJ401" i="1"/>
  <c r="FK401" i="1"/>
  <c r="FL401" i="1"/>
  <c r="FM401" i="1"/>
  <c r="FN401" i="1"/>
  <c r="FD385" i="1"/>
  <c r="FF385" i="1"/>
  <c r="FJ385" i="1"/>
  <c r="FK385" i="1"/>
  <c r="FL385" i="1"/>
  <c r="FM385" i="1"/>
  <c r="FN385" i="1"/>
  <c r="FD364" i="1"/>
  <c r="FF364" i="1"/>
  <c r="FJ364" i="1"/>
  <c r="FK364" i="1"/>
  <c r="FL364" i="1"/>
  <c r="FM364" i="1"/>
  <c r="FN364" i="1"/>
  <c r="FD345" i="1"/>
  <c r="FF345" i="1"/>
  <c r="FJ345" i="1"/>
  <c r="FK345" i="1"/>
  <c r="FL345" i="1"/>
  <c r="FM345" i="1"/>
  <c r="FN345" i="1"/>
  <c r="FD305" i="1"/>
  <c r="FF305" i="1"/>
  <c r="FJ305" i="1"/>
  <c r="FK305" i="1"/>
  <c r="FL305" i="1"/>
  <c r="FM305" i="1"/>
  <c r="FN305" i="1"/>
  <c r="FA196" i="1"/>
  <c r="FE196" i="1"/>
  <c r="FB196" i="1"/>
  <c r="FC196" i="1"/>
  <c r="FC839" i="1"/>
  <c r="FC835" i="1"/>
  <c r="FC831" i="1"/>
  <c r="FC827" i="1"/>
  <c r="FC823" i="1"/>
  <c r="FC819" i="1"/>
  <c r="FC815" i="1"/>
  <c r="FC811" i="1"/>
  <c r="FC807" i="1"/>
  <c r="FC803" i="1"/>
  <c r="FC799" i="1"/>
  <c r="FC795" i="1"/>
  <c r="FC791" i="1"/>
  <c r="FC787" i="1"/>
  <c r="FC783" i="1"/>
  <c r="FC779" i="1"/>
  <c r="FC775" i="1"/>
  <c r="FC771" i="1"/>
  <c r="FC767" i="1"/>
  <c r="FC763" i="1"/>
  <c r="FC759" i="1"/>
  <c r="FC755" i="1"/>
  <c r="FC751" i="1"/>
  <c r="FC747" i="1"/>
  <c r="FC743" i="1"/>
  <c r="FC739" i="1"/>
  <c r="FC735" i="1"/>
  <c r="FC731" i="1"/>
  <c r="FC727" i="1"/>
  <c r="FC723" i="1"/>
  <c r="FC719" i="1"/>
  <c r="FC715" i="1"/>
  <c r="FC711" i="1"/>
  <c r="FC707" i="1"/>
  <c r="FC703" i="1"/>
  <c r="FC699" i="1"/>
  <c r="FC695" i="1"/>
  <c r="FC691" i="1"/>
  <c r="FC687" i="1"/>
  <c r="FC683" i="1"/>
  <c r="FC679" i="1"/>
  <c r="FC675" i="1"/>
  <c r="FF674" i="1"/>
  <c r="FJ674" i="1"/>
  <c r="FK674" i="1"/>
  <c r="FL674" i="1"/>
  <c r="FM674" i="1"/>
  <c r="FN674" i="1"/>
  <c r="FF666" i="1"/>
  <c r="FJ666" i="1"/>
  <c r="FK666" i="1"/>
  <c r="FL666" i="1"/>
  <c r="FM666" i="1"/>
  <c r="FN666" i="1"/>
  <c r="FF658" i="1"/>
  <c r="FJ658" i="1"/>
  <c r="FK658" i="1"/>
  <c r="FL658" i="1"/>
  <c r="FM658" i="1"/>
  <c r="FN658" i="1"/>
  <c r="FF650" i="1"/>
  <c r="FJ650" i="1"/>
  <c r="FK650" i="1"/>
  <c r="FL650" i="1"/>
  <c r="FM650" i="1"/>
  <c r="FN650" i="1"/>
  <c r="FF642" i="1"/>
  <c r="FJ642" i="1"/>
  <c r="FK642" i="1"/>
  <c r="FL642" i="1"/>
  <c r="FM642" i="1"/>
  <c r="FN642" i="1"/>
  <c r="FB633" i="1"/>
  <c r="FC633" i="1"/>
  <c r="FF630" i="1"/>
  <c r="FJ630" i="1"/>
  <c r="FK630" i="1"/>
  <c r="FL630" i="1"/>
  <c r="FM630" i="1"/>
  <c r="FN630" i="1"/>
  <c r="FA628" i="1"/>
  <c r="FE628" i="1"/>
  <c r="FB628" i="1"/>
  <c r="FB617" i="1"/>
  <c r="FC617" i="1"/>
  <c r="FF614" i="1"/>
  <c r="FJ614" i="1"/>
  <c r="FK614" i="1"/>
  <c r="FL614" i="1"/>
  <c r="FM614" i="1"/>
  <c r="FN614" i="1"/>
  <c r="FA612" i="1"/>
  <c r="FE612" i="1"/>
  <c r="FB612" i="1"/>
  <c r="FB601" i="1"/>
  <c r="FC601" i="1"/>
  <c r="FF598" i="1"/>
  <c r="FJ598" i="1"/>
  <c r="FK598" i="1"/>
  <c r="FL598" i="1"/>
  <c r="FM598" i="1"/>
  <c r="FN598" i="1"/>
  <c r="FA596" i="1"/>
  <c r="FE596" i="1"/>
  <c r="FB596" i="1"/>
  <c r="FB585" i="1"/>
  <c r="FC585" i="1"/>
  <c r="FF582" i="1"/>
  <c r="FJ582" i="1"/>
  <c r="FK582" i="1"/>
  <c r="FL582" i="1"/>
  <c r="FM582" i="1"/>
  <c r="FN582" i="1"/>
  <c r="FA580" i="1"/>
  <c r="FE580" i="1"/>
  <c r="FB580" i="1"/>
  <c r="FB569" i="1"/>
  <c r="FC569" i="1"/>
  <c r="FF566" i="1"/>
  <c r="FJ566" i="1"/>
  <c r="FK566" i="1"/>
  <c r="FL566" i="1"/>
  <c r="FM566" i="1"/>
  <c r="FN566" i="1"/>
  <c r="FA564" i="1"/>
  <c r="FE564" i="1"/>
  <c r="FB564" i="1"/>
  <c r="FA560" i="1"/>
  <c r="FE560" i="1"/>
  <c r="FB560" i="1"/>
  <c r="FC560" i="1"/>
  <c r="FF554" i="1"/>
  <c r="FJ554" i="1"/>
  <c r="FK554" i="1"/>
  <c r="FL554" i="1"/>
  <c r="FM554" i="1"/>
  <c r="FN554" i="1"/>
  <c r="FF553" i="1"/>
  <c r="FJ553" i="1"/>
  <c r="FK553" i="1"/>
  <c r="FL553" i="1"/>
  <c r="FM553" i="1"/>
  <c r="FN553" i="1"/>
  <c r="FD553" i="1"/>
  <c r="FB536" i="1"/>
  <c r="FA536" i="1"/>
  <c r="FE536" i="1"/>
  <c r="FC536" i="1"/>
  <c r="FD527" i="1"/>
  <c r="FF527" i="1"/>
  <c r="FJ527" i="1"/>
  <c r="FK527" i="1"/>
  <c r="FL527" i="1"/>
  <c r="FM527" i="1"/>
  <c r="FN527" i="1"/>
  <c r="FB504" i="1"/>
  <c r="FA504" i="1"/>
  <c r="FE504" i="1"/>
  <c r="FC504" i="1"/>
  <c r="FD490" i="1"/>
  <c r="FF490" i="1"/>
  <c r="FJ490" i="1"/>
  <c r="FK490" i="1"/>
  <c r="FL490" i="1"/>
  <c r="FM490" i="1"/>
  <c r="FN490" i="1"/>
  <c r="FA483" i="1"/>
  <c r="FE483" i="1"/>
  <c r="FB483" i="1"/>
  <c r="FC483" i="1"/>
  <c r="FD458" i="1"/>
  <c r="FF458" i="1"/>
  <c r="FJ458" i="1"/>
  <c r="FK458" i="1"/>
  <c r="FL458" i="1"/>
  <c r="FM458" i="1"/>
  <c r="FN458" i="1"/>
  <c r="FA451" i="1"/>
  <c r="FE451" i="1"/>
  <c r="FB451" i="1"/>
  <c r="FC451" i="1"/>
  <c r="FD413" i="1"/>
  <c r="FF413" i="1"/>
  <c r="FJ413" i="1"/>
  <c r="FK413" i="1"/>
  <c r="FL413" i="1"/>
  <c r="FM413" i="1"/>
  <c r="FN413" i="1"/>
  <c r="FD397" i="1"/>
  <c r="FF397" i="1"/>
  <c r="FJ397" i="1"/>
  <c r="FK397" i="1"/>
  <c r="FL397" i="1"/>
  <c r="FM397" i="1"/>
  <c r="FN397" i="1"/>
  <c r="FD381" i="1"/>
  <c r="FF381" i="1"/>
  <c r="FJ381" i="1"/>
  <c r="FK381" i="1"/>
  <c r="FL381" i="1"/>
  <c r="FM381" i="1"/>
  <c r="FN381" i="1"/>
  <c r="FB673" i="1"/>
  <c r="FD672" i="1"/>
  <c r="FC667" i="1"/>
  <c r="FB665" i="1"/>
  <c r="FD664" i="1"/>
  <c r="FC659" i="1"/>
  <c r="FB657" i="1"/>
  <c r="FD656" i="1"/>
  <c r="FC651" i="1"/>
  <c r="FB649" i="1"/>
  <c r="FD648" i="1"/>
  <c r="FC643" i="1"/>
  <c r="FB641" i="1"/>
  <c r="FD640" i="1"/>
  <c r="FB629" i="1"/>
  <c r="FC629" i="1"/>
  <c r="FF627" i="1"/>
  <c r="FJ627" i="1"/>
  <c r="FK627" i="1"/>
  <c r="FL627" i="1"/>
  <c r="FM627" i="1"/>
  <c r="FN627" i="1"/>
  <c r="FF626" i="1"/>
  <c r="FJ626" i="1"/>
  <c r="FK626" i="1"/>
  <c r="FL626" i="1"/>
  <c r="FM626" i="1"/>
  <c r="FN626" i="1"/>
  <c r="FA624" i="1"/>
  <c r="FE624" i="1"/>
  <c r="FB624" i="1"/>
  <c r="FB613" i="1"/>
  <c r="FC613" i="1"/>
  <c r="FF611" i="1"/>
  <c r="FJ611" i="1"/>
  <c r="FK611" i="1"/>
  <c r="FL611" i="1"/>
  <c r="FM611" i="1"/>
  <c r="FN611" i="1"/>
  <c r="FF610" i="1"/>
  <c r="FJ610" i="1"/>
  <c r="FK610" i="1"/>
  <c r="FL610" i="1"/>
  <c r="FM610" i="1"/>
  <c r="FN610" i="1"/>
  <c r="FA608" i="1"/>
  <c r="FE608" i="1"/>
  <c r="FB608" i="1"/>
  <c r="FB597" i="1"/>
  <c r="FC597" i="1"/>
  <c r="FF595" i="1"/>
  <c r="FJ595" i="1"/>
  <c r="FK595" i="1"/>
  <c r="FL595" i="1"/>
  <c r="FM595" i="1"/>
  <c r="FN595" i="1"/>
  <c r="FF594" i="1"/>
  <c r="FJ594" i="1"/>
  <c r="FK594" i="1"/>
  <c r="FL594" i="1"/>
  <c r="FM594" i="1"/>
  <c r="FN594" i="1"/>
  <c r="FA592" i="1"/>
  <c r="FE592" i="1"/>
  <c r="FB592" i="1"/>
  <c r="FB581" i="1"/>
  <c r="FC581" i="1"/>
  <c r="FF579" i="1"/>
  <c r="FJ579" i="1"/>
  <c r="FK579" i="1"/>
  <c r="FL579" i="1"/>
  <c r="FM579" i="1"/>
  <c r="FN579" i="1"/>
  <c r="FF578" i="1"/>
  <c r="FJ578" i="1"/>
  <c r="FK578" i="1"/>
  <c r="FL578" i="1"/>
  <c r="FM578" i="1"/>
  <c r="FN578" i="1"/>
  <c r="FA576" i="1"/>
  <c r="FE576" i="1"/>
  <c r="FB576" i="1"/>
  <c r="FB565" i="1"/>
  <c r="FC565" i="1"/>
  <c r="FF563" i="1"/>
  <c r="FJ563" i="1"/>
  <c r="FK563" i="1"/>
  <c r="FL563" i="1"/>
  <c r="FM563" i="1"/>
  <c r="FN563" i="1"/>
  <c r="FF562" i="1"/>
  <c r="FJ562" i="1"/>
  <c r="FK562" i="1"/>
  <c r="FL562" i="1"/>
  <c r="FM562" i="1"/>
  <c r="FN562" i="1"/>
  <c r="FF558" i="1"/>
  <c r="FJ558" i="1"/>
  <c r="FK558" i="1"/>
  <c r="FL558" i="1"/>
  <c r="FM558" i="1"/>
  <c r="FN558" i="1"/>
  <c r="FF557" i="1"/>
  <c r="FJ557" i="1"/>
  <c r="FK557" i="1"/>
  <c r="FL557" i="1"/>
  <c r="FM557" i="1"/>
  <c r="FN557" i="1"/>
  <c r="FD557" i="1"/>
  <c r="FB544" i="1"/>
  <c r="FA544" i="1"/>
  <c r="FE544" i="1"/>
  <c r="FC544" i="1"/>
  <c r="FD535" i="1"/>
  <c r="FF535" i="1"/>
  <c r="FJ535" i="1"/>
  <c r="FK535" i="1"/>
  <c r="FL535" i="1"/>
  <c r="FM535" i="1"/>
  <c r="FN535" i="1"/>
  <c r="FB512" i="1"/>
  <c r="FA512" i="1"/>
  <c r="FE512" i="1"/>
  <c r="FC512" i="1"/>
  <c r="FD503" i="1"/>
  <c r="FF503" i="1"/>
  <c r="FJ503" i="1"/>
  <c r="FK503" i="1"/>
  <c r="FL503" i="1"/>
  <c r="FM503" i="1"/>
  <c r="FN503" i="1"/>
  <c r="FA491" i="1"/>
  <c r="FE491" i="1"/>
  <c r="FB491" i="1"/>
  <c r="FC491" i="1"/>
  <c r="FD466" i="1"/>
  <c r="FF466" i="1"/>
  <c r="FJ466" i="1"/>
  <c r="FK466" i="1"/>
  <c r="FL466" i="1"/>
  <c r="FM466" i="1"/>
  <c r="FN466" i="1"/>
  <c r="FA459" i="1"/>
  <c r="FE459" i="1"/>
  <c r="FB459" i="1"/>
  <c r="FC459" i="1"/>
  <c r="FD434" i="1"/>
  <c r="FF434" i="1"/>
  <c r="FJ434" i="1"/>
  <c r="FK434" i="1"/>
  <c r="FL434" i="1"/>
  <c r="FM434" i="1"/>
  <c r="FN434" i="1"/>
  <c r="FD425" i="1"/>
  <c r="FF425" i="1"/>
  <c r="FJ425" i="1"/>
  <c r="FK425" i="1"/>
  <c r="FL425" i="1"/>
  <c r="FM425" i="1"/>
  <c r="FN425" i="1"/>
  <c r="FD409" i="1"/>
  <c r="FF409" i="1"/>
  <c r="FJ409" i="1"/>
  <c r="FK409" i="1"/>
  <c r="FL409" i="1"/>
  <c r="FM409" i="1"/>
  <c r="FN409" i="1"/>
  <c r="FD393" i="1"/>
  <c r="FF393" i="1"/>
  <c r="FJ393" i="1"/>
  <c r="FK393" i="1"/>
  <c r="FL393" i="1"/>
  <c r="FM393" i="1"/>
  <c r="FN393" i="1"/>
  <c r="FD377" i="1"/>
  <c r="FF377" i="1"/>
  <c r="FJ377" i="1"/>
  <c r="FK377" i="1"/>
  <c r="FL377" i="1"/>
  <c r="FM377" i="1"/>
  <c r="FN377" i="1"/>
  <c r="FA330" i="1"/>
  <c r="FE330" i="1"/>
  <c r="FB330" i="1"/>
  <c r="FC330" i="1"/>
  <c r="FB492" i="1"/>
  <c r="FC492" i="1"/>
  <c r="FB484" i="1"/>
  <c r="FC484" i="1"/>
  <c r="FB476" i="1"/>
  <c r="FC476" i="1"/>
  <c r="FB468" i="1"/>
  <c r="FC468" i="1"/>
  <c r="FB460" i="1"/>
  <c r="FC460" i="1"/>
  <c r="FB452" i="1"/>
  <c r="FC452" i="1"/>
  <c r="FB444" i="1"/>
  <c r="FC444" i="1"/>
  <c r="FB436" i="1"/>
  <c r="FC436" i="1"/>
  <c r="FB428" i="1"/>
  <c r="FC428" i="1"/>
  <c r="FF424" i="1"/>
  <c r="FJ424" i="1"/>
  <c r="FK424" i="1"/>
  <c r="FL424" i="1"/>
  <c r="FM424" i="1"/>
  <c r="FN424" i="1"/>
  <c r="FD424" i="1"/>
  <c r="FF420" i="1"/>
  <c r="FJ420" i="1"/>
  <c r="FK420" i="1"/>
  <c r="FL420" i="1"/>
  <c r="FM420" i="1"/>
  <c r="FN420" i="1"/>
  <c r="FD420" i="1"/>
  <c r="FF416" i="1"/>
  <c r="FJ416" i="1"/>
  <c r="FK416" i="1"/>
  <c r="FL416" i="1"/>
  <c r="FM416" i="1"/>
  <c r="FN416" i="1"/>
  <c r="FD416" i="1"/>
  <c r="FF412" i="1"/>
  <c r="FJ412" i="1"/>
  <c r="FK412" i="1"/>
  <c r="FL412" i="1"/>
  <c r="FM412" i="1"/>
  <c r="FN412" i="1"/>
  <c r="FD412" i="1"/>
  <c r="FF408" i="1"/>
  <c r="FJ408" i="1"/>
  <c r="FK408" i="1"/>
  <c r="FL408" i="1"/>
  <c r="FM408" i="1"/>
  <c r="FN408" i="1"/>
  <c r="FD408" i="1"/>
  <c r="FF404" i="1"/>
  <c r="FJ404" i="1"/>
  <c r="FK404" i="1"/>
  <c r="FL404" i="1"/>
  <c r="FM404" i="1"/>
  <c r="FN404" i="1"/>
  <c r="FD404" i="1"/>
  <c r="FF400" i="1"/>
  <c r="FJ400" i="1"/>
  <c r="FK400" i="1"/>
  <c r="FL400" i="1"/>
  <c r="FM400" i="1"/>
  <c r="FN400" i="1"/>
  <c r="FD400" i="1"/>
  <c r="FF396" i="1"/>
  <c r="FJ396" i="1"/>
  <c r="FK396" i="1"/>
  <c r="FL396" i="1"/>
  <c r="FM396" i="1"/>
  <c r="FN396" i="1"/>
  <c r="FD396" i="1"/>
  <c r="FF392" i="1"/>
  <c r="FJ392" i="1"/>
  <c r="FK392" i="1"/>
  <c r="FL392" i="1"/>
  <c r="FM392" i="1"/>
  <c r="FN392" i="1"/>
  <c r="FD392" i="1"/>
  <c r="FF388" i="1"/>
  <c r="FJ388" i="1"/>
  <c r="FK388" i="1"/>
  <c r="FL388" i="1"/>
  <c r="FM388" i="1"/>
  <c r="FN388" i="1"/>
  <c r="FD388" i="1"/>
  <c r="FF384" i="1"/>
  <c r="FJ384" i="1"/>
  <c r="FK384" i="1"/>
  <c r="FL384" i="1"/>
  <c r="FM384" i="1"/>
  <c r="FN384" i="1"/>
  <c r="FD384" i="1"/>
  <c r="FF380" i="1"/>
  <c r="FJ380" i="1"/>
  <c r="FK380" i="1"/>
  <c r="FL380" i="1"/>
  <c r="FM380" i="1"/>
  <c r="FN380" i="1"/>
  <c r="FD380" i="1"/>
  <c r="FF376" i="1"/>
  <c r="FJ376" i="1"/>
  <c r="FK376" i="1"/>
  <c r="FL376" i="1"/>
  <c r="FM376" i="1"/>
  <c r="FN376" i="1"/>
  <c r="FD376" i="1"/>
  <c r="FF372" i="1"/>
  <c r="FJ372" i="1"/>
  <c r="FK372" i="1"/>
  <c r="FL372" i="1"/>
  <c r="FM372" i="1"/>
  <c r="FN372" i="1"/>
  <c r="FD372" i="1"/>
  <c r="FC368" i="1"/>
  <c r="FA368" i="1"/>
  <c r="FE368" i="1"/>
  <c r="FB368" i="1"/>
  <c r="FD356" i="1"/>
  <c r="FF356" i="1"/>
  <c r="FJ356" i="1"/>
  <c r="FK356" i="1"/>
  <c r="FL356" i="1"/>
  <c r="FM356" i="1"/>
  <c r="FN356" i="1"/>
  <c r="FA354" i="1"/>
  <c r="FE354" i="1"/>
  <c r="FB354" i="1"/>
  <c r="FC354" i="1"/>
  <c r="FA338" i="1"/>
  <c r="FE338" i="1"/>
  <c r="FB338" i="1"/>
  <c r="FC338" i="1"/>
  <c r="FD313" i="1"/>
  <c r="FF313" i="1"/>
  <c r="FJ313" i="1"/>
  <c r="FK313" i="1"/>
  <c r="FL313" i="1"/>
  <c r="FM313" i="1"/>
  <c r="FN313" i="1"/>
  <c r="FA306" i="1"/>
  <c r="FE306" i="1"/>
  <c r="FB306" i="1"/>
  <c r="FC306" i="1"/>
  <c r="FD198" i="1"/>
  <c r="FF198" i="1"/>
  <c r="FJ198" i="1"/>
  <c r="FK198" i="1"/>
  <c r="FL198" i="1"/>
  <c r="FM198" i="1"/>
  <c r="FN198" i="1"/>
  <c r="FC557" i="1"/>
  <c r="FC553" i="1"/>
  <c r="FF550" i="1"/>
  <c r="FJ550" i="1"/>
  <c r="FK550" i="1"/>
  <c r="FL550" i="1"/>
  <c r="FM550" i="1"/>
  <c r="FN550" i="1"/>
  <c r="FB547" i="1"/>
  <c r="FA545" i="1"/>
  <c r="FE545" i="1"/>
  <c r="FF542" i="1"/>
  <c r="FJ542" i="1"/>
  <c r="FK542" i="1"/>
  <c r="FL542" i="1"/>
  <c r="FM542" i="1"/>
  <c r="FN542" i="1"/>
  <c r="FB539" i="1"/>
  <c r="FA537" i="1"/>
  <c r="FE537" i="1"/>
  <c r="FF534" i="1"/>
  <c r="FJ534" i="1"/>
  <c r="FK534" i="1"/>
  <c r="FL534" i="1"/>
  <c r="FM534" i="1"/>
  <c r="FN534" i="1"/>
  <c r="FB531" i="1"/>
  <c r="FA529" i="1"/>
  <c r="FE529" i="1"/>
  <c r="FF526" i="1"/>
  <c r="FJ526" i="1"/>
  <c r="FK526" i="1"/>
  <c r="FL526" i="1"/>
  <c r="FM526" i="1"/>
  <c r="FN526" i="1"/>
  <c r="FB523" i="1"/>
  <c r="FA521" i="1"/>
  <c r="FE521" i="1"/>
  <c r="FF518" i="1"/>
  <c r="FJ518" i="1"/>
  <c r="FK518" i="1"/>
  <c r="FL518" i="1"/>
  <c r="FM518" i="1"/>
  <c r="FN518" i="1"/>
  <c r="FB515" i="1"/>
  <c r="FA513" i="1"/>
  <c r="FE513" i="1"/>
  <c r="FF510" i="1"/>
  <c r="FJ510" i="1"/>
  <c r="FK510" i="1"/>
  <c r="FL510" i="1"/>
  <c r="FM510" i="1"/>
  <c r="FN510" i="1"/>
  <c r="FB507" i="1"/>
  <c r="FA505" i="1"/>
  <c r="FE505" i="1"/>
  <c r="FF502" i="1"/>
  <c r="FJ502" i="1"/>
  <c r="FK502" i="1"/>
  <c r="FL502" i="1"/>
  <c r="FM502" i="1"/>
  <c r="FN502" i="1"/>
  <c r="FB499" i="1"/>
  <c r="FA495" i="1"/>
  <c r="FE495" i="1"/>
  <c r="FB495" i="1"/>
  <c r="FA487" i="1"/>
  <c r="FE487" i="1"/>
  <c r="FB487" i="1"/>
  <c r="FA479" i="1"/>
  <c r="FE479" i="1"/>
  <c r="FB479" i="1"/>
  <c r="FA471" i="1"/>
  <c r="FE471" i="1"/>
  <c r="FB471" i="1"/>
  <c r="FA463" i="1"/>
  <c r="FE463" i="1"/>
  <c r="FB463" i="1"/>
  <c r="FA455" i="1"/>
  <c r="FE455" i="1"/>
  <c r="FB455" i="1"/>
  <c r="FA447" i="1"/>
  <c r="FE447" i="1"/>
  <c r="FB447" i="1"/>
  <c r="FA439" i="1"/>
  <c r="FE439" i="1"/>
  <c r="FB439" i="1"/>
  <c r="FA431" i="1"/>
  <c r="FE431" i="1"/>
  <c r="FB431" i="1"/>
  <c r="FF369" i="1"/>
  <c r="FJ369" i="1"/>
  <c r="FK369" i="1"/>
  <c r="FL369" i="1"/>
  <c r="FM369" i="1"/>
  <c r="FN369" i="1"/>
  <c r="FD361" i="1"/>
  <c r="FF361" i="1"/>
  <c r="FJ361" i="1"/>
  <c r="FK361" i="1"/>
  <c r="FL361" i="1"/>
  <c r="FM361" i="1"/>
  <c r="FN361" i="1"/>
  <c r="FC360" i="1"/>
  <c r="FA360" i="1"/>
  <c r="FE360" i="1"/>
  <c r="FB360" i="1"/>
  <c r="FD348" i="1"/>
  <c r="FF348" i="1"/>
  <c r="FJ348" i="1"/>
  <c r="FK348" i="1"/>
  <c r="FL348" i="1"/>
  <c r="FM348" i="1"/>
  <c r="FN348" i="1"/>
  <c r="FA346" i="1"/>
  <c r="FE346" i="1"/>
  <c r="FB346" i="1"/>
  <c r="FC346" i="1"/>
  <c r="FD321" i="1"/>
  <c r="FF321" i="1"/>
  <c r="FJ321" i="1"/>
  <c r="FK321" i="1"/>
  <c r="FL321" i="1"/>
  <c r="FM321" i="1"/>
  <c r="FN321" i="1"/>
  <c r="FA314" i="1"/>
  <c r="FE314" i="1"/>
  <c r="FB314" i="1"/>
  <c r="FC314" i="1"/>
  <c r="FD289" i="1"/>
  <c r="FF289" i="1"/>
  <c r="FJ289" i="1"/>
  <c r="FK289" i="1"/>
  <c r="FL289" i="1"/>
  <c r="FM289" i="1"/>
  <c r="FN289" i="1"/>
  <c r="FC551" i="1"/>
  <c r="FB549" i="1"/>
  <c r="FC543" i="1"/>
  <c r="FB541" i="1"/>
  <c r="FC535" i="1"/>
  <c r="FB533" i="1"/>
  <c r="FC527" i="1"/>
  <c r="FB525" i="1"/>
  <c r="FC519" i="1"/>
  <c r="FB517" i="1"/>
  <c r="FC511" i="1"/>
  <c r="FB509" i="1"/>
  <c r="FC503" i="1"/>
  <c r="FB501" i="1"/>
  <c r="FB496" i="1"/>
  <c r="FC496" i="1"/>
  <c r="FF489" i="1"/>
  <c r="FJ489" i="1"/>
  <c r="FK489" i="1"/>
  <c r="FL489" i="1"/>
  <c r="FM489" i="1"/>
  <c r="FN489" i="1"/>
  <c r="FB488" i="1"/>
  <c r="FC488" i="1"/>
  <c r="FF481" i="1"/>
  <c r="FJ481" i="1"/>
  <c r="FK481" i="1"/>
  <c r="FL481" i="1"/>
  <c r="FM481" i="1"/>
  <c r="FN481" i="1"/>
  <c r="FB480" i="1"/>
  <c r="FC480" i="1"/>
  <c r="FF473" i="1"/>
  <c r="FJ473" i="1"/>
  <c r="FK473" i="1"/>
  <c r="FL473" i="1"/>
  <c r="FM473" i="1"/>
  <c r="FN473" i="1"/>
  <c r="FB472" i="1"/>
  <c r="FC472" i="1"/>
  <c r="FF465" i="1"/>
  <c r="FJ465" i="1"/>
  <c r="FK465" i="1"/>
  <c r="FL465" i="1"/>
  <c r="FM465" i="1"/>
  <c r="FN465" i="1"/>
  <c r="FB464" i="1"/>
  <c r="FC464" i="1"/>
  <c r="FF457" i="1"/>
  <c r="FJ457" i="1"/>
  <c r="FK457" i="1"/>
  <c r="FL457" i="1"/>
  <c r="FM457" i="1"/>
  <c r="FN457" i="1"/>
  <c r="FB456" i="1"/>
  <c r="FC456" i="1"/>
  <c r="FF449" i="1"/>
  <c r="FJ449" i="1"/>
  <c r="FK449" i="1"/>
  <c r="FL449" i="1"/>
  <c r="FM449" i="1"/>
  <c r="FN449" i="1"/>
  <c r="FB448" i="1"/>
  <c r="FC448" i="1"/>
  <c r="FF441" i="1"/>
  <c r="FJ441" i="1"/>
  <c r="FK441" i="1"/>
  <c r="FL441" i="1"/>
  <c r="FM441" i="1"/>
  <c r="FN441" i="1"/>
  <c r="FB440" i="1"/>
  <c r="FC440" i="1"/>
  <c r="FF433" i="1"/>
  <c r="FJ433" i="1"/>
  <c r="FK433" i="1"/>
  <c r="FL433" i="1"/>
  <c r="FM433" i="1"/>
  <c r="FN433" i="1"/>
  <c r="FB432" i="1"/>
  <c r="FC432" i="1"/>
  <c r="FA427" i="1"/>
  <c r="FE427" i="1"/>
  <c r="FB427" i="1"/>
  <c r="FC427" i="1"/>
  <c r="FA423" i="1"/>
  <c r="FE423" i="1"/>
  <c r="FB423" i="1"/>
  <c r="FC423" i="1"/>
  <c r="FA419" i="1"/>
  <c r="FE419" i="1"/>
  <c r="FB419" i="1"/>
  <c r="FC419" i="1"/>
  <c r="FA415" i="1"/>
  <c r="FE415" i="1"/>
  <c r="FB415" i="1"/>
  <c r="FC415" i="1"/>
  <c r="FA411" i="1"/>
  <c r="FE411" i="1"/>
  <c r="FB411" i="1"/>
  <c r="FC411" i="1"/>
  <c r="FA407" i="1"/>
  <c r="FE407" i="1"/>
  <c r="FB407" i="1"/>
  <c r="FC407" i="1"/>
  <c r="FA403" i="1"/>
  <c r="FE403" i="1"/>
  <c r="FB403" i="1"/>
  <c r="FC403" i="1"/>
  <c r="FA399" i="1"/>
  <c r="FE399" i="1"/>
  <c r="FB399" i="1"/>
  <c r="FC399" i="1"/>
  <c r="FA395" i="1"/>
  <c r="FE395" i="1"/>
  <c r="FB395" i="1"/>
  <c r="FC395" i="1"/>
  <c r="FA391" i="1"/>
  <c r="FE391" i="1"/>
  <c r="FB391" i="1"/>
  <c r="FC391" i="1"/>
  <c r="FA387" i="1"/>
  <c r="FE387" i="1"/>
  <c r="FB387" i="1"/>
  <c r="FC387" i="1"/>
  <c r="FA383" i="1"/>
  <c r="FE383" i="1"/>
  <c r="FB383" i="1"/>
  <c r="FC383" i="1"/>
  <c r="FA379" i="1"/>
  <c r="FE379" i="1"/>
  <c r="FB379" i="1"/>
  <c r="FC379" i="1"/>
  <c r="FA375" i="1"/>
  <c r="FE375" i="1"/>
  <c r="FB375" i="1"/>
  <c r="FC375" i="1"/>
  <c r="FA371" i="1"/>
  <c r="FE371" i="1"/>
  <c r="FB371" i="1"/>
  <c r="FC371" i="1"/>
  <c r="FD353" i="1"/>
  <c r="FF353" i="1"/>
  <c r="FJ353" i="1"/>
  <c r="FK353" i="1"/>
  <c r="FL353" i="1"/>
  <c r="FM353" i="1"/>
  <c r="FN353" i="1"/>
  <c r="FC352" i="1"/>
  <c r="FA352" i="1"/>
  <c r="FE352" i="1"/>
  <c r="FB352" i="1"/>
  <c r="FD329" i="1"/>
  <c r="FF329" i="1"/>
  <c r="FJ329" i="1"/>
  <c r="FK329" i="1"/>
  <c r="FL329" i="1"/>
  <c r="FM329" i="1"/>
  <c r="FN329" i="1"/>
  <c r="FA322" i="1"/>
  <c r="FE322" i="1"/>
  <c r="FB322" i="1"/>
  <c r="FC322" i="1"/>
  <c r="FD297" i="1"/>
  <c r="FF297" i="1"/>
  <c r="FJ297" i="1"/>
  <c r="FK297" i="1"/>
  <c r="FL297" i="1"/>
  <c r="FM297" i="1"/>
  <c r="FN297" i="1"/>
  <c r="FA290" i="1"/>
  <c r="FE290" i="1"/>
  <c r="FB290" i="1"/>
  <c r="FC290" i="1"/>
  <c r="FD182" i="1"/>
  <c r="FF182" i="1"/>
  <c r="FJ182" i="1"/>
  <c r="FK182" i="1"/>
  <c r="FL182" i="1"/>
  <c r="FM182" i="1"/>
  <c r="FN182" i="1"/>
  <c r="FB339" i="1"/>
  <c r="FC339" i="1"/>
  <c r="FB331" i="1"/>
  <c r="FC331" i="1"/>
  <c r="FB323" i="1"/>
  <c r="FC323" i="1"/>
  <c r="FB315" i="1"/>
  <c r="FC315" i="1"/>
  <c r="FB307" i="1"/>
  <c r="FC307" i="1"/>
  <c r="FB299" i="1"/>
  <c r="FC299" i="1"/>
  <c r="FB291" i="1"/>
  <c r="FC291" i="1"/>
  <c r="FA286" i="1"/>
  <c r="FE286" i="1"/>
  <c r="FB286" i="1"/>
  <c r="FC286" i="1"/>
  <c r="FA282" i="1"/>
  <c r="FE282" i="1"/>
  <c r="FB282" i="1"/>
  <c r="FC282" i="1"/>
  <c r="FA278" i="1"/>
  <c r="FE278" i="1"/>
  <c r="FB278" i="1"/>
  <c r="FC278" i="1"/>
  <c r="FA274" i="1"/>
  <c r="FE274" i="1"/>
  <c r="FB274" i="1"/>
  <c r="FC274" i="1"/>
  <c r="FA270" i="1"/>
  <c r="FE270" i="1"/>
  <c r="FB270" i="1"/>
  <c r="FC270" i="1"/>
  <c r="FA266" i="1"/>
  <c r="FE266" i="1"/>
  <c r="FB266" i="1"/>
  <c r="FC266" i="1"/>
  <c r="FA262" i="1"/>
  <c r="FE262" i="1"/>
  <c r="FB262" i="1"/>
  <c r="FC262" i="1"/>
  <c r="FA258" i="1"/>
  <c r="FE258" i="1"/>
  <c r="FB258" i="1"/>
  <c r="FC258" i="1"/>
  <c r="FA254" i="1"/>
  <c r="FE254" i="1"/>
  <c r="FB254" i="1"/>
  <c r="FC254" i="1"/>
  <c r="FA250" i="1"/>
  <c r="FE250" i="1"/>
  <c r="FB250" i="1"/>
  <c r="FC250" i="1"/>
  <c r="FA246" i="1"/>
  <c r="FE246" i="1"/>
  <c r="FB246" i="1"/>
  <c r="FC246" i="1"/>
  <c r="FA242" i="1"/>
  <c r="FE242" i="1"/>
  <c r="FB242" i="1"/>
  <c r="FC242" i="1"/>
  <c r="FA238" i="1"/>
  <c r="FE238" i="1"/>
  <c r="FB238" i="1"/>
  <c r="FC238" i="1"/>
  <c r="FA234" i="1"/>
  <c r="FE234" i="1"/>
  <c r="FB234" i="1"/>
  <c r="FC234" i="1"/>
  <c r="FA230" i="1"/>
  <c r="FE230" i="1"/>
  <c r="FB230" i="1"/>
  <c r="FC230" i="1"/>
  <c r="FA226" i="1"/>
  <c r="FE226" i="1"/>
  <c r="FB226" i="1"/>
  <c r="FC226" i="1"/>
  <c r="FA222" i="1"/>
  <c r="FE222" i="1"/>
  <c r="FB222" i="1"/>
  <c r="FC222" i="1"/>
  <c r="FA218" i="1"/>
  <c r="FE218" i="1"/>
  <c r="FB218" i="1"/>
  <c r="FC218" i="1"/>
  <c r="FA214" i="1"/>
  <c r="FE214" i="1"/>
  <c r="FB214" i="1"/>
  <c r="FC214" i="1"/>
  <c r="FA210" i="1"/>
  <c r="FE210" i="1"/>
  <c r="FB210" i="1"/>
  <c r="FC210" i="1"/>
  <c r="FA206" i="1"/>
  <c r="FE206" i="1"/>
  <c r="FB206" i="1"/>
  <c r="FC206" i="1"/>
  <c r="FA202" i="1"/>
  <c r="FE202" i="1"/>
  <c r="FB202" i="1"/>
  <c r="FC202" i="1"/>
  <c r="FD190" i="1"/>
  <c r="FF190" i="1"/>
  <c r="FJ190" i="1"/>
  <c r="FK190" i="1"/>
  <c r="FL190" i="1"/>
  <c r="FM190" i="1"/>
  <c r="FN190" i="1"/>
  <c r="FA188" i="1"/>
  <c r="FE188" i="1"/>
  <c r="FB188" i="1"/>
  <c r="FC188" i="1"/>
  <c r="FB169" i="1"/>
  <c r="FC169" i="1"/>
  <c r="FA169" i="1"/>
  <c r="FE169" i="1"/>
  <c r="FD158" i="1"/>
  <c r="FF158" i="1"/>
  <c r="FJ158" i="1"/>
  <c r="FK158" i="1"/>
  <c r="FL158" i="1"/>
  <c r="FM158" i="1"/>
  <c r="FN158" i="1"/>
  <c r="FD150" i="1"/>
  <c r="FF150" i="1"/>
  <c r="FJ150" i="1"/>
  <c r="FK150" i="1"/>
  <c r="FL150" i="1"/>
  <c r="FM150" i="1"/>
  <c r="FN150" i="1"/>
  <c r="FC424" i="1"/>
  <c r="FC420" i="1"/>
  <c r="FC416" i="1"/>
  <c r="FC412" i="1"/>
  <c r="FC408" i="1"/>
  <c r="FC404" i="1"/>
  <c r="FC400" i="1"/>
  <c r="FC396" i="1"/>
  <c r="FC392" i="1"/>
  <c r="FC388" i="1"/>
  <c r="FC384" i="1"/>
  <c r="FC380" i="1"/>
  <c r="FC376" i="1"/>
  <c r="FC372" i="1"/>
  <c r="FD367" i="1"/>
  <c r="FF366" i="1"/>
  <c r="FJ366" i="1"/>
  <c r="FK366" i="1"/>
  <c r="FL366" i="1"/>
  <c r="FM366" i="1"/>
  <c r="FN366" i="1"/>
  <c r="FD359" i="1"/>
  <c r="FF358" i="1"/>
  <c r="FJ358" i="1"/>
  <c r="FK358" i="1"/>
  <c r="FL358" i="1"/>
  <c r="FM358" i="1"/>
  <c r="FN358" i="1"/>
  <c r="FD351" i="1"/>
  <c r="FF350" i="1"/>
  <c r="FJ350" i="1"/>
  <c r="FK350" i="1"/>
  <c r="FL350" i="1"/>
  <c r="FM350" i="1"/>
  <c r="FN350" i="1"/>
  <c r="FD343" i="1"/>
  <c r="FF342" i="1"/>
  <c r="FJ342" i="1"/>
  <c r="FK342" i="1"/>
  <c r="FL342" i="1"/>
  <c r="FM342" i="1"/>
  <c r="FN342" i="1"/>
  <c r="FA334" i="1"/>
  <c r="FE334" i="1"/>
  <c r="FB334" i="1"/>
  <c r="FA326" i="1"/>
  <c r="FE326" i="1"/>
  <c r="FB326" i="1"/>
  <c r="FA318" i="1"/>
  <c r="FE318" i="1"/>
  <c r="FB318" i="1"/>
  <c r="FA310" i="1"/>
  <c r="FE310" i="1"/>
  <c r="FB310" i="1"/>
  <c r="FA302" i="1"/>
  <c r="FE302" i="1"/>
  <c r="FB302" i="1"/>
  <c r="FA294" i="1"/>
  <c r="FE294" i="1"/>
  <c r="FB294" i="1"/>
  <c r="FD195" i="1"/>
  <c r="FF195" i="1"/>
  <c r="FJ195" i="1"/>
  <c r="FK195" i="1"/>
  <c r="FL195" i="1"/>
  <c r="FM195" i="1"/>
  <c r="FN195" i="1"/>
  <c r="FC194" i="1"/>
  <c r="FA194" i="1"/>
  <c r="FE194" i="1"/>
  <c r="FB194" i="1"/>
  <c r="FB177" i="1"/>
  <c r="FC177" i="1"/>
  <c r="FA177" i="1"/>
  <c r="FE177" i="1"/>
  <c r="FD166" i="1"/>
  <c r="FF166" i="1"/>
  <c r="FJ166" i="1"/>
  <c r="FK166" i="1"/>
  <c r="FL166" i="1"/>
  <c r="FM166" i="1"/>
  <c r="FN166" i="1"/>
  <c r="FD146" i="1"/>
  <c r="FF146" i="1"/>
  <c r="FJ146" i="1"/>
  <c r="FK146" i="1"/>
  <c r="FL146" i="1"/>
  <c r="FM146" i="1"/>
  <c r="FN146" i="1"/>
  <c r="FC367" i="1"/>
  <c r="FF365" i="1"/>
  <c r="FJ365" i="1"/>
  <c r="FK365" i="1"/>
  <c r="FL365" i="1"/>
  <c r="FM365" i="1"/>
  <c r="FN365" i="1"/>
  <c r="FC359" i="1"/>
  <c r="FF357" i="1"/>
  <c r="FJ357" i="1"/>
  <c r="FK357" i="1"/>
  <c r="FL357" i="1"/>
  <c r="FM357" i="1"/>
  <c r="FN357" i="1"/>
  <c r="FC351" i="1"/>
  <c r="FF349" i="1"/>
  <c r="FJ349" i="1"/>
  <c r="FK349" i="1"/>
  <c r="FL349" i="1"/>
  <c r="FM349" i="1"/>
  <c r="FN349" i="1"/>
  <c r="FC343" i="1"/>
  <c r="FF341" i="1"/>
  <c r="FJ341" i="1"/>
  <c r="FK341" i="1"/>
  <c r="FL341" i="1"/>
  <c r="FM341" i="1"/>
  <c r="FN341" i="1"/>
  <c r="FF336" i="1"/>
  <c r="FJ336" i="1"/>
  <c r="FK336" i="1"/>
  <c r="FL336" i="1"/>
  <c r="FM336" i="1"/>
  <c r="FN336" i="1"/>
  <c r="FB335" i="1"/>
  <c r="FC335" i="1"/>
  <c r="FF333" i="1"/>
  <c r="FJ333" i="1"/>
  <c r="FK333" i="1"/>
  <c r="FL333" i="1"/>
  <c r="FM333" i="1"/>
  <c r="FN333" i="1"/>
  <c r="FF328" i="1"/>
  <c r="FJ328" i="1"/>
  <c r="FK328" i="1"/>
  <c r="FL328" i="1"/>
  <c r="FM328" i="1"/>
  <c r="FN328" i="1"/>
  <c r="FB327" i="1"/>
  <c r="FC327" i="1"/>
  <c r="FF325" i="1"/>
  <c r="FJ325" i="1"/>
  <c r="FK325" i="1"/>
  <c r="FL325" i="1"/>
  <c r="FM325" i="1"/>
  <c r="FN325" i="1"/>
  <c r="FF320" i="1"/>
  <c r="FJ320" i="1"/>
  <c r="FK320" i="1"/>
  <c r="FL320" i="1"/>
  <c r="FM320" i="1"/>
  <c r="FN320" i="1"/>
  <c r="FB319" i="1"/>
  <c r="FC319" i="1"/>
  <c r="FF317" i="1"/>
  <c r="FJ317" i="1"/>
  <c r="FK317" i="1"/>
  <c r="FL317" i="1"/>
  <c r="FM317" i="1"/>
  <c r="FN317" i="1"/>
  <c r="FF312" i="1"/>
  <c r="FJ312" i="1"/>
  <c r="FK312" i="1"/>
  <c r="FL312" i="1"/>
  <c r="FM312" i="1"/>
  <c r="FN312" i="1"/>
  <c r="FB311" i="1"/>
  <c r="FC311" i="1"/>
  <c r="FF309" i="1"/>
  <c r="FJ309" i="1"/>
  <c r="FK309" i="1"/>
  <c r="FL309" i="1"/>
  <c r="FM309" i="1"/>
  <c r="FN309" i="1"/>
  <c r="FF304" i="1"/>
  <c r="FJ304" i="1"/>
  <c r="FK304" i="1"/>
  <c r="FL304" i="1"/>
  <c r="FM304" i="1"/>
  <c r="FN304" i="1"/>
  <c r="FB303" i="1"/>
  <c r="FC303" i="1"/>
  <c r="FF301" i="1"/>
  <c r="FJ301" i="1"/>
  <c r="FK301" i="1"/>
  <c r="FL301" i="1"/>
  <c r="FM301" i="1"/>
  <c r="FN301" i="1"/>
  <c r="FF296" i="1"/>
  <c r="FJ296" i="1"/>
  <c r="FK296" i="1"/>
  <c r="FL296" i="1"/>
  <c r="FM296" i="1"/>
  <c r="FN296" i="1"/>
  <c r="FB295" i="1"/>
  <c r="FC295" i="1"/>
  <c r="FF293" i="1"/>
  <c r="FJ293" i="1"/>
  <c r="FK293" i="1"/>
  <c r="FL293" i="1"/>
  <c r="FM293" i="1"/>
  <c r="FN293" i="1"/>
  <c r="FF288" i="1"/>
  <c r="FJ288" i="1"/>
  <c r="FK288" i="1"/>
  <c r="FL288" i="1"/>
  <c r="FM288" i="1"/>
  <c r="FN288" i="1"/>
  <c r="FF283" i="1"/>
  <c r="FJ283" i="1"/>
  <c r="FK283" i="1"/>
  <c r="FL283" i="1"/>
  <c r="FM283" i="1"/>
  <c r="FN283" i="1"/>
  <c r="FD283" i="1"/>
  <c r="FF279" i="1"/>
  <c r="FJ279" i="1"/>
  <c r="FK279" i="1"/>
  <c r="FL279" i="1"/>
  <c r="FM279" i="1"/>
  <c r="FN279" i="1"/>
  <c r="FD279" i="1"/>
  <c r="FF275" i="1"/>
  <c r="FJ275" i="1"/>
  <c r="FK275" i="1"/>
  <c r="FL275" i="1"/>
  <c r="FM275" i="1"/>
  <c r="FN275" i="1"/>
  <c r="FD275" i="1"/>
  <c r="FF271" i="1"/>
  <c r="FJ271" i="1"/>
  <c r="FK271" i="1"/>
  <c r="FL271" i="1"/>
  <c r="FM271" i="1"/>
  <c r="FN271" i="1"/>
  <c r="FD271" i="1"/>
  <c r="FF267" i="1"/>
  <c r="FJ267" i="1"/>
  <c r="FK267" i="1"/>
  <c r="FL267" i="1"/>
  <c r="FM267" i="1"/>
  <c r="FN267" i="1"/>
  <c r="FD267" i="1"/>
  <c r="FF263" i="1"/>
  <c r="FJ263" i="1"/>
  <c r="FK263" i="1"/>
  <c r="FL263" i="1"/>
  <c r="FM263" i="1"/>
  <c r="FN263" i="1"/>
  <c r="FD263" i="1"/>
  <c r="FF259" i="1"/>
  <c r="FJ259" i="1"/>
  <c r="FK259" i="1"/>
  <c r="FL259" i="1"/>
  <c r="FM259" i="1"/>
  <c r="FN259" i="1"/>
  <c r="FD259" i="1"/>
  <c r="FF255" i="1"/>
  <c r="FJ255" i="1"/>
  <c r="FK255" i="1"/>
  <c r="FL255" i="1"/>
  <c r="FM255" i="1"/>
  <c r="FN255" i="1"/>
  <c r="FD255" i="1"/>
  <c r="FF251" i="1"/>
  <c r="FJ251" i="1"/>
  <c r="FK251" i="1"/>
  <c r="FL251" i="1"/>
  <c r="FM251" i="1"/>
  <c r="FN251" i="1"/>
  <c r="FD251" i="1"/>
  <c r="FF247" i="1"/>
  <c r="FJ247" i="1"/>
  <c r="FK247" i="1"/>
  <c r="FL247" i="1"/>
  <c r="FM247" i="1"/>
  <c r="FN247" i="1"/>
  <c r="FD247" i="1"/>
  <c r="FF243" i="1"/>
  <c r="FJ243" i="1"/>
  <c r="FK243" i="1"/>
  <c r="FL243" i="1"/>
  <c r="FM243" i="1"/>
  <c r="FN243" i="1"/>
  <c r="FD243" i="1"/>
  <c r="FF239" i="1"/>
  <c r="FJ239" i="1"/>
  <c r="FK239" i="1"/>
  <c r="FL239" i="1"/>
  <c r="FM239" i="1"/>
  <c r="FN239" i="1"/>
  <c r="FD239" i="1"/>
  <c r="FF235" i="1"/>
  <c r="FJ235" i="1"/>
  <c r="FK235" i="1"/>
  <c r="FL235" i="1"/>
  <c r="FM235" i="1"/>
  <c r="FN235" i="1"/>
  <c r="FD235" i="1"/>
  <c r="FF231" i="1"/>
  <c r="FJ231" i="1"/>
  <c r="FK231" i="1"/>
  <c r="FL231" i="1"/>
  <c r="FM231" i="1"/>
  <c r="FN231" i="1"/>
  <c r="FD231" i="1"/>
  <c r="FF227" i="1"/>
  <c r="FJ227" i="1"/>
  <c r="FK227" i="1"/>
  <c r="FL227" i="1"/>
  <c r="FM227" i="1"/>
  <c r="FN227" i="1"/>
  <c r="FD227" i="1"/>
  <c r="FF223" i="1"/>
  <c r="FJ223" i="1"/>
  <c r="FK223" i="1"/>
  <c r="FL223" i="1"/>
  <c r="FM223" i="1"/>
  <c r="FN223" i="1"/>
  <c r="FD223" i="1"/>
  <c r="FF219" i="1"/>
  <c r="FJ219" i="1"/>
  <c r="FK219" i="1"/>
  <c r="FL219" i="1"/>
  <c r="FM219" i="1"/>
  <c r="FN219" i="1"/>
  <c r="FD219" i="1"/>
  <c r="FF215" i="1"/>
  <c r="FJ215" i="1"/>
  <c r="FK215" i="1"/>
  <c r="FL215" i="1"/>
  <c r="FM215" i="1"/>
  <c r="FN215" i="1"/>
  <c r="FD215" i="1"/>
  <c r="FF211" i="1"/>
  <c r="FJ211" i="1"/>
  <c r="FK211" i="1"/>
  <c r="FL211" i="1"/>
  <c r="FM211" i="1"/>
  <c r="FN211" i="1"/>
  <c r="FD211" i="1"/>
  <c r="FF207" i="1"/>
  <c r="FJ207" i="1"/>
  <c r="FK207" i="1"/>
  <c r="FL207" i="1"/>
  <c r="FM207" i="1"/>
  <c r="FN207" i="1"/>
  <c r="FD207" i="1"/>
  <c r="FF203" i="1"/>
  <c r="FJ203" i="1"/>
  <c r="FK203" i="1"/>
  <c r="FL203" i="1"/>
  <c r="FM203" i="1"/>
  <c r="FN203" i="1"/>
  <c r="FD203" i="1"/>
  <c r="FD187" i="1"/>
  <c r="FF187" i="1"/>
  <c r="FJ187" i="1"/>
  <c r="FK187" i="1"/>
  <c r="FL187" i="1"/>
  <c r="FM187" i="1"/>
  <c r="FN187" i="1"/>
  <c r="FB185" i="1"/>
  <c r="FC185" i="1"/>
  <c r="FA185" i="1"/>
  <c r="FE185" i="1"/>
  <c r="FD174" i="1"/>
  <c r="FF174" i="1"/>
  <c r="FJ174" i="1"/>
  <c r="FK174" i="1"/>
  <c r="FL174" i="1"/>
  <c r="FM174" i="1"/>
  <c r="FN174" i="1"/>
  <c r="FB153" i="1"/>
  <c r="FC153" i="1"/>
  <c r="FA153" i="1"/>
  <c r="FE153" i="1"/>
  <c r="FA180" i="1"/>
  <c r="FE180" i="1"/>
  <c r="FB180" i="1"/>
  <c r="FA172" i="1"/>
  <c r="FE172" i="1"/>
  <c r="FB172" i="1"/>
  <c r="FA164" i="1"/>
  <c r="FE164" i="1"/>
  <c r="FB164" i="1"/>
  <c r="FA156" i="1"/>
  <c r="FE156" i="1"/>
  <c r="FB156" i="1"/>
  <c r="FF149" i="1"/>
  <c r="FJ149" i="1"/>
  <c r="FK149" i="1"/>
  <c r="FL149" i="1"/>
  <c r="FM149" i="1"/>
  <c r="FN149" i="1"/>
  <c r="FD149" i="1"/>
  <c r="FF145" i="1"/>
  <c r="FJ145" i="1"/>
  <c r="FK145" i="1"/>
  <c r="FL145" i="1"/>
  <c r="FM145" i="1"/>
  <c r="FN145" i="1"/>
  <c r="FD145" i="1"/>
  <c r="FF141" i="1"/>
  <c r="FJ141" i="1"/>
  <c r="FK141" i="1"/>
  <c r="FL141" i="1"/>
  <c r="FM141" i="1"/>
  <c r="FN141" i="1"/>
  <c r="FD141" i="1"/>
  <c r="FF125" i="1"/>
  <c r="FJ125" i="1"/>
  <c r="FK125" i="1"/>
  <c r="FL125" i="1"/>
  <c r="FM125" i="1"/>
  <c r="FN125" i="1"/>
  <c r="FD125" i="1"/>
  <c r="FF109" i="1"/>
  <c r="FJ109" i="1"/>
  <c r="FK109" i="1"/>
  <c r="FL109" i="1"/>
  <c r="FM109" i="1"/>
  <c r="FN109" i="1"/>
  <c r="FD109" i="1"/>
  <c r="FC287" i="1"/>
  <c r="FC283" i="1"/>
  <c r="FC279" i="1"/>
  <c r="FC275" i="1"/>
  <c r="FC271" i="1"/>
  <c r="FC267" i="1"/>
  <c r="FC263" i="1"/>
  <c r="FC259" i="1"/>
  <c r="FC255" i="1"/>
  <c r="FC251" i="1"/>
  <c r="FC247" i="1"/>
  <c r="FC243" i="1"/>
  <c r="FC239" i="1"/>
  <c r="FC235" i="1"/>
  <c r="FC231" i="1"/>
  <c r="FC227" i="1"/>
  <c r="FC223" i="1"/>
  <c r="FC219" i="1"/>
  <c r="FC215" i="1"/>
  <c r="FC211" i="1"/>
  <c r="FC207" i="1"/>
  <c r="FC203" i="1"/>
  <c r="FD201" i="1"/>
  <c r="FF200" i="1"/>
  <c r="FJ200" i="1"/>
  <c r="FK200" i="1"/>
  <c r="FL200" i="1"/>
  <c r="FM200" i="1"/>
  <c r="FN200" i="1"/>
  <c r="FD193" i="1"/>
  <c r="FF192" i="1"/>
  <c r="FJ192" i="1"/>
  <c r="FK192" i="1"/>
  <c r="FL192" i="1"/>
  <c r="FM192" i="1"/>
  <c r="FN192" i="1"/>
  <c r="FB181" i="1"/>
  <c r="FC181" i="1"/>
  <c r="FF179" i="1"/>
  <c r="FJ179" i="1"/>
  <c r="FK179" i="1"/>
  <c r="FL179" i="1"/>
  <c r="FM179" i="1"/>
  <c r="FN179" i="1"/>
  <c r="FB173" i="1"/>
  <c r="FC173" i="1"/>
  <c r="FF171" i="1"/>
  <c r="FJ171" i="1"/>
  <c r="FK171" i="1"/>
  <c r="FL171" i="1"/>
  <c r="FM171" i="1"/>
  <c r="FN171" i="1"/>
  <c r="FB165" i="1"/>
  <c r="FC165" i="1"/>
  <c r="FF163" i="1"/>
  <c r="FJ163" i="1"/>
  <c r="FK163" i="1"/>
  <c r="FL163" i="1"/>
  <c r="FM163" i="1"/>
  <c r="FN163" i="1"/>
  <c r="FB157" i="1"/>
  <c r="FC157" i="1"/>
  <c r="FF155" i="1"/>
  <c r="FJ155" i="1"/>
  <c r="FK155" i="1"/>
  <c r="FL155" i="1"/>
  <c r="FM155" i="1"/>
  <c r="FN155" i="1"/>
  <c r="FF129" i="1"/>
  <c r="FJ129" i="1"/>
  <c r="FK129" i="1"/>
  <c r="FL129" i="1"/>
  <c r="FM129" i="1"/>
  <c r="FN129" i="1"/>
  <c r="FD129" i="1"/>
  <c r="FF113" i="1"/>
  <c r="FJ113" i="1"/>
  <c r="FK113" i="1"/>
  <c r="FL113" i="1"/>
  <c r="FM113" i="1"/>
  <c r="FN113" i="1"/>
  <c r="FD113" i="1"/>
  <c r="FC201" i="1"/>
  <c r="FF199" i="1"/>
  <c r="FJ199" i="1"/>
  <c r="FK199" i="1"/>
  <c r="FL199" i="1"/>
  <c r="FM199" i="1"/>
  <c r="FN199" i="1"/>
  <c r="FC193" i="1"/>
  <c r="FF191" i="1"/>
  <c r="FJ191" i="1"/>
  <c r="FK191" i="1"/>
  <c r="FL191" i="1"/>
  <c r="FM191" i="1"/>
  <c r="FN191" i="1"/>
  <c r="FA184" i="1"/>
  <c r="FE184" i="1"/>
  <c r="FB184" i="1"/>
  <c r="FA176" i="1"/>
  <c r="FE176" i="1"/>
  <c r="FB176" i="1"/>
  <c r="FA168" i="1"/>
  <c r="FE168" i="1"/>
  <c r="FB168" i="1"/>
  <c r="FA160" i="1"/>
  <c r="FE160" i="1"/>
  <c r="FB160" i="1"/>
  <c r="FA152" i="1"/>
  <c r="FE152" i="1"/>
  <c r="FB152" i="1"/>
  <c r="FA148" i="1"/>
  <c r="FE148" i="1"/>
  <c r="FB148" i="1"/>
  <c r="FC148" i="1"/>
  <c r="FF133" i="1"/>
  <c r="FJ133" i="1"/>
  <c r="FK133" i="1"/>
  <c r="FL133" i="1"/>
  <c r="FM133" i="1"/>
  <c r="FN133" i="1"/>
  <c r="FD133" i="1"/>
  <c r="FF117" i="1"/>
  <c r="FJ117" i="1"/>
  <c r="FK117" i="1"/>
  <c r="FL117" i="1"/>
  <c r="FM117" i="1"/>
  <c r="FN117" i="1"/>
  <c r="FD117" i="1"/>
  <c r="FA82" i="1"/>
  <c r="FE82" i="1"/>
  <c r="FB82" i="1"/>
  <c r="FC144" i="1"/>
  <c r="FC140" i="1"/>
  <c r="FC136" i="1"/>
  <c r="FC132" i="1"/>
  <c r="FC128" i="1"/>
  <c r="FC124" i="1"/>
  <c r="FC120" i="1"/>
  <c r="FC116" i="1"/>
  <c r="FC112" i="1"/>
  <c r="FC108" i="1"/>
  <c r="FD103" i="1"/>
  <c r="FF102" i="1"/>
  <c r="FJ102" i="1"/>
  <c r="FK102" i="1"/>
  <c r="FL102" i="1"/>
  <c r="FM102" i="1"/>
  <c r="FN102" i="1"/>
  <c r="FD95" i="1"/>
  <c r="FF94" i="1"/>
  <c r="FJ94" i="1"/>
  <c r="FK94" i="1"/>
  <c r="FL94" i="1"/>
  <c r="FM94" i="1"/>
  <c r="FN94" i="1"/>
  <c r="FB83" i="1"/>
  <c r="FC83" i="1"/>
  <c r="FF81" i="1"/>
  <c r="FJ81" i="1"/>
  <c r="FK81" i="1"/>
  <c r="FL81" i="1"/>
  <c r="FM81" i="1"/>
  <c r="FN81" i="1"/>
  <c r="FF71" i="1"/>
  <c r="FJ71" i="1"/>
  <c r="FK71" i="1"/>
  <c r="FL71" i="1"/>
  <c r="FM71" i="1"/>
  <c r="FN71" i="1"/>
  <c r="FD71" i="1"/>
  <c r="FF67" i="1"/>
  <c r="FJ67" i="1"/>
  <c r="FK67" i="1"/>
  <c r="FL67" i="1"/>
  <c r="FM67" i="1"/>
  <c r="FN67" i="1"/>
  <c r="FD67" i="1"/>
  <c r="FF63" i="1"/>
  <c r="FJ63" i="1"/>
  <c r="FK63" i="1"/>
  <c r="FL63" i="1"/>
  <c r="FM63" i="1"/>
  <c r="FN63" i="1"/>
  <c r="FD63" i="1"/>
  <c r="FC149" i="1"/>
  <c r="FC145" i="1"/>
  <c r="FB144" i="1"/>
  <c r="FC141" i="1"/>
  <c r="FB140" i="1"/>
  <c r="FC137" i="1"/>
  <c r="FB136" i="1"/>
  <c r="FC133" i="1"/>
  <c r="FB132" i="1"/>
  <c r="FC129" i="1"/>
  <c r="FB128" i="1"/>
  <c r="FC125" i="1"/>
  <c r="FB124" i="1"/>
  <c r="FC121" i="1"/>
  <c r="FB120" i="1"/>
  <c r="FC117" i="1"/>
  <c r="FB116" i="1"/>
  <c r="FC113" i="1"/>
  <c r="FB112" i="1"/>
  <c r="FC109" i="1"/>
  <c r="FB108" i="1"/>
  <c r="FC105" i="1"/>
  <c r="FC103" i="1"/>
  <c r="FF101" i="1"/>
  <c r="FJ101" i="1"/>
  <c r="FK101" i="1"/>
  <c r="FL101" i="1"/>
  <c r="FM101" i="1"/>
  <c r="FN101" i="1"/>
  <c r="FC95" i="1"/>
  <c r="FF93" i="1"/>
  <c r="FJ93" i="1"/>
  <c r="FK93" i="1"/>
  <c r="FL93" i="1"/>
  <c r="FM93" i="1"/>
  <c r="FN93" i="1"/>
  <c r="FA86" i="1"/>
  <c r="FE86" i="1"/>
  <c r="FB86" i="1"/>
  <c r="FA78" i="1"/>
  <c r="FE78" i="1"/>
  <c r="FB78" i="1"/>
  <c r="FF72" i="1"/>
  <c r="FJ72" i="1"/>
  <c r="FK72" i="1"/>
  <c r="FL72" i="1"/>
  <c r="FM72" i="1"/>
  <c r="FN72" i="1"/>
  <c r="FF68" i="1"/>
  <c r="FJ68" i="1"/>
  <c r="FK68" i="1"/>
  <c r="FL68" i="1"/>
  <c r="FM68" i="1"/>
  <c r="FN68" i="1"/>
  <c r="FA103" i="1"/>
  <c r="FE103" i="1"/>
  <c r="FC102" i="1"/>
  <c r="FB100" i="1"/>
  <c r="FD99" i="1"/>
  <c r="FA95" i="1"/>
  <c r="FE95" i="1"/>
  <c r="FC94" i="1"/>
  <c r="FB92" i="1"/>
  <c r="FD91" i="1"/>
  <c r="FB87" i="1"/>
  <c r="FC87" i="1"/>
  <c r="FF85" i="1"/>
  <c r="FJ85" i="1"/>
  <c r="FK85" i="1"/>
  <c r="FL85" i="1"/>
  <c r="FM85" i="1"/>
  <c r="FN85" i="1"/>
  <c r="FC82" i="1"/>
  <c r="FF80" i="1"/>
  <c r="FJ80" i="1"/>
  <c r="FK80" i="1"/>
  <c r="FL80" i="1"/>
  <c r="FM80" i="1"/>
  <c r="FN80" i="1"/>
  <c r="FB79" i="1"/>
  <c r="FC79" i="1"/>
  <c r="FF77" i="1"/>
  <c r="FJ77" i="1"/>
  <c r="FK77" i="1"/>
  <c r="FL77" i="1"/>
  <c r="FM77" i="1"/>
  <c r="FN77" i="1"/>
  <c r="FD75" i="1"/>
  <c r="FA74" i="1"/>
  <c r="FE74" i="1"/>
  <c r="FB74" i="1"/>
  <c r="FC74" i="1"/>
  <c r="FA70" i="1"/>
  <c r="FE70" i="1"/>
  <c r="FB70" i="1"/>
  <c r="FC70" i="1"/>
  <c r="FA53" i="1"/>
  <c r="FE53" i="1"/>
  <c r="FB53" i="1"/>
  <c r="FB42" i="1"/>
  <c r="FC42" i="1"/>
  <c r="FA37" i="1"/>
  <c r="FE37" i="1"/>
  <c r="FB37" i="1"/>
  <c r="FC66" i="1"/>
  <c r="FC62" i="1"/>
  <c r="FB54" i="1"/>
  <c r="FC54" i="1"/>
  <c r="FF51" i="1"/>
  <c r="FJ51" i="1"/>
  <c r="FK51" i="1"/>
  <c r="FL51" i="1"/>
  <c r="FM51" i="1"/>
  <c r="FN51" i="1"/>
  <c r="FA49" i="1"/>
  <c r="FE49" i="1"/>
  <c r="FB49" i="1"/>
  <c r="FB38" i="1"/>
  <c r="FC38" i="1"/>
  <c r="FF35" i="1"/>
  <c r="FJ35" i="1"/>
  <c r="FK35" i="1"/>
  <c r="FL35" i="1"/>
  <c r="FM35" i="1"/>
  <c r="FN35" i="1"/>
  <c r="FF30" i="1"/>
  <c r="FJ30" i="1"/>
  <c r="FK30" i="1"/>
  <c r="FL30" i="1"/>
  <c r="FM30" i="1"/>
  <c r="FN30" i="1"/>
  <c r="FD30" i="1"/>
  <c r="FF22" i="1"/>
  <c r="FJ22" i="1"/>
  <c r="FK22" i="1"/>
  <c r="FL22" i="1"/>
  <c r="FM22" i="1"/>
  <c r="FN22" i="1"/>
  <c r="FD22" i="1"/>
  <c r="FF14" i="1"/>
  <c r="FJ14" i="1"/>
  <c r="FK14" i="1"/>
  <c r="FL14" i="1"/>
  <c r="FM14" i="1"/>
  <c r="FN14" i="1"/>
  <c r="FD14" i="1"/>
  <c r="FF6" i="1"/>
  <c r="FJ6" i="1"/>
  <c r="FK6" i="1"/>
  <c r="FL6" i="1"/>
  <c r="FM6" i="1"/>
  <c r="FN6" i="1"/>
  <c r="FD6" i="1"/>
  <c r="FC75" i="1"/>
  <c r="FC71" i="1"/>
  <c r="FC67" i="1"/>
  <c r="FB66" i="1"/>
  <c r="FC63" i="1"/>
  <c r="FB62" i="1"/>
  <c r="FF59" i="1"/>
  <c r="FJ59" i="1"/>
  <c r="FK59" i="1"/>
  <c r="FL59" i="1"/>
  <c r="FM59" i="1"/>
  <c r="FN59" i="1"/>
  <c r="FB50" i="1"/>
  <c r="FC50" i="1"/>
  <c r="FF48" i="1"/>
  <c r="FJ48" i="1"/>
  <c r="FK48" i="1"/>
  <c r="FL48" i="1"/>
  <c r="FM48" i="1"/>
  <c r="FN48" i="1"/>
  <c r="FF47" i="1"/>
  <c r="FJ47" i="1"/>
  <c r="FK47" i="1"/>
  <c r="FL47" i="1"/>
  <c r="FM47" i="1"/>
  <c r="FN47" i="1"/>
  <c r="FA45" i="1"/>
  <c r="FE45" i="1"/>
  <c r="FB45" i="1"/>
  <c r="FC60" i="1"/>
  <c r="FB58" i="1"/>
  <c r="FD57" i="1"/>
  <c r="FC53" i="1"/>
  <c r="FB46" i="1"/>
  <c r="FC46" i="1"/>
  <c r="FF44" i="1"/>
  <c r="FJ44" i="1"/>
  <c r="FK44" i="1"/>
  <c r="FL44" i="1"/>
  <c r="FM44" i="1"/>
  <c r="FN44" i="1"/>
  <c r="FF43" i="1"/>
  <c r="FJ43" i="1"/>
  <c r="FK43" i="1"/>
  <c r="FL43" i="1"/>
  <c r="FM43" i="1"/>
  <c r="FN43" i="1"/>
  <c r="FA42" i="1"/>
  <c r="FE42" i="1"/>
  <c r="FA41" i="1"/>
  <c r="FE41" i="1"/>
  <c r="FB41" i="1"/>
  <c r="FC37" i="1"/>
  <c r="FF26" i="1"/>
  <c r="FJ26" i="1"/>
  <c r="FK26" i="1"/>
  <c r="FL26" i="1"/>
  <c r="FM26" i="1"/>
  <c r="FN26" i="1"/>
  <c r="FD26" i="1"/>
  <c r="FF18" i="1"/>
  <c r="FJ18" i="1"/>
  <c r="FK18" i="1"/>
  <c r="FL18" i="1"/>
  <c r="FM18" i="1"/>
  <c r="FN18" i="1"/>
  <c r="FD18" i="1"/>
  <c r="FF10" i="1"/>
  <c r="FJ10" i="1"/>
  <c r="FK10" i="1"/>
  <c r="FL10" i="1"/>
  <c r="FM10" i="1"/>
  <c r="FN10" i="1"/>
  <c r="FD10" i="1"/>
  <c r="FC4" i="1"/>
  <c r="FC33" i="1"/>
  <c r="FC29" i="1"/>
  <c r="FC25" i="1"/>
  <c r="FC21" i="1"/>
  <c r="FC17" i="1"/>
  <c r="FC13" i="1"/>
  <c r="FC9" i="1"/>
  <c r="FC5" i="1"/>
  <c r="FB4" i="1"/>
  <c r="FC34" i="1"/>
  <c r="FB33" i="1"/>
  <c r="FC30" i="1"/>
  <c r="FB29" i="1"/>
  <c r="FC26" i="1"/>
  <c r="FB25" i="1"/>
  <c r="FC22" i="1"/>
  <c r="FB21" i="1"/>
  <c r="FC18" i="1"/>
  <c r="FB17" i="1"/>
  <c r="FC14" i="1"/>
  <c r="FB13" i="1"/>
  <c r="FC10" i="1"/>
  <c r="FB9" i="1"/>
  <c r="FC6" i="1"/>
  <c r="FB5" i="1"/>
  <c r="FI946" i="1"/>
  <c r="FI947" i="1"/>
  <c r="FI945" i="1"/>
  <c r="FI944" i="1"/>
  <c r="FF25" i="1"/>
  <c r="FJ25" i="1"/>
  <c r="FK25" i="1"/>
  <c r="FL25" i="1"/>
  <c r="FM25" i="1"/>
  <c r="FN25" i="1"/>
  <c r="FD25" i="1"/>
  <c r="FF78" i="1"/>
  <c r="FJ78" i="1"/>
  <c r="FK78" i="1"/>
  <c r="FL78" i="1"/>
  <c r="FM78" i="1"/>
  <c r="FN78" i="1"/>
  <c r="FD78" i="1"/>
  <c r="FF148" i="1"/>
  <c r="FJ148" i="1"/>
  <c r="FK148" i="1"/>
  <c r="FL148" i="1"/>
  <c r="FM148" i="1"/>
  <c r="FN148" i="1"/>
  <c r="FD148" i="1"/>
  <c r="FF173" i="1"/>
  <c r="FJ173" i="1"/>
  <c r="FK173" i="1"/>
  <c r="FL173" i="1"/>
  <c r="FM173" i="1"/>
  <c r="FN173" i="1"/>
  <c r="FD173" i="1"/>
  <c r="FF156" i="1"/>
  <c r="FJ156" i="1"/>
  <c r="FK156" i="1"/>
  <c r="FL156" i="1"/>
  <c r="FM156" i="1"/>
  <c r="FN156" i="1"/>
  <c r="FD156" i="1"/>
  <c r="FF172" i="1"/>
  <c r="FJ172" i="1"/>
  <c r="FK172" i="1"/>
  <c r="FL172" i="1"/>
  <c r="FM172" i="1"/>
  <c r="FN172" i="1"/>
  <c r="FD172" i="1"/>
  <c r="FF194" i="1"/>
  <c r="FJ194" i="1"/>
  <c r="FK194" i="1"/>
  <c r="FL194" i="1"/>
  <c r="FM194" i="1"/>
  <c r="FN194" i="1"/>
  <c r="FD194" i="1"/>
  <c r="FF202" i="1"/>
  <c r="FJ202" i="1"/>
  <c r="FK202" i="1"/>
  <c r="FL202" i="1"/>
  <c r="FM202" i="1"/>
  <c r="FN202" i="1"/>
  <c r="FD202" i="1"/>
  <c r="FF218" i="1"/>
  <c r="FJ218" i="1"/>
  <c r="FK218" i="1"/>
  <c r="FL218" i="1"/>
  <c r="FM218" i="1"/>
  <c r="FN218" i="1"/>
  <c r="FD218" i="1"/>
  <c r="FF234" i="1"/>
  <c r="FJ234" i="1"/>
  <c r="FK234" i="1"/>
  <c r="FL234" i="1"/>
  <c r="FM234" i="1"/>
  <c r="FN234" i="1"/>
  <c r="FD234" i="1"/>
  <c r="FF250" i="1"/>
  <c r="FJ250" i="1"/>
  <c r="FK250" i="1"/>
  <c r="FL250" i="1"/>
  <c r="FM250" i="1"/>
  <c r="FN250" i="1"/>
  <c r="FD250" i="1"/>
  <c r="FF266" i="1"/>
  <c r="FJ266" i="1"/>
  <c r="FK266" i="1"/>
  <c r="FL266" i="1"/>
  <c r="FM266" i="1"/>
  <c r="FN266" i="1"/>
  <c r="FD266" i="1"/>
  <c r="FF282" i="1"/>
  <c r="FJ282" i="1"/>
  <c r="FK282" i="1"/>
  <c r="FL282" i="1"/>
  <c r="FM282" i="1"/>
  <c r="FN282" i="1"/>
  <c r="FD282" i="1"/>
  <c r="FF299" i="1"/>
  <c r="FJ299" i="1"/>
  <c r="FK299" i="1"/>
  <c r="FL299" i="1"/>
  <c r="FM299" i="1"/>
  <c r="FN299" i="1"/>
  <c r="FD299" i="1"/>
  <c r="FF315" i="1"/>
  <c r="FJ315" i="1"/>
  <c r="FK315" i="1"/>
  <c r="FL315" i="1"/>
  <c r="FM315" i="1"/>
  <c r="FN315" i="1"/>
  <c r="FD315" i="1"/>
  <c r="FF331" i="1"/>
  <c r="FJ331" i="1"/>
  <c r="FK331" i="1"/>
  <c r="FL331" i="1"/>
  <c r="FM331" i="1"/>
  <c r="FN331" i="1"/>
  <c r="FD331" i="1"/>
  <c r="FF375" i="1"/>
  <c r="FJ375" i="1"/>
  <c r="FK375" i="1"/>
  <c r="FL375" i="1"/>
  <c r="FM375" i="1"/>
  <c r="FN375" i="1"/>
  <c r="FD375" i="1"/>
  <c r="FF391" i="1"/>
  <c r="FJ391" i="1"/>
  <c r="FK391" i="1"/>
  <c r="FL391" i="1"/>
  <c r="FM391" i="1"/>
  <c r="FN391" i="1"/>
  <c r="FD391" i="1"/>
  <c r="FF407" i="1"/>
  <c r="FJ407" i="1"/>
  <c r="FK407" i="1"/>
  <c r="FL407" i="1"/>
  <c r="FM407" i="1"/>
  <c r="FN407" i="1"/>
  <c r="FD407" i="1"/>
  <c r="FF423" i="1"/>
  <c r="FJ423" i="1"/>
  <c r="FK423" i="1"/>
  <c r="FL423" i="1"/>
  <c r="FM423" i="1"/>
  <c r="FN423" i="1"/>
  <c r="FD423" i="1"/>
  <c r="FF448" i="1"/>
  <c r="FJ448" i="1"/>
  <c r="FK448" i="1"/>
  <c r="FL448" i="1"/>
  <c r="FM448" i="1"/>
  <c r="FN448" i="1"/>
  <c r="FD448" i="1"/>
  <c r="FF480" i="1"/>
  <c r="FJ480" i="1"/>
  <c r="FK480" i="1"/>
  <c r="FL480" i="1"/>
  <c r="FM480" i="1"/>
  <c r="FN480" i="1"/>
  <c r="FD480" i="1"/>
  <c r="FF314" i="1"/>
  <c r="FJ314" i="1"/>
  <c r="FK314" i="1"/>
  <c r="FL314" i="1"/>
  <c r="FM314" i="1"/>
  <c r="FN314" i="1"/>
  <c r="FD314" i="1"/>
  <c r="FF507" i="1"/>
  <c r="FJ507" i="1"/>
  <c r="FK507" i="1"/>
  <c r="FL507" i="1"/>
  <c r="FM507" i="1"/>
  <c r="FN507" i="1"/>
  <c r="FD507" i="1"/>
  <c r="FF539" i="1"/>
  <c r="FJ539" i="1"/>
  <c r="FK539" i="1"/>
  <c r="FL539" i="1"/>
  <c r="FM539" i="1"/>
  <c r="FN539" i="1"/>
  <c r="FD539" i="1"/>
  <c r="FF436" i="1"/>
  <c r="FJ436" i="1"/>
  <c r="FK436" i="1"/>
  <c r="FL436" i="1"/>
  <c r="FM436" i="1"/>
  <c r="FN436" i="1"/>
  <c r="FD436" i="1"/>
  <c r="FF452" i="1"/>
  <c r="FJ452" i="1"/>
  <c r="FK452" i="1"/>
  <c r="FL452" i="1"/>
  <c r="FM452" i="1"/>
  <c r="FN452" i="1"/>
  <c r="FD452" i="1"/>
  <c r="FF468" i="1"/>
  <c r="FJ468" i="1"/>
  <c r="FK468" i="1"/>
  <c r="FL468" i="1"/>
  <c r="FM468" i="1"/>
  <c r="FN468" i="1"/>
  <c r="FD468" i="1"/>
  <c r="FF484" i="1"/>
  <c r="FJ484" i="1"/>
  <c r="FK484" i="1"/>
  <c r="FL484" i="1"/>
  <c r="FM484" i="1"/>
  <c r="FN484" i="1"/>
  <c r="FD484" i="1"/>
  <c r="FF330" i="1"/>
  <c r="FJ330" i="1"/>
  <c r="FK330" i="1"/>
  <c r="FL330" i="1"/>
  <c r="FM330" i="1"/>
  <c r="FN330" i="1"/>
  <c r="FD330" i="1"/>
  <c r="FF512" i="1"/>
  <c r="FJ512" i="1"/>
  <c r="FK512" i="1"/>
  <c r="FL512" i="1"/>
  <c r="FM512" i="1"/>
  <c r="FN512" i="1"/>
  <c r="FD512" i="1"/>
  <c r="FF565" i="1"/>
  <c r="FJ565" i="1"/>
  <c r="FK565" i="1"/>
  <c r="FL565" i="1"/>
  <c r="FM565" i="1"/>
  <c r="FN565" i="1"/>
  <c r="FD565" i="1"/>
  <c r="FF597" i="1"/>
  <c r="FJ597" i="1"/>
  <c r="FK597" i="1"/>
  <c r="FL597" i="1"/>
  <c r="FM597" i="1"/>
  <c r="FN597" i="1"/>
  <c r="FD597" i="1"/>
  <c r="FF629" i="1"/>
  <c r="FJ629" i="1"/>
  <c r="FK629" i="1"/>
  <c r="FL629" i="1"/>
  <c r="FM629" i="1"/>
  <c r="FN629" i="1"/>
  <c r="FD629" i="1"/>
  <c r="FD657" i="1"/>
  <c r="FF657" i="1"/>
  <c r="FJ657" i="1"/>
  <c r="FK657" i="1"/>
  <c r="FL657" i="1"/>
  <c r="FM657" i="1"/>
  <c r="FN657" i="1"/>
  <c r="FF612" i="1"/>
  <c r="FJ612" i="1"/>
  <c r="FK612" i="1"/>
  <c r="FL612" i="1"/>
  <c r="FM612" i="1"/>
  <c r="FN612" i="1"/>
  <c r="FD612" i="1"/>
  <c r="FF617" i="1"/>
  <c r="FJ617" i="1"/>
  <c r="FK617" i="1"/>
  <c r="FL617" i="1"/>
  <c r="FM617" i="1"/>
  <c r="FN617" i="1"/>
  <c r="FD617" i="1"/>
  <c r="FF568" i="1"/>
  <c r="FJ568" i="1"/>
  <c r="FK568" i="1"/>
  <c r="FL568" i="1"/>
  <c r="FM568" i="1"/>
  <c r="FN568" i="1"/>
  <c r="FD568" i="1"/>
  <c r="FF584" i="1"/>
  <c r="FJ584" i="1"/>
  <c r="FK584" i="1"/>
  <c r="FL584" i="1"/>
  <c r="FM584" i="1"/>
  <c r="FN584" i="1"/>
  <c r="FD584" i="1"/>
  <c r="FF600" i="1"/>
  <c r="FJ600" i="1"/>
  <c r="FK600" i="1"/>
  <c r="FL600" i="1"/>
  <c r="FM600" i="1"/>
  <c r="FN600" i="1"/>
  <c r="FD600" i="1"/>
  <c r="FF616" i="1"/>
  <c r="FJ616" i="1"/>
  <c r="FK616" i="1"/>
  <c r="FL616" i="1"/>
  <c r="FM616" i="1"/>
  <c r="FN616" i="1"/>
  <c r="FD616" i="1"/>
  <c r="FF632" i="1"/>
  <c r="FJ632" i="1"/>
  <c r="FK632" i="1"/>
  <c r="FL632" i="1"/>
  <c r="FM632" i="1"/>
  <c r="FN632" i="1"/>
  <c r="FD632" i="1"/>
  <c r="FF467" i="1"/>
  <c r="FJ467" i="1"/>
  <c r="FK467" i="1"/>
  <c r="FL467" i="1"/>
  <c r="FM467" i="1"/>
  <c r="FN467" i="1"/>
  <c r="FD467" i="1"/>
  <c r="FF668" i="1"/>
  <c r="FJ668" i="1"/>
  <c r="FK668" i="1"/>
  <c r="FL668" i="1"/>
  <c r="FM668" i="1"/>
  <c r="FN668" i="1"/>
  <c r="FD668" i="1"/>
  <c r="FF858" i="1"/>
  <c r="FJ858" i="1"/>
  <c r="FK858" i="1"/>
  <c r="FL858" i="1"/>
  <c r="FM858" i="1"/>
  <c r="FN858" i="1"/>
  <c r="FD858" i="1"/>
  <c r="FF890" i="1"/>
  <c r="FJ890" i="1"/>
  <c r="FK890" i="1"/>
  <c r="FL890" i="1"/>
  <c r="FM890" i="1"/>
  <c r="FN890" i="1"/>
  <c r="FD890" i="1"/>
  <c r="FF922" i="1"/>
  <c r="FJ922" i="1"/>
  <c r="FK922" i="1"/>
  <c r="FL922" i="1"/>
  <c r="FM922" i="1"/>
  <c r="FN922" i="1"/>
  <c r="FD922" i="1"/>
  <c r="FD362" i="1"/>
  <c r="FF362" i="1"/>
  <c r="FJ362" i="1"/>
  <c r="FK362" i="1"/>
  <c r="FL362" i="1"/>
  <c r="FM362" i="1"/>
  <c r="FN362" i="1"/>
  <c r="FF520" i="1"/>
  <c r="FJ520" i="1"/>
  <c r="FK520" i="1"/>
  <c r="FL520" i="1"/>
  <c r="FM520" i="1"/>
  <c r="FN520" i="1"/>
  <c r="FD520" i="1"/>
  <c r="FF979" i="1"/>
  <c r="FJ979" i="1"/>
  <c r="FK979" i="1"/>
  <c r="FL979" i="1"/>
  <c r="FM979" i="1"/>
  <c r="FN979" i="1"/>
  <c r="FD979" i="1"/>
  <c r="FF987" i="1"/>
  <c r="FJ987" i="1"/>
  <c r="FK987" i="1"/>
  <c r="FL987" i="1"/>
  <c r="FM987" i="1"/>
  <c r="FN987" i="1"/>
  <c r="FD987" i="1"/>
  <c r="FF995" i="1"/>
  <c r="FJ995" i="1"/>
  <c r="FK995" i="1"/>
  <c r="FL995" i="1"/>
  <c r="FM995" i="1"/>
  <c r="FN995" i="1"/>
  <c r="FD995" i="1"/>
  <c r="FF1003" i="1"/>
  <c r="FJ1003" i="1"/>
  <c r="FK1003" i="1"/>
  <c r="FL1003" i="1"/>
  <c r="FM1003" i="1"/>
  <c r="FN1003" i="1"/>
  <c r="FD1003" i="1"/>
  <c r="FF1011" i="1"/>
  <c r="FJ1011" i="1"/>
  <c r="FK1011" i="1"/>
  <c r="FL1011" i="1"/>
  <c r="FM1011" i="1"/>
  <c r="FN1011" i="1"/>
  <c r="FD1011" i="1"/>
  <c r="FF1019" i="1"/>
  <c r="FJ1019" i="1"/>
  <c r="FK1019" i="1"/>
  <c r="FL1019" i="1"/>
  <c r="FM1019" i="1"/>
  <c r="FN1019" i="1"/>
  <c r="FD1019" i="1"/>
  <c r="FF1027" i="1"/>
  <c r="FJ1027" i="1"/>
  <c r="FK1027" i="1"/>
  <c r="FL1027" i="1"/>
  <c r="FM1027" i="1"/>
  <c r="FN1027" i="1"/>
  <c r="FD1027" i="1"/>
  <c r="FF1035" i="1"/>
  <c r="FJ1035" i="1"/>
  <c r="FK1035" i="1"/>
  <c r="FL1035" i="1"/>
  <c r="FM1035" i="1"/>
  <c r="FN1035" i="1"/>
  <c r="FD1035" i="1"/>
  <c r="FF1043" i="1"/>
  <c r="FJ1043" i="1"/>
  <c r="FK1043" i="1"/>
  <c r="FL1043" i="1"/>
  <c r="FM1043" i="1"/>
  <c r="FN1043" i="1"/>
  <c r="FD1043" i="1"/>
  <c r="FF1051" i="1"/>
  <c r="FJ1051" i="1"/>
  <c r="FK1051" i="1"/>
  <c r="FL1051" i="1"/>
  <c r="FM1051" i="1"/>
  <c r="FN1051" i="1"/>
  <c r="FD1051" i="1"/>
  <c r="FF344" i="1"/>
  <c r="FJ344" i="1"/>
  <c r="FK344" i="1"/>
  <c r="FL344" i="1"/>
  <c r="FM344" i="1"/>
  <c r="FN344" i="1"/>
  <c r="FD344" i="1"/>
  <c r="FF846" i="1"/>
  <c r="FJ846" i="1"/>
  <c r="FK846" i="1"/>
  <c r="FL846" i="1"/>
  <c r="FM846" i="1"/>
  <c r="FN846" i="1"/>
  <c r="FD846" i="1"/>
  <c r="FF862" i="1"/>
  <c r="FJ862" i="1"/>
  <c r="FK862" i="1"/>
  <c r="FL862" i="1"/>
  <c r="FM862" i="1"/>
  <c r="FN862" i="1"/>
  <c r="FD862" i="1"/>
  <c r="FF878" i="1"/>
  <c r="FJ878" i="1"/>
  <c r="FK878" i="1"/>
  <c r="FL878" i="1"/>
  <c r="FM878" i="1"/>
  <c r="FN878" i="1"/>
  <c r="FD878" i="1"/>
  <c r="FF894" i="1"/>
  <c r="FJ894" i="1"/>
  <c r="FK894" i="1"/>
  <c r="FL894" i="1"/>
  <c r="FM894" i="1"/>
  <c r="FN894" i="1"/>
  <c r="FD894" i="1"/>
  <c r="FF910" i="1"/>
  <c r="FJ910" i="1"/>
  <c r="FK910" i="1"/>
  <c r="FL910" i="1"/>
  <c r="FM910" i="1"/>
  <c r="FN910" i="1"/>
  <c r="FD910" i="1"/>
  <c r="FF926" i="1"/>
  <c r="FJ926" i="1"/>
  <c r="FK926" i="1"/>
  <c r="FL926" i="1"/>
  <c r="FM926" i="1"/>
  <c r="FN926" i="1"/>
  <c r="FD926" i="1"/>
  <c r="FD942" i="1"/>
  <c r="FF942" i="1"/>
  <c r="FJ942" i="1"/>
  <c r="FK942" i="1"/>
  <c r="FL942" i="1"/>
  <c r="FM942" i="1"/>
  <c r="FF298" i="1"/>
  <c r="FJ298" i="1"/>
  <c r="FK298" i="1"/>
  <c r="FL298" i="1"/>
  <c r="FM298" i="1"/>
  <c r="FN298" i="1"/>
  <c r="FD298" i="1"/>
  <c r="FF690" i="1"/>
  <c r="FJ690" i="1"/>
  <c r="FK690" i="1"/>
  <c r="FL690" i="1"/>
  <c r="FM690" i="1"/>
  <c r="FN690" i="1"/>
  <c r="FD690" i="1"/>
  <c r="FF706" i="1"/>
  <c r="FJ706" i="1"/>
  <c r="FK706" i="1"/>
  <c r="FL706" i="1"/>
  <c r="FM706" i="1"/>
  <c r="FN706" i="1"/>
  <c r="FD706" i="1"/>
  <c r="FF722" i="1"/>
  <c r="FJ722" i="1"/>
  <c r="FK722" i="1"/>
  <c r="FL722" i="1"/>
  <c r="FM722" i="1"/>
  <c r="FN722" i="1"/>
  <c r="FD722" i="1"/>
  <c r="FF738" i="1"/>
  <c r="FJ738" i="1"/>
  <c r="FK738" i="1"/>
  <c r="FL738" i="1"/>
  <c r="FM738" i="1"/>
  <c r="FN738" i="1"/>
  <c r="FD738" i="1"/>
  <c r="FF754" i="1"/>
  <c r="FJ754" i="1"/>
  <c r="FK754" i="1"/>
  <c r="FL754" i="1"/>
  <c r="FM754" i="1"/>
  <c r="FN754" i="1"/>
  <c r="FD754" i="1"/>
  <c r="FF770" i="1"/>
  <c r="FJ770" i="1"/>
  <c r="FK770" i="1"/>
  <c r="FL770" i="1"/>
  <c r="FM770" i="1"/>
  <c r="FN770" i="1"/>
  <c r="FD770" i="1"/>
  <c r="FF786" i="1"/>
  <c r="FJ786" i="1"/>
  <c r="FK786" i="1"/>
  <c r="FL786" i="1"/>
  <c r="FM786" i="1"/>
  <c r="FN786" i="1"/>
  <c r="FD786" i="1"/>
  <c r="FF802" i="1"/>
  <c r="FJ802" i="1"/>
  <c r="FK802" i="1"/>
  <c r="FL802" i="1"/>
  <c r="FM802" i="1"/>
  <c r="FN802" i="1"/>
  <c r="FD802" i="1"/>
  <c r="FF818" i="1"/>
  <c r="FJ818" i="1"/>
  <c r="FK818" i="1"/>
  <c r="FL818" i="1"/>
  <c r="FM818" i="1"/>
  <c r="FN818" i="1"/>
  <c r="FD818" i="1"/>
  <c r="FF834" i="1"/>
  <c r="FJ834" i="1"/>
  <c r="FK834" i="1"/>
  <c r="FL834" i="1"/>
  <c r="FM834" i="1"/>
  <c r="FN834" i="1"/>
  <c r="FD834" i="1"/>
  <c r="FF851" i="1"/>
  <c r="FJ851" i="1"/>
  <c r="FK851" i="1"/>
  <c r="FL851" i="1"/>
  <c r="FM851" i="1"/>
  <c r="FN851" i="1"/>
  <c r="FD851" i="1"/>
  <c r="FF867" i="1"/>
  <c r="FJ867" i="1"/>
  <c r="FK867" i="1"/>
  <c r="FL867" i="1"/>
  <c r="FM867" i="1"/>
  <c r="FN867" i="1"/>
  <c r="FD867" i="1"/>
  <c r="FF883" i="1"/>
  <c r="FJ883" i="1"/>
  <c r="FK883" i="1"/>
  <c r="FL883" i="1"/>
  <c r="FM883" i="1"/>
  <c r="FN883" i="1"/>
  <c r="FD883" i="1"/>
  <c r="FF899" i="1"/>
  <c r="FJ899" i="1"/>
  <c r="FK899" i="1"/>
  <c r="FL899" i="1"/>
  <c r="FM899" i="1"/>
  <c r="FN899" i="1"/>
  <c r="FD899" i="1"/>
  <c r="FF915" i="1"/>
  <c r="FJ915" i="1"/>
  <c r="FK915" i="1"/>
  <c r="FL915" i="1"/>
  <c r="FM915" i="1"/>
  <c r="FN915" i="1"/>
  <c r="FD915" i="1"/>
  <c r="FF931" i="1"/>
  <c r="FJ931" i="1"/>
  <c r="FK931" i="1"/>
  <c r="FL931" i="1"/>
  <c r="FM931" i="1"/>
  <c r="FN931" i="1"/>
  <c r="FD931" i="1"/>
  <c r="FF1144" i="1"/>
  <c r="FJ1144" i="1"/>
  <c r="FK1144" i="1"/>
  <c r="FL1144" i="1"/>
  <c r="FM1144" i="1"/>
  <c r="FN1144" i="1"/>
  <c r="FD1144" i="1"/>
  <c r="FF1176" i="1"/>
  <c r="FJ1176" i="1"/>
  <c r="FK1176" i="1"/>
  <c r="FL1176" i="1"/>
  <c r="FM1176" i="1"/>
  <c r="FN1176" i="1"/>
  <c r="FD1176" i="1"/>
  <c r="FF1119" i="1"/>
  <c r="FJ1119" i="1"/>
  <c r="FK1119" i="1"/>
  <c r="FL1119" i="1"/>
  <c r="FM1119" i="1"/>
  <c r="FN1119" i="1"/>
  <c r="FD1119" i="1"/>
  <c r="FF1135" i="1"/>
  <c r="FJ1135" i="1"/>
  <c r="FK1135" i="1"/>
  <c r="FL1135" i="1"/>
  <c r="FM1135" i="1"/>
  <c r="FN1135" i="1"/>
  <c r="FD1135" i="1"/>
  <c r="FF1151" i="1"/>
  <c r="FJ1151" i="1"/>
  <c r="FK1151" i="1"/>
  <c r="FL1151" i="1"/>
  <c r="FM1151" i="1"/>
  <c r="FN1151" i="1"/>
  <c r="FD1151" i="1"/>
  <c r="FF1167" i="1"/>
  <c r="FJ1167" i="1"/>
  <c r="FK1167" i="1"/>
  <c r="FL1167" i="1"/>
  <c r="FM1167" i="1"/>
  <c r="FN1167" i="1"/>
  <c r="FD1167" i="1"/>
  <c r="FF1183" i="1"/>
  <c r="FJ1183" i="1"/>
  <c r="FK1183" i="1"/>
  <c r="FL1183" i="1"/>
  <c r="FM1183" i="1"/>
  <c r="FN1183" i="1"/>
  <c r="FD1183" i="1"/>
  <c r="FF1199" i="1"/>
  <c r="FJ1199" i="1"/>
  <c r="FK1199" i="1"/>
  <c r="FL1199" i="1"/>
  <c r="FM1199" i="1"/>
  <c r="FN1199" i="1"/>
  <c r="FD1199" i="1"/>
  <c r="FF1215" i="1"/>
  <c r="FJ1215" i="1"/>
  <c r="FK1215" i="1"/>
  <c r="FL1215" i="1"/>
  <c r="FM1215" i="1"/>
  <c r="FN1215" i="1"/>
  <c r="FD1215" i="1"/>
  <c r="FF1231" i="1"/>
  <c r="FJ1231" i="1"/>
  <c r="FK1231" i="1"/>
  <c r="FL1231" i="1"/>
  <c r="FM1231" i="1"/>
  <c r="FN1231" i="1"/>
  <c r="FD1231" i="1"/>
  <c r="FF1071" i="1"/>
  <c r="FJ1071" i="1"/>
  <c r="FK1071" i="1"/>
  <c r="FL1071" i="1"/>
  <c r="FM1071" i="1"/>
  <c r="FN1071" i="1"/>
  <c r="FD1071" i="1"/>
  <c r="FF1087" i="1"/>
  <c r="FJ1087" i="1"/>
  <c r="FK1087" i="1"/>
  <c r="FL1087" i="1"/>
  <c r="FM1087" i="1"/>
  <c r="FN1087" i="1"/>
  <c r="FD1087" i="1"/>
  <c r="FF1103" i="1"/>
  <c r="FJ1103" i="1"/>
  <c r="FK1103" i="1"/>
  <c r="FL1103" i="1"/>
  <c r="FM1103" i="1"/>
  <c r="FN1103" i="1"/>
  <c r="FD1103" i="1"/>
  <c r="FF1196" i="1"/>
  <c r="FJ1196" i="1"/>
  <c r="FK1196" i="1"/>
  <c r="FL1196" i="1"/>
  <c r="FM1196" i="1"/>
  <c r="FN1196" i="1"/>
  <c r="FD1196" i="1"/>
  <c r="FF1257" i="1"/>
  <c r="FJ1257" i="1"/>
  <c r="FK1257" i="1"/>
  <c r="FL1257" i="1"/>
  <c r="FM1257" i="1"/>
  <c r="FN1257" i="1"/>
  <c r="FD1257" i="1"/>
  <c r="FF1265" i="1"/>
  <c r="FD1265" i="1"/>
  <c r="FF1273" i="1"/>
  <c r="FD1273" i="1"/>
  <c r="FF1281" i="1"/>
  <c r="FD1281" i="1"/>
  <c r="FF1289" i="1"/>
  <c r="FD1289" i="1"/>
  <c r="FF1297" i="1"/>
  <c r="FD1297" i="1"/>
  <c r="FF1305" i="1"/>
  <c r="FD1305" i="1"/>
  <c r="FF1314" i="1"/>
  <c r="FD1314" i="1"/>
  <c r="FF1322" i="1"/>
  <c r="FD1322" i="1"/>
  <c r="FF1330" i="1"/>
  <c r="FD1330" i="1"/>
  <c r="FF1338" i="1"/>
  <c r="FD1338" i="1"/>
  <c r="FF1346" i="1"/>
  <c r="FD1346" i="1"/>
  <c r="FF1354" i="1"/>
  <c r="FD1354" i="1"/>
  <c r="FF1362" i="1"/>
  <c r="FD1362" i="1"/>
  <c r="FF1370" i="1"/>
  <c r="FD1370" i="1"/>
  <c r="FF1378" i="1"/>
  <c r="FD1378" i="1"/>
  <c r="FF1386" i="1"/>
  <c r="FD1386" i="1"/>
  <c r="FF1394" i="1"/>
  <c r="FD1394" i="1"/>
  <c r="FF1402" i="1"/>
  <c r="FD1402" i="1"/>
  <c r="FF1410" i="1"/>
  <c r="FD1410" i="1"/>
  <c r="FF1418" i="1"/>
  <c r="FD1418" i="1"/>
  <c r="FF1426" i="1"/>
  <c r="FD1426" i="1"/>
  <c r="FF1434" i="1"/>
  <c r="FD1434" i="1"/>
  <c r="FF1442" i="1"/>
  <c r="FD1442" i="1"/>
  <c r="FF1450" i="1"/>
  <c r="FD1450" i="1"/>
  <c r="FF1458" i="1"/>
  <c r="FD1458" i="1"/>
  <c r="FF1466" i="1"/>
  <c r="FD1466" i="1"/>
  <c r="FF1474" i="1"/>
  <c r="FD1474" i="1"/>
  <c r="FF1482" i="1"/>
  <c r="FD1482" i="1"/>
  <c r="FF1490" i="1"/>
  <c r="FD1490" i="1"/>
  <c r="FF1498" i="1"/>
  <c r="FD1498" i="1"/>
  <c r="FF1506" i="1"/>
  <c r="FD1506" i="1"/>
  <c r="FF1514" i="1"/>
  <c r="FD1514" i="1"/>
  <c r="FF1522" i="1"/>
  <c r="FD1522" i="1"/>
  <c r="FF1570" i="1"/>
  <c r="FD1570" i="1"/>
  <c r="FF1602" i="1"/>
  <c r="FD1602" i="1"/>
  <c r="FF1634" i="1"/>
  <c r="FD1634" i="1"/>
  <c r="FF1666" i="1"/>
  <c r="FD1666" i="1"/>
  <c r="FF1700" i="1"/>
  <c r="FD1700" i="1"/>
  <c r="FF1708" i="1"/>
  <c r="FD1708" i="1"/>
  <c r="FF1716" i="1"/>
  <c r="FD1716" i="1"/>
  <c r="FF1724" i="1"/>
  <c r="FD1724" i="1"/>
  <c r="FF1732" i="1"/>
  <c r="FD1732" i="1"/>
  <c r="FF1740" i="1"/>
  <c r="FD1740" i="1"/>
  <c r="FF1748" i="1"/>
  <c r="FD1748" i="1"/>
  <c r="FF1756" i="1"/>
  <c r="FD1756" i="1"/>
  <c r="FF1764" i="1"/>
  <c r="FD1764" i="1"/>
  <c r="FF1530" i="1"/>
  <c r="FD1530" i="1"/>
  <c r="FF1546" i="1"/>
  <c r="FD1546" i="1"/>
  <c r="FF1562" i="1"/>
  <c r="FD1562" i="1"/>
  <c r="FF1574" i="1"/>
  <c r="FD1574" i="1"/>
  <c r="FF1590" i="1"/>
  <c r="FD1590" i="1"/>
  <c r="FF1606" i="1"/>
  <c r="FD1606" i="1"/>
  <c r="FF1622" i="1"/>
  <c r="FD1622" i="1"/>
  <c r="FF1638" i="1"/>
  <c r="FD1638" i="1"/>
  <c r="FF1654" i="1"/>
  <c r="FD1654" i="1"/>
  <c r="FF1670" i="1"/>
  <c r="FD1670" i="1"/>
  <c r="FF1686" i="1"/>
  <c r="FD1686" i="1"/>
  <c r="FF1579" i="1"/>
  <c r="FD1579" i="1"/>
  <c r="FF1595" i="1"/>
  <c r="FD1595" i="1"/>
  <c r="FF1611" i="1"/>
  <c r="FD1611" i="1"/>
  <c r="FF1627" i="1"/>
  <c r="FD1627" i="1"/>
  <c r="FF1643" i="1"/>
  <c r="FD1643" i="1"/>
  <c r="FF1659" i="1"/>
  <c r="FD1659" i="1"/>
  <c r="FF1675" i="1"/>
  <c r="FD1675" i="1"/>
  <c r="FF1691" i="1"/>
  <c r="FD1691" i="1"/>
  <c r="FF1951" i="1"/>
  <c r="FD1951" i="1"/>
  <c r="FF1983" i="1"/>
  <c r="FD1983" i="1"/>
  <c r="FF1939" i="1"/>
  <c r="FD1939" i="1"/>
  <c r="FF1955" i="1"/>
  <c r="FD1955" i="1"/>
  <c r="FF1971" i="1"/>
  <c r="FD1971" i="1"/>
  <c r="FF1987" i="1"/>
  <c r="FD1987" i="1"/>
  <c r="FF1867" i="1"/>
  <c r="FD1867" i="1"/>
  <c r="FF1883" i="1"/>
  <c r="FD1883" i="1"/>
  <c r="FF1899" i="1"/>
  <c r="FD1899" i="1"/>
  <c r="FF1915" i="1"/>
  <c r="FD1915" i="1"/>
  <c r="FF1931" i="1"/>
  <c r="FD1931" i="1"/>
  <c r="FF33" i="1"/>
  <c r="FJ33" i="1"/>
  <c r="FK33" i="1"/>
  <c r="FL33" i="1"/>
  <c r="FM33" i="1"/>
  <c r="FN33" i="1"/>
  <c r="FD33" i="1"/>
  <c r="FF42" i="1"/>
  <c r="FJ42" i="1"/>
  <c r="FK42" i="1"/>
  <c r="FL42" i="1"/>
  <c r="FM42" i="1"/>
  <c r="FN42" i="1"/>
  <c r="FD42" i="1"/>
  <c r="FF176" i="1"/>
  <c r="FJ176" i="1"/>
  <c r="FK176" i="1"/>
  <c r="FL176" i="1"/>
  <c r="FM176" i="1"/>
  <c r="FN176" i="1"/>
  <c r="FD176" i="1"/>
  <c r="FF53" i="1"/>
  <c r="FJ53" i="1"/>
  <c r="FK53" i="1"/>
  <c r="FL53" i="1"/>
  <c r="FM53" i="1"/>
  <c r="FN53" i="1"/>
  <c r="FD53" i="1"/>
  <c r="FF124" i="1"/>
  <c r="FJ124" i="1"/>
  <c r="FK124" i="1"/>
  <c r="FL124" i="1"/>
  <c r="FM124" i="1"/>
  <c r="FN124" i="1"/>
  <c r="FD124" i="1"/>
  <c r="FF165" i="1"/>
  <c r="FJ165" i="1"/>
  <c r="FK165" i="1"/>
  <c r="FL165" i="1"/>
  <c r="FM165" i="1"/>
  <c r="FN165" i="1"/>
  <c r="FD165" i="1"/>
  <c r="FF310" i="1"/>
  <c r="FJ310" i="1"/>
  <c r="FK310" i="1"/>
  <c r="FL310" i="1"/>
  <c r="FM310" i="1"/>
  <c r="FN310" i="1"/>
  <c r="FD310" i="1"/>
  <c r="FF214" i="1"/>
  <c r="FJ214" i="1"/>
  <c r="FK214" i="1"/>
  <c r="FL214" i="1"/>
  <c r="FM214" i="1"/>
  <c r="FN214" i="1"/>
  <c r="FD214" i="1"/>
  <c r="FF230" i="1"/>
  <c r="FJ230" i="1"/>
  <c r="FK230" i="1"/>
  <c r="FL230" i="1"/>
  <c r="FM230" i="1"/>
  <c r="FN230" i="1"/>
  <c r="FD230" i="1"/>
  <c r="FF246" i="1"/>
  <c r="FJ246" i="1"/>
  <c r="FK246" i="1"/>
  <c r="FL246" i="1"/>
  <c r="FM246" i="1"/>
  <c r="FN246" i="1"/>
  <c r="FD246" i="1"/>
  <c r="FF262" i="1"/>
  <c r="FJ262" i="1"/>
  <c r="FK262" i="1"/>
  <c r="FL262" i="1"/>
  <c r="FM262" i="1"/>
  <c r="FN262" i="1"/>
  <c r="FD262" i="1"/>
  <c r="FF278" i="1"/>
  <c r="FJ278" i="1"/>
  <c r="FK278" i="1"/>
  <c r="FL278" i="1"/>
  <c r="FM278" i="1"/>
  <c r="FN278" i="1"/>
  <c r="FD278" i="1"/>
  <c r="FF371" i="1"/>
  <c r="FJ371" i="1"/>
  <c r="FK371" i="1"/>
  <c r="FL371" i="1"/>
  <c r="FM371" i="1"/>
  <c r="FN371" i="1"/>
  <c r="FD371" i="1"/>
  <c r="FF387" i="1"/>
  <c r="FJ387" i="1"/>
  <c r="FK387" i="1"/>
  <c r="FL387" i="1"/>
  <c r="FM387" i="1"/>
  <c r="FN387" i="1"/>
  <c r="FD387" i="1"/>
  <c r="FF403" i="1"/>
  <c r="FJ403" i="1"/>
  <c r="FK403" i="1"/>
  <c r="FL403" i="1"/>
  <c r="FM403" i="1"/>
  <c r="FN403" i="1"/>
  <c r="FD403" i="1"/>
  <c r="FF419" i="1"/>
  <c r="FJ419" i="1"/>
  <c r="FK419" i="1"/>
  <c r="FL419" i="1"/>
  <c r="FM419" i="1"/>
  <c r="FN419" i="1"/>
  <c r="FD419" i="1"/>
  <c r="FF440" i="1"/>
  <c r="FJ440" i="1"/>
  <c r="FK440" i="1"/>
  <c r="FL440" i="1"/>
  <c r="FM440" i="1"/>
  <c r="FN440" i="1"/>
  <c r="FD440" i="1"/>
  <c r="FF472" i="1"/>
  <c r="FJ472" i="1"/>
  <c r="FK472" i="1"/>
  <c r="FL472" i="1"/>
  <c r="FM472" i="1"/>
  <c r="FN472" i="1"/>
  <c r="FD472" i="1"/>
  <c r="FD509" i="1"/>
  <c r="FF509" i="1"/>
  <c r="FJ509" i="1"/>
  <c r="FK509" i="1"/>
  <c r="FL509" i="1"/>
  <c r="FM509" i="1"/>
  <c r="FN509" i="1"/>
  <c r="FD525" i="1"/>
  <c r="FF525" i="1"/>
  <c r="FJ525" i="1"/>
  <c r="FK525" i="1"/>
  <c r="FL525" i="1"/>
  <c r="FM525" i="1"/>
  <c r="FN525" i="1"/>
  <c r="FD541" i="1"/>
  <c r="FF541" i="1"/>
  <c r="FJ541" i="1"/>
  <c r="FK541" i="1"/>
  <c r="FL541" i="1"/>
  <c r="FM541" i="1"/>
  <c r="FN541" i="1"/>
  <c r="FD346" i="1"/>
  <c r="FF346" i="1"/>
  <c r="FJ346" i="1"/>
  <c r="FK346" i="1"/>
  <c r="FL346" i="1"/>
  <c r="FM346" i="1"/>
  <c r="FN346" i="1"/>
  <c r="FF360" i="1"/>
  <c r="FJ360" i="1"/>
  <c r="FK360" i="1"/>
  <c r="FL360" i="1"/>
  <c r="FM360" i="1"/>
  <c r="FN360" i="1"/>
  <c r="FD360" i="1"/>
  <c r="FF439" i="1"/>
  <c r="FJ439" i="1"/>
  <c r="FK439" i="1"/>
  <c r="FL439" i="1"/>
  <c r="FM439" i="1"/>
  <c r="FN439" i="1"/>
  <c r="FD439" i="1"/>
  <c r="FF455" i="1"/>
  <c r="FJ455" i="1"/>
  <c r="FK455" i="1"/>
  <c r="FL455" i="1"/>
  <c r="FM455" i="1"/>
  <c r="FN455" i="1"/>
  <c r="FD455" i="1"/>
  <c r="FF471" i="1"/>
  <c r="FJ471" i="1"/>
  <c r="FK471" i="1"/>
  <c r="FL471" i="1"/>
  <c r="FM471" i="1"/>
  <c r="FN471" i="1"/>
  <c r="FD471" i="1"/>
  <c r="FF487" i="1"/>
  <c r="FJ487" i="1"/>
  <c r="FK487" i="1"/>
  <c r="FL487" i="1"/>
  <c r="FM487" i="1"/>
  <c r="FN487" i="1"/>
  <c r="FD487" i="1"/>
  <c r="FF499" i="1"/>
  <c r="FJ499" i="1"/>
  <c r="FK499" i="1"/>
  <c r="FL499" i="1"/>
  <c r="FM499" i="1"/>
  <c r="FN499" i="1"/>
  <c r="FD499" i="1"/>
  <c r="FF531" i="1"/>
  <c r="FJ531" i="1"/>
  <c r="FK531" i="1"/>
  <c r="FL531" i="1"/>
  <c r="FM531" i="1"/>
  <c r="FN531" i="1"/>
  <c r="FD531" i="1"/>
  <c r="FF459" i="1"/>
  <c r="FJ459" i="1"/>
  <c r="FK459" i="1"/>
  <c r="FL459" i="1"/>
  <c r="FM459" i="1"/>
  <c r="FN459" i="1"/>
  <c r="FD459" i="1"/>
  <c r="FF544" i="1"/>
  <c r="FJ544" i="1"/>
  <c r="FK544" i="1"/>
  <c r="FL544" i="1"/>
  <c r="FM544" i="1"/>
  <c r="FN544" i="1"/>
  <c r="FD544" i="1"/>
  <c r="FF576" i="1"/>
  <c r="FJ576" i="1"/>
  <c r="FK576" i="1"/>
  <c r="FL576" i="1"/>
  <c r="FM576" i="1"/>
  <c r="FN576" i="1"/>
  <c r="FD576" i="1"/>
  <c r="FF608" i="1"/>
  <c r="FJ608" i="1"/>
  <c r="FK608" i="1"/>
  <c r="FL608" i="1"/>
  <c r="FM608" i="1"/>
  <c r="FN608" i="1"/>
  <c r="FD608" i="1"/>
  <c r="FD649" i="1"/>
  <c r="FF649" i="1"/>
  <c r="FJ649" i="1"/>
  <c r="FK649" i="1"/>
  <c r="FL649" i="1"/>
  <c r="FM649" i="1"/>
  <c r="FN649" i="1"/>
  <c r="FF504" i="1"/>
  <c r="FJ504" i="1"/>
  <c r="FK504" i="1"/>
  <c r="FL504" i="1"/>
  <c r="FM504" i="1"/>
  <c r="FN504" i="1"/>
  <c r="FD504" i="1"/>
  <c r="FF564" i="1"/>
  <c r="FJ564" i="1"/>
  <c r="FK564" i="1"/>
  <c r="FL564" i="1"/>
  <c r="FM564" i="1"/>
  <c r="FN564" i="1"/>
  <c r="FD564" i="1"/>
  <c r="FF569" i="1"/>
  <c r="FJ569" i="1"/>
  <c r="FK569" i="1"/>
  <c r="FL569" i="1"/>
  <c r="FM569" i="1"/>
  <c r="FN569" i="1"/>
  <c r="FD569" i="1"/>
  <c r="FF628" i="1"/>
  <c r="FJ628" i="1"/>
  <c r="FK628" i="1"/>
  <c r="FL628" i="1"/>
  <c r="FM628" i="1"/>
  <c r="FN628" i="1"/>
  <c r="FD628" i="1"/>
  <c r="FF633" i="1"/>
  <c r="FJ633" i="1"/>
  <c r="FK633" i="1"/>
  <c r="FL633" i="1"/>
  <c r="FM633" i="1"/>
  <c r="FN633" i="1"/>
  <c r="FD633" i="1"/>
  <c r="FF443" i="1"/>
  <c r="FJ443" i="1"/>
  <c r="FK443" i="1"/>
  <c r="FL443" i="1"/>
  <c r="FM443" i="1"/>
  <c r="FN443" i="1"/>
  <c r="FD443" i="1"/>
  <c r="FF435" i="1"/>
  <c r="FJ435" i="1"/>
  <c r="FK435" i="1"/>
  <c r="FL435" i="1"/>
  <c r="FM435" i="1"/>
  <c r="FN435" i="1"/>
  <c r="FD435" i="1"/>
  <c r="FF625" i="1"/>
  <c r="FJ625" i="1"/>
  <c r="FK625" i="1"/>
  <c r="FL625" i="1"/>
  <c r="FM625" i="1"/>
  <c r="FN625" i="1"/>
  <c r="FD625" i="1"/>
  <c r="FF850" i="1"/>
  <c r="FJ850" i="1"/>
  <c r="FK850" i="1"/>
  <c r="FL850" i="1"/>
  <c r="FM850" i="1"/>
  <c r="FN850" i="1"/>
  <c r="FD850" i="1"/>
  <c r="FF882" i="1"/>
  <c r="FJ882" i="1"/>
  <c r="FK882" i="1"/>
  <c r="FL882" i="1"/>
  <c r="FM882" i="1"/>
  <c r="FN882" i="1"/>
  <c r="FD882" i="1"/>
  <c r="FF914" i="1"/>
  <c r="FJ914" i="1"/>
  <c r="FK914" i="1"/>
  <c r="FL914" i="1"/>
  <c r="FM914" i="1"/>
  <c r="FN914" i="1"/>
  <c r="FD914" i="1"/>
  <c r="FF577" i="1"/>
  <c r="FJ577" i="1"/>
  <c r="FK577" i="1"/>
  <c r="FL577" i="1"/>
  <c r="FM577" i="1"/>
  <c r="FN577" i="1"/>
  <c r="FD577" i="1"/>
  <c r="FF604" i="1"/>
  <c r="FJ604" i="1"/>
  <c r="FK604" i="1"/>
  <c r="FL604" i="1"/>
  <c r="FM604" i="1"/>
  <c r="FN604" i="1"/>
  <c r="FD604" i="1"/>
  <c r="FF660" i="1"/>
  <c r="FJ660" i="1"/>
  <c r="FK660" i="1"/>
  <c r="FL660" i="1"/>
  <c r="FM660" i="1"/>
  <c r="FN660" i="1"/>
  <c r="FD660" i="1"/>
  <c r="FF593" i="1"/>
  <c r="FJ593" i="1"/>
  <c r="FK593" i="1"/>
  <c r="FL593" i="1"/>
  <c r="FM593" i="1"/>
  <c r="FN593" i="1"/>
  <c r="FD593" i="1"/>
  <c r="FF620" i="1"/>
  <c r="FJ620" i="1"/>
  <c r="FK620" i="1"/>
  <c r="FL620" i="1"/>
  <c r="FM620" i="1"/>
  <c r="FN620" i="1"/>
  <c r="FD620" i="1"/>
  <c r="FF572" i="1"/>
  <c r="FJ572" i="1"/>
  <c r="FK572" i="1"/>
  <c r="FL572" i="1"/>
  <c r="FM572" i="1"/>
  <c r="FN572" i="1"/>
  <c r="FD572" i="1"/>
  <c r="FF686" i="1"/>
  <c r="FJ686" i="1"/>
  <c r="FK686" i="1"/>
  <c r="FL686" i="1"/>
  <c r="FM686" i="1"/>
  <c r="FN686" i="1"/>
  <c r="FD686" i="1"/>
  <c r="FF702" i="1"/>
  <c r="FJ702" i="1"/>
  <c r="FK702" i="1"/>
  <c r="FL702" i="1"/>
  <c r="FM702" i="1"/>
  <c r="FN702" i="1"/>
  <c r="FD702" i="1"/>
  <c r="FF718" i="1"/>
  <c r="FJ718" i="1"/>
  <c r="FK718" i="1"/>
  <c r="FL718" i="1"/>
  <c r="FM718" i="1"/>
  <c r="FN718" i="1"/>
  <c r="FD718" i="1"/>
  <c r="FF734" i="1"/>
  <c r="FJ734" i="1"/>
  <c r="FK734" i="1"/>
  <c r="FL734" i="1"/>
  <c r="FM734" i="1"/>
  <c r="FN734" i="1"/>
  <c r="FD734" i="1"/>
  <c r="FF750" i="1"/>
  <c r="FJ750" i="1"/>
  <c r="FK750" i="1"/>
  <c r="FL750" i="1"/>
  <c r="FM750" i="1"/>
  <c r="FN750" i="1"/>
  <c r="FD750" i="1"/>
  <c r="FF766" i="1"/>
  <c r="FJ766" i="1"/>
  <c r="FK766" i="1"/>
  <c r="FL766" i="1"/>
  <c r="FM766" i="1"/>
  <c r="FN766" i="1"/>
  <c r="FD766" i="1"/>
  <c r="FF782" i="1"/>
  <c r="FJ782" i="1"/>
  <c r="FK782" i="1"/>
  <c r="FL782" i="1"/>
  <c r="FM782" i="1"/>
  <c r="FN782" i="1"/>
  <c r="FD782" i="1"/>
  <c r="FF798" i="1"/>
  <c r="FJ798" i="1"/>
  <c r="FK798" i="1"/>
  <c r="FL798" i="1"/>
  <c r="FM798" i="1"/>
  <c r="FN798" i="1"/>
  <c r="FD798" i="1"/>
  <c r="FF814" i="1"/>
  <c r="FJ814" i="1"/>
  <c r="FK814" i="1"/>
  <c r="FL814" i="1"/>
  <c r="FM814" i="1"/>
  <c r="FN814" i="1"/>
  <c r="FD814" i="1"/>
  <c r="FF830" i="1"/>
  <c r="FJ830" i="1"/>
  <c r="FK830" i="1"/>
  <c r="FL830" i="1"/>
  <c r="FM830" i="1"/>
  <c r="FN830" i="1"/>
  <c r="FD830" i="1"/>
  <c r="FF1120" i="1"/>
  <c r="FJ1120" i="1"/>
  <c r="FK1120" i="1"/>
  <c r="FL1120" i="1"/>
  <c r="FM1120" i="1"/>
  <c r="FN1120" i="1"/>
  <c r="FD1120" i="1"/>
  <c r="FF1152" i="1"/>
  <c r="FJ1152" i="1"/>
  <c r="FK1152" i="1"/>
  <c r="FL1152" i="1"/>
  <c r="FM1152" i="1"/>
  <c r="FN1152" i="1"/>
  <c r="FD1152" i="1"/>
  <c r="FF1184" i="1"/>
  <c r="FJ1184" i="1"/>
  <c r="FK1184" i="1"/>
  <c r="FL1184" i="1"/>
  <c r="FM1184" i="1"/>
  <c r="FN1184" i="1"/>
  <c r="FD1184" i="1"/>
  <c r="FF1248" i="1"/>
  <c r="FJ1248" i="1"/>
  <c r="FK1248" i="1"/>
  <c r="FL1248" i="1"/>
  <c r="FM1248" i="1"/>
  <c r="FN1248" i="1"/>
  <c r="FD1248" i="1"/>
  <c r="FF1067" i="1"/>
  <c r="FJ1067" i="1"/>
  <c r="FK1067" i="1"/>
  <c r="FL1067" i="1"/>
  <c r="FM1067" i="1"/>
  <c r="FN1067" i="1"/>
  <c r="FD1067" i="1"/>
  <c r="FF1083" i="1"/>
  <c r="FJ1083" i="1"/>
  <c r="FK1083" i="1"/>
  <c r="FL1083" i="1"/>
  <c r="FM1083" i="1"/>
  <c r="FN1083" i="1"/>
  <c r="FD1083" i="1"/>
  <c r="FF1099" i="1"/>
  <c r="FJ1099" i="1"/>
  <c r="FK1099" i="1"/>
  <c r="FL1099" i="1"/>
  <c r="FM1099" i="1"/>
  <c r="FN1099" i="1"/>
  <c r="FD1099" i="1"/>
  <c r="FF1116" i="1"/>
  <c r="FJ1116" i="1"/>
  <c r="FK1116" i="1"/>
  <c r="FL1116" i="1"/>
  <c r="FM1116" i="1"/>
  <c r="FN1116" i="1"/>
  <c r="FD1116" i="1"/>
  <c r="FF1132" i="1"/>
  <c r="FJ1132" i="1"/>
  <c r="FK1132" i="1"/>
  <c r="FL1132" i="1"/>
  <c r="FM1132" i="1"/>
  <c r="FN1132" i="1"/>
  <c r="FD1132" i="1"/>
  <c r="FF1148" i="1"/>
  <c r="FJ1148" i="1"/>
  <c r="FK1148" i="1"/>
  <c r="FL1148" i="1"/>
  <c r="FM1148" i="1"/>
  <c r="FN1148" i="1"/>
  <c r="FD1148" i="1"/>
  <c r="FF1164" i="1"/>
  <c r="FJ1164" i="1"/>
  <c r="FK1164" i="1"/>
  <c r="FL1164" i="1"/>
  <c r="FM1164" i="1"/>
  <c r="FN1164" i="1"/>
  <c r="FD1164" i="1"/>
  <c r="FF1180" i="1"/>
  <c r="FJ1180" i="1"/>
  <c r="FK1180" i="1"/>
  <c r="FL1180" i="1"/>
  <c r="FM1180" i="1"/>
  <c r="FN1180" i="1"/>
  <c r="FD1180" i="1"/>
  <c r="FF1115" i="1"/>
  <c r="FJ1115" i="1"/>
  <c r="FK1115" i="1"/>
  <c r="FL1115" i="1"/>
  <c r="FM1115" i="1"/>
  <c r="FN1115" i="1"/>
  <c r="FD1115" i="1"/>
  <c r="FF1131" i="1"/>
  <c r="FJ1131" i="1"/>
  <c r="FK1131" i="1"/>
  <c r="FL1131" i="1"/>
  <c r="FM1131" i="1"/>
  <c r="FN1131" i="1"/>
  <c r="FD1131" i="1"/>
  <c r="FF1147" i="1"/>
  <c r="FJ1147" i="1"/>
  <c r="FK1147" i="1"/>
  <c r="FL1147" i="1"/>
  <c r="FM1147" i="1"/>
  <c r="FN1147" i="1"/>
  <c r="FD1147" i="1"/>
  <c r="FF1163" i="1"/>
  <c r="FJ1163" i="1"/>
  <c r="FK1163" i="1"/>
  <c r="FL1163" i="1"/>
  <c r="FM1163" i="1"/>
  <c r="FN1163" i="1"/>
  <c r="FD1163" i="1"/>
  <c r="FF1179" i="1"/>
  <c r="FJ1179" i="1"/>
  <c r="FK1179" i="1"/>
  <c r="FL1179" i="1"/>
  <c r="FM1179" i="1"/>
  <c r="FN1179" i="1"/>
  <c r="FD1179" i="1"/>
  <c r="FF1195" i="1"/>
  <c r="FJ1195" i="1"/>
  <c r="FK1195" i="1"/>
  <c r="FL1195" i="1"/>
  <c r="FM1195" i="1"/>
  <c r="FN1195" i="1"/>
  <c r="FD1195" i="1"/>
  <c r="FF1211" i="1"/>
  <c r="FJ1211" i="1"/>
  <c r="FK1211" i="1"/>
  <c r="FL1211" i="1"/>
  <c r="FM1211" i="1"/>
  <c r="FN1211" i="1"/>
  <c r="FD1211" i="1"/>
  <c r="FF1227" i="1"/>
  <c r="FJ1227" i="1"/>
  <c r="FK1227" i="1"/>
  <c r="FL1227" i="1"/>
  <c r="FM1227" i="1"/>
  <c r="FN1227" i="1"/>
  <c r="FD1227" i="1"/>
  <c r="FF1220" i="1"/>
  <c r="FJ1220" i="1"/>
  <c r="FK1220" i="1"/>
  <c r="FL1220" i="1"/>
  <c r="FM1220" i="1"/>
  <c r="FN1220" i="1"/>
  <c r="FD1220" i="1"/>
  <c r="FD1251" i="1"/>
  <c r="FF1251" i="1"/>
  <c r="FJ1251" i="1"/>
  <c r="FK1251" i="1"/>
  <c r="FL1251" i="1"/>
  <c r="FM1251" i="1"/>
  <c r="FN1251" i="1"/>
  <c r="FD1259" i="1"/>
  <c r="FF1259" i="1"/>
  <c r="FD1267" i="1"/>
  <c r="FF1267" i="1"/>
  <c r="FD1275" i="1"/>
  <c r="FF1275" i="1"/>
  <c r="FD1283" i="1"/>
  <c r="FF1283" i="1"/>
  <c r="FD1291" i="1"/>
  <c r="FF1291" i="1"/>
  <c r="FD1299" i="1"/>
  <c r="FF1299" i="1"/>
  <c r="FF1307" i="1"/>
  <c r="FD1307" i="1"/>
  <c r="FF1228" i="1"/>
  <c r="FJ1228" i="1"/>
  <c r="FK1228" i="1"/>
  <c r="FL1228" i="1"/>
  <c r="FM1228" i="1"/>
  <c r="FN1228" i="1"/>
  <c r="FD1228" i="1"/>
  <c r="FF1204" i="1"/>
  <c r="FJ1204" i="1"/>
  <c r="FK1204" i="1"/>
  <c r="FL1204" i="1"/>
  <c r="FM1204" i="1"/>
  <c r="FN1204" i="1"/>
  <c r="FD1204" i="1"/>
  <c r="FF1236" i="1"/>
  <c r="FJ1236" i="1"/>
  <c r="FK1236" i="1"/>
  <c r="FL1236" i="1"/>
  <c r="FM1236" i="1"/>
  <c r="FN1236" i="1"/>
  <c r="FD1236" i="1"/>
  <c r="FF1243" i="1"/>
  <c r="FJ1243" i="1"/>
  <c r="FK1243" i="1"/>
  <c r="FL1243" i="1"/>
  <c r="FM1243" i="1"/>
  <c r="FN1243" i="1"/>
  <c r="FD1243" i="1"/>
  <c r="FF1594" i="1"/>
  <c r="FD1594" i="1"/>
  <c r="FF1626" i="1"/>
  <c r="FD1626" i="1"/>
  <c r="FF1658" i="1"/>
  <c r="FD1658" i="1"/>
  <c r="FF1690" i="1"/>
  <c r="FD1690" i="1"/>
  <c r="FF1567" i="1"/>
  <c r="FD1567" i="1"/>
  <c r="FF1575" i="1"/>
  <c r="FD1575" i="1"/>
  <c r="FF1583" i="1"/>
  <c r="FD1583" i="1"/>
  <c r="FF1591" i="1"/>
  <c r="FD1591" i="1"/>
  <c r="FF1599" i="1"/>
  <c r="FD1599" i="1"/>
  <c r="FF1607" i="1"/>
  <c r="FD1607" i="1"/>
  <c r="FF1615" i="1"/>
  <c r="FD1615" i="1"/>
  <c r="FF1623" i="1"/>
  <c r="FD1623" i="1"/>
  <c r="FF1631" i="1"/>
  <c r="FD1631" i="1"/>
  <c r="FF1639" i="1"/>
  <c r="FD1639" i="1"/>
  <c r="FF1647" i="1"/>
  <c r="FD1647" i="1"/>
  <c r="FF1655" i="1"/>
  <c r="FD1655" i="1"/>
  <c r="FF1663" i="1"/>
  <c r="FD1663" i="1"/>
  <c r="FF1671" i="1"/>
  <c r="FD1671" i="1"/>
  <c r="FF1679" i="1"/>
  <c r="FD1679" i="1"/>
  <c r="FF1687" i="1"/>
  <c r="FD1687" i="1"/>
  <c r="FF1695" i="1"/>
  <c r="FD1695" i="1"/>
  <c r="FF1767" i="1"/>
  <c r="FD1767" i="1"/>
  <c r="FF1775" i="1"/>
  <c r="FD1775" i="1"/>
  <c r="FF1783" i="1"/>
  <c r="FD1783" i="1"/>
  <c r="FF1791" i="1"/>
  <c r="FD1791" i="1"/>
  <c r="FF1799" i="1"/>
  <c r="FD1799" i="1"/>
  <c r="FF1807" i="1"/>
  <c r="FD1807" i="1"/>
  <c r="FF1815" i="1"/>
  <c r="FD1815" i="1"/>
  <c r="FF1823" i="1"/>
  <c r="FD1823" i="1"/>
  <c r="FF1831" i="1"/>
  <c r="FD1831" i="1"/>
  <c r="FF1839" i="1"/>
  <c r="FD1839" i="1"/>
  <c r="FF1847" i="1"/>
  <c r="FD1847" i="1"/>
  <c r="FF1542" i="1"/>
  <c r="FD1542" i="1"/>
  <c r="FF1558" i="1"/>
  <c r="FD1558" i="1"/>
  <c r="FF1943" i="1"/>
  <c r="FD1943" i="1"/>
  <c r="FF1975" i="1"/>
  <c r="FD1975" i="1"/>
  <c r="FF1863" i="1"/>
  <c r="FD1863" i="1"/>
  <c r="FF1879" i="1"/>
  <c r="FD1879" i="1"/>
  <c r="FF1895" i="1"/>
  <c r="FD1895" i="1"/>
  <c r="FF1911" i="1"/>
  <c r="FD1911" i="1"/>
  <c r="FF1927" i="1"/>
  <c r="FD1927" i="1"/>
  <c r="FF1944" i="1"/>
  <c r="FD1944" i="1"/>
  <c r="FF1960" i="1"/>
  <c r="FD1960" i="1"/>
  <c r="FF1976" i="1"/>
  <c r="FD1976" i="1"/>
  <c r="FF1992" i="1"/>
  <c r="FD1992" i="1"/>
  <c r="FF9" i="1"/>
  <c r="FJ9" i="1"/>
  <c r="FK9" i="1"/>
  <c r="FL9" i="1"/>
  <c r="FM9" i="1"/>
  <c r="FN9" i="1"/>
  <c r="FD9" i="1"/>
  <c r="FD58" i="1"/>
  <c r="FF58" i="1"/>
  <c r="FJ58" i="1"/>
  <c r="FK58" i="1"/>
  <c r="FL58" i="1"/>
  <c r="FM58" i="1"/>
  <c r="FN58" i="1"/>
  <c r="FF79" i="1"/>
  <c r="FJ79" i="1"/>
  <c r="FK79" i="1"/>
  <c r="FL79" i="1"/>
  <c r="FM79" i="1"/>
  <c r="FN79" i="1"/>
  <c r="FD79" i="1"/>
  <c r="FF62" i="1"/>
  <c r="FJ62" i="1"/>
  <c r="FK62" i="1"/>
  <c r="FL62" i="1"/>
  <c r="FM62" i="1"/>
  <c r="FN62" i="1"/>
  <c r="FD62" i="1"/>
  <c r="FF38" i="1"/>
  <c r="FJ38" i="1"/>
  <c r="FK38" i="1"/>
  <c r="FL38" i="1"/>
  <c r="FM38" i="1"/>
  <c r="FN38" i="1"/>
  <c r="FD38" i="1"/>
  <c r="FF87" i="1"/>
  <c r="FJ87" i="1"/>
  <c r="FK87" i="1"/>
  <c r="FL87" i="1"/>
  <c r="FM87" i="1"/>
  <c r="FN87" i="1"/>
  <c r="FD87" i="1"/>
  <c r="FF108" i="1"/>
  <c r="FJ108" i="1"/>
  <c r="FK108" i="1"/>
  <c r="FL108" i="1"/>
  <c r="FM108" i="1"/>
  <c r="FN108" i="1"/>
  <c r="FD108" i="1"/>
  <c r="FF132" i="1"/>
  <c r="FJ132" i="1"/>
  <c r="FK132" i="1"/>
  <c r="FL132" i="1"/>
  <c r="FM132" i="1"/>
  <c r="FN132" i="1"/>
  <c r="FD132" i="1"/>
  <c r="FF82" i="1"/>
  <c r="FJ82" i="1"/>
  <c r="FK82" i="1"/>
  <c r="FL82" i="1"/>
  <c r="FM82" i="1"/>
  <c r="FN82" i="1"/>
  <c r="FD82" i="1"/>
  <c r="FF294" i="1"/>
  <c r="FJ294" i="1"/>
  <c r="FK294" i="1"/>
  <c r="FL294" i="1"/>
  <c r="FM294" i="1"/>
  <c r="FN294" i="1"/>
  <c r="FD294" i="1"/>
  <c r="FF13" i="1"/>
  <c r="FJ13" i="1"/>
  <c r="FK13" i="1"/>
  <c r="FL13" i="1"/>
  <c r="FM13" i="1"/>
  <c r="FN13" i="1"/>
  <c r="FD13" i="1"/>
  <c r="FF29" i="1"/>
  <c r="FJ29" i="1"/>
  <c r="FK29" i="1"/>
  <c r="FL29" i="1"/>
  <c r="FM29" i="1"/>
  <c r="FN29" i="1"/>
  <c r="FD29" i="1"/>
  <c r="FF45" i="1"/>
  <c r="FJ45" i="1"/>
  <c r="FK45" i="1"/>
  <c r="FL45" i="1"/>
  <c r="FM45" i="1"/>
  <c r="FN45" i="1"/>
  <c r="FD45" i="1"/>
  <c r="FF49" i="1"/>
  <c r="FJ49" i="1"/>
  <c r="FK49" i="1"/>
  <c r="FL49" i="1"/>
  <c r="FM49" i="1"/>
  <c r="FN49" i="1"/>
  <c r="FD49" i="1"/>
  <c r="FF54" i="1"/>
  <c r="FJ54" i="1"/>
  <c r="FK54" i="1"/>
  <c r="FL54" i="1"/>
  <c r="FM54" i="1"/>
  <c r="FN54" i="1"/>
  <c r="FD54" i="1"/>
  <c r="FF86" i="1"/>
  <c r="FJ86" i="1"/>
  <c r="FK86" i="1"/>
  <c r="FL86" i="1"/>
  <c r="FM86" i="1"/>
  <c r="FN86" i="1"/>
  <c r="FD86" i="1"/>
  <c r="FF83" i="1"/>
  <c r="FJ83" i="1"/>
  <c r="FK83" i="1"/>
  <c r="FL83" i="1"/>
  <c r="FM83" i="1"/>
  <c r="FN83" i="1"/>
  <c r="FD83" i="1"/>
  <c r="FF152" i="1"/>
  <c r="FJ152" i="1"/>
  <c r="FK152" i="1"/>
  <c r="FL152" i="1"/>
  <c r="FM152" i="1"/>
  <c r="FN152" i="1"/>
  <c r="FD152" i="1"/>
  <c r="FF168" i="1"/>
  <c r="FJ168" i="1"/>
  <c r="FK168" i="1"/>
  <c r="FL168" i="1"/>
  <c r="FM168" i="1"/>
  <c r="FN168" i="1"/>
  <c r="FD168" i="1"/>
  <c r="FF184" i="1"/>
  <c r="FJ184" i="1"/>
  <c r="FK184" i="1"/>
  <c r="FL184" i="1"/>
  <c r="FM184" i="1"/>
  <c r="FN184" i="1"/>
  <c r="FD184" i="1"/>
  <c r="FF157" i="1"/>
  <c r="FJ157" i="1"/>
  <c r="FK157" i="1"/>
  <c r="FL157" i="1"/>
  <c r="FM157" i="1"/>
  <c r="FN157" i="1"/>
  <c r="FD157" i="1"/>
  <c r="FF164" i="1"/>
  <c r="FJ164" i="1"/>
  <c r="FK164" i="1"/>
  <c r="FL164" i="1"/>
  <c r="FM164" i="1"/>
  <c r="FN164" i="1"/>
  <c r="FD164" i="1"/>
  <c r="FF180" i="1"/>
  <c r="FJ180" i="1"/>
  <c r="FK180" i="1"/>
  <c r="FL180" i="1"/>
  <c r="FM180" i="1"/>
  <c r="FN180" i="1"/>
  <c r="FD180" i="1"/>
  <c r="FF153" i="1"/>
  <c r="FJ153" i="1"/>
  <c r="FK153" i="1"/>
  <c r="FL153" i="1"/>
  <c r="FM153" i="1"/>
  <c r="FN153" i="1"/>
  <c r="FD153" i="1"/>
  <c r="FF210" i="1"/>
  <c r="FJ210" i="1"/>
  <c r="FK210" i="1"/>
  <c r="FL210" i="1"/>
  <c r="FM210" i="1"/>
  <c r="FN210" i="1"/>
  <c r="FD210" i="1"/>
  <c r="FF226" i="1"/>
  <c r="FJ226" i="1"/>
  <c r="FK226" i="1"/>
  <c r="FL226" i="1"/>
  <c r="FM226" i="1"/>
  <c r="FN226" i="1"/>
  <c r="FD226" i="1"/>
  <c r="FF242" i="1"/>
  <c r="FJ242" i="1"/>
  <c r="FK242" i="1"/>
  <c r="FL242" i="1"/>
  <c r="FM242" i="1"/>
  <c r="FN242" i="1"/>
  <c r="FD242" i="1"/>
  <c r="FF258" i="1"/>
  <c r="FJ258" i="1"/>
  <c r="FK258" i="1"/>
  <c r="FL258" i="1"/>
  <c r="FM258" i="1"/>
  <c r="FN258" i="1"/>
  <c r="FD258" i="1"/>
  <c r="FF274" i="1"/>
  <c r="FJ274" i="1"/>
  <c r="FK274" i="1"/>
  <c r="FL274" i="1"/>
  <c r="FM274" i="1"/>
  <c r="FN274" i="1"/>
  <c r="FD274" i="1"/>
  <c r="FF291" i="1"/>
  <c r="FJ291" i="1"/>
  <c r="FK291" i="1"/>
  <c r="FL291" i="1"/>
  <c r="FM291" i="1"/>
  <c r="FN291" i="1"/>
  <c r="FD291" i="1"/>
  <c r="FF307" i="1"/>
  <c r="FJ307" i="1"/>
  <c r="FK307" i="1"/>
  <c r="FL307" i="1"/>
  <c r="FM307" i="1"/>
  <c r="FN307" i="1"/>
  <c r="FD307" i="1"/>
  <c r="FF323" i="1"/>
  <c r="FJ323" i="1"/>
  <c r="FK323" i="1"/>
  <c r="FL323" i="1"/>
  <c r="FM323" i="1"/>
  <c r="FN323" i="1"/>
  <c r="FD323" i="1"/>
  <c r="FF339" i="1"/>
  <c r="FJ339" i="1"/>
  <c r="FK339" i="1"/>
  <c r="FL339" i="1"/>
  <c r="FM339" i="1"/>
  <c r="FN339" i="1"/>
  <c r="FD339" i="1"/>
  <c r="FF290" i="1"/>
  <c r="FJ290" i="1"/>
  <c r="FK290" i="1"/>
  <c r="FL290" i="1"/>
  <c r="FM290" i="1"/>
  <c r="FN290" i="1"/>
  <c r="FD290" i="1"/>
  <c r="FF383" i="1"/>
  <c r="FJ383" i="1"/>
  <c r="FK383" i="1"/>
  <c r="FL383" i="1"/>
  <c r="FM383" i="1"/>
  <c r="FN383" i="1"/>
  <c r="FD383" i="1"/>
  <c r="FF399" i="1"/>
  <c r="FJ399" i="1"/>
  <c r="FK399" i="1"/>
  <c r="FL399" i="1"/>
  <c r="FM399" i="1"/>
  <c r="FN399" i="1"/>
  <c r="FD399" i="1"/>
  <c r="FF415" i="1"/>
  <c r="FJ415" i="1"/>
  <c r="FK415" i="1"/>
  <c r="FL415" i="1"/>
  <c r="FM415" i="1"/>
  <c r="FN415" i="1"/>
  <c r="FD415" i="1"/>
  <c r="FF432" i="1"/>
  <c r="FJ432" i="1"/>
  <c r="FK432" i="1"/>
  <c r="FL432" i="1"/>
  <c r="FM432" i="1"/>
  <c r="FN432" i="1"/>
  <c r="FD432" i="1"/>
  <c r="FF464" i="1"/>
  <c r="FJ464" i="1"/>
  <c r="FK464" i="1"/>
  <c r="FL464" i="1"/>
  <c r="FM464" i="1"/>
  <c r="FN464" i="1"/>
  <c r="FD464" i="1"/>
  <c r="FF496" i="1"/>
  <c r="FJ496" i="1"/>
  <c r="FK496" i="1"/>
  <c r="FL496" i="1"/>
  <c r="FM496" i="1"/>
  <c r="FN496" i="1"/>
  <c r="FD496" i="1"/>
  <c r="FF523" i="1"/>
  <c r="FJ523" i="1"/>
  <c r="FK523" i="1"/>
  <c r="FL523" i="1"/>
  <c r="FM523" i="1"/>
  <c r="FN523" i="1"/>
  <c r="FD523" i="1"/>
  <c r="FF306" i="1"/>
  <c r="FJ306" i="1"/>
  <c r="FK306" i="1"/>
  <c r="FL306" i="1"/>
  <c r="FM306" i="1"/>
  <c r="FN306" i="1"/>
  <c r="FD306" i="1"/>
  <c r="FD354" i="1"/>
  <c r="FF354" i="1"/>
  <c r="FJ354" i="1"/>
  <c r="FK354" i="1"/>
  <c r="FL354" i="1"/>
  <c r="FM354" i="1"/>
  <c r="FN354" i="1"/>
  <c r="FF368" i="1"/>
  <c r="FJ368" i="1"/>
  <c r="FK368" i="1"/>
  <c r="FL368" i="1"/>
  <c r="FM368" i="1"/>
  <c r="FN368" i="1"/>
  <c r="FD368" i="1"/>
  <c r="FF428" i="1"/>
  <c r="FJ428" i="1"/>
  <c r="FK428" i="1"/>
  <c r="FL428" i="1"/>
  <c r="FM428" i="1"/>
  <c r="FN428" i="1"/>
  <c r="FD428" i="1"/>
  <c r="FF444" i="1"/>
  <c r="FJ444" i="1"/>
  <c r="FK444" i="1"/>
  <c r="FL444" i="1"/>
  <c r="FM444" i="1"/>
  <c r="FN444" i="1"/>
  <c r="FD444" i="1"/>
  <c r="FF460" i="1"/>
  <c r="FJ460" i="1"/>
  <c r="FK460" i="1"/>
  <c r="FL460" i="1"/>
  <c r="FM460" i="1"/>
  <c r="FN460" i="1"/>
  <c r="FD460" i="1"/>
  <c r="FF476" i="1"/>
  <c r="FJ476" i="1"/>
  <c r="FK476" i="1"/>
  <c r="FL476" i="1"/>
  <c r="FM476" i="1"/>
  <c r="FN476" i="1"/>
  <c r="FD476" i="1"/>
  <c r="FF492" i="1"/>
  <c r="FJ492" i="1"/>
  <c r="FK492" i="1"/>
  <c r="FL492" i="1"/>
  <c r="FM492" i="1"/>
  <c r="FN492" i="1"/>
  <c r="FD492" i="1"/>
  <c r="FF491" i="1"/>
  <c r="FJ491" i="1"/>
  <c r="FK491" i="1"/>
  <c r="FL491" i="1"/>
  <c r="FM491" i="1"/>
  <c r="FN491" i="1"/>
  <c r="FD491" i="1"/>
  <c r="FF581" i="1"/>
  <c r="FJ581" i="1"/>
  <c r="FK581" i="1"/>
  <c r="FL581" i="1"/>
  <c r="FM581" i="1"/>
  <c r="FN581" i="1"/>
  <c r="FD581" i="1"/>
  <c r="FF613" i="1"/>
  <c r="FJ613" i="1"/>
  <c r="FK613" i="1"/>
  <c r="FL613" i="1"/>
  <c r="FM613" i="1"/>
  <c r="FN613" i="1"/>
  <c r="FD613" i="1"/>
  <c r="FD641" i="1"/>
  <c r="FF641" i="1"/>
  <c r="FJ641" i="1"/>
  <c r="FK641" i="1"/>
  <c r="FL641" i="1"/>
  <c r="FM641" i="1"/>
  <c r="FN641" i="1"/>
  <c r="FD673" i="1"/>
  <c r="FF673" i="1"/>
  <c r="FJ673" i="1"/>
  <c r="FK673" i="1"/>
  <c r="FL673" i="1"/>
  <c r="FM673" i="1"/>
  <c r="FN673" i="1"/>
  <c r="FF451" i="1"/>
  <c r="FJ451" i="1"/>
  <c r="FK451" i="1"/>
  <c r="FL451" i="1"/>
  <c r="FM451" i="1"/>
  <c r="FN451" i="1"/>
  <c r="FD451" i="1"/>
  <c r="FF536" i="1"/>
  <c r="FJ536" i="1"/>
  <c r="FK536" i="1"/>
  <c r="FL536" i="1"/>
  <c r="FM536" i="1"/>
  <c r="FN536" i="1"/>
  <c r="FD536" i="1"/>
  <c r="FF580" i="1"/>
  <c r="FJ580" i="1"/>
  <c r="FK580" i="1"/>
  <c r="FL580" i="1"/>
  <c r="FM580" i="1"/>
  <c r="FN580" i="1"/>
  <c r="FD580" i="1"/>
  <c r="FF585" i="1"/>
  <c r="FJ585" i="1"/>
  <c r="FK585" i="1"/>
  <c r="FL585" i="1"/>
  <c r="FM585" i="1"/>
  <c r="FN585" i="1"/>
  <c r="FD585" i="1"/>
  <c r="FD196" i="1"/>
  <c r="FF196" i="1"/>
  <c r="FJ196" i="1"/>
  <c r="FK196" i="1"/>
  <c r="FL196" i="1"/>
  <c r="FM196" i="1"/>
  <c r="FN196" i="1"/>
  <c r="FF475" i="1"/>
  <c r="FJ475" i="1"/>
  <c r="FK475" i="1"/>
  <c r="FL475" i="1"/>
  <c r="FM475" i="1"/>
  <c r="FN475" i="1"/>
  <c r="FD475" i="1"/>
  <c r="FF528" i="1"/>
  <c r="FJ528" i="1"/>
  <c r="FK528" i="1"/>
  <c r="FL528" i="1"/>
  <c r="FM528" i="1"/>
  <c r="FN528" i="1"/>
  <c r="FD528" i="1"/>
  <c r="FF556" i="1"/>
  <c r="FJ556" i="1"/>
  <c r="FK556" i="1"/>
  <c r="FL556" i="1"/>
  <c r="FM556" i="1"/>
  <c r="FN556" i="1"/>
  <c r="FD556" i="1"/>
  <c r="FF842" i="1"/>
  <c r="FJ842" i="1"/>
  <c r="FK842" i="1"/>
  <c r="FL842" i="1"/>
  <c r="FM842" i="1"/>
  <c r="FN842" i="1"/>
  <c r="FD842" i="1"/>
  <c r="FF874" i="1"/>
  <c r="FJ874" i="1"/>
  <c r="FK874" i="1"/>
  <c r="FL874" i="1"/>
  <c r="FM874" i="1"/>
  <c r="FN874" i="1"/>
  <c r="FD874" i="1"/>
  <c r="FF906" i="1"/>
  <c r="FJ906" i="1"/>
  <c r="FK906" i="1"/>
  <c r="FL906" i="1"/>
  <c r="FM906" i="1"/>
  <c r="FN906" i="1"/>
  <c r="FD906" i="1"/>
  <c r="FF938" i="1"/>
  <c r="FJ938" i="1"/>
  <c r="FK938" i="1"/>
  <c r="FL938" i="1"/>
  <c r="FM938" i="1"/>
  <c r="FN938" i="1"/>
  <c r="FD938" i="1"/>
  <c r="FF983" i="1"/>
  <c r="FJ983" i="1"/>
  <c r="FK983" i="1"/>
  <c r="FL983" i="1"/>
  <c r="FM983" i="1"/>
  <c r="FN983" i="1"/>
  <c r="FD983" i="1"/>
  <c r="FF991" i="1"/>
  <c r="FJ991" i="1"/>
  <c r="FK991" i="1"/>
  <c r="FL991" i="1"/>
  <c r="FM991" i="1"/>
  <c r="FN991" i="1"/>
  <c r="FD991" i="1"/>
  <c r="FF999" i="1"/>
  <c r="FJ999" i="1"/>
  <c r="FK999" i="1"/>
  <c r="FL999" i="1"/>
  <c r="FM999" i="1"/>
  <c r="FN999" i="1"/>
  <c r="FD999" i="1"/>
  <c r="FF1007" i="1"/>
  <c r="FJ1007" i="1"/>
  <c r="FK1007" i="1"/>
  <c r="FL1007" i="1"/>
  <c r="FM1007" i="1"/>
  <c r="FN1007" i="1"/>
  <c r="FD1007" i="1"/>
  <c r="FF1015" i="1"/>
  <c r="FJ1015" i="1"/>
  <c r="FK1015" i="1"/>
  <c r="FL1015" i="1"/>
  <c r="FM1015" i="1"/>
  <c r="FN1015" i="1"/>
  <c r="FD1015" i="1"/>
  <c r="FF1023" i="1"/>
  <c r="FJ1023" i="1"/>
  <c r="FK1023" i="1"/>
  <c r="FL1023" i="1"/>
  <c r="FM1023" i="1"/>
  <c r="FN1023" i="1"/>
  <c r="FD1023" i="1"/>
  <c r="FF1031" i="1"/>
  <c r="FJ1031" i="1"/>
  <c r="FK1031" i="1"/>
  <c r="FL1031" i="1"/>
  <c r="FM1031" i="1"/>
  <c r="FN1031" i="1"/>
  <c r="FD1031" i="1"/>
  <c r="FF1039" i="1"/>
  <c r="FJ1039" i="1"/>
  <c r="FK1039" i="1"/>
  <c r="FL1039" i="1"/>
  <c r="FM1039" i="1"/>
  <c r="FN1039" i="1"/>
  <c r="FD1039" i="1"/>
  <c r="FF1047" i="1"/>
  <c r="FJ1047" i="1"/>
  <c r="FK1047" i="1"/>
  <c r="FL1047" i="1"/>
  <c r="FM1047" i="1"/>
  <c r="FN1047" i="1"/>
  <c r="FD1047" i="1"/>
  <c r="FF1055" i="1"/>
  <c r="FJ1055" i="1"/>
  <c r="FK1055" i="1"/>
  <c r="FL1055" i="1"/>
  <c r="FM1055" i="1"/>
  <c r="FN1055" i="1"/>
  <c r="FD1055" i="1"/>
  <c r="FF854" i="1"/>
  <c r="FJ854" i="1"/>
  <c r="FK854" i="1"/>
  <c r="FL854" i="1"/>
  <c r="FM854" i="1"/>
  <c r="FN854" i="1"/>
  <c r="FD854" i="1"/>
  <c r="FF870" i="1"/>
  <c r="FJ870" i="1"/>
  <c r="FK870" i="1"/>
  <c r="FL870" i="1"/>
  <c r="FM870" i="1"/>
  <c r="FN870" i="1"/>
  <c r="FD870" i="1"/>
  <c r="FF886" i="1"/>
  <c r="FJ886" i="1"/>
  <c r="FK886" i="1"/>
  <c r="FL886" i="1"/>
  <c r="FM886" i="1"/>
  <c r="FN886" i="1"/>
  <c r="FD886" i="1"/>
  <c r="FF902" i="1"/>
  <c r="FJ902" i="1"/>
  <c r="FK902" i="1"/>
  <c r="FL902" i="1"/>
  <c r="FM902" i="1"/>
  <c r="FN902" i="1"/>
  <c r="FD902" i="1"/>
  <c r="FF918" i="1"/>
  <c r="FJ918" i="1"/>
  <c r="FK918" i="1"/>
  <c r="FL918" i="1"/>
  <c r="FM918" i="1"/>
  <c r="FN918" i="1"/>
  <c r="FD918" i="1"/>
  <c r="FF934" i="1"/>
  <c r="FJ934" i="1"/>
  <c r="FK934" i="1"/>
  <c r="FL934" i="1"/>
  <c r="FM934" i="1"/>
  <c r="FN934" i="1"/>
  <c r="FD934" i="1"/>
  <c r="FF161" i="1"/>
  <c r="FJ161" i="1"/>
  <c r="FK161" i="1"/>
  <c r="FL161" i="1"/>
  <c r="FM161" i="1"/>
  <c r="FN161" i="1"/>
  <c r="FD161" i="1"/>
  <c r="FF682" i="1"/>
  <c r="FJ682" i="1"/>
  <c r="FK682" i="1"/>
  <c r="FL682" i="1"/>
  <c r="FM682" i="1"/>
  <c r="FN682" i="1"/>
  <c r="FD682" i="1"/>
  <c r="FF698" i="1"/>
  <c r="FJ698" i="1"/>
  <c r="FK698" i="1"/>
  <c r="FL698" i="1"/>
  <c r="FM698" i="1"/>
  <c r="FN698" i="1"/>
  <c r="FD698" i="1"/>
  <c r="FF714" i="1"/>
  <c r="FJ714" i="1"/>
  <c r="FK714" i="1"/>
  <c r="FL714" i="1"/>
  <c r="FM714" i="1"/>
  <c r="FN714" i="1"/>
  <c r="FD714" i="1"/>
  <c r="FF730" i="1"/>
  <c r="FJ730" i="1"/>
  <c r="FK730" i="1"/>
  <c r="FL730" i="1"/>
  <c r="FM730" i="1"/>
  <c r="FN730" i="1"/>
  <c r="FD730" i="1"/>
  <c r="FF746" i="1"/>
  <c r="FJ746" i="1"/>
  <c r="FK746" i="1"/>
  <c r="FL746" i="1"/>
  <c r="FM746" i="1"/>
  <c r="FN746" i="1"/>
  <c r="FD746" i="1"/>
  <c r="FF762" i="1"/>
  <c r="FJ762" i="1"/>
  <c r="FK762" i="1"/>
  <c r="FL762" i="1"/>
  <c r="FM762" i="1"/>
  <c r="FN762" i="1"/>
  <c r="FD762" i="1"/>
  <c r="FF778" i="1"/>
  <c r="FJ778" i="1"/>
  <c r="FK778" i="1"/>
  <c r="FL778" i="1"/>
  <c r="FM778" i="1"/>
  <c r="FN778" i="1"/>
  <c r="FD778" i="1"/>
  <c r="FF794" i="1"/>
  <c r="FJ794" i="1"/>
  <c r="FK794" i="1"/>
  <c r="FL794" i="1"/>
  <c r="FM794" i="1"/>
  <c r="FN794" i="1"/>
  <c r="FD794" i="1"/>
  <c r="FF810" i="1"/>
  <c r="FJ810" i="1"/>
  <c r="FK810" i="1"/>
  <c r="FL810" i="1"/>
  <c r="FM810" i="1"/>
  <c r="FN810" i="1"/>
  <c r="FD810" i="1"/>
  <c r="FF826" i="1"/>
  <c r="FJ826" i="1"/>
  <c r="FK826" i="1"/>
  <c r="FL826" i="1"/>
  <c r="FM826" i="1"/>
  <c r="FN826" i="1"/>
  <c r="FD826" i="1"/>
  <c r="FF843" i="1"/>
  <c r="FJ843" i="1"/>
  <c r="FK843" i="1"/>
  <c r="FL843" i="1"/>
  <c r="FM843" i="1"/>
  <c r="FN843" i="1"/>
  <c r="FD843" i="1"/>
  <c r="FF859" i="1"/>
  <c r="FJ859" i="1"/>
  <c r="FK859" i="1"/>
  <c r="FL859" i="1"/>
  <c r="FM859" i="1"/>
  <c r="FN859" i="1"/>
  <c r="FD859" i="1"/>
  <c r="FF875" i="1"/>
  <c r="FJ875" i="1"/>
  <c r="FK875" i="1"/>
  <c r="FL875" i="1"/>
  <c r="FM875" i="1"/>
  <c r="FN875" i="1"/>
  <c r="FD875" i="1"/>
  <c r="FF891" i="1"/>
  <c r="FJ891" i="1"/>
  <c r="FK891" i="1"/>
  <c r="FL891" i="1"/>
  <c r="FM891" i="1"/>
  <c r="FN891" i="1"/>
  <c r="FD891" i="1"/>
  <c r="FF907" i="1"/>
  <c r="FJ907" i="1"/>
  <c r="FK907" i="1"/>
  <c r="FL907" i="1"/>
  <c r="FM907" i="1"/>
  <c r="FN907" i="1"/>
  <c r="FD907" i="1"/>
  <c r="FF923" i="1"/>
  <c r="FJ923" i="1"/>
  <c r="FK923" i="1"/>
  <c r="FL923" i="1"/>
  <c r="FM923" i="1"/>
  <c r="FN923" i="1"/>
  <c r="FD923" i="1"/>
  <c r="FF939" i="1"/>
  <c r="FJ939" i="1"/>
  <c r="FK939" i="1"/>
  <c r="FL939" i="1"/>
  <c r="FM939" i="1"/>
  <c r="FN939" i="1"/>
  <c r="FD939" i="1"/>
  <c r="FF1128" i="1"/>
  <c r="FJ1128" i="1"/>
  <c r="FK1128" i="1"/>
  <c r="FL1128" i="1"/>
  <c r="FM1128" i="1"/>
  <c r="FN1128" i="1"/>
  <c r="FD1128" i="1"/>
  <c r="FF1160" i="1"/>
  <c r="FJ1160" i="1"/>
  <c r="FK1160" i="1"/>
  <c r="FL1160" i="1"/>
  <c r="FM1160" i="1"/>
  <c r="FN1160" i="1"/>
  <c r="FD1160" i="1"/>
  <c r="FF1192" i="1"/>
  <c r="FJ1192" i="1"/>
  <c r="FK1192" i="1"/>
  <c r="FL1192" i="1"/>
  <c r="FM1192" i="1"/>
  <c r="FN1192" i="1"/>
  <c r="FD1192" i="1"/>
  <c r="FF1127" i="1"/>
  <c r="FJ1127" i="1"/>
  <c r="FK1127" i="1"/>
  <c r="FL1127" i="1"/>
  <c r="FM1127" i="1"/>
  <c r="FN1127" i="1"/>
  <c r="FD1127" i="1"/>
  <c r="FF1143" i="1"/>
  <c r="FJ1143" i="1"/>
  <c r="FK1143" i="1"/>
  <c r="FL1143" i="1"/>
  <c r="FM1143" i="1"/>
  <c r="FN1143" i="1"/>
  <c r="FD1143" i="1"/>
  <c r="FF1159" i="1"/>
  <c r="FJ1159" i="1"/>
  <c r="FK1159" i="1"/>
  <c r="FL1159" i="1"/>
  <c r="FM1159" i="1"/>
  <c r="FN1159" i="1"/>
  <c r="FD1159" i="1"/>
  <c r="FF1175" i="1"/>
  <c r="FJ1175" i="1"/>
  <c r="FK1175" i="1"/>
  <c r="FL1175" i="1"/>
  <c r="FM1175" i="1"/>
  <c r="FN1175" i="1"/>
  <c r="FD1175" i="1"/>
  <c r="FF1191" i="1"/>
  <c r="FJ1191" i="1"/>
  <c r="FK1191" i="1"/>
  <c r="FL1191" i="1"/>
  <c r="FM1191" i="1"/>
  <c r="FN1191" i="1"/>
  <c r="FD1191" i="1"/>
  <c r="FF1207" i="1"/>
  <c r="FJ1207" i="1"/>
  <c r="FK1207" i="1"/>
  <c r="FL1207" i="1"/>
  <c r="FM1207" i="1"/>
  <c r="FN1207" i="1"/>
  <c r="FD1207" i="1"/>
  <c r="FF1223" i="1"/>
  <c r="FJ1223" i="1"/>
  <c r="FK1223" i="1"/>
  <c r="FL1223" i="1"/>
  <c r="FM1223" i="1"/>
  <c r="FN1223" i="1"/>
  <c r="FD1223" i="1"/>
  <c r="FF1239" i="1"/>
  <c r="FJ1239" i="1"/>
  <c r="FK1239" i="1"/>
  <c r="FL1239" i="1"/>
  <c r="FM1239" i="1"/>
  <c r="FN1239" i="1"/>
  <c r="FD1239" i="1"/>
  <c r="FF1063" i="1"/>
  <c r="FJ1063" i="1"/>
  <c r="FK1063" i="1"/>
  <c r="FL1063" i="1"/>
  <c r="FM1063" i="1"/>
  <c r="FN1063" i="1"/>
  <c r="FD1063" i="1"/>
  <c r="FF1079" i="1"/>
  <c r="FJ1079" i="1"/>
  <c r="FK1079" i="1"/>
  <c r="FL1079" i="1"/>
  <c r="FM1079" i="1"/>
  <c r="FN1079" i="1"/>
  <c r="FD1079" i="1"/>
  <c r="FF1095" i="1"/>
  <c r="FJ1095" i="1"/>
  <c r="FK1095" i="1"/>
  <c r="FL1095" i="1"/>
  <c r="FM1095" i="1"/>
  <c r="FN1095" i="1"/>
  <c r="FD1095" i="1"/>
  <c r="FF1111" i="1"/>
  <c r="FJ1111" i="1"/>
  <c r="FK1111" i="1"/>
  <c r="FL1111" i="1"/>
  <c r="FM1111" i="1"/>
  <c r="FN1111" i="1"/>
  <c r="FD1111" i="1"/>
  <c r="FF1310" i="1"/>
  <c r="FD1310" i="1"/>
  <c r="FF1318" i="1"/>
  <c r="FD1318" i="1"/>
  <c r="FF1326" i="1"/>
  <c r="FD1326" i="1"/>
  <c r="FF1334" i="1"/>
  <c r="FD1334" i="1"/>
  <c r="FF1342" i="1"/>
  <c r="FD1342" i="1"/>
  <c r="FF1350" i="1"/>
  <c r="FD1350" i="1"/>
  <c r="FF1358" i="1"/>
  <c r="FD1358" i="1"/>
  <c r="FF1366" i="1"/>
  <c r="FD1366" i="1"/>
  <c r="FF1374" i="1"/>
  <c r="FD1374" i="1"/>
  <c r="FF1382" i="1"/>
  <c r="FD1382" i="1"/>
  <c r="FF1390" i="1"/>
  <c r="FD1390" i="1"/>
  <c r="FF1398" i="1"/>
  <c r="FD1398" i="1"/>
  <c r="FF1406" i="1"/>
  <c r="FD1406" i="1"/>
  <c r="FF1414" i="1"/>
  <c r="FD1414" i="1"/>
  <c r="FF1422" i="1"/>
  <c r="FD1422" i="1"/>
  <c r="FF1430" i="1"/>
  <c r="FD1430" i="1"/>
  <c r="FF1438" i="1"/>
  <c r="FD1438" i="1"/>
  <c r="FF1446" i="1"/>
  <c r="FD1446" i="1"/>
  <c r="FF1454" i="1"/>
  <c r="FD1454" i="1"/>
  <c r="FF1462" i="1"/>
  <c r="FD1462" i="1"/>
  <c r="FF1470" i="1"/>
  <c r="FD1470" i="1"/>
  <c r="FF1478" i="1"/>
  <c r="FD1478" i="1"/>
  <c r="FF1486" i="1"/>
  <c r="FD1486" i="1"/>
  <c r="FF1494" i="1"/>
  <c r="FD1494" i="1"/>
  <c r="FF1502" i="1"/>
  <c r="FD1502" i="1"/>
  <c r="FF1510" i="1"/>
  <c r="FD1510" i="1"/>
  <c r="FF1518" i="1"/>
  <c r="FD1518" i="1"/>
  <c r="FF1526" i="1"/>
  <c r="FD1526" i="1"/>
  <c r="FF1586" i="1"/>
  <c r="FD1586" i="1"/>
  <c r="FF1618" i="1"/>
  <c r="FD1618" i="1"/>
  <c r="FF1650" i="1"/>
  <c r="FD1650" i="1"/>
  <c r="FF1682" i="1"/>
  <c r="FD1682" i="1"/>
  <c r="FF1538" i="1"/>
  <c r="FD1538" i="1"/>
  <c r="FF1554" i="1"/>
  <c r="FD1554" i="1"/>
  <c r="FF1566" i="1"/>
  <c r="FD1566" i="1"/>
  <c r="FF1582" i="1"/>
  <c r="FD1582" i="1"/>
  <c r="FF1598" i="1"/>
  <c r="FD1598" i="1"/>
  <c r="FF1614" i="1"/>
  <c r="FD1614" i="1"/>
  <c r="FF1630" i="1"/>
  <c r="FD1630" i="1"/>
  <c r="FF1646" i="1"/>
  <c r="FD1646" i="1"/>
  <c r="FF1662" i="1"/>
  <c r="FD1662" i="1"/>
  <c r="FF1678" i="1"/>
  <c r="FD1678" i="1"/>
  <c r="FF1694" i="1"/>
  <c r="FD1694" i="1"/>
  <c r="FF1571" i="1"/>
  <c r="FD1571" i="1"/>
  <c r="FF1587" i="1"/>
  <c r="FD1587" i="1"/>
  <c r="FF1603" i="1"/>
  <c r="FD1603" i="1"/>
  <c r="FF1619" i="1"/>
  <c r="FD1619" i="1"/>
  <c r="FF1635" i="1"/>
  <c r="FD1635" i="1"/>
  <c r="FF1651" i="1"/>
  <c r="FD1651" i="1"/>
  <c r="FF1667" i="1"/>
  <c r="FD1667" i="1"/>
  <c r="FF1683" i="1"/>
  <c r="FD1683" i="1"/>
  <c r="FF1935" i="1"/>
  <c r="FD1935" i="1"/>
  <c r="FF1967" i="1"/>
  <c r="FD1967" i="1"/>
  <c r="FF1999" i="1"/>
  <c r="FD1999" i="1"/>
  <c r="FF1940" i="1"/>
  <c r="FD1940" i="1"/>
  <c r="FF1948" i="1"/>
  <c r="FD1948" i="1"/>
  <c r="FF1956" i="1"/>
  <c r="FD1956" i="1"/>
  <c r="FF1964" i="1"/>
  <c r="FD1964" i="1"/>
  <c r="FF1972" i="1"/>
  <c r="FD1972" i="1"/>
  <c r="FF1980" i="1"/>
  <c r="FD1980" i="1"/>
  <c r="FF1988" i="1"/>
  <c r="FD1988" i="1"/>
  <c r="FF1996" i="1"/>
  <c r="FD1996" i="1"/>
  <c r="FF1947" i="1"/>
  <c r="FD1947" i="1"/>
  <c r="FF1963" i="1"/>
  <c r="FD1963" i="1"/>
  <c r="FF1979" i="1"/>
  <c r="FD1979" i="1"/>
  <c r="FF1995" i="1"/>
  <c r="FD1995" i="1"/>
  <c r="FF1859" i="1"/>
  <c r="FD1859" i="1"/>
  <c r="FF1875" i="1"/>
  <c r="FD1875" i="1"/>
  <c r="FF1891" i="1"/>
  <c r="FD1891" i="1"/>
  <c r="FF1907" i="1"/>
  <c r="FD1907" i="1"/>
  <c r="FF1923" i="1"/>
  <c r="FD1923" i="1"/>
  <c r="FF17" i="1"/>
  <c r="FJ17" i="1"/>
  <c r="FK17" i="1"/>
  <c r="FL17" i="1"/>
  <c r="FM17" i="1"/>
  <c r="FN17" i="1"/>
  <c r="FD17" i="1"/>
  <c r="FF70" i="1"/>
  <c r="FJ70" i="1"/>
  <c r="FK70" i="1"/>
  <c r="FL70" i="1"/>
  <c r="FM70" i="1"/>
  <c r="FN70" i="1"/>
  <c r="FD70" i="1"/>
  <c r="FF160" i="1"/>
  <c r="FJ160" i="1"/>
  <c r="FK160" i="1"/>
  <c r="FL160" i="1"/>
  <c r="FM160" i="1"/>
  <c r="FN160" i="1"/>
  <c r="FD160" i="1"/>
  <c r="FF46" i="1"/>
  <c r="FJ46" i="1"/>
  <c r="FK46" i="1"/>
  <c r="FL46" i="1"/>
  <c r="FM46" i="1"/>
  <c r="FN46" i="1"/>
  <c r="FD46" i="1"/>
  <c r="FF37" i="1"/>
  <c r="FJ37" i="1"/>
  <c r="FK37" i="1"/>
  <c r="FL37" i="1"/>
  <c r="FM37" i="1"/>
  <c r="FN37" i="1"/>
  <c r="FD37" i="1"/>
  <c r="FF116" i="1"/>
  <c r="FJ116" i="1"/>
  <c r="FK116" i="1"/>
  <c r="FL116" i="1"/>
  <c r="FM116" i="1"/>
  <c r="FN116" i="1"/>
  <c r="FD116" i="1"/>
  <c r="FF140" i="1"/>
  <c r="FJ140" i="1"/>
  <c r="FK140" i="1"/>
  <c r="FL140" i="1"/>
  <c r="FM140" i="1"/>
  <c r="FN140" i="1"/>
  <c r="FD140" i="1"/>
  <c r="FF326" i="1"/>
  <c r="FJ326" i="1"/>
  <c r="FK326" i="1"/>
  <c r="FL326" i="1"/>
  <c r="FM326" i="1"/>
  <c r="FN326" i="1"/>
  <c r="FD326" i="1"/>
  <c r="FF169" i="1"/>
  <c r="FJ169" i="1"/>
  <c r="FK169" i="1"/>
  <c r="FL169" i="1"/>
  <c r="FM169" i="1"/>
  <c r="FN169" i="1"/>
  <c r="FD169" i="1"/>
  <c r="FF5" i="1"/>
  <c r="FJ5" i="1"/>
  <c r="FK5" i="1"/>
  <c r="FL5" i="1"/>
  <c r="FM5" i="1"/>
  <c r="FN5" i="1"/>
  <c r="FD5" i="1"/>
  <c r="FF21" i="1"/>
  <c r="FJ21" i="1"/>
  <c r="FK21" i="1"/>
  <c r="FL21" i="1"/>
  <c r="FM21" i="1"/>
  <c r="FN21" i="1"/>
  <c r="FD21" i="1"/>
  <c r="FD4" i="1"/>
  <c r="FF4" i="1"/>
  <c r="FF41" i="1"/>
  <c r="FJ41" i="1"/>
  <c r="FK41" i="1"/>
  <c r="FL41" i="1"/>
  <c r="FM41" i="1"/>
  <c r="FN41" i="1"/>
  <c r="FD41" i="1"/>
  <c r="FF50" i="1"/>
  <c r="FJ50" i="1"/>
  <c r="FK50" i="1"/>
  <c r="FL50" i="1"/>
  <c r="FM50" i="1"/>
  <c r="FN50" i="1"/>
  <c r="FD50" i="1"/>
  <c r="FF66" i="1"/>
  <c r="FJ66" i="1"/>
  <c r="FK66" i="1"/>
  <c r="FL66" i="1"/>
  <c r="FM66" i="1"/>
  <c r="FN66" i="1"/>
  <c r="FD66" i="1"/>
  <c r="FF74" i="1"/>
  <c r="FJ74" i="1"/>
  <c r="FK74" i="1"/>
  <c r="FL74" i="1"/>
  <c r="FM74" i="1"/>
  <c r="FN74" i="1"/>
  <c r="FD74" i="1"/>
  <c r="FD92" i="1"/>
  <c r="FF92" i="1"/>
  <c r="FJ92" i="1"/>
  <c r="FK92" i="1"/>
  <c r="FL92" i="1"/>
  <c r="FM92" i="1"/>
  <c r="FN92" i="1"/>
  <c r="FD100" i="1"/>
  <c r="FF100" i="1"/>
  <c r="FJ100" i="1"/>
  <c r="FK100" i="1"/>
  <c r="FL100" i="1"/>
  <c r="FM100" i="1"/>
  <c r="FN100" i="1"/>
  <c r="FF112" i="1"/>
  <c r="FJ112" i="1"/>
  <c r="FK112" i="1"/>
  <c r="FL112" i="1"/>
  <c r="FM112" i="1"/>
  <c r="FN112" i="1"/>
  <c r="FD112" i="1"/>
  <c r="FF120" i="1"/>
  <c r="FJ120" i="1"/>
  <c r="FK120" i="1"/>
  <c r="FL120" i="1"/>
  <c r="FM120" i="1"/>
  <c r="FN120" i="1"/>
  <c r="FD120" i="1"/>
  <c r="FF128" i="1"/>
  <c r="FJ128" i="1"/>
  <c r="FK128" i="1"/>
  <c r="FL128" i="1"/>
  <c r="FM128" i="1"/>
  <c r="FN128" i="1"/>
  <c r="FD128" i="1"/>
  <c r="FF136" i="1"/>
  <c r="FJ136" i="1"/>
  <c r="FK136" i="1"/>
  <c r="FL136" i="1"/>
  <c r="FM136" i="1"/>
  <c r="FN136" i="1"/>
  <c r="FD136" i="1"/>
  <c r="FF144" i="1"/>
  <c r="FJ144" i="1"/>
  <c r="FK144" i="1"/>
  <c r="FL144" i="1"/>
  <c r="FM144" i="1"/>
  <c r="FN144" i="1"/>
  <c r="FD144" i="1"/>
  <c r="FF181" i="1"/>
  <c r="FJ181" i="1"/>
  <c r="FK181" i="1"/>
  <c r="FL181" i="1"/>
  <c r="FM181" i="1"/>
  <c r="FN181" i="1"/>
  <c r="FD181" i="1"/>
  <c r="FF185" i="1"/>
  <c r="FJ185" i="1"/>
  <c r="FK185" i="1"/>
  <c r="FL185" i="1"/>
  <c r="FM185" i="1"/>
  <c r="FN185" i="1"/>
  <c r="FD185" i="1"/>
  <c r="FF295" i="1"/>
  <c r="FJ295" i="1"/>
  <c r="FK295" i="1"/>
  <c r="FL295" i="1"/>
  <c r="FM295" i="1"/>
  <c r="FN295" i="1"/>
  <c r="FD295" i="1"/>
  <c r="FF303" i="1"/>
  <c r="FJ303" i="1"/>
  <c r="FK303" i="1"/>
  <c r="FL303" i="1"/>
  <c r="FM303" i="1"/>
  <c r="FN303" i="1"/>
  <c r="FD303" i="1"/>
  <c r="FF311" i="1"/>
  <c r="FJ311" i="1"/>
  <c r="FK311" i="1"/>
  <c r="FL311" i="1"/>
  <c r="FM311" i="1"/>
  <c r="FN311" i="1"/>
  <c r="FD311" i="1"/>
  <c r="FF319" i="1"/>
  <c r="FJ319" i="1"/>
  <c r="FK319" i="1"/>
  <c r="FL319" i="1"/>
  <c r="FM319" i="1"/>
  <c r="FN319" i="1"/>
  <c r="FD319" i="1"/>
  <c r="FF327" i="1"/>
  <c r="FJ327" i="1"/>
  <c r="FK327" i="1"/>
  <c r="FL327" i="1"/>
  <c r="FM327" i="1"/>
  <c r="FN327" i="1"/>
  <c r="FD327" i="1"/>
  <c r="FF335" i="1"/>
  <c r="FJ335" i="1"/>
  <c r="FK335" i="1"/>
  <c r="FL335" i="1"/>
  <c r="FM335" i="1"/>
  <c r="FN335" i="1"/>
  <c r="FD335" i="1"/>
  <c r="FF177" i="1"/>
  <c r="FJ177" i="1"/>
  <c r="FK177" i="1"/>
  <c r="FL177" i="1"/>
  <c r="FM177" i="1"/>
  <c r="FN177" i="1"/>
  <c r="FD177" i="1"/>
  <c r="FF302" i="1"/>
  <c r="FJ302" i="1"/>
  <c r="FK302" i="1"/>
  <c r="FL302" i="1"/>
  <c r="FM302" i="1"/>
  <c r="FN302" i="1"/>
  <c r="FD302" i="1"/>
  <c r="FF318" i="1"/>
  <c r="FJ318" i="1"/>
  <c r="FK318" i="1"/>
  <c r="FL318" i="1"/>
  <c r="FM318" i="1"/>
  <c r="FN318" i="1"/>
  <c r="FD318" i="1"/>
  <c r="FF334" i="1"/>
  <c r="FJ334" i="1"/>
  <c r="FK334" i="1"/>
  <c r="FL334" i="1"/>
  <c r="FM334" i="1"/>
  <c r="FN334" i="1"/>
  <c r="FD334" i="1"/>
  <c r="FD188" i="1"/>
  <c r="FF188" i="1"/>
  <c r="FJ188" i="1"/>
  <c r="FK188" i="1"/>
  <c r="FL188" i="1"/>
  <c r="FM188" i="1"/>
  <c r="FN188" i="1"/>
  <c r="FF206" i="1"/>
  <c r="FJ206" i="1"/>
  <c r="FK206" i="1"/>
  <c r="FL206" i="1"/>
  <c r="FM206" i="1"/>
  <c r="FN206" i="1"/>
  <c r="FD206" i="1"/>
  <c r="FF222" i="1"/>
  <c r="FJ222" i="1"/>
  <c r="FK222" i="1"/>
  <c r="FL222" i="1"/>
  <c r="FM222" i="1"/>
  <c r="FN222" i="1"/>
  <c r="FD222" i="1"/>
  <c r="FF238" i="1"/>
  <c r="FJ238" i="1"/>
  <c r="FK238" i="1"/>
  <c r="FL238" i="1"/>
  <c r="FM238" i="1"/>
  <c r="FN238" i="1"/>
  <c r="FD238" i="1"/>
  <c r="FF254" i="1"/>
  <c r="FJ254" i="1"/>
  <c r="FK254" i="1"/>
  <c r="FL254" i="1"/>
  <c r="FM254" i="1"/>
  <c r="FN254" i="1"/>
  <c r="FD254" i="1"/>
  <c r="FF270" i="1"/>
  <c r="FJ270" i="1"/>
  <c r="FK270" i="1"/>
  <c r="FL270" i="1"/>
  <c r="FM270" i="1"/>
  <c r="FN270" i="1"/>
  <c r="FD270" i="1"/>
  <c r="FF286" i="1"/>
  <c r="FJ286" i="1"/>
  <c r="FK286" i="1"/>
  <c r="FL286" i="1"/>
  <c r="FM286" i="1"/>
  <c r="FN286" i="1"/>
  <c r="FD286" i="1"/>
  <c r="FF322" i="1"/>
  <c r="FJ322" i="1"/>
  <c r="FK322" i="1"/>
  <c r="FL322" i="1"/>
  <c r="FM322" i="1"/>
  <c r="FN322" i="1"/>
  <c r="FD322" i="1"/>
  <c r="FF352" i="1"/>
  <c r="FJ352" i="1"/>
  <c r="FK352" i="1"/>
  <c r="FL352" i="1"/>
  <c r="FM352" i="1"/>
  <c r="FN352" i="1"/>
  <c r="FD352" i="1"/>
  <c r="FF379" i="1"/>
  <c r="FJ379" i="1"/>
  <c r="FK379" i="1"/>
  <c r="FL379" i="1"/>
  <c r="FM379" i="1"/>
  <c r="FN379" i="1"/>
  <c r="FD379" i="1"/>
  <c r="FF395" i="1"/>
  <c r="FJ395" i="1"/>
  <c r="FK395" i="1"/>
  <c r="FL395" i="1"/>
  <c r="FM395" i="1"/>
  <c r="FN395" i="1"/>
  <c r="FD395" i="1"/>
  <c r="FF411" i="1"/>
  <c r="FJ411" i="1"/>
  <c r="FK411" i="1"/>
  <c r="FL411" i="1"/>
  <c r="FM411" i="1"/>
  <c r="FN411" i="1"/>
  <c r="FD411" i="1"/>
  <c r="FF427" i="1"/>
  <c r="FJ427" i="1"/>
  <c r="FK427" i="1"/>
  <c r="FL427" i="1"/>
  <c r="FM427" i="1"/>
  <c r="FN427" i="1"/>
  <c r="FD427" i="1"/>
  <c r="FF456" i="1"/>
  <c r="FJ456" i="1"/>
  <c r="FK456" i="1"/>
  <c r="FL456" i="1"/>
  <c r="FM456" i="1"/>
  <c r="FN456" i="1"/>
  <c r="FD456" i="1"/>
  <c r="FF488" i="1"/>
  <c r="FJ488" i="1"/>
  <c r="FK488" i="1"/>
  <c r="FL488" i="1"/>
  <c r="FM488" i="1"/>
  <c r="FN488" i="1"/>
  <c r="FD488" i="1"/>
  <c r="FD501" i="1"/>
  <c r="FF501" i="1"/>
  <c r="FJ501" i="1"/>
  <c r="FK501" i="1"/>
  <c r="FL501" i="1"/>
  <c r="FM501" i="1"/>
  <c r="FN501" i="1"/>
  <c r="FD517" i="1"/>
  <c r="FF517" i="1"/>
  <c r="FJ517" i="1"/>
  <c r="FK517" i="1"/>
  <c r="FL517" i="1"/>
  <c r="FM517" i="1"/>
  <c r="FN517" i="1"/>
  <c r="FD533" i="1"/>
  <c r="FF533" i="1"/>
  <c r="FJ533" i="1"/>
  <c r="FK533" i="1"/>
  <c r="FL533" i="1"/>
  <c r="FM533" i="1"/>
  <c r="FN533" i="1"/>
  <c r="FD549" i="1"/>
  <c r="FF549" i="1"/>
  <c r="FJ549" i="1"/>
  <c r="FK549" i="1"/>
  <c r="FL549" i="1"/>
  <c r="FM549" i="1"/>
  <c r="FN549" i="1"/>
  <c r="FF431" i="1"/>
  <c r="FJ431" i="1"/>
  <c r="FK431" i="1"/>
  <c r="FL431" i="1"/>
  <c r="FM431" i="1"/>
  <c r="FN431" i="1"/>
  <c r="FD431" i="1"/>
  <c r="FF447" i="1"/>
  <c r="FJ447" i="1"/>
  <c r="FK447" i="1"/>
  <c r="FL447" i="1"/>
  <c r="FM447" i="1"/>
  <c r="FN447" i="1"/>
  <c r="FD447" i="1"/>
  <c r="FF463" i="1"/>
  <c r="FJ463" i="1"/>
  <c r="FK463" i="1"/>
  <c r="FL463" i="1"/>
  <c r="FM463" i="1"/>
  <c r="FN463" i="1"/>
  <c r="FD463" i="1"/>
  <c r="FF479" i="1"/>
  <c r="FJ479" i="1"/>
  <c r="FK479" i="1"/>
  <c r="FL479" i="1"/>
  <c r="FM479" i="1"/>
  <c r="FN479" i="1"/>
  <c r="FD479" i="1"/>
  <c r="FF495" i="1"/>
  <c r="FJ495" i="1"/>
  <c r="FK495" i="1"/>
  <c r="FL495" i="1"/>
  <c r="FM495" i="1"/>
  <c r="FN495" i="1"/>
  <c r="FD495" i="1"/>
  <c r="FF515" i="1"/>
  <c r="FJ515" i="1"/>
  <c r="FK515" i="1"/>
  <c r="FL515" i="1"/>
  <c r="FM515" i="1"/>
  <c r="FN515" i="1"/>
  <c r="FD515" i="1"/>
  <c r="FF547" i="1"/>
  <c r="FJ547" i="1"/>
  <c r="FK547" i="1"/>
  <c r="FL547" i="1"/>
  <c r="FM547" i="1"/>
  <c r="FN547" i="1"/>
  <c r="FD547" i="1"/>
  <c r="FF338" i="1"/>
  <c r="FJ338" i="1"/>
  <c r="FK338" i="1"/>
  <c r="FL338" i="1"/>
  <c r="FM338" i="1"/>
  <c r="FN338" i="1"/>
  <c r="FD338" i="1"/>
  <c r="FF592" i="1"/>
  <c r="FJ592" i="1"/>
  <c r="FK592" i="1"/>
  <c r="FL592" i="1"/>
  <c r="FM592" i="1"/>
  <c r="FN592" i="1"/>
  <c r="FD592" i="1"/>
  <c r="FF624" i="1"/>
  <c r="FJ624" i="1"/>
  <c r="FK624" i="1"/>
  <c r="FL624" i="1"/>
  <c r="FM624" i="1"/>
  <c r="FN624" i="1"/>
  <c r="FD624" i="1"/>
  <c r="FD665" i="1"/>
  <c r="FF665" i="1"/>
  <c r="FJ665" i="1"/>
  <c r="FK665" i="1"/>
  <c r="FL665" i="1"/>
  <c r="FM665" i="1"/>
  <c r="FN665" i="1"/>
  <c r="FF483" i="1"/>
  <c r="FJ483" i="1"/>
  <c r="FK483" i="1"/>
  <c r="FL483" i="1"/>
  <c r="FM483" i="1"/>
  <c r="FN483" i="1"/>
  <c r="FD483" i="1"/>
  <c r="FF560" i="1"/>
  <c r="FJ560" i="1"/>
  <c r="FK560" i="1"/>
  <c r="FL560" i="1"/>
  <c r="FM560" i="1"/>
  <c r="FN560" i="1"/>
  <c r="FD560" i="1"/>
  <c r="FF596" i="1"/>
  <c r="FJ596" i="1"/>
  <c r="FK596" i="1"/>
  <c r="FL596" i="1"/>
  <c r="FM596" i="1"/>
  <c r="FN596" i="1"/>
  <c r="FD596" i="1"/>
  <c r="FF601" i="1"/>
  <c r="FJ601" i="1"/>
  <c r="FK601" i="1"/>
  <c r="FL601" i="1"/>
  <c r="FM601" i="1"/>
  <c r="FN601" i="1"/>
  <c r="FD601" i="1"/>
  <c r="FF573" i="1"/>
  <c r="FJ573" i="1"/>
  <c r="FK573" i="1"/>
  <c r="FL573" i="1"/>
  <c r="FM573" i="1"/>
  <c r="FN573" i="1"/>
  <c r="FD573" i="1"/>
  <c r="FF589" i="1"/>
  <c r="FJ589" i="1"/>
  <c r="FK589" i="1"/>
  <c r="FL589" i="1"/>
  <c r="FM589" i="1"/>
  <c r="FN589" i="1"/>
  <c r="FD589" i="1"/>
  <c r="FF605" i="1"/>
  <c r="FJ605" i="1"/>
  <c r="FK605" i="1"/>
  <c r="FL605" i="1"/>
  <c r="FM605" i="1"/>
  <c r="FN605" i="1"/>
  <c r="FD605" i="1"/>
  <c r="FF621" i="1"/>
  <c r="FJ621" i="1"/>
  <c r="FK621" i="1"/>
  <c r="FL621" i="1"/>
  <c r="FM621" i="1"/>
  <c r="FN621" i="1"/>
  <c r="FD621" i="1"/>
  <c r="FF637" i="1"/>
  <c r="FJ637" i="1"/>
  <c r="FK637" i="1"/>
  <c r="FL637" i="1"/>
  <c r="FM637" i="1"/>
  <c r="FN637" i="1"/>
  <c r="FD637" i="1"/>
  <c r="FF552" i="1"/>
  <c r="FJ552" i="1"/>
  <c r="FK552" i="1"/>
  <c r="FL552" i="1"/>
  <c r="FM552" i="1"/>
  <c r="FN552" i="1"/>
  <c r="FD552" i="1"/>
  <c r="FF561" i="1"/>
  <c r="FJ561" i="1"/>
  <c r="FK561" i="1"/>
  <c r="FL561" i="1"/>
  <c r="FM561" i="1"/>
  <c r="FN561" i="1"/>
  <c r="FD561" i="1"/>
  <c r="FF588" i="1"/>
  <c r="FJ588" i="1"/>
  <c r="FK588" i="1"/>
  <c r="FL588" i="1"/>
  <c r="FM588" i="1"/>
  <c r="FN588" i="1"/>
  <c r="FD588" i="1"/>
  <c r="FF866" i="1"/>
  <c r="FJ866" i="1"/>
  <c r="FK866" i="1"/>
  <c r="FL866" i="1"/>
  <c r="FM866" i="1"/>
  <c r="FN866" i="1"/>
  <c r="FD866" i="1"/>
  <c r="FF898" i="1"/>
  <c r="FJ898" i="1"/>
  <c r="FK898" i="1"/>
  <c r="FL898" i="1"/>
  <c r="FM898" i="1"/>
  <c r="FN898" i="1"/>
  <c r="FD898" i="1"/>
  <c r="FF930" i="1"/>
  <c r="FJ930" i="1"/>
  <c r="FK930" i="1"/>
  <c r="FL930" i="1"/>
  <c r="FM930" i="1"/>
  <c r="FN930" i="1"/>
  <c r="FD930" i="1"/>
  <c r="FD946" i="1"/>
  <c r="FF946" i="1"/>
  <c r="FJ946" i="1"/>
  <c r="FK946" i="1"/>
  <c r="FL946" i="1"/>
  <c r="FM946" i="1"/>
  <c r="FN946" i="1"/>
  <c r="FD954" i="1"/>
  <c r="FF954" i="1"/>
  <c r="FJ954" i="1"/>
  <c r="FK954" i="1"/>
  <c r="FL954" i="1"/>
  <c r="FM954" i="1"/>
  <c r="FN954" i="1"/>
  <c r="FD962" i="1"/>
  <c r="FF962" i="1"/>
  <c r="FJ962" i="1"/>
  <c r="FK962" i="1"/>
  <c r="FL962" i="1"/>
  <c r="FM962" i="1"/>
  <c r="FN962" i="1"/>
  <c r="FD970" i="1"/>
  <c r="FF970" i="1"/>
  <c r="FJ970" i="1"/>
  <c r="FK970" i="1"/>
  <c r="FL970" i="1"/>
  <c r="FM970" i="1"/>
  <c r="FN970" i="1"/>
  <c r="FF847" i="1"/>
  <c r="FJ847" i="1"/>
  <c r="FK847" i="1"/>
  <c r="FL847" i="1"/>
  <c r="FM847" i="1"/>
  <c r="FN847" i="1"/>
  <c r="FD847" i="1"/>
  <c r="FF855" i="1"/>
  <c r="FJ855" i="1"/>
  <c r="FK855" i="1"/>
  <c r="FL855" i="1"/>
  <c r="FM855" i="1"/>
  <c r="FN855" i="1"/>
  <c r="FD855" i="1"/>
  <c r="FF863" i="1"/>
  <c r="FJ863" i="1"/>
  <c r="FK863" i="1"/>
  <c r="FL863" i="1"/>
  <c r="FM863" i="1"/>
  <c r="FN863" i="1"/>
  <c r="FD863" i="1"/>
  <c r="FF871" i="1"/>
  <c r="FJ871" i="1"/>
  <c r="FK871" i="1"/>
  <c r="FL871" i="1"/>
  <c r="FM871" i="1"/>
  <c r="FN871" i="1"/>
  <c r="FD871" i="1"/>
  <c r="FF879" i="1"/>
  <c r="FJ879" i="1"/>
  <c r="FK879" i="1"/>
  <c r="FL879" i="1"/>
  <c r="FM879" i="1"/>
  <c r="FN879" i="1"/>
  <c r="FD879" i="1"/>
  <c r="FF887" i="1"/>
  <c r="FJ887" i="1"/>
  <c r="FK887" i="1"/>
  <c r="FL887" i="1"/>
  <c r="FM887" i="1"/>
  <c r="FN887" i="1"/>
  <c r="FD887" i="1"/>
  <c r="FF895" i="1"/>
  <c r="FJ895" i="1"/>
  <c r="FK895" i="1"/>
  <c r="FL895" i="1"/>
  <c r="FM895" i="1"/>
  <c r="FN895" i="1"/>
  <c r="FD895" i="1"/>
  <c r="FF903" i="1"/>
  <c r="FJ903" i="1"/>
  <c r="FK903" i="1"/>
  <c r="FL903" i="1"/>
  <c r="FM903" i="1"/>
  <c r="FN903" i="1"/>
  <c r="FD903" i="1"/>
  <c r="FF911" i="1"/>
  <c r="FJ911" i="1"/>
  <c r="FK911" i="1"/>
  <c r="FL911" i="1"/>
  <c r="FM911" i="1"/>
  <c r="FN911" i="1"/>
  <c r="FD911" i="1"/>
  <c r="FF919" i="1"/>
  <c r="FJ919" i="1"/>
  <c r="FK919" i="1"/>
  <c r="FL919" i="1"/>
  <c r="FM919" i="1"/>
  <c r="FN919" i="1"/>
  <c r="FD919" i="1"/>
  <c r="FF927" i="1"/>
  <c r="FJ927" i="1"/>
  <c r="FK927" i="1"/>
  <c r="FL927" i="1"/>
  <c r="FM927" i="1"/>
  <c r="FN927" i="1"/>
  <c r="FD927" i="1"/>
  <c r="FF935" i="1"/>
  <c r="FJ935" i="1"/>
  <c r="FK935" i="1"/>
  <c r="FL935" i="1"/>
  <c r="FM935" i="1"/>
  <c r="FN935" i="1"/>
  <c r="FD935" i="1"/>
  <c r="FF944" i="1"/>
  <c r="FJ944" i="1"/>
  <c r="FK944" i="1"/>
  <c r="FL944" i="1"/>
  <c r="FM944" i="1"/>
  <c r="FN944" i="1"/>
  <c r="FD944" i="1"/>
  <c r="FF952" i="1"/>
  <c r="FJ952" i="1"/>
  <c r="FK952" i="1"/>
  <c r="FL952" i="1"/>
  <c r="FM952" i="1"/>
  <c r="FN952" i="1"/>
  <c r="FD952" i="1"/>
  <c r="FF960" i="1"/>
  <c r="FJ960" i="1"/>
  <c r="FK960" i="1"/>
  <c r="FL960" i="1"/>
  <c r="FM960" i="1"/>
  <c r="FN960" i="1"/>
  <c r="FD960" i="1"/>
  <c r="FF968" i="1"/>
  <c r="FJ968" i="1"/>
  <c r="FK968" i="1"/>
  <c r="FL968" i="1"/>
  <c r="FM968" i="1"/>
  <c r="FN968" i="1"/>
  <c r="FD968" i="1"/>
  <c r="FF976" i="1"/>
  <c r="FJ976" i="1"/>
  <c r="FK976" i="1"/>
  <c r="FL976" i="1"/>
  <c r="FM976" i="1"/>
  <c r="FN976" i="1"/>
  <c r="FD976" i="1"/>
  <c r="FF652" i="1"/>
  <c r="FJ652" i="1"/>
  <c r="FK652" i="1"/>
  <c r="FL652" i="1"/>
  <c r="FM652" i="1"/>
  <c r="FN652" i="1"/>
  <c r="FD652" i="1"/>
  <c r="FF609" i="1"/>
  <c r="FJ609" i="1"/>
  <c r="FK609" i="1"/>
  <c r="FL609" i="1"/>
  <c r="FM609" i="1"/>
  <c r="FN609" i="1"/>
  <c r="FD609" i="1"/>
  <c r="FF636" i="1"/>
  <c r="FJ636" i="1"/>
  <c r="FK636" i="1"/>
  <c r="FL636" i="1"/>
  <c r="FM636" i="1"/>
  <c r="FN636" i="1"/>
  <c r="FD636" i="1"/>
  <c r="FF644" i="1"/>
  <c r="FJ644" i="1"/>
  <c r="FK644" i="1"/>
  <c r="FL644" i="1"/>
  <c r="FM644" i="1"/>
  <c r="FN644" i="1"/>
  <c r="FD644" i="1"/>
  <c r="FF678" i="1"/>
  <c r="FJ678" i="1"/>
  <c r="FK678" i="1"/>
  <c r="FL678" i="1"/>
  <c r="FM678" i="1"/>
  <c r="FN678" i="1"/>
  <c r="FD678" i="1"/>
  <c r="FF694" i="1"/>
  <c r="FJ694" i="1"/>
  <c r="FK694" i="1"/>
  <c r="FL694" i="1"/>
  <c r="FM694" i="1"/>
  <c r="FN694" i="1"/>
  <c r="FD694" i="1"/>
  <c r="FF710" i="1"/>
  <c r="FJ710" i="1"/>
  <c r="FK710" i="1"/>
  <c r="FL710" i="1"/>
  <c r="FM710" i="1"/>
  <c r="FN710" i="1"/>
  <c r="FD710" i="1"/>
  <c r="FF726" i="1"/>
  <c r="FJ726" i="1"/>
  <c r="FK726" i="1"/>
  <c r="FL726" i="1"/>
  <c r="FM726" i="1"/>
  <c r="FN726" i="1"/>
  <c r="FD726" i="1"/>
  <c r="FF742" i="1"/>
  <c r="FJ742" i="1"/>
  <c r="FK742" i="1"/>
  <c r="FL742" i="1"/>
  <c r="FM742" i="1"/>
  <c r="FN742" i="1"/>
  <c r="FD742" i="1"/>
  <c r="FF758" i="1"/>
  <c r="FJ758" i="1"/>
  <c r="FK758" i="1"/>
  <c r="FL758" i="1"/>
  <c r="FM758" i="1"/>
  <c r="FN758" i="1"/>
  <c r="FD758" i="1"/>
  <c r="FF774" i="1"/>
  <c r="FJ774" i="1"/>
  <c r="FK774" i="1"/>
  <c r="FL774" i="1"/>
  <c r="FM774" i="1"/>
  <c r="FN774" i="1"/>
  <c r="FD774" i="1"/>
  <c r="FF790" i="1"/>
  <c r="FJ790" i="1"/>
  <c r="FK790" i="1"/>
  <c r="FL790" i="1"/>
  <c r="FM790" i="1"/>
  <c r="FN790" i="1"/>
  <c r="FD790" i="1"/>
  <c r="FF806" i="1"/>
  <c r="FJ806" i="1"/>
  <c r="FK806" i="1"/>
  <c r="FL806" i="1"/>
  <c r="FM806" i="1"/>
  <c r="FN806" i="1"/>
  <c r="FD806" i="1"/>
  <c r="FF822" i="1"/>
  <c r="FJ822" i="1"/>
  <c r="FK822" i="1"/>
  <c r="FL822" i="1"/>
  <c r="FM822" i="1"/>
  <c r="FN822" i="1"/>
  <c r="FD822" i="1"/>
  <c r="FF838" i="1"/>
  <c r="FJ838" i="1"/>
  <c r="FK838" i="1"/>
  <c r="FL838" i="1"/>
  <c r="FM838" i="1"/>
  <c r="FN838" i="1"/>
  <c r="FD838" i="1"/>
  <c r="FF1136" i="1"/>
  <c r="FJ1136" i="1"/>
  <c r="FK1136" i="1"/>
  <c r="FL1136" i="1"/>
  <c r="FM1136" i="1"/>
  <c r="FN1136" i="1"/>
  <c r="FD1136" i="1"/>
  <c r="FF1168" i="1"/>
  <c r="FJ1168" i="1"/>
  <c r="FK1168" i="1"/>
  <c r="FL1168" i="1"/>
  <c r="FM1168" i="1"/>
  <c r="FN1168" i="1"/>
  <c r="FD1168" i="1"/>
  <c r="FF1200" i="1"/>
  <c r="FJ1200" i="1"/>
  <c r="FK1200" i="1"/>
  <c r="FL1200" i="1"/>
  <c r="FM1200" i="1"/>
  <c r="FN1200" i="1"/>
  <c r="FD1200" i="1"/>
  <c r="FF1208" i="1"/>
  <c r="FJ1208" i="1"/>
  <c r="FK1208" i="1"/>
  <c r="FL1208" i="1"/>
  <c r="FM1208" i="1"/>
  <c r="FN1208" i="1"/>
  <c r="FD1208" i="1"/>
  <c r="FF1216" i="1"/>
  <c r="FJ1216" i="1"/>
  <c r="FK1216" i="1"/>
  <c r="FL1216" i="1"/>
  <c r="FM1216" i="1"/>
  <c r="FN1216" i="1"/>
  <c r="FD1216" i="1"/>
  <c r="FF1224" i="1"/>
  <c r="FJ1224" i="1"/>
  <c r="FK1224" i="1"/>
  <c r="FL1224" i="1"/>
  <c r="FM1224" i="1"/>
  <c r="FN1224" i="1"/>
  <c r="FD1224" i="1"/>
  <c r="FF1232" i="1"/>
  <c r="FJ1232" i="1"/>
  <c r="FK1232" i="1"/>
  <c r="FL1232" i="1"/>
  <c r="FM1232" i="1"/>
  <c r="FN1232" i="1"/>
  <c r="FD1232" i="1"/>
  <c r="FF1240" i="1"/>
  <c r="FJ1240" i="1"/>
  <c r="FK1240" i="1"/>
  <c r="FL1240" i="1"/>
  <c r="FM1240" i="1"/>
  <c r="FN1240" i="1"/>
  <c r="FD1240" i="1"/>
  <c r="FF1059" i="1"/>
  <c r="FJ1059" i="1"/>
  <c r="FK1059" i="1"/>
  <c r="FL1059" i="1"/>
  <c r="FM1059" i="1"/>
  <c r="FN1059" i="1"/>
  <c r="FD1059" i="1"/>
  <c r="FF1075" i="1"/>
  <c r="FJ1075" i="1"/>
  <c r="FK1075" i="1"/>
  <c r="FL1075" i="1"/>
  <c r="FM1075" i="1"/>
  <c r="FN1075" i="1"/>
  <c r="FD1075" i="1"/>
  <c r="FF1091" i="1"/>
  <c r="FJ1091" i="1"/>
  <c r="FK1091" i="1"/>
  <c r="FL1091" i="1"/>
  <c r="FM1091" i="1"/>
  <c r="FN1091" i="1"/>
  <c r="FD1091" i="1"/>
  <c r="FF1107" i="1"/>
  <c r="FJ1107" i="1"/>
  <c r="FK1107" i="1"/>
  <c r="FL1107" i="1"/>
  <c r="FM1107" i="1"/>
  <c r="FN1107" i="1"/>
  <c r="FD1107" i="1"/>
  <c r="FF1124" i="1"/>
  <c r="FJ1124" i="1"/>
  <c r="FK1124" i="1"/>
  <c r="FL1124" i="1"/>
  <c r="FM1124" i="1"/>
  <c r="FN1124" i="1"/>
  <c r="FD1124" i="1"/>
  <c r="FF1140" i="1"/>
  <c r="FJ1140" i="1"/>
  <c r="FK1140" i="1"/>
  <c r="FL1140" i="1"/>
  <c r="FM1140" i="1"/>
  <c r="FN1140" i="1"/>
  <c r="FD1140" i="1"/>
  <c r="FF1156" i="1"/>
  <c r="FJ1156" i="1"/>
  <c r="FK1156" i="1"/>
  <c r="FL1156" i="1"/>
  <c r="FM1156" i="1"/>
  <c r="FN1156" i="1"/>
  <c r="FD1156" i="1"/>
  <c r="FF1172" i="1"/>
  <c r="FJ1172" i="1"/>
  <c r="FK1172" i="1"/>
  <c r="FL1172" i="1"/>
  <c r="FM1172" i="1"/>
  <c r="FN1172" i="1"/>
  <c r="FD1172" i="1"/>
  <c r="FF1188" i="1"/>
  <c r="FJ1188" i="1"/>
  <c r="FK1188" i="1"/>
  <c r="FL1188" i="1"/>
  <c r="FM1188" i="1"/>
  <c r="FN1188" i="1"/>
  <c r="FD1188" i="1"/>
  <c r="FF1123" i="1"/>
  <c r="FJ1123" i="1"/>
  <c r="FK1123" i="1"/>
  <c r="FL1123" i="1"/>
  <c r="FM1123" i="1"/>
  <c r="FN1123" i="1"/>
  <c r="FD1123" i="1"/>
  <c r="FF1139" i="1"/>
  <c r="FJ1139" i="1"/>
  <c r="FK1139" i="1"/>
  <c r="FL1139" i="1"/>
  <c r="FM1139" i="1"/>
  <c r="FN1139" i="1"/>
  <c r="FD1139" i="1"/>
  <c r="FF1155" i="1"/>
  <c r="FJ1155" i="1"/>
  <c r="FK1155" i="1"/>
  <c r="FL1155" i="1"/>
  <c r="FM1155" i="1"/>
  <c r="FN1155" i="1"/>
  <c r="FD1155" i="1"/>
  <c r="FF1171" i="1"/>
  <c r="FJ1171" i="1"/>
  <c r="FK1171" i="1"/>
  <c r="FL1171" i="1"/>
  <c r="FM1171" i="1"/>
  <c r="FN1171" i="1"/>
  <c r="FD1171" i="1"/>
  <c r="FF1187" i="1"/>
  <c r="FJ1187" i="1"/>
  <c r="FK1187" i="1"/>
  <c r="FL1187" i="1"/>
  <c r="FM1187" i="1"/>
  <c r="FN1187" i="1"/>
  <c r="FD1187" i="1"/>
  <c r="FF1203" i="1"/>
  <c r="FJ1203" i="1"/>
  <c r="FK1203" i="1"/>
  <c r="FL1203" i="1"/>
  <c r="FM1203" i="1"/>
  <c r="FN1203" i="1"/>
  <c r="FD1203" i="1"/>
  <c r="FF1219" i="1"/>
  <c r="FJ1219" i="1"/>
  <c r="FK1219" i="1"/>
  <c r="FL1219" i="1"/>
  <c r="FM1219" i="1"/>
  <c r="FN1219" i="1"/>
  <c r="FD1219" i="1"/>
  <c r="FF1235" i="1"/>
  <c r="FJ1235" i="1"/>
  <c r="FK1235" i="1"/>
  <c r="FL1235" i="1"/>
  <c r="FM1235" i="1"/>
  <c r="FN1235" i="1"/>
  <c r="FD1235" i="1"/>
  <c r="FF1244" i="1"/>
  <c r="FJ1244" i="1"/>
  <c r="FK1244" i="1"/>
  <c r="FL1244" i="1"/>
  <c r="FM1244" i="1"/>
  <c r="FN1244" i="1"/>
  <c r="FD1244" i="1"/>
  <c r="FF1247" i="1"/>
  <c r="FJ1247" i="1"/>
  <c r="FK1247" i="1"/>
  <c r="FL1247" i="1"/>
  <c r="FM1247" i="1"/>
  <c r="FN1247" i="1"/>
  <c r="FD1247" i="1"/>
  <c r="FF1212" i="1"/>
  <c r="FJ1212" i="1"/>
  <c r="FK1212" i="1"/>
  <c r="FL1212" i="1"/>
  <c r="FM1212" i="1"/>
  <c r="FN1212" i="1"/>
  <c r="FD1212" i="1"/>
  <c r="FF1578" i="1"/>
  <c r="FD1578" i="1"/>
  <c r="FF1610" i="1"/>
  <c r="FD1610" i="1"/>
  <c r="FF1642" i="1"/>
  <c r="FD1642" i="1"/>
  <c r="FF1674" i="1"/>
  <c r="FD1674" i="1"/>
  <c r="FD1702" i="1"/>
  <c r="FF1702" i="1"/>
  <c r="FD1710" i="1"/>
  <c r="FF1710" i="1"/>
  <c r="FD1718" i="1"/>
  <c r="FF1718" i="1"/>
  <c r="FD1726" i="1"/>
  <c r="FF1726" i="1"/>
  <c r="FD1734" i="1"/>
  <c r="FF1734" i="1"/>
  <c r="FD1742" i="1"/>
  <c r="FF1742" i="1"/>
  <c r="FD1750" i="1"/>
  <c r="FF1750" i="1"/>
  <c r="FD1758" i="1"/>
  <c r="FF1758" i="1"/>
  <c r="FF1771" i="1"/>
  <c r="FD1771" i="1"/>
  <c r="FF1779" i="1"/>
  <c r="FD1779" i="1"/>
  <c r="FF1787" i="1"/>
  <c r="FD1787" i="1"/>
  <c r="FF1795" i="1"/>
  <c r="FD1795" i="1"/>
  <c r="FF1803" i="1"/>
  <c r="FD1803" i="1"/>
  <c r="FF1811" i="1"/>
  <c r="FD1811" i="1"/>
  <c r="FF1819" i="1"/>
  <c r="FD1819" i="1"/>
  <c r="FF1827" i="1"/>
  <c r="FD1827" i="1"/>
  <c r="FF1835" i="1"/>
  <c r="FD1835" i="1"/>
  <c r="FF1843" i="1"/>
  <c r="FD1843" i="1"/>
  <c r="FF1851" i="1"/>
  <c r="FD1851" i="1"/>
  <c r="FF1534" i="1"/>
  <c r="FD1534" i="1"/>
  <c r="FF1550" i="1"/>
  <c r="FD1550" i="1"/>
  <c r="FF1959" i="1"/>
  <c r="FD1959" i="1"/>
  <c r="FF1991" i="1"/>
  <c r="FD1991" i="1"/>
  <c r="FF1855" i="1"/>
  <c r="FD1855" i="1"/>
  <c r="FF1871" i="1"/>
  <c r="FD1871" i="1"/>
  <c r="FF1887" i="1"/>
  <c r="FD1887" i="1"/>
  <c r="FF1903" i="1"/>
  <c r="FD1903" i="1"/>
  <c r="FF1919" i="1"/>
  <c r="FD1919" i="1"/>
  <c r="FF1936" i="1"/>
  <c r="FD1936" i="1"/>
  <c r="FF1952" i="1"/>
  <c r="FD1952" i="1"/>
  <c r="FF1968" i="1"/>
  <c r="FD1968" i="1"/>
  <c r="FF1984" i="1"/>
  <c r="FD1984" i="1"/>
  <c r="FF2000" i="1"/>
  <c r="FD2000" i="1"/>
  <c r="FI5" i="1"/>
  <c r="FI6" i="1"/>
  <c r="FI7" i="1"/>
  <c r="FI8" i="1"/>
  <c r="FI9" i="1"/>
  <c r="FI10" i="1"/>
  <c r="FI11" i="1"/>
  <c r="FI12" i="1"/>
  <c r="FI13" i="1"/>
  <c r="FI14" i="1"/>
  <c r="FI15" i="1"/>
  <c r="FI16" i="1"/>
  <c r="FI17" i="1"/>
  <c r="FI18" i="1"/>
  <c r="FI19" i="1"/>
  <c r="FI20" i="1"/>
  <c r="FI21" i="1"/>
  <c r="FI22" i="1"/>
  <c r="FI23" i="1"/>
  <c r="FI24" i="1"/>
  <c r="FI25" i="1"/>
  <c r="FI26" i="1"/>
  <c r="FI27" i="1"/>
  <c r="FI28" i="1"/>
  <c r="FI29" i="1"/>
  <c r="FI30" i="1"/>
  <c r="FI31" i="1"/>
  <c r="FI32" i="1"/>
  <c r="FI33" i="1"/>
  <c r="FI34" i="1"/>
  <c r="FI35" i="1"/>
  <c r="FI36" i="1"/>
  <c r="FI37" i="1"/>
  <c r="FI38" i="1"/>
  <c r="FI39" i="1"/>
  <c r="FI40" i="1"/>
  <c r="FI41" i="1"/>
  <c r="FI42" i="1"/>
  <c r="FI43" i="1"/>
  <c r="FI44" i="1"/>
  <c r="FI45" i="1"/>
  <c r="FI46" i="1"/>
  <c r="FI47" i="1"/>
  <c r="FI48" i="1"/>
  <c r="FI49" i="1"/>
  <c r="FI50" i="1"/>
  <c r="FI51" i="1"/>
  <c r="FI52" i="1"/>
  <c r="FI53" i="1"/>
  <c r="FI54" i="1"/>
  <c r="FI55" i="1"/>
  <c r="FI56" i="1"/>
  <c r="FI57" i="1"/>
  <c r="FI58" i="1"/>
  <c r="FI59" i="1"/>
  <c r="FI60" i="1"/>
  <c r="FI61" i="1"/>
  <c r="FI62" i="1"/>
  <c r="FI63" i="1"/>
  <c r="FI64" i="1"/>
  <c r="FI65" i="1"/>
  <c r="FI66" i="1"/>
  <c r="FI67" i="1"/>
  <c r="FI68" i="1"/>
  <c r="FI69" i="1"/>
  <c r="FI70" i="1"/>
  <c r="FI71" i="1"/>
  <c r="FI72" i="1"/>
  <c r="FI73" i="1"/>
  <c r="FI74" i="1"/>
  <c r="FI75" i="1"/>
  <c r="FI76" i="1"/>
  <c r="FI77" i="1"/>
  <c r="FI78" i="1"/>
  <c r="FI79" i="1"/>
  <c r="FI80" i="1"/>
  <c r="FI81" i="1"/>
  <c r="FI82" i="1"/>
  <c r="FI83" i="1"/>
  <c r="FI84" i="1"/>
  <c r="FI85" i="1"/>
  <c r="FI86" i="1"/>
  <c r="FI87" i="1"/>
  <c r="FI88" i="1"/>
  <c r="FI89" i="1"/>
  <c r="FI90" i="1"/>
  <c r="FI91" i="1"/>
  <c r="FI92" i="1"/>
  <c r="FI93" i="1"/>
  <c r="FI94" i="1"/>
  <c r="FI95" i="1"/>
  <c r="FI96" i="1"/>
  <c r="FI97" i="1"/>
  <c r="FI98" i="1"/>
  <c r="FI99" i="1"/>
  <c r="FI100" i="1"/>
  <c r="FI101" i="1"/>
  <c r="FI102" i="1"/>
  <c r="FI103" i="1"/>
  <c r="FI104" i="1"/>
  <c r="FI105" i="1"/>
  <c r="FI106" i="1"/>
  <c r="FI107" i="1"/>
  <c r="FI108" i="1"/>
  <c r="FI109" i="1"/>
  <c r="FI110" i="1"/>
  <c r="FI111" i="1"/>
  <c r="FI112" i="1"/>
  <c r="FI113" i="1"/>
  <c r="FI114" i="1"/>
  <c r="FI115" i="1"/>
  <c r="FI116" i="1"/>
  <c r="FI117" i="1"/>
  <c r="FI118" i="1"/>
  <c r="FI119" i="1"/>
  <c r="FI120" i="1"/>
  <c r="FI121" i="1"/>
  <c r="FI122" i="1"/>
  <c r="FI123" i="1"/>
  <c r="FI124" i="1"/>
  <c r="FI125" i="1"/>
  <c r="FI126" i="1"/>
  <c r="FI127" i="1"/>
  <c r="FI128" i="1"/>
  <c r="FI129" i="1"/>
  <c r="FI130" i="1"/>
  <c r="FI131" i="1"/>
  <c r="FI132" i="1"/>
  <c r="FI133" i="1"/>
  <c r="FI134" i="1"/>
  <c r="FI135" i="1"/>
  <c r="FI136" i="1"/>
  <c r="FI137" i="1"/>
  <c r="FI138" i="1"/>
  <c r="FI139" i="1"/>
  <c r="FI140" i="1"/>
  <c r="FI141" i="1"/>
  <c r="FI142" i="1"/>
  <c r="FI143" i="1"/>
  <c r="FI144" i="1"/>
  <c r="FI145" i="1"/>
  <c r="FI146" i="1"/>
  <c r="FI147" i="1"/>
  <c r="FI148" i="1"/>
  <c r="FI149" i="1"/>
  <c r="FI150" i="1"/>
  <c r="FI151" i="1"/>
  <c r="FI152" i="1"/>
  <c r="FI153" i="1"/>
  <c r="FI154" i="1"/>
  <c r="FI155" i="1"/>
  <c r="FI156" i="1"/>
  <c r="FI157" i="1"/>
  <c r="FI158" i="1"/>
  <c r="FI159" i="1"/>
  <c r="FI160" i="1"/>
  <c r="FI161" i="1"/>
  <c r="FI162" i="1"/>
  <c r="FI163" i="1"/>
  <c r="FI164" i="1"/>
  <c r="FI165" i="1"/>
  <c r="FI166" i="1"/>
  <c r="FI167" i="1"/>
  <c r="FI168" i="1"/>
  <c r="FI169" i="1"/>
  <c r="FI170" i="1"/>
  <c r="FI171" i="1"/>
  <c r="FI172" i="1"/>
  <c r="FI173" i="1"/>
  <c r="FI174" i="1"/>
  <c r="FI175" i="1"/>
  <c r="FI176" i="1"/>
  <c r="FI177" i="1"/>
  <c r="FI178" i="1"/>
  <c r="FI179" i="1"/>
  <c r="FI180" i="1"/>
  <c r="FI181" i="1"/>
  <c r="FI182" i="1"/>
  <c r="FI183" i="1"/>
  <c r="FI184" i="1"/>
  <c r="FI185" i="1"/>
  <c r="FI186" i="1"/>
  <c r="FI187" i="1"/>
  <c r="FI188" i="1"/>
  <c r="FI189" i="1"/>
  <c r="FI190" i="1"/>
  <c r="FI191" i="1"/>
  <c r="FI192" i="1"/>
  <c r="FI193" i="1"/>
  <c r="FI194" i="1"/>
  <c r="FI195" i="1"/>
  <c r="FI196" i="1"/>
  <c r="FI197" i="1"/>
  <c r="FI198" i="1"/>
  <c r="FI199" i="1"/>
  <c r="FI200" i="1"/>
  <c r="FI201" i="1"/>
  <c r="FI202" i="1"/>
  <c r="FI203" i="1"/>
  <c r="FI204" i="1"/>
  <c r="FI205" i="1"/>
  <c r="FI206" i="1"/>
  <c r="FI207" i="1"/>
  <c r="FI208" i="1"/>
  <c r="FI209" i="1"/>
  <c r="FI210" i="1"/>
  <c r="FI211" i="1"/>
  <c r="FI212" i="1"/>
  <c r="FI213" i="1"/>
  <c r="FI214" i="1"/>
  <c r="FI215" i="1"/>
  <c r="FI216" i="1"/>
  <c r="FI217" i="1"/>
  <c r="FI218" i="1"/>
  <c r="FI219" i="1"/>
  <c r="FI220" i="1"/>
  <c r="FI221" i="1"/>
  <c r="FI222" i="1"/>
  <c r="FI223" i="1"/>
  <c r="FI224" i="1"/>
  <c r="FI225" i="1"/>
  <c r="FI226" i="1"/>
  <c r="FI227" i="1"/>
  <c r="FI228" i="1"/>
  <c r="FI229" i="1"/>
  <c r="FI230" i="1"/>
  <c r="FI231" i="1"/>
  <c r="FI232" i="1"/>
  <c r="FI233" i="1"/>
  <c r="FI234" i="1"/>
  <c r="FI235" i="1"/>
  <c r="FI236" i="1"/>
  <c r="FI237" i="1"/>
  <c r="FI238" i="1"/>
  <c r="FI239" i="1"/>
  <c r="FI240" i="1"/>
  <c r="FI241" i="1"/>
  <c r="FI242" i="1"/>
  <c r="FI243" i="1"/>
  <c r="FI244" i="1"/>
  <c r="FI245" i="1"/>
  <c r="FI246" i="1"/>
  <c r="FI247" i="1"/>
  <c r="FI248" i="1"/>
  <c r="FI249" i="1"/>
  <c r="FI250" i="1"/>
  <c r="FI251" i="1"/>
  <c r="FI252" i="1"/>
  <c r="FI253" i="1"/>
  <c r="FI254" i="1"/>
  <c r="FI255" i="1"/>
  <c r="FI256" i="1"/>
  <c r="FI257" i="1"/>
  <c r="FI258" i="1"/>
  <c r="FI259" i="1"/>
  <c r="FI260" i="1"/>
  <c r="FI261" i="1"/>
  <c r="FI262" i="1"/>
  <c r="FI263" i="1"/>
  <c r="FI264" i="1"/>
  <c r="FI265" i="1"/>
  <c r="FI266" i="1"/>
  <c r="FI267" i="1"/>
  <c r="FI268" i="1"/>
  <c r="FI269" i="1"/>
  <c r="FI270" i="1"/>
  <c r="FI271" i="1"/>
  <c r="FI272" i="1"/>
  <c r="FI273" i="1"/>
  <c r="FI274" i="1"/>
  <c r="FI275" i="1"/>
  <c r="FI276" i="1"/>
  <c r="FI277" i="1"/>
  <c r="FI278" i="1"/>
  <c r="FI279" i="1"/>
  <c r="FI280" i="1"/>
  <c r="FI281" i="1"/>
  <c r="FI282" i="1"/>
  <c r="FI283" i="1"/>
  <c r="FI284" i="1"/>
  <c r="FI285" i="1"/>
  <c r="FI286" i="1"/>
  <c r="FI287" i="1"/>
  <c r="FI288" i="1"/>
  <c r="FI289" i="1"/>
  <c r="FI290" i="1"/>
  <c r="FI291" i="1"/>
  <c r="FI292" i="1"/>
  <c r="FI293" i="1"/>
  <c r="FI294" i="1"/>
  <c r="FI295" i="1"/>
  <c r="FI296" i="1"/>
  <c r="FI297" i="1"/>
  <c r="FI298" i="1"/>
  <c r="FI299" i="1"/>
  <c r="FI300" i="1"/>
  <c r="FI301" i="1"/>
  <c r="FI302" i="1"/>
  <c r="FI303" i="1"/>
  <c r="FI304" i="1"/>
  <c r="FI305" i="1"/>
  <c r="FI306" i="1"/>
  <c r="FI307" i="1"/>
  <c r="FI308" i="1"/>
  <c r="FI309" i="1"/>
  <c r="FI310" i="1"/>
  <c r="FI311" i="1"/>
  <c r="FI312" i="1"/>
  <c r="FI313" i="1"/>
  <c r="FI314" i="1"/>
  <c r="FI315" i="1"/>
  <c r="FI316" i="1"/>
  <c r="FI317" i="1"/>
  <c r="FI318" i="1"/>
  <c r="FI319" i="1"/>
  <c r="FI320" i="1"/>
  <c r="FI321" i="1"/>
  <c r="FI322" i="1"/>
  <c r="FI323" i="1"/>
  <c r="FI324" i="1"/>
  <c r="FI325" i="1"/>
  <c r="FI326" i="1"/>
  <c r="FI327" i="1"/>
  <c r="FI328" i="1"/>
  <c r="FI329" i="1"/>
  <c r="FI330" i="1"/>
  <c r="FI331" i="1"/>
  <c r="FI332" i="1"/>
  <c r="FI333" i="1"/>
  <c r="FI334" i="1"/>
  <c r="FI335" i="1"/>
  <c r="FI336" i="1"/>
  <c r="FI337" i="1"/>
  <c r="FI338" i="1"/>
  <c r="FI339" i="1"/>
  <c r="FI340" i="1"/>
  <c r="FI341" i="1"/>
  <c r="FI342" i="1"/>
  <c r="FI343" i="1"/>
  <c r="FI344" i="1"/>
  <c r="FI345" i="1"/>
  <c r="FI346" i="1"/>
  <c r="FI347" i="1"/>
  <c r="FI348" i="1"/>
  <c r="FI349" i="1"/>
  <c r="FI350" i="1"/>
  <c r="FI351" i="1"/>
  <c r="FI352" i="1"/>
  <c r="FI353" i="1"/>
  <c r="FI354" i="1"/>
  <c r="FI355" i="1"/>
  <c r="FI356" i="1"/>
  <c r="FI357" i="1"/>
  <c r="FI358" i="1"/>
  <c r="FI359" i="1"/>
  <c r="FI360" i="1"/>
  <c r="FI361" i="1"/>
  <c r="FI362" i="1"/>
  <c r="FI363" i="1"/>
  <c r="FI364" i="1"/>
  <c r="FI365" i="1"/>
  <c r="FI366" i="1"/>
  <c r="FI367" i="1"/>
  <c r="FI368" i="1"/>
  <c r="FI369" i="1"/>
  <c r="FI370" i="1"/>
  <c r="FI371" i="1"/>
  <c r="FI372" i="1"/>
  <c r="FI373" i="1"/>
  <c r="FI374" i="1"/>
  <c r="FI375" i="1"/>
  <c r="FI376" i="1"/>
  <c r="FI377" i="1"/>
  <c r="FI378" i="1"/>
  <c r="FI379" i="1"/>
  <c r="FI380" i="1"/>
  <c r="FI381" i="1"/>
  <c r="FI382" i="1"/>
  <c r="FI383" i="1"/>
  <c r="FI384" i="1"/>
  <c r="FI385" i="1"/>
  <c r="FI386" i="1"/>
  <c r="FI387" i="1"/>
  <c r="FI388" i="1"/>
  <c r="FI389" i="1"/>
  <c r="FI390" i="1"/>
  <c r="FI391" i="1"/>
  <c r="FI392" i="1"/>
  <c r="FI393" i="1"/>
  <c r="FI394" i="1"/>
  <c r="FI395" i="1"/>
  <c r="FI396" i="1"/>
  <c r="FI397" i="1"/>
  <c r="FI398" i="1"/>
  <c r="FI399" i="1"/>
  <c r="FI400" i="1"/>
  <c r="FI401" i="1"/>
  <c r="FI402" i="1"/>
  <c r="FI403" i="1"/>
  <c r="FI404" i="1"/>
  <c r="FI405" i="1"/>
  <c r="FI406" i="1"/>
  <c r="FI407" i="1"/>
  <c r="FI408" i="1"/>
  <c r="FI409" i="1"/>
  <c r="FI410" i="1"/>
  <c r="FI411" i="1"/>
  <c r="FI412" i="1"/>
  <c r="FI413" i="1"/>
  <c r="FI414" i="1"/>
  <c r="FI415" i="1"/>
  <c r="FI416" i="1"/>
  <c r="FI417" i="1"/>
  <c r="FI418" i="1"/>
  <c r="FI419" i="1"/>
  <c r="FI420" i="1"/>
  <c r="FI421" i="1"/>
  <c r="FI422" i="1"/>
  <c r="FI423" i="1"/>
  <c r="FI424" i="1"/>
  <c r="FI425" i="1"/>
  <c r="FI426" i="1"/>
  <c r="FI427" i="1"/>
  <c r="FI428" i="1"/>
  <c r="FI429" i="1"/>
  <c r="FI430" i="1"/>
  <c r="FI431" i="1"/>
  <c r="FI432" i="1"/>
  <c r="FI433" i="1"/>
  <c r="FI434" i="1"/>
  <c r="FI435" i="1"/>
  <c r="FI436" i="1"/>
  <c r="FI437" i="1"/>
  <c r="FI438" i="1"/>
  <c r="FI439" i="1"/>
  <c r="FI440" i="1"/>
  <c r="FI441" i="1"/>
  <c r="FI442" i="1"/>
  <c r="FI443" i="1"/>
  <c r="FI444" i="1"/>
  <c r="FI445" i="1"/>
  <c r="FI446" i="1"/>
  <c r="FI447" i="1"/>
  <c r="FI448" i="1"/>
  <c r="FI449" i="1"/>
  <c r="FI450" i="1"/>
  <c r="FI451" i="1"/>
  <c r="FI452" i="1"/>
  <c r="FI453" i="1"/>
  <c r="FI454" i="1"/>
  <c r="FI455" i="1"/>
  <c r="FI456" i="1"/>
  <c r="FI457" i="1"/>
  <c r="FI458" i="1"/>
  <c r="FI459" i="1"/>
  <c r="FI460" i="1"/>
  <c r="FI461" i="1"/>
  <c r="FI462" i="1"/>
  <c r="FI463" i="1"/>
  <c r="FI464" i="1"/>
  <c r="FI465" i="1"/>
  <c r="FI466" i="1"/>
  <c r="FI467" i="1"/>
  <c r="FI468" i="1"/>
  <c r="FI469" i="1"/>
  <c r="FI470" i="1"/>
  <c r="FI471" i="1"/>
  <c r="FI472" i="1"/>
  <c r="FI473" i="1"/>
  <c r="FI474" i="1"/>
  <c r="FI475" i="1"/>
  <c r="FI476" i="1"/>
  <c r="FI477" i="1"/>
  <c r="FI478" i="1"/>
  <c r="FI479" i="1"/>
  <c r="FI480" i="1"/>
  <c r="FI481" i="1"/>
  <c r="FI482" i="1"/>
  <c r="FI483" i="1"/>
  <c r="FI484" i="1"/>
  <c r="FI485" i="1"/>
  <c r="FI486" i="1"/>
  <c r="FI487" i="1"/>
  <c r="FI488" i="1"/>
  <c r="FI489" i="1"/>
  <c r="FI490" i="1"/>
  <c r="FI491" i="1"/>
  <c r="FI492" i="1"/>
  <c r="FI493" i="1"/>
  <c r="FI494" i="1"/>
  <c r="FI495" i="1"/>
  <c r="FI496" i="1"/>
  <c r="FI497" i="1"/>
  <c r="FI498" i="1"/>
  <c r="FI499" i="1"/>
  <c r="FI500" i="1"/>
  <c r="FI501" i="1"/>
  <c r="FI502" i="1"/>
  <c r="FI503" i="1"/>
  <c r="FI504" i="1"/>
  <c r="FI505" i="1"/>
  <c r="FI506" i="1"/>
  <c r="FI507" i="1"/>
  <c r="FI508" i="1"/>
  <c r="FI509" i="1"/>
  <c r="FI510" i="1"/>
  <c r="FI511" i="1"/>
  <c r="FI512" i="1"/>
  <c r="FI513" i="1"/>
  <c r="FI514" i="1"/>
  <c r="FI515" i="1"/>
  <c r="FI516" i="1"/>
  <c r="FI517" i="1"/>
  <c r="FI518" i="1"/>
  <c r="FI519" i="1"/>
  <c r="FI520" i="1"/>
  <c r="FI521" i="1"/>
  <c r="FI522" i="1"/>
  <c r="FI523" i="1"/>
  <c r="FI524" i="1"/>
  <c r="FI525" i="1"/>
  <c r="FI526" i="1"/>
  <c r="FI527" i="1"/>
  <c r="FI528" i="1"/>
  <c r="FI529" i="1"/>
  <c r="FI530" i="1"/>
  <c r="FI531" i="1"/>
  <c r="FI532" i="1"/>
  <c r="FI533" i="1"/>
  <c r="FI534" i="1"/>
  <c r="FI535" i="1"/>
  <c r="FI536" i="1"/>
  <c r="FI537" i="1"/>
  <c r="FI538" i="1"/>
  <c r="FI539" i="1"/>
  <c r="FI540" i="1"/>
  <c r="FI541" i="1"/>
  <c r="FI542" i="1"/>
  <c r="FI543" i="1"/>
  <c r="FI544" i="1"/>
  <c r="FI545" i="1"/>
  <c r="FI546" i="1"/>
  <c r="FI547" i="1"/>
  <c r="FI548" i="1"/>
  <c r="FI549" i="1"/>
  <c r="FI550" i="1"/>
  <c r="FI551" i="1"/>
  <c r="FI552" i="1"/>
  <c r="FI553" i="1"/>
  <c r="FI554" i="1"/>
  <c r="FI555" i="1"/>
  <c r="FI556" i="1"/>
  <c r="FI557" i="1"/>
  <c r="FI558" i="1"/>
  <c r="FI559" i="1"/>
  <c r="FI560" i="1"/>
  <c r="FI561" i="1"/>
  <c r="FI562" i="1"/>
  <c r="FI563" i="1"/>
  <c r="FI564" i="1"/>
  <c r="FI565" i="1"/>
  <c r="FI566" i="1"/>
  <c r="FI567" i="1"/>
  <c r="FI568" i="1"/>
  <c r="FI569" i="1"/>
  <c r="FI570" i="1"/>
  <c r="FI571" i="1"/>
  <c r="FI572" i="1"/>
  <c r="FI573" i="1"/>
  <c r="FI574" i="1"/>
  <c r="FI575" i="1"/>
  <c r="FI576" i="1"/>
  <c r="FI577" i="1"/>
  <c r="FI578" i="1"/>
  <c r="FI579" i="1"/>
  <c r="FI580" i="1"/>
  <c r="FI581" i="1"/>
  <c r="FI582" i="1"/>
  <c r="FI583" i="1"/>
  <c r="FI584" i="1"/>
  <c r="FI585" i="1"/>
  <c r="FI586" i="1"/>
  <c r="FI587" i="1"/>
  <c r="FI588" i="1"/>
  <c r="FI589" i="1"/>
  <c r="FI590" i="1"/>
  <c r="FI591" i="1"/>
  <c r="FI592" i="1"/>
  <c r="FI593" i="1"/>
  <c r="FI594" i="1"/>
  <c r="FI595" i="1"/>
  <c r="FI596" i="1"/>
  <c r="FI597" i="1"/>
  <c r="FI598" i="1"/>
  <c r="FI599" i="1"/>
  <c r="FI600" i="1"/>
  <c r="FI601" i="1"/>
  <c r="FI602" i="1"/>
  <c r="FI603" i="1"/>
  <c r="FI604" i="1"/>
  <c r="FI605" i="1"/>
  <c r="FI606" i="1"/>
  <c r="FI607" i="1"/>
  <c r="FI608" i="1"/>
  <c r="FI609" i="1"/>
  <c r="FI610" i="1"/>
  <c r="FI611" i="1"/>
  <c r="FI612" i="1"/>
  <c r="FI613" i="1"/>
  <c r="FI614" i="1"/>
  <c r="FI615" i="1"/>
  <c r="FI616" i="1"/>
  <c r="FI617" i="1"/>
  <c r="FI618" i="1"/>
  <c r="FI619" i="1"/>
  <c r="FI620" i="1"/>
  <c r="FI621" i="1"/>
  <c r="FI622" i="1"/>
  <c r="FI623" i="1"/>
  <c r="FI624" i="1"/>
  <c r="FI625" i="1"/>
  <c r="FI626" i="1"/>
  <c r="FI627" i="1"/>
  <c r="FI628" i="1"/>
  <c r="FI629" i="1"/>
  <c r="FI630" i="1"/>
  <c r="FI631" i="1"/>
  <c r="FI632" i="1"/>
  <c r="FI633" i="1"/>
  <c r="FI634" i="1"/>
  <c r="FI635" i="1"/>
  <c r="FI636" i="1"/>
  <c r="FI637" i="1"/>
  <c r="FI638" i="1"/>
  <c r="FI639" i="1"/>
  <c r="FI640" i="1"/>
  <c r="FI641" i="1"/>
  <c r="FI642" i="1"/>
  <c r="FI643" i="1"/>
  <c r="FI644" i="1"/>
  <c r="FI645" i="1"/>
  <c r="FI646" i="1"/>
  <c r="FI647" i="1"/>
  <c r="FI648" i="1"/>
  <c r="FI649" i="1"/>
  <c r="FI650" i="1"/>
  <c r="FI651" i="1"/>
  <c r="FI652" i="1"/>
  <c r="FI653" i="1"/>
  <c r="FI654" i="1"/>
  <c r="FI655" i="1"/>
  <c r="FI656" i="1"/>
  <c r="FI657" i="1"/>
  <c r="FI658" i="1"/>
  <c r="FI659" i="1"/>
  <c r="FI660" i="1"/>
  <c r="FI661" i="1"/>
  <c r="FI662" i="1"/>
  <c r="FI663" i="1"/>
  <c r="FI664" i="1"/>
  <c r="FI665" i="1"/>
  <c r="FI666" i="1"/>
  <c r="FI667" i="1"/>
  <c r="FI668" i="1"/>
  <c r="FI669" i="1"/>
  <c r="FI670" i="1"/>
  <c r="FI671" i="1"/>
  <c r="FI672" i="1"/>
  <c r="FI673" i="1"/>
  <c r="FI674" i="1"/>
  <c r="FI675" i="1"/>
  <c r="FI676" i="1"/>
  <c r="FI677" i="1"/>
  <c r="FI678" i="1"/>
  <c r="FI679" i="1"/>
  <c r="FI680" i="1"/>
  <c r="FI681" i="1"/>
  <c r="FI682" i="1"/>
  <c r="FI683" i="1"/>
  <c r="FI684" i="1"/>
  <c r="FI685" i="1"/>
  <c r="FI686" i="1"/>
  <c r="FI687" i="1"/>
  <c r="FI688" i="1"/>
  <c r="FI689" i="1"/>
  <c r="FI690" i="1"/>
  <c r="FI691" i="1"/>
  <c r="FI692" i="1"/>
  <c r="FI693" i="1"/>
  <c r="FI694" i="1"/>
  <c r="FI695" i="1"/>
  <c r="FI696" i="1"/>
  <c r="FI697" i="1"/>
  <c r="FI698" i="1"/>
  <c r="FI699" i="1"/>
  <c r="FI700" i="1"/>
  <c r="FI701" i="1"/>
  <c r="FI702" i="1"/>
  <c r="FI703" i="1"/>
  <c r="FI704" i="1"/>
  <c r="FI705" i="1"/>
  <c r="FI706" i="1"/>
  <c r="FI707" i="1"/>
  <c r="FI708" i="1"/>
  <c r="FI709" i="1"/>
  <c r="FI710" i="1"/>
  <c r="FI711" i="1"/>
  <c r="FI712" i="1"/>
  <c r="FI713" i="1"/>
  <c r="FI714" i="1"/>
  <c r="FI715" i="1"/>
  <c r="FI716" i="1"/>
  <c r="FI717" i="1"/>
  <c r="FI718" i="1"/>
  <c r="FI719" i="1"/>
  <c r="FI720" i="1"/>
  <c r="FI721" i="1"/>
  <c r="FI722" i="1"/>
  <c r="FI723" i="1"/>
  <c r="FI724" i="1"/>
  <c r="FI725" i="1"/>
  <c r="FI726" i="1"/>
  <c r="FI727" i="1"/>
  <c r="FI728" i="1"/>
  <c r="FI729" i="1"/>
  <c r="FI730" i="1"/>
  <c r="FI731" i="1"/>
  <c r="FI732" i="1"/>
  <c r="FI733" i="1"/>
  <c r="FI734" i="1"/>
  <c r="FI735" i="1"/>
  <c r="FI736" i="1"/>
  <c r="FI737" i="1"/>
  <c r="FI738" i="1"/>
  <c r="FI739" i="1"/>
  <c r="FI740" i="1"/>
  <c r="FI741" i="1"/>
  <c r="FI742" i="1"/>
  <c r="FI743" i="1"/>
  <c r="FI744" i="1"/>
  <c r="FI745" i="1"/>
  <c r="FI746" i="1"/>
  <c r="FI747" i="1"/>
  <c r="FI748" i="1"/>
  <c r="FI749" i="1"/>
  <c r="FI750" i="1"/>
  <c r="FI751" i="1"/>
  <c r="FI752" i="1"/>
  <c r="FI753" i="1"/>
  <c r="FI754" i="1"/>
  <c r="FI755" i="1"/>
  <c r="FI756" i="1"/>
  <c r="FI757" i="1"/>
  <c r="FI758" i="1"/>
  <c r="FI759" i="1"/>
  <c r="FI760" i="1"/>
  <c r="FI761" i="1"/>
  <c r="FI762" i="1"/>
  <c r="FI763" i="1"/>
  <c r="FI764" i="1"/>
  <c r="FI765" i="1"/>
  <c r="FI766" i="1"/>
  <c r="FI767" i="1"/>
  <c r="FI768" i="1"/>
  <c r="FI769" i="1"/>
  <c r="FI770" i="1"/>
  <c r="FI771" i="1"/>
  <c r="FI772" i="1"/>
  <c r="FI773" i="1"/>
  <c r="FI774" i="1"/>
  <c r="FI775" i="1"/>
  <c r="FI776" i="1"/>
  <c r="FI777" i="1"/>
  <c r="FI778" i="1"/>
  <c r="FI779" i="1"/>
  <c r="FI780" i="1"/>
  <c r="FI781" i="1"/>
  <c r="FI782" i="1"/>
  <c r="FI783" i="1"/>
  <c r="FI784" i="1"/>
  <c r="FI785" i="1"/>
  <c r="FI786" i="1"/>
  <c r="FI787" i="1"/>
  <c r="FI788" i="1"/>
  <c r="FI789" i="1"/>
  <c r="FI790" i="1"/>
  <c r="FI791" i="1"/>
  <c r="FI792" i="1"/>
  <c r="FI793" i="1"/>
  <c r="FI794" i="1"/>
  <c r="FI795" i="1"/>
  <c r="FI796" i="1"/>
  <c r="FI797" i="1"/>
  <c r="FI798" i="1"/>
  <c r="FI799" i="1"/>
  <c r="FI800" i="1"/>
  <c r="FI801" i="1"/>
  <c r="FI802" i="1"/>
  <c r="FI803" i="1"/>
  <c r="FI804" i="1"/>
  <c r="FI805" i="1"/>
  <c r="FI806" i="1"/>
  <c r="FI807" i="1"/>
  <c r="FI808" i="1"/>
  <c r="FI809" i="1"/>
  <c r="FI810" i="1"/>
  <c r="FI811" i="1"/>
  <c r="FI812" i="1"/>
  <c r="FI813" i="1"/>
  <c r="FI814" i="1"/>
  <c r="FI815" i="1"/>
  <c r="FI816" i="1"/>
  <c r="FI817" i="1"/>
  <c r="FI818" i="1"/>
  <c r="FI819" i="1"/>
  <c r="FI820" i="1"/>
  <c r="FI821" i="1"/>
  <c r="FI822" i="1"/>
  <c r="FI823" i="1"/>
  <c r="FI824" i="1"/>
  <c r="FI825" i="1"/>
  <c r="FI826" i="1"/>
  <c r="FI827" i="1"/>
  <c r="FI828" i="1"/>
  <c r="FI829" i="1"/>
  <c r="FI830" i="1"/>
  <c r="FI831" i="1"/>
  <c r="FI832" i="1"/>
  <c r="FI833" i="1"/>
  <c r="FI834" i="1"/>
  <c r="FI835" i="1"/>
  <c r="FI836" i="1"/>
  <c r="FI837" i="1"/>
  <c r="FI838" i="1"/>
  <c r="FI839" i="1"/>
  <c r="FI840" i="1"/>
  <c r="FI841" i="1"/>
  <c r="FI842" i="1"/>
  <c r="FI843" i="1"/>
  <c r="FI844" i="1"/>
  <c r="FI845" i="1"/>
  <c r="FI846" i="1"/>
  <c r="FI847" i="1"/>
  <c r="FI848" i="1"/>
  <c r="FI849" i="1"/>
  <c r="FI850" i="1"/>
  <c r="FI851" i="1"/>
  <c r="FI852" i="1"/>
  <c r="FI853" i="1"/>
  <c r="FI854" i="1"/>
  <c r="FI855" i="1"/>
  <c r="FI856" i="1"/>
  <c r="FI857" i="1"/>
  <c r="FI858" i="1"/>
  <c r="FI859" i="1"/>
  <c r="FI860" i="1"/>
  <c r="FI861" i="1"/>
  <c r="FI862" i="1"/>
  <c r="FI863" i="1"/>
  <c r="FI864" i="1"/>
  <c r="FI865" i="1"/>
  <c r="FI866" i="1"/>
  <c r="FI867" i="1"/>
  <c r="FI868" i="1"/>
  <c r="FI869" i="1"/>
  <c r="FI870" i="1"/>
  <c r="FI871" i="1"/>
  <c r="FI872" i="1"/>
  <c r="FI873" i="1"/>
  <c r="FI874" i="1"/>
  <c r="FI875" i="1"/>
  <c r="FI876" i="1"/>
  <c r="FI877" i="1"/>
  <c r="FI878" i="1"/>
  <c r="FI879" i="1"/>
  <c r="FI880" i="1"/>
  <c r="FI881" i="1"/>
  <c r="FI882" i="1"/>
  <c r="FI883" i="1"/>
  <c r="FI884" i="1"/>
  <c r="FI885" i="1"/>
  <c r="FI886" i="1"/>
  <c r="FI887" i="1"/>
  <c r="FI888" i="1"/>
  <c r="FI889" i="1"/>
  <c r="FI890" i="1"/>
  <c r="FI891" i="1"/>
  <c r="FI892" i="1"/>
  <c r="FI893" i="1"/>
  <c r="FI894" i="1"/>
  <c r="FI895" i="1"/>
  <c r="FI896" i="1"/>
  <c r="FI897" i="1"/>
  <c r="FI898" i="1"/>
  <c r="FI899" i="1"/>
  <c r="FI900" i="1"/>
  <c r="FI901" i="1"/>
  <c r="FI902" i="1"/>
  <c r="FI903" i="1"/>
  <c r="FI904" i="1"/>
  <c r="FI905" i="1"/>
  <c r="FI906" i="1"/>
  <c r="FI907" i="1"/>
  <c r="FI908" i="1"/>
  <c r="FI909" i="1"/>
  <c r="FI910" i="1"/>
  <c r="FI911" i="1"/>
  <c r="FI912" i="1"/>
  <c r="FI913" i="1"/>
  <c r="FI914" i="1"/>
  <c r="FI915" i="1"/>
  <c r="FI916" i="1"/>
  <c r="FI917" i="1"/>
  <c r="FI918" i="1"/>
  <c r="FI919" i="1"/>
  <c r="FI920" i="1"/>
  <c r="FI921" i="1"/>
  <c r="FI922" i="1"/>
  <c r="FI923" i="1"/>
  <c r="FI924" i="1"/>
  <c r="FI925" i="1"/>
  <c r="FI926" i="1"/>
  <c r="FI927" i="1"/>
  <c r="FI928" i="1"/>
  <c r="FI929" i="1"/>
  <c r="FI930" i="1"/>
  <c r="FI931" i="1"/>
  <c r="FI932" i="1"/>
  <c r="FI933" i="1"/>
  <c r="FI934" i="1"/>
  <c r="FI935" i="1"/>
  <c r="FI936" i="1"/>
  <c r="FI937" i="1"/>
  <c r="FI938" i="1"/>
  <c r="FI939" i="1"/>
  <c r="FI940" i="1"/>
  <c r="FI941" i="1"/>
  <c r="FI942" i="1"/>
  <c r="FI943" i="1"/>
  <c r="FI948" i="1"/>
  <c r="FI949" i="1"/>
  <c r="FI950" i="1"/>
  <c r="FI951" i="1"/>
  <c r="FI952" i="1"/>
  <c r="FI953" i="1"/>
  <c r="FI954" i="1"/>
  <c r="FI955" i="1"/>
  <c r="FI956" i="1"/>
  <c r="FI957" i="1"/>
  <c r="FI958" i="1"/>
  <c r="FI959" i="1"/>
  <c r="FI960" i="1"/>
  <c r="FI961" i="1"/>
  <c r="FI962" i="1"/>
  <c r="FI963" i="1"/>
  <c r="FI964" i="1"/>
  <c r="FI965" i="1"/>
  <c r="FI966" i="1"/>
  <c r="FI967" i="1"/>
  <c r="FI968" i="1"/>
  <c r="FI969" i="1"/>
  <c r="FI970" i="1"/>
  <c r="FI971" i="1"/>
  <c r="FI972" i="1"/>
  <c r="FI973" i="1"/>
  <c r="FI974" i="1"/>
  <c r="FI975" i="1"/>
  <c r="FI976" i="1"/>
  <c r="FI977" i="1"/>
  <c r="FI978" i="1"/>
  <c r="FI979" i="1"/>
  <c r="FI980" i="1"/>
  <c r="FI981" i="1"/>
  <c r="FI982" i="1"/>
  <c r="FI983" i="1"/>
  <c r="FI984" i="1"/>
  <c r="FI985" i="1"/>
  <c r="FI986" i="1"/>
  <c r="FI987" i="1"/>
  <c r="FI988" i="1"/>
  <c r="FI989" i="1"/>
  <c r="FI990" i="1"/>
  <c r="FI991" i="1"/>
  <c r="FI992" i="1"/>
  <c r="FI993" i="1"/>
  <c r="FI994" i="1"/>
  <c r="FI995" i="1"/>
  <c r="FI996" i="1"/>
  <c r="FI997" i="1"/>
  <c r="FI998" i="1"/>
  <c r="FI999" i="1"/>
  <c r="FI1000" i="1"/>
  <c r="FI1001" i="1"/>
  <c r="FI1002" i="1"/>
  <c r="FI1003" i="1"/>
  <c r="FI1004" i="1"/>
  <c r="FI1005" i="1"/>
  <c r="FI1006" i="1"/>
  <c r="FI1007" i="1"/>
  <c r="FI1008" i="1"/>
  <c r="FI1009" i="1"/>
  <c r="FI1010" i="1"/>
  <c r="FI1011" i="1"/>
  <c r="FI1012" i="1"/>
  <c r="FI1013" i="1"/>
  <c r="FI1014" i="1"/>
  <c r="FI1015" i="1"/>
  <c r="FI1016" i="1"/>
  <c r="FI1017" i="1"/>
  <c r="FI1018" i="1"/>
  <c r="FI1019" i="1"/>
  <c r="FI1020" i="1"/>
  <c r="FI1021" i="1"/>
  <c r="FI1022" i="1"/>
  <c r="FI1023" i="1"/>
  <c r="FI1024" i="1"/>
  <c r="FI1025" i="1"/>
  <c r="FI1026" i="1"/>
  <c r="FI1027" i="1"/>
  <c r="FI1028" i="1"/>
  <c r="FI1029" i="1"/>
  <c r="FI1030" i="1"/>
  <c r="FI4" i="1"/>
  <c r="FJ4" i="1"/>
  <c r="FK4" i="1"/>
  <c r="FL4" i="1"/>
  <c r="FM4" i="1"/>
  <c r="FN4" i="1"/>
  <c r="FN942" i="1"/>
  <c r="G875" i="1"/>
  <c r="J875" i="1"/>
  <c r="DW874" i="1"/>
  <c r="DK874" i="1"/>
  <c r="AI874" i="1"/>
  <c r="CF874" i="1"/>
  <c r="AF874" i="1"/>
  <c r="X874" i="1"/>
  <c r="R874" i="1"/>
  <c r="K874" i="1"/>
  <c r="J874" i="1"/>
  <c r="G874" i="1"/>
  <c r="J872" i="1"/>
  <c r="G872" i="1"/>
  <c r="DW871" i="1"/>
  <c r="DK871" i="1"/>
  <c r="AI871" i="1"/>
  <c r="CF871" i="1"/>
  <c r="AF871" i="1"/>
  <c r="X871" i="1"/>
  <c r="R871" i="1"/>
  <c r="K871" i="1"/>
  <c r="J871" i="1"/>
  <c r="G871" i="1"/>
  <c r="G868" i="1"/>
  <c r="G869" i="1"/>
  <c r="J868" i="1"/>
  <c r="DW867" i="1"/>
  <c r="DK867" i="1"/>
  <c r="AI867" i="1"/>
  <c r="CF867" i="1"/>
  <c r="AF867" i="1"/>
  <c r="X867" i="1"/>
  <c r="R867" i="1"/>
  <c r="K867" i="1"/>
  <c r="J867" i="1"/>
  <c r="G867" i="1"/>
  <c r="G865" i="1"/>
  <c r="DW864" i="1"/>
  <c r="DK864" i="1"/>
  <c r="AI864" i="1"/>
  <c r="CF864" i="1"/>
  <c r="AF864" i="1"/>
  <c r="X864" i="1"/>
  <c r="R864" i="1"/>
  <c r="K864" i="1"/>
  <c r="H864" i="1"/>
  <c r="J864" i="1"/>
  <c r="G864" i="1"/>
  <c r="G854" i="1"/>
  <c r="DW853" i="1"/>
  <c r="DK853" i="1"/>
  <c r="AI853" i="1"/>
  <c r="CF853" i="1"/>
  <c r="AF853" i="1"/>
  <c r="X853" i="1"/>
  <c r="R853" i="1"/>
  <c r="K853" i="1"/>
  <c r="J853" i="1"/>
  <c r="G853" i="1"/>
  <c r="J942" i="1"/>
  <c r="G942" i="1"/>
  <c r="G943" i="1"/>
  <c r="DW943" i="1"/>
  <c r="DK943" i="1"/>
  <c r="CF943" i="1"/>
  <c r="AF943" i="1"/>
  <c r="X943" i="1"/>
  <c r="R943" i="1"/>
  <c r="J943" i="1"/>
  <c r="G939" i="1"/>
  <c r="J939" i="1"/>
  <c r="G935" i="1"/>
  <c r="J935" i="1"/>
  <c r="DW934" i="1"/>
  <c r="DK934" i="1"/>
  <c r="CF934" i="1"/>
  <c r="AF934" i="1"/>
  <c r="X934" i="1"/>
  <c r="R934" i="1"/>
  <c r="K934" i="1"/>
  <c r="J934" i="1"/>
  <c r="G934" i="1"/>
  <c r="DW929" i="1"/>
  <c r="DK929" i="1"/>
  <c r="CF929" i="1"/>
  <c r="AF929" i="1"/>
  <c r="X929" i="1"/>
  <c r="R929" i="1"/>
  <c r="J929" i="1"/>
  <c r="G929" i="1"/>
  <c r="G924" i="1"/>
  <c r="G925" i="1"/>
  <c r="G926" i="1"/>
  <c r="G927" i="1"/>
  <c r="G928" i="1"/>
  <c r="DW927" i="1"/>
  <c r="DK927" i="1"/>
  <c r="CF927" i="1"/>
  <c r="AF927" i="1"/>
  <c r="X927" i="1"/>
  <c r="R927" i="1"/>
  <c r="J927" i="1"/>
  <c r="DW925" i="1"/>
  <c r="DK925" i="1"/>
  <c r="CF925" i="1"/>
  <c r="AF925" i="1"/>
  <c r="X925" i="1"/>
  <c r="R925" i="1"/>
  <c r="J925" i="1"/>
  <c r="G921" i="1"/>
  <c r="J918" i="1"/>
  <c r="K917" i="1"/>
  <c r="G918" i="1"/>
  <c r="DW917" i="1"/>
  <c r="DK917" i="1"/>
  <c r="CF917" i="1"/>
  <c r="AF917" i="1"/>
  <c r="X917" i="1"/>
  <c r="R917" i="1"/>
  <c r="J917" i="1"/>
  <c r="G917" i="1"/>
  <c r="J915" i="1"/>
  <c r="K914" i="1"/>
  <c r="G915" i="1"/>
  <c r="DW914" i="1"/>
  <c r="DK914" i="1"/>
  <c r="CF914" i="1"/>
  <c r="AF914" i="1"/>
  <c r="X914" i="1"/>
  <c r="R914" i="1"/>
  <c r="J914" i="1"/>
  <c r="G914" i="1"/>
  <c r="G907" i="1"/>
  <c r="G908" i="1"/>
  <c r="G909" i="1"/>
  <c r="DW908" i="1"/>
  <c r="DK908" i="1"/>
  <c r="CF908" i="1"/>
  <c r="AF908" i="1"/>
  <c r="X908" i="1"/>
  <c r="R908" i="1"/>
  <c r="K908" i="1"/>
  <c r="J908" i="1"/>
  <c r="DW906" i="1"/>
  <c r="DK906" i="1"/>
  <c r="CF906" i="1"/>
  <c r="AF906" i="1"/>
  <c r="X906" i="1"/>
  <c r="R906" i="1"/>
  <c r="K906" i="1"/>
  <c r="J906" i="1"/>
  <c r="G906" i="1"/>
  <c r="G895" i="1"/>
  <c r="DW894" i="1"/>
  <c r="DK894" i="1"/>
  <c r="AI894" i="1"/>
  <c r="CF894" i="1"/>
  <c r="AF894" i="1"/>
  <c r="X894" i="1"/>
  <c r="R894" i="1"/>
  <c r="K894" i="1"/>
  <c r="J894" i="1"/>
  <c r="G894" i="1"/>
  <c r="G893" i="1"/>
  <c r="DW890" i="1"/>
  <c r="DK890" i="1"/>
  <c r="AI890" i="1"/>
  <c r="CF890" i="1"/>
  <c r="AF890" i="1"/>
  <c r="X890" i="1"/>
  <c r="R890" i="1"/>
  <c r="J890" i="1"/>
  <c r="G890" i="1"/>
  <c r="G889" i="1"/>
  <c r="G891" i="1"/>
  <c r="DW892" i="1"/>
  <c r="DK892" i="1"/>
  <c r="AI892" i="1"/>
  <c r="CF892" i="1"/>
  <c r="AF892" i="1"/>
  <c r="X892" i="1"/>
  <c r="R892" i="1"/>
  <c r="J892" i="1"/>
  <c r="G892" i="1"/>
  <c r="G881" i="1"/>
  <c r="J881" i="1"/>
  <c r="DW882" i="1"/>
  <c r="DK882" i="1"/>
  <c r="AI882" i="1"/>
  <c r="CF882" i="1"/>
  <c r="AF882" i="1"/>
  <c r="X882" i="1"/>
  <c r="R882" i="1"/>
  <c r="J882" i="1"/>
  <c r="G882" i="1"/>
  <c r="J885" i="1"/>
  <c r="K882" i="1"/>
  <c r="G885" i="1"/>
  <c r="DW884" i="1"/>
  <c r="DK884" i="1"/>
  <c r="AI884" i="1"/>
  <c r="CF884" i="1"/>
  <c r="AF884" i="1"/>
  <c r="X884" i="1"/>
  <c r="R884" i="1"/>
  <c r="K884" i="1"/>
  <c r="J884" i="1"/>
  <c r="G884" i="1"/>
  <c r="G957" i="1"/>
  <c r="J957" i="1"/>
  <c r="K956" i="1"/>
  <c r="DW956" i="1"/>
  <c r="DK956" i="1"/>
  <c r="CF956" i="1"/>
  <c r="AF956" i="1"/>
  <c r="X956" i="1"/>
  <c r="R956" i="1"/>
  <c r="J956" i="1"/>
  <c r="G956" i="1"/>
  <c r="G980" i="1"/>
  <c r="G981" i="1"/>
  <c r="G982" i="1"/>
  <c r="G983" i="1"/>
  <c r="G984" i="1"/>
  <c r="G985" i="1"/>
  <c r="G986" i="1"/>
  <c r="DW987" i="1"/>
  <c r="DK987" i="1"/>
  <c r="CF987" i="1"/>
  <c r="AF987" i="1"/>
  <c r="X987" i="1"/>
  <c r="R987" i="1"/>
  <c r="J987" i="1"/>
  <c r="G987" i="1"/>
  <c r="DW985" i="1"/>
  <c r="DK985" i="1"/>
  <c r="CF985" i="1"/>
  <c r="AF985" i="1"/>
  <c r="X985" i="1"/>
  <c r="R985" i="1"/>
  <c r="J985" i="1"/>
  <c r="DW983" i="1"/>
  <c r="DK983" i="1"/>
  <c r="CF983" i="1"/>
  <c r="AF983" i="1"/>
  <c r="X983" i="1"/>
  <c r="R983" i="1"/>
  <c r="J983" i="1"/>
  <c r="DW981" i="1"/>
  <c r="DK981" i="1"/>
  <c r="CF981" i="1"/>
  <c r="AF981" i="1"/>
  <c r="X981" i="1"/>
  <c r="R981" i="1"/>
  <c r="J981" i="1"/>
  <c r="DW976" i="1"/>
  <c r="DK976" i="1"/>
  <c r="CF976" i="1"/>
  <c r="AF976" i="1"/>
  <c r="X976" i="1"/>
  <c r="R976" i="1"/>
  <c r="K976" i="1"/>
  <c r="J976" i="1"/>
  <c r="G976" i="1"/>
  <c r="DW974" i="1"/>
  <c r="DK974" i="1"/>
  <c r="CF974" i="1"/>
  <c r="AF974" i="1"/>
  <c r="X974" i="1"/>
  <c r="R974" i="1"/>
  <c r="K974" i="1"/>
  <c r="J974" i="1"/>
  <c r="G974" i="1"/>
  <c r="DW973" i="1"/>
  <c r="DK973" i="1"/>
  <c r="CF973" i="1"/>
  <c r="AF973" i="1"/>
  <c r="X973" i="1"/>
  <c r="R973" i="1"/>
  <c r="J973" i="1"/>
  <c r="K972" i="1"/>
  <c r="G973" i="1"/>
  <c r="K973" i="1"/>
  <c r="DW972" i="1"/>
  <c r="DK972" i="1"/>
  <c r="CF972" i="1"/>
  <c r="AF972" i="1"/>
  <c r="X972" i="1"/>
  <c r="R972" i="1"/>
  <c r="J972" i="1"/>
  <c r="G972" i="1"/>
  <c r="DW970" i="1"/>
  <c r="DK970" i="1"/>
  <c r="CF970" i="1"/>
  <c r="AF970" i="1"/>
  <c r="X970" i="1"/>
  <c r="R970" i="1"/>
  <c r="K970" i="1"/>
  <c r="J970" i="1"/>
  <c r="G970" i="1"/>
  <c r="DW968" i="1"/>
  <c r="DK968" i="1"/>
  <c r="CF968" i="1"/>
  <c r="AF968" i="1"/>
  <c r="X968" i="1"/>
  <c r="R968" i="1"/>
  <c r="K968" i="1"/>
  <c r="J968" i="1"/>
  <c r="G968" i="1"/>
  <c r="DW966" i="1"/>
  <c r="DK966" i="1"/>
  <c r="CF966" i="1"/>
  <c r="AF966" i="1"/>
  <c r="X966" i="1"/>
  <c r="R966" i="1"/>
  <c r="K966" i="1"/>
  <c r="J966" i="1"/>
  <c r="G966" i="1"/>
  <c r="G967" i="1"/>
  <c r="G969" i="1"/>
  <c r="G971" i="1"/>
  <c r="G975" i="1"/>
  <c r="G965" i="1"/>
  <c r="J949" i="1"/>
  <c r="K948" i="1"/>
  <c r="G949" i="1"/>
  <c r="DW948" i="1"/>
  <c r="DK948" i="1"/>
  <c r="CF948" i="1"/>
  <c r="AF948" i="1"/>
  <c r="X948" i="1"/>
  <c r="R948" i="1"/>
  <c r="J948" i="1"/>
  <c r="G948" i="1"/>
  <c r="G1013" i="1"/>
  <c r="G1014" i="1"/>
  <c r="G1015" i="1"/>
  <c r="DW1014" i="1"/>
  <c r="DK1014" i="1"/>
  <c r="CF1014" i="1"/>
  <c r="AF1014" i="1"/>
  <c r="X1014" i="1"/>
  <c r="R1014" i="1"/>
  <c r="K1014" i="1"/>
  <c r="J1014" i="1"/>
  <c r="DW1012" i="1"/>
  <c r="DK1012" i="1"/>
  <c r="CF1012" i="1"/>
  <c r="AF1012" i="1"/>
  <c r="X1012" i="1"/>
  <c r="R1012" i="1"/>
  <c r="K1012" i="1"/>
  <c r="J1012" i="1"/>
  <c r="G1012" i="1"/>
  <c r="R1004" i="1"/>
  <c r="G1000" i="1"/>
  <c r="G1001" i="1"/>
  <c r="G1002" i="1"/>
  <c r="G1003" i="1"/>
  <c r="G1004" i="1"/>
  <c r="G1005" i="1"/>
  <c r="G1006" i="1"/>
  <c r="G1007" i="1"/>
  <c r="G1008" i="1"/>
  <c r="J1000" i="1"/>
  <c r="DW1007" i="1"/>
  <c r="DK1007" i="1"/>
  <c r="CF1007" i="1"/>
  <c r="AF1007" i="1"/>
  <c r="X1007" i="1"/>
  <c r="R1007" i="1"/>
  <c r="K1007" i="1"/>
  <c r="J1007" i="1"/>
  <c r="DW1005" i="1"/>
  <c r="DK1005" i="1"/>
  <c r="CF1005" i="1"/>
  <c r="AF1005" i="1"/>
  <c r="X1005" i="1"/>
  <c r="R1005" i="1"/>
  <c r="K1005" i="1"/>
  <c r="J1005" i="1"/>
  <c r="DW1003" i="1"/>
  <c r="DK1003" i="1"/>
  <c r="CF1003" i="1"/>
  <c r="AF1003" i="1"/>
  <c r="X1003" i="1"/>
  <c r="R1003" i="1"/>
  <c r="J1003" i="1"/>
  <c r="DW999" i="1"/>
  <c r="DK999" i="1"/>
  <c r="CF999" i="1"/>
  <c r="AF999" i="1"/>
  <c r="X999" i="1"/>
  <c r="R999" i="1"/>
  <c r="J999" i="1"/>
  <c r="G999" i="1"/>
  <c r="DW996" i="1"/>
  <c r="DK996" i="1"/>
  <c r="CF996" i="1"/>
  <c r="AF996" i="1"/>
  <c r="X996" i="1"/>
  <c r="R996" i="1"/>
  <c r="K996" i="1"/>
  <c r="J996" i="1"/>
  <c r="K987" i="1"/>
  <c r="G996" i="1"/>
  <c r="G997" i="1"/>
  <c r="G998" i="1"/>
  <c r="J991" i="1"/>
  <c r="K990" i="1"/>
  <c r="G991" i="1"/>
  <c r="DW990" i="1"/>
  <c r="DK990" i="1"/>
  <c r="CF990" i="1"/>
  <c r="AF990" i="1"/>
  <c r="X990" i="1"/>
  <c r="R990" i="1"/>
  <c r="J990" i="1"/>
  <c r="K981" i="1"/>
  <c r="G990" i="1"/>
  <c r="DW1019" i="1"/>
  <c r="DK1019" i="1"/>
  <c r="CF1019" i="1"/>
  <c r="AF1019" i="1"/>
  <c r="X1019" i="1"/>
  <c r="R1019" i="1"/>
  <c r="K1019" i="1"/>
  <c r="J1019" i="1"/>
  <c r="G1019" i="1"/>
  <c r="DW1018" i="1"/>
  <c r="DK1018" i="1"/>
  <c r="CF1018" i="1"/>
  <c r="AF1018" i="1"/>
  <c r="X1018" i="1"/>
  <c r="R1018" i="1"/>
  <c r="J1018" i="1"/>
  <c r="G1018" i="1"/>
  <c r="DW1017" i="1"/>
  <c r="DK1017" i="1"/>
  <c r="CF1017" i="1"/>
  <c r="AF1017" i="1"/>
  <c r="X1017" i="1"/>
  <c r="R1017" i="1"/>
  <c r="K1017" i="1"/>
  <c r="J1017" i="1"/>
  <c r="G1017" i="1"/>
  <c r="DW1016" i="1"/>
  <c r="DK1016" i="1"/>
  <c r="CF1016" i="1"/>
  <c r="AF1016" i="1"/>
  <c r="X1016" i="1"/>
  <c r="R1016" i="1"/>
  <c r="J1016" i="1"/>
  <c r="G1016" i="1"/>
  <c r="DW1011" i="1"/>
  <c r="DK1011" i="1"/>
  <c r="CF1011" i="1"/>
  <c r="AF1011" i="1"/>
  <c r="X1011" i="1"/>
  <c r="R1011" i="1"/>
  <c r="J1011" i="1"/>
  <c r="G1011" i="1"/>
  <c r="DW1010" i="1"/>
  <c r="DK1010" i="1"/>
  <c r="CF1010" i="1"/>
  <c r="AF1010" i="1"/>
  <c r="X1010" i="1"/>
  <c r="R1010" i="1"/>
  <c r="K1010" i="1"/>
  <c r="J1010" i="1"/>
  <c r="G1010" i="1"/>
  <c r="DW1009" i="1"/>
  <c r="DK1009" i="1"/>
  <c r="CF1009" i="1"/>
  <c r="AF1009" i="1"/>
  <c r="X1009" i="1"/>
  <c r="R1009" i="1"/>
  <c r="J1009" i="1"/>
  <c r="K1004" i="1"/>
  <c r="G1009" i="1"/>
  <c r="DW1004" i="1"/>
  <c r="DK1004" i="1"/>
  <c r="CF1004" i="1"/>
  <c r="AF1004" i="1"/>
  <c r="X1004" i="1"/>
  <c r="J1004" i="1"/>
  <c r="K1001" i="1"/>
  <c r="DW1001" i="1"/>
  <c r="DK1001" i="1"/>
  <c r="CF1001" i="1"/>
  <c r="AF1001" i="1"/>
  <c r="X1001" i="1"/>
  <c r="R1001" i="1"/>
  <c r="J1001" i="1"/>
  <c r="DW998" i="1"/>
  <c r="DK998" i="1"/>
  <c r="CF998" i="1"/>
  <c r="AF998" i="1"/>
  <c r="X998" i="1"/>
  <c r="R998" i="1"/>
  <c r="J998" i="1"/>
  <c r="K995" i="1"/>
  <c r="DW995" i="1"/>
  <c r="DK995" i="1"/>
  <c r="CF995" i="1"/>
  <c r="AF995" i="1"/>
  <c r="X995" i="1"/>
  <c r="R995" i="1"/>
  <c r="J995" i="1"/>
  <c r="K994" i="1"/>
  <c r="G995" i="1"/>
  <c r="DW994" i="1"/>
  <c r="DK994" i="1"/>
  <c r="CF994" i="1"/>
  <c r="AF994" i="1"/>
  <c r="X994" i="1"/>
  <c r="R994" i="1"/>
  <c r="J994" i="1"/>
  <c r="K985" i="1"/>
  <c r="G994" i="1"/>
  <c r="DW993" i="1"/>
  <c r="DK993" i="1"/>
  <c r="CF993" i="1"/>
  <c r="AF993" i="1"/>
  <c r="X993" i="1"/>
  <c r="R993" i="1"/>
  <c r="J993" i="1"/>
  <c r="G993" i="1"/>
  <c r="DW992" i="1"/>
  <c r="DK992" i="1"/>
  <c r="CF992" i="1"/>
  <c r="AF992" i="1"/>
  <c r="X992" i="1"/>
  <c r="R992" i="1"/>
  <c r="J992" i="1"/>
  <c r="K983" i="1"/>
  <c r="G992" i="1"/>
  <c r="DW989" i="1"/>
  <c r="DK989" i="1"/>
  <c r="CF989" i="1"/>
  <c r="AF989" i="1"/>
  <c r="X989" i="1"/>
  <c r="R989" i="1"/>
  <c r="K989" i="1"/>
  <c r="J989" i="1"/>
  <c r="G989" i="1"/>
  <c r="DW988" i="1"/>
  <c r="DK988" i="1"/>
  <c r="CF988" i="1"/>
  <c r="AF988" i="1"/>
  <c r="X988" i="1"/>
  <c r="R988" i="1"/>
  <c r="K988" i="1"/>
  <c r="J988" i="1"/>
  <c r="K979" i="1"/>
  <c r="G988" i="1"/>
  <c r="DW979" i="1"/>
  <c r="DK979" i="1"/>
  <c r="CF979" i="1"/>
  <c r="AF979" i="1"/>
  <c r="X979" i="1"/>
  <c r="R979" i="1"/>
  <c r="J979" i="1"/>
  <c r="G979" i="1"/>
  <c r="DW978" i="1"/>
  <c r="DK978" i="1"/>
  <c r="CF978" i="1"/>
  <c r="AF978" i="1"/>
  <c r="X978" i="1"/>
  <c r="R978" i="1"/>
  <c r="J978" i="1"/>
  <c r="G978" i="1"/>
  <c r="DW977" i="1"/>
  <c r="DK977" i="1"/>
  <c r="CF977" i="1"/>
  <c r="AF977" i="1"/>
  <c r="X977" i="1"/>
  <c r="R977" i="1"/>
  <c r="K977" i="1"/>
  <c r="J977" i="1"/>
  <c r="G977" i="1"/>
  <c r="DW965" i="1"/>
  <c r="DK965" i="1"/>
  <c r="CF965" i="1"/>
  <c r="AF965" i="1"/>
  <c r="X965" i="1"/>
  <c r="R965" i="1"/>
  <c r="J965" i="1"/>
  <c r="DW964" i="1"/>
  <c r="DK964" i="1"/>
  <c r="CF964" i="1"/>
  <c r="AF964" i="1"/>
  <c r="X964" i="1"/>
  <c r="R964" i="1"/>
  <c r="J964" i="1"/>
  <c r="K963" i="1"/>
  <c r="G964" i="1"/>
  <c r="DW963" i="1"/>
  <c r="DK963" i="1"/>
  <c r="CF963" i="1"/>
  <c r="AF963" i="1"/>
  <c r="X963" i="1"/>
  <c r="R963" i="1"/>
  <c r="J963" i="1"/>
  <c r="G963" i="1"/>
  <c r="DW962" i="1"/>
  <c r="DK962" i="1"/>
  <c r="CF962" i="1"/>
  <c r="AF962" i="1"/>
  <c r="X962" i="1"/>
  <c r="R962" i="1"/>
  <c r="J962" i="1"/>
  <c r="K961" i="1"/>
  <c r="G962" i="1"/>
  <c r="DW961" i="1"/>
  <c r="DK961" i="1"/>
  <c r="CF961" i="1"/>
  <c r="AF961" i="1"/>
  <c r="X961" i="1"/>
  <c r="R961" i="1"/>
  <c r="J961" i="1"/>
  <c r="K960" i="1"/>
  <c r="G961" i="1"/>
  <c r="DW960" i="1"/>
  <c r="DK960" i="1"/>
  <c r="CF960" i="1"/>
  <c r="AF960" i="1"/>
  <c r="X960" i="1"/>
  <c r="R960" i="1"/>
  <c r="J960" i="1"/>
  <c r="G960" i="1"/>
  <c r="DW959" i="1"/>
  <c r="DK959" i="1"/>
  <c r="CF959" i="1"/>
  <c r="AF959" i="1"/>
  <c r="X959" i="1"/>
  <c r="R959" i="1"/>
  <c r="J959" i="1"/>
  <c r="K958" i="1"/>
  <c r="G959" i="1"/>
  <c r="DW958" i="1"/>
  <c r="DK958" i="1"/>
  <c r="CF958" i="1"/>
  <c r="AF958" i="1"/>
  <c r="X958" i="1"/>
  <c r="R958" i="1"/>
  <c r="J958" i="1"/>
  <c r="G958" i="1"/>
  <c r="DW955" i="1"/>
  <c r="DK955" i="1"/>
  <c r="CF955" i="1"/>
  <c r="AF955" i="1"/>
  <c r="X955" i="1"/>
  <c r="R955" i="1"/>
  <c r="J955" i="1"/>
  <c r="K954" i="1"/>
  <c r="G955" i="1"/>
  <c r="DW954" i="1"/>
  <c r="DK954" i="1"/>
  <c r="CF954" i="1"/>
  <c r="AF954" i="1"/>
  <c r="X954" i="1"/>
  <c r="R954" i="1"/>
  <c r="J954" i="1"/>
  <c r="G954" i="1"/>
  <c r="DW953" i="1"/>
  <c r="DK953" i="1"/>
  <c r="CF953" i="1"/>
  <c r="AF953" i="1"/>
  <c r="X953" i="1"/>
  <c r="R953" i="1"/>
  <c r="J953" i="1"/>
  <c r="G953" i="1"/>
  <c r="DW952" i="1"/>
  <c r="DK952" i="1"/>
  <c r="CF952" i="1"/>
  <c r="AF952" i="1"/>
  <c r="X952" i="1"/>
  <c r="R952" i="1"/>
  <c r="J952" i="1"/>
  <c r="K951" i="1"/>
  <c r="G952" i="1"/>
  <c r="DW951" i="1"/>
  <c r="DK951" i="1"/>
  <c r="CF951" i="1"/>
  <c r="AF951" i="1"/>
  <c r="X951" i="1"/>
  <c r="R951" i="1"/>
  <c r="J951" i="1"/>
  <c r="G951" i="1"/>
  <c r="DW950" i="1"/>
  <c r="DK950" i="1"/>
  <c r="CF950" i="1"/>
  <c r="AF950" i="1"/>
  <c r="X950" i="1"/>
  <c r="R950" i="1"/>
  <c r="J950" i="1"/>
  <c r="G950" i="1"/>
  <c r="DW947" i="1"/>
  <c r="DK947" i="1"/>
  <c r="CF947" i="1"/>
  <c r="AF947" i="1"/>
  <c r="X947" i="1"/>
  <c r="R947" i="1"/>
  <c r="J947" i="1"/>
  <c r="G947" i="1"/>
  <c r="DW946" i="1"/>
  <c r="DK946" i="1"/>
  <c r="CF946" i="1"/>
  <c r="AF946" i="1"/>
  <c r="X946" i="1"/>
  <c r="R946" i="1"/>
  <c r="J946" i="1"/>
  <c r="K943" i="1"/>
  <c r="G946" i="1"/>
  <c r="DW945" i="1"/>
  <c r="DK945" i="1"/>
  <c r="CF945" i="1"/>
  <c r="AF945" i="1"/>
  <c r="X945" i="1"/>
  <c r="R945" i="1"/>
  <c r="J945" i="1"/>
  <c r="K944" i="1"/>
  <c r="G945" i="1"/>
  <c r="DW944" i="1"/>
  <c r="DK944" i="1"/>
  <c r="CF944" i="1"/>
  <c r="AF944" i="1"/>
  <c r="X944" i="1"/>
  <c r="R944" i="1"/>
  <c r="J944" i="1"/>
  <c r="K941" i="1"/>
  <c r="G944" i="1"/>
  <c r="DW941" i="1"/>
  <c r="DK941" i="1"/>
  <c r="CF941" i="1"/>
  <c r="AF941" i="1"/>
  <c r="X941" i="1"/>
  <c r="R941" i="1"/>
  <c r="J941" i="1"/>
  <c r="G941" i="1"/>
  <c r="DW940" i="1"/>
  <c r="DK940" i="1"/>
  <c r="CF940" i="1"/>
  <c r="AF940" i="1"/>
  <c r="X940" i="1"/>
  <c r="R940" i="1"/>
  <c r="J940" i="1"/>
  <c r="K938" i="1"/>
  <c r="G940" i="1"/>
  <c r="DW938" i="1"/>
  <c r="DK938" i="1"/>
  <c r="CF938" i="1"/>
  <c r="AF938" i="1"/>
  <c r="X938" i="1"/>
  <c r="R938" i="1"/>
  <c r="J938" i="1"/>
  <c r="K929" i="1"/>
  <c r="G938" i="1"/>
  <c r="DW937" i="1"/>
  <c r="DK937" i="1"/>
  <c r="CF937" i="1"/>
  <c r="AF937" i="1"/>
  <c r="X937" i="1"/>
  <c r="R937" i="1"/>
  <c r="J937" i="1"/>
  <c r="G937" i="1"/>
  <c r="DW936" i="1"/>
  <c r="DK936" i="1"/>
  <c r="CF936" i="1"/>
  <c r="AF936" i="1"/>
  <c r="X936" i="1"/>
  <c r="R936" i="1"/>
  <c r="J936" i="1"/>
  <c r="K927" i="1"/>
  <c r="G936" i="1"/>
  <c r="DW933" i="1"/>
  <c r="DK933" i="1"/>
  <c r="CF933" i="1"/>
  <c r="AF933" i="1"/>
  <c r="X933" i="1"/>
  <c r="R933" i="1"/>
  <c r="J933" i="1"/>
  <c r="G933" i="1"/>
  <c r="DW932" i="1"/>
  <c r="DK932" i="1"/>
  <c r="CF932" i="1"/>
  <c r="AF932" i="1"/>
  <c r="X932" i="1"/>
  <c r="R932" i="1"/>
  <c r="K932" i="1"/>
  <c r="J932" i="1"/>
  <c r="K925" i="1"/>
  <c r="G932" i="1"/>
  <c r="DW931" i="1"/>
  <c r="DK931" i="1"/>
  <c r="CF931" i="1"/>
  <c r="AF931" i="1"/>
  <c r="X931" i="1"/>
  <c r="R931" i="1"/>
  <c r="J931" i="1"/>
  <c r="K930" i="1"/>
  <c r="G931" i="1"/>
  <c r="DW930" i="1"/>
  <c r="DK930" i="1"/>
  <c r="CF930" i="1"/>
  <c r="AF930" i="1"/>
  <c r="X930" i="1"/>
  <c r="R930" i="1"/>
  <c r="J930" i="1"/>
  <c r="K923" i="1"/>
  <c r="G930" i="1"/>
  <c r="DW923" i="1"/>
  <c r="DK923" i="1"/>
  <c r="CF923" i="1"/>
  <c r="AF923" i="1"/>
  <c r="X923" i="1"/>
  <c r="R923" i="1"/>
  <c r="J923" i="1"/>
  <c r="G923" i="1"/>
  <c r="DW922" i="1"/>
  <c r="DK922" i="1"/>
  <c r="CF922" i="1"/>
  <c r="AF922" i="1"/>
  <c r="X922" i="1"/>
  <c r="R922" i="1"/>
  <c r="J922" i="1"/>
  <c r="K920" i="1"/>
  <c r="G922" i="1"/>
  <c r="DW920" i="1"/>
  <c r="DK920" i="1"/>
  <c r="CF920" i="1"/>
  <c r="AF920" i="1"/>
  <c r="X920" i="1"/>
  <c r="R920" i="1"/>
  <c r="J920" i="1"/>
  <c r="G920" i="1"/>
  <c r="DW919" i="1"/>
  <c r="DK919" i="1"/>
  <c r="CF919" i="1"/>
  <c r="AF919" i="1"/>
  <c r="X919" i="1"/>
  <c r="R919" i="1"/>
  <c r="J919" i="1"/>
  <c r="K918" i="1"/>
  <c r="G919" i="1"/>
  <c r="DW916" i="1"/>
  <c r="DK916" i="1"/>
  <c r="CF916" i="1"/>
  <c r="AF916" i="1"/>
  <c r="X916" i="1"/>
  <c r="R916" i="1"/>
  <c r="J916" i="1"/>
  <c r="G916" i="1"/>
  <c r="DW913" i="1"/>
  <c r="DK913" i="1"/>
  <c r="CF913" i="1"/>
  <c r="AF913" i="1"/>
  <c r="X913" i="1"/>
  <c r="R913" i="1"/>
  <c r="J913" i="1"/>
  <c r="G913" i="1"/>
  <c r="DW912" i="1"/>
  <c r="DK912" i="1"/>
  <c r="CF912" i="1"/>
  <c r="AF912" i="1"/>
  <c r="X912" i="1"/>
  <c r="R912" i="1"/>
  <c r="J912" i="1"/>
  <c r="G912" i="1"/>
  <c r="DW911" i="1"/>
  <c r="DK911" i="1"/>
  <c r="CF911" i="1"/>
  <c r="AF911" i="1"/>
  <c r="X911" i="1"/>
  <c r="R911" i="1"/>
  <c r="J911" i="1"/>
  <c r="G911" i="1"/>
  <c r="DW910" i="1"/>
  <c r="DK910" i="1"/>
  <c r="CF910" i="1"/>
  <c r="AF910" i="1"/>
  <c r="X910" i="1"/>
  <c r="R910" i="1"/>
  <c r="J910" i="1"/>
  <c r="K905" i="1"/>
  <c r="G910" i="1"/>
  <c r="DW905" i="1"/>
  <c r="DK905" i="1"/>
  <c r="CF905" i="1"/>
  <c r="AF905" i="1"/>
  <c r="X905" i="1"/>
  <c r="R905" i="1"/>
  <c r="J905" i="1"/>
  <c r="K904" i="1"/>
  <c r="G905" i="1"/>
  <c r="DW904" i="1"/>
  <c r="DK904" i="1"/>
  <c r="CF904" i="1"/>
  <c r="AF904" i="1"/>
  <c r="X904" i="1"/>
  <c r="R904" i="1"/>
  <c r="J904" i="1"/>
  <c r="G904" i="1"/>
  <c r="DW903" i="1"/>
  <c r="DK903" i="1"/>
  <c r="CF903" i="1"/>
  <c r="AF903" i="1"/>
  <c r="X903" i="1"/>
  <c r="R903" i="1"/>
  <c r="J903" i="1"/>
  <c r="K902" i="1"/>
  <c r="G903" i="1"/>
  <c r="DW902" i="1"/>
  <c r="DK902" i="1"/>
  <c r="CF902" i="1"/>
  <c r="AF902" i="1"/>
  <c r="X902" i="1"/>
  <c r="R902" i="1"/>
  <c r="J902" i="1"/>
  <c r="G902" i="1"/>
  <c r="DW901" i="1"/>
  <c r="DK901" i="1"/>
  <c r="CF901" i="1"/>
  <c r="AF901" i="1"/>
  <c r="X901" i="1"/>
  <c r="R901" i="1"/>
  <c r="J901" i="1"/>
  <c r="G901" i="1"/>
  <c r="DW900" i="1"/>
  <c r="DK900" i="1"/>
  <c r="CF900" i="1"/>
  <c r="AF900" i="1"/>
  <c r="X900" i="1"/>
  <c r="R900" i="1"/>
  <c r="J900" i="1"/>
  <c r="K892" i="1"/>
  <c r="G900" i="1"/>
  <c r="DW899" i="1"/>
  <c r="DK899" i="1"/>
  <c r="AI899" i="1"/>
  <c r="CF899" i="1"/>
  <c r="AF899" i="1"/>
  <c r="X899" i="1"/>
  <c r="R899" i="1"/>
  <c r="J899" i="1"/>
  <c r="G899" i="1"/>
  <c r="DW898" i="1"/>
  <c r="DK898" i="1"/>
  <c r="AI898" i="1"/>
  <c r="CF898" i="1"/>
  <c r="AF898" i="1"/>
  <c r="X898" i="1"/>
  <c r="R898" i="1"/>
  <c r="J898" i="1"/>
  <c r="K890" i="1"/>
  <c r="G898" i="1"/>
  <c r="DW897" i="1"/>
  <c r="DK897" i="1"/>
  <c r="AI897" i="1"/>
  <c r="CF897" i="1"/>
  <c r="AF897" i="1"/>
  <c r="X897" i="1"/>
  <c r="R897" i="1"/>
  <c r="J897" i="1"/>
  <c r="K889" i="1"/>
  <c r="G897" i="1"/>
  <c r="DW896" i="1"/>
  <c r="DK896" i="1"/>
  <c r="AI896" i="1"/>
  <c r="CF896" i="1"/>
  <c r="AF896" i="1"/>
  <c r="X896" i="1"/>
  <c r="R896" i="1"/>
  <c r="J896" i="1"/>
  <c r="K888" i="1"/>
  <c r="G896" i="1"/>
  <c r="DW888" i="1"/>
  <c r="DK888" i="1"/>
  <c r="AI888" i="1"/>
  <c r="CF888" i="1"/>
  <c r="AF888" i="1"/>
  <c r="X888" i="1"/>
  <c r="R888" i="1"/>
  <c r="J888" i="1"/>
  <c r="K887" i="1"/>
  <c r="G888" i="1"/>
  <c r="DW887" i="1"/>
  <c r="DK887" i="1"/>
  <c r="AI887" i="1"/>
  <c r="CF887" i="1"/>
  <c r="AF887" i="1"/>
  <c r="X887" i="1"/>
  <c r="R887" i="1"/>
  <c r="J887" i="1"/>
  <c r="G887" i="1"/>
  <c r="DW886" i="1"/>
  <c r="DK886" i="1"/>
  <c r="AI886" i="1"/>
  <c r="CF886" i="1"/>
  <c r="AF886" i="1"/>
  <c r="X886" i="1"/>
  <c r="R886" i="1"/>
  <c r="J886" i="1"/>
  <c r="G886" i="1"/>
  <c r="DW883" i="1"/>
  <c r="DK883" i="1"/>
  <c r="AI883" i="1"/>
  <c r="CF883" i="1"/>
  <c r="AF883" i="1"/>
  <c r="X883" i="1"/>
  <c r="R883" i="1"/>
  <c r="J883" i="1"/>
  <c r="K880" i="1"/>
  <c r="G883" i="1"/>
  <c r="DW880" i="1"/>
  <c r="DK880" i="1"/>
  <c r="AI880" i="1"/>
  <c r="CF880" i="1"/>
  <c r="AF880" i="1"/>
  <c r="X880" i="1"/>
  <c r="R880" i="1"/>
  <c r="J880" i="1"/>
  <c r="K879" i="1"/>
  <c r="G880" i="1"/>
  <c r="DW879" i="1"/>
  <c r="DK879" i="1"/>
  <c r="AI879" i="1"/>
  <c r="CF879" i="1"/>
  <c r="AF879" i="1"/>
  <c r="X879" i="1"/>
  <c r="R879" i="1"/>
  <c r="J879" i="1"/>
  <c r="G879" i="1"/>
  <c r="DW878" i="1"/>
  <c r="DK878" i="1"/>
  <c r="AI878" i="1"/>
  <c r="CF878" i="1"/>
  <c r="AF878" i="1"/>
  <c r="X878" i="1"/>
  <c r="R878" i="1"/>
  <c r="J878" i="1"/>
  <c r="G878" i="1"/>
  <c r="DW877" i="1"/>
  <c r="DK877" i="1"/>
  <c r="AI877" i="1"/>
  <c r="CF877" i="1"/>
  <c r="AF877" i="1"/>
  <c r="X877" i="1"/>
  <c r="R877" i="1"/>
  <c r="J877" i="1"/>
  <c r="G877" i="1"/>
  <c r="DW876" i="1"/>
  <c r="DK876" i="1"/>
  <c r="AI876" i="1"/>
  <c r="CF876" i="1"/>
  <c r="AF876" i="1"/>
  <c r="X876" i="1"/>
  <c r="R876" i="1"/>
  <c r="J876" i="1"/>
  <c r="G876" i="1"/>
  <c r="DW873" i="1"/>
  <c r="DK873" i="1"/>
  <c r="AI873" i="1"/>
  <c r="CF873" i="1"/>
  <c r="AF873" i="1"/>
  <c r="X873" i="1"/>
  <c r="R873" i="1"/>
  <c r="J873" i="1"/>
  <c r="G873" i="1"/>
  <c r="DW870" i="1"/>
  <c r="DK870" i="1"/>
  <c r="AI870" i="1"/>
  <c r="CF870" i="1"/>
  <c r="AF870" i="1"/>
  <c r="X870" i="1"/>
  <c r="R870" i="1"/>
  <c r="J870" i="1"/>
  <c r="G870" i="1"/>
  <c r="DW869" i="1"/>
  <c r="DK869" i="1"/>
  <c r="AI869" i="1"/>
  <c r="CF869" i="1"/>
  <c r="AF869" i="1"/>
  <c r="X869" i="1"/>
  <c r="R869" i="1"/>
  <c r="J869" i="1"/>
  <c r="DW866" i="1"/>
  <c r="DK866" i="1"/>
  <c r="AI866" i="1"/>
  <c r="CF866" i="1"/>
  <c r="AF866" i="1"/>
  <c r="X866" i="1"/>
  <c r="R866" i="1"/>
  <c r="G866" i="1"/>
  <c r="DW863" i="1"/>
  <c r="DK863" i="1"/>
  <c r="AI863" i="1"/>
  <c r="CF863" i="1"/>
  <c r="AF863" i="1"/>
  <c r="X863" i="1"/>
  <c r="R863" i="1"/>
  <c r="H863" i="1"/>
  <c r="J863" i="1"/>
  <c r="K862" i="1"/>
  <c r="G863" i="1"/>
  <c r="DW862" i="1"/>
  <c r="DK862" i="1"/>
  <c r="AI862" i="1"/>
  <c r="CF862" i="1"/>
  <c r="AF862" i="1"/>
  <c r="X862" i="1"/>
  <c r="R862" i="1"/>
  <c r="J862" i="1"/>
  <c r="G862" i="1"/>
  <c r="DW861" i="1"/>
  <c r="DK861" i="1"/>
  <c r="AI861" i="1"/>
  <c r="CF861" i="1"/>
  <c r="AF861" i="1"/>
  <c r="X861" i="1"/>
  <c r="R861" i="1"/>
  <c r="J861" i="1"/>
  <c r="G861" i="1"/>
  <c r="DW860" i="1"/>
  <c r="DK860" i="1"/>
  <c r="AI860" i="1"/>
  <c r="CF860" i="1"/>
  <c r="AF860" i="1"/>
  <c r="X860" i="1"/>
  <c r="R860" i="1"/>
  <c r="H860" i="1"/>
  <c r="J860" i="1"/>
  <c r="K859" i="1"/>
  <c r="G860" i="1"/>
  <c r="DW859" i="1"/>
  <c r="DK859" i="1"/>
  <c r="CF859" i="1"/>
  <c r="AF859" i="1"/>
  <c r="X859" i="1"/>
  <c r="R859" i="1"/>
  <c r="H859" i="1"/>
  <c r="J859" i="1"/>
  <c r="K858" i="1"/>
  <c r="G859" i="1"/>
  <c r="DW858" i="1"/>
  <c r="DK858" i="1"/>
  <c r="AI858" i="1"/>
  <c r="CF858" i="1"/>
  <c r="AF858" i="1"/>
  <c r="X858" i="1"/>
  <c r="R858" i="1"/>
  <c r="H858" i="1"/>
  <c r="J858" i="1"/>
  <c r="K857" i="1"/>
  <c r="G858" i="1"/>
  <c r="DW857" i="1"/>
  <c r="DK857" i="1"/>
  <c r="AI857" i="1"/>
  <c r="CF857" i="1"/>
  <c r="AF857" i="1"/>
  <c r="X857" i="1"/>
  <c r="R857" i="1"/>
  <c r="H857" i="1"/>
  <c r="J857" i="1"/>
  <c r="K856" i="1"/>
  <c r="G857" i="1"/>
  <c r="DW856" i="1"/>
  <c r="DK856" i="1"/>
  <c r="AI856" i="1"/>
  <c r="CF856" i="1"/>
  <c r="AF856" i="1"/>
  <c r="X856" i="1"/>
  <c r="R856" i="1"/>
  <c r="J856" i="1"/>
  <c r="G856" i="1"/>
  <c r="DW855" i="1"/>
  <c r="DK855" i="1"/>
  <c r="AI855" i="1"/>
  <c r="CF855" i="1"/>
  <c r="AF855" i="1"/>
  <c r="X855" i="1"/>
  <c r="R855" i="1"/>
  <c r="J855" i="1"/>
  <c r="G855" i="1"/>
  <c r="DW852" i="1"/>
  <c r="DK852" i="1"/>
  <c r="AI852" i="1"/>
  <c r="CF852" i="1"/>
  <c r="AF852" i="1"/>
  <c r="X852" i="1"/>
  <c r="R852" i="1"/>
  <c r="J852" i="1"/>
  <c r="K851" i="1"/>
  <c r="G852" i="1"/>
  <c r="DW851" i="1"/>
  <c r="DK851" i="1"/>
  <c r="CF851" i="1"/>
  <c r="AF851" i="1"/>
  <c r="X851" i="1"/>
  <c r="R851" i="1"/>
  <c r="J851" i="1"/>
  <c r="K850" i="1"/>
  <c r="G851" i="1"/>
  <c r="DW850" i="1"/>
  <c r="DK850" i="1"/>
  <c r="AI850" i="1"/>
  <c r="CF850" i="1"/>
  <c r="AF850" i="1"/>
  <c r="X850" i="1"/>
  <c r="R850" i="1"/>
  <c r="J850" i="1"/>
  <c r="G850" i="1"/>
  <c r="DW849" i="1"/>
  <c r="DK849" i="1"/>
  <c r="AI849" i="1"/>
  <c r="CF849" i="1"/>
  <c r="AF849" i="1"/>
  <c r="X849" i="1"/>
  <c r="R849" i="1"/>
  <c r="J849" i="1"/>
  <c r="K848" i="1"/>
  <c r="G849" i="1"/>
  <c r="DW848" i="1"/>
  <c r="DK848" i="1"/>
  <c r="AI848" i="1"/>
  <c r="CF848" i="1"/>
  <c r="AF848" i="1"/>
  <c r="X848" i="1"/>
  <c r="R848" i="1"/>
  <c r="J848" i="1"/>
  <c r="G848" i="1"/>
  <c r="K933" i="1"/>
  <c r="K916" i="1"/>
  <c r="K898" i="1"/>
  <c r="K891" i="1"/>
  <c r="K913" i="1"/>
  <c r="K915" i="1"/>
  <c r="K910" i="1"/>
  <c r="K945" i="1"/>
  <c r="J866" i="1"/>
  <c r="K863" i="1"/>
  <c r="K860" i="1"/>
  <c r="K953" i="1"/>
  <c r="K861" i="1"/>
  <c r="K940" i="1"/>
  <c r="K1003" i="1"/>
  <c r="K1018" i="1"/>
  <c r="K922" i="1"/>
  <c r="K946" i="1"/>
  <c r="K855" i="1"/>
  <c r="K999" i="1"/>
  <c r="K959" i="1"/>
  <c r="K1009" i="1"/>
  <c r="K937" i="1"/>
  <c r="K900" i="1"/>
  <c r="K931" i="1"/>
  <c r="K936" i="1"/>
  <c r="K952" i="1"/>
  <c r="K962" i="1"/>
  <c r="K903" i="1"/>
  <c r="K911" i="1"/>
  <c r="K852" i="1"/>
  <c r="K901" i="1"/>
  <c r="K919" i="1"/>
  <c r="K947" i="1"/>
  <c r="K992" i="1"/>
  <c r="K1011" i="1"/>
  <c r="K955" i="1"/>
  <c r="K965" i="1"/>
  <c r="K978" i="1"/>
  <c r="K993" i="1"/>
  <c r="K886" i="1"/>
  <c r="K869" i="1"/>
  <c r="K883" i="1"/>
  <c r="K873" i="1"/>
  <c r="K950" i="1"/>
  <c r="K870" i="1"/>
  <c r="K897" i="1"/>
  <c r="K877" i="1"/>
  <c r="K1016" i="1"/>
  <c r="K849" i="1"/>
  <c r="K878" i="1"/>
  <c r="K896" i="1"/>
  <c r="K866" i="1"/>
  <c r="K876" i="1"/>
  <c r="K899" i="1"/>
  <c r="K912" i="1"/>
  <c r="K964" i="1"/>
  <c r="K998" i="1"/>
  <c r="J774" i="1"/>
  <c r="G774" i="1"/>
  <c r="G775" i="1"/>
  <c r="G776" i="1"/>
  <c r="DW775" i="1"/>
  <c r="DK775" i="1"/>
  <c r="CF775" i="1"/>
  <c r="AF775" i="1"/>
  <c r="X775" i="1"/>
  <c r="R775" i="1"/>
  <c r="K775" i="1"/>
  <c r="J775" i="1"/>
  <c r="DW773" i="1"/>
  <c r="DK773" i="1"/>
  <c r="CF773" i="1"/>
  <c r="AF773" i="1"/>
  <c r="X773" i="1"/>
  <c r="R773" i="1"/>
  <c r="K773" i="1"/>
  <c r="J773" i="1"/>
  <c r="G773" i="1"/>
  <c r="G766" i="1"/>
  <c r="G767" i="1"/>
  <c r="G768" i="1"/>
  <c r="DW767" i="1"/>
  <c r="DK767" i="1"/>
  <c r="CF767" i="1"/>
  <c r="AF767" i="1"/>
  <c r="X767" i="1"/>
  <c r="R767" i="1"/>
  <c r="K767" i="1"/>
  <c r="J767" i="1"/>
  <c r="DW765" i="1"/>
  <c r="DK765" i="1"/>
  <c r="CF765" i="1"/>
  <c r="AF765" i="1"/>
  <c r="X765" i="1"/>
  <c r="R765" i="1"/>
  <c r="K765" i="1"/>
  <c r="J765" i="1"/>
  <c r="G765" i="1"/>
  <c r="G763" i="1"/>
  <c r="J763" i="1"/>
  <c r="DW762" i="1"/>
  <c r="DK762" i="1"/>
  <c r="CF762" i="1"/>
  <c r="AF762" i="1"/>
  <c r="X762" i="1"/>
  <c r="R762" i="1"/>
  <c r="K762" i="1"/>
  <c r="J762" i="1"/>
  <c r="G762" i="1"/>
  <c r="G760" i="1"/>
  <c r="J760" i="1"/>
  <c r="DW761" i="1"/>
  <c r="DK761" i="1"/>
  <c r="CF761" i="1"/>
  <c r="AF761" i="1"/>
  <c r="X761" i="1"/>
  <c r="R761" i="1"/>
  <c r="J761" i="1"/>
  <c r="G761" i="1"/>
  <c r="J750" i="1"/>
  <c r="K749" i="1"/>
  <c r="G750" i="1"/>
  <c r="G751" i="1"/>
  <c r="G752" i="1"/>
  <c r="DW751" i="1"/>
  <c r="DK751" i="1"/>
  <c r="CF751" i="1"/>
  <c r="AF751" i="1"/>
  <c r="X751" i="1"/>
  <c r="R751" i="1"/>
  <c r="K751" i="1"/>
  <c r="J751" i="1"/>
  <c r="DW749" i="1"/>
  <c r="DK749" i="1"/>
  <c r="CF749" i="1"/>
  <c r="AF749" i="1"/>
  <c r="X749" i="1"/>
  <c r="R749" i="1"/>
  <c r="J749" i="1"/>
  <c r="G749" i="1"/>
  <c r="G745" i="1"/>
  <c r="G742" i="1"/>
  <c r="DW741" i="1"/>
  <c r="DK741" i="1"/>
  <c r="CF741" i="1"/>
  <c r="AF741" i="1"/>
  <c r="X741" i="1"/>
  <c r="R741" i="1"/>
  <c r="J741" i="1"/>
  <c r="G741" i="1"/>
  <c r="R740" i="1"/>
  <c r="DW737" i="1"/>
  <c r="DK737" i="1"/>
  <c r="CF737" i="1"/>
  <c r="AF737" i="1"/>
  <c r="X737" i="1"/>
  <c r="R737" i="1"/>
  <c r="K737" i="1"/>
  <c r="J737" i="1"/>
  <c r="G737" i="1"/>
  <c r="G736" i="1"/>
  <c r="G738" i="1"/>
  <c r="J736" i="1"/>
  <c r="K735" i="1"/>
  <c r="DW735" i="1"/>
  <c r="DK735" i="1"/>
  <c r="CF735" i="1"/>
  <c r="AF735" i="1"/>
  <c r="X735" i="1"/>
  <c r="R735" i="1"/>
  <c r="J735" i="1"/>
  <c r="G735" i="1"/>
  <c r="DW743" i="1"/>
  <c r="DK743" i="1"/>
  <c r="CF743" i="1"/>
  <c r="AF743" i="1"/>
  <c r="X743" i="1"/>
  <c r="R743" i="1"/>
  <c r="K743" i="1"/>
  <c r="J743" i="1"/>
  <c r="G743" i="1"/>
  <c r="DW740" i="1"/>
  <c r="DK740" i="1"/>
  <c r="CF740" i="1"/>
  <c r="AF740" i="1"/>
  <c r="X740" i="1"/>
  <c r="G740" i="1"/>
  <c r="K740" i="1"/>
  <c r="G729" i="1"/>
  <c r="G725" i="1"/>
  <c r="DW726" i="1"/>
  <c r="DK726" i="1"/>
  <c r="CF726" i="1"/>
  <c r="AF726" i="1"/>
  <c r="X726" i="1"/>
  <c r="R726" i="1"/>
  <c r="J726" i="1"/>
  <c r="G726" i="1"/>
  <c r="G716" i="1"/>
  <c r="G717" i="1"/>
  <c r="G718" i="1"/>
  <c r="G719" i="1"/>
  <c r="G720" i="1"/>
  <c r="G721" i="1"/>
  <c r="G722" i="1"/>
  <c r="DW721" i="1"/>
  <c r="DK721" i="1"/>
  <c r="AI721" i="1"/>
  <c r="CF721" i="1"/>
  <c r="AF721" i="1"/>
  <c r="X721" i="1"/>
  <c r="R721" i="1"/>
  <c r="K721" i="1"/>
  <c r="J721" i="1"/>
  <c r="DW719" i="1"/>
  <c r="DK719" i="1"/>
  <c r="AI719" i="1"/>
  <c r="CF719" i="1"/>
  <c r="AF719" i="1"/>
  <c r="X719" i="1"/>
  <c r="R719" i="1"/>
  <c r="K719" i="1"/>
  <c r="J719" i="1"/>
  <c r="DW717" i="1"/>
  <c r="DK717" i="1"/>
  <c r="AI717" i="1"/>
  <c r="CF717" i="1"/>
  <c r="AF717" i="1"/>
  <c r="X717" i="1"/>
  <c r="R717" i="1"/>
  <c r="K717" i="1"/>
  <c r="J717" i="1"/>
  <c r="DW715" i="1"/>
  <c r="DK715" i="1"/>
  <c r="AI715" i="1"/>
  <c r="CF715" i="1"/>
  <c r="AF715" i="1"/>
  <c r="X715" i="1"/>
  <c r="R715" i="1"/>
  <c r="K715" i="1"/>
  <c r="J715" i="1"/>
  <c r="G715" i="1"/>
  <c r="G710" i="1"/>
  <c r="DW711" i="1"/>
  <c r="DK711" i="1"/>
  <c r="AI711" i="1"/>
  <c r="CF711" i="1"/>
  <c r="AF711" i="1"/>
  <c r="X711" i="1"/>
  <c r="R711" i="1"/>
  <c r="J711" i="1"/>
  <c r="G711" i="1"/>
  <c r="J710" i="1"/>
  <c r="R703" i="1"/>
  <c r="G702" i="1"/>
  <c r="J702" i="1"/>
  <c r="DW703" i="1"/>
  <c r="DK703" i="1"/>
  <c r="AI703" i="1"/>
  <c r="CF703" i="1"/>
  <c r="AF703" i="1"/>
  <c r="X703" i="1"/>
  <c r="J703" i="1"/>
  <c r="G703" i="1"/>
  <c r="G706" i="1"/>
  <c r="G707" i="1"/>
  <c r="DW707" i="1"/>
  <c r="DK707" i="1"/>
  <c r="AI707" i="1"/>
  <c r="CF707" i="1"/>
  <c r="AF707" i="1"/>
  <c r="X707" i="1"/>
  <c r="R707" i="1"/>
  <c r="J707" i="1"/>
  <c r="J706" i="1"/>
  <c r="K703" i="1"/>
  <c r="G704" i="1"/>
  <c r="J704" i="1"/>
  <c r="K701" i="1"/>
  <c r="DW701" i="1"/>
  <c r="DK701" i="1"/>
  <c r="AI701" i="1"/>
  <c r="CF701" i="1"/>
  <c r="AF701" i="1"/>
  <c r="X701" i="1"/>
  <c r="R701" i="1"/>
  <c r="J701" i="1"/>
  <c r="G701" i="1"/>
  <c r="G698" i="1"/>
  <c r="J698" i="1"/>
  <c r="K697" i="1"/>
  <c r="DW697" i="1"/>
  <c r="DK697" i="1"/>
  <c r="AI697" i="1"/>
  <c r="CF697" i="1"/>
  <c r="AF697" i="1"/>
  <c r="X697" i="1"/>
  <c r="R697" i="1"/>
  <c r="J697" i="1"/>
  <c r="G697" i="1"/>
  <c r="J696" i="1"/>
  <c r="K695" i="1"/>
  <c r="G696" i="1"/>
  <c r="DW695" i="1"/>
  <c r="DK695" i="1"/>
  <c r="AI695" i="1"/>
  <c r="CF695" i="1"/>
  <c r="AF695" i="1"/>
  <c r="X695" i="1"/>
  <c r="R695" i="1"/>
  <c r="J695" i="1"/>
  <c r="G695" i="1"/>
  <c r="G689" i="1"/>
  <c r="G690" i="1"/>
  <c r="G691" i="1"/>
  <c r="DW690" i="1"/>
  <c r="DK690" i="1"/>
  <c r="AI690" i="1"/>
  <c r="CF690" i="1"/>
  <c r="AF690" i="1"/>
  <c r="X690" i="1"/>
  <c r="R690" i="1"/>
  <c r="K690" i="1"/>
  <c r="J690" i="1"/>
  <c r="DW688" i="1"/>
  <c r="DK688" i="1"/>
  <c r="AI688" i="1"/>
  <c r="CF688" i="1"/>
  <c r="AF688" i="1"/>
  <c r="X688" i="1"/>
  <c r="R688" i="1"/>
  <c r="K688" i="1"/>
  <c r="J688" i="1"/>
  <c r="G688" i="1"/>
  <c r="J684" i="1"/>
  <c r="K683" i="1"/>
  <c r="G684" i="1"/>
  <c r="DW683" i="1"/>
  <c r="DK683" i="1"/>
  <c r="AI683" i="1"/>
  <c r="CF683" i="1"/>
  <c r="AF683" i="1"/>
  <c r="X683" i="1"/>
  <c r="R683" i="1"/>
  <c r="J683" i="1"/>
  <c r="G683" i="1"/>
  <c r="G678" i="1"/>
  <c r="DW677" i="1"/>
  <c r="DK677" i="1"/>
  <c r="AI677" i="1"/>
  <c r="CF677" i="1"/>
  <c r="AF677" i="1"/>
  <c r="X677" i="1"/>
  <c r="R677" i="1"/>
  <c r="K677" i="1"/>
  <c r="J677" i="1"/>
  <c r="G677" i="1"/>
  <c r="J675" i="1"/>
  <c r="K674" i="1"/>
  <c r="G675" i="1"/>
  <c r="DW674" i="1"/>
  <c r="DK674" i="1"/>
  <c r="AI674" i="1"/>
  <c r="CF674" i="1"/>
  <c r="AF674" i="1"/>
  <c r="X674" i="1"/>
  <c r="R674" i="1"/>
  <c r="J674" i="1"/>
  <c r="G674" i="1"/>
  <c r="J671" i="1"/>
  <c r="G671" i="1"/>
  <c r="DW796" i="1"/>
  <c r="DK796" i="1"/>
  <c r="CF796" i="1"/>
  <c r="AF796" i="1"/>
  <c r="X796" i="1"/>
  <c r="R796" i="1"/>
  <c r="J796" i="1"/>
  <c r="G796" i="1"/>
  <c r="G791" i="1"/>
  <c r="J791" i="1"/>
  <c r="DW790" i="1"/>
  <c r="DK790" i="1"/>
  <c r="CF790" i="1"/>
  <c r="AF790" i="1"/>
  <c r="X790" i="1"/>
  <c r="R790" i="1"/>
  <c r="K790" i="1"/>
  <c r="J790" i="1"/>
  <c r="G790" i="1"/>
  <c r="G841" i="1"/>
  <c r="G842" i="1"/>
  <c r="G843" i="1"/>
  <c r="G844" i="1"/>
  <c r="G845" i="1"/>
  <c r="J843" i="1"/>
  <c r="K842" i="1"/>
  <c r="J841" i="1"/>
  <c r="K840" i="1"/>
  <c r="DW844" i="1"/>
  <c r="DK844" i="1"/>
  <c r="CF844" i="1"/>
  <c r="AF844" i="1"/>
  <c r="X844" i="1"/>
  <c r="R844" i="1"/>
  <c r="K844" i="1"/>
  <c r="J844" i="1"/>
  <c r="DW842" i="1"/>
  <c r="DK842" i="1"/>
  <c r="CF842" i="1"/>
  <c r="AF842" i="1"/>
  <c r="X842" i="1"/>
  <c r="J842" i="1"/>
  <c r="DW840" i="1"/>
  <c r="DK840" i="1"/>
  <c r="CF840" i="1"/>
  <c r="AF840" i="1"/>
  <c r="X840" i="1"/>
  <c r="R840" i="1"/>
  <c r="J840" i="1"/>
  <c r="G840" i="1"/>
  <c r="G837" i="1"/>
  <c r="J837" i="1"/>
  <c r="DW836" i="1"/>
  <c r="DK836" i="1"/>
  <c r="CF836" i="1"/>
  <c r="AF836" i="1"/>
  <c r="X836" i="1"/>
  <c r="R836" i="1"/>
  <c r="K836" i="1"/>
  <c r="J836" i="1"/>
  <c r="G836" i="1"/>
  <c r="G828" i="1"/>
  <c r="J828" i="1"/>
  <c r="K827" i="1"/>
  <c r="DW827" i="1"/>
  <c r="DK827" i="1"/>
  <c r="CF827" i="1"/>
  <c r="AF827" i="1"/>
  <c r="X827" i="1"/>
  <c r="R827" i="1"/>
  <c r="J827" i="1"/>
  <c r="G827" i="1"/>
  <c r="G822" i="1"/>
  <c r="DW823" i="1"/>
  <c r="DK823" i="1"/>
  <c r="CF823" i="1"/>
  <c r="AF823" i="1"/>
  <c r="X823" i="1"/>
  <c r="R823" i="1"/>
  <c r="J823" i="1"/>
  <c r="G823" i="1"/>
  <c r="J822" i="1"/>
  <c r="DW817" i="1"/>
  <c r="DK817" i="1"/>
  <c r="CF817" i="1"/>
  <c r="AF817" i="1"/>
  <c r="X817" i="1"/>
  <c r="R817" i="1"/>
  <c r="J817" i="1"/>
  <c r="G817" i="1"/>
  <c r="DW847" i="1"/>
  <c r="DK847" i="1"/>
  <c r="CF847" i="1"/>
  <c r="AF847" i="1"/>
  <c r="X847" i="1"/>
  <c r="R847" i="1"/>
  <c r="J847" i="1"/>
  <c r="K846" i="1"/>
  <c r="G847" i="1"/>
  <c r="DW846" i="1"/>
  <c r="DK846" i="1"/>
  <c r="CF846" i="1"/>
  <c r="AF846" i="1"/>
  <c r="X846" i="1"/>
  <c r="R846" i="1"/>
  <c r="J846" i="1"/>
  <c r="K839" i="1"/>
  <c r="G846" i="1"/>
  <c r="DW839" i="1"/>
  <c r="DK839" i="1"/>
  <c r="CF839" i="1"/>
  <c r="AF839" i="1"/>
  <c r="X839" i="1"/>
  <c r="R839" i="1"/>
  <c r="J839" i="1"/>
  <c r="G839" i="1"/>
  <c r="DW838" i="1"/>
  <c r="DK838" i="1"/>
  <c r="CF838" i="1"/>
  <c r="AF838" i="1"/>
  <c r="X838" i="1"/>
  <c r="R838" i="1"/>
  <c r="J838" i="1"/>
  <c r="K835" i="1"/>
  <c r="G838" i="1"/>
  <c r="DW835" i="1"/>
  <c r="DK835" i="1"/>
  <c r="CF835" i="1"/>
  <c r="AF835" i="1"/>
  <c r="X835" i="1"/>
  <c r="R835" i="1"/>
  <c r="J835" i="1"/>
  <c r="G835" i="1"/>
  <c r="DW834" i="1"/>
  <c r="DK834" i="1"/>
  <c r="CF834" i="1"/>
  <c r="AF834" i="1"/>
  <c r="X834" i="1"/>
  <c r="R834" i="1"/>
  <c r="K834" i="1"/>
  <c r="J834" i="1"/>
  <c r="G834" i="1"/>
  <c r="DW833" i="1"/>
  <c r="DK833" i="1"/>
  <c r="CF833" i="1"/>
  <c r="AF833" i="1"/>
  <c r="X833" i="1"/>
  <c r="R833" i="1"/>
  <c r="K833" i="1"/>
  <c r="J833" i="1"/>
  <c r="K832" i="1"/>
  <c r="G833" i="1"/>
  <c r="DW832" i="1"/>
  <c r="DK832" i="1"/>
  <c r="CF832" i="1"/>
  <c r="AF832" i="1"/>
  <c r="X832" i="1"/>
  <c r="R832" i="1"/>
  <c r="J832" i="1"/>
  <c r="K831" i="1"/>
  <c r="G832" i="1"/>
  <c r="DW831" i="1"/>
  <c r="DK831" i="1"/>
  <c r="CF831" i="1"/>
  <c r="AF831" i="1"/>
  <c r="X831" i="1"/>
  <c r="R831" i="1"/>
  <c r="J831" i="1"/>
  <c r="G831" i="1"/>
  <c r="DW830" i="1"/>
  <c r="DK830" i="1"/>
  <c r="CF830" i="1"/>
  <c r="AF830" i="1"/>
  <c r="X830" i="1"/>
  <c r="R830" i="1"/>
  <c r="K830" i="1"/>
  <c r="J830" i="1"/>
  <c r="G830" i="1"/>
  <c r="DW829" i="1"/>
  <c r="DK829" i="1"/>
  <c r="CF829" i="1"/>
  <c r="AF829" i="1"/>
  <c r="X829" i="1"/>
  <c r="R829" i="1"/>
  <c r="J829" i="1"/>
  <c r="G829" i="1"/>
  <c r="DW826" i="1"/>
  <c r="DK826" i="1"/>
  <c r="CF826" i="1"/>
  <c r="AF826" i="1"/>
  <c r="X826" i="1"/>
  <c r="R826" i="1"/>
  <c r="J826" i="1"/>
  <c r="G826" i="1"/>
  <c r="DW825" i="1"/>
  <c r="DK825" i="1"/>
  <c r="CF825" i="1"/>
  <c r="AF825" i="1"/>
  <c r="X825" i="1"/>
  <c r="R825" i="1"/>
  <c r="J825" i="1"/>
  <c r="K824" i="1"/>
  <c r="G825" i="1"/>
  <c r="DW824" i="1"/>
  <c r="DK824" i="1"/>
  <c r="CF824" i="1"/>
  <c r="AF824" i="1"/>
  <c r="X824" i="1"/>
  <c r="R824" i="1"/>
  <c r="J824" i="1"/>
  <c r="G824" i="1"/>
  <c r="DW821" i="1"/>
  <c r="DK821" i="1"/>
  <c r="CF821" i="1"/>
  <c r="AF821" i="1"/>
  <c r="X821" i="1"/>
  <c r="R821" i="1"/>
  <c r="K821" i="1"/>
  <c r="J821" i="1"/>
  <c r="G821" i="1"/>
  <c r="DW820" i="1"/>
  <c r="DK820" i="1"/>
  <c r="CF820" i="1"/>
  <c r="AF820" i="1"/>
  <c r="X820" i="1"/>
  <c r="R820" i="1"/>
  <c r="J820" i="1"/>
  <c r="G820" i="1"/>
  <c r="DW819" i="1"/>
  <c r="DK819" i="1"/>
  <c r="CF819" i="1"/>
  <c r="AF819" i="1"/>
  <c r="X819" i="1"/>
  <c r="R819" i="1"/>
  <c r="J819" i="1"/>
  <c r="K818" i="1"/>
  <c r="G819" i="1"/>
  <c r="DW818" i="1"/>
  <c r="DK818" i="1"/>
  <c r="CF818" i="1"/>
  <c r="AF818" i="1"/>
  <c r="X818" i="1"/>
  <c r="J818" i="1"/>
  <c r="K816" i="1"/>
  <c r="G818" i="1"/>
  <c r="J816" i="1"/>
  <c r="K815" i="1"/>
  <c r="G816" i="1"/>
  <c r="DW815" i="1"/>
  <c r="DK815" i="1"/>
  <c r="CF815" i="1"/>
  <c r="AF815" i="1"/>
  <c r="X815" i="1"/>
  <c r="R815" i="1"/>
  <c r="J815" i="1"/>
  <c r="G815" i="1"/>
  <c r="DW814" i="1"/>
  <c r="DK814" i="1"/>
  <c r="CF814" i="1"/>
  <c r="AF814" i="1"/>
  <c r="X814" i="1"/>
  <c r="R814" i="1"/>
  <c r="J814" i="1"/>
  <c r="G814" i="1"/>
  <c r="DW813" i="1"/>
  <c r="DK813" i="1"/>
  <c r="CF813" i="1"/>
  <c r="AF813" i="1"/>
  <c r="X813" i="1"/>
  <c r="R813" i="1"/>
  <c r="J813" i="1"/>
  <c r="G813" i="1"/>
  <c r="DW812" i="1"/>
  <c r="DK812" i="1"/>
  <c r="CF812" i="1"/>
  <c r="AF812" i="1"/>
  <c r="X812" i="1"/>
  <c r="R812" i="1"/>
  <c r="J812" i="1"/>
  <c r="G812" i="1"/>
  <c r="DW811" i="1"/>
  <c r="DK811" i="1"/>
  <c r="CF811" i="1"/>
  <c r="AF811" i="1"/>
  <c r="X811" i="1"/>
  <c r="R811" i="1"/>
  <c r="J811" i="1"/>
  <c r="G811" i="1"/>
  <c r="DW810" i="1"/>
  <c r="DK810" i="1"/>
  <c r="CF810" i="1"/>
  <c r="AF810" i="1"/>
  <c r="X810" i="1"/>
  <c r="R810" i="1"/>
  <c r="J810" i="1"/>
  <c r="G810" i="1"/>
  <c r="DW809" i="1"/>
  <c r="DK809" i="1"/>
  <c r="CF809" i="1"/>
  <c r="AF809" i="1"/>
  <c r="X809" i="1"/>
  <c r="R809" i="1"/>
  <c r="K809" i="1"/>
  <c r="J809" i="1"/>
  <c r="G809" i="1"/>
  <c r="DW808" i="1"/>
  <c r="DK808" i="1"/>
  <c r="CF808" i="1"/>
  <c r="AF808" i="1"/>
  <c r="X808" i="1"/>
  <c r="R808" i="1"/>
  <c r="J808" i="1"/>
  <c r="K807" i="1"/>
  <c r="G808" i="1"/>
  <c r="DW807" i="1"/>
  <c r="DK807" i="1"/>
  <c r="CF807" i="1"/>
  <c r="AF807" i="1"/>
  <c r="X807" i="1"/>
  <c r="R807" i="1"/>
  <c r="J807" i="1"/>
  <c r="G807" i="1"/>
  <c r="DW806" i="1"/>
  <c r="DK806" i="1"/>
  <c r="CF806" i="1"/>
  <c r="AF806" i="1"/>
  <c r="X806" i="1"/>
  <c r="R806" i="1"/>
  <c r="J806" i="1"/>
  <c r="G806" i="1"/>
  <c r="DW805" i="1"/>
  <c r="DK805" i="1"/>
  <c r="CF805" i="1"/>
  <c r="AF805" i="1"/>
  <c r="X805" i="1"/>
  <c r="R805" i="1"/>
  <c r="J805" i="1"/>
  <c r="K804" i="1"/>
  <c r="G805" i="1"/>
  <c r="DW804" i="1"/>
  <c r="DK804" i="1"/>
  <c r="CF804" i="1"/>
  <c r="AF804" i="1"/>
  <c r="X804" i="1"/>
  <c r="R804" i="1"/>
  <c r="J804" i="1"/>
  <c r="G804" i="1"/>
  <c r="DW803" i="1"/>
  <c r="DK803" i="1"/>
  <c r="CF803" i="1"/>
  <c r="AF803" i="1"/>
  <c r="X803" i="1"/>
  <c r="R803" i="1"/>
  <c r="J803" i="1"/>
  <c r="K802" i="1"/>
  <c r="G803" i="1"/>
  <c r="DW802" i="1"/>
  <c r="DK802" i="1"/>
  <c r="CF802" i="1"/>
  <c r="AF802" i="1"/>
  <c r="X802" i="1"/>
  <c r="R802" i="1"/>
  <c r="J802" i="1"/>
  <c r="G802" i="1"/>
  <c r="DW801" i="1"/>
  <c r="DK801" i="1"/>
  <c r="CF801" i="1"/>
  <c r="AF801" i="1"/>
  <c r="X801" i="1"/>
  <c r="R801" i="1"/>
  <c r="J801" i="1"/>
  <c r="G801" i="1"/>
  <c r="DW800" i="1"/>
  <c r="DK800" i="1"/>
  <c r="CF800" i="1"/>
  <c r="AF800" i="1"/>
  <c r="X800" i="1"/>
  <c r="R800" i="1"/>
  <c r="K800" i="1"/>
  <c r="J800" i="1"/>
  <c r="G800" i="1"/>
  <c r="DW799" i="1"/>
  <c r="DK799" i="1"/>
  <c r="CF799" i="1"/>
  <c r="AF799" i="1"/>
  <c r="X799" i="1"/>
  <c r="R799" i="1"/>
  <c r="J799" i="1"/>
  <c r="K798" i="1"/>
  <c r="G799" i="1"/>
  <c r="DW798" i="1"/>
  <c r="DK798" i="1"/>
  <c r="CF798" i="1"/>
  <c r="AF798" i="1"/>
  <c r="X798" i="1"/>
  <c r="R798" i="1"/>
  <c r="J798" i="1"/>
  <c r="G798" i="1"/>
  <c r="DW797" i="1"/>
  <c r="DK797" i="1"/>
  <c r="CF797" i="1"/>
  <c r="AF797" i="1"/>
  <c r="X797" i="1"/>
  <c r="R797" i="1"/>
  <c r="K797" i="1"/>
  <c r="J797" i="1"/>
  <c r="K795" i="1"/>
  <c r="G797" i="1"/>
  <c r="DW795" i="1"/>
  <c r="DK795" i="1"/>
  <c r="CF795" i="1"/>
  <c r="AF795" i="1"/>
  <c r="X795" i="1"/>
  <c r="R795" i="1"/>
  <c r="J795" i="1"/>
  <c r="G795" i="1"/>
  <c r="DW794" i="1"/>
  <c r="DK794" i="1"/>
  <c r="CF794" i="1"/>
  <c r="AF794" i="1"/>
  <c r="X794" i="1"/>
  <c r="R794" i="1"/>
  <c r="J794" i="1"/>
  <c r="K793" i="1"/>
  <c r="G794" i="1"/>
  <c r="DW793" i="1"/>
  <c r="DK793" i="1"/>
  <c r="CF793" i="1"/>
  <c r="AF793" i="1"/>
  <c r="X793" i="1"/>
  <c r="R793" i="1"/>
  <c r="J793" i="1"/>
  <c r="G793" i="1"/>
  <c r="DW792" i="1"/>
  <c r="DK792" i="1"/>
  <c r="CF792" i="1"/>
  <c r="AF792" i="1"/>
  <c r="X792" i="1"/>
  <c r="R792" i="1"/>
  <c r="J792" i="1"/>
  <c r="K789" i="1"/>
  <c r="G792" i="1"/>
  <c r="DW789" i="1"/>
  <c r="DK789" i="1"/>
  <c r="CF789" i="1"/>
  <c r="AF789" i="1"/>
  <c r="X789" i="1"/>
  <c r="R789" i="1"/>
  <c r="J789" i="1"/>
  <c r="K788" i="1"/>
  <c r="G789" i="1"/>
  <c r="DW788" i="1"/>
  <c r="DK788" i="1"/>
  <c r="CF788" i="1"/>
  <c r="AF788" i="1"/>
  <c r="X788" i="1"/>
  <c r="R788" i="1"/>
  <c r="J788" i="1"/>
  <c r="G788" i="1"/>
  <c r="DW787" i="1"/>
  <c r="DK787" i="1"/>
  <c r="CF787" i="1"/>
  <c r="AF787" i="1"/>
  <c r="X787" i="1"/>
  <c r="R787" i="1"/>
  <c r="J787" i="1"/>
  <c r="G787" i="1"/>
  <c r="DW786" i="1"/>
  <c r="DK786" i="1"/>
  <c r="CF786" i="1"/>
  <c r="AF786" i="1"/>
  <c r="X786" i="1"/>
  <c r="R786" i="1"/>
  <c r="K786" i="1"/>
  <c r="J786" i="1"/>
  <c r="G786" i="1"/>
  <c r="DW785" i="1"/>
  <c r="DK785" i="1"/>
  <c r="CF785" i="1"/>
  <c r="AF785" i="1"/>
  <c r="X785" i="1"/>
  <c r="R785" i="1"/>
  <c r="K785" i="1"/>
  <c r="J785" i="1"/>
  <c r="G785" i="1"/>
  <c r="DW784" i="1"/>
  <c r="DK784" i="1"/>
  <c r="CF784" i="1"/>
  <c r="AF784" i="1"/>
  <c r="X784" i="1"/>
  <c r="R784" i="1"/>
  <c r="J784" i="1"/>
  <c r="K783" i="1"/>
  <c r="G784" i="1"/>
  <c r="DW783" i="1"/>
  <c r="DK783" i="1"/>
  <c r="CF783" i="1"/>
  <c r="AF783" i="1"/>
  <c r="X783" i="1"/>
  <c r="R783" i="1"/>
  <c r="J783" i="1"/>
  <c r="G783" i="1"/>
  <c r="DW782" i="1"/>
  <c r="DK782" i="1"/>
  <c r="CF782" i="1"/>
  <c r="AF782" i="1"/>
  <c r="X782" i="1"/>
  <c r="R782" i="1"/>
  <c r="J782" i="1"/>
  <c r="K781" i="1"/>
  <c r="G782" i="1"/>
  <c r="DW781" i="1"/>
  <c r="DK781" i="1"/>
  <c r="CF781" i="1"/>
  <c r="AF781" i="1"/>
  <c r="X781" i="1"/>
  <c r="R781" i="1"/>
  <c r="J781" i="1"/>
  <c r="K780" i="1"/>
  <c r="G781" i="1"/>
  <c r="DW780" i="1"/>
  <c r="DK780" i="1"/>
  <c r="CF780" i="1"/>
  <c r="AF780" i="1"/>
  <c r="X780" i="1"/>
  <c r="R780" i="1"/>
  <c r="J780" i="1"/>
  <c r="G780" i="1"/>
  <c r="DW779" i="1"/>
  <c r="DK779" i="1"/>
  <c r="CF779" i="1"/>
  <c r="AF779" i="1"/>
  <c r="X779" i="1"/>
  <c r="R779" i="1"/>
  <c r="J779" i="1"/>
  <c r="G779" i="1"/>
  <c r="DW778" i="1"/>
  <c r="DK778" i="1"/>
  <c r="CF778" i="1"/>
  <c r="AF778" i="1"/>
  <c r="X778" i="1"/>
  <c r="R778" i="1"/>
  <c r="K778" i="1"/>
  <c r="J778" i="1"/>
  <c r="G778" i="1"/>
  <c r="DW777" i="1"/>
  <c r="DK777" i="1"/>
  <c r="CF777" i="1"/>
  <c r="AF777" i="1"/>
  <c r="X777" i="1"/>
  <c r="R777" i="1"/>
  <c r="J777" i="1"/>
  <c r="G777" i="1"/>
  <c r="DW772" i="1"/>
  <c r="DK772" i="1"/>
  <c r="CF772" i="1"/>
  <c r="AF772" i="1"/>
  <c r="X772" i="1"/>
  <c r="R772" i="1"/>
  <c r="K772" i="1"/>
  <c r="J772" i="1"/>
  <c r="G772" i="1"/>
  <c r="DW771" i="1"/>
  <c r="DK771" i="1"/>
  <c r="CF771" i="1"/>
  <c r="AF771" i="1"/>
  <c r="X771" i="1"/>
  <c r="R771" i="1"/>
  <c r="J771" i="1"/>
  <c r="G771" i="1"/>
  <c r="DW770" i="1"/>
  <c r="DK770" i="1"/>
  <c r="CF770" i="1"/>
  <c r="AF770" i="1"/>
  <c r="X770" i="1"/>
  <c r="R770" i="1"/>
  <c r="J770" i="1"/>
  <c r="G770" i="1"/>
  <c r="DW769" i="1"/>
  <c r="DK769" i="1"/>
  <c r="CF769" i="1"/>
  <c r="AF769" i="1"/>
  <c r="X769" i="1"/>
  <c r="R769" i="1"/>
  <c r="J769" i="1"/>
  <c r="G769" i="1"/>
  <c r="DW764" i="1"/>
  <c r="DK764" i="1"/>
  <c r="CF764" i="1"/>
  <c r="AF764" i="1"/>
  <c r="X764" i="1"/>
  <c r="R764" i="1"/>
  <c r="J764" i="1"/>
  <c r="K759" i="1"/>
  <c r="G764" i="1"/>
  <c r="DW759" i="1"/>
  <c r="DK759" i="1"/>
  <c r="CF759" i="1"/>
  <c r="AF759" i="1"/>
  <c r="X759" i="1"/>
  <c r="R759" i="1"/>
  <c r="J759" i="1"/>
  <c r="G759" i="1"/>
  <c r="DW758" i="1"/>
  <c r="DK758" i="1"/>
  <c r="CF758" i="1"/>
  <c r="AF758" i="1"/>
  <c r="X758" i="1"/>
  <c r="R758" i="1"/>
  <c r="J758" i="1"/>
  <c r="G758" i="1"/>
  <c r="DW757" i="1"/>
  <c r="DK757" i="1"/>
  <c r="CF757" i="1"/>
  <c r="AF757" i="1"/>
  <c r="X757" i="1"/>
  <c r="R757" i="1"/>
  <c r="K757" i="1"/>
  <c r="J757" i="1"/>
  <c r="G757" i="1"/>
  <c r="DW756" i="1"/>
  <c r="DK756" i="1"/>
  <c r="CF756" i="1"/>
  <c r="AF756" i="1"/>
  <c r="X756" i="1"/>
  <c r="R756" i="1"/>
  <c r="J756" i="1"/>
  <c r="K755" i="1"/>
  <c r="G756" i="1"/>
  <c r="DW755" i="1"/>
  <c r="DK755" i="1"/>
  <c r="CF755" i="1"/>
  <c r="AF755" i="1"/>
  <c r="X755" i="1"/>
  <c r="R755" i="1"/>
  <c r="J755" i="1"/>
  <c r="K754" i="1"/>
  <c r="G755" i="1"/>
  <c r="DW754" i="1"/>
  <c r="DK754" i="1"/>
  <c r="CF754" i="1"/>
  <c r="AF754" i="1"/>
  <c r="X754" i="1"/>
  <c r="R754" i="1"/>
  <c r="J754" i="1"/>
  <c r="G754" i="1"/>
  <c r="DW753" i="1"/>
  <c r="DK753" i="1"/>
  <c r="CF753" i="1"/>
  <c r="AF753" i="1"/>
  <c r="X753" i="1"/>
  <c r="R753" i="1"/>
  <c r="J753" i="1"/>
  <c r="G753" i="1"/>
  <c r="DW748" i="1"/>
  <c r="DK748" i="1"/>
  <c r="CF748" i="1"/>
  <c r="AF748" i="1"/>
  <c r="X748" i="1"/>
  <c r="R748" i="1"/>
  <c r="H748" i="1"/>
  <c r="J748" i="1"/>
  <c r="K747" i="1"/>
  <c r="G748" i="1"/>
  <c r="DW747" i="1"/>
  <c r="DK747" i="1"/>
  <c r="CF747" i="1"/>
  <c r="AF747" i="1"/>
  <c r="X747" i="1"/>
  <c r="R747" i="1"/>
  <c r="J747" i="1"/>
  <c r="G747" i="1"/>
  <c r="DW746" i="1"/>
  <c r="DK746" i="1"/>
  <c r="CF746" i="1"/>
  <c r="AF746" i="1"/>
  <c r="X746" i="1"/>
  <c r="R746" i="1"/>
  <c r="G746" i="1"/>
  <c r="DW744" i="1"/>
  <c r="DK744" i="1"/>
  <c r="CF744" i="1"/>
  <c r="AF744" i="1"/>
  <c r="X744" i="1"/>
  <c r="R744" i="1"/>
  <c r="J744" i="1"/>
  <c r="G744" i="1"/>
  <c r="K739" i="1"/>
  <c r="DW739" i="1"/>
  <c r="DK739" i="1"/>
  <c r="CF739" i="1"/>
  <c r="AF739" i="1"/>
  <c r="X739" i="1"/>
  <c r="J739" i="1"/>
  <c r="G739" i="1"/>
  <c r="DW734" i="1"/>
  <c r="DK734" i="1"/>
  <c r="CF734" i="1"/>
  <c r="AF734" i="1"/>
  <c r="X734" i="1"/>
  <c r="R734" i="1"/>
  <c r="J734" i="1"/>
  <c r="G734" i="1"/>
  <c r="DW733" i="1"/>
  <c r="DK733" i="1"/>
  <c r="CF733" i="1"/>
  <c r="AF733" i="1"/>
  <c r="X733" i="1"/>
  <c r="R733" i="1"/>
  <c r="H733" i="1"/>
  <c r="J733" i="1"/>
  <c r="K732" i="1"/>
  <c r="G733" i="1"/>
  <c r="DW732" i="1"/>
  <c r="DK732" i="1"/>
  <c r="CF732" i="1"/>
  <c r="AF732" i="1"/>
  <c r="X732" i="1"/>
  <c r="R732" i="1"/>
  <c r="J732" i="1"/>
  <c r="G732" i="1"/>
  <c r="DW731" i="1"/>
  <c r="DK731" i="1"/>
  <c r="CF731" i="1"/>
  <c r="AF731" i="1"/>
  <c r="X731" i="1"/>
  <c r="R731" i="1"/>
  <c r="J731" i="1"/>
  <c r="G731" i="1"/>
  <c r="DW730" i="1"/>
  <c r="DK730" i="1"/>
  <c r="CF730" i="1"/>
  <c r="AF730" i="1"/>
  <c r="X730" i="1"/>
  <c r="R730" i="1"/>
  <c r="J730" i="1"/>
  <c r="K728" i="1"/>
  <c r="G730" i="1"/>
  <c r="DW728" i="1"/>
  <c r="DK728" i="1"/>
  <c r="CF728" i="1"/>
  <c r="AF728" i="1"/>
  <c r="X728" i="1"/>
  <c r="R728" i="1"/>
  <c r="H728" i="1"/>
  <c r="J728" i="1"/>
  <c r="K727" i="1"/>
  <c r="G728" i="1"/>
  <c r="DW727" i="1"/>
  <c r="DK727" i="1"/>
  <c r="CF727" i="1"/>
  <c r="AF727" i="1"/>
  <c r="X727" i="1"/>
  <c r="R727" i="1"/>
  <c r="H727" i="1"/>
  <c r="J727" i="1"/>
  <c r="K724" i="1"/>
  <c r="G727" i="1"/>
  <c r="DW724" i="1"/>
  <c r="DK724" i="1"/>
  <c r="CF724" i="1"/>
  <c r="AF724" i="1"/>
  <c r="X724" i="1"/>
  <c r="R724" i="1"/>
  <c r="J724" i="1"/>
  <c r="G724" i="1"/>
  <c r="DW723" i="1"/>
  <c r="DK723" i="1"/>
  <c r="AI723" i="1"/>
  <c r="CF723" i="1"/>
  <c r="AF723" i="1"/>
  <c r="X723" i="1"/>
  <c r="R723" i="1"/>
  <c r="J723" i="1"/>
  <c r="K714" i="1"/>
  <c r="G723" i="1"/>
  <c r="DW714" i="1"/>
  <c r="DK714" i="1"/>
  <c r="CF714" i="1"/>
  <c r="AF714" i="1"/>
  <c r="X714" i="1"/>
  <c r="R714" i="1"/>
  <c r="J714" i="1"/>
  <c r="K713" i="1"/>
  <c r="G714" i="1"/>
  <c r="DW713" i="1"/>
  <c r="DK713" i="1"/>
  <c r="AI713" i="1"/>
  <c r="CF713" i="1"/>
  <c r="AF713" i="1"/>
  <c r="X713" i="1"/>
  <c r="R713" i="1"/>
  <c r="J713" i="1"/>
  <c r="G713" i="1"/>
  <c r="DW712" i="1"/>
  <c r="DK712" i="1"/>
  <c r="AI712" i="1"/>
  <c r="CF712" i="1"/>
  <c r="AF712" i="1"/>
  <c r="X712" i="1"/>
  <c r="R712" i="1"/>
  <c r="J712" i="1"/>
  <c r="K707" i="1"/>
  <c r="G712" i="1"/>
  <c r="DW709" i="1"/>
  <c r="DK709" i="1"/>
  <c r="AI709" i="1"/>
  <c r="CF709" i="1"/>
  <c r="AF709" i="1"/>
  <c r="X709" i="1"/>
  <c r="R709" i="1"/>
  <c r="K709" i="1"/>
  <c r="J709" i="1"/>
  <c r="G709" i="1"/>
  <c r="DW708" i="1"/>
  <c r="DK708" i="1"/>
  <c r="AI708" i="1"/>
  <c r="CF708" i="1"/>
  <c r="AF708" i="1"/>
  <c r="X708" i="1"/>
  <c r="R708" i="1"/>
  <c r="J708" i="1"/>
  <c r="K705" i="1"/>
  <c r="G708" i="1"/>
  <c r="DW705" i="1"/>
  <c r="DK705" i="1"/>
  <c r="AI705" i="1"/>
  <c r="CF705" i="1"/>
  <c r="AF705" i="1"/>
  <c r="X705" i="1"/>
  <c r="R705" i="1"/>
  <c r="J705" i="1"/>
  <c r="K700" i="1"/>
  <c r="G705" i="1"/>
  <c r="DW700" i="1"/>
  <c r="DK700" i="1"/>
  <c r="AI700" i="1"/>
  <c r="CF700" i="1"/>
  <c r="AF700" i="1"/>
  <c r="X700" i="1"/>
  <c r="R700" i="1"/>
  <c r="J700" i="1"/>
  <c r="G700" i="1"/>
  <c r="DW699" i="1"/>
  <c r="DK699" i="1"/>
  <c r="AI699" i="1"/>
  <c r="CF699" i="1"/>
  <c r="AF699" i="1"/>
  <c r="X699" i="1"/>
  <c r="R699" i="1"/>
  <c r="J699" i="1"/>
  <c r="G699" i="1"/>
  <c r="DW694" i="1"/>
  <c r="DK694" i="1"/>
  <c r="AI694" i="1"/>
  <c r="CF694" i="1"/>
  <c r="AF694" i="1"/>
  <c r="X694" i="1"/>
  <c r="R694" i="1"/>
  <c r="J694" i="1"/>
  <c r="K693" i="1"/>
  <c r="G694" i="1"/>
  <c r="DW693" i="1"/>
  <c r="DK693" i="1"/>
  <c r="AI693" i="1"/>
  <c r="CF693" i="1"/>
  <c r="AF693" i="1"/>
  <c r="X693" i="1"/>
  <c r="R693" i="1"/>
  <c r="J693" i="1"/>
  <c r="G693" i="1"/>
  <c r="DW692" i="1"/>
  <c r="DK692" i="1"/>
  <c r="AI692" i="1"/>
  <c r="CF692" i="1"/>
  <c r="AF692" i="1"/>
  <c r="X692" i="1"/>
  <c r="R692" i="1"/>
  <c r="J692" i="1"/>
  <c r="G692" i="1"/>
  <c r="DW687" i="1"/>
  <c r="DK687" i="1"/>
  <c r="AI687" i="1"/>
  <c r="CF687" i="1"/>
  <c r="AF687" i="1"/>
  <c r="X687" i="1"/>
  <c r="R687" i="1"/>
  <c r="J687" i="1"/>
  <c r="G687" i="1"/>
  <c r="DW686" i="1"/>
  <c r="DK686" i="1"/>
  <c r="AI686" i="1"/>
  <c r="CF686" i="1"/>
  <c r="AF686" i="1"/>
  <c r="X686" i="1"/>
  <c r="R686" i="1"/>
  <c r="J686" i="1"/>
  <c r="G686" i="1"/>
  <c r="DW685" i="1"/>
  <c r="DK685" i="1"/>
  <c r="AI685" i="1"/>
  <c r="CF685" i="1"/>
  <c r="AF685" i="1"/>
  <c r="X685" i="1"/>
  <c r="R685" i="1"/>
  <c r="J685" i="1"/>
  <c r="G685" i="1"/>
  <c r="DW682" i="1"/>
  <c r="DK682" i="1"/>
  <c r="AI682" i="1"/>
  <c r="CF682" i="1"/>
  <c r="AF682" i="1"/>
  <c r="X682" i="1"/>
  <c r="R682" i="1"/>
  <c r="J682" i="1"/>
  <c r="G682" i="1"/>
  <c r="DW681" i="1"/>
  <c r="DK681" i="1"/>
  <c r="AI681" i="1"/>
  <c r="CF681" i="1"/>
  <c r="AF681" i="1"/>
  <c r="X681" i="1"/>
  <c r="R681" i="1"/>
  <c r="J681" i="1"/>
  <c r="G681" i="1"/>
  <c r="DW680" i="1"/>
  <c r="DK680" i="1"/>
  <c r="AI680" i="1"/>
  <c r="CF680" i="1"/>
  <c r="AF680" i="1"/>
  <c r="X680" i="1"/>
  <c r="R680" i="1"/>
  <c r="J680" i="1"/>
  <c r="K679" i="1"/>
  <c r="G680" i="1"/>
  <c r="DW679" i="1"/>
  <c r="DK679" i="1"/>
  <c r="AI679" i="1"/>
  <c r="CF679" i="1"/>
  <c r="AF679" i="1"/>
  <c r="X679" i="1"/>
  <c r="R679" i="1"/>
  <c r="J679" i="1"/>
  <c r="G679" i="1"/>
  <c r="DW676" i="1"/>
  <c r="DK676" i="1"/>
  <c r="AI676" i="1"/>
  <c r="CF676" i="1"/>
  <c r="AF676" i="1"/>
  <c r="X676" i="1"/>
  <c r="R676" i="1"/>
  <c r="J676" i="1"/>
  <c r="G676" i="1"/>
  <c r="DW673" i="1"/>
  <c r="DK673" i="1"/>
  <c r="AI673" i="1"/>
  <c r="CF673" i="1"/>
  <c r="AF673" i="1"/>
  <c r="X673" i="1"/>
  <c r="R673" i="1"/>
  <c r="J673" i="1"/>
  <c r="K672" i="1"/>
  <c r="G673" i="1"/>
  <c r="DW672" i="1"/>
  <c r="DK672" i="1"/>
  <c r="AI672" i="1"/>
  <c r="CF672" i="1"/>
  <c r="AF672" i="1"/>
  <c r="X672" i="1"/>
  <c r="R672" i="1"/>
  <c r="J672" i="1"/>
  <c r="G672" i="1"/>
  <c r="DW670" i="1"/>
  <c r="DK670" i="1"/>
  <c r="AI670" i="1"/>
  <c r="CF670" i="1"/>
  <c r="AF670" i="1"/>
  <c r="X670" i="1"/>
  <c r="R670" i="1"/>
  <c r="J670" i="1"/>
  <c r="K669" i="1"/>
  <c r="G670" i="1"/>
  <c r="DW669" i="1"/>
  <c r="DK669" i="1"/>
  <c r="AI669" i="1"/>
  <c r="CF669" i="1"/>
  <c r="AF669" i="1"/>
  <c r="X669" i="1"/>
  <c r="R669" i="1"/>
  <c r="J669" i="1"/>
  <c r="G669" i="1"/>
  <c r="DW668" i="1"/>
  <c r="DK668" i="1"/>
  <c r="AI668" i="1"/>
  <c r="CF668" i="1"/>
  <c r="AF668" i="1"/>
  <c r="X668" i="1"/>
  <c r="R668" i="1"/>
  <c r="J668" i="1"/>
  <c r="G668" i="1"/>
  <c r="K847" i="1"/>
  <c r="K761" i="1"/>
  <c r="K741" i="1"/>
  <c r="J740" i="1"/>
  <c r="K808" i="1"/>
  <c r="K726" i="1"/>
  <c r="K711" i="1"/>
  <c r="K806" i="1"/>
  <c r="K796" i="1"/>
  <c r="K817" i="1"/>
  <c r="K823" i="1"/>
  <c r="K784" i="1"/>
  <c r="K792" i="1"/>
  <c r="K777" i="1"/>
  <c r="K810" i="1"/>
  <c r="K814" i="1"/>
  <c r="K764" i="1"/>
  <c r="K673" i="1"/>
  <c r="K753" i="1"/>
  <c r="K680" i="1"/>
  <c r="K686" i="1"/>
  <c r="K692" i="1"/>
  <c r="K694" i="1"/>
  <c r="K787" i="1"/>
  <c r="K813" i="1"/>
  <c r="K838" i="1"/>
  <c r="K756" i="1"/>
  <c r="K770" i="1"/>
  <c r="K803" i="1"/>
  <c r="K811" i="1"/>
  <c r="K825" i="1"/>
  <c r="K829" i="1"/>
  <c r="K723" i="1"/>
  <c r="K731" i="1"/>
  <c r="K779" i="1"/>
  <c r="K782" i="1"/>
  <c r="K799" i="1"/>
  <c r="K805" i="1"/>
  <c r="K819" i="1"/>
  <c r="K826" i="1"/>
  <c r="K670" i="1"/>
  <c r="K681" i="1"/>
  <c r="K712" i="1"/>
  <c r="K748" i="1"/>
  <c r="K769" i="1"/>
  <c r="K801" i="1"/>
  <c r="K812" i="1"/>
  <c r="K676" i="1"/>
  <c r="K687" i="1"/>
  <c r="K708" i="1"/>
  <c r="K685" i="1"/>
  <c r="K699" i="1"/>
  <c r="K734" i="1"/>
  <c r="K758" i="1"/>
  <c r="K682" i="1"/>
  <c r="K733" i="1"/>
  <c r="J746" i="1"/>
  <c r="K744" i="1"/>
  <c r="K771" i="1"/>
  <c r="K668" i="1"/>
  <c r="K794" i="1"/>
  <c r="K730" i="1"/>
  <c r="K746" i="1"/>
  <c r="K820" i="1"/>
  <c r="G585" i="1"/>
  <c r="G586" i="1"/>
  <c r="G587" i="1"/>
  <c r="G588" i="1"/>
  <c r="G589" i="1"/>
  <c r="G590" i="1"/>
  <c r="G591" i="1"/>
  <c r="G592" i="1"/>
  <c r="G593" i="1"/>
  <c r="G451" i="1"/>
  <c r="G501" i="1"/>
  <c r="G491" i="1"/>
  <c r="G566" i="1"/>
  <c r="J566" i="1"/>
  <c r="DW565" i="1"/>
  <c r="CF565" i="1"/>
  <c r="AF565" i="1"/>
  <c r="X565" i="1"/>
  <c r="R565" i="1"/>
  <c r="G565" i="1"/>
  <c r="J565" i="1"/>
  <c r="G575" i="1"/>
  <c r="J575" i="1"/>
  <c r="J576" i="1"/>
  <c r="DW574" i="1"/>
  <c r="CF574" i="1"/>
  <c r="AF574" i="1"/>
  <c r="X574" i="1"/>
  <c r="R574" i="1"/>
  <c r="G574" i="1"/>
  <c r="J574" i="1"/>
  <c r="G582" i="1"/>
  <c r="J582" i="1"/>
  <c r="K582" i="1"/>
  <c r="DW581" i="1"/>
  <c r="CF581" i="1"/>
  <c r="AF581" i="1"/>
  <c r="X581" i="1"/>
  <c r="R581" i="1"/>
  <c r="G581" i="1"/>
  <c r="J581" i="1"/>
  <c r="DW584" i="1"/>
  <c r="CF584" i="1"/>
  <c r="AF584" i="1"/>
  <c r="X584" i="1"/>
  <c r="R584" i="1"/>
  <c r="G584" i="1"/>
  <c r="K584" i="1"/>
  <c r="J584" i="1"/>
  <c r="K593" i="1"/>
  <c r="J594" i="1"/>
  <c r="G594" i="1"/>
  <c r="J595" i="1"/>
  <c r="R594" i="1"/>
  <c r="X594" i="1"/>
  <c r="AF594" i="1"/>
  <c r="CF594" i="1"/>
  <c r="DW594" i="1"/>
  <c r="J587" i="1"/>
  <c r="J585" i="1"/>
  <c r="DW592" i="1"/>
  <c r="CF592" i="1"/>
  <c r="AF592" i="1"/>
  <c r="X592" i="1"/>
  <c r="R592" i="1"/>
  <c r="K592" i="1"/>
  <c r="J592" i="1"/>
  <c r="DW590" i="1"/>
  <c r="CF590" i="1"/>
  <c r="AF590" i="1"/>
  <c r="X590" i="1"/>
  <c r="R590" i="1"/>
  <c r="K590" i="1"/>
  <c r="J590" i="1"/>
  <c r="DW588" i="1"/>
  <c r="CF588" i="1"/>
  <c r="AF588" i="1"/>
  <c r="X588" i="1"/>
  <c r="R588" i="1"/>
  <c r="K588" i="1"/>
  <c r="J588" i="1"/>
  <c r="DW586" i="1"/>
  <c r="CF586" i="1"/>
  <c r="AF586" i="1"/>
  <c r="X586" i="1"/>
  <c r="R586" i="1"/>
  <c r="J586" i="1"/>
  <c r="K589" i="1"/>
  <c r="K591" i="1"/>
  <c r="K587" i="1"/>
  <c r="K585" i="1"/>
  <c r="G598" i="1"/>
  <c r="J598" i="1"/>
  <c r="J601" i="1"/>
  <c r="DW597" i="1"/>
  <c r="CF597" i="1"/>
  <c r="AF597" i="1"/>
  <c r="X597" i="1"/>
  <c r="R597" i="1"/>
  <c r="G597" i="1"/>
  <c r="J600" i="1"/>
  <c r="J597" i="1"/>
  <c r="G601" i="1"/>
  <c r="J604" i="1"/>
  <c r="K601" i="1"/>
  <c r="DW600" i="1"/>
  <c r="CF600" i="1"/>
  <c r="AF600" i="1"/>
  <c r="X600" i="1"/>
  <c r="R600" i="1"/>
  <c r="G600" i="1"/>
  <c r="J603" i="1"/>
  <c r="DW548" i="1"/>
  <c r="CF548" i="1"/>
  <c r="AF548" i="1"/>
  <c r="X548" i="1"/>
  <c r="R548" i="1"/>
  <c r="G548" i="1"/>
  <c r="J550" i="1"/>
  <c r="K548" i="1"/>
  <c r="J548" i="1"/>
  <c r="J549" i="1"/>
  <c r="G546" i="1"/>
  <c r="J546" i="1"/>
  <c r="G549" i="1"/>
  <c r="J551" i="1"/>
  <c r="G544" i="1"/>
  <c r="J545" i="1"/>
  <c r="J544" i="1"/>
  <c r="J540" i="1"/>
  <c r="G540" i="1"/>
  <c r="DW539" i="1"/>
  <c r="CF539" i="1"/>
  <c r="AF539" i="1"/>
  <c r="X539" i="1"/>
  <c r="R539" i="1"/>
  <c r="G539" i="1"/>
  <c r="J539" i="1"/>
  <c r="K540" i="1"/>
  <c r="J541" i="1"/>
  <c r="J538" i="1"/>
  <c r="G538" i="1"/>
  <c r="G541" i="1"/>
  <c r="DW537" i="1"/>
  <c r="CF537" i="1"/>
  <c r="AF537" i="1"/>
  <c r="X537" i="1"/>
  <c r="R537" i="1"/>
  <c r="G537" i="1"/>
  <c r="J537" i="1"/>
  <c r="K538" i="1"/>
  <c r="R531" i="1"/>
  <c r="G531" i="1"/>
  <c r="J536" i="1"/>
  <c r="J531" i="1"/>
  <c r="DW532" i="1"/>
  <c r="CF532" i="1"/>
  <c r="AF532" i="1"/>
  <c r="X532" i="1"/>
  <c r="R532" i="1"/>
  <c r="G532" i="1"/>
  <c r="J535" i="1"/>
  <c r="J532" i="1"/>
  <c r="DW533" i="1"/>
  <c r="CF533" i="1"/>
  <c r="AF533" i="1"/>
  <c r="X533" i="1"/>
  <c r="R533" i="1"/>
  <c r="G533" i="1"/>
  <c r="J533" i="1"/>
  <c r="DW530" i="1"/>
  <c r="CF530" i="1"/>
  <c r="AF530" i="1"/>
  <c r="X530" i="1"/>
  <c r="R530" i="1"/>
  <c r="G530" i="1"/>
  <c r="J530" i="1"/>
  <c r="DW518" i="1"/>
  <c r="CF518" i="1"/>
  <c r="AF518" i="1"/>
  <c r="X518" i="1"/>
  <c r="R518" i="1"/>
  <c r="G518" i="1"/>
  <c r="J520" i="1"/>
  <c r="J518" i="1"/>
  <c r="J511" i="1"/>
  <c r="G511" i="1"/>
  <c r="DW512" i="1"/>
  <c r="CF512" i="1"/>
  <c r="AF512" i="1"/>
  <c r="X512" i="1"/>
  <c r="R512" i="1"/>
  <c r="G512" i="1"/>
  <c r="J515" i="1"/>
  <c r="J512" i="1"/>
  <c r="K511" i="1"/>
  <c r="J513" i="1"/>
  <c r="G624" i="1"/>
  <c r="G625" i="1"/>
  <c r="G626" i="1"/>
  <c r="DW625" i="1"/>
  <c r="CF625" i="1"/>
  <c r="AF625" i="1"/>
  <c r="X625" i="1"/>
  <c r="R625" i="1"/>
  <c r="K625" i="1"/>
  <c r="J625" i="1"/>
  <c r="DW623" i="1"/>
  <c r="CF623" i="1"/>
  <c r="AF623" i="1"/>
  <c r="X623" i="1"/>
  <c r="R623" i="1"/>
  <c r="G623" i="1"/>
  <c r="K623" i="1"/>
  <c r="J623" i="1"/>
  <c r="G613" i="1"/>
  <c r="G614" i="1"/>
  <c r="G615" i="1"/>
  <c r="G616" i="1"/>
  <c r="G617" i="1"/>
  <c r="G618" i="1"/>
  <c r="G619" i="1"/>
  <c r="DW618" i="1"/>
  <c r="CF618" i="1"/>
  <c r="AF618" i="1"/>
  <c r="X618" i="1"/>
  <c r="R618" i="1"/>
  <c r="K618" i="1"/>
  <c r="J618" i="1"/>
  <c r="DW616" i="1"/>
  <c r="CF616" i="1"/>
  <c r="AF616" i="1"/>
  <c r="X616" i="1"/>
  <c r="R616" i="1"/>
  <c r="K616" i="1"/>
  <c r="J616" i="1"/>
  <c r="DW614" i="1"/>
  <c r="CF614" i="1"/>
  <c r="AF614" i="1"/>
  <c r="X614" i="1"/>
  <c r="R614" i="1"/>
  <c r="K614" i="1"/>
  <c r="J614" i="1"/>
  <c r="DW612" i="1"/>
  <c r="CF612" i="1"/>
  <c r="AF612" i="1"/>
  <c r="X612" i="1"/>
  <c r="R612" i="1"/>
  <c r="G612" i="1"/>
  <c r="K612" i="1"/>
  <c r="J612" i="1"/>
  <c r="G604" i="1"/>
  <c r="DW603" i="1"/>
  <c r="CF603" i="1"/>
  <c r="AF603" i="1"/>
  <c r="X603" i="1"/>
  <c r="R603" i="1"/>
  <c r="G603" i="1"/>
  <c r="K604" i="1"/>
  <c r="J605" i="1"/>
  <c r="G660" i="1"/>
  <c r="DW659" i="1"/>
  <c r="CF659" i="1"/>
  <c r="AF659" i="1"/>
  <c r="X659" i="1"/>
  <c r="R659" i="1"/>
  <c r="G659" i="1"/>
  <c r="K659" i="1"/>
  <c r="J659" i="1"/>
  <c r="G658" i="1"/>
  <c r="G661" i="1"/>
  <c r="G654" i="1"/>
  <c r="G655" i="1"/>
  <c r="G656" i="1"/>
  <c r="G657" i="1"/>
  <c r="J657" i="1"/>
  <c r="DW656" i="1"/>
  <c r="CF656" i="1"/>
  <c r="AF656" i="1"/>
  <c r="X656" i="1"/>
  <c r="R656" i="1"/>
  <c r="J656" i="1"/>
  <c r="J655" i="1"/>
  <c r="DW654" i="1"/>
  <c r="CF654" i="1"/>
  <c r="AF654" i="1"/>
  <c r="X654" i="1"/>
  <c r="R654" i="1"/>
  <c r="J654" i="1"/>
  <c r="G650" i="1"/>
  <c r="J650" i="1"/>
  <c r="K649" i="1"/>
  <c r="DW649" i="1"/>
  <c r="CF649" i="1"/>
  <c r="AF649" i="1"/>
  <c r="X649" i="1"/>
  <c r="R649" i="1"/>
  <c r="G649" i="1"/>
  <c r="J649" i="1"/>
  <c r="J648" i="1"/>
  <c r="J646" i="1"/>
  <c r="G646" i="1"/>
  <c r="G647" i="1"/>
  <c r="G648" i="1"/>
  <c r="DW647" i="1"/>
  <c r="CF647" i="1"/>
  <c r="AF647" i="1"/>
  <c r="X647" i="1"/>
  <c r="R647" i="1"/>
  <c r="J647" i="1"/>
  <c r="DW645" i="1"/>
  <c r="CF645" i="1"/>
  <c r="AF645" i="1"/>
  <c r="X645" i="1"/>
  <c r="R645" i="1"/>
  <c r="G645" i="1"/>
  <c r="J645" i="1"/>
  <c r="G651" i="1"/>
  <c r="J651" i="1"/>
  <c r="J652" i="1"/>
  <c r="R651" i="1"/>
  <c r="X651" i="1"/>
  <c r="AF651" i="1"/>
  <c r="CF651" i="1"/>
  <c r="DW651" i="1"/>
  <c r="J506" i="1"/>
  <c r="G505" i="1"/>
  <c r="J507" i="1"/>
  <c r="J508" i="1"/>
  <c r="G507" i="1"/>
  <c r="J509" i="1"/>
  <c r="J510" i="1"/>
  <c r="J514" i="1"/>
  <c r="G513" i="1"/>
  <c r="J516" i="1"/>
  <c r="J517" i="1"/>
  <c r="G516" i="1"/>
  <c r="J519" i="1"/>
  <c r="J521" i="1"/>
  <c r="G520" i="1"/>
  <c r="J522" i="1"/>
  <c r="G521" i="1"/>
  <c r="J523" i="1"/>
  <c r="J524" i="1"/>
  <c r="J525" i="1"/>
  <c r="G524" i="1"/>
  <c r="J526" i="1"/>
  <c r="G525" i="1"/>
  <c r="J527" i="1"/>
  <c r="J528" i="1"/>
  <c r="G527" i="1"/>
  <c r="J529" i="1"/>
  <c r="J534" i="1"/>
  <c r="G536" i="1"/>
  <c r="J542" i="1"/>
  <c r="J543" i="1"/>
  <c r="G543" i="1"/>
  <c r="J547" i="1"/>
  <c r="K545" i="1"/>
  <c r="G550" i="1"/>
  <c r="J552" i="1"/>
  <c r="J553" i="1"/>
  <c r="J554" i="1"/>
  <c r="J555" i="1"/>
  <c r="G554" i="1"/>
  <c r="J556" i="1"/>
  <c r="J557" i="1"/>
  <c r="G556" i="1"/>
  <c r="J558" i="1"/>
  <c r="J559" i="1"/>
  <c r="G558" i="1"/>
  <c r="J560" i="1"/>
  <c r="J561" i="1"/>
  <c r="G560" i="1"/>
  <c r="J562" i="1"/>
  <c r="J563" i="1"/>
  <c r="G562" i="1"/>
  <c r="J564" i="1"/>
  <c r="G563" i="1"/>
  <c r="J567" i="1"/>
  <c r="G564" i="1"/>
  <c r="J568" i="1"/>
  <c r="G567" i="1"/>
  <c r="J569" i="1"/>
  <c r="J570" i="1"/>
  <c r="J571" i="1"/>
  <c r="G570" i="1"/>
  <c r="J572" i="1"/>
  <c r="J573" i="1"/>
  <c r="G572" i="1"/>
  <c r="G573" i="1"/>
  <c r="J577" i="1"/>
  <c r="G576" i="1"/>
  <c r="J578" i="1"/>
  <c r="G577" i="1"/>
  <c r="J579" i="1"/>
  <c r="J580" i="1"/>
  <c r="J583" i="1"/>
  <c r="G580" i="1"/>
  <c r="G583" i="1"/>
  <c r="J596" i="1"/>
  <c r="G595" i="1"/>
  <c r="J599" i="1"/>
  <c r="G596" i="1"/>
  <c r="J602" i="1"/>
  <c r="G599" i="1"/>
  <c r="G602" i="1"/>
  <c r="J606" i="1"/>
  <c r="G605" i="1"/>
  <c r="J607" i="1"/>
  <c r="DW667" i="1"/>
  <c r="CF667" i="1"/>
  <c r="AF667" i="1"/>
  <c r="X667" i="1"/>
  <c r="R667" i="1"/>
  <c r="G667" i="1"/>
  <c r="J667" i="1"/>
  <c r="DW666" i="1"/>
  <c r="CF666" i="1"/>
  <c r="AF666" i="1"/>
  <c r="X666" i="1"/>
  <c r="R666" i="1"/>
  <c r="G666" i="1"/>
  <c r="J666" i="1"/>
  <c r="DW665" i="1"/>
  <c r="CF665" i="1"/>
  <c r="AF665" i="1"/>
  <c r="X665" i="1"/>
  <c r="R665" i="1"/>
  <c r="G665" i="1"/>
  <c r="J665" i="1"/>
  <c r="DW664" i="1"/>
  <c r="CF664" i="1"/>
  <c r="AF664" i="1"/>
  <c r="X664" i="1"/>
  <c r="R664" i="1"/>
  <c r="G664" i="1"/>
  <c r="J664" i="1"/>
  <c r="DW663" i="1"/>
  <c r="CF663" i="1"/>
  <c r="AF663" i="1"/>
  <c r="X663" i="1"/>
  <c r="R663" i="1"/>
  <c r="G663" i="1"/>
  <c r="J663" i="1"/>
  <c r="K662" i="1"/>
  <c r="DW662" i="1"/>
  <c r="CF662" i="1"/>
  <c r="AF662" i="1"/>
  <c r="X662" i="1"/>
  <c r="R662" i="1"/>
  <c r="G662" i="1"/>
  <c r="J662" i="1"/>
  <c r="DW661" i="1"/>
  <c r="CF661" i="1"/>
  <c r="AF661" i="1"/>
  <c r="X661" i="1"/>
  <c r="R661" i="1"/>
  <c r="J661" i="1"/>
  <c r="DW658" i="1"/>
  <c r="CF658" i="1"/>
  <c r="AF658" i="1"/>
  <c r="X658" i="1"/>
  <c r="R658" i="1"/>
  <c r="J658" i="1"/>
  <c r="DW653" i="1"/>
  <c r="CF653" i="1"/>
  <c r="AF653" i="1"/>
  <c r="X653" i="1"/>
  <c r="R653" i="1"/>
  <c r="G653" i="1"/>
  <c r="J653" i="1"/>
  <c r="DW652" i="1"/>
  <c r="CF652" i="1"/>
  <c r="AF652" i="1"/>
  <c r="X652" i="1"/>
  <c r="R652" i="1"/>
  <c r="G652" i="1"/>
  <c r="DW644" i="1"/>
  <c r="CF644" i="1"/>
  <c r="AF644" i="1"/>
  <c r="X644" i="1"/>
  <c r="R644" i="1"/>
  <c r="G644" i="1"/>
  <c r="J644" i="1"/>
  <c r="DW643" i="1"/>
  <c r="CF643" i="1"/>
  <c r="AF643" i="1"/>
  <c r="X643" i="1"/>
  <c r="R643" i="1"/>
  <c r="G643" i="1"/>
  <c r="J643" i="1"/>
  <c r="DW642" i="1"/>
  <c r="CF642" i="1"/>
  <c r="AF642" i="1"/>
  <c r="X642" i="1"/>
  <c r="R642" i="1"/>
  <c r="G642" i="1"/>
  <c r="J642" i="1"/>
  <c r="DW641" i="1"/>
  <c r="CF641" i="1"/>
  <c r="AF641" i="1"/>
  <c r="X641" i="1"/>
  <c r="R641" i="1"/>
  <c r="G641" i="1"/>
  <c r="J641" i="1"/>
  <c r="DW640" i="1"/>
  <c r="CF640" i="1"/>
  <c r="AF640" i="1"/>
  <c r="X640" i="1"/>
  <c r="R640" i="1"/>
  <c r="G640" i="1"/>
  <c r="J640" i="1"/>
  <c r="DW639" i="1"/>
  <c r="CF639" i="1"/>
  <c r="AF639" i="1"/>
  <c r="X639" i="1"/>
  <c r="R639" i="1"/>
  <c r="G639" i="1"/>
  <c r="J639" i="1"/>
  <c r="K638" i="1"/>
  <c r="DW638" i="1"/>
  <c r="CF638" i="1"/>
  <c r="AF638" i="1"/>
  <c r="X638" i="1"/>
  <c r="R638" i="1"/>
  <c r="G638" i="1"/>
  <c r="J638" i="1"/>
  <c r="DW637" i="1"/>
  <c r="CF637" i="1"/>
  <c r="AF637" i="1"/>
  <c r="X637" i="1"/>
  <c r="R637" i="1"/>
  <c r="G637" i="1"/>
  <c r="J637" i="1"/>
  <c r="DW636" i="1"/>
  <c r="CF636" i="1"/>
  <c r="AF636" i="1"/>
  <c r="X636" i="1"/>
  <c r="R636" i="1"/>
  <c r="G636" i="1"/>
  <c r="J636" i="1"/>
  <c r="DW635" i="1"/>
  <c r="CF635" i="1"/>
  <c r="AF635" i="1"/>
  <c r="X635" i="1"/>
  <c r="R635" i="1"/>
  <c r="G635" i="1"/>
  <c r="J635" i="1"/>
  <c r="DW634" i="1"/>
  <c r="CF634" i="1"/>
  <c r="AF634" i="1"/>
  <c r="X634" i="1"/>
  <c r="R634" i="1"/>
  <c r="G634" i="1"/>
  <c r="J634" i="1"/>
  <c r="DW633" i="1"/>
  <c r="CF633" i="1"/>
  <c r="AF633" i="1"/>
  <c r="X633" i="1"/>
  <c r="R633" i="1"/>
  <c r="G633" i="1"/>
  <c r="J633" i="1"/>
  <c r="DW632" i="1"/>
  <c r="CF632" i="1"/>
  <c r="AF632" i="1"/>
  <c r="X632" i="1"/>
  <c r="R632" i="1"/>
  <c r="G632" i="1"/>
  <c r="J632" i="1"/>
  <c r="DW631" i="1"/>
  <c r="CF631" i="1"/>
  <c r="AF631" i="1"/>
  <c r="X631" i="1"/>
  <c r="R631" i="1"/>
  <c r="G631" i="1"/>
  <c r="J631" i="1"/>
  <c r="DW630" i="1"/>
  <c r="CF630" i="1"/>
  <c r="AF630" i="1"/>
  <c r="X630" i="1"/>
  <c r="R630" i="1"/>
  <c r="G630" i="1"/>
  <c r="J630" i="1"/>
  <c r="DW629" i="1"/>
  <c r="CF629" i="1"/>
  <c r="AF629" i="1"/>
  <c r="X629" i="1"/>
  <c r="R629" i="1"/>
  <c r="G629" i="1"/>
  <c r="J629" i="1"/>
  <c r="DW628" i="1"/>
  <c r="CF628" i="1"/>
  <c r="AF628" i="1"/>
  <c r="X628" i="1"/>
  <c r="R628" i="1"/>
  <c r="G628" i="1"/>
  <c r="J628" i="1"/>
  <c r="DW627" i="1"/>
  <c r="CF627" i="1"/>
  <c r="AF627" i="1"/>
  <c r="X627" i="1"/>
  <c r="R627" i="1"/>
  <c r="G627" i="1"/>
  <c r="J627" i="1"/>
  <c r="DW622" i="1"/>
  <c r="CF622" i="1"/>
  <c r="AF622" i="1"/>
  <c r="X622" i="1"/>
  <c r="R622" i="1"/>
  <c r="G622" i="1"/>
  <c r="J622" i="1"/>
  <c r="DW621" i="1"/>
  <c r="CF621" i="1"/>
  <c r="AF621" i="1"/>
  <c r="X621" i="1"/>
  <c r="R621" i="1"/>
  <c r="G621" i="1"/>
  <c r="J621" i="1"/>
  <c r="DW620" i="1"/>
  <c r="CF620" i="1"/>
  <c r="AF620" i="1"/>
  <c r="X620" i="1"/>
  <c r="R620" i="1"/>
  <c r="G620" i="1"/>
  <c r="J620" i="1"/>
  <c r="DW611" i="1"/>
  <c r="CF611" i="1"/>
  <c r="AF611" i="1"/>
  <c r="X611" i="1"/>
  <c r="R611" i="1"/>
  <c r="G611" i="1"/>
  <c r="J611" i="1"/>
  <c r="DW610" i="1"/>
  <c r="CF610" i="1"/>
  <c r="AF610" i="1"/>
  <c r="X610" i="1"/>
  <c r="R610" i="1"/>
  <c r="G610" i="1"/>
  <c r="J610" i="1"/>
  <c r="DW609" i="1"/>
  <c r="CF609" i="1"/>
  <c r="AF609" i="1"/>
  <c r="X609" i="1"/>
  <c r="R609" i="1"/>
  <c r="G609" i="1"/>
  <c r="J609" i="1"/>
  <c r="DW608" i="1"/>
  <c r="CF608" i="1"/>
  <c r="AF608" i="1"/>
  <c r="X608" i="1"/>
  <c r="R608" i="1"/>
  <c r="G608" i="1"/>
  <c r="J608" i="1"/>
  <c r="DW607" i="1"/>
  <c r="CF607" i="1"/>
  <c r="AF607" i="1"/>
  <c r="X607" i="1"/>
  <c r="R607" i="1"/>
  <c r="G607" i="1"/>
  <c r="DW606" i="1"/>
  <c r="CF606" i="1"/>
  <c r="AF606" i="1"/>
  <c r="X606" i="1"/>
  <c r="R606" i="1"/>
  <c r="G606" i="1"/>
  <c r="DW605" i="1"/>
  <c r="CF605" i="1"/>
  <c r="AF605" i="1"/>
  <c r="X605" i="1"/>
  <c r="R605" i="1"/>
  <c r="DW602" i="1"/>
  <c r="CF602" i="1"/>
  <c r="AF602" i="1"/>
  <c r="X602" i="1"/>
  <c r="R602" i="1"/>
  <c r="DW599" i="1"/>
  <c r="CF599" i="1"/>
  <c r="AF599" i="1"/>
  <c r="X599" i="1"/>
  <c r="R599" i="1"/>
  <c r="DW596" i="1"/>
  <c r="CF596" i="1"/>
  <c r="AF596" i="1"/>
  <c r="X596" i="1"/>
  <c r="R596" i="1"/>
  <c r="DW595" i="1"/>
  <c r="CF595" i="1"/>
  <c r="AF595" i="1"/>
  <c r="X595" i="1"/>
  <c r="R595" i="1"/>
  <c r="DW583" i="1"/>
  <c r="CF583" i="1"/>
  <c r="AF583" i="1"/>
  <c r="X583" i="1"/>
  <c r="R583" i="1"/>
  <c r="DW580" i="1"/>
  <c r="CF580" i="1"/>
  <c r="AF580" i="1"/>
  <c r="X580" i="1"/>
  <c r="R580" i="1"/>
  <c r="DW579" i="1"/>
  <c r="CF579" i="1"/>
  <c r="AF579" i="1"/>
  <c r="X579" i="1"/>
  <c r="R579" i="1"/>
  <c r="G579" i="1"/>
  <c r="DW578" i="1"/>
  <c r="CF578" i="1"/>
  <c r="AF578" i="1"/>
  <c r="X578" i="1"/>
  <c r="R578" i="1"/>
  <c r="G578" i="1"/>
  <c r="DW577" i="1"/>
  <c r="CF577" i="1"/>
  <c r="AF577" i="1"/>
  <c r="X577" i="1"/>
  <c r="R577" i="1"/>
  <c r="DW576" i="1"/>
  <c r="CF576" i="1"/>
  <c r="AF576" i="1"/>
  <c r="X576" i="1"/>
  <c r="R576" i="1"/>
  <c r="DW573" i="1"/>
  <c r="CF573" i="1"/>
  <c r="AF573" i="1"/>
  <c r="X573" i="1"/>
  <c r="R573" i="1"/>
  <c r="DW572" i="1"/>
  <c r="CF572" i="1"/>
  <c r="AF572" i="1"/>
  <c r="X572" i="1"/>
  <c r="R572" i="1"/>
  <c r="DW571" i="1"/>
  <c r="CF571" i="1"/>
  <c r="AF571" i="1"/>
  <c r="X571" i="1"/>
  <c r="R571" i="1"/>
  <c r="G571" i="1"/>
  <c r="DW570" i="1"/>
  <c r="CF570" i="1"/>
  <c r="AF570" i="1"/>
  <c r="X570" i="1"/>
  <c r="R570" i="1"/>
  <c r="DW569" i="1"/>
  <c r="CF569" i="1"/>
  <c r="AF569" i="1"/>
  <c r="X569" i="1"/>
  <c r="R569" i="1"/>
  <c r="G569" i="1"/>
  <c r="DW568" i="1"/>
  <c r="CF568" i="1"/>
  <c r="AF568" i="1"/>
  <c r="X568" i="1"/>
  <c r="R568" i="1"/>
  <c r="G568" i="1"/>
  <c r="DW567" i="1"/>
  <c r="CF567" i="1"/>
  <c r="AF567" i="1"/>
  <c r="X567" i="1"/>
  <c r="R567" i="1"/>
  <c r="DW564" i="1"/>
  <c r="CF564" i="1"/>
  <c r="AF564" i="1"/>
  <c r="X564" i="1"/>
  <c r="R564" i="1"/>
  <c r="DW563" i="1"/>
  <c r="CF563" i="1"/>
  <c r="AF563" i="1"/>
  <c r="X563" i="1"/>
  <c r="R563" i="1"/>
  <c r="DW562" i="1"/>
  <c r="CF562" i="1"/>
  <c r="AF562" i="1"/>
  <c r="X562" i="1"/>
  <c r="R562" i="1"/>
  <c r="DW561" i="1"/>
  <c r="CF561" i="1"/>
  <c r="AF561" i="1"/>
  <c r="X561" i="1"/>
  <c r="R561" i="1"/>
  <c r="G561" i="1"/>
  <c r="DW560" i="1"/>
  <c r="CF560" i="1"/>
  <c r="AF560" i="1"/>
  <c r="X560" i="1"/>
  <c r="R560" i="1"/>
  <c r="DW559" i="1"/>
  <c r="CF559" i="1"/>
  <c r="AF559" i="1"/>
  <c r="X559" i="1"/>
  <c r="R559" i="1"/>
  <c r="G559" i="1"/>
  <c r="DW558" i="1"/>
  <c r="CF558" i="1"/>
  <c r="AF558" i="1"/>
  <c r="X558" i="1"/>
  <c r="R558" i="1"/>
  <c r="DW557" i="1"/>
  <c r="CF557" i="1"/>
  <c r="AF557" i="1"/>
  <c r="X557" i="1"/>
  <c r="R557" i="1"/>
  <c r="G557" i="1"/>
  <c r="DW556" i="1"/>
  <c r="CF556" i="1"/>
  <c r="AF556" i="1"/>
  <c r="X556" i="1"/>
  <c r="R556" i="1"/>
  <c r="DW555" i="1"/>
  <c r="CF555" i="1"/>
  <c r="AF555" i="1"/>
  <c r="X555" i="1"/>
  <c r="R555" i="1"/>
  <c r="G555" i="1"/>
  <c r="DW554" i="1"/>
  <c r="CF554" i="1"/>
  <c r="AF554" i="1"/>
  <c r="X554" i="1"/>
  <c r="R554" i="1"/>
  <c r="DW553" i="1"/>
  <c r="CF553" i="1"/>
  <c r="AF553" i="1"/>
  <c r="X553" i="1"/>
  <c r="R553" i="1"/>
  <c r="G553" i="1"/>
  <c r="DW552" i="1"/>
  <c r="CF552" i="1"/>
  <c r="AF552" i="1"/>
  <c r="X552" i="1"/>
  <c r="R552" i="1"/>
  <c r="G552" i="1"/>
  <c r="DW551" i="1"/>
  <c r="CF551" i="1"/>
  <c r="AF551" i="1"/>
  <c r="X551" i="1"/>
  <c r="R551" i="1"/>
  <c r="G551" i="1"/>
  <c r="DW550" i="1"/>
  <c r="CF550" i="1"/>
  <c r="AF550" i="1"/>
  <c r="X550" i="1"/>
  <c r="R550" i="1"/>
  <c r="DW547" i="1"/>
  <c r="CF547" i="1"/>
  <c r="AF547" i="1"/>
  <c r="X547" i="1"/>
  <c r="R547" i="1"/>
  <c r="G547" i="1"/>
  <c r="DW545" i="1"/>
  <c r="CF545" i="1"/>
  <c r="AF545" i="1"/>
  <c r="X545" i="1"/>
  <c r="R545" i="1"/>
  <c r="G545" i="1"/>
  <c r="DW543" i="1"/>
  <c r="CF543" i="1"/>
  <c r="AF543" i="1"/>
  <c r="X543" i="1"/>
  <c r="R543" i="1"/>
  <c r="DW542" i="1"/>
  <c r="CF542" i="1"/>
  <c r="AF542" i="1"/>
  <c r="X542" i="1"/>
  <c r="R542" i="1"/>
  <c r="G542" i="1"/>
  <c r="DW541" i="1"/>
  <c r="CF541" i="1"/>
  <c r="AF541" i="1"/>
  <c r="X541" i="1"/>
  <c r="R541" i="1"/>
  <c r="DW536" i="1"/>
  <c r="CF536" i="1"/>
  <c r="AF536" i="1"/>
  <c r="X536" i="1"/>
  <c r="R536" i="1"/>
  <c r="DW535" i="1"/>
  <c r="CF535" i="1"/>
  <c r="AF535" i="1"/>
  <c r="X535" i="1"/>
  <c r="R535" i="1"/>
  <c r="G535" i="1"/>
  <c r="DW534" i="1"/>
  <c r="CF534" i="1"/>
  <c r="AF534" i="1"/>
  <c r="X534" i="1"/>
  <c r="R534" i="1"/>
  <c r="G534" i="1"/>
  <c r="DW529" i="1"/>
  <c r="CF529" i="1"/>
  <c r="AF529" i="1"/>
  <c r="X529" i="1"/>
  <c r="R529" i="1"/>
  <c r="G529" i="1"/>
  <c r="DW528" i="1"/>
  <c r="CF528" i="1"/>
  <c r="AF528" i="1"/>
  <c r="X528" i="1"/>
  <c r="R528" i="1"/>
  <c r="G528" i="1"/>
  <c r="DW527" i="1"/>
  <c r="CF527" i="1"/>
  <c r="AF527" i="1"/>
  <c r="X527" i="1"/>
  <c r="R527" i="1"/>
  <c r="DW526" i="1"/>
  <c r="CF526" i="1"/>
  <c r="AF526" i="1"/>
  <c r="X526" i="1"/>
  <c r="R526" i="1"/>
  <c r="G526" i="1"/>
  <c r="DW525" i="1"/>
  <c r="CF525" i="1"/>
  <c r="AF525" i="1"/>
  <c r="X525" i="1"/>
  <c r="R525" i="1"/>
  <c r="DW524" i="1"/>
  <c r="CF524" i="1"/>
  <c r="AF524" i="1"/>
  <c r="X524" i="1"/>
  <c r="R524" i="1"/>
  <c r="DW523" i="1"/>
  <c r="CF523" i="1"/>
  <c r="AF523" i="1"/>
  <c r="X523" i="1"/>
  <c r="R523" i="1"/>
  <c r="G523" i="1"/>
  <c r="DW522" i="1"/>
  <c r="CF522" i="1"/>
  <c r="AF522" i="1"/>
  <c r="X522" i="1"/>
  <c r="R522" i="1"/>
  <c r="G522" i="1"/>
  <c r="DW521" i="1"/>
  <c r="CF521" i="1"/>
  <c r="AF521" i="1"/>
  <c r="X521" i="1"/>
  <c r="R521" i="1"/>
  <c r="DW520" i="1"/>
  <c r="CF520" i="1"/>
  <c r="AF520" i="1"/>
  <c r="X520" i="1"/>
  <c r="R520" i="1"/>
  <c r="DW519" i="1"/>
  <c r="CF519" i="1"/>
  <c r="AF519" i="1"/>
  <c r="X519" i="1"/>
  <c r="R519" i="1"/>
  <c r="G519" i="1"/>
  <c r="G517" i="1"/>
  <c r="DW516" i="1"/>
  <c r="CF516" i="1"/>
  <c r="AF516" i="1"/>
  <c r="X516" i="1"/>
  <c r="R516" i="1"/>
  <c r="DW515" i="1"/>
  <c r="CF515" i="1"/>
  <c r="AF515" i="1"/>
  <c r="X515" i="1"/>
  <c r="R515" i="1"/>
  <c r="G515" i="1"/>
  <c r="DW514" i="1"/>
  <c r="CF514" i="1"/>
  <c r="AF514" i="1"/>
  <c r="X514" i="1"/>
  <c r="R514" i="1"/>
  <c r="G514" i="1"/>
  <c r="DW513" i="1"/>
  <c r="CF513" i="1"/>
  <c r="AF513" i="1"/>
  <c r="X513" i="1"/>
  <c r="R513" i="1"/>
  <c r="DW510" i="1"/>
  <c r="CF510" i="1"/>
  <c r="AF510" i="1"/>
  <c r="X510" i="1"/>
  <c r="R510" i="1"/>
  <c r="G510" i="1"/>
  <c r="DW509" i="1"/>
  <c r="CF509" i="1"/>
  <c r="AF509" i="1"/>
  <c r="X509" i="1"/>
  <c r="R509" i="1"/>
  <c r="G509" i="1"/>
  <c r="DW508" i="1"/>
  <c r="CF508" i="1"/>
  <c r="AF508" i="1"/>
  <c r="X508" i="1"/>
  <c r="R508" i="1"/>
  <c r="G508" i="1"/>
  <c r="DW507" i="1"/>
  <c r="CF507" i="1"/>
  <c r="AF507" i="1"/>
  <c r="X507" i="1"/>
  <c r="R507" i="1"/>
  <c r="DW506" i="1"/>
  <c r="DK506" i="1"/>
  <c r="CF506" i="1"/>
  <c r="AF506" i="1"/>
  <c r="X506" i="1"/>
  <c r="R506" i="1"/>
  <c r="G506" i="1"/>
  <c r="G5" i="1"/>
  <c r="G6" i="1"/>
  <c r="G7" i="1"/>
  <c r="G8" i="1"/>
  <c r="G9" i="1"/>
  <c r="G10" i="1"/>
  <c r="G11" i="1"/>
  <c r="G12" i="1"/>
  <c r="G13" i="1"/>
  <c r="G14" i="1"/>
  <c r="G15" i="1"/>
  <c r="G16" i="1"/>
  <c r="G17" i="1"/>
  <c r="G18" i="1"/>
  <c r="G19" i="1"/>
  <c r="G20" i="1"/>
  <c r="G21" i="1"/>
  <c r="G22" i="1"/>
  <c r="G23" i="1"/>
  <c r="H23" i="1"/>
  <c r="G24" i="1"/>
  <c r="G25" i="1"/>
  <c r="G26" i="1"/>
  <c r="G27" i="1"/>
  <c r="G28" i="1"/>
  <c r="G29" i="1"/>
  <c r="G30" i="1"/>
  <c r="G31" i="1"/>
  <c r="G32" i="1"/>
  <c r="G33" i="1"/>
  <c r="G34" i="1"/>
  <c r="G35" i="1"/>
  <c r="G36" i="1"/>
  <c r="G37" i="1"/>
  <c r="G38" i="1"/>
  <c r="G39" i="1"/>
  <c r="H39" i="1"/>
  <c r="G40" i="1"/>
  <c r="G41" i="1"/>
  <c r="H41" i="1"/>
  <c r="G42" i="1"/>
  <c r="G43" i="1"/>
  <c r="G44" i="1"/>
  <c r="H44" i="1"/>
  <c r="G45" i="1"/>
  <c r="G46" i="1"/>
  <c r="H46" i="1"/>
  <c r="G47" i="1"/>
  <c r="G48" i="1"/>
  <c r="G49" i="1"/>
  <c r="G50" i="1"/>
  <c r="H50" i="1"/>
  <c r="G51" i="1"/>
  <c r="G52" i="1"/>
  <c r="H52" i="1"/>
  <c r="G53" i="1"/>
  <c r="G54" i="1"/>
  <c r="G55" i="1"/>
  <c r="H55" i="1"/>
  <c r="G56" i="1"/>
  <c r="G57" i="1"/>
  <c r="G58" i="1"/>
  <c r="G59" i="1"/>
  <c r="G60" i="1"/>
  <c r="G61" i="1"/>
  <c r="G62" i="1"/>
  <c r="G63" i="1"/>
  <c r="G64" i="1"/>
  <c r="G65" i="1"/>
  <c r="G66" i="1"/>
  <c r="G67" i="1"/>
  <c r="G68" i="1"/>
  <c r="G69" i="1"/>
  <c r="G70" i="1"/>
  <c r="G71" i="1"/>
  <c r="G72" i="1"/>
  <c r="G73" i="1"/>
  <c r="G74" i="1"/>
  <c r="G75" i="1"/>
  <c r="G76" i="1"/>
  <c r="G77" i="1"/>
  <c r="G78" i="1"/>
  <c r="G79" i="1"/>
  <c r="G80" i="1"/>
  <c r="H80" i="1"/>
  <c r="G81" i="1"/>
  <c r="G82" i="1"/>
  <c r="G83" i="1"/>
  <c r="H83" i="1"/>
  <c r="G84" i="1"/>
  <c r="G85" i="1"/>
  <c r="H85" i="1"/>
  <c r="G86" i="1"/>
  <c r="G87" i="1"/>
  <c r="G88" i="1"/>
  <c r="G89" i="1"/>
  <c r="G90" i="1"/>
  <c r="G91" i="1"/>
  <c r="H91" i="1"/>
  <c r="G92" i="1"/>
  <c r="H92" i="1"/>
  <c r="G93" i="1"/>
  <c r="G94" i="1"/>
  <c r="H94" i="1"/>
  <c r="G95" i="1"/>
  <c r="H95" i="1"/>
  <c r="G96" i="1"/>
  <c r="G97" i="1"/>
  <c r="G98" i="1"/>
  <c r="G99" i="1"/>
  <c r="G100" i="1"/>
  <c r="H100" i="1"/>
  <c r="G101" i="1"/>
  <c r="G102" i="1"/>
  <c r="H102" i="1"/>
  <c r="G103" i="1"/>
  <c r="H103" i="1"/>
  <c r="G104" i="1"/>
  <c r="H104" i="1"/>
  <c r="G105" i="1"/>
  <c r="G106" i="1"/>
  <c r="G107" i="1"/>
  <c r="H107" i="1"/>
  <c r="G108" i="1"/>
  <c r="H108" i="1"/>
  <c r="G109" i="1"/>
  <c r="H109" i="1"/>
  <c r="G110" i="1"/>
  <c r="G111" i="1"/>
  <c r="H111" i="1"/>
  <c r="G112" i="1"/>
  <c r="G113" i="1"/>
  <c r="H113" i="1"/>
  <c r="G114" i="1"/>
  <c r="H114" i="1"/>
  <c r="G115" i="1"/>
  <c r="G116" i="1"/>
  <c r="G117" i="1"/>
  <c r="G118" i="1"/>
  <c r="G119" i="1"/>
  <c r="G120" i="1"/>
  <c r="G121" i="1"/>
  <c r="G122" i="1"/>
  <c r="G123" i="1"/>
  <c r="G124" i="1"/>
  <c r="G125" i="1"/>
  <c r="G126" i="1"/>
  <c r="G127" i="1"/>
  <c r="G128" i="1"/>
  <c r="G129" i="1"/>
  <c r="G130" i="1"/>
  <c r="G131" i="1"/>
  <c r="G132" i="1"/>
  <c r="G133" i="1"/>
  <c r="G134" i="1"/>
  <c r="G135" i="1"/>
  <c r="G136" i="1"/>
  <c r="G137" i="1"/>
  <c r="G138" i="1"/>
  <c r="G139" i="1"/>
  <c r="G140" i="1"/>
  <c r="G141" i="1"/>
  <c r="G142" i="1"/>
  <c r="G143" i="1"/>
  <c r="G144" i="1"/>
  <c r="G145" i="1"/>
  <c r="G146" i="1"/>
  <c r="G147" i="1"/>
  <c r="G148" i="1"/>
  <c r="G149" i="1"/>
  <c r="G150" i="1"/>
  <c r="G151" i="1"/>
  <c r="G152" i="1"/>
  <c r="G153" i="1"/>
  <c r="G154" i="1"/>
  <c r="G155" i="1"/>
  <c r="G156" i="1"/>
  <c r="G157" i="1"/>
  <c r="G158" i="1"/>
  <c r="G159" i="1"/>
  <c r="G160" i="1"/>
  <c r="G161" i="1"/>
  <c r="G162" i="1"/>
  <c r="G163" i="1"/>
  <c r="G164" i="1"/>
  <c r="G165" i="1"/>
  <c r="G166" i="1"/>
  <c r="G167" i="1"/>
  <c r="G168" i="1"/>
  <c r="G169" i="1"/>
  <c r="G170" i="1"/>
  <c r="G171" i="1"/>
  <c r="G172" i="1"/>
  <c r="G173" i="1"/>
  <c r="G174" i="1"/>
  <c r="G175" i="1"/>
  <c r="G176" i="1"/>
  <c r="G177" i="1"/>
  <c r="G178" i="1"/>
  <c r="G179" i="1"/>
  <c r="G180" i="1"/>
  <c r="G181" i="1"/>
  <c r="G182" i="1"/>
  <c r="G183" i="1"/>
  <c r="G184" i="1"/>
  <c r="G185" i="1"/>
  <c r="G186" i="1"/>
  <c r="G187" i="1"/>
  <c r="G188" i="1"/>
  <c r="G189" i="1"/>
  <c r="G190" i="1"/>
  <c r="G191" i="1"/>
  <c r="G192" i="1"/>
  <c r="G193" i="1"/>
  <c r="G194" i="1"/>
  <c r="G195" i="1"/>
  <c r="G196" i="1"/>
  <c r="G197" i="1"/>
  <c r="G198" i="1"/>
  <c r="G199" i="1"/>
  <c r="G200" i="1"/>
  <c r="G201" i="1"/>
  <c r="G202" i="1"/>
  <c r="G203" i="1"/>
  <c r="G204" i="1"/>
  <c r="G205" i="1"/>
  <c r="G206" i="1"/>
  <c r="G207" i="1"/>
  <c r="G208" i="1"/>
  <c r="G209" i="1"/>
  <c r="G210" i="1"/>
  <c r="G211" i="1"/>
  <c r="G212" i="1"/>
  <c r="G213" i="1"/>
  <c r="G214" i="1"/>
  <c r="G215" i="1"/>
  <c r="G216" i="1"/>
  <c r="G217" i="1"/>
  <c r="G218" i="1"/>
  <c r="G219" i="1"/>
  <c r="G220" i="1"/>
  <c r="G221" i="1"/>
  <c r="G222" i="1"/>
  <c r="G223" i="1"/>
  <c r="G224" i="1"/>
  <c r="G225" i="1"/>
  <c r="G226" i="1"/>
  <c r="G227" i="1"/>
  <c r="G228" i="1"/>
  <c r="G229" i="1"/>
  <c r="G230" i="1"/>
  <c r="G231" i="1"/>
  <c r="G232" i="1"/>
  <c r="G233" i="1"/>
  <c r="G234" i="1"/>
  <c r="G235" i="1"/>
  <c r="G236" i="1"/>
  <c r="G237" i="1"/>
  <c r="G238" i="1"/>
  <c r="G239" i="1"/>
  <c r="G240" i="1"/>
  <c r="G241" i="1"/>
  <c r="G242" i="1"/>
  <c r="G243" i="1"/>
  <c r="G244" i="1"/>
  <c r="G245" i="1"/>
  <c r="G246" i="1"/>
  <c r="G247" i="1"/>
  <c r="G248" i="1"/>
  <c r="G249" i="1"/>
  <c r="G250" i="1"/>
  <c r="G251" i="1"/>
  <c r="G252" i="1"/>
  <c r="G253" i="1"/>
  <c r="G254" i="1"/>
  <c r="G255" i="1"/>
  <c r="G256" i="1"/>
  <c r="G257" i="1"/>
  <c r="G258" i="1"/>
  <c r="G259" i="1"/>
  <c r="G260" i="1"/>
  <c r="G261" i="1"/>
  <c r="G262" i="1"/>
  <c r="G263" i="1"/>
  <c r="G264" i="1"/>
  <c r="G265" i="1"/>
  <c r="G266" i="1"/>
  <c r="G267" i="1"/>
  <c r="G268" i="1"/>
  <c r="G269" i="1"/>
  <c r="G270" i="1"/>
  <c r="G271" i="1"/>
  <c r="G272" i="1"/>
  <c r="G273" i="1"/>
  <c r="G274" i="1"/>
  <c r="G275" i="1"/>
  <c r="G276" i="1"/>
  <c r="G277" i="1"/>
  <c r="G278" i="1"/>
  <c r="G279" i="1"/>
  <c r="G280" i="1"/>
  <c r="G281" i="1"/>
  <c r="G282" i="1"/>
  <c r="G283" i="1"/>
  <c r="G284" i="1"/>
  <c r="G285" i="1"/>
  <c r="G286" i="1"/>
  <c r="G287" i="1"/>
  <c r="G288" i="1"/>
  <c r="G289" i="1"/>
  <c r="G290" i="1"/>
  <c r="G291" i="1"/>
  <c r="G292" i="1"/>
  <c r="G293" i="1"/>
  <c r="G294" i="1"/>
  <c r="G295" i="1"/>
  <c r="G296" i="1"/>
  <c r="G297" i="1"/>
  <c r="G298" i="1"/>
  <c r="G299" i="1"/>
  <c r="G300" i="1"/>
  <c r="G301" i="1"/>
  <c r="G302" i="1"/>
  <c r="G303" i="1"/>
  <c r="G304" i="1"/>
  <c r="G305" i="1"/>
  <c r="G306" i="1"/>
  <c r="G307" i="1"/>
  <c r="G308" i="1"/>
  <c r="G309" i="1"/>
  <c r="G310" i="1"/>
  <c r="G311" i="1"/>
  <c r="G312" i="1"/>
  <c r="G313" i="1"/>
  <c r="G314" i="1"/>
  <c r="G315" i="1"/>
  <c r="G316" i="1"/>
  <c r="G317" i="1"/>
  <c r="G318" i="1"/>
  <c r="G319" i="1"/>
  <c r="G320" i="1"/>
  <c r="G321" i="1"/>
  <c r="G322" i="1"/>
  <c r="G323" i="1"/>
  <c r="G324" i="1"/>
  <c r="G325" i="1"/>
  <c r="G326" i="1"/>
  <c r="G327" i="1"/>
  <c r="G328" i="1"/>
  <c r="G329" i="1"/>
  <c r="G330" i="1"/>
  <c r="G331" i="1"/>
  <c r="G332" i="1"/>
  <c r="G333" i="1"/>
  <c r="G334" i="1"/>
  <c r="G335" i="1"/>
  <c r="G336" i="1"/>
  <c r="G337" i="1"/>
  <c r="G338" i="1"/>
  <c r="G339" i="1"/>
  <c r="G340" i="1"/>
  <c r="G341" i="1"/>
  <c r="G342" i="1"/>
  <c r="G343" i="1"/>
  <c r="G344" i="1"/>
  <c r="G345" i="1"/>
  <c r="G346" i="1"/>
  <c r="G347" i="1"/>
  <c r="G348" i="1"/>
  <c r="G349" i="1"/>
  <c r="G350" i="1"/>
  <c r="G351" i="1"/>
  <c r="G352" i="1"/>
  <c r="G353" i="1"/>
  <c r="G354" i="1"/>
  <c r="G355" i="1"/>
  <c r="H355" i="1"/>
  <c r="G356" i="1"/>
  <c r="H356" i="1"/>
  <c r="G357" i="1"/>
  <c r="G358" i="1"/>
  <c r="G359" i="1"/>
  <c r="H359" i="1"/>
  <c r="G360" i="1"/>
  <c r="H360" i="1"/>
  <c r="G361" i="1"/>
  <c r="G362" i="1"/>
  <c r="G363" i="1"/>
  <c r="G364" i="1"/>
  <c r="H364" i="1"/>
  <c r="G365" i="1"/>
  <c r="G366" i="1"/>
  <c r="H366" i="1"/>
  <c r="G367" i="1"/>
  <c r="G368" i="1"/>
  <c r="H368" i="1"/>
  <c r="G369" i="1"/>
  <c r="H369" i="1"/>
  <c r="G370" i="1"/>
  <c r="H370" i="1"/>
  <c r="G371" i="1"/>
  <c r="G372" i="1"/>
  <c r="G373" i="1"/>
  <c r="G374" i="1"/>
  <c r="G375" i="1"/>
  <c r="G376" i="1"/>
  <c r="G377" i="1"/>
  <c r="G378" i="1"/>
  <c r="G379" i="1"/>
  <c r="G380" i="1"/>
  <c r="G381" i="1"/>
  <c r="H381" i="1"/>
  <c r="G382" i="1"/>
  <c r="H382" i="1"/>
  <c r="G383" i="1"/>
  <c r="H383" i="1"/>
  <c r="G384" i="1"/>
  <c r="G385" i="1"/>
  <c r="G386" i="1"/>
  <c r="G387" i="1"/>
  <c r="G388" i="1"/>
  <c r="G389" i="1"/>
  <c r="G390" i="1"/>
  <c r="G391" i="1"/>
  <c r="H391" i="1"/>
  <c r="G392" i="1"/>
  <c r="H392" i="1"/>
  <c r="G393" i="1"/>
  <c r="G394" i="1"/>
  <c r="H394" i="1"/>
  <c r="G395" i="1"/>
  <c r="G396" i="1"/>
  <c r="G397" i="1"/>
  <c r="G398" i="1"/>
  <c r="H398" i="1"/>
  <c r="G399" i="1"/>
  <c r="G400" i="1"/>
  <c r="H400" i="1"/>
  <c r="G401" i="1"/>
  <c r="H401" i="1"/>
  <c r="G402" i="1"/>
  <c r="G403" i="1"/>
  <c r="H403" i="1"/>
  <c r="G404" i="1"/>
  <c r="G405" i="1"/>
  <c r="G406" i="1"/>
  <c r="H406" i="1"/>
  <c r="G407" i="1"/>
  <c r="H407" i="1"/>
  <c r="G408" i="1"/>
  <c r="G409" i="1"/>
  <c r="G410" i="1"/>
  <c r="G411" i="1"/>
  <c r="G412" i="1"/>
  <c r="G413" i="1"/>
  <c r="G414" i="1"/>
  <c r="H414" i="1"/>
  <c r="G415" i="1"/>
  <c r="G416" i="1"/>
  <c r="G417" i="1"/>
  <c r="G418" i="1"/>
  <c r="G419" i="1"/>
  <c r="G420" i="1"/>
  <c r="G421" i="1"/>
  <c r="G422" i="1"/>
  <c r="G423" i="1"/>
  <c r="H423" i="1"/>
  <c r="G424" i="1"/>
  <c r="G425" i="1"/>
  <c r="G426" i="1"/>
  <c r="G427" i="1"/>
  <c r="G428" i="1"/>
  <c r="G429" i="1"/>
  <c r="G430" i="1"/>
  <c r="G431" i="1"/>
  <c r="G432" i="1"/>
  <c r="G433" i="1"/>
  <c r="G434" i="1"/>
  <c r="G435" i="1"/>
  <c r="G436" i="1"/>
  <c r="G437" i="1"/>
  <c r="G438" i="1"/>
  <c r="G439" i="1"/>
  <c r="G440" i="1"/>
  <c r="G441" i="1"/>
  <c r="G442" i="1"/>
  <c r="G443" i="1"/>
  <c r="G444" i="1"/>
  <c r="G445" i="1"/>
  <c r="G446" i="1"/>
  <c r="G447" i="1"/>
  <c r="G448" i="1"/>
  <c r="G449" i="1"/>
  <c r="G450" i="1"/>
  <c r="G452" i="1"/>
  <c r="G453" i="1"/>
  <c r="G454" i="1"/>
  <c r="G455" i="1"/>
  <c r="G456" i="1"/>
  <c r="G457" i="1"/>
  <c r="G458" i="1"/>
  <c r="G459" i="1"/>
  <c r="G460" i="1"/>
  <c r="G461" i="1"/>
  <c r="G462" i="1"/>
  <c r="G463" i="1"/>
  <c r="G464" i="1"/>
  <c r="G465" i="1"/>
  <c r="G466" i="1"/>
  <c r="G467" i="1"/>
  <c r="G468" i="1"/>
  <c r="G469" i="1"/>
  <c r="G470" i="1"/>
  <c r="G471" i="1"/>
  <c r="G472" i="1"/>
  <c r="G473" i="1"/>
  <c r="G474" i="1"/>
  <c r="G475" i="1"/>
  <c r="G476" i="1"/>
  <c r="G477" i="1"/>
  <c r="G478" i="1"/>
  <c r="G479" i="1"/>
  <c r="G480" i="1"/>
  <c r="G481" i="1"/>
  <c r="G482" i="1"/>
  <c r="G483" i="1"/>
  <c r="G484" i="1"/>
  <c r="G485" i="1"/>
  <c r="G486" i="1"/>
  <c r="G487" i="1"/>
  <c r="G488" i="1"/>
  <c r="G489" i="1"/>
  <c r="G490" i="1"/>
  <c r="G492" i="1"/>
  <c r="G493" i="1"/>
  <c r="G494" i="1"/>
  <c r="G495" i="1"/>
  <c r="G496" i="1"/>
  <c r="G497" i="1"/>
  <c r="G498" i="1"/>
  <c r="G499" i="1"/>
  <c r="G500" i="1"/>
  <c r="G502" i="1"/>
  <c r="G503" i="1"/>
  <c r="G504" i="1"/>
  <c r="K4" i="1"/>
  <c r="K505" i="1"/>
  <c r="K504" i="1"/>
  <c r="K503" i="1"/>
  <c r="K502" i="1"/>
  <c r="K501" i="1"/>
  <c r="K500" i="1"/>
  <c r="K499" i="1"/>
  <c r="K498" i="1"/>
  <c r="K497" i="1"/>
  <c r="K496" i="1"/>
  <c r="K495" i="1"/>
  <c r="K494" i="1"/>
  <c r="K493" i="1"/>
  <c r="K492" i="1"/>
  <c r="K491" i="1"/>
  <c r="K490" i="1"/>
  <c r="K489" i="1"/>
  <c r="K488" i="1"/>
  <c r="K487" i="1"/>
  <c r="K486" i="1"/>
  <c r="K485" i="1"/>
  <c r="K484" i="1"/>
  <c r="K483" i="1"/>
  <c r="K482" i="1"/>
  <c r="K481" i="1"/>
  <c r="K480" i="1"/>
  <c r="K479" i="1"/>
  <c r="K478" i="1"/>
  <c r="K477" i="1"/>
  <c r="K476" i="1"/>
  <c r="K475" i="1"/>
  <c r="K474" i="1"/>
  <c r="K473" i="1"/>
  <c r="K472" i="1"/>
  <c r="K471" i="1"/>
  <c r="K470" i="1"/>
  <c r="K469" i="1"/>
  <c r="K468" i="1"/>
  <c r="K467" i="1"/>
  <c r="K466" i="1"/>
  <c r="K465" i="1"/>
  <c r="K464" i="1"/>
  <c r="K463" i="1"/>
  <c r="K462" i="1"/>
  <c r="K461" i="1"/>
  <c r="K460" i="1"/>
  <c r="K459" i="1"/>
  <c r="K458" i="1"/>
  <c r="K457" i="1"/>
  <c r="K456" i="1"/>
  <c r="K455" i="1"/>
  <c r="K454" i="1"/>
  <c r="K453" i="1"/>
  <c r="K452" i="1"/>
  <c r="K451" i="1"/>
  <c r="K450" i="1"/>
  <c r="K449" i="1"/>
  <c r="K448" i="1"/>
  <c r="K447" i="1"/>
  <c r="K446" i="1"/>
  <c r="K445" i="1"/>
  <c r="K444" i="1"/>
  <c r="K443" i="1"/>
  <c r="K442" i="1"/>
  <c r="K441" i="1"/>
  <c r="K440" i="1"/>
  <c r="K439" i="1"/>
  <c r="K438" i="1"/>
  <c r="K437" i="1"/>
  <c r="K436" i="1"/>
  <c r="K435" i="1"/>
  <c r="K434" i="1"/>
  <c r="K433" i="1"/>
  <c r="K432" i="1"/>
  <c r="K431" i="1"/>
  <c r="K430" i="1"/>
  <c r="K429" i="1"/>
  <c r="K428" i="1"/>
  <c r="K427" i="1"/>
  <c r="K426" i="1"/>
  <c r="K425" i="1"/>
  <c r="K424" i="1"/>
  <c r="K423" i="1"/>
  <c r="K422" i="1"/>
  <c r="K421" i="1"/>
  <c r="K420" i="1"/>
  <c r="K419" i="1"/>
  <c r="K418" i="1"/>
  <c r="K417" i="1"/>
  <c r="K416" i="1"/>
  <c r="K415" i="1"/>
  <c r="K414" i="1"/>
  <c r="K413" i="1"/>
  <c r="K412" i="1"/>
  <c r="K411" i="1"/>
  <c r="K410" i="1"/>
  <c r="K409" i="1"/>
  <c r="K408" i="1"/>
  <c r="K407" i="1"/>
  <c r="K406" i="1"/>
  <c r="K405" i="1"/>
  <c r="K404" i="1"/>
  <c r="K403" i="1"/>
  <c r="K402" i="1"/>
  <c r="K401" i="1"/>
  <c r="K400" i="1"/>
  <c r="K399" i="1"/>
  <c r="K398" i="1"/>
  <c r="K397" i="1"/>
  <c r="K396" i="1"/>
  <c r="K395" i="1"/>
  <c r="K394" i="1"/>
  <c r="K393" i="1"/>
  <c r="K392" i="1"/>
  <c r="K391" i="1"/>
  <c r="K390" i="1"/>
  <c r="K389" i="1"/>
  <c r="K388" i="1"/>
  <c r="K387" i="1"/>
  <c r="K386" i="1"/>
  <c r="K385" i="1"/>
  <c r="K384" i="1"/>
  <c r="K383" i="1"/>
  <c r="K382" i="1"/>
  <c r="K381" i="1"/>
  <c r="K380" i="1"/>
  <c r="K379" i="1"/>
  <c r="K378" i="1"/>
  <c r="K377" i="1"/>
  <c r="K376" i="1"/>
  <c r="K375" i="1"/>
  <c r="K374" i="1"/>
  <c r="K373" i="1"/>
  <c r="K372" i="1"/>
  <c r="K371" i="1"/>
  <c r="K370" i="1"/>
  <c r="K369" i="1"/>
  <c r="K368" i="1"/>
  <c r="K367" i="1"/>
  <c r="K366" i="1"/>
  <c r="K365" i="1"/>
  <c r="K364" i="1"/>
  <c r="K363" i="1"/>
  <c r="K362" i="1"/>
  <c r="K361" i="1"/>
  <c r="K360" i="1"/>
  <c r="K359" i="1"/>
  <c r="K358" i="1"/>
  <c r="K357" i="1"/>
  <c r="K356" i="1"/>
  <c r="K355" i="1"/>
  <c r="K354" i="1"/>
  <c r="K353" i="1"/>
  <c r="K352" i="1"/>
  <c r="K351" i="1"/>
  <c r="K350" i="1"/>
  <c r="K349" i="1"/>
  <c r="K348" i="1"/>
  <c r="K347" i="1"/>
  <c r="K346" i="1"/>
  <c r="K345" i="1"/>
  <c r="K344" i="1"/>
  <c r="K343" i="1"/>
  <c r="K342" i="1"/>
  <c r="K341" i="1"/>
  <c r="K340" i="1"/>
  <c r="K339" i="1"/>
  <c r="K338" i="1"/>
  <c r="K337" i="1"/>
  <c r="K336" i="1"/>
  <c r="K335" i="1"/>
  <c r="K334" i="1"/>
  <c r="K333" i="1"/>
  <c r="K332" i="1"/>
  <c r="K331" i="1"/>
  <c r="K330" i="1"/>
  <c r="K329" i="1"/>
  <c r="K328" i="1"/>
  <c r="K327" i="1"/>
  <c r="K326" i="1"/>
  <c r="K325" i="1"/>
  <c r="K324" i="1"/>
  <c r="K323" i="1"/>
  <c r="K322" i="1"/>
  <c r="K321" i="1"/>
  <c r="K320" i="1"/>
  <c r="K319" i="1"/>
  <c r="K318" i="1"/>
  <c r="K317" i="1"/>
  <c r="K316" i="1"/>
  <c r="K315" i="1"/>
  <c r="K314" i="1"/>
  <c r="K313" i="1"/>
  <c r="K312" i="1"/>
  <c r="K311" i="1"/>
  <c r="K310" i="1"/>
  <c r="K309" i="1"/>
  <c r="K308" i="1"/>
  <c r="K307" i="1"/>
  <c r="K306" i="1"/>
  <c r="K305" i="1"/>
  <c r="K304" i="1"/>
  <c r="K303" i="1"/>
  <c r="K302" i="1"/>
  <c r="K301" i="1"/>
  <c r="K300" i="1"/>
  <c r="K299" i="1"/>
  <c r="K298" i="1"/>
  <c r="K297" i="1"/>
  <c r="K296" i="1"/>
  <c r="K295" i="1"/>
  <c r="K294" i="1"/>
  <c r="K293" i="1"/>
  <c r="K292" i="1"/>
  <c r="K291" i="1"/>
  <c r="K290" i="1"/>
  <c r="K289" i="1"/>
  <c r="K288" i="1"/>
  <c r="K287" i="1"/>
  <c r="K286" i="1"/>
  <c r="K285" i="1"/>
  <c r="K284" i="1"/>
  <c r="K283" i="1"/>
  <c r="K282" i="1"/>
  <c r="K281" i="1"/>
  <c r="K280" i="1"/>
  <c r="K279" i="1"/>
  <c r="K278" i="1"/>
  <c r="K277" i="1"/>
  <c r="K276" i="1"/>
  <c r="K275" i="1"/>
  <c r="K274" i="1"/>
  <c r="K273" i="1"/>
  <c r="K272" i="1"/>
  <c r="K271" i="1"/>
  <c r="K270" i="1"/>
  <c r="K269" i="1"/>
  <c r="K268" i="1"/>
  <c r="K267" i="1"/>
  <c r="K266" i="1"/>
  <c r="K265" i="1"/>
  <c r="K264" i="1"/>
  <c r="K263" i="1"/>
  <c r="K262" i="1"/>
  <c r="K261" i="1"/>
  <c r="K260" i="1"/>
  <c r="K259" i="1"/>
  <c r="K258" i="1"/>
  <c r="K257" i="1"/>
  <c r="K256" i="1"/>
  <c r="K255" i="1"/>
  <c r="K254" i="1"/>
  <c r="K253" i="1"/>
  <c r="K252" i="1"/>
  <c r="K251" i="1"/>
  <c r="K250" i="1"/>
  <c r="K249" i="1"/>
  <c r="K248" i="1"/>
  <c r="K247" i="1"/>
  <c r="K246" i="1"/>
  <c r="K245" i="1"/>
  <c r="K244" i="1"/>
  <c r="K243" i="1"/>
  <c r="K242" i="1"/>
  <c r="K241" i="1"/>
  <c r="K240" i="1"/>
  <c r="K239" i="1"/>
  <c r="K238" i="1"/>
  <c r="K237" i="1"/>
  <c r="K236" i="1"/>
  <c r="K235" i="1"/>
  <c r="K234" i="1"/>
  <c r="K233" i="1"/>
  <c r="K232" i="1"/>
  <c r="K231" i="1"/>
  <c r="K230" i="1"/>
  <c r="K229" i="1"/>
  <c r="K228" i="1"/>
  <c r="K227" i="1"/>
  <c r="K226" i="1"/>
  <c r="K225" i="1"/>
  <c r="K224" i="1"/>
  <c r="K223" i="1"/>
  <c r="K222" i="1"/>
  <c r="K221" i="1"/>
  <c r="K220" i="1"/>
  <c r="K219" i="1"/>
  <c r="K218" i="1"/>
  <c r="K217" i="1"/>
  <c r="K216" i="1"/>
  <c r="K215" i="1"/>
  <c r="K214" i="1"/>
  <c r="K213" i="1"/>
  <c r="K212" i="1"/>
  <c r="K211" i="1"/>
  <c r="K210" i="1"/>
  <c r="K209" i="1"/>
  <c r="K208" i="1"/>
  <c r="K207" i="1"/>
  <c r="K206" i="1"/>
  <c r="K205" i="1"/>
  <c r="K204" i="1"/>
  <c r="K203" i="1"/>
  <c r="K202" i="1"/>
  <c r="K201" i="1"/>
  <c r="K200" i="1"/>
  <c r="K199" i="1"/>
  <c r="K198" i="1"/>
  <c r="K197" i="1"/>
  <c r="K196" i="1"/>
  <c r="K195" i="1"/>
  <c r="K194" i="1"/>
  <c r="K193" i="1"/>
  <c r="K192" i="1"/>
  <c r="K191" i="1"/>
  <c r="K190" i="1"/>
  <c r="K189" i="1"/>
  <c r="K188" i="1"/>
  <c r="K187" i="1"/>
  <c r="K186" i="1"/>
  <c r="K185" i="1"/>
  <c r="K184" i="1"/>
  <c r="K183" i="1"/>
  <c r="K182" i="1"/>
  <c r="K181" i="1"/>
  <c r="K180" i="1"/>
  <c r="K179" i="1"/>
  <c r="K178" i="1"/>
  <c r="K177" i="1"/>
  <c r="K176" i="1"/>
  <c r="K175" i="1"/>
  <c r="K174" i="1"/>
  <c r="K173" i="1"/>
  <c r="K172" i="1"/>
  <c r="K171" i="1"/>
  <c r="K170" i="1"/>
  <c r="K169" i="1"/>
  <c r="K168" i="1"/>
  <c r="K167" i="1"/>
  <c r="K166" i="1"/>
  <c r="K165" i="1"/>
  <c r="K164" i="1"/>
  <c r="K163" i="1"/>
  <c r="K162" i="1"/>
  <c r="K161" i="1"/>
  <c r="K160" i="1"/>
  <c r="K159" i="1"/>
  <c r="K158" i="1"/>
  <c r="K157" i="1"/>
  <c r="K156" i="1"/>
  <c r="K155" i="1"/>
  <c r="K154" i="1"/>
  <c r="K153" i="1"/>
  <c r="K152" i="1"/>
  <c r="K151" i="1"/>
  <c r="K150" i="1"/>
  <c r="K149" i="1"/>
  <c r="K148" i="1"/>
  <c r="K147" i="1"/>
  <c r="K146" i="1"/>
  <c r="K145" i="1"/>
  <c r="K144" i="1"/>
  <c r="K143" i="1"/>
  <c r="K142" i="1"/>
  <c r="K141" i="1"/>
  <c r="K140" i="1"/>
  <c r="K139" i="1"/>
  <c r="K138" i="1"/>
  <c r="K137" i="1"/>
  <c r="K136" i="1"/>
  <c r="K135" i="1"/>
  <c r="K134" i="1"/>
  <c r="K133" i="1"/>
  <c r="K132" i="1"/>
  <c r="K131" i="1"/>
  <c r="K130" i="1"/>
  <c r="K129" i="1"/>
  <c r="K128" i="1"/>
  <c r="K127" i="1"/>
  <c r="K126" i="1"/>
  <c r="K125" i="1"/>
  <c r="K124" i="1"/>
  <c r="K123" i="1"/>
  <c r="K122" i="1"/>
  <c r="K121" i="1"/>
  <c r="K120" i="1"/>
  <c r="K119" i="1"/>
  <c r="K118" i="1"/>
  <c r="K117" i="1"/>
  <c r="K116" i="1"/>
  <c r="K115" i="1"/>
  <c r="K114" i="1"/>
  <c r="K113" i="1"/>
  <c r="K112" i="1"/>
  <c r="K111" i="1"/>
  <c r="K110" i="1"/>
  <c r="K109" i="1"/>
  <c r="K108" i="1"/>
  <c r="K107" i="1"/>
  <c r="K106" i="1"/>
  <c r="K105" i="1"/>
  <c r="K104" i="1"/>
  <c r="K103" i="1"/>
  <c r="K102" i="1"/>
  <c r="K101" i="1"/>
  <c r="K100" i="1"/>
  <c r="K99" i="1"/>
  <c r="K98" i="1"/>
  <c r="K97" i="1"/>
  <c r="K96" i="1"/>
  <c r="K95" i="1"/>
  <c r="K94" i="1"/>
  <c r="K93" i="1"/>
  <c r="K92" i="1"/>
  <c r="K91" i="1"/>
  <c r="K90" i="1"/>
  <c r="K89" i="1"/>
  <c r="K88" i="1"/>
  <c r="K87" i="1"/>
  <c r="K86" i="1"/>
  <c r="K85" i="1"/>
  <c r="K84" i="1"/>
  <c r="K83" i="1"/>
  <c r="K82" i="1"/>
  <c r="K81" i="1"/>
  <c r="K80" i="1"/>
  <c r="K79" i="1"/>
  <c r="K78" i="1"/>
  <c r="K77" i="1"/>
  <c r="K76" i="1"/>
  <c r="K75" i="1"/>
  <c r="K74" i="1"/>
  <c r="K73" i="1"/>
  <c r="K72" i="1"/>
  <c r="K71" i="1"/>
  <c r="K70" i="1"/>
  <c r="K69" i="1"/>
  <c r="K68" i="1"/>
  <c r="K67" i="1"/>
  <c r="K66" i="1"/>
  <c r="K65" i="1"/>
  <c r="K64" i="1"/>
  <c r="K63" i="1"/>
  <c r="K62" i="1"/>
  <c r="K61" i="1"/>
  <c r="K60" i="1"/>
  <c r="K59" i="1"/>
  <c r="K58" i="1"/>
  <c r="K57" i="1"/>
  <c r="K56" i="1"/>
  <c r="K55" i="1"/>
  <c r="K54" i="1"/>
  <c r="K53" i="1"/>
  <c r="K52" i="1"/>
  <c r="K51" i="1"/>
  <c r="K50" i="1"/>
  <c r="K49" i="1"/>
  <c r="K48" i="1"/>
  <c r="K47" i="1"/>
  <c r="K46" i="1"/>
  <c r="K45" i="1"/>
  <c r="K44" i="1"/>
  <c r="K43" i="1"/>
  <c r="K42" i="1"/>
  <c r="K41" i="1"/>
  <c r="K40" i="1"/>
  <c r="K39" i="1"/>
  <c r="K38" i="1"/>
  <c r="K37" i="1"/>
  <c r="K36" i="1"/>
  <c r="K35" i="1"/>
  <c r="K34" i="1"/>
  <c r="K33" i="1"/>
  <c r="K32" i="1"/>
  <c r="K31" i="1"/>
  <c r="K30" i="1"/>
  <c r="K29" i="1"/>
  <c r="K28" i="1"/>
  <c r="K27" i="1"/>
  <c r="K26" i="1"/>
  <c r="K25" i="1"/>
  <c r="K24" i="1"/>
  <c r="K23" i="1"/>
  <c r="K22" i="1"/>
  <c r="K21" i="1"/>
  <c r="K20" i="1"/>
  <c r="K19" i="1"/>
  <c r="K18" i="1"/>
  <c r="K17" i="1"/>
  <c r="K16" i="1"/>
  <c r="K15" i="1"/>
  <c r="K14" i="1"/>
  <c r="K13" i="1"/>
  <c r="K12" i="1"/>
  <c r="K11" i="1"/>
  <c r="K10" i="1"/>
  <c r="K9" i="1"/>
  <c r="K8" i="1"/>
  <c r="K7" i="1"/>
  <c r="K6" i="1"/>
  <c r="K5" i="1"/>
  <c r="DW417" i="1"/>
  <c r="DK417" i="1"/>
  <c r="CF417" i="1"/>
  <c r="AF417" i="1"/>
  <c r="X417" i="1"/>
  <c r="R417" i="1"/>
  <c r="DW412" i="1"/>
  <c r="DK412" i="1"/>
  <c r="CF412" i="1"/>
  <c r="AF412" i="1"/>
  <c r="X412" i="1"/>
  <c r="R412" i="1"/>
  <c r="DW407" i="1"/>
  <c r="DK407" i="1"/>
  <c r="CF407" i="1"/>
  <c r="AF407" i="1"/>
  <c r="X407" i="1"/>
  <c r="R407" i="1"/>
  <c r="DW405" i="1"/>
  <c r="DK405" i="1"/>
  <c r="CF405" i="1"/>
  <c r="AF405" i="1"/>
  <c r="X405" i="1"/>
  <c r="R405" i="1"/>
  <c r="DW394" i="1"/>
  <c r="DK394" i="1"/>
  <c r="CF394" i="1"/>
  <c r="AF394" i="1"/>
  <c r="X394" i="1"/>
  <c r="R394" i="1"/>
  <c r="DW392" i="1"/>
  <c r="DK392" i="1"/>
  <c r="CF392" i="1"/>
  <c r="AF392" i="1"/>
  <c r="X392" i="1"/>
  <c r="R392" i="1"/>
  <c r="R386" i="1"/>
  <c r="DW492" i="1"/>
  <c r="DK492" i="1"/>
  <c r="CF492" i="1"/>
  <c r="AF492" i="1"/>
  <c r="X492" i="1"/>
  <c r="R492" i="1"/>
  <c r="DW447" i="1"/>
  <c r="DK447" i="1"/>
  <c r="CF447" i="1"/>
  <c r="AF447" i="1"/>
  <c r="X447" i="1"/>
  <c r="R447" i="1"/>
  <c r="DW445" i="1"/>
  <c r="DK445" i="1"/>
  <c r="CF445" i="1"/>
  <c r="AF445" i="1"/>
  <c r="X445" i="1"/>
  <c r="R445" i="1"/>
  <c r="R354" i="1"/>
  <c r="X354" i="1"/>
  <c r="AF354" i="1"/>
  <c r="AI354" i="1"/>
  <c r="CF354" i="1"/>
  <c r="DK354" i="1"/>
  <c r="DW354" i="1"/>
  <c r="R355" i="1"/>
  <c r="X355" i="1"/>
  <c r="AF355" i="1"/>
  <c r="AI355" i="1"/>
  <c r="CF355" i="1"/>
  <c r="DK355" i="1"/>
  <c r="DW355" i="1"/>
  <c r="R356" i="1"/>
  <c r="X356" i="1"/>
  <c r="AF356" i="1"/>
  <c r="AI356" i="1"/>
  <c r="CF356" i="1"/>
  <c r="DK356" i="1"/>
  <c r="DW356" i="1"/>
  <c r="R357" i="1"/>
  <c r="X357" i="1"/>
  <c r="AF357" i="1"/>
  <c r="AI357" i="1"/>
  <c r="CF357" i="1"/>
  <c r="DK357" i="1"/>
  <c r="DW357" i="1"/>
  <c r="R358" i="1"/>
  <c r="X358" i="1"/>
  <c r="AF358" i="1"/>
  <c r="AI358" i="1"/>
  <c r="CF358" i="1"/>
  <c r="DK358" i="1"/>
  <c r="DW358" i="1"/>
  <c r="R359" i="1"/>
  <c r="X359" i="1"/>
  <c r="AF359" i="1"/>
  <c r="AI359" i="1"/>
  <c r="CF359" i="1"/>
  <c r="DK359" i="1"/>
  <c r="DW359" i="1"/>
  <c r="R360" i="1"/>
  <c r="X360" i="1"/>
  <c r="AF360" i="1"/>
  <c r="AI360" i="1"/>
  <c r="CF360" i="1"/>
  <c r="DK360" i="1"/>
  <c r="DW360" i="1"/>
  <c r="R361" i="1"/>
  <c r="X361" i="1"/>
  <c r="AF361" i="1"/>
  <c r="AI361" i="1"/>
  <c r="CF361" i="1"/>
  <c r="DK361" i="1"/>
  <c r="DW361" i="1"/>
  <c r="R362" i="1"/>
  <c r="X362" i="1"/>
  <c r="AF362" i="1"/>
  <c r="AI362" i="1"/>
  <c r="CF362" i="1"/>
  <c r="DK362" i="1"/>
  <c r="DW362" i="1"/>
  <c r="R363" i="1"/>
  <c r="X363" i="1"/>
  <c r="AF363" i="1"/>
  <c r="AI363" i="1"/>
  <c r="CF363" i="1"/>
  <c r="DK363" i="1"/>
  <c r="DW363" i="1"/>
  <c r="R364" i="1"/>
  <c r="X364" i="1"/>
  <c r="AF364" i="1"/>
  <c r="AI364" i="1"/>
  <c r="CF364" i="1"/>
  <c r="DK364" i="1"/>
  <c r="DW364" i="1"/>
  <c r="R365" i="1"/>
  <c r="X365" i="1"/>
  <c r="AF365" i="1"/>
  <c r="AI365" i="1"/>
  <c r="CF365" i="1"/>
  <c r="DK365" i="1"/>
  <c r="DW365" i="1"/>
  <c r="R366" i="1"/>
  <c r="X366" i="1"/>
  <c r="AF366" i="1"/>
  <c r="AI366" i="1"/>
  <c r="CF366" i="1"/>
  <c r="DK366" i="1"/>
  <c r="DW366" i="1"/>
  <c r="R367" i="1"/>
  <c r="X367" i="1"/>
  <c r="AF367" i="1"/>
  <c r="AI367" i="1"/>
  <c r="CF367" i="1"/>
  <c r="DK367" i="1"/>
  <c r="DW367" i="1"/>
  <c r="R368" i="1"/>
  <c r="X368" i="1"/>
  <c r="AF368" i="1"/>
  <c r="AI368" i="1"/>
  <c r="CF368" i="1"/>
  <c r="DK368" i="1"/>
  <c r="DW368" i="1"/>
  <c r="R369" i="1"/>
  <c r="X369" i="1"/>
  <c r="AF369" i="1"/>
  <c r="AI369" i="1"/>
  <c r="CF369" i="1"/>
  <c r="DK369" i="1"/>
  <c r="DW369" i="1"/>
  <c r="R370" i="1"/>
  <c r="X370" i="1"/>
  <c r="AF370" i="1"/>
  <c r="AI370" i="1"/>
  <c r="CF370" i="1"/>
  <c r="DK370" i="1"/>
  <c r="DW370" i="1"/>
  <c r="R371" i="1"/>
  <c r="X371" i="1"/>
  <c r="AF371" i="1"/>
  <c r="AI371" i="1"/>
  <c r="CF371" i="1"/>
  <c r="DK371" i="1"/>
  <c r="DW371" i="1"/>
  <c r="R372" i="1"/>
  <c r="X372" i="1"/>
  <c r="AF372" i="1"/>
  <c r="AI372" i="1"/>
  <c r="CF372" i="1"/>
  <c r="DK372" i="1"/>
  <c r="DW372" i="1"/>
  <c r="R373" i="1"/>
  <c r="X373" i="1"/>
  <c r="AF373" i="1"/>
  <c r="AI373" i="1"/>
  <c r="CF373" i="1"/>
  <c r="DK373" i="1"/>
  <c r="DW373" i="1"/>
  <c r="R374" i="1"/>
  <c r="X374" i="1"/>
  <c r="AF374" i="1"/>
  <c r="AI374" i="1"/>
  <c r="CF374" i="1"/>
  <c r="DK374" i="1"/>
  <c r="DW374" i="1"/>
  <c r="R375" i="1"/>
  <c r="X375" i="1"/>
  <c r="AF375" i="1"/>
  <c r="AI375" i="1"/>
  <c r="CF375" i="1"/>
  <c r="DK375" i="1"/>
  <c r="DW375" i="1"/>
  <c r="R376" i="1"/>
  <c r="X376" i="1"/>
  <c r="AF376" i="1"/>
  <c r="AI376" i="1"/>
  <c r="CF376" i="1"/>
  <c r="DK376" i="1"/>
  <c r="DW376" i="1"/>
  <c r="R377" i="1"/>
  <c r="X377" i="1"/>
  <c r="AF377" i="1"/>
  <c r="AI377" i="1"/>
  <c r="CF377" i="1"/>
  <c r="DK377" i="1"/>
  <c r="DW377" i="1"/>
  <c r="R378" i="1"/>
  <c r="X378" i="1"/>
  <c r="AF378" i="1"/>
  <c r="AI378" i="1"/>
  <c r="CF378" i="1"/>
  <c r="DK378" i="1"/>
  <c r="DW378" i="1"/>
  <c r="R379" i="1"/>
  <c r="X379" i="1"/>
  <c r="AF379" i="1"/>
  <c r="AI379" i="1"/>
  <c r="CF379" i="1"/>
  <c r="DK379" i="1"/>
  <c r="DW379" i="1"/>
  <c r="R380" i="1"/>
  <c r="X380" i="1"/>
  <c r="AF380" i="1"/>
  <c r="AI380" i="1"/>
  <c r="CF380" i="1"/>
  <c r="DK380" i="1"/>
  <c r="DW380" i="1"/>
  <c r="R381" i="1"/>
  <c r="X381" i="1"/>
  <c r="AF381" i="1"/>
  <c r="AI381" i="1"/>
  <c r="CF381" i="1"/>
  <c r="DK381" i="1"/>
  <c r="DW381" i="1"/>
  <c r="R382" i="1"/>
  <c r="X382" i="1"/>
  <c r="AF382" i="1"/>
  <c r="CF382" i="1"/>
  <c r="DK382" i="1"/>
  <c r="DW382" i="1"/>
  <c r="R383" i="1"/>
  <c r="X383" i="1"/>
  <c r="AF383" i="1"/>
  <c r="AI383" i="1"/>
  <c r="CF383" i="1"/>
  <c r="DK383" i="1"/>
  <c r="DW383" i="1"/>
  <c r="R384" i="1"/>
  <c r="X384" i="1"/>
  <c r="AF384" i="1"/>
  <c r="AI384" i="1"/>
  <c r="CF384" i="1"/>
  <c r="DK384" i="1"/>
  <c r="DW384" i="1"/>
  <c r="R385" i="1"/>
  <c r="X385" i="1"/>
  <c r="AF385" i="1"/>
  <c r="AI385" i="1"/>
  <c r="CF385" i="1"/>
  <c r="DK385" i="1"/>
  <c r="DW385" i="1"/>
  <c r="R387" i="1"/>
  <c r="X387" i="1"/>
  <c r="AF387" i="1"/>
  <c r="AI387" i="1"/>
  <c r="CF387" i="1"/>
  <c r="DK387" i="1"/>
  <c r="DW387" i="1"/>
  <c r="R388" i="1"/>
  <c r="X388" i="1"/>
  <c r="AF388" i="1"/>
  <c r="AI388" i="1"/>
  <c r="CF388" i="1"/>
  <c r="DK388" i="1"/>
  <c r="DW388" i="1"/>
  <c r="R389" i="1"/>
  <c r="X389" i="1"/>
  <c r="AF389" i="1"/>
  <c r="AI389" i="1"/>
  <c r="CF389" i="1"/>
  <c r="DK389" i="1"/>
  <c r="DW389" i="1"/>
  <c r="R390" i="1"/>
  <c r="X390" i="1"/>
  <c r="AF390" i="1"/>
  <c r="CF390" i="1"/>
  <c r="DK390" i="1"/>
  <c r="DW390" i="1"/>
  <c r="R391" i="1"/>
  <c r="X391" i="1"/>
  <c r="AF391" i="1"/>
  <c r="CF391" i="1"/>
  <c r="DK391" i="1"/>
  <c r="DW391" i="1"/>
  <c r="R396" i="1"/>
  <c r="X396" i="1"/>
  <c r="AF396" i="1"/>
  <c r="CF396" i="1"/>
  <c r="DK396" i="1"/>
  <c r="DW396" i="1"/>
  <c r="R397" i="1"/>
  <c r="X397" i="1"/>
  <c r="AF397" i="1"/>
  <c r="CF397" i="1"/>
  <c r="DK397" i="1"/>
  <c r="DW397" i="1"/>
  <c r="R398" i="1"/>
  <c r="X398" i="1"/>
  <c r="AF398" i="1"/>
  <c r="CF398" i="1"/>
  <c r="DK398" i="1"/>
  <c r="DW398" i="1"/>
  <c r="R399" i="1"/>
  <c r="X399" i="1"/>
  <c r="AF399" i="1"/>
  <c r="CF399" i="1"/>
  <c r="DK399" i="1"/>
  <c r="DW399" i="1"/>
  <c r="R400" i="1"/>
  <c r="X400" i="1"/>
  <c r="AF400" i="1"/>
  <c r="CF400" i="1"/>
  <c r="DK400" i="1"/>
  <c r="DW400" i="1"/>
  <c r="R401" i="1"/>
  <c r="X401" i="1"/>
  <c r="AF401" i="1"/>
  <c r="CF401" i="1"/>
  <c r="DK401" i="1"/>
  <c r="DW401" i="1"/>
  <c r="R402" i="1"/>
  <c r="X402" i="1"/>
  <c r="AF402" i="1"/>
  <c r="CF402" i="1"/>
  <c r="DK402" i="1"/>
  <c r="DW402" i="1"/>
  <c r="R403" i="1"/>
  <c r="X403" i="1"/>
  <c r="AF403" i="1"/>
  <c r="CF403" i="1"/>
  <c r="DK403" i="1"/>
  <c r="DW403" i="1"/>
  <c r="R406" i="1"/>
  <c r="X406" i="1"/>
  <c r="AF406" i="1"/>
  <c r="CF406" i="1"/>
  <c r="DK406" i="1"/>
  <c r="DW406" i="1"/>
  <c r="R409" i="1"/>
  <c r="X409" i="1"/>
  <c r="AF409" i="1"/>
  <c r="CF409" i="1"/>
  <c r="DK409" i="1"/>
  <c r="DW409" i="1"/>
  <c r="R410" i="1"/>
  <c r="X410" i="1"/>
  <c r="AF410" i="1"/>
  <c r="CF410" i="1"/>
  <c r="DK410" i="1"/>
  <c r="DW410" i="1"/>
  <c r="R413" i="1"/>
  <c r="X413" i="1"/>
  <c r="AF413" i="1"/>
  <c r="CF413" i="1"/>
  <c r="DK413" i="1"/>
  <c r="DW413" i="1"/>
  <c r="R414" i="1"/>
  <c r="X414" i="1"/>
  <c r="AF414" i="1"/>
  <c r="CF414" i="1"/>
  <c r="DK414" i="1"/>
  <c r="DW414" i="1"/>
  <c r="R415" i="1"/>
  <c r="X415" i="1"/>
  <c r="AF415" i="1"/>
  <c r="CF415" i="1"/>
  <c r="DK415" i="1"/>
  <c r="DW415" i="1"/>
  <c r="R416" i="1"/>
  <c r="X416" i="1"/>
  <c r="AF416" i="1"/>
  <c r="CF416" i="1"/>
  <c r="DK416" i="1"/>
  <c r="DW416" i="1"/>
  <c r="R419" i="1"/>
  <c r="X419" i="1"/>
  <c r="AF419" i="1"/>
  <c r="CF419" i="1"/>
  <c r="DK419" i="1"/>
  <c r="DW419" i="1"/>
  <c r="R420" i="1"/>
  <c r="X420" i="1"/>
  <c r="AF420" i="1"/>
  <c r="CF420" i="1"/>
  <c r="DK420" i="1"/>
  <c r="DW420" i="1"/>
  <c r="R421" i="1"/>
  <c r="X421" i="1"/>
  <c r="AF421" i="1"/>
  <c r="CF421" i="1"/>
  <c r="DK421" i="1"/>
  <c r="DW421" i="1"/>
  <c r="R422" i="1"/>
  <c r="X422" i="1"/>
  <c r="AF422" i="1"/>
  <c r="CF422" i="1"/>
  <c r="DK422" i="1"/>
  <c r="DW422" i="1"/>
  <c r="R423" i="1"/>
  <c r="X423" i="1"/>
  <c r="AF423" i="1"/>
  <c r="CF423" i="1"/>
  <c r="DK423" i="1"/>
  <c r="DW423" i="1"/>
  <c r="R424" i="1"/>
  <c r="X424" i="1"/>
  <c r="AF424" i="1"/>
  <c r="CF424" i="1"/>
  <c r="DK424" i="1"/>
  <c r="DW424" i="1"/>
  <c r="R425" i="1"/>
  <c r="X425" i="1"/>
  <c r="AF425" i="1"/>
  <c r="CF425" i="1"/>
  <c r="DK425" i="1"/>
  <c r="DW425" i="1"/>
  <c r="R426" i="1"/>
  <c r="X426" i="1"/>
  <c r="AF426" i="1"/>
  <c r="CF426" i="1"/>
  <c r="DK426" i="1"/>
  <c r="DW426" i="1"/>
  <c r="R427" i="1"/>
  <c r="X427" i="1"/>
  <c r="AF427" i="1"/>
  <c r="CF427" i="1"/>
  <c r="DK427" i="1"/>
  <c r="DW427" i="1"/>
  <c r="R428" i="1"/>
  <c r="X428" i="1"/>
  <c r="AF428" i="1"/>
  <c r="CF428" i="1"/>
  <c r="DK428" i="1"/>
  <c r="DW428" i="1"/>
  <c r="R429" i="1"/>
  <c r="X429" i="1"/>
  <c r="AF429" i="1"/>
  <c r="CF429" i="1"/>
  <c r="DK429" i="1"/>
  <c r="DW429" i="1"/>
  <c r="R430" i="1"/>
  <c r="X430" i="1"/>
  <c r="AF430" i="1"/>
  <c r="CF430" i="1"/>
  <c r="DK430" i="1"/>
  <c r="DW430" i="1"/>
  <c r="R431" i="1"/>
  <c r="X431" i="1"/>
  <c r="AF431" i="1"/>
  <c r="CF431" i="1"/>
  <c r="DK431" i="1"/>
  <c r="DW431" i="1"/>
  <c r="R432" i="1"/>
  <c r="X432" i="1"/>
  <c r="AF432" i="1"/>
  <c r="CF432" i="1"/>
  <c r="DK432" i="1"/>
  <c r="DW432" i="1"/>
  <c r="R433" i="1"/>
  <c r="X433" i="1"/>
  <c r="AF433" i="1"/>
  <c r="CF433" i="1"/>
  <c r="DK433" i="1"/>
  <c r="DW433" i="1"/>
  <c r="R434" i="1"/>
  <c r="X434" i="1"/>
  <c r="AF434" i="1"/>
  <c r="CF434" i="1"/>
  <c r="DK434" i="1"/>
  <c r="DW434" i="1"/>
  <c r="R435" i="1"/>
  <c r="X435" i="1"/>
  <c r="AF435" i="1"/>
  <c r="CF435" i="1"/>
  <c r="DK435" i="1"/>
  <c r="DW435" i="1"/>
  <c r="R436" i="1"/>
  <c r="X436" i="1"/>
  <c r="AF436" i="1"/>
  <c r="CF436" i="1"/>
  <c r="DK436" i="1"/>
  <c r="DW436" i="1"/>
  <c r="R437" i="1"/>
  <c r="X437" i="1"/>
  <c r="AF437" i="1"/>
  <c r="CF437" i="1"/>
  <c r="DK437" i="1"/>
  <c r="DW437" i="1"/>
  <c r="R438" i="1"/>
  <c r="X438" i="1"/>
  <c r="AF438" i="1"/>
  <c r="CF438" i="1"/>
  <c r="DK438" i="1"/>
  <c r="DW438" i="1"/>
  <c r="R439" i="1"/>
  <c r="X439" i="1"/>
  <c r="AF439" i="1"/>
  <c r="CF439" i="1"/>
  <c r="DK439" i="1"/>
  <c r="DW439" i="1"/>
  <c r="R440" i="1"/>
  <c r="X440" i="1"/>
  <c r="AF440" i="1"/>
  <c r="CF440" i="1"/>
  <c r="DK440" i="1"/>
  <c r="DW440" i="1"/>
  <c r="R441" i="1"/>
  <c r="X441" i="1"/>
  <c r="AF441" i="1"/>
  <c r="CF441" i="1"/>
  <c r="DK441" i="1"/>
  <c r="DW441" i="1"/>
  <c r="R442" i="1"/>
  <c r="X442" i="1"/>
  <c r="AF442" i="1"/>
  <c r="CF442" i="1"/>
  <c r="DK442" i="1"/>
  <c r="DW442" i="1"/>
  <c r="R443" i="1"/>
  <c r="X443" i="1"/>
  <c r="AF443" i="1"/>
  <c r="CF443" i="1"/>
  <c r="DK443" i="1"/>
  <c r="DW443" i="1"/>
  <c r="R444" i="1"/>
  <c r="X444" i="1"/>
  <c r="AF444" i="1"/>
  <c r="CF444" i="1"/>
  <c r="DK444" i="1"/>
  <c r="DW444" i="1"/>
  <c r="R449" i="1"/>
  <c r="X449" i="1"/>
  <c r="AF449" i="1"/>
  <c r="CF449" i="1"/>
  <c r="DK449" i="1"/>
  <c r="DW449" i="1"/>
  <c r="R450" i="1"/>
  <c r="X450" i="1"/>
  <c r="AF450" i="1"/>
  <c r="CF450" i="1"/>
  <c r="DK450" i="1"/>
  <c r="DW450" i="1"/>
  <c r="R452" i="1"/>
  <c r="X452" i="1"/>
  <c r="AF452" i="1"/>
  <c r="CF452" i="1"/>
  <c r="DK452" i="1"/>
  <c r="DW452" i="1"/>
  <c r="R453" i="1"/>
  <c r="X453" i="1"/>
  <c r="AF453" i="1"/>
  <c r="CF453" i="1"/>
  <c r="DK453" i="1"/>
  <c r="DW453" i="1"/>
  <c r="R454" i="1"/>
  <c r="X454" i="1"/>
  <c r="AF454" i="1"/>
  <c r="CF454" i="1"/>
  <c r="DK454" i="1"/>
  <c r="DW454" i="1"/>
  <c r="R455" i="1"/>
  <c r="X455" i="1"/>
  <c r="AF455" i="1"/>
  <c r="CF455" i="1"/>
  <c r="DK455" i="1"/>
  <c r="DW455" i="1"/>
  <c r="R456" i="1"/>
  <c r="X456" i="1"/>
  <c r="AF456" i="1"/>
  <c r="CF456" i="1"/>
  <c r="DK456" i="1"/>
  <c r="DW456" i="1"/>
  <c r="R457" i="1"/>
  <c r="X457" i="1"/>
  <c r="AF457" i="1"/>
  <c r="CF457" i="1"/>
  <c r="DK457" i="1"/>
  <c r="DW457" i="1"/>
  <c r="X458" i="1"/>
  <c r="AF458" i="1"/>
  <c r="CF458" i="1"/>
  <c r="DK458" i="1"/>
  <c r="DW458" i="1"/>
  <c r="R459" i="1"/>
  <c r="X459" i="1"/>
  <c r="AF459" i="1"/>
  <c r="CF459" i="1"/>
  <c r="DK459" i="1"/>
  <c r="DW459" i="1"/>
  <c r="R460" i="1"/>
  <c r="X460" i="1"/>
  <c r="AF460" i="1"/>
  <c r="CF460" i="1"/>
  <c r="DK460" i="1"/>
  <c r="DW460" i="1"/>
  <c r="R461" i="1"/>
  <c r="X461" i="1"/>
  <c r="AF461" i="1"/>
  <c r="CF461" i="1"/>
  <c r="DK461" i="1"/>
  <c r="DW461" i="1"/>
  <c r="R462" i="1"/>
  <c r="X462" i="1"/>
  <c r="AF462" i="1"/>
  <c r="CF462" i="1"/>
  <c r="DK462" i="1"/>
  <c r="DW462" i="1"/>
  <c r="R463" i="1"/>
  <c r="X463" i="1"/>
  <c r="AF463" i="1"/>
  <c r="CF463" i="1"/>
  <c r="DK463" i="1"/>
  <c r="DW463" i="1"/>
  <c r="R464" i="1"/>
  <c r="X464" i="1"/>
  <c r="AF464" i="1"/>
  <c r="CF464" i="1"/>
  <c r="DK464" i="1"/>
  <c r="DW464" i="1"/>
  <c r="R465" i="1"/>
  <c r="X465" i="1"/>
  <c r="AF465" i="1"/>
  <c r="CF465" i="1"/>
  <c r="DK465" i="1"/>
  <c r="DW465" i="1"/>
  <c r="R466" i="1"/>
  <c r="X466" i="1"/>
  <c r="AF466" i="1"/>
  <c r="CF466" i="1"/>
  <c r="DK466" i="1"/>
  <c r="DW466" i="1"/>
  <c r="R467" i="1"/>
  <c r="X467" i="1"/>
  <c r="AF467" i="1"/>
  <c r="CF467" i="1"/>
  <c r="DK467" i="1"/>
  <c r="DW467" i="1"/>
  <c r="R468" i="1"/>
  <c r="X468" i="1"/>
  <c r="AF468" i="1"/>
  <c r="CF468" i="1"/>
  <c r="DK468" i="1"/>
  <c r="DW468" i="1"/>
  <c r="R469" i="1"/>
  <c r="X469" i="1"/>
  <c r="AF469" i="1"/>
  <c r="CF469" i="1"/>
  <c r="DK469" i="1"/>
  <c r="DW469" i="1"/>
  <c r="R470" i="1"/>
  <c r="X470" i="1"/>
  <c r="AF470" i="1"/>
  <c r="CF470" i="1"/>
  <c r="DK470" i="1"/>
  <c r="DW470" i="1"/>
  <c r="R471" i="1"/>
  <c r="X471" i="1"/>
  <c r="AF471" i="1"/>
  <c r="CF471" i="1"/>
  <c r="DK471" i="1"/>
  <c r="DW471" i="1"/>
  <c r="R472" i="1"/>
  <c r="X472" i="1"/>
  <c r="AF472" i="1"/>
  <c r="CF472" i="1"/>
  <c r="DK472" i="1"/>
  <c r="DW472" i="1"/>
  <c r="R473" i="1"/>
  <c r="X473" i="1"/>
  <c r="AF473" i="1"/>
  <c r="CF473" i="1"/>
  <c r="DK473" i="1"/>
  <c r="DW473" i="1"/>
  <c r="R474" i="1"/>
  <c r="X474" i="1"/>
  <c r="AF474" i="1"/>
  <c r="CF474" i="1"/>
  <c r="DK474" i="1"/>
  <c r="DW474" i="1"/>
  <c r="R475" i="1"/>
  <c r="X475" i="1"/>
  <c r="AF475" i="1"/>
  <c r="CF475" i="1"/>
  <c r="DK475" i="1"/>
  <c r="DW475" i="1"/>
  <c r="R476" i="1"/>
  <c r="X476" i="1"/>
  <c r="AF476" i="1"/>
  <c r="CF476" i="1"/>
  <c r="DK476" i="1"/>
  <c r="DW476" i="1"/>
  <c r="R477" i="1"/>
  <c r="X477" i="1"/>
  <c r="AF477" i="1"/>
  <c r="CF477" i="1"/>
  <c r="DK477" i="1"/>
  <c r="DW477" i="1"/>
  <c r="R478" i="1"/>
  <c r="X478" i="1"/>
  <c r="AF478" i="1"/>
  <c r="CF478" i="1"/>
  <c r="DK478" i="1"/>
  <c r="DW478" i="1"/>
  <c r="R479" i="1"/>
  <c r="X479" i="1"/>
  <c r="AF479" i="1"/>
  <c r="CF479" i="1"/>
  <c r="DK479" i="1"/>
  <c r="DW479" i="1"/>
  <c r="R480" i="1"/>
  <c r="X480" i="1"/>
  <c r="AF480" i="1"/>
  <c r="CF480" i="1"/>
  <c r="DK480" i="1"/>
  <c r="DW480" i="1"/>
  <c r="R481" i="1"/>
  <c r="X481" i="1"/>
  <c r="AF481" i="1"/>
  <c r="CF481" i="1"/>
  <c r="DK481" i="1"/>
  <c r="DW481" i="1"/>
  <c r="R482" i="1"/>
  <c r="X482" i="1"/>
  <c r="AF482" i="1"/>
  <c r="CF482" i="1"/>
  <c r="DK482" i="1"/>
  <c r="DW482" i="1"/>
  <c r="R483" i="1"/>
  <c r="X483" i="1"/>
  <c r="AF483" i="1"/>
  <c r="CF483" i="1"/>
  <c r="DK483" i="1"/>
  <c r="DW483" i="1"/>
  <c r="R484" i="1"/>
  <c r="X484" i="1"/>
  <c r="AF484" i="1"/>
  <c r="CF484" i="1"/>
  <c r="DK484" i="1"/>
  <c r="DW484" i="1"/>
  <c r="R485" i="1"/>
  <c r="X485" i="1"/>
  <c r="AF485" i="1"/>
  <c r="CF485" i="1"/>
  <c r="DK485" i="1"/>
  <c r="DW485" i="1"/>
  <c r="R486" i="1"/>
  <c r="X486" i="1"/>
  <c r="AF486" i="1"/>
  <c r="CF486" i="1"/>
  <c r="DK486" i="1"/>
  <c r="DW486" i="1"/>
  <c r="R487" i="1"/>
  <c r="X487" i="1"/>
  <c r="AF487" i="1"/>
  <c r="CF487" i="1"/>
  <c r="DK487" i="1"/>
  <c r="DW487" i="1"/>
  <c r="R488" i="1"/>
  <c r="X488" i="1"/>
  <c r="AF488" i="1"/>
  <c r="CF488" i="1"/>
  <c r="DK488" i="1"/>
  <c r="DW488" i="1"/>
  <c r="R489" i="1"/>
  <c r="X489" i="1"/>
  <c r="AF489" i="1"/>
  <c r="CF489" i="1"/>
  <c r="DK489" i="1"/>
  <c r="DW489" i="1"/>
  <c r="R490" i="1"/>
  <c r="X490" i="1"/>
  <c r="AF490" i="1"/>
  <c r="CF490" i="1"/>
  <c r="DK490" i="1"/>
  <c r="DW490" i="1"/>
  <c r="R493" i="1"/>
  <c r="X493" i="1"/>
  <c r="AF493" i="1"/>
  <c r="CF493" i="1"/>
  <c r="DK493" i="1"/>
  <c r="DW493" i="1"/>
  <c r="R494" i="1"/>
  <c r="X494" i="1"/>
  <c r="AF494" i="1"/>
  <c r="CF494" i="1"/>
  <c r="DK494" i="1"/>
  <c r="DW494" i="1"/>
  <c r="R495" i="1"/>
  <c r="X495" i="1"/>
  <c r="AF495" i="1"/>
  <c r="CF495" i="1"/>
  <c r="DK495" i="1"/>
  <c r="DW495" i="1"/>
  <c r="R496" i="1"/>
  <c r="X496" i="1"/>
  <c r="AF496" i="1"/>
  <c r="CF496" i="1"/>
  <c r="DK496" i="1"/>
  <c r="DW496" i="1"/>
  <c r="R497" i="1"/>
  <c r="X497" i="1"/>
  <c r="AF497" i="1"/>
  <c r="CF497" i="1"/>
  <c r="DK497" i="1"/>
  <c r="DW497" i="1"/>
  <c r="R498" i="1"/>
  <c r="X498" i="1"/>
  <c r="AF498" i="1"/>
  <c r="CF498" i="1"/>
  <c r="DK498" i="1"/>
  <c r="DW498" i="1"/>
  <c r="R499" i="1"/>
  <c r="X499" i="1"/>
  <c r="AF499" i="1"/>
  <c r="CF499" i="1"/>
  <c r="DK499" i="1"/>
  <c r="DW499" i="1"/>
  <c r="R500" i="1"/>
  <c r="X500" i="1"/>
  <c r="AF500" i="1"/>
  <c r="CF500" i="1"/>
  <c r="DK500" i="1"/>
  <c r="DW500" i="1"/>
  <c r="R502" i="1"/>
  <c r="X502" i="1"/>
  <c r="AF502" i="1"/>
  <c r="CF502" i="1"/>
  <c r="DK502" i="1"/>
  <c r="DW502" i="1"/>
  <c r="R503" i="1"/>
  <c r="X503" i="1"/>
  <c r="AF503" i="1"/>
  <c r="CF503" i="1"/>
  <c r="DK503" i="1"/>
  <c r="DW503" i="1"/>
  <c r="R504" i="1"/>
  <c r="X504" i="1"/>
  <c r="AF504" i="1"/>
  <c r="CF504" i="1"/>
  <c r="DK504" i="1"/>
  <c r="DW504" i="1"/>
  <c r="R505" i="1"/>
  <c r="X505" i="1"/>
  <c r="AF505" i="1"/>
  <c r="CF505" i="1"/>
  <c r="DK505" i="1"/>
  <c r="DW505" i="1"/>
  <c r="G4" i="1"/>
  <c r="EK256" i="1"/>
  <c r="EI256" i="1"/>
  <c r="EK239" i="1"/>
  <c r="EI239" i="1"/>
  <c r="EK175" i="1"/>
  <c r="EI175" i="1"/>
  <c r="EK195" i="1"/>
  <c r="EI195" i="1"/>
  <c r="EK75" i="1"/>
  <c r="EI75" i="1"/>
  <c r="EK85" i="1"/>
  <c r="EI85" i="1"/>
  <c r="DX85" i="1"/>
  <c r="DW85" i="1"/>
  <c r="DK85" i="1"/>
  <c r="AF85" i="1"/>
  <c r="X85" i="1"/>
  <c r="R85" i="1"/>
  <c r="EK84" i="1"/>
  <c r="EI84" i="1"/>
  <c r="AI115" i="1"/>
  <c r="DW115" i="1"/>
  <c r="AI114" i="1"/>
  <c r="DW114" i="1"/>
  <c r="AI113" i="1"/>
  <c r="DW113" i="1"/>
  <c r="AI112" i="1"/>
  <c r="DW112" i="1"/>
  <c r="AI111" i="1"/>
  <c r="DW111" i="1"/>
  <c r="AI110" i="1"/>
  <c r="DW110" i="1"/>
  <c r="AI109" i="1"/>
  <c r="DW109" i="1"/>
  <c r="AI107" i="1"/>
  <c r="DW107" i="1"/>
  <c r="AI106" i="1"/>
  <c r="DW106" i="1"/>
  <c r="AI105" i="1"/>
  <c r="DW105" i="1"/>
  <c r="AI104" i="1"/>
  <c r="DW104" i="1"/>
  <c r="AI103" i="1"/>
  <c r="DW103" i="1"/>
  <c r="AI102" i="1"/>
  <c r="DW102" i="1"/>
  <c r="AI101" i="1"/>
  <c r="DW101" i="1"/>
  <c r="AI100" i="1"/>
  <c r="DW100" i="1"/>
  <c r="AI96" i="1"/>
  <c r="DW96" i="1"/>
  <c r="AI95" i="1"/>
  <c r="DW95" i="1"/>
  <c r="AI94" i="1"/>
  <c r="DW94" i="1"/>
  <c r="AI93" i="1"/>
  <c r="DW93" i="1"/>
  <c r="AI92" i="1"/>
  <c r="DW92" i="1"/>
  <c r="AI91" i="1"/>
  <c r="DW91" i="1"/>
  <c r="AI90" i="1"/>
  <c r="DW90" i="1"/>
  <c r="AI89" i="1"/>
  <c r="DW89" i="1"/>
  <c r="AI88" i="1"/>
  <c r="DW88" i="1"/>
  <c r="AI87" i="1"/>
  <c r="DW87" i="1"/>
  <c r="AI86" i="1"/>
  <c r="DW86" i="1"/>
  <c r="AI37" i="1"/>
  <c r="DW37" i="1"/>
  <c r="AI36" i="1"/>
  <c r="DW36" i="1"/>
  <c r="AI35" i="1"/>
  <c r="DW35" i="1"/>
  <c r="AI34" i="1"/>
  <c r="DW34" i="1"/>
  <c r="AI33" i="1"/>
  <c r="DW33" i="1"/>
  <c r="AI32" i="1"/>
  <c r="DW32" i="1"/>
  <c r="AI31" i="1"/>
  <c r="DW31" i="1"/>
  <c r="AI30" i="1"/>
  <c r="DW30" i="1"/>
  <c r="AI29" i="1"/>
  <c r="DW29" i="1"/>
  <c r="AI28" i="1"/>
  <c r="DW28" i="1"/>
  <c r="AI27" i="1"/>
  <c r="DW27" i="1"/>
  <c r="AI26" i="1"/>
  <c r="DW26" i="1"/>
  <c r="AI25" i="1"/>
  <c r="DW25" i="1"/>
  <c r="AI22" i="1"/>
  <c r="DW22" i="1"/>
  <c r="AI21" i="1"/>
  <c r="DW21" i="1"/>
  <c r="AI20" i="1"/>
  <c r="DW20" i="1"/>
  <c r="AI19" i="1"/>
  <c r="DW19" i="1"/>
  <c r="AI18" i="1"/>
  <c r="DW18" i="1"/>
  <c r="AI17" i="1"/>
  <c r="DW17" i="1"/>
  <c r="AI16" i="1"/>
  <c r="DW16" i="1"/>
  <c r="AI15" i="1"/>
  <c r="DW15" i="1"/>
  <c r="AI14" i="1"/>
  <c r="DW14" i="1"/>
  <c r="AI13" i="1"/>
  <c r="DW13" i="1"/>
  <c r="AI10" i="1"/>
  <c r="DW10" i="1"/>
  <c r="AI9" i="1"/>
  <c r="DW9" i="1"/>
  <c r="AI8" i="1"/>
  <c r="DW8" i="1"/>
  <c r="AI7" i="1"/>
  <c r="DW7" i="1"/>
  <c r="R4" i="1"/>
  <c r="R5" i="1"/>
  <c r="G3" i="1"/>
  <c r="DX4" i="1"/>
  <c r="DX5" i="1"/>
  <c r="DX6" i="1"/>
  <c r="DX7" i="1"/>
  <c r="DX8" i="1"/>
  <c r="DX9" i="1"/>
  <c r="DX10" i="1"/>
  <c r="DX11" i="1"/>
  <c r="DX12" i="1"/>
  <c r="DX13" i="1"/>
  <c r="DX14" i="1"/>
  <c r="DX15" i="1"/>
  <c r="DX16" i="1"/>
  <c r="DX17" i="1"/>
  <c r="DX18" i="1"/>
  <c r="DX19" i="1"/>
  <c r="DX20" i="1"/>
  <c r="DX21" i="1"/>
  <c r="DX22" i="1"/>
  <c r="DX23" i="1"/>
  <c r="DX24" i="1"/>
  <c r="DX25" i="1"/>
  <c r="DX26" i="1"/>
  <c r="DX27" i="1"/>
  <c r="DX28" i="1"/>
  <c r="DX29" i="1"/>
  <c r="DX30" i="1"/>
  <c r="DX31" i="1"/>
  <c r="DX32" i="1"/>
  <c r="DX33" i="1"/>
  <c r="DX34" i="1"/>
  <c r="DX35" i="1"/>
  <c r="DX36" i="1"/>
  <c r="DX37" i="1"/>
  <c r="DX38" i="1"/>
  <c r="DX39" i="1"/>
  <c r="DX40" i="1"/>
  <c r="DX41" i="1"/>
  <c r="DX42" i="1"/>
  <c r="DX43" i="1"/>
  <c r="DX44" i="1"/>
  <c r="DX45" i="1"/>
  <c r="DX46" i="1"/>
  <c r="DX47" i="1"/>
  <c r="DX48" i="1"/>
  <c r="DX49" i="1"/>
  <c r="DX50" i="1"/>
  <c r="DX51" i="1"/>
  <c r="DX52" i="1"/>
  <c r="DX53" i="1"/>
  <c r="DX54" i="1"/>
  <c r="DX55" i="1"/>
  <c r="DX56" i="1"/>
  <c r="DX57" i="1"/>
  <c r="DX58" i="1"/>
  <c r="DX59" i="1"/>
  <c r="DX60" i="1"/>
  <c r="DX61" i="1"/>
  <c r="DX62" i="1"/>
  <c r="DX63" i="1"/>
  <c r="DX64" i="1"/>
  <c r="DX65" i="1"/>
  <c r="DX66" i="1"/>
  <c r="DX67" i="1"/>
  <c r="DX68" i="1"/>
  <c r="DX69" i="1"/>
  <c r="DX70" i="1"/>
  <c r="DX71" i="1"/>
  <c r="DX72" i="1"/>
  <c r="DX73" i="1"/>
  <c r="DX74" i="1"/>
  <c r="DX76" i="1"/>
  <c r="DX77" i="1"/>
  <c r="DX78" i="1"/>
  <c r="DX79" i="1"/>
  <c r="DX80" i="1"/>
  <c r="DX81" i="1"/>
  <c r="DX82" i="1"/>
  <c r="DX83" i="1"/>
  <c r="DX86" i="1"/>
  <c r="DX87" i="1"/>
  <c r="DX88" i="1"/>
  <c r="DX89" i="1"/>
  <c r="DX90" i="1"/>
  <c r="DX91" i="1"/>
  <c r="DX92" i="1"/>
  <c r="DX93" i="1"/>
  <c r="DX94" i="1"/>
  <c r="DX95" i="1"/>
  <c r="DX96" i="1"/>
  <c r="DX97" i="1"/>
  <c r="DX98" i="1"/>
  <c r="DX99" i="1"/>
  <c r="DX100" i="1"/>
  <c r="DX101" i="1"/>
  <c r="DX102" i="1"/>
  <c r="DX103" i="1"/>
  <c r="DX104" i="1"/>
  <c r="DX105" i="1"/>
  <c r="DX106" i="1"/>
  <c r="DX107" i="1"/>
  <c r="DX108" i="1"/>
  <c r="DX109" i="1"/>
  <c r="DX110" i="1"/>
  <c r="DX111" i="1"/>
  <c r="DX112" i="1"/>
  <c r="DX113" i="1"/>
  <c r="DX114" i="1"/>
  <c r="DX115" i="1"/>
  <c r="DX3" i="1"/>
  <c r="DW4" i="1"/>
  <c r="DW5" i="1"/>
  <c r="DW6" i="1"/>
  <c r="DW11" i="1"/>
  <c r="DW12" i="1"/>
  <c r="DW23" i="1"/>
  <c r="DW24" i="1"/>
  <c r="DW38" i="1"/>
  <c r="DW39" i="1"/>
  <c r="DW40" i="1"/>
  <c r="DW41" i="1"/>
  <c r="DW42" i="1"/>
  <c r="DW43" i="1"/>
  <c r="DW44" i="1"/>
  <c r="DW45" i="1"/>
  <c r="DW46" i="1"/>
  <c r="DW47" i="1"/>
  <c r="DW48" i="1"/>
  <c r="DW49" i="1"/>
  <c r="DW50" i="1"/>
  <c r="DW51" i="1"/>
  <c r="DW52" i="1"/>
  <c r="DW53" i="1"/>
  <c r="DW54" i="1"/>
  <c r="DW55" i="1"/>
  <c r="DW56" i="1"/>
  <c r="DW57" i="1"/>
  <c r="DW58" i="1"/>
  <c r="DW59" i="1"/>
  <c r="DW60" i="1"/>
  <c r="DW61" i="1"/>
  <c r="DW62" i="1"/>
  <c r="DW63" i="1"/>
  <c r="DW64" i="1"/>
  <c r="DW65" i="1"/>
  <c r="DW66" i="1"/>
  <c r="DW67" i="1"/>
  <c r="DW68" i="1"/>
  <c r="DW69" i="1"/>
  <c r="DW70" i="1"/>
  <c r="DW71" i="1"/>
  <c r="DW72" i="1"/>
  <c r="DW73" i="1"/>
  <c r="DW74" i="1"/>
  <c r="DW76" i="1"/>
  <c r="DW77" i="1"/>
  <c r="DW78" i="1"/>
  <c r="DW79" i="1"/>
  <c r="DW80" i="1"/>
  <c r="DW81" i="1"/>
  <c r="DW82" i="1"/>
  <c r="DW83" i="1"/>
  <c r="DW97" i="1"/>
  <c r="DW98" i="1"/>
  <c r="DW99" i="1"/>
  <c r="DW108" i="1"/>
  <c r="DK3" i="1"/>
  <c r="DW3" i="1"/>
  <c r="DK4" i="1"/>
  <c r="DK5" i="1"/>
  <c r="DK6" i="1"/>
  <c r="DK7" i="1"/>
  <c r="DK8" i="1"/>
  <c r="DK9" i="1"/>
  <c r="DK10" i="1"/>
  <c r="DK11" i="1"/>
  <c r="DK12" i="1"/>
  <c r="DK13" i="1"/>
  <c r="DK14" i="1"/>
  <c r="DK15" i="1"/>
  <c r="DK16" i="1"/>
  <c r="DK17" i="1"/>
  <c r="DK18" i="1"/>
  <c r="DK19" i="1"/>
  <c r="DK20" i="1"/>
  <c r="DK21" i="1"/>
  <c r="DK22" i="1"/>
  <c r="DK23" i="1"/>
  <c r="DK24" i="1"/>
  <c r="DK25" i="1"/>
  <c r="DK26" i="1"/>
  <c r="DK27" i="1"/>
  <c r="DK28" i="1"/>
  <c r="DK29" i="1"/>
  <c r="DK30" i="1"/>
  <c r="DK31" i="1"/>
  <c r="DK32" i="1"/>
  <c r="DK33" i="1"/>
  <c r="DK34" i="1"/>
  <c r="DK35" i="1"/>
  <c r="DK36" i="1"/>
  <c r="DK37" i="1"/>
  <c r="DK38" i="1"/>
  <c r="DK39" i="1"/>
  <c r="DK40" i="1"/>
  <c r="DK41" i="1"/>
  <c r="DK42" i="1"/>
  <c r="DK43" i="1"/>
  <c r="DK44" i="1"/>
  <c r="DK45" i="1"/>
  <c r="DK46" i="1"/>
  <c r="DK47" i="1"/>
  <c r="DK48" i="1"/>
  <c r="DK49" i="1"/>
  <c r="DK50" i="1"/>
  <c r="DK51" i="1"/>
  <c r="DK52" i="1"/>
  <c r="DK53" i="1"/>
  <c r="DK54" i="1"/>
  <c r="DK55" i="1"/>
  <c r="DK56" i="1"/>
  <c r="DK57" i="1"/>
  <c r="DK58" i="1"/>
  <c r="DK59" i="1"/>
  <c r="DK60" i="1"/>
  <c r="DK61" i="1"/>
  <c r="DK62" i="1"/>
  <c r="DK63" i="1"/>
  <c r="DK64" i="1"/>
  <c r="DK65" i="1"/>
  <c r="DK66" i="1"/>
  <c r="DK67" i="1"/>
  <c r="DK68" i="1"/>
  <c r="DK69" i="1"/>
  <c r="DK70" i="1"/>
  <c r="DK71" i="1"/>
  <c r="DK72" i="1"/>
  <c r="DK73" i="1"/>
  <c r="DK74" i="1"/>
  <c r="DK76" i="1"/>
  <c r="DK77" i="1"/>
  <c r="DK78" i="1"/>
  <c r="DK79" i="1"/>
  <c r="DK80" i="1"/>
  <c r="DK81" i="1"/>
  <c r="DK82" i="1"/>
  <c r="DK83" i="1"/>
  <c r="DK86" i="1"/>
  <c r="DK87" i="1"/>
  <c r="DK88" i="1"/>
  <c r="DK89" i="1"/>
  <c r="DK90" i="1"/>
  <c r="DK91" i="1"/>
  <c r="DK92" i="1"/>
  <c r="DK93" i="1"/>
  <c r="DK94" i="1"/>
  <c r="DK95" i="1"/>
  <c r="DK96" i="1"/>
  <c r="DK97" i="1"/>
  <c r="DK98" i="1"/>
  <c r="DK99" i="1"/>
  <c r="DK100" i="1"/>
  <c r="DK101" i="1"/>
  <c r="DK102" i="1"/>
  <c r="DK103" i="1"/>
  <c r="DK104" i="1"/>
  <c r="DK105" i="1"/>
  <c r="DK106" i="1"/>
  <c r="DK107" i="1"/>
  <c r="DK108" i="1"/>
  <c r="DK109" i="1"/>
  <c r="DK110" i="1"/>
  <c r="DK111" i="1"/>
  <c r="DK112" i="1"/>
  <c r="DK113" i="1"/>
  <c r="DK114" i="1"/>
  <c r="DK115" i="1"/>
  <c r="AF4" i="1"/>
  <c r="AF5" i="1"/>
  <c r="AF6" i="1"/>
  <c r="AF7" i="1"/>
  <c r="AF8" i="1"/>
  <c r="AF9" i="1"/>
  <c r="AF10" i="1"/>
  <c r="AF11" i="1"/>
  <c r="AF12" i="1"/>
  <c r="AF13" i="1"/>
  <c r="AF14" i="1"/>
  <c r="AF15" i="1"/>
  <c r="AF16" i="1"/>
  <c r="AF17" i="1"/>
  <c r="AF18" i="1"/>
  <c r="AF19" i="1"/>
  <c r="AF20" i="1"/>
  <c r="AF21" i="1"/>
  <c r="AF22" i="1"/>
  <c r="AF23" i="1"/>
  <c r="AF24" i="1"/>
  <c r="AF25" i="1"/>
  <c r="AF26" i="1"/>
  <c r="AF27" i="1"/>
  <c r="AF28" i="1"/>
  <c r="AF29" i="1"/>
  <c r="AF30" i="1"/>
  <c r="AF31" i="1"/>
  <c r="AF32" i="1"/>
  <c r="AF33" i="1"/>
  <c r="AF34" i="1"/>
  <c r="AF35" i="1"/>
  <c r="AF36" i="1"/>
  <c r="AF37" i="1"/>
  <c r="AF38" i="1"/>
  <c r="AF39" i="1"/>
  <c r="AF40" i="1"/>
  <c r="AF41" i="1"/>
  <c r="AF42" i="1"/>
  <c r="AF43" i="1"/>
  <c r="AF44" i="1"/>
  <c r="AF45" i="1"/>
  <c r="AF46" i="1"/>
  <c r="AF47" i="1"/>
  <c r="AF48" i="1"/>
  <c r="AF49" i="1"/>
  <c r="AF50" i="1"/>
  <c r="AF51" i="1"/>
  <c r="AF52" i="1"/>
  <c r="AF53" i="1"/>
  <c r="AF54" i="1"/>
  <c r="AF55" i="1"/>
  <c r="AF56" i="1"/>
  <c r="AF57" i="1"/>
  <c r="AF58" i="1"/>
  <c r="AF59" i="1"/>
  <c r="AF60" i="1"/>
  <c r="AF61" i="1"/>
  <c r="AF62" i="1"/>
  <c r="AF63" i="1"/>
  <c r="AF64" i="1"/>
  <c r="AF65" i="1"/>
  <c r="AF66" i="1"/>
  <c r="AF67" i="1"/>
  <c r="AF68" i="1"/>
  <c r="AF69" i="1"/>
  <c r="AF70" i="1"/>
  <c r="AF71" i="1"/>
  <c r="AF72" i="1"/>
  <c r="AF73" i="1"/>
  <c r="AF74" i="1"/>
  <c r="AF76" i="1"/>
  <c r="AF77" i="1"/>
  <c r="AF78" i="1"/>
  <c r="AF79" i="1"/>
  <c r="AF80" i="1"/>
  <c r="AF81" i="1"/>
  <c r="AF82" i="1"/>
  <c r="AF83" i="1"/>
  <c r="AF86" i="1"/>
  <c r="AF87" i="1"/>
  <c r="AF88" i="1"/>
  <c r="AF89" i="1"/>
  <c r="AF90" i="1"/>
  <c r="AF91" i="1"/>
  <c r="AF92" i="1"/>
  <c r="AF93" i="1"/>
  <c r="AF94" i="1"/>
  <c r="AF95" i="1"/>
  <c r="AF96" i="1"/>
  <c r="AF97" i="1"/>
  <c r="AF98" i="1"/>
  <c r="AF99" i="1"/>
  <c r="AF100" i="1"/>
  <c r="AF101" i="1"/>
  <c r="AF102" i="1"/>
  <c r="AF103" i="1"/>
  <c r="AF104" i="1"/>
  <c r="AF105" i="1"/>
  <c r="AF106" i="1"/>
  <c r="AF107" i="1"/>
  <c r="AF108" i="1"/>
  <c r="AF109" i="1"/>
  <c r="AF110" i="1"/>
  <c r="AF111" i="1"/>
  <c r="AF112" i="1"/>
  <c r="AF113" i="1"/>
  <c r="AF114" i="1"/>
  <c r="AF115" i="1"/>
  <c r="AF3" i="1"/>
  <c r="X4" i="1"/>
  <c r="X5" i="1"/>
  <c r="X6" i="1"/>
  <c r="X7" i="1"/>
  <c r="X8" i="1"/>
  <c r="X9" i="1"/>
  <c r="X10" i="1"/>
  <c r="X11" i="1"/>
  <c r="X12" i="1"/>
  <c r="X13" i="1"/>
  <c r="X14" i="1"/>
  <c r="X15" i="1"/>
  <c r="X16" i="1"/>
  <c r="X17" i="1"/>
  <c r="X18" i="1"/>
  <c r="X19" i="1"/>
  <c r="X20" i="1"/>
  <c r="X21" i="1"/>
  <c r="X22" i="1"/>
  <c r="X23" i="1"/>
  <c r="X24" i="1"/>
  <c r="X25" i="1"/>
  <c r="X26" i="1"/>
  <c r="X27" i="1"/>
  <c r="X28" i="1"/>
  <c r="X29" i="1"/>
  <c r="X30" i="1"/>
  <c r="X31" i="1"/>
  <c r="X32" i="1"/>
  <c r="X33" i="1"/>
  <c r="X34" i="1"/>
  <c r="X35" i="1"/>
  <c r="X36" i="1"/>
  <c r="X37" i="1"/>
  <c r="X38" i="1"/>
  <c r="X39" i="1"/>
  <c r="X40" i="1"/>
  <c r="X41" i="1"/>
  <c r="X42" i="1"/>
  <c r="X43" i="1"/>
  <c r="X44" i="1"/>
  <c r="X45" i="1"/>
  <c r="X46" i="1"/>
  <c r="X47" i="1"/>
  <c r="X48" i="1"/>
  <c r="X49" i="1"/>
  <c r="X50" i="1"/>
  <c r="X51" i="1"/>
  <c r="X52" i="1"/>
  <c r="X53" i="1"/>
  <c r="X54" i="1"/>
  <c r="X55" i="1"/>
  <c r="X56" i="1"/>
  <c r="X57" i="1"/>
  <c r="X58" i="1"/>
  <c r="X59" i="1"/>
  <c r="X60" i="1"/>
  <c r="X61" i="1"/>
  <c r="X62" i="1"/>
  <c r="X63" i="1"/>
  <c r="X64" i="1"/>
  <c r="X65" i="1"/>
  <c r="X66" i="1"/>
  <c r="X67" i="1"/>
  <c r="X68" i="1"/>
  <c r="X69" i="1"/>
  <c r="X70" i="1"/>
  <c r="X71" i="1"/>
  <c r="X72" i="1"/>
  <c r="X73" i="1"/>
  <c r="X74" i="1"/>
  <c r="X76" i="1"/>
  <c r="X77" i="1"/>
  <c r="X78" i="1"/>
  <c r="X79" i="1"/>
  <c r="X80" i="1"/>
  <c r="X81" i="1"/>
  <c r="X82" i="1"/>
  <c r="X83" i="1"/>
  <c r="X86" i="1"/>
  <c r="X87" i="1"/>
  <c r="X88" i="1"/>
  <c r="X89" i="1"/>
  <c r="X90" i="1"/>
  <c r="X91" i="1"/>
  <c r="X92" i="1"/>
  <c r="X93" i="1"/>
  <c r="X94" i="1"/>
  <c r="X95" i="1"/>
  <c r="X96" i="1"/>
  <c r="X97" i="1"/>
  <c r="X98" i="1"/>
  <c r="X99" i="1"/>
  <c r="X100" i="1"/>
  <c r="X101" i="1"/>
  <c r="X102" i="1"/>
  <c r="X103" i="1"/>
  <c r="X104" i="1"/>
  <c r="X105" i="1"/>
  <c r="X106" i="1"/>
  <c r="X107" i="1"/>
  <c r="X108" i="1"/>
  <c r="X109" i="1"/>
  <c r="X110" i="1"/>
  <c r="X111" i="1"/>
  <c r="X112" i="1"/>
  <c r="X113" i="1"/>
  <c r="X114" i="1"/>
  <c r="X115" i="1"/>
  <c r="X3" i="1"/>
  <c r="R6" i="1"/>
  <c r="R7" i="1"/>
  <c r="R8" i="1"/>
  <c r="R9" i="1"/>
  <c r="R10" i="1"/>
  <c r="R11" i="1"/>
  <c r="R12" i="1"/>
  <c r="R13" i="1"/>
  <c r="R14" i="1"/>
  <c r="R15" i="1"/>
  <c r="R16" i="1"/>
  <c r="R17" i="1"/>
  <c r="R18" i="1"/>
  <c r="R19" i="1"/>
  <c r="R20" i="1"/>
  <c r="R21" i="1"/>
  <c r="R22" i="1"/>
  <c r="R23" i="1"/>
  <c r="R24" i="1"/>
  <c r="R25" i="1"/>
  <c r="R26" i="1"/>
  <c r="R27" i="1"/>
  <c r="R28" i="1"/>
  <c r="R29" i="1"/>
  <c r="R30" i="1"/>
  <c r="R31" i="1"/>
  <c r="R32" i="1"/>
  <c r="R33" i="1"/>
  <c r="R34" i="1"/>
  <c r="R35" i="1"/>
  <c r="R36" i="1"/>
  <c r="R37" i="1"/>
  <c r="R38" i="1"/>
  <c r="R39" i="1"/>
  <c r="R40" i="1"/>
  <c r="R41" i="1"/>
  <c r="R42" i="1"/>
  <c r="R43" i="1"/>
  <c r="R44" i="1"/>
  <c r="R45" i="1"/>
  <c r="R46" i="1"/>
  <c r="R47" i="1"/>
  <c r="R48" i="1"/>
  <c r="R49" i="1"/>
  <c r="R50" i="1"/>
  <c r="R51" i="1"/>
  <c r="R52" i="1"/>
  <c r="R53" i="1"/>
  <c r="R54" i="1"/>
  <c r="R55" i="1"/>
  <c r="R56" i="1"/>
  <c r="R57" i="1"/>
  <c r="R58" i="1"/>
  <c r="R59" i="1"/>
  <c r="R60" i="1"/>
  <c r="R61" i="1"/>
  <c r="R62" i="1"/>
  <c r="R63" i="1"/>
  <c r="R64" i="1"/>
  <c r="R65" i="1"/>
  <c r="R66" i="1"/>
  <c r="R67" i="1"/>
  <c r="R68" i="1"/>
  <c r="R69" i="1"/>
  <c r="R70" i="1"/>
  <c r="R71" i="1"/>
  <c r="R72" i="1"/>
  <c r="R73" i="1"/>
  <c r="R74" i="1"/>
  <c r="R76" i="1"/>
  <c r="R77" i="1"/>
  <c r="R78" i="1"/>
  <c r="R79" i="1"/>
  <c r="R80" i="1"/>
  <c r="R81" i="1"/>
  <c r="R82" i="1"/>
  <c r="R83" i="1"/>
  <c r="R86" i="1"/>
  <c r="R87" i="1"/>
  <c r="R88" i="1"/>
  <c r="R89" i="1"/>
  <c r="R90" i="1"/>
  <c r="R91" i="1"/>
  <c r="R92" i="1"/>
  <c r="R93" i="1"/>
  <c r="R94" i="1"/>
  <c r="R95" i="1"/>
  <c r="R96" i="1"/>
  <c r="R97" i="1"/>
  <c r="R98" i="1"/>
  <c r="R99" i="1"/>
  <c r="R100" i="1"/>
  <c r="R101" i="1"/>
  <c r="R102" i="1"/>
  <c r="R103" i="1"/>
  <c r="R104" i="1"/>
  <c r="R105" i="1"/>
  <c r="R106" i="1"/>
  <c r="R107" i="1"/>
  <c r="R108" i="1"/>
  <c r="R109" i="1"/>
  <c r="R110" i="1"/>
  <c r="R111" i="1"/>
  <c r="R112" i="1"/>
  <c r="R113" i="1"/>
  <c r="R114" i="1"/>
  <c r="R115" i="1"/>
  <c r="R3" i="1"/>
  <c r="EI4" i="1"/>
  <c r="EK4" i="1"/>
  <c r="EI5" i="1"/>
  <c r="EK5" i="1"/>
  <c r="EI6" i="1"/>
  <c r="EK6" i="1"/>
  <c r="EI7" i="1"/>
  <c r="EK7" i="1"/>
  <c r="EI8" i="1"/>
  <c r="EK8" i="1"/>
  <c r="EI9" i="1"/>
  <c r="EK9" i="1"/>
  <c r="EI10" i="1"/>
  <c r="EK10" i="1"/>
  <c r="EI11" i="1"/>
  <c r="EK11" i="1"/>
  <c r="EI12" i="1"/>
  <c r="EK12" i="1"/>
  <c r="EI13" i="1"/>
  <c r="EK13" i="1"/>
  <c r="EI14" i="1"/>
  <c r="EK14" i="1"/>
  <c r="EI15" i="1"/>
  <c r="EK15" i="1"/>
  <c r="EI16" i="1"/>
  <c r="EK16" i="1"/>
  <c r="EI17" i="1"/>
  <c r="EK17" i="1"/>
  <c r="EI18" i="1"/>
  <c r="EK18" i="1"/>
  <c r="EI19" i="1"/>
  <c r="EK19" i="1"/>
  <c r="EI20" i="1"/>
  <c r="EK20" i="1"/>
  <c r="EI21" i="1"/>
  <c r="EK21" i="1"/>
  <c r="EI22" i="1"/>
  <c r="EK22" i="1"/>
  <c r="EI23" i="1"/>
  <c r="EK23" i="1"/>
  <c r="EI24" i="1"/>
  <c r="EK24" i="1"/>
  <c r="EI25" i="1"/>
  <c r="EK25" i="1"/>
  <c r="EI26" i="1"/>
  <c r="EK26" i="1"/>
  <c r="EI27" i="1"/>
  <c r="EK27" i="1"/>
  <c r="EI28" i="1"/>
  <c r="EK28" i="1"/>
  <c r="EI29" i="1"/>
  <c r="EK29" i="1"/>
  <c r="EI30" i="1"/>
  <c r="EK30" i="1"/>
  <c r="EI31" i="1"/>
  <c r="EK31" i="1"/>
  <c r="EI32" i="1"/>
  <c r="EK32" i="1"/>
  <c r="EI33" i="1"/>
  <c r="EK33" i="1"/>
  <c r="EI34" i="1"/>
  <c r="EK34" i="1"/>
  <c r="EI35" i="1"/>
  <c r="EK35" i="1"/>
  <c r="EI36" i="1"/>
  <c r="EK36" i="1"/>
  <c r="EI37" i="1"/>
  <c r="EK37" i="1"/>
  <c r="EI38" i="1"/>
  <c r="EK38" i="1"/>
  <c r="EI39" i="1"/>
  <c r="EK39" i="1"/>
  <c r="EI40" i="1"/>
  <c r="EK40" i="1"/>
  <c r="EI41" i="1"/>
  <c r="EK41" i="1"/>
  <c r="EI42" i="1"/>
  <c r="EK42" i="1"/>
  <c r="EI43" i="1"/>
  <c r="EK43" i="1"/>
  <c r="EI44" i="1"/>
  <c r="EK44" i="1"/>
  <c r="EI45" i="1"/>
  <c r="EK45" i="1"/>
  <c r="EI46" i="1"/>
  <c r="EK46" i="1"/>
  <c r="EI47" i="1"/>
  <c r="EK47" i="1"/>
  <c r="EI48" i="1"/>
  <c r="EK48" i="1"/>
  <c r="EI49" i="1"/>
  <c r="EK49" i="1"/>
  <c r="EI50" i="1"/>
  <c r="EK50" i="1"/>
  <c r="EI51" i="1"/>
  <c r="EK51" i="1"/>
  <c r="EI52" i="1"/>
  <c r="EK52" i="1"/>
  <c r="EI53" i="1"/>
  <c r="EK53" i="1"/>
  <c r="EI54" i="1"/>
  <c r="EK54" i="1"/>
  <c r="EI55" i="1"/>
  <c r="EK55" i="1"/>
  <c r="EI56" i="1"/>
  <c r="EK56" i="1"/>
  <c r="EI57" i="1"/>
  <c r="EK57" i="1"/>
  <c r="EI58" i="1"/>
  <c r="EK58" i="1"/>
  <c r="EI59" i="1"/>
  <c r="EK59" i="1"/>
  <c r="EI60" i="1"/>
  <c r="EK60" i="1"/>
  <c r="EI61" i="1"/>
  <c r="EK61" i="1"/>
  <c r="EI62" i="1"/>
  <c r="EK62" i="1"/>
  <c r="EI63" i="1"/>
  <c r="EK63" i="1"/>
  <c r="EI64" i="1"/>
  <c r="EK64" i="1"/>
  <c r="EI65" i="1"/>
  <c r="EK65" i="1"/>
  <c r="EI66" i="1"/>
  <c r="EK66" i="1"/>
  <c r="EI67" i="1"/>
  <c r="EK67" i="1"/>
  <c r="EI68" i="1"/>
  <c r="EK68" i="1"/>
  <c r="EI69" i="1"/>
  <c r="EK69" i="1"/>
  <c r="EI70" i="1"/>
  <c r="EK70" i="1"/>
  <c r="EI71" i="1"/>
  <c r="EK71" i="1"/>
  <c r="EI72" i="1"/>
  <c r="EK72" i="1"/>
  <c r="EI73" i="1"/>
  <c r="EK73" i="1"/>
  <c r="EI74" i="1"/>
  <c r="EK74" i="1"/>
  <c r="EI76" i="1"/>
  <c r="EK76" i="1"/>
  <c r="EI77" i="1"/>
  <c r="EK77" i="1"/>
  <c r="EI78" i="1"/>
  <c r="EK78" i="1"/>
  <c r="EI79" i="1"/>
  <c r="EK79" i="1"/>
  <c r="EI80" i="1"/>
  <c r="EK80" i="1"/>
  <c r="EI81" i="1"/>
  <c r="EK81" i="1"/>
  <c r="EI82" i="1"/>
  <c r="EK82" i="1"/>
  <c r="EI83" i="1"/>
  <c r="EK83" i="1"/>
  <c r="EI86" i="1"/>
  <c r="EK86" i="1"/>
  <c r="EI87" i="1"/>
  <c r="EK87" i="1"/>
  <c r="EI88" i="1"/>
  <c r="EK88" i="1"/>
  <c r="EI89" i="1"/>
  <c r="EK89" i="1"/>
  <c r="EI90" i="1"/>
  <c r="EK90" i="1"/>
  <c r="EI91" i="1"/>
  <c r="EK91" i="1"/>
  <c r="EI92" i="1"/>
  <c r="EK92" i="1"/>
  <c r="EI93" i="1"/>
  <c r="EK93" i="1"/>
  <c r="EI94" i="1"/>
  <c r="EK94" i="1"/>
  <c r="EI95" i="1"/>
  <c r="EK95" i="1"/>
  <c r="EI96" i="1"/>
  <c r="EK96" i="1"/>
  <c r="EI97" i="1"/>
  <c r="EK97" i="1"/>
  <c r="EI98" i="1"/>
  <c r="EK98" i="1"/>
  <c r="EI99" i="1"/>
  <c r="EK99" i="1"/>
  <c r="EI100" i="1"/>
  <c r="EK100" i="1"/>
  <c r="EI101" i="1"/>
  <c r="EK101" i="1"/>
  <c r="EI102" i="1"/>
  <c r="EK102" i="1"/>
  <c r="EI103" i="1"/>
  <c r="EK103" i="1"/>
  <c r="EI104" i="1"/>
  <c r="EK104" i="1"/>
  <c r="EI105" i="1"/>
  <c r="EK105" i="1"/>
  <c r="EI106" i="1"/>
  <c r="EK106" i="1"/>
  <c r="EI107" i="1"/>
  <c r="EK107" i="1"/>
  <c r="EI108" i="1"/>
  <c r="EK108" i="1"/>
  <c r="EI109" i="1"/>
  <c r="EK109" i="1"/>
  <c r="EI110" i="1"/>
  <c r="EK110" i="1"/>
  <c r="EI111" i="1"/>
  <c r="EK111" i="1"/>
  <c r="EI112" i="1"/>
  <c r="EK112" i="1"/>
  <c r="EI113" i="1"/>
  <c r="EK113" i="1"/>
  <c r="EI114" i="1"/>
  <c r="EK114" i="1"/>
  <c r="EI115" i="1"/>
  <c r="EK115" i="1"/>
  <c r="EI116" i="1"/>
  <c r="EK116" i="1"/>
  <c r="EI117" i="1"/>
  <c r="EK117" i="1"/>
  <c r="EI118" i="1"/>
  <c r="EK118" i="1"/>
  <c r="EI119" i="1"/>
  <c r="EK119" i="1"/>
  <c r="EI120" i="1"/>
  <c r="EK120" i="1"/>
  <c r="EI121" i="1"/>
  <c r="EK121" i="1"/>
  <c r="EI122" i="1"/>
  <c r="EK122" i="1"/>
  <c r="EI123" i="1"/>
  <c r="EK123" i="1"/>
  <c r="EI124" i="1"/>
  <c r="EK124" i="1"/>
  <c r="EI125" i="1"/>
  <c r="EK125" i="1"/>
  <c r="EI126" i="1"/>
  <c r="EK126" i="1"/>
  <c r="EI127" i="1"/>
  <c r="EK127" i="1"/>
  <c r="EI128" i="1"/>
  <c r="EK128" i="1"/>
  <c r="EI129" i="1"/>
  <c r="EK129" i="1"/>
  <c r="EI130" i="1"/>
  <c r="EK130" i="1"/>
  <c r="EI131" i="1"/>
  <c r="EK131" i="1"/>
  <c r="EI132" i="1"/>
  <c r="EK132" i="1"/>
  <c r="EI133" i="1"/>
  <c r="EK133" i="1"/>
  <c r="EI134" i="1"/>
  <c r="EK134" i="1"/>
  <c r="EI135" i="1"/>
  <c r="EK135" i="1"/>
  <c r="EI136" i="1"/>
  <c r="EK136" i="1"/>
  <c r="EI137" i="1"/>
  <c r="EK137" i="1"/>
  <c r="EI138" i="1"/>
  <c r="EK138" i="1"/>
  <c r="EI139" i="1"/>
  <c r="EK139" i="1"/>
  <c r="EI140" i="1"/>
  <c r="EK140" i="1"/>
  <c r="EI141" i="1"/>
  <c r="EK141" i="1"/>
  <c r="EI142" i="1"/>
  <c r="EK142" i="1"/>
  <c r="EI143" i="1"/>
  <c r="EK143" i="1"/>
  <c r="EI144" i="1"/>
  <c r="EK144" i="1"/>
  <c r="EI145" i="1"/>
  <c r="EK145" i="1"/>
  <c r="EI146" i="1"/>
  <c r="EK146" i="1"/>
  <c r="EI147" i="1"/>
  <c r="EK147" i="1"/>
  <c r="EI148" i="1"/>
  <c r="EK148" i="1"/>
  <c r="EI149" i="1"/>
  <c r="EK149" i="1"/>
  <c r="EI150" i="1"/>
  <c r="EK150" i="1"/>
  <c r="EI151" i="1"/>
  <c r="EK151" i="1"/>
  <c r="EI152" i="1"/>
  <c r="EK152" i="1"/>
  <c r="EI153" i="1"/>
  <c r="EK153" i="1"/>
  <c r="EI154" i="1"/>
  <c r="EK154" i="1"/>
  <c r="EI155" i="1"/>
  <c r="EK155" i="1"/>
  <c r="EI156" i="1"/>
  <c r="EK156" i="1"/>
  <c r="EI157" i="1"/>
  <c r="EK157" i="1"/>
  <c r="EI158" i="1"/>
  <c r="EK158" i="1"/>
  <c r="EI159" i="1"/>
  <c r="EK159" i="1"/>
  <c r="EI160" i="1"/>
  <c r="EK160" i="1"/>
  <c r="EI161" i="1"/>
  <c r="EK161" i="1"/>
  <c r="EI162" i="1"/>
  <c r="EK162" i="1"/>
  <c r="EI163" i="1"/>
  <c r="EK163" i="1"/>
  <c r="EI164" i="1"/>
  <c r="EK164" i="1"/>
  <c r="EI165" i="1"/>
  <c r="EK165" i="1"/>
  <c r="EI166" i="1"/>
  <c r="EK166" i="1"/>
  <c r="EI167" i="1"/>
  <c r="EK167" i="1"/>
  <c r="EI168" i="1"/>
  <c r="EK168" i="1"/>
  <c r="EI169" i="1"/>
  <c r="EK169" i="1"/>
  <c r="EI170" i="1"/>
  <c r="EK170" i="1"/>
  <c r="EI171" i="1"/>
  <c r="EK171" i="1"/>
  <c r="EI172" i="1"/>
  <c r="EK172" i="1"/>
  <c r="EI173" i="1"/>
  <c r="EK173" i="1"/>
  <c r="EI174" i="1"/>
  <c r="EK174" i="1"/>
  <c r="EI176" i="1"/>
  <c r="EK176" i="1"/>
  <c r="EI177" i="1"/>
  <c r="EK177" i="1"/>
  <c r="EI178" i="1"/>
  <c r="EK178" i="1"/>
  <c r="EI179" i="1"/>
  <c r="EK179" i="1"/>
  <c r="EI180" i="1"/>
  <c r="EK180" i="1"/>
  <c r="EI181" i="1"/>
  <c r="EK181" i="1"/>
  <c r="EI182" i="1"/>
  <c r="EK182" i="1"/>
  <c r="EI183" i="1"/>
  <c r="EK183" i="1"/>
  <c r="EI184" i="1"/>
  <c r="EK184" i="1"/>
  <c r="EI185" i="1"/>
  <c r="EK185" i="1"/>
  <c r="EI186" i="1"/>
  <c r="EK186" i="1"/>
  <c r="EI187" i="1"/>
  <c r="EK187" i="1"/>
  <c r="EI188" i="1"/>
  <c r="EK188" i="1"/>
  <c r="EI189" i="1"/>
  <c r="EK189" i="1"/>
  <c r="EI191" i="1"/>
  <c r="EK191" i="1"/>
  <c r="EI192" i="1"/>
  <c r="EK192" i="1"/>
  <c r="EI193" i="1"/>
  <c r="EK193" i="1"/>
  <c r="EI194" i="1"/>
  <c r="EK194" i="1"/>
  <c r="EI196" i="1"/>
  <c r="EK196" i="1"/>
  <c r="EI197" i="1"/>
  <c r="EK197" i="1"/>
  <c r="EI198" i="1"/>
  <c r="EK198" i="1"/>
  <c r="EI199" i="1"/>
  <c r="EK199" i="1"/>
  <c r="EI200" i="1"/>
  <c r="EK200" i="1"/>
  <c r="EI201" i="1"/>
  <c r="EK201" i="1"/>
  <c r="EI202" i="1"/>
  <c r="EK202" i="1"/>
  <c r="EI203" i="1"/>
  <c r="EK203" i="1"/>
  <c r="EI204" i="1"/>
  <c r="EK204" i="1"/>
  <c r="EI205" i="1"/>
  <c r="EK205" i="1"/>
  <c r="EI206" i="1"/>
  <c r="EK206" i="1"/>
  <c r="EI207" i="1"/>
  <c r="EK207" i="1"/>
  <c r="EI208" i="1"/>
  <c r="EK208" i="1"/>
  <c r="EI209" i="1"/>
  <c r="EK209" i="1"/>
  <c r="EI210" i="1"/>
  <c r="EK210" i="1"/>
  <c r="EI211" i="1"/>
  <c r="EK211" i="1"/>
  <c r="EI212" i="1"/>
  <c r="EK212" i="1"/>
  <c r="EI213" i="1"/>
  <c r="EK213" i="1"/>
  <c r="EI214" i="1"/>
  <c r="EK214" i="1"/>
  <c r="EI215" i="1"/>
  <c r="EK215" i="1"/>
  <c r="EI216" i="1"/>
  <c r="EK216" i="1"/>
  <c r="EI217" i="1"/>
  <c r="EK217" i="1"/>
  <c r="EI218" i="1"/>
  <c r="EK218" i="1"/>
  <c r="EI219" i="1"/>
  <c r="EK219" i="1"/>
  <c r="EI220" i="1"/>
  <c r="EK220" i="1"/>
  <c r="EI221" i="1"/>
  <c r="EK221" i="1"/>
  <c r="EI222" i="1"/>
  <c r="EK222" i="1"/>
  <c r="EI223" i="1"/>
  <c r="EK223" i="1"/>
  <c r="EI224" i="1"/>
  <c r="EK224" i="1"/>
  <c r="EI225" i="1"/>
  <c r="EK225" i="1"/>
  <c r="EI226" i="1"/>
  <c r="EK226" i="1"/>
  <c r="EI227" i="1"/>
  <c r="EK227" i="1"/>
  <c r="EI228" i="1"/>
  <c r="EK228" i="1"/>
  <c r="EI229" i="1"/>
  <c r="EK229" i="1"/>
  <c r="EI230" i="1"/>
  <c r="EK230" i="1"/>
  <c r="EI231" i="1"/>
  <c r="EK231" i="1"/>
  <c r="EI232" i="1"/>
  <c r="EK232" i="1"/>
  <c r="EI233" i="1"/>
  <c r="EK233" i="1"/>
  <c r="EI234" i="1"/>
  <c r="EK234" i="1"/>
  <c r="EI235" i="1"/>
  <c r="EK235" i="1"/>
  <c r="EI236" i="1"/>
  <c r="EK236" i="1"/>
  <c r="EI237" i="1"/>
  <c r="EK237" i="1"/>
  <c r="EI238" i="1"/>
  <c r="EK238" i="1"/>
  <c r="EI241" i="1"/>
  <c r="EK241" i="1"/>
  <c r="EI242" i="1"/>
  <c r="EK242" i="1"/>
  <c r="EI243" i="1"/>
  <c r="EK243" i="1"/>
  <c r="EI244" i="1"/>
  <c r="EK244" i="1"/>
  <c r="EI245" i="1"/>
  <c r="EK245" i="1"/>
  <c r="EI246" i="1"/>
  <c r="EK246" i="1"/>
  <c r="EI247" i="1"/>
  <c r="EK247" i="1"/>
  <c r="EI248" i="1"/>
  <c r="EK248" i="1"/>
  <c r="EI249" i="1"/>
  <c r="EK249" i="1"/>
  <c r="EI250" i="1"/>
  <c r="EK250" i="1"/>
  <c r="EI251" i="1"/>
  <c r="EK251" i="1"/>
  <c r="EI252" i="1"/>
  <c r="EK252" i="1"/>
  <c r="EI253" i="1"/>
  <c r="EK253" i="1"/>
  <c r="EI254" i="1"/>
  <c r="EK254" i="1"/>
  <c r="EI255" i="1"/>
  <c r="EK255" i="1"/>
  <c r="EI257" i="1"/>
  <c r="EK257" i="1"/>
  <c r="EI258" i="1"/>
  <c r="EK258" i="1"/>
  <c r="EI259" i="1"/>
  <c r="EK259" i="1"/>
  <c r="EI260" i="1"/>
  <c r="EK260" i="1"/>
  <c r="EI261" i="1"/>
  <c r="EK261" i="1"/>
  <c r="EI262" i="1"/>
  <c r="EK262" i="1"/>
  <c r="EI263" i="1"/>
  <c r="EK263" i="1"/>
  <c r="EI264" i="1"/>
  <c r="EK264" i="1"/>
  <c r="EI265" i="1"/>
  <c r="EK265" i="1"/>
  <c r="EI266" i="1"/>
  <c r="EK266" i="1"/>
  <c r="EI267" i="1"/>
  <c r="EK267" i="1"/>
  <c r="EZ3" i="1"/>
  <c r="FA3" i="1"/>
  <c r="FE3" i="1"/>
  <c r="EK3" i="1"/>
  <c r="EI3" i="1"/>
  <c r="K667" i="1"/>
  <c r="K573" i="1"/>
  <c r="K542" i="1"/>
  <c r="K536" i="1"/>
  <c r="K510" i="1"/>
  <c r="K526" i="1"/>
  <c r="K550" i="1"/>
  <c r="K514" i="1"/>
  <c r="K520" i="1"/>
  <c r="K519" i="1"/>
  <c r="K528" i="1"/>
  <c r="K541" i="1"/>
  <c r="K552" i="1"/>
  <c r="K522" i="1"/>
  <c r="K644" i="1"/>
  <c r="K506" i="1"/>
  <c r="K529" i="1"/>
  <c r="K580" i="1"/>
  <c r="K513" i="1"/>
  <c r="K517" i="1"/>
  <c r="K507" i="1"/>
  <c r="K521" i="1"/>
  <c r="K535" i="1"/>
  <c r="K524" i="1"/>
  <c r="K534" i="1"/>
  <c r="K602" i="1"/>
  <c r="K596" i="1"/>
  <c r="K551" i="1"/>
  <c r="K525" i="1"/>
  <c r="K515" i="1"/>
  <c r="K543" i="1"/>
  <c r="K557" i="1"/>
  <c r="K583" i="1"/>
  <c r="K508" i="1"/>
  <c r="K527" i="1"/>
  <c r="K547" i="1"/>
  <c r="K516" i="1"/>
  <c r="K597" i="1"/>
  <c r="K606" i="1"/>
  <c r="K509" i="1"/>
  <c r="K523" i="1"/>
  <c r="K569" i="1"/>
  <c r="K558" i="1"/>
  <c r="K598" i="1"/>
  <c r="K565" i="1"/>
  <c r="K581" i="1"/>
  <c r="FB3" i="1"/>
  <c r="FD3" i="1"/>
  <c r="K574" i="1"/>
  <c r="K568" i="1"/>
  <c r="K555" i="1"/>
  <c r="K579" i="1"/>
  <c r="K560" i="1"/>
  <c r="K640" i="1"/>
  <c r="K578" i="1"/>
  <c r="K564" i="1"/>
  <c r="K556" i="1"/>
  <c r="K571" i="1"/>
  <c r="K656" i="1"/>
  <c r="K537" i="1"/>
  <c r="K575" i="1"/>
  <c r="K653" i="1"/>
  <c r="K658" i="1"/>
  <c r="K661" i="1"/>
  <c r="K609" i="1"/>
  <c r="K634" i="1"/>
  <c r="K636" i="1"/>
  <c r="K554" i="1"/>
  <c r="K559" i="1"/>
  <c r="K629" i="1"/>
  <c r="K630" i="1"/>
  <c r="K647" i="1"/>
  <c r="K654" i="1"/>
  <c r="K594" i="1"/>
  <c r="K605" i="1"/>
  <c r="K639" i="1"/>
  <c r="K643" i="1"/>
  <c r="K586" i="1"/>
  <c r="K621" i="1"/>
  <c r="K628" i="1"/>
  <c r="K635" i="1"/>
  <c r="K666" i="1"/>
  <c r="K651" i="1"/>
  <c r="K631" i="1"/>
  <c r="K632" i="1"/>
  <c r="K663" i="1"/>
  <c r="K664" i="1"/>
  <c r="FC3" i="1"/>
  <c r="K562" i="1"/>
  <c r="K563" i="1"/>
  <c r="K570" i="1"/>
  <c r="K608" i="1"/>
  <c r="K622" i="1"/>
  <c r="K652" i="1"/>
  <c r="K530" i="1"/>
  <c r="K549" i="1"/>
  <c r="K546" i="1"/>
  <c r="K599" i="1"/>
  <c r="K610" i="1"/>
  <c r="K642" i="1"/>
  <c r="K518" i="1"/>
  <c r="K607" i="1"/>
  <c r="K611" i="1"/>
  <c r="K627" i="1"/>
  <c r="K576" i="1"/>
  <c r="K553" i="1"/>
  <c r="K641" i="1"/>
  <c r="K577" i="1"/>
  <c r="K561" i="1"/>
  <c r="K633" i="1"/>
  <c r="K637" i="1"/>
  <c r="K620" i="1"/>
  <c r="K665" i="1"/>
  <c r="K567" i="1"/>
  <c r="K595" i="1"/>
  <c r="K572" i="1"/>
  <c r="K566" i="1"/>
  <c r="K645" i="1"/>
  <c r="K539" i="1"/>
  <c r="K512" i="1"/>
  <c r="K532" i="1"/>
  <c r="K531" i="1"/>
  <c r="K544" i="1"/>
  <c r="K600" i="1"/>
  <c r="K603" i="1"/>
  <c r="K533" i="1"/>
  <c r="FF3" i="1"/>
</calcChain>
</file>

<file path=xl/sharedStrings.xml><?xml version="1.0" encoding="utf-8"?>
<sst xmlns="http://schemas.openxmlformats.org/spreadsheetml/2006/main" count="25938" uniqueCount="2518">
  <si>
    <t>Date Stamp</t>
  </si>
  <si>
    <t>Scientist Initials</t>
  </si>
  <si>
    <t>ICDP Exp/Hole number</t>
  </si>
  <si>
    <t>Chikyu Exp/Hole number</t>
  </si>
  <si>
    <t>Core</t>
  </si>
  <si>
    <t>Section</t>
  </si>
  <si>
    <t>Core-Section</t>
  </si>
  <si>
    <t>Interval top (cm)</t>
  </si>
  <si>
    <t>Interval bottom (cm)</t>
  </si>
  <si>
    <t>Valid interval bottom?</t>
  </si>
  <si>
    <t>Top depth (m downhole)</t>
  </si>
  <si>
    <t>Bottom depth (m downhole)</t>
  </si>
  <si>
    <t>Unit/ subunit</t>
  </si>
  <si>
    <t>Pieces in unit</t>
  </si>
  <si>
    <t>Unit lithology modifier</t>
  </si>
  <si>
    <t>Unit principal lithology</t>
  </si>
  <si>
    <t>Unit lithology name</t>
  </si>
  <si>
    <t>Top contact</t>
  </si>
  <si>
    <t>Lower contact</t>
  </si>
  <si>
    <t>Top Contact qualifier</t>
  </si>
  <si>
    <t>Top contact geometry</t>
  </si>
  <si>
    <t>General grain size</t>
  </si>
  <si>
    <t>Grain Size rank</t>
  </si>
  <si>
    <t>Grain size Distribution</t>
  </si>
  <si>
    <t>Texture</t>
  </si>
  <si>
    <t>Texture Comment</t>
  </si>
  <si>
    <t>Nature of layering</t>
  </si>
  <si>
    <t>Nature of contacts within layering</t>
  </si>
  <si>
    <t>Geometry of layering</t>
  </si>
  <si>
    <t>Layering intensity name</t>
  </si>
  <si>
    <t>Layering intensity rank</t>
  </si>
  <si>
    <t>Layering perpendicular thickness [cm]</t>
  </si>
  <si>
    <t>Comments (layering/ banding)</t>
  </si>
  <si>
    <t>OL (%)</t>
  </si>
  <si>
    <t>OL size MAX (mm)</t>
  </si>
  <si>
    <t>OL size MODE (mm)</t>
  </si>
  <si>
    <t>OL habit</t>
  </si>
  <si>
    <t>OL shape</t>
  </si>
  <si>
    <t>OL comments</t>
  </si>
  <si>
    <t>PLAG (%)</t>
  </si>
  <si>
    <t>PLAG size MAX (mm)</t>
  </si>
  <si>
    <t>PLAG size MODE (mm)</t>
  </si>
  <si>
    <t>PLAG habit</t>
  </si>
  <si>
    <t>PLAG shape</t>
  </si>
  <si>
    <t>PLAG comments</t>
  </si>
  <si>
    <t>CPX (%)</t>
  </si>
  <si>
    <t>CPX size MAX (mm)</t>
  </si>
  <si>
    <t>CPX size MODE (mm)</t>
  </si>
  <si>
    <t>CPX habit</t>
  </si>
  <si>
    <t>CPX shape</t>
  </si>
  <si>
    <t>CPX comments</t>
  </si>
  <si>
    <t>OPX (%)</t>
  </si>
  <si>
    <t>OPX size MAX (mm)</t>
  </si>
  <si>
    <t>OPX size MODE (mm)</t>
  </si>
  <si>
    <t>OPX habit</t>
  </si>
  <si>
    <t>OPX shape</t>
  </si>
  <si>
    <t>OPX comments</t>
  </si>
  <si>
    <t>AMPH (%)</t>
  </si>
  <si>
    <t>AMPH size MAX (mm)</t>
  </si>
  <si>
    <t>AMPH size MODE (mm)</t>
  </si>
  <si>
    <t>AMPH habit</t>
  </si>
  <si>
    <t>AMPH shape</t>
  </si>
  <si>
    <t>AMPH comments</t>
  </si>
  <si>
    <t>SPIN (%)</t>
  </si>
  <si>
    <t>SPIN size MAX (mm)</t>
  </si>
  <si>
    <t>SPIN size MODE (mm)</t>
  </si>
  <si>
    <t>SPIN habit</t>
  </si>
  <si>
    <t>SPIN shape</t>
  </si>
  <si>
    <t>SPIN comments</t>
  </si>
  <si>
    <t>QTZ (%)</t>
  </si>
  <si>
    <t>QTZ  size MAX (mm)</t>
  </si>
  <si>
    <t>QTZ size MODE (mm)</t>
  </si>
  <si>
    <t>QTZ habit</t>
  </si>
  <si>
    <t>QTZ shape</t>
  </si>
  <si>
    <t>QTZ comments</t>
  </si>
  <si>
    <t>SULF (%)</t>
  </si>
  <si>
    <t>SULF size MAX (mm)</t>
  </si>
  <si>
    <t>SULF size MODE (mm)</t>
  </si>
  <si>
    <t>SULF habit</t>
  </si>
  <si>
    <t>SULF shape</t>
  </si>
  <si>
    <t>SULF comments</t>
  </si>
  <si>
    <t>Additional comments</t>
  </si>
  <si>
    <t>Summary for VCD</t>
  </si>
  <si>
    <t>% minerals total</t>
  </si>
  <si>
    <t>Unit modifier abreviation (for Jean)</t>
  </si>
  <si>
    <t>Alluvium</t>
  </si>
  <si>
    <t>n/a</t>
  </si>
  <si>
    <t>Dunite</t>
  </si>
  <si>
    <t>Not recovered</t>
  </si>
  <si>
    <t>Fine</t>
  </si>
  <si>
    <t>Equigranular</t>
  </si>
  <si>
    <t>Granular</t>
  </si>
  <si>
    <t>Equant</t>
  </si>
  <si>
    <t>Anhedral</t>
  </si>
  <si>
    <t>Continuous</t>
  </si>
  <si>
    <t>sharp</t>
  </si>
  <si>
    <t xml:space="preserve"> planar</t>
  </si>
  <si>
    <t>Gabbro</t>
  </si>
  <si>
    <t>Intrusive</t>
  </si>
  <si>
    <t>Microcrystalline</t>
  </si>
  <si>
    <t>Cataclastic</t>
  </si>
  <si>
    <t>Gabbronorite</t>
  </si>
  <si>
    <t>Coarse</t>
  </si>
  <si>
    <t>Subhedral</t>
  </si>
  <si>
    <t>Euhedral</t>
  </si>
  <si>
    <t>Plagioclase-bearing</t>
  </si>
  <si>
    <t>Interstitial</t>
  </si>
  <si>
    <t>Modal</t>
  </si>
  <si>
    <t>gradational</t>
  </si>
  <si>
    <t xml:space="preserve"> curved</t>
  </si>
  <si>
    <t>Subequant</t>
  </si>
  <si>
    <t>Olivine gabbro</t>
  </si>
  <si>
    <t>Medium</t>
  </si>
  <si>
    <t>Clinopyroxene-bearing</t>
  </si>
  <si>
    <t>Spinel-rich</t>
  </si>
  <si>
    <t>Tectonic</t>
  </si>
  <si>
    <t>modal</t>
  </si>
  <si>
    <t>strong</t>
  </si>
  <si>
    <t>Elongate</t>
  </si>
  <si>
    <t>Wehrlite</t>
  </si>
  <si>
    <t>moderate</t>
  </si>
  <si>
    <t>Subophitic</t>
  </si>
  <si>
    <t>Poikilitic</t>
  </si>
  <si>
    <t>weak</t>
  </si>
  <si>
    <t>Sheared</t>
  </si>
  <si>
    <t>Harzburgite</t>
  </si>
  <si>
    <t>Porphyroclastic</t>
  </si>
  <si>
    <t xml:space="preserve">Orthopyroxene-bearing </t>
  </si>
  <si>
    <t>Websterite</t>
  </si>
  <si>
    <t>Anorthosite</t>
  </si>
  <si>
    <t xml:space="preserve"> anastomosing</t>
  </si>
  <si>
    <t xml:space="preserve">Hornblende-bearing </t>
  </si>
  <si>
    <t>Troctolite</t>
  </si>
  <si>
    <t xml:space="preserve">Olivine-bearing </t>
  </si>
  <si>
    <t>Seriate</t>
  </si>
  <si>
    <t>Tabular</t>
  </si>
  <si>
    <t>Poikilitic clinopyroxne-bearing</t>
  </si>
  <si>
    <t>Clinopyroxenite</t>
  </si>
  <si>
    <t>Clinopyroxene and plagioclase-bearing</t>
  </si>
  <si>
    <t>Protogranular</t>
  </si>
  <si>
    <t>Grain size</t>
  </si>
  <si>
    <t>C-S</t>
  </si>
  <si>
    <t>EXPEDITION</t>
  </si>
  <si>
    <t>SITE</t>
  </si>
  <si>
    <t>HOLE</t>
  </si>
  <si>
    <t>CORE</t>
  </si>
  <si>
    <t>CORE_TYPE</t>
  </si>
  <si>
    <t>SECTION</t>
  </si>
  <si>
    <t>Curated
length (m)</t>
  </si>
  <si>
    <t>Top depth
[m CSF-A]</t>
  </si>
  <si>
    <t>1-1</t>
  </si>
  <si>
    <t>Z</t>
  </si>
  <si>
    <t>2-1</t>
  </si>
  <si>
    <t>3-1</t>
  </si>
  <si>
    <t>3-2</t>
  </si>
  <si>
    <t>4-1</t>
  </si>
  <si>
    <t>5-1</t>
  </si>
  <si>
    <t>7-1</t>
  </si>
  <si>
    <t>7-2</t>
  </si>
  <si>
    <t>8-1</t>
  </si>
  <si>
    <t>9-1</t>
  </si>
  <si>
    <t>10-1</t>
  </si>
  <si>
    <t>11-1</t>
  </si>
  <si>
    <t>12-1</t>
  </si>
  <si>
    <t>13-1</t>
  </si>
  <si>
    <t>13-2</t>
  </si>
  <si>
    <t>13-3</t>
  </si>
  <si>
    <t>14-1</t>
  </si>
  <si>
    <t>14-2</t>
  </si>
  <si>
    <t>14-3</t>
  </si>
  <si>
    <t>14-4</t>
  </si>
  <si>
    <t>15-1</t>
  </si>
  <si>
    <t>15-2</t>
  </si>
  <si>
    <t>16-1</t>
  </si>
  <si>
    <t>16-2</t>
  </si>
  <si>
    <t>17-1</t>
  </si>
  <si>
    <t>18-1</t>
  </si>
  <si>
    <t>18-2</t>
  </si>
  <si>
    <t>18-3</t>
  </si>
  <si>
    <t>18-4</t>
  </si>
  <si>
    <t>19-1</t>
  </si>
  <si>
    <t>19-2</t>
  </si>
  <si>
    <t>19-3</t>
  </si>
  <si>
    <t>19-4</t>
  </si>
  <si>
    <t>20-1</t>
  </si>
  <si>
    <t>20-2</t>
  </si>
  <si>
    <t>20-3</t>
  </si>
  <si>
    <t>21-1</t>
  </si>
  <si>
    <t>22-1</t>
  </si>
  <si>
    <t>22-2</t>
  </si>
  <si>
    <t>22-3</t>
  </si>
  <si>
    <t>23-1</t>
  </si>
  <si>
    <t>23-2</t>
  </si>
  <si>
    <t>23-3</t>
  </si>
  <si>
    <t>23-4</t>
  </si>
  <si>
    <t>24-1</t>
  </si>
  <si>
    <t>24-2</t>
  </si>
  <si>
    <t>25-1</t>
  </si>
  <si>
    <t>25-2</t>
  </si>
  <si>
    <t>26-1</t>
  </si>
  <si>
    <t>26-2</t>
  </si>
  <si>
    <t>26-3</t>
  </si>
  <si>
    <t>26-4</t>
  </si>
  <si>
    <t>27-1</t>
  </si>
  <si>
    <t>28-1</t>
  </si>
  <si>
    <t>28-2</t>
  </si>
  <si>
    <t>29-1</t>
  </si>
  <si>
    <t>30-1</t>
  </si>
  <si>
    <t>31-1</t>
  </si>
  <si>
    <t>31-2</t>
  </si>
  <si>
    <t>31-3</t>
  </si>
  <si>
    <t>32-1</t>
  </si>
  <si>
    <t>32-2</t>
  </si>
  <si>
    <t>33-1</t>
  </si>
  <si>
    <t>33-2</t>
  </si>
  <si>
    <t>33-3</t>
  </si>
  <si>
    <t>34-1</t>
  </si>
  <si>
    <t>34-2</t>
  </si>
  <si>
    <t>35-1</t>
  </si>
  <si>
    <t>36-1</t>
  </si>
  <si>
    <t>36-2</t>
  </si>
  <si>
    <t>37-1</t>
  </si>
  <si>
    <t>37-2</t>
  </si>
  <si>
    <t>38-1</t>
  </si>
  <si>
    <t>39-1</t>
  </si>
  <si>
    <t>39-2</t>
  </si>
  <si>
    <t>39-3</t>
  </si>
  <si>
    <t>40-1</t>
  </si>
  <si>
    <t>41-1</t>
  </si>
  <si>
    <t>41-2</t>
  </si>
  <si>
    <t>41-3</t>
  </si>
  <si>
    <t>41-4</t>
  </si>
  <si>
    <t>42-1</t>
  </si>
  <si>
    <t>42-2</t>
  </si>
  <si>
    <t>42-3</t>
  </si>
  <si>
    <t>43-1</t>
  </si>
  <si>
    <t>44-1</t>
  </si>
  <si>
    <t>44-2</t>
  </si>
  <si>
    <t>44-3</t>
  </si>
  <si>
    <t>44-4</t>
  </si>
  <si>
    <t>45-1</t>
  </si>
  <si>
    <t>45-2</t>
  </si>
  <si>
    <t>46-1</t>
  </si>
  <si>
    <t>46-2</t>
  </si>
  <si>
    <t>47-1</t>
  </si>
  <si>
    <t>47-2</t>
  </si>
  <si>
    <t>47-3</t>
  </si>
  <si>
    <t>48-1</t>
  </si>
  <si>
    <t>49-1</t>
  </si>
  <si>
    <t>49-2</t>
  </si>
  <si>
    <t>50-1</t>
  </si>
  <si>
    <t>50-2</t>
  </si>
  <si>
    <t>51-1</t>
  </si>
  <si>
    <t>51-2</t>
  </si>
  <si>
    <t>52-1</t>
  </si>
  <si>
    <t>52-2</t>
  </si>
  <si>
    <t>52-3</t>
  </si>
  <si>
    <t>52-4</t>
  </si>
  <si>
    <t>53-1</t>
  </si>
  <si>
    <t>53-2</t>
  </si>
  <si>
    <t>53-3</t>
  </si>
  <si>
    <t>53-4</t>
  </si>
  <si>
    <t>54-1</t>
  </si>
  <si>
    <t>54-2</t>
  </si>
  <si>
    <t>54-3</t>
  </si>
  <si>
    <t>54-4</t>
  </si>
  <si>
    <t>55-1</t>
  </si>
  <si>
    <t>55-2</t>
  </si>
  <si>
    <t>55-3</t>
  </si>
  <si>
    <t>55-4</t>
  </si>
  <si>
    <t>56-1</t>
  </si>
  <si>
    <t>56-2</t>
  </si>
  <si>
    <t>56-3</t>
  </si>
  <si>
    <t>56-4</t>
  </si>
  <si>
    <t>57-1</t>
  </si>
  <si>
    <t>57-2</t>
  </si>
  <si>
    <t>57-3</t>
  </si>
  <si>
    <t>57-4</t>
  </si>
  <si>
    <t>58-1</t>
  </si>
  <si>
    <t>58-2</t>
  </si>
  <si>
    <t>58-3</t>
  </si>
  <si>
    <t>58-4</t>
  </si>
  <si>
    <t>59-1</t>
  </si>
  <si>
    <t>59-2</t>
  </si>
  <si>
    <t>59-3</t>
  </si>
  <si>
    <t>59-4</t>
  </si>
  <si>
    <t>60-1</t>
  </si>
  <si>
    <t>60-2</t>
  </si>
  <si>
    <t>60-3</t>
  </si>
  <si>
    <t>61-1</t>
  </si>
  <si>
    <t>62-1</t>
  </si>
  <si>
    <t>62-2</t>
  </si>
  <si>
    <t>62-3</t>
  </si>
  <si>
    <t>62-4</t>
  </si>
  <si>
    <t>63-1</t>
  </si>
  <si>
    <t>64-1</t>
  </si>
  <si>
    <t>64-2</t>
  </si>
  <si>
    <t>65-1</t>
  </si>
  <si>
    <t>65-2</t>
  </si>
  <si>
    <t>66-1</t>
  </si>
  <si>
    <t>67-1</t>
  </si>
  <si>
    <t>67-2</t>
  </si>
  <si>
    <t>67-3</t>
  </si>
  <si>
    <t>67-4</t>
  </si>
  <si>
    <t>68-1</t>
  </si>
  <si>
    <t>68-2</t>
  </si>
  <si>
    <t>68-3</t>
  </si>
  <si>
    <t>68-4</t>
  </si>
  <si>
    <t>69-1</t>
  </si>
  <si>
    <t>69-2</t>
  </si>
  <si>
    <t>69-3</t>
  </si>
  <si>
    <t>69-4</t>
  </si>
  <si>
    <t>70-1</t>
  </si>
  <si>
    <t>70-2</t>
  </si>
  <si>
    <t>70-3</t>
  </si>
  <si>
    <t>70-4</t>
  </si>
  <si>
    <t>71-1</t>
  </si>
  <si>
    <t>71-2</t>
  </si>
  <si>
    <t>71-3</t>
  </si>
  <si>
    <t>71-4</t>
  </si>
  <si>
    <t>72-1</t>
  </si>
  <si>
    <t>72-2</t>
  </si>
  <si>
    <t>72-3</t>
  </si>
  <si>
    <t>72-4</t>
  </si>
  <si>
    <t>73-1</t>
  </si>
  <si>
    <t>73-2</t>
  </si>
  <si>
    <t>73-3</t>
  </si>
  <si>
    <t>73-4</t>
  </si>
  <si>
    <t>74-1</t>
  </si>
  <si>
    <t>74-2</t>
  </si>
  <si>
    <t>74-3</t>
  </si>
  <si>
    <t>74-4</t>
  </si>
  <si>
    <t>75-1</t>
  </si>
  <si>
    <t>75-2</t>
  </si>
  <si>
    <t>75-3</t>
  </si>
  <si>
    <t>75-4</t>
  </si>
  <si>
    <t>76-1</t>
  </si>
  <si>
    <t>76-2</t>
  </si>
  <si>
    <t>76-3</t>
  </si>
  <si>
    <t>76-4</t>
  </si>
  <si>
    <t>77-1</t>
  </si>
  <si>
    <t>77-2</t>
  </si>
  <si>
    <t>77-3</t>
  </si>
  <si>
    <t>77-4</t>
  </si>
  <si>
    <t>78-1</t>
  </si>
  <si>
    <t>78-2</t>
  </si>
  <si>
    <t>78-3</t>
  </si>
  <si>
    <t>79-1</t>
  </si>
  <si>
    <t>80-1</t>
  </si>
  <si>
    <t>80-2</t>
  </si>
  <si>
    <t>80-3</t>
  </si>
  <si>
    <t>80-4</t>
  </si>
  <si>
    <t>81-1</t>
  </si>
  <si>
    <t>81-2</t>
  </si>
  <si>
    <t>81-3</t>
  </si>
  <si>
    <t>81-4</t>
  </si>
  <si>
    <t>82-1</t>
  </si>
  <si>
    <t>82-2</t>
  </si>
  <si>
    <t>82-3</t>
  </si>
  <si>
    <t>82-4</t>
  </si>
  <si>
    <t>83-1</t>
  </si>
  <si>
    <t>83-2</t>
  </si>
  <si>
    <t>83-3</t>
  </si>
  <si>
    <t>83-4</t>
  </si>
  <si>
    <t>84-1</t>
  </si>
  <si>
    <t>84-2</t>
  </si>
  <si>
    <t>84-3</t>
  </si>
  <si>
    <t>84-4</t>
  </si>
  <si>
    <t>85-1</t>
  </si>
  <si>
    <t>85-2</t>
  </si>
  <si>
    <t>85-3</t>
  </si>
  <si>
    <t>85-4</t>
  </si>
  <si>
    <t>86-1</t>
  </si>
  <si>
    <t>86-2</t>
  </si>
  <si>
    <t>86-3</t>
  </si>
  <si>
    <t>86-4</t>
  </si>
  <si>
    <t>87-1</t>
  </si>
  <si>
    <t>87-2</t>
  </si>
  <si>
    <t>87-3</t>
  </si>
  <si>
    <t>88-1</t>
  </si>
  <si>
    <t>89-1</t>
  </si>
  <si>
    <t>89-2</t>
  </si>
  <si>
    <t>89-3</t>
  </si>
  <si>
    <t>89-4</t>
  </si>
  <si>
    <t>90-1</t>
  </si>
  <si>
    <t>90-2</t>
  </si>
  <si>
    <t>90-3</t>
  </si>
  <si>
    <t>90-4</t>
  </si>
  <si>
    <t>91-1</t>
  </si>
  <si>
    <t>91-2</t>
  </si>
  <si>
    <t>91-3</t>
  </si>
  <si>
    <t>91-4</t>
  </si>
  <si>
    <t>92-1</t>
  </si>
  <si>
    <t>92-2</t>
  </si>
  <si>
    <t>92-3</t>
  </si>
  <si>
    <t>92-4</t>
  </si>
  <si>
    <t>93-1</t>
  </si>
  <si>
    <t>93-2</t>
  </si>
  <si>
    <t>93-3</t>
  </si>
  <si>
    <t>93-4</t>
  </si>
  <si>
    <t>94-1</t>
  </si>
  <si>
    <t>94-2</t>
  </si>
  <si>
    <t>94-3</t>
  </si>
  <si>
    <t>94-4</t>
  </si>
  <si>
    <t>95-1</t>
  </si>
  <si>
    <t>95-2</t>
  </si>
  <si>
    <t>95-3</t>
  </si>
  <si>
    <t>95-4</t>
  </si>
  <si>
    <t>96-1</t>
  </si>
  <si>
    <t>96-2</t>
  </si>
  <si>
    <t>96-3</t>
  </si>
  <si>
    <t>96-4</t>
  </si>
  <si>
    <t>97-1</t>
  </si>
  <si>
    <t>97-2</t>
  </si>
  <si>
    <t>97-3</t>
  </si>
  <si>
    <t>97-4</t>
  </si>
  <si>
    <t>98-1</t>
  </si>
  <si>
    <t>99-1</t>
  </si>
  <si>
    <t>99-2</t>
  </si>
  <si>
    <t>99-3</t>
  </si>
  <si>
    <t>99-4</t>
  </si>
  <si>
    <t>100-1</t>
  </si>
  <si>
    <t>100-2</t>
  </si>
  <si>
    <t>100-3</t>
  </si>
  <si>
    <t>100-4</t>
  </si>
  <si>
    <t>101-1</t>
  </si>
  <si>
    <t>101-2</t>
  </si>
  <si>
    <t>101-3</t>
  </si>
  <si>
    <t>101-4</t>
  </si>
  <si>
    <t>102-1</t>
  </si>
  <si>
    <t>102-2</t>
  </si>
  <si>
    <t>102-3</t>
  </si>
  <si>
    <t>102-4</t>
  </si>
  <si>
    <t>103-1</t>
  </si>
  <si>
    <t>103-2</t>
  </si>
  <si>
    <t>103-3</t>
  </si>
  <si>
    <t>103-4</t>
  </si>
  <si>
    <t>104-1</t>
  </si>
  <si>
    <t>104-2</t>
  </si>
  <si>
    <t>104-3</t>
  </si>
  <si>
    <t>104-4</t>
  </si>
  <si>
    <t>105-1</t>
  </si>
  <si>
    <t>105-2</t>
  </si>
  <si>
    <t>105-3</t>
  </si>
  <si>
    <t>105-4</t>
  </si>
  <si>
    <t>106-1</t>
  </si>
  <si>
    <t>106-2</t>
  </si>
  <si>
    <t>106-3</t>
  </si>
  <si>
    <t>106-4</t>
  </si>
  <si>
    <t>107-1</t>
  </si>
  <si>
    <t>107-2</t>
  </si>
  <si>
    <t>107-3</t>
  </si>
  <si>
    <t>107-4</t>
  </si>
  <si>
    <t>108-1</t>
  </si>
  <si>
    <t>108-2</t>
  </si>
  <si>
    <t>108-3</t>
  </si>
  <si>
    <t>109-1</t>
  </si>
  <si>
    <t>110-1</t>
  </si>
  <si>
    <t>111-1</t>
  </si>
  <si>
    <t>111-2</t>
  </si>
  <si>
    <t>111-3</t>
  </si>
  <si>
    <t>111-4</t>
  </si>
  <si>
    <t>112-1</t>
  </si>
  <si>
    <t>112-2</t>
  </si>
  <si>
    <t>112-3</t>
  </si>
  <si>
    <t>112-4</t>
  </si>
  <si>
    <t>113-1</t>
  </si>
  <si>
    <t>113-2</t>
  </si>
  <si>
    <t>113-3</t>
  </si>
  <si>
    <t>113-4</t>
  </si>
  <si>
    <t>114-1</t>
  </si>
  <si>
    <t>114-2</t>
  </si>
  <si>
    <t>114-3</t>
  </si>
  <si>
    <t>114-4</t>
  </si>
  <si>
    <t>definitions_list_lookup</t>
  </si>
  <si>
    <t>Grain_size</t>
  </si>
  <si>
    <t>GS_distribution</t>
  </si>
  <si>
    <t>Shape</t>
  </si>
  <si>
    <t>Habit</t>
  </si>
  <si>
    <t>Contacts</t>
  </si>
  <si>
    <t>Lithology</t>
  </si>
  <si>
    <t>Modifier</t>
  </si>
  <si>
    <t>BGD_type</t>
  </si>
  <si>
    <t>Patch shape</t>
  </si>
  <si>
    <t>Patch size</t>
  </si>
  <si>
    <t>Nature_layer</t>
  </si>
  <si>
    <t>Boundary_layer</t>
  </si>
  <si>
    <t>Intensity_layer</t>
  </si>
  <si>
    <t>MF_geometry</t>
  </si>
  <si>
    <t>CP_geometry</t>
  </si>
  <si>
    <t>CP_boundary</t>
  </si>
  <si>
    <t>Fault_type</t>
  </si>
  <si>
    <t>Fracture_type</t>
  </si>
  <si>
    <t>Fracture_network</t>
  </si>
  <si>
    <t>Vein_texture</t>
  </si>
  <si>
    <t>Vein_connectivity</t>
  </si>
  <si>
    <t>Vein_morph</t>
  </si>
  <si>
    <t>Quality_name</t>
  </si>
  <si>
    <t>sense_shear</t>
  </si>
  <si>
    <t>SPO_phase</t>
  </si>
  <si>
    <t>mag_vein</t>
  </si>
  <si>
    <t>mag_vein_con</t>
  </si>
  <si>
    <t>mag_vein_geom</t>
  </si>
  <si>
    <t>fracture_type</t>
  </si>
  <si>
    <t>Glassy</t>
  </si>
  <si>
    <t xml:space="preserve">Anorthositic </t>
  </si>
  <si>
    <t>pervasive</t>
  </si>
  <si>
    <t>round</t>
  </si>
  <si>
    <t>&lt;3cm</t>
  </si>
  <si>
    <t xml:space="preserve"> irregular</t>
  </si>
  <si>
    <t>linear</t>
  </si>
  <si>
    <t>fault gouge</t>
  </si>
  <si>
    <t>planar</t>
  </si>
  <si>
    <t>stepped</t>
  </si>
  <si>
    <t>massive</t>
  </si>
  <si>
    <t>isolated</t>
  </si>
  <si>
    <t>uncertain</t>
  </si>
  <si>
    <t>n</t>
  </si>
  <si>
    <t>olivine</t>
  </si>
  <si>
    <t>Diorite</t>
  </si>
  <si>
    <t>Sharp</t>
  </si>
  <si>
    <t>Planar</t>
  </si>
  <si>
    <t xml:space="preserve">slickenside </t>
  </si>
  <si>
    <t>Cryptocrystalline &lt;0.1mm</t>
  </si>
  <si>
    <t>recrystallized</t>
  </si>
  <si>
    <t>irregular</t>
  </si>
  <si>
    <t>3-6cm</t>
  </si>
  <si>
    <t>grain size</t>
  </si>
  <si>
    <t>diffuse</t>
  </si>
  <si>
    <t>fault breccia</t>
  </si>
  <si>
    <t>curved</t>
  </si>
  <si>
    <t>splayed</t>
  </si>
  <si>
    <t>cross fiber</t>
  </si>
  <si>
    <t>single</t>
  </si>
  <si>
    <t>likely</t>
  </si>
  <si>
    <t>r</t>
  </si>
  <si>
    <t>plagioclase</t>
  </si>
  <si>
    <t>Tonalite</t>
  </si>
  <si>
    <t>Gradational</t>
  </si>
  <si>
    <t>Curved</t>
  </si>
  <si>
    <t>fault zone</t>
  </si>
  <si>
    <t>Microcrystalline 0.1-0.2mm</t>
  </si>
  <si>
    <t>Varitextured</t>
  </si>
  <si>
    <t>Basalt</t>
  </si>
  <si>
    <t>patchy</t>
  </si>
  <si>
    <t>elongate</t>
  </si>
  <si>
    <t>&gt;6cm</t>
  </si>
  <si>
    <t>combined grain size and modal boundary/contact</t>
  </si>
  <si>
    <t>planar-linear</t>
  </si>
  <si>
    <t>cataclasite</t>
  </si>
  <si>
    <t>anastomosing</t>
  </si>
  <si>
    <t>slip fiber</t>
  </si>
  <si>
    <t>branched</t>
  </si>
  <si>
    <t>certain</t>
  </si>
  <si>
    <t>d</t>
  </si>
  <si>
    <t>pyroxene</t>
  </si>
  <si>
    <t>Trondjhemite</t>
  </si>
  <si>
    <t>Sutured</t>
  </si>
  <si>
    <t>Irregular</t>
  </si>
  <si>
    <t xml:space="preserve"> cataclastic zone</t>
  </si>
  <si>
    <t>Fine grained 0.2-1mm</t>
  </si>
  <si>
    <t>Intergranular</t>
  </si>
  <si>
    <t>Chromitite</t>
  </si>
  <si>
    <t xml:space="preserve">Disseminated oxide </t>
  </si>
  <si>
    <t>banded</t>
  </si>
  <si>
    <t>network</t>
  </si>
  <si>
    <t>anastomosing/irregular</t>
  </si>
  <si>
    <t>low-T protomylonite</t>
  </si>
  <si>
    <t>none</t>
  </si>
  <si>
    <t>vuggy</t>
  </si>
  <si>
    <t>pull-apart</t>
  </si>
  <si>
    <t>s</t>
  </si>
  <si>
    <t>oxide</t>
  </si>
  <si>
    <t>Other</t>
  </si>
  <si>
    <t xml:space="preserve"> shear vein</t>
  </si>
  <si>
    <t>Medium grained 1-5mm</t>
  </si>
  <si>
    <t>Intersertal</t>
  </si>
  <si>
    <t>&lt;2%</t>
  </si>
  <si>
    <t>fresh</t>
  </si>
  <si>
    <t>hydrothermal breccia</t>
  </si>
  <si>
    <t>polycrystalline</t>
  </si>
  <si>
    <t>en enchelon</t>
  </si>
  <si>
    <t>fault vein</t>
  </si>
  <si>
    <t>nd</t>
  </si>
  <si>
    <t>other</t>
  </si>
  <si>
    <t xml:space="preserve"> Hydrothermal breccia vein</t>
  </si>
  <si>
    <t>Coarse grained 5-30mm</t>
  </si>
  <si>
    <t>Colour</t>
  </si>
  <si>
    <t>Diabase</t>
  </si>
  <si>
    <t>3-10%</t>
  </si>
  <si>
    <t>slight</t>
  </si>
  <si>
    <t>pseudotachylite</t>
  </si>
  <si>
    <t>crack seal</t>
  </si>
  <si>
    <t>cross cutting</t>
  </si>
  <si>
    <t>ns</t>
  </si>
  <si>
    <t xml:space="preserve"> joint</t>
  </si>
  <si>
    <t>Pegmatitic &gt;30mm</t>
  </si>
  <si>
    <t>Ophitic</t>
  </si>
  <si>
    <t xml:space="preserve">Olivine-rich </t>
  </si>
  <si>
    <t>11-30%</t>
  </si>
  <si>
    <t>sheared</t>
  </si>
  <si>
    <t>ribbon</t>
  </si>
  <si>
    <t>rd</t>
  </si>
  <si>
    <t>Foliated</t>
  </si>
  <si>
    <t>31-60%</t>
  </si>
  <si>
    <t>substantial</t>
  </si>
  <si>
    <t>parallel</t>
  </si>
  <si>
    <t>rs</t>
  </si>
  <si>
    <t>Porphyritic</t>
  </si>
  <si>
    <t xml:space="preserve">Oxide </t>
  </si>
  <si>
    <t>61-90%</t>
  </si>
  <si>
    <t>extensive</t>
  </si>
  <si>
    <t>Layer intensity rank table</t>
  </si>
  <si>
    <t>MF intensity rank table</t>
  </si>
  <si>
    <t>CP intensity rank table</t>
  </si>
  <si>
    <t>Fault rock cohesion table</t>
  </si>
  <si>
    <t>BD intensity rank table</t>
  </si>
  <si>
    <t>Fracture intensity rank table</t>
  </si>
  <si>
    <t>overgrowth</t>
  </si>
  <si>
    <t>unknown</t>
  </si>
  <si>
    <t>Pegmatitic</t>
  </si>
  <si>
    <t>&gt;91%</t>
  </si>
  <si>
    <t>complete</t>
  </si>
  <si>
    <t>isotropic</t>
  </si>
  <si>
    <t>undeformed</t>
  </si>
  <si>
    <t>incohesive</t>
  </si>
  <si>
    <t>no open fractures</t>
  </si>
  <si>
    <t>brecciated</t>
  </si>
  <si>
    <t>overlapping</t>
  </si>
  <si>
    <t>Cryptocrystalline</t>
  </si>
  <si>
    <t>Comb structure</t>
  </si>
  <si>
    <t>weakly foliated</t>
  </si>
  <si>
    <t>semicohesive</t>
  </si>
  <si>
    <t>minor fracturing</t>
  </si>
  <si>
    <t>&lt;1/10cm</t>
  </si>
  <si>
    <t>Skeletal</t>
  </si>
  <si>
    <t>Lherzolite</t>
  </si>
  <si>
    <t>Alteration intensity rank table</t>
  </si>
  <si>
    <t>moderately foliated</t>
  </si>
  <si>
    <t>cohesive</t>
  </si>
  <si>
    <t>moderate fracturing</t>
  </si>
  <si>
    <t>1-5/10cm</t>
  </si>
  <si>
    <t>Dendritic</t>
  </si>
  <si>
    <t>Melagabbro</t>
  </si>
  <si>
    <t>Poikilitic plagioclase-bearing</t>
  </si>
  <si>
    <t>Protomylonite</t>
  </si>
  <si>
    <t>fracturing with incipient grain size reduction and rotation</t>
  </si>
  <si>
    <t>&gt;5/10cm</t>
  </si>
  <si>
    <t>Rodingitised</t>
  </si>
  <si>
    <t>mylonite</t>
  </si>
  <si>
    <t>well-developed cataclasis</t>
  </si>
  <si>
    <t>Ophicalcite</t>
  </si>
  <si>
    <t>ultramylonite</t>
  </si>
  <si>
    <t>Ultracataclasite (or fault gouge)</t>
  </si>
  <si>
    <t>Orthopyroxenite</t>
  </si>
  <si>
    <t xml:space="preserve">Troctolitic </t>
  </si>
  <si>
    <t>Serpentinite</t>
  </si>
  <si>
    <t>contact_nature</t>
  </si>
  <si>
    <t>contact_geom</t>
  </si>
  <si>
    <t>Abbreviation to appear as overlay on VCD</t>
  </si>
  <si>
    <t>Ano</t>
  </si>
  <si>
    <t>Cpx-Pl-b</t>
  </si>
  <si>
    <t>sutured</t>
  </si>
  <si>
    <t>Cpx-b</t>
  </si>
  <si>
    <t>Clinopyroxene-phyric</t>
  </si>
  <si>
    <t>Cpx-p</t>
  </si>
  <si>
    <t>Poik-Cpx-b</t>
  </si>
  <si>
    <t>Opx-b</t>
  </si>
  <si>
    <t xml:space="preserve">Orthopyroxene-bearing mela </t>
  </si>
  <si>
    <t>Opx-b mela</t>
  </si>
  <si>
    <t>Plagioclase-cliopyroxene-phyric</t>
  </si>
  <si>
    <t>Pl-Cpx-p</t>
  </si>
  <si>
    <t>Plagioclase-phyric</t>
  </si>
  <si>
    <t>Pl-p</t>
  </si>
  <si>
    <t>Pl-b</t>
  </si>
  <si>
    <t>Poik-Pl-b</t>
  </si>
  <si>
    <t>Mela</t>
  </si>
  <si>
    <t>Olivine</t>
  </si>
  <si>
    <t>Ol</t>
  </si>
  <si>
    <t>Ol-b</t>
  </si>
  <si>
    <t>Olivine-bearing mela</t>
  </si>
  <si>
    <t>Ol-b Mela</t>
  </si>
  <si>
    <t>Ol-r</t>
  </si>
  <si>
    <t>Hbl-b</t>
  </si>
  <si>
    <t>Troctolitic</t>
  </si>
  <si>
    <t>Troc</t>
  </si>
  <si>
    <t>Spl-r</t>
  </si>
  <si>
    <t>Dis-Ox</t>
  </si>
  <si>
    <t>Disseminated oxide mela</t>
  </si>
  <si>
    <t>Dis-Ox Mela</t>
  </si>
  <si>
    <t>Rod</t>
  </si>
  <si>
    <t>Ox</t>
  </si>
  <si>
    <t>Peg</t>
  </si>
  <si>
    <t>Vari</t>
  </si>
  <si>
    <t>Type of halo</t>
  </si>
  <si>
    <t>vein</t>
  </si>
  <si>
    <t>lithological contact</t>
  </si>
  <si>
    <t>olivine gabbro</t>
  </si>
  <si>
    <t>localised</t>
  </si>
  <si>
    <t>foliated</t>
  </si>
  <si>
    <t>continuous</t>
  </si>
  <si>
    <t>high</t>
  </si>
  <si>
    <t>very high</t>
  </si>
  <si>
    <t>ophicalcite</t>
  </si>
  <si>
    <t>listvenite</t>
  </si>
  <si>
    <t>serpentinite</t>
  </si>
  <si>
    <t>Secondary mineral assemblage BGD</t>
  </si>
  <si>
    <t>Alteration Summary for VCD</t>
  </si>
  <si>
    <t>Vein summary for VCD</t>
  </si>
  <si>
    <t>Background alteration color</t>
  </si>
  <si>
    <t>Background Comments</t>
  </si>
  <si>
    <t>amphibole</t>
  </si>
  <si>
    <t>secondary plagioclase</t>
  </si>
  <si>
    <t>chlorite</t>
  </si>
  <si>
    <t>epidote</t>
  </si>
  <si>
    <t>clinozoisite/zoisite</t>
  </si>
  <si>
    <t>prehnite</t>
  </si>
  <si>
    <t>zeolite (undefined)</t>
  </si>
  <si>
    <t>laumontite</t>
  </si>
  <si>
    <t>calcite</t>
  </si>
  <si>
    <t>quartz</t>
  </si>
  <si>
    <t>gypsum</t>
  </si>
  <si>
    <t>pyrite</t>
  </si>
  <si>
    <t>chalcopyrite</t>
  </si>
  <si>
    <t>magnetite</t>
  </si>
  <si>
    <t>hematite</t>
  </si>
  <si>
    <t>iron oxy-hydroxides</t>
  </si>
  <si>
    <t>serpentine</t>
  </si>
  <si>
    <t>clay</t>
  </si>
  <si>
    <t>anhydrite</t>
  </si>
  <si>
    <t>magnesite</t>
  </si>
  <si>
    <t>brucite</t>
  </si>
  <si>
    <t>talc</t>
  </si>
  <si>
    <t>garnet/hydrogarnet</t>
  </si>
  <si>
    <t>undefined</t>
  </si>
  <si>
    <t>CHECK</t>
  </si>
  <si>
    <t>Halo alteration colour</t>
  </si>
  <si>
    <t>Halo Comment</t>
  </si>
  <si>
    <t>M</t>
  </si>
  <si>
    <t>1-2</t>
  </si>
  <si>
    <t>2-2</t>
  </si>
  <si>
    <t>2-3</t>
  </si>
  <si>
    <t>2-4</t>
  </si>
  <si>
    <t>3-3</t>
  </si>
  <si>
    <t>3-4</t>
  </si>
  <si>
    <t>7-3</t>
  </si>
  <si>
    <t>7-4</t>
  </si>
  <si>
    <t>8-2</t>
  </si>
  <si>
    <t>8-3</t>
  </si>
  <si>
    <t>10-2</t>
  </si>
  <si>
    <t>10-3</t>
  </si>
  <si>
    <t>20-4</t>
  </si>
  <si>
    <t>24-3</t>
  </si>
  <si>
    <t>24-4</t>
  </si>
  <si>
    <t>25-3</t>
  </si>
  <si>
    <t>25-4</t>
  </si>
  <si>
    <t>27-2</t>
  </si>
  <si>
    <t>27-3</t>
  </si>
  <si>
    <t>27-4</t>
  </si>
  <si>
    <t>28-3</t>
  </si>
  <si>
    <t>28-4</t>
  </si>
  <si>
    <t>30-2</t>
  </si>
  <si>
    <t>30-3</t>
  </si>
  <si>
    <t>31-4</t>
  </si>
  <si>
    <t>32-3</t>
  </si>
  <si>
    <t>32-4</t>
  </si>
  <si>
    <t>33-4</t>
  </si>
  <si>
    <t>34-3</t>
  </si>
  <si>
    <t>38-2</t>
  </si>
  <si>
    <t>38-3</t>
  </si>
  <si>
    <t>38-4</t>
  </si>
  <si>
    <t>39-4</t>
  </si>
  <si>
    <t>40-2</t>
  </si>
  <si>
    <t>40-3</t>
  </si>
  <si>
    <t>40-4</t>
  </si>
  <si>
    <t>42-4</t>
  </si>
  <si>
    <t>43-2</t>
  </si>
  <si>
    <t>43-3</t>
  </si>
  <si>
    <t>43-4</t>
  </si>
  <si>
    <t>45-3</t>
  </si>
  <si>
    <t>45-4</t>
  </si>
  <si>
    <t>46-3</t>
  </si>
  <si>
    <t>46-4</t>
  </si>
  <si>
    <t>49-3</t>
  </si>
  <si>
    <t>51-3</t>
  </si>
  <si>
    <t>51-4</t>
  </si>
  <si>
    <t>60-4</t>
  </si>
  <si>
    <t>61-2</t>
  </si>
  <si>
    <t>61-3</t>
  </si>
  <si>
    <t>61-4</t>
  </si>
  <si>
    <t>64-3</t>
  </si>
  <si>
    <t>64-4</t>
  </si>
  <si>
    <t>65-3</t>
  </si>
  <si>
    <t>65-4</t>
  </si>
  <si>
    <t>66-2</t>
  </si>
  <si>
    <t>66-3</t>
  </si>
  <si>
    <t>66-4</t>
  </si>
  <si>
    <t>78-4</t>
  </si>
  <si>
    <t>79-2</t>
  </si>
  <si>
    <t>79-3</t>
  </si>
  <si>
    <t>79-4</t>
  </si>
  <si>
    <t>87-4</t>
  </si>
  <si>
    <t>88-2</t>
  </si>
  <si>
    <t>88-3</t>
  </si>
  <si>
    <t>88-4</t>
  </si>
  <si>
    <t>98-2</t>
  </si>
  <si>
    <t>98-3</t>
  </si>
  <si>
    <t>98-4</t>
  </si>
  <si>
    <t>108-4</t>
  </si>
  <si>
    <t>109-2</t>
  </si>
  <si>
    <t>109-3</t>
  </si>
  <si>
    <t>Alteration %</t>
  </si>
  <si>
    <t>Textures</t>
  </si>
  <si>
    <t>TEXTURE</t>
  </si>
  <si>
    <t>gibrous</t>
  </si>
  <si>
    <t>px</t>
  </si>
  <si>
    <t>pseudomorphs</t>
  </si>
  <si>
    <t>Type of halo around dike</t>
  </si>
  <si>
    <t>Apparent thickness of halo around dike</t>
  </si>
  <si>
    <t>Cross-cutting relationships between veins and dikes</t>
  </si>
  <si>
    <t>Magmatic top contact comments</t>
  </si>
  <si>
    <t>Comments (layering/banding)</t>
  </si>
  <si>
    <t>MF fabric geometry</t>
  </si>
  <si>
    <t>MF intensity</t>
  </si>
  <si>
    <t>MF intensity rank</t>
  </si>
  <si>
    <t>MF quality</t>
  </si>
  <si>
    <t>MF quality rank</t>
  </si>
  <si>
    <t>MF sense of shear</t>
  </si>
  <si>
    <t>Dominant SPO defining phase</t>
  </si>
  <si>
    <t>Mean Perpendicular thickness [cm]</t>
  </si>
  <si>
    <t>Comments (magmatic veins)</t>
  </si>
  <si>
    <t>Dip angle measured [deg]</t>
  </si>
  <si>
    <t>Dip azimuth measured [deg]</t>
  </si>
  <si>
    <t>Lineation trend [deg]</t>
  </si>
  <si>
    <t>Lineation plunge [deg]</t>
  </si>
  <si>
    <t>Apparent dip plunge 1 [deg]</t>
  </si>
  <si>
    <t>Apparent dip direction 1 [deg]</t>
  </si>
  <si>
    <t>Apparent dip direction 2 [deg]</t>
  </si>
  <si>
    <t>Dip angle calculated in CRF [deg]</t>
  </si>
  <si>
    <t>Pyroxenite</t>
  </si>
  <si>
    <t>Scientist initials</t>
  </si>
  <si>
    <t xml:space="preserve">  dip plunge 2 [deg]</t>
  </si>
  <si>
    <t>Dip azimuth calculated in CRF [deg]</t>
  </si>
  <si>
    <t>GENERAL COMMENTS</t>
  </si>
  <si>
    <t>COMMENTS FOR VCD</t>
  </si>
  <si>
    <t>Grainsize</t>
  </si>
  <si>
    <t>Apparent Thickness of Magmatic Feature</t>
  </si>
  <si>
    <t>Apparent Altitude of Magmatic Feature</t>
  </si>
  <si>
    <t>Basite</t>
  </si>
  <si>
    <t>horizontal</t>
  </si>
  <si>
    <t>inclined</t>
  </si>
  <si>
    <t>vertical</t>
  </si>
  <si>
    <t>basite</t>
  </si>
  <si>
    <t>Serpentinized</t>
  </si>
  <si>
    <t>Micro</t>
  </si>
  <si>
    <t>A</t>
  </si>
  <si>
    <t>C5709A-1Z-1</t>
  </si>
  <si>
    <t>C5709A-1Z-2</t>
  </si>
  <si>
    <t>C5709A-2Z-1</t>
  </si>
  <si>
    <t>C5709A-2Z-2</t>
  </si>
  <si>
    <t>C5709A-2Z-3</t>
  </si>
  <si>
    <t>C5709A-2Z-4</t>
  </si>
  <si>
    <t>C5709A-3Z-1</t>
  </si>
  <si>
    <t>C5709A-3Z-2</t>
  </si>
  <si>
    <t>C5709A-3Z-3</t>
  </si>
  <si>
    <t>C5709A-3Z-4</t>
  </si>
  <si>
    <t>C5709A-4M-1</t>
  </si>
  <si>
    <t>C5709A-5M-1</t>
  </si>
  <si>
    <t>C5709A-7Z-1</t>
  </si>
  <si>
    <t>C5709A-7Z-2</t>
  </si>
  <si>
    <t>C5709A-7Z-3</t>
  </si>
  <si>
    <t>C5709A-7Z-4</t>
  </si>
  <si>
    <t>C5709A-8Z-1</t>
  </si>
  <si>
    <t>C5709A-8Z-2</t>
  </si>
  <si>
    <t>C5709A-8Z-3</t>
  </si>
  <si>
    <t>C5709A-9Z-1</t>
  </si>
  <si>
    <t>C5709A-10Z-1</t>
  </si>
  <si>
    <t>C5709A-10Z-2</t>
  </si>
  <si>
    <t>C5709A-10Z-3</t>
  </si>
  <si>
    <t>C5709A-11Z-1</t>
  </si>
  <si>
    <t>C5709A-12Z-1</t>
  </si>
  <si>
    <t>12-2</t>
  </si>
  <si>
    <t>C5709A-12Z-2</t>
  </si>
  <si>
    <t>12-3</t>
  </si>
  <si>
    <t>C5709A-12Z-3</t>
  </si>
  <si>
    <t>12-4</t>
  </si>
  <si>
    <t>C5709A-12Z-4</t>
  </si>
  <si>
    <t>C5709A-13Z-1</t>
  </si>
  <si>
    <t>C5709A-13Z-2</t>
  </si>
  <si>
    <t>C5709A-13Z-3</t>
  </si>
  <si>
    <t>13-4</t>
  </si>
  <si>
    <t>C5709A-13Z-4</t>
  </si>
  <si>
    <t>C5709A-14Z-1</t>
  </si>
  <si>
    <t>C5709A-14Z-2</t>
  </si>
  <si>
    <t>C5709A-14Z-3</t>
  </si>
  <si>
    <t>C5709A-14Z-4</t>
  </si>
  <si>
    <t>C5709A-15Z-1</t>
  </si>
  <si>
    <t>C5709A-15Z-2</t>
  </si>
  <si>
    <t>15-3</t>
  </si>
  <si>
    <t>C5709A-15Z-3</t>
  </si>
  <si>
    <t>15-4</t>
  </si>
  <si>
    <t>C5709A-15Z-4</t>
  </si>
  <si>
    <t>C5709A-16Z-1</t>
  </si>
  <si>
    <t>C5709A-16Z-2</t>
  </si>
  <si>
    <t>16-3</t>
  </si>
  <si>
    <t>C5709A-16Z-3</t>
  </si>
  <si>
    <t>16-4</t>
  </si>
  <si>
    <t>C5709A-16Z-4</t>
  </si>
  <si>
    <t>C5709A-17Z-1</t>
  </si>
  <si>
    <t>17-2</t>
  </si>
  <si>
    <t>C5709A-17Z-2</t>
  </si>
  <si>
    <t>17-3</t>
  </si>
  <si>
    <t>C5709A-17Z-3</t>
  </si>
  <si>
    <t>17-4</t>
  </si>
  <si>
    <t>C5709A-17Z-4</t>
  </si>
  <si>
    <t>C5709A-18Z-1</t>
  </si>
  <si>
    <t>C5709A-18Z-2</t>
  </si>
  <si>
    <t>C5709A-18Z-3</t>
  </si>
  <si>
    <t>C5709A-18Z-4</t>
  </si>
  <si>
    <t>C5709A-19Z-1</t>
  </si>
  <si>
    <t>C5709A-19Z-2</t>
  </si>
  <si>
    <t>C5709A-19Z-3</t>
  </si>
  <si>
    <t>C5709A-19Z-4</t>
  </si>
  <si>
    <t>C5709A-20Z-1</t>
  </si>
  <si>
    <t>C5709A-20Z-2</t>
  </si>
  <si>
    <t>C5709A-20Z-3</t>
  </si>
  <si>
    <t>C5709A-20Z-4</t>
  </si>
  <si>
    <t>C5709A-21Z-1</t>
  </si>
  <si>
    <t>C5709A-22Z-1</t>
  </si>
  <si>
    <t>C5709A-22Z-2</t>
  </si>
  <si>
    <t>C5709A-22Z-3</t>
  </si>
  <si>
    <t>C5709A-23Z-1</t>
  </si>
  <si>
    <t>C5709A-23Z-2</t>
  </si>
  <si>
    <t>C5709A-23Z-3</t>
  </si>
  <si>
    <t>C5709A-23Z-4</t>
  </si>
  <si>
    <t>C5709A-24Z-1</t>
  </si>
  <si>
    <t>C5709A-24Z-2</t>
  </si>
  <si>
    <t>C5709A-24Z-3</t>
  </si>
  <si>
    <t>C5709A-24Z-4</t>
  </si>
  <si>
    <t>C5709A-25Z-1</t>
  </si>
  <si>
    <t>C5709A-25Z-2</t>
  </si>
  <si>
    <t>C5709A-25Z-3</t>
  </si>
  <si>
    <t>C5709A-25Z-4</t>
  </si>
  <si>
    <t>C5709A-26Z-1</t>
  </si>
  <si>
    <t>C5709A-26Z-2</t>
  </si>
  <si>
    <t>C5709A-26Z-3</t>
  </si>
  <si>
    <t>C5709A-26Z-4</t>
  </si>
  <si>
    <t>C5709A-27Z-1</t>
  </si>
  <si>
    <t>C5709A-27Z-2</t>
  </si>
  <si>
    <t>C5709A-27Z-3</t>
  </si>
  <si>
    <t>C5709A-27Z-4</t>
  </si>
  <si>
    <t>C5709A-28Z-1</t>
  </si>
  <si>
    <t>C5709A-28Z-2</t>
  </si>
  <si>
    <t>C5709A-28Z-3</t>
  </si>
  <si>
    <t>C5709A-28Z-4</t>
  </si>
  <si>
    <t>C5709A-29Z-1</t>
  </si>
  <si>
    <t>C5709A-30Z-1</t>
  </si>
  <si>
    <t>C5709A-30Z-2</t>
  </si>
  <si>
    <t>C5709A-30Z-3</t>
  </si>
  <si>
    <t>C5709A-31Z-1</t>
  </si>
  <si>
    <t>C5709A-31Z-2</t>
  </si>
  <si>
    <t>C5709A-31Z-3</t>
  </si>
  <si>
    <t>C5709A-31Z-4</t>
  </si>
  <si>
    <t>C5709A-32Z-1</t>
  </si>
  <si>
    <t>C5709A-32Z-2</t>
  </si>
  <si>
    <t>C5709A-32Z-3</t>
  </si>
  <si>
    <t>C5709A-32Z-4</t>
  </si>
  <si>
    <t>C5709A-33Z-1</t>
  </si>
  <si>
    <t>C5709A-33Z-2</t>
  </si>
  <si>
    <t>C5709A-33Z-3</t>
  </si>
  <si>
    <t>C5709A-33Z-4</t>
  </si>
  <si>
    <t>C5709A-34Z-1</t>
  </si>
  <si>
    <t>C5709A-34Z-2</t>
  </si>
  <si>
    <t>C5709A-34Z-3</t>
  </si>
  <si>
    <t>C5709A-35Z-1</t>
  </si>
  <si>
    <t>C5709A-36Z-1</t>
  </si>
  <si>
    <t>C5709A-36Z-2</t>
  </si>
  <si>
    <t>C5709A-37Z-1</t>
  </si>
  <si>
    <t>C5709A-37Z-2</t>
  </si>
  <si>
    <t>C5709A-38Z-1</t>
  </si>
  <si>
    <t>C5709A-38Z-2</t>
  </si>
  <si>
    <t>C5709A-38Z-3</t>
  </si>
  <si>
    <t>C5709A-38Z-4</t>
  </si>
  <si>
    <t>C5709A-39Z-1</t>
  </si>
  <si>
    <t>C5709A-39Z-2</t>
  </si>
  <si>
    <t>C5709A-39Z-3</t>
  </si>
  <si>
    <t>C5709A-39Z-4</t>
  </si>
  <si>
    <t>C5709A-40Z-1</t>
  </si>
  <si>
    <t>C5709A-40Z-2</t>
  </si>
  <si>
    <t>C5709A-40Z-3</t>
  </si>
  <si>
    <t>C5709A-40Z-4</t>
  </si>
  <si>
    <t>C5709A-41Z-1</t>
  </si>
  <si>
    <t>C5709A-41Z-2</t>
  </si>
  <si>
    <t>C5709A-41Z-3</t>
  </si>
  <si>
    <t>C5709A-41Z-4</t>
  </si>
  <si>
    <t>C5709A-42Z-1</t>
  </si>
  <si>
    <t>C5709A-42Z-2</t>
  </si>
  <si>
    <t>C5709A-42Z-3</t>
  </si>
  <si>
    <t>C5709A-42Z-4</t>
  </si>
  <si>
    <t>C5709A-43Z-1</t>
  </si>
  <si>
    <t>C5709A-43Z-2</t>
  </si>
  <si>
    <t>C5709A-43Z-3</t>
  </si>
  <si>
    <t>C5709A-43Z-4</t>
  </si>
  <si>
    <t>C5709A-44Z-1</t>
  </si>
  <si>
    <t>C5709A-44Z-2</t>
  </si>
  <si>
    <t>C5709A-44Z-3</t>
  </si>
  <si>
    <t>C5709A-44Z-4</t>
  </si>
  <si>
    <t>C5709A-45Z-1</t>
  </si>
  <si>
    <t>C5709A-45Z-2</t>
  </si>
  <si>
    <t>C5709A-45Z-3</t>
  </si>
  <si>
    <t>C5709A-45Z-4</t>
  </si>
  <si>
    <t>C5709A-46Z-1</t>
  </si>
  <si>
    <t>C5709A-46Z-2</t>
  </si>
  <si>
    <t>C5709A-46Z-3</t>
  </si>
  <si>
    <t>C5709A-46Z-4</t>
  </si>
  <si>
    <t>C5709A-47Z-1</t>
  </si>
  <si>
    <t>C5709A-47Z-2</t>
  </si>
  <si>
    <t>C5709A-47Z-3</t>
  </si>
  <si>
    <t>C5709A-48Z-1</t>
  </si>
  <si>
    <t>C5709A-49Z-1</t>
  </si>
  <si>
    <t>C5709A-49Z-2</t>
  </si>
  <si>
    <t>C5709A-49Z-3</t>
  </si>
  <si>
    <t>C5709A-50Z-1</t>
  </si>
  <si>
    <t>C5709A-50Z-2</t>
  </si>
  <si>
    <t>C5709A-51Z-1</t>
  </si>
  <si>
    <t>C5709A-51Z-2</t>
  </si>
  <si>
    <t>C5709A-51Z-3</t>
  </si>
  <si>
    <t>C5709A-51Z-4</t>
  </si>
  <si>
    <t>51-5</t>
  </si>
  <si>
    <t>C5709A-51Z-5</t>
  </si>
  <si>
    <t>C5709A-52Z-1</t>
  </si>
  <si>
    <t>C5709A-52Z-2</t>
  </si>
  <si>
    <t>C5709A-52Z-3</t>
  </si>
  <si>
    <t>C5709A-52Z-4</t>
  </si>
  <si>
    <t>C5709A-53Z-1</t>
  </si>
  <si>
    <t>C5709A-53Z-2</t>
  </si>
  <si>
    <t>C5709A-53Z-3</t>
  </si>
  <si>
    <t>C5709A-53Z-4</t>
  </si>
  <si>
    <t>C5709A-54Z-1</t>
  </si>
  <si>
    <t>C5709A-54Z-2</t>
  </si>
  <si>
    <t>C5709A-54Z-3</t>
  </si>
  <si>
    <t>C5709A-54Z-4</t>
  </si>
  <si>
    <t>C5709A-55Z-1</t>
  </si>
  <si>
    <t>C5709A-55Z-2</t>
  </si>
  <si>
    <t>C5709A-55Z-3</t>
  </si>
  <si>
    <t>C5709A-55Z-4</t>
  </si>
  <si>
    <t>C5709A-56Z-1</t>
  </si>
  <si>
    <t>C5709A-56Z-2</t>
  </si>
  <si>
    <t>C5709A-56Z-3</t>
  </si>
  <si>
    <t>C5709A-56Z-4</t>
  </si>
  <si>
    <t>C5709A-57Z-1</t>
  </si>
  <si>
    <t>C5709A-57Z-2</t>
  </si>
  <si>
    <t>C5709A-57Z-3</t>
  </si>
  <si>
    <t>C5709A-57Z-4</t>
  </si>
  <si>
    <t>C5709A-58Z-1</t>
  </si>
  <si>
    <t>C5709A-58Z-2</t>
  </si>
  <si>
    <t>C5709A-58Z-3</t>
  </si>
  <si>
    <t>C5709A-58Z-4</t>
  </si>
  <si>
    <t>C5709A-59Z-1</t>
  </si>
  <si>
    <t>C5709A-59Z-2</t>
  </si>
  <si>
    <t>C5709A-59Z-3</t>
  </si>
  <si>
    <t>C5709A-59Z-4</t>
  </si>
  <si>
    <t>C5709A-60Z-1</t>
  </si>
  <si>
    <t>C5709A-60Z-2</t>
  </si>
  <si>
    <t>C5709A-60Z-3</t>
  </si>
  <si>
    <t>C5709A-60Z-4</t>
  </si>
  <si>
    <t>C5709A-61Z-1</t>
  </si>
  <si>
    <t>C5709A-61Z-2</t>
  </si>
  <si>
    <t>C5709A-61Z-3</t>
  </si>
  <si>
    <t>C5709A-61Z-4</t>
  </si>
  <si>
    <t>C5709A-62Z-1</t>
  </si>
  <si>
    <t>C5709A-62Z-2</t>
  </si>
  <si>
    <t>C5709A-62Z-3</t>
  </si>
  <si>
    <t>C5709A-62Z-4</t>
  </si>
  <si>
    <t>C5709A-64Z-1</t>
  </si>
  <si>
    <t>C5709A-63Z-1</t>
  </si>
  <si>
    <t>C5709A-64Z-2</t>
  </si>
  <si>
    <t>C5709A-64Z-3</t>
  </si>
  <si>
    <t>C5709A-64Z-4</t>
  </si>
  <si>
    <t>64-5</t>
  </si>
  <si>
    <t>C5709A-64Z-5</t>
  </si>
  <si>
    <t>C5709A-65Z-1</t>
  </si>
  <si>
    <t>C5709A-65Z-2</t>
  </si>
  <si>
    <t>C5709A-65Z-3</t>
  </si>
  <si>
    <t>C5709A-65Z-4</t>
  </si>
  <si>
    <t>C5709A-66Z-1</t>
  </si>
  <si>
    <t>C5709A-66Z-2</t>
  </si>
  <si>
    <t>C5709A-66Z-3</t>
  </si>
  <si>
    <t>C5709A-66Z-4</t>
  </si>
  <si>
    <t>C5709A-67Z-1</t>
  </si>
  <si>
    <t>C5709A-67Z-2</t>
  </si>
  <si>
    <t>C5709A-67Z-3</t>
  </si>
  <si>
    <t>C5709A-67Z-4</t>
  </si>
  <si>
    <t>C5709A-68Z-1</t>
  </si>
  <si>
    <t>C5709A-68Z-2</t>
  </si>
  <si>
    <t>C5709A-68Z-3</t>
  </si>
  <si>
    <t>C5709A-68Z-4</t>
  </si>
  <si>
    <t>C5709A-69Z-1</t>
  </si>
  <si>
    <t>C5709A-69Z-2</t>
  </si>
  <si>
    <t>C5709A-69Z-3</t>
  </si>
  <si>
    <t>C5709A-69Z-4</t>
  </si>
  <si>
    <t>C5709A-70Z-1</t>
  </si>
  <si>
    <t>C5709A-70Z-2</t>
  </si>
  <si>
    <t>C5709A-70Z-3</t>
  </si>
  <si>
    <t>C5709A-70Z-4</t>
  </si>
  <si>
    <t>C5709A-71Z-1</t>
  </si>
  <si>
    <t>C5709A-71Z-2</t>
  </si>
  <si>
    <t>C5709A-71Z-3</t>
  </si>
  <si>
    <t>C5709A-71Z-4</t>
  </si>
  <si>
    <t>C5709A-72Z-1</t>
  </si>
  <si>
    <t>C5709A-72Z-2</t>
  </si>
  <si>
    <t>C5709A-72Z-3</t>
  </si>
  <si>
    <t>C5709A-72Z-4</t>
  </si>
  <si>
    <t>C5709A-73Z-1</t>
  </si>
  <si>
    <t>C5709A-73Z-2</t>
  </si>
  <si>
    <t>C5709A-73Z-3</t>
  </si>
  <si>
    <t>C5709A-73Z-4</t>
  </si>
  <si>
    <t>C5709A-74Z-1</t>
  </si>
  <si>
    <t>C5709A-74Z-2</t>
  </si>
  <si>
    <t>C5709A-74Z-3</t>
  </si>
  <si>
    <t>C5709A-74Z-4</t>
  </si>
  <si>
    <t>C5709A-75Z-1</t>
  </si>
  <si>
    <t>C5709A-75Z-2</t>
  </si>
  <si>
    <t>C5709A-75Z-3</t>
  </si>
  <si>
    <t>C5709A-75Z-4</t>
  </si>
  <si>
    <t>C5709A-76Z-1</t>
  </si>
  <si>
    <t>C5709A-76Z-2</t>
  </si>
  <si>
    <t>C5709A-76Z-3</t>
  </si>
  <si>
    <t>C5709A-76Z-4</t>
  </si>
  <si>
    <t>C5709A-77Z-1</t>
  </si>
  <si>
    <t>C5709A-77Z-2</t>
  </si>
  <si>
    <t>C5709A-77Z-3</t>
  </si>
  <si>
    <t>C5709A-77Z-4</t>
  </si>
  <si>
    <t>C5709A-78Z-1</t>
  </si>
  <si>
    <t>C5709A-78Z-2</t>
  </si>
  <si>
    <t>C5709A-78Z-3</t>
  </si>
  <si>
    <t>C5709A-78Z-4</t>
  </si>
  <si>
    <t>C5709A-79Z-1</t>
  </si>
  <si>
    <t>C5709A-79Z-2</t>
  </si>
  <si>
    <t>C5709A-79Z-3</t>
  </si>
  <si>
    <t>C5709A-79Z-4</t>
  </si>
  <si>
    <t>C5709A-80Z-1</t>
  </si>
  <si>
    <t>C5709A-80Z-2</t>
  </si>
  <si>
    <t>C5709A-80Z-3</t>
  </si>
  <si>
    <t>C5709A-80Z-4</t>
  </si>
  <si>
    <t>C5709A-81Z-1</t>
  </si>
  <si>
    <t>C5709A-81Z-2</t>
  </si>
  <si>
    <t>C5709A-81Z-3</t>
  </si>
  <si>
    <t>C5709A-81Z-4</t>
  </si>
  <si>
    <t>C5709A-82Z-1</t>
  </si>
  <si>
    <t>C5709A-82Z-2</t>
  </si>
  <si>
    <t>C5709A-82Z-3</t>
  </si>
  <si>
    <t>C5709A-82Z-4</t>
  </si>
  <si>
    <t>C5709A-83Z-1</t>
  </si>
  <si>
    <t>C5709A-83Z-2</t>
  </si>
  <si>
    <t>C5709A-83Z-3</t>
  </si>
  <si>
    <t>C5709A-83Z-4</t>
  </si>
  <si>
    <t>C5709A-84Z-1</t>
  </si>
  <si>
    <t>C5709A-84Z-2</t>
  </si>
  <si>
    <t>C5709A-84Z-3</t>
  </si>
  <si>
    <t>C5709A-84Z-4</t>
  </si>
  <si>
    <t>C5709A-85Z-1</t>
  </si>
  <si>
    <t>C5709A-85Z-2</t>
  </si>
  <si>
    <t>C5709A-85Z-3</t>
  </si>
  <si>
    <t>C5709A-85Z-4</t>
  </si>
  <si>
    <t>C5709A-86Z-1</t>
  </si>
  <si>
    <t>C5709A-86Z-2</t>
  </si>
  <si>
    <t>C5709A-86Z-3</t>
  </si>
  <si>
    <t>C5709A-86Z-4</t>
  </si>
  <si>
    <t>C5709A-87Z-1</t>
  </si>
  <si>
    <t>C5709A-87Z-2</t>
  </si>
  <si>
    <t>C5709A-87Z-3</t>
  </si>
  <si>
    <t>C5709A-87Z-4</t>
  </si>
  <si>
    <t>C5709A-88Z-1</t>
  </si>
  <si>
    <t>C5709A-88Z-2</t>
  </si>
  <si>
    <t>C5709A-88Z-3</t>
  </si>
  <si>
    <t>C5709A-88Z-4</t>
  </si>
  <si>
    <t>C5709A-89Z-1</t>
  </si>
  <si>
    <t>C5709A-89Z-2</t>
  </si>
  <si>
    <t>C5709A-89Z-3</t>
  </si>
  <si>
    <t>C5709A-89Z-4</t>
  </si>
  <si>
    <t>C5709A-90Z-1</t>
  </si>
  <si>
    <t>C5709A-90Z-2</t>
  </si>
  <si>
    <t>C5709A-90Z-3</t>
  </si>
  <si>
    <t>C5709A-90Z-4</t>
  </si>
  <si>
    <t>C5709A-91Z-1</t>
  </si>
  <si>
    <t>C5709A-91Z-2</t>
  </si>
  <si>
    <t>C5709A-91Z-3</t>
  </si>
  <si>
    <t>C5709A-91Z-4</t>
  </si>
  <si>
    <t>C5709A-92Z-1</t>
  </si>
  <si>
    <t>C5709A-92Z-2</t>
  </si>
  <si>
    <t>C5709A-92Z-3</t>
  </si>
  <si>
    <t>C5709A-92Z-4</t>
  </si>
  <si>
    <t>C5709A-93Z-1</t>
  </si>
  <si>
    <t>C5709A-93Z-2</t>
  </si>
  <si>
    <t>C5709A-93Z-3</t>
  </si>
  <si>
    <t>C5709A-93Z-4</t>
  </si>
  <si>
    <t>C5709A-94Z-1</t>
  </si>
  <si>
    <t>C5709A-94Z-2</t>
  </si>
  <si>
    <t>C5709A-94Z-3</t>
  </si>
  <si>
    <t>C5709A-94Z-4</t>
  </si>
  <si>
    <t>C5709A-95Z-1</t>
  </si>
  <si>
    <t>C5709A-95Z-2</t>
  </si>
  <si>
    <t>C5709A-95Z-3</t>
  </si>
  <si>
    <t>C5709A-95Z-4</t>
  </si>
  <si>
    <t>C5709A-96Z-1</t>
  </si>
  <si>
    <t>C5709A-96Z-2</t>
  </si>
  <si>
    <t>C5709A-96Z-3</t>
  </si>
  <si>
    <t>C5709A-96Z-4</t>
  </si>
  <si>
    <t>C5709A-97Z-1</t>
  </si>
  <si>
    <t>C5709A-97Z-2</t>
  </si>
  <si>
    <t>C5709A-97Z-3</t>
  </si>
  <si>
    <t>C5709A-97Z-4</t>
  </si>
  <si>
    <t>C5709A-98Z-1</t>
  </si>
  <si>
    <t>C5709A-98Z-2</t>
  </si>
  <si>
    <t>C5709A-98Z-3</t>
  </si>
  <si>
    <t>C5709A-98Z-4</t>
  </si>
  <si>
    <t>C5709A-99Z-1</t>
  </si>
  <si>
    <t>C5709A-99Z-2</t>
  </si>
  <si>
    <t>C5709A-99Z-3</t>
  </si>
  <si>
    <t>C5709A-99Z-4</t>
  </si>
  <si>
    <t>C5709A-100Z-1</t>
  </si>
  <si>
    <t>C5709A-100Z-2</t>
  </si>
  <si>
    <t>C5709A-100Z-3</t>
  </si>
  <si>
    <t>C5709A-100Z-4</t>
  </si>
  <si>
    <t>C5709A-101Z-1</t>
  </si>
  <si>
    <t>C5709A-101Z-2</t>
  </si>
  <si>
    <t>C5709A-101Z-3</t>
  </si>
  <si>
    <t>C5709A-101Z-4</t>
  </si>
  <si>
    <t>C5709A-102Z-1</t>
  </si>
  <si>
    <t>C5709A-102Z-2</t>
  </si>
  <si>
    <t>C5709A-102Z-3</t>
  </si>
  <si>
    <t>C5709A-102Z-4</t>
  </si>
  <si>
    <t>C5709A-103Z-1</t>
  </si>
  <si>
    <t>C5709A-103Z-2</t>
  </si>
  <si>
    <t>C5709A-103Z-3</t>
  </si>
  <si>
    <t>C5709A-103Z-4</t>
  </si>
  <si>
    <t>C5709A-104Z-1</t>
  </si>
  <si>
    <t>C5709A-104Z-2</t>
  </si>
  <si>
    <t>C5709A-104Z-3</t>
  </si>
  <si>
    <t>C5709A-104Z-4</t>
  </si>
  <si>
    <t>C5709A-105Z-1</t>
  </si>
  <si>
    <t>C5709A-105Z-2</t>
  </si>
  <si>
    <t>C5709A-105Z-3</t>
  </si>
  <si>
    <t>C5709A-105Z-4</t>
  </si>
  <si>
    <t>C5709A-106Z-1</t>
  </si>
  <si>
    <t>C5709A-106Z-2</t>
  </si>
  <si>
    <t>C5709A-106Z-3</t>
  </si>
  <si>
    <t>C5709A-106Z-4</t>
  </si>
  <si>
    <t>C5709A-107Z-1</t>
  </si>
  <si>
    <t>C5709A-107Z-2</t>
  </si>
  <si>
    <t>C5709A-107Z-3</t>
  </si>
  <si>
    <t>C5709A-107Z-4</t>
  </si>
  <si>
    <t>C5709A-108Z-1</t>
  </si>
  <si>
    <t>C5709A-108Z-2</t>
  </si>
  <si>
    <t>C5709A-108Z-3</t>
  </si>
  <si>
    <t>C5709A-108Z-4</t>
  </si>
  <si>
    <t>C5709A-109Z-1</t>
  </si>
  <si>
    <t>C5709A-109Z-2</t>
  </si>
  <si>
    <t>C5709A-109Z-3</t>
  </si>
  <si>
    <t>C5709A-110Z-1</t>
  </si>
  <si>
    <t>C5709A-111Z-1</t>
  </si>
  <si>
    <t>C5709A-111Z-2</t>
  </si>
  <si>
    <t>C5709A-111Z-3</t>
  </si>
  <si>
    <t>C5709A-111Z-4</t>
  </si>
  <si>
    <t>C5709A-112Z-1</t>
  </si>
  <si>
    <t>C5709A-112Z-2</t>
  </si>
  <si>
    <t>C5709A-112Z-3</t>
  </si>
  <si>
    <t>C5709A-112Z-4</t>
  </si>
  <si>
    <t>C5709A-113Z-1</t>
  </si>
  <si>
    <t>C5709A-113Z-2</t>
  </si>
  <si>
    <t>C5709A-113Z-3</t>
  </si>
  <si>
    <t>C5709A-113Z-4</t>
  </si>
  <si>
    <t>C5709A-114Z-1</t>
  </si>
  <si>
    <t>C5709A-114Z-2</t>
  </si>
  <si>
    <t>C5709A-114Z-3</t>
  </si>
  <si>
    <t>C5709A-114Z-4</t>
  </si>
  <si>
    <t>16/8/2018</t>
  </si>
  <si>
    <t>CA-KSK-GV-UL</t>
  </si>
  <si>
    <t>807-C5709A</t>
  </si>
  <si>
    <t>multiple</t>
  </si>
  <si>
    <t>4a</t>
  </si>
  <si>
    <t>4b</t>
  </si>
  <si>
    <t>4c</t>
  </si>
  <si>
    <t>4d</t>
  </si>
  <si>
    <t>4e</t>
  </si>
  <si>
    <t>5a</t>
  </si>
  <si>
    <t>5b</t>
  </si>
  <si>
    <t>5c</t>
  </si>
  <si>
    <t>5d</t>
  </si>
  <si>
    <t>5e</t>
  </si>
  <si>
    <t>5f</t>
  </si>
  <si>
    <t>6a</t>
  </si>
  <si>
    <t>6b</t>
  </si>
  <si>
    <t>MS-GC-UH-LT</t>
  </si>
  <si>
    <t>6c</t>
  </si>
  <si>
    <t>6d</t>
  </si>
  <si>
    <t>6e</t>
  </si>
  <si>
    <t>6f</t>
  </si>
  <si>
    <t>6g</t>
  </si>
  <si>
    <t>6h</t>
  </si>
  <si>
    <t>7a</t>
  </si>
  <si>
    <t>8a</t>
  </si>
  <si>
    <t>multiples</t>
  </si>
  <si>
    <t>8b</t>
  </si>
  <si>
    <t>8c</t>
  </si>
  <si>
    <t>9a</t>
  </si>
  <si>
    <t>9b</t>
  </si>
  <si>
    <t>9c</t>
  </si>
  <si>
    <t>9d</t>
  </si>
  <si>
    <t>10a</t>
  </si>
  <si>
    <t>10b</t>
  </si>
  <si>
    <t>10c</t>
  </si>
  <si>
    <t>11a</t>
  </si>
  <si>
    <t>11b</t>
  </si>
  <si>
    <t>11c</t>
  </si>
  <si>
    <t>11d</t>
  </si>
  <si>
    <t>12a</t>
  </si>
  <si>
    <t>12b</t>
  </si>
  <si>
    <t>12c</t>
  </si>
  <si>
    <t>12d</t>
  </si>
  <si>
    <t>13a</t>
  </si>
  <si>
    <t>13b</t>
  </si>
  <si>
    <t>13c</t>
  </si>
  <si>
    <t>14a</t>
  </si>
  <si>
    <t>14b</t>
  </si>
  <si>
    <t>too altered</t>
  </si>
  <si>
    <t>brownish yellow</t>
  </si>
  <si>
    <t>reddish brownish</t>
  </si>
  <si>
    <t>greenish</t>
  </si>
  <si>
    <t>subequant</t>
  </si>
  <si>
    <t>subhedral</t>
  </si>
  <si>
    <t>heavily fractured area</t>
  </si>
  <si>
    <t>green, blue</t>
  </si>
  <si>
    <t>heavily fragured section</t>
  </si>
  <si>
    <t>fractured section</t>
  </si>
  <si>
    <t>gradational decrease of opx towards the end of the section</t>
  </si>
  <si>
    <t>heavily veined section</t>
  </si>
  <si>
    <t>green, gray</t>
  </si>
  <si>
    <t>Mbio from 32cm to 83cm</t>
  </si>
  <si>
    <t xml:space="preserve">green, blue </t>
  </si>
  <si>
    <t>green, blue, dark brown</t>
  </si>
  <si>
    <t>Two small areas show a more gray alteration colour for the opx</t>
  </si>
  <si>
    <t>section is highly fractured</t>
  </si>
  <si>
    <t>localy patches with enriched opx concentration</t>
  </si>
  <si>
    <t>green, blue, gray</t>
  </si>
  <si>
    <t xml:space="preserve">altered opx are gray instead of golden brown </t>
  </si>
  <si>
    <t xml:space="preserve">reddish brown, blue </t>
  </si>
  <si>
    <t>Section contains green and black serpentine veins that were potentialy former magmatic dykes</t>
  </si>
  <si>
    <t>Section contains two highly fractured zones from 27cm to 28cm and from 43cm to 46cm and one serpentine vein that was potentialy a former magmatic dyke</t>
  </si>
  <si>
    <t xml:space="preserve">black brownish green  </t>
  </si>
  <si>
    <t>layering</t>
  </si>
  <si>
    <t>black green blue</t>
  </si>
  <si>
    <t>strongly fractured zone</t>
  </si>
  <si>
    <t>Section contains zones that are enriched in opx, less than 25mm thick and with clear boundaries</t>
  </si>
  <si>
    <t>dark blue green</t>
  </si>
  <si>
    <t>area on top of the section is enriched in opx</t>
  </si>
  <si>
    <t>Section contains 3 pyroxenetic dykes less than 2mm thick, overprinted by serpentine veins</t>
  </si>
  <si>
    <t>Section contains 2 magmatic dykes less than 20mm thick, overprinted by serpentine veins</t>
  </si>
  <si>
    <t>dark bluie green</t>
  </si>
  <si>
    <t>greenish brown</t>
  </si>
  <si>
    <t>2.5</t>
  </si>
  <si>
    <t xml:space="preserve">section contains zones that are enriched in opx, less than 25 mm thick and with clear boundaries </t>
  </si>
  <si>
    <t>5</t>
  </si>
  <si>
    <t>section contains zones that are enriched in opx, 5-10 cm thick and with clear boundaries</t>
  </si>
  <si>
    <t>1.5</t>
  </si>
  <si>
    <t>2</t>
  </si>
  <si>
    <t>reddish cpx</t>
  </si>
  <si>
    <t>reddish</t>
  </si>
  <si>
    <t>3</t>
  </si>
  <si>
    <t>greenish black</t>
  </si>
  <si>
    <t>Alluvium composed of unconsolidated peridotite gravels</t>
  </si>
  <si>
    <t>highly fragmented and veined oxidized serpentinized harzburgite</t>
  </si>
  <si>
    <t>Alluvium composed of lithified clasts set in a calcareous matrix</t>
  </si>
  <si>
    <t>highly fragmented and veined greenish serpentinized harzburgite that is transected by numerous sheared zones, this subunit represents the relatively intact portions in between said shear zones</t>
  </si>
  <si>
    <t>highly fragmented and veined greenish serpentinized harzburgite represents the sheared sections of the harzburgite</t>
  </si>
  <si>
    <t>fragmented and veined greenish serpentinized harzburgite cut by dense vein network</t>
  </si>
  <si>
    <t>fragmented and veined oxidized serpentinized harzburgite cut by dense vein network</t>
  </si>
  <si>
    <t>Serpentinized harzburgite, highly farctured</t>
  </si>
  <si>
    <t>Serpentinized harzburgite with small patch depleted in opx</t>
  </si>
  <si>
    <t>Serpentinized harzburgite, highly fractured and sheared</t>
  </si>
  <si>
    <t>Serpentinized harzburgite, localy heaviliy fractured</t>
  </si>
  <si>
    <t>Serpentinized harzburgite, with high vein intensity</t>
  </si>
  <si>
    <t xml:space="preserve">Serpentinized harzburgite, locally highly fractured </t>
  </si>
  <si>
    <t>Serpentinized harzburgite with patches enriched in opx</t>
  </si>
  <si>
    <t>Serpentinized dunite with high vein intensity</t>
  </si>
  <si>
    <t>Serpentinized harzburgite with high vein intensity and a gradual increase in opx concentration with increasing depth</t>
  </si>
  <si>
    <t>serpentinized harzburgite with high vein intensity and a gradual increase in opx concentration with increasing depth</t>
  </si>
  <si>
    <t>erpentinized harzburgite with high vein intensity and a gradual increase in opx concentration with increasing depth</t>
  </si>
  <si>
    <t>serpentinized harzburgite</t>
  </si>
  <si>
    <t>highly altered and serpentinized harzburgite with gabbroic and pyroxenitic dike, moderately fractured</t>
  </si>
  <si>
    <t>serpentinized harzburgite cutted by a moderate network of veins</t>
  </si>
  <si>
    <t>Serpentinized harzburgite cut by few magmtic dykes overprinted by serpentine veins, creating a rusty brown halo. Unit contains repetetive subparallel zones enriched of opx-enrichment</t>
  </si>
  <si>
    <t>Serpentinized harzburgite cut by few pyroxenitic dykes less than 2mm thick, overprinted by serpentine veins</t>
  </si>
  <si>
    <t>oxidized serpentinized harzburgite not intruded by dikes</t>
  </si>
  <si>
    <t>oxidized and serpentinized harzburgite containing repetetive subparallel zones of opx-enrichment</t>
  </si>
  <si>
    <t>Serpentinized harzburgite containing repetetive subparallel zones of opx-enrichment</t>
  </si>
  <si>
    <t>oxidized and Serpentinized harzburgite containing repetetive subparallel zones of opx-enrichment</t>
  </si>
  <si>
    <t>altered clinopyroxenite</t>
  </si>
  <si>
    <t>altered gabbro</t>
  </si>
  <si>
    <t>serpentinized harzburgite not intruded by dikes</t>
  </si>
  <si>
    <t>oxidized and highly serpentinized</t>
  </si>
  <si>
    <t xml:space="preserve">dense network of carbonate and serpentine veins </t>
  </si>
  <si>
    <t xml:space="preserve">network of carbonate and serpentine veins </t>
  </si>
  <si>
    <t xml:space="preserve">dense network of carbonate and black and greenish serpentine veins </t>
  </si>
  <si>
    <t>highly serpentinized</t>
  </si>
  <si>
    <t>Irregluar thin light green veins</t>
  </si>
  <si>
    <t>Irregular thin black, green and white veins</t>
  </si>
  <si>
    <t>Irregular thin black, green and bluish white veins</t>
  </si>
  <si>
    <t>High intensity of irregular thin black, green and white veins</t>
  </si>
  <si>
    <t xml:space="preserve">Irregular thin black, white and green veins </t>
  </si>
  <si>
    <t xml:space="preserve">Irregular thin white, black and green veins </t>
  </si>
  <si>
    <t>Irregular thin black, bluish white and green veins</t>
  </si>
  <si>
    <t>Irregular thin white, black and gray veins</t>
  </si>
  <si>
    <t>Irregular network of thin black and greenish gray veins</t>
  </si>
  <si>
    <t>irregular thin black, green and white veins</t>
  </si>
  <si>
    <t>green veins and mineralized brownish veins</t>
  </si>
  <si>
    <t>black, green, white veins and mineralized brownish veins</t>
  </si>
  <si>
    <t>green, white veins and mineralized brownish veins</t>
  </si>
  <si>
    <t>white veins and mineralized brownish veins</t>
  </si>
  <si>
    <t>Irregular thin, black, gray and white veins</t>
  </si>
  <si>
    <t>Irregular black, white and greenish veins</t>
  </si>
  <si>
    <t>Irregular thin black and white veins</t>
  </si>
  <si>
    <t xml:space="preserve">network  of green-white veins and some black-white and green veins </t>
  </si>
  <si>
    <t xml:space="preserve">network  of dark green-white veins and some black-white and green veins </t>
  </si>
  <si>
    <t>some black-white veins</t>
  </si>
  <si>
    <t>some white and green veins</t>
  </si>
  <si>
    <t>background of black veins</t>
  </si>
  <si>
    <t>some green and black-white veins</t>
  </si>
  <si>
    <t>network of black-white veins</t>
  </si>
  <si>
    <t>some white veins</t>
  </si>
  <si>
    <t>some black to green veins</t>
  </si>
  <si>
    <t>network of thin white veins</t>
  </si>
  <si>
    <t>highly altered</t>
  </si>
  <si>
    <t>some green to black veins</t>
  </si>
  <si>
    <t>dense network of thin white veins</t>
  </si>
  <si>
    <t>fine green veins</t>
  </si>
  <si>
    <t>background black-green veins</t>
  </si>
  <si>
    <t>background black veins</t>
  </si>
  <si>
    <t>millimetric black-green veins and many thin white veins</t>
  </si>
  <si>
    <t>dense network of green veins</t>
  </si>
  <si>
    <t>thin white-black veins and some black veins</t>
  </si>
  <si>
    <t>some fine white vein</t>
  </si>
  <si>
    <t>background black and fine white veins</t>
  </si>
  <si>
    <t>dense network of black-white, thin white veins, some large green and black veins</t>
  </si>
  <si>
    <t>Top contact  comments</t>
  </si>
  <si>
    <t>ALTERATION VEIN</t>
  </si>
  <si>
    <t>SHARP</t>
  </si>
  <si>
    <t>IRREGULAR</t>
  </si>
  <si>
    <t>CONTACT H/D</t>
  </si>
  <si>
    <t>dyke of approximatlety 9.5 cm but not clearly measurable</t>
  </si>
  <si>
    <t>SerpentinizedGABBRO</t>
  </si>
  <si>
    <t>17/8/2018</t>
  </si>
  <si>
    <t>network of green-black veins and some millimetric green veins</t>
  </si>
  <si>
    <t>oxidized serpentinized harzburgite not intruded by dikes but is cut by a sheared zone</t>
  </si>
  <si>
    <t>15a</t>
  </si>
  <si>
    <t>network of green-black veins and some thin white veins</t>
  </si>
  <si>
    <t>15b</t>
  </si>
  <si>
    <t>serpentinized harzburgite containing repetetive subparallel zones of opx-enrichment</t>
  </si>
  <si>
    <t>network of green-black veins and a network of thin white veins</t>
  </si>
  <si>
    <t>15c</t>
  </si>
  <si>
    <t>oxidized serpentinized harzburgite containing repetetive subparallel zones of opx-enrichment</t>
  </si>
  <si>
    <t>15d</t>
  </si>
  <si>
    <t xml:space="preserve">section contains zones that are enriched in opx, up to 25 mm thick and with clear boundaries </t>
  </si>
  <si>
    <t>serpentinized harzburgite containing repetetive subparallel zones of opx-enrichment occassionally intruded by thin gabbroic dikes</t>
  </si>
  <si>
    <t>1</t>
  </si>
  <si>
    <t>greenish white</t>
  </si>
  <si>
    <t>altered gabbroic dike</t>
  </si>
  <si>
    <t>1.3</t>
  </si>
  <si>
    <t>0.5</t>
  </si>
  <si>
    <t>oxidized serpentinized harzburgite  with lower opx content and some dunitic patches, cut by multiple sheared zones and veins and occassionally intrude\d by gabbroic dikes. Faint and thin layering is present</t>
  </si>
  <si>
    <t>network of thick green-black veins and a network of thin white veins</t>
  </si>
  <si>
    <t>brownish</t>
  </si>
  <si>
    <t>oxidized serpentinized harzburgite  with lower opx content and some dunitic patches, cut by multiple sheared zones and veins and occassionally intruded by gabbroic dikes. Faint and thin layering is present</t>
  </si>
  <si>
    <t>some thick green veins and network of fine white veins</t>
  </si>
  <si>
    <t>17a</t>
  </si>
  <si>
    <t>serpentinized harzburgite relatively intact</t>
  </si>
  <si>
    <t>some fine white and fine black veins</t>
  </si>
  <si>
    <t>17b</t>
  </si>
  <si>
    <t>oxidized and serpentinized dunitic zone cut by multiple fractures and vein networks</t>
  </si>
  <si>
    <t>dense network of fine white-black and black veins</t>
  </si>
  <si>
    <t>17c</t>
  </si>
  <si>
    <t>oxidized and serpentinized harzburgite zone cut by multiple fractures and vein networks</t>
  </si>
  <si>
    <t>17d</t>
  </si>
  <si>
    <t>serpentinized harzburgite containing repetetive subparallel zones of opx-enrichment occassionally intruded by thin gabbroic and pyroxenitic dikes</t>
  </si>
  <si>
    <t>some white-black veins</t>
  </si>
  <si>
    <t>vein cross cutting the dikes</t>
  </si>
  <si>
    <t>altered reddish gabbro</t>
  </si>
  <si>
    <t>18a</t>
  </si>
  <si>
    <t>section contains faint zones of linear opx enrichment</t>
  </si>
  <si>
    <t>dense black and white network and some green veins</t>
  </si>
  <si>
    <t>18b</t>
  </si>
  <si>
    <t>18c</t>
  </si>
  <si>
    <t>dense black and white network and some thick green veins</t>
  </si>
  <si>
    <t>18d</t>
  </si>
  <si>
    <t>oxidized and serpentinized harzburgite zone cut by multiple shear zones, primary structures no longer distinguishable</t>
  </si>
  <si>
    <t>dense veining related to sheared zones</t>
  </si>
  <si>
    <t>18e</t>
  </si>
  <si>
    <t>oxidized and serpentinized harzburgite zone cut by occassional altered dikes, multiple fractures and vein networks</t>
  </si>
  <si>
    <t>some thick black-green veins and network of fine green-white veins</t>
  </si>
  <si>
    <t>some thin white veins</t>
  </si>
  <si>
    <t>18f</t>
  </si>
  <si>
    <t>serpentinized harzburgite relatively intact, with minor fractures and veins systems.</t>
  </si>
  <si>
    <t>18g</t>
  </si>
  <si>
    <t>oxidized and serpentinized harzburgite cut by multiple fractures, no intruding dikes</t>
  </si>
  <si>
    <t>network of aligned white veins</t>
  </si>
  <si>
    <t>19a</t>
  </si>
  <si>
    <t>Second part of the section is a Mbio Sample</t>
  </si>
  <si>
    <t>Serpentinized harzburgite with few magmatic dykes overprinted by serpentine veins</t>
  </si>
  <si>
    <t>high serpentinization</t>
  </si>
  <si>
    <t xml:space="preserve">High vein intensity with irregular thin white, black and localy thicker green veins </t>
  </si>
  <si>
    <t>Section contains 5 magmatic dykes less than 5mm overprinted by serpentine veins</t>
  </si>
  <si>
    <t>Section contains one dyke less than 3mm, overprinted by serpentine veins</t>
  </si>
  <si>
    <t>blue green</t>
  </si>
  <si>
    <t xml:space="preserve">Irregular thin white, black and localy thicker green veins </t>
  </si>
  <si>
    <t>gray white red</t>
  </si>
  <si>
    <t>1mm</t>
  </si>
  <si>
    <t>black, gray</t>
  </si>
  <si>
    <t>veins crosscut dyke</t>
  </si>
  <si>
    <t>9mm</t>
  </si>
  <si>
    <t>Section contains two dyke less than 4mm, overprinted by serpentine veins</t>
  </si>
  <si>
    <t>Section contains highly fractured zone between 27cm to 33cm and two patches enriched in opx. One next to the fractured zone, the second one as halo around a plagioclase rich dyke. Dzke is less than 2mm thick</t>
  </si>
  <si>
    <t>19b</t>
  </si>
  <si>
    <t xml:space="preserve">Section contains few magmatic dykes less than 7mm, overprinted by serpentine veins </t>
  </si>
  <si>
    <t>blue green, dark reddish brown</t>
  </si>
  <si>
    <t>Serpentinized harzburgite with several magmatic dykes localy heavily overprinted by serpentine veins</t>
  </si>
  <si>
    <t>blue green reddish brown</t>
  </si>
  <si>
    <t>highly altered, primary composition difficult so observe</t>
  </si>
  <si>
    <t>gray white</t>
  </si>
  <si>
    <t>black, dark gray</t>
  </si>
  <si>
    <t>20mm</t>
  </si>
  <si>
    <t>blue green, reddish brown</t>
  </si>
  <si>
    <t>19c</t>
  </si>
  <si>
    <t>Section contains gabbroic dyke hihly altered and overprinted by serpentine veins</t>
  </si>
  <si>
    <t>Serpentinized harzburgite localy high vein intensity, cut by few magmatic dykes, overprinted by serpentine veins</t>
  </si>
  <si>
    <t>Section contains top of the section one magmatic dyke less than 20mm, highly altered and overprinted by serpentine veins</t>
  </si>
  <si>
    <t>Irregular network of thin black, green and white veins</t>
  </si>
  <si>
    <t>Section contains patch enriched in px next to a green serpentine vein, the beginning of the section is highly fractured</t>
  </si>
  <si>
    <t>20a</t>
  </si>
  <si>
    <t xml:space="preserve">Section contains ol-gabbro and clinopyrosenite (red) dyke, less than 2mm, that have a halo of enriched concentration of opx  </t>
  </si>
  <si>
    <t xml:space="preserve">Serpentinized harzburgite, with some gabbroic and pyroxenitic dykes with a halo of enriched opx concentration </t>
  </si>
  <si>
    <t>dark red, black, gray</t>
  </si>
  <si>
    <t>140mm</t>
  </si>
  <si>
    <t xml:space="preserve">Section contains ol-gabbro and clinopyrosenite (red) dyke, less than 4mm, that have a halo of enriched concentration of opx  </t>
  </si>
  <si>
    <t>20b</t>
  </si>
  <si>
    <t>Serpentinized harzburgite with few rodingitized gabbroic patches and high vein intensity</t>
  </si>
  <si>
    <t>20c</t>
  </si>
  <si>
    <t>Section contains two pyroxenitic dykes, highly altered and overprinted by serpentine veins</t>
  </si>
  <si>
    <t>Serpentinized harzburgite cut by 2 pyroxenitic dykes overprinted by serpentine veins</t>
  </si>
  <si>
    <t>21a</t>
  </si>
  <si>
    <t>Serpentinized harzburgite with very high vein intensity, localy sheared, cut by few magmatic dykes overprinted by serpentine veins</t>
  </si>
  <si>
    <t>Irregular network of thin green, black and bluish white veins</t>
  </si>
  <si>
    <t>21b</t>
  </si>
  <si>
    <t>Section contains few magmatic dykes less than 2mm, overprinted by serpentine veins</t>
  </si>
  <si>
    <t>blue green dark brown</t>
  </si>
  <si>
    <t>Serpentinized harzburgite cut by a few pyroxenitic dykes, overprinted by serpentine veins</t>
  </si>
  <si>
    <t>Irregular white, black and gray green veins</t>
  </si>
  <si>
    <t>2mm</t>
  </si>
  <si>
    <t>green</t>
  </si>
  <si>
    <t>10mm</t>
  </si>
  <si>
    <t>21c</t>
  </si>
  <si>
    <t>highly sheared</t>
  </si>
  <si>
    <t>green, white veins</t>
  </si>
  <si>
    <t>21d</t>
  </si>
  <si>
    <t>highly altered harzburgite crosscutted by moderate density of white veins</t>
  </si>
  <si>
    <t>moderate density of white veins</t>
  </si>
  <si>
    <t>21e</t>
  </si>
  <si>
    <t>highly altered harzburgite, moderately tectonized</t>
  </si>
  <si>
    <t>few green veins, brownish mineralized veins</t>
  </si>
  <si>
    <t>22a</t>
  </si>
  <si>
    <t>highly altered harzburgite crossed by white veins oriented and cutted by few pyroxenitic dikes</t>
  </si>
  <si>
    <t>few black veins, green and brownish mineralized veins</t>
  </si>
  <si>
    <t>dunitic patche</t>
  </si>
  <si>
    <t>22b</t>
  </si>
  <si>
    <t>black brownish green</t>
  </si>
  <si>
    <t>highly altered harzburgite crossed by white veins and by pyroxenitic dike</t>
  </si>
  <si>
    <t>few black veins, green, white and brownish mineralized veins</t>
  </si>
  <si>
    <t>22c</t>
  </si>
  <si>
    <t>highly altered harzburgite, mesh texture patches of white veins</t>
  </si>
  <si>
    <t>black, green, white and brownish mineralized veins</t>
  </si>
  <si>
    <t>23a</t>
  </si>
  <si>
    <t xml:space="preserve">black brownish green </t>
  </si>
  <si>
    <t xml:space="preserve"> </t>
  </si>
  <si>
    <t>highly serpentinized harzburgite, moderately fractured</t>
  </si>
  <si>
    <t>few black, green, white and brownish mineralized veins</t>
  </si>
  <si>
    <t>23b</t>
  </si>
  <si>
    <t>too fractured</t>
  </si>
  <si>
    <t xml:space="preserve">Highly fractured zone, rock ships recovered, only </t>
  </si>
  <si>
    <t>Serpentinized harzburgite highly fractured</t>
  </si>
  <si>
    <t>-</t>
  </si>
  <si>
    <t xml:space="preserve">Highly fractured zone, rock ships recovered, only. First part of the section is a Mbio sample </t>
  </si>
  <si>
    <t>light green, brown</t>
  </si>
  <si>
    <t>Serpentinized harzburgite highly fractured and sheared</t>
  </si>
  <si>
    <t>Highly fractured and sheared zone, rock ships recovered, only.Shear-zone</t>
  </si>
  <si>
    <t>Serpentinized harzburgite highly fractured and sheared, shear-zone</t>
  </si>
  <si>
    <t>Network of green serpentine veins</t>
  </si>
  <si>
    <t>highly serpentinized, oxidized, sheared and fractured harzburgite</t>
  </si>
  <si>
    <t>highly serpentinized and oxidized</t>
  </si>
  <si>
    <t>dense network of black to green veins</t>
  </si>
  <si>
    <t>dense network of black and green veins</t>
  </si>
  <si>
    <t>serpentinized and oxidized harzburgite</t>
  </si>
  <si>
    <t>dense network of black, white fine veins</t>
  </si>
  <si>
    <t>dense network of black, white fine veins. Some green veins.</t>
  </si>
  <si>
    <t>highly serpentinized, oxidized slightly sheared towards the bottom</t>
  </si>
  <si>
    <t>25a</t>
  </si>
  <si>
    <t>Multiple</t>
  </si>
  <si>
    <t>dense network of white fine veins and some black veins.</t>
  </si>
  <si>
    <t>network of white and some black veins</t>
  </si>
  <si>
    <t>25b</t>
  </si>
  <si>
    <t>serpentinized and oxidized dunite</t>
  </si>
  <si>
    <t>network of white and milimetric black veins</t>
  </si>
  <si>
    <t>25c</t>
  </si>
  <si>
    <t>dense network of white and some black and green veins</t>
  </si>
  <si>
    <t>25d</t>
  </si>
  <si>
    <t>network of white and some black and green veins</t>
  </si>
  <si>
    <t>25e</t>
  </si>
  <si>
    <t>dense network of green veins and one large vertical, black to green vein</t>
  </si>
  <si>
    <t>8</t>
  </si>
  <si>
    <t>Millimetric green and veins, some thin white veins</t>
  </si>
  <si>
    <t>Some green veins and thin white network</t>
  </si>
  <si>
    <t>25f</t>
  </si>
  <si>
    <t>Black mesh</t>
  </si>
  <si>
    <t>25g</t>
  </si>
  <si>
    <t>Network of thin white veins, some green</t>
  </si>
  <si>
    <t>Thin white veins and some green veins</t>
  </si>
  <si>
    <t>26a</t>
  </si>
  <si>
    <t>Some thin black and white veins</t>
  </si>
  <si>
    <t>26b</t>
  </si>
  <si>
    <t>few thin white veins, black mesh</t>
  </si>
  <si>
    <t>26c</t>
  </si>
  <si>
    <t>Back mesh</t>
  </si>
  <si>
    <t>few white veins</t>
  </si>
  <si>
    <t>26d</t>
  </si>
  <si>
    <t>SerpentinizedHarzburgite</t>
  </si>
  <si>
    <t/>
  </si>
  <si>
    <t>SerpentinizedDunite</t>
  </si>
  <si>
    <t>MicroOlivine gabbro</t>
  </si>
  <si>
    <t>CONTACT DUNITE/HARZBURGITE</t>
  </si>
  <si>
    <t>VEIN SHARP</t>
  </si>
  <si>
    <t>CONTACT HARZBURGITE/DUNITE</t>
  </si>
  <si>
    <t>VERIFICATE THE DETERMINATION NAME, GABBRO?</t>
  </si>
  <si>
    <t>BREACK AND CATACLASTIC AREA</t>
  </si>
  <si>
    <t xml:space="preserve">IN A FAULT </t>
  </si>
  <si>
    <t>IN A FAULT</t>
  </si>
  <si>
    <t>ONE OLIVINE-GABBRO DYKE SUP TO 10 CM</t>
  </si>
  <si>
    <t>STRANGE RED AND BLACK VEIN</t>
  </si>
  <si>
    <t>18/8/2018</t>
  </si>
  <si>
    <t>CA-KSK-GV-GC-UH-LT</t>
  </si>
  <si>
    <t>oxidized and serpentinized harzburgite occassionally cut by dikes</t>
  </si>
  <si>
    <t>dense network of thick and thin green veins, some white veins</t>
  </si>
  <si>
    <t>network of thin green veins and some white veins</t>
  </si>
  <si>
    <t>network of white veins</t>
  </si>
  <si>
    <t>26e</t>
  </si>
  <si>
    <t>serpentinized harzburgite relatively intact, i.e. not cut by dikes or numerous veins. Opx does not show alignment</t>
  </si>
  <si>
    <t>bakground black-green veins</t>
  </si>
  <si>
    <t>26f</t>
  </si>
  <si>
    <t>oxidized serpentinized harzburgite with opx not showing alignment</t>
  </si>
  <si>
    <t>27a</t>
  </si>
  <si>
    <t>serpentinized harzburgite relatively intact, i.e. not cut by dikes or numerous veins. Opx exhibits weak alignment</t>
  </si>
  <si>
    <t>27b</t>
  </si>
  <si>
    <t>oxidized and serpentinized harzburgite with opx exhibiting weak alignment</t>
  </si>
  <si>
    <t>thick green veins and network of thin green veins</t>
  </si>
  <si>
    <t>27c</t>
  </si>
  <si>
    <t>brown</t>
  </si>
  <si>
    <t>oxidized and serpentinized harzburgite with higher opx concentration</t>
  </si>
  <si>
    <t>oxidized and serpentinized dunitic zone in harzburgites</t>
  </si>
  <si>
    <t>dense network of thick black-green veins, and some green white veins</t>
  </si>
  <si>
    <t>oxidized and serpentinized harzburgite transected by numerous fracture zones</t>
  </si>
  <si>
    <t>29a</t>
  </si>
  <si>
    <t>dense network of thick green veins, and some green white veins</t>
  </si>
  <si>
    <t>29b</t>
  </si>
  <si>
    <t>oxidized and serpentinized harzburgite transected by complex veins and occassionally by dikes</t>
  </si>
  <si>
    <t>thick black veins and network of white and green veins</t>
  </si>
  <si>
    <t>highly altered gabbro</t>
  </si>
  <si>
    <t>some thick white veins</t>
  </si>
  <si>
    <t>30a</t>
  </si>
  <si>
    <t>serpentinized harzburgite occassionally cut by gabroic dikes and/or numerous veins. Opx exhibits weak alignment and are concentrated locally forming occasional layer-like structures</t>
  </si>
  <si>
    <t>bakground black-green veins with thin white veins associated with brownish halos (up to 20 cm)</t>
  </si>
  <si>
    <t>reddish px</t>
  </si>
  <si>
    <t>white</t>
  </si>
  <si>
    <t>30b</t>
  </si>
  <si>
    <t>oxidized and serpentinized harzburgite cut by a thick vein</t>
  </si>
  <si>
    <t>30c</t>
  </si>
  <si>
    <t>serpentinized harzburgite relatively intact, i.e. not cut by dikes or numerous veins. Opx exhibits weak alignment and are concentrated locally forming occasional layer-like structures</t>
  </si>
  <si>
    <t>30d</t>
  </si>
  <si>
    <t>Foliation</t>
  </si>
  <si>
    <t xml:space="preserve">Serpentinized harzburgite cut by few magmatic dykes, overprinted by serpentine veins </t>
  </si>
  <si>
    <t>highly serpentinized with brown background alteration next to patches with higher vein concentration</t>
  </si>
  <si>
    <t>Irregular network of thin black veins and patches of higher black and white vein intensity</t>
  </si>
  <si>
    <t>Irregular network of thin black veins and localy white veins</t>
  </si>
  <si>
    <t>30e</t>
  </si>
  <si>
    <t xml:space="preserve">Section contains magmatic dyke, overprinted by serpentine veins </t>
  </si>
  <si>
    <t>golden brown</t>
  </si>
  <si>
    <t xml:space="preserve">Serpentinized harzburgite cut by one magmatic dyke, overprinted by serpentine veins </t>
  </si>
  <si>
    <t>highly serpentinized with brownish background alteration next to serpentine veins</t>
  </si>
  <si>
    <t>high vein intensity of thin white and black veins and thicker green veins</t>
  </si>
  <si>
    <t>30f</t>
  </si>
  <si>
    <t>dark blue green / golden brown</t>
  </si>
  <si>
    <t>Serpentinized harzburgite with alternating degree of higher background alteration (oxidation) due to layers with higher vein intensity</t>
  </si>
  <si>
    <t>30g</t>
  </si>
  <si>
    <t xml:space="preserve">Section is fractured and contains magmatic dykes, overprinted by serpentine veins </t>
  </si>
  <si>
    <t>highly serpentinized with brownish background alteration</t>
  </si>
  <si>
    <t>30h</t>
  </si>
  <si>
    <t>Sections is fractured at the top and contains 2 magmatic dykes overprinted by serpentine veins</t>
  </si>
  <si>
    <t>Serpentinized harzburgite</t>
  </si>
  <si>
    <t>30i</t>
  </si>
  <si>
    <t>Serpentinized harzburgite cut by few magmatic dykes, overprinted by serpentine veins. Parts of the subunit are enriched in finegrained opx (35wt%)</t>
  </si>
  <si>
    <t>high vein intensity of thin white and black veins and thicker black  and green veins</t>
  </si>
  <si>
    <t>Section contains enriched layer of opx with an offset at the end of the section and finegrained opx additional to the coarse grained.</t>
  </si>
  <si>
    <t>dark greddish brown, bluish greenish</t>
  </si>
  <si>
    <t>30j</t>
  </si>
  <si>
    <t>parts are fractured</t>
  </si>
  <si>
    <t>blue green gray</t>
  </si>
  <si>
    <t>30k</t>
  </si>
  <si>
    <t>dark reddish brown</t>
  </si>
  <si>
    <t xml:space="preserve">Lense of serpentinized dunite </t>
  </si>
  <si>
    <t xml:space="preserve">highly serpentinized </t>
  </si>
  <si>
    <t>30l</t>
  </si>
  <si>
    <t>brown, green, blue</t>
  </si>
  <si>
    <t xml:space="preserve">Serpentinized harzburgite </t>
  </si>
  <si>
    <t>highly serpentinized and oxidized with gradational change in background alteration towards dunite lense</t>
  </si>
  <si>
    <t>Irregular thin white black and green veins</t>
  </si>
  <si>
    <t>Gradial decrease in opx concentration</t>
  </si>
  <si>
    <t>30m</t>
  </si>
  <si>
    <t>Section contains some fractured parts</t>
  </si>
  <si>
    <t>highly serpentinization</t>
  </si>
  <si>
    <t>high intensity of irregular thin white and black veins</t>
  </si>
  <si>
    <t>30n</t>
  </si>
  <si>
    <t>dark golden brown, greenish</t>
  </si>
  <si>
    <t>Serpentinized harzburgite cut by few magmatic dykes, overprinted by serpentine veins</t>
  </si>
  <si>
    <t>highly serpentinized with brown background alteration next to patches with higher vein concentration (higher oxidation)</t>
  </si>
  <si>
    <t>Last half of the section is a Mbio sample</t>
  </si>
  <si>
    <t>30o</t>
  </si>
  <si>
    <t>Section is highly fractured and sheared</t>
  </si>
  <si>
    <t>gray, green, blue</t>
  </si>
  <si>
    <t>irregular thin white, black and green veins</t>
  </si>
  <si>
    <t>30p</t>
  </si>
  <si>
    <t>black, brownish, green</t>
  </si>
  <si>
    <t>Highly serpentinized harzburgite with sheared zone</t>
  </si>
  <si>
    <t>black, green, few white and mineralized brownish veins</t>
  </si>
  <si>
    <t>31a</t>
  </si>
  <si>
    <t>Highly serpentinized harzburgite, moderately fractured</t>
  </si>
  <si>
    <t>31b</t>
  </si>
  <si>
    <t>Highly serpentinized harzburgite, from moderately to heavily fractured zones</t>
  </si>
  <si>
    <t>32a</t>
  </si>
  <si>
    <t>black,blue, green</t>
  </si>
  <si>
    <t>Highly serpentinized harzburgite with pyroxenitic layring</t>
  </si>
  <si>
    <t>black, green, white and mineralized brownish veins</t>
  </si>
  <si>
    <t>32b</t>
  </si>
  <si>
    <t>white veins and some green and black veins</t>
  </si>
  <si>
    <t>32c</t>
  </si>
  <si>
    <t>no veins</t>
  </si>
  <si>
    <t>fine white veins</t>
  </si>
  <si>
    <t>32d</t>
  </si>
  <si>
    <t>serpentinized layered harzburgite</t>
  </si>
  <si>
    <t>32e</t>
  </si>
  <si>
    <t xml:space="preserve">greenish </t>
  </si>
  <si>
    <t>33e</t>
  </si>
  <si>
    <t>4</t>
  </si>
  <si>
    <t>33f</t>
  </si>
  <si>
    <t>serpentinized and oxidized layered harzburgite</t>
  </si>
  <si>
    <t>33g</t>
  </si>
  <si>
    <t>No veins</t>
  </si>
  <si>
    <t>33h</t>
  </si>
  <si>
    <t>Green veins and dense network of white veins</t>
  </si>
  <si>
    <t>34a</t>
  </si>
  <si>
    <t>few green veins</t>
  </si>
  <si>
    <t>34b</t>
  </si>
  <si>
    <t>Few milimetric white veins</t>
  </si>
  <si>
    <t>34c</t>
  </si>
  <si>
    <t>Few black and white veins</t>
  </si>
  <si>
    <t>serpentinized slightly layered harzburgite</t>
  </si>
  <si>
    <t>34d</t>
  </si>
  <si>
    <t>dense network of green and white veins</t>
  </si>
  <si>
    <t>34e</t>
  </si>
  <si>
    <t>34f</t>
  </si>
  <si>
    <t>serpentinized and slightly oxidized harzburgite</t>
  </si>
  <si>
    <t>highly serpentinized and slightly oxidized</t>
  </si>
  <si>
    <t>Black and white veins</t>
  </si>
  <si>
    <t>34g</t>
  </si>
  <si>
    <t>serpentinized and layered harzburgite</t>
  </si>
  <si>
    <t>4.5</t>
  </si>
  <si>
    <t>Too altered</t>
  </si>
  <si>
    <t>greyish green</t>
  </si>
  <si>
    <t>Highly altered olivine gabbro</t>
  </si>
  <si>
    <t>Highly altered</t>
  </si>
  <si>
    <t>White veins</t>
  </si>
  <si>
    <t>greyish blue</t>
  </si>
  <si>
    <t>Highly altered gabbro</t>
  </si>
  <si>
    <t>34h</t>
  </si>
  <si>
    <t>Dense network of thin white veins, white and green veins</t>
  </si>
  <si>
    <t>Dense network of thin white veins, large green veins</t>
  </si>
  <si>
    <t>34i</t>
  </si>
  <si>
    <t>34j</t>
  </si>
  <si>
    <t>dense network of whitengreen and some black</t>
  </si>
  <si>
    <t>brownish greenish</t>
  </si>
  <si>
    <t>34k</t>
  </si>
  <si>
    <t>few black veins</t>
  </si>
  <si>
    <t>few white and black veins</t>
  </si>
  <si>
    <t>34l</t>
  </si>
  <si>
    <t>35a</t>
  </si>
  <si>
    <t>35b</t>
  </si>
  <si>
    <t>RodingitisedGabbro</t>
  </si>
  <si>
    <t>SerpentinizedOlivine gabbro</t>
  </si>
  <si>
    <t>SerpentinizedGabbro</t>
  </si>
  <si>
    <t>PYROXENE LEVEL</t>
  </si>
  <si>
    <t>VEIN D ALTERATION</t>
  </si>
  <si>
    <t>CONTACT GRADATIONAL</t>
  </si>
  <si>
    <t>BREACK VEIN CONTACT</t>
  </si>
  <si>
    <t>BREACK (FAULT?)</t>
  </si>
  <si>
    <t>COMPLEXE ZONE (ANOTHER VEIN CROSS IT)</t>
  </si>
  <si>
    <t>BREACK ZONE</t>
  </si>
  <si>
    <t>GARNET VEIN?</t>
  </si>
  <si>
    <t xml:space="preserve">DRILL BREACK </t>
  </si>
  <si>
    <t>BREACK?</t>
  </si>
  <si>
    <t>FAULT CONTACT</t>
  </si>
  <si>
    <t>PATCH</t>
  </si>
  <si>
    <t>FAULT CONTACT CANNOT BE MEASURED</t>
  </si>
  <si>
    <t>CONTACT GRADUAL</t>
  </si>
  <si>
    <t>19/8/2018</t>
  </si>
  <si>
    <t>serpentinized harzburgite relatively intact, i.e. not cut by dikes or numerous veins. Opx are locally concentrated and exhibits weak alignment</t>
  </si>
  <si>
    <t>some subparallel millimetric green and white veins</t>
  </si>
  <si>
    <t>35c</t>
  </si>
  <si>
    <t>serpentinized dunite cut by some fractures. Opx are locally concentrated</t>
  </si>
  <si>
    <t>36a</t>
  </si>
  <si>
    <t>serpentinized harzburgite, opx grains are more homogenously distributed although some parts with higher concentrations and apparent alignment of opx grains are also observed. some parts also contain lower opx content. The unit is  occassionally transected by thin gabbroic dikes.</t>
  </si>
  <si>
    <t>thin white veins cutting the dike, background black veins</t>
  </si>
  <si>
    <t>some thin to millimetric white veins and background veins</t>
  </si>
  <si>
    <t>36b</t>
  </si>
  <si>
    <t>a minor serpentinized dunite subunit. Opx are dissimenated</t>
  </si>
  <si>
    <t>36c</t>
  </si>
  <si>
    <t>some thin to millimetric white veins associated with halos</t>
  </si>
  <si>
    <t>some thin green veins</t>
  </si>
  <si>
    <t>36d</t>
  </si>
  <si>
    <t>heavily fractured zone of the serpentinized harzburgite unit.  opx grains are still homogenously distributed although some parts with higher concentrations and apparent alignment of opx grains are also observed. some parts also contain lower opx content. thin gabbroic dikes still present</t>
  </si>
  <si>
    <t xml:space="preserve">oxidized and highly serpentinized </t>
  </si>
  <si>
    <t>37a</t>
  </si>
  <si>
    <t>serpentinized harzburgite contains higher amounts of opx which are also more homogenously distributed. local concentration or depletion of opx grains are minimal. apparent alignment is also very weak to absent. The unit is  occassionally transected by thin gabbroic dikes.</t>
  </si>
  <si>
    <t>highly serpentinized, oxidation is limited to patches or halos associated with veins</t>
  </si>
  <si>
    <t>37b</t>
  </si>
  <si>
    <t>oxidized with general characteristics being comparable to the serpentinized harzburgite of the previous subunit. Cut by fracture zone.</t>
  </si>
  <si>
    <t>some millimetric green veins and some thin white veins</t>
  </si>
  <si>
    <t>37c</t>
  </si>
  <si>
    <t>38a</t>
  </si>
  <si>
    <t>serpentinized harzburgite, opx grains are homogenously distributed although some parts with higher concentrations and apparent alignment of opx grains are also observed. The unit is  cut by a thick shear zone and numerous veins</t>
  </si>
  <si>
    <t>brownish green</t>
  </si>
  <si>
    <t>thin white veins</t>
  </si>
  <si>
    <t>38b</t>
  </si>
  <si>
    <t>heavily fractured zone of the serpentinized harzburgite unit.  opx grains are homogenously distributed although some parts with higher concentrations and apparent alignment of opx grains are also observed.</t>
  </si>
  <si>
    <t>highly serpentinized and fractured</t>
  </si>
  <si>
    <t>white green</t>
  </si>
  <si>
    <t>38c</t>
  </si>
  <si>
    <t>thin black and thin white veins</t>
  </si>
  <si>
    <t>some thick green veins</t>
  </si>
  <si>
    <t>39a</t>
  </si>
  <si>
    <t>oxidized and serpentinized harzburgite contains higher amounts of opx which are homogenously distributed. apparent alignment is observable. The unit is  occassionally transected by thin gabbroic dikes.</t>
  </si>
  <si>
    <t>thin white and thin black veins</t>
  </si>
  <si>
    <t>thick green veins and network of thin white veins, back ground black-green veins</t>
  </si>
  <si>
    <t>39b</t>
  </si>
  <si>
    <t>serpentinized harzburgite contains higher amounts of opx which are homogenously distributed. apparent alignment is observable. The unit is  transected by more thin and highly alteredgabbroic dikes.</t>
  </si>
  <si>
    <t>thin white and thin green veins and some background black-green veins</t>
  </si>
  <si>
    <t>39c</t>
  </si>
  <si>
    <t>oxidized and serpentinized harzburgite, locally opx-enriched and opx-depleted parts are prevalent throughout the unit. Opx grains exhibit weak discontinuous apparent  alignment (foliation). The unit is  occassionaly intruded by gabbro and pyroxenite dikes</t>
  </si>
  <si>
    <t>39d</t>
  </si>
  <si>
    <t>oxidized and serpentinized harzburgite contains higher amounts of opx which are homogenously distributed. apparent alignment is observable. The unit is  transected by more thin and highly alteredgabbroic dikes.</t>
  </si>
  <si>
    <t>thick white veins</t>
  </si>
  <si>
    <t>39e</t>
  </si>
  <si>
    <t>oxidized and serpentinized dunite with dissimenated opx</t>
  </si>
  <si>
    <t>dense thin white veins, thick grey white veins, thick white veins</t>
  </si>
  <si>
    <t>39f</t>
  </si>
  <si>
    <t>green, white, gray</t>
  </si>
  <si>
    <t>black, rusty brown</t>
  </si>
  <si>
    <t>together with halo from serpentine vein</t>
  </si>
  <si>
    <t>veins crosscutting dyke</t>
  </si>
  <si>
    <t>Altered Microgabbro</t>
  </si>
  <si>
    <t>Irregular white veins</t>
  </si>
  <si>
    <t>dark brown, golden brown, black</t>
  </si>
  <si>
    <t>higher background alteration/oxidation next to serpentine veins</t>
  </si>
  <si>
    <t>Serpentinized and oxidized harzburgite cut by one mircogabbroic dyke</t>
  </si>
  <si>
    <t>Highly altered and oxidized due to set of serpentine veins</t>
  </si>
  <si>
    <t>Set of thin green, white and black serpentine veins</t>
  </si>
  <si>
    <t>40a</t>
  </si>
  <si>
    <t>Section contains one additional gabbroic dyke, less than 4mm</t>
  </si>
  <si>
    <t>brown background alteration/oxidation next to patches of higher vein intensity</t>
  </si>
  <si>
    <t>Serpentinized harzburgite with foliation and waek layers enriched in opx cut by few magmatic dykes localy overprinted by serpentine veins</t>
  </si>
  <si>
    <t>Section contains 2 layers enriched in opx</t>
  </si>
  <si>
    <t>Section contains two magmatic dykes, overprinted by serpentine veins</t>
  </si>
  <si>
    <t>40b</t>
  </si>
  <si>
    <t>higher backround alteration/oxidation next to two vein sets cutting the section</t>
  </si>
  <si>
    <t>Serpentinized harzburgite with foliation</t>
  </si>
  <si>
    <t>highly serpentinized and oxidized with brownish background alteration next to serpentine vein sets</t>
  </si>
  <si>
    <t>Irregular thin black and white serpentine veins with higher intensity next to the two vein sets</t>
  </si>
  <si>
    <t>40c</t>
  </si>
  <si>
    <t>Section contains two dykes less than 2mm</t>
  </si>
  <si>
    <t>higher background alteration next to the thicker black serpentine veins</t>
  </si>
  <si>
    <t>Serpentinized harzburgite cut by few magmatic dykes</t>
  </si>
  <si>
    <t>Irregular thin black and white veins and thicker black veins near the end of the section</t>
  </si>
  <si>
    <t>40d</t>
  </si>
  <si>
    <t>High intensity of irregular thin black, white and brown serpentine veins</t>
  </si>
  <si>
    <t>gray blue</t>
  </si>
  <si>
    <t>back, dark brown</t>
  </si>
  <si>
    <t>not clear observable</t>
  </si>
  <si>
    <t>thin green veins</t>
  </si>
  <si>
    <t>Section contains two other magmatic dykes less than 2mm</t>
  </si>
  <si>
    <t>40e</t>
  </si>
  <si>
    <t>Section contains twolayers enriched in opx less than 20mm thick</t>
  </si>
  <si>
    <t>Serpentinized harzburgite with foliation and weak layering cut by few magmatic dykes localy overprinted by serpentine veins</t>
  </si>
  <si>
    <t>Irregular network of thin black veins and patches of higher white and greenish blue vein intensity</t>
  </si>
  <si>
    <t xml:space="preserve">highly altered </t>
  </si>
  <si>
    <t>irregular thin white and green veins</t>
  </si>
  <si>
    <t>Section contains two other red clinopyroxenite dykes</t>
  </si>
  <si>
    <t>Section contains two layers enriched in opx less than 30mm thick</t>
  </si>
  <si>
    <t>Section contains another thin dyke with the same orientation like the clinopyroxenite</t>
  </si>
  <si>
    <t>black, golden brown</t>
  </si>
  <si>
    <t>irregular white and bluish green serpentine veins</t>
  </si>
  <si>
    <t>Section contains two magmatic dykles less than 4mm, one almost complete serpentinized</t>
  </si>
  <si>
    <t xml:space="preserve">Section contains two magmatic dykes, one is overprinted by serpentine veins </t>
  </si>
  <si>
    <t>Irregular network of thin black veins and patches of higher white and black vein intensity, next to overprinted dykes thicker greenish blue veins</t>
  </si>
  <si>
    <t>Section contains two magmatic dykes less than 4mm, one overprinted by serpentine veins</t>
  </si>
  <si>
    <t>higher background alteration/oxidation at the beginning of the section due to a heavily overprinted magmatic dyke, only a few patches of higher alteration due to higher vein intensity in the remaining section</t>
  </si>
  <si>
    <t>highly serpentinized with brown background alteration next to patches with higher vein concentration and overprinted magmatic dykes</t>
  </si>
  <si>
    <t>Section contains three magmatic dykes less than 2mm thick</t>
  </si>
  <si>
    <t xml:space="preserve">highly serpentinized with brown background alteration at the end of the section near an overprinted magmatic dyke </t>
  </si>
  <si>
    <t>Irregular network of thin black veins with higher vein intensity of green and white veins next to overprinted dyke at the end of the section</t>
  </si>
  <si>
    <t>40f</t>
  </si>
  <si>
    <t>Section contains one pyroxenitic dyke overprinted by serpentine veins</t>
  </si>
  <si>
    <t>Serpentinized harzburgite cut by few magmatic dykes localy overprinted by serpentine veins</t>
  </si>
  <si>
    <t>Irregular network of thin black veins and patches of higher white and black vein intensity</t>
  </si>
  <si>
    <t>Section contains few magmatic dykes some of them overprinted by serpentine veins</t>
  </si>
  <si>
    <t>golden brown bluish</t>
  </si>
  <si>
    <t>almost the complete section shows golden brown alteration/oxidation</t>
  </si>
  <si>
    <t>Serpentinized harzburgite cut by few magmatic dykes most of them overprinted by serpentine veins</t>
  </si>
  <si>
    <t>highly serpentinized with brown background alteration trough the whole section</t>
  </si>
  <si>
    <t xml:space="preserve">Irregular netwirk of thin black and white veins, with some patches with higher vein intensity of white, black and green veins </t>
  </si>
  <si>
    <t>41a</t>
  </si>
  <si>
    <t>Section contains potential magmatic dyke highly altered and overprinted by serpentine veins</t>
  </si>
  <si>
    <t>bluish brown</t>
  </si>
  <si>
    <t>Serpentinized harzburgite cut by magmatic dyke overprinted by serpentine veins</t>
  </si>
  <si>
    <t xml:space="preserve">Irregular netwirk of thin black and white veins, with higher vein intensity next to magmatic dyke </t>
  </si>
  <si>
    <t>bluish brown + enriched spinel in corresponced with filled fractures and magmatic intrusions</t>
  </si>
  <si>
    <t>black</t>
  </si>
  <si>
    <t>altered pyroxenitic dike</t>
  </si>
  <si>
    <t>few</t>
  </si>
  <si>
    <t>heavily rodingited gabbro</t>
  </si>
  <si>
    <t>spinel enriched zone</t>
  </si>
  <si>
    <t>olivin-gabbro intrusion</t>
  </si>
  <si>
    <t>41b</t>
  </si>
  <si>
    <t>spinel enriched in layered zones</t>
  </si>
  <si>
    <t>highly serpentinized and sheared zone</t>
  </si>
  <si>
    <t>42a</t>
  </si>
  <si>
    <t>altered harzburgite with pyroxenitic layering</t>
  </si>
  <si>
    <t>black, white and few mineralized brownish veins</t>
  </si>
  <si>
    <t>42b</t>
  </si>
  <si>
    <t>few green, white and mineralized brownish veins</t>
  </si>
  <si>
    <t>42c</t>
  </si>
  <si>
    <t>dense network of white and black veins</t>
  </si>
  <si>
    <t>42d</t>
  </si>
  <si>
    <t>serpentinized harzburgite with pyroxene patches</t>
  </si>
  <si>
    <t>few white to green veins</t>
  </si>
  <si>
    <t>42e</t>
  </si>
  <si>
    <t>serpentinized  and slightly oxidized harzburgite</t>
  </si>
  <si>
    <t>dense network of white and green veins</t>
  </si>
  <si>
    <t>grayish green</t>
  </si>
  <si>
    <t>veins cross cutting dikes</t>
  </si>
  <si>
    <t>very altered olivine gabbro</t>
  </si>
  <si>
    <t>green veins</t>
  </si>
  <si>
    <t>serpentinized  and oxidized  harzburgite with one cross cutting thin red clinopyroxenite</t>
  </si>
  <si>
    <t xml:space="preserve">highly serpentinized  and oxidized  </t>
  </si>
  <si>
    <t>42f</t>
  </si>
  <si>
    <t>serpentinized layered harzburgite with thin red croscutting clinopyroxenite</t>
  </si>
  <si>
    <t>42g</t>
  </si>
  <si>
    <t>few fine white veins and black veins</t>
  </si>
  <si>
    <t>altered olivine gabbro</t>
  </si>
  <si>
    <t>white veins</t>
  </si>
  <si>
    <t>very altered gabbro</t>
  </si>
  <si>
    <t>some fine white and black veins</t>
  </si>
  <si>
    <t>very altered rodingitized gabbro</t>
  </si>
  <si>
    <t>serpentinized harzburgite with crosscutting thin red clinopyroxenite</t>
  </si>
  <si>
    <t>42h</t>
  </si>
  <si>
    <t>serpentinized  and oxidized harzburgite</t>
  </si>
  <si>
    <t xml:space="preserve">highly serpentinized  and oxidized </t>
  </si>
  <si>
    <t>42i</t>
  </si>
  <si>
    <t xml:space="preserve">highly serpentinized  and slightly oxidized </t>
  </si>
  <si>
    <t xml:space="preserve">few white veins </t>
  </si>
  <si>
    <t>serpentinized  and slightly oxidized harzburgite with thin red crosscutting cpxenite</t>
  </si>
  <si>
    <t xml:space="preserve">highly serpentinized  and slightly oxidized harzburgite </t>
  </si>
  <si>
    <t>serpentinized harzburgite with thin cross cutting cpxenite</t>
  </si>
  <si>
    <t>42j</t>
  </si>
  <si>
    <t>network of fine white veins and some green veins</t>
  </si>
  <si>
    <t>42k</t>
  </si>
  <si>
    <t>42l</t>
  </si>
  <si>
    <t>some black and white veins</t>
  </si>
  <si>
    <t>43a</t>
  </si>
  <si>
    <t>large black veins and dense network of green and white veins</t>
  </si>
  <si>
    <t>large black veins and very dense network of green veins</t>
  </si>
  <si>
    <t>43b</t>
  </si>
  <si>
    <t>few fine white and black veins</t>
  </si>
  <si>
    <t>43c</t>
  </si>
  <si>
    <t>black veins and dense network of green veins</t>
  </si>
  <si>
    <t>serpentinized  and oxidized harzburgite with few cpx dikes</t>
  </si>
  <si>
    <t>network of dense green veins and black veins</t>
  </si>
  <si>
    <t>serpentinized  and oxidized harzburgite with crosscutiing pyroxene dikes</t>
  </si>
  <si>
    <t xml:space="preserve">network of very dense green veins and black veins and some white veins </t>
  </si>
  <si>
    <t>vein crosscutting dike</t>
  </si>
  <si>
    <t>highly altered cpx dike</t>
  </si>
  <si>
    <t>white veins and some green veins</t>
  </si>
  <si>
    <t>dense network of green and white veins with some black veins</t>
  </si>
  <si>
    <t>43e</t>
  </si>
  <si>
    <t xml:space="preserve">serpentinized  layered harzburgite </t>
  </si>
  <si>
    <t>network of black veins</t>
  </si>
  <si>
    <t>43f</t>
  </si>
  <si>
    <t>serpentinized and oxidized harzburgite large black serpentine vein at the bottom, possibly an old dike</t>
  </si>
  <si>
    <t>network of black and white veins and some green veins</t>
  </si>
  <si>
    <t xml:space="preserve">serpentinized and oxidized harzburgite </t>
  </si>
  <si>
    <t xml:space="preserve">network of dense green and white veins and black veins  </t>
  </si>
  <si>
    <t>43g</t>
  </si>
  <si>
    <t>network of white veins, some green and black veins</t>
  </si>
  <si>
    <t>brownish red</t>
  </si>
  <si>
    <t>very dense network of white veins, some green and black veins</t>
  </si>
  <si>
    <t>43h</t>
  </si>
  <si>
    <t>few green black and white veins</t>
  </si>
  <si>
    <t>43i</t>
  </si>
  <si>
    <t>tectonic</t>
  </si>
  <si>
    <t xml:space="preserve">serpentinized, fractured and oxidized harzburgite with most of the section is covered by a large green and black vein. </t>
  </si>
  <si>
    <t>very large green black vein</t>
  </si>
  <si>
    <t>highly serpentinized, fractured and oxidized harzburgite</t>
  </si>
  <si>
    <t>highly serpentinized and highly oxidized</t>
  </si>
  <si>
    <t>very large network of black and green veins</t>
  </si>
  <si>
    <t>43j</t>
  </si>
  <si>
    <t>highly serpentinized, fractured and oxidized dunite</t>
  </si>
  <si>
    <t>very large network of black and white veins</t>
  </si>
  <si>
    <t>43k</t>
  </si>
  <si>
    <t xml:space="preserve">brownish </t>
  </si>
  <si>
    <t>network of black, green and white veins</t>
  </si>
  <si>
    <t>large black and green veins and some white veins</t>
  </si>
  <si>
    <t>43l</t>
  </si>
  <si>
    <t xml:space="preserve">highly serpentinized harzburgite with some fine crosscutting pyroxenite dikes </t>
  </si>
  <si>
    <t xml:space="preserve">highly serpentinized and fractured harzburgite </t>
  </si>
  <si>
    <t>some white and black veins</t>
  </si>
  <si>
    <t>greenish pink</t>
  </si>
  <si>
    <t>rodingitized clinopyroxenite</t>
  </si>
  <si>
    <t>rodingitized</t>
  </si>
  <si>
    <t xml:space="preserve">highly serpentinized and fractured harzburgite with a very fine crosscutting  dikes </t>
  </si>
  <si>
    <t xml:space="preserve">CUTTING PERPENDICULARY BY NUMERUS VEINS </t>
  </si>
  <si>
    <t>SEEMS TO BE TWO DYKES ?</t>
  </si>
  <si>
    <t>Clinopyroxenite?</t>
  </si>
  <si>
    <t>GRADATIONAL</t>
  </si>
  <si>
    <t>PYROXENITE?</t>
  </si>
  <si>
    <t>CUTTING AT THE MIDDLE BY A VEIN</t>
  </si>
  <si>
    <t>PROXENITE LEVEL?</t>
  </si>
  <si>
    <t>CONTACT BY A GARNET VEIN…</t>
  </si>
  <si>
    <t>?</t>
  </si>
  <si>
    <t>DIP NOT MEASURABLE CONTACT D HZ</t>
  </si>
  <si>
    <t>GARNET ? Y OR N</t>
  </si>
  <si>
    <t>Y</t>
  </si>
  <si>
    <t>PYROX LEVEL DEFORMED</t>
  </si>
  <si>
    <t>WITH ALTERATION VEINS</t>
  </si>
  <si>
    <t>GABBRO ?</t>
  </si>
  <si>
    <t>63,5</t>
  </si>
  <si>
    <t>MEASUED WITH A PIECE OF THE CORE 60_4</t>
  </si>
  <si>
    <t>VERY SERP</t>
  </si>
  <si>
    <t>GABBRO AND GARNET</t>
  </si>
  <si>
    <t>GABBRO GRENAT</t>
  </si>
  <si>
    <t>INTERRESTING WHITE VEINS</t>
  </si>
  <si>
    <t>DIFFICULT</t>
  </si>
  <si>
    <t>20/8/2018</t>
  </si>
  <si>
    <t>43m</t>
  </si>
  <si>
    <t>some grains are subequant</t>
  </si>
  <si>
    <t>serpentinized opx-poor harzburgite</t>
  </si>
  <si>
    <t>somet hin white and green veins</t>
  </si>
  <si>
    <t>43n</t>
  </si>
  <si>
    <t>serpentinized harzburgite, opx grains are distributed homogenously</t>
  </si>
  <si>
    <t>43o</t>
  </si>
  <si>
    <t>serpentinized dunitic zone</t>
  </si>
  <si>
    <t>43p</t>
  </si>
  <si>
    <t>serpentinized harzburgite, opx grains are distributed homogenously although some opx grains show foliation. The unit is also occassionally intruded by dikes</t>
  </si>
  <si>
    <t>43q</t>
  </si>
  <si>
    <t>43r</t>
  </si>
  <si>
    <t>serpentinized harzburgite, opx grains are distributed homogenously although some opx grains show foliation.</t>
  </si>
  <si>
    <t>43s</t>
  </si>
  <si>
    <t>serpentinized harzburgite oxidized along veins, opx grains are distributed homogenously although some opx grains show foliation. The unit is occassionally intruded by dikes</t>
  </si>
  <si>
    <t>veins cutting dike</t>
  </si>
  <si>
    <t>thick green veins</t>
  </si>
  <si>
    <t>43t</t>
  </si>
  <si>
    <t>serpentinized harzburgite with higher degrees of oxidization due to the higher density of veins, opx grains are distributed homogenously . The unit is occassionally intruded by dikes</t>
  </si>
  <si>
    <t>thin greenish white veins</t>
  </si>
  <si>
    <t>network of thin-white veins</t>
  </si>
  <si>
    <t>43u</t>
  </si>
  <si>
    <t>serpentinized harzburgite , opx grains are distributed homogenously although some opx grains show foliation. The unit is occassionally intruded by dikes</t>
  </si>
  <si>
    <t>serpentinized harzburgite with very high concentrations of coarse subequant opx grains  occassionally intruded by dikes</t>
  </si>
  <si>
    <t>some thin to millimetric black veins and thin white veins</t>
  </si>
  <si>
    <t>45a</t>
  </si>
  <si>
    <t>serpentinized harzburgite with higher degrees of oxidization due to the higher density of veins, localized zones where opx grains are enriched and depleted are observed. The unit is occassionally intruded by thin dikes</t>
  </si>
  <si>
    <t>45b</t>
  </si>
  <si>
    <t>thin white veins and background greenish black veins</t>
  </si>
  <si>
    <t>45c</t>
  </si>
  <si>
    <t>46a</t>
  </si>
  <si>
    <t>oxidized and serpentinized harzburgite with higher degrees of oxidization due to the higher density of veins.</t>
  </si>
  <si>
    <t>oxidized and serpentinized</t>
  </si>
  <si>
    <t>46b</t>
  </si>
  <si>
    <t>sheared zone of the oxidized and serpentinized harzburgite with higher degrees of oxidization due to the higher density of veins.</t>
  </si>
  <si>
    <t>46c</t>
  </si>
  <si>
    <t>dark reddish brown, blue green</t>
  </si>
  <si>
    <t>Higher alteration/oxidation due to heavily overprinted magmatiuc dyke</t>
  </si>
  <si>
    <t>Serpentinized harzburgite, with high vein intensity, cut by one magmatic dyke, overprinted by serpentine veins.</t>
  </si>
  <si>
    <t>Highly serpentinized and braun oxidized alteration next to areas with higher vein intensity</t>
  </si>
  <si>
    <t>Irregular network of thin black and white veins with higher intensity next to magmatic dyke</t>
  </si>
  <si>
    <t>47a</t>
  </si>
  <si>
    <t>Section contains layers enriched in opx</t>
  </si>
  <si>
    <t>Increased alteration next to patches with higher vein intensity</t>
  </si>
  <si>
    <t>Serpentinized harzburgite with patches of higehr vein intensity, foliation and layers enriched in opx, cut by two dykes, overprinted by serpentine veins</t>
  </si>
  <si>
    <t>Highly serpentinized with golden braun oxidized alteration next to areas with higher vein intensity</t>
  </si>
  <si>
    <t>Irregular network of thin black veins with patches of white veins in higher intensity</t>
  </si>
  <si>
    <t>some opx have an elongated habit</t>
  </si>
  <si>
    <t>dark blue green and reddish dark brown</t>
  </si>
  <si>
    <t>Mbio sample</t>
  </si>
  <si>
    <t>47b</t>
  </si>
  <si>
    <t>Section contains set of magmatic pyroxenitic dykes, overprinted by serpentine veins at the bottom of the section</t>
  </si>
  <si>
    <t>dark brown, blue, green</t>
  </si>
  <si>
    <t>Higher golden, brownish alteration/oxidation next to vein network</t>
  </si>
  <si>
    <t>Serpentinized harzburgite, with high vein intensity, cut by set of magmatic dykes, overprinted by serpentine veins.</t>
  </si>
  <si>
    <t>Highly serpentinized and braun oxidized alteration next to magmtic dykes and vein network</t>
  </si>
  <si>
    <t>Irregular network of thin black veins and network of subvertical thin white black and blue greenish veins</t>
  </si>
  <si>
    <t>few spinels</t>
  </si>
  <si>
    <t>Section contains few magmatic dykes, less than 2mm, overprinted by serpentine veins</t>
  </si>
  <si>
    <t>Serpentinized harzburgite, with high vein intensity, cut by few magmatic dykes, overprinted by serpentine veins.</t>
  </si>
  <si>
    <t>grenish reddish</t>
  </si>
  <si>
    <t>black, dark brown</t>
  </si>
  <si>
    <t>veins crosscuting dyke</t>
  </si>
  <si>
    <t>irregular brown and white veins perpendicular towards dyke</t>
  </si>
  <si>
    <t>Section contains one dyke, less than 2mm, overprinted by serpentine veins</t>
  </si>
  <si>
    <t>Highly serpentinized and braun oxidized alteration next to vein network</t>
  </si>
  <si>
    <t>Irregular network of thin black veins and thicker irregular white and black veins</t>
  </si>
  <si>
    <t>47c</t>
  </si>
  <si>
    <t>Serpentinized harzburgite, with patches of higher vein intensity, foliation and layers enriched in opx, cut by few red clionpyroxenetic dykes</t>
  </si>
  <si>
    <t>Irrgeular network of thin black veins</t>
  </si>
  <si>
    <t xml:space="preserve">Section contains clinopyroxenitic dyke, less than 4mm, overprinted by serpentine veins </t>
  </si>
  <si>
    <t>dark blue green/ golden brown</t>
  </si>
  <si>
    <t>Irregular network of thin black veins with patches of higher vein intensity of black and white veins</t>
  </si>
  <si>
    <t xml:space="preserve">Section contains layers enriched in opx and a few magmatic dykes, less than 2mm, some overprinted by serpentine veins </t>
  </si>
  <si>
    <t>Irregular network of thin black veins with patches of higher vein intensity of black and bluish white veins</t>
  </si>
  <si>
    <t>Section contains one magmatic dyke</t>
  </si>
  <si>
    <t>dark green blue</t>
  </si>
  <si>
    <t>green, red</t>
  </si>
  <si>
    <t>irregular bluish green and white veins perpendicular towards dyke</t>
  </si>
  <si>
    <t>Section contains one magmatic dyke at the end of the section, highly overprinted by serpentine veins</t>
  </si>
  <si>
    <t>Irregular network of thin black veins and higher intensity of thin white and thicker bluish green veins towards overprinted dyke at the end of the section</t>
  </si>
  <si>
    <t>Section contains two pyroxenitic dykes, less than 2mm, and layers enriched in opx</t>
  </si>
  <si>
    <t xml:space="preserve">Section contains layers enriched in opx and 4 red pyroxentitic dykes, less than 4mm </t>
  </si>
  <si>
    <t>enriched layerings of orthopyroxene</t>
  </si>
  <si>
    <t>dark grey, greenish</t>
  </si>
  <si>
    <t>serpentinized</t>
  </si>
  <si>
    <t>enriched layerings of orthopyroxene and dunitic patches</t>
  </si>
  <si>
    <t>oxidized zone</t>
  </si>
  <si>
    <t>veins crosscut dike</t>
  </si>
  <si>
    <t>veins crosscutting dikes</t>
  </si>
  <si>
    <t>serpentinized layered harzburgite with a fine crosscutting red gabbroic dike</t>
  </si>
  <si>
    <t>some black and some white veins</t>
  </si>
  <si>
    <t>few black and some white veins</t>
  </si>
  <si>
    <t>veins crosscutting dykes</t>
  </si>
  <si>
    <t>highly altered gabbroic dike</t>
  </si>
  <si>
    <t>some green veins</t>
  </si>
  <si>
    <t>47d</t>
  </si>
  <si>
    <t>Maybe hidden by alteration</t>
  </si>
  <si>
    <t>Concentration of spinels associated with opx enrichment at the top of the sub-unit</t>
  </si>
  <si>
    <t>Brownish</t>
  </si>
  <si>
    <t>serpentinized and oxydized harzburgite</t>
  </si>
  <si>
    <t>serpentinized and oxydized</t>
  </si>
  <si>
    <t>Network of white veins, thin black veins</t>
  </si>
  <si>
    <t>Network of thin white veins, some thin black veins</t>
  </si>
  <si>
    <t>47e</t>
  </si>
  <si>
    <t>Some thin black veins</t>
  </si>
  <si>
    <t>White veins, some black veins</t>
  </si>
  <si>
    <t>Network of white, few black</t>
  </si>
  <si>
    <t>Few white, black veins</t>
  </si>
  <si>
    <t>Maybe mixed with sulfides</t>
  </si>
  <si>
    <t>Greyish green</t>
  </si>
  <si>
    <t>Altered cpxenite</t>
  </si>
  <si>
    <t>Completely altered</t>
  </si>
  <si>
    <t>black veins</t>
  </si>
  <si>
    <t>Few thin white veins and few green veins</t>
  </si>
  <si>
    <t>Network of thin black veins, some thin white veins</t>
  </si>
  <si>
    <t>47f</t>
  </si>
  <si>
    <t>serpentinized and oxydized layered harzburgite, maybe slightly sheared</t>
  </si>
  <si>
    <t>white and green veins, dense network of thin black veins</t>
  </si>
  <si>
    <t>47g</t>
  </si>
  <si>
    <t>Few thin black veins</t>
  </si>
  <si>
    <t>serpentinized layered harzburgite with crosscutting thin red cpxenite dykes</t>
  </si>
  <si>
    <t>Some black to white veins with green core, few thin black veins</t>
  </si>
  <si>
    <t>Few white, black and green veins</t>
  </si>
  <si>
    <t>47h</t>
  </si>
  <si>
    <t>47i</t>
  </si>
  <si>
    <t>low concentration of orthopyroxene, oxidized zone</t>
  </si>
  <si>
    <t>serpentinized harzburgite with low concentration of orthopyroxene</t>
  </si>
  <si>
    <t>few and thin white veins</t>
  </si>
  <si>
    <t>47l</t>
  </si>
  <si>
    <t xml:space="preserve">altered and serpentinized harzburgite </t>
  </si>
  <si>
    <t>green, white and mineralized brownish veins</t>
  </si>
  <si>
    <t>ed colonne</t>
  </si>
  <si>
    <t xml:space="preserve">? </t>
  </si>
  <si>
    <t>8,5</t>
  </si>
  <si>
    <t>I</t>
  </si>
  <si>
    <t>N</t>
  </si>
  <si>
    <t>GABBRO RODINGITISED</t>
  </si>
  <si>
    <t>CONTACT DH</t>
  </si>
  <si>
    <t>dunite</t>
  </si>
  <si>
    <t xml:space="preserve">BREACK VEIN CONTACT d h </t>
  </si>
  <si>
    <t>BREACK? D:H CANNOT BE MEASURED</t>
  </si>
  <si>
    <t xml:space="preserve">CONTACT D/H IN A SHEAR ZONE </t>
  </si>
  <si>
    <t>Brownish green</t>
  </si>
  <si>
    <t>some thin white veins and background black-green veins</t>
  </si>
  <si>
    <t>47m</t>
  </si>
  <si>
    <t>serpentinized harzburgite similar to previous unit by cut by some shear zones (?) and affected by dense veining</t>
  </si>
  <si>
    <t>thick white and greenish veins and some background black-green veins</t>
  </si>
  <si>
    <t>47n</t>
  </si>
  <si>
    <t>serpentinized harzburgite. localized zones where opx grains are abundant (and are typically aligned) as well as sparse are observed. The unit is occassionally intruded by thin dikes</t>
  </si>
  <si>
    <t xml:space="preserve">serpentinized harzburgite. localized zones where opx grains are abundant (and are typically aligned) as well as sparse are observed. The unit is occassionally intruded by thin </t>
  </si>
  <si>
    <t>background black green veins</t>
  </si>
  <si>
    <t>highly serpentinized harzburgite cut by multiple shear zone and altered dikes</t>
  </si>
  <si>
    <t>dense thin to millimetric white and black veins and some green veins</t>
  </si>
  <si>
    <t>dense network of green-white veins</t>
  </si>
  <si>
    <t>49a</t>
  </si>
  <si>
    <t>serpentinized harzburgite. localized zones where opx grains are enriched and depleted are observed. The unit is occassionally intruded by thin dikes</t>
  </si>
  <si>
    <t>6</t>
  </si>
  <si>
    <t>some thin network of green veins</t>
  </si>
  <si>
    <t>49b</t>
  </si>
  <si>
    <t>network of green-black and some millimetric green veins</t>
  </si>
  <si>
    <t>parallel white veins and network of thin white veins</t>
  </si>
  <si>
    <t>49c</t>
  </si>
  <si>
    <t>serpentinized harzburgite similar to previous unit by cut by multiple shear zones (?) and dense veining</t>
  </si>
  <si>
    <t>49d</t>
  </si>
  <si>
    <t>49e</t>
  </si>
  <si>
    <t>serpentinized harzburgite similar to previous unit but altered by multiple intrusions</t>
  </si>
  <si>
    <t>thin white veins and background green-black veins</t>
  </si>
  <si>
    <t>dike cross cuts thick green veins</t>
  </si>
  <si>
    <t>Section is cut by two heavily overprinted magmatic dikes</t>
  </si>
  <si>
    <t>Serpentinized harzburgite crosscut by several magmatic dykes, overprinted by serpentine veins</t>
  </si>
  <si>
    <t>Highly serpentinized and oxidized due to higher dyke intensity</t>
  </si>
  <si>
    <t>Network of thin black veins and irregular thin white and bluish green veins next to magmatic intrusions</t>
  </si>
  <si>
    <t>Magmatic dike is highly serpentinized</t>
  </si>
  <si>
    <t>black rim gradualy changing to black/ rusty brown</t>
  </si>
  <si>
    <t>few irregular thin white and green veins perpendicular to clinopyroxenite</t>
  </si>
  <si>
    <t>weak foliation</t>
  </si>
  <si>
    <t>Section is cut by one heavily overprinted magmatic dikes</t>
  </si>
  <si>
    <t>Higher degree of alteration next to magmatic dyke and patches of higher vein intensity</t>
  </si>
  <si>
    <t>highly serpentinized with higher alteration/oxidation next to magmatic dykes</t>
  </si>
  <si>
    <t>irregular network of thin black veins with higher intensity next to magmatic dike</t>
  </si>
  <si>
    <t>50a</t>
  </si>
  <si>
    <t>dark blue green / rusty brown</t>
  </si>
  <si>
    <t>Higher degree of alteration/oxidation next to areas with higer vein intensity</t>
  </si>
  <si>
    <t>Serpentinized harzburgite with several areas and patches of higher vein intensity</t>
  </si>
  <si>
    <t>highly serpentinized with increased alteration/oxidation (rusty golden) next to patches/areas with higher vein intensity</t>
  </si>
  <si>
    <t>Irregular network of black veins with patches and areas with higher vein intensity of thin white, black and some thicker green serpentine veins</t>
  </si>
  <si>
    <t>few are elongated</t>
  </si>
  <si>
    <t>50b</t>
  </si>
  <si>
    <t xml:space="preserve">Section cut by two, less than 2mm, pyroxenitic dykes </t>
  </si>
  <si>
    <t xml:space="preserve">Irregular network of thin black veins </t>
  </si>
  <si>
    <t>50c</t>
  </si>
  <si>
    <t>Section is fractured</t>
  </si>
  <si>
    <t>blue green with dark brown patches</t>
  </si>
  <si>
    <t>Higher degree of alteration ecspecialy in the first part of the section</t>
  </si>
  <si>
    <t>Serpentinized harzburgite cut by few magmatic dykes, overprinted by serpentine veins and fractured</t>
  </si>
  <si>
    <t>highly serpentinized and ecspecialy the top oxidized due to higher vein and dyke intensity</t>
  </si>
  <si>
    <t>Irregular network of thin black and white veins and araes with high vein intensity of thicker green and white veins</t>
  </si>
  <si>
    <t>50d</t>
  </si>
  <si>
    <t>Section is cut by two magmatic dykes overprinted by serpentine veins</t>
  </si>
  <si>
    <t>highly serpentinized with increased alteration/oxidation (rusty golden) next to patches with higher vein intensity and dikes</t>
  </si>
  <si>
    <t>Irregular network of black veins with patches with higher vein intensity of thin white, black and some thicker green and white serpentine veins</t>
  </si>
  <si>
    <t>foliation</t>
  </si>
  <si>
    <t>Section is cut by highly overprinted magmatic dike less than 25mm thick</t>
  </si>
  <si>
    <t>rusty golden brown</t>
  </si>
  <si>
    <t>highly altered background due to thick overprinted dike</t>
  </si>
  <si>
    <t>highly serpentinized with increased alteration/oxidation (rusty golden) next to dike</t>
  </si>
  <si>
    <t>50e</t>
  </si>
  <si>
    <t xml:space="preserve">Section is cut by one red clinopyroxenitic dike, less than 4mm  </t>
  </si>
  <si>
    <t>Serpentinized harzburgite cut by few pyroxenitic dikes</t>
  </si>
  <si>
    <t>Irregular network of thin black veins ecspecialy at the end of the section and in conatct with clinopyroxenitic dyke</t>
  </si>
  <si>
    <t>Section is cut by one pyroxenitic dike</t>
  </si>
  <si>
    <t>dark blue green, few patches of rusty brown</t>
  </si>
  <si>
    <t>rusty brown oxidation and higher alteration next to patches with higher vein intensity</t>
  </si>
  <si>
    <t xml:space="preserve">Irregular network of thin black and some white veins </t>
  </si>
  <si>
    <t>50f</t>
  </si>
  <si>
    <t>Section cut by few magmatic dikes, overprinted by serpentine veins</t>
  </si>
  <si>
    <t>Serpentinized harzburgite with higher vein intensity, cut by few magmtic dikes overprinted by serpentine veins</t>
  </si>
  <si>
    <t>highly serpentinized with increased alteration/oxidation (rusty golden) next to areas with higher vein intensity</t>
  </si>
  <si>
    <t>Irregular network of thin black veins and areas with higher white, black and green vein intensity</t>
  </si>
  <si>
    <t>dark brown oxidation and higher alteration next to patches with higher vein intensity</t>
  </si>
  <si>
    <t>highly serpentinized with increased alteration next to areas with higher vein intensity</t>
  </si>
  <si>
    <t xml:space="preserve">Irregular network of thin black veins and areas with higher white and black </t>
  </si>
  <si>
    <t>50g</t>
  </si>
  <si>
    <t>serpentinized harzburgite with alternating layers of less altered and rusty brownish altered zones with higher vein intensity</t>
  </si>
  <si>
    <t>highly serpentinized harzburgite</t>
  </si>
  <si>
    <t>thin black veins</t>
  </si>
  <si>
    <t>dark grey, greenish , brownish</t>
  </si>
  <si>
    <t>dunitic and oxidized zones</t>
  </si>
  <si>
    <t>altered and serpentinized harzburgite crossed by thin pyroxenitic dikes, dunitic and oxidized zone, few bastite</t>
  </si>
  <si>
    <t>black, green, white veins</t>
  </si>
  <si>
    <t>dunitic and oxidized zone</t>
  </si>
  <si>
    <t>altered and serpentinized harzburgite with heavily fractured zone</t>
  </si>
  <si>
    <t>white, grey veins</t>
  </si>
  <si>
    <t>50h</t>
  </si>
  <si>
    <t>altered and serpentinized harzburgite crossed by white veins, dunitic and oxidized zone, few bastite</t>
  </si>
  <si>
    <t>white, mineralized brownish veins</t>
  </si>
  <si>
    <t>50j</t>
  </si>
  <si>
    <t>highly altered and serpentinized harzburgite crossed by packed thin mineralized veins, pyroxenitic layerings and vertical pyroxenitic veins, oxitized zones, few bastite</t>
  </si>
  <si>
    <t>black, white, mineralized brownish veins</t>
  </si>
  <si>
    <t>highly altered and serpentinized harzburgite crossed by packed thin mineralized veins, pyroxenitic layerings and veins, dunitic oxitized zones, few bastite</t>
  </si>
  <si>
    <t>highly altered and serpentinized harzburgite crossed by packed thin mineralized veins, pyroxenitic layerings and veins, dunitic and oxitized zones, few bastite</t>
  </si>
  <si>
    <t>highly altered and serpentinized harzburgite crossed by packed thin mineralized veins, pyroxenitic layerings and veins, oxitized zones, few bastite</t>
  </si>
  <si>
    <t>50i</t>
  </si>
  <si>
    <t>highly altered and serpentinized harzburgite crossed by packed thin serpentinized veins, oxidized zones, pyroxenitic layerings</t>
  </si>
  <si>
    <t>black, grey and mineralized brownish veins, thin white veins</t>
  </si>
  <si>
    <t>50l</t>
  </si>
  <si>
    <t>serpentinized harzburgite crosscutted ed by gabbroic and pyroxenitic dikes, weakly fractured,</t>
  </si>
  <si>
    <t>black, green, grey and mineralized brownish veins, thin white veins</t>
  </si>
  <si>
    <t>50m</t>
  </si>
  <si>
    <t>dark grey, reddish, greenish</t>
  </si>
  <si>
    <t>highly altered and serpentinized harzburgite crosscutted by pyroxenitic dikes, oxidized zone</t>
  </si>
  <si>
    <t>few black, green and mineralized brownish veins</t>
  </si>
  <si>
    <t>50n</t>
  </si>
  <si>
    <t>51a</t>
  </si>
  <si>
    <t>Some white veins</t>
  </si>
  <si>
    <t>51b</t>
  </si>
  <si>
    <t>serpentinized and oxidized harzburgite with few small gabbroic dikes</t>
  </si>
  <si>
    <t>serpentinized and oxidized</t>
  </si>
  <si>
    <t>dense network of  green white veins</t>
  </si>
  <si>
    <t>51c</t>
  </si>
  <si>
    <t xml:space="preserve">serpentinized and slightly oxidized Opx-poor harzburgite </t>
  </si>
  <si>
    <t>serpentinized and slightly oxidized</t>
  </si>
  <si>
    <t>network of black and white veins</t>
  </si>
  <si>
    <t>serpentinized and slightly oxidized Opx-poor harzburgite with some fine crosscutting gabbroic dikes</t>
  </si>
  <si>
    <t>51d</t>
  </si>
  <si>
    <t>serpentinized harzburgites</t>
  </si>
  <si>
    <t xml:space="preserve">serpentinized </t>
  </si>
  <si>
    <t>some fine black veins</t>
  </si>
  <si>
    <t>serpentinized harzburgite with some fine crosscutting gabbroic dikes</t>
  </si>
  <si>
    <t>Few white and black veins</t>
  </si>
  <si>
    <t>52a</t>
  </si>
  <si>
    <t>serpentinized and fractured harzburgite</t>
  </si>
  <si>
    <t>network of  white to green veins</t>
  </si>
  <si>
    <t>serpentinized, slightly oxidized and fractured harzburgite</t>
  </si>
  <si>
    <t>dense network of  white to green veins</t>
  </si>
  <si>
    <t>serpentinized and slightly oxidized, whitish zone</t>
  </si>
  <si>
    <t>53a</t>
  </si>
  <si>
    <t>Serpentinized, very sligthly oxydized harzburgite</t>
  </si>
  <si>
    <t>serpentinized and very slightly oxydized</t>
  </si>
  <si>
    <t>few thin white veins</t>
  </si>
  <si>
    <t>brownish part towards the bottom of the section</t>
  </si>
  <si>
    <t>Few white to green veins</t>
  </si>
  <si>
    <t>53b</t>
  </si>
  <si>
    <t>Serpentinized, very sligthly oxydized, layered harzburgite</t>
  </si>
  <si>
    <t>Few white veins</t>
  </si>
  <si>
    <t>Slightly altered cpxenite</t>
  </si>
  <si>
    <t>53c</t>
  </si>
  <si>
    <t>Serpentinized harzburgite with weak foliation</t>
  </si>
  <si>
    <t>Serpentinized, very sligthly oxydized harzburgite with some thin crosscutting gabbroic dykes</t>
  </si>
  <si>
    <t>Some thin white veins and green to white veins</t>
  </si>
  <si>
    <t>interstitial</t>
  </si>
  <si>
    <t>Reddish green</t>
  </si>
  <si>
    <t>Rodingitized gabbroic dyke</t>
  </si>
  <si>
    <t>Rodingitized</t>
  </si>
  <si>
    <t>Green to white veins</t>
  </si>
  <si>
    <t>Few white, green and black veins</t>
  </si>
  <si>
    <t>Few green to white veins</t>
  </si>
  <si>
    <t>Serpentinized harzburgite with thin crosscutting gabbroic (one is rodingitized) and cpxenitic dykes, and weak foliation</t>
  </si>
  <si>
    <t>one grain</t>
  </si>
  <si>
    <t>Completely altered gabbroic dyke</t>
  </si>
  <si>
    <t>completely alterd</t>
  </si>
  <si>
    <t>Serpentinized harzburgite with weak foliation and some crosscutting gabbroic dykes</t>
  </si>
  <si>
    <t>53d</t>
  </si>
  <si>
    <t>Serpentinized, layered harzburgite</t>
  </si>
  <si>
    <t>53e</t>
  </si>
  <si>
    <t>Serpentinized harzburgite and a crosscutting thin cpexnite</t>
  </si>
  <si>
    <t>PYROXENITE LAYER</t>
  </si>
  <si>
    <t>CROSSCUTTING GABBRO</t>
  </si>
  <si>
    <t>CROSSCUTTING GABBRO SEPRATRATED BY A FAULT</t>
  </si>
  <si>
    <t>BIG VEIN OF ALTERATION, …</t>
  </si>
  <si>
    <t>REALLY ALTERATED</t>
  </si>
  <si>
    <t>HIGHLY ALTERATED</t>
  </si>
  <si>
    <t>RODINGISTISED</t>
  </si>
  <si>
    <t>RODINGISTISED UNDERTERMINED</t>
  </si>
  <si>
    <t>X</t>
  </si>
  <si>
    <t>SHARP?</t>
  </si>
  <si>
    <t>COMPLETLY DEFORMED</t>
  </si>
  <si>
    <t>BREACK, CANNOT MEASUR TH THICKNESS</t>
  </si>
  <si>
    <t>SHARO</t>
  </si>
  <si>
    <t>HIGLY ALTERATED</t>
  </si>
  <si>
    <t>Y?</t>
  </si>
  <si>
    <t>2?</t>
  </si>
  <si>
    <t>GABBRO RODINGISTISED</t>
  </si>
  <si>
    <t>DIP DIFFICULT TO MEASURE</t>
  </si>
  <si>
    <t>GABBRO</t>
  </si>
  <si>
    <t>22/8/2018</t>
  </si>
  <si>
    <t>coarse</t>
  </si>
  <si>
    <t>Serpentinized harzburgite occassionally cut by cpxnite</t>
  </si>
  <si>
    <t>some thin white veins with associated oxdized halos and background black-green veins</t>
  </si>
  <si>
    <t>54a</t>
  </si>
  <si>
    <t>serpentinized harzburgite oxidized along white veins, opx grains are distributed homogenously although some opx grains show foliation. The unit is occassionally intruded by dikes</t>
  </si>
  <si>
    <t>intrusive</t>
  </si>
  <si>
    <t>veins cross cut dike</t>
  </si>
  <si>
    <t>colour</t>
  </si>
  <si>
    <t>54b</t>
  </si>
  <si>
    <t>oxidized and serpentinized harzburgite oxidized along white veins, opx grains are distributed homogenously although some opx grains show foliation. The unit is occassionally intruded by dikes</t>
  </si>
  <si>
    <t>54c</t>
  </si>
  <si>
    <t>greenish grey</t>
  </si>
  <si>
    <t>54d</t>
  </si>
  <si>
    <t>54e</t>
  </si>
  <si>
    <t>55a</t>
  </si>
  <si>
    <t>55b</t>
  </si>
  <si>
    <t>zone of enriched orthopyroxene grains which typically exhibit alignment</t>
  </si>
  <si>
    <t>55c</t>
  </si>
  <si>
    <t>55d</t>
  </si>
  <si>
    <t>55e</t>
  </si>
  <si>
    <t>55f</t>
  </si>
  <si>
    <t>serpentinized harzburgite. localized zones where opx grains are abundant (and are typically aligned) as well as sparse are observed. The unit is occassionally intruded by thin dikes. The unit is characterized by oxidized patches related to dense white veining</t>
  </si>
  <si>
    <t>oxidized zones</t>
  </si>
  <si>
    <t>altered and serpentinized harzburgite, localized enrichment of layered pyroxene , oxidized zones crossed by thin green and white veins, black veins in remaing zones, few bastite</t>
  </si>
  <si>
    <t>enriched layering of orthopyroxene</t>
  </si>
  <si>
    <t>55g</t>
  </si>
  <si>
    <t>serpentinized harzburgite, localized enrichment of layered pyroxene, rare pyroxenitic dikes, few bastite</t>
  </si>
  <si>
    <t>black, white veins</t>
  </si>
  <si>
    <t>55h</t>
  </si>
  <si>
    <t>55i</t>
  </si>
  <si>
    <t>highly serpentinized harzburgite, oxidized zones crossed by thin white veins, few black veins, few bastite</t>
  </si>
  <si>
    <t>white veins, few black veins</t>
  </si>
  <si>
    <t>55j</t>
  </si>
  <si>
    <t>serpentinized harzburgite, rare thin pyroxenitic dikes, few bastite</t>
  </si>
  <si>
    <t>black, thin white veins</t>
  </si>
  <si>
    <t>55k</t>
  </si>
  <si>
    <t>serpentinized harzburgite crosscutted by gabbroic and pyroxenitic dikes, few oxidized zones, few bastite</t>
  </si>
  <si>
    <t>black , white veins</t>
  </si>
  <si>
    <t>55l</t>
  </si>
  <si>
    <t>highly serpentinized harzburgite, oxidized zones crossed by a set of oriented white veins, gabbro dike, few black veins, few bastite</t>
  </si>
  <si>
    <t>55m</t>
  </si>
  <si>
    <t>highly altered and serpentinized harzburgite, oxidized zones, heavily fractured, few bastite</t>
  </si>
  <si>
    <t>56a</t>
  </si>
  <si>
    <t>few, thin white veins</t>
  </si>
  <si>
    <t>harzburgite</t>
  </si>
  <si>
    <t>equigranular</t>
  </si>
  <si>
    <t>granular</t>
  </si>
  <si>
    <t>56b</t>
  </si>
  <si>
    <t>brownish grey</t>
  </si>
  <si>
    <t>Grey alteration preferentially in the pyroxene rich zones</t>
  </si>
  <si>
    <t>Serpentinized, slightly oxydized harzburgite with patches of grey alteration</t>
  </si>
  <si>
    <t>Serpentinized and sligthly oxydized with grey patches concentrated in pyroxene rich zones</t>
  </si>
  <si>
    <t>Fine dense network of green to white veins</t>
  </si>
  <si>
    <t>56c</t>
  </si>
  <si>
    <t>Serpentinized harzburgite with weak foliation and crosscut by some thin cpxenite dykes</t>
  </si>
  <si>
    <t>large black and white vein in the center of the section</t>
  </si>
  <si>
    <t>56d</t>
  </si>
  <si>
    <t>Serpentinized, pyroxene poor harzburgite</t>
  </si>
  <si>
    <t>white to green veins</t>
  </si>
  <si>
    <t>56e</t>
  </si>
  <si>
    <t>56f</t>
  </si>
  <si>
    <t>Serpentinized and slightly oxydized harzburgite</t>
  </si>
  <si>
    <t>Serpentinized and slightly oxydized</t>
  </si>
  <si>
    <t>very dense white veins network</t>
  </si>
  <si>
    <t>dense white veins network</t>
  </si>
  <si>
    <t>56g</t>
  </si>
  <si>
    <t>Serpentinized harzburgite, crosscut by some thin gabbroic dykes</t>
  </si>
  <si>
    <t>few black and white veins</t>
  </si>
  <si>
    <t>Serpentinized and slightly oxydized harzburgite, with a thin crosscutting cpxenite</t>
  </si>
  <si>
    <t>few black, white and green veins</t>
  </si>
  <si>
    <t>Serpentinized and slightly oxydized harzburgite, with many thin crosscutting cpxenites and gabbroic dykes</t>
  </si>
  <si>
    <t>56h</t>
  </si>
  <si>
    <t>Serpentinized and oxydized harzburgite</t>
  </si>
  <si>
    <t>Serpentinized and oxydized</t>
  </si>
  <si>
    <t>Dense white network</t>
  </si>
  <si>
    <t>medium</t>
  </si>
  <si>
    <t>Veins crosscutting dyke</t>
  </si>
  <si>
    <t>completely altered cpxenite</t>
  </si>
  <si>
    <t>completely altered</t>
  </si>
  <si>
    <t>56i</t>
  </si>
  <si>
    <t>gabbro</t>
  </si>
  <si>
    <t>few grains</t>
  </si>
  <si>
    <t>completely altered gabbro</t>
  </si>
  <si>
    <t>few tiny white</t>
  </si>
  <si>
    <t>Serpentinized harzburgite with weak foliation and many crosscutting thin cpxenite and gabbroic dykes</t>
  </si>
  <si>
    <t>Few black and green veins</t>
  </si>
  <si>
    <t>reddish white</t>
  </si>
  <si>
    <t>completely altered with red pyroxenes</t>
  </si>
  <si>
    <t>Few black veins</t>
  </si>
  <si>
    <t>Serpentinized, foliated harzburgite with some crosscutting cpxenite dykes</t>
  </si>
  <si>
    <t>Network of large green veins</t>
  </si>
  <si>
    <t>Serpentinized, foliated harzburgite</t>
  </si>
  <si>
    <t>Hihgly altered olivine gabbro</t>
  </si>
  <si>
    <t>White vein network</t>
  </si>
  <si>
    <t>Serpentinized, foliated harzburgite with crosscutting thin cpxenite dykes</t>
  </si>
  <si>
    <t>some fine white veins</t>
  </si>
  <si>
    <t>Serpentinized, foliated harzburgite with crosscutting thin cpxenite dykes (some reddish)</t>
  </si>
  <si>
    <t>reddish grey</t>
  </si>
  <si>
    <t>black and white veins</t>
  </si>
  <si>
    <t>thin black veins and one white vein</t>
  </si>
  <si>
    <t>Serpentinized harzburgite with a crosscutting thin cpxenite dyke</t>
  </si>
  <si>
    <t>black thin veins network, some white veins</t>
  </si>
  <si>
    <t>serpentinized, fractured and slightly oxydized harzburgite</t>
  </si>
  <si>
    <t>serpentinized and sligthly oxidized</t>
  </si>
  <si>
    <t>network of white and green veins</t>
  </si>
  <si>
    <t>some whitish grey opx</t>
  </si>
  <si>
    <t xml:space="preserve">serpentinized, fractured and slightly oxydized harzburgite with some crosscutting gabbro and cpxenite dykes </t>
  </si>
  <si>
    <t>network of white and green veins, few black veins</t>
  </si>
  <si>
    <t>some black, white and green veins</t>
  </si>
  <si>
    <t>Serpentinized and slightly oxidized</t>
  </si>
  <si>
    <t>fine network of white veins</t>
  </si>
  <si>
    <t>Gabbro?</t>
  </si>
  <si>
    <t>PYROXENE LAYER ?</t>
  </si>
  <si>
    <t>LOTS OF PYROXENE (LAYER?) 18 AND 17 CM NOT CLEAR ORIENTATION ABLE</t>
  </si>
  <si>
    <t>GABBRO?</t>
  </si>
  <si>
    <t>CLINOPYROXENITE?</t>
  </si>
  <si>
    <t>UNDERTERMINED</t>
  </si>
  <si>
    <t>N?</t>
  </si>
  <si>
    <t>MEAN APPARENT THICKNESS</t>
  </si>
  <si>
    <t>DIP CALCULATED (°)</t>
  </si>
  <si>
    <t>DIP RADIAN</t>
  </si>
  <si>
    <t>SIN (DIP)</t>
  </si>
  <si>
    <t>tRUE THICKNESS</t>
  </si>
  <si>
    <t>gabbro?</t>
  </si>
  <si>
    <t>SB</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</si>
</sst>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164" formatCode="_ * #,##0.00_)\ _€_ ;_ * \(#,##0.00\)\ _€_ ;_ * &quot;-&quot;??_)\ _€_ ;_ @_ "/>
    <numFmt numFmtId="165" formatCode="0_);[Red]\(0\)"/>
    <numFmt numFmtId="166" formatCode="0.00_ "/>
    <numFmt numFmtId="167" formatCode="dd\/mm\/yyyy"/>
    <numFmt numFmtId="168" formatCode="0.0_);[Red]\(0.0\)"/>
    <numFmt numFmtId="169" formatCode="0.0"/>
  </numFmts>
  <fonts count="43" x14ac:knownFonts="1">
    <font>
      <sz val="11"/>
      <color rgb="FF000000"/>
      <name val="游ゴシック"/>
      <family val="2"/>
      <charset val="1"/>
    </font>
    <font>
      <sz val="11"/>
      <color theme="1"/>
      <name val="Calibri"/>
      <family val="2"/>
      <scheme val="minor"/>
    </font>
    <font>
      <sz val="11"/>
      <color rgb="FF000000"/>
      <name val="Arial"/>
      <family val="2"/>
      <charset val="1"/>
    </font>
    <font>
      <sz val="11"/>
      <color rgb="FFFF0000"/>
      <name val="Arial"/>
      <family val="2"/>
      <charset val="1"/>
    </font>
    <font>
      <sz val="11"/>
      <name val="Arial"/>
      <family val="2"/>
      <charset val="1"/>
    </font>
    <font>
      <sz val="11"/>
      <color rgb="FFEF413D"/>
      <name val="Arial"/>
      <family val="2"/>
      <charset val="1"/>
    </font>
    <font>
      <sz val="11"/>
      <color rgb="FF00B050"/>
      <name val="Arial"/>
      <family val="2"/>
      <charset val="1"/>
    </font>
    <font>
      <sz val="11"/>
      <name val="游ゴシック"/>
      <family val="2"/>
      <charset val="1"/>
    </font>
    <font>
      <sz val="12"/>
      <color rgb="FF2E75B6"/>
      <name val="游ゴシック"/>
      <family val="2"/>
      <charset val="1"/>
    </font>
    <font>
      <sz val="12"/>
      <color rgb="FF333F50"/>
      <name val="游ゴシック"/>
      <family val="2"/>
      <charset val="1"/>
    </font>
    <font>
      <sz val="12"/>
      <color rgb="FF9C0006"/>
      <name val="游ゴシック"/>
      <family val="2"/>
      <charset val="1"/>
    </font>
    <font>
      <b/>
      <sz val="12"/>
      <color rgb="FF2E75B6"/>
      <name val="Arial"/>
      <family val="2"/>
      <charset val="1"/>
    </font>
    <font>
      <sz val="11"/>
      <color rgb="FFCE181E"/>
      <name val="Arial"/>
      <family val="2"/>
      <charset val="1"/>
    </font>
    <font>
      <b/>
      <sz val="11"/>
      <name val="Arial"/>
      <family val="2"/>
      <charset val="1"/>
    </font>
    <font>
      <b/>
      <sz val="12"/>
      <color theme="4" tint="-0.249977111117893"/>
      <name val="Calibri"/>
      <family val="2"/>
    </font>
    <font>
      <sz val="11"/>
      <name val="Calibri"/>
      <family val="2"/>
    </font>
    <font>
      <sz val="11"/>
      <color rgb="FF000000"/>
      <name val="Calibri"/>
      <family val="2"/>
      <scheme val="minor"/>
    </font>
    <font>
      <sz val="11"/>
      <name val="Calibri"/>
      <family val="2"/>
      <scheme val="minor"/>
    </font>
    <font>
      <sz val="11"/>
      <color theme="1"/>
      <name val="Calibri"/>
      <family val="2"/>
    </font>
    <font>
      <sz val="11"/>
      <name val="Microsoft Sans Serif"/>
      <family val="2"/>
    </font>
    <font>
      <sz val="11"/>
      <color rgb="FFFF0000"/>
      <name val="Calibri"/>
      <family val="2"/>
    </font>
    <font>
      <sz val="11"/>
      <color theme="4" tint="-0.249977111117893"/>
      <name val="Calibri"/>
      <family val="2"/>
    </font>
    <font>
      <u/>
      <sz val="11"/>
      <color theme="10"/>
      <name val="游ゴシック"/>
      <family val="2"/>
      <charset val="1"/>
    </font>
    <font>
      <u/>
      <sz val="11"/>
      <color theme="11"/>
      <name val="游ゴシック"/>
      <family val="2"/>
      <charset val="1"/>
    </font>
    <font>
      <sz val="11"/>
      <color theme="1"/>
      <name val="Calibri Light"/>
      <family val="2"/>
      <scheme val="major"/>
    </font>
    <font>
      <sz val="11"/>
      <color rgb="FFFF0000"/>
      <name val="Calibri Light"/>
      <family val="2"/>
      <scheme val="major"/>
    </font>
    <font>
      <sz val="11"/>
      <name val="Calibri Light"/>
      <family val="2"/>
      <scheme val="major"/>
    </font>
    <font>
      <sz val="11"/>
      <color rgb="FFFF0000"/>
      <name val="Calibri"/>
      <family val="2"/>
      <scheme val="minor"/>
    </font>
    <font>
      <sz val="11"/>
      <color rgb="FFEF413D"/>
      <name val="Calibri"/>
      <family val="2"/>
      <scheme val="minor"/>
    </font>
    <font>
      <sz val="11"/>
      <color rgb="FF00B050"/>
      <name val="Calibri"/>
      <family val="2"/>
      <scheme val="minor"/>
    </font>
    <font>
      <sz val="6"/>
      <name val="BIZ UDGothic B"/>
      <family val="3"/>
      <charset val="128"/>
    </font>
    <font>
      <b/>
      <sz val="11"/>
      <color rgb="FFFF0000"/>
      <name val="Arial"/>
      <family val="2"/>
      <charset val="1"/>
    </font>
    <font>
      <b/>
      <sz val="11"/>
      <color rgb="FFFF0000"/>
      <name val="Calibri"/>
      <family val="2"/>
      <scheme val="minor"/>
    </font>
    <font>
      <b/>
      <sz val="11"/>
      <color rgb="FF000000"/>
      <name val="Arial"/>
      <family val="2"/>
      <charset val="1"/>
    </font>
    <font>
      <b/>
      <sz val="11"/>
      <color rgb="FF000000"/>
      <name val="Calibri"/>
      <family val="2"/>
      <scheme val="minor"/>
    </font>
    <font>
      <sz val="12"/>
      <name val="Calibri"/>
      <family val="2"/>
      <scheme val="minor"/>
    </font>
    <font>
      <b/>
      <sz val="11"/>
      <color rgb="FF000000"/>
      <name val="Arial"/>
      <family val="2"/>
    </font>
    <font>
      <sz val="11"/>
      <color theme="4" tint="-0.249977111117893"/>
      <name val="Arial"/>
      <family val="2"/>
      <charset val="1"/>
    </font>
    <font>
      <sz val="11"/>
      <color theme="8"/>
      <name val="Arial"/>
      <family val="2"/>
      <charset val="1"/>
    </font>
    <font>
      <sz val="11"/>
      <color rgb="FF000000"/>
      <name val="Arial"/>
      <family val="2"/>
    </font>
    <font>
      <sz val="11"/>
      <color rgb="FFFF0000"/>
      <name val="Arial"/>
      <family val="2"/>
    </font>
    <font>
      <b/>
      <sz val="11"/>
      <color rgb="FFFF0000"/>
      <name val="Arial"/>
      <family val="2"/>
    </font>
    <font>
      <sz val="11"/>
      <color theme="4" tint="-0.249977111117893"/>
      <name val="Calibri"/>
      <family val="2"/>
      <scheme val="minor"/>
    </font>
  </fonts>
  <fills count="26">
    <fill>
      <patternFill patternType="none"/>
    </fill>
    <fill>
      <patternFill patternType="gray125"/>
    </fill>
    <fill>
      <patternFill patternType="solid">
        <fgColor rgb="FFFFC7CE"/>
        <bgColor rgb="FFFFE699"/>
      </patternFill>
    </fill>
    <fill>
      <patternFill patternType="solid">
        <fgColor rgb="FFFFF200"/>
        <bgColor rgb="FFFFFF00"/>
      </patternFill>
    </fill>
    <fill>
      <patternFill patternType="solid">
        <fgColor rgb="FFFFFF00"/>
        <bgColor rgb="FFFFF200"/>
      </patternFill>
    </fill>
    <fill>
      <patternFill patternType="solid">
        <fgColor rgb="FFFFD966"/>
        <bgColor rgb="FFFFE699"/>
      </patternFill>
    </fill>
    <fill>
      <patternFill patternType="solid">
        <fgColor rgb="FFFFE699"/>
        <bgColor rgb="FFFFD966"/>
      </patternFill>
    </fill>
    <fill>
      <patternFill patternType="solid">
        <fgColor rgb="FFFFFF00"/>
        <bgColor indexed="64"/>
      </patternFill>
    </fill>
    <fill>
      <patternFill patternType="solid">
        <fgColor theme="9"/>
        <bgColor indexed="64"/>
      </patternFill>
    </fill>
    <fill>
      <patternFill patternType="solid">
        <fgColor theme="9" tint="-0.249977111117893"/>
        <bgColor rgb="FF99CC00"/>
      </patternFill>
    </fill>
    <fill>
      <patternFill patternType="solid">
        <fgColor theme="9" tint="-0.249977111117893"/>
        <bgColor indexed="64"/>
      </patternFill>
    </fill>
    <fill>
      <patternFill patternType="solid">
        <fgColor theme="4"/>
        <bgColor indexed="64"/>
      </patternFill>
    </fill>
    <fill>
      <patternFill patternType="solid">
        <fgColor rgb="FF92D050"/>
        <bgColor indexed="64"/>
      </patternFill>
    </fill>
    <fill>
      <patternFill patternType="solid">
        <fgColor theme="7" tint="0.79998168889431442"/>
        <bgColor indexed="64"/>
      </patternFill>
    </fill>
    <fill>
      <patternFill patternType="solid">
        <fgColor theme="0" tint="-0.14999847407452621"/>
        <bgColor indexed="64"/>
      </patternFill>
    </fill>
    <fill>
      <patternFill patternType="solid">
        <fgColor theme="6"/>
        <bgColor indexed="64"/>
      </patternFill>
    </fill>
    <fill>
      <patternFill patternType="solid">
        <fgColor rgb="FF7030A0"/>
        <bgColor indexed="64"/>
      </patternFill>
    </fill>
    <fill>
      <patternFill patternType="solid">
        <fgColor theme="5" tint="0.59999389629810485"/>
        <bgColor indexed="64"/>
      </patternFill>
    </fill>
    <fill>
      <patternFill patternType="solid">
        <fgColor rgb="FFFF0000"/>
        <bgColor indexed="64"/>
      </patternFill>
    </fill>
    <fill>
      <patternFill patternType="solid">
        <fgColor theme="7" tint="0.59999389629810485"/>
        <bgColor indexed="64"/>
      </patternFill>
    </fill>
    <fill>
      <patternFill patternType="solid">
        <fgColor theme="7" tint="0.39997558519241921"/>
        <bgColor indexed="64"/>
      </patternFill>
    </fill>
    <fill>
      <patternFill patternType="solid">
        <fgColor rgb="FFFFC000"/>
        <bgColor indexed="64"/>
      </patternFill>
    </fill>
    <fill>
      <patternFill patternType="solid">
        <fgColor theme="8" tint="0.39997558519241921"/>
        <bgColor indexed="64"/>
      </patternFill>
    </fill>
    <fill>
      <patternFill patternType="solid">
        <fgColor theme="9" tint="0.79998168889431442"/>
        <bgColor indexed="64"/>
      </patternFill>
    </fill>
    <fill>
      <patternFill patternType="solid">
        <fgColor theme="5" tint="0.39997558519241921"/>
        <bgColor rgb="FF99CC00"/>
      </patternFill>
    </fill>
    <fill>
      <patternFill patternType="solid">
        <fgColor theme="5" tint="0.39997558519241921"/>
        <bgColor indexed="64"/>
      </patternFill>
    </fill>
  </fills>
  <borders count="33">
    <border>
      <left/>
      <right/>
      <top/>
      <bottom/>
      <diagonal/>
    </border>
    <border>
      <left style="thin">
        <color auto="1"/>
      </left>
      <right style="thin">
        <color auto="1"/>
      </right>
      <top style="thin">
        <color auto="1"/>
      </top>
      <bottom style="double">
        <color auto="1"/>
      </bottom>
      <diagonal/>
    </border>
    <border>
      <left style="thin">
        <color auto="1"/>
      </left>
      <right style="thin">
        <color auto="1"/>
      </right>
      <top style="hair">
        <color auto="1"/>
      </top>
      <bottom style="hair">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style="medium">
        <color auto="1"/>
      </right>
      <top/>
      <bottom style="medium">
        <color auto="1"/>
      </bottom>
      <diagonal/>
    </border>
    <border>
      <left style="hair">
        <color auto="1"/>
      </left>
      <right/>
      <top style="hair">
        <color auto="1"/>
      </top>
      <bottom/>
      <diagonal/>
    </border>
    <border>
      <left/>
      <right style="hair">
        <color auto="1"/>
      </right>
      <top style="hair">
        <color auto="1"/>
      </top>
      <bottom/>
      <diagonal/>
    </border>
    <border>
      <left style="hair">
        <color auto="1"/>
      </left>
      <right/>
      <top/>
      <bottom/>
      <diagonal/>
    </border>
    <border>
      <left/>
      <right style="hair">
        <color auto="1"/>
      </right>
      <top/>
      <bottom/>
      <diagonal/>
    </border>
    <border>
      <left/>
      <right/>
      <top style="medium">
        <color auto="1"/>
      </top>
      <bottom/>
      <diagonal/>
    </border>
    <border>
      <left style="hair">
        <color auto="1"/>
      </left>
      <right/>
      <top/>
      <bottom style="hair">
        <color auto="1"/>
      </bottom>
      <diagonal/>
    </border>
    <border>
      <left/>
      <right style="hair">
        <color auto="1"/>
      </right>
      <top/>
      <bottom style="hair">
        <color auto="1"/>
      </bottom>
      <diagonal/>
    </border>
    <border>
      <left/>
      <right/>
      <top/>
      <bottom style="medium">
        <color auto="1"/>
      </bottom>
      <diagonal/>
    </border>
    <border>
      <left/>
      <right style="thin">
        <color auto="1"/>
      </right>
      <top/>
      <bottom/>
      <diagonal/>
    </border>
    <border>
      <left/>
      <right/>
      <top/>
      <bottom style="thin">
        <color auto="1"/>
      </bottom>
      <diagonal/>
    </border>
    <border>
      <left/>
      <right/>
      <top style="thin">
        <color auto="1"/>
      </top>
      <bottom/>
      <diagonal/>
    </border>
    <border>
      <left/>
      <right/>
      <top style="thin">
        <color auto="1"/>
      </top>
      <bottom style="thin">
        <color auto="1"/>
      </bottom>
      <diagonal/>
    </border>
    <border>
      <left/>
      <right style="thin">
        <color auto="1"/>
      </right>
      <top/>
      <bottom style="thin">
        <color auto="1"/>
      </bottom>
      <diagonal/>
    </border>
    <border>
      <left/>
      <right style="thin">
        <color auto="1"/>
      </right>
      <top style="thin">
        <color auto="1"/>
      </top>
      <bottom style="thin">
        <color auto="1"/>
      </bottom>
      <diagonal/>
    </border>
    <border>
      <left style="medium">
        <color auto="1"/>
      </left>
      <right style="medium">
        <color auto="1"/>
      </right>
      <top/>
      <bottom/>
      <diagonal/>
    </border>
    <border>
      <left style="thin">
        <color auto="1"/>
      </left>
      <right/>
      <top/>
      <bottom style="thin">
        <color auto="1"/>
      </bottom>
      <diagonal/>
    </border>
    <border>
      <left/>
      <right/>
      <top style="thin">
        <color auto="1"/>
      </top>
      <bottom style="double">
        <color auto="1"/>
      </bottom>
      <diagonal/>
    </border>
    <border>
      <left/>
      <right/>
      <top/>
      <bottom style="double">
        <color auto="1"/>
      </bottom>
      <diagonal/>
    </border>
    <border>
      <left/>
      <right style="thin">
        <color auto="1"/>
      </right>
      <top/>
      <bottom style="double">
        <color auto="1"/>
      </bottom>
      <diagonal/>
    </border>
    <border>
      <left style="thin">
        <color auto="1"/>
      </left>
      <right/>
      <top style="thin">
        <color auto="1"/>
      </top>
      <bottom style="thin">
        <color auto="1"/>
      </bottom>
      <diagonal/>
    </border>
    <border>
      <left style="thin">
        <color auto="1"/>
      </left>
      <right/>
      <top style="thin">
        <color auto="1"/>
      </top>
      <bottom/>
      <diagonal/>
    </border>
    <border>
      <left style="thin">
        <color auto="1"/>
      </left>
      <right/>
      <top/>
      <bottom/>
      <diagonal/>
    </border>
    <border>
      <left/>
      <right/>
      <top style="double">
        <color auto="1"/>
      </top>
      <bottom/>
      <diagonal/>
    </border>
    <border>
      <left/>
      <right style="thin">
        <color auto="1"/>
      </right>
      <top style="thin">
        <color auto="1"/>
      </top>
      <bottom/>
      <diagonal/>
    </border>
  </borders>
  <cellStyleXfs count="27">
    <xf numFmtId="0" fontId="0" fillId="0" borderId="0"/>
    <xf numFmtId="0" fontId="10" fillId="2" borderId="0" applyBorder="0" applyProtection="0"/>
    <xf numFmtId="0" fontId="1" fillId="0" borderId="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cellStyleXfs>
  <cellXfs count="785">
    <xf numFmtId="0" fontId="0" fillId="0" borderId="0" xfId="0"/>
    <xf numFmtId="0" fontId="2" fillId="0" borderId="0" xfId="0" applyFont="1"/>
    <xf numFmtId="0" fontId="4" fillId="0" borderId="0" xfId="0" applyFont="1"/>
    <xf numFmtId="0" fontId="2" fillId="0" borderId="0" xfId="0" applyFont="1" applyAlignment="1">
      <alignment wrapText="1"/>
    </xf>
    <xf numFmtId="0" fontId="0" fillId="0" borderId="0" xfId="0" applyAlignment="1">
      <alignment horizontal="center"/>
    </xf>
    <xf numFmtId="0" fontId="7" fillId="0" borderId="0" xfId="0" applyFont="1"/>
    <xf numFmtId="0" fontId="0" fillId="0" borderId="0" xfId="0" applyAlignment="1">
      <alignment vertical="center"/>
    </xf>
    <xf numFmtId="0" fontId="8" fillId="0" borderId="0" xfId="0" applyFont="1" applyAlignment="1">
      <alignment vertical="center"/>
    </xf>
    <xf numFmtId="0" fontId="9" fillId="0" borderId="0" xfId="0" applyFont="1" applyAlignment="1">
      <alignment vertical="center"/>
    </xf>
    <xf numFmtId="0" fontId="8" fillId="0" borderId="0" xfId="0" applyFont="1" applyAlignment="1">
      <alignment horizontal="center" vertical="center"/>
    </xf>
    <xf numFmtId="0" fontId="9" fillId="0" borderId="0" xfId="0" applyFont="1" applyAlignment="1">
      <alignment horizontal="center" vertical="center"/>
    </xf>
    <xf numFmtId="0" fontId="0" fillId="0" borderId="1" xfId="0" applyFont="1" applyBorder="1" applyAlignment="1">
      <alignment horizontal="center" vertical="center" wrapText="1"/>
    </xf>
    <xf numFmtId="0" fontId="8" fillId="0" borderId="1" xfId="0" applyFont="1" applyBorder="1" applyAlignment="1">
      <alignment horizontal="center" vertical="center" wrapText="1"/>
    </xf>
    <xf numFmtId="0" fontId="9" fillId="0" borderId="1" xfId="0" applyFont="1" applyBorder="1" applyAlignment="1">
      <alignment horizontal="center" vertical="center" wrapText="1"/>
    </xf>
    <xf numFmtId="0" fontId="0" fillId="0" borderId="2" xfId="0" applyFont="1" applyBorder="1" applyAlignment="1">
      <alignment vertical="center"/>
    </xf>
    <xf numFmtId="0" fontId="8" fillId="0" borderId="2" xfId="0" applyFont="1" applyBorder="1" applyAlignment="1">
      <alignment vertical="center"/>
    </xf>
    <xf numFmtId="0" fontId="9" fillId="0" borderId="2" xfId="0" applyFont="1" applyBorder="1" applyAlignment="1">
      <alignment vertical="center"/>
    </xf>
    <xf numFmtId="0" fontId="7" fillId="0" borderId="0" xfId="1" applyFont="1" applyFill="1" applyBorder="1" applyAlignment="1" applyProtection="1"/>
    <xf numFmtId="0" fontId="11" fillId="0" borderId="0" xfId="0" applyFont="1" applyAlignment="1">
      <alignment vertical="center" wrapText="1"/>
    </xf>
    <xf numFmtId="0" fontId="4" fillId="0" borderId="0" xfId="0" applyFont="1" applyAlignment="1">
      <alignment wrapText="1"/>
    </xf>
    <xf numFmtId="0" fontId="2" fillId="0" borderId="0" xfId="0" applyFont="1" applyAlignment="1">
      <alignment vertical="center" wrapText="1"/>
    </xf>
    <xf numFmtId="0" fontId="2" fillId="0" borderId="0" xfId="0" applyFont="1" applyBorder="1" applyAlignment="1">
      <alignment wrapText="1"/>
    </xf>
    <xf numFmtId="0" fontId="4" fillId="0" borderId="0" xfId="0" applyFont="1" applyAlignment="1" applyProtection="1">
      <alignment vertical="top"/>
      <protection locked="0"/>
    </xf>
    <xf numFmtId="0" fontId="2" fillId="0" borderId="3" xfId="0" applyFont="1" applyBorder="1"/>
    <xf numFmtId="0" fontId="2" fillId="0" borderId="4" xfId="0" applyFont="1" applyBorder="1"/>
    <xf numFmtId="0" fontId="2" fillId="0" borderId="5" xfId="0" applyFont="1" applyBorder="1"/>
    <xf numFmtId="0" fontId="2" fillId="0" borderId="6" xfId="0" applyFont="1" applyBorder="1"/>
    <xf numFmtId="2" fontId="2" fillId="0" borderId="0" xfId="0" applyNumberFormat="1" applyFont="1" applyAlignment="1">
      <alignment wrapText="1"/>
    </xf>
    <xf numFmtId="0" fontId="4" fillId="0" borderId="0" xfId="0" applyFont="1" applyAlignment="1" applyProtection="1">
      <alignment vertical="top" wrapText="1"/>
      <protection locked="0"/>
    </xf>
    <xf numFmtId="0" fontId="2" fillId="0" borderId="7" xfId="0" applyFont="1" applyBorder="1"/>
    <xf numFmtId="0" fontId="2" fillId="0" borderId="8" xfId="0" applyFont="1" applyBorder="1"/>
    <xf numFmtId="2" fontId="2" fillId="0" borderId="0" xfId="0" applyNumberFormat="1" applyFont="1"/>
    <xf numFmtId="0" fontId="12" fillId="0" borderId="0" xfId="0" applyFont="1"/>
    <xf numFmtId="0" fontId="2" fillId="0" borderId="9" xfId="0" applyFont="1" applyBorder="1"/>
    <xf numFmtId="0" fontId="2" fillId="3" borderId="10" xfId="0" applyFont="1" applyFill="1" applyBorder="1"/>
    <xf numFmtId="0" fontId="2" fillId="4" borderId="5" xfId="0" applyFont="1" applyFill="1" applyBorder="1"/>
    <xf numFmtId="0" fontId="2" fillId="0" borderId="11" xfId="0" applyFont="1" applyBorder="1"/>
    <xf numFmtId="0" fontId="2" fillId="3" borderId="12" xfId="0" applyFont="1" applyFill="1" applyBorder="1"/>
    <xf numFmtId="2" fontId="2" fillId="0" borderId="3" xfId="0" applyNumberFormat="1" applyFont="1" applyBorder="1"/>
    <xf numFmtId="0" fontId="2" fillId="0" borderId="13" xfId="0" applyFont="1" applyBorder="1"/>
    <xf numFmtId="0" fontId="2" fillId="0" borderId="0" xfId="0" applyFont="1" applyBorder="1"/>
    <xf numFmtId="2" fontId="2" fillId="0" borderId="5" xfId="0" applyNumberFormat="1" applyFont="1" applyBorder="1"/>
    <xf numFmtId="0" fontId="2" fillId="4" borderId="7" xfId="0" applyFont="1" applyFill="1" applyBorder="1"/>
    <xf numFmtId="0" fontId="2" fillId="0" borderId="14" xfId="0" applyFont="1" applyBorder="1"/>
    <xf numFmtId="0" fontId="2" fillId="3" borderId="15" xfId="0" applyFont="1" applyFill="1" applyBorder="1"/>
    <xf numFmtId="2" fontId="2" fillId="0" borderId="7" xfId="0" applyNumberFormat="1" applyFont="1" applyBorder="1"/>
    <xf numFmtId="0" fontId="2" fillId="0" borderId="16" xfId="0" applyFont="1" applyBorder="1"/>
    <xf numFmtId="0" fontId="4" fillId="4" borderId="0" xfId="0" applyFont="1" applyFill="1" applyBorder="1" applyAlignment="1" applyProtection="1">
      <alignment horizontal="center" vertical="center" wrapText="1"/>
      <protection locked="0"/>
    </xf>
    <xf numFmtId="0" fontId="13" fillId="5" borderId="3" xfId="0" applyFont="1" applyFill="1" applyBorder="1" applyAlignment="1">
      <alignment horizontal="center" vertical="center" wrapText="1"/>
    </xf>
    <xf numFmtId="0" fontId="13" fillId="5" borderId="4" xfId="0" applyFont="1" applyFill="1" applyBorder="1" applyAlignment="1">
      <alignment horizontal="center" vertical="center" wrapText="1"/>
    </xf>
    <xf numFmtId="0" fontId="4" fillId="6" borderId="5" xfId="0" applyFont="1" applyFill="1" applyBorder="1"/>
    <xf numFmtId="0" fontId="4" fillId="6" borderId="6" xfId="0" applyFont="1" applyFill="1" applyBorder="1"/>
    <xf numFmtId="0" fontId="4" fillId="6" borderId="5" xfId="0" applyFont="1" applyFill="1" applyBorder="1" applyAlignment="1"/>
    <xf numFmtId="0" fontId="4" fillId="6" borderId="6" xfId="0" applyFont="1" applyFill="1" applyBorder="1" applyAlignment="1"/>
    <xf numFmtId="0" fontId="4" fillId="6" borderId="7" xfId="0" applyFont="1" applyFill="1" applyBorder="1"/>
    <xf numFmtId="0" fontId="4" fillId="6" borderId="8" xfId="0" applyFont="1" applyFill="1" applyBorder="1"/>
    <xf numFmtId="0" fontId="1" fillId="0" borderId="0" xfId="2" applyFont="1"/>
    <xf numFmtId="0" fontId="14" fillId="0" borderId="0" xfId="2" applyFont="1" applyAlignment="1">
      <alignment vertical="center" wrapText="1"/>
    </xf>
    <xf numFmtId="0" fontId="15" fillId="0" borderId="0" xfId="2" applyFont="1" applyAlignment="1">
      <alignment wrapText="1"/>
    </xf>
    <xf numFmtId="0" fontId="16" fillId="0" borderId="0" xfId="2" applyFont="1"/>
    <xf numFmtId="0" fontId="1" fillId="0" borderId="0" xfId="2" applyFont="1" applyAlignment="1">
      <alignment vertical="center" wrapText="1"/>
    </xf>
    <xf numFmtId="0" fontId="1" fillId="0" borderId="0" xfId="2" applyFont="1" applyBorder="1" applyAlignment="1">
      <alignment wrapText="1"/>
    </xf>
    <xf numFmtId="0" fontId="17" fillId="0" borderId="0" xfId="2" applyFont="1" applyAlignment="1" applyProtection="1">
      <alignment vertical="top"/>
      <protection locked="0"/>
    </xf>
    <xf numFmtId="0" fontId="1" fillId="0" borderId="3" xfId="2" applyFont="1" applyBorder="1"/>
    <xf numFmtId="0" fontId="1" fillId="0" borderId="4" xfId="2" applyFont="1" applyBorder="1"/>
    <xf numFmtId="0" fontId="18" fillId="0" borderId="0" xfId="2" applyFont="1" applyAlignment="1">
      <alignment wrapText="1"/>
    </xf>
    <xf numFmtId="0" fontId="1" fillId="0" borderId="0" xfId="2" applyFont="1" applyAlignment="1">
      <alignment wrapText="1"/>
    </xf>
    <xf numFmtId="0" fontId="1" fillId="0" borderId="5" xfId="2" applyFont="1" applyBorder="1"/>
    <xf numFmtId="0" fontId="1" fillId="0" borderId="6" xfId="2" applyFont="1" applyBorder="1"/>
    <xf numFmtId="2" fontId="18" fillId="0" borderId="0" xfId="2" applyNumberFormat="1" applyFont="1" applyAlignment="1">
      <alignment wrapText="1"/>
    </xf>
    <xf numFmtId="0" fontId="17" fillId="0" borderId="0" xfId="2" applyFont="1" applyAlignment="1" applyProtection="1">
      <alignment vertical="top" wrapText="1"/>
      <protection locked="0"/>
    </xf>
    <xf numFmtId="0" fontId="1" fillId="0" borderId="7" xfId="2" applyFont="1" applyBorder="1"/>
    <xf numFmtId="0" fontId="1" fillId="0" borderId="8" xfId="2" applyFont="1" applyBorder="1"/>
    <xf numFmtId="2" fontId="1" fillId="0" borderId="0" xfId="2" applyNumberFormat="1" applyFont="1"/>
    <xf numFmtId="0" fontId="1" fillId="7" borderId="5" xfId="2" applyFont="1" applyFill="1" applyBorder="1"/>
    <xf numFmtId="2" fontId="1" fillId="0" borderId="3" xfId="2" applyNumberFormat="1" applyFont="1" applyBorder="1"/>
    <xf numFmtId="0" fontId="1" fillId="0" borderId="13" xfId="2" applyFont="1" applyBorder="1"/>
    <xf numFmtId="0" fontId="1" fillId="0" borderId="0" xfId="2" applyFont="1" applyBorder="1"/>
    <xf numFmtId="2" fontId="1" fillId="0" borderId="5" xfId="2" applyNumberFormat="1" applyFont="1" applyBorder="1"/>
    <xf numFmtId="0" fontId="1" fillId="7" borderId="7" xfId="2" applyFont="1" applyFill="1" applyBorder="1"/>
    <xf numFmtId="0" fontId="1" fillId="0" borderId="0" xfId="2" applyFont="1" applyFill="1" applyBorder="1" applyAlignment="1">
      <alignment wrapText="1"/>
    </xf>
    <xf numFmtId="2" fontId="1" fillId="0" borderId="7" xfId="2" applyNumberFormat="1" applyFont="1" applyBorder="1"/>
    <xf numFmtId="0" fontId="1" fillId="0" borderId="16" xfId="2" applyFont="1" applyBorder="1"/>
    <xf numFmtId="0" fontId="19" fillId="7" borderId="0" xfId="2" applyFont="1" applyFill="1" applyBorder="1" applyAlignment="1" applyProtection="1">
      <alignment horizontal="center" vertical="center" wrapText="1"/>
      <protection locked="0"/>
    </xf>
    <xf numFmtId="0" fontId="17" fillId="8" borderId="0" xfId="0" applyFont="1" applyFill="1" applyAlignment="1" applyProtection="1">
      <alignment horizontal="left" wrapText="1"/>
      <protection locked="0"/>
    </xf>
    <xf numFmtId="0" fontId="17" fillId="0" borderId="0" xfId="0" applyFont="1" applyFill="1" applyAlignment="1" applyProtection="1">
      <alignment horizontal="left" wrapText="1"/>
      <protection locked="0"/>
    </xf>
    <xf numFmtId="0" fontId="1" fillId="0" borderId="0" xfId="0" applyFont="1" applyFill="1" applyAlignment="1" applyProtection="1">
      <alignment horizontal="left" wrapText="1"/>
      <protection locked="0"/>
    </xf>
    <xf numFmtId="0" fontId="17" fillId="12" borderId="0" xfId="2" applyFont="1" applyFill="1" applyBorder="1" applyAlignment="1" applyProtection="1">
      <alignment horizontal="center" wrapText="1"/>
      <protection locked="0"/>
    </xf>
    <xf numFmtId="0" fontId="17" fillId="0" borderId="0" xfId="0" applyFont="1" applyAlignment="1" applyProtection="1">
      <alignment horizontal="left" wrapText="1"/>
      <protection locked="0"/>
    </xf>
    <xf numFmtId="0" fontId="17" fillId="0" borderId="0" xfId="0" applyFont="1" applyAlignment="1" applyProtection="1">
      <alignment horizontal="center" wrapText="1"/>
      <protection locked="0"/>
    </xf>
    <xf numFmtId="0" fontId="17" fillId="0" borderId="0" xfId="0" applyFont="1" applyBorder="1" applyAlignment="1" applyProtection="1">
      <alignment horizontal="center" wrapText="1"/>
      <protection locked="0"/>
    </xf>
    <xf numFmtId="49" fontId="17" fillId="0" borderId="0" xfId="0" applyNumberFormat="1" applyFont="1" applyBorder="1" applyAlignment="1" applyProtection="1">
      <alignment horizontal="center" wrapText="1"/>
      <protection locked="0"/>
    </xf>
    <xf numFmtId="165" fontId="17" fillId="0" borderId="0" xfId="0" applyNumberFormat="1" applyFont="1" applyAlignment="1" applyProtection="1">
      <alignment horizontal="center" wrapText="1"/>
      <protection locked="0"/>
    </xf>
    <xf numFmtId="0" fontId="17" fillId="0" borderId="0" xfId="2" applyFont="1" applyFill="1" applyBorder="1" applyAlignment="1" applyProtection="1">
      <alignment horizontal="center" wrapText="1"/>
      <protection locked="0"/>
    </xf>
    <xf numFmtId="0" fontId="2" fillId="9" borderId="0" xfId="0" applyFont="1" applyFill="1" applyProtection="1">
      <protection locked="0"/>
    </xf>
    <xf numFmtId="0" fontId="2" fillId="9" borderId="0" xfId="0" applyFont="1" applyFill="1" applyAlignment="1" applyProtection="1">
      <alignment horizontal="left"/>
      <protection locked="0"/>
    </xf>
    <xf numFmtId="0" fontId="4" fillId="9" borderId="0" xfId="0" applyFont="1" applyFill="1" applyProtection="1">
      <protection locked="0"/>
    </xf>
    <xf numFmtId="49" fontId="4" fillId="9" borderId="0" xfId="0" applyNumberFormat="1" applyFont="1" applyFill="1" applyProtection="1">
      <protection locked="0"/>
    </xf>
    <xf numFmtId="0" fontId="20" fillId="10" borderId="0" xfId="0" applyFont="1" applyFill="1" applyAlignment="1" applyProtection="1">
      <alignment wrapText="1"/>
      <protection locked="0"/>
    </xf>
    <xf numFmtId="0" fontId="18" fillId="10" borderId="0" xfId="0" applyFont="1" applyFill="1" applyAlignment="1" applyProtection="1">
      <alignment wrapText="1"/>
      <protection locked="0"/>
    </xf>
    <xf numFmtId="0" fontId="18" fillId="10" borderId="0" xfId="0" applyFont="1" applyFill="1" applyAlignment="1" applyProtection="1">
      <alignment horizontal="center"/>
      <protection locked="0"/>
    </xf>
    <xf numFmtId="0" fontId="18" fillId="10" borderId="0" xfId="0" applyFont="1" applyFill="1" applyProtection="1">
      <protection locked="0"/>
    </xf>
    <xf numFmtId="0" fontId="18" fillId="10" borderId="0" xfId="0" applyFont="1" applyFill="1" applyAlignment="1" applyProtection="1">
      <alignment horizontal="left" wrapText="1"/>
      <protection locked="0"/>
    </xf>
    <xf numFmtId="0" fontId="2" fillId="9" borderId="0" xfId="0" applyFont="1" applyFill="1" applyAlignment="1" applyProtection="1">
      <alignment wrapText="1"/>
      <protection locked="0"/>
    </xf>
    <xf numFmtId="0" fontId="2" fillId="7" borderId="0" xfId="0" applyFont="1" applyFill="1" applyBorder="1" applyProtection="1">
      <protection locked="0"/>
    </xf>
    <xf numFmtId="0" fontId="2" fillId="11" borderId="0" xfId="0" applyFont="1" applyFill="1" applyProtection="1">
      <protection locked="0"/>
    </xf>
    <xf numFmtId="0" fontId="24" fillId="11" borderId="0" xfId="2" applyFont="1" applyFill="1" applyProtection="1">
      <protection locked="0"/>
    </xf>
    <xf numFmtId="0" fontId="26" fillId="11" borderId="0" xfId="2" applyFont="1" applyFill="1" applyProtection="1">
      <protection locked="0"/>
    </xf>
    <xf numFmtId="0" fontId="25" fillId="11" borderId="0" xfId="2" applyFont="1" applyFill="1" applyProtection="1">
      <protection locked="0"/>
    </xf>
    <xf numFmtId="0" fontId="24" fillId="12" borderId="0" xfId="2" applyFont="1" applyFill="1" applyProtection="1">
      <protection locked="0"/>
    </xf>
    <xf numFmtId="0" fontId="25" fillId="12" borderId="0" xfId="2" applyFont="1" applyFill="1" applyAlignment="1" applyProtection="1">
      <alignment wrapText="1"/>
      <protection locked="0"/>
    </xf>
    <xf numFmtId="0" fontId="26" fillId="11" borderId="0" xfId="2" applyFont="1" applyFill="1" applyAlignment="1" applyProtection="1">
      <alignment wrapText="1"/>
      <protection locked="0"/>
    </xf>
    <xf numFmtId="0" fontId="26" fillId="12" borderId="0" xfId="2" applyFont="1" applyFill="1" applyAlignment="1" applyProtection="1">
      <alignment horizontal="center" wrapText="1"/>
      <protection locked="0"/>
    </xf>
    <xf numFmtId="0" fontId="25" fillId="11" borderId="0" xfId="2" applyFont="1" applyFill="1" applyAlignment="1" applyProtection="1">
      <alignment wrapText="1"/>
      <protection locked="0"/>
    </xf>
    <xf numFmtId="0" fontId="16" fillId="0" borderId="0" xfId="0" applyFont="1" applyAlignment="1" applyProtection="1">
      <alignment wrapText="1"/>
      <protection locked="0"/>
    </xf>
    <xf numFmtId="0" fontId="16" fillId="0" borderId="0" xfId="0" applyFont="1" applyAlignment="1" applyProtection="1">
      <alignment textRotation="90" wrapText="1"/>
      <protection locked="0"/>
    </xf>
    <xf numFmtId="0" fontId="1" fillId="0" borderId="0" xfId="0" applyFont="1" applyFill="1" applyAlignment="1" applyProtection="1">
      <alignment horizontal="left" textRotation="90"/>
      <protection locked="0"/>
    </xf>
    <xf numFmtId="0" fontId="16" fillId="0" borderId="0" xfId="0" applyFont="1" applyFill="1" applyAlignment="1" applyProtection="1">
      <alignment wrapText="1"/>
      <protection locked="0"/>
    </xf>
    <xf numFmtId="0" fontId="16" fillId="7" borderId="0" xfId="0" applyFont="1" applyFill="1" applyBorder="1" applyAlignment="1" applyProtection="1">
      <alignment wrapText="1"/>
      <protection locked="0"/>
    </xf>
    <xf numFmtId="0" fontId="17" fillId="0" borderId="0" xfId="2" applyFont="1" applyFill="1" applyAlignment="1" applyProtection="1">
      <alignment wrapText="1"/>
      <protection locked="0"/>
    </xf>
    <xf numFmtId="0" fontId="17" fillId="0" borderId="0" xfId="2" applyFont="1" applyAlignment="1" applyProtection="1">
      <alignment wrapText="1"/>
      <protection locked="0"/>
    </xf>
    <xf numFmtId="0" fontId="17" fillId="12" borderId="0" xfId="2" applyFont="1" applyFill="1" applyAlignment="1" applyProtection="1">
      <alignment horizontal="center" wrapText="1"/>
      <protection locked="0"/>
    </xf>
    <xf numFmtId="0" fontId="17" fillId="0" borderId="0" xfId="2" applyFont="1" applyFill="1" applyAlignment="1" applyProtection="1">
      <protection locked="0"/>
    </xf>
    <xf numFmtId="0" fontId="1" fillId="0" borderId="0" xfId="2" applyFont="1" applyFill="1" applyAlignment="1" applyProtection="1">
      <protection locked="0"/>
    </xf>
    <xf numFmtId="0" fontId="1" fillId="12" borderId="0" xfId="2" applyFont="1" applyFill="1" applyAlignment="1" applyProtection="1">
      <protection locked="0"/>
    </xf>
    <xf numFmtId="167" fontId="2" fillId="0" borderId="0" xfId="0" applyNumberFormat="1" applyFont="1" applyProtection="1">
      <protection locked="0"/>
    </xf>
    <xf numFmtId="0" fontId="2" fillId="0" borderId="0" xfId="0" applyFont="1" applyProtection="1">
      <protection locked="0"/>
    </xf>
    <xf numFmtId="0" fontId="2" fillId="0" borderId="0" xfId="0" applyFont="1" applyAlignment="1" applyProtection="1">
      <alignment horizontal="left"/>
      <protection locked="0"/>
    </xf>
    <xf numFmtId="0" fontId="4" fillId="0" borderId="0" xfId="0" applyFont="1" applyProtection="1">
      <protection locked="0"/>
    </xf>
    <xf numFmtId="49" fontId="4" fillId="0" borderId="0" xfId="0" applyNumberFormat="1" applyFont="1" applyProtection="1">
      <protection locked="0"/>
    </xf>
    <xf numFmtId="165" fontId="2" fillId="0" borderId="0" xfId="0" applyNumberFormat="1" applyFont="1" applyProtection="1">
      <protection locked="0"/>
    </xf>
    <xf numFmtId="2" fontId="21" fillId="8" borderId="0" xfId="0" applyNumberFormat="1" applyFont="1" applyFill="1" applyAlignment="1" applyProtection="1">
      <alignment wrapText="1"/>
      <protection locked="0"/>
    </xf>
    <xf numFmtId="0" fontId="18" fillId="0" borderId="0" xfId="0" applyFont="1" applyAlignment="1" applyProtection="1">
      <alignment wrapText="1"/>
      <protection locked="0"/>
    </xf>
    <xf numFmtId="0" fontId="18" fillId="0" borderId="0" xfId="0" applyFont="1" applyFill="1" applyAlignment="1" applyProtection="1">
      <alignment wrapText="1"/>
      <protection locked="0"/>
    </xf>
    <xf numFmtId="0" fontId="18" fillId="0" borderId="0" xfId="0" applyFont="1" applyFill="1" applyProtection="1">
      <protection locked="0"/>
    </xf>
    <xf numFmtId="0" fontId="2" fillId="0" borderId="0" xfId="0" applyFont="1" applyFill="1" applyProtection="1">
      <protection locked="0"/>
    </xf>
    <xf numFmtId="0" fontId="18" fillId="0" borderId="0" xfId="0" applyFont="1" applyFill="1" applyAlignment="1" applyProtection="1">
      <alignment horizontal="left" wrapText="1"/>
      <protection locked="0"/>
    </xf>
    <xf numFmtId="0" fontId="0" fillId="0" borderId="0" xfId="0" applyProtection="1">
      <protection locked="0"/>
    </xf>
    <xf numFmtId="165" fontId="2" fillId="0" borderId="0" xfId="0" applyNumberFormat="1" applyFont="1" applyAlignment="1" applyProtection="1">
      <alignment wrapText="1"/>
      <protection locked="0"/>
    </xf>
    <xf numFmtId="2" fontId="21" fillId="0" borderId="0" xfId="0" applyNumberFormat="1" applyFont="1" applyFill="1" applyAlignment="1" applyProtection="1">
      <alignment wrapText="1"/>
      <protection locked="0"/>
    </xf>
    <xf numFmtId="0" fontId="24" fillId="0" borderId="0" xfId="2" applyFont="1" applyProtection="1">
      <protection locked="0"/>
    </xf>
    <xf numFmtId="0" fontId="26" fillId="0" borderId="0" xfId="2" applyFont="1" applyProtection="1">
      <protection locked="0"/>
    </xf>
    <xf numFmtId="0" fontId="25" fillId="0" borderId="0" xfId="2" applyFont="1" applyProtection="1">
      <protection locked="0"/>
    </xf>
    <xf numFmtId="0" fontId="24" fillId="0" borderId="0" xfId="2" applyFont="1" applyFill="1" applyProtection="1">
      <protection locked="0"/>
    </xf>
    <xf numFmtId="0" fontId="26" fillId="0" borderId="0" xfId="2" applyFont="1" applyAlignment="1" applyProtection="1">
      <alignment wrapText="1"/>
      <protection locked="0"/>
    </xf>
    <xf numFmtId="2" fontId="21" fillId="8" borderId="17" xfId="0" applyNumberFormat="1" applyFont="1" applyFill="1" applyBorder="1" applyAlignment="1" applyProtection="1">
      <alignment wrapText="1"/>
      <protection locked="0"/>
    </xf>
    <xf numFmtId="0" fontId="4" fillId="0" borderId="0" xfId="0" applyFont="1" applyAlignment="1" applyProtection="1">
      <alignment horizontal="left"/>
      <protection locked="0"/>
    </xf>
    <xf numFmtId="0" fontId="26" fillId="12" borderId="0" xfId="0" applyFont="1" applyFill="1" applyAlignment="1" applyProtection="1">
      <alignment horizontal="center" wrapText="1"/>
      <protection locked="0"/>
    </xf>
    <xf numFmtId="2" fontId="21" fillId="8" borderId="18" xfId="0" applyNumberFormat="1" applyFont="1" applyFill="1" applyBorder="1" applyAlignment="1" applyProtection="1">
      <alignment wrapText="1"/>
      <protection locked="0"/>
    </xf>
    <xf numFmtId="0" fontId="18" fillId="0" borderId="18" xfId="0" applyFont="1" applyBorder="1" applyAlignment="1" applyProtection="1">
      <alignment wrapText="1"/>
      <protection locked="0"/>
    </xf>
    <xf numFmtId="0" fontId="18" fillId="0" borderId="0" xfId="0" applyFont="1" applyBorder="1" applyAlignment="1" applyProtection="1">
      <alignment wrapText="1"/>
      <protection locked="0"/>
    </xf>
    <xf numFmtId="0" fontId="18" fillId="0" borderId="18" xfId="0" applyFont="1" applyFill="1" applyBorder="1" applyAlignment="1" applyProtection="1">
      <alignment wrapText="1"/>
      <protection locked="0"/>
    </xf>
    <xf numFmtId="0" fontId="18" fillId="0" borderId="18" xfId="0" applyFont="1" applyFill="1" applyBorder="1" applyProtection="1">
      <protection locked="0"/>
    </xf>
    <xf numFmtId="0" fontId="18" fillId="0" borderId="18" xfId="0" applyFont="1" applyFill="1" applyBorder="1" applyAlignment="1" applyProtection="1">
      <alignment horizontal="left" wrapText="1"/>
      <protection locked="0"/>
    </xf>
    <xf numFmtId="2" fontId="21" fillId="0" borderId="18" xfId="0" applyNumberFormat="1" applyFont="1" applyFill="1" applyBorder="1" applyAlignment="1" applyProtection="1">
      <alignment wrapText="1"/>
      <protection locked="0"/>
    </xf>
    <xf numFmtId="2" fontId="21" fillId="0" borderId="0" xfId="0" applyNumberFormat="1" applyFont="1" applyFill="1" applyBorder="1" applyAlignment="1" applyProtection="1">
      <alignment wrapText="1"/>
      <protection locked="0"/>
    </xf>
    <xf numFmtId="0" fontId="21" fillId="0" borderId="0" xfId="0" applyFont="1" applyFill="1" applyAlignment="1" applyProtection="1">
      <alignment wrapText="1"/>
      <protection locked="0"/>
    </xf>
    <xf numFmtId="0" fontId="21" fillId="0" borderId="18" xfId="0" applyFont="1" applyFill="1" applyBorder="1" applyAlignment="1" applyProtection="1">
      <alignment wrapText="1"/>
      <protection locked="0"/>
    </xf>
    <xf numFmtId="0" fontId="18" fillId="0" borderId="0" xfId="0" applyFont="1" applyFill="1" applyBorder="1" applyAlignment="1" applyProtection="1">
      <alignment wrapText="1"/>
      <protection locked="0"/>
    </xf>
    <xf numFmtId="168" fontId="2" fillId="0" borderId="0" xfId="0" applyNumberFormat="1" applyFont="1" applyProtection="1">
      <protection locked="0"/>
    </xf>
    <xf numFmtId="0" fontId="2" fillId="0" borderId="0" xfId="0" applyFont="1" applyAlignment="1" applyProtection="1">
      <alignment wrapText="1"/>
      <protection locked="0"/>
    </xf>
    <xf numFmtId="0" fontId="25" fillId="0" borderId="0" xfId="2" applyFont="1" applyAlignment="1" applyProtection="1">
      <alignment wrapText="1"/>
      <protection locked="0"/>
    </xf>
    <xf numFmtId="0" fontId="21" fillId="0" borderId="0" xfId="0" applyFont="1" applyFill="1" applyBorder="1" applyAlignment="1" applyProtection="1">
      <alignment wrapText="1"/>
      <protection locked="0"/>
    </xf>
    <xf numFmtId="0" fontId="18" fillId="0" borderId="19" xfId="0" applyFont="1" applyBorder="1" applyAlignment="1" applyProtection="1">
      <alignment wrapText="1"/>
      <protection locked="0"/>
    </xf>
    <xf numFmtId="0" fontId="18" fillId="0" borderId="19" xfId="0" applyFont="1" applyFill="1" applyBorder="1" applyAlignment="1" applyProtection="1">
      <alignment wrapText="1"/>
      <protection locked="0"/>
    </xf>
    <xf numFmtId="0" fontId="18" fillId="0" borderId="19" xfId="0" applyFont="1" applyFill="1" applyBorder="1" applyProtection="1">
      <protection locked="0"/>
    </xf>
    <xf numFmtId="2" fontId="21" fillId="8" borderId="19" xfId="0" applyNumberFormat="1" applyFont="1" applyFill="1" applyBorder="1" applyAlignment="1" applyProtection="1">
      <alignment wrapText="1"/>
      <protection locked="0"/>
    </xf>
    <xf numFmtId="0" fontId="18" fillId="0" borderId="19" xfId="0" applyFont="1" applyFill="1" applyBorder="1" applyAlignment="1" applyProtection="1">
      <alignment horizontal="left" wrapText="1"/>
      <protection locked="0"/>
    </xf>
    <xf numFmtId="167" fontId="2" fillId="14" borderId="0" xfId="0" applyNumberFormat="1" applyFont="1" applyFill="1" applyProtection="1"/>
    <xf numFmtId="0" fontId="2" fillId="14" borderId="0" xfId="0" applyFont="1" applyFill="1" applyProtection="1"/>
    <xf numFmtId="0" fontId="3" fillId="14" borderId="0" xfId="0" applyFont="1" applyFill="1" applyProtection="1"/>
    <xf numFmtId="2" fontId="3" fillId="14" borderId="0" xfId="0" applyNumberFormat="1" applyFont="1" applyFill="1" applyAlignment="1" applyProtection="1">
      <alignment horizontal="center" wrapText="1"/>
    </xf>
    <xf numFmtId="0" fontId="2" fillId="14" borderId="0" xfId="0" applyFont="1" applyFill="1" applyAlignment="1" applyProtection="1">
      <alignment horizontal="left"/>
    </xf>
    <xf numFmtId="0" fontId="5" fillId="14" borderId="0" xfId="0" applyFont="1" applyFill="1" applyProtection="1"/>
    <xf numFmtId="0" fontId="4" fillId="14" borderId="0" xfId="0" applyFont="1" applyFill="1" applyProtection="1"/>
    <xf numFmtId="49" fontId="4" fillId="14" borderId="0" xfId="0" applyNumberFormat="1" applyFont="1" applyFill="1" applyProtection="1"/>
    <xf numFmtId="165" fontId="2" fillId="14" borderId="0" xfId="0" applyNumberFormat="1" applyFont="1" applyFill="1" applyProtection="1"/>
    <xf numFmtId="2" fontId="21" fillId="14" borderId="0" xfId="0" applyNumberFormat="1" applyFont="1" applyFill="1" applyAlignment="1" applyProtection="1">
      <alignment wrapText="1"/>
    </xf>
    <xf numFmtId="0" fontId="18" fillId="14" borderId="0" xfId="0" applyFont="1" applyFill="1" applyAlignment="1" applyProtection="1">
      <alignment wrapText="1"/>
    </xf>
    <xf numFmtId="0" fontId="18" fillId="14" borderId="0" xfId="0" applyFont="1" applyFill="1" applyProtection="1"/>
    <xf numFmtId="0" fontId="20" fillId="14" borderId="0" xfId="0" applyFont="1" applyFill="1" applyProtection="1"/>
    <xf numFmtId="0" fontId="18" fillId="14" borderId="0" xfId="0" applyFont="1" applyFill="1" applyAlignment="1" applyProtection="1">
      <alignment horizontal="left" wrapText="1"/>
    </xf>
    <xf numFmtId="0" fontId="0" fillId="14" borderId="0" xfId="0" applyFill="1" applyProtection="1"/>
    <xf numFmtId="0" fontId="2" fillId="14" borderId="0" xfId="0" applyFont="1" applyFill="1" applyAlignment="1" applyProtection="1">
      <alignment wrapText="1"/>
    </xf>
    <xf numFmtId="165" fontId="2" fillId="14" borderId="0" xfId="0" applyNumberFormat="1" applyFont="1" applyFill="1" applyAlignment="1" applyProtection="1">
      <alignment wrapText="1"/>
    </xf>
    <xf numFmtId="0" fontId="2" fillId="14" borderId="0" xfId="0" applyNumberFormat="1" applyFont="1" applyFill="1" applyProtection="1"/>
    <xf numFmtId="0" fontId="2" fillId="14" borderId="0" xfId="0" applyFont="1" applyFill="1" applyBorder="1" applyProtection="1"/>
    <xf numFmtId="0" fontId="24" fillId="14" borderId="0" xfId="2" applyFont="1" applyFill="1" applyProtection="1"/>
    <xf numFmtId="0" fontId="26" fillId="14" borderId="0" xfId="2" applyFont="1" applyFill="1" applyProtection="1"/>
    <xf numFmtId="0" fontId="25" fillId="14" borderId="0" xfId="2" applyFont="1" applyFill="1" applyProtection="1"/>
    <xf numFmtId="2" fontId="26" fillId="14" borderId="0" xfId="2" applyNumberFormat="1" applyFont="1" applyFill="1" applyAlignment="1" applyProtection="1">
      <alignment wrapText="1"/>
    </xf>
    <xf numFmtId="1" fontId="26" fillId="14" borderId="0" xfId="2" applyNumberFormat="1" applyFont="1" applyFill="1" applyAlignment="1" applyProtection="1">
      <alignment horizontal="center" wrapText="1"/>
    </xf>
    <xf numFmtId="1" fontId="25" fillId="14" borderId="0" xfId="2" applyNumberFormat="1" applyFont="1" applyFill="1" applyAlignment="1" applyProtection="1">
      <alignment wrapText="1"/>
    </xf>
    <xf numFmtId="1" fontId="26" fillId="14" borderId="0" xfId="2" applyNumberFormat="1" applyFont="1" applyFill="1" applyAlignment="1" applyProtection="1">
      <alignment wrapText="1"/>
    </xf>
    <xf numFmtId="1" fontId="26" fillId="14" borderId="0" xfId="2" applyNumberFormat="1" applyFont="1" applyFill="1" applyProtection="1"/>
    <xf numFmtId="0" fontId="3" fillId="9" borderId="0" xfId="0" applyFont="1" applyFill="1" applyProtection="1"/>
    <xf numFmtId="0" fontId="3" fillId="0" borderId="0" xfId="0" applyFont="1" applyProtection="1"/>
    <xf numFmtId="0" fontId="3" fillId="9" borderId="0" xfId="0" applyFont="1" applyFill="1" applyAlignment="1" applyProtection="1">
      <alignment horizontal="center" wrapText="1"/>
    </xf>
    <xf numFmtId="0" fontId="27" fillId="0" borderId="0" xfId="0" applyFont="1" applyAlignment="1" applyProtection="1">
      <alignment horizontal="center" wrapText="1"/>
    </xf>
    <xf numFmtId="0" fontId="3" fillId="0" borderId="0" xfId="0" applyFont="1" applyAlignment="1" applyProtection="1">
      <alignment horizontal="center" wrapText="1"/>
    </xf>
    <xf numFmtId="0" fontId="2" fillId="9" borderId="0" xfId="0" applyFont="1" applyFill="1" applyProtection="1"/>
    <xf numFmtId="0" fontId="28" fillId="0" borderId="0" xfId="0" applyFont="1" applyAlignment="1" applyProtection="1">
      <alignment horizontal="center" wrapText="1"/>
    </xf>
    <xf numFmtId="0" fontId="5" fillId="0" borderId="0" xfId="0" applyFont="1" applyProtection="1"/>
    <xf numFmtId="0" fontId="2" fillId="0" borderId="0" xfId="0" applyFont="1" applyProtection="1"/>
    <xf numFmtId="0" fontId="27" fillId="0" borderId="0" xfId="0" applyFont="1" applyBorder="1" applyAlignment="1" applyProtection="1">
      <alignment horizontal="center" wrapText="1"/>
    </xf>
    <xf numFmtId="0" fontId="16" fillId="10" borderId="0" xfId="0" applyFont="1" applyFill="1" applyAlignment="1" applyProtection="1">
      <alignment horizontal="center"/>
    </xf>
    <xf numFmtId="0" fontId="27" fillId="0" borderId="0" xfId="0" applyFont="1" applyFill="1" applyAlignment="1" applyProtection="1">
      <alignment horizontal="left" textRotation="90"/>
    </xf>
    <xf numFmtId="0" fontId="20" fillId="0" borderId="0" xfId="0" applyFont="1" applyFill="1" applyProtection="1"/>
    <xf numFmtId="0" fontId="20" fillId="0" borderId="18" xfId="0" applyFont="1" applyFill="1" applyBorder="1" applyProtection="1"/>
    <xf numFmtId="0" fontId="20" fillId="0" borderId="19" xfId="0" applyFont="1" applyFill="1" applyBorder="1" applyProtection="1"/>
    <xf numFmtId="0" fontId="0" fillId="0" borderId="0" xfId="0" applyProtection="1"/>
    <xf numFmtId="166" fontId="29" fillId="0" borderId="0" xfId="0" applyNumberFormat="1" applyFont="1" applyAlignment="1" applyProtection="1">
      <alignment wrapText="1"/>
    </xf>
    <xf numFmtId="0" fontId="16" fillId="0" borderId="0" xfId="0" applyFont="1" applyAlignment="1" applyProtection="1">
      <alignment wrapText="1"/>
    </xf>
    <xf numFmtId="165" fontId="2" fillId="0" borderId="0" xfId="0" applyNumberFormat="1" applyFont="1" applyAlignment="1" applyProtection="1">
      <alignment wrapText="1"/>
    </xf>
    <xf numFmtId="0" fontId="2" fillId="0" borderId="0" xfId="0" applyNumberFormat="1" applyFont="1" applyProtection="1"/>
    <xf numFmtId="166" fontId="6" fillId="0" borderId="0" xfId="0" applyNumberFormat="1" applyFont="1" applyProtection="1"/>
    <xf numFmtId="0" fontId="24" fillId="11" borderId="0" xfId="2" applyFont="1" applyFill="1" applyProtection="1"/>
    <xf numFmtId="0" fontId="27" fillId="0" borderId="0" xfId="2" applyFont="1" applyFill="1" applyBorder="1" applyAlignment="1" applyProtection="1">
      <alignment horizontal="center" wrapText="1"/>
    </xf>
    <xf numFmtId="0" fontId="25" fillId="0" borderId="0" xfId="2" applyFont="1" applyProtection="1"/>
    <xf numFmtId="0" fontId="24" fillId="13" borderId="0" xfId="2" applyFont="1" applyFill="1" applyProtection="1"/>
    <xf numFmtId="0" fontId="27" fillId="7" borderId="0" xfId="2" applyFont="1" applyFill="1" applyBorder="1" applyAlignment="1" applyProtection="1">
      <alignment horizontal="center" wrapText="1"/>
    </xf>
    <xf numFmtId="0" fontId="25" fillId="0" borderId="0" xfId="2" applyFont="1" applyFill="1" applyProtection="1"/>
    <xf numFmtId="0" fontId="24" fillId="0" borderId="0" xfId="2" applyFont="1" applyProtection="1"/>
    <xf numFmtId="167" fontId="2" fillId="0" borderId="0" xfId="0" applyNumberFormat="1" applyFont="1" applyBorder="1" applyAlignment="1" applyProtection="1">
      <alignment horizontal="center" vertical="center" wrapText="1"/>
      <protection locked="0"/>
    </xf>
    <xf numFmtId="0" fontId="2" fillId="0" borderId="0" xfId="0" applyFont="1" applyAlignment="1" applyProtection="1">
      <protection locked="0"/>
    </xf>
    <xf numFmtId="0" fontId="2" fillId="0" borderId="0" xfId="0" applyFont="1" applyBorder="1" applyAlignment="1" applyProtection="1">
      <alignment vertical="center" wrapText="1"/>
      <protection locked="0"/>
    </xf>
    <xf numFmtId="0" fontId="2" fillId="0" borderId="0" xfId="0" applyFont="1" applyBorder="1" applyProtection="1">
      <protection locked="0"/>
    </xf>
    <xf numFmtId="0" fontId="2" fillId="0" borderId="18" xfId="0" applyFont="1" applyBorder="1" applyProtection="1">
      <protection locked="0"/>
    </xf>
    <xf numFmtId="0" fontId="2" fillId="0" borderId="20" xfId="0" applyFont="1" applyBorder="1" applyProtection="1">
      <protection locked="0"/>
    </xf>
    <xf numFmtId="0" fontId="2" fillId="0" borderId="18" xfId="0" applyFont="1" applyFill="1" applyBorder="1" applyProtection="1">
      <protection locked="0"/>
    </xf>
    <xf numFmtId="0" fontId="2" fillId="0" borderId="18" xfId="0" applyFont="1" applyBorder="1" applyAlignment="1" applyProtection="1">
      <alignment horizontal="left"/>
      <protection locked="0"/>
    </xf>
    <xf numFmtId="0" fontId="2" fillId="0" borderId="20" xfId="0" applyFont="1" applyBorder="1" applyAlignment="1" applyProtection="1">
      <alignment horizontal="left"/>
      <protection locked="0"/>
    </xf>
    <xf numFmtId="0" fontId="2" fillId="0" borderId="0" xfId="0" applyFont="1" applyBorder="1" applyAlignment="1" applyProtection="1">
      <alignment horizontal="left"/>
      <protection locked="0"/>
    </xf>
    <xf numFmtId="0" fontId="4" fillId="0" borderId="18" xfId="0" applyFont="1" applyBorder="1" applyProtection="1">
      <protection locked="0"/>
    </xf>
    <xf numFmtId="0" fontId="4" fillId="0" borderId="20" xfId="0" applyFont="1" applyBorder="1" applyProtection="1">
      <protection locked="0"/>
    </xf>
    <xf numFmtId="165" fontId="2" fillId="15" borderId="0" xfId="0" applyNumberFormat="1" applyFont="1" applyFill="1" applyProtection="1">
      <protection locked="0"/>
    </xf>
    <xf numFmtId="0" fontId="2" fillId="15" borderId="0" xfId="0" applyFont="1" applyFill="1" applyProtection="1">
      <protection locked="0"/>
    </xf>
    <xf numFmtId="49" fontId="4" fillId="0" borderId="18" xfId="0" applyNumberFormat="1" applyFont="1" applyBorder="1" applyProtection="1">
      <protection locked="0"/>
    </xf>
    <xf numFmtId="165" fontId="2" fillId="15" borderId="18" xfId="0" applyNumberFormat="1" applyFont="1" applyFill="1" applyBorder="1" applyProtection="1">
      <protection locked="0"/>
    </xf>
    <xf numFmtId="0" fontId="2" fillId="15" borderId="18" xfId="0" applyFont="1" applyFill="1" applyBorder="1" applyProtection="1">
      <protection locked="0"/>
    </xf>
    <xf numFmtId="165" fontId="2" fillId="0" borderId="18" xfId="0" applyNumberFormat="1" applyFont="1" applyBorder="1" applyProtection="1">
      <protection locked="0"/>
    </xf>
    <xf numFmtId="49" fontId="4" fillId="0" borderId="20" xfId="0" applyNumberFormat="1" applyFont="1" applyBorder="1" applyProtection="1">
      <protection locked="0"/>
    </xf>
    <xf numFmtId="165" fontId="2" fillId="15" borderId="20" xfId="0" applyNumberFormat="1" applyFont="1" applyFill="1" applyBorder="1" applyProtection="1">
      <protection locked="0"/>
    </xf>
    <xf numFmtId="0" fontId="2" fillId="15" borderId="20" xfId="0" applyFont="1" applyFill="1" applyBorder="1" applyProtection="1">
      <protection locked="0"/>
    </xf>
    <xf numFmtId="165" fontId="2" fillId="0" borderId="20" xfId="0" applyNumberFormat="1" applyFont="1" applyBorder="1" applyProtection="1">
      <protection locked="0"/>
    </xf>
    <xf numFmtId="2" fontId="21" fillId="8" borderId="20" xfId="0" applyNumberFormat="1" applyFont="1" applyFill="1" applyBorder="1" applyAlignment="1" applyProtection="1">
      <alignment wrapText="1"/>
      <protection locked="0"/>
    </xf>
    <xf numFmtId="0" fontId="18" fillId="0" borderId="20" xfId="0" applyFont="1" applyBorder="1" applyAlignment="1" applyProtection="1">
      <alignment wrapText="1"/>
      <protection locked="0"/>
    </xf>
    <xf numFmtId="0" fontId="18" fillId="0" borderId="20" xfId="0" applyFont="1" applyFill="1" applyBorder="1" applyAlignment="1" applyProtection="1">
      <alignment wrapText="1"/>
      <protection locked="0"/>
    </xf>
    <xf numFmtId="0" fontId="18" fillId="0" borderId="20" xfId="0" applyFont="1" applyFill="1" applyBorder="1" applyProtection="1">
      <protection locked="0"/>
    </xf>
    <xf numFmtId="0" fontId="2" fillId="0" borderId="20" xfId="0" applyFont="1" applyFill="1" applyBorder="1" applyProtection="1">
      <protection locked="0"/>
    </xf>
    <xf numFmtId="2" fontId="21" fillId="8" borderId="21" xfId="0" applyNumberFormat="1" applyFont="1" applyFill="1" applyBorder="1" applyAlignment="1" applyProtection="1">
      <alignment wrapText="1"/>
      <protection locked="0"/>
    </xf>
    <xf numFmtId="2" fontId="21" fillId="8" borderId="22" xfId="0" applyNumberFormat="1" applyFont="1" applyFill="1" applyBorder="1" applyAlignment="1" applyProtection="1">
      <alignment wrapText="1"/>
      <protection locked="0"/>
    </xf>
    <xf numFmtId="165" fontId="2" fillId="0" borderId="18" xfId="0" applyNumberFormat="1" applyFont="1" applyFill="1" applyBorder="1" applyProtection="1">
      <protection locked="0"/>
    </xf>
    <xf numFmtId="165" fontId="2" fillId="0" borderId="20" xfId="0" applyNumberFormat="1" applyFont="1" applyFill="1" applyBorder="1" applyProtection="1">
      <protection locked="0"/>
    </xf>
    <xf numFmtId="0" fontId="4" fillId="0" borderId="0" xfId="0" applyNumberFormat="1" applyFont="1" applyProtection="1">
      <protection locked="0"/>
    </xf>
    <xf numFmtId="165" fontId="2" fillId="0" borderId="0" xfId="0" applyNumberFormat="1" applyFont="1" applyFill="1" applyBorder="1" applyProtection="1">
      <protection locked="0"/>
    </xf>
    <xf numFmtId="0" fontId="2" fillId="0" borderId="0" xfId="0" applyFont="1" applyFill="1" applyBorder="1" applyProtection="1">
      <protection locked="0"/>
    </xf>
    <xf numFmtId="165" fontId="2" fillId="0" borderId="0" xfId="0" applyNumberFormat="1" applyFont="1" applyBorder="1" applyProtection="1">
      <protection locked="0"/>
    </xf>
    <xf numFmtId="165" fontId="2" fillId="0" borderId="0" xfId="0" applyNumberFormat="1" applyFont="1" applyFill="1" applyProtection="1">
      <protection locked="0"/>
    </xf>
    <xf numFmtId="2" fontId="21" fillId="8" borderId="0" xfId="0" applyNumberFormat="1" applyFont="1" applyFill="1" applyBorder="1" applyAlignment="1" applyProtection="1">
      <alignment wrapText="1"/>
      <protection locked="0"/>
    </xf>
    <xf numFmtId="0" fontId="4" fillId="0" borderId="18" xfId="0" applyNumberFormat="1" applyFont="1" applyBorder="1" applyProtection="1">
      <protection locked="0"/>
    </xf>
    <xf numFmtId="165" fontId="2" fillId="0" borderId="18" xfId="0" applyNumberFormat="1" applyFont="1" applyBorder="1" applyAlignment="1" applyProtection="1">
      <alignment wrapText="1"/>
      <protection locked="0"/>
    </xf>
    <xf numFmtId="165" fontId="2" fillId="0" borderId="20" xfId="0" applyNumberFormat="1" applyFont="1" applyBorder="1" applyAlignment="1" applyProtection="1">
      <alignment wrapText="1"/>
      <protection locked="0"/>
    </xf>
    <xf numFmtId="165" fontId="2" fillId="0" borderId="0" xfId="0" applyNumberFormat="1" applyFont="1" applyBorder="1" applyAlignment="1" applyProtection="1">
      <alignment wrapText="1"/>
      <protection locked="0"/>
    </xf>
    <xf numFmtId="165" fontId="2" fillId="0" borderId="18" xfId="0" applyNumberFormat="1" applyFont="1" applyFill="1" applyBorder="1" applyAlignment="1" applyProtection="1">
      <alignment wrapText="1"/>
      <protection locked="0"/>
    </xf>
    <xf numFmtId="165" fontId="2" fillId="0" borderId="20" xfId="0" applyNumberFormat="1" applyFont="1" applyFill="1" applyBorder="1" applyAlignment="1" applyProtection="1">
      <alignment wrapText="1"/>
      <protection locked="0"/>
    </xf>
    <xf numFmtId="165" fontId="2" fillId="0" borderId="0" xfId="0" applyNumberFormat="1" applyFont="1" applyFill="1" applyBorder="1" applyAlignment="1" applyProtection="1">
      <alignment wrapText="1"/>
      <protection locked="0"/>
    </xf>
    <xf numFmtId="165" fontId="2" fillId="16" borderId="18" xfId="0" applyNumberFormat="1" applyFont="1" applyFill="1" applyBorder="1" applyAlignment="1" applyProtection="1">
      <alignment wrapText="1"/>
      <protection locked="0"/>
    </xf>
    <xf numFmtId="2" fontId="21" fillId="0" borderId="20" xfId="0" applyNumberFormat="1" applyFont="1" applyFill="1" applyBorder="1" applyAlignment="1" applyProtection="1">
      <alignment wrapText="1"/>
      <protection locked="0"/>
    </xf>
    <xf numFmtId="2" fontId="15" fillId="0" borderId="20" xfId="0" applyNumberFormat="1" applyFont="1" applyFill="1" applyBorder="1" applyAlignment="1" applyProtection="1">
      <alignment wrapText="1"/>
      <protection locked="0"/>
    </xf>
    <xf numFmtId="0" fontId="31" fillId="9" borderId="0" xfId="0" applyFont="1" applyFill="1" applyProtection="1"/>
    <xf numFmtId="0" fontId="32" fillId="0" borderId="0" xfId="0" applyFont="1" applyAlignment="1" applyProtection="1">
      <alignment textRotation="90" wrapText="1"/>
    </xf>
    <xf numFmtId="0" fontId="31" fillId="14" borderId="0" xfId="0" applyFont="1" applyFill="1" applyProtection="1"/>
    <xf numFmtId="0" fontId="31" fillId="0" borderId="0" xfId="0" applyFont="1" applyProtection="1"/>
    <xf numFmtId="0" fontId="33" fillId="9" borderId="0" xfId="0" applyFont="1" applyFill="1" applyProtection="1">
      <protection locked="0"/>
    </xf>
    <xf numFmtId="0" fontId="34" fillId="0" borderId="0" xfId="0" applyFont="1" applyAlignment="1" applyProtection="1">
      <alignment textRotation="90" wrapText="1"/>
      <protection locked="0"/>
    </xf>
    <xf numFmtId="0" fontId="33" fillId="14" borderId="0" xfId="0" applyFont="1" applyFill="1" applyProtection="1"/>
    <xf numFmtId="0" fontId="33" fillId="0" borderId="0" xfId="0" applyFont="1" applyProtection="1">
      <protection locked="0"/>
    </xf>
    <xf numFmtId="0" fontId="33" fillId="0" borderId="18" xfId="0" applyFont="1" applyBorder="1" applyProtection="1">
      <protection locked="0"/>
    </xf>
    <xf numFmtId="0" fontId="33" fillId="0" borderId="20" xfId="0" applyFont="1" applyBorder="1" applyProtection="1">
      <protection locked="0"/>
    </xf>
    <xf numFmtId="0" fontId="33" fillId="0" borderId="18" xfId="0" applyFont="1" applyFill="1" applyBorder="1" applyProtection="1">
      <protection locked="0"/>
    </xf>
    <xf numFmtId="0" fontId="35" fillId="12" borderId="23" xfId="2" applyFont="1" applyFill="1" applyBorder="1" applyAlignment="1" applyProtection="1">
      <alignment horizontal="center" wrapText="1"/>
      <protection locked="0"/>
    </xf>
    <xf numFmtId="167" fontId="2" fillId="0" borderId="18" xfId="0" applyNumberFormat="1" applyFont="1" applyBorder="1" applyAlignment="1" applyProtection="1">
      <alignment horizontal="center" vertical="center" wrapText="1"/>
      <protection locked="0"/>
    </xf>
    <xf numFmtId="0" fontId="2" fillId="0" borderId="18" xfId="0" applyFont="1" applyBorder="1" applyAlignment="1" applyProtection="1">
      <protection locked="0"/>
    </xf>
    <xf numFmtId="0" fontId="2" fillId="0" borderId="18" xfId="0" applyFont="1" applyBorder="1" applyAlignment="1" applyProtection="1">
      <alignment vertical="center" wrapText="1"/>
      <protection locked="0"/>
    </xf>
    <xf numFmtId="0" fontId="31" fillId="0" borderId="18" xfId="0" applyFont="1" applyBorder="1" applyProtection="1"/>
    <xf numFmtId="0" fontId="3" fillId="0" borderId="18" xfId="0" applyFont="1" applyBorder="1" applyProtection="1"/>
    <xf numFmtId="0" fontId="5" fillId="0" borderId="18" xfId="0" applyFont="1" applyBorder="1" applyProtection="1"/>
    <xf numFmtId="0" fontId="0" fillId="0" borderId="18" xfId="0" applyBorder="1" applyProtection="1">
      <protection locked="0"/>
    </xf>
    <xf numFmtId="0" fontId="2" fillId="0" borderId="18" xfId="0" applyFont="1" applyBorder="1" applyAlignment="1" applyProtection="1">
      <alignment wrapText="1"/>
      <protection locked="0"/>
    </xf>
    <xf numFmtId="165" fontId="2" fillId="0" borderId="18" xfId="0" applyNumberFormat="1" applyFont="1" applyBorder="1" applyAlignment="1" applyProtection="1">
      <alignment wrapText="1"/>
    </xf>
    <xf numFmtId="0" fontId="2" fillId="0" borderId="18" xfId="0" applyNumberFormat="1" applyFont="1" applyBorder="1" applyProtection="1"/>
    <xf numFmtId="0" fontId="2" fillId="7" borderId="18" xfId="0" applyFont="1" applyFill="1" applyBorder="1" applyProtection="1">
      <protection locked="0"/>
    </xf>
    <xf numFmtId="0" fontId="24" fillId="0" borderId="18" xfId="2" applyFont="1" applyBorder="1" applyProtection="1">
      <protection locked="0"/>
    </xf>
    <xf numFmtId="0" fontId="26" fillId="0" borderId="18" xfId="2" applyFont="1" applyBorder="1" applyProtection="1">
      <protection locked="0"/>
    </xf>
    <xf numFmtId="0" fontId="24" fillId="12" borderId="18" xfId="2" applyFont="1" applyFill="1" applyBorder="1" applyProtection="1">
      <protection locked="0"/>
    </xf>
    <xf numFmtId="0" fontId="25" fillId="0" borderId="18" xfId="2" applyFont="1" applyBorder="1" applyProtection="1"/>
    <xf numFmtId="0" fontId="24" fillId="0" borderId="18" xfId="2" applyFont="1" applyFill="1" applyBorder="1" applyProtection="1">
      <protection locked="0"/>
    </xf>
    <xf numFmtId="0" fontId="25" fillId="0" borderId="18" xfId="2" applyFont="1" applyFill="1" applyBorder="1" applyProtection="1"/>
    <xf numFmtId="2" fontId="26" fillId="0" borderId="18" xfId="2" applyNumberFormat="1" applyFont="1" applyBorder="1" applyAlignment="1" applyProtection="1">
      <alignment wrapText="1"/>
      <protection locked="0"/>
    </xf>
    <xf numFmtId="1" fontId="26" fillId="12" borderId="18" xfId="2" applyNumberFormat="1" applyFont="1" applyFill="1" applyBorder="1" applyAlignment="1" applyProtection="1">
      <alignment horizontal="center" wrapText="1"/>
      <protection locked="0"/>
    </xf>
    <xf numFmtId="167" fontId="2" fillId="0" borderId="20" xfId="0" applyNumberFormat="1" applyFont="1" applyBorder="1" applyAlignment="1" applyProtection="1">
      <alignment horizontal="center" vertical="center" wrapText="1"/>
      <protection locked="0"/>
    </xf>
    <xf numFmtId="0" fontId="2" fillId="0" borderId="20" xfId="0" applyFont="1" applyBorder="1" applyAlignment="1" applyProtection="1">
      <protection locked="0"/>
    </xf>
    <xf numFmtId="0" fontId="2" fillId="0" borderId="20" xfId="0" applyFont="1" applyBorder="1" applyAlignment="1" applyProtection="1">
      <alignment vertical="center" wrapText="1"/>
      <protection locked="0"/>
    </xf>
    <xf numFmtId="0" fontId="3" fillId="0" borderId="20" xfId="0" applyFont="1" applyBorder="1" applyProtection="1"/>
    <xf numFmtId="0" fontId="5" fillId="0" borderId="20" xfId="0" applyFont="1" applyBorder="1" applyProtection="1"/>
    <xf numFmtId="0" fontId="20" fillId="0" borderId="20" xfId="0" applyFont="1" applyFill="1" applyBorder="1" applyProtection="1"/>
    <xf numFmtId="0" fontId="18" fillId="0" borderId="20" xfId="0" applyFont="1" applyFill="1" applyBorder="1" applyAlignment="1" applyProtection="1">
      <alignment horizontal="left" wrapText="1"/>
      <protection locked="0"/>
    </xf>
    <xf numFmtId="0" fontId="0" fillId="0" borderId="20" xfId="0" applyBorder="1" applyProtection="1">
      <protection locked="0"/>
    </xf>
    <xf numFmtId="0" fontId="2" fillId="0" borderId="20" xfId="0" applyFont="1" applyBorder="1" applyAlignment="1" applyProtection="1">
      <alignment wrapText="1"/>
      <protection locked="0"/>
    </xf>
    <xf numFmtId="165" fontId="2" fillId="0" borderId="20" xfId="0" applyNumberFormat="1" applyFont="1" applyBorder="1" applyAlignment="1" applyProtection="1">
      <alignment wrapText="1"/>
    </xf>
    <xf numFmtId="0" fontId="2" fillId="0" borderId="20" xfId="0" applyNumberFormat="1" applyFont="1" applyBorder="1" applyProtection="1"/>
    <xf numFmtId="0" fontId="2" fillId="7" borderId="20" xfId="0" applyFont="1" applyFill="1" applyBorder="1" applyProtection="1">
      <protection locked="0"/>
    </xf>
    <xf numFmtId="0" fontId="24" fillId="0" borderId="20" xfId="2" applyFont="1" applyBorder="1" applyProtection="1">
      <protection locked="0"/>
    </xf>
    <xf numFmtId="0" fontId="26" fillId="0" borderId="20" xfId="2" applyFont="1" applyBorder="1" applyProtection="1">
      <protection locked="0"/>
    </xf>
    <xf numFmtId="0" fontId="24" fillId="12" borderId="20" xfId="2" applyFont="1" applyFill="1" applyBorder="1" applyProtection="1">
      <protection locked="0"/>
    </xf>
    <xf numFmtId="0" fontId="25" fillId="0" borderId="20" xfId="2" applyFont="1" applyBorder="1" applyProtection="1"/>
    <xf numFmtId="0" fontId="24" fillId="0" borderId="20" xfId="2" applyFont="1" applyFill="1" applyBorder="1" applyProtection="1">
      <protection locked="0"/>
    </xf>
    <xf numFmtId="0" fontId="25" fillId="0" borderId="20" xfId="2" applyFont="1" applyFill="1" applyBorder="1" applyProtection="1"/>
    <xf numFmtId="0" fontId="26" fillId="0" borderId="20" xfId="2" applyFont="1" applyBorder="1" applyAlignment="1" applyProtection="1">
      <alignment wrapText="1"/>
      <protection locked="0"/>
    </xf>
    <xf numFmtId="0" fontId="26" fillId="12" borderId="20" xfId="2" applyFont="1" applyFill="1" applyBorder="1" applyAlignment="1" applyProtection="1">
      <alignment horizontal="center" wrapText="1"/>
      <protection locked="0"/>
    </xf>
    <xf numFmtId="0" fontId="26" fillId="0" borderId="18" xfId="2" applyFont="1" applyBorder="1" applyAlignment="1" applyProtection="1">
      <alignment wrapText="1"/>
      <protection locked="0"/>
    </xf>
    <xf numFmtId="0" fontId="26" fillId="12" borderId="18" xfId="2" applyFont="1" applyFill="1" applyBorder="1" applyAlignment="1" applyProtection="1">
      <alignment horizontal="center" wrapText="1"/>
      <protection locked="0"/>
    </xf>
    <xf numFmtId="0" fontId="26" fillId="12" borderId="20" xfId="0" applyFont="1" applyFill="1" applyBorder="1" applyAlignment="1" applyProtection="1">
      <alignment horizontal="center" wrapText="1"/>
      <protection locked="0"/>
    </xf>
    <xf numFmtId="2" fontId="21" fillId="7" borderId="20" xfId="0" applyNumberFormat="1" applyFont="1" applyFill="1" applyBorder="1" applyAlignment="1" applyProtection="1">
      <alignment wrapText="1"/>
      <protection locked="0"/>
    </xf>
    <xf numFmtId="0" fontId="26" fillId="12" borderId="18" xfId="0" applyFont="1" applyFill="1" applyBorder="1" applyAlignment="1" applyProtection="1">
      <alignment horizontal="center" wrapText="1"/>
      <protection locked="0"/>
    </xf>
    <xf numFmtId="0" fontId="4" fillId="0" borderId="20" xfId="0" applyNumberFormat="1" applyFont="1" applyBorder="1" applyProtection="1">
      <protection locked="0"/>
    </xf>
    <xf numFmtId="0" fontId="26" fillId="12" borderId="0" xfId="2" quotePrefix="1" applyFont="1" applyFill="1" applyAlignment="1" applyProtection="1">
      <alignment horizontal="center" wrapText="1"/>
      <protection locked="0"/>
    </xf>
    <xf numFmtId="167" fontId="2" fillId="7" borderId="18" xfId="0" applyNumberFormat="1" applyFont="1" applyFill="1" applyBorder="1" applyAlignment="1" applyProtection="1">
      <alignment horizontal="center" vertical="center" wrapText="1"/>
      <protection locked="0"/>
    </xf>
    <xf numFmtId="0" fontId="2" fillId="7" borderId="18" xfId="0" applyFont="1" applyFill="1" applyBorder="1" applyAlignment="1" applyProtection="1">
      <alignment vertical="center" wrapText="1"/>
      <protection locked="0"/>
    </xf>
    <xf numFmtId="0" fontId="33" fillId="7" borderId="18" xfId="0" applyFont="1" applyFill="1" applyBorder="1" applyProtection="1">
      <protection locked="0"/>
    </xf>
    <xf numFmtId="0" fontId="2" fillId="7" borderId="18" xfId="0" applyFont="1" applyFill="1" applyBorder="1" applyAlignment="1" applyProtection="1">
      <alignment horizontal="left"/>
      <protection locked="0"/>
    </xf>
    <xf numFmtId="0" fontId="3" fillId="7" borderId="18" xfId="0" applyFont="1" applyFill="1" applyBorder="1" applyProtection="1"/>
    <xf numFmtId="0" fontId="5" fillId="7" borderId="18" xfId="0" applyFont="1" applyFill="1" applyBorder="1" applyProtection="1"/>
    <xf numFmtId="0" fontId="4" fillId="7" borderId="18" xfId="0" applyFont="1" applyFill="1" applyBorder="1" applyProtection="1">
      <protection locked="0"/>
    </xf>
    <xf numFmtId="49" fontId="4" fillId="7" borderId="18" xfId="0" applyNumberFormat="1" applyFont="1" applyFill="1" applyBorder="1" applyProtection="1">
      <protection locked="0"/>
    </xf>
    <xf numFmtId="165" fontId="2" fillId="7" borderId="18" xfId="0" applyNumberFormat="1" applyFont="1" applyFill="1" applyBorder="1" applyProtection="1">
      <protection locked="0"/>
    </xf>
    <xf numFmtId="2" fontId="21" fillId="7" borderId="18" xfId="0" applyNumberFormat="1" applyFont="1" applyFill="1" applyBorder="1" applyAlignment="1" applyProtection="1">
      <alignment wrapText="1"/>
      <protection locked="0"/>
    </xf>
    <xf numFmtId="0" fontId="18" fillId="7" borderId="18" xfId="0" applyFont="1" applyFill="1" applyBorder="1" applyAlignment="1" applyProtection="1">
      <alignment wrapText="1"/>
      <protection locked="0"/>
    </xf>
    <xf numFmtId="0" fontId="18" fillId="7" borderId="18" xfId="0" applyFont="1" applyFill="1" applyBorder="1" applyProtection="1">
      <protection locked="0"/>
    </xf>
    <xf numFmtId="0" fontId="20" fillId="7" borderId="18" xfId="0" applyFont="1" applyFill="1" applyBorder="1" applyProtection="1"/>
    <xf numFmtId="0" fontId="18" fillId="7" borderId="18" xfId="0" applyFont="1" applyFill="1" applyBorder="1" applyAlignment="1" applyProtection="1">
      <alignment horizontal="left" wrapText="1"/>
      <protection locked="0"/>
    </xf>
    <xf numFmtId="0" fontId="0" fillId="7" borderId="18" xfId="0" applyFill="1" applyBorder="1" applyProtection="1">
      <protection locked="0"/>
    </xf>
    <xf numFmtId="165" fontId="2" fillId="7" borderId="18" xfId="0" applyNumberFormat="1" applyFont="1" applyFill="1" applyBorder="1" applyAlignment="1" applyProtection="1">
      <alignment wrapText="1"/>
      <protection locked="0"/>
    </xf>
    <xf numFmtId="165" fontId="2" fillId="7" borderId="18" xfId="0" applyNumberFormat="1" applyFont="1" applyFill="1" applyBorder="1" applyAlignment="1" applyProtection="1">
      <alignment wrapText="1"/>
    </xf>
    <xf numFmtId="0" fontId="2" fillId="7" borderId="18" xfId="0" applyNumberFormat="1" applyFont="1" applyFill="1" applyBorder="1" applyProtection="1"/>
    <xf numFmtId="0" fontId="24" fillId="7" borderId="18" xfId="2" applyFont="1" applyFill="1" applyBorder="1" applyProtection="1">
      <protection locked="0"/>
    </xf>
    <xf numFmtId="0" fontId="26" fillId="7" borderId="18" xfId="2" applyFont="1" applyFill="1" applyBorder="1" applyProtection="1">
      <protection locked="0"/>
    </xf>
    <xf numFmtId="0" fontId="25" fillId="7" borderId="18" xfId="2" applyFont="1" applyFill="1" applyBorder="1" applyProtection="1"/>
    <xf numFmtId="0" fontId="26" fillId="7" borderId="18" xfId="2" applyFont="1" applyFill="1" applyBorder="1" applyAlignment="1" applyProtection="1">
      <alignment wrapText="1"/>
      <protection locked="0"/>
    </xf>
    <xf numFmtId="0" fontId="26" fillId="7" borderId="18" xfId="2" applyFont="1" applyFill="1" applyBorder="1" applyAlignment="1" applyProtection="1">
      <alignment horizontal="center" wrapText="1"/>
      <protection locked="0"/>
    </xf>
    <xf numFmtId="167" fontId="2" fillId="0" borderId="20" xfId="0" applyNumberFormat="1" applyFont="1" applyBorder="1" applyProtection="1">
      <protection locked="0"/>
    </xf>
    <xf numFmtId="167" fontId="2" fillId="0" borderId="18" xfId="0" applyNumberFormat="1" applyFont="1" applyBorder="1" applyProtection="1">
      <protection locked="0"/>
    </xf>
    <xf numFmtId="0" fontId="4" fillId="0" borderId="18" xfId="0" applyFont="1" applyBorder="1" applyAlignment="1" applyProtection="1">
      <alignment horizontal="left"/>
      <protection locked="0"/>
    </xf>
    <xf numFmtId="0" fontId="4" fillId="0" borderId="20" xfId="0" applyFont="1" applyBorder="1" applyAlignment="1" applyProtection="1">
      <alignment horizontal="left"/>
      <protection locked="0"/>
    </xf>
    <xf numFmtId="168" fontId="2" fillId="0" borderId="18" xfId="0" applyNumberFormat="1" applyFont="1" applyBorder="1" applyProtection="1">
      <protection locked="0"/>
    </xf>
    <xf numFmtId="168" fontId="2" fillId="0" borderId="20" xfId="0" applyNumberFormat="1" applyFont="1" applyBorder="1" applyProtection="1">
      <protection locked="0"/>
    </xf>
    <xf numFmtId="0" fontId="33" fillId="7" borderId="20" xfId="0" applyFont="1" applyFill="1" applyBorder="1" applyProtection="1">
      <protection locked="0"/>
    </xf>
    <xf numFmtId="0" fontId="36" fillId="7" borderId="18" xfId="0" applyFont="1" applyFill="1" applyBorder="1" applyProtection="1">
      <protection locked="0"/>
    </xf>
    <xf numFmtId="167" fontId="2" fillId="7" borderId="0" xfId="0" applyNumberFormat="1" applyFont="1" applyFill="1" applyProtection="1">
      <protection locked="0"/>
    </xf>
    <xf numFmtId="0" fontId="2" fillId="7" borderId="0" xfId="0" applyFont="1" applyFill="1" applyProtection="1">
      <protection locked="0"/>
    </xf>
    <xf numFmtId="0" fontId="33" fillId="7" borderId="0" xfId="0" applyFont="1" applyFill="1" applyProtection="1">
      <protection locked="0"/>
    </xf>
    <xf numFmtId="0" fontId="2" fillId="7" borderId="0" xfId="0" applyFont="1" applyFill="1" applyAlignment="1" applyProtection="1">
      <alignment horizontal="left"/>
      <protection locked="0"/>
    </xf>
    <xf numFmtId="0" fontId="3" fillId="7" borderId="0" xfId="0" applyFont="1" applyFill="1" applyProtection="1"/>
    <xf numFmtId="0" fontId="5" fillId="7" borderId="0" xfId="0" applyFont="1" applyFill="1" applyProtection="1"/>
    <xf numFmtId="0" fontId="4" fillId="7" borderId="0" xfId="0" applyFont="1" applyFill="1" applyProtection="1">
      <protection locked="0"/>
    </xf>
    <xf numFmtId="49" fontId="4" fillId="7" borderId="0" xfId="0" applyNumberFormat="1" applyFont="1" applyFill="1" applyProtection="1">
      <protection locked="0"/>
    </xf>
    <xf numFmtId="165" fontId="2" fillId="7" borderId="0" xfId="0" applyNumberFormat="1" applyFont="1" applyFill="1" applyProtection="1">
      <protection locked="0"/>
    </xf>
    <xf numFmtId="2" fontId="21" fillId="7" borderId="0" xfId="0" applyNumberFormat="1" applyFont="1" applyFill="1" applyAlignment="1" applyProtection="1">
      <alignment wrapText="1"/>
      <protection locked="0"/>
    </xf>
    <xf numFmtId="0" fontId="18" fillId="7" borderId="0" xfId="0" applyFont="1" applyFill="1" applyAlignment="1" applyProtection="1">
      <alignment wrapText="1"/>
      <protection locked="0"/>
    </xf>
    <xf numFmtId="0" fontId="18" fillId="7" borderId="0" xfId="0" applyFont="1" applyFill="1" applyProtection="1">
      <protection locked="0"/>
    </xf>
    <xf numFmtId="0" fontId="20" fillId="7" borderId="0" xfId="0" applyFont="1" applyFill="1" applyProtection="1"/>
    <xf numFmtId="0" fontId="18" fillId="7" borderId="0" xfId="0" applyFont="1" applyFill="1" applyAlignment="1" applyProtection="1">
      <alignment horizontal="left" wrapText="1"/>
      <protection locked="0"/>
    </xf>
    <xf numFmtId="0" fontId="0" fillId="7" borderId="0" xfId="0" applyFill="1" applyProtection="1">
      <protection locked="0"/>
    </xf>
    <xf numFmtId="165" fontId="2" fillId="7" borderId="0" xfId="0" applyNumberFormat="1" applyFont="1" applyFill="1" applyAlignment="1" applyProtection="1">
      <alignment wrapText="1"/>
      <protection locked="0"/>
    </xf>
    <xf numFmtId="165" fontId="2" fillId="7" borderId="0" xfId="0" applyNumberFormat="1" applyFont="1" applyFill="1" applyAlignment="1" applyProtection="1">
      <alignment wrapText="1"/>
    </xf>
    <xf numFmtId="0" fontId="2" fillId="7" borderId="0" xfId="0" applyNumberFormat="1" applyFont="1" applyFill="1" applyProtection="1"/>
    <xf numFmtId="0" fontId="24" fillId="7" borderId="0" xfId="2" applyFont="1" applyFill="1" applyProtection="1">
      <protection locked="0"/>
    </xf>
    <xf numFmtId="0" fontId="26" fillId="7" borderId="0" xfId="2" applyFont="1" applyFill="1" applyProtection="1">
      <protection locked="0"/>
    </xf>
    <xf numFmtId="0" fontId="25" fillId="7" borderId="0" xfId="2" applyFont="1" applyFill="1" applyProtection="1"/>
    <xf numFmtId="0" fontId="26" fillId="7" borderId="0" xfId="2" applyFont="1" applyFill="1" applyAlignment="1" applyProtection="1">
      <alignment wrapText="1"/>
      <protection locked="0"/>
    </xf>
    <xf numFmtId="0" fontId="26" fillId="7" borderId="0" xfId="2" applyFont="1" applyFill="1" applyAlignment="1" applyProtection="1">
      <alignment horizontal="center" wrapText="1"/>
      <protection locked="0"/>
    </xf>
    <xf numFmtId="0" fontId="4" fillId="7" borderId="0" xfId="0" applyFont="1" applyFill="1" applyAlignment="1" applyProtection="1">
      <alignment horizontal="left"/>
      <protection locked="0"/>
    </xf>
    <xf numFmtId="0" fontId="21" fillId="0" borderId="20" xfId="0" applyFont="1" applyFill="1" applyBorder="1" applyAlignment="1" applyProtection="1">
      <alignment wrapText="1"/>
      <protection locked="0"/>
    </xf>
    <xf numFmtId="166" fontId="6" fillId="0" borderId="18" xfId="0" applyNumberFormat="1" applyFont="1" applyBorder="1" applyProtection="1"/>
    <xf numFmtId="166" fontId="6" fillId="0" borderId="20" xfId="0" applyNumberFormat="1" applyFont="1" applyBorder="1" applyProtection="1"/>
    <xf numFmtId="0" fontId="2" fillId="7" borderId="0" xfId="0" applyFont="1" applyFill="1" applyAlignment="1" applyProtection="1">
      <alignment wrapText="1"/>
      <protection locked="0"/>
    </xf>
    <xf numFmtId="166" fontId="6" fillId="7" borderId="0" xfId="0" applyNumberFormat="1" applyFont="1" applyFill="1" applyProtection="1"/>
    <xf numFmtId="0" fontId="21" fillId="7" borderId="0" xfId="0" applyFont="1" applyFill="1" applyAlignment="1" applyProtection="1">
      <alignment wrapText="1"/>
      <protection locked="0"/>
    </xf>
    <xf numFmtId="167" fontId="2" fillId="0" borderId="0" xfId="0" applyNumberFormat="1" applyFont="1" applyBorder="1" applyProtection="1">
      <protection locked="0"/>
    </xf>
    <xf numFmtId="0" fontId="33" fillId="0" borderId="0" xfId="0" applyFont="1" applyBorder="1" applyProtection="1">
      <protection locked="0"/>
    </xf>
    <xf numFmtId="0" fontId="3" fillId="0" borderId="0" xfId="0" applyFont="1" applyBorder="1" applyProtection="1"/>
    <xf numFmtId="0" fontId="5" fillId="0" borderId="0" xfId="0" applyFont="1" applyBorder="1" applyProtection="1"/>
    <xf numFmtId="0" fontId="4" fillId="0" borderId="0" xfId="0" applyFont="1" applyBorder="1" applyProtection="1">
      <protection locked="0"/>
    </xf>
    <xf numFmtId="49" fontId="4" fillId="0" borderId="0" xfId="0" applyNumberFormat="1" applyFont="1" applyBorder="1" applyProtection="1">
      <protection locked="0"/>
    </xf>
    <xf numFmtId="0" fontId="18" fillId="0" borderId="0" xfId="0" applyFont="1" applyFill="1" applyBorder="1" applyProtection="1">
      <protection locked="0"/>
    </xf>
    <xf numFmtId="0" fontId="20" fillId="0" borderId="0" xfId="0" applyFont="1" applyFill="1" applyBorder="1" applyProtection="1"/>
    <xf numFmtId="0" fontId="18" fillId="0" borderId="0" xfId="0" applyFont="1" applyFill="1" applyBorder="1" applyAlignment="1" applyProtection="1">
      <alignment horizontal="left" wrapText="1"/>
      <protection locked="0"/>
    </xf>
    <xf numFmtId="0" fontId="0" fillId="0" borderId="0" xfId="0" applyBorder="1" applyProtection="1">
      <protection locked="0"/>
    </xf>
    <xf numFmtId="165" fontId="2" fillId="0" borderId="0" xfId="0" applyNumberFormat="1" applyFont="1" applyBorder="1" applyAlignment="1" applyProtection="1">
      <alignment wrapText="1"/>
    </xf>
    <xf numFmtId="0" fontId="2" fillId="0" borderId="0" xfId="0" applyNumberFormat="1" applyFont="1" applyBorder="1" applyProtection="1"/>
    <xf numFmtId="0" fontId="24" fillId="0" borderId="0" xfId="2" applyFont="1" applyBorder="1" applyProtection="1">
      <protection locked="0"/>
    </xf>
    <xf numFmtId="0" fontId="26" fillId="0" borderId="0" xfId="2" applyFont="1" applyBorder="1" applyProtection="1">
      <protection locked="0"/>
    </xf>
    <xf numFmtId="0" fontId="24" fillId="12" borderId="0" xfId="2" applyFont="1" applyFill="1" applyBorder="1" applyProtection="1">
      <protection locked="0"/>
    </xf>
    <xf numFmtId="0" fontId="25" fillId="0" borderId="0" xfId="2" applyFont="1" applyBorder="1" applyProtection="1"/>
    <xf numFmtId="0" fontId="24" fillId="0" borderId="0" xfId="2" applyFont="1" applyFill="1" applyBorder="1" applyProtection="1">
      <protection locked="0"/>
    </xf>
    <xf numFmtId="0" fontId="25" fillId="0" borderId="0" xfId="2" applyFont="1" applyFill="1" applyBorder="1" applyProtection="1"/>
    <xf numFmtId="0" fontId="26" fillId="0" borderId="0" xfId="2" applyFont="1" applyBorder="1" applyAlignment="1" applyProtection="1">
      <alignment wrapText="1"/>
      <protection locked="0"/>
    </xf>
    <xf numFmtId="0" fontId="26" fillId="12" borderId="0" xfId="2" applyFont="1" applyFill="1" applyBorder="1" applyAlignment="1" applyProtection="1">
      <alignment horizontal="center" wrapText="1"/>
      <protection locked="0"/>
    </xf>
    <xf numFmtId="167" fontId="2" fillId="0" borderId="24" xfId="0" applyNumberFormat="1" applyFont="1" applyBorder="1" applyProtection="1">
      <protection locked="0"/>
    </xf>
    <xf numFmtId="0" fontId="2" fillId="0" borderId="0" xfId="0" applyFont="1" applyBorder="1" applyAlignment="1" applyProtection="1">
      <alignment wrapText="1"/>
      <protection locked="0"/>
    </xf>
    <xf numFmtId="166" fontId="6" fillId="0" borderId="0" xfId="0" applyNumberFormat="1" applyFont="1" applyBorder="1" applyProtection="1"/>
    <xf numFmtId="0" fontId="18" fillId="18" borderId="0" xfId="0" applyFont="1" applyFill="1" applyAlignment="1" applyProtection="1">
      <alignment wrapText="1"/>
      <protection locked="0"/>
    </xf>
    <xf numFmtId="0" fontId="18" fillId="13" borderId="0" xfId="0" applyFont="1" applyFill="1" applyProtection="1">
      <protection locked="0"/>
    </xf>
    <xf numFmtId="0" fontId="18" fillId="19" borderId="0" xfId="0" applyFont="1" applyFill="1" applyProtection="1">
      <protection locked="0"/>
    </xf>
    <xf numFmtId="0" fontId="18" fillId="20" borderId="0" xfId="0" applyFont="1" applyFill="1" applyProtection="1">
      <protection locked="0"/>
    </xf>
    <xf numFmtId="0" fontId="18" fillId="13" borderId="18" xfId="0" applyFont="1" applyFill="1" applyBorder="1" applyProtection="1">
      <protection locked="0"/>
    </xf>
    <xf numFmtId="0" fontId="18" fillId="19" borderId="18" xfId="0" applyFont="1" applyFill="1" applyBorder="1" applyProtection="1">
      <protection locked="0"/>
    </xf>
    <xf numFmtId="0" fontId="18" fillId="20" borderId="18" xfId="0" applyFont="1" applyFill="1" applyBorder="1" applyProtection="1">
      <protection locked="0"/>
    </xf>
    <xf numFmtId="0" fontId="18" fillId="13" borderId="20" xfId="0" applyFont="1" applyFill="1" applyBorder="1" applyProtection="1">
      <protection locked="0"/>
    </xf>
    <xf numFmtId="0" fontId="18" fillId="19" borderId="20" xfId="0" applyFont="1" applyFill="1" applyBorder="1" applyProtection="1">
      <protection locked="0"/>
    </xf>
    <xf numFmtId="0" fontId="18" fillId="20" borderId="20" xfId="0" applyFont="1" applyFill="1" applyBorder="1" applyProtection="1">
      <protection locked="0"/>
    </xf>
    <xf numFmtId="0" fontId="2" fillId="0" borderId="19" xfId="0" applyFont="1" applyBorder="1" applyProtection="1">
      <protection locked="0"/>
    </xf>
    <xf numFmtId="0" fontId="4" fillId="0" borderId="19" xfId="0" applyFont="1" applyBorder="1" applyProtection="1">
      <protection locked="0"/>
    </xf>
    <xf numFmtId="165" fontId="2" fillId="15" borderId="19" xfId="0" applyNumberFormat="1" applyFont="1" applyFill="1" applyBorder="1" applyProtection="1">
      <protection locked="0"/>
    </xf>
    <xf numFmtId="0" fontId="2" fillId="15" borderId="19" xfId="0" applyFont="1" applyFill="1" applyBorder="1" applyProtection="1">
      <protection locked="0"/>
    </xf>
    <xf numFmtId="165" fontId="2" fillId="0" borderId="19" xfId="0" applyNumberFormat="1" applyFont="1" applyBorder="1" applyProtection="1">
      <protection locked="0"/>
    </xf>
    <xf numFmtId="0" fontId="2" fillId="0" borderId="19" xfId="0" applyFont="1" applyBorder="1" applyAlignment="1" applyProtection="1">
      <alignment wrapText="1"/>
      <protection locked="0"/>
    </xf>
    <xf numFmtId="0" fontId="18" fillId="13" borderId="19" xfId="0" applyFont="1" applyFill="1" applyBorder="1" applyProtection="1">
      <protection locked="0"/>
    </xf>
    <xf numFmtId="0" fontId="2" fillId="0" borderId="19" xfId="0" applyFont="1" applyFill="1" applyBorder="1" applyProtection="1">
      <protection locked="0"/>
    </xf>
    <xf numFmtId="0" fontId="18" fillId="19" borderId="19" xfId="0" applyFont="1" applyFill="1" applyBorder="1" applyProtection="1">
      <protection locked="0"/>
    </xf>
    <xf numFmtId="0" fontId="18" fillId="20" borderId="19" xfId="0" applyFont="1" applyFill="1" applyBorder="1" applyProtection="1">
      <protection locked="0"/>
    </xf>
    <xf numFmtId="0" fontId="0" fillId="0" borderId="19" xfId="0" applyBorder="1" applyProtection="1">
      <protection locked="0"/>
    </xf>
    <xf numFmtId="165" fontId="2" fillId="15" borderId="0" xfId="0" applyNumberFormat="1" applyFont="1" applyFill="1" applyBorder="1" applyProtection="1">
      <protection locked="0"/>
    </xf>
    <xf numFmtId="0" fontId="2" fillId="15" borderId="0" xfId="0" applyFont="1" applyFill="1" applyBorder="1" applyProtection="1">
      <protection locked="0"/>
    </xf>
    <xf numFmtId="0" fontId="18" fillId="13" borderId="0" xfId="0" applyFont="1" applyFill="1" applyBorder="1" applyProtection="1">
      <protection locked="0"/>
    </xf>
    <xf numFmtId="0" fontId="18" fillId="19" borderId="0" xfId="0" applyFont="1" applyFill="1" applyBorder="1" applyProtection="1">
      <protection locked="0"/>
    </xf>
    <xf numFmtId="0" fontId="18" fillId="20" borderId="0" xfId="0" applyFont="1" applyFill="1" applyBorder="1" applyProtection="1">
      <protection locked="0"/>
    </xf>
    <xf numFmtId="165" fontId="37" fillId="0" borderId="18" xfId="0" applyNumberFormat="1" applyFont="1" applyBorder="1" applyAlignment="1" applyProtection="1">
      <alignment wrapText="1"/>
      <protection locked="0"/>
    </xf>
    <xf numFmtId="0" fontId="37" fillId="0" borderId="20" xfId="0" applyFont="1" applyFill="1" applyBorder="1" applyAlignment="1" applyProtection="1">
      <alignment wrapText="1"/>
      <protection locked="0"/>
    </xf>
    <xf numFmtId="2" fontId="15" fillId="0" borderId="18" xfId="0" applyNumberFormat="1" applyFont="1" applyFill="1" applyBorder="1" applyAlignment="1" applyProtection="1">
      <alignment wrapText="1"/>
      <protection locked="0"/>
    </xf>
    <xf numFmtId="0" fontId="2" fillId="0" borderId="19" xfId="0" applyFont="1" applyBorder="1" applyAlignment="1" applyProtection="1">
      <alignment horizontal="left"/>
      <protection locked="0"/>
    </xf>
    <xf numFmtId="2" fontId="15" fillId="0" borderId="19" xfId="0" applyNumberFormat="1" applyFont="1" applyFill="1" applyBorder="1" applyAlignment="1" applyProtection="1">
      <alignment wrapText="1"/>
      <protection locked="0"/>
    </xf>
    <xf numFmtId="2" fontId="21" fillId="0" borderId="19" xfId="0" applyNumberFormat="1" applyFont="1" applyFill="1" applyBorder="1" applyAlignment="1" applyProtection="1">
      <alignment wrapText="1"/>
      <protection locked="0"/>
    </xf>
    <xf numFmtId="0" fontId="38" fillId="0" borderId="0" xfId="0" applyFont="1" applyProtection="1">
      <protection locked="0"/>
    </xf>
    <xf numFmtId="0" fontId="31" fillId="0" borderId="0" xfId="0" applyFont="1" applyBorder="1" applyProtection="1"/>
    <xf numFmtId="167" fontId="2" fillId="0" borderId="25" xfId="0" applyNumberFormat="1" applyFont="1" applyBorder="1" applyProtection="1">
      <protection locked="0"/>
    </xf>
    <xf numFmtId="0" fontId="2" fillId="0" borderId="25" xfId="0" applyFont="1" applyBorder="1" applyProtection="1">
      <protection locked="0"/>
    </xf>
    <xf numFmtId="0" fontId="31" fillId="0" borderId="25" xfId="0" applyFont="1" applyBorder="1" applyProtection="1"/>
    <xf numFmtId="0" fontId="33" fillId="0" borderId="25" xfId="0" applyFont="1" applyBorder="1" applyProtection="1">
      <protection locked="0"/>
    </xf>
    <xf numFmtId="0" fontId="2" fillId="0" borderId="25" xfId="0" applyFont="1" applyBorder="1" applyAlignment="1" applyProtection="1">
      <alignment horizontal="left"/>
      <protection locked="0"/>
    </xf>
    <xf numFmtId="0" fontId="3" fillId="0" borderId="25" xfId="0" applyFont="1" applyBorder="1" applyProtection="1"/>
    <xf numFmtId="0" fontId="5" fillId="0" borderId="25" xfId="0" applyFont="1" applyBorder="1" applyProtection="1"/>
    <xf numFmtId="0" fontId="4" fillId="0" borderId="25" xfId="0" applyFont="1" applyBorder="1" applyProtection="1">
      <protection locked="0"/>
    </xf>
    <xf numFmtId="49" fontId="4" fillId="0" borderId="25" xfId="0" applyNumberFormat="1" applyFont="1" applyBorder="1" applyProtection="1">
      <protection locked="0"/>
    </xf>
    <xf numFmtId="165" fontId="2" fillId="0" borderId="25" xfId="0" applyNumberFormat="1" applyFont="1" applyBorder="1" applyProtection="1">
      <protection locked="0"/>
    </xf>
    <xf numFmtId="2" fontId="21" fillId="8" borderId="25" xfId="0" applyNumberFormat="1" applyFont="1" applyFill="1" applyBorder="1" applyAlignment="1" applyProtection="1">
      <alignment wrapText="1"/>
      <protection locked="0"/>
    </xf>
    <xf numFmtId="0" fontId="18" fillId="0" borderId="25" xfId="0" applyFont="1" applyBorder="1" applyAlignment="1" applyProtection="1">
      <alignment wrapText="1"/>
      <protection locked="0"/>
    </xf>
    <xf numFmtId="0" fontId="18" fillId="0" borderId="25" xfId="0" applyFont="1" applyFill="1" applyBorder="1" applyProtection="1">
      <protection locked="0"/>
    </xf>
    <xf numFmtId="0" fontId="2" fillId="0" borderId="25" xfId="0" applyFont="1" applyFill="1" applyBorder="1" applyProtection="1">
      <protection locked="0"/>
    </xf>
    <xf numFmtId="0" fontId="20" fillId="0" borderId="25" xfId="0" applyFont="1" applyFill="1" applyBorder="1" applyProtection="1"/>
    <xf numFmtId="0" fontId="18" fillId="0" borderId="25" xfId="0" applyFont="1" applyFill="1" applyBorder="1" applyAlignment="1" applyProtection="1">
      <alignment horizontal="left" wrapText="1"/>
      <protection locked="0"/>
    </xf>
    <xf numFmtId="0" fontId="0" fillId="0" borderId="25" xfId="0" applyBorder="1" applyProtection="1">
      <protection locked="0"/>
    </xf>
    <xf numFmtId="0" fontId="2" fillId="0" borderId="25" xfId="0" applyFont="1" applyBorder="1" applyAlignment="1" applyProtection="1">
      <alignment wrapText="1"/>
      <protection locked="0"/>
    </xf>
    <xf numFmtId="166" fontId="6" fillId="0" borderId="25" xfId="0" applyNumberFormat="1" applyFont="1" applyBorder="1" applyProtection="1"/>
    <xf numFmtId="0" fontId="2" fillId="0" borderId="25" xfId="0" applyNumberFormat="1" applyFont="1" applyBorder="1" applyProtection="1"/>
    <xf numFmtId="0" fontId="21" fillId="0" borderId="25" xfId="0" applyFont="1" applyFill="1" applyBorder="1" applyAlignment="1" applyProtection="1">
      <alignment wrapText="1"/>
      <protection locked="0"/>
    </xf>
    <xf numFmtId="2" fontId="21" fillId="0" borderId="25" xfId="0" applyNumberFormat="1" applyFont="1" applyFill="1" applyBorder="1" applyAlignment="1" applyProtection="1">
      <alignment wrapText="1"/>
      <protection locked="0"/>
    </xf>
    <xf numFmtId="0" fontId="2" fillId="7" borderId="25" xfId="0" applyFont="1" applyFill="1" applyBorder="1" applyProtection="1">
      <protection locked="0"/>
    </xf>
    <xf numFmtId="0" fontId="24" fillId="0" borderId="25" xfId="2" applyFont="1" applyBorder="1" applyProtection="1">
      <protection locked="0"/>
    </xf>
    <xf numFmtId="0" fontId="26" fillId="0" borderId="25" xfId="2" applyFont="1" applyBorder="1" applyProtection="1">
      <protection locked="0"/>
    </xf>
    <xf numFmtId="0" fontId="24" fillId="12" borderId="25" xfId="2" applyFont="1" applyFill="1" applyBorder="1" applyProtection="1">
      <protection locked="0"/>
    </xf>
    <xf numFmtId="0" fontId="25" fillId="0" borderId="25" xfId="2" applyFont="1" applyBorder="1" applyProtection="1"/>
    <xf numFmtId="0" fontId="24" fillId="0" borderId="25" xfId="2" applyFont="1" applyFill="1" applyBorder="1" applyProtection="1">
      <protection locked="0"/>
    </xf>
    <xf numFmtId="0" fontId="25" fillId="0" borderId="25" xfId="2" applyFont="1" applyFill="1" applyBorder="1" applyProtection="1"/>
    <xf numFmtId="0" fontId="26" fillId="0" borderId="25" xfId="2" applyFont="1" applyBorder="1" applyAlignment="1" applyProtection="1">
      <alignment wrapText="1"/>
      <protection locked="0"/>
    </xf>
    <xf numFmtId="0" fontId="26" fillId="12" borderId="25" xfId="2" applyFont="1" applyFill="1" applyBorder="1" applyAlignment="1" applyProtection="1">
      <alignment horizontal="center" wrapText="1"/>
      <protection locked="0"/>
    </xf>
    <xf numFmtId="0" fontId="2" fillId="0" borderId="18" xfId="0" applyFont="1" applyBorder="1" applyProtection="1"/>
    <xf numFmtId="0" fontId="2" fillId="17" borderId="18" xfId="0" applyFont="1" applyFill="1" applyBorder="1" applyProtection="1"/>
    <xf numFmtId="0" fontId="0" fillId="0" borderId="18" xfId="0" applyBorder="1"/>
    <xf numFmtId="0" fontId="2" fillId="0" borderId="20" xfId="0" applyFont="1" applyBorder="1" applyProtection="1"/>
    <xf numFmtId="0" fontId="2" fillId="17" borderId="20" xfId="0" applyFont="1" applyFill="1" applyBorder="1" applyProtection="1"/>
    <xf numFmtId="0" fontId="0" fillId="0" borderId="20" xfId="0" applyBorder="1"/>
    <xf numFmtId="0" fontId="25" fillId="0" borderId="20" xfId="2" applyFont="1" applyBorder="1" applyProtection="1">
      <protection locked="0"/>
    </xf>
    <xf numFmtId="2" fontId="15" fillId="0" borderId="0" xfId="0" applyNumberFormat="1" applyFont="1" applyFill="1" applyBorder="1" applyAlignment="1" applyProtection="1">
      <alignment wrapText="1"/>
      <protection locked="0"/>
    </xf>
    <xf numFmtId="0" fontId="2" fillId="21" borderId="20" xfId="0" applyFont="1" applyFill="1" applyBorder="1" applyProtection="1">
      <protection locked="0"/>
    </xf>
    <xf numFmtId="0" fontId="18" fillId="21" borderId="20" xfId="0" applyFont="1" applyFill="1" applyBorder="1" applyAlignment="1" applyProtection="1">
      <alignment wrapText="1"/>
      <protection locked="0"/>
    </xf>
    <xf numFmtId="0" fontId="18" fillId="21" borderId="20" xfId="0" applyFont="1" applyFill="1" applyBorder="1" applyProtection="1">
      <protection locked="0"/>
    </xf>
    <xf numFmtId="0" fontId="18" fillId="21" borderId="20" xfId="0" applyFont="1" applyFill="1" applyBorder="1" applyAlignment="1" applyProtection="1">
      <alignment horizontal="left" wrapText="1"/>
      <protection locked="0"/>
    </xf>
    <xf numFmtId="0" fontId="0" fillId="21" borderId="20" xfId="0" applyFill="1" applyBorder="1" applyProtection="1">
      <protection locked="0"/>
    </xf>
    <xf numFmtId="167" fontId="2" fillId="0" borderId="26" xfId="0" applyNumberFormat="1" applyFont="1" applyBorder="1" applyAlignment="1" applyProtection="1">
      <alignment horizontal="center" vertical="center" wrapText="1"/>
      <protection locked="0"/>
    </xf>
    <xf numFmtId="0" fontId="2" fillId="0" borderId="26" xfId="0" applyFont="1" applyBorder="1" applyAlignment="1" applyProtection="1">
      <protection locked="0"/>
    </xf>
    <xf numFmtId="0" fontId="2" fillId="0" borderId="26" xfId="0" applyFont="1" applyBorder="1" applyProtection="1">
      <protection locked="0"/>
    </xf>
    <xf numFmtId="0" fontId="2" fillId="0" borderId="26" xfId="0" applyFont="1" applyBorder="1" applyAlignment="1" applyProtection="1">
      <alignment vertical="center" wrapText="1"/>
      <protection locked="0"/>
    </xf>
    <xf numFmtId="0" fontId="3" fillId="0" borderId="26" xfId="0" applyFont="1" applyBorder="1" applyProtection="1"/>
    <xf numFmtId="0" fontId="2" fillId="0" borderId="26" xfId="0" applyFont="1" applyBorder="1" applyAlignment="1" applyProtection="1">
      <alignment horizontal="left"/>
      <protection locked="0"/>
    </xf>
    <xf numFmtId="0" fontId="5" fillId="0" borderId="26" xfId="0" applyFont="1" applyBorder="1" applyProtection="1"/>
    <xf numFmtId="0" fontId="4" fillId="0" borderId="26" xfId="0" applyFont="1" applyBorder="1" applyProtection="1">
      <protection locked="0"/>
    </xf>
    <xf numFmtId="49" fontId="4" fillId="0" borderId="26" xfId="0" applyNumberFormat="1" applyFont="1" applyBorder="1" applyProtection="1">
      <protection locked="0"/>
    </xf>
    <xf numFmtId="165" fontId="2" fillId="0" borderId="26" xfId="0" applyNumberFormat="1" applyFont="1" applyBorder="1" applyProtection="1">
      <protection locked="0"/>
    </xf>
    <xf numFmtId="165" fontId="2" fillId="0" borderId="26" xfId="0" applyNumberFormat="1" applyFont="1" applyBorder="1" applyAlignment="1" applyProtection="1">
      <alignment wrapText="1"/>
    </xf>
    <xf numFmtId="2" fontId="21" fillId="8" borderId="27" xfId="0" applyNumberFormat="1" applyFont="1" applyFill="1" applyBorder="1" applyAlignment="1" applyProtection="1">
      <alignment wrapText="1"/>
      <protection locked="0"/>
    </xf>
    <xf numFmtId="0" fontId="18" fillId="0" borderId="26" xfId="0" applyFont="1" applyBorder="1" applyAlignment="1" applyProtection="1">
      <alignment wrapText="1"/>
      <protection locked="0"/>
    </xf>
    <xf numFmtId="0" fontId="18" fillId="0" borderId="26" xfId="0" applyFont="1" applyFill="1" applyBorder="1" applyAlignment="1" applyProtection="1">
      <alignment wrapText="1"/>
      <protection locked="0"/>
    </xf>
    <xf numFmtId="0" fontId="18" fillId="0" borderId="26" xfId="0" applyFont="1" applyFill="1" applyBorder="1" applyProtection="1">
      <protection locked="0"/>
    </xf>
    <xf numFmtId="0" fontId="2" fillId="0" borderId="26" xfId="0" applyFont="1" applyFill="1" applyBorder="1" applyProtection="1">
      <protection locked="0"/>
    </xf>
    <xf numFmtId="0" fontId="20" fillId="0" borderId="26" xfId="0" applyFont="1" applyFill="1" applyBorder="1" applyProtection="1"/>
    <xf numFmtId="2" fontId="21" fillId="8" borderId="26" xfId="0" applyNumberFormat="1" applyFont="1" applyFill="1" applyBorder="1" applyAlignment="1" applyProtection="1">
      <alignment wrapText="1"/>
      <protection locked="0"/>
    </xf>
    <xf numFmtId="0" fontId="18" fillId="0" borderId="26" xfId="0" applyFont="1" applyFill="1" applyBorder="1" applyAlignment="1" applyProtection="1">
      <alignment horizontal="left" wrapText="1"/>
      <protection locked="0"/>
    </xf>
    <xf numFmtId="0" fontId="0" fillId="0" borderId="26" xfId="0" applyBorder="1" applyProtection="1">
      <protection locked="0"/>
    </xf>
    <xf numFmtId="165" fontId="2" fillId="0" borderId="26" xfId="0" applyNumberFormat="1" applyFont="1" applyBorder="1" applyAlignment="1" applyProtection="1">
      <alignment wrapText="1"/>
      <protection locked="0"/>
    </xf>
    <xf numFmtId="0" fontId="2" fillId="0" borderId="26" xfId="0" applyNumberFormat="1" applyFont="1" applyBorder="1" applyProtection="1"/>
    <xf numFmtId="2" fontId="21" fillId="0" borderId="26" xfId="0" applyNumberFormat="1" applyFont="1" applyFill="1" applyBorder="1" applyAlignment="1" applyProtection="1">
      <alignment wrapText="1"/>
      <protection locked="0"/>
    </xf>
    <xf numFmtId="0" fontId="0" fillId="0" borderId="26" xfId="0" applyBorder="1"/>
    <xf numFmtId="0" fontId="2" fillId="7" borderId="26" xfId="0" applyFont="1" applyFill="1" applyBorder="1" applyProtection="1">
      <protection locked="0"/>
    </xf>
    <xf numFmtId="0" fontId="24" fillId="0" borderId="26" xfId="2" applyFont="1" applyBorder="1" applyProtection="1">
      <protection locked="0"/>
    </xf>
    <xf numFmtId="0" fontId="26" fillId="0" borderId="26" xfId="2" applyFont="1" applyBorder="1" applyProtection="1">
      <protection locked="0"/>
    </xf>
    <xf numFmtId="0" fontId="24" fillId="12" borderId="26" xfId="2" applyFont="1" applyFill="1" applyBorder="1" applyProtection="1">
      <protection locked="0"/>
    </xf>
    <xf numFmtId="0" fontId="25" fillId="0" borderId="26" xfId="2" applyFont="1" applyBorder="1" applyProtection="1"/>
    <xf numFmtId="0" fontId="24" fillId="0" borderId="26" xfId="2" applyFont="1" applyFill="1" applyBorder="1" applyProtection="1">
      <protection locked="0"/>
    </xf>
    <xf numFmtId="0" fontId="25" fillId="0" borderId="26" xfId="2" applyFont="1" applyFill="1" applyBorder="1" applyProtection="1"/>
    <xf numFmtId="0" fontId="26" fillId="0" borderId="26" xfId="2" applyFont="1" applyBorder="1" applyAlignment="1" applyProtection="1">
      <alignment wrapText="1"/>
      <protection locked="0"/>
    </xf>
    <xf numFmtId="167" fontId="2" fillId="0" borderId="28" xfId="0" applyNumberFormat="1" applyFont="1" applyBorder="1" applyAlignment="1" applyProtection="1">
      <alignment horizontal="center" vertical="center" wrapText="1"/>
      <protection locked="0"/>
    </xf>
    <xf numFmtId="167" fontId="2" fillId="0" borderId="19" xfId="0" applyNumberFormat="1" applyFont="1" applyBorder="1" applyAlignment="1" applyProtection="1">
      <alignment horizontal="center" vertical="center" wrapText="1"/>
      <protection locked="0"/>
    </xf>
    <xf numFmtId="0" fontId="2" fillId="0" borderId="19" xfId="0" applyFont="1" applyBorder="1" applyAlignment="1" applyProtection="1">
      <protection locked="0"/>
    </xf>
    <xf numFmtId="0" fontId="2" fillId="0" borderId="19" xfId="0" applyFont="1" applyBorder="1" applyAlignment="1" applyProtection="1">
      <alignment vertical="center" wrapText="1"/>
      <protection locked="0"/>
    </xf>
    <xf numFmtId="0" fontId="3" fillId="0" borderId="19" xfId="0" applyFont="1" applyBorder="1" applyProtection="1"/>
    <xf numFmtId="0" fontId="2" fillId="0" borderId="19" xfId="0" applyFont="1" applyBorder="1" applyProtection="1"/>
    <xf numFmtId="0" fontId="2" fillId="17" borderId="19" xfId="0" applyFont="1" applyFill="1" applyBorder="1" applyProtection="1"/>
    <xf numFmtId="0" fontId="5" fillId="0" borderId="19" xfId="0" applyFont="1" applyBorder="1" applyProtection="1"/>
    <xf numFmtId="49" fontId="4" fillId="0" borderId="19" xfId="0" applyNumberFormat="1" applyFont="1" applyBorder="1" applyProtection="1">
      <protection locked="0"/>
    </xf>
    <xf numFmtId="165" fontId="2" fillId="0" borderId="19" xfId="0" applyNumberFormat="1" applyFont="1" applyBorder="1" applyAlignment="1" applyProtection="1">
      <alignment wrapText="1"/>
    </xf>
    <xf numFmtId="0" fontId="2" fillId="0" borderId="19" xfId="0" applyNumberFormat="1" applyFont="1" applyBorder="1" applyProtection="1"/>
    <xf numFmtId="0" fontId="0" fillId="0" borderId="19" xfId="0" applyBorder="1"/>
    <xf numFmtId="0" fontId="2" fillId="7" borderId="19" xfId="0" applyFont="1" applyFill="1" applyBorder="1" applyProtection="1">
      <protection locked="0"/>
    </xf>
    <xf numFmtId="0" fontId="24" fillId="0" borderId="19" xfId="2" applyFont="1" applyBorder="1" applyProtection="1">
      <protection locked="0"/>
    </xf>
    <xf numFmtId="0" fontId="26" fillId="0" borderId="19" xfId="2" applyFont="1" applyBorder="1" applyProtection="1">
      <protection locked="0"/>
    </xf>
    <xf numFmtId="0" fontId="24" fillId="12" borderId="19" xfId="2" applyFont="1" applyFill="1" applyBorder="1" applyProtection="1">
      <protection locked="0"/>
    </xf>
    <xf numFmtId="0" fontId="25" fillId="0" borderId="19" xfId="2" applyFont="1" applyBorder="1" applyProtection="1"/>
    <xf numFmtId="0" fontId="24" fillId="0" borderId="19" xfId="2" applyFont="1" applyFill="1" applyBorder="1" applyProtection="1">
      <protection locked="0"/>
    </xf>
    <xf numFmtId="0" fontId="25" fillId="0" borderId="19" xfId="2" applyFont="1" applyFill="1" applyBorder="1" applyProtection="1"/>
    <xf numFmtId="0" fontId="26" fillId="0" borderId="19" xfId="2" applyFont="1" applyBorder="1" applyAlignment="1" applyProtection="1">
      <alignment wrapText="1"/>
      <protection locked="0"/>
    </xf>
    <xf numFmtId="0" fontId="26" fillId="12" borderId="19" xfId="2" applyFont="1" applyFill="1" applyBorder="1" applyAlignment="1" applyProtection="1">
      <alignment horizontal="center" wrapText="1"/>
      <protection locked="0"/>
    </xf>
    <xf numFmtId="0" fontId="2" fillId="0" borderId="0" xfId="0" applyFont="1" applyBorder="1" applyAlignment="1" applyProtection="1">
      <protection locked="0"/>
    </xf>
    <xf numFmtId="0" fontId="2" fillId="0" borderId="0" xfId="0" applyFont="1" applyBorder="1" applyProtection="1"/>
    <xf numFmtId="0" fontId="2" fillId="17" borderId="0" xfId="0" applyFont="1" applyFill="1" applyBorder="1" applyProtection="1"/>
    <xf numFmtId="0" fontId="0" fillId="0" borderId="0" xfId="0" applyBorder="1"/>
    <xf numFmtId="167" fontId="2" fillId="0" borderId="29" xfId="0" applyNumberFormat="1" applyFont="1" applyBorder="1" applyAlignment="1" applyProtection="1">
      <alignment horizontal="center" vertical="center" wrapText="1"/>
      <protection locked="0"/>
    </xf>
    <xf numFmtId="167" fontId="2" fillId="0" borderId="30" xfId="0" applyNumberFormat="1" applyFont="1" applyBorder="1" applyAlignment="1" applyProtection="1">
      <alignment horizontal="center" vertical="center" wrapText="1"/>
      <protection locked="0"/>
    </xf>
    <xf numFmtId="167" fontId="2" fillId="0" borderId="24" xfId="0" applyNumberFormat="1" applyFont="1" applyBorder="1" applyAlignment="1" applyProtection="1">
      <alignment horizontal="center" vertical="center" wrapText="1"/>
      <protection locked="0"/>
    </xf>
    <xf numFmtId="0" fontId="2" fillId="0" borderId="28" xfId="0" applyFont="1" applyBorder="1" applyProtection="1">
      <protection locked="0"/>
    </xf>
    <xf numFmtId="0" fontId="0" fillId="0" borderId="20" xfId="0" applyBorder="1" applyProtection="1"/>
    <xf numFmtId="0" fontId="24" fillId="13" borderId="20" xfId="2" applyFont="1" applyFill="1" applyBorder="1" applyProtection="1"/>
    <xf numFmtId="0" fontId="24" fillId="0" borderId="20" xfId="2" applyFont="1" applyBorder="1" applyProtection="1"/>
    <xf numFmtId="0" fontId="25" fillId="12" borderId="20" xfId="2" applyFont="1" applyFill="1" applyBorder="1" applyAlignment="1" applyProtection="1">
      <alignment wrapText="1"/>
      <protection locked="0"/>
    </xf>
    <xf numFmtId="165" fontId="2" fillId="0" borderId="19" xfId="0" applyNumberFormat="1" applyFont="1" applyBorder="1" applyAlignment="1" applyProtection="1">
      <alignment wrapText="1"/>
      <protection locked="0"/>
    </xf>
    <xf numFmtId="0" fontId="2" fillId="9" borderId="0" xfId="0" applyFont="1" applyFill="1" applyBorder="1" applyProtection="1">
      <protection locked="0"/>
    </xf>
    <xf numFmtId="0" fontId="16" fillId="0" borderId="0" xfId="0" applyFont="1" applyBorder="1" applyAlignment="1" applyProtection="1">
      <alignment textRotation="90" wrapText="1"/>
      <protection locked="0"/>
    </xf>
    <xf numFmtId="0" fontId="3" fillId="14" borderId="0" xfId="0" applyFont="1" applyFill="1" applyBorder="1" applyProtection="1"/>
    <xf numFmtId="0" fontId="18" fillId="0" borderId="0" xfId="0" applyFont="1" applyBorder="1" applyAlignment="1" applyProtection="1">
      <protection locked="0"/>
    </xf>
    <xf numFmtId="0" fontId="18" fillId="0" borderId="0" xfId="0" applyFont="1" applyFill="1" applyBorder="1" applyAlignment="1" applyProtection="1">
      <protection locked="0"/>
    </xf>
    <xf numFmtId="165" fontId="2" fillId="0" borderId="0" xfId="0" applyNumberFormat="1" applyFont="1" applyBorder="1" applyAlignment="1" applyProtection="1">
      <protection locked="0"/>
    </xf>
    <xf numFmtId="0" fontId="20" fillId="14" borderId="0" xfId="0" applyFont="1" applyFill="1" applyBorder="1" applyProtection="1"/>
    <xf numFmtId="0" fontId="18" fillId="0" borderId="0" xfId="0" applyFont="1" applyFill="1" applyBorder="1" applyAlignment="1" applyProtection="1">
      <alignment horizontal="left"/>
      <protection locked="0"/>
    </xf>
    <xf numFmtId="0" fontId="0" fillId="0" borderId="0" xfId="0" applyBorder="1" applyAlignment="1" applyProtection="1">
      <protection locked="0"/>
    </xf>
    <xf numFmtId="2" fontId="21" fillId="8" borderId="0" xfId="0" applyNumberFormat="1" applyFont="1" applyFill="1" applyBorder="1" applyAlignment="1" applyProtection="1">
      <protection locked="0"/>
    </xf>
    <xf numFmtId="0" fontId="2" fillId="0" borderId="0" xfId="0" applyFont="1" applyFill="1" applyBorder="1" applyAlignment="1" applyProtection="1">
      <protection locked="0"/>
    </xf>
    <xf numFmtId="2" fontId="21" fillId="0" borderId="0" xfId="0" applyNumberFormat="1" applyFont="1" applyFill="1" applyBorder="1" applyAlignment="1" applyProtection="1">
      <protection locked="0"/>
    </xf>
    <xf numFmtId="0" fontId="38" fillId="0" borderId="0" xfId="0" applyFont="1" applyBorder="1" applyProtection="1">
      <protection locked="0"/>
    </xf>
    <xf numFmtId="0" fontId="2" fillId="21" borderId="0" xfId="0" applyFont="1" applyFill="1" applyBorder="1" applyProtection="1">
      <protection locked="0"/>
    </xf>
    <xf numFmtId="0" fontId="3" fillId="14" borderId="18" xfId="0" applyFont="1" applyFill="1" applyBorder="1" applyProtection="1"/>
    <xf numFmtId="0" fontId="18" fillId="0" borderId="18" xfId="0" applyFont="1" applyBorder="1" applyAlignment="1" applyProtection="1">
      <protection locked="0"/>
    </xf>
    <xf numFmtId="0" fontId="18" fillId="0" borderId="18" xfId="0" applyFont="1" applyFill="1" applyBorder="1" applyAlignment="1" applyProtection="1">
      <protection locked="0"/>
    </xf>
    <xf numFmtId="165" fontId="2" fillId="0" borderId="18" xfId="0" applyNumberFormat="1" applyFont="1" applyBorder="1" applyAlignment="1" applyProtection="1">
      <protection locked="0"/>
    </xf>
    <xf numFmtId="0" fontId="18" fillId="0" borderId="18" xfId="0" applyFont="1" applyFill="1" applyBorder="1" applyAlignment="1" applyProtection="1">
      <alignment horizontal="left"/>
      <protection locked="0"/>
    </xf>
    <xf numFmtId="0" fontId="0" fillId="0" borderId="18" xfId="0" applyBorder="1" applyAlignment="1" applyProtection="1">
      <protection locked="0"/>
    </xf>
    <xf numFmtId="2" fontId="21" fillId="8" borderId="18" xfId="0" applyNumberFormat="1" applyFont="1" applyFill="1" applyBorder="1" applyAlignment="1" applyProtection="1">
      <protection locked="0"/>
    </xf>
    <xf numFmtId="0" fontId="2" fillId="0" borderId="18" xfId="0" applyFont="1" applyFill="1" applyBorder="1" applyAlignment="1" applyProtection="1">
      <protection locked="0"/>
    </xf>
    <xf numFmtId="2" fontId="21" fillId="0" borderId="18" xfId="0" applyNumberFormat="1" applyFont="1" applyFill="1" applyBorder="1" applyAlignment="1" applyProtection="1">
      <protection locked="0"/>
    </xf>
    <xf numFmtId="0" fontId="3" fillId="14" borderId="20" xfId="0" applyFont="1" applyFill="1" applyBorder="1" applyProtection="1"/>
    <xf numFmtId="0" fontId="18" fillId="0" borderId="20" xfId="0" applyFont="1" applyBorder="1" applyAlignment="1" applyProtection="1">
      <protection locked="0"/>
    </xf>
    <xf numFmtId="0" fontId="18" fillId="0" borderId="20" xfId="0" applyFont="1" applyFill="1" applyBorder="1" applyAlignment="1" applyProtection="1">
      <protection locked="0"/>
    </xf>
    <xf numFmtId="165" fontId="2" fillId="0" borderId="20" xfId="0" applyNumberFormat="1" applyFont="1" applyBorder="1" applyAlignment="1" applyProtection="1">
      <protection locked="0"/>
    </xf>
    <xf numFmtId="0" fontId="18" fillId="0" borderId="20" xfId="0" applyFont="1" applyFill="1" applyBorder="1" applyAlignment="1" applyProtection="1">
      <alignment horizontal="left"/>
      <protection locked="0"/>
    </xf>
    <xf numFmtId="0" fontId="0" fillId="0" borderId="20" xfId="0" applyBorder="1" applyAlignment="1" applyProtection="1">
      <protection locked="0"/>
    </xf>
    <xf numFmtId="2" fontId="21" fillId="8" borderId="20" xfId="0" applyNumberFormat="1" applyFont="1" applyFill="1" applyBorder="1" applyAlignment="1" applyProtection="1">
      <protection locked="0"/>
    </xf>
    <xf numFmtId="0" fontId="2" fillId="0" borderId="20" xfId="0" applyFont="1" applyFill="1" applyBorder="1" applyAlignment="1" applyProtection="1">
      <protection locked="0"/>
    </xf>
    <xf numFmtId="2" fontId="21" fillId="0" borderId="20" xfId="0" applyNumberFormat="1" applyFont="1" applyFill="1" applyBorder="1" applyAlignment="1" applyProtection="1">
      <protection locked="0"/>
    </xf>
    <xf numFmtId="0" fontId="3" fillId="14" borderId="25" xfId="0" applyFont="1" applyFill="1" applyBorder="1" applyProtection="1"/>
    <xf numFmtId="0" fontId="0" fillId="0" borderId="25" xfId="0" applyBorder="1"/>
    <xf numFmtId="0" fontId="2" fillId="0" borderId="25" xfId="0" applyFont="1" applyBorder="1" applyProtection="1"/>
    <xf numFmtId="0" fontId="2" fillId="17" borderId="25" xfId="0" applyFont="1" applyFill="1" applyBorder="1" applyProtection="1"/>
    <xf numFmtId="165" fontId="2" fillId="0" borderId="25" xfId="0" applyNumberFormat="1" applyFont="1" applyBorder="1" applyAlignment="1" applyProtection="1">
      <alignment wrapText="1"/>
    </xf>
    <xf numFmtId="0" fontId="18" fillId="0" borderId="25" xfId="0" applyFont="1" applyBorder="1" applyAlignment="1" applyProtection="1">
      <protection locked="0"/>
    </xf>
    <xf numFmtId="0" fontId="18" fillId="0" borderId="25" xfId="0" applyFont="1" applyFill="1" applyBorder="1" applyAlignment="1" applyProtection="1">
      <protection locked="0"/>
    </xf>
    <xf numFmtId="0" fontId="2" fillId="0" borderId="25" xfId="0" applyFont="1" applyFill="1" applyBorder="1" applyAlignment="1" applyProtection="1">
      <protection locked="0"/>
    </xf>
    <xf numFmtId="0" fontId="18" fillId="0" borderId="25" xfId="0" applyFont="1" applyFill="1" applyBorder="1" applyAlignment="1" applyProtection="1">
      <alignment horizontal="left"/>
      <protection locked="0"/>
    </xf>
    <xf numFmtId="0" fontId="0" fillId="0" borderId="25" xfId="0" applyBorder="1" applyAlignment="1" applyProtection="1">
      <protection locked="0"/>
    </xf>
    <xf numFmtId="2" fontId="21" fillId="8" borderId="25" xfId="0" applyNumberFormat="1" applyFont="1" applyFill="1" applyBorder="1" applyAlignment="1" applyProtection="1">
      <protection locked="0"/>
    </xf>
    <xf numFmtId="0" fontId="2" fillId="0" borderId="25" xfId="0" applyFont="1" applyBorder="1" applyAlignment="1" applyProtection="1">
      <protection locked="0"/>
    </xf>
    <xf numFmtId="2" fontId="21" fillId="0" borderId="25" xfId="0" applyNumberFormat="1" applyFont="1" applyFill="1" applyBorder="1" applyAlignment="1" applyProtection="1">
      <protection locked="0"/>
    </xf>
    <xf numFmtId="167" fontId="2" fillId="0" borderId="29" xfId="0" applyNumberFormat="1" applyFont="1" applyBorder="1" applyProtection="1">
      <protection locked="0"/>
    </xf>
    <xf numFmtId="0" fontId="3" fillId="14" borderId="19" xfId="0" applyFont="1" applyFill="1" applyBorder="1" applyProtection="1"/>
    <xf numFmtId="0" fontId="18" fillId="0" borderId="19" xfId="0" applyFont="1" applyBorder="1" applyAlignment="1" applyProtection="1">
      <protection locked="0"/>
    </xf>
    <xf numFmtId="0" fontId="18" fillId="0" borderId="19" xfId="0" applyFont="1" applyFill="1" applyBorder="1" applyAlignment="1" applyProtection="1">
      <protection locked="0"/>
    </xf>
    <xf numFmtId="0" fontId="2" fillId="0" borderId="19" xfId="0" applyFont="1" applyFill="1" applyBorder="1" applyAlignment="1" applyProtection="1">
      <protection locked="0"/>
    </xf>
    <xf numFmtId="0" fontId="18" fillId="0" borderId="19" xfId="0" applyFont="1" applyFill="1" applyBorder="1" applyAlignment="1" applyProtection="1">
      <alignment horizontal="left"/>
      <protection locked="0"/>
    </xf>
    <xf numFmtId="0" fontId="0" fillId="0" borderId="19" xfId="0" applyBorder="1" applyAlignment="1" applyProtection="1">
      <protection locked="0"/>
    </xf>
    <xf numFmtId="2" fontId="21" fillId="8" borderId="19" xfId="0" applyNumberFormat="1" applyFont="1" applyFill="1" applyBorder="1" applyAlignment="1" applyProtection="1">
      <protection locked="0"/>
    </xf>
    <xf numFmtId="2" fontId="21" fillId="0" borderId="19" xfId="0" applyNumberFormat="1" applyFont="1" applyFill="1" applyBorder="1" applyAlignment="1" applyProtection="1">
      <protection locked="0"/>
    </xf>
    <xf numFmtId="167" fontId="2" fillId="0" borderId="30" xfId="0" applyNumberFormat="1" applyFont="1" applyBorder="1" applyProtection="1">
      <protection locked="0"/>
    </xf>
    <xf numFmtId="0" fontId="0" fillId="0" borderId="0" xfId="0" applyFill="1" applyBorder="1"/>
    <xf numFmtId="167" fontId="2" fillId="0" borderId="19" xfId="0" applyNumberFormat="1" applyFont="1" applyBorder="1" applyProtection="1">
      <protection locked="0"/>
    </xf>
    <xf numFmtId="0" fontId="39" fillId="17" borderId="0" xfId="0" applyFont="1" applyFill="1" applyBorder="1" applyProtection="1"/>
    <xf numFmtId="167" fontId="2" fillId="7" borderId="0" xfId="0" applyNumberFormat="1" applyFont="1" applyFill="1" applyBorder="1" applyProtection="1">
      <protection locked="0"/>
    </xf>
    <xf numFmtId="0" fontId="3" fillId="7" borderId="0" xfId="0" applyFont="1" applyFill="1" applyBorder="1" applyProtection="1"/>
    <xf numFmtId="0" fontId="0" fillId="7" borderId="0" xfId="0" applyFill="1"/>
    <xf numFmtId="0" fontId="2" fillId="7" borderId="0" xfId="0" applyFont="1" applyFill="1" applyBorder="1" applyProtection="1"/>
    <xf numFmtId="0" fontId="2" fillId="7" borderId="0" xfId="0" applyFont="1" applyFill="1" applyBorder="1" applyAlignment="1" applyProtection="1">
      <alignment horizontal="left"/>
      <protection locked="0"/>
    </xf>
    <xf numFmtId="0" fontId="4" fillId="7" borderId="0" xfId="0" applyFont="1" applyFill="1" applyBorder="1" applyProtection="1">
      <protection locked="0"/>
    </xf>
    <xf numFmtId="49" fontId="4" fillId="7" borderId="0" xfId="0" applyNumberFormat="1" applyFont="1" applyFill="1" applyBorder="1" applyProtection="1">
      <protection locked="0"/>
    </xf>
    <xf numFmtId="165" fontId="2" fillId="7" borderId="0" xfId="0" applyNumberFormat="1" applyFont="1" applyFill="1" applyBorder="1" applyProtection="1">
      <protection locked="0"/>
    </xf>
    <xf numFmtId="165" fontId="2" fillId="7" borderId="0" xfId="0" applyNumberFormat="1" applyFont="1" applyFill="1" applyBorder="1" applyAlignment="1" applyProtection="1">
      <alignment wrapText="1"/>
    </xf>
    <xf numFmtId="2" fontId="21" fillId="7" borderId="0" xfId="0" applyNumberFormat="1" applyFont="1" applyFill="1" applyBorder="1" applyAlignment="1" applyProtection="1">
      <alignment wrapText="1"/>
      <protection locked="0"/>
    </xf>
    <xf numFmtId="0" fontId="18" fillId="7" borderId="0" xfId="0" applyFont="1" applyFill="1" applyBorder="1" applyAlignment="1" applyProtection="1">
      <protection locked="0"/>
    </xf>
    <xf numFmtId="0" fontId="2" fillId="7" borderId="0" xfId="0" applyFont="1" applyFill="1" applyBorder="1" applyAlignment="1" applyProtection="1">
      <protection locked="0"/>
    </xf>
    <xf numFmtId="0" fontId="20" fillId="7" borderId="0" xfId="0" applyFont="1" applyFill="1" applyBorder="1" applyProtection="1"/>
    <xf numFmtId="0" fontId="18" fillId="7" borderId="0" xfId="0" applyFont="1" applyFill="1" applyBorder="1" applyAlignment="1" applyProtection="1">
      <alignment horizontal="left"/>
      <protection locked="0"/>
    </xf>
    <xf numFmtId="0" fontId="0" fillId="7" borderId="0" xfId="0" applyFill="1" applyBorder="1" applyAlignment="1" applyProtection="1">
      <protection locked="0"/>
    </xf>
    <xf numFmtId="2" fontId="21" fillId="7" borderId="0" xfId="0" applyNumberFormat="1" applyFont="1" applyFill="1" applyBorder="1" applyAlignment="1" applyProtection="1">
      <protection locked="0"/>
    </xf>
    <xf numFmtId="0" fontId="2" fillId="7" borderId="0" xfId="0" applyNumberFormat="1" applyFont="1" applyFill="1" applyBorder="1" applyProtection="1"/>
    <xf numFmtId="165" fontId="2" fillId="0" borderId="19" xfId="0" applyNumberFormat="1" applyFont="1" applyBorder="1" applyAlignment="1" applyProtection="1">
      <protection locked="0"/>
    </xf>
    <xf numFmtId="165" fontId="2" fillId="7" borderId="0" xfId="0" applyNumberFormat="1" applyFont="1" applyFill="1" applyBorder="1" applyAlignment="1" applyProtection="1">
      <protection locked="0"/>
    </xf>
    <xf numFmtId="167" fontId="2" fillId="7" borderId="18" xfId="0" applyNumberFormat="1" applyFont="1" applyFill="1" applyBorder="1" applyProtection="1">
      <protection locked="0"/>
    </xf>
    <xf numFmtId="0" fontId="0" fillId="7" borderId="18" xfId="0" applyFill="1" applyBorder="1"/>
    <xf numFmtId="0" fontId="2" fillId="7" borderId="18" xfId="0" applyFont="1" applyFill="1" applyBorder="1" applyProtection="1"/>
    <xf numFmtId="0" fontId="18" fillId="7" borderId="18" xfId="0" applyFont="1" applyFill="1" applyBorder="1" applyAlignment="1" applyProtection="1">
      <protection locked="0"/>
    </xf>
    <xf numFmtId="165" fontId="2" fillId="7" borderId="18" xfId="0" applyNumberFormat="1" applyFont="1" applyFill="1" applyBorder="1" applyAlignment="1" applyProtection="1">
      <protection locked="0"/>
    </xf>
    <xf numFmtId="0" fontId="18" fillId="7" borderId="18" xfId="0" applyFont="1" applyFill="1" applyBorder="1" applyAlignment="1" applyProtection="1">
      <alignment horizontal="left"/>
      <protection locked="0"/>
    </xf>
    <xf numFmtId="0" fontId="0" fillId="7" borderId="18" xfId="0" applyFill="1" applyBorder="1" applyAlignment="1" applyProtection="1">
      <protection locked="0"/>
    </xf>
    <xf numFmtId="2" fontId="21" fillId="7" borderId="18" xfId="0" applyNumberFormat="1" applyFont="1" applyFill="1" applyBorder="1" applyAlignment="1" applyProtection="1">
      <protection locked="0"/>
    </xf>
    <xf numFmtId="0" fontId="2" fillId="7" borderId="18" xfId="0" applyFont="1" applyFill="1" applyBorder="1" applyAlignment="1" applyProtection="1">
      <protection locked="0"/>
    </xf>
    <xf numFmtId="0" fontId="40" fillId="7" borderId="0" xfId="0" applyFont="1" applyFill="1" applyBorder="1" applyProtection="1">
      <protection locked="0"/>
    </xf>
    <xf numFmtId="0" fontId="41" fillId="7" borderId="0" xfId="0" applyFont="1" applyFill="1" applyBorder="1" applyProtection="1"/>
    <xf numFmtId="0" fontId="2" fillId="17" borderId="0" xfId="0" applyFont="1" applyFill="1" applyProtection="1"/>
    <xf numFmtId="0" fontId="2" fillId="0" borderId="18" xfId="0" applyFont="1" applyFill="1" applyBorder="1" applyAlignment="1" applyProtection="1">
      <alignment horizontal="left"/>
      <protection locked="0"/>
    </xf>
    <xf numFmtId="0" fontId="2" fillId="0" borderId="0" xfId="0" applyFont="1" applyFill="1" applyBorder="1" applyAlignment="1" applyProtection="1">
      <alignment horizontal="left"/>
      <protection locked="0"/>
    </xf>
    <xf numFmtId="0" fontId="2" fillId="0" borderId="18" xfId="0" applyFont="1" applyFill="1" applyBorder="1" applyAlignment="1" applyProtection="1">
      <alignment wrapText="1"/>
      <protection locked="0"/>
    </xf>
    <xf numFmtId="0" fontId="37" fillId="0" borderId="18" xfId="0" applyFont="1" applyFill="1" applyBorder="1" applyAlignment="1" applyProtection="1">
      <alignment wrapText="1"/>
      <protection locked="0"/>
    </xf>
    <xf numFmtId="165" fontId="2" fillId="0" borderId="0" xfId="0" applyNumberFormat="1" applyFont="1" applyFill="1" applyAlignment="1" applyProtection="1">
      <alignment wrapText="1"/>
      <protection locked="0"/>
    </xf>
    <xf numFmtId="165" fontId="37" fillId="0" borderId="0" xfId="0" applyNumberFormat="1" applyFont="1" applyFill="1" applyAlignment="1" applyProtection="1">
      <alignment wrapText="1"/>
      <protection locked="0"/>
    </xf>
    <xf numFmtId="165" fontId="42" fillId="0" borderId="0" xfId="0" applyNumberFormat="1" applyFont="1" applyFill="1" applyBorder="1" applyAlignment="1" applyProtection="1">
      <alignment wrapText="1"/>
      <protection locked="0"/>
    </xf>
    <xf numFmtId="2" fontId="42" fillId="0" borderId="18" xfId="0" applyNumberFormat="1" applyFont="1" applyFill="1" applyBorder="1" applyAlignment="1" applyProtection="1">
      <alignment wrapText="1"/>
      <protection locked="0"/>
    </xf>
    <xf numFmtId="2" fontId="42" fillId="0" borderId="0" xfId="0" applyNumberFormat="1" applyFont="1" applyFill="1" applyBorder="1" applyAlignment="1" applyProtection="1">
      <alignment wrapText="1"/>
      <protection locked="0"/>
    </xf>
    <xf numFmtId="165" fontId="16" fillId="0" borderId="0" xfId="0" applyNumberFormat="1" applyFont="1" applyFill="1" applyBorder="1" applyAlignment="1" applyProtection="1">
      <alignment wrapText="1"/>
      <protection locked="0"/>
    </xf>
    <xf numFmtId="165" fontId="2" fillId="0" borderId="0" xfId="0" applyNumberFormat="1" applyFont="1" applyAlignment="1" applyProtection="1">
      <protection locked="0"/>
    </xf>
    <xf numFmtId="0" fontId="2" fillId="0" borderId="0" xfId="0" applyFont="1" applyFill="1" applyAlignment="1" applyProtection="1">
      <alignment horizontal="left"/>
      <protection locked="0"/>
    </xf>
    <xf numFmtId="49" fontId="4" fillId="0" borderId="0" xfId="0" applyNumberFormat="1" applyFont="1" applyFill="1" applyProtection="1">
      <protection locked="0"/>
    </xf>
    <xf numFmtId="0" fontId="18" fillId="0" borderId="0" xfId="0" applyFont="1" applyFill="1" applyAlignment="1" applyProtection="1">
      <alignment horizontal="left"/>
      <protection locked="0"/>
    </xf>
    <xf numFmtId="0" fontId="21" fillId="0" borderId="0" xfId="0" applyFont="1" applyFill="1" applyAlignment="1" applyProtection="1">
      <protection locked="0"/>
    </xf>
    <xf numFmtId="2" fontId="21" fillId="0" borderId="0" xfId="0" applyNumberFormat="1" applyFont="1" applyFill="1" applyAlignment="1" applyProtection="1">
      <protection locked="0"/>
    </xf>
    <xf numFmtId="2" fontId="21" fillId="0" borderId="0" xfId="0" applyNumberFormat="1" applyFont="1" applyFill="1" applyAlignment="1" applyProtection="1">
      <alignment horizontal="left"/>
      <protection locked="0"/>
    </xf>
    <xf numFmtId="0" fontId="18" fillId="0" borderId="0" xfId="0" applyFont="1" applyFill="1" applyAlignment="1" applyProtection="1">
      <protection locked="0"/>
    </xf>
    <xf numFmtId="0" fontId="18" fillId="0" borderId="0" xfId="0" applyFont="1" applyAlignment="1" applyProtection="1">
      <protection locked="0"/>
    </xf>
    <xf numFmtId="0" fontId="2" fillId="0" borderId="20" xfId="0" applyFont="1" applyFill="1" applyBorder="1" applyAlignment="1" applyProtection="1">
      <alignment horizontal="left"/>
      <protection locked="0"/>
    </xf>
    <xf numFmtId="0" fontId="2" fillId="0" borderId="19" xfId="0" applyFont="1" applyFill="1" applyBorder="1" applyAlignment="1" applyProtection="1">
      <alignment horizontal="left"/>
      <protection locked="0"/>
    </xf>
    <xf numFmtId="165" fontId="2" fillId="0" borderId="19" xfId="0" applyNumberFormat="1" applyFont="1" applyFill="1" applyBorder="1" applyProtection="1">
      <protection locked="0"/>
    </xf>
    <xf numFmtId="0" fontId="2" fillId="0" borderId="20" xfId="0" applyFont="1" applyFill="1" applyBorder="1" applyAlignment="1" applyProtection="1">
      <alignment wrapText="1"/>
      <protection locked="0"/>
    </xf>
    <xf numFmtId="0" fontId="2" fillId="0" borderId="0" xfId="0" applyFont="1" applyFill="1" applyBorder="1" applyAlignment="1" applyProtection="1">
      <alignment wrapText="1"/>
      <protection locked="0"/>
    </xf>
    <xf numFmtId="0" fontId="37" fillId="0" borderId="0" xfId="0" applyFont="1" applyFill="1" applyBorder="1" applyAlignment="1" applyProtection="1">
      <alignment wrapText="1"/>
      <protection locked="0"/>
    </xf>
    <xf numFmtId="165" fontId="2" fillId="0" borderId="19" xfId="0" applyNumberFormat="1" applyFont="1" applyFill="1" applyBorder="1" applyAlignment="1" applyProtection="1">
      <alignment wrapText="1"/>
      <protection locked="0"/>
    </xf>
    <xf numFmtId="165" fontId="42" fillId="0" borderId="19" xfId="0" applyNumberFormat="1" applyFont="1" applyFill="1" applyBorder="1" applyAlignment="1" applyProtection="1">
      <alignment wrapText="1"/>
      <protection locked="0"/>
    </xf>
    <xf numFmtId="2" fontId="42" fillId="0" borderId="19" xfId="0" applyNumberFormat="1" applyFont="1" applyFill="1" applyBorder="1" applyAlignment="1" applyProtection="1">
      <alignment wrapText="1"/>
      <protection locked="0"/>
    </xf>
    <xf numFmtId="49" fontId="4" fillId="0" borderId="19" xfId="0" applyNumberFormat="1" applyFont="1" applyFill="1" applyBorder="1" applyProtection="1">
      <protection locked="0"/>
    </xf>
    <xf numFmtId="0" fontId="2" fillId="22" borderId="19" xfId="0" applyFont="1" applyFill="1" applyBorder="1" applyProtection="1">
      <protection locked="0"/>
    </xf>
    <xf numFmtId="0" fontId="21" fillId="0" borderId="19" xfId="0" applyFont="1" applyFill="1" applyBorder="1" applyAlignment="1" applyProtection="1">
      <protection locked="0"/>
    </xf>
    <xf numFmtId="49" fontId="4" fillId="0" borderId="18" xfId="0" applyNumberFormat="1" applyFont="1" applyFill="1" applyBorder="1" applyProtection="1">
      <protection locked="0"/>
    </xf>
    <xf numFmtId="0" fontId="21" fillId="0" borderId="18" xfId="0" applyFont="1" applyFill="1" applyBorder="1" applyAlignment="1" applyProtection="1">
      <protection locked="0"/>
    </xf>
    <xf numFmtId="49" fontId="4" fillId="0" borderId="20" xfId="0" applyNumberFormat="1" applyFont="1" applyFill="1" applyBorder="1" applyProtection="1">
      <protection locked="0"/>
    </xf>
    <xf numFmtId="0" fontId="21" fillId="0" borderId="20" xfId="0" applyFont="1" applyFill="1" applyBorder="1" applyAlignment="1" applyProtection="1">
      <protection locked="0"/>
    </xf>
    <xf numFmtId="2" fontId="21" fillId="0" borderId="20" xfId="0" applyNumberFormat="1" applyFont="1" applyFill="1" applyBorder="1" applyAlignment="1" applyProtection="1">
      <alignment horizontal="left"/>
      <protection locked="0"/>
    </xf>
    <xf numFmtId="2" fontId="21" fillId="0" borderId="19" xfId="0" applyNumberFormat="1" applyFont="1" applyFill="1" applyBorder="1" applyAlignment="1" applyProtection="1">
      <alignment horizontal="left"/>
      <protection locked="0"/>
    </xf>
    <xf numFmtId="2" fontId="21" fillId="0" borderId="18" xfId="0" applyNumberFormat="1" applyFont="1" applyFill="1" applyBorder="1" applyAlignment="1" applyProtection="1">
      <alignment horizontal="left"/>
      <protection locked="0"/>
    </xf>
    <xf numFmtId="49" fontId="4" fillId="0" borderId="0" xfId="0" applyNumberFormat="1" applyFont="1" applyFill="1" applyBorder="1" applyProtection="1">
      <protection locked="0"/>
    </xf>
    <xf numFmtId="0" fontId="2" fillId="23" borderId="0" xfId="0" applyFont="1" applyFill="1" applyBorder="1" applyProtection="1">
      <protection locked="0"/>
    </xf>
    <xf numFmtId="0" fontId="2" fillId="23" borderId="0" xfId="0" applyFont="1" applyFill="1" applyBorder="1" applyAlignment="1" applyProtection="1">
      <alignment horizontal="left"/>
      <protection locked="0"/>
    </xf>
    <xf numFmtId="49" fontId="4" fillId="23" borderId="0" xfId="0" applyNumberFormat="1" applyFont="1" applyFill="1" applyBorder="1" applyProtection="1">
      <protection locked="0"/>
    </xf>
    <xf numFmtId="165" fontId="2" fillId="23" borderId="0" xfId="0" applyNumberFormat="1" applyFont="1" applyFill="1" applyBorder="1" applyProtection="1">
      <protection locked="0"/>
    </xf>
    <xf numFmtId="0" fontId="18" fillId="23" borderId="0" xfId="0" applyFont="1" applyFill="1" applyBorder="1" applyAlignment="1" applyProtection="1">
      <alignment wrapText="1"/>
      <protection locked="0"/>
    </xf>
    <xf numFmtId="0" fontId="18" fillId="23" borderId="0" xfId="0" applyFont="1" applyFill="1" applyBorder="1" applyAlignment="1" applyProtection="1">
      <protection locked="0"/>
    </xf>
    <xf numFmtId="0" fontId="18" fillId="23" borderId="0" xfId="0" applyFont="1" applyFill="1" applyBorder="1" applyProtection="1">
      <protection locked="0"/>
    </xf>
    <xf numFmtId="0" fontId="18" fillId="23" borderId="0" xfId="0" applyFont="1" applyFill="1" applyBorder="1" applyAlignment="1" applyProtection="1">
      <alignment horizontal="left" wrapText="1"/>
      <protection locked="0"/>
    </xf>
    <xf numFmtId="0" fontId="0" fillId="23" borderId="0" xfId="0" applyFill="1" applyBorder="1" applyProtection="1">
      <protection locked="0"/>
    </xf>
    <xf numFmtId="0" fontId="18" fillId="23" borderId="0" xfId="0" applyFont="1" applyFill="1" applyBorder="1" applyAlignment="1" applyProtection="1">
      <alignment horizontal="left"/>
      <protection locked="0"/>
    </xf>
    <xf numFmtId="2" fontId="21" fillId="23" borderId="0" xfId="0" applyNumberFormat="1" applyFont="1" applyFill="1" applyBorder="1" applyAlignment="1" applyProtection="1">
      <alignment wrapText="1"/>
      <protection locked="0"/>
    </xf>
    <xf numFmtId="0" fontId="2" fillId="23" borderId="0" xfId="0" applyFont="1" applyFill="1" applyBorder="1" applyAlignment="1" applyProtection="1">
      <protection locked="0"/>
    </xf>
    <xf numFmtId="0" fontId="21" fillId="23" borderId="0" xfId="0" applyFont="1" applyFill="1" applyBorder="1" applyAlignment="1" applyProtection="1">
      <protection locked="0"/>
    </xf>
    <xf numFmtId="2" fontId="21" fillId="23" borderId="0" xfId="0" applyNumberFormat="1" applyFont="1" applyFill="1" applyBorder="1" applyAlignment="1" applyProtection="1">
      <protection locked="0"/>
    </xf>
    <xf numFmtId="0" fontId="21" fillId="0" borderId="0" xfId="0" applyFont="1" applyFill="1" applyBorder="1" applyAlignment="1" applyProtection="1">
      <protection locked="0"/>
    </xf>
    <xf numFmtId="167" fontId="2" fillId="7" borderId="30" xfId="0" applyNumberFormat="1" applyFont="1" applyFill="1" applyBorder="1" applyAlignment="1" applyProtection="1">
      <alignment horizontal="center" vertical="center" wrapText="1"/>
      <protection locked="0"/>
    </xf>
    <xf numFmtId="0" fontId="2" fillId="7" borderId="0" xfId="0" applyFont="1" applyFill="1" applyBorder="1" applyAlignment="1" applyProtection="1">
      <alignment vertical="center" wrapText="1"/>
      <protection locked="0"/>
    </xf>
    <xf numFmtId="0" fontId="5" fillId="7" borderId="0" xfId="0" applyFont="1" applyFill="1" applyBorder="1" applyProtection="1"/>
    <xf numFmtId="0" fontId="18" fillId="7" borderId="0" xfId="0" applyFont="1" applyFill="1" applyBorder="1" applyAlignment="1" applyProtection="1">
      <alignment wrapText="1"/>
      <protection locked="0"/>
    </xf>
    <xf numFmtId="0" fontId="18" fillId="7" borderId="0" xfId="0" applyFont="1" applyFill="1" applyBorder="1" applyProtection="1">
      <protection locked="0"/>
    </xf>
    <xf numFmtId="0" fontId="18" fillId="7" borderId="0" xfId="0" applyFont="1" applyFill="1" applyBorder="1" applyAlignment="1" applyProtection="1">
      <alignment horizontal="left" wrapText="1"/>
      <protection locked="0"/>
    </xf>
    <xf numFmtId="0" fontId="0" fillId="7" borderId="0" xfId="0" applyFill="1" applyBorder="1" applyProtection="1">
      <protection locked="0"/>
    </xf>
    <xf numFmtId="0" fontId="21" fillId="7" borderId="0" xfId="0" applyFont="1" applyFill="1" applyBorder="1" applyAlignment="1" applyProtection="1">
      <protection locked="0"/>
    </xf>
    <xf numFmtId="0" fontId="0" fillId="7" borderId="0" xfId="0" applyFill="1" applyBorder="1"/>
    <xf numFmtId="0" fontId="24" fillId="7" borderId="0" xfId="2" applyFont="1" applyFill="1" applyBorder="1" applyProtection="1">
      <protection locked="0"/>
    </xf>
    <xf numFmtId="0" fontId="26" fillId="7" borderId="0" xfId="2" applyFont="1" applyFill="1" applyBorder="1" applyProtection="1">
      <protection locked="0"/>
    </xf>
    <xf numFmtId="0" fontId="25" fillId="7" borderId="0" xfId="2" applyFont="1" applyFill="1" applyBorder="1" applyProtection="1"/>
    <xf numFmtId="0" fontId="26" fillId="7" borderId="0" xfId="2" applyFont="1" applyFill="1" applyBorder="1" applyAlignment="1" applyProtection="1">
      <alignment wrapText="1"/>
      <protection locked="0"/>
    </xf>
    <xf numFmtId="0" fontId="26" fillId="7" borderId="0" xfId="2" applyFont="1" applyFill="1" applyBorder="1" applyAlignment="1" applyProtection="1">
      <alignment horizontal="center" wrapText="1"/>
      <protection locked="0"/>
    </xf>
    <xf numFmtId="0" fontId="4" fillId="23" borderId="0" xfId="0" applyFont="1" applyFill="1" applyBorder="1" applyProtection="1">
      <protection locked="0"/>
    </xf>
    <xf numFmtId="0" fontId="2" fillId="23" borderId="18" xfId="0" applyFont="1" applyFill="1" applyBorder="1" applyProtection="1">
      <protection locked="0"/>
    </xf>
    <xf numFmtId="167" fontId="2" fillId="0" borderId="31" xfId="0" applyNumberFormat="1" applyFont="1" applyBorder="1" applyAlignment="1" applyProtection="1">
      <alignment horizontal="center" vertical="center" wrapText="1"/>
      <protection locked="0"/>
    </xf>
    <xf numFmtId="0" fontId="2" fillId="0" borderId="31" xfId="0" applyFont="1" applyBorder="1" applyAlignment="1" applyProtection="1">
      <protection locked="0"/>
    </xf>
    <xf numFmtId="0" fontId="2" fillId="0" borderId="31" xfId="0" applyFont="1" applyBorder="1" applyProtection="1">
      <protection locked="0"/>
    </xf>
    <xf numFmtId="0" fontId="2" fillId="0" borderId="31" xfId="0" applyFont="1" applyBorder="1" applyAlignment="1" applyProtection="1">
      <alignment vertical="center" wrapText="1"/>
      <protection locked="0"/>
    </xf>
    <xf numFmtId="0" fontId="3" fillId="0" borderId="31" xfId="0" applyFont="1" applyBorder="1" applyProtection="1"/>
    <xf numFmtId="0" fontId="2" fillId="0" borderId="31" xfId="0" applyFont="1" applyBorder="1" applyProtection="1"/>
    <xf numFmtId="0" fontId="2" fillId="17" borderId="31" xfId="0" applyFont="1" applyFill="1" applyBorder="1" applyProtection="1"/>
    <xf numFmtId="0" fontId="2" fillId="0" borderId="31" xfId="0" applyFont="1" applyBorder="1" applyAlignment="1" applyProtection="1">
      <alignment horizontal="left"/>
      <protection locked="0"/>
    </xf>
    <xf numFmtId="0" fontId="5" fillId="0" borderId="31" xfId="0" applyFont="1" applyBorder="1" applyProtection="1"/>
    <xf numFmtId="0" fontId="4" fillId="0" borderId="31" xfId="0" applyFont="1" applyBorder="1" applyProtection="1">
      <protection locked="0"/>
    </xf>
    <xf numFmtId="49" fontId="4" fillId="0" borderId="31" xfId="0" applyNumberFormat="1" applyFont="1" applyBorder="1" applyProtection="1">
      <protection locked="0"/>
    </xf>
    <xf numFmtId="165" fontId="2" fillId="0" borderId="31" xfId="0" applyNumberFormat="1" applyFont="1" applyBorder="1" applyProtection="1">
      <protection locked="0"/>
    </xf>
    <xf numFmtId="165" fontId="2" fillId="0" borderId="31" xfId="0" applyNumberFormat="1" applyFont="1" applyBorder="1" applyAlignment="1" applyProtection="1">
      <alignment wrapText="1"/>
    </xf>
    <xf numFmtId="2" fontId="21" fillId="8" borderId="31" xfId="0" applyNumberFormat="1" applyFont="1" applyFill="1" applyBorder="1" applyAlignment="1" applyProtection="1">
      <alignment wrapText="1"/>
      <protection locked="0"/>
    </xf>
    <xf numFmtId="0" fontId="18" fillId="0" borderId="31" xfId="0" applyFont="1" applyBorder="1" applyAlignment="1" applyProtection="1">
      <alignment wrapText="1"/>
      <protection locked="0"/>
    </xf>
    <xf numFmtId="0" fontId="18" fillId="0" borderId="31" xfId="0" applyFont="1" applyFill="1" applyBorder="1" applyAlignment="1" applyProtection="1">
      <alignment wrapText="1"/>
      <protection locked="0"/>
    </xf>
    <xf numFmtId="0" fontId="18" fillId="0" borderId="31" xfId="0" applyFont="1" applyFill="1" applyBorder="1" applyProtection="1">
      <protection locked="0"/>
    </xf>
    <xf numFmtId="0" fontId="20" fillId="0" borderId="31" xfId="0" applyFont="1" applyFill="1" applyBorder="1" applyProtection="1"/>
    <xf numFmtId="0" fontId="18" fillId="0" borderId="31" xfId="0" applyFont="1" applyFill="1" applyBorder="1" applyAlignment="1" applyProtection="1">
      <alignment horizontal="left" wrapText="1"/>
      <protection locked="0"/>
    </xf>
    <xf numFmtId="0" fontId="0" fillId="0" borderId="31" xfId="0" applyBorder="1" applyProtection="1">
      <protection locked="0"/>
    </xf>
    <xf numFmtId="165" fontId="2" fillId="0" borderId="31" xfId="0" applyNumberFormat="1" applyFont="1" applyBorder="1" applyAlignment="1" applyProtection="1">
      <alignment wrapText="1"/>
      <protection locked="0"/>
    </xf>
    <xf numFmtId="0" fontId="2" fillId="0" borderId="31" xfId="0" applyFont="1" applyFill="1" applyBorder="1" applyProtection="1">
      <protection locked="0"/>
    </xf>
    <xf numFmtId="0" fontId="2" fillId="0" borderId="31" xfId="0" applyNumberFormat="1" applyFont="1" applyBorder="1" applyProtection="1"/>
    <xf numFmtId="2" fontId="21" fillId="0" borderId="31" xfId="0" applyNumberFormat="1" applyFont="1" applyFill="1" applyBorder="1" applyAlignment="1" applyProtection="1">
      <alignment wrapText="1"/>
      <protection locked="0"/>
    </xf>
    <xf numFmtId="0" fontId="0" fillId="0" borderId="31" xfId="0" applyBorder="1"/>
    <xf numFmtId="0" fontId="2" fillId="7" borderId="31" xfId="0" applyFont="1" applyFill="1" applyBorder="1" applyProtection="1">
      <protection locked="0"/>
    </xf>
    <xf numFmtId="0" fontId="24" fillId="0" borderId="31" xfId="2" applyFont="1" applyBorder="1" applyProtection="1">
      <protection locked="0"/>
    </xf>
    <xf numFmtId="0" fontId="26" fillId="0" borderId="31" xfId="2" applyFont="1" applyBorder="1" applyProtection="1">
      <protection locked="0"/>
    </xf>
    <xf numFmtId="0" fontId="24" fillId="12" borderId="31" xfId="2" applyFont="1" applyFill="1" applyBorder="1" applyProtection="1">
      <protection locked="0"/>
    </xf>
    <xf numFmtId="0" fontId="25" fillId="0" borderId="31" xfId="2" applyFont="1" applyBorder="1" applyProtection="1"/>
    <xf numFmtId="0" fontId="24" fillId="0" borderId="31" xfId="2" applyFont="1" applyFill="1" applyBorder="1" applyProtection="1">
      <protection locked="0"/>
    </xf>
    <xf numFmtId="0" fontId="25" fillId="0" borderId="31" xfId="2" applyFont="1" applyFill="1" applyBorder="1" applyProtection="1"/>
    <xf numFmtId="0" fontId="26" fillId="0" borderId="31" xfId="2" applyFont="1" applyBorder="1" applyAlignment="1" applyProtection="1">
      <alignment wrapText="1"/>
      <protection locked="0"/>
    </xf>
    <xf numFmtId="0" fontId="26" fillId="12" borderId="31" xfId="2" applyFont="1" applyFill="1" applyBorder="1" applyAlignment="1" applyProtection="1">
      <alignment horizontal="center" wrapText="1"/>
      <protection locked="0"/>
    </xf>
    <xf numFmtId="2" fontId="21" fillId="8" borderId="32" xfId="0" applyNumberFormat="1" applyFont="1" applyFill="1" applyBorder="1" applyAlignment="1" applyProtection="1">
      <alignment wrapText="1"/>
      <protection locked="0"/>
    </xf>
    <xf numFmtId="167" fontId="2" fillId="7" borderId="29" xfId="0" applyNumberFormat="1" applyFont="1" applyFill="1" applyBorder="1" applyAlignment="1" applyProtection="1">
      <alignment horizontal="center" vertical="center" wrapText="1"/>
      <protection locked="0"/>
    </xf>
    <xf numFmtId="0" fontId="2" fillId="7" borderId="19" xfId="0" applyFont="1" applyFill="1" applyBorder="1" applyAlignment="1" applyProtection="1">
      <protection locked="0"/>
    </xf>
    <xf numFmtId="0" fontId="2" fillId="7" borderId="19" xfId="0" applyFont="1" applyFill="1" applyBorder="1" applyAlignment="1" applyProtection="1">
      <alignment vertical="center" wrapText="1"/>
      <protection locked="0"/>
    </xf>
    <xf numFmtId="0" fontId="3" fillId="7" borderId="19" xfId="0" applyFont="1" applyFill="1" applyBorder="1" applyProtection="1"/>
    <xf numFmtId="0" fontId="2" fillId="7" borderId="19" xfId="0" applyFont="1" applyFill="1" applyBorder="1" applyProtection="1"/>
    <xf numFmtId="0" fontId="2" fillId="7" borderId="19" xfId="0" applyFont="1" applyFill="1" applyBorder="1" applyAlignment="1" applyProtection="1">
      <alignment horizontal="left"/>
      <protection locked="0"/>
    </xf>
    <xf numFmtId="0" fontId="5" fillId="7" borderId="19" xfId="0" applyFont="1" applyFill="1" applyBorder="1" applyProtection="1"/>
    <xf numFmtId="0" fontId="4" fillId="7" borderId="19" xfId="0" applyFont="1" applyFill="1" applyBorder="1" applyProtection="1">
      <protection locked="0"/>
    </xf>
    <xf numFmtId="49" fontId="4" fillId="7" borderId="19" xfId="0" applyNumberFormat="1" applyFont="1" applyFill="1" applyBorder="1" applyProtection="1">
      <protection locked="0"/>
    </xf>
    <xf numFmtId="165" fontId="2" fillId="7" borderId="19" xfId="0" applyNumberFormat="1" applyFont="1" applyFill="1" applyBorder="1" applyProtection="1">
      <protection locked="0"/>
    </xf>
    <xf numFmtId="165" fontId="2" fillId="7" borderId="19" xfId="0" applyNumberFormat="1" applyFont="1" applyFill="1" applyBorder="1" applyAlignment="1" applyProtection="1">
      <alignment wrapText="1"/>
    </xf>
    <xf numFmtId="2" fontId="21" fillId="7" borderId="19" xfId="0" applyNumberFormat="1" applyFont="1" applyFill="1" applyBorder="1" applyAlignment="1" applyProtection="1">
      <alignment wrapText="1"/>
      <protection locked="0"/>
    </xf>
    <xf numFmtId="0" fontId="18" fillId="7" borderId="19" xfId="0" applyFont="1" applyFill="1" applyBorder="1" applyAlignment="1" applyProtection="1">
      <alignment wrapText="1"/>
      <protection locked="0"/>
    </xf>
    <xf numFmtId="0" fontId="18" fillId="7" borderId="19" xfId="0" applyFont="1" applyFill="1" applyBorder="1" applyProtection="1">
      <protection locked="0"/>
    </xf>
    <xf numFmtId="0" fontId="20" fillId="7" borderId="19" xfId="0" applyFont="1" applyFill="1" applyBorder="1" applyProtection="1"/>
    <xf numFmtId="0" fontId="18" fillId="7" borderId="19" xfId="0" applyFont="1" applyFill="1" applyBorder="1" applyAlignment="1" applyProtection="1">
      <alignment horizontal="left" wrapText="1"/>
      <protection locked="0"/>
    </xf>
    <xf numFmtId="0" fontId="0" fillId="7" borderId="19" xfId="0" applyFill="1" applyBorder="1" applyProtection="1">
      <protection locked="0"/>
    </xf>
    <xf numFmtId="165" fontId="2" fillId="7" borderId="19" xfId="0" applyNumberFormat="1" applyFont="1" applyFill="1" applyBorder="1" applyAlignment="1" applyProtection="1">
      <alignment wrapText="1"/>
      <protection locked="0"/>
    </xf>
    <xf numFmtId="0" fontId="2" fillId="7" borderId="19" xfId="0" applyNumberFormat="1" applyFont="1" applyFill="1" applyBorder="1" applyProtection="1"/>
    <xf numFmtId="0" fontId="0" fillId="7" borderId="19" xfId="0" applyFill="1" applyBorder="1"/>
    <xf numFmtId="0" fontId="24" fillId="7" borderId="19" xfId="2" applyFont="1" applyFill="1" applyBorder="1" applyProtection="1">
      <protection locked="0"/>
    </xf>
    <xf numFmtId="0" fontId="26" fillId="7" borderId="19" xfId="2" applyFont="1" applyFill="1" applyBorder="1" applyProtection="1">
      <protection locked="0"/>
    </xf>
    <xf numFmtId="0" fontId="25" fillId="7" borderId="19" xfId="2" applyFont="1" applyFill="1" applyBorder="1" applyProtection="1"/>
    <xf numFmtId="0" fontId="26" fillId="7" borderId="19" xfId="2" applyFont="1" applyFill="1" applyBorder="1" applyAlignment="1" applyProtection="1">
      <alignment wrapText="1"/>
      <protection locked="0"/>
    </xf>
    <xf numFmtId="0" fontId="26" fillId="7" borderId="19" xfId="2" applyFont="1" applyFill="1" applyBorder="1" applyAlignment="1" applyProtection="1">
      <alignment horizontal="center" wrapText="1"/>
      <protection locked="0"/>
    </xf>
    <xf numFmtId="0" fontId="2" fillId="0" borderId="19" xfId="0" applyFont="1" applyFill="1" applyBorder="1" applyAlignment="1" applyProtection="1">
      <alignment wrapText="1"/>
      <protection locked="0"/>
    </xf>
    <xf numFmtId="0" fontId="37" fillId="0" borderId="19" xfId="0" applyFont="1" applyFill="1" applyBorder="1" applyAlignment="1" applyProtection="1">
      <alignment wrapText="1"/>
      <protection locked="0"/>
    </xf>
    <xf numFmtId="0" fontId="18" fillId="0" borderId="30" xfId="0" applyFont="1" applyBorder="1" applyAlignment="1" applyProtection="1">
      <alignment wrapText="1"/>
      <protection locked="0"/>
    </xf>
    <xf numFmtId="2" fontId="2" fillId="14" borderId="0" xfId="0" applyNumberFormat="1" applyFont="1" applyFill="1" applyProtection="1"/>
    <xf numFmtId="1" fontId="2" fillId="14" borderId="0" xfId="0" applyNumberFormat="1" applyFont="1" applyFill="1" applyProtection="1"/>
    <xf numFmtId="164" fontId="2" fillId="14" borderId="0" xfId="0" applyNumberFormat="1" applyFont="1" applyFill="1" applyProtection="1"/>
    <xf numFmtId="169" fontId="2" fillId="24" borderId="0" xfId="0" applyNumberFormat="1" applyFont="1" applyFill="1" applyProtection="1">
      <protection locked="0"/>
    </xf>
    <xf numFmtId="169" fontId="16" fillId="25" borderId="0" xfId="0" applyNumberFormat="1" applyFont="1" applyFill="1" applyAlignment="1" applyProtection="1">
      <alignment wrapText="1"/>
      <protection locked="0"/>
    </xf>
    <xf numFmtId="169" fontId="2" fillId="25" borderId="0" xfId="0" applyNumberFormat="1" applyFont="1" applyFill="1" applyProtection="1"/>
    <xf numFmtId="169" fontId="2" fillId="25" borderId="0" xfId="0" applyNumberFormat="1" applyFont="1" applyFill="1" applyProtection="1">
      <protection locked="0"/>
    </xf>
  </cellXfs>
  <cellStyles count="27">
    <cellStyle name="Explanatory Text" xfId="1" builtinId="53" customBuiltin="1"/>
    <cellStyle name="Followed Hyperlink" xfId="4" builtinId="9" hidden="1"/>
    <cellStyle name="Followed Hyperlink" xfId="6" builtinId="9" hidden="1"/>
    <cellStyle name="Followed Hyperlink" xfId="8" builtinId="9" hidden="1"/>
    <cellStyle name="Followed Hyperlink" xfId="10" builtinId="9" hidden="1"/>
    <cellStyle name="Followed Hyperlink" xfId="12" builtinId="9" hidden="1"/>
    <cellStyle name="Followed Hyperlink" xfId="14" builtinId="9" hidden="1"/>
    <cellStyle name="Followed Hyperlink" xfId="16" builtinId="9" hidden="1"/>
    <cellStyle name="Followed Hyperlink" xfId="18" builtinId="9" hidden="1"/>
    <cellStyle name="Followed Hyperlink" xfId="20" builtinId="9" hidden="1"/>
    <cellStyle name="Followed Hyperlink" xfId="22" builtinId="9" hidden="1"/>
    <cellStyle name="Followed Hyperlink" xfId="24" builtinId="9" hidden="1"/>
    <cellStyle name="Followed Hyperlink" xfId="26" builtinId="9" hidden="1"/>
    <cellStyle name="Hyperlink" xfId="3" builtinId="8" hidden="1"/>
    <cellStyle name="Hyperlink" xfId="5" builtinId="8" hidden="1"/>
    <cellStyle name="Hyperlink" xfId="7" builtinId="8" hidden="1"/>
    <cellStyle name="Hyperlink" xfId="9" builtinId="8" hidden="1"/>
    <cellStyle name="Hyperlink" xfId="11" builtinId="8" hidden="1"/>
    <cellStyle name="Hyperlink" xfId="13" builtinId="8" hidden="1"/>
    <cellStyle name="Hyperlink" xfId="15" builtinId="8" hidden="1"/>
    <cellStyle name="Hyperlink" xfId="17" builtinId="8" hidden="1"/>
    <cellStyle name="Hyperlink" xfId="19" builtinId="8" hidden="1"/>
    <cellStyle name="Hyperlink" xfId="21" builtinId="8" hidden="1"/>
    <cellStyle name="Hyperlink" xfId="23" builtinId="8" hidden="1"/>
    <cellStyle name="Hyperlink" xfId="25" builtinId="8" hidden="1"/>
    <cellStyle name="Normal" xfId="0" builtinId="0"/>
    <cellStyle name="Normal 2" xfId="2"/>
  </cellStyles>
  <dxfs count="434">
    <dxf>
      <font>
        <b val="0"/>
        <i val="0"/>
        <strike val="0"/>
        <condense val="0"/>
        <extend val="0"/>
        <outline val="0"/>
        <shadow val="0"/>
        <u val="none"/>
        <vertAlign val="baseline"/>
        <sz val="11"/>
        <color rgb="FF000000"/>
        <name val="Arial"/>
        <scheme val="none"/>
      </font>
      <fill>
        <patternFill patternType="solid">
          <fgColor indexed="64"/>
          <bgColor theme="5" tint="0.59999389629810485"/>
        </patternFill>
      </fill>
      <protection locked="1" hidden="0"/>
    </dxf>
    <dxf>
      <font>
        <b val="0"/>
        <i val="0"/>
        <strike val="0"/>
        <condense val="0"/>
        <extend val="0"/>
        <outline val="0"/>
        <shadow val="0"/>
        <u val="none"/>
        <vertAlign val="baseline"/>
        <sz val="11"/>
        <color rgb="FF000000"/>
        <name val="Arial"/>
        <scheme val="none"/>
      </font>
      <fill>
        <patternFill patternType="solid">
          <fgColor indexed="64"/>
          <bgColor theme="5" tint="0.59999389629810485"/>
        </patternFill>
      </fill>
      <protection locked="1" hidden="0"/>
    </dxf>
    <dxf>
      <font>
        <b val="0"/>
        <i val="0"/>
        <strike val="0"/>
        <condense val="0"/>
        <extend val="0"/>
        <outline val="0"/>
        <shadow val="0"/>
        <u val="none"/>
        <vertAlign val="baseline"/>
        <sz val="11"/>
        <color rgb="FF000000"/>
        <name val="Calibri"/>
        <scheme val="minor"/>
      </font>
      <alignment horizontal="general" vertical="bottom" textRotation="90" wrapText="1" indent="0" justifyLastLine="0" shrinkToFit="0" readingOrder="0"/>
      <protection locked="0" hidden="0"/>
    </dxf>
    <dxf>
      <fill>
        <patternFill>
          <fgColor indexed="64"/>
          <bgColor theme="9" tint="0.59996337778862885"/>
        </patternFill>
      </fill>
    </dxf>
    <dxf>
      <fill>
        <patternFill>
          <bgColor rgb="FF66FFFF"/>
        </patternFill>
      </fill>
    </dxf>
    <dxf>
      <fill>
        <patternFill>
          <bgColor rgb="FFFF99FF"/>
        </patternFill>
      </fill>
    </dxf>
    <dxf>
      <fill>
        <patternFill>
          <fgColor indexed="64"/>
          <bgColor theme="9" tint="0.59996337778862885"/>
        </patternFill>
      </fill>
    </dxf>
    <dxf>
      <fill>
        <patternFill>
          <bgColor rgb="FF66FFFF"/>
        </patternFill>
      </fill>
    </dxf>
    <dxf>
      <fill>
        <patternFill>
          <bgColor rgb="FFFF99FF"/>
        </patternFill>
      </fill>
    </dxf>
    <dxf>
      <fill>
        <patternFill>
          <fgColor indexed="64"/>
          <bgColor theme="9" tint="0.59996337778862885"/>
        </patternFill>
      </fill>
    </dxf>
    <dxf>
      <fill>
        <patternFill>
          <bgColor rgb="FF66FFFF"/>
        </patternFill>
      </fill>
    </dxf>
    <dxf>
      <fill>
        <patternFill>
          <bgColor rgb="FFFF99FF"/>
        </patternFill>
      </fill>
    </dxf>
    <dxf>
      <fill>
        <patternFill>
          <fgColor indexed="64"/>
          <bgColor theme="9" tint="0.59996337778862885"/>
        </patternFill>
      </fill>
    </dxf>
    <dxf>
      <fill>
        <patternFill>
          <bgColor rgb="FF66FFFF"/>
        </patternFill>
      </fill>
    </dxf>
    <dxf>
      <fill>
        <patternFill>
          <bgColor rgb="FFFF99FF"/>
        </patternFill>
      </fill>
    </dxf>
    <dxf>
      <fill>
        <patternFill>
          <fgColor indexed="64"/>
          <bgColor theme="9" tint="0.59996337778862885"/>
        </patternFill>
      </fill>
    </dxf>
    <dxf>
      <fill>
        <patternFill>
          <bgColor rgb="FF66FFFF"/>
        </patternFill>
      </fill>
    </dxf>
    <dxf>
      <fill>
        <patternFill>
          <bgColor rgb="FFFF99FF"/>
        </patternFill>
      </fill>
    </dxf>
    <dxf>
      <fill>
        <patternFill>
          <fgColor indexed="64"/>
          <bgColor theme="9" tint="0.59996337778862885"/>
        </patternFill>
      </fill>
    </dxf>
    <dxf>
      <fill>
        <patternFill>
          <bgColor rgb="FF66FFFF"/>
        </patternFill>
      </fill>
    </dxf>
    <dxf>
      <fill>
        <patternFill>
          <bgColor rgb="FFFF99FF"/>
        </patternFill>
      </fill>
    </dxf>
    <dxf>
      <fill>
        <patternFill>
          <fgColor indexed="64"/>
          <bgColor theme="9" tint="0.59996337778862885"/>
        </patternFill>
      </fill>
    </dxf>
    <dxf>
      <fill>
        <patternFill>
          <bgColor rgb="FF66FFFF"/>
        </patternFill>
      </fill>
    </dxf>
    <dxf>
      <fill>
        <patternFill>
          <bgColor rgb="FFFF99FF"/>
        </patternFill>
      </fill>
    </dxf>
    <dxf>
      <fill>
        <patternFill>
          <fgColor indexed="64"/>
          <bgColor theme="9" tint="0.59996337778862885"/>
        </patternFill>
      </fill>
    </dxf>
    <dxf>
      <fill>
        <patternFill>
          <bgColor rgb="FF66FFFF"/>
        </patternFill>
      </fill>
    </dxf>
    <dxf>
      <fill>
        <patternFill>
          <bgColor rgb="FFFF99FF"/>
        </patternFill>
      </fill>
    </dxf>
    <dxf>
      <fill>
        <patternFill>
          <fgColor indexed="64"/>
          <bgColor theme="9" tint="0.59996337778862885"/>
        </patternFill>
      </fill>
    </dxf>
    <dxf>
      <fill>
        <patternFill>
          <bgColor rgb="FF66FFFF"/>
        </patternFill>
      </fill>
    </dxf>
    <dxf>
      <fill>
        <patternFill>
          <bgColor rgb="FFFF99FF"/>
        </patternFill>
      </fill>
    </dxf>
    <dxf>
      <fill>
        <patternFill>
          <fgColor indexed="64"/>
          <bgColor theme="9" tint="0.59996337778862885"/>
        </patternFill>
      </fill>
    </dxf>
    <dxf>
      <fill>
        <patternFill>
          <bgColor rgb="FF66FFFF"/>
        </patternFill>
      </fill>
    </dxf>
    <dxf>
      <fill>
        <patternFill>
          <bgColor rgb="FFFF99FF"/>
        </patternFill>
      </fill>
    </dxf>
    <dxf>
      <fill>
        <patternFill>
          <fgColor indexed="64"/>
          <bgColor theme="9" tint="0.59996337778862885"/>
        </patternFill>
      </fill>
    </dxf>
    <dxf>
      <fill>
        <patternFill>
          <bgColor rgb="FF66FFFF"/>
        </patternFill>
      </fill>
    </dxf>
    <dxf>
      <fill>
        <patternFill>
          <bgColor rgb="FFFF99FF"/>
        </patternFill>
      </fill>
    </dxf>
    <dxf>
      <fill>
        <patternFill>
          <fgColor indexed="64"/>
          <bgColor theme="9" tint="0.59996337778862885"/>
        </patternFill>
      </fill>
    </dxf>
    <dxf>
      <fill>
        <patternFill>
          <bgColor rgb="FF66FFFF"/>
        </patternFill>
      </fill>
    </dxf>
    <dxf>
      <fill>
        <patternFill>
          <bgColor rgb="FFFF99FF"/>
        </patternFill>
      </fill>
    </dxf>
    <dxf>
      <fill>
        <patternFill>
          <fgColor indexed="64"/>
          <bgColor theme="9" tint="0.59996337778862885"/>
        </patternFill>
      </fill>
    </dxf>
    <dxf>
      <fill>
        <patternFill>
          <bgColor rgb="FF66FFFF"/>
        </patternFill>
      </fill>
    </dxf>
    <dxf>
      <fill>
        <patternFill>
          <bgColor rgb="FFFF99FF"/>
        </patternFill>
      </fill>
    </dxf>
    <dxf>
      <fill>
        <patternFill>
          <fgColor indexed="64"/>
          <bgColor theme="9" tint="0.59996337778862885"/>
        </patternFill>
      </fill>
    </dxf>
    <dxf>
      <fill>
        <patternFill>
          <bgColor rgb="FF66FFFF"/>
        </patternFill>
      </fill>
    </dxf>
    <dxf>
      <fill>
        <patternFill>
          <bgColor rgb="FFFF99FF"/>
        </patternFill>
      </fill>
    </dxf>
    <dxf>
      <fill>
        <patternFill>
          <fgColor indexed="64"/>
          <bgColor theme="9" tint="0.59996337778862885"/>
        </patternFill>
      </fill>
    </dxf>
    <dxf>
      <fill>
        <patternFill>
          <bgColor rgb="FF66FFFF"/>
        </patternFill>
      </fill>
    </dxf>
    <dxf>
      <fill>
        <patternFill>
          <bgColor rgb="FFFF99FF"/>
        </patternFill>
      </fill>
    </dxf>
    <dxf>
      <fill>
        <patternFill>
          <fgColor indexed="64"/>
          <bgColor theme="9" tint="0.59996337778862885"/>
        </patternFill>
      </fill>
    </dxf>
    <dxf>
      <fill>
        <patternFill>
          <bgColor rgb="FF66FFFF"/>
        </patternFill>
      </fill>
    </dxf>
    <dxf>
      <fill>
        <patternFill>
          <bgColor rgb="FFFF99FF"/>
        </patternFill>
      </fill>
    </dxf>
    <dxf>
      <fill>
        <patternFill>
          <fgColor indexed="64"/>
          <bgColor theme="9" tint="0.59996337778862885"/>
        </patternFill>
      </fill>
    </dxf>
    <dxf>
      <fill>
        <patternFill>
          <bgColor rgb="FF66FFFF"/>
        </patternFill>
      </fill>
    </dxf>
    <dxf>
      <fill>
        <patternFill>
          <bgColor rgb="FFFF99FF"/>
        </patternFill>
      </fill>
    </dxf>
    <dxf>
      <fill>
        <patternFill>
          <fgColor indexed="64"/>
          <bgColor theme="9" tint="0.59996337778862885"/>
        </patternFill>
      </fill>
    </dxf>
    <dxf>
      <fill>
        <patternFill>
          <bgColor rgb="FF66FFFF"/>
        </patternFill>
      </fill>
    </dxf>
    <dxf>
      <fill>
        <patternFill>
          <bgColor rgb="FFFF99FF"/>
        </patternFill>
      </fill>
    </dxf>
    <dxf>
      <fill>
        <patternFill>
          <fgColor indexed="64"/>
          <bgColor theme="9" tint="0.59996337778862885"/>
        </patternFill>
      </fill>
    </dxf>
    <dxf>
      <fill>
        <patternFill>
          <bgColor rgb="FF66FFFF"/>
        </patternFill>
      </fill>
    </dxf>
    <dxf>
      <fill>
        <patternFill>
          <bgColor rgb="FFFF99FF"/>
        </patternFill>
      </fill>
    </dxf>
    <dxf>
      <fill>
        <patternFill>
          <fgColor indexed="64"/>
          <bgColor theme="9" tint="0.59996337778862885"/>
        </patternFill>
      </fill>
    </dxf>
    <dxf>
      <fill>
        <patternFill>
          <bgColor rgb="FF66FFFF"/>
        </patternFill>
      </fill>
    </dxf>
    <dxf>
      <fill>
        <patternFill>
          <bgColor rgb="FFFF99FF"/>
        </patternFill>
      </fill>
    </dxf>
    <dxf>
      <fill>
        <patternFill>
          <fgColor indexed="64"/>
          <bgColor theme="9" tint="0.59996337778862885"/>
        </patternFill>
      </fill>
    </dxf>
    <dxf>
      <fill>
        <patternFill>
          <bgColor rgb="FF66FFFF"/>
        </patternFill>
      </fill>
    </dxf>
    <dxf>
      <fill>
        <patternFill>
          <bgColor rgb="FFFF99FF"/>
        </patternFill>
      </fill>
    </dxf>
    <dxf>
      <fill>
        <patternFill>
          <fgColor indexed="64"/>
          <bgColor theme="9" tint="0.59996337778862885"/>
        </patternFill>
      </fill>
    </dxf>
    <dxf>
      <fill>
        <patternFill>
          <bgColor rgb="FF66FFFF"/>
        </patternFill>
      </fill>
    </dxf>
    <dxf>
      <fill>
        <patternFill>
          <bgColor rgb="FFFF99FF"/>
        </patternFill>
      </fill>
    </dxf>
    <dxf>
      <fill>
        <patternFill>
          <fgColor indexed="64"/>
          <bgColor theme="9" tint="0.59996337778862885"/>
        </patternFill>
      </fill>
    </dxf>
    <dxf>
      <fill>
        <patternFill>
          <bgColor rgb="FF66FFFF"/>
        </patternFill>
      </fill>
    </dxf>
    <dxf>
      <fill>
        <patternFill>
          <bgColor rgb="FFFF99FF"/>
        </patternFill>
      </fill>
    </dxf>
    <dxf>
      <fill>
        <patternFill>
          <fgColor indexed="64"/>
          <bgColor theme="9" tint="0.59996337778862885"/>
        </patternFill>
      </fill>
    </dxf>
    <dxf>
      <fill>
        <patternFill>
          <bgColor rgb="FF66FFFF"/>
        </patternFill>
      </fill>
    </dxf>
    <dxf>
      <fill>
        <patternFill>
          <bgColor rgb="FFFF99FF"/>
        </patternFill>
      </fill>
    </dxf>
    <dxf>
      <fill>
        <patternFill>
          <fgColor indexed="64"/>
          <bgColor theme="9" tint="0.59996337778862885"/>
        </patternFill>
      </fill>
    </dxf>
    <dxf>
      <fill>
        <patternFill>
          <bgColor rgb="FF66FFFF"/>
        </patternFill>
      </fill>
    </dxf>
    <dxf>
      <fill>
        <patternFill>
          <bgColor rgb="FFFF99FF"/>
        </patternFill>
      </fill>
    </dxf>
    <dxf>
      <fill>
        <patternFill>
          <fgColor indexed="64"/>
          <bgColor theme="9" tint="0.59996337778862885"/>
        </patternFill>
      </fill>
    </dxf>
    <dxf>
      <fill>
        <patternFill>
          <bgColor rgb="FF66FFFF"/>
        </patternFill>
      </fill>
    </dxf>
    <dxf>
      <fill>
        <patternFill>
          <bgColor rgb="FFFF99FF"/>
        </patternFill>
      </fill>
    </dxf>
    <dxf>
      <fill>
        <patternFill>
          <fgColor indexed="64"/>
          <bgColor theme="9" tint="0.59996337778862885"/>
        </patternFill>
      </fill>
    </dxf>
    <dxf>
      <fill>
        <patternFill>
          <bgColor rgb="FF66FFFF"/>
        </patternFill>
      </fill>
    </dxf>
    <dxf>
      <fill>
        <patternFill>
          <bgColor rgb="FFFF99FF"/>
        </patternFill>
      </fill>
    </dxf>
    <dxf>
      <fill>
        <patternFill>
          <fgColor indexed="64"/>
          <bgColor theme="9" tint="0.59996337778862885"/>
        </patternFill>
      </fill>
    </dxf>
    <dxf>
      <fill>
        <patternFill>
          <bgColor rgb="FF66FFFF"/>
        </patternFill>
      </fill>
    </dxf>
    <dxf>
      <fill>
        <patternFill>
          <bgColor rgb="FFFF99FF"/>
        </patternFill>
      </fill>
    </dxf>
    <dxf>
      <fill>
        <patternFill>
          <fgColor indexed="64"/>
          <bgColor theme="9" tint="0.59996337778862885"/>
        </patternFill>
      </fill>
    </dxf>
    <dxf>
      <fill>
        <patternFill>
          <bgColor rgb="FF66FFFF"/>
        </patternFill>
      </fill>
    </dxf>
    <dxf>
      <fill>
        <patternFill>
          <bgColor rgb="FFFF99FF"/>
        </patternFill>
      </fill>
    </dxf>
    <dxf>
      <fill>
        <patternFill>
          <fgColor indexed="64"/>
          <bgColor theme="9" tint="0.59996337778862885"/>
        </patternFill>
      </fill>
    </dxf>
    <dxf>
      <fill>
        <patternFill>
          <bgColor rgb="FF66FFFF"/>
        </patternFill>
      </fill>
    </dxf>
    <dxf>
      <fill>
        <patternFill>
          <bgColor rgb="FFFF99FF"/>
        </patternFill>
      </fill>
    </dxf>
    <dxf>
      <fill>
        <patternFill>
          <fgColor indexed="64"/>
          <bgColor theme="9" tint="0.59996337778862885"/>
        </patternFill>
      </fill>
    </dxf>
    <dxf>
      <fill>
        <patternFill>
          <bgColor rgb="FF66FFFF"/>
        </patternFill>
      </fill>
    </dxf>
    <dxf>
      <fill>
        <patternFill>
          <bgColor rgb="FFFF99FF"/>
        </patternFill>
      </fill>
    </dxf>
    <dxf>
      <fill>
        <patternFill>
          <fgColor indexed="64"/>
          <bgColor theme="9" tint="0.59996337778862885"/>
        </patternFill>
      </fill>
    </dxf>
    <dxf>
      <fill>
        <patternFill>
          <bgColor rgb="FF66FFFF"/>
        </patternFill>
      </fill>
    </dxf>
    <dxf>
      <fill>
        <patternFill>
          <bgColor rgb="FFFF99FF"/>
        </patternFill>
      </fill>
    </dxf>
    <dxf>
      <fill>
        <patternFill>
          <fgColor indexed="64"/>
          <bgColor theme="9" tint="0.59996337778862885"/>
        </patternFill>
      </fill>
    </dxf>
    <dxf>
      <fill>
        <patternFill>
          <bgColor rgb="FF66FFFF"/>
        </patternFill>
      </fill>
    </dxf>
    <dxf>
      <fill>
        <patternFill>
          <bgColor rgb="FFFF99FF"/>
        </patternFill>
      </fill>
    </dxf>
    <dxf>
      <fill>
        <patternFill>
          <fgColor indexed="64"/>
          <bgColor theme="9" tint="0.59996337778862885"/>
        </patternFill>
      </fill>
    </dxf>
    <dxf>
      <fill>
        <patternFill>
          <bgColor rgb="FF66FFFF"/>
        </patternFill>
      </fill>
    </dxf>
    <dxf>
      <fill>
        <patternFill>
          <bgColor rgb="FFFF99FF"/>
        </patternFill>
      </fill>
    </dxf>
    <dxf>
      <fill>
        <patternFill>
          <fgColor indexed="64"/>
          <bgColor theme="9" tint="0.59996337778862885"/>
        </patternFill>
      </fill>
    </dxf>
    <dxf>
      <fill>
        <patternFill>
          <bgColor rgb="FF66FFFF"/>
        </patternFill>
      </fill>
    </dxf>
    <dxf>
      <fill>
        <patternFill>
          <bgColor rgb="FFFF99FF"/>
        </patternFill>
      </fill>
    </dxf>
    <dxf>
      <fill>
        <patternFill>
          <fgColor indexed="64"/>
          <bgColor theme="9" tint="0.59996337778862885"/>
        </patternFill>
      </fill>
    </dxf>
    <dxf>
      <fill>
        <patternFill>
          <bgColor rgb="FF66FFFF"/>
        </patternFill>
      </fill>
    </dxf>
    <dxf>
      <fill>
        <patternFill>
          <bgColor rgb="FFFF99FF"/>
        </patternFill>
      </fill>
    </dxf>
    <dxf>
      <fill>
        <patternFill>
          <fgColor indexed="64"/>
          <bgColor theme="9" tint="0.59996337778862885"/>
        </patternFill>
      </fill>
    </dxf>
    <dxf>
      <fill>
        <patternFill>
          <bgColor rgb="FF66FFFF"/>
        </patternFill>
      </fill>
    </dxf>
    <dxf>
      <fill>
        <patternFill>
          <bgColor rgb="FFFF99FF"/>
        </patternFill>
      </fill>
    </dxf>
    <dxf>
      <fill>
        <patternFill>
          <fgColor indexed="64"/>
          <bgColor theme="9" tint="0.59996337778862885"/>
        </patternFill>
      </fill>
    </dxf>
    <dxf>
      <fill>
        <patternFill>
          <bgColor rgb="FF66FFFF"/>
        </patternFill>
      </fill>
    </dxf>
    <dxf>
      <fill>
        <patternFill>
          <bgColor rgb="FFFF99FF"/>
        </patternFill>
      </fill>
    </dxf>
    <dxf>
      <fill>
        <patternFill>
          <fgColor indexed="64"/>
          <bgColor theme="9" tint="0.59996337778862885"/>
        </patternFill>
      </fill>
    </dxf>
    <dxf>
      <fill>
        <patternFill>
          <bgColor rgb="FF66FFFF"/>
        </patternFill>
      </fill>
    </dxf>
    <dxf>
      <fill>
        <patternFill>
          <bgColor rgb="FFFF99FF"/>
        </patternFill>
      </fill>
    </dxf>
    <dxf>
      <fill>
        <patternFill>
          <fgColor indexed="64"/>
          <bgColor theme="9" tint="0.59996337778862885"/>
        </patternFill>
      </fill>
    </dxf>
    <dxf>
      <fill>
        <patternFill>
          <bgColor rgb="FF66FFFF"/>
        </patternFill>
      </fill>
    </dxf>
    <dxf>
      <fill>
        <patternFill>
          <bgColor rgb="FFFF99FF"/>
        </patternFill>
      </fill>
    </dxf>
    <dxf>
      <fill>
        <patternFill>
          <fgColor indexed="64"/>
          <bgColor theme="9" tint="0.59996337778862885"/>
        </patternFill>
      </fill>
    </dxf>
    <dxf>
      <fill>
        <patternFill>
          <bgColor rgb="FF66FFFF"/>
        </patternFill>
      </fill>
    </dxf>
    <dxf>
      <fill>
        <patternFill>
          <bgColor rgb="FFFF99FF"/>
        </patternFill>
      </fill>
    </dxf>
    <dxf>
      <fill>
        <patternFill>
          <fgColor indexed="64"/>
          <bgColor theme="9" tint="0.59996337778862885"/>
        </patternFill>
      </fill>
    </dxf>
    <dxf>
      <fill>
        <patternFill>
          <bgColor rgb="FF66FFFF"/>
        </patternFill>
      </fill>
    </dxf>
    <dxf>
      <fill>
        <patternFill>
          <bgColor rgb="FFFF99FF"/>
        </patternFill>
      </fill>
    </dxf>
    <dxf>
      <fill>
        <patternFill>
          <fgColor indexed="64"/>
          <bgColor theme="9" tint="0.59996337778862885"/>
        </patternFill>
      </fill>
    </dxf>
    <dxf>
      <fill>
        <patternFill>
          <bgColor rgb="FF66FFFF"/>
        </patternFill>
      </fill>
    </dxf>
    <dxf>
      <fill>
        <patternFill>
          <bgColor rgb="FFFF99FF"/>
        </patternFill>
      </fill>
    </dxf>
    <dxf>
      <fill>
        <patternFill>
          <fgColor indexed="64"/>
          <bgColor theme="9" tint="0.59996337778862885"/>
        </patternFill>
      </fill>
    </dxf>
    <dxf>
      <fill>
        <patternFill>
          <bgColor rgb="FF66FFFF"/>
        </patternFill>
      </fill>
    </dxf>
    <dxf>
      <fill>
        <patternFill>
          <bgColor rgb="FFFF99FF"/>
        </patternFill>
      </fill>
    </dxf>
    <dxf>
      <fill>
        <patternFill>
          <fgColor indexed="64"/>
          <bgColor theme="9" tint="0.59996337778862885"/>
        </patternFill>
      </fill>
    </dxf>
    <dxf>
      <fill>
        <patternFill>
          <bgColor rgb="FF66FFFF"/>
        </patternFill>
      </fill>
    </dxf>
    <dxf>
      <fill>
        <patternFill>
          <bgColor rgb="FFFF99FF"/>
        </patternFill>
      </fill>
    </dxf>
    <dxf>
      <fill>
        <patternFill>
          <fgColor indexed="64"/>
          <bgColor theme="9" tint="0.59996337778862885"/>
        </patternFill>
      </fill>
    </dxf>
    <dxf>
      <fill>
        <patternFill>
          <bgColor rgb="FF66FFFF"/>
        </patternFill>
      </fill>
    </dxf>
    <dxf>
      <fill>
        <patternFill>
          <bgColor rgb="FFFF99FF"/>
        </patternFill>
      </fill>
    </dxf>
    <dxf>
      <fill>
        <patternFill>
          <fgColor indexed="64"/>
          <bgColor theme="9" tint="0.59996337778862885"/>
        </patternFill>
      </fill>
    </dxf>
    <dxf>
      <fill>
        <patternFill>
          <bgColor rgb="FF66FFFF"/>
        </patternFill>
      </fill>
    </dxf>
    <dxf>
      <fill>
        <patternFill>
          <bgColor rgb="FFFF99FF"/>
        </patternFill>
      </fill>
    </dxf>
    <dxf>
      <fill>
        <patternFill>
          <fgColor indexed="64"/>
          <bgColor theme="9" tint="0.59996337778862885"/>
        </patternFill>
      </fill>
    </dxf>
    <dxf>
      <fill>
        <patternFill>
          <bgColor rgb="FF66FFFF"/>
        </patternFill>
      </fill>
    </dxf>
    <dxf>
      <fill>
        <patternFill>
          <bgColor rgb="FFFF99FF"/>
        </patternFill>
      </fill>
    </dxf>
    <dxf>
      <fill>
        <patternFill>
          <fgColor indexed="64"/>
          <bgColor theme="9" tint="0.59996337778862885"/>
        </patternFill>
      </fill>
    </dxf>
    <dxf>
      <fill>
        <patternFill>
          <bgColor rgb="FF66FFFF"/>
        </patternFill>
      </fill>
    </dxf>
    <dxf>
      <fill>
        <patternFill>
          <bgColor rgb="FFFF99FF"/>
        </patternFill>
      </fill>
    </dxf>
    <dxf>
      <fill>
        <patternFill>
          <fgColor indexed="64"/>
          <bgColor theme="9" tint="0.59996337778862885"/>
        </patternFill>
      </fill>
    </dxf>
    <dxf>
      <fill>
        <patternFill>
          <bgColor rgb="FF66FFFF"/>
        </patternFill>
      </fill>
    </dxf>
    <dxf>
      <fill>
        <patternFill>
          <bgColor rgb="FFFF99FF"/>
        </patternFill>
      </fill>
    </dxf>
    <dxf>
      <fill>
        <patternFill>
          <fgColor indexed="64"/>
          <bgColor theme="9" tint="0.59996337778862885"/>
        </patternFill>
      </fill>
    </dxf>
    <dxf>
      <fill>
        <patternFill>
          <bgColor rgb="FF66FFFF"/>
        </patternFill>
      </fill>
    </dxf>
    <dxf>
      <fill>
        <patternFill>
          <bgColor rgb="FFFF99FF"/>
        </patternFill>
      </fill>
    </dxf>
    <dxf>
      <fill>
        <patternFill>
          <fgColor indexed="64"/>
          <bgColor theme="9" tint="0.59996337778862885"/>
        </patternFill>
      </fill>
    </dxf>
    <dxf>
      <fill>
        <patternFill>
          <bgColor rgb="FF66FFFF"/>
        </patternFill>
      </fill>
    </dxf>
    <dxf>
      <fill>
        <patternFill>
          <bgColor rgb="FFFF99FF"/>
        </patternFill>
      </fill>
    </dxf>
    <dxf>
      <fill>
        <patternFill>
          <fgColor indexed="64"/>
          <bgColor theme="9" tint="0.59996337778862885"/>
        </patternFill>
      </fill>
    </dxf>
    <dxf>
      <fill>
        <patternFill>
          <bgColor rgb="FF66FFFF"/>
        </patternFill>
      </fill>
    </dxf>
    <dxf>
      <fill>
        <patternFill>
          <bgColor rgb="FFFF99FF"/>
        </patternFill>
      </fill>
    </dxf>
    <dxf>
      <fill>
        <patternFill>
          <fgColor indexed="64"/>
          <bgColor theme="9" tint="0.59996337778862885"/>
        </patternFill>
      </fill>
    </dxf>
    <dxf>
      <fill>
        <patternFill>
          <bgColor rgb="FF66FFFF"/>
        </patternFill>
      </fill>
    </dxf>
    <dxf>
      <fill>
        <patternFill>
          <bgColor rgb="FFFF99FF"/>
        </patternFill>
      </fill>
    </dxf>
    <dxf>
      <fill>
        <patternFill>
          <fgColor indexed="64"/>
          <bgColor theme="9" tint="0.59996337778862885"/>
        </patternFill>
      </fill>
    </dxf>
    <dxf>
      <fill>
        <patternFill>
          <bgColor rgb="FF66FFFF"/>
        </patternFill>
      </fill>
    </dxf>
    <dxf>
      <fill>
        <patternFill>
          <bgColor rgb="FFFF99FF"/>
        </patternFill>
      </fill>
    </dxf>
    <dxf>
      <fill>
        <patternFill>
          <fgColor indexed="64"/>
          <bgColor theme="9" tint="0.59996337778862885"/>
        </patternFill>
      </fill>
    </dxf>
    <dxf>
      <fill>
        <patternFill>
          <bgColor rgb="FF66FFFF"/>
        </patternFill>
      </fill>
    </dxf>
    <dxf>
      <fill>
        <patternFill>
          <bgColor rgb="FFFF99FF"/>
        </patternFill>
      </fill>
    </dxf>
    <dxf>
      <fill>
        <patternFill>
          <fgColor indexed="64"/>
          <bgColor theme="9" tint="0.59996337778862885"/>
        </patternFill>
      </fill>
    </dxf>
    <dxf>
      <fill>
        <patternFill>
          <bgColor rgb="FF66FFFF"/>
        </patternFill>
      </fill>
    </dxf>
    <dxf>
      <fill>
        <patternFill>
          <bgColor rgb="FFFF99FF"/>
        </patternFill>
      </fill>
    </dxf>
    <dxf>
      <fill>
        <patternFill>
          <fgColor indexed="64"/>
          <bgColor theme="9" tint="0.59996337778862885"/>
        </patternFill>
      </fill>
    </dxf>
    <dxf>
      <fill>
        <patternFill>
          <bgColor rgb="FF66FFFF"/>
        </patternFill>
      </fill>
    </dxf>
    <dxf>
      <fill>
        <patternFill>
          <bgColor rgb="FFFF99FF"/>
        </patternFill>
      </fill>
    </dxf>
    <dxf>
      <fill>
        <patternFill>
          <fgColor indexed="64"/>
          <bgColor theme="9" tint="0.59996337778862885"/>
        </patternFill>
      </fill>
    </dxf>
    <dxf>
      <fill>
        <patternFill>
          <bgColor rgb="FF66FFFF"/>
        </patternFill>
      </fill>
    </dxf>
    <dxf>
      <fill>
        <patternFill>
          <bgColor rgb="FFFF99FF"/>
        </patternFill>
      </fill>
    </dxf>
    <dxf>
      <fill>
        <patternFill>
          <fgColor indexed="64"/>
          <bgColor theme="9" tint="0.59996337778862885"/>
        </patternFill>
      </fill>
    </dxf>
    <dxf>
      <fill>
        <patternFill>
          <bgColor rgb="FF66FFFF"/>
        </patternFill>
      </fill>
    </dxf>
    <dxf>
      <fill>
        <patternFill>
          <bgColor rgb="FFFF99FF"/>
        </patternFill>
      </fill>
    </dxf>
    <dxf>
      <fill>
        <patternFill>
          <fgColor indexed="64"/>
          <bgColor theme="9" tint="0.59996337778862885"/>
        </patternFill>
      </fill>
    </dxf>
    <dxf>
      <fill>
        <patternFill>
          <bgColor rgb="FF66FFFF"/>
        </patternFill>
      </fill>
    </dxf>
    <dxf>
      <fill>
        <patternFill>
          <bgColor rgb="FFFF99FF"/>
        </patternFill>
      </fill>
    </dxf>
    <dxf>
      <fill>
        <patternFill>
          <fgColor indexed="64"/>
          <bgColor theme="9" tint="0.59996337778862885"/>
        </patternFill>
      </fill>
    </dxf>
    <dxf>
      <fill>
        <patternFill>
          <bgColor rgb="FF66FFFF"/>
        </patternFill>
      </fill>
    </dxf>
    <dxf>
      <fill>
        <patternFill>
          <bgColor rgb="FFFF99FF"/>
        </patternFill>
      </fill>
    </dxf>
    <dxf>
      <fill>
        <patternFill>
          <fgColor indexed="64"/>
          <bgColor theme="9" tint="0.59996337778862885"/>
        </patternFill>
      </fill>
    </dxf>
    <dxf>
      <fill>
        <patternFill>
          <bgColor rgb="FF66FFFF"/>
        </patternFill>
      </fill>
    </dxf>
    <dxf>
      <fill>
        <patternFill>
          <bgColor rgb="FFFF99FF"/>
        </patternFill>
      </fill>
    </dxf>
    <dxf>
      <fill>
        <patternFill>
          <fgColor indexed="64"/>
          <bgColor theme="9" tint="0.59996337778862885"/>
        </patternFill>
      </fill>
    </dxf>
    <dxf>
      <fill>
        <patternFill>
          <bgColor rgb="FF66FFFF"/>
        </patternFill>
      </fill>
    </dxf>
    <dxf>
      <fill>
        <patternFill>
          <bgColor rgb="FFFF99FF"/>
        </patternFill>
      </fill>
    </dxf>
    <dxf>
      <fill>
        <patternFill>
          <fgColor indexed="64"/>
          <bgColor theme="9" tint="0.59996337778862885"/>
        </patternFill>
      </fill>
    </dxf>
    <dxf>
      <fill>
        <patternFill>
          <bgColor rgb="FF66FFFF"/>
        </patternFill>
      </fill>
    </dxf>
    <dxf>
      <fill>
        <patternFill>
          <bgColor rgb="FFFF99FF"/>
        </patternFill>
      </fill>
    </dxf>
    <dxf>
      <fill>
        <patternFill>
          <fgColor indexed="64"/>
          <bgColor theme="9" tint="0.59996337778862885"/>
        </patternFill>
      </fill>
    </dxf>
    <dxf>
      <fill>
        <patternFill>
          <bgColor rgb="FF66FFFF"/>
        </patternFill>
      </fill>
    </dxf>
    <dxf>
      <fill>
        <patternFill>
          <bgColor rgb="FFFF99FF"/>
        </patternFill>
      </fill>
    </dxf>
    <dxf>
      <fill>
        <patternFill>
          <fgColor indexed="64"/>
          <bgColor theme="9" tint="0.59996337778862885"/>
        </patternFill>
      </fill>
    </dxf>
    <dxf>
      <fill>
        <patternFill>
          <bgColor rgb="FF66FFFF"/>
        </patternFill>
      </fill>
    </dxf>
    <dxf>
      <fill>
        <patternFill>
          <bgColor rgb="FFFF99FF"/>
        </patternFill>
      </fill>
    </dxf>
    <dxf>
      <fill>
        <patternFill>
          <fgColor indexed="64"/>
          <bgColor theme="9" tint="0.59996337778862885"/>
        </patternFill>
      </fill>
    </dxf>
    <dxf>
      <fill>
        <patternFill>
          <bgColor rgb="FF66FFFF"/>
        </patternFill>
      </fill>
    </dxf>
    <dxf>
      <fill>
        <patternFill>
          <bgColor rgb="FFFF99FF"/>
        </patternFill>
      </fill>
    </dxf>
    <dxf>
      <fill>
        <patternFill>
          <fgColor indexed="64"/>
          <bgColor theme="9" tint="0.59996337778862885"/>
        </patternFill>
      </fill>
    </dxf>
    <dxf>
      <fill>
        <patternFill>
          <bgColor rgb="FF66FFFF"/>
        </patternFill>
      </fill>
    </dxf>
    <dxf>
      <fill>
        <patternFill>
          <bgColor rgb="FFFF99FF"/>
        </patternFill>
      </fill>
    </dxf>
    <dxf>
      <fill>
        <patternFill>
          <fgColor indexed="64"/>
          <bgColor theme="9" tint="0.59996337778862885"/>
        </patternFill>
      </fill>
    </dxf>
    <dxf>
      <fill>
        <patternFill>
          <bgColor rgb="FF66FFFF"/>
        </patternFill>
      </fill>
    </dxf>
    <dxf>
      <fill>
        <patternFill>
          <bgColor rgb="FFFF99FF"/>
        </patternFill>
      </fill>
    </dxf>
    <dxf>
      <fill>
        <patternFill>
          <fgColor indexed="64"/>
          <bgColor theme="9" tint="0.59996337778862885"/>
        </patternFill>
      </fill>
    </dxf>
    <dxf>
      <fill>
        <patternFill>
          <bgColor rgb="FF66FFFF"/>
        </patternFill>
      </fill>
    </dxf>
    <dxf>
      <fill>
        <patternFill>
          <bgColor rgb="FFFF99FF"/>
        </patternFill>
      </fill>
    </dxf>
    <dxf>
      <fill>
        <patternFill>
          <fgColor indexed="64"/>
          <bgColor theme="9" tint="0.59996337778862885"/>
        </patternFill>
      </fill>
    </dxf>
    <dxf>
      <fill>
        <patternFill>
          <bgColor rgb="FF66FFFF"/>
        </patternFill>
      </fill>
    </dxf>
    <dxf>
      <fill>
        <patternFill>
          <bgColor rgb="FFFF99FF"/>
        </patternFill>
      </fill>
    </dxf>
    <dxf>
      <fill>
        <patternFill>
          <fgColor indexed="64"/>
          <bgColor theme="9" tint="0.59996337778862885"/>
        </patternFill>
      </fill>
    </dxf>
    <dxf>
      <fill>
        <patternFill>
          <bgColor rgb="FF66FFFF"/>
        </patternFill>
      </fill>
    </dxf>
    <dxf>
      <fill>
        <patternFill>
          <bgColor rgb="FFFF99FF"/>
        </patternFill>
      </fill>
    </dxf>
    <dxf>
      <fill>
        <patternFill>
          <fgColor indexed="64"/>
          <bgColor theme="9" tint="0.59996337778862885"/>
        </patternFill>
      </fill>
    </dxf>
    <dxf>
      <fill>
        <patternFill>
          <bgColor rgb="FF66FFFF"/>
        </patternFill>
      </fill>
    </dxf>
    <dxf>
      <fill>
        <patternFill>
          <bgColor rgb="FFFF99FF"/>
        </patternFill>
      </fill>
    </dxf>
    <dxf>
      <fill>
        <patternFill>
          <fgColor indexed="64"/>
          <bgColor theme="9" tint="0.59996337778862885"/>
        </patternFill>
      </fill>
    </dxf>
    <dxf>
      <fill>
        <patternFill>
          <bgColor rgb="FF66FFFF"/>
        </patternFill>
      </fill>
    </dxf>
    <dxf>
      <fill>
        <patternFill>
          <bgColor rgb="FFFF99FF"/>
        </patternFill>
      </fill>
    </dxf>
    <dxf>
      <fill>
        <patternFill>
          <fgColor indexed="64"/>
          <bgColor theme="9" tint="0.59996337778862885"/>
        </patternFill>
      </fill>
    </dxf>
    <dxf>
      <fill>
        <patternFill>
          <bgColor rgb="FF66FFFF"/>
        </patternFill>
      </fill>
    </dxf>
    <dxf>
      <fill>
        <patternFill>
          <bgColor rgb="FFFF99FF"/>
        </patternFill>
      </fill>
    </dxf>
    <dxf>
      <fill>
        <patternFill>
          <fgColor indexed="64"/>
          <bgColor theme="9" tint="0.59996337778862885"/>
        </patternFill>
      </fill>
    </dxf>
    <dxf>
      <fill>
        <patternFill>
          <bgColor rgb="FF66FFFF"/>
        </patternFill>
      </fill>
    </dxf>
    <dxf>
      <fill>
        <patternFill>
          <bgColor rgb="FFFF99FF"/>
        </patternFill>
      </fill>
    </dxf>
    <dxf>
      <fill>
        <patternFill>
          <fgColor indexed="64"/>
          <bgColor theme="9" tint="0.59996337778862885"/>
        </patternFill>
      </fill>
    </dxf>
    <dxf>
      <fill>
        <patternFill>
          <bgColor rgb="FF66FFFF"/>
        </patternFill>
      </fill>
    </dxf>
    <dxf>
      <fill>
        <patternFill>
          <bgColor rgb="FFFF99FF"/>
        </patternFill>
      </fill>
    </dxf>
    <dxf>
      <fill>
        <patternFill>
          <bgColor rgb="FF66FFFF"/>
        </patternFill>
      </fill>
    </dxf>
    <dxf>
      <fill>
        <patternFill>
          <bgColor rgb="FFFF99FF"/>
        </patternFill>
      </fill>
    </dxf>
    <dxf>
      <fill>
        <patternFill>
          <bgColor rgb="FF66FFFF"/>
        </patternFill>
      </fill>
    </dxf>
    <dxf>
      <fill>
        <patternFill>
          <bgColor rgb="FFFF99FF"/>
        </patternFill>
      </fill>
    </dxf>
    <dxf>
      <fill>
        <patternFill>
          <fgColor indexed="64"/>
          <bgColor theme="9" tint="0.59996337778862885"/>
        </patternFill>
      </fill>
    </dxf>
    <dxf>
      <fill>
        <patternFill>
          <bgColor rgb="FF66FFFF"/>
        </patternFill>
      </fill>
    </dxf>
    <dxf>
      <fill>
        <patternFill>
          <bgColor rgb="FFFF99FF"/>
        </patternFill>
      </fill>
    </dxf>
    <dxf>
      <fill>
        <patternFill>
          <fgColor indexed="64"/>
          <bgColor theme="9" tint="0.59996337778862885"/>
        </patternFill>
      </fill>
    </dxf>
    <dxf>
      <fill>
        <patternFill>
          <bgColor rgb="FF66FFFF"/>
        </patternFill>
      </fill>
    </dxf>
    <dxf>
      <fill>
        <patternFill>
          <bgColor rgb="FFFF99FF"/>
        </patternFill>
      </fill>
    </dxf>
    <dxf>
      <fill>
        <patternFill>
          <fgColor indexed="64"/>
          <bgColor theme="9" tint="0.59996337778862885"/>
        </patternFill>
      </fill>
    </dxf>
    <dxf>
      <fill>
        <patternFill>
          <bgColor rgb="FF66FFFF"/>
        </patternFill>
      </fill>
    </dxf>
    <dxf>
      <fill>
        <patternFill>
          <bgColor rgb="FFFF99FF"/>
        </patternFill>
      </fill>
    </dxf>
    <dxf>
      <fill>
        <patternFill>
          <fgColor indexed="64"/>
          <bgColor theme="9" tint="0.59996337778862885"/>
        </patternFill>
      </fill>
    </dxf>
    <dxf>
      <fill>
        <patternFill>
          <bgColor rgb="FF66FFFF"/>
        </patternFill>
      </fill>
    </dxf>
    <dxf>
      <fill>
        <patternFill>
          <bgColor rgb="FFFF99FF"/>
        </patternFill>
      </fill>
    </dxf>
    <dxf>
      <fill>
        <patternFill>
          <fgColor indexed="64"/>
          <bgColor theme="9" tint="0.59996337778862885"/>
        </patternFill>
      </fill>
    </dxf>
    <dxf>
      <fill>
        <patternFill>
          <bgColor rgb="FF66FFFF"/>
        </patternFill>
      </fill>
    </dxf>
    <dxf>
      <fill>
        <patternFill>
          <bgColor rgb="FFFF99FF"/>
        </patternFill>
      </fill>
    </dxf>
    <dxf>
      <fill>
        <patternFill>
          <fgColor indexed="64"/>
          <bgColor theme="9" tint="0.59996337778862885"/>
        </patternFill>
      </fill>
    </dxf>
    <dxf>
      <fill>
        <patternFill>
          <bgColor rgb="FF66FFFF"/>
        </patternFill>
      </fill>
    </dxf>
    <dxf>
      <fill>
        <patternFill>
          <bgColor rgb="FFFF99FF"/>
        </patternFill>
      </fill>
    </dxf>
    <dxf>
      <fill>
        <patternFill>
          <fgColor indexed="64"/>
          <bgColor theme="9" tint="0.59996337778862885"/>
        </patternFill>
      </fill>
    </dxf>
    <dxf>
      <fill>
        <patternFill>
          <bgColor rgb="FF66FFFF"/>
        </patternFill>
      </fill>
    </dxf>
    <dxf>
      <fill>
        <patternFill>
          <bgColor rgb="FFFF99FF"/>
        </patternFill>
      </fill>
    </dxf>
    <dxf>
      <fill>
        <patternFill>
          <fgColor indexed="64"/>
          <bgColor theme="9" tint="0.59996337778862885"/>
        </patternFill>
      </fill>
    </dxf>
    <dxf>
      <fill>
        <patternFill>
          <bgColor rgb="FF66FFFF"/>
        </patternFill>
      </fill>
    </dxf>
    <dxf>
      <fill>
        <patternFill>
          <bgColor rgb="FFFF99FF"/>
        </patternFill>
      </fill>
    </dxf>
    <dxf>
      <fill>
        <patternFill>
          <fgColor indexed="64"/>
          <bgColor theme="9" tint="0.59996337778862885"/>
        </patternFill>
      </fill>
    </dxf>
    <dxf>
      <fill>
        <patternFill>
          <fgColor indexed="64"/>
          <bgColor theme="9" tint="0.59996337778862885"/>
        </patternFill>
      </fill>
    </dxf>
    <dxf>
      <fill>
        <patternFill>
          <bgColor rgb="FF66FFFF"/>
        </patternFill>
      </fill>
    </dxf>
    <dxf>
      <fill>
        <patternFill>
          <bgColor rgb="FFFF99FF"/>
        </patternFill>
      </fill>
    </dxf>
    <dxf>
      <fill>
        <patternFill>
          <fgColor indexed="64"/>
          <bgColor theme="9" tint="0.59996337778862885"/>
        </patternFill>
      </fill>
    </dxf>
    <dxf>
      <fill>
        <patternFill>
          <fgColor indexed="64"/>
          <bgColor theme="9" tint="0.59996337778862885"/>
        </patternFill>
      </fill>
    </dxf>
    <dxf>
      <fill>
        <patternFill>
          <fgColor indexed="64"/>
          <bgColor theme="9" tint="0.59996337778862885"/>
        </patternFill>
      </fill>
    </dxf>
    <dxf>
      <fill>
        <patternFill>
          <bgColor rgb="FF66FFFF"/>
        </patternFill>
      </fill>
    </dxf>
    <dxf>
      <fill>
        <patternFill>
          <bgColor rgb="FFFF99FF"/>
        </patternFill>
      </fill>
    </dxf>
    <dxf>
      <fill>
        <patternFill>
          <fgColor indexed="64"/>
          <bgColor theme="9" tint="0.59996337778862885"/>
        </patternFill>
      </fill>
    </dxf>
    <dxf>
      <fill>
        <patternFill>
          <bgColor rgb="FF66FFFF"/>
        </patternFill>
      </fill>
    </dxf>
    <dxf>
      <fill>
        <patternFill>
          <bgColor rgb="FFFF99FF"/>
        </patternFill>
      </fill>
    </dxf>
    <dxf>
      <fill>
        <patternFill>
          <fgColor indexed="64"/>
          <bgColor theme="9" tint="0.59996337778862885"/>
        </patternFill>
      </fill>
    </dxf>
    <dxf>
      <fill>
        <patternFill>
          <bgColor rgb="FF66FFFF"/>
        </patternFill>
      </fill>
    </dxf>
    <dxf>
      <fill>
        <patternFill>
          <bgColor rgb="FFFF99FF"/>
        </patternFill>
      </fill>
    </dxf>
    <dxf>
      <fill>
        <patternFill>
          <fgColor indexed="64"/>
          <bgColor theme="9" tint="0.59996337778862885"/>
        </patternFill>
      </fill>
    </dxf>
    <dxf>
      <fill>
        <patternFill>
          <bgColor rgb="FF66FFFF"/>
        </patternFill>
      </fill>
    </dxf>
    <dxf>
      <fill>
        <patternFill>
          <bgColor rgb="FFFF99FF"/>
        </patternFill>
      </fill>
    </dxf>
    <dxf>
      <fill>
        <patternFill>
          <fgColor indexed="64"/>
          <bgColor theme="9" tint="0.59996337778862885"/>
        </patternFill>
      </fill>
    </dxf>
    <dxf>
      <fill>
        <patternFill>
          <bgColor rgb="FF66FFFF"/>
        </patternFill>
      </fill>
    </dxf>
    <dxf>
      <fill>
        <patternFill>
          <bgColor rgb="FFFF99FF"/>
        </patternFill>
      </fill>
    </dxf>
    <dxf>
      <fill>
        <patternFill>
          <fgColor indexed="64"/>
          <bgColor theme="9" tint="0.59996337778862885"/>
        </patternFill>
      </fill>
    </dxf>
    <dxf>
      <fill>
        <patternFill>
          <bgColor rgb="FF66FFFF"/>
        </patternFill>
      </fill>
    </dxf>
    <dxf>
      <fill>
        <patternFill>
          <bgColor rgb="FFFF99FF"/>
        </patternFill>
      </fill>
    </dxf>
    <dxf>
      <fill>
        <patternFill>
          <fgColor indexed="64"/>
          <bgColor theme="9" tint="0.59996337778862885"/>
        </patternFill>
      </fill>
    </dxf>
    <dxf>
      <fill>
        <patternFill>
          <bgColor rgb="FF66FFFF"/>
        </patternFill>
      </fill>
    </dxf>
    <dxf>
      <fill>
        <patternFill>
          <bgColor rgb="FFFF99FF"/>
        </patternFill>
      </fill>
    </dxf>
    <dxf>
      <fill>
        <patternFill>
          <fgColor indexed="64"/>
          <bgColor theme="9" tint="0.59996337778862885"/>
        </patternFill>
      </fill>
    </dxf>
    <dxf>
      <fill>
        <patternFill>
          <bgColor rgb="FF66FFFF"/>
        </patternFill>
      </fill>
    </dxf>
    <dxf>
      <fill>
        <patternFill>
          <bgColor rgb="FFFF99FF"/>
        </patternFill>
      </fill>
    </dxf>
    <dxf>
      <fill>
        <patternFill>
          <fgColor indexed="64"/>
          <bgColor theme="9" tint="0.59996337778862885"/>
        </patternFill>
      </fill>
    </dxf>
    <dxf>
      <fill>
        <patternFill>
          <bgColor rgb="FF66FFFF"/>
        </patternFill>
      </fill>
    </dxf>
    <dxf>
      <fill>
        <patternFill>
          <bgColor rgb="FFFF99FF"/>
        </patternFill>
      </fill>
    </dxf>
    <dxf>
      <fill>
        <patternFill>
          <fgColor indexed="64"/>
          <bgColor theme="9" tint="0.59996337778862885"/>
        </patternFill>
      </fill>
    </dxf>
    <dxf>
      <fill>
        <patternFill>
          <bgColor rgb="FF66FFFF"/>
        </patternFill>
      </fill>
    </dxf>
    <dxf>
      <fill>
        <patternFill>
          <bgColor rgb="FFFF99FF"/>
        </patternFill>
      </fill>
    </dxf>
    <dxf>
      <fill>
        <patternFill>
          <fgColor indexed="64"/>
          <bgColor theme="9" tint="0.59996337778862885"/>
        </patternFill>
      </fill>
    </dxf>
    <dxf>
      <fill>
        <patternFill>
          <bgColor rgb="FF66FFFF"/>
        </patternFill>
      </fill>
    </dxf>
    <dxf>
      <fill>
        <patternFill>
          <bgColor rgb="FFFF99FF"/>
        </patternFill>
      </fill>
    </dxf>
    <dxf>
      <fill>
        <patternFill>
          <bgColor rgb="FF66FFFF"/>
        </patternFill>
      </fill>
    </dxf>
    <dxf>
      <fill>
        <patternFill>
          <bgColor rgb="FFFF99FF"/>
        </patternFill>
      </fill>
    </dxf>
    <dxf>
      <fill>
        <patternFill>
          <bgColor rgb="FF66FFFF"/>
        </patternFill>
      </fill>
    </dxf>
    <dxf>
      <fill>
        <patternFill>
          <bgColor rgb="FFFF99FF"/>
        </patternFill>
      </fill>
    </dxf>
    <dxf>
      <fill>
        <patternFill>
          <fgColor indexed="64"/>
          <bgColor theme="9" tint="0.59996337778862885"/>
        </patternFill>
      </fill>
    </dxf>
    <dxf>
      <fill>
        <patternFill>
          <bgColor rgb="FF66FFFF"/>
        </patternFill>
      </fill>
    </dxf>
    <dxf>
      <fill>
        <patternFill>
          <bgColor rgb="FFFF99FF"/>
        </patternFill>
      </fill>
    </dxf>
    <dxf>
      <fill>
        <patternFill>
          <fgColor indexed="64"/>
          <bgColor theme="9" tint="0.59996337778862885"/>
        </patternFill>
      </fill>
    </dxf>
    <dxf>
      <fill>
        <patternFill>
          <bgColor rgb="FF66FFFF"/>
        </patternFill>
      </fill>
    </dxf>
    <dxf>
      <fill>
        <patternFill>
          <bgColor rgb="FFFF99FF"/>
        </patternFill>
      </fill>
    </dxf>
    <dxf>
      <fill>
        <patternFill>
          <bgColor rgb="FF66FFFF"/>
        </patternFill>
      </fill>
    </dxf>
    <dxf>
      <fill>
        <patternFill>
          <bgColor rgb="FFFF99FF"/>
        </patternFill>
      </fill>
    </dxf>
    <dxf>
      <fill>
        <patternFill>
          <fgColor indexed="64"/>
          <bgColor theme="9" tint="0.59996337778862885"/>
        </patternFill>
      </fill>
    </dxf>
    <dxf>
      <fill>
        <patternFill>
          <bgColor rgb="FF66FFFF"/>
        </patternFill>
      </fill>
    </dxf>
    <dxf>
      <fill>
        <patternFill>
          <bgColor rgb="FFFF99FF"/>
        </patternFill>
      </fill>
    </dxf>
    <dxf>
      <fill>
        <patternFill>
          <bgColor rgb="FF66FFFF"/>
        </patternFill>
      </fill>
    </dxf>
    <dxf>
      <fill>
        <patternFill>
          <bgColor rgb="FFFF99FF"/>
        </patternFill>
      </fill>
    </dxf>
    <dxf>
      <fill>
        <patternFill>
          <bgColor rgb="FF66FFFF"/>
        </patternFill>
      </fill>
    </dxf>
    <dxf>
      <fill>
        <patternFill>
          <bgColor rgb="FFFF99FF"/>
        </patternFill>
      </fill>
    </dxf>
    <dxf>
      <fill>
        <patternFill>
          <fgColor indexed="64"/>
          <bgColor theme="9" tint="0.59996337778862885"/>
        </patternFill>
      </fill>
    </dxf>
    <dxf>
      <fill>
        <patternFill>
          <bgColor rgb="FF66FFFF"/>
        </patternFill>
      </fill>
    </dxf>
    <dxf>
      <fill>
        <patternFill>
          <bgColor rgb="FFFF99FF"/>
        </patternFill>
      </fill>
    </dxf>
    <dxf>
      <fill>
        <patternFill>
          <fgColor indexed="64"/>
          <bgColor theme="9" tint="0.59996337778862885"/>
        </patternFill>
      </fill>
    </dxf>
    <dxf>
      <fill>
        <patternFill>
          <bgColor rgb="FF66FFFF"/>
        </patternFill>
      </fill>
    </dxf>
    <dxf>
      <fill>
        <patternFill>
          <bgColor rgb="FFFF99FF"/>
        </patternFill>
      </fill>
    </dxf>
    <dxf>
      <fill>
        <patternFill>
          <bgColor rgb="FF66FFFF"/>
        </patternFill>
      </fill>
    </dxf>
    <dxf>
      <fill>
        <patternFill>
          <bgColor rgb="FFFF99FF"/>
        </patternFill>
      </fill>
    </dxf>
    <dxf>
      <fill>
        <patternFill>
          <bgColor rgb="FF66FFFF"/>
        </patternFill>
      </fill>
    </dxf>
    <dxf>
      <fill>
        <patternFill>
          <bgColor rgb="FFFF99FF"/>
        </patternFill>
      </fill>
    </dxf>
    <dxf>
      <fill>
        <patternFill>
          <fgColor indexed="64"/>
          <bgColor theme="9" tint="0.59996337778862885"/>
        </patternFill>
      </fill>
    </dxf>
    <dxf>
      <fill>
        <patternFill>
          <bgColor rgb="FF66FFFF"/>
        </patternFill>
      </fill>
    </dxf>
    <dxf>
      <fill>
        <patternFill>
          <bgColor rgb="FFFF99FF"/>
        </patternFill>
      </fill>
    </dxf>
    <dxf>
      <fill>
        <patternFill>
          <fgColor indexed="64"/>
          <bgColor theme="9" tint="0.59996337778862885"/>
        </patternFill>
      </fill>
    </dxf>
    <dxf>
      <fill>
        <patternFill>
          <bgColor rgb="FF66FFFF"/>
        </patternFill>
      </fill>
    </dxf>
    <dxf>
      <fill>
        <patternFill>
          <bgColor rgb="FFFF99FF"/>
        </patternFill>
      </fill>
    </dxf>
    <dxf>
      <fill>
        <patternFill>
          <bgColor rgb="FF66FFFF"/>
        </patternFill>
      </fill>
    </dxf>
    <dxf>
      <fill>
        <patternFill>
          <bgColor rgb="FFFF99FF"/>
        </patternFill>
      </fill>
    </dxf>
    <dxf>
      <fill>
        <patternFill>
          <fgColor indexed="64"/>
          <bgColor theme="9" tint="0.59996337778862885"/>
        </patternFill>
      </fill>
    </dxf>
    <dxf>
      <fill>
        <patternFill>
          <bgColor rgb="FF66FFFF"/>
        </patternFill>
      </fill>
    </dxf>
    <dxf>
      <fill>
        <patternFill>
          <bgColor rgb="FFFF99FF"/>
        </patternFill>
      </fill>
    </dxf>
    <dxf>
      <fill>
        <patternFill>
          <fgColor indexed="64"/>
          <bgColor theme="9" tint="0.59996337778862885"/>
        </patternFill>
      </fill>
    </dxf>
    <dxf>
      <fill>
        <patternFill>
          <bgColor rgb="FF66FFFF"/>
        </patternFill>
      </fill>
    </dxf>
    <dxf>
      <fill>
        <patternFill>
          <bgColor rgb="FFFF99FF"/>
        </patternFill>
      </fill>
    </dxf>
    <dxf>
      <fill>
        <patternFill>
          <fgColor indexed="64"/>
          <bgColor theme="9" tint="0.59996337778862885"/>
        </patternFill>
      </fill>
    </dxf>
    <dxf>
      <fill>
        <patternFill>
          <bgColor rgb="FF66FFFF"/>
        </patternFill>
      </fill>
    </dxf>
    <dxf>
      <fill>
        <patternFill>
          <bgColor rgb="FFFF99FF"/>
        </patternFill>
      </fill>
    </dxf>
    <dxf>
      <fill>
        <patternFill>
          <fgColor indexed="64"/>
          <bgColor theme="9" tint="0.59996337778862885"/>
        </patternFill>
      </fill>
    </dxf>
    <dxf>
      <fill>
        <patternFill>
          <bgColor rgb="FF66FFFF"/>
        </patternFill>
      </fill>
    </dxf>
    <dxf>
      <fill>
        <patternFill>
          <bgColor rgb="FFFF99FF"/>
        </patternFill>
      </fill>
    </dxf>
    <dxf>
      <fill>
        <patternFill>
          <fgColor indexed="64"/>
          <bgColor theme="9" tint="0.59996337778862885"/>
        </patternFill>
      </fill>
    </dxf>
    <dxf>
      <fill>
        <patternFill>
          <bgColor rgb="FF66FFFF"/>
        </patternFill>
      </fill>
    </dxf>
    <dxf>
      <fill>
        <patternFill>
          <bgColor rgb="FFFF99FF"/>
        </patternFill>
      </fill>
    </dxf>
    <dxf>
      <fill>
        <patternFill>
          <bgColor rgb="FF66FFFF"/>
        </patternFill>
      </fill>
    </dxf>
    <dxf>
      <fill>
        <patternFill>
          <bgColor rgb="FFFF99FF"/>
        </patternFill>
      </fill>
    </dxf>
    <dxf>
      <fill>
        <patternFill>
          <fgColor indexed="64"/>
          <bgColor theme="9" tint="0.59996337778862885"/>
        </patternFill>
      </fill>
    </dxf>
    <dxf>
      <fill>
        <patternFill>
          <bgColor rgb="FF66FFFF"/>
        </patternFill>
      </fill>
    </dxf>
    <dxf>
      <fill>
        <patternFill>
          <bgColor rgb="FFFF99FF"/>
        </patternFill>
      </fill>
    </dxf>
    <dxf>
      <fill>
        <patternFill>
          <bgColor rgb="FF66FFFF"/>
        </patternFill>
      </fill>
    </dxf>
    <dxf>
      <fill>
        <patternFill>
          <bgColor rgb="FFFF99FF"/>
        </patternFill>
      </fill>
    </dxf>
    <dxf>
      <fill>
        <patternFill>
          <fgColor indexed="64"/>
          <bgColor theme="9" tint="0.59996337778862885"/>
        </patternFill>
      </fill>
    </dxf>
    <dxf>
      <fill>
        <patternFill>
          <fgColor indexed="64"/>
          <bgColor theme="9" tint="0.59996337778862885"/>
        </patternFill>
      </fill>
    </dxf>
    <dxf>
      <fill>
        <patternFill>
          <fgColor indexed="64"/>
          <bgColor theme="9" tint="0.59996337778862885"/>
        </patternFill>
      </fill>
    </dxf>
    <dxf>
      <fill>
        <patternFill>
          <bgColor rgb="FF66FFFF"/>
        </patternFill>
      </fill>
    </dxf>
    <dxf>
      <fill>
        <patternFill>
          <bgColor rgb="FFFF99FF"/>
        </patternFill>
      </fill>
    </dxf>
    <dxf>
      <fill>
        <patternFill>
          <bgColor rgb="FF66FFFF"/>
        </patternFill>
      </fill>
    </dxf>
    <dxf>
      <fill>
        <patternFill>
          <bgColor rgb="FFFF99FF"/>
        </patternFill>
      </fill>
    </dxf>
    <dxf>
      <fill>
        <patternFill>
          <fgColor indexed="64"/>
          <bgColor theme="9" tint="0.59996337778862885"/>
        </patternFill>
      </fill>
    </dxf>
    <dxf>
      <fill>
        <patternFill>
          <fgColor indexed="64"/>
          <bgColor theme="9" tint="0.59996337778862885"/>
        </patternFill>
      </fill>
    </dxf>
    <dxf>
      <fill>
        <patternFill>
          <bgColor rgb="FF66FFFF"/>
        </patternFill>
      </fill>
    </dxf>
    <dxf>
      <fill>
        <patternFill>
          <bgColor rgb="FFFF99FF"/>
        </patternFill>
      </fill>
    </dxf>
    <dxf>
      <fill>
        <patternFill>
          <fgColor indexed="64"/>
          <bgColor theme="9" tint="0.59996337778862885"/>
        </patternFill>
      </fill>
    </dxf>
    <dxf>
      <fill>
        <patternFill>
          <fgColor indexed="64"/>
          <bgColor theme="9" tint="0.59996337778862885"/>
        </patternFill>
      </fill>
    </dxf>
    <dxf>
      <fill>
        <patternFill>
          <bgColor rgb="FF66FFFF"/>
        </patternFill>
      </fill>
    </dxf>
    <dxf>
      <fill>
        <patternFill>
          <bgColor rgb="FFFF99FF"/>
        </patternFill>
      </fill>
    </dxf>
    <dxf>
      <fill>
        <patternFill>
          <fgColor indexed="64"/>
          <bgColor theme="9" tint="0.59996337778862885"/>
        </patternFill>
      </fill>
    </dxf>
    <dxf>
      <fill>
        <patternFill>
          <fgColor indexed="64"/>
          <bgColor theme="9" tint="0.59996337778862885"/>
        </patternFill>
      </fill>
    </dxf>
    <dxf>
      <fill>
        <patternFill>
          <fgColor indexed="64"/>
          <bgColor theme="9" tint="0.59996337778862885"/>
        </patternFill>
      </fill>
    </dxf>
    <dxf>
      <fill>
        <patternFill>
          <fgColor indexed="64"/>
          <bgColor theme="9" tint="0.59996337778862885"/>
        </patternFill>
      </fill>
    </dxf>
    <dxf>
      <fill>
        <patternFill>
          <bgColor rgb="FF66FFFF"/>
        </patternFill>
      </fill>
    </dxf>
    <dxf>
      <fill>
        <patternFill>
          <bgColor rgb="FFFF99FF"/>
        </patternFill>
      </fill>
    </dxf>
    <dxf>
      <fill>
        <patternFill>
          <bgColor rgb="FF66FFFF"/>
        </patternFill>
      </fill>
    </dxf>
    <dxf>
      <fill>
        <patternFill>
          <bgColor rgb="FFFF99FF"/>
        </patternFill>
      </fill>
    </dxf>
    <dxf>
      <fill>
        <patternFill>
          <bgColor rgb="FF66FFFF"/>
        </patternFill>
      </fill>
    </dxf>
    <dxf>
      <fill>
        <patternFill>
          <bgColor rgb="FFFF99FF"/>
        </patternFill>
      </fill>
    </dxf>
    <dxf>
      <fill>
        <patternFill>
          <fgColor indexed="64"/>
          <bgColor theme="9" tint="0.59996337778862885"/>
        </patternFill>
      </fill>
    </dxf>
    <dxf>
      <fill>
        <patternFill>
          <bgColor rgb="FF66FFFF"/>
        </patternFill>
      </fill>
    </dxf>
    <dxf>
      <fill>
        <patternFill>
          <bgColor rgb="FFFF99FF"/>
        </patternFill>
      </fill>
    </dxf>
    <dxf>
      <fill>
        <patternFill>
          <fgColor indexed="64"/>
          <bgColor theme="9" tint="0.59996337778862885"/>
        </patternFill>
      </fill>
    </dxf>
    <dxf>
      <fill>
        <patternFill>
          <bgColor rgb="FF66FFFF"/>
        </patternFill>
      </fill>
    </dxf>
    <dxf>
      <fill>
        <patternFill>
          <bgColor rgb="FFFF99FF"/>
        </patternFill>
      </fill>
    </dxf>
    <dxf>
      <fill>
        <patternFill>
          <fgColor indexed="64"/>
          <bgColor theme="9" tint="0.59996337778862885"/>
        </patternFill>
      </fill>
    </dxf>
    <dxf>
      <fill>
        <patternFill>
          <bgColor rgb="FF66FFFF"/>
        </patternFill>
      </fill>
    </dxf>
    <dxf>
      <fill>
        <patternFill>
          <bgColor rgb="FFFF99FF"/>
        </patternFill>
      </fill>
    </dxf>
    <dxf>
      <fill>
        <patternFill>
          <bgColor rgb="FF66FFFF"/>
        </patternFill>
      </fill>
    </dxf>
    <dxf>
      <fill>
        <patternFill>
          <bgColor rgb="FFFF99FF"/>
        </patternFill>
      </fill>
    </dxf>
    <dxf>
      <fill>
        <patternFill>
          <bgColor rgb="FF66FFFF"/>
        </patternFill>
      </fill>
    </dxf>
    <dxf>
      <fill>
        <patternFill>
          <bgColor rgb="FFFF99FF"/>
        </patternFill>
      </fill>
    </dxf>
    <dxf>
      <fill>
        <patternFill>
          <fgColor indexed="64"/>
          <bgColor theme="9" tint="0.59996337778862885"/>
        </patternFill>
      </fill>
    </dxf>
    <dxf>
      <fill>
        <patternFill>
          <bgColor rgb="FF66FFFF"/>
        </patternFill>
      </fill>
    </dxf>
    <dxf>
      <fill>
        <patternFill>
          <bgColor rgb="FFFF99FF"/>
        </patternFill>
      </fill>
    </dxf>
    <dxf>
      <fill>
        <patternFill>
          <fgColor indexed="64"/>
          <bgColor theme="9" tint="0.59996337778862885"/>
        </patternFill>
      </fill>
    </dxf>
    <dxf>
      <fill>
        <patternFill>
          <bgColor rgb="FF66FFFF"/>
        </patternFill>
      </fill>
    </dxf>
    <dxf>
      <fill>
        <patternFill>
          <bgColor rgb="FFFF99FF"/>
        </patternFill>
      </fill>
    </dxf>
    <dxf>
      <fill>
        <patternFill>
          <fgColor indexed="64"/>
          <bgColor theme="9" tint="0.59996337778862885"/>
        </patternFill>
      </fill>
    </dxf>
    <dxf>
      <fill>
        <patternFill>
          <bgColor rgb="FF66FFFF"/>
        </patternFill>
      </fill>
    </dxf>
    <dxf>
      <fill>
        <patternFill>
          <bgColor rgb="FFFF99FF"/>
        </patternFill>
      </fill>
    </dxf>
    <dxf>
      <fill>
        <patternFill>
          <bgColor rgb="FF66FFFF"/>
        </patternFill>
      </fill>
    </dxf>
    <dxf>
      <fill>
        <patternFill>
          <bgColor rgb="FFFF99FF"/>
        </patternFill>
      </fill>
    </dxf>
    <dxf>
      <fill>
        <patternFill>
          <bgColor rgb="FF66FFFF"/>
        </patternFill>
      </fill>
    </dxf>
    <dxf>
      <fill>
        <patternFill>
          <bgColor rgb="FFFF99FF"/>
        </patternFill>
      </fill>
    </dxf>
    <dxf>
      <fill>
        <patternFill>
          <bgColor rgb="FF66FFFF"/>
        </patternFill>
      </fill>
    </dxf>
    <dxf>
      <fill>
        <patternFill>
          <bgColor rgb="FFFF99FF"/>
        </patternFill>
      </fill>
    </dxf>
    <dxf>
      <fill>
        <patternFill>
          <bgColor rgb="FF66FFFF"/>
        </patternFill>
      </fill>
    </dxf>
    <dxf>
      <fill>
        <patternFill>
          <bgColor rgb="FFFF99FF"/>
        </patternFill>
      </fill>
    </dxf>
    <dxf>
      <fill>
        <patternFill>
          <bgColor rgb="FF66FFFF"/>
        </patternFill>
      </fill>
    </dxf>
    <dxf>
      <fill>
        <patternFill>
          <bgColor rgb="FFFF99FF"/>
        </patternFill>
      </fill>
    </dxf>
    <dxf>
      <fill>
        <patternFill>
          <bgColor rgb="FF66FFFF"/>
        </patternFill>
      </fill>
    </dxf>
    <dxf>
      <fill>
        <patternFill>
          <bgColor rgb="FFFF99FF"/>
        </patternFill>
      </fill>
    </dxf>
    <dxf>
      <fill>
        <patternFill>
          <bgColor rgb="FF66FFFF"/>
        </patternFill>
      </fill>
    </dxf>
    <dxf>
      <fill>
        <patternFill>
          <bgColor rgb="FFFF99FF"/>
        </patternFill>
      </fill>
    </dxf>
    <dxf>
      <fill>
        <patternFill>
          <bgColor rgb="FF66FFFF"/>
        </patternFill>
      </fill>
    </dxf>
    <dxf>
      <fill>
        <patternFill>
          <bgColor rgb="FFFF99FF"/>
        </patternFill>
      </fill>
    </dxf>
    <dxf>
      <fill>
        <patternFill>
          <bgColor rgb="FF66FFFF"/>
        </patternFill>
      </fill>
    </dxf>
    <dxf>
      <fill>
        <patternFill>
          <bgColor rgb="FFFF99FF"/>
        </patternFill>
      </fill>
    </dxf>
    <dxf>
      <fill>
        <patternFill>
          <bgColor rgb="FF66FFFF"/>
        </patternFill>
      </fill>
    </dxf>
    <dxf>
      <fill>
        <patternFill>
          <bgColor rgb="FFFF99FF"/>
        </patternFill>
      </fill>
    </dxf>
    <dxf>
      <fill>
        <patternFill>
          <bgColor rgb="FF66FFFF"/>
        </patternFill>
      </fill>
    </dxf>
    <dxf>
      <fill>
        <patternFill>
          <bgColor rgb="FFFF99FF"/>
        </patternFill>
      </fill>
    </dxf>
    <dxf>
      <fill>
        <patternFill>
          <bgColor rgb="FF66FFFF"/>
        </patternFill>
      </fill>
    </dxf>
    <dxf>
      <fill>
        <patternFill>
          <bgColor rgb="FFFF99FF"/>
        </patternFill>
      </fill>
    </dxf>
  </dxfs>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9C0006"/>
      <rgbColor rgb="FF008000"/>
      <rgbColor rgb="FF000080"/>
      <rgbColor rgb="FF808000"/>
      <rgbColor rgb="FF800080"/>
      <rgbColor rgb="FF008080"/>
      <rgbColor rgb="FFC5E0B4"/>
      <rgbColor rgb="FF808080"/>
      <rgbColor rgb="FF9999FF"/>
      <rgbColor rgb="FF993366"/>
      <rgbColor rgb="FFFFFFCC"/>
      <rgbColor rgb="FFCCFFFF"/>
      <rgbColor rgb="FF660066"/>
      <rgbColor rgb="FFFF8080"/>
      <rgbColor rgb="FF0066CC"/>
      <rgbColor rgb="FFCCCCFF"/>
      <rgbColor rgb="FF000080"/>
      <rgbColor rgb="FFFF00FF"/>
      <rgbColor rgb="FFFFF200"/>
      <rgbColor rgb="FF00FFFF"/>
      <rgbColor rgb="FF800080"/>
      <rgbColor rgb="FF800000"/>
      <rgbColor rgb="FF008080"/>
      <rgbColor rgb="FF0000FF"/>
      <rgbColor rgb="FF00CCFF"/>
      <rgbColor rgb="FFCCFFFF"/>
      <rgbColor rgb="FFCCFFCC"/>
      <rgbColor rgb="FFFFE699"/>
      <rgbColor rgb="FF99CCFF"/>
      <rgbColor rgb="FFFF99CC"/>
      <rgbColor rgb="FFCC99FF"/>
      <rgbColor rgb="FFFFC7CE"/>
      <rgbColor rgb="FF2E75B6"/>
      <rgbColor rgb="FF33CCCC"/>
      <rgbColor rgb="FF99CC00"/>
      <rgbColor rgb="FFFFD966"/>
      <rgbColor rgb="FFFF9900"/>
      <rgbColor rgb="FFEF413D"/>
      <rgbColor rgb="FF666699"/>
      <rgbColor rgb="FF70AD47"/>
      <rgbColor rgb="FF003366"/>
      <rgbColor rgb="FF00B050"/>
      <rgbColor rgb="FF003300"/>
      <rgbColor rgb="FF333300"/>
      <rgbColor rgb="FFCE181E"/>
      <rgbColor rgb="FF993366"/>
      <rgbColor rgb="FF333399"/>
      <rgbColor rgb="FF333F50"/>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9" Type="http://schemas.openxmlformats.org/officeDocument/2006/relationships/externalLink" Target="externalLinks/externalLink4.xml"/><Relationship Id="rId20" Type="http://schemas.openxmlformats.org/officeDocument/2006/relationships/sharedStrings" Target="sharedStrings.xml"/><Relationship Id="rId21" Type="http://schemas.openxmlformats.org/officeDocument/2006/relationships/calcChain" Target="calcChain.xml"/><Relationship Id="rId10" Type="http://schemas.openxmlformats.org/officeDocument/2006/relationships/externalLink" Target="externalLinks/externalLink5.xml"/><Relationship Id="rId11" Type="http://schemas.openxmlformats.org/officeDocument/2006/relationships/externalLink" Target="externalLinks/externalLink6.xml"/><Relationship Id="rId12" Type="http://schemas.openxmlformats.org/officeDocument/2006/relationships/externalLink" Target="externalLinks/externalLink7.xml"/><Relationship Id="rId13" Type="http://schemas.openxmlformats.org/officeDocument/2006/relationships/externalLink" Target="externalLinks/externalLink8.xml"/><Relationship Id="rId14" Type="http://schemas.openxmlformats.org/officeDocument/2006/relationships/externalLink" Target="externalLinks/externalLink9.xml"/><Relationship Id="rId15" Type="http://schemas.openxmlformats.org/officeDocument/2006/relationships/externalLink" Target="externalLinks/externalLink10.xml"/><Relationship Id="rId16" Type="http://schemas.openxmlformats.org/officeDocument/2006/relationships/externalLink" Target="externalLinks/externalLink11.xml"/><Relationship Id="rId17" Type="http://schemas.openxmlformats.org/officeDocument/2006/relationships/externalLink" Target="externalLinks/externalLink12.xml"/><Relationship Id="rId18" Type="http://schemas.openxmlformats.org/officeDocument/2006/relationships/theme" Target="theme/theme1.xml"/><Relationship Id="rId19" Type="http://schemas.openxmlformats.org/officeDocument/2006/relationships/styles" Target="styles.xml"/><Relationship Id="rId1" Type="http://schemas.openxmlformats.org/officeDocument/2006/relationships/worksheet" Target="worksheets/sheet1.xml"/><Relationship Id="rId2" Type="http://schemas.openxmlformats.org/officeDocument/2006/relationships/worksheet" Target="worksheets/sheet2.xml"/><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worksheet" Target="worksheets/sheet5.xml"/><Relationship Id="rId6" Type="http://schemas.openxmlformats.org/officeDocument/2006/relationships/externalLink" Target="externalLinks/externalLink1.xml"/><Relationship Id="rId7" Type="http://schemas.openxmlformats.org/officeDocument/2006/relationships/externalLink" Target="externalLinks/externalLink2.xml"/><Relationship Id="rId8" Type="http://schemas.openxmlformats.org/officeDocument/2006/relationships/externalLink" Target="externalLinks/externalLink3.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samuelbarbier/Desktop/BA3A_Aug%2016-20.BKG%20COMP_depth%20check%20and%20corrected.xlsx" TargetMode="External"/></Relationships>
</file>

<file path=xl/externalLinks/_rels/externalLink10.xml.rels><?xml version="1.0" encoding="UTF-8" standalone="yes"?>
<Relationships xmlns="http://schemas.openxmlformats.org/package/2006/relationships"><Relationship Id="rId1" Type="http://schemas.microsoft.com/office/2006/relationships/xlExternalLinkPath/xlPathMissing" Target=":Users:samuelbarbier:Desktop:%5bBA3A_BKG_ST_21AUG2018_FINAL.xlsx%5ddefinitions_list_lookup_ALT" TargetMode="External"/></Relationships>
</file>

<file path=xl/externalLinks/_rels/externalLink11.xml.rels><?xml version="1.0" encoding="UTF-8" standalone="yes"?>
<Relationships xmlns="http://schemas.openxmlformats.org/package/2006/relationships"><Relationship Id="rId1" Type="http://schemas.microsoft.com/office/2006/relationships/xlExternalLinkPath/xlPathMissing" Target=":Users:samuelbarbier:Desktop:%5bBA3A_BKG_ST_22AUG2018_FINAL.xlsx%5ddefinitions_list_lookup" TargetMode="External"/></Relationships>
</file>

<file path=xl/externalLinks/_rels/externalLink12.xml.rels><?xml version="1.0" encoding="UTF-8" standalone="yes"?>
<Relationships xmlns="http://schemas.openxmlformats.org/package/2006/relationships"><Relationship Id="rId1" Type="http://schemas.microsoft.com/office/2006/relationships/xlExternalLinkPath/xlPathMissing" Target=":Users:samuelbarbier:Desktop:%5bBA3A_BKG_ST_22AUG2018_FINAL.xlsx%5ddefinitions_list_lookup_ALT"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samuelbarbier/Desktop/BA3A_BKG_ST_19AUG2018.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samuelbarbier/Desktop/BA3A_BKG_ST_21AUG2018_FINAL.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samuelbarbier/Desktop/BA3A_BKG_ST_22AUG2018_FINAL.xlsx" TargetMode="External"/></Relationships>
</file>

<file path=xl/externalLinks/_rels/externalLink5.xml.rels><?xml version="1.0" encoding="UTF-8" standalone="yes"?>
<Relationships xmlns="http://schemas.openxmlformats.org/package/2006/relationships"><Relationship Id="rId1" Type="http://schemas.microsoft.com/office/2006/relationships/xlExternalLinkPath/xlPathMissing" Target=":Users:samuelbarbier:Desktop:%5bBA3A_BKG_ST_19AUG2018.xlsx%5ddefinitions_list_lookup" TargetMode="External"/></Relationships>
</file>

<file path=xl/externalLinks/_rels/externalLink6.xml.rels><?xml version="1.0" encoding="UTF-8" standalone="yes"?>
<Relationships xmlns="http://schemas.openxmlformats.org/package/2006/relationships"><Relationship Id="rId1" Type="http://schemas.microsoft.com/office/2006/relationships/xlExternalLinkPath/xlPathMissing" Target=":Users:samuelbarbier:Desktop:%5bBA3A_BKG_ST_19AUG2018.xlsx%5ddefinitions_list_lookup_ALT" TargetMode="External"/></Relationships>
</file>

<file path=xl/externalLinks/_rels/externalLink7.xml.rels><?xml version="1.0" encoding="UTF-8" standalone="yes"?>
<Relationships xmlns="http://schemas.openxmlformats.org/package/2006/relationships"><Relationship Id="rId1" Type="http://schemas.microsoft.com/office/2006/relationships/xlExternalLinkPath/xlPathMissing" Target=":Users:samuelbarbier:Desktop:OmanChikyu:Daily%20descriptions:8.20.2018:%5bBA3A_BKG_ST_20AUG2018_Final.xlsx%5ddefinitions_list_lookup_ALT" TargetMode="External"/></Relationships>
</file>

<file path=xl/externalLinks/_rels/externalLink8.xml.rels><?xml version="1.0" encoding="UTF-8" standalone="yes"?>
<Relationships xmlns="http://schemas.openxmlformats.org/package/2006/relationships"><Relationship Id="rId1" Type="http://schemas.microsoft.com/office/2006/relationships/xlExternalLinkPath/xlPathMissing" Target=":Users:samuelbarbier:Desktop:OmanChikyu:Daily%20descriptions:8.20.2018:%5bBA3A_BKG_ST_20AUG2018_Final.xlsx%5ddefinitions_list_lookup"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Users:samuelbarbier:Desktop:%5bBA3A_BKG_ST_21AUG2018_FINAL.xlsx%5ddefinitions_list_lookup"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BKG w STRUCT"/>
      <sheetName val="definitions_list_mag"/>
      <sheetName val="definitions_list_lookup_ALT"/>
      <sheetName val="Depth_Lookup"/>
      <sheetName val="definitions_list_lookup"/>
    </sheetNames>
    <sheetDataSet>
      <sheetData sheetId="0"/>
      <sheetData sheetId="1">
        <row r="12">
          <cell r="V12" t="str">
            <v>weak</v>
          </cell>
          <cell r="W12">
            <v>1</v>
          </cell>
        </row>
        <row r="13">
          <cell r="V13" t="str">
            <v>moderate</v>
          </cell>
          <cell r="W13">
            <v>2</v>
          </cell>
        </row>
        <row r="14">
          <cell r="V14" t="str">
            <v>strong</v>
          </cell>
          <cell r="W14">
            <v>3</v>
          </cell>
        </row>
        <row r="15">
          <cell r="V15" t="str">
            <v>n/a</v>
          </cell>
          <cell r="W15">
            <v>0</v>
          </cell>
        </row>
      </sheetData>
      <sheetData sheetId="2"/>
      <sheetData sheetId="3">
        <row r="3">
          <cell r="A3" t="str">
            <v>1-1</v>
          </cell>
          <cell r="B3">
            <v>5057</v>
          </cell>
          <cell r="C3">
            <v>9</v>
          </cell>
          <cell r="D3" t="str">
            <v>A</v>
          </cell>
          <cell r="E3">
            <v>1</v>
          </cell>
          <cell r="F3" t="str">
            <v>Z</v>
          </cell>
          <cell r="G3">
            <v>1</v>
          </cell>
          <cell r="H3" t="str">
            <v>C5709A-1Z-1</v>
          </cell>
          <cell r="I3">
            <v>0.86</v>
          </cell>
          <cell r="J3">
            <v>0</v>
          </cell>
        </row>
        <row r="4">
          <cell r="A4" t="str">
            <v>1-2</v>
          </cell>
          <cell r="B4">
            <v>5057</v>
          </cell>
          <cell r="C4">
            <v>9</v>
          </cell>
          <cell r="D4" t="str">
            <v>A</v>
          </cell>
          <cell r="E4">
            <v>1</v>
          </cell>
          <cell r="F4" t="str">
            <v>Z</v>
          </cell>
          <cell r="G4">
            <v>2</v>
          </cell>
          <cell r="H4" t="str">
            <v>C5709A-1Z-2</v>
          </cell>
          <cell r="I4">
            <v>0.82499999999999996</v>
          </cell>
          <cell r="J4">
            <v>0.86</v>
          </cell>
        </row>
        <row r="5">
          <cell r="A5" t="str">
            <v>2-1</v>
          </cell>
          <cell r="B5">
            <v>5057</v>
          </cell>
          <cell r="C5">
            <v>9</v>
          </cell>
          <cell r="D5" t="str">
            <v>A</v>
          </cell>
          <cell r="E5">
            <v>2</v>
          </cell>
          <cell r="F5" t="str">
            <v>Z</v>
          </cell>
          <cell r="G5">
            <v>1</v>
          </cell>
          <cell r="H5" t="str">
            <v>C5709A-2Z-1</v>
          </cell>
          <cell r="I5">
            <v>0.88</v>
          </cell>
          <cell r="J5">
            <v>2.7</v>
          </cell>
        </row>
        <row r="6">
          <cell r="A6" t="str">
            <v>2-2</v>
          </cell>
          <cell r="B6">
            <v>5057</v>
          </cell>
          <cell r="C6">
            <v>9</v>
          </cell>
          <cell r="D6" t="str">
            <v>A</v>
          </cell>
          <cell r="E6">
            <v>2</v>
          </cell>
          <cell r="F6" t="str">
            <v>Z</v>
          </cell>
          <cell r="G6">
            <v>2</v>
          </cell>
          <cell r="H6" t="str">
            <v>C5709A-2Z-2</v>
          </cell>
          <cell r="I6">
            <v>0.76</v>
          </cell>
          <cell r="J6">
            <v>3.58</v>
          </cell>
        </row>
        <row r="7">
          <cell r="A7" t="str">
            <v>2-3</v>
          </cell>
          <cell r="B7">
            <v>5057</v>
          </cell>
          <cell r="C7">
            <v>9</v>
          </cell>
          <cell r="D7" t="str">
            <v>A</v>
          </cell>
          <cell r="E7">
            <v>2</v>
          </cell>
          <cell r="F7" t="str">
            <v>Z</v>
          </cell>
          <cell r="G7">
            <v>3</v>
          </cell>
          <cell r="H7" t="str">
            <v>C5709A-2Z-3</v>
          </cell>
          <cell r="I7">
            <v>0.82</v>
          </cell>
          <cell r="J7">
            <v>4.34</v>
          </cell>
        </row>
        <row r="8">
          <cell r="A8" t="str">
            <v>2-4</v>
          </cell>
          <cell r="B8">
            <v>5057</v>
          </cell>
          <cell r="C8">
            <v>9</v>
          </cell>
          <cell r="D8" t="str">
            <v>A</v>
          </cell>
          <cell r="E8">
            <v>2</v>
          </cell>
          <cell r="F8" t="str">
            <v>Z</v>
          </cell>
          <cell r="G8">
            <v>4</v>
          </cell>
          <cell r="H8" t="str">
            <v>C5709A-2Z-4</v>
          </cell>
          <cell r="I8">
            <v>0.74</v>
          </cell>
          <cell r="J8">
            <v>5.16</v>
          </cell>
        </row>
        <row r="9">
          <cell r="A9" t="str">
            <v>3-1</v>
          </cell>
          <cell r="B9">
            <v>5057</v>
          </cell>
          <cell r="C9">
            <v>9</v>
          </cell>
          <cell r="D9" t="str">
            <v>A</v>
          </cell>
          <cell r="E9">
            <v>3</v>
          </cell>
          <cell r="F9" t="str">
            <v>Z</v>
          </cell>
          <cell r="G9">
            <v>1</v>
          </cell>
          <cell r="H9" t="str">
            <v>C5709A-3Z-1</v>
          </cell>
          <cell r="I9">
            <v>0.85499999999999998</v>
          </cell>
          <cell r="J9">
            <v>5.7</v>
          </cell>
        </row>
        <row r="10">
          <cell r="A10" t="str">
            <v>3-2</v>
          </cell>
          <cell r="B10">
            <v>5057</v>
          </cell>
          <cell r="C10">
            <v>9</v>
          </cell>
          <cell r="D10" t="str">
            <v>A</v>
          </cell>
          <cell r="E10">
            <v>3</v>
          </cell>
          <cell r="F10" t="str">
            <v>Z</v>
          </cell>
          <cell r="G10">
            <v>2</v>
          </cell>
          <cell r="H10" t="str">
            <v>C5709A-3Z-2</v>
          </cell>
          <cell r="I10">
            <v>0.87</v>
          </cell>
          <cell r="J10">
            <v>6.5549999999999997</v>
          </cell>
        </row>
        <row r="11">
          <cell r="A11" t="str">
            <v>3-3</v>
          </cell>
          <cell r="B11">
            <v>5057</v>
          </cell>
          <cell r="C11">
            <v>9</v>
          </cell>
          <cell r="D11" t="str">
            <v>A</v>
          </cell>
          <cell r="E11">
            <v>3</v>
          </cell>
          <cell r="F11" t="str">
            <v>Z</v>
          </cell>
          <cell r="G11">
            <v>3</v>
          </cell>
          <cell r="H11" t="str">
            <v>C5709A-3Z-3</v>
          </cell>
          <cell r="I11">
            <v>0.79</v>
          </cell>
          <cell r="J11">
            <v>7.4249999999999998</v>
          </cell>
        </row>
        <row r="12">
          <cell r="A12" t="str">
            <v>3-4</v>
          </cell>
          <cell r="B12">
            <v>5057</v>
          </cell>
          <cell r="C12">
            <v>9</v>
          </cell>
          <cell r="D12" t="str">
            <v>A</v>
          </cell>
          <cell r="E12">
            <v>3</v>
          </cell>
          <cell r="F12" t="str">
            <v>Z</v>
          </cell>
          <cell r="G12">
            <v>4</v>
          </cell>
          <cell r="H12" t="str">
            <v>C5709A-3Z-4</v>
          </cell>
          <cell r="I12">
            <v>0.79</v>
          </cell>
          <cell r="J12">
            <v>8.2149999999999999</v>
          </cell>
        </row>
        <row r="13">
          <cell r="A13" t="str">
            <v>4-1</v>
          </cell>
          <cell r="B13">
            <v>5057</v>
          </cell>
          <cell r="C13">
            <v>9</v>
          </cell>
          <cell r="D13" t="str">
            <v>A</v>
          </cell>
          <cell r="E13">
            <v>4</v>
          </cell>
          <cell r="F13" t="str">
            <v>M</v>
          </cell>
          <cell r="G13">
            <v>1</v>
          </cell>
          <cell r="H13" t="str">
            <v>C5709A-4M-1</v>
          </cell>
          <cell r="I13">
            <v>0.37</v>
          </cell>
          <cell r="J13">
            <v>5.7</v>
          </cell>
        </row>
        <row r="14">
          <cell r="A14" t="str">
            <v>5-1</v>
          </cell>
          <cell r="B14">
            <v>5057</v>
          </cell>
          <cell r="C14">
            <v>9</v>
          </cell>
          <cell r="D14" t="str">
            <v>A</v>
          </cell>
          <cell r="E14">
            <v>5</v>
          </cell>
          <cell r="F14" t="str">
            <v>M</v>
          </cell>
          <cell r="G14">
            <v>1</v>
          </cell>
          <cell r="H14" t="str">
            <v>C5709A-5M-1</v>
          </cell>
          <cell r="I14">
            <v>0.19</v>
          </cell>
          <cell r="J14">
            <v>5.9</v>
          </cell>
        </row>
        <row r="15">
          <cell r="A15" t="str">
            <v>7-1</v>
          </cell>
          <cell r="B15">
            <v>5057</v>
          </cell>
          <cell r="C15">
            <v>9</v>
          </cell>
          <cell r="D15" t="str">
            <v>A</v>
          </cell>
          <cell r="E15">
            <v>7</v>
          </cell>
          <cell r="F15" t="str">
            <v>Z</v>
          </cell>
          <cell r="G15">
            <v>1</v>
          </cell>
          <cell r="H15" t="str">
            <v>C5709A-7Z-1</v>
          </cell>
          <cell r="I15">
            <v>0.875</v>
          </cell>
          <cell r="J15">
            <v>8.6999999999999993</v>
          </cell>
        </row>
        <row r="16">
          <cell r="A16" t="str">
            <v>7-2</v>
          </cell>
          <cell r="B16">
            <v>5057</v>
          </cell>
          <cell r="C16">
            <v>9</v>
          </cell>
          <cell r="D16" t="str">
            <v>A</v>
          </cell>
          <cell r="E16">
            <v>7</v>
          </cell>
          <cell r="F16" t="str">
            <v>Z</v>
          </cell>
          <cell r="G16">
            <v>2</v>
          </cell>
          <cell r="H16" t="str">
            <v>C5709A-7Z-2</v>
          </cell>
          <cell r="I16">
            <v>0.82</v>
          </cell>
          <cell r="J16">
            <v>9.5749999999999993</v>
          </cell>
        </row>
        <row r="17">
          <cell r="A17" t="str">
            <v>7-3</v>
          </cell>
          <cell r="B17">
            <v>5057</v>
          </cell>
          <cell r="C17">
            <v>9</v>
          </cell>
          <cell r="D17" t="str">
            <v>A</v>
          </cell>
          <cell r="E17">
            <v>7</v>
          </cell>
          <cell r="F17" t="str">
            <v>Z</v>
          </cell>
          <cell r="G17">
            <v>3</v>
          </cell>
          <cell r="H17" t="str">
            <v>C5709A-7Z-3</v>
          </cell>
          <cell r="I17">
            <v>0.47</v>
          </cell>
          <cell r="J17">
            <v>10.395</v>
          </cell>
        </row>
        <row r="18">
          <cell r="A18" t="str">
            <v>7-4</v>
          </cell>
          <cell r="B18">
            <v>5057</v>
          </cell>
          <cell r="C18">
            <v>9</v>
          </cell>
          <cell r="D18" t="str">
            <v>A</v>
          </cell>
          <cell r="E18">
            <v>7</v>
          </cell>
          <cell r="F18" t="str">
            <v>Z</v>
          </cell>
          <cell r="G18">
            <v>4</v>
          </cell>
          <cell r="H18" t="str">
            <v>C5709A-7Z-4</v>
          </cell>
          <cell r="I18">
            <v>0.90500000000000003</v>
          </cell>
          <cell r="J18">
            <v>10.865</v>
          </cell>
        </row>
        <row r="19">
          <cell r="A19" t="str">
            <v>8-1</v>
          </cell>
          <cell r="B19">
            <v>5057</v>
          </cell>
          <cell r="C19">
            <v>9</v>
          </cell>
          <cell r="D19" t="str">
            <v>A</v>
          </cell>
          <cell r="E19">
            <v>8</v>
          </cell>
          <cell r="F19" t="str">
            <v>Z</v>
          </cell>
          <cell r="G19">
            <v>1</v>
          </cell>
          <cell r="H19" t="str">
            <v>C5709A-8Z-1</v>
          </cell>
          <cell r="I19">
            <v>0.88</v>
          </cell>
          <cell r="J19">
            <v>11.7</v>
          </cell>
        </row>
        <row r="20">
          <cell r="A20" t="str">
            <v>8-2</v>
          </cell>
          <cell r="B20">
            <v>5057</v>
          </cell>
          <cell r="C20">
            <v>9</v>
          </cell>
          <cell r="D20" t="str">
            <v>A</v>
          </cell>
          <cell r="E20">
            <v>8</v>
          </cell>
          <cell r="F20" t="str">
            <v>Z</v>
          </cell>
          <cell r="G20">
            <v>2</v>
          </cell>
          <cell r="H20" t="str">
            <v>C5709A-8Z-2</v>
          </cell>
          <cell r="I20">
            <v>0.81</v>
          </cell>
          <cell r="J20">
            <v>12.58</v>
          </cell>
        </row>
        <row r="21">
          <cell r="A21" t="str">
            <v>8-3</v>
          </cell>
          <cell r="B21">
            <v>5057</v>
          </cell>
          <cell r="C21">
            <v>9</v>
          </cell>
          <cell r="D21" t="str">
            <v>A</v>
          </cell>
          <cell r="E21">
            <v>8</v>
          </cell>
          <cell r="F21" t="str">
            <v>Z</v>
          </cell>
          <cell r="G21">
            <v>3</v>
          </cell>
          <cell r="H21" t="str">
            <v>C5709A-8Z-3</v>
          </cell>
          <cell r="I21">
            <v>0.89500000000000002</v>
          </cell>
          <cell r="J21">
            <v>13.39</v>
          </cell>
        </row>
        <row r="22">
          <cell r="A22" t="str">
            <v>9-1</v>
          </cell>
          <cell r="B22">
            <v>5057</v>
          </cell>
          <cell r="C22">
            <v>9</v>
          </cell>
          <cell r="D22" t="str">
            <v>A</v>
          </cell>
          <cell r="E22">
            <v>9</v>
          </cell>
          <cell r="F22" t="str">
            <v>Z</v>
          </cell>
          <cell r="G22">
            <v>1</v>
          </cell>
          <cell r="H22" t="str">
            <v>C5709A-9Z-1</v>
          </cell>
          <cell r="I22">
            <v>0.37</v>
          </cell>
          <cell r="J22">
            <v>14.3</v>
          </cell>
        </row>
        <row r="23">
          <cell r="A23" t="str">
            <v>10-1</v>
          </cell>
          <cell r="B23">
            <v>5057</v>
          </cell>
          <cell r="C23">
            <v>9</v>
          </cell>
          <cell r="D23" t="str">
            <v>A</v>
          </cell>
          <cell r="E23">
            <v>10</v>
          </cell>
          <cell r="F23" t="str">
            <v>Z</v>
          </cell>
          <cell r="G23">
            <v>1</v>
          </cell>
          <cell r="H23" t="str">
            <v>C5709A-10Z-1</v>
          </cell>
          <cell r="I23">
            <v>0.74</v>
          </cell>
          <cell r="J23">
            <v>14.7</v>
          </cell>
        </row>
        <row r="24">
          <cell r="A24" t="str">
            <v>10-2</v>
          </cell>
          <cell r="B24">
            <v>5057</v>
          </cell>
          <cell r="C24">
            <v>9</v>
          </cell>
          <cell r="D24" t="str">
            <v>A</v>
          </cell>
          <cell r="E24">
            <v>10</v>
          </cell>
          <cell r="F24" t="str">
            <v>Z</v>
          </cell>
          <cell r="G24">
            <v>2</v>
          </cell>
          <cell r="H24" t="str">
            <v>C5709A-10Z-2</v>
          </cell>
          <cell r="I24">
            <v>0.84499999999999997</v>
          </cell>
          <cell r="J24">
            <v>15.44</v>
          </cell>
        </row>
        <row r="25">
          <cell r="A25" t="str">
            <v>10-3</v>
          </cell>
          <cell r="B25">
            <v>5057</v>
          </cell>
          <cell r="C25">
            <v>9</v>
          </cell>
          <cell r="D25" t="str">
            <v>A</v>
          </cell>
          <cell r="E25">
            <v>10</v>
          </cell>
          <cell r="F25" t="str">
            <v>Z</v>
          </cell>
          <cell r="G25">
            <v>3</v>
          </cell>
          <cell r="H25" t="str">
            <v>C5709A-10Z-3</v>
          </cell>
          <cell r="I25">
            <v>0.83</v>
          </cell>
          <cell r="J25">
            <v>16.285</v>
          </cell>
        </row>
        <row r="26">
          <cell r="A26" t="str">
            <v>11-1</v>
          </cell>
          <cell r="B26">
            <v>5057</v>
          </cell>
          <cell r="C26">
            <v>9</v>
          </cell>
          <cell r="D26" t="str">
            <v>A</v>
          </cell>
          <cell r="E26">
            <v>11</v>
          </cell>
          <cell r="F26" t="str">
            <v>Z</v>
          </cell>
          <cell r="G26">
            <v>1</v>
          </cell>
          <cell r="H26" t="str">
            <v>C5709A-11Z-1</v>
          </cell>
          <cell r="I26">
            <v>0.86499999999999999</v>
          </cell>
          <cell r="J26">
            <v>16.899999999999999</v>
          </cell>
        </row>
        <row r="27">
          <cell r="A27" t="str">
            <v>12-1</v>
          </cell>
          <cell r="B27">
            <v>5057</v>
          </cell>
          <cell r="C27">
            <v>9</v>
          </cell>
          <cell r="D27" t="str">
            <v>A</v>
          </cell>
          <cell r="E27">
            <v>12</v>
          </cell>
          <cell r="F27" t="str">
            <v>Z</v>
          </cell>
          <cell r="G27">
            <v>1</v>
          </cell>
          <cell r="H27" t="str">
            <v>C5709A-12Z-1</v>
          </cell>
          <cell r="I27">
            <v>0.84499999999999997</v>
          </cell>
          <cell r="J27">
            <v>17.7</v>
          </cell>
        </row>
        <row r="28">
          <cell r="A28" t="str">
            <v>12-2</v>
          </cell>
          <cell r="B28">
            <v>5057</v>
          </cell>
          <cell r="C28">
            <v>9</v>
          </cell>
          <cell r="D28" t="str">
            <v>A</v>
          </cell>
          <cell r="E28">
            <v>12</v>
          </cell>
          <cell r="F28" t="str">
            <v>Z</v>
          </cell>
          <cell r="G28">
            <v>2</v>
          </cell>
          <cell r="H28" t="str">
            <v>C5709A-12Z-2</v>
          </cell>
          <cell r="I28">
            <v>0.85</v>
          </cell>
          <cell r="J28">
            <v>18.545000000000002</v>
          </cell>
        </row>
        <row r="29">
          <cell r="A29" t="str">
            <v>12-3</v>
          </cell>
          <cell r="B29">
            <v>5057</v>
          </cell>
          <cell r="C29">
            <v>9</v>
          </cell>
          <cell r="D29" t="str">
            <v>A</v>
          </cell>
          <cell r="E29">
            <v>12</v>
          </cell>
          <cell r="F29" t="str">
            <v>Z</v>
          </cell>
          <cell r="G29">
            <v>3</v>
          </cell>
          <cell r="H29" t="str">
            <v>C5709A-12Z-3</v>
          </cell>
          <cell r="I29">
            <v>0.71</v>
          </cell>
          <cell r="J29">
            <v>19.395</v>
          </cell>
        </row>
        <row r="30">
          <cell r="A30" t="str">
            <v>12-4</v>
          </cell>
          <cell r="B30">
            <v>5057</v>
          </cell>
          <cell r="C30">
            <v>9</v>
          </cell>
          <cell r="D30" t="str">
            <v>A</v>
          </cell>
          <cell r="E30">
            <v>12</v>
          </cell>
          <cell r="F30" t="str">
            <v>Z</v>
          </cell>
          <cell r="G30">
            <v>4</v>
          </cell>
          <cell r="H30" t="str">
            <v>C5709A-12Z-4</v>
          </cell>
          <cell r="I30">
            <v>0.745</v>
          </cell>
          <cell r="J30">
            <v>20.105</v>
          </cell>
        </row>
        <row r="31">
          <cell r="A31" t="str">
            <v>13-1</v>
          </cell>
          <cell r="B31">
            <v>5057</v>
          </cell>
          <cell r="C31">
            <v>9</v>
          </cell>
          <cell r="D31" t="str">
            <v>A</v>
          </cell>
          <cell r="E31">
            <v>13</v>
          </cell>
          <cell r="F31" t="str">
            <v>Z</v>
          </cell>
          <cell r="G31">
            <v>1</v>
          </cell>
          <cell r="H31" t="str">
            <v>C5709A-13Z-1</v>
          </cell>
          <cell r="I31">
            <v>0.995</v>
          </cell>
          <cell r="J31">
            <v>20.7</v>
          </cell>
        </row>
        <row r="32">
          <cell r="A32" t="str">
            <v>13-2</v>
          </cell>
          <cell r="B32">
            <v>5057</v>
          </cell>
          <cell r="C32">
            <v>9</v>
          </cell>
          <cell r="D32" t="str">
            <v>A</v>
          </cell>
          <cell r="E32">
            <v>13</v>
          </cell>
          <cell r="F32" t="str">
            <v>Z</v>
          </cell>
          <cell r="G32">
            <v>2</v>
          </cell>
          <cell r="H32" t="str">
            <v>C5709A-13Z-2</v>
          </cell>
          <cell r="I32">
            <v>0.78</v>
          </cell>
          <cell r="J32">
            <v>21.695</v>
          </cell>
        </row>
        <row r="33">
          <cell r="A33" t="str">
            <v>13-3</v>
          </cell>
          <cell r="B33">
            <v>5057</v>
          </cell>
          <cell r="C33">
            <v>9</v>
          </cell>
          <cell r="D33" t="str">
            <v>A</v>
          </cell>
          <cell r="E33">
            <v>13</v>
          </cell>
          <cell r="F33" t="str">
            <v>Z</v>
          </cell>
          <cell r="G33">
            <v>3</v>
          </cell>
          <cell r="H33" t="str">
            <v>C5709A-13Z-3</v>
          </cell>
          <cell r="I33">
            <v>0.755</v>
          </cell>
          <cell r="J33">
            <v>22.475000000000001</v>
          </cell>
        </row>
        <row r="34">
          <cell r="A34" t="str">
            <v>13-4</v>
          </cell>
          <cell r="B34">
            <v>5057</v>
          </cell>
          <cell r="C34">
            <v>9</v>
          </cell>
          <cell r="D34" t="str">
            <v>A</v>
          </cell>
          <cell r="E34">
            <v>13</v>
          </cell>
          <cell r="F34" t="str">
            <v>Z</v>
          </cell>
          <cell r="G34">
            <v>4</v>
          </cell>
          <cell r="H34" t="str">
            <v>C5709A-13Z-4</v>
          </cell>
          <cell r="I34">
            <v>0.63500000000000001</v>
          </cell>
          <cell r="J34">
            <v>23.23</v>
          </cell>
        </row>
        <row r="35">
          <cell r="A35" t="str">
            <v>14-1</v>
          </cell>
          <cell r="B35">
            <v>5057</v>
          </cell>
          <cell r="C35">
            <v>9</v>
          </cell>
          <cell r="D35" t="str">
            <v>A</v>
          </cell>
          <cell r="E35">
            <v>14</v>
          </cell>
          <cell r="F35" t="str">
            <v>Z</v>
          </cell>
          <cell r="G35">
            <v>1</v>
          </cell>
          <cell r="H35" t="str">
            <v>C5709A-14Z-1</v>
          </cell>
          <cell r="I35">
            <v>0.91</v>
          </cell>
          <cell r="J35">
            <v>23.7</v>
          </cell>
        </row>
        <row r="36">
          <cell r="A36" t="str">
            <v>14-2</v>
          </cell>
          <cell r="B36">
            <v>5057</v>
          </cell>
          <cell r="C36">
            <v>9</v>
          </cell>
          <cell r="D36" t="str">
            <v>A</v>
          </cell>
          <cell r="E36">
            <v>14</v>
          </cell>
          <cell r="F36" t="str">
            <v>Z</v>
          </cell>
          <cell r="G36">
            <v>2</v>
          </cell>
          <cell r="H36" t="str">
            <v>C5709A-14Z-2</v>
          </cell>
          <cell r="I36">
            <v>0.82</v>
          </cell>
          <cell r="J36">
            <v>24.61</v>
          </cell>
        </row>
        <row r="37">
          <cell r="A37" t="str">
            <v>14-3</v>
          </cell>
          <cell r="B37">
            <v>5057</v>
          </cell>
          <cell r="C37">
            <v>9</v>
          </cell>
          <cell r="D37" t="str">
            <v>A</v>
          </cell>
          <cell r="E37">
            <v>14</v>
          </cell>
          <cell r="F37" t="str">
            <v>Z</v>
          </cell>
          <cell r="G37">
            <v>3</v>
          </cell>
          <cell r="H37" t="str">
            <v>C5709A-14Z-3</v>
          </cell>
          <cell r="I37">
            <v>0.66500000000000004</v>
          </cell>
          <cell r="J37">
            <v>25.43</v>
          </cell>
        </row>
        <row r="38">
          <cell r="A38" t="str">
            <v>14-4</v>
          </cell>
          <cell r="B38">
            <v>5057</v>
          </cell>
          <cell r="C38">
            <v>9</v>
          </cell>
          <cell r="D38" t="str">
            <v>A</v>
          </cell>
          <cell r="E38">
            <v>14</v>
          </cell>
          <cell r="F38" t="str">
            <v>Z</v>
          </cell>
          <cell r="G38">
            <v>4</v>
          </cell>
          <cell r="H38" t="str">
            <v>C5709A-14Z-4</v>
          </cell>
          <cell r="I38">
            <v>0.77</v>
          </cell>
          <cell r="J38">
            <v>26.094999999999999</v>
          </cell>
        </row>
        <row r="39">
          <cell r="A39" t="str">
            <v>15-1</v>
          </cell>
          <cell r="B39">
            <v>5057</v>
          </cell>
          <cell r="C39">
            <v>9</v>
          </cell>
          <cell r="D39" t="str">
            <v>A</v>
          </cell>
          <cell r="E39">
            <v>15</v>
          </cell>
          <cell r="F39" t="str">
            <v>Z</v>
          </cell>
          <cell r="G39">
            <v>1</v>
          </cell>
          <cell r="H39" t="str">
            <v>C5709A-15Z-1</v>
          </cell>
          <cell r="I39">
            <v>0.77500000000000002</v>
          </cell>
          <cell r="J39">
            <v>26.7</v>
          </cell>
        </row>
        <row r="40">
          <cell r="A40" t="str">
            <v>15-2</v>
          </cell>
          <cell r="B40">
            <v>5057</v>
          </cell>
          <cell r="C40">
            <v>9</v>
          </cell>
          <cell r="D40" t="str">
            <v>A</v>
          </cell>
          <cell r="E40">
            <v>15</v>
          </cell>
          <cell r="F40" t="str">
            <v>Z</v>
          </cell>
          <cell r="G40">
            <v>2</v>
          </cell>
          <cell r="H40" t="str">
            <v>C5709A-15Z-2</v>
          </cell>
          <cell r="I40">
            <v>0.8</v>
          </cell>
          <cell r="J40">
            <v>27.475000000000001</v>
          </cell>
        </row>
        <row r="41">
          <cell r="A41" t="str">
            <v>15-3</v>
          </cell>
          <cell r="B41">
            <v>5057</v>
          </cell>
          <cell r="C41">
            <v>9</v>
          </cell>
          <cell r="D41" t="str">
            <v>A</v>
          </cell>
          <cell r="E41">
            <v>15</v>
          </cell>
          <cell r="F41" t="str">
            <v>Z</v>
          </cell>
          <cell r="G41">
            <v>3</v>
          </cell>
          <cell r="H41" t="str">
            <v>C5709A-15Z-3</v>
          </cell>
          <cell r="I41">
            <v>0.65</v>
          </cell>
          <cell r="J41">
            <v>28.274999999999999</v>
          </cell>
        </row>
        <row r="42">
          <cell r="A42" t="str">
            <v>15-4</v>
          </cell>
          <cell r="B42">
            <v>5057</v>
          </cell>
          <cell r="C42">
            <v>9</v>
          </cell>
          <cell r="D42" t="str">
            <v>A</v>
          </cell>
          <cell r="E42">
            <v>15</v>
          </cell>
          <cell r="F42" t="str">
            <v>Z</v>
          </cell>
          <cell r="G42">
            <v>4</v>
          </cell>
          <cell r="H42" t="str">
            <v>C5709A-15Z-4</v>
          </cell>
          <cell r="I42">
            <v>0.91</v>
          </cell>
          <cell r="J42">
            <v>28.925000000000001</v>
          </cell>
        </row>
        <row r="43">
          <cell r="A43" t="str">
            <v>16-1</v>
          </cell>
          <cell r="B43">
            <v>5057</v>
          </cell>
          <cell r="C43">
            <v>9</v>
          </cell>
          <cell r="D43" t="str">
            <v>A</v>
          </cell>
          <cell r="E43">
            <v>16</v>
          </cell>
          <cell r="F43" t="str">
            <v>Z</v>
          </cell>
          <cell r="G43">
            <v>1</v>
          </cell>
          <cell r="H43" t="str">
            <v>C5709A-16Z-1</v>
          </cell>
          <cell r="I43">
            <v>0.52</v>
          </cell>
          <cell r="J43">
            <v>29.7</v>
          </cell>
        </row>
        <row r="44">
          <cell r="A44" t="str">
            <v>16-2</v>
          </cell>
          <cell r="B44">
            <v>5057</v>
          </cell>
          <cell r="C44">
            <v>9</v>
          </cell>
          <cell r="D44" t="str">
            <v>A</v>
          </cell>
          <cell r="E44">
            <v>16</v>
          </cell>
          <cell r="F44" t="str">
            <v>Z</v>
          </cell>
          <cell r="G44">
            <v>2</v>
          </cell>
          <cell r="H44" t="str">
            <v>C5709A-16Z-2</v>
          </cell>
          <cell r="I44">
            <v>0.90500000000000003</v>
          </cell>
          <cell r="J44">
            <v>30.22</v>
          </cell>
        </row>
        <row r="45">
          <cell r="A45" t="str">
            <v>16-3</v>
          </cell>
          <cell r="B45">
            <v>5057</v>
          </cell>
          <cell r="C45">
            <v>9</v>
          </cell>
          <cell r="D45" t="str">
            <v>A</v>
          </cell>
          <cell r="E45">
            <v>16</v>
          </cell>
          <cell r="F45" t="str">
            <v>Z</v>
          </cell>
          <cell r="G45">
            <v>3</v>
          </cell>
          <cell r="H45" t="str">
            <v>C5709A-16Z-3</v>
          </cell>
          <cell r="I45">
            <v>0.84499999999999997</v>
          </cell>
          <cell r="J45">
            <v>31.125</v>
          </cell>
        </row>
        <row r="46">
          <cell r="A46" t="str">
            <v>16-4</v>
          </cell>
          <cell r="B46">
            <v>5057</v>
          </cell>
          <cell r="C46">
            <v>9</v>
          </cell>
          <cell r="D46" t="str">
            <v>A</v>
          </cell>
          <cell r="E46">
            <v>16</v>
          </cell>
          <cell r="F46" t="str">
            <v>Z</v>
          </cell>
          <cell r="G46">
            <v>4</v>
          </cell>
          <cell r="H46" t="str">
            <v>C5709A-16Z-4</v>
          </cell>
          <cell r="I46">
            <v>0.87</v>
          </cell>
          <cell r="J46">
            <v>31.97</v>
          </cell>
        </row>
        <row r="47">
          <cell r="A47" t="str">
            <v>17-1</v>
          </cell>
          <cell r="B47">
            <v>5057</v>
          </cell>
          <cell r="C47">
            <v>9</v>
          </cell>
          <cell r="D47" t="str">
            <v>A</v>
          </cell>
          <cell r="E47">
            <v>17</v>
          </cell>
          <cell r="F47" t="str">
            <v>Z</v>
          </cell>
          <cell r="G47">
            <v>1</v>
          </cell>
          <cell r="H47" t="str">
            <v>C5709A-17Z-1</v>
          </cell>
          <cell r="I47">
            <v>0.85499999999999998</v>
          </cell>
          <cell r="J47">
            <v>32.700000000000003</v>
          </cell>
        </row>
        <row r="48">
          <cell r="A48" t="str">
            <v>17-2</v>
          </cell>
          <cell r="B48">
            <v>5057</v>
          </cell>
          <cell r="C48">
            <v>9</v>
          </cell>
          <cell r="D48" t="str">
            <v>A</v>
          </cell>
          <cell r="E48">
            <v>17</v>
          </cell>
          <cell r="F48" t="str">
            <v>Z</v>
          </cell>
          <cell r="G48">
            <v>2</v>
          </cell>
          <cell r="H48" t="str">
            <v>C5709A-17Z-2</v>
          </cell>
          <cell r="I48">
            <v>0.76</v>
          </cell>
          <cell r="J48">
            <v>33.555</v>
          </cell>
        </row>
        <row r="49">
          <cell r="A49" t="str">
            <v>17-3</v>
          </cell>
          <cell r="B49">
            <v>5057</v>
          </cell>
          <cell r="C49">
            <v>9</v>
          </cell>
          <cell r="D49" t="str">
            <v>A</v>
          </cell>
          <cell r="E49">
            <v>17</v>
          </cell>
          <cell r="F49" t="str">
            <v>Z</v>
          </cell>
          <cell r="G49">
            <v>3</v>
          </cell>
          <cell r="H49" t="str">
            <v>C5709A-17Z-3</v>
          </cell>
          <cell r="I49">
            <v>0.76</v>
          </cell>
          <cell r="J49">
            <v>34.314999999999998</v>
          </cell>
        </row>
        <row r="50">
          <cell r="A50" t="str">
            <v>17-4</v>
          </cell>
          <cell r="B50">
            <v>5057</v>
          </cell>
          <cell r="C50">
            <v>9</v>
          </cell>
          <cell r="D50" t="str">
            <v>A</v>
          </cell>
          <cell r="E50">
            <v>17</v>
          </cell>
          <cell r="F50" t="str">
            <v>Z</v>
          </cell>
          <cell r="G50">
            <v>4</v>
          </cell>
          <cell r="H50" t="str">
            <v>C5709A-17Z-4</v>
          </cell>
          <cell r="I50">
            <v>0.61499999999999999</v>
          </cell>
          <cell r="J50">
            <v>35.075000000000003</v>
          </cell>
        </row>
        <row r="51">
          <cell r="A51" t="str">
            <v>18-1</v>
          </cell>
          <cell r="B51">
            <v>5057</v>
          </cell>
          <cell r="C51">
            <v>9</v>
          </cell>
          <cell r="D51" t="str">
            <v>A</v>
          </cell>
          <cell r="E51">
            <v>18</v>
          </cell>
          <cell r="F51" t="str">
            <v>Z</v>
          </cell>
          <cell r="G51">
            <v>1</v>
          </cell>
          <cell r="H51" t="str">
            <v>C5709A-18Z-1</v>
          </cell>
          <cell r="I51">
            <v>0.70499999999999996</v>
          </cell>
          <cell r="J51">
            <v>35.700000000000003</v>
          </cell>
        </row>
        <row r="52">
          <cell r="A52" t="str">
            <v>18-2</v>
          </cell>
          <cell r="B52">
            <v>5057</v>
          </cell>
          <cell r="C52">
            <v>9</v>
          </cell>
          <cell r="D52" t="str">
            <v>A</v>
          </cell>
          <cell r="E52">
            <v>18</v>
          </cell>
          <cell r="F52" t="str">
            <v>Z</v>
          </cell>
          <cell r="G52">
            <v>2</v>
          </cell>
          <cell r="H52" t="str">
            <v>C5709A-18Z-2</v>
          </cell>
          <cell r="I52">
            <v>0.73</v>
          </cell>
          <cell r="J52">
            <v>36.405000000000001</v>
          </cell>
        </row>
        <row r="53">
          <cell r="A53" t="str">
            <v>18-3</v>
          </cell>
          <cell r="B53">
            <v>5057</v>
          </cell>
          <cell r="C53">
            <v>9</v>
          </cell>
          <cell r="D53" t="str">
            <v>A</v>
          </cell>
          <cell r="E53">
            <v>18</v>
          </cell>
          <cell r="F53" t="str">
            <v>Z</v>
          </cell>
          <cell r="G53">
            <v>3</v>
          </cell>
          <cell r="H53" t="str">
            <v>C5709A-18Z-3</v>
          </cell>
          <cell r="I53">
            <v>0.91500000000000004</v>
          </cell>
          <cell r="J53">
            <v>37.134999999999998</v>
          </cell>
        </row>
        <row r="54">
          <cell r="A54" t="str">
            <v>18-4</v>
          </cell>
          <cell r="B54">
            <v>5057</v>
          </cell>
          <cell r="C54">
            <v>9</v>
          </cell>
          <cell r="D54" t="str">
            <v>A</v>
          </cell>
          <cell r="E54">
            <v>18</v>
          </cell>
          <cell r="F54" t="str">
            <v>Z</v>
          </cell>
          <cell r="G54">
            <v>4</v>
          </cell>
          <cell r="H54" t="str">
            <v>C5709A-18Z-4</v>
          </cell>
          <cell r="I54">
            <v>0.83</v>
          </cell>
          <cell r="J54">
            <v>38.049999999999997</v>
          </cell>
        </row>
        <row r="55">
          <cell r="A55" t="str">
            <v>19-1</v>
          </cell>
          <cell r="B55">
            <v>5057</v>
          </cell>
          <cell r="C55">
            <v>9</v>
          </cell>
          <cell r="D55" t="str">
            <v>A</v>
          </cell>
          <cell r="E55">
            <v>19</v>
          </cell>
          <cell r="F55" t="str">
            <v>Z</v>
          </cell>
          <cell r="G55">
            <v>1</v>
          </cell>
          <cell r="H55" t="str">
            <v>C5709A-19Z-1</v>
          </cell>
          <cell r="I55">
            <v>0.54500000000000004</v>
          </cell>
          <cell r="J55">
            <v>38.700000000000003</v>
          </cell>
        </row>
        <row r="56">
          <cell r="A56" t="str">
            <v>19-2</v>
          </cell>
          <cell r="B56">
            <v>5057</v>
          </cell>
          <cell r="C56">
            <v>9</v>
          </cell>
          <cell r="D56" t="str">
            <v>A</v>
          </cell>
          <cell r="E56">
            <v>19</v>
          </cell>
          <cell r="F56" t="str">
            <v>Z</v>
          </cell>
          <cell r="G56">
            <v>2</v>
          </cell>
          <cell r="H56" t="str">
            <v>C5709A-19Z-2</v>
          </cell>
          <cell r="I56">
            <v>0.95</v>
          </cell>
          <cell r="J56">
            <v>39.244999999999997</v>
          </cell>
        </row>
        <row r="57">
          <cell r="A57" t="str">
            <v>19-3</v>
          </cell>
          <cell r="B57">
            <v>5057</v>
          </cell>
          <cell r="C57">
            <v>9</v>
          </cell>
          <cell r="D57" t="str">
            <v>A</v>
          </cell>
          <cell r="E57">
            <v>19</v>
          </cell>
          <cell r="F57" t="str">
            <v>Z</v>
          </cell>
          <cell r="G57">
            <v>3</v>
          </cell>
          <cell r="H57" t="str">
            <v>C5709A-19Z-3</v>
          </cell>
          <cell r="I57">
            <v>0.62</v>
          </cell>
          <cell r="J57">
            <v>40.195</v>
          </cell>
        </row>
        <row r="58">
          <cell r="A58" t="str">
            <v>19-4</v>
          </cell>
          <cell r="B58">
            <v>5057</v>
          </cell>
          <cell r="C58">
            <v>9</v>
          </cell>
          <cell r="D58" t="str">
            <v>A</v>
          </cell>
          <cell r="E58">
            <v>19</v>
          </cell>
          <cell r="F58" t="str">
            <v>Z</v>
          </cell>
          <cell r="G58">
            <v>4</v>
          </cell>
          <cell r="H58" t="str">
            <v>C5709A-19Z-4</v>
          </cell>
          <cell r="I58">
            <v>0.82499999999999996</v>
          </cell>
          <cell r="J58">
            <v>40.814999999999998</v>
          </cell>
        </row>
        <row r="59">
          <cell r="A59" t="str">
            <v>20-1</v>
          </cell>
          <cell r="B59">
            <v>5057</v>
          </cell>
          <cell r="C59">
            <v>9</v>
          </cell>
          <cell r="D59" t="str">
            <v>A</v>
          </cell>
          <cell r="E59">
            <v>20</v>
          </cell>
          <cell r="F59" t="str">
            <v>Z</v>
          </cell>
          <cell r="G59">
            <v>1</v>
          </cell>
          <cell r="H59" t="str">
            <v>C5709A-20Z-1</v>
          </cell>
          <cell r="I59">
            <v>0.98499999999999999</v>
          </cell>
          <cell r="J59">
            <v>41.7</v>
          </cell>
        </row>
        <row r="60">
          <cell r="A60" t="str">
            <v>20-2</v>
          </cell>
          <cell r="B60">
            <v>5057</v>
          </cell>
          <cell r="C60">
            <v>9</v>
          </cell>
          <cell r="D60" t="str">
            <v>A</v>
          </cell>
          <cell r="E60">
            <v>20</v>
          </cell>
          <cell r="F60" t="str">
            <v>Z</v>
          </cell>
          <cell r="G60">
            <v>2</v>
          </cell>
          <cell r="H60" t="str">
            <v>C5709A-20Z-2</v>
          </cell>
          <cell r="I60">
            <v>0.68</v>
          </cell>
          <cell r="J60">
            <v>42.685000000000002</v>
          </cell>
        </row>
        <row r="61">
          <cell r="A61" t="str">
            <v>20-3</v>
          </cell>
          <cell r="B61">
            <v>5057</v>
          </cell>
          <cell r="C61">
            <v>9</v>
          </cell>
          <cell r="D61" t="str">
            <v>A</v>
          </cell>
          <cell r="E61">
            <v>20</v>
          </cell>
          <cell r="F61" t="str">
            <v>Z</v>
          </cell>
          <cell r="G61">
            <v>3</v>
          </cell>
          <cell r="H61" t="str">
            <v>C5709A-20Z-3</v>
          </cell>
          <cell r="I61">
            <v>0.80500000000000005</v>
          </cell>
          <cell r="J61">
            <v>43.365000000000002</v>
          </cell>
        </row>
        <row r="62">
          <cell r="A62" t="str">
            <v>20-4</v>
          </cell>
          <cell r="B62">
            <v>5057</v>
          </cell>
          <cell r="C62">
            <v>9</v>
          </cell>
          <cell r="D62" t="str">
            <v>A</v>
          </cell>
          <cell r="E62">
            <v>20</v>
          </cell>
          <cell r="F62" t="str">
            <v>Z</v>
          </cell>
          <cell r="G62">
            <v>4</v>
          </cell>
          <cell r="H62" t="str">
            <v>C5709A-20Z-4</v>
          </cell>
          <cell r="I62">
            <v>0.71499999999999997</v>
          </cell>
          <cell r="J62">
            <v>44.17</v>
          </cell>
        </row>
        <row r="63">
          <cell r="A63" t="str">
            <v>21-1</v>
          </cell>
          <cell r="B63">
            <v>5057</v>
          </cell>
          <cell r="C63">
            <v>9</v>
          </cell>
          <cell r="D63" t="str">
            <v>A</v>
          </cell>
          <cell r="E63">
            <v>21</v>
          </cell>
          <cell r="F63" t="str">
            <v>Z</v>
          </cell>
          <cell r="G63">
            <v>1</v>
          </cell>
          <cell r="H63" t="str">
            <v>C5709A-21Z-1</v>
          </cell>
          <cell r="I63">
            <v>0.30499999999999999</v>
          </cell>
          <cell r="J63">
            <v>44.7</v>
          </cell>
        </row>
        <row r="64">
          <cell r="A64" t="str">
            <v>22-1</v>
          </cell>
          <cell r="B64">
            <v>5057</v>
          </cell>
          <cell r="C64">
            <v>9</v>
          </cell>
          <cell r="D64" t="str">
            <v>A</v>
          </cell>
          <cell r="E64">
            <v>22</v>
          </cell>
          <cell r="F64" t="str">
            <v>Z</v>
          </cell>
          <cell r="G64">
            <v>1</v>
          </cell>
          <cell r="H64" t="str">
            <v>C5709A-22Z-1</v>
          </cell>
          <cell r="I64">
            <v>0.95499999999999996</v>
          </cell>
          <cell r="J64">
            <v>45</v>
          </cell>
        </row>
        <row r="65">
          <cell r="A65" t="str">
            <v>22-2</v>
          </cell>
          <cell r="B65">
            <v>5057</v>
          </cell>
          <cell r="C65">
            <v>9</v>
          </cell>
          <cell r="D65" t="str">
            <v>A</v>
          </cell>
          <cell r="E65">
            <v>22</v>
          </cell>
          <cell r="F65" t="str">
            <v>Z</v>
          </cell>
          <cell r="G65">
            <v>2</v>
          </cell>
          <cell r="H65" t="str">
            <v>C5709A-22Z-2</v>
          </cell>
          <cell r="I65">
            <v>0.97499999999999998</v>
          </cell>
          <cell r="J65">
            <v>45.954999999999998</v>
          </cell>
        </row>
        <row r="66">
          <cell r="A66" t="str">
            <v>22-3</v>
          </cell>
          <cell r="B66">
            <v>5057</v>
          </cell>
          <cell r="C66">
            <v>9</v>
          </cell>
          <cell r="D66" t="str">
            <v>A</v>
          </cell>
          <cell r="E66">
            <v>22</v>
          </cell>
          <cell r="F66" t="str">
            <v>Z</v>
          </cell>
          <cell r="G66">
            <v>3</v>
          </cell>
          <cell r="H66" t="str">
            <v>C5709A-22Z-3</v>
          </cell>
          <cell r="I66">
            <v>0.93500000000000005</v>
          </cell>
          <cell r="J66">
            <v>46.93</v>
          </cell>
        </row>
        <row r="67">
          <cell r="A67" t="str">
            <v>23-1</v>
          </cell>
          <cell r="B67">
            <v>5057</v>
          </cell>
          <cell r="C67">
            <v>9</v>
          </cell>
          <cell r="D67" t="str">
            <v>A</v>
          </cell>
          <cell r="E67">
            <v>23</v>
          </cell>
          <cell r="F67" t="str">
            <v>Z</v>
          </cell>
          <cell r="G67">
            <v>1</v>
          </cell>
          <cell r="H67" t="str">
            <v>C5709A-23Z-1</v>
          </cell>
          <cell r="I67">
            <v>0.90500000000000003</v>
          </cell>
          <cell r="J67">
            <v>47.7</v>
          </cell>
        </row>
        <row r="68">
          <cell r="A68" t="str">
            <v>23-2</v>
          </cell>
          <cell r="B68">
            <v>5057</v>
          </cell>
          <cell r="C68">
            <v>9</v>
          </cell>
          <cell r="D68" t="str">
            <v>A</v>
          </cell>
          <cell r="E68">
            <v>23</v>
          </cell>
          <cell r="F68" t="str">
            <v>Z</v>
          </cell>
          <cell r="G68">
            <v>2</v>
          </cell>
          <cell r="H68" t="str">
            <v>C5709A-23Z-2</v>
          </cell>
          <cell r="I68">
            <v>0.81499999999999995</v>
          </cell>
          <cell r="J68">
            <v>48.604999999999997</v>
          </cell>
        </row>
        <row r="69">
          <cell r="A69" t="str">
            <v>23-3</v>
          </cell>
          <cell r="B69">
            <v>5057</v>
          </cell>
          <cell r="C69">
            <v>9</v>
          </cell>
          <cell r="D69" t="str">
            <v>A</v>
          </cell>
          <cell r="E69">
            <v>23</v>
          </cell>
          <cell r="F69" t="str">
            <v>Z</v>
          </cell>
          <cell r="G69">
            <v>3</v>
          </cell>
          <cell r="H69" t="str">
            <v>C5709A-23Z-3</v>
          </cell>
          <cell r="I69">
            <v>0.59</v>
          </cell>
          <cell r="J69">
            <v>49.42</v>
          </cell>
        </row>
        <row r="70">
          <cell r="A70" t="str">
            <v>23-4</v>
          </cell>
          <cell r="B70">
            <v>5057</v>
          </cell>
          <cell r="C70">
            <v>9</v>
          </cell>
          <cell r="D70" t="str">
            <v>A</v>
          </cell>
          <cell r="E70">
            <v>23</v>
          </cell>
          <cell r="F70" t="str">
            <v>Z</v>
          </cell>
          <cell r="G70">
            <v>4</v>
          </cell>
          <cell r="H70" t="str">
            <v>C5709A-23Z-4</v>
          </cell>
          <cell r="I70">
            <v>0.66500000000000004</v>
          </cell>
          <cell r="J70">
            <v>50.01</v>
          </cell>
        </row>
        <row r="71">
          <cell r="A71" t="str">
            <v>24-1</v>
          </cell>
          <cell r="B71">
            <v>5057</v>
          </cell>
          <cell r="C71">
            <v>9</v>
          </cell>
          <cell r="D71" t="str">
            <v>A</v>
          </cell>
          <cell r="E71">
            <v>24</v>
          </cell>
          <cell r="F71" t="str">
            <v>Z</v>
          </cell>
          <cell r="G71">
            <v>1</v>
          </cell>
          <cell r="H71" t="str">
            <v>C5709A-24Z-1</v>
          </cell>
          <cell r="I71">
            <v>0.82</v>
          </cell>
          <cell r="J71">
            <v>50.7</v>
          </cell>
        </row>
        <row r="72">
          <cell r="A72" t="str">
            <v>24-2</v>
          </cell>
          <cell r="B72">
            <v>5057</v>
          </cell>
          <cell r="C72">
            <v>9</v>
          </cell>
          <cell r="D72" t="str">
            <v>A</v>
          </cell>
          <cell r="E72">
            <v>24</v>
          </cell>
          <cell r="F72" t="str">
            <v>Z</v>
          </cell>
          <cell r="G72">
            <v>2</v>
          </cell>
          <cell r="H72" t="str">
            <v>C5709A-24Z-2</v>
          </cell>
          <cell r="I72">
            <v>0.48</v>
          </cell>
          <cell r="J72">
            <v>51.52</v>
          </cell>
        </row>
        <row r="73">
          <cell r="A73" t="str">
            <v>24-3</v>
          </cell>
          <cell r="B73">
            <v>5057</v>
          </cell>
          <cell r="C73">
            <v>9</v>
          </cell>
          <cell r="D73" t="str">
            <v>A</v>
          </cell>
          <cell r="E73">
            <v>24</v>
          </cell>
          <cell r="F73" t="str">
            <v>Z</v>
          </cell>
          <cell r="G73">
            <v>3</v>
          </cell>
          <cell r="H73" t="str">
            <v>C5709A-24Z-3</v>
          </cell>
          <cell r="I73">
            <v>0.95</v>
          </cell>
          <cell r="J73">
            <v>52</v>
          </cell>
        </row>
        <row r="74">
          <cell r="A74" t="str">
            <v>24-4</v>
          </cell>
          <cell r="B74">
            <v>5057</v>
          </cell>
          <cell r="C74">
            <v>9</v>
          </cell>
          <cell r="D74" t="str">
            <v>A</v>
          </cell>
          <cell r="E74">
            <v>24</v>
          </cell>
          <cell r="F74" t="str">
            <v>Z</v>
          </cell>
          <cell r="G74">
            <v>4</v>
          </cell>
          <cell r="H74" t="str">
            <v>C5709A-24Z-4</v>
          </cell>
          <cell r="I74">
            <v>0.85</v>
          </cell>
          <cell r="J74">
            <v>52.95</v>
          </cell>
        </row>
        <row r="75">
          <cell r="A75" t="str">
            <v>25-1</v>
          </cell>
          <cell r="B75">
            <v>5057</v>
          </cell>
          <cell r="C75">
            <v>9</v>
          </cell>
          <cell r="D75" t="str">
            <v>A</v>
          </cell>
          <cell r="E75">
            <v>25</v>
          </cell>
          <cell r="F75" t="str">
            <v>Z</v>
          </cell>
          <cell r="G75">
            <v>1</v>
          </cell>
          <cell r="H75" t="str">
            <v>C5709A-25Z-1</v>
          </cell>
          <cell r="I75">
            <v>1</v>
          </cell>
          <cell r="J75">
            <v>53.7</v>
          </cell>
        </row>
        <row r="76">
          <cell r="A76" t="str">
            <v>25-2</v>
          </cell>
          <cell r="B76">
            <v>5057</v>
          </cell>
          <cell r="C76">
            <v>9</v>
          </cell>
          <cell r="D76" t="str">
            <v>A</v>
          </cell>
          <cell r="E76">
            <v>25</v>
          </cell>
          <cell r="F76" t="str">
            <v>Z</v>
          </cell>
          <cell r="G76">
            <v>2</v>
          </cell>
          <cell r="H76" t="str">
            <v>C5709A-25Z-2</v>
          </cell>
          <cell r="I76">
            <v>0.73</v>
          </cell>
          <cell r="J76">
            <v>54.7</v>
          </cell>
        </row>
        <row r="77">
          <cell r="A77" t="str">
            <v>25-3</v>
          </cell>
          <cell r="B77">
            <v>5057</v>
          </cell>
          <cell r="C77">
            <v>9</v>
          </cell>
          <cell r="D77" t="str">
            <v>A</v>
          </cell>
          <cell r="E77">
            <v>25</v>
          </cell>
          <cell r="F77" t="str">
            <v>Z</v>
          </cell>
          <cell r="G77">
            <v>3</v>
          </cell>
          <cell r="H77" t="str">
            <v>C5709A-25Z-3</v>
          </cell>
          <cell r="I77">
            <v>0.63</v>
          </cell>
          <cell r="J77">
            <v>55.43</v>
          </cell>
        </row>
        <row r="78">
          <cell r="A78" t="str">
            <v>25-4</v>
          </cell>
          <cell r="B78">
            <v>5057</v>
          </cell>
          <cell r="C78">
            <v>9</v>
          </cell>
          <cell r="D78" t="str">
            <v>A</v>
          </cell>
          <cell r="E78">
            <v>25</v>
          </cell>
          <cell r="F78" t="str">
            <v>Z</v>
          </cell>
          <cell r="G78">
            <v>4</v>
          </cell>
          <cell r="H78" t="str">
            <v>C5709A-25Z-4</v>
          </cell>
          <cell r="I78">
            <v>0.82</v>
          </cell>
          <cell r="J78">
            <v>56.06</v>
          </cell>
        </row>
        <row r="79">
          <cell r="A79" t="str">
            <v>26-1</v>
          </cell>
          <cell r="B79">
            <v>5057</v>
          </cell>
          <cell r="C79">
            <v>9</v>
          </cell>
          <cell r="D79" t="str">
            <v>A</v>
          </cell>
          <cell r="E79">
            <v>26</v>
          </cell>
          <cell r="F79" t="str">
            <v>Z</v>
          </cell>
          <cell r="G79">
            <v>1</v>
          </cell>
          <cell r="H79" t="str">
            <v>C5709A-26Z-1</v>
          </cell>
          <cell r="I79">
            <v>0.88</v>
          </cell>
          <cell r="J79">
            <v>56.7</v>
          </cell>
        </row>
        <row r="80">
          <cell r="A80" t="str">
            <v>26-2</v>
          </cell>
          <cell r="B80">
            <v>5057</v>
          </cell>
          <cell r="C80">
            <v>9</v>
          </cell>
          <cell r="D80" t="str">
            <v>A</v>
          </cell>
          <cell r="E80">
            <v>26</v>
          </cell>
          <cell r="F80" t="str">
            <v>Z</v>
          </cell>
          <cell r="G80">
            <v>2</v>
          </cell>
          <cell r="H80" t="str">
            <v>C5709A-26Z-2</v>
          </cell>
          <cell r="I80">
            <v>0.76</v>
          </cell>
          <cell r="J80">
            <v>57.58</v>
          </cell>
        </row>
        <row r="81">
          <cell r="A81" t="str">
            <v>26-3</v>
          </cell>
          <cell r="B81">
            <v>5057</v>
          </cell>
          <cell r="C81">
            <v>9</v>
          </cell>
          <cell r="D81" t="str">
            <v>A</v>
          </cell>
          <cell r="E81">
            <v>26</v>
          </cell>
          <cell r="F81" t="str">
            <v>Z</v>
          </cell>
          <cell r="G81">
            <v>3</v>
          </cell>
          <cell r="H81" t="str">
            <v>C5709A-26Z-3</v>
          </cell>
          <cell r="I81">
            <v>0.83499999999999996</v>
          </cell>
          <cell r="J81">
            <v>58.34</v>
          </cell>
        </row>
        <row r="82">
          <cell r="A82" t="str">
            <v>26-4</v>
          </cell>
          <cell r="B82">
            <v>5057</v>
          </cell>
          <cell r="C82">
            <v>9</v>
          </cell>
          <cell r="D82" t="str">
            <v>A</v>
          </cell>
          <cell r="E82">
            <v>26</v>
          </cell>
          <cell r="F82" t="str">
            <v>Z</v>
          </cell>
          <cell r="G82">
            <v>4</v>
          </cell>
          <cell r="H82" t="str">
            <v>C5709A-26Z-4</v>
          </cell>
          <cell r="I82">
            <v>0.78</v>
          </cell>
          <cell r="J82">
            <v>59.174999999999997</v>
          </cell>
        </row>
        <row r="83">
          <cell r="A83" t="str">
            <v>27-1</v>
          </cell>
          <cell r="B83">
            <v>5057</v>
          </cell>
          <cell r="C83">
            <v>9</v>
          </cell>
          <cell r="D83" t="str">
            <v>A</v>
          </cell>
          <cell r="E83">
            <v>27</v>
          </cell>
          <cell r="F83" t="str">
            <v>Z</v>
          </cell>
          <cell r="G83">
            <v>1</v>
          </cell>
          <cell r="H83" t="str">
            <v>C5709A-27Z-1</v>
          </cell>
          <cell r="I83">
            <v>0.88500000000000001</v>
          </cell>
          <cell r="J83">
            <v>59.7</v>
          </cell>
        </row>
        <row r="84">
          <cell r="A84" t="str">
            <v>27-2</v>
          </cell>
          <cell r="B84">
            <v>5057</v>
          </cell>
          <cell r="C84">
            <v>9</v>
          </cell>
          <cell r="D84" t="str">
            <v>A</v>
          </cell>
          <cell r="E84">
            <v>27</v>
          </cell>
          <cell r="F84" t="str">
            <v>Z</v>
          </cell>
          <cell r="G84">
            <v>2</v>
          </cell>
          <cell r="H84" t="str">
            <v>C5709A-27Z-2</v>
          </cell>
          <cell r="I84">
            <v>0.85</v>
          </cell>
          <cell r="J84">
            <v>60.585000000000001</v>
          </cell>
        </row>
        <row r="85">
          <cell r="A85" t="str">
            <v>27-3</v>
          </cell>
          <cell r="B85">
            <v>5057</v>
          </cell>
          <cell r="C85">
            <v>9</v>
          </cell>
          <cell r="D85" t="str">
            <v>A</v>
          </cell>
          <cell r="E85">
            <v>27</v>
          </cell>
          <cell r="F85" t="str">
            <v>Z</v>
          </cell>
          <cell r="G85">
            <v>3</v>
          </cell>
          <cell r="H85" t="str">
            <v>C5709A-27Z-3</v>
          </cell>
          <cell r="I85">
            <v>0.68</v>
          </cell>
          <cell r="J85">
            <v>61.435000000000002</v>
          </cell>
        </row>
        <row r="86">
          <cell r="A86" t="str">
            <v>27-4</v>
          </cell>
          <cell r="B86">
            <v>5057</v>
          </cell>
          <cell r="C86">
            <v>9</v>
          </cell>
          <cell r="D86" t="str">
            <v>A</v>
          </cell>
          <cell r="E86">
            <v>27</v>
          </cell>
          <cell r="F86" t="str">
            <v>Z</v>
          </cell>
          <cell r="G86">
            <v>4</v>
          </cell>
          <cell r="H86" t="str">
            <v>C5709A-27Z-4</v>
          </cell>
          <cell r="I86">
            <v>0.755</v>
          </cell>
          <cell r="J86">
            <v>62.115000000000002</v>
          </cell>
        </row>
        <row r="87">
          <cell r="A87" t="str">
            <v>28-1</v>
          </cell>
          <cell r="B87">
            <v>5057</v>
          </cell>
          <cell r="C87">
            <v>9</v>
          </cell>
          <cell r="D87" t="str">
            <v>A</v>
          </cell>
          <cell r="E87">
            <v>28</v>
          </cell>
          <cell r="F87" t="str">
            <v>Z</v>
          </cell>
          <cell r="G87">
            <v>1</v>
          </cell>
          <cell r="H87" t="str">
            <v>C5709A-28Z-1</v>
          </cell>
          <cell r="I87">
            <v>0.97</v>
          </cell>
          <cell r="J87">
            <v>62.7</v>
          </cell>
        </row>
        <row r="88">
          <cell r="A88" t="str">
            <v>28-2</v>
          </cell>
          <cell r="B88">
            <v>5057</v>
          </cell>
          <cell r="C88">
            <v>9</v>
          </cell>
          <cell r="D88" t="str">
            <v>A</v>
          </cell>
          <cell r="E88">
            <v>28</v>
          </cell>
          <cell r="F88" t="str">
            <v>Z</v>
          </cell>
          <cell r="G88">
            <v>2</v>
          </cell>
          <cell r="H88" t="str">
            <v>C5709A-28Z-2</v>
          </cell>
          <cell r="I88">
            <v>0.745</v>
          </cell>
          <cell r="J88">
            <v>63.67</v>
          </cell>
        </row>
        <row r="89">
          <cell r="A89" t="str">
            <v>28-3</v>
          </cell>
          <cell r="B89">
            <v>5057</v>
          </cell>
          <cell r="C89">
            <v>9</v>
          </cell>
          <cell r="D89" t="str">
            <v>A</v>
          </cell>
          <cell r="E89">
            <v>28</v>
          </cell>
          <cell r="F89" t="str">
            <v>Z</v>
          </cell>
          <cell r="G89">
            <v>3</v>
          </cell>
          <cell r="H89" t="str">
            <v>C5709A-28Z-3</v>
          </cell>
          <cell r="I89">
            <v>0.86499999999999999</v>
          </cell>
          <cell r="J89">
            <v>64.415000000000006</v>
          </cell>
        </row>
        <row r="90">
          <cell r="A90" t="str">
            <v>28-4</v>
          </cell>
          <cell r="B90">
            <v>5057</v>
          </cell>
          <cell r="C90">
            <v>9</v>
          </cell>
          <cell r="D90" t="str">
            <v>A</v>
          </cell>
          <cell r="E90">
            <v>28</v>
          </cell>
          <cell r="F90" t="str">
            <v>Z</v>
          </cell>
          <cell r="G90">
            <v>4</v>
          </cell>
          <cell r="H90" t="str">
            <v>C5709A-28Z-4</v>
          </cell>
          <cell r="I90">
            <v>0.59499999999999997</v>
          </cell>
          <cell r="J90">
            <v>65.28</v>
          </cell>
        </row>
        <row r="91">
          <cell r="A91" t="str">
            <v>29-1</v>
          </cell>
          <cell r="B91">
            <v>5057</v>
          </cell>
          <cell r="C91">
            <v>9</v>
          </cell>
          <cell r="D91" t="str">
            <v>A</v>
          </cell>
          <cell r="E91">
            <v>29</v>
          </cell>
          <cell r="F91" t="str">
            <v>Z</v>
          </cell>
          <cell r="G91">
            <v>1</v>
          </cell>
          <cell r="H91" t="str">
            <v>C5709A-29Z-1</v>
          </cell>
          <cell r="I91">
            <v>0.44500000000000001</v>
          </cell>
          <cell r="J91">
            <v>65.7</v>
          </cell>
        </row>
        <row r="92">
          <cell r="A92" t="str">
            <v>30-1</v>
          </cell>
          <cell r="B92">
            <v>5057</v>
          </cell>
          <cell r="C92">
            <v>9</v>
          </cell>
          <cell r="D92" t="str">
            <v>A</v>
          </cell>
          <cell r="E92">
            <v>30</v>
          </cell>
          <cell r="F92" t="str">
            <v>Z</v>
          </cell>
          <cell r="G92">
            <v>1</v>
          </cell>
          <cell r="H92" t="str">
            <v>C5709A-30Z-1</v>
          </cell>
          <cell r="I92">
            <v>0.89500000000000002</v>
          </cell>
          <cell r="J92">
            <v>66.099999999999994</v>
          </cell>
        </row>
        <row r="93">
          <cell r="A93" t="str">
            <v>30-2</v>
          </cell>
          <cell r="B93">
            <v>5057</v>
          </cell>
          <cell r="C93">
            <v>9</v>
          </cell>
          <cell r="D93" t="str">
            <v>A</v>
          </cell>
          <cell r="E93">
            <v>30</v>
          </cell>
          <cell r="F93" t="str">
            <v>Z</v>
          </cell>
          <cell r="G93">
            <v>2</v>
          </cell>
          <cell r="H93" t="str">
            <v>C5709A-30Z-2</v>
          </cell>
          <cell r="I93">
            <v>0.91</v>
          </cell>
          <cell r="J93">
            <v>66.995000000000005</v>
          </cell>
        </row>
        <row r="94">
          <cell r="A94" t="str">
            <v>30-3</v>
          </cell>
          <cell r="B94">
            <v>5057</v>
          </cell>
          <cell r="C94">
            <v>9</v>
          </cell>
          <cell r="D94" t="str">
            <v>A</v>
          </cell>
          <cell r="E94">
            <v>30</v>
          </cell>
          <cell r="F94" t="str">
            <v>Z</v>
          </cell>
          <cell r="G94">
            <v>3</v>
          </cell>
          <cell r="H94" t="str">
            <v>C5709A-30Z-3</v>
          </cell>
          <cell r="I94">
            <v>0.82</v>
          </cell>
          <cell r="J94">
            <v>67.905000000000001</v>
          </cell>
        </row>
        <row r="95">
          <cell r="A95" t="str">
            <v>31-1</v>
          </cell>
          <cell r="B95">
            <v>5057</v>
          </cell>
          <cell r="C95">
            <v>9</v>
          </cell>
          <cell r="D95" t="str">
            <v>A</v>
          </cell>
          <cell r="E95">
            <v>31</v>
          </cell>
          <cell r="F95" t="str">
            <v>Z</v>
          </cell>
          <cell r="G95">
            <v>1</v>
          </cell>
          <cell r="H95" t="str">
            <v>C5709A-31Z-1</v>
          </cell>
          <cell r="I95">
            <v>0.83499999999999996</v>
          </cell>
          <cell r="J95">
            <v>68.7</v>
          </cell>
        </row>
        <row r="96">
          <cell r="A96" t="str">
            <v>31-2</v>
          </cell>
          <cell r="B96">
            <v>5057</v>
          </cell>
          <cell r="C96">
            <v>9</v>
          </cell>
          <cell r="D96" t="str">
            <v>A</v>
          </cell>
          <cell r="E96">
            <v>31</v>
          </cell>
          <cell r="F96" t="str">
            <v>Z</v>
          </cell>
          <cell r="G96">
            <v>2</v>
          </cell>
          <cell r="H96" t="str">
            <v>C5709A-31Z-2</v>
          </cell>
          <cell r="I96">
            <v>0.89</v>
          </cell>
          <cell r="J96">
            <v>69.534999999999997</v>
          </cell>
        </row>
        <row r="97">
          <cell r="A97" t="str">
            <v>31-3</v>
          </cell>
          <cell r="B97">
            <v>5057</v>
          </cell>
          <cell r="C97">
            <v>9</v>
          </cell>
          <cell r="D97" t="str">
            <v>A</v>
          </cell>
          <cell r="E97">
            <v>31</v>
          </cell>
          <cell r="F97" t="str">
            <v>Z</v>
          </cell>
          <cell r="G97">
            <v>3</v>
          </cell>
          <cell r="H97" t="str">
            <v>C5709A-31Z-3</v>
          </cell>
          <cell r="I97">
            <v>0.59499999999999997</v>
          </cell>
          <cell r="J97">
            <v>70.424999999999997</v>
          </cell>
        </row>
        <row r="98">
          <cell r="A98" t="str">
            <v>31-4</v>
          </cell>
          <cell r="B98">
            <v>5057</v>
          </cell>
          <cell r="C98">
            <v>9</v>
          </cell>
          <cell r="D98" t="str">
            <v>A</v>
          </cell>
          <cell r="E98">
            <v>31</v>
          </cell>
          <cell r="F98" t="str">
            <v>Z</v>
          </cell>
          <cell r="G98">
            <v>4</v>
          </cell>
          <cell r="H98" t="str">
            <v>C5709A-31Z-4</v>
          </cell>
          <cell r="I98">
            <v>0.79</v>
          </cell>
          <cell r="J98">
            <v>71.02</v>
          </cell>
        </row>
        <row r="99">
          <cell r="A99" t="str">
            <v>32-1</v>
          </cell>
          <cell r="B99">
            <v>5057</v>
          </cell>
          <cell r="C99">
            <v>9</v>
          </cell>
          <cell r="D99" t="str">
            <v>A</v>
          </cell>
          <cell r="E99">
            <v>32</v>
          </cell>
          <cell r="F99" t="str">
            <v>Z</v>
          </cell>
          <cell r="G99">
            <v>1</v>
          </cell>
          <cell r="H99" t="str">
            <v>C5709A-32Z-1</v>
          </cell>
          <cell r="I99">
            <v>0.94</v>
          </cell>
          <cell r="J99">
            <v>71.7</v>
          </cell>
        </row>
        <row r="100">
          <cell r="A100" t="str">
            <v>32-2</v>
          </cell>
          <cell r="B100">
            <v>5057</v>
          </cell>
          <cell r="C100">
            <v>9</v>
          </cell>
          <cell r="D100" t="str">
            <v>A</v>
          </cell>
          <cell r="E100">
            <v>32</v>
          </cell>
          <cell r="F100" t="str">
            <v>Z</v>
          </cell>
          <cell r="G100">
            <v>2</v>
          </cell>
          <cell r="H100" t="str">
            <v>C5709A-32Z-2</v>
          </cell>
          <cell r="I100">
            <v>0.68</v>
          </cell>
          <cell r="J100">
            <v>72.64</v>
          </cell>
        </row>
        <row r="101">
          <cell r="A101" t="str">
            <v>32-3</v>
          </cell>
          <cell r="B101">
            <v>5057</v>
          </cell>
          <cell r="C101">
            <v>9</v>
          </cell>
          <cell r="D101" t="str">
            <v>A</v>
          </cell>
          <cell r="E101">
            <v>32</v>
          </cell>
          <cell r="F101" t="str">
            <v>Z</v>
          </cell>
          <cell r="G101">
            <v>3</v>
          </cell>
          <cell r="H101" t="str">
            <v>C5709A-32Z-3</v>
          </cell>
          <cell r="I101">
            <v>0.63</v>
          </cell>
          <cell r="J101">
            <v>73.319999999999993</v>
          </cell>
        </row>
        <row r="102">
          <cell r="A102" t="str">
            <v>32-4</v>
          </cell>
          <cell r="B102">
            <v>5057</v>
          </cell>
          <cell r="C102">
            <v>9</v>
          </cell>
          <cell r="D102" t="str">
            <v>A</v>
          </cell>
          <cell r="E102">
            <v>32</v>
          </cell>
          <cell r="F102" t="str">
            <v>Z</v>
          </cell>
          <cell r="G102">
            <v>4</v>
          </cell>
          <cell r="H102" t="str">
            <v>C5709A-32Z-4</v>
          </cell>
          <cell r="I102">
            <v>0.92500000000000004</v>
          </cell>
          <cell r="J102">
            <v>73.95</v>
          </cell>
        </row>
        <row r="103">
          <cell r="A103" t="str">
            <v>33-1</v>
          </cell>
          <cell r="B103">
            <v>5057</v>
          </cell>
          <cell r="C103">
            <v>9</v>
          </cell>
          <cell r="D103" t="str">
            <v>A</v>
          </cell>
          <cell r="E103">
            <v>33</v>
          </cell>
          <cell r="F103" t="str">
            <v>Z</v>
          </cell>
          <cell r="G103">
            <v>1</v>
          </cell>
          <cell r="H103" t="str">
            <v>C5709A-33Z-1</v>
          </cell>
          <cell r="I103">
            <v>0.83</v>
          </cell>
          <cell r="J103">
            <v>74.7</v>
          </cell>
        </row>
        <row r="104">
          <cell r="A104" t="str">
            <v>33-2</v>
          </cell>
          <cell r="B104">
            <v>5057</v>
          </cell>
          <cell r="C104">
            <v>9</v>
          </cell>
          <cell r="D104" t="str">
            <v>A</v>
          </cell>
          <cell r="E104">
            <v>33</v>
          </cell>
          <cell r="F104" t="str">
            <v>Z</v>
          </cell>
          <cell r="G104">
            <v>2</v>
          </cell>
          <cell r="H104" t="str">
            <v>C5709A-33Z-2</v>
          </cell>
          <cell r="I104">
            <v>0.79500000000000004</v>
          </cell>
          <cell r="J104">
            <v>75.53</v>
          </cell>
        </row>
        <row r="105">
          <cell r="A105" t="str">
            <v>33-3</v>
          </cell>
          <cell r="B105">
            <v>5057</v>
          </cell>
          <cell r="C105">
            <v>9</v>
          </cell>
          <cell r="D105" t="str">
            <v>A</v>
          </cell>
          <cell r="E105">
            <v>33</v>
          </cell>
          <cell r="F105" t="str">
            <v>Z</v>
          </cell>
          <cell r="G105">
            <v>3</v>
          </cell>
          <cell r="H105" t="str">
            <v>C5709A-33Z-3</v>
          </cell>
          <cell r="I105">
            <v>0.73499999999999999</v>
          </cell>
          <cell r="J105">
            <v>76.325000000000003</v>
          </cell>
        </row>
        <row r="106">
          <cell r="A106" t="str">
            <v>33-4</v>
          </cell>
          <cell r="B106">
            <v>5057</v>
          </cell>
          <cell r="C106">
            <v>9</v>
          </cell>
          <cell r="D106" t="str">
            <v>A</v>
          </cell>
          <cell r="E106">
            <v>33</v>
          </cell>
          <cell r="F106" t="str">
            <v>Z</v>
          </cell>
          <cell r="G106">
            <v>4</v>
          </cell>
          <cell r="H106" t="str">
            <v>C5709A-33Z-4</v>
          </cell>
          <cell r="I106">
            <v>0.745</v>
          </cell>
          <cell r="J106">
            <v>77.06</v>
          </cell>
        </row>
        <row r="107">
          <cell r="A107" t="str">
            <v>34-1</v>
          </cell>
          <cell r="B107">
            <v>5057</v>
          </cell>
          <cell r="C107">
            <v>9</v>
          </cell>
          <cell r="D107" t="str">
            <v>A</v>
          </cell>
          <cell r="E107">
            <v>34</v>
          </cell>
          <cell r="F107" t="str">
            <v>Z</v>
          </cell>
          <cell r="G107">
            <v>1</v>
          </cell>
          <cell r="H107" t="str">
            <v>C5709A-34Z-1</v>
          </cell>
          <cell r="I107">
            <v>0.95</v>
          </cell>
          <cell r="J107">
            <v>77.7</v>
          </cell>
        </row>
        <row r="108">
          <cell r="A108" t="str">
            <v>34-2</v>
          </cell>
          <cell r="B108">
            <v>5057</v>
          </cell>
          <cell r="C108">
            <v>9</v>
          </cell>
          <cell r="D108" t="str">
            <v>A</v>
          </cell>
          <cell r="E108">
            <v>34</v>
          </cell>
          <cell r="F108" t="str">
            <v>Z</v>
          </cell>
          <cell r="G108">
            <v>2</v>
          </cell>
          <cell r="H108" t="str">
            <v>C5709A-34Z-2</v>
          </cell>
          <cell r="I108">
            <v>0.77</v>
          </cell>
          <cell r="J108">
            <v>78.650000000000006</v>
          </cell>
        </row>
        <row r="109">
          <cell r="A109" t="str">
            <v>34-3</v>
          </cell>
          <cell r="B109">
            <v>5057</v>
          </cell>
          <cell r="C109">
            <v>9</v>
          </cell>
          <cell r="D109" t="str">
            <v>A</v>
          </cell>
          <cell r="E109">
            <v>34</v>
          </cell>
          <cell r="F109" t="str">
            <v>Z</v>
          </cell>
          <cell r="G109">
            <v>3</v>
          </cell>
          <cell r="H109" t="str">
            <v>C5709A-34Z-3</v>
          </cell>
          <cell r="I109">
            <v>0.73</v>
          </cell>
          <cell r="J109">
            <v>79.42</v>
          </cell>
        </row>
        <row r="110">
          <cell r="A110" t="str">
            <v>35-1</v>
          </cell>
          <cell r="B110">
            <v>5057</v>
          </cell>
          <cell r="C110">
            <v>9</v>
          </cell>
          <cell r="D110" t="str">
            <v>A</v>
          </cell>
          <cell r="E110">
            <v>35</v>
          </cell>
          <cell r="F110" t="str">
            <v>Z</v>
          </cell>
          <cell r="G110">
            <v>1</v>
          </cell>
          <cell r="H110" t="str">
            <v>C5709A-35Z-1</v>
          </cell>
          <cell r="I110">
            <v>0.48</v>
          </cell>
          <cell r="J110">
            <v>80.3</v>
          </cell>
        </row>
        <row r="111">
          <cell r="A111" t="str">
            <v>36-1</v>
          </cell>
          <cell r="B111">
            <v>5057</v>
          </cell>
          <cell r="C111">
            <v>9</v>
          </cell>
          <cell r="D111" t="str">
            <v>A</v>
          </cell>
          <cell r="E111">
            <v>36</v>
          </cell>
          <cell r="F111" t="str">
            <v>Z</v>
          </cell>
          <cell r="G111">
            <v>1</v>
          </cell>
          <cell r="H111" t="str">
            <v>C5709A-36Z-1</v>
          </cell>
          <cell r="I111">
            <v>0.73</v>
          </cell>
          <cell r="J111">
            <v>80.7</v>
          </cell>
        </row>
        <row r="112">
          <cell r="A112" t="str">
            <v>36-2</v>
          </cell>
          <cell r="B112">
            <v>5057</v>
          </cell>
          <cell r="C112">
            <v>9</v>
          </cell>
          <cell r="D112" t="str">
            <v>A</v>
          </cell>
          <cell r="E112">
            <v>36</v>
          </cell>
          <cell r="F112" t="str">
            <v>Z</v>
          </cell>
          <cell r="G112">
            <v>2</v>
          </cell>
          <cell r="H112" t="str">
            <v>C5709A-36Z-2</v>
          </cell>
          <cell r="I112">
            <v>0.72</v>
          </cell>
          <cell r="J112">
            <v>81.430000000000007</v>
          </cell>
        </row>
        <row r="113">
          <cell r="A113" t="str">
            <v>37-1</v>
          </cell>
          <cell r="B113">
            <v>5057</v>
          </cell>
          <cell r="C113">
            <v>9</v>
          </cell>
          <cell r="D113" t="str">
            <v>A</v>
          </cell>
          <cell r="E113">
            <v>37</v>
          </cell>
          <cell r="F113" t="str">
            <v>Z</v>
          </cell>
          <cell r="G113">
            <v>1</v>
          </cell>
          <cell r="H113" t="str">
            <v>C5709A-37Z-1</v>
          </cell>
          <cell r="I113">
            <v>0.94</v>
          </cell>
          <cell r="J113">
            <v>82.2</v>
          </cell>
        </row>
        <row r="114">
          <cell r="A114" t="str">
            <v>37-2</v>
          </cell>
          <cell r="B114">
            <v>5057</v>
          </cell>
          <cell r="C114">
            <v>9</v>
          </cell>
          <cell r="D114" t="str">
            <v>A</v>
          </cell>
          <cell r="E114">
            <v>37</v>
          </cell>
          <cell r="F114" t="str">
            <v>Z</v>
          </cell>
          <cell r="G114">
            <v>2</v>
          </cell>
          <cell r="H114" t="str">
            <v>C5709A-37Z-2</v>
          </cell>
          <cell r="I114">
            <v>0.58499999999999996</v>
          </cell>
          <cell r="J114">
            <v>83.14</v>
          </cell>
        </row>
        <row r="115">
          <cell r="A115" t="str">
            <v>38-1</v>
          </cell>
          <cell r="B115">
            <v>5057</v>
          </cell>
          <cell r="C115">
            <v>9</v>
          </cell>
          <cell r="D115" t="str">
            <v>A</v>
          </cell>
          <cell r="E115">
            <v>38</v>
          </cell>
          <cell r="F115" t="str">
            <v>Z</v>
          </cell>
          <cell r="G115">
            <v>1</v>
          </cell>
          <cell r="H115" t="str">
            <v>C5709A-38Z-1</v>
          </cell>
          <cell r="I115">
            <v>0.93500000000000005</v>
          </cell>
          <cell r="J115">
            <v>83.7</v>
          </cell>
        </row>
        <row r="116">
          <cell r="A116" t="str">
            <v>38-2</v>
          </cell>
          <cell r="B116">
            <v>5057</v>
          </cell>
          <cell r="C116">
            <v>9</v>
          </cell>
          <cell r="D116" t="str">
            <v>A</v>
          </cell>
          <cell r="E116">
            <v>38</v>
          </cell>
          <cell r="F116" t="str">
            <v>Z</v>
          </cell>
          <cell r="G116">
            <v>2</v>
          </cell>
          <cell r="H116" t="str">
            <v>C5709A-38Z-2</v>
          </cell>
          <cell r="I116">
            <v>0.875</v>
          </cell>
          <cell r="J116">
            <v>84.635000000000005</v>
          </cell>
        </row>
        <row r="117">
          <cell r="A117" t="str">
            <v>38-3</v>
          </cell>
          <cell r="B117">
            <v>5057</v>
          </cell>
          <cell r="C117">
            <v>9</v>
          </cell>
          <cell r="D117" t="str">
            <v>A</v>
          </cell>
          <cell r="E117">
            <v>38</v>
          </cell>
          <cell r="F117" t="str">
            <v>Z</v>
          </cell>
          <cell r="G117">
            <v>3</v>
          </cell>
          <cell r="H117" t="str">
            <v>C5709A-38Z-3</v>
          </cell>
          <cell r="I117">
            <v>0.79500000000000004</v>
          </cell>
          <cell r="J117">
            <v>85.51</v>
          </cell>
        </row>
        <row r="118">
          <cell r="A118" t="str">
            <v>38-4</v>
          </cell>
          <cell r="B118">
            <v>5057</v>
          </cell>
          <cell r="C118">
            <v>9</v>
          </cell>
          <cell r="D118" t="str">
            <v>A</v>
          </cell>
          <cell r="E118">
            <v>38</v>
          </cell>
          <cell r="F118" t="str">
            <v>Z</v>
          </cell>
          <cell r="G118">
            <v>4</v>
          </cell>
          <cell r="H118" t="str">
            <v>C5709A-38Z-4</v>
          </cell>
          <cell r="I118">
            <v>0.43</v>
          </cell>
          <cell r="J118">
            <v>86.305000000000007</v>
          </cell>
        </row>
        <row r="119">
          <cell r="A119" t="str">
            <v>39-1</v>
          </cell>
          <cell r="B119">
            <v>5057</v>
          </cell>
          <cell r="C119">
            <v>9</v>
          </cell>
          <cell r="D119" t="str">
            <v>A</v>
          </cell>
          <cell r="E119">
            <v>39</v>
          </cell>
          <cell r="F119" t="str">
            <v>Z</v>
          </cell>
          <cell r="G119">
            <v>1</v>
          </cell>
          <cell r="H119" t="str">
            <v>C5709A-39Z-1</v>
          </cell>
          <cell r="I119">
            <v>0.98499999999999999</v>
          </cell>
          <cell r="J119">
            <v>86.7</v>
          </cell>
        </row>
        <row r="120">
          <cell r="A120" t="str">
            <v>39-2</v>
          </cell>
          <cell r="B120">
            <v>5057</v>
          </cell>
          <cell r="C120">
            <v>9</v>
          </cell>
          <cell r="D120" t="str">
            <v>A</v>
          </cell>
          <cell r="E120">
            <v>39</v>
          </cell>
          <cell r="F120" t="str">
            <v>Z</v>
          </cell>
          <cell r="G120">
            <v>2</v>
          </cell>
          <cell r="H120" t="str">
            <v>C5709A-39Z-2</v>
          </cell>
          <cell r="I120">
            <v>0.70499999999999996</v>
          </cell>
          <cell r="J120">
            <v>87.685000000000002</v>
          </cell>
        </row>
        <row r="121">
          <cell r="A121" t="str">
            <v>39-3</v>
          </cell>
          <cell r="B121">
            <v>5057</v>
          </cell>
          <cell r="C121">
            <v>9</v>
          </cell>
          <cell r="D121" t="str">
            <v>A</v>
          </cell>
          <cell r="E121">
            <v>39</v>
          </cell>
          <cell r="F121" t="str">
            <v>Z</v>
          </cell>
          <cell r="G121">
            <v>3</v>
          </cell>
          <cell r="H121" t="str">
            <v>C5709A-39Z-3</v>
          </cell>
          <cell r="I121">
            <v>0.65500000000000003</v>
          </cell>
          <cell r="J121">
            <v>88.39</v>
          </cell>
        </row>
        <row r="122">
          <cell r="A122" t="str">
            <v>39-4</v>
          </cell>
          <cell r="B122">
            <v>5057</v>
          </cell>
          <cell r="C122">
            <v>9</v>
          </cell>
          <cell r="D122" t="str">
            <v>A</v>
          </cell>
          <cell r="E122">
            <v>39</v>
          </cell>
          <cell r="F122" t="str">
            <v>Z</v>
          </cell>
          <cell r="G122">
            <v>4</v>
          </cell>
          <cell r="H122" t="str">
            <v>C5709A-39Z-4</v>
          </cell>
          <cell r="I122">
            <v>0.77</v>
          </cell>
          <cell r="J122">
            <v>89.045000000000002</v>
          </cell>
        </row>
        <row r="123">
          <cell r="A123" t="str">
            <v>40-1</v>
          </cell>
          <cell r="B123">
            <v>5057</v>
          </cell>
          <cell r="C123">
            <v>9</v>
          </cell>
          <cell r="D123" t="str">
            <v>A</v>
          </cell>
          <cell r="E123">
            <v>40</v>
          </cell>
          <cell r="F123" t="str">
            <v>Z</v>
          </cell>
          <cell r="G123">
            <v>1</v>
          </cell>
          <cell r="H123" t="str">
            <v>C5709A-40Z-1</v>
          </cell>
          <cell r="I123">
            <v>0.96499999999999997</v>
          </cell>
          <cell r="J123">
            <v>89.7</v>
          </cell>
        </row>
        <row r="124">
          <cell r="A124" t="str">
            <v>40-2</v>
          </cell>
          <cell r="B124">
            <v>5057</v>
          </cell>
          <cell r="C124">
            <v>9</v>
          </cell>
          <cell r="D124" t="str">
            <v>A</v>
          </cell>
          <cell r="E124">
            <v>40</v>
          </cell>
          <cell r="F124" t="str">
            <v>Z</v>
          </cell>
          <cell r="G124">
            <v>2</v>
          </cell>
          <cell r="H124" t="str">
            <v>C5709A-40Z-2</v>
          </cell>
          <cell r="I124">
            <v>0.87</v>
          </cell>
          <cell r="J124">
            <v>90.665000000000006</v>
          </cell>
        </row>
        <row r="125">
          <cell r="A125" t="str">
            <v>40-3</v>
          </cell>
          <cell r="B125">
            <v>5057</v>
          </cell>
          <cell r="C125">
            <v>9</v>
          </cell>
          <cell r="D125" t="str">
            <v>A</v>
          </cell>
          <cell r="E125">
            <v>40</v>
          </cell>
          <cell r="F125" t="str">
            <v>Z</v>
          </cell>
          <cell r="G125">
            <v>3</v>
          </cell>
          <cell r="H125" t="str">
            <v>C5709A-40Z-3</v>
          </cell>
          <cell r="I125">
            <v>0.45500000000000002</v>
          </cell>
          <cell r="J125">
            <v>91.534999999999997</v>
          </cell>
        </row>
        <row r="126">
          <cell r="A126" t="str">
            <v>40-4</v>
          </cell>
          <cell r="B126">
            <v>5057</v>
          </cell>
          <cell r="C126">
            <v>9</v>
          </cell>
          <cell r="D126" t="str">
            <v>A</v>
          </cell>
          <cell r="E126">
            <v>40</v>
          </cell>
          <cell r="F126" t="str">
            <v>Z</v>
          </cell>
          <cell r="G126">
            <v>4</v>
          </cell>
          <cell r="H126" t="str">
            <v>C5709A-40Z-4</v>
          </cell>
          <cell r="I126">
            <v>0.91</v>
          </cell>
          <cell r="J126">
            <v>91.99</v>
          </cell>
        </row>
        <row r="127">
          <cell r="A127" t="str">
            <v>41-1</v>
          </cell>
          <cell r="B127">
            <v>5057</v>
          </cell>
          <cell r="C127">
            <v>9</v>
          </cell>
          <cell r="D127" t="str">
            <v>A</v>
          </cell>
          <cell r="E127">
            <v>41</v>
          </cell>
          <cell r="F127" t="str">
            <v>Z</v>
          </cell>
          <cell r="G127">
            <v>1</v>
          </cell>
          <cell r="H127" t="str">
            <v>C5709A-41Z-1</v>
          </cell>
          <cell r="I127">
            <v>0.75</v>
          </cell>
          <cell r="J127">
            <v>92.7</v>
          </cell>
        </row>
        <row r="128">
          <cell r="A128" t="str">
            <v>41-2</v>
          </cell>
          <cell r="B128">
            <v>5057</v>
          </cell>
          <cell r="C128">
            <v>9</v>
          </cell>
          <cell r="D128" t="str">
            <v>A</v>
          </cell>
          <cell r="E128">
            <v>41</v>
          </cell>
          <cell r="F128" t="str">
            <v>Z</v>
          </cell>
          <cell r="G128">
            <v>2</v>
          </cell>
          <cell r="H128" t="str">
            <v>C5709A-41Z-2</v>
          </cell>
          <cell r="I128">
            <v>0.61</v>
          </cell>
          <cell r="J128">
            <v>93.45</v>
          </cell>
        </row>
        <row r="129">
          <cell r="A129" t="str">
            <v>41-3</v>
          </cell>
          <cell r="B129">
            <v>5057</v>
          </cell>
          <cell r="C129">
            <v>9</v>
          </cell>
          <cell r="D129" t="str">
            <v>A</v>
          </cell>
          <cell r="E129">
            <v>41</v>
          </cell>
          <cell r="F129" t="str">
            <v>Z</v>
          </cell>
          <cell r="G129">
            <v>3</v>
          </cell>
          <cell r="H129" t="str">
            <v>C5709A-41Z-3</v>
          </cell>
          <cell r="I129">
            <v>0.69499999999999995</v>
          </cell>
          <cell r="J129">
            <v>94.06</v>
          </cell>
        </row>
        <row r="130">
          <cell r="A130" t="str">
            <v>41-4</v>
          </cell>
          <cell r="B130">
            <v>5057</v>
          </cell>
          <cell r="C130">
            <v>9</v>
          </cell>
          <cell r="D130" t="str">
            <v>A</v>
          </cell>
          <cell r="E130">
            <v>41</v>
          </cell>
          <cell r="F130" t="str">
            <v>Z</v>
          </cell>
          <cell r="G130">
            <v>4</v>
          </cell>
          <cell r="H130" t="str">
            <v>C5709A-41Z-4</v>
          </cell>
          <cell r="I130">
            <v>0.98499999999999999</v>
          </cell>
          <cell r="J130">
            <v>94.754999999999995</v>
          </cell>
        </row>
        <row r="131">
          <cell r="A131" t="str">
            <v>42-1</v>
          </cell>
          <cell r="B131">
            <v>5057</v>
          </cell>
          <cell r="C131">
            <v>9</v>
          </cell>
          <cell r="D131" t="str">
            <v>A</v>
          </cell>
          <cell r="E131">
            <v>42</v>
          </cell>
          <cell r="F131" t="str">
            <v>Z</v>
          </cell>
          <cell r="G131">
            <v>1</v>
          </cell>
          <cell r="H131" t="str">
            <v>C5709A-42Z-1</v>
          </cell>
          <cell r="I131">
            <v>0.83</v>
          </cell>
          <cell r="J131">
            <v>95.7</v>
          </cell>
        </row>
        <row r="132">
          <cell r="A132" t="str">
            <v>42-2</v>
          </cell>
          <cell r="B132">
            <v>5057</v>
          </cell>
          <cell r="C132">
            <v>9</v>
          </cell>
          <cell r="D132" t="str">
            <v>A</v>
          </cell>
          <cell r="E132">
            <v>42</v>
          </cell>
          <cell r="F132" t="str">
            <v>Z</v>
          </cell>
          <cell r="G132">
            <v>2</v>
          </cell>
          <cell r="H132" t="str">
            <v>C5709A-42Z-2</v>
          </cell>
          <cell r="I132">
            <v>0.77</v>
          </cell>
          <cell r="J132">
            <v>96.53</v>
          </cell>
        </row>
        <row r="133">
          <cell r="A133" t="str">
            <v>42-3</v>
          </cell>
          <cell r="B133">
            <v>5057</v>
          </cell>
          <cell r="C133">
            <v>9</v>
          </cell>
          <cell r="D133" t="str">
            <v>A</v>
          </cell>
          <cell r="E133">
            <v>42</v>
          </cell>
          <cell r="F133" t="str">
            <v>Z</v>
          </cell>
          <cell r="G133">
            <v>3</v>
          </cell>
          <cell r="H133" t="str">
            <v>C5709A-42Z-3</v>
          </cell>
          <cell r="I133">
            <v>0.95499999999999996</v>
          </cell>
          <cell r="J133">
            <v>97.3</v>
          </cell>
        </row>
        <row r="134">
          <cell r="A134" t="str">
            <v>42-4</v>
          </cell>
          <cell r="B134">
            <v>5057</v>
          </cell>
          <cell r="C134">
            <v>9</v>
          </cell>
          <cell r="D134" t="str">
            <v>A</v>
          </cell>
          <cell r="E134">
            <v>42</v>
          </cell>
          <cell r="F134" t="str">
            <v>Z</v>
          </cell>
          <cell r="G134">
            <v>4</v>
          </cell>
          <cell r="H134" t="str">
            <v>C5709A-42Z-4</v>
          </cell>
          <cell r="I134">
            <v>0.64</v>
          </cell>
          <cell r="J134">
            <v>98.254999999999995</v>
          </cell>
        </row>
        <row r="135">
          <cell r="A135" t="str">
            <v>43-1</v>
          </cell>
          <cell r="B135">
            <v>5057</v>
          </cell>
          <cell r="C135">
            <v>9</v>
          </cell>
          <cell r="D135" t="str">
            <v>A</v>
          </cell>
          <cell r="E135">
            <v>43</v>
          </cell>
          <cell r="F135" t="str">
            <v>Z</v>
          </cell>
          <cell r="G135">
            <v>1</v>
          </cell>
          <cell r="H135" t="str">
            <v>C5709A-43Z-1</v>
          </cell>
          <cell r="I135">
            <v>0.64</v>
          </cell>
          <cell r="J135">
            <v>98.7</v>
          </cell>
        </row>
        <row r="136">
          <cell r="A136" t="str">
            <v>43-2</v>
          </cell>
          <cell r="B136">
            <v>5057</v>
          </cell>
          <cell r="C136">
            <v>9</v>
          </cell>
          <cell r="D136" t="str">
            <v>A</v>
          </cell>
          <cell r="E136">
            <v>43</v>
          </cell>
          <cell r="F136" t="str">
            <v>Z</v>
          </cell>
          <cell r="G136">
            <v>2</v>
          </cell>
          <cell r="H136" t="str">
            <v>C5709A-43Z-2</v>
          </cell>
          <cell r="I136">
            <v>0.83</v>
          </cell>
          <cell r="J136">
            <v>99.34</v>
          </cell>
        </row>
        <row r="137">
          <cell r="A137" t="str">
            <v>43-3</v>
          </cell>
          <cell r="B137">
            <v>5057</v>
          </cell>
          <cell r="C137">
            <v>9</v>
          </cell>
          <cell r="D137" t="str">
            <v>A</v>
          </cell>
          <cell r="E137">
            <v>43</v>
          </cell>
          <cell r="F137" t="str">
            <v>Z</v>
          </cell>
          <cell r="G137">
            <v>3</v>
          </cell>
          <cell r="H137" t="str">
            <v>C5709A-43Z-3</v>
          </cell>
          <cell r="I137">
            <v>0.61</v>
          </cell>
          <cell r="J137">
            <v>100.17</v>
          </cell>
        </row>
        <row r="138">
          <cell r="A138" t="str">
            <v>43-4</v>
          </cell>
          <cell r="B138">
            <v>5057</v>
          </cell>
          <cell r="C138">
            <v>9</v>
          </cell>
          <cell r="D138" t="str">
            <v>A</v>
          </cell>
          <cell r="E138">
            <v>43</v>
          </cell>
          <cell r="F138" t="str">
            <v>Z</v>
          </cell>
          <cell r="G138">
            <v>4</v>
          </cell>
          <cell r="H138" t="str">
            <v>C5709A-43Z-4</v>
          </cell>
          <cell r="I138">
            <v>0.96499999999999997</v>
          </cell>
          <cell r="J138">
            <v>100.78</v>
          </cell>
        </row>
        <row r="139">
          <cell r="A139" t="str">
            <v>44-1</v>
          </cell>
          <cell r="B139">
            <v>5057</v>
          </cell>
          <cell r="C139">
            <v>9</v>
          </cell>
          <cell r="D139" t="str">
            <v>A</v>
          </cell>
          <cell r="E139">
            <v>44</v>
          </cell>
          <cell r="F139" t="str">
            <v>Z</v>
          </cell>
          <cell r="G139">
            <v>1</v>
          </cell>
          <cell r="H139" t="str">
            <v>C5709A-44Z-1</v>
          </cell>
          <cell r="I139">
            <v>0.95499999999999996</v>
          </cell>
          <cell r="J139">
            <v>101.7</v>
          </cell>
        </row>
        <row r="140">
          <cell r="A140" t="str">
            <v>44-2</v>
          </cell>
          <cell r="B140">
            <v>5057</v>
          </cell>
          <cell r="C140">
            <v>9</v>
          </cell>
          <cell r="D140" t="str">
            <v>A</v>
          </cell>
          <cell r="E140">
            <v>44</v>
          </cell>
          <cell r="F140" t="str">
            <v>Z</v>
          </cell>
          <cell r="G140">
            <v>2</v>
          </cell>
          <cell r="H140" t="str">
            <v>C5709A-44Z-2</v>
          </cell>
          <cell r="I140">
            <v>0.89</v>
          </cell>
          <cell r="J140">
            <v>102.655</v>
          </cell>
        </row>
        <row r="141">
          <cell r="A141" t="str">
            <v>44-3</v>
          </cell>
          <cell r="B141">
            <v>5057</v>
          </cell>
          <cell r="C141">
            <v>9</v>
          </cell>
          <cell r="D141" t="str">
            <v>A</v>
          </cell>
          <cell r="E141">
            <v>44</v>
          </cell>
          <cell r="F141" t="str">
            <v>Z</v>
          </cell>
          <cell r="G141">
            <v>3</v>
          </cell>
          <cell r="H141" t="str">
            <v>C5709A-44Z-3</v>
          </cell>
          <cell r="I141">
            <v>0.52</v>
          </cell>
          <cell r="J141">
            <v>103.545</v>
          </cell>
        </row>
        <row r="142">
          <cell r="A142" t="str">
            <v>44-4</v>
          </cell>
          <cell r="B142">
            <v>5057</v>
          </cell>
          <cell r="C142">
            <v>9</v>
          </cell>
          <cell r="D142" t="str">
            <v>A</v>
          </cell>
          <cell r="E142">
            <v>44</v>
          </cell>
          <cell r="F142" t="str">
            <v>Z</v>
          </cell>
          <cell r="G142">
            <v>4</v>
          </cell>
          <cell r="H142" t="str">
            <v>C5709A-44Z-4</v>
          </cell>
          <cell r="I142">
            <v>0.745</v>
          </cell>
          <cell r="J142">
            <v>104.065</v>
          </cell>
        </row>
        <row r="143">
          <cell r="A143" t="str">
            <v>45-1</v>
          </cell>
          <cell r="B143">
            <v>5057</v>
          </cell>
          <cell r="C143">
            <v>9</v>
          </cell>
          <cell r="D143" t="str">
            <v>A</v>
          </cell>
          <cell r="E143">
            <v>45</v>
          </cell>
          <cell r="F143" t="str">
            <v>Z</v>
          </cell>
          <cell r="G143">
            <v>1</v>
          </cell>
          <cell r="H143" t="str">
            <v>C5709A-45Z-1</v>
          </cell>
          <cell r="I143">
            <v>0.93</v>
          </cell>
          <cell r="J143">
            <v>104.7</v>
          </cell>
        </row>
        <row r="144">
          <cell r="A144" t="str">
            <v>45-2</v>
          </cell>
          <cell r="B144">
            <v>5057</v>
          </cell>
          <cell r="C144">
            <v>9</v>
          </cell>
          <cell r="D144" t="str">
            <v>A</v>
          </cell>
          <cell r="E144">
            <v>45</v>
          </cell>
          <cell r="F144" t="str">
            <v>Z</v>
          </cell>
          <cell r="G144">
            <v>2</v>
          </cell>
          <cell r="H144" t="str">
            <v>C5709A-45Z-2</v>
          </cell>
          <cell r="I144">
            <v>0.93</v>
          </cell>
          <cell r="J144">
            <v>105.63</v>
          </cell>
        </row>
        <row r="145">
          <cell r="A145" t="str">
            <v>45-3</v>
          </cell>
          <cell r="B145">
            <v>5057</v>
          </cell>
          <cell r="C145">
            <v>9</v>
          </cell>
          <cell r="D145" t="str">
            <v>A</v>
          </cell>
          <cell r="E145">
            <v>45</v>
          </cell>
          <cell r="F145" t="str">
            <v>Z</v>
          </cell>
          <cell r="G145">
            <v>3</v>
          </cell>
          <cell r="H145" t="str">
            <v>C5709A-45Z-3</v>
          </cell>
          <cell r="I145">
            <v>0.55000000000000004</v>
          </cell>
          <cell r="J145">
            <v>106.56</v>
          </cell>
        </row>
        <row r="146">
          <cell r="A146" t="str">
            <v>45-4</v>
          </cell>
          <cell r="B146">
            <v>5057</v>
          </cell>
          <cell r="C146">
            <v>9</v>
          </cell>
          <cell r="D146" t="str">
            <v>A</v>
          </cell>
          <cell r="E146">
            <v>45</v>
          </cell>
          <cell r="F146" t="str">
            <v>Z</v>
          </cell>
          <cell r="G146">
            <v>4</v>
          </cell>
          <cell r="H146" t="str">
            <v>C5709A-45Z-4</v>
          </cell>
          <cell r="I146">
            <v>0.98499999999999999</v>
          </cell>
          <cell r="J146">
            <v>107.11</v>
          </cell>
        </row>
        <row r="147">
          <cell r="A147" t="str">
            <v>46-1</v>
          </cell>
          <cell r="B147">
            <v>5057</v>
          </cell>
          <cell r="C147">
            <v>9</v>
          </cell>
          <cell r="D147" t="str">
            <v>A</v>
          </cell>
          <cell r="E147">
            <v>46</v>
          </cell>
          <cell r="F147" t="str">
            <v>Z</v>
          </cell>
          <cell r="G147">
            <v>1</v>
          </cell>
          <cell r="H147" t="str">
            <v>C5709A-46Z-1</v>
          </cell>
          <cell r="I147">
            <v>0.71</v>
          </cell>
          <cell r="J147">
            <v>107.7</v>
          </cell>
        </row>
        <row r="148">
          <cell r="A148" t="str">
            <v>46-2</v>
          </cell>
          <cell r="B148">
            <v>5057</v>
          </cell>
          <cell r="C148">
            <v>9</v>
          </cell>
          <cell r="D148" t="str">
            <v>A</v>
          </cell>
          <cell r="E148">
            <v>46</v>
          </cell>
          <cell r="F148" t="str">
            <v>Z</v>
          </cell>
          <cell r="G148">
            <v>2</v>
          </cell>
          <cell r="H148" t="str">
            <v>C5709A-46Z-2</v>
          </cell>
          <cell r="I148">
            <v>0.98</v>
          </cell>
          <cell r="J148">
            <v>108.41</v>
          </cell>
        </row>
        <row r="149">
          <cell r="A149" t="str">
            <v>46-3</v>
          </cell>
          <cell r="B149">
            <v>5057</v>
          </cell>
          <cell r="C149">
            <v>9</v>
          </cell>
          <cell r="D149" t="str">
            <v>A</v>
          </cell>
          <cell r="E149">
            <v>46</v>
          </cell>
          <cell r="F149" t="str">
            <v>Z</v>
          </cell>
          <cell r="G149">
            <v>3</v>
          </cell>
          <cell r="H149" t="str">
            <v>C5709A-46Z-3</v>
          </cell>
          <cell r="I149">
            <v>0.88</v>
          </cell>
          <cell r="J149">
            <v>109.39</v>
          </cell>
        </row>
        <row r="150">
          <cell r="A150" t="str">
            <v>46-4</v>
          </cell>
          <cell r="B150">
            <v>5057</v>
          </cell>
          <cell r="C150">
            <v>9</v>
          </cell>
          <cell r="D150" t="str">
            <v>A</v>
          </cell>
          <cell r="E150">
            <v>46</v>
          </cell>
          <cell r="F150" t="str">
            <v>Z</v>
          </cell>
          <cell r="G150">
            <v>4</v>
          </cell>
          <cell r="H150" t="str">
            <v>C5709A-46Z-4</v>
          </cell>
          <cell r="I150">
            <v>0.74</v>
          </cell>
          <cell r="J150">
            <v>110.27</v>
          </cell>
        </row>
        <row r="151">
          <cell r="A151" t="str">
            <v>47-1</v>
          </cell>
          <cell r="B151">
            <v>5057</v>
          </cell>
          <cell r="C151">
            <v>9</v>
          </cell>
          <cell r="D151" t="str">
            <v>A</v>
          </cell>
          <cell r="E151">
            <v>47</v>
          </cell>
          <cell r="F151" t="str">
            <v>Z</v>
          </cell>
          <cell r="G151">
            <v>1</v>
          </cell>
          <cell r="H151" t="str">
            <v>C5709A-47Z-1</v>
          </cell>
          <cell r="I151">
            <v>0.95499999999999996</v>
          </cell>
          <cell r="J151">
            <v>110.7</v>
          </cell>
        </row>
        <row r="152">
          <cell r="A152" t="str">
            <v>47-2</v>
          </cell>
          <cell r="B152">
            <v>5057</v>
          </cell>
          <cell r="C152">
            <v>9</v>
          </cell>
          <cell r="D152" t="str">
            <v>A</v>
          </cell>
          <cell r="E152">
            <v>47</v>
          </cell>
          <cell r="F152" t="str">
            <v>Z</v>
          </cell>
          <cell r="G152">
            <v>2</v>
          </cell>
          <cell r="H152" t="str">
            <v>C5709A-47Z-2</v>
          </cell>
          <cell r="I152">
            <v>0.81</v>
          </cell>
          <cell r="J152">
            <v>111.655</v>
          </cell>
        </row>
        <row r="153">
          <cell r="A153" t="str">
            <v>47-3</v>
          </cell>
          <cell r="B153">
            <v>5057</v>
          </cell>
          <cell r="C153">
            <v>9</v>
          </cell>
          <cell r="D153" t="str">
            <v>A</v>
          </cell>
          <cell r="E153">
            <v>47</v>
          </cell>
          <cell r="F153" t="str">
            <v>Z</v>
          </cell>
          <cell r="G153">
            <v>3</v>
          </cell>
          <cell r="H153" t="str">
            <v>C5709A-47Z-3</v>
          </cell>
          <cell r="I153">
            <v>1</v>
          </cell>
          <cell r="J153">
            <v>112.465</v>
          </cell>
        </row>
        <row r="154">
          <cell r="A154" t="str">
            <v>48-1</v>
          </cell>
          <cell r="B154">
            <v>5057</v>
          </cell>
          <cell r="C154">
            <v>9</v>
          </cell>
          <cell r="D154" t="str">
            <v>A</v>
          </cell>
          <cell r="E154">
            <v>48</v>
          </cell>
          <cell r="F154" t="str">
            <v>Z</v>
          </cell>
          <cell r="G154">
            <v>1</v>
          </cell>
          <cell r="H154" t="str">
            <v>C5709A-48Z-1</v>
          </cell>
          <cell r="I154">
            <v>0.38</v>
          </cell>
          <cell r="J154">
            <v>113.4</v>
          </cell>
        </row>
        <row r="155">
          <cell r="A155" t="str">
            <v>49-1</v>
          </cell>
          <cell r="B155">
            <v>5057</v>
          </cell>
          <cell r="C155">
            <v>9</v>
          </cell>
          <cell r="D155" t="str">
            <v>A</v>
          </cell>
          <cell r="E155">
            <v>49</v>
          </cell>
          <cell r="F155" t="str">
            <v>Z</v>
          </cell>
          <cell r="G155">
            <v>1</v>
          </cell>
          <cell r="H155" t="str">
            <v>C5709A-49Z-1</v>
          </cell>
          <cell r="I155">
            <v>0.97</v>
          </cell>
          <cell r="J155">
            <v>113.7</v>
          </cell>
        </row>
        <row r="156">
          <cell r="A156" t="str">
            <v>49-2</v>
          </cell>
          <cell r="B156">
            <v>5057</v>
          </cell>
          <cell r="C156">
            <v>9</v>
          </cell>
          <cell r="D156" t="str">
            <v>A</v>
          </cell>
          <cell r="E156">
            <v>49</v>
          </cell>
          <cell r="F156" t="str">
            <v>Z</v>
          </cell>
          <cell r="G156">
            <v>2</v>
          </cell>
          <cell r="H156" t="str">
            <v>C5709A-49Z-2</v>
          </cell>
          <cell r="I156">
            <v>0.80500000000000005</v>
          </cell>
          <cell r="J156">
            <v>114.67</v>
          </cell>
        </row>
        <row r="157">
          <cell r="A157" t="str">
            <v>49-3</v>
          </cell>
          <cell r="B157">
            <v>5057</v>
          </cell>
          <cell r="C157">
            <v>9</v>
          </cell>
          <cell r="D157" t="str">
            <v>A</v>
          </cell>
          <cell r="E157">
            <v>49</v>
          </cell>
          <cell r="F157" t="str">
            <v>Z</v>
          </cell>
          <cell r="G157">
            <v>3</v>
          </cell>
          <cell r="H157" t="str">
            <v>C5709A-49Z-3</v>
          </cell>
          <cell r="I157">
            <v>0.28499999999999998</v>
          </cell>
          <cell r="J157">
            <v>115.47499999999999</v>
          </cell>
        </row>
        <row r="158">
          <cell r="A158" t="str">
            <v>50-1</v>
          </cell>
          <cell r="B158">
            <v>5057</v>
          </cell>
          <cell r="C158">
            <v>9</v>
          </cell>
          <cell r="D158" t="str">
            <v>A</v>
          </cell>
          <cell r="E158">
            <v>50</v>
          </cell>
          <cell r="F158" t="str">
            <v>Z</v>
          </cell>
          <cell r="G158">
            <v>1</v>
          </cell>
          <cell r="H158" t="str">
            <v>C5709A-50Z-1</v>
          </cell>
          <cell r="I158">
            <v>0.37</v>
          </cell>
          <cell r="J158">
            <v>115.7</v>
          </cell>
        </row>
        <row r="159">
          <cell r="A159" t="str">
            <v>50-2</v>
          </cell>
          <cell r="B159">
            <v>5057</v>
          </cell>
          <cell r="C159">
            <v>9</v>
          </cell>
          <cell r="D159" t="str">
            <v>A</v>
          </cell>
          <cell r="E159">
            <v>50</v>
          </cell>
          <cell r="F159" t="str">
            <v>Z</v>
          </cell>
          <cell r="G159">
            <v>2</v>
          </cell>
          <cell r="H159" t="str">
            <v>C5709A-50Z-2</v>
          </cell>
          <cell r="I159">
            <v>0.78</v>
          </cell>
          <cell r="J159">
            <v>116.07</v>
          </cell>
        </row>
        <row r="160">
          <cell r="A160" t="str">
            <v>51-1</v>
          </cell>
          <cell r="B160">
            <v>5057</v>
          </cell>
          <cell r="C160">
            <v>9</v>
          </cell>
          <cell r="D160" t="str">
            <v>A</v>
          </cell>
          <cell r="E160">
            <v>51</v>
          </cell>
          <cell r="F160" t="str">
            <v>Z</v>
          </cell>
          <cell r="G160">
            <v>1</v>
          </cell>
          <cell r="H160" t="str">
            <v>C5709A-51Z-1</v>
          </cell>
          <cell r="I160">
            <v>0.435</v>
          </cell>
          <cell r="J160">
            <v>116.7</v>
          </cell>
        </row>
        <row r="161">
          <cell r="A161" t="str">
            <v>51-2</v>
          </cell>
          <cell r="B161">
            <v>5057</v>
          </cell>
          <cell r="C161">
            <v>9</v>
          </cell>
          <cell r="D161" t="str">
            <v>A</v>
          </cell>
          <cell r="E161">
            <v>51</v>
          </cell>
          <cell r="F161" t="str">
            <v>Z</v>
          </cell>
          <cell r="G161">
            <v>2</v>
          </cell>
          <cell r="H161" t="str">
            <v>C5709A-51Z-2</v>
          </cell>
          <cell r="I161">
            <v>0.97</v>
          </cell>
          <cell r="J161">
            <v>117.13500000000001</v>
          </cell>
        </row>
        <row r="162">
          <cell r="A162" t="str">
            <v>51-3</v>
          </cell>
          <cell r="B162">
            <v>5057</v>
          </cell>
          <cell r="C162">
            <v>9</v>
          </cell>
          <cell r="D162" t="str">
            <v>A</v>
          </cell>
          <cell r="E162">
            <v>51</v>
          </cell>
          <cell r="F162" t="str">
            <v>Z</v>
          </cell>
          <cell r="G162">
            <v>3</v>
          </cell>
          <cell r="H162" t="str">
            <v>C5709A-51Z-3</v>
          </cell>
          <cell r="I162">
            <v>0.64500000000000002</v>
          </cell>
          <cell r="J162">
            <v>118.105</v>
          </cell>
        </row>
        <row r="163">
          <cell r="A163" t="str">
            <v>51-4</v>
          </cell>
          <cell r="B163">
            <v>5057</v>
          </cell>
          <cell r="C163">
            <v>9</v>
          </cell>
          <cell r="D163" t="str">
            <v>A</v>
          </cell>
          <cell r="E163">
            <v>51</v>
          </cell>
          <cell r="F163" t="str">
            <v>Z</v>
          </cell>
          <cell r="G163">
            <v>4</v>
          </cell>
          <cell r="H163" t="str">
            <v>C5709A-51Z-4</v>
          </cell>
          <cell r="I163">
            <v>0.6</v>
          </cell>
          <cell r="J163">
            <v>118.75</v>
          </cell>
        </row>
        <row r="164">
          <cell r="A164" t="str">
            <v>51-5</v>
          </cell>
          <cell r="B164">
            <v>5057</v>
          </cell>
          <cell r="C164">
            <v>9</v>
          </cell>
          <cell r="D164" t="str">
            <v>A</v>
          </cell>
          <cell r="E164">
            <v>51</v>
          </cell>
          <cell r="F164" t="str">
            <v>Z</v>
          </cell>
          <cell r="G164">
            <v>5</v>
          </cell>
          <cell r="H164" t="str">
            <v>C5709A-51Z-5</v>
          </cell>
          <cell r="I164">
            <v>0.41499999999999998</v>
          </cell>
          <cell r="J164">
            <v>119.35</v>
          </cell>
        </row>
        <row r="165">
          <cell r="A165" t="str">
            <v>52-1</v>
          </cell>
          <cell r="B165">
            <v>5057</v>
          </cell>
          <cell r="C165">
            <v>9</v>
          </cell>
          <cell r="D165" t="str">
            <v>A</v>
          </cell>
          <cell r="E165">
            <v>52</v>
          </cell>
          <cell r="F165" t="str">
            <v>Z</v>
          </cell>
          <cell r="G165">
            <v>1</v>
          </cell>
          <cell r="H165" t="str">
            <v>C5709A-52Z-1</v>
          </cell>
          <cell r="I165">
            <v>0.71</v>
          </cell>
          <cell r="J165">
            <v>119.7</v>
          </cell>
        </row>
        <row r="166">
          <cell r="A166" t="str">
            <v>52-2</v>
          </cell>
          <cell r="B166">
            <v>5057</v>
          </cell>
          <cell r="C166">
            <v>9</v>
          </cell>
          <cell r="D166" t="str">
            <v>A</v>
          </cell>
          <cell r="E166">
            <v>52</v>
          </cell>
          <cell r="F166" t="str">
            <v>Z</v>
          </cell>
          <cell r="G166">
            <v>2</v>
          </cell>
          <cell r="H166" t="str">
            <v>C5709A-52Z-2</v>
          </cell>
          <cell r="I166">
            <v>0.52</v>
          </cell>
          <cell r="J166">
            <v>120.41</v>
          </cell>
        </row>
        <row r="167">
          <cell r="A167" t="str">
            <v>52-3</v>
          </cell>
          <cell r="B167">
            <v>5057</v>
          </cell>
          <cell r="C167">
            <v>9</v>
          </cell>
          <cell r="D167" t="str">
            <v>A</v>
          </cell>
          <cell r="E167">
            <v>52</v>
          </cell>
          <cell r="F167" t="str">
            <v>Z</v>
          </cell>
          <cell r="G167">
            <v>3</v>
          </cell>
          <cell r="H167" t="str">
            <v>C5709A-52Z-3</v>
          </cell>
          <cell r="I167">
            <v>0.81</v>
          </cell>
          <cell r="J167">
            <v>120.93</v>
          </cell>
        </row>
        <row r="168">
          <cell r="A168" t="str">
            <v>52-4</v>
          </cell>
          <cell r="B168">
            <v>5057</v>
          </cell>
          <cell r="C168">
            <v>9</v>
          </cell>
          <cell r="D168" t="str">
            <v>A</v>
          </cell>
          <cell r="E168">
            <v>52</v>
          </cell>
          <cell r="F168" t="str">
            <v>Z</v>
          </cell>
          <cell r="G168">
            <v>4</v>
          </cell>
          <cell r="H168" t="str">
            <v>C5709A-52Z-4</v>
          </cell>
          <cell r="I168">
            <v>0.97499999999999998</v>
          </cell>
          <cell r="J168">
            <v>121.74</v>
          </cell>
        </row>
        <row r="169">
          <cell r="A169" t="str">
            <v>53-1</v>
          </cell>
          <cell r="B169">
            <v>5057</v>
          </cell>
          <cell r="C169">
            <v>9</v>
          </cell>
          <cell r="D169" t="str">
            <v>A</v>
          </cell>
          <cell r="E169">
            <v>53</v>
          </cell>
          <cell r="F169" t="str">
            <v>Z</v>
          </cell>
          <cell r="G169">
            <v>1</v>
          </cell>
          <cell r="H169" t="str">
            <v>C5709A-53Z-1</v>
          </cell>
          <cell r="I169">
            <v>0.80500000000000005</v>
          </cell>
          <cell r="J169">
            <v>122.7</v>
          </cell>
        </row>
        <row r="170">
          <cell r="A170" t="str">
            <v>53-2</v>
          </cell>
          <cell r="B170">
            <v>5057</v>
          </cell>
          <cell r="C170">
            <v>9</v>
          </cell>
          <cell r="D170" t="str">
            <v>A</v>
          </cell>
          <cell r="E170">
            <v>53</v>
          </cell>
          <cell r="F170" t="str">
            <v>Z</v>
          </cell>
          <cell r="G170">
            <v>2</v>
          </cell>
          <cell r="H170" t="str">
            <v>C5709A-53Z-2</v>
          </cell>
          <cell r="I170">
            <v>0.79</v>
          </cell>
          <cell r="J170">
            <v>123.505</v>
          </cell>
        </row>
        <row r="171">
          <cell r="A171" t="str">
            <v>53-3</v>
          </cell>
          <cell r="B171">
            <v>5057</v>
          </cell>
          <cell r="C171">
            <v>9</v>
          </cell>
          <cell r="D171" t="str">
            <v>A</v>
          </cell>
          <cell r="E171">
            <v>53</v>
          </cell>
          <cell r="F171" t="str">
            <v>Z</v>
          </cell>
          <cell r="G171">
            <v>3</v>
          </cell>
          <cell r="H171" t="str">
            <v>C5709A-53Z-3</v>
          </cell>
          <cell r="I171">
            <v>0.83499999999999996</v>
          </cell>
          <cell r="J171">
            <v>124.295</v>
          </cell>
        </row>
        <row r="172">
          <cell r="A172" t="str">
            <v>53-4</v>
          </cell>
          <cell r="B172">
            <v>5057</v>
          </cell>
          <cell r="C172">
            <v>9</v>
          </cell>
          <cell r="D172" t="str">
            <v>A</v>
          </cell>
          <cell r="E172">
            <v>53</v>
          </cell>
          <cell r="F172" t="str">
            <v>Z</v>
          </cell>
          <cell r="G172">
            <v>4</v>
          </cell>
          <cell r="H172" t="str">
            <v>C5709A-53Z-4</v>
          </cell>
          <cell r="I172">
            <v>0.79500000000000004</v>
          </cell>
          <cell r="J172">
            <v>125.13</v>
          </cell>
        </row>
        <row r="173">
          <cell r="A173" t="str">
            <v>54-1</v>
          </cell>
          <cell r="B173">
            <v>5057</v>
          </cell>
          <cell r="C173">
            <v>9</v>
          </cell>
          <cell r="D173" t="str">
            <v>A</v>
          </cell>
          <cell r="E173">
            <v>54</v>
          </cell>
          <cell r="F173" t="str">
            <v>Z</v>
          </cell>
          <cell r="G173">
            <v>1</v>
          </cell>
          <cell r="H173" t="str">
            <v>C5709A-54Z-1</v>
          </cell>
          <cell r="I173">
            <v>0.71</v>
          </cell>
          <cell r="J173">
            <v>125.7</v>
          </cell>
        </row>
        <row r="174">
          <cell r="A174" t="str">
            <v>54-2</v>
          </cell>
          <cell r="B174">
            <v>5057</v>
          </cell>
          <cell r="C174">
            <v>9</v>
          </cell>
          <cell r="D174" t="str">
            <v>A</v>
          </cell>
          <cell r="E174">
            <v>54</v>
          </cell>
          <cell r="F174" t="str">
            <v>Z</v>
          </cell>
          <cell r="G174">
            <v>2</v>
          </cell>
          <cell r="H174" t="str">
            <v>C5709A-54Z-2</v>
          </cell>
          <cell r="I174">
            <v>0.75</v>
          </cell>
          <cell r="J174">
            <v>126.41</v>
          </cell>
        </row>
        <row r="175">
          <cell r="A175" t="str">
            <v>54-3</v>
          </cell>
          <cell r="B175">
            <v>5057</v>
          </cell>
          <cell r="C175">
            <v>9</v>
          </cell>
          <cell r="D175" t="str">
            <v>A</v>
          </cell>
          <cell r="E175">
            <v>54</v>
          </cell>
          <cell r="F175" t="str">
            <v>Z</v>
          </cell>
          <cell r="G175">
            <v>3</v>
          </cell>
          <cell r="H175" t="str">
            <v>C5709A-54Z-3</v>
          </cell>
          <cell r="I175">
            <v>0.82</v>
          </cell>
          <cell r="J175">
            <v>127.16</v>
          </cell>
        </row>
        <row r="176">
          <cell r="A176" t="str">
            <v>54-4</v>
          </cell>
          <cell r="B176">
            <v>5057</v>
          </cell>
          <cell r="C176">
            <v>9</v>
          </cell>
          <cell r="D176" t="str">
            <v>A</v>
          </cell>
          <cell r="E176">
            <v>54</v>
          </cell>
          <cell r="F176" t="str">
            <v>Z</v>
          </cell>
          <cell r="G176">
            <v>4</v>
          </cell>
          <cell r="H176" t="str">
            <v>C5709A-54Z-4</v>
          </cell>
          <cell r="I176">
            <v>0.82499999999999996</v>
          </cell>
          <cell r="J176">
            <v>127.98</v>
          </cell>
        </row>
        <row r="177">
          <cell r="A177" t="str">
            <v>55-1</v>
          </cell>
          <cell r="B177">
            <v>5057</v>
          </cell>
          <cell r="C177">
            <v>9</v>
          </cell>
          <cell r="D177" t="str">
            <v>A</v>
          </cell>
          <cell r="E177">
            <v>55</v>
          </cell>
          <cell r="F177" t="str">
            <v>Z</v>
          </cell>
          <cell r="G177">
            <v>1</v>
          </cell>
          <cell r="H177" t="str">
            <v>C5709A-55Z-1</v>
          </cell>
          <cell r="I177">
            <v>0.85499999999999998</v>
          </cell>
          <cell r="J177">
            <v>128.69999999999999</v>
          </cell>
        </row>
        <row r="178">
          <cell r="A178" t="str">
            <v>55-2</v>
          </cell>
          <cell r="B178">
            <v>5057</v>
          </cell>
          <cell r="C178">
            <v>9</v>
          </cell>
          <cell r="D178" t="str">
            <v>A</v>
          </cell>
          <cell r="E178">
            <v>55</v>
          </cell>
          <cell r="F178" t="str">
            <v>Z</v>
          </cell>
          <cell r="G178">
            <v>2</v>
          </cell>
          <cell r="H178" t="str">
            <v>C5709A-55Z-2</v>
          </cell>
          <cell r="I178">
            <v>0.54500000000000004</v>
          </cell>
          <cell r="J178">
            <v>129.55500000000001</v>
          </cell>
        </row>
        <row r="179">
          <cell r="A179" t="str">
            <v>55-3</v>
          </cell>
          <cell r="B179">
            <v>5057</v>
          </cell>
          <cell r="C179">
            <v>9</v>
          </cell>
          <cell r="D179" t="str">
            <v>A</v>
          </cell>
          <cell r="E179">
            <v>55</v>
          </cell>
          <cell r="F179" t="str">
            <v>Z</v>
          </cell>
          <cell r="G179">
            <v>3</v>
          </cell>
          <cell r="H179" t="str">
            <v>C5709A-55Z-3</v>
          </cell>
          <cell r="I179">
            <v>0.82</v>
          </cell>
          <cell r="J179">
            <v>130.1</v>
          </cell>
        </row>
        <row r="180">
          <cell r="A180" t="str">
            <v>55-4</v>
          </cell>
          <cell r="B180">
            <v>5057</v>
          </cell>
          <cell r="C180">
            <v>9</v>
          </cell>
          <cell r="D180" t="str">
            <v>A</v>
          </cell>
          <cell r="E180">
            <v>55</v>
          </cell>
          <cell r="F180" t="str">
            <v>Z</v>
          </cell>
          <cell r="G180">
            <v>4</v>
          </cell>
          <cell r="H180" t="str">
            <v>C5709A-55Z-4</v>
          </cell>
          <cell r="I180">
            <v>0.82</v>
          </cell>
          <cell r="J180">
            <v>130.91999999999999</v>
          </cell>
        </row>
        <row r="181">
          <cell r="A181" t="str">
            <v>56-1</v>
          </cell>
          <cell r="B181">
            <v>5057</v>
          </cell>
          <cell r="C181">
            <v>9</v>
          </cell>
          <cell r="D181" t="str">
            <v>A</v>
          </cell>
          <cell r="E181">
            <v>56</v>
          </cell>
          <cell r="F181" t="str">
            <v>Z</v>
          </cell>
          <cell r="G181">
            <v>1</v>
          </cell>
          <cell r="H181" t="str">
            <v>C5709A-56Z-1</v>
          </cell>
          <cell r="I181">
            <v>0.92</v>
          </cell>
          <cell r="J181">
            <v>131.69999999999999</v>
          </cell>
        </row>
        <row r="182">
          <cell r="A182" t="str">
            <v>56-2</v>
          </cell>
          <cell r="B182">
            <v>5057</v>
          </cell>
          <cell r="C182">
            <v>9</v>
          </cell>
          <cell r="D182" t="str">
            <v>A</v>
          </cell>
          <cell r="E182">
            <v>56</v>
          </cell>
          <cell r="F182" t="str">
            <v>Z</v>
          </cell>
          <cell r="G182">
            <v>2</v>
          </cell>
          <cell r="H182" t="str">
            <v>C5709A-56Z-2</v>
          </cell>
          <cell r="I182">
            <v>0.99</v>
          </cell>
          <cell r="J182">
            <v>132.62</v>
          </cell>
        </row>
        <row r="183">
          <cell r="A183" t="str">
            <v>56-3</v>
          </cell>
          <cell r="B183">
            <v>5057</v>
          </cell>
          <cell r="C183">
            <v>9</v>
          </cell>
          <cell r="D183" t="str">
            <v>A</v>
          </cell>
          <cell r="E183">
            <v>56</v>
          </cell>
          <cell r="F183" t="str">
            <v>Z</v>
          </cell>
          <cell r="G183">
            <v>3</v>
          </cell>
          <cell r="H183" t="str">
            <v>C5709A-56Z-3</v>
          </cell>
          <cell r="I183">
            <v>0.86</v>
          </cell>
          <cell r="J183">
            <v>133.61000000000001</v>
          </cell>
        </row>
        <row r="184">
          <cell r="A184" t="str">
            <v>56-4</v>
          </cell>
          <cell r="B184">
            <v>5057</v>
          </cell>
          <cell r="C184">
            <v>9</v>
          </cell>
          <cell r="D184" t="str">
            <v>A</v>
          </cell>
          <cell r="E184">
            <v>56</v>
          </cell>
          <cell r="F184" t="str">
            <v>Z</v>
          </cell>
          <cell r="G184">
            <v>4</v>
          </cell>
          <cell r="H184" t="str">
            <v>C5709A-56Z-4</v>
          </cell>
          <cell r="I184">
            <v>0.54500000000000004</v>
          </cell>
          <cell r="J184">
            <v>134.47</v>
          </cell>
        </row>
        <row r="185">
          <cell r="A185" t="str">
            <v>57-1</v>
          </cell>
          <cell r="B185">
            <v>5057</v>
          </cell>
          <cell r="C185">
            <v>9</v>
          </cell>
          <cell r="D185" t="str">
            <v>A</v>
          </cell>
          <cell r="E185">
            <v>57</v>
          </cell>
          <cell r="F185" t="str">
            <v>Z</v>
          </cell>
          <cell r="G185">
            <v>1</v>
          </cell>
          <cell r="H185" t="str">
            <v>C5709A-57Z-1</v>
          </cell>
          <cell r="I185">
            <v>0.64</v>
          </cell>
          <cell r="J185">
            <v>134.69999999999999</v>
          </cell>
        </row>
        <row r="186">
          <cell r="A186" t="str">
            <v>57-2</v>
          </cell>
          <cell r="B186">
            <v>5057</v>
          </cell>
          <cell r="C186">
            <v>9</v>
          </cell>
          <cell r="D186" t="str">
            <v>A</v>
          </cell>
          <cell r="E186">
            <v>57</v>
          </cell>
          <cell r="F186" t="str">
            <v>Z</v>
          </cell>
          <cell r="G186">
            <v>2</v>
          </cell>
          <cell r="H186" t="str">
            <v>C5709A-57Z-2</v>
          </cell>
          <cell r="I186">
            <v>0.745</v>
          </cell>
          <cell r="J186">
            <v>135.34</v>
          </cell>
        </row>
        <row r="187">
          <cell r="A187" t="str">
            <v>57-3</v>
          </cell>
          <cell r="B187">
            <v>5057</v>
          </cell>
          <cell r="C187">
            <v>9</v>
          </cell>
          <cell r="D187" t="str">
            <v>A</v>
          </cell>
          <cell r="E187">
            <v>57</v>
          </cell>
          <cell r="F187" t="str">
            <v>Z</v>
          </cell>
          <cell r="G187">
            <v>3</v>
          </cell>
          <cell r="H187" t="str">
            <v>C5709A-57Z-3</v>
          </cell>
          <cell r="I187">
            <v>0.82499999999999996</v>
          </cell>
          <cell r="J187">
            <v>136.08500000000001</v>
          </cell>
        </row>
        <row r="188">
          <cell r="A188" t="str">
            <v>57-4</v>
          </cell>
          <cell r="B188">
            <v>5057</v>
          </cell>
          <cell r="C188">
            <v>9</v>
          </cell>
          <cell r="D188" t="str">
            <v>A</v>
          </cell>
          <cell r="E188">
            <v>57</v>
          </cell>
          <cell r="F188" t="str">
            <v>Z</v>
          </cell>
          <cell r="G188">
            <v>4</v>
          </cell>
          <cell r="H188" t="str">
            <v>C5709A-57Z-4</v>
          </cell>
          <cell r="I188">
            <v>0.79</v>
          </cell>
          <cell r="J188">
            <v>136.91</v>
          </cell>
        </row>
        <row r="189">
          <cell r="A189" t="str">
            <v>58-1</v>
          </cell>
          <cell r="B189">
            <v>5057</v>
          </cell>
          <cell r="C189">
            <v>9</v>
          </cell>
          <cell r="D189" t="str">
            <v>A</v>
          </cell>
          <cell r="E189">
            <v>58</v>
          </cell>
          <cell r="F189" t="str">
            <v>Z</v>
          </cell>
          <cell r="G189">
            <v>1</v>
          </cell>
          <cell r="H189" t="str">
            <v>C5709A-58Z-1</v>
          </cell>
          <cell r="I189">
            <v>0.80500000000000005</v>
          </cell>
          <cell r="J189">
            <v>137.69999999999999</v>
          </cell>
        </row>
        <row r="190">
          <cell r="A190" t="str">
            <v>58-2</v>
          </cell>
          <cell r="B190">
            <v>5057</v>
          </cell>
          <cell r="C190">
            <v>9</v>
          </cell>
          <cell r="D190" t="str">
            <v>A</v>
          </cell>
          <cell r="E190">
            <v>58</v>
          </cell>
          <cell r="F190" t="str">
            <v>Z</v>
          </cell>
          <cell r="G190">
            <v>2</v>
          </cell>
          <cell r="H190" t="str">
            <v>C5709A-58Z-2</v>
          </cell>
          <cell r="I190">
            <v>0.82</v>
          </cell>
          <cell r="J190">
            <v>138.505</v>
          </cell>
        </row>
        <row r="191">
          <cell r="A191" t="str">
            <v>58-3</v>
          </cell>
          <cell r="B191">
            <v>5057</v>
          </cell>
          <cell r="C191">
            <v>9</v>
          </cell>
          <cell r="D191" t="str">
            <v>A</v>
          </cell>
          <cell r="E191">
            <v>58</v>
          </cell>
          <cell r="F191" t="str">
            <v>Z</v>
          </cell>
          <cell r="G191">
            <v>3</v>
          </cell>
          <cell r="H191" t="str">
            <v>C5709A-58Z-3</v>
          </cell>
          <cell r="I191">
            <v>0.94499999999999995</v>
          </cell>
          <cell r="J191">
            <v>139.32499999999999</v>
          </cell>
        </row>
        <row r="192">
          <cell r="A192" t="str">
            <v>58-4</v>
          </cell>
          <cell r="B192">
            <v>5057</v>
          </cell>
          <cell r="C192">
            <v>9</v>
          </cell>
          <cell r="D192" t="str">
            <v>A</v>
          </cell>
          <cell r="E192">
            <v>58</v>
          </cell>
          <cell r="F192" t="str">
            <v>Z</v>
          </cell>
          <cell r="G192">
            <v>4</v>
          </cell>
          <cell r="H192" t="str">
            <v>C5709A-58Z-4</v>
          </cell>
          <cell r="I192">
            <v>0.45</v>
          </cell>
          <cell r="J192">
            <v>140.27000000000001</v>
          </cell>
        </row>
        <row r="193">
          <cell r="A193" t="str">
            <v>59-1</v>
          </cell>
          <cell r="B193">
            <v>5057</v>
          </cell>
          <cell r="C193">
            <v>9</v>
          </cell>
          <cell r="D193" t="str">
            <v>A</v>
          </cell>
          <cell r="E193">
            <v>59</v>
          </cell>
          <cell r="F193" t="str">
            <v>Z</v>
          </cell>
          <cell r="G193">
            <v>1</v>
          </cell>
          <cell r="H193" t="str">
            <v>C5709A-59Z-1</v>
          </cell>
          <cell r="I193">
            <v>0.73</v>
          </cell>
          <cell r="J193">
            <v>140.69999999999999</v>
          </cell>
        </row>
        <row r="194">
          <cell r="A194" t="str">
            <v>59-2</v>
          </cell>
          <cell r="B194">
            <v>5057</v>
          </cell>
          <cell r="C194">
            <v>9</v>
          </cell>
          <cell r="D194" t="str">
            <v>A</v>
          </cell>
          <cell r="E194">
            <v>59</v>
          </cell>
          <cell r="F194" t="str">
            <v>Z</v>
          </cell>
          <cell r="G194">
            <v>2</v>
          </cell>
          <cell r="H194" t="str">
            <v>C5709A-59Z-2</v>
          </cell>
          <cell r="I194">
            <v>0.91</v>
          </cell>
          <cell r="J194">
            <v>141.43</v>
          </cell>
        </row>
        <row r="195">
          <cell r="A195" t="str">
            <v>59-3</v>
          </cell>
          <cell r="B195">
            <v>5057</v>
          </cell>
          <cell r="C195">
            <v>9</v>
          </cell>
          <cell r="D195" t="str">
            <v>A</v>
          </cell>
          <cell r="E195">
            <v>59</v>
          </cell>
          <cell r="F195" t="str">
            <v>Z</v>
          </cell>
          <cell r="G195">
            <v>3</v>
          </cell>
          <cell r="H195" t="str">
            <v>C5709A-59Z-3</v>
          </cell>
          <cell r="I195">
            <v>0.8</v>
          </cell>
          <cell r="J195">
            <v>142.34</v>
          </cell>
        </row>
        <row r="196">
          <cell r="A196" t="str">
            <v>59-4</v>
          </cell>
          <cell r="B196">
            <v>5057</v>
          </cell>
          <cell r="C196">
            <v>9</v>
          </cell>
          <cell r="D196" t="str">
            <v>A</v>
          </cell>
          <cell r="E196">
            <v>59</v>
          </cell>
          <cell r="F196" t="str">
            <v>Z</v>
          </cell>
          <cell r="G196">
            <v>4</v>
          </cell>
          <cell r="H196" t="str">
            <v>C5709A-59Z-4</v>
          </cell>
          <cell r="I196">
            <v>0.65</v>
          </cell>
          <cell r="J196">
            <v>143.13999999999999</v>
          </cell>
        </row>
        <row r="197">
          <cell r="A197" t="str">
            <v>60-1</v>
          </cell>
          <cell r="B197">
            <v>5057</v>
          </cell>
          <cell r="C197">
            <v>9</v>
          </cell>
          <cell r="D197" t="str">
            <v>A</v>
          </cell>
          <cell r="E197">
            <v>60</v>
          </cell>
          <cell r="F197" t="str">
            <v>Z</v>
          </cell>
          <cell r="G197">
            <v>1</v>
          </cell>
          <cell r="H197" t="str">
            <v>C5709A-60Z-1</v>
          </cell>
          <cell r="I197">
            <v>0.73</v>
          </cell>
          <cell r="J197">
            <v>143.69999999999999</v>
          </cell>
        </row>
        <row r="198">
          <cell r="A198" t="str">
            <v>60-2</v>
          </cell>
          <cell r="B198">
            <v>5057</v>
          </cell>
          <cell r="C198">
            <v>9</v>
          </cell>
          <cell r="D198" t="str">
            <v>A</v>
          </cell>
          <cell r="E198">
            <v>60</v>
          </cell>
          <cell r="F198" t="str">
            <v>Z</v>
          </cell>
          <cell r="G198">
            <v>2</v>
          </cell>
          <cell r="H198" t="str">
            <v>C5709A-60Z-2</v>
          </cell>
          <cell r="I198">
            <v>0.625</v>
          </cell>
          <cell r="J198">
            <v>144.43</v>
          </cell>
        </row>
        <row r="199">
          <cell r="A199" t="str">
            <v>60-3</v>
          </cell>
          <cell r="B199">
            <v>5057</v>
          </cell>
          <cell r="C199">
            <v>9</v>
          </cell>
          <cell r="D199" t="str">
            <v>A</v>
          </cell>
          <cell r="E199">
            <v>60</v>
          </cell>
          <cell r="F199" t="str">
            <v>Z</v>
          </cell>
          <cell r="G199">
            <v>3</v>
          </cell>
          <cell r="H199" t="str">
            <v>C5709A-60Z-3</v>
          </cell>
          <cell r="I199">
            <v>0.93500000000000005</v>
          </cell>
          <cell r="J199">
            <v>145.05500000000001</v>
          </cell>
        </row>
        <row r="200">
          <cell r="A200" t="str">
            <v>60-4</v>
          </cell>
          <cell r="B200">
            <v>5057</v>
          </cell>
          <cell r="C200">
            <v>9</v>
          </cell>
          <cell r="D200" t="str">
            <v>A</v>
          </cell>
          <cell r="E200">
            <v>60</v>
          </cell>
          <cell r="F200" t="str">
            <v>Z</v>
          </cell>
          <cell r="G200">
            <v>4</v>
          </cell>
          <cell r="H200" t="str">
            <v>C5709A-60Z-4</v>
          </cell>
          <cell r="I200">
            <v>0.93</v>
          </cell>
          <cell r="J200">
            <v>145.99</v>
          </cell>
        </row>
        <row r="201">
          <cell r="A201" t="str">
            <v>61-1</v>
          </cell>
          <cell r="B201">
            <v>5057</v>
          </cell>
          <cell r="C201">
            <v>9</v>
          </cell>
          <cell r="D201" t="str">
            <v>A</v>
          </cell>
          <cell r="E201">
            <v>61</v>
          </cell>
          <cell r="F201" t="str">
            <v>Z</v>
          </cell>
          <cell r="G201">
            <v>1</v>
          </cell>
          <cell r="H201" t="str">
            <v>C5709A-61Z-1</v>
          </cell>
          <cell r="I201">
            <v>0.95</v>
          </cell>
          <cell r="J201">
            <v>146.69999999999999</v>
          </cell>
        </row>
        <row r="202">
          <cell r="A202" t="str">
            <v>61-2</v>
          </cell>
          <cell r="B202">
            <v>5057</v>
          </cell>
          <cell r="C202">
            <v>9</v>
          </cell>
          <cell r="D202" t="str">
            <v>A</v>
          </cell>
          <cell r="E202">
            <v>61</v>
          </cell>
          <cell r="F202" t="str">
            <v>Z</v>
          </cell>
          <cell r="G202">
            <v>2</v>
          </cell>
          <cell r="H202" t="str">
            <v>C5709A-61Z-2</v>
          </cell>
          <cell r="I202">
            <v>0.44500000000000001</v>
          </cell>
          <cell r="J202">
            <v>147.65</v>
          </cell>
        </row>
        <row r="203">
          <cell r="A203" t="str">
            <v>61-3</v>
          </cell>
          <cell r="B203">
            <v>5057</v>
          </cell>
          <cell r="C203">
            <v>9</v>
          </cell>
          <cell r="D203" t="str">
            <v>A</v>
          </cell>
          <cell r="E203">
            <v>61</v>
          </cell>
          <cell r="F203" t="str">
            <v>Z</v>
          </cell>
          <cell r="G203">
            <v>3</v>
          </cell>
          <cell r="H203" t="str">
            <v>C5709A-61Z-3</v>
          </cell>
          <cell r="I203">
            <v>0.81499999999999995</v>
          </cell>
          <cell r="J203">
            <v>148.095</v>
          </cell>
        </row>
        <row r="204">
          <cell r="A204" t="str">
            <v>61-4</v>
          </cell>
          <cell r="B204">
            <v>5057</v>
          </cell>
          <cell r="C204">
            <v>9</v>
          </cell>
          <cell r="D204" t="str">
            <v>A</v>
          </cell>
          <cell r="E204">
            <v>61</v>
          </cell>
          <cell r="F204" t="str">
            <v>Z</v>
          </cell>
          <cell r="G204">
            <v>4</v>
          </cell>
          <cell r="H204" t="str">
            <v>C5709A-61Z-4</v>
          </cell>
          <cell r="I204">
            <v>0.88500000000000001</v>
          </cell>
          <cell r="J204">
            <v>148.91</v>
          </cell>
        </row>
        <row r="205">
          <cell r="A205" t="str">
            <v>62-1</v>
          </cell>
          <cell r="B205">
            <v>5057</v>
          </cell>
          <cell r="C205">
            <v>9</v>
          </cell>
          <cell r="D205" t="str">
            <v>A</v>
          </cell>
          <cell r="E205">
            <v>62</v>
          </cell>
          <cell r="F205" t="str">
            <v>Z</v>
          </cell>
          <cell r="G205">
            <v>1</v>
          </cell>
          <cell r="H205" t="str">
            <v>C5709A-62Z-1</v>
          </cell>
          <cell r="I205">
            <v>0.91500000000000004</v>
          </cell>
          <cell r="J205">
            <v>149.69999999999999</v>
          </cell>
        </row>
        <row r="206">
          <cell r="A206" t="str">
            <v>62-2</v>
          </cell>
          <cell r="B206">
            <v>5057</v>
          </cell>
          <cell r="C206">
            <v>9</v>
          </cell>
          <cell r="D206" t="str">
            <v>A</v>
          </cell>
          <cell r="E206">
            <v>62</v>
          </cell>
          <cell r="F206" t="str">
            <v>Z</v>
          </cell>
          <cell r="G206">
            <v>2</v>
          </cell>
          <cell r="H206" t="str">
            <v>C5709A-62Z-2</v>
          </cell>
          <cell r="I206">
            <v>0.97</v>
          </cell>
          <cell r="J206">
            <v>150.61500000000001</v>
          </cell>
        </row>
        <row r="207">
          <cell r="A207" t="str">
            <v>62-3</v>
          </cell>
          <cell r="B207">
            <v>5057</v>
          </cell>
          <cell r="C207">
            <v>9</v>
          </cell>
          <cell r="D207" t="str">
            <v>A</v>
          </cell>
          <cell r="E207">
            <v>62</v>
          </cell>
          <cell r="F207" t="str">
            <v>Z</v>
          </cell>
          <cell r="G207">
            <v>3</v>
          </cell>
          <cell r="H207" t="str">
            <v>C5709A-62Z-3</v>
          </cell>
          <cell r="I207">
            <v>0.61</v>
          </cell>
          <cell r="J207">
            <v>151.58500000000001</v>
          </cell>
        </row>
        <row r="208">
          <cell r="A208" t="str">
            <v>62-4</v>
          </cell>
          <cell r="B208">
            <v>5057</v>
          </cell>
          <cell r="C208">
            <v>9</v>
          </cell>
          <cell r="D208" t="str">
            <v>A</v>
          </cell>
          <cell r="E208">
            <v>62</v>
          </cell>
          <cell r="F208" t="str">
            <v>Z</v>
          </cell>
          <cell r="G208">
            <v>4</v>
          </cell>
          <cell r="H208" t="str">
            <v>C5709A-62Z-4</v>
          </cell>
          <cell r="I208">
            <v>0.47</v>
          </cell>
          <cell r="J208">
            <v>152.19499999999999</v>
          </cell>
        </row>
        <row r="209">
          <cell r="A209" t="str">
            <v>63-1</v>
          </cell>
          <cell r="B209">
            <v>5057</v>
          </cell>
          <cell r="C209">
            <v>9</v>
          </cell>
          <cell r="D209" t="str">
            <v>A</v>
          </cell>
          <cell r="E209">
            <v>63</v>
          </cell>
          <cell r="F209" t="str">
            <v>Z</v>
          </cell>
          <cell r="G209">
            <v>1</v>
          </cell>
          <cell r="H209" t="str">
            <v>C5709A-64Z-1</v>
          </cell>
          <cell r="I209">
            <v>0.105</v>
          </cell>
          <cell r="J209">
            <v>152.69999999999999</v>
          </cell>
        </row>
        <row r="210">
          <cell r="A210" t="str">
            <v>64-1</v>
          </cell>
          <cell r="B210">
            <v>5057</v>
          </cell>
          <cell r="C210">
            <v>9</v>
          </cell>
          <cell r="D210" t="str">
            <v>A</v>
          </cell>
          <cell r="E210">
            <v>64</v>
          </cell>
          <cell r="F210" t="str">
            <v>Z</v>
          </cell>
          <cell r="G210">
            <v>1</v>
          </cell>
          <cell r="H210" t="str">
            <v>C5709A-63Z-1</v>
          </cell>
          <cell r="I210">
            <v>0.78500000000000003</v>
          </cell>
          <cell r="J210">
            <v>152.69999999999999</v>
          </cell>
        </row>
        <row r="211">
          <cell r="A211" t="str">
            <v>64-2</v>
          </cell>
          <cell r="B211">
            <v>5057</v>
          </cell>
          <cell r="C211">
            <v>9</v>
          </cell>
          <cell r="D211" t="str">
            <v>A</v>
          </cell>
          <cell r="E211">
            <v>64</v>
          </cell>
          <cell r="F211" t="str">
            <v>Z</v>
          </cell>
          <cell r="G211">
            <v>2</v>
          </cell>
          <cell r="H211" t="str">
            <v>C5709A-64Z-2</v>
          </cell>
          <cell r="I211">
            <v>0.56499999999999995</v>
          </cell>
          <cell r="J211">
            <v>153.48500000000001</v>
          </cell>
        </row>
        <row r="212">
          <cell r="A212" t="str">
            <v>64-3</v>
          </cell>
          <cell r="B212">
            <v>5057</v>
          </cell>
          <cell r="C212">
            <v>9</v>
          </cell>
          <cell r="D212" t="str">
            <v>A</v>
          </cell>
          <cell r="E212">
            <v>64</v>
          </cell>
          <cell r="F212" t="str">
            <v>Z</v>
          </cell>
          <cell r="G212">
            <v>3</v>
          </cell>
          <cell r="H212" t="str">
            <v>C5709A-64Z-3</v>
          </cell>
          <cell r="I212">
            <v>0.53</v>
          </cell>
          <cell r="J212">
            <v>154.05000000000001</v>
          </cell>
        </row>
        <row r="213">
          <cell r="A213" t="str">
            <v>64-4</v>
          </cell>
          <cell r="B213">
            <v>5057</v>
          </cell>
          <cell r="C213">
            <v>9</v>
          </cell>
          <cell r="D213" t="str">
            <v>A</v>
          </cell>
          <cell r="E213">
            <v>64</v>
          </cell>
          <cell r="F213" t="str">
            <v>Z</v>
          </cell>
          <cell r="G213">
            <v>4</v>
          </cell>
          <cell r="H213" t="str">
            <v>C5709A-64Z-4</v>
          </cell>
          <cell r="I213">
            <v>0.51</v>
          </cell>
          <cell r="J213">
            <v>154.58000000000001</v>
          </cell>
        </row>
        <row r="214">
          <cell r="A214" t="str">
            <v>64-5</v>
          </cell>
          <cell r="B214">
            <v>5057</v>
          </cell>
          <cell r="C214">
            <v>9</v>
          </cell>
          <cell r="D214" t="str">
            <v>A</v>
          </cell>
          <cell r="E214">
            <v>64</v>
          </cell>
          <cell r="F214" t="str">
            <v>Z</v>
          </cell>
          <cell r="G214">
            <v>5</v>
          </cell>
          <cell r="H214" t="str">
            <v>C5709A-64Z-5</v>
          </cell>
          <cell r="I214">
            <v>0.63</v>
          </cell>
          <cell r="J214">
            <v>155.09</v>
          </cell>
        </row>
        <row r="215">
          <cell r="A215" t="str">
            <v>65-1</v>
          </cell>
          <cell r="B215">
            <v>5057</v>
          </cell>
          <cell r="C215">
            <v>9</v>
          </cell>
          <cell r="D215" t="str">
            <v>A</v>
          </cell>
          <cell r="E215">
            <v>65</v>
          </cell>
          <cell r="F215" t="str">
            <v>Z</v>
          </cell>
          <cell r="G215">
            <v>1</v>
          </cell>
          <cell r="H215" t="str">
            <v>C5709A-65Z-1</v>
          </cell>
          <cell r="I215">
            <v>0.95499999999999996</v>
          </cell>
          <cell r="J215">
            <v>155.69999999999999</v>
          </cell>
        </row>
        <row r="216">
          <cell r="A216" t="str">
            <v>65-2</v>
          </cell>
          <cell r="B216">
            <v>5057</v>
          </cell>
          <cell r="C216">
            <v>9</v>
          </cell>
          <cell r="D216" t="str">
            <v>A</v>
          </cell>
          <cell r="E216">
            <v>65</v>
          </cell>
          <cell r="F216" t="str">
            <v>Z</v>
          </cell>
          <cell r="G216">
            <v>2</v>
          </cell>
          <cell r="H216" t="str">
            <v>C5709A-65Z-2</v>
          </cell>
          <cell r="I216">
            <v>0.63500000000000001</v>
          </cell>
          <cell r="J216">
            <v>156.655</v>
          </cell>
        </row>
        <row r="217">
          <cell r="A217" t="str">
            <v>65-3</v>
          </cell>
          <cell r="B217">
            <v>5057</v>
          </cell>
          <cell r="C217">
            <v>9</v>
          </cell>
          <cell r="D217" t="str">
            <v>A</v>
          </cell>
          <cell r="E217">
            <v>65</v>
          </cell>
          <cell r="F217" t="str">
            <v>Z</v>
          </cell>
          <cell r="G217">
            <v>3</v>
          </cell>
          <cell r="H217" t="str">
            <v>C5709A-65Z-3</v>
          </cell>
          <cell r="I217">
            <v>0.82</v>
          </cell>
          <cell r="J217">
            <v>157.29</v>
          </cell>
        </row>
        <row r="218">
          <cell r="A218" t="str">
            <v>65-4</v>
          </cell>
          <cell r="B218">
            <v>5057</v>
          </cell>
          <cell r="C218">
            <v>9</v>
          </cell>
          <cell r="D218" t="str">
            <v>A</v>
          </cell>
          <cell r="E218">
            <v>65</v>
          </cell>
          <cell r="F218" t="str">
            <v>Z</v>
          </cell>
          <cell r="G218">
            <v>4</v>
          </cell>
          <cell r="H218" t="str">
            <v>C5709A-65Z-4</v>
          </cell>
          <cell r="I218">
            <v>0.73</v>
          </cell>
          <cell r="J218">
            <v>158.11000000000001</v>
          </cell>
        </row>
        <row r="219">
          <cell r="A219" t="str">
            <v>66-1</v>
          </cell>
          <cell r="B219">
            <v>5057</v>
          </cell>
          <cell r="C219">
            <v>9</v>
          </cell>
          <cell r="D219" t="str">
            <v>A</v>
          </cell>
          <cell r="E219">
            <v>66</v>
          </cell>
          <cell r="F219" t="str">
            <v>Z</v>
          </cell>
          <cell r="G219">
            <v>1</v>
          </cell>
          <cell r="H219" t="str">
            <v>C5709A-66Z-1</v>
          </cell>
          <cell r="I219">
            <v>0.56000000000000005</v>
          </cell>
          <cell r="J219">
            <v>158.69999999999999</v>
          </cell>
        </row>
        <row r="220">
          <cell r="A220" t="str">
            <v>66-2</v>
          </cell>
          <cell r="B220">
            <v>5057</v>
          </cell>
          <cell r="C220">
            <v>9</v>
          </cell>
          <cell r="D220" t="str">
            <v>A</v>
          </cell>
          <cell r="E220">
            <v>66</v>
          </cell>
          <cell r="F220" t="str">
            <v>Z</v>
          </cell>
          <cell r="G220">
            <v>2</v>
          </cell>
          <cell r="H220" t="str">
            <v>C5709A-66Z-2</v>
          </cell>
          <cell r="I220">
            <v>0.84</v>
          </cell>
          <cell r="J220">
            <v>159.26</v>
          </cell>
        </row>
        <row r="221">
          <cell r="A221" t="str">
            <v>66-3</v>
          </cell>
          <cell r="B221">
            <v>5057</v>
          </cell>
          <cell r="C221">
            <v>9</v>
          </cell>
          <cell r="D221" t="str">
            <v>A</v>
          </cell>
          <cell r="E221">
            <v>66</v>
          </cell>
          <cell r="F221" t="str">
            <v>Z</v>
          </cell>
          <cell r="G221">
            <v>3</v>
          </cell>
          <cell r="H221" t="str">
            <v>C5709A-66Z-3</v>
          </cell>
          <cell r="I221">
            <v>0.98499999999999999</v>
          </cell>
          <cell r="J221">
            <v>160.1</v>
          </cell>
        </row>
        <row r="222">
          <cell r="A222" t="str">
            <v>66-4</v>
          </cell>
          <cell r="B222">
            <v>5057</v>
          </cell>
          <cell r="C222">
            <v>9</v>
          </cell>
          <cell r="D222" t="str">
            <v>A</v>
          </cell>
          <cell r="E222">
            <v>66</v>
          </cell>
          <cell r="F222" t="str">
            <v>Z</v>
          </cell>
          <cell r="G222">
            <v>4</v>
          </cell>
          <cell r="H222" t="str">
            <v>C5709A-66Z-4</v>
          </cell>
          <cell r="I222">
            <v>0.71499999999999997</v>
          </cell>
          <cell r="J222">
            <v>161.08500000000001</v>
          </cell>
        </row>
        <row r="223">
          <cell r="A223" t="str">
            <v>67-1</v>
          </cell>
          <cell r="B223">
            <v>5057</v>
          </cell>
          <cell r="C223">
            <v>9</v>
          </cell>
          <cell r="D223" t="str">
            <v>A</v>
          </cell>
          <cell r="E223">
            <v>67</v>
          </cell>
          <cell r="F223" t="str">
            <v>Z</v>
          </cell>
          <cell r="G223">
            <v>1</v>
          </cell>
          <cell r="H223" t="str">
            <v>C5709A-67Z-1</v>
          </cell>
          <cell r="I223">
            <v>0.85</v>
          </cell>
          <cell r="J223">
            <v>161.69999999999999</v>
          </cell>
        </row>
        <row r="224">
          <cell r="A224" t="str">
            <v>67-2</v>
          </cell>
          <cell r="B224">
            <v>5057</v>
          </cell>
          <cell r="C224">
            <v>9</v>
          </cell>
          <cell r="D224" t="str">
            <v>A</v>
          </cell>
          <cell r="E224">
            <v>67</v>
          </cell>
          <cell r="F224" t="str">
            <v>Z</v>
          </cell>
          <cell r="G224">
            <v>2</v>
          </cell>
          <cell r="H224" t="str">
            <v>C5709A-67Z-2</v>
          </cell>
          <cell r="I224">
            <v>0.88</v>
          </cell>
          <cell r="J224">
            <v>162.55000000000001</v>
          </cell>
        </row>
        <row r="225">
          <cell r="A225" t="str">
            <v>67-3</v>
          </cell>
          <cell r="B225">
            <v>5057</v>
          </cell>
          <cell r="C225">
            <v>9</v>
          </cell>
          <cell r="D225" t="str">
            <v>A</v>
          </cell>
          <cell r="E225">
            <v>67</v>
          </cell>
          <cell r="F225" t="str">
            <v>Z</v>
          </cell>
          <cell r="G225">
            <v>3</v>
          </cell>
          <cell r="H225" t="str">
            <v>C5709A-67Z-3</v>
          </cell>
          <cell r="I225">
            <v>0.83</v>
          </cell>
          <cell r="J225">
            <v>163.43</v>
          </cell>
        </row>
        <row r="226">
          <cell r="A226" t="str">
            <v>67-4</v>
          </cell>
          <cell r="B226">
            <v>5057</v>
          </cell>
          <cell r="C226">
            <v>9</v>
          </cell>
          <cell r="D226" t="str">
            <v>A</v>
          </cell>
          <cell r="E226">
            <v>67</v>
          </cell>
          <cell r="F226" t="str">
            <v>Z</v>
          </cell>
          <cell r="G226">
            <v>4</v>
          </cell>
          <cell r="H226" t="str">
            <v>C5709A-67Z-4</v>
          </cell>
          <cell r="I226">
            <v>0.39500000000000002</v>
          </cell>
          <cell r="J226">
            <v>164.26</v>
          </cell>
        </row>
        <row r="227">
          <cell r="A227" t="str">
            <v>68-1</v>
          </cell>
          <cell r="B227">
            <v>5057</v>
          </cell>
          <cell r="C227">
            <v>9</v>
          </cell>
          <cell r="D227" t="str">
            <v>A</v>
          </cell>
          <cell r="E227">
            <v>68</v>
          </cell>
          <cell r="F227" t="str">
            <v>Z</v>
          </cell>
          <cell r="G227">
            <v>1</v>
          </cell>
          <cell r="H227" t="str">
            <v>C5709A-68Z-1</v>
          </cell>
          <cell r="I227">
            <v>0.80500000000000005</v>
          </cell>
          <cell r="J227">
            <v>164.7</v>
          </cell>
        </row>
        <row r="228">
          <cell r="A228" t="str">
            <v>68-2</v>
          </cell>
          <cell r="B228">
            <v>5057</v>
          </cell>
          <cell r="C228">
            <v>9</v>
          </cell>
          <cell r="D228" t="str">
            <v>A</v>
          </cell>
          <cell r="E228">
            <v>68</v>
          </cell>
          <cell r="F228" t="str">
            <v>Z</v>
          </cell>
          <cell r="G228">
            <v>2</v>
          </cell>
          <cell r="H228" t="str">
            <v>C5709A-68Z-2</v>
          </cell>
          <cell r="I228">
            <v>0.76</v>
          </cell>
          <cell r="J228">
            <v>165.505</v>
          </cell>
        </row>
        <row r="229">
          <cell r="A229" t="str">
            <v>68-3</v>
          </cell>
          <cell r="B229">
            <v>5057</v>
          </cell>
          <cell r="C229">
            <v>9</v>
          </cell>
          <cell r="D229" t="str">
            <v>A</v>
          </cell>
          <cell r="E229">
            <v>68</v>
          </cell>
          <cell r="F229" t="str">
            <v>Z</v>
          </cell>
          <cell r="G229">
            <v>3</v>
          </cell>
          <cell r="H229" t="str">
            <v>C5709A-68Z-3</v>
          </cell>
          <cell r="I229">
            <v>0.74</v>
          </cell>
          <cell r="J229">
            <v>166.26499999999999</v>
          </cell>
        </row>
        <row r="230">
          <cell r="A230" t="str">
            <v>68-4</v>
          </cell>
          <cell r="B230">
            <v>5057</v>
          </cell>
          <cell r="C230">
            <v>9</v>
          </cell>
          <cell r="D230" t="str">
            <v>A</v>
          </cell>
          <cell r="E230">
            <v>68</v>
          </cell>
          <cell r="F230" t="str">
            <v>Z</v>
          </cell>
          <cell r="G230">
            <v>4</v>
          </cell>
          <cell r="H230" t="str">
            <v>C5709A-68Z-4</v>
          </cell>
          <cell r="I230">
            <v>0.84</v>
          </cell>
          <cell r="J230">
            <v>167.005</v>
          </cell>
        </row>
        <row r="231">
          <cell r="A231" t="str">
            <v>69-1</v>
          </cell>
          <cell r="B231">
            <v>5057</v>
          </cell>
          <cell r="C231">
            <v>9</v>
          </cell>
          <cell r="D231" t="str">
            <v>A</v>
          </cell>
          <cell r="E231">
            <v>69</v>
          </cell>
          <cell r="F231" t="str">
            <v>Z</v>
          </cell>
          <cell r="G231">
            <v>1</v>
          </cell>
          <cell r="H231" t="str">
            <v>C5709A-69Z-1</v>
          </cell>
          <cell r="I231">
            <v>0.745</v>
          </cell>
          <cell r="J231">
            <v>167.7</v>
          </cell>
        </row>
        <row r="232">
          <cell r="A232" t="str">
            <v>69-2</v>
          </cell>
          <cell r="B232">
            <v>5057</v>
          </cell>
          <cell r="C232">
            <v>9</v>
          </cell>
          <cell r="D232" t="str">
            <v>A</v>
          </cell>
          <cell r="E232">
            <v>69</v>
          </cell>
          <cell r="F232" t="str">
            <v>Z</v>
          </cell>
          <cell r="G232">
            <v>2</v>
          </cell>
          <cell r="H232" t="str">
            <v>C5709A-69Z-2</v>
          </cell>
          <cell r="I232">
            <v>0.71499999999999997</v>
          </cell>
          <cell r="J232">
            <v>168.44499999999999</v>
          </cell>
        </row>
        <row r="233">
          <cell r="A233" t="str">
            <v>69-3</v>
          </cell>
          <cell r="B233">
            <v>5057</v>
          </cell>
          <cell r="C233">
            <v>9</v>
          </cell>
          <cell r="D233" t="str">
            <v>A</v>
          </cell>
          <cell r="E233">
            <v>69</v>
          </cell>
          <cell r="F233" t="str">
            <v>Z</v>
          </cell>
          <cell r="G233">
            <v>3</v>
          </cell>
          <cell r="H233" t="str">
            <v>C5709A-69Z-3</v>
          </cell>
          <cell r="I233">
            <v>0.76500000000000001</v>
          </cell>
          <cell r="J233">
            <v>169.16</v>
          </cell>
        </row>
        <row r="234">
          <cell r="A234" t="str">
            <v>69-4</v>
          </cell>
          <cell r="B234">
            <v>5057</v>
          </cell>
          <cell r="C234">
            <v>9</v>
          </cell>
          <cell r="D234" t="str">
            <v>A</v>
          </cell>
          <cell r="E234">
            <v>69</v>
          </cell>
          <cell r="F234" t="str">
            <v>Z</v>
          </cell>
          <cell r="G234">
            <v>4</v>
          </cell>
          <cell r="H234" t="str">
            <v>C5709A-69Z-4</v>
          </cell>
          <cell r="I234">
            <v>0.94</v>
          </cell>
          <cell r="J234">
            <v>169.92500000000001</v>
          </cell>
        </row>
        <row r="235">
          <cell r="A235" t="str">
            <v>70-1</v>
          </cell>
          <cell r="B235">
            <v>5057</v>
          </cell>
          <cell r="C235">
            <v>9</v>
          </cell>
          <cell r="D235" t="str">
            <v>A</v>
          </cell>
          <cell r="E235">
            <v>70</v>
          </cell>
          <cell r="F235" t="str">
            <v>Z</v>
          </cell>
          <cell r="G235">
            <v>1</v>
          </cell>
          <cell r="H235" t="str">
            <v>C5709A-70Z-1</v>
          </cell>
          <cell r="I235">
            <v>0.84</v>
          </cell>
          <cell r="J235">
            <v>170.7</v>
          </cell>
        </row>
        <row r="236">
          <cell r="A236" t="str">
            <v>70-2</v>
          </cell>
          <cell r="B236">
            <v>5057</v>
          </cell>
          <cell r="C236">
            <v>9</v>
          </cell>
          <cell r="D236" t="str">
            <v>A</v>
          </cell>
          <cell r="E236">
            <v>70</v>
          </cell>
          <cell r="F236" t="str">
            <v>Z</v>
          </cell>
          <cell r="G236">
            <v>2</v>
          </cell>
          <cell r="H236" t="str">
            <v>C5709A-70Z-2</v>
          </cell>
          <cell r="I236">
            <v>0.97499999999999998</v>
          </cell>
          <cell r="J236">
            <v>171.54</v>
          </cell>
        </row>
        <row r="237">
          <cell r="A237" t="str">
            <v>70-3</v>
          </cell>
          <cell r="B237">
            <v>5057</v>
          </cell>
          <cell r="C237">
            <v>9</v>
          </cell>
          <cell r="D237" t="str">
            <v>A</v>
          </cell>
          <cell r="E237">
            <v>70</v>
          </cell>
          <cell r="F237" t="str">
            <v>Z</v>
          </cell>
          <cell r="G237">
            <v>3</v>
          </cell>
          <cell r="H237" t="str">
            <v>C5709A-70Z-3</v>
          </cell>
          <cell r="I237">
            <v>0.71499999999999997</v>
          </cell>
          <cell r="J237">
            <v>172.51499999999999</v>
          </cell>
        </row>
        <row r="238">
          <cell r="A238" t="str">
            <v>70-4</v>
          </cell>
          <cell r="B238">
            <v>5057</v>
          </cell>
          <cell r="C238">
            <v>9</v>
          </cell>
          <cell r="D238" t="str">
            <v>A</v>
          </cell>
          <cell r="E238">
            <v>70</v>
          </cell>
          <cell r="F238" t="str">
            <v>Z</v>
          </cell>
          <cell r="G238">
            <v>4</v>
          </cell>
          <cell r="H238" t="str">
            <v>C5709A-70Z-4</v>
          </cell>
          <cell r="I238">
            <v>0.74</v>
          </cell>
          <cell r="J238">
            <v>173.23</v>
          </cell>
        </row>
        <row r="239">
          <cell r="A239" t="str">
            <v>71-1</v>
          </cell>
          <cell r="B239">
            <v>5057</v>
          </cell>
          <cell r="C239">
            <v>9</v>
          </cell>
          <cell r="D239" t="str">
            <v>A</v>
          </cell>
          <cell r="E239">
            <v>71</v>
          </cell>
          <cell r="F239" t="str">
            <v>Z</v>
          </cell>
          <cell r="G239">
            <v>1</v>
          </cell>
          <cell r="H239" t="str">
            <v>C5709A-71Z-1</v>
          </cell>
          <cell r="I239">
            <v>0.87</v>
          </cell>
          <cell r="J239">
            <v>173.7</v>
          </cell>
        </row>
        <row r="240">
          <cell r="A240" t="str">
            <v>71-2</v>
          </cell>
          <cell r="B240">
            <v>5057</v>
          </cell>
          <cell r="C240">
            <v>9</v>
          </cell>
          <cell r="D240" t="str">
            <v>A</v>
          </cell>
          <cell r="E240">
            <v>71</v>
          </cell>
          <cell r="F240" t="str">
            <v>Z</v>
          </cell>
          <cell r="G240">
            <v>2</v>
          </cell>
          <cell r="H240" t="str">
            <v>C5709A-71Z-2</v>
          </cell>
          <cell r="I240">
            <v>0.755</v>
          </cell>
          <cell r="J240">
            <v>174.57</v>
          </cell>
        </row>
        <row r="241">
          <cell r="A241" t="str">
            <v>71-3</v>
          </cell>
          <cell r="B241">
            <v>5057</v>
          </cell>
          <cell r="C241">
            <v>9</v>
          </cell>
          <cell r="D241" t="str">
            <v>A</v>
          </cell>
          <cell r="E241">
            <v>71</v>
          </cell>
          <cell r="F241" t="str">
            <v>Z</v>
          </cell>
          <cell r="G241">
            <v>3</v>
          </cell>
          <cell r="H241" t="str">
            <v>C5709A-71Z-3</v>
          </cell>
          <cell r="I241">
            <v>0.66</v>
          </cell>
          <cell r="J241">
            <v>175.32499999999999</v>
          </cell>
        </row>
        <row r="242">
          <cell r="A242" t="str">
            <v>71-4</v>
          </cell>
          <cell r="B242">
            <v>5057</v>
          </cell>
          <cell r="C242">
            <v>9</v>
          </cell>
          <cell r="D242" t="str">
            <v>A</v>
          </cell>
          <cell r="E242">
            <v>71</v>
          </cell>
          <cell r="F242" t="str">
            <v>Z</v>
          </cell>
          <cell r="G242">
            <v>4</v>
          </cell>
          <cell r="H242" t="str">
            <v>C5709A-71Z-4</v>
          </cell>
          <cell r="I242">
            <v>0.82</v>
          </cell>
          <cell r="J242">
            <v>175.98500000000001</v>
          </cell>
        </row>
        <row r="243">
          <cell r="A243" t="str">
            <v>72-1</v>
          </cell>
          <cell r="B243">
            <v>5057</v>
          </cell>
          <cell r="C243">
            <v>9</v>
          </cell>
          <cell r="D243" t="str">
            <v>A</v>
          </cell>
          <cell r="E243">
            <v>72</v>
          </cell>
          <cell r="F243" t="str">
            <v>Z</v>
          </cell>
          <cell r="G243">
            <v>1</v>
          </cell>
          <cell r="H243" t="str">
            <v>C5709A-72Z-1</v>
          </cell>
          <cell r="I243">
            <v>0.98499999999999999</v>
          </cell>
          <cell r="J243">
            <v>176.7</v>
          </cell>
        </row>
        <row r="244">
          <cell r="A244" t="str">
            <v>72-2</v>
          </cell>
          <cell r="B244">
            <v>5057</v>
          </cell>
          <cell r="C244">
            <v>9</v>
          </cell>
          <cell r="D244" t="str">
            <v>A</v>
          </cell>
          <cell r="E244">
            <v>72</v>
          </cell>
          <cell r="F244" t="str">
            <v>Z</v>
          </cell>
          <cell r="G244">
            <v>2</v>
          </cell>
          <cell r="H244" t="str">
            <v>C5709A-72Z-2</v>
          </cell>
          <cell r="I244">
            <v>0.82499999999999996</v>
          </cell>
          <cell r="J244">
            <v>177.685</v>
          </cell>
        </row>
        <row r="245">
          <cell r="A245" t="str">
            <v>72-3</v>
          </cell>
          <cell r="B245">
            <v>5057</v>
          </cell>
          <cell r="C245">
            <v>9</v>
          </cell>
          <cell r="D245" t="str">
            <v>A</v>
          </cell>
          <cell r="E245">
            <v>72</v>
          </cell>
          <cell r="F245" t="str">
            <v>Z</v>
          </cell>
          <cell r="G245">
            <v>3</v>
          </cell>
          <cell r="H245" t="str">
            <v>C5709A-72Z-3</v>
          </cell>
          <cell r="I245">
            <v>0.56499999999999995</v>
          </cell>
          <cell r="J245">
            <v>178.51</v>
          </cell>
        </row>
        <row r="246">
          <cell r="A246" t="str">
            <v>72-4</v>
          </cell>
          <cell r="B246">
            <v>5057</v>
          </cell>
          <cell r="C246">
            <v>9</v>
          </cell>
          <cell r="D246" t="str">
            <v>A</v>
          </cell>
          <cell r="E246">
            <v>72</v>
          </cell>
          <cell r="F246" t="str">
            <v>Z</v>
          </cell>
          <cell r="G246">
            <v>4</v>
          </cell>
          <cell r="H246" t="str">
            <v>C5709A-72Z-4</v>
          </cell>
          <cell r="I246">
            <v>0.89</v>
          </cell>
          <cell r="J246">
            <v>179.07499999999999</v>
          </cell>
        </row>
        <row r="247">
          <cell r="A247" t="str">
            <v>73-1</v>
          </cell>
          <cell r="B247">
            <v>5057</v>
          </cell>
          <cell r="C247">
            <v>9</v>
          </cell>
          <cell r="D247" t="str">
            <v>A</v>
          </cell>
          <cell r="E247">
            <v>73</v>
          </cell>
          <cell r="F247" t="str">
            <v>Z</v>
          </cell>
          <cell r="G247">
            <v>1</v>
          </cell>
          <cell r="H247" t="str">
            <v>C5709A-73Z-1</v>
          </cell>
          <cell r="I247">
            <v>0.87</v>
          </cell>
          <cell r="J247">
            <v>179.7</v>
          </cell>
        </row>
        <row r="248">
          <cell r="A248" t="str">
            <v>73-2</v>
          </cell>
          <cell r="B248">
            <v>5057</v>
          </cell>
          <cell r="C248">
            <v>9</v>
          </cell>
          <cell r="D248" t="str">
            <v>A</v>
          </cell>
          <cell r="E248">
            <v>73</v>
          </cell>
          <cell r="F248" t="str">
            <v>Z</v>
          </cell>
          <cell r="G248">
            <v>2</v>
          </cell>
          <cell r="H248" t="str">
            <v>C5709A-73Z-2</v>
          </cell>
          <cell r="I248">
            <v>0.68500000000000005</v>
          </cell>
          <cell r="J248">
            <v>180.57</v>
          </cell>
        </row>
        <row r="249">
          <cell r="A249" t="str">
            <v>73-3</v>
          </cell>
          <cell r="B249">
            <v>5057</v>
          </cell>
          <cell r="C249">
            <v>9</v>
          </cell>
          <cell r="D249" t="str">
            <v>A</v>
          </cell>
          <cell r="E249">
            <v>73</v>
          </cell>
          <cell r="F249" t="str">
            <v>Z</v>
          </cell>
          <cell r="G249">
            <v>3</v>
          </cell>
          <cell r="H249" t="str">
            <v>C5709A-73Z-3</v>
          </cell>
          <cell r="I249">
            <v>0.82499999999999996</v>
          </cell>
          <cell r="J249">
            <v>181.255</v>
          </cell>
        </row>
        <row r="250">
          <cell r="A250" t="str">
            <v>73-4</v>
          </cell>
          <cell r="B250">
            <v>5057</v>
          </cell>
          <cell r="C250">
            <v>9</v>
          </cell>
          <cell r="D250" t="str">
            <v>A</v>
          </cell>
          <cell r="E250">
            <v>73</v>
          </cell>
          <cell r="F250" t="str">
            <v>Z</v>
          </cell>
          <cell r="G250">
            <v>4</v>
          </cell>
          <cell r="H250" t="str">
            <v>C5709A-73Z-4</v>
          </cell>
          <cell r="I250">
            <v>0.69499999999999995</v>
          </cell>
          <cell r="J250">
            <v>182.08</v>
          </cell>
        </row>
        <row r="251">
          <cell r="A251" t="str">
            <v>74-1</v>
          </cell>
          <cell r="B251">
            <v>5057</v>
          </cell>
          <cell r="C251">
            <v>9</v>
          </cell>
          <cell r="D251" t="str">
            <v>A</v>
          </cell>
          <cell r="E251">
            <v>74</v>
          </cell>
          <cell r="F251" t="str">
            <v>Z</v>
          </cell>
          <cell r="G251">
            <v>1</v>
          </cell>
          <cell r="H251" t="str">
            <v>C5709A-74Z-1</v>
          </cell>
          <cell r="I251">
            <v>0.95499999999999996</v>
          </cell>
          <cell r="J251">
            <v>182.7</v>
          </cell>
        </row>
        <row r="252">
          <cell r="A252" t="str">
            <v>74-2</v>
          </cell>
          <cell r="B252">
            <v>5057</v>
          </cell>
          <cell r="C252">
            <v>9</v>
          </cell>
          <cell r="D252" t="str">
            <v>A</v>
          </cell>
          <cell r="E252">
            <v>74</v>
          </cell>
          <cell r="F252" t="str">
            <v>Z</v>
          </cell>
          <cell r="G252">
            <v>2</v>
          </cell>
          <cell r="H252" t="str">
            <v>C5709A-74Z-2</v>
          </cell>
          <cell r="I252">
            <v>0.89500000000000002</v>
          </cell>
          <cell r="J252">
            <v>183.655</v>
          </cell>
        </row>
        <row r="253">
          <cell r="A253" t="str">
            <v>74-3</v>
          </cell>
          <cell r="B253">
            <v>5057</v>
          </cell>
          <cell r="C253">
            <v>9</v>
          </cell>
          <cell r="D253" t="str">
            <v>A</v>
          </cell>
          <cell r="E253">
            <v>74</v>
          </cell>
          <cell r="F253" t="str">
            <v>Z</v>
          </cell>
          <cell r="G253">
            <v>3</v>
          </cell>
          <cell r="H253" t="str">
            <v>C5709A-74Z-3</v>
          </cell>
          <cell r="I253">
            <v>0.36</v>
          </cell>
          <cell r="J253">
            <v>184.55</v>
          </cell>
        </row>
        <row r="254">
          <cell r="A254" t="str">
            <v>74-4</v>
          </cell>
          <cell r="B254">
            <v>5057</v>
          </cell>
          <cell r="C254">
            <v>9</v>
          </cell>
          <cell r="D254" t="str">
            <v>A</v>
          </cell>
          <cell r="E254">
            <v>74</v>
          </cell>
          <cell r="F254" t="str">
            <v>Z</v>
          </cell>
          <cell r="G254">
            <v>4</v>
          </cell>
          <cell r="H254" t="str">
            <v>C5709A-74Z-4</v>
          </cell>
          <cell r="I254">
            <v>0.78</v>
          </cell>
          <cell r="J254">
            <v>184.91</v>
          </cell>
        </row>
        <row r="255">
          <cell r="A255" t="str">
            <v>75-1</v>
          </cell>
          <cell r="B255">
            <v>5057</v>
          </cell>
          <cell r="C255">
            <v>9</v>
          </cell>
          <cell r="D255" t="str">
            <v>A</v>
          </cell>
          <cell r="E255">
            <v>75</v>
          </cell>
          <cell r="F255" t="str">
            <v>Z</v>
          </cell>
          <cell r="G255">
            <v>1</v>
          </cell>
          <cell r="H255" t="str">
            <v>C5709A-75Z-1</v>
          </cell>
          <cell r="I255">
            <v>0.755</v>
          </cell>
          <cell r="J255">
            <v>185.7</v>
          </cell>
        </row>
        <row r="256">
          <cell r="A256" t="str">
            <v>75-2</v>
          </cell>
          <cell r="B256">
            <v>5057</v>
          </cell>
          <cell r="C256">
            <v>9</v>
          </cell>
          <cell r="D256" t="str">
            <v>A</v>
          </cell>
          <cell r="E256">
            <v>75</v>
          </cell>
          <cell r="F256" t="str">
            <v>Z</v>
          </cell>
          <cell r="G256">
            <v>2</v>
          </cell>
          <cell r="H256" t="str">
            <v>C5709A-75Z-2</v>
          </cell>
          <cell r="I256">
            <v>0.73</v>
          </cell>
          <cell r="J256">
            <v>186.45500000000001</v>
          </cell>
        </row>
        <row r="257">
          <cell r="A257" t="str">
            <v>75-3</v>
          </cell>
          <cell r="B257">
            <v>5057</v>
          </cell>
          <cell r="C257">
            <v>9</v>
          </cell>
          <cell r="D257" t="str">
            <v>A</v>
          </cell>
          <cell r="E257">
            <v>75</v>
          </cell>
          <cell r="F257" t="str">
            <v>Z</v>
          </cell>
          <cell r="G257">
            <v>3</v>
          </cell>
          <cell r="H257" t="str">
            <v>C5709A-75Z-3</v>
          </cell>
          <cell r="I257">
            <v>0.98</v>
          </cell>
          <cell r="J257">
            <v>187.185</v>
          </cell>
        </row>
        <row r="258">
          <cell r="A258" t="str">
            <v>75-4</v>
          </cell>
          <cell r="B258">
            <v>5057</v>
          </cell>
          <cell r="C258">
            <v>9</v>
          </cell>
          <cell r="D258" t="str">
            <v>A</v>
          </cell>
          <cell r="E258">
            <v>75</v>
          </cell>
          <cell r="F258" t="str">
            <v>Z</v>
          </cell>
          <cell r="G258">
            <v>4</v>
          </cell>
          <cell r="H258" t="str">
            <v>C5709A-75Z-4</v>
          </cell>
          <cell r="I258">
            <v>0.69499999999999995</v>
          </cell>
          <cell r="J258">
            <v>188.16499999999999</v>
          </cell>
        </row>
        <row r="259">
          <cell r="A259" t="str">
            <v>76-1</v>
          </cell>
          <cell r="B259">
            <v>5057</v>
          </cell>
          <cell r="C259">
            <v>9</v>
          </cell>
          <cell r="D259" t="str">
            <v>A</v>
          </cell>
          <cell r="E259">
            <v>76</v>
          </cell>
          <cell r="F259" t="str">
            <v>Z</v>
          </cell>
          <cell r="G259">
            <v>1</v>
          </cell>
          <cell r="H259" t="str">
            <v>C5709A-76Z-1</v>
          </cell>
          <cell r="I259">
            <v>0.84</v>
          </cell>
          <cell r="J259">
            <v>188.7</v>
          </cell>
        </row>
        <row r="260">
          <cell r="A260" t="str">
            <v>76-2</v>
          </cell>
          <cell r="B260">
            <v>5057</v>
          </cell>
          <cell r="C260">
            <v>9</v>
          </cell>
          <cell r="D260" t="str">
            <v>A</v>
          </cell>
          <cell r="E260">
            <v>76</v>
          </cell>
          <cell r="F260" t="str">
            <v>Z</v>
          </cell>
          <cell r="G260">
            <v>2</v>
          </cell>
          <cell r="H260" t="str">
            <v>C5709A-76Z-2</v>
          </cell>
          <cell r="I260">
            <v>0.87</v>
          </cell>
          <cell r="J260">
            <v>189.54</v>
          </cell>
        </row>
        <row r="261">
          <cell r="A261" t="str">
            <v>76-3</v>
          </cell>
          <cell r="B261">
            <v>5057</v>
          </cell>
          <cell r="C261">
            <v>9</v>
          </cell>
          <cell r="D261" t="str">
            <v>A</v>
          </cell>
          <cell r="E261">
            <v>76</v>
          </cell>
          <cell r="F261" t="str">
            <v>Z</v>
          </cell>
          <cell r="G261">
            <v>3</v>
          </cell>
          <cell r="H261" t="str">
            <v>C5709A-76Z-3</v>
          </cell>
          <cell r="I261">
            <v>0.51</v>
          </cell>
          <cell r="J261">
            <v>190.41</v>
          </cell>
        </row>
        <row r="262">
          <cell r="A262" t="str">
            <v>76-4</v>
          </cell>
          <cell r="B262">
            <v>5057</v>
          </cell>
          <cell r="C262">
            <v>9</v>
          </cell>
          <cell r="D262" t="str">
            <v>A</v>
          </cell>
          <cell r="E262">
            <v>76</v>
          </cell>
          <cell r="F262" t="str">
            <v>Z</v>
          </cell>
          <cell r="G262">
            <v>4</v>
          </cell>
          <cell r="H262" t="str">
            <v>C5709A-76Z-4</v>
          </cell>
          <cell r="I262">
            <v>0.75</v>
          </cell>
          <cell r="J262">
            <v>190.92</v>
          </cell>
        </row>
        <row r="263">
          <cell r="A263" t="str">
            <v>77-1</v>
          </cell>
          <cell r="B263">
            <v>5057</v>
          </cell>
          <cell r="C263">
            <v>9</v>
          </cell>
          <cell r="D263" t="str">
            <v>A</v>
          </cell>
          <cell r="E263">
            <v>77</v>
          </cell>
          <cell r="F263" t="str">
            <v>Z</v>
          </cell>
          <cell r="G263">
            <v>1</v>
          </cell>
          <cell r="H263" t="str">
            <v>C5709A-77Z-1</v>
          </cell>
          <cell r="I263">
            <v>0.95</v>
          </cell>
          <cell r="J263">
            <v>191.7</v>
          </cell>
        </row>
        <row r="264">
          <cell r="A264" t="str">
            <v>77-2</v>
          </cell>
          <cell r="B264">
            <v>5057</v>
          </cell>
          <cell r="C264">
            <v>9</v>
          </cell>
          <cell r="D264" t="str">
            <v>A</v>
          </cell>
          <cell r="E264">
            <v>77</v>
          </cell>
          <cell r="F264" t="str">
            <v>Z</v>
          </cell>
          <cell r="G264">
            <v>2</v>
          </cell>
          <cell r="H264" t="str">
            <v>C5709A-77Z-2</v>
          </cell>
          <cell r="I264">
            <v>0.8</v>
          </cell>
          <cell r="J264">
            <v>192.65</v>
          </cell>
        </row>
        <row r="265">
          <cell r="A265" t="str">
            <v>77-3</v>
          </cell>
          <cell r="B265">
            <v>5057</v>
          </cell>
          <cell r="C265">
            <v>9</v>
          </cell>
          <cell r="D265" t="str">
            <v>A</v>
          </cell>
          <cell r="E265">
            <v>77</v>
          </cell>
          <cell r="F265" t="str">
            <v>Z</v>
          </cell>
          <cell r="G265">
            <v>3</v>
          </cell>
          <cell r="H265" t="str">
            <v>C5709A-77Z-3</v>
          </cell>
          <cell r="I265">
            <v>0.69499999999999995</v>
          </cell>
          <cell r="J265">
            <v>193.45</v>
          </cell>
        </row>
        <row r="266">
          <cell r="A266" t="str">
            <v>77-4</v>
          </cell>
          <cell r="B266">
            <v>5057</v>
          </cell>
          <cell r="C266">
            <v>9</v>
          </cell>
          <cell r="D266" t="str">
            <v>A</v>
          </cell>
          <cell r="E266">
            <v>77</v>
          </cell>
          <cell r="F266" t="str">
            <v>Z</v>
          </cell>
          <cell r="G266">
            <v>4</v>
          </cell>
          <cell r="H266" t="str">
            <v>C5709A-77Z-4</v>
          </cell>
          <cell r="I266">
            <v>0.64500000000000002</v>
          </cell>
          <cell r="J266">
            <v>194.14500000000001</v>
          </cell>
        </row>
        <row r="267">
          <cell r="A267" t="str">
            <v>78-1</v>
          </cell>
          <cell r="B267">
            <v>5057</v>
          </cell>
          <cell r="C267">
            <v>9</v>
          </cell>
          <cell r="D267" t="str">
            <v>A</v>
          </cell>
          <cell r="E267">
            <v>78</v>
          </cell>
          <cell r="F267" t="str">
            <v>Z</v>
          </cell>
          <cell r="G267">
            <v>1</v>
          </cell>
          <cell r="H267" t="str">
            <v>C5709A-78Z-1</v>
          </cell>
          <cell r="I267">
            <v>0.66500000000000004</v>
          </cell>
          <cell r="J267">
            <v>194.7</v>
          </cell>
        </row>
        <row r="268">
          <cell r="A268" t="str">
            <v>78-2</v>
          </cell>
          <cell r="B268">
            <v>5057</v>
          </cell>
          <cell r="C268">
            <v>9</v>
          </cell>
          <cell r="D268" t="str">
            <v>A</v>
          </cell>
          <cell r="E268">
            <v>78</v>
          </cell>
          <cell r="F268" t="str">
            <v>Z</v>
          </cell>
          <cell r="G268">
            <v>2</v>
          </cell>
          <cell r="H268" t="str">
            <v>C5709A-78Z-2</v>
          </cell>
          <cell r="I268">
            <v>0.63</v>
          </cell>
          <cell r="J268">
            <v>195.36500000000001</v>
          </cell>
        </row>
        <row r="269">
          <cell r="A269" t="str">
            <v>78-3</v>
          </cell>
          <cell r="B269">
            <v>5057</v>
          </cell>
          <cell r="C269">
            <v>9</v>
          </cell>
          <cell r="D269" t="str">
            <v>A</v>
          </cell>
          <cell r="E269">
            <v>78</v>
          </cell>
          <cell r="F269" t="str">
            <v>Z</v>
          </cell>
          <cell r="G269">
            <v>3</v>
          </cell>
          <cell r="H269" t="str">
            <v>C5709A-78Z-3</v>
          </cell>
          <cell r="I269">
            <v>0.95499999999999996</v>
          </cell>
          <cell r="J269">
            <v>195.995</v>
          </cell>
        </row>
        <row r="270">
          <cell r="A270" t="str">
            <v>78-4</v>
          </cell>
          <cell r="B270">
            <v>5057</v>
          </cell>
          <cell r="C270">
            <v>9</v>
          </cell>
          <cell r="D270" t="str">
            <v>A</v>
          </cell>
          <cell r="E270">
            <v>78</v>
          </cell>
          <cell r="F270" t="str">
            <v>Z</v>
          </cell>
          <cell r="G270">
            <v>4</v>
          </cell>
          <cell r="H270" t="str">
            <v>C5709A-78Z-4</v>
          </cell>
          <cell r="I270">
            <v>0.91500000000000004</v>
          </cell>
          <cell r="J270">
            <v>196.95</v>
          </cell>
        </row>
        <row r="271">
          <cell r="A271" t="str">
            <v>79-1</v>
          </cell>
          <cell r="B271">
            <v>5057</v>
          </cell>
          <cell r="C271">
            <v>9</v>
          </cell>
          <cell r="D271" t="str">
            <v>A</v>
          </cell>
          <cell r="E271">
            <v>79</v>
          </cell>
          <cell r="F271" t="str">
            <v>Z</v>
          </cell>
          <cell r="G271">
            <v>1</v>
          </cell>
          <cell r="H271" t="str">
            <v>C5709A-79Z-1</v>
          </cell>
          <cell r="I271">
            <v>0.92500000000000004</v>
          </cell>
          <cell r="J271">
            <v>197.7</v>
          </cell>
        </row>
        <row r="272">
          <cell r="A272" t="str">
            <v>79-2</v>
          </cell>
          <cell r="B272">
            <v>5057</v>
          </cell>
          <cell r="C272">
            <v>9</v>
          </cell>
          <cell r="D272" t="str">
            <v>A</v>
          </cell>
          <cell r="E272">
            <v>79</v>
          </cell>
          <cell r="F272" t="str">
            <v>Z</v>
          </cell>
          <cell r="G272">
            <v>2</v>
          </cell>
          <cell r="H272" t="str">
            <v>C5709A-79Z-2</v>
          </cell>
          <cell r="I272">
            <v>0.93</v>
          </cell>
          <cell r="J272">
            <v>198.625</v>
          </cell>
        </row>
        <row r="273">
          <cell r="A273" t="str">
            <v>79-3</v>
          </cell>
          <cell r="B273">
            <v>5057</v>
          </cell>
          <cell r="C273">
            <v>9</v>
          </cell>
          <cell r="D273" t="str">
            <v>A</v>
          </cell>
          <cell r="E273">
            <v>79</v>
          </cell>
          <cell r="F273" t="str">
            <v>Z</v>
          </cell>
          <cell r="G273">
            <v>3</v>
          </cell>
          <cell r="H273" t="str">
            <v>C5709A-79Z-3</v>
          </cell>
          <cell r="I273">
            <v>0.61</v>
          </cell>
          <cell r="J273">
            <v>199.55500000000001</v>
          </cell>
        </row>
        <row r="274">
          <cell r="A274" t="str">
            <v>79-4</v>
          </cell>
          <cell r="B274">
            <v>5057</v>
          </cell>
          <cell r="C274">
            <v>9</v>
          </cell>
          <cell r="D274" t="str">
            <v>A</v>
          </cell>
          <cell r="E274">
            <v>79</v>
          </cell>
          <cell r="F274" t="str">
            <v>Z</v>
          </cell>
          <cell r="G274">
            <v>4</v>
          </cell>
          <cell r="H274" t="str">
            <v>C5709A-79Z-4</v>
          </cell>
          <cell r="I274">
            <v>0.59</v>
          </cell>
          <cell r="J274">
            <v>200.16499999999999</v>
          </cell>
        </row>
        <row r="275">
          <cell r="A275" t="str">
            <v>80-1</v>
          </cell>
          <cell r="B275">
            <v>5057</v>
          </cell>
          <cell r="C275">
            <v>9</v>
          </cell>
          <cell r="D275" t="str">
            <v>A</v>
          </cell>
          <cell r="E275">
            <v>80</v>
          </cell>
          <cell r="F275" t="str">
            <v>Z</v>
          </cell>
          <cell r="G275">
            <v>1</v>
          </cell>
          <cell r="H275" t="str">
            <v>C5709A-80Z-1</v>
          </cell>
          <cell r="I275">
            <v>0.70499999999999996</v>
          </cell>
          <cell r="J275">
            <v>200.7</v>
          </cell>
        </row>
        <row r="276">
          <cell r="A276" t="str">
            <v>80-2</v>
          </cell>
          <cell r="B276">
            <v>5057</v>
          </cell>
          <cell r="C276">
            <v>9</v>
          </cell>
          <cell r="D276" t="str">
            <v>A</v>
          </cell>
          <cell r="E276">
            <v>80</v>
          </cell>
          <cell r="F276" t="str">
            <v>Z</v>
          </cell>
          <cell r="G276">
            <v>2</v>
          </cell>
          <cell r="H276" t="str">
            <v>C5709A-80Z-2</v>
          </cell>
          <cell r="I276">
            <v>0.79</v>
          </cell>
          <cell r="J276">
            <v>201.405</v>
          </cell>
        </row>
        <row r="277">
          <cell r="A277" t="str">
            <v>80-3</v>
          </cell>
          <cell r="B277">
            <v>5057</v>
          </cell>
          <cell r="C277">
            <v>9</v>
          </cell>
          <cell r="D277" t="str">
            <v>A</v>
          </cell>
          <cell r="E277">
            <v>80</v>
          </cell>
          <cell r="F277" t="str">
            <v>Z</v>
          </cell>
          <cell r="G277">
            <v>3</v>
          </cell>
          <cell r="H277" t="str">
            <v>C5709A-80Z-3</v>
          </cell>
          <cell r="I277">
            <v>0.78</v>
          </cell>
          <cell r="J277">
            <v>202.19499999999999</v>
          </cell>
        </row>
        <row r="278">
          <cell r="A278" t="str">
            <v>80-4</v>
          </cell>
          <cell r="B278">
            <v>5057</v>
          </cell>
          <cell r="C278">
            <v>9</v>
          </cell>
          <cell r="D278" t="str">
            <v>A</v>
          </cell>
          <cell r="E278">
            <v>80</v>
          </cell>
          <cell r="F278" t="str">
            <v>Z</v>
          </cell>
          <cell r="G278">
            <v>4</v>
          </cell>
          <cell r="H278" t="str">
            <v>C5709A-80Z-4</v>
          </cell>
          <cell r="I278">
            <v>0.84499999999999997</v>
          </cell>
          <cell r="J278">
            <v>202.97499999999999</v>
          </cell>
        </row>
        <row r="279">
          <cell r="A279" t="str">
            <v>81-1</v>
          </cell>
          <cell r="B279">
            <v>5057</v>
          </cell>
          <cell r="C279">
            <v>9</v>
          </cell>
          <cell r="D279" t="str">
            <v>A</v>
          </cell>
          <cell r="E279">
            <v>81</v>
          </cell>
          <cell r="F279" t="str">
            <v>Z</v>
          </cell>
          <cell r="G279">
            <v>1</v>
          </cell>
          <cell r="H279" t="str">
            <v>C5709A-81Z-1</v>
          </cell>
          <cell r="I279">
            <v>0.9</v>
          </cell>
          <cell r="J279">
            <v>203.7</v>
          </cell>
        </row>
        <row r="280">
          <cell r="A280" t="str">
            <v>81-2</v>
          </cell>
          <cell r="B280">
            <v>5057</v>
          </cell>
          <cell r="C280">
            <v>9</v>
          </cell>
          <cell r="D280" t="str">
            <v>A</v>
          </cell>
          <cell r="E280">
            <v>81</v>
          </cell>
          <cell r="F280" t="str">
            <v>Z</v>
          </cell>
          <cell r="G280">
            <v>2</v>
          </cell>
          <cell r="H280" t="str">
            <v>C5709A-81Z-2</v>
          </cell>
          <cell r="I280">
            <v>0.90500000000000003</v>
          </cell>
          <cell r="J280">
            <v>204.6</v>
          </cell>
        </row>
        <row r="281">
          <cell r="A281" t="str">
            <v>81-3</v>
          </cell>
          <cell r="B281">
            <v>5057</v>
          </cell>
          <cell r="C281">
            <v>9</v>
          </cell>
          <cell r="D281" t="str">
            <v>A</v>
          </cell>
          <cell r="E281">
            <v>81</v>
          </cell>
          <cell r="F281" t="str">
            <v>Z</v>
          </cell>
          <cell r="G281">
            <v>3</v>
          </cell>
          <cell r="H281" t="str">
            <v>C5709A-81Z-3</v>
          </cell>
          <cell r="I281">
            <v>0.77500000000000002</v>
          </cell>
          <cell r="J281">
            <v>205.505</v>
          </cell>
        </row>
        <row r="282">
          <cell r="A282" t="str">
            <v>81-4</v>
          </cell>
          <cell r="B282">
            <v>5057</v>
          </cell>
          <cell r="C282">
            <v>9</v>
          </cell>
          <cell r="D282" t="str">
            <v>A</v>
          </cell>
          <cell r="E282">
            <v>81</v>
          </cell>
          <cell r="F282" t="str">
            <v>Z</v>
          </cell>
          <cell r="G282">
            <v>4</v>
          </cell>
          <cell r="H282" t="str">
            <v>C5709A-81Z-4</v>
          </cell>
          <cell r="I282">
            <v>0.47</v>
          </cell>
          <cell r="J282">
            <v>206.28</v>
          </cell>
        </row>
        <row r="283">
          <cell r="A283" t="str">
            <v>82-1</v>
          </cell>
          <cell r="B283">
            <v>5057</v>
          </cell>
          <cell r="C283">
            <v>9</v>
          </cell>
          <cell r="D283" t="str">
            <v>A</v>
          </cell>
          <cell r="E283">
            <v>82</v>
          </cell>
          <cell r="F283" t="str">
            <v>Z</v>
          </cell>
          <cell r="G283">
            <v>1</v>
          </cell>
          <cell r="H283" t="str">
            <v>C5709A-82Z-1</v>
          </cell>
          <cell r="I283">
            <v>0.90500000000000003</v>
          </cell>
          <cell r="J283">
            <v>206.7</v>
          </cell>
        </row>
        <row r="284">
          <cell r="A284" t="str">
            <v>82-2</v>
          </cell>
          <cell r="B284">
            <v>5057</v>
          </cell>
          <cell r="C284">
            <v>9</v>
          </cell>
          <cell r="D284" t="str">
            <v>A</v>
          </cell>
          <cell r="E284">
            <v>82</v>
          </cell>
          <cell r="F284" t="str">
            <v>Z</v>
          </cell>
          <cell r="G284">
            <v>2</v>
          </cell>
          <cell r="H284" t="str">
            <v>C5709A-82Z-2</v>
          </cell>
          <cell r="I284">
            <v>0.91</v>
          </cell>
          <cell r="J284">
            <v>207.60499999999999</v>
          </cell>
        </row>
        <row r="285">
          <cell r="A285" t="str">
            <v>82-3</v>
          </cell>
          <cell r="B285">
            <v>5057</v>
          </cell>
          <cell r="C285">
            <v>9</v>
          </cell>
          <cell r="D285" t="str">
            <v>A</v>
          </cell>
          <cell r="E285">
            <v>82</v>
          </cell>
          <cell r="F285" t="str">
            <v>Z</v>
          </cell>
          <cell r="G285">
            <v>3</v>
          </cell>
          <cell r="H285" t="str">
            <v>C5709A-82Z-3</v>
          </cell>
          <cell r="I285">
            <v>0.4</v>
          </cell>
          <cell r="J285">
            <v>208.51499999999999</v>
          </cell>
        </row>
        <row r="286">
          <cell r="A286" t="str">
            <v>82-4</v>
          </cell>
          <cell r="B286">
            <v>5057</v>
          </cell>
          <cell r="C286">
            <v>9</v>
          </cell>
          <cell r="D286" t="str">
            <v>A</v>
          </cell>
          <cell r="E286">
            <v>82</v>
          </cell>
          <cell r="F286" t="str">
            <v>Z</v>
          </cell>
          <cell r="G286">
            <v>4</v>
          </cell>
          <cell r="H286" t="str">
            <v>C5709A-82Z-4</v>
          </cell>
          <cell r="I286">
            <v>0.89500000000000002</v>
          </cell>
          <cell r="J286">
            <v>208.91499999999999</v>
          </cell>
        </row>
        <row r="287">
          <cell r="A287" t="str">
            <v>83-1</v>
          </cell>
          <cell r="B287">
            <v>5057</v>
          </cell>
          <cell r="C287">
            <v>9</v>
          </cell>
          <cell r="D287" t="str">
            <v>A</v>
          </cell>
          <cell r="E287">
            <v>83</v>
          </cell>
          <cell r="F287" t="str">
            <v>Z</v>
          </cell>
          <cell r="G287">
            <v>1</v>
          </cell>
          <cell r="H287" t="str">
            <v>C5709A-83Z-1</v>
          </cell>
          <cell r="I287">
            <v>0.98</v>
          </cell>
          <cell r="J287">
            <v>209.7</v>
          </cell>
        </row>
        <row r="288">
          <cell r="A288" t="str">
            <v>83-2</v>
          </cell>
          <cell r="B288">
            <v>5057</v>
          </cell>
          <cell r="C288">
            <v>9</v>
          </cell>
          <cell r="D288" t="str">
            <v>A</v>
          </cell>
          <cell r="E288">
            <v>83</v>
          </cell>
          <cell r="F288" t="str">
            <v>Z</v>
          </cell>
          <cell r="G288">
            <v>2</v>
          </cell>
          <cell r="H288" t="str">
            <v>C5709A-83Z-2</v>
          </cell>
          <cell r="I288">
            <v>0.92</v>
          </cell>
          <cell r="J288">
            <v>210.68</v>
          </cell>
        </row>
        <row r="289">
          <cell r="A289" t="str">
            <v>83-3</v>
          </cell>
          <cell r="B289">
            <v>5057</v>
          </cell>
          <cell r="C289">
            <v>9</v>
          </cell>
          <cell r="D289" t="str">
            <v>A</v>
          </cell>
          <cell r="E289">
            <v>83</v>
          </cell>
          <cell r="F289" t="str">
            <v>Z</v>
          </cell>
          <cell r="G289">
            <v>3</v>
          </cell>
          <cell r="H289" t="str">
            <v>C5709A-83Z-3</v>
          </cell>
          <cell r="I289">
            <v>0.66500000000000004</v>
          </cell>
          <cell r="J289">
            <v>211.6</v>
          </cell>
        </row>
        <row r="290">
          <cell r="A290" t="str">
            <v>83-4</v>
          </cell>
          <cell r="B290">
            <v>5057</v>
          </cell>
          <cell r="C290">
            <v>9</v>
          </cell>
          <cell r="D290" t="str">
            <v>A</v>
          </cell>
          <cell r="E290">
            <v>83</v>
          </cell>
          <cell r="F290" t="str">
            <v>Z</v>
          </cell>
          <cell r="G290">
            <v>4</v>
          </cell>
          <cell r="H290" t="str">
            <v>C5709A-83Z-4</v>
          </cell>
          <cell r="I290">
            <v>0.64</v>
          </cell>
          <cell r="J290">
            <v>212.26499999999999</v>
          </cell>
        </row>
        <row r="291">
          <cell r="A291" t="str">
            <v>84-1</v>
          </cell>
          <cell r="B291">
            <v>5057</v>
          </cell>
          <cell r="C291">
            <v>9</v>
          </cell>
          <cell r="D291" t="str">
            <v>A</v>
          </cell>
          <cell r="E291">
            <v>84</v>
          </cell>
          <cell r="F291" t="str">
            <v>Z</v>
          </cell>
          <cell r="G291">
            <v>1</v>
          </cell>
          <cell r="H291" t="str">
            <v>C5709A-84Z-1</v>
          </cell>
          <cell r="I291">
            <v>0.74</v>
          </cell>
          <cell r="J291">
            <v>212.7</v>
          </cell>
        </row>
        <row r="292">
          <cell r="A292" t="str">
            <v>84-2</v>
          </cell>
          <cell r="B292">
            <v>5057</v>
          </cell>
          <cell r="C292">
            <v>9</v>
          </cell>
          <cell r="D292" t="str">
            <v>A</v>
          </cell>
          <cell r="E292">
            <v>84</v>
          </cell>
          <cell r="F292" t="str">
            <v>Z</v>
          </cell>
          <cell r="G292">
            <v>2</v>
          </cell>
          <cell r="H292" t="str">
            <v>C5709A-84Z-2</v>
          </cell>
          <cell r="I292">
            <v>0.84</v>
          </cell>
          <cell r="J292">
            <v>213.44</v>
          </cell>
        </row>
        <row r="293">
          <cell r="A293" t="str">
            <v>84-3</v>
          </cell>
          <cell r="B293">
            <v>5057</v>
          </cell>
          <cell r="C293">
            <v>9</v>
          </cell>
          <cell r="D293" t="str">
            <v>A</v>
          </cell>
          <cell r="E293">
            <v>84</v>
          </cell>
          <cell r="F293" t="str">
            <v>Z</v>
          </cell>
          <cell r="G293">
            <v>3</v>
          </cell>
          <cell r="H293" t="str">
            <v>C5709A-84Z-3</v>
          </cell>
          <cell r="I293">
            <v>0.86</v>
          </cell>
          <cell r="J293">
            <v>214.28</v>
          </cell>
        </row>
        <row r="294">
          <cell r="A294" t="str">
            <v>84-4</v>
          </cell>
          <cell r="B294">
            <v>5057</v>
          </cell>
          <cell r="C294">
            <v>9</v>
          </cell>
          <cell r="D294" t="str">
            <v>A</v>
          </cell>
          <cell r="E294">
            <v>84</v>
          </cell>
          <cell r="F294" t="str">
            <v>Z</v>
          </cell>
          <cell r="G294">
            <v>4</v>
          </cell>
          <cell r="H294" t="str">
            <v>C5709A-84Z-4</v>
          </cell>
          <cell r="I294">
            <v>0.79</v>
          </cell>
          <cell r="J294">
            <v>215.14</v>
          </cell>
        </row>
        <row r="295">
          <cell r="A295" t="str">
            <v>85-1</v>
          </cell>
          <cell r="B295">
            <v>5057</v>
          </cell>
          <cell r="C295">
            <v>9</v>
          </cell>
          <cell r="D295" t="str">
            <v>A</v>
          </cell>
          <cell r="E295">
            <v>85</v>
          </cell>
          <cell r="F295" t="str">
            <v>Z</v>
          </cell>
          <cell r="G295">
            <v>1</v>
          </cell>
          <cell r="H295" t="str">
            <v>C5709A-85Z-1</v>
          </cell>
          <cell r="I295">
            <v>0.78500000000000003</v>
          </cell>
          <cell r="J295">
            <v>215.7</v>
          </cell>
        </row>
        <row r="296">
          <cell r="A296" t="str">
            <v>85-2</v>
          </cell>
          <cell r="B296">
            <v>5057</v>
          </cell>
          <cell r="C296">
            <v>9</v>
          </cell>
          <cell r="D296" t="str">
            <v>A</v>
          </cell>
          <cell r="E296">
            <v>85</v>
          </cell>
          <cell r="F296" t="str">
            <v>Z</v>
          </cell>
          <cell r="G296">
            <v>2</v>
          </cell>
          <cell r="H296" t="str">
            <v>C5709A-85Z-2</v>
          </cell>
          <cell r="I296">
            <v>0.95499999999999996</v>
          </cell>
          <cell r="J296">
            <v>216.48500000000001</v>
          </cell>
        </row>
        <row r="297">
          <cell r="A297" t="str">
            <v>85-3</v>
          </cell>
          <cell r="B297">
            <v>5057</v>
          </cell>
          <cell r="C297">
            <v>9</v>
          </cell>
          <cell r="D297" t="str">
            <v>A</v>
          </cell>
          <cell r="E297">
            <v>85</v>
          </cell>
          <cell r="F297" t="str">
            <v>Z</v>
          </cell>
          <cell r="G297">
            <v>3</v>
          </cell>
          <cell r="H297" t="str">
            <v>C5709A-85Z-3</v>
          </cell>
          <cell r="I297">
            <v>0.95</v>
          </cell>
          <cell r="J297">
            <v>217.44</v>
          </cell>
        </row>
        <row r="298">
          <cell r="A298" t="str">
            <v>85-4</v>
          </cell>
          <cell r="B298">
            <v>5057</v>
          </cell>
          <cell r="C298">
            <v>9</v>
          </cell>
          <cell r="D298" t="str">
            <v>A</v>
          </cell>
          <cell r="E298">
            <v>85</v>
          </cell>
          <cell r="F298" t="str">
            <v>Z</v>
          </cell>
          <cell r="G298">
            <v>4</v>
          </cell>
          <cell r="H298" t="str">
            <v>C5709A-85Z-4</v>
          </cell>
          <cell r="I298">
            <v>0.37</v>
          </cell>
          <cell r="J298">
            <v>218.39</v>
          </cell>
        </row>
        <row r="299">
          <cell r="A299" t="str">
            <v>86-1</v>
          </cell>
          <cell r="B299">
            <v>5057</v>
          </cell>
          <cell r="C299">
            <v>9</v>
          </cell>
          <cell r="D299" t="str">
            <v>A</v>
          </cell>
          <cell r="E299">
            <v>86</v>
          </cell>
          <cell r="F299" t="str">
            <v>Z</v>
          </cell>
          <cell r="G299">
            <v>1</v>
          </cell>
          <cell r="H299" t="str">
            <v>C5709A-86Z-1</v>
          </cell>
          <cell r="I299">
            <v>0.98</v>
          </cell>
          <cell r="J299">
            <v>218.7</v>
          </cell>
        </row>
        <row r="300">
          <cell r="A300" t="str">
            <v>86-2</v>
          </cell>
          <cell r="B300">
            <v>5057</v>
          </cell>
          <cell r="C300">
            <v>9</v>
          </cell>
          <cell r="D300" t="str">
            <v>A</v>
          </cell>
          <cell r="E300">
            <v>86</v>
          </cell>
          <cell r="F300" t="str">
            <v>Z</v>
          </cell>
          <cell r="G300">
            <v>2</v>
          </cell>
          <cell r="H300" t="str">
            <v>C5709A-86Z-2</v>
          </cell>
          <cell r="I300">
            <v>0.61</v>
          </cell>
          <cell r="J300">
            <v>219.68</v>
          </cell>
        </row>
        <row r="301">
          <cell r="A301" t="str">
            <v>86-3</v>
          </cell>
          <cell r="B301">
            <v>5057</v>
          </cell>
          <cell r="C301">
            <v>9</v>
          </cell>
          <cell r="D301" t="str">
            <v>A</v>
          </cell>
          <cell r="E301">
            <v>86</v>
          </cell>
          <cell r="F301" t="str">
            <v>Z</v>
          </cell>
          <cell r="G301">
            <v>3</v>
          </cell>
          <cell r="H301" t="str">
            <v>C5709A-86Z-3</v>
          </cell>
          <cell r="I301">
            <v>0.82</v>
          </cell>
          <cell r="J301">
            <v>220.29</v>
          </cell>
        </row>
        <row r="302">
          <cell r="A302" t="str">
            <v>86-4</v>
          </cell>
          <cell r="B302">
            <v>5057</v>
          </cell>
          <cell r="C302">
            <v>9</v>
          </cell>
          <cell r="D302" t="str">
            <v>A</v>
          </cell>
          <cell r="E302">
            <v>86</v>
          </cell>
          <cell r="F302" t="str">
            <v>Z</v>
          </cell>
          <cell r="G302">
            <v>4</v>
          </cell>
          <cell r="H302" t="str">
            <v>C5709A-86Z-4</v>
          </cell>
          <cell r="I302">
            <v>0.60499999999999998</v>
          </cell>
          <cell r="J302">
            <v>221.11</v>
          </cell>
        </row>
        <row r="303">
          <cell r="A303" t="str">
            <v>87-1</v>
          </cell>
          <cell r="B303">
            <v>5057</v>
          </cell>
          <cell r="C303">
            <v>9</v>
          </cell>
          <cell r="D303" t="str">
            <v>A</v>
          </cell>
          <cell r="E303">
            <v>87</v>
          </cell>
          <cell r="F303" t="str">
            <v>Z</v>
          </cell>
          <cell r="G303">
            <v>1</v>
          </cell>
          <cell r="H303" t="str">
            <v>C5709A-87Z-1</v>
          </cell>
          <cell r="I303">
            <v>0.56999999999999995</v>
          </cell>
          <cell r="J303">
            <v>221.7</v>
          </cell>
        </row>
        <row r="304">
          <cell r="A304" t="str">
            <v>87-2</v>
          </cell>
          <cell r="B304">
            <v>5057</v>
          </cell>
          <cell r="C304">
            <v>9</v>
          </cell>
          <cell r="D304" t="str">
            <v>A</v>
          </cell>
          <cell r="E304">
            <v>87</v>
          </cell>
          <cell r="F304" t="str">
            <v>Z</v>
          </cell>
          <cell r="G304">
            <v>2</v>
          </cell>
          <cell r="H304" t="str">
            <v>C5709A-87Z-2</v>
          </cell>
          <cell r="I304">
            <v>0.8</v>
          </cell>
          <cell r="J304">
            <v>222.27</v>
          </cell>
        </row>
        <row r="305">
          <cell r="A305" t="str">
            <v>87-3</v>
          </cell>
          <cell r="B305">
            <v>5057</v>
          </cell>
          <cell r="C305">
            <v>9</v>
          </cell>
          <cell r="D305" t="str">
            <v>A</v>
          </cell>
          <cell r="E305">
            <v>87</v>
          </cell>
          <cell r="F305" t="str">
            <v>Z</v>
          </cell>
          <cell r="G305">
            <v>3</v>
          </cell>
          <cell r="H305" t="str">
            <v>C5709A-87Z-3</v>
          </cell>
          <cell r="I305">
            <v>0.82499999999999996</v>
          </cell>
          <cell r="J305">
            <v>223.07</v>
          </cell>
        </row>
        <row r="306">
          <cell r="A306" t="str">
            <v>87-4</v>
          </cell>
          <cell r="B306">
            <v>5057</v>
          </cell>
          <cell r="C306">
            <v>9</v>
          </cell>
          <cell r="D306" t="str">
            <v>A</v>
          </cell>
          <cell r="E306">
            <v>87</v>
          </cell>
          <cell r="F306" t="str">
            <v>Z</v>
          </cell>
          <cell r="G306">
            <v>4</v>
          </cell>
          <cell r="H306" t="str">
            <v>C5709A-87Z-4</v>
          </cell>
          <cell r="I306">
            <v>0.9</v>
          </cell>
          <cell r="J306">
            <v>223.89500000000001</v>
          </cell>
        </row>
        <row r="307">
          <cell r="A307" t="str">
            <v>88-1</v>
          </cell>
          <cell r="B307">
            <v>5057</v>
          </cell>
          <cell r="C307">
            <v>9</v>
          </cell>
          <cell r="D307" t="str">
            <v>A</v>
          </cell>
          <cell r="E307">
            <v>88</v>
          </cell>
          <cell r="F307" t="str">
            <v>Z</v>
          </cell>
          <cell r="G307">
            <v>1</v>
          </cell>
          <cell r="H307" t="str">
            <v>C5709A-88Z-1</v>
          </cell>
          <cell r="I307">
            <v>0.89</v>
          </cell>
          <cell r="J307">
            <v>224.7</v>
          </cell>
        </row>
        <row r="308">
          <cell r="A308" t="str">
            <v>88-2</v>
          </cell>
          <cell r="B308">
            <v>5057</v>
          </cell>
          <cell r="C308">
            <v>9</v>
          </cell>
          <cell r="D308" t="str">
            <v>A</v>
          </cell>
          <cell r="E308">
            <v>88</v>
          </cell>
          <cell r="F308" t="str">
            <v>Z</v>
          </cell>
          <cell r="G308">
            <v>2</v>
          </cell>
          <cell r="H308" t="str">
            <v>C5709A-88Z-2</v>
          </cell>
          <cell r="I308">
            <v>0.88</v>
          </cell>
          <cell r="J308">
            <v>225.59</v>
          </cell>
        </row>
        <row r="309">
          <cell r="A309" t="str">
            <v>88-3</v>
          </cell>
          <cell r="B309">
            <v>5057</v>
          </cell>
          <cell r="C309">
            <v>9</v>
          </cell>
          <cell r="D309" t="str">
            <v>A</v>
          </cell>
          <cell r="E309">
            <v>88</v>
          </cell>
          <cell r="F309" t="str">
            <v>Z</v>
          </cell>
          <cell r="G309">
            <v>3</v>
          </cell>
          <cell r="H309" t="str">
            <v>C5709A-88Z-3</v>
          </cell>
          <cell r="I309">
            <v>0.80500000000000005</v>
          </cell>
          <cell r="J309">
            <v>226.47</v>
          </cell>
        </row>
        <row r="310">
          <cell r="A310" t="str">
            <v>88-4</v>
          </cell>
          <cell r="B310">
            <v>5057</v>
          </cell>
          <cell r="C310">
            <v>9</v>
          </cell>
          <cell r="D310" t="str">
            <v>A</v>
          </cell>
          <cell r="E310">
            <v>88</v>
          </cell>
          <cell r="F310" t="str">
            <v>Z</v>
          </cell>
          <cell r="G310">
            <v>4</v>
          </cell>
          <cell r="H310" t="str">
            <v>C5709A-88Z-4</v>
          </cell>
          <cell r="I310">
            <v>0.73499999999999999</v>
          </cell>
          <cell r="J310">
            <v>227.27500000000001</v>
          </cell>
        </row>
        <row r="311">
          <cell r="A311" t="str">
            <v>89-1</v>
          </cell>
          <cell r="B311">
            <v>5057</v>
          </cell>
          <cell r="C311">
            <v>9</v>
          </cell>
          <cell r="D311" t="str">
            <v>A</v>
          </cell>
          <cell r="E311">
            <v>89</v>
          </cell>
          <cell r="F311" t="str">
            <v>Z</v>
          </cell>
          <cell r="G311">
            <v>1</v>
          </cell>
          <cell r="H311" t="str">
            <v>C5709A-89Z-1</v>
          </cell>
          <cell r="I311">
            <v>0.84499999999999997</v>
          </cell>
          <cell r="J311">
            <v>227.7</v>
          </cell>
        </row>
        <row r="312">
          <cell r="A312" t="str">
            <v>89-2</v>
          </cell>
          <cell r="B312">
            <v>5057</v>
          </cell>
          <cell r="C312">
            <v>9</v>
          </cell>
          <cell r="D312" t="str">
            <v>A</v>
          </cell>
          <cell r="E312">
            <v>89</v>
          </cell>
          <cell r="F312" t="str">
            <v>Z</v>
          </cell>
          <cell r="G312">
            <v>2</v>
          </cell>
          <cell r="H312" t="str">
            <v>C5709A-89Z-2</v>
          </cell>
          <cell r="I312">
            <v>0.70499999999999996</v>
          </cell>
          <cell r="J312">
            <v>228.54499999999999</v>
          </cell>
        </row>
        <row r="313">
          <cell r="A313" t="str">
            <v>89-3</v>
          </cell>
          <cell r="B313">
            <v>5057</v>
          </cell>
          <cell r="C313">
            <v>9</v>
          </cell>
          <cell r="D313" t="str">
            <v>A</v>
          </cell>
          <cell r="E313">
            <v>89</v>
          </cell>
          <cell r="F313" t="str">
            <v>Z</v>
          </cell>
          <cell r="G313">
            <v>3</v>
          </cell>
          <cell r="H313" t="str">
            <v>C5709A-89Z-3</v>
          </cell>
          <cell r="I313">
            <v>0.7</v>
          </cell>
          <cell r="J313">
            <v>229.25</v>
          </cell>
        </row>
        <row r="314">
          <cell r="A314" t="str">
            <v>89-4</v>
          </cell>
          <cell r="B314">
            <v>5057</v>
          </cell>
          <cell r="C314">
            <v>9</v>
          </cell>
          <cell r="D314" t="str">
            <v>A</v>
          </cell>
          <cell r="E314">
            <v>89</v>
          </cell>
          <cell r="F314" t="str">
            <v>Z</v>
          </cell>
          <cell r="G314">
            <v>4</v>
          </cell>
          <cell r="H314" t="str">
            <v>C5709A-89Z-4</v>
          </cell>
          <cell r="I314">
            <v>0.72</v>
          </cell>
          <cell r="J314">
            <v>229.95</v>
          </cell>
        </row>
        <row r="315">
          <cell r="A315" t="str">
            <v>90-1</v>
          </cell>
          <cell r="B315">
            <v>5057</v>
          </cell>
          <cell r="C315">
            <v>9</v>
          </cell>
          <cell r="D315" t="str">
            <v>A</v>
          </cell>
          <cell r="E315">
            <v>90</v>
          </cell>
          <cell r="F315" t="str">
            <v>Z</v>
          </cell>
          <cell r="G315">
            <v>1</v>
          </cell>
          <cell r="H315" t="str">
            <v>C5709A-90Z-1</v>
          </cell>
          <cell r="I315">
            <v>0.6</v>
          </cell>
          <cell r="J315">
            <v>230.7</v>
          </cell>
        </row>
        <row r="316">
          <cell r="A316" t="str">
            <v>90-2</v>
          </cell>
          <cell r="B316">
            <v>5057</v>
          </cell>
          <cell r="C316">
            <v>9</v>
          </cell>
          <cell r="D316" t="str">
            <v>A</v>
          </cell>
          <cell r="E316">
            <v>90</v>
          </cell>
          <cell r="F316" t="str">
            <v>Z</v>
          </cell>
          <cell r="G316">
            <v>2</v>
          </cell>
          <cell r="H316" t="str">
            <v>C5709A-90Z-2</v>
          </cell>
          <cell r="I316">
            <v>0.97</v>
          </cell>
          <cell r="J316">
            <v>231.3</v>
          </cell>
        </row>
        <row r="317">
          <cell r="A317" t="str">
            <v>90-3</v>
          </cell>
          <cell r="B317">
            <v>5057</v>
          </cell>
          <cell r="C317">
            <v>9</v>
          </cell>
          <cell r="D317" t="str">
            <v>A</v>
          </cell>
          <cell r="E317">
            <v>90</v>
          </cell>
          <cell r="F317" t="str">
            <v>Z</v>
          </cell>
          <cell r="G317">
            <v>3</v>
          </cell>
          <cell r="H317" t="str">
            <v>C5709A-90Z-3</v>
          </cell>
          <cell r="I317">
            <v>0.90500000000000003</v>
          </cell>
          <cell r="J317">
            <v>232.27</v>
          </cell>
        </row>
        <row r="318">
          <cell r="A318" t="str">
            <v>90-4</v>
          </cell>
          <cell r="B318">
            <v>5057</v>
          </cell>
          <cell r="C318">
            <v>9</v>
          </cell>
          <cell r="D318" t="str">
            <v>A</v>
          </cell>
          <cell r="E318">
            <v>90</v>
          </cell>
          <cell r="F318" t="str">
            <v>Z</v>
          </cell>
          <cell r="G318">
            <v>4</v>
          </cell>
          <cell r="H318" t="str">
            <v>C5709A-90Z-4</v>
          </cell>
          <cell r="I318">
            <v>0.61</v>
          </cell>
          <cell r="J318">
            <v>233.17500000000001</v>
          </cell>
        </row>
        <row r="319">
          <cell r="A319" t="str">
            <v>91-1</v>
          </cell>
          <cell r="B319">
            <v>5057</v>
          </cell>
          <cell r="C319">
            <v>9</v>
          </cell>
          <cell r="D319" t="str">
            <v>A</v>
          </cell>
          <cell r="E319">
            <v>91</v>
          </cell>
          <cell r="F319" t="str">
            <v>Z</v>
          </cell>
          <cell r="G319">
            <v>1</v>
          </cell>
          <cell r="H319" t="str">
            <v>C5709A-91Z-1</v>
          </cell>
          <cell r="I319">
            <v>0.77</v>
          </cell>
          <cell r="J319">
            <v>233.7</v>
          </cell>
        </row>
        <row r="320">
          <cell r="A320" t="str">
            <v>91-2</v>
          </cell>
          <cell r="B320">
            <v>5057</v>
          </cell>
          <cell r="C320">
            <v>9</v>
          </cell>
          <cell r="D320" t="str">
            <v>A</v>
          </cell>
          <cell r="E320">
            <v>91</v>
          </cell>
          <cell r="F320" t="str">
            <v>Z</v>
          </cell>
          <cell r="G320">
            <v>2</v>
          </cell>
          <cell r="H320" t="str">
            <v>C5709A-91Z-2</v>
          </cell>
          <cell r="I320">
            <v>0.73499999999999999</v>
          </cell>
          <cell r="J320">
            <v>234.47</v>
          </cell>
        </row>
        <row r="321">
          <cell r="A321" t="str">
            <v>91-3</v>
          </cell>
          <cell r="B321">
            <v>5057</v>
          </cell>
          <cell r="C321">
            <v>9</v>
          </cell>
          <cell r="D321" t="str">
            <v>A</v>
          </cell>
          <cell r="E321">
            <v>91</v>
          </cell>
          <cell r="F321" t="str">
            <v>Z</v>
          </cell>
          <cell r="G321">
            <v>3</v>
          </cell>
          <cell r="H321" t="str">
            <v>C5709A-91Z-3</v>
          </cell>
          <cell r="I321">
            <v>0.98</v>
          </cell>
          <cell r="J321">
            <v>235.20500000000001</v>
          </cell>
        </row>
        <row r="322">
          <cell r="A322" t="str">
            <v>91-4</v>
          </cell>
          <cell r="B322">
            <v>5057</v>
          </cell>
          <cell r="C322">
            <v>9</v>
          </cell>
          <cell r="D322" t="str">
            <v>A</v>
          </cell>
          <cell r="E322">
            <v>91</v>
          </cell>
          <cell r="F322" t="str">
            <v>Z</v>
          </cell>
          <cell r="G322">
            <v>4</v>
          </cell>
          <cell r="H322" t="str">
            <v>C5709A-91Z-4</v>
          </cell>
          <cell r="I322">
            <v>0.66</v>
          </cell>
          <cell r="J322">
            <v>236.185</v>
          </cell>
        </row>
        <row r="323">
          <cell r="A323" t="str">
            <v>92-1</v>
          </cell>
          <cell r="B323">
            <v>5057</v>
          </cell>
          <cell r="C323">
            <v>9</v>
          </cell>
          <cell r="D323" t="str">
            <v>A</v>
          </cell>
          <cell r="E323">
            <v>92</v>
          </cell>
          <cell r="F323" t="str">
            <v>Z</v>
          </cell>
          <cell r="G323">
            <v>1</v>
          </cell>
          <cell r="H323" t="str">
            <v>C5709A-92Z-1</v>
          </cell>
          <cell r="I323">
            <v>0.52500000000000002</v>
          </cell>
          <cell r="J323">
            <v>236.7</v>
          </cell>
        </row>
        <row r="324">
          <cell r="A324" t="str">
            <v>92-2</v>
          </cell>
          <cell r="B324">
            <v>5057</v>
          </cell>
          <cell r="C324">
            <v>9</v>
          </cell>
          <cell r="D324" t="str">
            <v>A</v>
          </cell>
          <cell r="E324">
            <v>92</v>
          </cell>
          <cell r="F324" t="str">
            <v>Z</v>
          </cell>
          <cell r="G324">
            <v>2</v>
          </cell>
          <cell r="H324" t="str">
            <v>C5709A-92Z-2</v>
          </cell>
          <cell r="I324">
            <v>0.84</v>
          </cell>
          <cell r="J324">
            <v>237.22499999999999</v>
          </cell>
        </row>
        <row r="325">
          <cell r="A325" t="str">
            <v>92-3</v>
          </cell>
          <cell r="B325">
            <v>5057</v>
          </cell>
          <cell r="C325">
            <v>9</v>
          </cell>
          <cell r="D325" t="str">
            <v>A</v>
          </cell>
          <cell r="E325">
            <v>92</v>
          </cell>
          <cell r="F325" t="str">
            <v>Z</v>
          </cell>
          <cell r="G325">
            <v>3</v>
          </cell>
          <cell r="H325" t="str">
            <v>C5709A-92Z-3</v>
          </cell>
          <cell r="I325">
            <v>0.91</v>
          </cell>
          <cell r="J325">
            <v>238.065</v>
          </cell>
        </row>
        <row r="326">
          <cell r="A326" t="str">
            <v>92-4</v>
          </cell>
          <cell r="B326">
            <v>5057</v>
          </cell>
          <cell r="C326">
            <v>9</v>
          </cell>
          <cell r="D326" t="str">
            <v>A</v>
          </cell>
          <cell r="E326">
            <v>92</v>
          </cell>
          <cell r="F326" t="str">
            <v>Z</v>
          </cell>
          <cell r="G326">
            <v>4</v>
          </cell>
          <cell r="H326" t="str">
            <v>C5709A-92Z-4</v>
          </cell>
          <cell r="I326">
            <v>0.92</v>
          </cell>
          <cell r="J326">
            <v>238.97499999999999</v>
          </cell>
        </row>
        <row r="327">
          <cell r="A327" t="str">
            <v>93-1</v>
          </cell>
          <cell r="B327">
            <v>5057</v>
          </cell>
          <cell r="C327">
            <v>9</v>
          </cell>
          <cell r="D327" t="str">
            <v>A</v>
          </cell>
          <cell r="E327">
            <v>93</v>
          </cell>
          <cell r="F327" t="str">
            <v>Z</v>
          </cell>
          <cell r="G327">
            <v>1</v>
          </cell>
          <cell r="H327" t="str">
            <v>C5709A-93Z-1</v>
          </cell>
          <cell r="I327">
            <v>0.79500000000000004</v>
          </cell>
          <cell r="J327">
            <v>239.7</v>
          </cell>
        </row>
        <row r="328">
          <cell r="A328" t="str">
            <v>93-2</v>
          </cell>
          <cell r="B328">
            <v>5057</v>
          </cell>
          <cell r="C328">
            <v>9</v>
          </cell>
          <cell r="D328" t="str">
            <v>A</v>
          </cell>
          <cell r="E328">
            <v>93</v>
          </cell>
          <cell r="F328" t="str">
            <v>Z</v>
          </cell>
          <cell r="G328">
            <v>2</v>
          </cell>
          <cell r="H328" t="str">
            <v>C5709A-93Z-2</v>
          </cell>
          <cell r="I328">
            <v>0.89500000000000002</v>
          </cell>
          <cell r="J328">
            <v>240.495</v>
          </cell>
        </row>
        <row r="329">
          <cell r="A329" t="str">
            <v>93-3</v>
          </cell>
          <cell r="B329">
            <v>5057</v>
          </cell>
          <cell r="C329">
            <v>9</v>
          </cell>
          <cell r="D329" t="str">
            <v>A</v>
          </cell>
          <cell r="E329">
            <v>93</v>
          </cell>
          <cell r="F329" t="str">
            <v>Z</v>
          </cell>
          <cell r="G329">
            <v>3</v>
          </cell>
          <cell r="H329" t="str">
            <v>C5709A-93Z-3</v>
          </cell>
          <cell r="I329">
            <v>0.61</v>
          </cell>
          <cell r="J329">
            <v>241.39</v>
          </cell>
        </row>
        <row r="330">
          <cell r="A330" t="str">
            <v>93-4</v>
          </cell>
          <cell r="B330">
            <v>5057</v>
          </cell>
          <cell r="C330">
            <v>9</v>
          </cell>
          <cell r="D330" t="str">
            <v>A</v>
          </cell>
          <cell r="E330">
            <v>93</v>
          </cell>
          <cell r="F330" t="str">
            <v>Z</v>
          </cell>
          <cell r="G330">
            <v>4</v>
          </cell>
          <cell r="H330" t="str">
            <v>C5709A-93Z-4</v>
          </cell>
          <cell r="I330">
            <v>0.93</v>
          </cell>
          <cell r="J330">
            <v>242</v>
          </cell>
        </row>
        <row r="331">
          <cell r="A331" t="str">
            <v>94-1</v>
          </cell>
          <cell r="B331">
            <v>5057</v>
          </cell>
          <cell r="C331">
            <v>9</v>
          </cell>
          <cell r="D331" t="str">
            <v>A</v>
          </cell>
          <cell r="E331">
            <v>94</v>
          </cell>
          <cell r="F331" t="str">
            <v>Z</v>
          </cell>
          <cell r="G331">
            <v>1</v>
          </cell>
          <cell r="H331" t="str">
            <v>C5709A-94Z-1</v>
          </cell>
          <cell r="I331">
            <v>0.80500000000000005</v>
          </cell>
          <cell r="J331">
            <v>242.7</v>
          </cell>
        </row>
        <row r="332">
          <cell r="A332" t="str">
            <v>94-2</v>
          </cell>
          <cell r="B332">
            <v>5057</v>
          </cell>
          <cell r="C332">
            <v>9</v>
          </cell>
          <cell r="D332" t="str">
            <v>A</v>
          </cell>
          <cell r="E332">
            <v>94</v>
          </cell>
          <cell r="F332" t="str">
            <v>Z</v>
          </cell>
          <cell r="G332">
            <v>2</v>
          </cell>
          <cell r="H332" t="str">
            <v>C5709A-94Z-2</v>
          </cell>
          <cell r="I332">
            <v>0.76</v>
          </cell>
          <cell r="J332">
            <v>243.505</v>
          </cell>
        </row>
        <row r="333">
          <cell r="A333" t="str">
            <v>94-3</v>
          </cell>
          <cell r="B333">
            <v>5057</v>
          </cell>
          <cell r="C333">
            <v>9</v>
          </cell>
          <cell r="D333" t="str">
            <v>A</v>
          </cell>
          <cell r="E333">
            <v>94</v>
          </cell>
          <cell r="F333" t="str">
            <v>Z</v>
          </cell>
          <cell r="G333">
            <v>3</v>
          </cell>
          <cell r="H333" t="str">
            <v>C5709A-94Z-3</v>
          </cell>
          <cell r="I333">
            <v>0.64</v>
          </cell>
          <cell r="J333">
            <v>244.26499999999999</v>
          </cell>
        </row>
        <row r="334">
          <cell r="A334" t="str">
            <v>94-4</v>
          </cell>
          <cell r="B334">
            <v>5057</v>
          </cell>
          <cell r="C334">
            <v>9</v>
          </cell>
          <cell r="D334" t="str">
            <v>A</v>
          </cell>
          <cell r="E334">
            <v>94</v>
          </cell>
          <cell r="F334" t="str">
            <v>Z</v>
          </cell>
          <cell r="G334">
            <v>4</v>
          </cell>
          <cell r="H334" t="str">
            <v>C5709A-94Z-4</v>
          </cell>
          <cell r="I334">
            <v>0.82499999999999996</v>
          </cell>
          <cell r="J334">
            <v>244.905</v>
          </cell>
        </row>
        <row r="335">
          <cell r="A335" t="str">
            <v>95-1</v>
          </cell>
          <cell r="B335">
            <v>5057</v>
          </cell>
          <cell r="C335">
            <v>9</v>
          </cell>
          <cell r="D335" t="str">
            <v>A</v>
          </cell>
          <cell r="E335">
            <v>95</v>
          </cell>
          <cell r="F335" t="str">
            <v>Z</v>
          </cell>
          <cell r="G335">
            <v>1</v>
          </cell>
          <cell r="H335" t="str">
            <v>C5709A-95Z-1</v>
          </cell>
          <cell r="I335">
            <v>0.9</v>
          </cell>
          <cell r="J335">
            <v>245.7</v>
          </cell>
        </row>
        <row r="336">
          <cell r="A336" t="str">
            <v>95-2</v>
          </cell>
          <cell r="B336">
            <v>5057</v>
          </cell>
          <cell r="C336">
            <v>9</v>
          </cell>
          <cell r="D336" t="str">
            <v>A</v>
          </cell>
          <cell r="E336">
            <v>95</v>
          </cell>
          <cell r="F336" t="str">
            <v>Z</v>
          </cell>
          <cell r="G336">
            <v>2</v>
          </cell>
          <cell r="H336" t="str">
            <v>C5709A-95Z-2</v>
          </cell>
          <cell r="I336">
            <v>0.86</v>
          </cell>
          <cell r="J336">
            <v>246.6</v>
          </cell>
        </row>
        <row r="337">
          <cell r="A337" t="str">
            <v>95-3</v>
          </cell>
          <cell r="B337">
            <v>5057</v>
          </cell>
          <cell r="C337">
            <v>9</v>
          </cell>
          <cell r="D337" t="str">
            <v>A</v>
          </cell>
          <cell r="E337">
            <v>95</v>
          </cell>
          <cell r="F337" t="str">
            <v>Z</v>
          </cell>
          <cell r="G337">
            <v>3</v>
          </cell>
          <cell r="H337" t="str">
            <v>C5709A-95Z-3</v>
          </cell>
          <cell r="I337">
            <v>0.88500000000000001</v>
          </cell>
          <cell r="J337">
            <v>247.46</v>
          </cell>
        </row>
        <row r="338">
          <cell r="A338" t="str">
            <v>95-4</v>
          </cell>
          <cell r="B338">
            <v>5057</v>
          </cell>
          <cell r="C338">
            <v>9</v>
          </cell>
          <cell r="D338" t="str">
            <v>A</v>
          </cell>
          <cell r="E338">
            <v>95</v>
          </cell>
          <cell r="F338" t="str">
            <v>Z</v>
          </cell>
          <cell r="G338">
            <v>4</v>
          </cell>
          <cell r="H338" t="str">
            <v>C5709A-95Z-4</v>
          </cell>
          <cell r="I338">
            <v>0.48</v>
          </cell>
          <cell r="J338">
            <v>248.345</v>
          </cell>
        </row>
        <row r="339">
          <cell r="A339" t="str">
            <v>96-1</v>
          </cell>
          <cell r="B339">
            <v>5057</v>
          </cell>
          <cell r="C339">
            <v>9</v>
          </cell>
          <cell r="D339" t="str">
            <v>A</v>
          </cell>
          <cell r="E339">
            <v>96</v>
          </cell>
          <cell r="F339" t="str">
            <v>Z</v>
          </cell>
          <cell r="G339">
            <v>1</v>
          </cell>
          <cell r="H339" t="str">
            <v>C5709A-96Z-1</v>
          </cell>
          <cell r="I339">
            <v>0.85</v>
          </cell>
          <cell r="J339">
            <v>248.7</v>
          </cell>
        </row>
        <row r="340">
          <cell r="A340" t="str">
            <v>96-2</v>
          </cell>
          <cell r="B340">
            <v>5057</v>
          </cell>
          <cell r="C340">
            <v>9</v>
          </cell>
          <cell r="D340" t="str">
            <v>A</v>
          </cell>
          <cell r="E340">
            <v>96</v>
          </cell>
          <cell r="F340" t="str">
            <v>Z</v>
          </cell>
          <cell r="G340">
            <v>2</v>
          </cell>
          <cell r="H340" t="str">
            <v>C5709A-96Z-2</v>
          </cell>
          <cell r="I340">
            <v>0.72</v>
          </cell>
          <cell r="J340">
            <v>249.55</v>
          </cell>
        </row>
        <row r="341">
          <cell r="A341" t="str">
            <v>96-3</v>
          </cell>
          <cell r="B341">
            <v>5057</v>
          </cell>
          <cell r="C341">
            <v>9</v>
          </cell>
          <cell r="D341" t="str">
            <v>A</v>
          </cell>
          <cell r="E341">
            <v>96</v>
          </cell>
          <cell r="F341" t="str">
            <v>Z</v>
          </cell>
          <cell r="G341">
            <v>3</v>
          </cell>
          <cell r="H341" t="str">
            <v>C5709A-96Z-3</v>
          </cell>
          <cell r="I341">
            <v>0.76</v>
          </cell>
          <cell r="J341">
            <v>250.27</v>
          </cell>
        </row>
        <row r="342">
          <cell r="A342" t="str">
            <v>96-4</v>
          </cell>
          <cell r="B342">
            <v>5057</v>
          </cell>
          <cell r="C342">
            <v>9</v>
          </cell>
          <cell r="D342" t="str">
            <v>A</v>
          </cell>
          <cell r="E342">
            <v>96</v>
          </cell>
          <cell r="F342" t="str">
            <v>Z</v>
          </cell>
          <cell r="G342">
            <v>4</v>
          </cell>
          <cell r="H342" t="str">
            <v>C5709A-96Z-4</v>
          </cell>
          <cell r="I342">
            <v>0.72</v>
          </cell>
          <cell r="J342">
            <v>251.03</v>
          </cell>
        </row>
        <row r="343">
          <cell r="A343" t="str">
            <v>97-1</v>
          </cell>
          <cell r="B343">
            <v>5057</v>
          </cell>
          <cell r="C343">
            <v>9</v>
          </cell>
          <cell r="D343" t="str">
            <v>A</v>
          </cell>
          <cell r="E343">
            <v>97</v>
          </cell>
          <cell r="F343" t="str">
            <v>Z</v>
          </cell>
          <cell r="G343">
            <v>1</v>
          </cell>
          <cell r="H343" t="str">
            <v>C5709A-97Z-1</v>
          </cell>
          <cell r="I343">
            <v>0.96</v>
          </cell>
          <cell r="J343">
            <v>251.7</v>
          </cell>
        </row>
        <row r="344">
          <cell r="A344" t="str">
            <v>97-2</v>
          </cell>
          <cell r="B344">
            <v>5057</v>
          </cell>
          <cell r="C344">
            <v>9</v>
          </cell>
          <cell r="D344" t="str">
            <v>A</v>
          </cell>
          <cell r="E344">
            <v>97</v>
          </cell>
          <cell r="F344" t="str">
            <v>Z</v>
          </cell>
          <cell r="G344">
            <v>2</v>
          </cell>
          <cell r="H344" t="str">
            <v>C5709A-97Z-2</v>
          </cell>
          <cell r="I344">
            <v>0.69</v>
          </cell>
          <cell r="J344">
            <v>252.66</v>
          </cell>
        </row>
        <row r="345">
          <cell r="A345" t="str">
            <v>97-3</v>
          </cell>
          <cell r="B345">
            <v>5057</v>
          </cell>
          <cell r="C345">
            <v>9</v>
          </cell>
          <cell r="D345" t="str">
            <v>A</v>
          </cell>
          <cell r="E345">
            <v>97</v>
          </cell>
          <cell r="F345" t="str">
            <v>Z</v>
          </cell>
          <cell r="G345">
            <v>3</v>
          </cell>
          <cell r="H345" t="str">
            <v>C5709A-97Z-3</v>
          </cell>
          <cell r="I345">
            <v>0.67500000000000004</v>
          </cell>
          <cell r="J345">
            <v>253.35</v>
          </cell>
        </row>
        <row r="346">
          <cell r="A346" t="str">
            <v>97-4</v>
          </cell>
          <cell r="B346">
            <v>5057</v>
          </cell>
          <cell r="C346">
            <v>9</v>
          </cell>
          <cell r="D346" t="str">
            <v>A</v>
          </cell>
          <cell r="E346">
            <v>97</v>
          </cell>
          <cell r="F346" t="str">
            <v>Z</v>
          </cell>
          <cell r="G346">
            <v>4</v>
          </cell>
          <cell r="H346" t="str">
            <v>C5709A-97Z-4</v>
          </cell>
          <cell r="I346">
            <v>0.81499999999999995</v>
          </cell>
          <cell r="J346">
            <v>254.02500000000001</v>
          </cell>
        </row>
        <row r="347">
          <cell r="A347" t="str">
            <v>98-1</v>
          </cell>
          <cell r="B347">
            <v>5057</v>
          </cell>
          <cell r="C347">
            <v>9</v>
          </cell>
          <cell r="D347" t="str">
            <v>A</v>
          </cell>
          <cell r="E347">
            <v>98</v>
          </cell>
          <cell r="F347" t="str">
            <v>Z</v>
          </cell>
          <cell r="G347">
            <v>1</v>
          </cell>
          <cell r="H347" t="str">
            <v>C5709A-98Z-1</v>
          </cell>
          <cell r="I347">
            <v>0.91</v>
          </cell>
          <cell r="J347">
            <v>254.7</v>
          </cell>
        </row>
        <row r="348">
          <cell r="A348" t="str">
            <v>98-2</v>
          </cell>
          <cell r="B348">
            <v>5057</v>
          </cell>
          <cell r="C348">
            <v>9</v>
          </cell>
          <cell r="D348" t="str">
            <v>A</v>
          </cell>
          <cell r="E348">
            <v>98</v>
          </cell>
          <cell r="F348" t="str">
            <v>Z</v>
          </cell>
          <cell r="G348">
            <v>2</v>
          </cell>
          <cell r="H348" t="str">
            <v>C5709A-98Z-2</v>
          </cell>
          <cell r="I348">
            <v>0.86</v>
          </cell>
          <cell r="J348">
            <v>255.61</v>
          </cell>
        </row>
        <row r="349">
          <cell r="A349" t="str">
            <v>98-3</v>
          </cell>
          <cell r="B349">
            <v>5057</v>
          </cell>
          <cell r="C349">
            <v>9</v>
          </cell>
          <cell r="D349" t="str">
            <v>A</v>
          </cell>
          <cell r="E349">
            <v>98</v>
          </cell>
          <cell r="F349" t="str">
            <v>Z</v>
          </cell>
          <cell r="G349">
            <v>3</v>
          </cell>
          <cell r="H349" t="str">
            <v>C5709A-98Z-3</v>
          </cell>
          <cell r="I349">
            <v>0.59499999999999997</v>
          </cell>
          <cell r="J349">
            <v>256.47000000000003</v>
          </cell>
        </row>
        <row r="350">
          <cell r="A350" t="str">
            <v>98-4</v>
          </cell>
          <cell r="B350">
            <v>5057</v>
          </cell>
          <cell r="C350">
            <v>9</v>
          </cell>
          <cell r="D350" t="str">
            <v>A</v>
          </cell>
          <cell r="E350">
            <v>98</v>
          </cell>
          <cell r="F350" t="str">
            <v>Z</v>
          </cell>
          <cell r="G350">
            <v>4</v>
          </cell>
          <cell r="H350" t="str">
            <v>C5709A-98Z-4</v>
          </cell>
          <cell r="I350">
            <v>0.745</v>
          </cell>
          <cell r="J350">
            <v>257.065</v>
          </cell>
        </row>
        <row r="351">
          <cell r="A351" t="str">
            <v>99-1</v>
          </cell>
          <cell r="B351">
            <v>5057</v>
          </cell>
          <cell r="C351">
            <v>9</v>
          </cell>
          <cell r="D351" t="str">
            <v>A</v>
          </cell>
          <cell r="E351">
            <v>99</v>
          </cell>
          <cell r="F351" t="str">
            <v>Z</v>
          </cell>
          <cell r="G351">
            <v>1</v>
          </cell>
          <cell r="H351" t="str">
            <v>C5709A-99Z-1</v>
          </cell>
          <cell r="I351">
            <v>0.755</v>
          </cell>
          <cell r="J351">
            <v>257.7</v>
          </cell>
        </row>
        <row r="352">
          <cell r="A352" t="str">
            <v>99-2</v>
          </cell>
          <cell r="B352">
            <v>5057</v>
          </cell>
          <cell r="C352">
            <v>9</v>
          </cell>
          <cell r="D352" t="str">
            <v>A</v>
          </cell>
          <cell r="E352">
            <v>99</v>
          </cell>
          <cell r="F352" t="str">
            <v>Z</v>
          </cell>
          <cell r="G352">
            <v>2</v>
          </cell>
          <cell r="H352" t="str">
            <v>C5709A-99Z-2</v>
          </cell>
          <cell r="I352">
            <v>0.92</v>
          </cell>
          <cell r="J352">
            <v>258.45499999999998</v>
          </cell>
        </row>
        <row r="353">
          <cell r="A353" t="str">
            <v>99-3</v>
          </cell>
          <cell r="B353">
            <v>5057</v>
          </cell>
          <cell r="C353">
            <v>9</v>
          </cell>
          <cell r="D353" t="str">
            <v>A</v>
          </cell>
          <cell r="E353">
            <v>99</v>
          </cell>
          <cell r="F353" t="str">
            <v>Z</v>
          </cell>
          <cell r="G353">
            <v>3</v>
          </cell>
          <cell r="H353" t="str">
            <v>C5709A-99Z-3</v>
          </cell>
          <cell r="I353">
            <v>0.65</v>
          </cell>
          <cell r="J353">
            <v>259.375</v>
          </cell>
        </row>
        <row r="354">
          <cell r="A354" t="str">
            <v>99-4</v>
          </cell>
          <cell r="B354">
            <v>5057</v>
          </cell>
          <cell r="C354">
            <v>9</v>
          </cell>
          <cell r="D354" t="str">
            <v>A</v>
          </cell>
          <cell r="E354">
            <v>99</v>
          </cell>
          <cell r="F354" t="str">
            <v>Z</v>
          </cell>
          <cell r="G354">
            <v>4</v>
          </cell>
          <cell r="H354" t="str">
            <v>C5709A-99Z-4</v>
          </cell>
          <cell r="I354">
            <v>0.80500000000000005</v>
          </cell>
          <cell r="J354">
            <v>260.02499999999998</v>
          </cell>
        </row>
        <row r="355">
          <cell r="A355" t="str">
            <v>100-1</v>
          </cell>
          <cell r="B355">
            <v>5057</v>
          </cell>
          <cell r="C355">
            <v>9</v>
          </cell>
          <cell r="D355" t="str">
            <v>A</v>
          </cell>
          <cell r="E355">
            <v>100</v>
          </cell>
          <cell r="F355" t="str">
            <v>Z</v>
          </cell>
          <cell r="G355">
            <v>1</v>
          </cell>
          <cell r="H355" t="str">
            <v>C5709A-100Z-1</v>
          </cell>
          <cell r="I355">
            <v>0.45</v>
          </cell>
          <cell r="J355">
            <v>260.7</v>
          </cell>
        </row>
        <row r="356">
          <cell r="A356" t="str">
            <v>100-2</v>
          </cell>
          <cell r="B356">
            <v>5057</v>
          </cell>
          <cell r="C356">
            <v>9</v>
          </cell>
          <cell r="D356" t="str">
            <v>A</v>
          </cell>
          <cell r="E356">
            <v>100</v>
          </cell>
          <cell r="F356" t="str">
            <v>Z</v>
          </cell>
          <cell r="G356">
            <v>2</v>
          </cell>
          <cell r="H356" t="str">
            <v>C5709A-100Z-2</v>
          </cell>
          <cell r="I356">
            <v>0.94</v>
          </cell>
          <cell r="J356">
            <v>261.14999999999998</v>
          </cell>
        </row>
        <row r="357">
          <cell r="A357" t="str">
            <v>100-3</v>
          </cell>
          <cell r="B357">
            <v>5057</v>
          </cell>
          <cell r="C357">
            <v>9</v>
          </cell>
          <cell r="D357" t="str">
            <v>A</v>
          </cell>
          <cell r="E357">
            <v>100</v>
          </cell>
          <cell r="F357" t="str">
            <v>Z</v>
          </cell>
          <cell r="G357">
            <v>3</v>
          </cell>
          <cell r="H357" t="str">
            <v>C5709A-100Z-3</v>
          </cell>
          <cell r="I357">
            <v>0.97</v>
          </cell>
          <cell r="J357">
            <v>262.08999999999997</v>
          </cell>
        </row>
        <row r="358">
          <cell r="A358" t="str">
            <v>100-4</v>
          </cell>
          <cell r="B358">
            <v>5057</v>
          </cell>
          <cell r="C358">
            <v>9</v>
          </cell>
          <cell r="D358" t="str">
            <v>A</v>
          </cell>
          <cell r="E358">
            <v>100</v>
          </cell>
          <cell r="F358" t="str">
            <v>Z</v>
          </cell>
          <cell r="G358">
            <v>4</v>
          </cell>
          <cell r="H358" t="str">
            <v>C5709A-100Z-4</v>
          </cell>
          <cell r="I358">
            <v>0.69</v>
          </cell>
          <cell r="J358">
            <v>263.06</v>
          </cell>
        </row>
        <row r="359">
          <cell r="A359" t="str">
            <v>101-1</v>
          </cell>
          <cell r="B359">
            <v>5057</v>
          </cell>
          <cell r="C359">
            <v>9</v>
          </cell>
          <cell r="D359" t="str">
            <v>A</v>
          </cell>
          <cell r="E359">
            <v>101</v>
          </cell>
          <cell r="F359" t="str">
            <v>Z</v>
          </cell>
          <cell r="G359">
            <v>1</v>
          </cell>
          <cell r="H359" t="str">
            <v>C5709A-101Z-1</v>
          </cell>
          <cell r="I359">
            <v>0.94</v>
          </cell>
          <cell r="J359">
            <v>263.7</v>
          </cell>
        </row>
        <row r="360">
          <cell r="A360" t="str">
            <v>101-2</v>
          </cell>
          <cell r="B360">
            <v>5057</v>
          </cell>
          <cell r="C360">
            <v>9</v>
          </cell>
          <cell r="D360" t="str">
            <v>A</v>
          </cell>
          <cell r="E360">
            <v>101</v>
          </cell>
          <cell r="F360" t="str">
            <v>Z</v>
          </cell>
          <cell r="G360">
            <v>2</v>
          </cell>
          <cell r="H360" t="str">
            <v>C5709A-101Z-2</v>
          </cell>
          <cell r="I360">
            <v>0.66</v>
          </cell>
          <cell r="J360">
            <v>264.64</v>
          </cell>
        </row>
        <row r="361">
          <cell r="A361" t="str">
            <v>101-3</v>
          </cell>
          <cell r="B361">
            <v>5057</v>
          </cell>
          <cell r="C361">
            <v>9</v>
          </cell>
          <cell r="D361" t="str">
            <v>A</v>
          </cell>
          <cell r="E361">
            <v>101</v>
          </cell>
          <cell r="F361" t="str">
            <v>Z</v>
          </cell>
          <cell r="G361">
            <v>3</v>
          </cell>
          <cell r="H361" t="str">
            <v>C5709A-101Z-3</v>
          </cell>
          <cell r="I361">
            <v>0.81</v>
          </cell>
          <cell r="J361">
            <v>265.3</v>
          </cell>
        </row>
        <row r="362">
          <cell r="A362" t="str">
            <v>101-4</v>
          </cell>
          <cell r="B362">
            <v>5057</v>
          </cell>
          <cell r="C362">
            <v>9</v>
          </cell>
          <cell r="D362" t="str">
            <v>A</v>
          </cell>
          <cell r="E362">
            <v>101</v>
          </cell>
          <cell r="F362" t="str">
            <v>Z</v>
          </cell>
          <cell r="G362">
            <v>4</v>
          </cell>
          <cell r="H362" t="str">
            <v>C5709A-101Z-4</v>
          </cell>
          <cell r="I362">
            <v>0.63</v>
          </cell>
          <cell r="J362">
            <v>266.11</v>
          </cell>
        </row>
        <row r="363">
          <cell r="A363" t="str">
            <v>102-1</v>
          </cell>
          <cell r="B363">
            <v>5057</v>
          </cell>
          <cell r="C363">
            <v>9</v>
          </cell>
          <cell r="D363" t="str">
            <v>A</v>
          </cell>
          <cell r="E363">
            <v>102</v>
          </cell>
          <cell r="F363" t="str">
            <v>Z</v>
          </cell>
          <cell r="G363">
            <v>1</v>
          </cell>
          <cell r="H363" t="str">
            <v>C5709A-102Z-1</v>
          </cell>
          <cell r="I363">
            <v>0.94499999999999995</v>
          </cell>
          <cell r="J363">
            <v>266.7</v>
          </cell>
        </row>
        <row r="364">
          <cell r="A364" t="str">
            <v>102-2</v>
          </cell>
          <cell r="B364">
            <v>5057</v>
          </cell>
          <cell r="C364">
            <v>9</v>
          </cell>
          <cell r="D364" t="str">
            <v>A</v>
          </cell>
          <cell r="E364">
            <v>102</v>
          </cell>
          <cell r="F364" t="str">
            <v>Z</v>
          </cell>
          <cell r="G364">
            <v>2</v>
          </cell>
          <cell r="H364" t="str">
            <v>C5709A-102Z-2</v>
          </cell>
          <cell r="I364">
            <v>0.95</v>
          </cell>
          <cell r="J364">
            <v>267.64499999999998</v>
          </cell>
        </row>
        <row r="365">
          <cell r="A365" t="str">
            <v>102-3</v>
          </cell>
          <cell r="B365">
            <v>5057</v>
          </cell>
          <cell r="C365">
            <v>9</v>
          </cell>
          <cell r="D365" t="str">
            <v>A</v>
          </cell>
          <cell r="E365">
            <v>102</v>
          </cell>
          <cell r="F365" t="str">
            <v>Z</v>
          </cell>
          <cell r="G365">
            <v>3</v>
          </cell>
          <cell r="H365" t="str">
            <v>C5709A-102Z-3</v>
          </cell>
          <cell r="I365">
            <v>0.89</v>
          </cell>
          <cell r="J365">
            <v>268.59500000000003</v>
          </cell>
        </row>
        <row r="366">
          <cell r="A366" t="str">
            <v>102-4</v>
          </cell>
          <cell r="B366">
            <v>5057</v>
          </cell>
          <cell r="C366">
            <v>9</v>
          </cell>
          <cell r="D366" t="str">
            <v>A</v>
          </cell>
          <cell r="E366">
            <v>102</v>
          </cell>
          <cell r="F366" t="str">
            <v>Z</v>
          </cell>
          <cell r="G366">
            <v>4</v>
          </cell>
          <cell r="H366" t="str">
            <v>C5709A-102Z-4</v>
          </cell>
          <cell r="I366">
            <v>0.27</v>
          </cell>
          <cell r="J366">
            <v>269.48500000000001</v>
          </cell>
        </row>
        <row r="367">
          <cell r="A367" t="str">
            <v>103-1</v>
          </cell>
          <cell r="B367">
            <v>5057</v>
          </cell>
          <cell r="C367">
            <v>9</v>
          </cell>
          <cell r="D367" t="str">
            <v>A</v>
          </cell>
          <cell r="E367">
            <v>103</v>
          </cell>
          <cell r="F367" t="str">
            <v>Z</v>
          </cell>
          <cell r="G367">
            <v>1</v>
          </cell>
          <cell r="H367" t="str">
            <v>C5709A-103Z-1</v>
          </cell>
          <cell r="I367">
            <v>0.84499999999999997</v>
          </cell>
          <cell r="J367">
            <v>269.7</v>
          </cell>
        </row>
        <row r="368">
          <cell r="A368" t="str">
            <v>103-2</v>
          </cell>
          <cell r="B368">
            <v>5057</v>
          </cell>
          <cell r="C368">
            <v>9</v>
          </cell>
          <cell r="D368" t="str">
            <v>A</v>
          </cell>
          <cell r="E368">
            <v>103</v>
          </cell>
          <cell r="F368" t="str">
            <v>Z</v>
          </cell>
          <cell r="G368">
            <v>2</v>
          </cell>
          <cell r="H368" t="str">
            <v>C5709A-103Z-2</v>
          </cell>
          <cell r="I368">
            <v>0.68500000000000005</v>
          </cell>
          <cell r="J368">
            <v>270.54500000000002</v>
          </cell>
        </row>
        <row r="369">
          <cell r="A369" t="str">
            <v>103-3</v>
          </cell>
          <cell r="B369">
            <v>5057</v>
          </cell>
          <cell r="C369">
            <v>9</v>
          </cell>
          <cell r="D369" t="str">
            <v>A</v>
          </cell>
          <cell r="E369">
            <v>103</v>
          </cell>
          <cell r="F369" t="str">
            <v>Z</v>
          </cell>
          <cell r="G369">
            <v>3</v>
          </cell>
          <cell r="H369" t="str">
            <v>C5709A-103Z-3</v>
          </cell>
          <cell r="I369">
            <v>0.8</v>
          </cell>
          <cell r="J369">
            <v>271.23</v>
          </cell>
        </row>
        <row r="370">
          <cell r="A370" t="str">
            <v>103-4</v>
          </cell>
          <cell r="B370">
            <v>5057</v>
          </cell>
          <cell r="C370">
            <v>9</v>
          </cell>
          <cell r="D370" t="str">
            <v>A</v>
          </cell>
          <cell r="E370">
            <v>103</v>
          </cell>
          <cell r="F370" t="str">
            <v>Z</v>
          </cell>
          <cell r="G370">
            <v>4</v>
          </cell>
          <cell r="H370" t="str">
            <v>C5709A-103Z-4</v>
          </cell>
          <cell r="I370">
            <v>0.82</v>
          </cell>
          <cell r="J370">
            <v>272.02999999999997</v>
          </cell>
        </row>
        <row r="371">
          <cell r="A371" t="str">
            <v>104-1</v>
          </cell>
          <cell r="B371">
            <v>5057</v>
          </cell>
          <cell r="C371">
            <v>9</v>
          </cell>
          <cell r="D371" t="str">
            <v>A</v>
          </cell>
          <cell r="E371">
            <v>104</v>
          </cell>
          <cell r="F371" t="str">
            <v>Z</v>
          </cell>
          <cell r="G371">
            <v>1</v>
          </cell>
          <cell r="H371" t="str">
            <v>C5709A-104Z-1</v>
          </cell>
          <cell r="I371">
            <v>0.93</v>
          </cell>
          <cell r="J371">
            <v>272.7</v>
          </cell>
        </row>
        <row r="372">
          <cell r="A372" t="str">
            <v>104-2</v>
          </cell>
          <cell r="B372">
            <v>5057</v>
          </cell>
          <cell r="C372">
            <v>9</v>
          </cell>
          <cell r="D372" t="str">
            <v>A</v>
          </cell>
          <cell r="E372">
            <v>104</v>
          </cell>
          <cell r="F372" t="str">
            <v>Z</v>
          </cell>
          <cell r="G372">
            <v>2</v>
          </cell>
          <cell r="H372" t="str">
            <v>C5709A-104Z-2</v>
          </cell>
          <cell r="I372">
            <v>0.63</v>
          </cell>
          <cell r="J372">
            <v>273.63</v>
          </cell>
        </row>
        <row r="373">
          <cell r="A373" t="str">
            <v>104-3</v>
          </cell>
          <cell r="B373">
            <v>5057</v>
          </cell>
          <cell r="C373">
            <v>9</v>
          </cell>
          <cell r="D373" t="str">
            <v>A</v>
          </cell>
          <cell r="E373">
            <v>104</v>
          </cell>
          <cell r="F373" t="str">
            <v>Z</v>
          </cell>
          <cell r="G373">
            <v>3</v>
          </cell>
          <cell r="H373" t="str">
            <v>C5709A-104Z-3</v>
          </cell>
          <cell r="I373">
            <v>0.91</v>
          </cell>
          <cell r="J373">
            <v>274.26</v>
          </cell>
        </row>
        <row r="374">
          <cell r="A374" t="str">
            <v>104-4</v>
          </cell>
          <cell r="B374">
            <v>5057</v>
          </cell>
          <cell r="C374">
            <v>9</v>
          </cell>
          <cell r="D374" t="str">
            <v>A</v>
          </cell>
          <cell r="E374">
            <v>104</v>
          </cell>
          <cell r="F374" t="str">
            <v>Z</v>
          </cell>
          <cell r="G374">
            <v>4</v>
          </cell>
          <cell r="H374" t="str">
            <v>C5709A-104Z-4</v>
          </cell>
          <cell r="I374">
            <v>0.56999999999999995</v>
          </cell>
          <cell r="J374">
            <v>275.17</v>
          </cell>
        </row>
        <row r="375">
          <cell r="A375" t="str">
            <v>105-1</v>
          </cell>
          <cell r="B375">
            <v>5057</v>
          </cell>
          <cell r="C375">
            <v>9</v>
          </cell>
          <cell r="D375" t="str">
            <v>A</v>
          </cell>
          <cell r="E375">
            <v>105</v>
          </cell>
          <cell r="F375" t="str">
            <v>Z</v>
          </cell>
          <cell r="G375">
            <v>1</v>
          </cell>
          <cell r="H375" t="str">
            <v>C5709A-105Z-1</v>
          </cell>
          <cell r="I375">
            <v>0.86499999999999999</v>
          </cell>
          <cell r="J375">
            <v>275.7</v>
          </cell>
        </row>
        <row r="376">
          <cell r="A376" t="str">
            <v>105-2</v>
          </cell>
          <cell r="B376">
            <v>5057</v>
          </cell>
          <cell r="C376">
            <v>9</v>
          </cell>
          <cell r="D376" t="str">
            <v>A</v>
          </cell>
          <cell r="E376">
            <v>105</v>
          </cell>
          <cell r="F376" t="str">
            <v>Z</v>
          </cell>
          <cell r="G376">
            <v>2</v>
          </cell>
          <cell r="H376" t="str">
            <v>C5709A-105Z-2</v>
          </cell>
          <cell r="I376">
            <v>0.875</v>
          </cell>
          <cell r="J376">
            <v>276.565</v>
          </cell>
        </row>
        <row r="377">
          <cell r="A377" t="str">
            <v>105-3</v>
          </cell>
          <cell r="B377">
            <v>5057</v>
          </cell>
          <cell r="C377">
            <v>9</v>
          </cell>
          <cell r="D377" t="str">
            <v>A</v>
          </cell>
          <cell r="E377">
            <v>105</v>
          </cell>
          <cell r="F377" t="str">
            <v>Z</v>
          </cell>
          <cell r="G377">
            <v>3</v>
          </cell>
          <cell r="H377" t="str">
            <v>C5709A-105Z-3</v>
          </cell>
          <cell r="I377">
            <v>0.82499999999999996</v>
          </cell>
          <cell r="J377">
            <v>277.44</v>
          </cell>
        </row>
        <row r="378">
          <cell r="A378" t="str">
            <v>105-4</v>
          </cell>
          <cell r="B378">
            <v>5057</v>
          </cell>
          <cell r="C378">
            <v>9</v>
          </cell>
          <cell r="D378" t="str">
            <v>A</v>
          </cell>
          <cell r="E378">
            <v>105</v>
          </cell>
          <cell r="F378" t="str">
            <v>Z</v>
          </cell>
          <cell r="G378">
            <v>4</v>
          </cell>
          <cell r="H378" t="str">
            <v>C5709A-105Z-4</v>
          </cell>
          <cell r="I378">
            <v>0.64500000000000002</v>
          </cell>
          <cell r="J378">
            <v>278.26499999999999</v>
          </cell>
        </row>
        <row r="379">
          <cell r="A379" t="str">
            <v>106-1</v>
          </cell>
          <cell r="B379">
            <v>5057</v>
          </cell>
          <cell r="C379">
            <v>9</v>
          </cell>
          <cell r="D379" t="str">
            <v>A</v>
          </cell>
          <cell r="E379">
            <v>106</v>
          </cell>
          <cell r="F379" t="str">
            <v>Z</v>
          </cell>
          <cell r="G379">
            <v>1</v>
          </cell>
          <cell r="H379" t="str">
            <v>C5709A-106Z-1</v>
          </cell>
          <cell r="I379">
            <v>0.88</v>
          </cell>
          <cell r="J379">
            <v>278.7</v>
          </cell>
        </row>
        <row r="380">
          <cell r="A380" t="str">
            <v>106-2</v>
          </cell>
          <cell r="B380">
            <v>5057</v>
          </cell>
          <cell r="C380">
            <v>9</v>
          </cell>
          <cell r="D380" t="str">
            <v>A</v>
          </cell>
          <cell r="E380">
            <v>106</v>
          </cell>
          <cell r="F380" t="str">
            <v>Z</v>
          </cell>
          <cell r="G380">
            <v>2</v>
          </cell>
          <cell r="H380" t="str">
            <v>C5709A-106Z-2</v>
          </cell>
          <cell r="I380">
            <v>0.51</v>
          </cell>
          <cell r="J380">
            <v>279.58</v>
          </cell>
        </row>
        <row r="381">
          <cell r="A381" t="str">
            <v>106-3</v>
          </cell>
          <cell r="B381">
            <v>5057</v>
          </cell>
          <cell r="C381">
            <v>9</v>
          </cell>
          <cell r="D381" t="str">
            <v>A</v>
          </cell>
          <cell r="E381">
            <v>106</v>
          </cell>
          <cell r="F381" t="str">
            <v>Z</v>
          </cell>
          <cell r="G381">
            <v>3</v>
          </cell>
          <cell r="H381" t="str">
            <v>C5709A-106Z-3</v>
          </cell>
          <cell r="I381">
            <v>0.72</v>
          </cell>
          <cell r="J381">
            <v>280.08999999999997</v>
          </cell>
        </row>
        <row r="382">
          <cell r="A382" t="str">
            <v>106-4</v>
          </cell>
          <cell r="B382">
            <v>5057</v>
          </cell>
          <cell r="C382">
            <v>9</v>
          </cell>
          <cell r="D382" t="str">
            <v>A</v>
          </cell>
          <cell r="E382">
            <v>106</v>
          </cell>
          <cell r="F382" t="str">
            <v>Z</v>
          </cell>
          <cell r="G382">
            <v>4</v>
          </cell>
          <cell r="H382" t="str">
            <v>C5709A-106Z-4</v>
          </cell>
          <cell r="I382">
            <v>0.97</v>
          </cell>
          <cell r="J382">
            <v>280.81</v>
          </cell>
        </row>
        <row r="383">
          <cell r="A383" t="str">
            <v>107-1</v>
          </cell>
          <cell r="B383">
            <v>5057</v>
          </cell>
          <cell r="C383">
            <v>9</v>
          </cell>
          <cell r="D383" t="str">
            <v>A</v>
          </cell>
          <cell r="E383">
            <v>107</v>
          </cell>
          <cell r="F383" t="str">
            <v>Z</v>
          </cell>
          <cell r="G383">
            <v>1</v>
          </cell>
          <cell r="H383" t="str">
            <v>C5709A-107Z-1</v>
          </cell>
          <cell r="I383">
            <v>0.8</v>
          </cell>
          <cell r="J383">
            <v>281.7</v>
          </cell>
        </row>
        <row r="384">
          <cell r="A384" t="str">
            <v>107-2</v>
          </cell>
          <cell r="B384">
            <v>5057</v>
          </cell>
          <cell r="C384">
            <v>9</v>
          </cell>
          <cell r="D384" t="str">
            <v>A</v>
          </cell>
          <cell r="E384">
            <v>107</v>
          </cell>
          <cell r="F384" t="str">
            <v>Z</v>
          </cell>
          <cell r="G384">
            <v>2</v>
          </cell>
          <cell r="H384" t="str">
            <v>C5709A-107Z-2</v>
          </cell>
          <cell r="I384">
            <v>0.73499999999999999</v>
          </cell>
          <cell r="J384">
            <v>282.5</v>
          </cell>
        </row>
        <row r="385">
          <cell r="A385" t="str">
            <v>107-3</v>
          </cell>
          <cell r="B385">
            <v>5057</v>
          </cell>
          <cell r="C385">
            <v>9</v>
          </cell>
          <cell r="D385" t="str">
            <v>A</v>
          </cell>
          <cell r="E385">
            <v>107</v>
          </cell>
          <cell r="F385" t="str">
            <v>Z</v>
          </cell>
          <cell r="G385">
            <v>3</v>
          </cell>
          <cell r="H385" t="str">
            <v>C5709A-107Z-3</v>
          </cell>
          <cell r="I385">
            <v>0.67500000000000004</v>
          </cell>
          <cell r="J385">
            <v>283.23500000000001</v>
          </cell>
        </row>
        <row r="386">
          <cell r="A386" t="str">
            <v>107-4</v>
          </cell>
          <cell r="B386">
            <v>5057</v>
          </cell>
          <cell r="C386">
            <v>9</v>
          </cell>
          <cell r="D386" t="str">
            <v>A</v>
          </cell>
          <cell r="E386">
            <v>107</v>
          </cell>
          <cell r="F386" t="str">
            <v>Z</v>
          </cell>
          <cell r="G386">
            <v>4</v>
          </cell>
          <cell r="H386" t="str">
            <v>C5709A-107Z-4</v>
          </cell>
          <cell r="I386">
            <v>0.87</v>
          </cell>
          <cell r="J386">
            <v>283.91000000000003</v>
          </cell>
        </row>
        <row r="387">
          <cell r="A387" t="str">
            <v>108-1</v>
          </cell>
          <cell r="B387">
            <v>5057</v>
          </cell>
          <cell r="C387">
            <v>9</v>
          </cell>
          <cell r="D387" t="str">
            <v>A</v>
          </cell>
          <cell r="E387">
            <v>108</v>
          </cell>
          <cell r="F387" t="str">
            <v>Z</v>
          </cell>
          <cell r="G387">
            <v>1</v>
          </cell>
          <cell r="H387" t="str">
            <v>C5709A-108Z-1</v>
          </cell>
          <cell r="I387">
            <v>0.85499999999999998</v>
          </cell>
          <cell r="J387">
            <v>284.7</v>
          </cell>
        </row>
        <row r="388">
          <cell r="A388" t="str">
            <v>108-2</v>
          </cell>
          <cell r="B388">
            <v>5057</v>
          </cell>
          <cell r="C388">
            <v>9</v>
          </cell>
          <cell r="D388" t="str">
            <v>A</v>
          </cell>
          <cell r="E388">
            <v>108</v>
          </cell>
          <cell r="F388" t="str">
            <v>Z</v>
          </cell>
          <cell r="G388">
            <v>2</v>
          </cell>
          <cell r="H388" t="str">
            <v>C5709A-108Z-2</v>
          </cell>
          <cell r="I388">
            <v>0.81499999999999995</v>
          </cell>
          <cell r="J388">
            <v>285.55500000000001</v>
          </cell>
        </row>
        <row r="389">
          <cell r="A389" t="str">
            <v>108-3</v>
          </cell>
          <cell r="B389">
            <v>5057</v>
          </cell>
          <cell r="C389">
            <v>9</v>
          </cell>
          <cell r="D389" t="str">
            <v>A</v>
          </cell>
          <cell r="E389">
            <v>108</v>
          </cell>
          <cell r="F389" t="str">
            <v>Z</v>
          </cell>
          <cell r="G389">
            <v>3</v>
          </cell>
          <cell r="H389" t="str">
            <v>C5709A-108Z-3</v>
          </cell>
          <cell r="I389">
            <v>0.93500000000000005</v>
          </cell>
          <cell r="J389">
            <v>286.37</v>
          </cell>
        </row>
        <row r="390">
          <cell r="A390" t="str">
            <v>108-4</v>
          </cell>
          <cell r="B390">
            <v>5057</v>
          </cell>
          <cell r="C390">
            <v>9</v>
          </cell>
          <cell r="D390" t="str">
            <v>A</v>
          </cell>
          <cell r="E390">
            <v>108</v>
          </cell>
          <cell r="F390" t="str">
            <v>Z</v>
          </cell>
          <cell r="G390">
            <v>4</v>
          </cell>
          <cell r="H390" t="str">
            <v>C5709A-108Z-4</v>
          </cell>
          <cell r="I390">
            <v>0.56499999999999995</v>
          </cell>
          <cell r="J390">
            <v>287.30500000000001</v>
          </cell>
        </row>
        <row r="391">
          <cell r="A391" t="str">
            <v>109-1</v>
          </cell>
          <cell r="B391">
            <v>5057</v>
          </cell>
          <cell r="C391">
            <v>9</v>
          </cell>
          <cell r="D391" t="str">
            <v>A</v>
          </cell>
          <cell r="E391">
            <v>109</v>
          </cell>
          <cell r="F391" t="str">
            <v>Z</v>
          </cell>
          <cell r="G391">
            <v>1</v>
          </cell>
          <cell r="H391" t="str">
            <v>C5709A-109Z-1</v>
          </cell>
          <cell r="I391">
            <v>0.89</v>
          </cell>
          <cell r="J391">
            <v>287.7</v>
          </cell>
        </row>
        <row r="392">
          <cell r="A392" t="str">
            <v>109-2</v>
          </cell>
          <cell r="B392">
            <v>5057</v>
          </cell>
          <cell r="C392">
            <v>9</v>
          </cell>
          <cell r="D392" t="str">
            <v>A</v>
          </cell>
          <cell r="E392">
            <v>109</v>
          </cell>
          <cell r="F392" t="str">
            <v>Z</v>
          </cell>
          <cell r="G392">
            <v>2</v>
          </cell>
          <cell r="H392" t="str">
            <v>C5709A-109Z-2</v>
          </cell>
          <cell r="I392">
            <v>0.88</v>
          </cell>
          <cell r="J392">
            <v>288.58999999999997</v>
          </cell>
        </row>
        <row r="393">
          <cell r="A393" t="str">
            <v>109-3</v>
          </cell>
          <cell r="B393">
            <v>5057</v>
          </cell>
          <cell r="C393">
            <v>9</v>
          </cell>
          <cell r="D393" t="str">
            <v>A</v>
          </cell>
          <cell r="E393">
            <v>109</v>
          </cell>
          <cell r="F393" t="str">
            <v>Z</v>
          </cell>
          <cell r="G393">
            <v>3</v>
          </cell>
          <cell r="H393" t="str">
            <v>C5709A-109Z-3</v>
          </cell>
          <cell r="I393">
            <v>0.91</v>
          </cell>
          <cell r="J393">
            <v>289.47000000000003</v>
          </cell>
        </row>
        <row r="394">
          <cell r="A394" t="str">
            <v>110-1</v>
          </cell>
          <cell r="B394">
            <v>5057</v>
          </cell>
          <cell r="C394">
            <v>9</v>
          </cell>
          <cell r="D394" t="str">
            <v>A</v>
          </cell>
          <cell r="E394">
            <v>110</v>
          </cell>
          <cell r="F394" t="str">
            <v>Z</v>
          </cell>
          <cell r="G394">
            <v>1</v>
          </cell>
          <cell r="H394" t="str">
            <v>C5709A-110Z-1</v>
          </cell>
          <cell r="I394">
            <v>0.495</v>
          </cell>
          <cell r="J394">
            <v>290.25</v>
          </cell>
        </row>
        <row r="395">
          <cell r="A395" t="str">
            <v>111-1</v>
          </cell>
          <cell r="B395">
            <v>5057</v>
          </cell>
          <cell r="C395">
            <v>9</v>
          </cell>
          <cell r="D395" t="str">
            <v>A</v>
          </cell>
          <cell r="E395">
            <v>111</v>
          </cell>
          <cell r="F395" t="str">
            <v>Z</v>
          </cell>
          <cell r="G395">
            <v>1</v>
          </cell>
          <cell r="H395" t="str">
            <v>C5709A-111Z-1</v>
          </cell>
          <cell r="I395">
            <v>0.58499999999999996</v>
          </cell>
          <cell r="J395">
            <v>290.7</v>
          </cell>
        </row>
        <row r="396">
          <cell r="A396" t="str">
            <v>111-2</v>
          </cell>
          <cell r="B396">
            <v>5057</v>
          </cell>
          <cell r="C396">
            <v>9</v>
          </cell>
          <cell r="D396" t="str">
            <v>A</v>
          </cell>
          <cell r="E396">
            <v>111</v>
          </cell>
          <cell r="F396" t="str">
            <v>Z</v>
          </cell>
          <cell r="G396">
            <v>2</v>
          </cell>
          <cell r="H396" t="str">
            <v>C5709A-111Z-2</v>
          </cell>
          <cell r="I396">
            <v>0.72</v>
          </cell>
          <cell r="J396">
            <v>291.28500000000003</v>
          </cell>
        </row>
        <row r="397">
          <cell r="A397" t="str">
            <v>111-3</v>
          </cell>
          <cell r="B397">
            <v>5057</v>
          </cell>
          <cell r="C397">
            <v>9</v>
          </cell>
          <cell r="D397" t="str">
            <v>A</v>
          </cell>
          <cell r="E397">
            <v>111</v>
          </cell>
          <cell r="F397" t="str">
            <v>Z</v>
          </cell>
          <cell r="G397">
            <v>3</v>
          </cell>
          <cell r="H397" t="str">
            <v>C5709A-111Z-3</v>
          </cell>
          <cell r="I397">
            <v>0.83</v>
          </cell>
          <cell r="J397">
            <v>292.005</v>
          </cell>
        </row>
        <row r="398">
          <cell r="A398" t="str">
            <v>111-4</v>
          </cell>
          <cell r="B398">
            <v>5057</v>
          </cell>
          <cell r="C398">
            <v>9</v>
          </cell>
          <cell r="D398" t="str">
            <v>A</v>
          </cell>
          <cell r="E398">
            <v>111</v>
          </cell>
          <cell r="F398" t="str">
            <v>Z</v>
          </cell>
          <cell r="G398">
            <v>4</v>
          </cell>
          <cell r="H398" t="str">
            <v>C5709A-111Z-4</v>
          </cell>
          <cell r="I398">
            <v>0.98499999999999999</v>
          </cell>
          <cell r="J398">
            <v>292.83499999999998</v>
          </cell>
        </row>
        <row r="399">
          <cell r="A399" t="str">
            <v>112-1</v>
          </cell>
          <cell r="B399">
            <v>5057</v>
          </cell>
          <cell r="C399">
            <v>9</v>
          </cell>
          <cell r="D399" t="str">
            <v>A</v>
          </cell>
          <cell r="E399">
            <v>112</v>
          </cell>
          <cell r="F399" t="str">
            <v>Z</v>
          </cell>
          <cell r="G399">
            <v>1</v>
          </cell>
          <cell r="H399" t="str">
            <v>C5709A-112Z-1</v>
          </cell>
          <cell r="I399">
            <v>0.46500000000000002</v>
          </cell>
          <cell r="J399">
            <v>293.7</v>
          </cell>
        </row>
        <row r="400">
          <cell r="A400" t="str">
            <v>112-2</v>
          </cell>
          <cell r="B400">
            <v>5057</v>
          </cell>
          <cell r="C400">
            <v>9</v>
          </cell>
          <cell r="D400" t="str">
            <v>A</v>
          </cell>
          <cell r="E400">
            <v>112</v>
          </cell>
          <cell r="F400" t="str">
            <v>Z</v>
          </cell>
          <cell r="G400">
            <v>2</v>
          </cell>
          <cell r="H400" t="str">
            <v>C5709A-112Z-2</v>
          </cell>
          <cell r="I400">
            <v>0.95499999999999996</v>
          </cell>
          <cell r="J400">
            <v>294.16500000000002</v>
          </cell>
        </row>
        <row r="401">
          <cell r="A401" t="str">
            <v>112-3</v>
          </cell>
          <cell r="B401">
            <v>5057</v>
          </cell>
          <cell r="C401">
            <v>9</v>
          </cell>
          <cell r="D401" t="str">
            <v>A</v>
          </cell>
          <cell r="E401">
            <v>112</v>
          </cell>
          <cell r="F401" t="str">
            <v>Z</v>
          </cell>
          <cell r="G401">
            <v>3</v>
          </cell>
          <cell r="H401" t="str">
            <v>C5709A-112Z-3</v>
          </cell>
          <cell r="I401">
            <v>0.94499999999999995</v>
          </cell>
          <cell r="J401">
            <v>295.12</v>
          </cell>
        </row>
        <row r="402">
          <cell r="A402" t="str">
            <v>112-4</v>
          </cell>
          <cell r="B402">
            <v>5057</v>
          </cell>
          <cell r="C402">
            <v>9</v>
          </cell>
          <cell r="D402" t="str">
            <v>A</v>
          </cell>
          <cell r="E402">
            <v>112</v>
          </cell>
          <cell r="F402" t="str">
            <v>Z</v>
          </cell>
          <cell r="G402">
            <v>4</v>
          </cell>
          <cell r="H402" t="str">
            <v>C5709A-112Z-4</v>
          </cell>
          <cell r="I402">
            <v>0.78500000000000003</v>
          </cell>
          <cell r="J402">
            <v>296.065</v>
          </cell>
        </row>
        <row r="403">
          <cell r="A403" t="str">
            <v>113-1</v>
          </cell>
          <cell r="B403">
            <v>5057</v>
          </cell>
          <cell r="C403">
            <v>9</v>
          </cell>
          <cell r="D403" t="str">
            <v>A</v>
          </cell>
          <cell r="E403">
            <v>113</v>
          </cell>
          <cell r="F403" t="str">
            <v>Z</v>
          </cell>
          <cell r="G403">
            <v>1</v>
          </cell>
          <cell r="H403" t="str">
            <v>C5709A-113Z-1</v>
          </cell>
          <cell r="I403">
            <v>0.54500000000000004</v>
          </cell>
          <cell r="J403">
            <v>296.7</v>
          </cell>
        </row>
        <row r="404">
          <cell r="A404" t="str">
            <v>113-2</v>
          </cell>
          <cell r="B404">
            <v>5057</v>
          </cell>
          <cell r="C404">
            <v>9</v>
          </cell>
          <cell r="D404" t="str">
            <v>A</v>
          </cell>
          <cell r="E404">
            <v>113</v>
          </cell>
          <cell r="F404" t="str">
            <v>Z</v>
          </cell>
          <cell r="G404">
            <v>2</v>
          </cell>
          <cell r="H404" t="str">
            <v>C5709A-113Z-2</v>
          </cell>
          <cell r="I404">
            <v>0.73499999999999999</v>
          </cell>
          <cell r="J404">
            <v>297.245</v>
          </cell>
        </row>
        <row r="405">
          <cell r="A405" t="str">
            <v>113-3</v>
          </cell>
          <cell r="B405">
            <v>5057</v>
          </cell>
          <cell r="C405">
            <v>9</v>
          </cell>
          <cell r="D405" t="str">
            <v>A</v>
          </cell>
          <cell r="E405">
            <v>113</v>
          </cell>
          <cell r="F405" t="str">
            <v>Z</v>
          </cell>
          <cell r="G405">
            <v>3</v>
          </cell>
          <cell r="H405" t="str">
            <v>C5709A-113Z-3</v>
          </cell>
          <cell r="I405">
            <v>0.86499999999999999</v>
          </cell>
          <cell r="J405">
            <v>297.98</v>
          </cell>
        </row>
        <row r="406">
          <cell r="A406" t="str">
            <v>113-4</v>
          </cell>
          <cell r="B406">
            <v>5057</v>
          </cell>
          <cell r="C406">
            <v>9</v>
          </cell>
          <cell r="D406" t="str">
            <v>A</v>
          </cell>
          <cell r="E406">
            <v>113</v>
          </cell>
          <cell r="F406" t="str">
            <v>Z</v>
          </cell>
          <cell r="G406">
            <v>4</v>
          </cell>
          <cell r="H406" t="str">
            <v>C5709A-113Z-4</v>
          </cell>
          <cell r="I406">
            <v>0.89500000000000002</v>
          </cell>
          <cell r="J406">
            <v>298.84500000000003</v>
          </cell>
        </row>
        <row r="407">
          <cell r="A407" t="str">
            <v>114-1</v>
          </cell>
          <cell r="B407">
            <v>5057</v>
          </cell>
          <cell r="C407">
            <v>9</v>
          </cell>
          <cell r="D407" t="str">
            <v>A</v>
          </cell>
          <cell r="E407">
            <v>114</v>
          </cell>
          <cell r="F407" t="str">
            <v>Z</v>
          </cell>
          <cell r="G407">
            <v>1</v>
          </cell>
          <cell r="H407" t="str">
            <v>C5709A-114Z-1</v>
          </cell>
          <cell r="I407">
            <v>0.68</v>
          </cell>
          <cell r="J407">
            <v>299.7</v>
          </cell>
        </row>
        <row r="408">
          <cell r="A408" t="str">
            <v>114-2</v>
          </cell>
          <cell r="B408">
            <v>5057</v>
          </cell>
          <cell r="C408">
            <v>9</v>
          </cell>
          <cell r="D408" t="str">
            <v>A</v>
          </cell>
          <cell r="E408">
            <v>114</v>
          </cell>
          <cell r="F408" t="str">
            <v>Z</v>
          </cell>
          <cell r="G408">
            <v>2</v>
          </cell>
          <cell r="H408" t="str">
            <v>C5709A-114Z-2</v>
          </cell>
          <cell r="I408">
            <v>0.9</v>
          </cell>
          <cell r="J408">
            <v>300.38</v>
          </cell>
        </row>
        <row r="409">
          <cell r="A409" t="str">
            <v>114-3</v>
          </cell>
          <cell r="B409">
            <v>5057</v>
          </cell>
          <cell r="C409">
            <v>9</v>
          </cell>
          <cell r="D409" t="str">
            <v>A</v>
          </cell>
          <cell r="E409">
            <v>114</v>
          </cell>
          <cell r="F409" t="str">
            <v>Z</v>
          </cell>
          <cell r="G409">
            <v>3</v>
          </cell>
          <cell r="H409" t="str">
            <v>C5709A-114Z-3</v>
          </cell>
          <cell r="I409">
            <v>0.93</v>
          </cell>
          <cell r="J409">
            <v>301.27999999999997</v>
          </cell>
        </row>
        <row r="410">
          <cell r="A410" t="str">
            <v>114-4</v>
          </cell>
          <cell r="B410">
            <v>5057</v>
          </cell>
          <cell r="C410">
            <v>9</v>
          </cell>
          <cell r="D410" t="str">
            <v>A</v>
          </cell>
          <cell r="E410">
            <v>114</v>
          </cell>
          <cell r="F410" t="str">
            <v>Z</v>
          </cell>
          <cell r="G410">
            <v>4</v>
          </cell>
          <cell r="H410" t="str">
            <v>C5709A-114Z-4</v>
          </cell>
          <cell r="I410">
            <v>0.57999999999999996</v>
          </cell>
          <cell r="J410">
            <v>302.20999999999998</v>
          </cell>
        </row>
        <row r="411">
          <cell r="A411">
            <v>0</v>
          </cell>
          <cell r="B411">
            <v>0</v>
          </cell>
          <cell r="H411">
            <v>0</v>
          </cell>
          <cell r="I411">
            <v>0</v>
          </cell>
          <cell r="J411">
            <v>0</v>
          </cell>
        </row>
        <row r="412">
          <cell r="A412">
            <v>0</v>
          </cell>
          <cell r="B412">
            <v>0</v>
          </cell>
          <cell r="H412">
            <v>0</v>
          </cell>
          <cell r="I412">
            <v>0</v>
          </cell>
          <cell r="J412">
            <v>0</v>
          </cell>
        </row>
        <row r="413">
          <cell r="A413">
            <v>0</v>
          </cell>
          <cell r="B413">
            <v>0</v>
          </cell>
          <cell r="H413">
            <v>0</v>
          </cell>
          <cell r="I413">
            <v>0</v>
          </cell>
          <cell r="J413">
            <v>0</v>
          </cell>
        </row>
        <row r="414">
          <cell r="A414">
            <v>0</v>
          </cell>
          <cell r="B414">
            <v>0</v>
          </cell>
          <cell r="H414">
            <v>0</v>
          </cell>
          <cell r="I414">
            <v>0</v>
          </cell>
          <cell r="J414">
            <v>0</v>
          </cell>
        </row>
        <row r="415">
          <cell r="A415">
            <v>0</v>
          </cell>
          <cell r="B415">
            <v>0</v>
          </cell>
          <cell r="H415">
            <v>0</v>
          </cell>
          <cell r="I415">
            <v>0</v>
          </cell>
          <cell r="J415">
            <v>0</v>
          </cell>
        </row>
        <row r="416">
          <cell r="A416">
            <v>0</v>
          </cell>
          <cell r="B416">
            <v>0</v>
          </cell>
          <cell r="H416">
            <v>0</v>
          </cell>
          <cell r="I416">
            <v>0</v>
          </cell>
          <cell r="J416">
            <v>0</v>
          </cell>
        </row>
        <row r="417">
          <cell r="A417">
            <v>0</v>
          </cell>
          <cell r="B417">
            <v>0</v>
          </cell>
          <cell r="H417">
            <v>0</v>
          </cell>
          <cell r="I417">
            <v>0</v>
          </cell>
          <cell r="J417">
            <v>0</v>
          </cell>
        </row>
        <row r="418">
          <cell r="A418">
            <v>0</v>
          </cell>
          <cell r="B418">
            <v>0</v>
          </cell>
          <cell r="H418">
            <v>0</v>
          </cell>
          <cell r="I418">
            <v>0</v>
          </cell>
          <cell r="J418">
            <v>0</v>
          </cell>
        </row>
        <row r="419">
          <cell r="A419">
            <v>0</v>
          </cell>
          <cell r="B419">
            <v>0</v>
          </cell>
          <cell r="H419">
            <v>0</v>
          </cell>
          <cell r="I419">
            <v>0</v>
          </cell>
          <cell r="J419">
            <v>0</v>
          </cell>
        </row>
        <row r="420">
          <cell r="A420">
            <v>0</v>
          </cell>
          <cell r="B420">
            <v>0</v>
          </cell>
          <cell r="H420">
            <v>0</v>
          </cell>
          <cell r="I420">
            <v>0</v>
          </cell>
          <cell r="J420">
            <v>0</v>
          </cell>
        </row>
        <row r="421">
          <cell r="A421">
            <v>0</v>
          </cell>
          <cell r="B421">
            <v>0</v>
          </cell>
          <cell r="H421">
            <v>0</v>
          </cell>
          <cell r="I421">
            <v>0</v>
          </cell>
          <cell r="J421">
            <v>0</v>
          </cell>
        </row>
        <row r="422">
          <cell r="A422">
            <v>0</v>
          </cell>
          <cell r="B422">
            <v>0</v>
          </cell>
          <cell r="H422">
            <v>0</v>
          </cell>
          <cell r="I422">
            <v>0</v>
          </cell>
          <cell r="J422">
            <v>0</v>
          </cell>
        </row>
        <row r="423">
          <cell r="A423">
            <v>0</v>
          </cell>
          <cell r="B423">
            <v>0</v>
          </cell>
          <cell r="H423">
            <v>0</v>
          </cell>
          <cell r="I423">
            <v>0</v>
          </cell>
          <cell r="J423">
            <v>0</v>
          </cell>
        </row>
        <row r="424">
          <cell r="A424">
            <v>0</v>
          </cell>
          <cell r="B424">
            <v>0</v>
          </cell>
          <cell r="H424">
            <v>0</v>
          </cell>
          <cell r="I424">
            <v>0</v>
          </cell>
          <cell r="J424">
            <v>0</v>
          </cell>
        </row>
        <row r="425">
          <cell r="A425">
            <v>0</v>
          </cell>
          <cell r="B425">
            <v>0</v>
          </cell>
          <cell r="H425">
            <v>0</v>
          </cell>
          <cell r="I425">
            <v>0</v>
          </cell>
          <cell r="J425">
            <v>0</v>
          </cell>
        </row>
        <row r="426">
          <cell r="A426">
            <v>0</v>
          </cell>
          <cell r="B426">
            <v>0</v>
          </cell>
          <cell r="H426">
            <v>0</v>
          </cell>
          <cell r="I426">
            <v>0</v>
          </cell>
          <cell r="J426">
            <v>0</v>
          </cell>
        </row>
        <row r="427">
          <cell r="A427">
            <v>0</v>
          </cell>
          <cell r="B427">
            <v>0</v>
          </cell>
          <cell r="H427">
            <v>0</v>
          </cell>
          <cell r="I427">
            <v>0</v>
          </cell>
          <cell r="J427">
            <v>0</v>
          </cell>
        </row>
        <row r="428">
          <cell r="A428">
            <v>0</v>
          </cell>
          <cell r="B428">
            <v>0</v>
          </cell>
          <cell r="H428">
            <v>0</v>
          </cell>
          <cell r="I428">
            <v>0</v>
          </cell>
          <cell r="J428">
            <v>0</v>
          </cell>
        </row>
        <row r="429">
          <cell r="A429">
            <v>0</v>
          </cell>
          <cell r="B429">
            <v>0</v>
          </cell>
          <cell r="H429">
            <v>0</v>
          </cell>
          <cell r="I429">
            <v>0</v>
          </cell>
          <cell r="J429">
            <v>0</v>
          </cell>
        </row>
        <row r="430">
          <cell r="A430">
            <v>0</v>
          </cell>
          <cell r="B430">
            <v>0</v>
          </cell>
          <cell r="H430">
            <v>0</v>
          </cell>
          <cell r="I430">
            <v>0</v>
          </cell>
          <cell r="J430">
            <v>0</v>
          </cell>
        </row>
        <row r="431">
          <cell r="A431">
            <v>0</v>
          </cell>
          <cell r="B431">
            <v>0</v>
          </cell>
          <cell r="H431">
            <v>0</v>
          </cell>
          <cell r="I431">
            <v>0</v>
          </cell>
          <cell r="J431">
            <v>0</v>
          </cell>
        </row>
        <row r="432">
          <cell r="A432">
            <v>0</v>
          </cell>
          <cell r="B432">
            <v>0</v>
          </cell>
          <cell r="H432">
            <v>0</v>
          </cell>
          <cell r="I432">
            <v>0</v>
          </cell>
          <cell r="J432">
            <v>0</v>
          </cell>
        </row>
        <row r="433">
          <cell r="A433">
            <v>0</v>
          </cell>
          <cell r="B433">
            <v>0</v>
          </cell>
          <cell r="H433">
            <v>0</v>
          </cell>
          <cell r="I433">
            <v>0</v>
          </cell>
          <cell r="J433">
            <v>0</v>
          </cell>
        </row>
        <row r="434">
          <cell r="A434">
            <v>0</v>
          </cell>
          <cell r="B434">
            <v>0</v>
          </cell>
          <cell r="H434">
            <v>0</v>
          </cell>
          <cell r="I434">
            <v>0</v>
          </cell>
          <cell r="J434">
            <v>0</v>
          </cell>
        </row>
        <row r="435">
          <cell r="A435">
            <v>0</v>
          </cell>
          <cell r="B435">
            <v>0</v>
          </cell>
          <cell r="H435">
            <v>0</v>
          </cell>
          <cell r="I435">
            <v>0</v>
          </cell>
          <cell r="J435">
            <v>0</v>
          </cell>
        </row>
        <row r="436">
          <cell r="A436">
            <v>0</v>
          </cell>
          <cell r="B436">
            <v>0</v>
          </cell>
          <cell r="H436">
            <v>0</v>
          </cell>
          <cell r="I436">
            <v>0</v>
          </cell>
          <cell r="J436">
            <v>0</v>
          </cell>
        </row>
        <row r="437">
          <cell r="A437">
            <v>0</v>
          </cell>
          <cell r="B437">
            <v>0</v>
          </cell>
          <cell r="H437">
            <v>0</v>
          </cell>
          <cell r="I437">
            <v>0</v>
          </cell>
          <cell r="J437">
            <v>0</v>
          </cell>
        </row>
        <row r="438">
          <cell r="A438">
            <v>0</v>
          </cell>
          <cell r="B438">
            <v>0</v>
          </cell>
          <cell r="H438">
            <v>0</v>
          </cell>
          <cell r="I438">
            <v>0</v>
          </cell>
          <cell r="J438">
            <v>0</v>
          </cell>
        </row>
        <row r="439">
          <cell r="A439">
            <v>0</v>
          </cell>
          <cell r="B439">
            <v>0</v>
          </cell>
          <cell r="H439">
            <v>0</v>
          </cell>
          <cell r="I439">
            <v>0</v>
          </cell>
          <cell r="J439">
            <v>0</v>
          </cell>
        </row>
        <row r="440">
          <cell r="A440">
            <v>0</v>
          </cell>
          <cell r="B440">
            <v>0</v>
          </cell>
          <cell r="H440">
            <v>0</v>
          </cell>
          <cell r="I440">
            <v>0</v>
          </cell>
          <cell r="J440">
            <v>0</v>
          </cell>
        </row>
        <row r="441">
          <cell r="A441">
            <v>0</v>
          </cell>
          <cell r="B441">
            <v>0</v>
          </cell>
          <cell r="H441">
            <v>0</v>
          </cell>
          <cell r="I441">
            <v>0</v>
          </cell>
          <cell r="J441">
            <v>0</v>
          </cell>
        </row>
        <row r="442">
          <cell r="A442">
            <v>0</v>
          </cell>
          <cell r="B442">
            <v>0</v>
          </cell>
          <cell r="H442">
            <v>0</v>
          </cell>
          <cell r="I442">
            <v>0</v>
          </cell>
          <cell r="J442">
            <v>0</v>
          </cell>
        </row>
        <row r="443">
          <cell r="A443">
            <v>0</v>
          </cell>
          <cell r="B443">
            <v>0</v>
          </cell>
          <cell r="H443">
            <v>0</v>
          </cell>
          <cell r="I443">
            <v>0</v>
          </cell>
          <cell r="J443">
            <v>0</v>
          </cell>
        </row>
        <row r="444">
          <cell r="A444">
            <v>0</v>
          </cell>
          <cell r="B444">
            <v>0</v>
          </cell>
          <cell r="H444">
            <v>0</v>
          </cell>
          <cell r="I444">
            <v>0</v>
          </cell>
          <cell r="J444">
            <v>0</v>
          </cell>
        </row>
        <row r="445">
          <cell r="A445">
            <v>0</v>
          </cell>
          <cell r="B445">
            <v>0</v>
          </cell>
          <cell r="H445">
            <v>0</v>
          </cell>
          <cell r="I445">
            <v>0</v>
          </cell>
          <cell r="J445">
            <v>0</v>
          </cell>
        </row>
        <row r="446">
          <cell r="A446">
            <v>0</v>
          </cell>
          <cell r="B446">
            <v>0</v>
          </cell>
          <cell r="H446">
            <v>0</v>
          </cell>
          <cell r="I446">
            <v>0</v>
          </cell>
          <cell r="J446">
            <v>0</v>
          </cell>
        </row>
        <row r="447">
          <cell r="A447">
            <v>0</v>
          </cell>
          <cell r="B447">
            <v>0</v>
          </cell>
          <cell r="H447">
            <v>0</v>
          </cell>
          <cell r="I447">
            <v>0</v>
          </cell>
          <cell r="J447">
            <v>0</v>
          </cell>
        </row>
        <row r="448">
          <cell r="A448">
            <v>0</v>
          </cell>
          <cell r="B448">
            <v>0</v>
          </cell>
          <cell r="H448">
            <v>0</v>
          </cell>
          <cell r="I448">
            <v>0</v>
          </cell>
          <cell r="J448">
            <v>0</v>
          </cell>
        </row>
        <row r="449">
          <cell r="A449">
            <v>0</v>
          </cell>
          <cell r="B449">
            <v>0</v>
          </cell>
          <cell r="H449">
            <v>0</v>
          </cell>
          <cell r="I449">
            <v>0</v>
          </cell>
          <cell r="J449">
            <v>0</v>
          </cell>
        </row>
        <row r="450">
          <cell r="A450">
            <v>0</v>
          </cell>
          <cell r="B450">
            <v>0</v>
          </cell>
          <cell r="H450">
            <v>0</v>
          </cell>
          <cell r="I450">
            <v>0</v>
          </cell>
          <cell r="J450">
            <v>0</v>
          </cell>
        </row>
        <row r="451">
          <cell r="A451">
            <v>0</v>
          </cell>
          <cell r="B451">
            <v>0</v>
          </cell>
          <cell r="H451">
            <v>0</v>
          </cell>
          <cell r="I451">
            <v>0</v>
          </cell>
          <cell r="J451">
            <v>0</v>
          </cell>
        </row>
        <row r="452">
          <cell r="A452">
            <v>0</v>
          </cell>
          <cell r="B452">
            <v>0</v>
          </cell>
          <cell r="H452">
            <v>0</v>
          </cell>
          <cell r="I452">
            <v>0</v>
          </cell>
          <cell r="J452">
            <v>0</v>
          </cell>
        </row>
        <row r="453">
          <cell r="A453">
            <v>0</v>
          </cell>
          <cell r="B453">
            <v>0</v>
          </cell>
          <cell r="H453">
            <v>0</v>
          </cell>
          <cell r="I453">
            <v>0</v>
          </cell>
          <cell r="J453">
            <v>0</v>
          </cell>
        </row>
        <row r="454">
          <cell r="A454">
            <v>0</v>
          </cell>
          <cell r="B454">
            <v>0</v>
          </cell>
          <cell r="H454">
            <v>0</v>
          </cell>
          <cell r="I454">
            <v>0</v>
          </cell>
          <cell r="J454">
            <v>0</v>
          </cell>
        </row>
        <row r="455">
          <cell r="A455">
            <v>0</v>
          </cell>
          <cell r="B455">
            <v>0</v>
          </cell>
          <cell r="H455">
            <v>0</v>
          </cell>
          <cell r="I455">
            <v>0</v>
          </cell>
          <cell r="J455">
            <v>0</v>
          </cell>
        </row>
        <row r="456">
          <cell r="A456">
            <v>0</v>
          </cell>
          <cell r="B456">
            <v>0</v>
          </cell>
          <cell r="H456">
            <v>0</v>
          </cell>
          <cell r="I456">
            <v>0</v>
          </cell>
          <cell r="J456">
            <v>0</v>
          </cell>
        </row>
        <row r="457">
          <cell r="A457">
            <v>0</v>
          </cell>
          <cell r="B457">
            <v>0</v>
          </cell>
          <cell r="H457">
            <v>0</v>
          </cell>
          <cell r="I457">
            <v>0</v>
          </cell>
          <cell r="J457">
            <v>0</v>
          </cell>
        </row>
        <row r="458">
          <cell r="A458">
            <v>0</v>
          </cell>
          <cell r="B458">
            <v>0</v>
          </cell>
          <cell r="H458">
            <v>0</v>
          </cell>
          <cell r="I458">
            <v>0</v>
          </cell>
          <cell r="J458">
            <v>0</v>
          </cell>
        </row>
        <row r="459">
          <cell r="A459">
            <v>0</v>
          </cell>
          <cell r="B459">
            <v>0</v>
          </cell>
          <cell r="H459">
            <v>0</v>
          </cell>
          <cell r="I459">
            <v>0</v>
          </cell>
          <cell r="J459">
            <v>0</v>
          </cell>
        </row>
        <row r="460">
          <cell r="A460">
            <v>0</v>
          </cell>
          <cell r="B460">
            <v>0</v>
          </cell>
          <cell r="H460">
            <v>0</v>
          </cell>
          <cell r="I460">
            <v>0</v>
          </cell>
          <cell r="J460">
            <v>0</v>
          </cell>
        </row>
        <row r="461">
          <cell r="A461">
            <v>0</v>
          </cell>
          <cell r="B461">
            <v>0</v>
          </cell>
          <cell r="H461">
            <v>0</v>
          </cell>
          <cell r="I461">
            <v>0</v>
          </cell>
          <cell r="J461">
            <v>0</v>
          </cell>
        </row>
        <row r="462">
          <cell r="A462">
            <v>0</v>
          </cell>
          <cell r="B462">
            <v>0</v>
          </cell>
          <cell r="H462">
            <v>0</v>
          </cell>
          <cell r="I462">
            <v>0</v>
          </cell>
          <cell r="J462">
            <v>0</v>
          </cell>
        </row>
        <row r="463">
          <cell r="A463">
            <v>0</v>
          </cell>
          <cell r="B463">
            <v>0</v>
          </cell>
          <cell r="H463">
            <v>0</v>
          </cell>
          <cell r="I463">
            <v>0</v>
          </cell>
          <cell r="J463">
            <v>0</v>
          </cell>
        </row>
        <row r="464">
          <cell r="A464">
            <v>0</v>
          </cell>
          <cell r="B464">
            <v>0</v>
          </cell>
          <cell r="H464">
            <v>0</v>
          </cell>
          <cell r="I464">
            <v>0</v>
          </cell>
          <cell r="J464">
            <v>0</v>
          </cell>
        </row>
        <row r="465">
          <cell r="A465">
            <v>0</v>
          </cell>
          <cell r="B465">
            <v>0</v>
          </cell>
          <cell r="H465">
            <v>0</v>
          </cell>
          <cell r="I465">
            <v>0</v>
          </cell>
          <cell r="J465">
            <v>0</v>
          </cell>
        </row>
        <row r="466">
          <cell r="A466">
            <v>0</v>
          </cell>
          <cell r="B466">
            <v>0</v>
          </cell>
          <cell r="H466">
            <v>0</v>
          </cell>
          <cell r="I466">
            <v>0</v>
          </cell>
          <cell r="J466">
            <v>0</v>
          </cell>
        </row>
        <row r="467">
          <cell r="A467">
            <v>0</v>
          </cell>
          <cell r="B467">
            <v>0</v>
          </cell>
          <cell r="H467">
            <v>0</v>
          </cell>
          <cell r="I467">
            <v>0</v>
          </cell>
          <cell r="J467">
            <v>0</v>
          </cell>
        </row>
        <row r="468">
          <cell r="A468">
            <v>0</v>
          </cell>
          <cell r="B468">
            <v>0</v>
          </cell>
          <cell r="H468">
            <v>0</v>
          </cell>
          <cell r="I468">
            <v>0</v>
          </cell>
          <cell r="J468">
            <v>0</v>
          </cell>
        </row>
        <row r="469">
          <cell r="A469">
            <v>0</v>
          </cell>
          <cell r="B469">
            <v>0</v>
          </cell>
          <cell r="H469">
            <v>0</v>
          </cell>
          <cell r="I469">
            <v>0</v>
          </cell>
          <cell r="J469">
            <v>0</v>
          </cell>
        </row>
        <row r="470">
          <cell r="A470">
            <v>0</v>
          </cell>
          <cell r="B470">
            <v>0</v>
          </cell>
          <cell r="H470">
            <v>0</v>
          </cell>
          <cell r="I470">
            <v>0</v>
          </cell>
          <cell r="J470">
            <v>0</v>
          </cell>
        </row>
        <row r="471">
          <cell r="A471">
            <v>0</v>
          </cell>
          <cell r="B471">
            <v>0</v>
          </cell>
          <cell r="H471">
            <v>0</v>
          </cell>
          <cell r="I471">
            <v>0</v>
          </cell>
          <cell r="J471">
            <v>0</v>
          </cell>
        </row>
        <row r="472">
          <cell r="A472">
            <v>0</v>
          </cell>
          <cell r="B472">
            <v>0</v>
          </cell>
          <cell r="H472">
            <v>0</v>
          </cell>
          <cell r="I472">
            <v>0</v>
          </cell>
          <cell r="J472">
            <v>0</v>
          </cell>
        </row>
        <row r="473">
          <cell r="A473">
            <v>0</v>
          </cell>
          <cell r="B473">
            <v>0</v>
          </cell>
          <cell r="H473">
            <v>0</v>
          </cell>
          <cell r="I473">
            <v>0</v>
          </cell>
          <cell r="J473">
            <v>0</v>
          </cell>
        </row>
        <row r="474">
          <cell r="A474">
            <v>0</v>
          </cell>
          <cell r="B474">
            <v>0</v>
          </cell>
          <cell r="H474">
            <v>0</v>
          </cell>
          <cell r="I474">
            <v>0</v>
          </cell>
          <cell r="J474">
            <v>0</v>
          </cell>
        </row>
        <row r="475">
          <cell r="A475">
            <v>0</v>
          </cell>
          <cell r="B475">
            <v>0</v>
          </cell>
          <cell r="H475">
            <v>0</v>
          </cell>
          <cell r="I475">
            <v>0</v>
          </cell>
          <cell r="J475">
            <v>0</v>
          </cell>
        </row>
        <row r="476">
          <cell r="A476">
            <v>0</v>
          </cell>
          <cell r="B476">
            <v>0</v>
          </cell>
          <cell r="H476">
            <v>0</v>
          </cell>
          <cell r="I476">
            <v>0</v>
          </cell>
          <cell r="J476">
            <v>0</v>
          </cell>
        </row>
        <row r="477">
          <cell r="A477">
            <v>0</v>
          </cell>
          <cell r="B477">
            <v>0</v>
          </cell>
          <cell r="H477">
            <v>0</v>
          </cell>
          <cell r="I477">
            <v>0</v>
          </cell>
          <cell r="J477">
            <v>0</v>
          </cell>
        </row>
        <row r="478">
          <cell r="A478">
            <v>0</v>
          </cell>
          <cell r="B478">
            <v>0</v>
          </cell>
          <cell r="H478">
            <v>0</v>
          </cell>
          <cell r="I478">
            <v>0</v>
          </cell>
          <cell r="J478">
            <v>0</v>
          </cell>
        </row>
        <row r="479">
          <cell r="A479">
            <v>0</v>
          </cell>
          <cell r="B479">
            <v>0</v>
          </cell>
          <cell r="H479">
            <v>0</v>
          </cell>
          <cell r="I479">
            <v>0</v>
          </cell>
          <cell r="J479">
            <v>0</v>
          </cell>
        </row>
        <row r="480">
          <cell r="A480">
            <v>0</v>
          </cell>
          <cell r="B480">
            <v>0</v>
          </cell>
          <cell r="H480">
            <v>0</v>
          </cell>
          <cell r="I480">
            <v>0</v>
          </cell>
          <cell r="J480">
            <v>0</v>
          </cell>
        </row>
        <row r="481">
          <cell r="A481">
            <v>0</v>
          </cell>
          <cell r="B481">
            <v>0</v>
          </cell>
          <cell r="H481">
            <v>0</v>
          </cell>
          <cell r="I481">
            <v>0</v>
          </cell>
          <cell r="J481">
            <v>0</v>
          </cell>
        </row>
        <row r="482">
          <cell r="A482">
            <v>0</v>
          </cell>
          <cell r="B482">
            <v>0</v>
          </cell>
          <cell r="H482">
            <v>0</v>
          </cell>
          <cell r="I482">
            <v>0</v>
          </cell>
          <cell r="J482">
            <v>0</v>
          </cell>
        </row>
        <row r="483">
          <cell r="A483">
            <v>0</v>
          </cell>
          <cell r="B483">
            <v>0</v>
          </cell>
          <cell r="H483">
            <v>0</v>
          </cell>
          <cell r="I483">
            <v>0</v>
          </cell>
          <cell r="J483">
            <v>0</v>
          </cell>
        </row>
        <row r="484">
          <cell r="A484">
            <v>0</v>
          </cell>
          <cell r="B484">
            <v>0</v>
          </cell>
          <cell r="H484">
            <v>0</v>
          </cell>
          <cell r="I484">
            <v>0</v>
          </cell>
          <cell r="J484">
            <v>0</v>
          </cell>
        </row>
        <row r="485">
          <cell r="A485">
            <v>0</v>
          </cell>
          <cell r="B485">
            <v>0</v>
          </cell>
          <cell r="H485">
            <v>0</v>
          </cell>
          <cell r="I485">
            <v>0</v>
          </cell>
          <cell r="J485">
            <v>0</v>
          </cell>
        </row>
        <row r="486">
          <cell r="A486">
            <v>0</v>
          </cell>
          <cell r="B486">
            <v>0</v>
          </cell>
          <cell r="H486">
            <v>0</v>
          </cell>
          <cell r="I486">
            <v>0</v>
          </cell>
          <cell r="J486">
            <v>0</v>
          </cell>
        </row>
        <row r="487">
          <cell r="A487">
            <v>0</v>
          </cell>
          <cell r="B487">
            <v>0</v>
          </cell>
          <cell r="H487">
            <v>0</v>
          </cell>
          <cell r="I487">
            <v>0</v>
          </cell>
          <cell r="J487">
            <v>0</v>
          </cell>
        </row>
        <row r="488">
          <cell r="A488">
            <v>0</v>
          </cell>
          <cell r="B488">
            <v>0</v>
          </cell>
          <cell r="H488">
            <v>0</v>
          </cell>
          <cell r="I488">
            <v>0</v>
          </cell>
          <cell r="J488">
            <v>0</v>
          </cell>
        </row>
        <row r="489">
          <cell r="A489">
            <v>0</v>
          </cell>
          <cell r="B489">
            <v>0</v>
          </cell>
          <cell r="H489">
            <v>0</v>
          </cell>
          <cell r="I489">
            <v>0</v>
          </cell>
          <cell r="J489">
            <v>0</v>
          </cell>
        </row>
        <row r="490">
          <cell r="A490">
            <v>0</v>
          </cell>
          <cell r="B490">
            <v>0</v>
          </cell>
          <cell r="H490">
            <v>0</v>
          </cell>
          <cell r="I490">
            <v>0</v>
          </cell>
          <cell r="J490">
            <v>0</v>
          </cell>
        </row>
        <row r="491">
          <cell r="A491">
            <v>0</v>
          </cell>
          <cell r="B491">
            <v>0</v>
          </cell>
          <cell r="H491">
            <v>0</v>
          </cell>
          <cell r="I491">
            <v>0</v>
          </cell>
          <cell r="J491">
            <v>0</v>
          </cell>
        </row>
        <row r="492">
          <cell r="A492">
            <v>0</v>
          </cell>
          <cell r="B492">
            <v>0</v>
          </cell>
          <cell r="H492">
            <v>0</v>
          </cell>
          <cell r="I492">
            <v>0</v>
          </cell>
          <cell r="J492">
            <v>0</v>
          </cell>
        </row>
        <row r="493">
          <cell r="A493">
            <v>0</v>
          </cell>
          <cell r="B493">
            <v>0</v>
          </cell>
          <cell r="H493">
            <v>0</v>
          </cell>
          <cell r="I493">
            <v>0</v>
          </cell>
          <cell r="J493">
            <v>0</v>
          </cell>
        </row>
        <row r="494">
          <cell r="A494">
            <v>0</v>
          </cell>
          <cell r="B494">
            <v>0</v>
          </cell>
          <cell r="H494">
            <v>0</v>
          </cell>
          <cell r="I494">
            <v>0</v>
          </cell>
          <cell r="J494">
            <v>0</v>
          </cell>
        </row>
        <row r="495">
          <cell r="A495">
            <v>0</v>
          </cell>
          <cell r="B495">
            <v>0</v>
          </cell>
          <cell r="H495">
            <v>0</v>
          </cell>
          <cell r="I495">
            <v>0</v>
          </cell>
          <cell r="J495">
            <v>0</v>
          </cell>
        </row>
        <row r="496">
          <cell r="A496">
            <v>0</v>
          </cell>
          <cell r="B496">
            <v>0</v>
          </cell>
          <cell r="H496">
            <v>0</v>
          </cell>
          <cell r="I496">
            <v>0</v>
          </cell>
          <cell r="J496">
            <v>0</v>
          </cell>
        </row>
        <row r="497">
          <cell r="A497">
            <v>0</v>
          </cell>
          <cell r="B497">
            <v>0</v>
          </cell>
          <cell r="H497">
            <v>0</v>
          </cell>
          <cell r="I497">
            <v>0</v>
          </cell>
          <cell r="J497">
            <v>0</v>
          </cell>
        </row>
        <row r="498">
          <cell r="A498">
            <v>0</v>
          </cell>
          <cell r="B498">
            <v>0</v>
          </cell>
          <cell r="H498">
            <v>0</v>
          </cell>
          <cell r="I498">
            <v>0</v>
          </cell>
          <cell r="J498">
            <v>0</v>
          </cell>
        </row>
        <row r="499">
          <cell r="A499">
            <v>0</v>
          </cell>
          <cell r="B499">
            <v>0</v>
          </cell>
          <cell r="H499">
            <v>0</v>
          </cell>
          <cell r="I499">
            <v>0</v>
          </cell>
          <cell r="J499">
            <v>0</v>
          </cell>
        </row>
        <row r="500">
          <cell r="A500">
            <v>0</v>
          </cell>
          <cell r="B500">
            <v>0</v>
          </cell>
          <cell r="H500">
            <v>0</v>
          </cell>
          <cell r="I500">
            <v>0</v>
          </cell>
          <cell r="J500">
            <v>0</v>
          </cell>
        </row>
        <row r="501">
          <cell r="A501">
            <v>0</v>
          </cell>
          <cell r="B501">
            <v>0</v>
          </cell>
          <cell r="H501">
            <v>0</v>
          </cell>
          <cell r="I501">
            <v>0</v>
          </cell>
          <cell r="J501">
            <v>0</v>
          </cell>
        </row>
        <row r="502">
          <cell r="A502">
            <v>0</v>
          </cell>
          <cell r="B502">
            <v>0</v>
          </cell>
          <cell r="H502">
            <v>0</v>
          </cell>
          <cell r="I502">
            <v>0</v>
          </cell>
          <cell r="J502">
            <v>0</v>
          </cell>
        </row>
        <row r="503">
          <cell r="A503">
            <v>0</v>
          </cell>
          <cell r="B503">
            <v>0</v>
          </cell>
          <cell r="H503">
            <v>0</v>
          </cell>
          <cell r="I503">
            <v>0</v>
          </cell>
          <cell r="J503">
            <v>0</v>
          </cell>
        </row>
        <row r="504">
          <cell r="A504">
            <v>0</v>
          </cell>
          <cell r="B504">
            <v>0</v>
          </cell>
          <cell r="H504">
            <v>0</v>
          </cell>
          <cell r="I504">
            <v>0</v>
          </cell>
          <cell r="J504">
            <v>0</v>
          </cell>
        </row>
        <row r="505">
          <cell r="A505">
            <v>0</v>
          </cell>
          <cell r="B505">
            <v>0</v>
          </cell>
          <cell r="H505">
            <v>0</v>
          </cell>
          <cell r="I505">
            <v>0</v>
          </cell>
          <cell r="J505">
            <v>0</v>
          </cell>
        </row>
        <row r="506">
          <cell r="A506">
            <v>0</v>
          </cell>
          <cell r="B506">
            <v>0</v>
          </cell>
          <cell r="H506">
            <v>0</v>
          </cell>
          <cell r="I506">
            <v>0</v>
          </cell>
          <cell r="J506">
            <v>0</v>
          </cell>
        </row>
        <row r="507">
          <cell r="A507">
            <v>0</v>
          </cell>
          <cell r="B507">
            <v>0</v>
          </cell>
          <cell r="H507">
            <v>0</v>
          </cell>
          <cell r="I507">
            <v>0</v>
          </cell>
          <cell r="J507">
            <v>0</v>
          </cell>
        </row>
        <row r="508">
          <cell r="A508">
            <v>0</v>
          </cell>
          <cell r="B508">
            <v>0</v>
          </cell>
          <cell r="H508">
            <v>0</v>
          </cell>
          <cell r="I508">
            <v>0</v>
          </cell>
          <cell r="J508">
            <v>0</v>
          </cell>
        </row>
        <row r="509">
          <cell r="A509">
            <v>0</v>
          </cell>
          <cell r="B509">
            <v>0</v>
          </cell>
          <cell r="H509">
            <v>0</v>
          </cell>
          <cell r="I509">
            <v>0</v>
          </cell>
          <cell r="J509">
            <v>0</v>
          </cell>
        </row>
        <row r="510">
          <cell r="A510">
            <v>0</v>
          </cell>
          <cell r="B510">
            <v>0</v>
          </cell>
          <cell r="H510">
            <v>0</v>
          </cell>
          <cell r="I510">
            <v>0</v>
          </cell>
          <cell r="J510">
            <v>0</v>
          </cell>
        </row>
        <row r="511">
          <cell r="A511">
            <v>0</v>
          </cell>
          <cell r="B511">
            <v>0</v>
          </cell>
          <cell r="H511">
            <v>0</v>
          </cell>
          <cell r="I511">
            <v>0</v>
          </cell>
          <cell r="J511">
            <v>0</v>
          </cell>
        </row>
        <row r="512">
          <cell r="A512">
            <v>0</v>
          </cell>
          <cell r="B512">
            <v>0</v>
          </cell>
          <cell r="H512">
            <v>0</v>
          </cell>
          <cell r="I512">
            <v>0</v>
          </cell>
          <cell r="J512">
            <v>0</v>
          </cell>
        </row>
        <row r="513">
          <cell r="A513">
            <v>0</v>
          </cell>
          <cell r="B513">
            <v>0</v>
          </cell>
          <cell r="H513">
            <v>0</v>
          </cell>
          <cell r="I513">
            <v>0</v>
          </cell>
          <cell r="J513">
            <v>0</v>
          </cell>
        </row>
        <row r="514">
          <cell r="A514">
            <v>0</v>
          </cell>
          <cell r="B514">
            <v>0</v>
          </cell>
          <cell r="H514">
            <v>0</v>
          </cell>
          <cell r="I514">
            <v>0</v>
          </cell>
          <cell r="J514">
            <v>0</v>
          </cell>
        </row>
        <row r="515">
          <cell r="A515">
            <v>0</v>
          </cell>
          <cell r="B515">
            <v>0</v>
          </cell>
          <cell r="H515">
            <v>0</v>
          </cell>
          <cell r="I515">
            <v>0</v>
          </cell>
          <cell r="J515">
            <v>0</v>
          </cell>
        </row>
        <row r="516">
          <cell r="A516">
            <v>0</v>
          </cell>
          <cell r="B516">
            <v>0</v>
          </cell>
          <cell r="H516">
            <v>0</v>
          </cell>
          <cell r="I516">
            <v>0</v>
          </cell>
          <cell r="J516">
            <v>0</v>
          </cell>
        </row>
        <row r="517">
          <cell r="A517">
            <v>0</v>
          </cell>
          <cell r="B517">
            <v>0</v>
          </cell>
          <cell r="H517">
            <v>0</v>
          </cell>
          <cell r="I517">
            <v>0</v>
          </cell>
          <cell r="J517">
            <v>0</v>
          </cell>
        </row>
        <row r="518">
          <cell r="A518">
            <v>0</v>
          </cell>
          <cell r="B518">
            <v>0</v>
          </cell>
          <cell r="H518">
            <v>0</v>
          </cell>
          <cell r="I518">
            <v>0</v>
          </cell>
          <cell r="J518">
            <v>0</v>
          </cell>
        </row>
        <row r="519">
          <cell r="A519">
            <v>0</v>
          </cell>
          <cell r="B519">
            <v>0</v>
          </cell>
          <cell r="H519">
            <v>0</v>
          </cell>
          <cell r="I519">
            <v>0</v>
          </cell>
          <cell r="J519">
            <v>0</v>
          </cell>
        </row>
        <row r="520">
          <cell r="A520">
            <v>0</v>
          </cell>
          <cell r="B520">
            <v>0</v>
          </cell>
          <cell r="H520">
            <v>0</v>
          </cell>
          <cell r="I520">
            <v>0</v>
          </cell>
          <cell r="J520">
            <v>0</v>
          </cell>
        </row>
        <row r="521">
          <cell r="A521">
            <v>0</v>
          </cell>
          <cell r="B521">
            <v>0</v>
          </cell>
          <cell r="H521">
            <v>0</v>
          </cell>
          <cell r="I521">
            <v>0</v>
          </cell>
          <cell r="J521">
            <v>0</v>
          </cell>
        </row>
        <row r="522">
          <cell r="A522">
            <v>0</v>
          </cell>
          <cell r="B522">
            <v>0</v>
          </cell>
          <cell r="H522">
            <v>0</v>
          </cell>
          <cell r="I522">
            <v>0</v>
          </cell>
          <cell r="J522">
            <v>0</v>
          </cell>
        </row>
        <row r="523">
          <cell r="A523">
            <v>0</v>
          </cell>
          <cell r="B523">
            <v>0</v>
          </cell>
          <cell r="H523">
            <v>0</v>
          </cell>
          <cell r="I523">
            <v>0</v>
          </cell>
          <cell r="J523">
            <v>0</v>
          </cell>
        </row>
        <row r="524">
          <cell r="A524">
            <v>0</v>
          </cell>
          <cell r="B524">
            <v>0</v>
          </cell>
          <cell r="H524">
            <v>0</v>
          </cell>
          <cell r="I524">
            <v>0</v>
          </cell>
          <cell r="J524">
            <v>0</v>
          </cell>
        </row>
        <row r="525">
          <cell r="A525">
            <v>0</v>
          </cell>
          <cell r="B525">
            <v>0</v>
          </cell>
          <cell r="H525">
            <v>0</v>
          </cell>
          <cell r="I525">
            <v>0</v>
          </cell>
          <cell r="J525">
            <v>0</v>
          </cell>
        </row>
        <row r="526">
          <cell r="A526">
            <v>0</v>
          </cell>
          <cell r="B526">
            <v>0</v>
          </cell>
          <cell r="H526">
            <v>0</v>
          </cell>
          <cell r="I526">
            <v>0</v>
          </cell>
          <cell r="J526">
            <v>0</v>
          </cell>
        </row>
        <row r="527">
          <cell r="A527">
            <v>0</v>
          </cell>
          <cell r="B527">
            <v>0</v>
          </cell>
          <cell r="H527">
            <v>0</v>
          </cell>
          <cell r="I527">
            <v>0</v>
          </cell>
          <cell r="J527">
            <v>0</v>
          </cell>
        </row>
        <row r="528">
          <cell r="A528">
            <v>0</v>
          </cell>
          <cell r="B528">
            <v>0</v>
          </cell>
          <cell r="H528">
            <v>0</v>
          </cell>
          <cell r="I528">
            <v>0</v>
          </cell>
          <cell r="J528">
            <v>0</v>
          </cell>
        </row>
        <row r="529">
          <cell r="A529">
            <v>0</v>
          </cell>
          <cell r="B529">
            <v>0</v>
          </cell>
          <cell r="H529">
            <v>0</v>
          </cell>
          <cell r="I529">
            <v>0</v>
          </cell>
          <cell r="J529">
            <v>0</v>
          </cell>
        </row>
        <row r="530">
          <cell r="A530">
            <v>0</v>
          </cell>
          <cell r="B530">
            <v>0</v>
          </cell>
          <cell r="H530">
            <v>0</v>
          </cell>
          <cell r="I530">
            <v>0</v>
          </cell>
          <cell r="J530">
            <v>0</v>
          </cell>
        </row>
        <row r="531">
          <cell r="A531">
            <v>0</v>
          </cell>
          <cell r="B531">
            <v>0</v>
          </cell>
          <cell r="H531">
            <v>0</v>
          </cell>
          <cell r="I531">
            <v>0</v>
          </cell>
          <cell r="J531">
            <v>0</v>
          </cell>
        </row>
        <row r="532">
          <cell r="A532">
            <v>0</v>
          </cell>
          <cell r="B532">
            <v>0</v>
          </cell>
          <cell r="H532">
            <v>0</v>
          </cell>
          <cell r="I532">
            <v>0</v>
          </cell>
          <cell r="J532">
            <v>0</v>
          </cell>
        </row>
        <row r="533">
          <cell r="A533">
            <v>0</v>
          </cell>
          <cell r="B533">
            <v>0</v>
          </cell>
          <cell r="H533">
            <v>0</v>
          </cell>
          <cell r="I533">
            <v>0</v>
          </cell>
          <cell r="J533">
            <v>0</v>
          </cell>
        </row>
        <row r="534">
          <cell r="A534">
            <v>0</v>
          </cell>
          <cell r="B534">
            <v>0</v>
          </cell>
          <cell r="H534">
            <v>0</v>
          </cell>
          <cell r="I534">
            <v>0</v>
          </cell>
          <cell r="J534">
            <v>0</v>
          </cell>
        </row>
        <row r="535">
          <cell r="A535">
            <v>0</v>
          </cell>
          <cell r="B535">
            <v>0</v>
          </cell>
          <cell r="H535">
            <v>0</v>
          </cell>
          <cell r="I535">
            <v>0</v>
          </cell>
          <cell r="J535">
            <v>0</v>
          </cell>
        </row>
        <row r="536">
          <cell r="A536">
            <v>0</v>
          </cell>
          <cell r="B536">
            <v>0</v>
          </cell>
          <cell r="H536">
            <v>0</v>
          </cell>
          <cell r="I536">
            <v>0</v>
          </cell>
          <cell r="J536">
            <v>0</v>
          </cell>
        </row>
        <row r="537">
          <cell r="A537">
            <v>0</v>
          </cell>
          <cell r="B537">
            <v>0</v>
          </cell>
          <cell r="H537">
            <v>0</v>
          </cell>
          <cell r="I537">
            <v>0</v>
          </cell>
          <cell r="J537">
            <v>0</v>
          </cell>
        </row>
        <row r="538">
          <cell r="A538">
            <v>0</v>
          </cell>
          <cell r="B538">
            <v>0</v>
          </cell>
          <cell r="H538">
            <v>0</v>
          </cell>
          <cell r="I538">
            <v>0</v>
          </cell>
          <cell r="J538">
            <v>0</v>
          </cell>
        </row>
        <row r="539">
          <cell r="A539">
            <v>0</v>
          </cell>
          <cell r="B539">
            <v>0</v>
          </cell>
          <cell r="H539">
            <v>0</v>
          </cell>
          <cell r="I539">
            <v>0</v>
          </cell>
          <cell r="J539">
            <v>0</v>
          </cell>
        </row>
        <row r="540">
          <cell r="A540">
            <v>0</v>
          </cell>
          <cell r="B540">
            <v>0</v>
          </cell>
          <cell r="H540">
            <v>0</v>
          </cell>
          <cell r="I540">
            <v>0</v>
          </cell>
          <cell r="J540">
            <v>0</v>
          </cell>
        </row>
        <row r="541">
          <cell r="A541">
            <v>0</v>
          </cell>
          <cell r="B541">
            <v>0</v>
          </cell>
          <cell r="H541">
            <v>0</v>
          </cell>
          <cell r="I541">
            <v>0</v>
          </cell>
          <cell r="J541">
            <v>0</v>
          </cell>
        </row>
        <row r="542">
          <cell r="A542">
            <v>0</v>
          </cell>
          <cell r="B542">
            <v>0</v>
          </cell>
          <cell r="H542">
            <v>0</v>
          </cell>
          <cell r="I542">
            <v>0</v>
          </cell>
          <cell r="J542">
            <v>0</v>
          </cell>
        </row>
        <row r="543">
          <cell r="A543">
            <v>0</v>
          </cell>
          <cell r="B543">
            <v>0</v>
          </cell>
          <cell r="H543">
            <v>0</v>
          </cell>
          <cell r="I543">
            <v>0</v>
          </cell>
          <cell r="J543">
            <v>0</v>
          </cell>
        </row>
        <row r="544">
          <cell r="A544">
            <v>0</v>
          </cell>
          <cell r="B544">
            <v>0</v>
          </cell>
          <cell r="H544">
            <v>0</v>
          </cell>
          <cell r="I544">
            <v>0</v>
          </cell>
          <cell r="J544">
            <v>0</v>
          </cell>
        </row>
        <row r="545">
          <cell r="A545">
            <v>0</v>
          </cell>
          <cell r="B545">
            <v>0</v>
          </cell>
          <cell r="H545">
            <v>0</v>
          </cell>
          <cell r="I545">
            <v>0</v>
          </cell>
          <cell r="J545">
            <v>0</v>
          </cell>
        </row>
        <row r="546">
          <cell r="A546">
            <v>0</v>
          </cell>
          <cell r="B546">
            <v>0</v>
          </cell>
          <cell r="H546">
            <v>0</v>
          </cell>
          <cell r="I546">
            <v>0</v>
          </cell>
          <cell r="J546">
            <v>0</v>
          </cell>
        </row>
        <row r="547">
          <cell r="A547">
            <v>0</v>
          </cell>
          <cell r="B547">
            <v>0</v>
          </cell>
          <cell r="H547">
            <v>0</v>
          </cell>
          <cell r="I547">
            <v>0</v>
          </cell>
          <cell r="J547">
            <v>0</v>
          </cell>
        </row>
        <row r="548">
          <cell r="A548">
            <v>0</v>
          </cell>
          <cell r="B548">
            <v>0</v>
          </cell>
          <cell r="H548">
            <v>0</v>
          </cell>
          <cell r="I548">
            <v>0</v>
          </cell>
          <cell r="J548">
            <v>0</v>
          </cell>
        </row>
        <row r="549">
          <cell r="A549">
            <v>0</v>
          </cell>
          <cell r="B549">
            <v>0</v>
          </cell>
          <cell r="H549">
            <v>0</v>
          </cell>
          <cell r="I549">
            <v>0</v>
          </cell>
          <cell r="J549">
            <v>0</v>
          </cell>
        </row>
        <row r="550">
          <cell r="A550">
            <v>0</v>
          </cell>
          <cell r="B550">
            <v>0</v>
          </cell>
          <cell r="H550">
            <v>0</v>
          </cell>
          <cell r="I550">
            <v>0</v>
          </cell>
          <cell r="J550">
            <v>0</v>
          </cell>
        </row>
      </sheetData>
      <sheetData sheetId="4">
        <row r="13">
          <cell r="A13" t="str">
            <v>Glassy</v>
          </cell>
          <cell r="B13">
            <v>0</v>
          </cell>
        </row>
        <row r="14">
          <cell r="A14" t="str">
            <v>Cryptocrystalline</v>
          </cell>
          <cell r="B14">
            <v>1</v>
          </cell>
        </row>
        <row r="15">
          <cell r="A15" t="str">
            <v>Microcrystalline</v>
          </cell>
          <cell r="B15">
            <v>2</v>
          </cell>
        </row>
        <row r="16">
          <cell r="A16" t="str">
            <v>Fine</v>
          </cell>
          <cell r="B16">
            <v>3</v>
          </cell>
        </row>
        <row r="17">
          <cell r="A17" t="str">
            <v>Medium</v>
          </cell>
          <cell r="B17">
            <v>4</v>
          </cell>
        </row>
        <row r="18">
          <cell r="A18" t="str">
            <v>Coarse</v>
          </cell>
          <cell r="B18">
            <v>5</v>
          </cell>
        </row>
        <row r="19">
          <cell r="A19" t="str">
            <v>Pegmatitic</v>
          </cell>
          <cell r="B19">
            <v>6</v>
          </cell>
        </row>
        <row r="30">
          <cell r="K30" t="str">
            <v xml:space="preserve">Anorthositic </v>
          </cell>
          <cell r="L30" t="str">
            <v>Ano</v>
          </cell>
        </row>
        <row r="31">
          <cell r="K31" t="str">
            <v>Clinopyroxene and plagioclase-bearing</v>
          </cell>
          <cell r="L31" t="str">
            <v>Cpx-Pl-b</v>
          </cell>
        </row>
        <row r="32">
          <cell r="K32" t="str">
            <v>Clinopyroxene-bearing</v>
          </cell>
          <cell r="L32" t="str">
            <v>Cpx-b</v>
          </cell>
        </row>
        <row r="33">
          <cell r="K33" t="str">
            <v>Clinopyroxene-phyric</v>
          </cell>
          <cell r="L33" t="str">
            <v>Cpx-p</v>
          </cell>
        </row>
        <row r="34">
          <cell r="K34" t="str">
            <v>Poikilitic clinopyroxne-bearing</v>
          </cell>
          <cell r="L34" t="str">
            <v>Poik-Cpx-b</v>
          </cell>
        </row>
        <row r="35">
          <cell r="K35" t="str">
            <v xml:space="preserve">Orthopyroxene-bearing </v>
          </cell>
          <cell r="L35" t="str">
            <v>Opx-b</v>
          </cell>
        </row>
        <row r="36">
          <cell r="K36" t="str">
            <v xml:space="preserve">Orthopyroxene-bearing mela </v>
          </cell>
          <cell r="L36" t="str">
            <v>Opx-b mela</v>
          </cell>
        </row>
        <row r="37">
          <cell r="K37" t="str">
            <v>Plagioclase-cliopyroxene-phyric</v>
          </cell>
          <cell r="L37" t="str">
            <v>Pl-Cpx-p</v>
          </cell>
        </row>
        <row r="38">
          <cell r="K38" t="str">
            <v>Plagioclase-phyric</v>
          </cell>
          <cell r="L38" t="str">
            <v>Pl-p</v>
          </cell>
        </row>
        <row r="39">
          <cell r="K39" t="str">
            <v>Plagioclase-bearing</v>
          </cell>
          <cell r="L39" t="str">
            <v>Pl-b</v>
          </cell>
        </row>
        <row r="40">
          <cell r="K40" t="str">
            <v>Poikilitic plagioclase-bearing</v>
          </cell>
          <cell r="L40" t="str">
            <v>Poik-Pl-b</v>
          </cell>
        </row>
        <row r="41">
          <cell r="K41" t="str">
            <v>Mela</v>
          </cell>
          <cell r="L41" t="str">
            <v>Mela</v>
          </cell>
        </row>
        <row r="42">
          <cell r="K42" t="str">
            <v>Olivine</v>
          </cell>
          <cell r="L42" t="str">
            <v>Ol</v>
          </cell>
        </row>
        <row r="43">
          <cell r="K43" t="str">
            <v xml:space="preserve">Olivine-bearing </v>
          </cell>
          <cell r="L43" t="str">
            <v>Ol-b</v>
          </cell>
        </row>
        <row r="44">
          <cell r="K44" t="str">
            <v>Olivine-bearing mela</v>
          </cell>
          <cell r="L44" t="str">
            <v>Ol-b Mela</v>
          </cell>
        </row>
        <row r="45">
          <cell r="K45" t="str">
            <v xml:space="preserve">Olivine-rich </v>
          </cell>
          <cell r="L45" t="str">
            <v>Ol-r</v>
          </cell>
        </row>
        <row r="46">
          <cell r="K46" t="str">
            <v xml:space="preserve">Hornblende-bearing </v>
          </cell>
          <cell r="L46" t="str">
            <v>Hbl-b</v>
          </cell>
        </row>
        <row r="47">
          <cell r="K47" t="str">
            <v>Troctolitic</v>
          </cell>
          <cell r="L47" t="str">
            <v>Troc</v>
          </cell>
        </row>
        <row r="48">
          <cell r="K48" t="str">
            <v>Spinel-rich</v>
          </cell>
          <cell r="L48" t="str">
            <v>Spl-r</v>
          </cell>
        </row>
        <row r="49">
          <cell r="K49" t="str">
            <v xml:space="preserve">Disseminated oxide </v>
          </cell>
          <cell r="L49" t="str">
            <v>Dis-Ox</v>
          </cell>
        </row>
        <row r="50">
          <cell r="K50" t="str">
            <v>Disseminated oxide mela</v>
          </cell>
          <cell r="L50" t="str">
            <v>Dis-Ox Mela</v>
          </cell>
        </row>
        <row r="51">
          <cell r="K51" t="str">
            <v>Rodingitised</v>
          </cell>
          <cell r="L51" t="str">
            <v>Rod</v>
          </cell>
        </row>
        <row r="52">
          <cell r="K52" t="str">
            <v xml:space="preserve">Oxide </v>
          </cell>
          <cell r="L52" t="str">
            <v>Ox</v>
          </cell>
        </row>
        <row r="53">
          <cell r="K53" t="str">
            <v>Pegmatitic</v>
          </cell>
          <cell r="L53" t="str">
            <v>Peg</v>
          </cell>
        </row>
        <row r="54">
          <cell r="K54" t="str">
            <v>Varitextured</v>
          </cell>
          <cell r="L54" t="str">
            <v>Vari</v>
          </cell>
        </row>
      </sheetData>
    </sheetDataSet>
  </externalBook>
</externalLink>
</file>

<file path=xl/externalLinks/externalLink10.xml><?xml version="1.0" encoding="utf-8"?>
<externalLink xmlns="http://schemas.openxmlformats.org/spreadsheetml/2006/main">
  <externalBook xmlns:r="http://schemas.openxmlformats.org/officeDocument/2006/relationships" r:id="rId1">
    <sheetNames>
      <sheetName val="definitions_list_lookup_ALT]/Users/samuelbarbier/Desktop/[B"/>
    </sheetNames>
    <sheetDataSet>
      <sheetData sheetId="0" refreshError="1"/>
    </sheetDataSet>
  </externalBook>
</externalLink>
</file>

<file path=xl/externalLinks/externalLink11.xml><?xml version="1.0" encoding="utf-8"?>
<externalLink xmlns="http://schemas.openxmlformats.org/spreadsheetml/2006/main">
  <externalBook xmlns:r="http://schemas.openxmlformats.org/officeDocument/2006/relationships" r:id="rId1">
    <sheetNames>
      <sheetName val="definitions_list_lookup]/Users/samuelbarbier/Desktop/[B"/>
    </sheetNames>
    <sheetDataSet>
      <sheetData sheetId="0" refreshError="1"/>
    </sheetDataSet>
  </externalBook>
</externalLink>
</file>

<file path=xl/externalLinks/externalLink12.xml><?xml version="1.0" encoding="utf-8"?>
<externalLink xmlns="http://schemas.openxmlformats.org/spreadsheetml/2006/main">
  <externalBook xmlns:r="http://schemas.openxmlformats.org/officeDocument/2006/relationships" r:id="rId1">
    <sheetNames>
      <sheetName val="definitions_list_lookup_ALT]/Users/samuelbarbier/Desktop/[B"/>
    </sheetNames>
    <sheetDataSet>
      <sheetData sheetId="0"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BKG w STRUCT"/>
      <sheetName val="definitions_list_mag"/>
      <sheetName val="definitions_list_lookup_ALT"/>
      <sheetName val="Depth_Lookup"/>
      <sheetName val="definitions_list_lookup"/>
    </sheetNames>
    <sheetDataSet>
      <sheetData sheetId="0" refreshError="1"/>
      <sheetData sheetId="1" refreshError="1">
        <row r="12">
          <cell r="V12" t="str">
            <v>weak</v>
          </cell>
          <cell r="W12">
            <v>1</v>
          </cell>
        </row>
        <row r="13">
          <cell r="V13" t="str">
            <v>moderate</v>
          </cell>
          <cell r="W13">
            <v>2</v>
          </cell>
        </row>
        <row r="14">
          <cell r="V14" t="str">
            <v>strong</v>
          </cell>
          <cell r="W14">
            <v>3</v>
          </cell>
        </row>
        <row r="15">
          <cell r="V15" t="str">
            <v>n/a</v>
          </cell>
          <cell r="W15">
            <v>0</v>
          </cell>
        </row>
      </sheetData>
      <sheetData sheetId="2" refreshError="1"/>
      <sheetData sheetId="3" refreshError="1"/>
      <sheetData sheetId="4" refreshError="1">
        <row r="13">
          <cell r="A13" t="str">
            <v>Glassy</v>
          </cell>
          <cell r="B13">
            <v>0</v>
          </cell>
        </row>
        <row r="14">
          <cell r="A14" t="str">
            <v>Cryptocrystalline</v>
          </cell>
          <cell r="B14">
            <v>1</v>
          </cell>
        </row>
        <row r="15">
          <cell r="A15" t="str">
            <v>Microcrystalline</v>
          </cell>
          <cell r="B15">
            <v>2</v>
          </cell>
        </row>
        <row r="16">
          <cell r="A16" t="str">
            <v>Fine</v>
          </cell>
          <cell r="B16">
            <v>3</v>
          </cell>
        </row>
        <row r="17">
          <cell r="A17" t="str">
            <v>Medium</v>
          </cell>
          <cell r="B17">
            <v>4</v>
          </cell>
        </row>
        <row r="18">
          <cell r="A18" t="str">
            <v>Coarse</v>
          </cell>
          <cell r="B18">
            <v>5</v>
          </cell>
        </row>
        <row r="19">
          <cell r="A19" t="str">
            <v>Pegmatitic</v>
          </cell>
          <cell r="B19">
            <v>6</v>
          </cell>
        </row>
        <row r="30">
          <cell r="K30" t="str">
            <v xml:space="preserve">Anorthositic </v>
          </cell>
          <cell r="L30" t="str">
            <v>Ano</v>
          </cell>
        </row>
        <row r="31">
          <cell r="K31" t="str">
            <v>Clinopyroxene and plagioclase-bearing</v>
          </cell>
          <cell r="L31" t="str">
            <v>Cpx-Pl-b</v>
          </cell>
        </row>
        <row r="32">
          <cell r="K32" t="str">
            <v>Clinopyroxene-bearing</v>
          </cell>
          <cell r="L32" t="str">
            <v>Cpx-b</v>
          </cell>
        </row>
        <row r="33">
          <cell r="K33" t="str">
            <v>Clinopyroxene-phyric</v>
          </cell>
          <cell r="L33" t="str">
            <v>Cpx-p</v>
          </cell>
        </row>
        <row r="34">
          <cell r="K34" t="str">
            <v>Poikilitic clinopyroxne-bearing</v>
          </cell>
          <cell r="L34" t="str">
            <v>Poik-Cpx-b</v>
          </cell>
        </row>
        <row r="35">
          <cell r="K35" t="str">
            <v xml:space="preserve">Orthopyroxene-bearing </v>
          </cell>
          <cell r="L35" t="str">
            <v>Opx-b</v>
          </cell>
        </row>
        <row r="36">
          <cell r="K36" t="str">
            <v xml:space="preserve">Orthopyroxene-bearing mela </v>
          </cell>
          <cell r="L36" t="str">
            <v>Opx-b mela</v>
          </cell>
        </row>
        <row r="37">
          <cell r="K37" t="str">
            <v>Plagioclase-cliopyroxene-phyric</v>
          </cell>
          <cell r="L37" t="str">
            <v>Pl-Cpx-p</v>
          </cell>
        </row>
        <row r="38">
          <cell r="K38" t="str">
            <v>Plagioclase-phyric</v>
          </cell>
          <cell r="L38" t="str">
            <v>Pl-p</v>
          </cell>
        </row>
        <row r="39">
          <cell r="K39" t="str">
            <v>Plagioclase-bearing</v>
          </cell>
          <cell r="L39" t="str">
            <v>Pl-b</v>
          </cell>
        </row>
        <row r="40">
          <cell r="K40" t="str">
            <v>Poikilitic plagioclase-bearing</v>
          </cell>
          <cell r="L40" t="str">
            <v>Poik-Pl-b</v>
          </cell>
        </row>
        <row r="41">
          <cell r="K41" t="str">
            <v>Mela</v>
          </cell>
          <cell r="L41" t="str">
            <v>Mela</v>
          </cell>
        </row>
        <row r="42">
          <cell r="K42" t="str">
            <v>Olivine</v>
          </cell>
          <cell r="L42" t="str">
            <v>Ol</v>
          </cell>
        </row>
        <row r="43">
          <cell r="K43" t="str">
            <v xml:space="preserve">Olivine-bearing </v>
          </cell>
          <cell r="L43" t="str">
            <v>Ol-b</v>
          </cell>
        </row>
        <row r="44">
          <cell r="K44" t="str">
            <v>Olivine-bearing mela</v>
          </cell>
          <cell r="L44" t="str">
            <v>Ol-b Mela</v>
          </cell>
        </row>
        <row r="45">
          <cell r="K45" t="str">
            <v xml:space="preserve">Olivine-rich </v>
          </cell>
          <cell r="L45" t="str">
            <v>Ol-r</v>
          </cell>
        </row>
        <row r="46">
          <cell r="K46" t="str">
            <v xml:space="preserve">Hornblende-bearing </v>
          </cell>
          <cell r="L46" t="str">
            <v>Hbl-b</v>
          </cell>
        </row>
        <row r="47">
          <cell r="K47" t="str">
            <v>Troctolitic</v>
          </cell>
          <cell r="L47" t="str">
            <v>Troc</v>
          </cell>
        </row>
        <row r="48">
          <cell r="K48" t="str">
            <v>Spinel-rich</v>
          </cell>
          <cell r="L48" t="str">
            <v>Spl-r</v>
          </cell>
        </row>
        <row r="49">
          <cell r="K49" t="str">
            <v xml:space="preserve">Disseminated oxide </v>
          </cell>
          <cell r="L49" t="str">
            <v>Dis-Ox</v>
          </cell>
        </row>
        <row r="50">
          <cell r="K50" t="str">
            <v>Disseminated oxide mela</v>
          </cell>
          <cell r="L50" t="str">
            <v>Dis-Ox Mela</v>
          </cell>
        </row>
        <row r="51">
          <cell r="K51" t="str">
            <v>Rodingitised</v>
          </cell>
          <cell r="L51" t="str">
            <v>Rod</v>
          </cell>
        </row>
        <row r="52">
          <cell r="K52" t="str">
            <v xml:space="preserve">Oxide </v>
          </cell>
          <cell r="L52" t="str">
            <v>Ox</v>
          </cell>
        </row>
        <row r="53">
          <cell r="K53" t="str">
            <v>Pegmatitic</v>
          </cell>
          <cell r="L53" t="str">
            <v>Peg</v>
          </cell>
        </row>
        <row r="54">
          <cell r="K54" t="str">
            <v>Varitextured</v>
          </cell>
          <cell r="L54" t="str">
            <v>Vari</v>
          </cell>
        </row>
      </sheetData>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BKG w STRUCT"/>
      <sheetName val="definitions_list_mag"/>
      <sheetName val="definitions_list_lookup_ALT"/>
      <sheetName val="Depth_Lookup"/>
      <sheetName val="definitions_list_lookup"/>
    </sheetNames>
    <sheetDataSet>
      <sheetData sheetId="0"/>
      <sheetData sheetId="1">
        <row r="12">
          <cell r="V12" t="str">
            <v>weak</v>
          </cell>
          <cell r="W12">
            <v>1</v>
          </cell>
        </row>
        <row r="13">
          <cell r="V13" t="str">
            <v>moderate</v>
          </cell>
          <cell r="W13">
            <v>2</v>
          </cell>
        </row>
        <row r="14">
          <cell r="V14" t="str">
            <v>strong</v>
          </cell>
          <cell r="W14">
            <v>3</v>
          </cell>
        </row>
        <row r="15">
          <cell r="V15" t="str">
            <v>n/a</v>
          </cell>
          <cell r="W15">
            <v>0</v>
          </cell>
        </row>
      </sheetData>
      <sheetData sheetId="2"/>
      <sheetData sheetId="3">
        <row r="3">
          <cell r="A3" t="str">
            <v>1-1</v>
          </cell>
          <cell r="B3">
            <v>5057</v>
          </cell>
          <cell r="C3">
            <v>9</v>
          </cell>
          <cell r="D3" t="str">
            <v>A</v>
          </cell>
          <cell r="E3">
            <v>1</v>
          </cell>
          <cell r="F3" t="str">
            <v>Z</v>
          </cell>
          <cell r="G3">
            <v>1</v>
          </cell>
          <cell r="H3" t="str">
            <v>C5709A-1Z-1</v>
          </cell>
          <cell r="I3">
            <v>0.86</v>
          </cell>
          <cell r="J3">
            <v>0</v>
          </cell>
        </row>
        <row r="4">
          <cell r="A4" t="str">
            <v>1-2</v>
          </cell>
          <cell r="B4">
            <v>5057</v>
          </cell>
          <cell r="C4">
            <v>9</v>
          </cell>
          <cell r="D4" t="str">
            <v>A</v>
          </cell>
          <cell r="E4">
            <v>1</v>
          </cell>
          <cell r="F4" t="str">
            <v>Z</v>
          </cell>
          <cell r="G4">
            <v>2</v>
          </cell>
          <cell r="H4" t="str">
            <v>C5709A-1Z-2</v>
          </cell>
          <cell r="I4">
            <v>0.82499999999999996</v>
          </cell>
          <cell r="J4">
            <v>0.86</v>
          </cell>
        </row>
        <row r="5">
          <cell r="A5" t="str">
            <v>2-1</v>
          </cell>
          <cell r="B5">
            <v>5057</v>
          </cell>
          <cell r="C5">
            <v>9</v>
          </cell>
          <cell r="D5" t="str">
            <v>A</v>
          </cell>
          <cell r="E5">
            <v>2</v>
          </cell>
          <cell r="F5" t="str">
            <v>Z</v>
          </cell>
          <cell r="G5">
            <v>1</v>
          </cell>
          <cell r="H5" t="str">
            <v>C5709A-2Z-1</v>
          </cell>
          <cell r="I5">
            <v>0.88</v>
          </cell>
          <cell r="J5">
            <v>2.7</v>
          </cell>
        </row>
        <row r="6">
          <cell r="A6" t="str">
            <v>2-2</v>
          </cell>
          <cell r="B6">
            <v>5057</v>
          </cell>
          <cell r="C6">
            <v>9</v>
          </cell>
          <cell r="D6" t="str">
            <v>A</v>
          </cell>
          <cell r="E6">
            <v>2</v>
          </cell>
          <cell r="F6" t="str">
            <v>Z</v>
          </cell>
          <cell r="G6">
            <v>2</v>
          </cell>
          <cell r="H6" t="str">
            <v>C5709A-2Z-2</v>
          </cell>
          <cell r="I6">
            <v>0.76</v>
          </cell>
          <cell r="J6">
            <v>3.58</v>
          </cell>
        </row>
        <row r="7">
          <cell r="A7" t="str">
            <v>2-3</v>
          </cell>
          <cell r="B7">
            <v>5057</v>
          </cell>
          <cell r="C7">
            <v>9</v>
          </cell>
          <cell r="D7" t="str">
            <v>A</v>
          </cell>
          <cell r="E7">
            <v>2</v>
          </cell>
          <cell r="F7" t="str">
            <v>Z</v>
          </cell>
          <cell r="G7">
            <v>3</v>
          </cell>
          <cell r="H7" t="str">
            <v>C5709A-2Z-3</v>
          </cell>
          <cell r="I7">
            <v>0.82</v>
          </cell>
          <cell r="J7">
            <v>4.34</v>
          </cell>
        </row>
        <row r="8">
          <cell r="A8" t="str">
            <v>2-4</v>
          </cell>
          <cell r="B8">
            <v>5057</v>
          </cell>
          <cell r="C8">
            <v>9</v>
          </cell>
          <cell r="D8" t="str">
            <v>A</v>
          </cell>
          <cell r="E8">
            <v>2</v>
          </cell>
          <cell r="F8" t="str">
            <v>Z</v>
          </cell>
          <cell r="G8">
            <v>4</v>
          </cell>
          <cell r="H8" t="str">
            <v>C5709A-2Z-4</v>
          </cell>
          <cell r="I8">
            <v>0.74</v>
          </cell>
          <cell r="J8">
            <v>5.16</v>
          </cell>
        </row>
        <row r="9">
          <cell r="A9" t="str">
            <v>3-1</v>
          </cell>
          <cell r="B9">
            <v>5057</v>
          </cell>
          <cell r="C9">
            <v>9</v>
          </cell>
          <cell r="D9" t="str">
            <v>A</v>
          </cell>
          <cell r="E9">
            <v>3</v>
          </cell>
          <cell r="F9" t="str">
            <v>Z</v>
          </cell>
          <cell r="G9">
            <v>1</v>
          </cell>
          <cell r="H9" t="str">
            <v>C5709A-3Z-1</v>
          </cell>
          <cell r="I9">
            <v>0.85499999999999998</v>
          </cell>
          <cell r="J9">
            <v>5.7</v>
          </cell>
        </row>
        <row r="10">
          <cell r="A10" t="str">
            <v>3-2</v>
          </cell>
          <cell r="B10">
            <v>5057</v>
          </cell>
          <cell r="C10">
            <v>9</v>
          </cell>
          <cell r="D10" t="str">
            <v>A</v>
          </cell>
          <cell r="E10">
            <v>3</v>
          </cell>
          <cell r="F10" t="str">
            <v>Z</v>
          </cell>
          <cell r="G10">
            <v>2</v>
          </cell>
          <cell r="H10" t="str">
            <v>C5709A-3Z-2</v>
          </cell>
          <cell r="I10">
            <v>0.87</v>
          </cell>
          <cell r="J10">
            <v>6.5549999999999997</v>
          </cell>
        </row>
        <row r="11">
          <cell r="A11" t="str">
            <v>3-3</v>
          </cell>
          <cell r="B11">
            <v>5057</v>
          </cell>
          <cell r="C11">
            <v>9</v>
          </cell>
          <cell r="D11" t="str">
            <v>A</v>
          </cell>
          <cell r="E11">
            <v>3</v>
          </cell>
          <cell r="F11" t="str">
            <v>Z</v>
          </cell>
          <cell r="G11">
            <v>3</v>
          </cell>
          <cell r="H11" t="str">
            <v>C5709A-3Z-3</v>
          </cell>
          <cell r="I11">
            <v>0.79</v>
          </cell>
          <cell r="J11">
            <v>7.4249999999999998</v>
          </cell>
        </row>
        <row r="12">
          <cell r="A12" t="str">
            <v>3-4</v>
          </cell>
          <cell r="B12">
            <v>5057</v>
          </cell>
          <cell r="C12">
            <v>9</v>
          </cell>
          <cell r="D12" t="str">
            <v>A</v>
          </cell>
          <cell r="E12">
            <v>3</v>
          </cell>
          <cell r="F12" t="str">
            <v>Z</v>
          </cell>
          <cell r="G12">
            <v>4</v>
          </cell>
          <cell r="H12" t="str">
            <v>C5709A-3Z-4</v>
          </cell>
          <cell r="I12">
            <v>0.79</v>
          </cell>
          <cell r="J12">
            <v>8.2149999999999999</v>
          </cell>
        </row>
        <row r="13">
          <cell r="A13" t="str">
            <v>4-1</v>
          </cell>
          <cell r="B13">
            <v>5057</v>
          </cell>
          <cell r="C13">
            <v>9</v>
          </cell>
          <cell r="D13" t="str">
            <v>A</v>
          </cell>
          <cell r="E13">
            <v>4</v>
          </cell>
          <cell r="F13" t="str">
            <v>M</v>
          </cell>
          <cell r="G13">
            <v>1</v>
          </cell>
          <cell r="H13" t="str">
            <v>C5709A-4M-1</v>
          </cell>
          <cell r="I13">
            <v>0.37</v>
          </cell>
          <cell r="J13">
            <v>5.7</v>
          </cell>
        </row>
        <row r="14">
          <cell r="A14" t="str">
            <v>5-1</v>
          </cell>
          <cell r="B14">
            <v>5057</v>
          </cell>
          <cell r="C14">
            <v>9</v>
          </cell>
          <cell r="D14" t="str">
            <v>A</v>
          </cell>
          <cell r="E14">
            <v>5</v>
          </cell>
          <cell r="F14" t="str">
            <v>M</v>
          </cell>
          <cell r="G14">
            <v>1</v>
          </cell>
          <cell r="H14" t="str">
            <v>C5709A-5M-1</v>
          </cell>
          <cell r="I14">
            <v>0.19</v>
          </cell>
          <cell r="J14">
            <v>5.9</v>
          </cell>
        </row>
        <row r="15">
          <cell r="A15" t="str">
            <v>7-1</v>
          </cell>
          <cell r="B15">
            <v>5057</v>
          </cell>
          <cell r="C15">
            <v>9</v>
          </cell>
          <cell r="D15" t="str">
            <v>A</v>
          </cell>
          <cell r="E15">
            <v>7</v>
          </cell>
          <cell r="F15" t="str">
            <v>Z</v>
          </cell>
          <cell r="G15">
            <v>1</v>
          </cell>
          <cell r="H15" t="str">
            <v>C5709A-7Z-1</v>
          </cell>
          <cell r="I15">
            <v>0.875</v>
          </cell>
          <cell r="J15">
            <v>8.6999999999999993</v>
          </cell>
        </row>
        <row r="16">
          <cell r="A16" t="str">
            <v>7-2</v>
          </cell>
          <cell r="B16">
            <v>5057</v>
          </cell>
          <cell r="C16">
            <v>9</v>
          </cell>
          <cell r="D16" t="str">
            <v>A</v>
          </cell>
          <cell r="E16">
            <v>7</v>
          </cell>
          <cell r="F16" t="str">
            <v>Z</v>
          </cell>
          <cell r="G16">
            <v>2</v>
          </cell>
          <cell r="H16" t="str">
            <v>C5709A-7Z-2</v>
          </cell>
          <cell r="I16">
            <v>0.82</v>
          </cell>
          <cell r="J16">
            <v>9.5749999999999993</v>
          </cell>
        </row>
        <row r="17">
          <cell r="A17" t="str">
            <v>7-3</v>
          </cell>
          <cell r="B17">
            <v>5057</v>
          </cell>
          <cell r="C17">
            <v>9</v>
          </cell>
          <cell r="D17" t="str">
            <v>A</v>
          </cell>
          <cell r="E17">
            <v>7</v>
          </cell>
          <cell r="F17" t="str">
            <v>Z</v>
          </cell>
          <cell r="G17">
            <v>3</v>
          </cell>
          <cell r="H17" t="str">
            <v>C5709A-7Z-3</v>
          </cell>
          <cell r="I17">
            <v>0.47</v>
          </cell>
          <cell r="J17">
            <v>10.395</v>
          </cell>
        </row>
        <row r="18">
          <cell r="A18" t="str">
            <v>7-4</v>
          </cell>
          <cell r="B18">
            <v>5057</v>
          </cell>
          <cell r="C18">
            <v>9</v>
          </cell>
          <cell r="D18" t="str">
            <v>A</v>
          </cell>
          <cell r="E18">
            <v>7</v>
          </cell>
          <cell r="F18" t="str">
            <v>Z</v>
          </cell>
          <cell r="G18">
            <v>4</v>
          </cell>
          <cell r="H18" t="str">
            <v>C5709A-7Z-4</v>
          </cell>
          <cell r="I18">
            <v>0.90500000000000003</v>
          </cell>
          <cell r="J18">
            <v>10.865</v>
          </cell>
        </row>
        <row r="19">
          <cell r="A19" t="str">
            <v>8-1</v>
          </cell>
          <cell r="B19">
            <v>5057</v>
          </cell>
          <cell r="C19">
            <v>9</v>
          </cell>
          <cell r="D19" t="str">
            <v>A</v>
          </cell>
          <cell r="E19">
            <v>8</v>
          </cell>
          <cell r="F19" t="str">
            <v>Z</v>
          </cell>
          <cell r="G19">
            <v>1</v>
          </cell>
          <cell r="H19" t="str">
            <v>C5709A-8Z-1</v>
          </cell>
          <cell r="I19">
            <v>0.88</v>
          </cell>
          <cell r="J19">
            <v>11.7</v>
          </cell>
        </row>
        <row r="20">
          <cell r="A20" t="str">
            <v>8-2</v>
          </cell>
          <cell r="B20">
            <v>5057</v>
          </cell>
          <cell r="C20">
            <v>9</v>
          </cell>
          <cell r="D20" t="str">
            <v>A</v>
          </cell>
          <cell r="E20">
            <v>8</v>
          </cell>
          <cell r="F20" t="str">
            <v>Z</v>
          </cell>
          <cell r="G20">
            <v>2</v>
          </cell>
          <cell r="H20" t="str">
            <v>C5709A-8Z-2</v>
          </cell>
          <cell r="I20">
            <v>0.81</v>
          </cell>
          <cell r="J20">
            <v>12.58</v>
          </cell>
        </row>
        <row r="21">
          <cell r="A21" t="str">
            <v>8-3</v>
          </cell>
          <cell r="B21">
            <v>5057</v>
          </cell>
          <cell r="C21">
            <v>9</v>
          </cell>
          <cell r="D21" t="str">
            <v>A</v>
          </cell>
          <cell r="E21">
            <v>8</v>
          </cell>
          <cell r="F21" t="str">
            <v>Z</v>
          </cell>
          <cell r="G21">
            <v>3</v>
          </cell>
          <cell r="H21" t="str">
            <v>C5709A-8Z-3</v>
          </cell>
          <cell r="I21">
            <v>0.89500000000000002</v>
          </cell>
          <cell r="J21">
            <v>13.39</v>
          </cell>
        </row>
        <row r="22">
          <cell r="A22" t="str">
            <v>9-1</v>
          </cell>
          <cell r="B22">
            <v>5057</v>
          </cell>
          <cell r="C22">
            <v>9</v>
          </cell>
          <cell r="D22" t="str">
            <v>A</v>
          </cell>
          <cell r="E22">
            <v>9</v>
          </cell>
          <cell r="F22" t="str">
            <v>Z</v>
          </cell>
          <cell r="G22">
            <v>1</v>
          </cell>
          <cell r="H22" t="str">
            <v>C5709A-9Z-1</v>
          </cell>
          <cell r="I22">
            <v>0.37</v>
          </cell>
          <cell r="J22">
            <v>14.3</v>
          </cell>
        </row>
        <row r="23">
          <cell r="A23" t="str">
            <v>10-1</v>
          </cell>
          <cell r="B23">
            <v>5057</v>
          </cell>
          <cell r="C23">
            <v>9</v>
          </cell>
          <cell r="D23" t="str">
            <v>A</v>
          </cell>
          <cell r="E23">
            <v>10</v>
          </cell>
          <cell r="F23" t="str">
            <v>Z</v>
          </cell>
          <cell r="G23">
            <v>1</v>
          </cell>
          <cell r="H23" t="str">
            <v>C5709A-10Z-1</v>
          </cell>
          <cell r="I23">
            <v>0.74</v>
          </cell>
          <cell r="J23">
            <v>14.7</v>
          </cell>
        </row>
        <row r="24">
          <cell r="A24" t="str">
            <v>10-2</v>
          </cell>
          <cell r="B24">
            <v>5057</v>
          </cell>
          <cell r="C24">
            <v>9</v>
          </cell>
          <cell r="D24" t="str">
            <v>A</v>
          </cell>
          <cell r="E24">
            <v>10</v>
          </cell>
          <cell r="F24" t="str">
            <v>Z</v>
          </cell>
          <cell r="G24">
            <v>2</v>
          </cell>
          <cell r="H24" t="str">
            <v>C5709A-10Z-2</v>
          </cell>
          <cell r="I24">
            <v>0.84499999999999997</v>
          </cell>
          <cell r="J24">
            <v>15.44</v>
          </cell>
        </row>
        <row r="25">
          <cell r="A25" t="str">
            <v>10-3</v>
          </cell>
          <cell r="B25">
            <v>5057</v>
          </cell>
          <cell r="C25">
            <v>9</v>
          </cell>
          <cell r="D25" t="str">
            <v>A</v>
          </cell>
          <cell r="E25">
            <v>10</v>
          </cell>
          <cell r="F25" t="str">
            <v>Z</v>
          </cell>
          <cell r="G25">
            <v>3</v>
          </cell>
          <cell r="H25" t="str">
            <v>C5709A-10Z-3</v>
          </cell>
          <cell r="I25">
            <v>0.83</v>
          </cell>
          <cell r="J25">
            <v>16.285</v>
          </cell>
        </row>
        <row r="26">
          <cell r="A26" t="str">
            <v>11-1</v>
          </cell>
          <cell r="B26">
            <v>5057</v>
          </cell>
          <cell r="C26">
            <v>9</v>
          </cell>
          <cell r="D26" t="str">
            <v>A</v>
          </cell>
          <cell r="E26">
            <v>11</v>
          </cell>
          <cell r="F26" t="str">
            <v>Z</v>
          </cell>
          <cell r="G26">
            <v>1</v>
          </cell>
          <cell r="H26" t="str">
            <v>C5709A-11Z-1</v>
          </cell>
          <cell r="I26">
            <v>0.86499999999999999</v>
          </cell>
          <cell r="J26">
            <v>16.899999999999999</v>
          </cell>
        </row>
        <row r="27">
          <cell r="A27" t="str">
            <v>12-1</v>
          </cell>
          <cell r="B27">
            <v>5057</v>
          </cell>
          <cell r="C27">
            <v>9</v>
          </cell>
          <cell r="D27" t="str">
            <v>A</v>
          </cell>
          <cell r="E27">
            <v>12</v>
          </cell>
          <cell r="F27" t="str">
            <v>Z</v>
          </cell>
          <cell r="G27">
            <v>1</v>
          </cell>
          <cell r="H27" t="str">
            <v>C5709A-12Z-1</v>
          </cell>
          <cell r="I27">
            <v>0.84499999999999997</v>
          </cell>
          <cell r="J27">
            <v>17.7</v>
          </cell>
        </row>
        <row r="28">
          <cell r="A28" t="str">
            <v>12-2</v>
          </cell>
          <cell r="B28">
            <v>5057</v>
          </cell>
          <cell r="C28">
            <v>9</v>
          </cell>
          <cell r="D28" t="str">
            <v>A</v>
          </cell>
          <cell r="E28">
            <v>12</v>
          </cell>
          <cell r="F28" t="str">
            <v>Z</v>
          </cell>
          <cell r="G28">
            <v>2</v>
          </cell>
          <cell r="H28" t="str">
            <v>C5709A-12Z-2</v>
          </cell>
          <cell r="I28">
            <v>0.85</v>
          </cell>
          <cell r="J28">
            <v>18.545000000000002</v>
          </cell>
        </row>
        <row r="29">
          <cell r="A29" t="str">
            <v>12-3</v>
          </cell>
          <cell r="B29">
            <v>5057</v>
          </cell>
          <cell r="C29">
            <v>9</v>
          </cell>
          <cell r="D29" t="str">
            <v>A</v>
          </cell>
          <cell r="E29">
            <v>12</v>
          </cell>
          <cell r="F29" t="str">
            <v>Z</v>
          </cell>
          <cell r="G29">
            <v>3</v>
          </cell>
          <cell r="H29" t="str">
            <v>C5709A-12Z-3</v>
          </cell>
          <cell r="I29">
            <v>0.71</v>
          </cell>
          <cell r="J29">
            <v>19.395</v>
          </cell>
        </row>
        <row r="30">
          <cell r="A30" t="str">
            <v>12-4</v>
          </cell>
          <cell r="B30">
            <v>5057</v>
          </cell>
          <cell r="C30">
            <v>9</v>
          </cell>
          <cell r="D30" t="str">
            <v>A</v>
          </cell>
          <cell r="E30">
            <v>12</v>
          </cell>
          <cell r="F30" t="str">
            <v>Z</v>
          </cell>
          <cell r="G30">
            <v>4</v>
          </cell>
          <cell r="H30" t="str">
            <v>C5709A-12Z-4</v>
          </cell>
          <cell r="I30">
            <v>0.745</v>
          </cell>
          <cell r="J30">
            <v>20.105</v>
          </cell>
        </row>
        <row r="31">
          <cell r="A31" t="str">
            <v>13-1</v>
          </cell>
          <cell r="B31">
            <v>5057</v>
          </cell>
          <cell r="C31">
            <v>9</v>
          </cell>
          <cell r="D31" t="str">
            <v>A</v>
          </cell>
          <cell r="E31">
            <v>13</v>
          </cell>
          <cell r="F31" t="str">
            <v>Z</v>
          </cell>
          <cell r="G31">
            <v>1</v>
          </cell>
          <cell r="H31" t="str">
            <v>C5709A-13Z-1</v>
          </cell>
          <cell r="I31">
            <v>0.995</v>
          </cell>
          <cell r="J31">
            <v>20.7</v>
          </cell>
        </row>
        <row r="32">
          <cell r="A32" t="str">
            <v>13-2</v>
          </cell>
          <cell r="B32">
            <v>5057</v>
          </cell>
          <cell r="C32">
            <v>9</v>
          </cell>
          <cell r="D32" t="str">
            <v>A</v>
          </cell>
          <cell r="E32">
            <v>13</v>
          </cell>
          <cell r="F32" t="str">
            <v>Z</v>
          </cell>
          <cell r="G32">
            <v>2</v>
          </cell>
          <cell r="H32" t="str">
            <v>C5709A-13Z-2</v>
          </cell>
          <cell r="I32">
            <v>0.78</v>
          </cell>
          <cell r="J32">
            <v>21.695</v>
          </cell>
        </row>
        <row r="33">
          <cell r="A33" t="str">
            <v>13-3</v>
          </cell>
          <cell r="B33">
            <v>5057</v>
          </cell>
          <cell r="C33">
            <v>9</v>
          </cell>
          <cell r="D33" t="str">
            <v>A</v>
          </cell>
          <cell r="E33">
            <v>13</v>
          </cell>
          <cell r="F33" t="str">
            <v>Z</v>
          </cell>
          <cell r="G33">
            <v>3</v>
          </cell>
          <cell r="H33" t="str">
            <v>C5709A-13Z-3</v>
          </cell>
          <cell r="I33">
            <v>0.755</v>
          </cell>
          <cell r="J33">
            <v>22.475000000000001</v>
          </cell>
        </row>
        <row r="34">
          <cell r="A34" t="str">
            <v>13-4</v>
          </cell>
          <cell r="B34">
            <v>5057</v>
          </cell>
          <cell r="C34">
            <v>9</v>
          </cell>
          <cell r="D34" t="str">
            <v>A</v>
          </cell>
          <cell r="E34">
            <v>13</v>
          </cell>
          <cell r="F34" t="str">
            <v>Z</v>
          </cell>
          <cell r="G34">
            <v>4</v>
          </cell>
          <cell r="H34" t="str">
            <v>C5709A-13Z-4</v>
          </cell>
          <cell r="I34">
            <v>0.63500000000000001</v>
          </cell>
          <cell r="J34">
            <v>23.23</v>
          </cell>
        </row>
        <row r="35">
          <cell r="A35" t="str">
            <v>14-1</v>
          </cell>
          <cell r="B35">
            <v>5057</v>
          </cell>
          <cell r="C35">
            <v>9</v>
          </cell>
          <cell r="D35" t="str">
            <v>A</v>
          </cell>
          <cell r="E35">
            <v>14</v>
          </cell>
          <cell r="F35" t="str">
            <v>Z</v>
          </cell>
          <cell r="G35">
            <v>1</v>
          </cell>
          <cell r="H35" t="str">
            <v>C5709A-14Z-1</v>
          </cell>
          <cell r="I35">
            <v>0.91</v>
          </cell>
          <cell r="J35">
            <v>23.7</v>
          </cell>
        </row>
        <row r="36">
          <cell r="A36" t="str">
            <v>14-2</v>
          </cell>
          <cell r="B36">
            <v>5057</v>
          </cell>
          <cell r="C36">
            <v>9</v>
          </cell>
          <cell r="D36" t="str">
            <v>A</v>
          </cell>
          <cell r="E36">
            <v>14</v>
          </cell>
          <cell r="F36" t="str">
            <v>Z</v>
          </cell>
          <cell r="G36">
            <v>2</v>
          </cell>
          <cell r="H36" t="str">
            <v>C5709A-14Z-2</v>
          </cell>
          <cell r="I36">
            <v>0.82</v>
          </cell>
          <cell r="J36">
            <v>24.61</v>
          </cell>
        </row>
        <row r="37">
          <cell r="A37" t="str">
            <v>14-3</v>
          </cell>
          <cell r="B37">
            <v>5057</v>
          </cell>
          <cell r="C37">
            <v>9</v>
          </cell>
          <cell r="D37" t="str">
            <v>A</v>
          </cell>
          <cell r="E37">
            <v>14</v>
          </cell>
          <cell r="F37" t="str">
            <v>Z</v>
          </cell>
          <cell r="G37">
            <v>3</v>
          </cell>
          <cell r="H37" t="str">
            <v>C5709A-14Z-3</v>
          </cell>
          <cell r="I37">
            <v>0.66500000000000004</v>
          </cell>
          <cell r="J37">
            <v>25.43</v>
          </cell>
        </row>
        <row r="38">
          <cell r="A38" t="str">
            <v>14-4</v>
          </cell>
          <cell r="B38">
            <v>5057</v>
          </cell>
          <cell r="C38">
            <v>9</v>
          </cell>
          <cell r="D38" t="str">
            <v>A</v>
          </cell>
          <cell r="E38">
            <v>14</v>
          </cell>
          <cell r="F38" t="str">
            <v>Z</v>
          </cell>
          <cell r="G38">
            <v>4</v>
          </cell>
          <cell r="H38" t="str">
            <v>C5709A-14Z-4</v>
          </cell>
          <cell r="I38">
            <v>0.77</v>
          </cell>
          <cell r="J38">
            <v>26.094999999999999</v>
          </cell>
        </row>
        <row r="39">
          <cell r="A39" t="str">
            <v>15-1</v>
          </cell>
          <cell r="B39">
            <v>5057</v>
          </cell>
          <cell r="C39">
            <v>9</v>
          </cell>
          <cell r="D39" t="str">
            <v>A</v>
          </cell>
          <cell r="E39">
            <v>15</v>
          </cell>
          <cell r="F39" t="str">
            <v>Z</v>
          </cell>
          <cell r="G39">
            <v>1</v>
          </cell>
          <cell r="H39" t="str">
            <v>C5709A-15Z-1</v>
          </cell>
          <cell r="I39">
            <v>0.77500000000000002</v>
          </cell>
          <cell r="J39">
            <v>26.7</v>
          </cell>
        </row>
        <row r="40">
          <cell r="A40" t="str">
            <v>15-2</v>
          </cell>
          <cell r="B40">
            <v>5057</v>
          </cell>
          <cell r="C40">
            <v>9</v>
          </cell>
          <cell r="D40" t="str">
            <v>A</v>
          </cell>
          <cell r="E40">
            <v>15</v>
          </cell>
          <cell r="F40" t="str">
            <v>Z</v>
          </cell>
          <cell r="G40">
            <v>2</v>
          </cell>
          <cell r="H40" t="str">
            <v>C5709A-15Z-2</v>
          </cell>
          <cell r="I40">
            <v>0.8</v>
          </cell>
          <cell r="J40">
            <v>27.475000000000001</v>
          </cell>
        </row>
        <row r="41">
          <cell r="A41" t="str">
            <v>15-3</v>
          </cell>
          <cell r="B41">
            <v>5057</v>
          </cell>
          <cell r="C41">
            <v>9</v>
          </cell>
          <cell r="D41" t="str">
            <v>A</v>
          </cell>
          <cell r="E41">
            <v>15</v>
          </cell>
          <cell r="F41" t="str">
            <v>Z</v>
          </cell>
          <cell r="G41">
            <v>3</v>
          </cell>
          <cell r="H41" t="str">
            <v>C5709A-15Z-3</v>
          </cell>
          <cell r="I41">
            <v>0.65</v>
          </cell>
          <cell r="J41">
            <v>28.274999999999999</v>
          </cell>
        </row>
        <row r="42">
          <cell r="A42" t="str">
            <v>15-4</v>
          </cell>
          <cell r="B42">
            <v>5057</v>
          </cell>
          <cell r="C42">
            <v>9</v>
          </cell>
          <cell r="D42" t="str">
            <v>A</v>
          </cell>
          <cell r="E42">
            <v>15</v>
          </cell>
          <cell r="F42" t="str">
            <v>Z</v>
          </cell>
          <cell r="G42">
            <v>4</v>
          </cell>
          <cell r="H42" t="str">
            <v>C5709A-15Z-4</v>
          </cell>
          <cell r="I42">
            <v>0.91</v>
          </cell>
          <cell r="J42">
            <v>28.925000000000001</v>
          </cell>
        </row>
        <row r="43">
          <cell r="A43" t="str">
            <v>16-1</v>
          </cell>
          <cell r="B43">
            <v>5057</v>
          </cell>
          <cell r="C43">
            <v>9</v>
          </cell>
          <cell r="D43" t="str">
            <v>A</v>
          </cell>
          <cell r="E43">
            <v>16</v>
          </cell>
          <cell r="F43" t="str">
            <v>Z</v>
          </cell>
          <cell r="G43">
            <v>1</v>
          </cell>
          <cell r="H43" t="str">
            <v>C5709A-16Z-1</v>
          </cell>
          <cell r="I43">
            <v>0.52</v>
          </cell>
          <cell r="J43">
            <v>29.7</v>
          </cell>
        </row>
        <row r="44">
          <cell r="A44" t="str">
            <v>16-2</v>
          </cell>
          <cell r="B44">
            <v>5057</v>
          </cell>
          <cell r="C44">
            <v>9</v>
          </cell>
          <cell r="D44" t="str">
            <v>A</v>
          </cell>
          <cell r="E44">
            <v>16</v>
          </cell>
          <cell r="F44" t="str">
            <v>Z</v>
          </cell>
          <cell r="G44">
            <v>2</v>
          </cell>
          <cell r="H44" t="str">
            <v>C5709A-16Z-2</v>
          </cell>
          <cell r="I44">
            <v>0.90500000000000003</v>
          </cell>
          <cell r="J44">
            <v>30.22</v>
          </cell>
        </row>
        <row r="45">
          <cell r="A45" t="str">
            <v>16-3</v>
          </cell>
          <cell r="B45">
            <v>5057</v>
          </cell>
          <cell r="C45">
            <v>9</v>
          </cell>
          <cell r="D45" t="str">
            <v>A</v>
          </cell>
          <cell r="E45">
            <v>16</v>
          </cell>
          <cell r="F45" t="str">
            <v>Z</v>
          </cell>
          <cell r="G45">
            <v>3</v>
          </cell>
          <cell r="H45" t="str">
            <v>C5709A-16Z-3</v>
          </cell>
          <cell r="I45">
            <v>0.84499999999999997</v>
          </cell>
          <cell r="J45">
            <v>31.125</v>
          </cell>
        </row>
        <row r="46">
          <cell r="A46" t="str">
            <v>16-4</v>
          </cell>
          <cell r="B46">
            <v>5057</v>
          </cell>
          <cell r="C46">
            <v>9</v>
          </cell>
          <cell r="D46" t="str">
            <v>A</v>
          </cell>
          <cell r="E46">
            <v>16</v>
          </cell>
          <cell r="F46" t="str">
            <v>Z</v>
          </cell>
          <cell r="G46">
            <v>4</v>
          </cell>
          <cell r="H46" t="str">
            <v>C5709A-16Z-4</v>
          </cell>
          <cell r="I46">
            <v>0.87</v>
          </cell>
          <cell r="J46">
            <v>31.97</v>
          </cell>
        </row>
        <row r="47">
          <cell r="A47" t="str">
            <v>17-1</v>
          </cell>
          <cell r="B47">
            <v>5057</v>
          </cell>
          <cell r="C47">
            <v>9</v>
          </cell>
          <cell r="D47" t="str">
            <v>A</v>
          </cell>
          <cell r="E47">
            <v>17</v>
          </cell>
          <cell r="F47" t="str">
            <v>Z</v>
          </cell>
          <cell r="G47">
            <v>1</v>
          </cell>
          <cell r="H47" t="str">
            <v>C5709A-17Z-1</v>
          </cell>
          <cell r="I47">
            <v>0.85499999999999998</v>
          </cell>
          <cell r="J47">
            <v>32.700000000000003</v>
          </cell>
        </row>
        <row r="48">
          <cell r="A48" t="str">
            <v>17-2</v>
          </cell>
          <cell r="B48">
            <v>5057</v>
          </cell>
          <cell r="C48">
            <v>9</v>
          </cell>
          <cell r="D48" t="str">
            <v>A</v>
          </cell>
          <cell r="E48">
            <v>17</v>
          </cell>
          <cell r="F48" t="str">
            <v>Z</v>
          </cell>
          <cell r="G48">
            <v>2</v>
          </cell>
          <cell r="H48" t="str">
            <v>C5709A-17Z-2</v>
          </cell>
          <cell r="I48">
            <v>0.76</v>
          </cell>
          <cell r="J48">
            <v>33.555</v>
          </cell>
        </row>
        <row r="49">
          <cell r="A49" t="str">
            <v>17-3</v>
          </cell>
          <cell r="B49">
            <v>5057</v>
          </cell>
          <cell r="C49">
            <v>9</v>
          </cell>
          <cell r="D49" t="str">
            <v>A</v>
          </cell>
          <cell r="E49">
            <v>17</v>
          </cell>
          <cell r="F49" t="str">
            <v>Z</v>
          </cell>
          <cell r="G49">
            <v>3</v>
          </cell>
          <cell r="H49" t="str">
            <v>C5709A-17Z-3</v>
          </cell>
          <cell r="I49">
            <v>0.76</v>
          </cell>
          <cell r="J49">
            <v>34.314999999999998</v>
          </cell>
        </row>
        <row r="50">
          <cell r="A50" t="str">
            <v>17-4</v>
          </cell>
          <cell r="B50">
            <v>5057</v>
          </cell>
          <cell r="C50">
            <v>9</v>
          </cell>
          <cell r="D50" t="str">
            <v>A</v>
          </cell>
          <cell r="E50">
            <v>17</v>
          </cell>
          <cell r="F50" t="str">
            <v>Z</v>
          </cell>
          <cell r="G50">
            <v>4</v>
          </cell>
          <cell r="H50" t="str">
            <v>C5709A-17Z-4</v>
          </cell>
          <cell r="I50">
            <v>0.61499999999999999</v>
          </cell>
          <cell r="J50">
            <v>35.075000000000003</v>
          </cell>
        </row>
        <row r="51">
          <cell r="A51" t="str">
            <v>18-1</v>
          </cell>
          <cell r="B51">
            <v>5057</v>
          </cell>
          <cell r="C51">
            <v>9</v>
          </cell>
          <cell r="D51" t="str">
            <v>A</v>
          </cell>
          <cell r="E51">
            <v>18</v>
          </cell>
          <cell r="F51" t="str">
            <v>Z</v>
          </cell>
          <cell r="G51">
            <v>1</v>
          </cell>
          <cell r="H51" t="str">
            <v>C5709A-18Z-1</v>
          </cell>
          <cell r="I51">
            <v>0.70499999999999996</v>
          </cell>
          <cell r="J51">
            <v>35.700000000000003</v>
          </cell>
        </row>
        <row r="52">
          <cell r="A52" t="str">
            <v>18-2</v>
          </cell>
          <cell r="B52">
            <v>5057</v>
          </cell>
          <cell r="C52">
            <v>9</v>
          </cell>
          <cell r="D52" t="str">
            <v>A</v>
          </cell>
          <cell r="E52">
            <v>18</v>
          </cell>
          <cell r="F52" t="str">
            <v>Z</v>
          </cell>
          <cell r="G52">
            <v>2</v>
          </cell>
          <cell r="H52" t="str">
            <v>C5709A-18Z-2</v>
          </cell>
          <cell r="I52">
            <v>0.73</v>
          </cell>
          <cell r="J52">
            <v>36.405000000000001</v>
          </cell>
        </row>
        <row r="53">
          <cell r="A53" t="str">
            <v>18-3</v>
          </cell>
          <cell r="B53">
            <v>5057</v>
          </cell>
          <cell r="C53">
            <v>9</v>
          </cell>
          <cell r="D53" t="str">
            <v>A</v>
          </cell>
          <cell r="E53">
            <v>18</v>
          </cell>
          <cell r="F53" t="str">
            <v>Z</v>
          </cell>
          <cell r="G53">
            <v>3</v>
          </cell>
          <cell r="H53" t="str">
            <v>C5709A-18Z-3</v>
          </cell>
          <cell r="I53">
            <v>0.91500000000000004</v>
          </cell>
          <cell r="J53">
            <v>37.134999999999998</v>
          </cell>
        </row>
        <row r="54">
          <cell r="A54" t="str">
            <v>18-4</v>
          </cell>
          <cell r="B54">
            <v>5057</v>
          </cell>
          <cell r="C54">
            <v>9</v>
          </cell>
          <cell r="D54" t="str">
            <v>A</v>
          </cell>
          <cell r="E54">
            <v>18</v>
          </cell>
          <cell r="F54" t="str">
            <v>Z</v>
          </cell>
          <cell r="G54">
            <v>4</v>
          </cell>
          <cell r="H54" t="str">
            <v>C5709A-18Z-4</v>
          </cell>
          <cell r="I54">
            <v>0.83</v>
          </cell>
          <cell r="J54">
            <v>38.049999999999997</v>
          </cell>
        </row>
        <row r="55">
          <cell r="A55" t="str">
            <v>19-1</v>
          </cell>
          <cell r="B55">
            <v>5057</v>
          </cell>
          <cell r="C55">
            <v>9</v>
          </cell>
          <cell r="D55" t="str">
            <v>A</v>
          </cell>
          <cell r="E55">
            <v>19</v>
          </cell>
          <cell r="F55" t="str">
            <v>Z</v>
          </cell>
          <cell r="G55">
            <v>1</v>
          </cell>
          <cell r="H55" t="str">
            <v>C5709A-19Z-1</v>
          </cell>
          <cell r="I55">
            <v>0.54500000000000004</v>
          </cell>
          <cell r="J55">
            <v>38.700000000000003</v>
          </cell>
        </row>
        <row r="56">
          <cell r="A56" t="str">
            <v>19-2</v>
          </cell>
          <cell r="B56">
            <v>5057</v>
          </cell>
          <cell r="C56">
            <v>9</v>
          </cell>
          <cell r="D56" t="str">
            <v>A</v>
          </cell>
          <cell r="E56">
            <v>19</v>
          </cell>
          <cell r="F56" t="str">
            <v>Z</v>
          </cell>
          <cell r="G56">
            <v>2</v>
          </cell>
          <cell r="H56" t="str">
            <v>C5709A-19Z-2</v>
          </cell>
          <cell r="I56">
            <v>0.95</v>
          </cell>
          <cell r="J56">
            <v>39.244999999999997</v>
          </cell>
        </row>
        <row r="57">
          <cell r="A57" t="str">
            <v>19-3</v>
          </cell>
          <cell r="B57">
            <v>5057</v>
          </cell>
          <cell r="C57">
            <v>9</v>
          </cell>
          <cell r="D57" t="str">
            <v>A</v>
          </cell>
          <cell r="E57">
            <v>19</v>
          </cell>
          <cell r="F57" t="str">
            <v>Z</v>
          </cell>
          <cell r="G57">
            <v>3</v>
          </cell>
          <cell r="H57" t="str">
            <v>C5709A-19Z-3</v>
          </cell>
          <cell r="I57">
            <v>0.62</v>
          </cell>
          <cell r="J57">
            <v>40.195</v>
          </cell>
        </row>
        <row r="58">
          <cell r="A58" t="str">
            <v>19-4</v>
          </cell>
          <cell r="B58">
            <v>5057</v>
          </cell>
          <cell r="C58">
            <v>9</v>
          </cell>
          <cell r="D58" t="str">
            <v>A</v>
          </cell>
          <cell r="E58">
            <v>19</v>
          </cell>
          <cell r="F58" t="str">
            <v>Z</v>
          </cell>
          <cell r="G58">
            <v>4</v>
          </cell>
          <cell r="H58" t="str">
            <v>C5709A-19Z-4</v>
          </cell>
          <cell r="I58">
            <v>0.82499999999999996</v>
          </cell>
          <cell r="J58">
            <v>40.814999999999998</v>
          </cell>
        </row>
        <row r="59">
          <cell r="A59" t="str">
            <v>20-1</v>
          </cell>
          <cell r="B59">
            <v>5057</v>
          </cell>
          <cell r="C59">
            <v>9</v>
          </cell>
          <cell r="D59" t="str">
            <v>A</v>
          </cell>
          <cell r="E59">
            <v>20</v>
          </cell>
          <cell r="F59" t="str">
            <v>Z</v>
          </cell>
          <cell r="G59">
            <v>1</v>
          </cell>
          <cell r="H59" t="str">
            <v>C5709A-20Z-1</v>
          </cell>
          <cell r="I59">
            <v>0.98499999999999999</v>
          </cell>
          <cell r="J59">
            <v>41.7</v>
          </cell>
        </row>
        <row r="60">
          <cell r="A60" t="str">
            <v>20-2</v>
          </cell>
          <cell r="B60">
            <v>5057</v>
          </cell>
          <cell r="C60">
            <v>9</v>
          </cell>
          <cell r="D60" t="str">
            <v>A</v>
          </cell>
          <cell r="E60">
            <v>20</v>
          </cell>
          <cell r="F60" t="str">
            <v>Z</v>
          </cell>
          <cell r="G60">
            <v>2</v>
          </cell>
          <cell r="H60" t="str">
            <v>C5709A-20Z-2</v>
          </cell>
          <cell r="I60">
            <v>0.68</v>
          </cell>
          <cell r="J60">
            <v>42.685000000000002</v>
          </cell>
        </row>
        <row r="61">
          <cell r="A61" t="str">
            <v>20-3</v>
          </cell>
          <cell r="B61">
            <v>5057</v>
          </cell>
          <cell r="C61">
            <v>9</v>
          </cell>
          <cell r="D61" t="str">
            <v>A</v>
          </cell>
          <cell r="E61">
            <v>20</v>
          </cell>
          <cell r="F61" t="str">
            <v>Z</v>
          </cell>
          <cell r="G61">
            <v>3</v>
          </cell>
          <cell r="H61" t="str">
            <v>C5709A-20Z-3</v>
          </cell>
          <cell r="I61">
            <v>0.80500000000000005</v>
          </cell>
          <cell r="J61">
            <v>43.365000000000002</v>
          </cell>
        </row>
        <row r="62">
          <cell r="A62" t="str">
            <v>20-4</v>
          </cell>
          <cell r="B62">
            <v>5057</v>
          </cell>
          <cell r="C62">
            <v>9</v>
          </cell>
          <cell r="D62" t="str">
            <v>A</v>
          </cell>
          <cell r="E62">
            <v>20</v>
          </cell>
          <cell r="F62" t="str">
            <v>Z</v>
          </cell>
          <cell r="G62">
            <v>4</v>
          </cell>
          <cell r="H62" t="str">
            <v>C5709A-20Z-4</v>
          </cell>
          <cell r="I62">
            <v>0.71499999999999997</v>
          </cell>
          <cell r="J62">
            <v>44.17</v>
          </cell>
        </row>
        <row r="63">
          <cell r="A63" t="str">
            <v>21-1</v>
          </cell>
          <cell r="B63">
            <v>5057</v>
          </cell>
          <cell r="C63">
            <v>9</v>
          </cell>
          <cell r="D63" t="str">
            <v>A</v>
          </cell>
          <cell r="E63">
            <v>21</v>
          </cell>
          <cell r="F63" t="str">
            <v>Z</v>
          </cell>
          <cell r="G63">
            <v>1</v>
          </cell>
          <cell r="H63" t="str">
            <v>C5709A-21Z-1</v>
          </cell>
          <cell r="I63">
            <v>0.30499999999999999</v>
          </cell>
          <cell r="J63">
            <v>44.7</v>
          </cell>
        </row>
        <row r="64">
          <cell r="A64" t="str">
            <v>22-1</v>
          </cell>
          <cell r="B64">
            <v>5057</v>
          </cell>
          <cell r="C64">
            <v>9</v>
          </cell>
          <cell r="D64" t="str">
            <v>A</v>
          </cell>
          <cell r="E64">
            <v>22</v>
          </cell>
          <cell r="F64" t="str">
            <v>Z</v>
          </cell>
          <cell r="G64">
            <v>1</v>
          </cell>
          <cell r="H64" t="str">
            <v>C5709A-22Z-1</v>
          </cell>
          <cell r="I64">
            <v>0.95499999999999996</v>
          </cell>
          <cell r="J64">
            <v>45</v>
          </cell>
        </row>
        <row r="65">
          <cell r="A65" t="str">
            <v>22-2</v>
          </cell>
          <cell r="B65">
            <v>5057</v>
          </cell>
          <cell r="C65">
            <v>9</v>
          </cell>
          <cell r="D65" t="str">
            <v>A</v>
          </cell>
          <cell r="E65">
            <v>22</v>
          </cell>
          <cell r="F65" t="str">
            <v>Z</v>
          </cell>
          <cell r="G65">
            <v>2</v>
          </cell>
          <cell r="H65" t="str">
            <v>C5709A-22Z-2</v>
          </cell>
          <cell r="I65">
            <v>0.97499999999999998</v>
          </cell>
          <cell r="J65">
            <v>45.954999999999998</v>
          </cell>
        </row>
        <row r="66">
          <cell r="A66" t="str">
            <v>22-3</v>
          </cell>
          <cell r="B66">
            <v>5057</v>
          </cell>
          <cell r="C66">
            <v>9</v>
          </cell>
          <cell r="D66" t="str">
            <v>A</v>
          </cell>
          <cell r="E66">
            <v>22</v>
          </cell>
          <cell r="F66" t="str">
            <v>Z</v>
          </cell>
          <cell r="G66">
            <v>3</v>
          </cell>
          <cell r="H66" t="str">
            <v>C5709A-22Z-3</v>
          </cell>
          <cell r="I66">
            <v>0.93500000000000005</v>
          </cell>
          <cell r="J66">
            <v>46.93</v>
          </cell>
        </row>
        <row r="67">
          <cell r="A67" t="str">
            <v>23-1</v>
          </cell>
          <cell r="B67">
            <v>5057</v>
          </cell>
          <cell r="C67">
            <v>9</v>
          </cell>
          <cell r="D67" t="str">
            <v>A</v>
          </cell>
          <cell r="E67">
            <v>23</v>
          </cell>
          <cell r="F67" t="str">
            <v>Z</v>
          </cell>
          <cell r="G67">
            <v>1</v>
          </cell>
          <cell r="H67" t="str">
            <v>C5709A-23Z-1</v>
          </cell>
          <cell r="I67">
            <v>0.90500000000000003</v>
          </cell>
          <cell r="J67">
            <v>47.7</v>
          </cell>
        </row>
        <row r="68">
          <cell r="A68" t="str">
            <v>23-2</v>
          </cell>
          <cell r="B68">
            <v>5057</v>
          </cell>
          <cell r="C68">
            <v>9</v>
          </cell>
          <cell r="D68" t="str">
            <v>A</v>
          </cell>
          <cell r="E68">
            <v>23</v>
          </cell>
          <cell r="F68" t="str">
            <v>Z</v>
          </cell>
          <cell r="G68">
            <v>2</v>
          </cell>
          <cell r="H68" t="str">
            <v>C5709A-23Z-2</v>
          </cell>
          <cell r="I68">
            <v>0.81499999999999995</v>
          </cell>
          <cell r="J68">
            <v>48.604999999999997</v>
          </cell>
        </row>
        <row r="69">
          <cell r="A69" t="str">
            <v>23-3</v>
          </cell>
          <cell r="B69">
            <v>5057</v>
          </cell>
          <cell r="C69">
            <v>9</v>
          </cell>
          <cell r="D69" t="str">
            <v>A</v>
          </cell>
          <cell r="E69">
            <v>23</v>
          </cell>
          <cell r="F69" t="str">
            <v>Z</v>
          </cell>
          <cell r="G69">
            <v>3</v>
          </cell>
          <cell r="H69" t="str">
            <v>C5709A-23Z-3</v>
          </cell>
          <cell r="I69">
            <v>0.59</v>
          </cell>
          <cell r="J69">
            <v>49.42</v>
          </cell>
        </row>
        <row r="70">
          <cell r="A70" t="str">
            <v>23-4</v>
          </cell>
          <cell r="B70">
            <v>5057</v>
          </cell>
          <cell r="C70">
            <v>9</v>
          </cell>
          <cell r="D70" t="str">
            <v>A</v>
          </cell>
          <cell r="E70">
            <v>23</v>
          </cell>
          <cell r="F70" t="str">
            <v>Z</v>
          </cell>
          <cell r="G70">
            <v>4</v>
          </cell>
          <cell r="H70" t="str">
            <v>C5709A-23Z-4</v>
          </cell>
          <cell r="I70">
            <v>0.66500000000000004</v>
          </cell>
          <cell r="J70">
            <v>50.01</v>
          </cell>
        </row>
        <row r="71">
          <cell r="A71" t="str">
            <v>24-1</v>
          </cell>
          <cell r="B71">
            <v>5057</v>
          </cell>
          <cell r="C71">
            <v>9</v>
          </cell>
          <cell r="D71" t="str">
            <v>A</v>
          </cell>
          <cell r="E71">
            <v>24</v>
          </cell>
          <cell r="F71" t="str">
            <v>Z</v>
          </cell>
          <cell r="G71">
            <v>1</v>
          </cell>
          <cell r="H71" t="str">
            <v>C5709A-24Z-1</v>
          </cell>
          <cell r="I71">
            <v>0.82</v>
          </cell>
          <cell r="J71">
            <v>50.7</v>
          </cell>
        </row>
        <row r="72">
          <cell r="A72" t="str">
            <v>24-2</v>
          </cell>
          <cell r="B72">
            <v>5057</v>
          </cell>
          <cell r="C72">
            <v>9</v>
          </cell>
          <cell r="D72" t="str">
            <v>A</v>
          </cell>
          <cell r="E72">
            <v>24</v>
          </cell>
          <cell r="F72" t="str">
            <v>Z</v>
          </cell>
          <cell r="G72">
            <v>2</v>
          </cell>
          <cell r="H72" t="str">
            <v>C5709A-24Z-2</v>
          </cell>
          <cell r="I72">
            <v>0.48</v>
          </cell>
          <cell r="J72">
            <v>51.52</v>
          </cell>
        </row>
        <row r="73">
          <cell r="A73" t="str">
            <v>24-3</v>
          </cell>
          <cell r="B73">
            <v>5057</v>
          </cell>
          <cell r="C73">
            <v>9</v>
          </cell>
          <cell r="D73" t="str">
            <v>A</v>
          </cell>
          <cell r="E73">
            <v>24</v>
          </cell>
          <cell r="F73" t="str">
            <v>Z</v>
          </cell>
          <cell r="G73">
            <v>3</v>
          </cell>
          <cell r="H73" t="str">
            <v>C5709A-24Z-3</v>
          </cell>
          <cell r="I73">
            <v>0.95</v>
          </cell>
          <cell r="J73">
            <v>52</v>
          </cell>
        </row>
        <row r="74">
          <cell r="A74" t="str">
            <v>24-4</v>
          </cell>
          <cell r="B74">
            <v>5057</v>
          </cell>
          <cell r="C74">
            <v>9</v>
          </cell>
          <cell r="D74" t="str">
            <v>A</v>
          </cell>
          <cell r="E74">
            <v>24</v>
          </cell>
          <cell r="F74" t="str">
            <v>Z</v>
          </cell>
          <cell r="G74">
            <v>4</v>
          </cell>
          <cell r="H74" t="str">
            <v>C5709A-24Z-4</v>
          </cell>
          <cell r="I74">
            <v>0.85</v>
          </cell>
          <cell r="J74">
            <v>52.95</v>
          </cell>
        </row>
        <row r="75">
          <cell r="A75" t="str">
            <v>25-1</v>
          </cell>
          <cell r="B75">
            <v>5057</v>
          </cell>
          <cell r="C75">
            <v>9</v>
          </cell>
          <cell r="D75" t="str">
            <v>A</v>
          </cell>
          <cell r="E75">
            <v>25</v>
          </cell>
          <cell r="F75" t="str">
            <v>Z</v>
          </cell>
          <cell r="G75">
            <v>1</v>
          </cell>
          <cell r="H75" t="str">
            <v>C5709A-25Z-1</v>
          </cell>
          <cell r="I75">
            <v>1</v>
          </cell>
          <cell r="J75">
            <v>53.7</v>
          </cell>
        </row>
        <row r="76">
          <cell r="A76" t="str">
            <v>25-2</v>
          </cell>
          <cell r="B76">
            <v>5057</v>
          </cell>
          <cell r="C76">
            <v>9</v>
          </cell>
          <cell r="D76" t="str">
            <v>A</v>
          </cell>
          <cell r="E76">
            <v>25</v>
          </cell>
          <cell r="F76" t="str">
            <v>Z</v>
          </cell>
          <cell r="G76">
            <v>2</v>
          </cell>
          <cell r="H76" t="str">
            <v>C5709A-25Z-2</v>
          </cell>
          <cell r="I76">
            <v>0.73</v>
          </cell>
          <cell r="J76">
            <v>54.7</v>
          </cell>
        </row>
        <row r="77">
          <cell r="A77" t="str">
            <v>25-3</v>
          </cell>
          <cell r="B77">
            <v>5057</v>
          </cell>
          <cell r="C77">
            <v>9</v>
          </cell>
          <cell r="D77" t="str">
            <v>A</v>
          </cell>
          <cell r="E77">
            <v>25</v>
          </cell>
          <cell r="F77" t="str">
            <v>Z</v>
          </cell>
          <cell r="G77">
            <v>3</v>
          </cell>
          <cell r="H77" t="str">
            <v>C5709A-25Z-3</v>
          </cell>
          <cell r="I77">
            <v>0.63</v>
          </cell>
          <cell r="J77">
            <v>55.43</v>
          </cell>
        </row>
        <row r="78">
          <cell r="A78" t="str">
            <v>25-4</v>
          </cell>
          <cell r="B78">
            <v>5057</v>
          </cell>
          <cell r="C78">
            <v>9</v>
          </cell>
          <cell r="D78" t="str">
            <v>A</v>
          </cell>
          <cell r="E78">
            <v>25</v>
          </cell>
          <cell r="F78" t="str">
            <v>Z</v>
          </cell>
          <cell r="G78">
            <v>4</v>
          </cell>
          <cell r="H78" t="str">
            <v>C5709A-25Z-4</v>
          </cell>
          <cell r="I78">
            <v>0.82</v>
          </cell>
          <cell r="J78">
            <v>56.06</v>
          </cell>
        </row>
        <row r="79">
          <cell r="A79" t="str">
            <v>26-1</v>
          </cell>
          <cell r="B79">
            <v>5057</v>
          </cell>
          <cell r="C79">
            <v>9</v>
          </cell>
          <cell r="D79" t="str">
            <v>A</v>
          </cell>
          <cell r="E79">
            <v>26</v>
          </cell>
          <cell r="F79" t="str">
            <v>Z</v>
          </cell>
          <cell r="G79">
            <v>1</v>
          </cell>
          <cell r="H79" t="str">
            <v>C5709A-26Z-1</v>
          </cell>
          <cell r="I79">
            <v>0.88</v>
          </cell>
          <cell r="J79">
            <v>56.7</v>
          </cell>
        </row>
        <row r="80">
          <cell r="A80" t="str">
            <v>26-2</v>
          </cell>
          <cell r="B80">
            <v>5057</v>
          </cell>
          <cell r="C80">
            <v>9</v>
          </cell>
          <cell r="D80" t="str">
            <v>A</v>
          </cell>
          <cell r="E80">
            <v>26</v>
          </cell>
          <cell r="F80" t="str">
            <v>Z</v>
          </cell>
          <cell r="G80">
            <v>2</v>
          </cell>
          <cell r="H80" t="str">
            <v>C5709A-26Z-2</v>
          </cell>
          <cell r="I80">
            <v>0.76</v>
          </cell>
          <cell r="J80">
            <v>57.58</v>
          </cell>
        </row>
        <row r="81">
          <cell r="A81" t="str">
            <v>26-3</v>
          </cell>
          <cell r="B81">
            <v>5057</v>
          </cell>
          <cell r="C81">
            <v>9</v>
          </cell>
          <cell r="D81" t="str">
            <v>A</v>
          </cell>
          <cell r="E81">
            <v>26</v>
          </cell>
          <cell r="F81" t="str">
            <v>Z</v>
          </cell>
          <cell r="G81">
            <v>3</v>
          </cell>
          <cell r="H81" t="str">
            <v>C5709A-26Z-3</v>
          </cell>
          <cell r="I81">
            <v>0.83499999999999996</v>
          </cell>
          <cell r="J81">
            <v>58.34</v>
          </cell>
        </row>
        <row r="82">
          <cell r="A82" t="str">
            <v>26-4</v>
          </cell>
          <cell r="B82">
            <v>5057</v>
          </cell>
          <cell r="C82">
            <v>9</v>
          </cell>
          <cell r="D82" t="str">
            <v>A</v>
          </cell>
          <cell r="E82">
            <v>26</v>
          </cell>
          <cell r="F82" t="str">
            <v>Z</v>
          </cell>
          <cell r="G82">
            <v>4</v>
          </cell>
          <cell r="H82" t="str">
            <v>C5709A-26Z-4</v>
          </cell>
          <cell r="I82">
            <v>0.78</v>
          </cell>
          <cell r="J82">
            <v>59.174999999999997</v>
          </cell>
        </row>
        <row r="83">
          <cell r="A83" t="str">
            <v>27-1</v>
          </cell>
          <cell r="B83">
            <v>5057</v>
          </cell>
          <cell r="C83">
            <v>9</v>
          </cell>
          <cell r="D83" t="str">
            <v>A</v>
          </cell>
          <cell r="E83">
            <v>27</v>
          </cell>
          <cell r="F83" t="str">
            <v>Z</v>
          </cell>
          <cell r="G83">
            <v>1</v>
          </cell>
          <cell r="H83" t="str">
            <v>C5709A-27Z-1</v>
          </cell>
          <cell r="I83">
            <v>0.88500000000000001</v>
          </cell>
          <cell r="J83">
            <v>59.7</v>
          </cell>
        </row>
        <row r="84">
          <cell r="A84" t="str">
            <v>27-2</v>
          </cell>
          <cell r="B84">
            <v>5057</v>
          </cell>
          <cell r="C84">
            <v>9</v>
          </cell>
          <cell r="D84" t="str">
            <v>A</v>
          </cell>
          <cell r="E84">
            <v>27</v>
          </cell>
          <cell r="F84" t="str">
            <v>Z</v>
          </cell>
          <cell r="G84">
            <v>2</v>
          </cell>
          <cell r="H84" t="str">
            <v>C5709A-27Z-2</v>
          </cell>
          <cell r="I84">
            <v>0.85</v>
          </cell>
          <cell r="J84">
            <v>60.585000000000001</v>
          </cell>
        </row>
        <row r="85">
          <cell r="A85" t="str">
            <v>27-3</v>
          </cell>
          <cell r="B85">
            <v>5057</v>
          </cell>
          <cell r="C85">
            <v>9</v>
          </cell>
          <cell r="D85" t="str">
            <v>A</v>
          </cell>
          <cell r="E85">
            <v>27</v>
          </cell>
          <cell r="F85" t="str">
            <v>Z</v>
          </cell>
          <cell r="G85">
            <v>3</v>
          </cell>
          <cell r="H85" t="str">
            <v>C5709A-27Z-3</v>
          </cell>
          <cell r="I85">
            <v>0.68</v>
          </cell>
          <cell r="J85">
            <v>61.435000000000002</v>
          </cell>
        </row>
        <row r="86">
          <cell r="A86" t="str">
            <v>27-4</v>
          </cell>
          <cell r="B86">
            <v>5057</v>
          </cell>
          <cell r="C86">
            <v>9</v>
          </cell>
          <cell r="D86" t="str">
            <v>A</v>
          </cell>
          <cell r="E86">
            <v>27</v>
          </cell>
          <cell r="F86" t="str">
            <v>Z</v>
          </cell>
          <cell r="G86">
            <v>4</v>
          </cell>
          <cell r="H86" t="str">
            <v>C5709A-27Z-4</v>
          </cell>
          <cell r="I86">
            <v>0.755</v>
          </cell>
          <cell r="J86">
            <v>62.115000000000002</v>
          </cell>
        </row>
        <row r="87">
          <cell r="A87" t="str">
            <v>28-1</v>
          </cell>
          <cell r="B87">
            <v>5057</v>
          </cell>
          <cell r="C87">
            <v>9</v>
          </cell>
          <cell r="D87" t="str">
            <v>A</v>
          </cell>
          <cell r="E87">
            <v>28</v>
          </cell>
          <cell r="F87" t="str">
            <v>Z</v>
          </cell>
          <cell r="G87">
            <v>1</v>
          </cell>
          <cell r="H87" t="str">
            <v>C5709A-28Z-1</v>
          </cell>
          <cell r="I87">
            <v>0.97</v>
          </cell>
          <cell r="J87">
            <v>62.7</v>
          </cell>
        </row>
        <row r="88">
          <cell r="A88" t="str">
            <v>28-2</v>
          </cell>
          <cell r="B88">
            <v>5057</v>
          </cell>
          <cell r="C88">
            <v>9</v>
          </cell>
          <cell r="D88" t="str">
            <v>A</v>
          </cell>
          <cell r="E88">
            <v>28</v>
          </cell>
          <cell r="F88" t="str">
            <v>Z</v>
          </cell>
          <cell r="G88">
            <v>2</v>
          </cell>
          <cell r="H88" t="str">
            <v>C5709A-28Z-2</v>
          </cell>
          <cell r="I88">
            <v>0.745</v>
          </cell>
          <cell r="J88">
            <v>63.67</v>
          </cell>
        </row>
        <row r="89">
          <cell r="A89" t="str">
            <v>28-3</v>
          </cell>
          <cell r="B89">
            <v>5057</v>
          </cell>
          <cell r="C89">
            <v>9</v>
          </cell>
          <cell r="D89" t="str">
            <v>A</v>
          </cell>
          <cell r="E89">
            <v>28</v>
          </cell>
          <cell r="F89" t="str">
            <v>Z</v>
          </cell>
          <cell r="G89">
            <v>3</v>
          </cell>
          <cell r="H89" t="str">
            <v>C5709A-28Z-3</v>
          </cell>
          <cell r="I89">
            <v>0.86499999999999999</v>
          </cell>
          <cell r="J89">
            <v>64.415000000000006</v>
          </cell>
        </row>
        <row r="90">
          <cell r="A90" t="str">
            <v>28-4</v>
          </cell>
          <cell r="B90">
            <v>5057</v>
          </cell>
          <cell r="C90">
            <v>9</v>
          </cell>
          <cell r="D90" t="str">
            <v>A</v>
          </cell>
          <cell r="E90">
            <v>28</v>
          </cell>
          <cell r="F90" t="str">
            <v>Z</v>
          </cell>
          <cell r="G90">
            <v>4</v>
          </cell>
          <cell r="H90" t="str">
            <v>C5709A-28Z-4</v>
          </cell>
          <cell r="I90">
            <v>0.59499999999999997</v>
          </cell>
          <cell r="J90">
            <v>65.28</v>
          </cell>
        </row>
        <row r="91">
          <cell r="A91" t="str">
            <v>29-1</v>
          </cell>
          <cell r="B91">
            <v>5057</v>
          </cell>
          <cell r="C91">
            <v>9</v>
          </cell>
          <cell r="D91" t="str">
            <v>A</v>
          </cell>
          <cell r="E91">
            <v>29</v>
          </cell>
          <cell r="F91" t="str">
            <v>Z</v>
          </cell>
          <cell r="G91">
            <v>1</v>
          </cell>
          <cell r="H91" t="str">
            <v>C5709A-29Z-1</v>
          </cell>
          <cell r="I91">
            <v>0.44500000000000001</v>
          </cell>
          <cell r="J91">
            <v>65.7</v>
          </cell>
        </row>
        <row r="92">
          <cell r="A92" t="str">
            <v>30-1</v>
          </cell>
          <cell r="B92">
            <v>5057</v>
          </cell>
          <cell r="C92">
            <v>9</v>
          </cell>
          <cell r="D92" t="str">
            <v>A</v>
          </cell>
          <cell r="E92">
            <v>30</v>
          </cell>
          <cell r="F92" t="str">
            <v>Z</v>
          </cell>
          <cell r="G92">
            <v>1</v>
          </cell>
          <cell r="H92" t="str">
            <v>C5709A-30Z-1</v>
          </cell>
          <cell r="I92">
            <v>0.89500000000000002</v>
          </cell>
          <cell r="J92">
            <v>66.099999999999994</v>
          </cell>
        </row>
        <row r="93">
          <cell r="A93" t="str">
            <v>30-2</v>
          </cell>
          <cell r="B93">
            <v>5057</v>
          </cell>
          <cell r="C93">
            <v>9</v>
          </cell>
          <cell r="D93" t="str">
            <v>A</v>
          </cell>
          <cell r="E93">
            <v>30</v>
          </cell>
          <cell r="F93" t="str">
            <v>Z</v>
          </cell>
          <cell r="G93">
            <v>2</v>
          </cell>
          <cell r="H93" t="str">
            <v>C5709A-30Z-2</v>
          </cell>
          <cell r="I93">
            <v>0.91</v>
          </cell>
          <cell r="J93">
            <v>66.995000000000005</v>
          </cell>
        </row>
        <row r="94">
          <cell r="A94" t="str">
            <v>30-3</v>
          </cell>
          <cell r="B94">
            <v>5057</v>
          </cell>
          <cell r="C94">
            <v>9</v>
          </cell>
          <cell r="D94" t="str">
            <v>A</v>
          </cell>
          <cell r="E94">
            <v>30</v>
          </cell>
          <cell r="F94" t="str">
            <v>Z</v>
          </cell>
          <cell r="G94">
            <v>3</v>
          </cell>
          <cell r="H94" t="str">
            <v>C5709A-30Z-3</v>
          </cell>
          <cell r="I94">
            <v>0.82</v>
          </cell>
          <cell r="J94">
            <v>67.905000000000001</v>
          </cell>
        </row>
        <row r="95">
          <cell r="A95" t="str">
            <v>31-1</v>
          </cell>
          <cell r="B95">
            <v>5057</v>
          </cell>
          <cell r="C95">
            <v>9</v>
          </cell>
          <cell r="D95" t="str">
            <v>A</v>
          </cell>
          <cell r="E95">
            <v>31</v>
          </cell>
          <cell r="F95" t="str">
            <v>Z</v>
          </cell>
          <cell r="G95">
            <v>1</v>
          </cell>
          <cell r="H95" t="str">
            <v>C5709A-31Z-1</v>
          </cell>
          <cell r="I95">
            <v>0.83499999999999996</v>
          </cell>
          <cell r="J95">
            <v>68.7</v>
          </cell>
        </row>
        <row r="96">
          <cell r="A96" t="str">
            <v>31-2</v>
          </cell>
          <cell r="B96">
            <v>5057</v>
          </cell>
          <cell r="C96">
            <v>9</v>
          </cell>
          <cell r="D96" t="str">
            <v>A</v>
          </cell>
          <cell r="E96">
            <v>31</v>
          </cell>
          <cell r="F96" t="str">
            <v>Z</v>
          </cell>
          <cell r="G96">
            <v>2</v>
          </cell>
          <cell r="H96" t="str">
            <v>C5709A-31Z-2</v>
          </cell>
          <cell r="I96">
            <v>0.89</v>
          </cell>
          <cell r="J96">
            <v>69.534999999999997</v>
          </cell>
        </row>
        <row r="97">
          <cell r="A97" t="str">
            <v>31-3</v>
          </cell>
          <cell r="B97">
            <v>5057</v>
          </cell>
          <cell r="C97">
            <v>9</v>
          </cell>
          <cell r="D97" t="str">
            <v>A</v>
          </cell>
          <cell r="E97">
            <v>31</v>
          </cell>
          <cell r="F97" t="str">
            <v>Z</v>
          </cell>
          <cell r="G97">
            <v>3</v>
          </cell>
          <cell r="H97" t="str">
            <v>C5709A-31Z-3</v>
          </cell>
          <cell r="I97">
            <v>0.59499999999999997</v>
          </cell>
          <cell r="J97">
            <v>70.424999999999997</v>
          </cell>
        </row>
        <row r="98">
          <cell r="A98" t="str">
            <v>31-4</v>
          </cell>
          <cell r="B98">
            <v>5057</v>
          </cell>
          <cell r="C98">
            <v>9</v>
          </cell>
          <cell r="D98" t="str">
            <v>A</v>
          </cell>
          <cell r="E98">
            <v>31</v>
          </cell>
          <cell r="F98" t="str">
            <v>Z</v>
          </cell>
          <cell r="G98">
            <v>4</v>
          </cell>
          <cell r="H98" t="str">
            <v>C5709A-31Z-4</v>
          </cell>
          <cell r="I98">
            <v>0.79</v>
          </cell>
          <cell r="J98">
            <v>71.02</v>
          </cell>
        </row>
        <row r="99">
          <cell r="A99" t="str">
            <v>32-1</v>
          </cell>
          <cell r="B99">
            <v>5057</v>
          </cell>
          <cell r="C99">
            <v>9</v>
          </cell>
          <cell r="D99" t="str">
            <v>A</v>
          </cell>
          <cell r="E99">
            <v>32</v>
          </cell>
          <cell r="F99" t="str">
            <v>Z</v>
          </cell>
          <cell r="G99">
            <v>1</v>
          </cell>
          <cell r="H99" t="str">
            <v>C5709A-32Z-1</v>
          </cell>
          <cell r="I99">
            <v>0.94</v>
          </cell>
          <cell r="J99">
            <v>71.7</v>
          </cell>
        </row>
        <row r="100">
          <cell r="A100" t="str">
            <v>32-2</v>
          </cell>
          <cell r="B100">
            <v>5057</v>
          </cell>
          <cell r="C100">
            <v>9</v>
          </cell>
          <cell r="D100" t="str">
            <v>A</v>
          </cell>
          <cell r="E100">
            <v>32</v>
          </cell>
          <cell r="F100" t="str">
            <v>Z</v>
          </cell>
          <cell r="G100">
            <v>2</v>
          </cell>
          <cell r="H100" t="str">
            <v>C5709A-32Z-2</v>
          </cell>
          <cell r="I100">
            <v>0.68</v>
          </cell>
          <cell r="J100">
            <v>72.64</v>
          </cell>
        </row>
        <row r="101">
          <cell r="A101" t="str">
            <v>32-3</v>
          </cell>
          <cell r="B101">
            <v>5057</v>
          </cell>
          <cell r="C101">
            <v>9</v>
          </cell>
          <cell r="D101" t="str">
            <v>A</v>
          </cell>
          <cell r="E101">
            <v>32</v>
          </cell>
          <cell r="F101" t="str">
            <v>Z</v>
          </cell>
          <cell r="G101">
            <v>3</v>
          </cell>
          <cell r="H101" t="str">
            <v>C5709A-32Z-3</v>
          </cell>
          <cell r="I101">
            <v>0.63</v>
          </cell>
          <cell r="J101">
            <v>73.319999999999993</v>
          </cell>
        </row>
        <row r="102">
          <cell r="A102" t="str">
            <v>32-4</v>
          </cell>
          <cell r="B102">
            <v>5057</v>
          </cell>
          <cell r="C102">
            <v>9</v>
          </cell>
          <cell r="D102" t="str">
            <v>A</v>
          </cell>
          <cell r="E102">
            <v>32</v>
          </cell>
          <cell r="F102" t="str">
            <v>Z</v>
          </cell>
          <cell r="G102">
            <v>4</v>
          </cell>
          <cell r="H102" t="str">
            <v>C5709A-32Z-4</v>
          </cell>
          <cell r="I102">
            <v>0.92500000000000004</v>
          </cell>
          <cell r="J102">
            <v>73.95</v>
          </cell>
        </row>
        <row r="103">
          <cell r="A103" t="str">
            <v>33-1</v>
          </cell>
          <cell r="B103">
            <v>5057</v>
          </cell>
          <cell r="C103">
            <v>9</v>
          </cell>
          <cell r="D103" t="str">
            <v>A</v>
          </cell>
          <cell r="E103">
            <v>33</v>
          </cell>
          <cell r="F103" t="str">
            <v>Z</v>
          </cell>
          <cell r="G103">
            <v>1</v>
          </cell>
          <cell r="H103" t="str">
            <v>C5709A-33Z-1</v>
          </cell>
          <cell r="I103">
            <v>0.83</v>
          </cell>
          <cell r="J103">
            <v>74.7</v>
          </cell>
        </row>
        <row r="104">
          <cell r="A104" t="str">
            <v>33-2</v>
          </cell>
          <cell r="B104">
            <v>5057</v>
          </cell>
          <cell r="C104">
            <v>9</v>
          </cell>
          <cell r="D104" t="str">
            <v>A</v>
          </cell>
          <cell r="E104">
            <v>33</v>
          </cell>
          <cell r="F104" t="str">
            <v>Z</v>
          </cell>
          <cell r="G104">
            <v>2</v>
          </cell>
          <cell r="H104" t="str">
            <v>C5709A-33Z-2</v>
          </cell>
          <cell r="I104">
            <v>0.79500000000000004</v>
          </cell>
          <cell r="J104">
            <v>75.53</v>
          </cell>
        </row>
        <row r="105">
          <cell r="A105" t="str">
            <v>33-3</v>
          </cell>
          <cell r="B105">
            <v>5057</v>
          </cell>
          <cell r="C105">
            <v>9</v>
          </cell>
          <cell r="D105" t="str">
            <v>A</v>
          </cell>
          <cell r="E105">
            <v>33</v>
          </cell>
          <cell r="F105" t="str">
            <v>Z</v>
          </cell>
          <cell r="G105">
            <v>3</v>
          </cell>
          <cell r="H105" t="str">
            <v>C5709A-33Z-3</v>
          </cell>
          <cell r="I105">
            <v>0.73499999999999999</v>
          </cell>
          <cell r="J105">
            <v>76.325000000000003</v>
          </cell>
        </row>
        <row r="106">
          <cell r="A106" t="str">
            <v>33-4</v>
          </cell>
          <cell r="B106">
            <v>5057</v>
          </cell>
          <cell r="C106">
            <v>9</v>
          </cell>
          <cell r="D106" t="str">
            <v>A</v>
          </cell>
          <cell r="E106">
            <v>33</v>
          </cell>
          <cell r="F106" t="str">
            <v>Z</v>
          </cell>
          <cell r="G106">
            <v>4</v>
          </cell>
          <cell r="H106" t="str">
            <v>C5709A-33Z-4</v>
          </cell>
          <cell r="I106">
            <v>0.745</v>
          </cell>
          <cell r="J106">
            <v>77.06</v>
          </cell>
        </row>
        <row r="107">
          <cell r="A107" t="str">
            <v>34-1</v>
          </cell>
          <cell r="B107">
            <v>5057</v>
          </cell>
          <cell r="C107">
            <v>9</v>
          </cell>
          <cell r="D107" t="str">
            <v>A</v>
          </cell>
          <cell r="E107">
            <v>34</v>
          </cell>
          <cell r="F107" t="str">
            <v>Z</v>
          </cell>
          <cell r="G107">
            <v>1</v>
          </cell>
          <cell r="H107" t="str">
            <v>C5709A-34Z-1</v>
          </cell>
          <cell r="I107">
            <v>0.95</v>
          </cell>
          <cell r="J107">
            <v>77.7</v>
          </cell>
        </row>
        <row r="108">
          <cell r="A108" t="str">
            <v>34-2</v>
          </cell>
          <cell r="B108">
            <v>5057</v>
          </cell>
          <cell r="C108">
            <v>9</v>
          </cell>
          <cell r="D108" t="str">
            <v>A</v>
          </cell>
          <cell r="E108">
            <v>34</v>
          </cell>
          <cell r="F108" t="str">
            <v>Z</v>
          </cell>
          <cell r="G108">
            <v>2</v>
          </cell>
          <cell r="H108" t="str">
            <v>C5709A-34Z-2</v>
          </cell>
          <cell r="I108">
            <v>0.77</v>
          </cell>
          <cell r="J108">
            <v>78.650000000000006</v>
          </cell>
        </row>
        <row r="109">
          <cell r="A109" t="str">
            <v>34-3</v>
          </cell>
          <cell r="B109">
            <v>5057</v>
          </cell>
          <cell r="C109">
            <v>9</v>
          </cell>
          <cell r="D109" t="str">
            <v>A</v>
          </cell>
          <cell r="E109">
            <v>34</v>
          </cell>
          <cell r="F109" t="str">
            <v>Z</v>
          </cell>
          <cell r="G109">
            <v>3</v>
          </cell>
          <cell r="H109" t="str">
            <v>C5709A-34Z-3</v>
          </cell>
          <cell r="I109">
            <v>0.73</v>
          </cell>
          <cell r="J109">
            <v>79.42</v>
          </cell>
        </row>
        <row r="110">
          <cell r="A110" t="str">
            <v>35-1</v>
          </cell>
          <cell r="B110">
            <v>5057</v>
          </cell>
          <cell r="C110">
            <v>9</v>
          </cell>
          <cell r="D110" t="str">
            <v>A</v>
          </cell>
          <cell r="E110">
            <v>35</v>
          </cell>
          <cell r="F110" t="str">
            <v>Z</v>
          </cell>
          <cell r="G110">
            <v>1</v>
          </cell>
          <cell r="H110" t="str">
            <v>C5709A-35Z-1</v>
          </cell>
          <cell r="I110">
            <v>0.48</v>
          </cell>
          <cell r="J110">
            <v>80.3</v>
          </cell>
        </row>
        <row r="111">
          <cell r="A111" t="str">
            <v>36-1</v>
          </cell>
          <cell r="B111">
            <v>5057</v>
          </cell>
          <cell r="C111">
            <v>9</v>
          </cell>
          <cell r="D111" t="str">
            <v>A</v>
          </cell>
          <cell r="E111">
            <v>36</v>
          </cell>
          <cell r="F111" t="str">
            <v>Z</v>
          </cell>
          <cell r="G111">
            <v>1</v>
          </cell>
          <cell r="H111" t="str">
            <v>C5709A-36Z-1</v>
          </cell>
          <cell r="I111">
            <v>0.73</v>
          </cell>
          <cell r="J111">
            <v>80.7</v>
          </cell>
        </row>
        <row r="112">
          <cell r="A112" t="str">
            <v>36-2</v>
          </cell>
          <cell r="B112">
            <v>5057</v>
          </cell>
          <cell r="C112">
            <v>9</v>
          </cell>
          <cell r="D112" t="str">
            <v>A</v>
          </cell>
          <cell r="E112">
            <v>36</v>
          </cell>
          <cell r="F112" t="str">
            <v>Z</v>
          </cell>
          <cell r="G112">
            <v>2</v>
          </cell>
          <cell r="H112" t="str">
            <v>C5709A-36Z-2</v>
          </cell>
          <cell r="I112">
            <v>0.72</v>
          </cell>
          <cell r="J112">
            <v>81.430000000000007</v>
          </cell>
        </row>
        <row r="113">
          <cell r="A113" t="str">
            <v>37-1</v>
          </cell>
          <cell r="B113">
            <v>5057</v>
          </cell>
          <cell r="C113">
            <v>9</v>
          </cell>
          <cell r="D113" t="str">
            <v>A</v>
          </cell>
          <cell r="E113">
            <v>37</v>
          </cell>
          <cell r="F113" t="str">
            <v>Z</v>
          </cell>
          <cell r="G113">
            <v>1</v>
          </cell>
          <cell r="H113" t="str">
            <v>C5709A-37Z-1</v>
          </cell>
          <cell r="I113">
            <v>0.94</v>
          </cell>
          <cell r="J113">
            <v>82.2</v>
          </cell>
        </row>
        <row r="114">
          <cell r="A114" t="str">
            <v>37-2</v>
          </cell>
          <cell r="B114">
            <v>5057</v>
          </cell>
          <cell r="C114">
            <v>9</v>
          </cell>
          <cell r="D114" t="str">
            <v>A</v>
          </cell>
          <cell r="E114">
            <v>37</v>
          </cell>
          <cell r="F114" t="str">
            <v>Z</v>
          </cell>
          <cell r="G114">
            <v>2</v>
          </cell>
          <cell r="H114" t="str">
            <v>C5709A-37Z-2</v>
          </cell>
          <cell r="I114">
            <v>0.58499999999999996</v>
          </cell>
          <cell r="J114">
            <v>83.14</v>
          </cell>
        </row>
        <row r="115">
          <cell r="A115" t="str">
            <v>38-1</v>
          </cell>
          <cell r="B115">
            <v>5057</v>
          </cell>
          <cell r="C115">
            <v>9</v>
          </cell>
          <cell r="D115" t="str">
            <v>A</v>
          </cell>
          <cell r="E115">
            <v>38</v>
          </cell>
          <cell r="F115" t="str">
            <v>Z</v>
          </cell>
          <cell r="G115">
            <v>1</v>
          </cell>
          <cell r="H115" t="str">
            <v>C5709A-38Z-1</v>
          </cell>
          <cell r="I115">
            <v>0.93500000000000005</v>
          </cell>
          <cell r="J115">
            <v>83.7</v>
          </cell>
        </row>
        <row r="116">
          <cell r="A116" t="str">
            <v>38-2</v>
          </cell>
          <cell r="B116">
            <v>5057</v>
          </cell>
          <cell r="C116">
            <v>9</v>
          </cell>
          <cell r="D116" t="str">
            <v>A</v>
          </cell>
          <cell r="E116">
            <v>38</v>
          </cell>
          <cell r="F116" t="str">
            <v>Z</v>
          </cell>
          <cell r="G116">
            <v>2</v>
          </cell>
          <cell r="H116" t="str">
            <v>C5709A-38Z-2</v>
          </cell>
          <cell r="I116">
            <v>0.875</v>
          </cell>
          <cell r="J116">
            <v>84.635000000000005</v>
          </cell>
        </row>
        <row r="117">
          <cell r="A117" t="str">
            <v>38-3</v>
          </cell>
          <cell r="B117">
            <v>5057</v>
          </cell>
          <cell r="C117">
            <v>9</v>
          </cell>
          <cell r="D117" t="str">
            <v>A</v>
          </cell>
          <cell r="E117">
            <v>38</v>
          </cell>
          <cell r="F117" t="str">
            <v>Z</v>
          </cell>
          <cell r="G117">
            <v>3</v>
          </cell>
          <cell r="H117" t="str">
            <v>C5709A-38Z-3</v>
          </cell>
          <cell r="I117">
            <v>0.79500000000000004</v>
          </cell>
          <cell r="J117">
            <v>85.51</v>
          </cell>
        </row>
        <row r="118">
          <cell r="A118" t="str">
            <v>38-4</v>
          </cell>
          <cell r="B118">
            <v>5057</v>
          </cell>
          <cell r="C118">
            <v>9</v>
          </cell>
          <cell r="D118" t="str">
            <v>A</v>
          </cell>
          <cell r="E118">
            <v>38</v>
          </cell>
          <cell r="F118" t="str">
            <v>Z</v>
          </cell>
          <cell r="G118">
            <v>4</v>
          </cell>
          <cell r="H118" t="str">
            <v>C5709A-38Z-4</v>
          </cell>
          <cell r="I118">
            <v>0.43</v>
          </cell>
          <cell r="J118">
            <v>86.305000000000007</v>
          </cell>
        </row>
        <row r="119">
          <cell r="A119" t="str">
            <v>39-1</v>
          </cell>
          <cell r="B119">
            <v>5057</v>
          </cell>
          <cell r="C119">
            <v>9</v>
          </cell>
          <cell r="D119" t="str">
            <v>A</v>
          </cell>
          <cell r="E119">
            <v>39</v>
          </cell>
          <cell r="F119" t="str">
            <v>Z</v>
          </cell>
          <cell r="G119">
            <v>1</v>
          </cell>
          <cell r="H119" t="str">
            <v>C5709A-39Z-1</v>
          </cell>
          <cell r="I119">
            <v>0.98499999999999999</v>
          </cell>
          <cell r="J119">
            <v>86.7</v>
          </cell>
        </row>
        <row r="120">
          <cell r="A120" t="str">
            <v>39-2</v>
          </cell>
          <cell r="B120">
            <v>5057</v>
          </cell>
          <cell r="C120">
            <v>9</v>
          </cell>
          <cell r="D120" t="str">
            <v>A</v>
          </cell>
          <cell r="E120">
            <v>39</v>
          </cell>
          <cell r="F120" t="str">
            <v>Z</v>
          </cell>
          <cell r="G120">
            <v>2</v>
          </cell>
          <cell r="H120" t="str">
            <v>C5709A-39Z-2</v>
          </cell>
          <cell r="I120">
            <v>0.70499999999999996</v>
          </cell>
          <cell r="J120">
            <v>87.685000000000002</v>
          </cell>
        </row>
        <row r="121">
          <cell r="A121" t="str">
            <v>39-3</v>
          </cell>
          <cell r="B121">
            <v>5057</v>
          </cell>
          <cell r="C121">
            <v>9</v>
          </cell>
          <cell r="D121" t="str">
            <v>A</v>
          </cell>
          <cell r="E121">
            <v>39</v>
          </cell>
          <cell r="F121" t="str">
            <v>Z</v>
          </cell>
          <cell r="G121">
            <v>3</v>
          </cell>
          <cell r="H121" t="str">
            <v>C5709A-39Z-3</v>
          </cell>
          <cell r="I121">
            <v>0.65500000000000003</v>
          </cell>
          <cell r="J121">
            <v>88.39</v>
          </cell>
        </row>
        <row r="122">
          <cell r="A122" t="str">
            <v>39-4</v>
          </cell>
          <cell r="B122">
            <v>5057</v>
          </cell>
          <cell r="C122">
            <v>9</v>
          </cell>
          <cell r="D122" t="str">
            <v>A</v>
          </cell>
          <cell r="E122">
            <v>39</v>
          </cell>
          <cell r="F122" t="str">
            <v>Z</v>
          </cell>
          <cell r="G122">
            <v>4</v>
          </cell>
          <cell r="H122" t="str">
            <v>C5709A-39Z-4</v>
          </cell>
          <cell r="I122">
            <v>0.77</v>
          </cell>
          <cell r="J122">
            <v>89.045000000000002</v>
          </cell>
        </row>
        <row r="123">
          <cell r="A123" t="str">
            <v>40-1</v>
          </cell>
          <cell r="B123">
            <v>5057</v>
          </cell>
          <cell r="C123">
            <v>9</v>
          </cell>
          <cell r="D123" t="str">
            <v>A</v>
          </cell>
          <cell r="E123">
            <v>40</v>
          </cell>
          <cell r="F123" t="str">
            <v>Z</v>
          </cell>
          <cell r="G123">
            <v>1</v>
          </cell>
          <cell r="H123" t="str">
            <v>C5709A-40Z-1</v>
          </cell>
          <cell r="I123">
            <v>0.96499999999999997</v>
          </cell>
          <cell r="J123">
            <v>89.7</v>
          </cell>
        </row>
        <row r="124">
          <cell r="A124" t="str">
            <v>40-2</v>
          </cell>
          <cell r="B124">
            <v>5057</v>
          </cell>
          <cell r="C124">
            <v>9</v>
          </cell>
          <cell r="D124" t="str">
            <v>A</v>
          </cell>
          <cell r="E124">
            <v>40</v>
          </cell>
          <cell r="F124" t="str">
            <v>Z</v>
          </cell>
          <cell r="G124">
            <v>2</v>
          </cell>
          <cell r="H124" t="str">
            <v>C5709A-40Z-2</v>
          </cell>
          <cell r="I124">
            <v>0.87</v>
          </cell>
          <cell r="J124">
            <v>90.665000000000006</v>
          </cell>
        </row>
        <row r="125">
          <cell r="A125" t="str">
            <v>40-3</v>
          </cell>
          <cell r="B125">
            <v>5057</v>
          </cell>
          <cell r="C125">
            <v>9</v>
          </cell>
          <cell r="D125" t="str">
            <v>A</v>
          </cell>
          <cell r="E125">
            <v>40</v>
          </cell>
          <cell r="F125" t="str">
            <v>Z</v>
          </cell>
          <cell r="G125">
            <v>3</v>
          </cell>
          <cell r="H125" t="str">
            <v>C5709A-40Z-3</v>
          </cell>
          <cell r="I125">
            <v>0.45500000000000002</v>
          </cell>
          <cell r="J125">
            <v>91.534999999999997</v>
          </cell>
        </row>
        <row r="126">
          <cell r="A126" t="str">
            <v>40-4</v>
          </cell>
          <cell r="B126">
            <v>5057</v>
          </cell>
          <cell r="C126">
            <v>9</v>
          </cell>
          <cell r="D126" t="str">
            <v>A</v>
          </cell>
          <cell r="E126">
            <v>40</v>
          </cell>
          <cell r="F126" t="str">
            <v>Z</v>
          </cell>
          <cell r="G126">
            <v>4</v>
          </cell>
          <cell r="H126" t="str">
            <v>C5709A-40Z-4</v>
          </cell>
          <cell r="I126">
            <v>0.91</v>
          </cell>
          <cell r="J126">
            <v>91.99</v>
          </cell>
        </row>
        <row r="127">
          <cell r="A127" t="str">
            <v>41-1</v>
          </cell>
          <cell r="B127">
            <v>5057</v>
          </cell>
          <cell r="C127">
            <v>9</v>
          </cell>
          <cell r="D127" t="str">
            <v>A</v>
          </cell>
          <cell r="E127">
            <v>41</v>
          </cell>
          <cell r="F127" t="str">
            <v>Z</v>
          </cell>
          <cell r="G127">
            <v>1</v>
          </cell>
          <cell r="H127" t="str">
            <v>C5709A-41Z-1</v>
          </cell>
          <cell r="I127">
            <v>0.75</v>
          </cell>
          <cell r="J127">
            <v>92.7</v>
          </cell>
        </row>
        <row r="128">
          <cell r="A128" t="str">
            <v>41-2</v>
          </cell>
          <cell r="B128">
            <v>5057</v>
          </cell>
          <cell r="C128">
            <v>9</v>
          </cell>
          <cell r="D128" t="str">
            <v>A</v>
          </cell>
          <cell r="E128">
            <v>41</v>
          </cell>
          <cell r="F128" t="str">
            <v>Z</v>
          </cell>
          <cell r="G128">
            <v>2</v>
          </cell>
          <cell r="H128" t="str">
            <v>C5709A-41Z-2</v>
          </cell>
          <cell r="I128">
            <v>0.61</v>
          </cell>
          <cell r="J128">
            <v>93.45</v>
          </cell>
        </row>
        <row r="129">
          <cell r="A129" t="str">
            <v>41-3</v>
          </cell>
          <cell r="B129">
            <v>5057</v>
          </cell>
          <cell r="C129">
            <v>9</v>
          </cell>
          <cell r="D129" t="str">
            <v>A</v>
          </cell>
          <cell r="E129">
            <v>41</v>
          </cell>
          <cell r="F129" t="str">
            <v>Z</v>
          </cell>
          <cell r="G129">
            <v>3</v>
          </cell>
          <cell r="H129" t="str">
            <v>C5709A-41Z-3</v>
          </cell>
          <cell r="I129">
            <v>0.69499999999999995</v>
          </cell>
          <cell r="J129">
            <v>94.06</v>
          </cell>
        </row>
        <row r="130">
          <cell r="A130" t="str">
            <v>41-4</v>
          </cell>
          <cell r="B130">
            <v>5057</v>
          </cell>
          <cell r="C130">
            <v>9</v>
          </cell>
          <cell r="D130" t="str">
            <v>A</v>
          </cell>
          <cell r="E130">
            <v>41</v>
          </cell>
          <cell r="F130" t="str">
            <v>Z</v>
          </cell>
          <cell r="G130">
            <v>4</v>
          </cell>
          <cell r="H130" t="str">
            <v>C5709A-41Z-4</v>
          </cell>
          <cell r="I130">
            <v>0.98499999999999999</v>
          </cell>
          <cell r="J130">
            <v>94.754999999999995</v>
          </cell>
        </row>
        <row r="131">
          <cell r="A131" t="str">
            <v>42-1</v>
          </cell>
          <cell r="B131">
            <v>5057</v>
          </cell>
          <cell r="C131">
            <v>9</v>
          </cell>
          <cell r="D131" t="str">
            <v>A</v>
          </cell>
          <cell r="E131">
            <v>42</v>
          </cell>
          <cell r="F131" t="str">
            <v>Z</v>
          </cell>
          <cell r="G131">
            <v>1</v>
          </cell>
          <cell r="H131" t="str">
            <v>C5709A-42Z-1</v>
          </cell>
          <cell r="I131">
            <v>0.83</v>
          </cell>
          <cell r="J131">
            <v>95.7</v>
          </cell>
        </row>
        <row r="132">
          <cell r="A132" t="str">
            <v>42-2</v>
          </cell>
          <cell r="B132">
            <v>5057</v>
          </cell>
          <cell r="C132">
            <v>9</v>
          </cell>
          <cell r="D132" t="str">
            <v>A</v>
          </cell>
          <cell r="E132">
            <v>42</v>
          </cell>
          <cell r="F132" t="str">
            <v>Z</v>
          </cell>
          <cell r="G132">
            <v>2</v>
          </cell>
          <cell r="H132" t="str">
            <v>C5709A-42Z-2</v>
          </cell>
          <cell r="I132">
            <v>0.77</v>
          </cell>
          <cell r="J132">
            <v>96.53</v>
          </cell>
        </row>
        <row r="133">
          <cell r="A133" t="str">
            <v>42-3</v>
          </cell>
          <cell r="B133">
            <v>5057</v>
          </cell>
          <cell r="C133">
            <v>9</v>
          </cell>
          <cell r="D133" t="str">
            <v>A</v>
          </cell>
          <cell r="E133">
            <v>42</v>
          </cell>
          <cell r="F133" t="str">
            <v>Z</v>
          </cell>
          <cell r="G133">
            <v>3</v>
          </cell>
          <cell r="H133" t="str">
            <v>C5709A-42Z-3</v>
          </cell>
          <cell r="I133">
            <v>0.95499999999999996</v>
          </cell>
          <cell r="J133">
            <v>97.3</v>
          </cell>
        </row>
        <row r="134">
          <cell r="A134" t="str">
            <v>42-4</v>
          </cell>
          <cell r="B134">
            <v>5057</v>
          </cell>
          <cell r="C134">
            <v>9</v>
          </cell>
          <cell r="D134" t="str">
            <v>A</v>
          </cell>
          <cell r="E134">
            <v>42</v>
          </cell>
          <cell r="F134" t="str">
            <v>Z</v>
          </cell>
          <cell r="G134">
            <v>4</v>
          </cell>
          <cell r="H134" t="str">
            <v>C5709A-42Z-4</v>
          </cell>
          <cell r="I134">
            <v>0.64</v>
          </cell>
          <cell r="J134">
            <v>98.254999999999995</v>
          </cell>
        </row>
        <row r="135">
          <cell r="A135" t="str">
            <v>43-1</v>
          </cell>
          <cell r="B135">
            <v>5057</v>
          </cell>
          <cell r="C135">
            <v>9</v>
          </cell>
          <cell r="D135" t="str">
            <v>A</v>
          </cell>
          <cell r="E135">
            <v>43</v>
          </cell>
          <cell r="F135" t="str">
            <v>Z</v>
          </cell>
          <cell r="G135">
            <v>1</v>
          </cell>
          <cell r="H135" t="str">
            <v>C5709A-43Z-1</v>
          </cell>
          <cell r="I135">
            <v>0.64</v>
          </cell>
          <cell r="J135">
            <v>98.7</v>
          </cell>
        </row>
        <row r="136">
          <cell r="A136" t="str">
            <v>43-2</v>
          </cell>
          <cell r="B136">
            <v>5057</v>
          </cell>
          <cell r="C136">
            <v>9</v>
          </cell>
          <cell r="D136" t="str">
            <v>A</v>
          </cell>
          <cell r="E136">
            <v>43</v>
          </cell>
          <cell r="F136" t="str">
            <v>Z</v>
          </cell>
          <cell r="G136">
            <v>2</v>
          </cell>
          <cell r="H136" t="str">
            <v>C5709A-43Z-2</v>
          </cell>
          <cell r="I136">
            <v>0.83</v>
          </cell>
          <cell r="J136">
            <v>99.34</v>
          </cell>
        </row>
        <row r="137">
          <cell r="A137" t="str">
            <v>43-3</v>
          </cell>
          <cell r="B137">
            <v>5057</v>
          </cell>
          <cell r="C137">
            <v>9</v>
          </cell>
          <cell r="D137" t="str">
            <v>A</v>
          </cell>
          <cell r="E137">
            <v>43</v>
          </cell>
          <cell r="F137" t="str">
            <v>Z</v>
          </cell>
          <cell r="G137">
            <v>3</v>
          </cell>
          <cell r="H137" t="str">
            <v>C5709A-43Z-3</v>
          </cell>
          <cell r="I137">
            <v>0.61</v>
          </cell>
          <cell r="J137">
            <v>100.17</v>
          </cell>
        </row>
        <row r="138">
          <cell r="A138" t="str">
            <v>43-4</v>
          </cell>
          <cell r="B138">
            <v>5057</v>
          </cell>
          <cell r="C138">
            <v>9</v>
          </cell>
          <cell r="D138" t="str">
            <v>A</v>
          </cell>
          <cell r="E138">
            <v>43</v>
          </cell>
          <cell r="F138" t="str">
            <v>Z</v>
          </cell>
          <cell r="G138">
            <v>4</v>
          </cell>
          <cell r="H138" t="str">
            <v>C5709A-43Z-4</v>
          </cell>
          <cell r="I138">
            <v>0.96499999999999997</v>
          </cell>
          <cell r="J138">
            <v>100.78</v>
          </cell>
        </row>
        <row r="139">
          <cell r="A139" t="str">
            <v>44-1</v>
          </cell>
          <cell r="B139">
            <v>5057</v>
          </cell>
          <cell r="C139">
            <v>9</v>
          </cell>
          <cell r="D139" t="str">
            <v>A</v>
          </cell>
          <cell r="E139">
            <v>44</v>
          </cell>
          <cell r="F139" t="str">
            <v>Z</v>
          </cell>
          <cell r="G139">
            <v>1</v>
          </cell>
          <cell r="H139" t="str">
            <v>C5709A-44Z-1</v>
          </cell>
          <cell r="I139">
            <v>0.95499999999999996</v>
          </cell>
          <cell r="J139">
            <v>101.7</v>
          </cell>
        </row>
        <row r="140">
          <cell r="A140" t="str">
            <v>44-2</v>
          </cell>
          <cell r="B140">
            <v>5057</v>
          </cell>
          <cell r="C140">
            <v>9</v>
          </cell>
          <cell r="D140" t="str">
            <v>A</v>
          </cell>
          <cell r="E140">
            <v>44</v>
          </cell>
          <cell r="F140" t="str">
            <v>Z</v>
          </cell>
          <cell r="G140">
            <v>2</v>
          </cell>
          <cell r="H140" t="str">
            <v>C5709A-44Z-2</v>
          </cell>
          <cell r="I140">
            <v>0.89</v>
          </cell>
          <cell r="J140">
            <v>102.655</v>
          </cell>
        </row>
        <row r="141">
          <cell r="A141" t="str">
            <v>44-3</v>
          </cell>
          <cell r="B141">
            <v>5057</v>
          </cell>
          <cell r="C141">
            <v>9</v>
          </cell>
          <cell r="D141" t="str">
            <v>A</v>
          </cell>
          <cell r="E141">
            <v>44</v>
          </cell>
          <cell r="F141" t="str">
            <v>Z</v>
          </cell>
          <cell r="G141">
            <v>3</v>
          </cell>
          <cell r="H141" t="str">
            <v>C5709A-44Z-3</v>
          </cell>
          <cell r="I141">
            <v>0.52</v>
          </cell>
          <cell r="J141">
            <v>103.545</v>
          </cell>
        </row>
        <row r="142">
          <cell r="A142" t="str">
            <v>44-4</v>
          </cell>
          <cell r="B142">
            <v>5057</v>
          </cell>
          <cell r="C142">
            <v>9</v>
          </cell>
          <cell r="D142" t="str">
            <v>A</v>
          </cell>
          <cell r="E142">
            <v>44</v>
          </cell>
          <cell r="F142" t="str">
            <v>Z</v>
          </cell>
          <cell r="G142">
            <v>4</v>
          </cell>
          <cell r="H142" t="str">
            <v>C5709A-44Z-4</v>
          </cell>
          <cell r="I142">
            <v>0.745</v>
          </cell>
          <cell r="J142">
            <v>104.065</v>
          </cell>
        </row>
        <row r="143">
          <cell r="A143" t="str">
            <v>45-1</v>
          </cell>
          <cell r="B143">
            <v>5057</v>
          </cell>
          <cell r="C143">
            <v>9</v>
          </cell>
          <cell r="D143" t="str">
            <v>A</v>
          </cell>
          <cell r="E143">
            <v>45</v>
          </cell>
          <cell r="F143" t="str">
            <v>Z</v>
          </cell>
          <cell r="G143">
            <v>1</v>
          </cell>
          <cell r="H143" t="str">
            <v>C5709A-45Z-1</v>
          </cell>
          <cell r="I143">
            <v>0.93</v>
          </cell>
          <cell r="J143">
            <v>104.7</v>
          </cell>
        </row>
        <row r="144">
          <cell r="A144" t="str">
            <v>45-2</v>
          </cell>
          <cell r="B144">
            <v>5057</v>
          </cell>
          <cell r="C144">
            <v>9</v>
          </cell>
          <cell r="D144" t="str">
            <v>A</v>
          </cell>
          <cell r="E144">
            <v>45</v>
          </cell>
          <cell r="F144" t="str">
            <v>Z</v>
          </cell>
          <cell r="G144">
            <v>2</v>
          </cell>
          <cell r="H144" t="str">
            <v>C5709A-45Z-2</v>
          </cell>
          <cell r="I144">
            <v>0.93</v>
          </cell>
          <cell r="J144">
            <v>105.63</v>
          </cell>
        </row>
        <row r="145">
          <cell r="A145" t="str">
            <v>45-3</v>
          </cell>
          <cell r="B145">
            <v>5057</v>
          </cell>
          <cell r="C145">
            <v>9</v>
          </cell>
          <cell r="D145" t="str">
            <v>A</v>
          </cell>
          <cell r="E145">
            <v>45</v>
          </cell>
          <cell r="F145" t="str">
            <v>Z</v>
          </cell>
          <cell r="G145">
            <v>3</v>
          </cell>
          <cell r="H145" t="str">
            <v>C5709A-45Z-3</v>
          </cell>
          <cell r="I145">
            <v>0.55000000000000004</v>
          </cell>
          <cell r="J145">
            <v>106.56</v>
          </cell>
        </row>
        <row r="146">
          <cell r="A146" t="str">
            <v>45-4</v>
          </cell>
          <cell r="B146">
            <v>5057</v>
          </cell>
          <cell r="C146">
            <v>9</v>
          </cell>
          <cell r="D146" t="str">
            <v>A</v>
          </cell>
          <cell r="E146">
            <v>45</v>
          </cell>
          <cell r="F146" t="str">
            <v>Z</v>
          </cell>
          <cell r="G146">
            <v>4</v>
          </cell>
          <cell r="H146" t="str">
            <v>C5709A-45Z-4</v>
          </cell>
          <cell r="I146">
            <v>0.98499999999999999</v>
          </cell>
          <cell r="J146">
            <v>107.11</v>
          </cell>
        </row>
        <row r="147">
          <cell r="A147" t="str">
            <v>46-1</v>
          </cell>
          <cell r="B147">
            <v>5057</v>
          </cell>
          <cell r="C147">
            <v>9</v>
          </cell>
          <cell r="D147" t="str">
            <v>A</v>
          </cell>
          <cell r="E147">
            <v>46</v>
          </cell>
          <cell r="F147" t="str">
            <v>Z</v>
          </cell>
          <cell r="G147">
            <v>1</v>
          </cell>
          <cell r="H147" t="str">
            <v>C5709A-46Z-1</v>
          </cell>
          <cell r="I147">
            <v>0.71</v>
          </cell>
          <cell r="J147">
            <v>107.7</v>
          </cell>
        </row>
        <row r="148">
          <cell r="A148" t="str">
            <v>46-2</v>
          </cell>
          <cell r="B148">
            <v>5057</v>
          </cell>
          <cell r="C148">
            <v>9</v>
          </cell>
          <cell r="D148" t="str">
            <v>A</v>
          </cell>
          <cell r="E148">
            <v>46</v>
          </cell>
          <cell r="F148" t="str">
            <v>Z</v>
          </cell>
          <cell r="G148">
            <v>2</v>
          </cell>
          <cell r="H148" t="str">
            <v>C5709A-46Z-2</v>
          </cell>
          <cell r="I148">
            <v>0.98</v>
          </cell>
          <cell r="J148">
            <v>108.41</v>
          </cell>
        </row>
        <row r="149">
          <cell r="A149" t="str">
            <v>46-3</v>
          </cell>
          <cell r="B149">
            <v>5057</v>
          </cell>
          <cell r="C149">
            <v>9</v>
          </cell>
          <cell r="D149" t="str">
            <v>A</v>
          </cell>
          <cell r="E149">
            <v>46</v>
          </cell>
          <cell r="F149" t="str">
            <v>Z</v>
          </cell>
          <cell r="G149">
            <v>3</v>
          </cell>
          <cell r="H149" t="str">
            <v>C5709A-46Z-3</v>
          </cell>
          <cell r="I149">
            <v>0.88</v>
          </cell>
          <cell r="J149">
            <v>109.39</v>
          </cell>
        </row>
        <row r="150">
          <cell r="A150" t="str">
            <v>46-4</v>
          </cell>
          <cell r="B150">
            <v>5057</v>
          </cell>
          <cell r="C150">
            <v>9</v>
          </cell>
          <cell r="D150" t="str">
            <v>A</v>
          </cell>
          <cell r="E150">
            <v>46</v>
          </cell>
          <cell r="F150" t="str">
            <v>Z</v>
          </cell>
          <cell r="G150">
            <v>4</v>
          </cell>
          <cell r="H150" t="str">
            <v>C5709A-46Z-4</v>
          </cell>
          <cell r="I150">
            <v>0.74</v>
          </cell>
          <cell r="J150">
            <v>110.27</v>
          </cell>
        </row>
        <row r="151">
          <cell r="A151" t="str">
            <v>47-1</v>
          </cell>
          <cell r="B151">
            <v>5057</v>
          </cell>
          <cell r="C151">
            <v>9</v>
          </cell>
          <cell r="D151" t="str">
            <v>A</v>
          </cell>
          <cell r="E151">
            <v>47</v>
          </cell>
          <cell r="F151" t="str">
            <v>Z</v>
          </cell>
          <cell r="G151">
            <v>1</v>
          </cell>
          <cell r="H151" t="str">
            <v>C5709A-47Z-1</v>
          </cell>
          <cell r="I151">
            <v>0.95499999999999996</v>
          </cell>
          <cell r="J151">
            <v>110.7</v>
          </cell>
        </row>
        <row r="152">
          <cell r="A152" t="str">
            <v>47-2</v>
          </cell>
          <cell r="B152">
            <v>5057</v>
          </cell>
          <cell r="C152">
            <v>9</v>
          </cell>
          <cell r="D152" t="str">
            <v>A</v>
          </cell>
          <cell r="E152">
            <v>47</v>
          </cell>
          <cell r="F152" t="str">
            <v>Z</v>
          </cell>
          <cell r="G152">
            <v>2</v>
          </cell>
          <cell r="H152" t="str">
            <v>C5709A-47Z-2</v>
          </cell>
          <cell r="I152">
            <v>0.81</v>
          </cell>
          <cell r="J152">
            <v>111.655</v>
          </cell>
        </row>
        <row r="153">
          <cell r="A153" t="str">
            <v>47-3</v>
          </cell>
          <cell r="B153">
            <v>5057</v>
          </cell>
          <cell r="C153">
            <v>9</v>
          </cell>
          <cell r="D153" t="str">
            <v>A</v>
          </cell>
          <cell r="E153">
            <v>47</v>
          </cell>
          <cell r="F153" t="str">
            <v>Z</v>
          </cell>
          <cell r="G153">
            <v>3</v>
          </cell>
          <cell r="H153" t="str">
            <v>C5709A-47Z-3</v>
          </cell>
          <cell r="I153">
            <v>1</v>
          </cell>
          <cell r="J153">
            <v>112.465</v>
          </cell>
        </row>
        <row r="154">
          <cell r="A154" t="str">
            <v>48-1</v>
          </cell>
          <cell r="B154">
            <v>5057</v>
          </cell>
          <cell r="C154">
            <v>9</v>
          </cell>
          <cell r="D154" t="str">
            <v>A</v>
          </cell>
          <cell r="E154">
            <v>48</v>
          </cell>
          <cell r="F154" t="str">
            <v>Z</v>
          </cell>
          <cell r="G154">
            <v>1</v>
          </cell>
          <cell r="H154" t="str">
            <v>C5709A-48Z-1</v>
          </cell>
          <cell r="I154">
            <v>0.38</v>
          </cell>
          <cell r="J154">
            <v>113.4</v>
          </cell>
        </row>
        <row r="155">
          <cell r="A155" t="str">
            <v>49-1</v>
          </cell>
          <cell r="B155">
            <v>5057</v>
          </cell>
          <cell r="C155">
            <v>9</v>
          </cell>
          <cell r="D155" t="str">
            <v>A</v>
          </cell>
          <cell r="E155">
            <v>49</v>
          </cell>
          <cell r="F155" t="str">
            <v>Z</v>
          </cell>
          <cell r="G155">
            <v>1</v>
          </cell>
          <cell r="H155" t="str">
            <v>C5709A-49Z-1</v>
          </cell>
          <cell r="I155">
            <v>0.97</v>
          </cell>
          <cell r="J155">
            <v>113.7</v>
          </cell>
        </row>
        <row r="156">
          <cell r="A156" t="str">
            <v>49-2</v>
          </cell>
          <cell r="B156">
            <v>5057</v>
          </cell>
          <cell r="C156">
            <v>9</v>
          </cell>
          <cell r="D156" t="str">
            <v>A</v>
          </cell>
          <cell r="E156">
            <v>49</v>
          </cell>
          <cell r="F156" t="str">
            <v>Z</v>
          </cell>
          <cell r="G156">
            <v>2</v>
          </cell>
          <cell r="H156" t="str">
            <v>C5709A-49Z-2</v>
          </cell>
          <cell r="I156">
            <v>0.80500000000000005</v>
          </cell>
          <cell r="J156">
            <v>114.67</v>
          </cell>
        </row>
        <row r="157">
          <cell r="A157" t="str">
            <v>49-3</v>
          </cell>
          <cell r="B157">
            <v>5057</v>
          </cell>
          <cell r="C157">
            <v>9</v>
          </cell>
          <cell r="D157" t="str">
            <v>A</v>
          </cell>
          <cell r="E157">
            <v>49</v>
          </cell>
          <cell r="F157" t="str">
            <v>Z</v>
          </cell>
          <cell r="G157">
            <v>3</v>
          </cell>
          <cell r="H157" t="str">
            <v>C5709A-49Z-3</v>
          </cell>
          <cell r="I157">
            <v>0.28499999999999998</v>
          </cell>
          <cell r="J157">
            <v>115.47499999999999</v>
          </cell>
        </row>
        <row r="158">
          <cell r="A158" t="str">
            <v>50-1</v>
          </cell>
          <cell r="B158">
            <v>5057</v>
          </cell>
          <cell r="C158">
            <v>9</v>
          </cell>
          <cell r="D158" t="str">
            <v>A</v>
          </cell>
          <cell r="E158">
            <v>50</v>
          </cell>
          <cell r="F158" t="str">
            <v>Z</v>
          </cell>
          <cell r="G158">
            <v>1</v>
          </cell>
          <cell r="H158" t="str">
            <v>C5709A-50Z-1</v>
          </cell>
          <cell r="I158">
            <v>0.37</v>
          </cell>
          <cell r="J158">
            <v>115.7</v>
          </cell>
        </row>
        <row r="159">
          <cell r="A159" t="str">
            <v>50-2</v>
          </cell>
          <cell r="B159">
            <v>5057</v>
          </cell>
          <cell r="C159">
            <v>9</v>
          </cell>
          <cell r="D159" t="str">
            <v>A</v>
          </cell>
          <cell r="E159">
            <v>50</v>
          </cell>
          <cell r="F159" t="str">
            <v>Z</v>
          </cell>
          <cell r="G159">
            <v>2</v>
          </cell>
          <cell r="H159" t="str">
            <v>C5709A-50Z-2</v>
          </cell>
          <cell r="I159">
            <v>0.78</v>
          </cell>
          <cell r="J159">
            <v>116.07</v>
          </cell>
        </row>
        <row r="160">
          <cell r="A160" t="str">
            <v>51-1</v>
          </cell>
          <cell r="B160">
            <v>5057</v>
          </cell>
          <cell r="C160">
            <v>9</v>
          </cell>
          <cell r="D160" t="str">
            <v>A</v>
          </cell>
          <cell r="E160">
            <v>51</v>
          </cell>
          <cell r="F160" t="str">
            <v>Z</v>
          </cell>
          <cell r="G160">
            <v>1</v>
          </cell>
          <cell r="H160" t="str">
            <v>C5709A-51Z-1</v>
          </cell>
          <cell r="I160">
            <v>0.435</v>
          </cell>
          <cell r="J160">
            <v>116.7</v>
          </cell>
        </row>
        <row r="161">
          <cell r="A161" t="str">
            <v>51-2</v>
          </cell>
          <cell r="B161">
            <v>5057</v>
          </cell>
          <cell r="C161">
            <v>9</v>
          </cell>
          <cell r="D161" t="str">
            <v>A</v>
          </cell>
          <cell r="E161">
            <v>51</v>
          </cell>
          <cell r="F161" t="str">
            <v>Z</v>
          </cell>
          <cell r="G161">
            <v>2</v>
          </cell>
          <cell r="H161" t="str">
            <v>C5709A-51Z-2</v>
          </cell>
          <cell r="I161">
            <v>0.97</v>
          </cell>
          <cell r="J161">
            <v>117.13500000000001</v>
          </cell>
        </row>
        <row r="162">
          <cell r="A162" t="str">
            <v>51-3</v>
          </cell>
          <cell r="B162">
            <v>5057</v>
          </cell>
          <cell r="C162">
            <v>9</v>
          </cell>
          <cell r="D162" t="str">
            <v>A</v>
          </cell>
          <cell r="E162">
            <v>51</v>
          </cell>
          <cell r="F162" t="str">
            <v>Z</v>
          </cell>
          <cell r="G162">
            <v>3</v>
          </cell>
          <cell r="H162" t="str">
            <v>C5709A-51Z-3</v>
          </cell>
          <cell r="I162">
            <v>0.64500000000000002</v>
          </cell>
          <cell r="J162">
            <v>118.105</v>
          </cell>
        </row>
        <row r="163">
          <cell r="A163" t="str">
            <v>51-4</v>
          </cell>
          <cell r="B163">
            <v>5057</v>
          </cell>
          <cell r="C163">
            <v>9</v>
          </cell>
          <cell r="D163" t="str">
            <v>A</v>
          </cell>
          <cell r="E163">
            <v>51</v>
          </cell>
          <cell r="F163" t="str">
            <v>Z</v>
          </cell>
          <cell r="G163">
            <v>4</v>
          </cell>
          <cell r="H163" t="str">
            <v>C5709A-51Z-4</v>
          </cell>
          <cell r="I163">
            <v>0.6</v>
          </cell>
          <cell r="J163">
            <v>118.75</v>
          </cell>
        </row>
        <row r="164">
          <cell r="A164" t="str">
            <v>51-5</v>
          </cell>
          <cell r="B164">
            <v>5057</v>
          </cell>
          <cell r="C164">
            <v>9</v>
          </cell>
          <cell r="D164" t="str">
            <v>A</v>
          </cell>
          <cell r="E164">
            <v>51</v>
          </cell>
          <cell r="F164" t="str">
            <v>Z</v>
          </cell>
          <cell r="G164">
            <v>5</v>
          </cell>
          <cell r="H164" t="str">
            <v>C5709A-51Z-5</v>
          </cell>
          <cell r="I164">
            <v>0.41499999999999998</v>
          </cell>
          <cell r="J164">
            <v>119.35</v>
          </cell>
        </row>
        <row r="165">
          <cell r="A165" t="str">
            <v>52-1</v>
          </cell>
          <cell r="B165">
            <v>5057</v>
          </cell>
          <cell r="C165">
            <v>9</v>
          </cell>
          <cell r="D165" t="str">
            <v>A</v>
          </cell>
          <cell r="E165">
            <v>52</v>
          </cell>
          <cell r="F165" t="str">
            <v>Z</v>
          </cell>
          <cell r="G165">
            <v>1</v>
          </cell>
          <cell r="H165" t="str">
            <v>C5709A-52Z-1</v>
          </cell>
          <cell r="I165">
            <v>0.71</v>
          </cell>
          <cell r="J165">
            <v>119.7</v>
          </cell>
        </row>
        <row r="166">
          <cell r="A166" t="str">
            <v>52-2</v>
          </cell>
          <cell r="B166">
            <v>5057</v>
          </cell>
          <cell r="C166">
            <v>9</v>
          </cell>
          <cell r="D166" t="str">
            <v>A</v>
          </cell>
          <cell r="E166">
            <v>52</v>
          </cell>
          <cell r="F166" t="str">
            <v>Z</v>
          </cell>
          <cell r="G166">
            <v>2</v>
          </cell>
          <cell r="H166" t="str">
            <v>C5709A-52Z-2</v>
          </cell>
          <cell r="I166">
            <v>0.52</v>
          </cell>
          <cell r="J166">
            <v>120.41</v>
          </cell>
        </row>
        <row r="167">
          <cell r="A167" t="str">
            <v>52-3</v>
          </cell>
          <cell r="B167">
            <v>5057</v>
          </cell>
          <cell r="C167">
            <v>9</v>
          </cell>
          <cell r="D167" t="str">
            <v>A</v>
          </cell>
          <cell r="E167">
            <v>52</v>
          </cell>
          <cell r="F167" t="str">
            <v>Z</v>
          </cell>
          <cell r="G167">
            <v>3</v>
          </cell>
          <cell r="H167" t="str">
            <v>C5709A-52Z-3</v>
          </cell>
          <cell r="I167">
            <v>0.81</v>
          </cell>
          <cell r="J167">
            <v>120.93</v>
          </cell>
        </row>
        <row r="168">
          <cell r="A168" t="str">
            <v>52-4</v>
          </cell>
          <cell r="B168">
            <v>5057</v>
          </cell>
          <cell r="C168">
            <v>9</v>
          </cell>
          <cell r="D168" t="str">
            <v>A</v>
          </cell>
          <cell r="E168">
            <v>52</v>
          </cell>
          <cell r="F168" t="str">
            <v>Z</v>
          </cell>
          <cell r="G168">
            <v>4</v>
          </cell>
          <cell r="H168" t="str">
            <v>C5709A-52Z-4</v>
          </cell>
          <cell r="I168">
            <v>0.97499999999999998</v>
          </cell>
          <cell r="J168">
            <v>121.74</v>
          </cell>
        </row>
        <row r="169">
          <cell r="A169" t="str">
            <v>53-1</v>
          </cell>
          <cell r="B169">
            <v>5057</v>
          </cell>
          <cell r="C169">
            <v>9</v>
          </cell>
          <cell r="D169" t="str">
            <v>A</v>
          </cell>
          <cell r="E169">
            <v>53</v>
          </cell>
          <cell r="F169" t="str">
            <v>Z</v>
          </cell>
          <cell r="G169">
            <v>1</v>
          </cell>
          <cell r="H169" t="str">
            <v>C5709A-53Z-1</v>
          </cell>
          <cell r="I169">
            <v>0.80500000000000005</v>
          </cell>
          <cell r="J169">
            <v>122.7</v>
          </cell>
        </row>
        <row r="170">
          <cell r="A170" t="str">
            <v>53-2</v>
          </cell>
          <cell r="B170">
            <v>5057</v>
          </cell>
          <cell r="C170">
            <v>9</v>
          </cell>
          <cell r="D170" t="str">
            <v>A</v>
          </cell>
          <cell r="E170">
            <v>53</v>
          </cell>
          <cell r="F170" t="str">
            <v>Z</v>
          </cell>
          <cell r="G170">
            <v>2</v>
          </cell>
          <cell r="H170" t="str">
            <v>C5709A-53Z-2</v>
          </cell>
          <cell r="I170">
            <v>0.79</v>
          </cell>
          <cell r="J170">
            <v>123.505</v>
          </cell>
        </row>
        <row r="171">
          <cell r="A171" t="str">
            <v>53-3</v>
          </cell>
          <cell r="B171">
            <v>5057</v>
          </cell>
          <cell r="C171">
            <v>9</v>
          </cell>
          <cell r="D171" t="str">
            <v>A</v>
          </cell>
          <cell r="E171">
            <v>53</v>
          </cell>
          <cell r="F171" t="str">
            <v>Z</v>
          </cell>
          <cell r="G171">
            <v>3</v>
          </cell>
          <cell r="H171" t="str">
            <v>C5709A-53Z-3</v>
          </cell>
          <cell r="I171">
            <v>0.83499999999999996</v>
          </cell>
          <cell r="J171">
            <v>124.295</v>
          </cell>
        </row>
        <row r="172">
          <cell r="A172" t="str">
            <v>53-4</v>
          </cell>
          <cell r="B172">
            <v>5057</v>
          </cell>
          <cell r="C172">
            <v>9</v>
          </cell>
          <cell r="D172" t="str">
            <v>A</v>
          </cell>
          <cell r="E172">
            <v>53</v>
          </cell>
          <cell r="F172" t="str">
            <v>Z</v>
          </cell>
          <cell r="G172">
            <v>4</v>
          </cell>
          <cell r="H172" t="str">
            <v>C5709A-53Z-4</v>
          </cell>
          <cell r="I172">
            <v>0.79500000000000004</v>
          </cell>
          <cell r="J172">
            <v>125.13</v>
          </cell>
        </row>
        <row r="173">
          <cell r="A173" t="str">
            <v>54-1</v>
          </cell>
          <cell r="B173">
            <v>5057</v>
          </cell>
          <cell r="C173">
            <v>9</v>
          </cell>
          <cell r="D173" t="str">
            <v>A</v>
          </cell>
          <cell r="E173">
            <v>54</v>
          </cell>
          <cell r="F173" t="str">
            <v>Z</v>
          </cell>
          <cell r="G173">
            <v>1</v>
          </cell>
          <cell r="H173" t="str">
            <v>C5709A-54Z-1</v>
          </cell>
          <cell r="I173">
            <v>0.71</v>
          </cell>
          <cell r="J173">
            <v>125.7</v>
          </cell>
        </row>
        <row r="174">
          <cell r="A174" t="str">
            <v>54-2</v>
          </cell>
          <cell r="B174">
            <v>5057</v>
          </cell>
          <cell r="C174">
            <v>9</v>
          </cell>
          <cell r="D174" t="str">
            <v>A</v>
          </cell>
          <cell r="E174">
            <v>54</v>
          </cell>
          <cell r="F174" t="str">
            <v>Z</v>
          </cell>
          <cell r="G174">
            <v>2</v>
          </cell>
          <cell r="H174" t="str">
            <v>C5709A-54Z-2</v>
          </cell>
          <cell r="I174">
            <v>0.75</v>
          </cell>
          <cell r="J174">
            <v>126.41</v>
          </cell>
        </row>
        <row r="175">
          <cell r="A175" t="str">
            <v>54-3</v>
          </cell>
          <cell r="B175">
            <v>5057</v>
          </cell>
          <cell r="C175">
            <v>9</v>
          </cell>
          <cell r="D175" t="str">
            <v>A</v>
          </cell>
          <cell r="E175">
            <v>54</v>
          </cell>
          <cell r="F175" t="str">
            <v>Z</v>
          </cell>
          <cell r="G175">
            <v>3</v>
          </cell>
          <cell r="H175" t="str">
            <v>C5709A-54Z-3</v>
          </cell>
          <cell r="I175">
            <v>0.82</v>
          </cell>
          <cell r="J175">
            <v>127.16</v>
          </cell>
        </row>
        <row r="176">
          <cell r="A176" t="str">
            <v>54-4</v>
          </cell>
          <cell r="B176">
            <v>5057</v>
          </cell>
          <cell r="C176">
            <v>9</v>
          </cell>
          <cell r="D176" t="str">
            <v>A</v>
          </cell>
          <cell r="E176">
            <v>54</v>
          </cell>
          <cell r="F176" t="str">
            <v>Z</v>
          </cell>
          <cell r="G176">
            <v>4</v>
          </cell>
          <cell r="H176" t="str">
            <v>C5709A-54Z-4</v>
          </cell>
          <cell r="I176">
            <v>0.82499999999999996</v>
          </cell>
          <cell r="J176">
            <v>127.98</v>
          </cell>
        </row>
        <row r="177">
          <cell r="A177" t="str">
            <v>55-1</v>
          </cell>
          <cell r="B177">
            <v>5057</v>
          </cell>
          <cell r="C177">
            <v>9</v>
          </cell>
          <cell r="D177" t="str">
            <v>A</v>
          </cell>
          <cell r="E177">
            <v>55</v>
          </cell>
          <cell r="F177" t="str">
            <v>Z</v>
          </cell>
          <cell r="G177">
            <v>1</v>
          </cell>
          <cell r="H177" t="str">
            <v>C5709A-55Z-1</v>
          </cell>
          <cell r="I177">
            <v>0.85499999999999998</v>
          </cell>
          <cell r="J177">
            <v>128.69999999999999</v>
          </cell>
        </row>
        <row r="178">
          <cell r="A178" t="str">
            <v>55-2</v>
          </cell>
          <cell r="B178">
            <v>5057</v>
          </cell>
          <cell r="C178">
            <v>9</v>
          </cell>
          <cell r="D178" t="str">
            <v>A</v>
          </cell>
          <cell r="E178">
            <v>55</v>
          </cell>
          <cell r="F178" t="str">
            <v>Z</v>
          </cell>
          <cell r="G178">
            <v>2</v>
          </cell>
          <cell r="H178" t="str">
            <v>C5709A-55Z-2</v>
          </cell>
          <cell r="I178">
            <v>0.54500000000000004</v>
          </cell>
          <cell r="J178">
            <v>129.55500000000001</v>
          </cell>
        </row>
        <row r="179">
          <cell r="A179" t="str">
            <v>55-3</v>
          </cell>
          <cell r="B179">
            <v>5057</v>
          </cell>
          <cell r="C179">
            <v>9</v>
          </cell>
          <cell r="D179" t="str">
            <v>A</v>
          </cell>
          <cell r="E179">
            <v>55</v>
          </cell>
          <cell r="F179" t="str">
            <v>Z</v>
          </cell>
          <cell r="G179">
            <v>3</v>
          </cell>
          <cell r="H179" t="str">
            <v>C5709A-55Z-3</v>
          </cell>
          <cell r="I179">
            <v>0.82</v>
          </cell>
          <cell r="J179">
            <v>130.1</v>
          </cell>
        </row>
        <row r="180">
          <cell r="A180" t="str">
            <v>55-4</v>
          </cell>
          <cell r="B180">
            <v>5057</v>
          </cell>
          <cell r="C180">
            <v>9</v>
          </cell>
          <cell r="D180" t="str">
            <v>A</v>
          </cell>
          <cell r="E180">
            <v>55</v>
          </cell>
          <cell r="F180" t="str">
            <v>Z</v>
          </cell>
          <cell r="G180">
            <v>4</v>
          </cell>
          <cell r="H180" t="str">
            <v>C5709A-55Z-4</v>
          </cell>
          <cell r="I180">
            <v>0.82</v>
          </cell>
          <cell r="J180">
            <v>130.91999999999999</v>
          </cell>
        </row>
        <row r="181">
          <cell r="A181" t="str">
            <v>56-1</v>
          </cell>
          <cell r="B181">
            <v>5057</v>
          </cell>
          <cell r="C181">
            <v>9</v>
          </cell>
          <cell r="D181" t="str">
            <v>A</v>
          </cell>
          <cell r="E181">
            <v>56</v>
          </cell>
          <cell r="F181" t="str">
            <v>Z</v>
          </cell>
          <cell r="G181">
            <v>1</v>
          </cell>
          <cell r="H181" t="str">
            <v>C5709A-56Z-1</v>
          </cell>
          <cell r="I181">
            <v>0.92</v>
          </cell>
          <cell r="J181">
            <v>131.69999999999999</v>
          </cell>
        </row>
        <row r="182">
          <cell r="A182" t="str">
            <v>56-2</v>
          </cell>
          <cell r="B182">
            <v>5057</v>
          </cell>
          <cell r="C182">
            <v>9</v>
          </cell>
          <cell r="D182" t="str">
            <v>A</v>
          </cell>
          <cell r="E182">
            <v>56</v>
          </cell>
          <cell r="F182" t="str">
            <v>Z</v>
          </cell>
          <cell r="G182">
            <v>2</v>
          </cell>
          <cell r="H182" t="str">
            <v>C5709A-56Z-2</v>
          </cell>
          <cell r="I182">
            <v>0.99</v>
          </cell>
          <cell r="J182">
            <v>132.62</v>
          </cell>
        </row>
        <row r="183">
          <cell r="A183" t="str">
            <v>56-3</v>
          </cell>
          <cell r="B183">
            <v>5057</v>
          </cell>
          <cell r="C183">
            <v>9</v>
          </cell>
          <cell r="D183" t="str">
            <v>A</v>
          </cell>
          <cell r="E183">
            <v>56</v>
          </cell>
          <cell r="F183" t="str">
            <v>Z</v>
          </cell>
          <cell r="G183">
            <v>3</v>
          </cell>
          <cell r="H183" t="str">
            <v>C5709A-56Z-3</v>
          </cell>
          <cell r="I183">
            <v>0.86</v>
          </cell>
          <cell r="J183">
            <v>133.61000000000001</v>
          </cell>
        </row>
        <row r="184">
          <cell r="A184" t="str">
            <v>56-4</v>
          </cell>
          <cell r="B184">
            <v>5057</v>
          </cell>
          <cell r="C184">
            <v>9</v>
          </cell>
          <cell r="D184" t="str">
            <v>A</v>
          </cell>
          <cell r="E184">
            <v>56</v>
          </cell>
          <cell r="F184" t="str">
            <v>Z</v>
          </cell>
          <cell r="G184">
            <v>4</v>
          </cell>
          <cell r="H184" t="str">
            <v>C5709A-56Z-4</v>
          </cell>
          <cell r="I184">
            <v>0.54500000000000004</v>
          </cell>
          <cell r="J184">
            <v>134.47</v>
          </cell>
        </row>
        <row r="185">
          <cell r="A185" t="str">
            <v>57-1</v>
          </cell>
          <cell r="B185">
            <v>5057</v>
          </cell>
          <cell r="C185">
            <v>9</v>
          </cell>
          <cell r="D185" t="str">
            <v>A</v>
          </cell>
          <cell r="E185">
            <v>57</v>
          </cell>
          <cell r="F185" t="str">
            <v>Z</v>
          </cell>
          <cell r="G185">
            <v>1</v>
          </cell>
          <cell r="H185" t="str">
            <v>C5709A-57Z-1</v>
          </cell>
          <cell r="I185">
            <v>0.64</v>
          </cell>
          <cell r="J185">
            <v>134.69999999999999</v>
          </cell>
        </row>
        <row r="186">
          <cell r="A186" t="str">
            <v>57-2</v>
          </cell>
          <cell r="B186">
            <v>5057</v>
          </cell>
          <cell r="C186">
            <v>9</v>
          </cell>
          <cell r="D186" t="str">
            <v>A</v>
          </cell>
          <cell r="E186">
            <v>57</v>
          </cell>
          <cell r="F186" t="str">
            <v>Z</v>
          </cell>
          <cell r="G186">
            <v>2</v>
          </cell>
          <cell r="H186" t="str">
            <v>C5709A-57Z-2</v>
          </cell>
          <cell r="I186">
            <v>0.745</v>
          </cell>
          <cell r="J186">
            <v>135.34</v>
          </cell>
        </row>
        <row r="187">
          <cell r="A187" t="str">
            <v>57-3</v>
          </cell>
          <cell r="B187">
            <v>5057</v>
          </cell>
          <cell r="C187">
            <v>9</v>
          </cell>
          <cell r="D187" t="str">
            <v>A</v>
          </cell>
          <cell r="E187">
            <v>57</v>
          </cell>
          <cell r="F187" t="str">
            <v>Z</v>
          </cell>
          <cell r="G187">
            <v>3</v>
          </cell>
          <cell r="H187" t="str">
            <v>C5709A-57Z-3</v>
          </cell>
          <cell r="I187">
            <v>0.82499999999999996</v>
          </cell>
          <cell r="J187">
            <v>136.08500000000001</v>
          </cell>
        </row>
        <row r="188">
          <cell r="A188" t="str">
            <v>57-4</v>
          </cell>
          <cell r="B188">
            <v>5057</v>
          </cell>
          <cell r="C188">
            <v>9</v>
          </cell>
          <cell r="D188" t="str">
            <v>A</v>
          </cell>
          <cell r="E188">
            <v>57</v>
          </cell>
          <cell r="F188" t="str">
            <v>Z</v>
          </cell>
          <cell r="G188">
            <v>4</v>
          </cell>
          <cell r="H188" t="str">
            <v>C5709A-57Z-4</v>
          </cell>
          <cell r="I188">
            <v>0.79</v>
          </cell>
          <cell r="J188">
            <v>136.91</v>
          </cell>
        </row>
        <row r="189">
          <cell r="A189" t="str">
            <v>58-1</v>
          </cell>
          <cell r="B189">
            <v>5057</v>
          </cell>
          <cell r="C189">
            <v>9</v>
          </cell>
          <cell r="D189" t="str">
            <v>A</v>
          </cell>
          <cell r="E189">
            <v>58</v>
          </cell>
          <cell r="F189" t="str">
            <v>Z</v>
          </cell>
          <cell r="G189">
            <v>1</v>
          </cell>
          <cell r="H189" t="str">
            <v>C5709A-58Z-1</v>
          </cell>
          <cell r="I189">
            <v>0.80500000000000005</v>
          </cell>
          <cell r="J189">
            <v>137.69999999999999</v>
          </cell>
        </row>
        <row r="190">
          <cell r="A190" t="str">
            <v>58-2</v>
          </cell>
          <cell r="B190">
            <v>5057</v>
          </cell>
          <cell r="C190">
            <v>9</v>
          </cell>
          <cell r="D190" t="str">
            <v>A</v>
          </cell>
          <cell r="E190">
            <v>58</v>
          </cell>
          <cell r="F190" t="str">
            <v>Z</v>
          </cell>
          <cell r="G190">
            <v>2</v>
          </cell>
          <cell r="H190" t="str">
            <v>C5709A-58Z-2</v>
          </cell>
          <cell r="I190">
            <v>0.82</v>
          </cell>
          <cell r="J190">
            <v>138.505</v>
          </cell>
        </row>
        <row r="191">
          <cell r="A191" t="str">
            <v>58-3</v>
          </cell>
          <cell r="B191">
            <v>5057</v>
          </cell>
          <cell r="C191">
            <v>9</v>
          </cell>
          <cell r="D191" t="str">
            <v>A</v>
          </cell>
          <cell r="E191">
            <v>58</v>
          </cell>
          <cell r="F191" t="str">
            <v>Z</v>
          </cell>
          <cell r="G191">
            <v>3</v>
          </cell>
          <cell r="H191" t="str">
            <v>C5709A-58Z-3</v>
          </cell>
          <cell r="I191">
            <v>0.94499999999999995</v>
          </cell>
          <cell r="J191">
            <v>139.32499999999999</v>
          </cell>
        </row>
        <row r="192">
          <cell r="A192" t="str">
            <v>58-4</v>
          </cell>
          <cell r="B192">
            <v>5057</v>
          </cell>
          <cell r="C192">
            <v>9</v>
          </cell>
          <cell r="D192" t="str">
            <v>A</v>
          </cell>
          <cell r="E192">
            <v>58</v>
          </cell>
          <cell r="F192" t="str">
            <v>Z</v>
          </cell>
          <cell r="G192">
            <v>4</v>
          </cell>
          <cell r="H192" t="str">
            <v>C5709A-58Z-4</v>
          </cell>
          <cell r="I192">
            <v>0.45</v>
          </cell>
          <cell r="J192">
            <v>140.27000000000001</v>
          </cell>
        </row>
        <row r="193">
          <cell r="A193" t="str">
            <v>59-1</v>
          </cell>
          <cell r="B193">
            <v>5057</v>
          </cell>
          <cell r="C193">
            <v>9</v>
          </cell>
          <cell r="D193" t="str">
            <v>A</v>
          </cell>
          <cell r="E193">
            <v>59</v>
          </cell>
          <cell r="F193" t="str">
            <v>Z</v>
          </cell>
          <cell r="G193">
            <v>1</v>
          </cell>
          <cell r="H193" t="str">
            <v>C5709A-59Z-1</v>
          </cell>
          <cell r="I193">
            <v>0.73</v>
          </cell>
          <cell r="J193">
            <v>140.69999999999999</v>
          </cell>
        </row>
        <row r="194">
          <cell r="A194" t="str">
            <v>59-2</v>
          </cell>
          <cell r="B194">
            <v>5057</v>
          </cell>
          <cell r="C194">
            <v>9</v>
          </cell>
          <cell r="D194" t="str">
            <v>A</v>
          </cell>
          <cell r="E194">
            <v>59</v>
          </cell>
          <cell r="F194" t="str">
            <v>Z</v>
          </cell>
          <cell r="G194">
            <v>2</v>
          </cell>
          <cell r="H194" t="str">
            <v>C5709A-59Z-2</v>
          </cell>
          <cell r="I194">
            <v>0.91</v>
          </cell>
          <cell r="J194">
            <v>141.43</v>
          </cell>
        </row>
        <row r="195">
          <cell r="A195" t="str">
            <v>59-3</v>
          </cell>
          <cell r="B195">
            <v>5057</v>
          </cell>
          <cell r="C195">
            <v>9</v>
          </cell>
          <cell r="D195" t="str">
            <v>A</v>
          </cell>
          <cell r="E195">
            <v>59</v>
          </cell>
          <cell r="F195" t="str">
            <v>Z</v>
          </cell>
          <cell r="G195">
            <v>3</v>
          </cell>
          <cell r="H195" t="str">
            <v>C5709A-59Z-3</v>
          </cell>
          <cell r="I195">
            <v>0.8</v>
          </cell>
          <cell r="J195">
            <v>142.34</v>
          </cell>
        </row>
        <row r="196">
          <cell r="A196" t="str">
            <v>59-4</v>
          </cell>
          <cell r="B196">
            <v>5057</v>
          </cell>
          <cell r="C196">
            <v>9</v>
          </cell>
          <cell r="D196" t="str">
            <v>A</v>
          </cell>
          <cell r="E196">
            <v>59</v>
          </cell>
          <cell r="F196" t="str">
            <v>Z</v>
          </cell>
          <cell r="G196">
            <v>4</v>
          </cell>
          <cell r="H196" t="str">
            <v>C5709A-59Z-4</v>
          </cell>
          <cell r="I196">
            <v>0.65</v>
          </cell>
          <cell r="J196">
            <v>143.13999999999999</v>
          </cell>
        </row>
        <row r="197">
          <cell r="A197" t="str">
            <v>60-1</v>
          </cell>
          <cell r="B197">
            <v>5057</v>
          </cell>
          <cell r="C197">
            <v>9</v>
          </cell>
          <cell r="D197" t="str">
            <v>A</v>
          </cell>
          <cell r="E197">
            <v>60</v>
          </cell>
          <cell r="F197" t="str">
            <v>Z</v>
          </cell>
          <cell r="G197">
            <v>1</v>
          </cell>
          <cell r="H197" t="str">
            <v>C5709A-60Z-1</v>
          </cell>
          <cell r="I197">
            <v>0.73</v>
          </cell>
          <cell r="J197">
            <v>143.69999999999999</v>
          </cell>
        </row>
        <row r="198">
          <cell r="A198" t="str">
            <v>60-2</v>
          </cell>
          <cell r="B198">
            <v>5057</v>
          </cell>
          <cell r="C198">
            <v>9</v>
          </cell>
          <cell r="D198" t="str">
            <v>A</v>
          </cell>
          <cell r="E198">
            <v>60</v>
          </cell>
          <cell r="F198" t="str">
            <v>Z</v>
          </cell>
          <cell r="G198">
            <v>2</v>
          </cell>
          <cell r="H198" t="str">
            <v>C5709A-60Z-2</v>
          </cell>
          <cell r="I198">
            <v>0.625</v>
          </cell>
          <cell r="J198">
            <v>144.43</v>
          </cell>
        </row>
        <row r="199">
          <cell r="A199" t="str">
            <v>60-3</v>
          </cell>
          <cell r="B199">
            <v>5057</v>
          </cell>
          <cell r="C199">
            <v>9</v>
          </cell>
          <cell r="D199" t="str">
            <v>A</v>
          </cell>
          <cell r="E199">
            <v>60</v>
          </cell>
          <cell r="F199" t="str">
            <v>Z</v>
          </cell>
          <cell r="G199">
            <v>3</v>
          </cell>
          <cell r="H199" t="str">
            <v>C5709A-60Z-3</v>
          </cell>
          <cell r="I199">
            <v>0.93500000000000005</v>
          </cell>
          <cell r="J199">
            <v>145.05500000000001</v>
          </cell>
        </row>
        <row r="200">
          <cell r="A200" t="str">
            <v>60-4</v>
          </cell>
          <cell r="B200">
            <v>5057</v>
          </cell>
          <cell r="C200">
            <v>9</v>
          </cell>
          <cell r="D200" t="str">
            <v>A</v>
          </cell>
          <cell r="E200">
            <v>60</v>
          </cell>
          <cell r="F200" t="str">
            <v>Z</v>
          </cell>
          <cell r="G200">
            <v>4</v>
          </cell>
          <cell r="H200" t="str">
            <v>C5709A-60Z-4</v>
          </cell>
          <cell r="I200">
            <v>0.93</v>
          </cell>
          <cell r="J200">
            <v>145.99</v>
          </cell>
        </row>
        <row r="201">
          <cell r="A201" t="str">
            <v>61-1</v>
          </cell>
          <cell r="B201">
            <v>5057</v>
          </cell>
          <cell r="C201">
            <v>9</v>
          </cell>
          <cell r="D201" t="str">
            <v>A</v>
          </cell>
          <cell r="E201">
            <v>61</v>
          </cell>
          <cell r="F201" t="str">
            <v>Z</v>
          </cell>
          <cell r="G201">
            <v>1</v>
          </cell>
          <cell r="H201" t="str">
            <v>C5709A-61Z-1</v>
          </cell>
          <cell r="I201">
            <v>0.95</v>
          </cell>
          <cell r="J201">
            <v>146.69999999999999</v>
          </cell>
        </row>
        <row r="202">
          <cell r="A202" t="str">
            <v>61-2</v>
          </cell>
          <cell r="B202">
            <v>5057</v>
          </cell>
          <cell r="C202">
            <v>9</v>
          </cell>
          <cell r="D202" t="str">
            <v>A</v>
          </cell>
          <cell r="E202">
            <v>61</v>
          </cell>
          <cell r="F202" t="str">
            <v>Z</v>
          </cell>
          <cell r="G202">
            <v>2</v>
          </cell>
          <cell r="H202" t="str">
            <v>C5709A-61Z-2</v>
          </cell>
          <cell r="I202">
            <v>0.44500000000000001</v>
          </cell>
          <cell r="J202">
            <v>147.65</v>
          </cell>
        </row>
        <row r="203">
          <cell r="A203" t="str">
            <v>61-3</v>
          </cell>
          <cell r="B203">
            <v>5057</v>
          </cell>
          <cell r="C203">
            <v>9</v>
          </cell>
          <cell r="D203" t="str">
            <v>A</v>
          </cell>
          <cell r="E203">
            <v>61</v>
          </cell>
          <cell r="F203" t="str">
            <v>Z</v>
          </cell>
          <cell r="G203">
            <v>3</v>
          </cell>
          <cell r="H203" t="str">
            <v>C5709A-61Z-3</v>
          </cell>
          <cell r="I203">
            <v>0.81499999999999995</v>
          </cell>
          <cell r="J203">
            <v>148.095</v>
          </cell>
        </row>
        <row r="204">
          <cell r="A204" t="str">
            <v>61-4</v>
          </cell>
          <cell r="B204">
            <v>5057</v>
          </cell>
          <cell r="C204">
            <v>9</v>
          </cell>
          <cell r="D204" t="str">
            <v>A</v>
          </cell>
          <cell r="E204">
            <v>61</v>
          </cell>
          <cell r="F204" t="str">
            <v>Z</v>
          </cell>
          <cell r="G204">
            <v>4</v>
          </cell>
          <cell r="H204" t="str">
            <v>C5709A-61Z-4</v>
          </cell>
          <cell r="I204">
            <v>0.88500000000000001</v>
          </cell>
          <cell r="J204">
            <v>148.91</v>
          </cell>
        </row>
        <row r="205">
          <cell r="A205" t="str">
            <v>62-1</v>
          </cell>
          <cell r="B205">
            <v>5057</v>
          </cell>
          <cell r="C205">
            <v>9</v>
          </cell>
          <cell r="D205" t="str">
            <v>A</v>
          </cell>
          <cell r="E205">
            <v>62</v>
          </cell>
          <cell r="F205" t="str">
            <v>Z</v>
          </cell>
          <cell r="G205">
            <v>1</v>
          </cell>
          <cell r="H205" t="str">
            <v>C5709A-62Z-1</v>
          </cell>
          <cell r="I205">
            <v>0.91500000000000004</v>
          </cell>
          <cell r="J205">
            <v>149.69999999999999</v>
          </cell>
        </row>
        <row r="206">
          <cell r="A206" t="str">
            <v>62-2</v>
          </cell>
          <cell r="B206">
            <v>5057</v>
          </cell>
          <cell r="C206">
            <v>9</v>
          </cell>
          <cell r="D206" t="str">
            <v>A</v>
          </cell>
          <cell r="E206">
            <v>62</v>
          </cell>
          <cell r="F206" t="str">
            <v>Z</v>
          </cell>
          <cell r="G206">
            <v>2</v>
          </cell>
          <cell r="H206" t="str">
            <v>C5709A-62Z-2</v>
          </cell>
          <cell r="I206">
            <v>0.97</v>
          </cell>
          <cell r="J206">
            <v>150.61500000000001</v>
          </cell>
        </row>
        <row r="207">
          <cell r="A207" t="str">
            <v>62-3</v>
          </cell>
          <cell r="B207">
            <v>5057</v>
          </cell>
          <cell r="C207">
            <v>9</v>
          </cell>
          <cell r="D207" t="str">
            <v>A</v>
          </cell>
          <cell r="E207">
            <v>62</v>
          </cell>
          <cell r="F207" t="str">
            <v>Z</v>
          </cell>
          <cell r="G207">
            <v>3</v>
          </cell>
          <cell r="H207" t="str">
            <v>C5709A-62Z-3</v>
          </cell>
          <cell r="I207">
            <v>0.61</v>
          </cell>
          <cell r="J207">
            <v>151.58500000000001</v>
          </cell>
        </row>
        <row r="208">
          <cell r="A208" t="str">
            <v>62-4</v>
          </cell>
          <cell r="B208">
            <v>5057</v>
          </cell>
          <cell r="C208">
            <v>9</v>
          </cell>
          <cell r="D208" t="str">
            <v>A</v>
          </cell>
          <cell r="E208">
            <v>62</v>
          </cell>
          <cell r="F208" t="str">
            <v>Z</v>
          </cell>
          <cell r="G208">
            <v>4</v>
          </cell>
          <cell r="H208" t="str">
            <v>C5709A-62Z-4</v>
          </cell>
          <cell r="I208">
            <v>0.47</v>
          </cell>
          <cell r="J208">
            <v>152.19499999999999</v>
          </cell>
        </row>
        <row r="209">
          <cell r="A209" t="str">
            <v>63-1</v>
          </cell>
          <cell r="B209">
            <v>5057</v>
          </cell>
          <cell r="C209">
            <v>9</v>
          </cell>
          <cell r="D209" t="str">
            <v>A</v>
          </cell>
          <cell r="E209">
            <v>63</v>
          </cell>
          <cell r="F209" t="str">
            <v>Z</v>
          </cell>
          <cell r="G209">
            <v>1</v>
          </cell>
          <cell r="H209" t="str">
            <v>C5709A-64Z-1</v>
          </cell>
          <cell r="I209">
            <v>0.78500000000000003</v>
          </cell>
          <cell r="J209">
            <v>152.69999999999999</v>
          </cell>
        </row>
        <row r="210">
          <cell r="A210" t="str">
            <v>64-1</v>
          </cell>
          <cell r="B210">
            <v>5057</v>
          </cell>
          <cell r="C210">
            <v>9</v>
          </cell>
          <cell r="D210" t="str">
            <v>A</v>
          </cell>
          <cell r="E210">
            <v>64</v>
          </cell>
          <cell r="F210" t="str">
            <v>Z</v>
          </cell>
          <cell r="G210">
            <v>1</v>
          </cell>
          <cell r="H210" t="str">
            <v>C5709A-63Z-1</v>
          </cell>
          <cell r="I210">
            <v>0.105</v>
          </cell>
          <cell r="J210">
            <v>152.69999999999999</v>
          </cell>
        </row>
        <row r="211">
          <cell r="A211" t="str">
            <v>64-2</v>
          </cell>
          <cell r="B211">
            <v>5057</v>
          </cell>
          <cell r="C211">
            <v>9</v>
          </cell>
          <cell r="D211" t="str">
            <v>A</v>
          </cell>
          <cell r="E211">
            <v>64</v>
          </cell>
          <cell r="F211" t="str">
            <v>Z</v>
          </cell>
          <cell r="G211">
            <v>2</v>
          </cell>
          <cell r="H211" t="str">
            <v>C5709A-64Z-2</v>
          </cell>
          <cell r="I211">
            <v>0.56499999999999995</v>
          </cell>
          <cell r="J211">
            <v>153.48500000000001</v>
          </cell>
        </row>
        <row r="212">
          <cell r="A212" t="str">
            <v>64-3</v>
          </cell>
          <cell r="B212">
            <v>5057</v>
          </cell>
          <cell r="C212">
            <v>9</v>
          </cell>
          <cell r="D212" t="str">
            <v>A</v>
          </cell>
          <cell r="E212">
            <v>64</v>
          </cell>
          <cell r="F212" t="str">
            <v>Z</v>
          </cell>
          <cell r="G212">
            <v>3</v>
          </cell>
          <cell r="H212" t="str">
            <v>C5709A-64Z-3</v>
          </cell>
          <cell r="I212">
            <v>0.53</v>
          </cell>
          <cell r="J212">
            <v>154.05000000000001</v>
          </cell>
        </row>
        <row r="213">
          <cell r="A213" t="str">
            <v>64-4</v>
          </cell>
          <cell r="B213">
            <v>5057</v>
          </cell>
          <cell r="C213">
            <v>9</v>
          </cell>
          <cell r="D213" t="str">
            <v>A</v>
          </cell>
          <cell r="E213">
            <v>64</v>
          </cell>
          <cell r="F213" t="str">
            <v>Z</v>
          </cell>
          <cell r="G213">
            <v>4</v>
          </cell>
          <cell r="H213" t="str">
            <v>C5709A-64Z-4</v>
          </cell>
          <cell r="I213">
            <v>0.51</v>
          </cell>
          <cell r="J213">
            <v>154.58000000000001</v>
          </cell>
        </row>
        <row r="214">
          <cell r="A214" t="str">
            <v>64-5</v>
          </cell>
          <cell r="B214">
            <v>5057</v>
          </cell>
          <cell r="C214">
            <v>9</v>
          </cell>
          <cell r="D214" t="str">
            <v>A</v>
          </cell>
          <cell r="E214">
            <v>64</v>
          </cell>
          <cell r="F214" t="str">
            <v>Z</v>
          </cell>
          <cell r="G214">
            <v>5</v>
          </cell>
          <cell r="H214" t="str">
            <v>C5709A-64Z-5</v>
          </cell>
          <cell r="I214">
            <v>0.63</v>
          </cell>
          <cell r="J214">
            <v>155.09</v>
          </cell>
        </row>
        <row r="215">
          <cell r="A215" t="str">
            <v>65-1</v>
          </cell>
          <cell r="B215">
            <v>5057</v>
          </cell>
          <cell r="C215">
            <v>9</v>
          </cell>
          <cell r="D215" t="str">
            <v>A</v>
          </cell>
          <cell r="E215">
            <v>65</v>
          </cell>
          <cell r="F215" t="str">
            <v>Z</v>
          </cell>
          <cell r="G215">
            <v>1</v>
          </cell>
          <cell r="H215" t="str">
            <v>C5709A-65Z-1</v>
          </cell>
          <cell r="I215">
            <v>0.95499999999999996</v>
          </cell>
          <cell r="J215">
            <v>155.69999999999999</v>
          </cell>
        </row>
        <row r="216">
          <cell r="A216" t="str">
            <v>65-2</v>
          </cell>
          <cell r="B216">
            <v>5057</v>
          </cell>
          <cell r="C216">
            <v>9</v>
          </cell>
          <cell r="D216" t="str">
            <v>A</v>
          </cell>
          <cell r="E216">
            <v>65</v>
          </cell>
          <cell r="F216" t="str">
            <v>Z</v>
          </cell>
          <cell r="G216">
            <v>2</v>
          </cell>
          <cell r="H216" t="str">
            <v>C5709A-65Z-2</v>
          </cell>
          <cell r="I216">
            <v>0.63500000000000001</v>
          </cell>
          <cell r="J216">
            <v>156.655</v>
          </cell>
        </row>
        <row r="217">
          <cell r="A217" t="str">
            <v>65-3</v>
          </cell>
          <cell r="B217">
            <v>5057</v>
          </cell>
          <cell r="C217">
            <v>9</v>
          </cell>
          <cell r="D217" t="str">
            <v>A</v>
          </cell>
          <cell r="E217">
            <v>65</v>
          </cell>
          <cell r="F217" t="str">
            <v>Z</v>
          </cell>
          <cell r="G217">
            <v>3</v>
          </cell>
          <cell r="H217" t="str">
            <v>C5709A-65Z-3</v>
          </cell>
          <cell r="I217">
            <v>0.82</v>
          </cell>
          <cell r="J217">
            <v>157.29</v>
          </cell>
        </row>
        <row r="218">
          <cell r="A218" t="str">
            <v>65-4</v>
          </cell>
          <cell r="B218">
            <v>5057</v>
          </cell>
          <cell r="C218">
            <v>9</v>
          </cell>
          <cell r="D218" t="str">
            <v>A</v>
          </cell>
          <cell r="E218">
            <v>65</v>
          </cell>
          <cell r="F218" t="str">
            <v>Z</v>
          </cell>
          <cell r="G218">
            <v>4</v>
          </cell>
          <cell r="H218" t="str">
            <v>C5709A-65Z-4</v>
          </cell>
          <cell r="I218">
            <v>0.73</v>
          </cell>
          <cell r="J218">
            <v>158.11000000000001</v>
          </cell>
        </row>
        <row r="219">
          <cell r="A219" t="str">
            <v>66-1</v>
          </cell>
          <cell r="B219">
            <v>5057</v>
          </cell>
          <cell r="C219">
            <v>9</v>
          </cell>
          <cell r="D219" t="str">
            <v>A</v>
          </cell>
          <cell r="E219">
            <v>66</v>
          </cell>
          <cell r="F219" t="str">
            <v>Z</v>
          </cell>
          <cell r="G219">
            <v>1</v>
          </cell>
          <cell r="H219" t="str">
            <v>C5709A-66Z-1</v>
          </cell>
          <cell r="I219">
            <v>0.56000000000000005</v>
          </cell>
          <cell r="J219">
            <v>158.69999999999999</v>
          </cell>
        </row>
        <row r="220">
          <cell r="A220" t="str">
            <v>66-2</v>
          </cell>
          <cell r="B220">
            <v>5057</v>
          </cell>
          <cell r="C220">
            <v>9</v>
          </cell>
          <cell r="D220" t="str">
            <v>A</v>
          </cell>
          <cell r="E220">
            <v>66</v>
          </cell>
          <cell r="F220" t="str">
            <v>Z</v>
          </cell>
          <cell r="G220">
            <v>2</v>
          </cell>
          <cell r="H220" t="str">
            <v>C5709A-66Z-2</v>
          </cell>
          <cell r="I220">
            <v>0.84</v>
          </cell>
          <cell r="J220">
            <v>159.26</v>
          </cell>
        </row>
        <row r="221">
          <cell r="A221" t="str">
            <v>66-3</v>
          </cell>
          <cell r="B221">
            <v>5057</v>
          </cell>
          <cell r="C221">
            <v>9</v>
          </cell>
          <cell r="D221" t="str">
            <v>A</v>
          </cell>
          <cell r="E221">
            <v>66</v>
          </cell>
          <cell r="F221" t="str">
            <v>Z</v>
          </cell>
          <cell r="G221">
            <v>3</v>
          </cell>
          <cell r="H221" t="str">
            <v>C5709A-66Z-3</v>
          </cell>
          <cell r="I221">
            <v>0.98499999999999999</v>
          </cell>
          <cell r="J221">
            <v>160.1</v>
          </cell>
        </row>
        <row r="222">
          <cell r="A222" t="str">
            <v>66-4</v>
          </cell>
          <cell r="B222">
            <v>5057</v>
          </cell>
          <cell r="C222">
            <v>9</v>
          </cell>
          <cell r="D222" t="str">
            <v>A</v>
          </cell>
          <cell r="E222">
            <v>66</v>
          </cell>
          <cell r="F222" t="str">
            <v>Z</v>
          </cell>
          <cell r="G222">
            <v>4</v>
          </cell>
          <cell r="H222" t="str">
            <v>C5709A-66Z-4</v>
          </cell>
          <cell r="I222">
            <v>0.71499999999999997</v>
          </cell>
          <cell r="J222">
            <v>161.08500000000001</v>
          </cell>
        </row>
        <row r="223">
          <cell r="A223" t="str">
            <v>67-1</v>
          </cell>
          <cell r="B223">
            <v>5057</v>
          </cell>
          <cell r="C223">
            <v>9</v>
          </cell>
          <cell r="D223" t="str">
            <v>A</v>
          </cell>
          <cell r="E223">
            <v>67</v>
          </cell>
          <cell r="F223" t="str">
            <v>Z</v>
          </cell>
          <cell r="G223">
            <v>1</v>
          </cell>
          <cell r="H223" t="str">
            <v>C5709A-67Z-1</v>
          </cell>
          <cell r="I223">
            <v>0.85</v>
          </cell>
          <cell r="J223">
            <v>161.69999999999999</v>
          </cell>
        </row>
        <row r="224">
          <cell r="A224" t="str">
            <v>67-2</v>
          </cell>
          <cell r="B224">
            <v>5057</v>
          </cell>
          <cell r="C224">
            <v>9</v>
          </cell>
          <cell r="D224" t="str">
            <v>A</v>
          </cell>
          <cell r="E224">
            <v>67</v>
          </cell>
          <cell r="F224" t="str">
            <v>Z</v>
          </cell>
          <cell r="G224">
            <v>2</v>
          </cell>
          <cell r="H224" t="str">
            <v>C5709A-67Z-2</v>
          </cell>
          <cell r="I224">
            <v>0.88</v>
          </cell>
          <cell r="J224">
            <v>162.55000000000001</v>
          </cell>
        </row>
        <row r="225">
          <cell r="A225" t="str">
            <v>67-3</v>
          </cell>
          <cell r="B225">
            <v>5057</v>
          </cell>
          <cell r="C225">
            <v>9</v>
          </cell>
          <cell r="D225" t="str">
            <v>A</v>
          </cell>
          <cell r="E225">
            <v>67</v>
          </cell>
          <cell r="F225" t="str">
            <v>Z</v>
          </cell>
          <cell r="G225">
            <v>3</v>
          </cell>
          <cell r="H225" t="str">
            <v>C5709A-67Z-3</v>
          </cell>
          <cell r="I225">
            <v>0.83</v>
          </cell>
          <cell r="J225">
            <v>163.43</v>
          </cell>
        </row>
        <row r="226">
          <cell r="A226" t="str">
            <v>67-4</v>
          </cell>
          <cell r="B226">
            <v>5057</v>
          </cell>
          <cell r="C226">
            <v>9</v>
          </cell>
          <cell r="D226" t="str">
            <v>A</v>
          </cell>
          <cell r="E226">
            <v>67</v>
          </cell>
          <cell r="F226" t="str">
            <v>Z</v>
          </cell>
          <cell r="G226">
            <v>4</v>
          </cell>
          <cell r="H226" t="str">
            <v>C5709A-67Z-4</v>
          </cell>
          <cell r="I226">
            <v>0.39500000000000002</v>
          </cell>
          <cell r="J226">
            <v>164.26</v>
          </cell>
        </row>
        <row r="227">
          <cell r="A227" t="str">
            <v>68-1</v>
          </cell>
          <cell r="B227">
            <v>5057</v>
          </cell>
          <cell r="C227">
            <v>9</v>
          </cell>
          <cell r="D227" t="str">
            <v>A</v>
          </cell>
          <cell r="E227">
            <v>68</v>
          </cell>
          <cell r="F227" t="str">
            <v>Z</v>
          </cell>
          <cell r="G227">
            <v>1</v>
          </cell>
          <cell r="H227" t="str">
            <v>C5709A-68Z-1</v>
          </cell>
          <cell r="I227">
            <v>0.80500000000000005</v>
          </cell>
          <cell r="J227">
            <v>164.7</v>
          </cell>
        </row>
        <row r="228">
          <cell r="A228" t="str">
            <v>68-2</v>
          </cell>
          <cell r="B228">
            <v>5057</v>
          </cell>
          <cell r="C228">
            <v>9</v>
          </cell>
          <cell r="D228" t="str">
            <v>A</v>
          </cell>
          <cell r="E228">
            <v>68</v>
          </cell>
          <cell r="F228" t="str">
            <v>Z</v>
          </cell>
          <cell r="G228">
            <v>2</v>
          </cell>
          <cell r="H228" t="str">
            <v>C5709A-68Z-2</v>
          </cell>
          <cell r="I228">
            <v>0.76</v>
          </cell>
          <cell r="J228">
            <v>165.505</v>
          </cell>
        </row>
        <row r="229">
          <cell r="A229" t="str">
            <v>68-3</v>
          </cell>
          <cell r="B229">
            <v>5057</v>
          </cell>
          <cell r="C229">
            <v>9</v>
          </cell>
          <cell r="D229" t="str">
            <v>A</v>
          </cell>
          <cell r="E229">
            <v>68</v>
          </cell>
          <cell r="F229" t="str">
            <v>Z</v>
          </cell>
          <cell r="G229">
            <v>3</v>
          </cell>
          <cell r="H229" t="str">
            <v>C5709A-68Z-3</v>
          </cell>
          <cell r="I229">
            <v>0.74</v>
          </cell>
          <cell r="J229">
            <v>166.26499999999999</v>
          </cell>
        </row>
        <row r="230">
          <cell r="A230" t="str">
            <v>68-4</v>
          </cell>
          <cell r="B230">
            <v>5057</v>
          </cell>
          <cell r="C230">
            <v>9</v>
          </cell>
          <cell r="D230" t="str">
            <v>A</v>
          </cell>
          <cell r="E230">
            <v>68</v>
          </cell>
          <cell r="F230" t="str">
            <v>Z</v>
          </cell>
          <cell r="G230">
            <v>4</v>
          </cell>
          <cell r="H230" t="str">
            <v>C5709A-68Z-4</v>
          </cell>
          <cell r="I230">
            <v>0.84</v>
          </cell>
          <cell r="J230">
            <v>167.005</v>
          </cell>
        </row>
        <row r="231">
          <cell r="A231" t="str">
            <v>69-1</v>
          </cell>
          <cell r="B231">
            <v>5057</v>
          </cell>
          <cell r="C231">
            <v>9</v>
          </cell>
          <cell r="D231" t="str">
            <v>A</v>
          </cell>
          <cell r="E231">
            <v>69</v>
          </cell>
          <cell r="F231" t="str">
            <v>Z</v>
          </cell>
          <cell r="G231">
            <v>1</v>
          </cell>
          <cell r="H231" t="str">
            <v>C5709A-69Z-1</v>
          </cell>
          <cell r="I231">
            <v>0.745</v>
          </cell>
          <cell r="J231">
            <v>167.7</v>
          </cell>
        </row>
        <row r="232">
          <cell r="A232" t="str">
            <v>69-2</v>
          </cell>
          <cell r="B232">
            <v>5057</v>
          </cell>
          <cell r="C232">
            <v>9</v>
          </cell>
          <cell r="D232" t="str">
            <v>A</v>
          </cell>
          <cell r="E232">
            <v>69</v>
          </cell>
          <cell r="F232" t="str">
            <v>Z</v>
          </cell>
          <cell r="G232">
            <v>2</v>
          </cell>
          <cell r="H232" t="str">
            <v>C5709A-69Z-2</v>
          </cell>
          <cell r="I232">
            <v>0.71499999999999997</v>
          </cell>
          <cell r="J232">
            <v>168.44499999999999</v>
          </cell>
        </row>
        <row r="233">
          <cell r="A233" t="str">
            <v>69-3</v>
          </cell>
          <cell r="B233">
            <v>5057</v>
          </cell>
          <cell r="C233">
            <v>9</v>
          </cell>
          <cell r="D233" t="str">
            <v>A</v>
          </cell>
          <cell r="E233">
            <v>69</v>
          </cell>
          <cell r="F233" t="str">
            <v>Z</v>
          </cell>
          <cell r="G233">
            <v>3</v>
          </cell>
          <cell r="H233" t="str">
            <v>C5709A-69Z-3</v>
          </cell>
          <cell r="I233">
            <v>0.76500000000000001</v>
          </cell>
          <cell r="J233">
            <v>169.16</v>
          </cell>
        </row>
        <row r="234">
          <cell r="A234" t="str">
            <v>69-4</v>
          </cell>
          <cell r="B234">
            <v>5057</v>
          </cell>
          <cell r="C234">
            <v>9</v>
          </cell>
          <cell r="D234" t="str">
            <v>A</v>
          </cell>
          <cell r="E234">
            <v>69</v>
          </cell>
          <cell r="F234" t="str">
            <v>Z</v>
          </cell>
          <cell r="G234">
            <v>4</v>
          </cell>
          <cell r="H234" t="str">
            <v>C5709A-69Z-4</v>
          </cell>
          <cell r="I234">
            <v>0.94</v>
          </cell>
          <cell r="J234">
            <v>169.92500000000001</v>
          </cell>
        </row>
        <row r="235">
          <cell r="A235" t="str">
            <v>70-1</v>
          </cell>
          <cell r="B235">
            <v>5057</v>
          </cell>
          <cell r="C235">
            <v>9</v>
          </cell>
          <cell r="D235" t="str">
            <v>A</v>
          </cell>
          <cell r="E235">
            <v>70</v>
          </cell>
          <cell r="F235" t="str">
            <v>Z</v>
          </cell>
          <cell r="G235">
            <v>1</v>
          </cell>
          <cell r="H235" t="str">
            <v>C5709A-70Z-1</v>
          </cell>
          <cell r="I235">
            <v>0.84</v>
          </cell>
          <cell r="J235">
            <v>170.7</v>
          </cell>
        </row>
        <row r="236">
          <cell r="A236" t="str">
            <v>70-2</v>
          </cell>
          <cell r="B236">
            <v>5057</v>
          </cell>
          <cell r="C236">
            <v>9</v>
          </cell>
          <cell r="D236" t="str">
            <v>A</v>
          </cell>
          <cell r="E236">
            <v>70</v>
          </cell>
          <cell r="F236" t="str">
            <v>Z</v>
          </cell>
          <cell r="G236">
            <v>2</v>
          </cell>
          <cell r="H236" t="str">
            <v>C5709A-70Z-2</v>
          </cell>
          <cell r="I236">
            <v>0.97499999999999998</v>
          </cell>
          <cell r="J236">
            <v>171.54</v>
          </cell>
        </row>
        <row r="237">
          <cell r="A237" t="str">
            <v>70-3</v>
          </cell>
          <cell r="B237">
            <v>5057</v>
          </cell>
          <cell r="C237">
            <v>9</v>
          </cell>
          <cell r="D237" t="str">
            <v>A</v>
          </cell>
          <cell r="E237">
            <v>70</v>
          </cell>
          <cell r="F237" t="str">
            <v>Z</v>
          </cell>
          <cell r="G237">
            <v>3</v>
          </cell>
          <cell r="H237" t="str">
            <v>C5709A-70Z-3</v>
          </cell>
          <cell r="I237">
            <v>0.71499999999999997</v>
          </cell>
          <cell r="J237">
            <v>172.51499999999999</v>
          </cell>
        </row>
        <row r="238">
          <cell r="A238" t="str">
            <v>70-4</v>
          </cell>
          <cell r="B238">
            <v>5057</v>
          </cell>
          <cell r="C238">
            <v>9</v>
          </cell>
          <cell r="D238" t="str">
            <v>A</v>
          </cell>
          <cell r="E238">
            <v>70</v>
          </cell>
          <cell r="F238" t="str">
            <v>Z</v>
          </cell>
          <cell r="G238">
            <v>4</v>
          </cell>
          <cell r="H238" t="str">
            <v>C5709A-70Z-4</v>
          </cell>
          <cell r="I238">
            <v>0.74</v>
          </cell>
          <cell r="J238">
            <v>173.23</v>
          </cell>
        </row>
        <row r="239">
          <cell r="A239" t="str">
            <v>71-1</v>
          </cell>
          <cell r="B239">
            <v>5057</v>
          </cell>
          <cell r="C239">
            <v>9</v>
          </cell>
          <cell r="D239" t="str">
            <v>A</v>
          </cell>
          <cell r="E239">
            <v>71</v>
          </cell>
          <cell r="F239" t="str">
            <v>Z</v>
          </cell>
          <cell r="G239">
            <v>1</v>
          </cell>
          <cell r="H239" t="str">
            <v>C5709A-71Z-1</v>
          </cell>
          <cell r="I239">
            <v>0.87</v>
          </cell>
          <cell r="J239">
            <v>173.7</v>
          </cell>
        </row>
        <row r="240">
          <cell r="A240" t="str">
            <v>71-2</v>
          </cell>
          <cell r="B240">
            <v>5057</v>
          </cell>
          <cell r="C240">
            <v>9</v>
          </cell>
          <cell r="D240" t="str">
            <v>A</v>
          </cell>
          <cell r="E240">
            <v>71</v>
          </cell>
          <cell r="F240" t="str">
            <v>Z</v>
          </cell>
          <cell r="G240">
            <v>2</v>
          </cell>
          <cell r="H240" t="str">
            <v>C5709A-71Z-2</v>
          </cell>
          <cell r="I240">
            <v>0.755</v>
          </cell>
          <cell r="J240">
            <v>174.57</v>
          </cell>
        </row>
        <row r="241">
          <cell r="A241" t="str">
            <v>71-3</v>
          </cell>
          <cell r="B241">
            <v>5057</v>
          </cell>
          <cell r="C241">
            <v>9</v>
          </cell>
          <cell r="D241" t="str">
            <v>A</v>
          </cell>
          <cell r="E241">
            <v>71</v>
          </cell>
          <cell r="F241" t="str">
            <v>Z</v>
          </cell>
          <cell r="G241">
            <v>3</v>
          </cell>
          <cell r="H241" t="str">
            <v>C5709A-71Z-3</v>
          </cell>
          <cell r="I241">
            <v>0.66</v>
          </cell>
          <cell r="J241">
            <v>175.32499999999999</v>
          </cell>
        </row>
        <row r="242">
          <cell r="A242" t="str">
            <v>71-4</v>
          </cell>
          <cell r="B242">
            <v>5057</v>
          </cell>
          <cell r="C242">
            <v>9</v>
          </cell>
          <cell r="D242" t="str">
            <v>A</v>
          </cell>
          <cell r="E242">
            <v>71</v>
          </cell>
          <cell r="F242" t="str">
            <v>Z</v>
          </cell>
          <cell r="G242">
            <v>4</v>
          </cell>
          <cell r="H242" t="str">
            <v>C5709A-71Z-4</v>
          </cell>
          <cell r="I242">
            <v>0.82</v>
          </cell>
          <cell r="J242">
            <v>175.98500000000001</v>
          </cell>
        </row>
        <row r="243">
          <cell r="A243" t="str">
            <v>72-1</v>
          </cell>
          <cell r="B243">
            <v>5057</v>
          </cell>
          <cell r="C243">
            <v>9</v>
          </cell>
          <cell r="D243" t="str">
            <v>A</v>
          </cell>
          <cell r="E243">
            <v>72</v>
          </cell>
          <cell r="F243" t="str">
            <v>Z</v>
          </cell>
          <cell r="G243">
            <v>1</v>
          </cell>
          <cell r="H243" t="str">
            <v>C5709A-72Z-1</v>
          </cell>
          <cell r="I243">
            <v>0.98499999999999999</v>
          </cell>
          <cell r="J243">
            <v>176.7</v>
          </cell>
        </row>
        <row r="244">
          <cell r="A244" t="str">
            <v>72-2</v>
          </cell>
          <cell r="B244">
            <v>5057</v>
          </cell>
          <cell r="C244">
            <v>9</v>
          </cell>
          <cell r="D244" t="str">
            <v>A</v>
          </cell>
          <cell r="E244">
            <v>72</v>
          </cell>
          <cell r="F244" t="str">
            <v>Z</v>
          </cell>
          <cell r="G244">
            <v>2</v>
          </cell>
          <cell r="H244" t="str">
            <v>C5709A-72Z-2</v>
          </cell>
          <cell r="I244">
            <v>0.82499999999999996</v>
          </cell>
          <cell r="J244">
            <v>177.685</v>
          </cell>
        </row>
        <row r="245">
          <cell r="A245" t="str">
            <v>72-3</v>
          </cell>
          <cell r="B245">
            <v>5057</v>
          </cell>
          <cell r="C245">
            <v>9</v>
          </cell>
          <cell r="D245" t="str">
            <v>A</v>
          </cell>
          <cell r="E245">
            <v>72</v>
          </cell>
          <cell r="F245" t="str">
            <v>Z</v>
          </cell>
          <cell r="G245">
            <v>3</v>
          </cell>
          <cell r="H245" t="str">
            <v>C5709A-72Z-3</v>
          </cell>
          <cell r="I245">
            <v>0.56499999999999995</v>
          </cell>
          <cell r="J245">
            <v>178.51</v>
          </cell>
        </row>
        <row r="246">
          <cell r="A246" t="str">
            <v>72-4</v>
          </cell>
          <cell r="B246">
            <v>5057</v>
          </cell>
          <cell r="C246">
            <v>9</v>
          </cell>
          <cell r="D246" t="str">
            <v>A</v>
          </cell>
          <cell r="E246">
            <v>72</v>
          </cell>
          <cell r="F246" t="str">
            <v>Z</v>
          </cell>
          <cell r="G246">
            <v>4</v>
          </cell>
          <cell r="H246" t="str">
            <v>C5709A-72Z-4</v>
          </cell>
          <cell r="I246">
            <v>0.89</v>
          </cell>
          <cell r="J246">
            <v>179.07499999999999</v>
          </cell>
        </row>
        <row r="247">
          <cell r="A247" t="str">
            <v>73-1</v>
          </cell>
          <cell r="B247">
            <v>5057</v>
          </cell>
          <cell r="C247">
            <v>9</v>
          </cell>
          <cell r="D247" t="str">
            <v>A</v>
          </cell>
          <cell r="E247">
            <v>73</v>
          </cell>
          <cell r="F247" t="str">
            <v>Z</v>
          </cell>
          <cell r="G247">
            <v>1</v>
          </cell>
          <cell r="H247" t="str">
            <v>C5709A-73Z-1</v>
          </cell>
          <cell r="I247">
            <v>0.87</v>
          </cell>
          <cell r="J247">
            <v>179.7</v>
          </cell>
        </row>
        <row r="248">
          <cell r="A248" t="str">
            <v>73-2</v>
          </cell>
          <cell r="B248">
            <v>5057</v>
          </cell>
          <cell r="C248">
            <v>9</v>
          </cell>
          <cell r="D248" t="str">
            <v>A</v>
          </cell>
          <cell r="E248">
            <v>73</v>
          </cell>
          <cell r="F248" t="str">
            <v>Z</v>
          </cell>
          <cell r="G248">
            <v>2</v>
          </cell>
          <cell r="H248" t="str">
            <v>C5709A-73Z-2</v>
          </cell>
          <cell r="I248">
            <v>0.68500000000000005</v>
          </cell>
          <cell r="J248">
            <v>180.57</v>
          </cell>
        </row>
        <row r="249">
          <cell r="A249" t="str">
            <v>73-3</v>
          </cell>
          <cell r="B249">
            <v>5057</v>
          </cell>
          <cell r="C249">
            <v>9</v>
          </cell>
          <cell r="D249" t="str">
            <v>A</v>
          </cell>
          <cell r="E249">
            <v>73</v>
          </cell>
          <cell r="F249" t="str">
            <v>Z</v>
          </cell>
          <cell r="G249">
            <v>3</v>
          </cell>
          <cell r="H249" t="str">
            <v>C5709A-73Z-3</v>
          </cell>
          <cell r="I249">
            <v>0.82499999999999996</v>
          </cell>
          <cell r="J249">
            <v>181.255</v>
          </cell>
        </row>
        <row r="250">
          <cell r="A250" t="str">
            <v>73-4</v>
          </cell>
          <cell r="B250">
            <v>5057</v>
          </cell>
          <cell r="C250">
            <v>9</v>
          </cell>
          <cell r="D250" t="str">
            <v>A</v>
          </cell>
          <cell r="E250">
            <v>73</v>
          </cell>
          <cell r="F250" t="str">
            <v>Z</v>
          </cell>
          <cell r="G250">
            <v>4</v>
          </cell>
          <cell r="H250" t="str">
            <v>C5709A-73Z-4</v>
          </cell>
          <cell r="I250">
            <v>0.69499999999999995</v>
          </cell>
          <cell r="J250">
            <v>182.08</v>
          </cell>
        </row>
        <row r="251">
          <cell r="A251" t="str">
            <v>74-1</v>
          </cell>
          <cell r="B251">
            <v>5057</v>
          </cell>
          <cell r="C251">
            <v>9</v>
          </cell>
          <cell r="D251" t="str">
            <v>A</v>
          </cell>
          <cell r="E251">
            <v>74</v>
          </cell>
          <cell r="F251" t="str">
            <v>Z</v>
          </cell>
          <cell r="G251">
            <v>1</v>
          </cell>
          <cell r="H251" t="str">
            <v>C5709A-74Z-1</v>
          </cell>
          <cell r="I251">
            <v>0.95499999999999996</v>
          </cell>
          <cell r="J251">
            <v>182.7</v>
          </cell>
        </row>
        <row r="252">
          <cell r="A252" t="str">
            <v>74-2</v>
          </cell>
          <cell r="B252">
            <v>5057</v>
          </cell>
          <cell r="C252">
            <v>9</v>
          </cell>
          <cell r="D252" t="str">
            <v>A</v>
          </cell>
          <cell r="E252">
            <v>74</v>
          </cell>
          <cell r="F252" t="str">
            <v>Z</v>
          </cell>
          <cell r="G252">
            <v>2</v>
          </cell>
          <cell r="H252" t="str">
            <v>C5709A-74Z-2</v>
          </cell>
          <cell r="I252">
            <v>0.89500000000000002</v>
          </cell>
          <cell r="J252">
            <v>183.655</v>
          </cell>
        </row>
        <row r="253">
          <cell r="A253" t="str">
            <v>74-3</v>
          </cell>
          <cell r="B253">
            <v>5057</v>
          </cell>
          <cell r="C253">
            <v>9</v>
          </cell>
          <cell r="D253" t="str">
            <v>A</v>
          </cell>
          <cell r="E253">
            <v>74</v>
          </cell>
          <cell r="F253" t="str">
            <v>Z</v>
          </cell>
          <cell r="G253">
            <v>3</v>
          </cell>
          <cell r="H253" t="str">
            <v>C5709A-74Z-3</v>
          </cell>
          <cell r="I253">
            <v>0.36</v>
          </cell>
          <cell r="J253">
            <v>184.55</v>
          </cell>
        </row>
        <row r="254">
          <cell r="A254" t="str">
            <v>74-4</v>
          </cell>
          <cell r="B254">
            <v>5057</v>
          </cell>
          <cell r="C254">
            <v>9</v>
          </cell>
          <cell r="D254" t="str">
            <v>A</v>
          </cell>
          <cell r="E254">
            <v>74</v>
          </cell>
          <cell r="F254" t="str">
            <v>Z</v>
          </cell>
          <cell r="G254">
            <v>4</v>
          </cell>
          <cell r="H254" t="str">
            <v>C5709A-74Z-4</v>
          </cell>
          <cell r="I254">
            <v>0.78</v>
          </cell>
          <cell r="J254">
            <v>184.91</v>
          </cell>
        </row>
        <row r="255">
          <cell r="A255" t="str">
            <v>75-1</v>
          </cell>
          <cell r="B255">
            <v>5057</v>
          </cell>
          <cell r="C255">
            <v>9</v>
          </cell>
          <cell r="D255" t="str">
            <v>A</v>
          </cell>
          <cell r="E255">
            <v>75</v>
          </cell>
          <cell r="F255" t="str">
            <v>Z</v>
          </cell>
          <cell r="G255">
            <v>1</v>
          </cell>
          <cell r="H255" t="str">
            <v>C5709A-75Z-1</v>
          </cell>
          <cell r="I255">
            <v>0.755</v>
          </cell>
          <cell r="J255">
            <v>185.7</v>
          </cell>
        </row>
        <row r="256">
          <cell r="A256" t="str">
            <v>75-2</v>
          </cell>
          <cell r="B256">
            <v>5057</v>
          </cell>
          <cell r="C256">
            <v>9</v>
          </cell>
          <cell r="D256" t="str">
            <v>A</v>
          </cell>
          <cell r="E256">
            <v>75</v>
          </cell>
          <cell r="F256" t="str">
            <v>Z</v>
          </cell>
          <cell r="G256">
            <v>2</v>
          </cell>
          <cell r="H256" t="str">
            <v>C5709A-75Z-2</v>
          </cell>
          <cell r="I256">
            <v>0.73</v>
          </cell>
          <cell r="J256">
            <v>186.45500000000001</v>
          </cell>
        </row>
        <row r="257">
          <cell r="A257" t="str">
            <v>75-3</v>
          </cell>
          <cell r="B257">
            <v>5057</v>
          </cell>
          <cell r="C257">
            <v>9</v>
          </cell>
          <cell r="D257" t="str">
            <v>A</v>
          </cell>
          <cell r="E257">
            <v>75</v>
          </cell>
          <cell r="F257" t="str">
            <v>Z</v>
          </cell>
          <cell r="G257">
            <v>3</v>
          </cell>
          <cell r="H257" t="str">
            <v>C5709A-75Z-3</v>
          </cell>
          <cell r="I257">
            <v>0.98</v>
          </cell>
          <cell r="J257">
            <v>187.185</v>
          </cell>
        </row>
        <row r="258">
          <cell r="A258" t="str">
            <v>75-4</v>
          </cell>
          <cell r="B258">
            <v>5057</v>
          </cell>
          <cell r="C258">
            <v>9</v>
          </cell>
          <cell r="D258" t="str">
            <v>A</v>
          </cell>
          <cell r="E258">
            <v>75</v>
          </cell>
          <cell r="F258" t="str">
            <v>Z</v>
          </cell>
          <cell r="G258">
            <v>4</v>
          </cell>
          <cell r="H258" t="str">
            <v>C5709A-75Z-4</v>
          </cell>
          <cell r="I258">
            <v>0.69499999999999995</v>
          </cell>
          <cell r="J258">
            <v>188.16499999999999</v>
          </cell>
        </row>
        <row r="259">
          <cell r="A259" t="str">
            <v>76-1</v>
          </cell>
          <cell r="B259">
            <v>5057</v>
          </cell>
          <cell r="C259">
            <v>9</v>
          </cell>
          <cell r="D259" t="str">
            <v>A</v>
          </cell>
          <cell r="E259">
            <v>76</v>
          </cell>
          <cell r="F259" t="str">
            <v>Z</v>
          </cell>
          <cell r="G259">
            <v>1</v>
          </cell>
          <cell r="H259" t="str">
            <v>C5709A-76Z-1</v>
          </cell>
          <cell r="I259">
            <v>0.84</v>
          </cell>
          <cell r="J259">
            <v>188.7</v>
          </cell>
        </row>
        <row r="260">
          <cell r="A260" t="str">
            <v>76-2</v>
          </cell>
          <cell r="B260">
            <v>5057</v>
          </cell>
          <cell r="C260">
            <v>9</v>
          </cell>
          <cell r="D260" t="str">
            <v>A</v>
          </cell>
          <cell r="E260">
            <v>76</v>
          </cell>
          <cell r="F260" t="str">
            <v>Z</v>
          </cell>
          <cell r="G260">
            <v>2</v>
          </cell>
          <cell r="H260" t="str">
            <v>C5709A-76Z-2</v>
          </cell>
          <cell r="I260">
            <v>0.87</v>
          </cell>
          <cell r="J260">
            <v>189.54</v>
          </cell>
        </row>
        <row r="261">
          <cell r="A261" t="str">
            <v>76-3</v>
          </cell>
          <cell r="B261">
            <v>5057</v>
          </cell>
          <cell r="C261">
            <v>9</v>
          </cell>
          <cell r="D261" t="str">
            <v>A</v>
          </cell>
          <cell r="E261">
            <v>76</v>
          </cell>
          <cell r="F261" t="str">
            <v>Z</v>
          </cell>
          <cell r="G261">
            <v>3</v>
          </cell>
          <cell r="H261" t="str">
            <v>C5709A-76Z-3</v>
          </cell>
          <cell r="I261">
            <v>0.51</v>
          </cell>
          <cell r="J261">
            <v>190.41</v>
          </cell>
        </row>
        <row r="262">
          <cell r="A262" t="str">
            <v>76-4</v>
          </cell>
          <cell r="B262">
            <v>5057</v>
          </cell>
          <cell r="C262">
            <v>9</v>
          </cell>
          <cell r="D262" t="str">
            <v>A</v>
          </cell>
          <cell r="E262">
            <v>76</v>
          </cell>
          <cell r="F262" t="str">
            <v>Z</v>
          </cell>
          <cell r="G262">
            <v>4</v>
          </cell>
          <cell r="H262" t="str">
            <v>C5709A-76Z-4</v>
          </cell>
          <cell r="I262">
            <v>0.75</v>
          </cell>
          <cell r="J262">
            <v>190.92</v>
          </cell>
        </row>
        <row r="263">
          <cell r="A263" t="str">
            <v>77-1</v>
          </cell>
          <cell r="B263">
            <v>5057</v>
          </cell>
          <cell r="C263">
            <v>9</v>
          </cell>
          <cell r="D263" t="str">
            <v>A</v>
          </cell>
          <cell r="E263">
            <v>77</v>
          </cell>
          <cell r="F263" t="str">
            <v>Z</v>
          </cell>
          <cell r="G263">
            <v>1</v>
          </cell>
          <cell r="H263" t="str">
            <v>C5709A-77Z-1</v>
          </cell>
          <cell r="I263">
            <v>0.95</v>
          </cell>
          <cell r="J263">
            <v>191.7</v>
          </cell>
        </row>
        <row r="264">
          <cell r="A264" t="str">
            <v>77-2</v>
          </cell>
          <cell r="B264">
            <v>5057</v>
          </cell>
          <cell r="C264">
            <v>9</v>
          </cell>
          <cell r="D264" t="str">
            <v>A</v>
          </cell>
          <cell r="E264">
            <v>77</v>
          </cell>
          <cell r="F264" t="str">
            <v>Z</v>
          </cell>
          <cell r="G264">
            <v>2</v>
          </cell>
          <cell r="H264" t="str">
            <v>C5709A-77Z-2</v>
          </cell>
          <cell r="I264">
            <v>0.8</v>
          </cell>
          <cell r="J264">
            <v>192.65</v>
          </cell>
        </row>
        <row r="265">
          <cell r="A265" t="str">
            <v>77-3</v>
          </cell>
          <cell r="B265">
            <v>5057</v>
          </cell>
          <cell r="C265">
            <v>9</v>
          </cell>
          <cell r="D265" t="str">
            <v>A</v>
          </cell>
          <cell r="E265">
            <v>77</v>
          </cell>
          <cell r="F265" t="str">
            <v>Z</v>
          </cell>
          <cell r="G265">
            <v>3</v>
          </cell>
          <cell r="H265" t="str">
            <v>C5709A-77Z-3</v>
          </cell>
          <cell r="I265">
            <v>0.69499999999999995</v>
          </cell>
          <cell r="J265">
            <v>193.45</v>
          </cell>
        </row>
        <row r="266">
          <cell r="A266" t="str">
            <v>77-4</v>
          </cell>
          <cell r="B266">
            <v>5057</v>
          </cell>
          <cell r="C266">
            <v>9</v>
          </cell>
          <cell r="D266" t="str">
            <v>A</v>
          </cell>
          <cell r="E266">
            <v>77</v>
          </cell>
          <cell r="F266" t="str">
            <v>Z</v>
          </cell>
          <cell r="G266">
            <v>4</v>
          </cell>
          <cell r="H266" t="str">
            <v>C5709A-77Z-4</v>
          </cell>
          <cell r="I266">
            <v>0.64500000000000002</v>
          </cell>
          <cell r="J266">
            <v>194.14500000000001</v>
          </cell>
        </row>
        <row r="267">
          <cell r="A267" t="str">
            <v>78-1</v>
          </cell>
          <cell r="B267">
            <v>5057</v>
          </cell>
          <cell r="C267">
            <v>9</v>
          </cell>
          <cell r="D267" t="str">
            <v>A</v>
          </cell>
          <cell r="E267">
            <v>78</v>
          </cell>
          <cell r="F267" t="str">
            <v>Z</v>
          </cell>
          <cell r="G267">
            <v>1</v>
          </cell>
          <cell r="H267" t="str">
            <v>C5709A-78Z-1</v>
          </cell>
          <cell r="I267">
            <v>0.66500000000000004</v>
          </cell>
          <cell r="J267">
            <v>194.7</v>
          </cell>
        </row>
        <row r="268">
          <cell r="A268" t="str">
            <v>78-2</v>
          </cell>
          <cell r="B268">
            <v>5057</v>
          </cell>
          <cell r="C268">
            <v>9</v>
          </cell>
          <cell r="D268" t="str">
            <v>A</v>
          </cell>
          <cell r="E268">
            <v>78</v>
          </cell>
          <cell r="F268" t="str">
            <v>Z</v>
          </cell>
          <cell r="G268">
            <v>2</v>
          </cell>
          <cell r="H268" t="str">
            <v>C5709A-78Z-2</v>
          </cell>
          <cell r="I268">
            <v>0.63</v>
          </cell>
          <cell r="J268">
            <v>195.36500000000001</v>
          </cell>
        </row>
        <row r="269">
          <cell r="A269" t="str">
            <v>78-3</v>
          </cell>
          <cell r="B269">
            <v>5057</v>
          </cell>
          <cell r="C269">
            <v>9</v>
          </cell>
          <cell r="D269" t="str">
            <v>A</v>
          </cell>
          <cell r="E269">
            <v>78</v>
          </cell>
          <cell r="F269" t="str">
            <v>Z</v>
          </cell>
          <cell r="G269">
            <v>3</v>
          </cell>
          <cell r="H269" t="str">
            <v>C5709A-78Z-3</v>
          </cell>
          <cell r="I269">
            <v>0.95499999999999996</v>
          </cell>
          <cell r="J269">
            <v>195.995</v>
          </cell>
        </row>
        <row r="270">
          <cell r="A270" t="str">
            <v>78-4</v>
          </cell>
          <cell r="B270">
            <v>5057</v>
          </cell>
          <cell r="C270">
            <v>9</v>
          </cell>
          <cell r="D270" t="str">
            <v>A</v>
          </cell>
          <cell r="E270">
            <v>78</v>
          </cell>
          <cell r="F270" t="str">
            <v>Z</v>
          </cell>
          <cell r="G270">
            <v>4</v>
          </cell>
          <cell r="H270" t="str">
            <v>C5709A-78Z-4</v>
          </cell>
          <cell r="I270">
            <v>0.91500000000000004</v>
          </cell>
          <cell r="J270">
            <v>196.95</v>
          </cell>
        </row>
        <row r="271">
          <cell r="A271" t="str">
            <v>79-1</v>
          </cell>
          <cell r="B271">
            <v>5057</v>
          </cell>
          <cell r="C271">
            <v>9</v>
          </cell>
          <cell r="D271" t="str">
            <v>A</v>
          </cell>
          <cell r="E271">
            <v>79</v>
          </cell>
          <cell r="F271" t="str">
            <v>Z</v>
          </cell>
          <cell r="G271">
            <v>1</v>
          </cell>
          <cell r="H271" t="str">
            <v>C5709A-79Z-1</v>
          </cell>
          <cell r="I271">
            <v>0.92500000000000004</v>
          </cell>
          <cell r="J271">
            <v>197.7</v>
          </cell>
        </row>
        <row r="272">
          <cell r="A272" t="str">
            <v>79-2</v>
          </cell>
          <cell r="B272">
            <v>5057</v>
          </cell>
          <cell r="C272">
            <v>9</v>
          </cell>
          <cell r="D272" t="str">
            <v>A</v>
          </cell>
          <cell r="E272">
            <v>79</v>
          </cell>
          <cell r="F272" t="str">
            <v>Z</v>
          </cell>
          <cell r="G272">
            <v>2</v>
          </cell>
          <cell r="H272" t="str">
            <v>C5709A-79Z-2</v>
          </cell>
          <cell r="I272">
            <v>0.93</v>
          </cell>
          <cell r="J272">
            <v>198.625</v>
          </cell>
        </row>
        <row r="273">
          <cell r="A273" t="str">
            <v>79-3</v>
          </cell>
          <cell r="B273">
            <v>5057</v>
          </cell>
          <cell r="C273">
            <v>9</v>
          </cell>
          <cell r="D273" t="str">
            <v>A</v>
          </cell>
          <cell r="E273">
            <v>79</v>
          </cell>
          <cell r="F273" t="str">
            <v>Z</v>
          </cell>
          <cell r="G273">
            <v>3</v>
          </cell>
          <cell r="H273" t="str">
            <v>C5709A-79Z-3</v>
          </cell>
          <cell r="I273">
            <v>0.61</v>
          </cell>
          <cell r="J273">
            <v>199.55500000000001</v>
          </cell>
        </row>
        <row r="274">
          <cell r="A274" t="str">
            <v>79-4</v>
          </cell>
          <cell r="B274">
            <v>5057</v>
          </cell>
          <cell r="C274">
            <v>9</v>
          </cell>
          <cell r="D274" t="str">
            <v>A</v>
          </cell>
          <cell r="E274">
            <v>79</v>
          </cell>
          <cell r="F274" t="str">
            <v>Z</v>
          </cell>
          <cell r="G274">
            <v>4</v>
          </cell>
          <cell r="H274" t="str">
            <v>C5709A-79Z-4</v>
          </cell>
          <cell r="I274">
            <v>0.59</v>
          </cell>
          <cell r="J274">
            <v>200.16499999999999</v>
          </cell>
        </row>
        <row r="275">
          <cell r="A275" t="str">
            <v>80-1</v>
          </cell>
          <cell r="B275">
            <v>5057</v>
          </cell>
          <cell r="C275">
            <v>9</v>
          </cell>
          <cell r="D275" t="str">
            <v>A</v>
          </cell>
          <cell r="E275">
            <v>80</v>
          </cell>
          <cell r="F275" t="str">
            <v>Z</v>
          </cell>
          <cell r="G275">
            <v>1</v>
          </cell>
          <cell r="H275" t="str">
            <v>C5709A-80Z-1</v>
          </cell>
          <cell r="I275">
            <v>0.70499999999999996</v>
          </cell>
          <cell r="J275">
            <v>200.7</v>
          </cell>
        </row>
        <row r="276">
          <cell r="A276" t="str">
            <v>80-2</v>
          </cell>
          <cell r="B276">
            <v>5057</v>
          </cell>
          <cell r="C276">
            <v>9</v>
          </cell>
          <cell r="D276" t="str">
            <v>A</v>
          </cell>
          <cell r="E276">
            <v>80</v>
          </cell>
          <cell r="F276" t="str">
            <v>Z</v>
          </cell>
          <cell r="G276">
            <v>2</v>
          </cell>
          <cell r="H276" t="str">
            <v>C5709A-80Z-2</v>
          </cell>
          <cell r="I276">
            <v>0.79</v>
          </cell>
          <cell r="J276">
            <v>201.405</v>
          </cell>
        </row>
        <row r="277">
          <cell r="A277" t="str">
            <v>80-3</v>
          </cell>
          <cell r="B277">
            <v>5057</v>
          </cell>
          <cell r="C277">
            <v>9</v>
          </cell>
          <cell r="D277" t="str">
            <v>A</v>
          </cell>
          <cell r="E277">
            <v>80</v>
          </cell>
          <cell r="F277" t="str">
            <v>Z</v>
          </cell>
          <cell r="G277">
            <v>3</v>
          </cell>
          <cell r="H277" t="str">
            <v>C5709A-80Z-3</v>
          </cell>
          <cell r="I277">
            <v>0.78</v>
          </cell>
          <cell r="J277">
            <v>202.19499999999999</v>
          </cell>
        </row>
        <row r="278">
          <cell r="A278" t="str">
            <v>80-4</v>
          </cell>
          <cell r="B278">
            <v>5057</v>
          </cell>
          <cell r="C278">
            <v>9</v>
          </cell>
          <cell r="D278" t="str">
            <v>A</v>
          </cell>
          <cell r="E278">
            <v>80</v>
          </cell>
          <cell r="F278" t="str">
            <v>Z</v>
          </cell>
          <cell r="G278">
            <v>4</v>
          </cell>
          <cell r="H278" t="str">
            <v>C5709A-80Z-4</v>
          </cell>
          <cell r="I278">
            <v>0.84499999999999997</v>
          </cell>
          <cell r="J278">
            <v>202.97499999999999</v>
          </cell>
        </row>
        <row r="279">
          <cell r="A279" t="str">
            <v>81-1</v>
          </cell>
          <cell r="B279">
            <v>5057</v>
          </cell>
          <cell r="C279">
            <v>9</v>
          </cell>
          <cell r="D279" t="str">
            <v>A</v>
          </cell>
          <cell r="E279">
            <v>81</v>
          </cell>
          <cell r="F279" t="str">
            <v>Z</v>
          </cell>
          <cell r="G279">
            <v>1</v>
          </cell>
          <cell r="H279" t="str">
            <v>C5709A-81Z-1</v>
          </cell>
          <cell r="I279">
            <v>0.9</v>
          </cell>
          <cell r="J279">
            <v>203.7</v>
          </cell>
        </row>
        <row r="280">
          <cell r="A280" t="str">
            <v>81-2</v>
          </cell>
          <cell r="B280">
            <v>5057</v>
          </cell>
          <cell r="C280">
            <v>9</v>
          </cell>
          <cell r="D280" t="str">
            <v>A</v>
          </cell>
          <cell r="E280">
            <v>81</v>
          </cell>
          <cell r="F280" t="str">
            <v>Z</v>
          </cell>
          <cell r="G280">
            <v>2</v>
          </cell>
          <cell r="H280" t="str">
            <v>C5709A-81Z-2</v>
          </cell>
          <cell r="I280">
            <v>0.90500000000000003</v>
          </cell>
          <cell r="J280">
            <v>204.6</v>
          </cell>
        </row>
        <row r="281">
          <cell r="A281" t="str">
            <v>81-3</v>
          </cell>
          <cell r="B281">
            <v>5057</v>
          </cell>
          <cell r="C281">
            <v>9</v>
          </cell>
          <cell r="D281" t="str">
            <v>A</v>
          </cell>
          <cell r="E281">
            <v>81</v>
          </cell>
          <cell r="F281" t="str">
            <v>Z</v>
          </cell>
          <cell r="G281">
            <v>3</v>
          </cell>
          <cell r="H281" t="str">
            <v>C5709A-81Z-3</v>
          </cell>
          <cell r="I281">
            <v>0.77500000000000002</v>
          </cell>
          <cell r="J281">
            <v>205.505</v>
          </cell>
        </row>
        <row r="282">
          <cell r="A282" t="str">
            <v>81-4</v>
          </cell>
          <cell r="B282">
            <v>5057</v>
          </cell>
          <cell r="C282">
            <v>9</v>
          </cell>
          <cell r="D282" t="str">
            <v>A</v>
          </cell>
          <cell r="E282">
            <v>81</v>
          </cell>
          <cell r="F282" t="str">
            <v>Z</v>
          </cell>
          <cell r="G282">
            <v>4</v>
          </cell>
          <cell r="H282" t="str">
            <v>C5709A-81Z-4</v>
          </cell>
          <cell r="I282">
            <v>0.47</v>
          </cell>
          <cell r="J282">
            <v>206.28</v>
          </cell>
        </row>
        <row r="283">
          <cell r="A283" t="str">
            <v>82-1</v>
          </cell>
          <cell r="B283">
            <v>5057</v>
          </cell>
          <cell r="C283">
            <v>9</v>
          </cell>
          <cell r="D283" t="str">
            <v>A</v>
          </cell>
          <cell r="E283">
            <v>82</v>
          </cell>
          <cell r="F283" t="str">
            <v>Z</v>
          </cell>
          <cell r="G283">
            <v>1</v>
          </cell>
          <cell r="H283" t="str">
            <v>C5709A-82Z-1</v>
          </cell>
          <cell r="I283">
            <v>0.90500000000000003</v>
          </cell>
          <cell r="J283">
            <v>206.7</v>
          </cell>
        </row>
        <row r="284">
          <cell r="A284" t="str">
            <v>82-2</v>
          </cell>
          <cell r="B284">
            <v>5057</v>
          </cell>
          <cell r="C284">
            <v>9</v>
          </cell>
          <cell r="D284" t="str">
            <v>A</v>
          </cell>
          <cell r="E284">
            <v>82</v>
          </cell>
          <cell r="F284" t="str">
            <v>Z</v>
          </cell>
          <cell r="G284">
            <v>2</v>
          </cell>
          <cell r="H284" t="str">
            <v>C5709A-82Z-2</v>
          </cell>
          <cell r="I284">
            <v>0.91</v>
          </cell>
          <cell r="J284">
            <v>207.60499999999999</v>
          </cell>
        </row>
        <row r="285">
          <cell r="A285" t="str">
            <v>82-3</v>
          </cell>
          <cell r="B285">
            <v>5057</v>
          </cell>
          <cell r="C285">
            <v>9</v>
          </cell>
          <cell r="D285" t="str">
            <v>A</v>
          </cell>
          <cell r="E285">
            <v>82</v>
          </cell>
          <cell r="F285" t="str">
            <v>Z</v>
          </cell>
          <cell r="G285">
            <v>3</v>
          </cell>
          <cell r="H285" t="str">
            <v>C5709A-82Z-3</v>
          </cell>
          <cell r="I285">
            <v>0.4</v>
          </cell>
          <cell r="J285">
            <v>208.51499999999999</v>
          </cell>
        </row>
        <row r="286">
          <cell r="A286" t="str">
            <v>82-4</v>
          </cell>
          <cell r="B286">
            <v>5057</v>
          </cell>
          <cell r="C286">
            <v>9</v>
          </cell>
          <cell r="D286" t="str">
            <v>A</v>
          </cell>
          <cell r="E286">
            <v>82</v>
          </cell>
          <cell r="F286" t="str">
            <v>Z</v>
          </cell>
          <cell r="G286">
            <v>4</v>
          </cell>
          <cell r="H286" t="str">
            <v>C5709A-82Z-4</v>
          </cell>
          <cell r="I286">
            <v>0.89500000000000002</v>
          </cell>
          <cell r="J286">
            <v>208.91499999999999</v>
          </cell>
        </row>
        <row r="287">
          <cell r="A287" t="str">
            <v>83-1</v>
          </cell>
          <cell r="B287">
            <v>5057</v>
          </cell>
          <cell r="C287">
            <v>9</v>
          </cell>
          <cell r="D287" t="str">
            <v>A</v>
          </cell>
          <cell r="E287">
            <v>83</v>
          </cell>
          <cell r="F287" t="str">
            <v>Z</v>
          </cell>
          <cell r="G287">
            <v>1</v>
          </cell>
          <cell r="H287" t="str">
            <v>C5709A-83Z-1</v>
          </cell>
          <cell r="I287">
            <v>0.98</v>
          </cell>
          <cell r="J287">
            <v>209.7</v>
          </cell>
        </row>
        <row r="288">
          <cell r="A288" t="str">
            <v>83-2</v>
          </cell>
          <cell r="B288">
            <v>5057</v>
          </cell>
          <cell r="C288">
            <v>9</v>
          </cell>
          <cell r="D288" t="str">
            <v>A</v>
          </cell>
          <cell r="E288">
            <v>83</v>
          </cell>
          <cell r="F288" t="str">
            <v>Z</v>
          </cell>
          <cell r="G288">
            <v>2</v>
          </cell>
          <cell r="H288" t="str">
            <v>C5709A-83Z-2</v>
          </cell>
          <cell r="I288">
            <v>0.92</v>
          </cell>
          <cell r="J288">
            <v>210.68</v>
          </cell>
        </row>
        <row r="289">
          <cell r="A289" t="str">
            <v>83-3</v>
          </cell>
          <cell r="B289">
            <v>5057</v>
          </cell>
          <cell r="C289">
            <v>9</v>
          </cell>
          <cell r="D289" t="str">
            <v>A</v>
          </cell>
          <cell r="E289">
            <v>83</v>
          </cell>
          <cell r="F289" t="str">
            <v>Z</v>
          </cell>
          <cell r="G289">
            <v>3</v>
          </cell>
          <cell r="H289" t="str">
            <v>C5709A-83Z-3</v>
          </cell>
          <cell r="I289">
            <v>0.66500000000000004</v>
          </cell>
          <cell r="J289">
            <v>211.6</v>
          </cell>
        </row>
        <row r="290">
          <cell r="A290" t="str">
            <v>83-4</v>
          </cell>
          <cell r="B290">
            <v>5057</v>
          </cell>
          <cell r="C290">
            <v>9</v>
          </cell>
          <cell r="D290" t="str">
            <v>A</v>
          </cell>
          <cell r="E290">
            <v>83</v>
          </cell>
          <cell r="F290" t="str">
            <v>Z</v>
          </cell>
          <cell r="G290">
            <v>4</v>
          </cell>
          <cell r="H290" t="str">
            <v>C5709A-83Z-4</v>
          </cell>
          <cell r="I290">
            <v>0.64</v>
          </cell>
          <cell r="J290">
            <v>212.26499999999999</v>
          </cell>
        </row>
        <row r="291">
          <cell r="A291" t="str">
            <v>84-1</v>
          </cell>
          <cell r="B291">
            <v>5057</v>
          </cell>
          <cell r="C291">
            <v>9</v>
          </cell>
          <cell r="D291" t="str">
            <v>A</v>
          </cell>
          <cell r="E291">
            <v>84</v>
          </cell>
          <cell r="F291" t="str">
            <v>Z</v>
          </cell>
          <cell r="G291">
            <v>1</v>
          </cell>
          <cell r="H291" t="str">
            <v>C5709A-84Z-1</v>
          </cell>
          <cell r="I291">
            <v>0.74</v>
          </cell>
          <cell r="J291">
            <v>212.7</v>
          </cell>
        </row>
        <row r="292">
          <cell r="A292" t="str">
            <v>84-2</v>
          </cell>
          <cell r="B292">
            <v>5057</v>
          </cell>
          <cell r="C292">
            <v>9</v>
          </cell>
          <cell r="D292" t="str">
            <v>A</v>
          </cell>
          <cell r="E292">
            <v>84</v>
          </cell>
          <cell r="F292" t="str">
            <v>Z</v>
          </cell>
          <cell r="G292">
            <v>2</v>
          </cell>
          <cell r="H292" t="str">
            <v>C5709A-84Z-2</v>
          </cell>
          <cell r="I292">
            <v>0.84</v>
          </cell>
          <cell r="J292">
            <v>213.44</v>
          </cell>
        </row>
        <row r="293">
          <cell r="A293" t="str">
            <v>84-3</v>
          </cell>
          <cell r="B293">
            <v>5057</v>
          </cell>
          <cell r="C293">
            <v>9</v>
          </cell>
          <cell r="D293" t="str">
            <v>A</v>
          </cell>
          <cell r="E293">
            <v>84</v>
          </cell>
          <cell r="F293" t="str">
            <v>Z</v>
          </cell>
          <cell r="G293">
            <v>3</v>
          </cell>
          <cell r="H293" t="str">
            <v>C5709A-84Z-3</v>
          </cell>
          <cell r="I293">
            <v>0.86</v>
          </cell>
          <cell r="J293">
            <v>214.28</v>
          </cell>
        </row>
        <row r="294">
          <cell r="A294" t="str">
            <v>84-4</v>
          </cell>
          <cell r="B294">
            <v>5057</v>
          </cell>
          <cell r="C294">
            <v>9</v>
          </cell>
          <cell r="D294" t="str">
            <v>A</v>
          </cell>
          <cell r="E294">
            <v>84</v>
          </cell>
          <cell r="F294" t="str">
            <v>Z</v>
          </cell>
          <cell r="G294">
            <v>4</v>
          </cell>
          <cell r="H294" t="str">
            <v>C5709A-84Z-4</v>
          </cell>
          <cell r="I294">
            <v>0.79</v>
          </cell>
          <cell r="J294">
            <v>215.14</v>
          </cell>
        </row>
        <row r="295">
          <cell r="A295" t="str">
            <v>85-1</v>
          </cell>
          <cell r="B295">
            <v>5057</v>
          </cell>
          <cell r="C295">
            <v>9</v>
          </cell>
          <cell r="D295" t="str">
            <v>A</v>
          </cell>
          <cell r="E295">
            <v>85</v>
          </cell>
          <cell r="F295" t="str">
            <v>Z</v>
          </cell>
          <cell r="G295">
            <v>1</v>
          </cell>
          <cell r="H295" t="str">
            <v>C5709A-85Z-1</v>
          </cell>
          <cell r="I295">
            <v>0.78500000000000003</v>
          </cell>
          <cell r="J295">
            <v>215.7</v>
          </cell>
        </row>
        <row r="296">
          <cell r="A296" t="str">
            <v>85-2</v>
          </cell>
          <cell r="B296">
            <v>5057</v>
          </cell>
          <cell r="C296">
            <v>9</v>
          </cell>
          <cell r="D296" t="str">
            <v>A</v>
          </cell>
          <cell r="E296">
            <v>85</v>
          </cell>
          <cell r="F296" t="str">
            <v>Z</v>
          </cell>
          <cell r="G296">
            <v>2</v>
          </cell>
          <cell r="H296" t="str">
            <v>C5709A-85Z-2</v>
          </cell>
          <cell r="I296">
            <v>0.95499999999999996</v>
          </cell>
          <cell r="J296">
            <v>216.48500000000001</v>
          </cell>
        </row>
        <row r="297">
          <cell r="A297" t="str">
            <v>85-3</v>
          </cell>
          <cell r="B297">
            <v>5057</v>
          </cell>
          <cell r="C297">
            <v>9</v>
          </cell>
          <cell r="D297" t="str">
            <v>A</v>
          </cell>
          <cell r="E297">
            <v>85</v>
          </cell>
          <cell r="F297" t="str">
            <v>Z</v>
          </cell>
          <cell r="G297">
            <v>3</v>
          </cell>
          <cell r="H297" t="str">
            <v>C5709A-85Z-3</v>
          </cell>
          <cell r="I297">
            <v>0.95</v>
          </cell>
          <cell r="J297">
            <v>217.44</v>
          </cell>
        </row>
        <row r="298">
          <cell r="A298" t="str">
            <v>85-4</v>
          </cell>
          <cell r="B298">
            <v>5057</v>
          </cell>
          <cell r="C298">
            <v>9</v>
          </cell>
          <cell r="D298" t="str">
            <v>A</v>
          </cell>
          <cell r="E298">
            <v>85</v>
          </cell>
          <cell r="F298" t="str">
            <v>Z</v>
          </cell>
          <cell r="G298">
            <v>4</v>
          </cell>
          <cell r="H298" t="str">
            <v>C5709A-85Z-4</v>
          </cell>
          <cell r="I298">
            <v>0.37</v>
          </cell>
          <cell r="J298">
            <v>218.39</v>
          </cell>
        </row>
        <row r="299">
          <cell r="A299" t="str">
            <v>86-1</v>
          </cell>
          <cell r="B299">
            <v>5057</v>
          </cell>
          <cell r="C299">
            <v>9</v>
          </cell>
          <cell r="D299" t="str">
            <v>A</v>
          </cell>
          <cell r="E299">
            <v>86</v>
          </cell>
          <cell r="F299" t="str">
            <v>Z</v>
          </cell>
          <cell r="G299">
            <v>1</v>
          </cell>
          <cell r="H299" t="str">
            <v>C5709A-86Z-1</v>
          </cell>
          <cell r="I299">
            <v>0.98</v>
          </cell>
          <cell r="J299">
            <v>218.7</v>
          </cell>
        </row>
        <row r="300">
          <cell r="A300" t="str">
            <v>86-2</v>
          </cell>
          <cell r="B300">
            <v>5057</v>
          </cell>
          <cell r="C300">
            <v>9</v>
          </cell>
          <cell r="D300" t="str">
            <v>A</v>
          </cell>
          <cell r="E300">
            <v>86</v>
          </cell>
          <cell r="F300" t="str">
            <v>Z</v>
          </cell>
          <cell r="G300">
            <v>2</v>
          </cell>
          <cell r="H300" t="str">
            <v>C5709A-86Z-2</v>
          </cell>
          <cell r="I300">
            <v>0.61</v>
          </cell>
          <cell r="J300">
            <v>219.68</v>
          </cell>
        </row>
        <row r="301">
          <cell r="A301" t="str">
            <v>86-3</v>
          </cell>
          <cell r="B301">
            <v>5057</v>
          </cell>
          <cell r="C301">
            <v>9</v>
          </cell>
          <cell r="D301" t="str">
            <v>A</v>
          </cell>
          <cell r="E301">
            <v>86</v>
          </cell>
          <cell r="F301" t="str">
            <v>Z</v>
          </cell>
          <cell r="G301">
            <v>3</v>
          </cell>
          <cell r="H301" t="str">
            <v>C5709A-86Z-3</v>
          </cell>
          <cell r="I301">
            <v>0.82</v>
          </cell>
          <cell r="J301">
            <v>220.29</v>
          </cell>
        </row>
        <row r="302">
          <cell r="A302" t="str">
            <v>86-4</v>
          </cell>
          <cell r="B302">
            <v>5057</v>
          </cell>
          <cell r="C302">
            <v>9</v>
          </cell>
          <cell r="D302" t="str">
            <v>A</v>
          </cell>
          <cell r="E302">
            <v>86</v>
          </cell>
          <cell r="F302" t="str">
            <v>Z</v>
          </cell>
          <cell r="G302">
            <v>4</v>
          </cell>
          <cell r="H302" t="str">
            <v>C5709A-86Z-4</v>
          </cell>
          <cell r="I302">
            <v>0.60499999999999998</v>
          </cell>
          <cell r="J302">
            <v>221.11</v>
          </cell>
        </row>
        <row r="303">
          <cell r="A303" t="str">
            <v>87-1</v>
          </cell>
          <cell r="B303">
            <v>5057</v>
          </cell>
          <cell r="C303">
            <v>9</v>
          </cell>
          <cell r="D303" t="str">
            <v>A</v>
          </cell>
          <cell r="E303">
            <v>87</v>
          </cell>
          <cell r="F303" t="str">
            <v>Z</v>
          </cell>
          <cell r="G303">
            <v>1</v>
          </cell>
          <cell r="H303" t="str">
            <v>C5709A-87Z-1</v>
          </cell>
          <cell r="I303">
            <v>0.56999999999999995</v>
          </cell>
          <cell r="J303">
            <v>221.7</v>
          </cell>
        </row>
        <row r="304">
          <cell r="A304" t="str">
            <v>87-2</v>
          </cell>
          <cell r="B304">
            <v>5057</v>
          </cell>
          <cell r="C304">
            <v>9</v>
          </cell>
          <cell r="D304" t="str">
            <v>A</v>
          </cell>
          <cell r="E304">
            <v>87</v>
          </cell>
          <cell r="F304" t="str">
            <v>Z</v>
          </cell>
          <cell r="G304">
            <v>2</v>
          </cell>
          <cell r="H304" t="str">
            <v>C5709A-87Z-2</v>
          </cell>
          <cell r="I304">
            <v>0.8</v>
          </cell>
          <cell r="J304">
            <v>222.27</v>
          </cell>
        </row>
        <row r="305">
          <cell r="A305" t="str">
            <v>87-3</v>
          </cell>
          <cell r="B305">
            <v>5057</v>
          </cell>
          <cell r="C305">
            <v>9</v>
          </cell>
          <cell r="D305" t="str">
            <v>A</v>
          </cell>
          <cell r="E305">
            <v>87</v>
          </cell>
          <cell r="F305" t="str">
            <v>Z</v>
          </cell>
          <cell r="G305">
            <v>3</v>
          </cell>
          <cell r="H305" t="str">
            <v>C5709A-87Z-3</v>
          </cell>
          <cell r="I305">
            <v>0.82499999999999996</v>
          </cell>
          <cell r="J305">
            <v>223.07</v>
          </cell>
        </row>
        <row r="306">
          <cell r="A306" t="str">
            <v>87-4</v>
          </cell>
          <cell r="B306">
            <v>5057</v>
          </cell>
          <cell r="C306">
            <v>9</v>
          </cell>
          <cell r="D306" t="str">
            <v>A</v>
          </cell>
          <cell r="E306">
            <v>87</v>
          </cell>
          <cell r="F306" t="str">
            <v>Z</v>
          </cell>
          <cell r="G306">
            <v>4</v>
          </cell>
          <cell r="H306" t="str">
            <v>C5709A-87Z-4</v>
          </cell>
          <cell r="I306">
            <v>0.9</v>
          </cell>
          <cell r="J306">
            <v>223.89500000000001</v>
          </cell>
        </row>
        <row r="307">
          <cell r="A307" t="str">
            <v>88-1</v>
          </cell>
          <cell r="B307">
            <v>5057</v>
          </cell>
          <cell r="C307">
            <v>9</v>
          </cell>
          <cell r="D307" t="str">
            <v>A</v>
          </cell>
          <cell r="E307">
            <v>88</v>
          </cell>
          <cell r="F307" t="str">
            <v>Z</v>
          </cell>
          <cell r="G307">
            <v>1</v>
          </cell>
          <cell r="H307" t="str">
            <v>C5709A-88Z-1</v>
          </cell>
          <cell r="I307">
            <v>0.89</v>
          </cell>
          <cell r="J307">
            <v>224.7</v>
          </cell>
        </row>
        <row r="308">
          <cell r="A308" t="str">
            <v>88-2</v>
          </cell>
          <cell r="B308">
            <v>5057</v>
          </cell>
          <cell r="C308">
            <v>9</v>
          </cell>
          <cell r="D308" t="str">
            <v>A</v>
          </cell>
          <cell r="E308">
            <v>88</v>
          </cell>
          <cell r="F308" t="str">
            <v>Z</v>
          </cell>
          <cell r="G308">
            <v>2</v>
          </cell>
          <cell r="H308" t="str">
            <v>C5709A-88Z-2</v>
          </cell>
          <cell r="I308">
            <v>0.88</v>
          </cell>
          <cell r="J308">
            <v>225.59</v>
          </cell>
        </row>
        <row r="309">
          <cell r="A309" t="str">
            <v>88-3</v>
          </cell>
          <cell r="B309">
            <v>5057</v>
          </cell>
          <cell r="C309">
            <v>9</v>
          </cell>
          <cell r="D309" t="str">
            <v>A</v>
          </cell>
          <cell r="E309">
            <v>88</v>
          </cell>
          <cell r="F309" t="str">
            <v>Z</v>
          </cell>
          <cell r="G309">
            <v>3</v>
          </cell>
          <cell r="H309" t="str">
            <v>C5709A-88Z-3</v>
          </cell>
          <cell r="I309">
            <v>0.80500000000000005</v>
          </cell>
          <cell r="J309">
            <v>226.47</v>
          </cell>
        </row>
        <row r="310">
          <cell r="A310" t="str">
            <v>88-4</v>
          </cell>
          <cell r="B310">
            <v>5057</v>
          </cell>
          <cell r="C310">
            <v>9</v>
          </cell>
          <cell r="D310" t="str">
            <v>A</v>
          </cell>
          <cell r="E310">
            <v>88</v>
          </cell>
          <cell r="F310" t="str">
            <v>Z</v>
          </cell>
          <cell r="G310">
            <v>4</v>
          </cell>
          <cell r="H310" t="str">
            <v>C5709A-88Z-4</v>
          </cell>
          <cell r="I310">
            <v>0.73499999999999999</v>
          </cell>
          <cell r="J310">
            <v>227.27500000000001</v>
          </cell>
        </row>
        <row r="311">
          <cell r="A311" t="str">
            <v>89-1</v>
          </cell>
          <cell r="B311">
            <v>5057</v>
          </cell>
          <cell r="C311">
            <v>9</v>
          </cell>
          <cell r="D311" t="str">
            <v>A</v>
          </cell>
          <cell r="E311">
            <v>89</v>
          </cell>
          <cell r="F311" t="str">
            <v>Z</v>
          </cell>
          <cell r="G311">
            <v>1</v>
          </cell>
          <cell r="H311" t="str">
            <v>C5709A-89Z-1</v>
          </cell>
          <cell r="I311">
            <v>0.84499999999999997</v>
          </cell>
          <cell r="J311">
            <v>227.7</v>
          </cell>
        </row>
        <row r="312">
          <cell r="A312" t="str">
            <v>89-2</v>
          </cell>
          <cell r="B312">
            <v>5057</v>
          </cell>
          <cell r="C312">
            <v>9</v>
          </cell>
          <cell r="D312" t="str">
            <v>A</v>
          </cell>
          <cell r="E312">
            <v>89</v>
          </cell>
          <cell r="F312" t="str">
            <v>Z</v>
          </cell>
          <cell r="G312">
            <v>2</v>
          </cell>
          <cell r="H312" t="str">
            <v>C5709A-89Z-2</v>
          </cell>
          <cell r="I312">
            <v>0.70499999999999996</v>
          </cell>
          <cell r="J312">
            <v>228.54499999999999</v>
          </cell>
        </row>
        <row r="313">
          <cell r="A313" t="str">
            <v>89-3</v>
          </cell>
          <cell r="B313">
            <v>5057</v>
          </cell>
          <cell r="C313">
            <v>9</v>
          </cell>
          <cell r="D313" t="str">
            <v>A</v>
          </cell>
          <cell r="E313">
            <v>89</v>
          </cell>
          <cell r="F313" t="str">
            <v>Z</v>
          </cell>
          <cell r="G313">
            <v>3</v>
          </cell>
          <cell r="H313" t="str">
            <v>C5709A-89Z-3</v>
          </cell>
          <cell r="I313">
            <v>0.7</v>
          </cell>
          <cell r="J313">
            <v>229.25</v>
          </cell>
        </row>
        <row r="314">
          <cell r="A314" t="str">
            <v>89-4</v>
          </cell>
          <cell r="B314">
            <v>5057</v>
          </cell>
          <cell r="C314">
            <v>9</v>
          </cell>
          <cell r="D314" t="str">
            <v>A</v>
          </cell>
          <cell r="E314">
            <v>89</v>
          </cell>
          <cell r="F314" t="str">
            <v>Z</v>
          </cell>
          <cell r="G314">
            <v>4</v>
          </cell>
          <cell r="H314" t="str">
            <v>C5709A-89Z-4</v>
          </cell>
          <cell r="I314">
            <v>0.72</v>
          </cell>
          <cell r="J314">
            <v>229.95</v>
          </cell>
        </row>
        <row r="315">
          <cell r="A315" t="str">
            <v>90-1</v>
          </cell>
          <cell r="B315">
            <v>5057</v>
          </cell>
          <cell r="C315">
            <v>9</v>
          </cell>
          <cell r="D315" t="str">
            <v>A</v>
          </cell>
          <cell r="E315">
            <v>90</v>
          </cell>
          <cell r="F315" t="str">
            <v>Z</v>
          </cell>
          <cell r="G315">
            <v>1</v>
          </cell>
          <cell r="H315" t="str">
            <v>C5709A-90Z-1</v>
          </cell>
          <cell r="I315">
            <v>0.6</v>
          </cell>
          <cell r="J315">
            <v>230.7</v>
          </cell>
        </row>
        <row r="316">
          <cell r="A316" t="str">
            <v>90-2</v>
          </cell>
          <cell r="B316">
            <v>5057</v>
          </cell>
          <cell r="C316">
            <v>9</v>
          </cell>
          <cell r="D316" t="str">
            <v>A</v>
          </cell>
          <cell r="E316">
            <v>90</v>
          </cell>
          <cell r="F316" t="str">
            <v>Z</v>
          </cell>
          <cell r="G316">
            <v>2</v>
          </cell>
          <cell r="H316" t="str">
            <v>C5709A-90Z-2</v>
          </cell>
          <cell r="I316">
            <v>0.97</v>
          </cell>
          <cell r="J316">
            <v>231.3</v>
          </cell>
        </row>
        <row r="317">
          <cell r="A317" t="str">
            <v>90-3</v>
          </cell>
          <cell r="B317">
            <v>5057</v>
          </cell>
          <cell r="C317">
            <v>9</v>
          </cell>
          <cell r="D317" t="str">
            <v>A</v>
          </cell>
          <cell r="E317">
            <v>90</v>
          </cell>
          <cell r="F317" t="str">
            <v>Z</v>
          </cell>
          <cell r="G317">
            <v>3</v>
          </cell>
          <cell r="H317" t="str">
            <v>C5709A-90Z-3</v>
          </cell>
          <cell r="I317">
            <v>0.90500000000000003</v>
          </cell>
          <cell r="J317">
            <v>232.27</v>
          </cell>
        </row>
        <row r="318">
          <cell r="A318" t="str">
            <v>90-4</v>
          </cell>
          <cell r="B318">
            <v>5057</v>
          </cell>
          <cell r="C318">
            <v>9</v>
          </cell>
          <cell r="D318" t="str">
            <v>A</v>
          </cell>
          <cell r="E318">
            <v>90</v>
          </cell>
          <cell r="F318" t="str">
            <v>Z</v>
          </cell>
          <cell r="G318">
            <v>4</v>
          </cell>
          <cell r="H318" t="str">
            <v>C5709A-90Z-4</v>
          </cell>
          <cell r="I318">
            <v>0.61</v>
          </cell>
          <cell r="J318">
            <v>233.17500000000001</v>
          </cell>
        </row>
        <row r="319">
          <cell r="A319" t="str">
            <v>91-1</v>
          </cell>
          <cell r="B319">
            <v>5057</v>
          </cell>
          <cell r="C319">
            <v>9</v>
          </cell>
          <cell r="D319" t="str">
            <v>A</v>
          </cell>
          <cell r="E319">
            <v>91</v>
          </cell>
          <cell r="F319" t="str">
            <v>Z</v>
          </cell>
          <cell r="G319">
            <v>1</v>
          </cell>
          <cell r="H319" t="str">
            <v>C5709A-91Z-1</v>
          </cell>
          <cell r="I319">
            <v>0.77</v>
          </cell>
          <cell r="J319">
            <v>233.7</v>
          </cell>
        </row>
        <row r="320">
          <cell r="A320" t="str">
            <v>91-2</v>
          </cell>
          <cell r="B320">
            <v>5057</v>
          </cell>
          <cell r="C320">
            <v>9</v>
          </cell>
          <cell r="D320" t="str">
            <v>A</v>
          </cell>
          <cell r="E320">
            <v>91</v>
          </cell>
          <cell r="F320" t="str">
            <v>Z</v>
          </cell>
          <cell r="G320">
            <v>2</v>
          </cell>
          <cell r="H320" t="str">
            <v>C5709A-91Z-2</v>
          </cell>
          <cell r="I320">
            <v>0.73499999999999999</v>
          </cell>
          <cell r="J320">
            <v>234.47</v>
          </cell>
        </row>
        <row r="321">
          <cell r="A321" t="str">
            <v>91-3</v>
          </cell>
          <cell r="B321">
            <v>5057</v>
          </cell>
          <cell r="C321">
            <v>9</v>
          </cell>
          <cell r="D321" t="str">
            <v>A</v>
          </cell>
          <cell r="E321">
            <v>91</v>
          </cell>
          <cell r="F321" t="str">
            <v>Z</v>
          </cell>
          <cell r="G321">
            <v>3</v>
          </cell>
          <cell r="H321" t="str">
            <v>C5709A-91Z-3</v>
          </cell>
          <cell r="I321">
            <v>0.98</v>
          </cell>
          <cell r="J321">
            <v>235.20500000000001</v>
          </cell>
        </row>
        <row r="322">
          <cell r="A322" t="str">
            <v>91-4</v>
          </cell>
          <cell r="B322">
            <v>5057</v>
          </cell>
          <cell r="C322">
            <v>9</v>
          </cell>
          <cell r="D322" t="str">
            <v>A</v>
          </cell>
          <cell r="E322">
            <v>91</v>
          </cell>
          <cell r="F322" t="str">
            <v>Z</v>
          </cell>
          <cell r="G322">
            <v>4</v>
          </cell>
          <cell r="H322" t="str">
            <v>C5709A-91Z-4</v>
          </cell>
          <cell r="I322">
            <v>0.66</v>
          </cell>
          <cell r="J322">
            <v>236.185</v>
          </cell>
        </row>
        <row r="323">
          <cell r="A323" t="str">
            <v>92-1</v>
          </cell>
          <cell r="B323">
            <v>5057</v>
          </cell>
          <cell r="C323">
            <v>9</v>
          </cell>
          <cell r="D323" t="str">
            <v>A</v>
          </cell>
          <cell r="E323">
            <v>92</v>
          </cell>
          <cell r="F323" t="str">
            <v>Z</v>
          </cell>
          <cell r="G323">
            <v>1</v>
          </cell>
          <cell r="H323" t="str">
            <v>C5709A-92Z-1</v>
          </cell>
          <cell r="I323">
            <v>0.52500000000000002</v>
          </cell>
          <cell r="J323">
            <v>236.7</v>
          </cell>
        </row>
        <row r="324">
          <cell r="A324" t="str">
            <v>92-2</v>
          </cell>
          <cell r="B324">
            <v>5057</v>
          </cell>
          <cell r="C324">
            <v>9</v>
          </cell>
          <cell r="D324" t="str">
            <v>A</v>
          </cell>
          <cell r="E324">
            <v>92</v>
          </cell>
          <cell r="F324" t="str">
            <v>Z</v>
          </cell>
          <cell r="G324">
            <v>2</v>
          </cell>
          <cell r="H324" t="str">
            <v>C5709A-92Z-2</v>
          </cell>
          <cell r="I324">
            <v>0.84</v>
          </cell>
          <cell r="J324">
            <v>237.22499999999999</v>
          </cell>
        </row>
        <row r="325">
          <cell r="A325" t="str">
            <v>92-3</v>
          </cell>
          <cell r="B325">
            <v>5057</v>
          </cell>
          <cell r="C325">
            <v>9</v>
          </cell>
          <cell r="D325" t="str">
            <v>A</v>
          </cell>
          <cell r="E325">
            <v>92</v>
          </cell>
          <cell r="F325" t="str">
            <v>Z</v>
          </cell>
          <cell r="G325">
            <v>3</v>
          </cell>
          <cell r="H325" t="str">
            <v>C5709A-92Z-3</v>
          </cell>
          <cell r="I325">
            <v>0.91</v>
          </cell>
          <cell r="J325">
            <v>238.065</v>
          </cell>
        </row>
        <row r="326">
          <cell r="A326" t="str">
            <v>92-4</v>
          </cell>
          <cell r="B326">
            <v>5057</v>
          </cell>
          <cell r="C326">
            <v>9</v>
          </cell>
          <cell r="D326" t="str">
            <v>A</v>
          </cell>
          <cell r="E326">
            <v>92</v>
          </cell>
          <cell r="F326" t="str">
            <v>Z</v>
          </cell>
          <cell r="G326">
            <v>4</v>
          </cell>
          <cell r="H326" t="str">
            <v>C5709A-92Z-4</v>
          </cell>
          <cell r="I326">
            <v>0.92</v>
          </cell>
          <cell r="J326">
            <v>238.97499999999999</v>
          </cell>
        </row>
        <row r="327">
          <cell r="A327" t="str">
            <v>93-1</v>
          </cell>
          <cell r="B327">
            <v>5057</v>
          </cell>
          <cell r="C327">
            <v>9</v>
          </cell>
          <cell r="D327" t="str">
            <v>A</v>
          </cell>
          <cell r="E327">
            <v>93</v>
          </cell>
          <cell r="F327" t="str">
            <v>Z</v>
          </cell>
          <cell r="G327">
            <v>1</v>
          </cell>
          <cell r="H327" t="str">
            <v>C5709A-93Z-1</v>
          </cell>
          <cell r="I327">
            <v>0.79500000000000004</v>
          </cell>
          <cell r="J327">
            <v>239.7</v>
          </cell>
        </row>
        <row r="328">
          <cell r="A328" t="str">
            <v>93-2</v>
          </cell>
          <cell r="B328">
            <v>5057</v>
          </cell>
          <cell r="C328">
            <v>9</v>
          </cell>
          <cell r="D328" t="str">
            <v>A</v>
          </cell>
          <cell r="E328">
            <v>93</v>
          </cell>
          <cell r="F328" t="str">
            <v>Z</v>
          </cell>
          <cell r="G328">
            <v>2</v>
          </cell>
          <cell r="H328" t="str">
            <v>C5709A-93Z-2</v>
          </cell>
          <cell r="I328">
            <v>0.89500000000000002</v>
          </cell>
          <cell r="J328">
            <v>240.495</v>
          </cell>
        </row>
        <row r="329">
          <cell r="A329" t="str">
            <v>93-3</v>
          </cell>
          <cell r="B329">
            <v>5057</v>
          </cell>
          <cell r="C329">
            <v>9</v>
          </cell>
          <cell r="D329" t="str">
            <v>A</v>
          </cell>
          <cell r="E329">
            <v>93</v>
          </cell>
          <cell r="F329" t="str">
            <v>Z</v>
          </cell>
          <cell r="G329">
            <v>3</v>
          </cell>
          <cell r="H329" t="str">
            <v>C5709A-93Z-3</v>
          </cell>
          <cell r="I329">
            <v>0.61</v>
          </cell>
          <cell r="J329">
            <v>241.39</v>
          </cell>
        </row>
        <row r="330">
          <cell r="A330" t="str">
            <v>93-4</v>
          </cell>
          <cell r="B330">
            <v>5057</v>
          </cell>
          <cell r="C330">
            <v>9</v>
          </cell>
          <cell r="D330" t="str">
            <v>A</v>
          </cell>
          <cell r="E330">
            <v>93</v>
          </cell>
          <cell r="F330" t="str">
            <v>Z</v>
          </cell>
          <cell r="G330">
            <v>4</v>
          </cell>
          <cell r="H330" t="str">
            <v>C5709A-93Z-4</v>
          </cell>
          <cell r="I330">
            <v>0.93</v>
          </cell>
          <cell r="J330">
            <v>242</v>
          </cell>
        </row>
        <row r="331">
          <cell r="A331" t="str">
            <v>94-1</v>
          </cell>
          <cell r="B331">
            <v>5057</v>
          </cell>
          <cell r="C331">
            <v>9</v>
          </cell>
          <cell r="D331" t="str">
            <v>A</v>
          </cell>
          <cell r="E331">
            <v>94</v>
          </cell>
          <cell r="F331" t="str">
            <v>Z</v>
          </cell>
          <cell r="G331">
            <v>1</v>
          </cell>
          <cell r="H331" t="str">
            <v>C5709A-94Z-1</v>
          </cell>
          <cell r="I331">
            <v>0.80500000000000005</v>
          </cell>
          <cell r="J331">
            <v>242.7</v>
          </cell>
        </row>
        <row r="332">
          <cell r="A332" t="str">
            <v>94-2</v>
          </cell>
          <cell r="B332">
            <v>5057</v>
          </cell>
          <cell r="C332">
            <v>9</v>
          </cell>
          <cell r="D332" t="str">
            <v>A</v>
          </cell>
          <cell r="E332">
            <v>94</v>
          </cell>
          <cell r="F332" t="str">
            <v>Z</v>
          </cell>
          <cell r="G332">
            <v>2</v>
          </cell>
          <cell r="H332" t="str">
            <v>C5709A-94Z-2</v>
          </cell>
          <cell r="I332">
            <v>0.76</v>
          </cell>
          <cell r="J332">
            <v>243.505</v>
          </cell>
        </row>
        <row r="333">
          <cell r="A333" t="str">
            <v>94-3</v>
          </cell>
          <cell r="B333">
            <v>5057</v>
          </cell>
          <cell r="C333">
            <v>9</v>
          </cell>
          <cell r="D333" t="str">
            <v>A</v>
          </cell>
          <cell r="E333">
            <v>94</v>
          </cell>
          <cell r="F333" t="str">
            <v>Z</v>
          </cell>
          <cell r="G333">
            <v>3</v>
          </cell>
          <cell r="H333" t="str">
            <v>C5709A-94Z-3</v>
          </cell>
          <cell r="I333">
            <v>0.64</v>
          </cell>
          <cell r="J333">
            <v>244.26499999999999</v>
          </cell>
        </row>
        <row r="334">
          <cell r="A334" t="str">
            <v>94-4</v>
          </cell>
          <cell r="B334">
            <v>5057</v>
          </cell>
          <cell r="C334">
            <v>9</v>
          </cell>
          <cell r="D334" t="str">
            <v>A</v>
          </cell>
          <cell r="E334">
            <v>94</v>
          </cell>
          <cell r="F334" t="str">
            <v>Z</v>
          </cell>
          <cell r="G334">
            <v>4</v>
          </cell>
          <cell r="H334" t="str">
            <v>C5709A-94Z-4</v>
          </cell>
          <cell r="I334">
            <v>0.82499999999999996</v>
          </cell>
          <cell r="J334">
            <v>244.905</v>
          </cell>
        </row>
        <row r="335">
          <cell r="A335" t="str">
            <v>95-1</v>
          </cell>
          <cell r="B335">
            <v>5057</v>
          </cell>
          <cell r="C335">
            <v>9</v>
          </cell>
          <cell r="D335" t="str">
            <v>A</v>
          </cell>
          <cell r="E335">
            <v>95</v>
          </cell>
          <cell r="F335" t="str">
            <v>Z</v>
          </cell>
          <cell r="G335">
            <v>1</v>
          </cell>
          <cell r="H335" t="str">
            <v>C5709A-95Z-1</v>
          </cell>
          <cell r="I335">
            <v>0.9</v>
          </cell>
          <cell r="J335">
            <v>245.7</v>
          </cell>
        </row>
        <row r="336">
          <cell r="A336" t="str">
            <v>95-2</v>
          </cell>
          <cell r="B336">
            <v>5057</v>
          </cell>
          <cell r="C336">
            <v>9</v>
          </cell>
          <cell r="D336" t="str">
            <v>A</v>
          </cell>
          <cell r="E336">
            <v>95</v>
          </cell>
          <cell r="F336" t="str">
            <v>Z</v>
          </cell>
          <cell r="G336">
            <v>2</v>
          </cell>
          <cell r="H336" t="str">
            <v>C5709A-95Z-2</v>
          </cell>
          <cell r="I336">
            <v>0.86</v>
          </cell>
          <cell r="J336">
            <v>246.6</v>
          </cell>
        </row>
        <row r="337">
          <cell r="A337" t="str">
            <v>95-3</v>
          </cell>
          <cell r="B337">
            <v>5057</v>
          </cell>
          <cell r="C337">
            <v>9</v>
          </cell>
          <cell r="D337" t="str">
            <v>A</v>
          </cell>
          <cell r="E337">
            <v>95</v>
          </cell>
          <cell r="F337" t="str">
            <v>Z</v>
          </cell>
          <cell r="G337">
            <v>3</v>
          </cell>
          <cell r="H337" t="str">
            <v>C5709A-95Z-3</v>
          </cell>
          <cell r="I337">
            <v>0.88500000000000001</v>
          </cell>
          <cell r="J337">
            <v>247.46</v>
          </cell>
        </row>
        <row r="338">
          <cell r="A338" t="str">
            <v>95-4</v>
          </cell>
          <cell r="B338">
            <v>5057</v>
          </cell>
          <cell r="C338">
            <v>9</v>
          </cell>
          <cell r="D338" t="str">
            <v>A</v>
          </cell>
          <cell r="E338">
            <v>95</v>
          </cell>
          <cell r="F338" t="str">
            <v>Z</v>
          </cell>
          <cell r="G338">
            <v>4</v>
          </cell>
          <cell r="H338" t="str">
            <v>C5709A-95Z-4</v>
          </cell>
          <cell r="I338">
            <v>0.48</v>
          </cell>
          <cell r="J338">
            <v>248.345</v>
          </cell>
        </row>
        <row r="339">
          <cell r="A339" t="str">
            <v>96-1</v>
          </cell>
          <cell r="B339">
            <v>5057</v>
          </cell>
          <cell r="C339">
            <v>9</v>
          </cell>
          <cell r="D339" t="str">
            <v>A</v>
          </cell>
          <cell r="E339">
            <v>96</v>
          </cell>
          <cell r="F339" t="str">
            <v>Z</v>
          </cell>
          <cell r="G339">
            <v>1</v>
          </cell>
          <cell r="H339" t="str">
            <v>C5709A-96Z-1</v>
          </cell>
          <cell r="I339">
            <v>0.85</v>
          </cell>
          <cell r="J339">
            <v>248.7</v>
          </cell>
        </row>
        <row r="340">
          <cell r="A340" t="str">
            <v>96-2</v>
          </cell>
          <cell r="B340">
            <v>5057</v>
          </cell>
          <cell r="C340">
            <v>9</v>
          </cell>
          <cell r="D340" t="str">
            <v>A</v>
          </cell>
          <cell r="E340">
            <v>96</v>
          </cell>
          <cell r="F340" t="str">
            <v>Z</v>
          </cell>
          <cell r="G340">
            <v>2</v>
          </cell>
          <cell r="H340" t="str">
            <v>C5709A-96Z-2</v>
          </cell>
          <cell r="I340">
            <v>0.72</v>
          </cell>
          <cell r="J340">
            <v>249.55</v>
          </cell>
        </row>
        <row r="341">
          <cell r="A341" t="str">
            <v>96-3</v>
          </cell>
          <cell r="B341">
            <v>5057</v>
          </cell>
          <cell r="C341">
            <v>9</v>
          </cell>
          <cell r="D341" t="str">
            <v>A</v>
          </cell>
          <cell r="E341">
            <v>96</v>
          </cell>
          <cell r="F341" t="str">
            <v>Z</v>
          </cell>
          <cell r="G341">
            <v>3</v>
          </cell>
          <cell r="H341" t="str">
            <v>C5709A-96Z-3</v>
          </cell>
          <cell r="I341">
            <v>0.76</v>
          </cell>
          <cell r="J341">
            <v>250.27</v>
          </cell>
        </row>
        <row r="342">
          <cell r="A342" t="str">
            <v>96-4</v>
          </cell>
          <cell r="B342">
            <v>5057</v>
          </cell>
          <cell r="C342">
            <v>9</v>
          </cell>
          <cell r="D342" t="str">
            <v>A</v>
          </cell>
          <cell r="E342">
            <v>96</v>
          </cell>
          <cell r="F342" t="str">
            <v>Z</v>
          </cell>
          <cell r="G342">
            <v>4</v>
          </cell>
          <cell r="H342" t="str">
            <v>C5709A-96Z-4</v>
          </cell>
          <cell r="I342">
            <v>0.72</v>
          </cell>
          <cell r="J342">
            <v>251.03</v>
          </cell>
        </row>
        <row r="343">
          <cell r="A343" t="str">
            <v>97-1</v>
          </cell>
          <cell r="B343">
            <v>5057</v>
          </cell>
          <cell r="C343">
            <v>9</v>
          </cell>
          <cell r="D343" t="str">
            <v>A</v>
          </cell>
          <cell r="E343">
            <v>97</v>
          </cell>
          <cell r="F343" t="str">
            <v>Z</v>
          </cell>
          <cell r="G343">
            <v>1</v>
          </cell>
          <cell r="H343" t="str">
            <v>C5709A-97Z-1</v>
          </cell>
          <cell r="I343">
            <v>0.96</v>
          </cell>
          <cell r="J343">
            <v>251.7</v>
          </cell>
        </row>
        <row r="344">
          <cell r="A344" t="str">
            <v>97-2</v>
          </cell>
          <cell r="B344">
            <v>5057</v>
          </cell>
          <cell r="C344">
            <v>9</v>
          </cell>
          <cell r="D344" t="str">
            <v>A</v>
          </cell>
          <cell r="E344">
            <v>97</v>
          </cell>
          <cell r="F344" t="str">
            <v>Z</v>
          </cell>
          <cell r="G344">
            <v>2</v>
          </cell>
          <cell r="H344" t="str">
            <v>C5709A-97Z-2</v>
          </cell>
          <cell r="I344">
            <v>0.69</v>
          </cell>
          <cell r="J344">
            <v>252.66</v>
          </cell>
        </row>
        <row r="345">
          <cell r="A345" t="str">
            <v>97-3</v>
          </cell>
          <cell r="B345">
            <v>5057</v>
          </cell>
          <cell r="C345">
            <v>9</v>
          </cell>
          <cell r="D345" t="str">
            <v>A</v>
          </cell>
          <cell r="E345">
            <v>97</v>
          </cell>
          <cell r="F345" t="str">
            <v>Z</v>
          </cell>
          <cell r="G345">
            <v>3</v>
          </cell>
          <cell r="H345" t="str">
            <v>C5709A-97Z-3</v>
          </cell>
          <cell r="I345">
            <v>0.67500000000000004</v>
          </cell>
          <cell r="J345">
            <v>253.35</v>
          </cell>
        </row>
        <row r="346">
          <cell r="A346" t="str">
            <v>97-4</v>
          </cell>
          <cell r="B346">
            <v>5057</v>
          </cell>
          <cell r="C346">
            <v>9</v>
          </cell>
          <cell r="D346" t="str">
            <v>A</v>
          </cell>
          <cell r="E346">
            <v>97</v>
          </cell>
          <cell r="F346" t="str">
            <v>Z</v>
          </cell>
          <cell r="G346">
            <v>4</v>
          </cell>
          <cell r="H346" t="str">
            <v>C5709A-97Z-4</v>
          </cell>
          <cell r="I346">
            <v>0.81499999999999995</v>
          </cell>
          <cell r="J346">
            <v>254.02500000000001</v>
          </cell>
        </row>
        <row r="347">
          <cell r="A347" t="str">
            <v>98-1</v>
          </cell>
          <cell r="B347">
            <v>5057</v>
          </cell>
          <cell r="C347">
            <v>9</v>
          </cell>
          <cell r="D347" t="str">
            <v>A</v>
          </cell>
          <cell r="E347">
            <v>98</v>
          </cell>
          <cell r="F347" t="str">
            <v>Z</v>
          </cell>
          <cell r="G347">
            <v>1</v>
          </cell>
          <cell r="H347" t="str">
            <v>C5709A-98Z-1</v>
          </cell>
          <cell r="I347">
            <v>0.91</v>
          </cell>
          <cell r="J347">
            <v>254.7</v>
          </cell>
        </row>
        <row r="348">
          <cell r="A348" t="str">
            <v>98-2</v>
          </cell>
          <cell r="B348">
            <v>5057</v>
          </cell>
          <cell r="C348">
            <v>9</v>
          </cell>
          <cell r="D348" t="str">
            <v>A</v>
          </cell>
          <cell r="E348">
            <v>98</v>
          </cell>
          <cell r="F348" t="str">
            <v>Z</v>
          </cell>
          <cell r="G348">
            <v>2</v>
          </cell>
          <cell r="H348" t="str">
            <v>C5709A-98Z-2</v>
          </cell>
          <cell r="I348">
            <v>0.86</v>
          </cell>
          <cell r="J348">
            <v>255.61</v>
          </cell>
        </row>
        <row r="349">
          <cell r="A349" t="str">
            <v>98-3</v>
          </cell>
          <cell r="B349">
            <v>5057</v>
          </cell>
          <cell r="C349">
            <v>9</v>
          </cell>
          <cell r="D349" t="str">
            <v>A</v>
          </cell>
          <cell r="E349">
            <v>98</v>
          </cell>
          <cell r="F349" t="str">
            <v>Z</v>
          </cell>
          <cell r="G349">
            <v>3</v>
          </cell>
          <cell r="H349" t="str">
            <v>C5709A-98Z-3</v>
          </cell>
          <cell r="I349">
            <v>0.59499999999999997</v>
          </cell>
          <cell r="J349">
            <v>256.47000000000003</v>
          </cell>
        </row>
        <row r="350">
          <cell r="A350" t="str">
            <v>98-4</v>
          </cell>
          <cell r="B350">
            <v>5057</v>
          </cell>
          <cell r="C350">
            <v>9</v>
          </cell>
          <cell r="D350" t="str">
            <v>A</v>
          </cell>
          <cell r="E350">
            <v>98</v>
          </cell>
          <cell r="F350" t="str">
            <v>Z</v>
          </cell>
          <cell r="G350">
            <v>4</v>
          </cell>
          <cell r="H350" t="str">
            <v>C5709A-98Z-4</v>
          </cell>
          <cell r="I350">
            <v>0.745</v>
          </cell>
          <cell r="J350">
            <v>257.065</v>
          </cell>
        </row>
        <row r="351">
          <cell r="A351" t="str">
            <v>99-1</v>
          </cell>
          <cell r="B351">
            <v>5057</v>
          </cell>
          <cell r="C351">
            <v>9</v>
          </cell>
          <cell r="D351" t="str">
            <v>A</v>
          </cell>
          <cell r="E351">
            <v>99</v>
          </cell>
          <cell r="F351" t="str">
            <v>Z</v>
          </cell>
          <cell r="G351">
            <v>1</v>
          </cell>
          <cell r="H351" t="str">
            <v>C5709A-99Z-1</v>
          </cell>
          <cell r="I351">
            <v>0.755</v>
          </cell>
          <cell r="J351">
            <v>257.7</v>
          </cell>
        </row>
        <row r="352">
          <cell r="A352" t="str">
            <v>99-2</v>
          </cell>
          <cell r="B352">
            <v>5057</v>
          </cell>
          <cell r="C352">
            <v>9</v>
          </cell>
          <cell r="D352" t="str">
            <v>A</v>
          </cell>
          <cell r="E352">
            <v>99</v>
          </cell>
          <cell r="F352" t="str">
            <v>Z</v>
          </cell>
          <cell r="G352">
            <v>2</v>
          </cell>
          <cell r="H352" t="str">
            <v>C5709A-99Z-2</v>
          </cell>
          <cell r="I352">
            <v>0.92</v>
          </cell>
          <cell r="J352">
            <v>258.45499999999998</v>
          </cell>
        </row>
        <row r="353">
          <cell r="A353" t="str">
            <v>99-3</v>
          </cell>
          <cell r="B353">
            <v>5057</v>
          </cell>
          <cell r="C353">
            <v>9</v>
          </cell>
          <cell r="D353" t="str">
            <v>A</v>
          </cell>
          <cell r="E353">
            <v>99</v>
          </cell>
          <cell r="F353" t="str">
            <v>Z</v>
          </cell>
          <cell r="G353">
            <v>3</v>
          </cell>
          <cell r="H353" t="str">
            <v>C5709A-99Z-3</v>
          </cell>
          <cell r="I353">
            <v>0.65</v>
          </cell>
          <cell r="J353">
            <v>259.375</v>
          </cell>
        </row>
        <row r="354">
          <cell r="A354" t="str">
            <v>99-4</v>
          </cell>
          <cell r="B354">
            <v>5057</v>
          </cell>
          <cell r="C354">
            <v>9</v>
          </cell>
          <cell r="D354" t="str">
            <v>A</v>
          </cell>
          <cell r="E354">
            <v>99</v>
          </cell>
          <cell r="F354" t="str">
            <v>Z</v>
          </cell>
          <cell r="G354">
            <v>4</v>
          </cell>
          <cell r="H354" t="str">
            <v>C5709A-99Z-4</v>
          </cell>
          <cell r="I354">
            <v>0.80500000000000005</v>
          </cell>
          <cell r="J354">
            <v>260.02499999999998</v>
          </cell>
        </row>
        <row r="355">
          <cell r="A355" t="str">
            <v>100-1</v>
          </cell>
          <cell r="B355">
            <v>5057</v>
          </cell>
          <cell r="C355">
            <v>9</v>
          </cell>
          <cell r="D355" t="str">
            <v>A</v>
          </cell>
          <cell r="E355">
            <v>100</v>
          </cell>
          <cell r="F355" t="str">
            <v>Z</v>
          </cell>
          <cell r="G355">
            <v>1</v>
          </cell>
          <cell r="H355" t="str">
            <v>C5709A-100Z-1</v>
          </cell>
          <cell r="I355">
            <v>0.45</v>
          </cell>
          <cell r="J355">
            <v>260.7</v>
          </cell>
        </row>
        <row r="356">
          <cell r="A356" t="str">
            <v>100-2</v>
          </cell>
          <cell r="B356">
            <v>5057</v>
          </cell>
          <cell r="C356">
            <v>9</v>
          </cell>
          <cell r="D356" t="str">
            <v>A</v>
          </cell>
          <cell r="E356">
            <v>100</v>
          </cell>
          <cell r="F356" t="str">
            <v>Z</v>
          </cell>
          <cell r="G356">
            <v>2</v>
          </cell>
          <cell r="H356" t="str">
            <v>C5709A-100Z-2</v>
          </cell>
          <cell r="I356">
            <v>0.94</v>
          </cell>
          <cell r="J356">
            <v>261.14999999999998</v>
          </cell>
        </row>
        <row r="357">
          <cell r="A357" t="str">
            <v>100-3</v>
          </cell>
          <cell r="B357">
            <v>5057</v>
          </cell>
          <cell r="C357">
            <v>9</v>
          </cell>
          <cell r="D357" t="str">
            <v>A</v>
          </cell>
          <cell r="E357">
            <v>100</v>
          </cell>
          <cell r="F357" t="str">
            <v>Z</v>
          </cell>
          <cell r="G357">
            <v>3</v>
          </cell>
          <cell r="H357" t="str">
            <v>C5709A-100Z-3</v>
          </cell>
          <cell r="I357">
            <v>0.97</v>
          </cell>
          <cell r="J357">
            <v>262.08999999999997</v>
          </cell>
        </row>
        <row r="358">
          <cell r="A358" t="str">
            <v>100-4</v>
          </cell>
          <cell r="B358">
            <v>5057</v>
          </cell>
          <cell r="C358">
            <v>9</v>
          </cell>
          <cell r="D358" t="str">
            <v>A</v>
          </cell>
          <cell r="E358">
            <v>100</v>
          </cell>
          <cell r="F358" t="str">
            <v>Z</v>
          </cell>
          <cell r="G358">
            <v>4</v>
          </cell>
          <cell r="H358" t="str">
            <v>C5709A-100Z-4</v>
          </cell>
          <cell r="I358">
            <v>0.69</v>
          </cell>
          <cell r="J358">
            <v>263.06</v>
          </cell>
        </row>
        <row r="359">
          <cell r="A359" t="str">
            <v>101-1</v>
          </cell>
          <cell r="B359">
            <v>5057</v>
          </cell>
          <cell r="C359">
            <v>9</v>
          </cell>
          <cell r="D359" t="str">
            <v>A</v>
          </cell>
          <cell r="E359">
            <v>101</v>
          </cell>
          <cell r="F359" t="str">
            <v>Z</v>
          </cell>
          <cell r="G359">
            <v>1</v>
          </cell>
          <cell r="H359" t="str">
            <v>C5709A-101Z-1</v>
          </cell>
          <cell r="I359">
            <v>0.94</v>
          </cell>
          <cell r="J359">
            <v>263.7</v>
          </cell>
        </row>
        <row r="360">
          <cell r="A360" t="str">
            <v>101-2</v>
          </cell>
          <cell r="B360">
            <v>5057</v>
          </cell>
          <cell r="C360">
            <v>9</v>
          </cell>
          <cell r="D360" t="str">
            <v>A</v>
          </cell>
          <cell r="E360">
            <v>101</v>
          </cell>
          <cell r="F360" t="str">
            <v>Z</v>
          </cell>
          <cell r="G360">
            <v>2</v>
          </cell>
          <cell r="H360" t="str">
            <v>C5709A-101Z-2</v>
          </cell>
          <cell r="I360">
            <v>0.66</v>
          </cell>
          <cell r="J360">
            <v>264.64</v>
          </cell>
        </row>
        <row r="361">
          <cell r="A361" t="str">
            <v>101-3</v>
          </cell>
          <cell r="B361">
            <v>5057</v>
          </cell>
          <cell r="C361">
            <v>9</v>
          </cell>
          <cell r="D361" t="str">
            <v>A</v>
          </cell>
          <cell r="E361">
            <v>101</v>
          </cell>
          <cell r="F361" t="str">
            <v>Z</v>
          </cell>
          <cell r="G361">
            <v>3</v>
          </cell>
          <cell r="H361" t="str">
            <v>C5709A-101Z-3</v>
          </cell>
          <cell r="I361">
            <v>0.81</v>
          </cell>
          <cell r="J361">
            <v>265.3</v>
          </cell>
        </row>
        <row r="362">
          <cell r="A362" t="str">
            <v>101-4</v>
          </cell>
          <cell r="B362">
            <v>5057</v>
          </cell>
          <cell r="C362">
            <v>9</v>
          </cell>
          <cell r="D362" t="str">
            <v>A</v>
          </cell>
          <cell r="E362">
            <v>101</v>
          </cell>
          <cell r="F362" t="str">
            <v>Z</v>
          </cell>
          <cell r="G362">
            <v>4</v>
          </cell>
          <cell r="H362" t="str">
            <v>C5709A-101Z-4</v>
          </cell>
          <cell r="I362">
            <v>0.63</v>
          </cell>
          <cell r="J362">
            <v>266.11</v>
          </cell>
        </row>
        <row r="363">
          <cell r="A363" t="str">
            <v>102-1</v>
          </cell>
          <cell r="B363">
            <v>5057</v>
          </cell>
          <cell r="C363">
            <v>9</v>
          </cell>
          <cell r="D363" t="str">
            <v>A</v>
          </cell>
          <cell r="E363">
            <v>102</v>
          </cell>
          <cell r="F363" t="str">
            <v>Z</v>
          </cell>
          <cell r="G363">
            <v>1</v>
          </cell>
          <cell r="H363" t="str">
            <v>C5709A-102Z-1</v>
          </cell>
          <cell r="I363">
            <v>0.94499999999999995</v>
          </cell>
          <cell r="J363">
            <v>266.7</v>
          </cell>
        </row>
        <row r="364">
          <cell r="A364" t="str">
            <v>102-2</v>
          </cell>
          <cell r="B364">
            <v>5057</v>
          </cell>
          <cell r="C364">
            <v>9</v>
          </cell>
          <cell r="D364" t="str">
            <v>A</v>
          </cell>
          <cell r="E364">
            <v>102</v>
          </cell>
          <cell r="F364" t="str">
            <v>Z</v>
          </cell>
          <cell r="G364">
            <v>2</v>
          </cell>
          <cell r="H364" t="str">
            <v>C5709A-102Z-2</v>
          </cell>
          <cell r="I364">
            <v>0.95</v>
          </cell>
          <cell r="J364">
            <v>267.64499999999998</v>
          </cell>
        </row>
        <row r="365">
          <cell r="A365" t="str">
            <v>102-3</v>
          </cell>
          <cell r="B365">
            <v>5057</v>
          </cell>
          <cell r="C365">
            <v>9</v>
          </cell>
          <cell r="D365" t="str">
            <v>A</v>
          </cell>
          <cell r="E365">
            <v>102</v>
          </cell>
          <cell r="F365" t="str">
            <v>Z</v>
          </cell>
          <cell r="G365">
            <v>3</v>
          </cell>
          <cell r="H365" t="str">
            <v>C5709A-102Z-3</v>
          </cell>
          <cell r="I365">
            <v>0.89</v>
          </cell>
          <cell r="J365">
            <v>268.59500000000003</v>
          </cell>
        </row>
        <row r="366">
          <cell r="A366" t="str">
            <v>102-4</v>
          </cell>
          <cell r="B366">
            <v>5057</v>
          </cell>
          <cell r="C366">
            <v>9</v>
          </cell>
          <cell r="D366" t="str">
            <v>A</v>
          </cell>
          <cell r="E366">
            <v>102</v>
          </cell>
          <cell r="F366" t="str">
            <v>Z</v>
          </cell>
          <cell r="G366">
            <v>4</v>
          </cell>
          <cell r="H366" t="str">
            <v>C5709A-102Z-4</v>
          </cell>
          <cell r="I366">
            <v>0.27</v>
          </cell>
          <cell r="J366">
            <v>269.48500000000001</v>
          </cell>
        </row>
        <row r="367">
          <cell r="A367" t="str">
            <v>103-1</v>
          </cell>
          <cell r="B367">
            <v>5057</v>
          </cell>
          <cell r="C367">
            <v>9</v>
          </cell>
          <cell r="D367" t="str">
            <v>A</v>
          </cell>
          <cell r="E367">
            <v>103</v>
          </cell>
          <cell r="F367" t="str">
            <v>Z</v>
          </cell>
          <cell r="G367">
            <v>1</v>
          </cell>
          <cell r="H367" t="str">
            <v>C5709A-103Z-1</v>
          </cell>
          <cell r="I367">
            <v>0.84499999999999997</v>
          </cell>
          <cell r="J367">
            <v>269.7</v>
          </cell>
        </row>
        <row r="368">
          <cell r="A368" t="str">
            <v>103-2</v>
          </cell>
          <cell r="B368">
            <v>5057</v>
          </cell>
          <cell r="C368">
            <v>9</v>
          </cell>
          <cell r="D368" t="str">
            <v>A</v>
          </cell>
          <cell r="E368">
            <v>103</v>
          </cell>
          <cell r="F368" t="str">
            <v>Z</v>
          </cell>
          <cell r="G368">
            <v>2</v>
          </cell>
          <cell r="H368" t="str">
            <v>C5709A-103Z-2</v>
          </cell>
          <cell r="I368">
            <v>0.68500000000000005</v>
          </cell>
          <cell r="J368">
            <v>270.54500000000002</v>
          </cell>
        </row>
        <row r="369">
          <cell r="A369" t="str">
            <v>103-3</v>
          </cell>
          <cell r="B369">
            <v>5057</v>
          </cell>
          <cell r="C369">
            <v>9</v>
          </cell>
          <cell r="D369" t="str">
            <v>A</v>
          </cell>
          <cell r="E369">
            <v>103</v>
          </cell>
          <cell r="F369" t="str">
            <v>Z</v>
          </cell>
          <cell r="G369">
            <v>3</v>
          </cell>
          <cell r="H369" t="str">
            <v>C5709A-103Z-3</v>
          </cell>
          <cell r="I369">
            <v>0.8</v>
          </cell>
          <cell r="J369">
            <v>271.23</v>
          </cell>
        </row>
        <row r="370">
          <cell r="A370" t="str">
            <v>103-4</v>
          </cell>
          <cell r="B370">
            <v>5057</v>
          </cell>
          <cell r="C370">
            <v>9</v>
          </cell>
          <cell r="D370" t="str">
            <v>A</v>
          </cell>
          <cell r="E370">
            <v>103</v>
          </cell>
          <cell r="F370" t="str">
            <v>Z</v>
          </cell>
          <cell r="G370">
            <v>4</v>
          </cell>
          <cell r="H370" t="str">
            <v>C5709A-103Z-4</v>
          </cell>
          <cell r="I370">
            <v>0.82</v>
          </cell>
          <cell r="J370">
            <v>272.02999999999997</v>
          </cell>
        </row>
        <row r="371">
          <cell r="A371" t="str">
            <v>104-1</v>
          </cell>
          <cell r="B371">
            <v>5057</v>
          </cell>
          <cell r="C371">
            <v>9</v>
          </cell>
          <cell r="D371" t="str">
            <v>A</v>
          </cell>
          <cell r="E371">
            <v>104</v>
          </cell>
          <cell r="F371" t="str">
            <v>Z</v>
          </cell>
          <cell r="G371">
            <v>1</v>
          </cell>
          <cell r="H371" t="str">
            <v>C5709A-104Z-1</v>
          </cell>
          <cell r="I371">
            <v>0.93</v>
          </cell>
          <cell r="J371">
            <v>272.7</v>
          </cell>
        </row>
        <row r="372">
          <cell r="A372" t="str">
            <v>104-2</v>
          </cell>
          <cell r="B372">
            <v>5057</v>
          </cell>
          <cell r="C372">
            <v>9</v>
          </cell>
          <cell r="D372" t="str">
            <v>A</v>
          </cell>
          <cell r="E372">
            <v>104</v>
          </cell>
          <cell r="F372" t="str">
            <v>Z</v>
          </cell>
          <cell r="G372">
            <v>2</v>
          </cell>
          <cell r="H372" t="str">
            <v>C5709A-104Z-2</v>
          </cell>
          <cell r="I372">
            <v>0.63</v>
          </cell>
          <cell r="J372">
            <v>273.63</v>
          </cell>
        </row>
        <row r="373">
          <cell r="A373" t="str">
            <v>104-3</v>
          </cell>
          <cell r="B373">
            <v>5057</v>
          </cell>
          <cell r="C373">
            <v>9</v>
          </cell>
          <cell r="D373" t="str">
            <v>A</v>
          </cell>
          <cell r="E373">
            <v>104</v>
          </cell>
          <cell r="F373" t="str">
            <v>Z</v>
          </cell>
          <cell r="G373">
            <v>3</v>
          </cell>
          <cell r="H373" t="str">
            <v>C5709A-104Z-3</v>
          </cell>
          <cell r="I373">
            <v>0.91</v>
          </cell>
          <cell r="J373">
            <v>274.26</v>
          </cell>
        </row>
        <row r="374">
          <cell r="A374" t="str">
            <v>104-4</v>
          </cell>
          <cell r="B374">
            <v>5057</v>
          </cell>
          <cell r="C374">
            <v>9</v>
          </cell>
          <cell r="D374" t="str">
            <v>A</v>
          </cell>
          <cell r="E374">
            <v>104</v>
          </cell>
          <cell r="F374" t="str">
            <v>Z</v>
          </cell>
          <cell r="G374">
            <v>4</v>
          </cell>
          <cell r="H374" t="str">
            <v>C5709A-104Z-4</v>
          </cell>
          <cell r="I374">
            <v>0.56999999999999995</v>
          </cell>
          <cell r="J374">
            <v>275.17</v>
          </cell>
        </row>
        <row r="375">
          <cell r="A375" t="str">
            <v>105-1</v>
          </cell>
          <cell r="B375">
            <v>5057</v>
          </cell>
          <cell r="C375">
            <v>9</v>
          </cell>
          <cell r="D375" t="str">
            <v>A</v>
          </cell>
          <cell r="E375">
            <v>105</v>
          </cell>
          <cell r="F375" t="str">
            <v>Z</v>
          </cell>
          <cell r="G375">
            <v>1</v>
          </cell>
          <cell r="H375" t="str">
            <v>C5709A-105Z-1</v>
          </cell>
          <cell r="I375">
            <v>0.86499999999999999</v>
          </cell>
          <cell r="J375">
            <v>275.7</v>
          </cell>
        </row>
        <row r="376">
          <cell r="A376" t="str">
            <v>105-2</v>
          </cell>
          <cell r="B376">
            <v>5057</v>
          </cell>
          <cell r="C376">
            <v>9</v>
          </cell>
          <cell r="D376" t="str">
            <v>A</v>
          </cell>
          <cell r="E376">
            <v>105</v>
          </cell>
          <cell r="F376" t="str">
            <v>Z</v>
          </cell>
          <cell r="G376">
            <v>2</v>
          </cell>
          <cell r="H376" t="str">
            <v>C5709A-105Z-2</v>
          </cell>
          <cell r="I376">
            <v>0.875</v>
          </cell>
          <cell r="J376">
            <v>276.565</v>
          </cell>
        </row>
        <row r="377">
          <cell r="A377" t="str">
            <v>105-3</v>
          </cell>
          <cell r="B377">
            <v>5057</v>
          </cell>
          <cell r="C377">
            <v>9</v>
          </cell>
          <cell r="D377" t="str">
            <v>A</v>
          </cell>
          <cell r="E377">
            <v>105</v>
          </cell>
          <cell r="F377" t="str">
            <v>Z</v>
          </cell>
          <cell r="G377">
            <v>3</v>
          </cell>
          <cell r="H377" t="str">
            <v>C5709A-105Z-3</v>
          </cell>
          <cell r="I377">
            <v>0.82499999999999996</v>
          </cell>
          <cell r="J377">
            <v>277.44</v>
          </cell>
        </row>
        <row r="378">
          <cell r="A378" t="str">
            <v>105-4</v>
          </cell>
          <cell r="B378">
            <v>5057</v>
          </cell>
          <cell r="C378">
            <v>9</v>
          </cell>
          <cell r="D378" t="str">
            <v>A</v>
          </cell>
          <cell r="E378">
            <v>105</v>
          </cell>
          <cell r="F378" t="str">
            <v>Z</v>
          </cell>
          <cell r="G378">
            <v>4</v>
          </cell>
          <cell r="H378" t="str">
            <v>C5709A-105Z-4</v>
          </cell>
          <cell r="I378">
            <v>0.64500000000000002</v>
          </cell>
          <cell r="J378">
            <v>278.26499999999999</v>
          </cell>
        </row>
        <row r="379">
          <cell r="A379" t="str">
            <v>106-1</v>
          </cell>
          <cell r="B379">
            <v>5057</v>
          </cell>
          <cell r="C379">
            <v>9</v>
          </cell>
          <cell r="D379" t="str">
            <v>A</v>
          </cell>
          <cell r="E379">
            <v>106</v>
          </cell>
          <cell r="F379" t="str">
            <v>Z</v>
          </cell>
          <cell r="G379">
            <v>1</v>
          </cell>
          <cell r="H379" t="str">
            <v>C5709A-106Z-1</v>
          </cell>
          <cell r="I379">
            <v>0.88</v>
          </cell>
          <cell r="J379">
            <v>278.7</v>
          </cell>
        </row>
        <row r="380">
          <cell r="A380" t="str">
            <v>106-2</v>
          </cell>
          <cell r="B380">
            <v>5057</v>
          </cell>
          <cell r="C380">
            <v>9</v>
          </cell>
          <cell r="D380" t="str">
            <v>A</v>
          </cell>
          <cell r="E380">
            <v>106</v>
          </cell>
          <cell r="F380" t="str">
            <v>Z</v>
          </cell>
          <cell r="G380">
            <v>2</v>
          </cell>
          <cell r="H380" t="str">
            <v>C5709A-106Z-2</v>
          </cell>
          <cell r="I380">
            <v>0.51</v>
          </cell>
          <cell r="J380">
            <v>279.58</v>
          </cell>
        </row>
        <row r="381">
          <cell r="A381" t="str">
            <v>106-3</v>
          </cell>
          <cell r="B381">
            <v>5057</v>
          </cell>
          <cell r="C381">
            <v>9</v>
          </cell>
          <cell r="D381" t="str">
            <v>A</v>
          </cell>
          <cell r="E381">
            <v>106</v>
          </cell>
          <cell r="F381" t="str">
            <v>Z</v>
          </cell>
          <cell r="G381">
            <v>3</v>
          </cell>
          <cell r="H381" t="str">
            <v>C5709A-106Z-3</v>
          </cell>
          <cell r="I381">
            <v>0.72</v>
          </cell>
          <cell r="J381">
            <v>280.08999999999997</v>
          </cell>
        </row>
        <row r="382">
          <cell r="A382" t="str">
            <v>106-4</v>
          </cell>
          <cell r="B382">
            <v>5057</v>
          </cell>
          <cell r="C382">
            <v>9</v>
          </cell>
          <cell r="D382" t="str">
            <v>A</v>
          </cell>
          <cell r="E382">
            <v>106</v>
          </cell>
          <cell r="F382" t="str">
            <v>Z</v>
          </cell>
          <cell r="G382">
            <v>4</v>
          </cell>
          <cell r="H382" t="str">
            <v>C5709A-106Z-4</v>
          </cell>
          <cell r="I382">
            <v>0.97</v>
          </cell>
          <cell r="J382">
            <v>280.81</v>
          </cell>
        </row>
        <row r="383">
          <cell r="A383" t="str">
            <v>107-1</v>
          </cell>
          <cell r="B383">
            <v>5057</v>
          </cell>
          <cell r="C383">
            <v>9</v>
          </cell>
          <cell r="D383" t="str">
            <v>A</v>
          </cell>
          <cell r="E383">
            <v>107</v>
          </cell>
          <cell r="F383" t="str">
            <v>Z</v>
          </cell>
          <cell r="G383">
            <v>1</v>
          </cell>
          <cell r="H383" t="str">
            <v>C5709A-107Z-1</v>
          </cell>
          <cell r="I383">
            <v>0.8</v>
          </cell>
          <cell r="J383">
            <v>281.7</v>
          </cell>
        </row>
        <row r="384">
          <cell r="A384" t="str">
            <v>107-2</v>
          </cell>
          <cell r="B384">
            <v>5057</v>
          </cell>
          <cell r="C384">
            <v>9</v>
          </cell>
          <cell r="D384" t="str">
            <v>A</v>
          </cell>
          <cell r="E384">
            <v>107</v>
          </cell>
          <cell r="F384" t="str">
            <v>Z</v>
          </cell>
          <cell r="G384">
            <v>2</v>
          </cell>
          <cell r="H384" t="str">
            <v>C5709A-107Z-2</v>
          </cell>
          <cell r="I384">
            <v>0.73499999999999999</v>
          </cell>
          <cell r="J384">
            <v>282.5</v>
          </cell>
        </row>
        <row r="385">
          <cell r="A385" t="str">
            <v>107-3</v>
          </cell>
          <cell r="B385">
            <v>5057</v>
          </cell>
          <cell r="C385">
            <v>9</v>
          </cell>
          <cell r="D385" t="str">
            <v>A</v>
          </cell>
          <cell r="E385">
            <v>107</v>
          </cell>
          <cell r="F385" t="str">
            <v>Z</v>
          </cell>
          <cell r="G385">
            <v>3</v>
          </cell>
          <cell r="H385" t="str">
            <v>C5709A-107Z-3</v>
          </cell>
          <cell r="I385">
            <v>0.67500000000000004</v>
          </cell>
          <cell r="J385">
            <v>283.23500000000001</v>
          </cell>
        </row>
        <row r="386">
          <cell r="A386" t="str">
            <v>107-4</v>
          </cell>
          <cell r="B386">
            <v>5057</v>
          </cell>
          <cell r="C386">
            <v>9</v>
          </cell>
          <cell r="D386" t="str">
            <v>A</v>
          </cell>
          <cell r="E386">
            <v>107</v>
          </cell>
          <cell r="F386" t="str">
            <v>Z</v>
          </cell>
          <cell r="G386">
            <v>4</v>
          </cell>
          <cell r="H386" t="str">
            <v>C5709A-107Z-4</v>
          </cell>
          <cell r="I386">
            <v>0.87</v>
          </cell>
          <cell r="J386">
            <v>283.91000000000003</v>
          </cell>
        </row>
        <row r="387">
          <cell r="A387" t="str">
            <v>108-1</v>
          </cell>
          <cell r="B387">
            <v>5057</v>
          </cell>
          <cell r="C387">
            <v>9</v>
          </cell>
          <cell r="D387" t="str">
            <v>A</v>
          </cell>
          <cell r="E387">
            <v>108</v>
          </cell>
          <cell r="F387" t="str">
            <v>Z</v>
          </cell>
          <cell r="G387">
            <v>1</v>
          </cell>
          <cell r="H387" t="str">
            <v>C5709A-108Z-1</v>
          </cell>
          <cell r="I387">
            <v>0.85499999999999998</v>
          </cell>
          <cell r="J387">
            <v>284.7</v>
          </cell>
        </row>
        <row r="388">
          <cell r="A388" t="str">
            <v>108-2</v>
          </cell>
          <cell r="B388">
            <v>5057</v>
          </cell>
          <cell r="C388">
            <v>9</v>
          </cell>
          <cell r="D388" t="str">
            <v>A</v>
          </cell>
          <cell r="E388">
            <v>108</v>
          </cell>
          <cell r="F388" t="str">
            <v>Z</v>
          </cell>
          <cell r="G388">
            <v>2</v>
          </cell>
          <cell r="H388" t="str">
            <v>C5709A-108Z-2</v>
          </cell>
          <cell r="I388">
            <v>0.81499999999999995</v>
          </cell>
          <cell r="J388">
            <v>285.55500000000001</v>
          </cell>
        </row>
        <row r="389">
          <cell r="A389" t="str">
            <v>108-3</v>
          </cell>
          <cell r="B389">
            <v>5057</v>
          </cell>
          <cell r="C389">
            <v>9</v>
          </cell>
          <cell r="D389" t="str">
            <v>A</v>
          </cell>
          <cell r="E389">
            <v>108</v>
          </cell>
          <cell r="F389" t="str">
            <v>Z</v>
          </cell>
          <cell r="G389">
            <v>3</v>
          </cell>
          <cell r="H389" t="str">
            <v>C5709A-108Z-3</v>
          </cell>
          <cell r="I389">
            <v>0.93500000000000005</v>
          </cell>
          <cell r="J389">
            <v>286.37</v>
          </cell>
        </row>
        <row r="390">
          <cell r="A390" t="str">
            <v>108-4</v>
          </cell>
          <cell r="B390">
            <v>5057</v>
          </cell>
          <cell r="C390">
            <v>9</v>
          </cell>
          <cell r="D390" t="str">
            <v>A</v>
          </cell>
          <cell r="E390">
            <v>108</v>
          </cell>
          <cell r="F390" t="str">
            <v>Z</v>
          </cell>
          <cell r="G390">
            <v>4</v>
          </cell>
          <cell r="H390" t="str">
            <v>C5709A-108Z-4</v>
          </cell>
          <cell r="I390">
            <v>0.56499999999999995</v>
          </cell>
          <cell r="J390">
            <v>287.30500000000001</v>
          </cell>
        </row>
        <row r="391">
          <cell r="A391" t="str">
            <v>109-1</v>
          </cell>
          <cell r="B391">
            <v>5057</v>
          </cell>
          <cell r="C391">
            <v>9</v>
          </cell>
          <cell r="D391" t="str">
            <v>A</v>
          </cell>
          <cell r="E391">
            <v>109</v>
          </cell>
          <cell r="F391" t="str">
            <v>Z</v>
          </cell>
          <cell r="G391">
            <v>1</v>
          </cell>
          <cell r="H391" t="str">
            <v>C5709A-109Z-1</v>
          </cell>
          <cell r="I391">
            <v>0.89</v>
          </cell>
          <cell r="J391">
            <v>287.7</v>
          </cell>
        </row>
        <row r="392">
          <cell r="A392" t="str">
            <v>109-2</v>
          </cell>
          <cell r="B392">
            <v>5057</v>
          </cell>
          <cell r="C392">
            <v>9</v>
          </cell>
          <cell r="D392" t="str">
            <v>A</v>
          </cell>
          <cell r="E392">
            <v>109</v>
          </cell>
          <cell r="F392" t="str">
            <v>Z</v>
          </cell>
          <cell r="G392">
            <v>2</v>
          </cell>
          <cell r="H392" t="str">
            <v>C5709A-109Z-2</v>
          </cell>
          <cell r="I392">
            <v>0.88</v>
          </cell>
          <cell r="J392">
            <v>288.58999999999997</v>
          </cell>
        </row>
        <row r="393">
          <cell r="A393" t="str">
            <v>109-3</v>
          </cell>
          <cell r="B393">
            <v>5057</v>
          </cell>
          <cell r="C393">
            <v>9</v>
          </cell>
          <cell r="D393" t="str">
            <v>A</v>
          </cell>
          <cell r="E393">
            <v>109</v>
          </cell>
          <cell r="F393" t="str">
            <v>Z</v>
          </cell>
          <cell r="G393">
            <v>3</v>
          </cell>
          <cell r="H393" t="str">
            <v>C5709A-109Z-3</v>
          </cell>
          <cell r="I393">
            <v>0.91</v>
          </cell>
          <cell r="J393">
            <v>289.47000000000003</v>
          </cell>
        </row>
        <row r="394">
          <cell r="A394" t="str">
            <v>110-1</v>
          </cell>
          <cell r="B394">
            <v>5057</v>
          </cell>
          <cell r="C394">
            <v>9</v>
          </cell>
          <cell r="D394" t="str">
            <v>A</v>
          </cell>
          <cell r="E394">
            <v>110</v>
          </cell>
          <cell r="F394" t="str">
            <v>Z</v>
          </cell>
          <cell r="G394">
            <v>1</v>
          </cell>
          <cell r="H394" t="str">
            <v>C5709A-110Z-1</v>
          </cell>
          <cell r="I394">
            <v>0.495</v>
          </cell>
          <cell r="J394">
            <v>290.25</v>
          </cell>
        </row>
        <row r="395">
          <cell r="A395" t="str">
            <v>111-1</v>
          </cell>
          <cell r="B395">
            <v>5057</v>
          </cell>
          <cell r="C395">
            <v>9</v>
          </cell>
          <cell r="D395" t="str">
            <v>A</v>
          </cell>
          <cell r="E395">
            <v>111</v>
          </cell>
          <cell r="F395" t="str">
            <v>Z</v>
          </cell>
          <cell r="G395">
            <v>1</v>
          </cell>
          <cell r="H395" t="str">
            <v>C5709A-111Z-1</v>
          </cell>
          <cell r="I395">
            <v>0.58499999999999996</v>
          </cell>
          <cell r="J395">
            <v>290.7</v>
          </cell>
        </row>
        <row r="396">
          <cell r="A396" t="str">
            <v>111-2</v>
          </cell>
          <cell r="B396">
            <v>5057</v>
          </cell>
          <cell r="C396">
            <v>9</v>
          </cell>
          <cell r="D396" t="str">
            <v>A</v>
          </cell>
          <cell r="E396">
            <v>111</v>
          </cell>
          <cell r="F396" t="str">
            <v>Z</v>
          </cell>
          <cell r="G396">
            <v>2</v>
          </cell>
          <cell r="H396" t="str">
            <v>C5709A-111Z-2</v>
          </cell>
          <cell r="I396">
            <v>0.72</v>
          </cell>
          <cell r="J396">
            <v>291.28500000000003</v>
          </cell>
        </row>
        <row r="397">
          <cell r="A397" t="str">
            <v>111-3</v>
          </cell>
          <cell r="B397">
            <v>5057</v>
          </cell>
          <cell r="C397">
            <v>9</v>
          </cell>
          <cell r="D397" t="str">
            <v>A</v>
          </cell>
          <cell r="E397">
            <v>111</v>
          </cell>
          <cell r="F397" t="str">
            <v>Z</v>
          </cell>
          <cell r="G397">
            <v>3</v>
          </cell>
          <cell r="H397" t="str">
            <v>C5709A-111Z-3</v>
          </cell>
          <cell r="I397">
            <v>0.83</v>
          </cell>
          <cell r="J397">
            <v>292.005</v>
          </cell>
        </row>
        <row r="398">
          <cell r="A398" t="str">
            <v>111-4</v>
          </cell>
          <cell r="B398">
            <v>5057</v>
          </cell>
          <cell r="C398">
            <v>9</v>
          </cell>
          <cell r="D398" t="str">
            <v>A</v>
          </cell>
          <cell r="E398">
            <v>111</v>
          </cell>
          <cell r="F398" t="str">
            <v>Z</v>
          </cell>
          <cell r="G398">
            <v>4</v>
          </cell>
          <cell r="H398" t="str">
            <v>C5709A-111Z-4</v>
          </cell>
          <cell r="I398">
            <v>0.98499999999999999</v>
          </cell>
          <cell r="J398">
            <v>292.83499999999998</v>
          </cell>
        </row>
        <row r="399">
          <cell r="A399" t="str">
            <v>112-1</v>
          </cell>
          <cell r="B399">
            <v>5057</v>
          </cell>
          <cell r="C399">
            <v>9</v>
          </cell>
          <cell r="D399" t="str">
            <v>A</v>
          </cell>
          <cell r="E399">
            <v>112</v>
          </cell>
          <cell r="F399" t="str">
            <v>Z</v>
          </cell>
          <cell r="G399">
            <v>1</v>
          </cell>
          <cell r="H399" t="str">
            <v>C5709A-112Z-1</v>
          </cell>
          <cell r="I399">
            <v>0.46500000000000002</v>
          </cell>
          <cell r="J399">
            <v>293.7</v>
          </cell>
        </row>
        <row r="400">
          <cell r="A400" t="str">
            <v>112-2</v>
          </cell>
          <cell r="B400">
            <v>5057</v>
          </cell>
          <cell r="C400">
            <v>9</v>
          </cell>
          <cell r="D400" t="str">
            <v>A</v>
          </cell>
          <cell r="E400">
            <v>112</v>
          </cell>
          <cell r="F400" t="str">
            <v>Z</v>
          </cell>
          <cell r="G400">
            <v>2</v>
          </cell>
          <cell r="H400" t="str">
            <v>C5709A-112Z-2</v>
          </cell>
          <cell r="I400">
            <v>0.95499999999999996</v>
          </cell>
          <cell r="J400">
            <v>294.16500000000002</v>
          </cell>
        </row>
        <row r="401">
          <cell r="A401" t="str">
            <v>112-3</v>
          </cell>
          <cell r="B401">
            <v>5057</v>
          </cell>
          <cell r="C401">
            <v>9</v>
          </cell>
          <cell r="D401" t="str">
            <v>A</v>
          </cell>
          <cell r="E401">
            <v>112</v>
          </cell>
          <cell r="F401" t="str">
            <v>Z</v>
          </cell>
          <cell r="G401">
            <v>3</v>
          </cell>
          <cell r="H401" t="str">
            <v>C5709A-112Z-3</v>
          </cell>
          <cell r="I401">
            <v>0.94499999999999995</v>
          </cell>
          <cell r="J401">
            <v>295.12</v>
          </cell>
        </row>
        <row r="402">
          <cell r="A402" t="str">
            <v>112-4</v>
          </cell>
          <cell r="B402">
            <v>5057</v>
          </cell>
          <cell r="C402">
            <v>9</v>
          </cell>
          <cell r="D402" t="str">
            <v>A</v>
          </cell>
          <cell r="E402">
            <v>112</v>
          </cell>
          <cell r="F402" t="str">
            <v>Z</v>
          </cell>
          <cell r="G402">
            <v>4</v>
          </cell>
          <cell r="H402" t="str">
            <v>C5709A-112Z-4</v>
          </cell>
          <cell r="I402">
            <v>0.78500000000000003</v>
          </cell>
          <cell r="J402">
            <v>296.065</v>
          </cell>
        </row>
        <row r="403">
          <cell r="A403" t="str">
            <v>113-1</v>
          </cell>
          <cell r="B403">
            <v>5057</v>
          </cell>
          <cell r="C403">
            <v>9</v>
          </cell>
          <cell r="D403" t="str">
            <v>A</v>
          </cell>
          <cell r="E403">
            <v>113</v>
          </cell>
          <cell r="F403" t="str">
            <v>Z</v>
          </cell>
          <cell r="G403">
            <v>1</v>
          </cell>
          <cell r="H403" t="str">
            <v>C5709A-113Z-1</v>
          </cell>
          <cell r="I403">
            <v>0.54500000000000004</v>
          </cell>
          <cell r="J403">
            <v>296.7</v>
          </cell>
        </row>
        <row r="404">
          <cell r="A404" t="str">
            <v>113-2</v>
          </cell>
          <cell r="B404">
            <v>5057</v>
          </cell>
          <cell r="C404">
            <v>9</v>
          </cell>
          <cell r="D404" t="str">
            <v>A</v>
          </cell>
          <cell r="E404">
            <v>113</v>
          </cell>
          <cell r="F404" t="str">
            <v>Z</v>
          </cell>
          <cell r="G404">
            <v>2</v>
          </cell>
          <cell r="H404" t="str">
            <v>C5709A-113Z-2</v>
          </cell>
          <cell r="I404">
            <v>0.73499999999999999</v>
          </cell>
          <cell r="J404">
            <v>297.245</v>
          </cell>
        </row>
        <row r="405">
          <cell r="A405" t="str">
            <v>113-3</v>
          </cell>
          <cell r="B405">
            <v>5057</v>
          </cell>
          <cell r="C405">
            <v>9</v>
          </cell>
          <cell r="D405" t="str">
            <v>A</v>
          </cell>
          <cell r="E405">
            <v>113</v>
          </cell>
          <cell r="F405" t="str">
            <v>Z</v>
          </cell>
          <cell r="G405">
            <v>3</v>
          </cell>
          <cell r="H405" t="str">
            <v>C5709A-113Z-3</v>
          </cell>
          <cell r="I405">
            <v>0.86499999999999999</v>
          </cell>
          <cell r="J405">
            <v>297.98</v>
          </cell>
        </row>
        <row r="406">
          <cell r="A406" t="str">
            <v>113-4</v>
          </cell>
          <cell r="B406">
            <v>5057</v>
          </cell>
          <cell r="C406">
            <v>9</v>
          </cell>
          <cell r="D406" t="str">
            <v>A</v>
          </cell>
          <cell r="E406">
            <v>113</v>
          </cell>
          <cell r="F406" t="str">
            <v>Z</v>
          </cell>
          <cell r="G406">
            <v>4</v>
          </cell>
          <cell r="H406" t="str">
            <v>C5709A-113Z-4</v>
          </cell>
          <cell r="I406">
            <v>0.89500000000000002</v>
          </cell>
          <cell r="J406">
            <v>298.84500000000003</v>
          </cell>
        </row>
        <row r="407">
          <cell r="A407" t="str">
            <v>114-1</v>
          </cell>
          <cell r="B407">
            <v>5057</v>
          </cell>
          <cell r="C407">
            <v>9</v>
          </cell>
          <cell r="D407" t="str">
            <v>A</v>
          </cell>
          <cell r="E407">
            <v>114</v>
          </cell>
          <cell r="F407" t="str">
            <v>Z</v>
          </cell>
          <cell r="G407">
            <v>1</v>
          </cell>
          <cell r="H407" t="str">
            <v>C5709A-114Z-1</v>
          </cell>
          <cell r="I407">
            <v>0.68</v>
          </cell>
          <cell r="J407">
            <v>299.7</v>
          </cell>
        </row>
        <row r="408">
          <cell r="A408" t="str">
            <v>114-2</v>
          </cell>
          <cell r="B408">
            <v>5057</v>
          </cell>
          <cell r="C408">
            <v>9</v>
          </cell>
          <cell r="D408" t="str">
            <v>A</v>
          </cell>
          <cell r="E408">
            <v>114</v>
          </cell>
          <cell r="F408" t="str">
            <v>Z</v>
          </cell>
          <cell r="G408">
            <v>2</v>
          </cell>
          <cell r="H408" t="str">
            <v>C5709A-114Z-2</v>
          </cell>
          <cell r="I408">
            <v>0.9</v>
          </cell>
          <cell r="J408">
            <v>300.38</v>
          </cell>
        </row>
        <row r="409">
          <cell r="A409" t="str">
            <v>114-3</v>
          </cell>
          <cell r="B409">
            <v>5057</v>
          </cell>
          <cell r="C409">
            <v>9</v>
          </cell>
          <cell r="D409" t="str">
            <v>A</v>
          </cell>
          <cell r="E409">
            <v>114</v>
          </cell>
          <cell r="F409" t="str">
            <v>Z</v>
          </cell>
          <cell r="G409">
            <v>3</v>
          </cell>
          <cell r="H409" t="str">
            <v>C5709A-114Z-3</v>
          </cell>
          <cell r="I409">
            <v>0.93</v>
          </cell>
          <cell r="J409">
            <v>301.27999999999997</v>
          </cell>
        </row>
        <row r="410">
          <cell r="A410" t="str">
            <v>114-4</v>
          </cell>
          <cell r="B410">
            <v>5057</v>
          </cell>
          <cell r="C410">
            <v>9</v>
          </cell>
          <cell r="D410" t="str">
            <v>A</v>
          </cell>
          <cell r="E410">
            <v>114</v>
          </cell>
          <cell r="F410" t="str">
            <v>Z</v>
          </cell>
          <cell r="G410">
            <v>4</v>
          </cell>
          <cell r="H410" t="str">
            <v>C5709A-114Z-4</v>
          </cell>
          <cell r="I410">
            <v>0.57999999999999996</v>
          </cell>
          <cell r="J410">
            <v>302.20999999999998</v>
          </cell>
        </row>
        <row r="411">
          <cell r="A411">
            <v>0</v>
          </cell>
          <cell r="B411">
            <v>0</v>
          </cell>
          <cell r="H411">
            <v>0</v>
          </cell>
          <cell r="I411">
            <v>0</v>
          </cell>
          <cell r="J411">
            <v>0</v>
          </cell>
        </row>
        <row r="412">
          <cell r="A412">
            <v>0</v>
          </cell>
          <cell r="B412">
            <v>0</v>
          </cell>
          <cell r="H412">
            <v>0</v>
          </cell>
          <cell r="I412">
            <v>0</v>
          </cell>
          <cell r="J412">
            <v>0</v>
          </cell>
        </row>
        <row r="413">
          <cell r="A413">
            <v>0</v>
          </cell>
          <cell r="B413">
            <v>0</v>
          </cell>
          <cell r="H413">
            <v>0</v>
          </cell>
          <cell r="I413">
            <v>0</v>
          </cell>
          <cell r="J413">
            <v>0</v>
          </cell>
        </row>
        <row r="414">
          <cell r="A414">
            <v>0</v>
          </cell>
          <cell r="B414">
            <v>0</v>
          </cell>
          <cell r="H414">
            <v>0</v>
          </cell>
          <cell r="I414">
            <v>0</v>
          </cell>
          <cell r="J414">
            <v>0</v>
          </cell>
        </row>
        <row r="415">
          <cell r="A415">
            <v>0</v>
          </cell>
          <cell r="B415">
            <v>0</v>
          </cell>
          <cell r="H415">
            <v>0</v>
          </cell>
          <cell r="I415">
            <v>0</v>
          </cell>
          <cell r="J415">
            <v>0</v>
          </cell>
        </row>
        <row r="416">
          <cell r="A416">
            <v>0</v>
          </cell>
          <cell r="B416">
            <v>0</v>
          </cell>
          <cell r="H416">
            <v>0</v>
          </cell>
          <cell r="I416">
            <v>0</v>
          </cell>
          <cell r="J416">
            <v>0</v>
          </cell>
        </row>
        <row r="417">
          <cell r="A417">
            <v>0</v>
          </cell>
          <cell r="B417">
            <v>0</v>
          </cell>
          <cell r="H417">
            <v>0</v>
          </cell>
          <cell r="I417">
            <v>0</v>
          </cell>
          <cell r="J417">
            <v>0</v>
          </cell>
        </row>
        <row r="418">
          <cell r="A418">
            <v>0</v>
          </cell>
          <cell r="B418">
            <v>0</v>
          </cell>
          <cell r="H418">
            <v>0</v>
          </cell>
          <cell r="I418">
            <v>0</v>
          </cell>
          <cell r="J418">
            <v>0</v>
          </cell>
        </row>
        <row r="419">
          <cell r="A419">
            <v>0</v>
          </cell>
          <cell r="B419">
            <v>0</v>
          </cell>
          <cell r="H419">
            <v>0</v>
          </cell>
          <cell r="I419">
            <v>0</v>
          </cell>
          <cell r="J419">
            <v>0</v>
          </cell>
        </row>
        <row r="420">
          <cell r="A420">
            <v>0</v>
          </cell>
          <cell r="B420">
            <v>0</v>
          </cell>
          <cell r="H420">
            <v>0</v>
          </cell>
          <cell r="I420">
            <v>0</v>
          </cell>
          <cell r="J420">
            <v>0</v>
          </cell>
        </row>
        <row r="421">
          <cell r="A421">
            <v>0</v>
          </cell>
          <cell r="B421">
            <v>0</v>
          </cell>
          <cell r="H421">
            <v>0</v>
          </cell>
          <cell r="I421">
            <v>0</v>
          </cell>
          <cell r="J421">
            <v>0</v>
          </cell>
        </row>
        <row r="422">
          <cell r="A422">
            <v>0</v>
          </cell>
          <cell r="B422">
            <v>0</v>
          </cell>
          <cell r="H422">
            <v>0</v>
          </cell>
          <cell r="I422">
            <v>0</v>
          </cell>
          <cell r="J422">
            <v>0</v>
          </cell>
        </row>
        <row r="423">
          <cell r="A423">
            <v>0</v>
          </cell>
          <cell r="B423">
            <v>0</v>
          </cell>
          <cell r="H423">
            <v>0</v>
          </cell>
          <cell r="I423">
            <v>0</v>
          </cell>
          <cell r="J423">
            <v>0</v>
          </cell>
        </row>
        <row r="424">
          <cell r="A424">
            <v>0</v>
          </cell>
          <cell r="B424">
            <v>0</v>
          </cell>
          <cell r="H424">
            <v>0</v>
          </cell>
          <cell r="I424">
            <v>0</v>
          </cell>
          <cell r="J424">
            <v>0</v>
          </cell>
        </row>
        <row r="425">
          <cell r="A425">
            <v>0</v>
          </cell>
          <cell r="B425">
            <v>0</v>
          </cell>
          <cell r="H425">
            <v>0</v>
          </cell>
          <cell r="I425">
            <v>0</v>
          </cell>
          <cell r="J425">
            <v>0</v>
          </cell>
        </row>
        <row r="426">
          <cell r="A426">
            <v>0</v>
          </cell>
          <cell r="B426">
            <v>0</v>
          </cell>
          <cell r="H426">
            <v>0</v>
          </cell>
          <cell r="I426">
            <v>0</v>
          </cell>
          <cell r="J426">
            <v>0</v>
          </cell>
        </row>
        <row r="427">
          <cell r="A427">
            <v>0</v>
          </cell>
          <cell r="B427">
            <v>0</v>
          </cell>
          <cell r="H427">
            <v>0</v>
          </cell>
          <cell r="I427">
            <v>0</v>
          </cell>
          <cell r="J427">
            <v>0</v>
          </cell>
        </row>
        <row r="428">
          <cell r="A428">
            <v>0</v>
          </cell>
          <cell r="B428">
            <v>0</v>
          </cell>
          <cell r="H428">
            <v>0</v>
          </cell>
          <cell r="I428">
            <v>0</v>
          </cell>
          <cell r="J428">
            <v>0</v>
          </cell>
        </row>
        <row r="429">
          <cell r="A429">
            <v>0</v>
          </cell>
          <cell r="B429">
            <v>0</v>
          </cell>
          <cell r="H429">
            <v>0</v>
          </cell>
          <cell r="I429">
            <v>0</v>
          </cell>
          <cell r="J429">
            <v>0</v>
          </cell>
        </row>
        <row r="430">
          <cell r="A430">
            <v>0</v>
          </cell>
          <cell r="B430">
            <v>0</v>
          </cell>
          <cell r="H430">
            <v>0</v>
          </cell>
          <cell r="I430">
            <v>0</v>
          </cell>
          <cell r="J430">
            <v>0</v>
          </cell>
        </row>
        <row r="431">
          <cell r="A431">
            <v>0</v>
          </cell>
          <cell r="B431">
            <v>0</v>
          </cell>
          <cell r="H431">
            <v>0</v>
          </cell>
          <cell r="I431">
            <v>0</v>
          </cell>
          <cell r="J431">
            <v>0</v>
          </cell>
        </row>
        <row r="432">
          <cell r="A432">
            <v>0</v>
          </cell>
          <cell r="B432">
            <v>0</v>
          </cell>
          <cell r="H432">
            <v>0</v>
          </cell>
          <cell r="I432">
            <v>0</v>
          </cell>
          <cell r="J432">
            <v>0</v>
          </cell>
        </row>
        <row r="433">
          <cell r="A433">
            <v>0</v>
          </cell>
          <cell r="B433">
            <v>0</v>
          </cell>
          <cell r="H433">
            <v>0</v>
          </cell>
          <cell r="I433">
            <v>0</v>
          </cell>
          <cell r="J433">
            <v>0</v>
          </cell>
        </row>
        <row r="434">
          <cell r="A434">
            <v>0</v>
          </cell>
          <cell r="B434">
            <v>0</v>
          </cell>
          <cell r="H434">
            <v>0</v>
          </cell>
          <cell r="I434">
            <v>0</v>
          </cell>
          <cell r="J434">
            <v>0</v>
          </cell>
        </row>
        <row r="435">
          <cell r="A435">
            <v>0</v>
          </cell>
          <cell r="B435">
            <v>0</v>
          </cell>
          <cell r="H435">
            <v>0</v>
          </cell>
          <cell r="I435">
            <v>0</v>
          </cell>
          <cell r="J435">
            <v>0</v>
          </cell>
        </row>
        <row r="436">
          <cell r="A436">
            <v>0</v>
          </cell>
          <cell r="B436">
            <v>0</v>
          </cell>
          <cell r="H436">
            <v>0</v>
          </cell>
          <cell r="I436">
            <v>0</v>
          </cell>
          <cell r="J436">
            <v>0</v>
          </cell>
        </row>
        <row r="437">
          <cell r="A437">
            <v>0</v>
          </cell>
          <cell r="B437">
            <v>0</v>
          </cell>
          <cell r="H437">
            <v>0</v>
          </cell>
          <cell r="I437">
            <v>0</v>
          </cell>
          <cell r="J437">
            <v>0</v>
          </cell>
        </row>
        <row r="438">
          <cell r="A438">
            <v>0</v>
          </cell>
          <cell r="B438">
            <v>0</v>
          </cell>
          <cell r="H438">
            <v>0</v>
          </cell>
          <cell r="I438">
            <v>0</v>
          </cell>
          <cell r="J438">
            <v>0</v>
          </cell>
        </row>
        <row r="439">
          <cell r="A439">
            <v>0</v>
          </cell>
          <cell r="B439">
            <v>0</v>
          </cell>
          <cell r="H439">
            <v>0</v>
          </cell>
          <cell r="I439">
            <v>0</v>
          </cell>
          <cell r="J439">
            <v>0</v>
          </cell>
        </row>
        <row r="440">
          <cell r="A440">
            <v>0</v>
          </cell>
          <cell r="B440">
            <v>0</v>
          </cell>
          <cell r="H440">
            <v>0</v>
          </cell>
          <cell r="I440">
            <v>0</v>
          </cell>
          <cell r="J440">
            <v>0</v>
          </cell>
        </row>
        <row r="441">
          <cell r="A441">
            <v>0</v>
          </cell>
          <cell r="B441">
            <v>0</v>
          </cell>
          <cell r="H441">
            <v>0</v>
          </cell>
          <cell r="I441">
            <v>0</v>
          </cell>
          <cell r="J441">
            <v>0</v>
          </cell>
        </row>
        <row r="442">
          <cell r="A442">
            <v>0</v>
          </cell>
          <cell r="B442">
            <v>0</v>
          </cell>
          <cell r="H442">
            <v>0</v>
          </cell>
          <cell r="I442">
            <v>0</v>
          </cell>
          <cell r="J442">
            <v>0</v>
          </cell>
        </row>
        <row r="443">
          <cell r="A443">
            <v>0</v>
          </cell>
          <cell r="B443">
            <v>0</v>
          </cell>
          <cell r="H443">
            <v>0</v>
          </cell>
          <cell r="I443">
            <v>0</v>
          </cell>
          <cell r="J443">
            <v>0</v>
          </cell>
        </row>
        <row r="444">
          <cell r="A444">
            <v>0</v>
          </cell>
          <cell r="B444">
            <v>0</v>
          </cell>
          <cell r="H444">
            <v>0</v>
          </cell>
          <cell r="I444">
            <v>0</v>
          </cell>
          <cell r="J444">
            <v>0</v>
          </cell>
        </row>
        <row r="445">
          <cell r="A445">
            <v>0</v>
          </cell>
          <cell r="B445">
            <v>0</v>
          </cell>
          <cell r="H445">
            <v>0</v>
          </cell>
          <cell r="I445">
            <v>0</v>
          </cell>
          <cell r="J445">
            <v>0</v>
          </cell>
        </row>
        <row r="446">
          <cell r="A446">
            <v>0</v>
          </cell>
          <cell r="B446">
            <v>0</v>
          </cell>
          <cell r="H446">
            <v>0</v>
          </cell>
          <cell r="I446">
            <v>0</v>
          </cell>
          <cell r="J446">
            <v>0</v>
          </cell>
        </row>
        <row r="447">
          <cell r="A447">
            <v>0</v>
          </cell>
          <cell r="B447">
            <v>0</v>
          </cell>
          <cell r="H447">
            <v>0</v>
          </cell>
          <cell r="I447">
            <v>0</v>
          </cell>
          <cell r="J447">
            <v>0</v>
          </cell>
        </row>
        <row r="448">
          <cell r="A448">
            <v>0</v>
          </cell>
          <cell r="B448">
            <v>0</v>
          </cell>
          <cell r="H448">
            <v>0</v>
          </cell>
          <cell r="I448">
            <v>0</v>
          </cell>
          <cell r="J448">
            <v>0</v>
          </cell>
        </row>
        <row r="449">
          <cell r="A449">
            <v>0</v>
          </cell>
          <cell r="B449">
            <v>0</v>
          </cell>
          <cell r="H449">
            <v>0</v>
          </cell>
          <cell r="I449">
            <v>0</v>
          </cell>
          <cell r="J449">
            <v>0</v>
          </cell>
        </row>
        <row r="450">
          <cell r="A450">
            <v>0</v>
          </cell>
          <cell r="B450">
            <v>0</v>
          </cell>
          <cell r="H450">
            <v>0</v>
          </cell>
          <cell r="I450">
            <v>0</v>
          </cell>
          <cell r="J450">
            <v>0</v>
          </cell>
        </row>
        <row r="451">
          <cell r="A451">
            <v>0</v>
          </cell>
          <cell r="B451">
            <v>0</v>
          </cell>
          <cell r="H451">
            <v>0</v>
          </cell>
          <cell r="I451">
            <v>0</v>
          </cell>
          <cell r="J451">
            <v>0</v>
          </cell>
        </row>
        <row r="452">
          <cell r="A452">
            <v>0</v>
          </cell>
          <cell r="B452">
            <v>0</v>
          </cell>
          <cell r="H452">
            <v>0</v>
          </cell>
          <cell r="I452">
            <v>0</v>
          </cell>
          <cell r="J452">
            <v>0</v>
          </cell>
        </row>
        <row r="453">
          <cell r="A453">
            <v>0</v>
          </cell>
          <cell r="B453">
            <v>0</v>
          </cell>
          <cell r="H453">
            <v>0</v>
          </cell>
          <cell r="I453">
            <v>0</v>
          </cell>
          <cell r="J453">
            <v>0</v>
          </cell>
        </row>
        <row r="454">
          <cell r="A454">
            <v>0</v>
          </cell>
          <cell r="B454">
            <v>0</v>
          </cell>
          <cell r="H454">
            <v>0</v>
          </cell>
          <cell r="I454">
            <v>0</v>
          </cell>
          <cell r="J454">
            <v>0</v>
          </cell>
        </row>
        <row r="455">
          <cell r="A455">
            <v>0</v>
          </cell>
          <cell r="B455">
            <v>0</v>
          </cell>
          <cell r="H455">
            <v>0</v>
          </cell>
          <cell r="I455">
            <v>0</v>
          </cell>
          <cell r="J455">
            <v>0</v>
          </cell>
        </row>
        <row r="456">
          <cell r="A456">
            <v>0</v>
          </cell>
          <cell r="B456">
            <v>0</v>
          </cell>
          <cell r="H456">
            <v>0</v>
          </cell>
          <cell r="I456">
            <v>0</v>
          </cell>
          <cell r="J456">
            <v>0</v>
          </cell>
        </row>
        <row r="457">
          <cell r="A457">
            <v>0</v>
          </cell>
          <cell r="B457">
            <v>0</v>
          </cell>
          <cell r="H457">
            <v>0</v>
          </cell>
          <cell r="I457">
            <v>0</v>
          </cell>
          <cell r="J457">
            <v>0</v>
          </cell>
        </row>
        <row r="458">
          <cell r="A458">
            <v>0</v>
          </cell>
          <cell r="B458">
            <v>0</v>
          </cell>
          <cell r="H458">
            <v>0</v>
          </cell>
          <cell r="I458">
            <v>0</v>
          </cell>
          <cell r="J458">
            <v>0</v>
          </cell>
        </row>
        <row r="459">
          <cell r="A459">
            <v>0</v>
          </cell>
          <cell r="B459">
            <v>0</v>
          </cell>
          <cell r="H459">
            <v>0</v>
          </cell>
          <cell r="I459">
            <v>0</v>
          </cell>
          <cell r="J459">
            <v>0</v>
          </cell>
        </row>
        <row r="460">
          <cell r="A460">
            <v>0</v>
          </cell>
          <cell r="B460">
            <v>0</v>
          </cell>
          <cell r="H460">
            <v>0</v>
          </cell>
          <cell r="I460">
            <v>0</v>
          </cell>
          <cell r="J460">
            <v>0</v>
          </cell>
        </row>
        <row r="461">
          <cell r="A461">
            <v>0</v>
          </cell>
          <cell r="B461">
            <v>0</v>
          </cell>
          <cell r="H461">
            <v>0</v>
          </cell>
          <cell r="I461">
            <v>0</v>
          </cell>
          <cell r="J461">
            <v>0</v>
          </cell>
        </row>
        <row r="462">
          <cell r="A462">
            <v>0</v>
          </cell>
          <cell r="B462">
            <v>0</v>
          </cell>
          <cell r="H462">
            <v>0</v>
          </cell>
          <cell r="I462">
            <v>0</v>
          </cell>
          <cell r="J462">
            <v>0</v>
          </cell>
        </row>
        <row r="463">
          <cell r="A463">
            <v>0</v>
          </cell>
          <cell r="B463">
            <v>0</v>
          </cell>
          <cell r="H463">
            <v>0</v>
          </cell>
          <cell r="I463">
            <v>0</v>
          </cell>
          <cell r="J463">
            <v>0</v>
          </cell>
        </row>
        <row r="464">
          <cell r="A464">
            <v>0</v>
          </cell>
          <cell r="B464">
            <v>0</v>
          </cell>
          <cell r="H464">
            <v>0</v>
          </cell>
          <cell r="I464">
            <v>0</v>
          </cell>
          <cell r="J464">
            <v>0</v>
          </cell>
        </row>
        <row r="465">
          <cell r="A465">
            <v>0</v>
          </cell>
          <cell r="B465">
            <v>0</v>
          </cell>
          <cell r="H465">
            <v>0</v>
          </cell>
          <cell r="I465">
            <v>0</v>
          </cell>
          <cell r="J465">
            <v>0</v>
          </cell>
        </row>
        <row r="466">
          <cell r="A466">
            <v>0</v>
          </cell>
          <cell r="B466">
            <v>0</v>
          </cell>
          <cell r="H466">
            <v>0</v>
          </cell>
          <cell r="I466">
            <v>0</v>
          </cell>
          <cell r="J466">
            <v>0</v>
          </cell>
        </row>
        <row r="467">
          <cell r="A467">
            <v>0</v>
          </cell>
          <cell r="B467">
            <v>0</v>
          </cell>
          <cell r="H467">
            <v>0</v>
          </cell>
          <cell r="I467">
            <v>0</v>
          </cell>
          <cell r="J467">
            <v>0</v>
          </cell>
        </row>
        <row r="468">
          <cell r="A468">
            <v>0</v>
          </cell>
          <cell r="B468">
            <v>0</v>
          </cell>
          <cell r="H468">
            <v>0</v>
          </cell>
          <cell r="I468">
            <v>0</v>
          </cell>
          <cell r="J468">
            <v>0</v>
          </cell>
        </row>
        <row r="469">
          <cell r="A469">
            <v>0</v>
          </cell>
          <cell r="B469">
            <v>0</v>
          </cell>
          <cell r="H469">
            <v>0</v>
          </cell>
          <cell r="I469">
            <v>0</v>
          </cell>
          <cell r="J469">
            <v>0</v>
          </cell>
        </row>
        <row r="470">
          <cell r="A470">
            <v>0</v>
          </cell>
          <cell r="B470">
            <v>0</v>
          </cell>
          <cell r="H470">
            <v>0</v>
          </cell>
          <cell r="I470">
            <v>0</v>
          </cell>
          <cell r="J470">
            <v>0</v>
          </cell>
        </row>
        <row r="471">
          <cell r="A471">
            <v>0</v>
          </cell>
          <cell r="B471">
            <v>0</v>
          </cell>
          <cell r="H471">
            <v>0</v>
          </cell>
          <cell r="I471">
            <v>0</v>
          </cell>
          <cell r="J471">
            <v>0</v>
          </cell>
        </row>
        <row r="472">
          <cell r="A472">
            <v>0</v>
          </cell>
          <cell r="B472">
            <v>0</v>
          </cell>
          <cell r="H472">
            <v>0</v>
          </cell>
          <cell r="I472">
            <v>0</v>
          </cell>
          <cell r="J472">
            <v>0</v>
          </cell>
        </row>
        <row r="473">
          <cell r="A473">
            <v>0</v>
          </cell>
          <cell r="B473">
            <v>0</v>
          </cell>
          <cell r="H473">
            <v>0</v>
          </cell>
          <cell r="I473">
            <v>0</v>
          </cell>
          <cell r="J473">
            <v>0</v>
          </cell>
        </row>
        <row r="474">
          <cell r="A474">
            <v>0</v>
          </cell>
          <cell r="B474">
            <v>0</v>
          </cell>
          <cell r="H474">
            <v>0</v>
          </cell>
          <cell r="I474">
            <v>0</v>
          </cell>
          <cell r="J474">
            <v>0</v>
          </cell>
        </row>
        <row r="475">
          <cell r="A475">
            <v>0</v>
          </cell>
          <cell r="B475">
            <v>0</v>
          </cell>
          <cell r="H475">
            <v>0</v>
          </cell>
          <cell r="I475">
            <v>0</v>
          </cell>
          <cell r="J475">
            <v>0</v>
          </cell>
        </row>
        <row r="476">
          <cell r="A476">
            <v>0</v>
          </cell>
          <cell r="B476">
            <v>0</v>
          </cell>
          <cell r="H476">
            <v>0</v>
          </cell>
          <cell r="I476">
            <v>0</v>
          </cell>
          <cell r="J476">
            <v>0</v>
          </cell>
        </row>
        <row r="477">
          <cell r="A477">
            <v>0</v>
          </cell>
          <cell r="B477">
            <v>0</v>
          </cell>
          <cell r="H477">
            <v>0</v>
          </cell>
          <cell r="I477">
            <v>0</v>
          </cell>
          <cell r="J477">
            <v>0</v>
          </cell>
        </row>
        <row r="478">
          <cell r="A478">
            <v>0</v>
          </cell>
          <cell r="B478">
            <v>0</v>
          </cell>
          <cell r="H478">
            <v>0</v>
          </cell>
          <cell r="I478">
            <v>0</v>
          </cell>
          <cell r="J478">
            <v>0</v>
          </cell>
        </row>
        <row r="479">
          <cell r="A479">
            <v>0</v>
          </cell>
          <cell r="B479">
            <v>0</v>
          </cell>
          <cell r="H479">
            <v>0</v>
          </cell>
          <cell r="I479">
            <v>0</v>
          </cell>
          <cell r="J479">
            <v>0</v>
          </cell>
        </row>
        <row r="480">
          <cell r="A480">
            <v>0</v>
          </cell>
          <cell r="B480">
            <v>0</v>
          </cell>
          <cell r="H480">
            <v>0</v>
          </cell>
          <cell r="I480">
            <v>0</v>
          </cell>
          <cell r="J480">
            <v>0</v>
          </cell>
        </row>
        <row r="481">
          <cell r="A481">
            <v>0</v>
          </cell>
          <cell r="B481">
            <v>0</v>
          </cell>
          <cell r="H481">
            <v>0</v>
          </cell>
          <cell r="I481">
            <v>0</v>
          </cell>
          <cell r="J481">
            <v>0</v>
          </cell>
        </row>
        <row r="482">
          <cell r="A482">
            <v>0</v>
          </cell>
          <cell r="B482">
            <v>0</v>
          </cell>
          <cell r="H482">
            <v>0</v>
          </cell>
          <cell r="I482">
            <v>0</v>
          </cell>
          <cell r="J482">
            <v>0</v>
          </cell>
        </row>
        <row r="483">
          <cell r="A483">
            <v>0</v>
          </cell>
          <cell r="B483">
            <v>0</v>
          </cell>
          <cell r="H483">
            <v>0</v>
          </cell>
          <cell r="I483">
            <v>0</v>
          </cell>
          <cell r="J483">
            <v>0</v>
          </cell>
        </row>
        <row r="484">
          <cell r="A484">
            <v>0</v>
          </cell>
          <cell r="B484">
            <v>0</v>
          </cell>
          <cell r="H484">
            <v>0</v>
          </cell>
          <cell r="I484">
            <v>0</v>
          </cell>
          <cell r="J484">
            <v>0</v>
          </cell>
        </row>
        <row r="485">
          <cell r="A485">
            <v>0</v>
          </cell>
          <cell r="B485">
            <v>0</v>
          </cell>
          <cell r="H485">
            <v>0</v>
          </cell>
          <cell r="I485">
            <v>0</v>
          </cell>
          <cell r="J485">
            <v>0</v>
          </cell>
        </row>
        <row r="486">
          <cell r="A486">
            <v>0</v>
          </cell>
          <cell r="B486">
            <v>0</v>
          </cell>
          <cell r="H486">
            <v>0</v>
          </cell>
          <cell r="I486">
            <v>0</v>
          </cell>
          <cell r="J486">
            <v>0</v>
          </cell>
        </row>
        <row r="487">
          <cell r="A487">
            <v>0</v>
          </cell>
          <cell r="B487">
            <v>0</v>
          </cell>
          <cell r="H487">
            <v>0</v>
          </cell>
          <cell r="I487">
            <v>0</v>
          </cell>
          <cell r="J487">
            <v>0</v>
          </cell>
        </row>
        <row r="488">
          <cell r="A488">
            <v>0</v>
          </cell>
          <cell r="B488">
            <v>0</v>
          </cell>
          <cell r="H488">
            <v>0</v>
          </cell>
          <cell r="I488">
            <v>0</v>
          </cell>
          <cell r="J488">
            <v>0</v>
          </cell>
        </row>
        <row r="489">
          <cell r="A489">
            <v>0</v>
          </cell>
          <cell r="B489">
            <v>0</v>
          </cell>
          <cell r="H489">
            <v>0</v>
          </cell>
          <cell r="I489">
            <v>0</v>
          </cell>
          <cell r="J489">
            <v>0</v>
          </cell>
        </row>
        <row r="490">
          <cell r="A490">
            <v>0</v>
          </cell>
          <cell r="B490">
            <v>0</v>
          </cell>
          <cell r="H490">
            <v>0</v>
          </cell>
          <cell r="I490">
            <v>0</v>
          </cell>
          <cell r="J490">
            <v>0</v>
          </cell>
        </row>
        <row r="491">
          <cell r="A491">
            <v>0</v>
          </cell>
          <cell r="B491">
            <v>0</v>
          </cell>
          <cell r="H491">
            <v>0</v>
          </cell>
          <cell r="I491">
            <v>0</v>
          </cell>
          <cell r="J491">
            <v>0</v>
          </cell>
        </row>
        <row r="492">
          <cell r="A492">
            <v>0</v>
          </cell>
          <cell r="B492">
            <v>0</v>
          </cell>
          <cell r="H492">
            <v>0</v>
          </cell>
          <cell r="I492">
            <v>0</v>
          </cell>
          <cell r="J492">
            <v>0</v>
          </cell>
        </row>
        <row r="493">
          <cell r="A493">
            <v>0</v>
          </cell>
          <cell r="B493">
            <v>0</v>
          </cell>
          <cell r="H493">
            <v>0</v>
          </cell>
          <cell r="I493">
            <v>0</v>
          </cell>
          <cell r="J493">
            <v>0</v>
          </cell>
        </row>
        <row r="494">
          <cell r="A494">
            <v>0</v>
          </cell>
          <cell r="B494">
            <v>0</v>
          </cell>
          <cell r="H494">
            <v>0</v>
          </cell>
          <cell r="I494">
            <v>0</v>
          </cell>
          <cell r="J494">
            <v>0</v>
          </cell>
        </row>
        <row r="495">
          <cell r="A495">
            <v>0</v>
          </cell>
          <cell r="B495">
            <v>0</v>
          </cell>
          <cell r="H495">
            <v>0</v>
          </cell>
          <cell r="I495">
            <v>0</v>
          </cell>
          <cell r="J495">
            <v>0</v>
          </cell>
        </row>
        <row r="496">
          <cell r="A496">
            <v>0</v>
          </cell>
          <cell r="B496">
            <v>0</v>
          </cell>
          <cell r="H496">
            <v>0</v>
          </cell>
          <cell r="I496">
            <v>0</v>
          </cell>
          <cell r="J496">
            <v>0</v>
          </cell>
        </row>
        <row r="497">
          <cell r="A497">
            <v>0</v>
          </cell>
          <cell r="B497">
            <v>0</v>
          </cell>
          <cell r="H497">
            <v>0</v>
          </cell>
          <cell r="I497">
            <v>0</v>
          </cell>
          <cell r="J497">
            <v>0</v>
          </cell>
        </row>
        <row r="498">
          <cell r="A498">
            <v>0</v>
          </cell>
          <cell r="B498">
            <v>0</v>
          </cell>
          <cell r="H498">
            <v>0</v>
          </cell>
          <cell r="I498">
            <v>0</v>
          </cell>
          <cell r="J498">
            <v>0</v>
          </cell>
        </row>
        <row r="499">
          <cell r="A499">
            <v>0</v>
          </cell>
          <cell r="B499">
            <v>0</v>
          </cell>
          <cell r="H499">
            <v>0</v>
          </cell>
          <cell r="I499">
            <v>0</v>
          </cell>
          <cell r="J499">
            <v>0</v>
          </cell>
        </row>
        <row r="500">
          <cell r="A500">
            <v>0</v>
          </cell>
          <cell r="B500">
            <v>0</v>
          </cell>
          <cell r="H500">
            <v>0</v>
          </cell>
          <cell r="I500">
            <v>0</v>
          </cell>
          <cell r="J500">
            <v>0</v>
          </cell>
        </row>
        <row r="501">
          <cell r="A501">
            <v>0</v>
          </cell>
          <cell r="B501">
            <v>0</v>
          </cell>
          <cell r="H501">
            <v>0</v>
          </cell>
          <cell r="I501">
            <v>0</v>
          </cell>
          <cell r="J501">
            <v>0</v>
          </cell>
        </row>
        <row r="502">
          <cell r="A502">
            <v>0</v>
          </cell>
          <cell r="B502">
            <v>0</v>
          </cell>
          <cell r="H502">
            <v>0</v>
          </cell>
          <cell r="I502">
            <v>0</v>
          </cell>
          <cell r="J502">
            <v>0</v>
          </cell>
        </row>
        <row r="503">
          <cell r="A503">
            <v>0</v>
          </cell>
          <cell r="B503">
            <v>0</v>
          </cell>
          <cell r="H503">
            <v>0</v>
          </cell>
          <cell r="I503">
            <v>0</v>
          </cell>
          <cell r="J503">
            <v>0</v>
          </cell>
        </row>
        <row r="504">
          <cell r="A504">
            <v>0</v>
          </cell>
          <cell r="B504">
            <v>0</v>
          </cell>
          <cell r="H504">
            <v>0</v>
          </cell>
          <cell r="I504">
            <v>0</v>
          </cell>
          <cell r="J504">
            <v>0</v>
          </cell>
        </row>
        <row r="505">
          <cell r="A505">
            <v>0</v>
          </cell>
          <cell r="B505">
            <v>0</v>
          </cell>
          <cell r="H505">
            <v>0</v>
          </cell>
          <cell r="I505">
            <v>0</v>
          </cell>
          <cell r="J505">
            <v>0</v>
          </cell>
        </row>
        <row r="506">
          <cell r="A506">
            <v>0</v>
          </cell>
          <cell r="B506">
            <v>0</v>
          </cell>
          <cell r="H506">
            <v>0</v>
          </cell>
          <cell r="I506">
            <v>0</v>
          </cell>
          <cell r="J506">
            <v>0</v>
          </cell>
        </row>
        <row r="507">
          <cell r="A507">
            <v>0</v>
          </cell>
          <cell r="B507">
            <v>0</v>
          </cell>
          <cell r="H507">
            <v>0</v>
          </cell>
          <cell r="I507">
            <v>0</v>
          </cell>
          <cell r="J507">
            <v>0</v>
          </cell>
        </row>
        <row r="508">
          <cell r="A508">
            <v>0</v>
          </cell>
          <cell r="B508">
            <v>0</v>
          </cell>
          <cell r="H508">
            <v>0</v>
          </cell>
          <cell r="I508">
            <v>0</v>
          </cell>
          <cell r="J508">
            <v>0</v>
          </cell>
        </row>
        <row r="509">
          <cell r="A509">
            <v>0</v>
          </cell>
          <cell r="B509">
            <v>0</v>
          </cell>
          <cell r="H509">
            <v>0</v>
          </cell>
          <cell r="I509">
            <v>0</v>
          </cell>
          <cell r="J509">
            <v>0</v>
          </cell>
        </row>
        <row r="510">
          <cell r="A510">
            <v>0</v>
          </cell>
          <cell r="B510">
            <v>0</v>
          </cell>
          <cell r="H510">
            <v>0</v>
          </cell>
          <cell r="I510">
            <v>0</v>
          </cell>
          <cell r="J510">
            <v>0</v>
          </cell>
        </row>
        <row r="511">
          <cell r="A511">
            <v>0</v>
          </cell>
          <cell r="B511">
            <v>0</v>
          </cell>
          <cell r="H511">
            <v>0</v>
          </cell>
          <cell r="I511">
            <v>0</v>
          </cell>
          <cell r="J511">
            <v>0</v>
          </cell>
        </row>
        <row r="512">
          <cell r="A512">
            <v>0</v>
          </cell>
          <cell r="B512">
            <v>0</v>
          </cell>
          <cell r="H512">
            <v>0</v>
          </cell>
          <cell r="I512">
            <v>0</v>
          </cell>
          <cell r="J512">
            <v>0</v>
          </cell>
        </row>
        <row r="513">
          <cell r="A513">
            <v>0</v>
          </cell>
          <cell r="B513">
            <v>0</v>
          </cell>
          <cell r="H513">
            <v>0</v>
          </cell>
          <cell r="I513">
            <v>0</v>
          </cell>
          <cell r="J513">
            <v>0</v>
          </cell>
        </row>
        <row r="514">
          <cell r="A514">
            <v>0</v>
          </cell>
          <cell r="B514">
            <v>0</v>
          </cell>
          <cell r="H514">
            <v>0</v>
          </cell>
          <cell r="I514">
            <v>0</v>
          </cell>
          <cell r="J514">
            <v>0</v>
          </cell>
        </row>
        <row r="515">
          <cell r="A515">
            <v>0</v>
          </cell>
          <cell r="B515">
            <v>0</v>
          </cell>
          <cell r="H515">
            <v>0</v>
          </cell>
          <cell r="I515">
            <v>0</v>
          </cell>
          <cell r="J515">
            <v>0</v>
          </cell>
        </row>
        <row r="516">
          <cell r="A516">
            <v>0</v>
          </cell>
          <cell r="B516">
            <v>0</v>
          </cell>
          <cell r="H516">
            <v>0</v>
          </cell>
          <cell r="I516">
            <v>0</v>
          </cell>
          <cell r="J516">
            <v>0</v>
          </cell>
        </row>
        <row r="517">
          <cell r="A517">
            <v>0</v>
          </cell>
          <cell r="B517">
            <v>0</v>
          </cell>
          <cell r="H517">
            <v>0</v>
          </cell>
          <cell r="I517">
            <v>0</v>
          </cell>
          <cell r="J517">
            <v>0</v>
          </cell>
        </row>
        <row r="518">
          <cell r="A518">
            <v>0</v>
          </cell>
          <cell r="B518">
            <v>0</v>
          </cell>
          <cell r="H518">
            <v>0</v>
          </cell>
          <cell r="I518">
            <v>0</v>
          </cell>
          <cell r="J518">
            <v>0</v>
          </cell>
        </row>
        <row r="519">
          <cell r="A519">
            <v>0</v>
          </cell>
          <cell r="B519">
            <v>0</v>
          </cell>
          <cell r="H519">
            <v>0</v>
          </cell>
          <cell r="I519">
            <v>0</v>
          </cell>
          <cell r="J519">
            <v>0</v>
          </cell>
        </row>
        <row r="520">
          <cell r="A520">
            <v>0</v>
          </cell>
          <cell r="B520">
            <v>0</v>
          </cell>
          <cell r="H520">
            <v>0</v>
          </cell>
          <cell r="I520">
            <v>0</v>
          </cell>
          <cell r="J520">
            <v>0</v>
          </cell>
        </row>
        <row r="521">
          <cell r="A521">
            <v>0</v>
          </cell>
          <cell r="B521">
            <v>0</v>
          </cell>
          <cell r="H521">
            <v>0</v>
          </cell>
          <cell r="I521">
            <v>0</v>
          </cell>
          <cell r="J521">
            <v>0</v>
          </cell>
        </row>
        <row r="522">
          <cell r="A522">
            <v>0</v>
          </cell>
          <cell r="B522">
            <v>0</v>
          </cell>
          <cell r="H522">
            <v>0</v>
          </cell>
          <cell r="I522">
            <v>0</v>
          </cell>
          <cell r="J522">
            <v>0</v>
          </cell>
        </row>
        <row r="523">
          <cell r="A523">
            <v>0</v>
          </cell>
          <cell r="B523">
            <v>0</v>
          </cell>
          <cell r="H523">
            <v>0</v>
          </cell>
          <cell r="I523">
            <v>0</v>
          </cell>
          <cell r="J523">
            <v>0</v>
          </cell>
        </row>
        <row r="524">
          <cell r="A524">
            <v>0</v>
          </cell>
          <cell r="B524">
            <v>0</v>
          </cell>
          <cell r="H524">
            <v>0</v>
          </cell>
          <cell r="I524">
            <v>0</v>
          </cell>
          <cell r="J524">
            <v>0</v>
          </cell>
        </row>
        <row r="525">
          <cell r="A525">
            <v>0</v>
          </cell>
          <cell r="B525">
            <v>0</v>
          </cell>
          <cell r="H525">
            <v>0</v>
          </cell>
          <cell r="I525">
            <v>0</v>
          </cell>
          <cell r="J525">
            <v>0</v>
          </cell>
        </row>
        <row r="526">
          <cell r="A526">
            <v>0</v>
          </cell>
          <cell r="B526">
            <v>0</v>
          </cell>
          <cell r="H526">
            <v>0</v>
          </cell>
          <cell r="I526">
            <v>0</v>
          </cell>
          <cell r="J526">
            <v>0</v>
          </cell>
        </row>
        <row r="527">
          <cell r="A527">
            <v>0</v>
          </cell>
          <cell r="B527">
            <v>0</v>
          </cell>
          <cell r="H527">
            <v>0</v>
          </cell>
          <cell r="I527">
            <v>0</v>
          </cell>
          <cell r="J527">
            <v>0</v>
          </cell>
        </row>
        <row r="528">
          <cell r="A528">
            <v>0</v>
          </cell>
          <cell r="B528">
            <v>0</v>
          </cell>
          <cell r="H528">
            <v>0</v>
          </cell>
          <cell r="I528">
            <v>0</v>
          </cell>
          <cell r="J528">
            <v>0</v>
          </cell>
        </row>
        <row r="529">
          <cell r="A529">
            <v>0</v>
          </cell>
          <cell r="B529">
            <v>0</v>
          </cell>
          <cell r="H529">
            <v>0</v>
          </cell>
          <cell r="I529">
            <v>0</v>
          </cell>
          <cell r="J529">
            <v>0</v>
          </cell>
        </row>
        <row r="530">
          <cell r="A530">
            <v>0</v>
          </cell>
          <cell r="B530">
            <v>0</v>
          </cell>
          <cell r="H530">
            <v>0</v>
          </cell>
          <cell r="I530">
            <v>0</v>
          </cell>
          <cell r="J530">
            <v>0</v>
          </cell>
        </row>
        <row r="531">
          <cell r="A531">
            <v>0</v>
          </cell>
          <cell r="B531">
            <v>0</v>
          </cell>
          <cell r="H531">
            <v>0</v>
          </cell>
          <cell r="I531">
            <v>0</v>
          </cell>
          <cell r="J531">
            <v>0</v>
          </cell>
        </row>
        <row r="532">
          <cell r="A532">
            <v>0</v>
          </cell>
          <cell r="B532">
            <v>0</v>
          </cell>
          <cell r="H532">
            <v>0</v>
          </cell>
          <cell r="I532">
            <v>0</v>
          </cell>
          <cell r="J532">
            <v>0</v>
          </cell>
        </row>
        <row r="533">
          <cell r="A533">
            <v>0</v>
          </cell>
          <cell r="B533">
            <v>0</v>
          </cell>
          <cell r="H533">
            <v>0</v>
          </cell>
          <cell r="I533">
            <v>0</v>
          </cell>
          <cell r="J533">
            <v>0</v>
          </cell>
        </row>
        <row r="534">
          <cell r="A534">
            <v>0</v>
          </cell>
          <cell r="B534">
            <v>0</v>
          </cell>
          <cell r="H534">
            <v>0</v>
          </cell>
          <cell r="I534">
            <v>0</v>
          </cell>
          <cell r="J534">
            <v>0</v>
          </cell>
        </row>
        <row r="535">
          <cell r="A535">
            <v>0</v>
          </cell>
          <cell r="B535">
            <v>0</v>
          </cell>
          <cell r="H535">
            <v>0</v>
          </cell>
          <cell r="I535">
            <v>0</v>
          </cell>
          <cell r="J535">
            <v>0</v>
          </cell>
        </row>
        <row r="536">
          <cell r="A536">
            <v>0</v>
          </cell>
          <cell r="B536">
            <v>0</v>
          </cell>
          <cell r="H536">
            <v>0</v>
          </cell>
          <cell r="I536">
            <v>0</v>
          </cell>
          <cell r="J536">
            <v>0</v>
          </cell>
        </row>
        <row r="537">
          <cell r="A537">
            <v>0</v>
          </cell>
          <cell r="B537">
            <v>0</v>
          </cell>
          <cell r="H537">
            <v>0</v>
          </cell>
          <cell r="I537">
            <v>0</v>
          </cell>
          <cell r="J537">
            <v>0</v>
          </cell>
        </row>
        <row r="538">
          <cell r="A538">
            <v>0</v>
          </cell>
          <cell r="B538">
            <v>0</v>
          </cell>
          <cell r="H538">
            <v>0</v>
          </cell>
          <cell r="I538">
            <v>0</v>
          </cell>
          <cell r="J538">
            <v>0</v>
          </cell>
        </row>
        <row r="539">
          <cell r="A539">
            <v>0</v>
          </cell>
          <cell r="B539">
            <v>0</v>
          </cell>
          <cell r="H539">
            <v>0</v>
          </cell>
          <cell r="I539">
            <v>0</v>
          </cell>
          <cell r="J539">
            <v>0</v>
          </cell>
        </row>
        <row r="540">
          <cell r="A540">
            <v>0</v>
          </cell>
          <cell r="B540">
            <v>0</v>
          </cell>
          <cell r="H540">
            <v>0</v>
          </cell>
          <cell r="I540">
            <v>0</v>
          </cell>
          <cell r="J540">
            <v>0</v>
          </cell>
        </row>
        <row r="541">
          <cell r="A541">
            <v>0</v>
          </cell>
          <cell r="B541">
            <v>0</v>
          </cell>
          <cell r="H541">
            <v>0</v>
          </cell>
          <cell r="I541">
            <v>0</v>
          </cell>
          <cell r="J541">
            <v>0</v>
          </cell>
        </row>
        <row r="542">
          <cell r="A542">
            <v>0</v>
          </cell>
          <cell r="B542">
            <v>0</v>
          </cell>
          <cell r="H542">
            <v>0</v>
          </cell>
          <cell r="I542">
            <v>0</v>
          </cell>
          <cell r="J542">
            <v>0</v>
          </cell>
        </row>
        <row r="543">
          <cell r="A543">
            <v>0</v>
          </cell>
          <cell r="B543">
            <v>0</v>
          </cell>
          <cell r="H543">
            <v>0</v>
          </cell>
          <cell r="I543">
            <v>0</v>
          </cell>
          <cell r="J543">
            <v>0</v>
          </cell>
        </row>
        <row r="544">
          <cell r="A544">
            <v>0</v>
          </cell>
          <cell r="B544">
            <v>0</v>
          </cell>
          <cell r="H544">
            <v>0</v>
          </cell>
          <cell r="I544">
            <v>0</v>
          </cell>
          <cell r="J544">
            <v>0</v>
          </cell>
        </row>
        <row r="545">
          <cell r="A545">
            <v>0</v>
          </cell>
          <cell r="B545">
            <v>0</v>
          </cell>
          <cell r="H545">
            <v>0</v>
          </cell>
          <cell r="I545">
            <v>0</v>
          </cell>
          <cell r="J545">
            <v>0</v>
          </cell>
        </row>
        <row r="546">
          <cell r="A546">
            <v>0</v>
          </cell>
          <cell r="B546">
            <v>0</v>
          </cell>
          <cell r="H546">
            <v>0</v>
          </cell>
          <cell r="I546">
            <v>0</v>
          </cell>
          <cell r="J546">
            <v>0</v>
          </cell>
        </row>
        <row r="547">
          <cell r="A547">
            <v>0</v>
          </cell>
          <cell r="B547">
            <v>0</v>
          </cell>
          <cell r="H547">
            <v>0</v>
          </cell>
          <cell r="I547">
            <v>0</v>
          </cell>
          <cell r="J547">
            <v>0</v>
          </cell>
        </row>
        <row r="548">
          <cell r="A548">
            <v>0</v>
          </cell>
          <cell r="B548">
            <v>0</v>
          </cell>
          <cell r="H548">
            <v>0</v>
          </cell>
          <cell r="I548">
            <v>0</v>
          </cell>
          <cell r="J548">
            <v>0</v>
          </cell>
        </row>
        <row r="549">
          <cell r="A549">
            <v>0</v>
          </cell>
          <cell r="B549">
            <v>0</v>
          </cell>
          <cell r="H549">
            <v>0</v>
          </cell>
          <cell r="I549">
            <v>0</v>
          </cell>
          <cell r="J549">
            <v>0</v>
          </cell>
        </row>
        <row r="550">
          <cell r="A550">
            <v>0</v>
          </cell>
          <cell r="B550">
            <v>0</v>
          </cell>
          <cell r="H550">
            <v>0</v>
          </cell>
          <cell r="I550">
            <v>0</v>
          </cell>
          <cell r="J550">
            <v>0</v>
          </cell>
        </row>
      </sheetData>
      <sheetData sheetId="4">
        <row r="13">
          <cell r="A13" t="str">
            <v>Glassy</v>
          </cell>
          <cell r="B13">
            <v>0</v>
          </cell>
        </row>
        <row r="14">
          <cell r="A14" t="str">
            <v>Cryptocrystalline</v>
          </cell>
          <cell r="B14">
            <v>1</v>
          </cell>
        </row>
        <row r="15">
          <cell r="A15" t="str">
            <v>Microcrystalline</v>
          </cell>
          <cell r="B15">
            <v>2</v>
          </cell>
        </row>
        <row r="16">
          <cell r="A16" t="str">
            <v>Fine</v>
          </cell>
          <cell r="B16">
            <v>3</v>
          </cell>
        </row>
        <row r="17">
          <cell r="A17" t="str">
            <v>Medium</v>
          </cell>
          <cell r="B17">
            <v>4</v>
          </cell>
        </row>
        <row r="18">
          <cell r="A18" t="str">
            <v>Coarse</v>
          </cell>
          <cell r="B18">
            <v>5</v>
          </cell>
        </row>
        <row r="19">
          <cell r="A19" t="str">
            <v>Pegmatitic</v>
          </cell>
          <cell r="B19">
            <v>6</v>
          </cell>
        </row>
        <row r="30">
          <cell r="K30" t="str">
            <v xml:space="preserve">Anorthositic </v>
          </cell>
          <cell r="L30" t="str">
            <v>Ano</v>
          </cell>
        </row>
        <row r="31">
          <cell r="K31" t="str">
            <v>Clinopyroxene and plagioclase-bearing</v>
          </cell>
          <cell r="L31" t="str">
            <v>Cpx-Pl-b</v>
          </cell>
        </row>
        <row r="32">
          <cell r="K32" t="str">
            <v>Clinopyroxene-bearing</v>
          </cell>
          <cell r="L32" t="str">
            <v>Cpx-b</v>
          </cell>
        </row>
        <row r="33">
          <cell r="K33" t="str">
            <v>Clinopyroxene-phyric</v>
          </cell>
          <cell r="L33" t="str">
            <v>Cpx-p</v>
          </cell>
        </row>
        <row r="34">
          <cell r="K34" t="str">
            <v>Poikilitic clinopyroxne-bearing</v>
          </cell>
          <cell r="L34" t="str">
            <v>Poik-Cpx-b</v>
          </cell>
        </row>
        <row r="35">
          <cell r="K35" t="str">
            <v xml:space="preserve">Orthopyroxene-bearing </v>
          </cell>
          <cell r="L35" t="str">
            <v>Opx-b</v>
          </cell>
        </row>
        <row r="36">
          <cell r="K36" t="str">
            <v xml:space="preserve">Orthopyroxene-bearing mela </v>
          </cell>
          <cell r="L36" t="str">
            <v>Opx-b mela</v>
          </cell>
        </row>
        <row r="37">
          <cell r="K37" t="str">
            <v>Plagioclase-cliopyroxene-phyric</v>
          </cell>
          <cell r="L37" t="str">
            <v>Pl-Cpx-p</v>
          </cell>
        </row>
        <row r="38">
          <cell r="K38" t="str">
            <v>Plagioclase-phyric</v>
          </cell>
          <cell r="L38" t="str">
            <v>Pl-p</v>
          </cell>
        </row>
        <row r="39">
          <cell r="K39" t="str">
            <v>Plagioclase-bearing</v>
          </cell>
          <cell r="L39" t="str">
            <v>Pl-b</v>
          </cell>
        </row>
        <row r="40">
          <cell r="K40" t="str">
            <v>Poikilitic plagioclase-bearing</v>
          </cell>
          <cell r="L40" t="str">
            <v>Poik-Pl-b</v>
          </cell>
        </row>
        <row r="41">
          <cell r="K41" t="str">
            <v>Mela</v>
          </cell>
          <cell r="L41" t="str">
            <v>Mela</v>
          </cell>
        </row>
        <row r="42">
          <cell r="K42" t="str">
            <v>Olivine</v>
          </cell>
          <cell r="L42" t="str">
            <v>Ol</v>
          </cell>
        </row>
        <row r="43">
          <cell r="K43" t="str">
            <v xml:space="preserve">Olivine-bearing </v>
          </cell>
          <cell r="L43" t="str">
            <v>Ol-b</v>
          </cell>
        </row>
        <row r="44">
          <cell r="K44" t="str">
            <v>Olivine-bearing mela</v>
          </cell>
          <cell r="L44" t="str">
            <v>Ol-b Mela</v>
          </cell>
        </row>
        <row r="45">
          <cell r="K45" t="str">
            <v xml:space="preserve">Olivine-rich </v>
          </cell>
          <cell r="L45" t="str">
            <v>Ol-r</v>
          </cell>
        </row>
        <row r="46">
          <cell r="K46" t="str">
            <v xml:space="preserve">Hornblende-bearing </v>
          </cell>
          <cell r="L46" t="str">
            <v>Hbl-b</v>
          </cell>
        </row>
        <row r="47">
          <cell r="K47" t="str">
            <v>Troctolitic</v>
          </cell>
          <cell r="L47" t="str">
            <v>Troc</v>
          </cell>
        </row>
        <row r="48">
          <cell r="K48" t="str">
            <v>Spinel-rich</v>
          </cell>
          <cell r="L48" t="str">
            <v>Spl-r</v>
          </cell>
        </row>
        <row r="49">
          <cell r="K49" t="str">
            <v xml:space="preserve">Disseminated oxide </v>
          </cell>
          <cell r="L49" t="str">
            <v>Dis-Ox</v>
          </cell>
        </row>
        <row r="50">
          <cell r="K50" t="str">
            <v>Disseminated oxide mela</v>
          </cell>
          <cell r="L50" t="str">
            <v>Dis-Ox Mela</v>
          </cell>
        </row>
        <row r="51">
          <cell r="K51" t="str">
            <v>Rodingitised</v>
          </cell>
          <cell r="L51" t="str">
            <v>Rod</v>
          </cell>
        </row>
        <row r="52">
          <cell r="K52" t="str">
            <v xml:space="preserve">Oxide </v>
          </cell>
          <cell r="L52" t="str">
            <v>Ox</v>
          </cell>
        </row>
        <row r="53">
          <cell r="K53" t="str">
            <v>Pegmatitic</v>
          </cell>
          <cell r="L53" t="str">
            <v>Peg</v>
          </cell>
        </row>
        <row r="54">
          <cell r="K54" t="str">
            <v>Varitextured</v>
          </cell>
          <cell r="L54" t="str">
            <v>Vari</v>
          </cell>
        </row>
      </sheetData>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BKG w STRUCT"/>
      <sheetName val="definitions_list_mag"/>
      <sheetName val="definitions_list_lookup_ALT"/>
      <sheetName val="Depth_Lookup"/>
      <sheetName val="definitions_list_lookup"/>
    </sheetNames>
    <sheetDataSet>
      <sheetData sheetId="0"/>
      <sheetData sheetId="1">
        <row r="12">
          <cell r="V12" t="str">
            <v>weak</v>
          </cell>
          <cell r="W12">
            <v>1</v>
          </cell>
        </row>
        <row r="13">
          <cell r="V13" t="str">
            <v>moderate</v>
          </cell>
          <cell r="W13">
            <v>2</v>
          </cell>
        </row>
        <row r="14">
          <cell r="V14" t="str">
            <v>strong</v>
          </cell>
          <cell r="W14">
            <v>3</v>
          </cell>
        </row>
        <row r="15">
          <cell r="V15" t="str">
            <v>n/a</v>
          </cell>
          <cell r="W15">
            <v>0</v>
          </cell>
        </row>
      </sheetData>
      <sheetData sheetId="2"/>
      <sheetData sheetId="3">
        <row r="3">
          <cell r="A3" t="str">
            <v>1-1</v>
          </cell>
          <cell r="B3">
            <v>5057</v>
          </cell>
          <cell r="C3">
            <v>9</v>
          </cell>
          <cell r="D3" t="str">
            <v>A</v>
          </cell>
          <cell r="E3">
            <v>1</v>
          </cell>
          <cell r="F3" t="str">
            <v>Z</v>
          </cell>
          <cell r="G3">
            <v>1</v>
          </cell>
          <cell r="H3" t="str">
            <v>C5709A-1Z-1</v>
          </cell>
          <cell r="I3">
            <v>0.86</v>
          </cell>
          <cell r="J3">
            <v>0</v>
          </cell>
        </row>
        <row r="4">
          <cell r="A4" t="str">
            <v>1-2</v>
          </cell>
          <cell r="B4">
            <v>5057</v>
          </cell>
          <cell r="C4">
            <v>9</v>
          </cell>
          <cell r="D4" t="str">
            <v>A</v>
          </cell>
          <cell r="E4">
            <v>1</v>
          </cell>
          <cell r="F4" t="str">
            <v>Z</v>
          </cell>
          <cell r="G4">
            <v>2</v>
          </cell>
          <cell r="H4" t="str">
            <v>C5709A-1Z-2</v>
          </cell>
          <cell r="I4">
            <v>0.82499999999999996</v>
          </cell>
          <cell r="J4">
            <v>0.86</v>
          </cell>
        </row>
        <row r="5">
          <cell r="A5" t="str">
            <v>2-1</v>
          </cell>
          <cell r="B5">
            <v>5057</v>
          </cell>
          <cell r="C5">
            <v>9</v>
          </cell>
          <cell r="D5" t="str">
            <v>A</v>
          </cell>
          <cell r="E5">
            <v>2</v>
          </cell>
          <cell r="F5" t="str">
            <v>Z</v>
          </cell>
          <cell r="G5">
            <v>1</v>
          </cell>
          <cell r="H5" t="str">
            <v>C5709A-2Z-1</v>
          </cell>
          <cell r="I5">
            <v>0.88</v>
          </cell>
          <cell r="J5">
            <v>2.7</v>
          </cell>
        </row>
        <row r="6">
          <cell r="A6" t="str">
            <v>2-2</v>
          </cell>
          <cell r="B6">
            <v>5057</v>
          </cell>
          <cell r="C6">
            <v>9</v>
          </cell>
          <cell r="D6" t="str">
            <v>A</v>
          </cell>
          <cell r="E6">
            <v>2</v>
          </cell>
          <cell r="F6" t="str">
            <v>Z</v>
          </cell>
          <cell r="G6">
            <v>2</v>
          </cell>
          <cell r="H6" t="str">
            <v>C5709A-2Z-2</v>
          </cell>
          <cell r="I6">
            <v>0.76</v>
          </cell>
          <cell r="J6">
            <v>3.58</v>
          </cell>
        </row>
        <row r="7">
          <cell r="A7" t="str">
            <v>2-3</v>
          </cell>
          <cell r="B7">
            <v>5057</v>
          </cell>
          <cell r="C7">
            <v>9</v>
          </cell>
          <cell r="D7" t="str">
            <v>A</v>
          </cell>
          <cell r="E7">
            <v>2</v>
          </cell>
          <cell r="F7" t="str">
            <v>Z</v>
          </cell>
          <cell r="G7">
            <v>3</v>
          </cell>
          <cell r="H7" t="str">
            <v>C5709A-2Z-3</v>
          </cell>
          <cell r="I7">
            <v>0.82</v>
          </cell>
          <cell r="J7">
            <v>4.34</v>
          </cell>
        </row>
        <row r="8">
          <cell r="A8" t="str">
            <v>2-4</v>
          </cell>
          <cell r="B8">
            <v>5057</v>
          </cell>
          <cell r="C8">
            <v>9</v>
          </cell>
          <cell r="D8" t="str">
            <v>A</v>
          </cell>
          <cell r="E8">
            <v>2</v>
          </cell>
          <cell r="F8" t="str">
            <v>Z</v>
          </cell>
          <cell r="G8">
            <v>4</v>
          </cell>
          <cell r="H8" t="str">
            <v>C5709A-2Z-4</v>
          </cell>
          <cell r="I8">
            <v>0.74</v>
          </cell>
          <cell r="J8">
            <v>5.16</v>
          </cell>
        </row>
        <row r="9">
          <cell r="A9" t="str">
            <v>3-1</v>
          </cell>
          <cell r="B9">
            <v>5057</v>
          </cell>
          <cell r="C9">
            <v>9</v>
          </cell>
          <cell r="D9" t="str">
            <v>A</v>
          </cell>
          <cell r="E9">
            <v>3</v>
          </cell>
          <cell r="F9" t="str">
            <v>Z</v>
          </cell>
          <cell r="G9">
            <v>1</v>
          </cell>
          <cell r="H9" t="str">
            <v>C5709A-3Z-1</v>
          </cell>
          <cell r="I9">
            <v>0.85499999999999998</v>
          </cell>
          <cell r="J9">
            <v>5.7</v>
          </cell>
        </row>
        <row r="10">
          <cell r="A10" t="str">
            <v>3-2</v>
          </cell>
          <cell r="B10">
            <v>5057</v>
          </cell>
          <cell r="C10">
            <v>9</v>
          </cell>
          <cell r="D10" t="str">
            <v>A</v>
          </cell>
          <cell r="E10">
            <v>3</v>
          </cell>
          <cell r="F10" t="str">
            <v>Z</v>
          </cell>
          <cell r="G10">
            <v>2</v>
          </cell>
          <cell r="H10" t="str">
            <v>C5709A-3Z-2</v>
          </cell>
          <cell r="I10">
            <v>0.87</v>
          </cell>
          <cell r="J10">
            <v>6.5549999999999997</v>
          </cell>
        </row>
        <row r="11">
          <cell r="A11" t="str">
            <v>3-3</v>
          </cell>
          <cell r="B11">
            <v>5057</v>
          </cell>
          <cell r="C11">
            <v>9</v>
          </cell>
          <cell r="D11" t="str">
            <v>A</v>
          </cell>
          <cell r="E11">
            <v>3</v>
          </cell>
          <cell r="F11" t="str">
            <v>Z</v>
          </cell>
          <cell r="G11">
            <v>3</v>
          </cell>
          <cell r="H11" t="str">
            <v>C5709A-3Z-3</v>
          </cell>
          <cell r="I11">
            <v>0.79</v>
          </cell>
          <cell r="J11">
            <v>7.4249999999999998</v>
          </cell>
        </row>
        <row r="12">
          <cell r="A12" t="str">
            <v>3-4</v>
          </cell>
          <cell r="B12">
            <v>5057</v>
          </cell>
          <cell r="C12">
            <v>9</v>
          </cell>
          <cell r="D12" t="str">
            <v>A</v>
          </cell>
          <cell r="E12">
            <v>3</v>
          </cell>
          <cell r="F12" t="str">
            <v>Z</v>
          </cell>
          <cell r="G12">
            <v>4</v>
          </cell>
          <cell r="H12" t="str">
            <v>C5709A-3Z-4</v>
          </cell>
          <cell r="I12">
            <v>0.79</v>
          </cell>
          <cell r="J12">
            <v>8.2149999999999999</v>
          </cell>
        </row>
        <row r="13">
          <cell r="A13" t="str">
            <v>4-1</v>
          </cell>
          <cell r="B13">
            <v>5057</v>
          </cell>
          <cell r="C13">
            <v>9</v>
          </cell>
          <cell r="D13" t="str">
            <v>A</v>
          </cell>
          <cell r="E13">
            <v>4</v>
          </cell>
          <cell r="F13" t="str">
            <v>M</v>
          </cell>
          <cell r="G13">
            <v>1</v>
          </cell>
          <cell r="H13" t="str">
            <v>C5709A-4M-1</v>
          </cell>
          <cell r="I13">
            <v>0.37</v>
          </cell>
          <cell r="J13">
            <v>5.7</v>
          </cell>
        </row>
        <row r="14">
          <cell r="A14" t="str">
            <v>5-1</v>
          </cell>
          <cell r="B14">
            <v>5057</v>
          </cell>
          <cell r="C14">
            <v>9</v>
          </cell>
          <cell r="D14" t="str">
            <v>A</v>
          </cell>
          <cell r="E14">
            <v>5</v>
          </cell>
          <cell r="F14" t="str">
            <v>M</v>
          </cell>
          <cell r="G14">
            <v>1</v>
          </cell>
          <cell r="H14" t="str">
            <v>C5709A-5M-1</v>
          </cell>
          <cell r="I14">
            <v>0.19</v>
          </cell>
          <cell r="J14">
            <v>5.9</v>
          </cell>
        </row>
        <row r="15">
          <cell r="A15" t="str">
            <v>7-1</v>
          </cell>
          <cell r="B15">
            <v>5057</v>
          </cell>
          <cell r="C15">
            <v>9</v>
          </cell>
          <cell r="D15" t="str">
            <v>A</v>
          </cell>
          <cell r="E15">
            <v>7</v>
          </cell>
          <cell r="F15" t="str">
            <v>Z</v>
          </cell>
          <cell r="G15">
            <v>1</v>
          </cell>
          <cell r="H15" t="str">
            <v>C5709A-7Z-1</v>
          </cell>
          <cell r="I15">
            <v>0.875</v>
          </cell>
          <cell r="J15">
            <v>8.6999999999999993</v>
          </cell>
        </row>
        <row r="16">
          <cell r="A16" t="str">
            <v>7-2</v>
          </cell>
          <cell r="B16">
            <v>5057</v>
          </cell>
          <cell r="C16">
            <v>9</v>
          </cell>
          <cell r="D16" t="str">
            <v>A</v>
          </cell>
          <cell r="E16">
            <v>7</v>
          </cell>
          <cell r="F16" t="str">
            <v>Z</v>
          </cell>
          <cell r="G16">
            <v>2</v>
          </cell>
          <cell r="H16" t="str">
            <v>C5709A-7Z-2</v>
          </cell>
          <cell r="I16">
            <v>0.82</v>
          </cell>
          <cell r="J16">
            <v>9.5749999999999993</v>
          </cell>
        </row>
        <row r="17">
          <cell r="A17" t="str">
            <v>7-3</v>
          </cell>
          <cell r="B17">
            <v>5057</v>
          </cell>
          <cell r="C17">
            <v>9</v>
          </cell>
          <cell r="D17" t="str">
            <v>A</v>
          </cell>
          <cell r="E17">
            <v>7</v>
          </cell>
          <cell r="F17" t="str">
            <v>Z</v>
          </cell>
          <cell r="G17">
            <v>3</v>
          </cell>
          <cell r="H17" t="str">
            <v>C5709A-7Z-3</v>
          </cell>
          <cell r="I17">
            <v>0.47</v>
          </cell>
          <cell r="J17">
            <v>10.395</v>
          </cell>
        </row>
        <row r="18">
          <cell r="A18" t="str">
            <v>7-4</v>
          </cell>
          <cell r="B18">
            <v>5057</v>
          </cell>
          <cell r="C18">
            <v>9</v>
          </cell>
          <cell r="D18" t="str">
            <v>A</v>
          </cell>
          <cell r="E18">
            <v>7</v>
          </cell>
          <cell r="F18" t="str">
            <v>Z</v>
          </cell>
          <cell r="G18">
            <v>4</v>
          </cell>
          <cell r="H18" t="str">
            <v>C5709A-7Z-4</v>
          </cell>
          <cell r="I18">
            <v>0.90500000000000003</v>
          </cell>
          <cell r="J18">
            <v>10.865</v>
          </cell>
        </row>
        <row r="19">
          <cell r="A19" t="str">
            <v>8-1</v>
          </cell>
          <cell r="B19">
            <v>5057</v>
          </cell>
          <cell r="C19">
            <v>9</v>
          </cell>
          <cell r="D19" t="str">
            <v>A</v>
          </cell>
          <cell r="E19">
            <v>8</v>
          </cell>
          <cell r="F19" t="str">
            <v>Z</v>
          </cell>
          <cell r="G19">
            <v>1</v>
          </cell>
          <cell r="H19" t="str">
            <v>C5709A-8Z-1</v>
          </cell>
          <cell r="I19">
            <v>0.88</v>
          </cell>
          <cell r="J19">
            <v>11.7</v>
          </cell>
        </row>
        <row r="20">
          <cell r="A20" t="str">
            <v>8-2</v>
          </cell>
          <cell r="B20">
            <v>5057</v>
          </cell>
          <cell r="C20">
            <v>9</v>
          </cell>
          <cell r="D20" t="str">
            <v>A</v>
          </cell>
          <cell r="E20">
            <v>8</v>
          </cell>
          <cell r="F20" t="str">
            <v>Z</v>
          </cell>
          <cell r="G20">
            <v>2</v>
          </cell>
          <cell r="H20" t="str">
            <v>C5709A-8Z-2</v>
          </cell>
          <cell r="I20">
            <v>0.81</v>
          </cell>
          <cell r="J20">
            <v>12.58</v>
          </cell>
        </row>
        <row r="21">
          <cell r="A21" t="str">
            <v>8-3</v>
          </cell>
          <cell r="B21">
            <v>5057</v>
          </cell>
          <cell r="C21">
            <v>9</v>
          </cell>
          <cell r="D21" t="str">
            <v>A</v>
          </cell>
          <cell r="E21">
            <v>8</v>
          </cell>
          <cell r="F21" t="str">
            <v>Z</v>
          </cell>
          <cell r="G21">
            <v>3</v>
          </cell>
          <cell r="H21" t="str">
            <v>C5709A-8Z-3</v>
          </cell>
          <cell r="I21">
            <v>0.89500000000000002</v>
          </cell>
          <cell r="J21">
            <v>13.39</v>
          </cell>
        </row>
        <row r="22">
          <cell r="A22" t="str">
            <v>9-1</v>
          </cell>
          <cell r="B22">
            <v>5057</v>
          </cell>
          <cell r="C22">
            <v>9</v>
          </cell>
          <cell r="D22" t="str">
            <v>A</v>
          </cell>
          <cell r="E22">
            <v>9</v>
          </cell>
          <cell r="F22" t="str">
            <v>Z</v>
          </cell>
          <cell r="G22">
            <v>1</v>
          </cell>
          <cell r="H22" t="str">
            <v>C5709A-9Z-1</v>
          </cell>
          <cell r="I22">
            <v>0.37</v>
          </cell>
          <cell r="J22">
            <v>14.3</v>
          </cell>
        </row>
        <row r="23">
          <cell r="A23" t="str">
            <v>10-1</v>
          </cell>
          <cell r="B23">
            <v>5057</v>
          </cell>
          <cell r="C23">
            <v>9</v>
          </cell>
          <cell r="D23" t="str">
            <v>A</v>
          </cell>
          <cell r="E23">
            <v>10</v>
          </cell>
          <cell r="F23" t="str">
            <v>Z</v>
          </cell>
          <cell r="G23">
            <v>1</v>
          </cell>
          <cell r="H23" t="str">
            <v>C5709A-10Z-1</v>
          </cell>
          <cell r="I23">
            <v>0.74</v>
          </cell>
          <cell r="J23">
            <v>14.7</v>
          </cell>
        </row>
        <row r="24">
          <cell r="A24" t="str">
            <v>10-2</v>
          </cell>
          <cell r="B24">
            <v>5057</v>
          </cell>
          <cell r="C24">
            <v>9</v>
          </cell>
          <cell r="D24" t="str">
            <v>A</v>
          </cell>
          <cell r="E24">
            <v>10</v>
          </cell>
          <cell r="F24" t="str">
            <v>Z</v>
          </cell>
          <cell r="G24">
            <v>2</v>
          </cell>
          <cell r="H24" t="str">
            <v>C5709A-10Z-2</v>
          </cell>
          <cell r="I24">
            <v>0.84499999999999997</v>
          </cell>
          <cell r="J24">
            <v>15.44</v>
          </cell>
        </row>
        <row r="25">
          <cell r="A25" t="str">
            <v>10-3</v>
          </cell>
          <cell r="B25">
            <v>5057</v>
          </cell>
          <cell r="C25">
            <v>9</v>
          </cell>
          <cell r="D25" t="str">
            <v>A</v>
          </cell>
          <cell r="E25">
            <v>10</v>
          </cell>
          <cell r="F25" t="str">
            <v>Z</v>
          </cell>
          <cell r="G25">
            <v>3</v>
          </cell>
          <cell r="H25" t="str">
            <v>C5709A-10Z-3</v>
          </cell>
          <cell r="I25">
            <v>0.83</v>
          </cell>
          <cell r="J25">
            <v>16.285</v>
          </cell>
        </row>
        <row r="26">
          <cell r="A26" t="str">
            <v>11-1</v>
          </cell>
          <cell r="B26">
            <v>5057</v>
          </cell>
          <cell r="C26">
            <v>9</v>
          </cell>
          <cell r="D26" t="str">
            <v>A</v>
          </cell>
          <cell r="E26">
            <v>11</v>
          </cell>
          <cell r="F26" t="str">
            <v>Z</v>
          </cell>
          <cell r="G26">
            <v>1</v>
          </cell>
          <cell r="H26" t="str">
            <v>C5709A-11Z-1</v>
          </cell>
          <cell r="I26">
            <v>0.86499999999999999</v>
          </cell>
          <cell r="J26">
            <v>16.899999999999999</v>
          </cell>
        </row>
        <row r="27">
          <cell r="A27" t="str">
            <v>12-1</v>
          </cell>
          <cell r="B27">
            <v>5057</v>
          </cell>
          <cell r="C27">
            <v>9</v>
          </cell>
          <cell r="D27" t="str">
            <v>A</v>
          </cell>
          <cell r="E27">
            <v>12</v>
          </cell>
          <cell r="F27" t="str">
            <v>Z</v>
          </cell>
          <cell r="G27">
            <v>1</v>
          </cell>
          <cell r="H27" t="str">
            <v>C5709A-12Z-1</v>
          </cell>
          <cell r="I27">
            <v>0.84499999999999997</v>
          </cell>
          <cell r="J27">
            <v>17.7</v>
          </cell>
        </row>
        <row r="28">
          <cell r="A28" t="str">
            <v>12-2</v>
          </cell>
          <cell r="B28">
            <v>5057</v>
          </cell>
          <cell r="C28">
            <v>9</v>
          </cell>
          <cell r="D28" t="str">
            <v>A</v>
          </cell>
          <cell r="E28">
            <v>12</v>
          </cell>
          <cell r="F28" t="str">
            <v>Z</v>
          </cell>
          <cell r="G28">
            <v>2</v>
          </cell>
          <cell r="H28" t="str">
            <v>C5709A-12Z-2</v>
          </cell>
          <cell r="I28">
            <v>0.85</v>
          </cell>
          <cell r="J28">
            <v>18.545000000000002</v>
          </cell>
        </row>
        <row r="29">
          <cell r="A29" t="str">
            <v>12-3</v>
          </cell>
          <cell r="B29">
            <v>5057</v>
          </cell>
          <cell r="C29">
            <v>9</v>
          </cell>
          <cell r="D29" t="str">
            <v>A</v>
          </cell>
          <cell r="E29">
            <v>12</v>
          </cell>
          <cell r="F29" t="str">
            <v>Z</v>
          </cell>
          <cell r="G29">
            <v>3</v>
          </cell>
          <cell r="H29" t="str">
            <v>C5709A-12Z-3</v>
          </cell>
          <cell r="I29">
            <v>0.71</v>
          </cell>
          <cell r="J29">
            <v>19.395</v>
          </cell>
        </row>
        <row r="30">
          <cell r="A30" t="str">
            <v>12-4</v>
          </cell>
          <cell r="B30">
            <v>5057</v>
          </cell>
          <cell r="C30">
            <v>9</v>
          </cell>
          <cell r="D30" t="str">
            <v>A</v>
          </cell>
          <cell r="E30">
            <v>12</v>
          </cell>
          <cell r="F30" t="str">
            <v>Z</v>
          </cell>
          <cell r="G30">
            <v>4</v>
          </cell>
          <cell r="H30" t="str">
            <v>C5709A-12Z-4</v>
          </cell>
          <cell r="I30">
            <v>0.745</v>
          </cell>
          <cell r="J30">
            <v>20.105</v>
          </cell>
        </row>
        <row r="31">
          <cell r="A31" t="str">
            <v>13-1</v>
          </cell>
          <cell r="B31">
            <v>5057</v>
          </cell>
          <cell r="C31">
            <v>9</v>
          </cell>
          <cell r="D31" t="str">
            <v>A</v>
          </cell>
          <cell r="E31">
            <v>13</v>
          </cell>
          <cell r="F31" t="str">
            <v>Z</v>
          </cell>
          <cell r="G31">
            <v>1</v>
          </cell>
          <cell r="H31" t="str">
            <v>C5709A-13Z-1</v>
          </cell>
          <cell r="I31">
            <v>0.995</v>
          </cell>
          <cell r="J31">
            <v>20.7</v>
          </cell>
        </row>
        <row r="32">
          <cell r="A32" t="str">
            <v>13-2</v>
          </cell>
          <cell r="B32">
            <v>5057</v>
          </cell>
          <cell r="C32">
            <v>9</v>
          </cell>
          <cell r="D32" t="str">
            <v>A</v>
          </cell>
          <cell r="E32">
            <v>13</v>
          </cell>
          <cell r="F32" t="str">
            <v>Z</v>
          </cell>
          <cell r="G32">
            <v>2</v>
          </cell>
          <cell r="H32" t="str">
            <v>C5709A-13Z-2</v>
          </cell>
          <cell r="I32">
            <v>0.78</v>
          </cell>
          <cell r="J32">
            <v>21.695</v>
          </cell>
        </row>
        <row r="33">
          <cell r="A33" t="str">
            <v>13-3</v>
          </cell>
          <cell r="B33">
            <v>5057</v>
          </cell>
          <cell r="C33">
            <v>9</v>
          </cell>
          <cell r="D33" t="str">
            <v>A</v>
          </cell>
          <cell r="E33">
            <v>13</v>
          </cell>
          <cell r="F33" t="str">
            <v>Z</v>
          </cell>
          <cell r="G33">
            <v>3</v>
          </cell>
          <cell r="H33" t="str">
            <v>C5709A-13Z-3</v>
          </cell>
          <cell r="I33">
            <v>0.755</v>
          </cell>
          <cell r="J33">
            <v>22.475000000000001</v>
          </cell>
        </row>
        <row r="34">
          <cell r="A34" t="str">
            <v>13-4</v>
          </cell>
          <cell r="B34">
            <v>5057</v>
          </cell>
          <cell r="C34">
            <v>9</v>
          </cell>
          <cell r="D34" t="str">
            <v>A</v>
          </cell>
          <cell r="E34">
            <v>13</v>
          </cell>
          <cell r="F34" t="str">
            <v>Z</v>
          </cell>
          <cell r="G34">
            <v>4</v>
          </cell>
          <cell r="H34" t="str">
            <v>C5709A-13Z-4</v>
          </cell>
          <cell r="I34">
            <v>0.63500000000000001</v>
          </cell>
          <cell r="J34">
            <v>23.23</v>
          </cell>
        </row>
        <row r="35">
          <cell r="A35" t="str">
            <v>14-1</v>
          </cell>
          <cell r="B35">
            <v>5057</v>
          </cell>
          <cell r="C35">
            <v>9</v>
          </cell>
          <cell r="D35" t="str">
            <v>A</v>
          </cell>
          <cell r="E35">
            <v>14</v>
          </cell>
          <cell r="F35" t="str">
            <v>Z</v>
          </cell>
          <cell r="G35">
            <v>1</v>
          </cell>
          <cell r="H35" t="str">
            <v>C5709A-14Z-1</v>
          </cell>
          <cell r="I35">
            <v>0.91</v>
          </cell>
          <cell r="J35">
            <v>23.7</v>
          </cell>
        </row>
        <row r="36">
          <cell r="A36" t="str">
            <v>14-2</v>
          </cell>
          <cell r="B36">
            <v>5057</v>
          </cell>
          <cell r="C36">
            <v>9</v>
          </cell>
          <cell r="D36" t="str">
            <v>A</v>
          </cell>
          <cell r="E36">
            <v>14</v>
          </cell>
          <cell r="F36" t="str">
            <v>Z</v>
          </cell>
          <cell r="G36">
            <v>2</v>
          </cell>
          <cell r="H36" t="str">
            <v>C5709A-14Z-2</v>
          </cell>
          <cell r="I36">
            <v>0.82</v>
          </cell>
          <cell r="J36">
            <v>24.61</v>
          </cell>
        </row>
        <row r="37">
          <cell r="A37" t="str">
            <v>14-3</v>
          </cell>
          <cell r="B37">
            <v>5057</v>
          </cell>
          <cell r="C37">
            <v>9</v>
          </cell>
          <cell r="D37" t="str">
            <v>A</v>
          </cell>
          <cell r="E37">
            <v>14</v>
          </cell>
          <cell r="F37" t="str">
            <v>Z</v>
          </cell>
          <cell r="G37">
            <v>3</v>
          </cell>
          <cell r="H37" t="str">
            <v>C5709A-14Z-3</v>
          </cell>
          <cell r="I37">
            <v>0.66500000000000004</v>
          </cell>
          <cell r="J37">
            <v>25.43</v>
          </cell>
        </row>
        <row r="38">
          <cell r="A38" t="str">
            <v>14-4</v>
          </cell>
          <cell r="B38">
            <v>5057</v>
          </cell>
          <cell r="C38">
            <v>9</v>
          </cell>
          <cell r="D38" t="str">
            <v>A</v>
          </cell>
          <cell r="E38">
            <v>14</v>
          </cell>
          <cell r="F38" t="str">
            <v>Z</v>
          </cell>
          <cell r="G38">
            <v>4</v>
          </cell>
          <cell r="H38" t="str">
            <v>C5709A-14Z-4</v>
          </cell>
          <cell r="I38">
            <v>0.77</v>
          </cell>
          <cell r="J38">
            <v>26.094999999999999</v>
          </cell>
        </row>
        <row r="39">
          <cell r="A39" t="str">
            <v>15-1</v>
          </cell>
          <cell r="B39">
            <v>5057</v>
          </cell>
          <cell r="C39">
            <v>9</v>
          </cell>
          <cell r="D39" t="str">
            <v>A</v>
          </cell>
          <cell r="E39">
            <v>15</v>
          </cell>
          <cell r="F39" t="str">
            <v>Z</v>
          </cell>
          <cell r="G39">
            <v>1</v>
          </cell>
          <cell r="H39" t="str">
            <v>C5709A-15Z-1</v>
          </cell>
          <cell r="I39">
            <v>0.77500000000000002</v>
          </cell>
          <cell r="J39">
            <v>26.7</v>
          </cell>
        </row>
        <row r="40">
          <cell r="A40" t="str">
            <v>15-2</v>
          </cell>
          <cell r="B40">
            <v>5057</v>
          </cell>
          <cell r="C40">
            <v>9</v>
          </cell>
          <cell r="D40" t="str">
            <v>A</v>
          </cell>
          <cell r="E40">
            <v>15</v>
          </cell>
          <cell r="F40" t="str">
            <v>Z</v>
          </cell>
          <cell r="G40">
            <v>2</v>
          </cell>
          <cell r="H40" t="str">
            <v>C5709A-15Z-2</v>
          </cell>
          <cell r="I40">
            <v>0.8</v>
          </cell>
          <cell r="J40">
            <v>27.475000000000001</v>
          </cell>
        </row>
        <row r="41">
          <cell r="A41" t="str">
            <v>15-3</v>
          </cell>
          <cell r="B41">
            <v>5057</v>
          </cell>
          <cell r="C41">
            <v>9</v>
          </cell>
          <cell r="D41" t="str">
            <v>A</v>
          </cell>
          <cell r="E41">
            <v>15</v>
          </cell>
          <cell r="F41" t="str">
            <v>Z</v>
          </cell>
          <cell r="G41">
            <v>3</v>
          </cell>
          <cell r="H41" t="str">
            <v>C5709A-15Z-3</v>
          </cell>
          <cell r="I41">
            <v>0.65</v>
          </cell>
          <cell r="J41">
            <v>28.274999999999999</v>
          </cell>
        </row>
        <row r="42">
          <cell r="A42" t="str">
            <v>15-4</v>
          </cell>
          <cell r="B42">
            <v>5057</v>
          </cell>
          <cell r="C42">
            <v>9</v>
          </cell>
          <cell r="D42" t="str">
            <v>A</v>
          </cell>
          <cell r="E42">
            <v>15</v>
          </cell>
          <cell r="F42" t="str">
            <v>Z</v>
          </cell>
          <cell r="G42">
            <v>4</v>
          </cell>
          <cell r="H42" t="str">
            <v>C5709A-15Z-4</v>
          </cell>
          <cell r="I42">
            <v>0.91</v>
          </cell>
          <cell r="J42">
            <v>28.925000000000001</v>
          </cell>
        </row>
        <row r="43">
          <cell r="A43" t="str">
            <v>16-1</v>
          </cell>
          <cell r="B43">
            <v>5057</v>
          </cell>
          <cell r="C43">
            <v>9</v>
          </cell>
          <cell r="D43" t="str">
            <v>A</v>
          </cell>
          <cell r="E43">
            <v>16</v>
          </cell>
          <cell r="F43" t="str">
            <v>Z</v>
          </cell>
          <cell r="G43">
            <v>1</v>
          </cell>
          <cell r="H43" t="str">
            <v>C5709A-16Z-1</v>
          </cell>
          <cell r="I43">
            <v>0.52</v>
          </cell>
          <cell r="J43">
            <v>29.7</v>
          </cell>
        </row>
        <row r="44">
          <cell r="A44" t="str">
            <v>16-2</v>
          </cell>
          <cell r="B44">
            <v>5057</v>
          </cell>
          <cell r="C44">
            <v>9</v>
          </cell>
          <cell r="D44" t="str">
            <v>A</v>
          </cell>
          <cell r="E44">
            <v>16</v>
          </cell>
          <cell r="F44" t="str">
            <v>Z</v>
          </cell>
          <cell r="G44">
            <v>2</v>
          </cell>
          <cell r="H44" t="str">
            <v>C5709A-16Z-2</v>
          </cell>
          <cell r="I44">
            <v>0.90500000000000003</v>
          </cell>
          <cell r="J44">
            <v>30.22</v>
          </cell>
        </row>
        <row r="45">
          <cell r="A45" t="str">
            <v>16-3</v>
          </cell>
          <cell r="B45">
            <v>5057</v>
          </cell>
          <cell r="C45">
            <v>9</v>
          </cell>
          <cell r="D45" t="str">
            <v>A</v>
          </cell>
          <cell r="E45">
            <v>16</v>
          </cell>
          <cell r="F45" t="str">
            <v>Z</v>
          </cell>
          <cell r="G45">
            <v>3</v>
          </cell>
          <cell r="H45" t="str">
            <v>C5709A-16Z-3</v>
          </cell>
          <cell r="I45">
            <v>0.84499999999999997</v>
          </cell>
          <cell r="J45">
            <v>31.125</v>
          </cell>
        </row>
        <row r="46">
          <cell r="A46" t="str">
            <v>16-4</v>
          </cell>
          <cell r="B46">
            <v>5057</v>
          </cell>
          <cell r="C46">
            <v>9</v>
          </cell>
          <cell r="D46" t="str">
            <v>A</v>
          </cell>
          <cell r="E46">
            <v>16</v>
          </cell>
          <cell r="F46" t="str">
            <v>Z</v>
          </cell>
          <cell r="G46">
            <v>4</v>
          </cell>
          <cell r="H46" t="str">
            <v>C5709A-16Z-4</v>
          </cell>
          <cell r="I46">
            <v>0.87</v>
          </cell>
          <cell r="J46">
            <v>31.97</v>
          </cell>
        </row>
        <row r="47">
          <cell r="A47" t="str">
            <v>17-1</v>
          </cell>
          <cell r="B47">
            <v>5057</v>
          </cell>
          <cell r="C47">
            <v>9</v>
          </cell>
          <cell r="D47" t="str">
            <v>A</v>
          </cell>
          <cell r="E47">
            <v>17</v>
          </cell>
          <cell r="F47" t="str">
            <v>Z</v>
          </cell>
          <cell r="G47">
            <v>1</v>
          </cell>
          <cell r="H47" t="str">
            <v>C5709A-17Z-1</v>
          </cell>
          <cell r="I47">
            <v>0.85499999999999998</v>
          </cell>
          <cell r="J47">
            <v>32.700000000000003</v>
          </cell>
        </row>
        <row r="48">
          <cell r="A48" t="str">
            <v>17-2</v>
          </cell>
          <cell r="B48">
            <v>5057</v>
          </cell>
          <cell r="C48">
            <v>9</v>
          </cell>
          <cell r="D48" t="str">
            <v>A</v>
          </cell>
          <cell r="E48">
            <v>17</v>
          </cell>
          <cell r="F48" t="str">
            <v>Z</v>
          </cell>
          <cell r="G48">
            <v>2</v>
          </cell>
          <cell r="H48" t="str">
            <v>C5709A-17Z-2</v>
          </cell>
          <cell r="I48">
            <v>0.76</v>
          </cell>
          <cell r="J48">
            <v>33.555</v>
          </cell>
        </row>
        <row r="49">
          <cell r="A49" t="str">
            <v>17-3</v>
          </cell>
          <cell r="B49">
            <v>5057</v>
          </cell>
          <cell r="C49">
            <v>9</v>
          </cell>
          <cell r="D49" t="str">
            <v>A</v>
          </cell>
          <cell r="E49">
            <v>17</v>
          </cell>
          <cell r="F49" t="str">
            <v>Z</v>
          </cell>
          <cell r="G49">
            <v>3</v>
          </cell>
          <cell r="H49" t="str">
            <v>C5709A-17Z-3</v>
          </cell>
          <cell r="I49">
            <v>0.76</v>
          </cell>
          <cell r="J49">
            <v>34.314999999999998</v>
          </cell>
        </row>
        <row r="50">
          <cell r="A50" t="str">
            <v>17-4</v>
          </cell>
          <cell r="B50">
            <v>5057</v>
          </cell>
          <cell r="C50">
            <v>9</v>
          </cell>
          <cell r="D50" t="str">
            <v>A</v>
          </cell>
          <cell r="E50">
            <v>17</v>
          </cell>
          <cell r="F50" t="str">
            <v>Z</v>
          </cell>
          <cell r="G50">
            <v>4</v>
          </cell>
          <cell r="H50" t="str">
            <v>C5709A-17Z-4</v>
          </cell>
          <cell r="I50">
            <v>0.61499999999999999</v>
          </cell>
          <cell r="J50">
            <v>35.075000000000003</v>
          </cell>
        </row>
        <row r="51">
          <cell r="A51" t="str">
            <v>18-1</v>
          </cell>
          <cell r="B51">
            <v>5057</v>
          </cell>
          <cell r="C51">
            <v>9</v>
          </cell>
          <cell r="D51" t="str">
            <v>A</v>
          </cell>
          <cell r="E51">
            <v>18</v>
          </cell>
          <cell r="F51" t="str">
            <v>Z</v>
          </cell>
          <cell r="G51">
            <v>1</v>
          </cell>
          <cell r="H51" t="str">
            <v>C5709A-18Z-1</v>
          </cell>
          <cell r="I51">
            <v>0.70499999999999996</v>
          </cell>
          <cell r="J51">
            <v>35.700000000000003</v>
          </cell>
        </row>
        <row r="52">
          <cell r="A52" t="str">
            <v>18-2</v>
          </cell>
          <cell r="B52">
            <v>5057</v>
          </cell>
          <cell r="C52">
            <v>9</v>
          </cell>
          <cell r="D52" t="str">
            <v>A</v>
          </cell>
          <cell r="E52">
            <v>18</v>
          </cell>
          <cell r="F52" t="str">
            <v>Z</v>
          </cell>
          <cell r="G52">
            <v>2</v>
          </cell>
          <cell r="H52" t="str">
            <v>C5709A-18Z-2</v>
          </cell>
          <cell r="I52">
            <v>0.73</v>
          </cell>
          <cell r="J52">
            <v>36.405000000000001</v>
          </cell>
        </row>
        <row r="53">
          <cell r="A53" t="str">
            <v>18-3</v>
          </cell>
          <cell r="B53">
            <v>5057</v>
          </cell>
          <cell r="C53">
            <v>9</v>
          </cell>
          <cell r="D53" t="str">
            <v>A</v>
          </cell>
          <cell r="E53">
            <v>18</v>
          </cell>
          <cell r="F53" t="str">
            <v>Z</v>
          </cell>
          <cell r="G53">
            <v>3</v>
          </cell>
          <cell r="H53" t="str">
            <v>C5709A-18Z-3</v>
          </cell>
          <cell r="I53">
            <v>0.91500000000000004</v>
          </cell>
          <cell r="J53">
            <v>37.134999999999998</v>
          </cell>
        </row>
        <row r="54">
          <cell r="A54" t="str">
            <v>18-4</v>
          </cell>
          <cell r="B54">
            <v>5057</v>
          </cell>
          <cell r="C54">
            <v>9</v>
          </cell>
          <cell r="D54" t="str">
            <v>A</v>
          </cell>
          <cell r="E54">
            <v>18</v>
          </cell>
          <cell r="F54" t="str">
            <v>Z</v>
          </cell>
          <cell r="G54">
            <v>4</v>
          </cell>
          <cell r="H54" t="str">
            <v>C5709A-18Z-4</v>
          </cell>
          <cell r="I54">
            <v>0.83</v>
          </cell>
          <cell r="J54">
            <v>38.049999999999997</v>
          </cell>
        </row>
        <row r="55">
          <cell r="A55" t="str">
            <v>19-1</v>
          </cell>
          <cell r="B55">
            <v>5057</v>
          </cell>
          <cell r="C55">
            <v>9</v>
          </cell>
          <cell r="D55" t="str">
            <v>A</v>
          </cell>
          <cell r="E55">
            <v>19</v>
          </cell>
          <cell r="F55" t="str">
            <v>Z</v>
          </cell>
          <cell r="G55">
            <v>1</v>
          </cell>
          <cell r="H55" t="str">
            <v>C5709A-19Z-1</v>
          </cell>
          <cell r="I55">
            <v>0.54500000000000004</v>
          </cell>
          <cell r="J55">
            <v>38.700000000000003</v>
          </cell>
        </row>
        <row r="56">
          <cell r="A56" t="str">
            <v>19-2</v>
          </cell>
          <cell r="B56">
            <v>5057</v>
          </cell>
          <cell r="C56">
            <v>9</v>
          </cell>
          <cell r="D56" t="str">
            <v>A</v>
          </cell>
          <cell r="E56">
            <v>19</v>
          </cell>
          <cell r="F56" t="str">
            <v>Z</v>
          </cell>
          <cell r="G56">
            <v>2</v>
          </cell>
          <cell r="H56" t="str">
            <v>C5709A-19Z-2</v>
          </cell>
          <cell r="I56">
            <v>0.95</v>
          </cell>
          <cell r="J56">
            <v>39.244999999999997</v>
          </cell>
        </row>
        <row r="57">
          <cell r="A57" t="str">
            <v>19-3</v>
          </cell>
          <cell r="B57">
            <v>5057</v>
          </cell>
          <cell r="C57">
            <v>9</v>
          </cell>
          <cell r="D57" t="str">
            <v>A</v>
          </cell>
          <cell r="E57">
            <v>19</v>
          </cell>
          <cell r="F57" t="str">
            <v>Z</v>
          </cell>
          <cell r="G57">
            <v>3</v>
          </cell>
          <cell r="H57" t="str">
            <v>C5709A-19Z-3</v>
          </cell>
          <cell r="I57">
            <v>0.62</v>
          </cell>
          <cell r="J57">
            <v>40.195</v>
          </cell>
        </row>
        <row r="58">
          <cell r="A58" t="str">
            <v>19-4</v>
          </cell>
          <cell r="B58">
            <v>5057</v>
          </cell>
          <cell r="C58">
            <v>9</v>
          </cell>
          <cell r="D58" t="str">
            <v>A</v>
          </cell>
          <cell r="E58">
            <v>19</v>
          </cell>
          <cell r="F58" t="str">
            <v>Z</v>
          </cell>
          <cell r="G58">
            <v>4</v>
          </cell>
          <cell r="H58" t="str">
            <v>C5709A-19Z-4</v>
          </cell>
          <cell r="I58">
            <v>0.82499999999999996</v>
          </cell>
          <cell r="J58">
            <v>40.814999999999998</v>
          </cell>
        </row>
        <row r="59">
          <cell r="A59" t="str">
            <v>20-1</v>
          </cell>
          <cell r="B59">
            <v>5057</v>
          </cell>
          <cell r="C59">
            <v>9</v>
          </cell>
          <cell r="D59" t="str">
            <v>A</v>
          </cell>
          <cell r="E59">
            <v>20</v>
          </cell>
          <cell r="F59" t="str">
            <v>Z</v>
          </cell>
          <cell r="G59">
            <v>1</v>
          </cell>
          <cell r="H59" t="str">
            <v>C5709A-20Z-1</v>
          </cell>
          <cell r="I59">
            <v>0.98499999999999999</v>
          </cell>
          <cell r="J59">
            <v>41.7</v>
          </cell>
        </row>
        <row r="60">
          <cell r="A60" t="str">
            <v>20-2</v>
          </cell>
          <cell r="B60">
            <v>5057</v>
          </cell>
          <cell r="C60">
            <v>9</v>
          </cell>
          <cell r="D60" t="str">
            <v>A</v>
          </cell>
          <cell r="E60">
            <v>20</v>
          </cell>
          <cell r="F60" t="str">
            <v>Z</v>
          </cell>
          <cell r="G60">
            <v>2</v>
          </cell>
          <cell r="H60" t="str">
            <v>C5709A-20Z-2</v>
          </cell>
          <cell r="I60">
            <v>0.68</v>
          </cell>
          <cell r="J60">
            <v>42.685000000000002</v>
          </cell>
        </row>
        <row r="61">
          <cell r="A61" t="str">
            <v>20-3</v>
          </cell>
          <cell r="B61">
            <v>5057</v>
          </cell>
          <cell r="C61">
            <v>9</v>
          </cell>
          <cell r="D61" t="str">
            <v>A</v>
          </cell>
          <cell r="E61">
            <v>20</v>
          </cell>
          <cell r="F61" t="str">
            <v>Z</v>
          </cell>
          <cell r="G61">
            <v>3</v>
          </cell>
          <cell r="H61" t="str">
            <v>C5709A-20Z-3</v>
          </cell>
          <cell r="I61">
            <v>0.80500000000000005</v>
          </cell>
          <cell r="J61">
            <v>43.365000000000002</v>
          </cell>
        </row>
        <row r="62">
          <cell r="A62" t="str">
            <v>20-4</v>
          </cell>
          <cell r="B62">
            <v>5057</v>
          </cell>
          <cell r="C62">
            <v>9</v>
          </cell>
          <cell r="D62" t="str">
            <v>A</v>
          </cell>
          <cell r="E62">
            <v>20</v>
          </cell>
          <cell r="F62" t="str">
            <v>Z</v>
          </cell>
          <cell r="G62">
            <v>4</v>
          </cell>
          <cell r="H62" t="str">
            <v>C5709A-20Z-4</v>
          </cell>
          <cell r="I62">
            <v>0.71499999999999997</v>
          </cell>
          <cell r="J62">
            <v>44.17</v>
          </cell>
        </row>
        <row r="63">
          <cell r="A63" t="str">
            <v>21-1</v>
          </cell>
          <cell r="B63">
            <v>5057</v>
          </cell>
          <cell r="C63">
            <v>9</v>
          </cell>
          <cell r="D63" t="str">
            <v>A</v>
          </cell>
          <cell r="E63">
            <v>21</v>
          </cell>
          <cell r="F63" t="str">
            <v>Z</v>
          </cell>
          <cell r="G63">
            <v>1</v>
          </cell>
          <cell r="H63" t="str">
            <v>C5709A-21Z-1</v>
          </cell>
          <cell r="I63">
            <v>0.30499999999999999</v>
          </cell>
          <cell r="J63">
            <v>44.7</v>
          </cell>
        </row>
        <row r="64">
          <cell r="A64" t="str">
            <v>22-1</v>
          </cell>
          <cell r="B64">
            <v>5057</v>
          </cell>
          <cell r="C64">
            <v>9</v>
          </cell>
          <cell r="D64" t="str">
            <v>A</v>
          </cell>
          <cell r="E64">
            <v>22</v>
          </cell>
          <cell r="F64" t="str">
            <v>Z</v>
          </cell>
          <cell r="G64">
            <v>1</v>
          </cell>
          <cell r="H64" t="str">
            <v>C5709A-22Z-1</v>
          </cell>
          <cell r="I64">
            <v>0.95499999999999996</v>
          </cell>
          <cell r="J64">
            <v>45</v>
          </cell>
        </row>
        <row r="65">
          <cell r="A65" t="str">
            <v>22-2</v>
          </cell>
          <cell r="B65">
            <v>5057</v>
          </cell>
          <cell r="C65">
            <v>9</v>
          </cell>
          <cell r="D65" t="str">
            <v>A</v>
          </cell>
          <cell r="E65">
            <v>22</v>
          </cell>
          <cell r="F65" t="str">
            <v>Z</v>
          </cell>
          <cell r="G65">
            <v>2</v>
          </cell>
          <cell r="H65" t="str">
            <v>C5709A-22Z-2</v>
          </cell>
          <cell r="I65">
            <v>0.97499999999999998</v>
          </cell>
          <cell r="J65">
            <v>45.954999999999998</v>
          </cell>
        </row>
        <row r="66">
          <cell r="A66" t="str">
            <v>22-3</v>
          </cell>
          <cell r="B66">
            <v>5057</v>
          </cell>
          <cell r="C66">
            <v>9</v>
          </cell>
          <cell r="D66" t="str">
            <v>A</v>
          </cell>
          <cell r="E66">
            <v>22</v>
          </cell>
          <cell r="F66" t="str">
            <v>Z</v>
          </cell>
          <cell r="G66">
            <v>3</v>
          </cell>
          <cell r="H66" t="str">
            <v>C5709A-22Z-3</v>
          </cell>
          <cell r="I66">
            <v>0.93500000000000005</v>
          </cell>
          <cell r="J66">
            <v>46.93</v>
          </cell>
        </row>
        <row r="67">
          <cell r="A67" t="str">
            <v>23-1</v>
          </cell>
          <cell r="B67">
            <v>5057</v>
          </cell>
          <cell r="C67">
            <v>9</v>
          </cell>
          <cell r="D67" t="str">
            <v>A</v>
          </cell>
          <cell r="E67">
            <v>23</v>
          </cell>
          <cell r="F67" t="str">
            <v>Z</v>
          </cell>
          <cell r="G67">
            <v>1</v>
          </cell>
          <cell r="H67" t="str">
            <v>C5709A-23Z-1</v>
          </cell>
          <cell r="I67">
            <v>0.90500000000000003</v>
          </cell>
          <cell r="J67">
            <v>47.7</v>
          </cell>
        </row>
        <row r="68">
          <cell r="A68" t="str">
            <v>23-2</v>
          </cell>
          <cell r="B68">
            <v>5057</v>
          </cell>
          <cell r="C68">
            <v>9</v>
          </cell>
          <cell r="D68" t="str">
            <v>A</v>
          </cell>
          <cell r="E68">
            <v>23</v>
          </cell>
          <cell r="F68" t="str">
            <v>Z</v>
          </cell>
          <cell r="G68">
            <v>2</v>
          </cell>
          <cell r="H68" t="str">
            <v>C5709A-23Z-2</v>
          </cell>
          <cell r="I68">
            <v>0.81499999999999995</v>
          </cell>
          <cell r="J68">
            <v>48.604999999999997</v>
          </cell>
        </row>
        <row r="69">
          <cell r="A69" t="str">
            <v>23-3</v>
          </cell>
          <cell r="B69">
            <v>5057</v>
          </cell>
          <cell r="C69">
            <v>9</v>
          </cell>
          <cell r="D69" t="str">
            <v>A</v>
          </cell>
          <cell r="E69">
            <v>23</v>
          </cell>
          <cell r="F69" t="str">
            <v>Z</v>
          </cell>
          <cell r="G69">
            <v>3</v>
          </cell>
          <cell r="H69" t="str">
            <v>C5709A-23Z-3</v>
          </cell>
          <cell r="I69">
            <v>0.59</v>
          </cell>
          <cell r="J69">
            <v>49.42</v>
          </cell>
        </row>
        <row r="70">
          <cell r="A70" t="str">
            <v>23-4</v>
          </cell>
          <cell r="B70">
            <v>5057</v>
          </cell>
          <cell r="C70">
            <v>9</v>
          </cell>
          <cell r="D70" t="str">
            <v>A</v>
          </cell>
          <cell r="E70">
            <v>23</v>
          </cell>
          <cell r="F70" t="str">
            <v>Z</v>
          </cell>
          <cell r="G70">
            <v>4</v>
          </cell>
          <cell r="H70" t="str">
            <v>C5709A-23Z-4</v>
          </cell>
          <cell r="I70">
            <v>0.66500000000000004</v>
          </cell>
          <cell r="J70">
            <v>50.01</v>
          </cell>
        </row>
        <row r="71">
          <cell r="A71" t="str">
            <v>24-1</v>
          </cell>
          <cell r="B71">
            <v>5057</v>
          </cell>
          <cell r="C71">
            <v>9</v>
          </cell>
          <cell r="D71" t="str">
            <v>A</v>
          </cell>
          <cell r="E71">
            <v>24</v>
          </cell>
          <cell r="F71" t="str">
            <v>Z</v>
          </cell>
          <cell r="G71">
            <v>1</v>
          </cell>
          <cell r="H71" t="str">
            <v>C5709A-24Z-1</v>
          </cell>
          <cell r="I71">
            <v>0.82</v>
          </cell>
          <cell r="J71">
            <v>50.7</v>
          </cell>
        </row>
        <row r="72">
          <cell r="A72" t="str">
            <v>24-2</v>
          </cell>
          <cell r="B72">
            <v>5057</v>
          </cell>
          <cell r="C72">
            <v>9</v>
          </cell>
          <cell r="D72" t="str">
            <v>A</v>
          </cell>
          <cell r="E72">
            <v>24</v>
          </cell>
          <cell r="F72" t="str">
            <v>Z</v>
          </cell>
          <cell r="G72">
            <v>2</v>
          </cell>
          <cell r="H72" t="str">
            <v>C5709A-24Z-2</v>
          </cell>
          <cell r="I72">
            <v>0.48</v>
          </cell>
          <cell r="J72">
            <v>51.52</v>
          </cell>
        </row>
        <row r="73">
          <cell r="A73" t="str">
            <v>24-3</v>
          </cell>
          <cell r="B73">
            <v>5057</v>
          </cell>
          <cell r="C73">
            <v>9</v>
          </cell>
          <cell r="D73" t="str">
            <v>A</v>
          </cell>
          <cell r="E73">
            <v>24</v>
          </cell>
          <cell r="F73" t="str">
            <v>Z</v>
          </cell>
          <cell r="G73">
            <v>3</v>
          </cell>
          <cell r="H73" t="str">
            <v>C5709A-24Z-3</v>
          </cell>
          <cell r="I73">
            <v>0.95</v>
          </cell>
          <cell r="J73">
            <v>52</v>
          </cell>
        </row>
        <row r="74">
          <cell r="A74" t="str">
            <v>24-4</v>
          </cell>
          <cell r="B74">
            <v>5057</v>
          </cell>
          <cell r="C74">
            <v>9</v>
          </cell>
          <cell r="D74" t="str">
            <v>A</v>
          </cell>
          <cell r="E74">
            <v>24</v>
          </cell>
          <cell r="F74" t="str">
            <v>Z</v>
          </cell>
          <cell r="G74">
            <v>4</v>
          </cell>
          <cell r="H74" t="str">
            <v>C5709A-24Z-4</v>
          </cell>
          <cell r="I74">
            <v>0.85</v>
          </cell>
          <cell r="J74">
            <v>52.95</v>
          </cell>
        </row>
        <row r="75">
          <cell r="A75" t="str">
            <v>25-1</v>
          </cell>
          <cell r="B75">
            <v>5057</v>
          </cell>
          <cell r="C75">
            <v>9</v>
          </cell>
          <cell r="D75" t="str">
            <v>A</v>
          </cell>
          <cell r="E75">
            <v>25</v>
          </cell>
          <cell r="F75" t="str">
            <v>Z</v>
          </cell>
          <cell r="G75">
            <v>1</v>
          </cell>
          <cell r="H75" t="str">
            <v>C5709A-25Z-1</v>
          </cell>
          <cell r="I75">
            <v>1</v>
          </cell>
          <cell r="J75">
            <v>53.7</v>
          </cell>
        </row>
        <row r="76">
          <cell r="A76" t="str">
            <v>25-2</v>
          </cell>
          <cell r="B76">
            <v>5057</v>
          </cell>
          <cell r="C76">
            <v>9</v>
          </cell>
          <cell r="D76" t="str">
            <v>A</v>
          </cell>
          <cell r="E76">
            <v>25</v>
          </cell>
          <cell r="F76" t="str">
            <v>Z</v>
          </cell>
          <cell r="G76">
            <v>2</v>
          </cell>
          <cell r="H76" t="str">
            <v>C5709A-25Z-2</v>
          </cell>
          <cell r="I76">
            <v>0.73</v>
          </cell>
          <cell r="J76">
            <v>54.7</v>
          </cell>
        </row>
        <row r="77">
          <cell r="A77" t="str">
            <v>25-3</v>
          </cell>
          <cell r="B77">
            <v>5057</v>
          </cell>
          <cell r="C77">
            <v>9</v>
          </cell>
          <cell r="D77" t="str">
            <v>A</v>
          </cell>
          <cell r="E77">
            <v>25</v>
          </cell>
          <cell r="F77" t="str">
            <v>Z</v>
          </cell>
          <cell r="G77">
            <v>3</v>
          </cell>
          <cell r="H77" t="str">
            <v>C5709A-25Z-3</v>
          </cell>
          <cell r="I77">
            <v>0.63</v>
          </cell>
          <cell r="J77">
            <v>55.43</v>
          </cell>
        </row>
        <row r="78">
          <cell r="A78" t="str">
            <v>25-4</v>
          </cell>
          <cell r="B78">
            <v>5057</v>
          </cell>
          <cell r="C78">
            <v>9</v>
          </cell>
          <cell r="D78" t="str">
            <v>A</v>
          </cell>
          <cell r="E78">
            <v>25</v>
          </cell>
          <cell r="F78" t="str">
            <v>Z</v>
          </cell>
          <cell r="G78">
            <v>4</v>
          </cell>
          <cell r="H78" t="str">
            <v>C5709A-25Z-4</v>
          </cell>
          <cell r="I78">
            <v>0.82</v>
          </cell>
          <cell r="J78">
            <v>56.06</v>
          </cell>
        </row>
        <row r="79">
          <cell r="A79" t="str">
            <v>26-1</v>
          </cell>
          <cell r="B79">
            <v>5057</v>
          </cell>
          <cell r="C79">
            <v>9</v>
          </cell>
          <cell r="D79" t="str">
            <v>A</v>
          </cell>
          <cell r="E79">
            <v>26</v>
          </cell>
          <cell r="F79" t="str">
            <v>Z</v>
          </cell>
          <cell r="G79">
            <v>1</v>
          </cell>
          <cell r="H79" t="str">
            <v>C5709A-26Z-1</v>
          </cell>
          <cell r="I79">
            <v>0.88</v>
          </cell>
          <cell r="J79">
            <v>56.7</v>
          </cell>
        </row>
        <row r="80">
          <cell r="A80" t="str">
            <v>26-2</v>
          </cell>
          <cell r="B80">
            <v>5057</v>
          </cell>
          <cell r="C80">
            <v>9</v>
          </cell>
          <cell r="D80" t="str">
            <v>A</v>
          </cell>
          <cell r="E80">
            <v>26</v>
          </cell>
          <cell r="F80" t="str">
            <v>Z</v>
          </cell>
          <cell r="G80">
            <v>2</v>
          </cell>
          <cell r="H80" t="str">
            <v>C5709A-26Z-2</v>
          </cell>
          <cell r="I80">
            <v>0.76</v>
          </cell>
          <cell r="J80">
            <v>57.58</v>
          </cell>
        </row>
        <row r="81">
          <cell r="A81" t="str">
            <v>26-3</v>
          </cell>
          <cell r="B81">
            <v>5057</v>
          </cell>
          <cell r="C81">
            <v>9</v>
          </cell>
          <cell r="D81" t="str">
            <v>A</v>
          </cell>
          <cell r="E81">
            <v>26</v>
          </cell>
          <cell r="F81" t="str">
            <v>Z</v>
          </cell>
          <cell r="G81">
            <v>3</v>
          </cell>
          <cell r="H81" t="str">
            <v>C5709A-26Z-3</v>
          </cell>
          <cell r="I81">
            <v>0.83499999999999996</v>
          </cell>
          <cell r="J81">
            <v>58.34</v>
          </cell>
        </row>
        <row r="82">
          <cell r="A82" t="str">
            <v>26-4</v>
          </cell>
          <cell r="B82">
            <v>5057</v>
          </cell>
          <cell r="C82">
            <v>9</v>
          </cell>
          <cell r="D82" t="str">
            <v>A</v>
          </cell>
          <cell r="E82">
            <v>26</v>
          </cell>
          <cell r="F82" t="str">
            <v>Z</v>
          </cell>
          <cell r="G82">
            <v>4</v>
          </cell>
          <cell r="H82" t="str">
            <v>C5709A-26Z-4</v>
          </cell>
          <cell r="I82">
            <v>0.78</v>
          </cell>
          <cell r="J82">
            <v>59.174999999999997</v>
          </cell>
        </row>
        <row r="83">
          <cell r="A83" t="str">
            <v>27-1</v>
          </cell>
          <cell r="B83">
            <v>5057</v>
          </cell>
          <cell r="C83">
            <v>9</v>
          </cell>
          <cell r="D83" t="str">
            <v>A</v>
          </cell>
          <cell r="E83">
            <v>27</v>
          </cell>
          <cell r="F83" t="str">
            <v>Z</v>
          </cell>
          <cell r="G83">
            <v>1</v>
          </cell>
          <cell r="H83" t="str">
            <v>C5709A-27Z-1</v>
          </cell>
          <cell r="I83">
            <v>0.88500000000000001</v>
          </cell>
          <cell r="J83">
            <v>59.7</v>
          </cell>
        </row>
        <row r="84">
          <cell r="A84" t="str">
            <v>27-2</v>
          </cell>
          <cell r="B84">
            <v>5057</v>
          </cell>
          <cell r="C84">
            <v>9</v>
          </cell>
          <cell r="D84" t="str">
            <v>A</v>
          </cell>
          <cell r="E84">
            <v>27</v>
          </cell>
          <cell r="F84" t="str">
            <v>Z</v>
          </cell>
          <cell r="G84">
            <v>2</v>
          </cell>
          <cell r="H84" t="str">
            <v>C5709A-27Z-2</v>
          </cell>
          <cell r="I84">
            <v>0.85</v>
          </cell>
          <cell r="J84">
            <v>60.585000000000001</v>
          </cell>
        </row>
        <row r="85">
          <cell r="A85" t="str">
            <v>27-3</v>
          </cell>
          <cell r="B85">
            <v>5057</v>
          </cell>
          <cell r="C85">
            <v>9</v>
          </cell>
          <cell r="D85" t="str">
            <v>A</v>
          </cell>
          <cell r="E85">
            <v>27</v>
          </cell>
          <cell r="F85" t="str">
            <v>Z</v>
          </cell>
          <cell r="G85">
            <v>3</v>
          </cell>
          <cell r="H85" t="str">
            <v>C5709A-27Z-3</v>
          </cell>
          <cell r="I85">
            <v>0.68</v>
          </cell>
          <cell r="J85">
            <v>61.435000000000002</v>
          </cell>
        </row>
        <row r="86">
          <cell r="A86" t="str">
            <v>27-4</v>
          </cell>
          <cell r="B86">
            <v>5057</v>
          </cell>
          <cell r="C86">
            <v>9</v>
          </cell>
          <cell r="D86" t="str">
            <v>A</v>
          </cell>
          <cell r="E86">
            <v>27</v>
          </cell>
          <cell r="F86" t="str">
            <v>Z</v>
          </cell>
          <cell r="G86">
            <v>4</v>
          </cell>
          <cell r="H86" t="str">
            <v>C5709A-27Z-4</v>
          </cell>
          <cell r="I86">
            <v>0.755</v>
          </cell>
          <cell r="J86">
            <v>62.115000000000002</v>
          </cell>
        </row>
        <row r="87">
          <cell r="A87" t="str">
            <v>28-1</v>
          </cell>
          <cell r="B87">
            <v>5057</v>
          </cell>
          <cell r="C87">
            <v>9</v>
          </cell>
          <cell r="D87" t="str">
            <v>A</v>
          </cell>
          <cell r="E87">
            <v>28</v>
          </cell>
          <cell r="F87" t="str">
            <v>Z</v>
          </cell>
          <cell r="G87">
            <v>1</v>
          </cell>
          <cell r="H87" t="str">
            <v>C5709A-28Z-1</v>
          </cell>
          <cell r="I87">
            <v>0.97</v>
          </cell>
          <cell r="J87">
            <v>62.7</v>
          </cell>
        </row>
        <row r="88">
          <cell r="A88" t="str">
            <v>28-2</v>
          </cell>
          <cell r="B88">
            <v>5057</v>
          </cell>
          <cell r="C88">
            <v>9</v>
          </cell>
          <cell r="D88" t="str">
            <v>A</v>
          </cell>
          <cell r="E88">
            <v>28</v>
          </cell>
          <cell r="F88" t="str">
            <v>Z</v>
          </cell>
          <cell r="G88">
            <v>2</v>
          </cell>
          <cell r="H88" t="str">
            <v>C5709A-28Z-2</v>
          </cell>
          <cell r="I88">
            <v>0.745</v>
          </cell>
          <cell r="J88">
            <v>63.67</v>
          </cell>
        </row>
        <row r="89">
          <cell r="A89" t="str">
            <v>28-3</v>
          </cell>
          <cell r="B89">
            <v>5057</v>
          </cell>
          <cell r="C89">
            <v>9</v>
          </cell>
          <cell r="D89" t="str">
            <v>A</v>
          </cell>
          <cell r="E89">
            <v>28</v>
          </cell>
          <cell r="F89" t="str">
            <v>Z</v>
          </cell>
          <cell r="G89">
            <v>3</v>
          </cell>
          <cell r="H89" t="str">
            <v>C5709A-28Z-3</v>
          </cell>
          <cell r="I89">
            <v>0.86499999999999999</v>
          </cell>
          <cell r="J89">
            <v>64.415000000000006</v>
          </cell>
        </row>
        <row r="90">
          <cell r="A90" t="str">
            <v>28-4</v>
          </cell>
          <cell r="B90">
            <v>5057</v>
          </cell>
          <cell r="C90">
            <v>9</v>
          </cell>
          <cell r="D90" t="str">
            <v>A</v>
          </cell>
          <cell r="E90">
            <v>28</v>
          </cell>
          <cell r="F90" t="str">
            <v>Z</v>
          </cell>
          <cell r="G90">
            <v>4</v>
          </cell>
          <cell r="H90" t="str">
            <v>C5709A-28Z-4</v>
          </cell>
          <cell r="I90">
            <v>0.59499999999999997</v>
          </cell>
          <cell r="J90">
            <v>65.28</v>
          </cell>
        </row>
        <row r="91">
          <cell r="A91" t="str">
            <v>29-1</v>
          </cell>
          <cell r="B91">
            <v>5057</v>
          </cell>
          <cell r="C91">
            <v>9</v>
          </cell>
          <cell r="D91" t="str">
            <v>A</v>
          </cell>
          <cell r="E91">
            <v>29</v>
          </cell>
          <cell r="F91" t="str">
            <v>Z</v>
          </cell>
          <cell r="G91">
            <v>1</v>
          </cell>
          <cell r="H91" t="str">
            <v>C5709A-29Z-1</v>
          </cell>
          <cell r="I91">
            <v>0.44500000000000001</v>
          </cell>
          <cell r="J91">
            <v>65.7</v>
          </cell>
        </row>
        <row r="92">
          <cell r="A92" t="str">
            <v>30-1</v>
          </cell>
          <cell r="B92">
            <v>5057</v>
          </cell>
          <cell r="C92">
            <v>9</v>
          </cell>
          <cell r="D92" t="str">
            <v>A</v>
          </cell>
          <cell r="E92">
            <v>30</v>
          </cell>
          <cell r="F92" t="str">
            <v>Z</v>
          </cell>
          <cell r="G92">
            <v>1</v>
          </cell>
          <cell r="H92" t="str">
            <v>C5709A-30Z-1</v>
          </cell>
          <cell r="I92">
            <v>0.89500000000000002</v>
          </cell>
          <cell r="J92">
            <v>66.099999999999994</v>
          </cell>
        </row>
        <row r="93">
          <cell r="A93" t="str">
            <v>30-2</v>
          </cell>
          <cell r="B93">
            <v>5057</v>
          </cell>
          <cell r="C93">
            <v>9</v>
          </cell>
          <cell r="D93" t="str">
            <v>A</v>
          </cell>
          <cell r="E93">
            <v>30</v>
          </cell>
          <cell r="F93" t="str">
            <v>Z</v>
          </cell>
          <cell r="G93">
            <v>2</v>
          </cell>
          <cell r="H93" t="str">
            <v>C5709A-30Z-2</v>
          </cell>
          <cell r="I93">
            <v>0.91</v>
          </cell>
          <cell r="J93">
            <v>66.995000000000005</v>
          </cell>
        </row>
        <row r="94">
          <cell r="A94" t="str">
            <v>30-3</v>
          </cell>
          <cell r="B94">
            <v>5057</v>
          </cell>
          <cell r="C94">
            <v>9</v>
          </cell>
          <cell r="D94" t="str">
            <v>A</v>
          </cell>
          <cell r="E94">
            <v>30</v>
          </cell>
          <cell r="F94" t="str">
            <v>Z</v>
          </cell>
          <cell r="G94">
            <v>3</v>
          </cell>
          <cell r="H94" t="str">
            <v>C5709A-30Z-3</v>
          </cell>
          <cell r="I94">
            <v>0.82</v>
          </cell>
          <cell r="J94">
            <v>67.905000000000001</v>
          </cell>
        </row>
        <row r="95">
          <cell r="A95" t="str">
            <v>31-1</v>
          </cell>
          <cell r="B95">
            <v>5057</v>
          </cell>
          <cell r="C95">
            <v>9</v>
          </cell>
          <cell r="D95" t="str">
            <v>A</v>
          </cell>
          <cell r="E95">
            <v>31</v>
          </cell>
          <cell r="F95" t="str">
            <v>Z</v>
          </cell>
          <cell r="G95">
            <v>1</v>
          </cell>
          <cell r="H95" t="str">
            <v>C5709A-31Z-1</v>
          </cell>
          <cell r="I95">
            <v>0.83499999999999996</v>
          </cell>
          <cell r="J95">
            <v>68.7</v>
          </cell>
        </row>
        <row r="96">
          <cell r="A96" t="str">
            <v>31-2</v>
          </cell>
          <cell r="B96">
            <v>5057</v>
          </cell>
          <cell r="C96">
            <v>9</v>
          </cell>
          <cell r="D96" t="str">
            <v>A</v>
          </cell>
          <cell r="E96">
            <v>31</v>
          </cell>
          <cell r="F96" t="str">
            <v>Z</v>
          </cell>
          <cell r="G96">
            <v>2</v>
          </cell>
          <cell r="H96" t="str">
            <v>C5709A-31Z-2</v>
          </cell>
          <cell r="I96">
            <v>0.89</v>
          </cell>
          <cell r="J96">
            <v>69.534999999999997</v>
          </cell>
        </row>
        <row r="97">
          <cell r="A97" t="str">
            <v>31-3</v>
          </cell>
          <cell r="B97">
            <v>5057</v>
          </cell>
          <cell r="C97">
            <v>9</v>
          </cell>
          <cell r="D97" t="str">
            <v>A</v>
          </cell>
          <cell r="E97">
            <v>31</v>
          </cell>
          <cell r="F97" t="str">
            <v>Z</v>
          </cell>
          <cell r="G97">
            <v>3</v>
          </cell>
          <cell r="H97" t="str">
            <v>C5709A-31Z-3</v>
          </cell>
          <cell r="I97">
            <v>0.59499999999999997</v>
          </cell>
          <cell r="J97">
            <v>70.424999999999997</v>
          </cell>
        </row>
        <row r="98">
          <cell r="A98" t="str">
            <v>31-4</v>
          </cell>
          <cell r="B98">
            <v>5057</v>
          </cell>
          <cell r="C98">
            <v>9</v>
          </cell>
          <cell r="D98" t="str">
            <v>A</v>
          </cell>
          <cell r="E98">
            <v>31</v>
          </cell>
          <cell r="F98" t="str">
            <v>Z</v>
          </cell>
          <cell r="G98">
            <v>4</v>
          </cell>
          <cell r="H98" t="str">
            <v>C5709A-31Z-4</v>
          </cell>
          <cell r="I98">
            <v>0.79</v>
          </cell>
          <cell r="J98">
            <v>71.02</v>
          </cell>
        </row>
        <row r="99">
          <cell r="A99" t="str">
            <v>32-1</v>
          </cell>
          <cell r="B99">
            <v>5057</v>
          </cell>
          <cell r="C99">
            <v>9</v>
          </cell>
          <cell r="D99" t="str">
            <v>A</v>
          </cell>
          <cell r="E99">
            <v>32</v>
          </cell>
          <cell r="F99" t="str">
            <v>Z</v>
          </cell>
          <cell r="G99">
            <v>1</v>
          </cell>
          <cell r="H99" t="str">
            <v>C5709A-32Z-1</v>
          </cell>
          <cell r="I99">
            <v>0.94</v>
          </cell>
          <cell r="J99">
            <v>71.7</v>
          </cell>
        </row>
        <row r="100">
          <cell r="A100" t="str">
            <v>32-2</v>
          </cell>
          <cell r="B100">
            <v>5057</v>
          </cell>
          <cell r="C100">
            <v>9</v>
          </cell>
          <cell r="D100" t="str">
            <v>A</v>
          </cell>
          <cell r="E100">
            <v>32</v>
          </cell>
          <cell r="F100" t="str">
            <v>Z</v>
          </cell>
          <cell r="G100">
            <v>2</v>
          </cell>
          <cell r="H100" t="str">
            <v>C5709A-32Z-2</v>
          </cell>
          <cell r="I100">
            <v>0.68</v>
          </cell>
          <cell r="J100">
            <v>72.64</v>
          </cell>
        </row>
        <row r="101">
          <cell r="A101" t="str">
            <v>32-3</v>
          </cell>
          <cell r="B101">
            <v>5057</v>
          </cell>
          <cell r="C101">
            <v>9</v>
          </cell>
          <cell r="D101" t="str">
            <v>A</v>
          </cell>
          <cell r="E101">
            <v>32</v>
          </cell>
          <cell r="F101" t="str">
            <v>Z</v>
          </cell>
          <cell r="G101">
            <v>3</v>
          </cell>
          <cell r="H101" t="str">
            <v>C5709A-32Z-3</v>
          </cell>
          <cell r="I101">
            <v>0.63</v>
          </cell>
          <cell r="J101">
            <v>73.319999999999993</v>
          </cell>
        </row>
        <row r="102">
          <cell r="A102" t="str">
            <v>32-4</v>
          </cell>
          <cell r="B102">
            <v>5057</v>
          </cell>
          <cell r="C102">
            <v>9</v>
          </cell>
          <cell r="D102" t="str">
            <v>A</v>
          </cell>
          <cell r="E102">
            <v>32</v>
          </cell>
          <cell r="F102" t="str">
            <v>Z</v>
          </cell>
          <cell r="G102">
            <v>4</v>
          </cell>
          <cell r="H102" t="str">
            <v>C5709A-32Z-4</v>
          </cell>
          <cell r="I102">
            <v>0.92500000000000004</v>
          </cell>
          <cell r="J102">
            <v>73.95</v>
          </cell>
        </row>
        <row r="103">
          <cell r="A103" t="str">
            <v>33-1</v>
          </cell>
          <cell r="B103">
            <v>5057</v>
          </cell>
          <cell r="C103">
            <v>9</v>
          </cell>
          <cell r="D103" t="str">
            <v>A</v>
          </cell>
          <cell r="E103">
            <v>33</v>
          </cell>
          <cell r="F103" t="str">
            <v>Z</v>
          </cell>
          <cell r="G103">
            <v>1</v>
          </cell>
          <cell r="H103" t="str">
            <v>C5709A-33Z-1</v>
          </cell>
          <cell r="I103">
            <v>0.83</v>
          </cell>
          <cell r="J103">
            <v>74.7</v>
          </cell>
        </row>
        <row r="104">
          <cell r="A104" t="str">
            <v>33-2</v>
          </cell>
          <cell r="B104">
            <v>5057</v>
          </cell>
          <cell r="C104">
            <v>9</v>
          </cell>
          <cell r="D104" t="str">
            <v>A</v>
          </cell>
          <cell r="E104">
            <v>33</v>
          </cell>
          <cell r="F104" t="str">
            <v>Z</v>
          </cell>
          <cell r="G104">
            <v>2</v>
          </cell>
          <cell r="H104" t="str">
            <v>C5709A-33Z-2</v>
          </cell>
          <cell r="I104">
            <v>0.79500000000000004</v>
          </cell>
          <cell r="J104">
            <v>75.53</v>
          </cell>
        </row>
        <row r="105">
          <cell r="A105" t="str">
            <v>33-3</v>
          </cell>
          <cell r="B105">
            <v>5057</v>
          </cell>
          <cell r="C105">
            <v>9</v>
          </cell>
          <cell r="D105" t="str">
            <v>A</v>
          </cell>
          <cell r="E105">
            <v>33</v>
          </cell>
          <cell r="F105" t="str">
            <v>Z</v>
          </cell>
          <cell r="G105">
            <v>3</v>
          </cell>
          <cell r="H105" t="str">
            <v>C5709A-33Z-3</v>
          </cell>
          <cell r="I105">
            <v>0.73499999999999999</v>
          </cell>
          <cell r="J105">
            <v>76.325000000000003</v>
          </cell>
        </row>
        <row r="106">
          <cell r="A106" t="str">
            <v>33-4</v>
          </cell>
          <cell r="B106">
            <v>5057</v>
          </cell>
          <cell r="C106">
            <v>9</v>
          </cell>
          <cell r="D106" t="str">
            <v>A</v>
          </cell>
          <cell r="E106">
            <v>33</v>
          </cell>
          <cell r="F106" t="str">
            <v>Z</v>
          </cell>
          <cell r="G106">
            <v>4</v>
          </cell>
          <cell r="H106" t="str">
            <v>C5709A-33Z-4</v>
          </cell>
          <cell r="I106">
            <v>0.745</v>
          </cell>
          <cell r="J106">
            <v>77.06</v>
          </cell>
        </row>
        <row r="107">
          <cell r="A107" t="str">
            <v>34-1</v>
          </cell>
          <cell r="B107">
            <v>5057</v>
          </cell>
          <cell r="C107">
            <v>9</v>
          </cell>
          <cell r="D107" t="str">
            <v>A</v>
          </cell>
          <cell r="E107">
            <v>34</v>
          </cell>
          <cell r="F107" t="str">
            <v>Z</v>
          </cell>
          <cell r="G107">
            <v>1</v>
          </cell>
          <cell r="H107" t="str">
            <v>C5709A-34Z-1</v>
          </cell>
          <cell r="I107">
            <v>0.95</v>
          </cell>
          <cell r="J107">
            <v>77.7</v>
          </cell>
        </row>
        <row r="108">
          <cell r="A108" t="str">
            <v>34-2</v>
          </cell>
          <cell r="B108">
            <v>5057</v>
          </cell>
          <cell r="C108">
            <v>9</v>
          </cell>
          <cell r="D108" t="str">
            <v>A</v>
          </cell>
          <cell r="E108">
            <v>34</v>
          </cell>
          <cell r="F108" t="str">
            <v>Z</v>
          </cell>
          <cell r="G108">
            <v>2</v>
          </cell>
          <cell r="H108" t="str">
            <v>C5709A-34Z-2</v>
          </cell>
          <cell r="I108">
            <v>0.77</v>
          </cell>
          <cell r="J108">
            <v>78.650000000000006</v>
          </cell>
        </row>
        <row r="109">
          <cell r="A109" t="str">
            <v>34-3</v>
          </cell>
          <cell r="B109">
            <v>5057</v>
          </cell>
          <cell r="C109">
            <v>9</v>
          </cell>
          <cell r="D109" t="str">
            <v>A</v>
          </cell>
          <cell r="E109">
            <v>34</v>
          </cell>
          <cell r="F109" t="str">
            <v>Z</v>
          </cell>
          <cell r="G109">
            <v>3</v>
          </cell>
          <cell r="H109" t="str">
            <v>C5709A-34Z-3</v>
          </cell>
          <cell r="I109">
            <v>0.73</v>
          </cell>
          <cell r="J109">
            <v>79.42</v>
          </cell>
        </row>
        <row r="110">
          <cell r="A110" t="str">
            <v>35-1</v>
          </cell>
          <cell r="B110">
            <v>5057</v>
          </cell>
          <cell r="C110">
            <v>9</v>
          </cell>
          <cell r="D110" t="str">
            <v>A</v>
          </cell>
          <cell r="E110">
            <v>35</v>
          </cell>
          <cell r="F110" t="str">
            <v>Z</v>
          </cell>
          <cell r="G110">
            <v>1</v>
          </cell>
          <cell r="H110" t="str">
            <v>C5709A-35Z-1</v>
          </cell>
          <cell r="I110">
            <v>0.48</v>
          </cell>
          <cell r="J110">
            <v>80.3</v>
          </cell>
        </row>
        <row r="111">
          <cell r="A111" t="str">
            <v>36-1</v>
          </cell>
          <cell r="B111">
            <v>5057</v>
          </cell>
          <cell r="C111">
            <v>9</v>
          </cell>
          <cell r="D111" t="str">
            <v>A</v>
          </cell>
          <cell r="E111">
            <v>36</v>
          </cell>
          <cell r="F111" t="str">
            <v>Z</v>
          </cell>
          <cell r="G111">
            <v>1</v>
          </cell>
          <cell r="H111" t="str">
            <v>C5709A-36Z-1</v>
          </cell>
          <cell r="I111">
            <v>0.73</v>
          </cell>
          <cell r="J111">
            <v>80.7</v>
          </cell>
        </row>
        <row r="112">
          <cell r="A112" t="str">
            <v>36-2</v>
          </cell>
          <cell r="B112">
            <v>5057</v>
          </cell>
          <cell r="C112">
            <v>9</v>
          </cell>
          <cell r="D112" t="str">
            <v>A</v>
          </cell>
          <cell r="E112">
            <v>36</v>
          </cell>
          <cell r="F112" t="str">
            <v>Z</v>
          </cell>
          <cell r="G112">
            <v>2</v>
          </cell>
          <cell r="H112" t="str">
            <v>C5709A-36Z-2</v>
          </cell>
          <cell r="I112">
            <v>0.72</v>
          </cell>
          <cell r="J112">
            <v>81.430000000000007</v>
          </cell>
        </row>
        <row r="113">
          <cell r="A113" t="str">
            <v>37-1</v>
          </cell>
          <cell r="B113">
            <v>5057</v>
          </cell>
          <cell r="C113">
            <v>9</v>
          </cell>
          <cell r="D113" t="str">
            <v>A</v>
          </cell>
          <cell r="E113">
            <v>37</v>
          </cell>
          <cell r="F113" t="str">
            <v>Z</v>
          </cell>
          <cell r="G113">
            <v>1</v>
          </cell>
          <cell r="H113" t="str">
            <v>C5709A-37Z-1</v>
          </cell>
          <cell r="I113">
            <v>0.94</v>
          </cell>
          <cell r="J113">
            <v>82.2</v>
          </cell>
        </row>
        <row r="114">
          <cell r="A114" t="str">
            <v>37-2</v>
          </cell>
          <cell r="B114">
            <v>5057</v>
          </cell>
          <cell r="C114">
            <v>9</v>
          </cell>
          <cell r="D114" t="str">
            <v>A</v>
          </cell>
          <cell r="E114">
            <v>37</v>
          </cell>
          <cell r="F114" t="str">
            <v>Z</v>
          </cell>
          <cell r="G114">
            <v>2</v>
          </cell>
          <cell r="H114" t="str">
            <v>C5709A-37Z-2</v>
          </cell>
          <cell r="I114">
            <v>0.58499999999999996</v>
          </cell>
          <cell r="J114">
            <v>83.14</v>
          </cell>
        </row>
        <row r="115">
          <cell r="A115" t="str">
            <v>38-1</v>
          </cell>
          <cell r="B115">
            <v>5057</v>
          </cell>
          <cell r="C115">
            <v>9</v>
          </cell>
          <cell r="D115" t="str">
            <v>A</v>
          </cell>
          <cell r="E115">
            <v>38</v>
          </cell>
          <cell r="F115" t="str">
            <v>Z</v>
          </cell>
          <cell r="G115">
            <v>1</v>
          </cell>
          <cell r="H115" t="str">
            <v>C5709A-38Z-1</v>
          </cell>
          <cell r="I115">
            <v>0.93500000000000005</v>
          </cell>
          <cell r="J115">
            <v>83.7</v>
          </cell>
        </row>
        <row r="116">
          <cell r="A116" t="str">
            <v>38-2</v>
          </cell>
          <cell r="B116">
            <v>5057</v>
          </cell>
          <cell r="C116">
            <v>9</v>
          </cell>
          <cell r="D116" t="str">
            <v>A</v>
          </cell>
          <cell r="E116">
            <v>38</v>
          </cell>
          <cell r="F116" t="str">
            <v>Z</v>
          </cell>
          <cell r="G116">
            <v>2</v>
          </cell>
          <cell r="H116" t="str">
            <v>C5709A-38Z-2</v>
          </cell>
          <cell r="I116">
            <v>0.875</v>
          </cell>
          <cell r="J116">
            <v>84.635000000000005</v>
          </cell>
        </row>
        <row r="117">
          <cell r="A117" t="str">
            <v>38-3</v>
          </cell>
          <cell r="B117">
            <v>5057</v>
          </cell>
          <cell r="C117">
            <v>9</v>
          </cell>
          <cell r="D117" t="str">
            <v>A</v>
          </cell>
          <cell r="E117">
            <v>38</v>
          </cell>
          <cell r="F117" t="str">
            <v>Z</v>
          </cell>
          <cell r="G117">
            <v>3</v>
          </cell>
          <cell r="H117" t="str">
            <v>C5709A-38Z-3</v>
          </cell>
          <cell r="I117">
            <v>0.79500000000000004</v>
          </cell>
          <cell r="J117">
            <v>85.51</v>
          </cell>
        </row>
        <row r="118">
          <cell r="A118" t="str">
            <v>38-4</v>
          </cell>
          <cell r="B118">
            <v>5057</v>
          </cell>
          <cell r="C118">
            <v>9</v>
          </cell>
          <cell r="D118" t="str">
            <v>A</v>
          </cell>
          <cell r="E118">
            <v>38</v>
          </cell>
          <cell r="F118" t="str">
            <v>Z</v>
          </cell>
          <cell r="G118">
            <v>4</v>
          </cell>
          <cell r="H118" t="str">
            <v>C5709A-38Z-4</v>
          </cell>
          <cell r="I118">
            <v>0.43</v>
          </cell>
          <cell r="J118">
            <v>86.305000000000007</v>
          </cell>
        </row>
        <row r="119">
          <cell r="A119" t="str">
            <v>39-1</v>
          </cell>
          <cell r="B119">
            <v>5057</v>
          </cell>
          <cell r="C119">
            <v>9</v>
          </cell>
          <cell r="D119" t="str">
            <v>A</v>
          </cell>
          <cell r="E119">
            <v>39</v>
          </cell>
          <cell r="F119" t="str">
            <v>Z</v>
          </cell>
          <cell r="G119">
            <v>1</v>
          </cell>
          <cell r="H119" t="str">
            <v>C5709A-39Z-1</v>
          </cell>
          <cell r="I119">
            <v>0.98499999999999999</v>
          </cell>
          <cell r="J119">
            <v>86.7</v>
          </cell>
        </row>
        <row r="120">
          <cell r="A120" t="str">
            <v>39-2</v>
          </cell>
          <cell r="B120">
            <v>5057</v>
          </cell>
          <cell r="C120">
            <v>9</v>
          </cell>
          <cell r="D120" t="str">
            <v>A</v>
          </cell>
          <cell r="E120">
            <v>39</v>
          </cell>
          <cell r="F120" t="str">
            <v>Z</v>
          </cell>
          <cell r="G120">
            <v>2</v>
          </cell>
          <cell r="H120" t="str">
            <v>C5709A-39Z-2</v>
          </cell>
          <cell r="I120">
            <v>0.70499999999999996</v>
          </cell>
          <cell r="J120">
            <v>87.685000000000002</v>
          </cell>
        </row>
        <row r="121">
          <cell r="A121" t="str">
            <v>39-3</v>
          </cell>
          <cell r="B121">
            <v>5057</v>
          </cell>
          <cell r="C121">
            <v>9</v>
          </cell>
          <cell r="D121" t="str">
            <v>A</v>
          </cell>
          <cell r="E121">
            <v>39</v>
          </cell>
          <cell r="F121" t="str">
            <v>Z</v>
          </cell>
          <cell r="G121">
            <v>3</v>
          </cell>
          <cell r="H121" t="str">
            <v>C5709A-39Z-3</v>
          </cell>
          <cell r="I121">
            <v>0.65500000000000003</v>
          </cell>
          <cell r="J121">
            <v>88.39</v>
          </cell>
        </row>
        <row r="122">
          <cell r="A122" t="str">
            <v>39-4</v>
          </cell>
          <cell r="B122">
            <v>5057</v>
          </cell>
          <cell r="C122">
            <v>9</v>
          </cell>
          <cell r="D122" t="str">
            <v>A</v>
          </cell>
          <cell r="E122">
            <v>39</v>
          </cell>
          <cell r="F122" t="str">
            <v>Z</v>
          </cell>
          <cell r="G122">
            <v>4</v>
          </cell>
          <cell r="H122" t="str">
            <v>C5709A-39Z-4</v>
          </cell>
          <cell r="I122">
            <v>0.77</v>
          </cell>
          <cell r="J122">
            <v>89.045000000000002</v>
          </cell>
        </row>
        <row r="123">
          <cell r="A123" t="str">
            <v>40-1</v>
          </cell>
          <cell r="B123">
            <v>5057</v>
          </cell>
          <cell r="C123">
            <v>9</v>
          </cell>
          <cell r="D123" t="str">
            <v>A</v>
          </cell>
          <cell r="E123">
            <v>40</v>
          </cell>
          <cell r="F123" t="str">
            <v>Z</v>
          </cell>
          <cell r="G123">
            <v>1</v>
          </cell>
          <cell r="H123" t="str">
            <v>C5709A-40Z-1</v>
          </cell>
          <cell r="I123">
            <v>0.96499999999999997</v>
          </cell>
          <cell r="J123">
            <v>89.7</v>
          </cell>
        </row>
        <row r="124">
          <cell r="A124" t="str">
            <v>40-2</v>
          </cell>
          <cell r="B124">
            <v>5057</v>
          </cell>
          <cell r="C124">
            <v>9</v>
          </cell>
          <cell r="D124" t="str">
            <v>A</v>
          </cell>
          <cell r="E124">
            <v>40</v>
          </cell>
          <cell r="F124" t="str">
            <v>Z</v>
          </cell>
          <cell r="G124">
            <v>2</v>
          </cell>
          <cell r="H124" t="str">
            <v>C5709A-40Z-2</v>
          </cell>
          <cell r="I124">
            <v>0.87</v>
          </cell>
          <cell r="J124">
            <v>90.665000000000006</v>
          </cell>
        </row>
        <row r="125">
          <cell r="A125" t="str">
            <v>40-3</v>
          </cell>
          <cell r="B125">
            <v>5057</v>
          </cell>
          <cell r="C125">
            <v>9</v>
          </cell>
          <cell r="D125" t="str">
            <v>A</v>
          </cell>
          <cell r="E125">
            <v>40</v>
          </cell>
          <cell r="F125" t="str">
            <v>Z</v>
          </cell>
          <cell r="G125">
            <v>3</v>
          </cell>
          <cell r="H125" t="str">
            <v>C5709A-40Z-3</v>
          </cell>
          <cell r="I125">
            <v>0.45500000000000002</v>
          </cell>
          <cell r="J125">
            <v>91.534999999999997</v>
          </cell>
        </row>
        <row r="126">
          <cell r="A126" t="str">
            <v>40-4</v>
          </cell>
          <cell r="B126">
            <v>5057</v>
          </cell>
          <cell r="C126">
            <v>9</v>
          </cell>
          <cell r="D126" t="str">
            <v>A</v>
          </cell>
          <cell r="E126">
            <v>40</v>
          </cell>
          <cell r="F126" t="str">
            <v>Z</v>
          </cell>
          <cell r="G126">
            <v>4</v>
          </cell>
          <cell r="H126" t="str">
            <v>C5709A-40Z-4</v>
          </cell>
          <cell r="I126">
            <v>0.91</v>
          </cell>
          <cell r="J126">
            <v>91.99</v>
          </cell>
        </row>
        <row r="127">
          <cell r="A127" t="str">
            <v>41-1</v>
          </cell>
          <cell r="B127">
            <v>5057</v>
          </cell>
          <cell r="C127">
            <v>9</v>
          </cell>
          <cell r="D127" t="str">
            <v>A</v>
          </cell>
          <cell r="E127">
            <v>41</v>
          </cell>
          <cell r="F127" t="str">
            <v>Z</v>
          </cell>
          <cell r="G127">
            <v>1</v>
          </cell>
          <cell r="H127" t="str">
            <v>C5709A-41Z-1</v>
          </cell>
          <cell r="I127">
            <v>0.75</v>
          </cell>
          <cell r="J127">
            <v>92.7</v>
          </cell>
        </row>
        <row r="128">
          <cell r="A128" t="str">
            <v>41-2</v>
          </cell>
          <cell r="B128">
            <v>5057</v>
          </cell>
          <cell r="C128">
            <v>9</v>
          </cell>
          <cell r="D128" t="str">
            <v>A</v>
          </cell>
          <cell r="E128">
            <v>41</v>
          </cell>
          <cell r="F128" t="str">
            <v>Z</v>
          </cell>
          <cell r="G128">
            <v>2</v>
          </cell>
          <cell r="H128" t="str">
            <v>C5709A-41Z-2</v>
          </cell>
          <cell r="I128">
            <v>0.61</v>
          </cell>
          <cell r="J128">
            <v>93.45</v>
          </cell>
        </row>
        <row r="129">
          <cell r="A129" t="str">
            <v>41-3</v>
          </cell>
          <cell r="B129">
            <v>5057</v>
          </cell>
          <cell r="C129">
            <v>9</v>
          </cell>
          <cell r="D129" t="str">
            <v>A</v>
          </cell>
          <cell r="E129">
            <v>41</v>
          </cell>
          <cell r="F129" t="str">
            <v>Z</v>
          </cell>
          <cell r="G129">
            <v>3</v>
          </cell>
          <cell r="H129" t="str">
            <v>C5709A-41Z-3</v>
          </cell>
          <cell r="I129">
            <v>0.69499999999999995</v>
          </cell>
          <cell r="J129">
            <v>94.06</v>
          </cell>
        </row>
        <row r="130">
          <cell r="A130" t="str">
            <v>41-4</v>
          </cell>
          <cell r="B130">
            <v>5057</v>
          </cell>
          <cell r="C130">
            <v>9</v>
          </cell>
          <cell r="D130" t="str">
            <v>A</v>
          </cell>
          <cell r="E130">
            <v>41</v>
          </cell>
          <cell r="F130" t="str">
            <v>Z</v>
          </cell>
          <cell r="G130">
            <v>4</v>
          </cell>
          <cell r="H130" t="str">
            <v>C5709A-41Z-4</v>
          </cell>
          <cell r="I130">
            <v>0.98499999999999999</v>
          </cell>
          <cell r="J130">
            <v>94.754999999999995</v>
          </cell>
        </row>
        <row r="131">
          <cell r="A131" t="str">
            <v>42-1</v>
          </cell>
          <cell r="B131">
            <v>5057</v>
          </cell>
          <cell r="C131">
            <v>9</v>
          </cell>
          <cell r="D131" t="str">
            <v>A</v>
          </cell>
          <cell r="E131">
            <v>42</v>
          </cell>
          <cell r="F131" t="str">
            <v>Z</v>
          </cell>
          <cell r="G131">
            <v>1</v>
          </cell>
          <cell r="H131" t="str">
            <v>C5709A-42Z-1</v>
          </cell>
          <cell r="I131">
            <v>0.83</v>
          </cell>
          <cell r="J131">
            <v>95.7</v>
          </cell>
        </row>
        <row r="132">
          <cell r="A132" t="str">
            <v>42-2</v>
          </cell>
          <cell r="B132">
            <v>5057</v>
          </cell>
          <cell r="C132">
            <v>9</v>
          </cell>
          <cell r="D132" t="str">
            <v>A</v>
          </cell>
          <cell r="E132">
            <v>42</v>
          </cell>
          <cell r="F132" t="str">
            <v>Z</v>
          </cell>
          <cell r="G132">
            <v>2</v>
          </cell>
          <cell r="H132" t="str">
            <v>C5709A-42Z-2</v>
          </cell>
          <cell r="I132">
            <v>0.77</v>
          </cell>
          <cell r="J132">
            <v>96.53</v>
          </cell>
        </row>
        <row r="133">
          <cell r="A133" t="str">
            <v>42-3</v>
          </cell>
          <cell r="B133">
            <v>5057</v>
          </cell>
          <cell r="C133">
            <v>9</v>
          </cell>
          <cell r="D133" t="str">
            <v>A</v>
          </cell>
          <cell r="E133">
            <v>42</v>
          </cell>
          <cell r="F133" t="str">
            <v>Z</v>
          </cell>
          <cell r="G133">
            <v>3</v>
          </cell>
          <cell r="H133" t="str">
            <v>C5709A-42Z-3</v>
          </cell>
          <cell r="I133">
            <v>0.95499999999999996</v>
          </cell>
          <cell r="J133">
            <v>97.3</v>
          </cell>
        </row>
        <row r="134">
          <cell r="A134" t="str">
            <v>42-4</v>
          </cell>
          <cell r="B134">
            <v>5057</v>
          </cell>
          <cell r="C134">
            <v>9</v>
          </cell>
          <cell r="D134" t="str">
            <v>A</v>
          </cell>
          <cell r="E134">
            <v>42</v>
          </cell>
          <cell r="F134" t="str">
            <v>Z</v>
          </cell>
          <cell r="G134">
            <v>4</v>
          </cell>
          <cell r="H134" t="str">
            <v>C5709A-42Z-4</v>
          </cell>
          <cell r="I134">
            <v>0.64</v>
          </cell>
          <cell r="J134">
            <v>98.254999999999995</v>
          </cell>
        </row>
        <row r="135">
          <cell r="A135" t="str">
            <v>43-1</v>
          </cell>
          <cell r="B135">
            <v>5057</v>
          </cell>
          <cell r="C135">
            <v>9</v>
          </cell>
          <cell r="D135" t="str">
            <v>A</v>
          </cell>
          <cell r="E135">
            <v>43</v>
          </cell>
          <cell r="F135" t="str">
            <v>Z</v>
          </cell>
          <cell r="G135">
            <v>1</v>
          </cell>
          <cell r="H135" t="str">
            <v>C5709A-43Z-1</v>
          </cell>
          <cell r="I135">
            <v>0.64</v>
          </cell>
          <cell r="J135">
            <v>98.7</v>
          </cell>
        </row>
        <row r="136">
          <cell r="A136" t="str">
            <v>43-2</v>
          </cell>
          <cell r="B136">
            <v>5057</v>
          </cell>
          <cell r="C136">
            <v>9</v>
          </cell>
          <cell r="D136" t="str">
            <v>A</v>
          </cell>
          <cell r="E136">
            <v>43</v>
          </cell>
          <cell r="F136" t="str">
            <v>Z</v>
          </cell>
          <cell r="G136">
            <v>2</v>
          </cell>
          <cell r="H136" t="str">
            <v>C5709A-43Z-2</v>
          </cell>
          <cell r="I136">
            <v>0.83</v>
          </cell>
          <cell r="J136">
            <v>99.34</v>
          </cell>
        </row>
        <row r="137">
          <cell r="A137" t="str">
            <v>43-3</v>
          </cell>
          <cell r="B137">
            <v>5057</v>
          </cell>
          <cell r="C137">
            <v>9</v>
          </cell>
          <cell r="D137" t="str">
            <v>A</v>
          </cell>
          <cell r="E137">
            <v>43</v>
          </cell>
          <cell r="F137" t="str">
            <v>Z</v>
          </cell>
          <cell r="G137">
            <v>3</v>
          </cell>
          <cell r="H137" t="str">
            <v>C5709A-43Z-3</v>
          </cell>
          <cell r="I137">
            <v>0.61</v>
          </cell>
          <cell r="J137">
            <v>100.17</v>
          </cell>
        </row>
        <row r="138">
          <cell r="A138" t="str">
            <v>43-4</v>
          </cell>
          <cell r="B138">
            <v>5057</v>
          </cell>
          <cell r="C138">
            <v>9</v>
          </cell>
          <cell r="D138" t="str">
            <v>A</v>
          </cell>
          <cell r="E138">
            <v>43</v>
          </cell>
          <cell r="F138" t="str">
            <v>Z</v>
          </cell>
          <cell r="G138">
            <v>4</v>
          </cell>
          <cell r="H138" t="str">
            <v>C5709A-43Z-4</v>
          </cell>
          <cell r="I138">
            <v>0.96499999999999997</v>
          </cell>
          <cell r="J138">
            <v>100.78</v>
          </cell>
        </row>
        <row r="139">
          <cell r="A139" t="str">
            <v>44-1</v>
          </cell>
          <cell r="B139">
            <v>5057</v>
          </cell>
          <cell r="C139">
            <v>9</v>
          </cell>
          <cell r="D139" t="str">
            <v>A</v>
          </cell>
          <cell r="E139">
            <v>44</v>
          </cell>
          <cell r="F139" t="str">
            <v>Z</v>
          </cell>
          <cell r="G139">
            <v>1</v>
          </cell>
          <cell r="H139" t="str">
            <v>C5709A-44Z-1</v>
          </cell>
          <cell r="I139">
            <v>0.95499999999999996</v>
          </cell>
          <cell r="J139">
            <v>101.7</v>
          </cell>
        </row>
        <row r="140">
          <cell r="A140" t="str">
            <v>44-2</v>
          </cell>
          <cell r="B140">
            <v>5057</v>
          </cell>
          <cell r="C140">
            <v>9</v>
          </cell>
          <cell r="D140" t="str">
            <v>A</v>
          </cell>
          <cell r="E140">
            <v>44</v>
          </cell>
          <cell r="F140" t="str">
            <v>Z</v>
          </cell>
          <cell r="G140">
            <v>2</v>
          </cell>
          <cell r="H140" t="str">
            <v>C5709A-44Z-2</v>
          </cell>
          <cell r="I140">
            <v>0.89</v>
          </cell>
          <cell r="J140">
            <v>102.655</v>
          </cell>
        </row>
        <row r="141">
          <cell r="A141" t="str">
            <v>44-3</v>
          </cell>
          <cell r="B141">
            <v>5057</v>
          </cell>
          <cell r="C141">
            <v>9</v>
          </cell>
          <cell r="D141" t="str">
            <v>A</v>
          </cell>
          <cell r="E141">
            <v>44</v>
          </cell>
          <cell r="F141" t="str">
            <v>Z</v>
          </cell>
          <cell r="G141">
            <v>3</v>
          </cell>
          <cell r="H141" t="str">
            <v>C5709A-44Z-3</v>
          </cell>
          <cell r="I141">
            <v>0.52</v>
          </cell>
          <cell r="J141">
            <v>103.545</v>
          </cell>
        </row>
        <row r="142">
          <cell r="A142" t="str">
            <v>44-4</v>
          </cell>
          <cell r="B142">
            <v>5057</v>
          </cell>
          <cell r="C142">
            <v>9</v>
          </cell>
          <cell r="D142" t="str">
            <v>A</v>
          </cell>
          <cell r="E142">
            <v>44</v>
          </cell>
          <cell r="F142" t="str">
            <v>Z</v>
          </cell>
          <cell r="G142">
            <v>4</v>
          </cell>
          <cell r="H142" t="str">
            <v>C5709A-44Z-4</v>
          </cell>
          <cell r="I142">
            <v>0.745</v>
          </cell>
          <cell r="J142">
            <v>104.065</v>
          </cell>
        </row>
        <row r="143">
          <cell r="A143" t="str">
            <v>45-1</v>
          </cell>
          <cell r="B143">
            <v>5057</v>
          </cell>
          <cell r="C143">
            <v>9</v>
          </cell>
          <cell r="D143" t="str">
            <v>A</v>
          </cell>
          <cell r="E143">
            <v>45</v>
          </cell>
          <cell r="F143" t="str">
            <v>Z</v>
          </cell>
          <cell r="G143">
            <v>1</v>
          </cell>
          <cell r="H143" t="str">
            <v>C5709A-45Z-1</v>
          </cell>
          <cell r="I143">
            <v>0.93</v>
          </cell>
          <cell r="J143">
            <v>104.7</v>
          </cell>
        </row>
        <row r="144">
          <cell r="A144" t="str">
            <v>45-2</v>
          </cell>
          <cell r="B144">
            <v>5057</v>
          </cell>
          <cell r="C144">
            <v>9</v>
          </cell>
          <cell r="D144" t="str">
            <v>A</v>
          </cell>
          <cell r="E144">
            <v>45</v>
          </cell>
          <cell r="F144" t="str">
            <v>Z</v>
          </cell>
          <cell r="G144">
            <v>2</v>
          </cell>
          <cell r="H144" t="str">
            <v>C5709A-45Z-2</v>
          </cell>
          <cell r="I144">
            <v>0.93</v>
          </cell>
          <cell r="J144">
            <v>105.63</v>
          </cell>
        </row>
        <row r="145">
          <cell r="A145" t="str">
            <v>45-3</v>
          </cell>
          <cell r="B145">
            <v>5057</v>
          </cell>
          <cell r="C145">
            <v>9</v>
          </cell>
          <cell r="D145" t="str">
            <v>A</v>
          </cell>
          <cell r="E145">
            <v>45</v>
          </cell>
          <cell r="F145" t="str">
            <v>Z</v>
          </cell>
          <cell r="G145">
            <v>3</v>
          </cell>
          <cell r="H145" t="str">
            <v>C5709A-45Z-3</v>
          </cell>
          <cell r="I145">
            <v>0.55000000000000004</v>
          </cell>
          <cell r="J145">
            <v>106.56</v>
          </cell>
        </row>
        <row r="146">
          <cell r="A146" t="str">
            <v>45-4</v>
          </cell>
          <cell r="B146">
            <v>5057</v>
          </cell>
          <cell r="C146">
            <v>9</v>
          </cell>
          <cell r="D146" t="str">
            <v>A</v>
          </cell>
          <cell r="E146">
            <v>45</v>
          </cell>
          <cell r="F146" t="str">
            <v>Z</v>
          </cell>
          <cell r="G146">
            <v>4</v>
          </cell>
          <cell r="H146" t="str">
            <v>C5709A-45Z-4</v>
          </cell>
          <cell r="I146">
            <v>0.98499999999999999</v>
          </cell>
          <cell r="J146">
            <v>107.11</v>
          </cell>
        </row>
        <row r="147">
          <cell r="A147" t="str">
            <v>46-1</v>
          </cell>
          <cell r="B147">
            <v>5057</v>
          </cell>
          <cell r="C147">
            <v>9</v>
          </cell>
          <cell r="D147" t="str">
            <v>A</v>
          </cell>
          <cell r="E147">
            <v>46</v>
          </cell>
          <cell r="F147" t="str">
            <v>Z</v>
          </cell>
          <cell r="G147">
            <v>1</v>
          </cell>
          <cell r="H147" t="str">
            <v>C5709A-46Z-1</v>
          </cell>
          <cell r="I147">
            <v>0.71</v>
          </cell>
          <cell r="J147">
            <v>107.7</v>
          </cell>
        </row>
        <row r="148">
          <cell r="A148" t="str">
            <v>46-2</v>
          </cell>
          <cell r="B148">
            <v>5057</v>
          </cell>
          <cell r="C148">
            <v>9</v>
          </cell>
          <cell r="D148" t="str">
            <v>A</v>
          </cell>
          <cell r="E148">
            <v>46</v>
          </cell>
          <cell r="F148" t="str">
            <v>Z</v>
          </cell>
          <cell r="G148">
            <v>2</v>
          </cell>
          <cell r="H148" t="str">
            <v>C5709A-46Z-2</v>
          </cell>
          <cell r="I148">
            <v>0.98</v>
          </cell>
          <cell r="J148">
            <v>108.41</v>
          </cell>
        </row>
        <row r="149">
          <cell r="A149" t="str">
            <v>46-3</v>
          </cell>
          <cell r="B149">
            <v>5057</v>
          </cell>
          <cell r="C149">
            <v>9</v>
          </cell>
          <cell r="D149" t="str">
            <v>A</v>
          </cell>
          <cell r="E149">
            <v>46</v>
          </cell>
          <cell r="F149" t="str">
            <v>Z</v>
          </cell>
          <cell r="G149">
            <v>3</v>
          </cell>
          <cell r="H149" t="str">
            <v>C5709A-46Z-3</v>
          </cell>
          <cell r="I149">
            <v>0.88</v>
          </cell>
          <cell r="J149">
            <v>109.39</v>
          </cell>
        </row>
        <row r="150">
          <cell r="A150" t="str">
            <v>46-4</v>
          </cell>
          <cell r="B150">
            <v>5057</v>
          </cell>
          <cell r="C150">
            <v>9</v>
          </cell>
          <cell r="D150" t="str">
            <v>A</v>
          </cell>
          <cell r="E150">
            <v>46</v>
          </cell>
          <cell r="F150" t="str">
            <v>Z</v>
          </cell>
          <cell r="G150">
            <v>4</v>
          </cell>
          <cell r="H150" t="str">
            <v>C5709A-46Z-4</v>
          </cell>
          <cell r="I150">
            <v>0.74</v>
          </cell>
          <cell r="J150">
            <v>110.27</v>
          </cell>
        </row>
        <row r="151">
          <cell r="A151" t="str">
            <v>47-1</v>
          </cell>
          <cell r="B151">
            <v>5057</v>
          </cell>
          <cell r="C151">
            <v>9</v>
          </cell>
          <cell r="D151" t="str">
            <v>A</v>
          </cell>
          <cell r="E151">
            <v>47</v>
          </cell>
          <cell r="F151" t="str">
            <v>Z</v>
          </cell>
          <cell r="G151">
            <v>1</v>
          </cell>
          <cell r="H151" t="str">
            <v>C5709A-47Z-1</v>
          </cell>
          <cell r="I151">
            <v>0.95499999999999996</v>
          </cell>
          <cell r="J151">
            <v>110.7</v>
          </cell>
        </row>
        <row r="152">
          <cell r="A152" t="str">
            <v>47-2</v>
          </cell>
          <cell r="B152">
            <v>5057</v>
          </cell>
          <cell r="C152">
            <v>9</v>
          </cell>
          <cell r="D152" t="str">
            <v>A</v>
          </cell>
          <cell r="E152">
            <v>47</v>
          </cell>
          <cell r="F152" t="str">
            <v>Z</v>
          </cell>
          <cell r="G152">
            <v>2</v>
          </cell>
          <cell r="H152" t="str">
            <v>C5709A-47Z-2</v>
          </cell>
          <cell r="I152">
            <v>0.81</v>
          </cell>
          <cell r="J152">
            <v>111.655</v>
          </cell>
        </row>
        <row r="153">
          <cell r="A153" t="str">
            <v>47-3</v>
          </cell>
          <cell r="B153">
            <v>5057</v>
          </cell>
          <cell r="C153">
            <v>9</v>
          </cell>
          <cell r="D153" t="str">
            <v>A</v>
          </cell>
          <cell r="E153">
            <v>47</v>
          </cell>
          <cell r="F153" t="str">
            <v>Z</v>
          </cell>
          <cell r="G153">
            <v>3</v>
          </cell>
          <cell r="H153" t="str">
            <v>C5709A-47Z-3</v>
          </cell>
          <cell r="I153">
            <v>1</v>
          </cell>
          <cell r="J153">
            <v>112.465</v>
          </cell>
        </row>
        <row r="154">
          <cell r="A154" t="str">
            <v>48-1</v>
          </cell>
          <cell r="B154">
            <v>5057</v>
          </cell>
          <cell r="C154">
            <v>9</v>
          </cell>
          <cell r="D154" t="str">
            <v>A</v>
          </cell>
          <cell r="E154">
            <v>48</v>
          </cell>
          <cell r="F154" t="str">
            <v>Z</v>
          </cell>
          <cell r="G154">
            <v>1</v>
          </cell>
          <cell r="H154" t="str">
            <v>C5709A-48Z-1</v>
          </cell>
          <cell r="I154">
            <v>0.38</v>
          </cell>
          <cell r="J154">
            <v>113.4</v>
          </cell>
        </row>
        <row r="155">
          <cell r="A155" t="str">
            <v>49-1</v>
          </cell>
          <cell r="B155">
            <v>5057</v>
          </cell>
          <cell r="C155">
            <v>9</v>
          </cell>
          <cell r="D155" t="str">
            <v>A</v>
          </cell>
          <cell r="E155">
            <v>49</v>
          </cell>
          <cell r="F155" t="str">
            <v>Z</v>
          </cell>
          <cell r="G155">
            <v>1</v>
          </cell>
          <cell r="H155" t="str">
            <v>C5709A-49Z-1</v>
          </cell>
          <cell r="I155">
            <v>0.97</v>
          </cell>
          <cell r="J155">
            <v>113.7</v>
          </cell>
        </row>
        <row r="156">
          <cell r="A156" t="str">
            <v>49-2</v>
          </cell>
          <cell r="B156">
            <v>5057</v>
          </cell>
          <cell r="C156">
            <v>9</v>
          </cell>
          <cell r="D156" t="str">
            <v>A</v>
          </cell>
          <cell r="E156">
            <v>49</v>
          </cell>
          <cell r="F156" t="str">
            <v>Z</v>
          </cell>
          <cell r="G156">
            <v>2</v>
          </cell>
          <cell r="H156" t="str">
            <v>C5709A-49Z-2</v>
          </cell>
          <cell r="I156">
            <v>0.80500000000000005</v>
          </cell>
          <cell r="J156">
            <v>114.67</v>
          </cell>
        </row>
        <row r="157">
          <cell r="A157" t="str">
            <v>49-3</v>
          </cell>
          <cell r="B157">
            <v>5057</v>
          </cell>
          <cell r="C157">
            <v>9</v>
          </cell>
          <cell r="D157" t="str">
            <v>A</v>
          </cell>
          <cell r="E157">
            <v>49</v>
          </cell>
          <cell r="F157" t="str">
            <v>Z</v>
          </cell>
          <cell r="G157">
            <v>3</v>
          </cell>
          <cell r="H157" t="str">
            <v>C5709A-49Z-3</v>
          </cell>
          <cell r="I157">
            <v>0.28499999999999998</v>
          </cell>
          <cell r="J157">
            <v>115.47499999999999</v>
          </cell>
        </row>
        <row r="158">
          <cell r="A158" t="str">
            <v>50-1</v>
          </cell>
          <cell r="B158">
            <v>5057</v>
          </cell>
          <cell r="C158">
            <v>9</v>
          </cell>
          <cell r="D158" t="str">
            <v>A</v>
          </cell>
          <cell r="E158">
            <v>50</v>
          </cell>
          <cell r="F158" t="str">
            <v>Z</v>
          </cell>
          <cell r="G158">
            <v>1</v>
          </cell>
          <cell r="H158" t="str">
            <v>C5709A-50Z-1</v>
          </cell>
          <cell r="I158">
            <v>0.37</v>
          </cell>
          <cell r="J158">
            <v>115.7</v>
          </cell>
        </row>
        <row r="159">
          <cell r="A159" t="str">
            <v>50-2</v>
          </cell>
          <cell r="B159">
            <v>5057</v>
          </cell>
          <cell r="C159">
            <v>9</v>
          </cell>
          <cell r="D159" t="str">
            <v>A</v>
          </cell>
          <cell r="E159">
            <v>50</v>
          </cell>
          <cell r="F159" t="str">
            <v>Z</v>
          </cell>
          <cell r="G159">
            <v>2</v>
          </cell>
          <cell r="H159" t="str">
            <v>C5709A-50Z-2</v>
          </cell>
          <cell r="I159">
            <v>0.78</v>
          </cell>
          <cell r="J159">
            <v>116.07</v>
          </cell>
        </row>
        <row r="160">
          <cell r="A160" t="str">
            <v>51-1</v>
          </cell>
          <cell r="B160">
            <v>5057</v>
          </cell>
          <cell r="C160">
            <v>9</v>
          </cell>
          <cell r="D160" t="str">
            <v>A</v>
          </cell>
          <cell r="E160">
            <v>51</v>
          </cell>
          <cell r="F160" t="str">
            <v>Z</v>
          </cell>
          <cell r="G160">
            <v>1</v>
          </cell>
          <cell r="H160" t="str">
            <v>C5709A-51Z-1</v>
          </cell>
          <cell r="I160">
            <v>0.435</v>
          </cell>
          <cell r="J160">
            <v>116.7</v>
          </cell>
        </row>
        <row r="161">
          <cell r="A161" t="str">
            <v>51-2</v>
          </cell>
          <cell r="B161">
            <v>5057</v>
          </cell>
          <cell r="C161">
            <v>9</v>
          </cell>
          <cell r="D161" t="str">
            <v>A</v>
          </cell>
          <cell r="E161">
            <v>51</v>
          </cell>
          <cell r="F161" t="str">
            <v>Z</v>
          </cell>
          <cell r="G161">
            <v>2</v>
          </cell>
          <cell r="H161" t="str">
            <v>C5709A-51Z-2</v>
          </cell>
          <cell r="I161">
            <v>0.97</v>
          </cell>
          <cell r="J161">
            <v>117.13500000000001</v>
          </cell>
        </row>
        <row r="162">
          <cell r="A162" t="str">
            <v>51-3</v>
          </cell>
          <cell r="B162">
            <v>5057</v>
          </cell>
          <cell r="C162">
            <v>9</v>
          </cell>
          <cell r="D162" t="str">
            <v>A</v>
          </cell>
          <cell r="E162">
            <v>51</v>
          </cell>
          <cell r="F162" t="str">
            <v>Z</v>
          </cell>
          <cell r="G162">
            <v>3</v>
          </cell>
          <cell r="H162" t="str">
            <v>C5709A-51Z-3</v>
          </cell>
          <cell r="I162">
            <v>0.64500000000000002</v>
          </cell>
          <cell r="J162">
            <v>118.105</v>
          </cell>
        </row>
        <row r="163">
          <cell r="A163" t="str">
            <v>51-4</v>
          </cell>
          <cell r="B163">
            <v>5057</v>
          </cell>
          <cell r="C163">
            <v>9</v>
          </cell>
          <cell r="D163" t="str">
            <v>A</v>
          </cell>
          <cell r="E163">
            <v>51</v>
          </cell>
          <cell r="F163" t="str">
            <v>Z</v>
          </cell>
          <cell r="G163">
            <v>4</v>
          </cell>
          <cell r="H163" t="str">
            <v>C5709A-51Z-4</v>
          </cell>
          <cell r="I163">
            <v>0.6</v>
          </cell>
          <cell r="J163">
            <v>118.75</v>
          </cell>
        </row>
        <row r="164">
          <cell r="A164" t="str">
            <v>51-5</v>
          </cell>
          <cell r="B164">
            <v>5057</v>
          </cell>
          <cell r="C164">
            <v>9</v>
          </cell>
          <cell r="D164" t="str">
            <v>A</v>
          </cell>
          <cell r="E164">
            <v>51</v>
          </cell>
          <cell r="F164" t="str">
            <v>Z</v>
          </cell>
          <cell r="G164">
            <v>5</v>
          </cell>
          <cell r="H164" t="str">
            <v>C5709A-51Z-5</v>
          </cell>
          <cell r="I164">
            <v>0.41499999999999998</v>
          </cell>
          <cell r="J164">
            <v>119.35</v>
          </cell>
        </row>
        <row r="165">
          <cell r="A165" t="str">
            <v>52-1</v>
          </cell>
          <cell r="B165">
            <v>5057</v>
          </cell>
          <cell r="C165">
            <v>9</v>
          </cell>
          <cell r="D165" t="str">
            <v>A</v>
          </cell>
          <cell r="E165">
            <v>52</v>
          </cell>
          <cell r="F165" t="str">
            <v>Z</v>
          </cell>
          <cell r="G165">
            <v>1</v>
          </cell>
          <cell r="H165" t="str">
            <v>C5709A-52Z-1</v>
          </cell>
          <cell r="I165">
            <v>0.71</v>
          </cell>
          <cell r="J165">
            <v>119.7</v>
          </cell>
        </row>
        <row r="166">
          <cell r="A166" t="str">
            <v>52-2</v>
          </cell>
          <cell r="B166">
            <v>5057</v>
          </cell>
          <cell r="C166">
            <v>9</v>
          </cell>
          <cell r="D166" t="str">
            <v>A</v>
          </cell>
          <cell r="E166">
            <v>52</v>
          </cell>
          <cell r="F166" t="str">
            <v>Z</v>
          </cell>
          <cell r="G166">
            <v>2</v>
          </cell>
          <cell r="H166" t="str">
            <v>C5709A-52Z-2</v>
          </cell>
          <cell r="I166">
            <v>0.52</v>
          </cell>
          <cell r="J166">
            <v>120.41</v>
          </cell>
        </row>
        <row r="167">
          <cell r="A167" t="str">
            <v>52-3</v>
          </cell>
          <cell r="B167">
            <v>5057</v>
          </cell>
          <cell r="C167">
            <v>9</v>
          </cell>
          <cell r="D167" t="str">
            <v>A</v>
          </cell>
          <cell r="E167">
            <v>52</v>
          </cell>
          <cell r="F167" t="str">
            <v>Z</v>
          </cell>
          <cell r="G167">
            <v>3</v>
          </cell>
          <cell r="H167" t="str">
            <v>C5709A-52Z-3</v>
          </cell>
          <cell r="I167">
            <v>0.81</v>
          </cell>
          <cell r="J167">
            <v>120.93</v>
          </cell>
        </row>
        <row r="168">
          <cell r="A168" t="str">
            <v>52-4</v>
          </cell>
          <cell r="B168">
            <v>5057</v>
          </cell>
          <cell r="C168">
            <v>9</v>
          </cell>
          <cell r="D168" t="str">
            <v>A</v>
          </cell>
          <cell r="E168">
            <v>52</v>
          </cell>
          <cell r="F168" t="str">
            <v>Z</v>
          </cell>
          <cell r="G168">
            <v>4</v>
          </cell>
          <cell r="H168" t="str">
            <v>C5709A-52Z-4</v>
          </cell>
          <cell r="I168">
            <v>0.97499999999999998</v>
          </cell>
          <cell r="J168">
            <v>121.74</v>
          </cell>
        </row>
        <row r="169">
          <cell r="A169" t="str">
            <v>53-1</v>
          </cell>
          <cell r="B169">
            <v>5057</v>
          </cell>
          <cell r="C169">
            <v>9</v>
          </cell>
          <cell r="D169" t="str">
            <v>A</v>
          </cell>
          <cell r="E169">
            <v>53</v>
          </cell>
          <cell r="F169" t="str">
            <v>Z</v>
          </cell>
          <cell r="G169">
            <v>1</v>
          </cell>
          <cell r="H169" t="str">
            <v>C5709A-53Z-1</v>
          </cell>
          <cell r="I169">
            <v>0.80500000000000005</v>
          </cell>
          <cell r="J169">
            <v>122.7</v>
          </cell>
        </row>
        <row r="170">
          <cell r="A170" t="str">
            <v>53-2</v>
          </cell>
          <cell r="B170">
            <v>5057</v>
          </cell>
          <cell r="C170">
            <v>9</v>
          </cell>
          <cell r="D170" t="str">
            <v>A</v>
          </cell>
          <cell r="E170">
            <v>53</v>
          </cell>
          <cell r="F170" t="str">
            <v>Z</v>
          </cell>
          <cell r="G170">
            <v>2</v>
          </cell>
          <cell r="H170" t="str">
            <v>C5709A-53Z-2</v>
          </cell>
          <cell r="I170">
            <v>0.79</v>
          </cell>
          <cell r="J170">
            <v>123.505</v>
          </cell>
        </row>
        <row r="171">
          <cell r="A171" t="str">
            <v>53-3</v>
          </cell>
          <cell r="B171">
            <v>5057</v>
          </cell>
          <cell r="C171">
            <v>9</v>
          </cell>
          <cell r="D171" t="str">
            <v>A</v>
          </cell>
          <cell r="E171">
            <v>53</v>
          </cell>
          <cell r="F171" t="str">
            <v>Z</v>
          </cell>
          <cell r="G171">
            <v>3</v>
          </cell>
          <cell r="H171" t="str">
            <v>C5709A-53Z-3</v>
          </cell>
          <cell r="I171">
            <v>0.83499999999999996</v>
          </cell>
          <cell r="J171">
            <v>124.295</v>
          </cell>
        </row>
        <row r="172">
          <cell r="A172" t="str">
            <v>53-4</v>
          </cell>
          <cell r="B172">
            <v>5057</v>
          </cell>
          <cell r="C172">
            <v>9</v>
          </cell>
          <cell r="D172" t="str">
            <v>A</v>
          </cell>
          <cell r="E172">
            <v>53</v>
          </cell>
          <cell r="F172" t="str">
            <v>Z</v>
          </cell>
          <cell r="G172">
            <v>4</v>
          </cell>
          <cell r="H172" t="str">
            <v>C5709A-53Z-4</v>
          </cell>
          <cell r="I172">
            <v>0.79500000000000004</v>
          </cell>
          <cell r="J172">
            <v>125.13</v>
          </cell>
        </row>
        <row r="173">
          <cell r="A173" t="str">
            <v>54-1</v>
          </cell>
          <cell r="B173">
            <v>5057</v>
          </cell>
          <cell r="C173">
            <v>9</v>
          </cell>
          <cell r="D173" t="str">
            <v>A</v>
          </cell>
          <cell r="E173">
            <v>54</v>
          </cell>
          <cell r="F173" t="str">
            <v>Z</v>
          </cell>
          <cell r="G173">
            <v>1</v>
          </cell>
          <cell r="H173" t="str">
            <v>C5709A-54Z-1</v>
          </cell>
          <cell r="I173">
            <v>0.71</v>
          </cell>
          <cell r="J173">
            <v>125.7</v>
          </cell>
        </row>
        <row r="174">
          <cell r="A174" t="str">
            <v>54-2</v>
          </cell>
          <cell r="B174">
            <v>5057</v>
          </cell>
          <cell r="C174">
            <v>9</v>
          </cell>
          <cell r="D174" t="str">
            <v>A</v>
          </cell>
          <cell r="E174">
            <v>54</v>
          </cell>
          <cell r="F174" t="str">
            <v>Z</v>
          </cell>
          <cell r="G174">
            <v>2</v>
          </cell>
          <cell r="H174" t="str">
            <v>C5709A-54Z-2</v>
          </cell>
          <cell r="I174">
            <v>0.75</v>
          </cell>
          <cell r="J174">
            <v>126.41</v>
          </cell>
        </row>
        <row r="175">
          <cell r="A175" t="str">
            <v>54-3</v>
          </cell>
          <cell r="B175">
            <v>5057</v>
          </cell>
          <cell r="C175">
            <v>9</v>
          </cell>
          <cell r="D175" t="str">
            <v>A</v>
          </cell>
          <cell r="E175">
            <v>54</v>
          </cell>
          <cell r="F175" t="str">
            <v>Z</v>
          </cell>
          <cell r="G175">
            <v>3</v>
          </cell>
          <cell r="H175" t="str">
            <v>C5709A-54Z-3</v>
          </cell>
          <cell r="I175">
            <v>0.82</v>
          </cell>
          <cell r="J175">
            <v>127.16</v>
          </cell>
        </row>
        <row r="176">
          <cell r="A176" t="str">
            <v>54-4</v>
          </cell>
          <cell r="B176">
            <v>5057</v>
          </cell>
          <cell r="C176">
            <v>9</v>
          </cell>
          <cell r="D176" t="str">
            <v>A</v>
          </cell>
          <cell r="E176">
            <v>54</v>
          </cell>
          <cell r="F176" t="str">
            <v>Z</v>
          </cell>
          <cell r="G176">
            <v>4</v>
          </cell>
          <cell r="H176" t="str">
            <v>C5709A-54Z-4</v>
          </cell>
          <cell r="I176">
            <v>0.82499999999999996</v>
          </cell>
          <cell r="J176">
            <v>127.98</v>
          </cell>
        </row>
        <row r="177">
          <cell r="A177" t="str">
            <v>55-1</v>
          </cell>
          <cell r="B177">
            <v>5057</v>
          </cell>
          <cell r="C177">
            <v>9</v>
          </cell>
          <cell r="D177" t="str">
            <v>A</v>
          </cell>
          <cell r="E177">
            <v>55</v>
          </cell>
          <cell r="F177" t="str">
            <v>Z</v>
          </cell>
          <cell r="G177">
            <v>1</v>
          </cell>
          <cell r="H177" t="str">
            <v>C5709A-55Z-1</v>
          </cell>
          <cell r="I177">
            <v>0.85499999999999998</v>
          </cell>
          <cell r="J177">
            <v>128.69999999999999</v>
          </cell>
        </row>
        <row r="178">
          <cell r="A178" t="str">
            <v>55-2</v>
          </cell>
          <cell r="B178">
            <v>5057</v>
          </cell>
          <cell r="C178">
            <v>9</v>
          </cell>
          <cell r="D178" t="str">
            <v>A</v>
          </cell>
          <cell r="E178">
            <v>55</v>
          </cell>
          <cell r="F178" t="str">
            <v>Z</v>
          </cell>
          <cell r="G178">
            <v>2</v>
          </cell>
          <cell r="H178" t="str">
            <v>C5709A-55Z-2</v>
          </cell>
          <cell r="I178">
            <v>0.54500000000000004</v>
          </cell>
          <cell r="J178">
            <v>129.55500000000001</v>
          </cell>
        </row>
        <row r="179">
          <cell r="A179" t="str">
            <v>55-3</v>
          </cell>
          <cell r="B179">
            <v>5057</v>
          </cell>
          <cell r="C179">
            <v>9</v>
          </cell>
          <cell r="D179" t="str">
            <v>A</v>
          </cell>
          <cell r="E179">
            <v>55</v>
          </cell>
          <cell r="F179" t="str">
            <v>Z</v>
          </cell>
          <cell r="G179">
            <v>3</v>
          </cell>
          <cell r="H179" t="str">
            <v>C5709A-55Z-3</v>
          </cell>
          <cell r="I179">
            <v>0.82</v>
          </cell>
          <cell r="J179">
            <v>130.1</v>
          </cell>
        </row>
        <row r="180">
          <cell r="A180" t="str">
            <v>55-4</v>
          </cell>
          <cell r="B180">
            <v>5057</v>
          </cell>
          <cell r="C180">
            <v>9</v>
          </cell>
          <cell r="D180" t="str">
            <v>A</v>
          </cell>
          <cell r="E180">
            <v>55</v>
          </cell>
          <cell r="F180" t="str">
            <v>Z</v>
          </cell>
          <cell r="G180">
            <v>4</v>
          </cell>
          <cell r="H180" t="str">
            <v>C5709A-55Z-4</v>
          </cell>
          <cell r="I180">
            <v>0.82</v>
          </cell>
          <cell r="J180">
            <v>130.91999999999999</v>
          </cell>
        </row>
        <row r="181">
          <cell r="A181" t="str">
            <v>56-1</v>
          </cell>
          <cell r="B181">
            <v>5057</v>
          </cell>
          <cell r="C181">
            <v>9</v>
          </cell>
          <cell r="D181" t="str">
            <v>A</v>
          </cell>
          <cell r="E181">
            <v>56</v>
          </cell>
          <cell r="F181" t="str">
            <v>Z</v>
          </cell>
          <cell r="G181">
            <v>1</v>
          </cell>
          <cell r="H181" t="str">
            <v>C5709A-56Z-1</v>
          </cell>
          <cell r="I181">
            <v>0.92</v>
          </cell>
          <cell r="J181">
            <v>131.69999999999999</v>
          </cell>
        </row>
        <row r="182">
          <cell r="A182" t="str">
            <v>56-2</v>
          </cell>
          <cell r="B182">
            <v>5057</v>
          </cell>
          <cell r="C182">
            <v>9</v>
          </cell>
          <cell r="D182" t="str">
            <v>A</v>
          </cell>
          <cell r="E182">
            <v>56</v>
          </cell>
          <cell r="F182" t="str">
            <v>Z</v>
          </cell>
          <cell r="G182">
            <v>2</v>
          </cell>
          <cell r="H182" t="str">
            <v>C5709A-56Z-2</v>
          </cell>
          <cell r="I182">
            <v>0.99</v>
          </cell>
          <cell r="J182">
            <v>132.62</v>
          </cell>
        </row>
        <row r="183">
          <cell r="A183" t="str">
            <v>56-3</v>
          </cell>
          <cell r="B183">
            <v>5057</v>
          </cell>
          <cell r="C183">
            <v>9</v>
          </cell>
          <cell r="D183" t="str">
            <v>A</v>
          </cell>
          <cell r="E183">
            <v>56</v>
          </cell>
          <cell r="F183" t="str">
            <v>Z</v>
          </cell>
          <cell r="G183">
            <v>3</v>
          </cell>
          <cell r="H183" t="str">
            <v>C5709A-56Z-3</v>
          </cell>
          <cell r="I183">
            <v>0.86</v>
          </cell>
          <cell r="J183">
            <v>133.61000000000001</v>
          </cell>
        </row>
        <row r="184">
          <cell r="A184" t="str">
            <v>56-4</v>
          </cell>
          <cell r="B184">
            <v>5057</v>
          </cell>
          <cell r="C184">
            <v>9</v>
          </cell>
          <cell r="D184" t="str">
            <v>A</v>
          </cell>
          <cell r="E184">
            <v>56</v>
          </cell>
          <cell r="F184" t="str">
            <v>Z</v>
          </cell>
          <cell r="G184">
            <v>4</v>
          </cell>
          <cell r="H184" t="str">
            <v>C5709A-56Z-4</v>
          </cell>
          <cell r="I184">
            <v>0.54500000000000004</v>
          </cell>
          <cell r="J184">
            <v>134.47</v>
          </cell>
        </row>
        <row r="185">
          <cell r="A185" t="str">
            <v>57-1</v>
          </cell>
          <cell r="B185">
            <v>5057</v>
          </cell>
          <cell r="C185">
            <v>9</v>
          </cell>
          <cell r="D185" t="str">
            <v>A</v>
          </cell>
          <cell r="E185">
            <v>57</v>
          </cell>
          <cell r="F185" t="str">
            <v>Z</v>
          </cell>
          <cell r="G185">
            <v>1</v>
          </cell>
          <cell r="H185" t="str">
            <v>C5709A-57Z-1</v>
          </cell>
          <cell r="I185">
            <v>0.64</v>
          </cell>
          <cell r="J185">
            <v>134.69999999999999</v>
          </cell>
        </row>
        <row r="186">
          <cell r="A186" t="str">
            <v>57-2</v>
          </cell>
          <cell r="B186">
            <v>5057</v>
          </cell>
          <cell r="C186">
            <v>9</v>
          </cell>
          <cell r="D186" t="str">
            <v>A</v>
          </cell>
          <cell r="E186">
            <v>57</v>
          </cell>
          <cell r="F186" t="str">
            <v>Z</v>
          </cell>
          <cell r="G186">
            <v>2</v>
          </cell>
          <cell r="H186" t="str">
            <v>C5709A-57Z-2</v>
          </cell>
          <cell r="I186">
            <v>0.745</v>
          </cell>
          <cell r="J186">
            <v>135.34</v>
          </cell>
        </row>
        <row r="187">
          <cell r="A187" t="str">
            <v>57-3</v>
          </cell>
          <cell r="B187">
            <v>5057</v>
          </cell>
          <cell r="C187">
            <v>9</v>
          </cell>
          <cell r="D187" t="str">
            <v>A</v>
          </cell>
          <cell r="E187">
            <v>57</v>
          </cell>
          <cell r="F187" t="str">
            <v>Z</v>
          </cell>
          <cell r="G187">
            <v>3</v>
          </cell>
          <cell r="H187" t="str">
            <v>C5709A-57Z-3</v>
          </cell>
          <cell r="I187">
            <v>0.82499999999999996</v>
          </cell>
          <cell r="J187">
            <v>136.08500000000001</v>
          </cell>
        </row>
        <row r="188">
          <cell r="A188" t="str">
            <v>57-4</v>
          </cell>
          <cell r="B188">
            <v>5057</v>
          </cell>
          <cell r="C188">
            <v>9</v>
          </cell>
          <cell r="D188" t="str">
            <v>A</v>
          </cell>
          <cell r="E188">
            <v>57</v>
          </cell>
          <cell r="F188" t="str">
            <v>Z</v>
          </cell>
          <cell r="G188">
            <v>4</v>
          </cell>
          <cell r="H188" t="str">
            <v>C5709A-57Z-4</v>
          </cell>
          <cell r="I188">
            <v>0.79</v>
          </cell>
          <cell r="J188">
            <v>136.91</v>
          </cell>
        </row>
        <row r="189">
          <cell r="A189" t="str">
            <v>58-1</v>
          </cell>
          <cell r="B189">
            <v>5057</v>
          </cell>
          <cell r="C189">
            <v>9</v>
          </cell>
          <cell r="D189" t="str">
            <v>A</v>
          </cell>
          <cell r="E189">
            <v>58</v>
          </cell>
          <cell r="F189" t="str">
            <v>Z</v>
          </cell>
          <cell r="G189">
            <v>1</v>
          </cell>
          <cell r="H189" t="str">
            <v>C5709A-58Z-1</v>
          </cell>
          <cell r="I189">
            <v>0.80500000000000005</v>
          </cell>
          <cell r="J189">
            <v>137.69999999999999</v>
          </cell>
        </row>
        <row r="190">
          <cell r="A190" t="str">
            <v>58-2</v>
          </cell>
          <cell r="B190">
            <v>5057</v>
          </cell>
          <cell r="C190">
            <v>9</v>
          </cell>
          <cell r="D190" t="str">
            <v>A</v>
          </cell>
          <cell r="E190">
            <v>58</v>
          </cell>
          <cell r="F190" t="str">
            <v>Z</v>
          </cell>
          <cell r="G190">
            <v>2</v>
          </cell>
          <cell r="H190" t="str">
            <v>C5709A-58Z-2</v>
          </cell>
          <cell r="I190">
            <v>0.82</v>
          </cell>
          <cell r="J190">
            <v>138.505</v>
          </cell>
        </row>
        <row r="191">
          <cell r="A191" t="str">
            <v>58-3</v>
          </cell>
          <cell r="B191">
            <v>5057</v>
          </cell>
          <cell r="C191">
            <v>9</v>
          </cell>
          <cell r="D191" t="str">
            <v>A</v>
          </cell>
          <cell r="E191">
            <v>58</v>
          </cell>
          <cell r="F191" t="str">
            <v>Z</v>
          </cell>
          <cell r="G191">
            <v>3</v>
          </cell>
          <cell r="H191" t="str">
            <v>C5709A-58Z-3</v>
          </cell>
          <cell r="I191">
            <v>0.94499999999999995</v>
          </cell>
          <cell r="J191">
            <v>139.32499999999999</v>
          </cell>
        </row>
        <row r="192">
          <cell r="A192" t="str">
            <v>58-4</v>
          </cell>
          <cell r="B192">
            <v>5057</v>
          </cell>
          <cell r="C192">
            <v>9</v>
          </cell>
          <cell r="D192" t="str">
            <v>A</v>
          </cell>
          <cell r="E192">
            <v>58</v>
          </cell>
          <cell r="F192" t="str">
            <v>Z</v>
          </cell>
          <cell r="G192">
            <v>4</v>
          </cell>
          <cell r="H192" t="str">
            <v>C5709A-58Z-4</v>
          </cell>
          <cell r="I192">
            <v>0.45</v>
          </cell>
          <cell r="J192">
            <v>140.27000000000001</v>
          </cell>
        </row>
        <row r="193">
          <cell r="A193" t="str">
            <v>59-1</v>
          </cell>
          <cell r="B193">
            <v>5057</v>
          </cell>
          <cell r="C193">
            <v>9</v>
          </cell>
          <cell r="D193" t="str">
            <v>A</v>
          </cell>
          <cell r="E193">
            <v>59</v>
          </cell>
          <cell r="F193" t="str">
            <v>Z</v>
          </cell>
          <cell r="G193">
            <v>1</v>
          </cell>
          <cell r="H193" t="str">
            <v>C5709A-59Z-1</v>
          </cell>
          <cell r="I193">
            <v>0.73</v>
          </cell>
          <cell r="J193">
            <v>140.69999999999999</v>
          </cell>
        </row>
        <row r="194">
          <cell r="A194" t="str">
            <v>59-2</v>
          </cell>
          <cell r="B194">
            <v>5057</v>
          </cell>
          <cell r="C194">
            <v>9</v>
          </cell>
          <cell r="D194" t="str">
            <v>A</v>
          </cell>
          <cell r="E194">
            <v>59</v>
          </cell>
          <cell r="F194" t="str">
            <v>Z</v>
          </cell>
          <cell r="G194">
            <v>2</v>
          </cell>
          <cell r="H194" t="str">
            <v>C5709A-59Z-2</v>
          </cell>
          <cell r="I194">
            <v>0.91</v>
          </cell>
          <cell r="J194">
            <v>141.43</v>
          </cell>
        </row>
        <row r="195">
          <cell r="A195" t="str">
            <v>59-3</v>
          </cell>
          <cell r="B195">
            <v>5057</v>
          </cell>
          <cell r="C195">
            <v>9</v>
          </cell>
          <cell r="D195" t="str">
            <v>A</v>
          </cell>
          <cell r="E195">
            <v>59</v>
          </cell>
          <cell r="F195" t="str">
            <v>Z</v>
          </cell>
          <cell r="G195">
            <v>3</v>
          </cell>
          <cell r="H195" t="str">
            <v>C5709A-59Z-3</v>
          </cell>
          <cell r="I195">
            <v>0.8</v>
          </cell>
          <cell r="J195">
            <v>142.34</v>
          </cell>
        </row>
        <row r="196">
          <cell r="A196" t="str">
            <v>59-4</v>
          </cell>
          <cell r="B196">
            <v>5057</v>
          </cell>
          <cell r="C196">
            <v>9</v>
          </cell>
          <cell r="D196" t="str">
            <v>A</v>
          </cell>
          <cell r="E196">
            <v>59</v>
          </cell>
          <cell r="F196" t="str">
            <v>Z</v>
          </cell>
          <cell r="G196">
            <v>4</v>
          </cell>
          <cell r="H196" t="str">
            <v>C5709A-59Z-4</v>
          </cell>
          <cell r="I196">
            <v>0.65</v>
          </cell>
          <cell r="J196">
            <v>143.13999999999999</v>
          </cell>
        </row>
        <row r="197">
          <cell r="A197" t="str">
            <v>60-1</v>
          </cell>
          <cell r="B197">
            <v>5057</v>
          </cell>
          <cell r="C197">
            <v>9</v>
          </cell>
          <cell r="D197" t="str">
            <v>A</v>
          </cell>
          <cell r="E197">
            <v>60</v>
          </cell>
          <cell r="F197" t="str">
            <v>Z</v>
          </cell>
          <cell r="G197">
            <v>1</v>
          </cell>
          <cell r="H197" t="str">
            <v>C5709A-60Z-1</v>
          </cell>
          <cell r="I197">
            <v>0.73</v>
          </cell>
          <cell r="J197">
            <v>143.69999999999999</v>
          </cell>
        </row>
        <row r="198">
          <cell r="A198" t="str">
            <v>60-2</v>
          </cell>
          <cell r="B198">
            <v>5057</v>
          </cell>
          <cell r="C198">
            <v>9</v>
          </cell>
          <cell r="D198" t="str">
            <v>A</v>
          </cell>
          <cell r="E198">
            <v>60</v>
          </cell>
          <cell r="F198" t="str">
            <v>Z</v>
          </cell>
          <cell r="G198">
            <v>2</v>
          </cell>
          <cell r="H198" t="str">
            <v>C5709A-60Z-2</v>
          </cell>
          <cell r="I198">
            <v>0.625</v>
          </cell>
          <cell r="J198">
            <v>144.43</v>
          </cell>
        </row>
        <row r="199">
          <cell r="A199" t="str">
            <v>60-3</v>
          </cell>
          <cell r="B199">
            <v>5057</v>
          </cell>
          <cell r="C199">
            <v>9</v>
          </cell>
          <cell r="D199" t="str">
            <v>A</v>
          </cell>
          <cell r="E199">
            <v>60</v>
          </cell>
          <cell r="F199" t="str">
            <v>Z</v>
          </cell>
          <cell r="G199">
            <v>3</v>
          </cell>
          <cell r="H199" t="str">
            <v>C5709A-60Z-3</v>
          </cell>
          <cell r="I199">
            <v>0.93500000000000005</v>
          </cell>
          <cell r="J199">
            <v>145.05500000000001</v>
          </cell>
        </row>
        <row r="200">
          <cell r="A200" t="str">
            <v>60-4</v>
          </cell>
          <cell r="B200">
            <v>5057</v>
          </cell>
          <cell r="C200">
            <v>9</v>
          </cell>
          <cell r="D200" t="str">
            <v>A</v>
          </cell>
          <cell r="E200">
            <v>60</v>
          </cell>
          <cell r="F200" t="str">
            <v>Z</v>
          </cell>
          <cell r="G200">
            <v>4</v>
          </cell>
          <cell r="H200" t="str">
            <v>C5709A-60Z-4</v>
          </cell>
          <cell r="I200">
            <v>0.93</v>
          </cell>
          <cell r="J200">
            <v>145.99</v>
          </cell>
        </row>
        <row r="201">
          <cell r="A201" t="str">
            <v>61-1</v>
          </cell>
          <cell r="B201">
            <v>5057</v>
          </cell>
          <cell r="C201">
            <v>9</v>
          </cell>
          <cell r="D201" t="str">
            <v>A</v>
          </cell>
          <cell r="E201">
            <v>61</v>
          </cell>
          <cell r="F201" t="str">
            <v>Z</v>
          </cell>
          <cell r="G201">
            <v>1</v>
          </cell>
          <cell r="H201" t="str">
            <v>C5709A-61Z-1</v>
          </cell>
          <cell r="I201">
            <v>0.95</v>
          </cell>
          <cell r="J201">
            <v>146.69999999999999</v>
          </cell>
        </row>
        <row r="202">
          <cell r="A202" t="str">
            <v>61-2</v>
          </cell>
          <cell r="B202">
            <v>5057</v>
          </cell>
          <cell r="C202">
            <v>9</v>
          </cell>
          <cell r="D202" t="str">
            <v>A</v>
          </cell>
          <cell r="E202">
            <v>61</v>
          </cell>
          <cell r="F202" t="str">
            <v>Z</v>
          </cell>
          <cell r="G202">
            <v>2</v>
          </cell>
          <cell r="H202" t="str">
            <v>C5709A-61Z-2</v>
          </cell>
          <cell r="I202">
            <v>0.44500000000000001</v>
          </cell>
          <cell r="J202">
            <v>147.65</v>
          </cell>
        </row>
        <row r="203">
          <cell r="A203" t="str">
            <v>61-3</v>
          </cell>
          <cell r="B203">
            <v>5057</v>
          </cell>
          <cell r="C203">
            <v>9</v>
          </cell>
          <cell r="D203" t="str">
            <v>A</v>
          </cell>
          <cell r="E203">
            <v>61</v>
          </cell>
          <cell r="F203" t="str">
            <v>Z</v>
          </cell>
          <cell r="G203">
            <v>3</v>
          </cell>
          <cell r="H203" t="str">
            <v>C5709A-61Z-3</v>
          </cell>
          <cell r="I203">
            <v>0.81499999999999995</v>
          </cell>
          <cell r="J203">
            <v>148.095</v>
          </cell>
        </row>
        <row r="204">
          <cell r="A204" t="str">
            <v>61-4</v>
          </cell>
          <cell r="B204">
            <v>5057</v>
          </cell>
          <cell r="C204">
            <v>9</v>
          </cell>
          <cell r="D204" t="str">
            <v>A</v>
          </cell>
          <cell r="E204">
            <v>61</v>
          </cell>
          <cell r="F204" t="str">
            <v>Z</v>
          </cell>
          <cell r="G204">
            <v>4</v>
          </cell>
          <cell r="H204" t="str">
            <v>C5709A-61Z-4</v>
          </cell>
          <cell r="I204">
            <v>0.88500000000000001</v>
          </cell>
          <cell r="J204">
            <v>148.91</v>
          </cell>
        </row>
        <row r="205">
          <cell r="A205" t="str">
            <v>62-1</v>
          </cell>
          <cell r="B205">
            <v>5057</v>
          </cell>
          <cell r="C205">
            <v>9</v>
          </cell>
          <cell r="D205" t="str">
            <v>A</v>
          </cell>
          <cell r="E205">
            <v>62</v>
          </cell>
          <cell r="F205" t="str">
            <v>Z</v>
          </cell>
          <cell r="G205">
            <v>1</v>
          </cell>
          <cell r="H205" t="str">
            <v>C5709A-62Z-1</v>
          </cell>
          <cell r="I205">
            <v>0.91500000000000004</v>
          </cell>
          <cell r="J205">
            <v>149.69999999999999</v>
          </cell>
        </row>
        <row r="206">
          <cell r="A206" t="str">
            <v>62-2</v>
          </cell>
          <cell r="B206">
            <v>5057</v>
          </cell>
          <cell r="C206">
            <v>9</v>
          </cell>
          <cell r="D206" t="str">
            <v>A</v>
          </cell>
          <cell r="E206">
            <v>62</v>
          </cell>
          <cell r="F206" t="str">
            <v>Z</v>
          </cell>
          <cell r="G206">
            <v>2</v>
          </cell>
          <cell r="H206" t="str">
            <v>C5709A-62Z-2</v>
          </cell>
          <cell r="I206">
            <v>0.97</v>
          </cell>
          <cell r="J206">
            <v>150.61500000000001</v>
          </cell>
        </row>
        <row r="207">
          <cell r="A207" t="str">
            <v>62-3</v>
          </cell>
          <cell r="B207">
            <v>5057</v>
          </cell>
          <cell r="C207">
            <v>9</v>
          </cell>
          <cell r="D207" t="str">
            <v>A</v>
          </cell>
          <cell r="E207">
            <v>62</v>
          </cell>
          <cell r="F207" t="str">
            <v>Z</v>
          </cell>
          <cell r="G207">
            <v>3</v>
          </cell>
          <cell r="H207" t="str">
            <v>C5709A-62Z-3</v>
          </cell>
          <cell r="I207">
            <v>0.61</v>
          </cell>
          <cell r="J207">
            <v>151.58500000000001</v>
          </cell>
        </row>
        <row r="208">
          <cell r="A208" t="str">
            <v>62-4</v>
          </cell>
          <cell r="B208">
            <v>5057</v>
          </cell>
          <cell r="C208">
            <v>9</v>
          </cell>
          <cell r="D208" t="str">
            <v>A</v>
          </cell>
          <cell r="E208">
            <v>62</v>
          </cell>
          <cell r="F208" t="str">
            <v>Z</v>
          </cell>
          <cell r="G208">
            <v>4</v>
          </cell>
          <cell r="H208" t="str">
            <v>C5709A-62Z-4</v>
          </cell>
          <cell r="I208">
            <v>0.47</v>
          </cell>
          <cell r="J208">
            <v>152.19499999999999</v>
          </cell>
        </row>
        <row r="209">
          <cell r="A209" t="str">
            <v>63-1</v>
          </cell>
          <cell r="B209">
            <v>5057</v>
          </cell>
          <cell r="C209">
            <v>9</v>
          </cell>
          <cell r="D209" t="str">
            <v>A</v>
          </cell>
          <cell r="E209">
            <v>63</v>
          </cell>
          <cell r="F209" t="str">
            <v>Z</v>
          </cell>
          <cell r="G209">
            <v>1</v>
          </cell>
          <cell r="H209" t="str">
            <v>C5709A-64Z-1</v>
          </cell>
          <cell r="I209">
            <v>0.78500000000000003</v>
          </cell>
          <cell r="J209">
            <v>152.69999999999999</v>
          </cell>
        </row>
        <row r="210">
          <cell r="A210" t="str">
            <v>64-1</v>
          </cell>
          <cell r="B210">
            <v>5057</v>
          </cell>
          <cell r="C210">
            <v>9</v>
          </cell>
          <cell r="D210" t="str">
            <v>A</v>
          </cell>
          <cell r="E210">
            <v>64</v>
          </cell>
          <cell r="F210" t="str">
            <v>Z</v>
          </cell>
          <cell r="G210">
            <v>1</v>
          </cell>
          <cell r="H210" t="str">
            <v>C5709A-63Z-1</v>
          </cell>
          <cell r="I210">
            <v>0.105</v>
          </cell>
          <cell r="J210">
            <v>152.69999999999999</v>
          </cell>
        </row>
        <row r="211">
          <cell r="A211" t="str">
            <v>64-2</v>
          </cell>
          <cell r="B211">
            <v>5057</v>
          </cell>
          <cell r="C211">
            <v>9</v>
          </cell>
          <cell r="D211" t="str">
            <v>A</v>
          </cell>
          <cell r="E211">
            <v>64</v>
          </cell>
          <cell r="F211" t="str">
            <v>Z</v>
          </cell>
          <cell r="G211">
            <v>2</v>
          </cell>
          <cell r="H211" t="str">
            <v>C5709A-64Z-2</v>
          </cell>
          <cell r="I211">
            <v>0.56499999999999995</v>
          </cell>
          <cell r="J211">
            <v>153.48500000000001</v>
          </cell>
        </row>
        <row r="212">
          <cell r="A212" t="str">
            <v>64-3</v>
          </cell>
          <cell r="B212">
            <v>5057</v>
          </cell>
          <cell r="C212">
            <v>9</v>
          </cell>
          <cell r="D212" t="str">
            <v>A</v>
          </cell>
          <cell r="E212">
            <v>64</v>
          </cell>
          <cell r="F212" t="str">
            <v>Z</v>
          </cell>
          <cell r="G212">
            <v>3</v>
          </cell>
          <cell r="H212" t="str">
            <v>C5709A-64Z-3</v>
          </cell>
          <cell r="I212">
            <v>0.53</v>
          </cell>
          <cell r="J212">
            <v>154.05000000000001</v>
          </cell>
        </row>
        <row r="213">
          <cell r="A213" t="str">
            <v>64-4</v>
          </cell>
          <cell r="B213">
            <v>5057</v>
          </cell>
          <cell r="C213">
            <v>9</v>
          </cell>
          <cell r="D213" t="str">
            <v>A</v>
          </cell>
          <cell r="E213">
            <v>64</v>
          </cell>
          <cell r="F213" t="str">
            <v>Z</v>
          </cell>
          <cell r="G213">
            <v>4</v>
          </cell>
          <cell r="H213" t="str">
            <v>C5709A-64Z-4</v>
          </cell>
          <cell r="I213">
            <v>0.51</v>
          </cell>
          <cell r="J213">
            <v>154.58000000000001</v>
          </cell>
        </row>
        <row r="214">
          <cell r="A214" t="str">
            <v>64-5</v>
          </cell>
          <cell r="B214">
            <v>5057</v>
          </cell>
          <cell r="C214">
            <v>9</v>
          </cell>
          <cell r="D214" t="str">
            <v>A</v>
          </cell>
          <cell r="E214">
            <v>64</v>
          </cell>
          <cell r="F214" t="str">
            <v>Z</v>
          </cell>
          <cell r="G214">
            <v>5</v>
          </cell>
          <cell r="H214" t="str">
            <v>C5709A-64Z-5</v>
          </cell>
          <cell r="I214">
            <v>0.63</v>
          </cell>
          <cell r="J214">
            <v>155.09</v>
          </cell>
        </row>
        <row r="215">
          <cell r="A215" t="str">
            <v>65-1</v>
          </cell>
          <cell r="B215">
            <v>5057</v>
          </cell>
          <cell r="C215">
            <v>9</v>
          </cell>
          <cell r="D215" t="str">
            <v>A</v>
          </cell>
          <cell r="E215">
            <v>65</v>
          </cell>
          <cell r="F215" t="str">
            <v>Z</v>
          </cell>
          <cell r="G215">
            <v>1</v>
          </cell>
          <cell r="H215" t="str">
            <v>C5709A-65Z-1</v>
          </cell>
          <cell r="I215">
            <v>0.95499999999999996</v>
          </cell>
          <cell r="J215">
            <v>155.69999999999999</v>
          </cell>
        </row>
        <row r="216">
          <cell r="A216" t="str">
            <v>65-2</v>
          </cell>
          <cell r="B216">
            <v>5057</v>
          </cell>
          <cell r="C216">
            <v>9</v>
          </cell>
          <cell r="D216" t="str">
            <v>A</v>
          </cell>
          <cell r="E216">
            <v>65</v>
          </cell>
          <cell r="F216" t="str">
            <v>Z</v>
          </cell>
          <cell r="G216">
            <v>2</v>
          </cell>
          <cell r="H216" t="str">
            <v>C5709A-65Z-2</v>
          </cell>
          <cell r="I216">
            <v>0.63500000000000001</v>
          </cell>
          <cell r="J216">
            <v>156.655</v>
          </cell>
        </row>
        <row r="217">
          <cell r="A217" t="str">
            <v>65-3</v>
          </cell>
          <cell r="B217">
            <v>5057</v>
          </cell>
          <cell r="C217">
            <v>9</v>
          </cell>
          <cell r="D217" t="str">
            <v>A</v>
          </cell>
          <cell r="E217">
            <v>65</v>
          </cell>
          <cell r="F217" t="str">
            <v>Z</v>
          </cell>
          <cell r="G217">
            <v>3</v>
          </cell>
          <cell r="H217" t="str">
            <v>C5709A-65Z-3</v>
          </cell>
          <cell r="I217">
            <v>0.82</v>
          </cell>
          <cell r="J217">
            <v>157.29</v>
          </cell>
        </row>
        <row r="218">
          <cell r="A218" t="str">
            <v>65-4</v>
          </cell>
          <cell r="B218">
            <v>5057</v>
          </cell>
          <cell r="C218">
            <v>9</v>
          </cell>
          <cell r="D218" t="str">
            <v>A</v>
          </cell>
          <cell r="E218">
            <v>65</v>
          </cell>
          <cell r="F218" t="str">
            <v>Z</v>
          </cell>
          <cell r="G218">
            <v>4</v>
          </cell>
          <cell r="H218" t="str">
            <v>C5709A-65Z-4</v>
          </cell>
          <cell r="I218">
            <v>0.73</v>
          </cell>
          <cell r="J218">
            <v>158.11000000000001</v>
          </cell>
        </row>
        <row r="219">
          <cell r="A219" t="str">
            <v>66-1</v>
          </cell>
          <cell r="B219">
            <v>5057</v>
          </cell>
          <cell r="C219">
            <v>9</v>
          </cell>
          <cell r="D219" t="str">
            <v>A</v>
          </cell>
          <cell r="E219">
            <v>66</v>
          </cell>
          <cell r="F219" t="str">
            <v>Z</v>
          </cell>
          <cell r="G219">
            <v>1</v>
          </cell>
          <cell r="H219" t="str">
            <v>C5709A-66Z-1</v>
          </cell>
          <cell r="I219">
            <v>0.56000000000000005</v>
          </cell>
          <cell r="J219">
            <v>158.69999999999999</v>
          </cell>
        </row>
        <row r="220">
          <cell r="A220" t="str">
            <v>66-2</v>
          </cell>
          <cell r="B220">
            <v>5057</v>
          </cell>
          <cell r="C220">
            <v>9</v>
          </cell>
          <cell r="D220" t="str">
            <v>A</v>
          </cell>
          <cell r="E220">
            <v>66</v>
          </cell>
          <cell r="F220" t="str">
            <v>Z</v>
          </cell>
          <cell r="G220">
            <v>2</v>
          </cell>
          <cell r="H220" t="str">
            <v>C5709A-66Z-2</v>
          </cell>
          <cell r="I220">
            <v>0.84</v>
          </cell>
          <cell r="J220">
            <v>159.26</v>
          </cell>
        </row>
        <row r="221">
          <cell r="A221" t="str">
            <v>66-3</v>
          </cell>
          <cell r="B221">
            <v>5057</v>
          </cell>
          <cell r="C221">
            <v>9</v>
          </cell>
          <cell r="D221" t="str">
            <v>A</v>
          </cell>
          <cell r="E221">
            <v>66</v>
          </cell>
          <cell r="F221" t="str">
            <v>Z</v>
          </cell>
          <cell r="G221">
            <v>3</v>
          </cell>
          <cell r="H221" t="str">
            <v>C5709A-66Z-3</v>
          </cell>
          <cell r="I221">
            <v>0.98499999999999999</v>
          </cell>
          <cell r="J221">
            <v>160.1</v>
          </cell>
        </row>
        <row r="222">
          <cell r="A222" t="str">
            <v>66-4</v>
          </cell>
          <cell r="B222">
            <v>5057</v>
          </cell>
          <cell r="C222">
            <v>9</v>
          </cell>
          <cell r="D222" t="str">
            <v>A</v>
          </cell>
          <cell r="E222">
            <v>66</v>
          </cell>
          <cell r="F222" t="str">
            <v>Z</v>
          </cell>
          <cell r="G222">
            <v>4</v>
          </cell>
          <cell r="H222" t="str">
            <v>C5709A-66Z-4</v>
          </cell>
          <cell r="I222">
            <v>0.71499999999999997</v>
          </cell>
          <cell r="J222">
            <v>161.08500000000001</v>
          </cell>
        </row>
        <row r="223">
          <cell r="A223" t="str">
            <v>67-1</v>
          </cell>
          <cell r="B223">
            <v>5057</v>
          </cell>
          <cell r="C223">
            <v>9</v>
          </cell>
          <cell r="D223" t="str">
            <v>A</v>
          </cell>
          <cell r="E223">
            <v>67</v>
          </cell>
          <cell r="F223" t="str">
            <v>Z</v>
          </cell>
          <cell r="G223">
            <v>1</v>
          </cell>
          <cell r="H223" t="str">
            <v>C5709A-67Z-1</v>
          </cell>
          <cell r="I223">
            <v>0.85</v>
          </cell>
          <cell r="J223">
            <v>161.69999999999999</v>
          </cell>
        </row>
        <row r="224">
          <cell r="A224" t="str">
            <v>67-2</v>
          </cell>
          <cell r="B224">
            <v>5057</v>
          </cell>
          <cell r="C224">
            <v>9</v>
          </cell>
          <cell r="D224" t="str">
            <v>A</v>
          </cell>
          <cell r="E224">
            <v>67</v>
          </cell>
          <cell r="F224" t="str">
            <v>Z</v>
          </cell>
          <cell r="G224">
            <v>2</v>
          </cell>
          <cell r="H224" t="str">
            <v>C5709A-67Z-2</v>
          </cell>
          <cell r="I224">
            <v>0.88</v>
          </cell>
          <cell r="J224">
            <v>162.55000000000001</v>
          </cell>
        </row>
        <row r="225">
          <cell r="A225" t="str">
            <v>67-3</v>
          </cell>
          <cell r="B225">
            <v>5057</v>
          </cell>
          <cell r="C225">
            <v>9</v>
          </cell>
          <cell r="D225" t="str">
            <v>A</v>
          </cell>
          <cell r="E225">
            <v>67</v>
          </cell>
          <cell r="F225" t="str">
            <v>Z</v>
          </cell>
          <cell r="G225">
            <v>3</v>
          </cell>
          <cell r="H225" t="str">
            <v>C5709A-67Z-3</v>
          </cell>
          <cell r="I225">
            <v>0.83</v>
          </cell>
          <cell r="J225">
            <v>163.43</v>
          </cell>
        </row>
        <row r="226">
          <cell r="A226" t="str">
            <v>67-4</v>
          </cell>
          <cell r="B226">
            <v>5057</v>
          </cell>
          <cell r="C226">
            <v>9</v>
          </cell>
          <cell r="D226" t="str">
            <v>A</v>
          </cell>
          <cell r="E226">
            <v>67</v>
          </cell>
          <cell r="F226" t="str">
            <v>Z</v>
          </cell>
          <cell r="G226">
            <v>4</v>
          </cell>
          <cell r="H226" t="str">
            <v>C5709A-67Z-4</v>
          </cell>
          <cell r="I226">
            <v>0.39500000000000002</v>
          </cell>
          <cell r="J226">
            <v>164.26</v>
          </cell>
        </row>
        <row r="227">
          <cell r="A227" t="str">
            <v>68-1</v>
          </cell>
          <cell r="B227">
            <v>5057</v>
          </cell>
          <cell r="C227">
            <v>9</v>
          </cell>
          <cell r="D227" t="str">
            <v>A</v>
          </cell>
          <cell r="E227">
            <v>68</v>
          </cell>
          <cell r="F227" t="str">
            <v>Z</v>
          </cell>
          <cell r="G227">
            <v>1</v>
          </cell>
          <cell r="H227" t="str">
            <v>C5709A-68Z-1</v>
          </cell>
          <cell r="I227">
            <v>0.80500000000000005</v>
          </cell>
          <cell r="J227">
            <v>164.7</v>
          </cell>
        </row>
        <row r="228">
          <cell r="A228" t="str">
            <v>68-2</v>
          </cell>
          <cell r="B228">
            <v>5057</v>
          </cell>
          <cell r="C228">
            <v>9</v>
          </cell>
          <cell r="D228" t="str">
            <v>A</v>
          </cell>
          <cell r="E228">
            <v>68</v>
          </cell>
          <cell r="F228" t="str">
            <v>Z</v>
          </cell>
          <cell r="G228">
            <v>2</v>
          </cell>
          <cell r="H228" t="str">
            <v>C5709A-68Z-2</v>
          </cell>
          <cell r="I228">
            <v>0.76</v>
          </cell>
          <cell r="J228">
            <v>165.505</v>
          </cell>
        </row>
        <row r="229">
          <cell r="A229" t="str">
            <v>68-3</v>
          </cell>
          <cell r="B229">
            <v>5057</v>
          </cell>
          <cell r="C229">
            <v>9</v>
          </cell>
          <cell r="D229" t="str">
            <v>A</v>
          </cell>
          <cell r="E229">
            <v>68</v>
          </cell>
          <cell r="F229" t="str">
            <v>Z</v>
          </cell>
          <cell r="G229">
            <v>3</v>
          </cell>
          <cell r="H229" t="str">
            <v>C5709A-68Z-3</v>
          </cell>
          <cell r="I229">
            <v>0.74</v>
          </cell>
          <cell r="J229">
            <v>166.26499999999999</v>
          </cell>
        </row>
        <row r="230">
          <cell r="A230" t="str">
            <v>68-4</v>
          </cell>
          <cell r="B230">
            <v>5057</v>
          </cell>
          <cell r="C230">
            <v>9</v>
          </cell>
          <cell r="D230" t="str">
            <v>A</v>
          </cell>
          <cell r="E230">
            <v>68</v>
          </cell>
          <cell r="F230" t="str">
            <v>Z</v>
          </cell>
          <cell r="G230">
            <v>4</v>
          </cell>
          <cell r="H230" t="str">
            <v>C5709A-68Z-4</v>
          </cell>
          <cell r="I230">
            <v>0.84</v>
          </cell>
          <cell r="J230">
            <v>167.005</v>
          </cell>
        </row>
        <row r="231">
          <cell r="A231" t="str">
            <v>69-1</v>
          </cell>
          <cell r="B231">
            <v>5057</v>
          </cell>
          <cell r="C231">
            <v>9</v>
          </cell>
          <cell r="D231" t="str">
            <v>A</v>
          </cell>
          <cell r="E231">
            <v>69</v>
          </cell>
          <cell r="F231" t="str">
            <v>Z</v>
          </cell>
          <cell r="G231">
            <v>1</v>
          </cell>
          <cell r="H231" t="str">
            <v>C5709A-69Z-1</v>
          </cell>
          <cell r="I231">
            <v>0.745</v>
          </cell>
          <cell r="J231">
            <v>167.7</v>
          </cell>
        </row>
        <row r="232">
          <cell r="A232" t="str">
            <v>69-2</v>
          </cell>
          <cell r="B232">
            <v>5057</v>
          </cell>
          <cell r="C232">
            <v>9</v>
          </cell>
          <cell r="D232" t="str">
            <v>A</v>
          </cell>
          <cell r="E232">
            <v>69</v>
          </cell>
          <cell r="F232" t="str">
            <v>Z</v>
          </cell>
          <cell r="G232">
            <v>2</v>
          </cell>
          <cell r="H232" t="str">
            <v>C5709A-69Z-2</v>
          </cell>
          <cell r="I232">
            <v>0.71499999999999997</v>
          </cell>
          <cell r="J232">
            <v>168.44499999999999</v>
          </cell>
        </row>
        <row r="233">
          <cell r="A233" t="str">
            <v>69-3</v>
          </cell>
          <cell r="B233">
            <v>5057</v>
          </cell>
          <cell r="C233">
            <v>9</v>
          </cell>
          <cell r="D233" t="str">
            <v>A</v>
          </cell>
          <cell r="E233">
            <v>69</v>
          </cell>
          <cell r="F233" t="str">
            <v>Z</v>
          </cell>
          <cell r="G233">
            <v>3</v>
          </cell>
          <cell r="H233" t="str">
            <v>C5709A-69Z-3</v>
          </cell>
          <cell r="I233">
            <v>0.76500000000000001</v>
          </cell>
          <cell r="J233">
            <v>169.16</v>
          </cell>
        </row>
        <row r="234">
          <cell r="A234" t="str">
            <v>69-4</v>
          </cell>
          <cell r="B234">
            <v>5057</v>
          </cell>
          <cell r="C234">
            <v>9</v>
          </cell>
          <cell r="D234" t="str">
            <v>A</v>
          </cell>
          <cell r="E234">
            <v>69</v>
          </cell>
          <cell r="F234" t="str">
            <v>Z</v>
          </cell>
          <cell r="G234">
            <v>4</v>
          </cell>
          <cell r="H234" t="str">
            <v>C5709A-69Z-4</v>
          </cell>
          <cell r="I234">
            <v>0.94</v>
          </cell>
          <cell r="J234">
            <v>169.92500000000001</v>
          </cell>
        </row>
        <row r="235">
          <cell r="A235" t="str">
            <v>70-1</v>
          </cell>
          <cell r="B235">
            <v>5057</v>
          </cell>
          <cell r="C235">
            <v>9</v>
          </cell>
          <cell r="D235" t="str">
            <v>A</v>
          </cell>
          <cell r="E235">
            <v>70</v>
          </cell>
          <cell r="F235" t="str">
            <v>Z</v>
          </cell>
          <cell r="G235">
            <v>1</v>
          </cell>
          <cell r="H235" t="str">
            <v>C5709A-70Z-1</v>
          </cell>
          <cell r="I235">
            <v>0.84</v>
          </cell>
          <cell r="J235">
            <v>170.7</v>
          </cell>
        </row>
        <row r="236">
          <cell r="A236" t="str">
            <v>70-2</v>
          </cell>
          <cell r="B236">
            <v>5057</v>
          </cell>
          <cell r="C236">
            <v>9</v>
          </cell>
          <cell r="D236" t="str">
            <v>A</v>
          </cell>
          <cell r="E236">
            <v>70</v>
          </cell>
          <cell r="F236" t="str">
            <v>Z</v>
          </cell>
          <cell r="G236">
            <v>2</v>
          </cell>
          <cell r="H236" t="str">
            <v>C5709A-70Z-2</v>
          </cell>
          <cell r="I236">
            <v>0.97499999999999998</v>
          </cell>
          <cell r="J236">
            <v>171.54</v>
          </cell>
        </row>
        <row r="237">
          <cell r="A237" t="str">
            <v>70-3</v>
          </cell>
          <cell r="B237">
            <v>5057</v>
          </cell>
          <cell r="C237">
            <v>9</v>
          </cell>
          <cell r="D237" t="str">
            <v>A</v>
          </cell>
          <cell r="E237">
            <v>70</v>
          </cell>
          <cell r="F237" t="str">
            <v>Z</v>
          </cell>
          <cell r="G237">
            <v>3</v>
          </cell>
          <cell r="H237" t="str">
            <v>C5709A-70Z-3</v>
          </cell>
          <cell r="I237">
            <v>0.71499999999999997</v>
          </cell>
          <cell r="J237">
            <v>172.51499999999999</v>
          </cell>
        </row>
        <row r="238">
          <cell r="A238" t="str">
            <v>70-4</v>
          </cell>
          <cell r="B238">
            <v>5057</v>
          </cell>
          <cell r="C238">
            <v>9</v>
          </cell>
          <cell r="D238" t="str">
            <v>A</v>
          </cell>
          <cell r="E238">
            <v>70</v>
          </cell>
          <cell r="F238" t="str">
            <v>Z</v>
          </cell>
          <cell r="G238">
            <v>4</v>
          </cell>
          <cell r="H238" t="str">
            <v>C5709A-70Z-4</v>
          </cell>
          <cell r="I238">
            <v>0.74</v>
          </cell>
          <cell r="J238">
            <v>173.23</v>
          </cell>
        </row>
        <row r="239">
          <cell r="A239" t="str">
            <v>71-1</v>
          </cell>
          <cell r="B239">
            <v>5057</v>
          </cell>
          <cell r="C239">
            <v>9</v>
          </cell>
          <cell r="D239" t="str">
            <v>A</v>
          </cell>
          <cell r="E239">
            <v>71</v>
          </cell>
          <cell r="F239" t="str">
            <v>Z</v>
          </cell>
          <cell r="G239">
            <v>1</v>
          </cell>
          <cell r="H239" t="str">
            <v>C5709A-71Z-1</v>
          </cell>
          <cell r="I239">
            <v>0.87</v>
          </cell>
          <cell r="J239">
            <v>173.7</v>
          </cell>
        </row>
        <row r="240">
          <cell r="A240" t="str">
            <v>71-2</v>
          </cell>
          <cell r="B240">
            <v>5057</v>
          </cell>
          <cell r="C240">
            <v>9</v>
          </cell>
          <cell r="D240" t="str">
            <v>A</v>
          </cell>
          <cell r="E240">
            <v>71</v>
          </cell>
          <cell r="F240" t="str">
            <v>Z</v>
          </cell>
          <cell r="G240">
            <v>2</v>
          </cell>
          <cell r="H240" t="str">
            <v>C5709A-71Z-2</v>
          </cell>
          <cell r="I240">
            <v>0.755</v>
          </cell>
          <cell r="J240">
            <v>174.57</v>
          </cell>
        </row>
        <row r="241">
          <cell r="A241" t="str">
            <v>71-3</v>
          </cell>
          <cell r="B241">
            <v>5057</v>
          </cell>
          <cell r="C241">
            <v>9</v>
          </cell>
          <cell r="D241" t="str">
            <v>A</v>
          </cell>
          <cell r="E241">
            <v>71</v>
          </cell>
          <cell r="F241" t="str">
            <v>Z</v>
          </cell>
          <cell r="G241">
            <v>3</v>
          </cell>
          <cell r="H241" t="str">
            <v>C5709A-71Z-3</v>
          </cell>
          <cell r="I241">
            <v>0.66</v>
          </cell>
          <cell r="J241">
            <v>175.32499999999999</v>
          </cell>
        </row>
        <row r="242">
          <cell r="A242" t="str">
            <v>71-4</v>
          </cell>
          <cell r="B242">
            <v>5057</v>
          </cell>
          <cell r="C242">
            <v>9</v>
          </cell>
          <cell r="D242" t="str">
            <v>A</v>
          </cell>
          <cell r="E242">
            <v>71</v>
          </cell>
          <cell r="F242" t="str">
            <v>Z</v>
          </cell>
          <cell r="G242">
            <v>4</v>
          </cell>
          <cell r="H242" t="str">
            <v>C5709A-71Z-4</v>
          </cell>
          <cell r="I242">
            <v>0.82</v>
          </cell>
          <cell r="J242">
            <v>175.98500000000001</v>
          </cell>
        </row>
        <row r="243">
          <cell r="A243" t="str">
            <v>72-1</v>
          </cell>
          <cell r="B243">
            <v>5057</v>
          </cell>
          <cell r="C243">
            <v>9</v>
          </cell>
          <cell r="D243" t="str">
            <v>A</v>
          </cell>
          <cell r="E243">
            <v>72</v>
          </cell>
          <cell r="F243" t="str">
            <v>Z</v>
          </cell>
          <cell r="G243">
            <v>1</v>
          </cell>
          <cell r="H243" t="str">
            <v>C5709A-72Z-1</v>
          </cell>
          <cell r="I243">
            <v>0.98499999999999999</v>
          </cell>
          <cell r="J243">
            <v>176.7</v>
          </cell>
        </row>
        <row r="244">
          <cell r="A244" t="str">
            <v>72-2</v>
          </cell>
          <cell r="B244">
            <v>5057</v>
          </cell>
          <cell r="C244">
            <v>9</v>
          </cell>
          <cell r="D244" t="str">
            <v>A</v>
          </cell>
          <cell r="E244">
            <v>72</v>
          </cell>
          <cell r="F244" t="str">
            <v>Z</v>
          </cell>
          <cell r="G244">
            <v>2</v>
          </cell>
          <cell r="H244" t="str">
            <v>C5709A-72Z-2</v>
          </cell>
          <cell r="I244">
            <v>0.82499999999999996</v>
          </cell>
          <cell r="J244">
            <v>177.685</v>
          </cell>
        </row>
        <row r="245">
          <cell r="A245" t="str">
            <v>72-3</v>
          </cell>
          <cell r="B245">
            <v>5057</v>
          </cell>
          <cell r="C245">
            <v>9</v>
          </cell>
          <cell r="D245" t="str">
            <v>A</v>
          </cell>
          <cell r="E245">
            <v>72</v>
          </cell>
          <cell r="F245" t="str">
            <v>Z</v>
          </cell>
          <cell r="G245">
            <v>3</v>
          </cell>
          <cell r="H245" t="str">
            <v>C5709A-72Z-3</v>
          </cell>
          <cell r="I245">
            <v>0.56499999999999995</v>
          </cell>
          <cell r="J245">
            <v>178.51</v>
          </cell>
        </row>
        <row r="246">
          <cell r="A246" t="str">
            <v>72-4</v>
          </cell>
          <cell r="B246">
            <v>5057</v>
          </cell>
          <cell r="C246">
            <v>9</v>
          </cell>
          <cell r="D246" t="str">
            <v>A</v>
          </cell>
          <cell r="E246">
            <v>72</v>
          </cell>
          <cell r="F246" t="str">
            <v>Z</v>
          </cell>
          <cell r="G246">
            <v>4</v>
          </cell>
          <cell r="H246" t="str">
            <v>C5709A-72Z-4</v>
          </cell>
          <cell r="I246">
            <v>0.89</v>
          </cell>
          <cell r="J246">
            <v>179.07499999999999</v>
          </cell>
        </row>
        <row r="247">
          <cell r="A247" t="str">
            <v>73-1</v>
          </cell>
          <cell r="B247">
            <v>5057</v>
          </cell>
          <cell r="C247">
            <v>9</v>
          </cell>
          <cell r="D247" t="str">
            <v>A</v>
          </cell>
          <cell r="E247">
            <v>73</v>
          </cell>
          <cell r="F247" t="str">
            <v>Z</v>
          </cell>
          <cell r="G247">
            <v>1</v>
          </cell>
          <cell r="H247" t="str">
            <v>C5709A-73Z-1</v>
          </cell>
          <cell r="I247">
            <v>0.87</v>
          </cell>
          <cell r="J247">
            <v>179.7</v>
          </cell>
        </row>
        <row r="248">
          <cell r="A248" t="str">
            <v>73-2</v>
          </cell>
          <cell r="B248">
            <v>5057</v>
          </cell>
          <cell r="C248">
            <v>9</v>
          </cell>
          <cell r="D248" t="str">
            <v>A</v>
          </cell>
          <cell r="E248">
            <v>73</v>
          </cell>
          <cell r="F248" t="str">
            <v>Z</v>
          </cell>
          <cell r="G248">
            <v>2</v>
          </cell>
          <cell r="H248" t="str">
            <v>C5709A-73Z-2</v>
          </cell>
          <cell r="I248">
            <v>0.68500000000000005</v>
          </cell>
          <cell r="J248">
            <v>180.57</v>
          </cell>
        </row>
        <row r="249">
          <cell r="A249" t="str">
            <v>73-3</v>
          </cell>
          <cell r="B249">
            <v>5057</v>
          </cell>
          <cell r="C249">
            <v>9</v>
          </cell>
          <cell r="D249" t="str">
            <v>A</v>
          </cell>
          <cell r="E249">
            <v>73</v>
          </cell>
          <cell r="F249" t="str">
            <v>Z</v>
          </cell>
          <cell r="G249">
            <v>3</v>
          </cell>
          <cell r="H249" t="str">
            <v>C5709A-73Z-3</v>
          </cell>
          <cell r="I249">
            <v>0.82499999999999996</v>
          </cell>
          <cell r="J249">
            <v>181.255</v>
          </cell>
        </row>
        <row r="250">
          <cell r="A250" t="str">
            <v>73-4</v>
          </cell>
          <cell r="B250">
            <v>5057</v>
          </cell>
          <cell r="C250">
            <v>9</v>
          </cell>
          <cell r="D250" t="str">
            <v>A</v>
          </cell>
          <cell r="E250">
            <v>73</v>
          </cell>
          <cell r="F250" t="str">
            <v>Z</v>
          </cell>
          <cell r="G250">
            <v>4</v>
          </cell>
          <cell r="H250" t="str">
            <v>C5709A-73Z-4</v>
          </cell>
          <cell r="I250">
            <v>0.69499999999999995</v>
          </cell>
          <cell r="J250">
            <v>182.08</v>
          </cell>
        </row>
        <row r="251">
          <cell r="A251" t="str">
            <v>74-1</v>
          </cell>
          <cell r="B251">
            <v>5057</v>
          </cell>
          <cell r="C251">
            <v>9</v>
          </cell>
          <cell r="D251" t="str">
            <v>A</v>
          </cell>
          <cell r="E251">
            <v>74</v>
          </cell>
          <cell r="F251" t="str">
            <v>Z</v>
          </cell>
          <cell r="G251">
            <v>1</v>
          </cell>
          <cell r="H251" t="str">
            <v>C5709A-74Z-1</v>
          </cell>
          <cell r="I251">
            <v>0.95499999999999996</v>
          </cell>
          <cell r="J251">
            <v>182.7</v>
          </cell>
        </row>
        <row r="252">
          <cell r="A252" t="str">
            <v>74-2</v>
          </cell>
          <cell r="B252">
            <v>5057</v>
          </cell>
          <cell r="C252">
            <v>9</v>
          </cell>
          <cell r="D252" t="str">
            <v>A</v>
          </cell>
          <cell r="E252">
            <v>74</v>
          </cell>
          <cell r="F252" t="str">
            <v>Z</v>
          </cell>
          <cell r="G252">
            <v>2</v>
          </cell>
          <cell r="H252" t="str">
            <v>C5709A-74Z-2</v>
          </cell>
          <cell r="I252">
            <v>0.89500000000000002</v>
          </cell>
          <cell r="J252">
            <v>183.655</v>
          </cell>
        </row>
        <row r="253">
          <cell r="A253" t="str">
            <v>74-3</v>
          </cell>
          <cell r="B253">
            <v>5057</v>
          </cell>
          <cell r="C253">
            <v>9</v>
          </cell>
          <cell r="D253" t="str">
            <v>A</v>
          </cell>
          <cell r="E253">
            <v>74</v>
          </cell>
          <cell r="F253" t="str">
            <v>Z</v>
          </cell>
          <cell r="G253">
            <v>3</v>
          </cell>
          <cell r="H253" t="str">
            <v>C5709A-74Z-3</v>
          </cell>
          <cell r="I253">
            <v>0.36</v>
          </cell>
          <cell r="J253">
            <v>184.55</v>
          </cell>
        </row>
        <row r="254">
          <cell r="A254" t="str">
            <v>74-4</v>
          </cell>
          <cell r="B254">
            <v>5057</v>
          </cell>
          <cell r="C254">
            <v>9</v>
          </cell>
          <cell r="D254" t="str">
            <v>A</v>
          </cell>
          <cell r="E254">
            <v>74</v>
          </cell>
          <cell r="F254" t="str">
            <v>Z</v>
          </cell>
          <cell r="G254">
            <v>4</v>
          </cell>
          <cell r="H254" t="str">
            <v>C5709A-74Z-4</v>
          </cell>
          <cell r="I254">
            <v>0.78</v>
          </cell>
          <cell r="J254">
            <v>184.91</v>
          </cell>
        </row>
        <row r="255">
          <cell r="A255" t="str">
            <v>75-1</v>
          </cell>
          <cell r="B255">
            <v>5057</v>
          </cell>
          <cell r="C255">
            <v>9</v>
          </cell>
          <cell r="D255" t="str">
            <v>A</v>
          </cell>
          <cell r="E255">
            <v>75</v>
          </cell>
          <cell r="F255" t="str">
            <v>Z</v>
          </cell>
          <cell r="G255">
            <v>1</v>
          </cell>
          <cell r="H255" t="str">
            <v>C5709A-75Z-1</v>
          </cell>
          <cell r="I255">
            <v>0.755</v>
          </cell>
          <cell r="J255">
            <v>185.7</v>
          </cell>
        </row>
        <row r="256">
          <cell r="A256" t="str">
            <v>75-2</v>
          </cell>
          <cell r="B256">
            <v>5057</v>
          </cell>
          <cell r="C256">
            <v>9</v>
          </cell>
          <cell r="D256" t="str">
            <v>A</v>
          </cell>
          <cell r="E256">
            <v>75</v>
          </cell>
          <cell r="F256" t="str">
            <v>Z</v>
          </cell>
          <cell r="G256">
            <v>2</v>
          </cell>
          <cell r="H256" t="str">
            <v>C5709A-75Z-2</v>
          </cell>
          <cell r="I256">
            <v>0.73</v>
          </cell>
          <cell r="J256">
            <v>186.45500000000001</v>
          </cell>
        </row>
        <row r="257">
          <cell r="A257" t="str">
            <v>75-3</v>
          </cell>
          <cell r="B257">
            <v>5057</v>
          </cell>
          <cell r="C257">
            <v>9</v>
          </cell>
          <cell r="D257" t="str">
            <v>A</v>
          </cell>
          <cell r="E257">
            <v>75</v>
          </cell>
          <cell r="F257" t="str">
            <v>Z</v>
          </cell>
          <cell r="G257">
            <v>3</v>
          </cell>
          <cell r="H257" t="str">
            <v>C5709A-75Z-3</v>
          </cell>
          <cell r="I257">
            <v>0.98</v>
          </cell>
          <cell r="J257">
            <v>187.185</v>
          </cell>
        </row>
        <row r="258">
          <cell r="A258" t="str">
            <v>75-4</v>
          </cell>
          <cell r="B258">
            <v>5057</v>
          </cell>
          <cell r="C258">
            <v>9</v>
          </cell>
          <cell r="D258" t="str">
            <v>A</v>
          </cell>
          <cell r="E258">
            <v>75</v>
          </cell>
          <cell r="F258" t="str">
            <v>Z</v>
          </cell>
          <cell r="G258">
            <v>4</v>
          </cell>
          <cell r="H258" t="str">
            <v>C5709A-75Z-4</v>
          </cell>
          <cell r="I258">
            <v>0.69499999999999995</v>
          </cell>
          <cell r="J258">
            <v>188.16499999999999</v>
          </cell>
        </row>
        <row r="259">
          <cell r="A259" t="str">
            <v>76-1</v>
          </cell>
          <cell r="B259">
            <v>5057</v>
          </cell>
          <cell r="C259">
            <v>9</v>
          </cell>
          <cell r="D259" t="str">
            <v>A</v>
          </cell>
          <cell r="E259">
            <v>76</v>
          </cell>
          <cell r="F259" t="str">
            <v>Z</v>
          </cell>
          <cell r="G259">
            <v>1</v>
          </cell>
          <cell r="H259" t="str">
            <v>C5709A-76Z-1</v>
          </cell>
          <cell r="I259">
            <v>0.84</v>
          </cell>
          <cell r="J259">
            <v>188.7</v>
          </cell>
        </row>
        <row r="260">
          <cell r="A260" t="str">
            <v>76-2</v>
          </cell>
          <cell r="B260">
            <v>5057</v>
          </cell>
          <cell r="C260">
            <v>9</v>
          </cell>
          <cell r="D260" t="str">
            <v>A</v>
          </cell>
          <cell r="E260">
            <v>76</v>
          </cell>
          <cell r="F260" t="str">
            <v>Z</v>
          </cell>
          <cell r="G260">
            <v>2</v>
          </cell>
          <cell r="H260" t="str">
            <v>C5709A-76Z-2</v>
          </cell>
          <cell r="I260">
            <v>0.87</v>
          </cell>
          <cell r="J260">
            <v>189.54</v>
          </cell>
        </row>
        <row r="261">
          <cell r="A261" t="str">
            <v>76-3</v>
          </cell>
          <cell r="B261">
            <v>5057</v>
          </cell>
          <cell r="C261">
            <v>9</v>
          </cell>
          <cell r="D261" t="str">
            <v>A</v>
          </cell>
          <cell r="E261">
            <v>76</v>
          </cell>
          <cell r="F261" t="str">
            <v>Z</v>
          </cell>
          <cell r="G261">
            <v>3</v>
          </cell>
          <cell r="H261" t="str">
            <v>C5709A-76Z-3</v>
          </cell>
          <cell r="I261">
            <v>0.51</v>
          </cell>
          <cell r="J261">
            <v>190.41</v>
          </cell>
        </row>
        <row r="262">
          <cell r="A262" t="str">
            <v>76-4</v>
          </cell>
          <cell r="B262">
            <v>5057</v>
          </cell>
          <cell r="C262">
            <v>9</v>
          </cell>
          <cell r="D262" t="str">
            <v>A</v>
          </cell>
          <cell r="E262">
            <v>76</v>
          </cell>
          <cell r="F262" t="str">
            <v>Z</v>
          </cell>
          <cell r="G262">
            <v>4</v>
          </cell>
          <cell r="H262" t="str">
            <v>C5709A-76Z-4</v>
          </cell>
          <cell r="I262">
            <v>0.75</v>
          </cell>
          <cell r="J262">
            <v>190.92</v>
          </cell>
        </row>
        <row r="263">
          <cell r="A263" t="str">
            <v>77-1</v>
          </cell>
          <cell r="B263">
            <v>5057</v>
          </cell>
          <cell r="C263">
            <v>9</v>
          </cell>
          <cell r="D263" t="str">
            <v>A</v>
          </cell>
          <cell r="E263">
            <v>77</v>
          </cell>
          <cell r="F263" t="str">
            <v>Z</v>
          </cell>
          <cell r="G263">
            <v>1</v>
          </cell>
          <cell r="H263" t="str">
            <v>C5709A-77Z-1</v>
          </cell>
          <cell r="I263">
            <v>0.95</v>
          </cell>
          <cell r="J263">
            <v>191.7</v>
          </cell>
        </row>
        <row r="264">
          <cell r="A264" t="str">
            <v>77-2</v>
          </cell>
          <cell r="B264">
            <v>5057</v>
          </cell>
          <cell r="C264">
            <v>9</v>
          </cell>
          <cell r="D264" t="str">
            <v>A</v>
          </cell>
          <cell r="E264">
            <v>77</v>
          </cell>
          <cell r="F264" t="str">
            <v>Z</v>
          </cell>
          <cell r="G264">
            <v>2</v>
          </cell>
          <cell r="H264" t="str">
            <v>C5709A-77Z-2</v>
          </cell>
          <cell r="I264">
            <v>0.8</v>
          </cell>
          <cell r="J264">
            <v>192.65</v>
          </cell>
        </row>
        <row r="265">
          <cell r="A265" t="str">
            <v>77-3</v>
          </cell>
          <cell r="B265">
            <v>5057</v>
          </cell>
          <cell r="C265">
            <v>9</v>
          </cell>
          <cell r="D265" t="str">
            <v>A</v>
          </cell>
          <cell r="E265">
            <v>77</v>
          </cell>
          <cell r="F265" t="str">
            <v>Z</v>
          </cell>
          <cell r="G265">
            <v>3</v>
          </cell>
          <cell r="H265" t="str">
            <v>C5709A-77Z-3</v>
          </cell>
          <cell r="I265">
            <v>0.69499999999999995</v>
          </cell>
          <cell r="J265">
            <v>193.45</v>
          </cell>
        </row>
        <row r="266">
          <cell r="A266" t="str">
            <v>77-4</v>
          </cell>
          <cell r="B266">
            <v>5057</v>
          </cell>
          <cell r="C266">
            <v>9</v>
          </cell>
          <cell r="D266" t="str">
            <v>A</v>
          </cell>
          <cell r="E266">
            <v>77</v>
          </cell>
          <cell r="F266" t="str">
            <v>Z</v>
          </cell>
          <cell r="G266">
            <v>4</v>
          </cell>
          <cell r="H266" t="str">
            <v>C5709A-77Z-4</v>
          </cell>
          <cell r="I266">
            <v>0.64500000000000002</v>
          </cell>
          <cell r="J266">
            <v>194.14500000000001</v>
          </cell>
        </row>
        <row r="267">
          <cell r="A267" t="str">
            <v>78-1</v>
          </cell>
          <cell r="B267">
            <v>5057</v>
          </cell>
          <cell r="C267">
            <v>9</v>
          </cell>
          <cell r="D267" t="str">
            <v>A</v>
          </cell>
          <cell r="E267">
            <v>78</v>
          </cell>
          <cell r="F267" t="str">
            <v>Z</v>
          </cell>
          <cell r="G267">
            <v>1</v>
          </cell>
          <cell r="H267" t="str">
            <v>C5709A-78Z-1</v>
          </cell>
          <cell r="I267">
            <v>0.66500000000000004</v>
          </cell>
          <cell r="J267">
            <v>194.7</v>
          </cell>
        </row>
        <row r="268">
          <cell r="A268" t="str">
            <v>78-2</v>
          </cell>
          <cell r="B268">
            <v>5057</v>
          </cell>
          <cell r="C268">
            <v>9</v>
          </cell>
          <cell r="D268" t="str">
            <v>A</v>
          </cell>
          <cell r="E268">
            <v>78</v>
          </cell>
          <cell r="F268" t="str">
            <v>Z</v>
          </cell>
          <cell r="G268">
            <v>2</v>
          </cell>
          <cell r="H268" t="str">
            <v>C5709A-78Z-2</v>
          </cell>
          <cell r="I268">
            <v>0.63</v>
          </cell>
          <cell r="J268">
            <v>195.36500000000001</v>
          </cell>
        </row>
        <row r="269">
          <cell r="A269" t="str">
            <v>78-3</v>
          </cell>
          <cell r="B269">
            <v>5057</v>
          </cell>
          <cell r="C269">
            <v>9</v>
          </cell>
          <cell r="D269" t="str">
            <v>A</v>
          </cell>
          <cell r="E269">
            <v>78</v>
          </cell>
          <cell r="F269" t="str">
            <v>Z</v>
          </cell>
          <cell r="G269">
            <v>3</v>
          </cell>
          <cell r="H269" t="str">
            <v>C5709A-78Z-3</v>
          </cell>
          <cell r="I269">
            <v>0.95499999999999996</v>
          </cell>
          <cell r="J269">
            <v>195.995</v>
          </cell>
        </row>
        <row r="270">
          <cell r="A270" t="str">
            <v>78-4</v>
          </cell>
          <cell r="B270">
            <v>5057</v>
          </cell>
          <cell r="C270">
            <v>9</v>
          </cell>
          <cell r="D270" t="str">
            <v>A</v>
          </cell>
          <cell r="E270">
            <v>78</v>
          </cell>
          <cell r="F270" t="str">
            <v>Z</v>
          </cell>
          <cell r="G270">
            <v>4</v>
          </cell>
          <cell r="H270" t="str">
            <v>C5709A-78Z-4</v>
          </cell>
          <cell r="I270">
            <v>0.91500000000000004</v>
          </cell>
          <cell r="J270">
            <v>196.95</v>
          </cell>
        </row>
        <row r="271">
          <cell r="A271" t="str">
            <v>79-1</v>
          </cell>
          <cell r="B271">
            <v>5057</v>
          </cell>
          <cell r="C271">
            <v>9</v>
          </cell>
          <cell r="D271" t="str">
            <v>A</v>
          </cell>
          <cell r="E271">
            <v>79</v>
          </cell>
          <cell r="F271" t="str">
            <v>Z</v>
          </cell>
          <cell r="G271">
            <v>1</v>
          </cell>
          <cell r="H271" t="str">
            <v>C5709A-79Z-1</v>
          </cell>
          <cell r="I271">
            <v>0.92500000000000004</v>
          </cell>
          <cell r="J271">
            <v>197.7</v>
          </cell>
        </row>
        <row r="272">
          <cell r="A272" t="str">
            <v>79-2</v>
          </cell>
          <cell r="B272">
            <v>5057</v>
          </cell>
          <cell r="C272">
            <v>9</v>
          </cell>
          <cell r="D272" t="str">
            <v>A</v>
          </cell>
          <cell r="E272">
            <v>79</v>
          </cell>
          <cell r="F272" t="str">
            <v>Z</v>
          </cell>
          <cell r="G272">
            <v>2</v>
          </cell>
          <cell r="H272" t="str">
            <v>C5709A-79Z-2</v>
          </cell>
          <cell r="I272">
            <v>0.93</v>
          </cell>
          <cell r="J272">
            <v>198.625</v>
          </cell>
        </row>
        <row r="273">
          <cell r="A273" t="str">
            <v>79-3</v>
          </cell>
          <cell r="B273">
            <v>5057</v>
          </cell>
          <cell r="C273">
            <v>9</v>
          </cell>
          <cell r="D273" t="str">
            <v>A</v>
          </cell>
          <cell r="E273">
            <v>79</v>
          </cell>
          <cell r="F273" t="str">
            <v>Z</v>
          </cell>
          <cell r="G273">
            <v>3</v>
          </cell>
          <cell r="H273" t="str">
            <v>C5709A-79Z-3</v>
          </cell>
          <cell r="I273">
            <v>0.61</v>
          </cell>
          <cell r="J273">
            <v>199.55500000000001</v>
          </cell>
        </row>
        <row r="274">
          <cell r="A274" t="str">
            <v>79-4</v>
          </cell>
          <cell r="B274">
            <v>5057</v>
          </cell>
          <cell r="C274">
            <v>9</v>
          </cell>
          <cell r="D274" t="str">
            <v>A</v>
          </cell>
          <cell r="E274">
            <v>79</v>
          </cell>
          <cell r="F274" t="str">
            <v>Z</v>
          </cell>
          <cell r="G274">
            <v>4</v>
          </cell>
          <cell r="H274" t="str">
            <v>C5709A-79Z-4</v>
          </cell>
          <cell r="I274">
            <v>0.59</v>
          </cell>
          <cell r="J274">
            <v>200.16499999999999</v>
          </cell>
        </row>
        <row r="275">
          <cell r="A275" t="str">
            <v>80-1</v>
          </cell>
          <cell r="B275">
            <v>5057</v>
          </cell>
          <cell r="C275">
            <v>9</v>
          </cell>
          <cell r="D275" t="str">
            <v>A</v>
          </cell>
          <cell r="E275">
            <v>80</v>
          </cell>
          <cell r="F275" t="str">
            <v>Z</v>
          </cell>
          <cell r="G275">
            <v>1</v>
          </cell>
          <cell r="H275" t="str">
            <v>C5709A-80Z-1</v>
          </cell>
          <cell r="I275">
            <v>0.70499999999999996</v>
          </cell>
          <cell r="J275">
            <v>200.7</v>
          </cell>
        </row>
        <row r="276">
          <cell r="A276" t="str">
            <v>80-2</v>
          </cell>
          <cell r="B276">
            <v>5057</v>
          </cell>
          <cell r="C276">
            <v>9</v>
          </cell>
          <cell r="D276" t="str">
            <v>A</v>
          </cell>
          <cell r="E276">
            <v>80</v>
          </cell>
          <cell r="F276" t="str">
            <v>Z</v>
          </cell>
          <cell r="G276">
            <v>2</v>
          </cell>
          <cell r="H276" t="str">
            <v>C5709A-80Z-2</v>
          </cell>
          <cell r="I276">
            <v>0.79</v>
          </cell>
          <cell r="J276">
            <v>201.405</v>
          </cell>
        </row>
        <row r="277">
          <cell r="A277" t="str">
            <v>80-3</v>
          </cell>
          <cell r="B277">
            <v>5057</v>
          </cell>
          <cell r="C277">
            <v>9</v>
          </cell>
          <cell r="D277" t="str">
            <v>A</v>
          </cell>
          <cell r="E277">
            <v>80</v>
          </cell>
          <cell r="F277" t="str">
            <v>Z</v>
          </cell>
          <cell r="G277">
            <v>3</v>
          </cell>
          <cell r="H277" t="str">
            <v>C5709A-80Z-3</v>
          </cell>
          <cell r="I277">
            <v>0.78</v>
          </cell>
          <cell r="J277">
            <v>202.19499999999999</v>
          </cell>
        </row>
        <row r="278">
          <cell r="A278" t="str">
            <v>80-4</v>
          </cell>
          <cell r="B278">
            <v>5057</v>
          </cell>
          <cell r="C278">
            <v>9</v>
          </cell>
          <cell r="D278" t="str">
            <v>A</v>
          </cell>
          <cell r="E278">
            <v>80</v>
          </cell>
          <cell r="F278" t="str">
            <v>Z</v>
          </cell>
          <cell r="G278">
            <v>4</v>
          </cell>
          <cell r="H278" t="str">
            <v>C5709A-80Z-4</v>
          </cell>
          <cell r="I278">
            <v>0.84499999999999997</v>
          </cell>
          <cell r="J278">
            <v>202.97499999999999</v>
          </cell>
        </row>
        <row r="279">
          <cell r="A279" t="str">
            <v>81-1</v>
          </cell>
          <cell r="B279">
            <v>5057</v>
          </cell>
          <cell r="C279">
            <v>9</v>
          </cell>
          <cell r="D279" t="str">
            <v>A</v>
          </cell>
          <cell r="E279">
            <v>81</v>
          </cell>
          <cell r="F279" t="str">
            <v>Z</v>
          </cell>
          <cell r="G279">
            <v>1</v>
          </cell>
          <cell r="H279" t="str">
            <v>C5709A-81Z-1</v>
          </cell>
          <cell r="I279">
            <v>0.9</v>
          </cell>
          <cell r="J279">
            <v>203.7</v>
          </cell>
        </row>
        <row r="280">
          <cell r="A280" t="str">
            <v>81-2</v>
          </cell>
          <cell r="B280">
            <v>5057</v>
          </cell>
          <cell r="C280">
            <v>9</v>
          </cell>
          <cell r="D280" t="str">
            <v>A</v>
          </cell>
          <cell r="E280">
            <v>81</v>
          </cell>
          <cell r="F280" t="str">
            <v>Z</v>
          </cell>
          <cell r="G280">
            <v>2</v>
          </cell>
          <cell r="H280" t="str">
            <v>C5709A-81Z-2</v>
          </cell>
          <cell r="I280">
            <v>0.90500000000000003</v>
          </cell>
          <cell r="J280">
            <v>204.6</v>
          </cell>
        </row>
        <row r="281">
          <cell r="A281" t="str">
            <v>81-3</v>
          </cell>
          <cell r="B281">
            <v>5057</v>
          </cell>
          <cell r="C281">
            <v>9</v>
          </cell>
          <cell r="D281" t="str">
            <v>A</v>
          </cell>
          <cell r="E281">
            <v>81</v>
          </cell>
          <cell r="F281" t="str">
            <v>Z</v>
          </cell>
          <cell r="G281">
            <v>3</v>
          </cell>
          <cell r="H281" t="str">
            <v>C5709A-81Z-3</v>
          </cell>
          <cell r="I281">
            <v>0.77500000000000002</v>
          </cell>
          <cell r="J281">
            <v>205.505</v>
          </cell>
        </row>
        <row r="282">
          <cell r="A282" t="str">
            <v>81-4</v>
          </cell>
          <cell r="B282">
            <v>5057</v>
          </cell>
          <cell r="C282">
            <v>9</v>
          </cell>
          <cell r="D282" t="str">
            <v>A</v>
          </cell>
          <cell r="E282">
            <v>81</v>
          </cell>
          <cell r="F282" t="str">
            <v>Z</v>
          </cell>
          <cell r="G282">
            <v>4</v>
          </cell>
          <cell r="H282" t="str">
            <v>C5709A-81Z-4</v>
          </cell>
          <cell r="I282">
            <v>0.47</v>
          </cell>
          <cell r="J282">
            <v>206.28</v>
          </cell>
        </row>
        <row r="283">
          <cell r="A283" t="str">
            <v>82-1</v>
          </cell>
          <cell r="B283">
            <v>5057</v>
          </cell>
          <cell r="C283">
            <v>9</v>
          </cell>
          <cell r="D283" t="str">
            <v>A</v>
          </cell>
          <cell r="E283">
            <v>82</v>
          </cell>
          <cell r="F283" t="str">
            <v>Z</v>
          </cell>
          <cell r="G283">
            <v>1</v>
          </cell>
          <cell r="H283" t="str">
            <v>C5709A-82Z-1</v>
          </cell>
          <cell r="I283">
            <v>0.90500000000000003</v>
          </cell>
          <cell r="J283">
            <v>206.7</v>
          </cell>
        </row>
        <row r="284">
          <cell r="A284" t="str">
            <v>82-2</v>
          </cell>
          <cell r="B284">
            <v>5057</v>
          </cell>
          <cell r="C284">
            <v>9</v>
          </cell>
          <cell r="D284" t="str">
            <v>A</v>
          </cell>
          <cell r="E284">
            <v>82</v>
          </cell>
          <cell r="F284" t="str">
            <v>Z</v>
          </cell>
          <cell r="G284">
            <v>2</v>
          </cell>
          <cell r="H284" t="str">
            <v>C5709A-82Z-2</v>
          </cell>
          <cell r="I284">
            <v>0.91</v>
          </cell>
          <cell r="J284">
            <v>207.60499999999999</v>
          </cell>
        </row>
        <row r="285">
          <cell r="A285" t="str">
            <v>82-3</v>
          </cell>
          <cell r="B285">
            <v>5057</v>
          </cell>
          <cell r="C285">
            <v>9</v>
          </cell>
          <cell r="D285" t="str">
            <v>A</v>
          </cell>
          <cell r="E285">
            <v>82</v>
          </cell>
          <cell r="F285" t="str">
            <v>Z</v>
          </cell>
          <cell r="G285">
            <v>3</v>
          </cell>
          <cell r="H285" t="str">
            <v>C5709A-82Z-3</v>
          </cell>
          <cell r="I285">
            <v>0.4</v>
          </cell>
          <cell r="J285">
            <v>208.51499999999999</v>
          </cell>
        </row>
        <row r="286">
          <cell r="A286" t="str">
            <v>82-4</v>
          </cell>
          <cell r="B286">
            <v>5057</v>
          </cell>
          <cell r="C286">
            <v>9</v>
          </cell>
          <cell r="D286" t="str">
            <v>A</v>
          </cell>
          <cell r="E286">
            <v>82</v>
          </cell>
          <cell r="F286" t="str">
            <v>Z</v>
          </cell>
          <cell r="G286">
            <v>4</v>
          </cell>
          <cell r="H286" t="str">
            <v>C5709A-82Z-4</v>
          </cell>
          <cell r="I286">
            <v>0.89500000000000002</v>
          </cell>
          <cell r="J286">
            <v>208.91499999999999</v>
          </cell>
        </row>
        <row r="287">
          <cell r="A287" t="str">
            <v>83-1</v>
          </cell>
          <cell r="B287">
            <v>5057</v>
          </cell>
          <cell r="C287">
            <v>9</v>
          </cell>
          <cell r="D287" t="str">
            <v>A</v>
          </cell>
          <cell r="E287">
            <v>83</v>
          </cell>
          <cell r="F287" t="str">
            <v>Z</v>
          </cell>
          <cell r="G287">
            <v>1</v>
          </cell>
          <cell r="H287" t="str">
            <v>C5709A-83Z-1</v>
          </cell>
          <cell r="I287">
            <v>0.98</v>
          </cell>
          <cell r="J287">
            <v>209.7</v>
          </cell>
        </row>
        <row r="288">
          <cell r="A288" t="str">
            <v>83-2</v>
          </cell>
          <cell r="B288">
            <v>5057</v>
          </cell>
          <cell r="C288">
            <v>9</v>
          </cell>
          <cell r="D288" t="str">
            <v>A</v>
          </cell>
          <cell r="E288">
            <v>83</v>
          </cell>
          <cell r="F288" t="str">
            <v>Z</v>
          </cell>
          <cell r="G288">
            <v>2</v>
          </cell>
          <cell r="H288" t="str">
            <v>C5709A-83Z-2</v>
          </cell>
          <cell r="I288">
            <v>0.92</v>
          </cell>
          <cell r="J288">
            <v>210.68</v>
          </cell>
        </row>
        <row r="289">
          <cell r="A289" t="str">
            <v>83-3</v>
          </cell>
          <cell r="B289">
            <v>5057</v>
          </cell>
          <cell r="C289">
            <v>9</v>
          </cell>
          <cell r="D289" t="str">
            <v>A</v>
          </cell>
          <cell r="E289">
            <v>83</v>
          </cell>
          <cell r="F289" t="str">
            <v>Z</v>
          </cell>
          <cell r="G289">
            <v>3</v>
          </cell>
          <cell r="H289" t="str">
            <v>C5709A-83Z-3</v>
          </cell>
          <cell r="I289">
            <v>0.66500000000000004</v>
          </cell>
          <cell r="J289">
            <v>211.6</v>
          </cell>
        </row>
        <row r="290">
          <cell r="A290" t="str">
            <v>83-4</v>
          </cell>
          <cell r="B290">
            <v>5057</v>
          </cell>
          <cell r="C290">
            <v>9</v>
          </cell>
          <cell r="D290" t="str">
            <v>A</v>
          </cell>
          <cell r="E290">
            <v>83</v>
          </cell>
          <cell r="F290" t="str">
            <v>Z</v>
          </cell>
          <cell r="G290">
            <v>4</v>
          </cell>
          <cell r="H290" t="str">
            <v>C5709A-83Z-4</v>
          </cell>
          <cell r="I290">
            <v>0.64</v>
          </cell>
          <cell r="J290">
            <v>212.26499999999999</v>
          </cell>
        </row>
        <row r="291">
          <cell r="A291" t="str">
            <v>84-1</v>
          </cell>
          <cell r="B291">
            <v>5057</v>
          </cell>
          <cell r="C291">
            <v>9</v>
          </cell>
          <cell r="D291" t="str">
            <v>A</v>
          </cell>
          <cell r="E291">
            <v>84</v>
          </cell>
          <cell r="F291" t="str">
            <v>Z</v>
          </cell>
          <cell r="G291">
            <v>1</v>
          </cell>
          <cell r="H291" t="str">
            <v>C5709A-84Z-1</v>
          </cell>
          <cell r="I291">
            <v>0.74</v>
          </cell>
          <cell r="J291">
            <v>212.7</v>
          </cell>
        </row>
        <row r="292">
          <cell r="A292" t="str">
            <v>84-2</v>
          </cell>
          <cell r="B292">
            <v>5057</v>
          </cell>
          <cell r="C292">
            <v>9</v>
          </cell>
          <cell r="D292" t="str">
            <v>A</v>
          </cell>
          <cell r="E292">
            <v>84</v>
          </cell>
          <cell r="F292" t="str">
            <v>Z</v>
          </cell>
          <cell r="G292">
            <v>2</v>
          </cell>
          <cell r="H292" t="str">
            <v>C5709A-84Z-2</v>
          </cell>
          <cell r="I292">
            <v>0.84</v>
          </cell>
          <cell r="J292">
            <v>213.44</v>
          </cell>
        </row>
        <row r="293">
          <cell r="A293" t="str">
            <v>84-3</v>
          </cell>
          <cell r="B293">
            <v>5057</v>
          </cell>
          <cell r="C293">
            <v>9</v>
          </cell>
          <cell r="D293" t="str">
            <v>A</v>
          </cell>
          <cell r="E293">
            <v>84</v>
          </cell>
          <cell r="F293" t="str">
            <v>Z</v>
          </cell>
          <cell r="G293">
            <v>3</v>
          </cell>
          <cell r="H293" t="str">
            <v>C5709A-84Z-3</v>
          </cell>
          <cell r="I293">
            <v>0.86</v>
          </cell>
          <cell r="J293">
            <v>214.28</v>
          </cell>
        </row>
        <row r="294">
          <cell r="A294" t="str">
            <v>84-4</v>
          </cell>
          <cell r="B294">
            <v>5057</v>
          </cell>
          <cell r="C294">
            <v>9</v>
          </cell>
          <cell r="D294" t="str">
            <v>A</v>
          </cell>
          <cell r="E294">
            <v>84</v>
          </cell>
          <cell r="F294" t="str">
            <v>Z</v>
          </cell>
          <cell r="G294">
            <v>4</v>
          </cell>
          <cell r="H294" t="str">
            <v>C5709A-84Z-4</v>
          </cell>
          <cell r="I294">
            <v>0.79</v>
          </cell>
          <cell r="J294">
            <v>215.14</v>
          </cell>
        </row>
        <row r="295">
          <cell r="A295" t="str">
            <v>85-1</v>
          </cell>
          <cell r="B295">
            <v>5057</v>
          </cell>
          <cell r="C295">
            <v>9</v>
          </cell>
          <cell r="D295" t="str">
            <v>A</v>
          </cell>
          <cell r="E295">
            <v>85</v>
          </cell>
          <cell r="F295" t="str">
            <v>Z</v>
          </cell>
          <cell r="G295">
            <v>1</v>
          </cell>
          <cell r="H295" t="str">
            <v>C5709A-85Z-1</v>
          </cell>
          <cell r="I295">
            <v>0.78500000000000003</v>
          </cell>
          <cell r="J295">
            <v>215.7</v>
          </cell>
        </row>
        <row r="296">
          <cell r="A296" t="str">
            <v>85-2</v>
          </cell>
          <cell r="B296">
            <v>5057</v>
          </cell>
          <cell r="C296">
            <v>9</v>
          </cell>
          <cell r="D296" t="str">
            <v>A</v>
          </cell>
          <cell r="E296">
            <v>85</v>
          </cell>
          <cell r="F296" t="str">
            <v>Z</v>
          </cell>
          <cell r="G296">
            <v>2</v>
          </cell>
          <cell r="H296" t="str">
            <v>C5709A-85Z-2</v>
          </cell>
          <cell r="I296">
            <v>0.95499999999999996</v>
          </cell>
          <cell r="J296">
            <v>216.48500000000001</v>
          </cell>
        </row>
        <row r="297">
          <cell r="A297" t="str">
            <v>85-3</v>
          </cell>
          <cell r="B297">
            <v>5057</v>
          </cell>
          <cell r="C297">
            <v>9</v>
          </cell>
          <cell r="D297" t="str">
            <v>A</v>
          </cell>
          <cell r="E297">
            <v>85</v>
          </cell>
          <cell r="F297" t="str">
            <v>Z</v>
          </cell>
          <cell r="G297">
            <v>3</v>
          </cell>
          <cell r="H297" t="str">
            <v>C5709A-85Z-3</v>
          </cell>
          <cell r="I297">
            <v>0.95</v>
          </cell>
          <cell r="J297">
            <v>217.44</v>
          </cell>
        </row>
        <row r="298">
          <cell r="A298" t="str">
            <v>85-4</v>
          </cell>
          <cell r="B298">
            <v>5057</v>
          </cell>
          <cell r="C298">
            <v>9</v>
          </cell>
          <cell r="D298" t="str">
            <v>A</v>
          </cell>
          <cell r="E298">
            <v>85</v>
          </cell>
          <cell r="F298" t="str">
            <v>Z</v>
          </cell>
          <cell r="G298">
            <v>4</v>
          </cell>
          <cell r="H298" t="str">
            <v>C5709A-85Z-4</v>
          </cell>
          <cell r="I298">
            <v>0.37</v>
          </cell>
          <cell r="J298">
            <v>218.39</v>
          </cell>
        </row>
        <row r="299">
          <cell r="A299" t="str">
            <v>86-1</v>
          </cell>
          <cell r="B299">
            <v>5057</v>
          </cell>
          <cell r="C299">
            <v>9</v>
          </cell>
          <cell r="D299" t="str">
            <v>A</v>
          </cell>
          <cell r="E299">
            <v>86</v>
          </cell>
          <cell r="F299" t="str">
            <v>Z</v>
          </cell>
          <cell r="G299">
            <v>1</v>
          </cell>
          <cell r="H299" t="str">
            <v>C5709A-86Z-1</v>
          </cell>
          <cell r="I299">
            <v>0.98</v>
          </cell>
          <cell r="J299">
            <v>218.7</v>
          </cell>
        </row>
        <row r="300">
          <cell r="A300" t="str">
            <v>86-2</v>
          </cell>
          <cell r="B300">
            <v>5057</v>
          </cell>
          <cell r="C300">
            <v>9</v>
          </cell>
          <cell r="D300" t="str">
            <v>A</v>
          </cell>
          <cell r="E300">
            <v>86</v>
          </cell>
          <cell r="F300" t="str">
            <v>Z</v>
          </cell>
          <cell r="G300">
            <v>2</v>
          </cell>
          <cell r="H300" t="str">
            <v>C5709A-86Z-2</v>
          </cell>
          <cell r="I300">
            <v>0.61</v>
          </cell>
          <cell r="J300">
            <v>219.68</v>
          </cell>
        </row>
        <row r="301">
          <cell r="A301" t="str">
            <v>86-3</v>
          </cell>
          <cell r="B301">
            <v>5057</v>
          </cell>
          <cell r="C301">
            <v>9</v>
          </cell>
          <cell r="D301" t="str">
            <v>A</v>
          </cell>
          <cell r="E301">
            <v>86</v>
          </cell>
          <cell r="F301" t="str">
            <v>Z</v>
          </cell>
          <cell r="G301">
            <v>3</v>
          </cell>
          <cell r="H301" t="str">
            <v>C5709A-86Z-3</v>
          </cell>
          <cell r="I301">
            <v>0.82</v>
          </cell>
          <cell r="J301">
            <v>220.29</v>
          </cell>
        </row>
        <row r="302">
          <cell r="A302" t="str">
            <v>86-4</v>
          </cell>
          <cell r="B302">
            <v>5057</v>
          </cell>
          <cell r="C302">
            <v>9</v>
          </cell>
          <cell r="D302" t="str">
            <v>A</v>
          </cell>
          <cell r="E302">
            <v>86</v>
          </cell>
          <cell r="F302" t="str">
            <v>Z</v>
          </cell>
          <cell r="G302">
            <v>4</v>
          </cell>
          <cell r="H302" t="str">
            <v>C5709A-86Z-4</v>
          </cell>
          <cell r="I302">
            <v>0.60499999999999998</v>
          </cell>
          <cell r="J302">
            <v>221.11</v>
          </cell>
        </row>
        <row r="303">
          <cell r="A303" t="str">
            <v>87-1</v>
          </cell>
          <cell r="B303">
            <v>5057</v>
          </cell>
          <cell r="C303">
            <v>9</v>
          </cell>
          <cell r="D303" t="str">
            <v>A</v>
          </cell>
          <cell r="E303">
            <v>87</v>
          </cell>
          <cell r="F303" t="str">
            <v>Z</v>
          </cell>
          <cell r="G303">
            <v>1</v>
          </cell>
          <cell r="H303" t="str">
            <v>C5709A-87Z-1</v>
          </cell>
          <cell r="I303">
            <v>0.56999999999999995</v>
          </cell>
          <cell r="J303">
            <v>221.7</v>
          </cell>
        </row>
        <row r="304">
          <cell r="A304" t="str">
            <v>87-2</v>
          </cell>
          <cell r="B304">
            <v>5057</v>
          </cell>
          <cell r="C304">
            <v>9</v>
          </cell>
          <cell r="D304" t="str">
            <v>A</v>
          </cell>
          <cell r="E304">
            <v>87</v>
          </cell>
          <cell r="F304" t="str">
            <v>Z</v>
          </cell>
          <cell r="G304">
            <v>2</v>
          </cell>
          <cell r="H304" t="str">
            <v>C5709A-87Z-2</v>
          </cell>
          <cell r="I304">
            <v>0.8</v>
          </cell>
          <cell r="J304">
            <v>222.27</v>
          </cell>
        </row>
        <row r="305">
          <cell r="A305" t="str">
            <v>87-3</v>
          </cell>
          <cell r="B305">
            <v>5057</v>
          </cell>
          <cell r="C305">
            <v>9</v>
          </cell>
          <cell r="D305" t="str">
            <v>A</v>
          </cell>
          <cell r="E305">
            <v>87</v>
          </cell>
          <cell r="F305" t="str">
            <v>Z</v>
          </cell>
          <cell r="G305">
            <v>3</v>
          </cell>
          <cell r="H305" t="str">
            <v>C5709A-87Z-3</v>
          </cell>
          <cell r="I305">
            <v>0.82499999999999996</v>
          </cell>
          <cell r="J305">
            <v>223.07</v>
          </cell>
        </row>
        <row r="306">
          <cell r="A306" t="str">
            <v>87-4</v>
          </cell>
          <cell r="B306">
            <v>5057</v>
          </cell>
          <cell r="C306">
            <v>9</v>
          </cell>
          <cell r="D306" t="str">
            <v>A</v>
          </cell>
          <cell r="E306">
            <v>87</v>
          </cell>
          <cell r="F306" t="str">
            <v>Z</v>
          </cell>
          <cell r="G306">
            <v>4</v>
          </cell>
          <cell r="H306" t="str">
            <v>C5709A-87Z-4</v>
          </cell>
          <cell r="I306">
            <v>0.9</v>
          </cell>
          <cell r="J306">
            <v>223.89500000000001</v>
          </cell>
        </row>
        <row r="307">
          <cell r="A307" t="str">
            <v>88-1</v>
          </cell>
          <cell r="B307">
            <v>5057</v>
          </cell>
          <cell r="C307">
            <v>9</v>
          </cell>
          <cell r="D307" t="str">
            <v>A</v>
          </cell>
          <cell r="E307">
            <v>88</v>
          </cell>
          <cell r="F307" t="str">
            <v>Z</v>
          </cell>
          <cell r="G307">
            <v>1</v>
          </cell>
          <cell r="H307" t="str">
            <v>C5709A-88Z-1</v>
          </cell>
          <cell r="I307">
            <v>0.89</v>
          </cell>
          <cell r="J307">
            <v>224.7</v>
          </cell>
        </row>
        <row r="308">
          <cell r="A308" t="str">
            <v>88-2</v>
          </cell>
          <cell r="B308">
            <v>5057</v>
          </cell>
          <cell r="C308">
            <v>9</v>
          </cell>
          <cell r="D308" t="str">
            <v>A</v>
          </cell>
          <cell r="E308">
            <v>88</v>
          </cell>
          <cell r="F308" t="str">
            <v>Z</v>
          </cell>
          <cell r="G308">
            <v>2</v>
          </cell>
          <cell r="H308" t="str">
            <v>C5709A-88Z-2</v>
          </cell>
          <cell r="I308">
            <v>0.88</v>
          </cell>
          <cell r="J308">
            <v>225.59</v>
          </cell>
        </row>
        <row r="309">
          <cell r="A309" t="str">
            <v>88-3</v>
          </cell>
          <cell r="B309">
            <v>5057</v>
          </cell>
          <cell r="C309">
            <v>9</v>
          </cell>
          <cell r="D309" t="str">
            <v>A</v>
          </cell>
          <cell r="E309">
            <v>88</v>
          </cell>
          <cell r="F309" t="str">
            <v>Z</v>
          </cell>
          <cell r="G309">
            <v>3</v>
          </cell>
          <cell r="H309" t="str">
            <v>C5709A-88Z-3</v>
          </cell>
          <cell r="I309">
            <v>0.80500000000000005</v>
          </cell>
          <cell r="J309">
            <v>226.47</v>
          </cell>
        </row>
        <row r="310">
          <cell r="A310" t="str">
            <v>88-4</v>
          </cell>
          <cell r="B310">
            <v>5057</v>
          </cell>
          <cell r="C310">
            <v>9</v>
          </cell>
          <cell r="D310" t="str">
            <v>A</v>
          </cell>
          <cell r="E310">
            <v>88</v>
          </cell>
          <cell r="F310" t="str">
            <v>Z</v>
          </cell>
          <cell r="G310">
            <v>4</v>
          </cell>
          <cell r="H310" t="str">
            <v>C5709A-88Z-4</v>
          </cell>
          <cell r="I310">
            <v>0.73499999999999999</v>
          </cell>
          <cell r="J310">
            <v>227.27500000000001</v>
          </cell>
        </row>
        <row r="311">
          <cell r="A311" t="str">
            <v>89-1</v>
          </cell>
          <cell r="B311">
            <v>5057</v>
          </cell>
          <cell r="C311">
            <v>9</v>
          </cell>
          <cell r="D311" t="str">
            <v>A</v>
          </cell>
          <cell r="E311">
            <v>89</v>
          </cell>
          <cell r="F311" t="str">
            <v>Z</v>
          </cell>
          <cell r="G311">
            <v>1</v>
          </cell>
          <cell r="H311" t="str">
            <v>C5709A-89Z-1</v>
          </cell>
          <cell r="I311">
            <v>0.84499999999999997</v>
          </cell>
          <cell r="J311">
            <v>227.7</v>
          </cell>
        </row>
        <row r="312">
          <cell r="A312" t="str">
            <v>89-2</v>
          </cell>
          <cell r="B312">
            <v>5057</v>
          </cell>
          <cell r="C312">
            <v>9</v>
          </cell>
          <cell r="D312" t="str">
            <v>A</v>
          </cell>
          <cell r="E312">
            <v>89</v>
          </cell>
          <cell r="F312" t="str">
            <v>Z</v>
          </cell>
          <cell r="G312">
            <v>2</v>
          </cell>
          <cell r="H312" t="str">
            <v>C5709A-89Z-2</v>
          </cell>
          <cell r="I312">
            <v>0.70499999999999996</v>
          </cell>
          <cell r="J312">
            <v>228.54499999999999</v>
          </cell>
        </row>
        <row r="313">
          <cell r="A313" t="str">
            <v>89-3</v>
          </cell>
          <cell r="B313">
            <v>5057</v>
          </cell>
          <cell r="C313">
            <v>9</v>
          </cell>
          <cell r="D313" t="str">
            <v>A</v>
          </cell>
          <cell r="E313">
            <v>89</v>
          </cell>
          <cell r="F313" t="str">
            <v>Z</v>
          </cell>
          <cell r="G313">
            <v>3</v>
          </cell>
          <cell r="H313" t="str">
            <v>C5709A-89Z-3</v>
          </cell>
          <cell r="I313">
            <v>0.7</v>
          </cell>
          <cell r="J313">
            <v>229.25</v>
          </cell>
        </row>
        <row r="314">
          <cell r="A314" t="str">
            <v>89-4</v>
          </cell>
          <cell r="B314">
            <v>5057</v>
          </cell>
          <cell r="C314">
            <v>9</v>
          </cell>
          <cell r="D314" t="str">
            <v>A</v>
          </cell>
          <cell r="E314">
            <v>89</v>
          </cell>
          <cell r="F314" t="str">
            <v>Z</v>
          </cell>
          <cell r="G314">
            <v>4</v>
          </cell>
          <cell r="H314" t="str">
            <v>C5709A-89Z-4</v>
          </cell>
          <cell r="I314">
            <v>0.72</v>
          </cell>
          <cell r="J314">
            <v>229.95</v>
          </cell>
        </row>
        <row r="315">
          <cell r="A315" t="str">
            <v>90-1</v>
          </cell>
          <cell r="B315">
            <v>5057</v>
          </cell>
          <cell r="C315">
            <v>9</v>
          </cell>
          <cell r="D315" t="str">
            <v>A</v>
          </cell>
          <cell r="E315">
            <v>90</v>
          </cell>
          <cell r="F315" t="str">
            <v>Z</v>
          </cell>
          <cell r="G315">
            <v>1</v>
          </cell>
          <cell r="H315" t="str">
            <v>C5709A-90Z-1</v>
          </cell>
          <cell r="I315">
            <v>0.6</v>
          </cell>
          <cell r="J315">
            <v>230.7</v>
          </cell>
        </row>
        <row r="316">
          <cell r="A316" t="str">
            <v>90-2</v>
          </cell>
          <cell r="B316">
            <v>5057</v>
          </cell>
          <cell r="C316">
            <v>9</v>
          </cell>
          <cell r="D316" t="str">
            <v>A</v>
          </cell>
          <cell r="E316">
            <v>90</v>
          </cell>
          <cell r="F316" t="str">
            <v>Z</v>
          </cell>
          <cell r="G316">
            <v>2</v>
          </cell>
          <cell r="H316" t="str">
            <v>C5709A-90Z-2</v>
          </cell>
          <cell r="I316">
            <v>0.97</v>
          </cell>
          <cell r="J316">
            <v>231.3</v>
          </cell>
        </row>
        <row r="317">
          <cell r="A317" t="str">
            <v>90-3</v>
          </cell>
          <cell r="B317">
            <v>5057</v>
          </cell>
          <cell r="C317">
            <v>9</v>
          </cell>
          <cell r="D317" t="str">
            <v>A</v>
          </cell>
          <cell r="E317">
            <v>90</v>
          </cell>
          <cell r="F317" t="str">
            <v>Z</v>
          </cell>
          <cell r="G317">
            <v>3</v>
          </cell>
          <cell r="H317" t="str">
            <v>C5709A-90Z-3</v>
          </cell>
          <cell r="I317">
            <v>0.90500000000000003</v>
          </cell>
          <cell r="J317">
            <v>232.27</v>
          </cell>
        </row>
        <row r="318">
          <cell r="A318" t="str">
            <v>90-4</v>
          </cell>
          <cell r="B318">
            <v>5057</v>
          </cell>
          <cell r="C318">
            <v>9</v>
          </cell>
          <cell r="D318" t="str">
            <v>A</v>
          </cell>
          <cell r="E318">
            <v>90</v>
          </cell>
          <cell r="F318" t="str">
            <v>Z</v>
          </cell>
          <cell r="G318">
            <v>4</v>
          </cell>
          <cell r="H318" t="str">
            <v>C5709A-90Z-4</v>
          </cell>
          <cell r="I318">
            <v>0.61</v>
          </cell>
          <cell r="J318">
            <v>233.17500000000001</v>
          </cell>
        </row>
        <row r="319">
          <cell r="A319" t="str">
            <v>91-1</v>
          </cell>
          <cell r="B319">
            <v>5057</v>
          </cell>
          <cell r="C319">
            <v>9</v>
          </cell>
          <cell r="D319" t="str">
            <v>A</v>
          </cell>
          <cell r="E319">
            <v>91</v>
          </cell>
          <cell r="F319" t="str">
            <v>Z</v>
          </cell>
          <cell r="G319">
            <v>1</v>
          </cell>
          <cell r="H319" t="str">
            <v>C5709A-91Z-1</v>
          </cell>
          <cell r="I319">
            <v>0.77</v>
          </cell>
          <cell r="J319">
            <v>233.7</v>
          </cell>
        </row>
        <row r="320">
          <cell r="A320" t="str">
            <v>91-2</v>
          </cell>
          <cell r="B320">
            <v>5057</v>
          </cell>
          <cell r="C320">
            <v>9</v>
          </cell>
          <cell r="D320" t="str">
            <v>A</v>
          </cell>
          <cell r="E320">
            <v>91</v>
          </cell>
          <cell r="F320" t="str">
            <v>Z</v>
          </cell>
          <cell r="G320">
            <v>2</v>
          </cell>
          <cell r="H320" t="str">
            <v>C5709A-91Z-2</v>
          </cell>
          <cell r="I320">
            <v>0.73499999999999999</v>
          </cell>
          <cell r="J320">
            <v>234.47</v>
          </cell>
        </row>
        <row r="321">
          <cell r="A321" t="str">
            <v>91-3</v>
          </cell>
          <cell r="B321">
            <v>5057</v>
          </cell>
          <cell r="C321">
            <v>9</v>
          </cell>
          <cell r="D321" t="str">
            <v>A</v>
          </cell>
          <cell r="E321">
            <v>91</v>
          </cell>
          <cell r="F321" t="str">
            <v>Z</v>
          </cell>
          <cell r="G321">
            <v>3</v>
          </cell>
          <cell r="H321" t="str">
            <v>C5709A-91Z-3</v>
          </cell>
          <cell r="I321">
            <v>0.98</v>
          </cell>
          <cell r="J321">
            <v>235.20500000000001</v>
          </cell>
        </row>
        <row r="322">
          <cell r="A322" t="str">
            <v>91-4</v>
          </cell>
          <cell r="B322">
            <v>5057</v>
          </cell>
          <cell r="C322">
            <v>9</v>
          </cell>
          <cell r="D322" t="str">
            <v>A</v>
          </cell>
          <cell r="E322">
            <v>91</v>
          </cell>
          <cell r="F322" t="str">
            <v>Z</v>
          </cell>
          <cell r="G322">
            <v>4</v>
          </cell>
          <cell r="H322" t="str">
            <v>C5709A-91Z-4</v>
          </cell>
          <cell r="I322">
            <v>0.66</v>
          </cell>
          <cell r="J322">
            <v>236.185</v>
          </cell>
        </row>
        <row r="323">
          <cell r="A323" t="str">
            <v>92-1</v>
          </cell>
          <cell r="B323">
            <v>5057</v>
          </cell>
          <cell r="C323">
            <v>9</v>
          </cell>
          <cell r="D323" t="str">
            <v>A</v>
          </cell>
          <cell r="E323">
            <v>92</v>
          </cell>
          <cell r="F323" t="str">
            <v>Z</v>
          </cell>
          <cell r="G323">
            <v>1</v>
          </cell>
          <cell r="H323" t="str">
            <v>C5709A-92Z-1</v>
          </cell>
          <cell r="I323">
            <v>0.52500000000000002</v>
          </cell>
          <cell r="J323">
            <v>236.7</v>
          </cell>
        </row>
        <row r="324">
          <cell r="A324" t="str">
            <v>92-2</v>
          </cell>
          <cell r="B324">
            <v>5057</v>
          </cell>
          <cell r="C324">
            <v>9</v>
          </cell>
          <cell r="D324" t="str">
            <v>A</v>
          </cell>
          <cell r="E324">
            <v>92</v>
          </cell>
          <cell r="F324" t="str">
            <v>Z</v>
          </cell>
          <cell r="G324">
            <v>2</v>
          </cell>
          <cell r="H324" t="str">
            <v>C5709A-92Z-2</v>
          </cell>
          <cell r="I324">
            <v>0.84</v>
          </cell>
          <cell r="J324">
            <v>237.22499999999999</v>
          </cell>
        </row>
        <row r="325">
          <cell r="A325" t="str">
            <v>92-3</v>
          </cell>
          <cell r="B325">
            <v>5057</v>
          </cell>
          <cell r="C325">
            <v>9</v>
          </cell>
          <cell r="D325" t="str">
            <v>A</v>
          </cell>
          <cell r="E325">
            <v>92</v>
          </cell>
          <cell r="F325" t="str">
            <v>Z</v>
          </cell>
          <cell r="G325">
            <v>3</v>
          </cell>
          <cell r="H325" t="str">
            <v>C5709A-92Z-3</v>
          </cell>
          <cell r="I325">
            <v>0.91</v>
          </cell>
          <cell r="J325">
            <v>238.065</v>
          </cell>
        </row>
        <row r="326">
          <cell r="A326" t="str">
            <v>92-4</v>
          </cell>
          <cell r="B326">
            <v>5057</v>
          </cell>
          <cell r="C326">
            <v>9</v>
          </cell>
          <cell r="D326" t="str">
            <v>A</v>
          </cell>
          <cell r="E326">
            <v>92</v>
          </cell>
          <cell r="F326" t="str">
            <v>Z</v>
          </cell>
          <cell r="G326">
            <v>4</v>
          </cell>
          <cell r="H326" t="str">
            <v>C5709A-92Z-4</v>
          </cell>
          <cell r="I326">
            <v>0.92</v>
          </cell>
          <cell r="J326">
            <v>238.97499999999999</v>
          </cell>
        </row>
        <row r="327">
          <cell r="A327" t="str">
            <v>93-1</v>
          </cell>
          <cell r="B327">
            <v>5057</v>
          </cell>
          <cell r="C327">
            <v>9</v>
          </cell>
          <cell r="D327" t="str">
            <v>A</v>
          </cell>
          <cell r="E327">
            <v>93</v>
          </cell>
          <cell r="F327" t="str">
            <v>Z</v>
          </cell>
          <cell r="G327">
            <v>1</v>
          </cell>
          <cell r="H327" t="str">
            <v>C5709A-93Z-1</v>
          </cell>
          <cell r="I327">
            <v>0.79500000000000004</v>
          </cell>
          <cell r="J327">
            <v>239.7</v>
          </cell>
        </row>
        <row r="328">
          <cell r="A328" t="str">
            <v>93-2</v>
          </cell>
          <cell r="B328">
            <v>5057</v>
          </cell>
          <cell r="C328">
            <v>9</v>
          </cell>
          <cell r="D328" t="str">
            <v>A</v>
          </cell>
          <cell r="E328">
            <v>93</v>
          </cell>
          <cell r="F328" t="str">
            <v>Z</v>
          </cell>
          <cell r="G328">
            <v>2</v>
          </cell>
          <cell r="H328" t="str">
            <v>C5709A-93Z-2</v>
          </cell>
          <cell r="I328">
            <v>0.89500000000000002</v>
          </cell>
          <cell r="J328">
            <v>240.495</v>
          </cell>
        </row>
        <row r="329">
          <cell r="A329" t="str">
            <v>93-3</v>
          </cell>
          <cell r="B329">
            <v>5057</v>
          </cell>
          <cell r="C329">
            <v>9</v>
          </cell>
          <cell r="D329" t="str">
            <v>A</v>
          </cell>
          <cell r="E329">
            <v>93</v>
          </cell>
          <cell r="F329" t="str">
            <v>Z</v>
          </cell>
          <cell r="G329">
            <v>3</v>
          </cell>
          <cell r="H329" t="str">
            <v>C5709A-93Z-3</v>
          </cell>
          <cell r="I329">
            <v>0.61</v>
          </cell>
          <cell r="J329">
            <v>241.39</v>
          </cell>
        </row>
        <row r="330">
          <cell r="A330" t="str">
            <v>93-4</v>
          </cell>
          <cell r="B330">
            <v>5057</v>
          </cell>
          <cell r="C330">
            <v>9</v>
          </cell>
          <cell r="D330" t="str">
            <v>A</v>
          </cell>
          <cell r="E330">
            <v>93</v>
          </cell>
          <cell r="F330" t="str">
            <v>Z</v>
          </cell>
          <cell r="G330">
            <v>4</v>
          </cell>
          <cell r="H330" t="str">
            <v>C5709A-93Z-4</v>
          </cell>
          <cell r="I330">
            <v>0.93</v>
          </cell>
          <cell r="J330">
            <v>242</v>
          </cell>
        </row>
        <row r="331">
          <cell r="A331" t="str">
            <v>94-1</v>
          </cell>
          <cell r="B331">
            <v>5057</v>
          </cell>
          <cell r="C331">
            <v>9</v>
          </cell>
          <cell r="D331" t="str">
            <v>A</v>
          </cell>
          <cell r="E331">
            <v>94</v>
          </cell>
          <cell r="F331" t="str">
            <v>Z</v>
          </cell>
          <cell r="G331">
            <v>1</v>
          </cell>
          <cell r="H331" t="str">
            <v>C5709A-94Z-1</v>
          </cell>
          <cell r="I331">
            <v>0.80500000000000005</v>
          </cell>
          <cell r="J331">
            <v>242.7</v>
          </cell>
        </row>
        <row r="332">
          <cell r="A332" t="str">
            <v>94-2</v>
          </cell>
          <cell r="B332">
            <v>5057</v>
          </cell>
          <cell r="C332">
            <v>9</v>
          </cell>
          <cell r="D332" t="str">
            <v>A</v>
          </cell>
          <cell r="E332">
            <v>94</v>
          </cell>
          <cell r="F332" t="str">
            <v>Z</v>
          </cell>
          <cell r="G332">
            <v>2</v>
          </cell>
          <cell r="H332" t="str">
            <v>C5709A-94Z-2</v>
          </cell>
          <cell r="I332">
            <v>0.76</v>
          </cell>
          <cell r="J332">
            <v>243.505</v>
          </cell>
        </row>
        <row r="333">
          <cell r="A333" t="str">
            <v>94-3</v>
          </cell>
          <cell r="B333">
            <v>5057</v>
          </cell>
          <cell r="C333">
            <v>9</v>
          </cell>
          <cell r="D333" t="str">
            <v>A</v>
          </cell>
          <cell r="E333">
            <v>94</v>
          </cell>
          <cell r="F333" t="str">
            <v>Z</v>
          </cell>
          <cell r="G333">
            <v>3</v>
          </cell>
          <cell r="H333" t="str">
            <v>C5709A-94Z-3</v>
          </cell>
          <cell r="I333">
            <v>0.64</v>
          </cell>
          <cell r="J333">
            <v>244.26499999999999</v>
          </cell>
        </row>
        <row r="334">
          <cell r="A334" t="str">
            <v>94-4</v>
          </cell>
          <cell r="B334">
            <v>5057</v>
          </cell>
          <cell r="C334">
            <v>9</v>
          </cell>
          <cell r="D334" t="str">
            <v>A</v>
          </cell>
          <cell r="E334">
            <v>94</v>
          </cell>
          <cell r="F334" t="str">
            <v>Z</v>
          </cell>
          <cell r="G334">
            <v>4</v>
          </cell>
          <cell r="H334" t="str">
            <v>C5709A-94Z-4</v>
          </cell>
          <cell r="I334">
            <v>0.82499999999999996</v>
          </cell>
          <cell r="J334">
            <v>244.905</v>
          </cell>
        </row>
        <row r="335">
          <cell r="A335" t="str">
            <v>95-1</v>
          </cell>
          <cell r="B335">
            <v>5057</v>
          </cell>
          <cell r="C335">
            <v>9</v>
          </cell>
          <cell r="D335" t="str">
            <v>A</v>
          </cell>
          <cell r="E335">
            <v>95</v>
          </cell>
          <cell r="F335" t="str">
            <v>Z</v>
          </cell>
          <cell r="G335">
            <v>1</v>
          </cell>
          <cell r="H335" t="str">
            <v>C5709A-95Z-1</v>
          </cell>
          <cell r="I335">
            <v>0.9</v>
          </cell>
          <cell r="J335">
            <v>245.7</v>
          </cell>
        </row>
        <row r="336">
          <cell r="A336" t="str">
            <v>95-2</v>
          </cell>
          <cell r="B336">
            <v>5057</v>
          </cell>
          <cell r="C336">
            <v>9</v>
          </cell>
          <cell r="D336" t="str">
            <v>A</v>
          </cell>
          <cell r="E336">
            <v>95</v>
          </cell>
          <cell r="F336" t="str">
            <v>Z</v>
          </cell>
          <cell r="G336">
            <v>2</v>
          </cell>
          <cell r="H336" t="str">
            <v>C5709A-95Z-2</v>
          </cell>
          <cell r="I336">
            <v>0.86</v>
          </cell>
          <cell r="J336">
            <v>246.6</v>
          </cell>
        </row>
        <row r="337">
          <cell r="A337" t="str">
            <v>95-3</v>
          </cell>
          <cell r="B337">
            <v>5057</v>
          </cell>
          <cell r="C337">
            <v>9</v>
          </cell>
          <cell r="D337" t="str">
            <v>A</v>
          </cell>
          <cell r="E337">
            <v>95</v>
          </cell>
          <cell r="F337" t="str">
            <v>Z</v>
          </cell>
          <cell r="G337">
            <v>3</v>
          </cell>
          <cell r="H337" t="str">
            <v>C5709A-95Z-3</v>
          </cell>
          <cell r="I337">
            <v>0.88500000000000001</v>
          </cell>
          <cell r="J337">
            <v>247.46</v>
          </cell>
        </row>
        <row r="338">
          <cell r="A338" t="str">
            <v>95-4</v>
          </cell>
          <cell r="B338">
            <v>5057</v>
          </cell>
          <cell r="C338">
            <v>9</v>
          </cell>
          <cell r="D338" t="str">
            <v>A</v>
          </cell>
          <cell r="E338">
            <v>95</v>
          </cell>
          <cell r="F338" t="str">
            <v>Z</v>
          </cell>
          <cell r="G338">
            <v>4</v>
          </cell>
          <cell r="H338" t="str">
            <v>C5709A-95Z-4</v>
          </cell>
          <cell r="I338">
            <v>0.48</v>
          </cell>
          <cell r="J338">
            <v>248.345</v>
          </cell>
        </row>
        <row r="339">
          <cell r="A339" t="str">
            <v>96-1</v>
          </cell>
          <cell r="B339">
            <v>5057</v>
          </cell>
          <cell r="C339">
            <v>9</v>
          </cell>
          <cell r="D339" t="str">
            <v>A</v>
          </cell>
          <cell r="E339">
            <v>96</v>
          </cell>
          <cell r="F339" t="str">
            <v>Z</v>
          </cell>
          <cell r="G339">
            <v>1</v>
          </cell>
          <cell r="H339" t="str">
            <v>C5709A-96Z-1</v>
          </cell>
          <cell r="I339">
            <v>0.85</v>
          </cell>
          <cell r="J339">
            <v>248.7</v>
          </cell>
        </row>
        <row r="340">
          <cell r="A340" t="str">
            <v>96-2</v>
          </cell>
          <cell r="B340">
            <v>5057</v>
          </cell>
          <cell r="C340">
            <v>9</v>
          </cell>
          <cell r="D340" t="str">
            <v>A</v>
          </cell>
          <cell r="E340">
            <v>96</v>
          </cell>
          <cell r="F340" t="str">
            <v>Z</v>
          </cell>
          <cell r="G340">
            <v>2</v>
          </cell>
          <cell r="H340" t="str">
            <v>C5709A-96Z-2</v>
          </cell>
          <cell r="I340">
            <v>0.72</v>
          </cell>
          <cell r="J340">
            <v>249.55</v>
          </cell>
        </row>
        <row r="341">
          <cell r="A341" t="str">
            <v>96-3</v>
          </cell>
          <cell r="B341">
            <v>5057</v>
          </cell>
          <cell r="C341">
            <v>9</v>
          </cell>
          <cell r="D341" t="str">
            <v>A</v>
          </cell>
          <cell r="E341">
            <v>96</v>
          </cell>
          <cell r="F341" t="str">
            <v>Z</v>
          </cell>
          <cell r="G341">
            <v>3</v>
          </cell>
          <cell r="H341" t="str">
            <v>C5709A-96Z-3</v>
          </cell>
          <cell r="I341">
            <v>0.76</v>
          </cell>
          <cell r="J341">
            <v>250.27</v>
          </cell>
        </row>
        <row r="342">
          <cell r="A342" t="str">
            <v>96-4</v>
          </cell>
          <cell r="B342">
            <v>5057</v>
          </cell>
          <cell r="C342">
            <v>9</v>
          </cell>
          <cell r="D342" t="str">
            <v>A</v>
          </cell>
          <cell r="E342">
            <v>96</v>
          </cell>
          <cell r="F342" t="str">
            <v>Z</v>
          </cell>
          <cell r="G342">
            <v>4</v>
          </cell>
          <cell r="H342" t="str">
            <v>C5709A-96Z-4</v>
          </cell>
          <cell r="I342">
            <v>0.72</v>
          </cell>
          <cell r="J342">
            <v>251.03</v>
          </cell>
        </row>
        <row r="343">
          <cell r="A343" t="str">
            <v>97-1</v>
          </cell>
          <cell r="B343">
            <v>5057</v>
          </cell>
          <cell r="C343">
            <v>9</v>
          </cell>
          <cell r="D343" t="str">
            <v>A</v>
          </cell>
          <cell r="E343">
            <v>97</v>
          </cell>
          <cell r="F343" t="str">
            <v>Z</v>
          </cell>
          <cell r="G343">
            <v>1</v>
          </cell>
          <cell r="H343" t="str">
            <v>C5709A-97Z-1</v>
          </cell>
          <cell r="I343">
            <v>0.96</v>
          </cell>
          <cell r="J343">
            <v>251.7</v>
          </cell>
        </row>
        <row r="344">
          <cell r="A344" t="str">
            <v>97-2</v>
          </cell>
          <cell r="B344">
            <v>5057</v>
          </cell>
          <cell r="C344">
            <v>9</v>
          </cell>
          <cell r="D344" t="str">
            <v>A</v>
          </cell>
          <cell r="E344">
            <v>97</v>
          </cell>
          <cell r="F344" t="str">
            <v>Z</v>
          </cell>
          <cell r="G344">
            <v>2</v>
          </cell>
          <cell r="H344" t="str">
            <v>C5709A-97Z-2</v>
          </cell>
          <cell r="I344">
            <v>0.69</v>
          </cell>
          <cell r="J344">
            <v>252.66</v>
          </cell>
        </row>
        <row r="345">
          <cell r="A345" t="str">
            <v>97-3</v>
          </cell>
          <cell r="B345">
            <v>5057</v>
          </cell>
          <cell r="C345">
            <v>9</v>
          </cell>
          <cell r="D345" t="str">
            <v>A</v>
          </cell>
          <cell r="E345">
            <v>97</v>
          </cell>
          <cell r="F345" t="str">
            <v>Z</v>
          </cell>
          <cell r="G345">
            <v>3</v>
          </cell>
          <cell r="H345" t="str">
            <v>C5709A-97Z-3</v>
          </cell>
          <cell r="I345">
            <v>0.67500000000000004</v>
          </cell>
          <cell r="J345">
            <v>253.35</v>
          </cell>
        </row>
        <row r="346">
          <cell r="A346" t="str">
            <v>97-4</v>
          </cell>
          <cell r="B346">
            <v>5057</v>
          </cell>
          <cell r="C346">
            <v>9</v>
          </cell>
          <cell r="D346" t="str">
            <v>A</v>
          </cell>
          <cell r="E346">
            <v>97</v>
          </cell>
          <cell r="F346" t="str">
            <v>Z</v>
          </cell>
          <cell r="G346">
            <v>4</v>
          </cell>
          <cell r="H346" t="str">
            <v>C5709A-97Z-4</v>
          </cell>
          <cell r="I346">
            <v>0.81499999999999995</v>
          </cell>
          <cell r="J346">
            <v>254.02500000000001</v>
          </cell>
        </row>
        <row r="347">
          <cell r="A347" t="str">
            <v>98-1</v>
          </cell>
          <cell r="B347">
            <v>5057</v>
          </cell>
          <cell r="C347">
            <v>9</v>
          </cell>
          <cell r="D347" t="str">
            <v>A</v>
          </cell>
          <cell r="E347">
            <v>98</v>
          </cell>
          <cell r="F347" t="str">
            <v>Z</v>
          </cell>
          <cell r="G347">
            <v>1</v>
          </cell>
          <cell r="H347" t="str">
            <v>C5709A-98Z-1</v>
          </cell>
          <cell r="I347">
            <v>0.91</v>
          </cell>
          <cell r="J347">
            <v>254.7</v>
          </cell>
        </row>
        <row r="348">
          <cell r="A348" t="str">
            <v>98-2</v>
          </cell>
          <cell r="B348">
            <v>5057</v>
          </cell>
          <cell r="C348">
            <v>9</v>
          </cell>
          <cell r="D348" t="str">
            <v>A</v>
          </cell>
          <cell r="E348">
            <v>98</v>
          </cell>
          <cell r="F348" t="str">
            <v>Z</v>
          </cell>
          <cell r="G348">
            <v>2</v>
          </cell>
          <cell r="H348" t="str">
            <v>C5709A-98Z-2</v>
          </cell>
          <cell r="I348">
            <v>0.86</v>
          </cell>
          <cell r="J348">
            <v>255.61</v>
          </cell>
        </row>
        <row r="349">
          <cell r="A349" t="str">
            <v>98-3</v>
          </cell>
          <cell r="B349">
            <v>5057</v>
          </cell>
          <cell r="C349">
            <v>9</v>
          </cell>
          <cell r="D349" t="str">
            <v>A</v>
          </cell>
          <cell r="E349">
            <v>98</v>
          </cell>
          <cell r="F349" t="str">
            <v>Z</v>
          </cell>
          <cell r="G349">
            <v>3</v>
          </cell>
          <cell r="H349" t="str">
            <v>C5709A-98Z-3</v>
          </cell>
          <cell r="I349">
            <v>0.59499999999999997</v>
          </cell>
          <cell r="J349">
            <v>256.47000000000003</v>
          </cell>
        </row>
        <row r="350">
          <cell r="A350" t="str">
            <v>98-4</v>
          </cell>
          <cell r="B350">
            <v>5057</v>
          </cell>
          <cell r="C350">
            <v>9</v>
          </cell>
          <cell r="D350" t="str">
            <v>A</v>
          </cell>
          <cell r="E350">
            <v>98</v>
          </cell>
          <cell r="F350" t="str">
            <v>Z</v>
          </cell>
          <cell r="G350">
            <v>4</v>
          </cell>
          <cell r="H350" t="str">
            <v>C5709A-98Z-4</v>
          </cell>
          <cell r="I350">
            <v>0.745</v>
          </cell>
          <cell r="J350">
            <v>257.065</v>
          </cell>
        </row>
        <row r="351">
          <cell r="A351" t="str">
            <v>99-1</v>
          </cell>
          <cell r="B351">
            <v>5057</v>
          </cell>
          <cell r="C351">
            <v>9</v>
          </cell>
          <cell r="D351" t="str">
            <v>A</v>
          </cell>
          <cell r="E351">
            <v>99</v>
          </cell>
          <cell r="F351" t="str">
            <v>Z</v>
          </cell>
          <cell r="G351">
            <v>1</v>
          </cell>
          <cell r="H351" t="str">
            <v>C5709A-99Z-1</v>
          </cell>
          <cell r="I351">
            <v>0.755</v>
          </cell>
          <cell r="J351">
            <v>257.7</v>
          </cell>
        </row>
        <row r="352">
          <cell r="A352" t="str">
            <v>99-2</v>
          </cell>
          <cell r="B352">
            <v>5057</v>
          </cell>
          <cell r="C352">
            <v>9</v>
          </cell>
          <cell r="D352" t="str">
            <v>A</v>
          </cell>
          <cell r="E352">
            <v>99</v>
          </cell>
          <cell r="F352" t="str">
            <v>Z</v>
          </cell>
          <cell r="G352">
            <v>2</v>
          </cell>
          <cell r="H352" t="str">
            <v>C5709A-99Z-2</v>
          </cell>
          <cell r="I352">
            <v>0.92</v>
          </cell>
          <cell r="J352">
            <v>258.45499999999998</v>
          </cell>
        </row>
        <row r="353">
          <cell r="A353" t="str">
            <v>99-3</v>
          </cell>
          <cell r="B353">
            <v>5057</v>
          </cell>
          <cell r="C353">
            <v>9</v>
          </cell>
          <cell r="D353" t="str">
            <v>A</v>
          </cell>
          <cell r="E353">
            <v>99</v>
          </cell>
          <cell r="F353" t="str">
            <v>Z</v>
          </cell>
          <cell r="G353">
            <v>3</v>
          </cell>
          <cell r="H353" t="str">
            <v>C5709A-99Z-3</v>
          </cell>
          <cell r="I353">
            <v>0.65</v>
          </cell>
          <cell r="J353">
            <v>259.375</v>
          </cell>
        </row>
        <row r="354">
          <cell r="A354" t="str">
            <v>99-4</v>
          </cell>
          <cell r="B354">
            <v>5057</v>
          </cell>
          <cell r="C354">
            <v>9</v>
          </cell>
          <cell r="D354" t="str">
            <v>A</v>
          </cell>
          <cell r="E354">
            <v>99</v>
          </cell>
          <cell r="F354" t="str">
            <v>Z</v>
          </cell>
          <cell r="G354">
            <v>4</v>
          </cell>
          <cell r="H354" t="str">
            <v>C5709A-99Z-4</v>
          </cell>
          <cell r="I354">
            <v>0.80500000000000005</v>
          </cell>
          <cell r="J354">
            <v>260.02499999999998</v>
          </cell>
        </row>
        <row r="355">
          <cell r="A355" t="str">
            <v>100-1</v>
          </cell>
          <cell r="B355">
            <v>5057</v>
          </cell>
          <cell r="C355">
            <v>9</v>
          </cell>
          <cell r="D355" t="str">
            <v>A</v>
          </cell>
          <cell r="E355">
            <v>100</v>
          </cell>
          <cell r="F355" t="str">
            <v>Z</v>
          </cell>
          <cell r="G355">
            <v>1</v>
          </cell>
          <cell r="H355" t="str">
            <v>C5709A-100Z-1</v>
          </cell>
          <cell r="I355">
            <v>0.45</v>
          </cell>
          <cell r="J355">
            <v>260.7</v>
          </cell>
        </row>
        <row r="356">
          <cell r="A356" t="str">
            <v>100-2</v>
          </cell>
          <cell r="B356">
            <v>5057</v>
          </cell>
          <cell r="C356">
            <v>9</v>
          </cell>
          <cell r="D356" t="str">
            <v>A</v>
          </cell>
          <cell r="E356">
            <v>100</v>
          </cell>
          <cell r="F356" t="str">
            <v>Z</v>
          </cell>
          <cell r="G356">
            <v>2</v>
          </cell>
          <cell r="H356" t="str">
            <v>C5709A-100Z-2</v>
          </cell>
          <cell r="I356">
            <v>0.94</v>
          </cell>
          <cell r="J356">
            <v>261.14999999999998</v>
          </cell>
        </row>
        <row r="357">
          <cell r="A357" t="str">
            <v>100-3</v>
          </cell>
          <cell r="B357">
            <v>5057</v>
          </cell>
          <cell r="C357">
            <v>9</v>
          </cell>
          <cell r="D357" t="str">
            <v>A</v>
          </cell>
          <cell r="E357">
            <v>100</v>
          </cell>
          <cell r="F357" t="str">
            <v>Z</v>
          </cell>
          <cell r="G357">
            <v>3</v>
          </cell>
          <cell r="H357" t="str">
            <v>C5709A-100Z-3</v>
          </cell>
          <cell r="I357">
            <v>0.97</v>
          </cell>
          <cell r="J357">
            <v>262.08999999999997</v>
          </cell>
        </row>
        <row r="358">
          <cell r="A358" t="str">
            <v>100-4</v>
          </cell>
          <cell r="B358">
            <v>5057</v>
          </cell>
          <cell r="C358">
            <v>9</v>
          </cell>
          <cell r="D358" t="str">
            <v>A</v>
          </cell>
          <cell r="E358">
            <v>100</v>
          </cell>
          <cell r="F358" t="str">
            <v>Z</v>
          </cell>
          <cell r="G358">
            <v>4</v>
          </cell>
          <cell r="H358" t="str">
            <v>C5709A-100Z-4</v>
          </cell>
          <cell r="I358">
            <v>0.69</v>
          </cell>
          <cell r="J358">
            <v>263.06</v>
          </cell>
        </row>
        <row r="359">
          <cell r="A359" t="str">
            <v>101-1</v>
          </cell>
          <cell r="B359">
            <v>5057</v>
          </cell>
          <cell r="C359">
            <v>9</v>
          </cell>
          <cell r="D359" t="str">
            <v>A</v>
          </cell>
          <cell r="E359">
            <v>101</v>
          </cell>
          <cell r="F359" t="str">
            <v>Z</v>
          </cell>
          <cell r="G359">
            <v>1</v>
          </cell>
          <cell r="H359" t="str">
            <v>C5709A-101Z-1</v>
          </cell>
          <cell r="I359">
            <v>0.94</v>
          </cell>
          <cell r="J359">
            <v>263.7</v>
          </cell>
        </row>
        <row r="360">
          <cell r="A360" t="str">
            <v>101-2</v>
          </cell>
          <cell r="B360">
            <v>5057</v>
          </cell>
          <cell r="C360">
            <v>9</v>
          </cell>
          <cell r="D360" t="str">
            <v>A</v>
          </cell>
          <cell r="E360">
            <v>101</v>
          </cell>
          <cell r="F360" t="str">
            <v>Z</v>
          </cell>
          <cell r="G360">
            <v>2</v>
          </cell>
          <cell r="H360" t="str">
            <v>C5709A-101Z-2</v>
          </cell>
          <cell r="I360">
            <v>0.66</v>
          </cell>
          <cell r="J360">
            <v>264.64</v>
          </cell>
        </row>
        <row r="361">
          <cell r="A361" t="str">
            <v>101-3</v>
          </cell>
          <cell r="B361">
            <v>5057</v>
          </cell>
          <cell r="C361">
            <v>9</v>
          </cell>
          <cell r="D361" t="str">
            <v>A</v>
          </cell>
          <cell r="E361">
            <v>101</v>
          </cell>
          <cell r="F361" t="str">
            <v>Z</v>
          </cell>
          <cell r="G361">
            <v>3</v>
          </cell>
          <cell r="H361" t="str">
            <v>C5709A-101Z-3</v>
          </cell>
          <cell r="I361">
            <v>0.81</v>
          </cell>
          <cell r="J361">
            <v>265.3</v>
          </cell>
        </row>
        <row r="362">
          <cell r="A362" t="str">
            <v>101-4</v>
          </cell>
          <cell r="B362">
            <v>5057</v>
          </cell>
          <cell r="C362">
            <v>9</v>
          </cell>
          <cell r="D362" t="str">
            <v>A</v>
          </cell>
          <cell r="E362">
            <v>101</v>
          </cell>
          <cell r="F362" t="str">
            <v>Z</v>
          </cell>
          <cell r="G362">
            <v>4</v>
          </cell>
          <cell r="H362" t="str">
            <v>C5709A-101Z-4</v>
          </cell>
          <cell r="I362">
            <v>0.63</v>
          </cell>
          <cell r="J362">
            <v>266.11</v>
          </cell>
        </row>
        <row r="363">
          <cell r="A363" t="str">
            <v>102-1</v>
          </cell>
          <cell r="B363">
            <v>5057</v>
          </cell>
          <cell r="C363">
            <v>9</v>
          </cell>
          <cell r="D363" t="str">
            <v>A</v>
          </cell>
          <cell r="E363">
            <v>102</v>
          </cell>
          <cell r="F363" t="str">
            <v>Z</v>
          </cell>
          <cell r="G363">
            <v>1</v>
          </cell>
          <cell r="H363" t="str">
            <v>C5709A-102Z-1</v>
          </cell>
          <cell r="I363">
            <v>0.94499999999999995</v>
          </cell>
          <cell r="J363">
            <v>266.7</v>
          </cell>
        </row>
        <row r="364">
          <cell r="A364" t="str">
            <v>102-2</v>
          </cell>
          <cell r="B364">
            <v>5057</v>
          </cell>
          <cell r="C364">
            <v>9</v>
          </cell>
          <cell r="D364" t="str">
            <v>A</v>
          </cell>
          <cell r="E364">
            <v>102</v>
          </cell>
          <cell r="F364" t="str">
            <v>Z</v>
          </cell>
          <cell r="G364">
            <v>2</v>
          </cell>
          <cell r="H364" t="str">
            <v>C5709A-102Z-2</v>
          </cell>
          <cell r="I364">
            <v>0.95</v>
          </cell>
          <cell r="J364">
            <v>267.64499999999998</v>
          </cell>
        </row>
        <row r="365">
          <cell r="A365" t="str">
            <v>102-3</v>
          </cell>
          <cell r="B365">
            <v>5057</v>
          </cell>
          <cell r="C365">
            <v>9</v>
          </cell>
          <cell r="D365" t="str">
            <v>A</v>
          </cell>
          <cell r="E365">
            <v>102</v>
          </cell>
          <cell r="F365" t="str">
            <v>Z</v>
          </cell>
          <cell r="G365">
            <v>3</v>
          </cell>
          <cell r="H365" t="str">
            <v>C5709A-102Z-3</v>
          </cell>
          <cell r="I365">
            <v>0.89</v>
          </cell>
          <cell r="J365">
            <v>268.59500000000003</v>
          </cell>
        </row>
        <row r="366">
          <cell r="A366" t="str">
            <v>102-4</v>
          </cell>
          <cell r="B366">
            <v>5057</v>
          </cell>
          <cell r="C366">
            <v>9</v>
          </cell>
          <cell r="D366" t="str">
            <v>A</v>
          </cell>
          <cell r="E366">
            <v>102</v>
          </cell>
          <cell r="F366" t="str">
            <v>Z</v>
          </cell>
          <cell r="G366">
            <v>4</v>
          </cell>
          <cell r="H366" t="str">
            <v>C5709A-102Z-4</v>
          </cell>
          <cell r="I366">
            <v>0.27</v>
          </cell>
          <cell r="J366">
            <v>269.48500000000001</v>
          </cell>
        </row>
        <row r="367">
          <cell r="A367" t="str">
            <v>103-1</v>
          </cell>
          <cell r="B367">
            <v>5057</v>
          </cell>
          <cell r="C367">
            <v>9</v>
          </cell>
          <cell r="D367" t="str">
            <v>A</v>
          </cell>
          <cell r="E367">
            <v>103</v>
          </cell>
          <cell r="F367" t="str">
            <v>Z</v>
          </cell>
          <cell r="G367">
            <v>1</v>
          </cell>
          <cell r="H367" t="str">
            <v>C5709A-103Z-1</v>
          </cell>
          <cell r="I367">
            <v>0.84499999999999997</v>
          </cell>
          <cell r="J367">
            <v>269.7</v>
          </cell>
        </row>
        <row r="368">
          <cell r="A368" t="str">
            <v>103-2</v>
          </cell>
          <cell r="B368">
            <v>5057</v>
          </cell>
          <cell r="C368">
            <v>9</v>
          </cell>
          <cell r="D368" t="str">
            <v>A</v>
          </cell>
          <cell r="E368">
            <v>103</v>
          </cell>
          <cell r="F368" t="str">
            <v>Z</v>
          </cell>
          <cell r="G368">
            <v>2</v>
          </cell>
          <cell r="H368" t="str">
            <v>C5709A-103Z-2</v>
          </cell>
          <cell r="I368">
            <v>0.68500000000000005</v>
          </cell>
          <cell r="J368">
            <v>270.54500000000002</v>
          </cell>
        </row>
        <row r="369">
          <cell r="A369" t="str">
            <v>103-3</v>
          </cell>
          <cell r="B369">
            <v>5057</v>
          </cell>
          <cell r="C369">
            <v>9</v>
          </cell>
          <cell r="D369" t="str">
            <v>A</v>
          </cell>
          <cell r="E369">
            <v>103</v>
          </cell>
          <cell r="F369" t="str">
            <v>Z</v>
          </cell>
          <cell r="G369">
            <v>3</v>
          </cell>
          <cell r="H369" t="str">
            <v>C5709A-103Z-3</v>
          </cell>
          <cell r="I369">
            <v>0.8</v>
          </cell>
          <cell r="J369">
            <v>271.23</v>
          </cell>
        </row>
        <row r="370">
          <cell r="A370" t="str">
            <v>103-4</v>
          </cell>
          <cell r="B370">
            <v>5057</v>
          </cell>
          <cell r="C370">
            <v>9</v>
          </cell>
          <cell r="D370" t="str">
            <v>A</v>
          </cell>
          <cell r="E370">
            <v>103</v>
          </cell>
          <cell r="F370" t="str">
            <v>Z</v>
          </cell>
          <cell r="G370">
            <v>4</v>
          </cell>
          <cell r="H370" t="str">
            <v>C5709A-103Z-4</v>
          </cell>
          <cell r="I370">
            <v>0.82</v>
          </cell>
          <cell r="J370">
            <v>272.02999999999997</v>
          </cell>
        </row>
        <row r="371">
          <cell r="A371" t="str">
            <v>104-1</v>
          </cell>
          <cell r="B371">
            <v>5057</v>
          </cell>
          <cell r="C371">
            <v>9</v>
          </cell>
          <cell r="D371" t="str">
            <v>A</v>
          </cell>
          <cell r="E371">
            <v>104</v>
          </cell>
          <cell r="F371" t="str">
            <v>Z</v>
          </cell>
          <cell r="G371">
            <v>1</v>
          </cell>
          <cell r="H371" t="str">
            <v>C5709A-104Z-1</v>
          </cell>
          <cell r="I371">
            <v>0.93</v>
          </cell>
          <cell r="J371">
            <v>272.7</v>
          </cell>
        </row>
        <row r="372">
          <cell r="A372" t="str">
            <v>104-2</v>
          </cell>
          <cell r="B372">
            <v>5057</v>
          </cell>
          <cell r="C372">
            <v>9</v>
          </cell>
          <cell r="D372" t="str">
            <v>A</v>
          </cell>
          <cell r="E372">
            <v>104</v>
          </cell>
          <cell r="F372" t="str">
            <v>Z</v>
          </cell>
          <cell r="G372">
            <v>2</v>
          </cell>
          <cell r="H372" t="str">
            <v>C5709A-104Z-2</v>
          </cell>
          <cell r="I372">
            <v>0.63</v>
          </cell>
          <cell r="J372">
            <v>273.63</v>
          </cell>
        </row>
        <row r="373">
          <cell r="A373" t="str">
            <v>104-3</v>
          </cell>
          <cell r="B373">
            <v>5057</v>
          </cell>
          <cell r="C373">
            <v>9</v>
          </cell>
          <cell r="D373" t="str">
            <v>A</v>
          </cell>
          <cell r="E373">
            <v>104</v>
          </cell>
          <cell r="F373" t="str">
            <v>Z</v>
          </cell>
          <cell r="G373">
            <v>3</v>
          </cell>
          <cell r="H373" t="str">
            <v>C5709A-104Z-3</v>
          </cell>
          <cell r="I373">
            <v>0.91</v>
          </cell>
          <cell r="J373">
            <v>274.26</v>
          </cell>
        </row>
        <row r="374">
          <cell r="A374" t="str">
            <v>104-4</v>
          </cell>
          <cell r="B374">
            <v>5057</v>
          </cell>
          <cell r="C374">
            <v>9</v>
          </cell>
          <cell r="D374" t="str">
            <v>A</v>
          </cell>
          <cell r="E374">
            <v>104</v>
          </cell>
          <cell r="F374" t="str">
            <v>Z</v>
          </cell>
          <cell r="G374">
            <v>4</v>
          </cell>
          <cell r="H374" t="str">
            <v>C5709A-104Z-4</v>
          </cell>
          <cell r="I374">
            <v>0.56999999999999995</v>
          </cell>
          <cell r="J374">
            <v>275.17</v>
          </cell>
        </row>
        <row r="375">
          <cell r="A375" t="str">
            <v>105-1</v>
          </cell>
          <cell r="B375">
            <v>5057</v>
          </cell>
          <cell r="C375">
            <v>9</v>
          </cell>
          <cell r="D375" t="str">
            <v>A</v>
          </cell>
          <cell r="E375">
            <v>105</v>
          </cell>
          <cell r="F375" t="str">
            <v>Z</v>
          </cell>
          <cell r="G375">
            <v>1</v>
          </cell>
          <cell r="H375" t="str">
            <v>C5709A-105Z-1</v>
          </cell>
          <cell r="I375">
            <v>0.86499999999999999</v>
          </cell>
          <cell r="J375">
            <v>275.7</v>
          </cell>
        </row>
        <row r="376">
          <cell r="A376" t="str">
            <v>105-2</v>
          </cell>
          <cell r="B376">
            <v>5057</v>
          </cell>
          <cell r="C376">
            <v>9</v>
          </cell>
          <cell r="D376" t="str">
            <v>A</v>
          </cell>
          <cell r="E376">
            <v>105</v>
          </cell>
          <cell r="F376" t="str">
            <v>Z</v>
          </cell>
          <cell r="G376">
            <v>2</v>
          </cell>
          <cell r="H376" t="str">
            <v>C5709A-105Z-2</v>
          </cell>
          <cell r="I376">
            <v>0.875</v>
          </cell>
          <cell r="J376">
            <v>276.565</v>
          </cell>
        </row>
        <row r="377">
          <cell r="A377" t="str">
            <v>105-3</v>
          </cell>
          <cell r="B377">
            <v>5057</v>
          </cell>
          <cell r="C377">
            <v>9</v>
          </cell>
          <cell r="D377" t="str">
            <v>A</v>
          </cell>
          <cell r="E377">
            <v>105</v>
          </cell>
          <cell r="F377" t="str">
            <v>Z</v>
          </cell>
          <cell r="G377">
            <v>3</v>
          </cell>
          <cell r="H377" t="str">
            <v>C5709A-105Z-3</v>
          </cell>
          <cell r="I377">
            <v>0.82499999999999996</v>
          </cell>
          <cell r="J377">
            <v>277.44</v>
          </cell>
        </row>
        <row r="378">
          <cell r="A378" t="str">
            <v>105-4</v>
          </cell>
          <cell r="B378">
            <v>5057</v>
          </cell>
          <cell r="C378">
            <v>9</v>
          </cell>
          <cell r="D378" t="str">
            <v>A</v>
          </cell>
          <cell r="E378">
            <v>105</v>
          </cell>
          <cell r="F378" t="str">
            <v>Z</v>
          </cell>
          <cell r="G378">
            <v>4</v>
          </cell>
          <cell r="H378" t="str">
            <v>C5709A-105Z-4</v>
          </cell>
          <cell r="I378">
            <v>0.64500000000000002</v>
          </cell>
          <cell r="J378">
            <v>278.26499999999999</v>
          </cell>
        </row>
        <row r="379">
          <cell r="A379" t="str">
            <v>106-1</v>
          </cell>
          <cell r="B379">
            <v>5057</v>
          </cell>
          <cell r="C379">
            <v>9</v>
          </cell>
          <cell r="D379" t="str">
            <v>A</v>
          </cell>
          <cell r="E379">
            <v>106</v>
          </cell>
          <cell r="F379" t="str">
            <v>Z</v>
          </cell>
          <cell r="G379">
            <v>1</v>
          </cell>
          <cell r="H379" t="str">
            <v>C5709A-106Z-1</v>
          </cell>
          <cell r="I379">
            <v>0.88</v>
          </cell>
          <cell r="J379">
            <v>278.7</v>
          </cell>
        </row>
        <row r="380">
          <cell r="A380" t="str">
            <v>106-2</v>
          </cell>
          <cell r="B380">
            <v>5057</v>
          </cell>
          <cell r="C380">
            <v>9</v>
          </cell>
          <cell r="D380" t="str">
            <v>A</v>
          </cell>
          <cell r="E380">
            <v>106</v>
          </cell>
          <cell r="F380" t="str">
            <v>Z</v>
          </cell>
          <cell r="G380">
            <v>2</v>
          </cell>
          <cell r="H380" t="str">
            <v>C5709A-106Z-2</v>
          </cell>
          <cell r="I380">
            <v>0.51</v>
          </cell>
          <cell r="J380">
            <v>279.58</v>
          </cell>
        </row>
        <row r="381">
          <cell r="A381" t="str">
            <v>106-3</v>
          </cell>
          <cell r="B381">
            <v>5057</v>
          </cell>
          <cell r="C381">
            <v>9</v>
          </cell>
          <cell r="D381" t="str">
            <v>A</v>
          </cell>
          <cell r="E381">
            <v>106</v>
          </cell>
          <cell r="F381" t="str">
            <v>Z</v>
          </cell>
          <cell r="G381">
            <v>3</v>
          </cell>
          <cell r="H381" t="str">
            <v>C5709A-106Z-3</v>
          </cell>
          <cell r="I381">
            <v>0.72</v>
          </cell>
          <cell r="J381">
            <v>280.08999999999997</v>
          </cell>
        </row>
        <row r="382">
          <cell r="A382" t="str">
            <v>106-4</v>
          </cell>
          <cell r="B382">
            <v>5057</v>
          </cell>
          <cell r="C382">
            <v>9</v>
          </cell>
          <cell r="D382" t="str">
            <v>A</v>
          </cell>
          <cell r="E382">
            <v>106</v>
          </cell>
          <cell r="F382" t="str">
            <v>Z</v>
          </cell>
          <cell r="G382">
            <v>4</v>
          </cell>
          <cell r="H382" t="str">
            <v>C5709A-106Z-4</v>
          </cell>
          <cell r="I382">
            <v>0.97</v>
          </cell>
          <cell r="J382">
            <v>280.81</v>
          </cell>
        </row>
        <row r="383">
          <cell r="A383" t="str">
            <v>107-1</v>
          </cell>
          <cell r="B383">
            <v>5057</v>
          </cell>
          <cell r="C383">
            <v>9</v>
          </cell>
          <cell r="D383" t="str">
            <v>A</v>
          </cell>
          <cell r="E383">
            <v>107</v>
          </cell>
          <cell r="F383" t="str">
            <v>Z</v>
          </cell>
          <cell r="G383">
            <v>1</v>
          </cell>
          <cell r="H383" t="str">
            <v>C5709A-107Z-1</v>
          </cell>
          <cell r="I383">
            <v>0.8</v>
          </cell>
          <cell r="J383">
            <v>281.7</v>
          </cell>
        </row>
        <row r="384">
          <cell r="A384" t="str">
            <v>107-2</v>
          </cell>
          <cell r="B384">
            <v>5057</v>
          </cell>
          <cell r="C384">
            <v>9</v>
          </cell>
          <cell r="D384" t="str">
            <v>A</v>
          </cell>
          <cell r="E384">
            <v>107</v>
          </cell>
          <cell r="F384" t="str">
            <v>Z</v>
          </cell>
          <cell r="G384">
            <v>2</v>
          </cell>
          <cell r="H384" t="str">
            <v>C5709A-107Z-2</v>
          </cell>
          <cell r="I384">
            <v>0.73499999999999999</v>
          </cell>
          <cell r="J384">
            <v>282.5</v>
          </cell>
        </row>
        <row r="385">
          <cell r="A385" t="str">
            <v>107-3</v>
          </cell>
          <cell r="B385">
            <v>5057</v>
          </cell>
          <cell r="C385">
            <v>9</v>
          </cell>
          <cell r="D385" t="str">
            <v>A</v>
          </cell>
          <cell r="E385">
            <v>107</v>
          </cell>
          <cell r="F385" t="str">
            <v>Z</v>
          </cell>
          <cell r="G385">
            <v>3</v>
          </cell>
          <cell r="H385" t="str">
            <v>C5709A-107Z-3</v>
          </cell>
          <cell r="I385">
            <v>0.67500000000000004</v>
          </cell>
          <cell r="J385">
            <v>283.23500000000001</v>
          </cell>
        </row>
        <row r="386">
          <cell r="A386" t="str">
            <v>107-4</v>
          </cell>
          <cell r="B386">
            <v>5057</v>
          </cell>
          <cell r="C386">
            <v>9</v>
          </cell>
          <cell r="D386" t="str">
            <v>A</v>
          </cell>
          <cell r="E386">
            <v>107</v>
          </cell>
          <cell r="F386" t="str">
            <v>Z</v>
          </cell>
          <cell r="G386">
            <v>4</v>
          </cell>
          <cell r="H386" t="str">
            <v>C5709A-107Z-4</v>
          </cell>
          <cell r="I386">
            <v>0.87</v>
          </cell>
          <cell r="J386">
            <v>283.91000000000003</v>
          </cell>
        </row>
        <row r="387">
          <cell r="A387" t="str">
            <v>108-1</v>
          </cell>
          <cell r="B387">
            <v>5057</v>
          </cell>
          <cell r="C387">
            <v>9</v>
          </cell>
          <cell r="D387" t="str">
            <v>A</v>
          </cell>
          <cell r="E387">
            <v>108</v>
          </cell>
          <cell r="F387" t="str">
            <v>Z</v>
          </cell>
          <cell r="G387">
            <v>1</v>
          </cell>
          <cell r="H387" t="str">
            <v>C5709A-108Z-1</v>
          </cell>
          <cell r="I387">
            <v>0.85499999999999998</v>
          </cell>
          <cell r="J387">
            <v>284.7</v>
          </cell>
        </row>
        <row r="388">
          <cell r="A388" t="str">
            <v>108-2</v>
          </cell>
          <cell r="B388">
            <v>5057</v>
          </cell>
          <cell r="C388">
            <v>9</v>
          </cell>
          <cell r="D388" t="str">
            <v>A</v>
          </cell>
          <cell r="E388">
            <v>108</v>
          </cell>
          <cell r="F388" t="str">
            <v>Z</v>
          </cell>
          <cell r="G388">
            <v>2</v>
          </cell>
          <cell r="H388" t="str">
            <v>C5709A-108Z-2</v>
          </cell>
          <cell r="I388">
            <v>0.81499999999999995</v>
          </cell>
          <cell r="J388">
            <v>285.55500000000001</v>
          </cell>
        </row>
        <row r="389">
          <cell r="A389" t="str">
            <v>108-3</v>
          </cell>
          <cell r="B389">
            <v>5057</v>
          </cell>
          <cell r="C389">
            <v>9</v>
          </cell>
          <cell r="D389" t="str">
            <v>A</v>
          </cell>
          <cell r="E389">
            <v>108</v>
          </cell>
          <cell r="F389" t="str">
            <v>Z</v>
          </cell>
          <cell r="G389">
            <v>3</v>
          </cell>
          <cell r="H389" t="str">
            <v>C5709A-108Z-3</v>
          </cell>
          <cell r="I389">
            <v>0.93500000000000005</v>
          </cell>
          <cell r="J389">
            <v>286.37</v>
          </cell>
        </row>
        <row r="390">
          <cell r="A390" t="str">
            <v>108-4</v>
          </cell>
          <cell r="B390">
            <v>5057</v>
          </cell>
          <cell r="C390">
            <v>9</v>
          </cell>
          <cell r="D390" t="str">
            <v>A</v>
          </cell>
          <cell r="E390">
            <v>108</v>
          </cell>
          <cell r="F390" t="str">
            <v>Z</v>
          </cell>
          <cell r="G390">
            <v>4</v>
          </cell>
          <cell r="H390" t="str">
            <v>C5709A-108Z-4</v>
          </cell>
          <cell r="I390">
            <v>0.56499999999999995</v>
          </cell>
          <cell r="J390">
            <v>287.30500000000001</v>
          </cell>
        </row>
        <row r="391">
          <cell r="A391" t="str">
            <v>109-1</v>
          </cell>
          <cell r="B391">
            <v>5057</v>
          </cell>
          <cell r="C391">
            <v>9</v>
          </cell>
          <cell r="D391" t="str">
            <v>A</v>
          </cell>
          <cell r="E391">
            <v>109</v>
          </cell>
          <cell r="F391" t="str">
            <v>Z</v>
          </cell>
          <cell r="G391">
            <v>1</v>
          </cell>
          <cell r="H391" t="str">
            <v>C5709A-109Z-1</v>
          </cell>
          <cell r="I391">
            <v>0.89</v>
          </cell>
          <cell r="J391">
            <v>287.7</v>
          </cell>
        </row>
        <row r="392">
          <cell r="A392" t="str">
            <v>109-2</v>
          </cell>
          <cell r="B392">
            <v>5057</v>
          </cell>
          <cell r="C392">
            <v>9</v>
          </cell>
          <cell r="D392" t="str">
            <v>A</v>
          </cell>
          <cell r="E392">
            <v>109</v>
          </cell>
          <cell r="F392" t="str">
            <v>Z</v>
          </cell>
          <cell r="G392">
            <v>2</v>
          </cell>
          <cell r="H392" t="str">
            <v>C5709A-109Z-2</v>
          </cell>
          <cell r="I392">
            <v>0.88</v>
          </cell>
          <cell r="J392">
            <v>288.58999999999997</v>
          </cell>
        </row>
        <row r="393">
          <cell r="A393" t="str">
            <v>109-3</v>
          </cell>
          <cell r="B393">
            <v>5057</v>
          </cell>
          <cell r="C393">
            <v>9</v>
          </cell>
          <cell r="D393" t="str">
            <v>A</v>
          </cell>
          <cell r="E393">
            <v>109</v>
          </cell>
          <cell r="F393" t="str">
            <v>Z</v>
          </cell>
          <cell r="G393">
            <v>3</v>
          </cell>
          <cell r="H393" t="str">
            <v>C5709A-109Z-3</v>
          </cell>
          <cell r="I393">
            <v>0.91</v>
          </cell>
          <cell r="J393">
            <v>289.47000000000003</v>
          </cell>
        </row>
        <row r="394">
          <cell r="A394" t="str">
            <v>110-1</v>
          </cell>
          <cell r="B394">
            <v>5057</v>
          </cell>
          <cell r="C394">
            <v>9</v>
          </cell>
          <cell r="D394" t="str">
            <v>A</v>
          </cell>
          <cell r="E394">
            <v>110</v>
          </cell>
          <cell r="F394" t="str">
            <v>Z</v>
          </cell>
          <cell r="G394">
            <v>1</v>
          </cell>
          <cell r="H394" t="str">
            <v>C5709A-110Z-1</v>
          </cell>
          <cell r="I394">
            <v>0.495</v>
          </cell>
          <cell r="J394">
            <v>290.25</v>
          </cell>
        </row>
        <row r="395">
          <cell r="A395" t="str">
            <v>111-1</v>
          </cell>
          <cell r="B395">
            <v>5057</v>
          </cell>
          <cell r="C395">
            <v>9</v>
          </cell>
          <cell r="D395" t="str">
            <v>A</v>
          </cell>
          <cell r="E395">
            <v>111</v>
          </cell>
          <cell r="F395" t="str">
            <v>Z</v>
          </cell>
          <cell r="G395">
            <v>1</v>
          </cell>
          <cell r="H395" t="str">
            <v>C5709A-111Z-1</v>
          </cell>
          <cell r="I395">
            <v>0.58499999999999996</v>
          </cell>
          <cell r="J395">
            <v>290.7</v>
          </cell>
        </row>
        <row r="396">
          <cell r="A396" t="str">
            <v>111-2</v>
          </cell>
          <cell r="B396">
            <v>5057</v>
          </cell>
          <cell r="C396">
            <v>9</v>
          </cell>
          <cell r="D396" t="str">
            <v>A</v>
          </cell>
          <cell r="E396">
            <v>111</v>
          </cell>
          <cell r="F396" t="str">
            <v>Z</v>
          </cell>
          <cell r="G396">
            <v>2</v>
          </cell>
          <cell r="H396" t="str">
            <v>C5709A-111Z-2</v>
          </cell>
          <cell r="I396">
            <v>0.72</v>
          </cell>
          <cell r="J396">
            <v>291.28500000000003</v>
          </cell>
        </row>
        <row r="397">
          <cell r="A397" t="str">
            <v>111-3</v>
          </cell>
          <cell r="B397">
            <v>5057</v>
          </cell>
          <cell r="C397">
            <v>9</v>
          </cell>
          <cell r="D397" t="str">
            <v>A</v>
          </cell>
          <cell r="E397">
            <v>111</v>
          </cell>
          <cell r="F397" t="str">
            <v>Z</v>
          </cell>
          <cell r="G397">
            <v>3</v>
          </cell>
          <cell r="H397" t="str">
            <v>C5709A-111Z-3</v>
          </cell>
          <cell r="I397">
            <v>0.83</v>
          </cell>
          <cell r="J397">
            <v>292.005</v>
          </cell>
        </row>
        <row r="398">
          <cell r="A398" t="str">
            <v>111-4</v>
          </cell>
          <cell r="B398">
            <v>5057</v>
          </cell>
          <cell r="C398">
            <v>9</v>
          </cell>
          <cell r="D398" t="str">
            <v>A</v>
          </cell>
          <cell r="E398">
            <v>111</v>
          </cell>
          <cell r="F398" t="str">
            <v>Z</v>
          </cell>
          <cell r="G398">
            <v>4</v>
          </cell>
          <cell r="H398" t="str">
            <v>C5709A-111Z-4</v>
          </cell>
          <cell r="I398">
            <v>0.98499999999999999</v>
          </cell>
          <cell r="J398">
            <v>292.83499999999998</v>
          </cell>
        </row>
        <row r="399">
          <cell r="A399" t="str">
            <v>112-1</v>
          </cell>
          <cell r="B399">
            <v>5057</v>
          </cell>
          <cell r="C399">
            <v>9</v>
          </cell>
          <cell r="D399" t="str">
            <v>A</v>
          </cell>
          <cell r="E399">
            <v>112</v>
          </cell>
          <cell r="F399" t="str">
            <v>Z</v>
          </cell>
          <cell r="G399">
            <v>1</v>
          </cell>
          <cell r="H399" t="str">
            <v>C5709A-112Z-1</v>
          </cell>
          <cell r="I399">
            <v>0.46500000000000002</v>
          </cell>
          <cell r="J399">
            <v>293.7</v>
          </cell>
        </row>
        <row r="400">
          <cell r="A400" t="str">
            <v>112-2</v>
          </cell>
          <cell r="B400">
            <v>5057</v>
          </cell>
          <cell r="C400">
            <v>9</v>
          </cell>
          <cell r="D400" t="str">
            <v>A</v>
          </cell>
          <cell r="E400">
            <v>112</v>
          </cell>
          <cell r="F400" t="str">
            <v>Z</v>
          </cell>
          <cell r="G400">
            <v>2</v>
          </cell>
          <cell r="H400" t="str">
            <v>C5709A-112Z-2</v>
          </cell>
          <cell r="I400">
            <v>0.95499999999999996</v>
          </cell>
          <cell r="J400">
            <v>294.16500000000002</v>
          </cell>
        </row>
        <row r="401">
          <cell r="A401" t="str">
            <v>112-3</v>
          </cell>
          <cell r="B401">
            <v>5057</v>
          </cell>
          <cell r="C401">
            <v>9</v>
          </cell>
          <cell r="D401" t="str">
            <v>A</v>
          </cell>
          <cell r="E401">
            <v>112</v>
          </cell>
          <cell r="F401" t="str">
            <v>Z</v>
          </cell>
          <cell r="G401">
            <v>3</v>
          </cell>
          <cell r="H401" t="str">
            <v>C5709A-112Z-3</v>
          </cell>
          <cell r="I401">
            <v>0.94499999999999995</v>
          </cell>
          <cell r="J401">
            <v>295.12</v>
          </cell>
        </row>
        <row r="402">
          <cell r="A402" t="str">
            <v>112-4</v>
          </cell>
          <cell r="B402">
            <v>5057</v>
          </cell>
          <cell r="C402">
            <v>9</v>
          </cell>
          <cell r="D402" t="str">
            <v>A</v>
          </cell>
          <cell r="E402">
            <v>112</v>
          </cell>
          <cell r="F402" t="str">
            <v>Z</v>
          </cell>
          <cell r="G402">
            <v>4</v>
          </cell>
          <cell r="H402" t="str">
            <v>C5709A-112Z-4</v>
          </cell>
          <cell r="I402">
            <v>0.78500000000000003</v>
          </cell>
          <cell r="J402">
            <v>296.065</v>
          </cell>
        </row>
        <row r="403">
          <cell r="A403" t="str">
            <v>113-1</v>
          </cell>
          <cell r="B403">
            <v>5057</v>
          </cell>
          <cell r="C403">
            <v>9</v>
          </cell>
          <cell r="D403" t="str">
            <v>A</v>
          </cell>
          <cell r="E403">
            <v>113</v>
          </cell>
          <cell r="F403" t="str">
            <v>Z</v>
          </cell>
          <cell r="G403">
            <v>1</v>
          </cell>
          <cell r="H403" t="str">
            <v>C5709A-113Z-1</v>
          </cell>
          <cell r="I403">
            <v>0.54500000000000004</v>
          </cell>
          <cell r="J403">
            <v>296.7</v>
          </cell>
        </row>
        <row r="404">
          <cell r="A404" t="str">
            <v>113-2</v>
          </cell>
          <cell r="B404">
            <v>5057</v>
          </cell>
          <cell r="C404">
            <v>9</v>
          </cell>
          <cell r="D404" t="str">
            <v>A</v>
          </cell>
          <cell r="E404">
            <v>113</v>
          </cell>
          <cell r="F404" t="str">
            <v>Z</v>
          </cell>
          <cell r="G404">
            <v>2</v>
          </cell>
          <cell r="H404" t="str">
            <v>C5709A-113Z-2</v>
          </cell>
          <cell r="I404">
            <v>0.73499999999999999</v>
          </cell>
          <cell r="J404">
            <v>297.245</v>
          </cell>
        </row>
        <row r="405">
          <cell r="A405" t="str">
            <v>113-3</v>
          </cell>
          <cell r="B405">
            <v>5057</v>
          </cell>
          <cell r="C405">
            <v>9</v>
          </cell>
          <cell r="D405" t="str">
            <v>A</v>
          </cell>
          <cell r="E405">
            <v>113</v>
          </cell>
          <cell r="F405" t="str">
            <v>Z</v>
          </cell>
          <cell r="G405">
            <v>3</v>
          </cell>
          <cell r="H405" t="str">
            <v>C5709A-113Z-3</v>
          </cell>
          <cell r="I405">
            <v>0.86499999999999999</v>
          </cell>
          <cell r="J405">
            <v>297.98</v>
          </cell>
        </row>
        <row r="406">
          <cell r="A406" t="str">
            <v>113-4</v>
          </cell>
          <cell r="B406">
            <v>5057</v>
          </cell>
          <cell r="C406">
            <v>9</v>
          </cell>
          <cell r="D406" t="str">
            <v>A</v>
          </cell>
          <cell r="E406">
            <v>113</v>
          </cell>
          <cell r="F406" t="str">
            <v>Z</v>
          </cell>
          <cell r="G406">
            <v>4</v>
          </cell>
          <cell r="H406" t="str">
            <v>C5709A-113Z-4</v>
          </cell>
          <cell r="I406">
            <v>0.89500000000000002</v>
          </cell>
          <cell r="J406">
            <v>298.84500000000003</v>
          </cell>
        </row>
        <row r="407">
          <cell r="A407" t="str">
            <v>114-1</v>
          </cell>
          <cell r="B407">
            <v>5057</v>
          </cell>
          <cell r="C407">
            <v>9</v>
          </cell>
          <cell r="D407" t="str">
            <v>A</v>
          </cell>
          <cell r="E407">
            <v>114</v>
          </cell>
          <cell r="F407" t="str">
            <v>Z</v>
          </cell>
          <cell r="G407">
            <v>1</v>
          </cell>
          <cell r="H407" t="str">
            <v>C5709A-114Z-1</v>
          </cell>
          <cell r="I407">
            <v>0.68</v>
          </cell>
          <cell r="J407">
            <v>299.7</v>
          </cell>
        </row>
        <row r="408">
          <cell r="A408" t="str">
            <v>114-2</v>
          </cell>
          <cell r="B408">
            <v>5057</v>
          </cell>
          <cell r="C408">
            <v>9</v>
          </cell>
          <cell r="D408" t="str">
            <v>A</v>
          </cell>
          <cell r="E408">
            <v>114</v>
          </cell>
          <cell r="F408" t="str">
            <v>Z</v>
          </cell>
          <cell r="G408">
            <v>2</v>
          </cell>
          <cell r="H408" t="str">
            <v>C5709A-114Z-2</v>
          </cell>
          <cell r="I408">
            <v>0.9</v>
          </cell>
          <cell r="J408">
            <v>300.38</v>
          </cell>
        </row>
        <row r="409">
          <cell r="A409" t="str">
            <v>114-3</v>
          </cell>
          <cell r="B409">
            <v>5057</v>
          </cell>
          <cell r="C409">
            <v>9</v>
          </cell>
          <cell r="D409" t="str">
            <v>A</v>
          </cell>
          <cell r="E409">
            <v>114</v>
          </cell>
          <cell r="F409" t="str">
            <v>Z</v>
          </cell>
          <cell r="G409">
            <v>3</v>
          </cell>
          <cell r="H409" t="str">
            <v>C5709A-114Z-3</v>
          </cell>
          <cell r="I409">
            <v>0.93</v>
          </cell>
          <cell r="J409">
            <v>301.27999999999997</v>
          </cell>
        </row>
        <row r="410">
          <cell r="A410" t="str">
            <v>114-4</v>
          </cell>
          <cell r="B410">
            <v>5057</v>
          </cell>
          <cell r="C410">
            <v>9</v>
          </cell>
          <cell r="D410" t="str">
            <v>A</v>
          </cell>
          <cell r="E410">
            <v>114</v>
          </cell>
          <cell r="F410" t="str">
            <v>Z</v>
          </cell>
          <cell r="G410">
            <v>4</v>
          </cell>
          <cell r="H410" t="str">
            <v>C5709A-114Z-4</v>
          </cell>
          <cell r="I410">
            <v>0.57999999999999996</v>
          </cell>
          <cell r="J410">
            <v>302.20999999999998</v>
          </cell>
        </row>
        <row r="411">
          <cell r="A411">
            <v>0</v>
          </cell>
          <cell r="B411">
            <v>0</v>
          </cell>
          <cell r="H411">
            <v>0</v>
          </cell>
          <cell r="I411">
            <v>0</v>
          </cell>
          <cell r="J411">
            <v>0</v>
          </cell>
        </row>
        <row r="412">
          <cell r="A412">
            <v>0</v>
          </cell>
          <cell r="B412">
            <v>0</v>
          </cell>
          <cell r="H412">
            <v>0</v>
          </cell>
          <cell r="I412">
            <v>0</v>
          </cell>
          <cell r="J412">
            <v>0</v>
          </cell>
        </row>
        <row r="413">
          <cell r="A413">
            <v>0</v>
          </cell>
          <cell r="B413">
            <v>0</v>
          </cell>
          <cell r="H413">
            <v>0</v>
          </cell>
          <cell r="I413">
            <v>0</v>
          </cell>
          <cell r="J413">
            <v>0</v>
          </cell>
        </row>
        <row r="414">
          <cell r="A414">
            <v>0</v>
          </cell>
          <cell r="B414">
            <v>0</v>
          </cell>
          <cell r="H414">
            <v>0</v>
          </cell>
          <cell r="I414">
            <v>0</v>
          </cell>
          <cell r="J414">
            <v>0</v>
          </cell>
        </row>
        <row r="415">
          <cell r="A415">
            <v>0</v>
          </cell>
          <cell r="B415">
            <v>0</v>
          </cell>
          <cell r="H415">
            <v>0</v>
          </cell>
          <cell r="I415">
            <v>0</v>
          </cell>
          <cell r="J415">
            <v>0</v>
          </cell>
        </row>
        <row r="416">
          <cell r="A416">
            <v>0</v>
          </cell>
          <cell r="B416">
            <v>0</v>
          </cell>
          <cell r="H416">
            <v>0</v>
          </cell>
          <cell r="I416">
            <v>0</v>
          </cell>
          <cell r="J416">
            <v>0</v>
          </cell>
        </row>
        <row r="417">
          <cell r="A417">
            <v>0</v>
          </cell>
          <cell r="B417">
            <v>0</v>
          </cell>
          <cell r="H417">
            <v>0</v>
          </cell>
          <cell r="I417">
            <v>0</v>
          </cell>
          <cell r="J417">
            <v>0</v>
          </cell>
        </row>
        <row r="418">
          <cell r="A418">
            <v>0</v>
          </cell>
          <cell r="B418">
            <v>0</v>
          </cell>
          <cell r="H418">
            <v>0</v>
          </cell>
          <cell r="I418">
            <v>0</v>
          </cell>
          <cell r="J418">
            <v>0</v>
          </cell>
        </row>
        <row r="419">
          <cell r="A419">
            <v>0</v>
          </cell>
          <cell r="B419">
            <v>0</v>
          </cell>
          <cell r="H419">
            <v>0</v>
          </cell>
          <cell r="I419">
            <v>0</v>
          </cell>
          <cell r="J419">
            <v>0</v>
          </cell>
        </row>
        <row r="420">
          <cell r="A420">
            <v>0</v>
          </cell>
          <cell r="B420">
            <v>0</v>
          </cell>
          <cell r="H420">
            <v>0</v>
          </cell>
          <cell r="I420">
            <v>0</v>
          </cell>
          <cell r="J420">
            <v>0</v>
          </cell>
        </row>
        <row r="421">
          <cell r="A421">
            <v>0</v>
          </cell>
          <cell r="B421">
            <v>0</v>
          </cell>
          <cell r="H421">
            <v>0</v>
          </cell>
          <cell r="I421">
            <v>0</v>
          </cell>
          <cell r="J421">
            <v>0</v>
          </cell>
        </row>
        <row r="422">
          <cell r="A422">
            <v>0</v>
          </cell>
          <cell r="B422">
            <v>0</v>
          </cell>
          <cell r="H422">
            <v>0</v>
          </cell>
          <cell r="I422">
            <v>0</v>
          </cell>
          <cell r="J422">
            <v>0</v>
          </cell>
        </row>
        <row r="423">
          <cell r="A423">
            <v>0</v>
          </cell>
          <cell r="B423">
            <v>0</v>
          </cell>
          <cell r="H423">
            <v>0</v>
          </cell>
          <cell r="I423">
            <v>0</v>
          </cell>
          <cell r="J423">
            <v>0</v>
          </cell>
        </row>
        <row r="424">
          <cell r="A424">
            <v>0</v>
          </cell>
          <cell r="B424">
            <v>0</v>
          </cell>
          <cell r="H424">
            <v>0</v>
          </cell>
          <cell r="I424">
            <v>0</v>
          </cell>
          <cell r="J424">
            <v>0</v>
          </cell>
        </row>
        <row r="425">
          <cell r="A425">
            <v>0</v>
          </cell>
          <cell r="B425">
            <v>0</v>
          </cell>
          <cell r="H425">
            <v>0</v>
          </cell>
          <cell r="I425">
            <v>0</v>
          </cell>
          <cell r="J425">
            <v>0</v>
          </cell>
        </row>
        <row r="426">
          <cell r="A426">
            <v>0</v>
          </cell>
          <cell r="B426">
            <v>0</v>
          </cell>
          <cell r="H426">
            <v>0</v>
          </cell>
          <cell r="I426">
            <v>0</v>
          </cell>
          <cell r="J426">
            <v>0</v>
          </cell>
        </row>
        <row r="427">
          <cell r="A427">
            <v>0</v>
          </cell>
          <cell r="B427">
            <v>0</v>
          </cell>
          <cell r="H427">
            <v>0</v>
          </cell>
          <cell r="I427">
            <v>0</v>
          </cell>
          <cell r="J427">
            <v>0</v>
          </cell>
        </row>
        <row r="428">
          <cell r="A428">
            <v>0</v>
          </cell>
          <cell r="B428">
            <v>0</v>
          </cell>
          <cell r="H428">
            <v>0</v>
          </cell>
          <cell r="I428">
            <v>0</v>
          </cell>
          <cell r="J428">
            <v>0</v>
          </cell>
        </row>
        <row r="429">
          <cell r="A429">
            <v>0</v>
          </cell>
          <cell r="B429">
            <v>0</v>
          </cell>
          <cell r="H429">
            <v>0</v>
          </cell>
          <cell r="I429">
            <v>0</v>
          </cell>
          <cell r="J429">
            <v>0</v>
          </cell>
        </row>
        <row r="430">
          <cell r="A430">
            <v>0</v>
          </cell>
          <cell r="B430">
            <v>0</v>
          </cell>
          <cell r="H430">
            <v>0</v>
          </cell>
          <cell r="I430">
            <v>0</v>
          </cell>
          <cell r="J430">
            <v>0</v>
          </cell>
        </row>
        <row r="431">
          <cell r="A431">
            <v>0</v>
          </cell>
          <cell r="B431">
            <v>0</v>
          </cell>
          <cell r="H431">
            <v>0</v>
          </cell>
          <cell r="I431">
            <v>0</v>
          </cell>
          <cell r="J431">
            <v>0</v>
          </cell>
        </row>
        <row r="432">
          <cell r="A432">
            <v>0</v>
          </cell>
          <cell r="B432">
            <v>0</v>
          </cell>
          <cell r="H432">
            <v>0</v>
          </cell>
          <cell r="I432">
            <v>0</v>
          </cell>
          <cell r="J432">
            <v>0</v>
          </cell>
        </row>
        <row r="433">
          <cell r="A433">
            <v>0</v>
          </cell>
          <cell r="B433">
            <v>0</v>
          </cell>
          <cell r="H433">
            <v>0</v>
          </cell>
          <cell r="I433">
            <v>0</v>
          </cell>
          <cell r="J433">
            <v>0</v>
          </cell>
        </row>
        <row r="434">
          <cell r="A434">
            <v>0</v>
          </cell>
          <cell r="B434">
            <v>0</v>
          </cell>
          <cell r="H434">
            <v>0</v>
          </cell>
          <cell r="I434">
            <v>0</v>
          </cell>
          <cell r="J434">
            <v>0</v>
          </cell>
        </row>
        <row r="435">
          <cell r="A435">
            <v>0</v>
          </cell>
          <cell r="B435">
            <v>0</v>
          </cell>
          <cell r="H435">
            <v>0</v>
          </cell>
          <cell r="I435">
            <v>0</v>
          </cell>
          <cell r="J435">
            <v>0</v>
          </cell>
        </row>
        <row r="436">
          <cell r="A436">
            <v>0</v>
          </cell>
          <cell r="B436">
            <v>0</v>
          </cell>
          <cell r="H436">
            <v>0</v>
          </cell>
          <cell r="I436">
            <v>0</v>
          </cell>
          <cell r="J436">
            <v>0</v>
          </cell>
        </row>
        <row r="437">
          <cell r="A437">
            <v>0</v>
          </cell>
          <cell r="B437">
            <v>0</v>
          </cell>
          <cell r="H437">
            <v>0</v>
          </cell>
          <cell r="I437">
            <v>0</v>
          </cell>
          <cell r="J437">
            <v>0</v>
          </cell>
        </row>
        <row r="438">
          <cell r="A438">
            <v>0</v>
          </cell>
          <cell r="B438">
            <v>0</v>
          </cell>
          <cell r="H438">
            <v>0</v>
          </cell>
          <cell r="I438">
            <v>0</v>
          </cell>
          <cell r="J438">
            <v>0</v>
          </cell>
        </row>
        <row r="439">
          <cell r="A439">
            <v>0</v>
          </cell>
          <cell r="B439">
            <v>0</v>
          </cell>
          <cell r="H439">
            <v>0</v>
          </cell>
          <cell r="I439">
            <v>0</v>
          </cell>
          <cell r="J439">
            <v>0</v>
          </cell>
        </row>
        <row r="440">
          <cell r="A440">
            <v>0</v>
          </cell>
          <cell r="B440">
            <v>0</v>
          </cell>
          <cell r="H440">
            <v>0</v>
          </cell>
          <cell r="I440">
            <v>0</v>
          </cell>
          <cell r="J440">
            <v>0</v>
          </cell>
        </row>
        <row r="441">
          <cell r="A441">
            <v>0</v>
          </cell>
          <cell r="B441">
            <v>0</v>
          </cell>
          <cell r="H441">
            <v>0</v>
          </cell>
          <cell r="I441">
            <v>0</v>
          </cell>
          <cell r="J441">
            <v>0</v>
          </cell>
        </row>
        <row r="442">
          <cell r="A442">
            <v>0</v>
          </cell>
          <cell r="B442">
            <v>0</v>
          </cell>
          <cell r="H442">
            <v>0</v>
          </cell>
          <cell r="I442">
            <v>0</v>
          </cell>
          <cell r="J442">
            <v>0</v>
          </cell>
        </row>
        <row r="443">
          <cell r="A443">
            <v>0</v>
          </cell>
          <cell r="B443">
            <v>0</v>
          </cell>
          <cell r="H443">
            <v>0</v>
          </cell>
          <cell r="I443">
            <v>0</v>
          </cell>
          <cell r="J443">
            <v>0</v>
          </cell>
        </row>
        <row r="444">
          <cell r="A444">
            <v>0</v>
          </cell>
          <cell r="B444">
            <v>0</v>
          </cell>
          <cell r="H444">
            <v>0</v>
          </cell>
          <cell r="I444">
            <v>0</v>
          </cell>
          <cell r="J444">
            <v>0</v>
          </cell>
        </row>
        <row r="445">
          <cell r="A445">
            <v>0</v>
          </cell>
          <cell r="B445">
            <v>0</v>
          </cell>
          <cell r="H445">
            <v>0</v>
          </cell>
          <cell r="I445">
            <v>0</v>
          </cell>
          <cell r="J445">
            <v>0</v>
          </cell>
        </row>
        <row r="446">
          <cell r="A446">
            <v>0</v>
          </cell>
          <cell r="B446">
            <v>0</v>
          </cell>
          <cell r="H446">
            <v>0</v>
          </cell>
          <cell r="I446">
            <v>0</v>
          </cell>
          <cell r="J446">
            <v>0</v>
          </cell>
        </row>
        <row r="447">
          <cell r="A447">
            <v>0</v>
          </cell>
          <cell r="B447">
            <v>0</v>
          </cell>
          <cell r="H447">
            <v>0</v>
          </cell>
          <cell r="I447">
            <v>0</v>
          </cell>
          <cell r="J447">
            <v>0</v>
          </cell>
        </row>
        <row r="448">
          <cell r="A448">
            <v>0</v>
          </cell>
          <cell r="B448">
            <v>0</v>
          </cell>
          <cell r="H448">
            <v>0</v>
          </cell>
          <cell r="I448">
            <v>0</v>
          </cell>
          <cell r="J448">
            <v>0</v>
          </cell>
        </row>
        <row r="449">
          <cell r="A449">
            <v>0</v>
          </cell>
          <cell r="B449">
            <v>0</v>
          </cell>
          <cell r="H449">
            <v>0</v>
          </cell>
          <cell r="I449">
            <v>0</v>
          </cell>
          <cell r="J449">
            <v>0</v>
          </cell>
        </row>
        <row r="450">
          <cell r="A450">
            <v>0</v>
          </cell>
          <cell r="B450">
            <v>0</v>
          </cell>
          <cell r="H450">
            <v>0</v>
          </cell>
          <cell r="I450">
            <v>0</v>
          </cell>
          <cell r="J450">
            <v>0</v>
          </cell>
        </row>
        <row r="451">
          <cell r="A451">
            <v>0</v>
          </cell>
          <cell r="B451">
            <v>0</v>
          </cell>
          <cell r="H451">
            <v>0</v>
          </cell>
          <cell r="I451">
            <v>0</v>
          </cell>
          <cell r="J451">
            <v>0</v>
          </cell>
        </row>
        <row r="452">
          <cell r="A452">
            <v>0</v>
          </cell>
          <cell r="B452">
            <v>0</v>
          </cell>
          <cell r="H452">
            <v>0</v>
          </cell>
          <cell r="I452">
            <v>0</v>
          </cell>
          <cell r="J452">
            <v>0</v>
          </cell>
        </row>
        <row r="453">
          <cell r="A453">
            <v>0</v>
          </cell>
          <cell r="B453">
            <v>0</v>
          </cell>
          <cell r="H453">
            <v>0</v>
          </cell>
          <cell r="I453">
            <v>0</v>
          </cell>
          <cell r="J453">
            <v>0</v>
          </cell>
        </row>
        <row r="454">
          <cell r="A454">
            <v>0</v>
          </cell>
          <cell r="B454">
            <v>0</v>
          </cell>
          <cell r="H454">
            <v>0</v>
          </cell>
          <cell r="I454">
            <v>0</v>
          </cell>
          <cell r="J454">
            <v>0</v>
          </cell>
        </row>
        <row r="455">
          <cell r="A455">
            <v>0</v>
          </cell>
          <cell r="B455">
            <v>0</v>
          </cell>
          <cell r="H455">
            <v>0</v>
          </cell>
          <cell r="I455">
            <v>0</v>
          </cell>
          <cell r="J455">
            <v>0</v>
          </cell>
        </row>
        <row r="456">
          <cell r="A456">
            <v>0</v>
          </cell>
          <cell r="B456">
            <v>0</v>
          </cell>
          <cell r="H456">
            <v>0</v>
          </cell>
          <cell r="I456">
            <v>0</v>
          </cell>
          <cell r="J456">
            <v>0</v>
          </cell>
        </row>
        <row r="457">
          <cell r="A457">
            <v>0</v>
          </cell>
          <cell r="B457">
            <v>0</v>
          </cell>
          <cell r="H457">
            <v>0</v>
          </cell>
          <cell r="I457">
            <v>0</v>
          </cell>
          <cell r="J457">
            <v>0</v>
          </cell>
        </row>
        <row r="458">
          <cell r="A458">
            <v>0</v>
          </cell>
          <cell r="B458">
            <v>0</v>
          </cell>
          <cell r="H458">
            <v>0</v>
          </cell>
          <cell r="I458">
            <v>0</v>
          </cell>
          <cell r="J458">
            <v>0</v>
          </cell>
        </row>
        <row r="459">
          <cell r="A459">
            <v>0</v>
          </cell>
          <cell r="B459">
            <v>0</v>
          </cell>
          <cell r="H459">
            <v>0</v>
          </cell>
          <cell r="I459">
            <v>0</v>
          </cell>
          <cell r="J459">
            <v>0</v>
          </cell>
        </row>
        <row r="460">
          <cell r="A460">
            <v>0</v>
          </cell>
          <cell r="B460">
            <v>0</v>
          </cell>
          <cell r="H460">
            <v>0</v>
          </cell>
          <cell r="I460">
            <v>0</v>
          </cell>
          <cell r="J460">
            <v>0</v>
          </cell>
        </row>
        <row r="461">
          <cell r="A461">
            <v>0</v>
          </cell>
          <cell r="B461">
            <v>0</v>
          </cell>
          <cell r="H461">
            <v>0</v>
          </cell>
          <cell r="I461">
            <v>0</v>
          </cell>
          <cell r="J461">
            <v>0</v>
          </cell>
        </row>
        <row r="462">
          <cell r="A462">
            <v>0</v>
          </cell>
          <cell r="B462">
            <v>0</v>
          </cell>
          <cell r="H462">
            <v>0</v>
          </cell>
          <cell r="I462">
            <v>0</v>
          </cell>
          <cell r="J462">
            <v>0</v>
          </cell>
        </row>
        <row r="463">
          <cell r="A463">
            <v>0</v>
          </cell>
          <cell r="B463">
            <v>0</v>
          </cell>
          <cell r="H463">
            <v>0</v>
          </cell>
          <cell r="I463">
            <v>0</v>
          </cell>
          <cell r="J463">
            <v>0</v>
          </cell>
        </row>
        <row r="464">
          <cell r="A464">
            <v>0</v>
          </cell>
          <cell r="B464">
            <v>0</v>
          </cell>
          <cell r="H464">
            <v>0</v>
          </cell>
          <cell r="I464">
            <v>0</v>
          </cell>
          <cell r="J464">
            <v>0</v>
          </cell>
        </row>
        <row r="465">
          <cell r="A465">
            <v>0</v>
          </cell>
          <cell r="B465">
            <v>0</v>
          </cell>
          <cell r="H465">
            <v>0</v>
          </cell>
          <cell r="I465">
            <v>0</v>
          </cell>
          <cell r="J465">
            <v>0</v>
          </cell>
        </row>
        <row r="466">
          <cell r="A466">
            <v>0</v>
          </cell>
          <cell r="B466">
            <v>0</v>
          </cell>
          <cell r="H466">
            <v>0</v>
          </cell>
          <cell r="I466">
            <v>0</v>
          </cell>
          <cell r="J466">
            <v>0</v>
          </cell>
        </row>
        <row r="467">
          <cell r="A467">
            <v>0</v>
          </cell>
          <cell r="B467">
            <v>0</v>
          </cell>
          <cell r="H467">
            <v>0</v>
          </cell>
          <cell r="I467">
            <v>0</v>
          </cell>
          <cell r="J467">
            <v>0</v>
          </cell>
        </row>
        <row r="468">
          <cell r="A468">
            <v>0</v>
          </cell>
          <cell r="B468">
            <v>0</v>
          </cell>
          <cell r="H468">
            <v>0</v>
          </cell>
          <cell r="I468">
            <v>0</v>
          </cell>
          <cell r="J468">
            <v>0</v>
          </cell>
        </row>
        <row r="469">
          <cell r="A469">
            <v>0</v>
          </cell>
          <cell r="B469">
            <v>0</v>
          </cell>
          <cell r="H469">
            <v>0</v>
          </cell>
          <cell r="I469">
            <v>0</v>
          </cell>
          <cell r="J469">
            <v>0</v>
          </cell>
        </row>
        <row r="470">
          <cell r="A470">
            <v>0</v>
          </cell>
          <cell r="B470">
            <v>0</v>
          </cell>
          <cell r="H470">
            <v>0</v>
          </cell>
          <cell r="I470">
            <v>0</v>
          </cell>
          <cell r="J470">
            <v>0</v>
          </cell>
        </row>
        <row r="471">
          <cell r="A471">
            <v>0</v>
          </cell>
          <cell r="B471">
            <v>0</v>
          </cell>
          <cell r="H471">
            <v>0</v>
          </cell>
          <cell r="I471">
            <v>0</v>
          </cell>
          <cell r="J471">
            <v>0</v>
          </cell>
        </row>
        <row r="472">
          <cell r="A472">
            <v>0</v>
          </cell>
          <cell r="B472">
            <v>0</v>
          </cell>
          <cell r="H472">
            <v>0</v>
          </cell>
          <cell r="I472">
            <v>0</v>
          </cell>
          <cell r="J472">
            <v>0</v>
          </cell>
        </row>
        <row r="473">
          <cell r="A473">
            <v>0</v>
          </cell>
          <cell r="B473">
            <v>0</v>
          </cell>
          <cell r="H473">
            <v>0</v>
          </cell>
          <cell r="I473">
            <v>0</v>
          </cell>
          <cell r="J473">
            <v>0</v>
          </cell>
        </row>
        <row r="474">
          <cell r="A474">
            <v>0</v>
          </cell>
          <cell r="B474">
            <v>0</v>
          </cell>
          <cell r="H474">
            <v>0</v>
          </cell>
          <cell r="I474">
            <v>0</v>
          </cell>
          <cell r="J474">
            <v>0</v>
          </cell>
        </row>
        <row r="475">
          <cell r="A475">
            <v>0</v>
          </cell>
          <cell r="B475">
            <v>0</v>
          </cell>
          <cell r="H475">
            <v>0</v>
          </cell>
          <cell r="I475">
            <v>0</v>
          </cell>
          <cell r="J475">
            <v>0</v>
          </cell>
        </row>
        <row r="476">
          <cell r="A476">
            <v>0</v>
          </cell>
          <cell r="B476">
            <v>0</v>
          </cell>
          <cell r="H476">
            <v>0</v>
          </cell>
          <cell r="I476">
            <v>0</v>
          </cell>
          <cell r="J476">
            <v>0</v>
          </cell>
        </row>
        <row r="477">
          <cell r="A477">
            <v>0</v>
          </cell>
          <cell r="B477">
            <v>0</v>
          </cell>
          <cell r="H477">
            <v>0</v>
          </cell>
          <cell r="I477">
            <v>0</v>
          </cell>
          <cell r="J477">
            <v>0</v>
          </cell>
        </row>
        <row r="478">
          <cell r="A478">
            <v>0</v>
          </cell>
          <cell r="B478">
            <v>0</v>
          </cell>
          <cell r="H478">
            <v>0</v>
          </cell>
          <cell r="I478">
            <v>0</v>
          </cell>
          <cell r="J478">
            <v>0</v>
          </cell>
        </row>
        <row r="479">
          <cell r="A479">
            <v>0</v>
          </cell>
          <cell r="B479">
            <v>0</v>
          </cell>
          <cell r="H479">
            <v>0</v>
          </cell>
          <cell r="I479">
            <v>0</v>
          </cell>
          <cell r="J479">
            <v>0</v>
          </cell>
        </row>
        <row r="480">
          <cell r="A480">
            <v>0</v>
          </cell>
          <cell r="B480">
            <v>0</v>
          </cell>
          <cell r="H480">
            <v>0</v>
          </cell>
          <cell r="I480">
            <v>0</v>
          </cell>
          <cell r="J480">
            <v>0</v>
          </cell>
        </row>
        <row r="481">
          <cell r="A481">
            <v>0</v>
          </cell>
          <cell r="B481">
            <v>0</v>
          </cell>
          <cell r="H481">
            <v>0</v>
          </cell>
          <cell r="I481">
            <v>0</v>
          </cell>
          <cell r="J481">
            <v>0</v>
          </cell>
        </row>
        <row r="482">
          <cell r="A482">
            <v>0</v>
          </cell>
          <cell r="B482">
            <v>0</v>
          </cell>
          <cell r="H482">
            <v>0</v>
          </cell>
          <cell r="I482">
            <v>0</v>
          </cell>
          <cell r="J482">
            <v>0</v>
          </cell>
        </row>
        <row r="483">
          <cell r="A483">
            <v>0</v>
          </cell>
          <cell r="B483">
            <v>0</v>
          </cell>
          <cell r="H483">
            <v>0</v>
          </cell>
          <cell r="I483">
            <v>0</v>
          </cell>
          <cell r="J483">
            <v>0</v>
          </cell>
        </row>
        <row r="484">
          <cell r="A484">
            <v>0</v>
          </cell>
          <cell r="B484">
            <v>0</v>
          </cell>
          <cell r="H484">
            <v>0</v>
          </cell>
          <cell r="I484">
            <v>0</v>
          </cell>
          <cell r="J484">
            <v>0</v>
          </cell>
        </row>
        <row r="485">
          <cell r="A485">
            <v>0</v>
          </cell>
          <cell r="B485">
            <v>0</v>
          </cell>
          <cell r="H485">
            <v>0</v>
          </cell>
          <cell r="I485">
            <v>0</v>
          </cell>
          <cell r="J485">
            <v>0</v>
          </cell>
        </row>
        <row r="486">
          <cell r="A486">
            <v>0</v>
          </cell>
          <cell r="B486">
            <v>0</v>
          </cell>
          <cell r="H486">
            <v>0</v>
          </cell>
          <cell r="I486">
            <v>0</v>
          </cell>
          <cell r="J486">
            <v>0</v>
          </cell>
        </row>
        <row r="487">
          <cell r="A487">
            <v>0</v>
          </cell>
          <cell r="B487">
            <v>0</v>
          </cell>
          <cell r="H487">
            <v>0</v>
          </cell>
          <cell r="I487">
            <v>0</v>
          </cell>
          <cell r="J487">
            <v>0</v>
          </cell>
        </row>
        <row r="488">
          <cell r="A488">
            <v>0</v>
          </cell>
          <cell r="B488">
            <v>0</v>
          </cell>
          <cell r="H488">
            <v>0</v>
          </cell>
          <cell r="I488">
            <v>0</v>
          </cell>
          <cell r="J488">
            <v>0</v>
          </cell>
        </row>
        <row r="489">
          <cell r="A489">
            <v>0</v>
          </cell>
          <cell r="B489">
            <v>0</v>
          </cell>
          <cell r="H489">
            <v>0</v>
          </cell>
          <cell r="I489">
            <v>0</v>
          </cell>
          <cell r="J489">
            <v>0</v>
          </cell>
        </row>
        <row r="490">
          <cell r="A490">
            <v>0</v>
          </cell>
          <cell r="B490">
            <v>0</v>
          </cell>
          <cell r="H490">
            <v>0</v>
          </cell>
          <cell r="I490">
            <v>0</v>
          </cell>
          <cell r="J490">
            <v>0</v>
          </cell>
        </row>
        <row r="491">
          <cell r="A491">
            <v>0</v>
          </cell>
          <cell r="B491">
            <v>0</v>
          </cell>
          <cell r="H491">
            <v>0</v>
          </cell>
          <cell r="I491">
            <v>0</v>
          </cell>
          <cell r="J491">
            <v>0</v>
          </cell>
        </row>
        <row r="492">
          <cell r="A492">
            <v>0</v>
          </cell>
          <cell r="B492">
            <v>0</v>
          </cell>
          <cell r="H492">
            <v>0</v>
          </cell>
          <cell r="I492">
            <v>0</v>
          </cell>
          <cell r="J492">
            <v>0</v>
          </cell>
        </row>
        <row r="493">
          <cell r="A493">
            <v>0</v>
          </cell>
          <cell r="B493">
            <v>0</v>
          </cell>
          <cell r="H493">
            <v>0</v>
          </cell>
          <cell r="I493">
            <v>0</v>
          </cell>
          <cell r="J493">
            <v>0</v>
          </cell>
        </row>
        <row r="494">
          <cell r="A494">
            <v>0</v>
          </cell>
          <cell r="B494">
            <v>0</v>
          </cell>
          <cell r="H494">
            <v>0</v>
          </cell>
          <cell r="I494">
            <v>0</v>
          </cell>
          <cell r="J494">
            <v>0</v>
          </cell>
        </row>
        <row r="495">
          <cell r="A495">
            <v>0</v>
          </cell>
          <cell r="B495">
            <v>0</v>
          </cell>
          <cell r="H495">
            <v>0</v>
          </cell>
          <cell r="I495">
            <v>0</v>
          </cell>
          <cell r="J495">
            <v>0</v>
          </cell>
        </row>
        <row r="496">
          <cell r="A496">
            <v>0</v>
          </cell>
          <cell r="B496">
            <v>0</v>
          </cell>
          <cell r="H496">
            <v>0</v>
          </cell>
          <cell r="I496">
            <v>0</v>
          </cell>
          <cell r="J496">
            <v>0</v>
          </cell>
        </row>
        <row r="497">
          <cell r="A497">
            <v>0</v>
          </cell>
          <cell r="B497">
            <v>0</v>
          </cell>
          <cell r="H497">
            <v>0</v>
          </cell>
          <cell r="I497">
            <v>0</v>
          </cell>
          <cell r="J497">
            <v>0</v>
          </cell>
        </row>
        <row r="498">
          <cell r="A498">
            <v>0</v>
          </cell>
          <cell r="B498">
            <v>0</v>
          </cell>
          <cell r="H498">
            <v>0</v>
          </cell>
          <cell r="I498">
            <v>0</v>
          </cell>
          <cell r="J498">
            <v>0</v>
          </cell>
        </row>
        <row r="499">
          <cell r="A499">
            <v>0</v>
          </cell>
          <cell r="B499">
            <v>0</v>
          </cell>
          <cell r="H499">
            <v>0</v>
          </cell>
          <cell r="I499">
            <v>0</v>
          </cell>
          <cell r="J499">
            <v>0</v>
          </cell>
        </row>
        <row r="500">
          <cell r="A500">
            <v>0</v>
          </cell>
          <cell r="B500">
            <v>0</v>
          </cell>
          <cell r="H500">
            <v>0</v>
          </cell>
          <cell r="I500">
            <v>0</v>
          </cell>
          <cell r="J500">
            <v>0</v>
          </cell>
        </row>
        <row r="501">
          <cell r="A501">
            <v>0</v>
          </cell>
          <cell r="B501">
            <v>0</v>
          </cell>
          <cell r="H501">
            <v>0</v>
          </cell>
          <cell r="I501">
            <v>0</v>
          </cell>
          <cell r="J501">
            <v>0</v>
          </cell>
        </row>
        <row r="502">
          <cell r="A502">
            <v>0</v>
          </cell>
          <cell r="B502">
            <v>0</v>
          </cell>
          <cell r="H502">
            <v>0</v>
          </cell>
          <cell r="I502">
            <v>0</v>
          </cell>
          <cell r="J502">
            <v>0</v>
          </cell>
        </row>
        <row r="503">
          <cell r="A503">
            <v>0</v>
          </cell>
          <cell r="B503">
            <v>0</v>
          </cell>
          <cell r="H503">
            <v>0</v>
          </cell>
          <cell r="I503">
            <v>0</v>
          </cell>
          <cell r="J503">
            <v>0</v>
          </cell>
        </row>
        <row r="504">
          <cell r="A504">
            <v>0</v>
          </cell>
          <cell r="B504">
            <v>0</v>
          </cell>
          <cell r="H504">
            <v>0</v>
          </cell>
          <cell r="I504">
            <v>0</v>
          </cell>
          <cell r="J504">
            <v>0</v>
          </cell>
        </row>
        <row r="505">
          <cell r="A505">
            <v>0</v>
          </cell>
          <cell r="B505">
            <v>0</v>
          </cell>
          <cell r="H505">
            <v>0</v>
          </cell>
          <cell r="I505">
            <v>0</v>
          </cell>
          <cell r="J505">
            <v>0</v>
          </cell>
        </row>
        <row r="506">
          <cell r="A506">
            <v>0</v>
          </cell>
          <cell r="B506">
            <v>0</v>
          </cell>
          <cell r="H506">
            <v>0</v>
          </cell>
          <cell r="I506">
            <v>0</v>
          </cell>
          <cell r="J506">
            <v>0</v>
          </cell>
        </row>
        <row r="507">
          <cell r="A507">
            <v>0</v>
          </cell>
          <cell r="B507">
            <v>0</v>
          </cell>
          <cell r="H507">
            <v>0</v>
          </cell>
          <cell r="I507">
            <v>0</v>
          </cell>
          <cell r="J507">
            <v>0</v>
          </cell>
        </row>
        <row r="508">
          <cell r="A508">
            <v>0</v>
          </cell>
          <cell r="B508">
            <v>0</v>
          </cell>
          <cell r="H508">
            <v>0</v>
          </cell>
          <cell r="I508">
            <v>0</v>
          </cell>
          <cell r="J508">
            <v>0</v>
          </cell>
        </row>
        <row r="509">
          <cell r="A509">
            <v>0</v>
          </cell>
          <cell r="B509">
            <v>0</v>
          </cell>
          <cell r="H509">
            <v>0</v>
          </cell>
          <cell r="I509">
            <v>0</v>
          </cell>
          <cell r="J509">
            <v>0</v>
          </cell>
        </row>
        <row r="510">
          <cell r="A510">
            <v>0</v>
          </cell>
          <cell r="B510">
            <v>0</v>
          </cell>
          <cell r="H510">
            <v>0</v>
          </cell>
          <cell r="I510">
            <v>0</v>
          </cell>
          <cell r="J510">
            <v>0</v>
          </cell>
        </row>
        <row r="511">
          <cell r="A511">
            <v>0</v>
          </cell>
          <cell r="B511">
            <v>0</v>
          </cell>
          <cell r="H511">
            <v>0</v>
          </cell>
          <cell r="I511">
            <v>0</v>
          </cell>
          <cell r="J511">
            <v>0</v>
          </cell>
        </row>
        <row r="512">
          <cell r="A512">
            <v>0</v>
          </cell>
          <cell r="B512">
            <v>0</v>
          </cell>
          <cell r="H512">
            <v>0</v>
          </cell>
          <cell r="I512">
            <v>0</v>
          </cell>
          <cell r="J512">
            <v>0</v>
          </cell>
        </row>
        <row r="513">
          <cell r="A513">
            <v>0</v>
          </cell>
          <cell r="B513">
            <v>0</v>
          </cell>
          <cell r="H513">
            <v>0</v>
          </cell>
          <cell r="I513">
            <v>0</v>
          </cell>
          <cell r="J513">
            <v>0</v>
          </cell>
        </row>
        <row r="514">
          <cell r="A514">
            <v>0</v>
          </cell>
          <cell r="B514">
            <v>0</v>
          </cell>
          <cell r="H514">
            <v>0</v>
          </cell>
          <cell r="I514">
            <v>0</v>
          </cell>
          <cell r="J514">
            <v>0</v>
          </cell>
        </row>
        <row r="515">
          <cell r="A515">
            <v>0</v>
          </cell>
          <cell r="B515">
            <v>0</v>
          </cell>
          <cell r="H515">
            <v>0</v>
          </cell>
          <cell r="I515">
            <v>0</v>
          </cell>
          <cell r="J515">
            <v>0</v>
          </cell>
        </row>
        <row r="516">
          <cell r="A516">
            <v>0</v>
          </cell>
          <cell r="B516">
            <v>0</v>
          </cell>
          <cell r="H516">
            <v>0</v>
          </cell>
          <cell r="I516">
            <v>0</v>
          </cell>
          <cell r="J516">
            <v>0</v>
          </cell>
        </row>
        <row r="517">
          <cell r="A517">
            <v>0</v>
          </cell>
          <cell r="B517">
            <v>0</v>
          </cell>
          <cell r="H517">
            <v>0</v>
          </cell>
          <cell r="I517">
            <v>0</v>
          </cell>
          <cell r="J517">
            <v>0</v>
          </cell>
        </row>
        <row r="518">
          <cell r="A518">
            <v>0</v>
          </cell>
          <cell r="B518">
            <v>0</v>
          </cell>
          <cell r="H518">
            <v>0</v>
          </cell>
          <cell r="I518">
            <v>0</v>
          </cell>
          <cell r="J518">
            <v>0</v>
          </cell>
        </row>
        <row r="519">
          <cell r="A519">
            <v>0</v>
          </cell>
          <cell r="B519">
            <v>0</v>
          </cell>
          <cell r="H519">
            <v>0</v>
          </cell>
          <cell r="I519">
            <v>0</v>
          </cell>
          <cell r="J519">
            <v>0</v>
          </cell>
        </row>
        <row r="520">
          <cell r="A520">
            <v>0</v>
          </cell>
          <cell r="B520">
            <v>0</v>
          </cell>
          <cell r="H520">
            <v>0</v>
          </cell>
          <cell r="I520">
            <v>0</v>
          </cell>
          <cell r="J520">
            <v>0</v>
          </cell>
        </row>
        <row r="521">
          <cell r="A521">
            <v>0</v>
          </cell>
          <cell r="B521">
            <v>0</v>
          </cell>
          <cell r="H521">
            <v>0</v>
          </cell>
          <cell r="I521">
            <v>0</v>
          </cell>
          <cell r="J521">
            <v>0</v>
          </cell>
        </row>
        <row r="522">
          <cell r="A522">
            <v>0</v>
          </cell>
          <cell r="B522">
            <v>0</v>
          </cell>
          <cell r="H522">
            <v>0</v>
          </cell>
          <cell r="I522">
            <v>0</v>
          </cell>
          <cell r="J522">
            <v>0</v>
          </cell>
        </row>
        <row r="523">
          <cell r="A523">
            <v>0</v>
          </cell>
          <cell r="B523">
            <v>0</v>
          </cell>
          <cell r="H523">
            <v>0</v>
          </cell>
          <cell r="I523">
            <v>0</v>
          </cell>
          <cell r="J523">
            <v>0</v>
          </cell>
        </row>
        <row r="524">
          <cell r="A524">
            <v>0</v>
          </cell>
          <cell r="B524">
            <v>0</v>
          </cell>
          <cell r="H524">
            <v>0</v>
          </cell>
          <cell r="I524">
            <v>0</v>
          </cell>
          <cell r="J524">
            <v>0</v>
          </cell>
        </row>
        <row r="525">
          <cell r="A525">
            <v>0</v>
          </cell>
          <cell r="B525">
            <v>0</v>
          </cell>
          <cell r="H525">
            <v>0</v>
          </cell>
          <cell r="I525">
            <v>0</v>
          </cell>
          <cell r="J525">
            <v>0</v>
          </cell>
        </row>
        <row r="526">
          <cell r="A526">
            <v>0</v>
          </cell>
          <cell r="B526">
            <v>0</v>
          </cell>
          <cell r="H526">
            <v>0</v>
          </cell>
          <cell r="I526">
            <v>0</v>
          </cell>
          <cell r="J526">
            <v>0</v>
          </cell>
        </row>
        <row r="527">
          <cell r="A527">
            <v>0</v>
          </cell>
          <cell r="B527">
            <v>0</v>
          </cell>
          <cell r="H527">
            <v>0</v>
          </cell>
          <cell r="I527">
            <v>0</v>
          </cell>
          <cell r="J527">
            <v>0</v>
          </cell>
        </row>
        <row r="528">
          <cell r="A528">
            <v>0</v>
          </cell>
          <cell r="B528">
            <v>0</v>
          </cell>
          <cell r="H528">
            <v>0</v>
          </cell>
          <cell r="I528">
            <v>0</v>
          </cell>
          <cell r="J528">
            <v>0</v>
          </cell>
        </row>
        <row r="529">
          <cell r="A529">
            <v>0</v>
          </cell>
          <cell r="B529">
            <v>0</v>
          </cell>
          <cell r="H529">
            <v>0</v>
          </cell>
          <cell r="I529">
            <v>0</v>
          </cell>
          <cell r="J529">
            <v>0</v>
          </cell>
        </row>
        <row r="530">
          <cell r="A530">
            <v>0</v>
          </cell>
          <cell r="B530">
            <v>0</v>
          </cell>
          <cell r="H530">
            <v>0</v>
          </cell>
          <cell r="I530">
            <v>0</v>
          </cell>
          <cell r="J530">
            <v>0</v>
          </cell>
        </row>
        <row r="531">
          <cell r="A531">
            <v>0</v>
          </cell>
          <cell r="B531">
            <v>0</v>
          </cell>
          <cell r="H531">
            <v>0</v>
          </cell>
          <cell r="I531">
            <v>0</v>
          </cell>
          <cell r="J531">
            <v>0</v>
          </cell>
        </row>
        <row r="532">
          <cell r="A532">
            <v>0</v>
          </cell>
          <cell r="B532">
            <v>0</v>
          </cell>
          <cell r="H532">
            <v>0</v>
          </cell>
          <cell r="I532">
            <v>0</v>
          </cell>
          <cell r="J532">
            <v>0</v>
          </cell>
        </row>
        <row r="533">
          <cell r="A533">
            <v>0</v>
          </cell>
          <cell r="B533">
            <v>0</v>
          </cell>
          <cell r="H533">
            <v>0</v>
          </cell>
          <cell r="I533">
            <v>0</v>
          </cell>
          <cell r="J533">
            <v>0</v>
          </cell>
        </row>
        <row r="534">
          <cell r="A534">
            <v>0</v>
          </cell>
          <cell r="B534">
            <v>0</v>
          </cell>
          <cell r="H534">
            <v>0</v>
          </cell>
          <cell r="I534">
            <v>0</v>
          </cell>
          <cell r="J534">
            <v>0</v>
          </cell>
        </row>
        <row r="535">
          <cell r="A535">
            <v>0</v>
          </cell>
          <cell r="B535">
            <v>0</v>
          </cell>
          <cell r="H535">
            <v>0</v>
          </cell>
          <cell r="I535">
            <v>0</v>
          </cell>
          <cell r="J535">
            <v>0</v>
          </cell>
        </row>
        <row r="536">
          <cell r="A536">
            <v>0</v>
          </cell>
          <cell r="B536">
            <v>0</v>
          </cell>
          <cell r="H536">
            <v>0</v>
          </cell>
          <cell r="I536">
            <v>0</v>
          </cell>
          <cell r="J536">
            <v>0</v>
          </cell>
        </row>
        <row r="537">
          <cell r="A537">
            <v>0</v>
          </cell>
          <cell r="B537">
            <v>0</v>
          </cell>
          <cell r="H537">
            <v>0</v>
          </cell>
          <cell r="I537">
            <v>0</v>
          </cell>
          <cell r="J537">
            <v>0</v>
          </cell>
        </row>
        <row r="538">
          <cell r="A538">
            <v>0</v>
          </cell>
          <cell r="B538">
            <v>0</v>
          </cell>
          <cell r="H538">
            <v>0</v>
          </cell>
          <cell r="I538">
            <v>0</v>
          </cell>
          <cell r="J538">
            <v>0</v>
          </cell>
        </row>
        <row r="539">
          <cell r="A539">
            <v>0</v>
          </cell>
          <cell r="B539">
            <v>0</v>
          </cell>
          <cell r="H539">
            <v>0</v>
          </cell>
          <cell r="I539">
            <v>0</v>
          </cell>
          <cell r="J539">
            <v>0</v>
          </cell>
        </row>
        <row r="540">
          <cell r="A540">
            <v>0</v>
          </cell>
          <cell r="B540">
            <v>0</v>
          </cell>
          <cell r="H540">
            <v>0</v>
          </cell>
          <cell r="I540">
            <v>0</v>
          </cell>
          <cell r="J540">
            <v>0</v>
          </cell>
        </row>
        <row r="541">
          <cell r="A541">
            <v>0</v>
          </cell>
          <cell r="B541">
            <v>0</v>
          </cell>
          <cell r="H541">
            <v>0</v>
          </cell>
          <cell r="I541">
            <v>0</v>
          </cell>
          <cell r="J541">
            <v>0</v>
          </cell>
        </row>
        <row r="542">
          <cell r="A542">
            <v>0</v>
          </cell>
          <cell r="B542">
            <v>0</v>
          </cell>
          <cell r="H542">
            <v>0</v>
          </cell>
          <cell r="I542">
            <v>0</v>
          </cell>
          <cell r="J542">
            <v>0</v>
          </cell>
        </row>
        <row r="543">
          <cell r="A543">
            <v>0</v>
          </cell>
          <cell r="B543">
            <v>0</v>
          </cell>
          <cell r="H543">
            <v>0</v>
          </cell>
          <cell r="I543">
            <v>0</v>
          </cell>
          <cell r="J543">
            <v>0</v>
          </cell>
        </row>
        <row r="544">
          <cell r="A544">
            <v>0</v>
          </cell>
          <cell r="B544">
            <v>0</v>
          </cell>
          <cell r="H544">
            <v>0</v>
          </cell>
          <cell r="I544">
            <v>0</v>
          </cell>
          <cell r="J544">
            <v>0</v>
          </cell>
        </row>
        <row r="545">
          <cell r="A545">
            <v>0</v>
          </cell>
          <cell r="B545">
            <v>0</v>
          </cell>
          <cell r="H545">
            <v>0</v>
          </cell>
          <cell r="I545">
            <v>0</v>
          </cell>
          <cell r="J545">
            <v>0</v>
          </cell>
        </row>
        <row r="546">
          <cell r="A546">
            <v>0</v>
          </cell>
          <cell r="B546">
            <v>0</v>
          </cell>
          <cell r="H546">
            <v>0</v>
          </cell>
          <cell r="I546">
            <v>0</v>
          </cell>
          <cell r="J546">
            <v>0</v>
          </cell>
        </row>
        <row r="547">
          <cell r="A547">
            <v>0</v>
          </cell>
          <cell r="B547">
            <v>0</v>
          </cell>
          <cell r="H547">
            <v>0</v>
          </cell>
          <cell r="I547">
            <v>0</v>
          </cell>
          <cell r="J547">
            <v>0</v>
          </cell>
        </row>
        <row r="548">
          <cell r="A548">
            <v>0</v>
          </cell>
          <cell r="B548">
            <v>0</v>
          </cell>
          <cell r="H548">
            <v>0</v>
          </cell>
          <cell r="I548">
            <v>0</v>
          </cell>
          <cell r="J548">
            <v>0</v>
          </cell>
        </row>
        <row r="549">
          <cell r="A549">
            <v>0</v>
          </cell>
          <cell r="B549">
            <v>0</v>
          </cell>
          <cell r="H549">
            <v>0</v>
          </cell>
          <cell r="I549">
            <v>0</v>
          </cell>
          <cell r="J549">
            <v>0</v>
          </cell>
        </row>
        <row r="550">
          <cell r="A550">
            <v>0</v>
          </cell>
          <cell r="B550">
            <v>0</v>
          </cell>
          <cell r="H550">
            <v>0</v>
          </cell>
          <cell r="I550">
            <v>0</v>
          </cell>
          <cell r="J550">
            <v>0</v>
          </cell>
        </row>
      </sheetData>
      <sheetData sheetId="4">
        <row r="13">
          <cell r="A13" t="str">
            <v>Glassy</v>
          </cell>
          <cell r="B13">
            <v>0</v>
          </cell>
        </row>
        <row r="14">
          <cell r="A14" t="str">
            <v>Cryptocrystalline</v>
          </cell>
          <cell r="B14">
            <v>1</v>
          </cell>
        </row>
        <row r="15">
          <cell r="A15" t="str">
            <v>Microcrystalline</v>
          </cell>
          <cell r="B15">
            <v>2</v>
          </cell>
        </row>
        <row r="16">
          <cell r="A16" t="str">
            <v>Fine</v>
          </cell>
          <cell r="B16">
            <v>3</v>
          </cell>
        </row>
        <row r="17">
          <cell r="A17" t="str">
            <v>Medium</v>
          </cell>
          <cell r="B17">
            <v>4</v>
          </cell>
        </row>
        <row r="18">
          <cell r="A18" t="str">
            <v>Coarse</v>
          </cell>
          <cell r="B18">
            <v>5</v>
          </cell>
        </row>
        <row r="19">
          <cell r="A19" t="str">
            <v>Pegmatitic</v>
          </cell>
          <cell r="B19">
            <v>6</v>
          </cell>
        </row>
        <row r="30">
          <cell r="K30" t="str">
            <v xml:space="preserve">Anorthositic </v>
          </cell>
          <cell r="L30" t="str">
            <v>Ano</v>
          </cell>
        </row>
        <row r="31">
          <cell r="K31" t="str">
            <v>Clinopyroxene and plagioclase-bearing</v>
          </cell>
          <cell r="L31" t="str">
            <v>Cpx-Pl-b</v>
          </cell>
        </row>
        <row r="32">
          <cell r="K32" t="str">
            <v>Clinopyroxene-bearing</v>
          </cell>
          <cell r="L32" t="str">
            <v>Cpx-b</v>
          </cell>
        </row>
        <row r="33">
          <cell r="K33" t="str">
            <v>Clinopyroxene-phyric</v>
          </cell>
          <cell r="L33" t="str">
            <v>Cpx-p</v>
          </cell>
        </row>
        <row r="34">
          <cell r="K34" t="str">
            <v>Poikilitic clinopyroxne-bearing</v>
          </cell>
          <cell r="L34" t="str">
            <v>Poik-Cpx-b</v>
          </cell>
        </row>
        <row r="35">
          <cell r="K35" t="str">
            <v xml:space="preserve">Orthopyroxene-bearing </v>
          </cell>
          <cell r="L35" t="str">
            <v>Opx-b</v>
          </cell>
        </row>
        <row r="36">
          <cell r="K36" t="str">
            <v xml:space="preserve">Orthopyroxene-bearing mela </v>
          </cell>
          <cell r="L36" t="str">
            <v>Opx-b mela</v>
          </cell>
        </row>
        <row r="37">
          <cell r="K37" t="str">
            <v>Plagioclase-cliopyroxene-phyric</v>
          </cell>
          <cell r="L37" t="str">
            <v>Pl-Cpx-p</v>
          </cell>
        </row>
        <row r="38">
          <cell r="K38" t="str">
            <v>Plagioclase-phyric</v>
          </cell>
          <cell r="L38" t="str">
            <v>Pl-p</v>
          </cell>
        </row>
        <row r="39">
          <cell r="K39" t="str">
            <v>Plagioclase-bearing</v>
          </cell>
          <cell r="L39" t="str">
            <v>Pl-b</v>
          </cell>
        </row>
        <row r="40">
          <cell r="K40" t="str">
            <v>Poikilitic plagioclase-bearing</v>
          </cell>
          <cell r="L40" t="str">
            <v>Poik-Pl-b</v>
          </cell>
        </row>
        <row r="41">
          <cell r="K41" t="str">
            <v>Mela</v>
          </cell>
          <cell r="L41" t="str">
            <v>Mela</v>
          </cell>
        </row>
        <row r="42">
          <cell r="K42" t="str">
            <v>Olivine</v>
          </cell>
          <cell r="L42" t="str">
            <v>Ol</v>
          </cell>
        </row>
        <row r="43">
          <cell r="K43" t="str">
            <v xml:space="preserve">Olivine-bearing </v>
          </cell>
          <cell r="L43" t="str">
            <v>Ol-b</v>
          </cell>
        </row>
        <row r="44">
          <cell r="K44" t="str">
            <v>Olivine-bearing mela</v>
          </cell>
          <cell r="L44" t="str">
            <v>Ol-b Mela</v>
          </cell>
        </row>
        <row r="45">
          <cell r="K45" t="str">
            <v xml:space="preserve">Olivine-rich </v>
          </cell>
          <cell r="L45" t="str">
            <v>Ol-r</v>
          </cell>
        </row>
        <row r="46">
          <cell r="K46" t="str">
            <v xml:space="preserve">Hornblende-bearing </v>
          </cell>
          <cell r="L46" t="str">
            <v>Hbl-b</v>
          </cell>
        </row>
        <row r="47">
          <cell r="K47" t="str">
            <v>Troctolitic</v>
          </cell>
          <cell r="L47" t="str">
            <v>Troc</v>
          </cell>
        </row>
        <row r="48">
          <cell r="K48" t="str">
            <v>Spinel-rich</v>
          </cell>
          <cell r="L48" t="str">
            <v>Spl-r</v>
          </cell>
        </row>
        <row r="49">
          <cell r="K49" t="str">
            <v xml:space="preserve">Disseminated oxide </v>
          </cell>
          <cell r="L49" t="str">
            <v>Dis-Ox</v>
          </cell>
        </row>
        <row r="50">
          <cell r="K50" t="str">
            <v>Disseminated oxide mela</v>
          </cell>
          <cell r="L50" t="str">
            <v>Dis-Ox Mela</v>
          </cell>
        </row>
        <row r="51">
          <cell r="K51" t="str">
            <v>Rodingitised</v>
          </cell>
          <cell r="L51" t="str">
            <v>Rod</v>
          </cell>
        </row>
        <row r="52">
          <cell r="K52" t="str">
            <v xml:space="preserve">Oxide </v>
          </cell>
          <cell r="L52" t="str">
            <v>Ox</v>
          </cell>
        </row>
        <row r="53">
          <cell r="K53" t="str">
            <v>Pegmatitic</v>
          </cell>
          <cell r="L53" t="str">
            <v>Peg</v>
          </cell>
        </row>
        <row r="54">
          <cell r="K54" t="str">
            <v>Varitextured</v>
          </cell>
          <cell r="L54" t="str">
            <v>Vari</v>
          </cell>
        </row>
      </sheetData>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definitions_list_lookup]/Users/samuelbarbier/Desktop/[B"/>
    </sheetNames>
    <sheetDataSet>
      <sheetData sheetId="0" refreshError="1"/>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definitions_list_lookup_ALT]/Users/samuelbarbier/Desktop/[B"/>
    </sheetNames>
    <sheetDataSet>
      <sheetData sheetId="0" refreshError="1"/>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definitions_list_lookup_ALT]/Users/samuelbarbier/Desktop/Om"/>
    </sheetNames>
    <sheetDataSet>
      <sheetData sheetId="0" refreshError="1"/>
    </sheetDataSet>
  </externalBook>
</externalLink>
</file>

<file path=xl/externalLinks/externalLink8.xml><?xml version="1.0" encoding="utf-8"?>
<externalLink xmlns="http://schemas.openxmlformats.org/spreadsheetml/2006/main">
  <externalBook xmlns:r="http://schemas.openxmlformats.org/officeDocument/2006/relationships" r:id="rId1">
    <sheetNames>
      <sheetName val="definitions_list_lookup]/Users/samuelbarbier/Desktop/Om"/>
    </sheetNames>
    <sheetDataSet>
      <sheetData sheetId="0" refreshError="1"/>
    </sheetDataSet>
  </externalBook>
</externalLink>
</file>

<file path=xl/externalLinks/externalLink9.xml><?xml version="1.0" encoding="utf-8"?>
<externalLink xmlns="http://schemas.openxmlformats.org/spreadsheetml/2006/main">
  <externalBook xmlns:r="http://schemas.openxmlformats.org/officeDocument/2006/relationships" r:id="rId1">
    <sheetNames>
      <sheetName val="definitions_list_lookup]/Users/samuelbarbier/Desktop/[B"/>
    </sheetNames>
    <sheetDataSet>
      <sheetData sheetId="0" refreshError="1"/>
    </sheetDataSet>
  </externalBook>
</externalLink>
</file>

<file path=xl/tables/table1.xml><?xml version="1.0" encoding="utf-8"?>
<table xmlns="http://schemas.openxmlformats.org/spreadsheetml/2006/main" id="1" name="Table1" displayName="Table1" ref="K2:K606" totalsRowShown="0" headerRowDxfId="2" dataDxfId="1">
  <autoFilter ref="K2:K606"/>
  <tableColumns count="1">
    <tableColumn id="1" name="Valid interval bottom?" dataDxfId="0">
      <calculatedColumnFormula>IF(I4=1,IF(((VLOOKUP($G3,[1]Depth_Lookup!#REF!,9,FALSE))-(H3/100))=0,"Good",IF(((VLOOKUP($G3,[1]Depth_Lookup!$A$3:$J$550,9,FALSE))-(H3/100))&gt;0,"Too Short","Too Long")))</calculatedColumnFormula>
    </tableColumn>
  </tableColumns>
  <tableStyleInfo name="TableStyleLight1"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70AD47"/>
  </sheetPr>
  <dimension ref="A1:AMX3348"/>
  <sheetViews>
    <sheetView tabSelected="1" zoomScaleNormal="125" zoomScalePageLayoutView="125" workbookViewId="0">
      <pane xSplit="18" ySplit="3" topLeftCell="S1008" activePane="bottomRight" state="frozen"/>
      <selection pane="topRight" activeCell="R1" sqref="R1"/>
      <selection pane="bottomLeft" activeCell="A4" sqref="A4"/>
      <selection pane="bottomRight" activeCell="M1019" sqref="M1019"/>
    </sheetView>
  </sheetViews>
  <sheetFormatPr baseColWidth="10" defaultColWidth="8.625" defaultRowHeight="18" customHeight="1" x14ac:dyDescent="0"/>
  <cols>
    <col min="1" max="4" width="0.375" style="126" customWidth="1"/>
    <col min="5" max="5" width="5.375" style="126" customWidth="1"/>
    <col min="6" max="6" width="5.125" style="126" customWidth="1"/>
    <col min="7" max="7" width="5.125" style="273" customWidth="1"/>
    <col min="8" max="8" width="4.5" style="277" customWidth="1"/>
    <col min="9" max="9" width="6.875" style="126" customWidth="1"/>
    <col min="10" max="10" width="8.875" style="126" customWidth="1"/>
    <col min="11" max="11" width="8.875" style="226" customWidth="1"/>
    <col min="12" max="13" width="11" style="199" customWidth="1"/>
    <col min="14" max="14" width="11" style="146" customWidth="1"/>
    <col min="15" max="16" width="8.875" style="126" customWidth="1"/>
    <col min="17" max="17" width="4.625" style="126" customWidth="1"/>
    <col min="18" max="18" width="16.875" style="196" customWidth="1"/>
    <col min="19" max="19" width="5.875" style="126" customWidth="1"/>
    <col min="20" max="20" width="12.125" style="126" bestFit="1" customWidth="1"/>
    <col min="21" max="23" width="5.625" style="126" customWidth="1"/>
    <col min="24" max="24" width="5.625" style="203" customWidth="1"/>
    <col min="25" max="30" width="5.625" style="126" customWidth="1"/>
    <col min="31" max="31" width="5.625" style="128" customWidth="1"/>
    <col min="32" max="32" width="5.625" style="203" customWidth="1"/>
    <col min="33" max="33" width="5.625" style="129" customWidth="1"/>
    <col min="34" max="59" width="2.875" style="126" customWidth="1"/>
    <col min="60" max="60" width="5.375" style="126" customWidth="1"/>
    <col min="61" max="84" width="2.875" style="126" customWidth="1"/>
    <col min="85" max="106" width="2.875" style="137" customWidth="1"/>
    <col min="107" max="107" width="2.875" style="135" customWidth="1"/>
    <col min="108" max="114" width="2.875" style="137" customWidth="1"/>
    <col min="115" max="115" width="2.875" style="210" customWidth="1"/>
    <col min="116" max="123" width="2.875" style="137" customWidth="1"/>
    <col min="124" max="124" width="2.875" style="160" customWidth="1"/>
    <col min="125" max="126" width="2.875" style="135" customWidth="1"/>
    <col min="127" max="128" width="2.875" style="203" customWidth="1"/>
    <col min="129" max="131" width="2.875" style="137" customWidth="1"/>
    <col min="132" max="132" width="2.875" style="135" customWidth="1"/>
    <col min="133" max="133" width="2.875" style="104" customWidth="1"/>
    <col min="134" max="134" width="10.625" style="135" customWidth="1"/>
    <col min="135" max="135" width="0.625" style="143" customWidth="1"/>
    <col min="136" max="136" width="0.625" style="141" customWidth="1"/>
    <col min="137" max="137" width="0.625" style="142" customWidth="1"/>
    <col min="138" max="138" width="0.625" style="109" customWidth="1"/>
    <col min="139" max="139" width="0.625" style="219" customWidth="1"/>
    <col min="140" max="140" width="0.625" style="140" customWidth="1"/>
    <col min="141" max="141" width="0.875" style="222" customWidth="1"/>
    <col min="142" max="142" width="0.875" style="140" customWidth="1"/>
    <col min="143" max="143" width="1" style="110" customWidth="1"/>
    <col min="144" max="144" width="12.5" style="110" customWidth="1"/>
    <col min="145" max="146" width="14.5" style="144" customWidth="1"/>
    <col min="147" max="147" width="21.5" style="144" customWidth="1"/>
    <col min="148" max="151" width="1" style="144" customWidth="1"/>
    <col min="152" max="155" width="12.5" style="112" customWidth="1"/>
    <col min="156" max="159" width="1.5" style="161" customWidth="1"/>
    <col min="160" max="160" width="1.5" style="142" customWidth="1"/>
    <col min="161" max="161" width="9" style="141" customWidth="1"/>
    <col min="162" max="162" width="17.875" style="141" customWidth="1"/>
    <col min="163" max="163" width="20.375" style="140" customWidth="1"/>
    <col min="164" max="164" width="30.375" style="109" customWidth="1"/>
    <col min="165" max="169" width="15.875" style="126" customWidth="1"/>
    <col min="170" max="170" width="15.875" style="784" customWidth="1"/>
    <col min="171" max="1038" width="10.875" style="126" customWidth="1"/>
    <col min="1039" max="16384" width="8.625" style="137"/>
  </cols>
  <sheetData>
    <row r="1" spans="1:1038" s="94" customFormat="1" ht="18" customHeight="1">
      <c r="G1" s="270"/>
      <c r="H1" s="274"/>
      <c r="K1" s="556"/>
      <c r="L1" s="197"/>
      <c r="M1" s="197"/>
      <c r="N1" s="95"/>
      <c r="R1" s="195"/>
      <c r="X1" s="200"/>
      <c r="AE1" s="96"/>
      <c r="AF1" s="200"/>
      <c r="AG1" s="97"/>
      <c r="CG1" s="98"/>
      <c r="CH1" s="99"/>
      <c r="CI1" s="99"/>
      <c r="CJ1" s="99"/>
      <c r="CK1" s="99"/>
      <c r="CL1" s="100" t="s">
        <v>706</v>
      </c>
      <c r="CM1" s="100"/>
      <c r="CN1" s="100"/>
      <c r="CO1" s="100"/>
      <c r="CP1" s="100"/>
      <c r="CQ1" s="100"/>
      <c r="CR1" s="100"/>
      <c r="CS1" s="100"/>
      <c r="CT1" s="100"/>
      <c r="CU1" s="100"/>
      <c r="CV1" s="100"/>
      <c r="CW1" s="100"/>
      <c r="CX1" s="100"/>
      <c r="CY1" s="100"/>
      <c r="CZ1" s="100"/>
      <c r="DA1" s="100"/>
      <c r="DB1" s="100"/>
      <c r="DC1" s="98"/>
      <c r="DD1" s="100"/>
      <c r="DE1" s="100"/>
      <c r="DF1" s="100"/>
      <c r="DG1" s="100"/>
      <c r="DH1" s="100"/>
      <c r="DI1" s="100"/>
      <c r="DJ1" s="100"/>
      <c r="DK1" s="205"/>
      <c r="DL1" s="98"/>
      <c r="DM1" s="101"/>
      <c r="DN1" s="101"/>
      <c r="DO1" s="102"/>
      <c r="DQ1" s="98"/>
      <c r="DR1" s="102"/>
      <c r="DS1" s="98"/>
      <c r="DT1" s="103"/>
      <c r="DU1" s="98"/>
      <c r="DV1" s="98"/>
      <c r="DW1" s="200"/>
      <c r="DX1" s="200"/>
      <c r="DY1" s="98"/>
      <c r="DZ1" s="98"/>
      <c r="EA1" s="98"/>
      <c r="EB1" s="98"/>
      <c r="EC1" s="104"/>
      <c r="ED1" s="105"/>
      <c r="EE1" s="106"/>
      <c r="EF1" s="107"/>
      <c r="EG1" s="108"/>
      <c r="EH1" s="109"/>
      <c r="EI1" s="216"/>
      <c r="EJ1" s="106"/>
      <c r="EK1" s="216"/>
      <c r="EL1" s="106"/>
      <c r="EM1" s="110"/>
      <c r="EN1" s="110"/>
      <c r="EO1" s="111"/>
      <c r="EP1" s="111"/>
      <c r="EQ1" s="111"/>
      <c r="ER1" s="111"/>
      <c r="ES1" s="111"/>
      <c r="ET1" s="111"/>
      <c r="EU1" s="111"/>
      <c r="EV1" s="112"/>
      <c r="EW1" s="112"/>
      <c r="EX1" s="112"/>
      <c r="EY1" s="112"/>
      <c r="EZ1" s="113"/>
      <c r="FA1" s="113"/>
      <c r="FB1" s="113"/>
      <c r="FC1" s="113"/>
      <c r="FD1" s="108"/>
      <c r="FE1" s="107"/>
      <c r="FF1" s="107"/>
      <c r="FG1" s="106"/>
      <c r="FH1" s="109"/>
      <c r="FN1" s="781"/>
    </row>
    <row r="2" spans="1:1038" s="114" customFormat="1" ht="52" customHeight="1">
      <c r="A2" s="114" t="s">
        <v>0</v>
      </c>
      <c r="B2" s="115" t="s">
        <v>1</v>
      </c>
      <c r="C2" s="115" t="s">
        <v>2</v>
      </c>
      <c r="D2" s="115" t="s">
        <v>3</v>
      </c>
      <c r="E2" s="115" t="s">
        <v>4</v>
      </c>
      <c r="F2" s="115" t="s">
        <v>5</v>
      </c>
      <c r="G2" s="271" t="s">
        <v>6</v>
      </c>
      <c r="H2" s="275" t="s">
        <v>7</v>
      </c>
      <c r="I2" s="115" t="s">
        <v>8</v>
      </c>
      <c r="J2" s="115" t="s">
        <v>2198</v>
      </c>
      <c r="K2" s="557" t="s">
        <v>9</v>
      </c>
      <c r="L2" s="198" t="s">
        <v>10</v>
      </c>
      <c r="M2" s="198" t="s">
        <v>11</v>
      </c>
      <c r="N2" s="88" t="s">
        <v>12</v>
      </c>
      <c r="O2" s="89" t="s">
        <v>13</v>
      </c>
      <c r="P2" s="89" t="s">
        <v>14</v>
      </c>
      <c r="Q2" s="89" t="s">
        <v>15</v>
      </c>
      <c r="R2" s="198" t="s">
        <v>16</v>
      </c>
      <c r="S2" s="89" t="s">
        <v>17</v>
      </c>
      <c r="T2" s="89" t="s">
        <v>18</v>
      </c>
      <c r="U2" s="90" t="s">
        <v>19</v>
      </c>
      <c r="V2" s="90" t="s">
        <v>20</v>
      </c>
      <c r="W2" s="89" t="s">
        <v>21</v>
      </c>
      <c r="X2" s="201" t="s">
        <v>22</v>
      </c>
      <c r="Y2" s="89" t="s">
        <v>23</v>
      </c>
      <c r="Z2" s="89" t="s">
        <v>24</v>
      </c>
      <c r="AA2" s="89" t="s">
        <v>25</v>
      </c>
      <c r="AB2" s="90" t="s">
        <v>26</v>
      </c>
      <c r="AC2" s="90" t="s">
        <v>27</v>
      </c>
      <c r="AD2" s="90" t="s">
        <v>28</v>
      </c>
      <c r="AE2" s="90" t="s">
        <v>29</v>
      </c>
      <c r="AF2" s="204" t="s">
        <v>30</v>
      </c>
      <c r="AG2" s="91" t="s">
        <v>31</v>
      </c>
      <c r="AH2" s="90" t="s">
        <v>32</v>
      </c>
      <c r="AI2" s="92" t="s">
        <v>33</v>
      </c>
      <c r="AJ2" s="89" t="s">
        <v>34</v>
      </c>
      <c r="AK2" s="89" t="s">
        <v>35</v>
      </c>
      <c r="AL2" s="89" t="s">
        <v>36</v>
      </c>
      <c r="AM2" s="89" t="s">
        <v>37</v>
      </c>
      <c r="AN2" s="89" t="s">
        <v>38</v>
      </c>
      <c r="AO2" s="92" t="s">
        <v>39</v>
      </c>
      <c r="AP2" s="89" t="s">
        <v>40</v>
      </c>
      <c r="AQ2" s="89" t="s">
        <v>41</v>
      </c>
      <c r="AR2" s="89" t="s">
        <v>42</v>
      </c>
      <c r="AS2" s="89" t="s">
        <v>43</v>
      </c>
      <c r="AT2" s="89" t="s">
        <v>44</v>
      </c>
      <c r="AU2" s="92" t="s">
        <v>45</v>
      </c>
      <c r="AV2" s="89" t="s">
        <v>46</v>
      </c>
      <c r="AW2" s="89" t="s">
        <v>47</v>
      </c>
      <c r="AX2" s="89" t="s">
        <v>48</v>
      </c>
      <c r="AY2" s="89" t="s">
        <v>49</v>
      </c>
      <c r="AZ2" s="89" t="s">
        <v>50</v>
      </c>
      <c r="BA2" s="92" t="s">
        <v>51</v>
      </c>
      <c r="BB2" s="89" t="s">
        <v>52</v>
      </c>
      <c r="BC2" s="89" t="s">
        <v>53</v>
      </c>
      <c r="BD2" s="89" t="s">
        <v>54</v>
      </c>
      <c r="BE2" s="89" t="s">
        <v>55</v>
      </c>
      <c r="BF2" s="89" t="s">
        <v>56</v>
      </c>
      <c r="BG2" s="92" t="s">
        <v>57</v>
      </c>
      <c r="BH2" s="89" t="s">
        <v>58</v>
      </c>
      <c r="BI2" s="89" t="s">
        <v>59</v>
      </c>
      <c r="BJ2" s="89" t="s">
        <v>60</v>
      </c>
      <c r="BK2" s="89" t="s">
        <v>61</v>
      </c>
      <c r="BL2" s="89" t="s">
        <v>62</v>
      </c>
      <c r="BM2" s="92" t="s">
        <v>63</v>
      </c>
      <c r="BN2" s="89" t="s">
        <v>64</v>
      </c>
      <c r="BO2" s="89" t="s">
        <v>65</v>
      </c>
      <c r="BP2" s="89" t="s">
        <v>66</v>
      </c>
      <c r="BQ2" s="89" t="s">
        <v>67</v>
      </c>
      <c r="BR2" s="89" t="s">
        <v>68</v>
      </c>
      <c r="BS2" s="89" t="s">
        <v>69</v>
      </c>
      <c r="BT2" s="89" t="s">
        <v>70</v>
      </c>
      <c r="BU2" s="89" t="s">
        <v>71</v>
      </c>
      <c r="BV2" s="89" t="s">
        <v>72</v>
      </c>
      <c r="BW2" s="89" t="s">
        <v>73</v>
      </c>
      <c r="BX2" s="89" t="s">
        <v>74</v>
      </c>
      <c r="BY2" s="92" t="s">
        <v>75</v>
      </c>
      <c r="BZ2" s="89" t="s">
        <v>76</v>
      </c>
      <c r="CA2" s="89" t="s">
        <v>77</v>
      </c>
      <c r="CB2" s="89" t="s">
        <v>78</v>
      </c>
      <c r="CC2" s="89" t="s">
        <v>79</v>
      </c>
      <c r="CD2" s="89" t="s">
        <v>80</v>
      </c>
      <c r="CE2" s="89" t="s">
        <v>81</v>
      </c>
      <c r="CF2" s="89"/>
      <c r="CG2" s="84"/>
      <c r="CH2" s="85" t="s">
        <v>709</v>
      </c>
      <c r="CI2" s="85" t="s">
        <v>811</v>
      </c>
      <c r="CJ2" s="85" t="s">
        <v>812</v>
      </c>
      <c r="CK2" s="85" t="s">
        <v>710</v>
      </c>
      <c r="CL2" s="116" t="s">
        <v>711</v>
      </c>
      <c r="CM2" s="116" t="s">
        <v>712</v>
      </c>
      <c r="CN2" s="116" t="s">
        <v>713</v>
      </c>
      <c r="CO2" s="116" t="s">
        <v>714</v>
      </c>
      <c r="CP2" s="116" t="s">
        <v>715</v>
      </c>
      <c r="CQ2" s="116" t="s">
        <v>716</v>
      </c>
      <c r="CR2" s="116" t="s">
        <v>717</v>
      </c>
      <c r="CS2" s="116" t="s">
        <v>718</v>
      </c>
      <c r="CT2" s="116" t="s">
        <v>719</v>
      </c>
      <c r="CU2" s="116" t="s">
        <v>720</v>
      </c>
      <c r="CV2" s="116" t="s">
        <v>721</v>
      </c>
      <c r="CW2" s="116" t="s">
        <v>722</v>
      </c>
      <c r="CX2" s="116" t="s">
        <v>723</v>
      </c>
      <c r="CY2" s="116" t="s">
        <v>724</v>
      </c>
      <c r="CZ2" s="116" t="s">
        <v>725</v>
      </c>
      <c r="DA2" s="116" t="s">
        <v>726</v>
      </c>
      <c r="DB2" s="116" t="s">
        <v>727</v>
      </c>
      <c r="DC2" s="116" t="s">
        <v>852</v>
      </c>
      <c r="DD2" s="116" t="s">
        <v>728</v>
      </c>
      <c r="DE2" s="116" t="s">
        <v>729</v>
      </c>
      <c r="DF2" s="116" t="s">
        <v>730</v>
      </c>
      <c r="DG2" s="116" t="s">
        <v>731</v>
      </c>
      <c r="DH2" s="116" t="s">
        <v>732</v>
      </c>
      <c r="DI2" s="116" t="s">
        <v>733</v>
      </c>
      <c r="DJ2" s="116" t="s">
        <v>734</v>
      </c>
      <c r="DK2" s="206" t="s">
        <v>735</v>
      </c>
      <c r="DL2" s="84"/>
      <c r="DM2" s="85" t="s">
        <v>817</v>
      </c>
      <c r="DN2" s="85" t="s">
        <v>818</v>
      </c>
      <c r="DO2" s="85" t="s">
        <v>736</v>
      </c>
      <c r="DP2" s="86" t="s">
        <v>737</v>
      </c>
      <c r="DQ2" s="84"/>
      <c r="DR2" s="85" t="s">
        <v>819</v>
      </c>
      <c r="DS2" s="84"/>
      <c r="DT2" s="89" t="s">
        <v>82</v>
      </c>
      <c r="DU2" s="117" t="s">
        <v>846</v>
      </c>
      <c r="DV2" s="117" t="s">
        <v>847</v>
      </c>
      <c r="DW2" s="211" t="s">
        <v>83</v>
      </c>
      <c r="DX2" s="212" t="s">
        <v>84</v>
      </c>
      <c r="DY2" s="85" t="s">
        <v>707</v>
      </c>
      <c r="DZ2" s="85" t="s">
        <v>708</v>
      </c>
      <c r="EA2" s="85"/>
      <c r="EB2" s="117"/>
      <c r="EC2" s="118"/>
      <c r="ED2" s="117" t="s">
        <v>840</v>
      </c>
      <c r="EE2" s="119" t="s">
        <v>820</v>
      </c>
      <c r="EF2" s="120" t="s">
        <v>821</v>
      </c>
      <c r="EG2" s="93" t="s">
        <v>822</v>
      </c>
      <c r="EH2" s="87" t="s">
        <v>823</v>
      </c>
      <c r="EI2" s="217" t="s">
        <v>824</v>
      </c>
      <c r="EJ2" s="93" t="s">
        <v>825</v>
      </c>
      <c r="EK2" s="220" t="s">
        <v>826</v>
      </c>
      <c r="EL2" s="93" t="s">
        <v>827</v>
      </c>
      <c r="EM2" s="87" t="s">
        <v>828</v>
      </c>
      <c r="EN2" s="281" t="s">
        <v>1445</v>
      </c>
      <c r="EO2" s="120" t="s">
        <v>829</v>
      </c>
      <c r="EP2" s="120" t="s">
        <v>2053</v>
      </c>
      <c r="EQ2" s="120" t="s">
        <v>830</v>
      </c>
      <c r="ER2" s="120" t="s">
        <v>831</v>
      </c>
      <c r="ES2" s="120" t="s">
        <v>832</v>
      </c>
      <c r="ET2" s="120" t="s">
        <v>833</v>
      </c>
      <c r="EU2" s="120" t="s">
        <v>834</v>
      </c>
      <c r="EV2" s="121" t="s">
        <v>835</v>
      </c>
      <c r="EW2" s="121" t="s">
        <v>836</v>
      </c>
      <c r="EX2" s="121" t="s">
        <v>841</v>
      </c>
      <c r="EY2" s="121" t="s">
        <v>837</v>
      </c>
      <c r="EZ2" s="120"/>
      <c r="FA2" s="120"/>
      <c r="FB2" s="120"/>
      <c r="FC2" s="120"/>
      <c r="FD2" s="122"/>
      <c r="FE2" s="120" t="s">
        <v>842</v>
      </c>
      <c r="FF2" s="120" t="s">
        <v>838</v>
      </c>
      <c r="FG2" s="123" t="s">
        <v>843</v>
      </c>
      <c r="FH2" s="124" t="s">
        <v>844</v>
      </c>
      <c r="FN2" s="782"/>
    </row>
    <row r="3" spans="1:1038" s="182" customFormat="1" ht="18" customHeight="1">
      <c r="A3" s="168"/>
      <c r="B3" s="169"/>
      <c r="C3" s="169"/>
      <c r="D3" s="169"/>
      <c r="E3" s="169"/>
      <c r="F3" s="169"/>
      <c r="G3" s="272" t="str">
        <f>E3&amp;"-"&amp;F3</f>
        <v>-</v>
      </c>
      <c r="H3" s="276"/>
      <c r="I3" s="169"/>
      <c r="J3" s="169"/>
      <c r="K3" s="186"/>
      <c r="L3" s="171" t="e">
        <f>(VLOOKUP($G3,Depth_Lookup!$A$3:$J$410,10,FALSE))+(H3/100)</f>
        <v>#N/A</v>
      </c>
      <c r="M3" s="171" t="e">
        <f>(VLOOKUP($G3,Depth_Lookup!$A$3:$J$410,10,FALSE))+(I3/100)</f>
        <v>#N/A</v>
      </c>
      <c r="N3" s="172"/>
      <c r="O3" s="169"/>
      <c r="P3" s="169"/>
      <c r="Q3" s="169"/>
      <c r="R3" s="170" t="str">
        <f>P3&amp;""&amp;Q3</f>
        <v/>
      </c>
      <c r="S3" s="169"/>
      <c r="T3" s="169"/>
      <c r="U3" s="169"/>
      <c r="V3" s="169"/>
      <c r="W3" s="169"/>
      <c r="X3" s="173" t="e">
        <f>VLOOKUP(W3,definitions_list_lookup!$A$13:$B$19,2,0)</f>
        <v>#N/A</v>
      </c>
      <c r="Y3" s="169"/>
      <c r="Z3" s="169"/>
      <c r="AA3" s="169"/>
      <c r="AB3" s="169"/>
      <c r="AC3" s="169"/>
      <c r="AD3" s="169"/>
      <c r="AE3" s="174"/>
      <c r="AF3" s="170" t="e">
        <f>VLOOKUP(AE3,definitions_list_mag!$V$12:$W$15,2,0)</f>
        <v>#N/A</v>
      </c>
      <c r="AG3" s="175"/>
      <c r="AH3" s="169"/>
      <c r="AI3" s="176"/>
      <c r="AJ3" s="169"/>
      <c r="AK3" s="169"/>
      <c r="AL3" s="169"/>
      <c r="AM3" s="169"/>
      <c r="AN3" s="169"/>
      <c r="AO3" s="176"/>
      <c r="AP3" s="169"/>
      <c r="AQ3" s="169"/>
      <c r="AR3" s="169"/>
      <c r="AS3" s="169"/>
      <c r="AT3" s="169"/>
      <c r="AU3" s="176"/>
      <c r="AV3" s="169"/>
      <c r="AW3" s="169"/>
      <c r="AX3" s="169"/>
      <c r="AY3" s="169"/>
      <c r="AZ3" s="169"/>
      <c r="BA3" s="176"/>
      <c r="BB3" s="169"/>
      <c r="BC3" s="169"/>
      <c r="BD3" s="169"/>
      <c r="BE3" s="169"/>
      <c r="BF3" s="169"/>
      <c r="BG3" s="176"/>
      <c r="BH3" s="169"/>
      <c r="BI3" s="169"/>
      <c r="BJ3" s="169"/>
      <c r="BK3" s="169"/>
      <c r="BL3" s="169"/>
      <c r="BM3" s="176"/>
      <c r="BN3" s="169"/>
      <c r="BO3" s="169"/>
      <c r="BP3" s="169"/>
      <c r="BQ3" s="169"/>
      <c r="BR3" s="169"/>
      <c r="BS3" s="169"/>
      <c r="BT3" s="169"/>
      <c r="BU3" s="169"/>
      <c r="BV3" s="169"/>
      <c r="BW3" s="169"/>
      <c r="BX3" s="169"/>
      <c r="BY3" s="176"/>
      <c r="BZ3" s="169"/>
      <c r="CA3" s="169"/>
      <c r="CB3" s="169"/>
      <c r="CC3" s="169"/>
      <c r="CD3" s="169"/>
      <c r="CE3" s="169"/>
      <c r="CF3" s="169"/>
      <c r="CG3" s="177"/>
      <c r="CH3" s="178"/>
      <c r="CI3" s="178"/>
      <c r="CJ3" s="178"/>
      <c r="CK3" s="178"/>
      <c r="CL3" s="179"/>
      <c r="CM3" s="179"/>
      <c r="CN3" s="179"/>
      <c r="CO3" s="179"/>
      <c r="CP3" s="179"/>
      <c r="CQ3" s="179"/>
      <c r="CR3" s="179"/>
      <c r="CS3" s="179"/>
      <c r="CT3" s="179"/>
      <c r="CU3" s="179"/>
      <c r="CV3" s="179"/>
      <c r="CW3" s="179"/>
      <c r="CX3" s="179"/>
      <c r="CY3" s="179"/>
      <c r="CZ3" s="179"/>
      <c r="DA3" s="179"/>
      <c r="DB3" s="179"/>
      <c r="DC3" s="169"/>
      <c r="DD3" s="179"/>
      <c r="DE3" s="179"/>
      <c r="DF3" s="179"/>
      <c r="DG3" s="179"/>
      <c r="DH3" s="179"/>
      <c r="DI3" s="179"/>
      <c r="DJ3" s="179"/>
      <c r="DK3" s="180">
        <f>SUM(CL3:DJ3)</f>
        <v>0</v>
      </c>
      <c r="DL3" s="177"/>
      <c r="DM3" s="179"/>
      <c r="DN3" s="179"/>
      <c r="DO3" s="181"/>
      <c r="DQ3" s="177"/>
      <c r="DR3" s="181"/>
      <c r="DS3" s="177"/>
      <c r="DT3" s="183"/>
      <c r="DU3" s="169"/>
      <c r="DV3" s="169"/>
      <c r="DW3" s="184">
        <f t="shared" ref="DW3:DW34" si="0">AI3+AO3+BA3+AU3+BG3+BM3+BY3</f>
        <v>0</v>
      </c>
      <c r="DX3" s="185" t="e">
        <f>VLOOKUP(P3,definitions_list_lookup!$K$30:$L$54,2,0)</f>
        <v>#N/A</v>
      </c>
      <c r="DY3" s="177"/>
      <c r="DZ3" s="177"/>
      <c r="EA3" s="177"/>
      <c r="EB3" s="169"/>
      <c r="EC3" s="186"/>
      <c r="ED3" s="169"/>
      <c r="EE3" s="187"/>
      <c r="EF3" s="188"/>
      <c r="EG3" s="187"/>
      <c r="EH3" s="187"/>
      <c r="EI3" s="189" t="e">
        <f>VLOOKUP(EH3,definitions_list_mag!$Y$12:$Z$15,2,FALSE)</f>
        <v>#N/A</v>
      </c>
      <c r="EJ3" s="187"/>
      <c r="EK3" s="189" t="e">
        <f>VLOOKUP(EJ3,definitions_list_mag!$AT$3:$AU$5,2,FALSE)</f>
        <v>#N/A</v>
      </c>
      <c r="EL3" s="187"/>
      <c r="EM3" s="187"/>
      <c r="EN3" s="187"/>
      <c r="EO3" s="190"/>
      <c r="EP3" s="190"/>
      <c r="EQ3" s="190"/>
      <c r="ER3" s="190"/>
      <c r="ES3" s="190"/>
      <c r="ET3" s="190"/>
      <c r="EU3" s="190"/>
      <c r="EV3" s="191"/>
      <c r="EW3" s="191"/>
      <c r="EX3" s="191"/>
      <c r="EY3" s="191"/>
      <c r="EZ3" s="192" t="e">
        <f>+(IF($EW3&lt;$EY3,((MIN($EY3,$EW3)+(DEGREES(ATAN((TAN(RADIANS($EX3))/((TAN(RADIANS($EV3))*SIN(RADIANS(ABS($EW3-$EY3))))))-(COS(RADIANS(ABS($EW3-$EY3)))/SIN(RADIANS(ABS($EW3-$EY3)))))))-180)),((MAX($EY3,$EW3)-(DEGREES(ATAN((TAN(RADIANS($EX3))/((TAN(RADIANS($EV3))*SIN(RADIANS(ABS($EW3-$EY3))))))-(COS(RADIANS(ABS($EW3-$EY3)))/SIN(RADIANS(ABS($EW3-$EY3)))))))-180))))</f>
        <v>#DIV/0!</v>
      </c>
      <c r="FA3" s="192" t="e">
        <f>IF($EZ3&gt;0,$EZ3,360+$EZ3)</f>
        <v>#DIV/0!</v>
      </c>
      <c r="FB3" s="192" t="e">
        <f>+ABS(DEGREES(ATAN((COS(RADIANS(ABS($EZ3+180-(IF($EW3&gt;$EY3,MAX($EX3,$EW3),MIN($EW3,$EY3))))))/(TAN(RADIANS($EV3)))))))</f>
        <v>#DIV/0!</v>
      </c>
      <c r="FC3" s="192" t="e">
        <f>+IF(($EZ3+90)&gt;0,$EZ3+90,$EZ3+450)</f>
        <v>#DIV/0!</v>
      </c>
      <c r="FD3" s="192" t="e">
        <f>-$FB3+90</f>
        <v>#DIV/0!</v>
      </c>
      <c r="FE3" s="193" t="e">
        <f>IF(($FA3&lt;180),$FA3+180,$FA3-180)</f>
        <v>#DIV/0!</v>
      </c>
      <c r="FF3" s="194" t="e">
        <f>-$FB3+90</f>
        <v>#DIV/0!</v>
      </c>
      <c r="FG3" s="187"/>
      <c r="FH3" s="187"/>
      <c r="FI3" s="114" t="s">
        <v>2511</v>
      </c>
      <c r="FJ3" s="114" t="s">
        <v>2512</v>
      </c>
      <c r="FK3" s="114"/>
      <c r="FL3" s="114" t="s">
        <v>2513</v>
      </c>
      <c r="FM3" s="114" t="s">
        <v>2514</v>
      </c>
      <c r="FN3" s="782" t="s">
        <v>2515</v>
      </c>
      <c r="FO3" s="169"/>
      <c r="FP3" s="169"/>
      <c r="FQ3" s="169"/>
      <c r="FR3" s="169"/>
      <c r="FS3" s="169"/>
      <c r="FT3" s="169"/>
      <c r="FU3" s="169"/>
      <c r="FV3" s="169"/>
      <c r="FW3" s="169"/>
      <c r="FX3" s="169"/>
      <c r="FY3" s="169"/>
      <c r="FZ3" s="169"/>
      <c r="GA3" s="169"/>
      <c r="GB3" s="169"/>
      <c r="GC3" s="169"/>
      <c r="GD3" s="169"/>
      <c r="GE3" s="169"/>
      <c r="GF3" s="169"/>
      <c r="GG3" s="169"/>
      <c r="GH3" s="169"/>
      <c r="GI3" s="169"/>
      <c r="GJ3" s="169"/>
      <c r="GK3" s="169"/>
      <c r="GL3" s="169"/>
      <c r="GM3" s="169"/>
      <c r="GN3" s="169"/>
      <c r="GO3" s="169"/>
      <c r="GP3" s="169"/>
      <c r="GQ3" s="169"/>
      <c r="GR3" s="169"/>
      <c r="GS3" s="169"/>
      <c r="GT3" s="169"/>
      <c r="GU3" s="169"/>
      <c r="GV3" s="169"/>
      <c r="GW3" s="169"/>
      <c r="GX3" s="169"/>
      <c r="GY3" s="169"/>
      <c r="GZ3" s="169"/>
      <c r="HA3" s="169"/>
      <c r="HB3" s="169"/>
      <c r="HC3" s="169"/>
      <c r="HD3" s="169"/>
      <c r="HE3" s="169"/>
      <c r="HF3" s="169"/>
      <c r="HG3" s="169"/>
      <c r="HH3" s="169"/>
      <c r="HI3" s="169"/>
      <c r="HJ3" s="169"/>
      <c r="HK3" s="169"/>
      <c r="HL3" s="169"/>
      <c r="HM3" s="169"/>
      <c r="HN3" s="169"/>
      <c r="HO3" s="169"/>
      <c r="HP3" s="169"/>
      <c r="HQ3" s="169"/>
      <c r="HR3" s="169"/>
      <c r="HS3" s="169"/>
      <c r="HT3" s="169"/>
      <c r="HU3" s="169"/>
      <c r="HV3" s="169"/>
      <c r="HW3" s="169"/>
      <c r="HX3" s="169"/>
      <c r="HY3" s="169"/>
      <c r="HZ3" s="169"/>
      <c r="IA3" s="169"/>
      <c r="IB3" s="169"/>
      <c r="IC3" s="169"/>
      <c r="ID3" s="169"/>
      <c r="IE3" s="169"/>
      <c r="IF3" s="169"/>
      <c r="IG3" s="169"/>
      <c r="IH3" s="169"/>
      <c r="II3" s="169"/>
      <c r="IJ3" s="169"/>
      <c r="IK3" s="169"/>
      <c r="IL3" s="169"/>
      <c r="IM3" s="169"/>
      <c r="IN3" s="169"/>
      <c r="IO3" s="169"/>
      <c r="IP3" s="169"/>
      <c r="IQ3" s="169"/>
      <c r="IR3" s="169"/>
      <c r="IS3" s="169"/>
      <c r="IT3" s="169"/>
      <c r="IU3" s="169"/>
      <c r="IV3" s="169"/>
      <c r="IW3" s="169"/>
      <c r="IX3" s="169"/>
      <c r="IY3" s="169"/>
      <c r="IZ3" s="169"/>
      <c r="JA3" s="169"/>
      <c r="JB3" s="169"/>
      <c r="JC3" s="169"/>
      <c r="JD3" s="169"/>
      <c r="JE3" s="169"/>
      <c r="JF3" s="169"/>
      <c r="JG3" s="169"/>
      <c r="JH3" s="169"/>
      <c r="JI3" s="169"/>
      <c r="JJ3" s="169"/>
      <c r="JK3" s="169"/>
      <c r="JL3" s="169"/>
      <c r="JM3" s="169"/>
      <c r="JN3" s="169"/>
      <c r="JO3" s="169"/>
      <c r="JP3" s="169"/>
      <c r="JQ3" s="169"/>
      <c r="JR3" s="169"/>
      <c r="JS3" s="169"/>
      <c r="JT3" s="169"/>
      <c r="JU3" s="169"/>
      <c r="JV3" s="169"/>
      <c r="JW3" s="169"/>
      <c r="JX3" s="169"/>
      <c r="JY3" s="169"/>
      <c r="JZ3" s="169"/>
      <c r="KA3" s="169"/>
      <c r="KB3" s="169"/>
      <c r="KC3" s="169"/>
      <c r="KD3" s="169"/>
      <c r="KE3" s="169"/>
      <c r="KF3" s="169"/>
      <c r="KG3" s="169"/>
      <c r="KH3" s="169"/>
      <c r="KI3" s="169"/>
      <c r="KJ3" s="169"/>
      <c r="KK3" s="169"/>
      <c r="KL3" s="169"/>
      <c r="KM3" s="169"/>
      <c r="KN3" s="169"/>
      <c r="KO3" s="169"/>
      <c r="KP3" s="169"/>
      <c r="KQ3" s="169"/>
      <c r="KR3" s="169"/>
      <c r="KS3" s="169"/>
      <c r="KT3" s="169"/>
      <c r="KU3" s="169"/>
      <c r="KV3" s="169"/>
      <c r="KW3" s="169"/>
      <c r="KX3" s="169"/>
      <c r="KY3" s="169"/>
      <c r="KZ3" s="169"/>
      <c r="LA3" s="169"/>
      <c r="LB3" s="169"/>
      <c r="LC3" s="169"/>
      <c r="LD3" s="169"/>
      <c r="LE3" s="169"/>
      <c r="LF3" s="169"/>
      <c r="LG3" s="169"/>
      <c r="LH3" s="169"/>
      <c r="LI3" s="169"/>
      <c r="LJ3" s="169"/>
      <c r="LK3" s="169"/>
      <c r="LL3" s="169"/>
      <c r="LM3" s="169"/>
      <c r="LN3" s="169"/>
      <c r="LO3" s="169"/>
      <c r="LP3" s="169"/>
      <c r="LQ3" s="169"/>
      <c r="LR3" s="169"/>
      <c r="LS3" s="169"/>
      <c r="LT3" s="169"/>
      <c r="LU3" s="169"/>
      <c r="LV3" s="169"/>
      <c r="LW3" s="169"/>
      <c r="LX3" s="169"/>
      <c r="LY3" s="169"/>
      <c r="LZ3" s="169"/>
      <c r="MA3" s="169"/>
      <c r="MB3" s="169"/>
      <c r="MC3" s="169"/>
      <c r="MD3" s="169"/>
      <c r="ME3" s="169"/>
      <c r="MF3" s="169"/>
      <c r="MG3" s="169"/>
      <c r="MH3" s="169"/>
      <c r="MI3" s="169"/>
      <c r="MJ3" s="169"/>
      <c r="MK3" s="169"/>
      <c r="ML3" s="169"/>
      <c r="MM3" s="169"/>
      <c r="MN3" s="169"/>
      <c r="MO3" s="169"/>
      <c r="MP3" s="169"/>
      <c r="MQ3" s="169"/>
      <c r="MR3" s="169"/>
      <c r="MS3" s="169"/>
      <c r="MT3" s="169"/>
      <c r="MU3" s="169"/>
      <c r="MV3" s="169"/>
      <c r="MW3" s="169"/>
      <c r="MX3" s="169"/>
      <c r="MY3" s="169"/>
      <c r="MZ3" s="169"/>
      <c r="NA3" s="169"/>
      <c r="NB3" s="169"/>
      <c r="NC3" s="169"/>
      <c r="ND3" s="169"/>
      <c r="NE3" s="169"/>
      <c r="NF3" s="169"/>
      <c r="NG3" s="169"/>
      <c r="NH3" s="169"/>
      <c r="NI3" s="169"/>
      <c r="NJ3" s="169"/>
      <c r="NK3" s="169"/>
      <c r="NL3" s="169"/>
      <c r="NM3" s="169"/>
      <c r="NN3" s="169"/>
      <c r="NO3" s="169"/>
      <c r="NP3" s="169"/>
      <c r="NQ3" s="169"/>
      <c r="NR3" s="169"/>
      <c r="NS3" s="169"/>
      <c r="NT3" s="169"/>
      <c r="NU3" s="169"/>
      <c r="NV3" s="169"/>
      <c r="NW3" s="169"/>
      <c r="NX3" s="169"/>
      <c r="NY3" s="169"/>
      <c r="NZ3" s="169"/>
      <c r="OA3" s="169"/>
      <c r="OB3" s="169"/>
      <c r="OC3" s="169"/>
      <c r="OD3" s="169"/>
      <c r="OE3" s="169"/>
      <c r="OF3" s="169"/>
      <c r="OG3" s="169"/>
      <c r="OH3" s="169"/>
      <c r="OI3" s="169"/>
      <c r="OJ3" s="169"/>
      <c r="OK3" s="169"/>
      <c r="OL3" s="169"/>
      <c r="OM3" s="169"/>
      <c r="ON3" s="169"/>
      <c r="OO3" s="169"/>
      <c r="OP3" s="169"/>
      <c r="OQ3" s="169"/>
      <c r="OR3" s="169"/>
      <c r="OS3" s="169"/>
      <c r="OT3" s="169"/>
      <c r="OU3" s="169"/>
      <c r="OV3" s="169"/>
      <c r="OW3" s="169"/>
      <c r="OX3" s="169"/>
      <c r="OY3" s="169"/>
      <c r="OZ3" s="169"/>
      <c r="PA3" s="169"/>
      <c r="PB3" s="169"/>
      <c r="PC3" s="169"/>
      <c r="PD3" s="169"/>
      <c r="PE3" s="169"/>
      <c r="PF3" s="169"/>
      <c r="PG3" s="169"/>
      <c r="PH3" s="169"/>
      <c r="PI3" s="169"/>
      <c r="PJ3" s="169"/>
      <c r="PK3" s="169"/>
      <c r="PL3" s="169"/>
      <c r="PM3" s="169"/>
      <c r="PN3" s="169"/>
      <c r="PO3" s="169"/>
      <c r="PP3" s="169"/>
      <c r="PQ3" s="169"/>
      <c r="PR3" s="169"/>
      <c r="PS3" s="169"/>
      <c r="PT3" s="169"/>
      <c r="PU3" s="169"/>
      <c r="PV3" s="169"/>
      <c r="PW3" s="169"/>
      <c r="PX3" s="169"/>
      <c r="PY3" s="169"/>
      <c r="PZ3" s="169"/>
      <c r="QA3" s="169"/>
      <c r="QB3" s="169"/>
      <c r="QC3" s="169"/>
      <c r="QD3" s="169"/>
      <c r="QE3" s="169"/>
      <c r="QF3" s="169"/>
      <c r="QG3" s="169"/>
      <c r="QH3" s="169"/>
      <c r="QI3" s="169"/>
      <c r="QJ3" s="169"/>
      <c r="QK3" s="169"/>
      <c r="QL3" s="169"/>
      <c r="QM3" s="169"/>
      <c r="QN3" s="169"/>
      <c r="QO3" s="169"/>
      <c r="QP3" s="169"/>
      <c r="QQ3" s="169"/>
      <c r="QR3" s="169"/>
      <c r="QS3" s="169"/>
      <c r="QT3" s="169"/>
      <c r="QU3" s="169"/>
      <c r="QV3" s="169"/>
      <c r="QW3" s="169"/>
      <c r="QX3" s="169"/>
      <c r="QY3" s="169"/>
      <c r="QZ3" s="169"/>
      <c r="RA3" s="169"/>
      <c r="RB3" s="169"/>
      <c r="RC3" s="169"/>
      <c r="RD3" s="169"/>
      <c r="RE3" s="169"/>
      <c r="RF3" s="169"/>
      <c r="RG3" s="169"/>
      <c r="RH3" s="169"/>
      <c r="RI3" s="169"/>
      <c r="RJ3" s="169"/>
      <c r="RK3" s="169"/>
      <c r="RL3" s="169"/>
      <c r="RM3" s="169"/>
      <c r="RN3" s="169"/>
      <c r="RO3" s="169"/>
      <c r="RP3" s="169"/>
      <c r="RQ3" s="169"/>
      <c r="RR3" s="169"/>
      <c r="RS3" s="169"/>
      <c r="RT3" s="169"/>
      <c r="RU3" s="169"/>
      <c r="RV3" s="169"/>
      <c r="RW3" s="169"/>
      <c r="RX3" s="169"/>
      <c r="RY3" s="169"/>
      <c r="RZ3" s="169"/>
      <c r="SA3" s="169"/>
      <c r="SB3" s="169"/>
      <c r="SC3" s="169"/>
      <c r="SD3" s="169"/>
      <c r="SE3" s="169"/>
      <c r="SF3" s="169"/>
      <c r="SG3" s="169"/>
      <c r="SH3" s="169"/>
      <c r="SI3" s="169"/>
      <c r="SJ3" s="169"/>
      <c r="SK3" s="169"/>
      <c r="SL3" s="169"/>
      <c r="SM3" s="169"/>
      <c r="SN3" s="169"/>
      <c r="SO3" s="169"/>
      <c r="SP3" s="169"/>
      <c r="SQ3" s="169"/>
      <c r="SR3" s="169"/>
      <c r="SS3" s="169"/>
      <c r="ST3" s="169"/>
      <c r="SU3" s="169"/>
      <c r="SV3" s="169"/>
      <c r="SW3" s="169"/>
      <c r="SX3" s="169"/>
      <c r="SY3" s="169"/>
      <c r="SZ3" s="169"/>
      <c r="TA3" s="169"/>
      <c r="TB3" s="169"/>
      <c r="TC3" s="169"/>
      <c r="TD3" s="169"/>
      <c r="TE3" s="169"/>
      <c r="TF3" s="169"/>
      <c r="TG3" s="169"/>
      <c r="TH3" s="169"/>
      <c r="TI3" s="169"/>
      <c r="TJ3" s="169"/>
      <c r="TK3" s="169"/>
      <c r="TL3" s="169"/>
      <c r="TM3" s="169"/>
      <c r="TN3" s="169"/>
      <c r="TO3" s="169"/>
      <c r="TP3" s="169"/>
      <c r="TQ3" s="169"/>
      <c r="TR3" s="169"/>
      <c r="TS3" s="169"/>
      <c r="TT3" s="169"/>
      <c r="TU3" s="169"/>
      <c r="TV3" s="169"/>
      <c r="TW3" s="169"/>
      <c r="TX3" s="169"/>
      <c r="TY3" s="169"/>
      <c r="TZ3" s="169"/>
      <c r="UA3" s="169"/>
      <c r="UB3" s="169"/>
      <c r="UC3" s="169"/>
      <c r="UD3" s="169"/>
      <c r="UE3" s="169"/>
      <c r="UF3" s="169"/>
      <c r="UG3" s="169"/>
      <c r="UH3" s="169"/>
      <c r="UI3" s="169"/>
      <c r="UJ3" s="169"/>
      <c r="UK3" s="169"/>
      <c r="UL3" s="169"/>
      <c r="UM3" s="169"/>
      <c r="UN3" s="169"/>
      <c r="UO3" s="169"/>
      <c r="UP3" s="169"/>
      <c r="UQ3" s="169"/>
      <c r="UR3" s="169"/>
      <c r="US3" s="169"/>
      <c r="UT3" s="169"/>
      <c r="UU3" s="169"/>
      <c r="UV3" s="169"/>
      <c r="UW3" s="169"/>
      <c r="UX3" s="169"/>
      <c r="UY3" s="169"/>
      <c r="UZ3" s="169"/>
      <c r="VA3" s="169"/>
      <c r="VB3" s="169"/>
      <c r="VC3" s="169"/>
      <c r="VD3" s="169"/>
      <c r="VE3" s="169"/>
      <c r="VF3" s="169"/>
      <c r="VG3" s="169"/>
      <c r="VH3" s="169"/>
      <c r="VI3" s="169"/>
      <c r="VJ3" s="169"/>
      <c r="VK3" s="169"/>
      <c r="VL3" s="169"/>
      <c r="VM3" s="169"/>
      <c r="VN3" s="169"/>
      <c r="VO3" s="169"/>
      <c r="VP3" s="169"/>
      <c r="VQ3" s="169"/>
      <c r="VR3" s="169"/>
      <c r="VS3" s="169"/>
      <c r="VT3" s="169"/>
      <c r="VU3" s="169"/>
      <c r="VV3" s="169"/>
      <c r="VW3" s="169"/>
      <c r="VX3" s="169"/>
      <c r="VY3" s="169"/>
      <c r="VZ3" s="169"/>
      <c r="WA3" s="169"/>
      <c r="WB3" s="169"/>
      <c r="WC3" s="169"/>
      <c r="WD3" s="169"/>
      <c r="WE3" s="169"/>
      <c r="WF3" s="169"/>
      <c r="WG3" s="169"/>
      <c r="WH3" s="169"/>
      <c r="WI3" s="169"/>
      <c r="WJ3" s="169"/>
      <c r="WK3" s="169"/>
      <c r="WL3" s="169"/>
      <c r="WM3" s="169"/>
      <c r="WN3" s="169"/>
      <c r="WO3" s="169"/>
      <c r="WP3" s="169"/>
      <c r="WQ3" s="169"/>
      <c r="WR3" s="169"/>
      <c r="WS3" s="169"/>
      <c r="WT3" s="169"/>
      <c r="WU3" s="169"/>
      <c r="WV3" s="169"/>
      <c r="WW3" s="169"/>
      <c r="WX3" s="169"/>
      <c r="WY3" s="169"/>
      <c r="WZ3" s="169"/>
      <c r="XA3" s="169"/>
      <c r="XB3" s="169"/>
      <c r="XC3" s="169"/>
      <c r="XD3" s="169"/>
      <c r="XE3" s="169"/>
      <c r="XF3" s="169"/>
      <c r="XG3" s="169"/>
      <c r="XH3" s="169"/>
      <c r="XI3" s="169"/>
      <c r="XJ3" s="169"/>
      <c r="XK3" s="169"/>
      <c r="XL3" s="169"/>
      <c r="XM3" s="169"/>
      <c r="XN3" s="169"/>
      <c r="XO3" s="169"/>
      <c r="XP3" s="169"/>
      <c r="XQ3" s="169"/>
      <c r="XR3" s="169"/>
      <c r="XS3" s="169"/>
      <c r="XT3" s="169"/>
      <c r="XU3" s="169"/>
      <c r="XV3" s="169"/>
      <c r="XW3" s="169"/>
      <c r="XX3" s="169"/>
      <c r="XY3" s="169"/>
      <c r="XZ3" s="169"/>
      <c r="YA3" s="169"/>
      <c r="YB3" s="169"/>
      <c r="YC3" s="169"/>
      <c r="YD3" s="169"/>
      <c r="YE3" s="169"/>
      <c r="YF3" s="169"/>
      <c r="YG3" s="169"/>
      <c r="YH3" s="169"/>
      <c r="YI3" s="169"/>
      <c r="YJ3" s="169"/>
      <c r="YK3" s="169"/>
      <c r="YL3" s="169"/>
      <c r="YM3" s="169"/>
      <c r="YN3" s="169"/>
      <c r="YO3" s="169"/>
      <c r="YP3" s="169"/>
      <c r="YQ3" s="169"/>
      <c r="YR3" s="169"/>
      <c r="YS3" s="169"/>
      <c r="YT3" s="169"/>
      <c r="YU3" s="169"/>
      <c r="YV3" s="169"/>
      <c r="YW3" s="169"/>
      <c r="YX3" s="169"/>
      <c r="YY3" s="169"/>
      <c r="YZ3" s="169"/>
      <c r="ZA3" s="169"/>
      <c r="ZB3" s="169"/>
      <c r="ZC3" s="169"/>
      <c r="ZD3" s="169"/>
      <c r="ZE3" s="169"/>
      <c r="ZF3" s="169"/>
      <c r="ZG3" s="169"/>
      <c r="ZH3" s="169"/>
      <c r="ZI3" s="169"/>
      <c r="ZJ3" s="169"/>
      <c r="ZK3" s="169"/>
      <c r="ZL3" s="169"/>
      <c r="ZM3" s="169"/>
      <c r="ZN3" s="169"/>
      <c r="ZO3" s="169"/>
      <c r="ZP3" s="169"/>
      <c r="ZQ3" s="169"/>
      <c r="ZR3" s="169"/>
      <c r="ZS3" s="169"/>
      <c r="ZT3" s="169"/>
      <c r="ZU3" s="169"/>
      <c r="ZV3" s="169"/>
      <c r="ZW3" s="169"/>
      <c r="ZX3" s="169"/>
      <c r="ZY3" s="169"/>
      <c r="ZZ3" s="169"/>
      <c r="AAA3" s="169"/>
      <c r="AAB3" s="169"/>
      <c r="AAC3" s="169"/>
      <c r="AAD3" s="169"/>
      <c r="AAE3" s="169"/>
      <c r="AAF3" s="169"/>
      <c r="AAG3" s="169"/>
      <c r="AAH3" s="169"/>
      <c r="AAI3" s="169"/>
      <c r="AAJ3" s="169"/>
      <c r="AAK3" s="169"/>
      <c r="AAL3" s="169"/>
      <c r="AAM3" s="169"/>
      <c r="AAN3" s="169"/>
      <c r="AAO3" s="169"/>
      <c r="AAP3" s="169"/>
      <c r="AAQ3" s="169"/>
      <c r="AAR3" s="169"/>
      <c r="AAS3" s="169"/>
      <c r="AAT3" s="169"/>
      <c r="AAU3" s="169"/>
      <c r="AAV3" s="169"/>
      <c r="AAW3" s="169"/>
      <c r="AAX3" s="169"/>
      <c r="AAY3" s="169"/>
      <c r="AAZ3" s="169"/>
      <c r="ABA3" s="169"/>
      <c r="ABB3" s="169"/>
      <c r="ABC3" s="169"/>
      <c r="ABD3" s="169"/>
      <c r="ABE3" s="169"/>
      <c r="ABF3" s="169"/>
      <c r="ABG3" s="169"/>
      <c r="ABH3" s="169"/>
      <c r="ABI3" s="169"/>
      <c r="ABJ3" s="169"/>
      <c r="ABK3" s="169"/>
      <c r="ABL3" s="169"/>
      <c r="ABM3" s="169"/>
      <c r="ABN3" s="169"/>
      <c r="ABO3" s="169"/>
      <c r="ABP3" s="169"/>
      <c r="ABQ3" s="169"/>
      <c r="ABR3" s="169"/>
      <c r="ABS3" s="169"/>
      <c r="ABT3" s="169"/>
      <c r="ABU3" s="169"/>
      <c r="ABV3" s="169"/>
      <c r="ABW3" s="169"/>
      <c r="ABX3" s="169"/>
      <c r="ABY3" s="169"/>
      <c r="ABZ3" s="169"/>
      <c r="ACA3" s="169"/>
      <c r="ACB3" s="169"/>
      <c r="ACC3" s="169"/>
      <c r="ACD3" s="169"/>
      <c r="ACE3" s="169"/>
      <c r="ACF3" s="169"/>
      <c r="ACG3" s="169"/>
      <c r="ACH3" s="169"/>
      <c r="ACI3" s="169"/>
      <c r="ACJ3" s="169"/>
      <c r="ACK3" s="169"/>
      <c r="ACL3" s="169"/>
      <c r="ACM3" s="169"/>
      <c r="ACN3" s="169"/>
      <c r="ACO3" s="169"/>
      <c r="ACP3" s="169"/>
      <c r="ACQ3" s="169"/>
      <c r="ACR3" s="169"/>
      <c r="ACS3" s="169"/>
      <c r="ACT3" s="169"/>
      <c r="ACU3" s="169"/>
      <c r="ACV3" s="169"/>
      <c r="ACW3" s="169"/>
      <c r="ACX3" s="169"/>
      <c r="ACY3" s="169"/>
      <c r="ACZ3" s="169"/>
      <c r="ADA3" s="169"/>
      <c r="ADB3" s="169"/>
      <c r="ADC3" s="169"/>
      <c r="ADD3" s="169"/>
      <c r="ADE3" s="169"/>
      <c r="ADF3" s="169"/>
      <c r="ADG3" s="169"/>
      <c r="ADH3" s="169"/>
      <c r="ADI3" s="169"/>
      <c r="ADJ3" s="169"/>
      <c r="ADK3" s="169"/>
      <c r="ADL3" s="169"/>
      <c r="ADM3" s="169"/>
      <c r="ADN3" s="169"/>
      <c r="ADO3" s="169"/>
      <c r="ADP3" s="169"/>
      <c r="ADQ3" s="169"/>
      <c r="ADR3" s="169"/>
      <c r="ADS3" s="169"/>
      <c r="ADT3" s="169"/>
      <c r="ADU3" s="169"/>
      <c r="ADV3" s="169"/>
      <c r="ADW3" s="169"/>
      <c r="ADX3" s="169"/>
      <c r="ADY3" s="169"/>
      <c r="ADZ3" s="169"/>
      <c r="AEA3" s="169"/>
      <c r="AEB3" s="169"/>
      <c r="AEC3" s="169"/>
      <c r="AED3" s="169"/>
      <c r="AEE3" s="169"/>
      <c r="AEF3" s="169"/>
      <c r="AEG3" s="169"/>
      <c r="AEH3" s="169"/>
      <c r="AEI3" s="169"/>
      <c r="AEJ3" s="169"/>
      <c r="AEK3" s="169"/>
      <c r="AEL3" s="169"/>
      <c r="AEM3" s="169"/>
      <c r="AEN3" s="169"/>
      <c r="AEO3" s="169"/>
      <c r="AEP3" s="169"/>
      <c r="AEQ3" s="169"/>
      <c r="AER3" s="169"/>
      <c r="AES3" s="169"/>
      <c r="AET3" s="169"/>
      <c r="AEU3" s="169"/>
      <c r="AEV3" s="169"/>
      <c r="AEW3" s="169"/>
      <c r="AEX3" s="169"/>
      <c r="AEY3" s="169"/>
      <c r="AEZ3" s="169"/>
      <c r="AFA3" s="169"/>
      <c r="AFB3" s="169"/>
      <c r="AFC3" s="169"/>
      <c r="AFD3" s="169"/>
      <c r="AFE3" s="169"/>
      <c r="AFF3" s="169"/>
      <c r="AFG3" s="169"/>
      <c r="AFH3" s="169"/>
      <c r="AFI3" s="169"/>
      <c r="AFJ3" s="169"/>
      <c r="AFK3" s="169"/>
      <c r="AFL3" s="169"/>
      <c r="AFM3" s="169"/>
      <c r="AFN3" s="169"/>
      <c r="AFO3" s="169"/>
      <c r="AFP3" s="169"/>
      <c r="AFQ3" s="169"/>
      <c r="AFR3" s="169"/>
      <c r="AFS3" s="169"/>
      <c r="AFT3" s="169"/>
      <c r="AFU3" s="169"/>
      <c r="AFV3" s="169"/>
      <c r="AFW3" s="169"/>
      <c r="AFX3" s="169"/>
      <c r="AFY3" s="169"/>
      <c r="AFZ3" s="169"/>
      <c r="AGA3" s="169"/>
      <c r="AGB3" s="169"/>
      <c r="AGC3" s="169"/>
      <c r="AGD3" s="169"/>
      <c r="AGE3" s="169"/>
      <c r="AGF3" s="169"/>
      <c r="AGG3" s="169"/>
      <c r="AGH3" s="169"/>
      <c r="AGI3" s="169"/>
      <c r="AGJ3" s="169"/>
      <c r="AGK3" s="169"/>
      <c r="AGL3" s="169"/>
      <c r="AGM3" s="169"/>
      <c r="AGN3" s="169"/>
      <c r="AGO3" s="169"/>
      <c r="AGP3" s="169"/>
      <c r="AGQ3" s="169"/>
      <c r="AGR3" s="169"/>
      <c r="AGS3" s="169"/>
      <c r="AGT3" s="169"/>
      <c r="AGU3" s="169"/>
      <c r="AGV3" s="169"/>
      <c r="AGW3" s="169"/>
      <c r="AGX3" s="169"/>
      <c r="AGY3" s="169"/>
      <c r="AGZ3" s="169"/>
      <c r="AHA3" s="169"/>
      <c r="AHB3" s="169"/>
      <c r="AHC3" s="169"/>
      <c r="AHD3" s="169"/>
      <c r="AHE3" s="169"/>
      <c r="AHF3" s="169"/>
      <c r="AHG3" s="169"/>
      <c r="AHH3" s="169"/>
      <c r="AHI3" s="169"/>
      <c r="AHJ3" s="169"/>
      <c r="AHK3" s="169"/>
      <c r="AHL3" s="169"/>
      <c r="AHM3" s="169"/>
      <c r="AHN3" s="169"/>
      <c r="AHO3" s="169"/>
      <c r="AHP3" s="169"/>
      <c r="AHQ3" s="169"/>
      <c r="AHR3" s="169"/>
      <c r="AHS3" s="169"/>
      <c r="AHT3" s="169"/>
      <c r="AHU3" s="169"/>
      <c r="AHV3" s="169"/>
      <c r="AHW3" s="169"/>
      <c r="AHX3" s="169"/>
      <c r="AHY3" s="169"/>
      <c r="AHZ3" s="169"/>
      <c r="AIA3" s="169"/>
      <c r="AIB3" s="169"/>
      <c r="AIC3" s="169"/>
      <c r="AID3" s="169"/>
      <c r="AIE3" s="169"/>
      <c r="AIF3" s="169"/>
      <c r="AIG3" s="169"/>
      <c r="AIH3" s="169"/>
      <c r="AII3" s="169"/>
      <c r="AIJ3" s="169"/>
      <c r="AIK3" s="169"/>
      <c r="AIL3" s="169"/>
      <c r="AIM3" s="169"/>
      <c r="AIN3" s="169"/>
      <c r="AIO3" s="169"/>
      <c r="AIP3" s="169"/>
      <c r="AIQ3" s="169"/>
      <c r="AIR3" s="169"/>
      <c r="AIS3" s="169"/>
      <c r="AIT3" s="169"/>
      <c r="AIU3" s="169"/>
      <c r="AIV3" s="169"/>
      <c r="AIW3" s="169"/>
      <c r="AIX3" s="169"/>
      <c r="AIY3" s="169"/>
      <c r="AIZ3" s="169"/>
      <c r="AJA3" s="169"/>
      <c r="AJB3" s="169"/>
      <c r="AJC3" s="169"/>
      <c r="AJD3" s="169"/>
      <c r="AJE3" s="169"/>
      <c r="AJF3" s="169"/>
      <c r="AJG3" s="169"/>
      <c r="AJH3" s="169"/>
      <c r="AJI3" s="169"/>
      <c r="AJJ3" s="169"/>
      <c r="AJK3" s="169"/>
      <c r="AJL3" s="169"/>
      <c r="AJM3" s="169"/>
      <c r="AJN3" s="169"/>
      <c r="AJO3" s="169"/>
      <c r="AJP3" s="169"/>
      <c r="AJQ3" s="169"/>
      <c r="AJR3" s="169"/>
      <c r="AJS3" s="169"/>
      <c r="AJT3" s="169"/>
      <c r="AJU3" s="169"/>
      <c r="AJV3" s="169"/>
      <c r="AJW3" s="169"/>
      <c r="AJX3" s="169"/>
      <c r="AJY3" s="169"/>
      <c r="AJZ3" s="169"/>
      <c r="AKA3" s="169"/>
      <c r="AKB3" s="169"/>
      <c r="AKC3" s="169"/>
      <c r="AKD3" s="169"/>
      <c r="AKE3" s="169"/>
      <c r="AKF3" s="169"/>
      <c r="AKG3" s="169"/>
      <c r="AKH3" s="169"/>
      <c r="AKI3" s="169"/>
      <c r="AKJ3" s="169"/>
      <c r="AKK3" s="169"/>
      <c r="AKL3" s="169"/>
      <c r="AKM3" s="169"/>
      <c r="AKN3" s="169"/>
      <c r="AKO3" s="169"/>
      <c r="AKP3" s="169"/>
      <c r="AKQ3" s="169"/>
      <c r="AKR3" s="169"/>
      <c r="AKS3" s="169"/>
      <c r="AKT3" s="169"/>
      <c r="AKU3" s="169"/>
      <c r="AKV3" s="169"/>
      <c r="AKW3" s="169"/>
      <c r="AKX3" s="169"/>
      <c r="AKY3" s="169"/>
      <c r="AKZ3" s="169"/>
      <c r="ALA3" s="169"/>
      <c r="ALB3" s="169"/>
      <c r="ALC3" s="169"/>
      <c r="ALD3" s="169"/>
      <c r="ALE3" s="169"/>
      <c r="ALF3" s="169"/>
      <c r="ALG3" s="169"/>
      <c r="ALH3" s="169"/>
      <c r="ALI3" s="169"/>
      <c r="ALJ3" s="169"/>
      <c r="ALK3" s="169"/>
      <c r="ALL3" s="169"/>
      <c r="ALM3" s="169"/>
      <c r="ALN3" s="169"/>
      <c r="ALO3" s="169"/>
      <c r="ALP3" s="169"/>
      <c r="ALQ3" s="169"/>
      <c r="ALR3" s="169"/>
      <c r="ALS3" s="169"/>
      <c r="ALT3" s="169"/>
      <c r="ALU3" s="169"/>
      <c r="ALV3" s="169"/>
      <c r="ALW3" s="169"/>
      <c r="ALX3" s="169"/>
      <c r="ALY3" s="169"/>
      <c r="ALZ3" s="169"/>
      <c r="AMA3" s="169"/>
      <c r="AMB3" s="169"/>
      <c r="AMC3" s="169"/>
      <c r="AMD3" s="169"/>
      <c r="AME3" s="169"/>
      <c r="AMF3" s="169"/>
      <c r="AMG3" s="169"/>
      <c r="AMH3" s="169"/>
      <c r="AMI3" s="169"/>
      <c r="AMJ3" s="169"/>
      <c r="AMK3" s="169"/>
      <c r="AML3" s="169"/>
      <c r="AMM3" s="169"/>
      <c r="AMN3" s="169"/>
      <c r="AMO3" s="169"/>
      <c r="AMP3" s="169"/>
      <c r="AMQ3" s="169"/>
      <c r="AMR3" s="169"/>
      <c r="AMS3" s="169"/>
      <c r="AMT3" s="169"/>
      <c r="AMU3" s="169"/>
      <c r="AMV3" s="169"/>
      <c r="AMW3" s="169"/>
      <c r="AMX3" s="169"/>
    </row>
    <row r="4" spans="1:1038" s="288" customFormat="1" ht="18" customHeight="1">
      <c r="A4" s="282" t="s">
        <v>1277</v>
      </c>
      <c r="B4" s="283" t="s">
        <v>1278</v>
      </c>
      <c r="C4" s="227"/>
      <c r="D4" s="284" t="s">
        <v>1279</v>
      </c>
      <c r="E4" s="227">
        <v>1</v>
      </c>
      <c r="F4" s="227">
        <v>1</v>
      </c>
      <c r="G4" s="285" t="str">
        <f t="shared" ref="G4:G67" si="1">E4&amp;"-"&amp;F4</f>
        <v>1-1</v>
      </c>
      <c r="H4" s="278">
        <v>0</v>
      </c>
      <c r="I4" s="227">
        <v>86</v>
      </c>
      <c r="J4" s="226"/>
      <c r="K4" s="545" t="b">
        <f>IF(I5=1,IF(((VLOOKUP($G4,[1]Depth_Lookup!#REF!,9,FALSE))-(H4/100))=0,"Good",IF(((VLOOKUP($G4,[1]Depth_Lookup!$A$3:$J$550,9,FALSE))-(H4/100))&gt;0,"Too Short","Too Long")))</f>
        <v>0</v>
      </c>
      <c r="L4" s="171">
        <f>(VLOOKUP($G4,Depth_Lookup!$A$3:$J$410,10,FALSE))+(H4/100)</f>
        <v>0</v>
      </c>
      <c r="M4" s="171">
        <f>(VLOOKUP($G4,Depth_Lookup!$A$3:$J$410,10,FALSE))+(I4/100)</f>
        <v>0.86</v>
      </c>
      <c r="N4" s="230">
        <v>1</v>
      </c>
      <c r="O4" s="227" t="s">
        <v>1280</v>
      </c>
      <c r="P4" s="227"/>
      <c r="Q4" s="227" t="s">
        <v>85</v>
      </c>
      <c r="R4" s="286" t="str">
        <f t="shared" ref="R4:R67" si="2">P4&amp;""&amp;Q4</f>
        <v>Alluvium</v>
      </c>
      <c r="S4" s="227" t="s">
        <v>88</v>
      </c>
      <c r="T4" s="227" t="s">
        <v>700</v>
      </c>
      <c r="U4" s="227"/>
      <c r="V4" s="227"/>
      <c r="W4" s="227"/>
      <c r="X4" s="287" t="e">
        <f>VLOOKUP(W4,definitions_list_lookup!$A$13:$B$19,2,0)</f>
        <v>#N/A</v>
      </c>
      <c r="Y4" s="227"/>
      <c r="Z4" s="227"/>
      <c r="AA4" s="227"/>
      <c r="AB4" s="227"/>
      <c r="AC4" s="227"/>
      <c r="AD4" s="227"/>
      <c r="AE4" s="233"/>
      <c r="AF4" s="286" t="e">
        <f>VLOOKUP(AE4,definitions_list_mag!$V$12:$W$15,2,0)</f>
        <v>#N/A</v>
      </c>
      <c r="AG4" s="237"/>
      <c r="AH4" s="227"/>
      <c r="AI4" s="240"/>
      <c r="AJ4" s="227"/>
      <c r="AK4" s="227"/>
      <c r="AL4" s="227"/>
      <c r="AM4" s="227"/>
      <c r="AN4" s="227"/>
      <c r="AO4" s="240"/>
      <c r="AP4" s="227"/>
      <c r="AQ4" s="227"/>
      <c r="AR4" s="227"/>
      <c r="AS4" s="227"/>
      <c r="AT4" s="227"/>
      <c r="AU4" s="240"/>
      <c r="AV4" s="227"/>
      <c r="AW4" s="227"/>
      <c r="AX4" s="227"/>
      <c r="AY4" s="227"/>
      <c r="AZ4" s="227"/>
      <c r="BA4" s="240"/>
      <c r="BB4" s="227"/>
      <c r="BC4" s="227"/>
      <c r="BD4" s="227"/>
      <c r="BE4" s="227"/>
      <c r="BF4" s="227"/>
      <c r="BG4" s="240"/>
      <c r="BH4" s="227"/>
      <c r="BI4" s="227"/>
      <c r="BJ4" s="227"/>
      <c r="BK4" s="227"/>
      <c r="BL4" s="227"/>
      <c r="BM4" s="240"/>
      <c r="BN4" s="227"/>
      <c r="BO4" s="227"/>
      <c r="BP4" s="227"/>
      <c r="BQ4" s="227"/>
      <c r="BR4" s="227"/>
      <c r="BS4" s="227"/>
      <c r="BT4" s="227"/>
      <c r="BU4" s="227"/>
      <c r="BV4" s="227"/>
      <c r="BW4" s="227"/>
      <c r="BX4" s="227"/>
      <c r="BY4" s="240"/>
      <c r="BZ4" s="227"/>
      <c r="CA4" s="227"/>
      <c r="CB4" s="227"/>
      <c r="CC4" s="227"/>
      <c r="CD4" s="227"/>
      <c r="CE4" s="227"/>
      <c r="CF4" s="227"/>
      <c r="CG4" s="148"/>
      <c r="CH4" s="149"/>
      <c r="CI4" s="149"/>
      <c r="CJ4" s="149"/>
      <c r="CK4" s="151"/>
      <c r="CL4" s="152"/>
      <c r="CM4" s="152"/>
      <c r="CN4" s="152"/>
      <c r="CO4" s="152"/>
      <c r="CP4" s="152"/>
      <c r="CQ4" s="152"/>
      <c r="CR4" s="152"/>
      <c r="CS4" s="152"/>
      <c r="CT4" s="152"/>
      <c r="CU4" s="152"/>
      <c r="CV4" s="152"/>
      <c r="CW4" s="152"/>
      <c r="CX4" s="152"/>
      <c r="CY4" s="152"/>
      <c r="CZ4" s="152"/>
      <c r="DA4" s="152"/>
      <c r="DB4" s="152"/>
      <c r="DC4" s="229"/>
      <c r="DD4" s="152"/>
      <c r="DE4" s="152"/>
      <c r="DF4" s="152"/>
      <c r="DG4" s="152"/>
      <c r="DH4" s="152"/>
      <c r="DI4" s="152"/>
      <c r="DJ4" s="152"/>
      <c r="DK4" s="208">
        <f t="shared" ref="DK4:DK67" si="3">SUM(CL4:DJ4)</f>
        <v>0</v>
      </c>
      <c r="DL4" s="148"/>
      <c r="DM4" s="152"/>
      <c r="DN4" s="152"/>
      <c r="DO4" s="153"/>
      <c r="DQ4" s="148"/>
      <c r="DR4" s="153"/>
      <c r="DS4" s="148"/>
      <c r="DT4" s="289" t="s">
        <v>1371</v>
      </c>
      <c r="DU4" s="229"/>
      <c r="DV4" s="229"/>
      <c r="DW4" s="290">
        <f t="shared" si="0"/>
        <v>0</v>
      </c>
      <c r="DX4" s="291" t="e">
        <f>VLOOKUP(P4,definitions_list_lookup!$K$30:$L$54,2,0)</f>
        <v>#N/A</v>
      </c>
      <c r="DY4" s="154"/>
      <c r="DZ4" s="154"/>
      <c r="EA4" s="154"/>
      <c r="EB4" s="229"/>
      <c r="EC4" s="292"/>
      <c r="ED4" s="229" t="s">
        <v>2517</v>
      </c>
      <c r="EE4" s="293"/>
      <c r="EF4" s="294"/>
      <c r="EG4" s="293"/>
      <c r="EH4" s="295"/>
      <c r="EI4" s="296" t="e">
        <f>VLOOKUP(EH4,definitions_list_mag!$Y$12:$Z$15,2,FALSE)</f>
        <v>#N/A</v>
      </c>
      <c r="EJ4" s="297"/>
      <c r="EK4" s="298" t="e">
        <f>VLOOKUP(EJ4,definitions_list_mag!$AT$3:$AU$5,2,FALSE)</f>
        <v>#N/A</v>
      </c>
      <c r="EL4" s="293"/>
      <c r="EM4" s="295"/>
      <c r="EN4" s="295"/>
      <c r="EO4" s="299"/>
      <c r="EP4" s="299"/>
      <c r="EQ4" s="299"/>
      <c r="ER4" s="299"/>
      <c r="ES4" s="299"/>
      <c r="ET4" s="299"/>
      <c r="EU4" s="299"/>
      <c r="EV4" s="300"/>
      <c r="EW4" s="300"/>
      <c r="EX4" s="300"/>
      <c r="EY4" s="300"/>
      <c r="EZ4" s="192" t="e">
        <f t="shared" ref="EZ4:EZ67" si="4">+(IF($EW4&lt;$EY4,((MIN($EY4,$EW4)+(DEGREES(ATAN((TAN(RADIANS($EX4))/((TAN(RADIANS($EV4))*SIN(RADIANS(ABS($EW4-$EY4))))))-(COS(RADIANS(ABS($EW4-$EY4)))/SIN(RADIANS(ABS($EW4-$EY4)))))))-180)),((MAX($EY4,$EW4)-(DEGREES(ATAN((TAN(RADIANS($EX4))/((TAN(RADIANS($EV4))*SIN(RADIANS(ABS($EW4-$EY4))))))-(COS(RADIANS(ABS($EW4-$EY4)))/SIN(RADIANS(ABS($EW4-$EY4)))))))-180))))</f>
        <v>#DIV/0!</v>
      </c>
      <c r="FA4" s="192" t="e">
        <f t="shared" ref="FA4:FA67" si="5">IF($EZ4&gt;0,$EZ4,360+$EZ4)</f>
        <v>#DIV/0!</v>
      </c>
      <c r="FB4" s="192" t="e">
        <f t="shared" ref="FB4:FB67" si="6">+ABS(DEGREES(ATAN((COS(RADIANS(ABS($EZ4+180-(IF($EW4&gt;$EY4,MAX($EX4,$EW4),MIN($EW4,$EY4))))))/(TAN(RADIANS($EV4)))))))</f>
        <v>#DIV/0!</v>
      </c>
      <c r="FC4" s="192" t="e">
        <f t="shared" ref="FC4:FC67" si="7">+IF(($EZ4+90)&gt;0,$EZ4+90,$EZ4+450)</f>
        <v>#DIV/0!</v>
      </c>
      <c r="FD4" s="192" t="e">
        <f t="shared" ref="FD4:FD67" si="8">-$FB4+90</f>
        <v>#DIV/0!</v>
      </c>
      <c r="FE4" s="193" t="e">
        <f t="shared" ref="FE4:FE67" si="9">IF(($FA4&lt;180),$FA4+180,$FA4-180)</f>
        <v>#DIV/0!</v>
      </c>
      <c r="FF4" s="194" t="e">
        <f t="shared" ref="FF4:FF67" si="10">-$FB4+90</f>
        <v>#DIV/0!</v>
      </c>
      <c r="FG4" s="297"/>
      <c r="FH4" s="295"/>
      <c r="FI4" s="778">
        <f>EO4</f>
        <v>0</v>
      </c>
      <c r="FJ4" s="779" t="e">
        <f>FF4</f>
        <v>#DIV/0!</v>
      </c>
      <c r="FK4" s="779" t="e">
        <f>90-FJ4</f>
        <v>#DIV/0!</v>
      </c>
      <c r="FL4" s="780" t="e">
        <f>RADIANS(FK4)</f>
        <v>#DIV/0!</v>
      </c>
      <c r="FM4" s="169" t="e">
        <f>SIN(FL4)</f>
        <v>#DIV/0!</v>
      </c>
      <c r="FN4" s="783" t="e">
        <f>FI4*FM4</f>
        <v>#DIV/0!</v>
      </c>
      <c r="FO4" s="227"/>
      <c r="FP4" s="227"/>
      <c r="FQ4" s="227"/>
      <c r="FR4" s="227"/>
      <c r="FS4" s="227"/>
      <c r="FT4" s="227"/>
      <c r="FU4" s="227"/>
      <c r="FV4" s="227"/>
      <c r="FW4" s="227"/>
      <c r="FX4" s="227"/>
      <c r="FY4" s="227"/>
      <c r="FZ4" s="227"/>
      <c r="GA4" s="227"/>
      <c r="GB4" s="227"/>
      <c r="GC4" s="227"/>
      <c r="GD4" s="227"/>
      <c r="GE4" s="227"/>
      <c r="GF4" s="227"/>
      <c r="GG4" s="227"/>
      <c r="GH4" s="227"/>
      <c r="GI4" s="227"/>
      <c r="GJ4" s="227"/>
      <c r="GK4" s="227"/>
      <c r="GL4" s="227"/>
      <c r="GM4" s="227"/>
      <c r="GN4" s="227"/>
      <c r="GO4" s="227"/>
      <c r="GP4" s="227"/>
      <c r="GQ4" s="227"/>
      <c r="GR4" s="227"/>
      <c r="GS4" s="227"/>
      <c r="GT4" s="227"/>
      <c r="GU4" s="227"/>
      <c r="GV4" s="227"/>
      <c r="GW4" s="227"/>
      <c r="GX4" s="227"/>
      <c r="GY4" s="227"/>
      <c r="GZ4" s="227"/>
      <c r="HA4" s="227"/>
      <c r="HB4" s="227"/>
      <c r="HC4" s="227"/>
      <c r="HD4" s="227"/>
      <c r="HE4" s="227"/>
      <c r="HF4" s="227"/>
      <c r="HG4" s="227"/>
      <c r="HH4" s="227"/>
      <c r="HI4" s="227"/>
      <c r="HJ4" s="227"/>
      <c r="HK4" s="227"/>
      <c r="HL4" s="227"/>
      <c r="HM4" s="227"/>
      <c r="HN4" s="227"/>
      <c r="HO4" s="227"/>
      <c r="HP4" s="227"/>
      <c r="HQ4" s="227"/>
      <c r="HR4" s="227"/>
      <c r="HS4" s="227"/>
      <c r="HT4" s="227"/>
      <c r="HU4" s="227"/>
      <c r="HV4" s="227"/>
      <c r="HW4" s="227"/>
      <c r="HX4" s="227"/>
      <c r="HY4" s="227"/>
      <c r="HZ4" s="227"/>
      <c r="IA4" s="227"/>
      <c r="IB4" s="227"/>
      <c r="IC4" s="227"/>
      <c r="ID4" s="227"/>
      <c r="IE4" s="227"/>
      <c r="IF4" s="227"/>
      <c r="IG4" s="227"/>
      <c r="IH4" s="227"/>
      <c r="II4" s="227"/>
      <c r="IJ4" s="227"/>
      <c r="IK4" s="227"/>
      <c r="IL4" s="227"/>
      <c r="IM4" s="227"/>
      <c r="IN4" s="227"/>
      <c r="IO4" s="227"/>
      <c r="IP4" s="227"/>
      <c r="IQ4" s="227"/>
      <c r="IR4" s="227"/>
      <c r="IS4" s="227"/>
      <c r="IT4" s="227"/>
      <c r="IU4" s="227"/>
      <c r="IV4" s="227"/>
      <c r="IW4" s="227"/>
      <c r="IX4" s="227"/>
      <c r="IY4" s="227"/>
      <c r="IZ4" s="227"/>
      <c r="JA4" s="227"/>
      <c r="JB4" s="227"/>
      <c r="JC4" s="227"/>
      <c r="JD4" s="227"/>
      <c r="JE4" s="227"/>
      <c r="JF4" s="227"/>
      <c r="JG4" s="227"/>
      <c r="JH4" s="227"/>
      <c r="JI4" s="227"/>
      <c r="JJ4" s="227"/>
      <c r="JK4" s="227"/>
      <c r="JL4" s="227"/>
      <c r="JM4" s="227"/>
      <c r="JN4" s="227"/>
      <c r="JO4" s="227"/>
      <c r="JP4" s="227"/>
      <c r="JQ4" s="227"/>
      <c r="JR4" s="227"/>
      <c r="JS4" s="227"/>
      <c r="JT4" s="227"/>
      <c r="JU4" s="227"/>
      <c r="JV4" s="227"/>
      <c r="JW4" s="227"/>
      <c r="JX4" s="227"/>
      <c r="JY4" s="227"/>
      <c r="JZ4" s="227"/>
      <c r="KA4" s="227"/>
      <c r="KB4" s="227"/>
      <c r="KC4" s="227"/>
      <c r="KD4" s="227"/>
      <c r="KE4" s="227"/>
      <c r="KF4" s="227"/>
      <c r="KG4" s="227"/>
      <c r="KH4" s="227"/>
      <c r="KI4" s="227"/>
      <c r="KJ4" s="227"/>
      <c r="KK4" s="227"/>
      <c r="KL4" s="227"/>
      <c r="KM4" s="227"/>
      <c r="KN4" s="227"/>
      <c r="KO4" s="227"/>
      <c r="KP4" s="227"/>
      <c r="KQ4" s="227"/>
      <c r="KR4" s="227"/>
      <c r="KS4" s="227"/>
      <c r="KT4" s="227"/>
      <c r="KU4" s="227"/>
      <c r="KV4" s="227"/>
      <c r="KW4" s="227"/>
      <c r="KX4" s="227"/>
      <c r="KY4" s="227"/>
      <c r="KZ4" s="227"/>
      <c r="LA4" s="227"/>
      <c r="LB4" s="227"/>
      <c r="LC4" s="227"/>
      <c r="LD4" s="227"/>
      <c r="LE4" s="227"/>
      <c r="LF4" s="227"/>
      <c r="LG4" s="227"/>
      <c r="LH4" s="227"/>
      <c r="LI4" s="227"/>
      <c r="LJ4" s="227"/>
      <c r="LK4" s="227"/>
      <c r="LL4" s="227"/>
      <c r="LM4" s="227"/>
      <c r="LN4" s="227"/>
      <c r="LO4" s="227"/>
      <c r="LP4" s="227"/>
      <c r="LQ4" s="227"/>
      <c r="LR4" s="227"/>
      <c r="LS4" s="227"/>
      <c r="LT4" s="227"/>
      <c r="LU4" s="227"/>
      <c r="LV4" s="227"/>
      <c r="LW4" s="227"/>
      <c r="LX4" s="227"/>
      <c r="LY4" s="227"/>
      <c r="LZ4" s="227"/>
      <c r="MA4" s="227"/>
      <c r="MB4" s="227"/>
      <c r="MC4" s="227"/>
      <c r="MD4" s="227"/>
      <c r="ME4" s="227"/>
      <c r="MF4" s="227"/>
      <c r="MG4" s="227"/>
      <c r="MH4" s="227"/>
      <c r="MI4" s="227"/>
      <c r="MJ4" s="227"/>
      <c r="MK4" s="227"/>
      <c r="ML4" s="227"/>
      <c r="MM4" s="227"/>
      <c r="MN4" s="227"/>
      <c r="MO4" s="227"/>
      <c r="MP4" s="227"/>
      <c r="MQ4" s="227"/>
      <c r="MR4" s="227"/>
      <c r="MS4" s="227"/>
      <c r="MT4" s="227"/>
      <c r="MU4" s="227"/>
      <c r="MV4" s="227"/>
      <c r="MW4" s="227"/>
      <c r="MX4" s="227"/>
      <c r="MY4" s="227"/>
      <c r="MZ4" s="227"/>
      <c r="NA4" s="227"/>
      <c r="NB4" s="227"/>
      <c r="NC4" s="227"/>
      <c r="ND4" s="227"/>
      <c r="NE4" s="227"/>
      <c r="NF4" s="227"/>
      <c r="NG4" s="227"/>
      <c r="NH4" s="227"/>
      <c r="NI4" s="227"/>
      <c r="NJ4" s="227"/>
      <c r="NK4" s="227"/>
      <c r="NL4" s="227"/>
      <c r="NM4" s="227"/>
      <c r="NN4" s="227"/>
      <c r="NO4" s="227"/>
      <c r="NP4" s="227"/>
      <c r="NQ4" s="227"/>
      <c r="NR4" s="227"/>
      <c r="NS4" s="227"/>
      <c r="NT4" s="227"/>
      <c r="NU4" s="227"/>
      <c r="NV4" s="227"/>
      <c r="NW4" s="227"/>
      <c r="NX4" s="227"/>
      <c r="NY4" s="227"/>
      <c r="NZ4" s="227"/>
      <c r="OA4" s="227"/>
      <c r="OB4" s="227"/>
      <c r="OC4" s="227"/>
      <c r="OD4" s="227"/>
      <c r="OE4" s="227"/>
      <c r="OF4" s="227"/>
      <c r="OG4" s="227"/>
      <c r="OH4" s="227"/>
      <c r="OI4" s="227"/>
      <c r="OJ4" s="227"/>
      <c r="OK4" s="227"/>
      <c r="OL4" s="227"/>
      <c r="OM4" s="227"/>
      <c r="ON4" s="227"/>
      <c r="OO4" s="227"/>
      <c r="OP4" s="227"/>
      <c r="OQ4" s="227"/>
      <c r="OR4" s="227"/>
      <c r="OS4" s="227"/>
      <c r="OT4" s="227"/>
      <c r="OU4" s="227"/>
      <c r="OV4" s="227"/>
      <c r="OW4" s="227"/>
      <c r="OX4" s="227"/>
      <c r="OY4" s="227"/>
      <c r="OZ4" s="227"/>
      <c r="PA4" s="227"/>
      <c r="PB4" s="227"/>
      <c r="PC4" s="227"/>
      <c r="PD4" s="227"/>
      <c r="PE4" s="227"/>
      <c r="PF4" s="227"/>
      <c r="PG4" s="227"/>
      <c r="PH4" s="227"/>
      <c r="PI4" s="227"/>
      <c r="PJ4" s="227"/>
      <c r="PK4" s="227"/>
      <c r="PL4" s="227"/>
      <c r="PM4" s="227"/>
      <c r="PN4" s="227"/>
      <c r="PO4" s="227"/>
      <c r="PP4" s="227"/>
      <c r="PQ4" s="227"/>
      <c r="PR4" s="227"/>
      <c r="PS4" s="227"/>
      <c r="PT4" s="227"/>
      <c r="PU4" s="227"/>
      <c r="PV4" s="227"/>
      <c r="PW4" s="227"/>
      <c r="PX4" s="227"/>
      <c r="PY4" s="227"/>
      <c r="PZ4" s="227"/>
      <c r="QA4" s="227"/>
      <c r="QB4" s="227"/>
      <c r="QC4" s="227"/>
      <c r="QD4" s="227"/>
      <c r="QE4" s="227"/>
      <c r="QF4" s="227"/>
      <c r="QG4" s="227"/>
      <c r="QH4" s="227"/>
      <c r="QI4" s="227"/>
      <c r="QJ4" s="227"/>
      <c r="QK4" s="227"/>
      <c r="QL4" s="227"/>
      <c r="QM4" s="227"/>
      <c r="QN4" s="227"/>
      <c r="QO4" s="227"/>
      <c r="QP4" s="227"/>
      <c r="QQ4" s="227"/>
      <c r="QR4" s="227"/>
      <c r="QS4" s="227"/>
      <c r="QT4" s="227"/>
      <c r="QU4" s="227"/>
      <c r="QV4" s="227"/>
      <c r="QW4" s="227"/>
      <c r="QX4" s="227"/>
      <c r="QY4" s="227"/>
      <c r="QZ4" s="227"/>
      <c r="RA4" s="227"/>
      <c r="RB4" s="227"/>
      <c r="RC4" s="227"/>
      <c r="RD4" s="227"/>
      <c r="RE4" s="227"/>
      <c r="RF4" s="227"/>
      <c r="RG4" s="227"/>
      <c r="RH4" s="227"/>
      <c r="RI4" s="227"/>
      <c r="RJ4" s="227"/>
      <c r="RK4" s="227"/>
      <c r="RL4" s="227"/>
      <c r="RM4" s="227"/>
      <c r="RN4" s="227"/>
      <c r="RO4" s="227"/>
      <c r="RP4" s="227"/>
      <c r="RQ4" s="227"/>
      <c r="RR4" s="227"/>
      <c r="RS4" s="227"/>
      <c r="RT4" s="227"/>
      <c r="RU4" s="227"/>
      <c r="RV4" s="227"/>
      <c r="RW4" s="227"/>
      <c r="RX4" s="227"/>
      <c r="RY4" s="227"/>
      <c r="RZ4" s="227"/>
      <c r="SA4" s="227"/>
      <c r="SB4" s="227"/>
      <c r="SC4" s="227"/>
      <c r="SD4" s="227"/>
      <c r="SE4" s="227"/>
      <c r="SF4" s="227"/>
      <c r="SG4" s="227"/>
      <c r="SH4" s="227"/>
      <c r="SI4" s="227"/>
      <c r="SJ4" s="227"/>
      <c r="SK4" s="227"/>
      <c r="SL4" s="227"/>
      <c r="SM4" s="227"/>
      <c r="SN4" s="227"/>
      <c r="SO4" s="227"/>
      <c r="SP4" s="227"/>
      <c r="SQ4" s="227"/>
      <c r="SR4" s="227"/>
      <c r="SS4" s="227"/>
      <c r="ST4" s="227"/>
      <c r="SU4" s="227"/>
      <c r="SV4" s="227"/>
      <c r="SW4" s="227"/>
      <c r="SX4" s="227"/>
      <c r="SY4" s="227"/>
      <c r="SZ4" s="227"/>
      <c r="TA4" s="227"/>
      <c r="TB4" s="227"/>
      <c r="TC4" s="227"/>
      <c r="TD4" s="227"/>
      <c r="TE4" s="227"/>
      <c r="TF4" s="227"/>
      <c r="TG4" s="227"/>
      <c r="TH4" s="227"/>
      <c r="TI4" s="227"/>
      <c r="TJ4" s="227"/>
      <c r="TK4" s="227"/>
      <c r="TL4" s="227"/>
      <c r="TM4" s="227"/>
      <c r="TN4" s="227"/>
      <c r="TO4" s="227"/>
      <c r="TP4" s="227"/>
      <c r="TQ4" s="227"/>
      <c r="TR4" s="227"/>
      <c r="TS4" s="227"/>
      <c r="TT4" s="227"/>
      <c r="TU4" s="227"/>
      <c r="TV4" s="227"/>
      <c r="TW4" s="227"/>
      <c r="TX4" s="227"/>
      <c r="TY4" s="227"/>
      <c r="TZ4" s="227"/>
      <c r="UA4" s="227"/>
      <c r="UB4" s="227"/>
      <c r="UC4" s="227"/>
      <c r="UD4" s="227"/>
      <c r="UE4" s="227"/>
      <c r="UF4" s="227"/>
      <c r="UG4" s="227"/>
      <c r="UH4" s="227"/>
      <c r="UI4" s="227"/>
      <c r="UJ4" s="227"/>
      <c r="UK4" s="227"/>
      <c r="UL4" s="227"/>
      <c r="UM4" s="227"/>
      <c r="UN4" s="227"/>
      <c r="UO4" s="227"/>
      <c r="UP4" s="227"/>
      <c r="UQ4" s="227"/>
      <c r="UR4" s="227"/>
      <c r="US4" s="227"/>
      <c r="UT4" s="227"/>
      <c r="UU4" s="227"/>
      <c r="UV4" s="227"/>
      <c r="UW4" s="227"/>
      <c r="UX4" s="227"/>
      <c r="UY4" s="227"/>
      <c r="UZ4" s="227"/>
      <c r="VA4" s="227"/>
      <c r="VB4" s="227"/>
      <c r="VC4" s="227"/>
      <c r="VD4" s="227"/>
      <c r="VE4" s="227"/>
      <c r="VF4" s="227"/>
      <c r="VG4" s="227"/>
      <c r="VH4" s="227"/>
      <c r="VI4" s="227"/>
      <c r="VJ4" s="227"/>
      <c r="VK4" s="227"/>
      <c r="VL4" s="227"/>
      <c r="VM4" s="227"/>
      <c r="VN4" s="227"/>
      <c r="VO4" s="227"/>
      <c r="VP4" s="227"/>
      <c r="VQ4" s="227"/>
      <c r="VR4" s="227"/>
      <c r="VS4" s="227"/>
      <c r="VT4" s="227"/>
      <c r="VU4" s="227"/>
      <c r="VV4" s="227"/>
      <c r="VW4" s="227"/>
      <c r="VX4" s="227"/>
      <c r="VY4" s="227"/>
      <c r="VZ4" s="227"/>
      <c r="WA4" s="227"/>
      <c r="WB4" s="227"/>
      <c r="WC4" s="227"/>
      <c r="WD4" s="227"/>
      <c r="WE4" s="227"/>
      <c r="WF4" s="227"/>
      <c r="WG4" s="227"/>
      <c r="WH4" s="227"/>
      <c r="WI4" s="227"/>
      <c r="WJ4" s="227"/>
      <c r="WK4" s="227"/>
      <c r="WL4" s="227"/>
      <c r="WM4" s="227"/>
      <c r="WN4" s="227"/>
      <c r="WO4" s="227"/>
      <c r="WP4" s="227"/>
      <c r="WQ4" s="227"/>
      <c r="WR4" s="227"/>
      <c r="WS4" s="227"/>
      <c r="WT4" s="227"/>
      <c r="WU4" s="227"/>
      <c r="WV4" s="227"/>
      <c r="WW4" s="227"/>
      <c r="WX4" s="227"/>
      <c r="WY4" s="227"/>
      <c r="WZ4" s="227"/>
      <c r="XA4" s="227"/>
      <c r="XB4" s="227"/>
      <c r="XC4" s="227"/>
      <c r="XD4" s="227"/>
      <c r="XE4" s="227"/>
      <c r="XF4" s="227"/>
      <c r="XG4" s="227"/>
      <c r="XH4" s="227"/>
      <c r="XI4" s="227"/>
      <c r="XJ4" s="227"/>
      <c r="XK4" s="227"/>
      <c r="XL4" s="227"/>
      <c r="XM4" s="227"/>
      <c r="XN4" s="227"/>
      <c r="XO4" s="227"/>
      <c r="XP4" s="227"/>
      <c r="XQ4" s="227"/>
      <c r="XR4" s="227"/>
      <c r="XS4" s="227"/>
      <c r="XT4" s="227"/>
      <c r="XU4" s="227"/>
      <c r="XV4" s="227"/>
      <c r="XW4" s="227"/>
      <c r="XX4" s="227"/>
      <c r="XY4" s="227"/>
      <c r="XZ4" s="227"/>
      <c r="YA4" s="227"/>
      <c r="YB4" s="227"/>
      <c r="YC4" s="227"/>
      <c r="YD4" s="227"/>
      <c r="YE4" s="227"/>
      <c r="YF4" s="227"/>
      <c r="YG4" s="227"/>
      <c r="YH4" s="227"/>
      <c r="YI4" s="227"/>
      <c r="YJ4" s="227"/>
      <c r="YK4" s="227"/>
      <c r="YL4" s="227"/>
      <c r="YM4" s="227"/>
      <c r="YN4" s="227"/>
      <c r="YO4" s="227"/>
      <c r="YP4" s="227"/>
      <c r="YQ4" s="227"/>
      <c r="YR4" s="227"/>
      <c r="YS4" s="227"/>
      <c r="YT4" s="227"/>
      <c r="YU4" s="227"/>
      <c r="YV4" s="227"/>
      <c r="YW4" s="227"/>
      <c r="YX4" s="227"/>
      <c r="YY4" s="227"/>
      <c r="YZ4" s="227"/>
      <c r="ZA4" s="227"/>
      <c r="ZB4" s="227"/>
      <c r="ZC4" s="227"/>
      <c r="ZD4" s="227"/>
      <c r="ZE4" s="227"/>
      <c r="ZF4" s="227"/>
      <c r="ZG4" s="227"/>
      <c r="ZH4" s="227"/>
      <c r="ZI4" s="227"/>
      <c r="ZJ4" s="227"/>
      <c r="ZK4" s="227"/>
      <c r="ZL4" s="227"/>
      <c r="ZM4" s="227"/>
      <c r="ZN4" s="227"/>
      <c r="ZO4" s="227"/>
      <c r="ZP4" s="227"/>
      <c r="ZQ4" s="227"/>
      <c r="ZR4" s="227"/>
      <c r="ZS4" s="227"/>
      <c r="ZT4" s="227"/>
      <c r="ZU4" s="227"/>
      <c r="ZV4" s="227"/>
      <c r="ZW4" s="227"/>
      <c r="ZX4" s="227"/>
      <c r="ZY4" s="227"/>
      <c r="ZZ4" s="227"/>
      <c r="AAA4" s="227"/>
      <c r="AAB4" s="227"/>
      <c r="AAC4" s="227"/>
      <c r="AAD4" s="227"/>
      <c r="AAE4" s="227"/>
      <c r="AAF4" s="227"/>
      <c r="AAG4" s="227"/>
      <c r="AAH4" s="227"/>
      <c r="AAI4" s="227"/>
      <c r="AAJ4" s="227"/>
      <c r="AAK4" s="227"/>
      <c r="AAL4" s="227"/>
      <c r="AAM4" s="227"/>
      <c r="AAN4" s="227"/>
      <c r="AAO4" s="227"/>
      <c r="AAP4" s="227"/>
      <c r="AAQ4" s="227"/>
      <c r="AAR4" s="227"/>
      <c r="AAS4" s="227"/>
      <c r="AAT4" s="227"/>
      <c r="AAU4" s="227"/>
      <c r="AAV4" s="227"/>
      <c r="AAW4" s="227"/>
      <c r="AAX4" s="227"/>
      <c r="AAY4" s="227"/>
      <c r="AAZ4" s="227"/>
      <c r="ABA4" s="227"/>
      <c r="ABB4" s="227"/>
      <c r="ABC4" s="227"/>
      <c r="ABD4" s="227"/>
      <c r="ABE4" s="227"/>
      <c r="ABF4" s="227"/>
      <c r="ABG4" s="227"/>
      <c r="ABH4" s="227"/>
      <c r="ABI4" s="227"/>
      <c r="ABJ4" s="227"/>
      <c r="ABK4" s="227"/>
      <c r="ABL4" s="227"/>
      <c r="ABM4" s="227"/>
      <c r="ABN4" s="227"/>
      <c r="ABO4" s="227"/>
      <c r="ABP4" s="227"/>
      <c r="ABQ4" s="227"/>
      <c r="ABR4" s="227"/>
      <c r="ABS4" s="227"/>
      <c r="ABT4" s="227"/>
      <c r="ABU4" s="227"/>
      <c r="ABV4" s="227"/>
      <c r="ABW4" s="227"/>
      <c r="ABX4" s="227"/>
      <c r="ABY4" s="227"/>
      <c r="ABZ4" s="227"/>
      <c r="ACA4" s="227"/>
      <c r="ACB4" s="227"/>
      <c r="ACC4" s="227"/>
      <c r="ACD4" s="227"/>
      <c r="ACE4" s="227"/>
      <c r="ACF4" s="227"/>
      <c r="ACG4" s="227"/>
      <c r="ACH4" s="227"/>
      <c r="ACI4" s="227"/>
      <c r="ACJ4" s="227"/>
      <c r="ACK4" s="227"/>
      <c r="ACL4" s="227"/>
      <c r="ACM4" s="227"/>
      <c r="ACN4" s="227"/>
      <c r="ACO4" s="227"/>
      <c r="ACP4" s="227"/>
      <c r="ACQ4" s="227"/>
      <c r="ACR4" s="227"/>
      <c r="ACS4" s="227"/>
      <c r="ACT4" s="227"/>
      <c r="ACU4" s="227"/>
      <c r="ACV4" s="227"/>
      <c r="ACW4" s="227"/>
      <c r="ACX4" s="227"/>
      <c r="ACY4" s="227"/>
      <c r="ACZ4" s="227"/>
      <c r="ADA4" s="227"/>
      <c r="ADB4" s="227"/>
      <c r="ADC4" s="227"/>
      <c r="ADD4" s="227"/>
      <c r="ADE4" s="227"/>
      <c r="ADF4" s="227"/>
      <c r="ADG4" s="227"/>
      <c r="ADH4" s="227"/>
      <c r="ADI4" s="227"/>
      <c r="ADJ4" s="227"/>
      <c r="ADK4" s="227"/>
      <c r="ADL4" s="227"/>
      <c r="ADM4" s="227"/>
      <c r="ADN4" s="227"/>
      <c r="ADO4" s="227"/>
      <c r="ADP4" s="227"/>
      <c r="ADQ4" s="227"/>
      <c r="ADR4" s="227"/>
      <c r="ADS4" s="227"/>
      <c r="ADT4" s="227"/>
      <c r="ADU4" s="227"/>
      <c r="ADV4" s="227"/>
      <c r="ADW4" s="227"/>
      <c r="ADX4" s="227"/>
      <c r="ADY4" s="227"/>
      <c r="ADZ4" s="227"/>
      <c r="AEA4" s="227"/>
      <c r="AEB4" s="227"/>
      <c r="AEC4" s="227"/>
      <c r="AED4" s="227"/>
      <c r="AEE4" s="227"/>
      <c r="AEF4" s="227"/>
      <c r="AEG4" s="227"/>
      <c r="AEH4" s="227"/>
      <c r="AEI4" s="227"/>
      <c r="AEJ4" s="227"/>
      <c r="AEK4" s="227"/>
      <c r="AEL4" s="227"/>
      <c r="AEM4" s="227"/>
      <c r="AEN4" s="227"/>
      <c r="AEO4" s="227"/>
      <c r="AEP4" s="227"/>
      <c r="AEQ4" s="227"/>
      <c r="AER4" s="227"/>
      <c r="AES4" s="227"/>
      <c r="AET4" s="227"/>
      <c r="AEU4" s="227"/>
      <c r="AEV4" s="227"/>
      <c r="AEW4" s="227"/>
      <c r="AEX4" s="227"/>
      <c r="AEY4" s="227"/>
      <c r="AEZ4" s="227"/>
      <c r="AFA4" s="227"/>
      <c r="AFB4" s="227"/>
      <c r="AFC4" s="227"/>
      <c r="AFD4" s="227"/>
      <c r="AFE4" s="227"/>
      <c r="AFF4" s="227"/>
      <c r="AFG4" s="227"/>
      <c r="AFH4" s="227"/>
      <c r="AFI4" s="227"/>
      <c r="AFJ4" s="227"/>
      <c r="AFK4" s="227"/>
      <c r="AFL4" s="227"/>
      <c r="AFM4" s="227"/>
      <c r="AFN4" s="227"/>
      <c r="AFO4" s="227"/>
      <c r="AFP4" s="227"/>
      <c r="AFQ4" s="227"/>
      <c r="AFR4" s="227"/>
      <c r="AFS4" s="227"/>
      <c r="AFT4" s="227"/>
      <c r="AFU4" s="227"/>
      <c r="AFV4" s="227"/>
      <c r="AFW4" s="227"/>
      <c r="AFX4" s="227"/>
      <c r="AFY4" s="227"/>
      <c r="AFZ4" s="227"/>
      <c r="AGA4" s="227"/>
      <c r="AGB4" s="227"/>
      <c r="AGC4" s="227"/>
      <c r="AGD4" s="227"/>
      <c r="AGE4" s="227"/>
      <c r="AGF4" s="227"/>
      <c r="AGG4" s="227"/>
      <c r="AGH4" s="227"/>
      <c r="AGI4" s="227"/>
      <c r="AGJ4" s="227"/>
      <c r="AGK4" s="227"/>
      <c r="AGL4" s="227"/>
      <c r="AGM4" s="227"/>
      <c r="AGN4" s="227"/>
      <c r="AGO4" s="227"/>
      <c r="AGP4" s="227"/>
      <c r="AGQ4" s="227"/>
      <c r="AGR4" s="227"/>
      <c r="AGS4" s="227"/>
      <c r="AGT4" s="227"/>
      <c r="AGU4" s="227"/>
      <c r="AGV4" s="227"/>
      <c r="AGW4" s="227"/>
      <c r="AGX4" s="227"/>
      <c r="AGY4" s="227"/>
      <c r="AGZ4" s="227"/>
      <c r="AHA4" s="227"/>
      <c r="AHB4" s="227"/>
      <c r="AHC4" s="227"/>
      <c r="AHD4" s="227"/>
      <c r="AHE4" s="227"/>
      <c r="AHF4" s="227"/>
      <c r="AHG4" s="227"/>
      <c r="AHH4" s="227"/>
      <c r="AHI4" s="227"/>
      <c r="AHJ4" s="227"/>
      <c r="AHK4" s="227"/>
      <c r="AHL4" s="227"/>
      <c r="AHM4" s="227"/>
      <c r="AHN4" s="227"/>
      <c r="AHO4" s="227"/>
      <c r="AHP4" s="227"/>
      <c r="AHQ4" s="227"/>
      <c r="AHR4" s="227"/>
      <c r="AHS4" s="227"/>
      <c r="AHT4" s="227"/>
      <c r="AHU4" s="227"/>
      <c r="AHV4" s="227"/>
      <c r="AHW4" s="227"/>
      <c r="AHX4" s="227"/>
      <c r="AHY4" s="227"/>
      <c r="AHZ4" s="227"/>
      <c r="AIA4" s="227"/>
      <c r="AIB4" s="227"/>
      <c r="AIC4" s="227"/>
      <c r="AID4" s="227"/>
      <c r="AIE4" s="227"/>
      <c r="AIF4" s="227"/>
      <c r="AIG4" s="227"/>
      <c r="AIH4" s="227"/>
      <c r="AII4" s="227"/>
      <c r="AIJ4" s="227"/>
      <c r="AIK4" s="227"/>
      <c r="AIL4" s="227"/>
      <c r="AIM4" s="227"/>
      <c r="AIN4" s="227"/>
      <c r="AIO4" s="227"/>
      <c r="AIP4" s="227"/>
      <c r="AIQ4" s="227"/>
      <c r="AIR4" s="227"/>
      <c r="AIS4" s="227"/>
      <c r="AIT4" s="227"/>
      <c r="AIU4" s="227"/>
      <c r="AIV4" s="227"/>
      <c r="AIW4" s="227"/>
      <c r="AIX4" s="227"/>
      <c r="AIY4" s="227"/>
      <c r="AIZ4" s="227"/>
      <c r="AJA4" s="227"/>
      <c r="AJB4" s="227"/>
      <c r="AJC4" s="227"/>
      <c r="AJD4" s="227"/>
      <c r="AJE4" s="227"/>
      <c r="AJF4" s="227"/>
      <c r="AJG4" s="227"/>
      <c r="AJH4" s="227"/>
      <c r="AJI4" s="227"/>
      <c r="AJJ4" s="227"/>
      <c r="AJK4" s="227"/>
      <c r="AJL4" s="227"/>
      <c r="AJM4" s="227"/>
      <c r="AJN4" s="227"/>
      <c r="AJO4" s="227"/>
      <c r="AJP4" s="227"/>
      <c r="AJQ4" s="227"/>
      <c r="AJR4" s="227"/>
      <c r="AJS4" s="227"/>
      <c r="AJT4" s="227"/>
      <c r="AJU4" s="227"/>
      <c r="AJV4" s="227"/>
      <c r="AJW4" s="227"/>
      <c r="AJX4" s="227"/>
      <c r="AJY4" s="227"/>
      <c r="AJZ4" s="227"/>
      <c r="AKA4" s="227"/>
      <c r="AKB4" s="227"/>
      <c r="AKC4" s="227"/>
      <c r="AKD4" s="227"/>
      <c r="AKE4" s="227"/>
      <c r="AKF4" s="227"/>
      <c r="AKG4" s="227"/>
      <c r="AKH4" s="227"/>
      <c r="AKI4" s="227"/>
      <c r="AKJ4" s="227"/>
      <c r="AKK4" s="227"/>
      <c r="AKL4" s="227"/>
      <c r="AKM4" s="227"/>
      <c r="AKN4" s="227"/>
      <c r="AKO4" s="227"/>
      <c r="AKP4" s="227"/>
      <c r="AKQ4" s="227"/>
      <c r="AKR4" s="227"/>
      <c r="AKS4" s="227"/>
      <c r="AKT4" s="227"/>
      <c r="AKU4" s="227"/>
      <c r="AKV4" s="227"/>
      <c r="AKW4" s="227"/>
      <c r="AKX4" s="227"/>
      <c r="AKY4" s="227"/>
      <c r="AKZ4" s="227"/>
      <c r="ALA4" s="227"/>
      <c r="ALB4" s="227"/>
      <c r="ALC4" s="227"/>
      <c r="ALD4" s="227"/>
      <c r="ALE4" s="227"/>
      <c r="ALF4" s="227"/>
      <c r="ALG4" s="227"/>
      <c r="ALH4" s="227"/>
      <c r="ALI4" s="227"/>
      <c r="ALJ4" s="227"/>
      <c r="ALK4" s="227"/>
      <c r="ALL4" s="227"/>
      <c r="ALM4" s="227"/>
      <c r="ALN4" s="227"/>
      <c r="ALO4" s="227"/>
      <c r="ALP4" s="227"/>
      <c r="ALQ4" s="227"/>
      <c r="ALR4" s="227"/>
      <c r="ALS4" s="227"/>
      <c r="ALT4" s="227"/>
      <c r="ALU4" s="227"/>
      <c r="ALV4" s="227"/>
      <c r="ALW4" s="227"/>
      <c r="ALX4" s="227"/>
      <c r="ALY4" s="227"/>
      <c r="ALZ4" s="227"/>
      <c r="AMA4" s="227"/>
      <c r="AMB4" s="227"/>
      <c r="AMC4" s="227"/>
      <c r="AMD4" s="227"/>
      <c r="AME4" s="227"/>
      <c r="AMF4" s="227"/>
      <c r="AMG4" s="227"/>
      <c r="AMH4" s="227"/>
      <c r="AMI4" s="227"/>
      <c r="AMJ4" s="227"/>
      <c r="AMK4" s="227"/>
      <c r="AML4" s="227"/>
      <c r="AMM4" s="227"/>
      <c r="AMN4" s="227"/>
      <c r="AMO4" s="227"/>
      <c r="AMP4" s="227"/>
      <c r="AMQ4" s="227"/>
      <c r="AMR4" s="227"/>
      <c r="AMS4" s="227"/>
      <c r="AMT4" s="227"/>
      <c r="AMU4" s="227"/>
      <c r="AMV4" s="227"/>
      <c r="AMW4" s="227"/>
      <c r="AMX4" s="227"/>
    </row>
    <row r="5" spans="1:1038" s="308" customFormat="1" ht="18" customHeight="1">
      <c r="A5" s="301" t="s">
        <v>1277</v>
      </c>
      <c r="B5" s="302" t="s">
        <v>1278</v>
      </c>
      <c r="C5" s="228"/>
      <c r="D5" s="303" t="s">
        <v>1279</v>
      </c>
      <c r="E5" s="228">
        <v>1</v>
      </c>
      <c r="F5" s="228">
        <v>2</v>
      </c>
      <c r="G5" s="285" t="str">
        <f t="shared" si="1"/>
        <v>1-2</v>
      </c>
      <c r="H5" s="279">
        <v>0</v>
      </c>
      <c r="I5" s="228">
        <v>82.5</v>
      </c>
      <c r="J5" s="226"/>
      <c r="K5" s="545" t="b">
        <f>IF(I6=1,IF(((VLOOKUP($G5,[1]Depth_Lookup!#REF!,9,FALSE))-(H5/100))=0,"Good",IF(((VLOOKUP($G5,[1]Depth_Lookup!$A$3:$J$550,9,FALSE))-(H5/100))&gt;0,"Too Short","Too Long")))</f>
        <v>0</v>
      </c>
      <c r="L5" s="171">
        <f>(VLOOKUP($G5,Depth_Lookup!$A$3:$J$410,10,FALSE))+(H5/100)</f>
        <v>0.86</v>
      </c>
      <c r="M5" s="171">
        <f>(VLOOKUP($G5,Depth_Lookup!$A$3:$J$410,10,FALSE))+(I5/100)</f>
        <v>1.6850000000000001</v>
      </c>
      <c r="N5" s="231">
        <v>1</v>
      </c>
      <c r="O5" s="228" t="s">
        <v>1280</v>
      </c>
      <c r="P5" s="228"/>
      <c r="Q5" s="228" t="s">
        <v>85</v>
      </c>
      <c r="R5" s="304" t="str">
        <f t="shared" si="2"/>
        <v>Alluvium</v>
      </c>
      <c r="S5" s="228" t="s">
        <v>700</v>
      </c>
      <c r="T5" s="228" t="s">
        <v>700</v>
      </c>
      <c r="U5" s="228"/>
      <c r="V5" s="228"/>
      <c r="W5" s="228"/>
      <c r="X5" s="305" t="e">
        <f>VLOOKUP(W5,definitions_list_lookup!$A$13:$B$19,2,0)</f>
        <v>#N/A</v>
      </c>
      <c r="Y5" s="228"/>
      <c r="Z5" s="228"/>
      <c r="AA5" s="228"/>
      <c r="AB5" s="228"/>
      <c r="AC5" s="228"/>
      <c r="AD5" s="228"/>
      <c r="AE5" s="234"/>
      <c r="AF5" s="304" t="e">
        <f>VLOOKUP(AE5,definitions_list_mag!$V$12:$W$15,2,0)</f>
        <v>#N/A</v>
      </c>
      <c r="AG5" s="241"/>
      <c r="AH5" s="228"/>
      <c r="AI5" s="244"/>
      <c r="AJ5" s="228"/>
      <c r="AK5" s="228"/>
      <c r="AL5" s="228"/>
      <c r="AM5" s="228"/>
      <c r="AN5" s="228"/>
      <c r="AO5" s="244"/>
      <c r="AP5" s="228"/>
      <c r="AQ5" s="228"/>
      <c r="AR5" s="228"/>
      <c r="AS5" s="228"/>
      <c r="AT5" s="228"/>
      <c r="AU5" s="244"/>
      <c r="AV5" s="228"/>
      <c r="AW5" s="228"/>
      <c r="AX5" s="228"/>
      <c r="AY5" s="228"/>
      <c r="AZ5" s="228"/>
      <c r="BA5" s="244"/>
      <c r="BB5" s="228"/>
      <c r="BC5" s="228"/>
      <c r="BD5" s="228"/>
      <c r="BE5" s="228"/>
      <c r="BF5" s="228"/>
      <c r="BG5" s="244"/>
      <c r="BH5" s="228"/>
      <c r="BI5" s="228"/>
      <c r="BJ5" s="228"/>
      <c r="BK5" s="228"/>
      <c r="BL5" s="228"/>
      <c r="BM5" s="244"/>
      <c r="BN5" s="228"/>
      <c r="BO5" s="228"/>
      <c r="BP5" s="228"/>
      <c r="BQ5" s="228"/>
      <c r="BR5" s="228"/>
      <c r="BS5" s="228"/>
      <c r="BT5" s="228"/>
      <c r="BU5" s="228"/>
      <c r="BV5" s="228"/>
      <c r="BW5" s="228"/>
      <c r="BX5" s="228"/>
      <c r="BY5" s="244"/>
      <c r="BZ5" s="228"/>
      <c r="CA5" s="228"/>
      <c r="CB5" s="228"/>
      <c r="CC5" s="228"/>
      <c r="CD5" s="228"/>
      <c r="CE5" s="228"/>
      <c r="CF5" s="228"/>
      <c r="CG5" s="245"/>
      <c r="CH5" s="246"/>
      <c r="CI5" s="246"/>
      <c r="CJ5" s="246"/>
      <c r="CK5" s="247"/>
      <c r="CL5" s="248"/>
      <c r="CM5" s="248"/>
      <c r="CN5" s="248"/>
      <c r="CO5" s="248"/>
      <c r="CP5" s="248"/>
      <c r="CQ5" s="248"/>
      <c r="CR5" s="248"/>
      <c r="CS5" s="248"/>
      <c r="CT5" s="248"/>
      <c r="CU5" s="248"/>
      <c r="CV5" s="248"/>
      <c r="CW5" s="248"/>
      <c r="CX5" s="248"/>
      <c r="CY5" s="248"/>
      <c r="CZ5" s="248"/>
      <c r="DA5" s="248"/>
      <c r="DB5" s="248"/>
      <c r="DC5" s="249"/>
      <c r="DD5" s="248"/>
      <c r="DE5" s="248"/>
      <c r="DF5" s="248"/>
      <c r="DG5" s="248"/>
      <c r="DH5" s="248"/>
      <c r="DI5" s="248"/>
      <c r="DJ5" s="248"/>
      <c r="DK5" s="306">
        <f t="shared" si="3"/>
        <v>0</v>
      </c>
      <c r="DL5" s="245"/>
      <c r="DM5" s="248"/>
      <c r="DN5" s="248"/>
      <c r="DO5" s="307"/>
      <c r="DQ5" s="245"/>
      <c r="DR5" s="307"/>
      <c r="DS5" s="245"/>
      <c r="DT5" s="309" t="s">
        <v>1371</v>
      </c>
      <c r="DU5" s="249"/>
      <c r="DV5" s="249"/>
      <c r="DW5" s="310">
        <f t="shared" si="0"/>
        <v>0</v>
      </c>
      <c r="DX5" s="311" t="e">
        <f>VLOOKUP(P5,definitions_list_lookup!$K$30:$L$54,2,0)</f>
        <v>#N/A</v>
      </c>
      <c r="DY5" s="268"/>
      <c r="DZ5" s="268"/>
      <c r="EA5" s="268"/>
      <c r="EB5" s="249"/>
      <c r="EC5" s="312"/>
      <c r="ED5" s="229" t="s">
        <v>2517</v>
      </c>
      <c r="EE5" s="313"/>
      <c r="EF5" s="314"/>
      <c r="EG5" s="313"/>
      <c r="EH5" s="315"/>
      <c r="EI5" s="316" t="e">
        <f>VLOOKUP(EH5,definitions_list_mag!$Y$12:$Z$15,2,FALSE)</f>
        <v>#N/A</v>
      </c>
      <c r="EJ5" s="317"/>
      <c r="EK5" s="318" t="e">
        <f>VLOOKUP(EJ5,definitions_list_mag!$AT$3:$AU$5,2,FALSE)</f>
        <v>#N/A</v>
      </c>
      <c r="EL5" s="313"/>
      <c r="EM5" s="315"/>
      <c r="EN5" s="315"/>
      <c r="EO5" s="319"/>
      <c r="EP5" s="319"/>
      <c r="EQ5" s="319"/>
      <c r="ER5" s="319"/>
      <c r="ES5" s="319"/>
      <c r="ET5" s="319"/>
      <c r="EU5" s="319"/>
      <c r="EV5" s="320"/>
      <c r="EW5" s="320"/>
      <c r="EX5" s="320"/>
      <c r="EY5" s="320"/>
      <c r="EZ5" s="192" t="e">
        <f t="shared" si="4"/>
        <v>#DIV/0!</v>
      </c>
      <c r="FA5" s="192" t="e">
        <f t="shared" si="5"/>
        <v>#DIV/0!</v>
      </c>
      <c r="FB5" s="192" t="e">
        <f t="shared" si="6"/>
        <v>#DIV/0!</v>
      </c>
      <c r="FC5" s="192" t="e">
        <f t="shared" si="7"/>
        <v>#DIV/0!</v>
      </c>
      <c r="FD5" s="192" t="e">
        <f t="shared" si="8"/>
        <v>#DIV/0!</v>
      </c>
      <c r="FE5" s="193" t="e">
        <f t="shared" si="9"/>
        <v>#DIV/0!</v>
      </c>
      <c r="FF5" s="194" t="e">
        <f t="shared" si="10"/>
        <v>#DIV/0!</v>
      </c>
      <c r="FG5" s="317"/>
      <c r="FH5" s="315"/>
      <c r="FI5" s="778">
        <f t="shared" ref="FI5:FI68" si="11">EO5</f>
        <v>0</v>
      </c>
      <c r="FJ5" s="779" t="e">
        <f t="shared" ref="FJ5:FJ68" si="12">FF5</f>
        <v>#DIV/0!</v>
      </c>
      <c r="FK5" s="779" t="e">
        <f t="shared" ref="FK5:FK68" si="13">90-FJ5</f>
        <v>#DIV/0!</v>
      </c>
      <c r="FL5" s="780" t="e">
        <f t="shared" ref="FL5:FL68" si="14">RADIANS(FK5)</f>
        <v>#DIV/0!</v>
      </c>
      <c r="FM5" s="169" t="e">
        <f t="shared" ref="FM5:FM68" si="15">SIN(FL5)</f>
        <v>#DIV/0!</v>
      </c>
      <c r="FN5" s="783" t="e">
        <f t="shared" ref="FN5:FN68" si="16">FI5*FM5</f>
        <v>#DIV/0!</v>
      </c>
      <c r="FO5" s="228"/>
      <c r="FP5" s="228"/>
      <c r="FQ5" s="228"/>
      <c r="FR5" s="228"/>
      <c r="FS5" s="228"/>
      <c r="FT5" s="228"/>
      <c r="FU5" s="228"/>
      <c r="FV5" s="228"/>
      <c r="FW5" s="228"/>
      <c r="FX5" s="228"/>
      <c r="FY5" s="228"/>
      <c r="FZ5" s="228"/>
      <c r="GA5" s="228"/>
      <c r="GB5" s="228"/>
      <c r="GC5" s="228"/>
      <c r="GD5" s="228"/>
      <c r="GE5" s="228"/>
      <c r="GF5" s="228"/>
      <c r="GG5" s="228"/>
      <c r="GH5" s="228"/>
      <c r="GI5" s="228"/>
      <c r="GJ5" s="228"/>
      <c r="GK5" s="228"/>
      <c r="GL5" s="228"/>
      <c r="GM5" s="228"/>
      <c r="GN5" s="228"/>
      <c r="GO5" s="228"/>
      <c r="GP5" s="228"/>
      <c r="GQ5" s="228"/>
      <c r="GR5" s="228"/>
      <c r="GS5" s="228"/>
      <c r="GT5" s="228"/>
      <c r="GU5" s="228"/>
      <c r="GV5" s="228"/>
      <c r="GW5" s="228"/>
      <c r="GX5" s="228"/>
      <c r="GY5" s="228"/>
      <c r="GZ5" s="228"/>
      <c r="HA5" s="228"/>
      <c r="HB5" s="228"/>
      <c r="HC5" s="228"/>
      <c r="HD5" s="228"/>
      <c r="HE5" s="228"/>
      <c r="HF5" s="228"/>
      <c r="HG5" s="228"/>
      <c r="HH5" s="228"/>
      <c r="HI5" s="228"/>
      <c r="HJ5" s="228"/>
      <c r="HK5" s="228"/>
      <c r="HL5" s="228"/>
      <c r="HM5" s="228"/>
      <c r="HN5" s="228"/>
      <c r="HO5" s="228"/>
      <c r="HP5" s="228"/>
      <c r="HQ5" s="228"/>
      <c r="HR5" s="228"/>
      <c r="HS5" s="228"/>
      <c r="HT5" s="228"/>
      <c r="HU5" s="228"/>
      <c r="HV5" s="228"/>
      <c r="HW5" s="228"/>
      <c r="HX5" s="228"/>
      <c r="HY5" s="228"/>
      <c r="HZ5" s="228"/>
      <c r="IA5" s="228"/>
      <c r="IB5" s="228"/>
      <c r="IC5" s="228"/>
      <c r="ID5" s="228"/>
      <c r="IE5" s="228"/>
      <c r="IF5" s="228"/>
      <c r="IG5" s="228"/>
      <c r="IH5" s="228"/>
      <c r="II5" s="228"/>
      <c r="IJ5" s="228"/>
      <c r="IK5" s="228"/>
      <c r="IL5" s="228"/>
      <c r="IM5" s="228"/>
      <c r="IN5" s="228"/>
      <c r="IO5" s="228"/>
      <c r="IP5" s="228"/>
      <c r="IQ5" s="228"/>
      <c r="IR5" s="228"/>
      <c r="IS5" s="228"/>
      <c r="IT5" s="228"/>
      <c r="IU5" s="228"/>
      <c r="IV5" s="228"/>
      <c r="IW5" s="228"/>
      <c r="IX5" s="228"/>
      <c r="IY5" s="228"/>
      <c r="IZ5" s="228"/>
      <c r="JA5" s="228"/>
      <c r="JB5" s="228"/>
      <c r="JC5" s="228"/>
      <c r="JD5" s="228"/>
      <c r="JE5" s="228"/>
      <c r="JF5" s="228"/>
      <c r="JG5" s="228"/>
      <c r="JH5" s="228"/>
      <c r="JI5" s="228"/>
      <c r="JJ5" s="228"/>
      <c r="JK5" s="228"/>
      <c r="JL5" s="228"/>
      <c r="JM5" s="228"/>
      <c r="JN5" s="228"/>
      <c r="JO5" s="228"/>
      <c r="JP5" s="228"/>
      <c r="JQ5" s="228"/>
      <c r="JR5" s="228"/>
      <c r="JS5" s="228"/>
      <c r="JT5" s="228"/>
      <c r="JU5" s="228"/>
      <c r="JV5" s="228"/>
      <c r="JW5" s="228"/>
      <c r="JX5" s="228"/>
      <c r="JY5" s="228"/>
      <c r="JZ5" s="228"/>
      <c r="KA5" s="228"/>
      <c r="KB5" s="228"/>
      <c r="KC5" s="228"/>
      <c r="KD5" s="228"/>
      <c r="KE5" s="228"/>
      <c r="KF5" s="228"/>
      <c r="KG5" s="228"/>
      <c r="KH5" s="228"/>
      <c r="KI5" s="228"/>
      <c r="KJ5" s="228"/>
      <c r="KK5" s="228"/>
      <c r="KL5" s="228"/>
      <c r="KM5" s="228"/>
      <c r="KN5" s="228"/>
      <c r="KO5" s="228"/>
      <c r="KP5" s="228"/>
      <c r="KQ5" s="228"/>
      <c r="KR5" s="228"/>
      <c r="KS5" s="228"/>
      <c r="KT5" s="228"/>
      <c r="KU5" s="228"/>
      <c r="KV5" s="228"/>
      <c r="KW5" s="228"/>
      <c r="KX5" s="228"/>
      <c r="KY5" s="228"/>
      <c r="KZ5" s="228"/>
      <c r="LA5" s="228"/>
      <c r="LB5" s="228"/>
      <c r="LC5" s="228"/>
      <c r="LD5" s="228"/>
      <c r="LE5" s="228"/>
      <c r="LF5" s="228"/>
      <c r="LG5" s="228"/>
      <c r="LH5" s="228"/>
      <c r="LI5" s="228"/>
      <c r="LJ5" s="228"/>
      <c r="LK5" s="228"/>
      <c r="LL5" s="228"/>
      <c r="LM5" s="228"/>
      <c r="LN5" s="228"/>
      <c r="LO5" s="228"/>
      <c r="LP5" s="228"/>
      <c r="LQ5" s="228"/>
      <c r="LR5" s="228"/>
      <c r="LS5" s="228"/>
      <c r="LT5" s="228"/>
      <c r="LU5" s="228"/>
      <c r="LV5" s="228"/>
      <c r="LW5" s="228"/>
      <c r="LX5" s="228"/>
      <c r="LY5" s="228"/>
      <c r="LZ5" s="228"/>
      <c r="MA5" s="228"/>
      <c r="MB5" s="228"/>
      <c r="MC5" s="228"/>
      <c r="MD5" s="228"/>
      <c r="ME5" s="228"/>
      <c r="MF5" s="228"/>
      <c r="MG5" s="228"/>
      <c r="MH5" s="228"/>
      <c r="MI5" s="228"/>
      <c r="MJ5" s="228"/>
      <c r="MK5" s="228"/>
      <c r="ML5" s="228"/>
      <c r="MM5" s="228"/>
      <c r="MN5" s="228"/>
      <c r="MO5" s="228"/>
      <c r="MP5" s="228"/>
      <c r="MQ5" s="228"/>
      <c r="MR5" s="228"/>
      <c r="MS5" s="228"/>
      <c r="MT5" s="228"/>
      <c r="MU5" s="228"/>
      <c r="MV5" s="228"/>
      <c r="MW5" s="228"/>
      <c r="MX5" s="228"/>
      <c r="MY5" s="228"/>
      <c r="MZ5" s="228"/>
      <c r="NA5" s="228"/>
      <c r="NB5" s="228"/>
      <c r="NC5" s="228"/>
      <c r="ND5" s="228"/>
      <c r="NE5" s="228"/>
      <c r="NF5" s="228"/>
      <c r="NG5" s="228"/>
      <c r="NH5" s="228"/>
      <c r="NI5" s="228"/>
      <c r="NJ5" s="228"/>
      <c r="NK5" s="228"/>
      <c r="NL5" s="228"/>
      <c r="NM5" s="228"/>
      <c r="NN5" s="228"/>
      <c r="NO5" s="228"/>
      <c r="NP5" s="228"/>
      <c r="NQ5" s="228"/>
      <c r="NR5" s="228"/>
      <c r="NS5" s="228"/>
      <c r="NT5" s="228"/>
      <c r="NU5" s="228"/>
      <c r="NV5" s="228"/>
      <c r="NW5" s="228"/>
      <c r="NX5" s="228"/>
      <c r="NY5" s="228"/>
      <c r="NZ5" s="228"/>
      <c r="OA5" s="228"/>
      <c r="OB5" s="228"/>
      <c r="OC5" s="228"/>
      <c r="OD5" s="228"/>
      <c r="OE5" s="228"/>
      <c r="OF5" s="228"/>
      <c r="OG5" s="228"/>
      <c r="OH5" s="228"/>
      <c r="OI5" s="228"/>
      <c r="OJ5" s="228"/>
      <c r="OK5" s="228"/>
      <c r="OL5" s="228"/>
      <c r="OM5" s="228"/>
      <c r="ON5" s="228"/>
      <c r="OO5" s="228"/>
      <c r="OP5" s="228"/>
      <c r="OQ5" s="228"/>
      <c r="OR5" s="228"/>
      <c r="OS5" s="228"/>
      <c r="OT5" s="228"/>
      <c r="OU5" s="228"/>
      <c r="OV5" s="228"/>
      <c r="OW5" s="228"/>
      <c r="OX5" s="228"/>
      <c r="OY5" s="228"/>
      <c r="OZ5" s="228"/>
      <c r="PA5" s="228"/>
      <c r="PB5" s="228"/>
      <c r="PC5" s="228"/>
      <c r="PD5" s="228"/>
      <c r="PE5" s="228"/>
      <c r="PF5" s="228"/>
      <c r="PG5" s="228"/>
      <c r="PH5" s="228"/>
      <c r="PI5" s="228"/>
      <c r="PJ5" s="228"/>
      <c r="PK5" s="228"/>
      <c r="PL5" s="228"/>
      <c r="PM5" s="228"/>
      <c r="PN5" s="228"/>
      <c r="PO5" s="228"/>
      <c r="PP5" s="228"/>
      <c r="PQ5" s="228"/>
      <c r="PR5" s="228"/>
      <c r="PS5" s="228"/>
      <c r="PT5" s="228"/>
      <c r="PU5" s="228"/>
      <c r="PV5" s="228"/>
      <c r="PW5" s="228"/>
      <c r="PX5" s="228"/>
      <c r="PY5" s="228"/>
      <c r="PZ5" s="228"/>
      <c r="QA5" s="228"/>
      <c r="QB5" s="228"/>
      <c r="QC5" s="228"/>
      <c r="QD5" s="228"/>
      <c r="QE5" s="228"/>
      <c r="QF5" s="228"/>
      <c r="QG5" s="228"/>
      <c r="QH5" s="228"/>
      <c r="QI5" s="228"/>
      <c r="QJ5" s="228"/>
      <c r="QK5" s="228"/>
      <c r="QL5" s="228"/>
      <c r="QM5" s="228"/>
      <c r="QN5" s="228"/>
      <c r="QO5" s="228"/>
      <c r="QP5" s="228"/>
      <c r="QQ5" s="228"/>
      <c r="QR5" s="228"/>
      <c r="QS5" s="228"/>
      <c r="QT5" s="228"/>
      <c r="QU5" s="228"/>
      <c r="QV5" s="228"/>
      <c r="QW5" s="228"/>
      <c r="QX5" s="228"/>
      <c r="QY5" s="228"/>
      <c r="QZ5" s="228"/>
      <c r="RA5" s="228"/>
      <c r="RB5" s="228"/>
      <c r="RC5" s="228"/>
      <c r="RD5" s="228"/>
      <c r="RE5" s="228"/>
      <c r="RF5" s="228"/>
      <c r="RG5" s="228"/>
      <c r="RH5" s="228"/>
      <c r="RI5" s="228"/>
      <c r="RJ5" s="228"/>
      <c r="RK5" s="228"/>
      <c r="RL5" s="228"/>
      <c r="RM5" s="228"/>
      <c r="RN5" s="228"/>
      <c r="RO5" s="228"/>
      <c r="RP5" s="228"/>
      <c r="RQ5" s="228"/>
      <c r="RR5" s="228"/>
      <c r="RS5" s="228"/>
      <c r="RT5" s="228"/>
      <c r="RU5" s="228"/>
      <c r="RV5" s="228"/>
      <c r="RW5" s="228"/>
      <c r="RX5" s="228"/>
      <c r="RY5" s="228"/>
      <c r="RZ5" s="228"/>
      <c r="SA5" s="228"/>
      <c r="SB5" s="228"/>
      <c r="SC5" s="228"/>
      <c r="SD5" s="228"/>
      <c r="SE5" s="228"/>
      <c r="SF5" s="228"/>
      <c r="SG5" s="228"/>
      <c r="SH5" s="228"/>
      <c r="SI5" s="228"/>
      <c r="SJ5" s="228"/>
      <c r="SK5" s="228"/>
      <c r="SL5" s="228"/>
      <c r="SM5" s="228"/>
      <c r="SN5" s="228"/>
      <c r="SO5" s="228"/>
      <c r="SP5" s="228"/>
      <c r="SQ5" s="228"/>
      <c r="SR5" s="228"/>
      <c r="SS5" s="228"/>
      <c r="ST5" s="228"/>
      <c r="SU5" s="228"/>
      <c r="SV5" s="228"/>
      <c r="SW5" s="228"/>
      <c r="SX5" s="228"/>
      <c r="SY5" s="228"/>
      <c r="SZ5" s="228"/>
      <c r="TA5" s="228"/>
      <c r="TB5" s="228"/>
      <c r="TC5" s="228"/>
      <c r="TD5" s="228"/>
      <c r="TE5" s="228"/>
      <c r="TF5" s="228"/>
      <c r="TG5" s="228"/>
      <c r="TH5" s="228"/>
      <c r="TI5" s="228"/>
      <c r="TJ5" s="228"/>
      <c r="TK5" s="228"/>
      <c r="TL5" s="228"/>
      <c r="TM5" s="228"/>
      <c r="TN5" s="228"/>
      <c r="TO5" s="228"/>
      <c r="TP5" s="228"/>
      <c r="TQ5" s="228"/>
      <c r="TR5" s="228"/>
      <c r="TS5" s="228"/>
      <c r="TT5" s="228"/>
      <c r="TU5" s="228"/>
      <c r="TV5" s="228"/>
      <c r="TW5" s="228"/>
      <c r="TX5" s="228"/>
      <c r="TY5" s="228"/>
      <c r="TZ5" s="228"/>
      <c r="UA5" s="228"/>
      <c r="UB5" s="228"/>
      <c r="UC5" s="228"/>
      <c r="UD5" s="228"/>
      <c r="UE5" s="228"/>
      <c r="UF5" s="228"/>
      <c r="UG5" s="228"/>
      <c r="UH5" s="228"/>
      <c r="UI5" s="228"/>
      <c r="UJ5" s="228"/>
      <c r="UK5" s="228"/>
      <c r="UL5" s="228"/>
      <c r="UM5" s="228"/>
      <c r="UN5" s="228"/>
      <c r="UO5" s="228"/>
      <c r="UP5" s="228"/>
      <c r="UQ5" s="228"/>
      <c r="UR5" s="228"/>
      <c r="US5" s="228"/>
      <c r="UT5" s="228"/>
      <c r="UU5" s="228"/>
      <c r="UV5" s="228"/>
      <c r="UW5" s="228"/>
      <c r="UX5" s="228"/>
      <c r="UY5" s="228"/>
      <c r="UZ5" s="228"/>
      <c r="VA5" s="228"/>
      <c r="VB5" s="228"/>
      <c r="VC5" s="228"/>
      <c r="VD5" s="228"/>
      <c r="VE5" s="228"/>
      <c r="VF5" s="228"/>
      <c r="VG5" s="228"/>
      <c r="VH5" s="228"/>
      <c r="VI5" s="228"/>
      <c r="VJ5" s="228"/>
      <c r="VK5" s="228"/>
      <c r="VL5" s="228"/>
      <c r="VM5" s="228"/>
      <c r="VN5" s="228"/>
      <c r="VO5" s="228"/>
      <c r="VP5" s="228"/>
      <c r="VQ5" s="228"/>
      <c r="VR5" s="228"/>
      <c r="VS5" s="228"/>
      <c r="VT5" s="228"/>
      <c r="VU5" s="228"/>
      <c r="VV5" s="228"/>
      <c r="VW5" s="228"/>
      <c r="VX5" s="228"/>
      <c r="VY5" s="228"/>
      <c r="VZ5" s="228"/>
      <c r="WA5" s="228"/>
      <c r="WB5" s="228"/>
      <c r="WC5" s="228"/>
      <c r="WD5" s="228"/>
      <c r="WE5" s="228"/>
      <c r="WF5" s="228"/>
      <c r="WG5" s="228"/>
      <c r="WH5" s="228"/>
      <c r="WI5" s="228"/>
      <c r="WJ5" s="228"/>
      <c r="WK5" s="228"/>
      <c r="WL5" s="228"/>
      <c r="WM5" s="228"/>
      <c r="WN5" s="228"/>
      <c r="WO5" s="228"/>
      <c r="WP5" s="228"/>
      <c r="WQ5" s="228"/>
      <c r="WR5" s="228"/>
      <c r="WS5" s="228"/>
      <c r="WT5" s="228"/>
      <c r="WU5" s="228"/>
      <c r="WV5" s="228"/>
      <c r="WW5" s="228"/>
      <c r="WX5" s="228"/>
      <c r="WY5" s="228"/>
      <c r="WZ5" s="228"/>
      <c r="XA5" s="228"/>
      <c r="XB5" s="228"/>
      <c r="XC5" s="228"/>
      <c r="XD5" s="228"/>
      <c r="XE5" s="228"/>
      <c r="XF5" s="228"/>
      <c r="XG5" s="228"/>
      <c r="XH5" s="228"/>
      <c r="XI5" s="228"/>
      <c r="XJ5" s="228"/>
      <c r="XK5" s="228"/>
      <c r="XL5" s="228"/>
      <c r="XM5" s="228"/>
      <c r="XN5" s="228"/>
      <c r="XO5" s="228"/>
      <c r="XP5" s="228"/>
      <c r="XQ5" s="228"/>
      <c r="XR5" s="228"/>
      <c r="XS5" s="228"/>
      <c r="XT5" s="228"/>
      <c r="XU5" s="228"/>
      <c r="XV5" s="228"/>
      <c r="XW5" s="228"/>
      <c r="XX5" s="228"/>
      <c r="XY5" s="228"/>
      <c r="XZ5" s="228"/>
      <c r="YA5" s="228"/>
      <c r="YB5" s="228"/>
      <c r="YC5" s="228"/>
      <c r="YD5" s="228"/>
      <c r="YE5" s="228"/>
      <c r="YF5" s="228"/>
      <c r="YG5" s="228"/>
      <c r="YH5" s="228"/>
      <c r="YI5" s="228"/>
      <c r="YJ5" s="228"/>
      <c r="YK5" s="228"/>
      <c r="YL5" s="228"/>
      <c r="YM5" s="228"/>
      <c r="YN5" s="228"/>
      <c r="YO5" s="228"/>
      <c r="YP5" s="228"/>
      <c r="YQ5" s="228"/>
      <c r="YR5" s="228"/>
      <c r="YS5" s="228"/>
      <c r="YT5" s="228"/>
      <c r="YU5" s="228"/>
      <c r="YV5" s="228"/>
      <c r="YW5" s="228"/>
      <c r="YX5" s="228"/>
      <c r="YY5" s="228"/>
      <c r="YZ5" s="228"/>
      <c r="ZA5" s="228"/>
      <c r="ZB5" s="228"/>
      <c r="ZC5" s="228"/>
      <c r="ZD5" s="228"/>
      <c r="ZE5" s="228"/>
      <c r="ZF5" s="228"/>
      <c r="ZG5" s="228"/>
      <c r="ZH5" s="228"/>
      <c r="ZI5" s="228"/>
      <c r="ZJ5" s="228"/>
      <c r="ZK5" s="228"/>
      <c r="ZL5" s="228"/>
      <c r="ZM5" s="228"/>
      <c r="ZN5" s="228"/>
      <c r="ZO5" s="228"/>
      <c r="ZP5" s="228"/>
      <c r="ZQ5" s="228"/>
      <c r="ZR5" s="228"/>
      <c r="ZS5" s="228"/>
      <c r="ZT5" s="228"/>
      <c r="ZU5" s="228"/>
      <c r="ZV5" s="228"/>
      <c r="ZW5" s="228"/>
      <c r="ZX5" s="228"/>
      <c r="ZY5" s="228"/>
      <c r="ZZ5" s="228"/>
      <c r="AAA5" s="228"/>
      <c r="AAB5" s="228"/>
      <c r="AAC5" s="228"/>
      <c r="AAD5" s="228"/>
      <c r="AAE5" s="228"/>
      <c r="AAF5" s="228"/>
      <c r="AAG5" s="228"/>
      <c r="AAH5" s="228"/>
      <c r="AAI5" s="228"/>
      <c r="AAJ5" s="228"/>
      <c r="AAK5" s="228"/>
      <c r="AAL5" s="228"/>
      <c r="AAM5" s="228"/>
      <c r="AAN5" s="228"/>
      <c r="AAO5" s="228"/>
      <c r="AAP5" s="228"/>
      <c r="AAQ5" s="228"/>
      <c r="AAR5" s="228"/>
      <c r="AAS5" s="228"/>
      <c r="AAT5" s="228"/>
      <c r="AAU5" s="228"/>
      <c r="AAV5" s="228"/>
      <c r="AAW5" s="228"/>
      <c r="AAX5" s="228"/>
      <c r="AAY5" s="228"/>
      <c r="AAZ5" s="228"/>
      <c r="ABA5" s="228"/>
      <c r="ABB5" s="228"/>
      <c r="ABC5" s="228"/>
      <c r="ABD5" s="228"/>
      <c r="ABE5" s="228"/>
      <c r="ABF5" s="228"/>
      <c r="ABG5" s="228"/>
      <c r="ABH5" s="228"/>
      <c r="ABI5" s="228"/>
      <c r="ABJ5" s="228"/>
      <c r="ABK5" s="228"/>
      <c r="ABL5" s="228"/>
      <c r="ABM5" s="228"/>
      <c r="ABN5" s="228"/>
      <c r="ABO5" s="228"/>
      <c r="ABP5" s="228"/>
      <c r="ABQ5" s="228"/>
      <c r="ABR5" s="228"/>
      <c r="ABS5" s="228"/>
      <c r="ABT5" s="228"/>
      <c r="ABU5" s="228"/>
      <c r="ABV5" s="228"/>
      <c r="ABW5" s="228"/>
      <c r="ABX5" s="228"/>
      <c r="ABY5" s="228"/>
      <c r="ABZ5" s="228"/>
      <c r="ACA5" s="228"/>
      <c r="ACB5" s="228"/>
      <c r="ACC5" s="228"/>
      <c r="ACD5" s="228"/>
      <c r="ACE5" s="228"/>
      <c r="ACF5" s="228"/>
      <c r="ACG5" s="228"/>
      <c r="ACH5" s="228"/>
      <c r="ACI5" s="228"/>
      <c r="ACJ5" s="228"/>
      <c r="ACK5" s="228"/>
      <c r="ACL5" s="228"/>
      <c r="ACM5" s="228"/>
      <c r="ACN5" s="228"/>
      <c r="ACO5" s="228"/>
      <c r="ACP5" s="228"/>
      <c r="ACQ5" s="228"/>
      <c r="ACR5" s="228"/>
      <c r="ACS5" s="228"/>
      <c r="ACT5" s="228"/>
      <c r="ACU5" s="228"/>
      <c r="ACV5" s="228"/>
      <c r="ACW5" s="228"/>
      <c r="ACX5" s="228"/>
      <c r="ACY5" s="228"/>
      <c r="ACZ5" s="228"/>
      <c r="ADA5" s="228"/>
      <c r="ADB5" s="228"/>
      <c r="ADC5" s="228"/>
      <c r="ADD5" s="228"/>
      <c r="ADE5" s="228"/>
      <c r="ADF5" s="228"/>
      <c r="ADG5" s="228"/>
      <c r="ADH5" s="228"/>
      <c r="ADI5" s="228"/>
      <c r="ADJ5" s="228"/>
      <c r="ADK5" s="228"/>
      <c r="ADL5" s="228"/>
      <c r="ADM5" s="228"/>
      <c r="ADN5" s="228"/>
      <c r="ADO5" s="228"/>
      <c r="ADP5" s="228"/>
      <c r="ADQ5" s="228"/>
      <c r="ADR5" s="228"/>
      <c r="ADS5" s="228"/>
      <c r="ADT5" s="228"/>
      <c r="ADU5" s="228"/>
      <c r="ADV5" s="228"/>
      <c r="ADW5" s="228"/>
      <c r="ADX5" s="228"/>
      <c r="ADY5" s="228"/>
      <c r="ADZ5" s="228"/>
      <c r="AEA5" s="228"/>
      <c r="AEB5" s="228"/>
      <c r="AEC5" s="228"/>
      <c r="AED5" s="228"/>
      <c r="AEE5" s="228"/>
      <c r="AEF5" s="228"/>
      <c r="AEG5" s="228"/>
      <c r="AEH5" s="228"/>
      <c r="AEI5" s="228"/>
      <c r="AEJ5" s="228"/>
      <c r="AEK5" s="228"/>
      <c r="AEL5" s="228"/>
      <c r="AEM5" s="228"/>
      <c r="AEN5" s="228"/>
      <c r="AEO5" s="228"/>
      <c r="AEP5" s="228"/>
      <c r="AEQ5" s="228"/>
      <c r="AER5" s="228"/>
      <c r="AES5" s="228"/>
      <c r="AET5" s="228"/>
      <c r="AEU5" s="228"/>
      <c r="AEV5" s="228"/>
      <c r="AEW5" s="228"/>
      <c r="AEX5" s="228"/>
      <c r="AEY5" s="228"/>
      <c r="AEZ5" s="228"/>
      <c r="AFA5" s="228"/>
      <c r="AFB5" s="228"/>
      <c r="AFC5" s="228"/>
      <c r="AFD5" s="228"/>
      <c r="AFE5" s="228"/>
      <c r="AFF5" s="228"/>
      <c r="AFG5" s="228"/>
      <c r="AFH5" s="228"/>
      <c r="AFI5" s="228"/>
      <c r="AFJ5" s="228"/>
      <c r="AFK5" s="228"/>
      <c r="AFL5" s="228"/>
      <c r="AFM5" s="228"/>
      <c r="AFN5" s="228"/>
      <c r="AFO5" s="228"/>
      <c r="AFP5" s="228"/>
      <c r="AFQ5" s="228"/>
      <c r="AFR5" s="228"/>
      <c r="AFS5" s="228"/>
      <c r="AFT5" s="228"/>
      <c r="AFU5" s="228"/>
      <c r="AFV5" s="228"/>
      <c r="AFW5" s="228"/>
      <c r="AFX5" s="228"/>
      <c r="AFY5" s="228"/>
      <c r="AFZ5" s="228"/>
      <c r="AGA5" s="228"/>
      <c r="AGB5" s="228"/>
      <c r="AGC5" s="228"/>
      <c r="AGD5" s="228"/>
      <c r="AGE5" s="228"/>
      <c r="AGF5" s="228"/>
      <c r="AGG5" s="228"/>
      <c r="AGH5" s="228"/>
      <c r="AGI5" s="228"/>
      <c r="AGJ5" s="228"/>
      <c r="AGK5" s="228"/>
      <c r="AGL5" s="228"/>
      <c r="AGM5" s="228"/>
      <c r="AGN5" s="228"/>
      <c r="AGO5" s="228"/>
      <c r="AGP5" s="228"/>
      <c r="AGQ5" s="228"/>
      <c r="AGR5" s="228"/>
      <c r="AGS5" s="228"/>
      <c r="AGT5" s="228"/>
      <c r="AGU5" s="228"/>
      <c r="AGV5" s="228"/>
      <c r="AGW5" s="228"/>
      <c r="AGX5" s="228"/>
      <c r="AGY5" s="228"/>
      <c r="AGZ5" s="228"/>
      <c r="AHA5" s="228"/>
      <c r="AHB5" s="228"/>
      <c r="AHC5" s="228"/>
      <c r="AHD5" s="228"/>
      <c r="AHE5" s="228"/>
      <c r="AHF5" s="228"/>
      <c r="AHG5" s="228"/>
      <c r="AHH5" s="228"/>
      <c r="AHI5" s="228"/>
      <c r="AHJ5" s="228"/>
      <c r="AHK5" s="228"/>
      <c r="AHL5" s="228"/>
      <c r="AHM5" s="228"/>
      <c r="AHN5" s="228"/>
      <c r="AHO5" s="228"/>
      <c r="AHP5" s="228"/>
      <c r="AHQ5" s="228"/>
      <c r="AHR5" s="228"/>
      <c r="AHS5" s="228"/>
      <c r="AHT5" s="228"/>
      <c r="AHU5" s="228"/>
      <c r="AHV5" s="228"/>
      <c r="AHW5" s="228"/>
      <c r="AHX5" s="228"/>
      <c r="AHY5" s="228"/>
      <c r="AHZ5" s="228"/>
      <c r="AIA5" s="228"/>
      <c r="AIB5" s="228"/>
      <c r="AIC5" s="228"/>
      <c r="AID5" s="228"/>
      <c r="AIE5" s="228"/>
      <c r="AIF5" s="228"/>
      <c r="AIG5" s="228"/>
      <c r="AIH5" s="228"/>
      <c r="AII5" s="228"/>
      <c r="AIJ5" s="228"/>
      <c r="AIK5" s="228"/>
      <c r="AIL5" s="228"/>
      <c r="AIM5" s="228"/>
      <c r="AIN5" s="228"/>
      <c r="AIO5" s="228"/>
      <c r="AIP5" s="228"/>
      <c r="AIQ5" s="228"/>
      <c r="AIR5" s="228"/>
      <c r="AIS5" s="228"/>
      <c r="AIT5" s="228"/>
      <c r="AIU5" s="228"/>
      <c r="AIV5" s="228"/>
      <c r="AIW5" s="228"/>
      <c r="AIX5" s="228"/>
      <c r="AIY5" s="228"/>
      <c r="AIZ5" s="228"/>
      <c r="AJA5" s="228"/>
      <c r="AJB5" s="228"/>
      <c r="AJC5" s="228"/>
      <c r="AJD5" s="228"/>
      <c r="AJE5" s="228"/>
      <c r="AJF5" s="228"/>
      <c r="AJG5" s="228"/>
      <c r="AJH5" s="228"/>
      <c r="AJI5" s="228"/>
      <c r="AJJ5" s="228"/>
      <c r="AJK5" s="228"/>
      <c r="AJL5" s="228"/>
      <c r="AJM5" s="228"/>
      <c r="AJN5" s="228"/>
      <c r="AJO5" s="228"/>
      <c r="AJP5" s="228"/>
      <c r="AJQ5" s="228"/>
      <c r="AJR5" s="228"/>
      <c r="AJS5" s="228"/>
      <c r="AJT5" s="228"/>
      <c r="AJU5" s="228"/>
      <c r="AJV5" s="228"/>
      <c r="AJW5" s="228"/>
      <c r="AJX5" s="228"/>
      <c r="AJY5" s="228"/>
      <c r="AJZ5" s="228"/>
      <c r="AKA5" s="228"/>
      <c r="AKB5" s="228"/>
      <c r="AKC5" s="228"/>
      <c r="AKD5" s="228"/>
      <c r="AKE5" s="228"/>
      <c r="AKF5" s="228"/>
      <c r="AKG5" s="228"/>
      <c r="AKH5" s="228"/>
      <c r="AKI5" s="228"/>
      <c r="AKJ5" s="228"/>
      <c r="AKK5" s="228"/>
      <c r="AKL5" s="228"/>
      <c r="AKM5" s="228"/>
      <c r="AKN5" s="228"/>
      <c r="AKO5" s="228"/>
      <c r="AKP5" s="228"/>
      <c r="AKQ5" s="228"/>
      <c r="AKR5" s="228"/>
      <c r="AKS5" s="228"/>
      <c r="AKT5" s="228"/>
      <c r="AKU5" s="228"/>
      <c r="AKV5" s="228"/>
      <c r="AKW5" s="228"/>
      <c r="AKX5" s="228"/>
      <c r="AKY5" s="228"/>
      <c r="AKZ5" s="228"/>
      <c r="ALA5" s="228"/>
      <c r="ALB5" s="228"/>
      <c r="ALC5" s="228"/>
      <c r="ALD5" s="228"/>
      <c r="ALE5" s="228"/>
      <c r="ALF5" s="228"/>
      <c r="ALG5" s="228"/>
      <c r="ALH5" s="228"/>
      <c r="ALI5" s="228"/>
      <c r="ALJ5" s="228"/>
      <c r="ALK5" s="228"/>
      <c r="ALL5" s="228"/>
      <c r="ALM5" s="228"/>
      <c r="ALN5" s="228"/>
      <c r="ALO5" s="228"/>
      <c r="ALP5" s="228"/>
      <c r="ALQ5" s="228"/>
      <c r="ALR5" s="228"/>
      <c r="ALS5" s="228"/>
      <c r="ALT5" s="228"/>
      <c r="ALU5" s="228"/>
      <c r="ALV5" s="228"/>
      <c r="ALW5" s="228"/>
      <c r="ALX5" s="228"/>
      <c r="ALY5" s="228"/>
      <c r="ALZ5" s="228"/>
      <c r="AMA5" s="228"/>
      <c r="AMB5" s="228"/>
      <c r="AMC5" s="228"/>
      <c r="AMD5" s="228"/>
      <c r="AME5" s="228"/>
      <c r="AMF5" s="228"/>
      <c r="AMG5" s="228"/>
      <c r="AMH5" s="228"/>
      <c r="AMI5" s="228"/>
      <c r="AMJ5" s="228"/>
      <c r="AMK5" s="228"/>
      <c r="AML5" s="228"/>
      <c r="AMM5" s="228"/>
      <c r="AMN5" s="228"/>
      <c r="AMO5" s="228"/>
      <c r="AMP5" s="228"/>
      <c r="AMQ5" s="228"/>
      <c r="AMR5" s="228"/>
      <c r="AMS5" s="228"/>
      <c r="AMT5" s="228"/>
      <c r="AMU5" s="228"/>
      <c r="AMV5" s="228"/>
      <c r="AMW5" s="228"/>
      <c r="AMX5" s="228"/>
    </row>
    <row r="6" spans="1:1038" ht="18" customHeight="1">
      <c r="A6" s="223" t="s">
        <v>1277</v>
      </c>
      <c r="B6" s="224" t="s">
        <v>1278</v>
      </c>
      <c r="D6" s="225" t="s">
        <v>1279</v>
      </c>
      <c r="E6" s="126">
        <v>2</v>
      </c>
      <c r="F6" s="126">
        <v>1</v>
      </c>
      <c r="G6" s="285" t="str">
        <f t="shared" si="1"/>
        <v>2-1</v>
      </c>
      <c r="H6" s="277">
        <v>0</v>
      </c>
      <c r="I6" s="126">
        <v>19</v>
      </c>
      <c r="K6" s="545" t="b">
        <f>IF(I7=1,IF(((VLOOKUP($G6,[1]Depth_Lookup!#REF!,9,FALSE))-(H6/100))=0,"Good",IF(((VLOOKUP($G6,[1]Depth_Lookup!$A$3:$J$550,9,FALSE))-(H6/100))&gt;0,"Too Short","Too Long")))</f>
        <v>0</v>
      </c>
      <c r="L6" s="171">
        <f>(VLOOKUP($G6,Depth_Lookup!$A$3:$J$410,10,FALSE))+(H6/100)</f>
        <v>2.7</v>
      </c>
      <c r="M6" s="171">
        <f>(VLOOKUP($G6,Depth_Lookup!$A$3:$J$410,10,FALSE))+(I6/100)</f>
        <v>2.89</v>
      </c>
      <c r="N6" s="127">
        <v>1</v>
      </c>
      <c r="O6" s="126" t="s">
        <v>1280</v>
      </c>
      <c r="Q6" s="126" t="s">
        <v>85</v>
      </c>
      <c r="R6" s="196" t="str">
        <f t="shared" si="2"/>
        <v>Alluvium</v>
      </c>
      <c r="S6" s="126" t="s">
        <v>700</v>
      </c>
      <c r="X6" s="202" t="e">
        <f>VLOOKUP(W6,definitions_list_lookup!$A$13:$B$19,2,0)</f>
        <v>#N/A</v>
      </c>
      <c r="AF6" s="196" t="e">
        <f>VLOOKUP(AE6,definitions_list_mag!$V$12:$W$15,2,0)</f>
        <v>#N/A</v>
      </c>
      <c r="AI6" s="130"/>
      <c r="AO6" s="130"/>
      <c r="AU6" s="130"/>
      <c r="BA6" s="130"/>
      <c r="BG6" s="130"/>
      <c r="BM6" s="130"/>
      <c r="BY6" s="130"/>
      <c r="CG6" s="131"/>
      <c r="CH6" s="132"/>
      <c r="CI6" s="132"/>
      <c r="CJ6" s="132"/>
      <c r="CK6" s="133"/>
      <c r="CL6" s="134"/>
      <c r="CM6" s="134"/>
      <c r="CN6" s="134"/>
      <c r="CO6" s="134"/>
      <c r="CP6" s="134"/>
      <c r="CQ6" s="134"/>
      <c r="CR6" s="134"/>
      <c r="CS6" s="134"/>
      <c r="CT6" s="134"/>
      <c r="CU6" s="134"/>
      <c r="CV6" s="134"/>
      <c r="CW6" s="134"/>
      <c r="CX6" s="134"/>
      <c r="CY6" s="134"/>
      <c r="CZ6" s="134"/>
      <c r="DA6" s="134"/>
      <c r="DB6" s="134"/>
      <c r="DD6" s="134"/>
      <c r="DE6" s="134"/>
      <c r="DF6" s="134"/>
      <c r="DG6" s="134"/>
      <c r="DH6" s="134"/>
      <c r="DI6" s="134"/>
      <c r="DJ6" s="134"/>
      <c r="DK6" s="207">
        <f t="shared" si="3"/>
        <v>0</v>
      </c>
      <c r="DL6" s="131"/>
      <c r="DM6" s="134"/>
      <c r="DN6" s="134"/>
      <c r="DO6" s="136"/>
      <c r="DQ6" s="131"/>
      <c r="DR6" s="136"/>
      <c r="DS6" s="131"/>
      <c r="DT6" s="160" t="s">
        <v>1371</v>
      </c>
      <c r="DW6" s="213">
        <f t="shared" si="0"/>
        <v>0</v>
      </c>
      <c r="DX6" s="214" t="e">
        <f>VLOOKUP(P6,definitions_list_lookup!$K$30:$L$54,2,0)</f>
        <v>#N/A</v>
      </c>
      <c r="DY6" s="139"/>
      <c r="DZ6" s="139"/>
      <c r="EA6" s="139"/>
      <c r="ED6" s="229" t="s">
        <v>2517</v>
      </c>
      <c r="EE6" s="140"/>
      <c r="EG6" s="140"/>
      <c r="EI6" s="218" t="e">
        <f>VLOOKUP(EH6,definitions_list_mag!$Y$12:$Z$15,2,FALSE)</f>
        <v>#N/A</v>
      </c>
      <c r="EJ6" s="143"/>
      <c r="EK6" s="221" t="e">
        <f>VLOOKUP(EJ6,definitions_list_mag!$AT$3:$AU$5,2,FALSE)</f>
        <v>#N/A</v>
      </c>
      <c r="EM6" s="109"/>
      <c r="EN6" s="109"/>
      <c r="EZ6" s="192" t="e">
        <f t="shared" si="4"/>
        <v>#DIV/0!</v>
      </c>
      <c r="FA6" s="192" t="e">
        <f t="shared" si="5"/>
        <v>#DIV/0!</v>
      </c>
      <c r="FB6" s="192" t="e">
        <f t="shared" si="6"/>
        <v>#DIV/0!</v>
      </c>
      <c r="FC6" s="192" t="e">
        <f t="shared" si="7"/>
        <v>#DIV/0!</v>
      </c>
      <c r="FD6" s="192" t="e">
        <f t="shared" si="8"/>
        <v>#DIV/0!</v>
      </c>
      <c r="FE6" s="193" t="e">
        <f t="shared" si="9"/>
        <v>#DIV/0!</v>
      </c>
      <c r="FF6" s="194" t="e">
        <f t="shared" si="10"/>
        <v>#DIV/0!</v>
      </c>
      <c r="FG6" s="143"/>
      <c r="FI6" s="778">
        <f t="shared" si="11"/>
        <v>0</v>
      </c>
      <c r="FJ6" s="779" t="e">
        <f t="shared" si="12"/>
        <v>#DIV/0!</v>
      </c>
      <c r="FK6" s="779" t="e">
        <f t="shared" si="13"/>
        <v>#DIV/0!</v>
      </c>
      <c r="FL6" s="780" t="e">
        <f t="shared" si="14"/>
        <v>#DIV/0!</v>
      </c>
      <c r="FM6" s="169" t="e">
        <f t="shared" si="15"/>
        <v>#DIV/0!</v>
      </c>
      <c r="FN6" s="783" t="e">
        <f t="shared" si="16"/>
        <v>#DIV/0!</v>
      </c>
    </row>
    <row r="7" spans="1:1038" s="288" customFormat="1" ht="18" customHeight="1">
      <c r="A7" s="282" t="s">
        <v>1277</v>
      </c>
      <c r="B7" s="283" t="s">
        <v>1278</v>
      </c>
      <c r="C7" s="227"/>
      <c r="D7" s="284" t="s">
        <v>1279</v>
      </c>
      <c r="E7" s="227">
        <v>2</v>
      </c>
      <c r="F7" s="227">
        <v>1</v>
      </c>
      <c r="G7" s="285" t="str">
        <f t="shared" si="1"/>
        <v>2-1</v>
      </c>
      <c r="H7" s="278">
        <v>19</v>
      </c>
      <c r="I7" s="227">
        <v>88</v>
      </c>
      <c r="J7" s="226"/>
      <c r="K7" s="545" t="b">
        <f>IF(I8=1,IF(((VLOOKUP($G7,[1]Depth_Lookup!#REF!,9,FALSE))-(H7/100))=0,"Good",IF(((VLOOKUP($G7,[1]Depth_Lookup!$A$3:$J$550,9,FALSE))-(H7/100))&gt;0,"Too Short","Too Long")))</f>
        <v>0</v>
      </c>
      <c r="L7" s="171">
        <f>(VLOOKUP($G7,Depth_Lookup!$A$3:$J$410,10,FALSE))+(H7/100)</f>
        <v>2.89</v>
      </c>
      <c r="M7" s="171">
        <f>(VLOOKUP($G7,Depth_Lookup!$A$3:$J$410,10,FALSE))+(I7/100)</f>
        <v>3.58</v>
      </c>
      <c r="N7" s="230">
        <v>2</v>
      </c>
      <c r="O7" s="227" t="s">
        <v>1280</v>
      </c>
      <c r="P7" s="227" t="s">
        <v>853</v>
      </c>
      <c r="Q7" s="227" t="s">
        <v>125</v>
      </c>
      <c r="R7" s="286" t="str">
        <f t="shared" si="2"/>
        <v>SerpentinizedHarzburgite</v>
      </c>
      <c r="S7" s="227" t="s">
        <v>88</v>
      </c>
      <c r="T7" s="227" t="s">
        <v>700</v>
      </c>
      <c r="U7" s="227" t="s">
        <v>95</v>
      </c>
      <c r="V7" s="227" t="s">
        <v>509</v>
      </c>
      <c r="W7" s="227" t="s">
        <v>102</v>
      </c>
      <c r="X7" s="287">
        <f>VLOOKUP(W7,definitions_list_lookup!$A$13:$B$19,2,0)</f>
        <v>5</v>
      </c>
      <c r="Y7" s="227" t="s">
        <v>90</v>
      </c>
      <c r="Z7" s="227" t="s">
        <v>91</v>
      </c>
      <c r="AA7" s="227"/>
      <c r="AB7" s="227"/>
      <c r="AC7" s="227"/>
      <c r="AD7" s="227"/>
      <c r="AE7" s="233"/>
      <c r="AF7" s="286" t="e">
        <f>VLOOKUP(AE7,definitions_list_mag!$V$12:$W$15,2,0)</f>
        <v>#N/A</v>
      </c>
      <c r="AG7" s="237"/>
      <c r="AH7" s="227"/>
      <c r="AI7" s="240">
        <f>100-(AU7+AO7+BA7+BM7)</f>
        <v>64</v>
      </c>
      <c r="AJ7" s="227"/>
      <c r="AK7" s="227"/>
      <c r="AL7" s="227"/>
      <c r="AM7" s="227"/>
      <c r="AN7" s="227"/>
      <c r="AO7" s="240"/>
      <c r="AP7" s="227"/>
      <c r="AQ7" s="227"/>
      <c r="AR7" s="227"/>
      <c r="AS7" s="227"/>
      <c r="AT7" s="227"/>
      <c r="AU7" s="240"/>
      <c r="AV7" s="227"/>
      <c r="AW7" s="227"/>
      <c r="AX7" s="227"/>
      <c r="AY7" s="227"/>
      <c r="AZ7" s="227"/>
      <c r="BA7" s="240">
        <v>35</v>
      </c>
      <c r="BB7" s="227">
        <v>6</v>
      </c>
      <c r="BC7" s="227">
        <v>4</v>
      </c>
      <c r="BD7" s="227" t="s">
        <v>110</v>
      </c>
      <c r="BE7" s="227" t="s">
        <v>103</v>
      </c>
      <c r="BF7" s="227"/>
      <c r="BG7" s="240"/>
      <c r="BH7" s="227"/>
      <c r="BI7" s="227"/>
      <c r="BJ7" s="227"/>
      <c r="BK7" s="227"/>
      <c r="BL7" s="227"/>
      <c r="BM7" s="240">
        <v>1</v>
      </c>
      <c r="BN7" s="227"/>
      <c r="BO7" s="227"/>
      <c r="BP7" s="227"/>
      <c r="BQ7" s="227"/>
      <c r="BR7" s="227"/>
      <c r="BS7" s="227"/>
      <c r="BT7" s="227"/>
      <c r="BU7" s="227"/>
      <c r="BV7" s="227"/>
      <c r="BW7" s="227"/>
      <c r="BX7" s="227"/>
      <c r="BY7" s="240"/>
      <c r="BZ7" s="227"/>
      <c r="CA7" s="227"/>
      <c r="CB7" s="227"/>
      <c r="CC7" s="227"/>
      <c r="CD7" s="227"/>
      <c r="CE7" s="227"/>
      <c r="CF7" s="227"/>
      <c r="CG7" s="148"/>
      <c r="CH7" s="149" t="s">
        <v>1327</v>
      </c>
      <c r="CI7" s="149">
        <v>100</v>
      </c>
      <c r="CJ7" s="149" t="s">
        <v>514</v>
      </c>
      <c r="CK7" s="151"/>
      <c r="CL7" s="152"/>
      <c r="CM7" s="152"/>
      <c r="CN7" s="152"/>
      <c r="CO7" s="152"/>
      <c r="CP7" s="152"/>
      <c r="CQ7" s="152"/>
      <c r="CR7" s="152"/>
      <c r="CS7" s="152"/>
      <c r="CT7" s="152"/>
      <c r="CU7" s="152"/>
      <c r="CV7" s="152"/>
      <c r="CW7" s="152"/>
      <c r="CX7" s="152"/>
      <c r="CY7" s="152"/>
      <c r="CZ7" s="152"/>
      <c r="DA7" s="152"/>
      <c r="DB7" s="152">
        <v>65</v>
      </c>
      <c r="DC7" s="229">
        <v>35</v>
      </c>
      <c r="DD7" s="152"/>
      <c r="DE7" s="152"/>
      <c r="DF7" s="152"/>
      <c r="DG7" s="152"/>
      <c r="DH7" s="152"/>
      <c r="DI7" s="152"/>
      <c r="DJ7" s="152"/>
      <c r="DK7" s="208">
        <f t="shared" si="3"/>
        <v>100</v>
      </c>
      <c r="DL7" s="148"/>
      <c r="DM7" s="152"/>
      <c r="DN7" s="152"/>
      <c r="DO7" s="153"/>
      <c r="DQ7" s="148"/>
      <c r="DR7" s="153"/>
      <c r="DS7" s="148"/>
      <c r="DT7" s="261" t="s">
        <v>1372</v>
      </c>
      <c r="DU7" s="229"/>
      <c r="DV7" s="229"/>
      <c r="DW7" s="290">
        <f t="shared" si="0"/>
        <v>100</v>
      </c>
      <c r="DX7" s="291" t="e">
        <f>VLOOKUP(P7,definitions_list_lookup!$K$30:$L$54,2,0)</f>
        <v>#N/A</v>
      </c>
      <c r="DY7" s="154" t="s">
        <v>1401</v>
      </c>
      <c r="DZ7" s="154" t="s">
        <v>1402</v>
      </c>
      <c r="EA7" s="154"/>
      <c r="EB7" s="229"/>
      <c r="EC7" s="292"/>
      <c r="ED7" s="229" t="s">
        <v>2517</v>
      </c>
      <c r="EE7" s="293"/>
      <c r="EF7" s="294"/>
      <c r="EG7" s="293"/>
      <c r="EH7" s="295"/>
      <c r="EI7" s="296" t="e">
        <f>VLOOKUP(EH7,definitions_list_mag!$Y$12:$Z$15,2,FALSE)</f>
        <v>#N/A</v>
      </c>
      <c r="EJ7" s="297"/>
      <c r="EK7" s="298" t="e">
        <f>VLOOKUP(EJ7,definitions_list_mag!$AT$3:$AU$5,2,FALSE)</f>
        <v>#N/A</v>
      </c>
      <c r="EL7" s="293"/>
      <c r="EM7" s="295"/>
      <c r="EN7" s="295"/>
      <c r="EO7" s="321"/>
      <c r="EP7" s="321"/>
      <c r="EQ7" s="321"/>
      <c r="ER7" s="321"/>
      <c r="ES7" s="321"/>
      <c r="ET7" s="321"/>
      <c r="EU7" s="321"/>
      <c r="EV7" s="322"/>
      <c r="EW7" s="322"/>
      <c r="EX7" s="322"/>
      <c r="EY7" s="322"/>
      <c r="EZ7" s="192" t="e">
        <f t="shared" si="4"/>
        <v>#DIV/0!</v>
      </c>
      <c r="FA7" s="192" t="e">
        <f t="shared" si="5"/>
        <v>#DIV/0!</v>
      </c>
      <c r="FB7" s="192" t="e">
        <f t="shared" si="6"/>
        <v>#DIV/0!</v>
      </c>
      <c r="FC7" s="192" t="e">
        <f t="shared" si="7"/>
        <v>#DIV/0!</v>
      </c>
      <c r="FD7" s="192" t="e">
        <f t="shared" si="8"/>
        <v>#DIV/0!</v>
      </c>
      <c r="FE7" s="193" t="e">
        <f t="shared" si="9"/>
        <v>#DIV/0!</v>
      </c>
      <c r="FF7" s="194" t="e">
        <f t="shared" si="10"/>
        <v>#DIV/0!</v>
      </c>
      <c r="FG7" s="297"/>
      <c r="FH7" s="295"/>
      <c r="FI7" s="778">
        <f t="shared" si="11"/>
        <v>0</v>
      </c>
      <c r="FJ7" s="779" t="e">
        <f t="shared" si="12"/>
        <v>#DIV/0!</v>
      </c>
      <c r="FK7" s="779" t="e">
        <f t="shared" si="13"/>
        <v>#DIV/0!</v>
      </c>
      <c r="FL7" s="780" t="e">
        <f t="shared" si="14"/>
        <v>#DIV/0!</v>
      </c>
      <c r="FM7" s="169" t="e">
        <f t="shared" si="15"/>
        <v>#DIV/0!</v>
      </c>
      <c r="FN7" s="783" t="e">
        <f t="shared" si="16"/>
        <v>#DIV/0!</v>
      </c>
      <c r="FO7" s="227"/>
      <c r="FP7" s="227"/>
      <c r="FQ7" s="227"/>
      <c r="FR7" s="227"/>
      <c r="FS7" s="227"/>
      <c r="FT7" s="227"/>
      <c r="FU7" s="227"/>
      <c r="FV7" s="227"/>
      <c r="FW7" s="227"/>
      <c r="FX7" s="227"/>
      <c r="FY7" s="227"/>
      <c r="FZ7" s="227"/>
      <c r="GA7" s="227"/>
      <c r="GB7" s="227"/>
      <c r="GC7" s="227"/>
      <c r="GD7" s="227"/>
      <c r="GE7" s="227"/>
      <c r="GF7" s="227"/>
      <c r="GG7" s="227"/>
      <c r="GH7" s="227"/>
      <c r="GI7" s="227"/>
      <c r="GJ7" s="227"/>
      <c r="GK7" s="227"/>
      <c r="GL7" s="227"/>
      <c r="GM7" s="227"/>
      <c r="GN7" s="227"/>
      <c r="GO7" s="227"/>
      <c r="GP7" s="227"/>
      <c r="GQ7" s="227"/>
      <c r="GR7" s="227"/>
      <c r="GS7" s="227"/>
      <c r="GT7" s="227"/>
      <c r="GU7" s="227"/>
      <c r="GV7" s="227"/>
      <c r="GW7" s="227"/>
      <c r="GX7" s="227"/>
      <c r="GY7" s="227"/>
      <c r="GZ7" s="227"/>
      <c r="HA7" s="227"/>
      <c r="HB7" s="227"/>
      <c r="HC7" s="227"/>
      <c r="HD7" s="227"/>
      <c r="HE7" s="227"/>
      <c r="HF7" s="227"/>
      <c r="HG7" s="227"/>
      <c r="HH7" s="227"/>
      <c r="HI7" s="227"/>
      <c r="HJ7" s="227"/>
      <c r="HK7" s="227"/>
      <c r="HL7" s="227"/>
      <c r="HM7" s="227"/>
      <c r="HN7" s="227"/>
      <c r="HO7" s="227"/>
      <c r="HP7" s="227"/>
      <c r="HQ7" s="227"/>
      <c r="HR7" s="227"/>
      <c r="HS7" s="227"/>
      <c r="HT7" s="227"/>
      <c r="HU7" s="227"/>
      <c r="HV7" s="227"/>
      <c r="HW7" s="227"/>
      <c r="HX7" s="227"/>
      <c r="HY7" s="227"/>
      <c r="HZ7" s="227"/>
      <c r="IA7" s="227"/>
      <c r="IB7" s="227"/>
      <c r="IC7" s="227"/>
      <c r="ID7" s="227"/>
      <c r="IE7" s="227"/>
      <c r="IF7" s="227"/>
      <c r="IG7" s="227"/>
      <c r="IH7" s="227"/>
      <c r="II7" s="227"/>
      <c r="IJ7" s="227"/>
      <c r="IK7" s="227"/>
      <c r="IL7" s="227"/>
      <c r="IM7" s="227"/>
      <c r="IN7" s="227"/>
      <c r="IO7" s="227"/>
      <c r="IP7" s="227"/>
      <c r="IQ7" s="227"/>
      <c r="IR7" s="227"/>
      <c r="IS7" s="227"/>
      <c r="IT7" s="227"/>
      <c r="IU7" s="227"/>
      <c r="IV7" s="227"/>
      <c r="IW7" s="227"/>
      <c r="IX7" s="227"/>
      <c r="IY7" s="227"/>
      <c r="IZ7" s="227"/>
      <c r="JA7" s="227"/>
      <c r="JB7" s="227"/>
      <c r="JC7" s="227"/>
      <c r="JD7" s="227"/>
      <c r="JE7" s="227"/>
      <c r="JF7" s="227"/>
      <c r="JG7" s="227"/>
      <c r="JH7" s="227"/>
      <c r="JI7" s="227"/>
      <c r="JJ7" s="227"/>
      <c r="JK7" s="227"/>
      <c r="JL7" s="227"/>
      <c r="JM7" s="227"/>
      <c r="JN7" s="227"/>
      <c r="JO7" s="227"/>
      <c r="JP7" s="227"/>
      <c r="JQ7" s="227"/>
      <c r="JR7" s="227"/>
      <c r="JS7" s="227"/>
      <c r="JT7" s="227"/>
      <c r="JU7" s="227"/>
      <c r="JV7" s="227"/>
      <c r="JW7" s="227"/>
      <c r="JX7" s="227"/>
      <c r="JY7" s="227"/>
      <c r="JZ7" s="227"/>
      <c r="KA7" s="227"/>
      <c r="KB7" s="227"/>
      <c r="KC7" s="227"/>
      <c r="KD7" s="227"/>
      <c r="KE7" s="227"/>
      <c r="KF7" s="227"/>
      <c r="KG7" s="227"/>
      <c r="KH7" s="227"/>
      <c r="KI7" s="227"/>
      <c r="KJ7" s="227"/>
      <c r="KK7" s="227"/>
      <c r="KL7" s="227"/>
      <c r="KM7" s="227"/>
      <c r="KN7" s="227"/>
      <c r="KO7" s="227"/>
      <c r="KP7" s="227"/>
      <c r="KQ7" s="227"/>
      <c r="KR7" s="227"/>
      <c r="KS7" s="227"/>
      <c r="KT7" s="227"/>
      <c r="KU7" s="227"/>
      <c r="KV7" s="227"/>
      <c r="KW7" s="227"/>
      <c r="KX7" s="227"/>
      <c r="KY7" s="227"/>
      <c r="KZ7" s="227"/>
      <c r="LA7" s="227"/>
      <c r="LB7" s="227"/>
      <c r="LC7" s="227"/>
      <c r="LD7" s="227"/>
      <c r="LE7" s="227"/>
      <c r="LF7" s="227"/>
      <c r="LG7" s="227"/>
      <c r="LH7" s="227"/>
      <c r="LI7" s="227"/>
      <c r="LJ7" s="227"/>
      <c r="LK7" s="227"/>
      <c r="LL7" s="227"/>
      <c r="LM7" s="227"/>
      <c r="LN7" s="227"/>
      <c r="LO7" s="227"/>
      <c r="LP7" s="227"/>
      <c r="LQ7" s="227"/>
      <c r="LR7" s="227"/>
      <c r="LS7" s="227"/>
      <c r="LT7" s="227"/>
      <c r="LU7" s="227"/>
      <c r="LV7" s="227"/>
      <c r="LW7" s="227"/>
      <c r="LX7" s="227"/>
      <c r="LY7" s="227"/>
      <c r="LZ7" s="227"/>
      <c r="MA7" s="227"/>
      <c r="MB7" s="227"/>
      <c r="MC7" s="227"/>
      <c r="MD7" s="227"/>
      <c r="ME7" s="227"/>
      <c r="MF7" s="227"/>
      <c r="MG7" s="227"/>
      <c r="MH7" s="227"/>
      <c r="MI7" s="227"/>
      <c r="MJ7" s="227"/>
      <c r="MK7" s="227"/>
      <c r="ML7" s="227"/>
      <c r="MM7" s="227"/>
      <c r="MN7" s="227"/>
      <c r="MO7" s="227"/>
      <c r="MP7" s="227"/>
      <c r="MQ7" s="227"/>
      <c r="MR7" s="227"/>
      <c r="MS7" s="227"/>
      <c r="MT7" s="227"/>
      <c r="MU7" s="227"/>
      <c r="MV7" s="227"/>
      <c r="MW7" s="227"/>
      <c r="MX7" s="227"/>
      <c r="MY7" s="227"/>
      <c r="MZ7" s="227"/>
      <c r="NA7" s="227"/>
      <c r="NB7" s="227"/>
      <c r="NC7" s="227"/>
      <c r="ND7" s="227"/>
      <c r="NE7" s="227"/>
      <c r="NF7" s="227"/>
      <c r="NG7" s="227"/>
      <c r="NH7" s="227"/>
      <c r="NI7" s="227"/>
      <c r="NJ7" s="227"/>
      <c r="NK7" s="227"/>
      <c r="NL7" s="227"/>
      <c r="NM7" s="227"/>
      <c r="NN7" s="227"/>
      <c r="NO7" s="227"/>
      <c r="NP7" s="227"/>
      <c r="NQ7" s="227"/>
      <c r="NR7" s="227"/>
      <c r="NS7" s="227"/>
      <c r="NT7" s="227"/>
      <c r="NU7" s="227"/>
      <c r="NV7" s="227"/>
      <c r="NW7" s="227"/>
      <c r="NX7" s="227"/>
      <c r="NY7" s="227"/>
      <c r="NZ7" s="227"/>
      <c r="OA7" s="227"/>
      <c r="OB7" s="227"/>
      <c r="OC7" s="227"/>
      <c r="OD7" s="227"/>
      <c r="OE7" s="227"/>
      <c r="OF7" s="227"/>
      <c r="OG7" s="227"/>
      <c r="OH7" s="227"/>
      <c r="OI7" s="227"/>
      <c r="OJ7" s="227"/>
      <c r="OK7" s="227"/>
      <c r="OL7" s="227"/>
      <c r="OM7" s="227"/>
      <c r="ON7" s="227"/>
      <c r="OO7" s="227"/>
      <c r="OP7" s="227"/>
      <c r="OQ7" s="227"/>
      <c r="OR7" s="227"/>
      <c r="OS7" s="227"/>
      <c r="OT7" s="227"/>
      <c r="OU7" s="227"/>
      <c r="OV7" s="227"/>
      <c r="OW7" s="227"/>
      <c r="OX7" s="227"/>
      <c r="OY7" s="227"/>
      <c r="OZ7" s="227"/>
      <c r="PA7" s="227"/>
      <c r="PB7" s="227"/>
      <c r="PC7" s="227"/>
      <c r="PD7" s="227"/>
      <c r="PE7" s="227"/>
      <c r="PF7" s="227"/>
      <c r="PG7" s="227"/>
      <c r="PH7" s="227"/>
      <c r="PI7" s="227"/>
      <c r="PJ7" s="227"/>
      <c r="PK7" s="227"/>
      <c r="PL7" s="227"/>
      <c r="PM7" s="227"/>
      <c r="PN7" s="227"/>
      <c r="PO7" s="227"/>
      <c r="PP7" s="227"/>
      <c r="PQ7" s="227"/>
      <c r="PR7" s="227"/>
      <c r="PS7" s="227"/>
      <c r="PT7" s="227"/>
      <c r="PU7" s="227"/>
      <c r="PV7" s="227"/>
      <c r="PW7" s="227"/>
      <c r="PX7" s="227"/>
      <c r="PY7" s="227"/>
      <c r="PZ7" s="227"/>
      <c r="QA7" s="227"/>
      <c r="QB7" s="227"/>
      <c r="QC7" s="227"/>
      <c r="QD7" s="227"/>
      <c r="QE7" s="227"/>
      <c r="QF7" s="227"/>
      <c r="QG7" s="227"/>
      <c r="QH7" s="227"/>
      <c r="QI7" s="227"/>
      <c r="QJ7" s="227"/>
      <c r="QK7" s="227"/>
      <c r="QL7" s="227"/>
      <c r="QM7" s="227"/>
      <c r="QN7" s="227"/>
      <c r="QO7" s="227"/>
      <c r="QP7" s="227"/>
      <c r="QQ7" s="227"/>
      <c r="QR7" s="227"/>
      <c r="QS7" s="227"/>
      <c r="QT7" s="227"/>
      <c r="QU7" s="227"/>
      <c r="QV7" s="227"/>
      <c r="QW7" s="227"/>
      <c r="QX7" s="227"/>
      <c r="QY7" s="227"/>
      <c r="QZ7" s="227"/>
      <c r="RA7" s="227"/>
      <c r="RB7" s="227"/>
      <c r="RC7" s="227"/>
      <c r="RD7" s="227"/>
      <c r="RE7" s="227"/>
      <c r="RF7" s="227"/>
      <c r="RG7" s="227"/>
      <c r="RH7" s="227"/>
      <c r="RI7" s="227"/>
      <c r="RJ7" s="227"/>
      <c r="RK7" s="227"/>
      <c r="RL7" s="227"/>
      <c r="RM7" s="227"/>
      <c r="RN7" s="227"/>
      <c r="RO7" s="227"/>
      <c r="RP7" s="227"/>
      <c r="RQ7" s="227"/>
      <c r="RR7" s="227"/>
      <c r="RS7" s="227"/>
      <c r="RT7" s="227"/>
      <c r="RU7" s="227"/>
      <c r="RV7" s="227"/>
      <c r="RW7" s="227"/>
      <c r="RX7" s="227"/>
      <c r="RY7" s="227"/>
      <c r="RZ7" s="227"/>
      <c r="SA7" s="227"/>
      <c r="SB7" s="227"/>
      <c r="SC7" s="227"/>
      <c r="SD7" s="227"/>
      <c r="SE7" s="227"/>
      <c r="SF7" s="227"/>
      <c r="SG7" s="227"/>
      <c r="SH7" s="227"/>
      <c r="SI7" s="227"/>
      <c r="SJ7" s="227"/>
      <c r="SK7" s="227"/>
      <c r="SL7" s="227"/>
      <c r="SM7" s="227"/>
      <c r="SN7" s="227"/>
      <c r="SO7" s="227"/>
      <c r="SP7" s="227"/>
      <c r="SQ7" s="227"/>
      <c r="SR7" s="227"/>
      <c r="SS7" s="227"/>
      <c r="ST7" s="227"/>
      <c r="SU7" s="227"/>
      <c r="SV7" s="227"/>
      <c r="SW7" s="227"/>
      <c r="SX7" s="227"/>
      <c r="SY7" s="227"/>
      <c r="SZ7" s="227"/>
      <c r="TA7" s="227"/>
      <c r="TB7" s="227"/>
      <c r="TC7" s="227"/>
      <c r="TD7" s="227"/>
      <c r="TE7" s="227"/>
      <c r="TF7" s="227"/>
      <c r="TG7" s="227"/>
      <c r="TH7" s="227"/>
      <c r="TI7" s="227"/>
      <c r="TJ7" s="227"/>
      <c r="TK7" s="227"/>
      <c r="TL7" s="227"/>
      <c r="TM7" s="227"/>
      <c r="TN7" s="227"/>
      <c r="TO7" s="227"/>
      <c r="TP7" s="227"/>
      <c r="TQ7" s="227"/>
      <c r="TR7" s="227"/>
      <c r="TS7" s="227"/>
      <c r="TT7" s="227"/>
      <c r="TU7" s="227"/>
      <c r="TV7" s="227"/>
      <c r="TW7" s="227"/>
      <c r="TX7" s="227"/>
      <c r="TY7" s="227"/>
      <c r="TZ7" s="227"/>
      <c r="UA7" s="227"/>
      <c r="UB7" s="227"/>
      <c r="UC7" s="227"/>
      <c r="UD7" s="227"/>
      <c r="UE7" s="227"/>
      <c r="UF7" s="227"/>
      <c r="UG7" s="227"/>
      <c r="UH7" s="227"/>
      <c r="UI7" s="227"/>
      <c r="UJ7" s="227"/>
      <c r="UK7" s="227"/>
      <c r="UL7" s="227"/>
      <c r="UM7" s="227"/>
      <c r="UN7" s="227"/>
      <c r="UO7" s="227"/>
      <c r="UP7" s="227"/>
      <c r="UQ7" s="227"/>
      <c r="UR7" s="227"/>
      <c r="US7" s="227"/>
      <c r="UT7" s="227"/>
      <c r="UU7" s="227"/>
      <c r="UV7" s="227"/>
      <c r="UW7" s="227"/>
      <c r="UX7" s="227"/>
      <c r="UY7" s="227"/>
      <c r="UZ7" s="227"/>
      <c r="VA7" s="227"/>
      <c r="VB7" s="227"/>
      <c r="VC7" s="227"/>
      <c r="VD7" s="227"/>
      <c r="VE7" s="227"/>
      <c r="VF7" s="227"/>
      <c r="VG7" s="227"/>
      <c r="VH7" s="227"/>
      <c r="VI7" s="227"/>
      <c r="VJ7" s="227"/>
      <c r="VK7" s="227"/>
      <c r="VL7" s="227"/>
      <c r="VM7" s="227"/>
      <c r="VN7" s="227"/>
      <c r="VO7" s="227"/>
      <c r="VP7" s="227"/>
      <c r="VQ7" s="227"/>
      <c r="VR7" s="227"/>
      <c r="VS7" s="227"/>
      <c r="VT7" s="227"/>
      <c r="VU7" s="227"/>
      <c r="VV7" s="227"/>
      <c r="VW7" s="227"/>
      <c r="VX7" s="227"/>
      <c r="VY7" s="227"/>
      <c r="VZ7" s="227"/>
      <c r="WA7" s="227"/>
      <c r="WB7" s="227"/>
      <c r="WC7" s="227"/>
      <c r="WD7" s="227"/>
      <c r="WE7" s="227"/>
      <c r="WF7" s="227"/>
      <c r="WG7" s="227"/>
      <c r="WH7" s="227"/>
      <c r="WI7" s="227"/>
      <c r="WJ7" s="227"/>
      <c r="WK7" s="227"/>
      <c r="WL7" s="227"/>
      <c r="WM7" s="227"/>
      <c r="WN7" s="227"/>
      <c r="WO7" s="227"/>
      <c r="WP7" s="227"/>
      <c r="WQ7" s="227"/>
      <c r="WR7" s="227"/>
      <c r="WS7" s="227"/>
      <c r="WT7" s="227"/>
      <c r="WU7" s="227"/>
      <c r="WV7" s="227"/>
      <c r="WW7" s="227"/>
      <c r="WX7" s="227"/>
      <c r="WY7" s="227"/>
      <c r="WZ7" s="227"/>
      <c r="XA7" s="227"/>
      <c r="XB7" s="227"/>
      <c r="XC7" s="227"/>
      <c r="XD7" s="227"/>
      <c r="XE7" s="227"/>
      <c r="XF7" s="227"/>
      <c r="XG7" s="227"/>
      <c r="XH7" s="227"/>
      <c r="XI7" s="227"/>
      <c r="XJ7" s="227"/>
      <c r="XK7" s="227"/>
      <c r="XL7" s="227"/>
      <c r="XM7" s="227"/>
      <c r="XN7" s="227"/>
      <c r="XO7" s="227"/>
      <c r="XP7" s="227"/>
      <c r="XQ7" s="227"/>
      <c r="XR7" s="227"/>
      <c r="XS7" s="227"/>
      <c r="XT7" s="227"/>
      <c r="XU7" s="227"/>
      <c r="XV7" s="227"/>
      <c r="XW7" s="227"/>
      <c r="XX7" s="227"/>
      <c r="XY7" s="227"/>
      <c r="XZ7" s="227"/>
      <c r="YA7" s="227"/>
      <c r="YB7" s="227"/>
      <c r="YC7" s="227"/>
      <c r="YD7" s="227"/>
      <c r="YE7" s="227"/>
      <c r="YF7" s="227"/>
      <c r="YG7" s="227"/>
      <c r="YH7" s="227"/>
      <c r="YI7" s="227"/>
      <c r="YJ7" s="227"/>
      <c r="YK7" s="227"/>
      <c r="YL7" s="227"/>
      <c r="YM7" s="227"/>
      <c r="YN7" s="227"/>
      <c r="YO7" s="227"/>
      <c r="YP7" s="227"/>
      <c r="YQ7" s="227"/>
      <c r="YR7" s="227"/>
      <c r="YS7" s="227"/>
      <c r="YT7" s="227"/>
      <c r="YU7" s="227"/>
      <c r="YV7" s="227"/>
      <c r="YW7" s="227"/>
      <c r="YX7" s="227"/>
      <c r="YY7" s="227"/>
      <c r="YZ7" s="227"/>
      <c r="ZA7" s="227"/>
      <c r="ZB7" s="227"/>
      <c r="ZC7" s="227"/>
      <c r="ZD7" s="227"/>
      <c r="ZE7" s="227"/>
      <c r="ZF7" s="227"/>
      <c r="ZG7" s="227"/>
      <c r="ZH7" s="227"/>
      <c r="ZI7" s="227"/>
      <c r="ZJ7" s="227"/>
      <c r="ZK7" s="227"/>
      <c r="ZL7" s="227"/>
      <c r="ZM7" s="227"/>
      <c r="ZN7" s="227"/>
      <c r="ZO7" s="227"/>
      <c r="ZP7" s="227"/>
      <c r="ZQ7" s="227"/>
      <c r="ZR7" s="227"/>
      <c r="ZS7" s="227"/>
      <c r="ZT7" s="227"/>
      <c r="ZU7" s="227"/>
      <c r="ZV7" s="227"/>
      <c r="ZW7" s="227"/>
      <c r="ZX7" s="227"/>
      <c r="ZY7" s="227"/>
      <c r="ZZ7" s="227"/>
      <c r="AAA7" s="227"/>
      <c r="AAB7" s="227"/>
      <c r="AAC7" s="227"/>
      <c r="AAD7" s="227"/>
      <c r="AAE7" s="227"/>
      <c r="AAF7" s="227"/>
      <c r="AAG7" s="227"/>
      <c r="AAH7" s="227"/>
      <c r="AAI7" s="227"/>
      <c r="AAJ7" s="227"/>
      <c r="AAK7" s="227"/>
      <c r="AAL7" s="227"/>
      <c r="AAM7" s="227"/>
      <c r="AAN7" s="227"/>
      <c r="AAO7" s="227"/>
      <c r="AAP7" s="227"/>
      <c r="AAQ7" s="227"/>
      <c r="AAR7" s="227"/>
      <c r="AAS7" s="227"/>
      <c r="AAT7" s="227"/>
      <c r="AAU7" s="227"/>
      <c r="AAV7" s="227"/>
      <c r="AAW7" s="227"/>
      <c r="AAX7" s="227"/>
      <c r="AAY7" s="227"/>
      <c r="AAZ7" s="227"/>
      <c r="ABA7" s="227"/>
      <c r="ABB7" s="227"/>
      <c r="ABC7" s="227"/>
      <c r="ABD7" s="227"/>
      <c r="ABE7" s="227"/>
      <c r="ABF7" s="227"/>
      <c r="ABG7" s="227"/>
      <c r="ABH7" s="227"/>
      <c r="ABI7" s="227"/>
      <c r="ABJ7" s="227"/>
      <c r="ABK7" s="227"/>
      <c r="ABL7" s="227"/>
      <c r="ABM7" s="227"/>
      <c r="ABN7" s="227"/>
      <c r="ABO7" s="227"/>
      <c r="ABP7" s="227"/>
      <c r="ABQ7" s="227"/>
      <c r="ABR7" s="227"/>
      <c r="ABS7" s="227"/>
      <c r="ABT7" s="227"/>
      <c r="ABU7" s="227"/>
      <c r="ABV7" s="227"/>
      <c r="ABW7" s="227"/>
      <c r="ABX7" s="227"/>
      <c r="ABY7" s="227"/>
      <c r="ABZ7" s="227"/>
      <c r="ACA7" s="227"/>
      <c r="ACB7" s="227"/>
      <c r="ACC7" s="227"/>
      <c r="ACD7" s="227"/>
      <c r="ACE7" s="227"/>
      <c r="ACF7" s="227"/>
      <c r="ACG7" s="227"/>
      <c r="ACH7" s="227"/>
      <c r="ACI7" s="227"/>
      <c r="ACJ7" s="227"/>
      <c r="ACK7" s="227"/>
      <c r="ACL7" s="227"/>
      <c r="ACM7" s="227"/>
      <c r="ACN7" s="227"/>
      <c r="ACO7" s="227"/>
      <c r="ACP7" s="227"/>
      <c r="ACQ7" s="227"/>
      <c r="ACR7" s="227"/>
      <c r="ACS7" s="227"/>
      <c r="ACT7" s="227"/>
      <c r="ACU7" s="227"/>
      <c r="ACV7" s="227"/>
      <c r="ACW7" s="227"/>
      <c r="ACX7" s="227"/>
      <c r="ACY7" s="227"/>
      <c r="ACZ7" s="227"/>
      <c r="ADA7" s="227"/>
      <c r="ADB7" s="227"/>
      <c r="ADC7" s="227"/>
      <c r="ADD7" s="227"/>
      <c r="ADE7" s="227"/>
      <c r="ADF7" s="227"/>
      <c r="ADG7" s="227"/>
      <c r="ADH7" s="227"/>
      <c r="ADI7" s="227"/>
      <c r="ADJ7" s="227"/>
      <c r="ADK7" s="227"/>
      <c r="ADL7" s="227"/>
      <c r="ADM7" s="227"/>
      <c r="ADN7" s="227"/>
      <c r="ADO7" s="227"/>
      <c r="ADP7" s="227"/>
      <c r="ADQ7" s="227"/>
      <c r="ADR7" s="227"/>
      <c r="ADS7" s="227"/>
      <c r="ADT7" s="227"/>
      <c r="ADU7" s="227"/>
      <c r="ADV7" s="227"/>
      <c r="ADW7" s="227"/>
      <c r="ADX7" s="227"/>
      <c r="ADY7" s="227"/>
      <c r="ADZ7" s="227"/>
      <c r="AEA7" s="227"/>
      <c r="AEB7" s="227"/>
      <c r="AEC7" s="227"/>
      <c r="AED7" s="227"/>
      <c r="AEE7" s="227"/>
      <c r="AEF7" s="227"/>
      <c r="AEG7" s="227"/>
      <c r="AEH7" s="227"/>
      <c r="AEI7" s="227"/>
      <c r="AEJ7" s="227"/>
      <c r="AEK7" s="227"/>
      <c r="AEL7" s="227"/>
      <c r="AEM7" s="227"/>
      <c r="AEN7" s="227"/>
      <c r="AEO7" s="227"/>
      <c r="AEP7" s="227"/>
      <c r="AEQ7" s="227"/>
      <c r="AER7" s="227"/>
      <c r="AES7" s="227"/>
      <c r="AET7" s="227"/>
      <c r="AEU7" s="227"/>
      <c r="AEV7" s="227"/>
      <c r="AEW7" s="227"/>
      <c r="AEX7" s="227"/>
      <c r="AEY7" s="227"/>
      <c r="AEZ7" s="227"/>
      <c r="AFA7" s="227"/>
      <c r="AFB7" s="227"/>
      <c r="AFC7" s="227"/>
      <c r="AFD7" s="227"/>
      <c r="AFE7" s="227"/>
      <c r="AFF7" s="227"/>
      <c r="AFG7" s="227"/>
      <c r="AFH7" s="227"/>
      <c r="AFI7" s="227"/>
      <c r="AFJ7" s="227"/>
      <c r="AFK7" s="227"/>
      <c r="AFL7" s="227"/>
      <c r="AFM7" s="227"/>
      <c r="AFN7" s="227"/>
      <c r="AFO7" s="227"/>
      <c r="AFP7" s="227"/>
      <c r="AFQ7" s="227"/>
      <c r="AFR7" s="227"/>
      <c r="AFS7" s="227"/>
      <c r="AFT7" s="227"/>
      <c r="AFU7" s="227"/>
      <c r="AFV7" s="227"/>
      <c r="AFW7" s="227"/>
      <c r="AFX7" s="227"/>
      <c r="AFY7" s="227"/>
      <c r="AFZ7" s="227"/>
      <c r="AGA7" s="227"/>
      <c r="AGB7" s="227"/>
      <c r="AGC7" s="227"/>
      <c r="AGD7" s="227"/>
      <c r="AGE7" s="227"/>
      <c r="AGF7" s="227"/>
      <c r="AGG7" s="227"/>
      <c r="AGH7" s="227"/>
      <c r="AGI7" s="227"/>
      <c r="AGJ7" s="227"/>
      <c r="AGK7" s="227"/>
      <c r="AGL7" s="227"/>
      <c r="AGM7" s="227"/>
      <c r="AGN7" s="227"/>
      <c r="AGO7" s="227"/>
      <c r="AGP7" s="227"/>
      <c r="AGQ7" s="227"/>
      <c r="AGR7" s="227"/>
      <c r="AGS7" s="227"/>
      <c r="AGT7" s="227"/>
      <c r="AGU7" s="227"/>
      <c r="AGV7" s="227"/>
      <c r="AGW7" s="227"/>
      <c r="AGX7" s="227"/>
      <c r="AGY7" s="227"/>
      <c r="AGZ7" s="227"/>
      <c r="AHA7" s="227"/>
      <c r="AHB7" s="227"/>
      <c r="AHC7" s="227"/>
      <c r="AHD7" s="227"/>
      <c r="AHE7" s="227"/>
      <c r="AHF7" s="227"/>
      <c r="AHG7" s="227"/>
      <c r="AHH7" s="227"/>
      <c r="AHI7" s="227"/>
      <c r="AHJ7" s="227"/>
      <c r="AHK7" s="227"/>
      <c r="AHL7" s="227"/>
      <c r="AHM7" s="227"/>
      <c r="AHN7" s="227"/>
      <c r="AHO7" s="227"/>
      <c r="AHP7" s="227"/>
      <c r="AHQ7" s="227"/>
      <c r="AHR7" s="227"/>
      <c r="AHS7" s="227"/>
      <c r="AHT7" s="227"/>
      <c r="AHU7" s="227"/>
      <c r="AHV7" s="227"/>
      <c r="AHW7" s="227"/>
      <c r="AHX7" s="227"/>
      <c r="AHY7" s="227"/>
      <c r="AHZ7" s="227"/>
      <c r="AIA7" s="227"/>
      <c r="AIB7" s="227"/>
      <c r="AIC7" s="227"/>
      <c r="AID7" s="227"/>
      <c r="AIE7" s="227"/>
      <c r="AIF7" s="227"/>
      <c r="AIG7" s="227"/>
      <c r="AIH7" s="227"/>
      <c r="AII7" s="227"/>
      <c r="AIJ7" s="227"/>
      <c r="AIK7" s="227"/>
      <c r="AIL7" s="227"/>
      <c r="AIM7" s="227"/>
      <c r="AIN7" s="227"/>
      <c r="AIO7" s="227"/>
      <c r="AIP7" s="227"/>
      <c r="AIQ7" s="227"/>
      <c r="AIR7" s="227"/>
      <c r="AIS7" s="227"/>
      <c r="AIT7" s="227"/>
      <c r="AIU7" s="227"/>
      <c r="AIV7" s="227"/>
      <c r="AIW7" s="227"/>
      <c r="AIX7" s="227"/>
      <c r="AIY7" s="227"/>
      <c r="AIZ7" s="227"/>
      <c r="AJA7" s="227"/>
      <c r="AJB7" s="227"/>
      <c r="AJC7" s="227"/>
      <c r="AJD7" s="227"/>
      <c r="AJE7" s="227"/>
      <c r="AJF7" s="227"/>
      <c r="AJG7" s="227"/>
      <c r="AJH7" s="227"/>
      <c r="AJI7" s="227"/>
      <c r="AJJ7" s="227"/>
      <c r="AJK7" s="227"/>
      <c r="AJL7" s="227"/>
      <c r="AJM7" s="227"/>
      <c r="AJN7" s="227"/>
      <c r="AJO7" s="227"/>
      <c r="AJP7" s="227"/>
      <c r="AJQ7" s="227"/>
      <c r="AJR7" s="227"/>
      <c r="AJS7" s="227"/>
      <c r="AJT7" s="227"/>
      <c r="AJU7" s="227"/>
      <c r="AJV7" s="227"/>
      <c r="AJW7" s="227"/>
      <c r="AJX7" s="227"/>
      <c r="AJY7" s="227"/>
      <c r="AJZ7" s="227"/>
      <c r="AKA7" s="227"/>
      <c r="AKB7" s="227"/>
      <c r="AKC7" s="227"/>
      <c r="AKD7" s="227"/>
      <c r="AKE7" s="227"/>
      <c r="AKF7" s="227"/>
      <c r="AKG7" s="227"/>
      <c r="AKH7" s="227"/>
      <c r="AKI7" s="227"/>
      <c r="AKJ7" s="227"/>
      <c r="AKK7" s="227"/>
      <c r="AKL7" s="227"/>
      <c r="AKM7" s="227"/>
      <c r="AKN7" s="227"/>
      <c r="AKO7" s="227"/>
      <c r="AKP7" s="227"/>
      <c r="AKQ7" s="227"/>
      <c r="AKR7" s="227"/>
      <c r="AKS7" s="227"/>
      <c r="AKT7" s="227"/>
      <c r="AKU7" s="227"/>
      <c r="AKV7" s="227"/>
      <c r="AKW7" s="227"/>
      <c r="AKX7" s="227"/>
      <c r="AKY7" s="227"/>
      <c r="AKZ7" s="227"/>
      <c r="ALA7" s="227"/>
      <c r="ALB7" s="227"/>
      <c r="ALC7" s="227"/>
      <c r="ALD7" s="227"/>
      <c r="ALE7" s="227"/>
      <c r="ALF7" s="227"/>
      <c r="ALG7" s="227"/>
      <c r="ALH7" s="227"/>
      <c r="ALI7" s="227"/>
      <c r="ALJ7" s="227"/>
      <c r="ALK7" s="227"/>
      <c r="ALL7" s="227"/>
      <c r="ALM7" s="227"/>
      <c r="ALN7" s="227"/>
      <c r="ALO7" s="227"/>
      <c r="ALP7" s="227"/>
      <c r="ALQ7" s="227"/>
      <c r="ALR7" s="227"/>
      <c r="ALS7" s="227"/>
      <c r="ALT7" s="227"/>
      <c r="ALU7" s="227"/>
      <c r="ALV7" s="227"/>
      <c r="ALW7" s="227"/>
      <c r="ALX7" s="227"/>
      <c r="ALY7" s="227"/>
      <c r="ALZ7" s="227"/>
      <c r="AMA7" s="227"/>
      <c r="AMB7" s="227"/>
      <c r="AMC7" s="227"/>
      <c r="AMD7" s="227"/>
      <c r="AME7" s="227"/>
      <c r="AMF7" s="227"/>
      <c r="AMG7" s="227"/>
      <c r="AMH7" s="227"/>
      <c r="AMI7" s="227"/>
      <c r="AMJ7" s="227"/>
      <c r="AMK7" s="227"/>
      <c r="AML7" s="227"/>
      <c r="AMM7" s="227"/>
      <c r="AMN7" s="227"/>
      <c r="AMO7" s="227"/>
      <c r="AMP7" s="227"/>
      <c r="AMQ7" s="227"/>
      <c r="AMR7" s="227"/>
      <c r="AMS7" s="227"/>
      <c r="AMT7" s="227"/>
      <c r="AMU7" s="227"/>
      <c r="AMV7" s="227"/>
      <c r="AMW7" s="227"/>
      <c r="AMX7" s="227"/>
    </row>
    <row r="8" spans="1:1038" s="308" customFormat="1" ht="18" customHeight="1">
      <c r="A8" s="301" t="s">
        <v>1277</v>
      </c>
      <c r="B8" s="302" t="s">
        <v>1278</v>
      </c>
      <c r="C8" s="228"/>
      <c r="D8" s="303" t="s">
        <v>1279</v>
      </c>
      <c r="E8" s="228">
        <v>2</v>
      </c>
      <c r="F8" s="228">
        <v>2</v>
      </c>
      <c r="G8" s="285" t="str">
        <f t="shared" si="1"/>
        <v>2-2</v>
      </c>
      <c r="H8" s="279">
        <v>0</v>
      </c>
      <c r="I8" s="228">
        <v>76</v>
      </c>
      <c r="J8" s="226"/>
      <c r="K8" s="545" t="b">
        <f>IF(I9=1,IF(((VLOOKUP($G8,[1]Depth_Lookup!#REF!,9,FALSE))-(H8/100))=0,"Good",IF(((VLOOKUP($G8,[1]Depth_Lookup!$A$3:$J$550,9,FALSE))-(H8/100))&gt;0,"Too Short","Too Long")))</f>
        <v>0</v>
      </c>
      <c r="L8" s="171">
        <f>(VLOOKUP($G8,Depth_Lookup!$A$3:$J$410,10,FALSE))+(H8/100)</f>
        <v>3.58</v>
      </c>
      <c r="M8" s="171">
        <f>(VLOOKUP($G8,Depth_Lookup!$A$3:$J$410,10,FALSE))+(I8/100)</f>
        <v>4.34</v>
      </c>
      <c r="N8" s="231">
        <v>2</v>
      </c>
      <c r="O8" s="228" t="s">
        <v>1280</v>
      </c>
      <c r="P8" s="228" t="s">
        <v>853</v>
      </c>
      <c r="Q8" s="228" t="s">
        <v>125</v>
      </c>
      <c r="R8" s="304" t="str">
        <f t="shared" si="2"/>
        <v>SerpentinizedHarzburgite</v>
      </c>
      <c r="S8" s="228" t="s">
        <v>700</v>
      </c>
      <c r="T8" s="228" t="s">
        <v>700</v>
      </c>
      <c r="U8" s="228"/>
      <c r="V8" s="228"/>
      <c r="W8" s="228" t="s">
        <v>102</v>
      </c>
      <c r="X8" s="305">
        <f>VLOOKUP(W8,definitions_list_lookup!$A$13:$B$19,2,0)</f>
        <v>5</v>
      </c>
      <c r="Y8" s="228" t="s">
        <v>90</v>
      </c>
      <c r="Z8" s="228" t="s">
        <v>91</v>
      </c>
      <c r="AA8" s="228"/>
      <c r="AB8" s="228"/>
      <c r="AC8" s="228"/>
      <c r="AD8" s="228"/>
      <c r="AE8" s="234"/>
      <c r="AF8" s="304" t="e">
        <f>VLOOKUP(AE8,definitions_list_mag!$V$12:$W$15,2,0)</f>
        <v>#N/A</v>
      </c>
      <c r="AG8" s="241"/>
      <c r="AH8" s="228"/>
      <c r="AI8" s="244">
        <f>100-(AU8+AO8+BA8+BM8)</f>
        <v>64</v>
      </c>
      <c r="AJ8" s="228"/>
      <c r="AK8" s="228"/>
      <c r="AL8" s="228"/>
      <c r="AM8" s="228"/>
      <c r="AN8" s="228"/>
      <c r="AO8" s="244"/>
      <c r="AP8" s="228"/>
      <c r="AQ8" s="228"/>
      <c r="AR8" s="228"/>
      <c r="AS8" s="228"/>
      <c r="AT8" s="228"/>
      <c r="AU8" s="244"/>
      <c r="AV8" s="228"/>
      <c r="AW8" s="228"/>
      <c r="AX8" s="228"/>
      <c r="AY8" s="228"/>
      <c r="AZ8" s="228"/>
      <c r="BA8" s="244">
        <v>35</v>
      </c>
      <c r="BB8" s="228">
        <v>6</v>
      </c>
      <c r="BC8" s="228">
        <v>4</v>
      </c>
      <c r="BD8" s="228" t="s">
        <v>110</v>
      </c>
      <c r="BE8" s="228" t="s">
        <v>103</v>
      </c>
      <c r="BF8" s="228"/>
      <c r="BG8" s="244"/>
      <c r="BH8" s="228"/>
      <c r="BI8" s="228"/>
      <c r="BJ8" s="228"/>
      <c r="BK8" s="228"/>
      <c r="BL8" s="228"/>
      <c r="BM8" s="244">
        <v>1</v>
      </c>
      <c r="BN8" s="228"/>
      <c r="BO8" s="228"/>
      <c r="BP8" s="228"/>
      <c r="BQ8" s="228"/>
      <c r="BR8" s="228"/>
      <c r="BS8" s="228"/>
      <c r="BT8" s="228"/>
      <c r="BU8" s="228"/>
      <c r="BV8" s="228"/>
      <c r="BW8" s="228"/>
      <c r="BX8" s="228"/>
      <c r="BY8" s="244"/>
      <c r="BZ8" s="228"/>
      <c r="CA8" s="228"/>
      <c r="CB8" s="228"/>
      <c r="CC8" s="228"/>
      <c r="CD8" s="228"/>
      <c r="CE8" s="228"/>
      <c r="CF8" s="228"/>
      <c r="CG8" s="245"/>
      <c r="CH8" s="246" t="s">
        <v>1327</v>
      </c>
      <c r="CI8" s="246">
        <v>100</v>
      </c>
      <c r="CJ8" s="246" t="s">
        <v>514</v>
      </c>
      <c r="CK8" s="247"/>
      <c r="CL8" s="248"/>
      <c r="CM8" s="248"/>
      <c r="CN8" s="248"/>
      <c r="CO8" s="248"/>
      <c r="CP8" s="248"/>
      <c r="CQ8" s="248"/>
      <c r="CR8" s="248"/>
      <c r="CS8" s="248"/>
      <c r="CT8" s="248"/>
      <c r="CU8" s="248"/>
      <c r="CV8" s="248"/>
      <c r="CW8" s="248"/>
      <c r="CX8" s="248"/>
      <c r="CY8" s="248"/>
      <c r="CZ8" s="248"/>
      <c r="DA8" s="248"/>
      <c r="DB8" s="248">
        <v>65</v>
      </c>
      <c r="DC8" s="249">
        <v>35</v>
      </c>
      <c r="DD8" s="248"/>
      <c r="DE8" s="248"/>
      <c r="DF8" s="248"/>
      <c r="DG8" s="248"/>
      <c r="DH8" s="248"/>
      <c r="DI8" s="248"/>
      <c r="DJ8" s="248"/>
      <c r="DK8" s="306">
        <f t="shared" si="3"/>
        <v>100</v>
      </c>
      <c r="DL8" s="245"/>
      <c r="DM8" s="248"/>
      <c r="DN8" s="248"/>
      <c r="DO8" s="307"/>
      <c r="DQ8" s="245"/>
      <c r="DR8" s="307"/>
      <c r="DS8" s="245"/>
      <c r="DT8" s="262" t="s">
        <v>1372</v>
      </c>
      <c r="DU8" s="249"/>
      <c r="DV8" s="249"/>
      <c r="DW8" s="310">
        <f t="shared" si="0"/>
        <v>100</v>
      </c>
      <c r="DX8" s="311" t="e">
        <f>VLOOKUP(P8,definitions_list_lookup!$K$30:$L$54,2,0)</f>
        <v>#N/A</v>
      </c>
      <c r="DY8" s="268" t="s">
        <v>1401</v>
      </c>
      <c r="DZ8" s="268" t="s">
        <v>1402</v>
      </c>
      <c r="EA8" s="268"/>
      <c r="EB8" s="249"/>
      <c r="EC8" s="312"/>
      <c r="ED8" s="229" t="s">
        <v>2517</v>
      </c>
      <c r="EE8" s="313"/>
      <c r="EF8" s="314"/>
      <c r="EG8" s="313"/>
      <c r="EH8" s="315"/>
      <c r="EI8" s="316" t="e">
        <f>VLOOKUP(EH8,definitions_list_mag!$Y$12:$Z$15,2,FALSE)</f>
        <v>#N/A</v>
      </c>
      <c r="EJ8" s="317"/>
      <c r="EK8" s="318" t="e">
        <f>VLOOKUP(EJ8,definitions_list_mag!$AT$3:$AU$5,2,FALSE)</f>
        <v>#N/A</v>
      </c>
      <c r="EL8" s="313"/>
      <c r="EM8" s="315"/>
      <c r="EN8" s="315"/>
      <c r="EO8" s="319"/>
      <c r="EP8" s="319"/>
      <c r="EQ8" s="319"/>
      <c r="ER8" s="319"/>
      <c r="ES8" s="319"/>
      <c r="ET8" s="319"/>
      <c r="EU8" s="319"/>
      <c r="EV8" s="320"/>
      <c r="EW8" s="320"/>
      <c r="EX8" s="320"/>
      <c r="EY8" s="320"/>
      <c r="EZ8" s="192" t="e">
        <f t="shared" si="4"/>
        <v>#DIV/0!</v>
      </c>
      <c r="FA8" s="192" t="e">
        <f t="shared" si="5"/>
        <v>#DIV/0!</v>
      </c>
      <c r="FB8" s="192" t="e">
        <f t="shared" si="6"/>
        <v>#DIV/0!</v>
      </c>
      <c r="FC8" s="192" t="e">
        <f t="shared" si="7"/>
        <v>#DIV/0!</v>
      </c>
      <c r="FD8" s="192" t="e">
        <f t="shared" si="8"/>
        <v>#DIV/0!</v>
      </c>
      <c r="FE8" s="193" t="e">
        <f t="shared" si="9"/>
        <v>#DIV/0!</v>
      </c>
      <c r="FF8" s="194" t="e">
        <f t="shared" si="10"/>
        <v>#DIV/0!</v>
      </c>
      <c r="FG8" s="317"/>
      <c r="FH8" s="315"/>
      <c r="FI8" s="778">
        <f t="shared" si="11"/>
        <v>0</v>
      </c>
      <c r="FJ8" s="779" t="e">
        <f t="shared" si="12"/>
        <v>#DIV/0!</v>
      </c>
      <c r="FK8" s="779" t="e">
        <f t="shared" si="13"/>
        <v>#DIV/0!</v>
      </c>
      <c r="FL8" s="780" t="e">
        <f t="shared" si="14"/>
        <v>#DIV/0!</v>
      </c>
      <c r="FM8" s="169" t="e">
        <f t="shared" si="15"/>
        <v>#DIV/0!</v>
      </c>
      <c r="FN8" s="783" t="e">
        <f t="shared" si="16"/>
        <v>#DIV/0!</v>
      </c>
      <c r="FO8" s="228"/>
      <c r="FP8" s="228"/>
      <c r="FQ8" s="228"/>
      <c r="FR8" s="228"/>
      <c r="FS8" s="228"/>
      <c r="FT8" s="228"/>
      <c r="FU8" s="228"/>
      <c r="FV8" s="228"/>
      <c r="FW8" s="228"/>
      <c r="FX8" s="228"/>
      <c r="FY8" s="228"/>
      <c r="FZ8" s="228"/>
      <c r="GA8" s="228"/>
      <c r="GB8" s="228"/>
      <c r="GC8" s="228"/>
      <c r="GD8" s="228"/>
      <c r="GE8" s="228"/>
      <c r="GF8" s="228"/>
      <c r="GG8" s="228"/>
      <c r="GH8" s="228"/>
      <c r="GI8" s="228"/>
      <c r="GJ8" s="228"/>
      <c r="GK8" s="228"/>
      <c r="GL8" s="228"/>
      <c r="GM8" s="228"/>
      <c r="GN8" s="228"/>
      <c r="GO8" s="228"/>
      <c r="GP8" s="228"/>
      <c r="GQ8" s="228"/>
      <c r="GR8" s="228"/>
      <c r="GS8" s="228"/>
      <c r="GT8" s="228"/>
      <c r="GU8" s="228"/>
      <c r="GV8" s="228"/>
      <c r="GW8" s="228"/>
      <c r="GX8" s="228"/>
      <c r="GY8" s="228"/>
      <c r="GZ8" s="228"/>
      <c r="HA8" s="228"/>
      <c r="HB8" s="228"/>
      <c r="HC8" s="228"/>
      <c r="HD8" s="228"/>
      <c r="HE8" s="228"/>
      <c r="HF8" s="228"/>
      <c r="HG8" s="228"/>
      <c r="HH8" s="228"/>
      <c r="HI8" s="228"/>
      <c r="HJ8" s="228"/>
      <c r="HK8" s="228"/>
      <c r="HL8" s="228"/>
      <c r="HM8" s="228"/>
      <c r="HN8" s="228"/>
      <c r="HO8" s="228"/>
      <c r="HP8" s="228"/>
      <c r="HQ8" s="228"/>
      <c r="HR8" s="228"/>
      <c r="HS8" s="228"/>
      <c r="HT8" s="228"/>
      <c r="HU8" s="228"/>
      <c r="HV8" s="228"/>
      <c r="HW8" s="228"/>
      <c r="HX8" s="228"/>
      <c r="HY8" s="228"/>
      <c r="HZ8" s="228"/>
      <c r="IA8" s="228"/>
      <c r="IB8" s="228"/>
      <c r="IC8" s="228"/>
      <c r="ID8" s="228"/>
      <c r="IE8" s="228"/>
      <c r="IF8" s="228"/>
      <c r="IG8" s="228"/>
      <c r="IH8" s="228"/>
      <c r="II8" s="228"/>
      <c r="IJ8" s="228"/>
      <c r="IK8" s="228"/>
      <c r="IL8" s="228"/>
      <c r="IM8" s="228"/>
      <c r="IN8" s="228"/>
      <c r="IO8" s="228"/>
      <c r="IP8" s="228"/>
      <c r="IQ8" s="228"/>
      <c r="IR8" s="228"/>
      <c r="IS8" s="228"/>
      <c r="IT8" s="228"/>
      <c r="IU8" s="228"/>
      <c r="IV8" s="228"/>
      <c r="IW8" s="228"/>
      <c r="IX8" s="228"/>
      <c r="IY8" s="228"/>
      <c r="IZ8" s="228"/>
      <c r="JA8" s="228"/>
      <c r="JB8" s="228"/>
      <c r="JC8" s="228"/>
      <c r="JD8" s="228"/>
      <c r="JE8" s="228"/>
      <c r="JF8" s="228"/>
      <c r="JG8" s="228"/>
      <c r="JH8" s="228"/>
      <c r="JI8" s="228"/>
      <c r="JJ8" s="228"/>
      <c r="JK8" s="228"/>
      <c r="JL8" s="228"/>
      <c r="JM8" s="228"/>
      <c r="JN8" s="228"/>
      <c r="JO8" s="228"/>
      <c r="JP8" s="228"/>
      <c r="JQ8" s="228"/>
      <c r="JR8" s="228"/>
      <c r="JS8" s="228"/>
      <c r="JT8" s="228"/>
      <c r="JU8" s="228"/>
      <c r="JV8" s="228"/>
      <c r="JW8" s="228"/>
      <c r="JX8" s="228"/>
      <c r="JY8" s="228"/>
      <c r="JZ8" s="228"/>
      <c r="KA8" s="228"/>
      <c r="KB8" s="228"/>
      <c r="KC8" s="228"/>
      <c r="KD8" s="228"/>
      <c r="KE8" s="228"/>
      <c r="KF8" s="228"/>
      <c r="KG8" s="228"/>
      <c r="KH8" s="228"/>
      <c r="KI8" s="228"/>
      <c r="KJ8" s="228"/>
      <c r="KK8" s="228"/>
      <c r="KL8" s="228"/>
      <c r="KM8" s="228"/>
      <c r="KN8" s="228"/>
      <c r="KO8" s="228"/>
      <c r="KP8" s="228"/>
      <c r="KQ8" s="228"/>
      <c r="KR8" s="228"/>
      <c r="KS8" s="228"/>
      <c r="KT8" s="228"/>
      <c r="KU8" s="228"/>
      <c r="KV8" s="228"/>
      <c r="KW8" s="228"/>
      <c r="KX8" s="228"/>
      <c r="KY8" s="228"/>
      <c r="KZ8" s="228"/>
      <c r="LA8" s="228"/>
      <c r="LB8" s="228"/>
      <c r="LC8" s="228"/>
      <c r="LD8" s="228"/>
      <c r="LE8" s="228"/>
      <c r="LF8" s="228"/>
      <c r="LG8" s="228"/>
      <c r="LH8" s="228"/>
      <c r="LI8" s="228"/>
      <c r="LJ8" s="228"/>
      <c r="LK8" s="228"/>
      <c r="LL8" s="228"/>
      <c r="LM8" s="228"/>
      <c r="LN8" s="228"/>
      <c r="LO8" s="228"/>
      <c r="LP8" s="228"/>
      <c r="LQ8" s="228"/>
      <c r="LR8" s="228"/>
      <c r="LS8" s="228"/>
      <c r="LT8" s="228"/>
      <c r="LU8" s="228"/>
      <c r="LV8" s="228"/>
      <c r="LW8" s="228"/>
      <c r="LX8" s="228"/>
      <c r="LY8" s="228"/>
      <c r="LZ8" s="228"/>
      <c r="MA8" s="228"/>
      <c r="MB8" s="228"/>
      <c r="MC8" s="228"/>
      <c r="MD8" s="228"/>
      <c r="ME8" s="228"/>
      <c r="MF8" s="228"/>
      <c r="MG8" s="228"/>
      <c r="MH8" s="228"/>
      <c r="MI8" s="228"/>
      <c r="MJ8" s="228"/>
      <c r="MK8" s="228"/>
      <c r="ML8" s="228"/>
      <c r="MM8" s="228"/>
      <c r="MN8" s="228"/>
      <c r="MO8" s="228"/>
      <c r="MP8" s="228"/>
      <c r="MQ8" s="228"/>
      <c r="MR8" s="228"/>
      <c r="MS8" s="228"/>
      <c r="MT8" s="228"/>
      <c r="MU8" s="228"/>
      <c r="MV8" s="228"/>
      <c r="MW8" s="228"/>
      <c r="MX8" s="228"/>
      <c r="MY8" s="228"/>
      <c r="MZ8" s="228"/>
      <c r="NA8" s="228"/>
      <c r="NB8" s="228"/>
      <c r="NC8" s="228"/>
      <c r="ND8" s="228"/>
      <c r="NE8" s="228"/>
      <c r="NF8" s="228"/>
      <c r="NG8" s="228"/>
      <c r="NH8" s="228"/>
      <c r="NI8" s="228"/>
      <c r="NJ8" s="228"/>
      <c r="NK8" s="228"/>
      <c r="NL8" s="228"/>
      <c r="NM8" s="228"/>
      <c r="NN8" s="228"/>
      <c r="NO8" s="228"/>
      <c r="NP8" s="228"/>
      <c r="NQ8" s="228"/>
      <c r="NR8" s="228"/>
      <c r="NS8" s="228"/>
      <c r="NT8" s="228"/>
      <c r="NU8" s="228"/>
      <c r="NV8" s="228"/>
      <c r="NW8" s="228"/>
      <c r="NX8" s="228"/>
      <c r="NY8" s="228"/>
      <c r="NZ8" s="228"/>
      <c r="OA8" s="228"/>
      <c r="OB8" s="228"/>
      <c r="OC8" s="228"/>
      <c r="OD8" s="228"/>
      <c r="OE8" s="228"/>
      <c r="OF8" s="228"/>
      <c r="OG8" s="228"/>
      <c r="OH8" s="228"/>
      <c r="OI8" s="228"/>
      <c r="OJ8" s="228"/>
      <c r="OK8" s="228"/>
      <c r="OL8" s="228"/>
      <c r="OM8" s="228"/>
      <c r="ON8" s="228"/>
      <c r="OO8" s="228"/>
      <c r="OP8" s="228"/>
      <c r="OQ8" s="228"/>
      <c r="OR8" s="228"/>
      <c r="OS8" s="228"/>
      <c r="OT8" s="228"/>
      <c r="OU8" s="228"/>
      <c r="OV8" s="228"/>
      <c r="OW8" s="228"/>
      <c r="OX8" s="228"/>
      <c r="OY8" s="228"/>
      <c r="OZ8" s="228"/>
      <c r="PA8" s="228"/>
      <c r="PB8" s="228"/>
      <c r="PC8" s="228"/>
      <c r="PD8" s="228"/>
      <c r="PE8" s="228"/>
      <c r="PF8" s="228"/>
      <c r="PG8" s="228"/>
      <c r="PH8" s="228"/>
      <c r="PI8" s="228"/>
      <c r="PJ8" s="228"/>
      <c r="PK8" s="228"/>
      <c r="PL8" s="228"/>
      <c r="PM8" s="228"/>
      <c r="PN8" s="228"/>
      <c r="PO8" s="228"/>
      <c r="PP8" s="228"/>
      <c r="PQ8" s="228"/>
      <c r="PR8" s="228"/>
      <c r="PS8" s="228"/>
      <c r="PT8" s="228"/>
      <c r="PU8" s="228"/>
      <c r="PV8" s="228"/>
      <c r="PW8" s="228"/>
      <c r="PX8" s="228"/>
      <c r="PY8" s="228"/>
      <c r="PZ8" s="228"/>
      <c r="QA8" s="228"/>
      <c r="QB8" s="228"/>
      <c r="QC8" s="228"/>
      <c r="QD8" s="228"/>
      <c r="QE8" s="228"/>
      <c r="QF8" s="228"/>
      <c r="QG8" s="228"/>
      <c r="QH8" s="228"/>
      <c r="QI8" s="228"/>
      <c r="QJ8" s="228"/>
      <c r="QK8" s="228"/>
      <c r="QL8" s="228"/>
      <c r="QM8" s="228"/>
      <c r="QN8" s="228"/>
      <c r="QO8" s="228"/>
      <c r="QP8" s="228"/>
      <c r="QQ8" s="228"/>
      <c r="QR8" s="228"/>
      <c r="QS8" s="228"/>
      <c r="QT8" s="228"/>
      <c r="QU8" s="228"/>
      <c r="QV8" s="228"/>
      <c r="QW8" s="228"/>
      <c r="QX8" s="228"/>
      <c r="QY8" s="228"/>
      <c r="QZ8" s="228"/>
      <c r="RA8" s="228"/>
      <c r="RB8" s="228"/>
      <c r="RC8" s="228"/>
      <c r="RD8" s="228"/>
      <c r="RE8" s="228"/>
      <c r="RF8" s="228"/>
      <c r="RG8" s="228"/>
      <c r="RH8" s="228"/>
      <c r="RI8" s="228"/>
      <c r="RJ8" s="228"/>
      <c r="RK8" s="228"/>
      <c r="RL8" s="228"/>
      <c r="RM8" s="228"/>
      <c r="RN8" s="228"/>
      <c r="RO8" s="228"/>
      <c r="RP8" s="228"/>
      <c r="RQ8" s="228"/>
      <c r="RR8" s="228"/>
      <c r="RS8" s="228"/>
      <c r="RT8" s="228"/>
      <c r="RU8" s="228"/>
      <c r="RV8" s="228"/>
      <c r="RW8" s="228"/>
      <c r="RX8" s="228"/>
      <c r="RY8" s="228"/>
      <c r="RZ8" s="228"/>
      <c r="SA8" s="228"/>
      <c r="SB8" s="228"/>
      <c r="SC8" s="228"/>
      <c r="SD8" s="228"/>
      <c r="SE8" s="228"/>
      <c r="SF8" s="228"/>
      <c r="SG8" s="228"/>
      <c r="SH8" s="228"/>
      <c r="SI8" s="228"/>
      <c r="SJ8" s="228"/>
      <c r="SK8" s="228"/>
      <c r="SL8" s="228"/>
      <c r="SM8" s="228"/>
      <c r="SN8" s="228"/>
      <c r="SO8" s="228"/>
      <c r="SP8" s="228"/>
      <c r="SQ8" s="228"/>
      <c r="SR8" s="228"/>
      <c r="SS8" s="228"/>
      <c r="ST8" s="228"/>
      <c r="SU8" s="228"/>
      <c r="SV8" s="228"/>
      <c r="SW8" s="228"/>
      <c r="SX8" s="228"/>
      <c r="SY8" s="228"/>
      <c r="SZ8" s="228"/>
      <c r="TA8" s="228"/>
      <c r="TB8" s="228"/>
      <c r="TC8" s="228"/>
      <c r="TD8" s="228"/>
      <c r="TE8" s="228"/>
      <c r="TF8" s="228"/>
      <c r="TG8" s="228"/>
      <c r="TH8" s="228"/>
      <c r="TI8" s="228"/>
      <c r="TJ8" s="228"/>
      <c r="TK8" s="228"/>
      <c r="TL8" s="228"/>
      <c r="TM8" s="228"/>
      <c r="TN8" s="228"/>
      <c r="TO8" s="228"/>
      <c r="TP8" s="228"/>
      <c r="TQ8" s="228"/>
      <c r="TR8" s="228"/>
      <c r="TS8" s="228"/>
      <c r="TT8" s="228"/>
      <c r="TU8" s="228"/>
      <c r="TV8" s="228"/>
      <c r="TW8" s="228"/>
      <c r="TX8" s="228"/>
      <c r="TY8" s="228"/>
      <c r="TZ8" s="228"/>
      <c r="UA8" s="228"/>
      <c r="UB8" s="228"/>
      <c r="UC8" s="228"/>
      <c r="UD8" s="228"/>
      <c r="UE8" s="228"/>
      <c r="UF8" s="228"/>
      <c r="UG8" s="228"/>
      <c r="UH8" s="228"/>
      <c r="UI8" s="228"/>
      <c r="UJ8" s="228"/>
      <c r="UK8" s="228"/>
      <c r="UL8" s="228"/>
      <c r="UM8" s="228"/>
      <c r="UN8" s="228"/>
      <c r="UO8" s="228"/>
      <c r="UP8" s="228"/>
      <c r="UQ8" s="228"/>
      <c r="UR8" s="228"/>
      <c r="US8" s="228"/>
      <c r="UT8" s="228"/>
      <c r="UU8" s="228"/>
      <c r="UV8" s="228"/>
      <c r="UW8" s="228"/>
      <c r="UX8" s="228"/>
      <c r="UY8" s="228"/>
      <c r="UZ8" s="228"/>
      <c r="VA8" s="228"/>
      <c r="VB8" s="228"/>
      <c r="VC8" s="228"/>
      <c r="VD8" s="228"/>
      <c r="VE8" s="228"/>
      <c r="VF8" s="228"/>
      <c r="VG8" s="228"/>
      <c r="VH8" s="228"/>
      <c r="VI8" s="228"/>
      <c r="VJ8" s="228"/>
      <c r="VK8" s="228"/>
      <c r="VL8" s="228"/>
      <c r="VM8" s="228"/>
      <c r="VN8" s="228"/>
      <c r="VO8" s="228"/>
      <c r="VP8" s="228"/>
      <c r="VQ8" s="228"/>
      <c r="VR8" s="228"/>
      <c r="VS8" s="228"/>
      <c r="VT8" s="228"/>
      <c r="VU8" s="228"/>
      <c r="VV8" s="228"/>
      <c r="VW8" s="228"/>
      <c r="VX8" s="228"/>
      <c r="VY8" s="228"/>
      <c r="VZ8" s="228"/>
      <c r="WA8" s="228"/>
      <c r="WB8" s="228"/>
      <c r="WC8" s="228"/>
      <c r="WD8" s="228"/>
      <c r="WE8" s="228"/>
      <c r="WF8" s="228"/>
      <c r="WG8" s="228"/>
      <c r="WH8" s="228"/>
      <c r="WI8" s="228"/>
      <c r="WJ8" s="228"/>
      <c r="WK8" s="228"/>
      <c r="WL8" s="228"/>
      <c r="WM8" s="228"/>
      <c r="WN8" s="228"/>
      <c r="WO8" s="228"/>
      <c r="WP8" s="228"/>
      <c r="WQ8" s="228"/>
      <c r="WR8" s="228"/>
      <c r="WS8" s="228"/>
      <c r="WT8" s="228"/>
      <c r="WU8" s="228"/>
      <c r="WV8" s="228"/>
      <c r="WW8" s="228"/>
      <c r="WX8" s="228"/>
      <c r="WY8" s="228"/>
      <c r="WZ8" s="228"/>
      <c r="XA8" s="228"/>
      <c r="XB8" s="228"/>
      <c r="XC8" s="228"/>
      <c r="XD8" s="228"/>
      <c r="XE8" s="228"/>
      <c r="XF8" s="228"/>
      <c r="XG8" s="228"/>
      <c r="XH8" s="228"/>
      <c r="XI8" s="228"/>
      <c r="XJ8" s="228"/>
      <c r="XK8" s="228"/>
      <c r="XL8" s="228"/>
      <c r="XM8" s="228"/>
      <c r="XN8" s="228"/>
      <c r="XO8" s="228"/>
      <c r="XP8" s="228"/>
      <c r="XQ8" s="228"/>
      <c r="XR8" s="228"/>
      <c r="XS8" s="228"/>
      <c r="XT8" s="228"/>
      <c r="XU8" s="228"/>
      <c r="XV8" s="228"/>
      <c r="XW8" s="228"/>
      <c r="XX8" s="228"/>
      <c r="XY8" s="228"/>
      <c r="XZ8" s="228"/>
      <c r="YA8" s="228"/>
      <c r="YB8" s="228"/>
      <c r="YC8" s="228"/>
      <c r="YD8" s="228"/>
      <c r="YE8" s="228"/>
      <c r="YF8" s="228"/>
      <c r="YG8" s="228"/>
      <c r="YH8" s="228"/>
      <c r="YI8" s="228"/>
      <c r="YJ8" s="228"/>
      <c r="YK8" s="228"/>
      <c r="YL8" s="228"/>
      <c r="YM8" s="228"/>
      <c r="YN8" s="228"/>
      <c r="YO8" s="228"/>
      <c r="YP8" s="228"/>
      <c r="YQ8" s="228"/>
      <c r="YR8" s="228"/>
      <c r="YS8" s="228"/>
      <c r="YT8" s="228"/>
      <c r="YU8" s="228"/>
      <c r="YV8" s="228"/>
      <c r="YW8" s="228"/>
      <c r="YX8" s="228"/>
      <c r="YY8" s="228"/>
      <c r="YZ8" s="228"/>
      <c r="ZA8" s="228"/>
      <c r="ZB8" s="228"/>
      <c r="ZC8" s="228"/>
      <c r="ZD8" s="228"/>
      <c r="ZE8" s="228"/>
      <c r="ZF8" s="228"/>
      <c r="ZG8" s="228"/>
      <c r="ZH8" s="228"/>
      <c r="ZI8" s="228"/>
      <c r="ZJ8" s="228"/>
      <c r="ZK8" s="228"/>
      <c r="ZL8" s="228"/>
      <c r="ZM8" s="228"/>
      <c r="ZN8" s="228"/>
      <c r="ZO8" s="228"/>
      <c r="ZP8" s="228"/>
      <c r="ZQ8" s="228"/>
      <c r="ZR8" s="228"/>
      <c r="ZS8" s="228"/>
      <c r="ZT8" s="228"/>
      <c r="ZU8" s="228"/>
      <c r="ZV8" s="228"/>
      <c r="ZW8" s="228"/>
      <c r="ZX8" s="228"/>
      <c r="ZY8" s="228"/>
      <c r="ZZ8" s="228"/>
      <c r="AAA8" s="228"/>
      <c r="AAB8" s="228"/>
      <c r="AAC8" s="228"/>
      <c r="AAD8" s="228"/>
      <c r="AAE8" s="228"/>
      <c r="AAF8" s="228"/>
      <c r="AAG8" s="228"/>
      <c r="AAH8" s="228"/>
      <c r="AAI8" s="228"/>
      <c r="AAJ8" s="228"/>
      <c r="AAK8" s="228"/>
      <c r="AAL8" s="228"/>
      <c r="AAM8" s="228"/>
      <c r="AAN8" s="228"/>
      <c r="AAO8" s="228"/>
      <c r="AAP8" s="228"/>
      <c r="AAQ8" s="228"/>
      <c r="AAR8" s="228"/>
      <c r="AAS8" s="228"/>
      <c r="AAT8" s="228"/>
      <c r="AAU8" s="228"/>
      <c r="AAV8" s="228"/>
      <c r="AAW8" s="228"/>
      <c r="AAX8" s="228"/>
      <c r="AAY8" s="228"/>
      <c r="AAZ8" s="228"/>
      <c r="ABA8" s="228"/>
      <c r="ABB8" s="228"/>
      <c r="ABC8" s="228"/>
      <c r="ABD8" s="228"/>
      <c r="ABE8" s="228"/>
      <c r="ABF8" s="228"/>
      <c r="ABG8" s="228"/>
      <c r="ABH8" s="228"/>
      <c r="ABI8" s="228"/>
      <c r="ABJ8" s="228"/>
      <c r="ABK8" s="228"/>
      <c r="ABL8" s="228"/>
      <c r="ABM8" s="228"/>
      <c r="ABN8" s="228"/>
      <c r="ABO8" s="228"/>
      <c r="ABP8" s="228"/>
      <c r="ABQ8" s="228"/>
      <c r="ABR8" s="228"/>
      <c r="ABS8" s="228"/>
      <c r="ABT8" s="228"/>
      <c r="ABU8" s="228"/>
      <c r="ABV8" s="228"/>
      <c r="ABW8" s="228"/>
      <c r="ABX8" s="228"/>
      <c r="ABY8" s="228"/>
      <c r="ABZ8" s="228"/>
      <c r="ACA8" s="228"/>
      <c r="ACB8" s="228"/>
      <c r="ACC8" s="228"/>
      <c r="ACD8" s="228"/>
      <c r="ACE8" s="228"/>
      <c r="ACF8" s="228"/>
      <c r="ACG8" s="228"/>
      <c r="ACH8" s="228"/>
      <c r="ACI8" s="228"/>
      <c r="ACJ8" s="228"/>
      <c r="ACK8" s="228"/>
      <c r="ACL8" s="228"/>
      <c r="ACM8" s="228"/>
      <c r="ACN8" s="228"/>
      <c r="ACO8" s="228"/>
      <c r="ACP8" s="228"/>
      <c r="ACQ8" s="228"/>
      <c r="ACR8" s="228"/>
      <c r="ACS8" s="228"/>
      <c r="ACT8" s="228"/>
      <c r="ACU8" s="228"/>
      <c r="ACV8" s="228"/>
      <c r="ACW8" s="228"/>
      <c r="ACX8" s="228"/>
      <c r="ACY8" s="228"/>
      <c r="ACZ8" s="228"/>
      <c r="ADA8" s="228"/>
      <c r="ADB8" s="228"/>
      <c r="ADC8" s="228"/>
      <c r="ADD8" s="228"/>
      <c r="ADE8" s="228"/>
      <c r="ADF8" s="228"/>
      <c r="ADG8" s="228"/>
      <c r="ADH8" s="228"/>
      <c r="ADI8" s="228"/>
      <c r="ADJ8" s="228"/>
      <c r="ADK8" s="228"/>
      <c r="ADL8" s="228"/>
      <c r="ADM8" s="228"/>
      <c r="ADN8" s="228"/>
      <c r="ADO8" s="228"/>
      <c r="ADP8" s="228"/>
      <c r="ADQ8" s="228"/>
      <c r="ADR8" s="228"/>
      <c r="ADS8" s="228"/>
      <c r="ADT8" s="228"/>
      <c r="ADU8" s="228"/>
      <c r="ADV8" s="228"/>
      <c r="ADW8" s="228"/>
      <c r="ADX8" s="228"/>
      <c r="ADY8" s="228"/>
      <c r="ADZ8" s="228"/>
      <c r="AEA8" s="228"/>
      <c r="AEB8" s="228"/>
      <c r="AEC8" s="228"/>
      <c r="AED8" s="228"/>
      <c r="AEE8" s="228"/>
      <c r="AEF8" s="228"/>
      <c r="AEG8" s="228"/>
      <c r="AEH8" s="228"/>
      <c r="AEI8" s="228"/>
      <c r="AEJ8" s="228"/>
      <c r="AEK8" s="228"/>
      <c r="AEL8" s="228"/>
      <c r="AEM8" s="228"/>
      <c r="AEN8" s="228"/>
      <c r="AEO8" s="228"/>
      <c r="AEP8" s="228"/>
      <c r="AEQ8" s="228"/>
      <c r="AER8" s="228"/>
      <c r="AES8" s="228"/>
      <c r="AET8" s="228"/>
      <c r="AEU8" s="228"/>
      <c r="AEV8" s="228"/>
      <c r="AEW8" s="228"/>
      <c r="AEX8" s="228"/>
      <c r="AEY8" s="228"/>
      <c r="AEZ8" s="228"/>
      <c r="AFA8" s="228"/>
      <c r="AFB8" s="228"/>
      <c r="AFC8" s="228"/>
      <c r="AFD8" s="228"/>
      <c r="AFE8" s="228"/>
      <c r="AFF8" s="228"/>
      <c r="AFG8" s="228"/>
      <c r="AFH8" s="228"/>
      <c r="AFI8" s="228"/>
      <c r="AFJ8" s="228"/>
      <c r="AFK8" s="228"/>
      <c r="AFL8" s="228"/>
      <c r="AFM8" s="228"/>
      <c r="AFN8" s="228"/>
      <c r="AFO8" s="228"/>
      <c r="AFP8" s="228"/>
      <c r="AFQ8" s="228"/>
      <c r="AFR8" s="228"/>
      <c r="AFS8" s="228"/>
      <c r="AFT8" s="228"/>
      <c r="AFU8" s="228"/>
      <c r="AFV8" s="228"/>
      <c r="AFW8" s="228"/>
      <c r="AFX8" s="228"/>
      <c r="AFY8" s="228"/>
      <c r="AFZ8" s="228"/>
      <c r="AGA8" s="228"/>
      <c r="AGB8" s="228"/>
      <c r="AGC8" s="228"/>
      <c r="AGD8" s="228"/>
      <c r="AGE8" s="228"/>
      <c r="AGF8" s="228"/>
      <c r="AGG8" s="228"/>
      <c r="AGH8" s="228"/>
      <c r="AGI8" s="228"/>
      <c r="AGJ8" s="228"/>
      <c r="AGK8" s="228"/>
      <c r="AGL8" s="228"/>
      <c r="AGM8" s="228"/>
      <c r="AGN8" s="228"/>
      <c r="AGO8" s="228"/>
      <c r="AGP8" s="228"/>
      <c r="AGQ8" s="228"/>
      <c r="AGR8" s="228"/>
      <c r="AGS8" s="228"/>
      <c r="AGT8" s="228"/>
      <c r="AGU8" s="228"/>
      <c r="AGV8" s="228"/>
      <c r="AGW8" s="228"/>
      <c r="AGX8" s="228"/>
      <c r="AGY8" s="228"/>
      <c r="AGZ8" s="228"/>
      <c r="AHA8" s="228"/>
      <c r="AHB8" s="228"/>
      <c r="AHC8" s="228"/>
      <c r="AHD8" s="228"/>
      <c r="AHE8" s="228"/>
      <c r="AHF8" s="228"/>
      <c r="AHG8" s="228"/>
      <c r="AHH8" s="228"/>
      <c r="AHI8" s="228"/>
      <c r="AHJ8" s="228"/>
      <c r="AHK8" s="228"/>
      <c r="AHL8" s="228"/>
      <c r="AHM8" s="228"/>
      <c r="AHN8" s="228"/>
      <c r="AHO8" s="228"/>
      <c r="AHP8" s="228"/>
      <c r="AHQ8" s="228"/>
      <c r="AHR8" s="228"/>
      <c r="AHS8" s="228"/>
      <c r="AHT8" s="228"/>
      <c r="AHU8" s="228"/>
      <c r="AHV8" s="228"/>
      <c r="AHW8" s="228"/>
      <c r="AHX8" s="228"/>
      <c r="AHY8" s="228"/>
      <c r="AHZ8" s="228"/>
      <c r="AIA8" s="228"/>
      <c r="AIB8" s="228"/>
      <c r="AIC8" s="228"/>
      <c r="AID8" s="228"/>
      <c r="AIE8" s="228"/>
      <c r="AIF8" s="228"/>
      <c r="AIG8" s="228"/>
      <c r="AIH8" s="228"/>
      <c r="AII8" s="228"/>
      <c r="AIJ8" s="228"/>
      <c r="AIK8" s="228"/>
      <c r="AIL8" s="228"/>
      <c r="AIM8" s="228"/>
      <c r="AIN8" s="228"/>
      <c r="AIO8" s="228"/>
      <c r="AIP8" s="228"/>
      <c r="AIQ8" s="228"/>
      <c r="AIR8" s="228"/>
      <c r="AIS8" s="228"/>
      <c r="AIT8" s="228"/>
      <c r="AIU8" s="228"/>
      <c r="AIV8" s="228"/>
      <c r="AIW8" s="228"/>
      <c r="AIX8" s="228"/>
      <c r="AIY8" s="228"/>
      <c r="AIZ8" s="228"/>
      <c r="AJA8" s="228"/>
      <c r="AJB8" s="228"/>
      <c r="AJC8" s="228"/>
      <c r="AJD8" s="228"/>
      <c r="AJE8" s="228"/>
      <c r="AJF8" s="228"/>
      <c r="AJG8" s="228"/>
      <c r="AJH8" s="228"/>
      <c r="AJI8" s="228"/>
      <c r="AJJ8" s="228"/>
      <c r="AJK8" s="228"/>
      <c r="AJL8" s="228"/>
      <c r="AJM8" s="228"/>
      <c r="AJN8" s="228"/>
      <c r="AJO8" s="228"/>
      <c r="AJP8" s="228"/>
      <c r="AJQ8" s="228"/>
      <c r="AJR8" s="228"/>
      <c r="AJS8" s="228"/>
      <c r="AJT8" s="228"/>
      <c r="AJU8" s="228"/>
      <c r="AJV8" s="228"/>
      <c r="AJW8" s="228"/>
      <c r="AJX8" s="228"/>
      <c r="AJY8" s="228"/>
      <c r="AJZ8" s="228"/>
      <c r="AKA8" s="228"/>
      <c r="AKB8" s="228"/>
      <c r="AKC8" s="228"/>
      <c r="AKD8" s="228"/>
      <c r="AKE8" s="228"/>
      <c r="AKF8" s="228"/>
      <c r="AKG8" s="228"/>
      <c r="AKH8" s="228"/>
      <c r="AKI8" s="228"/>
      <c r="AKJ8" s="228"/>
      <c r="AKK8" s="228"/>
      <c r="AKL8" s="228"/>
      <c r="AKM8" s="228"/>
      <c r="AKN8" s="228"/>
      <c r="AKO8" s="228"/>
      <c r="AKP8" s="228"/>
      <c r="AKQ8" s="228"/>
      <c r="AKR8" s="228"/>
      <c r="AKS8" s="228"/>
      <c r="AKT8" s="228"/>
      <c r="AKU8" s="228"/>
      <c r="AKV8" s="228"/>
      <c r="AKW8" s="228"/>
      <c r="AKX8" s="228"/>
      <c r="AKY8" s="228"/>
      <c r="AKZ8" s="228"/>
      <c r="ALA8" s="228"/>
      <c r="ALB8" s="228"/>
      <c r="ALC8" s="228"/>
      <c r="ALD8" s="228"/>
      <c r="ALE8" s="228"/>
      <c r="ALF8" s="228"/>
      <c r="ALG8" s="228"/>
      <c r="ALH8" s="228"/>
      <c r="ALI8" s="228"/>
      <c r="ALJ8" s="228"/>
      <c r="ALK8" s="228"/>
      <c r="ALL8" s="228"/>
      <c r="ALM8" s="228"/>
      <c r="ALN8" s="228"/>
      <c r="ALO8" s="228"/>
      <c r="ALP8" s="228"/>
      <c r="ALQ8" s="228"/>
      <c r="ALR8" s="228"/>
      <c r="ALS8" s="228"/>
      <c r="ALT8" s="228"/>
      <c r="ALU8" s="228"/>
      <c r="ALV8" s="228"/>
      <c r="ALW8" s="228"/>
      <c r="ALX8" s="228"/>
      <c r="ALY8" s="228"/>
      <c r="ALZ8" s="228"/>
      <c r="AMA8" s="228"/>
      <c r="AMB8" s="228"/>
      <c r="AMC8" s="228"/>
      <c r="AMD8" s="228"/>
      <c r="AME8" s="228"/>
      <c r="AMF8" s="228"/>
      <c r="AMG8" s="228"/>
      <c r="AMH8" s="228"/>
      <c r="AMI8" s="228"/>
      <c r="AMJ8" s="228"/>
      <c r="AMK8" s="228"/>
      <c r="AML8" s="228"/>
      <c r="AMM8" s="228"/>
      <c r="AMN8" s="228"/>
      <c r="AMO8" s="228"/>
      <c r="AMP8" s="228"/>
      <c r="AMQ8" s="228"/>
      <c r="AMR8" s="228"/>
      <c r="AMS8" s="228"/>
      <c r="AMT8" s="228"/>
      <c r="AMU8" s="228"/>
      <c r="AMV8" s="228"/>
      <c r="AMW8" s="228"/>
      <c r="AMX8" s="228"/>
    </row>
    <row r="9" spans="1:1038" s="308" customFormat="1" ht="18" customHeight="1">
      <c r="A9" s="301" t="s">
        <v>1277</v>
      </c>
      <c r="B9" s="302" t="s">
        <v>1278</v>
      </c>
      <c r="C9" s="228"/>
      <c r="D9" s="303" t="s">
        <v>1279</v>
      </c>
      <c r="E9" s="228">
        <v>2</v>
      </c>
      <c r="F9" s="228">
        <v>3</v>
      </c>
      <c r="G9" s="285" t="str">
        <f t="shared" si="1"/>
        <v>2-3</v>
      </c>
      <c r="H9" s="279">
        <v>0</v>
      </c>
      <c r="I9" s="228">
        <v>82</v>
      </c>
      <c r="J9" s="226"/>
      <c r="K9" s="545" t="b">
        <f>IF(I10=1,IF(((VLOOKUP($G9,[1]Depth_Lookup!#REF!,9,FALSE))-(H9/100))=0,"Good",IF(((VLOOKUP($G9,[1]Depth_Lookup!$A$3:$J$550,9,FALSE))-(H9/100))&gt;0,"Too Short","Too Long")))</f>
        <v>0</v>
      </c>
      <c r="L9" s="171">
        <f>(VLOOKUP($G9,Depth_Lookup!$A$3:$J$410,10,FALSE))+(H9/100)</f>
        <v>4.34</v>
      </c>
      <c r="M9" s="171">
        <f>(VLOOKUP($G9,Depth_Lookup!$A$3:$J$410,10,FALSE))+(I9/100)</f>
        <v>5.16</v>
      </c>
      <c r="N9" s="231">
        <v>2</v>
      </c>
      <c r="O9" s="228" t="s">
        <v>1280</v>
      </c>
      <c r="P9" s="228" t="s">
        <v>853</v>
      </c>
      <c r="Q9" s="228" t="s">
        <v>125</v>
      </c>
      <c r="R9" s="304" t="str">
        <f t="shared" si="2"/>
        <v>SerpentinizedHarzburgite</v>
      </c>
      <c r="S9" s="228" t="s">
        <v>700</v>
      </c>
      <c r="T9" s="228" t="s">
        <v>700</v>
      </c>
      <c r="U9" s="228"/>
      <c r="V9" s="228"/>
      <c r="W9" s="228" t="s">
        <v>102</v>
      </c>
      <c r="X9" s="305">
        <f>VLOOKUP(W9,definitions_list_lookup!$A$13:$B$19,2,0)</f>
        <v>5</v>
      </c>
      <c r="Y9" s="228" t="s">
        <v>90</v>
      </c>
      <c r="Z9" s="228" t="s">
        <v>91</v>
      </c>
      <c r="AA9" s="228"/>
      <c r="AB9" s="228"/>
      <c r="AC9" s="228"/>
      <c r="AD9" s="228"/>
      <c r="AE9" s="234"/>
      <c r="AF9" s="304" t="e">
        <f>VLOOKUP(AE9,definitions_list_mag!$V$12:$W$15,2,0)</f>
        <v>#N/A</v>
      </c>
      <c r="AG9" s="241"/>
      <c r="AH9" s="228"/>
      <c r="AI9" s="244">
        <f>100-(AU9+AO9+BA9+BM9)</f>
        <v>64</v>
      </c>
      <c r="AJ9" s="228"/>
      <c r="AK9" s="228"/>
      <c r="AL9" s="228"/>
      <c r="AM9" s="228"/>
      <c r="AN9" s="228"/>
      <c r="AO9" s="244"/>
      <c r="AP9" s="228"/>
      <c r="AQ9" s="228"/>
      <c r="AR9" s="228"/>
      <c r="AS9" s="228"/>
      <c r="AT9" s="228"/>
      <c r="AU9" s="244"/>
      <c r="AV9" s="228"/>
      <c r="AW9" s="228"/>
      <c r="AX9" s="228"/>
      <c r="AY9" s="228"/>
      <c r="AZ9" s="228"/>
      <c r="BA9" s="244">
        <v>35</v>
      </c>
      <c r="BB9" s="228">
        <v>6</v>
      </c>
      <c r="BC9" s="228">
        <v>4</v>
      </c>
      <c r="BD9" s="228" t="s">
        <v>110</v>
      </c>
      <c r="BE9" s="228" t="s">
        <v>103</v>
      </c>
      <c r="BF9" s="228"/>
      <c r="BG9" s="244"/>
      <c r="BH9" s="228"/>
      <c r="BI9" s="228"/>
      <c r="BJ9" s="228"/>
      <c r="BK9" s="228"/>
      <c r="BL9" s="228"/>
      <c r="BM9" s="244">
        <v>1</v>
      </c>
      <c r="BN9" s="228"/>
      <c r="BO9" s="228"/>
      <c r="BP9" s="228"/>
      <c r="BQ9" s="228"/>
      <c r="BR9" s="228"/>
      <c r="BS9" s="228"/>
      <c r="BT9" s="228"/>
      <c r="BU9" s="228"/>
      <c r="BV9" s="228"/>
      <c r="BW9" s="228"/>
      <c r="BX9" s="228"/>
      <c r="BY9" s="244"/>
      <c r="BZ9" s="228"/>
      <c r="CA9" s="228"/>
      <c r="CB9" s="228"/>
      <c r="CC9" s="228"/>
      <c r="CD9" s="228"/>
      <c r="CE9" s="228"/>
      <c r="CF9" s="228"/>
      <c r="CG9" s="245"/>
      <c r="CH9" s="246" t="s">
        <v>1327</v>
      </c>
      <c r="CI9" s="246">
        <v>100</v>
      </c>
      <c r="CJ9" s="246" t="s">
        <v>514</v>
      </c>
      <c r="CK9" s="247"/>
      <c r="CL9" s="248"/>
      <c r="CM9" s="248"/>
      <c r="CN9" s="248"/>
      <c r="CO9" s="248"/>
      <c r="CP9" s="248"/>
      <c r="CQ9" s="248"/>
      <c r="CR9" s="248"/>
      <c r="CS9" s="248"/>
      <c r="CT9" s="248"/>
      <c r="CU9" s="248"/>
      <c r="CV9" s="248"/>
      <c r="CW9" s="248"/>
      <c r="CX9" s="248"/>
      <c r="CY9" s="248"/>
      <c r="CZ9" s="248"/>
      <c r="DA9" s="248"/>
      <c r="DB9" s="248">
        <v>65</v>
      </c>
      <c r="DC9" s="249">
        <v>35</v>
      </c>
      <c r="DD9" s="248"/>
      <c r="DE9" s="248"/>
      <c r="DF9" s="248"/>
      <c r="DG9" s="248"/>
      <c r="DH9" s="248"/>
      <c r="DI9" s="248"/>
      <c r="DJ9" s="248"/>
      <c r="DK9" s="306">
        <f t="shared" si="3"/>
        <v>100</v>
      </c>
      <c r="DL9" s="245"/>
      <c r="DM9" s="248"/>
      <c r="DN9" s="248"/>
      <c r="DO9" s="307"/>
      <c r="DQ9" s="245"/>
      <c r="DR9" s="307"/>
      <c r="DS9" s="245"/>
      <c r="DT9" s="262" t="s">
        <v>1372</v>
      </c>
      <c r="DU9" s="249"/>
      <c r="DV9" s="249"/>
      <c r="DW9" s="310">
        <f t="shared" si="0"/>
        <v>100</v>
      </c>
      <c r="DX9" s="311" t="e">
        <f>VLOOKUP(P9,definitions_list_lookup!$K$30:$L$54,2,0)</f>
        <v>#N/A</v>
      </c>
      <c r="DY9" s="268" t="s">
        <v>1401</v>
      </c>
      <c r="DZ9" s="268" t="s">
        <v>1402</v>
      </c>
      <c r="EA9" s="268"/>
      <c r="EB9" s="249"/>
      <c r="EC9" s="312"/>
      <c r="ED9" s="229" t="s">
        <v>2517</v>
      </c>
      <c r="EE9" s="313"/>
      <c r="EF9" s="314"/>
      <c r="EG9" s="313"/>
      <c r="EH9" s="315"/>
      <c r="EI9" s="316" t="e">
        <f>VLOOKUP(EH9,definitions_list_mag!$Y$12:$Z$15,2,FALSE)</f>
        <v>#N/A</v>
      </c>
      <c r="EJ9" s="317"/>
      <c r="EK9" s="318" t="e">
        <f>VLOOKUP(EJ9,definitions_list_mag!$AT$3:$AU$5,2,FALSE)</f>
        <v>#N/A</v>
      </c>
      <c r="EL9" s="313"/>
      <c r="EM9" s="315"/>
      <c r="EN9" s="315"/>
      <c r="EO9" s="319"/>
      <c r="EP9" s="319"/>
      <c r="EQ9" s="319"/>
      <c r="ER9" s="319"/>
      <c r="ES9" s="319"/>
      <c r="ET9" s="319"/>
      <c r="EU9" s="319"/>
      <c r="EV9" s="320"/>
      <c r="EW9" s="320"/>
      <c r="EX9" s="320"/>
      <c r="EY9" s="320"/>
      <c r="EZ9" s="192" t="e">
        <f t="shared" si="4"/>
        <v>#DIV/0!</v>
      </c>
      <c r="FA9" s="192" t="e">
        <f t="shared" si="5"/>
        <v>#DIV/0!</v>
      </c>
      <c r="FB9" s="192" t="e">
        <f t="shared" si="6"/>
        <v>#DIV/0!</v>
      </c>
      <c r="FC9" s="192" t="e">
        <f t="shared" si="7"/>
        <v>#DIV/0!</v>
      </c>
      <c r="FD9" s="192" t="e">
        <f t="shared" si="8"/>
        <v>#DIV/0!</v>
      </c>
      <c r="FE9" s="193" t="e">
        <f t="shared" si="9"/>
        <v>#DIV/0!</v>
      </c>
      <c r="FF9" s="194" t="e">
        <f t="shared" si="10"/>
        <v>#DIV/0!</v>
      </c>
      <c r="FG9" s="317"/>
      <c r="FH9" s="315"/>
      <c r="FI9" s="778">
        <f t="shared" si="11"/>
        <v>0</v>
      </c>
      <c r="FJ9" s="779" t="e">
        <f t="shared" si="12"/>
        <v>#DIV/0!</v>
      </c>
      <c r="FK9" s="779" t="e">
        <f t="shared" si="13"/>
        <v>#DIV/0!</v>
      </c>
      <c r="FL9" s="780" t="e">
        <f t="shared" si="14"/>
        <v>#DIV/0!</v>
      </c>
      <c r="FM9" s="169" t="e">
        <f t="shared" si="15"/>
        <v>#DIV/0!</v>
      </c>
      <c r="FN9" s="783" t="e">
        <f t="shared" si="16"/>
        <v>#DIV/0!</v>
      </c>
      <c r="FO9" s="228"/>
      <c r="FP9" s="228"/>
      <c r="FQ9" s="228"/>
      <c r="FR9" s="228"/>
      <c r="FS9" s="228"/>
      <c r="FT9" s="228"/>
      <c r="FU9" s="228"/>
      <c r="FV9" s="228"/>
      <c r="FW9" s="228"/>
      <c r="FX9" s="228"/>
      <c r="FY9" s="228"/>
      <c r="FZ9" s="228"/>
      <c r="GA9" s="228"/>
      <c r="GB9" s="228"/>
      <c r="GC9" s="228"/>
      <c r="GD9" s="228"/>
      <c r="GE9" s="228"/>
      <c r="GF9" s="228"/>
      <c r="GG9" s="228"/>
      <c r="GH9" s="228"/>
      <c r="GI9" s="228"/>
      <c r="GJ9" s="228"/>
      <c r="GK9" s="228"/>
      <c r="GL9" s="228"/>
      <c r="GM9" s="228"/>
      <c r="GN9" s="228"/>
      <c r="GO9" s="228"/>
      <c r="GP9" s="228"/>
      <c r="GQ9" s="228"/>
      <c r="GR9" s="228"/>
      <c r="GS9" s="228"/>
      <c r="GT9" s="228"/>
      <c r="GU9" s="228"/>
      <c r="GV9" s="228"/>
      <c r="GW9" s="228"/>
      <c r="GX9" s="228"/>
      <c r="GY9" s="228"/>
      <c r="GZ9" s="228"/>
      <c r="HA9" s="228"/>
      <c r="HB9" s="228"/>
      <c r="HC9" s="228"/>
      <c r="HD9" s="228"/>
      <c r="HE9" s="228"/>
      <c r="HF9" s="228"/>
      <c r="HG9" s="228"/>
      <c r="HH9" s="228"/>
      <c r="HI9" s="228"/>
      <c r="HJ9" s="228"/>
      <c r="HK9" s="228"/>
      <c r="HL9" s="228"/>
      <c r="HM9" s="228"/>
      <c r="HN9" s="228"/>
      <c r="HO9" s="228"/>
      <c r="HP9" s="228"/>
      <c r="HQ9" s="228"/>
      <c r="HR9" s="228"/>
      <c r="HS9" s="228"/>
      <c r="HT9" s="228"/>
      <c r="HU9" s="228"/>
      <c r="HV9" s="228"/>
      <c r="HW9" s="228"/>
      <c r="HX9" s="228"/>
      <c r="HY9" s="228"/>
      <c r="HZ9" s="228"/>
      <c r="IA9" s="228"/>
      <c r="IB9" s="228"/>
      <c r="IC9" s="228"/>
      <c r="ID9" s="228"/>
      <c r="IE9" s="228"/>
      <c r="IF9" s="228"/>
      <c r="IG9" s="228"/>
      <c r="IH9" s="228"/>
      <c r="II9" s="228"/>
      <c r="IJ9" s="228"/>
      <c r="IK9" s="228"/>
      <c r="IL9" s="228"/>
      <c r="IM9" s="228"/>
      <c r="IN9" s="228"/>
      <c r="IO9" s="228"/>
      <c r="IP9" s="228"/>
      <c r="IQ9" s="228"/>
      <c r="IR9" s="228"/>
      <c r="IS9" s="228"/>
      <c r="IT9" s="228"/>
      <c r="IU9" s="228"/>
      <c r="IV9" s="228"/>
      <c r="IW9" s="228"/>
      <c r="IX9" s="228"/>
      <c r="IY9" s="228"/>
      <c r="IZ9" s="228"/>
      <c r="JA9" s="228"/>
      <c r="JB9" s="228"/>
      <c r="JC9" s="228"/>
      <c r="JD9" s="228"/>
      <c r="JE9" s="228"/>
      <c r="JF9" s="228"/>
      <c r="JG9" s="228"/>
      <c r="JH9" s="228"/>
      <c r="JI9" s="228"/>
      <c r="JJ9" s="228"/>
      <c r="JK9" s="228"/>
      <c r="JL9" s="228"/>
      <c r="JM9" s="228"/>
      <c r="JN9" s="228"/>
      <c r="JO9" s="228"/>
      <c r="JP9" s="228"/>
      <c r="JQ9" s="228"/>
      <c r="JR9" s="228"/>
      <c r="JS9" s="228"/>
      <c r="JT9" s="228"/>
      <c r="JU9" s="228"/>
      <c r="JV9" s="228"/>
      <c r="JW9" s="228"/>
      <c r="JX9" s="228"/>
      <c r="JY9" s="228"/>
      <c r="JZ9" s="228"/>
      <c r="KA9" s="228"/>
      <c r="KB9" s="228"/>
      <c r="KC9" s="228"/>
      <c r="KD9" s="228"/>
      <c r="KE9" s="228"/>
      <c r="KF9" s="228"/>
      <c r="KG9" s="228"/>
      <c r="KH9" s="228"/>
      <c r="KI9" s="228"/>
      <c r="KJ9" s="228"/>
      <c r="KK9" s="228"/>
      <c r="KL9" s="228"/>
      <c r="KM9" s="228"/>
      <c r="KN9" s="228"/>
      <c r="KO9" s="228"/>
      <c r="KP9" s="228"/>
      <c r="KQ9" s="228"/>
      <c r="KR9" s="228"/>
      <c r="KS9" s="228"/>
      <c r="KT9" s="228"/>
      <c r="KU9" s="228"/>
      <c r="KV9" s="228"/>
      <c r="KW9" s="228"/>
      <c r="KX9" s="228"/>
      <c r="KY9" s="228"/>
      <c r="KZ9" s="228"/>
      <c r="LA9" s="228"/>
      <c r="LB9" s="228"/>
      <c r="LC9" s="228"/>
      <c r="LD9" s="228"/>
      <c r="LE9" s="228"/>
      <c r="LF9" s="228"/>
      <c r="LG9" s="228"/>
      <c r="LH9" s="228"/>
      <c r="LI9" s="228"/>
      <c r="LJ9" s="228"/>
      <c r="LK9" s="228"/>
      <c r="LL9" s="228"/>
      <c r="LM9" s="228"/>
      <c r="LN9" s="228"/>
      <c r="LO9" s="228"/>
      <c r="LP9" s="228"/>
      <c r="LQ9" s="228"/>
      <c r="LR9" s="228"/>
      <c r="LS9" s="228"/>
      <c r="LT9" s="228"/>
      <c r="LU9" s="228"/>
      <c r="LV9" s="228"/>
      <c r="LW9" s="228"/>
      <c r="LX9" s="228"/>
      <c r="LY9" s="228"/>
      <c r="LZ9" s="228"/>
      <c r="MA9" s="228"/>
      <c r="MB9" s="228"/>
      <c r="MC9" s="228"/>
      <c r="MD9" s="228"/>
      <c r="ME9" s="228"/>
      <c r="MF9" s="228"/>
      <c r="MG9" s="228"/>
      <c r="MH9" s="228"/>
      <c r="MI9" s="228"/>
      <c r="MJ9" s="228"/>
      <c r="MK9" s="228"/>
      <c r="ML9" s="228"/>
      <c r="MM9" s="228"/>
      <c r="MN9" s="228"/>
      <c r="MO9" s="228"/>
      <c r="MP9" s="228"/>
      <c r="MQ9" s="228"/>
      <c r="MR9" s="228"/>
      <c r="MS9" s="228"/>
      <c r="MT9" s="228"/>
      <c r="MU9" s="228"/>
      <c r="MV9" s="228"/>
      <c r="MW9" s="228"/>
      <c r="MX9" s="228"/>
      <c r="MY9" s="228"/>
      <c r="MZ9" s="228"/>
      <c r="NA9" s="228"/>
      <c r="NB9" s="228"/>
      <c r="NC9" s="228"/>
      <c r="ND9" s="228"/>
      <c r="NE9" s="228"/>
      <c r="NF9" s="228"/>
      <c r="NG9" s="228"/>
      <c r="NH9" s="228"/>
      <c r="NI9" s="228"/>
      <c r="NJ9" s="228"/>
      <c r="NK9" s="228"/>
      <c r="NL9" s="228"/>
      <c r="NM9" s="228"/>
      <c r="NN9" s="228"/>
      <c r="NO9" s="228"/>
      <c r="NP9" s="228"/>
      <c r="NQ9" s="228"/>
      <c r="NR9" s="228"/>
      <c r="NS9" s="228"/>
      <c r="NT9" s="228"/>
      <c r="NU9" s="228"/>
      <c r="NV9" s="228"/>
      <c r="NW9" s="228"/>
      <c r="NX9" s="228"/>
      <c r="NY9" s="228"/>
      <c r="NZ9" s="228"/>
      <c r="OA9" s="228"/>
      <c r="OB9" s="228"/>
      <c r="OC9" s="228"/>
      <c r="OD9" s="228"/>
      <c r="OE9" s="228"/>
      <c r="OF9" s="228"/>
      <c r="OG9" s="228"/>
      <c r="OH9" s="228"/>
      <c r="OI9" s="228"/>
      <c r="OJ9" s="228"/>
      <c r="OK9" s="228"/>
      <c r="OL9" s="228"/>
      <c r="OM9" s="228"/>
      <c r="ON9" s="228"/>
      <c r="OO9" s="228"/>
      <c r="OP9" s="228"/>
      <c r="OQ9" s="228"/>
      <c r="OR9" s="228"/>
      <c r="OS9" s="228"/>
      <c r="OT9" s="228"/>
      <c r="OU9" s="228"/>
      <c r="OV9" s="228"/>
      <c r="OW9" s="228"/>
      <c r="OX9" s="228"/>
      <c r="OY9" s="228"/>
      <c r="OZ9" s="228"/>
      <c r="PA9" s="228"/>
      <c r="PB9" s="228"/>
      <c r="PC9" s="228"/>
      <c r="PD9" s="228"/>
      <c r="PE9" s="228"/>
      <c r="PF9" s="228"/>
      <c r="PG9" s="228"/>
      <c r="PH9" s="228"/>
      <c r="PI9" s="228"/>
      <c r="PJ9" s="228"/>
      <c r="PK9" s="228"/>
      <c r="PL9" s="228"/>
      <c r="PM9" s="228"/>
      <c r="PN9" s="228"/>
      <c r="PO9" s="228"/>
      <c r="PP9" s="228"/>
      <c r="PQ9" s="228"/>
      <c r="PR9" s="228"/>
      <c r="PS9" s="228"/>
      <c r="PT9" s="228"/>
      <c r="PU9" s="228"/>
      <c r="PV9" s="228"/>
      <c r="PW9" s="228"/>
      <c r="PX9" s="228"/>
      <c r="PY9" s="228"/>
      <c r="PZ9" s="228"/>
      <c r="QA9" s="228"/>
      <c r="QB9" s="228"/>
      <c r="QC9" s="228"/>
      <c r="QD9" s="228"/>
      <c r="QE9" s="228"/>
      <c r="QF9" s="228"/>
      <c r="QG9" s="228"/>
      <c r="QH9" s="228"/>
      <c r="QI9" s="228"/>
      <c r="QJ9" s="228"/>
      <c r="QK9" s="228"/>
      <c r="QL9" s="228"/>
      <c r="QM9" s="228"/>
      <c r="QN9" s="228"/>
      <c r="QO9" s="228"/>
      <c r="QP9" s="228"/>
      <c r="QQ9" s="228"/>
      <c r="QR9" s="228"/>
      <c r="QS9" s="228"/>
      <c r="QT9" s="228"/>
      <c r="QU9" s="228"/>
      <c r="QV9" s="228"/>
      <c r="QW9" s="228"/>
      <c r="QX9" s="228"/>
      <c r="QY9" s="228"/>
      <c r="QZ9" s="228"/>
      <c r="RA9" s="228"/>
      <c r="RB9" s="228"/>
      <c r="RC9" s="228"/>
      <c r="RD9" s="228"/>
      <c r="RE9" s="228"/>
      <c r="RF9" s="228"/>
      <c r="RG9" s="228"/>
      <c r="RH9" s="228"/>
      <c r="RI9" s="228"/>
      <c r="RJ9" s="228"/>
      <c r="RK9" s="228"/>
      <c r="RL9" s="228"/>
      <c r="RM9" s="228"/>
      <c r="RN9" s="228"/>
      <c r="RO9" s="228"/>
      <c r="RP9" s="228"/>
      <c r="RQ9" s="228"/>
      <c r="RR9" s="228"/>
      <c r="RS9" s="228"/>
      <c r="RT9" s="228"/>
      <c r="RU9" s="228"/>
      <c r="RV9" s="228"/>
      <c r="RW9" s="228"/>
      <c r="RX9" s="228"/>
      <c r="RY9" s="228"/>
      <c r="RZ9" s="228"/>
      <c r="SA9" s="228"/>
      <c r="SB9" s="228"/>
      <c r="SC9" s="228"/>
      <c r="SD9" s="228"/>
      <c r="SE9" s="228"/>
      <c r="SF9" s="228"/>
      <c r="SG9" s="228"/>
      <c r="SH9" s="228"/>
      <c r="SI9" s="228"/>
      <c r="SJ9" s="228"/>
      <c r="SK9" s="228"/>
      <c r="SL9" s="228"/>
      <c r="SM9" s="228"/>
      <c r="SN9" s="228"/>
      <c r="SO9" s="228"/>
      <c r="SP9" s="228"/>
      <c r="SQ9" s="228"/>
      <c r="SR9" s="228"/>
      <c r="SS9" s="228"/>
      <c r="ST9" s="228"/>
      <c r="SU9" s="228"/>
      <c r="SV9" s="228"/>
      <c r="SW9" s="228"/>
      <c r="SX9" s="228"/>
      <c r="SY9" s="228"/>
      <c r="SZ9" s="228"/>
      <c r="TA9" s="228"/>
      <c r="TB9" s="228"/>
      <c r="TC9" s="228"/>
      <c r="TD9" s="228"/>
      <c r="TE9" s="228"/>
      <c r="TF9" s="228"/>
      <c r="TG9" s="228"/>
      <c r="TH9" s="228"/>
      <c r="TI9" s="228"/>
      <c r="TJ9" s="228"/>
      <c r="TK9" s="228"/>
      <c r="TL9" s="228"/>
      <c r="TM9" s="228"/>
      <c r="TN9" s="228"/>
      <c r="TO9" s="228"/>
      <c r="TP9" s="228"/>
      <c r="TQ9" s="228"/>
      <c r="TR9" s="228"/>
      <c r="TS9" s="228"/>
      <c r="TT9" s="228"/>
      <c r="TU9" s="228"/>
      <c r="TV9" s="228"/>
      <c r="TW9" s="228"/>
      <c r="TX9" s="228"/>
      <c r="TY9" s="228"/>
      <c r="TZ9" s="228"/>
      <c r="UA9" s="228"/>
      <c r="UB9" s="228"/>
      <c r="UC9" s="228"/>
      <c r="UD9" s="228"/>
      <c r="UE9" s="228"/>
      <c r="UF9" s="228"/>
      <c r="UG9" s="228"/>
      <c r="UH9" s="228"/>
      <c r="UI9" s="228"/>
      <c r="UJ9" s="228"/>
      <c r="UK9" s="228"/>
      <c r="UL9" s="228"/>
      <c r="UM9" s="228"/>
      <c r="UN9" s="228"/>
      <c r="UO9" s="228"/>
      <c r="UP9" s="228"/>
      <c r="UQ9" s="228"/>
      <c r="UR9" s="228"/>
      <c r="US9" s="228"/>
      <c r="UT9" s="228"/>
      <c r="UU9" s="228"/>
      <c r="UV9" s="228"/>
      <c r="UW9" s="228"/>
      <c r="UX9" s="228"/>
      <c r="UY9" s="228"/>
      <c r="UZ9" s="228"/>
      <c r="VA9" s="228"/>
      <c r="VB9" s="228"/>
      <c r="VC9" s="228"/>
      <c r="VD9" s="228"/>
      <c r="VE9" s="228"/>
      <c r="VF9" s="228"/>
      <c r="VG9" s="228"/>
      <c r="VH9" s="228"/>
      <c r="VI9" s="228"/>
      <c r="VJ9" s="228"/>
      <c r="VK9" s="228"/>
      <c r="VL9" s="228"/>
      <c r="VM9" s="228"/>
      <c r="VN9" s="228"/>
      <c r="VO9" s="228"/>
      <c r="VP9" s="228"/>
      <c r="VQ9" s="228"/>
      <c r="VR9" s="228"/>
      <c r="VS9" s="228"/>
      <c r="VT9" s="228"/>
      <c r="VU9" s="228"/>
      <c r="VV9" s="228"/>
      <c r="VW9" s="228"/>
      <c r="VX9" s="228"/>
      <c r="VY9" s="228"/>
      <c r="VZ9" s="228"/>
      <c r="WA9" s="228"/>
      <c r="WB9" s="228"/>
      <c r="WC9" s="228"/>
      <c r="WD9" s="228"/>
      <c r="WE9" s="228"/>
      <c r="WF9" s="228"/>
      <c r="WG9" s="228"/>
      <c r="WH9" s="228"/>
      <c r="WI9" s="228"/>
      <c r="WJ9" s="228"/>
      <c r="WK9" s="228"/>
      <c r="WL9" s="228"/>
      <c r="WM9" s="228"/>
      <c r="WN9" s="228"/>
      <c r="WO9" s="228"/>
      <c r="WP9" s="228"/>
      <c r="WQ9" s="228"/>
      <c r="WR9" s="228"/>
      <c r="WS9" s="228"/>
      <c r="WT9" s="228"/>
      <c r="WU9" s="228"/>
      <c r="WV9" s="228"/>
      <c r="WW9" s="228"/>
      <c r="WX9" s="228"/>
      <c r="WY9" s="228"/>
      <c r="WZ9" s="228"/>
      <c r="XA9" s="228"/>
      <c r="XB9" s="228"/>
      <c r="XC9" s="228"/>
      <c r="XD9" s="228"/>
      <c r="XE9" s="228"/>
      <c r="XF9" s="228"/>
      <c r="XG9" s="228"/>
      <c r="XH9" s="228"/>
      <c r="XI9" s="228"/>
      <c r="XJ9" s="228"/>
      <c r="XK9" s="228"/>
      <c r="XL9" s="228"/>
      <c r="XM9" s="228"/>
      <c r="XN9" s="228"/>
      <c r="XO9" s="228"/>
      <c r="XP9" s="228"/>
      <c r="XQ9" s="228"/>
      <c r="XR9" s="228"/>
      <c r="XS9" s="228"/>
      <c r="XT9" s="228"/>
      <c r="XU9" s="228"/>
      <c r="XV9" s="228"/>
      <c r="XW9" s="228"/>
      <c r="XX9" s="228"/>
      <c r="XY9" s="228"/>
      <c r="XZ9" s="228"/>
      <c r="YA9" s="228"/>
      <c r="YB9" s="228"/>
      <c r="YC9" s="228"/>
      <c r="YD9" s="228"/>
      <c r="YE9" s="228"/>
      <c r="YF9" s="228"/>
      <c r="YG9" s="228"/>
      <c r="YH9" s="228"/>
      <c r="YI9" s="228"/>
      <c r="YJ9" s="228"/>
      <c r="YK9" s="228"/>
      <c r="YL9" s="228"/>
      <c r="YM9" s="228"/>
      <c r="YN9" s="228"/>
      <c r="YO9" s="228"/>
      <c r="YP9" s="228"/>
      <c r="YQ9" s="228"/>
      <c r="YR9" s="228"/>
      <c r="YS9" s="228"/>
      <c r="YT9" s="228"/>
      <c r="YU9" s="228"/>
      <c r="YV9" s="228"/>
      <c r="YW9" s="228"/>
      <c r="YX9" s="228"/>
      <c r="YY9" s="228"/>
      <c r="YZ9" s="228"/>
      <c r="ZA9" s="228"/>
      <c r="ZB9" s="228"/>
      <c r="ZC9" s="228"/>
      <c r="ZD9" s="228"/>
      <c r="ZE9" s="228"/>
      <c r="ZF9" s="228"/>
      <c r="ZG9" s="228"/>
      <c r="ZH9" s="228"/>
      <c r="ZI9" s="228"/>
      <c r="ZJ9" s="228"/>
      <c r="ZK9" s="228"/>
      <c r="ZL9" s="228"/>
      <c r="ZM9" s="228"/>
      <c r="ZN9" s="228"/>
      <c r="ZO9" s="228"/>
      <c r="ZP9" s="228"/>
      <c r="ZQ9" s="228"/>
      <c r="ZR9" s="228"/>
      <c r="ZS9" s="228"/>
      <c r="ZT9" s="228"/>
      <c r="ZU9" s="228"/>
      <c r="ZV9" s="228"/>
      <c r="ZW9" s="228"/>
      <c r="ZX9" s="228"/>
      <c r="ZY9" s="228"/>
      <c r="ZZ9" s="228"/>
      <c r="AAA9" s="228"/>
      <c r="AAB9" s="228"/>
      <c r="AAC9" s="228"/>
      <c r="AAD9" s="228"/>
      <c r="AAE9" s="228"/>
      <c r="AAF9" s="228"/>
      <c r="AAG9" s="228"/>
      <c r="AAH9" s="228"/>
      <c r="AAI9" s="228"/>
      <c r="AAJ9" s="228"/>
      <c r="AAK9" s="228"/>
      <c r="AAL9" s="228"/>
      <c r="AAM9" s="228"/>
      <c r="AAN9" s="228"/>
      <c r="AAO9" s="228"/>
      <c r="AAP9" s="228"/>
      <c r="AAQ9" s="228"/>
      <c r="AAR9" s="228"/>
      <c r="AAS9" s="228"/>
      <c r="AAT9" s="228"/>
      <c r="AAU9" s="228"/>
      <c r="AAV9" s="228"/>
      <c r="AAW9" s="228"/>
      <c r="AAX9" s="228"/>
      <c r="AAY9" s="228"/>
      <c r="AAZ9" s="228"/>
      <c r="ABA9" s="228"/>
      <c r="ABB9" s="228"/>
      <c r="ABC9" s="228"/>
      <c r="ABD9" s="228"/>
      <c r="ABE9" s="228"/>
      <c r="ABF9" s="228"/>
      <c r="ABG9" s="228"/>
      <c r="ABH9" s="228"/>
      <c r="ABI9" s="228"/>
      <c r="ABJ9" s="228"/>
      <c r="ABK9" s="228"/>
      <c r="ABL9" s="228"/>
      <c r="ABM9" s="228"/>
      <c r="ABN9" s="228"/>
      <c r="ABO9" s="228"/>
      <c r="ABP9" s="228"/>
      <c r="ABQ9" s="228"/>
      <c r="ABR9" s="228"/>
      <c r="ABS9" s="228"/>
      <c r="ABT9" s="228"/>
      <c r="ABU9" s="228"/>
      <c r="ABV9" s="228"/>
      <c r="ABW9" s="228"/>
      <c r="ABX9" s="228"/>
      <c r="ABY9" s="228"/>
      <c r="ABZ9" s="228"/>
      <c r="ACA9" s="228"/>
      <c r="ACB9" s="228"/>
      <c r="ACC9" s="228"/>
      <c r="ACD9" s="228"/>
      <c r="ACE9" s="228"/>
      <c r="ACF9" s="228"/>
      <c r="ACG9" s="228"/>
      <c r="ACH9" s="228"/>
      <c r="ACI9" s="228"/>
      <c r="ACJ9" s="228"/>
      <c r="ACK9" s="228"/>
      <c r="ACL9" s="228"/>
      <c r="ACM9" s="228"/>
      <c r="ACN9" s="228"/>
      <c r="ACO9" s="228"/>
      <c r="ACP9" s="228"/>
      <c r="ACQ9" s="228"/>
      <c r="ACR9" s="228"/>
      <c r="ACS9" s="228"/>
      <c r="ACT9" s="228"/>
      <c r="ACU9" s="228"/>
      <c r="ACV9" s="228"/>
      <c r="ACW9" s="228"/>
      <c r="ACX9" s="228"/>
      <c r="ACY9" s="228"/>
      <c r="ACZ9" s="228"/>
      <c r="ADA9" s="228"/>
      <c r="ADB9" s="228"/>
      <c r="ADC9" s="228"/>
      <c r="ADD9" s="228"/>
      <c r="ADE9" s="228"/>
      <c r="ADF9" s="228"/>
      <c r="ADG9" s="228"/>
      <c r="ADH9" s="228"/>
      <c r="ADI9" s="228"/>
      <c r="ADJ9" s="228"/>
      <c r="ADK9" s="228"/>
      <c r="ADL9" s="228"/>
      <c r="ADM9" s="228"/>
      <c r="ADN9" s="228"/>
      <c r="ADO9" s="228"/>
      <c r="ADP9" s="228"/>
      <c r="ADQ9" s="228"/>
      <c r="ADR9" s="228"/>
      <c r="ADS9" s="228"/>
      <c r="ADT9" s="228"/>
      <c r="ADU9" s="228"/>
      <c r="ADV9" s="228"/>
      <c r="ADW9" s="228"/>
      <c r="ADX9" s="228"/>
      <c r="ADY9" s="228"/>
      <c r="ADZ9" s="228"/>
      <c r="AEA9" s="228"/>
      <c r="AEB9" s="228"/>
      <c r="AEC9" s="228"/>
      <c r="AED9" s="228"/>
      <c r="AEE9" s="228"/>
      <c r="AEF9" s="228"/>
      <c r="AEG9" s="228"/>
      <c r="AEH9" s="228"/>
      <c r="AEI9" s="228"/>
      <c r="AEJ9" s="228"/>
      <c r="AEK9" s="228"/>
      <c r="AEL9" s="228"/>
      <c r="AEM9" s="228"/>
      <c r="AEN9" s="228"/>
      <c r="AEO9" s="228"/>
      <c r="AEP9" s="228"/>
      <c r="AEQ9" s="228"/>
      <c r="AER9" s="228"/>
      <c r="AES9" s="228"/>
      <c r="AET9" s="228"/>
      <c r="AEU9" s="228"/>
      <c r="AEV9" s="228"/>
      <c r="AEW9" s="228"/>
      <c r="AEX9" s="228"/>
      <c r="AEY9" s="228"/>
      <c r="AEZ9" s="228"/>
      <c r="AFA9" s="228"/>
      <c r="AFB9" s="228"/>
      <c r="AFC9" s="228"/>
      <c r="AFD9" s="228"/>
      <c r="AFE9" s="228"/>
      <c r="AFF9" s="228"/>
      <c r="AFG9" s="228"/>
      <c r="AFH9" s="228"/>
      <c r="AFI9" s="228"/>
      <c r="AFJ9" s="228"/>
      <c r="AFK9" s="228"/>
      <c r="AFL9" s="228"/>
      <c r="AFM9" s="228"/>
      <c r="AFN9" s="228"/>
      <c r="AFO9" s="228"/>
      <c r="AFP9" s="228"/>
      <c r="AFQ9" s="228"/>
      <c r="AFR9" s="228"/>
      <c r="AFS9" s="228"/>
      <c r="AFT9" s="228"/>
      <c r="AFU9" s="228"/>
      <c r="AFV9" s="228"/>
      <c r="AFW9" s="228"/>
      <c r="AFX9" s="228"/>
      <c r="AFY9" s="228"/>
      <c r="AFZ9" s="228"/>
      <c r="AGA9" s="228"/>
      <c r="AGB9" s="228"/>
      <c r="AGC9" s="228"/>
      <c r="AGD9" s="228"/>
      <c r="AGE9" s="228"/>
      <c r="AGF9" s="228"/>
      <c r="AGG9" s="228"/>
      <c r="AGH9" s="228"/>
      <c r="AGI9" s="228"/>
      <c r="AGJ9" s="228"/>
      <c r="AGK9" s="228"/>
      <c r="AGL9" s="228"/>
      <c r="AGM9" s="228"/>
      <c r="AGN9" s="228"/>
      <c r="AGO9" s="228"/>
      <c r="AGP9" s="228"/>
      <c r="AGQ9" s="228"/>
      <c r="AGR9" s="228"/>
      <c r="AGS9" s="228"/>
      <c r="AGT9" s="228"/>
      <c r="AGU9" s="228"/>
      <c r="AGV9" s="228"/>
      <c r="AGW9" s="228"/>
      <c r="AGX9" s="228"/>
      <c r="AGY9" s="228"/>
      <c r="AGZ9" s="228"/>
      <c r="AHA9" s="228"/>
      <c r="AHB9" s="228"/>
      <c r="AHC9" s="228"/>
      <c r="AHD9" s="228"/>
      <c r="AHE9" s="228"/>
      <c r="AHF9" s="228"/>
      <c r="AHG9" s="228"/>
      <c r="AHH9" s="228"/>
      <c r="AHI9" s="228"/>
      <c r="AHJ9" s="228"/>
      <c r="AHK9" s="228"/>
      <c r="AHL9" s="228"/>
      <c r="AHM9" s="228"/>
      <c r="AHN9" s="228"/>
      <c r="AHO9" s="228"/>
      <c r="AHP9" s="228"/>
      <c r="AHQ9" s="228"/>
      <c r="AHR9" s="228"/>
      <c r="AHS9" s="228"/>
      <c r="AHT9" s="228"/>
      <c r="AHU9" s="228"/>
      <c r="AHV9" s="228"/>
      <c r="AHW9" s="228"/>
      <c r="AHX9" s="228"/>
      <c r="AHY9" s="228"/>
      <c r="AHZ9" s="228"/>
      <c r="AIA9" s="228"/>
      <c r="AIB9" s="228"/>
      <c r="AIC9" s="228"/>
      <c r="AID9" s="228"/>
      <c r="AIE9" s="228"/>
      <c r="AIF9" s="228"/>
      <c r="AIG9" s="228"/>
      <c r="AIH9" s="228"/>
      <c r="AII9" s="228"/>
      <c r="AIJ9" s="228"/>
      <c r="AIK9" s="228"/>
      <c r="AIL9" s="228"/>
      <c r="AIM9" s="228"/>
      <c r="AIN9" s="228"/>
      <c r="AIO9" s="228"/>
      <c r="AIP9" s="228"/>
      <c r="AIQ9" s="228"/>
      <c r="AIR9" s="228"/>
      <c r="AIS9" s="228"/>
      <c r="AIT9" s="228"/>
      <c r="AIU9" s="228"/>
      <c r="AIV9" s="228"/>
      <c r="AIW9" s="228"/>
      <c r="AIX9" s="228"/>
      <c r="AIY9" s="228"/>
      <c r="AIZ9" s="228"/>
      <c r="AJA9" s="228"/>
      <c r="AJB9" s="228"/>
      <c r="AJC9" s="228"/>
      <c r="AJD9" s="228"/>
      <c r="AJE9" s="228"/>
      <c r="AJF9" s="228"/>
      <c r="AJG9" s="228"/>
      <c r="AJH9" s="228"/>
      <c r="AJI9" s="228"/>
      <c r="AJJ9" s="228"/>
      <c r="AJK9" s="228"/>
      <c r="AJL9" s="228"/>
      <c r="AJM9" s="228"/>
      <c r="AJN9" s="228"/>
      <c r="AJO9" s="228"/>
      <c r="AJP9" s="228"/>
      <c r="AJQ9" s="228"/>
      <c r="AJR9" s="228"/>
      <c r="AJS9" s="228"/>
      <c r="AJT9" s="228"/>
      <c r="AJU9" s="228"/>
      <c r="AJV9" s="228"/>
      <c r="AJW9" s="228"/>
      <c r="AJX9" s="228"/>
      <c r="AJY9" s="228"/>
      <c r="AJZ9" s="228"/>
      <c r="AKA9" s="228"/>
      <c r="AKB9" s="228"/>
      <c r="AKC9" s="228"/>
      <c r="AKD9" s="228"/>
      <c r="AKE9" s="228"/>
      <c r="AKF9" s="228"/>
      <c r="AKG9" s="228"/>
      <c r="AKH9" s="228"/>
      <c r="AKI9" s="228"/>
      <c r="AKJ9" s="228"/>
      <c r="AKK9" s="228"/>
      <c r="AKL9" s="228"/>
      <c r="AKM9" s="228"/>
      <c r="AKN9" s="228"/>
      <c r="AKO9" s="228"/>
      <c r="AKP9" s="228"/>
      <c r="AKQ9" s="228"/>
      <c r="AKR9" s="228"/>
      <c r="AKS9" s="228"/>
      <c r="AKT9" s="228"/>
      <c r="AKU9" s="228"/>
      <c r="AKV9" s="228"/>
      <c r="AKW9" s="228"/>
      <c r="AKX9" s="228"/>
      <c r="AKY9" s="228"/>
      <c r="AKZ9" s="228"/>
      <c r="ALA9" s="228"/>
      <c r="ALB9" s="228"/>
      <c r="ALC9" s="228"/>
      <c r="ALD9" s="228"/>
      <c r="ALE9" s="228"/>
      <c r="ALF9" s="228"/>
      <c r="ALG9" s="228"/>
      <c r="ALH9" s="228"/>
      <c r="ALI9" s="228"/>
      <c r="ALJ9" s="228"/>
      <c r="ALK9" s="228"/>
      <c r="ALL9" s="228"/>
      <c r="ALM9" s="228"/>
      <c r="ALN9" s="228"/>
      <c r="ALO9" s="228"/>
      <c r="ALP9" s="228"/>
      <c r="ALQ9" s="228"/>
      <c r="ALR9" s="228"/>
      <c r="ALS9" s="228"/>
      <c r="ALT9" s="228"/>
      <c r="ALU9" s="228"/>
      <c r="ALV9" s="228"/>
      <c r="ALW9" s="228"/>
      <c r="ALX9" s="228"/>
      <c r="ALY9" s="228"/>
      <c r="ALZ9" s="228"/>
      <c r="AMA9" s="228"/>
      <c r="AMB9" s="228"/>
      <c r="AMC9" s="228"/>
      <c r="AMD9" s="228"/>
      <c r="AME9" s="228"/>
      <c r="AMF9" s="228"/>
      <c r="AMG9" s="228"/>
      <c r="AMH9" s="228"/>
      <c r="AMI9" s="228"/>
      <c r="AMJ9" s="228"/>
      <c r="AMK9" s="228"/>
      <c r="AML9" s="228"/>
      <c r="AMM9" s="228"/>
      <c r="AMN9" s="228"/>
      <c r="AMO9" s="228"/>
      <c r="AMP9" s="228"/>
      <c r="AMQ9" s="228"/>
      <c r="AMR9" s="228"/>
      <c r="AMS9" s="228"/>
      <c r="AMT9" s="228"/>
      <c r="AMU9" s="228"/>
      <c r="AMV9" s="228"/>
      <c r="AMW9" s="228"/>
      <c r="AMX9" s="228"/>
    </row>
    <row r="10" spans="1:1038" ht="18" customHeight="1">
      <c r="A10" s="223" t="s">
        <v>1277</v>
      </c>
      <c r="B10" s="224" t="s">
        <v>1278</v>
      </c>
      <c r="D10" s="225" t="s">
        <v>1279</v>
      </c>
      <c r="E10" s="126">
        <v>2</v>
      </c>
      <c r="F10" s="126">
        <v>4</v>
      </c>
      <c r="G10" s="285" t="str">
        <f t="shared" si="1"/>
        <v>2-4</v>
      </c>
      <c r="H10" s="277">
        <v>0</v>
      </c>
      <c r="I10" s="126">
        <v>36.5</v>
      </c>
      <c r="K10" s="545" t="b">
        <f>IF(I11=1,IF(((VLOOKUP($G10,[1]Depth_Lookup!#REF!,9,FALSE))-(H10/100))=0,"Good",IF(((VLOOKUP($G10,[1]Depth_Lookup!$A$3:$J$550,9,FALSE))-(H10/100))&gt;0,"Too Short","Too Long")))</f>
        <v>0</v>
      </c>
      <c r="L10" s="171">
        <f>(VLOOKUP($G10,Depth_Lookup!$A$3:$J$410,10,FALSE))+(H10/100)</f>
        <v>5.16</v>
      </c>
      <c r="M10" s="171">
        <f>(VLOOKUP($G10,Depth_Lookup!$A$3:$J$410,10,FALSE))+(I10/100)</f>
        <v>5.5250000000000004</v>
      </c>
      <c r="N10" s="127">
        <v>2</v>
      </c>
      <c r="O10" s="126" t="s">
        <v>1280</v>
      </c>
      <c r="P10" s="126" t="s">
        <v>853</v>
      </c>
      <c r="Q10" s="126" t="s">
        <v>125</v>
      </c>
      <c r="R10" s="196" t="str">
        <f t="shared" si="2"/>
        <v>SerpentinizedHarzburgite</v>
      </c>
      <c r="S10" s="126" t="s">
        <v>700</v>
      </c>
      <c r="T10" s="126" t="s">
        <v>88</v>
      </c>
      <c r="W10" s="126" t="s">
        <v>102</v>
      </c>
      <c r="X10" s="202">
        <f>VLOOKUP(W10,definitions_list_lookup!$A$13:$B$19,2,0)</f>
        <v>5</v>
      </c>
      <c r="Y10" s="126" t="s">
        <v>90</v>
      </c>
      <c r="Z10" s="126" t="s">
        <v>91</v>
      </c>
      <c r="AF10" s="196" t="e">
        <f>VLOOKUP(AE10,definitions_list_mag!$V$12:$W$15,2,0)</f>
        <v>#N/A</v>
      </c>
      <c r="AI10" s="130">
        <f>100-(AU10+AO10+BA10+BM10)</f>
        <v>64</v>
      </c>
      <c r="AO10" s="130"/>
      <c r="AU10" s="130"/>
      <c r="BA10" s="130">
        <v>35</v>
      </c>
      <c r="BB10" s="126">
        <v>6</v>
      </c>
      <c r="BC10" s="126">
        <v>4</v>
      </c>
      <c r="BD10" s="126" t="s">
        <v>110</v>
      </c>
      <c r="BE10" s="126" t="s">
        <v>103</v>
      </c>
      <c r="BG10" s="130"/>
      <c r="BM10" s="130">
        <v>1</v>
      </c>
      <c r="BY10" s="130"/>
      <c r="CG10" s="131"/>
      <c r="CH10" s="132" t="s">
        <v>1327</v>
      </c>
      <c r="CI10" s="132">
        <v>100</v>
      </c>
      <c r="CJ10" s="132" t="s">
        <v>514</v>
      </c>
      <c r="CK10" s="133"/>
      <c r="CL10" s="134"/>
      <c r="CM10" s="134"/>
      <c r="CN10" s="134"/>
      <c r="CO10" s="134"/>
      <c r="CP10" s="134"/>
      <c r="CQ10" s="134"/>
      <c r="CR10" s="134"/>
      <c r="CS10" s="134"/>
      <c r="CT10" s="134"/>
      <c r="CU10" s="134"/>
      <c r="CV10" s="134"/>
      <c r="CW10" s="134"/>
      <c r="CX10" s="134"/>
      <c r="CY10" s="134"/>
      <c r="CZ10" s="134"/>
      <c r="DA10" s="134"/>
      <c r="DB10" s="134">
        <v>65</v>
      </c>
      <c r="DC10" s="135">
        <v>35</v>
      </c>
      <c r="DD10" s="134"/>
      <c r="DE10" s="134"/>
      <c r="DF10" s="134"/>
      <c r="DG10" s="134"/>
      <c r="DH10" s="134"/>
      <c r="DI10" s="134"/>
      <c r="DJ10" s="134"/>
      <c r="DK10" s="207">
        <f t="shared" si="3"/>
        <v>100</v>
      </c>
      <c r="DL10" s="131"/>
      <c r="DM10" s="134"/>
      <c r="DN10" s="134"/>
      <c r="DO10" s="136"/>
      <c r="DQ10" s="131"/>
      <c r="DR10" s="136"/>
      <c r="DS10" s="131"/>
      <c r="DT10" s="138" t="s">
        <v>1372</v>
      </c>
      <c r="DW10" s="213">
        <f t="shared" si="0"/>
        <v>100</v>
      </c>
      <c r="DX10" s="214" t="e">
        <f>VLOOKUP(P10,definitions_list_lookup!$K$30:$L$54,2,0)</f>
        <v>#N/A</v>
      </c>
      <c r="DY10" s="139" t="s">
        <v>1401</v>
      </c>
      <c r="DZ10" s="139" t="s">
        <v>1402</v>
      </c>
      <c r="EA10" s="139"/>
      <c r="ED10" s="229" t="s">
        <v>2517</v>
      </c>
      <c r="EE10" s="140"/>
      <c r="EG10" s="140"/>
      <c r="EI10" s="218" t="e">
        <f>VLOOKUP(EH10,definitions_list_mag!$Y$12:$Z$15,2,FALSE)</f>
        <v>#N/A</v>
      </c>
      <c r="EJ10" s="143"/>
      <c r="EK10" s="221" t="e">
        <f>VLOOKUP(EJ10,definitions_list_mag!$AT$3:$AU$5,2,FALSE)</f>
        <v>#N/A</v>
      </c>
      <c r="EM10" s="109"/>
      <c r="EN10" s="109"/>
      <c r="EZ10" s="192" t="e">
        <f t="shared" si="4"/>
        <v>#DIV/0!</v>
      </c>
      <c r="FA10" s="192" t="e">
        <f t="shared" si="5"/>
        <v>#DIV/0!</v>
      </c>
      <c r="FB10" s="192" t="e">
        <f t="shared" si="6"/>
        <v>#DIV/0!</v>
      </c>
      <c r="FC10" s="192" t="e">
        <f t="shared" si="7"/>
        <v>#DIV/0!</v>
      </c>
      <c r="FD10" s="192" t="e">
        <f t="shared" si="8"/>
        <v>#DIV/0!</v>
      </c>
      <c r="FE10" s="193" t="e">
        <f t="shared" si="9"/>
        <v>#DIV/0!</v>
      </c>
      <c r="FF10" s="194" t="e">
        <f t="shared" si="10"/>
        <v>#DIV/0!</v>
      </c>
      <c r="FG10" s="143"/>
      <c r="FI10" s="778">
        <f t="shared" si="11"/>
        <v>0</v>
      </c>
      <c r="FJ10" s="779" t="e">
        <f t="shared" si="12"/>
        <v>#DIV/0!</v>
      </c>
      <c r="FK10" s="779" t="e">
        <f t="shared" si="13"/>
        <v>#DIV/0!</v>
      </c>
      <c r="FL10" s="780" t="e">
        <f t="shared" si="14"/>
        <v>#DIV/0!</v>
      </c>
      <c r="FM10" s="169" t="e">
        <f t="shared" si="15"/>
        <v>#DIV/0!</v>
      </c>
      <c r="FN10" s="783" t="e">
        <f t="shared" si="16"/>
        <v>#DIV/0!</v>
      </c>
    </row>
    <row r="11" spans="1:1038" s="288" customFormat="1" ht="18" customHeight="1">
      <c r="A11" s="282" t="s">
        <v>1277</v>
      </c>
      <c r="B11" s="283" t="s">
        <v>1278</v>
      </c>
      <c r="C11" s="227"/>
      <c r="D11" s="284" t="s">
        <v>1279</v>
      </c>
      <c r="E11" s="227">
        <v>2</v>
      </c>
      <c r="F11" s="227">
        <v>4</v>
      </c>
      <c r="G11" s="285" t="str">
        <f t="shared" si="1"/>
        <v>2-4</v>
      </c>
      <c r="H11" s="278">
        <v>36.5</v>
      </c>
      <c r="I11" s="227">
        <v>74</v>
      </c>
      <c r="J11" s="226"/>
      <c r="K11" s="545" t="b">
        <f>IF(I12=1,IF(((VLOOKUP($G11,[1]Depth_Lookup!#REF!,9,FALSE))-(H11/100))=0,"Good",IF(((VLOOKUP($G11,[1]Depth_Lookup!$A$3:$J$550,9,FALSE))-(H11/100))&gt;0,"Too Short","Too Long")))</f>
        <v>0</v>
      </c>
      <c r="L11" s="171">
        <f>(VLOOKUP($G11,Depth_Lookup!$A$3:$J$410,10,FALSE))+(H11/100)</f>
        <v>5.5250000000000004</v>
      </c>
      <c r="M11" s="171">
        <f>(VLOOKUP($G11,Depth_Lookup!$A$3:$J$410,10,FALSE))+(I11/100)</f>
        <v>5.9</v>
      </c>
      <c r="N11" s="230">
        <v>3</v>
      </c>
      <c r="O11" s="227" t="s">
        <v>1280</v>
      </c>
      <c r="P11" s="227"/>
      <c r="Q11" s="227" t="s">
        <v>85</v>
      </c>
      <c r="R11" s="286" t="str">
        <f t="shared" si="2"/>
        <v>Alluvium</v>
      </c>
      <c r="S11" s="227" t="s">
        <v>88</v>
      </c>
      <c r="T11" s="227" t="s">
        <v>700</v>
      </c>
      <c r="U11" s="227"/>
      <c r="V11" s="227"/>
      <c r="W11" s="227"/>
      <c r="X11" s="287" t="e">
        <f>VLOOKUP(W11,definitions_list_lookup!$A$13:$B$19,2,0)</f>
        <v>#N/A</v>
      </c>
      <c r="Y11" s="227"/>
      <c r="Z11" s="227"/>
      <c r="AA11" s="227"/>
      <c r="AB11" s="227"/>
      <c r="AC11" s="227"/>
      <c r="AD11" s="227"/>
      <c r="AE11" s="233"/>
      <c r="AF11" s="286" t="e">
        <f>VLOOKUP(AE11,definitions_list_mag!$V$12:$W$15,2,0)</f>
        <v>#N/A</v>
      </c>
      <c r="AG11" s="237"/>
      <c r="AH11" s="227"/>
      <c r="AI11" s="240"/>
      <c r="AJ11" s="227"/>
      <c r="AK11" s="227"/>
      <c r="AL11" s="227"/>
      <c r="AM11" s="227"/>
      <c r="AN11" s="227"/>
      <c r="AO11" s="240"/>
      <c r="AP11" s="227"/>
      <c r="AQ11" s="227"/>
      <c r="AR11" s="227"/>
      <c r="AS11" s="227"/>
      <c r="AT11" s="227"/>
      <c r="AU11" s="240"/>
      <c r="AV11" s="227"/>
      <c r="AW11" s="227"/>
      <c r="AX11" s="227"/>
      <c r="AY11" s="227"/>
      <c r="AZ11" s="227"/>
      <c r="BA11" s="240"/>
      <c r="BB11" s="227"/>
      <c r="BC11" s="227"/>
      <c r="BD11" s="227"/>
      <c r="BE11" s="227"/>
      <c r="BF11" s="227"/>
      <c r="BG11" s="240"/>
      <c r="BH11" s="227"/>
      <c r="BI11" s="227"/>
      <c r="BJ11" s="227"/>
      <c r="BK11" s="227"/>
      <c r="BL11" s="227"/>
      <c r="BM11" s="240"/>
      <c r="BN11" s="227"/>
      <c r="BO11" s="227"/>
      <c r="BP11" s="227"/>
      <c r="BQ11" s="227"/>
      <c r="BR11" s="227"/>
      <c r="BS11" s="227"/>
      <c r="BT11" s="227"/>
      <c r="BU11" s="227"/>
      <c r="BV11" s="227"/>
      <c r="BW11" s="227"/>
      <c r="BX11" s="227"/>
      <c r="BY11" s="240"/>
      <c r="BZ11" s="227"/>
      <c r="CA11" s="227"/>
      <c r="CB11" s="227"/>
      <c r="CC11" s="227"/>
      <c r="CD11" s="227"/>
      <c r="CE11" s="227"/>
      <c r="CF11" s="227"/>
      <c r="CG11" s="250"/>
      <c r="CH11" s="149"/>
      <c r="CI11" s="149"/>
      <c r="CJ11" s="149"/>
      <c r="CK11" s="151"/>
      <c r="CL11" s="152"/>
      <c r="CM11" s="152"/>
      <c r="CN11" s="152"/>
      <c r="CO11" s="152"/>
      <c r="CP11" s="152"/>
      <c r="CQ11" s="152"/>
      <c r="CR11" s="152"/>
      <c r="CS11" s="152"/>
      <c r="CT11" s="152"/>
      <c r="CU11" s="152"/>
      <c r="CV11" s="152"/>
      <c r="CW11" s="152"/>
      <c r="CX11" s="152"/>
      <c r="CY11" s="152"/>
      <c r="CZ11" s="152"/>
      <c r="DA11" s="152"/>
      <c r="DB11" s="152"/>
      <c r="DC11" s="229"/>
      <c r="DD11" s="152"/>
      <c r="DE11" s="152"/>
      <c r="DF11" s="152"/>
      <c r="DG11" s="152"/>
      <c r="DH11" s="152"/>
      <c r="DI11" s="152"/>
      <c r="DJ11" s="152"/>
      <c r="DK11" s="208">
        <f t="shared" si="3"/>
        <v>0</v>
      </c>
      <c r="DL11" s="148"/>
      <c r="DM11" s="152"/>
      <c r="DN11" s="152"/>
      <c r="DO11" s="153"/>
      <c r="DQ11" s="148"/>
      <c r="DR11" s="153"/>
      <c r="DS11" s="148"/>
      <c r="DT11" s="289" t="s">
        <v>1373</v>
      </c>
      <c r="DU11" s="229"/>
      <c r="DV11" s="229"/>
      <c r="DW11" s="290">
        <f t="shared" si="0"/>
        <v>0</v>
      </c>
      <c r="DX11" s="291" t="e">
        <f>VLOOKUP(P11,definitions_list_lookup!$K$30:$L$54,2,0)</f>
        <v>#N/A</v>
      </c>
      <c r="DY11" s="154"/>
      <c r="DZ11" s="154"/>
      <c r="EA11" s="154"/>
      <c r="EB11" s="229"/>
      <c r="EC11" s="292"/>
      <c r="ED11" s="229" t="s">
        <v>2517</v>
      </c>
      <c r="EE11" s="293"/>
      <c r="EF11" s="294"/>
      <c r="EG11" s="293"/>
      <c r="EH11" s="295"/>
      <c r="EI11" s="296" t="e">
        <f>VLOOKUP(EH11,definitions_list_mag!$Y$12:$Z$15,2,FALSE)</f>
        <v>#N/A</v>
      </c>
      <c r="EJ11" s="297"/>
      <c r="EK11" s="298" t="e">
        <f>VLOOKUP(EJ11,definitions_list_mag!$AT$3:$AU$5,2,FALSE)</f>
        <v>#N/A</v>
      </c>
      <c r="EL11" s="293"/>
      <c r="EM11" s="295"/>
      <c r="EN11" s="295"/>
      <c r="EO11" s="321"/>
      <c r="EP11" s="321"/>
      <c r="EQ11" s="321"/>
      <c r="ER11" s="321"/>
      <c r="ES11" s="321"/>
      <c r="ET11" s="321"/>
      <c r="EU11" s="321"/>
      <c r="EV11" s="322"/>
      <c r="EW11" s="322"/>
      <c r="EX11" s="322"/>
      <c r="EY11" s="322"/>
      <c r="EZ11" s="192" t="e">
        <f t="shared" si="4"/>
        <v>#DIV/0!</v>
      </c>
      <c r="FA11" s="192" t="e">
        <f t="shared" si="5"/>
        <v>#DIV/0!</v>
      </c>
      <c r="FB11" s="192" t="e">
        <f t="shared" si="6"/>
        <v>#DIV/0!</v>
      </c>
      <c r="FC11" s="192" t="e">
        <f t="shared" si="7"/>
        <v>#DIV/0!</v>
      </c>
      <c r="FD11" s="192" t="e">
        <f t="shared" si="8"/>
        <v>#DIV/0!</v>
      </c>
      <c r="FE11" s="193" t="e">
        <f t="shared" si="9"/>
        <v>#DIV/0!</v>
      </c>
      <c r="FF11" s="194" t="e">
        <f t="shared" si="10"/>
        <v>#DIV/0!</v>
      </c>
      <c r="FG11" s="297"/>
      <c r="FH11" s="295"/>
      <c r="FI11" s="778">
        <f t="shared" si="11"/>
        <v>0</v>
      </c>
      <c r="FJ11" s="779" t="e">
        <f t="shared" si="12"/>
        <v>#DIV/0!</v>
      </c>
      <c r="FK11" s="779" t="e">
        <f t="shared" si="13"/>
        <v>#DIV/0!</v>
      </c>
      <c r="FL11" s="780" t="e">
        <f t="shared" si="14"/>
        <v>#DIV/0!</v>
      </c>
      <c r="FM11" s="169" t="e">
        <f t="shared" si="15"/>
        <v>#DIV/0!</v>
      </c>
      <c r="FN11" s="783" t="e">
        <f t="shared" si="16"/>
        <v>#DIV/0!</v>
      </c>
      <c r="FO11" s="227"/>
      <c r="FP11" s="227"/>
      <c r="FQ11" s="227"/>
      <c r="FR11" s="227"/>
      <c r="FS11" s="227"/>
      <c r="FT11" s="227"/>
      <c r="FU11" s="227"/>
      <c r="FV11" s="227"/>
      <c r="FW11" s="227"/>
      <c r="FX11" s="227"/>
      <c r="FY11" s="227"/>
      <c r="FZ11" s="227"/>
      <c r="GA11" s="227"/>
      <c r="GB11" s="227"/>
      <c r="GC11" s="227"/>
      <c r="GD11" s="227"/>
      <c r="GE11" s="227"/>
      <c r="GF11" s="227"/>
      <c r="GG11" s="227"/>
      <c r="GH11" s="227"/>
      <c r="GI11" s="227"/>
      <c r="GJ11" s="227"/>
      <c r="GK11" s="227"/>
      <c r="GL11" s="227"/>
      <c r="GM11" s="227"/>
      <c r="GN11" s="227"/>
      <c r="GO11" s="227"/>
      <c r="GP11" s="227"/>
      <c r="GQ11" s="227"/>
      <c r="GR11" s="227"/>
      <c r="GS11" s="227"/>
      <c r="GT11" s="227"/>
      <c r="GU11" s="227"/>
      <c r="GV11" s="227"/>
      <c r="GW11" s="227"/>
      <c r="GX11" s="227"/>
      <c r="GY11" s="227"/>
      <c r="GZ11" s="227"/>
      <c r="HA11" s="227"/>
      <c r="HB11" s="227"/>
      <c r="HC11" s="227"/>
      <c r="HD11" s="227"/>
      <c r="HE11" s="227"/>
      <c r="HF11" s="227"/>
      <c r="HG11" s="227"/>
      <c r="HH11" s="227"/>
      <c r="HI11" s="227"/>
      <c r="HJ11" s="227"/>
      <c r="HK11" s="227"/>
      <c r="HL11" s="227"/>
      <c r="HM11" s="227"/>
      <c r="HN11" s="227"/>
      <c r="HO11" s="227"/>
      <c r="HP11" s="227"/>
      <c r="HQ11" s="227"/>
      <c r="HR11" s="227"/>
      <c r="HS11" s="227"/>
      <c r="HT11" s="227"/>
      <c r="HU11" s="227"/>
      <c r="HV11" s="227"/>
      <c r="HW11" s="227"/>
      <c r="HX11" s="227"/>
      <c r="HY11" s="227"/>
      <c r="HZ11" s="227"/>
      <c r="IA11" s="227"/>
      <c r="IB11" s="227"/>
      <c r="IC11" s="227"/>
      <c r="ID11" s="227"/>
      <c r="IE11" s="227"/>
      <c r="IF11" s="227"/>
      <c r="IG11" s="227"/>
      <c r="IH11" s="227"/>
      <c r="II11" s="227"/>
      <c r="IJ11" s="227"/>
      <c r="IK11" s="227"/>
      <c r="IL11" s="227"/>
      <c r="IM11" s="227"/>
      <c r="IN11" s="227"/>
      <c r="IO11" s="227"/>
      <c r="IP11" s="227"/>
      <c r="IQ11" s="227"/>
      <c r="IR11" s="227"/>
      <c r="IS11" s="227"/>
      <c r="IT11" s="227"/>
      <c r="IU11" s="227"/>
      <c r="IV11" s="227"/>
      <c r="IW11" s="227"/>
      <c r="IX11" s="227"/>
      <c r="IY11" s="227"/>
      <c r="IZ11" s="227"/>
      <c r="JA11" s="227"/>
      <c r="JB11" s="227"/>
      <c r="JC11" s="227"/>
      <c r="JD11" s="227"/>
      <c r="JE11" s="227"/>
      <c r="JF11" s="227"/>
      <c r="JG11" s="227"/>
      <c r="JH11" s="227"/>
      <c r="JI11" s="227"/>
      <c r="JJ11" s="227"/>
      <c r="JK11" s="227"/>
      <c r="JL11" s="227"/>
      <c r="JM11" s="227"/>
      <c r="JN11" s="227"/>
      <c r="JO11" s="227"/>
      <c r="JP11" s="227"/>
      <c r="JQ11" s="227"/>
      <c r="JR11" s="227"/>
      <c r="JS11" s="227"/>
      <c r="JT11" s="227"/>
      <c r="JU11" s="227"/>
      <c r="JV11" s="227"/>
      <c r="JW11" s="227"/>
      <c r="JX11" s="227"/>
      <c r="JY11" s="227"/>
      <c r="JZ11" s="227"/>
      <c r="KA11" s="227"/>
      <c r="KB11" s="227"/>
      <c r="KC11" s="227"/>
      <c r="KD11" s="227"/>
      <c r="KE11" s="227"/>
      <c r="KF11" s="227"/>
      <c r="KG11" s="227"/>
      <c r="KH11" s="227"/>
      <c r="KI11" s="227"/>
      <c r="KJ11" s="227"/>
      <c r="KK11" s="227"/>
      <c r="KL11" s="227"/>
      <c r="KM11" s="227"/>
      <c r="KN11" s="227"/>
      <c r="KO11" s="227"/>
      <c r="KP11" s="227"/>
      <c r="KQ11" s="227"/>
      <c r="KR11" s="227"/>
      <c r="KS11" s="227"/>
      <c r="KT11" s="227"/>
      <c r="KU11" s="227"/>
      <c r="KV11" s="227"/>
      <c r="KW11" s="227"/>
      <c r="KX11" s="227"/>
      <c r="KY11" s="227"/>
      <c r="KZ11" s="227"/>
      <c r="LA11" s="227"/>
      <c r="LB11" s="227"/>
      <c r="LC11" s="227"/>
      <c r="LD11" s="227"/>
      <c r="LE11" s="227"/>
      <c r="LF11" s="227"/>
      <c r="LG11" s="227"/>
      <c r="LH11" s="227"/>
      <c r="LI11" s="227"/>
      <c r="LJ11" s="227"/>
      <c r="LK11" s="227"/>
      <c r="LL11" s="227"/>
      <c r="LM11" s="227"/>
      <c r="LN11" s="227"/>
      <c r="LO11" s="227"/>
      <c r="LP11" s="227"/>
      <c r="LQ11" s="227"/>
      <c r="LR11" s="227"/>
      <c r="LS11" s="227"/>
      <c r="LT11" s="227"/>
      <c r="LU11" s="227"/>
      <c r="LV11" s="227"/>
      <c r="LW11" s="227"/>
      <c r="LX11" s="227"/>
      <c r="LY11" s="227"/>
      <c r="LZ11" s="227"/>
      <c r="MA11" s="227"/>
      <c r="MB11" s="227"/>
      <c r="MC11" s="227"/>
      <c r="MD11" s="227"/>
      <c r="ME11" s="227"/>
      <c r="MF11" s="227"/>
      <c r="MG11" s="227"/>
      <c r="MH11" s="227"/>
      <c r="MI11" s="227"/>
      <c r="MJ11" s="227"/>
      <c r="MK11" s="227"/>
      <c r="ML11" s="227"/>
      <c r="MM11" s="227"/>
      <c r="MN11" s="227"/>
      <c r="MO11" s="227"/>
      <c r="MP11" s="227"/>
      <c r="MQ11" s="227"/>
      <c r="MR11" s="227"/>
      <c r="MS11" s="227"/>
      <c r="MT11" s="227"/>
      <c r="MU11" s="227"/>
      <c r="MV11" s="227"/>
      <c r="MW11" s="227"/>
      <c r="MX11" s="227"/>
      <c r="MY11" s="227"/>
      <c r="MZ11" s="227"/>
      <c r="NA11" s="227"/>
      <c r="NB11" s="227"/>
      <c r="NC11" s="227"/>
      <c r="ND11" s="227"/>
      <c r="NE11" s="227"/>
      <c r="NF11" s="227"/>
      <c r="NG11" s="227"/>
      <c r="NH11" s="227"/>
      <c r="NI11" s="227"/>
      <c r="NJ11" s="227"/>
      <c r="NK11" s="227"/>
      <c r="NL11" s="227"/>
      <c r="NM11" s="227"/>
      <c r="NN11" s="227"/>
      <c r="NO11" s="227"/>
      <c r="NP11" s="227"/>
      <c r="NQ11" s="227"/>
      <c r="NR11" s="227"/>
      <c r="NS11" s="227"/>
      <c r="NT11" s="227"/>
      <c r="NU11" s="227"/>
      <c r="NV11" s="227"/>
      <c r="NW11" s="227"/>
      <c r="NX11" s="227"/>
      <c r="NY11" s="227"/>
      <c r="NZ11" s="227"/>
      <c r="OA11" s="227"/>
      <c r="OB11" s="227"/>
      <c r="OC11" s="227"/>
      <c r="OD11" s="227"/>
      <c r="OE11" s="227"/>
      <c r="OF11" s="227"/>
      <c r="OG11" s="227"/>
      <c r="OH11" s="227"/>
      <c r="OI11" s="227"/>
      <c r="OJ11" s="227"/>
      <c r="OK11" s="227"/>
      <c r="OL11" s="227"/>
      <c r="OM11" s="227"/>
      <c r="ON11" s="227"/>
      <c r="OO11" s="227"/>
      <c r="OP11" s="227"/>
      <c r="OQ11" s="227"/>
      <c r="OR11" s="227"/>
      <c r="OS11" s="227"/>
      <c r="OT11" s="227"/>
      <c r="OU11" s="227"/>
      <c r="OV11" s="227"/>
      <c r="OW11" s="227"/>
      <c r="OX11" s="227"/>
      <c r="OY11" s="227"/>
      <c r="OZ11" s="227"/>
      <c r="PA11" s="227"/>
      <c r="PB11" s="227"/>
      <c r="PC11" s="227"/>
      <c r="PD11" s="227"/>
      <c r="PE11" s="227"/>
      <c r="PF11" s="227"/>
      <c r="PG11" s="227"/>
      <c r="PH11" s="227"/>
      <c r="PI11" s="227"/>
      <c r="PJ11" s="227"/>
      <c r="PK11" s="227"/>
      <c r="PL11" s="227"/>
      <c r="PM11" s="227"/>
      <c r="PN11" s="227"/>
      <c r="PO11" s="227"/>
      <c r="PP11" s="227"/>
      <c r="PQ11" s="227"/>
      <c r="PR11" s="227"/>
      <c r="PS11" s="227"/>
      <c r="PT11" s="227"/>
      <c r="PU11" s="227"/>
      <c r="PV11" s="227"/>
      <c r="PW11" s="227"/>
      <c r="PX11" s="227"/>
      <c r="PY11" s="227"/>
      <c r="PZ11" s="227"/>
      <c r="QA11" s="227"/>
      <c r="QB11" s="227"/>
      <c r="QC11" s="227"/>
      <c r="QD11" s="227"/>
      <c r="QE11" s="227"/>
      <c r="QF11" s="227"/>
      <c r="QG11" s="227"/>
      <c r="QH11" s="227"/>
      <c r="QI11" s="227"/>
      <c r="QJ11" s="227"/>
      <c r="QK11" s="227"/>
      <c r="QL11" s="227"/>
      <c r="QM11" s="227"/>
      <c r="QN11" s="227"/>
      <c r="QO11" s="227"/>
      <c r="QP11" s="227"/>
      <c r="QQ11" s="227"/>
      <c r="QR11" s="227"/>
      <c r="QS11" s="227"/>
      <c r="QT11" s="227"/>
      <c r="QU11" s="227"/>
      <c r="QV11" s="227"/>
      <c r="QW11" s="227"/>
      <c r="QX11" s="227"/>
      <c r="QY11" s="227"/>
      <c r="QZ11" s="227"/>
      <c r="RA11" s="227"/>
      <c r="RB11" s="227"/>
      <c r="RC11" s="227"/>
      <c r="RD11" s="227"/>
      <c r="RE11" s="227"/>
      <c r="RF11" s="227"/>
      <c r="RG11" s="227"/>
      <c r="RH11" s="227"/>
      <c r="RI11" s="227"/>
      <c r="RJ11" s="227"/>
      <c r="RK11" s="227"/>
      <c r="RL11" s="227"/>
      <c r="RM11" s="227"/>
      <c r="RN11" s="227"/>
      <c r="RO11" s="227"/>
      <c r="RP11" s="227"/>
      <c r="RQ11" s="227"/>
      <c r="RR11" s="227"/>
      <c r="RS11" s="227"/>
      <c r="RT11" s="227"/>
      <c r="RU11" s="227"/>
      <c r="RV11" s="227"/>
      <c r="RW11" s="227"/>
      <c r="RX11" s="227"/>
      <c r="RY11" s="227"/>
      <c r="RZ11" s="227"/>
      <c r="SA11" s="227"/>
      <c r="SB11" s="227"/>
      <c r="SC11" s="227"/>
      <c r="SD11" s="227"/>
      <c r="SE11" s="227"/>
      <c r="SF11" s="227"/>
      <c r="SG11" s="227"/>
      <c r="SH11" s="227"/>
      <c r="SI11" s="227"/>
      <c r="SJ11" s="227"/>
      <c r="SK11" s="227"/>
      <c r="SL11" s="227"/>
      <c r="SM11" s="227"/>
      <c r="SN11" s="227"/>
      <c r="SO11" s="227"/>
      <c r="SP11" s="227"/>
      <c r="SQ11" s="227"/>
      <c r="SR11" s="227"/>
      <c r="SS11" s="227"/>
      <c r="ST11" s="227"/>
      <c r="SU11" s="227"/>
      <c r="SV11" s="227"/>
      <c r="SW11" s="227"/>
      <c r="SX11" s="227"/>
      <c r="SY11" s="227"/>
      <c r="SZ11" s="227"/>
      <c r="TA11" s="227"/>
      <c r="TB11" s="227"/>
      <c r="TC11" s="227"/>
      <c r="TD11" s="227"/>
      <c r="TE11" s="227"/>
      <c r="TF11" s="227"/>
      <c r="TG11" s="227"/>
      <c r="TH11" s="227"/>
      <c r="TI11" s="227"/>
      <c r="TJ11" s="227"/>
      <c r="TK11" s="227"/>
      <c r="TL11" s="227"/>
      <c r="TM11" s="227"/>
      <c r="TN11" s="227"/>
      <c r="TO11" s="227"/>
      <c r="TP11" s="227"/>
      <c r="TQ11" s="227"/>
      <c r="TR11" s="227"/>
      <c r="TS11" s="227"/>
      <c r="TT11" s="227"/>
      <c r="TU11" s="227"/>
      <c r="TV11" s="227"/>
      <c r="TW11" s="227"/>
      <c r="TX11" s="227"/>
      <c r="TY11" s="227"/>
      <c r="TZ11" s="227"/>
      <c r="UA11" s="227"/>
      <c r="UB11" s="227"/>
      <c r="UC11" s="227"/>
      <c r="UD11" s="227"/>
      <c r="UE11" s="227"/>
      <c r="UF11" s="227"/>
      <c r="UG11" s="227"/>
      <c r="UH11" s="227"/>
      <c r="UI11" s="227"/>
      <c r="UJ11" s="227"/>
      <c r="UK11" s="227"/>
      <c r="UL11" s="227"/>
      <c r="UM11" s="227"/>
      <c r="UN11" s="227"/>
      <c r="UO11" s="227"/>
      <c r="UP11" s="227"/>
      <c r="UQ11" s="227"/>
      <c r="UR11" s="227"/>
      <c r="US11" s="227"/>
      <c r="UT11" s="227"/>
      <c r="UU11" s="227"/>
      <c r="UV11" s="227"/>
      <c r="UW11" s="227"/>
      <c r="UX11" s="227"/>
      <c r="UY11" s="227"/>
      <c r="UZ11" s="227"/>
      <c r="VA11" s="227"/>
      <c r="VB11" s="227"/>
      <c r="VC11" s="227"/>
      <c r="VD11" s="227"/>
      <c r="VE11" s="227"/>
      <c r="VF11" s="227"/>
      <c r="VG11" s="227"/>
      <c r="VH11" s="227"/>
      <c r="VI11" s="227"/>
      <c r="VJ11" s="227"/>
      <c r="VK11" s="227"/>
      <c r="VL11" s="227"/>
      <c r="VM11" s="227"/>
      <c r="VN11" s="227"/>
      <c r="VO11" s="227"/>
      <c r="VP11" s="227"/>
      <c r="VQ11" s="227"/>
      <c r="VR11" s="227"/>
      <c r="VS11" s="227"/>
      <c r="VT11" s="227"/>
      <c r="VU11" s="227"/>
      <c r="VV11" s="227"/>
      <c r="VW11" s="227"/>
      <c r="VX11" s="227"/>
      <c r="VY11" s="227"/>
      <c r="VZ11" s="227"/>
      <c r="WA11" s="227"/>
      <c r="WB11" s="227"/>
      <c r="WC11" s="227"/>
      <c r="WD11" s="227"/>
      <c r="WE11" s="227"/>
      <c r="WF11" s="227"/>
      <c r="WG11" s="227"/>
      <c r="WH11" s="227"/>
      <c r="WI11" s="227"/>
      <c r="WJ11" s="227"/>
      <c r="WK11" s="227"/>
      <c r="WL11" s="227"/>
      <c r="WM11" s="227"/>
      <c r="WN11" s="227"/>
      <c r="WO11" s="227"/>
      <c r="WP11" s="227"/>
      <c r="WQ11" s="227"/>
      <c r="WR11" s="227"/>
      <c r="WS11" s="227"/>
      <c r="WT11" s="227"/>
      <c r="WU11" s="227"/>
      <c r="WV11" s="227"/>
      <c r="WW11" s="227"/>
      <c r="WX11" s="227"/>
      <c r="WY11" s="227"/>
      <c r="WZ11" s="227"/>
      <c r="XA11" s="227"/>
      <c r="XB11" s="227"/>
      <c r="XC11" s="227"/>
      <c r="XD11" s="227"/>
      <c r="XE11" s="227"/>
      <c r="XF11" s="227"/>
      <c r="XG11" s="227"/>
      <c r="XH11" s="227"/>
      <c r="XI11" s="227"/>
      <c r="XJ11" s="227"/>
      <c r="XK11" s="227"/>
      <c r="XL11" s="227"/>
      <c r="XM11" s="227"/>
      <c r="XN11" s="227"/>
      <c r="XO11" s="227"/>
      <c r="XP11" s="227"/>
      <c r="XQ11" s="227"/>
      <c r="XR11" s="227"/>
      <c r="XS11" s="227"/>
      <c r="XT11" s="227"/>
      <c r="XU11" s="227"/>
      <c r="XV11" s="227"/>
      <c r="XW11" s="227"/>
      <c r="XX11" s="227"/>
      <c r="XY11" s="227"/>
      <c r="XZ11" s="227"/>
      <c r="YA11" s="227"/>
      <c r="YB11" s="227"/>
      <c r="YC11" s="227"/>
      <c r="YD11" s="227"/>
      <c r="YE11" s="227"/>
      <c r="YF11" s="227"/>
      <c r="YG11" s="227"/>
      <c r="YH11" s="227"/>
      <c r="YI11" s="227"/>
      <c r="YJ11" s="227"/>
      <c r="YK11" s="227"/>
      <c r="YL11" s="227"/>
      <c r="YM11" s="227"/>
      <c r="YN11" s="227"/>
      <c r="YO11" s="227"/>
      <c r="YP11" s="227"/>
      <c r="YQ11" s="227"/>
      <c r="YR11" s="227"/>
      <c r="YS11" s="227"/>
      <c r="YT11" s="227"/>
      <c r="YU11" s="227"/>
      <c r="YV11" s="227"/>
      <c r="YW11" s="227"/>
      <c r="YX11" s="227"/>
      <c r="YY11" s="227"/>
      <c r="YZ11" s="227"/>
      <c r="ZA11" s="227"/>
      <c r="ZB11" s="227"/>
      <c r="ZC11" s="227"/>
      <c r="ZD11" s="227"/>
      <c r="ZE11" s="227"/>
      <c r="ZF11" s="227"/>
      <c r="ZG11" s="227"/>
      <c r="ZH11" s="227"/>
      <c r="ZI11" s="227"/>
      <c r="ZJ11" s="227"/>
      <c r="ZK11" s="227"/>
      <c r="ZL11" s="227"/>
      <c r="ZM11" s="227"/>
      <c r="ZN11" s="227"/>
      <c r="ZO11" s="227"/>
      <c r="ZP11" s="227"/>
      <c r="ZQ11" s="227"/>
      <c r="ZR11" s="227"/>
      <c r="ZS11" s="227"/>
      <c r="ZT11" s="227"/>
      <c r="ZU11" s="227"/>
      <c r="ZV11" s="227"/>
      <c r="ZW11" s="227"/>
      <c r="ZX11" s="227"/>
      <c r="ZY11" s="227"/>
      <c r="ZZ11" s="227"/>
      <c r="AAA11" s="227"/>
      <c r="AAB11" s="227"/>
      <c r="AAC11" s="227"/>
      <c r="AAD11" s="227"/>
      <c r="AAE11" s="227"/>
      <c r="AAF11" s="227"/>
      <c r="AAG11" s="227"/>
      <c r="AAH11" s="227"/>
      <c r="AAI11" s="227"/>
      <c r="AAJ11" s="227"/>
      <c r="AAK11" s="227"/>
      <c r="AAL11" s="227"/>
      <c r="AAM11" s="227"/>
      <c r="AAN11" s="227"/>
      <c r="AAO11" s="227"/>
      <c r="AAP11" s="227"/>
      <c r="AAQ11" s="227"/>
      <c r="AAR11" s="227"/>
      <c r="AAS11" s="227"/>
      <c r="AAT11" s="227"/>
      <c r="AAU11" s="227"/>
      <c r="AAV11" s="227"/>
      <c r="AAW11" s="227"/>
      <c r="AAX11" s="227"/>
      <c r="AAY11" s="227"/>
      <c r="AAZ11" s="227"/>
      <c r="ABA11" s="227"/>
      <c r="ABB11" s="227"/>
      <c r="ABC11" s="227"/>
      <c r="ABD11" s="227"/>
      <c r="ABE11" s="227"/>
      <c r="ABF11" s="227"/>
      <c r="ABG11" s="227"/>
      <c r="ABH11" s="227"/>
      <c r="ABI11" s="227"/>
      <c r="ABJ11" s="227"/>
      <c r="ABK11" s="227"/>
      <c r="ABL11" s="227"/>
      <c r="ABM11" s="227"/>
      <c r="ABN11" s="227"/>
      <c r="ABO11" s="227"/>
      <c r="ABP11" s="227"/>
      <c r="ABQ11" s="227"/>
      <c r="ABR11" s="227"/>
      <c r="ABS11" s="227"/>
      <c r="ABT11" s="227"/>
      <c r="ABU11" s="227"/>
      <c r="ABV11" s="227"/>
      <c r="ABW11" s="227"/>
      <c r="ABX11" s="227"/>
      <c r="ABY11" s="227"/>
      <c r="ABZ11" s="227"/>
      <c r="ACA11" s="227"/>
      <c r="ACB11" s="227"/>
      <c r="ACC11" s="227"/>
      <c r="ACD11" s="227"/>
      <c r="ACE11" s="227"/>
      <c r="ACF11" s="227"/>
      <c r="ACG11" s="227"/>
      <c r="ACH11" s="227"/>
      <c r="ACI11" s="227"/>
      <c r="ACJ11" s="227"/>
      <c r="ACK11" s="227"/>
      <c r="ACL11" s="227"/>
      <c r="ACM11" s="227"/>
      <c r="ACN11" s="227"/>
      <c r="ACO11" s="227"/>
      <c r="ACP11" s="227"/>
      <c r="ACQ11" s="227"/>
      <c r="ACR11" s="227"/>
      <c r="ACS11" s="227"/>
      <c r="ACT11" s="227"/>
      <c r="ACU11" s="227"/>
      <c r="ACV11" s="227"/>
      <c r="ACW11" s="227"/>
      <c r="ACX11" s="227"/>
      <c r="ACY11" s="227"/>
      <c r="ACZ11" s="227"/>
      <c r="ADA11" s="227"/>
      <c r="ADB11" s="227"/>
      <c r="ADC11" s="227"/>
      <c r="ADD11" s="227"/>
      <c r="ADE11" s="227"/>
      <c r="ADF11" s="227"/>
      <c r="ADG11" s="227"/>
      <c r="ADH11" s="227"/>
      <c r="ADI11" s="227"/>
      <c r="ADJ11" s="227"/>
      <c r="ADK11" s="227"/>
      <c r="ADL11" s="227"/>
      <c r="ADM11" s="227"/>
      <c r="ADN11" s="227"/>
      <c r="ADO11" s="227"/>
      <c r="ADP11" s="227"/>
      <c r="ADQ11" s="227"/>
      <c r="ADR11" s="227"/>
      <c r="ADS11" s="227"/>
      <c r="ADT11" s="227"/>
      <c r="ADU11" s="227"/>
      <c r="ADV11" s="227"/>
      <c r="ADW11" s="227"/>
      <c r="ADX11" s="227"/>
      <c r="ADY11" s="227"/>
      <c r="ADZ11" s="227"/>
      <c r="AEA11" s="227"/>
      <c r="AEB11" s="227"/>
      <c r="AEC11" s="227"/>
      <c r="AED11" s="227"/>
      <c r="AEE11" s="227"/>
      <c r="AEF11" s="227"/>
      <c r="AEG11" s="227"/>
      <c r="AEH11" s="227"/>
      <c r="AEI11" s="227"/>
      <c r="AEJ11" s="227"/>
      <c r="AEK11" s="227"/>
      <c r="AEL11" s="227"/>
      <c r="AEM11" s="227"/>
      <c r="AEN11" s="227"/>
      <c r="AEO11" s="227"/>
      <c r="AEP11" s="227"/>
      <c r="AEQ11" s="227"/>
      <c r="AER11" s="227"/>
      <c r="AES11" s="227"/>
      <c r="AET11" s="227"/>
      <c r="AEU11" s="227"/>
      <c r="AEV11" s="227"/>
      <c r="AEW11" s="227"/>
      <c r="AEX11" s="227"/>
      <c r="AEY11" s="227"/>
      <c r="AEZ11" s="227"/>
      <c r="AFA11" s="227"/>
      <c r="AFB11" s="227"/>
      <c r="AFC11" s="227"/>
      <c r="AFD11" s="227"/>
      <c r="AFE11" s="227"/>
      <c r="AFF11" s="227"/>
      <c r="AFG11" s="227"/>
      <c r="AFH11" s="227"/>
      <c r="AFI11" s="227"/>
      <c r="AFJ11" s="227"/>
      <c r="AFK11" s="227"/>
      <c r="AFL11" s="227"/>
      <c r="AFM11" s="227"/>
      <c r="AFN11" s="227"/>
      <c r="AFO11" s="227"/>
      <c r="AFP11" s="227"/>
      <c r="AFQ11" s="227"/>
      <c r="AFR11" s="227"/>
      <c r="AFS11" s="227"/>
      <c r="AFT11" s="227"/>
      <c r="AFU11" s="227"/>
      <c r="AFV11" s="227"/>
      <c r="AFW11" s="227"/>
      <c r="AFX11" s="227"/>
      <c r="AFY11" s="227"/>
      <c r="AFZ11" s="227"/>
      <c r="AGA11" s="227"/>
      <c r="AGB11" s="227"/>
      <c r="AGC11" s="227"/>
      <c r="AGD11" s="227"/>
      <c r="AGE11" s="227"/>
      <c r="AGF11" s="227"/>
      <c r="AGG11" s="227"/>
      <c r="AGH11" s="227"/>
      <c r="AGI11" s="227"/>
      <c r="AGJ11" s="227"/>
      <c r="AGK11" s="227"/>
      <c r="AGL11" s="227"/>
      <c r="AGM11" s="227"/>
      <c r="AGN11" s="227"/>
      <c r="AGO11" s="227"/>
      <c r="AGP11" s="227"/>
      <c r="AGQ11" s="227"/>
      <c r="AGR11" s="227"/>
      <c r="AGS11" s="227"/>
      <c r="AGT11" s="227"/>
      <c r="AGU11" s="227"/>
      <c r="AGV11" s="227"/>
      <c r="AGW11" s="227"/>
      <c r="AGX11" s="227"/>
      <c r="AGY11" s="227"/>
      <c r="AGZ11" s="227"/>
      <c r="AHA11" s="227"/>
      <c r="AHB11" s="227"/>
      <c r="AHC11" s="227"/>
      <c r="AHD11" s="227"/>
      <c r="AHE11" s="227"/>
      <c r="AHF11" s="227"/>
      <c r="AHG11" s="227"/>
      <c r="AHH11" s="227"/>
      <c r="AHI11" s="227"/>
      <c r="AHJ11" s="227"/>
      <c r="AHK11" s="227"/>
      <c r="AHL11" s="227"/>
      <c r="AHM11" s="227"/>
      <c r="AHN11" s="227"/>
      <c r="AHO11" s="227"/>
      <c r="AHP11" s="227"/>
      <c r="AHQ11" s="227"/>
      <c r="AHR11" s="227"/>
      <c r="AHS11" s="227"/>
      <c r="AHT11" s="227"/>
      <c r="AHU11" s="227"/>
      <c r="AHV11" s="227"/>
      <c r="AHW11" s="227"/>
      <c r="AHX11" s="227"/>
      <c r="AHY11" s="227"/>
      <c r="AHZ11" s="227"/>
      <c r="AIA11" s="227"/>
      <c r="AIB11" s="227"/>
      <c r="AIC11" s="227"/>
      <c r="AID11" s="227"/>
      <c r="AIE11" s="227"/>
      <c r="AIF11" s="227"/>
      <c r="AIG11" s="227"/>
      <c r="AIH11" s="227"/>
      <c r="AII11" s="227"/>
      <c r="AIJ11" s="227"/>
      <c r="AIK11" s="227"/>
      <c r="AIL11" s="227"/>
      <c r="AIM11" s="227"/>
      <c r="AIN11" s="227"/>
      <c r="AIO11" s="227"/>
      <c r="AIP11" s="227"/>
      <c r="AIQ11" s="227"/>
      <c r="AIR11" s="227"/>
      <c r="AIS11" s="227"/>
      <c r="AIT11" s="227"/>
      <c r="AIU11" s="227"/>
      <c r="AIV11" s="227"/>
      <c r="AIW11" s="227"/>
      <c r="AIX11" s="227"/>
      <c r="AIY11" s="227"/>
      <c r="AIZ11" s="227"/>
      <c r="AJA11" s="227"/>
      <c r="AJB11" s="227"/>
      <c r="AJC11" s="227"/>
      <c r="AJD11" s="227"/>
      <c r="AJE11" s="227"/>
      <c r="AJF11" s="227"/>
      <c r="AJG11" s="227"/>
      <c r="AJH11" s="227"/>
      <c r="AJI11" s="227"/>
      <c r="AJJ11" s="227"/>
      <c r="AJK11" s="227"/>
      <c r="AJL11" s="227"/>
      <c r="AJM11" s="227"/>
      <c r="AJN11" s="227"/>
      <c r="AJO11" s="227"/>
      <c r="AJP11" s="227"/>
      <c r="AJQ11" s="227"/>
      <c r="AJR11" s="227"/>
      <c r="AJS11" s="227"/>
      <c r="AJT11" s="227"/>
      <c r="AJU11" s="227"/>
      <c r="AJV11" s="227"/>
      <c r="AJW11" s="227"/>
      <c r="AJX11" s="227"/>
      <c r="AJY11" s="227"/>
      <c r="AJZ11" s="227"/>
      <c r="AKA11" s="227"/>
      <c r="AKB11" s="227"/>
      <c r="AKC11" s="227"/>
      <c r="AKD11" s="227"/>
      <c r="AKE11" s="227"/>
      <c r="AKF11" s="227"/>
      <c r="AKG11" s="227"/>
      <c r="AKH11" s="227"/>
      <c r="AKI11" s="227"/>
      <c r="AKJ11" s="227"/>
      <c r="AKK11" s="227"/>
      <c r="AKL11" s="227"/>
      <c r="AKM11" s="227"/>
      <c r="AKN11" s="227"/>
      <c r="AKO11" s="227"/>
      <c r="AKP11" s="227"/>
      <c r="AKQ11" s="227"/>
      <c r="AKR11" s="227"/>
      <c r="AKS11" s="227"/>
      <c r="AKT11" s="227"/>
      <c r="AKU11" s="227"/>
      <c r="AKV11" s="227"/>
      <c r="AKW11" s="227"/>
      <c r="AKX11" s="227"/>
      <c r="AKY11" s="227"/>
      <c r="AKZ11" s="227"/>
      <c r="ALA11" s="227"/>
      <c r="ALB11" s="227"/>
      <c r="ALC11" s="227"/>
      <c r="ALD11" s="227"/>
      <c r="ALE11" s="227"/>
      <c r="ALF11" s="227"/>
      <c r="ALG11" s="227"/>
      <c r="ALH11" s="227"/>
      <c r="ALI11" s="227"/>
      <c r="ALJ11" s="227"/>
      <c r="ALK11" s="227"/>
      <c r="ALL11" s="227"/>
      <c r="ALM11" s="227"/>
      <c r="ALN11" s="227"/>
      <c r="ALO11" s="227"/>
      <c r="ALP11" s="227"/>
      <c r="ALQ11" s="227"/>
      <c r="ALR11" s="227"/>
      <c r="ALS11" s="227"/>
      <c r="ALT11" s="227"/>
      <c r="ALU11" s="227"/>
      <c r="ALV11" s="227"/>
      <c r="ALW11" s="227"/>
      <c r="ALX11" s="227"/>
      <c r="ALY11" s="227"/>
      <c r="ALZ11" s="227"/>
      <c r="AMA11" s="227"/>
      <c r="AMB11" s="227"/>
      <c r="AMC11" s="227"/>
      <c r="AMD11" s="227"/>
      <c r="AME11" s="227"/>
      <c r="AMF11" s="227"/>
      <c r="AMG11" s="227"/>
      <c r="AMH11" s="227"/>
      <c r="AMI11" s="227"/>
      <c r="AMJ11" s="227"/>
      <c r="AMK11" s="227"/>
      <c r="AML11" s="227"/>
      <c r="AMM11" s="227"/>
      <c r="AMN11" s="227"/>
      <c r="AMO11" s="227"/>
      <c r="AMP11" s="227"/>
      <c r="AMQ11" s="227"/>
      <c r="AMR11" s="227"/>
      <c r="AMS11" s="227"/>
      <c r="AMT11" s="227"/>
      <c r="AMU11" s="227"/>
      <c r="AMV11" s="227"/>
      <c r="AMW11" s="227"/>
      <c r="AMX11" s="227"/>
    </row>
    <row r="12" spans="1:1038" ht="18" customHeight="1">
      <c r="A12" s="223" t="s">
        <v>1277</v>
      </c>
      <c r="B12" s="224" t="s">
        <v>1278</v>
      </c>
      <c r="D12" s="225" t="s">
        <v>1279</v>
      </c>
      <c r="E12" s="126">
        <v>3</v>
      </c>
      <c r="F12" s="126">
        <v>1</v>
      </c>
      <c r="G12" s="285" t="str">
        <f t="shared" si="1"/>
        <v>3-1</v>
      </c>
      <c r="H12" s="277">
        <v>0</v>
      </c>
      <c r="I12" s="126">
        <v>62</v>
      </c>
      <c r="K12" s="545" t="b">
        <f>IF(I13=1,IF(((VLOOKUP($G12,[1]Depth_Lookup!#REF!,9,FALSE))-(H12/100))=0,"Good",IF(((VLOOKUP($G12,[1]Depth_Lookup!$A$3:$J$550,9,FALSE))-(H12/100))&gt;0,"Too Short","Too Long")))</f>
        <v>0</v>
      </c>
      <c r="L12" s="171">
        <f>(VLOOKUP($G12,Depth_Lookup!$A$3:$J$410,10,FALSE))+(H12/100)</f>
        <v>5.7</v>
      </c>
      <c r="M12" s="171">
        <f>(VLOOKUP($G12,Depth_Lookup!$A$3:$J$410,10,FALSE))+(I12/100)</f>
        <v>6.32</v>
      </c>
      <c r="N12" s="127">
        <v>3</v>
      </c>
      <c r="O12" s="126" t="s">
        <v>1280</v>
      </c>
      <c r="Q12" s="126" t="s">
        <v>85</v>
      </c>
      <c r="R12" s="196" t="str">
        <f t="shared" si="2"/>
        <v>Alluvium</v>
      </c>
      <c r="S12" s="126" t="s">
        <v>700</v>
      </c>
      <c r="T12" s="126" t="s">
        <v>88</v>
      </c>
      <c r="X12" s="202" t="e">
        <f>VLOOKUP(W12,definitions_list_lookup!$A$13:$B$19,2,0)</f>
        <v>#N/A</v>
      </c>
      <c r="AF12" s="196" t="e">
        <f>VLOOKUP(AE12,definitions_list_mag!$V$12:$W$15,2,0)</f>
        <v>#N/A</v>
      </c>
      <c r="AI12" s="130"/>
      <c r="AO12" s="130"/>
      <c r="AU12" s="130"/>
      <c r="BA12" s="130"/>
      <c r="BG12" s="130"/>
      <c r="BM12" s="130"/>
      <c r="BY12" s="130"/>
      <c r="CG12" s="145"/>
      <c r="CH12" s="132"/>
      <c r="CI12" s="132"/>
      <c r="CJ12" s="132"/>
      <c r="CK12" s="133"/>
      <c r="CL12" s="134"/>
      <c r="CM12" s="134"/>
      <c r="CN12" s="134"/>
      <c r="CO12" s="134"/>
      <c r="CP12" s="134"/>
      <c r="CQ12" s="134"/>
      <c r="CR12" s="134"/>
      <c r="CS12" s="134"/>
      <c r="CT12" s="134"/>
      <c r="CU12" s="134"/>
      <c r="CV12" s="134"/>
      <c r="CW12" s="134"/>
      <c r="CX12" s="134"/>
      <c r="CY12" s="134"/>
      <c r="CZ12" s="134"/>
      <c r="DA12" s="134"/>
      <c r="DB12" s="134"/>
      <c r="DD12" s="134"/>
      <c r="DE12" s="134"/>
      <c r="DF12" s="134"/>
      <c r="DG12" s="134"/>
      <c r="DH12" s="134"/>
      <c r="DI12" s="134"/>
      <c r="DJ12" s="134"/>
      <c r="DK12" s="207">
        <f t="shared" si="3"/>
        <v>0</v>
      </c>
      <c r="DL12" s="131"/>
      <c r="DM12" s="134"/>
      <c r="DN12" s="134"/>
      <c r="DO12" s="136"/>
      <c r="DQ12" s="131"/>
      <c r="DR12" s="136"/>
      <c r="DS12" s="131"/>
      <c r="DT12" s="160" t="s">
        <v>1373</v>
      </c>
      <c r="DW12" s="213">
        <f t="shared" si="0"/>
        <v>0</v>
      </c>
      <c r="DX12" s="214" t="e">
        <f>VLOOKUP(P12,definitions_list_lookup!$K$30:$L$54,2,0)</f>
        <v>#N/A</v>
      </c>
      <c r="DY12" s="139"/>
      <c r="DZ12" s="139"/>
      <c r="EA12" s="139"/>
      <c r="ED12" s="229" t="s">
        <v>2517</v>
      </c>
      <c r="EE12" s="140"/>
      <c r="EG12" s="140"/>
      <c r="EI12" s="218" t="e">
        <f>VLOOKUP(EH12,definitions_list_mag!$Y$12:$Z$15,2,FALSE)</f>
        <v>#N/A</v>
      </c>
      <c r="EJ12" s="143"/>
      <c r="EK12" s="221" t="e">
        <f>VLOOKUP(EJ12,definitions_list_mag!$AT$3:$AU$5,2,FALSE)</f>
        <v>#N/A</v>
      </c>
      <c r="EM12" s="109"/>
      <c r="EN12" s="109"/>
      <c r="EZ12" s="192" t="e">
        <f t="shared" si="4"/>
        <v>#DIV/0!</v>
      </c>
      <c r="FA12" s="192" t="e">
        <f t="shared" si="5"/>
        <v>#DIV/0!</v>
      </c>
      <c r="FB12" s="192" t="e">
        <f t="shared" si="6"/>
        <v>#DIV/0!</v>
      </c>
      <c r="FC12" s="192" t="e">
        <f t="shared" si="7"/>
        <v>#DIV/0!</v>
      </c>
      <c r="FD12" s="192" t="e">
        <f t="shared" si="8"/>
        <v>#DIV/0!</v>
      </c>
      <c r="FE12" s="193" t="e">
        <f t="shared" si="9"/>
        <v>#DIV/0!</v>
      </c>
      <c r="FF12" s="194" t="e">
        <f t="shared" si="10"/>
        <v>#DIV/0!</v>
      </c>
      <c r="FG12" s="143"/>
      <c r="FI12" s="778">
        <f t="shared" si="11"/>
        <v>0</v>
      </c>
      <c r="FJ12" s="779" t="e">
        <f t="shared" si="12"/>
        <v>#DIV/0!</v>
      </c>
      <c r="FK12" s="779" t="e">
        <f t="shared" si="13"/>
        <v>#DIV/0!</v>
      </c>
      <c r="FL12" s="780" t="e">
        <f t="shared" si="14"/>
        <v>#DIV/0!</v>
      </c>
      <c r="FM12" s="169" t="e">
        <f t="shared" si="15"/>
        <v>#DIV/0!</v>
      </c>
      <c r="FN12" s="783" t="e">
        <f t="shared" si="16"/>
        <v>#DIV/0!</v>
      </c>
    </row>
    <row r="13" spans="1:1038" s="288" customFormat="1" ht="18" customHeight="1">
      <c r="A13" s="282" t="s">
        <v>1277</v>
      </c>
      <c r="B13" s="283" t="s">
        <v>1278</v>
      </c>
      <c r="C13" s="227"/>
      <c r="D13" s="284" t="s">
        <v>1279</v>
      </c>
      <c r="E13" s="227">
        <v>3</v>
      </c>
      <c r="F13" s="227">
        <v>1</v>
      </c>
      <c r="G13" s="285" t="str">
        <f t="shared" si="1"/>
        <v>3-1</v>
      </c>
      <c r="H13" s="278">
        <v>62</v>
      </c>
      <c r="I13" s="227">
        <v>85.5</v>
      </c>
      <c r="J13" s="226"/>
      <c r="K13" s="545" t="b">
        <f>IF(I14=1,IF(((VLOOKUP($G13,[1]Depth_Lookup!#REF!,9,FALSE))-(H13/100))=0,"Good",IF(((VLOOKUP($G13,[1]Depth_Lookup!$A$3:$J$550,9,FALSE))-(H13/100))&gt;0,"Too Short","Too Long")))</f>
        <v>0</v>
      </c>
      <c r="L13" s="171">
        <f>(VLOOKUP($G13,Depth_Lookup!$A$3:$J$410,10,FALSE))+(H13/100)</f>
        <v>6.32</v>
      </c>
      <c r="M13" s="171">
        <f>(VLOOKUP($G13,Depth_Lookup!$A$3:$J$410,10,FALSE))+(I13/100)</f>
        <v>6.5549999999999997</v>
      </c>
      <c r="N13" s="230" t="s">
        <v>1281</v>
      </c>
      <c r="O13" s="227" t="s">
        <v>1280</v>
      </c>
      <c r="P13" s="227" t="s">
        <v>853</v>
      </c>
      <c r="Q13" s="227" t="s">
        <v>125</v>
      </c>
      <c r="R13" s="286" t="str">
        <f t="shared" si="2"/>
        <v>SerpentinizedHarzburgite</v>
      </c>
      <c r="S13" s="227" t="s">
        <v>88</v>
      </c>
      <c r="T13" s="227" t="s">
        <v>700</v>
      </c>
      <c r="U13" s="227" t="s">
        <v>95</v>
      </c>
      <c r="V13" s="227" t="s">
        <v>509</v>
      </c>
      <c r="W13" s="227" t="s">
        <v>102</v>
      </c>
      <c r="X13" s="287">
        <f>VLOOKUP(W13,definitions_list_lookup!$A$13:$B$19,2,0)</f>
        <v>5</v>
      </c>
      <c r="Y13" s="227" t="s">
        <v>90</v>
      </c>
      <c r="Z13" s="227" t="s">
        <v>91</v>
      </c>
      <c r="AA13" s="227"/>
      <c r="AB13" s="227"/>
      <c r="AC13" s="227"/>
      <c r="AD13" s="227"/>
      <c r="AE13" s="233"/>
      <c r="AF13" s="286" t="e">
        <f>VLOOKUP(AE13,definitions_list_mag!$V$12:$W$15,2,0)</f>
        <v>#N/A</v>
      </c>
      <c r="AG13" s="237"/>
      <c r="AH13" s="227"/>
      <c r="AI13" s="240">
        <f t="shared" ref="AI13:AI22" si="17">100-(AU13+AO13+BA13+BM13)</f>
        <v>64</v>
      </c>
      <c r="AJ13" s="227"/>
      <c r="AK13" s="227"/>
      <c r="AL13" s="227"/>
      <c r="AM13" s="227"/>
      <c r="AN13" s="227"/>
      <c r="AO13" s="240"/>
      <c r="AP13" s="227"/>
      <c r="AQ13" s="227"/>
      <c r="AR13" s="227"/>
      <c r="AS13" s="227"/>
      <c r="AT13" s="227"/>
      <c r="AU13" s="240"/>
      <c r="AV13" s="227"/>
      <c r="AW13" s="227"/>
      <c r="AX13" s="227"/>
      <c r="AY13" s="227"/>
      <c r="AZ13" s="227"/>
      <c r="BA13" s="240">
        <v>35</v>
      </c>
      <c r="BB13" s="227">
        <v>6</v>
      </c>
      <c r="BC13" s="227">
        <v>4</v>
      </c>
      <c r="BD13" s="227" t="s">
        <v>110</v>
      </c>
      <c r="BE13" s="227" t="s">
        <v>103</v>
      </c>
      <c r="BF13" s="227"/>
      <c r="BG13" s="240"/>
      <c r="BH13" s="227"/>
      <c r="BI13" s="227"/>
      <c r="BJ13" s="227"/>
      <c r="BK13" s="227"/>
      <c r="BL13" s="227"/>
      <c r="BM13" s="240">
        <v>1</v>
      </c>
      <c r="BN13" s="227"/>
      <c r="BO13" s="227"/>
      <c r="BP13" s="227"/>
      <c r="BQ13" s="227"/>
      <c r="BR13" s="227"/>
      <c r="BS13" s="227"/>
      <c r="BT13" s="227"/>
      <c r="BU13" s="227"/>
      <c r="BV13" s="227"/>
      <c r="BW13" s="227"/>
      <c r="BX13" s="227"/>
      <c r="BY13" s="240"/>
      <c r="BZ13" s="227"/>
      <c r="CA13" s="227"/>
      <c r="CB13" s="227"/>
      <c r="CC13" s="227"/>
      <c r="CD13" s="227"/>
      <c r="CE13" s="227"/>
      <c r="CF13" s="227"/>
      <c r="CG13" s="250"/>
      <c r="CH13" s="149" t="s">
        <v>1327</v>
      </c>
      <c r="CI13" s="149">
        <v>100</v>
      </c>
      <c r="CJ13" s="149" t="s">
        <v>514</v>
      </c>
      <c r="CK13" s="151"/>
      <c r="CL13" s="152"/>
      <c r="CM13" s="152"/>
      <c r="CN13" s="152"/>
      <c r="CO13" s="152"/>
      <c r="CP13" s="152"/>
      <c r="CQ13" s="152"/>
      <c r="CR13" s="152"/>
      <c r="CS13" s="152"/>
      <c r="CT13" s="152"/>
      <c r="CU13" s="152"/>
      <c r="CV13" s="152"/>
      <c r="CW13" s="152"/>
      <c r="CX13" s="152"/>
      <c r="CY13" s="152"/>
      <c r="CZ13" s="152"/>
      <c r="DA13" s="152"/>
      <c r="DB13" s="152">
        <v>65</v>
      </c>
      <c r="DC13" s="229">
        <v>35</v>
      </c>
      <c r="DD13" s="152"/>
      <c r="DE13" s="152"/>
      <c r="DF13" s="152"/>
      <c r="DG13" s="152"/>
      <c r="DH13" s="152"/>
      <c r="DI13" s="152"/>
      <c r="DJ13" s="152"/>
      <c r="DK13" s="208">
        <f t="shared" si="3"/>
        <v>100</v>
      </c>
      <c r="DL13" s="148"/>
      <c r="DM13" s="152"/>
      <c r="DN13" s="152"/>
      <c r="DO13" s="153"/>
      <c r="DQ13" s="148"/>
      <c r="DR13" s="153"/>
      <c r="DS13" s="148"/>
      <c r="DT13" s="261" t="s">
        <v>1372</v>
      </c>
      <c r="DU13" s="229"/>
      <c r="DV13" s="229"/>
      <c r="DW13" s="290">
        <f t="shared" si="0"/>
        <v>100</v>
      </c>
      <c r="DX13" s="291" t="e">
        <f>VLOOKUP(P13,definitions_list_lookup!$K$30:$L$54,2,0)</f>
        <v>#N/A</v>
      </c>
      <c r="DY13" s="154" t="s">
        <v>1401</v>
      </c>
      <c r="DZ13" s="154" t="s">
        <v>1402</v>
      </c>
      <c r="EA13" s="154"/>
      <c r="EB13" s="229"/>
      <c r="EC13" s="292"/>
      <c r="ED13" s="229" t="s">
        <v>2517</v>
      </c>
      <c r="EE13" s="293"/>
      <c r="EF13" s="294"/>
      <c r="EG13" s="293"/>
      <c r="EH13" s="295"/>
      <c r="EI13" s="296" t="e">
        <f>VLOOKUP(EH13,definitions_list_mag!$Y$12:$Z$15,2,FALSE)</f>
        <v>#N/A</v>
      </c>
      <c r="EJ13" s="297"/>
      <c r="EK13" s="298" t="e">
        <f>VLOOKUP(EJ13,definitions_list_mag!$AT$3:$AU$5,2,FALSE)</f>
        <v>#N/A</v>
      </c>
      <c r="EL13" s="293"/>
      <c r="EM13" s="295"/>
      <c r="EN13" s="295"/>
      <c r="EO13" s="321"/>
      <c r="EP13" s="321"/>
      <c r="EQ13" s="321"/>
      <c r="ER13" s="321"/>
      <c r="ES13" s="321"/>
      <c r="ET13" s="321"/>
      <c r="EU13" s="321"/>
      <c r="EV13" s="322"/>
      <c r="EW13" s="322"/>
      <c r="EX13" s="322"/>
      <c r="EY13" s="322"/>
      <c r="EZ13" s="192" t="e">
        <f t="shared" si="4"/>
        <v>#DIV/0!</v>
      </c>
      <c r="FA13" s="192" t="e">
        <f t="shared" si="5"/>
        <v>#DIV/0!</v>
      </c>
      <c r="FB13" s="192" t="e">
        <f t="shared" si="6"/>
        <v>#DIV/0!</v>
      </c>
      <c r="FC13" s="192" t="e">
        <f t="shared" si="7"/>
        <v>#DIV/0!</v>
      </c>
      <c r="FD13" s="192" t="e">
        <f t="shared" si="8"/>
        <v>#DIV/0!</v>
      </c>
      <c r="FE13" s="193" t="e">
        <f t="shared" si="9"/>
        <v>#DIV/0!</v>
      </c>
      <c r="FF13" s="194" t="e">
        <f t="shared" si="10"/>
        <v>#DIV/0!</v>
      </c>
      <c r="FG13" s="297"/>
      <c r="FH13" s="295"/>
      <c r="FI13" s="778">
        <f t="shared" si="11"/>
        <v>0</v>
      </c>
      <c r="FJ13" s="779" t="e">
        <f t="shared" si="12"/>
        <v>#DIV/0!</v>
      </c>
      <c r="FK13" s="779" t="e">
        <f t="shared" si="13"/>
        <v>#DIV/0!</v>
      </c>
      <c r="FL13" s="780" t="e">
        <f t="shared" si="14"/>
        <v>#DIV/0!</v>
      </c>
      <c r="FM13" s="169" t="e">
        <f t="shared" si="15"/>
        <v>#DIV/0!</v>
      </c>
      <c r="FN13" s="783" t="e">
        <f t="shared" si="16"/>
        <v>#DIV/0!</v>
      </c>
      <c r="FO13" s="227"/>
      <c r="FP13" s="227"/>
      <c r="FQ13" s="227"/>
      <c r="FR13" s="227"/>
      <c r="FS13" s="227"/>
      <c r="FT13" s="227"/>
      <c r="FU13" s="227"/>
      <c r="FV13" s="227"/>
      <c r="FW13" s="227"/>
      <c r="FX13" s="227"/>
      <c r="FY13" s="227"/>
      <c r="FZ13" s="227"/>
      <c r="GA13" s="227"/>
      <c r="GB13" s="227"/>
      <c r="GC13" s="227"/>
      <c r="GD13" s="227"/>
      <c r="GE13" s="227"/>
      <c r="GF13" s="227"/>
      <c r="GG13" s="227"/>
      <c r="GH13" s="227"/>
      <c r="GI13" s="227"/>
      <c r="GJ13" s="227"/>
      <c r="GK13" s="227"/>
      <c r="GL13" s="227"/>
      <c r="GM13" s="227"/>
      <c r="GN13" s="227"/>
      <c r="GO13" s="227"/>
      <c r="GP13" s="227"/>
      <c r="GQ13" s="227"/>
      <c r="GR13" s="227"/>
      <c r="GS13" s="227"/>
      <c r="GT13" s="227"/>
      <c r="GU13" s="227"/>
      <c r="GV13" s="227"/>
      <c r="GW13" s="227"/>
      <c r="GX13" s="227"/>
      <c r="GY13" s="227"/>
      <c r="GZ13" s="227"/>
      <c r="HA13" s="227"/>
      <c r="HB13" s="227"/>
      <c r="HC13" s="227"/>
      <c r="HD13" s="227"/>
      <c r="HE13" s="227"/>
      <c r="HF13" s="227"/>
      <c r="HG13" s="227"/>
      <c r="HH13" s="227"/>
      <c r="HI13" s="227"/>
      <c r="HJ13" s="227"/>
      <c r="HK13" s="227"/>
      <c r="HL13" s="227"/>
      <c r="HM13" s="227"/>
      <c r="HN13" s="227"/>
      <c r="HO13" s="227"/>
      <c r="HP13" s="227"/>
      <c r="HQ13" s="227"/>
      <c r="HR13" s="227"/>
      <c r="HS13" s="227"/>
      <c r="HT13" s="227"/>
      <c r="HU13" s="227"/>
      <c r="HV13" s="227"/>
      <c r="HW13" s="227"/>
      <c r="HX13" s="227"/>
      <c r="HY13" s="227"/>
      <c r="HZ13" s="227"/>
      <c r="IA13" s="227"/>
      <c r="IB13" s="227"/>
      <c r="IC13" s="227"/>
      <c r="ID13" s="227"/>
      <c r="IE13" s="227"/>
      <c r="IF13" s="227"/>
      <c r="IG13" s="227"/>
      <c r="IH13" s="227"/>
      <c r="II13" s="227"/>
      <c r="IJ13" s="227"/>
      <c r="IK13" s="227"/>
      <c r="IL13" s="227"/>
      <c r="IM13" s="227"/>
      <c r="IN13" s="227"/>
      <c r="IO13" s="227"/>
      <c r="IP13" s="227"/>
      <c r="IQ13" s="227"/>
      <c r="IR13" s="227"/>
      <c r="IS13" s="227"/>
      <c r="IT13" s="227"/>
      <c r="IU13" s="227"/>
      <c r="IV13" s="227"/>
      <c r="IW13" s="227"/>
      <c r="IX13" s="227"/>
      <c r="IY13" s="227"/>
      <c r="IZ13" s="227"/>
      <c r="JA13" s="227"/>
      <c r="JB13" s="227"/>
      <c r="JC13" s="227"/>
      <c r="JD13" s="227"/>
      <c r="JE13" s="227"/>
      <c r="JF13" s="227"/>
      <c r="JG13" s="227"/>
      <c r="JH13" s="227"/>
      <c r="JI13" s="227"/>
      <c r="JJ13" s="227"/>
      <c r="JK13" s="227"/>
      <c r="JL13" s="227"/>
      <c r="JM13" s="227"/>
      <c r="JN13" s="227"/>
      <c r="JO13" s="227"/>
      <c r="JP13" s="227"/>
      <c r="JQ13" s="227"/>
      <c r="JR13" s="227"/>
      <c r="JS13" s="227"/>
      <c r="JT13" s="227"/>
      <c r="JU13" s="227"/>
      <c r="JV13" s="227"/>
      <c r="JW13" s="227"/>
      <c r="JX13" s="227"/>
      <c r="JY13" s="227"/>
      <c r="JZ13" s="227"/>
      <c r="KA13" s="227"/>
      <c r="KB13" s="227"/>
      <c r="KC13" s="227"/>
      <c r="KD13" s="227"/>
      <c r="KE13" s="227"/>
      <c r="KF13" s="227"/>
      <c r="KG13" s="227"/>
      <c r="KH13" s="227"/>
      <c r="KI13" s="227"/>
      <c r="KJ13" s="227"/>
      <c r="KK13" s="227"/>
      <c r="KL13" s="227"/>
      <c r="KM13" s="227"/>
      <c r="KN13" s="227"/>
      <c r="KO13" s="227"/>
      <c r="KP13" s="227"/>
      <c r="KQ13" s="227"/>
      <c r="KR13" s="227"/>
      <c r="KS13" s="227"/>
      <c r="KT13" s="227"/>
      <c r="KU13" s="227"/>
      <c r="KV13" s="227"/>
      <c r="KW13" s="227"/>
      <c r="KX13" s="227"/>
      <c r="KY13" s="227"/>
      <c r="KZ13" s="227"/>
      <c r="LA13" s="227"/>
      <c r="LB13" s="227"/>
      <c r="LC13" s="227"/>
      <c r="LD13" s="227"/>
      <c r="LE13" s="227"/>
      <c r="LF13" s="227"/>
      <c r="LG13" s="227"/>
      <c r="LH13" s="227"/>
      <c r="LI13" s="227"/>
      <c r="LJ13" s="227"/>
      <c r="LK13" s="227"/>
      <c r="LL13" s="227"/>
      <c r="LM13" s="227"/>
      <c r="LN13" s="227"/>
      <c r="LO13" s="227"/>
      <c r="LP13" s="227"/>
      <c r="LQ13" s="227"/>
      <c r="LR13" s="227"/>
      <c r="LS13" s="227"/>
      <c r="LT13" s="227"/>
      <c r="LU13" s="227"/>
      <c r="LV13" s="227"/>
      <c r="LW13" s="227"/>
      <c r="LX13" s="227"/>
      <c r="LY13" s="227"/>
      <c r="LZ13" s="227"/>
      <c r="MA13" s="227"/>
      <c r="MB13" s="227"/>
      <c r="MC13" s="227"/>
      <c r="MD13" s="227"/>
      <c r="ME13" s="227"/>
      <c r="MF13" s="227"/>
      <c r="MG13" s="227"/>
      <c r="MH13" s="227"/>
      <c r="MI13" s="227"/>
      <c r="MJ13" s="227"/>
      <c r="MK13" s="227"/>
      <c r="ML13" s="227"/>
      <c r="MM13" s="227"/>
      <c r="MN13" s="227"/>
      <c r="MO13" s="227"/>
      <c r="MP13" s="227"/>
      <c r="MQ13" s="227"/>
      <c r="MR13" s="227"/>
      <c r="MS13" s="227"/>
      <c r="MT13" s="227"/>
      <c r="MU13" s="227"/>
      <c r="MV13" s="227"/>
      <c r="MW13" s="227"/>
      <c r="MX13" s="227"/>
      <c r="MY13" s="227"/>
      <c r="MZ13" s="227"/>
      <c r="NA13" s="227"/>
      <c r="NB13" s="227"/>
      <c r="NC13" s="227"/>
      <c r="ND13" s="227"/>
      <c r="NE13" s="227"/>
      <c r="NF13" s="227"/>
      <c r="NG13" s="227"/>
      <c r="NH13" s="227"/>
      <c r="NI13" s="227"/>
      <c r="NJ13" s="227"/>
      <c r="NK13" s="227"/>
      <c r="NL13" s="227"/>
      <c r="NM13" s="227"/>
      <c r="NN13" s="227"/>
      <c r="NO13" s="227"/>
      <c r="NP13" s="227"/>
      <c r="NQ13" s="227"/>
      <c r="NR13" s="227"/>
      <c r="NS13" s="227"/>
      <c r="NT13" s="227"/>
      <c r="NU13" s="227"/>
      <c r="NV13" s="227"/>
      <c r="NW13" s="227"/>
      <c r="NX13" s="227"/>
      <c r="NY13" s="227"/>
      <c r="NZ13" s="227"/>
      <c r="OA13" s="227"/>
      <c r="OB13" s="227"/>
      <c r="OC13" s="227"/>
      <c r="OD13" s="227"/>
      <c r="OE13" s="227"/>
      <c r="OF13" s="227"/>
      <c r="OG13" s="227"/>
      <c r="OH13" s="227"/>
      <c r="OI13" s="227"/>
      <c r="OJ13" s="227"/>
      <c r="OK13" s="227"/>
      <c r="OL13" s="227"/>
      <c r="OM13" s="227"/>
      <c r="ON13" s="227"/>
      <c r="OO13" s="227"/>
      <c r="OP13" s="227"/>
      <c r="OQ13" s="227"/>
      <c r="OR13" s="227"/>
      <c r="OS13" s="227"/>
      <c r="OT13" s="227"/>
      <c r="OU13" s="227"/>
      <c r="OV13" s="227"/>
      <c r="OW13" s="227"/>
      <c r="OX13" s="227"/>
      <c r="OY13" s="227"/>
      <c r="OZ13" s="227"/>
      <c r="PA13" s="227"/>
      <c r="PB13" s="227"/>
      <c r="PC13" s="227"/>
      <c r="PD13" s="227"/>
      <c r="PE13" s="227"/>
      <c r="PF13" s="227"/>
      <c r="PG13" s="227"/>
      <c r="PH13" s="227"/>
      <c r="PI13" s="227"/>
      <c r="PJ13" s="227"/>
      <c r="PK13" s="227"/>
      <c r="PL13" s="227"/>
      <c r="PM13" s="227"/>
      <c r="PN13" s="227"/>
      <c r="PO13" s="227"/>
      <c r="PP13" s="227"/>
      <c r="PQ13" s="227"/>
      <c r="PR13" s="227"/>
      <c r="PS13" s="227"/>
      <c r="PT13" s="227"/>
      <c r="PU13" s="227"/>
      <c r="PV13" s="227"/>
      <c r="PW13" s="227"/>
      <c r="PX13" s="227"/>
      <c r="PY13" s="227"/>
      <c r="PZ13" s="227"/>
      <c r="QA13" s="227"/>
      <c r="QB13" s="227"/>
      <c r="QC13" s="227"/>
      <c r="QD13" s="227"/>
      <c r="QE13" s="227"/>
      <c r="QF13" s="227"/>
      <c r="QG13" s="227"/>
      <c r="QH13" s="227"/>
      <c r="QI13" s="227"/>
      <c r="QJ13" s="227"/>
      <c r="QK13" s="227"/>
      <c r="QL13" s="227"/>
      <c r="QM13" s="227"/>
      <c r="QN13" s="227"/>
      <c r="QO13" s="227"/>
      <c r="QP13" s="227"/>
      <c r="QQ13" s="227"/>
      <c r="QR13" s="227"/>
      <c r="QS13" s="227"/>
      <c r="QT13" s="227"/>
      <c r="QU13" s="227"/>
      <c r="QV13" s="227"/>
      <c r="QW13" s="227"/>
      <c r="QX13" s="227"/>
      <c r="QY13" s="227"/>
      <c r="QZ13" s="227"/>
      <c r="RA13" s="227"/>
      <c r="RB13" s="227"/>
      <c r="RC13" s="227"/>
      <c r="RD13" s="227"/>
      <c r="RE13" s="227"/>
      <c r="RF13" s="227"/>
      <c r="RG13" s="227"/>
      <c r="RH13" s="227"/>
      <c r="RI13" s="227"/>
      <c r="RJ13" s="227"/>
      <c r="RK13" s="227"/>
      <c r="RL13" s="227"/>
      <c r="RM13" s="227"/>
      <c r="RN13" s="227"/>
      <c r="RO13" s="227"/>
      <c r="RP13" s="227"/>
      <c r="RQ13" s="227"/>
      <c r="RR13" s="227"/>
      <c r="RS13" s="227"/>
      <c r="RT13" s="227"/>
      <c r="RU13" s="227"/>
      <c r="RV13" s="227"/>
      <c r="RW13" s="227"/>
      <c r="RX13" s="227"/>
      <c r="RY13" s="227"/>
      <c r="RZ13" s="227"/>
      <c r="SA13" s="227"/>
      <c r="SB13" s="227"/>
      <c r="SC13" s="227"/>
      <c r="SD13" s="227"/>
      <c r="SE13" s="227"/>
      <c r="SF13" s="227"/>
      <c r="SG13" s="227"/>
      <c r="SH13" s="227"/>
      <c r="SI13" s="227"/>
      <c r="SJ13" s="227"/>
      <c r="SK13" s="227"/>
      <c r="SL13" s="227"/>
      <c r="SM13" s="227"/>
      <c r="SN13" s="227"/>
      <c r="SO13" s="227"/>
      <c r="SP13" s="227"/>
      <c r="SQ13" s="227"/>
      <c r="SR13" s="227"/>
      <c r="SS13" s="227"/>
      <c r="ST13" s="227"/>
      <c r="SU13" s="227"/>
      <c r="SV13" s="227"/>
      <c r="SW13" s="227"/>
      <c r="SX13" s="227"/>
      <c r="SY13" s="227"/>
      <c r="SZ13" s="227"/>
      <c r="TA13" s="227"/>
      <c r="TB13" s="227"/>
      <c r="TC13" s="227"/>
      <c r="TD13" s="227"/>
      <c r="TE13" s="227"/>
      <c r="TF13" s="227"/>
      <c r="TG13" s="227"/>
      <c r="TH13" s="227"/>
      <c r="TI13" s="227"/>
      <c r="TJ13" s="227"/>
      <c r="TK13" s="227"/>
      <c r="TL13" s="227"/>
      <c r="TM13" s="227"/>
      <c r="TN13" s="227"/>
      <c r="TO13" s="227"/>
      <c r="TP13" s="227"/>
      <c r="TQ13" s="227"/>
      <c r="TR13" s="227"/>
      <c r="TS13" s="227"/>
      <c r="TT13" s="227"/>
      <c r="TU13" s="227"/>
      <c r="TV13" s="227"/>
      <c r="TW13" s="227"/>
      <c r="TX13" s="227"/>
      <c r="TY13" s="227"/>
      <c r="TZ13" s="227"/>
      <c r="UA13" s="227"/>
      <c r="UB13" s="227"/>
      <c r="UC13" s="227"/>
      <c r="UD13" s="227"/>
      <c r="UE13" s="227"/>
      <c r="UF13" s="227"/>
      <c r="UG13" s="227"/>
      <c r="UH13" s="227"/>
      <c r="UI13" s="227"/>
      <c r="UJ13" s="227"/>
      <c r="UK13" s="227"/>
      <c r="UL13" s="227"/>
      <c r="UM13" s="227"/>
      <c r="UN13" s="227"/>
      <c r="UO13" s="227"/>
      <c r="UP13" s="227"/>
      <c r="UQ13" s="227"/>
      <c r="UR13" s="227"/>
      <c r="US13" s="227"/>
      <c r="UT13" s="227"/>
      <c r="UU13" s="227"/>
      <c r="UV13" s="227"/>
      <c r="UW13" s="227"/>
      <c r="UX13" s="227"/>
      <c r="UY13" s="227"/>
      <c r="UZ13" s="227"/>
      <c r="VA13" s="227"/>
      <c r="VB13" s="227"/>
      <c r="VC13" s="227"/>
      <c r="VD13" s="227"/>
      <c r="VE13" s="227"/>
      <c r="VF13" s="227"/>
      <c r="VG13" s="227"/>
      <c r="VH13" s="227"/>
      <c r="VI13" s="227"/>
      <c r="VJ13" s="227"/>
      <c r="VK13" s="227"/>
      <c r="VL13" s="227"/>
      <c r="VM13" s="227"/>
      <c r="VN13" s="227"/>
      <c r="VO13" s="227"/>
      <c r="VP13" s="227"/>
      <c r="VQ13" s="227"/>
      <c r="VR13" s="227"/>
      <c r="VS13" s="227"/>
      <c r="VT13" s="227"/>
      <c r="VU13" s="227"/>
      <c r="VV13" s="227"/>
      <c r="VW13" s="227"/>
      <c r="VX13" s="227"/>
      <c r="VY13" s="227"/>
      <c r="VZ13" s="227"/>
      <c r="WA13" s="227"/>
      <c r="WB13" s="227"/>
      <c r="WC13" s="227"/>
      <c r="WD13" s="227"/>
      <c r="WE13" s="227"/>
      <c r="WF13" s="227"/>
      <c r="WG13" s="227"/>
      <c r="WH13" s="227"/>
      <c r="WI13" s="227"/>
      <c r="WJ13" s="227"/>
      <c r="WK13" s="227"/>
      <c r="WL13" s="227"/>
      <c r="WM13" s="227"/>
      <c r="WN13" s="227"/>
      <c r="WO13" s="227"/>
      <c r="WP13" s="227"/>
      <c r="WQ13" s="227"/>
      <c r="WR13" s="227"/>
      <c r="WS13" s="227"/>
      <c r="WT13" s="227"/>
      <c r="WU13" s="227"/>
      <c r="WV13" s="227"/>
      <c r="WW13" s="227"/>
      <c r="WX13" s="227"/>
      <c r="WY13" s="227"/>
      <c r="WZ13" s="227"/>
      <c r="XA13" s="227"/>
      <c r="XB13" s="227"/>
      <c r="XC13" s="227"/>
      <c r="XD13" s="227"/>
      <c r="XE13" s="227"/>
      <c r="XF13" s="227"/>
      <c r="XG13" s="227"/>
      <c r="XH13" s="227"/>
      <c r="XI13" s="227"/>
      <c r="XJ13" s="227"/>
      <c r="XK13" s="227"/>
      <c r="XL13" s="227"/>
      <c r="XM13" s="227"/>
      <c r="XN13" s="227"/>
      <c r="XO13" s="227"/>
      <c r="XP13" s="227"/>
      <c r="XQ13" s="227"/>
      <c r="XR13" s="227"/>
      <c r="XS13" s="227"/>
      <c r="XT13" s="227"/>
      <c r="XU13" s="227"/>
      <c r="XV13" s="227"/>
      <c r="XW13" s="227"/>
      <c r="XX13" s="227"/>
      <c r="XY13" s="227"/>
      <c r="XZ13" s="227"/>
      <c r="YA13" s="227"/>
      <c r="YB13" s="227"/>
      <c r="YC13" s="227"/>
      <c r="YD13" s="227"/>
      <c r="YE13" s="227"/>
      <c r="YF13" s="227"/>
      <c r="YG13" s="227"/>
      <c r="YH13" s="227"/>
      <c r="YI13" s="227"/>
      <c r="YJ13" s="227"/>
      <c r="YK13" s="227"/>
      <c r="YL13" s="227"/>
      <c r="YM13" s="227"/>
      <c r="YN13" s="227"/>
      <c r="YO13" s="227"/>
      <c r="YP13" s="227"/>
      <c r="YQ13" s="227"/>
      <c r="YR13" s="227"/>
      <c r="YS13" s="227"/>
      <c r="YT13" s="227"/>
      <c r="YU13" s="227"/>
      <c r="YV13" s="227"/>
      <c r="YW13" s="227"/>
      <c r="YX13" s="227"/>
      <c r="YY13" s="227"/>
      <c r="YZ13" s="227"/>
      <c r="ZA13" s="227"/>
      <c r="ZB13" s="227"/>
      <c r="ZC13" s="227"/>
      <c r="ZD13" s="227"/>
      <c r="ZE13" s="227"/>
      <c r="ZF13" s="227"/>
      <c r="ZG13" s="227"/>
      <c r="ZH13" s="227"/>
      <c r="ZI13" s="227"/>
      <c r="ZJ13" s="227"/>
      <c r="ZK13" s="227"/>
      <c r="ZL13" s="227"/>
      <c r="ZM13" s="227"/>
      <c r="ZN13" s="227"/>
      <c r="ZO13" s="227"/>
      <c r="ZP13" s="227"/>
      <c r="ZQ13" s="227"/>
      <c r="ZR13" s="227"/>
      <c r="ZS13" s="227"/>
      <c r="ZT13" s="227"/>
      <c r="ZU13" s="227"/>
      <c r="ZV13" s="227"/>
      <c r="ZW13" s="227"/>
      <c r="ZX13" s="227"/>
      <c r="ZY13" s="227"/>
      <c r="ZZ13" s="227"/>
      <c r="AAA13" s="227"/>
      <c r="AAB13" s="227"/>
      <c r="AAC13" s="227"/>
      <c r="AAD13" s="227"/>
      <c r="AAE13" s="227"/>
      <c r="AAF13" s="227"/>
      <c r="AAG13" s="227"/>
      <c r="AAH13" s="227"/>
      <c r="AAI13" s="227"/>
      <c r="AAJ13" s="227"/>
      <c r="AAK13" s="227"/>
      <c r="AAL13" s="227"/>
      <c r="AAM13" s="227"/>
      <c r="AAN13" s="227"/>
      <c r="AAO13" s="227"/>
      <c r="AAP13" s="227"/>
      <c r="AAQ13" s="227"/>
      <c r="AAR13" s="227"/>
      <c r="AAS13" s="227"/>
      <c r="AAT13" s="227"/>
      <c r="AAU13" s="227"/>
      <c r="AAV13" s="227"/>
      <c r="AAW13" s="227"/>
      <c r="AAX13" s="227"/>
      <c r="AAY13" s="227"/>
      <c r="AAZ13" s="227"/>
      <c r="ABA13" s="227"/>
      <c r="ABB13" s="227"/>
      <c r="ABC13" s="227"/>
      <c r="ABD13" s="227"/>
      <c r="ABE13" s="227"/>
      <c r="ABF13" s="227"/>
      <c r="ABG13" s="227"/>
      <c r="ABH13" s="227"/>
      <c r="ABI13" s="227"/>
      <c r="ABJ13" s="227"/>
      <c r="ABK13" s="227"/>
      <c r="ABL13" s="227"/>
      <c r="ABM13" s="227"/>
      <c r="ABN13" s="227"/>
      <c r="ABO13" s="227"/>
      <c r="ABP13" s="227"/>
      <c r="ABQ13" s="227"/>
      <c r="ABR13" s="227"/>
      <c r="ABS13" s="227"/>
      <c r="ABT13" s="227"/>
      <c r="ABU13" s="227"/>
      <c r="ABV13" s="227"/>
      <c r="ABW13" s="227"/>
      <c r="ABX13" s="227"/>
      <c r="ABY13" s="227"/>
      <c r="ABZ13" s="227"/>
      <c r="ACA13" s="227"/>
      <c r="ACB13" s="227"/>
      <c r="ACC13" s="227"/>
      <c r="ACD13" s="227"/>
      <c r="ACE13" s="227"/>
      <c r="ACF13" s="227"/>
      <c r="ACG13" s="227"/>
      <c r="ACH13" s="227"/>
      <c r="ACI13" s="227"/>
      <c r="ACJ13" s="227"/>
      <c r="ACK13" s="227"/>
      <c r="ACL13" s="227"/>
      <c r="ACM13" s="227"/>
      <c r="ACN13" s="227"/>
      <c r="ACO13" s="227"/>
      <c r="ACP13" s="227"/>
      <c r="ACQ13" s="227"/>
      <c r="ACR13" s="227"/>
      <c r="ACS13" s="227"/>
      <c r="ACT13" s="227"/>
      <c r="ACU13" s="227"/>
      <c r="ACV13" s="227"/>
      <c r="ACW13" s="227"/>
      <c r="ACX13" s="227"/>
      <c r="ACY13" s="227"/>
      <c r="ACZ13" s="227"/>
      <c r="ADA13" s="227"/>
      <c r="ADB13" s="227"/>
      <c r="ADC13" s="227"/>
      <c r="ADD13" s="227"/>
      <c r="ADE13" s="227"/>
      <c r="ADF13" s="227"/>
      <c r="ADG13" s="227"/>
      <c r="ADH13" s="227"/>
      <c r="ADI13" s="227"/>
      <c r="ADJ13" s="227"/>
      <c r="ADK13" s="227"/>
      <c r="ADL13" s="227"/>
      <c r="ADM13" s="227"/>
      <c r="ADN13" s="227"/>
      <c r="ADO13" s="227"/>
      <c r="ADP13" s="227"/>
      <c r="ADQ13" s="227"/>
      <c r="ADR13" s="227"/>
      <c r="ADS13" s="227"/>
      <c r="ADT13" s="227"/>
      <c r="ADU13" s="227"/>
      <c r="ADV13" s="227"/>
      <c r="ADW13" s="227"/>
      <c r="ADX13" s="227"/>
      <c r="ADY13" s="227"/>
      <c r="ADZ13" s="227"/>
      <c r="AEA13" s="227"/>
      <c r="AEB13" s="227"/>
      <c r="AEC13" s="227"/>
      <c r="AED13" s="227"/>
      <c r="AEE13" s="227"/>
      <c r="AEF13" s="227"/>
      <c r="AEG13" s="227"/>
      <c r="AEH13" s="227"/>
      <c r="AEI13" s="227"/>
      <c r="AEJ13" s="227"/>
      <c r="AEK13" s="227"/>
      <c r="AEL13" s="227"/>
      <c r="AEM13" s="227"/>
      <c r="AEN13" s="227"/>
      <c r="AEO13" s="227"/>
      <c r="AEP13" s="227"/>
      <c r="AEQ13" s="227"/>
      <c r="AER13" s="227"/>
      <c r="AES13" s="227"/>
      <c r="AET13" s="227"/>
      <c r="AEU13" s="227"/>
      <c r="AEV13" s="227"/>
      <c r="AEW13" s="227"/>
      <c r="AEX13" s="227"/>
      <c r="AEY13" s="227"/>
      <c r="AEZ13" s="227"/>
      <c r="AFA13" s="227"/>
      <c r="AFB13" s="227"/>
      <c r="AFC13" s="227"/>
      <c r="AFD13" s="227"/>
      <c r="AFE13" s="227"/>
      <c r="AFF13" s="227"/>
      <c r="AFG13" s="227"/>
      <c r="AFH13" s="227"/>
      <c r="AFI13" s="227"/>
      <c r="AFJ13" s="227"/>
      <c r="AFK13" s="227"/>
      <c r="AFL13" s="227"/>
      <c r="AFM13" s="227"/>
      <c r="AFN13" s="227"/>
      <c r="AFO13" s="227"/>
      <c r="AFP13" s="227"/>
      <c r="AFQ13" s="227"/>
      <c r="AFR13" s="227"/>
      <c r="AFS13" s="227"/>
      <c r="AFT13" s="227"/>
      <c r="AFU13" s="227"/>
      <c r="AFV13" s="227"/>
      <c r="AFW13" s="227"/>
      <c r="AFX13" s="227"/>
      <c r="AFY13" s="227"/>
      <c r="AFZ13" s="227"/>
      <c r="AGA13" s="227"/>
      <c r="AGB13" s="227"/>
      <c r="AGC13" s="227"/>
      <c r="AGD13" s="227"/>
      <c r="AGE13" s="227"/>
      <c r="AGF13" s="227"/>
      <c r="AGG13" s="227"/>
      <c r="AGH13" s="227"/>
      <c r="AGI13" s="227"/>
      <c r="AGJ13" s="227"/>
      <c r="AGK13" s="227"/>
      <c r="AGL13" s="227"/>
      <c r="AGM13" s="227"/>
      <c r="AGN13" s="227"/>
      <c r="AGO13" s="227"/>
      <c r="AGP13" s="227"/>
      <c r="AGQ13" s="227"/>
      <c r="AGR13" s="227"/>
      <c r="AGS13" s="227"/>
      <c r="AGT13" s="227"/>
      <c r="AGU13" s="227"/>
      <c r="AGV13" s="227"/>
      <c r="AGW13" s="227"/>
      <c r="AGX13" s="227"/>
      <c r="AGY13" s="227"/>
      <c r="AGZ13" s="227"/>
      <c r="AHA13" s="227"/>
      <c r="AHB13" s="227"/>
      <c r="AHC13" s="227"/>
      <c r="AHD13" s="227"/>
      <c r="AHE13" s="227"/>
      <c r="AHF13" s="227"/>
      <c r="AHG13" s="227"/>
      <c r="AHH13" s="227"/>
      <c r="AHI13" s="227"/>
      <c r="AHJ13" s="227"/>
      <c r="AHK13" s="227"/>
      <c r="AHL13" s="227"/>
      <c r="AHM13" s="227"/>
      <c r="AHN13" s="227"/>
      <c r="AHO13" s="227"/>
      <c r="AHP13" s="227"/>
      <c r="AHQ13" s="227"/>
      <c r="AHR13" s="227"/>
      <c r="AHS13" s="227"/>
      <c r="AHT13" s="227"/>
      <c r="AHU13" s="227"/>
      <c r="AHV13" s="227"/>
      <c r="AHW13" s="227"/>
      <c r="AHX13" s="227"/>
      <c r="AHY13" s="227"/>
      <c r="AHZ13" s="227"/>
      <c r="AIA13" s="227"/>
      <c r="AIB13" s="227"/>
      <c r="AIC13" s="227"/>
      <c r="AID13" s="227"/>
      <c r="AIE13" s="227"/>
      <c r="AIF13" s="227"/>
      <c r="AIG13" s="227"/>
      <c r="AIH13" s="227"/>
      <c r="AII13" s="227"/>
      <c r="AIJ13" s="227"/>
      <c r="AIK13" s="227"/>
      <c r="AIL13" s="227"/>
      <c r="AIM13" s="227"/>
      <c r="AIN13" s="227"/>
      <c r="AIO13" s="227"/>
      <c r="AIP13" s="227"/>
      <c r="AIQ13" s="227"/>
      <c r="AIR13" s="227"/>
      <c r="AIS13" s="227"/>
      <c r="AIT13" s="227"/>
      <c r="AIU13" s="227"/>
      <c r="AIV13" s="227"/>
      <c r="AIW13" s="227"/>
      <c r="AIX13" s="227"/>
      <c r="AIY13" s="227"/>
      <c r="AIZ13" s="227"/>
      <c r="AJA13" s="227"/>
      <c r="AJB13" s="227"/>
      <c r="AJC13" s="227"/>
      <c r="AJD13" s="227"/>
      <c r="AJE13" s="227"/>
      <c r="AJF13" s="227"/>
      <c r="AJG13" s="227"/>
      <c r="AJH13" s="227"/>
      <c r="AJI13" s="227"/>
      <c r="AJJ13" s="227"/>
      <c r="AJK13" s="227"/>
      <c r="AJL13" s="227"/>
      <c r="AJM13" s="227"/>
      <c r="AJN13" s="227"/>
      <c r="AJO13" s="227"/>
      <c r="AJP13" s="227"/>
      <c r="AJQ13" s="227"/>
      <c r="AJR13" s="227"/>
      <c r="AJS13" s="227"/>
      <c r="AJT13" s="227"/>
      <c r="AJU13" s="227"/>
      <c r="AJV13" s="227"/>
      <c r="AJW13" s="227"/>
      <c r="AJX13" s="227"/>
      <c r="AJY13" s="227"/>
      <c r="AJZ13" s="227"/>
      <c r="AKA13" s="227"/>
      <c r="AKB13" s="227"/>
      <c r="AKC13" s="227"/>
      <c r="AKD13" s="227"/>
      <c r="AKE13" s="227"/>
      <c r="AKF13" s="227"/>
      <c r="AKG13" s="227"/>
      <c r="AKH13" s="227"/>
      <c r="AKI13" s="227"/>
      <c r="AKJ13" s="227"/>
      <c r="AKK13" s="227"/>
      <c r="AKL13" s="227"/>
      <c r="AKM13" s="227"/>
      <c r="AKN13" s="227"/>
      <c r="AKO13" s="227"/>
      <c r="AKP13" s="227"/>
      <c r="AKQ13" s="227"/>
      <c r="AKR13" s="227"/>
      <c r="AKS13" s="227"/>
      <c r="AKT13" s="227"/>
      <c r="AKU13" s="227"/>
      <c r="AKV13" s="227"/>
      <c r="AKW13" s="227"/>
      <c r="AKX13" s="227"/>
      <c r="AKY13" s="227"/>
      <c r="AKZ13" s="227"/>
      <c r="ALA13" s="227"/>
      <c r="ALB13" s="227"/>
      <c r="ALC13" s="227"/>
      <c r="ALD13" s="227"/>
      <c r="ALE13" s="227"/>
      <c r="ALF13" s="227"/>
      <c r="ALG13" s="227"/>
      <c r="ALH13" s="227"/>
      <c r="ALI13" s="227"/>
      <c r="ALJ13" s="227"/>
      <c r="ALK13" s="227"/>
      <c r="ALL13" s="227"/>
      <c r="ALM13" s="227"/>
      <c r="ALN13" s="227"/>
      <c r="ALO13" s="227"/>
      <c r="ALP13" s="227"/>
      <c r="ALQ13" s="227"/>
      <c r="ALR13" s="227"/>
      <c r="ALS13" s="227"/>
      <c r="ALT13" s="227"/>
      <c r="ALU13" s="227"/>
      <c r="ALV13" s="227"/>
      <c r="ALW13" s="227"/>
      <c r="ALX13" s="227"/>
      <c r="ALY13" s="227"/>
      <c r="ALZ13" s="227"/>
      <c r="AMA13" s="227"/>
      <c r="AMB13" s="227"/>
      <c r="AMC13" s="227"/>
      <c r="AMD13" s="227"/>
      <c r="AME13" s="227"/>
      <c r="AMF13" s="227"/>
      <c r="AMG13" s="227"/>
      <c r="AMH13" s="227"/>
      <c r="AMI13" s="227"/>
      <c r="AMJ13" s="227"/>
      <c r="AMK13" s="227"/>
      <c r="AML13" s="227"/>
      <c r="AMM13" s="227"/>
      <c r="AMN13" s="227"/>
      <c r="AMO13" s="227"/>
      <c r="AMP13" s="227"/>
      <c r="AMQ13" s="227"/>
      <c r="AMR13" s="227"/>
      <c r="AMS13" s="227"/>
      <c r="AMT13" s="227"/>
      <c r="AMU13" s="227"/>
      <c r="AMV13" s="227"/>
      <c r="AMW13" s="227"/>
      <c r="AMX13" s="227"/>
    </row>
    <row r="14" spans="1:1038" s="308" customFormat="1" ht="18" customHeight="1">
      <c r="A14" s="301" t="s">
        <v>1277</v>
      </c>
      <c r="B14" s="302" t="s">
        <v>1278</v>
      </c>
      <c r="C14" s="228"/>
      <c r="D14" s="303" t="s">
        <v>1279</v>
      </c>
      <c r="E14" s="228">
        <v>3</v>
      </c>
      <c r="F14" s="228">
        <v>2</v>
      </c>
      <c r="G14" s="285" t="str">
        <f t="shared" si="1"/>
        <v>3-2</v>
      </c>
      <c r="H14" s="279">
        <v>0</v>
      </c>
      <c r="I14" s="228">
        <v>87</v>
      </c>
      <c r="J14" s="226"/>
      <c r="K14" s="545" t="b">
        <f>IF(I15=1,IF(((VLOOKUP($G14,[1]Depth_Lookup!#REF!,9,FALSE))-(H14/100))=0,"Good",IF(((VLOOKUP($G14,[1]Depth_Lookup!$A$3:$J$550,9,FALSE))-(H14/100))&gt;0,"Too Short","Too Long")))</f>
        <v>0</v>
      </c>
      <c r="L14" s="171">
        <f>(VLOOKUP($G14,Depth_Lookup!$A$3:$J$410,10,FALSE))+(H14/100)</f>
        <v>6.5549999999999997</v>
      </c>
      <c r="M14" s="171">
        <f>(VLOOKUP($G14,Depth_Lookup!$A$3:$J$410,10,FALSE))+(I14/100)</f>
        <v>7.4249999999999998</v>
      </c>
      <c r="N14" s="231" t="s">
        <v>1281</v>
      </c>
      <c r="O14" s="228" t="s">
        <v>1280</v>
      </c>
      <c r="P14" s="228" t="s">
        <v>853</v>
      </c>
      <c r="Q14" s="228" t="s">
        <v>125</v>
      </c>
      <c r="R14" s="304" t="str">
        <f t="shared" si="2"/>
        <v>SerpentinizedHarzburgite</v>
      </c>
      <c r="S14" s="228" t="s">
        <v>700</v>
      </c>
      <c r="T14" s="228" t="s">
        <v>700</v>
      </c>
      <c r="U14" s="228"/>
      <c r="V14" s="228"/>
      <c r="W14" s="228" t="s">
        <v>102</v>
      </c>
      <c r="X14" s="305">
        <f>VLOOKUP(W14,definitions_list_lookup!$A$13:$B$19,2,0)</f>
        <v>5</v>
      </c>
      <c r="Y14" s="228" t="s">
        <v>90</v>
      </c>
      <c r="Z14" s="228" t="s">
        <v>91</v>
      </c>
      <c r="AA14" s="228"/>
      <c r="AB14" s="228"/>
      <c r="AC14" s="228"/>
      <c r="AD14" s="228"/>
      <c r="AE14" s="234"/>
      <c r="AF14" s="304" t="e">
        <f>VLOOKUP(AE14,definitions_list_mag!$V$12:$W$15,2,0)</f>
        <v>#N/A</v>
      </c>
      <c r="AG14" s="241"/>
      <c r="AH14" s="228"/>
      <c r="AI14" s="244">
        <f t="shared" si="17"/>
        <v>64</v>
      </c>
      <c r="AJ14" s="228"/>
      <c r="AK14" s="228"/>
      <c r="AL14" s="228"/>
      <c r="AM14" s="228"/>
      <c r="AN14" s="228"/>
      <c r="AO14" s="244"/>
      <c r="AP14" s="228"/>
      <c r="AQ14" s="228"/>
      <c r="AR14" s="228"/>
      <c r="AS14" s="228"/>
      <c r="AT14" s="228"/>
      <c r="AU14" s="244"/>
      <c r="AV14" s="228"/>
      <c r="AW14" s="228"/>
      <c r="AX14" s="228"/>
      <c r="AY14" s="228"/>
      <c r="AZ14" s="228"/>
      <c r="BA14" s="244">
        <v>35</v>
      </c>
      <c r="BB14" s="228">
        <v>6</v>
      </c>
      <c r="BC14" s="228">
        <v>4</v>
      </c>
      <c r="BD14" s="228" t="s">
        <v>110</v>
      </c>
      <c r="BE14" s="228" t="s">
        <v>103</v>
      </c>
      <c r="BF14" s="228"/>
      <c r="BG14" s="244"/>
      <c r="BH14" s="228"/>
      <c r="BI14" s="228"/>
      <c r="BJ14" s="228"/>
      <c r="BK14" s="228"/>
      <c r="BL14" s="228"/>
      <c r="BM14" s="244">
        <v>1</v>
      </c>
      <c r="BN14" s="228"/>
      <c r="BO14" s="228"/>
      <c r="BP14" s="228"/>
      <c r="BQ14" s="228"/>
      <c r="BR14" s="228"/>
      <c r="BS14" s="228"/>
      <c r="BT14" s="228"/>
      <c r="BU14" s="228"/>
      <c r="BV14" s="228"/>
      <c r="BW14" s="228"/>
      <c r="BX14" s="228"/>
      <c r="BY14" s="244"/>
      <c r="BZ14" s="228"/>
      <c r="CA14" s="228"/>
      <c r="CB14" s="228"/>
      <c r="CC14" s="228"/>
      <c r="CD14" s="228"/>
      <c r="CE14" s="228"/>
      <c r="CF14" s="228"/>
      <c r="CG14" s="251"/>
      <c r="CH14" s="246" t="s">
        <v>1328</v>
      </c>
      <c r="CI14" s="246">
        <v>100</v>
      </c>
      <c r="CJ14" s="246" t="s">
        <v>514</v>
      </c>
      <c r="CK14" s="247"/>
      <c r="CL14" s="248"/>
      <c r="CM14" s="248"/>
      <c r="CN14" s="248"/>
      <c r="CO14" s="248"/>
      <c r="CP14" s="248"/>
      <c r="CQ14" s="248"/>
      <c r="CR14" s="248"/>
      <c r="CS14" s="248"/>
      <c r="CT14" s="248"/>
      <c r="CU14" s="248"/>
      <c r="CV14" s="248"/>
      <c r="CW14" s="248"/>
      <c r="CX14" s="248"/>
      <c r="CY14" s="248"/>
      <c r="CZ14" s="248"/>
      <c r="DA14" s="248"/>
      <c r="DB14" s="248">
        <v>65</v>
      </c>
      <c r="DC14" s="249">
        <v>35</v>
      </c>
      <c r="DD14" s="248"/>
      <c r="DE14" s="248"/>
      <c r="DF14" s="248"/>
      <c r="DG14" s="248"/>
      <c r="DH14" s="248"/>
      <c r="DI14" s="248"/>
      <c r="DJ14" s="248"/>
      <c r="DK14" s="306">
        <f t="shared" si="3"/>
        <v>100</v>
      </c>
      <c r="DL14" s="245"/>
      <c r="DM14" s="248"/>
      <c r="DN14" s="248"/>
      <c r="DO14" s="307"/>
      <c r="DQ14" s="245"/>
      <c r="DR14" s="307"/>
      <c r="DS14" s="245"/>
      <c r="DT14" s="262" t="s">
        <v>1372</v>
      </c>
      <c r="DU14" s="249"/>
      <c r="DV14" s="249"/>
      <c r="DW14" s="310">
        <f t="shared" si="0"/>
        <v>100</v>
      </c>
      <c r="DX14" s="311" t="e">
        <f>VLOOKUP(P14,definitions_list_lookup!$K$30:$L$54,2,0)</f>
        <v>#N/A</v>
      </c>
      <c r="DY14" s="268" t="s">
        <v>1401</v>
      </c>
      <c r="DZ14" s="268" t="s">
        <v>1402</v>
      </c>
      <c r="EA14" s="268"/>
      <c r="EB14" s="249"/>
      <c r="EC14" s="312"/>
      <c r="ED14" s="229" t="s">
        <v>2517</v>
      </c>
      <c r="EE14" s="313"/>
      <c r="EF14" s="314"/>
      <c r="EG14" s="313"/>
      <c r="EH14" s="315"/>
      <c r="EI14" s="316" t="e">
        <f>VLOOKUP(EH14,definitions_list_mag!$Y$12:$Z$15,2,FALSE)</f>
        <v>#N/A</v>
      </c>
      <c r="EJ14" s="317"/>
      <c r="EK14" s="318" t="e">
        <f>VLOOKUP(EJ14,definitions_list_mag!$AT$3:$AU$5,2,FALSE)</f>
        <v>#N/A</v>
      </c>
      <c r="EL14" s="313"/>
      <c r="EM14" s="315"/>
      <c r="EN14" s="315"/>
      <c r="EO14" s="319"/>
      <c r="EP14" s="319"/>
      <c r="EQ14" s="319"/>
      <c r="ER14" s="319"/>
      <c r="ES14" s="319"/>
      <c r="ET14" s="319"/>
      <c r="EU14" s="319"/>
      <c r="EV14" s="320"/>
      <c r="EW14" s="320"/>
      <c r="EX14" s="320"/>
      <c r="EY14" s="320"/>
      <c r="EZ14" s="192" t="e">
        <f t="shared" si="4"/>
        <v>#DIV/0!</v>
      </c>
      <c r="FA14" s="192" t="e">
        <f t="shared" si="5"/>
        <v>#DIV/0!</v>
      </c>
      <c r="FB14" s="192" t="e">
        <f t="shared" si="6"/>
        <v>#DIV/0!</v>
      </c>
      <c r="FC14" s="192" t="e">
        <f t="shared" si="7"/>
        <v>#DIV/0!</v>
      </c>
      <c r="FD14" s="192" t="e">
        <f t="shared" si="8"/>
        <v>#DIV/0!</v>
      </c>
      <c r="FE14" s="193" t="e">
        <f t="shared" si="9"/>
        <v>#DIV/0!</v>
      </c>
      <c r="FF14" s="194" t="e">
        <f t="shared" si="10"/>
        <v>#DIV/0!</v>
      </c>
      <c r="FG14" s="317"/>
      <c r="FH14" s="315"/>
      <c r="FI14" s="778">
        <f t="shared" si="11"/>
        <v>0</v>
      </c>
      <c r="FJ14" s="779" t="e">
        <f t="shared" si="12"/>
        <v>#DIV/0!</v>
      </c>
      <c r="FK14" s="779" t="e">
        <f t="shared" si="13"/>
        <v>#DIV/0!</v>
      </c>
      <c r="FL14" s="780" t="e">
        <f t="shared" si="14"/>
        <v>#DIV/0!</v>
      </c>
      <c r="FM14" s="169" t="e">
        <f t="shared" si="15"/>
        <v>#DIV/0!</v>
      </c>
      <c r="FN14" s="783" t="e">
        <f t="shared" si="16"/>
        <v>#DIV/0!</v>
      </c>
      <c r="FO14" s="228"/>
      <c r="FP14" s="228"/>
      <c r="FQ14" s="228"/>
      <c r="FR14" s="228"/>
      <c r="FS14" s="228"/>
      <c r="FT14" s="228"/>
      <c r="FU14" s="228"/>
      <c r="FV14" s="228"/>
      <c r="FW14" s="228"/>
      <c r="FX14" s="228"/>
      <c r="FY14" s="228"/>
      <c r="FZ14" s="228"/>
      <c r="GA14" s="228"/>
      <c r="GB14" s="228"/>
      <c r="GC14" s="228"/>
      <c r="GD14" s="228"/>
      <c r="GE14" s="228"/>
      <c r="GF14" s="228"/>
      <c r="GG14" s="228"/>
      <c r="GH14" s="228"/>
      <c r="GI14" s="228"/>
      <c r="GJ14" s="228"/>
      <c r="GK14" s="228"/>
      <c r="GL14" s="228"/>
      <c r="GM14" s="228"/>
      <c r="GN14" s="228"/>
      <c r="GO14" s="228"/>
      <c r="GP14" s="228"/>
      <c r="GQ14" s="228"/>
      <c r="GR14" s="228"/>
      <c r="GS14" s="228"/>
      <c r="GT14" s="228"/>
      <c r="GU14" s="228"/>
      <c r="GV14" s="228"/>
      <c r="GW14" s="228"/>
      <c r="GX14" s="228"/>
      <c r="GY14" s="228"/>
      <c r="GZ14" s="228"/>
      <c r="HA14" s="228"/>
      <c r="HB14" s="228"/>
      <c r="HC14" s="228"/>
      <c r="HD14" s="228"/>
      <c r="HE14" s="228"/>
      <c r="HF14" s="228"/>
      <c r="HG14" s="228"/>
      <c r="HH14" s="228"/>
      <c r="HI14" s="228"/>
      <c r="HJ14" s="228"/>
      <c r="HK14" s="228"/>
      <c r="HL14" s="228"/>
      <c r="HM14" s="228"/>
      <c r="HN14" s="228"/>
      <c r="HO14" s="228"/>
      <c r="HP14" s="228"/>
      <c r="HQ14" s="228"/>
      <c r="HR14" s="228"/>
      <c r="HS14" s="228"/>
      <c r="HT14" s="228"/>
      <c r="HU14" s="228"/>
      <c r="HV14" s="228"/>
      <c r="HW14" s="228"/>
      <c r="HX14" s="228"/>
      <c r="HY14" s="228"/>
      <c r="HZ14" s="228"/>
      <c r="IA14" s="228"/>
      <c r="IB14" s="228"/>
      <c r="IC14" s="228"/>
      <c r="ID14" s="228"/>
      <c r="IE14" s="228"/>
      <c r="IF14" s="228"/>
      <c r="IG14" s="228"/>
      <c r="IH14" s="228"/>
      <c r="II14" s="228"/>
      <c r="IJ14" s="228"/>
      <c r="IK14" s="228"/>
      <c r="IL14" s="228"/>
      <c r="IM14" s="228"/>
      <c r="IN14" s="228"/>
      <c r="IO14" s="228"/>
      <c r="IP14" s="228"/>
      <c r="IQ14" s="228"/>
      <c r="IR14" s="228"/>
      <c r="IS14" s="228"/>
      <c r="IT14" s="228"/>
      <c r="IU14" s="228"/>
      <c r="IV14" s="228"/>
      <c r="IW14" s="228"/>
      <c r="IX14" s="228"/>
      <c r="IY14" s="228"/>
      <c r="IZ14" s="228"/>
      <c r="JA14" s="228"/>
      <c r="JB14" s="228"/>
      <c r="JC14" s="228"/>
      <c r="JD14" s="228"/>
      <c r="JE14" s="228"/>
      <c r="JF14" s="228"/>
      <c r="JG14" s="228"/>
      <c r="JH14" s="228"/>
      <c r="JI14" s="228"/>
      <c r="JJ14" s="228"/>
      <c r="JK14" s="228"/>
      <c r="JL14" s="228"/>
      <c r="JM14" s="228"/>
      <c r="JN14" s="228"/>
      <c r="JO14" s="228"/>
      <c r="JP14" s="228"/>
      <c r="JQ14" s="228"/>
      <c r="JR14" s="228"/>
      <c r="JS14" s="228"/>
      <c r="JT14" s="228"/>
      <c r="JU14" s="228"/>
      <c r="JV14" s="228"/>
      <c r="JW14" s="228"/>
      <c r="JX14" s="228"/>
      <c r="JY14" s="228"/>
      <c r="JZ14" s="228"/>
      <c r="KA14" s="228"/>
      <c r="KB14" s="228"/>
      <c r="KC14" s="228"/>
      <c r="KD14" s="228"/>
      <c r="KE14" s="228"/>
      <c r="KF14" s="228"/>
      <c r="KG14" s="228"/>
      <c r="KH14" s="228"/>
      <c r="KI14" s="228"/>
      <c r="KJ14" s="228"/>
      <c r="KK14" s="228"/>
      <c r="KL14" s="228"/>
      <c r="KM14" s="228"/>
      <c r="KN14" s="228"/>
      <c r="KO14" s="228"/>
      <c r="KP14" s="228"/>
      <c r="KQ14" s="228"/>
      <c r="KR14" s="228"/>
      <c r="KS14" s="228"/>
      <c r="KT14" s="228"/>
      <c r="KU14" s="228"/>
      <c r="KV14" s="228"/>
      <c r="KW14" s="228"/>
      <c r="KX14" s="228"/>
      <c r="KY14" s="228"/>
      <c r="KZ14" s="228"/>
      <c r="LA14" s="228"/>
      <c r="LB14" s="228"/>
      <c r="LC14" s="228"/>
      <c r="LD14" s="228"/>
      <c r="LE14" s="228"/>
      <c r="LF14" s="228"/>
      <c r="LG14" s="228"/>
      <c r="LH14" s="228"/>
      <c r="LI14" s="228"/>
      <c r="LJ14" s="228"/>
      <c r="LK14" s="228"/>
      <c r="LL14" s="228"/>
      <c r="LM14" s="228"/>
      <c r="LN14" s="228"/>
      <c r="LO14" s="228"/>
      <c r="LP14" s="228"/>
      <c r="LQ14" s="228"/>
      <c r="LR14" s="228"/>
      <c r="LS14" s="228"/>
      <c r="LT14" s="228"/>
      <c r="LU14" s="228"/>
      <c r="LV14" s="228"/>
      <c r="LW14" s="228"/>
      <c r="LX14" s="228"/>
      <c r="LY14" s="228"/>
      <c r="LZ14" s="228"/>
      <c r="MA14" s="228"/>
      <c r="MB14" s="228"/>
      <c r="MC14" s="228"/>
      <c r="MD14" s="228"/>
      <c r="ME14" s="228"/>
      <c r="MF14" s="228"/>
      <c r="MG14" s="228"/>
      <c r="MH14" s="228"/>
      <c r="MI14" s="228"/>
      <c r="MJ14" s="228"/>
      <c r="MK14" s="228"/>
      <c r="ML14" s="228"/>
      <c r="MM14" s="228"/>
      <c r="MN14" s="228"/>
      <c r="MO14" s="228"/>
      <c r="MP14" s="228"/>
      <c r="MQ14" s="228"/>
      <c r="MR14" s="228"/>
      <c r="MS14" s="228"/>
      <c r="MT14" s="228"/>
      <c r="MU14" s="228"/>
      <c r="MV14" s="228"/>
      <c r="MW14" s="228"/>
      <c r="MX14" s="228"/>
      <c r="MY14" s="228"/>
      <c r="MZ14" s="228"/>
      <c r="NA14" s="228"/>
      <c r="NB14" s="228"/>
      <c r="NC14" s="228"/>
      <c r="ND14" s="228"/>
      <c r="NE14" s="228"/>
      <c r="NF14" s="228"/>
      <c r="NG14" s="228"/>
      <c r="NH14" s="228"/>
      <c r="NI14" s="228"/>
      <c r="NJ14" s="228"/>
      <c r="NK14" s="228"/>
      <c r="NL14" s="228"/>
      <c r="NM14" s="228"/>
      <c r="NN14" s="228"/>
      <c r="NO14" s="228"/>
      <c r="NP14" s="228"/>
      <c r="NQ14" s="228"/>
      <c r="NR14" s="228"/>
      <c r="NS14" s="228"/>
      <c r="NT14" s="228"/>
      <c r="NU14" s="228"/>
      <c r="NV14" s="228"/>
      <c r="NW14" s="228"/>
      <c r="NX14" s="228"/>
      <c r="NY14" s="228"/>
      <c r="NZ14" s="228"/>
      <c r="OA14" s="228"/>
      <c r="OB14" s="228"/>
      <c r="OC14" s="228"/>
      <c r="OD14" s="228"/>
      <c r="OE14" s="228"/>
      <c r="OF14" s="228"/>
      <c r="OG14" s="228"/>
      <c r="OH14" s="228"/>
      <c r="OI14" s="228"/>
      <c r="OJ14" s="228"/>
      <c r="OK14" s="228"/>
      <c r="OL14" s="228"/>
      <c r="OM14" s="228"/>
      <c r="ON14" s="228"/>
      <c r="OO14" s="228"/>
      <c r="OP14" s="228"/>
      <c r="OQ14" s="228"/>
      <c r="OR14" s="228"/>
      <c r="OS14" s="228"/>
      <c r="OT14" s="228"/>
      <c r="OU14" s="228"/>
      <c r="OV14" s="228"/>
      <c r="OW14" s="228"/>
      <c r="OX14" s="228"/>
      <c r="OY14" s="228"/>
      <c r="OZ14" s="228"/>
      <c r="PA14" s="228"/>
      <c r="PB14" s="228"/>
      <c r="PC14" s="228"/>
      <c r="PD14" s="228"/>
      <c r="PE14" s="228"/>
      <c r="PF14" s="228"/>
      <c r="PG14" s="228"/>
      <c r="PH14" s="228"/>
      <c r="PI14" s="228"/>
      <c r="PJ14" s="228"/>
      <c r="PK14" s="228"/>
      <c r="PL14" s="228"/>
      <c r="PM14" s="228"/>
      <c r="PN14" s="228"/>
      <c r="PO14" s="228"/>
      <c r="PP14" s="228"/>
      <c r="PQ14" s="228"/>
      <c r="PR14" s="228"/>
      <c r="PS14" s="228"/>
      <c r="PT14" s="228"/>
      <c r="PU14" s="228"/>
      <c r="PV14" s="228"/>
      <c r="PW14" s="228"/>
      <c r="PX14" s="228"/>
      <c r="PY14" s="228"/>
      <c r="PZ14" s="228"/>
      <c r="QA14" s="228"/>
      <c r="QB14" s="228"/>
      <c r="QC14" s="228"/>
      <c r="QD14" s="228"/>
      <c r="QE14" s="228"/>
      <c r="QF14" s="228"/>
      <c r="QG14" s="228"/>
      <c r="QH14" s="228"/>
      <c r="QI14" s="228"/>
      <c r="QJ14" s="228"/>
      <c r="QK14" s="228"/>
      <c r="QL14" s="228"/>
      <c r="QM14" s="228"/>
      <c r="QN14" s="228"/>
      <c r="QO14" s="228"/>
      <c r="QP14" s="228"/>
      <c r="QQ14" s="228"/>
      <c r="QR14" s="228"/>
      <c r="QS14" s="228"/>
      <c r="QT14" s="228"/>
      <c r="QU14" s="228"/>
      <c r="QV14" s="228"/>
      <c r="QW14" s="228"/>
      <c r="QX14" s="228"/>
      <c r="QY14" s="228"/>
      <c r="QZ14" s="228"/>
      <c r="RA14" s="228"/>
      <c r="RB14" s="228"/>
      <c r="RC14" s="228"/>
      <c r="RD14" s="228"/>
      <c r="RE14" s="228"/>
      <c r="RF14" s="228"/>
      <c r="RG14" s="228"/>
      <c r="RH14" s="228"/>
      <c r="RI14" s="228"/>
      <c r="RJ14" s="228"/>
      <c r="RK14" s="228"/>
      <c r="RL14" s="228"/>
      <c r="RM14" s="228"/>
      <c r="RN14" s="228"/>
      <c r="RO14" s="228"/>
      <c r="RP14" s="228"/>
      <c r="RQ14" s="228"/>
      <c r="RR14" s="228"/>
      <c r="RS14" s="228"/>
      <c r="RT14" s="228"/>
      <c r="RU14" s="228"/>
      <c r="RV14" s="228"/>
      <c r="RW14" s="228"/>
      <c r="RX14" s="228"/>
      <c r="RY14" s="228"/>
      <c r="RZ14" s="228"/>
      <c r="SA14" s="228"/>
      <c r="SB14" s="228"/>
      <c r="SC14" s="228"/>
      <c r="SD14" s="228"/>
      <c r="SE14" s="228"/>
      <c r="SF14" s="228"/>
      <c r="SG14" s="228"/>
      <c r="SH14" s="228"/>
      <c r="SI14" s="228"/>
      <c r="SJ14" s="228"/>
      <c r="SK14" s="228"/>
      <c r="SL14" s="228"/>
      <c r="SM14" s="228"/>
      <c r="SN14" s="228"/>
      <c r="SO14" s="228"/>
      <c r="SP14" s="228"/>
      <c r="SQ14" s="228"/>
      <c r="SR14" s="228"/>
      <c r="SS14" s="228"/>
      <c r="ST14" s="228"/>
      <c r="SU14" s="228"/>
      <c r="SV14" s="228"/>
      <c r="SW14" s="228"/>
      <c r="SX14" s="228"/>
      <c r="SY14" s="228"/>
      <c r="SZ14" s="228"/>
      <c r="TA14" s="228"/>
      <c r="TB14" s="228"/>
      <c r="TC14" s="228"/>
      <c r="TD14" s="228"/>
      <c r="TE14" s="228"/>
      <c r="TF14" s="228"/>
      <c r="TG14" s="228"/>
      <c r="TH14" s="228"/>
      <c r="TI14" s="228"/>
      <c r="TJ14" s="228"/>
      <c r="TK14" s="228"/>
      <c r="TL14" s="228"/>
      <c r="TM14" s="228"/>
      <c r="TN14" s="228"/>
      <c r="TO14" s="228"/>
      <c r="TP14" s="228"/>
      <c r="TQ14" s="228"/>
      <c r="TR14" s="228"/>
      <c r="TS14" s="228"/>
      <c r="TT14" s="228"/>
      <c r="TU14" s="228"/>
      <c r="TV14" s="228"/>
      <c r="TW14" s="228"/>
      <c r="TX14" s="228"/>
      <c r="TY14" s="228"/>
      <c r="TZ14" s="228"/>
      <c r="UA14" s="228"/>
      <c r="UB14" s="228"/>
      <c r="UC14" s="228"/>
      <c r="UD14" s="228"/>
      <c r="UE14" s="228"/>
      <c r="UF14" s="228"/>
      <c r="UG14" s="228"/>
      <c r="UH14" s="228"/>
      <c r="UI14" s="228"/>
      <c r="UJ14" s="228"/>
      <c r="UK14" s="228"/>
      <c r="UL14" s="228"/>
      <c r="UM14" s="228"/>
      <c r="UN14" s="228"/>
      <c r="UO14" s="228"/>
      <c r="UP14" s="228"/>
      <c r="UQ14" s="228"/>
      <c r="UR14" s="228"/>
      <c r="US14" s="228"/>
      <c r="UT14" s="228"/>
      <c r="UU14" s="228"/>
      <c r="UV14" s="228"/>
      <c r="UW14" s="228"/>
      <c r="UX14" s="228"/>
      <c r="UY14" s="228"/>
      <c r="UZ14" s="228"/>
      <c r="VA14" s="228"/>
      <c r="VB14" s="228"/>
      <c r="VC14" s="228"/>
      <c r="VD14" s="228"/>
      <c r="VE14" s="228"/>
      <c r="VF14" s="228"/>
      <c r="VG14" s="228"/>
      <c r="VH14" s="228"/>
      <c r="VI14" s="228"/>
      <c r="VJ14" s="228"/>
      <c r="VK14" s="228"/>
      <c r="VL14" s="228"/>
      <c r="VM14" s="228"/>
      <c r="VN14" s="228"/>
      <c r="VO14" s="228"/>
      <c r="VP14" s="228"/>
      <c r="VQ14" s="228"/>
      <c r="VR14" s="228"/>
      <c r="VS14" s="228"/>
      <c r="VT14" s="228"/>
      <c r="VU14" s="228"/>
      <c r="VV14" s="228"/>
      <c r="VW14" s="228"/>
      <c r="VX14" s="228"/>
      <c r="VY14" s="228"/>
      <c r="VZ14" s="228"/>
      <c r="WA14" s="228"/>
      <c r="WB14" s="228"/>
      <c r="WC14" s="228"/>
      <c r="WD14" s="228"/>
      <c r="WE14" s="228"/>
      <c r="WF14" s="228"/>
      <c r="WG14" s="228"/>
      <c r="WH14" s="228"/>
      <c r="WI14" s="228"/>
      <c r="WJ14" s="228"/>
      <c r="WK14" s="228"/>
      <c r="WL14" s="228"/>
      <c r="WM14" s="228"/>
      <c r="WN14" s="228"/>
      <c r="WO14" s="228"/>
      <c r="WP14" s="228"/>
      <c r="WQ14" s="228"/>
      <c r="WR14" s="228"/>
      <c r="WS14" s="228"/>
      <c r="WT14" s="228"/>
      <c r="WU14" s="228"/>
      <c r="WV14" s="228"/>
      <c r="WW14" s="228"/>
      <c r="WX14" s="228"/>
      <c r="WY14" s="228"/>
      <c r="WZ14" s="228"/>
      <c r="XA14" s="228"/>
      <c r="XB14" s="228"/>
      <c r="XC14" s="228"/>
      <c r="XD14" s="228"/>
      <c r="XE14" s="228"/>
      <c r="XF14" s="228"/>
      <c r="XG14" s="228"/>
      <c r="XH14" s="228"/>
      <c r="XI14" s="228"/>
      <c r="XJ14" s="228"/>
      <c r="XK14" s="228"/>
      <c r="XL14" s="228"/>
      <c r="XM14" s="228"/>
      <c r="XN14" s="228"/>
      <c r="XO14" s="228"/>
      <c r="XP14" s="228"/>
      <c r="XQ14" s="228"/>
      <c r="XR14" s="228"/>
      <c r="XS14" s="228"/>
      <c r="XT14" s="228"/>
      <c r="XU14" s="228"/>
      <c r="XV14" s="228"/>
      <c r="XW14" s="228"/>
      <c r="XX14" s="228"/>
      <c r="XY14" s="228"/>
      <c r="XZ14" s="228"/>
      <c r="YA14" s="228"/>
      <c r="YB14" s="228"/>
      <c r="YC14" s="228"/>
      <c r="YD14" s="228"/>
      <c r="YE14" s="228"/>
      <c r="YF14" s="228"/>
      <c r="YG14" s="228"/>
      <c r="YH14" s="228"/>
      <c r="YI14" s="228"/>
      <c r="YJ14" s="228"/>
      <c r="YK14" s="228"/>
      <c r="YL14" s="228"/>
      <c r="YM14" s="228"/>
      <c r="YN14" s="228"/>
      <c r="YO14" s="228"/>
      <c r="YP14" s="228"/>
      <c r="YQ14" s="228"/>
      <c r="YR14" s="228"/>
      <c r="YS14" s="228"/>
      <c r="YT14" s="228"/>
      <c r="YU14" s="228"/>
      <c r="YV14" s="228"/>
      <c r="YW14" s="228"/>
      <c r="YX14" s="228"/>
      <c r="YY14" s="228"/>
      <c r="YZ14" s="228"/>
      <c r="ZA14" s="228"/>
      <c r="ZB14" s="228"/>
      <c r="ZC14" s="228"/>
      <c r="ZD14" s="228"/>
      <c r="ZE14" s="228"/>
      <c r="ZF14" s="228"/>
      <c r="ZG14" s="228"/>
      <c r="ZH14" s="228"/>
      <c r="ZI14" s="228"/>
      <c r="ZJ14" s="228"/>
      <c r="ZK14" s="228"/>
      <c r="ZL14" s="228"/>
      <c r="ZM14" s="228"/>
      <c r="ZN14" s="228"/>
      <c r="ZO14" s="228"/>
      <c r="ZP14" s="228"/>
      <c r="ZQ14" s="228"/>
      <c r="ZR14" s="228"/>
      <c r="ZS14" s="228"/>
      <c r="ZT14" s="228"/>
      <c r="ZU14" s="228"/>
      <c r="ZV14" s="228"/>
      <c r="ZW14" s="228"/>
      <c r="ZX14" s="228"/>
      <c r="ZY14" s="228"/>
      <c r="ZZ14" s="228"/>
      <c r="AAA14" s="228"/>
      <c r="AAB14" s="228"/>
      <c r="AAC14" s="228"/>
      <c r="AAD14" s="228"/>
      <c r="AAE14" s="228"/>
      <c r="AAF14" s="228"/>
      <c r="AAG14" s="228"/>
      <c r="AAH14" s="228"/>
      <c r="AAI14" s="228"/>
      <c r="AAJ14" s="228"/>
      <c r="AAK14" s="228"/>
      <c r="AAL14" s="228"/>
      <c r="AAM14" s="228"/>
      <c r="AAN14" s="228"/>
      <c r="AAO14" s="228"/>
      <c r="AAP14" s="228"/>
      <c r="AAQ14" s="228"/>
      <c r="AAR14" s="228"/>
      <c r="AAS14" s="228"/>
      <c r="AAT14" s="228"/>
      <c r="AAU14" s="228"/>
      <c r="AAV14" s="228"/>
      <c r="AAW14" s="228"/>
      <c r="AAX14" s="228"/>
      <c r="AAY14" s="228"/>
      <c r="AAZ14" s="228"/>
      <c r="ABA14" s="228"/>
      <c r="ABB14" s="228"/>
      <c r="ABC14" s="228"/>
      <c r="ABD14" s="228"/>
      <c r="ABE14" s="228"/>
      <c r="ABF14" s="228"/>
      <c r="ABG14" s="228"/>
      <c r="ABH14" s="228"/>
      <c r="ABI14" s="228"/>
      <c r="ABJ14" s="228"/>
      <c r="ABK14" s="228"/>
      <c r="ABL14" s="228"/>
      <c r="ABM14" s="228"/>
      <c r="ABN14" s="228"/>
      <c r="ABO14" s="228"/>
      <c r="ABP14" s="228"/>
      <c r="ABQ14" s="228"/>
      <c r="ABR14" s="228"/>
      <c r="ABS14" s="228"/>
      <c r="ABT14" s="228"/>
      <c r="ABU14" s="228"/>
      <c r="ABV14" s="228"/>
      <c r="ABW14" s="228"/>
      <c r="ABX14" s="228"/>
      <c r="ABY14" s="228"/>
      <c r="ABZ14" s="228"/>
      <c r="ACA14" s="228"/>
      <c r="ACB14" s="228"/>
      <c r="ACC14" s="228"/>
      <c r="ACD14" s="228"/>
      <c r="ACE14" s="228"/>
      <c r="ACF14" s="228"/>
      <c r="ACG14" s="228"/>
      <c r="ACH14" s="228"/>
      <c r="ACI14" s="228"/>
      <c r="ACJ14" s="228"/>
      <c r="ACK14" s="228"/>
      <c r="ACL14" s="228"/>
      <c r="ACM14" s="228"/>
      <c r="ACN14" s="228"/>
      <c r="ACO14" s="228"/>
      <c r="ACP14" s="228"/>
      <c r="ACQ14" s="228"/>
      <c r="ACR14" s="228"/>
      <c r="ACS14" s="228"/>
      <c r="ACT14" s="228"/>
      <c r="ACU14" s="228"/>
      <c r="ACV14" s="228"/>
      <c r="ACW14" s="228"/>
      <c r="ACX14" s="228"/>
      <c r="ACY14" s="228"/>
      <c r="ACZ14" s="228"/>
      <c r="ADA14" s="228"/>
      <c r="ADB14" s="228"/>
      <c r="ADC14" s="228"/>
      <c r="ADD14" s="228"/>
      <c r="ADE14" s="228"/>
      <c r="ADF14" s="228"/>
      <c r="ADG14" s="228"/>
      <c r="ADH14" s="228"/>
      <c r="ADI14" s="228"/>
      <c r="ADJ14" s="228"/>
      <c r="ADK14" s="228"/>
      <c r="ADL14" s="228"/>
      <c r="ADM14" s="228"/>
      <c r="ADN14" s="228"/>
      <c r="ADO14" s="228"/>
      <c r="ADP14" s="228"/>
      <c r="ADQ14" s="228"/>
      <c r="ADR14" s="228"/>
      <c r="ADS14" s="228"/>
      <c r="ADT14" s="228"/>
      <c r="ADU14" s="228"/>
      <c r="ADV14" s="228"/>
      <c r="ADW14" s="228"/>
      <c r="ADX14" s="228"/>
      <c r="ADY14" s="228"/>
      <c r="ADZ14" s="228"/>
      <c r="AEA14" s="228"/>
      <c r="AEB14" s="228"/>
      <c r="AEC14" s="228"/>
      <c r="AED14" s="228"/>
      <c r="AEE14" s="228"/>
      <c r="AEF14" s="228"/>
      <c r="AEG14" s="228"/>
      <c r="AEH14" s="228"/>
      <c r="AEI14" s="228"/>
      <c r="AEJ14" s="228"/>
      <c r="AEK14" s="228"/>
      <c r="AEL14" s="228"/>
      <c r="AEM14" s="228"/>
      <c r="AEN14" s="228"/>
      <c r="AEO14" s="228"/>
      <c r="AEP14" s="228"/>
      <c r="AEQ14" s="228"/>
      <c r="AER14" s="228"/>
      <c r="AES14" s="228"/>
      <c r="AET14" s="228"/>
      <c r="AEU14" s="228"/>
      <c r="AEV14" s="228"/>
      <c r="AEW14" s="228"/>
      <c r="AEX14" s="228"/>
      <c r="AEY14" s="228"/>
      <c r="AEZ14" s="228"/>
      <c r="AFA14" s="228"/>
      <c r="AFB14" s="228"/>
      <c r="AFC14" s="228"/>
      <c r="AFD14" s="228"/>
      <c r="AFE14" s="228"/>
      <c r="AFF14" s="228"/>
      <c r="AFG14" s="228"/>
      <c r="AFH14" s="228"/>
      <c r="AFI14" s="228"/>
      <c r="AFJ14" s="228"/>
      <c r="AFK14" s="228"/>
      <c r="AFL14" s="228"/>
      <c r="AFM14" s="228"/>
      <c r="AFN14" s="228"/>
      <c r="AFO14" s="228"/>
      <c r="AFP14" s="228"/>
      <c r="AFQ14" s="228"/>
      <c r="AFR14" s="228"/>
      <c r="AFS14" s="228"/>
      <c r="AFT14" s="228"/>
      <c r="AFU14" s="228"/>
      <c r="AFV14" s="228"/>
      <c r="AFW14" s="228"/>
      <c r="AFX14" s="228"/>
      <c r="AFY14" s="228"/>
      <c r="AFZ14" s="228"/>
      <c r="AGA14" s="228"/>
      <c r="AGB14" s="228"/>
      <c r="AGC14" s="228"/>
      <c r="AGD14" s="228"/>
      <c r="AGE14" s="228"/>
      <c r="AGF14" s="228"/>
      <c r="AGG14" s="228"/>
      <c r="AGH14" s="228"/>
      <c r="AGI14" s="228"/>
      <c r="AGJ14" s="228"/>
      <c r="AGK14" s="228"/>
      <c r="AGL14" s="228"/>
      <c r="AGM14" s="228"/>
      <c r="AGN14" s="228"/>
      <c r="AGO14" s="228"/>
      <c r="AGP14" s="228"/>
      <c r="AGQ14" s="228"/>
      <c r="AGR14" s="228"/>
      <c r="AGS14" s="228"/>
      <c r="AGT14" s="228"/>
      <c r="AGU14" s="228"/>
      <c r="AGV14" s="228"/>
      <c r="AGW14" s="228"/>
      <c r="AGX14" s="228"/>
      <c r="AGY14" s="228"/>
      <c r="AGZ14" s="228"/>
      <c r="AHA14" s="228"/>
      <c r="AHB14" s="228"/>
      <c r="AHC14" s="228"/>
      <c r="AHD14" s="228"/>
      <c r="AHE14" s="228"/>
      <c r="AHF14" s="228"/>
      <c r="AHG14" s="228"/>
      <c r="AHH14" s="228"/>
      <c r="AHI14" s="228"/>
      <c r="AHJ14" s="228"/>
      <c r="AHK14" s="228"/>
      <c r="AHL14" s="228"/>
      <c r="AHM14" s="228"/>
      <c r="AHN14" s="228"/>
      <c r="AHO14" s="228"/>
      <c r="AHP14" s="228"/>
      <c r="AHQ14" s="228"/>
      <c r="AHR14" s="228"/>
      <c r="AHS14" s="228"/>
      <c r="AHT14" s="228"/>
      <c r="AHU14" s="228"/>
      <c r="AHV14" s="228"/>
      <c r="AHW14" s="228"/>
      <c r="AHX14" s="228"/>
      <c r="AHY14" s="228"/>
      <c r="AHZ14" s="228"/>
      <c r="AIA14" s="228"/>
      <c r="AIB14" s="228"/>
      <c r="AIC14" s="228"/>
      <c r="AID14" s="228"/>
      <c r="AIE14" s="228"/>
      <c r="AIF14" s="228"/>
      <c r="AIG14" s="228"/>
      <c r="AIH14" s="228"/>
      <c r="AII14" s="228"/>
      <c r="AIJ14" s="228"/>
      <c r="AIK14" s="228"/>
      <c r="AIL14" s="228"/>
      <c r="AIM14" s="228"/>
      <c r="AIN14" s="228"/>
      <c r="AIO14" s="228"/>
      <c r="AIP14" s="228"/>
      <c r="AIQ14" s="228"/>
      <c r="AIR14" s="228"/>
      <c r="AIS14" s="228"/>
      <c r="AIT14" s="228"/>
      <c r="AIU14" s="228"/>
      <c r="AIV14" s="228"/>
      <c r="AIW14" s="228"/>
      <c r="AIX14" s="228"/>
      <c r="AIY14" s="228"/>
      <c r="AIZ14" s="228"/>
      <c r="AJA14" s="228"/>
      <c r="AJB14" s="228"/>
      <c r="AJC14" s="228"/>
      <c r="AJD14" s="228"/>
      <c r="AJE14" s="228"/>
      <c r="AJF14" s="228"/>
      <c r="AJG14" s="228"/>
      <c r="AJH14" s="228"/>
      <c r="AJI14" s="228"/>
      <c r="AJJ14" s="228"/>
      <c r="AJK14" s="228"/>
      <c r="AJL14" s="228"/>
      <c r="AJM14" s="228"/>
      <c r="AJN14" s="228"/>
      <c r="AJO14" s="228"/>
      <c r="AJP14" s="228"/>
      <c r="AJQ14" s="228"/>
      <c r="AJR14" s="228"/>
      <c r="AJS14" s="228"/>
      <c r="AJT14" s="228"/>
      <c r="AJU14" s="228"/>
      <c r="AJV14" s="228"/>
      <c r="AJW14" s="228"/>
      <c r="AJX14" s="228"/>
      <c r="AJY14" s="228"/>
      <c r="AJZ14" s="228"/>
      <c r="AKA14" s="228"/>
      <c r="AKB14" s="228"/>
      <c r="AKC14" s="228"/>
      <c r="AKD14" s="228"/>
      <c r="AKE14" s="228"/>
      <c r="AKF14" s="228"/>
      <c r="AKG14" s="228"/>
      <c r="AKH14" s="228"/>
      <c r="AKI14" s="228"/>
      <c r="AKJ14" s="228"/>
      <c r="AKK14" s="228"/>
      <c r="AKL14" s="228"/>
      <c r="AKM14" s="228"/>
      <c r="AKN14" s="228"/>
      <c r="AKO14" s="228"/>
      <c r="AKP14" s="228"/>
      <c r="AKQ14" s="228"/>
      <c r="AKR14" s="228"/>
      <c r="AKS14" s="228"/>
      <c r="AKT14" s="228"/>
      <c r="AKU14" s="228"/>
      <c r="AKV14" s="228"/>
      <c r="AKW14" s="228"/>
      <c r="AKX14" s="228"/>
      <c r="AKY14" s="228"/>
      <c r="AKZ14" s="228"/>
      <c r="ALA14" s="228"/>
      <c r="ALB14" s="228"/>
      <c r="ALC14" s="228"/>
      <c r="ALD14" s="228"/>
      <c r="ALE14" s="228"/>
      <c r="ALF14" s="228"/>
      <c r="ALG14" s="228"/>
      <c r="ALH14" s="228"/>
      <c r="ALI14" s="228"/>
      <c r="ALJ14" s="228"/>
      <c r="ALK14" s="228"/>
      <c r="ALL14" s="228"/>
      <c r="ALM14" s="228"/>
      <c r="ALN14" s="228"/>
      <c r="ALO14" s="228"/>
      <c r="ALP14" s="228"/>
      <c r="ALQ14" s="228"/>
      <c r="ALR14" s="228"/>
      <c r="ALS14" s="228"/>
      <c r="ALT14" s="228"/>
      <c r="ALU14" s="228"/>
      <c r="ALV14" s="228"/>
      <c r="ALW14" s="228"/>
      <c r="ALX14" s="228"/>
      <c r="ALY14" s="228"/>
      <c r="ALZ14" s="228"/>
      <c r="AMA14" s="228"/>
      <c r="AMB14" s="228"/>
      <c r="AMC14" s="228"/>
      <c r="AMD14" s="228"/>
      <c r="AME14" s="228"/>
      <c r="AMF14" s="228"/>
      <c r="AMG14" s="228"/>
      <c r="AMH14" s="228"/>
      <c r="AMI14" s="228"/>
      <c r="AMJ14" s="228"/>
      <c r="AMK14" s="228"/>
      <c r="AML14" s="228"/>
      <c r="AMM14" s="228"/>
      <c r="AMN14" s="228"/>
      <c r="AMO14" s="228"/>
      <c r="AMP14" s="228"/>
      <c r="AMQ14" s="228"/>
      <c r="AMR14" s="228"/>
      <c r="AMS14" s="228"/>
      <c r="AMT14" s="228"/>
      <c r="AMU14" s="228"/>
      <c r="AMV14" s="228"/>
      <c r="AMW14" s="228"/>
      <c r="AMX14" s="228"/>
    </row>
    <row r="15" spans="1:1038" ht="18" customHeight="1">
      <c r="A15" s="223" t="s">
        <v>1277</v>
      </c>
      <c r="B15" s="224" t="s">
        <v>1278</v>
      </c>
      <c r="D15" s="225" t="s">
        <v>1279</v>
      </c>
      <c r="E15" s="126">
        <v>3</v>
      </c>
      <c r="F15" s="126">
        <v>3</v>
      </c>
      <c r="G15" s="285" t="str">
        <f t="shared" si="1"/>
        <v>3-3</v>
      </c>
      <c r="H15" s="277">
        <v>0</v>
      </c>
      <c r="I15" s="126">
        <v>11.5</v>
      </c>
      <c r="K15" s="545" t="b">
        <f>IF(I16=1,IF(((VLOOKUP($G15,[1]Depth_Lookup!#REF!,9,FALSE))-(H15/100))=0,"Good",IF(((VLOOKUP($G15,[1]Depth_Lookup!$A$3:$J$550,9,FALSE))-(H15/100))&gt;0,"Too Short","Too Long")))</f>
        <v>0</v>
      </c>
      <c r="L15" s="171">
        <f>(VLOOKUP($G15,Depth_Lookup!$A$3:$J$410,10,FALSE))+(H15/100)</f>
        <v>7.4249999999999998</v>
      </c>
      <c r="M15" s="171">
        <f>(VLOOKUP($G15,Depth_Lookup!$A$3:$J$410,10,FALSE))+(I15/100)</f>
        <v>7.54</v>
      </c>
      <c r="N15" s="127" t="s">
        <v>1281</v>
      </c>
      <c r="O15" s="126" t="s">
        <v>1280</v>
      </c>
      <c r="P15" s="126" t="s">
        <v>853</v>
      </c>
      <c r="Q15" s="126" t="s">
        <v>125</v>
      </c>
      <c r="R15" s="196" t="str">
        <f t="shared" si="2"/>
        <v>SerpentinizedHarzburgite</v>
      </c>
      <c r="S15" s="126" t="s">
        <v>700</v>
      </c>
      <c r="W15" s="126" t="s">
        <v>102</v>
      </c>
      <c r="X15" s="202">
        <f>VLOOKUP(W15,definitions_list_lookup!$A$13:$B$19,2,0)</f>
        <v>5</v>
      </c>
      <c r="Y15" s="126" t="s">
        <v>90</v>
      </c>
      <c r="Z15" s="126" t="s">
        <v>91</v>
      </c>
      <c r="AF15" s="196" t="e">
        <f>VLOOKUP(AE15,definitions_list_mag!$V$12:$W$15,2,0)</f>
        <v>#N/A</v>
      </c>
      <c r="AI15" s="130">
        <f t="shared" si="17"/>
        <v>64</v>
      </c>
      <c r="AO15" s="130"/>
      <c r="AU15" s="130"/>
      <c r="BA15" s="130">
        <v>35</v>
      </c>
      <c r="BB15" s="126">
        <v>6</v>
      </c>
      <c r="BC15" s="126">
        <v>4</v>
      </c>
      <c r="BD15" s="126" t="s">
        <v>110</v>
      </c>
      <c r="BE15" s="126" t="s">
        <v>103</v>
      </c>
      <c r="BG15" s="130"/>
      <c r="BM15" s="130">
        <v>1</v>
      </c>
      <c r="BY15" s="130"/>
      <c r="CG15" s="145"/>
      <c r="CH15" s="132" t="s">
        <v>1328</v>
      </c>
      <c r="CI15" s="132">
        <v>100</v>
      </c>
      <c r="CJ15" s="132" t="s">
        <v>514</v>
      </c>
      <c r="CK15" s="133"/>
      <c r="CL15" s="134"/>
      <c r="CM15" s="134"/>
      <c r="CN15" s="134"/>
      <c r="CO15" s="134"/>
      <c r="CP15" s="134"/>
      <c r="CQ15" s="134"/>
      <c r="CR15" s="134"/>
      <c r="CS15" s="134"/>
      <c r="CT15" s="134"/>
      <c r="CU15" s="134"/>
      <c r="CV15" s="134"/>
      <c r="CW15" s="134"/>
      <c r="CX15" s="134"/>
      <c r="CY15" s="134"/>
      <c r="CZ15" s="134"/>
      <c r="DA15" s="134"/>
      <c r="DB15" s="134">
        <v>65</v>
      </c>
      <c r="DC15" s="135">
        <v>35</v>
      </c>
      <c r="DD15" s="134"/>
      <c r="DE15" s="134"/>
      <c r="DF15" s="134"/>
      <c r="DG15" s="134"/>
      <c r="DH15" s="134"/>
      <c r="DI15" s="134"/>
      <c r="DJ15" s="134"/>
      <c r="DK15" s="207">
        <f t="shared" si="3"/>
        <v>100</v>
      </c>
      <c r="DL15" s="131"/>
      <c r="DM15" s="134"/>
      <c r="DN15" s="134"/>
      <c r="DO15" s="136"/>
      <c r="DQ15" s="131"/>
      <c r="DR15" s="136"/>
      <c r="DS15" s="131"/>
      <c r="DT15" s="138" t="s">
        <v>1372</v>
      </c>
      <c r="DW15" s="213">
        <f t="shared" si="0"/>
        <v>100</v>
      </c>
      <c r="DX15" s="214" t="e">
        <f>VLOOKUP(P15,definitions_list_lookup!$K$30:$L$54,2,0)</f>
        <v>#N/A</v>
      </c>
      <c r="DY15" s="139" t="s">
        <v>1401</v>
      </c>
      <c r="DZ15" s="139" t="s">
        <v>1402</v>
      </c>
      <c r="EA15" s="139"/>
      <c r="ED15" s="229" t="s">
        <v>2517</v>
      </c>
      <c r="EE15" s="140"/>
      <c r="EG15" s="140"/>
      <c r="EI15" s="218" t="e">
        <f>VLOOKUP(EH15,definitions_list_mag!$Y$12:$Z$15,2,FALSE)</f>
        <v>#N/A</v>
      </c>
      <c r="EJ15" s="143"/>
      <c r="EK15" s="221" t="e">
        <f>VLOOKUP(EJ15,definitions_list_mag!$AT$3:$AU$5,2,FALSE)</f>
        <v>#N/A</v>
      </c>
      <c r="EM15" s="109"/>
      <c r="EN15" s="109"/>
      <c r="EZ15" s="192" t="e">
        <f t="shared" si="4"/>
        <v>#DIV/0!</v>
      </c>
      <c r="FA15" s="192" t="e">
        <f t="shared" si="5"/>
        <v>#DIV/0!</v>
      </c>
      <c r="FB15" s="192" t="e">
        <f t="shared" si="6"/>
        <v>#DIV/0!</v>
      </c>
      <c r="FC15" s="192" t="e">
        <f t="shared" si="7"/>
        <v>#DIV/0!</v>
      </c>
      <c r="FD15" s="192" t="e">
        <f t="shared" si="8"/>
        <v>#DIV/0!</v>
      </c>
      <c r="FE15" s="193" t="e">
        <f t="shared" si="9"/>
        <v>#DIV/0!</v>
      </c>
      <c r="FF15" s="194" t="e">
        <f t="shared" si="10"/>
        <v>#DIV/0!</v>
      </c>
      <c r="FG15" s="143"/>
      <c r="FI15" s="778">
        <f t="shared" si="11"/>
        <v>0</v>
      </c>
      <c r="FJ15" s="779" t="e">
        <f t="shared" si="12"/>
        <v>#DIV/0!</v>
      </c>
      <c r="FK15" s="779" t="e">
        <f t="shared" si="13"/>
        <v>#DIV/0!</v>
      </c>
      <c r="FL15" s="780" t="e">
        <f t="shared" si="14"/>
        <v>#DIV/0!</v>
      </c>
      <c r="FM15" s="169" t="e">
        <f t="shared" si="15"/>
        <v>#DIV/0!</v>
      </c>
      <c r="FN15" s="783" t="e">
        <f t="shared" si="16"/>
        <v>#DIV/0!</v>
      </c>
    </row>
    <row r="16" spans="1:1038" ht="18" customHeight="1">
      <c r="A16" s="223" t="s">
        <v>1277</v>
      </c>
      <c r="B16" s="224" t="s">
        <v>1278</v>
      </c>
      <c r="D16" s="225" t="s">
        <v>1279</v>
      </c>
      <c r="E16" s="126">
        <v>3</v>
      </c>
      <c r="F16" s="126">
        <v>3</v>
      </c>
      <c r="G16" s="285" t="str">
        <f t="shared" si="1"/>
        <v>3-3</v>
      </c>
      <c r="H16" s="277">
        <v>11.5</v>
      </c>
      <c r="I16" s="126">
        <v>46.5</v>
      </c>
      <c r="K16" s="545" t="b">
        <f>IF(I17=1,IF(((VLOOKUP($G16,[1]Depth_Lookup!#REF!,9,FALSE))-(H16/100))=0,"Good",IF(((VLOOKUP($G16,[1]Depth_Lookup!$A$3:$J$550,9,FALSE))-(H16/100))&gt;0,"Too Short","Too Long")))</f>
        <v>0</v>
      </c>
      <c r="L16" s="171">
        <f>(VLOOKUP($G16,Depth_Lookup!$A$3:$J$410,10,FALSE))+(H16/100)</f>
        <v>7.54</v>
      </c>
      <c r="M16" s="171">
        <f>(VLOOKUP($G16,Depth_Lookup!$A$3:$J$410,10,FALSE))+(I16/100)</f>
        <v>7.89</v>
      </c>
      <c r="N16" s="127" t="s">
        <v>1282</v>
      </c>
      <c r="O16" s="126" t="s">
        <v>1280</v>
      </c>
      <c r="P16" s="126" t="s">
        <v>853</v>
      </c>
      <c r="Q16" s="126" t="s">
        <v>125</v>
      </c>
      <c r="R16" s="196" t="str">
        <f t="shared" si="2"/>
        <v>SerpentinizedHarzburgite</v>
      </c>
      <c r="S16" s="126" t="s">
        <v>587</v>
      </c>
      <c r="T16" s="126" t="s">
        <v>587</v>
      </c>
      <c r="U16" s="126" t="s">
        <v>108</v>
      </c>
      <c r="V16" s="126" t="s">
        <v>509</v>
      </c>
      <c r="W16" s="126" t="s">
        <v>102</v>
      </c>
      <c r="X16" s="202">
        <f>VLOOKUP(W16,definitions_list_lookup!$A$13:$B$19,2,0)</f>
        <v>5</v>
      </c>
      <c r="Y16" s="126" t="s">
        <v>90</v>
      </c>
      <c r="Z16" s="126" t="s">
        <v>91</v>
      </c>
      <c r="AF16" s="196" t="e">
        <f>VLOOKUP(AE16,definitions_list_mag!$V$12:$W$15,2,0)</f>
        <v>#N/A</v>
      </c>
      <c r="AI16" s="130">
        <f t="shared" si="17"/>
        <v>64</v>
      </c>
      <c r="AO16" s="130"/>
      <c r="AU16" s="130"/>
      <c r="BA16" s="130">
        <v>35</v>
      </c>
      <c r="BB16" s="126">
        <v>6</v>
      </c>
      <c r="BC16" s="126">
        <v>4</v>
      </c>
      <c r="BD16" s="126" t="s">
        <v>110</v>
      </c>
      <c r="BE16" s="126" t="s">
        <v>103</v>
      </c>
      <c r="BG16" s="130"/>
      <c r="BM16" s="130">
        <v>1</v>
      </c>
      <c r="BY16" s="130"/>
      <c r="CG16" s="145"/>
      <c r="CH16" s="132" t="s">
        <v>1327</v>
      </c>
      <c r="CI16" s="132">
        <v>100</v>
      </c>
      <c r="CJ16" s="132" t="s">
        <v>514</v>
      </c>
      <c r="CK16" s="133"/>
      <c r="CL16" s="134"/>
      <c r="CM16" s="134"/>
      <c r="CN16" s="134"/>
      <c r="CO16" s="134"/>
      <c r="CP16" s="134"/>
      <c r="CQ16" s="134"/>
      <c r="CR16" s="134"/>
      <c r="CS16" s="134"/>
      <c r="CT16" s="134"/>
      <c r="CU16" s="134"/>
      <c r="CV16" s="134"/>
      <c r="CW16" s="134"/>
      <c r="CX16" s="134"/>
      <c r="CY16" s="134"/>
      <c r="CZ16" s="134"/>
      <c r="DA16" s="134"/>
      <c r="DB16" s="134">
        <v>65</v>
      </c>
      <c r="DC16" s="135">
        <v>35</v>
      </c>
      <c r="DD16" s="134"/>
      <c r="DE16" s="134"/>
      <c r="DF16" s="134"/>
      <c r="DG16" s="134"/>
      <c r="DH16" s="134"/>
      <c r="DI16" s="134"/>
      <c r="DJ16" s="134"/>
      <c r="DK16" s="207">
        <f t="shared" si="3"/>
        <v>100</v>
      </c>
      <c r="DL16" s="131"/>
      <c r="DM16" s="134"/>
      <c r="DN16" s="134"/>
      <c r="DO16" s="136"/>
      <c r="DQ16" s="131"/>
      <c r="DR16" s="136"/>
      <c r="DS16" s="131"/>
      <c r="DT16" s="138" t="s">
        <v>1372</v>
      </c>
      <c r="DW16" s="213">
        <f t="shared" si="0"/>
        <v>100</v>
      </c>
      <c r="DX16" s="214" t="e">
        <f>VLOOKUP(P16,definitions_list_lookup!$K$30:$L$54,2,0)</f>
        <v>#N/A</v>
      </c>
      <c r="DY16" s="139" t="s">
        <v>1401</v>
      </c>
      <c r="DZ16" s="139" t="s">
        <v>1402</v>
      </c>
      <c r="EA16" s="139"/>
      <c r="ED16" s="229" t="s">
        <v>2517</v>
      </c>
      <c r="EE16" s="140"/>
      <c r="EG16" s="140"/>
      <c r="EI16" s="218" t="e">
        <f>VLOOKUP(EH16,definitions_list_mag!$Y$12:$Z$15,2,FALSE)</f>
        <v>#N/A</v>
      </c>
      <c r="EJ16" s="143"/>
      <c r="EK16" s="221" t="e">
        <f>VLOOKUP(EJ16,definitions_list_mag!$AT$3:$AU$5,2,FALSE)</f>
        <v>#N/A</v>
      </c>
      <c r="EM16" s="109"/>
      <c r="EN16" s="109"/>
      <c r="EZ16" s="192" t="e">
        <f t="shared" si="4"/>
        <v>#DIV/0!</v>
      </c>
      <c r="FA16" s="192" t="e">
        <f t="shared" si="5"/>
        <v>#DIV/0!</v>
      </c>
      <c r="FB16" s="192" t="e">
        <f t="shared" si="6"/>
        <v>#DIV/0!</v>
      </c>
      <c r="FC16" s="192" t="e">
        <f t="shared" si="7"/>
        <v>#DIV/0!</v>
      </c>
      <c r="FD16" s="192" t="e">
        <f t="shared" si="8"/>
        <v>#DIV/0!</v>
      </c>
      <c r="FE16" s="193" t="e">
        <f t="shared" si="9"/>
        <v>#DIV/0!</v>
      </c>
      <c r="FF16" s="194" t="e">
        <f t="shared" si="10"/>
        <v>#DIV/0!</v>
      </c>
      <c r="FG16" s="143"/>
      <c r="FI16" s="778">
        <f t="shared" si="11"/>
        <v>0</v>
      </c>
      <c r="FJ16" s="779" t="e">
        <f t="shared" si="12"/>
        <v>#DIV/0!</v>
      </c>
      <c r="FK16" s="779" t="e">
        <f t="shared" si="13"/>
        <v>#DIV/0!</v>
      </c>
      <c r="FL16" s="780" t="e">
        <f t="shared" si="14"/>
        <v>#DIV/0!</v>
      </c>
      <c r="FM16" s="169" t="e">
        <f t="shared" si="15"/>
        <v>#DIV/0!</v>
      </c>
      <c r="FN16" s="783" t="e">
        <f t="shared" si="16"/>
        <v>#DIV/0!</v>
      </c>
    </row>
    <row r="17" spans="1:1038" s="288" customFormat="1" ht="18" customHeight="1">
      <c r="A17" s="282" t="s">
        <v>1277</v>
      </c>
      <c r="B17" s="283" t="s">
        <v>1278</v>
      </c>
      <c r="C17" s="227"/>
      <c r="D17" s="284" t="s">
        <v>1279</v>
      </c>
      <c r="E17" s="227">
        <v>3</v>
      </c>
      <c r="F17" s="227">
        <v>3</v>
      </c>
      <c r="G17" s="285" t="str">
        <f t="shared" si="1"/>
        <v>3-3</v>
      </c>
      <c r="H17" s="278">
        <v>46.5</v>
      </c>
      <c r="I17" s="227">
        <v>79</v>
      </c>
      <c r="J17" s="226"/>
      <c r="K17" s="545" t="b">
        <f>IF(I18=1,IF(((VLOOKUP($G17,[1]Depth_Lookup!#REF!,9,FALSE))-(H17/100))=0,"Good",IF(((VLOOKUP($G17,[1]Depth_Lookup!$A$3:$J$550,9,FALSE))-(H17/100))&gt;0,"Too Short","Too Long")))</f>
        <v>0</v>
      </c>
      <c r="L17" s="171">
        <f>(VLOOKUP($G17,Depth_Lookup!$A$3:$J$410,10,FALSE))+(H17/100)</f>
        <v>7.89</v>
      </c>
      <c r="M17" s="171">
        <f>(VLOOKUP($G17,Depth_Lookup!$A$3:$J$410,10,FALSE))+(I17/100)</f>
        <v>8.2149999999999999</v>
      </c>
      <c r="N17" s="230" t="s">
        <v>1283</v>
      </c>
      <c r="O17" s="227" t="s">
        <v>1280</v>
      </c>
      <c r="P17" s="227" t="s">
        <v>853</v>
      </c>
      <c r="Q17" s="227" t="s">
        <v>125</v>
      </c>
      <c r="R17" s="286" t="str">
        <f t="shared" si="2"/>
        <v>SerpentinizedHarzburgite</v>
      </c>
      <c r="S17" s="227" t="s">
        <v>587</v>
      </c>
      <c r="T17" s="227" t="s">
        <v>700</v>
      </c>
      <c r="U17" s="227" t="s">
        <v>108</v>
      </c>
      <c r="V17" s="227" t="s">
        <v>509</v>
      </c>
      <c r="W17" s="227" t="s">
        <v>102</v>
      </c>
      <c r="X17" s="287">
        <f>VLOOKUP(W17,definitions_list_lookup!$A$13:$B$19,2,0)</f>
        <v>5</v>
      </c>
      <c r="Y17" s="227" t="s">
        <v>90</v>
      </c>
      <c r="Z17" s="227" t="s">
        <v>91</v>
      </c>
      <c r="AA17" s="227"/>
      <c r="AB17" s="227"/>
      <c r="AC17" s="227"/>
      <c r="AD17" s="227"/>
      <c r="AE17" s="233"/>
      <c r="AF17" s="286" t="e">
        <f>VLOOKUP(AE17,definitions_list_mag!$V$12:$W$15,2,0)</f>
        <v>#N/A</v>
      </c>
      <c r="AG17" s="237"/>
      <c r="AH17" s="227"/>
      <c r="AI17" s="240">
        <f t="shared" si="17"/>
        <v>64</v>
      </c>
      <c r="AJ17" s="227"/>
      <c r="AK17" s="227"/>
      <c r="AL17" s="227"/>
      <c r="AM17" s="227"/>
      <c r="AN17" s="227"/>
      <c r="AO17" s="240"/>
      <c r="AP17" s="227"/>
      <c r="AQ17" s="227"/>
      <c r="AR17" s="227"/>
      <c r="AS17" s="227"/>
      <c r="AT17" s="227"/>
      <c r="AU17" s="240"/>
      <c r="AV17" s="227"/>
      <c r="AW17" s="227"/>
      <c r="AX17" s="227"/>
      <c r="AY17" s="227"/>
      <c r="AZ17" s="227"/>
      <c r="BA17" s="240">
        <v>35</v>
      </c>
      <c r="BB17" s="227">
        <v>6</v>
      </c>
      <c r="BC17" s="227">
        <v>4</v>
      </c>
      <c r="BD17" s="227" t="s">
        <v>110</v>
      </c>
      <c r="BE17" s="227" t="s">
        <v>103</v>
      </c>
      <c r="BF17" s="227"/>
      <c r="BG17" s="240"/>
      <c r="BH17" s="227"/>
      <c r="BI17" s="227"/>
      <c r="BJ17" s="227"/>
      <c r="BK17" s="227"/>
      <c r="BL17" s="227"/>
      <c r="BM17" s="240">
        <v>1</v>
      </c>
      <c r="BN17" s="227"/>
      <c r="BO17" s="227"/>
      <c r="BP17" s="227"/>
      <c r="BQ17" s="227"/>
      <c r="BR17" s="227"/>
      <c r="BS17" s="227"/>
      <c r="BT17" s="227"/>
      <c r="BU17" s="227"/>
      <c r="BV17" s="227"/>
      <c r="BW17" s="227"/>
      <c r="BX17" s="227"/>
      <c r="BY17" s="240"/>
      <c r="BZ17" s="227"/>
      <c r="CA17" s="227"/>
      <c r="CB17" s="227"/>
      <c r="CC17" s="227"/>
      <c r="CD17" s="227"/>
      <c r="CE17" s="227"/>
      <c r="CF17" s="227"/>
      <c r="CG17" s="250"/>
      <c r="CH17" s="149" t="s">
        <v>1328</v>
      </c>
      <c r="CI17" s="149">
        <v>100</v>
      </c>
      <c r="CJ17" s="149" t="s">
        <v>514</v>
      </c>
      <c r="CK17" s="151"/>
      <c r="CL17" s="152"/>
      <c r="CM17" s="152"/>
      <c r="CN17" s="152"/>
      <c r="CO17" s="152"/>
      <c r="CP17" s="152"/>
      <c r="CQ17" s="152"/>
      <c r="CR17" s="152"/>
      <c r="CS17" s="152"/>
      <c r="CT17" s="152"/>
      <c r="CU17" s="152"/>
      <c r="CV17" s="152"/>
      <c r="CW17" s="152"/>
      <c r="CX17" s="152"/>
      <c r="CY17" s="152"/>
      <c r="CZ17" s="152"/>
      <c r="DA17" s="152"/>
      <c r="DB17" s="152">
        <v>65</v>
      </c>
      <c r="DC17" s="229">
        <v>35</v>
      </c>
      <c r="DD17" s="152"/>
      <c r="DE17" s="152"/>
      <c r="DF17" s="152"/>
      <c r="DG17" s="152"/>
      <c r="DH17" s="152"/>
      <c r="DI17" s="152"/>
      <c r="DJ17" s="152"/>
      <c r="DK17" s="208">
        <f t="shared" si="3"/>
        <v>100</v>
      </c>
      <c r="DL17" s="148"/>
      <c r="DM17" s="152"/>
      <c r="DN17" s="152"/>
      <c r="DO17" s="153"/>
      <c r="DQ17" s="148"/>
      <c r="DR17" s="153"/>
      <c r="DS17" s="148"/>
      <c r="DT17" s="261" t="s">
        <v>1372</v>
      </c>
      <c r="DU17" s="229"/>
      <c r="DV17" s="229"/>
      <c r="DW17" s="290">
        <f t="shared" si="0"/>
        <v>100</v>
      </c>
      <c r="DX17" s="291" t="e">
        <f>VLOOKUP(P17,definitions_list_lookup!$K$30:$L$54,2,0)</f>
        <v>#N/A</v>
      </c>
      <c r="DY17" s="154" t="s">
        <v>1401</v>
      </c>
      <c r="DZ17" s="154" t="s">
        <v>1403</v>
      </c>
      <c r="EA17" s="154"/>
      <c r="EB17" s="229"/>
      <c r="EC17" s="292"/>
      <c r="ED17" s="229" t="s">
        <v>2517</v>
      </c>
      <c r="EE17" s="293"/>
      <c r="EF17" s="294"/>
      <c r="EG17" s="293"/>
      <c r="EH17" s="295"/>
      <c r="EI17" s="296" t="e">
        <f>VLOOKUP(EH17,definitions_list_mag!$Y$12:$Z$15,2,FALSE)</f>
        <v>#N/A</v>
      </c>
      <c r="EJ17" s="297"/>
      <c r="EK17" s="298" t="e">
        <f>VLOOKUP(EJ17,definitions_list_mag!$AT$3:$AU$5,2,FALSE)</f>
        <v>#N/A</v>
      </c>
      <c r="EL17" s="293"/>
      <c r="EM17" s="295"/>
      <c r="EN17" s="295"/>
      <c r="EO17" s="321"/>
      <c r="EP17" s="321"/>
      <c r="EQ17" s="321"/>
      <c r="ER17" s="321"/>
      <c r="ES17" s="321"/>
      <c r="ET17" s="321"/>
      <c r="EU17" s="321"/>
      <c r="EV17" s="322"/>
      <c r="EW17" s="322"/>
      <c r="EX17" s="322"/>
      <c r="EY17" s="322"/>
      <c r="EZ17" s="192" t="e">
        <f t="shared" si="4"/>
        <v>#DIV/0!</v>
      </c>
      <c r="FA17" s="192" t="e">
        <f t="shared" si="5"/>
        <v>#DIV/0!</v>
      </c>
      <c r="FB17" s="192" t="e">
        <f t="shared" si="6"/>
        <v>#DIV/0!</v>
      </c>
      <c r="FC17" s="192" t="e">
        <f t="shared" si="7"/>
        <v>#DIV/0!</v>
      </c>
      <c r="FD17" s="192" t="e">
        <f t="shared" si="8"/>
        <v>#DIV/0!</v>
      </c>
      <c r="FE17" s="193" t="e">
        <f t="shared" si="9"/>
        <v>#DIV/0!</v>
      </c>
      <c r="FF17" s="194" t="e">
        <f t="shared" si="10"/>
        <v>#DIV/0!</v>
      </c>
      <c r="FG17" s="297"/>
      <c r="FH17" s="295"/>
      <c r="FI17" s="778">
        <f t="shared" si="11"/>
        <v>0</v>
      </c>
      <c r="FJ17" s="779" t="e">
        <f t="shared" si="12"/>
        <v>#DIV/0!</v>
      </c>
      <c r="FK17" s="779" t="e">
        <f t="shared" si="13"/>
        <v>#DIV/0!</v>
      </c>
      <c r="FL17" s="780" t="e">
        <f t="shared" si="14"/>
        <v>#DIV/0!</v>
      </c>
      <c r="FM17" s="169" t="e">
        <f t="shared" si="15"/>
        <v>#DIV/0!</v>
      </c>
      <c r="FN17" s="783" t="e">
        <f t="shared" si="16"/>
        <v>#DIV/0!</v>
      </c>
      <c r="FO17" s="227"/>
      <c r="FP17" s="227"/>
      <c r="FQ17" s="227"/>
      <c r="FR17" s="227"/>
      <c r="FS17" s="227"/>
      <c r="FT17" s="227"/>
      <c r="FU17" s="227"/>
      <c r="FV17" s="227"/>
      <c r="FW17" s="227"/>
      <c r="FX17" s="227"/>
      <c r="FY17" s="227"/>
      <c r="FZ17" s="227"/>
      <c r="GA17" s="227"/>
      <c r="GB17" s="227"/>
      <c r="GC17" s="227"/>
      <c r="GD17" s="227"/>
      <c r="GE17" s="227"/>
      <c r="GF17" s="227"/>
      <c r="GG17" s="227"/>
      <c r="GH17" s="227"/>
      <c r="GI17" s="227"/>
      <c r="GJ17" s="227"/>
      <c r="GK17" s="227"/>
      <c r="GL17" s="227"/>
      <c r="GM17" s="227"/>
      <c r="GN17" s="227"/>
      <c r="GO17" s="227"/>
      <c r="GP17" s="227"/>
      <c r="GQ17" s="227"/>
      <c r="GR17" s="227"/>
      <c r="GS17" s="227"/>
      <c r="GT17" s="227"/>
      <c r="GU17" s="227"/>
      <c r="GV17" s="227"/>
      <c r="GW17" s="227"/>
      <c r="GX17" s="227"/>
      <c r="GY17" s="227"/>
      <c r="GZ17" s="227"/>
      <c r="HA17" s="227"/>
      <c r="HB17" s="227"/>
      <c r="HC17" s="227"/>
      <c r="HD17" s="227"/>
      <c r="HE17" s="227"/>
      <c r="HF17" s="227"/>
      <c r="HG17" s="227"/>
      <c r="HH17" s="227"/>
      <c r="HI17" s="227"/>
      <c r="HJ17" s="227"/>
      <c r="HK17" s="227"/>
      <c r="HL17" s="227"/>
      <c r="HM17" s="227"/>
      <c r="HN17" s="227"/>
      <c r="HO17" s="227"/>
      <c r="HP17" s="227"/>
      <c r="HQ17" s="227"/>
      <c r="HR17" s="227"/>
      <c r="HS17" s="227"/>
      <c r="HT17" s="227"/>
      <c r="HU17" s="227"/>
      <c r="HV17" s="227"/>
      <c r="HW17" s="227"/>
      <c r="HX17" s="227"/>
      <c r="HY17" s="227"/>
      <c r="HZ17" s="227"/>
      <c r="IA17" s="227"/>
      <c r="IB17" s="227"/>
      <c r="IC17" s="227"/>
      <c r="ID17" s="227"/>
      <c r="IE17" s="227"/>
      <c r="IF17" s="227"/>
      <c r="IG17" s="227"/>
      <c r="IH17" s="227"/>
      <c r="II17" s="227"/>
      <c r="IJ17" s="227"/>
      <c r="IK17" s="227"/>
      <c r="IL17" s="227"/>
      <c r="IM17" s="227"/>
      <c r="IN17" s="227"/>
      <c r="IO17" s="227"/>
      <c r="IP17" s="227"/>
      <c r="IQ17" s="227"/>
      <c r="IR17" s="227"/>
      <c r="IS17" s="227"/>
      <c r="IT17" s="227"/>
      <c r="IU17" s="227"/>
      <c r="IV17" s="227"/>
      <c r="IW17" s="227"/>
      <c r="IX17" s="227"/>
      <c r="IY17" s="227"/>
      <c r="IZ17" s="227"/>
      <c r="JA17" s="227"/>
      <c r="JB17" s="227"/>
      <c r="JC17" s="227"/>
      <c r="JD17" s="227"/>
      <c r="JE17" s="227"/>
      <c r="JF17" s="227"/>
      <c r="JG17" s="227"/>
      <c r="JH17" s="227"/>
      <c r="JI17" s="227"/>
      <c r="JJ17" s="227"/>
      <c r="JK17" s="227"/>
      <c r="JL17" s="227"/>
      <c r="JM17" s="227"/>
      <c r="JN17" s="227"/>
      <c r="JO17" s="227"/>
      <c r="JP17" s="227"/>
      <c r="JQ17" s="227"/>
      <c r="JR17" s="227"/>
      <c r="JS17" s="227"/>
      <c r="JT17" s="227"/>
      <c r="JU17" s="227"/>
      <c r="JV17" s="227"/>
      <c r="JW17" s="227"/>
      <c r="JX17" s="227"/>
      <c r="JY17" s="227"/>
      <c r="JZ17" s="227"/>
      <c r="KA17" s="227"/>
      <c r="KB17" s="227"/>
      <c r="KC17" s="227"/>
      <c r="KD17" s="227"/>
      <c r="KE17" s="227"/>
      <c r="KF17" s="227"/>
      <c r="KG17" s="227"/>
      <c r="KH17" s="227"/>
      <c r="KI17" s="227"/>
      <c r="KJ17" s="227"/>
      <c r="KK17" s="227"/>
      <c r="KL17" s="227"/>
      <c r="KM17" s="227"/>
      <c r="KN17" s="227"/>
      <c r="KO17" s="227"/>
      <c r="KP17" s="227"/>
      <c r="KQ17" s="227"/>
      <c r="KR17" s="227"/>
      <c r="KS17" s="227"/>
      <c r="KT17" s="227"/>
      <c r="KU17" s="227"/>
      <c r="KV17" s="227"/>
      <c r="KW17" s="227"/>
      <c r="KX17" s="227"/>
      <c r="KY17" s="227"/>
      <c r="KZ17" s="227"/>
      <c r="LA17" s="227"/>
      <c r="LB17" s="227"/>
      <c r="LC17" s="227"/>
      <c r="LD17" s="227"/>
      <c r="LE17" s="227"/>
      <c r="LF17" s="227"/>
      <c r="LG17" s="227"/>
      <c r="LH17" s="227"/>
      <c r="LI17" s="227"/>
      <c r="LJ17" s="227"/>
      <c r="LK17" s="227"/>
      <c r="LL17" s="227"/>
      <c r="LM17" s="227"/>
      <c r="LN17" s="227"/>
      <c r="LO17" s="227"/>
      <c r="LP17" s="227"/>
      <c r="LQ17" s="227"/>
      <c r="LR17" s="227"/>
      <c r="LS17" s="227"/>
      <c r="LT17" s="227"/>
      <c r="LU17" s="227"/>
      <c r="LV17" s="227"/>
      <c r="LW17" s="227"/>
      <c r="LX17" s="227"/>
      <c r="LY17" s="227"/>
      <c r="LZ17" s="227"/>
      <c r="MA17" s="227"/>
      <c r="MB17" s="227"/>
      <c r="MC17" s="227"/>
      <c r="MD17" s="227"/>
      <c r="ME17" s="227"/>
      <c r="MF17" s="227"/>
      <c r="MG17" s="227"/>
      <c r="MH17" s="227"/>
      <c r="MI17" s="227"/>
      <c r="MJ17" s="227"/>
      <c r="MK17" s="227"/>
      <c r="ML17" s="227"/>
      <c r="MM17" s="227"/>
      <c r="MN17" s="227"/>
      <c r="MO17" s="227"/>
      <c r="MP17" s="227"/>
      <c r="MQ17" s="227"/>
      <c r="MR17" s="227"/>
      <c r="MS17" s="227"/>
      <c r="MT17" s="227"/>
      <c r="MU17" s="227"/>
      <c r="MV17" s="227"/>
      <c r="MW17" s="227"/>
      <c r="MX17" s="227"/>
      <c r="MY17" s="227"/>
      <c r="MZ17" s="227"/>
      <c r="NA17" s="227"/>
      <c r="NB17" s="227"/>
      <c r="NC17" s="227"/>
      <c r="ND17" s="227"/>
      <c r="NE17" s="227"/>
      <c r="NF17" s="227"/>
      <c r="NG17" s="227"/>
      <c r="NH17" s="227"/>
      <c r="NI17" s="227"/>
      <c r="NJ17" s="227"/>
      <c r="NK17" s="227"/>
      <c r="NL17" s="227"/>
      <c r="NM17" s="227"/>
      <c r="NN17" s="227"/>
      <c r="NO17" s="227"/>
      <c r="NP17" s="227"/>
      <c r="NQ17" s="227"/>
      <c r="NR17" s="227"/>
      <c r="NS17" s="227"/>
      <c r="NT17" s="227"/>
      <c r="NU17" s="227"/>
      <c r="NV17" s="227"/>
      <c r="NW17" s="227"/>
      <c r="NX17" s="227"/>
      <c r="NY17" s="227"/>
      <c r="NZ17" s="227"/>
      <c r="OA17" s="227"/>
      <c r="OB17" s="227"/>
      <c r="OC17" s="227"/>
      <c r="OD17" s="227"/>
      <c r="OE17" s="227"/>
      <c r="OF17" s="227"/>
      <c r="OG17" s="227"/>
      <c r="OH17" s="227"/>
      <c r="OI17" s="227"/>
      <c r="OJ17" s="227"/>
      <c r="OK17" s="227"/>
      <c r="OL17" s="227"/>
      <c r="OM17" s="227"/>
      <c r="ON17" s="227"/>
      <c r="OO17" s="227"/>
      <c r="OP17" s="227"/>
      <c r="OQ17" s="227"/>
      <c r="OR17" s="227"/>
      <c r="OS17" s="227"/>
      <c r="OT17" s="227"/>
      <c r="OU17" s="227"/>
      <c r="OV17" s="227"/>
      <c r="OW17" s="227"/>
      <c r="OX17" s="227"/>
      <c r="OY17" s="227"/>
      <c r="OZ17" s="227"/>
      <c r="PA17" s="227"/>
      <c r="PB17" s="227"/>
      <c r="PC17" s="227"/>
      <c r="PD17" s="227"/>
      <c r="PE17" s="227"/>
      <c r="PF17" s="227"/>
      <c r="PG17" s="227"/>
      <c r="PH17" s="227"/>
      <c r="PI17" s="227"/>
      <c r="PJ17" s="227"/>
      <c r="PK17" s="227"/>
      <c r="PL17" s="227"/>
      <c r="PM17" s="227"/>
      <c r="PN17" s="227"/>
      <c r="PO17" s="227"/>
      <c r="PP17" s="227"/>
      <c r="PQ17" s="227"/>
      <c r="PR17" s="227"/>
      <c r="PS17" s="227"/>
      <c r="PT17" s="227"/>
      <c r="PU17" s="227"/>
      <c r="PV17" s="227"/>
      <c r="PW17" s="227"/>
      <c r="PX17" s="227"/>
      <c r="PY17" s="227"/>
      <c r="PZ17" s="227"/>
      <c r="QA17" s="227"/>
      <c r="QB17" s="227"/>
      <c r="QC17" s="227"/>
      <c r="QD17" s="227"/>
      <c r="QE17" s="227"/>
      <c r="QF17" s="227"/>
      <c r="QG17" s="227"/>
      <c r="QH17" s="227"/>
      <c r="QI17" s="227"/>
      <c r="QJ17" s="227"/>
      <c r="QK17" s="227"/>
      <c r="QL17" s="227"/>
      <c r="QM17" s="227"/>
      <c r="QN17" s="227"/>
      <c r="QO17" s="227"/>
      <c r="QP17" s="227"/>
      <c r="QQ17" s="227"/>
      <c r="QR17" s="227"/>
      <c r="QS17" s="227"/>
      <c r="QT17" s="227"/>
      <c r="QU17" s="227"/>
      <c r="QV17" s="227"/>
      <c r="QW17" s="227"/>
      <c r="QX17" s="227"/>
      <c r="QY17" s="227"/>
      <c r="QZ17" s="227"/>
      <c r="RA17" s="227"/>
      <c r="RB17" s="227"/>
      <c r="RC17" s="227"/>
      <c r="RD17" s="227"/>
      <c r="RE17" s="227"/>
      <c r="RF17" s="227"/>
      <c r="RG17" s="227"/>
      <c r="RH17" s="227"/>
      <c r="RI17" s="227"/>
      <c r="RJ17" s="227"/>
      <c r="RK17" s="227"/>
      <c r="RL17" s="227"/>
      <c r="RM17" s="227"/>
      <c r="RN17" s="227"/>
      <c r="RO17" s="227"/>
      <c r="RP17" s="227"/>
      <c r="RQ17" s="227"/>
      <c r="RR17" s="227"/>
      <c r="RS17" s="227"/>
      <c r="RT17" s="227"/>
      <c r="RU17" s="227"/>
      <c r="RV17" s="227"/>
      <c r="RW17" s="227"/>
      <c r="RX17" s="227"/>
      <c r="RY17" s="227"/>
      <c r="RZ17" s="227"/>
      <c r="SA17" s="227"/>
      <c r="SB17" s="227"/>
      <c r="SC17" s="227"/>
      <c r="SD17" s="227"/>
      <c r="SE17" s="227"/>
      <c r="SF17" s="227"/>
      <c r="SG17" s="227"/>
      <c r="SH17" s="227"/>
      <c r="SI17" s="227"/>
      <c r="SJ17" s="227"/>
      <c r="SK17" s="227"/>
      <c r="SL17" s="227"/>
      <c r="SM17" s="227"/>
      <c r="SN17" s="227"/>
      <c r="SO17" s="227"/>
      <c r="SP17" s="227"/>
      <c r="SQ17" s="227"/>
      <c r="SR17" s="227"/>
      <c r="SS17" s="227"/>
      <c r="ST17" s="227"/>
      <c r="SU17" s="227"/>
      <c r="SV17" s="227"/>
      <c r="SW17" s="227"/>
      <c r="SX17" s="227"/>
      <c r="SY17" s="227"/>
      <c r="SZ17" s="227"/>
      <c r="TA17" s="227"/>
      <c r="TB17" s="227"/>
      <c r="TC17" s="227"/>
      <c r="TD17" s="227"/>
      <c r="TE17" s="227"/>
      <c r="TF17" s="227"/>
      <c r="TG17" s="227"/>
      <c r="TH17" s="227"/>
      <c r="TI17" s="227"/>
      <c r="TJ17" s="227"/>
      <c r="TK17" s="227"/>
      <c r="TL17" s="227"/>
      <c r="TM17" s="227"/>
      <c r="TN17" s="227"/>
      <c r="TO17" s="227"/>
      <c r="TP17" s="227"/>
      <c r="TQ17" s="227"/>
      <c r="TR17" s="227"/>
      <c r="TS17" s="227"/>
      <c r="TT17" s="227"/>
      <c r="TU17" s="227"/>
      <c r="TV17" s="227"/>
      <c r="TW17" s="227"/>
      <c r="TX17" s="227"/>
      <c r="TY17" s="227"/>
      <c r="TZ17" s="227"/>
      <c r="UA17" s="227"/>
      <c r="UB17" s="227"/>
      <c r="UC17" s="227"/>
      <c r="UD17" s="227"/>
      <c r="UE17" s="227"/>
      <c r="UF17" s="227"/>
      <c r="UG17" s="227"/>
      <c r="UH17" s="227"/>
      <c r="UI17" s="227"/>
      <c r="UJ17" s="227"/>
      <c r="UK17" s="227"/>
      <c r="UL17" s="227"/>
      <c r="UM17" s="227"/>
      <c r="UN17" s="227"/>
      <c r="UO17" s="227"/>
      <c r="UP17" s="227"/>
      <c r="UQ17" s="227"/>
      <c r="UR17" s="227"/>
      <c r="US17" s="227"/>
      <c r="UT17" s="227"/>
      <c r="UU17" s="227"/>
      <c r="UV17" s="227"/>
      <c r="UW17" s="227"/>
      <c r="UX17" s="227"/>
      <c r="UY17" s="227"/>
      <c r="UZ17" s="227"/>
      <c r="VA17" s="227"/>
      <c r="VB17" s="227"/>
      <c r="VC17" s="227"/>
      <c r="VD17" s="227"/>
      <c r="VE17" s="227"/>
      <c r="VF17" s="227"/>
      <c r="VG17" s="227"/>
      <c r="VH17" s="227"/>
      <c r="VI17" s="227"/>
      <c r="VJ17" s="227"/>
      <c r="VK17" s="227"/>
      <c r="VL17" s="227"/>
      <c r="VM17" s="227"/>
      <c r="VN17" s="227"/>
      <c r="VO17" s="227"/>
      <c r="VP17" s="227"/>
      <c r="VQ17" s="227"/>
      <c r="VR17" s="227"/>
      <c r="VS17" s="227"/>
      <c r="VT17" s="227"/>
      <c r="VU17" s="227"/>
      <c r="VV17" s="227"/>
      <c r="VW17" s="227"/>
      <c r="VX17" s="227"/>
      <c r="VY17" s="227"/>
      <c r="VZ17" s="227"/>
      <c r="WA17" s="227"/>
      <c r="WB17" s="227"/>
      <c r="WC17" s="227"/>
      <c r="WD17" s="227"/>
      <c r="WE17" s="227"/>
      <c r="WF17" s="227"/>
      <c r="WG17" s="227"/>
      <c r="WH17" s="227"/>
      <c r="WI17" s="227"/>
      <c r="WJ17" s="227"/>
      <c r="WK17" s="227"/>
      <c r="WL17" s="227"/>
      <c r="WM17" s="227"/>
      <c r="WN17" s="227"/>
      <c r="WO17" s="227"/>
      <c r="WP17" s="227"/>
      <c r="WQ17" s="227"/>
      <c r="WR17" s="227"/>
      <c r="WS17" s="227"/>
      <c r="WT17" s="227"/>
      <c r="WU17" s="227"/>
      <c r="WV17" s="227"/>
      <c r="WW17" s="227"/>
      <c r="WX17" s="227"/>
      <c r="WY17" s="227"/>
      <c r="WZ17" s="227"/>
      <c r="XA17" s="227"/>
      <c r="XB17" s="227"/>
      <c r="XC17" s="227"/>
      <c r="XD17" s="227"/>
      <c r="XE17" s="227"/>
      <c r="XF17" s="227"/>
      <c r="XG17" s="227"/>
      <c r="XH17" s="227"/>
      <c r="XI17" s="227"/>
      <c r="XJ17" s="227"/>
      <c r="XK17" s="227"/>
      <c r="XL17" s="227"/>
      <c r="XM17" s="227"/>
      <c r="XN17" s="227"/>
      <c r="XO17" s="227"/>
      <c r="XP17" s="227"/>
      <c r="XQ17" s="227"/>
      <c r="XR17" s="227"/>
      <c r="XS17" s="227"/>
      <c r="XT17" s="227"/>
      <c r="XU17" s="227"/>
      <c r="XV17" s="227"/>
      <c r="XW17" s="227"/>
      <c r="XX17" s="227"/>
      <c r="XY17" s="227"/>
      <c r="XZ17" s="227"/>
      <c r="YA17" s="227"/>
      <c r="YB17" s="227"/>
      <c r="YC17" s="227"/>
      <c r="YD17" s="227"/>
      <c r="YE17" s="227"/>
      <c r="YF17" s="227"/>
      <c r="YG17" s="227"/>
      <c r="YH17" s="227"/>
      <c r="YI17" s="227"/>
      <c r="YJ17" s="227"/>
      <c r="YK17" s="227"/>
      <c r="YL17" s="227"/>
      <c r="YM17" s="227"/>
      <c r="YN17" s="227"/>
      <c r="YO17" s="227"/>
      <c r="YP17" s="227"/>
      <c r="YQ17" s="227"/>
      <c r="YR17" s="227"/>
      <c r="YS17" s="227"/>
      <c r="YT17" s="227"/>
      <c r="YU17" s="227"/>
      <c r="YV17" s="227"/>
      <c r="YW17" s="227"/>
      <c r="YX17" s="227"/>
      <c r="YY17" s="227"/>
      <c r="YZ17" s="227"/>
      <c r="ZA17" s="227"/>
      <c r="ZB17" s="227"/>
      <c r="ZC17" s="227"/>
      <c r="ZD17" s="227"/>
      <c r="ZE17" s="227"/>
      <c r="ZF17" s="227"/>
      <c r="ZG17" s="227"/>
      <c r="ZH17" s="227"/>
      <c r="ZI17" s="227"/>
      <c r="ZJ17" s="227"/>
      <c r="ZK17" s="227"/>
      <c r="ZL17" s="227"/>
      <c r="ZM17" s="227"/>
      <c r="ZN17" s="227"/>
      <c r="ZO17" s="227"/>
      <c r="ZP17" s="227"/>
      <c r="ZQ17" s="227"/>
      <c r="ZR17" s="227"/>
      <c r="ZS17" s="227"/>
      <c r="ZT17" s="227"/>
      <c r="ZU17" s="227"/>
      <c r="ZV17" s="227"/>
      <c r="ZW17" s="227"/>
      <c r="ZX17" s="227"/>
      <c r="ZY17" s="227"/>
      <c r="ZZ17" s="227"/>
      <c r="AAA17" s="227"/>
      <c r="AAB17" s="227"/>
      <c r="AAC17" s="227"/>
      <c r="AAD17" s="227"/>
      <c r="AAE17" s="227"/>
      <c r="AAF17" s="227"/>
      <c r="AAG17" s="227"/>
      <c r="AAH17" s="227"/>
      <c r="AAI17" s="227"/>
      <c r="AAJ17" s="227"/>
      <c r="AAK17" s="227"/>
      <c r="AAL17" s="227"/>
      <c r="AAM17" s="227"/>
      <c r="AAN17" s="227"/>
      <c r="AAO17" s="227"/>
      <c r="AAP17" s="227"/>
      <c r="AAQ17" s="227"/>
      <c r="AAR17" s="227"/>
      <c r="AAS17" s="227"/>
      <c r="AAT17" s="227"/>
      <c r="AAU17" s="227"/>
      <c r="AAV17" s="227"/>
      <c r="AAW17" s="227"/>
      <c r="AAX17" s="227"/>
      <c r="AAY17" s="227"/>
      <c r="AAZ17" s="227"/>
      <c r="ABA17" s="227"/>
      <c r="ABB17" s="227"/>
      <c r="ABC17" s="227"/>
      <c r="ABD17" s="227"/>
      <c r="ABE17" s="227"/>
      <c r="ABF17" s="227"/>
      <c r="ABG17" s="227"/>
      <c r="ABH17" s="227"/>
      <c r="ABI17" s="227"/>
      <c r="ABJ17" s="227"/>
      <c r="ABK17" s="227"/>
      <c r="ABL17" s="227"/>
      <c r="ABM17" s="227"/>
      <c r="ABN17" s="227"/>
      <c r="ABO17" s="227"/>
      <c r="ABP17" s="227"/>
      <c r="ABQ17" s="227"/>
      <c r="ABR17" s="227"/>
      <c r="ABS17" s="227"/>
      <c r="ABT17" s="227"/>
      <c r="ABU17" s="227"/>
      <c r="ABV17" s="227"/>
      <c r="ABW17" s="227"/>
      <c r="ABX17" s="227"/>
      <c r="ABY17" s="227"/>
      <c r="ABZ17" s="227"/>
      <c r="ACA17" s="227"/>
      <c r="ACB17" s="227"/>
      <c r="ACC17" s="227"/>
      <c r="ACD17" s="227"/>
      <c r="ACE17" s="227"/>
      <c r="ACF17" s="227"/>
      <c r="ACG17" s="227"/>
      <c r="ACH17" s="227"/>
      <c r="ACI17" s="227"/>
      <c r="ACJ17" s="227"/>
      <c r="ACK17" s="227"/>
      <c r="ACL17" s="227"/>
      <c r="ACM17" s="227"/>
      <c r="ACN17" s="227"/>
      <c r="ACO17" s="227"/>
      <c r="ACP17" s="227"/>
      <c r="ACQ17" s="227"/>
      <c r="ACR17" s="227"/>
      <c r="ACS17" s="227"/>
      <c r="ACT17" s="227"/>
      <c r="ACU17" s="227"/>
      <c r="ACV17" s="227"/>
      <c r="ACW17" s="227"/>
      <c r="ACX17" s="227"/>
      <c r="ACY17" s="227"/>
      <c r="ACZ17" s="227"/>
      <c r="ADA17" s="227"/>
      <c r="ADB17" s="227"/>
      <c r="ADC17" s="227"/>
      <c r="ADD17" s="227"/>
      <c r="ADE17" s="227"/>
      <c r="ADF17" s="227"/>
      <c r="ADG17" s="227"/>
      <c r="ADH17" s="227"/>
      <c r="ADI17" s="227"/>
      <c r="ADJ17" s="227"/>
      <c r="ADK17" s="227"/>
      <c r="ADL17" s="227"/>
      <c r="ADM17" s="227"/>
      <c r="ADN17" s="227"/>
      <c r="ADO17" s="227"/>
      <c r="ADP17" s="227"/>
      <c r="ADQ17" s="227"/>
      <c r="ADR17" s="227"/>
      <c r="ADS17" s="227"/>
      <c r="ADT17" s="227"/>
      <c r="ADU17" s="227"/>
      <c r="ADV17" s="227"/>
      <c r="ADW17" s="227"/>
      <c r="ADX17" s="227"/>
      <c r="ADY17" s="227"/>
      <c r="ADZ17" s="227"/>
      <c r="AEA17" s="227"/>
      <c r="AEB17" s="227"/>
      <c r="AEC17" s="227"/>
      <c r="AED17" s="227"/>
      <c r="AEE17" s="227"/>
      <c r="AEF17" s="227"/>
      <c r="AEG17" s="227"/>
      <c r="AEH17" s="227"/>
      <c r="AEI17" s="227"/>
      <c r="AEJ17" s="227"/>
      <c r="AEK17" s="227"/>
      <c r="AEL17" s="227"/>
      <c r="AEM17" s="227"/>
      <c r="AEN17" s="227"/>
      <c r="AEO17" s="227"/>
      <c r="AEP17" s="227"/>
      <c r="AEQ17" s="227"/>
      <c r="AER17" s="227"/>
      <c r="AES17" s="227"/>
      <c r="AET17" s="227"/>
      <c r="AEU17" s="227"/>
      <c r="AEV17" s="227"/>
      <c r="AEW17" s="227"/>
      <c r="AEX17" s="227"/>
      <c r="AEY17" s="227"/>
      <c r="AEZ17" s="227"/>
      <c r="AFA17" s="227"/>
      <c r="AFB17" s="227"/>
      <c r="AFC17" s="227"/>
      <c r="AFD17" s="227"/>
      <c r="AFE17" s="227"/>
      <c r="AFF17" s="227"/>
      <c r="AFG17" s="227"/>
      <c r="AFH17" s="227"/>
      <c r="AFI17" s="227"/>
      <c r="AFJ17" s="227"/>
      <c r="AFK17" s="227"/>
      <c r="AFL17" s="227"/>
      <c r="AFM17" s="227"/>
      <c r="AFN17" s="227"/>
      <c r="AFO17" s="227"/>
      <c r="AFP17" s="227"/>
      <c r="AFQ17" s="227"/>
      <c r="AFR17" s="227"/>
      <c r="AFS17" s="227"/>
      <c r="AFT17" s="227"/>
      <c r="AFU17" s="227"/>
      <c r="AFV17" s="227"/>
      <c r="AFW17" s="227"/>
      <c r="AFX17" s="227"/>
      <c r="AFY17" s="227"/>
      <c r="AFZ17" s="227"/>
      <c r="AGA17" s="227"/>
      <c r="AGB17" s="227"/>
      <c r="AGC17" s="227"/>
      <c r="AGD17" s="227"/>
      <c r="AGE17" s="227"/>
      <c r="AGF17" s="227"/>
      <c r="AGG17" s="227"/>
      <c r="AGH17" s="227"/>
      <c r="AGI17" s="227"/>
      <c r="AGJ17" s="227"/>
      <c r="AGK17" s="227"/>
      <c r="AGL17" s="227"/>
      <c r="AGM17" s="227"/>
      <c r="AGN17" s="227"/>
      <c r="AGO17" s="227"/>
      <c r="AGP17" s="227"/>
      <c r="AGQ17" s="227"/>
      <c r="AGR17" s="227"/>
      <c r="AGS17" s="227"/>
      <c r="AGT17" s="227"/>
      <c r="AGU17" s="227"/>
      <c r="AGV17" s="227"/>
      <c r="AGW17" s="227"/>
      <c r="AGX17" s="227"/>
      <c r="AGY17" s="227"/>
      <c r="AGZ17" s="227"/>
      <c r="AHA17" s="227"/>
      <c r="AHB17" s="227"/>
      <c r="AHC17" s="227"/>
      <c r="AHD17" s="227"/>
      <c r="AHE17" s="227"/>
      <c r="AHF17" s="227"/>
      <c r="AHG17" s="227"/>
      <c r="AHH17" s="227"/>
      <c r="AHI17" s="227"/>
      <c r="AHJ17" s="227"/>
      <c r="AHK17" s="227"/>
      <c r="AHL17" s="227"/>
      <c r="AHM17" s="227"/>
      <c r="AHN17" s="227"/>
      <c r="AHO17" s="227"/>
      <c r="AHP17" s="227"/>
      <c r="AHQ17" s="227"/>
      <c r="AHR17" s="227"/>
      <c r="AHS17" s="227"/>
      <c r="AHT17" s="227"/>
      <c r="AHU17" s="227"/>
      <c r="AHV17" s="227"/>
      <c r="AHW17" s="227"/>
      <c r="AHX17" s="227"/>
      <c r="AHY17" s="227"/>
      <c r="AHZ17" s="227"/>
      <c r="AIA17" s="227"/>
      <c r="AIB17" s="227"/>
      <c r="AIC17" s="227"/>
      <c r="AID17" s="227"/>
      <c r="AIE17" s="227"/>
      <c r="AIF17" s="227"/>
      <c r="AIG17" s="227"/>
      <c r="AIH17" s="227"/>
      <c r="AII17" s="227"/>
      <c r="AIJ17" s="227"/>
      <c r="AIK17" s="227"/>
      <c r="AIL17" s="227"/>
      <c r="AIM17" s="227"/>
      <c r="AIN17" s="227"/>
      <c r="AIO17" s="227"/>
      <c r="AIP17" s="227"/>
      <c r="AIQ17" s="227"/>
      <c r="AIR17" s="227"/>
      <c r="AIS17" s="227"/>
      <c r="AIT17" s="227"/>
      <c r="AIU17" s="227"/>
      <c r="AIV17" s="227"/>
      <c r="AIW17" s="227"/>
      <c r="AIX17" s="227"/>
      <c r="AIY17" s="227"/>
      <c r="AIZ17" s="227"/>
      <c r="AJA17" s="227"/>
      <c r="AJB17" s="227"/>
      <c r="AJC17" s="227"/>
      <c r="AJD17" s="227"/>
      <c r="AJE17" s="227"/>
      <c r="AJF17" s="227"/>
      <c r="AJG17" s="227"/>
      <c r="AJH17" s="227"/>
      <c r="AJI17" s="227"/>
      <c r="AJJ17" s="227"/>
      <c r="AJK17" s="227"/>
      <c r="AJL17" s="227"/>
      <c r="AJM17" s="227"/>
      <c r="AJN17" s="227"/>
      <c r="AJO17" s="227"/>
      <c r="AJP17" s="227"/>
      <c r="AJQ17" s="227"/>
      <c r="AJR17" s="227"/>
      <c r="AJS17" s="227"/>
      <c r="AJT17" s="227"/>
      <c r="AJU17" s="227"/>
      <c r="AJV17" s="227"/>
      <c r="AJW17" s="227"/>
      <c r="AJX17" s="227"/>
      <c r="AJY17" s="227"/>
      <c r="AJZ17" s="227"/>
      <c r="AKA17" s="227"/>
      <c r="AKB17" s="227"/>
      <c r="AKC17" s="227"/>
      <c r="AKD17" s="227"/>
      <c r="AKE17" s="227"/>
      <c r="AKF17" s="227"/>
      <c r="AKG17" s="227"/>
      <c r="AKH17" s="227"/>
      <c r="AKI17" s="227"/>
      <c r="AKJ17" s="227"/>
      <c r="AKK17" s="227"/>
      <c r="AKL17" s="227"/>
      <c r="AKM17" s="227"/>
      <c r="AKN17" s="227"/>
      <c r="AKO17" s="227"/>
      <c r="AKP17" s="227"/>
      <c r="AKQ17" s="227"/>
      <c r="AKR17" s="227"/>
      <c r="AKS17" s="227"/>
      <c r="AKT17" s="227"/>
      <c r="AKU17" s="227"/>
      <c r="AKV17" s="227"/>
      <c r="AKW17" s="227"/>
      <c r="AKX17" s="227"/>
      <c r="AKY17" s="227"/>
      <c r="AKZ17" s="227"/>
      <c r="ALA17" s="227"/>
      <c r="ALB17" s="227"/>
      <c r="ALC17" s="227"/>
      <c r="ALD17" s="227"/>
      <c r="ALE17" s="227"/>
      <c r="ALF17" s="227"/>
      <c r="ALG17" s="227"/>
      <c r="ALH17" s="227"/>
      <c r="ALI17" s="227"/>
      <c r="ALJ17" s="227"/>
      <c r="ALK17" s="227"/>
      <c r="ALL17" s="227"/>
      <c r="ALM17" s="227"/>
      <c r="ALN17" s="227"/>
      <c r="ALO17" s="227"/>
      <c r="ALP17" s="227"/>
      <c r="ALQ17" s="227"/>
      <c r="ALR17" s="227"/>
      <c r="ALS17" s="227"/>
      <c r="ALT17" s="227"/>
      <c r="ALU17" s="227"/>
      <c r="ALV17" s="227"/>
      <c r="ALW17" s="227"/>
      <c r="ALX17" s="227"/>
      <c r="ALY17" s="227"/>
      <c r="ALZ17" s="227"/>
      <c r="AMA17" s="227"/>
      <c r="AMB17" s="227"/>
      <c r="AMC17" s="227"/>
      <c r="AMD17" s="227"/>
      <c r="AME17" s="227"/>
      <c r="AMF17" s="227"/>
      <c r="AMG17" s="227"/>
      <c r="AMH17" s="227"/>
      <c r="AMI17" s="227"/>
      <c r="AMJ17" s="227"/>
      <c r="AMK17" s="227"/>
      <c r="AML17" s="227"/>
      <c r="AMM17" s="227"/>
      <c r="AMN17" s="227"/>
      <c r="AMO17" s="227"/>
      <c r="AMP17" s="227"/>
      <c r="AMQ17" s="227"/>
      <c r="AMR17" s="227"/>
      <c r="AMS17" s="227"/>
      <c r="AMT17" s="227"/>
      <c r="AMU17" s="227"/>
      <c r="AMV17" s="227"/>
      <c r="AMW17" s="227"/>
      <c r="AMX17" s="227"/>
    </row>
    <row r="18" spans="1:1038" s="308" customFormat="1" ht="18" customHeight="1">
      <c r="A18" s="301" t="s">
        <v>1277</v>
      </c>
      <c r="B18" s="302" t="s">
        <v>1278</v>
      </c>
      <c r="C18" s="228"/>
      <c r="D18" s="303" t="s">
        <v>1279</v>
      </c>
      <c r="E18" s="228">
        <v>3</v>
      </c>
      <c r="F18" s="228">
        <v>4</v>
      </c>
      <c r="G18" s="285" t="str">
        <f t="shared" si="1"/>
        <v>3-4</v>
      </c>
      <c r="H18" s="279">
        <v>0</v>
      </c>
      <c r="I18" s="228">
        <v>78.5</v>
      </c>
      <c r="J18" s="226"/>
      <c r="K18" s="545" t="b">
        <f>IF(I19=1,IF(((VLOOKUP($G18,[1]Depth_Lookup!#REF!,9,FALSE))-(H18/100))=0,"Good",IF(((VLOOKUP($G18,[1]Depth_Lookup!$A$3:$J$550,9,FALSE))-(H18/100))&gt;0,"Too Short","Too Long")))</f>
        <v>0</v>
      </c>
      <c r="L18" s="171">
        <f>(VLOOKUP($G18,Depth_Lookup!$A$3:$J$410,10,FALSE))+(H18/100)</f>
        <v>8.2149999999999999</v>
      </c>
      <c r="M18" s="171">
        <f>(VLOOKUP($G18,Depth_Lookup!$A$3:$J$410,10,FALSE))+(I18/100)</f>
        <v>9</v>
      </c>
      <c r="N18" s="231" t="s">
        <v>1283</v>
      </c>
      <c r="O18" s="228" t="s">
        <v>1280</v>
      </c>
      <c r="P18" s="228" t="s">
        <v>853</v>
      </c>
      <c r="Q18" s="228" t="s">
        <v>125</v>
      </c>
      <c r="R18" s="304" t="str">
        <f t="shared" si="2"/>
        <v>SerpentinizedHarzburgite</v>
      </c>
      <c r="S18" s="228" t="s">
        <v>700</v>
      </c>
      <c r="T18" s="228" t="s">
        <v>587</v>
      </c>
      <c r="U18" s="228"/>
      <c r="V18" s="228"/>
      <c r="W18" s="228" t="s">
        <v>102</v>
      </c>
      <c r="X18" s="305">
        <f>VLOOKUP(W18,definitions_list_lookup!$A$13:$B$19,2,0)</f>
        <v>5</v>
      </c>
      <c r="Y18" s="228" t="s">
        <v>90</v>
      </c>
      <c r="Z18" s="228" t="s">
        <v>91</v>
      </c>
      <c r="AA18" s="228"/>
      <c r="AB18" s="228"/>
      <c r="AC18" s="228"/>
      <c r="AD18" s="228"/>
      <c r="AE18" s="234"/>
      <c r="AF18" s="304" t="e">
        <f>VLOOKUP(AE18,definitions_list_mag!$V$12:$W$15,2,0)</f>
        <v>#N/A</v>
      </c>
      <c r="AG18" s="241"/>
      <c r="AH18" s="228"/>
      <c r="AI18" s="244">
        <f t="shared" si="17"/>
        <v>64</v>
      </c>
      <c r="AJ18" s="228"/>
      <c r="AK18" s="228"/>
      <c r="AL18" s="228"/>
      <c r="AM18" s="228"/>
      <c r="AN18" s="228"/>
      <c r="AO18" s="244"/>
      <c r="AP18" s="228"/>
      <c r="AQ18" s="228"/>
      <c r="AR18" s="228"/>
      <c r="AS18" s="228"/>
      <c r="AT18" s="228"/>
      <c r="AU18" s="244"/>
      <c r="AV18" s="228"/>
      <c r="AW18" s="228"/>
      <c r="AX18" s="228"/>
      <c r="AY18" s="228"/>
      <c r="AZ18" s="228"/>
      <c r="BA18" s="244">
        <v>35</v>
      </c>
      <c r="BB18" s="228">
        <v>6</v>
      </c>
      <c r="BC18" s="228">
        <v>4</v>
      </c>
      <c r="BD18" s="228" t="s">
        <v>110</v>
      </c>
      <c r="BE18" s="228" t="s">
        <v>103</v>
      </c>
      <c r="BF18" s="228"/>
      <c r="BG18" s="244"/>
      <c r="BH18" s="228"/>
      <c r="BI18" s="228"/>
      <c r="BJ18" s="228"/>
      <c r="BK18" s="228"/>
      <c r="BL18" s="228"/>
      <c r="BM18" s="244">
        <v>1</v>
      </c>
      <c r="BN18" s="228"/>
      <c r="BO18" s="228"/>
      <c r="BP18" s="228"/>
      <c r="BQ18" s="228"/>
      <c r="BR18" s="228"/>
      <c r="BS18" s="228"/>
      <c r="BT18" s="228"/>
      <c r="BU18" s="228"/>
      <c r="BV18" s="228"/>
      <c r="BW18" s="228"/>
      <c r="BX18" s="228"/>
      <c r="BY18" s="244"/>
      <c r="BZ18" s="228"/>
      <c r="CA18" s="228"/>
      <c r="CB18" s="228"/>
      <c r="CC18" s="228"/>
      <c r="CD18" s="228"/>
      <c r="CE18" s="228"/>
      <c r="CF18" s="228"/>
      <c r="CG18" s="245"/>
      <c r="CH18" s="246" t="s">
        <v>1328</v>
      </c>
      <c r="CI18" s="246">
        <v>100</v>
      </c>
      <c r="CJ18" s="246" t="s">
        <v>514</v>
      </c>
      <c r="CK18" s="247"/>
      <c r="CL18" s="248"/>
      <c r="CM18" s="248"/>
      <c r="CN18" s="248"/>
      <c r="CO18" s="248"/>
      <c r="CP18" s="248"/>
      <c r="CQ18" s="248"/>
      <c r="CR18" s="248"/>
      <c r="CS18" s="248"/>
      <c r="CT18" s="248"/>
      <c r="CU18" s="248"/>
      <c r="CV18" s="248"/>
      <c r="CW18" s="248"/>
      <c r="CX18" s="248"/>
      <c r="CY18" s="248"/>
      <c r="CZ18" s="248"/>
      <c r="DA18" s="248"/>
      <c r="DB18" s="248">
        <v>65</v>
      </c>
      <c r="DC18" s="249">
        <v>35</v>
      </c>
      <c r="DD18" s="248"/>
      <c r="DE18" s="248"/>
      <c r="DF18" s="248"/>
      <c r="DG18" s="248"/>
      <c r="DH18" s="248"/>
      <c r="DI18" s="248"/>
      <c r="DJ18" s="248"/>
      <c r="DK18" s="306">
        <f t="shared" si="3"/>
        <v>100</v>
      </c>
      <c r="DL18" s="245"/>
      <c r="DM18" s="248"/>
      <c r="DN18" s="248"/>
      <c r="DO18" s="307"/>
      <c r="DQ18" s="245"/>
      <c r="DR18" s="307"/>
      <c r="DS18" s="245"/>
      <c r="DT18" s="262" t="s">
        <v>1372</v>
      </c>
      <c r="DU18" s="249"/>
      <c r="DV18" s="249"/>
      <c r="DW18" s="310">
        <f t="shared" si="0"/>
        <v>100</v>
      </c>
      <c r="DX18" s="311" t="e">
        <f>VLOOKUP(P18,definitions_list_lookup!$K$30:$L$54,2,0)</f>
        <v>#N/A</v>
      </c>
      <c r="DY18" s="268" t="s">
        <v>1401</v>
      </c>
      <c r="DZ18" s="268" t="s">
        <v>1403</v>
      </c>
      <c r="EA18" s="268"/>
      <c r="EB18" s="249"/>
      <c r="EC18" s="312"/>
      <c r="ED18" s="229" t="s">
        <v>2517</v>
      </c>
      <c r="EE18" s="313"/>
      <c r="EF18" s="314"/>
      <c r="EG18" s="313"/>
      <c r="EH18" s="315"/>
      <c r="EI18" s="316" t="e">
        <f>VLOOKUP(EH18,definitions_list_mag!$Y$12:$Z$15,2,FALSE)</f>
        <v>#N/A</v>
      </c>
      <c r="EJ18" s="317"/>
      <c r="EK18" s="318" t="e">
        <f>VLOOKUP(EJ18,definitions_list_mag!$AT$3:$AU$5,2,FALSE)</f>
        <v>#N/A</v>
      </c>
      <c r="EL18" s="313"/>
      <c r="EM18" s="315"/>
      <c r="EN18" s="315"/>
      <c r="EO18" s="319"/>
      <c r="EP18" s="319"/>
      <c r="EQ18" s="319"/>
      <c r="ER18" s="319"/>
      <c r="ES18" s="319"/>
      <c r="ET18" s="319"/>
      <c r="EU18" s="319"/>
      <c r="EV18" s="320"/>
      <c r="EW18" s="320"/>
      <c r="EX18" s="320"/>
      <c r="EY18" s="320"/>
      <c r="EZ18" s="192" t="e">
        <f t="shared" si="4"/>
        <v>#DIV/0!</v>
      </c>
      <c r="FA18" s="192" t="e">
        <f t="shared" si="5"/>
        <v>#DIV/0!</v>
      </c>
      <c r="FB18" s="192" t="e">
        <f t="shared" si="6"/>
        <v>#DIV/0!</v>
      </c>
      <c r="FC18" s="192" t="e">
        <f t="shared" si="7"/>
        <v>#DIV/0!</v>
      </c>
      <c r="FD18" s="192" t="e">
        <f t="shared" si="8"/>
        <v>#DIV/0!</v>
      </c>
      <c r="FE18" s="193" t="e">
        <f t="shared" si="9"/>
        <v>#DIV/0!</v>
      </c>
      <c r="FF18" s="194" t="e">
        <f t="shared" si="10"/>
        <v>#DIV/0!</v>
      </c>
      <c r="FG18" s="317"/>
      <c r="FH18" s="315"/>
      <c r="FI18" s="778">
        <f t="shared" si="11"/>
        <v>0</v>
      </c>
      <c r="FJ18" s="779" t="e">
        <f t="shared" si="12"/>
        <v>#DIV/0!</v>
      </c>
      <c r="FK18" s="779" t="e">
        <f t="shared" si="13"/>
        <v>#DIV/0!</v>
      </c>
      <c r="FL18" s="780" t="e">
        <f t="shared" si="14"/>
        <v>#DIV/0!</v>
      </c>
      <c r="FM18" s="169" t="e">
        <f t="shared" si="15"/>
        <v>#DIV/0!</v>
      </c>
      <c r="FN18" s="783" t="e">
        <f t="shared" si="16"/>
        <v>#DIV/0!</v>
      </c>
      <c r="FO18" s="228"/>
      <c r="FP18" s="228"/>
      <c r="FQ18" s="228"/>
      <c r="FR18" s="228"/>
      <c r="FS18" s="228"/>
      <c r="FT18" s="228"/>
      <c r="FU18" s="228"/>
      <c r="FV18" s="228"/>
      <c r="FW18" s="228"/>
      <c r="FX18" s="228"/>
      <c r="FY18" s="228"/>
      <c r="FZ18" s="228"/>
      <c r="GA18" s="228"/>
      <c r="GB18" s="228"/>
      <c r="GC18" s="228"/>
      <c r="GD18" s="228"/>
      <c r="GE18" s="228"/>
      <c r="GF18" s="228"/>
      <c r="GG18" s="228"/>
      <c r="GH18" s="228"/>
      <c r="GI18" s="228"/>
      <c r="GJ18" s="228"/>
      <c r="GK18" s="228"/>
      <c r="GL18" s="228"/>
      <c r="GM18" s="228"/>
      <c r="GN18" s="228"/>
      <c r="GO18" s="228"/>
      <c r="GP18" s="228"/>
      <c r="GQ18" s="228"/>
      <c r="GR18" s="228"/>
      <c r="GS18" s="228"/>
      <c r="GT18" s="228"/>
      <c r="GU18" s="228"/>
      <c r="GV18" s="228"/>
      <c r="GW18" s="228"/>
      <c r="GX18" s="228"/>
      <c r="GY18" s="228"/>
      <c r="GZ18" s="228"/>
      <c r="HA18" s="228"/>
      <c r="HB18" s="228"/>
      <c r="HC18" s="228"/>
      <c r="HD18" s="228"/>
      <c r="HE18" s="228"/>
      <c r="HF18" s="228"/>
      <c r="HG18" s="228"/>
      <c r="HH18" s="228"/>
      <c r="HI18" s="228"/>
      <c r="HJ18" s="228"/>
      <c r="HK18" s="228"/>
      <c r="HL18" s="228"/>
      <c r="HM18" s="228"/>
      <c r="HN18" s="228"/>
      <c r="HO18" s="228"/>
      <c r="HP18" s="228"/>
      <c r="HQ18" s="228"/>
      <c r="HR18" s="228"/>
      <c r="HS18" s="228"/>
      <c r="HT18" s="228"/>
      <c r="HU18" s="228"/>
      <c r="HV18" s="228"/>
      <c r="HW18" s="228"/>
      <c r="HX18" s="228"/>
      <c r="HY18" s="228"/>
      <c r="HZ18" s="228"/>
      <c r="IA18" s="228"/>
      <c r="IB18" s="228"/>
      <c r="IC18" s="228"/>
      <c r="ID18" s="228"/>
      <c r="IE18" s="228"/>
      <c r="IF18" s="228"/>
      <c r="IG18" s="228"/>
      <c r="IH18" s="228"/>
      <c r="II18" s="228"/>
      <c r="IJ18" s="228"/>
      <c r="IK18" s="228"/>
      <c r="IL18" s="228"/>
      <c r="IM18" s="228"/>
      <c r="IN18" s="228"/>
      <c r="IO18" s="228"/>
      <c r="IP18" s="228"/>
      <c r="IQ18" s="228"/>
      <c r="IR18" s="228"/>
      <c r="IS18" s="228"/>
      <c r="IT18" s="228"/>
      <c r="IU18" s="228"/>
      <c r="IV18" s="228"/>
      <c r="IW18" s="228"/>
      <c r="IX18" s="228"/>
      <c r="IY18" s="228"/>
      <c r="IZ18" s="228"/>
      <c r="JA18" s="228"/>
      <c r="JB18" s="228"/>
      <c r="JC18" s="228"/>
      <c r="JD18" s="228"/>
      <c r="JE18" s="228"/>
      <c r="JF18" s="228"/>
      <c r="JG18" s="228"/>
      <c r="JH18" s="228"/>
      <c r="JI18" s="228"/>
      <c r="JJ18" s="228"/>
      <c r="JK18" s="228"/>
      <c r="JL18" s="228"/>
      <c r="JM18" s="228"/>
      <c r="JN18" s="228"/>
      <c r="JO18" s="228"/>
      <c r="JP18" s="228"/>
      <c r="JQ18" s="228"/>
      <c r="JR18" s="228"/>
      <c r="JS18" s="228"/>
      <c r="JT18" s="228"/>
      <c r="JU18" s="228"/>
      <c r="JV18" s="228"/>
      <c r="JW18" s="228"/>
      <c r="JX18" s="228"/>
      <c r="JY18" s="228"/>
      <c r="JZ18" s="228"/>
      <c r="KA18" s="228"/>
      <c r="KB18" s="228"/>
      <c r="KC18" s="228"/>
      <c r="KD18" s="228"/>
      <c r="KE18" s="228"/>
      <c r="KF18" s="228"/>
      <c r="KG18" s="228"/>
      <c r="KH18" s="228"/>
      <c r="KI18" s="228"/>
      <c r="KJ18" s="228"/>
      <c r="KK18" s="228"/>
      <c r="KL18" s="228"/>
      <c r="KM18" s="228"/>
      <c r="KN18" s="228"/>
      <c r="KO18" s="228"/>
      <c r="KP18" s="228"/>
      <c r="KQ18" s="228"/>
      <c r="KR18" s="228"/>
      <c r="KS18" s="228"/>
      <c r="KT18" s="228"/>
      <c r="KU18" s="228"/>
      <c r="KV18" s="228"/>
      <c r="KW18" s="228"/>
      <c r="KX18" s="228"/>
      <c r="KY18" s="228"/>
      <c r="KZ18" s="228"/>
      <c r="LA18" s="228"/>
      <c r="LB18" s="228"/>
      <c r="LC18" s="228"/>
      <c r="LD18" s="228"/>
      <c r="LE18" s="228"/>
      <c r="LF18" s="228"/>
      <c r="LG18" s="228"/>
      <c r="LH18" s="228"/>
      <c r="LI18" s="228"/>
      <c r="LJ18" s="228"/>
      <c r="LK18" s="228"/>
      <c r="LL18" s="228"/>
      <c r="LM18" s="228"/>
      <c r="LN18" s="228"/>
      <c r="LO18" s="228"/>
      <c r="LP18" s="228"/>
      <c r="LQ18" s="228"/>
      <c r="LR18" s="228"/>
      <c r="LS18" s="228"/>
      <c r="LT18" s="228"/>
      <c r="LU18" s="228"/>
      <c r="LV18" s="228"/>
      <c r="LW18" s="228"/>
      <c r="LX18" s="228"/>
      <c r="LY18" s="228"/>
      <c r="LZ18" s="228"/>
      <c r="MA18" s="228"/>
      <c r="MB18" s="228"/>
      <c r="MC18" s="228"/>
      <c r="MD18" s="228"/>
      <c r="ME18" s="228"/>
      <c r="MF18" s="228"/>
      <c r="MG18" s="228"/>
      <c r="MH18" s="228"/>
      <c r="MI18" s="228"/>
      <c r="MJ18" s="228"/>
      <c r="MK18" s="228"/>
      <c r="ML18" s="228"/>
      <c r="MM18" s="228"/>
      <c r="MN18" s="228"/>
      <c r="MO18" s="228"/>
      <c r="MP18" s="228"/>
      <c r="MQ18" s="228"/>
      <c r="MR18" s="228"/>
      <c r="MS18" s="228"/>
      <c r="MT18" s="228"/>
      <c r="MU18" s="228"/>
      <c r="MV18" s="228"/>
      <c r="MW18" s="228"/>
      <c r="MX18" s="228"/>
      <c r="MY18" s="228"/>
      <c r="MZ18" s="228"/>
      <c r="NA18" s="228"/>
      <c r="NB18" s="228"/>
      <c r="NC18" s="228"/>
      <c r="ND18" s="228"/>
      <c r="NE18" s="228"/>
      <c r="NF18" s="228"/>
      <c r="NG18" s="228"/>
      <c r="NH18" s="228"/>
      <c r="NI18" s="228"/>
      <c r="NJ18" s="228"/>
      <c r="NK18" s="228"/>
      <c r="NL18" s="228"/>
      <c r="NM18" s="228"/>
      <c r="NN18" s="228"/>
      <c r="NO18" s="228"/>
      <c r="NP18" s="228"/>
      <c r="NQ18" s="228"/>
      <c r="NR18" s="228"/>
      <c r="NS18" s="228"/>
      <c r="NT18" s="228"/>
      <c r="NU18" s="228"/>
      <c r="NV18" s="228"/>
      <c r="NW18" s="228"/>
      <c r="NX18" s="228"/>
      <c r="NY18" s="228"/>
      <c r="NZ18" s="228"/>
      <c r="OA18" s="228"/>
      <c r="OB18" s="228"/>
      <c r="OC18" s="228"/>
      <c r="OD18" s="228"/>
      <c r="OE18" s="228"/>
      <c r="OF18" s="228"/>
      <c r="OG18" s="228"/>
      <c r="OH18" s="228"/>
      <c r="OI18" s="228"/>
      <c r="OJ18" s="228"/>
      <c r="OK18" s="228"/>
      <c r="OL18" s="228"/>
      <c r="OM18" s="228"/>
      <c r="ON18" s="228"/>
      <c r="OO18" s="228"/>
      <c r="OP18" s="228"/>
      <c r="OQ18" s="228"/>
      <c r="OR18" s="228"/>
      <c r="OS18" s="228"/>
      <c r="OT18" s="228"/>
      <c r="OU18" s="228"/>
      <c r="OV18" s="228"/>
      <c r="OW18" s="228"/>
      <c r="OX18" s="228"/>
      <c r="OY18" s="228"/>
      <c r="OZ18" s="228"/>
      <c r="PA18" s="228"/>
      <c r="PB18" s="228"/>
      <c r="PC18" s="228"/>
      <c r="PD18" s="228"/>
      <c r="PE18" s="228"/>
      <c r="PF18" s="228"/>
      <c r="PG18" s="228"/>
      <c r="PH18" s="228"/>
      <c r="PI18" s="228"/>
      <c r="PJ18" s="228"/>
      <c r="PK18" s="228"/>
      <c r="PL18" s="228"/>
      <c r="PM18" s="228"/>
      <c r="PN18" s="228"/>
      <c r="PO18" s="228"/>
      <c r="PP18" s="228"/>
      <c r="PQ18" s="228"/>
      <c r="PR18" s="228"/>
      <c r="PS18" s="228"/>
      <c r="PT18" s="228"/>
      <c r="PU18" s="228"/>
      <c r="PV18" s="228"/>
      <c r="PW18" s="228"/>
      <c r="PX18" s="228"/>
      <c r="PY18" s="228"/>
      <c r="PZ18" s="228"/>
      <c r="QA18" s="228"/>
      <c r="QB18" s="228"/>
      <c r="QC18" s="228"/>
      <c r="QD18" s="228"/>
      <c r="QE18" s="228"/>
      <c r="QF18" s="228"/>
      <c r="QG18" s="228"/>
      <c r="QH18" s="228"/>
      <c r="QI18" s="228"/>
      <c r="QJ18" s="228"/>
      <c r="QK18" s="228"/>
      <c r="QL18" s="228"/>
      <c r="QM18" s="228"/>
      <c r="QN18" s="228"/>
      <c r="QO18" s="228"/>
      <c r="QP18" s="228"/>
      <c r="QQ18" s="228"/>
      <c r="QR18" s="228"/>
      <c r="QS18" s="228"/>
      <c r="QT18" s="228"/>
      <c r="QU18" s="228"/>
      <c r="QV18" s="228"/>
      <c r="QW18" s="228"/>
      <c r="QX18" s="228"/>
      <c r="QY18" s="228"/>
      <c r="QZ18" s="228"/>
      <c r="RA18" s="228"/>
      <c r="RB18" s="228"/>
      <c r="RC18" s="228"/>
      <c r="RD18" s="228"/>
      <c r="RE18" s="228"/>
      <c r="RF18" s="228"/>
      <c r="RG18" s="228"/>
      <c r="RH18" s="228"/>
      <c r="RI18" s="228"/>
      <c r="RJ18" s="228"/>
      <c r="RK18" s="228"/>
      <c r="RL18" s="228"/>
      <c r="RM18" s="228"/>
      <c r="RN18" s="228"/>
      <c r="RO18" s="228"/>
      <c r="RP18" s="228"/>
      <c r="RQ18" s="228"/>
      <c r="RR18" s="228"/>
      <c r="RS18" s="228"/>
      <c r="RT18" s="228"/>
      <c r="RU18" s="228"/>
      <c r="RV18" s="228"/>
      <c r="RW18" s="228"/>
      <c r="RX18" s="228"/>
      <c r="RY18" s="228"/>
      <c r="RZ18" s="228"/>
      <c r="SA18" s="228"/>
      <c r="SB18" s="228"/>
      <c r="SC18" s="228"/>
      <c r="SD18" s="228"/>
      <c r="SE18" s="228"/>
      <c r="SF18" s="228"/>
      <c r="SG18" s="228"/>
      <c r="SH18" s="228"/>
      <c r="SI18" s="228"/>
      <c r="SJ18" s="228"/>
      <c r="SK18" s="228"/>
      <c r="SL18" s="228"/>
      <c r="SM18" s="228"/>
      <c r="SN18" s="228"/>
      <c r="SO18" s="228"/>
      <c r="SP18" s="228"/>
      <c r="SQ18" s="228"/>
      <c r="SR18" s="228"/>
      <c r="SS18" s="228"/>
      <c r="ST18" s="228"/>
      <c r="SU18" s="228"/>
      <c r="SV18" s="228"/>
      <c r="SW18" s="228"/>
      <c r="SX18" s="228"/>
      <c r="SY18" s="228"/>
      <c r="SZ18" s="228"/>
      <c r="TA18" s="228"/>
      <c r="TB18" s="228"/>
      <c r="TC18" s="228"/>
      <c r="TD18" s="228"/>
      <c r="TE18" s="228"/>
      <c r="TF18" s="228"/>
      <c r="TG18" s="228"/>
      <c r="TH18" s="228"/>
      <c r="TI18" s="228"/>
      <c r="TJ18" s="228"/>
      <c r="TK18" s="228"/>
      <c r="TL18" s="228"/>
      <c r="TM18" s="228"/>
      <c r="TN18" s="228"/>
      <c r="TO18" s="228"/>
      <c r="TP18" s="228"/>
      <c r="TQ18" s="228"/>
      <c r="TR18" s="228"/>
      <c r="TS18" s="228"/>
      <c r="TT18" s="228"/>
      <c r="TU18" s="228"/>
      <c r="TV18" s="228"/>
      <c r="TW18" s="228"/>
      <c r="TX18" s="228"/>
      <c r="TY18" s="228"/>
      <c r="TZ18" s="228"/>
      <c r="UA18" s="228"/>
      <c r="UB18" s="228"/>
      <c r="UC18" s="228"/>
      <c r="UD18" s="228"/>
      <c r="UE18" s="228"/>
      <c r="UF18" s="228"/>
      <c r="UG18" s="228"/>
      <c r="UH18" s="228"/>
      <c r="UI18" s="228"/>
      <c r="UJ18" s="228"/>
      <c r="UK18" s="228"/>
      <c r="UL18" s="228"/>
      <c r="UM18" s="228"/>
      <c r="UN18" s="228"/>
      <c r="UO18" s="228"/>
      <c r="UP18" s="228"/>
      <c r="UQ18" s="228"/>
      <c r="UR18" s="228"/>
      <c r="US18" s="228"/>
      <c r="UT18" s="228"/>
      <c r="UU18" s="228"/>
      <c r="UV18" s="228"/>
      <c r="UW18" s="228"/>
      <c r="UX18" s="228"/>
      <c r="UY18" s="228"/>
      <c r="UZ18" s="228"/>
      <c r="VA18" s="228"/>
      <c r="VB18" s="228"/>
      <c r="VC18" s="228"/>
      <c r="VD18" s="228"/>
      <c r="VE18" s="228"/>
      <c r="VF18" s="228"/>
      <c r="VG18" s="228"/>
      <c r="VH18" s="228"/>
      <c r="VI18" s="228"/>
      <c r="VJ18" s="228"/>
      <c r="VK18" s="228"/>
      <c r="VL18" s="228"/>
      <c r="VM18" s="228"/>
      <c r="VN18" s="228"/>
      <c r="VO18" s="228"/>
      <c r="VP18" s="228"/>
      <c r="VQ18" s="228"/>
      <c r="VR18" s="228"/>
      <c r="VS18" s="228"/>
      <c r="VT18" s="228"/>
      <c r="VU18" s="228"/>
      <c r="VV18" s="228"/>
      <c r="VW18" s="228"/>
      <c r="VX18" s="228"/>
      <c r="VY18" s="228"/>
      <c r="VZ18" s="228"/>
      <c r="WA18" s="228"/>
      <c r="WB18" s="228"/>
      <c r="WC18" s="228"/>
      <c r="WD18" s="228"/>
      <c r="WE18" s="228"/>
      <c r="WF18" s="228"/>
      <c r="WG18" s="228"/>
      <c r="WH18" s="228"/>
      <c r="WI18" s="228"/>
      <c r="WJ18" s="228"/>
      <c r="WK18" s="228"/>
      <c r="WL18" s="228"/>
      <c r="WM18" s="228"/>
      <c r="WN18" s="228"/>
      <c r="WO18" s="228"/>
      <c r="WP18" s="228"/>
      <c r="WQ18" s="228"/>
      <c r="WR18" s="228"/>
      <c r="WS18" s="228"/>
      <c r="WT18" s="228"/>
      <c r="WU18" s="228"/>
      <c r="WV18" s="228"/>
      <c r="WW18" s="228"/>
      <c r="WX18" s="228"/>
      <c r="WY18" s="228"/>
      <c r="WZ18" s="228"/>
      <c r="XA18" s="228"/>
      <c r="XB18" s="228"/>
      <c r="XC18" s="228"/>
      <c r="XD18" s="228"/>
      <c r="XE18" s="228"/>
      <c r="XF18" s="228"/>
      <c r="XG18" s="228"/>
      <c r="XH18" s="228"/>
      <c r="XI18" s="228"/>
      <c r="XJ18" s="228"/>
      <c r="XK18" s="228"/>
      <c r="XL18" s="228"/>
      <c r="XM18" s="228"/>
      <c r="XN18" s="228"/>
      <c r="XO18" s="228"/>
      <c r="XP18" s="228"/>
      <c r="XQ18" s="228"/>
      <c r="XR18" s="228"/>
      <c r="XS18" s="228"/>
      <c r="XT18" s="228"/>
      <c r="XU18" s="228"/>
      <c r="XV18" s="228"/>
      <c r="XW18" s="228"/>
      <c r="XX18" s="228"/>
      <c r="XY18" s="228"/>
      <c r="XZ18" s="228"/>
      <c r="YA18" s="228"/>
      <c r="YB18" s="228"/>
      <c r="YC18" s="228"/>
      <c r="YD18" s="228"/>
      <c r="YE18" s="228"/>
      <c r="YF18" s="228"/>
      <c r="YG18" s="228"/>
      <c r="YH18" s="228"/>
      <c r="YI18" s="228"/>
      <c r="YJ18" s="228"/>
      <c r="YK18" s="228"/>
      <c r="YL18" s="228"/>
      <c r="YM18" s="228"/>
      <c r="YN18" s="228"/>
      <c r="YO18" s="228"/>
      <c r="YP18" s="228"/>
      <c r="YQ18" s="228"/>
      <c r="YR18" s="228"/>
      <c r="YS18" s="228"/>
      <c r="YT18" s="228"/>
      <c r="YU18" s="228"/>
      <c r="YV18" s="228"/>
      <c r="YW18" s="228"/>
      <c r="YX18" s="228"/>
      <c r="YY18" s="228"/>
      <c r="YZ18" s="228"/>
      <c r="ZA18" s="228"/>
      <c r="ZB18" s="228"/>
      <c r="ZC18" s="228"/>
      <c r="ZD18" s="228"/>
      <c r="ZE18" s="228"/>
      <c r="ZF18" s="228"/>
      <c r="ZG18" s="228"/>
      <c r="ZH18" s="228"/>
      <c r="ZI18" s="228"/>
      <c r="ZJ18" s="228"/>
      <c r="ZK18" s="228"/>
      <c r="ZL18" s="228"/>
      <c r="ZM18" s="228"/>
      <c r="ZN18" s="228"/>
      <c r="ZO18" s="228"/>
      <c r="ZP18" s="228"/>
      <c r="ZQ18" s="228"/>
      <c r="ZR18" s="228"/>
      <c r="ZS18" s="228"/>
      <c r="ZT18" s="228"/>
      <c r="ZU18" s="228"/>
      <c r="ZV18" s="228"/>
      <c r="ZW18" s="228"/>
      <c r="ZX18" s="228"/>
      <c r="ZY18" s="228"/>
      <c r="ZZ18" s="228"/>
      <c r="AAA18" s="228"/>
      <c r="AAB18" s="228"/>
      <c r="AAC18" s="228"/>
      <c r="AAD18" s="228"/>
      <c r="AAE18" s="228"/>
      <c r="AAF18" s="228"/>
      <c r="AAG18" s="228"/>
      <c r="AAH18" s="228"/>
      <c r="AAI18" s="228"/>
      <c r="AAJ18" s="228"/>
      <c r="AAK18" s="228"/>
      <c r="AAL18" s="228"/>
      <c r="AAM18" s="228"/>
      <c r="AAN18" s="228"/>
      <c r="AAO18" s="228"/>
      <c r="AAP18" s="228"/>
      <c r="AAQ18" s="228"/>
      <c r="AAR18" s="228"/>
      <c r="AAS18" s="228"/>
      <c r="AAT18" s="228"/>
      <c r="AAU18" s="228"/>
      <c r="AAV18" s="228"/>
      <c r="AAW18" s="228"/>
      <c r="AAX18" s="228"/>
      <c r="AAY18" s="228"/>
      <c r="AAZ18" s="228"/>
      <c r="ABA18" s="228"/>
      <c r="ABB18" s="228"/>
      <c r="ABC18" s="228"/>
      <c r="ABD18" s="228"/>
      <c r="ABE18" s="228"/>
      <c r="ABF18" s="228"/>
      <c r="ABG18" s="228"/>
      <c r="ABH18" s="228"/>
      <c r="ABI18" s="228"/>
      <c r="ABJ18" s="228"/>
      <c r="ABK18" s="228"/>
      <c r="ABL18" s="228"/>
      <c r="ABM18" s="228"/>
      <c r="ABN18" s="228"/>
      <c r="ABO18" s="228"/>
      <c r="ABP18" s="228"/>
      <c r="ABQ18" s="228"/>
      <c r="ABR18" s="228"/>
      <c r="ABS18" s="228"/>
      <c r="ABT18" s="228"/>
      <c r="ABU18" s="228"/>
      <c r="ABV18" s="228"/>
      <c r="ABW18" s="228"/>
      <c r="ABX18" s="228"/>
      <c r="ABY18" s="228"/>
      <c r="ABZ18" s="228"/>
      <c r="ACA18" s="228"/>
      <c r="ACB18" s="228"/>
      <c r="ACC18" s="228"/>
      <c r="ACD18" s="228"/>
      <c r="ACE18" s="228"/>
      <c r="ACF18" s="228"/>
      <c r="ACG18" s="228"/>
      <c r="ACH18" s="228"/>
      <c r="ACI18" s="228"/>
      <c r="ACJ18" s="228"/>
      <c r="ACK18" s="228"/>
      <c r="ACL18" s="228"/>
      <c r="ACM18" s="228"/>
      <c r="ACN18" s="228"/>
      <c r="ACO18" s="228"/>
      <c r="ACP18" s="228"/>
      <c r="ACQ18" s="228"/>
      <c r="ACR18" s="228"/>
      <c r="ACS18" s="228"/>
      <c r="ACT18" s="228"/>
      <c r="ACU18" s="228"/>
      <c r="ACV18" s="228"/>
      <c r="ACW18" s="228"/>
      <c r="ACX18" s="228"/>
      <c r="ACY18" s="228"/>
      <c r="ACZ18" s="228"/>
      <c r="ADA18" s="228"/>
      <c r="ADB18" s="228"/>
      <c r="ADC18" s="228"/>
      <c r="ADD18" s="228"/>
      <c r="ADE18" s="228"/>
      <c r="ADF18" s="228"/>
      <c r="ADG18" s="228"/>
      <c r="ADH18" s="228"/>
      <c r="ADI18" s="228"/>
      <c r="ADJ18" s="228"/>
      <c r="ADK18" s="228"/>
      <c r="ADL18" s="228"/>
      <c r="ADM18" s="228"/>
      <c r="ADN18" s="228"/>
      <c r="ADO18" s="228"/>
      <c r="ADP18" s="228"/>
      <c r="ADQ18" s="228"/>
      <c r="ADR18" s="228"/>
      <c r="ADS18" s="228"/>
      <c r="ADT18" s="228"/>
      <c r="ADU18" s="228"/>
      <c r="ADV18" s="228"/>
      <c r="ADW18" s="228"/>
      <c r="ADX18" s="228"/>
      <c r="ADY18" s="228"/>
      <c r="ADZ18" s="228"/>
      <c r="AEA18" s="228"/>
      <c r="AEB18" s="228"/>
      <c r="AEC18" s="228"/>
      <c r="AED18" s="228"/>
      <c r="AEE18" s="228"/>
      <c r="AEF18" s="228"/>
      <c r="AEG18" s="228"/>
      <c r="AEH18" s="228"/>
      <c r="AEI18" s="228"/>
      <c r="AEJ18" s="228"/>
      <c r="AEK18" s="228"/>
      <c r="AEL18" s="228"/>
      <c r="AEM18" s="228"/>
      <c r="AEN18" s="228"/>
      <c r="AEO18" s="228"/>
      <c r="AEP18" s="228"/>
      <c r="AEQ18" s="228"/>
      <c r="AER18" s="228"/>
      <c r="AES18" s="228"/>
      <c r="AET18" s="228"/>
      <c r="AEU18" s="228"/>
      <c r="AEV18" s="228"/>
      <c r="AEW18" s="228"/>
      <c r="AEX18" s="228"/>
      <c r="AEY18" s="228"/>
      <c r="AEZ18" s="228"/>
      <c r="AFA18" s="228"/>
      <c r="AFB18" s="228"/>
      <c r="AFC18" s="228"/>
      <c r="AFD18" s="228"/>
      <c r="AFE18" s="228"/>
      <c r="AFF18" s="228"/>
      <c r="AFG18" s="228"/>
      <c r="AFH18" s="228"/>
      <c r="AFI18" s="228"/>
      <c r="AFJ18" s="228"/>
      <c r="AFK18" s="228"/>
      <c r="AFL18" s="228"/>
      <c r="AFM18" s="228"/>
      <c r="AFN18" s="228"/>
      <c r="AFO18" s="228"/>
      <c r="AFP18" s="228"/>
      <c r="AFQ18" s="228"/>
      <c r="AFR18" s="228"/>
      <c r="AFS18" s="228"/>
      <c r="AFT18" s="228"/>
      <c r="AFU18" s="228"/>
      <c r="AFV18" s="228"/>
      <c r="AFW18" s="228"/>
      <c r="AFX18" s="228"/>
      <c r="AFY18" s="228"/>
      <c r="AFZ18" s="228"/>
      <c r="AGA18" s="228"/>
      <c r="AGB18" s="228"/>
      <c r="AGC18" s="228"/>
      <c r="AGD18" s="228"/>
      <c r="AGE18" s="228"/>
      <c r="AGF18" s="228"/>
      <c r="AGG18" s="228"/>
      <c r="AGH18" s="228"/>
      <c r="AGI18" s="228"/>
      <c r="AGJ18" s="228"/>
      <c r="AGK18" s="228"/>
      <c r="AGL18" s="228"/>
      <c r="AGM18" s="228"/>
      <c r="AGN18" s="228"/>
      <c r="AGO18" s="228"/>
      <c r="AGP18" s="228"/>
      <c r="AGQ18" s="228"/>
      <c r="AGR18" s="228"/>
      <c r="AGS18" s="228"/>
      <c r="AGT18" s="228"/>
      <c r="AGU18" s="228"/>
      <c r="AGV18" s="228"/>
      <c r="AGW18" s="228"/>
      <c r="AGX18" s="228"/>
      <c r="AGY18" s="228"/>
      <c r="AGZ18" s="228"/>
      <c r="AHA18" s="228"/>
      <c r="AHB18" s="228"/>
      <c r="AHC18" s="228"/>
      <c r="AHD18" s="228"/>
      <c r="AHE18" s="228"/>
      <c r="AHF18" s="228"/>
      <c r="AHG18" s="228"/>
      <c r="AHH18" s="228"/>
      <c r="AHI18" s="228"/>
      <c r="AHJ18" s="228"/>
      <c r="AHK18" s="228"/>
      <c r="AHL18" s="228"/>
      <c r="AHM18" s="228"/>
      <c r="AHN18" s="228"/>
      <c r="AHO18" s="228"/>
      <c r="AHP18" s="228"/>
      <c r="AHQ18" s="228"/>
      <c r="AHR18" s="228"/>
      <c r="AHS18" s="228"/>
      <c r="AHT18" s="228"/>
      <c r="AHU18" s="228"/>
      <c r="AHV18" s="228"/>
      <c r="AHW18" s="228"/>
      <c r="AHX18" s="228"/>
      <c r="AHY18" s="228"/>
      <c r="AHZ18" s="228"/>
      <c r="AIA18" s="228"/>
      <c r="AIB18" s="228"/>
      <c r="AIC18" s="228"/>
      <c r="AID18" s="228"/>
      <c r="AIE18" s="228"/>
      <c r="AIF18" s="228"/>
      <c r="AIG18" s="228"/>
      <c r="AIH18" s="228"/>
      <c r="AII18" s="228"/>
      <c r="AIJ18" s="228"/>
      <c r="AIK18" s="228"/>
      <c r="AIL18" s="228"/>
      <c r="AIM18" s="228"/>
      <c r="AIN18" s="228"/>
      <c r="AIO18" s="228"/>
      <c r="AIP18" s="228"/>
      <c r="AIQ18" s="228"/>
      <c r="AIR18" s="228"/>
      <c r="AIS18" s="228"/>
      <c r="AIT18" s="228"/>
      <c r="AIU18" s="228"/>
      <c r="AIV18" s="228"/>
      <c r="AIW18" s="228"/>
      <c r="AIX18" s="228"/>
      <c r="AIY18" s="228"/>
      <c r="AIZ18" s="228"/>
      <c r="AJA18" s="228"/>
      <c r="AJB18" s="228"/>
      <c r="AJC18" s="228"/>
      <c r="AJD18" s="228"/>
      <c r="AJE18" s="228"/>
      <c r="AJF18" s="228"/>
      <c r="AJG18" s="228"/>
      <c r="AJH18" s="228"/>
      <c r="AJI18" s="228"/>
      <c r="AJJ18" s="228"/>
      <c r="AJK18" s="228"/>
      <c r="AJL18" s="228"/>
      <c r="AJM18" s="228"/>
      <c r="AJN18" s="228"/>
      <c r="AJO18" s="228"/>
      <c r="AJP18" s="228"/>
      <c r="AJQ18" s="228"/>
      <c r="AJR18" s="228"/>
      <c r="AJS18" s="228"/>
      <c r="AJT18" s="228"/>
      <c r="AJU18" s="228"/>
      <c r="AJV18" s="228"/>
      <c r="AJW18" s="228"/>
      <c r="AJX18" s="228"/>
      <c r="AJY18" s="228"/>
      <c r="AJZ18" s="228"/>
      <c r="AKA18" s="228"/>
      <c r="AKB18" s="228"/>
      <c r="AKC18" s="228"/>
      <c r="AKD18" s="228"/>
      <c r="AKE18" s="228"/>
      <c r="AKF18" s="228"/>
      <c r="AKG18" s="228"/>
      <c r="AKH18" s="228"/>
      <c r="AKI18" s="228"/>
      <c r="AKJ18" s="228"/>
      <c r="AKK18" s="228"/>
      <c r="AKL18" s="228"/>
      <c r="AKM18" s="228"/>
      <c r="AKN18" s="228"/>
      <c r="AKO18" s="228"/>
      <c r="AKP18" s="228"/>
      <c r="AKQ18" s="228"/>
      <c r="AKR18" s="228"/>
      <c r="AKS18" s="228"/>
      <c r="AKT18" s="228"/>
      <c r="AKU18" s="228"/>
      <c r="AKV18" s="228"/>
      <c r="AKW18" s="228"/>
      <c r="AKX18" s="228"/>
      <c r="AKY18" s="228"/>
      <c r="AKZ18" s="228"/>
      <c r="ALA18" s="228"/>
      <c r="ALB18" s="228"/>
      <c r="ALC18" s="228"/>
      <c r="ALD18" s="228"/>
      <c r="ALE18" s="228"/>
      <c r="ALF18" s="228"/>
      <c r="ALG18" s="228"/>
      <c r="ALH18" s="228"/>
      <c r="ALI18" s="228"/>
      <c r="ALJ18" s="228"/>
      <c r="ALK18" s="228"/>
      <c r="ALL18" s="228"/>
      <c r="ALM18" s="228"/>
      <c r="ALN18" s="228"/>
      <c r="ALO18" s="228"/>
      <c r="ALP18" s="228"/>
      <c r="ALQ18" s="228"/>
      <c r="ALR18" s="228"/>
      <c r="ALS18" s="228"/>
      <c r="ALT18" s="228"/>
      <c r="ALU18" s="228"/>
      <c r="ALV18" s="228"/>
      <c r="ALW18" s="228"/>
      <c r="ALX18" s="228"/>
      <c r="ALY18" s="228"/>
      <c r="ALZ18" s="228"/>
      <c r="AMA18" s="228"/>
      <c r="AMB18" s="228"/>
      <c r="AMC18" s="228"/>
      <c r="AMD18" s="228"/>
      <c r="AME18" s="228"/>
      <c r="AMF18" s="228"/>
      <c r="AMG18" s="228"/>
      <c r="AMH18" s="228"/>
      <c r="AMI18" s="228"/>
      <c r="AMJ18" s="228"/>
      <c r="AMK18" s="228"/>
      <c r="AML18" s="228"/>
      <c r="AMM18" s="228"/>
      <c r="AMN18" s="228"/>
      <c r="AMO18" s="228"/>
      <c r="AMP18" s="228"/>
      <c r="AMQ18" s="228"/>
      <c r="AMR18" s="228"/>
      <c r="AMS18" s="228"/>
      <c r="AMT18" s="228"/>
      <c r="AMU18" s="228"/>
      <c r="AMV18" s="228"/>
      <c r="AMW18" s="228"/>
      <c r="AMX18" s="228"/>
    </row>
    <row r="19" spans="1:1038" s="308" customFormat="1" ht="18" customHeight="1">
      <c r="A19" s="301" t="s">
        <v>1277</v>
      </c>
      <c r="B19" s="302" t="s">
        <v>1278</v>
      </c>
      <c r="C19" s="228"/>
      <c r="D19" s="303" t="s">
        <v>1279</v>
      </c>
      <c r="E19" s="228">
        <v>4</v>
      </c>
      <c r="F19" s="228">
        <v>1</v>
      </c>
      <c r="G19" s="285" t="str">
        <f t="shared" si="1"/>
        <v>4-1</v>
      </c>
      <c r="H19" s="279">
        <v>0</v>
      </c>
      <c r="I19" s="228">
        <v>36</v>
      </c>
      <c r="J19" s="226"/>
      <c r="K19" s="545" t="b">
        <f>IF(I20=1,IF(((VLOOKUP($G19,[1]Depth_Lookup!#REF!,9,FALSE))-(H19/100))=0,"Good",IF(((VLOOKUP($G19,[1]Depth_Lookup!$A$3:$J$550,9,FALSE))-(H19/100))&gt;0,"Too Short","Too Long")))</f>
        <v>0</v>
      </c>
      <c r="L19" s="171">
        <f>(VLOOKUP($G19,Depth_Lookup!$A$3:$J$410,10,FALSE))+(H19/100)</f>
        <v>5.7</v>
      </c>
      <c r="M19" s="171">
        <f>(VLOOKUP($G19,Depth_Lookup!$A$3:$J$410,10,FALSE))+(I19/100)</f>
        <v>6.0600000000000005</v>
      </c>
      <c r="N19" s="231" t="s">
        <v>1284</v>
      </c>
      <c r="O19" s="228" t="s">
        <v>1280</v>
      </c>
      <c r="P19" s="228" t="s">
        <v>853</v>
      </c>
      <c r="Q19" s="228" t="s">
        <v>125</v>
      </c>
      <c r="R19" s="304" t="str">
        <f t="shared" si="2"/>
        <v>SerpentinizedHarzburgite</v>
      </c>
      <c r="S19" s="228" t="s">
        <v>587</v>
      </c>
      <c r="T19" s="228" t="s">
        <v>587</v>
      </c>
      <c r="U19" s="228" t="s">
        <v>108</v>
      </c>
      <c r="V19" s="228" t="s">
        <v>509</v>
      </c>
      <c r="W19" s="228" t="s">
        <v>102</v>
      </c>
      <c r="X19" s="305">
        <f>VLOOKUP(W19,definitions_list_lookup!$A$13:$B$19,2,0)</f>
        <v>5</v>
      </c>
      <c r="Y19" s="228" t="s">
        <v>90</v>
      </c>
      <c r="Z19" s="228" t="s">
        <v>91</v>
      </c>
      <c r="AA19" s="228"/>
      <c r="AB19" s="228"/>
      <c r="AC19" s="228"/>
      <c r="AD19" s="228"/>
      <c r="AE19" s="234"/>
      <c r="AF19" s="304" t="e">
        <f>VLOOKUP(AE19,definitions_list_mag!$V$12:$W$15,2,0)</f>
        <v>#N/A</v>
      </c>
      <c r="AG19" s="241"/>
      <c r="AH19" s="228"/>
      <c r="AI19" s="244">
        <f t="shared" si="17"/>
        <v>64</v>
      </c>
      <c r="AJ19" s="228"/>
      <c r="AK19" s="228"/>
      <c r="AL19" s="228"/>
      <c r="AM19" s="228"/>
      <c r="AN19" s="228"/>
      <c r="AO19" s="244"/>
      <c r="AP19" s="228"/>
      <c r="AQ19" s="228"/>
      <c r="AR19" s="228"/>
      <c r="AS19" s="228"/>
      <c r="AT19" s="228"/>
      <c r="AU19" s="244"/>
      <c r="AV19" s="228"/>
      <c r="AW19" s="228"/>
      <c r="AX19" s="228"/>
      <c r="AY19" s="228"/>
      <c r="AZ19" s="228"/>
      <c r="BA19" s="244">
        <v>35</v>
      </c>
      <c r="BB19" s="228">
        <v>6</v>
      </c>
      <c r="BC19" s="228">
        <v>4</v>
      </c>
      <c r="BD19" s="228" t="s">
        <v>110</v>
      </c>
      <c r="BE19" s="228" t="s">
        <v>103</v>
      </c>
      <c r="BF19" s="228"/>
      <c r="BG19" s="244"/>
      <c r="BH19" s="228"/>
      <c r="BI19" s="228"/>
      <c r="BJ19" s="228"/>
      <c r="BK19" s="228"/>
      <c r="BL19" s="228"/>
      <c r="BM19" s="244">
        <v>1</v>
      </c>
      <c r="BN19" s="228"/>
      <c r="BO19" s="228"/>
      <c r="BP19" s="228"/>
      <c r="BQ19" s="228"/>
      <c r="BR19" s="228"/>
      <c r="BS19" s="228"/>
      <c r="BT19" s="228"/>
      <c r="BU19" s="228"/>
      <c r="BV19" s="228"/>
      <c r="BW19" s="228"/>
      <c r="BX19" s="228"/>
      <c r="BY19" s="244"/>
      <c r="BZ19" s="228"/>
      <c r="CA19" s="228"/>
      <c r="CB19" s="228"/>
      <c r="CC19" s="228"/>
      <c r="CD19" s="228"/>
      <c r="CE19" s="228"/>
      <c r="CF19" s="228"/>
      <c r="CG19" s="245"/>
      <c r="CH19" s="246" t="s">
        <v>1327</v>
      </c>
      <c r="CI19" s="246">
        <v>100</v>
      </c>
      <c r="CJ19" s="246" t="s">
        <v>514</v>
      </c>
      <c r="CK19" s="247"/>
      <c r="CL19" s="248"/>
      <c r="CM19" s="248"/>
      <c r="CN19" s="248"/>
      <c r="CO19" s="248"/>
      <c r="CP19" s="248"/>
      <c r="CQ19" s="248"/>
      <c r="CR19" s="248"/>
      <c r="CS19" s="248"/>
      <c r="CT19" s="248"/>
      <c r="CU19" s="248"/>
      <c r="CV19" s="248"/>
      <c r="CW19" s="248"/>
      <c r="CX19" s="248"/>
      <c r="CY19" s="248"/>
      <c r="CZ19" s="248"/>
      <c r="DA19" s="248"/>
      <c r="DB19" s="248">
        <v>65</v>
      </c>
      <c r="DC19" s="249">
        <v>35</v>
      </c>
      <c r="DD19" s="248"/>
      <c r="DE19" s="248"/>
      <c r="DF19" s="248"/>
      <c r="DG19" s="248"/>
      <c r="DH19" s="248"/>
      <c r="DI19" s="248"/>
      <c r="DJ19" s="248"/>
      <c r="DK19" s="306">
        <f t="shared" si="3"/>
        <v>100</v>
      </c>
      <c r="DL19" s="245"/>
      <c r="DM19" s="248"/>
      <c r="DN19" s="248"/>
      <c r="DO19" s="307"/>
      <c r="DQ19" s="245"/>
      <c r="DR19" s="307"/>
      <c r="DS19" s="245"/>
      <c r="DT19" s="262" t="s">
        <v>1372</v>
      </c>
      <c r="DU19" s="249"/>
      <c r="DV19" s="249"/>
      <c r="DW19" s="310">
        <f t="shared" si="0"/>
        <v>100</v>
      </c>
      <c r="DX19" s="311" t="e">
        <f>VLOOKUP(P19,definitions_list_lookup!$K$30:$L$54,2,0)</f>
        <v>#N/A</v>
      </c>
      <c r="DY19" s="268" t="s">
        <v>1401</v>
      </c>
      <c r="DZ19" s="268" t="s">
        <v>1402</v>
      </c>
      <c r="EA19" s="268"/>
      <c r="EB19" s="249"/>
      <c r="EC19" s="312"/>
      <c r="ED19" s="229" t="s">
        <v>2517</v>
      </c>
      <c r="EE19" s="313"/>
      <c r="EF19" s="314"/>
      <c r="EG19" s="313"/>
      <c r="EH19" s="315"/>
      <c r="EI19" s="316" t="e">
        <f>VLOOKUP(EH19,definitions_list_mag!$Y$12:$Z$15,2,FALSE)</f>
        <v>#N/A</v>
      </c>
      <c r="EJ19" s="317"/>
      <c r="EK19" s="318" t="e">
        <f>VLOOKUP(EJ19,definitions_list_mag!$AT$3:$AU$5,2,FALSE)</f>
        <v>#N/A</v>
      </c>
      <c r="EL19" s="313"/>
      <c r="EM19" s="315"/>
      <c r="EN19" s="315"/>
      <c r="EO19" s="319"/>
      <c r="EP19" s="319"/>
      <c r="EQ19" s="319"/>
      <c r="ER19" s="319"/>
      <c r="ES19" s="319"/>
      <c r="ET19" s="319"/>
      <c r="EU19" s="319"/>
      <c r="EV19" s="320"/>
      <c r="EW19" s="320"/>
      <c r="EX19" s="320"/>
      <c r="EY19" s="320"/>
      <c r="EZ19" s="192" t="e">
        <f t="shared" si="4"/>
        <v>#DIV/0!</v>
      </c>
      <c r="FA19" s="192" t="e">
        <f t="shared" si="5"/>
        <v>#DIV/0!</v>
      </c>
      <c r="FB19" s="192" t="e">
        <f t="shared" si="6"/>
        <v>#DIV/0!</v>
      </c>
      <c r="FC19" s="192" t="e">
        <f t="shared" si="7"/>
        <v>#DIV/0!</v>
      </c>
      <c r="FD19" s="192" t="e">
        <f t="shared" si="8"/>
        <v>#DIV/0!</v>
      </c>
      <c r="FE19" s="193" t="e">
        <f t="shared" si="9"/>
        <v>#DIV/0!</v>
      </c>
      <c r="FF19" s="194" t="e">
        <f t="shared" si="10"/>
        <v>#DIV/0!</v>
      </c>
      <c r="FG19" s="317"/>
      <c r="FH19" s="315"/>
      <c r="FI19" s="778">
        <f t="shared" si="11"/>
        <v>0</v>
      </c>
      <c r="FJ19" s="779" t="e">
        <f t="shared" si="12"/>
        <v>#DIV/0!</v>
      </c>
      <c r="FK19" s="779" t="e">
        <f t="shared" si="13"/>
        <v>#DIV/0!</v>
      </c>
      <c r="FL19" s="780" t="e">
        <f t="shared" si="14"/>
        <v>#DIV/0!</v>
      </c>
      <c r="FM19" s="169" t="e">
        <f t="shared" si="15"/>
        <v>#DIV/0!</v>
      </c>
      <c r="FN19" s="783" t="e">
        <f t="shared" si="16"/>
        <v>#DIV/0!</v>
      </c>
      <c r="FO19" s="228"/>
      <c r="FP19" s="228"/>
      <c r="FQ19" s="228"/>
      <c r="FR19" s="228"/>
      <c r="FS19" s="228"/>
      <c r="FT19" s="228"/>
      <c r="FU19" s="228"/>
      <c r="FV19" s="228"/>
      <c r="FW19" s="228"/>
      <c r="FX19" s="228"/>
      <c r="FY19" s="228"/>
      <c r="FZ19" s="228"/>
      <c r="GA19" s="228"/>
      <c r="GB19" s="228"/>
      <c r="GC19" s="228"/>
      <c r="GD19" s="228"/>
      <c r="GE19" s="228"/>
      <c r="GF19" s="228"/>
      <c r="GG19" s="228"/>
      <c r="GH19" s="228"/>
      <c r="GI19" s="228"/>
      <c r="GJ19" s="228"/>
      <c r="GK19" s="228"/>
      <c r="GL19" s="228"/>
      <c r="GM19" s="228"/>
      <c r="GN19" s="228"/>
      <c r="GO19" s="228"/>
      <c r="GP19" s="228"/>
      <c r="GQ19" s="228"/>
      <c r="GR19" s="228"/>
      <c r="GS19" s="228"/>
      <c r="GT19" s="228"/>
      <c r="GU19" s="228"/>
      <c r="GV19" s="228"/>
      <c r="GW19" s="228"/>
      <c r="GX19" s="228"/>
      <c r="GY19" s="228"/>
      <c r="GZ19" s="228"/>
      <c r="HA19" s="228"/>
      <c r="HB19" s="228"/>
      <c r="HC19" s="228"/>
      <c r="HD19" s="228"/>
      <c r="HE19" s="228"/>
      <c r="HF19" s="228"/>
      <c r="HG19" s="228"/>
      <c r="HH19" s="228"/>
      <c r="HI19" s="228"/>
      <c r="HJ19" s="228"/>
      <c r="HK19" s="228"/>
      <c r="HL19" s="228"/>
      <c r="HM19" s="228"/>
      <c r="HN19" s="228"/>
      <c r="HO19" s="228"/>
      <c r="HP19" s="228"/>
      <c r="HQ19" s="228"/>
      <c r="HR19" s="228"/>
      <c r="HS19" s="228"/>
      <c r="HT19" s="228"/>
      <c r="HU19" s="228"/>
      <c r="HV19" s="228"/>
      <c r="HW19" s="228"/>
      <c r="HX19" s="228"/>
      <c r="HY19" s="228"/>
      <c r="HZ19" s="228"/>
      <c r="IA19" s="228"/>
      <c r="IB19" s="228"/>
      <c r="IC19" s="228"/>
      <c r="ID19" s="228"/>
      <c r="IE19" s="228"/>
      <c r="IF19" s="228"/>
      <c r="IG19" s="228"/>
      <c r="IH19" s="228"/>
      <c r="II19" s="228"/>
      <c r="IJ19" s="228"/>
      <c r="IK19" s="228"/>
      <c r="IL19" s="228"/>
      <c r="IM19" s="228"/>
      <c r="IN19" s="228"/>
      <c r="IO19" s="228"/>
      <c r="IP19" s="228"/>
      <c r="IQ19" s="228"/>
      <c r="IR19" s="228"/>
      <c r="IS19" s="228"/>
      <c r="IT19" s="228"/>
      <c r="IU19" s="228"/>
      <c r="IV19" s="228"/>
      <c r="IW19" s="228"/>
      <c r="IX19" s="228"/>
      <c r="IY19" s="228"/>
      <c r="IZ19" s="228"/>
      <c r="JA19" s="228"/>
      <c r="JB19" s="228"/>
      <c r="JC19" s="228"/>
      <c r="JD19" s="228"/>
      <c r="JE19" s="228"/>
      <c r="JF19" s="228"/>
      <c r="JG19" s="228"/>
      <c r="JH19" s="228"/>
      <c r="JI19" s="228"/>
      <c r="JJ19" s="228"/>
      <c r="JK19" s="228"/>
      <c r="JL19" s="228"/>
      <c r="JM19" s="228"/>
      <c r="JN19" s="228"/>
      <c r="JO19" s="228"/>
      <c r="JP19" s="228"/>
      <c r="JQ19" s="228"/>
      <c r="JR19" s="228"/>
      <c r="JS19" s="228"/>
      <c r="JT19" s="228"/>
      <c r="JU19" s="228"/>
      <c r="JV19" s="228"/>
      <c r="JW19" s="228"/>
      <c r="JX19" s="228"/>
      <c r="JY19" s="228"/>
      <c r="JZ19" s="228"/>
      <c r="KA19" s="228"/>
      <c r="KB19" s="228"/>
      <c r="KC19" s="228"/>
      <c r="KD19" s="228"/>
      <c r="KE19" s="228"/>
      <c r="KF19" s="228"/>
      <c r="KG19" s="228"/>
      <c r="KH19" s="228"/>
      <c r="KI19" s="228"/>
      <c r="KJ19" s="228"/>
      <c r="KK19" s="228"/>
      <c r="KL19" s="228"/>
      <c r="KM19" s="228"/>
      <c r="KN19" s="228"/>
      <c r="KO19" s="228"/>
      <c r="KP19" s="228"/>
      <c r="KQ19" s="228"/>
      <c r="KR19" s="228"/>
      <c r="KS19" s="228"/>
      <c r="KT19" s="228"/>
      <c r="KU19" s="228"/>
      <c r="KV19" s="228"/>
      <c r="KW19" s="228"/>
      <c r="KX19" s="228"/>
      <c r="KY19" s="228"/>
      <c r="KZ19" s="228"/>
      <c r="LA19" s="228"/>
      <c r="LB19" s="228"/>
      <c r="LC19" s="228"/>
      <c r="LD19" s="228"/>
      <c r="LE19" s="228"/>
      <c r="LF19" s="228"/>
      <c r="LG19" s="228"/>
      <c r="LH19" s="228"/>
      <c r="LI19" s="228"/>
      <c r="LJ19" s="228"/>
      <c r="LK19" s="228"/>
      <c r="LL19" s="228"/>
      <c r="LM19" s="228"/>
      <c r="LN19" s="228"/>
      <c r="LO19" s="228"/>
      <c r="LP19" s="228"/>
      <c r="LQ19" s="228"/>
      <c r="LR19" s="228"/>
      <c r="LS19" s="228"/>
      <c r="LT19" s="228"/>
      <c r="LU19" s="228"/>
      <c r="LV19" s="228"/>
      <c r="LW19" s="228"/>
      <c r="LX19" s="228"/>
      <c r="LY19" s="228"/>
      <c r="LZ19" s="228"/>
      <c r="MA19" s="228"/>
      <c r="MB19" s="228"/>
      <c r="MC19" s="228"/>
      <c r="MD19" s="228"/>
      <c r="ME19" s="228"/>
      <c r="MF19" s="228"/>
      <c r="MG19" s="228"/>
      <c r="MH19" s="228"/>
      <c r="MI19" s="228"/>
      <c r="MJ19" s="228"/>
      <c r="MK19" s="228"/>
      <c r="ML19" s="228"/>
      <c r="MM19" s="228"/>
      <c r="MN19" s="228"/>
      <c r="MO19" s="228"/>
      <c r="MP19" s="228"/>
      <c r="MQ19" s="228"/>
      <c r="MR19" s="228"/>
      <c r="MS19" s="228"/>
      <c r="MT19" s="228"/>
      <c r="MU19" s="228"/>
      <c r="MV19" s="228"/>
      <c r="MW19" s="228"/>
      <c r="MX19" s="228"/>
      <c r="MY19" s="228"/>
      <c r="MZ19" s="228"/>
      <c r="NA19" s="228"/>
      <c r="NB19" s="228"/>
      <c r="NC19" s="228"/>
      <c r="ND19" s="228"/>
      <c r="NE19" s="228"/>
      <c r="NF19" s="228"/>
      <c r="NG19" s="228"/>
      <c r="NH19" s="228"/>
      <c r="NI19" s="228"/>
      <c r="NJ19" s="228"/>
      <c r="NK19" s="228"/>
      <c r="NL19" s="228"/>
      <c r="NM19" s="228"/>
      <c r="NN19" s="228"/>
      <c r="NO19" s="228"/>
      <c r="NP19" s="228"/>
      <c r="NQ19" s="228"/>
      <c r="NR19" s="228"/>
      <c r="NS19" s="228"/>
      <c r="NT19" s="228"/>
      <c r="NU19" s="228"/>
      <c r="NV19" s="228"/>
      <c r="NW19" s="228"/>
      <c r="NX19" s="228"/>
      <c r="NY19" s="228"/>
      <c r="NZ19" s="228"/>
      <c r="OA19" s="228"/>
      <c r="OB19" s="228"/>
      <c r="OC19" s="228"/>
      <c r="OD19" s="228"/>
      <c r="OE19" s="228"/>
      <c r="OF19" s="228"/>
      <c r="OG19" s="228"/>
      <c r="OH19" s="228"/>
      <c r="OI19" s="228"/>
      <c r="OJ19" s="228"/>
      <c r="OK19" s="228"/>
      <c r="OL19" s="228"/>
      <c r="OM19" s="228"/>
      <c r="ON19" s="228"/>
      <c r="OO19" s="228"/>
      <c r="OP19" s="228"/>
      <c r="OQ19" s="228"/>
      <c r="OR19" s="228"/>
      <c r="OS19" s="228"/>
      <c r="OT19" s="228"/>
      <c r="OU19" s="228"/>
      <c r="OV19" s="228"/>
      <c r="OW19" s="228"/>
      <c r="OX19" s="228"/>
      <c r="OY19" s="228"/>
      <c r="OZ19" s="228"/>
      <c r="PA19" s="228"/>
      <c r="PB19" s="228"/>
      <c r="PC19" s="228"/>
      <c r="PD19" s="228"/>
      <c r="PE19" s="228"/>
      <c r="PF19" s="228"/>
      <c r="PG19" s="228"/>
      <c r="PH19" s="228"/>
      <c r="PI19" s="228"/>
      <c r="PJ19" s="228"/>
      <c r="PK19" s="228"/>
      <c r="PL19" s="228"/>
      <c r="PM19" s="228"/>
      <c r="PN19" s="228"/>
      <c r="PO19" s="228"/>
      <c r="PP19" s="228"/>
      <c r="PQ19" s="228"/>
      <c r="PR19" s="228"/>
      <c r="PS19" s="228"/>
      <c r="PT19" s="228"/>
      <c r="PU19" s="228"/>
      <c r="PV19" s="228"/>
      <c r="PW19" s="228"/>
      <c r="PX19" s="228"/>
      <c r="PY19" s="228"/>
      <c r="PZ19" s="228"/>
      <c r="QA19" s="228"/>
      <c r="QB19" s="228"/>
      <c r="QC19" s="228"/>
      <c r="QD19" s="228"/>
      <c r="QE19" s="228"/>
      <c r="QF19" s="228"/>
      <c r="QG19" s="228"/>
      <c r="QH19" s="228"/>
      <c r="QI19" s="228"/>
      <c r="QJ19" s="228"/>
      <c r="QK19" s="228"/>
      <c r="QL19" s="228"/>
      <c r="QM19" s="228"/>
      <c r="QN19" s="228"/>
      <c r="QO19" s="228"/>
      <c r="QP19" s="228"/>
      <c r="QQ19" s="228"/>
      <c r="QR19" s="228"/>
      <c r="QS19" s="228"/>
      <c r="QT19" s="228"/>
      <c r="QU19" s="228"/>
      <c r="QV19" s="228"/>
      <c r="QW19" s="228"/>
      <c r="QX19" s="228"/>
      <c r="QY19" s="228"/>
      <c r="QZ19" s="228"/>
      <c r="RA19" s="228"/>
      <c r="RB19" s="228"/>
      <c r="RC19" s="228"/>
      <c r="RD19" s="228"/>
      <c r="RE19" s="228"/>
      <c r="RF19" s="228"/>
      <c r="RG19" s="228"/>
      <c r="RH19" s="228"/>
      <c r="RI19" s="228"/>
      <c r="RJ19" s="228"/>
      <c r="RK19" s="228"/>
      <c r="RL19" s="228"/>
      <c r="RM19" s="228"/>
      <c r="RN19" s="228"/>
      <c r="RO19" s="228"/>
      <c r="RP19" s="228"/>
      <c r="RQ19" s="228"/>
      <c r="RR19" s="228"/>
      <c r="RS19" s="228"/>
      <c r="RT19" s="228"/>
      <c r="RU19" s="228"/>
      <c r="RV19" s="228"/>
      <c r="RW19" s="228"/>
      <c r="RX19" s="228"/>
      <c r="RY19" s="228"/>
      <c r="RZ19" s="228"/>
      <c r="SA19" s="228"/>
      <c r="SB19" s="228"/>
      <c r="SC19" s="228"/>
      <c r="SD19" s="228"/>
      <c r="SE19" s="228"/>
      <c r="SF19" s="228"/>
      <c r="SG19" s="228"/>
      <c r="SH19" s="228"/>
      <c r="SI19" s="228"/>
      <c r="SJ19" s="228"/>
      <c r="SK19" s="228"/>
      <c r="SL19" s="228"/>
      <c r="SM19" s="228"/>
      <c r="SN19" s="228"/>
      <c r="SO19" s="228"/>
      <c r="SP19" s="228"/>
      <c r="SQ19" s="228"/>
      <c r="SR19" s="228"/>
      <c r="SS19" s="228"/>
      <c r="ST19" s="228"/>
      <c r="SU19" s="228"/>
      <c r="SV19" s="228"/>
      <c r="SW19" s="228"/>
      <c r="SX19" s="228"/>
      <c r="SY19" s="228"/>
      <c r="SZ19" s="228"/>
      <c r="TA19" s="228"/>
      <c r="TB19" s="228"/>
      <c r="TC19" s="228"/>
      <c r="TD19" s="228"/>
      <c r="TE19" s="228"/>
      <c r="TF19" s="228"/>
      <c r="TG19" s="228"/>
      <c r="TH19" s="228"/>
      <c r="TI19" s="228"/>
      <c r="TJ19" s="228"/>
      <c r="TK19" s="228"/>
      <c r="TL19" s="228"/>
      <c r="TM19" s="228"/>
      <c r="TN19" s="228"/>
      <c r="TO19" s="228"/>
      <c r="TP19" s="228"/>
      <c r="TQ19" s="228"/>
      <c r="TR19" s="228"/>
      <c r="TS19" s="228"/>
      <c r="TT19" s="228"/>
      <c r="TU19" s="228"/>
      <c r="TV19" s="228"/>
      <c r="TW19" s="228"/>
      <c r="TX19" s="228"/>
      <c r="TY19" s="228"/>
      <c r="TZ19" s="228"/>
      <c r="UA19" s="228"/>
      <c r="UB19" s="228"/>
      <c r="UC19" s="228"/>
      <c r="UD19" s="228"/>
      <c r="UE19" s="228"/>
      <c r="UF19" s="228"/>
      <c r="UG19" s="228"/>
      <c r="UH19" s="228"/>
      <c r="UI19" s="228"/>
      <c r="UJ19" s="228"/>
      <c r="UK19" s="228"/>
      <c r="UL19" s="228"/>
      <c r="UM19" s="228"/>
      <c r="UN19" s="228"/>
      <c r="UO19" s="228"/>
      <c r="UP19" s="228"/>
      <c r="UQ19" s="228"/>
      <c r="UR19" s="228"/>
      <c r="US19" s="228"/>
      <c r="UT19" s="228"/>
      <c r="UU19" s="228"/>
      <c r="UV19" s="228"/>
      <c r="UW19" s="228"/>
      <c r="UX19" s="228"/>
      <c r="UY19" s="228"/>
      <c r="UZ19" s="228"/>
      <c r="VA19" s="228"/>
      <c r="VB19" s="228"/>
      <c r="VC19" s="228"/>
      <c r="VD19" s="228"/>
      <c r="VE19" s="228"/>
      <c r="VF19" s="228"/>
      <c r="VG19" s="228"/>
      <c r="VH19" s="228"/>
      <c r="VI19" s="228"/>
      <c r="VJ19" s="228"/>
      <c r="VK19" s="228"/>
      <c r="VL19" s="228"/>
      <c r="VM19" s="228"/>
      <c r="VN19" s="228"/>
      <c r="VO19" s="228"/>
      <c r="VP19" s="228"/>
      <c r="VQ19" s="228"/>
      <c r="VR19" s="228"/>
      <c r="VS19" s="228"/>
      <c r="VT19" s="228"/>
      <c r="VU19" s="228"/>
      <c r="VV19" s="228"/>
      <c r="VW19" s="228"/>
      <c r="VX19" s="228"/>
      <c r="VY19" s="228"/>
      <c r="VZ19" s="228"/>
      <c r="WA19" s="228"/>
      <c r="WB19" s="228"/>
      <c r="WC19" s="228"/>
      <c r="WD19" s="228"/>
      <c r="WE19" s="228"/>
      <c r="WF19" s="228"/>
      <c r="WG19" s="228"/>
      <c r="WH19" s="228"/>
      <c r="WI19" s="228"/>
      <c r="WJ19" s="228"/>
      <c r="WK19" s="228"/>
      <c r="WL19" s="228"/>
      <c r="WM19" s="228"/>
      <c r="WN19" s="228"/>
      <c r="WO19" s="228"/>
      <c r="WP19" s="228"/>
      <c r="WQ19" s="228"/>
      <c r="WR19" s="228"/>
      <c r="WS19" s="228"/>
      <c r="WT19" s="228"/>
      <c r="WU19" s="228"/>
      <c r="WV19" s="228"/>
      <c r="WW19" s="228"/>
      <c r="WX19" s="228"/>
      <c r="WY19" s="228"/>
      <c r="WZ19" s="228"/>
      <c r="XA19" s="228"/>
      <c r="XB19" s="228"/>
      <c r="XC19" s="228"/>
      <c r="XD19" s="228"/>
      <c r="XE19" s="228"/>
      <c r="XF19" s="228"/>
      <c r="XG19" s="228"/>
      <c r="XH19" s="228"/>
      <c r="XI19" s="228"/>
      <c r="XJ19" s="228"/>
      <c r="XK19" s="228"/>
      <c r="XL19" s="228"/>
      <c r="XM19" s="228"/>
      <c r="XN19" s="228"/>
      <c r="XO19" s="228"/>
      <c r="XP19" s="228"/>
      <c r="XQ19" s="228"/>
      <c r="XR19" s="228"/>
      <c r="XS19" s="228"/>
      <c r="XT19" s="228"/>
      <c r="XU19" s="228"/>
      <c r="XV19" s="228"/>
      <c r="XW19" s="228"/>
      <c r="XX19" s="228"/>
      <c r="XY19" s="228"/>
      <c r="XZ19" s="228"/>
      <c r="YA19" s="228"/>
      <c r="YB19" s="228"/>
      <c r="YC19" s="228"/>
      <c r="YD19" s="228"/>
      <c r="YE19" s="228"/>
      <c r="YF19" s="228"/>
      <c r="YG19" s="228"/>
      <c r="YH19" s="228"/>
      <c r="YI19" s="228"/>
      <c r="YJ19" s="228"/>
      <c r="YK19" s="228"/>
      <c r="YL19" s="228"/>
      <c r="YM19" s="228"/>
      <c r="YN19" s="228"/>
      <c r="YO19" s="228"/>
      <c r="YP19" s="228"/>
      <c r="YQ19" s="228"/>
      <c r="YR19" s="228"/>
      <c r="YS19" s="228"/>
      <c r="YT19" s="228"/>
      <c r="YU19" s="228"/>
      <c r="YV19" s="228"/>
      <c r="YW19" s="228"/>
      <c r="YX19" s="228"/>
      <c r="YY19" s="228"/>
      <c r="YZ19" s="228"/>
      <c r="ZA19" s="228"/>
      <c r="ZB19" s="228"/>
      <c r="ZC19" s="228"/>
      <c r="ZD19" s="228"/>
      <c r="ZE19" s="228"/>
      <c r="ZF19" s="228"/>
      <c r="ZG19" s="228"/>
      <c r="ZH19" s="228"/>
      <c r="ZI19" s="228"/>
      <c r="ZJ19" s="228"/>
      <c r="ZK19" s="228"/>
      <c r="ZL19" s="228"/>
      <c r="ZM19" s="228"/>
      <c r="ZN19" s="228"/>
      <c r="ZO19" s="228"/>
      <c r="ZP19" s="228"/>
      <c r="ZQ19" s="228"/>
      <c r="ZR19" s="228"/>
      <c r="ZS19" s="228"/>
      <c r="ZT19" s="228"/>
      <c r="ZU19" s="228"/>
      <c r="ZV19" s="228"/>
      <c r="ZW19" s="228"/>
      <c r="ZX19" s="228"/>
      <c r="ZY19" s="228"/>
      <c r="ZZ19" s="228"/>
      <c r="AAA19" s="228"/>
      <c r="AAB19" s="228"/>
      <c r="AAC19" s="228"/>
      <c r="AAD19" s="228"/>
      <c r="AAE19" s="228"/>
      <c r="AAF19" s="228"/>
      <c r="AAG19" s="228"/>
      <c r="AAH19" s="228"/>
      <c r="AAI19" s="228"/>
      <c r="AAJ19" s="228"/>
      <c r="AAK19" s="228"/>
      <c r="AAL19" s="228"/>
      <c r="AAM19" s="228"/>
      <c r="AAN19" s="228"/>
      <c r="AAO19" s="228"/>
      <c r="AAP19" s="228"/>
      <c r="AAQ19" s="228"/>
      <c r="AAR19" s="228"/>
      <c r="AAS19" s="228"/>
      <c r="AAT19" s="228"/>
      <c r="AAU19" s="228"/>
      <c r="AAV19" s="228"/>
      <c r="AAW19" s="228"/>
      <c r="AAX19" s="228"/>
      <c r="AAY19" s="228"/>
      <c r="AAZ19" s="228"/>
      <c r="ABA19" s="228"/>
      <c r="ABB19" s="228"/>
      <c r="ABC19" s="228"/>
      <c r="ABD19" s="228"/>
      <c r="ABE19" s="228"/>
      <c r="ABF19" s="228"/>
      <c r="ABG19" s="228"/>
      <c r="ABH19" s="228"/>
      <c r="ABI19" s="228"/>
      <c r="ABJ19" s="228"/>
      <c r="ABK19" s="228"/>
      <c r="ABL19" s="228"/>
      <c r="ABM19" s="228"/>
      <c r="ABN19" s="228"/>
      <c r="ABO19" s="228"/>
      <c r="ABP19" s="228"/>
      <c r="ABQ19" s="228"/>
      <c r="ABR19" s="228"/>
      <c r="ABS19" s="228"/>
      <c r="ABT19" s="228"/>
      <c r="ABU19" s="228"/>
      <c r="ABV19" s="228"/>
      <c r="ABW19" s="228"/>
      <c r="ABX19" s="228"/>
      <c r="ABY19" s="228"/>
      <c r="ABZ19" s="228"/>
      <c r="ACA19" s="228"/>
      <c r="ACB19" s="228"/>
      <c r="ACC19" s="228"/>
      <c r="ACD19" s="228"/>
      <c r="ACE19" s="228"/>
      <c r="ACF19" s="228"/>
      <c r="ACG19" s="228"/>
      <c r="ACH19" s="228"/>
      <c r="ACI19" s="228"/>
      <c r="ACJ19" s="228"/>
      <c r="ACK19" s="228"/>
      <c r="ACL19" s="228"/>
      <c r="ACM19" s="228"/>
      <c r="ACN19" s="228"/>
      <c r="ACO19" s="228"/>
      <c r="ACP19" s="228"/>
      <c r="ACQ19" s="228"/>
      <c r="ACR19" s="228"/>
      <c r="ACS19" s="228"/>
      <c r="ACT19" s="228"/>
      <c r="ACU19" s="228"/>
      <c r="ACV19" s="228"/>
      <c r="ACW19" s="228"/>
      <c r="ACX19" s="228"/>
      <c r="ACY19" s="228"/>
      <c r="ACZ19" s="228"/>
      <c r="ADA19" s="228"/>
      <c r="ADB19" s="228"/>
      <c r="ADC19" s="228"/>
      <c r="ADD19" s="228"/>
      <c r="ADE19" s="228"/>
      <c r="ADF19" s="228"/>
      <c r="ADG19" s="228"/>
      <c r="ADH19" s="228"/>
      <c r="ADI19" s="228"/>
      <c r="ADJ19" s="228"/>
      <c r="ADK19" s="228"/>
      <c r="ADL19" s="228"/>
      <c r="ADM19" s="228"/>
      <c r="ADN19" s="228"/>
      <c r="ADO19" s="228"/>
      <c r="ADP19" s="228"/>
      <c r="ADQ19" s="228"/>
      <c r="ADR19" s="228"/>
      <c r="ADS19" s="228"/>
      <c r="ADT19" s="228"/>
      <c r="ADU19" s="228"/>
      <c r="ADV19" s="228"/>
      <c r="ADW19" s="228"/>
      <c r="ADX19" s="228"/>
      <c r="ADY19" s="228"/>
      <c r="ADZ19" s="228"/>
      <c r="AEA19" s="228"/>
      <c r="AEB19" s="228"/>
      <c r="AEC19" s="228"/>
      <c r="AED19" s="228"/>
      <c r="AEE19" s="228"/>
      <c r="AEF19" s="228"/>
      <c r="AEG19" s="228"/>
      <c r="AEH19" s="228"/>
      <c r="AEI19" s="228"/>
      <c r="AEJ19" s="228"/>
      <c r="AEK19" s="228"/>
      <c r="AEL19" s="228"/>
      <c r="AEM19" s="228"/>
      <c r="AEN19" s="228"/>
      <c r="AEO19" s="228"/>
      <c r="AEP19" s="228"/>
      <c r="AEQ19" s="228"/>
      <c r="AER19" s="228"/>
      <c r="AES19" s="228"/>
      <c r="AET19" s="228"/>
      <c r="AEU19" s="228"/>
      <c r="AEV19" s="228"/>
      <c r="AEW19" s="228"/>
      <c r="AEX19" s="228"/>
      <c r="AEY19" s="228"/>
      <c r="AEZ19" s="228"/>
      <c r="AFA19" s="228"/>
      <c r="AFB19" s="228"/>
      <c r="AFC19" s="228"/>
      <c r="AFD19" s="228"/>
      <c r="AFE19" s="228"/>
      <c r="AFF19" s="228"/>
      <c r="AFG19" s="228"/>
      <c r="AFH19" s="228"/>
      <c r="AFI19" s="228"/>
      <c r="AFJ19" s="228"/>
      <c r="AFK19" s="228"/>
      <c r="AFL19" s="228"/>
      <c r="AFM19" s="228"/>
      <c r="AFN19" s="228"/>
      <c r="AFO19" s="228"/>
      <c r="AFP19" s="228"/>
      <c r="AFQ19" s="228"/>
      <c r="AFR19" s="228"/>
      <c r="AFS19" s="228"/>
      <c r="AFT19" s="228"/>
      <c r="AFU19" s="228"/>
      <c r="AFV19" s="228"/>
      <c r="AFW19" s="228"/>
      <c r="AFX19" s="228"/>
      <c r="AFY19" s="228"/>
      <c r="AFZ19" s="228"/>
      <c r="AGA19" s="228"/>
      <c r="AGB19" s="228"/>
      <c r="AGC19" s="228"/>
      <c r="AGD19" s="228"/>
      <c r="AGE19" s="228"/>
      <c r="AGF19" s="228"/>
      <c r="AGG19" s="228"/>
      <c r="AGH19" s="228"/>
      <c r="AGI19" s="228"/>
      <c r="AGJ19" s="228"/>
      <c r="AGK19" s="228"/>
      <c r="AGL19" s="228"/>
      <c r="AGM19" s="228"/>
      <c r="AGN19" s="228"/>
      <c r="AGO19" s="228"/>
      <c r="AGP19" s="228"/>
      <c r="AGQ19" s="228"/>
      <c r="AGR19" s="228"/>
      <c r="AGS19" s="228"/>
      <c r="AGT19" s="228"/>
      <c r="AGU19" s="228"/>
      <c r="AGV19" s="228"/>
      <c r="AGW19" s="228"/>
      <c r="AGX19" s="228"/>
      <c r="AGY19" s="228"/>
      <c r="AGZ19" s="228"/>
      <c r="AHA19" s="228"/>
      <c r="AHB19" s="228"/>
      <c r="AHC19" s="228"/>
      <c r="AHD19" s="228"/>
      <c r="AHE19" s="228"/>
      <c r="AHF19" s="228"/>
      <c r="AHG19" s="228"/>
      <c r="AHH19" s="228"/>
      <c r="AHI19" s="228"/>
      <c r="AHJ19" s="228"/>
      <c r="AHK19" s="228"/>
      <c r="AHL19" s="228"/>
      <c r="AHM19" s="228"/>
      <c r="AHN19" s="228"/>
      <c r="AHO19" s="228"/>
      <c r="AHP19" s="228"/>
      <c r="AHQ19" s="228"/>
      <c r="AHR19" s="228"/>
      <c r="AHS19" s="228"/>
      <c r="AHT19" s="228"/>
      <c r="AHU19" s="228"/>
      <c r="AHV19" s="228"/>
      <c r="AHW19" s="228"/>
      <c r="AHX19" s="228"/>
      <c r="AHY19" s="228"/>
      <c r="AHZ19" s="228"/>
      <c r="AIA19" s="228"/>
      <c r="AIB19" s="228"/>
      <c r="AIC19" s="228"/>
      <c r="AID19" s="228"/>
      <c r="AIE19" s="228"/>
      <c r="AIF19" s="228"/>
      <c r="AIG19" s="228"/>
      <c r="AIH19" s="228"/>
      <c r="AII19" s="228"/>
      <c r="AIJ19" s="228"/>
      <c r="AIK19" s="228"/>
      <c r="AIL19" s="228"/>
      <c r="AIM19" s="228"/>
      <c r="AIN19" s="228"/>
      <c r="AIO19" s="228"/>
      <c r="AIP19" s="228"/>
      <c r="AIQ19" s="228"/>
      <c r="AIR19" s="228"/>
      <c r="AIS19" s="228"/>
      <c r="AIT19" s="228"/>
      <c r="AIU19" s="228"/>
      <c r="AIV19" s="228"/>
      <c r="AIW19" s="228"/>
      <c r="AIX19" s="228"/>
      <c r="AIY19" s="228"/>
      <c r="AIZ19" s="228"/>
      <c r="AJA19" s="228"/>
      <c r="AJB19" s="228"/>
      <c r="AJC19" s="228"/>
      <c r="AJD19" s="228"/>
      <c r="AJE19" s="228"/>
      <c r="AJF19" s="228"/>
      <c r="AJG19" s="228"/>
      <c r="AJH19" s="228"/>
      <c r="AJI19" s="228"/>
      <c r="AJJ19" s="228"/>
      <c r="AJK19" s="228"/>
      <c r="AJL19" s="228"/>
      <c r="AJM19" s="228"/>
      <c r="AJN19" s="228"/>
      <c r="AJO19" s="228"/>
      <c r="AJP19" s="228"/>
      <c r="AJQ19" s="228"/>
      <c r="AJR19" s="228"/>
      <c r="AJS19" s="228"/>
      <c r="AJT19" s="228"/>
      <c r="AJU19" s="228"/>
      <c r="AJV19" s="228"/>
      <c r="AJW19" s="228"/>
      <c r="AJX19" s="228"/>
      <c r="AJY19" s="228"/>
      <c r="AJZ19" s="228"/>
      <c r="AKA19" s="228"/>
      <c r="AKB19" s="228"/>
      <c r="AKC19" s="228"/>
      <c r="AKD19" s="228"/>
      <c r="AKE19" s="228"/>
      <c r="AKF19" s="228"/>
      <c r="AKG19" s="228"/>
      <c r="AKH19" s="228"/>
      <c r="AKI19" s="228"/>
      <c r="AKJ19" s="228"/>
      <c r="AKK19" s="228"/>
      <c r="AKL19" s="228"/>
      <c r="AKM19" s="228"/>
      <c r="AKN19" s="228"/>
      <c r="AKO19" s="228"/>
      <c r="AKP19" s="228"/>
      <c r="AKQ19" s="228"/>
      <c r="AKR19" s="228"/>
      <c r="AKS19" s="228"/>
      <c r="AKT19" s="228"/>
      <c r="AKU19" s="228"/>
      <c r="AKV19" s="228"/>
      <c r="AKW19" s="228"/>
      <c r="AKX19" s="228"/>
      <c r="AKY19" s="228"/>
      <c r="AKZ19" s="228"/>
      <c r="ALA19" s="228"/>
      <c r="ALB19" s="228"/>
      <c r="ALC19" s="228"/>
      <c r="ALD19" s="228"/>
      <c r="ALE19" s="228"/>
      <c r="ALF19" s="228"/>
      <c r="ALG19" s="228"/>
      <c r="ALH19" s="228"/>
      <c r="ALI19" s="228"/>
      <c r="ALJ19" s="228"/>
      <c r="ALK19" s="228"/>
      <c r="ALL19" s="228"/>
      <c r="ALM19" s="228"/>
      <c r="ALN19" s="228"/>
      <c r="ALO19" s="228"/>
      <c r="ALP19" s="228"/>
      <c r="ALQ19" s="228"/>
      <c r="ALR19" s="228"/>
      <c r="ALS19" s="228"/>
      <c r="ALT19" s="228"/>
      <c r="ALU19" s="228"/>
      <c r="ALV19" s="228"/>
      <c r="ALW19" s="228"/>
      <c r="ALX19" s="228"/>
      <c r="ALY19" s="228"/>
      <c r="ALZ19" s="228"/>
      <c r="AMA19" s="228"/>
      <c r="AMB19" s="228"/>
      <c r="AMC19" s="228"/>
      <c r="AMD19" s="228"/>
      <c r="AME19" s="228"/>
      <c r="AMF19" s="228"/>
      <c r="AMG19" s="228"/>
      <c r="AMH19" s="228"/>
      <c r="AMI19" s="228"/>
      <c r="AMJ19" s="228"/>
      <c r="AMK19" s="228"/>
      <c r="AML19" s="228"/>
      <c r="AMM19" s="228"/>
      <c r="AMN19" s="228"/>
      <c r="AMO19" s="228"/>
      <c r="AMP19" s="228"/>
      <c r="AMQ19" s="228"/>
      <c r="AMR19" s="228"/>
      <c r="AMS19" s="228"/>
      <c r="AMT19" s="228"/>
      <c r="AMU19" s="228"/>
      <c r="AMV19" s="228"/>
      <c r="AMW19" s="228"/>
      <c r="AMX19" s="228"/>
    </row>
    <row r="20" spans="1:1038" s="308" customFormat="1" ht="18" customHeight="1">
      <c r="A20" s="301" t="s">
        <v>1277</v>
      </c>
      <c r="B20" s="302" t="s">
        <v>1278</v>
      </c>
      <c r="C20" s="228"/>
      <c r="D20" s="303" t="s">
        <v>1279</v>
      </c>
      <c r="E20" s="228">
        <v>5</v>
      </c>
      <c r="F20" s="228">
        <v>1</v>
      </c>
      <c r="G20" s="285" t="str">
        <f t="shared" si="1"/>
        <v>5-1</v>
      </c>
      <c r="H20" s="279">
        <v>0</v>
      </c>
      <c r="I20" s="228">
        <v>19</v>
      </c>
      <c r="J20" s="226"/>
      <c r="K20" s="545" t="b">
        <f>IF(I21=1,IF(((VLOOKUP($G20,[1]Depth_Lookup!#REF!,9,FALSE))-(H20/100))=0,"Good",IF(((VLOOKUP($G20,[1]Depth_Lookup!$A$3:$J$550,9,FALSE))-(H20/100))&gt;0,"Too Short","Too Long")))</f>
        <v>0</v>
      </c>
      <c r="L20" s="171">
        <f>(VLOOKUP($G20,Depth_Lookup!$A$3:$J$410,10,FALSE))+(H20/100)</f>
        <v>5.9</v>
      </c>
      <c r="M20" s="171">
        <f>(VLOOKUP($G20,Depth_Lookup!$A$3:$J$410,10,FALSE))+(I20/100)</f>
        <v>6.0900000000000007</v>
      </c>
      <c r="N20" s="231" t="s">
        <v>1285</v>
      </c>
      <c r="O20" s="228">
        <v>2</v>
      </c>
      <c r="P20" s="228" t="s">
        <v>853</v>
      </c>
      <c r="Q20" s="228" t="s">
        <v>125</v>
      </c>
      <c r="R20" s="304" t="str">
        <f t="shared" si="2"/>
        <v>SerpentinizedHarzburgite</v>
      </c>
      <c r="S20" s="228" t="s">
        <v>587</v>
      </c>
      <c r="T20" s="228" t="s">
        <v>700</v>
      </c>
      <c r="U20" s="228" t="s">
        <v>108</v>
      </c>
      <c r="V20" s="228" t="s">
        <v>509</v>
      </c>
      <c r="W20" s="228" t="s">
        <v>102</v>
      </c>
      <c r="X20" s="305">
        <f>VLOOKUP(W20,definitions_list_lookup!$A$13:$B$19,2,0)</f>
        <v>5</v>
      </c>
      <c r="Y20" s="228" t="s">
        <v>90</v>
      </c>
      <c r="Z20" s="228" t="s">
        <v>91</v>
      </c>
      <c r="AA20" s="228"/>
      <c r="AB20" s="228"/>
      <c r="AC20" s="228"/>
      <c r="AD20" s="228"/>
      <c r="AE20" s="234"/>
      <c r="AF20" s="304" t="e">
        <f>VLOOKUP(AE20,definitions_list_mag!$V$12:$W$15,2,0)</f>
        <v>#N/A</v>
      </c>
      <c r="AG20" s="241"/>
      <c r="AH20" s="228"/>
      <c r="AI20" s="244">
        <f t="shared" si="17"/>
        <v>69</v>
      </c>
      <c r="AJ20" s="228"/>
      <c r="AK20" s="228"/>
      <c r="AL20" s="228"/>
      <c r="AM20" s="228"/>
      <c r="AN20" s="228"/>
      <c r="AO20" s="244"/>
      <c r="AP20" s="228"/>
      <c r="AQ20" s="228"/>
      <c r="AR20" s="228"/>
      <c r="AS20" s="228"/>
      <c r="AT20" s="228"/>
      <c r="AU20" s="244"/>
      <c r="AV20" s="228"/>
      <c r="AW20" s="228"/>
      <c r="AX20" s="228"/>
      <c r="AY20" s="228"/>
      <c r="AZ20" s="228"/>
      <c r="BA20" s="244">
        <v>30</v>
      </c>
      <c r="BB20" s="228">
        <v>8</v>
      </c>
      <c r="BC20" s="228">
        <v>4</v>
      </c>
      <c r="BD20" s="228" t="s">
        <v>110</v>
      </c>
      <c r="BE20" s="228" t="s">
        <v>103</v>
      </c>
      <c r="BF20" s="228"/>
      <c r="BG20" s="244"/>
      <c r="BH20" s="228"/>
      <c r="BI20" s="228"/>
      <c r="BJ20" s="228"/>
      <c r="BK20" s="228"/>
      <c r="BL20" s="228"/>
      <c r="BM20" s="244">
        <v>1</v>
      </c>
      <c r="BN20" s="228">
        <v>1</v>
      </c>
      <c r="BO20" s="228">
        <v>0.5</v>
      </c>
      <c r="BP20" s="228"/>
      <c r="BQ20" s="228"/>
      <c r="BR20" s="228"/>
      <c r="BS20" s="228"/>
      <c r="BT20" s="228"/>
      <c r="BU20" s="228"/>
      <c r="BV20" s="228"/>
      <c r="BW20" s="228"/>
      <c r="BX20" s="228"/>
      <c r="BY20" s="244"/>
      <c r="BZ20" s="228"/>
      <c r="CA20" s="228"/>
      <c r="CB20" s="228"/>
      <c r="CC20" s="228"/>
      <c r="CD20" s="228"/>
      <c r="CE20" s="228"/>
      <c r="CF20" s="228"/>
      <c r="CG20" s="245"/>
      <c r="CH20" s="246" t="s">
        <v>1328</v>
      </c>
      <c r="CI20" s="246">
        <v>100</v>
      </c>
      <c r="CJ20" s="246" t="s">
        <v>514</v>
      </c>
      <c r="CK20" s="247"/>
      <c r="CL20" s="248"/>
      <c r="CM20" s="248"/>
      <c r="CN20" s="248"/>
      <c r="CO20" s="248"/>
      <c r="CP20" s="248"/>
      <c r="CQ20" s="248"/>
      <c r="CR20" s="248"/>
      <c r="CS20" s="248"/>
      <c r="CT20" s="248"/>
      <c r="CU20" s="248"/>
      <c r="CV20" s="248"/>
      <c r="CW20" s="248"/>
      <c r="CX20" s="248"/>
      <c r="CY20" s="248"/>
      <c r="CZ20" s="248"/>
      <c r="DA20" s="248"/>
      <c r="DB20" s="248">
        <v>70</v>
      </c>
      <c r="DC20" s="249">
        <v>30</v>
      </c>
      <c r="DD20" s="248"/>
      <c r="DE20" s="248"/>
      <c r="DF20" s="248"/>
      <c r="DG20" s="248"/>
      <c r="DH20" s="248"/>
      <c r="DI20" s="248"/>
      <c r="DJ20" s="248"/>
      <c r="DK20" s="306">
        <f t="shared" si="3"/>
        <v>100</v>
      </c>
      <c r="DL20" s="245"/>
      <c r="DM20" s="248"/>
      <c r="DN20" s="248"/>
      <c r="DO20" s="307"/>
      <c r="DQ20" s="245"/>
      <c r="DR20" s="307"/>
      <c r="DS20" s="245"/>
      <c r="DT20" s="262" t="s">
        <v>1372</v>
      </c>
      <c r="DU20" s="249"/>
      <c r="DV20" s="249"/>
      <c r="DW20" s="310">
        <f t="shared" si="0"/>
        <v>100</v>
      </c>
      <c r="DX20" s="311" t="e">
        <f>VLOOKUP(P20,definitions_list_lookup!$K$30:$L$54,2,0)</f>
        <v>#N/A</v>
      </c>
      <c r="DY20" s="268" t="s">
        <v>1401</v>
      </c>
      <c r="DZ20" s="268" t="s">
        <v>1404</v>
      </c>
      <c r="EA20" s="268"/>
      <c r="EB20" s="249"/>
      <c r="EC20" s="312"/>
      <c r="ED20" s="229" t="s">
        <v>2517</v>
      </c>
      <c r="EE20" s="313"/>
      <c r="EF20" s="314"/>
      <c r="EG20" s="313"/>
      <c r="EH20" s="315"/>
      <c r="EI20" s="316" t="e">
        <f>VLOOKUP(EH20,definitions_list_mag!$Y$12:$Z$15,2,FALSE)</f>
        <v>#N/A</v>
      </c>
      <c r="EJ20" s="317"/>
      <c r="EK20" s="318" t="e">
        <f>VLOOKUP(EJ20,definitions_list_mag!$AT$3:$AU$5,2,FALSE)</f>
        <v>#N/A</v>
      </c>
      <c r="EL20" s="313"/>
      <c r="EM20" s="315"/>
      <c r="EN20" s="315"/>
      <c r="EO20" s="319"/>
      <c r="EP20" s="319"/>
      <c r="EQ20" s="319"/>
      <c r="ER20" s="319"/>
      <c r="ES20" s="319"/>
      <c r="ET20" s="319"/>
      <c r="EU20" s="319"/>
      <c r="EV20" s="320"/>
      <c r="EW20" s="320"/>
      <c r="EX20" s="320"/>
      <c r="EY20" s="320"/>
      <c r="EZ20" s="192" t="e">
        <f t="shared" si="4"/>
        <v>#DIV/0!</v>
      </c>
      <c r="FA20" s="192" t="e">
        <f t="shared" si="5"/>
        <v>#DIV/0!</v>
      </c>
      <c r="FB20" s="192" t="e">
        <f t="shared" si="6"/>
        <v>#DIV/0!</v>
      </c>
      <c r="FC20" s="192" t="e">
        <f t="shared" si="7"/>
        <v>#DIV/0!</v>
      </c>
      <c r="FD20" s="192" t="e">
        <f t="shared" si="8"/>
        <v>#DIV/0!</v>
      </c>
      <c r="FE20" s="193" t="e">
        <f t="shared" si="9"/>
        <v>#DIV/0!</v>
      </c>
      <c r="FF20" s="194" t="e">
        <f t="shared" si="10"/>
        <v>#DIV/0!</v>
      </c>
      <c r="FG20" s="317"/>
      <c r="FH20" s="315"/>
      <c r="FI20" s="778">
        <f t="shared" si="11"/>
        <v>0</v>
      </c>
      <c r="FJ20" s="779" t="e">
        <f t="shared" si="12"/>
        <v>#DIV/0!</v>
      </c>
      <c r="FK20" s="779" t="e">
        <f t="shared" si="13"/>
        <v>#DIV/0!</v>
      </c>
      <c r="FL20" s="780" t="e">
        <f t="shared" si="14"/>
        <v>#DIV/0!</v>
      </c>
      <c r="FM20" s="169" t="e">
        <f t="shared" si="15"/>
        <v>#DIV/0!</v>
      </c>
      <c r="FN20" s="783" t="e">
        <f t="shared" si="16"/>
        <v>#DIV/0!</v>
      </c>
      <c r="FO20" s="228"/>
      <c r="FP20" s="228"/>
      <c r="FQ20" s="228"/>
      <c r="FR20" s="228"/>
      <c r="FS20" s="228"/>
      <c r="FT20" s="228"/>
      <c r="FU20" s="228"/>
      <c r="FV20" s="228"/>
      <c r="FW20" s="228"/>
      <c r="FX20" s="228"/>
      <c r="FY20" s="228"/>
      <c r="FZ20" s="228"/>
      <c r="GA20" s="228"/>
      <c r="GB20" s="228"/>
      <c r="GC20" s="228"/>
      <c r="GD20" s="228"/>
      <c r="GE20" s="228"/>
      <c r="GF20" s="228"/>
      <c r="GG20" s="228"/>
      <c r="GH20" s="228"/>
      <c r="GI20" s="228"/>
      <c r="GJ20" s="228"/>
      <c r="GK20" s="228"/>
      <c r="GL20" s="228"/>
      <c r="GM20" s="228"/>
      <c r="GN20" s="228"/>
      <c r="GO20" s="228"/>
      <c r="GP20" s="228"/>
      <c r="GQ20" s="228"/>
      <c r="GR20" s="228"/>
      <c r="GS20" s="228"/>
      <c r="GT20" s="228"/>
      <c r="GU20" s="228"/>
      <c r="GV20" s="228"/>
      <c r="GW20" s="228"/>
      <c r="GX20" s="228"/>
      <c r="GY20" s="228"/>
      <c r="GZ20" s="228"/>
      <c r="HA20" s="228"/>
      <c r="HB20" s="228"/>
      <c r="HC20" s="228"/>
      <c r="HD20" s="228"/>
      <c r="HE20" s="228"/>
      <c r="HF20" s="228"/>
      <c r="HG20" s="228"/>
      <c r="HH20" s="228"/>
      <c r="HI20" s="228"/>
      <c r="HJ20" s="228"/>
      <c r="HK20" s="228"/>
      <c r="HL20" s="228"/>
      <c r="HM20" s="228"/>
      <c r="HN20" s="228"/>
      <c r="HO20" s="228"/>
      <c r="HP20" s="228"/>
      <c r="HQ20" s="228"/>
      <c r="HR20" s="228"/>
      <c r="HS20" s="228"/>
      <c r="HT20" s="228"/>
      <c r="HU20" s="228"/>
      <c r="HV20" s="228"/>
      <c r="HW20" s="228"/>
      <c r="HX20" s="228"/>
      <c r="HY20" s="228"/>
      <c r="HZ20" s="228"/>
      <c r="IA20" s="228"/>
      <c r="IB20" s="228"/>
      <c r="IC20" s="228"/>
      <c r="ID20" s="228"/>
      <c r="IE20" s="228"/>
      <c r="IF20" s="228"/>
      <c r="IG20" s="228"/>
      <c r="IH20" s="228"/>
      <c r="II20" s="228"/>
      <c r="IJ20" s="228"/>
      <c r="IK20" s="228"/>
      <c r="IL20" s="228"/>
      <c r="IM20" s="228"/>
      <c r="IN20" s="228"/>
      <c r="IO20" s="228"/>
      <c r="IP20" s="228"/>
      <c r="IQ20" s="228"/>
      <c r="IR20" s="228"/>
      <c r="IS20" s="228"/>
      <c r="IT20" s="228"/>
      <c r="IU20" s="228"/>
      <c r="IV20" s="228"/>
      <c r="IW20" s="228"/>
      <c r="IX20" s="228"/>
      <c r="IY20" s="228"/>
      <c r="IZ20" s="228"/>
      <c r="JA20" s="228"/>
      <c r="JB20" s="228"/>
      <c r="JC20" s="228"/>
      <c r="JD20" s="228"/>
      <c r="JE20" s="228"/>
      <c r="JF20" s="228"/>
      <c r="JG20" s="228"/>
      <c r="JH20" s="228"/>
      <c r="JI20" s="228"/>
      <c r="JJ20" s="228"/>
      <c r="JK20" s="228"/>
      <c r="JL20" s="228"/>
      <c r="JM20" s="228"/>
      <c r="JN20" s="228"/>
      <c r="JO20" s="228"/>
      <c r="JP20" s="228"/>
      <c r="JQ20" s="228"/>
      <c r="JR20" s="228"/>
      <c r="JS20" s="228"/>
      <c r="JT20" s="228"/>
      <c r="JU20" s="228"/>
      <c r="JV20" s="228"/>
      <c r="JW20" s="228"/>
      <c r="JX20" s="228"/>
      <c r="JY20" s="228"/>
      <c r="JZ20" s="228"/>
      <c r="KA20" s="228"/>
      <c r="KB20" s="228"/>
      <c r="KC20" s="228"/>
      <c r="KD20" s="228"/>
      <c r="KE20" s="228"/>
      <c r="KF20" s="228"/>
      <c r="KG20" s="228"/>
      <c r="KH20" s="228"/>
      <c r="KI20" s="228"/>
      <c r="KJ20" s="228"/>
      <c r="KK20" s="228"/>
      <c r="KL20" s="228"/>
      <c r="KM20" s="228"/>
      <c r="KN20" s="228"/>
      <c r="KO20" s="228"/>
      <c r="KP20" s="228"/>
      <c r="KQ20" s="228"/>
      <c r="KR20" s="228"/>
      <c r="KS20" s="228"/>
      <c r="KT20" s="228"/>
      <c r="KU20" s="228"/>
      <c r="KV20" s="228"/>
      <c r="KW20" s="228"/>
      <c r="KX20" s="228"/>
      <c r="KY20" s="228"/>
      <c r="KZ20" s="228"/>
      <c r="LA20" s="228"/>
      <c r="LB20" s="228"/>
      <c r="LC20" s="228"/>
      <c r="LD20" s="228"/>
      <c r="LE20" s="228"/>
      <c r="LF20" s="228"/>
      <c r="LG20" s="228"/>
      <c r="LH20" s="228"/>
      <c r="LI20" s="228"/>
      <c r="LJ20" s="228"/>
      <c r="LK20" s="228"/>
      <c r="LL20" s="228"/>
      <c r="LM20" s="228"/>
      <c r="LN20" s="228"/>
      <c r="LO20" s="228"/>
      <c r="LP20" s="228"/>
      <c r="LQ20" s="228"/>
      <c r="LR20" s="228"/>
      <c r="LS20" s="228"/>
      <c r="LT20" s="228"/>
      <c r="LU20" s="228"/>
      <c r="LV20" s="228"/>
      <c r="LW20" s="228"/>
      <c r="LX20" s="228"/>
      <c r="LY20" s="228"/>
      <c r="LZ20" s="228"/>
      <c r="MA20" s="228"/>
      <c r="MB20" s="228"/>
      <c r="MC20" s="228"/>
      <c r="MD20" s="228"/>
      <c r="ME20" s="228"/>
      <c r="MF20" s="228"/>
      <c r="MG20" s="228"/>
      <c r="MH20" s="228"/>
      <c r="MI20" s="228"/>
      <c r="MJ20" s="228"/>
      <c r="MK20" s="228"/>
      <c r="ML20" s="228"/>
      <c r="MM20" s="228"/>
      <c r="MN20" s="228"/>
      <c r="MO20" s="228"/>
      <c r="MP20" s="228"/>
      <c r="MQ20" s="228"/>
      <c r="MR20" s="228"/>
      <c r="MS20" s="228"/>
      <c r="MT20" s="228"/>
      <c r="MU20" s="228"/>
      <c r="MV20" s="228"/>
      <c r="MW20" s="228"/>
      <c r="MX20" s="228"/>
      <c r="MY20" s="228"/>
      <c r="MZ20" s="228"/>
      <c r="NA20" s="228"/>
      <c r="NB20" s="228"/>
      <c r="NC20" s="228"/>
      <c r="ND20" s="228"/>
      <c r="NE20" s="228"/>
      <c r="NF20" s="228"/>
      <c r="NG20" s="228"/>
      <c r="NH20" s="228"/>
      <c r="NI20" s="228"/>
      <c r="NJ20" s="228"/>
      <c r="NK20" s="228"/>
      <c r="NL20" s="228"/>
      <c r="NM20" s="228"/>
      <c r="NN20" s="228"/>
      <c r="NO20" s="228"/>
      <c r="NP20" s="228"/>
      <c r="NQ20" s="228"/>
      <c r="NR20" s="228"/>
      <c r="NS20" s="228"/>
      <c r="NT20" s="228"/>
      <c r="NU20" s="228"/>
      <c r="NV20" s="228"/>
      <c r="NW20" s="228"/>
      <c r="NX20" s="228"/>
      <c r="NY20" s="228"/>
      <c r="NZ20" s="228"/>
      <c r="OA20" s="228"/>
      <c r="OB20" s="228"/>
      <c r="OC20" s="228"/>
      <c r="OD20" s="228"/>
      <c r="OE20" s="228"/>
      <c r="OF20" s="228"/>
      <c r="OG20" s="228"/>
      <c r="OH20" s="228"/>
      <c r="OI20" s="228"/>
      <c r="OJ20" s="228"/>
      <c r="OK20" s="228"/>
      <c r="OL20" s="228"/>
      <c r="OM20" s="228"/>
      <c r="ON20" s="228"/>
      <c r="OO20" s="228"/>
      <c r="OP20" s="228"/>
      <c r="OQ20" s="228"/>
      <c r="OR20" s="228"/>
      <c r="OS20" s="228"/>
      <c r="OT20" s="228"/>
      <c r="OU20" s="228"/>
      <c r="OV20" s="228"/>
      <c r="OW20" s="228"/>
      <c r="OX20" s="228"/>
      <c r="OY20" s="228"/>
      <c r="OZ20" s="228"/>
      <c r="PA20" s="228"/>
      <c r="PB20" s="228"/>
      <c r="PC20" s="228"/>
      <c r="PD20" s="228"/>
      <c r="PE20" s="228"/>
      <c r="PF20" s="228"/>
      <c r="PG20" s="228"/>
      <c r="PH20" s="228"/>
      <c r="PI20" s="228"/>
      <c r="PJ20" s="228"/>
      <c r="PK20" s="228"/>
      <c r="PL20" s="228"/>
      <c r="PM20" s="228"/>
      <c r="PN20" s="228"/>
      <c r="PO20" s="228"/>
      <c r="PP20" s="228"/>
      <c r="PQ20" s="228"/>
      <c r="PR20" s="228"/>
      <c r="PS20" s="228"/>
      <c r="PT20" s="228"/>
      <c r="PU20" s="228"/>
      <c r="PV20" s="228"/>
      <c r="PW20" s="228"/>
      <c r="PX20" s="228"/>
      <c r="PY20" s="228"/>
      <c r="PZ20" s="228"/>
      <c r="QA20" s="228"/>
      <c r="QB20" s="228"/>
      <c r="QC20" s="228"/>
      <c r="QD20" s="228"/>
      <c r="QE20" s="228"/>
      <c r="QF20" s="228"/>
      <c r="QG20" s="228"/>
      <c r="QH20" s="228"/>
      <c r="QI20" s="228"/>
      <c r="QJ20" s="228"/>
      <c r="QK20" s="228"/>
      <c r="QL20" s="228"/>
      <c r="QM20" s="228"/>
      <c r="QN20" s="228"/>
      <c r="QO20" s="228"/>
      <c r="QP20" s="228"/>
      <c r="QQ20" s="228"/>
      <c r="QR20" s="228"/>
      <c r="QS20" s="228"/>
      <c r="QT20" s="228"/>
      <c r="QU20" s="228"/>
      <c r="QV20" s="228"/>
      <c r="QW20" s="228"/>
      <c r="QX20" s="228"/>
      <c r="QY20" s="228"/>
      <c r="QZ20" s="228"/>
      <c r="RA20" s="228"/>
      <c r="RB20" s="228"/>
      <c r="RC20" s="228"/>
      <c r="RD20" s="228"/>
      <c r="RE20" s="228"/>
      <c r="RF20" s="228"/>
      <c r="RG20" s="228"/>
      <c r="RH20" s="228"/>
      <c r="RI20" s="228"/>
      <c r="RJ20" s="228"/>
      <c r="RK20" s="228"/>
      <c r="RL20" s="228"/>
      <c r="RM20" s="228"/>
      <c r="RN20" s="228"/>
      <c r="RO20" s="228"/>
      <c r="RP20" s="228"/>
      <c r="RQ20" s="228"/>
      <c r="RR20" s="228"/>
      <c r="RS20" s="228"/>
      <c r="RT20" s="228"/>
      <c r="RU20" s="228"/>
      <c r="RV20" s="228"/>
      <c r="RW20" s="228"/>
      <c r="RX20" s="228"/>
      <c r="RY20" s="228"/>
      <c r="RZ20" s="228"/>
      <c r="SA20" s="228"/>
      <c r="SB20" s="228"/>
      <c r="SC20" s="228"/>
      <c r="SD20" s="228"/>
      <c r="SE20" s="228"/>
      <c r="SF20" s="228"/>
      <c r="SG20" s="228"/>
      <c r="SH20" s="228"/>
      <c r="SI20" s="228"/>
      <c r="SJ20" s="228"/>
      <c r="SK20" s="228"/>
      <c r="SL20" s="228"/>
      <c r="SM20" s="228"/>
      <c r="SN20" s="228"/>
      <c r="SO20" s="228"/>
      <c r="SP20" s="228"/>
      <c r="SQ20" s="228"/>
      <c r="SR20" s="228"/>
      <c r="SS20" s="228"/>
      <c r="ST20" s="228"/>
      <c r="SU20" s="228"/>
      <c r="SV20" s="228"/>
      <c r="SW20" s="228"/>
      <c r="SX20" s="228"/>
      <c r="SY20" s="228"/>
      <c r="SZ20" s="228"/>
      <c r="TA20" s="228"/>
      <c r="TB20" s="228"/>
      <c r="TC20" s="228"/>
      <c r="TD20" s="228"/>
      <c r="TE20" s="228"/>
      <c r="TF20" s="228"/>
      <c r="TG20" s="228"/>
      <c r="TH20" s="228"/>
      <c r="TI20" s="228"/>
      <c r="TJ20" s="228"/>
      <c r="TK20" s="228"/>
      <c r="TL20" s="228"/>
      <c r="TM20" s="228"/>
      <c r="TN20" s="228"/>
      <c r="TO20" s="228"/>
      <c r="TP20" s="228"/>
      <c r="TQ20" s="228"/>
      <c r="TR20" s="228"/>
      <c r="TS20" s="228"/>
      <c r="TT20" s="228"/>
      <c r="TU20" s="228"/>
      <c r="TV20" s="228"/>
      <c r="TW20" s="228"/>
      <c r="TX20" s="228"/>
      <c r="TY20" s="228"/>
      <c r="TZ20" s="228"/>
      <c r="UA20" s="228"/>
      <c r="UB20" s="228"/>
      <c r="UC20" s="228"/>
      <c r="UD20" s="228"/>
      <c r="UE20" s="228"/>
      <c r="UF20" s="228"/>
      <c r="UG20" s="228"/>
      <c r="UH20" s="228"/>
      <c r="UI20" s="228"/>
      <c r="UJ20" s="228"/>
      <c r="UK20" s="228"/>
      <c r="UL20" s="228"/>
      <c r="UM20" s="228"/>
      <c r="UN20" s="228"/>
      <c r="UO20" s="228"/>
      <c r="UP20" s="228"/>
      <c r="UQ20" s="228"/>
      <c r="UR20" s="228"/>
      <c r="US20" s="228"/>
      <c r="UT20" s="228"/>
      <c r="UU20" s="228"/>
      <c r="UV20" s="228"/>
      <c r="UW20" s="228"/>
      <c r="UX20" s="228"/>
      <c r="UY20" s="228"/>
      <c r="UZ20" s="228"/>
      <c r="VA20" s="228"/>
      <c r="VB20" s="228"/>
      <c r="VC20" s="228"/>
      <c r="VD20" s="228"/>
      <c r="VE20" s="228"/>
      <c r="VF20" s="228"/>
      <c r="VG20" s="228"/>
      <c r="VH20" s="228"/>
      <c r="VI20" s="228"/>
      <c r="VJ20" s="228"/>
      <c r="VK20" s="228"/>
      <c r="VL20" s="228"/>
      <c r="VM20" s="228"/>
      <c r="VN20" s="228"/>
      <c r="VO20" s="228"/>
      <c r="VP20" s="228"/>
      <c r="VQ20" s="228"/>
      <c r="VR20" s="228"/>
      <c r="VS20" s="228"/>
      <c r="VT20" s="228"/>
      <c r="VU20" s="228"/>
      <c r="VV20" s="228"/>
      <c r="VW20" s="228"/>
      <c r="VX20" s="228"/>
      <c r="VY20" s="228"/>
      <c r="VZ20" s="228"/>
      <c r="WA20" s="228"/>
      <c r="WB20" s="228"/>
      <c r="WC20" s="228"/>
      <c r="WD20" s="228"/>
      <c r="WE20" s="228"/>
      <c r="WF20" s="228"/>
      <c r="WG20" s="228"/>
      <c r="WH20" s="228"/>
      <c r="WI20" s="228"/>
      <c r="WJ20" s="228"/>
      <c r="WK20" s="228"/>
      <c r="WL20" s="228"/>
      <c r="WM20" s="228"/>
      <c r="WN20" s="228"/>
      <c r="WO20" s="228"/>
      <c r="WP20" s="228"/>
      <c r="WQ20" s="228"/>
      <c r="WR20" s="228"/>
      <c r="WS20" s="228"/>
      <c r="WT20" s="228"/>
      <c r="WU20" s="228"/>
      <c r="WV20" s="228"/>
      <c r="WW20" s="228"/>
      <c r="WX20" s="228"/>
      <c r="WY20" s="228"/>
      <c r="WZ20" s="228"/>
      <c r="XA20" s="228"/>
      <c r="XB20" s="228"/>
      <c r="XC20" s="228"/>
      <c r="XD20" s="228"/>
      <c r="XE20" s="228"/>
      <c r="XF20" s="228"/>
      <c r="XG20" s="228"/>
      <c r="XH20" s="228"/>
      <c r="XI20" s="228"/>
      <c r="XJ20" s="228"/>
      <c r="XK20" s="228"/>
      <c r="XL20" s="228"/>
      <c r="XM20" s="228"/>
      <c r="XN20" s="228"/>
      <c r="XO20" s="228"/>
      <c r="XP20" s="228"/>
      <c r="XQ20" s="228"/>
      <c r="XR20" s="228"/>
      <c r="XS20" s="228"/>
      <c r="XT20" s="228"/>
      <c r="XU20" s="228"/>
      <c r="XV20" s="228"/>
      <c r="XW20" s="228"/>
      <c r="XX20" s="228"/>
      <c r="XY20" s="228"/>
      <c r="XZ20" s="228"/>
      <c r="YA20" s="228"/>
      <c r="YB20" s="228"/>
      <c r="YC20" s="228"/>
      <c r="YD20" s="228"/>
      <c r="YE20" s="228"/>
      <c r="YF20" s="228"/>
      <c r="YG20" s="228"/>
      <c r="YH20" s="228"/>
      <c r="YI20" s="228"/>
      <c r="YJ20" s="228"/>
      <c r="YK20" s="228"/>
      <c r="YL20" s="228"/>
      <c r="YM20" s="228"/>
      <c r="YN20" s="228"/>
      <c r="YO20" s="228"/>
      <c r="YP20" s="228"/>
      <c r="YQ20" s="228"/>
      <c r="YR20" s="228"/>
      <c r="YS20" s="228"/>
      <c r="YT20" s="228"/>
      <c r="YU20" s="228"/>
      <c r="YV20" s="228"/>
      <c r="YW20" s="228"/>
      <c r="YX20" s="228"/>
      <c r="YY20" s="228"/>
      <c r="YZ20" s="228"/>
      <c r="ZA20" s="228"/>
      <c r="ZB20" s="228"/>
      <c r="ZC20" s="228"/>
      <c r="ZD20" s="228"/>
      <c r="ZE20" s="228"/>
      <c r="ZF20" s="228"/>
      <c r="ZG20" s="228"/>
      <c r="ZH20" s="228"/>
      <c r="ZI20" s="228"/>
      <c r="ZJ20" s="228"/>
      <c r="ZK20" s="228"/>
      <c r="ZL20" s="228"/>
      <c r="ZM20" s="228"/>
      <c r="ZN20" s="228"/>
      <c r="ZO20" s="228"/>
      <c r="ZP20" s="228"/>
      <c r="ZQ20" s="228"/>
      <c r="ZR20" s="228"/>
      <c r="ZS20" s="228"/>
      <c r="ZT20" s="228"/>
      <c r="ZU20" s="228"/>
      <c r="ZV20" s="228"/>
      <c r="ZW20" s="228"/>
      <c r="ZX20" s="228"/>
      <c r="ZY20" s="228"/>
      <c r="ZZ20" s="228"/>
      <c r="AAA20" s="228"/>
      <c r="AAB20" s="228"/>
      <c r="AAC20" s="228"/>
      <c r="AAD20" s="228"/>
      <c r="AAE20" s="228"/>
      <c r="AAF20" s="228"/>
      <c r="AAG20" s="228"/>
      <c r="AAH20" s="228"/>
      <c r="AAI20" s="228"/>
      <c r="AAJ20" s="228"/>
      <c r="AAK20" s="228"/>
      <c r="AAL20" s="228"/>
      <c r="AAM20" s="228"/>
      <c r="AAN20" s="228"/>
      <c r="AAO20" s="228"/>
      <c r="AAP20" s="228"/>
      <c r="AAQ20" s="228"/>
      <c r="AAR20" s="228"/>
      <c r="AAS20" s="228"/>
      <c r="AAT20" s="228"/>
      <c r="AAU20" s="228"/>
      <c r="AAV20" s="228"/>
      <c r="AAW20" s="228"/>
      <c r="AAX20" s="228"/>
      <c r="AAY20" s="228"/>
      <c r="AAZ20" s="228"/>
      <c r="ABA20" s="228"/>
      <c r="ABB20" s="228"/>
      <c r="ABC20" s="228"/>
      <c r="ABD20" s="228"/>
      <c r="ABE20" s="228"/>
      <c r="ABF20" s="228"/>
      <c r="ABG20" s="228"/>
      <c r="ABH20" s="228"/>
      <c r="ABI20" s="228"/>
      <c r="ABJ20" s="228"/>
      <c r="ABK20" s="228"/>
      <c r="ABL20" s="228"/>
      <c r="ABM20" s="228"/>
      <c r="ABN20" s="228"/>
      <c r="ABO20" s="228"/>
      <c r="ABP20" s="228"/>
      <c r="ABQ20" s="228"/>
      <c r="ABR20" s="228"/>
      <c r="ABS20" s="228"/>
      <c r="ABT20" s="228"/>
      <c r="ABU20" s="228"/>
      <c r="ABV20" s="228"/>
      <c r="ABW20" s="228"/>
      <c r="ABX20" s="228"/>
      <c r="ABY20" s="228"/>
      <c r="ABZ20" s="228"/>
      <c r="ACA20" s="228"/>
      <c r="ACB20" s="228"/>
      <c r="ACC20" s="228"/>
      <c r="ACD20" s="228"/>
      <c r="ACE20" s="228"/>
      <c r="ACF20" s="228"/>
      <c r="ACG20" s="228"/>
      <c r="ACH20" s="228"/>
      <c r="ACI20" s="228"/>
      <c r="ACJ20" s="228"/>
      <c r="ACK20" s="228"/>
      <c r="ACL20" s="228"/>
      <c r="ACM20" s="228"/>
      <c r="ACN20" s="228"/>
      <c r="ACO20" s="228"/>
      <c r="ACP20" s="228"/>
      <c r="ACQ20" s="228"/>
      <c r="ACR20" s="228"/>
      <c r="ACS20" s="228"/>
      <c r="ACT20" s="228"/>
      <c r="ACU20" s="228"/>
      <c r="ACV20" s="228"/>
      <c r="ACW20" s="228"/>
      <c r="ACX20" s="228"/>
      <c r="ACY20" s="228"/>
      <c r="ACZ20" s="228"/>
      <c r="ADA20" s="228"/>
      <c r="ADB20" s="228"/>
      <c r="ADC20" s="228"/>
      <c r="ADD20" s="228"/>
      <c r="ADE20" s="228"/>
      <c r="ADF20" s="228"/>
      <c r="ADG20" s="228"/>
      <c r="ADH20" s="228"/>
      <c r="ADI20" s="228"/>
      <c r="ADJ20" s="228"/>
      <c r="ADK20" s="228"/>
      <c r="ADL20" s="228"/>
      <c r="ADM20" s="228"/>
      <c r="ADN20" s="228"/>
      <c r="ADO20" s="228"/>
      <c r="ADP20" s="228"/>
      <c r="ADQ20" s="228"/>
      <c r="ADR20" s="228"/>
      <c r="ADS20" s="228"/>
      <c r="ADT20" s="228"/>
      <c r="ADU20" s="228"/>
      <c r="ADV20" s="228"/>
      <c r="ADW20" s="228"/>
      <c r="ADX20" s="228"/>
      <c r="ADY20" s="228"/>
      <c r="ADZ20" s="228"/>
      <c r="AEA20" s="228"/>
      <c r="AEB20" s="228"/>
      <c r="AEC20" s="228"/>
      <c r="AED20" s="228"/>
      <c r="AEE20" s="228"/>
      <c r="AEF20" s="228"/>
      <c r="AEG20" s="228"/>
      <c r="AEH20" s="228"/>
      <c r="AEI20" s="228"/>
      <c r="AEJ20" s="228"/>
      <c r="AEK20" s="228"/>
      <c r="AEL20" s="228"/>
      <c r="AEM20" s="228"/>
      <c r="AEN20" s="228"/>
      <c r="AEO20" s="228"/>
      <c r="AEP20" s="228"/>
      <c r="AEQ20" s="228"/>
      <c r="AER20" s="228"/>
      <c r="AES20" s="228"/>
      <c r="AET20" s="228"/>
      <c r="AEU20" s="228"/>
      <c r="AEV20" s="228"/>
      <c r="AEW20" s="228"/>
      <c r="AEX20" s="228"/>
      <c r="AEY20" s="228"/>
      <c r="AEZ20" s="228"/>
      <c r="AFA20" s="228"/>
      <c r="AFB20" s="228"/>
      <c r="AFC20" s="228"/>
      <c r="AFD20" s="228"/>
      <c r="AFE20" s="228"/>
      <c r="AFF20" s="228"/>
      <c r="AFG20" s="228"/>
      <c r="AFH20" s="228"/>
      <c r="AFI20" s="228"/>
      <c r="AFJ20" s="228"/>
      <c r="AFK20" s="228"/>
      <c r="AFL20" s="228"/>
      <c r="AFM20" s="228"/>
      <c r="AFN20" s="228"/>
      <c r="AFO20" s="228"/>
      <c r="AFP20" s="228"/>
      <c r="AFQ20" s="228"/>
      <c r="AFR20" s="228"/>
      <c r="AFS20" s="228"/>
      <c r="AFT20" s="228"/>
      <c r="AFU20" s="228"/>
      <c r="AFV20" s="228"/>
      <c r="AFW20" s="228"/>
      <c r="AFX20" s="228"/>
      <c r="AFY20" s="228"/>
      <c r="AFZ20" s="228"/>
      <c r="AGA20" s="228"/>
      <c r="AGB20" s="228"/>
      <c r="AGC20" s="228"/>
      <c r="AGD20" s="228"/>
      <c r="AGE20" s="228"/>
      <c r="AGF20" s="228"/>
      <c r="AGG20" s="228"/>
      <c r="AGH20" s="228"/>
      <c r="AGI20" s="228"/>
      <c r="AGJ20" s="228"/>
      <c r="AGK20" s="228"/>
      <c r="AGL20" s="228"/>
      <c r="AGM20" s="228"/>
      <c r="AGN20" s="228"/>
      <c r="AGO20" s="228"/>
      <c r="AGP20" s="228"/>
      <c r="AGQ20" s="228"/>
      <c r="AGR20" s="228"/>
      <c r="AGS20" s="228"/>
      <c r="AGT20" s="228"/>
      <c r="AGU20" s="228"/>
      <c r="AGV20" s="228"/>
      <c r="AGW20" s="228"/>
      <c r="AGX20" s="228"/>
      <c r="AGY20" s="228"/>
      <c r="AGZ20" s="228"/>
      <c r="AHA20" s="228"/>
      <c r="AHB20" s="228"/>
      <c r="AHC20" s="228"/>
      <c r="AHD20" s="228"/>
      <c r="AHE20" s="228"/>
      <c r="AHF20" s="228"/>
      <c r="AHG20" s="228"/>
      <c r="AHH20" s="228"/>
      <c r="AHI20" s="228"/>
      <c r="AHJ20" s="228"/>
      <c r="AHK20" s="228"/>
      <c r="AHL20" s="228"/>
      <c r="AHM20" s="228"/>
      <c r="AHN20" s="228"/>
      <c r="AHO20" s="228"/>
      <c r="AHP20" s="228"/>
      <c r="AHQ20" s="228"/>
      <c r="AHR20" s="228"/>
      <c r="AHS20" s="228"/>
      <c r="AHT20" s="228"/>
      <c r="AHU20" s="228"/>
      <c r="AHV20" s="228"/>
      <c r="AHW20" s="228"/>
      <c r="AHX20" s="228"/>
      <c r="AHY20" s="228"/>
      <c r="AHZ20" s="228"/>
      <c r="AIA20" s="228"/>
      <c r="AIB20" s="228"/>
      <c r="AIC20" s="228"/>
      <c r="AID20" s="228"/>
      <c r="AIE20" s="228"/>
      <c r="AIF20" s="228"/>
      <c r="AIG20" s="228"/>
      <c r="AIH20" s="228"/>
      <c r="AII20" s="228"/>
      <c r="AIJ20" s="228"/>
      <c r="AIK20" s="228"/>
      <c r="AIL20" s="228"/>
      <c r="AIM20" s="228"/>
      <c r="AIN20" s="228"/>
      <c r="AIO20" s="228"/>
      <c r="AIP20" s="228"/>
      <c r="AIQ20" s="228"/>
      <c r="AIR20" s="228"/>
      <c r="AIS20" s="228"/>
      <c r="AIT20" s="228"/>
      <c r="AIU20" s="228"/>
      <c r="AIV20" s="228"/>
      <c r="AIW20" s="228"/>
      <c r="AIX20" s="228"/>
      <c r="AIY20" s="228"/>
      <c r="AIZ20" s="228"/>
      <c r="AJA20" s="228"/>
      <c r="AJB20" s="228"/>
      <c r="AJC20" s="228"/>
      <c r="AJD20" s="228"/>
      <c r="AJE20" s="228"/>
      <c r="AJF20" s="228"/>
      <c r="AJG20" s="228"/>
      <c r="AJH20" s="228"/>
      <c r="AJI20" s="228"/>
      <c r="AJJ20" s="228"/>
      <c r="AJK20" s="228"/>
      <c r="AJL20" s="228"/>
      <c r="AJM20" s="228"/>
      <c r="AJN20" s="228"/>
      <c r="AJO20" s="228"/>
      <c r="AJP20" s="228"/>
      <c r="AJQ20" s="228"/>
      <c r="AJR20" s="228"/>
      <c r="AJS20" s="228"/>
      <c r="AJT20" s="228"/>
      <c r="AJU20" s="228"/>
      <c r="AJV20" s="228"/>
      <c r="AJW20" s="228"/>
      <c r="AJX20" s="228"/>
      <c r="AJY20" s="228"/>
      <c r="AJZ20" s="228"/>
      <c r="AKA20" s="228"/>
      <c r="AKB20" s="228"/>
      <c r="AKC20" s="228"/>
      <c r="AKD20" s="228"/>
      <c r="AKE20" s="228"/>
      <c r="AKF20" s="228"/>
      <c r="AKG20" s="228"/>
      <c r="AKH20" s="228"/>
      <c r="AKI20" s="228"/>
      <c r="AKJ20" s="228"/>
      <c r="AKK20" s="228"/>
      <c r="AKL20" s="228"/>
      <c r="AKM20" s="228"/>
      <c r="AKN20" s="228"/>
      <c r="AKO20" s="228"/>
      <c r="AKP20" s="228"/>
      <c r="AKQ20" s="228"/>
      <c r="AKR20" s="228"/>
      <c r="AKS20" s="228"/>
      <c r="AKT20" s="228"/>
      <c r="AKU20" s="228"/>
      <c r="AKV20" s="228"/>
      <c r="AKW20" s="228"/>
      <c r="AKX20" s="228"/>
      <c r="AKY20" s="228"/>
      <c r="AKZ20" s="228"/>
      <c r="ALA20" s="228"/>
      <c r="ALB20" s="228"/>
      <c r="ALC20" s="228"/>
      <c r="ALD20" s="228"/>
      <c r="ALE20" s="228"/>
      <c r="ALF20" s="228"/>
      <c r="ALG20" s="228"/>
      <c r="ALH20" s="228"/>
      <c r="ALI20" s="228"/>
      <c r="ALJ20" s="228"/>
      <c r="ALK20" s="228"/>
      <c r="ALL20" s="228"/>
      <c r="ALM20" s="228"/>
      <c r="ALN20" s="228"/>
      <c r="ALO20" s="228"/>
      <c r="ALP20" s="228"/>
      <c r="ALQ20" s="228"/>
      <c r="ALR20" s="228"/>
      <c r="ALS20" s="228"/>
      <c r="ALT20" s="228"/>
      <c r="ALU20" s="228"/>
      <c r="ALV20" s="228"/>
      <c r="ALW20" s="228"/>
      <c r="ALX20" s="228"/>
      <c r="ALY20" s="228"/>
      <c r="ALZ20" s="228"/>
      <c r="AMA20" s="228"/>
      <c r="AMB20" s="228"/>
      <c r="AMC20" s="228"/>
      <c r="AMD20" s="228"/>
      <c r="AME20" s="228"/>
      <c r="AMF20" s="228"/>
      <c r="AMG20" s="228"/>
      <c r="AMH20" s="228"/>
      <c r="AMI20" s="228"/>
      <c r="AMJ20" s="228"/>
      <c r="AMK20" s="228"/>
      <c r="AML20" s="228"/>
      <c r="AMM20" s="228"/>
      <c r="AMN20" s="228"/>
      <c r="AMO20" s="228"/>
      <c r="AMP20" s="228"/>
      <c r="AMQ20" s="228"/>
      <c r="AMR20" s="228"/>
      <c r="AMS20" s="228"/>
      <c r="AMT20" s="228"/>
      <c r="AMU20" s="228"/>
      <c r="AMV20" s="228"/>
      <c r="AMW20" s="228"/>
      <c r="AMX20" s="228"/>
    </row>
    <row r="21" spans="1:1038" ht="18" customHeight="1">
      <c r="A21" s="223" t="s">
        <v>1277</v>
      </c>
      <c r="B21" s="224" t="s">
        <v>1278</v>
      </c>
      <c r="D21" s="225" t="s">
        <v>1279</v>
      </c>
      <c r="E21" s="126">
        <v>7</v>
      </c>
      <c r="F21" s="126">
        <v>1</v>
      </c>
      <c r="G21" s="285" t="str">
        <f t="shared" si="1"/>
        <v>7-1</v>
      </c>
      <c r="H21" s="277">
        <v>0</v>
      </c>
      <c r="I21" s="126">
        <v>51</v>
      </c>
      <c r="K21" s="545" t="b">
        <f>IF(I22=1,IF(((VLOOKUP($G21,[1]Depth_Lookup!#REF!,9,FALSE))-(H21/100))=0,"Good",IF(((VLOOKUP($G21,[1]Depth_Lookup!$A$3:$J$550,9,FALSE))-(H21/100))&gt;0,"Too Short","Too Long")))</f>
        <v>0</v>
      </c>
      <c r="L21" s="171">
        <f>(VLOOKUP($G21,Depth_Lookup!$A$3:$J$410,10,FALSE))+(H21/100)</f>
        <v>8.6999999999999993</v>
      </c>
      <c r="M21" s="171">
        <f>(VLOOKUP($G21,Depth_Lookup!$A$3:$J$410,10,FALSE))+(I21/100)</f>
        <v>9.2099999999999991</v>
      </c>
      <c r="N21" s="127" t="s">
        <v>1285</v>
      </c>
      <c r="O21" s="126" t="s">
        <v>1280</v>
      </c>
      <c r="P21" s="126" t="s">
        <v>853</v>
      </c>
      <c r="Q21" s="126" t="s">
        <v>125</v>
      </c>
      <c r="R21" s="196" t="str">
        <f t="shared" si="2"/>
        <v>SerpentinizedHarzburgite</v>
      </c>
      <c r="S21" s="126" t="s">
        <v>700</v>
      </c>
      <c r="T21" s="126" t="s">
        <v>115</v>
      </c>
      <c r="W21" s="126" t="s">
        <v>102</v>
      </c>
      <c r="X21" s="202">
        <f>VLOOKUP(W21,definitions_list_lookup!$A$13:$B$19,2,0)</f>
        <v>5</v>
      </c>
      <c r="Y21" s="126" t="s">
        <v>90</v>
      </c>
      <c r="Z21" s="126" t="s">
        <v>91</v>
      </c>
      <c r="AF21" s="196" t="e">
        <f>VLOOKUP(AE21,definitions_list_mag!$V$12:$W$15,2,0)</f>
        <v>#N/A</v>
      </c>
      <c r="AI21" s="130">
        <f t="shared" si="17"/>
        <v>69</v>
      </c>
      <c r="AO21" s="130"/>
      <c r="AU21" s="130"/>
      <c r="BA21" s="130">
        <v>30</v>
      </c>
      <c r="BB21" s="126">
        <v>8</v>
      </c>
      <c r="BC21" s="126">
        <v>4</v>
      </c>
      <c r="BD21" s="126" t="s">
        <v>110</v>
      </c>
      <c r="BE21" s="126" t="s">
        <v>103</v>
      </c>
      <c r="BG21" s="130"/>
      <c r="BM21" s="130">
        <v>1</v>
      </c>
      <c r="BN21" s="126">
        <v>1</v>
      </c>
      <c r="BO21" s="126">
        <v>0.5</v>
      </c>
      <c r="BY21" s="130"/>
      <c r="CG21" s="131"/>
      <c r="CH21" s="132" t="s">
        <v>1328</v>
      </c>
      <c r="CI21" s="132">
        <v>100</v>
      </c>
      <c r="CJ21" s="132" t="s">
        <v>514</v>
      </c>
      <c r="CK21" s="133"/>
      <c r="CL21" s="134"/>
      <c r="CM21" s="134"/>
      <c r="CN21" s="134"/>
      <c r="CO21" s="134"/>
      <c r="CP21" s="134"/>
      <c r="CQ21" s="134"/>
      <c r="CR21" s="134"/>
      <c r="CS21" s="134"/>
      <c r="CT21" s="134"/>
      <c r="CU21" s="134"/>
      <c r="CV21" s="134"/>
      <c r="CW21" s="134"/>
      <c r="CX21" s="134"/>
      <c r="CY21" s="134"/>
      <c r="CZ21" s="134"/>
      <c r="DA21" s="134"/>
      <c r="DB21" s="134">
        <v>70</v>
      </c>
      <c r="DC21" s="135">
        <v>30</v>
      </c>
      <c r="DD21" s="134"/>
      <c r="DE21" s="134"/>
      <c r="DF21" s="134"/>
      <c r="DG21" s="134"/>
      <c r="DH21" s="134"/>
      <c r="DI21" s="134"/>
      <c r="DJ21" s="134"/>
      <c r="DK21" s="207">
        <f t="shared" si="3"/>
        <v>100</v>
      </c>
      <c r="DL21" s="131"/>
      <c r="DM21" s="134"/>
      <c r="DN21" s="134"/>
      <c r="DO21" s="136"/>
      <c r="DQ21" s="131"/>
      <c r="DR21" s="136"/>
      <c r="DS21" s="131"/>
      <c r="DT21" s="138" t="s">
        <v>1372</v>
      </c>
      <c r="DW21" s="213">
        <f t="shared" si="0"/>
        <v>100</v>
      </c>
      <c r="DX21" s="214" t="e">
        <f>VLOOKUP(P21,definitions_list_lookup!$K$30:$L$54,2,0)</f>
        <v>#N/A</v>
      </c>
      <c r="DY21" s="139" t="s">
        <v>1401</v>
      </c>
      <c r="DZ21" s="139" t="s">
        <v>1404</v>
      </c>
      <c r="EA21" s="139"/>
      <c r="ED21" s="229" t="s">
        <v>2517</v>
      </c>
      <c r="EE21" s="140"/>
      <c r="EG21" s="140"/>
      <c r="EI21" s="218" t="e">
        <f>VLOOKUP(EH21,definitions_list_mag!$Y$12:$Z$15,2,FALSE)</f>
        <v>#N/A</v>
      </c>
      <c r="EJ21" s="143"/>
      <c r="EK21" s="221" t="e">
        <f>VLOOKUP(EJ21,definitions_list_mag!$AT$3:$AU$5,2,FALSE)</f>
        <v>#N/A</v>
      </c>
      <c r="EM21" s="109"/>
      <c r="EN21" s="109"/>
      <c r="EZ21" s="192" t="e">
        <f t="shared" si="4"/>
        <v>#DIV/0!</v>
      </c>
      <c r="FA21" s="192" t="e">
        <f t="shared" si="5"/>
        <v>#DIV/0!</v>
      </c>
      <c r="FB21" s="192" t="e">
        <f t="shared" si="6"/>
        <v>#DIV/0!</v>
      </c>
      <c r="FC21" s="192" t="e">
        <f t="shared" si="7"/>
        <v>#DIV/0!</v>
      </c>
      <c r="FD21" s="192" t="e">
        <f t="shared" si="8"/>
        <v>#DIV/0!</v>
      </c>
      <c r="FE21" s="193" t="e">
        <f t="shared" si="9"/>
        <v>#DIV/0!</v>
      </c>
      <c r="FF21" s="194" t="e">
        <f t="shared" si="10"/>
        <v>#DIV/0!</v>
      </c>
      <c r="FG21" s="143"/>
      <c r="FI21" s="778">
        <f t="shared" si="11"/>
        <v>0</v>
      </c>
      <c r="FJ21" s="779" t="e">
        <f t="shared" si="12"/>
        <v>#DIV/0!</v>
      </c>
      <c r="FK21" s="779" t="e">
        <f t="shared" si="13"/>
        <v>#DIV/0!</v>
      </c>
      <c r="FL21" s="780" t="e">
        <f t="shared" si="14"/>
        <v>#DIV/0!</v>
      </c>
      <c r="FM21" s="169" t="e">
        <f t="shared" si="15"/>
        <v>#DIV/0!</v>
      </c>
      <c r="FN21" s="783" t="e">
        <f t="shared" si="16"/>
        <v>#DIV/0!</v>
      </c>
    </row>
    <row r="22" spans="1:1038" ht="18" customHeight="1">
      <c r="A22" s="223" t="s">
        <v>1277</v>
      </c>
      <c r="B22" s="224" t="s">
        <v>1278</v>
      </c>
      <c r="D22" s="225" t="s">
        <v>1279</v>
      </c>
      <c r="E22" s="126">
        <v>7</v>
      </c>
      <c r="F22" s="126">
        <v>1</v>
      </c>
      <c r="G22" s="285" t="str">
        <f t="shared" si="1"/>
        <v>7-1</v>
      </c>
      <c r="H22" s="277">
        <v>51</v>
      </c>
      <c r="I22" s="126">
        <v>58</v>
      </c>
      <c r="K22" s="545" t="b">
        <f>IF(I23=1,IF(((VLOOKUP($G22,[1]Depth_Lookup!#REF!,9,FALSE))-(H22/100))=0,"Good",IF(((VLOOKUP($G22,[1]Depth_Lookup!$A$3:$J$550,9,FALSE))-(H22/100))&gt;0,"Too Short","Too Long")))</f>
        <v>0</v>
      </c>
      <c r="L22" s="171">
        <f>(VLOOKUP($G22,Depth_Lookup!$A$3:$J$410,10,FALSE))+(H22/100)</f>
        <v>9.2099999999999991</v>
      </c>
      <c r="M22" s="171">
        <f>(VLOOKUP($G22,Depth_Lookup!$A$3:$J$410,10,FALSE))+(I22/100)</f>
        <v>9.2799999999999994</v>
      </c>
      <c r="N22" s="127" t="s">
        <v>1286</v>
      </c>
      <c r="O22" s="126" t="s">
        <v>1280</v>
      </c>
      <c r="P22" s="126" t="s">
        <v>853</v>
      </c>
      <c r="Q22" s="126" t="s">
        <v>125</v>
      </c>
      <c r="R22" s="196" t="str">
        <f t="shared" si="2"/>
        <v>SerpentinizedHarzburgite</v>
      </c>
      <c r="S22" s="126" t="s">
        <v>115</v>
      </c>
      <c r="T22" s="126" t="s">
        <v>88</v>
      </c>
      <c r="U22" s="126" t="s">
        <v>95</v>
      </c>
      <c r="V22" s="126" t="s">
        <v>96</v>
      </c>
      <c r="W22" s="126" t="s">
        <v>102</v>
      </c>
      <c r="X22" s="202">
        <f>VLOOKUP(W22,definitions_list_lookup!$A$13:$B$19,2,0)</f>
        <v>5</v>
      </c>
      <c r="Y22" s="126" t="s">
        <v>90</v>
      </c>
      <c r="Z22" s="126" t="s">
        <v>91</v>
      </c>
      <c r="AF22" s="196" t="e">
        <f>VLOOKUP(AE22,definitions_list_mag!$V$12:$W$15,2,0)</f>
        <v>#N/A</v>
      </c>
      <c r="AI22" s="130">
        <f t="shared" si="17"/>
        <v>69</v>
      </c>
      <c r="AO22" s="130"/>
      <c r="AU22" s="130"/>
      <c r="BA22" s="130">
        <v>30</v>
      </c>
      <c r="BB22" s="126">
        <v>8</v>
      </c>
      <c r="BC22" s="126">
        <v>4</v>
      </c>
      <c r="BD22" s="126" t="s">
        <v>110</v>
      </c>
      <c r="BE22" s="126" t="s">
        <v>103</v>
      </c>
      <c r="BG22" s="130"/>
      <c r="BM22" s="130">
        <v>1</v>
      </c>
      <c r="BN22" s="126">
        <v>1</v>
      </c>
      <c r="BO22" s="126">
        <v>0.5</v>
      </c>
      <c r="BY22" s="130"/>
      <c r="CG22" s="131"/>
      <c r="CH22" s="132" t="s">
        <v>1329</v>
      </c>
      <c r="CI22" s="132">
        <v>100</v>
      </c>
      <c r="CJ22" s="132" t="s">
        <v>514</v>
      </c>
      <c r="CK22" s="133"/>
      <c r="CL22" s="134"/>
      <c r="CM22" s="134"/>
      <c r="CN22" s="134"/>
      <c r="CO22" s="134"/>
      <c r="CP22" s="134"/>
      <c r="CQ22" s="134"/>
      <c r="CR22" s="134"/>
      <c r="CS22" s="134"/>
      <c r="CT22" s="134"/>
      <c r="CU22" s="134"/>
      <c r="CV22" s="134"/>
      <c r="CW22" s="134"/>
      <c r="CX22" s="134"/>
      <c r="CY22" s="134"/>
      <c r="CZ22" s="134"/>
      <c r="DA22" s="134"/>
      <c r="DB22" s="134">
        <v>70</v>
      </c>
      <c r="DC22" s="135">
        <v>30</v>
      </c>
      <c r="DD22" s="134"/>
      <c r="DE22" s="134"/>
      <c r="DF22" s="134"/>
      <c r="DG22" s="134"/>
      <c r="DH22" s="134"/>
      <c r="DI22" s="134"/>
      <c r="DJ22" s="134"/>
      <c r="DK22" s="207">
        <f t="shared" si="3"/>
        <v>100</v>
      </c>
      <c r="DL22" s="131"/>
      <c r="DM22" s="134"/>
      <c r="DN22" s="134"/>
      <c r="DO22" s="136"/>
      <c r="DQ22" s="131"/>
      <c r="DR22" s="136"/>
      <c r="DS22" s="131"/>
      <c r="DT22" s="138" t="s">
        <v>1374</v>
      </c>
      <c r="DW22" s="213">
        <f t="shared" si="0"/>
        <v>100</v>
      </c>
      <c r="DX22" s="214" t="e">
        <f>VLOOKUP(P22,definitions_list_lookup!$K$30:$L$54,2,0)</f>
        <v>#N/A</v>
      </c>
      <c r="DY22" s="139" t="s">
        <v>1405</v>
      </c>
      <c r="DZ22" s="139" t="s">
        <v>1404</v>
      </c>
      <c r="EA22" s="139"/>
      <c r="ED22" s="229" t="s">
        <v>2517</v>
      </c>
      <c r="EE22" s="140"/>
      <c r="EG22" s="140"/>
      <c r="EI22" s="218" t="e">
        <f>VLOOKUP(EH22,definitions_list_mag!$Y$12:$Z$15,2,FALSE)</f>
        <v>#N/A</v>
      </c>
      <c r="EJ22" s="143"/>
      <c r="EK22" s="221" t="e">
        <f>VLOOKUP(EJ22,definitions_list_mag!$AT$3:$AU$5,2,FALSE)</f>
        <v>#N/A</v>
      </c>
      <c r="EM22" s="109"/>
      <c r="EN22" s="109"/>
      <c r="EZ22" s="192" t="e">
        <f t="shared" si="4"/>
        <v>#DIV/0!</v>
      </c>
      <c r="FA22" s="192" t="e">
        <f t="shared" si="5"/>
        <v>#DIV/0!</v>
      </c>
      <c r="FB22" s="192" t="e">
        <f t="shared" si="6"/>
        <v>#DIV/0!</v>
      </c>
      <c r="FC22" s="192" t="e">
        <f t="shared" si="7"/>
        <v>#DIV/0!</v>
      </c>
      <c r="FD22" s="192" t="e">
        <f t="shared" si="8"/>
        <v>#DIV/0!</v>
      </c>
      <c r="FE22" s="193" t="e">
        <f t="shared" si="9"/>
        <v>#DIV/0!</v>
      </c>
      <c r="FF22" s="194" t="e">
        <f t="shared" si="10"/>
        <v>#DIV/0!</v>
      </c>
      <c r="FG22" s="143"/>
      <c r="FI22" s="778">
        <f t="shared" si="11"/>
        <v>0</v>
      </c>
      <c r="FJ22" s="779" t="e">
        <f t="shared" si="12"/>
        <v>#DIV/0!</v>
      </c>
      <c r="FK22" s="779" t="e">
        <f t="shared" si="13"/>
        <v>#DIV/0!</v>
      </c>
      <c r="FL22" s="780" t="e">
        <f t="shared" si="14"/>
        <v>#DIV/0!</v>
      </c>
      <c r="FM22" s="169" t="e">
        <f t="shared" si="15"/>
        <v>#DIV/0!</v>
      </c>
      <c r="FN22" s="783" t="e">
        <f t="shared" si="16"/>
        <v>#DIV/0!</v>
      </c>
    </row>
    <row r="23" spans="1:1038" s="288" customFormat="1" ht="18" customHeight="1">
      <c r="A23" s="282" t="s">
        <v>1277</v>
      </c>
      <c r="B23" s="283" t="s">
        <v>1278</v>
      </c>
      <c r="C23" s="227"/>
      <c r="D23" s="284" t="s">
        <v>1279</v>
      </c>
      <c r="E23" s="227">
        <v>7</v>
      </c>
      <c r="F23" s="227">
        <v>1</v>
      </c>
      <c r="G23" s="285" t="str">
        <f t="shared" si="1"/>
        <v>7-1</v>
      </c>
      <c r="H23" s="278">
        <f>I22</f>
        <v>58</v>
      </c>
      <c r="I23" s="227">
        <v>87.5</v>
      </c>
      <c r="J23" s="226"/>
      <c r="K23" s="545" t="b">
        <f>IF(I24=1,IF(((VLOOKUP($G23,[1]Depth_Lookup!#REF!,9,FALSE))-(H23/100))=0,"Good",IF(((VLOOKUP($G23,[1]Depth_Lookup!$A$3:$J$550,9,FALSE))-(H23/100))&gt;0,"Too Short","Too Long")))</f>
        <v>0</v>
      </c>
      <c r="L23" s="171">
        <f>(VLOOKUP($G23,Depth_Lookup!$A$3:$J$410,10,FALSE))+(H23/100)</f>
        <v>9.2799999999999994</v>
      </c>
      <c r="M23" s="171">
        <f>(VLOOKUP($G23,Depth_Lookup!$A$3:$J$410,10,FALSE))+(I23/100)</f>
        <v>9.5749999999999993</v>
      </c>
      <c r="N23" s="230"/>
      <c r="O23" s="227"/>
      <c r="P23" s="227"/>
      <c r="Q23" s="227"/>
      <c r="R23" s="286" t="str">
        <f t="shared" si="2"/>
        <v/>
      </c>
      <c r="S23" s="227" t="s">
        <v>88</v>
      </c>
      <c r="T23" s="227" t="s">
        <v>88</v>
      </c>
      <c r="U23" s="227"/>
      <c r="V23" s="227"/>
      <c r="W23" s="227"/>
      <c r="X23" s="287" t="e">
        <f>VLOOKUP(W23,definitions_list_lookup!$A$13:$B$19,2,0)</f>
        <v>#N/A</v>
      </c>
      <c r="Y23" s="227"/>
      <c r="Z23" s="227"/>
      <c r="AA23" s="227"/>
      <c r="AB23" s="227"/>
      <c r="AC23" s="227"/>
      <c r="AD23" s="227"/>
      <c r="AE23" s="233"/>
      <c r="AF23" s="286" t="e">
        <f>VLOOKUP(AE23,definitions_list_mag!$V$12:$W$15,2,0)</f>
        <v>#N/A</v>
      </c>
      <c r="AG23" s="237"/>
      <c r="AH23" s="227"/>
      <c r="AI23" s="240"/>
      <c r="AJ23" s="227"/>
      <c r="AK23" s="227"/>
      <c r="AL23" s="227"/>
      <c r="AM23" s="227"/>
      <c r="AN23" s="227"/>
      <c r="AO23" s="240"/>
      <c r="AP23" s="227"/>
      <c r="AQ23" s="227"/>
      <c r="AR23" s="227"/>
      <c r="AS23" s="227"/>
      <c r="AT23" s="227"/>
      <c r="AU23" s="240"/>
      <c r="AV23" s="227"/>
      <c r="AW23" s="227"/>
      <c r="AX23" s="227"/>
      <c r="AY23" s="227"/>
      <c r="AZ23" s="227"/>
      <c r="BA23" s="240"/>
      <c r="BB23" s="227"/>
      <c r="BC23" s="227"/>
      <c r="BD23" s="227"/>
      <c r="BE23" s="227"/>
      <c r="BF23" s="227"/>
      <c r="BG23" s="240"/>
      <c r="BH23" s="227"/>
      <c r="BI23" s="227"/>
      <c r="BJ23" s="227"/>
      <c r="BK23" s="227"/>
      <c r="BL23" s="227"/>
      <c r="BM23" s="240"/>
      <c r="BN23" s="227"/>
      <c r="BO23" s="227"/>
      <c r="BP23" s="227"/>
      <c r="BQ23" s="227"/>
      <c r="BR23" s="227"/>
      <c r="BS23" s="227"/>
      <c r="BT23" s="227"/>
      <c r="BU23" s="227"/>
      <c r="BV23" s="227"/>
      <c r="BW23" s="227"/>
      <c r="BX23" s="227"/>
      <c r="BY23" s="240"/>
      <c r="BZ23" s="227"/>
      <c r="CA23" s="227"/>
      <c r="CB23" s="227"/>
      <c r="CC23" s="227"/>
      <c r="CD23" s="227"/>
      <c r="CE23" s="227"/>
      <c r="CF23" s="227"/>
      <c r="CG23" s="148"/>
      <c r="CH23" s="149"/>
      <c r="CI23" s="149"/>
      <c r="CJ23" s="149"/>
      <c r="CK23" s="151"/>
      <c r="CL23" s="152"/>
      <c r="CM23" s="152"/>
      <c r="CN23" s="152"/>
      <c r="CO23" s="152"/>
      <c r="CP23" s="152"/>
      <c r="CQ23" s="152"/>
      <c r="CR23" s="152"/>
      <c r="CS23" s="152"/>
      <c r="CT23" s="152"/>
      <c r="CU23" s="152"/>
      <c r="CV23" s="152"/>
      <c r="CW23" s="152"/>
      <c r="CX23" s="152"/>
      <c r="CY23" s="152"/>
      <c r="CZ23" s="152"/>
      <c r="DA23" s="152"/>
      <c r="DB23" s="152"/>
      <c r="DC23" s="229"/>
      <c r="DD23" s="152"/>
      <c r="DE23" s="152"/>
      <c r="DF23" s="152"/>
      <c r="DG23" s="152"/>
      <c r="DH23" s="152"/>
      <c r="DI23" s="152"/>
      <c r="DJ23" s="152"/>
      <c r="DK23" s="208">
        <f t="shared" si="3"/>
        <v>0</v>
      </c>
      <c r="DL23" s="148"/>
      <c r="DM23" s="152"/>
      <c r="DN23" s="152"/>
      <c r="DO23" s="153"/>
      <c r="DQ23" s="148"/>
      <c r="DR23" s="153"/>
      <c r="DS23" s="148"/>
      <c r="DT23" s="261"/>
      <c r="DU23" s="229"/>
      <c r="DV23" s="229"/>
      <c r="DW23" s="290">
        <f t="shared" si="0"/>
        <v>0</v>
      </c>
      <c r="DX23" s="291" t="e">
        <f>VLOOKUP(P23,definitions_list_lookup!$K$30:$L$54,2,0)</f>
        <v>#N/A</v>
      </c>
      <c r="DY23" s="154"/>
      <c r="DZ23" s="154"/>
      <c r="EA23" s="154"/>
      <c r="EB23" s="229"/>
      <c r="EC23" s="292"/>
      <c r="ED23" s="229" t="s">
        <v>2517</v>
      </c>
      <c r="EE23" s="293"/>
      <c r="EF23" s="294"/>
      <c r="EG23" s="293"/>
      <c r="EH23" s="295"/>
      <c r="EI23" s="296" t="e">
        <f>VLOOKUP(EH23,definitions_list_mag!$Y$12:$Z$15,2,FALSE)</f>
        <v>#N/A</v>
      </c>
      <c r="EJ23" s="297"/>
      <c r="EK23" s="298" t="e">
        <f>VLOOKUP(EJ23,definitions_list_mag!$AT$3:$AU$5,2,FALSE)</f>
        <v>#N/A</v>
      </c>
      <c r="EL23" s="293"/>
      <c r="EM23" s="295"/>
      <c r="EN23" s="295"/>
      <c r="EO23" s="321"/>
      <c r="EP23" s="321"/>
      <c r="EQ23" s="321"/>
      <c r="ER23" s="321"/>
      <c r="ES23" s="321"/>
      <c r="ET23" s="321"/>
      <c r="EU23" s="321"/>
      <c r="EV23" s="322"/>
      <c r="EW23" s="322"/>
      <c r="EX23" s="322"/>
      <c r="EY23" s="322"/>
      <c r="EZ23" s="192" t="e">
        <f t="shared" si="4"/>
        <v>#DIV/0!</v>
      </c>
      <c r="FA23" s="192" t="e">
        <f t="shared" si="5"/>
        <v>#DIV/0!</v>
      </c>
      <c r="FB23" s="192" t="e">
        <f t="shared" si="6"/>
        <v>#DIV/0!</v>
      </c>
      <c r="FC23" s="192" t="e">
        <f t="shared" si="7"/>
        <v>#DIV/0!</v>
      </c>
      <c r="FD23" s="192" t="e">
        <f t="shared" si="8"/>
        <v>#DIV/0!</v>
      </c>
      <c r="FE23" s="193" t="e">
        <f t="shared" si="9"/>
        <v>#DIV/0!</v>
      </c>
      <c r="FF23" s="194" t="e">
        <f t="shared" si="10"/>
        <v>#DIV/0!</v>
      </c>
      <c r="FG23" s="297"/>
      <c r="FH23" s="295"/>
      <c r="FI23" s="778">
        <f t="shared" si="11"/>
        <v>0</v>
      </c>
      <c r="FJ23" s="779" t="e">
        <f t="shared" si="12"/>
        <v>#DIV/0!</v>
      </c>
      <c r="FK23" s="779" t="e">
        <f t="shared" si="13"/>
        <v>#DIV/0!</v>
      </c>
      <c r="FL23" s="780" t="e">
        <f t="shared" si="14"/>
        <v>#DIV/0!</v>
      </c>
      <c r="FM23" s="169" t="e">
        <f t="shared" si="15"/>
        <v>#DIV/0!</v>
      </c>
      <c r="FN23" s="783" t="e">
        <f t="shared" si="16"/>
        <v>#DIV/0!</v>
      </c>
      <c r="FO23" s="227"/>
      <c r="FP23" s="227"/>
      <c r="FQ23" s="227"/>
      <c r="FR23" s="227"/>
      <c r="FS23" s="227"/>
      <c r="FT23" s="227"/>
      <c r="FU23" s="227"/>
      <c r="FV23" s="227"/>
      <c r="FW23" s="227"/>
      <c r="FX23" s="227"/>
      <c r="FY23" s="227"/>
      <c r="FZ23" s="227"/>
      <c r="GA23" s="227"/>
      <c r="GB23" s="227"/>
      <c r="GC23" s="227"/>
      <c r="GD23" s="227"/>
      <c r="GE23" s="227"/>
      <c r="GF23" s="227"/>
      <c r="GG23" s="227"/>
      <c r="GH23" s="227"/>
      <c r="GI23" s="227"/>
      <c r="GJ23" s="227"/>
      <c r="GK23" s="227"/>
      <c r="GL23" s="227"/>
      <c r="GM23" s="227"/>
      <c r="GN23" s="227"/>
      <c r="GO23" s="227"/>
      <c r="GP23" s="227"/>
      <c r="GQ23" s="227"/>
      <c r="GR23" s="227"/>
      <c r="GS23" s="227"/>
      <c r="GT23" s="227"/>
      <c r="GU23" s="227"/>
      <c r="GV23" s="227"/>
      <c r="GW23" s="227"/>
      <c r="GX23" s="227"/>
      <c r="GY23" s="227"/>
      <c r="GZ23" s="227"/>
      <c r="HA23" s="227"/>
      <c r="HB23" s="227"/>
      <c r="HC23" s="227"/>
      <c r="HD23" s="227"/>
      <c r="HE23" s="227"/>
      <c r="HF23" s="227"/>
      <c r="HG23" s="227"/>
      <c r="HH23" s="227"/>
      <c r="HI23" s="227"/>
      <c r="HJ23" s="227"/>
      <c r="HK23" s="227"/>
      <c r="HL23" s="227"/>
      <c r="HM23" s="227"/>
      <c r="HN23" s="227"/>
      <c r="HO23" s="227"/>
      <c r="HP23" s="227"/>
      <c r="HQ23" s="227"/>
      <c r="HR23" s="227"/>
      <c r="HS23" s="227"/>
      <c r="HT23" s="227"/>
      <c r="HU23" s="227"/>
      <c r="HV23" s="227"/>
      <c r="HW23" s="227"/>
      <c r="HX23" s="227"/>
      <c r="HY23" s="227"/>
      <c r="HZ23" s="227"/>
      <c r="IA23" s="227"/>
      <c r="IB23" s="227"/>
      <c r="IC23" s="227"/>
      <c r="ID23" s="227"/>
      <c r="IE23" s="227"/>
      <c r="IF23" s="227"/>
      <c r="IG23" s="227"/>
      <c r="IH23" s="227"/>
      <c r="II23" s="227"/>
      <c r="IJ23" s="227"/>
      <c r="IK23" s="227"/>
      <c r="IL23" s="227"/>
      <c r="IM23" s="227"/>
      <c r="IN23" s="227"/>
      <c r="IO23" s="227"/>
      <c r="IP23" s="227"/>
      <c r="IQ23" s="227"/>
      <c r="IR23" s="227"/>
      <c r="IS23" s="227"/>
      <c r="IT23" s="227"/>
      <c r="IU23" s="227"/>
      <c r="IV23" s="227"/>
      <c r="IW23" s="227"/>
      <c r="IX23" s="227"/>
      <c r="IY23" s="227"/>
      <c r="IZ23" s="227"/>
      <c r="JA23" s="227"/>
      <c r="JB23" s="227"/>
      <c r="JC23" s="227"/>
      <c r="JD23" s="227"/>
      <c r="JE23" s="227"/>
      <c r="JF23" s="227"/>
      <c r="JG23" s="227"/>
      <c r="JH23" s="227"/>
      <c r="JI23" s="227"/>
      <c r="JJ23" s="227"/>
      <c r="JK23" s="227"/>
      <c r="JL23" s="227"/>
      <c r="JM23" s="227"/>
      <c r="JN23" s="227"/>
      <c r="JO23" s="227"/>
      <c r="JP23" s="227"/>
      <c r="JQ23" s="227"/>
      <c r="JR23" s="227"/>
      <c r="JS23" s="227"/>
      <c r="JT23" s="227"/>
      <c r="JU23" s="227"/>
      <c r="JV23" s="227"/>
      <c r="JW23" s="227"/>
      <c r="JX23" s="227"/>
      <c r="JY23" s="227"/>
      <c r="JZ23" s="227"/>
      <c r="KA23" s="227"/>
      <c r="KB23" s="227"/>
      <c r="KC23" s="227"/>
      <c r="KD23" s="227"/>
      <c r="KE23" s="227"/>
      <c r="KF23" s="227"/>
      <c r="KG23" s="227"/>
      <c r="KH23" s="227"/>
      <c r="KI23" s="227"/>
      <c r="KJ23" s="227"/>
      <c r="KK23" s="227"/>
      <c r="KL23" s="227"/>
      <c r="KM23" s="227"/>
      <c r="KN23" s="227"/>
      <c r="KO23" s="227"/>
      <c r="KP23" s="227"/>
      <c r="KQ23" s="227"/>
      <c r="KR23" s="227"/>
      <c r="KS23" s="227"/>
      <c r="KT23" s="227"/>
      <c r="KU23" s="227"/>
      <c r="KV23" s="227"/>
      <c r="KW23" s="227"/>
      <c r="KX23" s="227"/>
      <c r="KY23" s="227"/>
      <c r="KZ23" s="227"/>
      <c r="LA23" s="227"/>
      <c r="LB23" s="227"/>
      <c r="LC23" s="227"/>
      <c r="LD23" s="227"/>
      <c r="LE23" s="227"/>
      <c r="LF23" s="227"/>
      <c r="LG23" s="227"/>
      <c r="LH23" s="227"/>
      <c r="LI23" s="227"/>
      <c r="LJ23" s="227"/>
      <c r="LK23" s="227"/>
      <c r="LL23" s="227"/>
      <c r="LM23" s="227"/>
      <c r="LN23" s="227"/>
      <c r="LO23" s="227"/>
      <c r="LP23" s="227"/>
      <c r="LQ23" s="227"/>
      <c r="LR23" s="227"/>
      <c r="LS23" s="227"/>
      <c r="LT23" s="227"/>
      <c r="LU23" s="227"/>
      <c r="LV23" s="227"/>
      <c r="LW23" s="227"/>
      <c r="LX23" s="227"/>
      <c r="LY23" s="227"/>
      <c r="LZ23" s="227"/>
      <c r="MA23" s="227"/>
      <c r="MB23" s="227"/>
      <c r="MC23" s="227"/>
      <c r="MD23" s="227"/>
      <c r="ME23" s="227"/>
      <c r="MF23" s="227"/>
      <c r="MG23" s="227"/>
      <c r="MH23" s="227"/>
      <c r="MI23" s="227"/>
      <c r="MJ23" s="227"/>
      <c r="MK23" s="227"/>
      <c r="ML23" s="227"/>
      <c r="MM23" s="227"/>
      <c r="MN23" s="227"/>
      <c r="MO23" s="227"/>
      <c r="MP23" s="227"/>
      <c r="MQ23" s="227"/>
      <c r="MR23" s="227"/>
      <c r="MS23" s="227"/>
      <c r="MT23" s="227"/>
      <c r="MU23" s="227"/>
      <c r="MV23" s="227"/>
      <c r="MW23" s="227"/>
      <c r="MX23" s="227"/>
      <c r="MY23" s="227"/>
      <c r="MZ23" s="227"/>
      <c r="NA23" s="227"/>
      <c r="NB23" s="227"/>
      <c r="NC23" s="227"/>
      <c r="ND23" s="227"/>
      <c r="NE23" s="227"/>
      <c r="NF23" s="227"/>
      <c r="NG23" s="227"/>
      <c r="NH23" s="227"/>
      <c r="NI23" s="227"/>
      <c r="NJ23" s="227"/>
      <c r="NK23" s="227"/>
      <c r="NL23" s="227"/>
      <c r="NM23" s="227"/>
      <c r="NN23" s="227"/>
      <c r="NO23" s="227"/>
      <c r="NP23" s="227"/>
      <c r="NQ23" s="227"/>
      <c r="NR23" s="227"/>
      <c r="NS23" s="227"/>
      <c r="NT23" s="227"/>
      <c r="NU23" s="227"/>
      <c r="NV23" s="227"/>
      <c r="NW23" s="227"/>
      <c r="NX23" s="227"/>
      <c r="NY23" s="227"/>
      <c r="NZ23" s="227"/>
      <c r="OA23" s="227"/>
      <c r="OB23" s="227"/>
      <c r="OC23" s="227"/>
      <c r="OD23" s="227"/>
      <c r="OE23" s="227"/>
      <c r="OF23" s="227"/>
      <c r="OG23" s="227"/>
      <c r="OH23" s="227"/>
      <c r="OI23" s="227"/>
      <c r="OJ23" s="227"/>
      <c r="OK23" s="227"/>
      <c r="OL23" s="227"/>
      <c r="OM23" s="227"/>
      <c r="ON23" s="227"/>
      <c r="OO23" s="227"/>
      <c r="OP23" s="227"/>
      <c r="OQ23" s="227"/>
      <c r="OR23" s="227"/>
      <c r="OS23" s="227"/>
      <c r="OT23" s="227"/>
      <c r="OU23" s="227"/>
      <c r="OV23" s="227"/>
      <c r="OW23" s="227"/>
      <c r="OX23" s="227"/>
      <c r="OY23" s="227"/>
      <c r="OZ23" s="227"/>
      <c r="PA23" s="227"/>
      <c r="PB23" s="227"/>
      <c r="PC23" s="227"/>
      <c r="PD23" s="227"/>
      <c r="PE23" s="227"/>
      <c r="PF23" s="227"/>
      <c r="PG23" s="227"/>
      <c r="PH23" s="227"/>
      <c r="PI23" s="227"/>
      <c r="PJ23" s="227"/>
      <c r="PK23" s="227"/>
      <c r="PL23" s="227"/>
      <c r="PM23" s="227"/>
      <c r="PN23" s="227"/>
      <c r="PO23" s="227"/>
      <c r="PP23" s="227"/>
      <c r="PQ23" s="227"/>
      <c r="PR23" s="227"/>
      <c r="PS23" s="227"/>
      <c r="PT23" s="227"/>
      <c r="PU23" s="227"/>
      <c r="PV23" s="227"/>
      <c r="PW23" s="227"/>
      <c r="PX23" s="227"/>
      <c r="PY23" s="227"/>
      <c r="PZ23" s="227"/>
      <c r="QA23" s="227"/>
      <c r="QB23" s="227"/>
      <c r="QC23" s="227"/>
      <c r="QD23" s="227"/>
      <c r="QE23" s="227"/>
      <c r="QF23" s="227"/>
      <c r="QG23" s="227"/>
      <c r="QH23" s="227"/>
      <c r="QI23" s="227"/>
      <c r="QJ23" s="227"/>
      <c r="QK23" s="227"/>
      <c r="QL23" s="227"/>
      <c r="QM23" s="227"/>
      <c r="QN23" s="227"/>
      <c r="QO23" s="227"/>
      <c r="QP23" s="227"/>
      <c r="QQ23" s="227"/>
      <c r="QR23" s="227"/>
      <c r="QS23" s="227"/>
      <c r="QT23" s="227"/>
      <c r="QU23" s="227"/>
      <c r="QV23" s="227"/>
      <c r="QW23" s="227"/>
      <c r="QX23" s="227"/>
      <c r="QY23" s="227"/>
      <c r="QZ23" s="227"/>
      <c r="RA23" s="227"/>
      <c r="RB23" s="227"/>
      <c r="RC23" s="227"/>
      <c r="RD23" s="227"/>
      <c r="RE23" s="227"/>
      <c r="RF23" s="227"/>
      <c r="RG23" s="227"/>
      <c r="RH23" s="227"/>
      <c r="RI23" s="227"/>
      <c r="RJ23" s="227"/>
      <c r="RK23" s="227"/>
      <c r="RL23" s="227"/>
      <c r="RM23" s="227"/>
      <c r="RN23" s="227"/>
      <c r="RO23" s="227"/>
      <c r="RP23" s="227"/>
      <c r="RQ23" s="227"/>
      <c r="RR23" s="227"/>
      <c r="RS23" s="227"/>
      <c r="RT23" s="227"/>
      <c r="RU23" s="227"/>
      <c r="RV23" s="227"/>
      <c r="RW23" s="227"/>
      <c r="RX23" s="227"/>
      <c r="RY23" s="227"/>
      <c r="RZ23" s="227"/>
      <c r="SA23" s="227"/>
      <c r="SB23" s="227"/>
      <c r="SC23" s="227"/>
      <c r="SD23" s="227"/>
      <c r="SE23" s="227"/>
      <c r="SF23" s="227"/>
      <c r="SG23" s="227"/>
      <c r="SH23" s="227"/>
      <c r="SI23" s="227"/>
      <c r="SJ23" s="227"/>
      <c r="SK23" s="227"/>
      <c r="SL23" s="227"/>
      <c r="SM23" s="227"/>
      <c r="SN23" s="227"/>
      <c r="SO23" s="227"/>
      <c r="SP23" s="227"/>
      <c r="SQ23" s="227"/>
      <c r="SR23" s="227"/>
      <c r="SS23" s="227"/>
      <c r="ST23" s="227"/>
      <c r="SU23" s="227"/>
      <c r="SV23" s="227"/>
      <c r="SW23" s="227"/>
      <c r="SX23" s="227"/>
      <c r="SY23" s="227"/>
      <c r="SZ23" s="227"/>
      <c r="TA23" s="227"/>
      <c r="TB23" s="227"/>
      <c r="TC23" s="227"/>
      <c r="TD23" s="227"/>
      <c r="TE23" s="227"/>
      <c r="TF23" s="227"/>
      <c r="TG23" s="227"/>
      <c r="TH23" s="227"/>
      <c r="TI23" s="227"/>
      <c r="TJ23" s="227"/>
      <c r="TK23" s="227"/>
      <c r="TL23" s="227"/>
      <c r="TM23" s="227"/>
      <c r="TN23" s="227"/>
      <c r="TO23" s="227"/>
      <c r="TP23" s="227"/>
      <c r="TQ23" s="227"/>
      <c r="TR23" s="227"/>
      <c r="TS23" s="227"/>
      <c r="TT23" s="227"/>
      <c r="TU23" s="227"/>
      <c r="TV23" s="227"/>
      <c r="TW23" s="227"/>
      <c r="TX23" s="227"/>
      <c r="TY23" s="227"/>
      <c r="TZ23" s="227"/>
      <c r="UA23" s="227"/>
      <c r="UB23" s="227"/>
      <c r="UC23" s="227"/>
      <c r="UD23" s="227"/>
      <c r="UE23" s="227"/>
      <c r="UF23" s="227"/>
      <c r="UG23" s="227"/>
      <c r="UH23" s="227"/>
      <c r="UI23" s="227"/>
      <c r="UJ23" s="227"/>
      <c r="UK23" s="227"/>
      <c r="UL23" s="227"/>
      <c r="UM23" s="227"/>
      <c r="UN23" s="227"/>
      <c r="UO23" s="227"/>
      <c r="UP23" s="227"/>
      <c r="UQ23" s="227"/>
      <c r="UR23" s="227"/>
      <c r="US23" s="227"/>
      <c r="UT23" s="227"/>
      <c r="UU23" s="227"/>
      <c r="UV23" s="227"/>
      <c r="UW23" s="227"/>
      <c r="UX23" s="227"/>
      <c r="UY23" s="227"/>
      <c r="UZ23" s="227"/>
      <c r="VA23" s="227"/>
      <c r="VB23" s="227"/>
      <c r="VC23" s="227"/>
      <c r="VD23" s="227"/>
      <c r="VE23" s="227"/>
      <c r="VF23" s="227"/>
      <c r="VG23" s="227"/>
      <c r="VH23" s="227"/>
      <c r="VI23" s="227"/>
      <c r="VJ23" s="227"/>
      <c r="VK23" s="227"/>
      <c r="VL23" s="227"/>
      <c r="VM23" s="227"/>
      <c r="VN23" s="227"/>
      <c r="VO23" s="227"/>
      <c r="VP23" s="227"/>
      <c r="VQ23" s="227"/>
      <c r="VR23" s="227"/>
      <c r="VS23" s="227"/>
      <c r="VT23" s="227"/>
      <c r="VU23" s="227"/>
      <c r="VV23" s="227"/>
      <c r="VW23" s="227"/>
      <c r="VX23" s="227"/>
      <c r="VY23" s="227"/>
      <c r="VZ23" s="227"/>
      <c r="WA23" s="227"/>
      <c r="WB23" s="227"/>
      <c r="WC23" s="227"/>
      <c r="WD23" s="227"/>
      <c r="WE23" s="227"/>
      <c r="WF23" s="227"/>
      <c r="WG23" s="227"/>
      <c r="WH23" s="227"/>
      <c r="WI23" s="227"/>
      <c r="WJ23" s="227"/>
      <c r="WK23" s="227"/>
      <c r="WL23" s="227"/>
      <c r="WM23" s="227"/>
      <c r="WN23" s="227"/>
      <c r="WO23" s="227"/>
      <c r="WP23" s="227"/>
      <c r="WQ23" s="227"/>
      <c r="WR23" s="227"/>
      <c r="WS23" s="227"/>
      <c r="WT23" s="227"/>
      <c r="WU23" s="227"/>
      <c r="WV23" s="227"/>
      <c r="WW23" s="227"/>
      <c r="WX23" s="227"/>
      <c r="WY23" s="227"/>
      <c r="WZ23" s="227"/>
      <c r="XA23" s="227"/>
      <c r="XB23" s="227"/>
      <c r="XC23" s="227"/>
      <c r="XD23" s="227"/>
      <c r="XE23" s="227"/>
      <c r="XF23" s="227"/>
      <c r="XG23" s="227"/>
      <c r="XH23" s="227"/>
      <c r="XI23" s="227"/>
      <c r="XJ23" s="227"/>
      <c r="XK23" s="227"/>
      <c r="XL23" s="227"/>
      <c r="XM23" s="227"/>
      <c r="XN23" s="227"/>
      <c r="XO23" s="227"/>
      <c r="XP23" s="227"/>
      <c r="XQ23" s="227"/>
      <c r="XR23" s="227"/>
      <c r="XS23" s="227"/>
      <c r="XT23" s="227"/>
      <c r="XU23" s="227"/>
      <c r="XV23" s="227"/>
      <c r="XW23" s="227"/>
      <c r="XX23" s="227"/>
      <c r="XY23" s="227"/>
      <c r="XZ23" s="227"/>
      <c r="YA23" s="227"/>
      <c r="YB23" s="227"/>
      <c r="YC23" s="227"/>
      <c r="YD23" s="227"/>
      <c r="YE23" s="227"/>
      <c r="YF23" s="227"/>
      <c r="YG23" s="227"/>
      <c r="YH23" s="227"/>
      <c r="YI23" s="227"/>
      <c r="YJ23" s="227"/>
      <c r="YK23" s="227"/>
      <c r="YL23" s="227"/>
      <c r="YM23" s="227"/>
      <c r="YN23" s="227"/>
      <c r="YO23" s="227"/>
      <c r="YP23" s="227"/>
      <c r="YQ23" s="227"/>
      <c r="YR23" s="227"/>
      <c r="YS23" s="227"/>
      <c r="YT23" s="227"/>
      <c r="YU23" s="227"/>
      <c r="YV23" s="227"/>
      <c r="YW23" s="227"/>
      <c r="YX23" s="227"/>
      <c r="YY23" s="227"/>
      <c r="YZ23" s="227"/>
      <c r="ZA23" s="227"/>
      <c r="ZB23" s="227"/>
      <c r="ZC23" s="227"/>
      <c r="ZD23" s="227"/>
      <c r="ZE23" s="227"/>
      <c r="ZF23" s="227"/>
      <c r="ZG23" s="227"/>
      <c r="ZH23" s="227"/>
      <c r="ZI23" s="227"/>
      <c r="ZJ23" s="227"/>
      <c r="ZK23" s="227"/>
      <c r="ZL23" s="227"/>
      <c r="ZM23" s="227"/>
      <c r="ZN23" s="227"/>
      <c r="ZO23" s="227"/>
      <c r="ZP23" s="227"/>
      <c r="ZQ23" s="227"/>
      <c r="ZR23" s="227"/>
      <c r="ZS23" s="227"/>
      <c r="ZT23" s="227"/>
      <c r="ZU23" s="227"/>
      <c r="ZV23" s="227"/>
      <c r="ZW23" s="227"/>
      <c r="ZX23" s="227"/>
      <c r="ZY23" s="227"/>
      <c r="ZZ23" s="227"/>
      <c r="AAA23" s="227"/>
      <c r="AAB23" s="227"/>
      <c r="AAC23" s="227"/>
      <c r="AAD23" s="227"/>
      <c r="AAE23" s="227"/>
      <c r="AAF23" s="227"/>
      <c r="AAG23" s="227"/>
      <c r="AAH23" s="227"/>
      <c r="AAI23" s="227"/>
      <c r="AAJ23" s="227"/>
      <c r="AAK23" s="227"/>
      <c r="AAL23" s="227"/>
      <c r="AAM23" s="227"/>
      <c r="AAN23" s="227"/>
      <c r="AAO23" s="227"/>
      <c r="AAP23" s="227"/>
      <c r="AAQ23" s="227"/>
      <c r="AAR23" s="227"/>
      <c r="AAS23" s="227"/>
      <c r="AAT23" s="227"/>
      <c r="AAU23" s="227"/>
      <c r="AAV23" s="227"/>
      <c r="AAW23" s="227"/>
      <c r="AAX23" s="227"/>
      <c r="AAY23" s="227"/>
      <c r="AAZ23" s="227"/>
      <c r="ABA23" s="227"/>
      <c r="ABB23" s="227"/>
      <c r="ABC23" s="227"/>
      <c r="ABD23" s="227"/>
      <c r="ABE23" s="227"/>
      <c r="ABF23" s="227"/>
      <c r="ABG23" s="227"/>
      <c r="ABH23" s="227"/>
      <c r="ABI23" s="227"/>
      <c r="ABJ23" s="227"/>
      <c r="ABK23" s="227"/>
      <c r="ABL23" s="227"/>
      <c r="ABM23" s="227"/>
      <c r="ABN23" s="227"/>
      <c r="ABO23" s="227"/>
      <c r="ABP23" s="227"/>
      <c r="ABQ23" s="227"/>
      <c r="ABR23" s="227"/>
      <c r="ABS23" s="227"/>
      <c r="ABT23" s="227"/>
      <c r="ABU23" s="227"/>
      <c r="ABV23" s="227"/>
      <c r="ABW23" s="227"/>
      <c r="ABX23" s="227"/>
      <c r="ABY23" s="227"/>
      <c r="ABZ23" s="227"/>
      <c r="ACA23" s="227"/>
      <c r="ACB23" s="227"/>
      <c r="ACC23" s="227"/>
      <c r="ACD23" s="227"/>
      <c r="ACE23" s="227"/>
      <c r="ACF23" s="227"/>
      <c r="ACG23" s="227"/>
      <c r="ACH23" s="227"/>
      <c r="ACI23" s="227"/>
      <c r="ACJ23" s="227"/>
      <c r="ACK23" s="227"/>
      <c r="ACL23" s="227"/>
      <c r="ACM23" s="227"/>
      <c r="ACN23" s="227"/>
      <c r="ACO23" s="227"/>
      <c r="ACP23" s="227"/>
      <c r="ACQ23" s="227"/>
      <c r="ACR23" s="227"/>
      <c r="ACS23" s="227"/>
      <c r="ACT23" s="227"/>
      <c r="ACU23" s="227"/>
      <c r="ACV23" s="227"/>
      <c r="ACW23" s="227"/>
      <c r="ACX23" s="227"/>
      <c r="ACY23" s="227"/>
      <c r="ACZ23" s="227"/>
      <c r="ADA23" s="227"/>
      <c r="ADB23" s="227"/>
      <c r="ADC23" s="227"/>
      <c r="ADD23" s="227"/>
      <c r="ADE23" s="227"/>
      <c r="ADF23" s="227"/>
      <c r="ADG23" s="227"/>
      <c r="ADH23" s="227"/>
      <c r="ADI23" s="227"/>
      <c r="ADJ23" s="227"/>
      <c r="ADK23" s="227"/>
      <c r="ADL23" s="227"/>
      <c r="ADM23" s="227"/>
      <c r="ADN23" s="227"/>
      <c r="ADO23" s="227"/>
      <c r="ADP23" s="227"/>
      <c r="ADQ23" s="227"/>
      <c r="ADR23" s="227"/>
      <c r="ADS23" s="227"/>
      <c r="ADT23" s="227"/>
      <c r="ADU23" s="227"/>
      <c r="ADV23" s="227"/>
      <c r="ADW23" s="227"/>
      <c r="ADX23" s="227"/>
      <c r="ADY23" s="227"/>
      <c r="ADZ23" s="227"/>
      <c r="AEA23" s="227"/>
      <c r="AEB23" s="227"/>
      <c r="AEC23" s="227"/>
      <c r="AED23" s="227"/>
      <c r="AEE23" s="227"/>
      <c r="AEF23" s="227"/>
      <c r="AEG23" s="227"/>
      <c r="AEH23" s="227"/>
      <c r="AEI23" s="227"/>
      <c r="AEJ23" s="227"/>
      <c r="AEK23" s="227"/>
      <c r="AEL23" s="227"/>
      <c r="AEM23" s="227"/>
      <c r="AEN23" s="227"/>
      <c r="AEO23" s="227"/>
      <c r="AEP23" s="227"/>
      <c r="AEQ23" s="227"/>
      <c r="AER23" s="227"/>
      <c r="AES23" s="227"/>
      <c r="AET23" s="227"/>
      <c r="AEU23" s="227"/>
      <c r="AEV23" s="227"/>
      <c r="AEW23" s="227"/>
      <c r="AEX23" s="227"/>
      <c r="AEY23" s="227"/>
      <c r="AEZ23" s="227"/>
      <c r="AFA23" s="227"/>
      <c r="AFB23" s="227"/>
      <c r="AFC23" s="227"/>
      <c r="AFD23" s="227"/>
      <c r="AFE23" s="227"/>
      <c r="AFF23" s="227"/>
      <c r="AFG23" s="227"/>
      <c r="AFH23" s="227"/>
      <c r="AFI23" s="227"/>
      <c r="AFJ23" s="227"/>
      <c r="AFK23" s="227"/>
      <c r="AFL23" s="227"/>
      <c r="AFM23" s="227"/>
      <c r="AFN23" s="227"/>
      <c r="AFO23" s="227"/>
      <c r="AFP23" s="227"/>
      <c r="AFQ23" s="227"/>
      <c r="AFR23" s="227"/>
      <c r="AFS23" s="227"/>
      <c r="AFT23" s="227"/>
      <c r="AFU23" s="227"/>
      <c r="AFV23" s="227"/>
      <c r="AFW23" s="227"/>
      <c r="AFX23" s="227"/>
      <c r="AFY23" s="227"/>
      <c r="AFZ23" s="227"/>
      <c r="AGA23" s="227"/>
      <c r="AGB23" s="227"/>
      <c r="AGC23" s="227"/>
      <c r="AGD23" s="227"/>
      <c r="AGE23" s="227"/>
      <c r="AGF23" s="227"/>
      <c r="AGG23" s="227"/>
      <c r="AGH23" s="227"/>
      <c r="AGI23" s="227"/>
      <c r="AGJ23" s="227"/>
      <c r="AGK23" s="227"/>
      <c r="AGL23" s="227"/>
      <c r="AGM23" s="227"/>
      <c r="AGN23" s="227"/>
      <c r="AGO23" s="227"/>
      <c r="AGP23" s="227"/>
      <c r="AGQ23" s="227"/>
      <c r="AGR23" s="227"/>
      <c r="AGS23" s="227"/>
      <c r="AGT23" s="227"/>
      <c r="AGU23" s="227"/>
      <c r="AGV23" s="227"/>
      <c r="AGW23" s="227"/>
      <c r="AGX23" s="227"/>
      <c r="AGY23" s="227"/>
      <c r="AGZ23" s="227"/>
      <c r="AHA23" s="227"/>
      <c r="AHB23" s="227"/>
      <c r="AHC23" s="227"/>
      <c r="AHD23" s="227"/>
      <c r="AHE23" s="227"/>
      <c r="AHF23" s="227"/>
      <c r="AHG23" s="227"/>
      <c r="AHH23" s="227"/>
      <c r="AHI23" s="227"/>
      <c r="AHJ23" s="227"/>
      <c r="AHK23" s="227"/>
      <c r="AHL23" s="227"/>
      <c r="AHM23" s="227"/>
      <c r="AHN23" s="227"/>
      <c r="AHO23" s="227"/>
      <c r="AHP23" s="227"/>
      <c r="AHQ23" s="227"/>
      <c r="AHR23" s="227"/>
      <c r="AHS23" s="227"/>
      <c r="AHT23" s="227"/>
      <c r="AHU23" s="227"/>
      <c r="AHV23" s="227"/>
      <c r="AHW23" s="227"/>
      <c r="AHX23" s="227"/>
      <c r="AHY23" s="227"/>
      <c r="AHZ23" s="227"/>
      <c r="AIA23" s="227"/>
      <c r="AIB23" s="227"/>
      <c r="AIC23" s="227"/>
      <c r="AID23" s="227"/>
      <c r="AIE23" s="227"/>
      <c r="AIF23" s="227"/>
      <c r="AIG23" s="227"/>
      <c r="AIH23" s="227"/>
      <c r="AII23" s="227"/>
      <c r="AIJ23" s="227"/>
      <c r="AIK23" s="227"/>
      <c r="AIL23" s="227"/>
      <c r="AIM23" s="227"/>
      <c r="AIN23" s="227"/>
      <c r="AIO23" s="227"/>
      <c r="AIP23" s="227"/>
      <c r="AIQ23" s="227"/>
      <c r="AIR23" s="227"/>
      <c r="AIS23" s="227"/>
      <c r="AIT23" s="227"/>
      <c r="AIU23" s="227"/>
      <c r="AIV23" s="227"/>
      <c r="AIW23" s="227"/>
      <c r="AIX23" s="227"/>
      <c r="AIY23" s="227"/>
      <c r="AIZ23" s="227"/>
      <c r="AJA23" s="227"/>
      <c r="AJB23" s="227"/>
      <c r="AJC23" s="227"/>
      <c r="AJD23" s="227"/>
      <c r="AJE23" s="227"/>
      <c r="AJF23" s="227"/>
      <c r="AJG23" s="227"/>
      <c r="AJH23" s="227"/>
      <c r="AJI23" s="227"/>
      <c r="AJJ23" s="227"/>
      <c r="AJK23" s="227"/>
      <c r="AJL23" s="227"/>
      <c r="AJM23" s="227"/>
      <c r="AJN23" s="227"/>
      <c r="AJO23" s="227"/>
      <c r="AJP23" s="227"/>
      <c r="AJQ23" s="227"/>
      <c r="AJR23" s="227"/>
      <c r="AJS23" s="227"/>
      <c r="AJT23" s="227"/>
      <c r="AJU23" s="227"/>
      <c r="AJV23" s="227"/>
      <c r="AJW23" s="227"/>
      <c r="AJX23" s="227"/>
      <c r="AJY23" s="227"/>
      <c r="AJZ23" s="227"/>
      <c r="AKA23" s="227"/>
      <c r="AKB23" s="227"/>
      <c r="AKC23" s="227"/>
      <c r="AKD23" s="227"/>
      <c r="AKE23" s="227"/>
      <c r="AKF23" s="227"/>
      <c r="AKG23" s="227"/>
      <c r="AKH23" s="227"/>
      <c r="AKI23" s="227"/>
      <c r="AKJ23" s="227"/>
      <c r="AKK23" s="227"/>
      <c r="AKL23" s="227"/>
      <c r="AKM23" s="227"/>
      <c r="AKN23" s="227"/>
      <c r="AKO23" s="227"/>
      <c r="AKP23" s="227"/>
      <c r="AKQ23" s="227"/>
      <c r="AKR23" s="227"/>
      <c r="AKS23" s="227"/>
      <c r="AKT23" s="227"/>
      <c r="AKU23" s="227"/>
      <c r="AKV23" s="227"/>
      <c r="AKW23" s="227"/>
      <c r="AKX23" s="227"/>
      <c r="AKY23" s="227"/>
      <c r="AKZ23" s="227"/>
      <c r="ALA23" s="227"/>
      <c r="ALB23" s="227"/>
      <c r="ALC23" s="227"/>
      <c r="ALD23" s="227"/>
      <c r="ALE23" s="227"/>
      <c r="ALF23" s="227"/>
      <c r="ALG23" s="227"/>
      <c r="ALH23" s="227"/>
      <c r="ALI23" s="227"/>
      <c r="ALJ23" s="227"/>
      <c r="ALK23" s="227"/>
      <c r="ALL23" s="227"/>
      <c r="ALM23" s="227"/>
      <c r="ALN23" s="227"/>
      <c r="ALO23" s="227"/>
      <c r="ALP23" s="227"/>
      <c r="ALQ23" s="227"/>
      <c r="ALR23" s="227"/>
      <c r="ALS23" s="227"/>
      <c r="ALT23" s="227"/>
      <c r="ALU23" s="227"/>
      <c r="ALV23" s="227"/>
      <c r="ALW23" s="227"/>
      <c r="ALX23" s="227"/>
      <c r="ALY23" s="227"/>
      <c r="ALZ23" s="227"/>
      <c r="AMA23" s="227"/>
      <c r="AMB23" s="227"/>
      <c r="AMC23" s="227"/>
      <c r="AMD23" s="227"/>
      <c r="AME23" s="227"/>
      <c r="AMF23" s="227"/>
      <c r="AMG23" s="227"/>
      <c r="AMH23" s="227"/>
      <c r="AMI23" s="227"/>
      <c r="AMJ23" s="227"/>
      <c r="AMK23" s="227"/>
      <c r="AML23" s="227"/>
      <c r="AMM23" s="227"/>
      <c r="AMN23" s="227"/>
      <c r="AMO23" s="227"/>
      <c r="AMP23" s="227"/>
      <c r="AMQ23" s="227"/>
      <c r="AMR23" s="227"/>
      <c r="AMS23" s="227"/>
      <c r="AMT23" s="227"/>
      <c r="AMU23" s="227"/>
      <c r="AMV23" s="227"/>
      <c r="AMW23" s="227"/>
      <c r="AMX23" s="227"/>
    </row>
    <row r="24" spans="1:1038" ht="18" customHeight="1">
      <c r="A24" s="223" t="s">
        <v>1277</v>
      </c>
      <c r="B24" s="224" t="s">
        <v>1278</v>
      </c>
      <c r="D24" s="225" t="s">
        <v>1279</v>
      </c>
      <c r="E24" s="126">
        <v>7</v>
      </c>
      <c r="F24" s="126">
        <v>2</v>
      </c>
      <c r="G24" s="285" t="str">
        <f t="shared" si="1"/>
        <v>7-2</v>
      </c>
      <c r="H24" s="277">
        <v>0</v>
      </c>
      <c r="I24" s="126">
        <v>35</v>
      </c>
      <c r="K24" s="545" t="b">
        <f>IF(I25=1,IF(((VLOOKUP($G24,[1]Depth_Lookup!#REF!,9,FALSE))-(H24/100))=0,"Good",IF(((VLOOKUP($G24,[1]Depth_Lookup!$A$3:$J$550,9,FALSE))-(H24/100))&gt;0,"Too Short","Too Long")))</f>
        <v>0</v>
      </c>
      <c r="L24" s="171">
        <f>(VLOOKUP($G24,Depth_Lookup!$A$3:$J$410,10,FALSE))+(H24/100)</f>
        <v>9.5749999999999993</v>
      </c>
      <c r="M24" s="171">
        <f>(VLOOKUP($G24,Depth_Lookup!$A$3:$J$410,10,FALSE))+(I24/100)</f>
        <v>9.9249999999999989</v>
      </c>
      <c r="N24" s="127"/>
      <c r="R24" s="196" t="str">
        <f t="shared" si="2"/>
        <v/>
      </c>
      <c r="S24" s="126" t="s">
        <v>88</v>
      </c>
      <c r="T24" s="126" t="s">
        <v>88</v>
      </c>
      <c r="X24" s="202" t="e">
        <f>VLOOKUP(W24,definitions_list_lookup!$A$13:$B$19,2,0)</f>
        <v>#N/A</v>
      </c>
      <c r="AF24" s="196" t="e">
        <f>VLOOKUP(AE24,definitions_list_mag!$V$12:$W$15,2,0)</f>
        <v>#N/A</v>
      </c>
      <c r="AI24" s="130"/>
      <c r="AO24" s="130"/>
      <c r="AU24" s="130"/>
      <c r="BA24" s="130"/>
      <c r="BG24" s="130"/>
      <c r="BM24" s="130"/>
      <c r="BY24" s="130"/>
      <c r="CG24" s="131"/>
      <c r="CH24" s="132"/>
      <c r="CI24" s="132"/>
      <c r="CJ24" s="132"/>
      <c r="CK24" s="133"/>
      <c r="CL24" s="134"/>
      <c r="CM24" s="134"/>
      <c r="CN24" s="134"/>
      <c r="CO24" s="134"/>
      <c r="CP24" s="134"/>
      <c r="CQ24" s="134"/>
      <c r="CR24" s="134"/>
      <c r="CS24" s="134"/>
      <c r="CT24" s="134"/>
      <c r="CU24" s="134"/>
      <c r="CV24" s="134"/>
      <c r="CW24" s="134"/>
      <c r="CX24" s="134"/>
      <c r="CY24" s="134"/>
      <c r="CZ24" s="134"/>
      <c r="DA24" s="134"/>
      <c r="DB24" s="134"/>
      <c r="DD24" s="134"/>
      <c r="DE24" s="134"/>
      <c r="DF24" s="134"/>
      <c r="DG24" s="134"/>
      <c r="DH24" s="134"/>
      <c r="DI24" s="134"/>
      <c r="DJ24" s="134"/>
      <c r="DK24" s="207">
        <f t="shared" si="3"/>
        <v>0</v>
      </c>
      <c r="DL24" s="131"/>
      <c r="DM24" s="134"/>
      <c r="DN24" s="134"/>
      <c r="DO24" s="136"/>
      <c r="DQ24" s="131"/>
      <c r="DR24" s="136"/>
      <c r="DS24" s="131"/>
      <c r="DT24" s="138"/>
      <c r="DW24" s="213">
        <f t="shared" si="0"/>
        <v>0</v>
      </c>
      <c r="DX24" s="214" t="e">
        <f>VLOOKUP(P24,definitions_list_lookup!$K$30:$L$54,2,0)</f>
        <v>#N/A</v>
      </c>
      <c r="DY24" s="139"/>
      <c r="DZ24" s="139"/>
      <c r="EA24" s="139"/>
      <c r="ED24" s="229" t="s">
        <v>2517</v>
      </c>
      <c r="EE24" s="140"/>
      <c r="EG24" s="140"/>
      <c r="EI24" s="218" t="e">
        <f>VLOOKUP(EH24,definitions_list_mag!$Y$12:$Z$15,2,FALSE)</f>
        <v>#N/A</v>
      </c>
      <c r="EJ24" s="143"/>
      <c r="EK24" s="221" t="e">
        <f>VLOOKUP(EJ24,definitions_list_mag!$AT$3:$AU$5,2,FALSE)</f>
        <v>#N/A</v>
      </c>
      <c r="EM24" s="109"/>
      <c r="EN24" s="109"/>
      <c r="EZ24" s="192" t="e">
        <f t="shared" si="4"/>
        <v>#DIV/0!</v>
      </c>
      <c r="FA24" s="192" t="e">
        <f t="shared" si="5"/>
        <v>#DIV/0!</v>
      </c>
      <c r="FB24" s="192" t="e">
        <f t="shared" si="6"/>
        <v>#DIV/0!</v>
      </c>
      <c r="FC24" s="192" t="e">
        <f t="shared" si="7"/>
        <v>#DIV/0!</v>
      </c>
      <c r="FD24" s="192" t="e">
        <f t="shared" si="8"/>
        <v>#DIV/0!</v>
      </c>
      <c r="FE24" s="193" t="e">
        <f t="shared" si="9"/>
        <v>#DIV/0!</v>
      </c>
      <c r="FF24" s="194" t="e">
        <f t="shared" si="10"/>
        <v>#DIV/0!</v>
      </c>
      <c r="FG24" s="143"/>
      <c r="FI24" s="778">
        <f t="shared" si="11"/>
        <v>0</v>
      </c>
      <c r="FJ24" s="779" t="e">
        <f t="shared" si="12"/>
        <v>#DIV/0!</v>
      </c>
      <c r="FK24" s="779" t="e">
        <f t="shared" si="13"/>
        <v>#DIV/0!</v>
      </c>
      <c r="FL24" s="780" t="e">
        <f t="shared" si="14"/>
        <v>#DIV/0!</v>
      </c>
      <c r="FM24" s="169" t="e">
        <f t="shared" si="15"/>
        <v>#DIV/0!</v>
      </c>
      <c r="FN24" s="783" t="e">
        <f t="shared" si="16"/>
        <v>#DIV/0!</v>
      </c>
    </row>
    <row r="25" spans="1:1038" s="288" customFormat="1" ht="18" customHeight="1">
      <c r="A25" s="282" t="s">
        <v>1277</v>
      </c>
      <c r="B25" s="283" t="s">
        <v>1278</v>
      </c>
      <c r="C25" s="227"/>
      <c r="D25" s="284" t="s">
        <v>1279</v>
      </c>
      <c r="E25" s="227">
        <v>7</v>
      </c>
      <c r="F25" s="227">
        <v>2</v>
      </c>
      <c r="G25" s="285" t="str">
        <f t="shared" si="1"/>
        <v>7-2</v>
      </c>
      <c r="H25" s="278">
        <v>35</v>
      </c>
      <c r="I25" s="227">
        <v>82</v>
      </c>
      <c r="J25" s="226"/>
      <c r="K25" s="545" t="b">
        <f>IF(I26=1,IF(((VLOOKUP($G25,[1]Depth_Lookup!#REF!,9,FALSE))-(H25/100))=0,"Good",IF(((VLOOKUP($G25,[1]Depth_Lookup!$A$3:$J$550,9,FALSE))-(H25/100))&gt;0,"Too Short","Too Long")))</f>
        <v>0</v>
      </c>
      <c r="L25" s="171">
        <f>(VLOOKUP($G25,Depth_Lookup!$A$3:$J$410,10,FALSE))+(H25/100)</f>
        <v>9.9249999999999989</v>
      </c>
      <c r="M25" s="171">
        <f>(VLOOKUP($G25,Depth_Lookup!$A$3:$J$410,10,FALSE))+(I25/100)</f>
        <v>10.395</v>
      </c>
      <c r="N25" s="230" t="s">
        <v>1286</v>
      </c>
      <c r="O25" s="227" t="s">
        <v>1280</v>
      </c>
      <c r="P25" s="227" t="s">
        <v>853</v>
      </c>
      <c r="Q25" s="227" t="s">
        <v>125</v>
      </c>
      <c r="R25" s="286" t="str">
        <f t="shared" si="2"/>
        <v>SerpentinizedHarzburgite</v>
      </c>
      <c r="S25" s="227" t="s">
        <v>88</v>
      </c>
      <c r="T25" s="227" t="s">
        <v>700</v>
      </c>
      <c r="U25" s="227"/>
      <c r="V25" s="227"/>
      <c r="W25" s="227" t="s">
        <v>102</v>
      </c>
      <c r="X25" s="287">
        <f>VLOOKUP(W25,definitions_list_lookup!$A$13:$B$19,2,0)</f>
        <v>5</v>
      </c>
      <c r="Y25" s="227" t="s">
        <v>90</v>
      </c>
      <c r="Z25" s="227" t="s">
        <v>91</v>
      </c>
      <c r="AA25" s="227"/>
      <c r="AB25" s="227"/>
      <c r="AC25" s="227"/>
      <c r="AD25" s="227"/>
      <c r="AE25" s="233"/>
      <c r="AF25" s="286" t="e">
        <f>VLOOKUP(AE25,definitions_list_mag!$V$12:$W$15,2,0)</f>
        <v>#N/A</v>
      </c>
      <c r="AG25" s="237"/>
      <c r="AH25" s="227"/>
      <c r="AI25" s="240">
        <f t="shared" ref="AI25:AI37" si="18">100-(AU25+AO25+BA25+BM25)</f>
        <v>69</v>
      </c>
      <c r="AJ25" s="227"/>
      <c r="AK25" s="227"/>
      <c r="AL25" s="227"/>
      <c r="AM25" s="227"/>
      <c r="AN25" s="227"/>
      <c r="AO25" s="240"/>
      <c r="AP25" s="227"/>
      <c r="AQ25" s="227"/>
      <c r="AR25" s="227"/>
      <c r="AS25" s="227"/>
      <c r="AT25" s="227"/>
      <c r="AU25" s="240"/>
      <c r="AV25" s="227"/>
      <c r="AW25" s="227"/>
      <c r="AX25" s="227"/>
      <c r="AY25" s="227"/>
      <c r="AZ25" s="227"/>
      <c r="BA25" s="240">
        <v>30</v>
      </c>
      <c r="BB25" s="227">
        <v>10</v>
      </c>
      <c r="BC25" s="227">
        <v>4</v>
      </c>
      <c r="BD25" s="227" t="s">
        <v>110</v>
      </c>
      <c r="BE25" s="227" t="s">
        <v>103</v>
      </c>
      <c r="BF25" s="227"/>
      <c r="BG25" s="240"/>
      <c r="BH25" s="227"/>
      <c r="BI25" s="227"/>
      <c r="BJ25" s="227"/>
      <c r="BK25" s="227"/>
      <c r="BL25" s="227"/>
      <c r="BM25" s="240">
        <v>1</v>
      </c>
      <c r="BN25" s="227">
        <v>2</v>
      </c>
      <c r="BO25" s="227">
        <v>0.5</v>
      </c>
      <c r="BP25" s="227"/>
      <c r="BQ25" s="227"/>
      <c r="BR25" s="227"/>
      <c r="BS25" s="227"/>
      <c r="BT25" s="227"/>
      <c r="BU25" s="227"/>
      <c r="BV25" s="227"/>
      <c r="BW25" s="227"/>
      <c r="BX25" s="227"/>
      <c r="BY25" s="240"/>
      <c r="BZ25" s="227"/>
      <c r="CA25" s="227"/>
      <c r="CB25" s="227"/>
      <c r="CC25" s="227"/>
      <c r="CD25" s="227"/>
      <c r="CE25" s="227"/>
      <c r="CF25" s="227"/>
      <c r="CG25" s="148"/>
      <c r="CH25" s="149" t="s">
        <v>1329</v>
      </c>
      <c r="CI25" s="149">
        <v>100</v>
      </c>
      <c r="CJ25" s="149" t="s">
        <v>514</v>
      </c>
      <c r="CK25" s="151"/>
      <c r="CL25" s="152"/>
      <c r="CM25" s="152"/>
      <c r="CN25" s="152"/>
      <c r="CO25" s="152"/>
      <c r="CP25" s="152"/>
      <c r="CQ25" s="152"/>
      <c r="CR25" s="152"/>
      <c r="CS25" s="152"/>
      <c r="CT25" s="152"/>
      <c r="CU25" s="152"/>
      <c r="CV25" s="152"/>
      <c r="CW25" s="152"/>
      <c r="CX25" s="152"/>
      <c r="CY25" s="152"/>
      <c r="CZ25" s="152"/>
      <c r="DA25" s="152"/>
      <c r="DB25" s="152">
        <v>70</v>
      </c>
      <c r="DC25" s="229">
        <v>30</v>
      </c>
      <c r="DD25" s="152"/>
      <c r="DE25" s="152"/>
      <c r="DF25" s="152"/>
      <c r="DG25" s="152"/>
      <c r="DH25" s="152"/>
      <c r="DI25" s="152"/>
      <c r="DJ25" s="152"/>
      <c r="DK25" s="208">
        <f t="shared" si="3"/>
        <v>100</v>
      </c>
      <c r="DL25" s="148"/>
      <c r="DM25" s="152"/>
      <c r="DN25" s="152"/>
      <c r="DO25" s="153"/>
      <c r="DQ25" s="148"/>
      <c r="DR25" s="153"/>
      <c r="DS25" s="148"/>
      <c r="DT25" s="261" t="s">
        <v>1374</v>
      </c>
      <c r="DU25" s="229"/>
      <c r="DV25" s="229"/>
      <c r="DW25" s="290">
        <f t="shared" si="0"/>
        <v>100</v>
      </c>
      <c r="DX25" s="291" t="e">
        <f>VLOOKUP(P25,definitions_list_lookup!$K$30:$L$54,2,0)</f>
        <v>#N/A</v>
      </c>
      <c r="DY25" s="154" t="s">
        <v>1405</v>
      </c>
      <c r="DZ25" s="154" t="s">
        <v>1404</v>
      </c>
      <c r="EA25" s="154"/>
      <c r="EB25" s="229"/>
      <c r="EC25" s="292"/>
      <c r="ED25" s="229" t="s">
        <v>2517</v>
      </c>
      <c r="EE25" s="293"/>
      <c r="EF25" s="294"/>
      <c r="EG25" s="293"/>
      <c r="EH25" s="295"/>
      <c r="EI25" s="296" t="e">
        <f>VLOOKUP(EH25,definitions_list_mag!$Y$12:$Z$15,2,FALSE)</f>
        <v>#N/A</v>
      </c>
      <c r="EJ25" s="297"/>
      <c r="EK25" s="298" t="e">
        <f>VLOOKUP(EJ25,definitions_list_mag!$AT$3:$AU$5,2,FALSE)</f>
        <v>#N/A</v>
      </c>
      <c r="EL25" s="293"/>
      <c r="EM25" s="295"/>
      <c r="EN25" s="295"/>
      <c r="EO25" s="321"/>
      <c r="EP25" s="321"/>
      <c r="EQ25" s="321"/>
      <c r="ER25" s="321"/>
      <c r="ES25" s="321"/>
      <c r="ET25" s="321"/>
      <c r="EU25" s="321"/>
      <c r="EV25" s="322"/>
      <c r="EW25" s="322"/>
      <c r="EX25" s="322"/>
      <c r="EY25" s="322"/>
      <c r="EZ25" s="192" t="e">
        <f t="shared" si="4"/>
        <v>#DIV/0!</v>
      </c>
      <c r="FA25" s="192" t="e">
        <f t="shared" si="5"/>
        <v>#DIV/0!</v>
      </c>
      <c r="FB25" s="192" t="e">
        <f t="shared" si="6"/>
        <v>#DIV/0!</v>
      </c>
      <c r="FC25" s="192" t="e">
        <f t="shared" si="7"/>
        <v>#DIV/0!</v>
      </c>
      <c r="FD25" s="192" t="e">
        <f t="shared" si="8"/>
        <v>#DIV/0!</v>
      </c>
      <c r="FE25" s="193" t="e">
        <f t="shared" si="9"/>
        <v>#DIV/0!</v>
      </c>
      <c r="FF25" s="194" t="e">
        <f t="shared" si="10"/>
        <v>#DIV/0!</v>
      </c>
      <c r="FG25" s="297"/>
      <c r="FH25" s="295"/>
      <c r="FI25" s="778">
        <f t="shared" si="11"/>
        <v>0</v>
      </c>
      <c r="FJ25" s="779" t="e">
        <f t="shared" si="12"/>
        <v>#DIV/0!</v>
      </c>
      <c r="FK25" s="779" t="e">
        <f t="shared" si="13"/>
        <v>#DIV/0!</v>
      </c>
      <c r="FL25" s="780" t="e">
        <f t="shared" si="14"/>
        <v>#DIV/0!</v>
      </c>
      <c r="FM25" s="169" t="e">
        <f t="shared" si="15"/>
        <v>#DIV/0!</v>
      </c>
      <c r="FN25" s="783" t="e">
        <f t="shared" si="16"/>
        <v>#DIV/0!</v>
      </c>
      <c r="FO25" s="227"/>
      <c r="FP25" s="227"/>
      <c r="FQ25" s="227"/>
      <c r="FR25" s="227"/>
      <c r="FS25" s="227"/>
      <c r="FT25" s="227"/>
      <c r="FU25" s="227"/>
      <c r="FV25" s="227"/>
      <c r="FW25" s="227"/>
      <c r="FX25" s="227"/>
      <c r="FY25" s="227"/>
      <c r="FZ25" s="227"/>
      <c r="GA25" s="227"/>
      <c r="GB25" s="227"/>
      <c r="GC25" s="227"/>
      <c r="GD25" s="227"/>
      <c r="GE25" s="227"/>
      <c r="GF25" s="227"/>
      <c r="GG25" s="227"/>
      <c r="GH25" s="227"/>
      <c r="GI25" s="227"/>
      <c r="GJ25" s="227"/>
      <c r="GK25" s="227"/>
      <c r="GL25" s="227"/>
      <c r="GM25" s="227"/>
      <c r="GN25" s="227"/>
      <c r="GO25" s="227"/>
      <c r="GP25" s="227"/>
      <c r="GQ25" s="227"/>
      <c r="GR25" s="227"/>
      <c r="GS25" s="227"/>
      <c r="GT25" s="227"/>
      <c r="GU25" s="227"/>
      <c r="GV25" s="227"/>
      <c r="GW25" s="227"/>
      <c r="GX25" s="227"/>
      <c r="GY25" s="227"/>
      <c r="GZ25" s="227"/>
      <c r="HA25" s="227"/>
      <c r="HB25" s="227"/>
      <c r="HC25" s="227"/>
      <c r="HD25" s="227"/>
      <c r="HE25" s="227"/>
      <c r="HF25" s="227"/>
      <c r="HG25" s="227"/>
      <c r="HH25" s="227"/>
      <c r="HI25" s="227"/>
      <c r="HJ25" s="227"/>
      <c r="HK25" s="227"/>
      <c r="HL25" s="227"/>
      <c r="HM25" s="227"/>
      <c r="HN25" s="227"/>
      <c r="HO25" s="227"/>
      <c r="HP25" s="227"/>
      <c r="HQ25" s="227"/>
      <c r="HR25" s="227"/>
      <c r="HS25" s="227"/>
      <c r="HT25" s="227"/>
      <c r="HU25" s="227"/>
      <c r="HV25" s="227"/>
      <c r="HW25" s="227"/>
      <c r="HX25" s="227"/>
      <c r="HY25" s="227"/>
      <c r="HZ25" s="227"/>
      <c r="IA25" s="227"/>
      <c r="IB25" s="227"/>
      <c r="IC25" s="227"/>
      <c r="ID25" s="227"/>
      <c r="IE25" s="227"/>
      <c r="IF25" s="227"/>
      <c r="IG25" s="227"/>
      <c r="IH25" s="227"/>
      <c r="II25" s="227"/>
      <c r="IJ25" s="227"/>
      <c r="IK25" s="227"/>
      <c r="IL25" s="227"/>
      <c r="IM25" s="227"/>
      <c r="IN25" s="227"/>
      <c r="IO25" s="227"/>
      <c r="IP25" s="227"/>
      <c r="IQ25" s="227"/>
      <c r="IR25" s="227"/>
      <c r="IS25" s="227"/>
      <c r="IT25" s="227"/>
      <c r="IU25" s="227"/>
      <c r="IV25" s="227"/>
      <c r="IW25" s="227"/>
      <c r="IX25" s="227"/>
      <c r="IY25" s="227"/>
      <c r="IZ25" s="227"/>
      <c r="JA25" s="227"/>
      <c r="JB25" s="227"/>
      <c r="JC25" s="227"/>
      <c r="JD25" s="227"/>
      <c r="JE25" s="227"/>
      <c r="JF25" s="227"/>
      <c r="JG25" s="227"/>
      <c r="JH25" s="227"/>
      <c r="JI25" s="227"/>
      <c r="JJ25" s="227"/>
      <c r="JK25" s="227"/>
      <c r="JL25" s="227"/>
      <c r="JM25" s="227"/>
      <c r="JN25" s="227"/>
      <c r="JO25" s="227"/>
      <c r="JP25" s="227"/>
      <c r="JQ25" s="227"/>
      <c r="JR25" s="227"/>
      <c r="JS25" s="227"/>
      <c r="JT25" s="227"/>
      <c r="JU25" s="227"/>
      <c r="JV25" s="227"/>
      <c r="JW25" s="227"/>
      <c r="JX25" s="227"/>
      <c r="JY25" s="227"/>
      <c r="JZ25" s="227"/>
      <c r="KA25" s="227"/>
      <c r="KB25" s="227"/>
      <c r="KC25" s="227"/>
      <c r="KD25" s="227"/>
      <c r="KE25" s="227"/>
      <c r="KF25" s="227"/>
      <c r="KG25" s="227"/>
      <c r="KH25" s="227"/>
      <c r="KI25" s="227"/>
      <c r="KJ25" s="227"/>
      <c r="KK25" s="227"/>
      <c r="KL25" s="227"/>
      <c r="KM25" s="227"/>
      <c r="KN25" s="227"/>
      <c r="KO25" s="227"/>
      <c r="KP25" s="227"/>
      <c r="KQ25" s="227"/>
      <c r="KR25" s="227"/>
      <c r="KS25" s="227"/>
      <c r="KT25" s="227"/>
      <c r="KU25" s="227"/>
      <c r="KV25" s="227"/>
      <c r="KW25" s="227"/>
      <c r="KX25" s="227"/>
      <c r="KY25" s="227"/>
      <c r="KZ25" s="227"/>
      <c r="LA25" s="227"/>
      <c r="LB25" s="227"/>
      <c r="LC25" s="227"/>
      <c r="LD25" s="227"/>
      <c r="LE25" s="227"/>
      <c r="LF25" s="227"/>
      <c r="LG25" s="227"/>
      <c r="LH25" s="227"/>
      <c r="LI25" s="227"/>
      <c r="LJ25" s="227"/>
      <c r="LK25" s="227"/>
      <c r="LL25" s="227"/>
      <c r="LM25" s="227"/>
      <c r="LN25" s="227"/>
      <c r="LO25" s="227"/>
      <c r="LP25" s="227"/>
      <c r="LQ25" s="227"/>
      <c r="LR25" s="227"/>
      <c r="LS25" s="227"/>
      <c r="LT25" s="227"/>
      <c r="LU25" s="227"/>
      <c r="LV25" s="227"/>
      <c r="LW25" s="227"/>
      <c r="LX25" s="227"/>
      <c r="LY25" s="227"/>
      <c r="LZ25" s="227"/>
      <c r="MA25" s="227"/>
      <c r="MB25" s="227"/>
      <c r="MC25" s="227"/>
      <c r="MD25" s="227"/>
      <c r="ME25" s="227"/>
      <c r="MF25" s="227"/>
      <c r="MG25" s="227"/>
      <c r="MH25" s="227"/>
      <c r="MI25" s="227"/>
      <c r="MJ25" s="227"/>
      <c r="MK25" s="227"/>
      <c r="ML25" s="227"/>
      <c r="MM25" s="227"/>
      <c r="MN25" s="227"/>
      <c r="MO25" s="227"/>
      <c r="MP25" s="227"/>
      <c r="MQ25" s="227"/>
      <c r="MR25" s="227"/>
      <c r="MS25" s="227"/>
      <c r="MT25" s="227"/>
      <c r="MU25" s="227"/>
      <c r="MV25" s="227"/>
      <c r="MW25" s="227"/>
      <c r="MX25" s="227"/>
      <c r="MY25" s="227"/>
      <c r="MZ25" s="227"/>
      <c r="NA25" s="227"/>
      <c r="NB25" s="227"/>
      <c r="NC25" s="227"/>
      <c r="ND25" s="227"/>
      <c r="NE25" s="227"/>
      <c r="NF25" s="227"/>
      <c r="NG25" s="227"/>
      <c r="NH25" s="227"/>
      <c r="NI25" s="227"/>
      <c r="NJ25" s="227"/>
      <c r="NK25" s="227"/>
      <c r="NL25" s="227"/>
      <c r="NM25" s="227"/>
      <c r="NN25" s="227"/>
      <c r="NO25" s="227"/>
      <c r="NP25" s="227"/>
      <c r="NQ25" s="227"/>
      <c r="NR25" s="227"/>
      <c r="NS25" s="227"/>
      <c r="NT25" s="227"/>
      <c r="NU25" s="227"/>
      <c r="NV25" s="227"/>
      <c r="NW25" s="227"/>
      <c r="NX25" s="227"/>
      <c r="NY25" s="227"/>
      <c r="NZ25" s="227"/>
      <c r="OA25" s="227"/>
      <c r="OB25" s="227"/>
      <c r="OC25" s="227"/>
      <c r="OD25" s="227"/>
      <c r="OE25" s="227"/>
      <c r="OF25" s="227"/>
      <c r="OG25" s="227"/>
      <c r="OH25" s="227"/>
      <c r="OI25" s="227"/>
      <c r="OJ25" s="227"/>
      <c r="OK25" s="227"/>
      <c r="OL25" s="227"/>
      <c r="OM25" s="227"/>
      <c r="ON25" s="227"/>
      <c r="OO25" s="227"/>
      <c r="OP25" s="227"/>
      <c r="OQ25" s="227"/>
      <c r="OR25" s="227"/>
      <c r="OS25" s="227"/>
      <c r="OT25" s="227"/>
      <c r="OU25" s="227"/>
      <c r="OV25" s="227"/>
      <c r="OW25" s="227"/>
      <c r="OX25" s="227"/>
      <c r="OY25" s="227"/>
      <c r="OZ25" s="227"/>
      <c r="PA25" s="227"/>
      <c r="PB25" s="227"/>
      <c r="PC25" s="227"/>
      <c r="PD25" s="227"/>
      <c r="PE25" s="227"/>
      <c r="PF25" s="227"/>
      <c r="PG25" s="227"/>
      <c r="PH25" s="227"/>
      <c r="PI25" s="227"/>
      <c r="PJ25" s="227"/>
      <c r="PK25" s="227"/>
      <c r="PL25" s="227"/>
      <c r="PM25" s="227"/>
      <c r="PN25" s="227"/>
      <c r="PO25" s="227"/>
      <c r="PP25" s="227"/>
      <c r="PQ25" s="227"/>
      <c r="PR25" s="227"/>
      <c r="PS25" s="227"/>
      <c r="PT25" s="227"/>
      <c r="PU25" s="227"/>
      <c r="PV25" s="227"/>
      <c r="PW25" s="227"/>
      <c r="PX25" s="227"/>
      <c r="PY25" s="227"/>
      <c r="PZ25" s="227"/>
      <c r="QA25" s="227"/>
      <c r="QB25" s="227"/>
      <c r="QC25" s="227"/>
      <c r="QD25" s="227"/>
      <c r="QE25" s="227"/>
      <c r="QF25" s="227"/>
      <c r="QG25" s="227"/>
      <c r="QH25" s="227"/>
      <c r="QI25" s="227"/>
      <c r="QJ25" s="227"/>
      <c r="QK25" s="227"/>
      <c r="QL25" s="227"/>
      <c r="QM25" s="227"/>
      <c r="QN25" s="227"/>
      <c r="QO25" s="227"/>
      <c r="QP25" s="227"/>
      <c r="QQ25" s="227"/>
      <c r="QR25" s="227"/>
      <c r="QS25" s="227"/>
      <c r="QT25" s="227"/>
      <c r="QU25" s="227"/>
      <c r="QV25" s="227"/>
      <c r="QW25" s="227"/>
      <c r="QX25" s="227"/>
      <c r="QY25" s="227"/>
      <c r="QZ25" s="227"/>
      <c r="RA25" s="227"/>
      <c r="RB25" s="227"/>
      <c r="RC25" s="227"/>
      <c r="RD25" s="227"/>
      <c r="RE25" s="227"/>
      <c r="RF25" s="227"/>
      <c r="RG25" s="227"/>
      <c r="RH25" s="227"/>
      <c r="RI25" s="227"/>
      <c r="RJ25" s="227"/>
      <c r="RK25" s="227"/>
      <c r="RL25" s="227"/>
      <c r="RM25" s="227"/>
      <c r="RN25" s="227"/>
      <c r="RO25" s="227"/>
      <c r="RP25" s="227"/>
      <c r="RQ25" s="227"/>
      <c r="RR25" s="227"/>
      <c r="RS25" s="227"/>
      <c r="RT25" s="227"/>
      <c r="RU25" s="227"/>
      <c r="RV25" s="227"/>
      <c r="RW25" s="227"/>
      <c r="RX25" s="227"/>
      <c r="RY25" s="227"/>
      <c r="RZ25" s="227"/>
      <c r="SA25" s="227"/>
      <c r="SB25" s="227"/>
      <c r="SC25" s="227"/>
      <c r="SD25" s="227"/>
      <c r="SE25" s="227"/>
      <c r="SF25" s="227"/>
      <c r="SG25" s="227"/>
      <c r="SH25" s="227"/>
      <c r="SI25" s="227"/>
      <c r="SJ25" s="227"/>
      <c r="SK25" s="227"/>
      <c r="SL25" s="227"/>
      <c r="SM25" s="227"/>
      <c r="SN25" s="227"/>
      <c r="SO25" s="227"/>
      <c r="SP25" s="227"/>
      <c r="SQ25" s="227"/>
      <c r="SR25" s="227"/>
      <c r="SS25" s="227"/>
      <c r="ST25" s="227"/>
      <c r="SU25" s="227"/>
      <c r="SV25" s="227"/>
      <c r="SW25" s="227"/>
      <c r="SX25" s="227"/>
      <c r="SY25" s="227"/>
      <c r="SZ25" s="227"/>
      <c r="TA25" s="227"/>
      <c r="TB25" s="227"/>
      <c r="TC25" s="227"/>
      <c r="TD25" s="227"/>
      <c r="TE25" s="227"/>
      <c r="TF25" s="227"/>
      <c r="TG25" s="227"/>
      <c r="TH25" s="227"/>
      <c r="TI25" s="227"/>
      <c r="TJ25" s="227"/>
      <c r="TK25" s="227"/>
      <c r="TL25" s="227"/>
      <c r="TM25" s="227"/>
      <c r="TN25" s="227"/>
      <c r="TO25" s="227"/>
      <c r="TP25" s="227"/>
      <c r="TQ25" s="227"/>
      <c r="TR25" s="227"/>
      <c r="TS25" s="227"/>
      <c r="TT25" s="227"/>
      <c r="TU25" s="227"/>
      <c r="TV25" s="227"/>
      <c r="TW25" s="227"/>
      <c r="TX25" s="227"/>
      <c r="TY25" s="227"/>
      <c r="TZ25" s="227"/>
      <c r="UA25" s="227"/>
      <c r="UB25" s="227"/>
      <c r="UC25" s="227"/>
      <c r="UD25" s="227"/>
      <c r="UE25" s="227"/>
      <c r="UF25" s="227"/>
      <c r="UG25" s="227"/>
      <c r="UH25" s="227"/>
      <c r="UI25" s="227"/>
      <c r="UJ25" s="227"/>
      <c r="UK25" s="227"/>
      <c r="UL25" s="227"/>
      <c r="UM25" s="227"/>
      <c r="UN25" s="227"/>
      <c r="UO25" s="227"/>
      <c r="UP25" s="227"/>
      <c r="UQ25" s="227"/>
      <c r="UR25" s="227"/>
      <c r="US25" s="227"/>
      <c r="UT25" s="227"/>
      <c r="UU25" s="227"/>
      <c r="UV25" s="227"/>
      <c r="UW25" s="227"/>
      <c r="UX25" s="227"/>
      <c r="UY25" s="227"/>
      <c r="UZ25" s="227"/>
      <c r="VA25" s="227"/>
      <c r="VB25" s="227"/>
      <c r="VC25" s="227"/>
      <c r="VD25" s="227"/>
      <c r="VE25" s="227"/>
      <c r="VF25" s="227"/>
      <c r="VG25" s="227"/>
      <c r="VH25" s="227"/>
      <c r="VI25" s="227"/>
      <c r="VJ25" s="227"/>
      <c r="VK25" s="227"/>
      <c r="VL25" s="227"/>
      <c r="VM25" s="227"/>
      <c r="VN25" s="227"/>
      <c r="VO25" s="227"/>
      <c r="VP25" s="227"/>
      <c r="VQ25" s="227"/>
      <c r="VR25" s="227"/>
      <c r="VS25" s="227"/>
      <c r="VT25" s="227"/>
      <c r="VU25" s="227"/>
      <c r="VV25" s="227"/>
      <c r="VW25" s="227"/>
      <c r="VX25" s="227"/>
      <c r="VY25" s="227"/>
      <c r="VZ25" s="227"/>
      <c r="WA25" s="227"/>
      <c r="WB25" s="227"/>
      <c r="WC25" s="227"/>
      <c r="WD25" s="227"/>
      <c r="WE25" s="227"/>
      <c r="WF25" s="227"/>
      <c r="WG25" s="227"/>
      <c r="WH25" s="227"/>
      <c r="WI25" s="227"/>
      <c r="WJ25" s="227"/>
      <c r="WK25" s="227"/>
      <c r="WL25" s="227"/>
      <c r="WM25" s="227"/>
      <c r="WN25" s="227"/>
      <c r="WO25" s="227"/>
      <c r="WP25" s="227"/>
      <c r="WQ25" s="227"/>
      <c r="WR25" s="227"/>
      <c r="WS25" s="227"/>
      <c r="WT25" s="227"/>
      <c r="WU25" s="227"/>
      <c r="WV25" s="227"/>
      <c r="WW25" s="227"/>
      <c r="WX25" s="227"/>
      <c r="WY25" s="227"/>
      <c r="WZ25" s="227"/>
      <c r="XA25" s="227"/>
      <c r="XB25" s="227"/>
      <c r="XC25" s="227"/>
      <c r="XD25" s="227"/>
      <c r="XE25" s="227"/>
      <c r="XF25" s="227"/>
      <c r="XG25" s="227"/>
      <c r="XH25" s="227"/>
      <c r="XI25" s="227"/>
      <c r="XJ25" s="227"/>
      <c r="XK25" s="227"/>
      <c r="XL25" s="227"/>
      <c r="XM25" s="227"/>
      <c r="XN25" s="227"/>
      <c r="XO25" s="227"/>
      <c r="XP25" s="227"/>
      <c r="XQ25" s="227"/>
      <c r="XR25" s="227"/>
      <c r="XS25" s="227"/>
      <c r="XT25" s="227"/>
      <c r="XU25" s="227"/>
      <c r="XV25" s="227"/>
      <c r="XW25" s="227"/>
      <c r="XX25" s="227"/>
      <c r="XY25" s="227"/>
      <c r="XZ25" s="227"/>
      <c r="YA25" s="227"/>
      <c r="YB25" s="227"/>
      <c r="YC25" s="227"/>
      <c r="YD25" s="227"/>
      <c r="YE25" s="227"/>
      <c r="YF25" s="227"/>
      <c r="YG25" s="227"/>
      <c r="YH25" s="227"/>
      <c r="YI25" s="227"/>
      <c r="YJ25" s="227"/>
      <c r="YK25" s="227"/>
      <c r="YL25" s="227"/>
      <c r="YM25" s="227"/>
      <c r="YN25" s="227"/>
      <c r="YO25" s="227"/>
      <c r="YP25" s="227"/>
      <c r="YQ25" s="227"/>
      <c r="YR25" s="227"/>
      <c r="YS25" s="227"/>
      <c r="YT25" s="227"/>
      <c r="YU25" s="227"/>
      <c r="YV25" s="227"/>
      <c r="YW25" s="227"/>
      <c r="YX25" s="227"/>
      <c r="YY25" s="227"/>
      <c r="YZ25" s="227"/>
      <c r="ZA25" s="227"/>
      <c r="ZB25" s="227"/>
      <c r="ZC25" s="227"/>
      <c r="ZD25" s="227"/>
      <c r="ZE25" s="227"/>
      <c r="ZF25" s="227"/>
      <c r="ZG25" s="227"/>
      <c r="ZH25" s="227"/>
      <c r="ZI25" s="227"/>
      <c r="ZJ25" s="227"/>
      <c r="ZK25" s="227"/>
      <c r="ZL25" s="227"/>
      <c r="ZM25" s="227"/>
      <c r="ZN25" s="227"/>
      <c r="ZO25" s="227"/>
      <c r="ZP25" s="227"/>
      <c r="ZQ25" s="227"/>
      <c r="ZR25" s="227"/>
      <c r="ZS25" s="227"/>
      <c r="ZT25" s="227"/>
      <c r="ZU25" s="227"/>
      <c r="ZV25" s="227"/>
      <c r="ZW25" s="227"/>
      <c r="ZX25" s="227"/>
      <c r="ZY25" s="227"/>
      <c r="ZZ25" s="227"/>
      <c r="AAA25" s="227"/>
      <c r="AAB25" s="227"/>
      <c r="AAC25" s="227"/>
      <c r="AAD25" s="227"/>
      <c r="AAE25" s="227"/>
      <c r="AAF25" s="227"/>
      <c r="AAG25" s="227"/>
      <c r="AAH25" s="227"/>
      <c r="AAI25" s="227"/>
      <c r="AAJ25" s="227"/>
      <c r="AAK25" s="227"/>
      <c r="AAL25" s="227"/>
      <c r="AAM25" s="227"/>
      <c r="AAN25" s="227"/>
      <c r="AAO25" s="227"/>
      <c r="AAP25" s="227"/>
      <c r="AAQ25" s="227"/>
      <c r="AAR25" s="227"/>
      <c r="AAS25" s="227"/>
      <c r="AAT25" s="227"/>
      <c r="AAU25" s="227"/>
      <c r="AAV25" s="227"/>
      <c r="AAW25" s="227"/>
      <c r="AAX25" s="227"/>
      <c r="AAY25" s="227"/>
      <c r="AAZ25" s="227"/>
      <c r="ABA25" s="227"/>
      <c r="ABB25" s="227"/>
      <c r="ABC25" s="227"/>
      <c r="ABD25" s="227"/>
      <c r="ABE25" s="227"/>
      <c r="ABF25" s="227"/>
      <c r="ABG25" s="227"/>
      <c r="ABH25" s="227"/>
      <c r="ABI25" s="227"/>
      <c r="ABJ25" s="227"/>
      <c r="ABK25" s="227"/>
      <c r="ABL25" s="227"/>
      <c r="ABM25" s="227"/>
      <c r="ABN25" s="227"/>
      <c r="ABO25" s="227"/>
      <c r="ABP25" s="227"/>
      <c r="ABQ25" s="227"/>
      <c r="ABR25" s="227"/>
      <c r="ABS25" s="227"/>
      <c r="ABT25" s="227"/>
      <c r="ABU25" s="227"/>
      <c r="ABV25" s="227"/>
      <c r="ABW25" s="227"/>
      <c r="ABX25" s="227"/>
      <c r="ABY25" s="227"/>
      <c r="ABZ25" s="227"/>
      <c r="ACA25" s="227"/>
      <c r="ACB25" s="227"/>
      <c r="ACC25" s="227"/>
      <c r="ACD25" s="227"/>
      <c r="ACE25" s="227"/>
      <c r="ACF25" s="227"/>
      <c r="ACG25" s="227"/>
      <c r="ACH25" s="227"/>
      <c r="ACI25" s="227"/>
      <c r="ACJ25" s="227"/>
      <c r="ACK25" s="227"/>
      <c r="ACL25" s="227"/>
      <c r="ACM25" s="227"/>
      <c r="ACN25" s="227"/>
      <c r="ACO25" s="227"/>
      <c r="ACP25" s="227"/>
      <c r="ACQ25" s="227"/>
      <c r="ACR25" s="227"/>
      <c r="ACS25" s="227"/>
      <c r="ACT25" s="227"/>
      <c r="ACU25" s="227"/>
      <c r="ACV25" s="227"/>
      <c r="ACW25" s="227"/>
      <c r="ACX25" s="227"/>
      <c r="ACY25" s="227"/>
      <c r="ACZ25" s="227"/>
      <c r="ADA25" s="227"/>
      <c r="ADB25" s="227"/>
      <c r="ADC25" s="227"/>
      <c r="ADD25" s="227"/>
      <c r="ADE25" s="227"/>
      <c r="ADF25" s="227"/>
      <c r="ADG25" s="227"/>
      <c r="ADH25" s="227"/>
      <c r="ADI25" s="227"/>
      <c r="ADJ25" s="227"/>
      <c r="ADK25" s="227"/>
      <c r="ADL25" s="227"/>
      <c r="ADM25" s="227"/>
      <c r="ADN25" s="227"/>
      <c r="ADO25" s="227"/>
      <c r="ADP25" s="227"/>
      <c r="ADQ25" s="227"/>
      <c r="ADR25" s="227"/>
      <c r="ADS25" s="227"/>
      <c r="ADT25" s="227"/>
      <c r="ADU25" s="227"/>
      <c r="ADV25" s="227"/>
      <c r="ADW25" s="227"/>
      <c r="ADX25" s="227"/>
      <c r="ADY25" s="227"/>
      <c r="ADZ25" s="227"/>
      <c r="AEA25" s="227"/>
      <c r="AEB25" s="227"/>
      <c r="AEC25" s="227"/>
      <c r="AED25" s="227"/>
      <c r="AEE25" s="227"/>
      <c r="AEF25" s="227"/>
      <c r="AEG25" s="227"/>
      <c r="AEH25" s="227"/>
      <c r="AEI25" s="227"/>
      <c r="AEJ25" s="227"/>
      <c r="AEK25" s="227"/>
      <c r="AEL25" s="227"/>
      <c r="AEM25" s="227"/>
      <c r="AEN25" s="227"/>
      <c r="AEO25" s="227"/>
      <c r="AEP25" s="227"/>
      <c r="AEQ25" s="227"/>
      <c r="AER25" s="227"/>
      <c r="AES25" s="227"/>
      <c r="AET25" s="227"/>
      <c r="AEU25" s="227"/>
      <c r="AEV25" s="227"/>
      <c r="AEW25" s="227"/>
      <c r="AEX25" s="227"/>
      <c r="AEY25" s="227"/>
      <c r="AEZ25" s="227"/>
      <c r="AFA25" s="227"/>
      <c r="AFB25" s="227"/>
      <c r="AFC25" s="227"/>
      <c r="AFD25" s="227"/>
      <c r="AFE25" s="227"/>
      <c r="AFF25" s="227"/>
      <c r="AFG25" s="227"/>
      <c r="AFH25" s="227"/>
      <c r="AFI25" s="227"/>
      <c r="AFJ25" s="227"/>
      <c r="AFK25" s="227"/>
      <c r="AFL25" s="227"/>
      <c r="AFM25" s="227"/>
      <c r="AFN25" s="227"/>
      <c r="AFO25" s="227"/>
      <c r="AFP25" s="227"/>
      <c r="AFQ25" s="227"/>
      <c r="AFR25" s="227"/>
      <c r="AFS25" s="227"/>
      <c r="AFT25" s="227"/>
      <c r="AFU25" s="227"/>
      <c r="AFV25" s="227"/>
      <c r="AFW25" s="227"/>
      <c r="AFX25" s="227"/>
      <c r="AFY25" s="227"/>
      <c r="AFZ25" s="227"/>
      <c r="AGA25" s="227"/>
      <c r="AGB25" s="227"/>
      <c r="AGC25" s="227"/>
      <c r="AGD25" s="227"/>
      <c r="AGE25" s="227"/>
      <c r="AGF25" s="227"/>
      <c r="AGG25" s="227"/>
      <c r="AGH25" s="227"/>
      <c r="AGI25" s="227"/>
      <c r="AGJ25" s="227"/>
      <c r="AGK25" s="227"/>
      <c r="AGL25" s="227"/>
      <c r="AGM25" s="227"/>
      <c r="AGN25" s="227"/>
      <c r="AGO25" s="227"/>
      <c r="AGP25" s="227"/>
      <c r="AGQ25" s="227"/>
      <c r="AGR25" s="227"/>
      <c r="AGS25" s="227"/>
      <c r="AGT25" s="227"/>
      <c r="AGU25" s="227"/>
      <c r="AGV25" s="227"/>
      <c r="AGW25" s="227"/>
      <c r="AGX25" s="227"/>
      <c r="AGY25" s="227"/>
      <c r="AGZ25" s="227"/>
      <c r="AHA25" s="227"/>
      <c r="AHB25" s="227"/>
      <c r="AHC25" s="227"/>
      <c r="AHD25" s="227"/>
      <c r="AHE25" s="227"/>
      <c r="AHF25" s="227"/>
      <c r="AHG25" s="227"/>
      <c r="AHH25" s="227"/>
      <c r="AHI25" s="227"/>
      <c r="AHJ25" s="227"/>
      <c r="AHK25" s="227"/>
      <c r="AHL25" s="227"/>
      <c r="AHM25" s="227"/>
      <c r="AHN25" s="227"/>
      <c r="AHO25" s="227"/>
      <c r="AHP25" s="227"/>
      <c r="AHQ25" s="227"/>
      <c r="AHR25" s="227"/>
      <c r="AHS25" s="227"/>
      <c r="AHT25" s="227"/>
      <c r="AHU25" s="227"/>
      <c r="AHV25" s="227"/>
      <c r="AHW25" s="227"/>
      <c r="AHX25" s="227"/>
      <c r="AHY25" s="227"/>
      <c r="AHZ25" s="227"/>
      <c r="AIA25" s="227"/>
      <c r="AIB25" s="227"/>
      <c r="AIC25" s="227"/>
      <c r="AID25" s="227"/>
      <c r="AIE25" s="227"/>
      <c r="AIF25" s="227"/>
      <c r="AIG25" s="227"/>
      <c r="AIH25" s="227"/>
      <c r="AII25" s="227"/>
      <c r="AIJ25" s="227"/>
      <c r="AIK25" s="227"/>
      <c r="AIL25" s="227"/>
      <c r="AIM25" s="227"/>
      <c r="AIN25" s="227"/>
      <c r="AIO25" s="227"/>
      <c r="AIP25" s="227"/>
      <c r="AIQ25" s="227"/>
      <c r="AIR25" s="227"/>
      <c r="AIS25" s="227"/>
      <c r="AIT25" s="227"/>
      <c r="AIU25" s="227"/>
      <c r="AIV25" s="227"/>
      <c r="AIW25" s="227"/>
      <c r="AIX25" s="227"/>
      <c r="AIY25" s="227"/>
      <c r="AIZ25" s="227"/>
      <c r="AJA25" s="227"/>
      <c r="AJB25" s="227"/>
      <c r="AJC25" s="227"/>
      <c r="AJD25" s="227"/>
      <c r="AJE25" s="227"/>
      <c r="AJF25" s="227"/>
      <c r="AJG25" s="227"/>
      <c r="AJH25" s="227"/>
      <c r="AJI25" s="227"/>
      <c r="AJJ25" s="227"/>
      <c r="AJK25" s="227"/>
      <c r="AJL25" s="227"/>
      <c r="AJM25" s="227"/>
      <c r="AJN25" s="227"/>
      <c r="AJO25" s="227"/>
      <c r="AJP25" s="227"/>
      <c r="AJQ25" s="227"/>
      <c r="AJR25" s="227"/>
      <c r="AJS25" s="227"/>
      <c r="AJT25" s="227"/>
      <c r="AJU25" s="227"/>
      <c r="AJV25" s="227"/>
      <c r="AJW25" s="227"/>
      <c r="AJX25" s="227"/>
      <c r="AJY25" s="227"/>
      <c r="AJZ25" s="227"/>
      <c r="AKA25" s="227"/>
      <c r="AKB25" s="227"/>
      <c r="AKC25" s="227"/>
      <c r="AKD25" s="227"/>
      <c r="AKE25" s="227"/>
      <c r="AKF25" s="227"/>
      <c r="AKG25" s="227"/>
      <c r="AKH25" s="227"/>
      <c r="AKI25" s="227"/>
      <c r="AKJ25" s="227"/>
      <c r="AKK25" s="227"/>
      <c r="AKL25" s="227"/>
      <c r="AKM25" s="227"/>
      <c r="AKN25" s="227"/>
      <c r="AKO25" s="227"/>
      <c r="AKP25" s="227"/>
      <c r="AKQ25" s="227"/>
      <c r="AKR25" s="227"/>
      <c r="AKS25" s="227"/>
      <c r="AKT25" s="227"/>
      <c r="AKU25" s="227"/>
      <c r="AKV25" s="227"/>
      <c r="AKW25" s="227"/>
      <c r="AKX25" s="227"/>
      <c r="AKY25" s="227"/>
      <c r="AKZ25" s="227"/>
      <c r="ALA25" s="227"/>
      <c r="ALB25" s="227"/>
      <c r="ALC25" s="227"/>
      <c r="ALD25" s="227"/>
      <c r="ALE25" s="227"/>
      <c r="ALF25" s="227"/>
      <c r="ALG25" s="227"/>
      <c r="ALH25" s="227"/>
      <c r="ALI25" s="227"/>
      <c r="ALJ25" s="227"/>
      <c r="ALK25" s="227"/>
      <c r="ALL25" s="227"/>
      <c r="ALM25" s="227"/>
      <c r="ALN25" s="227"/>
      <c r="ALO25" s="227"/>
      <c r="ALP25" s="227"/>
      <c r="ALQ25" s="227"/>
      <c r="ALR25" s="227"/>
      <c r="ALS25" s="227"/>
      <c r="ALT25" s="227"/>
      <c r="ALU25" s="227"/>
      <c r="ALV25" s="227"/>
      <c r="ALW25" s="227"/>
      <c r="ALX25" s="227"/>
      <c r="ALY25" s="227"/>
      <c r="ALZ25" s="227"/>
      <c r="AMA25" s="227"/>
      <c r="AMB25" s="227"/>
      <c r="AMC25" s="227"/>
      <c r="AMD25" s="227"/>
      <c r="AME25" s="227"/>
      <c r="AMF25" s="227"/>
      <c r="AMG25" s="227"/>
      <c r="AMH25" s="227"/>
      <c r="AMI25" s="227"/>
      <c r="AMJ25" s="227"/>
      <c r="AMK25" s="227"/>
      <c r="AML25" s="227"/>
      <c r="AMM25" s="227"/>
      <c r="AMN25" s="227"/>
      <c r="AMO25" s="227"/>
      <c r="AMP25" s="227"/>
      <c r="AMQ25" s="227"/>
      <c r="AMR25" s="227"/>
      <c r="AMS25" s="227"/>
      <c r="AMT25" s="227"/>
      <c r="AMU25" s="227"/>
      <c r="AMV25" s="227"/>
      <c r="AMW25" s="227"/>
      <c r="AMX25" s="227"/>
    </row>
    <row r="26" spans="1:1038" ht="18" customHeight="1">
      <c r="A26" s="223" t="s">
        <v>1277</v>
      </c>
      <c r="B26" s="224" t="s">
        <v>1278</v>
      </c>
      <c r="D26" s="225" t="s">
        <v>1279</v>
      </c>
      <c r="E26" s="126">
        <v>7</v>
      </c>
      <c r="F26" s="126">
        <v>3</v>
      </c>
      <c r="G26" s="285" t="str">
        <f t="shared" si="1"/>
        <v>7-3</v>
      </c>
      <c r="H26" s="277">
        <v>0</v>
      </c>
      <c r="I26" s="126">
        <v>9.5</v>
      </c>
      <c r="K26" s="545" t="b">
        <f>IF(I27=1,IF(((VLOOKUP($G26,[1]Depth_Lookup!#REF!,9,FALSE))-(H26/100))=0,"Good",IF(((VLOOKUP($G26,[1]Depth_Lookup!$A$3:$J$550,9,FALSE))-(H26/100))&gt;0,"Too Short","Too Long")))</f>
        <v>0</v>
      </c>
      <c r="L26" s="171">
        <f>(VLOOKUP($G26,Depth_Lookup!$A$3:$J$410,10,FALSE))+(H26/100)</f>
        <v>10.395</v>
      </c>
      <c r="M26" s="171">
        <f>(VLOOKUP($G26,Depth_Lookup!$A$3:$J$410,10,FALSE))+(I26/100)</f>
        <v>10.49</v>
      </c>
      <c r="N26" s="127" t="s">
        <v>1286</v>
      </c>
      <c r="O26" s="126" t="s">
        <v>1280</v>
      </c>
      <c r="P26" s="126" t="s">
        <v>853</v>
      </c>
      <c r="Q26" s="126" t="s">
        <v>125</v>
      </c>
      <c r="R26" s="196" t="str">
        <f t="shared" si="2"/>
        <v>SerpentinizedHarzburgite</v>
      </c>
      <c r="S26" s="126" t="s">
        <v>700</v>
      </c>
      <c r="T26" s="126" t="s">
        <v>115</v>
      </c>
      <c r="W26" s="126" t="s">
        <v>102</v>
      </c>
      <c r="X26" s="202">
        <f>VLOOKUP(W26,definitions_list_lookup!$A$13:$B$19,2,0)</f>
        <v>5</v>
      </c>
      <c r="Y26" s="126" t="s">
        <v>90</v>
      </c>
      <c r="Z26" s="126" t="s">
        <v>91</v>
      </c>
      <c r="AF26" s="196" t="e">
        <f>VLOOKUP(AE26,definitions_list_mag!$V$12:$W$15,2,0)</f>
        <v>#N/A</v>
      </c>
      <c r="AI26" s="130">
        <f t="shared" si="18"/>
        <v>69</v>
      </c>
      <c r="AO26" s="130"/>
      <c r="AU26" s="130"/>
      <c r="BA26" s="130">
        <v>30</v>
      </c>
      <c r="BB26" s="126">
        <v>10</v>
      </c>
      <c r="BC26" s="126">
        <v>4</v>
      </c>
      <c r="BD26" s="126" t="s">
        <v>110</v>
      </c>
      <c r="BE26" s="126" t="s">
        <v>103</v>
      </c>
      <c r="BG26" s="130"/>
      <c r="BM26" s="130">
        <v>1</v>
      </c>
      <c r="BN26" s="126">
        <v>2</v>
      </c>
      <c r="BO26" s="126">
        <v>0.5</v>
      </c>
      <c r="BY26" s="130"/>
      <c r="CG26" s="131"/>
      <c r="CH26" s="132" t="s">
        <v>1329</v>
      </c>
      <c r="CI26" s="132">
        <v>100</v>
      </c>
      <c r="CJ26" s="132" t="s">
        <v>514</v>
      </c>
      <c r="CK26" s="133"/>
      <c r="CL26" s="134"/>
      <c r="CM26" s="134"/>
      <c r="CN26" s="134"/>
      <c r="CO26" s="134"/>
      <c r="CP26" s="134"/>
      <c r="CQ26" s="134"/>
      <c r="CR26" s="134"/>
      <c r="CS26" s="134"/>
      <c r="CT26" s="134"/>
      <c r="CU26" s="134"/>
      <c r="CV26" s="134"/>
      <c r="CW26" s="134"/>
      <c r="CX26" s="134"/>
      <c r="CY26" s="134"/>
      <c r="CZ26" s="134"/>
      <c r="DA26" s="134"/>
      <c r="DB26" s="134">
        <v>70</v>
      </c>
      <c r="DC26" s="135">
        <v>30</v>
      </c>
      <c r="DD26" s="134"/>
      <c r="DE26" s="134"/>
      <c r="DF26" s="134"/>
      <c r="DG26" s="134"/>
      <c r="DH26" s="134"/>
      <c r="DI26" s="134"/>
      <c r="DJ26" s="134"/>
      <c r="DK26" s="207">
        <f t="shared" si="3"/>
        <v>100</v>
      </c>
      <c r="DL26" s="131"/>
      <c r="DM26" s="134"/>
      <c r="DN26" s="134"/>
      <c r="DO26" s="136"/>
      <c r="DQ26" s="131"/>
      <c r="DR26" s="136"/>
      <c r="DS26" s="131"/>
      <c r="DT26" s="138" t="s">
        <v>1374</v>
      </c>
      <c r="DW26" s="213">
        <f t="shared" si="0"/>
        <v>100</v>
      </c>
      <c r="DX26" s="214" t="e">
        <f>VLOOKUP(P26,definitions_list_lookup!$K$30:$L$54,2,0)</f>
        <v>#N/A</v>
      </c>
      <c r="DY26" s="139" t="s">
        <v>1405</v>
      </c>
      <c r="DZ26" s="139" t="s">
        <v>1404</v>
      </c>
      <c r="EA26" s="139"/>
      <c r="ED26" s="229" t="s">
        <v>2517</v>
      </c>
      <c r="EE26" s="140"/>
      <c r="EG26" s="140"/>
      <c r="EI26" s="218" t="e">
        <f>VLOOKUP(EH26,definitions_list_mag!$Y$12:$Z$15,2,FALSE)</f>
        <v>#N/A</v>
      </c>
      <c r="EJ26" s="143"/>
      <c r="EK26" s="221" t="e">
        <f>VLOOKUP(EJ26,definitions_list_mag!$AT$3:$AU$5,2,FALSE)</f>
        <v>#N/A</v>
      </c>
      <c r="EM26" s="109"/>
      <c r="EN26" s="109"/>
      <c r="EZ26" s="192" t="e">
        <f t="shared" si="4"/>
        <v>#DIV/0!</v>
      </c>
      <c r="FA26" s="192" t="e">
        <f t="shared" si="5"/>
        <v>#DIV/0!</v>
      </c>
      <c r="FB26" s="192" t="e">
        <f t="shared" si="6"/>
        <v>#DIV/0!</v>
      </c>
      <c r="FC26" s="192" t="e">
        <f t="shared" si="7"/>
        <v>#DIV/0!</v>
      </c>
      <c r="FD26" s="192" t="e">
        <f t="shared" si="8"/>
        <v>#DIV/0!</v>
      </c>
      <c r="FE26" s="193" t="e">
        <f t="shared" si="9"/>
        <v>#DIV/0!</v>
      </c>
      <c r="FF26" s="194" t="e">
        <f t="shared" si="10"/>
        <v>#DIV/0!</v>
      </c>
      <c r="FG26" s="143"/>
      <c r="FI26" s="778">
        <f t="shared" si="11"/>
        <v>0</v>
      </c>
      <c r="FJ26" s="779" t="e">
        <f t="shared" si="12"/>
        <v>#DIV/0!</v>
      </c>
      <c r="FK26" s="779" t="e">
        <f t="shared" si="13"/>
        <v>#DIV/0!</v>
      </c>
      <c r="FL26" s="780" t="e">
        <f t="shared" si="14"/>
        <v>#DIV/0!</v>
      </c>
      <c r="FM26" s="169" t="e">
        <f t="shared" si="15"/>
        <v>#DIV/0!</v>
      </c>
      <c r="FN26" s="783" t="e">
        <f t="shared" si="16"/>
        <v>#DIV/0!</v>
      </c>
    </row>
    <row r="27" spans="1:1038" s="288" customFormat="1" ht="18" customHeight="1">
      <c r="A27" s="282" t="s">
        <v>1277</v>
      </c>
      <c r="B27" s="283" t="s">
        <v>1278</v>
      </c>
      <c r="C27" s="227"/>
      <c r="D27" s="284" t="s">
        <v>1279</v>
      </c>
      <c r="E27" s="227">
        <v>7</v>
      </c>
      <c r="F27" s="227">
        <v>3</v>
      </c>
      <c r="G27" s="285" t="str">
        <f t="shared" si="1"/>
        <v>7-3</v>
      </c>
      <c r="H27" s="278">
        <v>9.5</v>
      </c>
      <c r="I27" s="227">
        <v>46.5</v>
      </c>
      <c r="J27" s="226"/>
      <c r="K27" s="545" t="b">
        <f>IF(I28=1,IF(((VLOOKUP($G27,[1]Depth_Lookup!#REF!,9,FALSE))-(H27/100))=0,"Good",IF(((VLOOKUP($G27,[1]Depth_Lookup!$A$3:$J$550,9,FALSE))-(H27/100))&gt;0,"Too Short","Too Long")))</f>
        <v>0</v>
      </c>
      <c r="L27" s="171">
        <f>(VLOOKUP($G27,Depth_Lookup!$A$3:$J$410,10,FALSE))+(H27/100)</f>
        <v>10.49</v>
      </c>
      <c r="M27" s="171">
        <f>(VLOOKUP($G27,Depth_Lookup!$A$3:$J$410,10,FALSE))+(I27/100)</f>
        <v>10.86</v>
      </c>
      <c r="N27" s="230" t="s">
        <v>1287</v>
      </c>
      <c r="O27" s="227" t="s">
        <v>1280</v>
      </c>
      <c r="P27" s="227" t="s">
        <v>853</v>
      </c>
      <c r="Q27" s="227" t="s">
        <v>125</v>
      </c>
      <c r="R27" s="286" t="str">
        <f t="shared" si="2"/>
        <v>SerpentinizedHarzburgite</v>
      </c>
      <c r="S27" s="227" t="s">
        <v>115</v>
      </c>
      <c r="T27" s="227" t="s">
        <v>700</v>
      </c>
      <c r="U27" s="227" t="s">
        <v>95</v>
      </c>
      <c r="V27" s="227" t="s">
        <v>96</v>
      </c>
      <c r="W27" s="227" t="s">
        <v>102</v>
      </c>
      <c r="X27" s="287">
        <f>VLOOKUP(W27,definitions_list_lookup!$A$13:$B$19,2,0)</f>
        <v>5</v>
      </c>
      <c r="Y27" s="227" t="s">
        <v>90</v>
      </c>
      <c r="Z27" s="227" t="s">
        <v>91</v>
      </c>
      <c r="AA27" s="227"/>
      <c r="AB27" s="227"/>
      <c r="AC27" s="227"/>
      <c r="AD27" s="227"/>
      <c r="AE27" s="233"/>
      <c r="AF27" s="286" t="e">
        <f>VLOOKUP(AE27,definitions_list_mag!$V$12:$W$15,2,0)</f>
        <v>#N/A</v>
      </c>
      <c r="AG27" s="237"/>
      <c r="AH27" s="227"/>
      <c r="AI27" s="240">
        <f t="shared" si="18"/>
        <v>69</v>
      </c>
      <c r="AJ27" s="227"/>
      <c r="AK27" s="227"/>
      <c r="AL27" s="227"/>
      <c r="AM27" s="227"/>
      <c r="AN27" s="227"/>
      <c r="AO27" s="240"/>
      <c r="AP27" s="227"/>
      <c r="AQ27" s="227"/>
      <c r="AR27" s="227"/>
      <c r="AS27" s="227"/>
      <c r="AT27" s="227"/>
      <c r="AU27" s="240"/>
      <c r="AV27" s="227"/>
      <c r="AW27" s="227"/>
      <c r="AX27" s="227"/>
      <c r="AY27" s="227"/>
      <c r="AZ27" s="227"/>
      <c r="BA27" s="240">
        <v>30</v>
      </c>
      <c r="BB27" s="227">
        <v>10</v>
      </c>
      <c r="BC27" s="227">
        <v>4</v>
      </c>
      <c r="BD27" s="227" t="s">
        <v>110</v>
      </c>
      <c r="BE27" s="227" t="s">
        <v>103</v>
      </c>
      <c r="BF27" s="227"/>
      <c r="BG27" s="240"/>
      <c r="BH27" s="227"/>
      <c r="BI27" s="227"/>
      <c r="BJ27" s="227"/>
      <c r="BK27" s="227"/>
      <c r="BL27" s="227"/>
      <c r="BM27" s="240">
        <v>1</v>
      </c>
      <c r="BN27" s="227">
        <v>2</v>
      </c>
      <c r="BO27" s="227">
        <v>0.5</v>
      </c>
      <c r="BP27" s="227"/>
      <c r="BQ27" s="227"/>
      <c r="BR27" s="227"/>
      <c r="BS27" s="227"/>
      <c r="BT27" s="227"/>
      <c r="BU27" s="227"/>
      <c r="BV27" s="227"/>
      <c r="BW27" s="227"/>
      <c r="BX27" s="227"/>
      <c r="BY27" s="240"/>
      <c r="BZ27" s="227"/>
      <c r="CA27" s="227"/>
      <c r="CB27" s="227"/>
      <c r="CC27" s="227"/>
      <c r="CD27" s="227"/>
      <c r="CE27" s="227"/>
      <c r="CF27" s="227"/>
      <c r="CG27" s="148"/>
      <c r="CH27" s="149" t="s">
        <v>1329</v>
      </c>
      <c r="CI27" s="149">
        <v>100</v>
      </c>
      <c r="CJ27" s="149" t="s">
        <v>514</v>
      </c>
      <c r="CK27" s="151"/>
      <c r="CL27" s="152"/>
      <c r="CM27" s="152"/>
      <c r="CN27" s="152"/>
      <c r="CO27" s="152"/>
      <c r="CP27" s="152"/>
      <c r="CQ27" s="152"/>
      <c r="CR27" s="152"/>
      <c r="CS27" s="152"/>
      <c r="CT27" s="152"/>
      <c r="CU27" s="152"/>
      <c r="CV27" s="152"/>
      <c r="CW27" s="152"/>
      <c r="CX27" s="152"/>
      <c r="CY27" s="152"/>
      <c r="CZ27" s="152"/>
      <c r="DA27" s="152"/>
      <c r="DB27" s="152">
        <v>70</v>
      </c>
      <c r="DC27" s="229">
        <v>30</v>
      </c>
      <c r="DD27" s="152"/>
      <c r="DE27" s="152"/>
      <c r="DF27" s="152"/>
      <c r="DG27" s="152"/>
      <c r="DH27" s="152"/>
      <c r="DI27" s="152"/>
      <c r="DJ27" s="152"/>
      <c r="DK27" s="208">
        <f t="shared" si="3"/>
        <v>100</v>
      </c>
      <c r="DL27" s="148"/>
      <c r="DM27" s="152"/>
      <c r="DN27" s="152"/>
      <c r="DO27" s="153"/>
      <c r="DQ27" s="148"/>
      <c r="DR27" s="153"/>
      <c r="DS27" s="148"/>
      <c r="DT27" s="261" t="s">
        <v>1375</v>
      </c>
      <c r="DU27" s="229"/>
      <c r="DV27" s="229"/>
      <c r="DW27" s="290">
        <f t="shared" si="0"/>
        <v>100</v>
      </c>
      <c r="DX27" s="291" t="e">
        <f>VLOOKUP(P27,definitions_list_lookup!$K$30:$L$54,2,0)</f>
        <v>#N/A</v>
      </c>
      <c r="DY27" s="154" t="s">
        <v>1405</v>
      </c>
      <c r="DZ27" s="154" t="s">
        <v>1404</v>
      </c>
      <c r="EA27" s="154"/>
      <c r="EB27" s="229"/>
      <c r="EC27" s="292"/>
      <c r="ED27" s="229" t="s">
        <v>2517</v>
      </c>
      <c r="EE27" s="293"/>
      <c r="EF27" s="294"/>
      <c r="EG27" s="293"/>
      <c r="EH27" s="295"/>
      <c r="EI27" s="296" t="e">
        <f>VLOOKUP(EH27,definitions_list_mag!$Y$12:$Z$15,2,FALSE)</f>
        <v>#N/A</v>
      </c>
      <c r="EJ27" s="297"/>
      <c r="EK27" s="298" t="e">
        <f>VLOOKUP(EJ27,definitions_list_mag!$AT$3:$AU$5,2,FALSE)</f>
        <v>#N/A</v>
      </c>
      <c r="EL27" s="293"/>
      <c r="EM27" s="295"/>
      <c r="EN27" s="295"/>
      <c r="EO27" s="321"/>
      <c r="EP27" s="321"/>
      <c r="EQ27" s="321"/>
      <c r="ER27" s="321"/>
      <c r="ES27" s="321"/>
      <c r="ET27" s="321"/>
      <c r="EU27" s="321"/>
      <c r="EV27" s="322"/>
      <c r="EW27" s="322"/>
      <c r="EX27" s="322"/>
      <c r="EY27" s="322"/>
      <c r="EZ27" s="192" t="e">
        <f t="shared" si="4"/>
        <v>#DIV/0!</v>
      </c>
      <c r="FA27" s="192" t="e">
        <f t="shared" si="5"/>
        <v>#DIV/0!</v>
      </c>
      <c r="FB27" s="192" t="e">
        <f t="shared" si="6"/>
        <v>#DIV/0!</v>
      </c>
      <c r="FC27" s="192" t="e">
        <f t="shared" si="7"/>
        <v>#DIV/0!</v>
      </c>
      <c r="FD27" s="192" t="e">
        <f t="shared" si="8"/>
        <v>#DIV/0!</v>
      </c>
      <c r="FE27" s="193" t="e">
        <f t="shared" si="9"/>
        <v>#DIV/0!</v>
      </c>
      <c r="FF27" s="194" t="e">
        <f t="shared" si="10"/>
        <v>#DIV/0!</v>
      </c>
      <c r="FG27" s="297"/>
      <c r="FH27" s="295"/>
      <c r="FI27" s="778">
        <f t="shared" si="11"/>
        <v>0</v>
      </c>
      <c r="FJ27" s="779" t="e">
        <f t="shared" si="12"/>
        <v>#DIV/0!</v>
      </c>
      <c r="FK27" s="779" t="e">
        <f t="shared" si="13"/>
        <v>#DIV/0!</v>
      </c>
      <c r="FL27" s="780" t="e">
        <f t="shared" si="14"/>
        <v>#DIV/0!</v>
      </c>
      <c r="FM27" s="169" t="e">
        <f t="shared" si="15"/>
        <v>#DIV/0!</v>
      </c>
      <c r="FN27" s="783" t="e">
        <f t="shared" si="16"/>
        <v>#DIV/0!</v>
      </c>
      <c r="FO27" s="227"/>
      <c r="FP27" s="227"/>
      <c r="FQ27" s="227"/>
      <c r="FR27" s="227"/>
      <c r="FS27" s="227"/>
      <c r="FT27" s="227"/>
      <c r="FU27" s="227"/>
      <c r="FV27" s="227"/>
      <c r="FW27" s="227"/>
      <c r="FX27" s="227"/>
      <c r="FY27" s="227"/>
      <c r="FZ27" s="227"/>
      <c r="GA27" s="227"/>
      <c r="GB27" s="227"/>
      <c r="GC27" s="227"/>
      <c r="GD27" s="227"/>
      <c r="GE27" s="227"/>
      <c r="GF27" s="227"/>
      <c r="GG27" s="227"/>
      <c r="GH27" s="227"/>
      <c r="GI27" s="227"/>
      <c r="GJ27" s="227"/>
      <c r="GK27" s="227"/>
      <c r="GL27" s="227"/>
      <c r="GM27" s="227"/>
      <c r="GN27" s="227"/>
      <c r="GO27" s="227"/>
      <c r="GP27" s="227"/>
      <c r="GQ27" s="227"/>
      <c r="GR27" s="227"/>
      <c r="GS27" s="227"/>
      <c r="GT27" s="227"/>
      <c r="GU27" s="227"/>
      <c r="GV27" s="227"/>
      <c r="GW27" s="227"/>
      <c r="GX27" s="227"/>
      <c r="GY27" s="227"/>
      <c r="GZ27" s="227"/>
      <c r="HA27" s="227"/>
      <c r="HB27" s="227"/>
      <c r="HC27" s="227"/>
      <c r="HD27" s="227"/>
      <c r="HE27" s="227"/>
      <c r="HF27" s="227"/>
      <c r="HG27" s="227"/>
      <c r="HH27" s="227"/>
      <c r="HI27" s="227"/>
      <c r="HJ27" s="227"/>
      <c r="HK27" s="227"/>
      <c r="HL27" s="227"/>
      <c r="HM27" s="227"/>
      <c r="HN27" s="227"/>
      <c r="HO27" s="227"/>
      <c r="HP27" s="227"/>
      <c r="HQ27" s="227"/>
      <c r="HR27" s="227"/>
      <c r="HS27" s="227"/>
      <c r="HT27" s="227"/>
      <c r="HU27" s="227"/>
      <c r="HV27" s="227"/>
      <c r="HW27" s="227"/>
      <c r="HX27" s="227"/>
      <c r="HY27" s="227"/>
      <c r="HZ27" s="227"/>
      <c r="IA27" s="227"/>
      <c r="IB27" s="227"/>
      <c r="IC27" s="227"/>
      <c r="ID27" s="227"/>
      <c r="IE27" s="227"/>
      <c r="IF27" s="227"/>
      <c r="IG27" s="227"/>
      <c r="IH27" s="227"/>
      <c r="II27" s="227"/>
      <c r="IJ27" s="227"/>
      <c r="IK27" s="227"/>
      <c r="IL27" s="227"/>
      <c r="IM27" s="227"/>
      <c r="IN27" s="227"/>
      <c r="IO27" s="227"/>
      <c r="IP27" s="227"/>
      <c r="IQ27" s="227"/>
      <c r="IR27" s="227"/>
      <c r="IS27" s="227"/>
      <c r="IT27" s="227"/>
      <c r="IU27" s="227"/>
      <c r="IV27" s="227"/>
      <c r="IW27" s="227"/>
      <c r="IX27" s="227"/>
      <c r="IY27" s="227"/>
      <c r="IZ27" s="227"/>
      <c r="JA27" s="227"/>
      <c r="JB27" s="227"/>
      <c r="JC27" s="227"/>
      <c r="JD27" s="227"/>
      <c r="JE27" s="227"/>
      <c r="JF27" s="227"/>
      <c r="JG27" s="227"/>
      <c r="JH27" s="227"/>
      <c r="JI27" s="227"/>
      <c r="JJ27" s="227"/>
      <c r="JK27" s="227"/>
      <c r="JL27" s="227"/>
      <c r="JM27" s="227"/>
      <c r="JN27" s="227"/>
      <c r="JO27" s="227"/>
      <c r="JP27" s="227"/>
      <c r="JQ27" s="227"/>
      <c r="JR27" s="227"/>
      <c r="JS27" s="227"/>
      <c r="JT27" s="227"/>
      <c r="JU27" s="227"/>
      <c r="JV27" s="227"/>
      <c r="JW27" s="227"/>
      <c r="JX27" s="227"/>
      <c r="JY27" s="227"/>
      <c r="JZ27" s="227"/>
      <c r="KA27" s="227"/>
      <c r="KB27" s="227"/>
      <c r="KC27" s="227"/>
      <c r="KD27" s="227"/>
      <c r="KE27" s="227"/>
      <c r="KF27" s="227"/>
      <c r="KG27" s="227"/>
      <c r="KH27" s="227"/>
      <c r="KI27" s="227"/>
      <c r="KJ27" s="227"/>
      <c r="KK27" s="227"/>
      <c r="KL27" s="227"/>
      <c r="KM27" s="227"/>
      <c r="KN27" s="227"/>
      <c r="KO27" s="227"/>
      <c r="KP27" s="227"/>
      <c r="KQ27" s="227"/>
      <c r="KR27" s="227"/>
      <c r="KS27" s="227"/>
      <c r="KT27" s="227"/>
      <c r="KU27" s="227"/>
      <c r="KV27" s="227"/>
      <c r="KW27" s="227"/>
      <c r="KX27" s="227"/>
      <c r="KY27" s="227"/>
      <c r="KZ27" s="227"/>
      <c r="LA27" s="227"/>
      <c r="LB27" s="227"/>
      <c r="LC27" s="227"/>
      <c r="LD27" s="227"/>
      <c r="LE27" s="227"/>
      <c r="LF27" s="227"/>
      <c r="LG27" s="227"/>
      <c r="LH27" s="227"/>
      <c r="LI27" s="227"/>
      <c r="LJ27" s="227"/>
      <c r="LK27" s="227"/>
      <c r="LL27" s="227"/>
      <c r="LM27" s="227"/>
      <c r="LN27" s="227"/>
      <c r="LO27" s="227"/>
      <c r="LP27" s="227"/>
      <c r="LQ27" s="227"/>
      <c r="LR27" s="227"/>
      <c r="LS27" s="227"/>
      <c r="LT27" s="227"/>
      <c r="LU27" s="227"/>
      <c r="LV27" s="227"/>
      <c r="LW27" s="227"/>
      <c r="LX27" s="227"/>
      <c r="LY27" s="227"/>
      <c r="LZ27" s="227"/>
      <c r="MA27" s="227"/>
      <c r="MB27" s="227"/>
      <c r="MC27" s="227"/>
      <c r="MD27" s="227"/>
      <c r="ME27" s="227"/>
      <c r="MF27" s="227"/>
      <c r="MG27" s="227"/>
      <c r="MH27" s="227"/>
      <c r="MI27" s="227"/>
      <c r="MJ27" s="227"/>
      <c r="MK27" s="227"/>
      <c r="ML27" s="227"/>
      <c r="MM27" s="227"/>
      <c r="MN27" s="227"/>
      <c r="MO27" s="227"/>
      <c r="MP27" s="227"/>
      <c r="MQ27" s="227"/>
      <c r="MR27" s="227"/>
      <c r="MS27" s="227"/>
      <c r="MT27" s="227"/>
      <c r="MU27" s="227"/>
      <c r="MV27" s="227"/>
      <c r="MW27" s="227"/>
      <c r="MX27" s="227"/>
      <c r="MY27" s="227"/>
      <c r="MZ27" s="227"/>
      <c r="NA27" s="227"/>
      <c r="NB27" s="227"/>
      <c r="NC27" s="227"/>
      <c r="ND27" s="227"/>
      <c r="NE27" s="227"/>
      <c r="NF27" s="227"/>
      <c r="NG27" s="227"/>
      <c r="NH27" s="227"/>
      <c r="NI27" s="227"/>
      <c r="NJ27" s="227"/>
      <c r="NK27" s="227"/>
      <c r="NL27" s="227"/>
      <c r="NM27" s="227"/>
      <c r="NN27" s="227"/>
      <c r="NO27" s="227"/>
      <c r="NP27" s="227"/>
      <c r="NQ27" s="227"/>
      <c r="NR27" s="227"/>
      <c r="NS27" s="227"/>
      <c r="NT27" s="227"/>
      <c r="NU27" s="227"/>
      <c r="NV27" s="227"/>
      <c r="NW27" s="227"/>
      <c r="NX27" s="227"/>
      <c r="NY27" s="227"/>
      <c r="NZ27" s="227"/>
      <c r="OA27" s="227"/>
      <c r="OB27" s="227"/>
      <c r="OC27" s="227"/>
      <c r="OD27" s="227"/>
      <c r="OE27" s="227"/>
      <c r="OF27" s="227"/>
      <c r="OG27" s="227"/>
      <c r="OH27" s="227"/>
      <c r="OI27" s="227"/>
      <c r="OJ27" s="227"/>
      <c r="OK27" s="227"/>
      <c r="OL27" s="227"/>
      <c r="OM27" s="227"/>
      <c r="ON27" s="227"/>
      <c r="OO27" s="227"/>
      <c r="OP27" s="227"/>
      <c r="OQ27" s="227"/>
      <c r="OR27" s="227"/>
      <c r="OS27" s="227"/>
      <c r="OT27" s="227"/>
      <c r="OU27" s="227"/>
      <c r="OV27" s="227"/>
      <c r="OW27" s="227"/>
      <c r="OX27" s="227"/>
      <c r="OY27" s="227"/>
      <c r="OZ27" s="227"/>
      <c r="PA27" s="227"/>
      <c r="PB27" s="227"/>
      <c r="PC27" s="227"/>
      <c r="PD27" s="227"/>
      <c r="PE27" s="227"/>
      <c r="PF27" s="227"/>
      <c r="PG27" s="227"/>
      <c r="PH27" s="227"/>
      <c r="PI27" s="227"/>
      <c r="PJ27" s="227"/>
      <c r="PK27" s="227"/>
      <c r="PL27" s="227"/>
      <c r="PM27" s="227"/>
      <c r="PN27" s="227"/>
      <c r="PO27" s="227"/>
      <c r="PP27" s="227"/>
      <c r="PQ27" s="227"/>
      <c r="PR27" s="227"/>
      <c r="PS27" s="227"/>
      <c r="PT27" s="227"/>
      <c r="PU27" s="227"/>
      <c r="PV27" s="227"/>
      <c r="PW27" s="227"/>
      <c r="PX27" s="227"/>
      <c r="PY27" s="227"/>
      <c r="PZ27" s="227"/>
      <c r="QA27" s="227"/>
      <c r="QB27" s="227"/>
      <c r="QC27" s="227"/>
      <c r="QD27" s="227"/>
      <c r="QE27" s="227"/>
      <c r="QF27" s="227"/>
      <c r="QG27" s="227"/>
      <c r="QH27" s="227"/>
      <c r="QI27" s="227"/>
      <c r="QJ27" s="227"/>
      <c r="QK27" s="227"/>
      <c r="QL27" s="227"/>
      <c r="QM27" s="227"/>
      <c r="QN27" s="227"/>
      <c r="QO27" s="227"/>
      <c r="QP27" s="227"/>
      <c r="QQ27" s="227"/>
      <c r="QR27" s="227"/>
      <c r="QS27" s="227"/>
      <c r="QT27" s="227"/>
      <c r="QU27" s="227"/>
      <c r="QV27" s="227"/>
      <c r="QW27" s="227"/>
      <c r="QX27" s="227"/>
      <c r="QY27" s="227"/>
      <c r="QZ27" s="227"/>
      <c r="RA27" s="227"/>
      <c r="RB27" s="227"/>
      <c r="RC27" s="227"/>
      <c r="RD27" s="227"/>
      <c r="RE27" s="227"/>
      <c r="RF27" s="227"/>
      <c r="RG27" s="227"/>
      <c r="RH27" s="227"/>
      <c r="RI27" s="227"/>
      <c r="RJ27" s="227"/>
      <c r="RK27" s="227"/>
      <c r="RL27" s="227"/>
      <c r="RM27" s="227"/>
      <c r="RN27" s="227"/>
      <c r="RO27" s="227"/>
      <c r="RP27" s="227"/>
      <c r="RQ27" s="227"/>
      <c r="RR27" s="227"/>
      <c r="RS27" s="227"/>
      <c r="RT27" s="227"/>
      <c r="RU27" s="227"/>
      <c r="RV27" s="227"/>
      <c r="RW27" s="227"/>
      <c r="RX27" s="227"/>
      <c r="RY27" s="227"/>
      <c r="RZ27" s="227"/>
      <c r="SA27" s="227"/>
      <c r="SB27" s="227"/>
      <c r="SC27" s="227"/>
      <c r="SD27" s="227"/>
      <c r="SE27" s="227"/>
      <c r="SF27" s="227"/>
      <c r="SG27" s="227"/>
      <c r="SH27" s="227"/>
      <c r="SI27" s="227"/>
      <c r="SJ27" s="227"/>
      <c r="SK27" s="227"/>
      <c r="SL27" s="227"/>
      <c r="SM27" s="227"/>
      <c r="SN27" s="227"/>
      <c r="SO27" s="227"/>
      <c r="SP27" s="227"/>
      <c r="SQ27" s="227"/>
      <c r="SR27" s="227"/>
      <c r="SS27" s="227"/>
      <c r="ST27" s="227"/>
      <c r="SU27" s="227"/>
      <c r="SV27" s="227"/>
      <c r="SW27" s="227"/>
      <c r="SX27" s="227"/>
      <c r="SY27" s="227"/>
      <c r="SZ27" s="227"/>
      <c r="TA27" s="227"/>
      <c r="TB27" s="227"/>
      <c r="TC27" s="227"/>
      <c r="TD27" s="227"/>
      <c r="TE27" s="227"/>
      <c r="TF27" s="227"/>
      <c r="TG27" s="227"/>
      <c r="TH27" s="227"/>
      <c r="TI27" s="227"/>
      <c r="TJ27" s="227"/>
      <c r="TK27" s="227"/>
      <c r="TL27" s="227"/>
      <c r="TM27" s="227"/>
      <c r="TN27" s="227"/>
      <c r="TO27" s="227"/>
      <c r="TP27" s="227"/>
      <c r="TQ27" s="227"/>
      <c r="TR27" s="227"/>
      <c r="TS27" s="227"/>
      <c r="TT27" s="227"/>
      <c r="TU27" s="227"/>
      <c r="TV27" s="227"/>
      <c r="TW27" s="227"/>
      <c r="TX27" s="227"/>
      <c r="TY27" s="227"/>
      <c r="TZ27" s="227"/>
      <c r="UA27" s="227"/>
      <c r="UB27" s="227"/>
      <c r="UC27" s="227"/>
      <c r="UD27" s="227"/>
      <c r="UE27" s="227"/>
      <c r="UF27" s="227"/>
      <c r="UG27" s="227"/>
      <c r="UH27" s="227"/>
      <c r="UI27" s="227"/>
      <c r="UJ27" s="227"/>
      <c r="UK27" s="227"/>
      <c r="UL27" s="227"/>
      <c r="UM27" s="227"/>
      <c r="UN27" s="227"/>
      <c r="UO27" s="227"/>
      <c r="UP27" s="227"/>
      <c r="UQ27" s="227"/>
      <c r="UR27" s="227"/>
      <c r="US27" s="227"/>
      <c r="UT27" s="227"/>
      <c r="UU27" s="227"/>
      <c r="UV27" s="227"/>
      <c r="UW27" s="227"/>
      <c r="UX27" s="227"/>
      <c r="UY27" s="227"/>
      <c r="UZ27" s="227"/>
      <c r="VA27" s="227"/>
      <c r="VB27" s="227"/>
      <c r="VC27" s="227"/>
      <c r="VD27" s="227"/>
      <c r="VE27" s="227"/>
      <c r="VF27" s="227"/>
      <c r="VG27" s="227"/>
      <c r="VH27" s="227"/>
      <c r="VI27" s="227"/>
      <c r="VJ27" s="227"/>
      <c r="VK27" s="227"/>
      <c r="VL27" s="227"/>
      <c r="VM27" s="227"/>
      <c r="VN27" s="227"/>
      <c r="VO27" s="227"/>
      <c r="VP27" s="227"/>
      <c r="VQ27" s="227"/>
      <c r="VR27" s="227"/>
      <c r="VS27" s="227"/>
      <c r="VT27" s="227"/>
      <c r="VU27" s="227"/>
      <c r="VV27" s="227"/>
      <c r="VW27" s="227"/>
      <c r="VX27" s="227"/>
      <c r="VY27" s="227"/>
      <c r="VZ27" s="227"/>
      <c r="WA27" s="227"/>
      <c r="WB27" s="227"/>
      <c r="WC27" s="227"/>
      <c r="WD27" s="227"/>
      <c r="WE27" s="227"/>
      <c r="WF27" s="227"/>
      <c r="WG27" s="227"/>
      <c r="WH27" s="227"/>
      <c r="WI27" s="227"/>
      <c r="WJ27" s="227"/>
      <c r="WK27" s="227"/>
      <c r="WL27" s="227"/>
      <c r="WM27" s="227"/>
      <c r="WN27" s="227"/>
      <c r="WO27" s="227"/>
      <c r="WP27" s="227"/>
      <c r="WQ27" s="227"/>
      <c r="WR27" s="227"/>
      <c r="WS27" s="227"/>
      <c r="WT27" s="227"/>
      <c r="WU27" s="227"/>
      <c r="WV27" s="227"/>
      <c r="WW27" s="227"/>
      <c r="WX27" s="227"/>
      <c r="WY27" s="227"/>
      <c r="WZ27" s="227"/>
      <c r="XA27" s="227"/>
      <c r="XB27" s="227"/>
      <c r="XC27" s="227"/>
      <c r="XD27" s="227"/>
      <c r="XE27" s="227"/>
      <c r="XF27" s="227"/>
      <c r="XG27" s="227"/>
      <c r="XH27" s="227"/>
      <c r="XI27" s="227"/>
      <c r="XJ27" s="227"/>
      <c r="XK27" s="227"/>
      <c r="XL27" s="227"/>
      <c r="XM27" s="227"/>
      <c r="XN27" s="227"/>
      <c r="XO27" s="227"/>
      <c r="XP27" s="227"/>
      <c r="XQ27" s="227"/>
      <c r="XR27" s="227"/>
      <c r="XS27" s="227"/>
      <c r="XT27" s="227"/>
      <c r="XU27" s="227"/>
      <c r="XV27" s="227"/>
      <c r="XW27" s="227"/>
      <c r="XX27" s="227"/>
      <c r="XY27" s="227"/>
      <c r="XZ27" s="227"/>
      <c r="YA27" s="227"/>
      <c r="YB27" s="227"/>
      <c r="YC27" s="227"/>
      <c r="YD27" s="227"/>
      <c r="YE27" s="227"/>
      <c r="YF27" s="227"/>
      <c r="YG27" s="227"/>
      <c r="YH27" s="227"/>
      <c r="YI27" s="227"/>
      <c r="YJ27" s="227"/>
      <c r="YK27" s="227"/>
      <c r="YL27" s="227"/>
      <c r="YM27" s="227"/>
      <c r="YN27" s="227"/>
      <c r="YO27" s="227"/>
      <c r="YP27" s="227"/>
      <c r="YQ27" s="227"/>
      <c r="YR27" s="227"/>
      <c r="YS27" s="227"/>
      <c r="YT27" s="227"/>
      <c r="YU27" s="227"/>
      <c r="YV27" s="227"/>
      <c r="YW27" s="227"/>
      <c r="YX27" s="227"/>
      <c r="YY27" s="227"/>
      <c r="YZ27" s="227"/>
      <c r="ZA27" s="227"/>
      <c r="ZB27" s="227"/>
      <c r="ZC27" s="227"/>
      <c r="ZD27" s="227"/>
      <c r="ZE27" s="227"/>
      <c r="ZF27" s="227"/>
      <c r="ZG27" s="227"/>
      <c r="ZH27" s="227"/>
      <c r="ZI27" s="227"/>
      <c r="ZJ27" s="227"/>
      <c r="ZK27" s="227"/>
      <c r="ZL27" s="227"/>
      <c r="ZM27" s="227"/>
      <c r="ZN27" s="227"/>
      <c r="ZO27" s="227"/>
      <c r="ZP27" s="227"/>
      <c r="ZQ27" s="227"/>
      <c r="ZR27" s="227"/>
      <c r="ZS27" s="227"/>
      <c r="ZT27" s="227"/>
      <c r="ZU27" s="227"/>
      <c r="ZV27" s="227"/>
      <c r="ZW27" s="227"/>
      <c r="ZX27" s="227"/>
      <c r="ZY27" s="227"/>
      <c r="ZZ27" s="227"/>
      <c r="AAA27" s="227"/>
      <c r="AAB27" s="227"/>
      <c r="AAC27" s="227"/>
      <c r="AAD27" s="227"/>
      <c r="AAE27" s="227"/>
      <c r="AAF27" s="227"/>
      <c r="AAG27" s="227"/>
      <c r="AAH27" s="227"/>
      <c r="AAI27" s="227"/>
      <c r="AAJ27" s="227"/>
      <c r="AAK27" s="227"/>
      <c r="AAL27" s="227"/>
      <c r="AAM27" s="227"/>
      <c r="AAN27" s="227"/>
      <c r="AAO27" s="227"/>
      <c r="AAP27" s="227"/>
      <c r="AAQ27" s="227"/>
      <c r="AAR27" s="227"/>
      <c r="AAS27" s="227"/>
      <c r="AAT27" s="227"/>
      <c r="AAU27" s="227"/>
      <c r="AAV27" s="227"/>
      <c r="AAW27" s="227"/>
      <c r="AAX27" s="227"/>
      <c r="AAY27" s="227"/>
      <c r="AAZ27" s="227"/>
      <c r="ABA27" s="227"/>
      <c r="ABB27" s="227"/>
      <c r="ABC27" s="227"/>
      <c r="ABD27" s="227"/>
      <c r="ABE27" s="227"/>
      <c r="ABF27" s="227"/>
      <c r="ABG27" s="227"/>
      <c r="ABH27" s="227"/>
      <c r="ABI27" s="227"/>
      <c r="ABJ27" s="227"/>
      <c r="ABK27" s="227"/>
      <c r="ABL27" s="227"/>
      <c r="ABM27" s="227"/>
      <c r="ABN27" s="227"/>
      <c r="ABO27" s="227"/>
      <c r="ABP27" s="227"/>
      <c r="ABQ27" s="227"/>
      <c r="ABR27" s="227"/>
      <c r="ABS27" s="227"/>
      <c r="ABT27" s="227"/>
      <c r="ABU27" s="227"/>
      <c r="ABV27" s="227"/>
      <c r="ABW27" s="227"/>
      <c r="ABX27" s="227"/>
      <c r="ABY27" s="227"/>
      <c r="ABZ27" s="227"/>
      <c r="ACA27" s="227"/>
      <c r="ACB27" s="227"/>
      <c r="ACC27" s="227"/>
      <c r="ACD27" s="227"/>
      <c r="ACE27" s="227"/>
      <c r="ACF27" s="227"/>
      <c r="ACG27" s="227"/>
      <c r="ACH27" s="227"/>
      <c r="ACI27" s="227"/>
      <c r="ACJ27" s="227"/>
      <c r="ACK27" s="227"/>
      <c r="ACL27" s="227"/>
      <c r="ACM27" s="227"/>
      <c r="ACN27" s="227"/>
      <c r="ACO27" s="227"/>
      <c r="ACP27" s="227"/>
      <c r="ACQ27" s="227"/>
      <c r="ACR27" s="227"/>
      <c r="ACS27" s="227"/>
      <c r="ACT27" s="227"/>
      <c r="ACU27" s="227"/>
      <c r="ACV27" s="227"/>
      <c r="ACW27" s="227"/>
      <c r="ACX27" s="227"/>
      <c r="ACY27" s="227"/>
      <c r="ACZ27" s="227"/>
      <c r="ADA27" s="227"/>
      <c r="ADB27" s="227"/>
      <c r="ADC27" s="227"/>
      <c r="ADD27" s="227"/>
      <c r="ADE27" s="227"/>
      <c r="ADF27" s="227"/>
      <c r="ADG27" s="227"/>
      <c r="ADH27" s="227"/>
      <c r="ADI27" s="227"/>
      <c r="ADJ27" s="227"/>
      <c r="ADK27" s="227"/>
      <c r="ADL27" s="227"/>
      <c r="ADM27" s="227"/>
      <c r="ADN27" s="227"/>
      <c r="ADO27" s="227"/>
      <c r="ADP27" s="227"/>
      <c r="ADQ27" s="227"/>
      <c r="ADR27" s="227"/>
      <c r="ADS27" s="227"/>
      <c r="ADT27" s="227"/>
      <c r="ADU27" s="227"/>
      <c r="ADV27" s="227"/>
      <c r="ADW27" s="227"/>
      <c r="ADX27" s="227"/>
      <c r="ADY27" s="227"/>
      <c r="ADZ27" s="227"/>
      <c r="AEA27" s="227"/>
      <c r="AEB27" s="227"/>
      <c r="AEC27" s="227"/>
      <c r="AED27" s="227"/>
      <c r="AEE27" s="227"/>
      <c r="AEF27" s="227"/>
      <c r="AEG27" s="227"/>
      <c r="AEH27" s="227"/>
      <c r="AEI27" s="227"/>
      <c r="AEJ27" s="227"/>
      <c r="AEK27" s="227"/>
      <c r="AEL27" s="227"/>
      <c r="AEM27" s="227"/>
      <c r="AEN27" s="227"/>
      <c r="AEO27" s="227"/>
      <c r="AEP27" s="227"/>
      <c r="AEQ27" s="227"/>
      <c r="AER27" s="227"/>
      <c r="AES27" s="227"/>
      <c r="AET27" s="227"/>
      <c r="AEU27" s="227"/>
      <c r="AEV27" s="227"/>
      <c r="AEW27" s="227"/>
      <c r="AEX27" s="227"/>
      <c r="AEY27" s="227"/>
      <c r="AEZ27" s="227"/>
      <c r="AFA27" s="227"/>
      <c r="AFB27" s="227"/>
      <c r="AFC27" s="227"/>
      <c r="AFD27" s="227"/>
      <c r="AFE27" s="227"/>
      <c r="AFF27" s="227"/>
      <c r="AFG27" s="227"/>
      <c r="AFH27" s="227"/>
      <c r="AFI27" s="227"/>
      <c r="AFJ27" s="227"/>
      <c r="AFK27" s="227"/>
      <c r="AFL27" s="227"/>
      <c r="AFM27" s="227"/>
      <c r="AFN27" s="227"/>
      <c r="AFO27" s="227"/>
      <c r="AFP27" s="227"/>
      <c r="AFQ27" s="227"/>
      <c r="AFR27" s="227"/>
      <c r="AFS27" s="227"/>
      <c r="AFT27" s="227"/>
      <c r="AFU27" s="227"/>
      <c r="AFV27" s="227"/>
      <c r="AFW27" s="227"/>
      <c r="AFX27" s="227"/>
      <c r="AFY27" s="227"/>
      <c r="AFZ27" s="227"/>
      <c r="AGA27" s="227"/>
      <c r="AGB27" s="227"/>
      <c r="AGC27" s="227"/>
      <c r="AGD27" s="227"/>
      <c r="AGE27" s="227"/>
      <c r="AGF27" s="227"/>
      <c r="AGG27" s="227"/>
      <c r="AGH27" s="227"/>
      <c r="AGI27" s="227"/>
      <c r="AGJ27" s="227"/>
      <c r="AGK27" s="227"/>
      <c r="AGL27" s="227"/>
      <c r="AGM27" s="227"/>
      <c r="AGN27" s="227"/>
      <c r="AGO27" s="227"/>
      <c r="AGP27" s="227"/>
      <c r="AGQ27" s="227"/>
      <c r="AGR27" s="227"/>
      <c r="AGS27" s="227"/>
      <c r="AGT27" s="227"/>
      <c r="AGU27" s="227"/>
      <c r="AGV27" s="227"/>
      <c r="AGW27" s="227"/>
      <c r="AGX27" s="227"/>
      <c r="AGY27" s="227"/>
      <c r="AGZ27" s="227"/>
      <c r="AHA27" s="227"/>
      <c r="AHB27" s="227"/>
      <c r="AHC27" s="227"/>
      <c r="AHD27" s="227"/>
      <c r="AHE27" s="227"/>
      <c r="AHF27" s="227"/>
      <c r="AHG27" s="227"/>
      <c r="AHH27" s="227"/>
      <c r="AHI27" s="227"/>
      <c r="AHJ27" s="227"/>
      <c r="AHK27" s="227"/>
      <c r="AHL27" s="227"/>
      <c r="AHM27" s="227"/>
      <c r="AHN27" s="227"/>
      <c r="AHO27" s="227"/>
      <c r="AHP27" s="227"/>
      <c r="AHQ27" s="227"/>
      <c r="AHR27" s="227"/>
      <c r="AHS27" s="227"/>
      <c r="AHT27" s="227"/>
      <c r="AHU27" s="227"/>
      <c r="AHV27" s="227"/>
      <c r="AHW27" s="227"/>
      <c r="AHX27" s="227"/>
      <c r="AHY27" s="227"/>
      <c r="AHZ27" s="227"/>
      <c r="AIA27" s="227"/>
      <c r="AIB27" s="227"/>
      <c r="AIC27" s="227"/>
      <c r="AID27" s="227"/>
      <c r="AIE27" s="227"/>
      <c r="AIF27" s="227"/>
      <c r="AIG27" s="227"/>
      <c r="AIH27" s="227"/>
      <c r="AII27" s="227"/>
      <c r="AIJ27" s="227"/>
      <c r="AIK27" s="227"/>
      <c r="AIL27" s="227"/>
      <c r="AIM27" s="227"/>
      <c r="AIN27" s="227"/>
      <c r="AIO27" s="227"/>
      <c r="AIP27" s="227"/>
      <c r="AIQ27" s="227"/>
      <c r="AIR27" s="227"/>
      <c r="AIS27" s="227"/>
      <c r="AIT27" s="227"/>
      <c r="AIU27" s="227"/>
      <c r="AIV27" s="227"/>
      <c r="AIW27" s="227"/>
      <c r="AIX27" s="227"/>
      <c r="AIY27" s="227"/>
      <c r="AIZ27" s="227"/>
      <c r="AJA27" s="227"/>
      <c r="AJB27" s="227"/>
      <c r="AJC27" s="227"/>
      <c r="AJD27" s="227"/>
      <c r="AJE27" s="227"/>
      <c r="AJF27" s="227"/>
      <c r="AJG27" s="227"/>
      <c r="AJH27" s="227"/>
      <c r="AJI27" s="227"/>
      <c r="AJJ27" s="227"/>
      <c r="AJK27" s="227"/>
      <c r="AJL27" s="227"/>
      <c r="AJM27" s="227"/>
      <c r="AJN27" s="227"/>
      <c r="AJO27" s="227"/>
      <c r="AJP27" s="227"/>
      <c r="AJQ27" s="227"/>
      <c r="AJR27" s="227"/>
      <c r="AJS27" s="227"/>
      <c r="AJT27" s="227"/>
      <c r="AJU27" s="227"/>
      <c r="AJV27" s="227"/>
      <c r="AJW27" s="227"/>
      <c r="AJX27" s="227"/>
      <c r="AJY27" s="227"/>
      <c r="AJZ27" s="227"/>
      <c r="AKA27" s="227"/>
      <c r="AKB27" s="227"/>
      <c r="AKC27" s="227"/>
      <c r="AKD27" s="227"/>
      <c r="AKE27" s="227"/>
      <c r="AKF27" s="227"/>
      <c r="AKG27" s="227"/>
      <c r="AKH27" s="227"/>
      <c r="AKI27" s="227"/>
      <c r="AKJ27" s="227"/>
      <c r="AKK27" s="227"/>
      <c r="AKL27" s="227"/>
      <c r="AKM27" s="227"/>
      <c r="AKN27" s="227"/>
      <c r="AKO27" s="227"/>
      <c r="AKP27" s="227"/>
      <c r="AKQ27" s="227"/>
      <c r="AKR27" s="227"/>
      <c r="AKS27" s="227"/>
      <c r="AKT27" s="227"/>
      <c r="AKU27" s="227"/>
      <c r="AKV27" s="227"/>
      <c r="AKW27" s="227"/>
      <c r="AKX27" s="227"/>
      <c r="AKY27" s="227"/>
      <c r="AKZ27" s="227"/>
      <c r="ALA27" s="227"/>
      <c r="ALB27" s="227"/>
      <c r="ALC27" s="227"/>
      <c r="ALD27" s="227"/>
      <c r="ALE27" s="227"/>
      <c r="ALF27" s="227"/>
      <c r="ALG27" s="227"/>
      <c r="ALH27" s="227"/>
      <c r="ALI27" s="227"/>
      <c r="ALJ27" s="227"/>
      <c r="ALK27" s="227"/>
      <c r="ALL27" s="227"/>
      <c r="ALM27" s="227"/>
      <c r="ALN27" s="227"/>
      <c r="ALO27" s="227"/>
      <c r="ALP27" s="227"/>
      <c r="ALQ27" s="227"/>
      <c r="ALR27" s="227"/>
      <c r="ALS27" s="227"/>
      <c r="ALT27" s="227"/>
      <c r="ALU27" s="227"/>
      <c r="ALV27" s="227"/>
      <c r="ALW27" s="227"/>
      <c r="ALX27" s="227"/>
      <c r="ALY27" s="227"/>
      <c r="ALZ27" s="227"/>
      <c r="AMA27" s="227"/>
      <c r="AMB27" s="227"/>
      <c r="AMC27" s="227"/>
      <c r="AMD27" s="227"/>
      <c r="AME27" s="227"/>
      <c r="AMF27" s="227"/>
      <c r="AMG27" s="227"/>
      <c r="AMH27" s="227"/>
      <c r="AMI27" s="227"/>
      <c r="AMJ27" s="227"/>
      <c r="AMK27" s="227"/>
      <c r="AML27" s="227"/>
      <c r="AMM27" s="227"/>
      <c r="AMN27" s="227"/>
      <c r="AMO27" s="227"/>
      <c r="AMP27" s="227"/>
      <c r="AMQ27" s="227"/>
      <c r="AMR27" s="227"/>
      <c r="AMS27" s="227"/>
      <c r="AMT27" s="227"/>
      <c r="AMU27" s="227"/>
      <c r="AMV27" s="227"/>
      <c r="AMW27" s="227"/>
      <c r="AMX27" s="227"/>
    </row>
    <row r="28" spans="1:1038" ht="18" customHeight="1">
      <c r="A28" s="223" t="s">
        <v>1277</v>
      </c>
      <c r="B28" s="224" t="s">
        <v>1278</v>
      </c>
      <c r="D28" s="225" t="s">
        <v>1279</v>
      </c>
      <c r="E28" s="126">
        <v>7</v>
      </c>
      <c r="F28" s="126">
        <v>4</v>
      </c>
      <c r="G28" s="285" t="str">
        <f t="shared" si="1"/>
        <v>7-4</v>
      </c>
      <c r="H28" s="277">
        <v>0</v>
      </c>
      <c r="I28" s="126">
        <v>34</v>
      </c>
      <c r="K28" s="545" t="b">
        <f>IF(I29=1,IF(((VLOOKUP($G28,[1]Depth_Lookup!#REF!,9,FALSE))-(H28/100))=0,"Good",IF(((VLOOKUP($G28,[1]Depth_Lookup!$A$3:$J$550,9,FALSE))-(H28/100))&gt;0,"Too Short","Too Long")))</f>
        <v>0</v>
      </c>
      <c r="L28" s="171">
        <f>(VLOOKUP($G28,Depth_Lookup!$A$3:$J$410,10,FALSE))+(H28/100)</f>
        <v>10.865</v>
      </c>
      <c r="M28" s="171">
        <f>(VLOOKUP($G28,Depth_Lookup!$A$3:$J$410,10,FALSE))+(I28/100)</f>
        <v>11.205</v>
      </c>
      <c r="N28" s="127" t="s">
        <v>1287</v>
      </c>
      <c r="O28" s="126" t="s">
        <v>1280</v>
      </c>
      <c r="P28" s="126" t="s">
        <v>853</v>
      </c>
      <c r="Q28" s="126" t="s">
        <v>125</v>
      </c>
      <c r="R28" s="196" t="str">
        <f t="shared" si="2"/>
        <v>SerpentinizedHarzburgite</v>
      </c>
      <c r="S28" s="126" t="s">
        <v>700</v>
      </c>
      <c r="T28" s="126" t="s">
        <v>700</v>
      </c>
      <c r="W28" s="126" t="s">
        <v>102</v>
      </c>
      <c r="X28" s="202">
        <f>VLOOKUP(W28,definitions_list_lookup!$A$13:$B$19,2,0)</f>
        <v>5</v>
      </c>
      <c r="Y28" s="126" t="s">
        <v>90</v>
      </c>
      <c r="Z28" s="126" t="s">
        <v>91</v>
      </c>
      <c r="AF28" s="196" t="e">
        <f>VLOOKUP(AE28,definitions_list_mag!$V$12:$W$15,2,0)</f>
        <v>#N/A</v>
      </c>
      <c r="AI28" s="130">
        <f t="shared" si="18"/>
        <v>74</v>
      </c>
      <c r="AO28" s="130"/>
      <c r="AU28" s="130"/>
      <c r="BA28" s="130">
        <v>25</v>
      </c>
      <c r="BB28" s="126">
        <v>4</v>
      </c>
      <c r="BC28" s="126">
        <v>2</v>
      </c>
      <c r="BD28" s="126" t="s">
        <v>110</v>
      </c>
      <c r="BE28" s="126" t="s">
        <v>103</v>
      </c>
      <c r="BG28" s="130"/>
      <c r="BM28" s="130">
        <v>1</v>
      </c>
      <c r="BN28" s="126">
        <v>3</v>
      </c>
      <c r="BO28" s="126">
        <v>0.5</v>
      </c>
      <c r="BY28" s="130"/>
      <c r="CG28" s="131"/>
      <c r="CH28" s="132" t="s">
        <v>1329</v>
      </c>
      <c r="CI28" s="132">
        <v>100</v>
      </c>
      <c r="CJ28" s="132" t="s">
        <v>514</v>
      </c>
      <c r="CK28" s="133"/>
      <c r="CL28" s="134"/>
      <c r="CM28" s="134"/>
      <c r="CN28" s="134"/>
      <c r="CO28" s="134"/>
      <c r="CP28" s="134"/>
      <c r="CQ28" s="134"/>
      <c r="CR28" s="134"/>
      <c r="CS28" s="134"/>
      <c r="CT28" s="134"/>
      <c r="CU28" s="134"/>
      <c r="CV28" s="134"/>
      <c r="CW28" s="134"/>
      <c r="CX28" s="134"/>
      <c r="CY28" s="134"/>
      <c r="CZ28" s="134"/>
      <c r="DA28" s="134"/>
      <c r="DB28" s="134">
        <v>75</v>
      </c>
      <c r="DC28" s="135">
        <v>25</v>
      </c>
      <c r="DD28" s="134"/>
      <c r="DE28" s="134"/>
      <c r="DF28" s="134"/>
      <c r="DG28" s="134"/>
      <c r="DH28" s="134"/>
      <c r="DI28" s="134"/>
      <c r="DJ28" s="134"/>
      <c r="DK28" s="207">
        <f t="shared" si="3"/>
        <v>100</v>
      </c>
      <c r="DL28" s="131"/>
      <c r="DM28" s="134"/>
      <c r="DN28" s="134"/>
      <c r="DO28" s="136"/>
      <c r="DQ28" s="131"/>
      <c r="DR28" s="136"/>
      <c r="DS28" s="131"/>
      <c r="DT28" s="138" t="s">
        <v>1375</v>
      </c>
      <c r="DW28" s="213">
        <f t="shared" si="0"/>
        <v>100</v>
      </c>
      <c r="DX28" s="214" t="e">
        <f>VLOOKUP(P28,definitions_list_lookup!$K$30:$L$54,2,0)</f>
        <v>#N/A</v>
      </c>
      <c r="DY28" s="139" t="s">
        <v>1405</v>
      </c>
      <c r="DZ28" s="139" t="s">
        <v>1404</v>
      </c>
      <c r="EA28" s="139"/>
      <c r="ED28" s="229" t="s">
        <v>2517</v>
      </c>
      <c r="EE28" s="140"/>
      <c r="EG28" s="140"/>
      <c r="EI28" s="218" t="e">
        <f>VLOOKUP(EH28,definitions_list_mag!$Y$12:$Z$15,2,FALSE)</f>
        <v>#N/A</v>
      </c>
      <c r="EJ28" s="143"/>
      <c r="EK28" s="221" t="e">
        <f>VLOOKUP(EJ28,definitions_list_mag!$AT$3:$AU$5,2,FALSE)</f>
        <v>#N/A</v>
      </c>
      <c r="EM28" s="109"/>
      <c r="EN28" s="109"/>
      <c r="EZ28" s="192" t="e">
        <f t="shared" si="4"/>
        <v>#DIV/0!</v>
      </c>
      <c r="FA28" s="192" t="e">
        <f t="shared" si="5"/>
        <v>#DIV/0!</v>
      </c>
      <c r="FB28" s="192" t="e">
        <f t="shared" si="6"/>
        <v>#DIV/0!</v>
      </c>
      <c r="FC28" s="192" t="e">
        <f t="shared" si="7"/>
        <v>#DIV/0!</v>
      </c>
      <c r="FD28" s="192" t="e">
        <f t="shared" si="8"/>
        <v>#DIV/0!</v>
      </c>
      <c r="FE28" s="193" t="e">
        <f t="shared" si="9"/>
        <v>#DIV/0!</v>
      </c>
      <c r="FF28" s="194" t="e">
        <f t="shared" si="10"/>
        <v>#DIV/0!</v>
      </c>
      <c r="FG28" s="143"/>
      <c r="FI28" s="778">
        <f t="shared" si="11"/>
        <v>0</v>
      </c>
      <c r="FJ28" s="779" t="e">
        <f t="shared" si="12"/>
        <v>#DIV/0!</v>
      </c>
      <c r="FK28" s="779" t="e">
        <f t="shared" si="13"/>
        <v>#DIV/0!</v>
      </c>
      <c r="FL28" s="780" t="e">
        <f t="shared" si="14"/>
        <v>#DIV/0!</v>
      </c>
      <c r="FM28" s="169" t="e">
        <f t="shared" si="15"/>
        <v>#DIV/0!</v>
      </c>
      <c r="FN28" s="783" t="e">
        <f t="shared" si="16"/>
        <v>#DIV/0!</v>
      </c>
    </row>
    <row r="29" spans="1:1038" ht="18" customHeight="1">
      <c r="A29" s="223" t="s">
        <v>1277</v>
      </c>
      <c r="B29" s="224" t="s">
        <v>1278</v>
      </c>
      <c r="D29" s="225" t="s">
        <v>1279</v>
      </c>
      <c r="E29" s="126">
        <v>7</v>
      </c>
      <c r="F29" s="126">
        <v>4</v>
      </c>
      <c r="G29" s="285" t="str">
        <f t="shared" si="1"/>
        <v>7-4</v>
      </c>
      <c r="H29" s="277">
        <v>34</v>
      </c>
      <c r="I29" s="126">
        <v>68</v>
      </c>
      <c r="K29" s="545" t="b">
        <f>IF(I30=1,IF(((VLOOKUP($G29,[1]Depth_Lookup!#REF!,9,FALSE))-(H29/100))=0,"Good",IF(((VLOOKUP($G29,[1]Depth_Lookup!$A$3:$J$550,9,FALSE))-(H29/100))&gt;0,"Too Short","Too Long")))</f>
        <v>0</v>
      </c>
      <c r="L29" s="171">
        <f>(VLOOKUP($G29,Depth_Lookup!$A$3:$J$410,10,FALSE))+(H29/100)</f>
        <v>11.205</v>
      </c>
      <c r="M29" s="171">
        <f>(VLOOKUP($G29,Depth_Lookup!$A$3:$J$410,10,FALSE))+(I29/100)</f>
        <v>11.545</v>
      </c>
      <c r="N29" s="127" t="s">
        <v>1288</v>
      </c>
      <c r="O29" s="126" t="s">
        <v>1280</v>
      </c>
      <c r="P29" s="126" t="s">
        <v>853</v>
      </c>
      <c r="Q29" s="126" t="s">
        <v>125</v>
      </c>
      <c r="R29" s="196" t="str">
        <f t="shared" si="2"/>
        <v>SerpentinizedHarzburgite</v>
      </c>
      <c r="S29" s="126" t="s">
        <v>115</v>
      </c>
      <c r="T29" s="126" t="s">
        <v>115</v>
      </c>
      <c r="U29" s="126" t="s">
        <v>95</v>
      </c>
      <c r="V29" s="126" t="s">
        <v>96</v>
      </c>
      <c r="W29" s="126" t="s">
        <v>102</v>
      </c>
      <c r="X29" s="202">
        <f>VLOOKUP(W29,definitions_list_lookup!$A$13:$B$19,2,0)</f>
        <v>5</v>
      </c>
      <c r="Y29" s="126" t="s">
        <v>90</v>
      </c>
      <c r="Z29" s="126" t="s">
        <v>91</v>
      </c>
      <c r="AF29" s="196" t="e">
        <f>VLOOKUP(AE29,definitions_list_mag!$V$12:$W$15,2,0)</f>
        <v>#N/A</v>
      </c>
      <c r="AI29" s="130">
        <f t="shared" si="18"/>
        <v>74</v>
      </c>
      <c r="AO29" s="130"/>
      <c r="AU29" s="130"/>
      <c r="BA29" s="130">
        <v>25</v>
      </c>
      <c r="BB29" s="126">
        <v>4</v>
      </c>
      <c r="BC29" s="126">
        <v>2</v>
      </c>
      <c r="BD29" s="126" t="s">
        <v>110</v>
      </c>
      <c r="BE29" s="126" t="s">
        <v>103</v>
      </c>
      <c r="BG29" s="130"/>
      <c r="BM29" s="130">
        <v>1</v>
      </c>
      <c r="BN29" s="126">
        <v>3</v>
      </c>
      <c r="BO29" s="126">
        <v>0.5</v>
      </c>
      <c r="BY29" s="130"/>
      <c r="CG29" s="131"/>
      <c r="CH29" s="132" t="s">
        <v>1329</v>
      </c>
      <c r="CI29" s="132">
        <v>100</v>
      </c>
      <c r="CJ29" s="132" t="s">
        <v>514</v>
      </c>
      <c r="CK29" s="133"/>
      <c r="CL29" s="134"/>
      <c r="CM29" s="134"/>
      <c r="CN29" s="134"/>
      <c r="CO29" s="134"/>
      <c r="CP29" s="134"/>
      <c r="CQ29" s="134"/>
      <c r="CR29" s="134"/>
      <c r="CS29" s="134"/>
      <c r="CT29" s="134"/>
      <c r="CU29" s="134"/>
      <c r="CV29" s="134"/>
      <c r="CW29" s="134"/>
      <c r="CX29" s="134"/>
      <c r="CY29" s="134"/>
      <c r="CZ29" s="134"/>
      <c r="DA29" s="134"/>
      <c r="DB29" s="134">
        <v>75</v>
      </c>
      <c r="DC29" s="135">
        <v>25</v>
      </c>
      <c r="DD29" s="134"/>
      <c r="DE29" s="134"/>
      <c r="DF29" s="134"/>
      <c r="DG29" s="134"/>
      <c r="DH29" s="134"/>
      <c r="DI29" s="134"/>
      <c r="DJ29" s="134"/>
      <c r="DK29" s="207">
        <f t="shared" si="3"/>
        <v>100</v>
      </c>
      <c r="DL29" s="131"/>
      <c r="DM29" s="134"/>
      <c r="DN29" s="134"/>
      <c r="DO29" s="136"/>
      <c r="DQ29" s="131"/>
      <c r="DR29" s="136"/>
      <c r="DS29" s="131"/>
      <c r="DT29" s="138" t="s">
        <v>1374</v>
      </c>
      <c r="DW29" s="213">
        <f t="shared" si="0"/>
        <v>100</v>
      </c>
      <c r="DX29" s="214" t="e">
        <f>VLOOKUP(P29,definitions_list_lookup!$K$30:$L$54,2,0)</f>
        <v>#N/A</v>
      </c>
      <c r="DY29" s="139" t="s">
        <v>1405</v>
      </c>
      <c r="DZ29" s="139" t="s">
        <v>1404</v>
      </c>
      <c r="EA29" s="139"/>
      <c r="ED29" s="229" t="s">
        <v>2517</v>
      </c>
      <c r="EE29" s="140"/>
      <c r="EG29" s="140"/>
      <c r="EI29" s="218" t="e">
        <f>VLOOKUP(EH29,definitions_list_mag!$Y$12:$Z$15,2,FALSE)</f>
        <v>#N/A</v>
      </c>
      <c r="EJ29" s="143"/>
      <c r="EK29" s="221" t="e">
        <f>VLOOKUP(EJ29,definitions_list_mag!$AT$3:$AU$5,2,FALSE)</f>
        <v>#N/A</v>
      </c>
      <c r="EM29" s="109"/>
      <c r="EN29" s="109"/>
      <c r="EZ29" s="192" t="e">
        <f t="shared" si="4"/>
        <v>#DIV/0!</v>
      </c>
      <c r="FA29" s="192" t="e">
        <f t="shared" si="5"/>
        <v>#DIV/0!</v>
      </c>
      <c r="FB29" s="192" t="e">
        <f t="shared" si="6"/>
        <v>#DIV/0!</v>
      </c>
      <c r="FC29" s="192" t="e">
        <f t="shared" si="7"/>
        <v>#DIV/0!</v>
      </c>
      <c r="FD29" s="192" t="e">
        <f t="shared" si="8"/>
        <v>#DIV/0!</v>
      </c>
      <c r="FE29" s="193" t="e">
        <f t="shared" si="9"/>
        <v>#DIV/0!</v>
      </c>
      <c r="FF29" s="194" t="e">
        <f t="shared" si="10"/>
        <v>#DIV/0!</v>
      </c>
      <c r="FG29" s="143"/>
      <c r="FI29" s="778">
        <f t="shared" si="11"/>
        <v>0</v>
      </c>
      <c r="FJ29" s="779" t="e">
        <f t="shared" si="12"/>
        <v>#DIV/0!</v>
      </c>
      <c r="FK29" s="779" t="e">
        <f t="shared" si="13"/>
        <v>#DIV/0!</v>
      </c>
      <c r="FL29" s="780" t="e">
        <f t="shared" si="14"/>
        <v>#DIV/0!</v>
      </c>
      <c r="FM29" s="169" t="e">
        <f t="shared" si="15"/>
        <v>#DIV/0!</v>
      </c>
      <c r="FN29" s="783" t="e">
        <f t="shared" si="16"/>
        <v>#DIV/0!</v>
      </c>
    </row>
    <row r="30" spans="1:1038" s="288" customFormat="1" ht="18" customHeight="1">
      <c r="A30" s="282" t="s">
        <v>1277</v>
      </c>
      <c r="B30" s="283" t="s">
        <v>1278</v>
      </c>
      <c r="C30" s="227"/>
      <c r="D30" s="284" t="s">
        <v>1279</v>
      </c>
      <c r="E30" s="227">
        <v>7</v>
      </c>
      <c r="F30" s="227">
        <v>4</v>
      </c>
      <c r="G30" s="285" t="str">
        <f t="shared" si="1"/>
        <v>7-4</v>
      </c>
      <c r="H30" s="278">
        <v>68</v>
      </c>
      <c r="I30" s="227">
        <v>90.5</v>
      </c>
      <c r="J30" s="226"/>
      <c r="K30" s="545" t="b">
        <f>IF(I31=1,IF(((VLOOKUP($G30,[1]Depth_Lookup!#REF!,9,FALSE))-(H30/100))=0,"Good",IF(((VLOOKUP($G30,[1]Depth_Lookup!$A$3:$J$550,9,FALSE))-(H30/100))&gt;0,"Too Short","Too Long")))</f>
        <v>0</v>
      </c>
      <c r="L30" s="171">
        <f>(VLOOKUP($G30,Depth_Lookup!$A$3:$J$410,10,FALSE))+(H30/100)</f>
        <v>11.545</v>
      </c>
      <c r="M30" s="171">
        <f>(VLOOKUP($G30,Depth_Lookup!$A$3:$J$410,10,FALSE))+(I30/100)</f>
        <v>11.77</v>
      </c>
      <c r="N30" s="230" t="s">
        <v>1289</v>
      </c>
      <c r="O30" s="227" t="s">
        <v>1280</v>
      </c>
      <c r="P30" s="227" t="s">
        <v>853</v>
      </c>
      <c r="Q30" s="227" t="s">
        <v>125</v>
      </c>
      <c r="R30" s="286" t="str">
        <f t="shared" si="2"/>
        <v>SerpentinizedHarzburgite</v>
      </c>
      <c r="S30" s="227" t="s">
        <v>115</v>
      </c>
      <c r="T30" s="227" t="s">
        <v>700</v>
      </c>
      <c r="U30" s="227" t="s">
        <v>95</v>
      </c>
      <c r="V30" s="227" t="s">
        <v>96</v>
      </c>
      <c r="W30" s="227" t="s">
        <v>102</v>
      </c>
      <c r="X30" s="287">
        <f>VLOOKUP(W30,definitions_list_lookup!$A$13:$B$19,2,0)</f>
        <v>5</v>
      </c>
      <c r="Y30" s="227" t="s">
        <v>90</v>
      </c>
      <c r="Z30" s="227" t="s">
        <v>91</v>
      </c>
      <c r="AA30" s="227"/>
      <c r="AB30" s="227"/>
      <c r="AC30" s="227"/>
      <c r="AD30" s="227"/>
      <c r="AE30" s="233"/>
      <c r="AF30" s="286" t="e">
        <f>VLOOKUP(AE30,definitions_list_mag!$V$12:$W$15,2,0)</f>
        <v>#N/A</v>
      </c>
      <c r="AG30" s="237"/>
      <c r="AH30" s="227"/>
      <c r="AI30" s="240">
        <f t="shared" si="18"/>
        <v>74</v>
      </c>
      <c r="AJ30" s="227"/>
      <c r="AK30" s="227"/>
      <c r="AL30" s="227"/>
      <c r="AM30" s="227"/>
      <c r="AN30" s="227"/>
      <c r="AO30" s="240"/>
      <c r="AP30" s="227"/>
      <c r="AQ30" s="227"/>
      <c r="AR30" s="227"/>
      <c r="AS30" s="227"/>
      <c r="AT30" s="227"/>
      <c r="AU30" s="240"/>
      <c r="AV30" s="227"/>
      <c r="AW30" s="227"/>
      <c r="AX30" s="227"/>
      <c r="AY30" s="227"/>
      <c r="AZ30" s="227"/>
      <c r="BA30" s="240">
        <v>25</v>
      </c>
      <c r="BB30" s="227">
        <v>4</v>
      </c>
      <c r="BC30" s="227">
        <v>2</v>
      </c>
      <c r="BD30" s="227" t="s">
        <v>110</v>
      </c>
      <c r="BE30" s="227" t="s">
        <v>103</v>
      </c>
      <c r="BF30" s="227"/>
      <c r="BG30" s="240"/>
      <c r="BH30" s="227"/>
      <c r="BI30" s="227"/>
      <c r="BJ30" s="227"/>
      <c r="BK30" s="227"/>
      <c r="BL30" s="227"/>
      <c r="BM30" s="240">
        <v>1</v>
      </c>
      <c r="BN30" s="227">
        <v>3</v>
      </c>
      <c r="BO30" s="227">
        <v>0.5</v>
      </c>
      <c r="BP30" s="227"/>
      <c r="BQ30" s="227"/>
      <c r="BR30" s="227"/>
      <c r="BS30" s="227"/>
      <c r="BT30" s="227"/>
      <c r="BU30" s="227"/>
      <c r="BV30" s="227"/>
      <c r="BW30" s="227"/>
      <c r="BX30" s="227"/>
      <c r="BY30" s="240"/>
      <c r="BZ30" s="227"/>
      <c r="CA30" s="227"/>
      <c r="CB30" s="227"/>
      <c r="CC30" s="227"/>
      <c r="CD30" s="227"/>
      <c r="CE30" s="227"/>
      <c r="CF30" s="227"/>
      <c r="CG30" s="148"/>
      <c r="CH30" s="149" t="s">
        <v>1329</v>
      </c>
      <c r="CI30" s="149">
        <v>100</v>
      </c>
      <c r="CJ30" s="149" t="s">
        <v>514</v>
      </c>
      <c r="CK30" s="151"/>
      <c r="CL30" s="152"/>
      <c r="CM30" s="152"/>
      <c r="CN30" s="152"/>
      <c r="CO30" s="152"/>
      <c r="CP30" s="152"/>
      <c r="CQ30" s="152"/>
      <c r="CR30" s="152"/>
      <c r="CS30" s="152"/>
      <c r="CT30" s="152"/>
      <c r="CU30" s="152"/>
      <c r="CV30" s="152"/>
      <c r="CW30" s="152"/>
      <c r="CX30" s="152"/>
      <c r="CY30" s="152"/>
      <c r="CZ30" s="152"/>
      <c r="DA30" s="152"/>
      <c r="DB30" s="152">
        <v>75</v>
      </c>
      <c r="DC30" s="229">
        <v>25</v>
      </c>
      <c r="DD30" s="152"/>
      <c r="DE30" s="152"/>
      <c r="DF30" s="152"/>
      <c r="DG30" s="152"/>
      <c r="DH30" s="152"/>
      <c r="DI30" s="152"/>
      <c r="DJ30" s="152"/>
      <c r="DK30" s="208">
        <f t="shared" si="3"/>
        <v>100</v>
      </c>
      <c r="DL30" s="148"/>
      <c r="DM30" s="152"/>
      <c r="DN30" s="152"/>
      <c r="DO30" s="153"/>
      <c r="DQ30" s="148"/>
      <c r="DR30" s="153"/>
      <c r="DS30" s="148"/>
      <c r="DT30" s="261" t="s">
        <v>1375</v>
      </c>
      <c r="DU30" s="229"/>
      <c r="DV30" s="229"/>
      <c r="DW30" s="290">
        <f t="shared" si="0"/>
        <v>100</v>
      </c>
      <c r="DX30" s="291" t="e">
        <f>VLOOKUP(P30,definitions_list_lookup!$K$30:$L$54,2,0)</f>
        <v>#N/A</v>
      </c>
      <c r="DY30" s="154" t="s">
        <v>1405</v>
      </c>
      <c r="DZ30" s="154" t="s">
        <v>1404</v>
      </c>
      <c r="EA30" s="154"/>
      <c r="EB30" s="229"/>
      <c r="EC30" s="292"/>
      <c r="ED30" s="229" t="s">
        <v>2517</v>
      </c>
      <c r="EE30" s="293"/>
      <c r="EF30" s="294"/>
      <c r="EG30" s="293"/>
      <c r="EH30" s="295"/>
      <c r="EI30" s="296" t="e">
        <f>VLOOKUP(EH30,definitions_list_mag!$Y$12:$Z$15,2,FALSE)</f>
        <v>#N/A</v>
      </c>
      <c r="EJ30" s="297"/>
      <c r="EK30" s="298" t="e">
        <f>VLOOKUP(EJ30,definitions_list_mag!$AT$3:$AU$5,2,FALSE)</f>
        <v>#N/A</v>
      </c>
      <c r="EL30" s="293"/>
      <c r="EM30" s="295"/>
      <c r="EN30" s="295"/>
      <c r="EO30" s="321"/>
      <c r="EP30" s="321"/>
      <c r="EQ30" s="321"/>
      <c r="ER30" s="321"/>
      <c r="ES30" s="321"/>
      <c r="ET30" s="321"/>
      <c r="EU30" s="321"/>
      <c r="EV30" s="322"/>
      <c r="EW30" s="322"/>
      <c r="EX30" s="322"/>
      <c r="EY30" s="322"/>
      <c r="EZ30" s="192" t="e">
        <f t="shared" si="4"/>
        <v>#DIV/0!</v>
      </c>
      <c r="FA30" s="192" t="e">
        <f t="shared" si="5"/>
        <v>#DIV/0!</v>
      </c>
      <c r="FB30" s="192" t="e">
        <f t="shared" si="6"/>
        <v>#DIV/0!</v>
      </c>
      <c r="FC30" s="192" t="e">
        <f t="shared" si="7"/>
        <v>#DIV/0!</v>
      </c>
      <c r="FD30" s="192" t="e">
        <f t="shared" si="8"/>
        <v>#DIV/0!</v>
      </c>
      <c r="FE30" s="193" t="e">
        <f t="shared" si="9"/>
        <v>#DIV/0!</v>
      </c>
      <c r="FF30" s="194" t="e">
        <f t="shared" si="10"/>
        <v>#DIV/0!</v>
      </c>
      <c r="FG30" s="297"/>
      <c r="FH30" s="295"/>
      <c r="FI30" s="778">
        <f t="shared" si="11"/>
        <v>0</v>
      </c>
      <c r="FJ30" s="779" t="e">
        <f t="shared" si="12"/>
        <v>#DIV/0!</v>
      </c>
      <c r="FK30" s="779" t="e">
        <f t="shared" si="13"/>
        <v>#DIV/0!</v>
      </c>
      <c r="FL30" s="780" t="e">
        <f t="shared" si="14"/>
        <v>#DIV/0!</v>
      </c>
      <c r="FM30" s="169" t="e">
        <f t="shared" si="15"/>
        <v>#DIV/0!</v>
      </c>
      <c r="FN30" s="783" t="e">
        <f t="shared" si="16"/>
        <v>#DIV/0!</v>
      </c>
      <c r="FO30" s="227"/>
      <c r="FP30" s="227"/>
      <c r="FQ30" s="227"/>
      <c r="FR30" s="227"/>
      <c r="FS30" s="227"/>
      <c r="FT30" s="227"/>
      <c r="FU30" s="227"/>
      <c r="FV30" s="227"/>
      <c r="FW30" s="227"/>
      <c r="FX30" s="227"/>
      <c r="FY30" s="227"/>
      <c r="FZ30" s="227"/>
      <c r="GA30" s="227"/>
      <c r="GB30" s="227"/>
      <c r="GC30" s="227"/>
      <c r="GD30" s="227"/>
      <c r="GE30" s="227"/>
      <c r="GF30" s="227"/>
      <c r="GG30" s="227"/>
      <c r="GH30" s="227"/>
      <c r="GI30" s="227"/>
      <c r="GJ30" s="227"/>
      <c r="GK30" s="227"/>
      <c r="GL30" s="227"/>
      <c r="GM30" s="227"/>
      <c r="GN30" s="227"/>
      <c r="GO30" s="227"/>
      <c r="GP30" s="227"/>
      <c r="GQ30" s="227"/>
      <c r="GR30" s="227"/>
      <c r="GS30" s="227"/>
      <c r="GT30" s="227"/>
      <c r="GU30" s="227"/>
      <c r="GV30" s="227"/>
      <c r="GW30" s="227"/>
      <c r="GX30" s="227"/>
      <c r="GY30" s="227"/>
      <c r="GZ30" s="227"/>
      <c r="HA30" s="227"/>
      <c r="HB30" s="227"/>
      <c r="HC30" s="227"/>
      <c r="HD30" s="227"/>
      <c r="HE30" s="227"/>
      <c r="HF30" s="227"/>
      <c r="HG30" s="227"/>
      <c r="HH30" s="227"/>
      <c r="HI30" s="227"/>
      <c r="HJ30" s="227"/>
      <c r="HK30" s="227"/>
      <c r="HL30" s="227"/>
      <c r="HM30" s="227"/>
      <c r="HN30" s="227"/>
      <c r="HO30" s="227"/>
      <c r="HP30" s="227"/>
      <c r="HQ30" s="227"/>
      <c r="HR30" s="227"/>
      <c r="HS30" s="227"/>
      <c r="HT30" s="227"/>
      <c r="HU30" s="227"/>
      <c r="HV30" s="227"/>
      <c r="HW30" s="227"/>
      <c r="HX30" s="227"/>
      <c r="HY30" s="227"/>
      <c r="HZ30" s="227"/>
      <c r="IA30" s="227"/>
      <c r="IB30" s="227"/>
      <c r="IC30" s="227"/>
      <c r="ID30" s="227"/>
      <c r="IE30" s="227"/>
      <c r="IF30" s="227"/>
      <c r="IG30" s="227"/>
      <c r="IH30" s="227"/>
      <c r="II30" s="227"/>
      <c r="IJ30" s="227"/>
      <c r="IK30" s="227"/>
      <c r="IL30" s="227"/>
      <c r="IM30" s="227"/>
      <c r="IN30" s="227"/>
      <c r="IO30" s="227"/>
      <c r="IP30" s="227"/>
      <c r="IQ30" s="227"/>
      <c r="IR30" s="227"/>
      <c r="IS30" s="227"/>
      <c r="IT30" s="227"/>
      <c r="IU30" s="227"/>
      <c r="IV30" s="227"/>
      <c r="IW30" s="227"/>
      <c r="IX30" s="227"/>
      <c r="IY30" s="227"/>
      <c r="IZ30" s="227"/>
      <c r="JA30" s="227"/>
      <c r="JB30" s="227"/>
      <c r="JC30" s="227"/>
      <c r="JD30" s="227"/>
      <c r="JE30" s="227"/>
      <c r="JF30" s="227"/>
      <c r="JG30" s="227"/>
      <c r="JH30" s="227"/>
      <c r="JI30" s="227"/>
      <c r="JJ30" s="227"/>
      <c r="JK30" s="227"/>
      <c r="JL30" s="227"/>
      <c r="JM30" s="227"/>
      <c r="JN30" s="227"/>
      <c r="JO30" s="227"/>
      <c r="JP30" s="227"/>
      <c r="JQ30" s="227"/>
      <c r="JR30" s="227"/>
      <c r="JS30" s="227"/>
      <c r="JT30" s="227"/>
      <c r="JU30" s="227"/>
      <c r="JV30" s="227"/>
      <c r="JW30" s="227"/>
      <c r="JX30" s="227"/>
      <c r="JY30" s="227"/>
      <c r="JZ30" s="227"/>
      <c r="KA30" s="227"/>
      <c r="KB30" s="227"/>
      <c r="KC30" s="227"/>
      <c r="KD30" s="227"/>
      <c r="KE30" s="227"/>
      <c r="KF30" s="227"/>
      <c r="KG30" s="227"/>
      <c r="KH30" s="227"/>
      <c r="KI30" s="227"/>
      <c r="KJ30" s="227"/>
      <c r="KK30" s="227"/>
      <c r="KL30" s="227"/>
      <c r="KM30" s="227"/>
      <c r="KN30" s="227"/>
      <c r="KO30" s="227"/>
      <c r="KP30" s="227"/>
      <c r="KQ30" s="227"/>
      <c r="KR30" s="227"/>
      <c r="KS30" s="227"/>
      <c r="KT30" s="227"/>
      <c r="KU30" s="227"/>
      <c r="KV30" s="227"/>
      <c r="KW30" s="227"/>
      <c r="KX30" s="227"/>
      <c r="KY30" s="227"/>
      <c r="KZ30" s="227"/>
      <c r="LA30" s="227"/>
      <c r="LB30" s="227"/>
      <c r="LC30" s="227"/>
      <c r="LD30" s="227"/>
      <c r="LE30" s="227"/>
      <c r="LF30" s="227"/>
      <c r="LG30" s="227"/>
      <c r="LH30" s="227"/>
      <c r="LI30" s="227"/>
      <c r="LJ30" s="227"/>
      <c r="LK30" s="227"/>
      <c r="LL30" s="227"/>
      <c r="LM30" s="227"/>
      <c r="LN30" s="227"/>
      <c r="LO30" s="227"/>
      <c r="LP30" s="227"/>
      <c r="LQ30" s="227"/>
      <c r="LR30" s="227"/>
      <c r="LS30" s="227"/>
      <c r="LT30" s="227"/>
      <c r="LU30" s="227"/>
      <c r="LV30" s="227"/>
      <c r="LW30" s="227"/>
      <c r="LX30" s="227"/>
      <c r="LY30" s="227"/>
      <c r="LZ30" s="227"/>
      <c r="MA30" s="227"/>
      <c r="MB30" s="227"/>
      <c r="MC30" s="227"/>
      <c r="MD30" s="227"/>
      <c r="ME30" s="227"/>
      <c r="MF30" s="227"/>
      <c r="MG30" s="227"/>
      <c r="MH30" s="227"/>
      <c r="MI30" s="227"/>
      <c r="MJ30" s="227"/>
      <c r="MK30" s="227"/>
      <c r="ML30" s="227"/>
      <c r="MM30" s="227"/>
      <c r="MN30" s="227"/>
      <c r="MO30" s="227"/>
      <c r="MP30" s="227"/>
      <c r="MQ30" s="227"/>
      <c r="MR30" s="227"/>
      <c r="MS30" s="227"/>
      <c r="MT30" s="227"/>
      <c r="MU30" s="227"/>
      <c r="MV30" s="227"/>
      <c r="MW30" s="227"/>
      <c r="MX30" s="227"/>
      <c r="MY30" s="227"/>
      <c r="MZ30" s="227"/>
      <c r="NA30" s="227"/>
      <c r="NB30" s="227"/>
      <c r="NC30" s="227"/>
      <c r="ND30" s="227"/>
      <c r="NE30" s="227"/>
      <c r="NF30" s="227"/>
      <c r="NG30" s="227"/>
      <c r="NH30" s="227"/>
      <c r="NI30" s="227"/>
      <c r="NJ30" s="227"/>
      <c r="NK30" s="227"/>
      <c r="NL30" s="227"/>
      <c r="NM30" s="227"/>
      <c r="NN30" s="227"/>
      <c r="NO30" s="227"/>
      <c r="NP30" s="227"/>
      <c r="NQ30" s="227"/>
      <c r="NR30" s="227"/>
      <c r="NS30" s="227"/>
      <c r="NT30" s="227"/>
      <c r="NU30" s="227"/>
      <c r="NV30" s="227"/>
      <c r="NW30" s="227"/>
      <c r="NX30" s="227"/>
      <c r="NY30" s="227"/>
      <c r="NZ30" s="227"/>
      <c r="OA30" s="227"/>
      <c r="OB30" s="227"/>
      <c r="OC30" s="227"/>
      <c r="OD30" s="227"/>
      <c r="OE30" s="227"/>
      <c r="OF30" s="227"/>
      <c r="OG30" s="227"/>
      <c r="OH30" s="227"/>
      <c r="OI30" s="227"/>
      <c r="OJ30" s="227"/>
      <c r="OK30" s="227"/>
      <c r="OL30" s="227"/>
      <c r="OM30" s="227"/>
      <c r="ON30" s="227"/>
      <c r="OO30" s="227"/>
      <c r="OP30" s="227"/>
      <c r="OQ30" s="227"/>
      <c r="OR30" s="227"/>
      <c r="OS30" s="227"/>
      <c r="OT30" s="227"/>
      <c r="OU30" s="227"/>
      <c r="OV30" s="227"/>
      <c r="OW30" s="227"/>
      <c r="OX30" s="227"/>
      <c r="OY30" s="227"/>
      <c r="OZ30" s="227"/>
      <c r="PA30" s="227"/>
      <c r="PB30" s="227"/>
      <c r="PC30" s="227"/>
      <c r="PD30" s="227"/>
      <c r="PE30" s="227"/>
      <c r="PF30" s="227"/>
      <c r="PG30" s="227"/>
      <c r="PH30" s="227"/>
      <c r="PI30" s="227"/>
      <c r="PJ30" s="227"/>
      <c r="PK30" s="227"/>
      <c r="PL30" s="227"/>
      <c r="PM30" s="227"/>
      <c r="PN30" s="227"/>
      <c r="PO30" s="227"/>
      <c r="PP30" s="227"/>
      <c r="PQ30" s="227"/>
      <c r="PR30" s="227"/>
      <c r="PS30" s="227"/>
      <c r="PT30" s="227"/>
      <c r="PU30" s="227"/>
      <c r="PV30" s="227"/>
      <c r="PW30" s="227"/>
      <c r="PX30" s="227"/>
      <c r="PY30" s="227"/>
      <c r="PZ30" s="227"/>
      <c r="QA30" s="227"/>
      <c r="QB30" s="227"/>
      <c r="QC30" s="227"/>
      <c r="QD30" s="227"/>
      <c r="QE30" s="227"/>
      <c r="QF30" s="227"/>
      <c r="QG30" s="227"/>
      <c r="QH30" s="227"/>
      <c r="QI30" s="227"/>
      <c r="QJ30" s="227"/>
      <c r="QK30" s="227"/>
      <c r="QL30" s="227"/>
      <c r="QM30" s="227"/>
      <c r="QN30" s="227"/>
      <c r="QO30" s="227"/>
      <c r="QP30" s="227"/>
      <c r="QQ30" s="227"/>
      <c r="QR30" s="227"/>
      <c r="QS30" s="227"/>
      <c r="QT30" s="227"/>
      <c r="QU30" s="227"/>
      <c r="QV30" s="227"/>
      <c r="QW30" s="227"/>
      <c r="QX30" s="227"/>
      <c r="QY30" s="227"/>
      <c r="QZ30" s="227"/>
      <c r="RA30" s="227"/>
      <c r="RB30" s="227"/>
      <c r="RC30" s="227"/>
      <c r="RD30" s="227"/>
      <c r="RE30" s="227"/>
      <c r="RF30" s="227"/>
      <c r="RG30" s="227"/>
      <c r="RH30" s="227"/>
      <c r="RI30" s="227"/>
      <c r="RJ30" s="227"/>
      <c r="RK30" s="227"/>
      <c r="RL30" s="227"/>
      <c r="RM30" s="227"/>
      <c r="RN30" s="227"/>
      <c r="RO30" s="227"/>
      <c r="RP30" s="227"/>
      <c r="RQ30" s="227"/>
      <c r="RR30" s="227"/>
      <c r="RS30" s="227"/>
      <c r="RT30" s="227"/>
      <c r="RU30" s="227"/>
      <c r="RV30" s="227"/>
      <c r="RW30" s="227"/>
      <c r="RX30" s="227"/>
      <c r="RY30" s="227"/>
      <c r="RZ30" s="227"/>
      <c r="SA30" s="227"/>
      <c r="SB30" s="227"/>
      <c r="SC30" s="227"/>
      <c r="SD30" s="227"/>
      <c r="SE30" s="227"/>
      <c r="SF30" s="227"/>
      <c r="SG30" s="227"/>
      <c r="SH30" s="227"/>
      <c r="SI30" s="227"/>
      <c r="SJ30" s="227"/>
      <c r="SK30" s="227"/>
      <c r="SL30" s="227"/>
      <c r="SM30" s="227"/>
      <c r="SN30" s="227"/>
      <c r="SO30" s="227"/>
      <c r="SP30" s="227"/>
      <c r="SQ30" s="227"/>
      <c r="SR30" s="227"/>
      <c r="SS30" s="227"/>
      <c r="ST30" s="227"/>
      <c r="SU30" s="227"/>
      <c r="SV30" s="227"/>
      <c r="SW30" s="227"/>
      <c r="SX30" s="227"/>
      <c r="SY30" s="227"/>
      <c r="SZ30" s="227"/>
      <c r="TA30" s="227"/>
      <c r="TB30" s="227"/>
      <c r="TC30" s="227"/>
      <c r="TD30" s="227"/>
      <c r="TE30" s="227"/>
      <c r="TF30" s="227"/>
      <c r="TG30" s="227"/>
      <c r="TH30" s="227"/>
      <c r="TI30" s="227"/>
      <c r="TJ30" s="227"/>
      <c r="TK30" s="227"/>
      <c r="TL30" s="227"/>
      <c r="TM30" s="227"/>
      <c r="TN30" s="227"/>
      <c r="TO30" s="227"/>
      <c r="TP30" s="227"/>
      <c r="TQ30" s="227"/>
      <c r="TR30" s="227"/>
      <c r="TS30" s="227"/>
      <c r="TT30" s="227"/>
      <c r="TU30" s="227"/>
      <c r="TV30" s="227"/>
      <c r="TW30" s="227"/>
      <c r="TX30" s="227"/>
      <c r="TY30" s="227"/>
      <c r="TZ30" s="227"/>
      <c r="UA30" s="227"/>
      <c r="UB30" s="227"/>
      <c r="UC30" s="227"/>
      <c r="UD30" s="227"/>
      <c r="UE30" s="227"/>
      <c r="UF30" s="227"/>
      <c r="UG30" s="227"/>
      <c r="UH30" s="227"/>
      <c r="UI30" s="227"/>
      <c r="UJ30" s="227"/>
      <c r="UK30" s="227"/>
      <c r="UL30" s="227"/>
      <c r="UM30" s="227"/>
      <c r="UN30" s="227"/>
      <c r="UO30" s="227"/>
      <c r="UP30" s="227"/>
      <c r="UQ30" s="227"/>
      <c r="UR30" s="227"/>
      <c r="US30" s="227"/>
      <c r="UT30" s="227"/>
      <c r="UU30" s="227"/>
      <c r="UV30" s="227"/>
      <c r="UW30" s="227"/>
      <c r="UX30" s="227"/>
      <c r="UY30" s="227"/>
      <c r="UZ30" s="227"/>
      <c r="VA30" s="227"/>
      <c r="VB30" s="227"/>
      <c r="VC30" s="227"/>
      <c r="VD30" s="227"/>
      <c r="VE30" s="227"/>
      <c r="VF30" s="227"/>
      <c r="VG30" s="227"/>
      <c r="VH30" s="227"/>
      <c r="VI30" s="227"/>
      <c r="VJ30" s="227"/>
      <c r="VK30" s="227"/>
      <c r="VL30" s="227"/>
      <c r="VM30" s="227"/>
      <c r="VN30" s="227"/>
      <c r="VO30" s="227"/>
      <c r="VP30" s="227"/>
      <c r="VQ30" s="227"/>
      <c r="VR30" s="227"/>
      <c r="VS30" s="227"/>
      <c r="VT30" s="227"/>
      <c r="VU30" s="227"/>
      <c r="VV30" s="227"/>
      <c r="VW30" s="227"/>
      <c r="VX30" s="227"/>
      <c r="VY30" s="227"/>
      <c r="VZ30" s="227"/>
      <c r="WA30" s="227"/>
      <c r="WB30" s="227"/>
      <c r="WC30" s="227"/>
      <c r="WD30" s="227"/>
      <c r="WE30" s="227"/>
      <c r="WF30" s="227"/>
      <c r="WG30" s="227"/>
      <c r="WH30" s="227"/>
      <c r="WI30" s="227"/>
      <c r="WJ30" s="227"/>
      <c r="WK30" s="227"/>
      <c r="WL30" s="227"/>
      <c r="WM30" s="227"/>
      <c r="WN30" s="227"/>
      <c r="WO30" s="227"/>
      <c r="WP30" s="227"/>
      <c r="WQ30" s="227"/>
      <c r="WR30" s="227"/>
      <c r="WS30" s="227"/>
      <c r="WT30" s="227"/>
      <c r="WU30" s="227"/>
      <c r="WV30" s="227"/>
      <c r="WW30" s="227"/>
      <c r="WX30" s="227"/>
      <c r="WY30" s="227"/>
      <c r="WZ30" s="227"/>
      <c r="XA30" s="227"/>
      <c r="XB30" s="227"/>
      <c r="XC30" s="227"/>
      <c r="XD30" s="227"/>
      <c r="XE30" s="227"/>
      <c r="XF30" s="227"/>
      <c r="XG30" s="227"/>
      <c r="XH30" s="227"/>
      <c r="XI30" s="227"/>
      <c r="XJ30" s="227"/>
      <c r="XK30" s="227"/>
      <c r="XL30" s="227"/>
      <c r="XM30" s="227"/>
      <c r="XN30" s="227"/>
      <c r="XO30" s="227"/>
      <c r="XP30" s="227"/>
      <c r="XQ30" s="227"/>
      <c r="XR30" s="227"/>
      <c r="XS30" s="227"/>
      <c r="XT30" s="227"/>
      <c r="XU30" s="227"/>
      <c r="XV30" s="227"/>
      <c r="XW30" s="227"/>
      <c r="XX30" s="227"/>
      <c r="XY30" s="227"/>
      <c r="XZ30" s="227"/>
      <c r="YA30" s="227"/>
      <c r="YB30" s="227"/>
      <c r="YC30" s="227"/>
      <c r="YD30" s="227"/>
      <c r="YE30" s="227"/>
      <c r="YF30" s="227"/>
      <c r="YG30" s="227"/>
      <c r="YH30" s="227"/>
      <c r="YI30" s="227"/>
      <c r="YJ30" s="227"/>
      <c r="YK30" s="227"/>
      <c r="YL30" s="227"/>
      <c r="YM30" s="227"/>
      <c r="YN30" s="227"/>
      <c r="YO30" s="227"/>
      <c r="YP30" s="227"/>
      <c r="YQ30" s="227"/>
      <c r="YR30" s="227"/>
      <c r="YS30" s="227"/>
      <c r="YT30" s="227"/>
      <c r="YU30" s="227"/>
      <c r="YV30" s="227"/>
      <c r="YW30" s="227"/>
      <c r="YX30" s="227"/>
      <c r="YY30" s="227"/>
      <c r="YZ30" s="227"/>
      <c r="ZA30" s="227"/>
      <c r="ZB30" s="227"/>
      <c r="ZC30" s="227"/>
      <c r="ZD30" s="227"/>
      <c r="ZE30" s="227"/>
      <c r="ZF30" s="227"/>
      <c r="ZG30" s="227"/>
      <c r="ZH30" s="227"/>
      <c r="ZI30" s="227"/>
      <c r="ZJ30" s="227"/>
      <c r="ZK30" s="227"/>
      <c r="ZL30" s="227"/>
      <c r="ZM30" s="227"/>
      <c r="ZN30" s="227"/>
      <c r="ZO30" s="227"/>
      <c r="ZP30" s="227"/>
      <c r="ZQ30" s="227"/>
      <c r="ZR30" s="227"/>
      <c r="ZS30" s="227"/>
      <c r="ZT30" s="227"/>
      <c r="ZU30" s="227"/>
      <c r="ZV30" s="227"/>
      <c r="ZW30" s="227"/>
      <c r="ZX30" s="227"/>
      <c r="ZY30" s="227"/>
      <c r="ZZ30" s="227"/>
      <c r="AAA30" s="227"/>
      <c r="AAB30" s="227"/>
      <c r="AAC30" s="227"/>
      <c r="AAD30" s="227"/>
      <c r="AAE30" s="227"/>
      <c r="AAF30" s="227"/>
      <c r="AAG30" s="227"/>
      <c r="AAH30" s="227"/>
      <c r="AAI30" s="227"/>
      <c r="AAJ30" s="227"/>
      <c r="AAK30" s="227"/>
      <c r="AAL30" s="227"/>
      <c r="AAM30" s="227"/>
      <c r="AAN30" s="227"/>
      <c r="AAO30" s="227"/>
      <c r="AAP30" s="227"/>
      <c r="AAQ30" s="227"/>
      <c r="AAR30" s="227"/>
      <c r="AAS30" s="227"/>
      <c r="AAT30" s="227"/>
      <c r="AAU30" s="227"/>
      <c r="AAV30" s="227"/>
      <c r="AAW30" s="227"/>
      <c r="AAX30" s="227"/>
      <c r="AAY30" s="227"/>
      <c r="AAZ30" s="227"/>
      <c r="ABA30" s="227"/>
      <c r="ABB30" s="227"/>
      <c r="ABC30" s="227"/>
      <c r="ABD30" s="227"/>
      <c r="ABE30" s="227"/>
      <c r="ABF30" s="227"/>
      <c r="ABG30" s="227"/>
      <c r="ABH30" s="227"/>
      <c r="ABI30" s="227"/>
      <c r="ABJ30" s="227"/>
      <c r="ABK30" s="227"/>
      <c r="ABL30" s="227"/>
      <c r="ABM30" s="227"/>
      <c r="ABN30" s="227"/>
      <c r="ABO30" s="227"/>
      <c r="ABP30" s="227"/>
      <c r="ABQ30" s="227"/>
      <c r="ABR30" s="227"/>
      <c r="ABS30" s="227"/>
      <c r="ABT30" s="227"/>
      <c r="ABU30" s="227"/>
      <c r="ABV30" s="227"/>
      <c r="ABW30" s="227"/>
      <c r="ABX30" s="227"/>
      <c r="ABY30" s="227"/>
      <c r="ABZ30" s="227"/>
      <c r="ACA30" s="227"/>
      <c r="ACB30" s="227"/>
      <c r="ACC30" s="227"/>
      <c r="ACD30" s="227"/>
      <c r="ACE30" s="227"/>
      <c r="ACF30" s="227"/>
      <c r="ACG30" s="227"/>
      <c r="ACH30" s="227"/>
      <c r="ACI30" s="227"/>
      <c r="ACJ30" s="227"/>
      <c r="ACK30" s="227"/>
      <c r="ACL30" s="227"/>
      <c r="ACM30" s="227"/>
      <c r="ACN30" s="227"/>
      <c r="ACO30" s="227"/>
      <c r="ACP30" s="227"/>
      <c r="ACQ30" s="227"/>
      <c r="ACR30" s="227"/>
      <c r="ACS30" s="227"/>
      <c r="ACT30" s="227"/>
      <c r="ACU30" s="227"/>
      <c r="ACV30" s="227"/>
      <c r="ACW30" s="227"/>
      <c r="ACX30" s="227"/>
      <c r="ACY30" s="227"/>
      <c r="ACZ30" s="227"/>
      <c r="ADA30" s="227"/>
      <c r="ADB30" s="227"/>
      <c r="ADC30" s="227"/>
      <c r="ADD30" s="227"/>
      <c r="ADE30" s="227"/>
      <c r="ADF30" s="227"/>
      <c r="ADG30" s="227"/>
      <c r="ADH30" s="227"/>
      <c r="ADI30" s="227"/>
      <c r="ADJ30" s="227"/>
      <c r="ADK30" s="227"/>
      <c r="ADL30" s="227"/>
      <c r="ADM30" s="227"/>
      <c r="ADN30" s="227"/>
      <c r="ADO30" s="227"/>
      <c r="ADP30" s="227"/>
      <c r="ADQ30" s="227"/>
      <c r="ADR30" s="227"/>
      <c r="ADS30" s="227"/>
      <c r="ADT30" s="227"/>
      <c r="ADU30" s="227"/>
      <c r="ADV30" s="227"/>
      <c r="ADW30" s="227"/>
      <c r="ADX30" s="227"/>
      <c r="ADY30" s="227"/>
      <c r="ADZ30" s="227"/>
      <c r="AEA30" s="227"/>
      <c r="AEB30" s="227"/>
      <c r="AEC30" s="227"/>
      <c r="AED30" s="227"/>
      <c r="AEE30" s="227"/>
      <c r="AEF30" s="227"/>
      <c r="AEG30" s="227"/>
      <c r="AEH30" s="227"/>
      <c r="AEI30" s="227"/>
      <c r="AEJ30" s="227"/>
      <c r="AEK30" s="227"/>
      <c r="AEL30" s="227"/>
      <c r="AEM30" s="227"/>
      <c r="AEN30" s="227"/>
      <c r="AEO30" s="227"/>
      <c r="AEP30" s="227"/>
      <c r="AEQ30" s="227"/>
      <c r="AER30" s="227"/>
      <c r="AES30" s="227"/>
      <c r="AET30" s="227"/>
      <c r="AEU30" s="227"/>
      <c r="AEV30" s="227"/>
      <c r="AEW30" s="227"/>
      <c r="AEX30" s="227"/>
      <c r="AEY30" s="227"/>
      <c r="AEZ30" s="227"/>
      <c r="AFA30" s="227"/>
      <c r="AFB30" s="227"/>
      <c r="AFC30" s="227"/>
      <c r="AFD30" s="227"/>
      <c r="AFE30" s="227"/>
      <c r="AFF30" s="227"/>
      <c r="AFG30" s="227"/>
      <c r="AFH30" s="227"/>
      <c r="AFI30" s="227"/>
      <c r="AFJ30" s="227"/>
      <c r="AFK30" s="227"/>
      <c r="AFL30" s="227"/>
      <c r="AFM30" s="227"/>
      <c r="AFN30" s="227"/>
      <c r="AFO30" s="227"/>
      <c r="AFP30" s="227"/>
      <c r="AFQ30" s="227"/>
      <c r="AFR30" s="227"/>
      <c r="AFS30" s="227"/>
      <c r="AFT30" s="227"/>
      <c r="AFU30" s="227"/>
      <c r="AFV30" s="227"/>
      <c r="AFW30" s="227"/>
      <c r="AFX30" s="227"/>
      <c r="AFY30" s="227"/>
      <c r="AFZ30" s="227"/>
      <c r="AGA30" s="227"/>
      <c r="AGB30" s="227"/>
      <c r="AGC30" s="227"/>
      <c r="AGD30" s="227"/>
      <c r="AGE30" s="227"/>
      <c r="AGF30" s="227"/>
      <c r="AGG30" s="227"/>
      <c r="AGH30" s="227"/>
      <c r="AGI30" s="227"/>
      <c r="AGJ30" s="227"/>
      <c r="AGK30" s="227"/>
      <c r="AGL30" s="227"/>
      <c r="AGM30" s="227"/>
      <c r="AGN30" s="227"/>
      <c r="AGO30" s="227"/>
      <c r="AGP30" s="227"/>
      <c r="AGQ30" s="227"/>
      <c r="AGR30" s="227"/>
      <c r="AGS30" s="227"/>
      <c r="AGT30" s="227"/>
      <c r="AGU30" s="227"/>
      <c r="AGV30" s="227"/>
      <c r="AGW30" s="227"/>
      <c r="AGX30" s="227"/>
      <c r="AGY30" s="227"/>
      <c r="AGZ30" s="227"/>
      <c r="AHA30" s="227"/>
      <c r="AHB30" s="227"/>
      <c r="AHC30" s="227"/>
      <c r="AHD30" s="227"/>
      <c r="AHE30" s="227"/>
      <c r="AHF30" s="227"/>
      <c r="AHG30" s="227"/>
      <c r="AHH30" s="227"/>
      <c r="AHI30" s="227"/>
      <c r="AHJ30" s="227"/>
      <c r="AHK30" s="227"/>
      <c r="AHL30" s="227"/>
      <c r="AHM30" s="227"/>
      <c r="AHN30" s="227"/>
      <c r="AHO30" s="227"/>
      <c r="AHP30" s="227"/>
      <c r="AHQ30" s="227"/>
      <c r="AHR30" s="227"/>
      <c r="AHS30" s="227"/>
      <c r="AHT30" s="227"/>
      <c r="AHU30" s="227"/>
      <c r="AHV30" s="227"/>
      <c r="AHW30" s="227"/>
      <c r="AHX30" s="227"/>
      <c r="AHY30" s="227"/>
      <c r="AHZ30" s="227"/>
      <c r="AIA30" s="227"/>
      <c r="AIB30" s="227"/>
      <c r="AIC30" s="227"/>
      <c r="AID30" s="227"/>
      <c r="AIE30" s="227"/>
      <c r="AIF30" s="227"/>
      <c r="AIG30" s="227"/>
      <c r="AIH30" s="227"/>
      <c r="AII30" s="227"/>
      <c r="AIJ30" s="227"/>
      <c r="AIK30" s="227"/>
      <c r="AIL30" s="227"/>
      <c r="AIM30" s="227"/>
      <c r="AIN30" s="227"/>
      <c r="AIO30" s="227"/>
      <c r="AIP30" s="227"/>
      <c r="AIQ30" s="227"/>
      <c r="AIR30" s="227"/>
      <c r="AIS30" s="227"/>
      <c r="AIT30" s="227"/>
      <c r="AIU30" s="227"/>
      <c r="AIV30" s="227"/>
      <c r="AIW30" s="227"/>
      <c r="AIX30" s="227"/>
      <c r="AIY30" s="227"/>
      <c r="AIZ30" s="227"/>
      <c r="AJA30" s="227"/>
      <c r="AJB30" s="227"/>
      <c r="AJC30" s="227"/>
      <c r="AJD30" s="227"/>
      <c r="AJE30" s="227"/>
      <c r="AJF30" s="227"/>
      <c r="AJG30" s="227"/>
      <c r="AJH30" s="227"/>
      <c r="AJI30" s="227"/>
      <c r="AJJ30" s="227"/>
      <c r="AJK30" s="227"/>
      <c r="AJL30" s="227"/>
      <c r="AJM30" s="227"/>
      <c r="AJN30" s="227"/>
      <c r="AJO30" s="227"/>
      <c r="AJP30" s="227"/>
      <c r="AJQ30" s="227"/>
      <c r="AJR30" s="227"/>
      <c r="AJS30" s="227"/>
      <c r="AJT30" s="227"/>
      <c r="AJU30" s="227"/>
      <c r="AJV30" s="227"/>
      <c r="AJW30" s="227"/>
      <c r="AJX30" s="227"/>
      <c r="AJY30" s="227"/>
      <c r="AJZ30" s="227"/>
      <c r="AKA30" s="227"/>
      <c r="AKB30" s="227"/>
      <c r="AKC30" s="227"/>
      <c r="AKD30" s="227"/>
      <c r="AKE30" s="227"/>
      <c r="AKF30" s="227"/>
      <c r="AKG30" s="227"/>
      <c r="AKH30" s="227"/>
      <c r="AKI30" s="227"/>
      <c r="AKJ30" s="227"/>
      <c r="AKK30" s="227"/>
      <c r="AKL30" s="227"/>
      <c r="AKM30" s="227"/>
      <c r="AKN30" s="227"/>
      <c r="AKO30" s="227"/>
      <c r="AKP30" s="227"/>
      <c r="AKQ30" s="227"/>
      <c r="AKR30" s="227"/>
      <c r="AKS30" s="227"/>
      <c r="AKT30" s="227"/>
      <c r="AKU30" s="227"/>
      <c r="AKV30" s="227"/>
      <c r="AKW30" s="227"/>
      <c r="AKX30" s="227"/>
      <c r="AKY30" s="227"/>
      <c r="AKZ30" s="227"/>
      <c r="ALA30" s="227"/>
      <c r="ALB30" s="227"/>
      <c r="ALC30" s="227"/>
      <c r="ALD30" s="227"/>
      <c r="ALE30" s="227"/>
      <c r="ALF30" s="227"/>
      <c r="ALG30" s="227"/>
      <c r="ALH30" s="227"/>
      <c r="ALI30" s="227"/>
      <c r="ALJ30" s="227"/>
      <c r="ALK30" s="227"/>
      <c r="ALL30" s="227"/>
      <c r="ALM30" s="227"/>
      <c r="ALN30" s="227"/>
      <c r="ALO30" s="227"/>
      <c r="ALP30" s="227"/>
      <c r="ALQ30" s="227"/>
      <c r="ALR30" s="227"/>
      <c r="ALS30" s="227"/>
      <c r="ALT30" s="227"/>
      <c r="ALU30" s="227"/>
      <c r="ALV30" s="227"/>
      <c r="ALW30" s="227"/>
      <c r="ALX30" s="227"/>
      <c r="ALY30" s="227"/>
      <c r="ALZ30" s="227"/>
      <c r="AMA30" s="227"/>
      <c r="AMB30" s="227"/>
      <c r="AMC30" s="227"/>
      <c r="AMD30" s="227"/>
      <c r="AME30" s="227"/>
      <c r="AMF30" s="227"/>
      <c r="AMG30" s="227"/>
      <c r="AMH30" s="227"/>
      <c r="AMI30" s="227"/>
      <c r="AMJ30" s="227"/>
      <c r="AMK30" s="227"/>
      <c r="AML30" s="227"/>
      <c r="AMM30" s="227"/>
      <c r="AMN30" s="227"/>
      <c r="AMO30" s="227"/>
      <c r="AMP30" s="227"/>
      <c r="AMQ30" s="227"/>
      <c r="AMR30" s="227"/>
      <c r="AMS30" s="227"/>
      <c r="AMT30" s="227"/>
      <c r="AMU30" s="227"/>
      <c r="AMV30" s="227"/>
      <c r="AMW30" s="227"/>
      <c r="AMX30" s="227"/>
    </row>
    <row r="31" spans="1:1038" ht="18" customHeight="1">
      <c r="A31" s="223" t="s">
        <v>1277</v>
      </c>
      <c r="B31" s="224" t="s">
        <v>1278</v>
      </c>
      <c r="D31" s="225" t="s">
        <v>1279</v>
      </c>
      <c r="E31" s="126">
        <v>8</v>
      </c>
      <c r="F31" s="126">
        <v>1</v>
      </c>
      <c r="G31" s="285" t="str">
        <f t="shared" si="1"/>
        <v>8-1</v>
      </c>
      <c r="H31" s="277">
        <v>0</v>
      </c>
      <c r="I31" s="126">
        <v>6.5</v>
      </c>
      <c r="K31" s="545" t="b">
        <f>IF(I32=1,IF(((VLOOKUP($G31,[1]Depth_Lookup!#REF!,9,FALSE))-(H31/100))=0,"Good",IF(((VLOOKUP($G31,[1]Depth_Lookup!$A$3:$J$550,9,FALSE))-(H31/100))&gt;0,"Too Short","Too Long")))</f>
        <v>0</v>
      </c>
      <c r="L31" s="171">
        <f>(VLOOKUP($G31,Depth_Lookup!$A$3:$J$410,10,FALSE))+(H31/100)</f>
        <v>11.7</v>
      </c>
      <c r="M31" s="171">
        <f>(VLOOKUP($G31,Depth_Lookup!$A$3:$J$410,10,FALSE))+(I31/100)</f>
        <v>11.764999999999999</v>
      </c>
      <c r="N31" s="127" t="s">
        <v>1289</v>
      </c>
      <c r="O31" s="126" t="s">
        <v>1280</v>
      </c>
      <c r="P31" s="126" t="s">
        <v>853</v>
      </c>
      <c r="Q31" s="126" t="s">
        <v>125</v>
      </c>
      <c r="R31" s="196" t="str">
        <f t="shared" si="2"/>
        <v>SerpentinizedHarzburgite</v>
      </c>
      <c r="S31" s="126" t="s">
        <v>700</v>
      </c>
      <c r="T31" s="126" t="s">
        <v>115</v>
      </c>
      <c r="W31" s="126" t="s">
        <v>102</v>
      </c>
      <c r="X31" s="202">
        <f>VLOOKUP(W31,definitions_list_lookup!$A$13:$B$19,2,0)</f>
        <v>5</v>
      </c>
      <c r="Y31" s="126" t="s">
        <v>90</v>
      </c>
      <c r="Z31" s="126" t="s">
        <v>91</v>
      </c>
      <c r="AF31" s="196" t="e">
        <f>VLOOKUP(AE31,definitions_list_mag!$V$12:$W$15,2,0)</f>
        <v>#N/A</v>
      </c>
      <c r="AI31" s="130">
        <f t="shared" si="18"/>
        <v>69</v>
      </c>
      <c r="AO31" s="130"/>
      <c r="AU31" s="130"/>
      <c r="BA31" s="130">
        <v>30</v>
      </c>
      <c r="BB31" s="126">
        <v>10</v>
      </c>
      <c r="BC31" s="126">
        <v>3</v>
      </c>
      <c r="BD31" s="126" t="s">
        <v>110</v>
      </c>
      <c r="BE31" s="126" t="s">
        <v>103</v>
      </c>
      <c r="BG31" s="130"/>
      <c r="BM31" s="130">
        <v>1</v>
      </c>
      <c r="BN31" s="126">
        <v>1</v>
      </c>
      <c r="BO31" s="126">
        <v>0.5</v>
      </c>
      <c r="BY31" s="130"/>
      <c r="CG31" s="131"/>
      <c r="CH31" s="132" t="s">
        <v>1329</v>
      </c>
      <c r="CI31" s="132">
        <v>100</v>
      </c>
      <c r="CJ31" s="132" t="s">
        <v>514</v>
      </c>
      <c r="CK31" s="133"/>
      <c r="CL31" s="134"/>
      <c r="CM31" s="134"/>
      <c r="CN31" s="134"/>
      <c r="CO31" s="134"/>
      <c r="CP31" s="134"/>
      <c r="CQ31" s="134"/>
      <c r="CR31" s="134"/>
      <c r="CS31" s="134"/>
      <c r="CT31" s="134"/>
      <c r="CU31" s="134"/>
      <c r="CV31" s="134"/>
      <c r="CW31" s="134"/>
      <c r="CX31" s="134"/>
      <c r="CY31" s="134"/>
      <c r="CZ31" s="134"/>
      <c r="DA31" s="134"/>
      <c r="DB31" s="134">
        <v>70</v>
      </c>
      <c r="DC31" s="135">
        <v>30</v>
      </c>
      <c r="DD31" s="134"/>
      <c r="DE31" s="134"/>
      <c r="DF31" s="134"/>
      <c r="DG31" s="134"/>
      <c r="DH31" s="134"/>
      <c r="DI31" s="134"/>
      <c r="DJ31" s="134"/>
      <c r="DK31" s="207">
        <f t="shared" si="3"/>
        <v>100</v>
      </c>
      <c r="DL31" s="131"/>
      <c r="DM31" s="134"/>
      <c r="DN31" s="134"/>
      <c r="DO31" s="136"/>
      <c r="DQ31" s="131"/>
      <c r="DR31" s="136"/>
      <c r="DS31" s="131"/>
      <c r="DT31" s="138" t="s">
        <v>1374</v>
      </c>
      <c r="DW31" s="213">
        <f t="shared" si="0"/>
        <v>100</v>
      </c>
      <c r="DX31" s="214" t="e">
        <f>VLOOKUP(P31,definitions_list_lookup!$K$30:$L$54,2,0)</f>
        <v>#N/A</v>
      </c>
      <c r="DY31" s="139" t="s">
        <v>1405</v>
      </c>
      <c r="DZ31" s="139" t="s">
        <v>1404</v>
      </c>
      <c r="EA31" s="139"/>
      <c r="ED31" s="229" t="s">
        <v>2517</v>
      </c>
      <c r="EE31" s="140"/>
      <c r="EG31" s="140"/>
      <c r="EI31" s="218" t="e">
        <f>VLOOKUP(EH31,definitions_list_mag!$Y$12:$Z$15,2,FALSE)</f>
        <v>#N/A</v>
      </c>
      <c r="EJ31" s="143"/>
      <c r="EK31" s="221" t="e">
        <f>VLOOKUP(EJ31,definitions_list_mag!$AT$3:$AU$5,2,FALSE)</f>
        <v>#N/A</v>
      </c>
      <c r="EM31" s="109"/>
      <c r="EN31" s="109"/>
      <c r="EZ31" s="192" t="e">
        <f t="shared" si="4"/>
        <v>#DIV/0!</v>
      </c>
      <c r="FA31" s="192" t="e">
        <f t="shared" si="5"/>
        <v>#DIV/0!</v>
      </c>
      <c r="FB31" s="192" t="e">
        <f t="shared" si="6"/>
        <v>#DIV/0!</v>
      </c>
      <c r="FC31" s="192" t="e">
        <f t="shared" si="7"/>
        <v>#DIV/0!</v>
      </c>
      <c r="FD31" s="192" t="e">
        <f t="shared" si="8"/>
        <v>#DIV/0!</v>
      </c>
      <c r="FE31" s="193" t="e">
        <f t="shared" si="9"/>
        <v>#DIV/0!</v>
      </c>
      <c r="FF31" s="194" t="e">
        <f t="shared" si="10"/>
        <v>#DIV/0!</v>
      </c>
      <c r="FG31" s="143"/>
      <c r="FI31" s="778">
        <f t="shared" si="11"/>
        <v>0</v>
      </c>
      <c r="FJ31" s="779" t="e">
        <f t="shared" si="12"/>
        <v>#DIV/0!</v>
      </c>
      <c r="FK31" s="779" t="e">
        <f t="shared" si="13"/>
        <v>#DIV/0!</v>
      </c>
      <c r="FL31" s="780" t="e">
        <f t="shared" si="14"/>
        <v>#DIV/0!</v>
      </c>
      <c r="FM31" s="169" t="e">
        <f t="shared" si="15"/>
        <v>#DIV/0!</v>
      </c>
      <c r="FN31" s="783" t="e">
        <f t="shared" si="16"/>
        <v>#DIV/0!</v>
      </c>
    </row>
    <row r="32" spans="1:1038" s="288" customFormat="1" ht="18" customHeight="1">
      <c r="A32" s="282" t="s">
        <v>1277</v>
      </c>
      <c r="B32" s="283" t="s">
        <v>1278</v>
      </c>
      <c r="C32" s="227"/>
      <c r="D32" s="284" t="s">
        <v>1279</v>
      </c>
      <c r="E32" s="227">
        <v>8</v>
      </c>
      <c r="F32" s="227">
        <v>1</v>
      </c>
      <c r="G32" s="285" t="str">
        <f t="shared" si="1"/>
        <v>8-1</v>
      </c>
      <c r="H32" s="278">
        <v>6.5</v>
      </c>
      <c r="I32" s="227">
        <v>88</v>
      </c>
      <c r="J32" s="226"/>
      <c r="K32" s="545" t="b">
        <f>IF(I33=1,IF(((VLOOKUP($G32,[1]Depth_Lookup!#REF!,9,FALSE))-(H32/100))=0,"Good",IF(((VLOOKUP($G32,[1]Depth_Lookup!$A$3:$J$550,9,FALSE))-(H32/100))&gt;0,"Too Short","Too Long")))</f>
        <v>0</v>
      </c>
      <c r="L32" s="171">
        <f>(VLOOKUP($G32,Depth_Lookup!$A$3:$J$410,10,FALSE))+(H32/100)</f>
        <v>11.764999999999999</v>
      </c>
      <c r="M32" s="171">
        <f>(VLOOKUP($G32,Depth_Lookup!$A$3:$J$410,10,FALSE))+(I32/100)</f>
        <v>12.58</v>
      </c>
      <c r="N32" s="230" t="s">
        <v>1290</v>
      </c>
      <c r="O32" s="227" t="s">
        <v>1280</v>
      </c>
      <c r="P32" s="227" t="s">
        <v>853</v>
      </c>
      <c r="Q32" s="227" t="s">
        <v>125</v>
      </c>
      <c r="R32" s="286" t="str">
        <f t="shared" si="2"/>
        <v>SerpentinizedHarzburgite</v>
      </c>
      <c r="S32" s="227" t="s">
        <v>115</v>
      </c>
      <c r="T32" s="227" t="s">
        <v>700</v>
      </c>
      <c r="U32" s="227" t="s">
        <v>95</v>
      </c>
      <c r="V32" s="227" t="s">
        <v>96</v>
      </c>
      <c r="W32" s="227" t="s">
        <v>102</v>
      </c>
      <c r="X32" s="287">
        <f>VLOOKUP(W32,definitions_list_lookup!$A$13:$B$19,2,0)</f>
        <v>5</v>
      </c>
      <c r="Y32" s="227" t="s">
        <v>90</v>
      </c>
      <c r="Z32" s="227" t="s">
        <v>91</v>
      </c>
      <c r="AA32" s="227"/>
      <c r="AB32" s="227"/>
      <c r="AC32" s="227"/>
      <c r="AD32" s="227"/>
      <c r="AE32" s="233"/>
      <c r="AF32" s="286" t="e">
        <f>VLOOKUP(AE32,definitions_list_mag!$V$12:$W$15,2,0)</f>
        <v>#N/A</v>
      </c>
      <c r="AG32" s="237"/>
      <c r="AH32" s="227"/>
      <c r="AI32" s="240">
        <f t="shared" si="18"/>
        <v>69</v>
      </c>
      <c r="AJ32" s="227"/>
      <c r="AK32" s="227"/>
      <c r="AL32" s="227"/>
      <c r="AM32" s="227"/>
      <c r="AN32" s="227"/>
      <c r="AO32" s="240"/>
      <c r="AP32" s="227"/>
      <c r="AQ32" s="227"/>
      <c r="AR32" s="227"/>
      <c r="AS32" s="227"/>
      <c r="AT32" s="227"/>
      <c r="AU32" s="240"/>
      <c r="AV32" s="227"/>
      <c r="AW32" s="227"/>
      <c r="AX32" s="227"/>
      <c r="AY32" s="227"/>
      <c r="AZ32" s="227"/>
      <c r="BA32" s="240">
        <v>30</v>
      </c>
      <c r="BB32" s="227">
        <v>10</v>
      </c>
      <c r="BC32" s="227">
        <v>3</v>
      </c>
      <c r="BD32" s="227" t="s">
        <v>110</v>
      </c>
      <c r="BE32" s="227" t="s">
        <v>103</v>
      </c>
      <c r="BF32" s="227"/>
      <c r="BG32" s="240"/>
      <c r="BH32" s="227"/>
      <c r="BI32" s="227"/>
      <c r="BJ32" s="227"/>
      <c r="BK32" s="227"/>
      <c r="BL32" s="227"/>
      <c r="BM32" s="240">
        <v>1</v>
      </c>
      <c r="BN32" s="227">
        <v>1</v>
      </c>
      <c r="BO32" s="227">
        <v>0.5</v>
      </c>
      <c r="BP32" s="227"/>
      <c r="BQ32" s="227"/>
      <c r="BR32" s="227"/>
      <c r="BS32" s="227"/>
      <c r="BT32" s="227"/>
      <c r="BU32" s="227"/>
      <c r="BV32" s="227"/>
      <c r="BW32" s="227"/>
      <c r="BX32" s="227"/>
      <c r="BY32" s="240"/>
      <c r="BZ32" s="227"/>
      <c r="CA32" s="227"/>
      <c r="CB32" s="227"/>
      <c r="CC32" s="227"/>
      <c r="CD32" s="227"/>
      <c r="CE32" s="227"/>
      <c r="CF32" s="227"/>
      <c r="CG32" s="148"/>
      <c r="CH32" s="149" t="s">
        <v>1329</v>
      </c>
      <c r="CI32" s="149">
        <v>100</v>
      </c>
      <c r="CJ32" s="149" t="s">
        <v>514</v>
      </c>
      <c r="CK32" s="151"/>
      <c r="CL32" s="152"/>
      <c r="CM32" s="152"/>
      <c r="CN32" s="152"/>
      <c r="CO32" s="152"/>
      <c r="CP32" s="152"/>
      <c r="CQ32" s="152"/>
      <c r="CR32" s="152"/>
      <c r="CS32" s="152"/>
      <c r="CT32" s="152"/>
      <c r="CU32" s="152"/>
      <c r="CV32" s="152"/>
      <c r="CW32" s="152"/>
      <c r="CX32" s="152"/>
      <c r="CY32" s="152"/>
      <c r="CZ32" s="152"/>
      <c r="DA32" s="152"/>
      <c r="DB32" s="152">
        <v>70</v>
      </c>
      <c r="DC32" s="229">
        <v>30</v>
      </c>
      <c r="DD32" s="152"/>
      <c r="DE32" s="152"/>
      <c r="DF32" s="152"/>
      <c r="DG32" s="152"/>
      <c r="DH32" s="152"/>
      <c r="DI32" s="152"/>
      <c r="DJ32" s="152"/>
      <c r="DK32" s="208">
        <f t="shared" si="3"/>
        <v>100</v>
      </c>
      <c r="DL32" s="148"/>
      <c r="DM32" s="152"/>
      <c r="DN32" s="152"/>
      <c r="DO32" s="153"/>
      <c r="DQ32" s="148"/>
      <c r="DR32" s="153"/>
      <c r="DS32" s="148"/>
      <c r="DT32" s="261" t="s">
        <v>1375</v>
      </c>
      <c r="DU32" s="229"/>
      <c r="DV32" s="229"/>
      <c r="DW32" s="290">
        <f t="shared" si="0"/>
        <v>100</v>
      </c>
      <c r="DX32" s="291" t="e">
        <f>VLOOKUP(P32,definitions_list_lookup!$K$30:$L$54,2,0)</f>
        <v>#N/A</v>
      </c>
      <c r="DY32" s="154" t="s">
        <v>1405</v>
      </c>
      <c r="DZ32" s="154" t="s">
        <v>1404</v>
      </c>
      <c r="EA32" s="154"/>
      <c r="EB32" s="229"/>
      <c r="EC32" s="292"/>
      <c r="ED32" s="229" t="s">
        <v>2517</v>
      </c>
      <c r="EE32" s="293"/>
      <c r="EF32" s="294"/>
      <c r="EG32" s="293"/>
      <c r="EH32" s="295"/>
      <c r="EI32" s="296" t="e">
        <f>VLOOKUP(EH32,definitions_list_mag!$Y$12:$Z$15,2,FALSE)</f>
        <v>#N/A</v>
      </c>
      <c r="EJ32" s="297"/>
      <c r="EK32" s="298" t="e">
        <f>VLOOKUP(EJ32,definitions_list_mag!$AT$3:$AU$5,2,FALSE)</f>
        <v>#N/A</v>
      </c>
      <c r="EL32" s="293"/>
      <c r="EM32" s="295"/>
      <c r="EN32" s="295"/>
      <c r="EO32" s="321"/>
      <c r="EP32" s="321"/>
      <c r="EQ32" s="321"/>
      <c r="ER32" s="321"/>
      <c r="ES32" s="321"/>
      <c r="ET32" s="321"/>
      <c r="EU32" s="321"/>
      <c r="EV32" s="322"/>
      <c r="EW32" s="322"/>
      <c r="EX32" s="322"/>
      <c r="EY32" s="322"/>
      <c r="EZ32" s="192" t="e">
        <f t="shared" si="4"/>
        <v>#DIV/0!</v>
      </c>
      <c r="FA32" s="192" t="e">
        <f t="shared" si="5"/>
        <v>#DIV/0!</v>
      </c>
      <c r="FB32" s="192" t="e">
        <f t="shared" si="6"/>
        <v>#DIV/0!</v>
      </c>
      <c r="FC32" s="192" t="e">
        <f t="shared" si="7"/>
        <v>#DIV/0!</v>
      </c>
      <c r="FD32" s="192" t="e">
        <f t="shared" si="8"/>
        <v>#DIV/0!</v>
      </c>
      <c r="FE32" s="193" t="e">
        <f t="shared" si="9"/>
        <v>#DIV/0!</v>
      </c>
      <c r="FF32" s="194" t="e">
        <f t="shared" si="10"/>
        <v>#DIV/0!</v>
      </c>
      <c r="FG32" s="297"/>
      <c r="FH32" s="295"/>
      <c r="FI32" s="778">
        <f t="shared" si="11"/>
        <v>0</v>
      </c>
      <c r="FJ32" s="779" t="e">
        <f t="shared" si="12"/>
        <v>#DIV/0!</v>
      </c>
      <c r="FK32" s="779" t="e">
        <f t="shared" si="13"/>
        <v>#DIV/0!</v>
      </c>
      <c r="FL32" s="780" t="e">
        <f t="shared" si="14"/>
        <v>#DIV/0!</v>
      </c>
      <c r="FM32" s="169" t="e">
        <f t="shared" si="15"/>
        <v>#DIV/0!</v>
      </c>
      <c r="FN32" s="783" t="e">
        <f t="shared" si="16"/>
        <v>#DIV/0!</v>
      </c>
      <c r="FO32" s="227"/>
      <c r="FP32" s="227"/>
      <c r="FQ32" s="227"/>
      <c r="FR32" s="227"/>
      <c r="FS32" s="227"/>
      <c r="FT32" s="227"/>
      <c r="FU32" s="227"/>
      <c r="FV32" s="227"/>
      <c r="FW32" s="227"/>
      <c r="FX32" s="227"/>
      <c r="FY32" s="227"/>
      <c r="FZ32" s="227"/>
      <c r="GA32" s="227"/>
      <c r="GB32" s="227"/>
      <c r="GC32" s="227"/>
      <c r="GD32" s="227"/>
      <c r="GE32" s="227"/>
      <c r="GF32" s="227"/>
      <c r="GG32" s="227"/>
      <c r="GH32" s="227"/>
      <c r="GI32" s="227"/>
      <c r="GJ32" s="227"/>
      <c r="GK32" s="227"/>
      <c r="GL32" s="227"/>
      <c r="GM32" s="227"/>
      <c r="GN32" s="227"/>
      <c r="GO32" s="227"/>
      <c r="GP32" s="227"/>
      <c r="GQ32" s="227"/>
      <c r="GR32" s="227"/>
      <c r="GS32" s="227"/>
      <c r="GT32" s="227"/>
      <c r="GU32" s="227"/>
      <c r="GV32" s="227"/>
      <c r="GW32" s="227"/>
      <c r="GX32" s="227"/>
      <c r="GY32" s="227"/>
      <c r="GZ32" s="227"/>
      <c r="HA32" s="227"/>
      <c r="HB32" s="227"/>
      <c r="HC32" s="227"/>
      <c r="HD32" s="227"/>
      <c r="HE32" s="227"/>
      <c r="HF32" s="227"/>
      <c r="HG32" s="227"/>
      <c r="HH32" s="227"/>
      <c r="HI32" s="227"/>
      <c r="HJ32" s="227"/>
      <c r="HK32" s="227"/>
      <c r="HL32" s="227"/>
      <c r="HM32" s="227"/>
      <c r="HN32" s="227"/>
      <c r="HO32" s="227"/>
      <c r="HP32" s="227"/>
      <c r="HQ32" s="227"/>
      <c r="HR32" s="227"/>
      <c r="HS32" s="227"/>
      <c r="HT32" s="227"/>
      <c r="HU32" s="227"/>
      <c r="HV32" s="227"/>
      <c r="HW32" s="227"/>
      <c r="HX32" s="227"/>
      <c r="HY32" s="227"/>
      <c r="HZ32" s="227"/>
      <c r="IA32" s="227"/>
      <c r="IB32" s="227"/>
      <c r="IC32" s="227"/>
      <c r="ID32" s="227"/>
      <c r="IE32" s="227"/>
      <c r="IF32" s="227"/>
      <c r="IG32" s="227"/>
      <c r="IH32" s="227"/>
      <c r="II32" s="227"/>
      <c r="IJ32" s="227"/>
      <c r="IK32" s="227"/>
      <c r="IL32" s="227"/>
      <c r="IM32" s="227"/>
      <c r="IN32" s="227"/>
      <c r="IO32" s="227"/>
      <c r="IP32" s="227"/>
      <c r="IQ32" s="227"/>
      <c r="IR32" s="227"/>
      <c r="IS32" s="227"/>
      <c r="IT32" s="227"/>
      <c r="IU32" s="227"/>
      <c r="IV32" s="227"/>
      <c r="IW32" s="227"/>
      <c r="IX32" s="227"/>
      <c r="IY32" s="227"/>
      <c r="IZ32" s="227"/>
      <c r="JA32" s="227"/>
      <c r="JB32" s="227"/>
      <c r="JC32" s="227"/>
      <c r="JD32" s="227"/>
      <c r="JE32" s="227"/>
      <c r="JF32" s="227"/>
      <c r="JG32" s="227"/>
      <c r="JH32" s="227"/>
      <c r="JI32" s="227"/>
      <c r="JJ32" s="227"/>
      <c r="JK32" s="227"/>
      <c r="JL32" s="227"/>
      <c r="JM32" s="227"/>
      <c r="JN32" s="227"/>
      <c r="JO32" s="227"/>
      <c r="JP32" s="227"/>
      <c r="JQ32" s="227"/>
      <c r="JR32" s="227"/>
      <c r="JS32" s="227"/>
      <c r="JT32" s="227"/>
      <c r="JU32" s="227"/>
      <c r="JV32" s="227"/>
      <c r="JW32" s="227"/>
      <c r="JX32" s="227"/>
      <c r="JY32" s="227"/>
      <c r="JZ32" s="227"/>
      <c r="KA32" s="227"/>
      <c r="KB32" s="227"/>
      <c r="KC32" s="227"/>
      <c r="KD32" s="227"/>
      <c r="KE32" s="227"/>
      <c r="KF32" s="227"/>
      <c r="KG32" s="227"/>
      <c r="KH32" s="227"/>
      <c r="KI32" s="227"/>
      <c r="KJ32" s="227"/>
      <c r="KK32" s="227"/>
      <c r="KL32" s="227"/>
      <c r="KM32" s="227"/>
      <c r="KN32" s="227"/>
      <c r="KO32" s="227"/>
      <c r="KP32" s="227"/>
      <c r="KQ32" s="227"/>
      <c r="KR32" s="227"/>
      <c r="KS32" s="227"/>
      <c r="KT32" s="227"/>
      <c r="KU32" s="227"/>
      <c r="KV32" s="227"/>
      <c r="KW32" s="227"/>
      <c r="KX32" s="227"/>
      <c r="KY32" s="227"/>
      <c r="KZ32" s="227"/>
      <c r="LA32" s="227"/>
      <c r="LB32" s="227"/>
      <c r="LC32" s="227"/>
      <c r="LD32" s="227"/>
      <c r="LE32" s="227"/>
      <c r="LF32" s="227"/>
      <c r="LG32" s="227"/>
      <c r="LH32" s="227"/>
      <c r="LI32" s="227"/>
      <c r="LJ32" s="227"/>
      <c r="LK32" s="227"/>
      <c r="LL32" s="227"/>
      <c r="LM32" s="227"/>
      <c r="LN32" s="227"/>
      <c r="LO32" s="227"/>
      <c r="LP32" s="227"/>
      <c r="LQ32" s="227"/>
      <c r="LR32" s="227"/>
      <c r="LS32" s="227"/>
      <c r="LT32" s="227"/>
      <c r="LU32" s="227"/>
      <c r="LV32" s="227"/>
      <c r="LW32" s="227"/>
      <c r="LX32" s="227"/>
      <c r="LY32" s="227"/>
      <c r="LZ32" s="227"/>
      <c r="MA32" s="227"/>
      <c r="MB32" s="227"/>
      <c r="MC32" s="227"/>
      <c r="MD32" s="227"/>
      <c r="ME32" s="227"/>
      <c r="MF32" s="227"/>
      <c r="MG32" s="227"/>
      <c r="MH32" s="227"/>
      <c r="MI32" s="227"/>
      <c r="MJ32" s="227"/>
      <c r="MK32" s="227"/>
      <c r="ML32" s="227"/>
      <c r="MM32" s="227"/>
      <c r="MN32" s="227"/>
      <c r="MO32" s="227"/>
      <c r="MP32" s="227"/>
      <c r="MQ32" s="227"/>
      <c r="MR32" s="227"/>
      <c r="MS32" s="227"/>
      <c r="MT32" s="227"/>
      <c r="MU32" s="227"/>
      <c r="MV32" s="227"/>
      <c r="MW32" s="227"/>
      <c r="MX32" s="227"/>
      <c r="MY32" s="227"/>
      <c r="MZ32" s="227"/>
      <c r="NA32" s="227"/>
      <c r="NB32" s="227"/>
      <c r="NC32" s="227"/>
      <c r="ND32" s="227"/>
      <c r="NE32" s="227"/>
      <c r="NF32" s="227"/>
      <c r="NG32" s="227"/>
      <c r="NH32" s="227"/>
      <c r="NI32" s="227"/>
      <c r="NJ32" s="227"/>
      <c r="NK32" s="227"/>
      <c r="NL32" s="227"/>
      <c r="NM32" s="227"/>
      <c r="NN32" s="227"/>
      <c r="NO32" s="227"/>
      <c r="NP32" s="227"/>
      <c r="NQ32" s="227"/>
      <c r="NR32" s="227"/>
      <c r="NS32" s="227"/>
      <c r="NT32" s="227"/>
      <c r="NU32" s="227"/>
      <c r="NV32" s="227"/>
      <c r="NW32" s="227"/>
      <c r="NX32" s="227"/>
      <c r="NY32" s="227"/>
      <c r="NZ32" s="227"/>
      <c r="OA32" s="227"/>
      <c r="OB32" s="227"/>
      <c r="OC32" s="227"/>
      <c r="OD32" s="227"/>
      <c r="OE32" s="227"/>
      <c r="OF32" s="227"/>
      <c r="OG32" s="227"/>
      <c r="OH32" s="227"/>
      <c r="OI32" s="227"/>
      <c r="OJ32" s="227"/>
      <c r="OK32" s="227"/>
      <c r="OL32" s="227"/>
      <c r="OM32" s="227"/>
      <c r="ON32" s="227"/>
      <c r="OO32" s="227"/>
      <c r="OP32" s="227"/>
      <c r="OQ32" s="227"/>
      <c r="OR32" s="227"/>
      <c r="OS32" s="227"/>
      <c r="OT32" s="227"/>
      <c r="OU32" s="227"/>
      <c r="OV32" s="227"/>
      <c r="OW32" s="227"/>
      <c r="OX32" s="227"/>
      <c r="OY32" s="227"/>
      <c r="OZ32" s="227"/>
      <c r="PA32" s="227"/>
      <c r="PB32" s="227"/>
      <c r="PC32" s="227"/>
      <c r="PD32" s="227"/>
      <c r="PE32" s="227"/>
      <c r="PF32" s="227"/>
      <c r="PG32" s="227"/>
      <c r="PH32" s="227"/>
      <c r="PI32" s="227"/>
      <c r="PJ32" s="227"/>
      <c r="PK32" s="227"/>
      <c r="PL32" s="227"/>
      <c r="PM32" s="227"/>
      <c r="PN32" s="227"/>
      <c r="PO32" s="227"/>
      <c r="PP32" s="227"/>
      <c r="PQ32" s="227"/>
      <c r="PR32" s="227"/>
      <c r="PS32" s="227"/>
      <c r="PT32" s="227"/>
      <c r="PU32" s="227"/>
      <c r="PV32" s="227"/>
      <c r="PW32" s="227"/>
      <c r="PX32" s="227"/>
      <c r="PY32" s="227"/>
      <c r="PZ32" s="227"/>
      <c r="QA32" s="227"/>
      <c r="QB32" s="227"/>
      <c r="QC32" s="227"/>
      <c r="QD32" s="227"/>
      <c r="QE32" s="227"/>
      <c r="QF32" s="227"/>
      <c r="QG32" s="227"/>
      <c r="QH32" s="227"/>
      <c r="QI32" s="227"/>
      <c r="QJ32" s="227"/>
      <c r="QK32" s="227"/>
      <c r="QL32" s="227"/>
      <c r="QM32" s="227"/>
      <c r="QN32" s="227"/>
      <c r="QO32" s="227"/>
      <c r="QP32" s="227"/>
      <c r="QQ32" s="227"/>
      <c r="QR32" s="227"/>
      <c r="QS32" s="227"/>
      <c r="QT32" s="227"/>
      <c r="QU32" s="227"/>
      <c r="QV32" s="227"/>
      <c r="QW32" s="227"/>
      <c r="QX32" s="227"/>
      <c r="QY32" s="227"/>
      <c r="QZ32" s="227"/>
      <c r="RA32" s="227"/>
      <c r="RB32" s="227"/>
      <c r="RC32" s="227"/>
      <c r="RD32" s="227"/>
      <c r="RE32" s="227"/>
      <c r="RF32" s="227"/>
      <c r="RG32" s="227"/>
      <c r="RH32" s="227"/>
      <c r="RI32" s="227"/>
      <c r="RJ32" s="227"/>
      <c r="RK32" s="227"/>
      <c r="RL32" s="227"/>
      <c r="RM32" s="227"/>
      <c r="RN32" s="227"/>
      <c r="RO32" s="227"/>
      <c r="RP32" s="227"/>
      <c r="RQ32" s="227"/>
      <c r="RR32" s="227"/>
      <c r="RS32" s="227"/>
      <c r="RT32" s="227"/>
      <c r="RU32" s="227"/>
      <c r="RV32" s="227"/>
      <c r="RW32" s="227"/>
      <c r="RX32" s="227"/>
      <c r="RY32" s="227"/>
      <c r="RZ32" s="227"/>
      <c r="SA32" s="227"/>
      <c r="SB32" s="227"/>
      <c r="SC32" s="227"/>
      <c r="SD32" s="227"/>
      <c r="SE32" s="227"/>
      <c r="SF32" s="227"/>
      <c r="SG32" s="227"/>
      <c r="SH32" s="227"/>
      <c r="SI32" s="227"/>
      <c r="SJ32" s="227"/>
      <c r="SK32" s="227"/>
      <c r="SL32" s="227"/>
      <c r="SM32" s="227"/>
      <c r="SN32" s="227"/>
      <c r="SO32" s="227"/>
      <c r="SP32" s="227"/>
      <c r="SQ32" s="227"/>
      <c r="SR32" s="227"/>
      <c r="SS32" s="227"/>
      <c r="ST32" s="227"/>
      <c r="SU32" s="227"/>
      <c r="SV32" s="227"/>
      <c r="SW32" s="227"/>
      <c r="SX32" s="227"/>
      <c r="SY32" s="227"/>
      <c r="SZ32" s="227"/>
      <c r="TA32" s="227"/>
      <c r="TB32" s="227"/>
      <c r="TC32" s="227"/>
      <c r="TD32" s="227"/>
      <c r="TE32" s="227"/>
      <c r="TF32" s="227"/>
      <c r="TG32" s="227"/>
      <c r="TH32" s="227"/>
      <c r="TI32" s="227"/>
      <c r="TJ32" s="227"/>
      <c r="TK32" s="227"/>
      <c r="TL32" s="227"/>
      <c r="TM32" s="227"/>
      <c r="TN32" s="227"/>
      <c r="TO32" s="227"/>
      <c r="TP32" s="227"/>
      <c r="TQ32" s="227"/>
      <c r="TR32" s="227"/>
      <c r="TS32" s="227"/>
      <c r="TT32" s="227"/>
      <c r="TU32" s="227"/>
      <c r="TV32" s="227"/>
      <c r="TW32" s="227"/>
      <c r="TX32" s="227"/>
      <c r="TY32" s="227"/>
      <c r="TZ32" s="227"/>
      <c r="UA32" s="227"/>
      <c r="UB32" s="227"/>
      <c r="UC32" s="227"/>
      <c r="UD32" s="227"/>
      <c r="UE32" s="227"/>
      <c r="UF32" s="227"/>
      <c r="UG32" s="227"/>
      <c r="UH32" s="227"/>
      <c r="UI32" s="227"/>
      <c r="UJ32" s="227"/>
      <c r="UK32" s="227"/>
      <c r="UL32" s="227"/>
      <c r="UM32" s="227"/>
      <c r="UN32" s="227"/>
      <c r="UO32" s="227"/>
      <c r="UP32" s="227"/>
      <c r="UQ32" s="227"/>
      <c r="UR32" s="227"/>
      <c r="US32" s="227"/>
      <c r="UT32" s="227"/>
      <c r="UU32" s="227"/>
      <c r="UV32" s="227"/>
      <c r="UW32" s="227"/>
      <c r="UX32" s="227"/>
      <c r="UY32" s="227"/>
      <c r="UZ32" s="227"/>
      <c r="VA32" s="227"/>
      <c r="VB32" s="227"/>
      <c r="VC32" s="227"/>
      <c r="VD32" s="227"/>
      <c r="VE32" s="227"/>
      <c r="VF32" s="227"/>
      <c r="VG32" s="227"/>
      <c r="VH32" s="227"/>
      <c r="VI32" s="227"/>
      <c r="VJ32" s="227"/>
      <c r="VK32" s="227"/>
      <c r="VL32" s="227"/>
      <c r="VM32" s="227"/>
      <c r="VN32" s="227"/>
      <c r="VO32" s="227"/>
      <c r="VP32" s="227"/>
      <c r="VQ32" s="227"/>
      <c r="VR32" s="227"/>
      <c r="VS32" s="227"/>
      <c r="VT32" s="227"/>
      <c r="VU32" s="227"/>
      <c r="VV32" s="227"/>
      <c r="VW32" s="227"/>
      <c r="VX32" s="227"/>
      <c r="VY32" s="227"/>
      <c r="VZ32" s="227"/>
      <c r="WA32" s="227"/>
      <c r="WB32" s="227"/>
      <c r="WC32" s="227"/>
      <c r="WD32" s="227"/>
      <c r="WE32" s="227"/>
      <c r="WF32" s="227"/>
      <c r="WG32" s="227"/>
      <c r="WH32" s="227"/>
      <c r="WI32" s="227"/>
      <c r="WJ32" s="227"/>
      <c r="WK32" s="227"/>
      <c r="WL32" s="227"/>
      <c r="WM32" s="227"/>
      <c r="WN32" s="227"/>
      <c r="WO32" s="227"/>
      <c r="WP32" s="227"/>
      <c r="WQ32" s="227"/>
      <c r="WR32" s="227"/>
      <c r="WS32" s="227"/>
      <c r="WT32" s="227"/>
      <c r="WU32" s="227"/>
      <c r="WV32" s="227"/>
      <c r="WW32" s="227"/>
      <c r="WX32" s="227"/>
      <c r="WY32" s="227"/>
      <c r="WZ32" s="227"/>
      <c r="XA32" s="227"/>
      <c r="XB32" s="227"/>
      <c r="XC32" s="227"/>
      <c r="XD32" s="227"/>
      <c r="XE32" s="227"/>
      <c r="XF32" s="227"/>
      <c r="XG32" s="227"/>
      <c r="XH32" s="227"/>
      <c r="XI32" s="227"/>
      <c r="XJ32" s="227"/>
      <c r="XK32" s="227"/>
      <c r="XL32" s="227"/>
      <c r="XM32" s="227"/>
      <c r="XN32" s="227"/>
      <c r="XO32" s="227"/>
      <c r="XP32" s="227"/>
      <c r="XQ32" s="227"/>
      <c r="XR32" s="227"/>
      <c r="XS32" s="227"/>
      <c r="XT32" s="227"/>
      <c r="XU32" s="227"/>
      <c r="XV32" s="227"/>
      <c r="XW32" s="227"/>
      <c r="XX32" s="227"/>
      <c r="XY32" s="227"/>
      <c r="XZ32" s="227"/>
      <c r="YA32" s="227"/>
      <c r="YB32" s="227"/>
      <c r="YC32" s="227"/>
      <c r="YD32" s="227"/>
      <c r="YE32" s="227"/>
      <c r="YF32" s="227"/>
      <c r="YG32" s="227"/>
      <c r="YH32" s="227"/>
      <c r="YI32" s="227"/>
      <c r="YJ32" s="227"/>
      <c r="YK32" s="227"/>
      <c r="YL32" s="227"/>
      <c r="YM32" s="227"/>
      <c r="YN32" s="227"/>
      <c r="YO32" s="227"/>
      <c r="YP32" s="227"/>
      <c r="YQ32" s="227"/>
      <c r="YR32" s="227"/>
      <c r="YS32" s="227"/>
      <c r="YT32" s="227"/>
      <c r="YU32" s="227"/>
      <c r="YV32" s="227"/>
      <c r="YW32" s="227"/>
      <c r="YX32" s="227"/>
      <c r="YY32" s="227"/>
      <c r="YZ32" s="227"/>
      <c r="ZA32" s="227"/>
      <c r="ZB32" s="227"/>
      <c r="ZC32" s="227"/>
      <c r="ZD32" s="227"/>
      <c r="ZE32" s="227"/>
      <c r="ZF32" s="227"/>
      <c r="ZG32" s="227"/>
      <c r="ZH32" s="227"/>
      <c r="ZI32" s="227"/>
      <c r="ZJ32" s="227"/>
      <c r="ZK32" s="227"/>
      <c r="ZL32" s="227"/>
      <c r="ZM32" s="227"/>
      <c r="ZN32" s="227"/>
      <c r="ZO32" s="227"/>
      <c r="ZP32" s="227"/>
      <c r="ZQ32" s="227"/>
      <c r="ZR32" s="227"/>
      <c r="ZS32" s="227"/>
      <c r="ZT32" s="227"/>
      <c r="ZU32" s="227"/>
      <c r="ZV32" s="227"/>
      <c r="ZW32" s="227"/>
      <c r="ZX32" s="227"/>
      <c r="ZY32" s="227"/>
      <c r="ZZ32" s="227"/>
      <c r="AAA32" s="227"/>
      <c r="AAB32" s="227"/>
      <c r="AAC32" s="227"/>
      <c r="AAD32" s="227"/>
      <c r="AAE32" s="227"/>
      <c r="AAF32" s="227"/>
      <c r="AAG32" s="227"/>
      <c r="AAH32" s="227"/>
      <c r="AAI32" s="227"/>
      <c r="AAJ32" s="227"/>
      <c r="AAK32" s="227"/>
      <c r="AAL32" s="227"/>
      <c r="AAM32" s="227"/>
      <c r="AAN32" s="227"/>
      <c r="AAO32" s="227"/>
      <c r="AAP32" s="227"/>
      <c r="AAQ32" s="227"/>
      <c r="AAR32" s="227"/>
      <c r="AAS32" s="227"/>
      <c r="AAT32" s="227"/>
      <c r="AAU32" s="227"/>
      <c r="AAV32" s="227"/>
      <c r="AAW32" s="227"/>
      <c r="AAX32" s="227"/>
      <c r="AAY32" s="227"/>
      <c r="AAZ32" s="227"/>
      <c r="ABA32" s="227"/>
      <c r="ABB32" s="227"/>
      <c r="ABC32" s="227"/>
      <c r="ABD32" s="227"/>
      <c r="ABE32" s="227"/>
      <c r="ABF32" s="227"/>
      <c r="ABG32" s="227"/>
      <c r="ABH32" s="227"/>
      <c r="ABI32" s="227"/>
      <c r="ABJ32" s="227"/>
      <c r="ABK32" s="227"/>
      <c r="ABL32" s="227"/>
      <c r="ABM32" s="227"/>
      <c r="ABN32" s="227"/>
      <c r="ABO32" s="227"/>
      <c r="ABP32" s="227"/>
      <c r="ABQ32" s="227"/>
      <c r="ABR32" s="227"/>
      <c r="ABS32" s="227"/>
      <c r="ABT32" s="227"/>
      <c r="ABU32" s="227"/>
      <c r="ABV32" s="227"/>
      <c r="ABW32" s="227"/>
      <c r="ABX32" s="227"/>
      <c r="ABY32" s="227"/>
      <c r="ABZ32" s="227"/>
      <c r="ACA32" s="227"/>
      <c r="ACB32" s="227"/>
      <c r="ACC32" s="227"/>
      <c r="ACD32" s="227"/>
      <c r="ACE32" s="227"/>
      <c r="ACF32" s="227"/>
      <c r="ACG32" s="227"/>
      <c r="ACH32" s="227"/>
      <c r="ACI32" s="227"/>
      <c r="ACJ32" s="227"/>
      <c r="ACK32" s="227"/>
      <c r="ACL32" s="227"/>
      <c r="ACM32" s="227"/>
      <c r="ACN32" s="227"/>
      <c r="ACO32" s="227"/>
      <c r="ACP32" s="227"/>
      <c r="ACQ32" s="227"/>
      <c r="ACR32" s="227"/>
      <c r="ACS32" s="227"/>
      <c r="ACT32" s="227"/>
      <c r="ACU32" s="227"/>
      <c r="ACV32" s="227"/>
      <c r="ACW32" s="227"/>
      <c r="ACX32" s="227"/>
      <c r="ACY32" s="227"/>
      <c r="ACZ32" s="227"/>
      <c r="ADA32" s="227"/>
      <c r="ADB32" s="227"/>
      <c r="ADC32" s="227"/>
      <c r="ADD32" s="227"/>
      <c r="ADE32" s="227"/>
      <c r="ADF32" s="227"/>
      <c r="ADG32" s="227"/>
      <c r="ADH32" s="227"/>
      <c r="ADI32" s="227"/>
      <c r="ADJ32" s="227"/>
      <c r="ADK32" s="227"/>
      <c r="ADL32" s="227"/>
      <c r="ADM32" s="227"/>
      <c r="ADN32" s="227"/>
      <c r="ADO32" s="227"/>
      <c r="ADP32" s="227"/>
      <c r="ADQ32" s="227"/>
      <c r="ADR32" s="227"/>
      <c r="ADS32" s="227"/>
      <c r="ADT32" s="227"/>
      <c r="ADU32" s="227"/>
      <c r="ADV32" s="227"/>
      <c r="ADW32" s="227"/>
      <c r="ADX32" s="227"/>
      <c r="ADY32" s="227"/>
      <c r="ADZ32" s="227"/>
      <c r="AEA32" s="227"/>
      <c r="AEB32" s="227"/>
      <c r="AEC32" s="227"/>
      <c r="AED32" s="227"/>
      <c r="AEE32" s="227"/>
      <c r="AEF32" s="227"/>
      <c r="AEG32" s="227"/>
      <c r="AEH32" s="227"/>
      <c r="AEI32" s="227"/>
      <c r="AEJ32" s="227"/>
      <c r="AEK32" s="227"/>
      <c r="AEL32" s="227"/>
      <c r="AEM32" s="227"/>
      <c r="AEN32" s="227"/>
      <c r="AEO32" s="227"/>
      <c r="AEP32" s="227"/>
      <c r="AEQ32" s="227"/>
      <c r="AER32" s="227"/>
      <c r="AES32" s="227"/>
      <c r="AET32" s="227"/>
      <c r="AEU32" s="227"/>
      <c r="AEV32" s="227"/>
      <c r="AEW32" s="227"/>
      <c r="AEX32" s="227"/>
      <c r="AEY32" s="227"/>
      <c r="AEZ32" s="227"/>
      <c r="AFA32" s="227"/>
      <c r="AFB32" s="227"/>
      <c r="AFC32" s="227"/>
      <c r="AFD32" s="227"/>
      <c r="AFE32" s="227"/>
      <c r="AFF32" s="227"/>
      <c r="AFG32" s="227"/>
      <c r="AFH32" s="227"/>
      <c r="AFI32" s="227"/>
      <c r="AFJ32" s="227"/>
      <c r="AFK32" s="227"/>
      <c r="AFL32" s="227"/>
      <c r="AFM32" s="227"/>
      <c r="AFN32" s="227"/>
      <c r="AFO32" s="227"/>
      <c r="AFP32" s="227"/>
      <c r="AFQ32" s="227"/>
      <c r="AFR32" s="227"/>
      <c r="AFS32" s="227"/>
      <c r="AFT32" s="227"/>
      <c r="AFU32" s="227"/>
      <c r="AFV32" s="227"/>
      <c r="AFW32" s="227"/>
      <c r="AFX32" s="227"/>
      <c r="AFY32" s="227"/>
      <c r="AFZ32" s="227"/>
      <c r="AGA32" s="227"/>
      <c r="AGB32" s="227"/>
      <c r="AGC32" s="227"/>
      <c r="AGD32" s="227"/>
      <c r="AGE32" s="227"/>
      <c r="AGF32" s="227"/>
      <c r="AGG32" s="227"/>
      <c r="AGH32" s="227"/>
      <c r="AGI32" s="227"/>
      <c r="AGJ32" s="227"/>
      <c r="AGK32" s="227"/>
      <c r="AGL32" s="227"/>
      <c r="AGM32" s="227"/>
      <c r="AGN32" s="227"/>
      <c r="AGO32" s="227"/>
      <c r="AGP32" s="227"/>
      <c r="AGQ32" s="227"/>
      <c r="AGR32" s="227"/>
      <c r="AGS32" s="227"/>
      <c r="AGT32" s="227"/>
      <c r="AGU32" s="227"/>
      <c r="AGV32" s="227"/>
      <c r="AGW32" s="227"/>
      <c r="AGX32" s="227"/>
      <c r="AGY32" s="227"/>
      <c r="AGZ32" s="227"/>
      <c r="AHA32" s="227"/>
      <c r="AHB32" s="227"/>
      <c r="AHC32" s="227"/>
      <c r="AHD32" s="227"/>
      <c r="AHE32" s="227"/>
      <c r="AHF32" s="227"/>
      <c r="AHG32" s="227"/>
      <c r="AHH32" s="227"/>
      <c r="AHI32" s="227"/>
      <c r="AHJ32" s="227"/>
      <c r="AHK32" s="227"/>
      <c r="AHL32" s="227"/>
      <c r="AHM32" s="227"/>
      <c r="AHN32" s="227"/>
      <c r="AHO32" s="227"/>
      <c r="AHP32" s="227"/>
      <c r="AHQ32" s="227"/>
      <c r="AHR32" s="227"/>
      <c r="AHS32" s="227"/>
      <c r="AHT32" s="227"/>
      <c r="AHU32" s="227"/>
      <c r="AHV32" s="227"/>
      <c r="AHW32" s="227"/>
      <c r="AHX32" s="227"/>
      <c r="AHY32" s="227"/>
      <c r="AHZ32" s="227"/>
      <c r="AIA32" s="227"/>
      <c r="AIB32" s="227"/>
      <c r="AIC32" s="227"/>
      <c r="AID32" s="227"/>
      <c r="AIE32" s="227"/>
      <c r="AIF32" s="227"/>
      <c r="AIG32" s="227"/>
      <c r="AIH32" s="227"/>
      <c r="AII32" s="227"/>
      <c r="AIJ32" s="227"/>
      <c r="AIK32" s="227"/>
      <c r="AIL32" s="227"/>
      <c r="AIM32" s="227"/>
      <c r="AIN32" s="227"/>
      <c r="AIO32" s="227"/>
      <c r="AIP32" s="227"/>
      <c r="AIQ32" s="227"/>
      <c r="AIR32" s="227"/>
      <c r="AIS32" s="227"/>
      <c r="AIT32" s="227"/>
      <c r="AIU32" s="227"/>
      <c r="AIV32" s="227"/>
      <c r="AIW32" s="227"/>
      <c r="AIX32" s="227"/>
      <c r="AIY32" s="227"/>
      <c r="AIZ32" s="227"/>
      <c r="AJA32" s="227"/>
      <c r="AJB32" s="227"/>
      <c r="AJC32" s="227"/>
      <c r="AJD32" s="227"/>
      <c r="AJE32" s="227"/>
      <c r="AJF32" s="227"/>
      <c r="AJG32" s="227"/>
      <c r="AJH32" s="227"/>
      <c r="AJI32" s="227"/>
      <c r="AJJ32" s="227"/>
      <c r="AJK32" s="227"/>
      <c r="AJL32" s="227"/>
      <c r="AJM32" s="227"/>
      <c r="AJN32" s="227"/>
      <c r="AJO32" s="227"/>
      <c r="AJP32" s="227"/>
      <c r="AJQ32" s="227"/>
      <c r="AJR32" s="227"/>
      <c r="AJS32" s="227"/>
      <c r="AJT32" s="227"/>
      <c r="AJU32" s="227"/>
      <c r="AJV32" s="227"/>
      <c r="AJW32" s="227"/>
      <c r="AJX32" s="227"/>
      <c r="AJY32" s="227"/>
      <c r="AJZ32" s="227"/>
      <c r="AKA32" s="227"/>
      <c r="AKB32" s="227"/>
      <c r="AKC32" s="227"/>
      <c r="AKD32" s="227"/>
      <c r="AKE32" s="227"/>
      <c r="AKF32" s="227"/>
      <c r="AKG32" s="227"/>
      <c r="AKH32" s="227"/>
      <c r="AKI32" s="227"/>
      <c r="AKJ32" s="227"/>
      <c r="AKK32" s="227"/>
      <c r="AKL32" s="227"/>
      <c r="AKM32" s="227"/>
      <c r="AKN32" s="227"/>
      <c r="AKO32" s="227"/>
      <c r="AKP32" s="227"/>
      <c r="AKQ32" s="227"/>
      <c r="AKR32" s="227"/>
      <c r="AKS32" s="227"/>
      <c r="AKT32" s="227"/>
      <c r="AKU32" s="227"/>
      <c r="AKV32" s="227"/>
      <c r="AKW32" s="227"/>
      <c r="AKX32" s="227"/>
      <c r="AKY32" s="227"/>
      <c r="AKZ32" s="227"/>
      <c r="ALA32" s="227"/>
      <c r="ALB32" s="227"/>
      <c r="ALC32" s="227"/>
      <c r="ALD32" s="227"/>
      <c r="ALE32" s="227"/>
      <c r="ALF32" s="227"/>
      <c r="ALG32" s="227"/>
      <c r="ALH32" s="227"/>
      <c r="ALI32" s="227"/>
      <c r="ALJ32" s="227"/>
      <c r="ALK32" s="227"/>
      <c r="ALL32" s="227"/>
      <c r="ALM32" s="227"/>
      <c r="ALN32" s="227"/>
      <c r="ALO32" s="227"/>
      <c r="ALP32" s="227"/>
      <c r="ALQ32" s="227"/>
      <c r="ALR32" s="227"/>
      <c r="ALS32" s="227"/>
      <c r="ALT32" s="227"/>
      <c r="ALU32" s="227"/>
      <c r="ALV32" s="227"/>
      <c r="ALW32" s="227"/>
      <c r="ALX32" s="227"/>
      <c r="ALY32" s="227"/>
      <c r="ALZ32" s="227"/>
      <c r="AMA32" s="227"/>
      <c r="AMB32" s="227"/>
      <c r="AMC32" s="227"/>
      <c r="AMD32" s="227"/>
      <c r="AME32" s="227"/>
      <c r="AMF32" s="227"/>
      <c r="AMG32" s="227"/>
      <c r="AMH32" s="227"/>
      <c r="AMI32" s="227"/>
      <c r="AMJ32" s="227"/>
      <c r="AMK32" s="227"/>
      <c r="AML32" s="227"/>
      <c r="AMM32" s="227"/>
      <c r="AMN32" s="227"/>
      <c r="AMO32" s="227"/>
      <c r="AMP32" s="227"/>
      <c r="AMQ32" s="227"/>
      <c r="AMR32" s="227"/>
      <c r="AMS32" s="227"/>
      <c r="AMT32" s="227"/>
      <c r="AMU32" s="227"/>
      <c r="AMV32" s="227"/>
      <c r="AMW32" s="227"/>
      <c r="AMX32" s="227"/>
    </row>
    <row r="33" spans="1:1038" ht="18" customHeight="1">
      <c r="A33" s="223" t="s">
        <v>1277</v>
      </c>
      <c r="B33" s="224" t="s">
        <v>1278</v>
      </c>
      <c r="D33" s="225" t="s">
        <v>1279</v>
      </c>
      <c r="E33" s="126">
        <v>8</v>
      </c>
      <c r="F33" s="126">
        <v>2</v>
      </c>
      <c r="G33" s="285" t="str">
        <f t="shared" si="1"/>
        <v>8-2</v>
      </c>
      <c r="H33" s="277">
        <v>0</v>
      </c>
      <c r="I33" s="126">
        <v>20.5</v>
      </c>
      <c r="K33" s="545" t="b">
        <f>IF(I34=1,IF(((VLOOKUP($G33,[1]Depth_Lookup!#REF!,9,FALSE))-(H33/100))=0,"Good",IF(((VLOOKUP($G33,[1]Depth_Lookup!$A$3:$J$550,9,FALSE))-(H33/100))&gt;0,"Too Short","Too Long")))</f>
        <v>0</v>
      </c>
      <c r="L33" s="171">
        <f>(VLOOKUP($G33,Depth_Lookup!$A$3:$J$410,10,FALSE))+(H33/100)</f>
        <v>12.58</v>
      </c>
      <c r="M33" s="171">
        <f>(VLOOKUP($G33,Depth_Lookup!$A$3:$J$410,10,FALSE))+(I33/100)</f>
        <v>12.785</v>
      </c>
      <c r="N33" s="127" t="s">
        <v>1290</v>
      </c>
      <c r="O33" s="126" t="s">
        <v>1280</v>
      </c>
      <c r="P33" s="126" t="s">
        <v>853</v>
      </c>
      <c r="Q33" s="126" t="s">
        <v>125</v>
      </c>
      <c r="R33" s="196" t="str">
        <f t="shared" si="2"/>
        <v>SerpentinizedHarzburgite</v>
      </c>
      <c r="S33" s="126" t="s">
        <v>700</v>
      </c>
      <c r="T33" s="126" t="s">
        <v>115</v>
      </c>
      <c r="W33" s="126" t="s">
        <v>102</v>
      </c>
      <c r="X33" s="202">
        <f>VLOOKUP(W33,definitions_list_lookup!$A$13:$B$19,2,0)</f>
        <v>5</v>
      </c>
      <c r="Y33" s="126" t="s">
        <v>90</v>
      </c>
      <c r="Z33" s="126" t="s">
        <v>91</v>
      </c>
      <c r="AF33" s="196" t="e">
        <f>VLOOKUP(AE33,definitions_list_mag!$V$12:$W$15,2,0)</f>
        <v>#N/A</v>
      </c>
      <c r="AI33" s="130">
        <f t="shared" si="18"/>
        <v>69</v>
      </c>
      <c r="AO33" s="130"/>
      <c r="AU33" s="130"/>
      <c r="BA33" s="130">
        <v>30</v>
      </c>
      <c r="BB33" s="126">
        <v>10</v>
      </c>
      <c r="BC33" s="126">
        <v>3</v>
      </c>
      <c r="BD33" s="126" t="s">
        <v>110</v>
      </c>
      <c r="BE33" s="126" t="s">
        <v>103</v>
      </c>
      <c r="BG33" s="130"/>
      <c r="BM33" s="130">
        <v>1</v>
      </c>
      <c r="BN33" s="126">
        <v>1</v>
      </c>
      <c r="BO33" s="126">
        <v>0.5</v>
      </c>
      <c r="BY33" s="130"/>
      <c r="CG33" s="131"/>
      <c r="CH33" s="132" t="s">
        <v>1329</v>
      </c>
      <c r="CI33" s="132">
        <v>100</v>
      </c>
      <c r="CJ33" s="132" t="s">
        <v>514</v>
      </c>
      <c r="CK33" s="133"/>
      <c r="CL33" s="134"/>
      <c r="CM33" s="134"/>
      <c r="CN33" s="134"/>
      <c r="CO33" s="134"/>
      <c r="CP33" s="134"/>
      <c r="CQ33" s="134"/>
      <c r="CR33" s="134"/>
      <c r="CS33" s="134"/>
      <c r="CT33" s="134"/>
      <c r="CU33" s="134"/>
      <c r="CV33" s="134"/>
      <c r="CW33" s="134"/>
      <c r="CX33" s="134"/>
      <c r="CY33" s="134"/>
      <c r="CZ33" s="134"/>
      <c r="DA33" s="134"/>
      <c r="DB33" s="134">
        <v>70</v>
      </c>
      <c r="DC33" s="135">
        <v>30</v>
      </c>
      <c r="DD33" s="134"/>
      <c r="DE33" s="134"/>
      <c r="DF33" s="134"/>
      <c r="DG33" s="134"/>
      <c r="DH33" s="134"/>
      <c r="DI33" s="134"/>
      <c r="DJ33" s="134"/>
      <c r="DK33" s="207">
        <f t="shared" si="3"/>
        <v>100</v>
      </c>
      <c r="DL33" s="131"/>
      <c r="DM33" s="134"/>
      <c r="DN33" s="134"/>
      <c r="DO33" s="136"/>
      <c r="DQ33" s="131"/>
      <c r="DR33" s="136"/>
      <c r="DS33" s="131"/>
      <c r="DT33" s="138" t="s">
        <v>1375</v>
      </c>
      <c r="DW33" s="213">
        <f t="shared" si="0"/>
        <v>100</v>
      </c>
      <c r="DX33" s="214" t="e">
        <f>VLOOKUP(P33,definitions_list_lookup!$K$30:$L$54,2,0)</f>
        <v>#N/A</v>
      </c>
      <c r="DY33" s="139" t="s">
        <v>1405</v>
      </c>
      <c r="DZ33" s="139" t="s">
        <v>1404</v>
      </c>
      <c r="EA33" s="139"/>
      <c r="ED33" s="229" t="s">
        <v>2517</v>
      </c>
      <c r="EE33" s="140"/>
      <c r="EG33" s="140"/>
      <c r="EI33" s="218" t="e">
        <f>VLOOKUP(EH33,definitions_list_mag!$Y$12:$Z$15,2,FALSE)</f>
        <v>#N/A</v>
      </c>
      <c r="EJ33" s="143"/>
      <c r="EK33" s="221" t="e">
        <f>VLOOKUP(EJ33,definitions_list_mag!$AT$3:$AU$5,2,FALSE)</f>
        <v>#N/A</v>
      </c>
      <c r="EM33" s="109"/>
      <c r="EN33" s="109"/>
      <c r="EZ33" s="192" t="e">
        <f t="shared" si="4"/>
        <v>#DIV/0!</v>
      </c>
      <c r="FA33" s="192" t="e">
        <f t="shared" si="5"/>
        <v>#DIV/0!</v>
      </c>
      <c r="FB33" s="192" t="e">
        <f t="shared" si="6"/>
        <v>#DIV/0!</v>
      </c>
      <c r="FC33" s="192" t="e">
        <f t="shared" si="7"/>
        <v>#DIV/0!</v>
      </c>
      <c r="FD33" s="192" t="e">
        <f t="shared" si="8"/>
        <v>#DIV/0!</v>
      </c>
      <c r="FE33" s="193" t="e">
        <f t="shared" si="9"/>
        <v>#DIV/0!</v>
      </c>
      <c r="FF33" s="194" t="e">
        <f t="shared" si="10"/>
        <v>#DIV/0!</v>
      </c>
      <c r="FG33" s="143"/>
      <c r="FI33" s="778">
        <f t="shared" si="11"/>
        <v>0</v>
      </c>
      <c r="FJ33" s="779" t="e">
        <f t="shared" si="12"/>
        <v>#DIV/0!</v>
      </c>
      <c r="FK33" s="779" t="e">
        <f t="shared" si="13"/>
        <v>#DIV/0!</v>
      </c>
      <c r="FL33" s="780" t="e">
        <f t="shared" si="14"/>
        <v>#DIV/0!</v>
      </c>
      <c r="FM33" s="169" t="e">
        <f t="shared" si="15"/>
        <v>#DIV/0!</v>
      </c>
      <c r="FN33" s="783" t="e">
        <f t="shared" si="16"/>
        <v>#DIV/0!</v>
      </c>
    </row>
    <row r="34" spans="1:1038" s="288" customFormat="1" ht="18" customHeight="1">
      <c r="A34" s="282" t="s">
        <v>1277</v>
      </c>
      <c r="B34" s="283" t="s">
        <v>1278</v>
      </c>
      <c r="C34" s="227"/>
      <c r="D34" s="284" t="s">
        <v>1279</v>
      </c>
      <c r="E34" s="227">
        <v>8</v>
      </c>
      <c r="F34" s="227">
        <v>2</v>
      </c>
      <c r="G34" s="285" t="str">
        <f t="shared" si="1"/>
        <v>8-2</v>
      </c>
      <c r="H34" s="278">
        <v>20.5</v>
      </c>
      <c r="I34" s="227">
        <v>81</v>
      </c>
      <c r="J34" s="226"/>
      <c r="K34" s="545" t="b">
        <f>IF(I35=1,IF(((VLOOKUP($G34,[1]Depth_Lookup!#REF!,9,FALSE))-(H34/100))=0,"Good",IF(((VLOOKUP($G34,[1]Depth_Lookup!$A$3:$J$550,9,FALSE))-(H34/100))&gt;0,"Too Short","Too Long")))</f>
        <v>0</v>
      </c>
      <c r="L34" s="171">
        <f>(VLOOKUP($G34,Depth_Lookup!$A$3:$J$410,10,FALSE))+(H34/100)</f>
        <v>12.785</v>
      </c>
      <c r="M34" s="171">
        <f>(VLOOKUP($G34,Depth_Lookup!$A$3:$J$410,10,FALSE))+(I34/100)</f>
        <v>13.39</v>
      </c>
      <c r="N34" s="230" t="s">
        <v>1291</v>
      </c>
      <c r="O34" s="227" t="s">
        <v>1280</v>
      </c>
      <c r="P34" s="227" t="s">
        <v>853</v>
      </c>
      <c r="Q34" s="227" t="s">
        <v>125</v>
      </c>
      <c r="R34" s="286" t="str">
        <f t="shared" si="2"/>
        <v>SerpentinizedHarzburgite</v>
      </c>
      <c r="S34" s="227" t="s">
        <v>115</v>
      </c>
      <c r="T34" s="227" t="s">
        <v>700</v>
      </c>
      <c r="U34" s="227" t="s">
        <v>95</v>
      </c>
      <c r="V34" s="227" t="s">
        <v>96</v>
      </c>
      <c r="W34" s="227" t="s">
        <v>102</v>
      </c>
      <c r="X34" s="287">
        <f>VLOOKUP(W34,definitions_list_lookup!$A$13:$B$19,2,0)</f>
        <v>5</v>
      </c>
      <c r="Y34" s="227" t="s">
        <v>90</v>
      </c>
      <c r="Z34" s="227" t="s">
        <v>91</v>
      </c>
      <c r="AA34" s="227"/>
      <c r="AB34" s="227"/>
      <c r="AC34" s="227"/>
      <c r="AD34" s="227"/>
      <c r="AE34" s="233"/>
      <c r="AF34" s="286" t="e">
        <f>VLOOKUP(AE34,definitions_list_mag!$V$12:$W$15,2,0)</f>
        <v>#N/A</v>
      </c>
      <c r="AG34" s="237"/>
      <c r="AH34" s="227"/>
      <c r="AI34" s="240">
        <f t="shared" si="18"/>
        <v>70</v>
      </c>
      <c r="AJ34" s="227"/>
      <c r="AK34" s="227"/>
      <c r="AL34" s="227"/>
      <c r="AM34" s="227"/>
      <c r="AN34" s="227"/>
      <c r="AO34" s="240"/>
      <c r="AP34" s="227"/>
      <c r="AQ34" s="227"/>
      <c r="AR34" s="227"/>
      <c r="AS34" s="227"/>
      <c r="AT34" s="227"/>
      <c r="AU34" s="240"/>
      <c r="AV34" s="227"/>
      <c r="AW34" s="227"/>
      <c r="AX34" s="227"/>
      <c r="AY34" s="227"/>
      <c r="AZ34" s="227"/>
      <c r="BA34" s="240">
        <v>30</v>
      </c>
      <c r="BB34" s="227">
        <v>10</v>
      </c>
      <c r="BC34" s="227">
        <v>3</v>
      </c>
      <c r="BD34" s="227" t="s">
        <v>110</v>
      </c>
      <c r="BE34" s="227" t="s">
        <v>103</v>
      </c>
      <c r="BF34" s="227"/>
      <c r="BG34" s="240"/>
      <c r="BH34" s="227"/>
      <c r="BI34" s="227"/>
      <c r="BJ34" s="227"/>
      <c r="BK34" s="227"/>
      <c r="BL34" s="227"/>
      <c r="BM34" s="240"/>
      <c r="BN34" s="227"/>
      <c r="BO34" s="227"/>
      <c r="BP34" s="227"/>
      <c r="BQ34" s="227"/>
      <c r="BR34" s="227"/>
      <c r="BS34" s="227"/>
      <c r="BT34" s="227"/>
      <c r="BU34" s="227"/>
      <c r="BV34" s="227"/>
      <c r="BW34" s="227"/>
      <c r="BX34" s="227"/>
      <c r="BY34" s="240"/>
      <c r="BZ34" s="227"/>
      <c r="CA34" s="227"/>
      <c r="CB34" s="227"/>
      <c r="CC34" s="227"/>
      <c r="CD34" s="227"/>
      <c r="CE34" s="227"/>
      <c r="CF34" s="227"/>
      <c r="CG34" s="148"/>
      <c r="CH34" s="149" t="s">
        <v>1329</v>
      </c>
      <c r="CI34" s="149">
        <v>100</v>
      </c>
      <c r="CJ34" s="149" t="s">
        <v>514</v>
      </c>
      <c r="CK34" s="151"/>
      <c r="CL34" s="152"/>
      <c r="CM34" s="152"/>
      <c r="CN34" s="152"/>
      <c r="CO34" s="152"/>
      <c r="CP34" s="152"/>
      <c r="CQ34" s="152"/>
      <c r="CR34" s="152"/>
      <c r="CS34" s="152"/>
      <c r="CT34" s="152"/>
      <c r="CU34" s="152"/>
      <c r="CV34" s="152"/>
      <c r="CW34" s="152"/>
      <c r="CX34" s="152"/>
      <c r="CY34" s="152"/>
      <c r="CZ34" s="152"/>
      <c r="DA34" s="152"/>
      <c r="DB34" s="152">
        <v>70</v>
      </c>
      <c r="DC34" s="229">
        <v>30</v>
      </c>
      <c r="DD34" s="152"/>
      <c r="DE34" s="152"/>
      <c r="DF34" s="152"/>
      <c r="DG34" s="152"/>
      <c r="DH34" s="152"/>
      <c r="DI34" s="152"/>
      <c r="DJ34" s="152"/>
      <c r="DK34" s="208">
        <f t="shared" si="3"/>
        <v>100</v>
      </c>
      <c r="DL34" s="148"/>
      <c r="DM34" s="152"/>
      <c r="DN34" s="152"/>
      <c r="DO34" s="153"/>
      <c r="DQ34" s="148"/>
      <c r="DR34" s="153"/>
      <c r="DS34" s="148"/>
      <c r="DT34" s="261" t="s">
        <v>1374</v>
      </c>
      <c r="DU34" s="229"/>
      <c r="DV34" s="229"/>
      <c r="DW34" s="290">
        <f t="shared" si="0"/>
        <v>100</v>
      </c>
      <c r="DX34" s="291" t="e">
        <f>VLOOKUP(P34,definitions_list_lookup!$K$30:$L$54,2,0)</f>
        <v>#N/A</v>
      </c>
      <c r="DY34" s="154" t="s">
        <v>1405</v>
      </c>
      <c r="DZ34" s="154" t="s">
        <v>1404</v>
      </c>
      <c r="EA34" s="154"/>
      <c r="EB34" s="229"/>
      <c r="EC34" s="292"/>
      <c r="ED34" s="229" t="s">
        <v>2517</v>
      </c>
      <c r="EE34" s="293"/>
      <c r="EF34" s="294"/>
      <c r="EG34" s="293"/>
      <c r="EH34" s="295"/>
      <c r="EI34" s="296" t="e">
        <f>VLOOKUP(EH34,definitions_list_mag!$Y$12:$Z$15,2,FALSE)</f>
        <v>#N/A</v>
      </c>
      <c r="EJ34" s="297"/>
      <c r="EK34" s="298" t="e">
        <f>VLOOKUP(EJ34,definitions_list_mag!$AT$3:$AU$5,2,FALSE)</f>
        <v>#N/A</v>
      </c>
      <c r="EL34" s="293"/>
      <c r="EM34" s="295"/>
      <c r="EN34" s="295"/>
      <c r="EO34" s="321"/>
      <c r="EP34" s="321"/>
      <c r="EQ34" s="321"/>
      <c r="ER34" s="321"/>
      <c r="ES34" s="321"/>
      <c r="ET34" s="321"/>
      <c r="EU34" s="321"/>
      <c r="EV34" s="322"/>
      <c r="EW34" s="322"/>
      <c r="EX34" s="322"/>
      <c r="EY34" s="322"/>
      <c r="EZ34" s="192" t="e">
        <f t="shared" si="4"/>
        <v>#DIV/0!</v>
      </c>
      <c r="FA34" s="192" t="e">
        <f t="shared" si="5"/>
        <v>#DIV/0!</v>
      </c>
      <c r="FB34" s="192" t="e">
        <f t="shared" si="6"/>
        <v>#DIV/0!</v>
      </c>
      <c r="FC34" s="192" t="e">
        <f t="shared" si="7"/>
        <v>#DIV/0!</v>
      </c>
      <c r="FD34" s="192" t="e">
        <f t="shared" si="8"/>
        <v>#DIV/0!</v>
      </c>
      <c r="FE34" s="193" t="e">
        <f t="shared" si="9"/>
        <v>#DIV/0!</v>
      </c>
      <c r="FF34" s="194" t="e">
        <f t="shared" si="10"/>
        <v>#DIV/0!</v>
      </c>
      <c r="FG34" s="297"/>
      <c r="FH34" s="295"/>
      <c r="FI34" s="778">
        <f t="shared" si="11"/>
        <v>0</v>
      </c>
      <c r="FJ34" s="779" t="e">
        <f t="shared" si="12"/>
        <v>#DIV/0!</v>
      </c>
      <c r="FK34" s="779" t="e">
        <f t="shared" si="13"/>
        <v>#DIV/0!</v>
      </c>
      <c r="FL34" s="780" t="e">
        <f t="shared" si="14"/>
        <v>#DIV/0!</v>
      </c>
      <c r="FM34" s="169" t="e">
        <f t="shared" si="15"/>
        <v>#DIV/0!</v>
      </c>
      <c r="FN34" s="783" t="e">
        <f t="shared" si="16"/>
        <v>#DIV/0!</v>
      </c>
      <c r="FO34" s="227"/>
      <c r="FP34" s="227"/>
      <c r="FQ34" s="227"/>
      <c r="FR34" s="227"/>
      <c r="FS34" s="227"/>
      <c r="FT34" s="227"/>
      <c r="FU34" s="227"/>
      <c r="FV34" s="227"/>
      <c r="FW34" s="227"/>
      <c r="FX34" s="227"/>
      <c r="FY34" s="227"/>
      <c r="FZ34" s="227"/>
      <c r="GA34" s="227"/>
      <c r="GB34" s="227"/>
      <c r="GC34" s="227"/>
      <c r="GD34" s="227"/>
      <c r="GE34" s="227"/>
      <c r="GF34" s="227"/>
      <c r="GG34" s="227"/>
      <c r="GH34" s="227"/>
      <c r="GI34" s="227"/>
      <c r="GJ34" s="227"/>
      <c r="GK34" s="227"/>
      <c r="GL34" s="227"/>
      <c r="GM34" s="227"/>
      <c r="GN34" s="227"/>
      <c r="GO34" s="227"/>
      <c r="GP34" s="227"/>
      <c r="GQ34" s="227"/>
      <c r="GR34" s="227"/>
      <c r="GS34" s="227"/>
      <c r="GT34" s="227"/>
      <c r="GU34" s="227"/>
      <c r="GV34" s="227"/>
      <c r="GW34" s="227"/>
      <c r="GX34" s="227"/>
      <c r="GY34" s="227"/>
      <c r="GZ34" s="227"/>
      <c r="HA34" s="227"/>
      <c r="HB34" s="227"/>
      <c r="HC34" s="227"/>
      <c r="HD34" s="227"/>
      <c r="HE34" s="227"/>
      <c r="HF34" s="227"/>
      <c r="HG34" s="227"/>
      <c r="HH34" s="227"/>
      <c r="HI34" s="227"/>
      <c r="HJ34" s="227"/>
      <c r="HK34" s="227"/>
      <c r="HL34" s="227"/>
      <c r="HM34" s="227"/>
      <c r="HN34" s="227"/>
      <c r="HO34" s="227"/>
      <c r="HP34" s="227"/>
      <c r="HQ34" s="227"/>
      <c r="HR34" s="227"/>
      <c r="HS34" s="227"/>
      <c r="HT34" s="227"/>
      <c r="HU34" s="227"/>
      <c r="HV34" s="227"/>
      <c r="HW34" s="227"/>
      <c r="HX34" s="227"/>
      <c r="HY34" s="227"/>
      <c r="HZ34" s="227"/>
      <c r="IA34" s="227"/>
      <c r="IB34" s="227"/>
      <c r="IC34" s="227"/>
      <c r="ID34" s="227"/>
      <c r="IE34" s="227"/>
      <c r="IF34" s="227"/>
      <c r="IG34" s="227"/>
      <c r="IH34" s="227"/>
      <c r="II34" s="227"/>
      <c r="IJ34" s="227"/>
      <c r="IK34" s="227"/>
      <c r="IL34" s="227"/>
      <c r="IM34" s="227"/>
      <c r="IN34" s="227"/>
      <c r="IO34" s="227"/>
      <c r="IP34" s="227"/>
      <c r="IQ34" s="227"/>
      <c r="IR34" s="227"/>
      <c r="IS34" s="227"/>
      <c r="IT34" s="227"/>
      <c r="IU34" s="227"/>
      <c r="IV34" s="227"/>
      <c r="IW34" s="227"/>
      <c r="IX34" s="227"/>
      <c r="IY34" s="227"/>
      <c r="IZ34" s="227"/>
      <c r="JA34" s="227"/>
      <c r="JB34" s="227"/>
      <c r="JC34" s="227"/>
      <c r="JD34" s="227"/>
      <c r="JE34" s="227"/>
      <c r="JF34" s="227"/>
      <c r="JG34" s="227"/>
      <c r="JH34" s="227"/>
      <c r="JI34" s="227"/>
      <c r="JJ34" s="227"/>
      <c r="JK34" s="227"/>
      <c r="JL34" s="227"/>
      <c r="JM34" s="227"/>
      <c r="JN34" s="227"/>
      <c r="JO34" s="227"/>
      <c r="JP34" s="227"/>
      <c r="JQ34" s="227"/>
      <c r="JR34" s="227"/>
      <c r="JS34" s="227"/>
      <c r="JT34" s="227"/>
      <c r="JU34" s="227"/>
      <c r="JV34" s="227"/>
      <c r="JW34" s="227"/>
      <c r="JX34" s="227"/>
      <c r="JY34" s="227"/>
      <c r="JZ34" s="227"/>
      <c r="KA34" s="227"/>
      <c r="KB34" s="227"/>
      <c r="KC34" s="227"/>
      <c r="KD34" s="227"/>
      <c r="KE34" s="227"/>
      <c r="KF34" s="227"/>
      <c r="KG34" s="227"/>
      <c r="KH34" s="227"/>
      <c r="KI34" s="227"/>
      <c r="KJ34" s="227"/>
      <c r="KK34" s="227"/>
      <c r="KL34" s="227"/>
      <c r="KM34" s="227"/>
      <c r="KN34" s="227"/>
      <c r="KO34" s="227"/>
      <c r="KP34" s="227"/>
      <c r="KQ34" s="227"/>
      <c r="KR34" s="227"/>
      <c r="KS34" s="227"/>
      <c r="KT34" s="227"/>
      <c r="KU34" s="227"/>
      <c r="KV34" s="227"/>
      <c r="KW34" s="227"/>
      <c r="KX34" s="227"/>
      <c r="KY34" s="227"/>
      <c r="KZ34" s="227"/>
      <c r="LA34" s="227"/>
      <c r="LB34" s="227"/>
      <c r="LC34" s="227"/>
      <c r="LD34" s="227"/>
      <c r="LE34" s="227"/>
      <c r="LF34" s="227"/>
      <c r="LG34" s="227"/>
      <c r="LH34" s="227"/>
      <c r="LI34" s="227"/>
      <c r="LJ34" s="227"/>
      <c r="LK34" s="227"/>
      <c r="LL34" s="227"/>
      <c r="LM34" s="227"/>
      <c r="LN34" s="227"/>
      <c r="LO34" s="227"/>
      <c r="LP34" s="227"/>
      <c r="LQ34" s="227"/>
      <c r="LR34" s="227"/>
      <c r="LS34" s="227"/>
      <c r="LT34" s="227"/>
      <c r="LU34" s="227"/>
      <c r="LV34" s="227"/>
      <c r="LW34" s="227"/>
      <c r="LX34" s="227"/>
      <c r="LY34" s="227"/>
      <c r="LZ34" s="227"/>
      <c r="MA34" s="227"/>
      <c r="MB34" s="227"/>
      <c r="MC34" s="227"/>
      <c r="MD34" s="227"/>
      <c r="ME34" s="227"/>
      <c r="MF34" s="227"/>
      <c r="MG34" s="227"/>
      <c r="MH34" s="227"/>
      <c r="MI34" s="227"/>
      <c r="MJ34" s="227"/>
      <c r="MK34" s="227"/>
      <c r="ML34" s="227"/>
      <c r="MM34" s="227"/>
      <c r="MN34" s="227"/>
      <c r="MO34" s="227"/>
      <c r="MP34" s="227"/>
      <c r="MQ34" s="227"/>
      <c r="MR34" s="227"/>
      <c r="MS34" s="227"/>
      <c r="MT34" s="227"/>
      <c r="MU34" s="227"/>
      <c r="MV34" s="227"/>
      <c r="MW34" s="227"/>
      <c r="MX34" s="227"/>
      <c r="MY34" s="227"/>
      <c r="MZ34" s="227"/>
      <c r="NA34" s="227"/>
      <c r="NB34" s="227"/>
      <c r="NC34" s="227"/>
      <c r="ND34" s="227"/>
      <c r="NE34" s="227"/>
      <c r="NF34" s="227"/>
      <c r="NG34" s="227"/>
      <c r="NH34" s="227"/>
      <c r="NI34" s="227"/>
      <c r="NJ34" s="227"/>
      <c r="NK34" s="227"/>
      <c r="NL34" s="227"/>
      <c r="NM34" s="227"/>
      <c r="NN34" s="227"/>
      <c r="NO34" s="227"/>
      <c r="NP34" s="227"/>
      <c r="NQ34" s="227"/>
      <c r="NR34" s="227"/>
      <c r="NS34" s="227"/>
      <c r="NT34" s="227"/>
      <c r="NU34" s="227"/>
      <c r="NV34" s="227"/>
      <c r="NW34" s="227"/>
      <c r="NX34" s="227"/>
      <c r="NY34" s="227"/>
      <c r="NZ34" s="227"/>
      <c r="OA34" s="227"/>
      <c r="OB34" s="227"/>
      <c r="OC34" s="227"/>
      <c r="OD34" s="227"/>
      <c r="OE34" s="227"/>
      <c r="OF34" s="227"/>
      <c r="OG34" s="227"/>
      <c r="OH34" s="227"/>
      <c r="OI34" s="227"/>
      <c r="OJ34" s="227"/>
      <c r="OK34" s="227"/>
      <c r="OL34" s="227"/>
      <c r="OM34" s="227"/>
      <c r="ON34" s="227"/>
      <c r="OO34" s="227"/>
      <c r="OP34" s="227"/>
      <c r="OQ34" s="227"/>
      <c r="OR34" s="227"/>
      <c r="OS34" s="227"/>
      <c r="OT34" s="227"/>
      <c r="OU34" s="227"/>
      <c r="OV34" s="227"/>
      <c r="OW34" s="227"/>
      <c r="OX34" s="227"/>
      <c r="OY34" s="227"/>
      <c r="OZ34" s="227"/>
      <c r="PA34" s="227"/>
      <c r="PB34" s="227"/>
      <c r="PC34" s="227"/>
      <c r="PD34" s="227"/>
      <c r="PE34" s="227"/>
      <c r="PF34" s="227"/>
      <c r="PG34" s="227"/>
      <c r="PH34" s="227"/>
      <c r="PI34" s="227"/>
      <c r="PJ34" s="227"/>
      <c r="PK34" s="227"/>
      <c r="PL34" s="227"/>
      <c r="PM34" s="227"/>
      <c r="PN34" s="227"/>
      <c r="PO34" s="227"/>
      <c r="PP34" s="227"/>
      <c r="PQ34" s="227"/>
      <c r="PR34" s="227"/>
      <c r="PS34" s="227"/>
      <c r="PT34" s="227"/>
      <c r="PU34" s="227"/>
      <c r="PV34" s="227"/>
      <c r="PW34" s="227"/>
      <c r="PX34" s="227"/>
      <c r="PY34" s="227"/>
      <c r="PZ34" s="227"/>
      <c r="QA34" s="227"/>
      <c r="QB34" s="227"/>
      <c r="QC34" s="227"/>
      <c r="QD34" s="227"/>
      <c r="QE34" s="227"/>
      <c r="QF34" s="227"/>
      <c r="QG34" s="227"/>
      <c r="QH34" s="227"/>
      <c r="QI34" s="227"/>
      <c r="QJ34" s="227"/>
      <c r="QK34" s="227"/>
      <c r="QL34" s="227"/>
      <c r="QM34" s="227"/>
      <c r="QN34" s="227"/>
      <c r="QO34" s="227"/>
      <c r="QP34" s="227"/>
      <c r="QQ34" s="227"/>
      <c r="QR34" s="227"/>
      <c r="QS34" s="227"/>
      <c r="QT34" s="227"/>
      <c r="QU34" s="227"/>
      <c r="QV34" s="227"/>
      <c r="QW34" s="227"/>
      <c r="QX34" s="227"/>
      <c r="QY34" s="227"/>
      <c r="QZ34" s="227"/>
      <c r="RA34" s="227"/>
      <c r="RB34" s="227"/>
      <c r="RC34" s="227"/>
      <c r="RD34" s="227"/>
      <c r="RE34" s="227"/>
      <c r="RF34" s="227"/>
      <c r="RG34" s="227"/>
      <c r="RH34" s="227"/>
      <c r="RI34" s="227"/>
      <c r="RJ34" s="227"/>
      <c r="RK34" s="227"/>
      <c r="RL34" s="227"/>
      <c r="RM34" s="227"/>
      <c r="RN34" s="227"/>
      <c r="RO34" s="227"/>
      <c r="RP34" s="227"/>
      <c r="RQ34" s="227"/>
      <c r="RR34" s="227"/>
      <c r="RS34" s="227"/>
      <c r="RT34" s="227"/>
      <c r="RU34" s="227"/>
      <c r="RV34" s="227"/>
      <c r="RW34" s="227"/>
      <c r="RX34" s="227"/>
      <c r="RY34" s="227"/>
      <c r="RZ34" s="227"/>
      <c r="SA34" s="227"/>
      <c r="SB34" s="227"/>
      <c r="SC34" s="227"/>
      <c r="SD34" s="227"/>
      <c r="SE34" s="227"/>
      <c r="SF34" s="227"/>
      <c r="SG34" s="227"/>
      <c r="SH34" s="227"/>
      <c r="SI34" s="227"/>
      <c r="SJ34" s="227"/>
      <c r="SK34" s="227"/>
      <c r="SL34" s="227"/>
      <c r="SM34" s="227"/>
      <c r="SN34" s="227"/>
      <c r="SO34" s="227"/>
      <c r="SP34" s="227"/>
      <c r="SQ34" s="227"/>
      <c r="SR34" s="227"/>
      <c r="SS34" s="227"/>
      <c r="ST34" s="227"/>
      <c r="SU34" s="227"/>
      <c r="SV34" s="227"/>
      <c r="SW34" s="227"/>
      <c r="SX34" s="227"/>
      <c r="SY34" s="227"/>
      <c r="SZ34" s="227"/>
      <c r="TA34" s="227"/>
      <c r="TB34" s="227"/>
      <c r="TC34" s="227"/>
      <c r="TD34" s="227"/>
      <c r="TE34" s="227"/>
      <c r="TF34" s="227"/>
      <c r="TG34" s="227"/>
      <c r="TH34" s="227"/>
      <c r="TI34" s="227"/>
      <c r="TJ34" s="227"/>
      <c r="TK34" s="227"/>
      <c r="TL34" s="227"/>
      <c r="TM34" s="227"/>
      <c r="TN34" s="227"/>
      <c r="TO34" s="227"/>
      <c r="TP34" s="227"/>
      <c r="TQ34" s="227"/>
      <c r="TR34" s="227"/>
      <c r="TS34" s="227"/>
      <c r="TT34" s="227"/>
      <c r="TU34" s="227"/>
      <c r="TV34" s="227"/>
      <c r="TW34" s="227"/>
      <c r="TX34" s="227"/>
      <c r="TY34" s="227"/>
      <c r="TZ34" s="227"/>
      <c r="UA34" s="227"/>
      <c r="UB34" s="227"/>
      <c r="UC34" s="227"/>
      <c r="UD34" s="227"/>
      <c r="UE34" s="227"/>
      <c r="UF34" s="227"/>
      <c r="UG34" s="227"/>
      <c r="UH34" s="227"/>
      <c r="UI34" s="227"/>
      <c r="UJ34" s="227"/>
      <c r="UK34" s="227"/>
      <c r="UL34" s="227"/>
      <c r="UM34" s="227"/>
      <c r="UN34" s="227"/>
      <c r="UO34" s="227"/>
      <c r="UP34" s="227"/>
      <c r="UQ34" s="227"/>
      <c r="UR34" s="227"/>
      <c r="US34" s="227"/>
      <c r="UT34" s="227"/>
      <c r="UU34" s="227"/>
      <c r="UV34" s="227"/>
      <c r="UW34" s="227"/>
      <c r="UX34" s="227"/>
      <c r="UY34" s="227"/>
      <c r="UZ34" s="227"/>
      <c r="VA34" s="227"/>
      <c r="VB34" s="227"/>
      <c r="VC34" s="227"/>
      <c r="VD34" s="227"/>
      <c r="VE34" s="227"/>
      <c r="VF34" s="227"/>
      <c r="VG34" s="227"/>
      <c r="VH34" s="227"/>
      <c r="VI34" s="227"/>
      <c r="VJ34" s="227"/>
      <c r="VK34" s="227"/>
      <c r="VL34" s="227"/>
      <c r="VM34" s="227"/>
      <c r="VN34" s="227"/>
      <c r="VO34" s="227"/>
      <c r="VP34" s="227"/>
      <c r="VQ34" s="227"/>
      <c r="VR34" s="227"/>
      <c r="VS34" s="227"/>
      <c r="VT34" s="227"/>
      <c r="VU34" s="227"/>
      <c r="VV34" s="227"/>
      <c r="VW34" s="227"/>
      <c r="VX34" s="227"/>
      <c r="VY34" s="227"/>
      <c r="VZ34" s="227"/>
      <c r="WA34" s="227"/>
      <c r="WB34" s="227"/>
      <c r="WC34" s="227"/>
      <c r="WD34" s="227"/>
      <c r="WE34" s="227"/>
      <c r="WF34" s="227"/>
      <c r="WG34" s="227"/>
      <c r="WH34" s="227"/>
      <c r="WI34" s="227"/>
      <c r="WJ34" s="227"/>
      <c r="WK34" s="227"/>
      <c r="WL34" s="227"/>
      <c r="WM34" s="227"/>
      <c r="WN34" s="227"/>
      <c r="WO34" s="227"/>
      <c r="WP34" s="227"/>
      <c r="WQ34" s="227"/>
      <c r="WR34" s="227"/>
      <c r="WS34" s="227"/>
      <c r="WT34" s="227"/>
      <c r="WU34" s="227"/>
      <c r="WV34" s="227"/>
      <c r="WW34" s="227"/>
      <c r="WX34" s="227"/>
      <c r="WY34" s="227"/>
      <c r="WZ34" s="227"/>
      <c r="XA34" s="227"/>
      <c r="XB34" s="227"/>
      <c r="XC34" s="227"/>
      <c r="XD34" s="227"/>
      <c r="XE34" s="227"/>
      <c r="XF34" s="227"/>
      <c r="XG34" s="227"/>
      <c r="XH34" s="227"/>
      <c r="XI34" s="227"/>
      <c r="XJ34" s="227"/>
      <c r="XK34" s="227"/>
      <c r="XL34" s="227"/>
      <c r="XM34" s="227"/>
      <c r="XN34" s="227"/>
      <c r="XO34" s="227"/>
      <c r="XP34" s="227"/>
      <c r="XQ34" s="227"/>
      <c r="XR34" s="227"/>
      <c r="XS34" s="227"/>
      <c r="XT34" s="227"/>
      <c r="XU34" s="227"/>
      <c r="XV34" s="227"/>
      <c r="XW34" s="227"/>
      <c r="XX34" s="227"/>
      <c r="XY34" s="227"/>
      <c r="XZ34" s="227"/>
      <c r="YA34" s="227"/>
      <c r="YB34" s="227"/>
      <c r="YC34" s="227"/>
      <c r="YD34" s="227"/>
      <c r="YE34" s="227"/>
      <c r="YF34" s="227"/>
      <c r="YG34" s="227"/>
      <c r="YH34" s="227"/>
      <c r="YI34" s="227"/>
      <c r="YJ34" s="227"/>
      <c r="YK34" s="227"/>
      <c r="YL34" s="227"/>
      <c r="YM34" s="227"/>
      <c r="YN34" s="227"/>
      <c r="YO34" s="227"/>
      <c r="YP34" s="227"/>
      <c r="YQ34" s="227"/>
      <c r="YR34" s="227"/>
      <c r="YS34" s="227"/>
      <c r="YT34" s="227"/>
      <c r="YU34" s="227"/>
      <c r="YV34" s="227"/>
      <c r="YW34" s="227"/>
      <c r="YX34" s="227"/>
      <c r="YY34" s="227"/>
      <c r="YZ34" s="227"/>
      <c r="ZA34" s="227"/>
      <c r="ZB34" s="227"/>
      <c r="ZC34" s="227"/>
      <c r="ZD34" s="227"/>
      <c r="ZE34" s="227"/>
      <c r="ZF34" s="227"/>
      <c r="ZG34" s="227"/>
      <c r="ZH34" s="227"/>
      <c r="ZI34" s="227"/>
      <c r="ZJ34" s="227"/>
      <c r="ZK34" s="227"/>
      <c r="ZL34" s="227"/>
      <c r="ZM34" s="227"/>
      <c r="ZN34" s="227"/>
      <c r="ZO34" s="227"/>
      <c r="ZP34" s="227"/>
      <c r="ZQ34" s="227"/>
      <c r="ZR34" s="227"/>
      <c r="ZS34" s="227"/>
      <c r="ZT34" s="227"/>
      <c r="ZU34" s="227"/>
      <c r="ZV34" s="227"/>
      <c r="ZW34" s="227"/>
      <c r="ZX34" s="227"/>
      <c r="ZY34" s="227"/>
      <c r="ZZ34" s="227"/>
      <c r="AAA34" s="227"/>
      <c r="AAB34" s="227"/>
      <c r="AAC34" s="227"/>
      <c r="AAD34" s="227"/>
      <c r="AAE34" s="227"/>
      <c r="AAF34" s="227"/>
      <c r="AAG34" s="227"/>
      <c r="AAH34" s="227"/>
      <c r="AAI34" s="227"/>
      <c r="AAJ34" s="227"/>
      <c r="AAK34" s="227"/>
      <c r="AAL34" s="227"/>
      <c r="AAM34" s="227"/>
      <c r="AAN34" s="227"/>
      <c r="AAO34" s="227"/>
      <c r="AAP34" s="227"/>
      <c r="AAQ34" s="227"/>
      <c r="AAR34" s="227"/>
      <c r="AAS34" s="227"/>
      <c r="AAT34" s="227"/>
      <c r="AAU34" s="227"/>
      <c r="AAV34" s="227"/>
      <c r="AAW34" s="227"/>
      <c r="AAX34" s="227"/>
      <c r="AAY34" s="227"/>
      <c r="AAZ34" s="227"/>
      <c r="ABA34" s="227"/>
      <c r="ABB34" s="227"/>
      <c r="ABC34" s="227"/>
      <c r="ABD34" s="227"/>
      <c r="ABE34" s="227"/>
      <c r="ABF34" s="227"/>
      <c r="ABG34" s="227"/>
      <c r="ABH34" s="227"/>
      <c r="ABI34" s="227"/>
      <c r="ABJ34" s="227"/>
      <c r="ABK34" s="227"/>
      <c r="ABL34" s="227"/>
      <c r="ABM34" s="227"/>
      <c r="ABN34" s="227"/>
      <c r="ABO34" s="227"/>
      <c r="ABP34" s="227"/>
      <c r="ABQ34" s="227"/>
      <c r="ABR34" s="227"/>
      <c r="ABS34" s="227"/>
      <c r="ABT34" s="227"/>
      <c r="ABU34" s="227"/>
      <c r="ABV34" s="227"/>
      <c r="ABW34" s="227"/>
      <c r="ABX34" s="227"/>
      <c r="ABY34" s="227"/>
      <c r="ABZ34" s="227"/>
      <c r="ACA34" s="227"/>
      <c r="ACB34" s="227"/>
      <c r="ACC34" s="227"/>
      <c r="ACD34" s="227"/>
      <c r="ACE34" s="227"/>
      <c r="ACF34" s="227"/>
      <c r="ACG34" s="227"/>
      <c r="ACH34" s="227"/>
      <c r="ACI34" s="227"/>
      <c r="ACJ34" s="227"/>
      <c r="ACK34" s="227"/>
      <c r="ACL34" s="227"/>
      <c r="ACM34" s="227"/>
      <c r="ACN34" s="227"/>
      <c r="ACO34" s="227"/>
      <c r="ACP34" s="227"/>
      <c r="ACQ34" s="227"/>
      <c r="ACR34" s="227"/>
      <c r="ACS34" s="227"/>
      <c r="ACT34" s="227"/>
      <c r="ACU34" s="227"/>
      <c r="ACV34" s="227"/>
      <c r="ACW34" s="227"/>
      <c r="ACX34" s="227"/>
      <c r="ACY34" s="227"/>
      <c r="ACZ34" s="227"/>
      <c r="ADA34" s="227"/>
      <c r="ADB34" s="227"/>
      <c r="ADC34" s="227"/>
      <c r="ADD34" s="227"/>
      <c r="ADE34" s="227"/>
      <c r="ADF34" s="227"/>
      <c r="ADG34" s="227"/>
      <c r="ADH34" s="227"/>
      <c r="ADI34" s="227"/>
      <c r="ADJ34" s="227"/>
      <c r="ADK34" s="227"/>
      <c r="ADL34" s="227"/>
      <c r="ADM34" s="227"/>
      <c r="ADN34" s="227"/>
      <c r="ADO34" s="227"/>
      <c r="ADP34" s="227"/>
      <c r="ADQ34" s="227"/>
      <c r="ADR34" s="227"/>
      <c r="ADS34" s="227"/>
      <c r="ADT34" s="227"/>
      <c r="ADU34" s="227"/>
      <c r="ADV34" s="227"/>
      <c r="ADW34" s="227"/>
      <c r="ADX34" s="227"/>
      <c r="ADY34" s="227"/>
      <c r="ADZ34" s="227"/>
      <c r="AEA34" s="227"/>
      <c r="AEB34" s="227"/>
      <c r="AEC34" s="227"/>
      <c r="AED34" s="227"/>
      <c r="AEE34" s="227"/>
      <c r="AEF34" s="227"/>
      <c r="AEG34" s="227"/>
      <c r="AEH34" s="227"/>
      <c r="AEI34" s="227"/>
      <c r="AEJ34" s="227"/>
      <c r="AEK34" s="227"/>
      <c r="AEL34" s="227"/>
      <c r="AEM34" s="227"/>
      <c r="AEN34" s="227"/>
      <c r="AEO34" s="227"/>
      <c r="AEP34" s="227"/>
      <c r="AEQ34" s="227"/>
      <c r="AER34" s="227"/>
      <c r="AES34" s="227"/>
      <c r="AET34" s="227"/>
      <c r="AEU34" s="227"/>
      <c r="AEV34" s="227"/>
      <c r="AEW34" s="227"/>
      <c r="AEX34" s="227"/>
      <c r="AEY34" s="227"/>
      <c r="AEZ34" s="227"/>
      <c r="AFA34" s="227"/>
      <c r="AFB34" s="227"/>
      <c r="AFC34" s="227"/>
      <c r="AFD34" s="227"/>
      <c r="AFE34" s="227"/>
      <c r="AFF34" s="227"/>
      <c r="AFG34" s="227"/>
      <c r="AFH34" s="227"/>
      <c r="AFI34" s="227"/>
      <c r="AFJ34" s="227"/>
      <c r="AFK34" s="227"/>
      <c r="AFL34" s="227"/>
      <c r="AFM34" s="227"/>
      <c r="AFN34" s="227"/>
      <c r="AFO34" s="227"/>
      <c r="AFP34" s="227"/>
      <c r="AFQ34" s="227"/>
      <c r="AFR34" s="227"/>
      <c r="AFS34" s="227"/>
      <c r="AFT34" s="227"/>
      <c r="AFU34" s="227"/>
      <c r="AFV34" s="227"/>
      <c r="AFW34" s="227"/>
      <c r="AFX34" s="227"/>
      <c r="AFY34" s="227"/>
      <c r="AFZ34" s="227"/>
      <c r="AGA34" s="227"/>
      <c r="AGB34" s="227"/>
      <c r="AGC34" s="227"/>
      <c r="AGD34" s="227"/>
      <c r="AGE34" s="227"/>
      <c r="AGF34" s="227"/>
      <c r="AGG34" s="227"/>
      <c r="AGH34" s="227"/>
      <c r="AGI34" s="227"/>
      <c r="AGJ34" s="227"/>
      <c r="AGK34" s="227"/>
      <c r="AGL34" s="227"/>
      <c r="AGM34" s="227"/>
      <c r="AGN34" s="227"/>
      <c r="AGO34" s="227"/>
      <c r="AGP34" s="227"/>
      <c r="AGQ34" s="227"/>
      <c r="AGR34" s="227"/>
      <c r="AGS34" s="227"/>
      <c r="AGT34" s="227"/>
      <c r="AGU34" s="227"/>
      <c r="AGV34" s="227"/>
      <c r="AGW34" s="227"/>
      <c r="AGX34" s="227"/>
      <c r="AGY34" s="227"/>
      <c r="AGZ34" s="227"/>
      <c r="AHA34" s="227"/>
      <c r="AHB34" s="227"/>
      <c r="AHC34" s="227"/>
      <c r="AHD34" s="227"/>
      <c r="AHE34" s="227"/>
      <c r="AHF34" s="227"/>
      <c r="AHG34" s="227"/>
      <c r="AHH34" s="227"/>
      <c r="AHI34" s="227"/>
      <c r="AHJ34" s="227"/>
      <c r="AHK34" s="227"/>
      <c r="AHL34" s="227"/>
      <c r="AHM34" s="227"/>
      <c r="AHN34" s="227"/>
      <c r="AHO34" s="227"/>
      <c r="AHP34" s="227"/>
      <c r="AHQ34" s="227"/>
      <c r="AHR34" s="227"/>
      <c r="AHS34" s="227"/>
      <c r="AHT34" s="227"/>
      <c r="AHU34" s="227"/>
      <c r="AHV34" s="227"/>
      <c r="AHW34" s="227"/>
      <c r="AHX34" s="227"/>
      <c r="AHY34" s="227"/>
      <c r="AHZ34" s="227"/>
      <c r="AIA34" s="227"/>
      <c r="AIB34" s="227"/>
      <c r="AIC34" s="227"/>
      <c r="AID34" s="227"/>
      <c r="AIE34" s="227"/>
      <c r="AIF34" s="227"/>
      <c r="AIG34" s="227"/>
      <c r="AIH34" s="227"/>
      <c r="AII34" s="227"/>
      <c r="AIJ34" s="227"/>
      <c r="AIK34" s="227"/>
      <c r="AIL34" s="227"/>
      <c r="AIM34" s="227"/>
      <c r="AIN34" s="227"/>
      <c r="AIO34" s="227"/>
      <c r="AIP34" s="227"/>
      <c r="AIQ34" s="227"/>
      <c r="AIR34" s="227"/>
      <c r="AIS34" s="227"/>
      <c r="AIT34" s="227"/>
      <c r="AIU34" s="227"/>
      <c r="AIV34" s="227"/>
      <c r="AIW34" s="227"/>
      <c r="AIX34" s="227"/>
      <c r="AIY34" s="227"/>
      <c r="AIZ34" s="227"/>
      <c r="AJA34" s="227"/>
      <c r="AJB34" s="227"/>
      <c r="AJC34" s="227"/>
      <c r="AJD34" s="227"/>
      <c r="AJE34" s="227"/>
      <c r="AJF34" s="227"/>
      <c r="AJG34" s="227"/>
      <c r="AJH34" s="227"/>
      <c r="AJI34" s="227"/>
      <c r="AJJ34" s="227"/>
      <c r="AJK34" s="227"/>
      <c r="AJL34" s="227"/>
      <c r="AJM34" s="227"/>
      <c r="AJN34" s="227"/>
      <c r="AJO34" s="227"/>
      <c r="AJP34" s="227"/>
      <c r="AJQ34" s="227"/>
      <c r="AJR34" s="227"/>
      <c r="AJS34" s="227"/>
      <c r="AJT34" s="227"/>
      <c r="AJU34" s="227"/>
      <c r="AJV34" s="227"/>
      <c r="AJW34" s="227"/>
      <c r="AJX34" s="227"/>
      <c r="AJY34" s="227"/>
      <c r="AJZ34" s="227"/>
      <c r="AKA34" s="227"/>
      <c r="AKB34" s="227"/>
      <c r="AKC34" s="227"/>
      <c r="AKD34" s="227"/>
      <c r="AKE34" s="227"/>
      <c r="AKF34" s="227"/>
      <c r="AKG34" s="227"/>
      <c r="AKH34" s="227"/>
      <c r="AKI34" s="227"/>
      <c r="AKJ34" s="227"/>
      <c r="AKK34" s="227"/>
      <c r="AKL34" s="227"/>
      <c r="AKM34" s="227"/>
      <c r="AKN34" s="227"/>
      <c r="AKO34" s="227"/>
      <c r="AKP34" s="227"/>
      <c r="AKQ34" s="227"/>
      <c r="AKR34" s="227"/>
      <c r="AKS34" s="227"/>
      <c r="AKT34" s="227"/>
      <c r="AKU34" s="227"/>
      <c r="AKV34" s="227"/>
      <c r="AKW34" s="227"/>
      <c r="AKX34" s="227"/>
      <c r="AKY34" s="227"/>
      <c r="AKZ34" s="227"/>
      <c r="ALA34" s="227"/>
      <c r="ALB34" s="227"/>
      <c r="ALC34" s="227"/>
      <c r="ALD34" s="227"/>
      <c r="ALE34" s="227"/>
      <c r="ALF34" s="227"/>
      <c r="ALG34" s="227"/>
      <c r="ALH34" s="227"/>
      <c r="ALI34" s="227"/>
      <c r="ALJ34" s="227"/>
      <c r="ALK34" s="227"/>
      <c r="ALL34" s="227"/>
      <c r="ALM34" s="227"/>
      <c r="ALN34" s="227"/>
      <c r="ALO34" s="227"/>
      <c r="ALP34" s="227"/>
      <c r="ALQ34" s="227"/>
      <c r="ALR34" s="227"/>
      <c r="ALS34" s="227"/>
      <c r="ALT34" s="227"/>
      <c r="ALU34" s="227"/>
      <c r="ALV34" s="227"/>
      <c r="ALW34" s="227"/>
      <c r="ALX34" s="227"/>
      <c r="ALY34" s="227"/>
      <c r="ALZ34" s="227"/>
      <c r="AMA34" s="227"/>
      <c r="AMB34" s="227"/>
      <c r="AMC34" s="227"/>
      <c r="AMD34" s="227"/>
      <c r="AME34" s="227"/>
      <c r="AMF34" s="227"/>
      <c r="AMG34" s="227"/>
      <c r="AMH34" s="227"/>
      <c r="AMI34" s="227"/>
      <c r="AMJ34" s="227"/>
      <c r="AMK34" s="227"/>
      <c r="AML34" s="227"/>
      <c r="AMM34" s="227"/>
      <c r="AMN34" s="227"/>
      <c r="AMO34" s="227"/>
      <c r="AMP34" s="227"/>
      <c r="AMQ34" s="227"/>
      <c r="AMR34" s="227"/>
      <c r="AMS34" s="227"/>
      <c r="AMT34" s="227"/>
      <c r="AMU34" s="227"/>
      <c r="AMV34" s="227"/>
      <c r="AMW34" s="227"/>
      <c r="AMX34" s="227"/>
    </row>
    <row r="35" spans="1:1038" ht="18" customHeight="1">
      <c r="A35" s="223" t="s">
        <v>1277</v>
      </c>
      <c r="B35" s="224" t="s">
        <v>1278</v>
      </c>
      <c r="D35" s="225" t="s">
        <v>1279</v>
      </c>
      <c r="E35" s="126">
        <v>8</v>
      </c>
      <c r="F35" s="126">
        <v>3</v>
      </c>
      <c r="G35" s="285" t="str">
        <f t="shared" si="1"/>
        <v>8-3</v>
      </c>
      <c r="H35" s="277">
        <v>0</v>
      </c>
      <c r="I35" s="126">
        <v>41</v>
      </c>
      <c r="K35" s="545" t="b">
        <f>IF(I36=1,IF(((VLOOKUP($G35,[1]Depth_Lookup!#REF!,9,FALSE))-(H35/100))=0,"Good",IF(((VLOOKUP($G35,[1]Depth_Lookup!$A$3:$J$550,9,FALSE))-(H35/100))&gt;0,"Too Short","Too Long")))</f>
        <v>0</v>
      </c>
      <c r="L35" s="171">
        <f>(VLOOKUP($G35,Depth_Lookup!$A$3:$J$410,10,FALSE))+(H35/100)</f>
        <v>13.39</v>
      </c>
      <c r="M35" s="171">
        <f>(VLOOKUP($G35,Depth_Lookup!$A$3:$J$410,10,FALSE))+(I35/100)</f>
        <v>13.8</v>
      </c>
      <c r="N35" s="127" t="s">
        <v>1291</v>
      </c>
      <c r="O35" s="126" t="s">
        <v>1280</v>
      </c>
      <c r="P35" s="126" t="s">
        <v>853</v>
      </c>
      <c r="Q35" s="126" t="s">
        <v>125</v>
      </c>
      <c r="R35" s="196" t="str">
        <f t="shared" si="2"/>
        <v>SerpentinizedHarzburgite</v>
      </c>
      <c r="S35" s="126" t="s">
        <v>700</v>
      </c>
      <c r="T35" s="126" t="s">
        <v>115</v>
      </c>
      <c r="W35" s="126" t="s">
        <v>102</v>
      </c>
      <c r="X35" s="202">
        <f>VLOOKUP(W35,definitions_list_lookup!$A$13:$B$19,2,0)</f>
        <v>5</v>
      </c>
      <c r="Y35" s="126" t="s">
        <v>90</v>
      </c>
      <c r="Z35" s="126" t="s">
        <v>91</v>
      </c>
      <c r="AF35" s="196" t="e">
        <f>VLOOKUP(AE35,definitions_list_mag!$V$12:$W$15,2,0)</f>
        <v>#N/A</v>
      </c>
      <c r="AI35" s="130">
        <f t="shared" si="18"/>
        <v>70</v>
      </c>
      <c r="AO35" s="130"/>
      <c r="AU35" s="130"/>
      <c r="BA35" s="130">
        <v>30</v>
      </c>
      <c r="BB35" s="126">
        <v>8</v>
      </c>
      <c r="BC35" s="126">
        <v>3</v>
      </c>
      <c r="BD35" s="126" t="s">
        <v>110</v>
      </c>
      <c r="BE35" s="126" t="s">
        <v>103</v>
      </c>
      <c r="BG35" s="130"/>
      <c r="BM35" s="130"/>
      <c r="BY35" s="130"/>
      <c r="CG35" s="131"/>
      <c r="CH35" s="132" t="s">
        <v>1329</v>
      </c>
      <c r="CI35" s="132">
        <v>100</v>
      </c>
      <c r="CJ35" s="132" t="s">
        <v>514</v>
      </c>
      <c r="CK35" s="133"/>
      <c r="CL35" s="134"/>
      <c r="CM35" s="134"/>
      <c r="CN35" s="134"/>
      <c r="CO35" s="134"/>
      <c r="CP35" s="134"/>
      <c r="CQ35" s="134"/>
      <c r="CR35" s="134"/>
      <c r="CS35" s="134"/>
      <c r="CT35" s="134"/>
      <c r="CU35" s="134"/>
      <c r="CV35" s="134"/>
      <c r="CW35" s="134"/>
      <c r="CX35" s="134"/>
      <c r="CY35" s="134"/>
      <c r="CZ35" s="134"/>
      <c r="DA35" s="134"/>
      <c r="DB35" s="134">
        <v>70</v>
      </c>
      <c r="DC35" s="135">
        <v>30</v>
      </c>
      <c r="DD35" s="134"/>
      <c r="DE35" s="134"/>
      <c r="DF35" s="134"/>
      <c r="DG35" s="134"/>
      <c r="DH35" s="134"/>
      <c r="DI35" s="134"/>
      <c r="DJ35" s="134"/>
      <c r="DK35" s="207">
        <f t="shared" si="3"/>
        <v>100</v>
      </c>
      <c r="DL35" s="131"/>
      <c r="DM35" s="134"/>
      <c r="DN35" s="134"/>
      <c r="DO35" s="136"/>
      <c r="DQ35" s="131"/>
      <c r="DR35" s="136"/>
      <c r="DS35" s="131"/>
      <c r="DT35" s="138" t="s">
        <v>1374</v>
      </c>
      <c r="DW35" s="213">
        <f t="shared" ref="DW35:DW66" si="19">AI35+AO35+BA35+AU35+BG35+BM35+BY35</f>
        <v>100</v>
      </c>
      <c r="DX35" s="214" t="e">
        <f>VLOOKUP(P35,definitions_list_lookup!$K$30:$L$54,2,0)</f>
        <v>#N/A</v>
      </c>
      <c r="DY35" s="139" t="s">
        <v>1405</v>
      </c>
      <c r="DZ35" s="139" t="s">
        <v>1404</v>
      </c>
      <c r="EA35" s="139"/>
      <c r="ED35" s="229" t="s">
        <v>2517</v>
      </c>
      <c r="EE35" s="140"/>
      <c r="EG35" s="140"/>
      <c r="EI35" s="218" t="e">
        <f>VLOOKUP(EH35,definitions_list_mag!$Y$12:$Z$15,2,FALSE)</f>
        <v>#N/A</v>
      </c>
      <c r="EJ35" s="143"/>
      <c r="EK35" s="221" t="e">
        <f>VLOOKUP(EJ35,definitions_list_mag!$AT$3:$AU$5,2,FALSE)</f>
        <v>#N/A</v>
      </c>
      <c r="EM35" s="109"/>
      <c r="EN35" s="109"/>
      <c r="EZ35" s="192" t="e">
        <f t="shared" si="4"/>
        <v>#DIV/0!</v>
      </c>
      <c r="FA35" s="192" t="e">
        <f t="shared" si="5"/>
        <v>#DIV/0!</v>
      </c>
      <c r="FB35" s="192" t="e">
        <f t="shared" si="6"/>
        <v>#DIV/0!</v>
      </c>
      <c r="FC35" s="192" t="e">
        <f t="shared" si="7"/>
        <v>#DIV/0!</v>
      </c>
      <c r="FD35" s="192" t="e">
        <f t="shared" si="8"/>
        <v>#DIV/0!</v>
      </c>
      <c r="FE35" s="193" t="e">
        <f t="shared" si="9"/>
        <v>#DIV/0!</v>
      </c>
      <c r="FF35" s="194" t="e">
        <f t="shared" si="10"/>
        <v>#DIV/0!</v>
      </c>
      <c r="FG35" s="143"/>
      <c r="FI35" s="778">
        <f t="shared" si="11"/>
        <v>0</v>
      </c>
      <c r="FJ35" s="779" t="e">
        <f t="shared" si="12"/>
        <v>#DIV/0!</v>
      </c>
      <c r="FK35" s="779" t="e">
        <f t="shared" si="13"/>
        <v>#DIV/0!</v>
      </c>
      <c r="FL35" s="780" t="e">
        <f t="shared" si="14"/>
        <v>#DIV/0!</v>
      </c>
      <c r="FM35" s="169" t="e">
        <f t="shared" si="15"/>
        <v>#DIV/0!</v>
      </c>
      <c r="FN35" s="783" t="e">
        <f t="shared" si="16"/>
        <v>#DIV/0!</v>
      </c>
    </row>
    <row r="36" spans="1:1038" s="288" customFormat="1" ht="18" customHeight="1">
      <c r="A36" s="282" t="s">
        <v>1277</v>
      </c>
      <c r="B36" s="283" t="s">
        <v>1278</v>
      </c>
      <c r="C36" s="227"/>
      <c r="D36" s="284" t="s">
        <v>1279</v>
      </c>
      <c r="E36" s="227">
        <v>8</v>
      </c>
      <c r="F36" s="227">
        <v>3</v>
      </c>
      <c r="G36" s="285" t="str">
        <f t="shared" si="1"/>
        <v>8-3</v>
      </c>
      <c r="H36" s="278">
        <v>42</v>
      </c>
      <c r="I36" s="227">
        <v>89.5</v>
      </c>
      <c r="J36" s="226"/>
      <c r="K36" s="545" t="b">
        <f>IF(I37=1,IF(((VLOOKUP($G36,[1]Depth_Lookup!#REF!,9,FALSE))-(H36/100))=0,"Good",IF(((VLOOKUP($G36,[1]Depth_Lookup!$A$3:$J$550,9,FALSE))-(H36/100))&gt;0,"Too Short","Too Long")))</f>
        <v>0</v>
      </c>
      <c r="L36" s="171">
        <f>(VLOOKUP($G36,Depth_Lookup!$A$3:$J$410,10,FALSE))+(H36/100)</f>
        <v>13.81</v>
      </c>
      <c r="M36" s="171">
        <f>(VLOOKUP($G36,Depth_Lookup!$A$3:$J$410,10,FALSE))+(I36/100)</f>
        <v>14.285</v>
      </c>
      <c r="N36" s="230" t="s">
        <v>1292</v>
      </c>
      <c r="O36" s="227" t="s">
        <v>1280</v>
      </c>
      <c r="P36" s="227" t="s">
        <v>853</v>
      </c>
      <c r="Q36" s="227" t="s">
        <v>125</v>
      </c>
      <c r="R36" s="286" t="str">
        <f t="shared" si="2"/>
        <v>SerpentinizedHarzburgite</v>
      </c>
      <c r="S36" s="227" t="s">
        <v>115</v>
      </c>
      <c r="T36" s="227" t="s">
        <v>700</v>
      </c>
      <c r="U36" s="227" t="s">
        <v>95</v>
      </c>
      <c r="V36" s="227" t="s">
        <v>96</v>
      </c>
      <c r="W36" s="227" t="s">
        <v>102</v>
      </c>
      <c r="X36" s="287">
        <f>VLOOKUP(W36,definitions_list_lookup!$A$13:$B$19,2,0)</f>
        <v>5</v>
      </c>
      <c r="Y36" s="227" t="s">
        <v>90</v>
      </c>
      <c r="Z36" s="227" t="s">
        <v>91</v>
      </c>
      <c r="AA36" s="227"/>
      <c r="AB36" s="227"/>
      <c r="AC36" s="227"/>
      <c r="AD36" s="227"/>
      <c r="AE36" s="233"/>
      <c r="AF36" s="286" t="e">
        <f>VLOOKUP(AE36,definitions_list_mag!$V$12:$W$15,2,0)</f>
        <v>#N/A</v>
      </c>
      <c r="AG36" s="237"/>
      <c r="AH36" s="227"/>
      <c r="AI36" s="240">
        <f t="shared" si="18"/>
        <v>70</v>
      </c>
      <c r="AJ36" s="227"/>
      <c r="AK36" s="227"/>
      <c r="AL36" s="227"/>
      <c r="AM36" s="227"/>
      <c r="AN36" s="227"/>
      <c r="AO36" s="240"/>
      <c r="AP36" s="227"/>
      <c r="AQ36" s="227"/>
      <c r="AR36" s="227"/>
      <c r="AS36" s="227"/>
      <c r="AT36" s="227"/>
      <c r="AU36" s="240"/>
      <c r="AV36" s="227"/>
      <c r="AW36" s="227"/>
      <c r="AX36" s="227"/>
      <c r="AY36" s="227"/>
      <c r="AZ36" s="227"/>
      <c r="BA36" s="240">
        <v>30</v>
      </c>
      <c r="BB36" s="227">
        <v>8</v>
      </c>
      <c r="BC36" s="227">
        <v>3</v>
      </c>
      <c r="BD36" s="227" t="s">
        <v>110</v>
      </c>
      <c r="BE36" s="227" t="s">
        <v>103</v>
      </c>
      <c r="BF36" s="227"/>
      <c r="BG36" s="240"/>
      <c r="BH36" s="227"/>
      <c r="BI36" s="227"/>
      <c r="BJ36" s="227"/>
      <c r="BK36" s="227"/>
      <c r="BL36" s="227"/>
      <c r="BM36" s="240"/>
      <c r="BN36" s="227"/>
      <c r="BO36" s="227"/>
      <c r="BP36" s="227"/>
      <c r="BQ36" s="227"/>
      <c r="BR36" s="227"/>
      <c r="BS36" s="227"/>
      <c r="BT36" s="227"/>
      <c r="BU36" s="227"/>
      <c r="BV36" s="227"/>
      <c r="BW36" s="227"/>
      <c r="BX36" s="227"/>
      <c r="BY36" s="240"/>
      <c r="BZ36" s="227"/>
      <c r="CA36" s="227"/>
      <c r="CB36" s="227"/>
      <c r="CC36" s="227"/>
      <c r="CD36" s="227"/>
      <c r="CE36" s="227"/>
      <c r="CF36" s="227"/>
      <c r="CG36" s="148"/>
      <c r="CH36" s="149" t="s">
        <v>1329</v>
      </c>
      <c r="CI36" s="149">
        <v>100</v>
      </c>
      <c r="CJ36" s="149" t="s">
        <v>514</v>
      </c>
      <c r="CK36" s="151"/>
      <c r="CL36" s="152"/>
      <c r="CM36" s="152"/>
      <c r="CN36" s="152"/>
      <c r="CO36" s="152"/>
      <c r="CP36" s="152"/>
      <c r="CQ36" s="152"/>
      <c r="CR36" s="152"/>
      <c r="CS36" s="152"/>
      <c r="CT36" s="152"/>
      <c r="CU36" s="152"/>
      <c r="CV36" s="152"/>
      <c r="CW36" s="152"/>
      <c r="CX36" s="152"/>
      <c r="CY36" s="152"/>
      <c r="CZ36" s="152"/>
      <c r="DA36" s="152"/>
      <c r="DB36" s="152">
        <v>70</v>
      </c>
      <c r="DC36" s="229">
        <v>30</v>
      </c>
      <c r="DD36" s="152"/>
      <c r="DE36" s="152"/>
      <c r="DF36" s="152"/>
      <c r="DG36" s="152"/>
      <c r="DH36" s="152"/>
      <c r="DI36" s="152"/>
      <c r="DJ36" s="152"/>
      <c r="DK36" s="208">
        <f t="shared" si="3"/>
        <v>100</v>
      </c>
      <c r="DL36" s="148"/>
      <c r="DM36" s="152"/>
      <c r="DN36" s="152"/>
      <c r="DO36" s="153"/>
      <c r="DQ36" s="148"/>
      <c r="DR36" s="153"/>
      <c r="DS36" s="148"/>
      <c r="DT36" s="261" t="s">
        <v>1376</v>
      </c>
      <c r="DU36" s="229"/>
      <c r="DV36" s="229"/>
      <c r="DW36" s="290">
        <f t="shared" si="19"/>
        <v>100</v>
      </c>
      <c r="DX36" s="291" t="e">
        <f>VLOOKUP(P36,definitions_list_lookup!$K$30:$L$54,2,0)</f>
        <v>#N/A</v>
      </c>
      <c r="DY36" s="154" t="s">
        <v>1405</v>
      </c>
      <c r="DZ36" s="154" t="s">
        <v>1404</v>
      </c>
      <c r="EA36" s="154"/>
      <c r="EB36" s="229"/>
      <c r="EC36" s="292"/>
      <c r="ED36" s="229" t="s">
        <v>2517</v>
      </c>
      <c r="EE36" s="293"/>
      <c r="EF36" s="294"/>
      <c r="EG36" s="293"/>
      <c r="EH36" s="295"/>
      <c r="EI36" s="296" t="e">
        <f>VLOOKUP(EH36,definitions_list_mag!$Y$12:$Z$15,2,FALSE)</f>
        <v>#N/A</v>
      </c>
      <c r="EJ36" s="297"/>
      <c r="EK36" s="298" t="e">
        <f>VLOOKUP(EJ36,definitions_list_mag!$AT$3:$AU$5,2,FALSE)</f>
        <v>#N/A</v>
      </c>
      <c r="EL36" s="293"/>
      <c r="EM36" s="295"/>
      <c r="EN36" s="295"/>
      <c r="EO36" s="321"/>
      <c r="EP36" s="321"/>
      <c r="EQ36" s="321"/>
      <c r="ER36" s="321"/>
      <c r="ES36" s="321"/>
      <c r="ET36" s="321"/>
      <c r="EU36" s="321"/>
      <c r="EV36" s="322"/>
      <c r="EW36" s="322"/>
      <c r="EX36" s="322"/>
      <c r="EY36" s="322"/>
      <c r="EZ36" s="192" t="e">
        <f t="shared" si="4"/>
        <v>#DIV/0!</v>
      </c>
      <c r="FA36" s="192" t="e">
        <f t="shared" si="5"/>
        <v>#DIV/0!</v>
      </c>
      <c r="FB36" s="192" t="e">
        <f t="shared" si="6"/>
        <v>#DIV/0!</v>
      </c>
      <c r="FC36" s="192" t="e">
        <f t="shared" si="7"/>
        <v>#DIV/0!</v>
      </c>
      <c r="FD36" s="192" t="e">
        <f t="shared" si="8"/>
        <v>#DIV/0!</v>
      </c>
      <c r="FE36" s="193" t="e">
        <f t="shared" si="9"/>
        <v>#DIV/0!</v>
      </c>
      <c r="FF36" s="194" t="e">
        <f t="shared" si="10"/>
        <v>#DIV/0!</v>
      </c>
      <c r="FG36" s="297"/>
      <c r="FH36" s="295"/>
      <c r="FI36" s="778">
        <f t="shared" si="11"/>
        <v>0</v>
      </c>
      <c r="FJ36" s="779" t="e">
        <f t="shared" si="12"/>
        <v>#DIV/0!</v>
      </c>
      <c r="FK36" s="779" t="e">
        <f t="shared" si="13"/>
        <v>#DIV/0!</v>
      </c>
      <c r="FL36" s="780" t="e">
        <f t="shared" si="14"/>
        <v>#DIV/0!</v>
      </c>
      <c r="FM36" s="169" t="e">
        <f t="shared" si="15"/>
        <v>#DIV/0!</v>
      </c>
      <c r="FN36" s="783" t="e">
        <f t="shared" si="16"/>
        <v>#DIV/0!</v>
      </c>
      <c r="FO36" s="227"/>
      <c r="FP36" s="227"/>
      <c r="FQ36" s="227"/>
      <c r="FR36" s="227"/>
      <c r="FS36" s="227"/>
      <c r="FT36" s="227"/>
      <c r="FU36" s="227"/>
      <c r="FV36" s="227"/>
      <c r="FW36" s="227"/>
      <c r="FX36" s="227"/>
      <c r="FY36" s="227"/>
      <c r="FZ36" s="227"/>
      <c r="GA36" s="227"/>
      <c r="GB36" s="227"/>
      <c r="GC36" s="227"/>
      <c r="GD36" s="227"/>
      <c r="GE36" s="227"/>
      <c r="GF36" s="227"/>
      <c r="GG36" s="227"/>
      <c r="GH36" s="227"/>
      <c r="GI36" s="227"/>
      <c r="GJ36" s="227"/>
      <c r="GK36" s="227"/>
      <c r="GL36" s="227"/>
      <c r="GM36" s="227"/>
      <c r="GN36" s="227"/>
      <c r="GO36" s="227"/>
      <c r="GP36" s="227"/>
      <c r="GQ36" s="227"/>
      <c r="GR36" s="227"/>
      <c r="GS36" s="227"/>
      <c r="GT36" s="227"/>
      <c r="GU36" s="227"/>
      <c r="GV36" s="227"/>
      <c r="GW36" s="227"/>
      <c r="GX36" s="227"/>
      <c r="GY36" s="227"/>
      <c r="GZ36" s="227"/>
      <c r="HA36" s="227"/>
      <c r="HB36" s="227"/>
      <c r="HC36" s="227"/>
      <c r="HD36" s="227"/>
      <c r="HE36" s="227"/>
      <c r="HF36" s="227"/>
      <c r="HG36" s="227"/>
      <c r="HH36" s="227"/>
      <c r="HI36" s="227"/>
      <c r="HJ36" s="227"/>
      <c r="HK36" s="227"/>
      <c r="HL36" s="227"/>
      <c r="HM36" s="227"/>
      <c r="HN36" s="227"/>
      <c r="HO36" s="227"/>
      <c r="HP36" s="227"/>
      <c r="HQ36" s="227"/>
      <c r="HR36" s="227"/>
      <c r="HS36" s="227"/>
      <c r="HT36" s="227"/>
      <c r="HU36" s="227"/>
      <c r="HV36" s="227"/>
      <c r="HW36" s="227"/>
      <c r="HX36" s="227"/>
      <c r="HY36" s="227"/>
      <c r="HZ36" s="227"/>
      <c r="IA36" s="227"/>
      <c r="IB36" s="227"/>
      <c r="IC36" s="227"/>
      <c r="ID36" s="227"/>
      <c r="IE36" s="227"/>
      <c r="IF36" s="227"/>
      <c r="IG36" s="227"/>
      <c r="IH36" s="227"/>
      <c r="II36" s="227"/>
      <c r="IJ36" s="227"/>
      <c r="IK36" s="227"/>
      <c r="IL36" s="227"/>
      <c r="IM36" s="227"/>
      <c r="IN36" s="227"/>
      <c r="IO36" s="227"/>
      <c r="IP36" s="227"/>
      <c r="IQ36" s="227"/>
      <c r="IR36" s="227"/>
      <c r="IS36" s="227"/>
      <c r="IT36" s="227"/>
      <c r="IU36" s="227"/>
      <c r="IV36" s="227"/>
      <c r="IW36" s="227"/>
      <c r="IX36" s="227"/>
      <c r="IY36" s="227"/>
      <c r="IZ36" s="227"/>
      <c r="JA36" s="227"/>
      <c r="JB36" s="227"/>
      <c r="JC36" s="227"/>
      <c r="JD36" s="227"/>
      <c r="JE36" s="227"/>
      <c r="JF36" s="227"/>
      <c r="JG36" s="227"/>
      <c r="JH36" s="227"/>
      <c r="JI36" s="227"/>
      <c r="JJ36" s="227"/>
      <c r="JK36" s="227"/>
      <c r="JL36" s="227"/>
      <c r="JM36" s="227"/>
      <c r="JN36" s="227"/>
      <c r="JO36" s="227"/>
      <c r="JP36" s="227"/>
      <c r="JQ36" s="227"/>
      <c r="JR36" s="227"/>
      <c r="JS36" s="227"/>
      <c r="JT36" s="227"/>
      <c r="JU36" s="227"/>
      <c r="JV36" s="227"/>
      <c r="JW36" s="227"/>
      <c r="JX36" s="227"/>
      <c r="JY36" s="227"/>
      <c r="JZ36" s="227"/>
      <c r="KA36" s="227"/>
      <c r="KB36" s="227"/>
      <c r="KC36" s="227"/>
      <c r="KD36" s="227"/>
      <c r="KE36" s="227"/>
      <c r="KF36" s="227"/>
      <c r="KG36" s="227"/>
      <c r="KH36" s="227"/>
      <c r="KI36" s="227"/>
      <c r="KJ36" s="227"/>
      <c r="KK36" s="227"/>
      <c r="KL36" s="227"/>
      <c r="KM36" s="227"/>
      <c r="KN36" s="227"/>
      <c r="KO36" s="227"/>
      <c r="KP36" s="227"/>
      <c r="KQ36" s="227"/>
      <c r="KR36" s="227"/>
      <c r="KS36" s="227"/>
      <c r="KT36" s="227"/>
      <c r="KU36" s="227"/>
      <c r="KV36" s="227"/>
      <c r="KW36" s="227"/>
      <c r="KX36" s="227"/>
      <c r="KY36" s="227"/>
      <c r="KZ36" s="227"/>
      <c r="LA36" s="227"/>
      <c r="LB36" s="227"/>
      <c r="LC36" s="227"/>
      <c r="LD36" s="227"/>
      <c r="LE36" s="227"/>
      <c r="LF36" s="227"/>
      <c r="LG36" s="227"/>
      <c r="LH36" s="227"/>
      <c r="LI36" s="227"/>
      <c r="LJ36" s="227"/>
      <c r="LK36" s="227"/>
      <c r="LL36" s="227"/>
      <c r="LM36" s="227"/>
      <c r="LN36" s="227"/>
      <c r="LO36" s="227"/>
      <c r="LP36" s="227"/>
      <c r="LQ36" s="227"/>
      <c r="LR36" s="227"/>
      <c r="LS36" s="227"/>
      <c r="LT36" s="227"/>
      <c r="LU36" s="227"/>
      <c r="LV36" s="227"/>
      <c r="LW36" s="227"/>
      <c r="LX36" s="227"/>
      <c r="LY36" s="227"/>
      <c r="LZ36" s="227"/>
      <c r="MA36" s="227"/>
      <c r="MB36" s="227"/>
      <c r="MC36" s="227"/>
      <c r="MD36" s="227"/>
      <c r="ME36" s="227"/>
      <c r="MF36" s="227"/>
      <c r="MG36" s="227"/>
      <c r="MH36" s="227"/>
      <c r="MI36" s="227"/>
      <c r="MJ36" s="227"/>
      <c r="MK36" s="227"/>
      <c r="ML36" s="227"/>
      <c r="MM36" s="227"/>
      <c r="MN36" s="227"/>
      <c r="MO36" s="227"/>
      <c r="MP36" s="227"/>
      <c r="MQ36" s="227"/>
      <c r="MR36" s="227"/>
      <c r="MS36" s="227"/>
      <c r="MT36" s="227"/>
      <c r="MU36" s="227"/>
      <c r="MV36" s="227"/>
      <c r="MW36" s="227"/>
      <c r="MX36" s="227"/>
      <c r="MY36" s="227"/>
      <c r="MZ36" s="227"/>
      <c r="NA36" s="227"/>
      <c r="NB36" s="227"/>
      <c r="NC36" s="227"/>
      <c r="ND36" s="227"/>
      <c r="NE36" s="227"/>
      <c r="NF36" s="227"/>
      <c r="NG36" s="227"/>
      <c r="NH36" s="227"/>
      <c r="NI36" s="227"/>
      <c r="NJ36" s="227"/>
      <c r="NK36" s="227"/>
      <c r="NL36" s="227"/>
      <c r="NM36" s="227"/>
      <c r="NN36" s="227"/>
      <c r="NO36" s="227"/>
      <c r="NP36" s="227"/>
      <c r="NQ36" s="227"/>
      <c r="NR36" s="227"/>
      <c r="NS36" s="227"/>
      <c r="NT36" s="227"/>
      <c r="NU36" s="227"/>
      <c r="NV36" s="227"/>
      <c r="NW36" s="227"/>
      <c r="NX36" s="227"/>
      <c r="NY36" s="227"/>
      <c r="NZ36" s="227"/>
      <c r="OA36" s="227"/>
      <c r="OB36" s="227"/>
      <c r="OC36" s="227"/>
      <c r="OD36" s="227"/>
      <c r="OE36" s="227"/>
      <c r="OF36" s="227"/>
      <c r="OG36" s="227"/>
      <c r="OH36" s="227"/>
      <c r="OI36" s="227"/>
      <c r="OJ36" s="227"/>
      <c r="OK36" s="227"/>
      <c r="OL36" s="227"/>
      <c r="OM36" s="227"/>
      <c r="ON36" s="227"/>
      <c r="OO36" s="227"/>
      <c r="OP36" s="227"/>
      <c r="OQ36" s="227"/>
      <c r="OR36" s="227"/>
      <c r="OS36" s="227"/>
      <c r="OT36" s="227"/>
      <c r="OU36" s="227"/>
      <c r="OV36" s="227"/>
      <c r="OW36" s="227"/>
      <c r="OX36" s="227"/>
      <c r="OY36" s="227"/>
      <c r="OZ36" s="227"/>
      <c r="PA36" s="227"/>
      <c r="PB36" s="227"/>
      <c r="PC36" s="227"/>
      <c r="PD36" s="227"/>
      <c r="PE36" s="227"/>
      <c r="PF36" s="227"/>
      <c r="PG36" s="227"/>
      <c r="PH36" s="227"/>
      <c r="PI36" s="227"/>
      <c r="PJ36" s="227"/>
      <c r="PK36" s="227"/>
      <c r="PL36" s="227"/>
      <c r="PM36" s="227"/>
      <c r="PN36" s="227"/>
      <c r="PO36" s="227"/>
      <c r="PP36" s="227"/>
      <c r="PQ36" s="227"/>
      <c r="PR36" s="227"/>
      <c r="PS36" s="227"/>
      <c r="PT36" s="227"/>
      <c r="PU36" s="227"/>
      <c r="PV36" s="227"/>
      <c r="PW36" s="227"/>
      <c r="PX36" s="227"/>
      <c r="PY36" s="227"/>
      <c r="PZ36" s="227"/>
      <c r="QA36" s="227"/>
      <c r="QB36" s="227"/>
      <c r="QC36" s="227"/>
      <c r="QD36" s="227"/>
      <c r="QE36" s="227"/>
      <c r="QF36" s="227"/>
      <c r="QG36" s="227"/>
      <c r="QH36" s="227"/>
      <c r="QI36" s="227"/>
      <c r="QJ36" s="227"/>
      <c r="QK36" s="227"/>
      <c r="QL36" s="227"/>
      <c r="QM36" s="227"/>
      <c r="QN36" s="227"/>
      <c r="QO36" s="227"/>
      <c r="QP36" s="227"/>
      <c r="QQ36" s="227"/>
      <c r="QR36" s="227"/>
      <c r="QS36" s="227"/>
      <c r="QT36" s="227"/>
      <c r="QU36" s="227"/>
      <c r="QV36" s="227"/>
      <c r="QW36" s="227"/>
      <c r="QX36" s="227"/>
      <c r="QY36" s="227"/>
      <c r="QZ36" s="227"/>
      <c r="RA36" s="227"/>
      <c r="RB36" s="227"/>
      <c r="RC36" s="227"/>
      <c r="RD36" s="227"/>
      <c r="RE36" s="227"/>
      <c r="RF36" s="227"/>
      <c r="RG36" s="227"/>
      <c r="RH36" s="227"/>
      <c r="RI36" s="227"/>
      <c r="RJ36" s="227"/>
      <c r="RK36" s="227"/>
      <c r="RL36" s="227"/>
      <c r="RM36" s="227"/>
      <c r="RN36" s="227"/>
      <c r="RO36" s="227"/>
      <c r="RP36" s="227"/>
      <c r="RQ36" s="227"/>
      <c r="RR36" s="227"/>
      <c r="RS36" s="227"/>
      <c r="RT36" s="227"/>
      <c r="RU36" s="227"/>
      <c r="RV36" s="227"/>
      <c r="RW36" s="227"/>
      <c r="RX36" s="227"/>
      <c r="RY36" s="227"/>
      <c r="RZ36" s="227"/>
      <c r="SA36" s="227"/>
      <c r="SB36" s="227"/>
      <c r="SC36" s="227"/>
      <c r="SD36" s="227"/>
      <c r="SE36" s="227"/>
      <c r="SF36" s="227"/>
      <c r="SG36" s="227"/>
      <c r="SH36" s="227"/>
      <c r="SI36" s="227"/>
      <c r="SJ36" s="227"/>
      <c r="SK36" s="227"/>
      <c r="SL36" s="227"/>
      <c r="SM36" s="227"/>
      <c r="SN36" s="227"/>
      <c r="SO36" s="227"/>
      <c r="SP36" s="227"/>
      <c r="SQ36" s="227"/>
      <c r="SR36" s="227"/>
      <c r="SS36" s="227"/>
      <c r="ST36" s="227"/>
      <c r="SU36" s="227"/>
      <c r="SV36" s="227"/>
      <c r="SW36" s="227"/>
      <c r="SX36" s="227"/>
      <c r="SY36" s="227"/>
      <c r="SZ36" s="227"/>
      <c r="TA36" s="227"/>
      <c r="TB36" s="227"/>
      <c r="TC36" s="227"/>
      <c r="TD36" s="227"/>
      <c r="TE36" s="227"/>
      <c r="TF36" s="227"/>
      <c r="TG36" s="227"/>
      <c r="TH36" s="227"/>
      <c r="TI36" s="227"/>
      <c r="TJ36" s="227"/>
      <c r="TK36" s="227"/>
      <c r="TL36" s="227"/>
      <c r="TM36" s="227"/>
      <c r="TN36" s="227"/>
      <c r="TO36" s="227"/>
      <c r="TP36" s="227"/>
      <c r="TQ36" s="227"/>
      <c r="TR36" s="227"/>
      <c r="TS36" s="227"/>
      <c r="TT36" s="227"/>
      <c r="TU36" s="227"/>
      <c r="TV36" s="227"/>
      <c r="TW36" s="227"/>
      <c r="TX36" s="227"/>
      <c r="TY36" s="227"/>
      <c r="TZ36" s="227"/>
      <c r="UA36" s="227"/>
      <c r="UB36" s="227"/>
      <c r="UC36" s="227"/>
      <c r="UD36" s="227"/>
      <c r="UE36" s="227"/>
      <c r="UF36" s="227"/>
      <c r="UG36" s="227"/>
      <c r="UH36" s="227"/>
      <c r="UI36" s="227"/>
      <c r="UJ36" s="227"/>
      <c r="UK36" s="227"/>
      <c r="UL36" s="227"/>
      <c r="UM36" s="227"/>
      <c r="UN36" s="227"/>
      <c r="UO36" s="227"/>
      <c r="UP36" s="227"/>
      <c r="UQ36" s="227"/>
      <c r="UR36" s="227"/>
      <c r="US36" s="227"/>
      <c r="UT36" s="227"/>
      <c r="UU36" s="227"/>
      <c r="UV36" s="227"/>
      <c r="UW36" s="227"/>
      <c r="UX36" s="227"/>
      <c r="UY36" s="227"/>
      <c r="UZ36" s="227"/>
      <c r="VA36" s="227"/>
      <c r="VB36" s="227"/>
      <c r="VC36" s="227"/>
      <c r="VD36" s="227"/>
      <c r="VE36" s="227"/>
      <c r="VF36" s="227"/>
      <c r="VG36" s="227"/>
      <c r="VH36" s="227"/>
      <c r="VI36" s="227"/>
      <c r="VJ36" s="227"/>
      <c r="VK36" s="227"/>
      <c r="VL36" s="227"/>
      <c r="VM36" s="227"/>
      <c r="VN36" s="227"/>
      <c r="VO36" s="227"/>
      <c r="VP36" s="227"/>
      <c r="VQ36" s="227"/>
      <c r="VR36" s="227"/>
      <c r="VS36" s="227"/>
      <c r="VT36" s="227"/>
      <c r="VU36" s="227"/>
      <c r="VV36" s="227"/>
      <c r="VW36" s="227"/>
      <c r="VX36" s="227"/>
      <c r="VY36" s="227"/>
      <c r="VZ36" s="227"/>
      <c r="WA36" s="227"/>
      <c r="WB36" s="227"/>
      <c r="WC36" s="227"/>
      <c r="WD36" s="227"/>
      <c r="WE36" s="227"/>
      <c r="WF36" s="227"/>
      <c r="WG36" s="227"/>
      <c r="WH36" s="227"/>
      <c r="WI36" s="227"/>
      <c r="WJ36" s="227"/>
      <c r="WK36" s="227"/>
      <c r="WL36" s="227"/>
      <c r="WM36" s="227"/>
      <c r="WN36" s="227"/>
      <c r="WO36" s="227"/>
      <c r="WP36" s="227"/>
      <c r="WQ36" s="227"/>
      <c r="WR36" s="227"/>
      <c r="WS36" s="227"/>
      <c r="WT36" s="227"/>
      <c r="WU36" s="227"/>
      <c r="WV36" s="227"/>
      <c r="WW36" s="227"/>
      <c r="WX36" s="227"/>
      <c r="WY36" s="227"/>
      <c r="WZ36" s="227"/>
      <c r="XA36" s="227"/>
      <c r="XB36" s="227"/>
      <c r="XC36" s="227"/>
      <c r="XD36" s="227"/>
      <c r="XE36" s="227"/>
      <c r="XF36" s="227"/>
      <c r="XG36" s="227"/>
      <c r="XH36" s="227"/>
      <c r="XI36" s="227"/>
      <c r="XJ36" s="227"/>
      <c r="XK36" s="227"/>
      <c r="XL36" s="227"/>
      <c r="XM36" s="227"/>
      <c r="XN36" s="227"/>
      <c r="XO36" s="227"/>
      <c r="XP36" s="227"/>
      <c r="XQ36" s="227"/>
      <c r="XR36" s="227"/>
      <c r="XS36" s="227"/>
      <c r="XT36" s="227"/>
      <c r="XU36" s="227"/>
      <c r="XV36" s="227"/>
      <c r="XW36" s="227"/>
      <c r="XX36" s="227"/>
      <c r="XY36" s="227"/>
      <c r="XZ36" s="227"/>
      <c r="YA36" s="227"/>
      <c r="YB36" s="227"/>
      <c r="YC36" s="227"/>
      <c r="YD36" s="227"/>
      <c r="YE36" s="227"/>
      <c r="YF36" s="227"/>
      <c r="YG36" s="227"/>
      <c r="YH36" s="227"/>
      <c r="YI36" s="227"/>
      <c r="YJ36" s="227"/>
      <c r="YK36" s="227"/>
      <c r="YL36" s="227"/>
      <c r="YM36" s="227"/>
      <c r="YN36" s="227"/>
      <c r="YO36" s="227"/>
      <c r="YP36" s="227"/>
      <c r="YQ36" s="227"/>
      <c r="YR36" s="227"/>
      <c r="YS36" s="227"/>
      <c r="YT36" s="227"/>
      <c r="YU36" s="227"/>
      <c r="YV36" s="227"/>
      <c r="YW36" s="227"/>
      <c r="YX36" s="227"/>
      <c r="YY36" s="227"/>
      <c r="YZ36" s="227"/>
      <c r="ZA36" s="227"/>
      <c r="ZB36" s="227"/>
      <c r="ZC36" s="227"/>
      <c r="ZD36" s="227"/>
      <c r="ZE36" s="227"/>
      <c r="ZF36" s="227"/>
      <c r="ZG36" s="227"/>
      <c r="ZH36" s="227"/>
      <c r="ZI36" s="227"/>
      <c r="ZJ36" s="227"/>
      <c r="ZK36" s="227"/>
      <c r="ZL36" s="227"/>
      <c r="ZM36" s="227"/>
      <c r="ZN36" s="227"/>
      <c r="ZO36" s="227"/>
      <c r="ZP36" s="227"/>
      <c r="ZQ36" s="227"/>
      <c r="ZR36" s="227"/>
      <c r="ZS36" s="227"/>
      <c r="ZT36" s="227"/>
      <c r="ZU36" s="227"/>
      <c r="ZV36" s="227"/>
      <c r="ZW36" s="227"/>
      <c r="ZX36" s="227"/>
      <c r="ZY36" s="227"/>
      <c r="ZZ36" s="227"/>
      <c r="AAA36" s="227"/>
      <c r="AAB36" s="227"/>
      <c r="AAC36" s="227"/>
      <c r="AAD36" s="227"/>
      <c r="AAE36" s="227"/>
      <c r="AAF36" s="227"/>
      <c r="AAG36" s="227"/>
      <c r="AAH36" s="227"/>
      <c r="AAI36" s="227"/>
      <c r="AAJ36" s="227"/>
      <c r="AAK36" s="227"/>
      <c r="AAL36" s="227"/>
      <c r="AAM36" s="227"/>
      <c r="AAN36" s="227"/>
      <c r="AAO36" s="227"/>
      <c r="AAP36" s="227"/>
      <c r="AAQ36" s="227"/>
      <c r="AAR36" s="227"/>
      <c r="AAS36" s="227"/>
      <c r="AAT36" s="227"/>
      <c r="AAU36" s="227"/>
      <c r="AAV36" s="227"/>
      <c r="AAW36" s="227"/>
      <c r="AAX36" s="227"/>
      <c r="AAY36" s="227"/>
      <c r="AAZ36" s="227"/>
      <c r="ABA36" s="227"/>
      <c r="ABB36" s="227"/>
      <c r="ABC36" s="227"/>
      <c r="ABD36" s="227"/>
      <c r="ABE36" s="227"/>
      <c r="ABF36" s="227"/>
      <c r="ABG36" s="227"/>
      <c r="ABH36" s="227"/>
      <c r="ABI36" s="227"/>
      <c r="ABJ36" s="227"/>
      <c r="ABK36" s="227"/>
      <c r="ABL36" s="227"/>
      <c r="ABM36" s="227"/>
      <c r="ABN36" s="227"/>
      <c r="ABO36" s="227"/>
      <c r="ABP36" s="227"/>
      <c r="ABQ36" s="227"/>
      <c r="ABR36" s="227"/>
      <c r="ABS36" s="227"/>
      <c r="ABT36" s="227"/>
      <c r="ABU36" s="227"/>
      <c r="ABV36" s="227"/>
      <c r="ABW36" s="227"/>
      <c r="ABX36" s="227"/>
      <c r="ABY36" s="227"/>
      <c r="ABZ36" s="227"/>
      <c r="ACA36" s="227"/>
      <c r="ACB36" s="227"/>
      <c r="ACC36" s="227"/>
      <c r="ACD36" s="227"/>
      <c r="ACE36" s="227"/>
      <c r="ACF36" s="227"/>
      <c r="ACG36" s="227"/>
      <c r="ACH36" s="227"/>
      <c r="ACI36" s="227"/>
      <c r="ACJ36" s="227"/>
      <c r="ACK36" s="227"/>
      <c r="ACL36" s="227"/>
      <c r="ACM36" s="227"/>
      <c r="ACN36" s="227"/>
      <c r="ACO36" s="227"/>
      <c r="ACP36" s="227"/>
      <c r="ACQ36" s="227"/>
      <c r="ACR36" s="227"/>
      <c r="ACS36" s="227"/>
      <c r="ACT36" s="227"/>
      <c r="ACU36" s="227"/>
      <c r="ACV36" s="227"/>
      <c r="ACW36" s="227"/>
      <c r="ACX36" s="227"/>
      <c r="ACY36" s="227"/>
      <c r="ACZ36" s="227"/>
      <c r="ADA36" s="227"/>
      <c r="ADB36" s="227"/>
      <c r="ADC36" s="227"/>
      <c r="ADD36" s="227"/>
      <c r="ADE36" s="227"/>
      <c r="ADF36" s="227"/>
      <c r="ADG36" s="227"/>
      <c r="ADH36" s="227"/>
      <c r="ADI36" s="227"/>
      <c r="ADJ36" s="227"/>
      <c r="ADK36" s="227"/>
      <c r="ADL36" s="227"/>
      <c r="ADM36" s="227"/>
      <c r="ADN36" s="227"/>
      <c r="ADO36" s="227"/>
      <c r="ADP36" s="227"/>
      <c r="ADQ36" s="227"/>
      <c r="ADR36" s="227"/>
      <c r="ADS36" s="227"/>
      <c r="ADT36" s="227"/>
      <c r="ADU36" s="227"/>
      <c r="ADV36" s="227"/>
      <c r="ADW36" s="227"/>
      <c r="ADX36" s="227"/>
      <c r="ADY36" s="227"/>
      <c r="ADZ36" s="227"/>
      <c r="AEA36" s="227"/>
      <c r="AEB36" s="227"/>
      <c r="AEC36" s="227"/>
      <c r="AED36" s="227"/>
      <c r="AEE36" s="227"/>
      <c r="AEF36" s="227"/>
      <c r="AEG36" s="227"/>
      <c r="AEH36" s="227"/>
      <c r="AEI36" s="227"/>
      <c r="AEJ36" s="227"/>
      <c r="AEK36" s="227"/>
      <c r="AEL36" s="227"/>
      <c r="AEM36" s="227"/>
      <c r="AEN36" s="227"/>
      <c r="AEO36" s="227"/>
      <c r="AEP36" s="227"/>
      <c r="AEQ36" s="227"/>
      <c r="AER36" s="227"/>
      <c r="AES36" s="227"/>
      <c r="AET36" s="227"/>
      <c r="AEU36" s="227"/>
      <c r="AEV36" s="227"/>
      <c r="AEW36" s="227"/>
      <c r="AEX36" s="227"/>
      <c r="AEY36" s="227"/>
      <c r="AEZ36" s="227"/>
      <c r="AFA36" s="227"/>
      <c r="AFB36" s="227"/>
      <c r="AFC36" s="227"/>
      <c r="AFD36" s="227"/>
      <c r="AFE36" s="227"/>
      <c r="AFF36" s="227"/>
      <c r="AFG36" s="227"/>
      <c r="AFH36" s="227"/>
      <c r="AFI36" s="227"/>
      <c r="AFJ36" s="227"/>
      <c r="AFK36" s="227"/>
      <c r="AFL36" s="227"/>
      <c r="AFM36" s="227"/>
      <c r="AFN36" s="227"/>
      <c r="AFO36" s="227"/>
      <c r="AFP36" s="227"/>
      <c r="AFQ36" s="227"/>
      <c r="AFR36" s="227"/>
      <c r="AFS36" s="227"/>
      <c r="AFT36" s="227"/>
      <c r="AFU36" s="227"/>
      <c r="AFV36" s="227"/>
      <c r="AFW36" s="227"/>
      <c r="AFX36" s="227"/>
      <c r="AFY36" s="227"/>
      <c r="AFZ36" s="227"/>
      <c r="AGA36" s="227"/>
      <c r="AGB36" s="227"/>
      <c r="AGC36" s="227"/>
      <c r="AGD36" s="227"/>
      <c r="AGE36" s="227"/>
      <c r="AGF36" s="227"/>
      <c r="AGG36" s="227"/>
      <c r="AGH36" s="227"/>
      <c r="AGI36" s="227"/>
      <c r="AGJ36" s="227"/>
      <c r="AGK36" s="227"/>
      <c r="AGL36" s="227"/>
      <c r="AGM36" s="227"/>
      <c r="AGN36" s="227"/>
      <c r="AGO36" s="227"/>
      <c r="AGP36" s="227"/>
      <c r="AGQ36" s="227"/>
      <c r="AGR36" s="227"/>
      <c r="AGS36" s="227"/>
      <c r="AGT36" s="227"/>
      <c r="AGU36" s="227"/>
      <c r="AGV36" s="227"/>
      <c r="AGW36" s="227"/>
      <c r="AGX36" s="227"/>
      <c r="AGY36" s="227"/>
      <c r="AGZ36" s="227"/>
      <c r="AHA36" s="227"/>
      <c r="AHB36" s="227"/>
      <c r="AHC36" s="227"/>
      <c r="AHD36" s="227"/>
      <c r="AHE36" s="227"/>
      <c r="AHF36" s="227"/>
      <c r="AHG36" s="227"/>
      <c r="AHH36" s="227"/>
      <c r="AHI36" s="227"/>
      <c r="AHJ36" s="227"/>
      <c r="AHK36" s="227"/>
      <c r="AHL36" s="227"/>
      <c r="AHM36" s="227"/>
      <c r="AHN36" s="227"/>
      <c r="AHO36" s="227"/>
      <c r="AHP36" s="227"/>
      <c r="AHQ36" s="227"/>
      <c r="AHR36" s="227"/>
      <c r="AHS36" s="227"/>
      <c r="AHT36" s="227"/>
      <c r="AHU36" s="227"/>
      <c r="AHV36" s="227"/>
      <c r="AHW36" s="227"/>
      <c r="AHX36" s="227"/>
      <c r="AHY36" s="227"/>
      <c r="AHZ36" s="227"/>
      <c r="AIA36" s="227"/>
      <c r="AIB36" s="227"/>
      <c r="AIC36" s="227"/>
      <c r="AID36" s="227"/>
      <c r="AIE36" s="227"/>
      <c r="AIF36" s="227"/>
      <c r="AIG36" s="227"/>
      <c r="AIH36" s="227"/>
      <c r="AII36" s="227"/>
      <c r="AIJ36" s="227"/>
      <c r="AIK36" s="227"/>
      <c r="AIL36" s="227"/>
      <c r="AIM36" s="227"/>
      <c r="AIN36" s="227"/>
      <c r="AIO36" s="227"/>
      <c r="AIP36" s="227"/>
      <c r="AIQ36" s="227"/>
      <c r="AIR36" s="227"/>
      <c r="AIS36" s="227"/>
      <c r="AIT36" s="227"/>
      <c r="AIU36" s="227"/>
      <c r="AIV36" s="227"/>
      <c r="AIW36" s="227"/>
      <c r="AIX36" s="227"/>
      <c r="AIY36" s="227"/>
      <c r="AIZ36" s="227"/>
      <c r="AJA36" s="227"/>
      <c r="AJB36" s="227"/>
      <c r="AJC36" s="227"/>
      <c r="AJD36" s="227"/>
      <c r="AJE36" s="227"/>
      <c r="AJF36" s="227"/>
      <c r="AJG36" s="227"/>
      <c r="AJH36" s="227"/>
      <c r="AJI36" s="227"/>
      <c r="AJJ36" s="227"/>
      <c r="AJK36" s="227"/>
      <c r="AJL36" s="227"/>
      <c r="AJM36" s="227"/>
      <c r="AJN36" s="227"/>
      <c r="AJO36" s="227"/>
      <c r="AJP36" s="227"/>
      <c r="AJQ36" s="227"/>
      <c r="AJR36" s="227"/>
      <c r="AJS36" s="227"/>
      <c r="AJT36" s="227"/>
      <c r="AJU36" s="227"/>
      <c r="AJV36" s="227"/>
      <c r="AJW36" s="227"/>
      <c r="AJX36" s="227"/>
      <c r="AJY36" s="227"/>
      <c r="AJZ36" s="227"/>
      <c r="AKA36" s="227"/>
      <c r="AKB36" s="227"/>
      <c r="AKC36" s="227"/>
      <c r="AKD36" s="227"/>
      <c r="AKE36" s="227"/>
      <c r="AKF36" s="227"/>
      <c r="AKG36" s="227"/>
      <c r="AKH36" s="227"/>
      <c r="AKI36" s="227"/>
      <c r="AKJ36" s="227"/>
      <c r="AKK36" s="227"/>
      <c r="AKL36" s="227"/>
      <c r="AKM36" s="227"/>
      <c r="AKN36" s="227"/>
      <c r="AKO36" s="227"/>
      <c r="AKP36" s="227"/>
      <c r="AKQ36" s="227"/>
      <c r="AKR36" s="227"/>
      <c r="AKS36" s="227"/>
      <c r="AKT36" s="227"/>
      <c r="AKU36" s="227"/>
      <c r="AKV36" s="227"/>
      <c r="AKW36" s="227"/>
      <c r="AKX36" s="227"/>
      <c r="AKY36" s="227"/>
      <c r="AKZ36" s="227"/>
      <c r="ALA36" s="227"/>
      <c r="ALB36" s="227"/>
      <c r="ALC36" s="227"/>
      <c r="ALD36" s="227"/>
      <c r="ALE36" s="227"/>
      <c r="ALF36" s="227"/>
      <c r="ALG36" s="227"/>
      <c r="ALH36" s="227"/>
      <c r="ALI36" s="227"/>
      <c r="ALJ36" s="227"/>
      <c r="ALK36" s="227"/>
      <c r="ALL36" s="227"/>
      <c r="ALM36" s="227"/>
      <c r="ALN36" s="227"/>
      <c r="ALO36" s="227"/>
      <c r="ALP36" s="227"/>
      <c r="ALQ36" s="227"/>
      <c r="ALR36" s="227"/>
      <c r="ALS36" s="227"/>
      <c r="ALT36" s="227"/>
      <c r="ALU36" s="227"/>
      <c r="ALV36" s="227"/>
      <c r="ALW36" s="227"/>
      <c r="ALX36" s="227"/>
      <c r="ALY36" s="227"/>
      <c r="ALZ36" s="227"/>
      <c r="AMA36" s="227"/>
      <c r="AMB36" s="227"/>
      <c r="AMC36" s="227"/>
      <c r="AMD36" s="227"/>
      <c r="AME36" s="227"/>
      <c r="AMF36" s="227"/>
      <c r="AMG36" s="227"/>
      <c r="AMH36" s="227"/>
      <c r="AMI36" s="227"/>
      <c r="AMJ36" s="227"/>
      <c r="AMK36" s="227"/>
      <c r="AML36" s="227"/>
      <c r="AMM36" s="227"/>
      <c r="AMN36" s="227"/>
      <c r="AMO36" s="227"/>
      <c r="AMP36" s="227"/>
      <c r="AMQ36" s="227"/>
      <c r="AMR36" s="227"/>
      <c r="AMS36" s="227"/>
      <c r="AMT36" s="227"/>
      <c r="AMU36" s="227"/>
      <c r="AMV36" s="227"/>
      <c r="AMW36" s="227"/>
      <c r="AMX36" s="227"/>
    </row>
    <row r="37" spans="1:1038" s="308" customFormat="1" ht="18" customHeight="1">
      <c r="A37" s="301" t="s">
        <v>1277</v>
      </c>
      <c r="B37" s="302" t="s">
        <v>1278</v>
      </c>
      <c r="C37" s="228"/>
      <c r="D37" s="303" t="s">
        <v>1279</v>
      </c>
      <c r="E37" s="228">
        <v>9</v>
      </c>
      <c r="F37" s="228">
        <v>1</v>
      </c>
      <c r="G37" s="285" t="str">
        <f t="shared" si="1"/>
        <v>9-1</v>
      </c>
      <c r="H37" s="279">
        <v>0</v>
      </c>
      <c r="I37" s="228">
        <v>36.5</v>
      </c>
      <c r="J37" s="226"/>
      <c r="K37" s="545" t="b">
        <f>IF(I38=1,IF(((VLOOKUP($G37,[1]Depth_Lookup!#REF!,9,FALSE))-(H37/100))=0,"Good",IF(((VLOOKUP($G37,[1]Depth_Lookup!$A$3:$J$550,9,FALSE))-(H37/100))&gt;0,"Too Short","Too Long")))</f>
        <v>0</v>
      </c>
      <c r="L37" s="171">
        <f>(VLOOKUP($G37,Depth_Lookup!$A$3:$J$410,10,FALSE))+(H37/100)</f>
        <v>14.3</v>
      </c>
      <c r="M37" s="171">
        <f>(VLOOKUP($G37,Depth_Lookup!$A$3:$J$410,10,FALSE))+(I37/100)</f>
        <v>14.665000000000001</v>
      </c>
      <c r="N37" s="231" t="s">
        <v>1293</v>
      </c>
      <c r="O37" s="228" t="s">
        <v>1280</v>
      </c>
      <c r="P37" s="228" t="s">
        <v>853</v>
      </c>
      <c r="Q37" s="228" t="s">
        <v>125</v>
      </c>
      <c r="R37" s="304" t="str">
        <f t="shared" si="2"/>
        <v>SerpentinizedHarzburgite</v>
      </c>
      <c r="S37" s="228" t="s">
        <v>700</v>
      </c>
      <c r="T37" s="228" t="s">
        <v>700</v>
      </c>
      <c r="U37" s="228"/>
      <c r="V37" s="228"/>
      <c r="W37" s="228" t="s">
        <v>102</v>
      </c>
      <c r="X37" s="305">
        <f>VLOOKUP(W37,definitions_list_lookup!$A$13:$B$19,2,0)</f>
        <v>5</v>
      </c>
      <c r="Y37" s="228" t="s">
        <v>90</v>
      </c>
      <c r="Z37" s="228" t="s">
        <v>91</v>
      </c>
      <c r="AA37" s="228"/>
      <c r="AB37" s="228"/>
      <c r="AC37" s="228"/>
      <c r="AD37" s="228"/>
      <c r="AE37" s="234"/>
      <c r="AF37" s="304" t="e">
        <f>VLOOKUP(AE37,definitions_list_mag!$V$12:$W$15,2,0)</f>
        <v>#N/A</v>
      </c>
      <c r="AG37" s="241"/>
      <c r="AH37" s="228"/>
      <c r="AI37" s="244">
        <f t="shared" si="18"/>
        <v>69</v>
      </c>
      <c r="AJ37" s="228"/>
      <c r="AK37" s="228"/>
      <c r="AL37" s="228"/>
      <c r="AM37" s="228"/>
      <c r="AN37" s="228"/>
      <c r="AO37" s="244"/>
      <c r="AP37" s="228"/>
      <c r="AQ37" s="228"/>
      <c r="AR37" s="228"/>
      <c r="AS37" s="228"/>
      <c r="AT37" s="228"/>
      <c r="AU37" s="244"/>
      <c r="AV37" s="228"/>
      <c r="AW37" s="228"/>
      <c r="AX37" s="228"/>
      <c r="AY37" s="228"/>
      <c r="AZ37" s="228"/>
      <c r="BA37" s="244">
        <v>30</v>
      </c>
      <c r="BB37" s="228">
        <v>8</v>
      </c>
      <c r="BC37" s="228">
        <v>3</v>
      </c>
      <c r="BD37" s="228" t="s">
        <v>110</v>
      </c>
      <c r="BE37" s="228" t="s">
        <v>103</v>
      </c>
      <c r="BF37" s="228"/>
      <c r="BG37" s="244"/>
      <c r="BH37" s="228"/>
      <c r="BI37" s="228"/>
      <c r="BJ37" s="228"/>
      <c r="BK37" s="228"/>
      <c r="BL37" s="228"/>
      <c r="BM37" s="244">
        <v>1</v>
      </c>
      <c r="BN37" s="228"/>
      <c r="BO37" s="228"/>
      <c r="BP37" s="228"/>
      <c r="BQ37" s="228"/>
      <c r="BR37" s="228"/>
      <c r="BS37" s="228"/>
      <c r="BT37" s="228"/>
      <c r="BU37" s="228"/>
      <c r="BV37" s="228"/>
      <c r="BW37" s="228"/>
      <c r="BX37" s="228"/>
      <c r="BY37" s="244"/>
      <c r="BZ37" s="228"/>
      <c r="CA37" s="228"/>
      <c r="CB37" s="228"/>
      <c r="CC37" s="228"/>
      <c r="CD37" s="228"/>
      <c r="CE37" s="228"/>
      <c r="CF37" s="228"/>
      <c r="CG37" s="245"/>
      <c r="CH37" s="246" t="s">
        <v>1329</v>
      </c>
      <c r="CI37" s="246">
        <v>100</v>
      </c>
      <c r="CJ37" s="246" t="s">
        <v>514</v>
      </c>
      <c r="CK37" s="247"/>
      <c r="CL37" s="248"/>
      <c r="CM37" s="248"/>
      <c r="CN37" s="248"/>
      <c r="CO37" s="248"/>
      <c r="CP37" s="248"/>
      <c r="CQ37" s="248"/>
      <c r="CR37" s="248"/>
      <c r="CS37" s="248"/>
      <c r="CT37" s="248"/>
      <c r="CU37" s="248"/>
      <c r="CV37" s="248"/>
      <c r="CW37" s="248"/>
      <c r="CX37" s="248"/>
      <c r="CY37" s="248"/>
      <c r="CZ37" s="248"/>
      <c r="DA37" s="248"/>
      <c r="DB37" s="248">
        <v>70</v>
      </c>
      <c r="DC37" s="249">
        <v>30</v>
      </c>
      <c r="DD37" s="248"/>
      <c r="DE37" s="248"/>
      <c r="DF37" s="248"/>
      <c r="DG37" s="248"/>
      <c r="DH37" s="248"/>
      <c r="DI37" s="248"/>
      <c r="DJ37" s="248"/>
      <c r="DK37" s="306">
        <f t="shared" si="3"/>
        <v>100</v>
      </c>
      <c r="DL37" s="245"/>
      <c r="DM37" s="248"/>
      <c r="DN37" s="248"/>
      <c r="DO37" s="307"/>
      <c r="DQ37" s="245"/>
      <c r="DR37" s="307"/>
      <c r="DS37" s="245"/>
      <c r="DT37" s="262" t="s">
        <v>1377</v>
      </c>
      <c r="DU37" s="249"/>
      <c r="DV37" s="249"/>
      <c r="DW37" s="310">
        <f t="shared" si="19"/>
        <v>100</v>
      </c>
      <c r="DX37" s="311" t="e">
        <f>VLOOKUP(P37,definitions_list_lookup!$K$30:$L$54,2,0)</f>
        <v>#N/A</v>
      </c>
      <c r="DY37" s="268" t="s">
        <v>1401</v>
      </c>
      <c r="DZ37" s="268" t="s">
        <v>1404</v>
      </c>
      <c r="EA37" s="268"/>
      <c r="EB37" s="249"/>
      <c r="EC37" s="312"/>
      <c r="ED37" s="229" t="s">
        <v>2517</v>
      </c>
      <c r="EE37" s="313"/>
      <c r="EF37" s="314"/>
      <c r="EG37" s="313"/>
      <c r="EH37" s="315"/>
      <c r="EI37" s="316" t="e">
        <f>VLOOKUP(EH37,definitions_list_mag!$Y$12:$Z$15,2,FALSE)</f>
        <v>#N/A</v>
      </c>
      <c r="EJ37" s="317"/>
      <c r="EK37" s="318" t="e">
        <f>VLOOKUP(EJ37,definitions_list_mag!$AT$3:$AU$5,2,FALSE)</f>
        <v>#N/A</v>
      </c>
      <c r="EL37" s="313"/>
      <c r="EM37" s="315"/>
      <c r="EN37" s="315"/>
      <c r="EO37" s="319"/>
      <c r="EP37" s="319"/>
      <c r="EQ37" s="319"/>
      <c r="ER37" s="319"/>
      <c r="ES37" s="319"/>
      <c r="ET37" s="319"/>
      <c r="EU37" s="319"/>
      <c r="EV37" s="320"/>
      <c r="EW37" s="320"/>
      <c r="EX37" s="320"/>
      <c r="EY37" s="320"/>
      <c r="EZ37" s="192" t="e">
        <f t="shared" si="4"/>
        <v>#DIV/0!</v>
      </c>
      <c r="FA37" s="192" t="e">
        <f t="shared" si="5"/>
        <v>#DIV/0!</v>
      </c>
      <c r="FB37" s="192" t="e">
        <f t="shared" si="6"/>
        <v>#DIV/0!</v>
      </c>
      <c r="FC37" s="192" t="e">
        <f t="shared" si="7"/>
        <v>#DIV/0!</v>
      </c>
      <c r="FD37" s="192" t="e">
        <f t="shared" si="8"/>
        <v>#DIV/0!</v>
      </c>
      <c r="FE37" s="193" t="e">
        <f t="shared" si="9"/>
        <v>#DIV/0!</v>
      </c>
      <c r="FF37" s="194" t="e">
        <f t="shared" si="10"/>
        <v>#DIV/0!</v>
      </c>
      <c r="FG37" s="317"/>
      <c r="FH37" s="315"/>
      <c r="FI37" s="778">
        <f t="shared" si="11"/>
        <v>0</v>
      </c>
      <c r="FJ37" s="779" t="e">
        <f t="shared" si="12"/>
        <v>#DIV/0!</v>
      </c>
      <c r="FK37" s="779" t="e">
        <f t="shared" si="13"/>
        <v>#DIV/0!</v>
      </c>
      <c r="FL37" s="780" t="e">
        <f t="shared" si="14"/>
        <v>#DIV/0!</v>
      </c>
      <c r="FM37" s="169" t="e">
        <f t="shared" si="15"/>
        <v>#DIV/0!</v>
      </c>
      <c r="FN37" s="783" t="e">
        <f t="shared" si="16"/>
        <v>#DIV/0!</v>
      </c>
      <c r="FO37" s="228"/>
      <c r="FP37" s="228"/>
      <c r="FQ37" s="228"/>
      <c r="FR37" s="228"/>
      <c r="FS37" s="228"/>
      <c r="FT37" s="228"/>
      <c r="FU37" s="228"/>
      <c r="FV37" s="228"/>
      <c r="FW37" s="228"/>
      <c r="FX37" s="228"/>
      <c r="FY37" s="228"/>
      <c r="FZ37" s="228"/>
      <c r="GA37" s="228"/>
      <c r="GB37" s="228"/>
      <c r="GC37" s="228"/>
      <c r="GD37" s="228"/>
      <c r="GE37" s="228"/>
      <c r="GF37" s="228"/>
      <c r="GG37" s="228"/>
      <c r="GH37" s="228"/>
      <c r="GI37" s="228"/>
      <c r="GJ37" s="228"/>
      <c r="GK37" s="228"/>
      <c r="GL37" s="228"/>
      <c r="GM37" s="228"/>
      <c r="GN37" s="228"/>
      <c r="GO37" s="228"/>
      <c r="GP37" s="228"/>
      <c r="GQ37" s="228"/>
      <c r="GR37" s="228"/>
      <c r="GS37" s="228"/>
      <c r="GT37" s="228"/>
      <c r="GU37" s="228"/>
      <c r="GV37" s="228"/>
      <c r="GW37" s="228"/>
      <c r="GX37" s="228"/>
      <c r="GY37" s="228"/>
      <c r="GZ37" s="228"/>
      <c r="HA37" s="228"/>
      <c r="HB37" s="228"/>
      <c r="HC37" s="228"/>
      <c r="HD37" s="228"/>
      <c r="HE37" s="228"/>
      <c r="HF37" s="228"/>
      <c r="HG37" s="228"/>
      <c r="HH37" s="228"/>
      <c r="HI37" s="228"/>
      <c r="HJ37" s="228"/>
      <c r="HK37" s="228"/>
      <c r="HL37" s="228"/>
      <c r="HM37" s="228"/>
      <c r="HN37" s="228"/>
      <c r="HO37" s="228"/>
      <c r="HP37" s="228"/>
      <c r="HQ37" s="228"/>
      <c r="HR37" s="228"/>
      <c r="HS37" s="228"/>
      <c r="HT37" s="228"/>
      <c r="HU37" s="228"/>
      <c r="HV37" s="228"/>
      <c r="HW37" s="228"/>
      <c r="HX37" s="228"/>
      <c r="HY37" s="228"/>
      <c r="HZ37" s="228"/>
      <c r="IA37" s="228"/>
      <c r="IB37" s="228"/>
      <c r="IC37" s="228"/>
      <c r="ID37" s="228"/>
      <c r="IE37" s="228"/>
      <c r="IF37" s="228"/>
      <c r="IG37" s="228"/>
      <c r="IH37" s="228"/>
      <c r="II37" s="228"/>
      <c r="IJ37" s="228"/>
      <c r="IK37" s="228"/>
      <c r="IL37" s="228"/>
      <c r="IM37" s="228"/>
      <c r="IN37" s="228"/>
      <c r="IO37" s="228"/>
      <c r="IP37" s="228"/>
      <c r="IQ37" s="228"/>
      <c r="IR37" s="228"/>
      <c r="IS37" s="228"/>
      <c r="IT37" s="228"/>
      <c r="IU37" s="228"/>
      <c r="IV37" s="228"/>
      <c r="IW37" s="228"/>
      <c r="IX37" s="228"/>
      <c r="IY37" s="228"/>
      <c r="IZ37" s="228"/>
      <c r="JA37" s="228"/>
      <c r="JB37" s="228"/>
      <c r="JC37" s="228"/>
      <c r="JD37" s="228"/>
      <c r="JE37" s="228"/>
      <c r="JF37" s="228"/>
      <c r="JG37" s="228"/>
      <c r="JH37" s="228"/>
      <c r="JI37" s="228"/>
      <c r="JJ37" s="228"/>
      <c r="JK37" s="228"/>
      <c r="JL37" s="228"/>
      <c r="JM37" s="228"/>
      <c r="JN37" s="228"/>
      <c r="JO37" s="228"/>
      <c r="JP37" s="228"/>
      <c r="JQ37" s="228"/>
      <c r="JR37" s="228"/>
      <c r="JS37" s="228"/>
      <c r="JT37" s="228"/>
      <c r="JU37" s="228"/>
      <c r="JV37" s="228"/>
      <c r="JW37" s="228"/>
      <c r="JX37" s="228"/>
      <c r="JY37" s="228"/>
      <c r="JZ37" s="228"/>
      <c r="KA37" s="228"/>
      <c r="KB37" s="228"/>
      <c r="KC37" s="228"/>
      <c r="KD37" s="228"/>
      <c r="KE37" s="228"/>
      <c r="KF37" s="228"/>
      <c r="KG37" s="228"/>
      <c r="KH37" s="228"/>
      <c r="KI37" s="228"/>
      <c r="KJ37" s="228"/>
      <c r="KK37" s="228"/>
      <c r="KL37" s="228"/>
      <c r="KM37" s="228"/>
      <c r="KN37" s="228"/>
      <c r="KO37" s="228"/>
      <c r="KP37" s="228"/>
      <c r="KQ37" s="228"/>
      <c r="KR37" s="228"/>
      <c r="KS37" s="228"/>
      <c r="KT37" s="228"/>
      <c r="KU37" s="228"/>
      <c r="KV37" s="228"/>
      <c r="KW37" s="228"/>
      <c r="KX37" s="228"/>
      <c r="KY37" s="228"/>
      <c r="KZ37" s="228"/>
      <c r="LA37" s="228"/>
      <c r="LB37" s="228"/>
      <c r="LC37" s="228"/>
      <c r="LD37" s="228"/>
      <c r="LE37" s="228"/>
      <c r="LF37" s="228"/>
      <c r="LG37" s="228"/>
      <c r="LH37" s="228"/>
      <c r="LI37" s="228"/>
      <c r="LJ37" s="228"/>
      <c r="LK37" s="228"/>
      <c r="LL37" s="228"/>
      <c r="LM37" s="228"/>
      <c r="LN37" s="228"/>
      <c r="LO37" s="228"/>
      <c r="LP37" s="228"/>
      <c r="LQ37" s="228"/>
      <c r="LR37" s="228"/>
      <c r="LS37" s="228"/>
      <c r="LT37" s="228"/>
      <c r="LU37" s="228"/>
      <c r="LV37" s="228"/>
      <c r="LW37" s="228"/>
      <c r="LX37" s="228"/>
      <c r="LY37" s="228"/>
      <c r="LZ37" s="228"/>
      <c r="MA37" s="228"/>
      <c r="MB37" s="228"/>
      <c r="MC37" s="228"/>
      <c r="MD37" s="228"/>
      <c r="ME37" s="228"/>
      <c r="MF37" s="228"/>
      <c r="MG37" s="228"/>
      <c r="MH37" s="228"/>
      <c r="MI37" s="228"/>
      <c r="MJ37" s="228"/>
      <c r="MK37" s="228"/>
      <c r="ML37" s="228"/>
      <c r="MM37" s="228"/>
      <c r="MN37" s="228"/>
      <c r="MO37" s="228"/>
      <c r="MP37" s="228"/>
      <c r="MQ37" s="228"/>
      <c r="MR37" s="228"/>
      <c r="MS37" s="228"/>
      <c r="MT37" s="228"/>
      <c r="MU37" s="228"/>
      <c r="MV37" s="228"/>
      <c r="MW37" s="228"/>
      <c r="MX37" s="228"/>
      <c r="MY37" s="228"/>
      <c r="MZ37" s="228"/>
      <c r="NA37" s="228"/>
      <c r="NB37" s="228"/>
      <c r="NC37" s="228"/>
      <c r="ND37" s="228"/>
      <c r="NE37" s="228"/>
      <c r="NF37" s="228"/>
      <c r="NG37" s="228"/>
      <c r="NH37" s="228"/>
      <c r="NI37" s="228"/>
      <c r="NJ37" s="228"/>
      <c r="NK37" s="228"/>
      <c r="NL37" s="228"/>
      <c r="NM37" s="228"/>
      <c r="NN37" s="228"/>
      <c r="NO37" s="228"/>
      <c r="NP37" s="228"/>
      <c r="NQ37" s="228"/>
      <c r="NR37" s="228"/>
      <c r="NS37" s="228"/>
      <c r="NT37" s="228"/>
      <c r="NU37" s="228"/>
      <c r="NV37" s="228"/>
      <c r="NW37" s="228"/>
      <c r="NX37" s="228"/>
      <c r="NY37" s="228"/>
      <c r="NZ37" s="228"/>
      <c r="OA37" s="228"/>
      <c r="OB37" s="228"/>
      <c r="OC37" s="228"/>
      <c r="OD37" s="228"/>
      <c r="OE37" s="228"/>
      <c r="OF37" s="228"/>
      <c r="OG37" s="228"/>
      <c r="OH37" s="228"/>
      <c r="OI37" s="228"/>
      <c r="OJ37" s="228"/>
      <c r="OK37" s="228"/>
      <c r="OL37" s="228"/>
      <c r="OM37" s="228"/>
      <c r="ON37" s="228"/>
      <c r="OO37" s="228"/>
      <c r="OP37" s="228"/>
      <c r="OQ37" s="228"/>
      <c r="OR37" s="228"/>
      <c r="OS37" s="228"/>
      <c r="OT37" s="228"/>
      <c r="OU37" s="228"/>
      <c r="OV37" s="228"/>
      <c r="OW37" s="228"/>
      <c r="OX37" s="228"/>
      <c r="OY37" s="228"/>
      <c r="OZ37" s="228"/>
      <c r="PA37" s="228"/>
      <c r="PB37" s="228"/>
      <c r="PC37" s="228"/>
      <c r="PD37" s="228"/>
      <c r="PE37" s="228"/>
      <c r="PF37" s="228"/>
      <c r="PG37" s="228"/>
      <c r="PH37" s="228"/>
      <c r="PI37" s="228"/>
      <c r="PJ37" s="228"/>
      <c r="PK37" s="228"/>
      <c r="PL37" s="228"/>
      <c r="PM37" s="228"/>
      <c r="PN37" s="228"/>
      <c r="PO37" s="228"/>
      <c r="PP37" s="228"/>
      <c r="PQ37" s="228"/>
      <c r="PR37" s="228"/>
      <c r="PS37" s="228"/>
      <c r="PT37" s="228"/>
      <c r="PU37" s="228"/>
      <c r="PV37" s="228"/>
      <c r="PW37" s="228"/>
      <c r="PX37" s="228"/>
      <c r="PY37" s="228"/>
      <c r="PZ37" s="228"/>
      <c r="QA37" s="228"/>
      <c r="QB37" s="228"/>
      <c r="QC37" s="228"/>
      <c r="QD37" s="228"/>
      <c r="QE37" s="228"/>
      <c r="QF37" s="228"/>
      <c r="QG37" s="228"/>
      <c r="QH37" s="228"/>
      <c r="QI37" s="228"/>
      <c r="QJ37" s="228"/>
      <c r="QK37" s="228"/>
      <c r="QL37" s="228"/>
      <c r="QM37" s="228"/>
      <c r="QN37" s="228"/>
      <c r="QO37" s="228"/>
      <c r="QP37" s="228"/>
      <c r="QQ37" s="228"/>
      <c r="QR37" s="228"/>
      <c r="QS37" s="228"/>
      <c r="QT37" s="228"/>
      <c r="QU37" s="228"/>
      <c r="QV37" s="228"/>
      <c r="QW37" s="228"/>
      <c r="QX37" s="228"/>
      <c r="QY37" s="228"/>
      <c r="QZ37" s="228"/>
      <c r="RA37" s="228"/>
      <c r="RB37" s="228"/>
      <c r="RC37" s="228"/>
      <c r="RD37" s="228"/>
      <c r="RE37" s="228"/>
      <c r="RF37" s="228"/>
      <c r="RG37" s="228"/>
      <c r="RH37" s="228"/>
      <c r="RI37" s="228"/>
      <c r="RJ37" s="228"/>
      <c r="RK37" s="228"/>
      <c r="RL37" s="228"/>
      <c r="RM37" s="228"/>
      <c r="RN37" s="228"/>
      <c r="RO37" s="228"/>
      <c r="RP37" s="228"/>
      <c r="RQ37" s="228"/>
      <c r="RR37" s="228"/>
      <c r="RS37" s="228"/>
      <c r="RT37" s="228"/>
      <c r="RU37" s="228"/>
      <c r="RV37" s="228"/>
      <c r="RW37" s="228"/>
      <c r="RX37" s="228"/>
      <c r="RY37" s="228"/>
      <c r="RZ37" s="228"/>
      <c r="SA37" s="228"/>
      <c r="SB37" s="228"/>
      <c r="SC37" s="228"/>
      <c r="SD37" s="228"/>
      <c r="SE37" s="228"/>
      <c r="SF37" s="228"/>
      <c r="SG37" s="228"/>
      <c r="SH37" s="228"/>
      <c r="SI37" s="228"/>
      <c r="SJ37" s="228"/>
      <c r="SK37" s="228"/>
      <c r="SL37" s="228"/>
      <c r="SM37" s="228"/>
      <c r="SN37" s="228"/>
      <c r="SO37" s="228"/>
      <c r="SP37" s="228"/>
      <c r="SQ37" s="228"/>
      <c r="SR37" s="228"/>
      <c r="SS37" s="228"/>
      <c r="ST37" s="228"/>
      <c r="SU37" s="228"/>
      <c r="SV37" s="228"/>
      <c r="SW37" s="228"/>
      <c r="SX37" s="228"/>
      <c r="SY37" s="228"/>
      <c r="SZ37" s="228"/>
      <c r="TA37" s="228"/>
      <c r="TB37" s="228"/>
      <c r="TC37" s="228"/>
      <c r="TD37" s="228"/>
      <c r="TE37" s="228"/>
      <c r="TF37" s="228"/>
      <c r="TG37" s="228"/>
      <c r="TH37" s="228"/>
      <c r="TI37" s="228"/>
      <c r="TJ37" s="228"/>
      <c r="TK37" s="228"/>
      <c r="TL37" s="228"/>
      <c r="TM37" s="228"/>
      <c r="TN37" s="228"/>
      <c r="TO37" s="228"/>
      <c r="TP37" s="228"/>
      <c r="TQ37" s="228"/>
      <c r="TR37" s="228"/>
      <c r="TS37" s="228"/>
      <c r="TT37" s="228"/>
      <c r="TU37" s="228"/>
      <c r="TV37" s="228"/>
      <c r="TW37" s="228"/>
      <c r="TX37" s="228"/>
      <c r="TY37" s="228"/>
      <c r="TZ37" s="228"/>
      <c r="UA37" s="228"/>
      <c r="UB37" s="228"/>
      <c r="UC37" s="228"/>
      <c r="UD37" s="228"/>
      <c r="UE37" s="228"/>
      <c r="UF37" s="228"/>
      <c r="UG37" s="228"/>
      <c r="UH37" s="228"/>
      <c r="UI37" s="228"/>
      <c r="UJ37" s="228"/>
      <c r="UK37" s="228"/>
      <c r="UL37" s="228"/>
      <c r="UM37" s="228"/>
      <c r="UN37" s="228"/>
      <c r="UO37" s="228"/>
      <c r="UP37" s="228"/>
      <c r="UQ37" s="228"/>
      <c r="UR37" s="228"/>
      <c r="US37" s="228"/>
      <c r="UT37" s="228"/>
      <c r="UU37" s="228"/>
      <c r="UV37" s="228"/>
      <c r="UW37" s="228"/>
      <c r="UX37" s="228"/>
      <c r="UY37" s="228"/>
      <c r="UZ37" s="228"/>
      <c r="VA37" s="228"/>
      <c r="VB37" s="228"/>
      <c r="VC37" s="228"/>
      <c r="VD37" s="228"/>
      <c r="VE37" s="228"/>
      <c r="VF37" s="228"/>
      <c r="VG37" s="228"/>
      <c r="VH37" s="228"/>
      <c r="VI37" s="228"/>
      <c r="VJ37" s="228"/>
      <c r="VK37" s="228"/>
      <c r="VL37" s="228"/>
      <c r="VM37" s="228"/>
      <c r="VN37" s="228"/>
      <c r="VO37" s="228"/>
      <c r="VP37" s="228"/>
      <c r="VQ37" s="228"/>
      <c r="VR37" s="228"/>
      <c r="VS37" s="228"/>
      <c r="VT37" s="228"/>
      <c r="VU37" s="228"/>
      <c r="VV37" s="228"/>
      <c r="VW37" s="228"/>
      <c r="VX37" s="228"/>
      <c r="VY37" s="228"/>
      <c r="VZ37" s="228"/>
      <c r="WA37" s="228"/>
      <c r="WB37" s="228"/>
      <c r="WC37" s="228"/>
      <c r="WD37" s="228"/>
      <c r="WE37" s="228"/>
      <c r="WF37" s="228"/>
      <c r="WG37" s="228"/>
      <c r="WH37" s="228"/>
      <c r="WI37" s="228"/>
      <c r="WJ37" s="228"/>
      <c r="WK37" s="228"/>
      <c r="WL37" s="228"/>
      <c r="WM37" s="228"/>
      <c r="WN37" s="228"/>
      <c r="WO37" s="228"/>
      <c r="WP37" s="228"/>
      <c r="WQ37" s="228"/>
      <c r="WR37" s="228"/>
      <c r="WS37" s="228"/>
      <c r="WT37" s="228"/>
      <c r="WU37" s="228"/>
      <c r="WV37" s="228"/>
      <c r="WW37" s="228"/>
      <c r="WX37" s="228"/>
      <c r="WY37" s="228"/>
      <c r="WZ37" s="228"/>
      <c r="XA37" s="228"/>
      <c r="XB37" s="228"/>
      <c r="XC37" s="228"/>
      <c r="XD37" s="228"/>
      <c r="XE37" s="228"/>
      <c r="XF37" s="228"/>
      <c r="XG37" s="228"/>
      <c r="XH37" s="228"/>
      <c r="XI37" s="228"/>
      <c r="XJ37" s="228"/>
      <c r="XK37" s="228"/>
      <c r="XL37" s="228"/>
      <c r="XM37" s="228"/>
      <c r="XN37" s="228"/>
      <c r="XO37" s="228"/>
      <c r="XP37" s="228"/>
      <c r="XQ37" s="228"/>
      <c r="XR37" s="228"/>
      <c r="XS37" s="228"/>
      <c r="XT37" s="228"/>
      <c r="XU37" s="228"/>
      <c r="XV37" s="228"/>
      <c r="XW37" s="228"/>
      <c r="XX37" s="228"/>
      <c r="XY37" s="228"/>
      <c r="XZ37" s="228"/>
      <c r="YA37" s="228"/>
      <c r="YB37" s="228"/>
      <c r="YC37" s="228"/>
      <c r="YD37" s="228"/>
      <c r="YE37" s="228"/>
      <c r="YF37" s="228"/>
      <c r="YG37" s="228"/>
      <c r="YH37" s="228"/>
      <c r="YI37" s="228"/>
      <c r="YJ37" s="228"/>
      <c r="YK37" s="228"/>
      <c r="YL37" s="228"/>
      <c r="YM37" s="228"/>
      <c r="YN37" s="228"/>
      <c r="YO37" s="228"/>
      <c r="YP37" s="228"/>
      <c r="YQ37" s="228"/>
      <c r="YR37" s="228"/>
      <c r="YS37" s="228"/>
      <c r="YT37" s="228"/>
      <c r="YU37" s="228"/>
      <c r="YV37" s="228"/>
      <c r="YW37" s="228"/>
      <c r="YX37" s="228"/>
      <c r="YY37" s="228"/>
      <c r="YZ37" s="228"/>
      <c r="ZA37" s="228"/>
      <c r="ZB37" s="228"/>
      <c r="ZC37" s="228"/>
      <c r="ZD37" s="228"/>
      <c r="ZE37" s="228"/>
      <c r="ZF37" s="228"/>
      <c r="ZG37" s="228"/>
      <c r="ZH37" s="228"/>
      <c r="ZI37" s="228"/>
      <c r="ZJ37" s="228"/>
      <c r="ZK37" s="228"/>
      <c r="ZL37" s="228"/>
      <c r="ZM37" s="228"/>
      <c r="ZN37" s="228"/>
      <c r="ZO37" s="228"/>
      <c r="ZP37" s="228"/>
      <c r="ZQ37" s="228"/>
      <c r="ZR37" s="228"/>
      <c r="ZS37" s="228"/>
      <c r="ZT37" s="228"/>
      <c r="ZU37" s="228"/>
      <c r="ZV37" s="228"/>
      <c r="ZW37" s="228"/>
      <c r="ZX37" s="228"/>
      <c r="ZY37" s="228"/>
      <c r="ZZ37" s="228"/>
      <c r="AAA37" s="228"/>
      <c r="AAB37" s="228"/>
      <c r="AAC37" s="228"/>
      <c r="AAD37" s="228"/>
      <c r="AAE37" s="228"/>
      <c r="AAF37" s="228"/>
      <c r="AAG37" s="228"/>
      <c r="AAH37" s="228"/>
      <c r="AAI37" s="228"/>
      <c r="AAJ37" s="228"/>
      <c r="AAK37" s="228"/>
      <c r="AAL37" s="228"/>
      <c r="AAM37" s="228"/>
      <c r="AAN37" s="228"/>
      <c r="AAO37" s="228"/>
      <c r="AAP37" s="228"/>
      <c r="AAQ37" s="228"/>
      <c r="AAR37" s="228"/>
      <c r="AAS37" s="228"/>
      <c r="AAT37" s="228"/>
      <c r="AAU37" s="228"/>
      <c r="AAV37" s="228"/>
      <c r="AAW37" s="228"/>
      <c r="AAX37" s="228"/>
      <c r="AAY37" s="228"/>
      <c r="AAZ37" s="228"/>
      <c r="ABA37" s="228"/>
      <c r="ABB37" s="228"/>
      <c r="ABC37" s="228"/>
      <c r="ABD37" s="228"/>
      <c r="ABE37" s="228"/>
      <c r="ABF37" s="228"/>
      <c r="ABG37" s="228"/>
      <c r="ABH37" s="228"/>
      <c r="ABI37" s="228"/>
      <c r="ABJ37" s="228"/>
      <c r="ABK37" s="228"/>
      <c r="ABL37" s="228"/>
      <c r="ABM37" s="228"/>
      <c r="ABN37" s="228"/>
      <c r="ABO37" s="228"/>
      <c r="ABP37" s="228"/>
      <c r="ABQ37" s="228"/>
      <c r="ABR37" s="228"/>
      <c r="ABS37" s="228"/>
      <c r="ABT37" s="228"/>
      <c r="ABU37" s="228"/>
      <c r="ABV37" s="228"/>
      <c r="ABW37" s="228"/>
      <c r="ABX37" s="228"/>
      <c r="ABY37" s="228"/>
      <c r="ABZ37" s="228"/>
      <c r="ACA37" s="228"/>
      <c r="ACB37" s="228"/>
      <c r="ACC37" s="228"/>
      <c r="ACD37" s="228"/>
      <c r="ACE37" s="228"/>
      <c r="ACF37" s="228"/>
      <c r="ACG37" s="228"/>
      <c r="ACH37" s="228"/>
      <c r="ACI37" s="228"/>
      <c r="ACJ37" s="228"/>
      <c r="ACK37" s="228"/>
      <c r="ACL37" s="228"/>
      <c r="ACM37" s="228"/>
      <c r="ACN37" s="228"/>
      <c r="ACO37" s="228"/>
      <c r="ACP37" s="228"/>
      <c r="ACQ37" s="228"/>
      <c r="ACR37" s="228"/>
      <c r="ACS37" s="228"/>
      <c r="ACT37" s="228"/>
      <c r="ACU37" s="228"/>
      <c r="ACV37" s="228"/>
      <c r="ACW37" s="228"/>
      <c r="ACX37" s="228"/>
      <c r="ACY37" s="228"/>
      <c r="ACZ37" s="228"/>
      <c r="ADA37" s="228"/>
      <c r="ADB37" s="228"/>
      <c r="ADC37" s="228"/>
      <c r="ADD37" s="228"/>
      <c r="ADE37" s="228"/>
      <c r="ADF37" s="228"/>
      <c r="ADG37" s="228"/>
      <c r="ADH37" s="228"/>
      <c r="ADI37" s="228"/>
      <c r="ADJ37" s="228"/>
      <c r="ADK37" s="228"/>
      <c r="ADL37" s="228"/>
      <c r="ADM37" s="228"/>
      <c r="ADN37" s="228"/>
      <c r="ADO37" s="228"/>
      <c r="ADP37" s="228"/>
      <c r="ADQ37" s="228"/>
      <c r="ADR37" s="228"/>
      <c r="ADS37" s="228"/>
      <c r="ADT37" s="228"/>
      <c r="ADU37" s="228"/>
      <c r="ADV37" s="228"/>
      <c r="ADW37" s="228"/>
      <c r="ADX37" s="228"/>
      <c r="ADY37" s="228"/>
      <c r="ADZ37" s="228"/>
      <c r="AEA37" s="228"/>
      <c r="AEB37" s="228"/>
      <c r="AEC37" s="228"/>
      <c r="AED37" s="228"/>
      <c r="AEE37" s="228"/>
      <c r="AEF37" s="228"/>
      <c r="AEG37" s="228"/>
      <c r="AEH37" s="228"/>
      <c r="AEI37" s="228"/>
      <c r="AEJ37" s="228"/>
      <c r="AEK37" s="228"/>
      <c r="AEL37" s="228"/>
      <c r="AEM37" s="228"/>
      <c r="AEN37" s="228"/>
      <c r="AEO37" s="228"/>
      <c r="AEP37" s="228"/>
      <c r="AEQ37" s="228"/>
      <c r="AER37" s="228"/>
      <c r="AES37" s="228"/>
      <c r="AET37" s="228"/>
      <c r="AEU37" s="228"/>
      <c r="AEV37" s="228"/>
      <c r="AEW37" s="228"/>
      <c r="AEX37" s="228"/>
      <c r="AEY37" s="228"/>
      <c r="AEZ37" s="228"/>
      <c r="AFA37" s="228"/>
      <c r="AFB37" s="228"/>
      <c r="AFC37" s="228"/>
      <c r="AFD37" s="228"/>
      <c r="AFE37" s="228"/>
      <c r="AFF37" s="228"/>
      <c r="AFG37" s="228"/>
      <c r="AFH37" s="228"/>
      <c r="AFI37" s="228"/>
      <c r="AFJ37" s="228"/>
      <c r="AFK37" s="228"/>
      <c r="AFL37" s="228"/>
      <c r="AFM37" s="228"/>
      <c r="AFN37" s="228"/>
      <c r="AFO37" s="228"/>
      <c r="AFP37" s="228"/>
      <c r="AFQ37" s="228"/>
      <c r="AFR37" s="228"/>
      <c r="AFS37" s="228"/>
      <c r="AFT37" s="228"/>
      <c r="AFU37" s="228"/>
      <c r="AFV37" s="228"/>
      <c r="AFW37" s="228"/>
      <c r="AFX37" s="228"/>
      <c r="AFY37" s="228"/>
      <c r="AFZ37" s="228"/>
      <c r="AGA37" s="228"/>
      <c r="AGB37" s="228"/>
      <c r="AGC37" s="228"/>
      <c r="AGD37" s="228"/>
      <c r="AGE37" s="228"/>
      <c r="AGF37" s="228"/>
      <c r="AGG37" s="228"/>
      <c r="AGH37" s="228"/>
      <c r="AGI37" s="228"/>
      <c r="AGJ37" s="228"/>
      <c r="AGK37" s="228"/>
      <c r="AGL37" s="228"/>
      <c r="AGM37" s="228"/>
      <c r="AGN37" s="228"/>
      <c r="AGO37" s="228"/>
      <c r="AGP37" s="228"/>
      <c r="AGQ37" s="228"/>
      <c r="AGR37" s="228"/>
      <c r="AGS37" s="228"/>
      <c r="AGT37" s="228"/>
      <c r="AGU37" s="228"/>
      <c r="AGV37" s="228"/>
      <c r="AGW37" s="228"/>
      <c r="AGX37" s="228"/>
      <c r="AGY37" s="228"/>
      <c r="AGZ37" s="228"/>
      <c r="AHA37" s="228"/>
      <c r="AHB37" s="228"/>
      <c r="AHC37" s="228"/>
      <c r="AHD37" s="228"/>
      <c r="AHE37" s="228"/>
      <c r="AHF37" s="228"/>
      <c r="AHG37" s="228"/>
      <c r="AHH37" s="228"/>
      <c r="AHI37" s="228"/>
      <c r="AHJ37" s="228"/>
      <c r="AHK37" s="228"/>
      <c r="AHL37" s="228"/>
      <c r="AHM37" s="228"/>
      <c r="AHN37" s="228"/>
      <c r="AHO37" s="228"/>
      <c r="AHP37" s="228"/>
      <c r="AHQ37" s="228"/>
      <c r="AHR37" s="228"/>
      <c r="AHS37" s="228"/>
      <c r="AHT37" s="228"/>
      <c r="AHU37" s="228"/>
      <c r="AHV37" s="228"/>
      <c r="AHW37" s="228"/>
      <c r="AHX37" s="228"/>
      <c r="AHY37" s="228"/>
      <c r="AHZ37" s="228"/>
      <c r="AIA37" s="228"/>
      <c r="AIB37" s="228"/>
      <c r="AIC37" s="228"/>
      <c r="AID37" s="228"/>
      <c r="AIE37" s="228"/>
      <c r="AIF37" s="228"/>
      <c r="AIG37" s="228"/>
      <c r="AIH37" s="228"/>
      <c r="AII37" s="228"/>
      <c r="AIJ37" s="228"/>
      <c r="AIK37" s="228"/>
      <c r="AIL37" s="228"/>
      <c r="AIM37" s="228"/>
      <c r="AIN37" s="228"/>
      <c r="AIO37" s="228"/>
      <c r="AIP37" s="228"/>
      <c r="AIQ37" s="228"/>
      <c r="AIR37" s="228"/>
      <c r="AIS37" s="228"/>
      <c r="AIT37" s="228"/>
      <c r="AIU37" s="228"/>
      <c r="AIV37" s="228"/>
      <c r="AIW37" s="228"/>
      <c r="AIX37" s="228"/>
      <c r="AIY37" s="228"/>
      <c r="AIZ37" s="228"/>
      <c r="AJA37" s="228"/>
      <c r="AJB37" s="228"/>
      <c r="AJC37" s="228"/>
      <c r="AJD37" s="228"/>
      <c r="AJE37" s="228"/>
      <c r="AJF37" s="228"/>
      <c r="AJG37" s="228"/>
      <c r="AJH37" s="228"/>
      <c r="AJI37" s="228"/>
      <c r="AJJ37" s="228"/>
      <c r="AJK37" s="228"/>
      <c r="AJL37" s="228"/>
      <c r="AJM37" s="228"/>
      <c r="AJN37" s="228"/>
      <c r="AJO37" s="228"/>
      <c r="AJP37" s="228"/>
      <c r="AJQ37" s="228"/>
      <c r="AJR37" s="228"/>
      <c r="AJS37" s="228"/>
      <c r="AJT37" s="228"/>
      <c r="AJU37" s="228"/>
      <c r="AJV37" s="228"/>
      <c r="AJW37" s="228"/>
      <c r="AJX37" s="228"/>
      <c r="AJY37" s="228"/>
      <c r="AJZ37" s="228"/>
      <c r="AKA37" s="228"/>
      <c r="AKB37" s="228"/>
      <c r="AKC37" s="228"/>
      <c r="AKD37" s="228"/>
      <c r="AKE37" s="228"/>
      <c r="AKF37" s="228"/>
      <c r="AKG37" s="228"/>
      <c r="AKH37" s="228"/>
      <c r="AKI37" s="228"/>
      <c r="AKJ37" s="228"/>
      <c r="AKK37" s="228"/>
      <c r="AKL37" s="228"/>
      <c r="AKM37" s="228"/>
      <c r="AKN37" s="228"/>
      <c r="AKO37" s="228"/>
      <c r="AKP37" s="228"/>
      <c r="AKQ37" s="228"/>
      <c r="AKR37" s="228"/>
      <c r="AKS37" s="228"/>
      <c r="AKT37" s="228"/>
      <c r="AKU37" s="228"/>
      <c r="AKV37" s="228"/>
      <c r="AKW37" s="228"/>
      <c r="AKX37" s="228"/>
      <c r="AKY37" s="228"/>
      <c r="AKZ37" s="228"/>
      <c r="ALA37" s="228"/>
      <c r="ALB37" s="228"/>
      <c r="ALC37" s="228"/>
      <c r="ALD37" s="228"/>
      <c r="ALE37" s="228"/>
      <c r="ALF37" s="228"/>
      <c r="ALG37" s="228"/>
      <c r="ALH37" s="228"/>
      <c r="ALI37" s="228"/>
      <c r="ALJ37" s="228"/>
      <c r="ALK37" s="228"/>
      <c r="ALL37" s="228"/>
      <c r="ALM37" s="228"/>
      <c r="ALN37" s="228"/>
      <c r="ALO37" s="228"/>
      <c r="ALP37" s="228"/>
      <c r="ALQ37" s="228"/>
      <c r="ALR37" s="228"/>
      <c r="ALS37" s="228"/>
      <c r="ALT37" s="228"/>
      <c r="ALU37" s="228"/>
      <c r="ALV37" s="228"/>
      <c r="ALW37" s="228"/>
      <c r="ALX37" s="228"/>
      <c r="ALY37" s="228"/>
      <c r="ALZ37" s="228"/>
      <c r="AMA37" s="228"/>
      <c r="AMB37" s="228"/>
      <c r="AMC37" s="228"/>
      <c r="AMD37" s="228"/>
      <c r="AME37" s="228"/>
      <c r="AMF37" s="228"/>
      <c r="AMG37" s="228"/>
      <c r="AMH37" s="228"/>
      <c r="AMI37" s="228"/>
      <c r="AMJ37" s="228"/>
      <c r="AMK37" s="228"/>
      <c r="AML37" s="228"/>
      <c r="AMM37" s="228"/>
      <c r="AMN37" s="228"/>
      <c r="AMO37" s="228"/>
      <c r="AMP37" s="228"/>
      <c r="AMQ37" s="228"/>
      <c r="AMR37" s="228"/>
      <c r="AMS37" s="228"/>
      <c r="AMT37" s="228"/>
      <c r="AMU37" s="228"/>
      <c r="AMV37" s="228"/>
      <c r="AMW37" s="228"/>
      <c r="AMX37" s="228"/>
    </row>
    <row r="38" spans="1:1038" ht="18" customHeight="1">
      <c r="A38" s="223" t="s">
        <v>1277</v>
      </c>
      <c r="B38" s="226" t="s">
        <v>1294</v>
      </c>
      <c r="D38" s="225" t="s">
        <v>1279</v>
      </c>
      <c r="E38" s="126">
        <v>10</v>
      </c>
      <c r="F38" s="126">
        <v>1</v>
      </c>
      <c r="G38" s="285" t="str">
        <f t="shared" si="1"/>
        <v>10-1</v>
      </c>
      <c r="H38" s="277">
        <v>0</v>
      </c>
      <c r="I38" s="126">
        <v>18</v>
      </c>
      <c r="K38" s="545" t="b">
        <f>IF(I39=1,IF(((VLOOKUP($G38,[1]Depth_Lookup!#REF!,9,FALSE))-(H38/100))=0,"Good",IF(((VLOOKUP($G38,[1]Depth_Lookup!$A$3:$J$550,9,FALSE))-(H38/100))&gt;0,"Too Short","Too Long")))</f>
        <v>0</v>
      </c>
      <c r="L38" s="171">
        <f>(VLOOKUP($G38,Depth_Lookup!$A$3:$J$410,10,FALSE))+(H38/100)</f>
        <v>14.7</v>
      </c>
      <c r="M38" s="171">
        <f>(VLOOKUP($G38,Depth_Lookup!$A$3:$J$410,10,FALSE))+(I38/100)</f>
        <v>14.879999999999999</v>
      </c>
      <c r="N38" s="127" t="s">
        <v>1293</v>
      </c>
      <c r="O38" s="126" t="s">
        <v>1280</v>
      </c>
      <c r="P38" s="126" t="s">
        <v>853</v>
      </c>
      <c r="Q38" s="126" t="s">
        <v>125</v>
      </c>
      <c r="R38" s="196" t="str">
        <f t="shared" si="2"/>
        <v>SerpentinizedHarzburgite</v>
      </c>
      <c r="S38" s="126" t="s">
        <v>94</v>
      </c>
      <c r="T38" s="126" t="s">
        <v>115</v>
      </c>
      <c r="W38" s="126" t="s">
        <v>102</v>
      </c>
      <c r="X38" s="202">
        <f>VLOOKUP(W38,definitions_list_lookup!$A$13:$B$19,2,0)</f>
        <v>5</v>
      </c>
      <c r="Y38" s="126" t="s">
        <v>90</v>
      </c>
      <c r="Z38" s="126" t="s">
        <v>91</v>
      </c>
      <c r="AF38" s="196" t="e">
        <f>VLOOKUP(AE38,definitions_list_mag!$V$12:$W$15,2,0)</f>
        <v>#N/A</v>
      </c>
      <c r="AI38" s="235">
        <v>80</v>
      </c>
      <c r="AJ38" s="236"/>
      <c r="AK38" s="236"/>
      <c r="AL38" s="236"/>
      <c r="AM38" s="236"/>
      <c r="AN38" s="236"/>
      <c r="AO38" s="130"/>
      <c r="AU38" s="235"/>
      <c r="AV38" s="236"/>
      <c r="AW38" s="236"/>
      <c r="AX38" s="236"/>
      <c r="AY38" s="236"/>
      <c r="AZ38" s="236"/>
      <c r="BA38" s="130">
        <v>20</v>
      </c>
      <c r="BB38" s="126">
        <v>5</v>
      </c>
      <c r="BC38" s="126">
        <v>5</v>
      </c>
      <c r="BD38" s="126" t="s">
        <v>1330</v>
      </c>
      <c r="BE38" s="126" t="s">
        <v>1331</v>
      </c>
      <c r="BG38" s="235"/>
      <c r="BH38" s="236"/>
      <c r="BI38" s="236"/>
      <c r="BJ38" s="236"/>
      <c r="BK38" s="236"/>
      <c r="BL38" s="236"/>
      <c r="BM38" s="130"/>
      <c r="BS38" s="236"/>
      <c r="BT38" s="236"/>
      <c r="BU38" s="236"/>
      <c r="BV38" s="236"/>
      <c r="BW38" s="236"/>
      <c r="BX38" s="236"/>
      <c r="BY38" s="130"/>
      <c r="CE38" s="126" t="s">
        <v>1332</v>
      </c>
      <c r="CG38" s="131"/>
      <c r="CH38" s="132" t="s">
        <v>1333</v>
      </c>
      <c r="CI38" s="132">
        <v>100</v>
      </c>
      <c r="CJ38" s="132" t="s">
        <v>514</v>
      </c>
      <c r="CK38" s="133"/>
      <c r="CL38" s="134"/>
      <c r="CM38" s="134"/>
      <c r="CN38" s="134"/>
      <c r="CO38" s="134"/>
      <c r="CP38" s="134"/>
      <c r="CQ38" s="134"/>
      <c r="CR38" s="134"/>
      <c r="CS38" s="134"/>
      <c r="CT38" s="134"/>
      <c r="CU38" s="134"/>
      <c r="CV38" s="134"/>
      <c r="CW38" s="134"/>
      <c r="CX38" s="134"/>
      <c r="CY38" s="134"/>
      <c r="CZ38" s="134"/>
      <c r="DA38" s="134"/>
      <c r="DB38" s="134">
        <v>80</v>
      </c>
      <c r="DD38" s="134"/>
      <c r="DE38" s="134"/>
      <c r="DF38" s="134"/>
      <c r="DG38" s="134"/>
      <c r="DH38" s="134"/>
      <c r="DI38" s="134"/>
      <c r="DJ38" s="134">
        <v>20</v>
      </c>
      <c r="DK38" s="207">
        <f t="shared" si="3"/>
        <v>100</v>
      </c>
      <c r="DL38" s="131"/>
      <c r="DM38" s="134"/>
      <c r="DN38" s="134"/>
      <c r="DO38" s="136"/>
      <c r="DQ38" s="131"/>
      <c r="DR38" s="136"/>
      <c r="DS38" s="131"/>
      <c r="DT38" s="160" t="s">
        <v>1378</v>
      </c>
      <c r="DW38" s="213">
        <f t="shared" si="19"/>
        <v>100</v>
      </c>
      <c r="DX38" s="214" t="e">
        <f>VLOOKUP(P38,definitions_list_lookup!$K$30:$L$54,2,0)</f>
        <v>#N/A</v>
      </c>
      <c r="DY38" s="139" t="s">
        <v>1405</v>
      </c>
      <c r="DZ38" s="139" t="s">
        <v>1406</v>
      </c>
      <c r="EA38" s="139"/>
      <c r="ED38" s="229" t="s">
        <v>2517</v>
      </c>
      <c r="EE38" s="140"/>
      <c r="EG38" s="140"/>
      <c r="EI38" s="218" t="e">
        <f>VLOOKUP(EH38,definitions_list_mag!$Y$12:$Z$15,2,FALSE)</f>
        <v>#N/A</v>
      </c>
      <c r="EJ38" s="143"/>
      <c r="EK38" s="221" t="e">
        <f>VLOOKUP(EJ38,definitions_list_mag!$AT$3:$AU$5,2,FALSE)</f>
        <v>#N/A</v>
      </c>
      <c r="EM38" s="109"/>
      <c r="EN38" s="109"/>
      <c r="EZ38" s="192" t="e">
        <f t="shared" si="4"/>
        <v>#DIV/0!</v>
      </c>
      <c r="FA38" s="192" t="e">
        <f t="shared" si="5"/>
        <v>#DIV/0!</v>
      </c>
      <c r="FB38" s="192" t="e">
        <f t="shared" si="6"/>
        <v>#DIV/0!</v>
      </c>
      <c r="FC38" s="192" t="e">
        <f t="shared" si="7"/>
        <v>#DIV/0!</v>
      </c>
      <c r="FD38" s="192" t="e">
        <f t="shared" si="8"/>
        <v>#DIV/0!</v>
      </c>
      <c r="FE38" s="193" t="e">
        <f t="shared" si="9"/>
        <v>#DIV/0!</v>
      </c>
      <c r="FF38" s="194" t="e">
        <f t="shared" si="10"/>
        <v>#DIV/0!</v>
      </c>
      <c r="FG38" s="143"/>
      <c r="FI38" s="778">
        <f t="shared" si="11"/>
        <v>0</v>
      </c>
      <c r="FJ38" s="779" t="e">
        <f t="shared" si="12"/>
        <v>#DIV/0!</v>
      </c>
      <c r="FK38" s="779" t="e">
        <f t="shared" si="13"/>
        <v>#DIV/0!</v>
      </c>
      <c r="FL38" s="780" t="e">
        <f t="shared" si="14"/>
        <v>#DIV/0!</v>
      </c>
      <c r="FM38" s="169" t="e">
        <f t="shared" si="15"/>
        <v>#DIV/0!</v>
      </c>
      <c r="FN38" s="783" t="e">
        <f t="shared" si="16"/>
        <v>#DIV/0!</v>
      </c>
    </row>
    <row r="39" spans="1:1038" s="288" customFormat="1" ht="18" customHeight="1">
      <c r="A39" s="282" t="s">
        <v>1277</v>
      </c>
      <c r="B39" s="227" t="s">
        <v>1294</v>
      </c>
      <c r="C39" s="227"/>
      <c r="D39" s="284" t="s">
        <v>1279</v>
      </c>
      <c r="E39" s="227">
        <v>10</v>
      </c>
      <c r="F39" s="227">
        <v>1</v>
      </c>
      <c r="G39" s="285" t="str">
        <f t="shared" si="1"/>
        <v>10-1</v>
      </c>
      <c r="H39" s="278">
        <f>I38</f>
        <v>18</v>
      </c>
      <c r="I39" s="227">
        <v>74</v>
      </c>
      <c r="J39" s="226"/>
      <c r="K39" s="545" t="b">
        <f>IF(I40=1,IF(((VLOOKUP($G39,[1]Depth_Lookup!#REF!,9,FALSE))-(H39/100))=0,"Good",IF(((VLOOKUP($G39,[1]Depth_Lookup!$A$3:$J$550,9,FALSE))-(H39/100))&gt;0,"Too Short","Too Long")))</f>
        <v>0</v>
      </c>
      <c r="L39" s="171">
        <f>(VLOOKUP($G39,Depth_Lookup!$A$3:$J$410,10,FALSE))+(H39/100)</f>
        <v>14.879999999999999</v>
      </c>
      <c r="M39" s="171">
        <f>(VLOOKUP($G39,Depth_Lookup!$A$3:$J$410,10,FALSE))+(I39/100)</f>
        <v>15.44</v>
      </c>
      <c r="N39" s="230" t="s">
        <v>1295</v>
      </c>
      <c r="O39" s="227">
        <v>3</v>
      </c>
      <c r="P39" s="227" t="s">
        <v>853</v>
      </c>
      <c r="Q39" s="227" t="s">
        <v>125</v>
      </c>
      <c r="R39" s="286" t="str">
        <f t="shared" si="2"/>
        <v>SerpentinizedHarzburgite</v>
      </c>
      <c r="S39" s="227" t="s">
        <v>115</v>
      </c>
      <c r="T39" s="227" t="s">
        <v>115</v>
      </c>
      <c r="U39" s="227" t="s">
        <v>108</v>
      </c>
      <c r="V39" s="227" t="s">
        <v>509</v>
      </c>
      <c r="W39" s="227" t="s">
        <v>102</v>
      </c>
      <c r="X39" s="287">
        <f>VLOOKUP(W39,definitions_list_lookup!$A$13:$B$19,2,0)</f>
        <v>5</v>
      </c>
      <c r="Y39" s="227" t="s">
        <v>90</v>
      </c>
      <c r="Z39" s="227" t="s">
        <v>91</v>
      </c>
      <c r="AA39" s="227"/>
      <c r="AB39" s="227"/>
      <c r="AC39" s="227"/>
      <c r="AD39" s="227"/>
      <c r="AE39" s="233"/>
      <c r="AF39" s="286" t="e">
        <f>VLOOKUP(AE39,definitions_list_mag!$V$12:$W$15,2,0)</f>
        <v>#N/A</v>
      </c>
      <c r="AG39" s="237"/>
      <c r="AH39" s="227"/>
      <c r="AI39" s="238">
        <v>80</v>
      </c>
      <c r="AJ39" s="239"/>
      <c r="AK39" s="239"/>
      <c r="AL39" s="239"/>
      <c r="AM39" s="239"/>
      <c r="AN39" s="239"/>
      <c r="AO39" s="240"/>
      <c r="AP39" s="227"/>
      <c r="AQ39" s="227"/>
      <c r="AR39" s="227"/>
      <c r="AS39" s="227"/>
      <c r="AT39" s="227"/>
      <c r="AU39" s="238"/>
      <c r="AV39" s="239"/>
      <c r="AW39" s="239"/>
      <c r="AX39" s="239"/>
      <c r="AY39" s="239"/>
      <c r="AZ39" s="239"/>
      <c r="BA39" s="240">
        <v>20</v>
      </c>
      <c r="BB39" s="227">
        <v>5</v>
      </c>
      <c r="BC39" s="227">
        <v>5</v>
      </c>
      <c r="BD39" s="227" t="s">
        <v>1330</v>
      </c>
      <c r="BE39" s="227" t="s">
        <v>1331</v>
      </c>
      <c r="BF39" s="227"/>
      <c r="BG39" s="238"/>
      <c r="BH39" s="239"/>
      <c r="BI39" s="239"/>
      <c r="BJ39" s="239"/>
      <c r="BK39" s="239"/>
      <c r="BL39" s="239"/>
      <c r="BM39" s="240"/>
      <c r="BN39" s="227"/>
      <c r="BO39" s="227"/>
      <c r="BP39" s="227"/>
      <c r="BQ39" s="227"/>
      <c r="BR39" s="227"/>
      <c r="BS39" s="239"/>
      <c r="BT39" s="239"/>
      <c r="BU39" s="239"/>
      <c r="BV39" s="239"/>
      <c r="BW39" s="239"/>
      <c r="BX39" s="239"/>
      <c r="BY39" s="240"/>
      <c r="BZ39" s="227"/>
      <c r="CA39" s="227"/>
      <c r="CB39" s="227"/>
      <c r="CC39" s="227"/>
      <c r="CD39" s="227"/>
      <c r="CE39" s="227"/>
      <c r="CF39" s="227"/>
      <c r="CG39" s="148"/>
      <c r="CH39" s="149" t="s">
        <v>1333</v>
      </c>
      <c r="CI39" s="149">
        <v>100</v>
      </c>
      <c r="CJ39" s="149" t="s">
        <v>514</v>
      </c>
      <c r="CK39" s="151"/>
      <c r="CL39" s="152"/>
      <c r="CM39" s="152"/>
      <c r="CN39" s="152"/>
      <c r="CO39" s="152"/>
      <c r="CP39" s="152"/>
      <c r="CQ39" s="152"/>
      <c r="CR39" s="152"/>
      <c r="CS39" s="152"/>
      <c r="CT39" s="152"/>
      <c r="CU39" s="152"/>
      <c r="CV39" s="152"/>
      <c r="CW39" s="152"/>
      <c r="CX39" s="152"/>
      <c r="CY39" s="152"/>
      <c r="CZ39" s="152"/>
      <c r="DA39" s="152"/>
      <c r="DB39" s="152">
        <v>80</v>
      </c>
      <c r="DC39" s="229"/>
      <c r="DD39" s="152"/>
      <c r="DE39" s="152"/>
      <c r="DF39" s="152"/>
      <c r="DG39" s="152"/>
      <c r="DH39" s="152"/>
      <c r="DI39" s="152"/>
      <c r="DJ39" s="152">
        <v>20</v>
      </c>
      <c r="DK39" s="208">
        <f t="shared" si="3"/>
        <v>100</v>
      </c>
      <c r="DL39" s="148"/>
      <c r="DM39" s="152"/>
      <c r="DN39" s="152"/>
      <c r="DO39" s="153"/>
      <c r="DQ39" s="148"/>
      <c r="DR39" s="153"/>
      <c r="DS39" s="148"/>
      <c r="DT39" s="261" t="s">
        <v>1379</v>
      </c>
      <c r="DU39" s="229"/>
      <c r="DV39" s="229"/>
      <c r="DW39" s="290">
        <f t="shared" si="19"/>
        <v>100</v>
      </c>
      <c r="DX39" s="291" t="e">
        <f>VLOOKUP(P39,definitions_list_lookup!$K$30:$L$54,2,0)</f>
        <v>#N/A</v>
      </c>
      <c r="DY39" s="154" t="s">
        <v>1405</v>
      </c>
      <c r="DZ39" s="154" t="s">
        <v>1407</v>
      </c>
      <c r="EA39" s="154"/>
      <c r="EB39" s="229"/>
      <c r="EC39" s="292"/>
      <c r="ED39" s="229" t="s">
        <v>2517</v>
      </c>
      <c r="EE39" s="293"/>
      <c r="EF39" s="294"/>
      <c r="EG39" s="293"/>
      <c r="EH39" s="295"/>
      <c r="EI39" s="296" t="e">
        <f>VLOOKUP(EH39,definitions_list_mag!$Y$12:$Z$15,2,FALSE)</f>
        <v>#N/A</v>
      </c>
      <c r="EJ39" s="297"/>
      <c r="EK39" s="298" t="e">
        <f>VLOOKUP(EJ39,definitions_list_mag!$AT$3:$AU$5,2,FALSE)</f>
        <v>#N/A</v>
      </c>
      <c r="EL39" s="293"/>
      <c r="EM39" s="295"/>
      <c r="EN39" s="295"/>
      <c r="EO39" s="321"/>
      <c r="EP39" s="321"/>
      <c r="EQ39" s="321"/>
      <c r="ER39" s="321"/>
      <c r="ES39" s="321"/>
      <c r="ET39" s="321"/>
      <c r="EU39" s="321"/>
      <c r="EV39" s="322"/>
      <c r="EW39" s="322"/>
      <c r="EX39" s="322"/>
      <c r="EY39" s="322"/>
      <c r="EZ39" s="192" t="e">
        <f t="shared" si="4"/>
        <v>#DIV/0!</v>
      </c>
      <c r="FA39" s="192" t="e">
        <f t="shared" si="5"/>
        <v>#DIV/0!</v>
      </c>
      <c r="FB39" s="192" t="e">
        <f t="shared" si="6"/>
        <v>#DIV/0!</v>
      </c>
      <c r="FC39" s="192" t="e">
        <f t="shared" si="7"/>
        <v>#DIV/0!</v>
      </c>
      <c r="FD39" s="192" t="e">
        <f t="shared" si="8"/>
        <v>#DIV/0!</v>
      </c>
      <c r="FE39" s="193" t="e">
        <f t="shared" si="9"/>
        <v>#DIV/0!</v>
      </c>
      <c r="FF39" s="194" t="e">
        <f t="shared" si="10"/>
        <v>#DIV/0!</v>
      </c>
      <c r="FG39" s="297"/>
      <c r="FH39" s="295"/>
      <c r="FI39" s="778">
        <f t="shared" si="11"/>
        <v>0</v>
      </c>
      <c r="FJ39" s="779" t="e">
        <f t="shared" si="12"/>
        <v>#DIV/0!</v>
      </c>
      <c r="FK39" s="779" t="e">
        <f t="shared" si="13"/>
        <v>#DIV/0!</v>
      </c>
      <c r="FL39" s="780" t="e">
        <f t="shared" si="14"/>
        <v>#DIV/0!</v>
      </c>
      <c r="FM39" s="169" t="e">
        <f t="shared" si="15"/>
        <v>#DIV/0!</v>
      </c>
      <c r="FN39" s="783" t="e">
        <f t="shared" si="16"/>
        <v>#DIV/0!</v>
      </c>
      <c r="FO39" s="227"/>
      <c r="FP39" s="227"/>
      <c r="FQ39" s="227"/>
      <c r="FR39" s="227"/>
      <c r="FS39" s="227"/>
      <c r="FT39" s="227"/>
      <c r="FU39" s="227"/>
      <c r="FV39" s="227"/>
      <c r="FW39" s="227"/>
      <c r="FX39" s="227"/>
      <c r="FY39" s="227"/>
      <c r="FZ39" s="227"/>
      <c r="GA39" s="227"/>
      <c r="GB39" s="227"/>
      <c r="GC39" s="227"/>
      <c r="GD39" s="227"/>
      <c r="GE39" s="227"/>
      <c r="GF39" s="227"/>
      <c r="GG39" s="227"/>
      <c r="GH39" s="227"/>
      <c r="GI39" s="227"/>
      <c r="GJ39" s="227"/>
      <c r="GK39" s="227"/>
      <c r="GL39" s="227"/>
      <c r="GM39" s="227"/>
      <c r="GN39" s="227"/>
      <c r="GO39" s="227"/>
      <c r="GP39" s="227"/>
      <c r="GQ39" s="227"/>
      <c r="GR39" s="227"/>
      <c r="GS39" s="227"/>
      <c r="GT39" s="227"/>
      <c r="GU39" s="227"/>
      <c r="GV39" s="227"/>
      <c r="GW39" s="227"/>
      <c r="GX39" s="227"/>
      <c r="GY39" s="227"/>
      <c r="GZ39" s="227"/>
      <c r="HA39" s="227"/>
      <c r="HB39" s="227"/>
      <c r="HC39" s="227"/>
      <c r="HD39" s="227"/>
      <c r="HE39" s="227"/>
      <c r="HF39" s="227"/>
      <c r="HG39" s="227"/>
      <c r="HH39" s="227"/>
      <c r="HI39" s="227"/>
      <c r="HJ39" s="227"/>
      <c r="HK39" s="227"/>
      <c r="HL39" s="227"/>
      <c r="HM39" s="227"/>
      <c r="HN39" s="227"/>
      <c r="HO39" s="227"/>
      <c r="HP39" s="227"/>
      <c r="HQ39" s="227"/>
      <c r="HR39" s="227"/>
      <c r="HS39" s="227"/>
      <c r="HT39" s="227"/>
      <c r="HU39" s="227"/>
      <c r="HV39" s="227"/>
      <c r="HW39" s="227"/>
      <c r="HX39" s="227"/>
      <c r="HY39" s="227"/>
      <c r="HZ39" s="227"/>
      <c r="IA39" s="227"/>
      <c r="IB39" s="227"/>
      <c r="IC39" s="227"/>
      <c r="ID39" s="227"/>
      <c r="IE39" s="227"/>
      <c r="IF39" s="227"/>
      <c r="IG39" s="227"/>
      <c r="IH39" s="227"/>
      <c r="II39" s="227"/>
      <c r="IJ39" s="227"/>
      <c r="IK39" s="227"/>
      <c r="IL39" s="227"/>
      <c r="IM39" s="227"/>
      <c r="IN39" s="227"/>
      <c r="IO39" s="227"/>
      <c r="IP39" s="227"/>
      <c r="IQ39" s="227"/>
      <c r="IR39" s="227"/>
      <c r="IS39" s="227"/>
      <c r="IT39" s="227"/>
      <c r="IU39" s="227"/>
      <c r="IV39" s="227"/>
      <c r="IW39" s="227"/>
      <c r="IX39" s="227"/>
      <c r="IY39" s="227"/>
      <c r="IZ39" s="227"/>
      <c r="JA39" s="227"/>
      <c r="JB39" s="227"/>
      <c r="JC39" s="227"/>
      <c r="JD39" s="227"/>
      <c r="JE39" s="227"/>
      <c r="JF39" s="227"/>
      <c r="JG39" s="227"/>
      <c r="JH39" s="227"/>
      <c r="JI39" s="227"/>
      <c r="JJ39" s="227"/>
      <c r="JK39" s="227"/>
      <c r="JL39" s="227"/>
      <c r="JM39" s="227"/>
      <c r="JN39" s="227"/>
      <c r="JO39" s="227"/>
      <c r="JP39" s="227"/>
      <c r="JQ39" s="227"/>
      <c r="JR39" s="227"/>
      <c r="JS39" s="227"/>
      <c r="JT39" s="227"/>
      <c r="JU39" s="227"/>
      <c r="JV39" s="227"/>
      <c r="JW39" s="227"/>
      <c r="JX39" s="227"/>
      <c r="JY39" s="227"/>
      <c r="JZ39" s="227"/>
      <c r="KA39" s="227"/>
      <c r="KB39" s="227"/>
      <c r="KC39" s="227"/>
      <c r="KD39" s="227"/>
      <c r="KE39" s="227"/>
      <c r="KF39" s="227"/>
      <c r="KG39" s="227"/>
      <c r="KH39" s="227"/>
      <c r="KI39" s="227"/>
      <c r="KJ39" s="227"/>
      <c r="KK39" s="227"/>
      <c r="KL39" s="227"/>
      <c r="KM39" s="227"/>
      <c r="KN39" s="227"/>
      <c r="KO39" s="227"/>
      <c r="KP39" s="227"/>
      <c r="KQ39" s="227"/>
      <c r="KR39" s="227"/>
      <c r="KS39" s="227"/>
      <c r="KT39" s="227"/>
      <c r="KU39" s="227"/>
      <c r="KV39" s="227"/>
      <c r="KW39" s="227"/>
      <c r="KX39" s="227"/>
      <c r="KY39" s="227"/>
      <c r="KZ39" s="227"/>
      <c r="LA39" s="227"/>
      <c r="LB39" s="227"/>
      <c r="LC39" s="227"/>
      <c r="LD39" s="227"/>
      <c r="LE39" s="227"/>
      <c r="LF39" s="227"/>
      <c r="LG39" s="227"/>
      <c r="LH39" s="227"/>
      <c r="LI39" s="227"/>
      <c r="LJ39" s="227"/>
      <c r="LK39" s="227"/>
      <c r="LL39" s="227"/>
      <c r="LM39" s="227"/>
      <c r="LN39" s="227"/>
      <c r="LO39" s="227"/>
      <c r="LP39" s="227"/>
      <c r="LQ39" s="227"/>
      <c r="LR39" s="227"/>
      <c r="LS39" s="227"/>
      <c r="LT39" s="227"/>
      <c r="LU39" s="227"/>
      <c r="LV39" s="227"/>
      <c r="LW39" s="227"/>
      <c r="LX39" s="227"/>
      <c r="LY39" s="227"/>
      <c r="LZ39" s="227"/>
      <c r="MA39" s="227"/>
      <c r="MB39" s="227"/>
      <c r="MC39" s="227"/>
      <c r="MD39" s="227"/>
      <c r="ME39" s="227"/>
      <c r="MF39" s="227"/>
      <c r="MG39" s="227"/>
      <c r="MH39" s="227"/>
      <c r="MI39" s="227"/>
      <c r="MJ39" s="227"/>
      <c r="MK39" s="227"/>
      <c r="ML39" s="227"/>
      <c r="MM39" s="227"/>
      <c r="MN39" s="227"/>
      <c r="MO39" s="227"/>
      <c r="MP39" s="227"/>
      <c r="MQ39" s="227"/>
      <c r="MR39" s="227"/>
      <c r="MS39" s="227"/>
      <c r="MT39" s="227"/>
      <c r="MU39" s="227"/>
      <c r="MV39" s="227"/>
      <c r="MW39" s="227"/>
      <c r="MX39" s="227"/>
      <c r="MY39" s="227"/>
      <c r="MZ39" s="227"/>
      <c r="NA39" s="227"/>
      <c r="NB39" s="227"/>
      <c r="NC39" s="227"/>
      <c r="ND39" s="227"/>
      <c r="NE39" s="227"/>
      <c r="NF39" s="227"/>
      <c r="NG39" s="227"/>
      <c r="NH39" s="227"/>
      <c r="NI39" s="227"/>
      <c r="NJ39" s="227"/>
      <c r="NK39" s="227"/>
      <c r="NL39" s="227"/>
      <c r="NM39" s="227"/>
      <c r="NN39" s="227"/>
      <c r="NO39" s="227"/>
      <c r="NP39" s="227"/>
      <c r="NQ39" s="227"/>
      <c r="NR39" s="227"/>
      <c r="NS39" s="227"/>
      <c r="NT39" s="227"/>
      <c r="NU39" s="227"/>
      <c r="NV39" s="227"/>
      <c r="NW39" s="227"/>
      <c r="NX39" s="227"/>
      <c r="NY39" s="227"/>
      <c r="NZ39" s="227"/>
      <c r="OA39" s="227"/>
      <c r="OB39" s="227"/>
      <c r="OC39" s="227"/>
      <c r="OD39" s="227"/>
      <c r="OE39" s="227"/>
      <c r="OF39" s="227"/>
      <c r="OG39" s="227"/>
      <c r="OH39" s="227"/>
      <c r="OI39" s="227"/>
      <c r="OJ39" s="227"/>
      <c r="OK39" s="227"/>
      <c r="OL39" s="227"/>
      <c r="OM39" s="227"/>
      <c r="ON39" s="227"/>
      <c r="OO39" s="227"/>
      <c r="OP39" s="227"/>
      <c r="OQ39" s="227"/>
      <c r="OR39" s="227"/>
      <c r="OS39" s="227"/>
      <c r="OT39" s="227"/>
      <c r="OU39" s="227"/>
      <c r="OV39" s="227"/>
      <c r="OW39" s="227"/>
      <c r="OX39" s="227"/>
      <c r="OY39" s="227"/>
      <c r="OZ39" s="227"/>
      <c r="PA39" s="227"/>
      <c r="PB39" s="227"/>
      <c r="PC39" s="227"/>
      <c r="PD39" s="227"/>
      <c r="PE39" s="227"/>
      <c r="PF39" s="227"/>
      <c r="PG39" s="227"/>
      <c r="PH39" s="227"/>
      <c r="PI39" s="227"/>
      <c r="PJ39" s="227"/>
      <c r="PK39" s="227"/>
      <c r="PL39" s="227"/>
      <c r="PM39" s="227"/>
      <c r="PN39" s="227"/>
      <c r="PO39" s="227"/>
      <c r="PP39" s="227"/>
      <c r="PQ39" s="227"/>
      <c r="PR39" s="227"/>
      <c r="PS39" s="227"/>
      <c r="PT39" s="227"/>
      <c r="PU39" s="227"/>
      <c r="PV39" s="227"/>
      <c r="PW39" s="227"/>
      <c r="PX39" s="227"/>
      <c r="PY39" s="227"/>
      <c r="PZ39" s="227"/>
      <c r="QA39" s="227"/>
      <c r="QB39" s="227"/>
      <c r="QC39" s="227"/>
      <c r="QD39" s="227"/>
      <c r="QE39" s="227"/>
      <c r="QF39" s="227"/>
      <c r="QG39" s="227"/>
      <c r="QH39" s="227"/>
      <c r="QI39" s="227"/>
      <c r="QJ39" s="227"/>
      <c r="QK39" s="227"/>
      <c r="QL39" s="227"/>
      <c r="QM39" s="227"/>
      <c r="QN39" s="227"/>
      <c r="QO39" s="227"/>
      <c r="QP39" s="227"/>
      <c r="QQ39" s="227"/>
      <c r="QR39" s="227"/>
      <c r="QS39" s="227"/>
      <c r="QT39" s="227"/>
      <c r="QU39" s="227"/>
      <c r="QV39" s="227"/>
      <c r="QW39" s="227"/>
      <c r="QX39" s="227"/>
      <c r="QY39" s="227"/>
      <c r="QZ39" s="227"/>
      <c r="RA39" s="227"/>
      <c r="RB39" s="227"/>
      <c r="RC39" s="227"/>
      <c r="RD39" s="227"/>
      <c r="RE39" s="227"/>
      <c r="RF39" s="227"/>
      <c r="RG39" s="227"/>
      <c r="RH39" s="227"/>
      <c r="RI39" s="227"/>
      <c r="RJ39" s="227"/>
      <c r="RK39" s="227"/>
      <c r="RL39" s="227"/>
      <c r="RM39" s="227"/>
      <c r="RN39" s="227"/>
      <c r="RO39" s="227"/>
      <c r="RP39" s="227"/>
      <c r="RQ39" s="227"/>
      <c r="RR39" s="227"/>
      <c r="RS39" s="227"/>
      <c r="RT39" s="227"/>
      <c r="RU39" s="227"/>
      <c r="RV39" s="227"/>
      <c r="RW39" s="227"/>
      <c r="RX39" s="227"/>
      <c r="RY39" s="227"/>
      <c r="RZ39" s="227"/>
      <c r="SA39" s="227"/>
      <c r="SB39" s="227"/>
      <c r="SC39" s="227"/>
      <c r="SD39" s="227"/>
      <c r="SE39" s="227"/>
      <c r="SF39" s="227"/>
      <c r="SG39" s="227"/>
      <c r="SH39" s="227"/>
      <c r="SI39" s="227"/>
      <c r="SJ39" s="227"/>
      <c r="SK39" s="227"/>
      <c r="SL39" s="227"/>
      <c r="SM39" s="227"/>
      <c r="SN39" s="227"/>
      <c r="SO39" s="227"/>
      <c r="SP39" s="227"/>
      <c r="SQ39" s="227"/>
      <c r="SR39" s="227"/>
      <c r="SS39" s="227"/>
      <c r="ST39" s="227"/>
      <c r="SU39" s="227"/>
      <c r="SV39" s="227"/>
      <c r="SW39" s="227"/>
      <c r="SX39" s="227"/>
      <c r="SY39" s="227"/>
      <c r="SZ39" s="227"/>
      <c r="TA39" s="227"/>
      <c r="TB39" s="227"/>
      <c r="TC39" s="227"/>
      <c r="TD39" s="227"/>
      <c r="TE39" s="227"/>
      <c r="TF39" s="227"/>
      <c r="TG39" s="227"/>
      <c r="TH39" s="227"/>
      <c r="TI39" s="227"/>
      <c r="TJ39" s="227"/>
      <c r="TK39" s="227"/>
      <c r="TL39" s="227"/>
      <c r="TM39" s="227"/>
      <c r="TN39" s="227"/>
      <c r="TO39" s="227"/>
      <c r="TP39" s="227"/>
      <c r="TQ39" s="227"/>
      <c r="TR39" s="227"/>
      <c r="TS39" s="227"/>
      <c r="TT39" s="227"/>
      <c r="TU39" s="227"/>
      <c r="TV39" s="227"/>
      <c r="TW39" s="227"/>
      <c r="TX39" s="227"/>
      <c r="TY39" s="227"/>
      <c r="TZ39" s="227"/>
      <c r="UA39" s="227"/>
      <c r="UB39" s="227"/>
      <c r="UC39" s="227"/>
      <c r="UD39" s="227"/>
      <c r="UE39" s="227"/>
      <c r="UF39" s="227"/>
      <c r="UG39" s="227"/>
      <c r="UH39" s="227"/>
      <c r="UI39" s="227"/>
      <c r="UJ39" s="227"/>
      <c r="UK39" s="227"/>
      <c r="UL39" s="227"/>
      <c r="UM39" s="227"/>
      <c r="UN39" s="227"/>
      <c r="UO39" s="227"/>
      <c r="UP39" s="227"/>
      <c r="UQ39" s="227"/>
      <c r="UR39" s="227"/>
      <c r="US39" s="227"/>
      <c r="UT39" s="227"/>
      <c r="UU39" s="227"/>
      <c r="UV39" s="227"/>
      <c r="UW39" s="227"/>
      <c r="UX39" s="227"/>
      <c r="UY39" s="227"/>
      <c r="UZ39" s="227"/>
      <c r="VA39" s="227"/>
      <c r="VB39" s="227"/>
      <c r="VC39" s="227"/>
      <c r="VD39" s="227"/>
      <c r="VE39" s="227"/>
      <c r="VF39" s="227"/>
      <c r="VG39" s="227"/>
      <c r="VH39" s="227"/>
      <c r="VI39" s="227"/>
      <c r="VJ39" s="227"/>
      <c r="VK39" s="227"/>
      <c r="VL39" s="227"/>
      <c r="VM39" s="227"/>
      <c r="VN39" s="227"/>
      <c r="VO39" s="227"/>
      <c r="VP39" s="227"/>
      <c r="VQ39" s="227"/>
      <c r="VR39" s="227"/>
      <c r="VS39" s="227"/>
      <c r="VT39" s="227"/>
      <c r="VU39" s="227"/>
      <c r="VV39" s="227"/>
      <c r="VW39" s="227"/>
      <c r="VX39" s="227"/>
      <c r="VY39" s="227"/>
      <c r="VZ39" s="227"/>
      <c r="WA39" s="227"/>
      <c r="WB39" s="227"/>
      <c r="WC39" s="227"/>
      <c r="WD39" s="227"/>
      <c r="WE39" s="227"/>
      <c r="WF39" s="227"/>
      <c r="WG39" s="227"/>
      <c r="WH39" s="227"/>
      <c r="WI39" s="227"/>
      <c r="WJ39" s="227"/>
      <c r="WK39" s="227"/>
      <c r="WL39" s="227"/>
      <c r="WM39" s="227"/>
      <c r="WN39" s="227"/>
      <c r="WO39" s="227"/>
      <c r="WP39" s="227"/>
      <c r="WQ39" s="227"/>
      <c r="WR39" s="227"/>
      <c r="WS39" s="227"/>
      <c r="WT39" s="227"/>
      <c r="WU39" s="227"/>
      <c r="WV39" s="227"/>
      <c r="WW39" s="227"/>
      <c r="WX39" s="227"/>
      <c r="WY39" s="227"/>
      <c r="WZ39" s="227"/>
      <c r="XA39" s="227"/>
      <c r="XB39" s="227"/>
      <c r="XC39" s="227"/>
      <c r="XD39" s="227"/>
      <c r="XE39" s="227"/>
      <c r="XF39" s="227"/>
      <c r="XG39" s="227"/>
      <c r="XH39" s="227"/>
      <c r="XI39" s="227"/>
      <c r="XJ39" s="227"/>
      <c r="XK39" s="227"/>
      <c r="XL39" s="227"/>
      <c r="XM39" s="227"/>
      <c r="XN39" s="227"/>
      <c r="XO39" s="227"/>
      <c r="XP39" s="227"/>
      <c r="XQ39" s="227"/>
      <c r="XR39" s="227"/>
      <c r="XS39" s="227"/>
      <c r="XT39" s="227"/>
      <c r="XU39" s="227"/>
      <c r="XV39" s="227"/>
      <c r="XW39" s="227"/>
      <c r="XX39" s="227"/>
      <c r="XY39" s="227"/>
      <c r="XZ39" s="227"/>
      <c r="YA39" s="227"/>
      <c r="YB39" s="227"/>
      <c r="YC39" s="227"/>
      <c r="YD39" s="227"/>
      <c r="YE39" s="227"/>
      <c r="YF39" s="227"/>
      <c r="YG39" s="227"/>
      <c r="YH39" s="227"/>
      <c r="YI39" s="227"/>
      <c r="YJ39" s="227"/>
      <c r="YK39" s="227"/>
      <c r="YL39" s="227"/>
      <c r="YM39" s="227"/>
      <c r="YN39" s="227"/>
      <c r="YO39" s="227"/>
      <c r="YP39" s="227"/>
      <c r="YQ39" s="227"/>
      <c r="YR39" s="227"/>
      <c r="YS39" s="227"/>
      <c r="YT39" s="227"/>
      <c r="YU39" s="227"/>
      <c r="YV39" s="227"/>
      <c r="YW39" s="227"/>
      <c r="YX39" s="227"/>
      <c r="YY39" s="227"/>
      <c r="YZ39" s="227"/>
      <c r="ZA39" s="227"/>
      <c r="ZB39" s="227"/>
      <c r="ZC39" s="227"/>
      <c r="ZD39" s="227"/>
      <c r="ZE39" s="227"/>
      <c r="ZF39" s="227"/>
      <c r="ZG39" s="227"/>
      <c r="ZH39" s="227"/>
      <c r="ZI39" s="227"/>
      <c r="ZJ39" s="227"/>
      <c r="ZK39" s="227"/>
      <c r="ZL39" s="227"/>
      <c r="ZM39" s="227"/>
      <c r="ZN39" s="227"/>
      <c r="ZO39" s="227"/>
      <c r="ZP39" s="227"/>
      <c r="ZQ39" s="227"/>
      <c r="ZR39" s="227"/>
      <c r="ZS39" s="227"/>
      <c r="ZT39" s="227"/>
      <c r="ZU39" s="227"/>
      <c r="ZV39" s="227"/>
      <c r="ZW39" s="227"/>
      <c r="ZX39" s="227"/>
      <c r="ZY39" s="227"/>
      <c r="ZZ39" s="227"/>
      <c r="AAA39" s="227"/>
      <c r="AAB39" s="227"/>
      <c r="AAC39" s="227"/>
      <c r="AAD39" s="227"/>
      <c r="AAE39" s="227"/>
      <c r="AAF39" s="227"/>
      <c r="AAG39" s="227"/>
      <c r="AAH39" s="227"/>
      <c r="AAI39" s="227"/>
      <c r="AAJ39" s="227"/>
      <c r="AAK39" s="227"/>
      <c r="AAL39" s="227"/>
      <c r="AAM39" s="227"/>
      <c r="AAN39" s="227"/>
      <c r="AAO39" s="227"/>
      <c r="AAP39" s="227"/>
      <c r="AAQ39" s="227"/>
      <c r="AAR39" s="227"/>
      <c r="AAS39" s="227"/>
      <c r="AAT39" s="227"/>
      <c r="AAU39" s="227"/>
      <c r="AAV39" s="227"/>
      <c r="AAW39" s="227"/>
      <c r="AAX39" s="227"/>
      <c r="AAY39" s="227"/>
      <c r="AAZ39" s="227"/>
      <c r="ABA39" s="227"/>
      <c r="ABB39" s="227"/>
      <c r="ABC39" s="227"/>
      <c r="ABD39" s="227"/>
      <c r="ABE39" s="227"/>
      <c r="ABF39" s="227"/>
      <c r="ABG39" s="227"/>
      <c r="ABH39" s="227"/>
      <c r="ABI39" s="227"/>
      <c r="ABJ39" s="227"/>
      <c r="ABK39" s="227"/>
      <c r="ABL39" s="227"/>
      <c r="ABM39" s="227"/>
      <c r="ABN39" s="227"/>
      <c r="ABO39" s="227"/>
      <c r="ABP39" s="227"/>
      <c r="ABQ39" s="227"/>
      <c r="ABR39" s="227"/>
      <c r="ABS39" s="227"/>
      <c r="ABT39" s="227"/>
      <c r="ABU39" s="227"/>
      <c r="ABV39" s="227"/>
      <c r="ABW39" s="227"/>
      <c r="ABX39" s="227"/>
      <c r="ABY39" s="227"/>
      <c r="ABZ39" s="227"/>
      <c r="ACA39" s="227"/>
      <c r="ACB39" s="227"/>
      <c r="ACC39" s="227"/>
      <c r="ACD39" s="227"/>
      <c r="ACE39" s="227"/>
      <c r="ACF39" s="227"/>
      <c r="ACG39" s="227"/>
      <c r="ACH39" s="227"/>
      <c r="ACI39" s="227"/>
      <c r="ACJ39" s="227"/>
      <c r="ACK39" s="227"/>
      <c r="ACL39" s="227"/>
      <c r="ACM39" s="227"/>
      <c r="ACN39" s="227"/>
      <c r="ACO39" s="227"/>
      <c r="ACP39" s="227"/>
      <c r="ACQ39" s="227"/>
      <c r="ACR39" s="227"/>
      <c r="ACS39" s="227"/>
      <c r="ACT39" s="227"/>
      <c r="ACU39" s="227"/>
      <c r="ACV39" s="227"/>
      <c r="ACW39" s="227"/>
      <c r="ACX39" s="227"/>
      <c r="ACY39" s="227"/>
      <c r="ACZ39" s="227"/>
      <c r="ADA39" s="227"/>
      <c r="ADB39" s="227"/>
      <c r="ADC39" s="227"/>
      <c r="ADD39" s="227"/>
      <c r="ADE39" s="227"/>
      <c r="ADF39" s="227"/>
      <c r="ADG39" s="227"/>
      <c r="ADH39" s="227"/>
      <c r="ADI39" s="227"/>
      <c r="ADJ39" s="227"/>
      <c r="ADK39" s="227"/>
      <c r="ADL39" s="227"/>
      <c r="ADM39" s="227"/>
      <c r="ADN39" s="227"/>
      <c r="ADO39" s="227"/>
      <c r="ADP39" s="227"/>
      <c r="ADQ39" s="227"/>
      <c r="ADR39" s="227"/>
      <c r="ADS39" s="227"/>
      <c r="ADT39" s="227"/>
      <c r="ADU39" s="227"/>
      <c r="ADV39" s="227"/>
      <c r="ADW39" s="227"/>
      <c r="ADX39" s="227"/>
      <c r="ADY39" s="227"/>
      <c r="ADZ39" s="227"/>
      <c r="AEA39" s="227"/>
      <c r="AEB39" s="227"/>
      <c r="AEC39" s="227"/>
      <c r="AED39" s="227"/>
      <c r="AEE39" s="227"/>
      <c r="AEF39" s="227"/>
      <c r="AEG39" s="227"/>
      <c r="AEH39" s="227"/>
      <c r="AEI39" s="227"/>
      <c r="AEJ39" s="227"/>
      <c r="AEK39" s="227"/>
      <c r="AEL39" s="227"/>
      <c r="AEM39" s="227"/>
      <c r="AEN39" s="227"/>
      <c r="AEO39" s="227"/>
      <c r="AEP39" s="227"/>
      <c r="AEQ39" s="227"/>
      <c r="AER39" s="227"/>
      <c r="AES39" s="227"/>
      <c r="AET39" s="227"/>
      <c r="AEU39" s="227"/>
      <c r="AEV39" s="227"/>
      <c r="AEW39" s="227"/>
      <c r="AEX39" s="227"/>
      <c r="AEY39" s="227"/>
      <c r="AEZ39" s="227"/>
      <c r="AFA39" s="227"/>
      <c r="AFB39" s="227"/>
      <c r="AFC39" s="227"/>
      <c r="AFD39" s="227"/>
      <c r="AFE39" s="227"/>
      <c r="AFF39" s="227"/>
      <c r="AFG39" s="227"/>
      <c r="AFH39" s="227"/>
      <c r="AFI39" s="227"/>
      <c r="AFJ39" s="227"/>
      <c r="AFK39" s="227"/>
      <c r="AFL39" s="227"/>
      <c r="AFM39" s="227"/>
      <c r="AFN39" s="227"/>
      <c r="AFO39" s="227"/>
      <c r="AFP39" s="227"/>
      <c r="AFQ39" s="227"/>
      <c r="AFR39" s="227"/>
      <c r="AFS39" s="227"/>
      <c r="AFT39" s="227"/>
      <c r="AFU39" s="227"/>
      <c r="AFV39" s="227"/>
      <c r="AFW39" s="227"/>
      <c r="AFX39" s="227"/>
      <c r="AFY39" s="227"/>
      <c r="AFZ39" s="227"/>
      <c r="AGA39" s="227"/>
      <c r="AGB39" s="227"/>
      <c r="AGC39" s="227"/>
      <c r="AGD39" s="227"/>
      <c r="AGE39" s="227"/>
      <c r="AGF39" s="227"/>
      <c r="AGG39" s="227"/>
      <c r="AGH39" s="227"/>
      <c r="AGI39" s="227"/>
      <c r="AGJ39" s="227"/>
      <c r="AGK39" s="227"/>
      <c r="AGL39" s="227"/>
      <c r="AGM39" s="227"/>
      <c r="AGN39" s="227"/>
      <c r="AGO39" s="227"/>
      <c r="AGP39" s="227"/>
      <c r="AGQ39" s="227"/>
      <c r="AGR39" s="227"/>
      <c r="AGS39" s="227"/>
      <c r="AGT39" s="227"/>
      <c r="AGU39" s="227"/>
      <c r="AGV39" s="227"/>
      <c r="AGW39" s="227"/>
      <c r="AGX39" s="227"/>
      <c r="AGY39" s="227"/>
      <c r="AGZ39" s="227"/>
      <c r="AHA39" s="227"/>
      <c r="AHB39" s="227"/>
      <c r="AHC39" s="227"/>
      <c r="AHD39" s="227"/>
      <c r="AHE39" s="227"/>
      <c r="AHF39" s="227"/>
      <c r="AHG39" s="227"/>
      <c r="AHH39" s="227"/>
      <c r="AHI39" s="227"/>
      <c r="AHJ39" s="227"/>
      <c r="AHK39" s="227"/>
      <c r="AHL39" s="227"/>
      <c r="AHM39" s="227"/>
      <c r="AHN39" s="227"/>
      <c r="AHO39" s="227"/>
      <c r="AHP39" s="227"/>
      <c r="AHQ39" s="227"/>
      <c r="AHR39" s="227"/>
      <c r="AHS39" s="227"/>
      <c r="AHT39" s="227"/>
      <c r="AHU39" s="227"/>
      <c r="AHV39" s="227"/>
      <c r="AHW39" s="227"/>
      <c r="AHX39" s="227"/>
      <c r="AHY39" s="227"/>
      <c r="AHZ39" s="227"/>
      <c r="AIA39" s="227"/>
      <c r="AIB39" s="227"/>
      <c r="AIC39" s="227"/>
      <c r="AID39" s="227"/>
      <c r="AIE39" s="227"/>
      <c r="AIF39" s="227"/>
      <c r="AIG39" s="227"/>
      <c r="AIH39" s="227"/>
      <c r="AII39" s="227"/>
      <c r="AIJ39" s="227"/>
      <c r="AIK39" s="227"/>
      <c r="AIL39" s="227"/>
      <c r="AIM39" s="227"/>
      <c r="AIN39" s="227"/>
      <c r="AIO39" s="227"/>
      <c r="AIP39" s="227"/>
      <c r="AIQ39" s="227"/>
      <c r="AIR39" s="227"/>
      <c r="AIS39" s="227"/>
      <c r="AIT39" s="227"/>
      <c r="AIU39" s="227"/>
      <c r="AIV39" s="227"/>
      <c r="AIW39" s="227"/>
      <c r="AIX39" s="227"/>
      <c r="AIY39" s="227"/>
      <c r="AIZ39" s="227"/>
      <c r="AJA39" s="227"/>
      <c r="AJB39" s="227"/>
      <c r="AJC39" s="227"/>
      <c r="AJD39" s="227"/>
      <c r="AJE39" s="227"/>
      <c r="AJF39" s="227"/>
      <c r="AJG39" s="227"/>
      <c r="AJH39" s="227"/>
      <c r="AJI39" s="227"/>
      <c r="AJJ39" s="227"/>
      <c r="AJK39" s="227"/>
      <c r="AJL39" s="227"/>
      <c r="AJM39" s="227"/>
      <c r="AJN39" s="227"/>
      <c r="AJO39" s="227"/>
      <c r="AJP39" s="227"/>
      <c r="AJQ39" s="227"/>
      <c r="AJR39" s="227"/>
      <c r="AJS39" s="227"/>
      <c r="AJT39" s="227"/>
      <c r="AJU39" s="227"/>
      <c r="AJV39" s="227"/>
      <c r="AJW39" s="227"/>
      <c r="AJX39" s="227"/>
      <c r="AJY39" s="227"/>
      <c r="AJZ39" s="227"/>
      <c r="AKA39" s="227"/>
      <c r="AKB39" s="227"/>
      <c r="AKC39" s="227"/>
      <c r="AKD39" s="227"/>
      <c r="AKE39" s="227"/>
      <c r="AKF39" s="227"/>
      <c r="AKG39" s="227"/>
      <c r="AKH39" s="227"/>
      <c r="AKI39" s="227"/>
      <c r="AKJ39" s="227"/>
      <c r="AKK39" s="227"/>
      <c r="AKL39" s="227"/>
      <c r="AKM39" s="227"/>
      <c r="AKN39" s="227"/>
      <c r="AKO39" s="227"/>
      <c r="AKP39" s="227"/>
      <c r="AKQ39" s="227"/>
      <c r="AKR39" s="227"/>
      <c r="AKS39" s="227"/>
      <c r="AKT39" s="227"/>
      <c r="AKU39" s="227"/>
      <c r="AKV39" s="227"/>
      <c r="AKW39" s="227"/>
      <c r="AKX39" s="227"/>
      <c r="AKY39" s="227"/>
      <c r="AKZ39" s="227"/>
      <c r="ALA39" s="227"/>
      <c r="ALB39" s="227"/>
      <c r="ALC39" s="227"/>
      <c r="ALD39" s="227"/>
      <c r="ALE39" s="227"/>
      <c r="ALF39" s="227"/>
      <c r="ALG39" s="227"/>
      <c r="ALH39" s="227"/>
      <c r="ALI39" s="227"/>
      <c r="ALJ39" s="227"/>
      <c r="ALK39" s="227"/>
      <c r="ALL39" s="227"/>
      <c r="ALM39" s="227"/>
      <c r="ALN39" s="227"/>
      <c r="ALO39" s="227"/>
      <c r="ALP39" s="227"/>
      <c r="ALQ39" s="227"/>
      <c r="ALR39" s="227"/>
      <c r="ALS39" s="227"/>
      <c r="ALT39" s="227"/>
      <c r="ALU39" s="227"/>
      <c r="ALV39" s="227"/>
      <c r="ALW39" s="227"/>
      <c r="ALX39" s="227"/>
      <c r="ALY39" s="227"/>
      <c r="ALZ39" s="227"/>
      <c r="AMA39" s="227"/>
      <c r="AMB39" s="227"/>
      <c r="AMC39" s="227"/>
      <c r="AMD39" s="227"/>
      <c r="AME39" s="227"/>
      <c r="AMF39" s="227"/>
      <c r="AMG39" s="227"/>
      <c r="AMH39" s="227"/>
      <c r="AMI39" s="227"/>
      <c r="AMJ39" s="227"/>
      <c r="AMK39" s="227"/>
      <c r="AML39" s="227"/>
      <c r="AMM39" s="227"/>
      <c r="AMN39" s="227"/>
      <c r="AMO39" s="227"/>
      <c r="AMP39" s="227"/>
      <c r="AMQ39" s="227"/>
      <c r="AMR39" s="227"/>
      <c r="AMS39" s="227"/>
      <c r="AMT39" s="227"/>
      <c r="AMU39" s="227"/>
      <c r="AMV39" s="227"/>
      <c r="AMW39" s="227"/>
      <c r="AMX39" s="227"/>
    </row>
    <row r="40" spans="1:1038" ht="18" customHeight="1">
      <c r="A40" s="223" t="s">
        <v>1277</v>
      </c>
      <c r="B40" s="226" t="s">
        <v>1294</v>
      </c>
      <c r="D40" s="225" t="s">
        <v>1279</v>
      </c>
      <c r="E40" s="126">
        <v>10</v>
      </c>
      <c r="F40" s="126">
        <v>2</v>
      </c>
      <c r="G40" s="285" t="str">
        <f t="shared" si="1"/>
        <v>10-2</v>
      </c>
      <c r="H40" s="277">
        <v>0</v>
      </c>
      <c r="I40" s="126">
        <v>61</v>
      </c>
      <c r="K40" s="545" t="b">
        <f>IF(I41=1,IF(((VLOOKUP($G40,[1]Depth_Lookup!#REF!,9,FALSE))-(H40/100))=0,"Good",IF(((VLOOKUP($G40,[1]Depth_Lookup!$A$3:$J$550,9,FALSE))-(H40/100))&gt;0,"Too Short","Too Long")))</f>
        <v>0</v>
      </c>
      <c r="L40" s="171">
        <f>(VLOOKUP($G40,Depth_Lookup!$A$3:$J$410,10,FALSE))+(H40/100)</f>
        <v>15.44</v>
      </c>
      <c r="M40" s="171">
        <f>(VLOOKUP($G40,Depth_Lookup!$A$3:$J$410,10,FALSE))+(I40/100)</f>
        <v>16.05</v>
      </c>
      <c r="N40" s="127" t="s">
        <v>1296</v>
      </c>
      <c r="O40" s="126" t="s">
        <v>1280</v>
      </c>
      <c r="P40" s="126" t="s">
        <v>853</v>
      </c>
      <c r="Q40" s="126" t="s">
        <v>125</v>
      </c>
      <c r="R40" s="196" t="str">
        <f t="shared" si="2"/>
        <v>SerpentinizedHarzburgite</v>
      </c>
      <c r="S40" s="126" t="s">
        <v>115</v>
      </c>
      <c r="T40" s="126" t="s">
        <v>115</v>
      </c>
      <c r="U40" s="126" t="s">
        <v>108</v>
      </c>
      <c r="V40" s="126" t="s">
        <v>509</v>
      </c>
      <c r="X40" s="202" t="e">
        <f>VLOOKUP(W40,definitions_list_lookup!$A$13:$B$19,2,0)</f>
        <v>#N/A</v>
      </c>
      <c r="AF40" s="196" t="e">
        <f>VLOOKUP(AE40,definitions_list_mag!$V$12:$W$15,2,0)</f>
        <v>#N/A</v>
      </c>
      <c r="AI40" s="235">
        <v>85</v>
      </c>
      <c r="AJ40" s="236"/>
      <c r="AK40" s="236"/>
      <c r="AL40" s="236"/>
      <c r="AM40" s="236"/>
      <c r="AN40" s="236"/>
      <c r="AO40" s="130"/>
      <c r="AU40" s="235"/>
      <c r="AV40" s="236"/>
      <c r="AW40" s="236"/>
      <c r="AX40" s="236"/>
      <c r="AY40" s="236"/>
      <c r="AZ40" s="236"/>
      <c r="BA40" s="130">
        <v>15</v>
      </c>
      <c r="BB40" s="126">
        <v>5</v>
      </c>
      <c r="BC40" s="126">
        <v>5</v>
      </c>
      <c r="BD40" s="126" t="s">
        <v>1330</v>
      </c>
      <c r="BE40" s="126" t="s">
        <v>1331</v>
      </c>
      <c r="BG40" s="235"/>
      <c r="BH40" s="236"/>
      <c r="BI40" s="236"/>
      <c r="BJ40" s="236"/>
      <c r="BK40" s="236"/>
      <c r="BL40" s="236"/>
      <c r="BM40" s="130"/>
      <c r="BS40" s="236"/>
      <c r="BT40" s="236"/>
      <c r="BU40" s="236"/>
      <c r="BV40" s="236"/>
      <c r="BW40" s="236"/>
      <c r="BX40" s="236"/>
      <c r="BY40" s="130"/>
      <c r="CE40" s="126" t="s">
        <v>1334</v>
      </c>
      <c r="CG40" s="131"/>
      <c r="CH40" s="132" t="s">
        <v>1333</v>
      </c>
      <c r="CI40" s="132">
        <v>100</v>
      </c>
      <c r="CJ40" s="132" t="s">
        <v>514</v>
      </c>
      <c r="CK40" s="133"/>
      <c r="CL40" s="134"/>
      <c r="CM40" s="134"/>
      <c r="CN40" s="134"/>
      <c r="CO40" s="134"/>
      <c r="CP40" s="134"/>
      <c r="CQ40" s="134"/>
      <c r="CR40" s="134"/>
      <c r="CS40" s="134"/>
      <c r="CT40" s="134"/>
      <c r="CU40" s="134"/>
      <c r="CV40" s="134"/>
      <c r="CW40" s="134"/>
      <c r="CX40" s="134"/>
      <c r="CY40" s="134"/>
      <c r="CZ40" s="134"/>
      <c r="DA40" s="134"/>
      <c r="DB40" s="134">
        <v>85</v>
      </c>
      <c r="DD40" s="134"/>
      <c r="DE40" s="134"/>
      <c r="DF40" s="134"/>
      <c r="DG40" s="134"/>
      <c r="DH40" s="134"/>
      <c r="DI40" s="134"/>
      <c r="DJ40" s="134">
        <v>15</v>
      </c>
      <c r="DK40" s="207">
        <f t="shared" si="3"/>
        <v>100</v>
      </c>
      <c r="DL40" s="131"/>
      <c r="DM40" s="134"/>
      <c r="DN40" s="134"/>
      <c r="DO40" s="136"/>
      <c r="DQ40" s="131"/>
      <c r="DR40" s="136"/>
      <c r="DS40" s="131"/>
      <c r="DT40" s="138" t="s">
        <v>1380</v>
      </c>
      <c r="DW40" s="213">
        <f t="shared" si="19"/>
        <v>100</v>
      </c>
      <c r="DX40" s="214" t="e">
        <f>VLOOKUP(P40,definitions_list_lookup!$K$30:$L$54,2,0)</f>
        <v>#N/A</v>
      </c>
      <c r="DY40" s="139" t="s">
        <v>1405</v>
      </c>
      <c r="DZ40" s="139" t="s">
        <v>1408</v>
      </c>
      <c r="EA40" s="139"/>
      <c r="ED40" s="229" t="s">
        <v>2517</v>
      </c>
      <c r="EE40" s="140"/>
      <c r="EG40" s="140"/>
      <c r="EI40" s="218" t="e">
        <f>VLOOKUP(EH40,definitions_list_mag!$Y$12:$Z$15,2,FALSE)</f>
        <v>#N/A</v>
      </c>
      <c r="EJ40" s="143"/>
      <c r="EK40" s="221" t="e">
        <f>VLOOKUP(EJ40,definitions_list_mag!$AT$3:$AU$5,2,FALSE)</f>
        <v>#N/A</v>
      </c>
      <c r="EM40" s="109"/>
      <c r="EN40" s="109"/>
      <c r="EZ40" s="192" t="e">
        <f t="shared" si="4"/>
        <v>#DIV/0!</v>
      </c>
      <c r="FA40" s="192" t="e">
        <f t="shared" si="5"/>
        <v>#DIV/0!</v>
      </c>
      <c r="FB40" s="192" t="e">
        <f t="shared" si="6"/>
        <v>#DIV/0!</v>
      </c>
      <c r="FC40" s="192" t="e">
        <f t="shared" si="7"/>
        <v>#DIV/0!</v>
      </c>
      <c r="FD40" s="192" t="e">
        <f t="shared" si="8"/>
        <v>#DIV/0!</v>
      </c>
      <c r="FE40" s="193" t="e">
        <f t="shared" si="9"/>
        <v>#DIV/0!</v>
      </c>
      <c r="FF40" s="194" t="e">
        <f t="shared" si="10"/>
        <v>#DIV/0!</v>
      </c>
      <c r="FG40" s="143"/>
      <c r="FI40" s="778">
        <f t="shared" si="11"/>
        <v>0</v>
      </c>
      <c r="FJ40" s="779" t="e">
        <f t="shared" si="12"/>
        <v>#DIV/0!</v>
      </c>
      <c r="FK40" s="779" t="e">
        <f t="shared" si="13"/>
        <v>#DIV/0!</v>
      </c>
      <c r="FL40" s="780" t="e">
        <f t="shared" si="14"/>
        <v>#DIV/0!</v>
      </c>
      <c r="FM40" s="169" t="e">
        <f t="shared" si="15"/>
        <v>#DIV/0!</v>
      </c>
      <c r="FN40" s="783" t="e">
        <f t="shared" si="16"/>
        <v>#DIV/0!</v>
      </c>
    </row>
    <row r="41" spans="1:1038" s="288" customFormat="1" ht="18" customHeight="1">
      <c r="A41" s="282" t="s">
        <v>1277</v>
      </c>
      <c r="B41" s="227" t="s">
        <v>1294</v>
      </c>
      <c r="C41" s="227"/>
      <c r="D41" s="284" t="s">
        <v>1279</v>
      </c>
      <c r="E41" s="227">
        <v>10</v>
      </c>
      <c r="F41" s="227">
        <v>2</v>
      </c>
      <c r="G41" s="285" t="str">
        <f t="shared" si="1"/>
        <v>10-2</v>
      </c>
      <c r="H41" s="278">
        <f>I40</f>
        <v>61</v>
      </c>
      <c r="I41" s="227">
        <v>84.5</v>
      </c>
      <c r="J41" s="226"/>
      <c r="K41" s="545" t="b">
        <f>IF(I42=1,IF(((VLOOKUP($G41,[1]Depth_Lookup!#REF!,9,FALSE))-(H41/100))=0,"Good",IF(((VLOOKUP($G41,[1]Depth_Lookup!$A$3:$J$550,9,FALSE))-(H41/100))&gt;0,"Too Short","Too Long")))</f>
        <v>0</v>
      </c>
      <c r="L41" s="171">
        <f>(VLOOKUP($G41,Depth_Lookup!$A$3:$J$410,10,FALSE))+(H41/100)</f>
        <v>16.05</v>
      </c>
      <c r="M41" s="171">
        <f>(VLOOKUP($G41,Depth_Lookup!$A$3:$J$410,10,FALSE))+(I41/100)</f>
        <v>16.285</v>
      </c>
      <c r="N41" s="230" t="s">
        <v>1297</v>
      </c>
      <c r="O41" s="227">
        <v>2</v>
      </c>
      <c r="P41" s="227" t="s">
        <v>853</v>
      </c>
      <c r="Q41" s="227" t="s">
        <v>125</v>
      </c>
      <c r="R41" s="286" t="str">
        <f t="shared" si="2"/>
        <v>SerpentinizedHarzburgite</v>
      </c>
      <c r="S41" s="227" t="s">
        <v>115</v>
      </c>
      <c r="T41" s="227" t="s">
        <v>700</v>
      </c>
      <c r="U41" s="227" t="s">
        <v>108</v>
      </c>
      <c r="V41" s="227" t="s">
        <v>509</v>
      </c>
      <c r="W41" s="227" t="s">
        <v>102</v>
      </c>
      <c r="X41" s="287">
        <f>VLOOKUP(W41,definitions_list_lookup!$A$13:$B$19,2,0)</f>
        <v>5</v>
      </c>
      <c r="Y41" s="227" t="s">
        <v>90</v>
      </c>
      <c r="Z41" s="227" t="s">
        <v>91</v>
      </c>
      <c r="AA41" s="227"/>
      <c r="AB41" s="227"/>
      <c r="AC41" s="227"/>
      <c r="AD41" s="227"/>
      <c r="AE41" s="233"/>
      <c r="AF41" s="286" t="e">
        <f>VLOOKUP(AE41,definitions_list_mag!$V$12:$W$15,2,0)</f>
        <v>#N/A</v>
      </c>
      <c r="AG41" s="237"/>
      <c r="AH41" s="227"/>
      <c r="AI41" s="238">
        <v>80</v>
      </c>
      <c r="AJ41" s="239"/>
      <c r="AK41" s="239"/>
      <c r="AL41" s="239"/>
      <c r="AM41" s="239"/>
      <c r="AN41" s="239"/>
      <c r="AO41" s="240"/>
      <c r="AP41" s="227"/>
      <c r="AQ41" s="227"/>
      <c r="AR41" s="227"/>
      <c r="AS41" s="227"/>
      <c r="AT41" s="227"/>
      <c r="AU41" s="238"/>
      <c r="AV41" s="239"/>
      <c r="AW41" s="239"/>
      <c r="AX41" s="239"/>
      <c r="AY41" s="239"/>
      <c r="AZ41" s="239"/>
      <c r="BA41" s="240">
        <v>20</v>
      </c>
      <c r="BB41" s="227">
        <v>5</v>
      </c>
      <c r="BC41" s="227">
        <v>5</v>
      </c>
      <c r="BD41" s="227" t="s">
        <v>1330</v>
      </c>
      <c r="BE41" s="227" t="s">
        <v>1331</v>
      </c>
      <c r="BF41" s="227"/>
      <c r="BG41" s="238"/>
      <c r="BH41" s="239"/>
      <c r="BI41" s="239"/>
      <c r="BJ41" s="239"/>
      <c r="BK41" s="239"/>
      <c r="BL41" s="239"/>
      <c r="BM41" s="240"/>
      <c r="BN41" s="227"/>
      <c r="BO41" s="227"/>
      <c r="BP41" s="227"/>
      <c r="BQ41" s="227"/>
      <c r="BR41" s="227"/>
      <c r="BS41" s="239"/>
      <c r="BT41" s="239"/>
      <c r="BU41" s="239"/>
      <c r="BV41" s="239"/>
      <c r="BW41" s="239"/>
      <c r="BX41" s="239"/>
      <c r="BY41" s="240"/>
      <c r="BZ41" s="227"/>
      <c r="CA41" s="227"/>
      <c r="CB41" s="227"/>
      <c r="CC41" s="227"/>
      <c r="CD41" s="227"/>
      <c r="CE41" s="227"/>
      <c r="CF41" s="227"/>
      <c r="CG41" s="148"/>
      <c r="CH41" s="149" t="s">
        <v>1333</v>
      </c>
      <c r="CI41" s="149">
        <v>100</v>
      </c>
      <c r="CJ41" s="149" t="s">
        <v>514</v>
      </c>
      <c r="CK41" s="151"/>
      <c r="CL41" s="152"/>
      <c r="CM41" s="152"/>
      <c r="CN41" s="152"/>
      <c r="CO41" s="152"/>
      <c r="CP41" s="152"/>
      <c r="CQ41" s="152"/>
      <c r="CR41" s="152"/>
      <c r="CS41" s="152"/>
      <c r="CT41" s="152"/>
      <c r="CU41" s="152"/>
      <c r="CV41" s="152"/>
      <c r="CW41" s="152"/>
      <c r="CX41" s="152"/>
      <c r="CY41" s="152"/>
      <c r="CZ41" s="152"/>
      <c r="DA41" s="152"/>
      <c r="DB41" s="152">
        <v>80</v>
      </c>
      <c r="DC41" s="229"/>
      <c r="DD41" s="152"/>
      <c r="DE41" s="152"/>
      <c r="DF41" s="152"/>
      <c r="DG41" s="152"/>
      <c r="DH41" s="152"/>
      <c r="DI41" s="152"/>
      <c r="DJ41" s="152">
        <v>20</v>
      </c>
      <c r="DK41" s="208">
        <f t="shared" si="3"/>
        <v>100</v>
      </c>
      <c r="DL41" s="148"/>
      <c r="DM41" s="152"/>
      <c r="DN41" s="152"/>
      <c r="DO41" s="153"/>
      <c r="DQ41" s="148"/>
      <c r="DR41" s="153"/>
      <c r="DS41" s="148"/>
      <c r="DT41" s="261" t="s">
        <v>1381</v>
      </c>
      <c r="DU41" s="229"/>
      <c r="DV41" s="229"/>
      <c r="DW41" s="290">
        <f t="shared" si="19"/>
        <v>100</v>
      </c>
      <c r="DX41" s="291" t="e">
        <f>VLOOKUP(P41,definitions_list_lookup!$K$30:$L$54,2,0)</f>
        <v>#N/A</v>
      </c>
      <c r="DY41" s="154" t="s">
        <v>1405</v>
      </c>
      <c r="DZ41" s="154" t="s">
        <v>1408</v>
      </c>
      <c r="EA41" s="154"/>
      <c r="EB41" s="229"/>
      <c r="EC41" s="292"/>
      <c r="ED41" s="229" t="s">
        <v>2517</v>
      </c>
      <c r="EE41" s="293"/>
      <c r="EF41" s="294"/>
      <c r="EG41" s="293"/>
      <c r="EH41" s="295"/>
      <c r="EI41" s="296" t="e">
        <f>VLOOKUP(EH41,definitions_list_mag!$Y$12:$Z$15,2,FALSE)</f>
        <v>#N/A</v>
      </c>
      <c r="EJ41" s="297"/>
      <c r="EK41" s="298" t="e">
        <f>VLOOKUP(EJ41,definitions_list_mag!$AT$3:$AU$5,2,FALSE)</f>
        <v>#N/A</v>
      </c>
      <c r="EL41" s="293"/>
      <c r="EM41" s="295"/>
      <c r="EN41" s="295"/>
      <c r="EO41" s="321"/>
      <c r="EP41" s="321"/>
      <c r="EQ41" s="321"/>
      <c r="ER41" s="321"/>
      <c r="ES41" s="321"/>
      <c r="ET41" s="321"/>
      <c r="EU41" s="321"/>
      <c r="EV41" s="322"/>
      <c r="EW41" s="322"/>
      <c r="EX41" s="322"/>
      <c r="EY41" s="322"/>
      <c r="EZ41" s="192" t="e">
        <f t="shared" si="4"/>
        <v>#DIV/0!</v>
      </c>
      <c r="FA41" s="192" t="e">
        <f t="shared" si="5"/>
        <v>#DIV/0!</v>
      </c>
      <c r="FB41" s="192" t="e">
        <f t="shared" si="6"/>
        <v>#DIV/0!</v>
      </c>
      <c r="FC41" s="192" t="e">
        <f t="shared" si="7"/>
        <v>#DIV/0!</v>
      </c>
      <c r="FD41" s="192" t="e">
        <f t="shared" si="8"/>
        <v>#DIV/0!</v>
      </c>
      <c r="FE41" s="193" t="e">
        <f t="shared" si="9"/>
        <v>#DIV/0!</v>
      </c>
      <c r="FF41" s="194" t="e">
        <f t="shared" si="10"/>
        <v>#DIV/0!</v>
      </c>
      <c r="FG41" s="297"/>
      <c r="FH41" s="295"/>
      <c r="FI41" s="778">
        <f t="shared" si="11"/>
        <v>0</v>
      </c>
      <c r="FJ41" s="779" t="e">
        <f t="shared" si="12"/>
        <v>#DIV/0!</v>
      </c>
      <c r="FK41" s="779" t="e">
        <f t="shared" si="13"/>
        <v>#DIV/0!</v>
      </c>
      <c r="FL41" s="780" t="e">
        <f t="shared" si="14"/>
        <v>#DIV/0!</v>
      </c>
      <c r="FM41" s="169" t="e">
        <f t="shared" si="15"/>
        <v>#DIV/0!</v>
      </c>
      <c r="FN41" s="783" t="e">
        <f t="shared" si="16"/>
        <v>#DIV/0!</v>
      </c>
      <c r="FO41" s="227"/>
      <c r="FP41" s="227"/>
      <c r="FQ41" s="227"/>
      <c r="FR41" s="227"/>
      <c r="FS41" s="227"/>
      <c r="FT41" s="227"/>
      <c r="FU41" s="227"/>
      <c r="FV41" s="227"/>
      <c r="FW41" s="227"/>
      <c r="FX41" s="227"/>
      <c r="FY41" s="227"/>
      <c r="FZ41" s="227"/>
      <c r="GA41" s="227"/>
      <c r="GB41" s="227"/>
      <c r="GC41" s="227"/>
      <c r="GD41" s="227"/>
      <c r="GE41" s="227"/>
      <c r="GF41" s="227"/>
      <c r="GG41" s="227"/>
      <c r="GH41" s="227"/>
      <c r="GI41" s="227"/>
      <c r="GJ41" s="227"/>
      <c r="GK41" s="227"/>
      <c r="GL41" s="227"/>
      <c r="GM41" s="227"/>
      <c r="GN41" s="227"/>
      <c r="GO41" s="227"/>
      <c r="GP41" s="227"/>
      <c r="GQ41" s="227"/>
      <c r="GR41" s="227"/>
      <c r="GS41" s="227"/>
      <c r="GT41" s="227"/>
      <c r="GU41" s="227"/>
      <c r="GV41" s="227"/>
      <c r="GW41" s="227"/>
      <c r="GX41" s="227"/>
      <c r="GY41" s="227"/>
      <c r="GZ41" s="227"/>
      <c r="HA41" s="227"/>
      <c r="HB41" s="227"/>
      <c r="HC41" s="227"/>
      <c r="HD41" s="227"/>
      <c r="HE41" s="227"/>
      <c r="HF41" s="227"/>
      <c r="HG41" s="227"/>
      <c r="HH41" s="227"/>
      <c r="HI41" s="227"/>
      <c r="HJ41" s="227"/>
      <c r="HK41" s="227"/>
      <c r="HL41" s="227"/>
      <c r="HM41" s="227"/>
      <c r="HN41" s="227"/>
      <c r="HO41" s="227"/>
      <c r="HP41" s="227"/>
      <c r="HQ41" s="227"/>
      <c r="HR41" s="227"/>
      <c r="HS41" s="227"/>
      <c r="HT41" s="227"/>
      <c r="HU41" s="227"/>
      <c r="HV41" s="227"/>
      <c r="HW41" s="227"/>
      <c r="HX41" s="227"/>
      <c r="HY41" s="227"/>
      <c r="HZ41" s="227"/>
      <c r="IA41" s="227"/>
      <c r="IB41" s="227"/>
      <c r="IC41" s="227"/>
      <c r="ID41" s="227"/>
      <c r="IE41" s="227"/>
      <c r="IF41" s="227"/>
      <c r="IG41" s="227"/>
      <c r="IH41" s="227"/>
      <c r="II41" s="227"/>
      <c r="IJ41" s="227"/>
      <c r="IK41" s="227"/>
      <c r="IL41" s="227"/>
      <c r="IM41" s="227"/>
      <c r="IN41" s="227"/>
      <c r="IO41" s="227"/>
      <c r="IP41" s="227"/>
      <c r="IQ41" s="227"/>
      <c r="IR41" s="227"/>
      <c r="IS41" s="227"/>
      <c r="IT41" s="227"/>
      <c r="IU41" s="227"/>
      <c r="IV41" s="227"/>
      <c r="IW41" s="227"/>
      <c r="IX41" s="227"/>
      <c r="IY41" s="227"/>
      <c r="IZ41" s="227"/>
      <c r="JA41" s="227"/>
      <c r="JB41" s="227"/>
      <c r="JC41" s="227"/>
      <c r="JD41" s="227"/>
      <c r="JE41" s="227"/>
      <c r="JF41" s="227"/>
      <c r="JG41" s="227"/>
      <c r="JH41" s="227"/>
      <c r="JI41" s="227"/>
      <c r="JJ41" s="227"/>
      <c r="JK41" s="227"/>
      <c r="JL41" s="227"/>
      <c r="JM41" s="227"/>
      <c r="JN41" s="227"/>
      <c r="JO41" s="227"/>
      <c r="JP41" s="227"/>
      <c r="JQ41" s="227"/>
      <c r="JR41" s="227"/>
      <c r="JS41" s="227"/>
      <c r="JT41" s="227"/>
      <c r="JU41" s="227"/>
      <c r="JV41" s="227"/>
      <c r="JW41" s="227"/>
      <c r="JX41" s="227"/>
      <c r="JY41" s="227"/>
      <c r="JZ41" s="227"/>
      <c r="KA41" s="227"/>
      <c r="KB41" s="227"/>
      <c r="KC41" s="227"/>
      <c r="KD41" s="227"/>
      <c r="KE41" s="227"/>
      <c r="KF41" s="227"/>
      <c r="KG41" s="227"/>
      <c r="KH41" s="227"/>
      <c r="KI41" s="227"/>
      <c r="KJ41" s="227"/>
      <c r="KK41" s="227"/>
      <c r="KL41" s="227"/>
      <c r="KM41" s="227"/>
      <c r="KN41" s="227"/>
      <c r="KO41" s="227"/>
      <c r="KP41" s="227"/>
      <c r="KQ41" s="227"/>
      <c r="KR41" s="227"/>
      <c r="KS41" s="227"/>
      <c r="KT41" s="227"/>
      <c r="KU41" s="227"/>
      <c r="KV41" s="227"/>
      <c r="KW41" s="227"/>
      <c r="KX41" s="227"/>
      <c r="KY41" s="227"/>
      <c r="KZ41" s="227"/>
      <c r="LA41" s="227"/>
      <c r="LB41" s="227"/>
      <c r="LC41" s="227"/>
      <c r="LD41" s="227"/>
      <c r="LE41" s="227"/>
      <c r="LF41" s="227"/>
      <c r="LG41" s="227"/>
      <c r="LH41" s="227"/>
      <c r="LI41" s="227"/>
      <c r="LJ41" s="227"/>
      <c r="LK41" s="227"/>
      <c r="LL41" s="227"/>
      <c r="LM41" s="227"/>
      <c r="LN41" s="227"/>
      <c r="LO41" s="227"/>
      <c r="LP41" s="227"/>
      <c r="LQ41" s="227"/>
      <c r="LR41" s="227"/>
      <c r="LS41" s="227"/>
      <c r="LT41" s="227"/>
      <c r="LU41" s="227"/>
      <c r="LV41" s="227"/>
      <c r="LW41" s="227"/>
      <c r="LX41" s="227"/>
      <c r="LY41" s="227"/>
      <c r="LZ41" s="227"/>
      <c r="MA41" s="227"/>
      <c r="MB41" s="227"/>
      <c r="MC41" s="227"/>
      <c r="MD41" s="227"/>
      <c r="ME41" s="227"/>
      <c r="MF41" s="227"/>
      <c r="MG41" s="227"/>
      <c r="MH41" s="227"/>
      <c r="MI41" s="227"/>
      <c r="MJ41" s="227"/>
      <c r="MK41" s="227"/>
      <c r="ML41" s="227"/>
      <c r="MM41" s="227"/>
      <c r="MN41" s="227"/>
      <c r="MO41" s="227"/>
      <c r="MP41" s="227"/>
      <c r="MQ41" s="227"/>
      <c r="MR41" s="227"/>
      <c r="MS41" s="227"/>
      <c r="MT41" s="227"/>
      <c r="MU41" s="227"/>
      <c r="MV41" s="227"/>
      <c r="MW41" s="227"/>
      <c r="MX41" s="227"/>
      <c r="MY41" s="227"/>
      <c r="MZ41" s="227"/>
      <c r="NA41" s="227"/>
      <c r="NB41" s="227"/>
      <c r="NC41" s="227"/>
      <c r="ND41" s="227"/>
      <c r="NE41" s="227"/>
      <c r="NF41" s="227"/>
      <c r="NG41" s="227"/>
      <c r="NH41" s="227"/>
      <c r="NI41" s="227"/>
      <c r="NJ41" s="227"/>
      <c r="NK41" s="227"/>
      <c r="NL41" s="227"/>
      <c r="NM41" s="227"/>
      <c r="NN41" s="227"/>
      <c r="NO41" s="227"/>
      <c r="NP41" s="227"/>
      <c r="NQ41" s="227"/>
      <c r="NR41" s="227"/>
      <c r="NS41" s="227"/>
      <c r="NT41" s="227"/>
      <c r="NU41" s="227"/>
      <c r="NV41" s="227"/>
      <c r="NW41" s="227"/>
      <c r="NX41" s="227"/>
      <c r="NY41" s="227"/>
      <c r="NZ41" s="227"/>
      <c r="OA41" s="227"/>
      <c r="OB41" s="227"/>
      <c r="OC41" s="227"/>
      <c r="OD41" s="227"/>
      <c r="OE41" s="227"/>
      <c r="OF41" s="227"/>
      <c r="OG41" s="227"/>
      <c r="OH41" s="227"/>
      <c r="OI41" s="227"/>
      <c r="OJ41" s="227"/>
      <c r="OK41" s="227"/>
      <c r="OL41" s="227"/>
      <c r="OM41" s="227"/>
      <c r="ON41" s="227"/>
      <c r="OO41" s="227"/>
      <c r="OP41" s="227"/>
      <c r="OQ41" s="227"/>
      <c r="OR41" s="227"/>
      <c r="OS41" s="227"/>
      <c r="OT41" s="227"/>
      <c r="OU41" s="227"/>
      <c r="OV41" s="227"/>
      <c r="OW41" s="227"/>
      <c r="OX41" s="227"/>
      <c r="OY41" s="227"/>
      <c r="OZ41" s="227"/>
      <c r="PA41" s="227"/>
      <c r="PB41" s="227"/>
      <c r="PC41" s="227"/>
      <c r="PD41" s="227"/>
      <c r="PE41" s="227"/>
      <c r="PF41" s="227"/>
      <c r="PG41" s="227"/>
      <c r="PH41" s="227"/>
      <c r="PI41" s="227"/>
      <c r="PJ41" s="227"/>
      <c r="PK41" s="227"/>
      <c r="PL41" s="227"/>
      <c r="PM41" s="227"/>
      <c r="PN41" s="227"/>
      <c r="PO41" s="227"/>
      <c r="PP41" s="227"/>
      <c r="PQ41" s="227"/>
      <c r="PR41" s="227"/>
      <c r="PS41" s="227"/>
      <c r="PT41" s="227"/>
      <c r="PU41" s="227"/>
      <c r="PV41" s="227"/>
      <c r="PW41" s="227"/>
      <c r="PX41" s="227"/>
      <c r="PY41" s="227"/>
      <c r="PZ41" s="227"/>
      <c r="QA41" s="227"/>
      <c r="QB41" s="227"/>
      <c r="QC41" s="227"/>
      <c r="QD41" s="227"/>
      <c r="QE41" s="227"/>
      <c r="QF41" s="227"/>
      <c r="QG41" s="227"/>
      <c r="QH41" s="227"/>
      <c r="QI41" s="227"/>
      <c r="QJ41" s="227"/>
      <c r="QK41" s="227"/>
      <c r="QL41" s="227"/>
      <c r="QM41" s="227"/>
      <c r="QN41" s="227"/>
      <c r="QO41" s="227"/>
      <c r="QP41" s="227"/>
      <c r="QQ41" s="227"/>
      <c r="QR41" s="227"/>
      <c r="QS41" s="227"/>
      <c r="QT41" s="227"/>
      <c r="QU41" s="227"/>
      <c r="QV41" s="227"/>
      <c r="QW41" s="227"/>
      <c r="QX41" s="227"/>
      <c r="QY41" s="227"/>
      <c r="QZ41" s="227"/>
      <c r="RA41" s="227"/>
      <c r="RB41" s="227"/>
      <c r="RC41" s="227"/>
      <c r="RD41" s="227"/>
      <c r="RE41" s="227"/>
      <c r="RF41" s="227"/>
      <c r="RG41" s="227"/>
      <c r="RH41" s="227"/>
      <c r="RI41" s="227"/>
      <c r="RJ41" s="227"/>
      <c r="RK41" s="227"/>
      <c r="RL41" s="227"/>
      <c r="RM41" s="227"/>
      <c r="RN41" s="227"/>
      <c r="RO41" s="227"/>
      <c r="RP41" s="227"/>
      <c r="RQ41" s="227"/>
      <c r="RR41" s="227"/>
      <c r="RS41" s="227"/>
      <c r="RT41" s="227"/>
      <c r="RU41" s="227"/>
      <c r="RV41" s="227"/>
      <c r="RW41" s="227"/>
      <c r="RX41" s="227"/>
      <c r="RY41" s="227"/>
      <c r="RZ41" s="227"/>
      <c r="SA41" s="227"/>
      <c r="SB41" s="227"/>
      <c r="SC41" s="227"/>
      <c r="SD41" s="227"/>
      <c r="SE41" s="227"/>
      <c r="SF41" s="227"/>
      <c r="SG41" s="227"/>
      <c r="SH41" s="227"/>
      <c r="SI41" s="227"/>
      <c r="SJ41" s="227"/>
      <c r="SK41" s="227"/>
      <c r="SL41" s="227"/>
      <c r="SM41" s="227"/>
      <c r="SN41" s="227"/>
      <c r="SO41" s="227"/>
      <c r="SP41" s="227"/>
      <c r="SQ41" s="227"/>
      <c r="SR41" s="227"/>
      <c r="SS41" s="227"/>
      <c r="ST41" s="227"/>
      <c r="SU41" s="227"/>
      <c r="SV41" s="227"/>
      <c r="SW41" s="227"/>
      <c r="SX41" s="227"/>
      <c r="SY41" s="227"/>
      <c r="SZ41" s="227"/>
      <c r="TA41" s="227"/>
      <c r="TB41" s="227"/>
      <c r="TC41" s="227"/>
      <c r="TD41" s="227"/>
      <c r="TE41" s="227"/>
      <c r="TF41" s="227"/>
      <c r="TG41" s="227"/>
      <c r="TH41" s="227"/>
      <c r="TI41" s="227"/>
      <c r="TJ41" s="227"/>
      <c r="TK41" s="227"/>
      <c r="TL41" s="227"/>
      <c r="TM41" s="227"/>
      <c r="TN41" s="227"/>
      <c r="TO41" s="227"/>
      <c r="TP41" s="227"/>
      <c r="TQ41" s="227"/>
      <c r="TR41" s="227"/>
      <c r="TS41" s="227"/>
      <c r="TT41" s="227"/>
      <c r="TU41" s="227"/>
      <c r="TV41" s="227"/>
      <c r="TW41" s="227"/>
      <c r="TX41" s="227"/>
      <c r="TY41" s="227"/>
      <c r="TZ41" s="227"/>
      <c r="UA41" s="227"/>
      <c r="UB41" s="227"/>
      <c r="UC41" s="227"/>
      <c r="UD41" s="227"/>
      <c r="UE41" s="227"/>
      <c r="UF41" s="227"/>
      <c r="UG41" s="227"/>
      <c r="UH41" s="227"/>
      <c r="UI41" s="227"/>
      <c r="UJ41" s="227"/>
      <c r="UK41" s="227"/>
      <c r="UL41" s="227"/>
      <c r="UM41" s="227"/>
      <c r="UN41" s="227"/>
      <c r="UO41" s="227"/>
      <c r="UP41" s="227"/>
      <c r="UQ41" s="227"/>
      <c r="UR41" s="227"/>
      <c r="US41" s="227"/>
      <c r="UT41" s="227"/>
      <c r="UU41" s="227"/>
      <c r="UV41" s="227"/>
      <c r="UW41" s="227"/>
      <c r="UX41" s="227"/>
      <c r="UY41" s="227"/>
      <c r="UZ41" s="227"/>
      <c r="VA41" s="227"/>
      <c r="VB41" s="227"/>
      <c r="VC41" s="227"/>
      <c r="VD41" s="227"/>
      <c r="VE41" s="227"/>
      <c r="VF41" s="227"/>
      <c r="VG41" s="227"/>
      <c r="VH41" s="227"/>
      <c r="VI41" s="227"/>
      <c r="VJ41" s="227"/>
      <c r="VK41" s="227"/>
      <c r="VL41" s="227"/>
      <c r="VM41" s="227"/>
      <c r="VN41" s="227"/>
      <c r="VO41" s="227"/>
      <c r="VP41" s="227"/>
      <c r="VQ41" s="227"/>
      <c r="VR41" s="227"/>
      <c r="VS41" s="227"/>
      <c r="VT41" s="227"/>
      <c r="VU41" s="227"/>
      <c r="VV41" s="227"/>
      <c r="VW41" s="227"/>
      <c r="VX41" s="227"/>
      <c r="VY41" s="227"/>
      <c r="VZ41" s="227"/>
      <c r="WA41" s="227"/>
      <c r="WB41" s="227"/>
      <c r="WC41" s="227"/>
      <c r="WD41" s="227"/>
      <c r="WE41" s="227"/>
      <c r="WF41" s="227"/>
      <c r="WG41" s="227"/>
      <c r="WH41" s="227"/>
      <c r="WI41" s="227"/>
      <c r="WJ41" s="227"/>
      <c r="WK41" s="227"/>
      <c r="WL41" s="227"/>
      <c r="WM41" s="227"/>
      <c r="WN41" s="227"/>
      <c r="WO41" s="227"/>
      <c r="WP41" s="227"/>
      <c r="WQ41" s="227"/>
      <c r="WR41" s="227"/>
      <c r="WS41" s="227"/>
      <c r="WT41" s="227"/>
      <c r="WU41" s="227"/>
      <c r="WV41" s="227"/>
      <c r="WW41" s="227"/>
      <c r="WX41" s="227"/>
      <c r="WY41" s="227"/>
      <c r="WZ41" s="227"/>
      <c r="XA41" s="227"/>
      <c r="XB41" s="227"/>
      <c r="XC41" s="227"/>
      <c r="XD41" s="227"/>
      <c r="XE41" s="227"/>
      <c r="XF41" s="227"/>
      <c r="XG41" s="227"/>
      <c r="XH41" s="227"/>
      <c r="XI41" s="227"/>
      <c r="XJ41" s="227"/>
      <c r="XK41" s="227"/>
      <c r="XL41" s="227"/>
      <c r="XM41" s="227"/>
      <c r="XN41" s="227"/>
      <c r="XO41" s="227"/>
      <c r="XP41" s="227"/>
      <c r="XQ41" s="227"/>
      <c r="XR41" s="227"/>
      <c r="XS41" s="227"/>
      <c r="XT41" s="227"/>
      <c r="XU41" s="227"/>
      <c r="XV41" s="227"/>
      <c r="XW41" s="227"/>
      <c r="XX41" s="227"/>
      <c r="XY41" s="227"/>
      <c r="XZ41" s="227"/>
      <c r="YA41" s="227"/>
      <c r="YB41" s="227"/>
      <c r="YC41" s="227"/>
      <c r="YD41" s="227"/>
      <c r="YE41" s="227"/>
      <c r="YF41" s="227"/>
      <c r="YG41" s="227"/>
      <c r="YH41" s="227"/>
      <c r="YI41" s="227"/>
      <c r="YJ41" s="227"/>
      <c r="YK41" s="227"/>
      <c r="YL41" s="227"/>
      <c r="YM41" s="227"/>
      <c r="YN41" s="227"/>
      <c r="YO41" s="227"/>
      <c r="YP41" s="227"/>
      <c r="YQ41" s="227"/>
      <c r="YR41" s="227"/>
      <c r="YS41" s="227"/>
      <c r="YT41" s="227"/>
      <c r="YU41" s="227"/>
      <c r="YV41" s="227"/>
      <c r="YW41" s="227"/>
      <c r="YX41" s="227"/>
      <c r="YY41" s="227"/>
      <c r="YZ41" s="227"/>
      <c r="ZA41" s="227"/>
      <c r="ZB41" s="227"/>
      <c r="ZC41" s="227"/>
      <c r="ZD41" s="227"/>
      <c r="ZE41" s="227"/>
      <c r="ZF41" s="227"/>
      <c r="ZG41" s="227"/>
      <c r="ZH41" s="227"/>
      <c r="ZI41" s="227"/>
      <c r="ZJ41" s="227"/>
      <c r="ZK41" s="227"/>
      <c r="ZL41" s="227"/>
      <c r="ZM41" s="227"/>
      <c r="ZN41" s="227"/>
      <c r="ZO41" s="227"/>
      <c r="ZP41" s="227"/>
      <c r="ZQ41" s="227"/>
      <c r="ZR41" s="227"/>
      <c r="ZS41" s="227"/>
      <c r="ZT41" s="227"/>
      <c r="ZU41" s="227"/>
      <c r="ZV41" s="227"/>
      <c r="ZW41" s="227"/>
      <c r="ZX41" s="227"/>
      <c r="ZY41" s="227"/>
      <c r="ZZ41" s="227"/>
      <c r="AAA41" s="227"/>
      <c r="AAB41" s="227"/>
      <c r="AAC41" s="227"/>
      <c r="AAD41" s="227"/>
      <c r="AAE41" s="227"/>
      <c r="AAF41" s="227"/>
      <c r="AAG41" s="227"/>
      <c r="AAH41" s="227"/>
      <c r="AAI41" s="227"/>
      <c r="AAJ41" s="227"/>
      <c r="AAK41" s="227"/>
      <c r="AAL41" s="227"/>
      <c r="AAM41" s="227"/>
      <c r="AAN41" s="227"/>
      <c r="AAO41" s="227"/>
      <c r="AAP41" s="227"/>
      <c r="AAQ41" s="227"/>
      <c r="AAR41" s="227"/>
      <c r="AAS41" s="227"/>
      <c r="AAT41" s="227"/>
      <c r="AAU41" s="227"/>
      <c r="AAV41" s="227"/>
      <c r="AAW41" s="227"/>
      <c r="AAX41" s="227"/>
      <c r="AAY41" s="227"/>
      <c r="AAZ41" s="227"/>
      <c r="ABA41" s="227"/>
      <c r="ABB41" s="227"/>
      <c r="ABC41" s="227"/>
      <c r="ABD41" s="227"/>
      <c r="ABE41" s="227"/>
      <c r="ABF41" s="227"/>
      <c r="ABG41" s="227"/>
      <c r="ABH41" s="227"/>
      <c r="ABI41" s="227"/>
      <c r="ABJ41" s="227"/>
      <c r="ABK41" s="227"/>
      <c r="ABL41" s="227"/>
      <c r="ABM41" s="227"/>
      <c r="ABN41" s="227"/>
      <c r="ABO41" s="227"/>
      <c r="ABP41" s="227"/>
      <c r="ABQ41" s="227"/>
      <c r="ABR41" s="227"/>
      <c r="ABS41" s="227"/>
      <c r="ABT41" s="227"/>
      <c r="ABU41" s="227"/>
      <c r="ABV41" s="227"/>
      <c r="ABW41" s="227"/>
      <c r="ABX41" s="227"/>
      <c r="ABY41" s="227"/>
      <c r="ABZ41" s="227"/>
      <c r="ACA41" s="227"/>
      <c r="ACB41" s="227"/>
      <c r="ACC41" s="227"/>
      <c r="ACD41" s="227"/>
      <c r="ACE41" s="227"/>
      <c r="ACF41" s="227"/>
      <c r="ACG41" s="227"/>
      <c r="ACH41" s="227"/>
      <c r="ACI41" s="227"/>
      <c r="ACJ41" s="227"/>
      <c r="ACK41" s="227"/>
      <c r="ACL41" s="227"/>
      <c r="ACM41" s="227"/>
      <c r="ACN41" s="227"/>
      <c r="ACO41" s="227"/>
      <c r="ACP41" s="227"/>
      <c r="ACQ41" s="227"/>
      <c r="ACR41" s="227"/>
      <c r="ACS41" s="227"/>
      <c r="ACT41" s="227"/>
      <c r="ACU41" s="227"/>
      <c r="ACV41" s="227"/>
      <c r="ACW41" s="227"/>
      <c r="ACX41" s="227"/>
      <c r="ACY41" s="227"/>
      <c r="ACZ41" s="227"/>
      <c r="ADA41" s="227"/>
      <c r="ADB41" s="227"/>
      <c r="ADC41" s="227"/>
      <c r="ADD41" s="227"/>
      <c r="ADE41" s="227"/>
      <c r="ADF41" s="227"/>
      <c r="ADG41" s="227"/>
      <c r="ADH41" s="227"/>
      <c r="ADI41" s="227"/>
      <c r="ADJ41" s="227"/>
      <c r="ADK41" s="227"/>
      <c r="ADL41" s="227"/>
      <c r="ADM41" s="227"/>
      <c r="ADN41" s="227"/>
      <c r="ADO41" s="227"/>
      <c r="ADP41" s="227"/>
      <c r="ADQ41" s="227"/>
      <c r="ADR41" s="227"/>
      <c r="ADS41" s="227"/>
      <c r="ADT41" s="227"/>
      <c r="ADU41" s="227"/>
      <c r="ADV41" s="227"/>
      <c r="ADW41" s="227"/>
      <c r="ADX41" s="227"/>
      <c r="ADY41" s="227"/>
      <c r="ADZ41" s="227"/>
      <c r="AEA41" s="227"/>
      <c r="AEB41" s="227"/>
      <c r="AEC41" s="227"/>
      <c r="AED41" s="227"/>
      <c r="AEE41" s="227"/>
      <c r="AEF41" s="227"/>
      <c r="AEG41" s="227"/>
      <c r="AEH41" s="227"/>
      <c r="AEI41" s="227"/>
      <c r="AEJ41" s="227"/>
      <c r="AEK41" s="227"/>
      <c r="AEL41" s="227"/>
      <c r="AEM41" s="227"/>
      <c r="AEN41" s="227"/>
      <c r="AEO41" s="227"/>
      <c r="AEP41" s="227"/>
      <c r="AEQ41" s="227"/>
      <c r="AER41" s="227"/>
      <c r="AES41" s="227"/>
      <c r="AET41" s="227"/>
      <c r="AEU41" s="227"/>
      <c r="AEV41" s="227"/>
      <c r="AEW41" s="227"/>
      <c r="AEX41" s="227"/>
      <c r="AEY41" s="227"/>
      <c r="AEZ41" s="227"/>
      <c r="AFA41" s="227"/>
      <c r="AFB41" s="227"/>
      <c r="AFC41" s="227"/>
      <c r="AFD41" s="227"/>
      <c r="AFE41" s="227"/>
      <c r="AFF41" s="227"/>
      <c r="AFG41" s="227"/>
      <c r="AFH41" s="227"/>
      <c r="AFI41" s="227"/>
      <c r="AFJ41" s="227"/>
      <c r="AFK41" s="227"/>
      <c r="AFL41" s="227"/>
      <c r="AFM41" s="227"/>
      <c r="AFN41" s="227"/>
      <c r="AFO41" s="227"/>
      <c r="AFP41" s="227"/>
      <c r="AFQ41" s="227"/>
      <c r="AFR41" s="227"/>
      <c r="AFS41" s="227"/>
      <c r="AFT41" s="227"/>
      <c r="AFU41" s="227"/>
      <c r="AFV41" s="227"/>
      <c r="AFW41" s="227"/>
      <c r="AFX41" s="227"/>
      <c r="AFY41" s="227"/>
      <c r="AFZ41" s="227"/>
      <c r="AGA41" s="227"/>
      <c r="AGB41" s="227"/>
      <c r="AGC41" s="227"/>
      <c r="AGD41" s="227"/>
      <c r="AGE41" s="227"/>
      <c r="AGF41" s="227"/>
      <c r="AGG41" s="227"/>
      <c r="AGH41" s="227"/>
      <c r="AGI41" s="227"/>
      <c r="AGJ41" s="227"/>
      <c r="AGK41" s="227"/>
      <c r="AGL41" s="227"/>
      <c r="AGM41" s="227"/>
      <c r="AGN41" s="227"/>
      <c r="AGO41" s="227"/>
      <c r="AGP41" s="227"/>
      <c r="AGQ41" s="227"/>
      <c r="AGR41" s="227"/>
      <c r="AGS41" s="227"/>
      <c r="AGT41" s="227"/>
      <c r="AGU41" s="227"/>
      <c r="AGV41" s="227"/>
      <c r="AGW41" s="227"/>
      <c r="AGX41" s="227"/>
      <c r="AGY41" s="227"/>
      <c r="AGZ41" s="227"/>
      <c r="AHA41" s="227"/>
      <c r="AHB41" s="227"/>
      <c r="AHC41" s="227"/>
      <c r="AHD41" s="227"/>
      <c r="AHE41" s="227"/>
      <c r="AHF41" s="227"/>
      <c r="AHG41" s="227"/>
      <c r="AHH41" s="227"/>
      <c r="AHI41" s="227"/>
      <c r="AHJ41" s="227"/>
      <c r="AHK41" s="227"/>
      <c r="AHL41" s="227"/>
      <c r="AHM41" s="227"/>
      <c r="AHN41" s="227"/>
      <c r="AHO41" s="227"/>
      <c r="AHP41" s="227"/>
      <c r="AHQ41" s="227"/>
      <c r="AHR41" s="227"/>
      <c r="AHS41" s="227"/>
      <c r="AHT41" s="227"/>
      <c r="AHU41" s="227"/>
      <c r="AHV41" s="227"/>
      <c r="AHW41" s="227"/>
      <c r="AHX41" s="227"/>
      <c r="AHY41" s="227"/>
      <c r="AHZ41" s="227"/>
      <c r="AIA41" s="227"/>
      <c r="AIB41" s="227"/>
      <c r="AIC41" s="227"/>
      <c r="AID41" s="227"/>
      <c r="AIE41" s="227"/>
      <c r="AIF41" s="227"/>
      <c r="AIG41" s="227"/>
      <c r="AIH41" s="227"/>
      <c r="AII41" s="227"/>
      <c r="AIJ41" s="227"/>
      <c r="AIK41" s="227"/>
      <c r="AIL41" s="227"/>
      <c r="AIM41" s="227"/>
      <c r="AIN41" s="227"/>
      <c r="AIO41" s="227"/>
      <c r="AIP41" s="227"/>
      <c r="AIQ41" s="227"/>
      <c r="AIR41" s="227"/>
      <c r="AIS41" s="227"/>
      <c r="AIT41" s="227"/>
      <c r="AIU41" s="227"/>
      <c r="AIV41" s="227"/>
      <c r="AIW41" s="227"/>
      <c r="AIX41" s="227"/>
      <c r="AIY41" s="227"/>
      <c r="AIZ41" s="227"/>
      <c r="AJA41" s="227"/>
      <c r="AJB41" s="227"/>
      <c r="AJC41" s="227"/>
      <c r="AJD41" s="227"/>
      <c r="AJE41" s="227"/>
      <c r="AJF41" s="227"/>
      <c r="AJG41" s="227"/>
      <c r="AJH41" s="227"/>
      <c r="AJI41" s="227"/>
      <c r="AJJ41" s="227"/>
      <c r="AJK41" s="227"/>
      <c r="AJL41" s="227"/>
      <c r="AJM41" s="227"/>
      <c r="AJN41" s="227"/>
      <c r="AJO41" s="227"/>
      <c r="AJP41" s="227"/>
      <c r="AJQ41" s="227"/>
      <c r="AJR41" s="227"/>
      <c r="AJS41" s="227"/>
      <c r="AJT41" s="227"/>
      <c r="AJU41" s="227"/>
      <c r="AJV41" s="227"/>
      <c r="AJW41" s="227"/>
      <c r="AJX41" s="227"/>
      <c r="AJY41" s="227"/>
      <c r="AJZ41" s="227"/>
      <c r="AKA41" s="227"/>
      <c r="AKB41" s="227"/>
      <c r="AKC41" s="227"/>
      <c r="AKD41" s="227"/>
      <c r="AKE41" s="227"/>
      <c r="AKF41" s="227"/>
      <c r="AKG41" s="227"/>
      <c r="AKH41" s="227"/>
      <c r="AKI41" s="227"/>
      <c r="AKJ41" s="227"/>
      <c r="AKK41" s="227"/>
      <c r="AKL41" s="227"/>
      <c r="AKM41" s="227"/>
      <c r="AKN41" s="227"/>
      <c r="AKO41" s="227"/>
      <c r="AKP41" s="227"/>
      <c r="AKQ41" s="227"/>
      <c r="AKR41" s="227"/>
      <c r="AKS41" s="227"/>
      <c r="AKT41" s="227"/>
      <c r="AKU41" s="227"/>
      <c r="AKV41" s="227"/>
      <c r="AKW41" s="227"/>
      <c r="AKX41" s="227"/>
      <c r="AKY41" s="227"/>
      <c r="AKZ41" s="227"/>
      <c r="ALA41" s="227"/>
      <c r="ALB41" s="227"/>
      <c r="ALC41" s="227"/>
      <c r="ALD41" s="227"/>
      <c r="ALE41" s="227"/>
      <c r="ALF41" s="227"/>
      <c r="ALG41" s="227"/>
      <c r="ALH41" s="227"/>
      <c r="ALI41" s="227"/>
      <c r="ALJ41" s="227"/>
      <c r="ALK41" s="227"/>
      <c r="ALL41" s="227"/>
      <c r="ALM41" s="227"/>
      <c r="ALN41" s="227"/>
      <c r="ALO41" s="227"/>
      <c r="ALP41" s="227"/>
      <c r="ALQ41" s="227"/>
      <c r="ALR41" s="227"/>
      <c r="ALS41" s="227"/>
      <c r="ALT41" s="227"/>
      <c r="ALU41" s="227"/>
      <c r="ALV41" s="227"/>
      <c r="ALW41" s="227"/>
      <c r="ALX41" s="227"/>
      <c r="ALY41" s="227"/>
      <c r="ALZ41" s="227"/>
      <c r="AMA41" s="227"/>
      <c r="AMB41" s="227"/>
      <c r="AMC41" s="227"/>
      <c r="AMD41" s="227"/>
      <c r="AME41" s="227"/>
      <c r="AMF41" s="227"/>
      <c r="AMG41" s="227"/>
      <c r="AMH41" s="227"/>
      <c r="AMI41" s="227"/>
      <c r="AMJ41" s="227"/>
      <c r="AMK41" s="227"/>
      <c r="AML41" s="227"/>
      <c r="AMM41" s="227"/>
      <c r="AMN41" s="227"/>
      <c r="AMO41" s="227"/>
      <c r="AMP41" s="227"/>
      <c r="AMQ41" s="227"/>
      <c r="AMR41" s="227"/>
      <c r="AMS41" s="227"/>
      <c r="AMT41" s="227"/>
      <c r="AMU41" s="227"/>
      <c r="AMV41" s="227"/>
      <c r="AMW41" s="227"/>
      <c r="AMX41" s="227"/>
    </row>
    <row r="42" spans="1:1038" s="308" customFormat="1" ht="18" customHeight="1">
      <c r="A42" s="301" t="s">
        <v>1277</v>
      </c>
      <c r="B42" s="228" t="s">
        <v>1294</v>
      </c>
      <c r="C42" s="228"/>
      <c r="D42" s="303" t="s">
        <v>1279</v>
      </c>
      <c r="E42" s="228">
        <v>10</v>
      </c>
      <c r="F42" s="228">
        <v>3</v>
      </c>
      <c r="G42" s="285" t="str">
        <f t="shared" si="1"/>
        <v>10-3</v>
      </c>
      <c r="H42" s="279">
        <v>0</v>
      </c>
      <c r="I42" s="228">
        <v>83</v>
      </c>
      <c r="J42" s="226"/>
      <c r="K42" s="545" t="b">
        <f>IF(I43=1,IF(((VLOOKUP($G42,[1]Depth_Lookup!#REF!,9,FALSE))-(H42/100))=0,"Good",IF(((VLOOKUP($G42,[1]Depth_Lookup!$A$3:$J$550,9,FALSE))-(H42/100))&gt;0,"Too Short","Too Long")))</f>
        <v>0</v>
      </c>
      <c r="L42" s="171">
        <f>(VLOOKUP($G42,Depth_Lookup!$A$3:$J$410,10,FALSE))+(H42/100)</f>
        <v>16.285</v>
      </c>
      <c r="M42" s="171">
        <f>(VLOOKUP($G42,Depth_Lookup!$A$3:$J$410,10,FALSE))+(I42/100)</f>
        <v>17.114999999999998</v>
      </c>
      <c r="N42" s="231" t="s">
        <v>1297</v>
      </c>
      <c r="O42" s="228" t="s">
        <v>1280</v>
      </c>
      <c r="P42" s="228" t="s">
        <v>853</v>
      </c>
      <c r="Q42" s="228" t="s">
        <v>125</v>
      </c>
      <c r="R42" s="304" t="str">
        <f t="shared" si="2"/>
        <v>SerpentinizedHarzburgite</v>
      </c>
      <c r="S42" s="228" t="s">
        <v>94</v>
      </c>
      <c r="T42" s="228" t="s">
        <v>700</v>
      </c>
      <c r="U42" s="228" t="s">
        <v>108</v>
      </c>
      <c r="V42" s="228" t="s">
        <v>509</v>
      </c>
      <c r="W42" s="228" t="s">
        <v>102</v>
      </c>
      <c r="X42" s="305">
        <f>VLOOKUP(W42,definitions_list_lookup!$A$13:$B$19,2,0)</f>
        <v>5</v>
      </c>
      <c r="Y42" s="228" t="s">
        <v>90</v>
      </c>
      <c r="Z42" s="228" t="s">
        <v>91</v>
      </c>
      <c r="AA42" s="228"/>
      <c r="AB42" s="228"/>
      <c r="AC42" s="228"/>
      <c r="AD42" s="228"/>
      <c r="AE42" s="234"/>
      <c r="AF42" s="304" t="e">
        <f>VLOOKUP(AE42,definitions_list_mag!$V$12:$W$15,2,0)</f>
        <v>#N/A</v>
      </c>
      <c r="AG42" s="241"/>
      <c r="AH42" s="228"/>
      <c r="AI42" s="242">
        <v>80</v>
      </c>
      <c r="AJ42" s="243"/>
      <c r="AK42" s="243"/>
      <c r="AL42" s="243"/>
      <c r="AM42" s="243"/>
      <c r="AN42" s="243"/>
      <c r="AO42" s="244"/>
      <c r="AP42" s="228"/>
      <c r="AQ42" s="228"/>
      <c r="AR42" s="228"/>
      <c r="AS42" s="228"/>
      <c r="AT42" s="228"/>
      <c r="AU42" s="242"/>
      <c r="AV42" s="243"/>
      <c r="AW42" s="243"/>
      <c r="AX42" s="243"/>
      <c r="AY42" s="243"/>
      <c r="AZ42" s="243"/>
      <c r="BA42" s="244">
        <v>20</v>
      </c>
      <c r="BB42" s="228">
        <v>5</v>
      </c>
      <c r="BC42" s="228">
        <v>5</v>
      </c>
      <c r="BD42" s="228" t="s">
        <v>1330</v>
      </c>
      <c r="BE42" s="228" t="s">
        <v>1331</v>
      </c>
      <c r="BF42" s="228"/>
      <c r="BG42" s="242"/>
      <c r="BH42" s="243"/>
      <c r="BI42" s="243"/>
      <c r="BJ42" s="243"/>
      <c r="BK42" s="243"/>
      <c r="BL42" s="243"/>
      <c r="BM42" s="244"/>
      <c r="BN42" s="228"/>
      <c r="BO42" s="228"/>
      <c r="BP42" s="228"/>
      <c r="BQ42" s="228"/>
      <c r="BR42" s="228"/>
      <c r="BS42" s="243"/>
      <c r="BT42" s="243"/>
      <c r="BU42" s="243"/>
      <c r="BV42" s="243"/>
      <c r="BW42" s="243"/>
      <c r="BX42" s="243"/>
      <c r="BY42" s="244"/>
      <c r="BZ42" s="228"/>
      <c r="CA42" s="228"/>
      <c r="CB42" s="228"/>
      <c r="CC42" s="228"/>
      <c r="CD42" s="228"/>
      <c r="CE42" s="228" t="s">
        <v>1335</v>
      </c>
      <c r="CF42" s="228"/>
      <c r="CG42" s="245"/>
      <c r="CH42" s="246" t="s">
        <v>1333</v>
      </c>
      <c r="CI42" s="246">
        <v>100</v>
      </c>
      <c r="CJ42" s="246" t="s">
        <v>514</v>
      </c>
      <c r="CK42" s="247"/>
      <c r="CL42" s="248"/>
      <c r="CM42" s="248"/>
      <c r="CN42" s="248"/>
      <c r="CO42" s="248"/>
      <c r="CP42" s="248"/>
      <c r="CQ42" s="248"/>
      <c r="CR42" s="248"/>
      <c r="CS42" s="248"/>
      <c r="CT42" s="248"/>
      <c r="CU42" s="248"/>
      <c r="CV42" s="248"/>
      <c r="CW42" s="248"/>
      <c r="CX42" s="248"/>
      <c r="CY42" s="248"/>
      <c r="CZ42" s="248"/>
      <c r="DA42" s="248"/>
      <c r="DB42" s="248">
        <v>80</v>
      </c>
      <c r="DC42" s="249"/>
      <c r="DD42" s="248"/>
      <c r="DE42" s="248"/>
      <c r="DF42" s="248"/>
      <c r="DG42" s="248"/>
      <c r="DH42" s="248"/>
      <c r="DI42" s="248"/>
      <c r="DJ42" s="248">
        <v>20</v>
      </c>
      <c r="DK42" s="306">
        <f t="shared" si="3"/>
        <v>100</v>
      </c>
      <c r="DL42" s="245"/>
      <c r="DM42" s="248"/>
      <c r="DN42" s="248"/>
      <c r="DO42" s="307"/>
      <c r="DQ42" s="245"/>
      <c r="DR42" s="307"/>
      <c r="DS42" s="245"/>
      <c r="DT42" s="262" t="s">
        <v>1381</v>
      </c>
      <c r="DU42" s="249"/>
      <c r="DV42" s="249"/>
      <c r="DW42" s="310">
        <f t="shared" si="19"/>
        <v>100</v>
      </c>
      <c r="DX42" s="311" t="e">
        <f>VLOOKUP(P42,definitions_list_lookup!$K$30:$L$54,2,0)</f>
        <v>#N/A</v>
      </c>
      <c r="DY42" s="268" t="s">
        <v>1405</v>
      </c>
      <c r="DZ42" s="268" t="s">
        <v>1408</v>
      </c>
      <c r="EA42" s="268"/>
      <c r="EB42" s="249"/>
      <c r="EC42" s="312"/>
      <c r="ED42" s="229" t="s">
        <v>2517</v>
      </c>
      <c r="EE42" s="313"/>
      <c r="EF42" s="314"/>
      <c r="EG42" s="313"/>
      <c r="EH42" s="315"/>
      <c r="EI42" s="316" t="e">
        <f>VLOOKUP(EH42,definitions_list_mag!$Y$12:$Z$15,2,FALSE)</f>
        <v>#N/A</v>
      </c>
      <c r="EJ42" s="317"/>
      <c r="EK42" s="318" t="e">
        <f>VLOOKUP(EJ42,definitions_list_mag!$AT$3:$AU$5,2,FALSE)</f>
        <v>#N/A</v>
      </c>
      <c r="EL42" s="313"/>
      <c r="EM42" s="315"/>
      <c r="EN42" s="315"/>
      <c r="EO42" s="319"/>
      <c r="EP42" s="319"/>
      <c r="EQ42" s="319"/>
      <c r="ER42" s="319"/>
      <c r="ES42" s="319"/>
      <c r="ET42" s="319"/>
      <c r="EU42" s="319"/>
      <c r="EV42" s="320"/>
      <c r="EW42" s="320"/>
      <c r="EX42" s="320"/>
      <c r="EY42" s="320"/>
      <c r="EZ42" s="192" t="e">
        <f t="shared" si="4"/>
        <v>#DIV/0!</v>
      </c>
      <c r="FA42" s="192" t="e">
        <f t="shared" si="5"/>
        <v>#DIV/0!</v>
      </c>
      <c r="FB42" s="192" t="e">
        <f t="shared" si="6"/>
        <v>#DIV/0!</v>
      </c>
      <c r="FC42" s="192" t="e">
        <f t="shared" si="7"/>
        <v>#DIV/0!</v>
      </c>
      <c r="FD42" s="192" t="e">
        <f t="shared" si="8"/>
        <v>#DIV/0!</v>
      </c>
      <c r="FE42" s="193" t="e">
        <f t="shared" si="9"/>
        <v>#DIV/0!</v>
      </c>
      <c r="FF42" s="194" t="e">
        <f t="shared" si="10"/>
        <v>#DIV/0!</v>
      </c>
      <c r="FG42" s="317"/>
      <c r="FH42" s="315"/>
      <c r="FI42" s="778">
        <f t="shared" si="11"/>
        <v>0</v>
      </c>
      <c r="FJ42" s="779" t="e">
        <f t="shared" si="12"/>
        <v>#DIV/0!</v>
      </c>
      <c r="FK42" s="779" t="e">
        <f t="shared" si="13"/>
        <v>#DIV/0!</v>
      </c>
      <c r="FL42" s="780" t="e">
        <f t="shared" si="14"/>
        <v>#DIV/0!</v>
      </c>
      <c r="FM42" s="169" t="e">
        <f t="shared" si="15"/>
        <v>#DIV/0!</v>
      </c>
      <c r="FN42" s="783" t="e">
        <f t="shared" si="16"/>
        <v>#DIV/0!</v>
      </c>
      <c r="FO42" s="228"/>
      <c r="FP42" s="228"/>
      <c r="FQ42" s="228"/>
      <c r="FR42" s="228"/>
      <c r="FS42" s="228"/>
      <c r="FT42" s="228"/>
      <c r="FU42" s="228"/>
      <c r="FV42" s="228"/>
      <c r="FW42" s="228"/>
      <c r="FX42" s="228"/>
      <c r="FY42" s="228"/>
      <c r="FZ42" s="228"/>
      <c r="GA42" s="228"/>
      <c r="GB42" s="228"/>
      <c r="GC42" s="228"/>
      <c r="GD42" s="228"/>
      <c r="GE42" s="228"/>
      <c r="GF42" s="228"/>
      <c r="GG42" s="228"/>
      <c r="GH42" s="228"/>
      <c r="GI42" s="228"/>
      <c r="GJ42" s="228"/>
      <c r="GK42" s="228"/>
      <c r="GL42" s="228"/>
      <c r="GM42" s="228"/>
      <c r="GN42" s="228"/>
      <c r="GO42" s="228"/>
      <c r="GP42" s="228"/>
      <c r="GQ42" s="228"/>
      <c r="GR42" s="228"/>
      <c r="GS42" s="228"/>
      <c r="GT42" s="228"/>
      <c r="GU42" s="228"/>
      <c r="GV42" s="228"/>
      <c r="GW42" s="228"/>
      <c r="GX42" s="228"/>
      <c r="GY42" s="228"/>
      <c r="GZ42" s="228"/>
      <c r="HA42" s="228"/>
      <c r="HB42" s="228"/>
      <c r="HC42" s="228"/>
      <c r="HD42" s="228"/>
      <c r="HE42" s="228"/>
      <c r="HF42" s="228"/>
      <c r="HG42" s="228"/>
      <c r="HH42" s="228"/>
      <c r="HI42" s="228"/>
      <c r="HJ42" s="228"/>
      <c r="HK42" s="228"/>
      <c r="HL42" s="228"/>
      <c r="HM42" s="228"/>
      <c r="HN42" s="228"/>
      <c r="HO42" s="228"/>
      <c r="HP42" s="228"/>
      <c r="HQ42" s="228"/>
      <c r="HR42" s="228"/>
      <c r="HS42" s="228"/>
      <c r="HT42" s="228"/>
      <c r="HU42" s="228"/>
      <c r="HV42" s="228"/>
      <c r="HW42" s="228"/>
      <c r="HX42" s="228"/>
      <c r="HY42" s="228"/>
      <c r="HZ42" s="228"/>
      <c r="IA42" s="228"/>
      <c r="IB42" s="228"/>
      <c r="IC42" s="228"/>
      <c r="ID42" s="228"/>
      <c r="IE42" s="228"/>
      <c r="IF42" s="228"/>
      <c r="IG42" s="228"/>
      <c r="IH42" s="228"/>
      <c r="II42" s="228"/>
      <c r="IJ42" s="228"/>
      <c r="IK42" s="228"/>
      <c r="IL42" s="228"/>
      <c r="IM42" s="228"/>
      <c r="IN42" s="228"/>
      <c r="IO42" s="228"/>
      <c r="IP42" s="228"/>
      <c r="IQ42" s="228"/>
      <c r="IR42" s="228"/>
      <c r="IS42" s="228"/>
      <c r="IT42" s="228"/>
      <c r="IU42" s="228"/>
      <c r="IV42" s="228"/>
      <c r="IW42" s="228"/>
      <c r="IX42" s="228"/>
      <c r="IY42" s="228"/>
      <c r="IZ42" s="228"/>
      <c r="JA42" s="228"/>
      <c r="JB42" s="228"/>
      <c r="JC42" s="228"/>
      <c r="JD42" s="228"/>
      <c r="JE42" s="228"/>
      <c r="JF42" s="228"/>
      <c r="JG42" s="228"/>
      <c r="JH42" s="228"/>
      <c r="JI42" s="228"/>
      <c r="JJ42" s="228"/>
      <c r="JK42" s="228"/>
      <c r="JL42" s="228"/>
      <c r="JM42" s="228"/>
      <c r="JN42" s="228"/>
      <c r="JO42" s="228"/>
      <c r="JP42" s="228"/>
      <c r="JQ42" s="228"/>
      <c r="JR42" s="228"/>
      <c r="JS42" s="228"/>
      <c r="JT42" s="228"/>
      <c r="JU42" s="228"/>
      <c r="JV42" s="228"/>
      <c r="JW42" s="228"/>
      <c r="JX42" s="228"/>
      <c r="JY42" s="228"/>
      <c r="JZ42" s="228"/>
      <c r="KA42" s="228"/>
      <c r="KB42" s="228"/>
      <c r="KC42" s="228"/>
      <c r="KD42" s="228"/>
      <c r="KE42" s="228"/>
      <c r="KF42" s="228"/>
      <c r="KG42" s="228"/>
      <c r="KH42" s="228"/>
      <c r="KI42" s="228"/>
      <c r="KJ42" s="228"/>
      <c r="KK42" s="228"/>
      <c r="KL42" s="228"/>
      <c r="KM42" s="228"/>
      <c r="KN42" s="228"/>
      <c r="KO42" s="228"/>
      <c r="KP42" s="228"/>
      <c r="KQ42" s="228"/>
      <c r="KR42" s="228"/>
      <c r="KS42" s="228"/>
      <c r="KT42" s="228"/>
      <c r="KU42" s="228"/>
      <c r="KV42" s="228"/>
      <c r="KW42" s="228"/>
      <c r="KX42" s="228"/>
      <c r="KY42" s="228"/>
      <c r="KZ42" s="228"/>
      <c r="LA42" s="228"/>
      <c r="LB42" s="228"/>
      <c r="LC42" s="228"/>
      <c r="LD42" s="228"/>
      <c r="LE42" s="228"/>
      <c r="LF42" s="228"/>
      <c r="LG42" s="228"/>
      <c r="LH42" s="228"/>
      <c r="LI42" s="228"/>
      <c r="LJ42" s="228"/>
      <c r="LK42" s="228"/>
      <c r="LL42" s="228"/>
      <c r="LM42" s="228"/>
      <c r="LN42" s="228"/>
      <c r="LO42" s="228"/>
      <c r="LP42" s="228"/>
      <c r="LQ42" s="228"/>
      <c r="LR42" s="228"/>
      <c r="LS42" s="228"/>
      <c r="LT42" s="228"/>
      <c r="LU42" s="228"/>
      <c r="LV42" s="228"/>
      <c r="LW42" s="228"/>
      <c r="LX42" s="228"/>
      <c r="LY42" s="228"/>
      <c r="LZ42" s="228"/>
      <c r="MA42" s="228"/>
      <c r="MB42" s="228"/>
      <c r="MC42" s="228"/>
      <c r="MD42" s="228"/>
      <c r="ME42" s="228"/>
      <c r="MF42" s="228"/>
      <c r="MG42" s="228"/>
      <c r="MH42" s="228"/>
      <c r="MI42" s="228"/>
      <c r="MJ42" s="228"/>
      <c r="MK42" s="228"/>
      <c r="ML42" s="228"/>
      <c r="MM42" s="228"/>
      <c r="MN42" s="228"/>
      <c r="MO42" s="228"/>
      <c r="MP42" s="228"/>
      <c r="MQ42" s="228"/>
      <c r="MR42" s="228"/>
      <c r="MS42" s="228"/>
      <c r="MT42" s="228"/>
      <c r="MU42" s="228"/>
      <c r="MV42" s="228"/>
      <c r="MW42" s="228"/>
      <c r="MX42" s="228"/>
      <c r="MY42" s="228"/>
      <c r="MZ42" s="228"/>
      <c r="NA42" s="228"/>
      <c r="NB42" s="228"/>
      <c r="NC42" s="228"/>
      <c r="ND42" s="228"/>
      <c r="NE42" s="228"/>
      <c r="NF42" s="228"/>
      <c r="NG42" s="228"/>
      <c r="NH42" s="228"/>
      <c r="NI42" s="228"/>
      <c r="NJ42" s="228"/>
      <c r="NK42" s="228"/>
      <c r="NL42" s="228"/>
      <c r="NM42" s="228"/>
      <c r="NN42" s="228"/>
      <c r="NO42" s="228"/>
      <c r="NP42" s="228"/>
      <c r="NQ42" s="228"/>
      <c r="NR42" s="228"/>
      <c r="NS42" s="228"/>
      <c r="NT42" s="228"/>
      <c r="NU42" s="228"/>
      <c r="NV42" s="228"/>
      <c r="NW42" s="228"/>
      <c r="NX42" s="228"/>
      <c r="NY42" s="228"/>
      <c r="NZ42" s="228"/>
      <c r="OA42" s="228"/>
      <c r="OB42" s="228"/>
      <c r="OC42" s="228"/>
      <c r="OD42" s="228"/>
      <c r="OE42" s="228"/>
      <c r="OF42" s="228"/>
      <c r="OG42" s="228"/>
      <c r="OH42" s="228"/>
      <c r="OI42" s="228"/>
      <c r="OJ42" s="228"/>
      <c r="OK42" s="228"/>
      <c r="OL42" s="228"/>
      <c r="OM42" s="228"/>
      <c r="ON42" s="228"/>
      <c r="OO42" s="228"/>
      <c r="OP42" s="228"/>
      <c r="OQ42" s="228"/>
      <c r="OR42" s="228"/>
      <c r="OS42" s="228"/>
      <c r="OT42" s="228"/>
      <c r="OU42" s="228"/>
      <c r="OV42" s="228"/>
      <c r="OW42" s="228"/>
      <c r="OX42" s="228"/>
      <c r="OY42" s="228"/>
      <c r="OZ42" s="228"/>
      <c r="PA42" s="228"/>
      <c r="PB42" s="228"/>
      <c r="PC42" s="228"/>
      <c r="PD42" s="228"/>
      <c r="PE42" s="228"/>
      <c r="PF42" s="228"/>
      <c r="PG42" s="228"/>
      <c r="PH42" s="228"/>
      <c r="PI42" s="228"/>
      <c r="PJ42" s="228"/>
      <c r="PK42" s="228"/>
      <c r="PL42" s="228"/>
      <c r="PM42" s="228"/>
      <c r="PN42" s="228"/>
      <c r="PO42" s="228"/>
      <c r="PP42" s="228"/>
      <c r="PQ42" s="228"/>
      <c r="PR42" s="228"/>
      <c r="PS42" s="228"/>
      <c r="PT42" s="228"/>
      <c r="PU42" s="228"/>
      <c r="PV42" s="228"/>
      <c r="PW42" s="228"/>
      <c r="PX42" s="228"/>
      <c r="PY42" s="228"/>
      <c r="PZ42" s="228"/>
      <c r="QA42" s="228"/>
      <c r="QB42" s="228"/>
      <c r="QC42" s="228"/>
      <c r="QD42" s="228"/>
      <c r="QE42" s="228"/>
      <c r="QF42" s="228"/>
      <c r="QG42" s="228"/>
      <c r="QH42" s="228"/>
      <c r="QI42" s="228"/>
      <c r="QJ42" s="228"/>
      <c r="QK42" s="228"/>
      <c r="QL42" s="228"/>
      <c r="QM42" s="228"/>
      <c r="QN42" s="228"/>
      <c r="QO42" s="228"/>
      <c r="QP42" s="228"/>
      <c r="QQ42" s="228"/>
      <c r="QR42" s="228"/>
      <c r="QS42" s="228"/>
      <c r="QT42" s="228"/>
      <c r="QU42" s="228"/>
      <c r="QV42" s="228"/>
      <c r="QW42" s="228"/>
      <c r="QX42" s="228"/>
      <c r="QY42" s="228"/>
      <c r="QZ42" s="228"/>
      <c r="RA42" s="228"/>
      <c r="RB42" s="228"/>
      <c r="RC42" s="228"/>
      <c r="RD42" s="228"/>
      <c r="RE42" s="228"/>
      <c r="RF42" s="228"/>
      <c r="RG42" s="228"/>
      <c r="RH42" s="228"/>
      <c r="RI42" s="228"/>
      <c r="RJ42" s="228"/>
      <c r="RK42" s="228"/>
      <c r="RL42" s="228"/>
      <c r="RM42" s="228"/>
      <c r="RN42" s="228"/>
      <c r="RO42" s="228"/>
      <c r="RP42" s="228"/>
      <c r="RQ42" s="228"/>
      <c r="RR42" s="228"/>
      <c r="RS42" s="228"/>
      <c r="RT42" s="228"/>
      <c r="RU42" s="228"/>
      <c r="RV42" s="228"/>
      <c r="RW42" s="228"/>
      <c r="RX42" s="228"/>
      <c r="RY42" s="228"/>
      <c r="RZ42" s="228"/>
      <c r="SA42" s="228"/>
      <c r="SB42" s="228"/>
      <c r="SC42" s="228"/>
      <c r="SD42" s="228"/>
      <c r="SE42" s="228"/>
      <c r="SF42" s="228"/>
      <c r="SG42" s="228"/>
      <c r="SH42" s="228"/>
      <c r="SI42" s="228"/>
      <c r="SJ42" s="228"/>
      <c r="SK42" s="228"/>
      <c r="SL42" s="228"/>
      <c r="SM42" s="228"/>
      <c r="SN42" s="228"/>
      <c r="SO42" s="228"/>
      <c r="SP42" s="228"/>
      <c r="SQ42" s="228"/>
      <c r="SR42" s="228"/>
      <c r="SS42" s="228"/>
      <c r="ST42" s="228"/>
      <c r="SU42" s="228"/>
      <c r="SV42" s="228"/>
      <c r="SW42" s="228"/>
      <c r="SX42" s="228"/>
      <c r="SY42" s="228"/>
      <c r="SZ42" s="228"/>
      <c r="TA42" s="228"/>
      <c r="TB42" s="228"/>
      <c r="TC42" s="228"/>
      <c r="TD42" s="228"/>
      <c r="TE42" s="228"/>
      <c r="TF42" s="228"/>
      <c r="TG42" s="228"/>
      <c r="TH42" s="228"/>
      <c r="TI42" s="228"/>
      <c r="TJ42" s="228"/>
      <c r="TK42" s="228"/>
      <c r="TL42" s="228"/>
      <c r="TM42" s="228"/>
      <c r="TN42" s="228"/>
      <c r="TO42" s="228"/>
      <c r="TP42" s="228"/>
      <c r="TQ42" s="228"/>
      <c r="TR42" s="228"/>
      <c r="TS42" s="228"/>
      <c r="TT42" s="228"/>
      <c r="TU42" s="228"/>
      <c r="TV42" s="228"/>
      <c r="TW42" s="228"/>
      <c r="TX42" s="228"/>
      <c r="TY42" s="228"/>
      <c r="TZ42" s="228"/>
      <c r="UA42" s="228"/>
      <c r="UB42" s="228"/>
      <c r="UC42" s="228"/>
      <c r="UD42" s="228"/>
      <c r="UE42" s="228"/>
      <c r="UF42" s="228"/>
      <c r="UG42" s="228"/>
      <c r="UH42" s="228"/>
      <c r="UI42" s="228"/>
      <c r="UJ42" s="228"/>
      <c r="UK42" s="228"/>
      <c r="UL42" s="228"/>
      <c r="UM42" s="228"/>
      <c r="UN42" s="228"/>
      <c r="UO42" s="228"/>
      <c r="UP42" s="228"/>
      <c r="UQ42" s="228"/>
      <c r="UR42" s="228"/>
      <c r="US42" s="228"/>
      <c r="UT42" s="228"/>
      <c r="UU42" s="228"/>
      <c r="UV42" s="228"/>
      <c r="UW42" s="228"/>
      <c r="UX42" s="228"/>
      <c r="UY42" s="228"/>
      <c r="UZ42" s="228"/>
      <c r="VA42" s="228"/>
      <c r="VB42" s="228"/>
      <c r="VC42" s="228"/>
      <c r="VD42" s="228"/>
      <c r="VE42" s="228"/>
      <c r="VF42" s="228"/>
      <c r="VG42" s="228"/>
      <c r="VH42" s="228"/>
      <c r="VI42" s="228"/>
      <c r="VJ42" s="228"/>
      <c r="VK42" s="228"/>
      <c r="VL42" s="228"/>
      <c r="VM42" s="228"/>
      <c r="VN42" s="228"/>
      <c r="VO42" s="228"/>
      <c r="VP42" s="228"/>
      <c r="VQ42" s="228"/>
      <c r="VR42" s="228"/>
      <c r="VS42" s="228"/>
      <c r="VT42" s="228"/>
      <c r="VU42" s="228"/>
      <c r="VV42" s="228"/>
      <c r="VW42" s="228"/>
      <c r="VX42" s="228"/>
      <c r="VY42" s="228"/>
      <c r="VZ42" s="228"/>
      <c r="WA42" s="228"/>
      <c r="WB42" s="228"/>
      <c r="WC42" s="228"/>
      <c r="WD42" s="228"/>
      <c r="WE42" s="228"/>
      <c r="WF42" s="228"/>
      <c r="WG42" s="228"/>
      <c r="WH42" s="228"/>
      <c r="WI42" s="228"/>
      <c r="WJ42" s="228"/>
      <c r="WK42" s="228"/>
      <c r="WL42" s="228"/>
      <c r="WM42" s="228"/>
      <c r="WN42" s="228"/>
      <c r="WO42" s="228"/>
      <c r="WP42" s="228"/>
      <c r="WQ42" s="228"/>
      <c r="WR42" s="228"/>
      <c r="WS42" s="228"/>
      <c r="WT42" s="228"/>
      <c r="WU42" s="228"/>
      <c r="WV42" s="228"/>
      <c r="WW42" s="228"/>
      <c r="WX42" s="228"/>
      <c r="WY42" s="228"/>
      <c r="WZ42" s="228"/>
      <c r="XA42" s="228"/>
      <c r="XB42" s="228"/>
      <c r="XC42" s="228"/>
      <c r="XD42" s="228"/>
      <c r="XE42" s="228"/>
      <c r="XF42" s="228"/>
      <c r="XG42" s="228"/>
      <c r="XH42" s="228"/>
      <c r="XI42" s="228"/>
      <c r="XJ42" s="228"/>
      <c r="XK42" s="228"/>
      <c r="XL42" s="228"/>
      <c r="XM42" s="228"/>
      <c r="XN42" s="228"/>
      <c r="XO42" s="228"/>
      <c r="XP42" s="228"/>
      <c r="XQ42" s="228"/>
      <c r="XR42" s="228"/>
      <c r="XS42" s="228"/>
      <c r="XT42" s="228"/>
      <c r="XU42" s="228"/>
      <c r="XV42" s="228"/>
      <c r="XW42" s="228"/>
      <c r="XX42" s="228"/>
      <c r="XY42" s="228"/>
      <c r="XZ42" s="228"/>
      <c r="YA42" s="228"/>
      <c r="YB42" s="228"/>
      <c r="YC42" s="228"/>
      <c r="YD42" s="228"/>
      <c r="YE42" s="228"/>
      <c r="YF42" s="228"/>
      <c r="YG42" s="228"/>
      <c r="YH42" s="228"/>
      <c r="YI42" s="228"/>
      <c r="YJ42" s="228"/>
      <c r="YK42" s="228"/>
      <c r="YL42" s="228"/>
      <c r="YM42" s="228"/>
      <c r="YN42" s="228"/>
      <c r="YO42" s="228"/>
      <c r="YP42" s="228"/>
      <c r="YQ42" s="228"/>
      <c r="YR42" s="228"/>
      <c r="YS42" s="228"/>
      <c r="YT42" s="228"/>
      <c r="YU42" s="228"/>
      <c r="YV42" s="228"/>
      <c r="YW42" s="228"/>
      <c r="YX42" s="228"/>
      <c r="YY42" s="228"/>
      <c r="YZ42" s="228"/>
      <c r="ZA42" s="228"/>
      <c r="ZB42" s="228"/>
      <c r="ZC42" s="228"/>
      <c r="ZD42" s="228"/>
      <c r="ZE42" s="228"/>
      <c r="ZF42" s="228"/>
      <c r="ZG42" s="228"/>
      <c r="ZH42" s="228"/>
      <c r="ZI42" s="228"/>
      <c r="ZJ42" s="228"/>
      <c r="ZK42" s="228"/>
      <c r="ZL42" s="228"/>
      <c r="ZM42" s="228"/>
      <c r="ZN42" s="228"/>
      <c r="ZO42" s="228"/>
      <c r="ZP42" s="228"/>
      <c r="ZQ42" s="228"/>
      <c r="ZR42" s="228"/>
      <c r="ZS42" s="228"/>
      <c r="ZT42" s="228"/>
      <c r="ZU42" s="228"/>
      <c r="ZV42" s="228"/>
      <c r="ZW42" s="228"/>
      <c r="ZX42" s="228"/>
      <c r="ZY42" s="228"/>
      <c r="ZZ42" s="228"/>
      <c r="AAA42" s="228"/>
      <c r="AAB42" s="228"/>
      <c r="AAC42" s="228"/>
      <c r="AAD42" s="228"/>
      <c r="AAE42" s="228"/>
      <c r="AAF42" s="228"/>
      <c r="AAG42" s="228"/>
      <c r="AAH42" s="228"/>
      <c r="AAI42" s="228"/>
      <c r="AAJ42" s="228"/>
      <c r="AAK42" s="228"/>
      <c r="AAL42" s="228"/>
      <c r="AAM42" s="228"/>
      <c r="AAN42" s="228"/>
      <c r="AAO42" s="228"/>
      <c r="AAP42" s="228"/>
      <c r="AAQ42" s="228"/>
      <c r="AAR42" s="228"/>
      <c r="AAS42" s="228"/>
      <c r="AAT42" s="228"/>
      <c r="AAU42" s="228"/>
      <c r="AAV42" s="228"/>
      <c r="AAW42" s="228"/>
      <c r="AAX42" s="228"/>
      <c r="AAY42" s="228"/>
      <c r="AAZ42" s="228"/>
      <c r="ABA42" s="228"/>
      <c r="ABB42" s="228"/>
      <c r="ABC42" s="228"/>
      <c r="ABD42" s="228"/>
      <c r="ABE42" s="228"/>
      <c r="ABF42" s="228"/>
      <c r="ABG42" s="228"/>
      <c r="ABH42" s="228"/>
      <c r="ABI42" s="228"/>
      <c r="ABJ42" s="228"/>
      <c r="ABK42" s="228"/>
      <c r="ABL42" s="228"/>
      <c r="ABM42" s="228"/>
      <c r="ABN42" s="228"/>
      <c r="ABO42" s="228"/>
      <c r="ABP42" s="228"/>
      <c r="ABQ42" s="228"/>
      <c r="ABR42" s="228"/>
      <c r="ABS42" s="228"/>
      <c r="ABT42" s="228"/>
      <c r="ABU42" s="228"/>
      <c r="ABV42" s="228"/>
      <c r="ABW42" s="228"/>
      <c r="ABX42" s="228"/>
      <c r="ABY42" s="228"/>
      <c r="ABZ42" s="228"/>
      <c r="ACA42" s="228"/>
      <c r="ACB42" s="228"/>
      <c r="ACC42" s="228"/>
      <c r="ACD42" s="228"/>
      <c r="ACE42" s="228"/>
      <c r="ACF42" s="228"/>
      <c r="ACG42" s="228"/>
      <c r="ACH42" s="228"/>
      <c r="ACI42" s="228"/>
      <c r="ACJ42" s="228"/>
      <c r="ACK42" s="228"/>
      <c r="ACL42" s="228"/>
      <c r="ACM42" s="228"/>
      <c r="ACN42" s="228"/>
      <c r="ACO42" s="228"/>
      <c r="ACP42" s="228"/>
      <c r="ACQ42" s="228"/>
      <c r="ACR42" s="228"/>
      <c r="ACS42" s="228"/>
      <c r="ACT42" s="228"/>
      <c r="ACU42" s="228"/>
      <c r="ACV42" s="228"/>
      <c r="ACW42" s="228"/>
      <c r="ACX42" s="228"/>
      <c r="ACY42" s="228"/>
      <c r="ACZ42" s="228"/>
      <c r="ADA42" s="228"/>
      <c r="ADB42" s="228"/>
      <c r="ADC42" s="228"/>
      <c r="ADD42" s="228"/>
      <c r="ADE42" s="228"/>
      <c r="ADF42" s="228"/>
      <c r="ADG42" s="228"/>
      <c r="ADH42" s="228"/>
      <c r="ADI42" s="228"/>
      <c r="ADJ42" s="228"/>
      <c r="ADK42" s="228"/>
      <c r="ADL42" s="228"/>
      <c r="ADM42" s="228"/>
      <c r="ADN42" s="228"/>
      <c r="ADO42" s="228"/>
      <c r="ADP42" s="228"/>
      <c r="ADQ42" s="228"/>
      <c r="ADR42" s="228"/>
      <c r="ADS42" s="228"/>
      <c r="ADT42" s="228"/>
      <c r="ADU42" s="228"/>
      <c r="ADV42" s="228"/>
      <c r="ADW42" s="228"/>
      <c r="ADX42" s="228"/>
      <c r="ADY42" s="228"/>
      <c r="ADZ42" s="228"/>
      <c r="AEA42" s="228"/>
      <c r="AEB42" s="228"/>
      <c r="AEC42" s="228"/>
      <c r="AED42" s="228"/>
      <c r="AEE42" s="228"/>
      <c r="AEF42" s="228"/>
      <c r="AEG42" s="228"/>
      <c r="AEH42" s="228"/>
      <c r="AEI42" s="228"/>
      <c r="AEJ42" s="228"/>
      <c r="AEK42" s="228"/>
      <c r="AEL42" s="228"/>
      <c r="AEM42" s="228"/>
      <c r="AEN42" s="228"/>
      <c r="AEO42" s="228"/>
      <c r="AEP42" s="228"/>
      <c r="AEQ42" s="228"/>
      <c r="AER42" s="228"/>
      <c r="AES42" s="228"/>
      <c r="AET42" s="228"/>
      <c r="AEU42" s="228"/>
      <c r="AEV42" s="228"/>
      <c r="AEW42" s="228"/>
      <c r="AEX42" s="228"/>
      <c r="AEY42" s="228"/>
      <c r="AEZ42" s="228"/>
      <c r="AFA42" s="228"/>
      <c r="AFB42" s="228"/>
      <c r="AFC42" s="228"/>
      <c r="AFD42" s="228"/>
      <c r="AFE42" s="228"/>
      <c r="AFF42" s="228"/>
      <c r="AFG42" s="228"/>
      <c r="AFH42" s="228"/>
      <c r="AFI42" s="228"/>
      <c r="AFJ42" s="228"/>
      <c r="AFK42" s="228"/>
      <c r="AFL42" s="228"/>
      <c r="AFM42" s="228"/>
      <c r="AFN42" s="228"/>
      <c r="AFO42" s="228"/>
      <c r="AFP42" s="228"/>
      <c r="AFQ42" s="228"/>
      <c r="AFR42" s="228"/>
      <c r="AFS42" s="228"/>
      <c r="AFT42" s="228"/>
      <c r="AFU42" s="228"/>
      <c r="AFV42" s="228"/>
      <c r="AFW42" s="228"/>
      <c r="AFX42" s="228"/>
      <c r="AFY42" s="228"/>
      <c r="AFZ42" s="228"/>
      <c r="AGA42" s="228"/>
      <c r="AGB42" s="228"/>
      <c r="AGC42" s="228"/>
      <c r="AGD42" s="228"/>
      <c r="AGE42" s="228"/>
      <c r="AGF42" s="228"/>
      <c r="AGG42" s="228"/>
      <c r="AGH42" s="228"/>
      <c r="AGI42" s="228"/>
      <c r="AGJ42" s="228"/>
      <c r="AGK42" s="228"/>
      <c r="AGL42" s="228"/>
      <c r="AGM42" s="228"/>
      <c r="AGN42" s="228"/>
      <c r="AGO42" s="228"/>
      <c r="AGP42" s="228"/>
      <c r="AGQ42" s="228"/>
      <c r="AGR42" s="228"/>
      <c r="AGS42" s="228"/>
      <c r="AGT42" s="228"/>
      <c r="AGU42" s="228"/>
      <c r="AGV42" s="228"/>
      <c r="AGW42" s="228"/>
      <c r="AGX42" s="228"/>
      <c r="AGY42" s="228"/>
      <c r="AGZ42" s="228"/>
      <c r="AHA42" s="228"/>
      <c r="AHB42" s="228"/>
      <c r="AHC42" s="228"/>
      <c r="AHD42" s="228"/>
      <c r="AHE42" s="228"/>
      <c r="AHF42" s="228"/>
      <c r="AHG42" s="228"/>
      <c r="AHH42" s="228"/>
      <c r="AHI42" s="228"/>
      <c r="AHJ42" s="228"/>
      <c r="AHK42" s="228"/>
      <c r="AHL42" s="228"/>
      <c r="AHM42" s="228"/>
      <c r="AHN42" s="228"/>
      <c r="AHO42" s="228"/>
      <c r="AHP42" s="228"/>
      <c r="AHQ42" s="228"/>
      <c r="AHR42" s="228"/>
      <c r="AHS42" s="228"/>
      <c r="AHT42" s="228"/>
      <c r="AHU42" s="228"/>
      <c r="AHV42" s="228"/>
      <c r="AHW42" s="228"/>
      <c r="AHX42" s="228"/>
      <c r="AHY42" s="228"/>
      <c r="AHZ42" s="228"/>
      <c r="AIA42" s="228"/>
      <c r="AIB42" s="228"/>
      <c r="AIC42" s="228"/>
      <c r="AID42" s="228"/>
      <c r="AIE42" s="228"/>
      <c r="AIF42" s="228"/>
      <c r="AIG42" s="228"/>
      <c r="AIH42" s="228"/>
      <c r="AII42" s="228"/>
      <c r="AIJ42" s="228"/>
      <c r="AIK42" s="228"/>
      <c r="AIL42" s="228"/>
      <c r="AIM42" s="228"/>
      <c r="AIN42" s="228"/>
      <c r="AIO42" s="228"/>
      <c r="AIP42" s="228"/>
      <c r="AIQ42" s="228"/>
      <c r="AIR42" s="228"/>
      <c r="AIS42" s="228"/>
      <c r="AIT42" s="228"/>
      <c r="AIU42" s="228"/>
      <c r="AIV42" s="228"/>
      <c r="AIW42" s="228"/>
      <c r="AIX42" s="228"/>
      <c r="AIY42" s="228"/>
      <c r="AIZ42" s="228"/>
      <c r="AJA42" s="228"/>
      <c r="AJB42" s="228"/>
      <c r="AJC42" s="228"/>
      <c r="AJD42" s="228"/>
      <c r="AJE42" s="228"/>
      <c r="AJF42" s="228"/>
      <c r="AJG42" s="228"/>
      <c r="AJH42" s="228"/>
      <c r="AJI42" s="228"/>
      <c r="AJJ42" s="228"/>
      <c r="AJK42" s="228"/>
      <c r="AJL42" s="228"/>
      <c r="AJM42" s="228"/>
      <c r="AJN42" s="228"/>
      <c r="AJO42" s="228"/>
      <c r="AJP42" s="228"/>
      <c r="AJQ42" s="228"/>
      <c r="AJR42" s="228"/>
      <c r="AJS42" s="228"/>
      <c r="AJT42" s="228"/>
      <c r="AJU42" s="228"/>
      <c r="AJV42" s="228"/>
      <c r="AJW42" s="228"/>
      <c r="AJX42" s="228"/>
      <c r="AJY42" s="228"/>
      <c r="AJZ42" s="228"/>
      <c r="AKA42" s="228"/>
      <c r="AKB42" s="228"/>
      <c r="AKC42" s="228"/>
      <c r="AKD42" s="228"/>
      <c r="AKE42" s="228"/>
      <c r="AKF42" s="228"/>
      <c r="AKG42" s="228"/>
      <c r="AKH42" s="228"/>
      <c r="AKI42" s="228"/>
      <c r="AKJ42" s="228"/>
      <c r="AKK42" s="228"/>
      <c r="AKL42" s="228"/>
      <c r="AKM42" s="228"/>
      <c r="AKN42" s="228"/>
      <c r="AKO42" s="228"/>
      <c r="AKP42" s="228"/>
      <c r="AKQ42" s="228"/>
      <c r="AKR42" s="228"/>
      <c r="AKS42" s="228"/>
      <c r="AKT42" s="228"/>
      <c r="AKU42" s="228"/>
      <c r="AKV42" s="228"/>
      <c r="AKW42" s="228"/>
      <c r="AKX42" s="228"/>
      <c r="AKY42" s="228"/>
      <c r="AKZ42" s="228"/>
      <c r="ALA42" s="228"/>
      <c r="ALB42" s="228"/>
      <c r="ALC42" s="228"/>
      <c r="ALD42" s="228"/>
      <c r="ALE42" s="228"/>
      <c r="ALF42" s="228"/>
      <c r="ALG42" s="228"/>
      <c r="ALH42" s="228"/>
      <c r="ALI42" s="228"/>
      <c r="ALJ42" s="228"/>
      <c r="ALK42" s="228"/>
      <c r="ALL42" s="228"/>
      <c r="ALM42" s="228"/>
      <c r="ALN42" s="228"/>
      <c r="ALO42" s="228"/>
      <c r="ALP42" s="228"/>
      <c r="ALQ42" s="228"/>
      <c r="ALR42" s="228"/>
      <c r="ALS42" s="228"/>
      <c r="ALT42" s="228"/>
      <c r="ALU42" s="228"/>
      <c r="ALV42" s="228"/>
      <c r="ALW42" s="228"/>
      <c r="ALX42" s="228"/>
      <c r="ALY42" s="228"/>
      <c r="ALZ42" s="228"/>
      <c r="AMA42" s="228"/>
      <c r="AMB42" s="228"/>
      <c r="AMC42" s="228"/>
      <c r="AMD42" s="228"/>
      <c r="AME42" s="228"/>
      <c r="AMF42" s="228"/>
      <c r="AMG42" s="228"/>
      <c r="AMH42" s="228"/>
      <c r="AMI42" s="228"/>
      <c r="AMJ42" s="228"/>
      <c r="AMK42" s="228"/>
      <c r="AML42" s="228"/>
      <c r="AMM42" s="228"/>
      <c r="AMN42" s="228"/>
      <c r="AMO42" s="228"/>
      <c r="AMP42" s="228"/>
      <c r="AMQ42" s="228"/>
      <c r="AMR42" s="228"/>
      <c r="AMS42" s="228"/>
      <c r="AMT42" s="228"/>
      <c r="AMU42" s="228"/>
      <c r="AMV42" s="228"/>
      <c r="AMW42" s="228"/>
      <c r="AMX42" s="228"/>
    </row>
    <row r="43" spans="1:1038" ht="18" customHeight="1">
      <c r="A43" s="223" t="s">
        <v>1277</v>
      </c>
      <c r="B43" s="226" t="s">
        <v>1294</v>
      </c>
      <c r="D43" s="225" t="s">
        <v>1279</v>
      </c>
      <c r="E43" s="126">
        <v>11</v>
      </c>
      <c r="F43" s="126">
        <v>1</v>
      </c>
      <c r="G43" s="285" t="str">
        <f t="shared" si="1"/>
        <v>11-1</v>
      </c>
      <c r="H43" s="277">
        <v>0</v>
      </c>
      <c r="I43" s="126">
        <v>74</v>
      </c>
      <c r="K43" s="545" t="b">
        <f>IF(I44=1,IF(((VLOOKUP($G43,[1]Depth_Lookup!#REF!,9,FALSE))-(H43/100))=0,"Good",IF(((VLOOKUP($G43,[1]Depth_Lookup!$A$3:$J$550,9,FALSE))-(H43/100))&gt;0,"Too Short","Too Long")))</f>
        <v>0</v>
      </c>
      <c r="L43" s="171">
        <f>(VLOOKUP($G43,Depth_Lookup!$A$3:$J$410,10,FALSE))+(H43/100)</f>
        <v>16.899999999999999</v>
      </c>
      <c r="M43" s="171">
        <f>(VLOOKUP($G43,Depth_Lookup!$A$3:$J$410,10,FALSE))+(I43/100)</f>
        <v>17.639999999999997</v>
      </c>
      <c r="N43" s="127" t="s">
        <v>1297</v>
      </c>
      <c r="O43" s="126" t="s">
        <v>1280</v>
      </c>
      <c r="P43" s="126" t="s">
        <v>853</v>
      </c>
      <c r="Q43" s="126" t="s">
        <v>125</v>
      </c>
      <c r="R43" s="196" t="str">
        <f t="shared" si="2"/>
        <v>SerpentinizedHarzburgite</v>
      </c>
      <c r="S43" s="126" t="s">
        <v>94</v>
      </c>
      <c r="T43" s="126" t="s">
        <v>115</v>
      </c>
      <c r="X43" s="202" t="e">
        <f>VLOOKUP(W43,definitions_list_lookup!$A$13:$B$19,2,0)</f>
        <v>#N/A</v>
      </c>
      <c r="Y43" s="126" t="s">
        <v>90</v>
      </c>
      <c r="Z43" s="126" t="s">
        <v>91</v>
      </c>
      <c r="AF43" s="196" t="e">
        <f>VLOOKUP(AE43,definitions_list_mag!$V$12:$W$15,2,0)</f>
        <v>#N/A</v>
      </c>
      <c r="AI43" s="235">
        <v>70</v>
      </c>
      <c r="AJ43" s="236"/>
      <c r="AK43" s="236"/>
      <c r="AL43" s="236"/>
      <c r="AM43" s="236"/>
      <c r="AN43" s="236"/>
      <c r="AO43" s="130"/>
      <c r="AU43" s="235"/>
      <c r="AV43" s="236"/>
      <c r="AW43" s="236"/>
      <c r="AX43" s="236"/>
      <c r="AY43" s="236"/>
      <c r="AZ43" s="236"/>
      <c r="BA43" s="130">
        <v>30</v>
      </c>
      <c r="BB43" s="126">
        <v>5</v>
      </c>
      <c r="BC43" s="126">
        <v>5</v>
      </c>
      <c r="BD43" s="126" t="s">
        <v>1330</v>
      </c>
      <c r="BE43" s="126" t="s">
        <v>1331</v>
      </c>
      <c r="BF43" s="126" t="s">
        <v>1336</v>
      </c>
      <c r="BG43" s="235"/>
      <c r="BH43" s="236"/>
      <c r="BI43" s="236"/>
      <c r="BJ43" s="236"/>
      <c r="BK43" s="236"/>
      <c r="BL43" s="236"/>
      <c r="BM43" s="130"/>
      <c r="BS43" s="236"/>
      <c r="BT43" s="236"/>
      <c r="BU43" s="236"/>
      <c r="BV43" s="236"/>
      <c r="BW43" s="236"/>
      <c r="BX43" s="236"/>
      <c r="BY43" s="130"/>
      <c r="CE43" s="126" t="s">
        <v>1335</v>
      </c>
      <c r="CG43" s="131"/>
      <c r="CH43" s="132" t="s">
        <v>1333</v>
      </c>
      <c r="CI43" s="132">
        <v>100</v>
      </c>
      <c r="CJ43" s="132" t="s">
        <v>514</v>
      </c>
      <c r="CK43" s="133"/>
      <c r="CL43" s="134"/>
      <c r="CM43" s="134"/>
      <c r="CN43" s="134"/>
      <c r="CO43" s="134"/>
      <c r="CP43" s="134"/>
      <c r="CQ43" s="134"/>
      <c r="CR43" s="134"/>
      <c r="CS43" s="134"/>
      <c r="CT43" s="134"/>
      <c r="CU43" s="134"/>
      <c r="CV43" s="134"/>
      <c r="CW43" s="134"/>
      <c r="CX43" s="134"/>
      <c r="CY43" s="134"/>
      <c r="CZ43" s="134"/>
      <c r="DA43" s="134"/>
      <c r="DB43" s="134">
        <v>70</v>
      </c>
      <c r="DD43" s="134"/>
      <c r="DE43" s="134"/>
      <c r="DF43" s="134"/>
      <c r="DG43" s="134"/>
      <c r="DH43" s="134"/>
      <c r="DI43" s="134"/>
      <c r="DJ43" s="134">
        <v>30</v>
      </c>
      <c r="DK43" s="207">
        <f t="shared" si="3"/>
        <v>100</v>
      </c>
      <c r="DL43" s="131"/>
      <c r="DM43" s="134"/>
      <c r="DN43" s="134"/>
      <c r="DO43" s="136"/>
      <c r="DQ43" s="131"/>
      <c r="DR43" s="136"/>
      <c r="DS43" s="131"/>
      <c r="DT43" s="263" t="s">
        <v>1381</v>
      </c>
      <c r="DW43" s="213">
        <f t="shared" si="19"/>
        <v>100</v>
      </c>
      <c r="DX43" s="214" t="e">
        <f>VLOOKUP(P43,definitions_list_lookup!$K$30:$L$54,2,0)</f>
        <v>#N/A</v>
      </c>
      <c r="DY43" s="139" t="s">
        <v>1405</v>
      </c>
      <c r="DZ43" s="139" t="s">
        <v>1408</v>
      </c>
      <c r="EA43" s="139"/>
      <c r="ED43" s="229" t="s">
        <v>2517</v>
      </c>
      <c r="EE43" s="140"/>
      <c r="EG43" s="140"/>
      <c r="EI43" s="218" t="e">
        <f>VLOOKUP(EH43,definitions_list_mag!$Y$12:$Z$15,2,FALSE)</f>
        <v>#N/A</v>
      </c>
      <c r="EJ43" s="143"/>
      <c r="EK43" s="221" t="e">
        <f>VLOOKUP(EJ43,definitions_list_mag!$AT$3:$AU$5,2,FALSE)</f>
        <v>#N/A</v>
      </c>
      <c r="EM43" s="109"/>
      <c r="EN43" s="109"/>
      <c r="EZ43" s="192" t="e">
        <f t="shared" si="4"/>
        <v>#DIV/0!</v>
      </c>
      <c r="FA43" s="192" t="e">
        <f t="shared" si="5"/>
        <v>#DIV/0!</v>
      </c>
      <c r="FB43" s="192" t="e">
        <f t="shared" si="6"/>
        <v>#DIV/0!</v>
      </c>
      <c r="FC43" s="192" t="e">
        <f t="shared" si="7"/>
        <v>#DIV/0!</v>
      </c>
      <c r="FD43" s="192" t="e">
        <f t="shared" si="8"/>
        <v>#DIV/0!</v>
      </c>
      <c r="FE43" s="193" t="e">
        <f t="shared" si="9"/>
        <v>#DIV/0!</v>
      </c>
      <c r="FF43" s="194" t="e">
        <f t="shared" si="10"/>
        <v>#DIV/0!</v>
      </c>
      <c r="FG43" s="143"/>
      <c r="FI43" s="778">
        <f t="shared" si="11"/>
        <v>0</v>
      </c>
      <c r="FJ43" s="779" t="e">
        <f t="shared" si="12"/>
        <v>#DIV/0!</v>
      </c>
      <c r="FK43" s="779" t="e">
        <f t="shared" si="13"/>
        <v>#DIV/0!</v>
      </c>
      <c r="FL43" s="780" t="e">
        <f t="shared" si="14"/>
        <v>#DIV/0!</v>
      </c>
      <c r="FM43" s="169" t="e">
        <f t="shared" si="15"/>
        <v>#DIV/0!</v>
      </c>
      <c r="FN43" s="783" t="e">
        <f t="shared" si="16"/>
        <v>#DIV/0!</v>
      </c>
    </row>
    <row r="44" spans="1:1038" s="288" customFormat="1" ht="18" customHeight="1">
      <c r="A44" s="282" t="s">
        <v>1277</v>
      </c>
      <c r="B44" s="227" t="s">
        <v>1294</v>
      </c>
      <c r="C44" s="227"/>
      <c r="D44" s="284" t="s">
        <v>1279</v>
      </c>
      <c r="E44" s="227">
        <v>11</v>
      </c>
      <c r="F44" s="227">
        <v>1</v>
      </c>
      <c r="G44" s="285" t="str">
        <f t="shared" si="1"/>
        <v>11-1</v>
      </c>
      <c r="H44" s="278">
        <f t="shared" ref="H44:H80" si="20">I43</f>
        <v>74</v>
      </c>
      <c r="I44" s="227">
        <v>86</v>
      </c>
      <c r="J44" s="226"/>
      <c r="K44" s="545" t="b">
        <f>IF(I45=1,IF(((VLOOKUP($G44,[1]Depth_Lookup!#REF!,9,FALSE))-(H44/100))=0,"Good",IF(((VLOOKUP($G44,[1]Depth_Lookup!$A$3:$J$550,9,FALSE))-(H44/100))&gt;0,"Too Short","Too Long")))</f>
        <v>0</v>
      </c>
      <c r="L44" s="171">
        <f>(VLOOKUP($G44,Depth_Lookup!$A$3:$J$410,10,FALSE))+(H44/100)</f>
        <v>17.639999999999997</v>
      </c>
      <c r="M44" s="171">
        <f>(VLOOKUP($G44,Depth_Lookup!$A$3:$J$410,10,FALSE))+(I44/100)</f>
        <v>17.759999999999998</v>
      </c>
      <c r="N44" s="230" t="s">
        <v>1298</v>
      </c>
      <c r="O44" s="227">
        <v>1</v>
      </c>
      <c r="P44" s="227" t="s">
        <v>853</v>
      </c>
      <c r="Q44" s="227" t="s">
        <v>125</v>
      </c>
      <c r="R44" s="286" t="str">
        <f t="shared" si="2"/>
        <v>SerpentinizedHarzburgite</v>
      </c>
      <c r="S44" s="227" t="s">
        <v>115</v>
      </c>
      <c r="T44" s="227" t="s">
        <v>700</v>
      </c>
      <c r="U44" s="227" t="s">
        <v>108</v>
      </c>
      <c r="V44" s="227" t="s">
        <v>509</v>
      </c>
      <c r="W44" s="227" t="s">
        <v>102</v>
      </c>
      <c r="X44" s="287">
        <f>VLOOKUP(W44,definitions_list_lookup!$A$13:$B$19,2,0)</f>
        <v>5</v>
      </c>
      <c r="Y44" s="227" t="s">
        <v>90</v>
      </c>
      <c r="Z44" s="227" t="s">
        <v>91</v>
      </c>
      <c r="AA44" s="227"/>
      <c r="AB44" s="227"/>
      <c r="AC44" s="227"/>
      <c r="AD44" s="227"/>
      <c r="AE44" s="233"/>
      <c r="AF44" s="286" t="e">
        <f>VLOOKUP(AE44,definitions_list_mag!$V$12:$W$15,2,0)</f>
        <v>#N/A</v>
      </c>
      <c r="AG44" s="237"/>
      <c r="AH44" s="227"/>
      <c r="AI44" s="238">
        <v>80</v>
      </c>
      <c r="AJ44" s="239"/>
      <c r="AK44" s="239"/>
      <c r="AL44" s="239"/>
      <c r="AM44" s="239"/>
      <c r="AN44" s="239"/>
      <c r="AO44" s="240"/>
      <c r="AP44" s="227"/>
      <c r="AQ44" s="227"/>
      <c r="AR44" s="227"/>
      <c r="AS44" s="227"/>
      <c r="AT44" s="227"/>
      <c r="AU44" s="238"/>
      <c r="AV44" s="239"/>
      <c r="AW44" s="239"/>
      <c r="AX44" s="239"/>
      <c r="AY44" s="239"/>
      <c r="AZ44" s="239"/>
      <c r="BA44" s="240">
        <v>20</v>
      </c>
      <c r="BB44" s="227">
        <v>5</v>
      </c>
      <c r="BC44" s="227">
        <v>5</v>
      </c>
      <c r="BD44" s="227" t="s">
        <v>1330</v>
      </c>
      <c r="BE44" s="227" t="s">
        <v>1331</v>
      </c>
      <c r="BF44" s="227"/>
      <c r="BG44" s="238"/>
      <c r="BH44" s="239"/>
      <c r="BI44" s="239"/>
      <c r="BJ44" s="239"/>
      <c r="BK44" s="239"/>
      <c r="BL44" s="239"/>
      <c r="BM44" s="240"/>
      <c r="BN44" s="227"/>
      <c r="BO44" s="227"/>
      <c r="BP44" s="227"/>
      <c r="BQ44" s="227"/>
      <c r="BR44" s="227"/>
      <c r="BS44" s="239"/>
      <c r="BT44" s="239"/>
      <c r="BU44" s="239"/>
      <c r="BV44" s="239"/>
      <c r="BW44" s="239"/>
      <c r="BX44" s="239"/>
      <c r="BY44" s="240"/>
      <c r="BZ44" s="227"/>
      <c r="CA44" s="227"/>
      <c r="CB44" s="227"/>
      <c r="CC44" s="227"/>
      <c r="CD44" s="227"/>
      <c r="CE44" s="227"/>
      <c r="CF44" s="227"/>
      <c r="CG44" s="148"/>
      <c r="CH44" s="149" t="s">
        <v>1333</v>
      </c>
      <c r="CI44" s="149">
        <v>100</v>
      </c>
      <c r="CJ44" s="149" t="s">
        <v>514</v>
      </c>
      <c r="CK44" s="151"/>
      <c r="CL44" s="152"/>
      <c r="CM44" s="152"/>
      <c r="CN44" s="152"/>
      <c r="CO44" s="152"/>
      <c r="CP44" s="152"/>
      <c r="CQ44" s="152"/>
      <c r="CR44" s="152"/>
      <c r="CS44" s="152"/>
      <c r="CT44" s="152"/>
      <c r="CU44" s="152"/>
      <c r="CV44" s="152"/>
      <c r="CW44" s="152"/>
      <c r="CX44" s="152"/>
      <c r="CY44" s="152"/>
      <c r="CZ44" s="152"/>
      <c r="DA44" s="152"/>
      <c r="DB44" s="152">
        <v>80</v>
      </c>
      <c r="DC44" s="229"/>
      <c r="DD44" s="152"/>
      <c r="DE44" s="152"/>
      <c r="DF44" s="152"/>
      <c r="DG44" s="152"/>
      <c r="DH44" s="152"/>
      <c r="DI44" s="152"/>
      <c r="DJ44" s="152">
        <v>20</v>
      </c>
      <c r="DK44" s="208">
        <f t="shared" si="3"/>
        <v>100</v>
      </c>
      <c r="DL44" s="148"/>
      <c r="DM44" s="152"/>
      <c r="DN44" s="152"/>
      <c r="DO44" s="153"/>
      <c r="DQ44" s="148"/>
      <c r="DR44" s="153"/>
      <c r="DS44" s="148"/>
      <c r="DT44" s="261" t="s">
        <v>1382</v>
      </c>
      <c r="DU44" s="229"/>
      <c r="DV44" s="229"/>
      <c r="DW44" s="290">
        <f t="shared" si="19"/>
        <v>100</v>
      </c>
      <c r="DX44" s="291" t="e">
        <f>VLOOKUP(P44,definitions_list_lookup!$K$30:$L$54,2,0)</f>
        <v>#N/A</v>
      </c>
      <c r="DY44" s="154" t="s">
        <v>1405</v>
      </c>
      <c r="DZ44" s="154" t="s">
        <v>1408</v>
      </c>
      <c r="EA44" s="154"/>
      <c r="EB44" s="229"/>
      <c r="EC44" s="292"/>
      <c r="ED44" s="229" t="s">
        <v>2517</v>
      </c>
      <c r="EE44" s="293"/>
      <c r="EF44" s="294"/>
      <c r="EG44" s="293"/>
      <c r="EH44" s="295"/>
      <c r="EI44" s="296" t="e">
        <f>VLOOKUP(EH44,definitions_list_mag!$Y$12:$Z$15,2,FALSE)</f>
        <v>#N/A</v>
      </c>
      <c r="EJ44" s="297"/>
      <c r="EK44" s="298" t="e">
        <f>VLOOKUP(EJ44,definitions_list_mag!$AT$3:$AU$5,2,FALSE)</f>
        <v>#N/A</v>
      </c>
      <c r="EL44" s="293"/>
      <c r="EM44" s="295"/>
      <c r="EN44" s="295"/>
      <c r="EO44" s="321"/>
      <c r="EP44" s="321"/>
      <c r="EQ44" s="321"/>
      <c r="ER44" s="321"/>
      <c r="ES44" s="321"/>
      <c r="ET44" s="321"/>
      <c r="EU44" s="321"/>
      <c r="EV44" s="322"/>
      <c r="EW44" s="322"/>
      <c r="EX44" s="322"/>
      <c r="EY44" s="322"/>
      <c r="EZ44" s="192" t="e">
        <f t="shared" si="4"/>
        <v>#DIV/0!</v>
      </c>
      <c r="FA44" s="192" t="e">
        <f t="shared" si="5"/>
        <v>#DIV/0!</v>
      </c>
      <c r="FB44" s="192" t="e">
        <f t="shared" si="6"/>
        <v>#DIV/0!</v>
      </c>
      <c r="FC44" s="192" t="e">
        <f t="shared" si="7"/>
        <v>#DIV/0!</v>
      </c>
      <c r="FD44" s="192" t="e">
        <f t="shared" si="8"/>
        <v>#DIV/0!</v>
      </c>
      <c r="FE44" s="193" t="e">
        <f t="shared" si="9"/>
        <v>#DIV/0!</v>
      </c>
      <c r="FF44" s="194" t="e">
        <f t="shared" si="10"/>
        <v>#DIV/0!</v>
      </c>
      <c r="FG44" s="297"/>
      <c r="FH44" s="295"/>
      <c r="FI44" s="778">
        <f t="shared" si="11"/>
        <v>0</v>
      </c>
      <c r="FJ44" s="779" t="e">
        <f t="shared" si="12"/>
        <v>#DIV/0!</v>
      </c>
      <c r="FK44" s="779" t="e">
        <f t="shared" si="13"/>
        <v>#DIV/0!</v>
      </c>
      <c r="FL44" s="780" t="e">
        <f t="shared" si="14"/>
        <v>#DIV/0!</v>
      </c>
      <c r="FM44" s="169" t="e">
        <f t="shared" si="15"/>
        <v>#DIV/0!</v>
      </c>
      <c r="FN44" s="783" t="e">
        <f t="shared" si="16"/>
        <v>#DIV/0!</v>
      </c>
      <c r="FO44" s="227"/>
      <c r="FP44" s="227"/>
      <c r="FQ44" s="227"/>
      <c r="FR44" s="227"/>
      <c r="FS44" s="227"/>
      <c r="FT44" s="227"/>
      <c r="FU44" s="227"/>
      <c r="FV44" s="227"/>
      <c r="FW44" s="227"/>
      <c r="FX44" s="227"/>
      <c r="FY44" s="227"/>
      <c r="FZ44" s="227"/>
      <c r="GA44" s="227"/>
      <c r="GB44" s="227"/>
      <c r="GC44" s="227"/>
      <c r="GD44" s="227"/>
      <c r="GE44" s="227"/>
      <c r="GF44" s="227"/>
      <c r="GG44" s="227"/>
      <c r="GH44" s="227"/>
      <c r="GI44" s="227"/>
      <c r="GJ44" s="227"/>
      <c r="GK44" s="227"/>
      <c r="GL44" s="227"/>
      <c r="GM44" s="227"/>
      <c r="GN44" s="227"/>
      <c r="GO44" s="227"/>
      <c r="GP44" s="227"/>
      <c r="GQ44" s="227"/>
      <c r="GR44" s="227"/>
      <c r="GS44" s="227"/>
      <c r="GT44" s="227"/>
      <c r="GU44" s="227"/>
      <c r="GV44" s="227"/>
      <c r="GW44" s="227"/>
      <c r="GX44" s="227"/>
      <c r="GY44" s="227"/>
      <c r="GZ44" s="227"/>
      <c r="HA44" s="227"/>
      <c r="HB44" s="227"/>
      <c r="HC44" s="227"/>
      <c r="HD44" s="227"/>
      <c r="HE44" s="227"/>
      <c r="HF44" s="227"/>
      <c r="HG44" s="227"/>
      <c r="HH44" s="227"/>
      <c r="HI44" s="227"/>
      <c r="HJ44" s="227"/>
      <c r="HK44" s="227"/>
      <c r="HL44" s="227"/>
      <c r="HM44" s="227"/>
      <c r="HN44" s="227"/>
      <c r="HO44" s="227"/>
      <c r="HP44" s="227"/>
      <c r="HQ44" s="227"/>
      <c r="HR44" s="227"/>
      <c r="HS44" s="227"/>
      <c r="HT44" s="227"/>
      <c r="HU44" s="227"/>
      <c r="HV44" s="227"/>
      <c r="HW44" s="227"/>
      <c r="HX44" s="227"/>
      <c r="HY44" s="227"/>
      <c r="HZ44" s="227"/>
      <c r="IA44" s="227"/>
      <c r="IB44" s="227"/>
      <c r="IC44" s="227"/>
      <c r="ID44" s="227"/>
      <c r="IE44" s="227"/>
      <c r="IF44" s="227"/>
      <c r="IG44" s="227"/>
      <c r="IH44" s="227"/>
      <c r="II44" s="227"/>
      <c r="IJ44" s="227"/>
      <c r="IK44" s="227"/>
      <c r="IL44" s="227"/>
      <c r="IM44" s="227"/>
      <c r="IN44" s="227"/>
      <c r="IO44" s="227"/>
      <c r="IP44" s="227"/>
      <c r="IQ44" s="227"/>
      <c r="IR44" s="227"/>
      <c r="IS44" s="227"/>
      <c r="IT44" s="227"/>
      <c r="IU44" s="227"/>
      <c r="IV44" s="227"/>
      <c r="IW44" s="227"/>
      <c r="IX44" s="227"/>
      <c r="IY44" s="227"/>
      <c r="IZ44" s="227"/>
      <c r="JA44" s="227"/>
      <c r="JB44" s="227"/>
      <c r="JC44" s="227"/>
      <c r="JD44" s="227"/>
      <c r="JE44" s="227"/>
      <c r="JF44" s="227"/>
      <c r="JG44" s="227"/>
      <c r="JH44" s="227"/>
      <c r="JI44" s="227"/>
      <c r="JJ44" s="227"/>
      <c r="JK44" s="227"/>
      <c r="JL44" s="227"/>
      <c r="JM44" s="227"/>
      <c r="JN44" s="227"/>
      <c r="JO44" s="227"/>
      <c r="JP44" s="227"/>
      <c r="JQ44" s="227"/>
      <c r="JR44" s="227"/>
      <c r="JS44" s="227"/>
      <c r="JT44" s="227"/>
      <c r="JU44" s="227"/>
      <c r="JV44" s="227"/>
      <c r="JW44" s="227"/>
      <c r="JX44" s="227"/>
      <c r="JY44" s="227"/>
      <c r="JZ44" s="227"/>
      <c r="KA44" s="227"/>
      <c r="KB44" s="227"/>
      <c r="KC44" s="227"/>
      <c r="KD44" s="227"/>
      <c r="KE44" s="227"/>
      <c r="KF44" s="227"/>
      <c r="KG44" s="227"/>
      <c r="KH44" s="227"/>
      <c r="KI44" s="227"/>
      <c r="KJ44" s="227"/>
      <c r="KK44" s="227"/>
      <c r="KL44" s="227"/>
      <c r="KM44" s="227"/>
      <c r="KN44" s="227"/>
      <c r="KO44" s="227"/>
      <c r="KP44" s="227"/>
      <c r="KQ44" s="227"/>
      <c r="KR44" s="227"/>
      <c r="KS44" s="227"/>
      <c r="KT44" s="227"/>
      <c r="KU44" s="227"/>
      <c r="KV44" s="227"/>
      <c r="KW44" s="227"/>
      <c r="KX44" s="227"/>
      <c r="KY44" s="227"/>
      <c r="KZ44" s="227"/>
      <c r="LA44" s="227"/>
      <c r="LB44" s="227"/>
      <c r="LC44" s="227"/>
      <c r="LD44" s="227"/>
      <c r="LE44" s="227"/>
      <c r="LF44" s="227"/>
      <c r="LG44" s="227"/>
      <c r="LH44" s="227"/>
      <c r="LI44" s="227"/>
      <c r="LJ44" s="227"/>
      <c r="LK44" s="227"/>
      <c r="LL44" s="227"/>
      <c r="LM44" s="227"/>
      <c r="LN44" s="227"/>
      <c r="LO44" s="227"/>
      <c r="LP44" s="227"/>
      <c r="LQ44" s="227"/>
      <c r="LR44" s="227"/>
      <c r="LS44" s="227"/>
      <c r="LT44" s="227"/>
      <c r="LU44" s="227"/>
      <c r="LV44" s="227"/>
      <c r="LW44" s="227"/>
      <c r="LX44" s="227"/>
      <c r="LY44" s="227"/>
      <c r="LZ44" s="227"/>
      <c r="MA44" s="227"/>
      <c r="MB44" s="227"/>
      <c r="MC44" s="227"/>
      <c r="MD44" s="227"/>
      <c r="ME44" s="227"/>
      <c r="MF44" s="227"/>
      <c r="MG44" s="227"/>
      <c r="MH44" s="227"/>
      <c r="MI44" s="227"/>
      <c r="MJ44" s="227"/>
      <c r="MK44" s="227"/>
      <c r="ML44" s="227"/>
      <c r="MM44" s="227"/>
      <c r="MN44" s="227"/>
      <c r="MO44" s="227"/>
      <c r="MP44" s="227"/>
      <c r="MQ44" s="227"/>
      <c r="MR44" s="227"/>
      <c r="MS44" s="227"/>
      <c r="MT44" s="227"/>
      <c r="MU44" s="227"/>
      <c r="MV44" s="227"/>
      <c r="MW44" s="227"/>
      <c r="MX44" s="227"/>
      <c r="MY44" s="227"/>
      <c r="MZ44" s="227"/>
      <c r="NA44" s="227"/>
      <c r="NB44" s="227"/>
      <c r="NC44" s="227"/>
      <c r="ND44" s="227"/>
      <c r="NE44" s="227"/>
      <c r="NF44" s="227"/>
      <c r="NG44" s="227"/>
      <c r="NH44" s="227"/>
      <c r="NI44" s="227"/>
      <c r="NJ44" s="227"/>
      <c r="NK44" s="227"/>
      <c r="NL44" s="227"/>
      <c r="NM44" s="227"/>
      <c r="NN44" s="227"/>
      <c r="NO44" s="227"/>
      <c r="NP44" s="227"/>
      <c r="NQ44" s="227"/>
      <c r="NR44" s="227"/>
      <c r="NS44" s="227"/>
      <c r="NT44" s="227"/>
      <c r="NU44" s="227"/>
      <c r="NV44" s="227"/>
      <c r="NW44" s="227"/>
      <c r="NX44" s="227"/>
      <c r="NY44" s="227"/>
      <c r="NZ44" s="227"/>
      <c r="OA44" s="227"/>
      <c r="OB44" s="227"/>
      <c r="OC44" s="227"/>
      <c r="OD44" s="227"/>
      <c r="OE44" s="227"/>
      <c r="OF44" s="227"/>
      <c r="OG44" s="227"/>
      <c r="OH44" s="227"/>
      <c r="OI44" s="227"/>
      <c r="OJ44" s="227"/>
      <c r="OK44" s="227"/>
      <c r="OL44" s="227"/>
      <c r="OM44" s="227"/>
      <c r="ON44" s="227"/>
      <c r="OO44" s="227"/>
      <c r="OP44" s="227"/>
      <c r="OQ44" s="227"/>
      <c r="OR44" s="227"/>
      <c r="OS44" s="227"/>
      <c r="OT44" s="227"/>
      <c r="OU44" s="227"/>
      <c r="OV44" s="227"/>
      <c r="OW44" s="227"/>
      <c r="OX44" s="227"/>
      <c r="OY44" s="227"/>
      <c r="OZ44" s="227"/>
      <c r="PA44" s="227"/>
      <c r="PB44" s="227"/>
      <c r="PC44" s="227"/>
      <c r="PD44" s="227"/>
      <c r="PE44" s="227"/>
      <c r="PF44" s="227"/>
      <c r="PG44" s="227"/>
      <c r="PH44" s="227"/>
      <c r="PI44" s="227"/>
      <c r="PJ44" s="227"/>
      <c r="PK44" s="227"/>
      <c r="PL44" s="227"/>
      <c r="PM44" s="227"/>
      <c r="PN44" s="227"/>
      <c r="PO44" s="227"/>
      <c r="PP44" s="227"/>
      <c r="PQ44" s="227"/>
      <c r="PR44" s="227"/>
      <c r="PS44" s="227"/>
      <c r="PT44" s="227"/>
      <c r="PU44" s="227"/>
      <c r="PV44" s="227"/>
      <c r="PW44" s="227"/>
      <c r="PX44" s="227"/>
      <c r="PY44" s="227"/>
      <c r="PZ44" s="227"/>
      <c r="QA44" s="227"/>
      <c r="QB44" s="227"/>
      <c r="QC44" s="227"/>
      <c r="QD44" s="227"/>
      <c r="QE44" s="227"/>
      <c r="QF44" s="227"/>
      <c r="QG44" s="227"/>
      <c r="QH44" s="227"/>
      <c r="QI44" s="227"/>
      <c r="QJ44" s="227"/>
      <c r="QK44" s="227"/>
      <c r="QL44" s="227"/>
      <c r="QM44" s="227"/>
      <c r="QN44" s="227"/>
      <c r="QO44" s="227"/>
      <c r="QP44" s="227"/>
      <c r="QQ44" s="227"/>
      <c r="QR44" s="227"/>
      <c r="QS44" s="227"/>
      <c r="QT44" s="227"/>
      <c r="QU44" s="227"/>
      <c r="QV44" s="227"/>
      <c r="QW44" s="227"/>
      <c r="QX44" s="227"/>
      <c r="QY44" s="227"/>
      <c r="QZ44" s="227"/>
      <c r="RA44" s="227"/>
      <c r="RB44" s="227"/>
      <c r="RC44" s="227"/>
      <c r="RD44" s="227"/>
      <c r="RE44" s="227"/>
      <c r="RF44" s="227"/>
      <c r="RG44" s="227"/>
      <c r="RH44" s="227"/>
      <c r="RI44" s="227"/>
      <c r="RJ44" s="227"/>
      <c r="RK44" s="227"/>
      <c r="RL44" s="227"/>
      <c r="RM44" s="227"/>
      <c r="RN44" s="227"/>
      <c r="RO44" s="227"/>
      <c r="RP44" s="227"/>
      <c r="RQ44" s="227"/>
      <c r="RR44" s="227"/>
      <c r="RS44" s="227"/>
      <c r="RT44" s="227"/>
      <c r="RU44" s="227"/>
      <c r="RV44" s="227"/>
      <c r="RW44" s="227"/>
      <c r="RX44" s="227"/>
      <c r="RY44" s="227"/>
      <c r="RZ44" s="227"/>
      <c r="SA44" s="227"/>
      <c r="SB44" s="227"/>
      <c r="SC44" s="227"/>
      <c r="SD44" s="227"/>
      <c r="SE44" s="227"/>
      <c r="SF44" s="227"/>
      <c r="SG44" s="227"/>
      <c r="SH44" s="227"/>
      <c r="SI44" s="227"/>
      <c r="SJ44" s="227"/>
      <c r="SK44" s="227"/>
      <c r="SL44" s="227"/>
      <c r="SM44" s="227"/>
      <c r="SN44" s="227"/>
      <c r="SO44" s="227"/>
      <c r="SP44" s="227"/>
      <c r="SQ44" s="227"/>
      <c r="SR44" s="227"/>
      <c r="SS44" s="227"/>
      <c r="ST44" s="227"/>
      <c r="SU44" s="227"/>
      <c r="SV44" s="227"/>
      <c r="SW44" s="227"/>
      <c r="SX44" s="227"/>
      <c r="SY44" s="227"/>
      <c r="SZ44" s="227"/>
      <c r="TA44" s="227"/>
      <c r="TB44" s="227"/>
      <c r="TC44" s="227"/>
      <c r="TD44" s="227"/>
      <c r="TE44" s="227"/>
      <c r="TF44" s="227"/>
      <c r="TG44" s="227"/>
      <c r="TH44" s="227"/>
      <c r="TI44" s="227"/>
      <c r="TJ44" s="227"/>
      <c r="TK44" s="227"/>
      <c r="TL44" s="227"/>
      <c r="TM44" s="227"/>
      <c r="TN44" s="227"/>
      <c r="TO44" s="227"/>
      <c r="TP44" s="227"/>
      <c r="TQ44" s="227"/>
      <c r="TR44" s="227"/>
      <c r="TS44" s="227"/>
      <c r="TT44" s="227"/>
      <c r="TU44" s="227"/>
      <c r="TV44" s="227"/>
      <c r="TW44" s="227"/>
      <c r="TX44" s="227"/>
      <c r="TY44" s="227"/>
      <c r="TZ44" s="227"/>
      <c r="UA44" s="227"/>
      <c r="UB44" s="227"/>
      <c r="UC44" s="227"/>
      <c r="UD44" s="227"/>
      <c r="UE44" s="227"/>
      <c r="UF44" s="227"/>
      <c r="UG44" s="227"/>
      <c r="UH44" s="227"/>
      <c r="UI44" s="227"/>
      <c r="UJ44" s="227"/>
      <c r="UK44" s="227"/>
      <c r="UL44" s="227"/>
      <c r="UM44" s="227"/>
      <c r="UN44" s="227"/>
      <c r="UO44" s="227"/>
      <c r="UP44" s="227"/>
      <c r="UQ44" s="227"/>
      <c r="UR44" s="227"/>
      <c r="US44" s="227"/>
      <c r="UT44" s="227"/>
      <c r="UU44" s="227"/>
      <c r="UV44" s="227"/>
      <c r="UW44" s="227"/>
      <c r="UX44" s="227"/>
      <c r="UY44" s="227"/>
      <c r="UZ44" s="227"/>
      <c r="VA44" s="227"/>
      <c r="VB44" s="227"/>
      <c r="VC44" s="227"/>
      <c r="VD44" s="227"/>
      <c r="VE44" s="227"/>
      <c r="VF44" s="227"/>
      <c r="VG44" s="227"/>
      <c r="VH44" s="227"/>
      <c r="VI44" s="227"/>
      <c r="VJ44" s="227"/>
      <c r="VK44" s="227"/>
      <c r="VL44" s="227"/>
      <c r="VM44" s="227"/>
      <c r="VN44" s="227"/>
      <c r="VO44" s="227"/>
      <c r="VP44" s="227"/>
      <c r="VQ44" s="227"/>
      <c r="VR44" s="227"/>
      <c r="VS44" s="227"/>
      <c r="VT44" s="227"/>
      <c r="VU44" s="227"/>
      <c r="VV44" s="227"/>
      <c r="VW44" s="227"/>
      <c r="VX44" s="227"/>
      <c r="VY44" s="227"/>
      <c r="VZ44" s="227"/>
      <c r="WA44" s="227"/>
      <c r="WB44" s="227"/>
      <c r="WC44" s="227"/>
      <c r="WD44" s="227"/>
      <c r="WE44" s="227"/>
      <c r="WF44" s="227"/>
      <c r="WG44" s="227"/>
      <c r="WH44" s="227"/>
      <c r="WI44" s="227"/>
      <c r="WJ44" s="227"/>
      <c r="WK44" s="227"/>
      <c r="WL44" s="227"/>
      <c r="WM44" s="227"/>
      <c r="WN44" s="227"/>
      <c r="WO44" s="227"/>
      <c r="WP44" s="227"/>
      <c r="WQ44" s="227"/>
      <c r="WR44" s="227"/>
      <c r="WS44" s="227"/>
      <c r="WT44" s="227"/>
      <c r="WU44" s="227"/>
      <c r="WV44" s="227"/>
      <c r="WW44" s="227"/>
      <c r="WX44" s="227"/>
      <c r="WY44" s="227"/>
      <c r="WZ44" s="227"/>
      <c r="XA44" s="227"/>
      <c r="XB44" s="227"/>
      <c r="XC44" s="227"/>
      <c r="XD44" s="227"/>
      <c r="XE44" s="227"/>
      <c r="XF44" s="227"/>
      <c r="XG44" s="227"/>
      <c r="XH44" s="227"/>
      <c r="XI44" s="227"/>
      <c r="XJ44" s="227"/>
      <c r="XK44" s="227"/>
      <c r="XL44" s="227"/>
      <c r="XM44" s="227"/>
      <c r="XN44" s="227"/>
      <c r="XO44" s="227"/>
      <c r="XP44" s="227"/>
      <c r="XQ44" s="227"/>
      <c r="XR44" s="227"/>
      <c r="XS44" s="227"/>
      <c r="XT44" s="227"/>
      <c r="XU44" s="227"/>
      <c r="XV44" s="227"/>
      <c r="XW44" s="227"/>
      <c r="XX44" s="227"/>
      <c r="XY44" s="227"/>
      <c r="XZ44" s="227"/>
      <c r="YA44" s="227"/>
      <c r="YB44" s="227"/>
      <c r="YC44" s="227"/>
      <c r="YD44" s="227"/>
      <c r="YE44" s="227"/>
      <c r="YF44" s="227"/>
      <c r="YG44" s="227"/>
      <c r="YH44" s="227"/>
      <c r="YI44" s="227"/>
      <c r="YJ44" s="227"/>
      <c r="YK44" s="227"/>
      <c r="YL44" s="227"/>
      <c r="YM44" s="227"/>
      <c r="YN44" s="227"/>
      <c r="YO44" s="227"/>
      <c r="YP44" s="227"/>
      <c r="YQ44" s="227"/>
      <c r="YR44" s="227"/>
      <c r="YS44" s="227"/>
      <c r="YT44" s="227"/>
      <c r="YU44" s="227"/>
      <c r="YV44" s="227"/>
      <c r="YW44" s="227"/>
      <c r="YX44" s="227"/>
      <c r="YY44" s="227"/>
      <c r="YZ44" s="227"/>
      <c r="ZA44" s="227"/>
      <c r="ZB44" s="227"/>
      <c r="ZC44" s="227"/>
      <c r="ZD44" s="227"/>
      <c r="ZE44" s="227"/>
      <c r="ZF44" s="227"/>
      <c r="ZG44" s="227"/>
      <c r="ZH44" s="227"/>
      <c r="ZI44" s="227"/>
      <c r="ZJ44" s="227"/>
      <c r="ZK44" s="227"/>
      <c r="ZL44" s="227"/>
      <c r="ZM44" s="227"/>
      <c r="ZN44" s="227"/>
      <c r="ZO44" s="227"/>
      <c r="ZP44" s="227"/>
      <c r="ZQ44" s="227"/>
      <c r="ZR44" s="227"/>
      <c r="ZS44" s="227"/>
      <c r="ZT44" s="227"/>
      <c r="ZU44" s="227"/>
      <c r="ZV44" s="227"/>
      <c r="ZW44" s="227"/>
      <c r="ZX44" s="227"/>
      <c r="ZY44" s="227"/>
      <c r="ZZ44" s="227"/>
      <c r="AAA44" s="227"/>
      <c r="AAB44" s="227"/>
      <c r="AAC44" s="227"/>
      <c r="AAD44" s="227"/>
      <c r="AAE44" s="227"/>
      <c r="AAF44" s="227"/>
      <c r="AAG44" s="227"/>
      <c r="AAH44" s="227"/>
      <c r="AAI44" s="227"/>
      <c r="AAJ44" s="227"/>
      <c r="AAK44" s="227"/>
      <c r="AAL44" s="227"/>
      <c r="AAM44" s="227"/>
      <c r="AAN44" s="227"/>
      <c r="AAO44" s="227"/>
      <c r="AAP44" s="227"/>
      <c r="AAQ44" s="227"/>
      <c r="AAR44" s="227"/>
      <c r="AAS44" s="227"/>
      <c r="AAT44" s="227"/>
      <c r="AAU44" s="227"/>
      <c r="AAV44" s="227"/>
      <c r="AAW44" s="227"/>
      <c r="AAX44" s="227"/>
      <c r="AAY44" s="227"/>
      <c r="AAZ44" s="227"/>
      <c r="ABA44" s="227"/>
      <c r="ABB44" s="227"/>
      <c r="ABC44" s="227"/>
      <c r="ABD44" s="227"/>
      <c r="ABE44" s="227"/>
      <c r="ABF44" s="227"/>
      <c r="ABG44" s="227"/>
      <c r="ABH44" s="227"/>
      <c r="ABI44" s="227"/>
      <c r="ABJ44" s="227"/>
      <c r="ABK44" s="227"/>
      <c r="ABL44" s="227"/>
      <c r="ABM44" s="227"/>
      <c r="ABN44" s="227"/>
      <c r="ABO44" s="227"/>
      <c r="ABP44" s="227"/>
      <c r="ABQ44" s="227"/>
      <c r="ABR44" s="227"/>
      <c r="ABS44" s="227"/>
      <c r="ABT44" s="227"/>
      <c r="ABU44" s="227"/>
      <c r="ABV44" s="227"/>
      <c r="ABW44" s="227"/>
      <c r="ABX44" s="227"/>
      <c r="ABY44" s="227"/>
      <c r="ABZ44" s="227"/>
      <c r="ACA44" s="227"/>
      <c r="ACB44" s="227"/>
      <c r="ACC44" s="227"/>
      <c r="ACD44" s="227"/>
      <c r="ACE44" s="227"/>
      <c r="ACF44" s="227"/>
      <c r="ACG44" s="227"/>
      <c r="ACH44" s="227"/>
      <c r="ACI44" s="227"/>
      <c r="ACJ44" s="227"/>
      <c r="ACK44" s="227"/>
      <c r="ACL44" s="227"/>
      <c r="ACM44" s="227"/>
      <c r="ACN44" s="227"/>
      <c r="ACO44" s="227"/>
      <c r="ACP44" s="227"/>
      <c r="ACQ44" s="227"/>
      <c r="ACR44" s="227"/>
      <c r="ACS44" s="227"/>
      <c r="ACT44" s="227"/>
      <c r="ACU44" s="227"/>
      <c r="ACV44" s="227"/>
      <c r="ACW44" s="227"/>
      <c r="ACX44" s="227"/>
      <c r="ACY44" s="227"/>
      <c r="ACZ44" s="227"/>
      <c r="ADA44" s="227"/>
      <c r="ADB44" s="227"/>
      <c r="ADC44" s="227"/>
      <c r="ADD44" s="227"/>
      <c r="ADE44" s="227"/>
      <c r="ADF44" s="227"/>
      <c r="ADG44" s="227"/>
      <c r="ADH44" s="227"/>
      <c r="ADI44" s="227"/>
      <c r="ADJ44" s="227"/>
      <c r="ADK44" s="227"/>
      <c r="ADL44" s="227"/>
      <c r="ADM44" s="227"/>
      <c r="ADN44" s="227"/>
      <c r="ADO44" s="227"/>
      <c r="ADP44" s="227"/>
      <c r="ADQ44" s="227"/>
      <c r="ADR44" s="227"/>
      <c r="ADS44" s="227"/>
      <c r="ADT44" s="227"/>
      <c r="ADU44" s="227"/>
      <c r="ADV44" s="227"/>
      <c r="ADW44" s="227"/>
      <c r="ADX44" s="227"/>
      <c r="ADY44" s="227"/>
      <c r="ADZ44" s="227"/>
      <c r="AEA44" s="227"/>
      <c r="AEB44" s="227"/>
      <c r="AEC44" s="227"/>
      <c r="AED44" s="227"/>
      <c r="AEE44" s="227"/>
      <c r="AEF44" s="227"/>
      <c r="AEG44" s="227"/>
      <c r="AEH44" s="227"/>
      <c r="AEI44" s="227"/>
      <c r="AEJ44" s="227"/>
      <c r="AEK44" s="227"/>
      <c r="AEL44" s="227"/>
      <c r="AEM44" s="227"/>
      <c r="AEN44" s="227"/>
      <c r="AEO44" s="227"/>
      <c r="AEP44" s="227"/>
      <c r="AEQ44" s="227"/>
      <c r="AER44" s="227"/>
      <c r="AES44" s="227"/>
      <c r="AET44" s="227"/>
      <c r="AEU44" s="227"/>
      <c r="AEV44" s="227"/>
      <c r="AEW44" s="227"/>
      <c r="AEX44" s="227"/>
      <c r="AEY44" s="227"/>
      <c r="AEZ44" s="227"/>
      <c r="AFA44" s="227"/>
      <c r="AFB44" s="227"/>
      <c r="AFC44" s="227"/>
      <c r="AFD44" s="227"/>
      <c r="AFE44" s="227"/>
      <c r="AFF44" s="227"/>
      <c r="AFG44" s="227"/>
      <c r="AFH44" s="227"/>
      <c r="AFI44" s="227"/>
      <c r="AFJ44" s="227"/>
      <c r="AFK44" s="227"/>
      <c r="AFL44" s="227"/>
      <c r="AFM44" s="227"/>
      <c r="AFN44" s="227"/>
      <c r="AFO44" s="227"/>
      <c r="AFP44" s="227"/>
      <c r="AFQ44" s="227"/>
      <c r="AFR44" s="227"/>
      <c r="AFS44" s="227"/>
      <c r="AFT44" s="227"/>
      <c r="AFU44" s="227"/>
      <c r="AFV44" s="227"/>
      <c r="AFW44" s="227"/>
      <c r="AFX44" s="227"/>
      <c r="AFY44" s="227"/>
      <c r="AFZ44" s="227"/>
      <c r="AGA44" s="227"/>
      <c r="AGB44" s="227"/>
      <c r="AGC44" s="227"/>
      <c r="AGD44" s="227"/>
      <c r="AGE44" s="227"/>
      <c r="AGF44" s="227"/>
      <c r="AGG44" s="227"/>
      <c r="AGH44" s="227"/>
      <c r="AGI44" s="227"/>
      <c r="AGJ44" s="227"/>
      <c r="AGK44" s="227"/>
      <c r="AGL44" s="227"/>
      <c r="AGM44" s="227"/>
      <c r="AGN44" s="227"/>
      <c r="AGO44" s="227"/>
      <c r="AGP44" s="227"/>
      <c r="AGQ44" s="227"/>
      <c r="AGR44" s="227"/>
      <c r="AGS44" s="227"/>
      <c r="AGT44" s="227"/>
      <c r="AGU44" s="227"/>
      <c r="AGV44" s="227"/>
      <c r="AGW44" s="227"/>
      <c r="AGX44" s="227"/>
      <c r="AGY44" s="227"/>
      <c r="AGZ44" s="227"/>
      <c r="AHA44" s="227"/>
      <c r="AHB44" s="227"/>
      <c r="AHC44" s="227"/>
      <c r="AHD44" s="227"/>
      <c r="AHE44" s="227"/>
      <c r="AHF44" s="227"/>
      <c r="AHG44" s="227"/>
      <c r="AHH44" s="227"/>
      <c r="AHI44" s="227"/>
      <c r="AHJ44" s="227"/>
      <c r="AHK44" s="227"/>
      <c r="AHL44" s="227"/>
      <c r="AHM44" s="227"/>
      <c r="AHN44" s="227"/>
      <c r="AHO44" s="227"/>
      <c r="AHP44" s="227"/>
      <c r="AHQ44" s="227"/>
      <c r="AHR44" s="227"/>
      <c r="AHS44" s="227"/>
      <c r="AHT44" s="227"/>
      <c r="AHU44" s="227"/>
      <c r="AHV44" s="227"/>
      <c r="AHW44" s="227"/>
      <c r="AHX44" s="227"/>
      <c r="AHY44" s="227"/>
      <c r="AHZ44" s="227"/>
      <c r="AIA44" s="227"/>
      <c r="AIB44" s="227"/>
      <c r="AIC44" s="227"/>
      <c r="AID44" s="227"/>
      <c r="AIE44" s="227"/>
      <c r="AIF44" s="227"/>
      <c r="AIG44" s="227"/>
      <c r="AIH44" s="227"/>
      <c r="AII44" s="227"/>
      <c r="AIJ44" s="227"/>
      <c r="AIK44" s="227"/>
      <c r="AIL44" s="227"/>
      <c r="AIM44" s="227"/>
      <c r="AIN44" s="227"/>
      <c r="AIO44" s="227"/>
      <c r="AIP44" s="227"/>
      <c r="AIQ44" s="227"/>
      <c r="AIR44" s="227"/>
      <c r="AIS44" s="227"/>
      <c r="AIT44" s="227"/>
      <c r="AIU44" s="227"/>
      <c r="AIV44" s="227"/>
      <c r="AIW44" s="227"/>
      <c r="AIX44" s="227"/>
      <c r="AIY44" s="227"/>
      <c r="AIZ44" s="227"/>
      <c r="AJA44" s="227"/>
      <c r="AJB44" s="227"/>
      <c r="AJC44" s="227"/>
      <c r="AJD44" s="227"/>
      <c r="AJE44" s="227"/>
      <c r="AJF44" s="227"/>
      <c r="AJG44" s="227"/>
      <c r="AJH44" s="227"/>
      <c r="AJI44" s="227"/>
      <c r="AJJ44" s="227"/>
      <c r="AJK44" s="227"/>
      <c r="AJL44" s="227"/>
      <c r="AJM44" s="227"/>
      <c r="AJN44" s="227"/>
      <c r="AJO44" s="227"/>
      <c r="AJP44" s="227"/>
      <c r="AJQ44" s="227"/>
      <c r="AJR44" s="227"/>
      <c r="AJS44" s="227"/>
      <c r="AJT44" s="227"/>
      <c r="AJU44" s="227"/>
      <c r="AJV44" s="227"/>
      <c r="AJW44" s="227"/>
      <c r="AJX44" s="227"/>
      <c r="AJY44" s="227"/>
      <c r="AJZ44" s="227"/>
      <c r="AKA44" s="227"/>
      <c r="AKB44" s="227"/>
      <c r="AKC44" s="227"/>
      <c r="AKD44" s="227"/>
      <c r="AKE44" s="227"/>
      <c r="AKF44" s="227"/>
      <c r="AKG44" s="227"/>
      <c r="AKH44" s="227"/>
      <c r="AKI44" s="227"/>
      <c r="AKJ44" s="227"/>
      <c r="AKK44" s="227"/>
      <c r="AKL44" s="227"/>
      <c r="AKM44" s="227"/>
      <c r="AKN44" s="227"/>
      <c r="AKO44" s="227"/>
      <c r="AKP44" s="227"/>
      <c r="AKQ44" s="227"/>
      <c r="AKR44" s="227"/>
      <c r="AKS44" s="227"/>
      <c r="AKT44" s="227"/>
      <c r="AKU44" s="227"/>
      <c r="AKV44" s="227"/>
      <c r="AKW44" s="227"/>
      <c r="AKX44" s="227"/>
      <c r="AKY44" s="227"/>
      <c r="AKZ44" s="227"/>
      <c r="ALA44" s="227"/>
      <c r="ALB44" s="227"/>
      <c r="ALC44" s="227"/>
      <c r="ALD44" s="227"/>
      <c r="ALE44" s="227"/>
      <c r="ALF44" s="227"/>
      <c r="ALG44" s="227"/>
      <c r="ALH44" s="227"/>
      <c r="ALI44" s="227"/>
      <c r="ALJ44" s="227"/>
      <c r="ALK44" s="227"/>
      <c r="ALL44" s="227"/>
      <c r="ALM44" s="227"/>
      <c r="ALN44" s="227"/>
      <c r="ALO44" s="227"/>
      <c r="ALP44" s="227"/>
      <c r="ALQ44" s="227"/>
      <c r="ALR44" s="227"/>
      <c r="ALS44" s="227"/>
      <c r="ALT44" s="227"/>
      <c r="ALU44" s="227"/>
      <c r="ALV44" s="227"/>
      <c r="ALW44" s="227"/>
      <c r="ALX44" s="227"/>
      <c r="ALY44" s="227"/>
      <c r="ALZ44" s="227"/>
      <c r="AMA44" s="227"/>
      <c r="AMB44" s="227"/>
      <c r="AMC44" s="227"/>
      <c r="AMD44" s="227"/>
      <c r="AME44" s="227"/>
      <c r="AMF44" s="227"/>
      <c r="AMG44" s="227"/>
      <c r="AMH44" s="227"/>
      <c r="AMI44" s="227"/>
      <c r="AMJ44" s="227"/>
      <c r="AMK44" s="227"/>
      <c r="AML44" s="227"/>
      <c r="AMM44" s="227"/>
      <c r="AMN44" s="227"/>
      <c r="AMO44" s="227"/>
      <c r="AMP44" s="227"/>
      <c r="AMQ44" s="227"/>
      <c r="AMR44" s="227"/>
      <c r="AMS44" s="227"/>
      <c r="AMT44" s="227"/>
      <c r="AMU44" s="227"/>
      <c r="AMV44" s="227"/>
      <c r="AMW44" s="227"/>
      <c r="AMX44" s="227"/>
    </row>
    <row r="45" spans="1:1038" ht="18" customHeight="1">
      <c r="A45" s="223" t="s">
        <v>1277</v>
      </c>
      <c r="B45" s="226" t="s">
        <v>1294</v>
      </c>
      <c r="D45" s="225" t="s">
        <v>1279</v>
      </c>
      <c r="E45" s="126">
        <v>12</v>
      </c>
      <c r="F45" s="126">
        <v>1</v>
      </c>
      <c r="G45" s="285" t="str">
        <f t="shared" si="1"/>
        <v>12-1</v>
      </c>
      <c r="H45" s="277">
        <v>0</v>
      </c>
      <c r="I45" s="126">
        <v>79</v>
      </c>
      <c r="K45" s="545" t="b">
        <f>IF(I46=1,IF(((VLOOKUP($G45,[1]Depth_Lookup!#REF!,9,FALSE))-(H45/100))=0,"Good",IF(((VLOOKUP($G45,[1]Depth_Lookup!$A$3:$J$550,9,FALSE))-(H45/100))&gt;0,"Too Short","Too Long")))</f>
        <v>0</v>
      </c>
      <c r="L45" s="171">
        <f>(VLOOKUP($G45,Depth_Lookup!$A$3:$J$410,10,FALSE))+(H45/100)</f>
        <v>17.7</v>
      </c>
      <c r="M45" s="171">
        <f>(VLOOKUP($G45,Depth_Lookup!$A$3:$J$410,10,FALSE))+(I45/100)</f>
        <v>18.489999999999998</v>
      </c>
      <c r="N45" s="127" t="s">
        <v>1298</v>
      </c>
      <c r="O45" s="126" t="s">
        <v>1280</v>
      </c>
      <c r="P45" s="126" t="s">
        <v>853</v>
      </c>
      <c r="Q45" s="126" t="s">
        <v>125</v>
      </c>
      <c r="R45" s="196" t="str">
        <f t="shared" si="2"/>
        <v>SerpentinizedHarzburgite</v>
      </c>
      <c r="S45" s="126" t="s">
        <v>94</v>
      </c>
      <c r="T45" s="126" t="s">
        <v>115</v>
      </c>
      <c r="W45" s="126" t="s">
        <v>102</v>
      </c>
      <c r="X45" s="202">
        <f>VLOOKUP(W45,definitions_list_lookup!$A$13:$B$19,2,0)</f>
        <v>5</v>
      </c>
      <c r="Y45" s="126" t="s">
        <v>90</v>
      </c>
      <c r="Z45" s="126" t="s">
        <v>91</v>
      </c>
      <c r="AF45" s="196" t="e">
        <f>VLOOKUP(AE45,definitions_list_mag!$V$12:$W$15,2,0)</f>
        <v>#N/A</v>
      </c>
      <c r="AI45" s="235">
        <v>80</v>
      </c>
      <c r="AJ45" s="236"/>
      <c r="AK45" s="236"/>
      <c r="AL45" s="236"/>
      <c r="AM45" s="236"/>
      <c r="AN45" s="236"/>
      <c r="AO45" s="130"/>
      <c r="AU45" s="235"/>
      <c r="AV45" s="236"/>
      <c r="AW45" s="236"/>
      <c r="AX45" s="236"/>
      <c r="AY45" s="236"/>
      <c r="AZ45" s="236"/>
      <c r="BA45" s="130">
        <v>20</v>
      </c>
      <c r="BB45" s="126">
        <v>5</v>
      </c>
      <c r="BC45" s="126">
        <v>5</v>
      </c>
      <c r="BD45" s="126" t="s">
        <v>1330</v>
      </c>
      <c r="BE45" s="126" t="s">
        <v>1331</v>
      </c>
      <c r="BG45" s="235"/>
      <c r="BH45" s="236"/>
      <c r="BI45" s="236"/>
      <c r="BJ45" s="236"/>
      <c r="BK45" s="236"/>
      <c r="BL45" s="236"/>
      <c r="BM45" s="130"/>
      <c r="BS45" s="236"/>
      <c r="BT45" s="236"/>
      <c r="BU45" s="236"/>
      <c r="BV45" s="236"/>
      <c r="BW45" s="236"/>
      <c r="BX45" s="236"/>
      <c r="BY45" s="130"/>
      <c r="CE45" s="126" t="s">
        <v>1337</v>
      </c>
      <c r="CG45" s="145"/>
      <c r="CH45" s="132" t="s">
        <v>1338</v>
      </c>
      <c r="CI45" s="132">
        <v>100</v>
      </c>
      <c r="CJ45" s="132" t="s">
        <v>514</v>
      </c>
      <c r="CK45" s="133"/>
      <c r="CL45" s="134"/>
      <c r="CM45" s="134"/>
      <c r="CN45" s="134"/>
      <c r="CO45" s="134"/>
      <c r="CP45" s="134"/>
      <c r="CQ45" s="134"/>
      <c r="CR45" s="134"/>
      <c r="CS45" s="134"/>
      <c r="CT45" s="134"/>
      <c r="CU45" s="134"/>
      <c r="CV45" s="134"/>
      <c r="CW45" s="134"/>
      <c r="CX45" s="134"/>
      <c r="CY45" s="134"/>
      <c r="CZ45" s="134"/>
      <c r="DA45" s="134"/>
      <c r="DB45" s="134">
        <v>80</v>
      </c>
      <c r="DD45" s="134"/>
      <c r="DE45" s="134"/>
      <c r="DF45" s="134"/>
      <c r="DG45" s="134"/>
      <c r="DH45" s="134"/>
      <c r="DI45" s="134"/>
      <c r="DJ45" s="134">
        <v>20</v>
      </c>
      <c r="DK45" s="207">
        <f t="shared" si="3"/>
        <v>100</v>
      </c>
      <c r="DL45" s="131"/>
      <c r="DM45" s="134"/>
      <c r="DN45" s="134"/>
      <c r="DO45" s="136"/>
      <c r="DQ45" s="131"/>
      <c r="DR45" s="136"/>
      <c r="DS45" s="131"/>
      <c r="DT45" s="263" t="s">
        <v>1382</v>
      </c>
      <c r="DW45" s="213">
        <f t="shared" si="19"/>
        <v>100</v>
      </c>
      <c r="DX45" s="214" t="e">
        <f>VLOOKUP(P45,definitions_list_lookup!$K$30:$L$54,2,0)</f>
        <v>#N/A</v>
      </c>
      <c r="DY45" s="139" t="s">
        <v>1405</v>
      </c>
      <c r="DZ45" s="139" t="s">
        <v>1409</v>
      </c>
      <c r="EA45" s="139"/>
      <c r="ED45" s="229" t="s">
        <v>2517</v>
      </c>
      <c r="EE45" s="140"/>
      <c r="EG45" s="140"/>
      <c r="EI45" s="218" t="e">
        <f>VLOOKUP(EH45,definitions_list_mag!$Y$12:$Z$15,2,FALSE)</f>
        <v>#N/A</v>
      </c>
      <c r="EJ45" s="143"/>
      <c r="EK45" s="221" t="e">
        <f>VLOOKUP(EJ45,definitions_list_mag!$AT$3:$AU$5,2,FALSE)</f>
        <v>#N/A</v>
      </c>
      <c r="EM45" s="109"/>
      <c r="EN45" s="109"/>
      <c r="EZ45" s="192" t="e">
        <f t="shared" si="4"/>
        <v>#DIV/0!</v>
      </c>
      <c r="FA45" s="192" t="e">
        <f t="shared" si="5"/>
        <v>#DIV/0!</v>
      </c>
      <c r="FB45" s="192" t="e">
        <f t="shared" si="6"/>
        <v>#DIV/0!</v>
      </c>
      <c r="FC45" s="192" t="e">
        <f t="shared" si="7"/>
        <v>#DIV/0!</v>
      </c>
      <c r="FD45" s="192" t="e">
        <f t="shared" si="8"/>
        <v>#DIV/0!</v>
      </c>
      <c r="FE45" s="193" t="e">
        <f t="shared" si="9"/>
        <v>#DIV/0!</v>
      </c>
      <c r="FF45" s="194" t="e">
        <f t="shared" si="10"/>
        <v>#DIV/0!</v>
      </c>
      <c r="FG45" s="143"/>
      <c r="FI45" s="778">
        <f t="shared" si="11"/>
        <v>0</v>
      </c>
      <c r="FJ45" s="779" t="e">
        <f t="shared" si="12"/>
        <v>#DIV/0!</v>
      </c>
      <c r="FK45" s="779" t="e">
        <f t="shared" si="13"/>
        <v>#DIV/0!</v>
      </c>
      <c r="FL45" s="780" t="e">
        <f t="shared" si="14"/>
        <v>#DIV/0!</v>
      </c>
      <c r="FM45" s="169" t="e">
        <f t="shared" si="15"/>
        <v>#DIV/0!</v>
      </c>
      <c r="FN45" s="783" t="e">
        <f t="shared" si="16"/>
        <v>#DIV/0!</v>
      </c>
    </row>
    <row r="46" spans="1:1038" s="288" customFormat="1" ht="18" customHeight="1">
      <c r="A46" s="282" t="s">
        <v>1277</v>
      </c>
      <c r="B46" s="227" t="s">
        <v>1294</v>
      </c>
      <c r="C46" s="227"/>
      <c r="D46" s="284" t="s">
        <v>1279</v>
      </c>
      <c r="E46" s="227">
        <v>12</v>
      </c>
      <c r="F46" s="227">
        <v>1</v>
      </c>
      <c r="G46" s="285" t="str">
        <f t="shared" si="1"/>
        <v>12-1</v>
      </c>
      <c r="H46" s="278">
        <f t="shared" si="20"/>
        <v>79</v>
      </c>
      <c r="I46" s="227">
        <v>83.5</v>
      </c>
      <c r="J46" s="226"/>
      <c r="K46" s="545" t="b">
        <f>IF(I47=1,IF(((VLOOKUP($G46,[1]Depth_Lookup!#REF!,9,FALSE))-(H46/100))=0,"Good",IF(((VLOOKUP($G46,[1]Depth_Lookup!$A$3:$J$550,9,FALSE))-(H46/100))&gt;0,"Too Short","Too Long")))</f>
        <v>0</v>
      </c>
      <c r="L46" s="171">
        <f>(VLOOKUP($G46,Depth_Lookup!$A$3:$J$410,10,FALSE))+(H46/100)</f>
        <v>18.489999999999998</v>
      </c>
      <c r="M46" s="171">
        <f>(VLOOKUP($G46,Depth_Lookup!$A$3:$J$410,10,FALSE))+(I46/100)</f>
        <v>18.535</v>
      </c>
      <c r="N46" s="230" t="s">
        <v>1299</v>
      </c>
      <c r="O46" s="227">
        <v>1</v>
      </c>
      <c r="P46" s="227" t="s">
        <v>853</v>
      </c>
      <c r="Q46" s="227" t="s">
        <v>125</v>
      </c>
      <c r="R46" s="286" t="str">
        <f t="shared" si="2"/>
        <v>SerpentinizedHarzburgite</v>
      </c>
      <c r="S46" s="227" t="s">
        <v>115</v>
      </c>
      <c r="T46" s="227" t="s">
        <v>700</v>
      </c>
      <c r="U46" s="227" t="s">
        <v>108</v>
      </c>
      <c r="V46" s="227" t="s">
        <v>509</v>
      </c>
      <c r="W46" s="227" t="s">
        <v>102</v>
      </c>
      <c r="X46" s="287">
        <f>VLOOKUP(W46,definitions_list_lookup!$A$13:$B$19,2,0)</f>
        <v>5</v>
      </c>
      <c r="Y46" s="227" t="s">
        <v>90</v>
      </c>
      <c r="Z46" s="227" t="s">
        <v>91</v>
      </c>
      <c r="AA46" s="227"/>
      <c r="AB46" s="227"/>
      <c r="AC46" s="227"/>
      <c r="AD46" s="227"/>
      <c r="AE46" s="233"/>
      <c r="AF46" s="286" t="e">
        <f>VLOOKUP(AE46,definitions_list_mag!$V$12:$W$15,2,0)</f>
        <v>#N/A</v>
      </c>
      <c r="AG46" s="237"/>
      <c r="AH46" s="227"/>
      <c r="AI46" s="238">
        <v>70</v>
      </c>
      <c r="AJ46" s="239"/>
      <c r="AK46" s="239"/>
      <c r="AL46" s="239"/>
      <c r="AM46" s="239"/>
      <c r="AN46" s="239"/>
      <c r="AO46" s="240"/>
      <c r="AP46" s="227"/>
      <c r="AQ46" s="227"/>
      <c r="AR46" s="227"/>
      <c r="AS46" s="227"/>
      <c r="AT46" s="227"/>
      <c r="AU46" s="238"/>
      <c r="AV46" s="239"/>
      <c r="AW46" s="239"/>
      <c r="AX46" s="239"/>
      <c r="AY46" s="239"/>
      <c r="AZ46" s="239"/>
      <c r="BA46" s="240">
        <v>30</v>
      </c>
      <c r="BB46" s="227">
        <v>5</v>
      </c>
      <c r="BC46" s="227">
        <v>5</v>
      </c>
      <c r="BD46" s="227" t="s">
        <v>1330</v>
      </c>
      <c r="BE46" s="227" t="s">
        <v>1331</v>
      </c>
      <c r="BF46" s="227"/>
      <c r="BG46" s="238"/>
      <c r="BH46" s="239"/>
      <c r="BI46" s="239"/>
      <c r="BJ46" s="239"/>
      <c r="BK46" s="239"/>
      <c r="BL46" s="239"/>
      <c r="BM46" s="240"/>
      <c r="BN46" s="227"/>
      <c r="BO46" s="227"/>
      <c r="BP46" s="227"/>
      <c r="BQ46" s="227"/>
      <c r="BR46" s="227"/>
      <c r="BS46" s="239"/>
      <c r="BT46" s="239"/>
      <c r="BU46" s="239"/>
      <c r="BV46" s="239"/>
      <c r="BW46" s="239"/>
      <c r="BX46" s="239"/>
      <c r="BY46" s="240"/>
      <c r="BZ46" s="227"/>
      <c r="CA46" s="227"/>
      <c r="CB46" s="227"/>
      <c r="CC46" s="227"/>
      <c r="CD46" s="227"/>
      <c r="CE46" s="227"/>
      <c r="CF46" s="227"/>
      <c r="CG46" s="250"/>
      <c r="CH46" s="149" t="s">
        <v>1333</v>
      </c>
      <c r="CI46" s="149">
        <v>100</v>
      </c>
      <c r="CJ46" s="149" t="s">
        <v>514</v>
      </c>
      <c r="CK46" s="151"/>
      <c r="CL46" s="152"/>
      <c r="CM46" s="152"/>
      <c r="CN46" s="152"/>
      <c r="CO46" s="152"/>
      <c r="CP46" s="152"/>
      <c r="CQ46" s="152"/>
      <c r="CR46" s="152"/>
      <c r="CS46" s="152"/>
      <c r="CT46" s="152"/>
      <c r="CU46" s="152"/>
      <c r="CV46" s="152"/>
      <c r="CW46" s="152"/>
      <c r="CX46" s="152"/>
      <c r="CY46" s="152"/>
      <c r="CZ46" s="152"/>
      <c r="DA46" s="152"/>
      <c r="DB46" s="152">
        <v>70</v>
      </c>
      <c r="DC46" s="229"/>
      <c r="DD46" s="152"/>
      <c r="DE46" s="152"/>
      <c r="DF46" s="152"/>
      <c r="DG46" s="152"/>
      <c r="DH46" s="152"/>
      <c r="DI46" s="152"/>
      <c r="DJ46" s="152">
        <v>30</v>
      </c>
      <c r="DK46" s="208">
        <f t="shared" si="3"/>
        <v>100</v>
      </c>
      <c r="DL46" s="148"/>
      <c r="DM46" s="152"/>
      <c r="DN46" s="152"/>
      <c r="DO46" s="153"/>
      <c r="DQ46" s="148"/>
      <c r="DR46" s="153"/>
      <c r="DS46" s="148"/>
      <c r="DT46" s="261" t="s">
        <v>1383</v>
      </c>
      <c r="DU46" s="229"/>
      <c r="DV46" s="229"/>
      <c r="DW46" s="290">
        <f t="shared" si="19"/>
        <v>100</v>
      </c>
      <c r="DX46" s="291" t="e">
        <f>VLOOKUP(P46,definitions_list_lookup!$K$30:$L$54,2,0)</f>
        <v>#N/A</v>
      </c>
      <c r="DY46" s="154" t="s">
        <v>1405</v>
      </c>
      <c r="DZ46" s="154" t="s">
        <v>1410</v>
      </c>
      <c r="EA46" s="154"/>
      <c r="EB46" s="229"/>
      <c r="EC46" s="292"/>
      <c r="ED46" s="229" t="s">
        <v>2517</v>
      </c>
      <c r="EE46" s="293"/>
      <c r="EF46" s="294"/>
      <c r="EG46" s="293"/>
      <c r="EH46" s="295"/>
      <c r="EI46" s="296" t="e">
        <f>VLOOKUP(EH46,definitions_list_mag!$Y$12:$Z$15,2,FALSE)</f>
        <v>#N/A</v>
      </c>
      <c r="EJ46" s="297"/>
      <c r="EK46" s="298" t="e">
        <f>VLOOKUP(EJ46,definitions_list_mag!$AT$3:$AU$5,2,FALSE)</f>
        <v>#N/A</v>
      </c>
      <c r="EL46" s="293"/>
      <c r="EM46" s="295"/>
      <c r="EN46" s="295"/>
      <c r="EO46" s="321"/>
      <c r="EP46" s="321"/>
      <c r="EQ46" s="321"/>
      <c r="ER46" s="321"/>
      <c r="ES46" s="321"/>
      <c r="ET46" s="321"/>
      <c r="EU46" s="321"/>
      <c r="EV46" s="322"/>
      <c r="EW46" s="322"/>
      <c r="EX46" s="322"/>
      <c r="EY46" s="322"/>
      <c r="EZ46" s="192" t="e">
        <f t="shared" si="4"/>
        <v>#DIV/0!</v>
      </c>
      <c r="FA46" s="192" t="e">
        <f t="shared" si="5"/>
        <v>#DIV/0!</v>
      </c>
      <c r="FB46" s="192" t="e">
        <f t="shared" si="6"/>
        <v>#DIV/0!</v>
      </c>
      <c r="FC46" s="192" t="e">
        <f t="shared" si="7"/>
        <v>#DIV/0!</v>
      </c>
      <c r="FD46" s="192" t="e">
        <f t="shared" si="8"/>
        <v>#DIV/0!</v>
      </c>
      <c r="FE46" s="193" t="e">
        <f t="shared" si="9"/>
        <v>#DIV/0!</v>
      </c>
      <c r="FF46" s="194" t="e">
        <f t="shared" si="10"/>
        <v>#DIV/0!</v>
      </c>
      <c r="FG46" s="297"/>
      <c r="FH46" s="295"/>
      <c r="FI46" s="778">
        <f t="shared" si="11"/>
        <v>0</v>
      </c>
      <c r="FJ46" s="779" t="e">
        <f t="shared" si="12"/>
        <v>#DIV/0!</v>
      </c>
      <c r="FK46" s="779" t="e">
        <f t="shared" si="13"/>
        <v>#DIV/0!</v>
      </c>
      <c r="FL46" s="780" t="e">
        <f t="shared" si="14"/>
        <v>#DIV/0!</v>
      </c>
      <c r="FM46" s="169" t="e">
        <f t="shared" si="15"/>
        <v>#DIV/0!</v>
      </c>
      <c r="FN46" s="783" t="e">
        <f t="shared" si="16"/>
        <v>#DIV/0!</v>
      </c>
      <c r="FO46" s="227"/>
      <c r="FP46" s="227"/>
      <c r="FQ46" s="227"/>
      <c r="FR46" s="227"/>
      <c r="FS46" s="227"/>
      <c r="FT46" s="227"/>
      <c r="FU46" s="227"/>
      <c r="FV46" s="227"/>
      <c r="FW46" s="227"/>
      <c r="FX46" s="227"/>
      <c r="FY46" s="227"/>
      <c r="FZ46" s="227"/>
      <c r="GA46" s="227"/>
      <c r="GB46" s="227"/>
      <c r="GC46" s="227"/>
      <c r="GD46" s="227"/>
      <c r="GE46" s="227"/>
      <c r="GF46" s="227"/>
      <c r="GG46" s="227"/>
      <c r="GH46" s="227"/>
      <c r="GI46" s="227"/>
      <c r="GJ46" s="227"/>
      <c r="GK46" s="227"/>
      <c r="GL46" s="227"/>
      <c r="GM46" s="227"/>
      <c r="GN46" s="227"/>
      <c r="GO46" s="227"/>
      <c r="GP46" s="227"/>
      <c r="GQ46" s="227"/>
      <c r="GR46" s="227"/>
      <c r="GS46" s="227"/>
      <c r="GT46" s="227"/>
      <c r="GU46" s="227"/>
      <c r="GV46" s="227"/>
      <c r="GW46" s="227"/>
      <c r="GX46" s="227"/>
      <c r="GY46" s="227"/>
      <c r="GZ46" s="227"/>
      <c r="HA46" s="227"/>
      <c r="HB46" s="227"/>
      <c r="HC46" s="227"/>
      <c r="HD46" s="227"/>
      <c r="HE46" s="227"/>
      <c r="HF46" s="227"/>
      <c r="HG46" s="227"/>
      <c r="HH46" s="227"/>
      <c r="HI46" s="227"/>
      <c r="HJ46" s="227"/>
      <c r="HK46" s="227"/>
      <c r="HL46" s="227"/>
      <c r="HM46" s="227"/>
      <c r="HN46" s="227"/>
      <c r="HO46" s="227"/>
      <c r="HP46" s="227"/>
      <c r="HQ46" s="227"/>
      <c r="HR46" s="227"/>
      <c r="HS46" s="227"/>
      <c r="HT46" s="227"/>
      <c r="HU46" s="227"/>
      <c r="HV46" s="227"/>
      <c r="HW46" s="227"/>
      <c r="HX46" s="227"/>
      <c r="HY46" s="227"/>
      <c r="HZ46" s="227"/>
      <c r="IA46" s="227"/>
      <c r="IB46" s="227"/>
      <c r="IC46" s="227"/>
      <c r="ID46" s="227"/>
      <c r="IE46" s="227"/>
      <c r="IF46" s="227"/>
      <c r="IG46" s="227"/>
      <c r="IH46" s="227"/>
      <c r="II46" s="227"/>
      <c r="IJ46" s="227"/>
      <c r="IK46" s="227"/>
      <c r="IL46" s="227"/>
      <c r="IM46" s="227"/>
      <c r="IN46" s="227"/>
      <c r="IO46" s="227"/>
      <c r="IP46" s="227"/>
      <c r="IQ46" s="227"/>
      <c r="IR46" s="227"/>
      <c r="IS46" s="227"/>
      <c r="IT46" s="227"/>
      <c r="IU46" s="227"/>
      <c r="IV46" s="227"/>
      <c r="IW46" s="227"/>
      <c r="IX46" s="227"/>
      <c r="IY46" s="227"/>
      <c r="IZ46" s="227"/>
      <c r="JA46" s="227"/>
      <c r="JB46" s="227"/>
      <c r="JC46" s="227"/>
      <c r="JD46" s="227"/>
      <c r="JE46" s="227"/>
      <c r="JF46" s="227"/>
      <c r="JG46" s="227"/>
      <c r="JH46" s="227"/>
      <c r="JI46" s="227"/>
      <c r="JJ46" s="227"/>
      <c r="JK46" s="227"/>
      <c r="JL46" s="227"/>
      <c r="JM46" s="227"/>
      <c r="JN46" s="227"/>
      <c r="JO46" s="227"/>
      <c r="JP46" s="227"/>
      <c r="JQ46" s="227"/>
      <c r="JR46" s="227"/>
      <c r="JS46" s="227"/>
      <c r="JT46" s="227"/>
      <c r="JU46" s="227"/>
      <c r="JV46" s="227"/>
      <c r="JW46" s="227"/>
      <c r="JX46" s="227"/>
      <c r="JY46" s="227"/>
      <c r="JZ46" s="227"/>
      <c r="KA46" s="227"/>
      <c r="KB46" s="227"/>
      <c r="KC46" s="227"/>
      <c r="KD46" s="227"/>
      <c r="KE46" s="227"/>
      <c r="KF46" s="227"/>
      <c r="KG46" s="227"/>
      <c r="KH46" s="227"/>
      <c r="KI46" s="227"/>
      <c r="KJ46" s="227"/>
      <c r="KK46" s="227"/>
      <c r="KL46" s="227"/>
      <c r="KM46" s="227"/>
      <c r="KN46" s="227"/>
      <c r="KO46" s="227"/>
      <c r="KP46" s="227"/>
      <c r="KQ46" s="227"/>
      <c r="KR46" s="227"/>
      <c r="KS46" s="227"/>
      <c r="KT46" s="227"/>
      <c r="KU46" s="227"/>
      <c r="KV46" s="227"/>
      <c r="KW46" s="227"/>
      <c r="KX46" s="227"/>
      <c r="KY46" s="227"/>
      <c r="KZ46" s="227"/>
      <c r="LA46" s="227"/>
      <c r="LB46" s="227"/>
      <c r="LC46" s="227"/>
      <c r="LD46" s="227"/>
      <c r="LE46" s="227"/>
      <c r="LF46" s="227"/>
      <c r="LG46" s="227"/>
      <c r="LH46" s="227"/>
      <c r="LI46" s="227"/>
      <c r="LJ46" s="227"/>
      <c r="LK46" s="227"/>
      <c r="LL46" s="227"/>
      <c r="LM46" s="227"/>
      <c r="LN46" s="227"/>
      <c r="LO46" s="227"/>
      <c r="LP46" s="227"/>
      <c r="LQ46" s="227"/>
      <c r="LR46" s="227"/>
      <c r="LS46" s="227"/>
      <c r="LT46" s="227"/>
      <c r="LU46" s="227"/>
      <c r="LV46" s="227"/>
      <c r="LW46" s="227"/>
      <c r="LX46" s="227"/>
      <c r="LY46" s="227"/>
      <c r="LZ46" s="227"/>
      <c r="MA46" s="227"/>
      <c r="MB46" s="227"/>
      <c r="MC46" s="227"/>
      <c r="MD46" s="227"/>
      <c r="ME46" s="227"/>
      <c r="MF46" s="227"/>
      <c r="MG46" s="227"/>
      <c r="MH46" s="227"/>
      <c r="MI46" s="227"/>
      <c r="MJ46" s="227"/>
      <c r="MK46" s="227"/>
      <c r="ML46" s="227"/>
      <c r="MM46" s="227"/>
      <c r="MN46" s="227"/>
      <c r="MO46" s="227"/>
      <c r="MP46" s="227"/>
      <c r="MQ46" s="227"/>
      <c r="MR46" s="227"/>
      <c r="MS46" s="227"/>
      <c r="MT46" s="227"/>
      <c r="MU46" s="227"/>
      <c r="MV46" s="227"/>
      <c r="MW46" s="227"/>
      <c r="MX46" s="227"/>
      <c r="MY46" s="227"/>
      <c r="MZ46" s="227"/>
      <c r="NA46" s="227"/>
      <c r="NB46" s="227"/>
      <c r="NC46" s="227"/>
      <c r="ND46" s="227"/>
      <c r="NE46" s="227"/>
      <c r="NF46" s="227"/>
      <c r="NG46" s="227"/>
      <c r="NH46" s="227"/>
      <c r="NI46" s="227"/>
      <c r="NJ46" s="227"/>
      <c r="NK46" s="227"/>
      <c r="NL46" s="227"/>
      <c r="NM46" s="227"/>
      <c r="NN46" s="227"/>
      <c r="NO46" s="227"/>
      <c r="NP46" s="227"/>
      <c r="NQ46" s="227"/>
      <c r="NR46" s="227"/>
      <c r="NS46" s="227"/>
      <c r="NT46" s="227"/>
      <c r="NU46" s="227"/>
      <c r="NV46" s="227"/>
      <c r="NW46" s="227"/>
      <c r="NX46" s="227"/>
      <c r="NY46" s="227"/>
      <c r="NZ46" s="227"/>
      <c r="OA46" s="227"/>
      <c r="OB46" s="227"/>
      <c r="OC46" s="227"/>
      <c r="OD46" s="227"/>
      <c r="OE46" s="227"/>
      <c r="OF46" s="227"/>
      <c r="OG46" s="227"/>
      <c r="OH46" s="227"/>
      <c r="OI46" s="227"/>
      <c r="OJ46" s="227"/>
      <c r="OK46" s="227"/>
      <c r="OL46" s="227"/>
      <c r="OM46" s="227"/>
      <c r="ON46" s="227"/>
      <c r="OO46" s="227"/>
      <c r="OP46" s="227"/>
      <c r="OQ46" s="227"/>
      <c r="OR46" s="227"/>
      <c r="OS46" s="227"/>
      <c r="OT46" s="227"/>
      <c r="OU46" s="227"/>
      <c r="OV46" s="227"/>
      <c r="OW46" s="227"/>
      <c r="OX46" s="227"/>
      <c r="OY46" s="227"/>
      <c r="OZ46" s="227"/>
      <c r="PA46" s="227"/>
      <c r="PB46" s="227"/>
      <c r="PC46" s="227"/>
      <c r="PD46" s="227"/>
      <c r="PE46" s="227"/>
      <c r="PF46" s="227"/>
      <c r="PG46" s="227"/>
      <c r="PH46" s="227"/>
      <c r="PI46" s="227"/>
      <c r="PJ46" s="227"/>
      <c r="PK46" s="227"/>
      <c r="PL46" s="227"/>
      <c r="PM46" s="227"/>
      <c r="PN46" s="227"/>
      <c r="PO46" s="227"/>
      <c r="PP46" s="227"/>
      <c r="PQ46" s="227"/>
      <c r="PR46" s="227"/>
      <c r="PS46" s="227"/>
      <c r="PT46" s="227"/>
      <c r="PU46" s="227"/>
      <c r="PV46" s="227"/>
      <c r="PW46" s="227"/>
      <c r="PX46" s="227"/>
      <c r="PY46" s="227"/>
      <c r="PZ46" s="227"/>
      <c r="QA46" s="227"/>
      <c r="QB46" s="227"/>
      <c r="QC46" s="227"/>
      <c r="QD46" s="227"/>
      <c r="QE46" s="227"/>
      <c r="QF46" s="227"/>
      <c r="QG46" s="227"/>
      <c r="QH46" s="227"/>
      <c r="QI46" s="227"/>
      <c r="QJ46" s="227"/>
      <c r="QK46" s="227"/>
      <c r="QL46" s="227"/>
      <c r="QM46" s="227"/>
      <c r="QN46" s="227"/>
      <c r="QO46" s="227"/>
      <c r="QP46" s="227"/>
      <c r="QQ46" s="227"/>
      <c r="QR46" s="227"/>
      <c r="QS46" s="227"/>
      <c r="QT46" s="227"/>
      <c r="QU46" s="227"/>
      <c r="QV46" s="227"/>
      <c r="QW46" s="227"/>
      <c r="QX46" s="227"/>
      <c r="QY46" s="227"/>
      <c r="QZ46" s="227"/>
      <c r="RA46" s="227"/>
      <c r="RB46" s="227"/>
      <c r="RC46" s="227"/>
      <c r="RD46" s="227"/>
      <c r="RE46" s="227"/>
      <c r="RF46" s="227"/>
      <c r="RG46" s="227"/>
      <c r="RH46" s="227"/>
      <c r="RI46" s="227"/>
      <c r="RJ46" s="227"/>
      <c r="RK46" s="227"/>
      <c r="RL46" s="227"/>
      <c r="RM46" s="227"/>
      <c r="RN46" s="227"/>
      <c r="RO46" s="227"/>
      <c r="RP46" s="227"/>
      <c r="RQ46" s="227"/>
      <c r="RR46" s="227"/>
      <c r="RS46" s="227"/>
      <c r="RT46" s="227"/>
      <c r="RU46" s="227"/>
      <c r="RV46" s="227"/>
      <c r="RW46" s="227"/>
      <c r="RX46" s="227"/>
      <c r="RY46" s="227"/>
      <c r="RZ46" s="227"/>
      <c r="SA46" s="227"/>
      <c r="SB46" s="227"/>
      <c r="SC46" s="227"/>
      <c r="SD46" s="227"/>
      <c r="SE46" s="227"/>
      <c r="SF46" s="227"/>
      <c r="SG46" s="227"/>
      <c r="SH46" s="227"/>
      <c r="SI46" s="227"/>
      <c r="SJ46" s="227"/>
      <c r="SK46" s="227"/>
      <c r="SL46" s="227"/>
      <c r="SM46" s="227"/>
      <c r="SN46" s="227"/>
      <c r="SO46" s="227"/>
      <c r="SP46" s="227"/>
      <c r="SQ46" s="227"/>
      <c r="SR46" s="227"/>
      <c r="SS46" s="227"/>
      <c r="ST46" s="227"/>
      <c r="SU46" s="227"/>
      <c r="SV46" s="227"/>
      <c r="SW46" s="227"/>
      <c r="SX46" s="227"/>
      <c r="SY46" s="227"/>
      <c r="SZ46" s="227"/>
      <c r="TA46" s="227"/>
      <c r="TB46" s="227"/>
      <c r="TC46" s="227"/>
      <c r="TD46" s="227"/>
      <c r="TE46" s="227"/>
      <c r="TF46" s="227"/>
      <c r="TG46" s="227"/>
      <c r="TH46" s="227"/>
      <c r="TI46" s="227"/>
      <c r="TJ46" s="227"/>
      <c r="TK46" s="227"/>
      <c r="TL46" s="227"/>
      <c r="TM46" s="227"/>
      <c r="TN46" s="227"/>
      <c r="TO46" s="227"/>
      <c r="TP46" s="227"/>
      <c r="TQ46" s="227"/>
      <c r="TR46" s="227"/>
      <c r="TS46" s="227"/>
      <c r="TT46" s="227"/>
      <c r="TU46" s="227"/>
      <c r="TV46" s="227"/>
      <c r="TW46" s="227"/>
      <c r="TX46" s="227"/>
      <c r="TY46" s="227"/>
      <c r="TZ46" s="227"/>
      <c r="UA46" s="227"/>
      <c r="UB46" s="227"/>
      <c r="UC46" s="227"/>
      <c r="UD46" s="227"/>
      <c r="UE46" s="227"/>
      <c r="UF46" s="227"/>
      <c r="UG46" s="227"/>
      <c r="UH46" s="227"/>
      <c r="UI46" s="227"/>
      <c r="UJ46" s="227"/>
      <c r="UK46" s="227"/>
      <c r="UL46" s="227"/>
      <c r="UM46" s="227"/>
      <c r="UN46" s="227"/>
      <c r="UO46" s="227"/>
      <c r="UP46" s="227"/>
      <c r="UQ46" s="227"/>
      <c r="UR46" s="227"/>
      <c r="US46" s="227"/>
      <c r="UT46" s="227"/>
      <c r="UU46" s="227"/>
      <c r="UV46" s="227"/>
      <c r="UW46" s="227"/>
      <c r="UX46" s="227"/>
      <c r="UY46" s="227"/>
      <c r="UZ46" s="227"/>
      <c r="VA46" s="227"/>
      <c r="VB46" s="227"/>
      <c r="VC46" s="227"/>
      <c r="VD46" s="227"/>
      <c r="VE46" s="227"/>
      <c r="VF46" s="227"/>
      <c r="VG46" s="227"/>
      <c r="VH46" s="227"/>
      <c r="VI46" s="227"/>
      <c r="VJ46" s="227"/>
      <c r="VK46" s="227"/>
      <c r="VL46" s="227"/>
      <c r="VM46" s="227"/>
      <c r="VN46" s="227"/>
      <c r="VO46" s="227"/>
      <c r="VP46" s="227"/>
      <c r="VQ46" s="227"/>
      <c r="VR46" s="227"/>
      <c r="VS46" s="227"/>
      <c r="VT46" s="227"/>
      <c r="VU46" s="227"/>
      <c r="VV46" s="227"/>
      <c r="VW46" s="227"/>
      <c r="VX46" s="227"/>
      <c r="VY46" s="227"/>
      <c r="VZ46" s="227"/>
      <c r="WA46" s="227"/>
      <c r="WB46" s="227"/>
      <c r="WC46" s="227"/>
      <c r="WD46" s="227"/>
      <c r="WE46" s="227"/>
      <c r="WF46" s="227"/>
      <c r="WG46" s="227"/>
      <c r="WH46" s="227"/>
      <c r="WI46" s="227"/>
      <c r="WJ46" s="227"/>
      <c r="WK46" s="227"/>
      <c r="WL46" s="227"/>
      <c r="WM46" s="227"/>
      <c r="WN46" s="227"/>
      <c r="WO46" s="227"/>
      <c r="WP46" s="227"/>
      <c r="WQ46" s="227"/>
      <c r="WR46" s="227"/>
      <c r="WS46" s="227"/>
      <c r="WT46" s="227"/>
      <c r="WU46" s="227"/>
      <c r="WV46" s="227"/>
      <c r="WW46" s="227"/>
      <c r="WX46" s="227"/>
      <c r="WY46" s="227"/>
      <c r="WZ46" s="227"/>
      <c r="XA46" s="227"/>
      <c r="XB46" s="227"/>
      <c r="XC46" s="227"/>
      <c r="XD46" s="227"/>
      <c r="XE46" s="227"/>
      <c r="XF46" s="227"/>
      <c r="XG46" s="227"/>
      <c r="XH46" s="227"/>
      <c r="XI46" s="227"/>
      <c r="XJ46" s="227"/>
      <c r="XK46" s="227"/>
      <c r="XL46" s="227"/>
      <c r="XM46" s="227"/>
      <c r="XN46" s="227"/>
      <c r="XO46" s="227"/>
      <c r="XP46" s="227"/>
      <c r="XQ46" s="227"/>
      <c r="XR46" s="227"/>
      <c r="XS46" s="227"/>
      <c r="XT46" s="227"/>
      <c r="XU46" s="227"/>
      <c r="XV46" s="227"/>
      <c r="XW46" s="227"/>
      <c r="XX46" s="227"/>
      <c r="XY46" s="227"/>
      <c r="XZ46" s="227"/>
      <c r="YA46" s="227"/>
      <c r="YB46" s="227"/>
      <c r="YC46" s="227"/>
      <c r="YD46" s="227"/>
      <c r="YE46" s="227"/>
      <c r="YF46" s="227"/>
      <c r="YG46" s="227"/>
      <c r="YH46" s="227"/>
      <c r="YI46" s="227"/>
      <c r="YJ46" s="227"/>
      <c r="YK46" s="227"/>
      <c r="YL46" s="227"/>
      <c r="YM46" s="227"/>
      <c r="YN46" s="227"/>
      <c r="YO46" s="227"/>
      <c r="YP46" s="227"/>
      <c r="YQ46" s="227"/>
      <c r="YR46" s="227"/>
      <c r="YS46" s="227"/>
      <c r="YT46" s="227"/>
      <c r="YU46" s="227"/>
      <c r="YV46" s="227"/>
      <c r="YW46" s="227"/>
      <c r="YX46" s="227"/>
      <c r="YY46" s="227"/>
      <c r="YZ46" s="227"/>
      <c r="ZA46" s="227"/>
      <c r="ZB46" s="227"/>
      <c r="ZC46" s="227"/>
      <c r="ZD46" s="227"/>
      <c r="ZE46" s="227"/>
      <c r="ZF46" s="227"/>
      <c r="ZG46" s="227"/>
      <c r="ZH46" s="227"/>
      <c r="ZI46" s="227"/>
      <c r="ZJ46" s="227"/>
      <c r="ZK46" s="227"/>
      <c r="ZL46" s="227"/>
      <c r="ZM46" s="227"/>
      <c r="ZN46" s="227"/>
      <c r="ZO46" s="227"/>
      <c r="ZP46" s="227"/>
      <c r="ZQ46" s="227"/>
      <c r="ZR46" s="227"/>
      <c r="ZS46" s="227"/>
      <c r="ZT46" s="227"/>
      <c r="ZU46" s="227"/>
      <c r="ZV46" s="227"/>
      <c r="ZW46" s="227"/>
      <c r="ZX46" s="227"/>
      <c r="ZY46" s="227"/>
      <c r="ZZ46" s="227"/>
      <c r="AAA46" s="227"/>
      <c r="AAB46" s="227"/>
      <c r="AAC46" s="227"/>
      <c r="AAD46" s="227"/>
      <c r="AAE46" s="227"/>
      <c r="AAF46" s="227"/>
      <c r="AAG46" s="227"/>
      <c r="AAH46" s="227"/>
      <c r="AAI46" s="227"/>
      <c r="AAJ46" s="227"/>
      <c r="AAK46" s="227"/>
      <c r="AAL46" s="227"/>
      <c r="AAM46" s="227"/>
      <c r="AAN46" s="227"/>
      <c r="AAO46" s="227"/>
      <c r="AAP46" s="227"/>
      <c r="AAQ46" s="227"/>
      <c r="AAR46" s="227"/>
      <c r="AAS46" s="227"/>
      <c r="AAT46" s="227"/>
      <c r="AAU46" s="227"/>
      <c r="AAV46" s="227"/>
      <c r="AAW46" s="227"/>
      <c r="AAX46" s="227"/>
      <c r="AAY46" s="227"/>
      <c r="AAZ46" s="227"/>
      <c r="ABA46" s="227"/>
      <c r="ABB46" s="227"/>
      <c r="ABC46" s="227"/>
      <c r="ABD46" s="227"/>
      <c r="ABE46" s="227"/>
      <c r="ABF46" s="227"/>
      <c r="ABG46" s="227"/>
      <c r="ABH46" s="227"/>
      <c r="ABI46" s="227"/>
      <c r="ABJ46" s="227"/>
      <c r="ABK46" s="227"/>
      <c r="ABL46" s="227"/>
      <c r="ABM46" s="227"/>
      <c r="ABN46" s="227"/>
      <c r="ABO46" s="227"/>
      <c r="ABP46" s="227"/>
      <c r="ABQ46" s="227"/>
      <c r="ABR46" s="227"/>
      <c r="ABS46" s="227"/>
      <c r="ABT46" s="227"/>
      <c r="ABU46" s="227"/>
      <c r="ABV46" s="227"/>
      <c r="ABW46" s="227"/>
      <c r="ABX46" s="227"/>
      <c r="ABY46" s="227"/>
      <c r="ABZ46" s="227"/>
      <c r="ACA46" s="227"/>
      <c r="ACB46" s="227"/>
      <c r="ACC46" s="227"/>
      <c r="ACD46" s="227"/>
      <c r="ACE46" s="227"/>
      <c r="ACF46" s="227"/>
      <c r="ACG46" s="227"/>
      <c r="ACH46" s="227"/>
      <c r="ACI46" s="227"/>
      <c r="ACJ46" s="227"/>
      <c r="ACK46" s="227"/>
      <c r="ACL46" s="227"/>
      <c r="ACM46" s="227"/>
      <c r="ACN46" s="227"/>
      <c r="ACO46" s="227"/>
      <c r="ACP46" s="227"/>
      <c r="ACQ46" s="227"/>
      <c r="ACR46" s="227"/>
      <c r="ACS46" s="227"/>
      <c r="ACT46" s="227"/>
      <c r="ACU46" s="227"/>
      <c r="ACV46" s="227"/>
      <c r="ACW46" s="227"/>
      <c r="ACX46" s="227"/>
      <c r="ACY46" s="227"/>
      <c r="ACZ46" s="227"/>
      <c r="ADA46" s="227"/>
      <c r="ADB46" s="227"/>
      <c r="ADC46" s="227"/>
      <c r="ADD46" s="227"/>
      <c r="ADE46" s="227"/>
      <c r="ADF46" s="227"/>
      <c r="ADG46" s="227"/>
      <c r="ADH46" s="227"/>
      <c r="ADI46" s="227"/>
      <c r="ADJ46" s="227"/>
      <c r="ADK46" s="227"/>
      <c r="ADL46" s="227"/>
      <c r="ADM46" s="227"/>
      <c r="ADN46" s="227"/>
      <c r="ADO46" s="227"/>
      <c r="ADP46" s="227"/>
      <c r="ADQ46" s="227"/>
      <c r="ADR46" s="227"/>
      <c r="ADS46" s="227"/>
      <c r="ADT46" s="227"/>
      <c r="ADU46" s="227"/>
      <c r="ADV46" s="227"/>
      <c r="ADW46" s="227"/>
      <c r="ADX46" s="227"/>
      <c r="ADY46" s="227"/>
      <c r="ADZ46" s="227"/>
      <c r="AEA46" s="227"/>
      <c r="AEB46" s="227"/>
      <c r="AEC46" s="227"/>
      <c r="AED46" s="227"/>
      <c r="AEE46" s="227"/>
      <c r="AEF46" s="227"/>
      <c r="AEG46" s="227"/>
      <c r="AEH46" s="227"/>
      <c r="AEI46" s="227"/>
      <c r="AEJ46" s="227"/>
      <c r="AEK46" s="227"/>
      <c r="AEL46" s="227"/>
      <c r="AEM46" s="227"/>
      <c r="AEN46" s="227"/>
      <c r="AEO46" s="227"/>
      <c r="AEP46" s="227"/>
      <c r="AEQ46" s="227"/>
      <c r="AER46" s="227"/>
      <c r="AES46" s="227"/>
      <c r="AET46" s="227"/>
      <c r="AEU46" s="227"/>
      <c r="AEV46" s="227"/>
      <c r="AEW46" s="227"/>
      <c r="AEX46" s="227"/>
      <c r="AEY46" s="227"/>
      <c r="AEZ46" s="227"/>
      <c r="AFA46" s="227"/>
      <c r="AFB46" s="227"/>
      <c r="AFC46" s="227"/>
      <c r="AFD46" s="227"/>
      <c r="AFE46" s="227"/>
      <c r="AFF46" s="227"/>
      <c r="AFG46" s="227"/>
      <c r="AFH46" s="227"/>
      <c r="AFI46" s="227"/>
      <c r="AFJ46" s="227"/>
      <c r="AFK46" s="227"/>
      <c r="AFL46" s="227"/>
      <c r="AFM46" s="227"/>
      <c r="AFN46" s="227"/>
      <c r="AFO46" s="227"/>
      <c r="AFP46" s="227"/>
      <c r="AFQ46" s="227"/>
      <c r="AFR46" s="227"/>
      <c r="AFS46" s="227"/>
      <c r="AFT46" s="227"/>
      <c r="AFU46" s="227"/>
      <c r="AFV46" s="227"/>
      <c r="AFW46" s="227"/>
      <c r="AFX46" s="227"/>
      <c r="AFY46" s="227"/>
      <c r="AFZ46" s="227"/>
      <c r="AGA46" s="227"/>
      <c r="AGB46" s="227"/>
      <c r="AGC46" s="227"/>
      <c r="AGD46" s="227"/>
      <c r="AGE46" s="227"/>
      <c r="AGF46" s="227"/>
      <c r="AGG46" s="227"/>
      <c r="AGH46" s="227"/>
      <c r="AGI46" s="227"/>
      <c r="AGJ46" s="227"/>
      <c r="AGK46" s="227"/>
      <c r="AGL46" s="227"/>
      <c r="AGM46" s="227"/>
      <c r="AGN46" s="227"/>
      <c r="AGO46" s="227"/>
      <c r="AGP46" s="227"/>
      <c r="AGQ46" s="227"/>
      <c r="AGR46" s="227"/>
      <c r="AGS46" s="227"/>
      <c r="AGT46" s="227"/>
      <c r="AGU46" s="227"/>
      <c r="AGV46" s="227"/>
      <c r="AGW46" s="227"/>
      <c r="AGX46" s="227"/>
      <c r="AGY46" s="227"/>
      <c r="AGZ46" s="227"/>
      <c r="AHA46" s="227"/>
      <c r="AHB46" s="227"/>
      <c r="AHC46" s="227"/>
      <c r="AHD46" s="227"/>
      <c r="AHE46" s="227"/>
      <c r="AHF46" s="227"/>
      <c r="AHG46" s="227"/>
      <c r="AHH46" s="227"/>
      <c r="AHI46" s="227"/>
      <c r="AHJ46" s="227"/>
      <c r="AHK46" s="227"/>
      <c r="AHL46" s="227"/>
      <c r="AHM46" s="227"/>
      <c r="AHN46" s="227"/>
      <c r="AHO46" s="227"/>
      <c r="AHP46" s="227"/>
      <c r="AHQ46" s="227"/>
      <c r="AHR46" s="227"/>
      <c r="AHS46" s="227"/>
      <c r="AHT46" s="227"/>
      <c r="AHU46" s="227"/>
      <c r="AHV46" s="227"/>
      <c r="AHW46" s="227"/>
      <c r="AHX46" s="227"/>
      <c r="AHY46" s="227"/>
      <c r="AHZ46" s="227"/>
      <c r="AIA46" s="227"/>
      <c r="AIB46" s="227"/>
      <c r="AIC46" s="227"/>
      <c r="AID46" s="227"/>
      <c r="AIE46" s="227"/>
      <c r="AIF46" s="227"/>
      <c r="AIG46" s="227"/>
      <c r="AIH46" s="227"/>
      <c r="AII46" s="227"/>
      <c r="AIJ46" s="227"/>
      <c r="AIK46" s="227"/>
      <c r="AIL46" s="227"/>
      <c r="AIM46" s="227"/>
      <c r="AIN46" s="227"/>
      <c r="AIO46" s="227"/>
      <c r="AIP46" s="227"/>
      <c r="AIQ46" s="227"/>
      <c r="AIR46" s="227"/>
      <c r="AIS46" s="227"/>
      <c r="AIT46" s="227"/>
      <c r="AIU46" s="227"/>
      <c r="AIV46" s="227"/>
      <c r="AIW46" s="227"/>
      <c r="AIX46" s="227"/>
      <c r="AIY46" s="227"/>
      <c r="AIZ46" s="227"/>
      <c r="AJA46" s="227"/>
      <c r="AJB46" s="227"/>
      <c r="AJC46" s="227"/>
      <c r="AJD46" s="227"/>
      <c r="AJE46" s="227"/>
      <c r="AJF46" s="227"/>
      <c r="AJG46" s="227"/>
      <c r="AJH46" s="227"/>
      <c r="AJI46" s="227"/>
      <c r="AJJ46" s="227"/>
      <c r="AJK46" s="227"/>
      <c r="AJL46" s="227"/>
      <c r="AJM46" s="227"/>
      <c r="AJN46" s="227"/>
      <c r="AJO46" s="227"/>
      <c r="AJP46" s="227"/>
      <c r="AJQ46" s="227"/>
      <c r="AJR46" s="227"/>
      <c r="AJS46" s="227"/>
      <c r="AJT46" s="227"/>
      <c r="AJU46" s="227"/>
      <c r="AJV46" s="227"/>
      <c r="AJW46" s="227"/>
      <c r="AJX46" s="227"/>
      <c r="AJY46" s="227"/>
      <c r="AJZ46" s="227"/>
      <c r="AKA46" s="227"/>
      <c r="AKB46" s="227"/>
      <c r="AKC46" s="227"/>
      <c r="AKD46" s="227"/>
      <c r="AKE46" s="227"/>
      <c r="AKF46" s="227"/>
      <c r="AKG46" s="227"/>
      <c r="AKH46" s="227"/>
      <c r="AKI46" s="227"/>
      <c r="AKJ46" s="227"/>
      <c r="AKK46" s="227"/>
      <c r="AKL46" s="227"/>
      <c r="AKM46" s="227"/>
      <c r="AKN46" s="227"/>
      <c r="AKO46" s="227"/>
      <c r="AKP46" s="227"/>
      <c r="AKQ46" s="227"/>
      <c r="AKR46" s="227"/>
      <c r="AKS46" s="227"/>
      <c r="AKT46" s="227"/>
      <c r="AKU46" s="227"/>
      <c r="AKV46" s="227"/>
      <c r="AKW46" s="227"/>
      <c r="AKX46" s="227"/>
      <c r="AKY46" s="227"/>
      <c r="AKZ46" s="227"/>
      <c r="ALA46" s="227"/>
      <c r="ALB46" s="227"/>
      <c r="ALC46" s="227"/>
      <c r="ALD46" s="227"/>
      <c r="ALE46" s="227"/>
      <c r="ALF46" s="227"/>
      <c r="ALG46" s="227"/>
      <c r="ALH46" s="227"/>
      <c r="ALI46" s="227"/>
      <c r="ALJ46" s="227"/>
      <c r="ALK46" s="227"/>
      <c r="ALL46" s="227"/>
      <c r="ALM46" s="227"/>
      <c r="ALN46" s="227"/>
      <c r="ALO46" s="227"/>
      <c r="ALP46" s="227"/>
      <c r="ALQ46" s="227"/>
      <c r="ALR46" s="227"/>
      <c r="ALS46" s="227"/>
      <c r="ALT46" s="227"/>
      <c r="ALU46" s="227"/>
      <c r="ALV46" s="227"/>
      <c r="ALW46" s="227"/>
      <c r="ALX46" s="227"/>
      <c r="ALY46" s="227"/>
      <c r="ALZ46" s="227"/>
      <c r="AMA46" s="227"/>
      <c r="AMB46" s="227"/>
      <c r="AMC46" s="227"/>
      <c r="AMD46" s="227"/>
      <c r="AME46" s="227"/>
      <c r="AMF46" s="227"/>
      <c r="AMG46" s="227"/>
      <c r="AMH46" s="227"/>
      <c r="AMI46" s="227"/>
      <c r="AMJ46" s="227"/>
      <c r="AMK46" s="227"/>
      <c r="AML46" s="227"/>
      <c r="AMM46" s="227"/>
      <c r="AMN46" s="227"/>
      <c r="AMO46" s="227"/>
      <c r="AMP46" s="227"/>
      <c r="AMQ46" s="227"/>
      <c r="AMR46" s="227"/>
      <c r="AMS46" s="227"/>
      <c r="AMT46" s="227"/>
      <c r="AMU46" s="227"/>
      <c r="AMV46" s="227"/>
      <c r="AMW46" s="227"/>
      <c r="AMX46" s="227"/>
    </row>
    <row r="47" spans="1:1038" s="308" customFormat="1" ht="18" customHeight="1">
      <c r="A47" s="301" t="s">
        <v>1277</v>
      </c>
      <c r="B47" s="228" t="s">
        <v>1294</v>
      </c>
      <c r="C47" s="228"/>
      <c r="D47" s="303" t="s">
        <v>1279</v>
      </c>
      <c r="E47" s="228">
        <v>12</v>
      </c>
      <c r="F47" s="228">
        <v>2</v>
      </c>
      <c r="G47" s="285" t="str">
        <f t="shared" si="1"/>
        <v>12-2</v>
      </c>
      <c r="H47" s="279">
        <v>0</v>
      </c>
      <c r="I47" s="228">
        <v>83</v>
      </c>
      <c r="J47" s="226"/>
      <c r="K47" s="545" t="b">
        <f>IF(I48=1,IF(((VLOOKUP($G47,[1]Depth_Lookup!#REF!,9,FALSE))-(H47/100))=0,"Good",IF(((VLOOKUP($G47,[1]Depth_Lookup!$A$3:$J$550,9,FALSE))-(H47/100))&gt;0,"Too Short","Too Long")))</f>
        <v>0</v>
      </c>
      <c r="L47" s="171">
        <f>(VLOOKUP($G47,Depth_Lookup!$A$3:$J$410,10,FALSE))+(H47/100)</f>
        <v>18.545000000000002</v>
      </c>
      <c r="M47" s="171">
        <f>(VLOOKUP($G47,Depth_Lookup!$A$3:$J$410,10,FALSE))+(I47/100)</f>
        <v>19.375</v>
      </c>
      <c r="N47" s="231" t="s">
        <v>1299</v>
      </c>
      <c r="O47" s="228">
        <v>3</v>
      </c>
      <c r="P47" s="228" t="s">
        <v>853</v>
      </c>
      <c r="Q47" s="228" t="s">
        <v>125</v>
      </c>
      <c r="R47" s="304" t="str">
        <f t="shared" si="2"/>
        <v>SerpentinizedHarzburgite</v>
      </c>
      <c r="S47" s="228" t="s">
        <v>94</v>
      </c>
      <c r="T47" s="228" t="s">
        <v>700</v>
      </c>
      <c r="U47" s="228"/>
      <c r="V47" s="228"/>
      <c r="W47" s="228" t="s">
        <v>102</v>
      </c>
      <c r="X47" s="305">
        <f>VLOOKUP(W47,definitions_list_lookup!$A$13:$B$19,2,0)</f>
        <v>5</v>
      </c>
      <c r="Y47" s="228" t="s">
        <v>90</v>
      </c>
      <c r="Z47" s="228" t="s">
        <v>91</v>
      </c>
      <c r="AA47" s="228"/>
      <c r="AB47" s="228"/>
      <c r="AC47" s="228"/>
      <c r="AD47" s="228"/>
      <c r="AE47" s="234"/>
      <c r="AF47" s="304" t="e">
        <f>VLOOKUP(AE47,definitions_list_mag!$V$12:$W$15,2,0)</f>
        <v>#N/A</v>
      </c>
      <c r="AG47" s="241"/>
      <c r="AH47" s="228"/>
      <c r="AI47" s="242">
        <v>70</v>
      </c>
      <c r="AJ47" s="243"/>
      <c r="AK47" s="243"/>
      <c r="AL47" s="243"/>
      <c r="AM47" s="243"/>
      <c r="AN47" s="243"/>
      <c r="AO47" s="244"/>
      <c r="AP47" s="228"/>
      <c r="AQ47" s="228"/>
      <c r="AR47" s="228"/>
      <c r="AS47" s="228"/>
      <c r="AT47" s="228"/>
      <c r="AU47" s="242"/>
      <c r="AV47" s="243"/>
      <c r="AW47" s="243"/>
      <c r="AX47" s="243"/>
      <c r="AY47" s="243"/>
      <c r="AZ47" s="243"/>
      <c r="BA47" s="244">
        <v>30</v>
      </c>
      <c r="BB47" s="228">
        <v>5</v>
      </c>
      <c r="BC47" s="228">
        <v>5</v>
      </c>
      <c r="BD47" s="228" t="s">
        <v>1330</v>
      </c>
      <c r="BE47" s="228" t="s">
        <v>1331</v>
      </c>
      <c r="BF47" s="228"/>
      <c r="BG47" s="242"/>
      <c r="BH47" s="243"/>
      <c r="BI47" s="243"/>
      <c r="BJ47" s="243"/>
      <c r="BK47" s="243"/>
      <c r="BL47" s="243"/>
      <c r="BM47" s="244"/>
      <c r="BN47" s="228"/>
      <c r="BO47" s="228"/>
      <c r="BP47" s="228"/>
      <c r="BQ47" s="228"/>
      <c r="BR47" s="228"/>
      <c r="BS47" s="243"/>
      <c r="BT47" s="243"/>
      <c r="BU47" s="243"/>
      <c r="BV47" s="243"/>
      <c r="BW47" s="243"/>
      <c r="BX47" s="243"/>
      <c r="BY47" s="244"/>
      <c r="BZ47" s="228"/>
      <c r="CA47" s="228"/>
      <c r="CB47" s="228"/>
      <c r="CC47" s="228"/>
      <c r="CD47" s="228"/>
      <c r="CE47" s="228" t="s">
        <v>1339</v>
      </c>
      <c r="CF47" s="228"/>
      <c r="CG47" s="251"/>
      <c r="CH47" s="246" t="s">
        <v>1340</v>
      </c>
      <c r="CI47" s="246">
        <v>100</v>
      </c>
      <c r="CJ47" s="246" t="s">
        <v>514</v>
      </c>
      <c r="CK47" s="247"/>
      <c r="CL47" s="248"/>
      <c r="CM47" s="248"/>
      <c r="CN47" s="248"/>
      <c r="CO47" s="248"/>
      <c r="CP47" s="248"/>
      <c r="CQ47" s="248"/>
      <c r="CR47" s="248"/>
      <c r="CS47" s="248"/>
      <c r="CT47" s="248"/>
      <c r="CU47" s="248"/>
      <c r="CV47" s="248"/>
      <c r="CW47" s="248"/>
      <c r="CX47" s="248"/>
      <c r="CY47" s="248"/>
      <c r="CZ47" s="248"/>
      <c r="DA47" s="248"/>
      <c r="DB47" s="248">
        <v>70</v>
      </c>
      <c r="DC47" s="249">
        <v>2</v>
      </c>
      <c r="DD47" s="248"/>
      <c r="DE47" s="248"/>
      <c r="DF47" s="248"/>
      <c r="DG47" s="248"/>
      <c r="DH47" s="248"/>
      <c r="DI47" s="248"/>
      <c r="DJ47" s="248">
        <v>28</v>
      </c>
      <c r="DK47" s="306">
        <f t="shared" si="3"/>
        <v>100</v>
      </c>
      <c r="DL47" s="245"/>
      <c r="DM47" s="248"/>
      <c r="DN47" s="248"/>
      <c r="DO47" s="307"/>
      <c r="DQ47" s="245"/>
      <c r="DR47" s="307"/>
      <c r="DS47" s="245"/>
      <c r="DT47" s="262" t="s">
        <v>1383</v>
      </c>
      <c r="DU47" s="249"/>
      <c r="DV47" s="249"/>
      <c r="DW47" s="310">
        <f t="shared" si="19"/>
        <v>100</v>
      </c>
      <c r="DX47" s="311" t="e">
        <f>VLOOKUP(P47,definitions_list_lookup!$K$30:$L$54,2,0)</f>
        <v>#N/A</v>
      </c>
      <c r="DY47" s="268" t="s">
        <v>1405</v>
      </c>
      <c r="DZ47" s="268" t="s">
        <v>1411</v>
      </c>
      <c r="EA47" s="268"/>
      <c r="EB47" s="249"/>
      <c r="EC47" s="312"/>
      <c r="ED47" s="229" t="s">
        <v>2517</v>
      </c>
      <c r="EE47" s="313"/>
      <c r="EF47" s="314"/>
      <c r="EG47" s="313"/>
      <c r="EH47" s="315"/>
      <c r="EI47" s="316" t="e">
        <f>VLOOKUP(EH47,definitions_list_mag!$Y$12:$Z$15,2,FALSE)</f>
        <v>#N/A</v>
      </c>
      <c r="EJ47" s="317"/>
      <c r="EK47" s="318" t="e">
        <f>VLOOKUP(EJ47,definitions_list_mag!$AT$3:$AU$5,2,FALSE)</f>
        <v>#N/A</v>
      </c>
      <c r="EL47" s="313"/>
      <c r="EM47" s="315"/>
      <c r="EN47" s="315"/>
      <c r="EO47" s="319"/>
      <c r="EP47" s="319"/>
      <c r="EQ47" s="319"/>
      <c r="ER47" s="319"/>
      <c r="ES47" s="319"/>
      <c r="ET47" s="319"/>
      <c r="EU47" s="319"/>
      <c r="EV47" s="323"/>
      <c r="EW47" s="323"/>
      <c r="EX47" s="323"/>
      <c r="EY47" s="323"/>
      <c r="EZ47" s="192" t="e">
        <f t="shared" si="4"/>
        <v>#DIV/0!</v>
      </c>
      <c r="FA47" s="192" t="e">
        <f t="shared" si="5"/>
        <v>#DIV/0!</v>
      </c>
      <c r="FB47" s="192" t="e">
        <f t="shared" si="6"/>
        <v>#DIV/0!</v>
      </c>
      <c r="FC47" s="192" t="e">
        <f t="shared" si="7"/>
        <v>#DIV/0!</v>
      </c>
      <c r="FD47" s="192" t="e">
        <f t="shared" si="8"/>
        <v>#DIV/0!</v>
      </c>
      <c r="FE47" s="193" t="e">
        <f t="shared" si="9"/>
        <v>#DIV/0!</v>
      </c>
      <c r="FF47" s="194" t="e">
        <f t="shared" si="10"/>
        <v>#DIV/0!</v>
      </c>
      <c r="FG47" s="317"/>
      <c r="FH47" s="315"/>
      <c r="FI47" s="778">
        <f t="shared" si="11"/>
        <v>0</v>
      </c>
      <c r="FJ47" s="779" t="e">
        <f t="shared" si="12"/>
        <v>#DIV/0!</v>
      </c>
      <c r="FK47" s="779" t="e">
        <f t="shared" si="13"/>
        <v>#DIV/0!</v>
      </c>
      <c r="FL47" s="780" t="e">
        <f t="shared" si="14"/>
        <v>#DIV/0!</v>
      </c>
      <c r="FM47" s="169" t="e">
        <f t="shared" si="15"/>
        <v>#DIV/0!</v>
      </c>
      <c r="FN47" s="783" t="e">
        <f t="shared" si="16"/>
        <v>#DIV/0!</v>
      </c>
      <c r="FO47" s="228"/>
      <c r="FP47" s="228"/>
      <c r="FQ47" s="228"/>
      <c r="FR47" s="228"/>
      <c r="FS47" s="228"/>
      <c r="FT47" s="228"/>
      <c r="FU47" s="228"/>
      <c r="FV47" s="228"/>
      <c r="FW47" s="228"/>
      <c r="FX47" s="228"/>
      <c r="FY47" s="228"/>
      <c r="FZ47" s="228"/>
      <c r="GA47" s="228"/>
      <c r="GB47" s="228"/>
      <c r="GC47" s="228"/>
      <c r="GD47" s="228"/>
      <c r="GE47" s="228"/>
      <c r="GF47" s="228"/>
      <c r="GG47" s="228"/>
      <c r="GH47" s="228"/>
      <c r="GI47" s="228"/>
      <c r="GJ47" s="228"/>
      <c r="GK47" s="228"/>
      <c r="GL47" s="228"/>
      <c r="GM47" s="228"/>
      <c r="GN47" s="228"/>
      <c r="GO47" s="228"/>
      <c r="GP47" s="228"/>
      <c r="GQ47" s="228"/>
      <c r="GR47" s="228"/>
      <c r="GS47" s="228"/>
      <c r="GT47" s="228"/>
      <c r="GU47" s="228"/>
      <c r="GV47" s="228"/>
      <c r="GW47" s="228"/>
      <c r="GX47" s="228"/>
      <c r="GY47" s="228"/>
      <c r="GZ47" s="228"/>
      <c r="HA47" s="228"/>
      <c r="HB47" s="228"/>
      <c r="HC47" s="228"/>
      <c r="HD47" s="228"/>
      <c r="HE47" s="228"/>
      <c r="HF47" s="228"/>
      <c r="HG47" s="228"/>
      <c r="HH47" s="228"/>
      <c r="HI47" s="228"/>
      <c r="HJ47" s="228"/>
      <c r="HK47" s="228"/>
      <c r="HL47" s="228"/>
      <c r="HM47" s="228"/>
      <c r="HN47" s="228"/>
      <c r="HO47" s="228"/>
      <c r="HP47" s="228"/>
      <c r="HQ47" s="228"/>
      <c r="HR47" s="228"/>
      <c r="HS47" s="228"/>
      <c r="HT47" s="228"/>
      <c r="HU47" s="228"/>
      <c r="HV47" s="228"/>
      <c r="HW47" s="228"/>
      <c r="HX47" s="228"/>
      <c r="HY47" s="228"/>
      <c r="HZ47" s="228"/>
      <c r="IA47" s="228"/>
      <c r="IB47" s="228"/>
      <c r="IC47" s="228"/>
      <c r="ID47" s="228"/>
      <c r="IE47" s="228"/>
      <c r="IF47" s="228"/>
      <c r="IG47" s="228"/>
      <c r="IH47" s="228"/>
      <c r="II47" s="228"/>
      <c r="IJ47" s="228"/>
      <c r="IK47" s="228"/>
      <c r="IL47" s="228"/>
      <c r="IM47" s="228"/>
      <c r="IN47" s="228"/>
      <c r="IO47" s="228"/>
      <c r="IP47" s="228"/>
      <c r="IQ47" s="228"/>
      <c r="IR47" s="228"/>
      <c r="IS47" s="228"/>
      <c r="IT47" s="228"/>
      <c r="IU47" s="228"/>
      <c r="IV47" s="228"/>
      <c r="IW47" s="228"/>
      <c r="IX47" s="228"/>
      <c r="IY47" s="228"/>
      <c r="IZ47" s="228"/>
      <c r="JA47" s="228"/>
      <c r="JB47" s="228"/>
      <c r="JC47" s="228"/>
      <c r="JD47" s="228"/>
      <c r="JE47" s="228"/>
      <c r="JF47" s="228"/>
      <c r="JG47" s="228"/>
      <c r="JH47" s="228"/>
      <c r="JI47" s="228"/>
      <c r="JJ47" s="228"/>
      <c r="JK47" s="228"/>
      <c r="JL47" s="228"/>
      <c r="JM47" s="228"/>
      <c r="JN47" s="228"/>
      <c r="JO47" s="228"/>
      <c r="JP47" s="228"/>
      <c r="JQ47" s="228"/>
      <c r="JR47" s="228"/>
      <c r="JS47" s="228"/>
      <c r="JT47" s="228"/>
      <c r="JU47" s="228"/>
      <c r="JV47" s="228"/>
      <c r="JW47" s="228"/>
      <c r="JX47" s="228"/>
      <c r="JY47" s="228"/>
      <c r="JZ47" s="228"/>
      <c r="KA47" s="228"/>
      <c r="KB47" s="228"/>
      <c r="KC47" s="228"/>
      <c r="KD47" s="228"/>
      <c r="KE47" s="228"/>
      <c r="KF47" s="228"/>
      <c r="KG47" s="228"/>
      <c r="KH47" s="228"/>
      <c r="KI47" s="228"/>
      <c r="KJ47" s="228"/>
      <c r="KK47" s="228"/>
      <c r="KL47" s="228"/>
      <c r="KM47" s="228"/>
      <c r="KN47" s="228"/>
      <c r="KO47" s="228"/>
      <c r="KP47" s="228"/>
      <c r="KQ47" s="228"/>
      <c r="KR47" s="228"/>
      <c r="KS47" s="228"/>
      <c r="KT47" s="228"/>
      <c r="KU47" s="228"/>
      <c r="KV47" s="228"/>
      <c r="KW47" s="228"/>
      <c r="KX47" s="228"/>
      <c r="KY47" s="228"/>
      <c r="KZ47" s="228"/>
      <c r="LA47" s="228"/>
      <c r="LB47" s="228"/>
      <c r="LC47" s="228"/>
      <c r="LD47" s="228"/>
      <c r="LE47" s="228"/>
      <c r="LF47" s="228"/>
      <c r="LG47" s="228"/>
      <c r="LH47" s="228"/>
      <c r="LI47" s="228"/>
      <c r="LJ47" s="228"/>
      <c r="LK47" s="228"/>
      <c r="LL47" s="228"/>
      <c r="LM47" s="228"/>
      <c r="LN47" s="228"/>
      <c r="LO47" s="228"/>
      <c r="LP47" s="228"/>
      <c r="LQ47" s="228"/>
      <c r="LR47" s="228"/>
      <c r="LS47" s="228"/>
      <c r="LT47" s="228"/>
      <c r="LU47" s="228"/>
      <c r="LV47" s="228"/>
      <c r="LW47" s="228"/>
      <c r="LX47" s="228"/>
      <c r="LY47" s="228"/>
      <c r="LZ47" s="228"/>
      <c r="MA47" s="228"/>
      <c r="MB47" s="228"/>
      <c r="MC47" s="228"/>
      <c r="MD47" s="228"/>
      <c r="ME47" s="228"/>
      <c r="MF47" s="228"/>
      <c r="MG47" s="228"/>
      <c r="MH47" s="228"/>
      <c r="MI47" s="228"/>
      <c r="MJ47" s="228"/>
      <c r="MK47" s="228"/>
      <c r="ML47" s="228"/>
      <c r="MM47" s="228"/>
      <c r="MN47" s="228"/>
      <c r="MO47" s="228"/>
      <c r="MP47" s="228"/>
      <c r="MQ47" s="228"/>
      <c r="MR47" s="228"/>
      <c r="MS47" s="228"/>
      <c r="MT47" s="228"/>
      <c r="MU47" s="228"/>
      <c r="MV47" s="228"/>
      <c r="MW47" s="228"/>
      <c r="MX47" s="228"/>
      <c r="MY47" s="228"/>
      <c r="MZ47" s="228"/>
      <c r="NA47" s="228"/>
      <c r="NB47" s="228"/>
      <c r="NC47" s="228"/>
      <c r="ND47" s="228"/>
      <c r="NE47" s="228"/>
      <c r="NF47" s="228"/>
      <c r="NG47" s="228"/>
      <c r="NH47" s="228"/>
      <c r="NI47" s="228"/>
      <c r="NJ47" s="228"/>
      <c r="NK47" s="228"/>
      <c r="NL47" s="228"/>
      <c r="NM47" s="228"/>
      <c r="NN47" s="228"/>
      <c r="NO47" s="228"/>
      <c r="NP47" s="228"/>
      <c r="NQ47" s="228"/>
      <c r="NR47" s="228"/>
      <c r="NS47" s="228"/>
      <c r="NT47" s="228"/>
      <c r="NU47" s="228"/>
      <c r="NV47" s="228"/>
      <c r="NW47" s="228"/>
      <c r="NX47" s="228"/>
      <c r="NY47" s="228"/>
      <c r="NZ47" s="228"/>
      <c r="OA47" s="228"/>
      <c r="OB47" s="228"/>
      <c r="OC47" s="228"/>
      <c r="OD47" s="228"/>
      <c r="OE47" s="228"/>
      <c r="OF47" s="228"/>
      <c r="OG47" s="228"/>
      <c r="OH47" s="228"/>
      <c r="OI47" s="228"/>
      <c r="OJ47" s="228"/>
      <c r="OK47" s="228"/>
      <c r="OL47" s="228"/>
      <c r="OM47" s="228"/>
      <c r="ON47" s="228"/>
      <c r="OO47" s="228"/>
      <c r="OP47" s="228"/>
      <c r="OQ47" s="228"/>
      <c r="OR47" s="228"/>
      <c r="OS47" s="228"/>
      <c r="OT47" s="228"/>
      <c r="OU47" s="228"/>
      <c r="OV47" s="228"/>
      <c r="OW47" s="228"/>
      <c r="OX47" s="228"/>
      <c r="OY47" s="228"/>
      <c r="OZ47" s="228"/>
      <c r="PA47" s="228"/>
      <c r="PB47" s="228"/>
      <c r="PC47" s="228"/>
      <c r="PD47" s="228"/>
      <c r="PE47" s="228"/>
      <c r="PF47" s="228"/>
      <c r="PG47" s="228"/>
      <c r="PH47" s="228"/>
      <c r="PI47" s="228"/>
      <c r="PJ47" s="228"/>
      <c r="PK47" s="228"/>
      <c r="PL47" s="228"/>
      <c r="PM47" s="228"/>
      <c r="PN47" s="228"/>
      <c r="PO47" s="228"/>
      <c r="PP47" s="228"/>
      <c r="PQ47" s="228"/>
      <c r="PR47" s="228"/>
      <c r="PS47" s="228"/>
      <c r="PT47" s="228"/>
      <c r="PU47" s="228"/>
      <c r="PV47" s="228"/>
      <c r="PW47" s="228"/>
      <c r="PX47" s="228"/>
      <c r="PY47" s="228"/>
      <c r="PZ47" s="228"/>
      <c r="QA47" s="228"/>
      <c r="QB47" s="228"/>
      <c r="QC47" s="228"/>
      <c r="QD47" s="228"/>
      <c r="QE47" s="228"/>
      <c r="QF47" s="228"/>
      <c r="QG47" s="228"/>
      <c r="QH47" s="228"/>
      <c r="QI47" s="228"/>
      <c r="QJ47" s="228"/>
      <c r="QK47" s="228"/>
      <c r="QL47" s="228"/>
      <c r="QM47" s="228"/>
      <c r="QN47" s="228"/>
      <c r="QO47" s="228"/>
      <c r="QP47" s="228"/>
      <c r="QQ47" s="228"/>
      <c r="QR47" s="228"/>
      <c r="QS47" s="228"/>
      <c r="QT47" s="228"/>
      <c r="QU47" s="228"/>
      <c r="QV47" s="228"/>
      <c r="QW47" s="228"/>
      <c r="QX47" s="228"/>
      <c r="QY47" s="228"/>
      <c r="QZ47" s="228"/>
      <c r="RA47" s="228"/>
      <c r="RB47" s="228"/>
      <c r="RC47" s="228"/>
      <c r="RD47" s="228"/>
      <c r="RE47" s="228"/>
      <c r="RF47" s="228"/>
      <c r="RG47" s="228"/>
      <c r="RH47" s="228"/>
      <c r="RI47" s="228"/>
      <c r="RJ47" s="228"/>
      <c r="RK47" s="228"/>
      <c r="RL47" s="228"/>
      <c r="RM47" s="228"/>
      <c r="RN47" s="228"/>
      <c r="RO47" s="228"/>
      <c r="RP47" s="228"/>
      <c r="RQ47" s="228"/>
      <c r="RR47" s="228"/>
      <c r="RS47" s="228"/>
      <c r="RT47" s="228"/>
      <c r="RU47" s="228"/>
      <c r="RV47" s="228"/>
      <c r="RW47" s="228"/>
      <c r="RX47" s="228"/>
      <c r="RY47" s="228"/>
      <c r="RZ47" s="228"/>
      <c r="SA47" s="228"/>
      <c r="SB47" s="228"/>
      <c r="SC47" s="228"/>
      <c r="SD47" s="228"/>
      <c r="SE47" s="228"/>
      <c r="SF47" s="228"/>
      <c r="SG47" s="228"/>
      <c r="SH47" s="228"/>
      <c r="SI47" s="228"/>
      <c r="SJ47" s="228"/>
      <c r="SK47" s="228"/>
      <c r="SL47" s="228"/>
      <c r="SM47" s="228"/>
      <c r="SN47" s="228"/>
      <c r="SO47" s="228"/>
      <c r="SP47" s="228"/>
      <c r="SQ47" s="228"/>
      <c r="SR47" s="228"/>
      <c r="SS47" s="228"/>
      <c r="ST47" s="228"/>
      <c r="SU47" s="228"/>
      <c r="SV47" s="228"/>
      <c r="SW47" s="228"/>
      <c r="SX47" s="228"/>
      <c r="SY47" s="228"/>
      <c r="SZ47" s="228"/>
      <c r="TA47" s="228"/>
      <c r="TB47" s="228"/>
      <c r="TC47" s="228"/>
      <c r="TD47" s="228"/>
      <c r="TE47" s="228"/>
      <c r="TF47" s="228"/>
      <c r="TG47" s="228"/>
      <c r="TH47" s="228"/>
      <c r="TI47" s="228"/>
      <c r="TJ47" s="228"/>
      <c r="TK47" s="228"/>
      <c r="TL47" s="228"/>
      <c r="TM47" s="228"/>
      <c r="TN47" s="228"/>
      <c r="TO47" s="228"/>
      <c r="TP47" s="228"/>
      <c r="TQ47" s="228"/>
      <c r="TR47" s="228"/>
      <c r="TS47" s="228"/>
      <c r="TT47" s="228"/>
      <c r="TU47" s="228"/>
      <c r="TV47" s="228"/>
      <c r="TW47" s="228"/>
      <c r="TX47" s="228"/>
      <c r="TY47" s="228"/>
      <c r="TZ47" s="228"/>
      <c r="UA47" s="228"/>
      <c r="UB47" s="228"/>
      <c r="UC47" s="228"/>
      <c r="UD47" s="228"/>
      <c r="UE47" s="228"/>
      <c r="UF47" s="228"/>
      <c r="UG47" s="228"/>
      <c r="UH47" s="228"/>
      <c r="UI47" s="228"/>
      <c r="UJ47" s="228"/>
      <c r="UK47" s="228"/>
      <c r="UL47" s="228"/>
      <c r="UM47" s="228"/>
      <c r="UN47" s="228"/>
      <c r="UO47" s="228"/>
      <c r="UP47" s="228"/>
      <c r="UQ47" s="228"/>
      <c r="UR47" s="228"/>
      <c r="US47" s="228"/>
      <c r="UT47" s="228"/>
      <c r="UU47" s="228"/>
      <c r="UV47" s="228"/>
      <c r="UW47" s="228"/>
      <c r="UX47" s="228"/>
      <c r="UY47" s="228"/>
      <c r="UZ47" s="228"/>
      <c r="VA47" s="228"/>
      <c r="VB47" s="228"/>
      <c r="VC47" s="228"/>
      <c r="VD47" s="228"/>
      <c r="VE47" s="228"/>
      <c r="VF47" s="228"/>
      <c r="VG47" s="228"/>
      <c r="VH47" s="228"/>
      <c r="VI47" s="228"/>
      <c r="VJ47" s="228"/>
      <c r="VK47" s="228"/>
      <c r="VL47" s="228"/>
      <c r="VM47" s="228"/>
      <c r="VN47" s="228"/>
      <c r="VO47" s="228"/>
      <c r="VP47" s="228"/>
      <c r="VQ47" s="228"/>
      <c r="VR47" s="228"/>
      <c r="VS47" s="228"/>
      <c r="VT47" s="228"/>
      <c r="VU47" s="228"/>
      <c r="VV47" s="228"/>
      <c r="VW47" s="228"/>
      <c r="VX47" s="228"/>
      <c r="VY47" s="228"/>
      <c r="VZ47" s="228"/>
      <c r="WA47" s="228"/>
      <c r="WB47" s="228"/>
      <c r="WC47" s="228"/>
      <c r="WD47" s="228"/>
      <c r="WE47" s="228"/>
      <c r="WF47" s="228"/>
      <c r="WG47" s="228"/>
      <c r="WH47" s="228"/>
      <c r="WI47" s="228"/>
      <c r="WJ47" s="228"/>
      <c r="WK47" s="228"/>
      <c r="WL47" s="228"/>
      <c r="WM47" s="228"/>
      <c r="WN47" s="228"/>
      <c r="WO47" s="228"/>
      <c r="WP47" s="228"/>
      <c r="WQ47" s="228"/>
      <c r="WR47" s="228"/>
      <c r="WS47" s="228"/>
      <c r="WT47" s="228"/>
      <c r="WU47" s="228"/>
      <c r="WV47" s="228"/>
      <c r="WW47" s="228"/>
      <c r="WX47" s="228"/>
      <c r="WY47" s="228"/>
      <c r="WZ47" s="228"/>
      <c r="XA47" s="228"/>
      <c r="XB47" s="228"/>
      <c r="XC47" s="228"/>
      <c r="XD47" s="228"/>
      <c r="XE47" s="228"/>
      <c r="XF47" s="228"/>
      <c r="XG47" s="228"/>
      <c r="XH47" s="228"/>
      <c r="XI47" s="228"/>
      <c r="XJ47" s="228"/>
      <c r="XK47" s="228"/>
      <c r="XL47" s="228"/>
      <c r="XM47" s="228"/>
      <c r="XN47" s="228"/>
      <c r="XO47" s="228"/>
      <c r="XP47" s="228"/>
      <c r="XQ47" s="228"/>
      <c r="XR47" s="228"/>
      <c r="XS47" s="228"/>
      <c r="XT47" s="228"/>
      <c r="XU47" s="228"/>
      <c r="XV47" s="228"/>
      <c r="XW47" s="228"/>
      <c r="XX47" s="228"/>
      <c r="XY47" s="228"/>
      <c r="XZ47" s="228"/>
      <c r="YA47" s="228"/>
      <c r="YB47" s="228"/>
      <c r="YC47" s="228"/>
      <c r="YD47" s="228"/>
      <c r="YE47" s="228"/>
      <c r="YF47" s="228"/>
      <c r="YG47" s="228"/>
      <c r="YH47" s="228"/>
      <c r="YI47" s="228"/>
      <c r="YJ47" s="228"/>
      <c r="YK47" s="228"/>
      <c r="YL47" s="228"/>
      <c r="YM47" s="228"/>
      <c r="YN47" s="228"/>
      <c r="YO47" s="228"/>
      <c r="YP47" s="228"/>
      <c r="YQ47" s="228"/>
      <c r="YR47" s="228"/>
      <c r="YS47" s="228"/>
      <c r="YT47" s="228"/>
      <c r="YU47" s="228"/>
      <c r="YV47" s="228"/>
      <c r="YW47" s="228"/>
      <c r="YX47" s="228"/>
      <c r="YY47" s="228"/>
      <c r="YZ47" s="228"/>
      <c r="ZA47" s="228"/>
      <c r="ZB47" s="228"/>
      <c r="ZC47" s="228"/>
      <c r="ZD47" s="228"/>
      <c r="ZE47" s="228"/>
      <c r="ZF47" s="228"/>
      <c r="ZG47" s="228"/>
      <c r="ZH47" s="228"/>
      <c r="ZI47" s="228"/>
      <c r="ZJ47" s="228"/>
      <c r="ZK47" s="228"/>
      <c r="ZL47" s="228"/>
      <c r="ZM47" s="228"/>
      <c r="ZN47" s="228"/>
      <c r="ZO47" s="228"/>
      <c r="ZP47" s="228"/>
      <c r="ZQ47" s="228"/>
      <c r="ZR47" s="228"/>
      <c r="ZS47" s="228"/>
      <c r="ZT47" s="228"/>
      <c r="ZU47" s="228"/>
      <c r="ZV47" s="228"/>
      <c r="ZW47" s="228"/>
      <c r="ZX47" s="228"/>
      <c r="ZY47" s="228"/>
      <c r="ZZ47" s="228"/>
      <c r="AAA47" s="228"/>
      <c r="AAB47" s="228"/>
      <c r="AAC47" s="228"/>
      <c r="AAD47" s="228"/>
      <c r="AAE47" s="228"/>
      <c r="AAF47" s="228"/>
      <c r="AAG47" s="228"/>
      <c r="AAH47" s="228"/>
      <c r="AAI47" s="228"/>
      <c r="AAJ47" s="228"/>
      <c r="AAK47" s="228"/>
      <c r="AAL47" s="228"/>
      <c r="AAM47" s="228"/>
      <c r="AAN47" s="228"/>
      <c r="AAO47" s="228"/>
      <c r="AAP47" s="228"/>
      <c r="AAQ47" s="228"/>
      <c r="AAR47" s="228"/>
      <c r="AAS47" s="228"/>
      <c r="AAT47" s="228"/>
      <c r="AAU47" s="228"/>
      <c r="AAV47" s="228"/>
      <c r="AAW47" s="228"/>
      <c r="AAX47" s="228"/>
      <c r="AAY47" s="228"/>
      <c r="AAZ47" s="228"/>
      <c r="ABA47" s="228"/>
      <c r="ABB47" s="228"/>
      <c r="ABC47" s="228"/>
      <c r="ABD47" s="228"/>
      <c r="ABE47" s="228"/>
      <c r="ABF47" s="228"/>
      <c r="ABG47" s="228"/>
      <c r="ABH47" s="228"/>
      <c r="ABI47" s="228"/>
      <c r="ABJ47" s="228"/>
      <c r="ABK47" s="228"/>
      <c r="ABL47" s="228"/>
      <c r="ABM47" s="228"/>
      <c r="ABN47" s="228"/>
      <c r="ABO47" s="228"/>
      <c r="ABP47" s="228"/>
      <c r="ABQ47" s="228"/>
      <c r="ABR47" s="228"/>
      <c r="ABS47" s="228"/>
      <c r="ABT47" s="228"/>
      <c r="ABU47" s="228"/>
      <c r="ABV47" s="228"/>
      <c r="ABW47" s="228"/>
      <c r="ABX47" s="228"/>
      <c r="ABY47" s="228"/>
      <c r="ABZ47" s="228"/>
      <c r="ACA47" s="228"/>
      <c r="ACB47" s="228"/>
      <c r="ACC47" s="228"/>
      <c r="ACD47" s="228"/>
      <c r="ACE47" s="228"/>
      <c r="ACF47" s="228"/>
      <c r="ACG47" s="228"/>
      <c r="ACH47" s="228"/>
      <c r="ACI47" s="228"/>
      <c r="ACJ47" s="228"/>
      <c r="ACK47" s="228"/>
      <c r="ACL47" s="228"/>
      <c r="ACM47" s="228"/>
      <c r="ACN47" s="228"/>
      <c r="ACO47" s="228"/>
      <c r="ACP47" s="228"/>
      <c r="ACQ47" s="228"/>
      <c r="ACR47" s="228"/>
      <c r="ACS47" s="228"/>
      <c r="ACT47" s="228"/>
      <c r="ACU47" s="228"/>
      <c r="ACV47" s="228"/>
      <c r="ACW47" s="228"/>
      <c r="ACX47" s="228"/>
      <c r="ACY47" s="228"/>
      <c r="ACZ47" s="228"/>
      <c r="ADA47" s="228"/>
      <c r="ADB47" s="228"/>
      <c r="ADC47" s="228"/>
      <c r="ADD47" s="228"/>
      <c r="ADE47" s="228"/>
      <c r="ADF47" s="228"/>
      <c r="ADG47" s="228"/>
      <c r="ADH47" s="228"/>
      <c r="ADI47" s="228"/>
      <c r="ADJ47" s="228"/>
      <c r="ADK47" s="228"/>
      <c r="ADL47" s="228"/>
      <c r="ADM47" s="228"/>
      <c r="ADN47" s="228"/>
      <c r="ADO47" s="228"/>
      <c r="ADP47" s="228"/>
      <c r="ADQ47" s="228"/>
      <c r="ADR47" s="228"/>
      <c r="ADS47" s="228"/>
      <c r="ADT47" s="228"/>
      <c r="ADU47" s="228"/>
      <c r="ADV47" s="228"/>
      <c r="ADW47" s="228"/>
      <c r="ADX47" s="228"/>
      <c r="ADY47" s="228"/>
      <c r="ADZ47" s="228"/>
      <c r="AEA47" s="228"/>
      <c r="AEB47" s="228"/>
      <c r="AEC47" s="228"/>
      <c r="AED47" s="228"/>
      <c r="AEE47" s="228"/>
      <c r="AEF47" s="228"/>
      <c r="AEG47" s="228"/>
      <c r="AEH47" s="228"/>
      <c r="AEI47" s="228"/>
      <c r="AEJ47" s="228"/>
      <c r="AEK47" s="228"/>
      <c r="AEL47" s="228"/>
      <c r="AEM47" s="228"/>
      <c r="AEN47" s="228"/>
      <c r="AEO47" s="228"/>
      <c r="AEP47" s="228"/>
      <c r="AEQ47" s="228"/>
      <c r="AER47" s="228"/>
      <c r="AES47" s="228"/>
      <c r="AET47" s="228"/>
      <c r="AEU47" s="228"/>
      <c r="AEV47" s="228"/>
      <c r="AEW47" s="228"/>
      <c r="AEX47" s="228"/>
      <c r="AEY47" s="228"/>
      <c r="AEZ47" s="228"/>
      <c r="AFA47" s="228"/>
      <c r="AFB47" s="228"/>
      <c r="AFC47" s="228"/>
      <c r="AFD47" s="228"/>
      <c r="AFE47" s="228"/>
      <c r="AFF47" s="228"/>
      <c r="AFG47" s="228"/>
      <c r="AFH47" s="228"/>
      <c r="AFI47" s="228"/>
      <c r="AFJ47" s="228"/>
      <c r="AFK47" s="228"/>
      <c r="AFL47" s="228"/>
      <c r="AFM47" s="228"/>
      <c r="AFN47" s="228"/>
      <c r="AFO47" s="228"/>
      <c r="AFP47" s="228"/>
      <c r="AFQ47" s="228"/>
      <c r="AFR47" s="228"/>
      <c r="AFS47" s="228"/>
      <c r="AFT47" s="228"/>
      <c r="AFU47" s="228"/>
      <c r="AFV47" s="228"/>
      <c r="AFW47" s="228"/>
      <c r="AFX47" s="228"/>
      <c r="AFY47" s="228"/>
      <c r="AFZ47" s="228"/>
      <c r="AGA47" s="228"/>
      <c r="AGB47" s="228"/>
      <c r="AGC47" s="228"/>
      <c r="AGD47" s="228"/>
      <c r="AGE47" s="228"/>
      <c r="AGF47" s="228"/>
      <c r="AGG47" s="228"/>
      <c r="AGH47" s="228"/>
      <c r="AGI47" s="228"/>
      <c r="AGJ47" s="228"/>
      <c r="AGK47" s="228"/>
      <c r="AGL47" s="228"/>
      <c r="AGM47" s="228"/>
      <c r="AGN47" s="228"/>
      <c r="AGO47" s="228"/>
      <c r="AGP47" s="228"/>
      <c r="AGQ47" s="228"/>
      <c r="AGR47" s="228"/>
      <c r="AGS47" s="228"/>
      <c r="AGT47" s="228"/>
      <c r="AGU47" s="228"/>
      <c r="AGV47" s="228"/>
      <c r="AGW47" s="228"/>
      <c r="AGX47" s="228"/>
      <c r="AGY47" s="228"/>
      <c r="AGZ47" s="228"/>
      <c r="AHA47" s="228"/>
      <c r="AHB47" s="228"/>
      <c r="AHC47" s="228"/>
      <c r="AHD47" s="228"/>
      <c r="AHE47" s="228"/>
      <c r="AHF47" s="228"/>
      <c r="AHG47" s="228"/>
      <c r="AHH47" s="228"/>
      <c r="AHI47" s="228"/>
      <c r="AHJ47" s="228"/>
      <c r="AHK47" s="228"/>
      <c r="AHL47" s="228"/>
      <c r="AHM47" s="228"/>
      <c r="AHN47" s="228"/>
      <c r="AHO47" s="228"/>
      <c r="AHP47" s="228"/>
      <c r="AHQ47" s="228"/>
      <c r="AHR47" s="228"/>
      <c r="AHS47" s="228"/>
      <c r="AHT47" s="228"/>
      <c r="AHU47" s="228"/>
      <c r="AHV47" s="228"/>
      <c r="AHW47" s="228"/>
      <c r="AHX47" s="228"/>
      <c r="AHY47" s="228"/>
      <c r="AHZ47" s="228"/>
      <c r="AIA47" s="228"/>
      <c r="AIB47" s="228"/>
      <c r="AIC47" s="228"/>
      <c r="AID47" s="228"/>
      <c r="AIE47" s="228"/>
      <c r="AIF47" s="228"/>
      <c r="AIG47" s="228"/>
      <c r="AIH47" s="228"/>
      <c r="AII47" s="228"/>
      <c r="AIJ47" s="228"/>
      <c r="AIK47" s="228"/>
      <c r="AIL47" s="228"/>
      <c r="AIM47" s="228"/>
      <c r="AIN47" s="228"/>
      <c r="AIO47" s="228"/>
      <c r="AIP47" s="228"/>
      <c r="AIQ47" s="228"/>
      <c r="AIR47" s="228"/>
      <c r="AIS47" s="228"/>
      <c r="AIT47" s="228"/>
      <c r="AIU47" s="228"/>
      <c r="AIV47" s="228"/>
      <c r="AIW47" s="228"/>
      <c r="AIX47" s="228"/>
      <c r="AIY47" s="228"/>
      <c r="AIZ47" s="228"/>
      <c r="AJA47" s="228"/>
      <c r="AJB47" s="228"/>
      <c r="AJC47" s="228"/>
      <c r="AJD47" s="228"/>
      <c r="AJE47" s="228"/>
      <c r="AJF47" s="228"/>
      <c r="AJG47" s="228"/>
      <c r="AJH47" s="228"/>
      <c r="AJI47" s="228"/>
      <c r="AJJ47" s="228"/>
      <c r="AJK47" s="228"/>
      <c r="AJL47" s="228"/>
      <c r="AJM47" s="228"/>
      <c r="AJN47" s="228"/>
      <c r="AJO47" s="228"/>
      <c r="AJP47" s="228"/>
      <c r="AJQ47" s="228"/>
      <c r="AJR47" s="228"/>
      <c r="AJS47" s="228"/>
      <c r="AJT47" s="228"/>
      <c r="AJU47" s="228"/>
      <c r="AJV47" s="228"/>
      <c r="AJW47" s="228"/>
      <c r="AJX47" s="228"/>
      <c r="AJY47" s="228"/>
      <c r="AJZ47" s="228"/>
      <c r="AKA47" s="228"/>
      <c r="AKB47" s="228"/>
      <c r="AKC47" s="228"/>
      <c r="AKD47" s="228"/>
      <c r="AKE47" s="228"/>
      <c r="AKF47" s="228"/>
      <c r="AKG47" s="228"/>
      <c r="AKH47" s="228"/>
      <c r="AKI47" s="228"/>
      <c r="AKJ47" s="228"/>
      <c r="AKK47" s="228"/>
      <c r="AKL47" s="228"/>
      <c r="AKM47" s="228"/>
      <c r="AKN47" s="228"/>
      <c r="AKO47" s="228"/>
      <c r="AKP47" s="228"/>
      <c r="AKQ47" s="228"/>
      <c r="AKR47" s="228"/>
      <c r="AKS47" s="228"/>
      <c r="AKT47" s="228"/>
      <c r="AKU47" s="228"/>
      <c r="AKV47" s="228"/>
      <c r="AKW47" s="228"/>
      <c r="AKX47" s="228"/>
      <c r="AKY47" s="228"/>
      <c r="AKZ47" s="228"/>
      <c r="ALA47" s="228"/>
      <c r="ALB47" s="228"/>
      <c r="ALC47" s="228"/>
      <c r="ALD47" s="228"/>
      <c r="ALE47" s="228"/>
      <c r="ALF47" s="228"/>
      <c r="ALG47" s="228"/>
      <c r="ALH47" s="228"/>
      <c r="ALI47" s="228"/>
      <c r="ALJ47" s="228"/>
      <c r="ALK47" s="228"/>
      <c r="ALL47" s="228"/>
      <c r="ALM47" s="228"/>
      <c r="ALN47" s="228"/>
      <c r="ALO47" s="228"/>
      <c r="ALP47" s="228"/>
      <c r="ALQ47" s="228"/>
      <c r="ALR47" s="228"/>
      <c r="ALS47" s="228"/>
      <c r="ALT47" s="228"/>
      <c r="ALU47" s="228"/>
      <c r="ALV47" s="228"/>
      <c r="ALW47" s="228"/>
      <c r="ALX47" s="228"/>
      <c r="ALY47" s="228"/>
      <c r="ALZ47" s="228"/>
      <c r="AMA47" s="228"/>
      <c r="AMB47" s="228"/>
      <c r="AMC47" s="228"/>
      <c r="AMD47" s="228"/>
      <c r="AME47" s="228"/>
      <c r="AMF47" s="228"/>
      <c r="AMG47" s="228"/>
      <c r="AMH47" s="228"/>
      <c r="AMI47" s="228"/>
      <c r="AMJ47" s="228"/>
      <c r="AMK47" s="228"/>
      <c r="AML47" s="228"/>
      <c r="AMM47" s="228"/>
      <c r="AMN47" s="228"/>
      <c r="AMO47" s="228"/>
      <c r="AMP47" s="228"/>
      <c r="AMQ47" s="228"/>
      <c r="AMR47" s="228"/>
      <c r="AMS47" s="228"/>
      <c r="AMT47" s="228"/>
      <c r="AMU47" s="228"/>
      <c r="AMV47" s="228"/>
      <c r="AMW47" s="228"/>
      <c r="AMX47" s="228"/>
    </row>
    <row r="48" spans="1:1038" s="308" customFormat="1" ht="18" customHeight="1">
      <c r="A48" s="301" t="s">
        <v>1277</v>
      </c>
      <c r="B48" s="228" t="s">
        <v>1294</v>
      </c>
      <c r="C48" s="228"/>
      <c r="D48" s="303" t="s">
        <v>1279</v>
      </c>
      <c r="E48" s="228">
        <v>12</v>
      </c>
      <c r="F48" s="228">
        <v>3</v>
      </c>
      <c r="G48" s="285" t="str">
        <f t="shared" si="1"/>
        <v>12-3</v>
      </c>
      <c r="H48" s="279">
        <v>0</v>
      </c>
      <c r="I48" s="228">
        <v>71</v>
      </c>
      <c r="J48" s="226"/>
      <c r="K48" s="545" t="b">
        <f>IF(I49=1,IF(((VLOOKUP($G48,[1]Depth_Lookup!#REF!,9,FALSE))-(H48/100))=0,"Good",IF(((VLOOKUP($G48,[1]Depth_Lookup!$A$3:$J$550,9,FALSE))-(H48/100))&gt;0,"Too Short","Too Long")))</f>
        <v>0</v>
      </c>
      <c r="L48" s="171">
        <f>(VLOOKUP($G48,Depth_Lookup!$A$3:$J$410,10,FALSE))+(H48/100)</f>
        <v>19.395</v>
      </c>
      <c r="M48" s="171">
        <f>(VLOOKUP($G48,Depth_Lookup!$A$3:$J$410,10,FALSE))+(I48/100)</f>
        <v>20.105</v>
      </c>
      <c r="N48" s="231" t="s">
        <v>1299</v>
      </c>
      <c r="O48" s="228" t="s">
        <v>1280</v>
      </c>
      <c r="P48" s="228" t="s">
        <v>853</v>
      </c>
      <c r="Q48" s="228" t="s">
        <v>125</v>
      </c>
      <c r="R48" s="304" t="str">
        <f t="shared" si="2"/>
        <v>SerpentinizedHarzburgite</v>
      </c>
      <c r="S48" s="228" t="s">
        <v>94</v>
      </c>
      <c r="T48" s="228" t="s">
        <v>700</v>
      </c>
      <c r="U48" s="228"/>
      <c r="V48" s="228"/>
      <c r="W48" s="228" t="s">
        <v>102</v>
      </c>
      <c r="X48" s="305">
        <f>VLOOKUP(W48,definitions_list_lookup!$A$13:$B$19,2,0)</f>
        <v>5</v>
      </c>
      <c r="Y48" s="228" t="s">
        <v>90</v>
      </c>
      <c r="Z48" s="228" t="s">
        <v>91</v>
      </c>
      <c r="AA48" s="228"/>
      <c r="AB48" s="228"/>
      <c r="AC48" s="228"/>
      <c r="AD48" s="228"/>
      <c r="AE48" s="234"/>
      <c r="AF48" s="304" t="e">
        <f>VLOOKUP(AE48,definitions_list_mag!$V$12:$W$15,2,0)</f>
        <v>#N/A</v>
      </c>
      <c r="AG48" s="241"/>
      <c r="AH48" s="228"/>
      <c r="AI48" s="242">
        <v>75</v>
      </c>
      <c r="AJ48" s="243"/>
      <c r="AK48" s="243"/>
      <c r="AL48" s="243"/>
      <c r="AM48" s="243"/>
      <c r="AN48" s="243"/>
      <c r="AO48" s="244"/>
      <c r="AP48" s="228"/>
      <c r="AQ48" s="228"/>
      <c r="AR48" s="228"/>
      <c r="AS48" s="228"/>
      <c r="AT48" s="228"/>
      <c r="AU48" s="242"/>
      <c r="AV48" s="243"/>
      <c r="AW48" s="243"/>
      <c r="AX48" s="243"/>
      <c r="AY48" s="243"/>
      <c r="AZ48" s="243"/>
      <c r="BA48" s="244">
        <v>25</v>
      </c>
      <c r="BB48" s="228">
        <v>5</v>
      </c>
      <c r="BC48" s="228">
        <v>5</v>
      </c>
      <c r="BD48" s="228" t="s">
        <v>1330</v>
      </c>
      <c r="BE48" s="228" t="s">
        <v>1331</v>
      </c>
      <c r="BF48" s="228"/>
      <c r="BG48" s="242"/>
      <c r="BH48" s="243"/>
      <c r="BI48" s="243"/>
      <c r="BJ48" s="243"/>
      <c r="BK48" s="243"/>
      <c r="BL48" s="243"/>
      <c r="BM48" s="244"/>
      <c r="BN48" s="228"/>
      <c r="BO48" s="228"/>
      <c r="BP48" s="228"/>
      <c r="BQ48" s="228"/>
      <c r="BR48" s="228"/>
      <c r="BS48" s="243"/>
      <c r="BT48" s="243"/>
      <c r="BU48" s="243"/>
      <c r="BV48" s="243"/>
      <c r="BW48" s="243"/>
      <c r="BX48" s="243"/>
      <c r="BY48" s="244"/>
      <c r="BZ48" s="228"/>
      <c r="CA48" s="228"/>
      <c r="CB48" s="228"/>
      <c r="CC48" s="228"/>
      <c r="CD48" s="228"/>
      <c r="CE48" s="228"/>
      <c r="CF48" s="228"/>
      <c r="CG48" s="251"/>
      <c r="CH48" s="246" t="s">
        <v>1341</v>
      </c>
      <c r="CI48" s="246">
        <v>100</v>
      </c>
      <c r="CJ48" s="246" t="s">
        <v>514</v>
      </c>
      <c r="CK48" s="247" t="s">
        <v>1342</v>
      </c>
      <c r="CL48" s="248"/>
      <c r="CM48" s="248"/>
      <c r="CN48" s="248"/>
      <c r="CO48" s="248"/>
      <c r="CP48" s="248"/>
      <c r="CQ48" s="248"/>
      <c r="CR48" s="248"/>
      <c r="CS48" s="248"/>
      <c r="CT48" s="248"/>
      <c r="CU48" s="248"/>
      <c r="CV48" s="248"/>
      <c r="CW48" s="248"/>
      <c r="CX48" s="248"/>
      <c r="CY48" s="248"/>
      <c r="CZ48" s="248"/>
      <c r="DA48" s="248"/>
      <c r="DB48" s="248">
        <v>75</v>
      </c>
      <c r="DC48" s="249">
        <v>2</v>
      </c>
      <c r="DD48" s="248"/>
      <c r="DE48" s="248"/>
      <c r="DF48" s="248"/>
      <c r="DG48" s="248"/>
      <c r="DH48" s="248"/>
      <c r="DI48" s="248"/>
      <c r="DJ48" s="248">
        <v>23</v>
      </c>
      <c r="DK48" s="306">
        <f t="shared" si="3"/>
        <v>100</v>
      </c>
      <c r="DL48" s="245"/>
      <c r="DM48" s="248"/>
      <c r="DN48" s="248"/>
      <c r="DO48" s="307"/>
      <c r="DQ48" s="245"/>
      <c r="DR48" s="307"/>
      <c r="DS48" s="245"/>
      <c r="DT48" s="262" t="s">
        <v>1383</v>
      </c>
      <c r="DU48" s="249"/>
      <c r="DV48" s="249"/>
      <c r="DW48" s="310">
        <f t="shared" si="19"/>
        <v>100</v>
      </c>
      <c r="DX48" s="311" t="e">
        <f>VLOOKUP(P48,definitions_list_lookup!$K$30:$L$54,2,0)</f>
        <v>#N/A</v>
      </c>
      <c r="DY48" s="268" t="s">
        <v>1405</v>
      </c>
      <c r="DZ48" s="268" t="s">
        <v>1412</v>
      </c>
      <c r="EA48" s="324"/>
      <c r="EB48" s="249"/>
      <c r="EC48" s="312"/>
      <c r="ED48" s="229" t="s">
        <v>2517</v>
      </c>
      <c r="EE48" s="313"/>
      <c r="EF48" s="314"/>
      <c r="EG48" s="313"/>
      <c r="EH48" s="315"/>
      <c r="EI48" s="316" t="e">
        <f>VLOOKUP(EH48,definitions_list_mag!$Y$12:$Z$15,2,FALSE)</f>
        <v>#N/A</v>
      </c>
      <c r="EJ48" s="317"/>
      <c r="EK48" s="318" t="e">
        <f>VLOOKUP(EJ48,definitions_list_mag!$AT$3:$AU$5,2,FALSE)</f>
        <v>#N/A</v>
      </c>
      <c r="EL48" s="313"/>
      <c r="EM48" s="315"/>
      <c r="EN48" s="315"/>
      <c r="EO48" s="319"/>
      <c r="EP48" s="319"/>
      <c r="EQ48" s="319"/>
      <c r="ER48" s="319"/>
      <c r="ES48" s="319"/>
      <c r="ET48" s="319"/>
      <c r="EU48" s="319"/>
      <c r="EV48" s="323"/>
      <c r="EW48" s="323"/>
      <c r="EX48" s="323"/>
      <c r="EY48" s="323"/>
      <c r="EZ48" s="192" t="e">
        <f t="shared" si="4"/>
        <v>#DIV/0!</v>
      </c>
      <c r="FA48" s="192" t="e">
        <f t="shared" si="5"/>
        <v>#DIV/0!</v>
      </c>
      <c r="FB48" s="192" t="e">
        <f t="shared" si="6"/>
        <v>#DIV/0!</v>
      </c>
      <c r="FC48" s="192" t="e">
        <f t="shared" si="7"/>
        <v>#DIV/0!</v>
      </c>
      <c r="FD48" s="192" t="e">
        <f t="shared" si="8"/>
        <v>#DIV/0!</v>
      </c>
      <c r="FE48" s="193" t="e">
        <f t="shared" si="9"/>
        <v>#DIV/0!</v>
      </c>
      <c r="FF48" s="194" t="e">
        <f t="shared" si="10"/>
        <v>#DIV/0!</v>
      </c>
      <c r="FG48" s="317"/>
      <c r="FH48" s="315"/>
      <c r="FI48" s="778">
        <f t="shared" si="11"/>
        <v>0</v>
      </c>
      <c r="FJ48" s="779" t="e">
        <f t="shared" si="12"/>
        <v>#DIV/0!</v>
      </c>
      <c r="FK48" s="779" t="e">
        <f t="shared" si="13"/>
        <v>#DIV/0!</v>
      </c>
      <c r="FL48" s="780" t="e">
        <f t="shared" si="14"/>
        <v>#DIV/0!</v>
      </c>
      <c r="FM48" s="169" t="e">
        <f t="shared" si="15"/>
        <v>#DIV/0!</v>
      </c>
      <c r="FN48" s="783" t="e">
        <f t="shared" si="16"/>
        <v>#DIV/0!</v>
      </c>
      <c r="FO48" s="228"/>
      <c r="FP48" s="228"/>
      <c r="FQ48" s="228"/>
      <c r="FR48" s="228"/>
      <c r="FS48" s="228"/>
      <c r="FT48" s="228"/>
      <c r="FU48" s="228"/>
      <c r="FV48" s="228"/>
      <c r="FW48" s="228"/>
      <c r="FX48" s="228"/>
      <c r="FY48" s="228"/>
      <c r="FZ48" s="228"/>
      <c r="GA48" s="228"/>
      <c r="GB48" s="228"/>
      <c r="GC48" s="228"/>
      <c r="GD48" s="228"/>
      <c r="GE48" s="228"/>
      <c r="GF48" s="228"/>
      <c r="GG48" s="228"/>
      <c r="GH48" s="228"/>
      <c r="GI48" s="228"/>
      <c r="GJ48" s="228"/>
      <c r="GK48" s="228"/>
      <c r="GL48" s="228"/>
      <c r="GM48" s="228"/>
      <c r="GN48" s="228"/>
      <c r="GO48" s="228"/>
      <c r="GP48" s="228"/>
      <c r="GQ48" s="228"/>
      <c r="GR48" s="228"/>
      <c r="GS48" s="228"/>
      <c r="GT48" s="228"/>
      <c r="GU48" s="228"/>
      <c r="GV48" s="228"/>
      <c r="GW48" s="228"/>
      <c r="GX48" s="228"/>
      <c r="GY48" s="228"/>
      <c r="GZ48" s="228"/>
      <c r="HA48" s="228"/>
      <c r="HB48" s="228"/>
      <c r="HC48" s="228"/>
      <c r="HD48" s="228"/>
      <c r="HE48" s="228"/>
      <c r="HF48" s="228"/>
      <c r="HG48" s="228"/>
      <c r="HH48" s="228"/>
      <c r="HI48" s="228"/>
      <c r="HJ48" s="228"/>
      <c r="HK48" s="228"/>
      <c r="HL48" s="228"/>
      <c r="HM48" s="228"/>
      <c r="HN48" s="228"/>
      <c r="HO48" s="228"/>
      <c r="HP48" s="228"/>
      <c r="HQ48" s="228"/>
      <c r="HR48" s="228"/>
      <c r="HS48" s="228"/>
      <c r="HT48" s="228"/>
      <c r="HU48" s="228"/>
      <c r="HV48" s="228"/>
      <c r="HW48" s="228"/>
      <c r="HX48" s="228"/>
      <c r="HY48" s="228"/>
      <c r="HZ48" s="228"/>
      <c r="IA48" s="228"/>
      <c r="IB48" s="228"/>
      <c r="IC48" s="228"/>
      <c r="ID48" s="228"/>
      <c r="IE48" s="228"/>
      <c r="IF48" s="228"/>
      <c r="IG48" s="228"/>
      <c r="IH48" s="228"/>
      <c r="II48" s="228"/>
      <c r="IJ48" s="228"/>
      <c r="IK48" s="228"/>
      <c r="IL48" s="228"/>
      <c r="IM48" s="228"/>
      <c r="IN48" s="228"/>
      <c r="IO48" s="228"/>
      <c r="IP48" s="228"/>
      <c r="IQ48" s="228"/>
      <c r="IR48" s="228"/>
      <c r="IS48" s="228"/>
      <c r="IT48" s="228"/>
      <c r="IU48" s="228"/>
      <c r="IV48" s="228"/>
      <c r="IW48" s="228"/>
      <c r="IX48" s="228"/>
      <c r="IY48" s="228"/>
      <c r="IZ48" s="228"/>
      <c r="JA48" s="228"/>
      <c r="JB48" s="228"/>
      <c r="JC48" s="228"/>
      <c r="JD48" s="228"/>
      <c r="JE48" s="228"/>
      <c r="JF48" s="228"/>
      <c r="JG48" s="228"/>
      <c r="JH48" s="228"/>
      <c r="JI48" s="228"/>
      <c r="JJ48" s="228"/>
      <c r="JK48" s="228"/>
      <c r="JL48" s="228"/>
      <c r="JM48" s="228"/>
      <c r="JN48" s="228"/>
      <c r="JO48" s="228"/>
      <c r="JP48" s="228"/>
      <c r="JQ48" s="228"/>
      <c r="JR48" s="228"/>
      <c r="JS48" s="228"/>
      <c r="JT48" s="228"/>
      <c r="JU48" s="228"/>
      <c r="JV48" s="228"/>
      <c r="JW48" s="228"/>
      <c r="JX48" s="228"/>
      <c r="JY48" s="228"/>
      <c r="JZ48" s="228"/>
      <c r="KA48" s="228"/>
      <c r="KB48" s="228"/>
      <c r="KC48" s="228"/>
      <c r="KD48" s="228"/>
      <c r="KE48" s="228"/>
      <c r="KF48" s="228"/>
      <c r="KG48" s="228"/>
      <c r="KH48" s="228"/>
      <c r="KI48" s="228"/>
      <c r="KJ48" s="228"/>
      <c r="KK48" s="228"/>
      <c r="KL48" s="228"/>
      <c r="KM48" s="228"/>
      <c r="KN48" s="228"/>
      <c r="KO48" s="228"/>
      <c r="KP48" s="228"/>
      <c r="KQ48" s="228"/>
      <c r="KR48" s="228"/>
      <c r="KS48" s="228"/>
      <c r="KT48" s="228"/>
      <c r="KU48" s="228"/>
      <c r="KV48" s="228"/>
      <c r="KW48" s="228"/>
      <c r="KX48" s="228"/>
      <c r="KY48" s="228"/>
      <c r="KZ48" s="228"/>
      <c r="LA48" s="228"/>
      <c r="LB48" s="228"/>
      <c r="LC48" s="228"/>
      <c r="LD48" s="228"/>
      <c r="LE48" s="228"/>
      <c r="LF48" s="228"/>
      <c r="LG48" s="228"/>
      <c r="LH48" s="228"/>
      <c r="LI48" s="228"/>
      <c r="LJ48" s="228"/>
      <c r="LK48" s="228"/>
      <c r="LL48" s="228"/>
      <c r="LM48" s="228"/>
      <c r="LN48" s="228"/>
      <c r="LO48" s="228"/>
      <c r="LP48" s="228"/>
      <c r="LQ48" s="228"/>
      <c r="LR48" s="228"/>
      <c r="LS48" s="228"/>
      <c r="LT48" s="228"/>
      <c r="LU48" s="228"/>
      <c r="LV48" s="228"/>
      <c r="LW48" s="228"/>
      <c r="LX48" s="228"/>
      <c r="LY48" s="228"/>
      <c r="LZ48" s="228"/>
      <c r="MA48" s="228"/>
      <c r="MB48" s="228"/>
      <c r="MC48" s="228"/>
      <c r="MD48" s="228"/>
      <c r="ME48" s="228"/>
      <c r="MF48" s="228"/>
      <c r="MG48" s="228"/>
      <c r="MH48" s="228"/>
      <c r="MI48" s="228"/>
      <c r="MJ48" s="228"/>
      <c r="MK48" s="228"/>
      <c r="ML48" s="228"/>
      <c r="MM48" s="228"/>
      <c r="MN48" s="228"/>
      <c r="MO48" s="228"/>
      <c r="MP48" s="228"/>
      <c r="MQ48" s="228"/>
      <c r="MR48" s="228"/>
      <c r="MS48" s="228"/>
      <c r="MT48" s="228"/>
      <c r="MU48" s="228"/>
      <c r="MV48" s="228"/>
      <c r="MW48" s="228"/>
      <c r="MX48" s="228"/>
      <c r="MY48" s="228"/>
      <c r="MZ48" s="228"/>
      <c r="NA48" s="228"/>
      <c r="NB48" s="228"/>
      <c r="NC48" s="228"/>
      <c r="ND48" s="228"/>
      <c r="NE48" s="228"/>
      <c r="NF48" s="228"/>
      <c r="NG48" s="228"/>
      <c r="NH48" s="228"/>
      <c r="NI48" s="228"/>
      <c r="NJ48" s="228"/>
      <c r="NK48" s="228"/>
      <c r="NL48" s="228"/>
      <c r="NM48" s="228"/>
      <c r="NN48" s="228"/>
      <c r="NO48" s="228"/>
      <c r="NP48" s="228"/>
      <c r="NQ48" s="228"/>
      <c r="NR48" s="228"/>
      <c r="NS48" s="228"/>
      <c r="NT48" s="228"/>
      <c r="NU48" s="228"/>
      <c r="NV48" s="228"/>
      <c r="NW48" s="228"/>
      <c r="NX48" s="228"/>
      <c r="NY48" s="228"/>
      <c r="NZ48" s="228"/>
      <c r="OA48" s="228"/>
      <c r="OB48" s="228"/>
      <c r="OC48" s="228"/>
      <c r="OD48" s="228"/>
      <c r="OE48" s="228"/>
      <c r="OF48" s="228"/>
      <c r="OG48" s="228"/>
      <c r="OH48" s="228"/>
      <c r="OI48" s="228"/>
      <c r="OJ48" s="228"/>
      <c r="OK48" s="228"/>
      <c r="OL48" s="228"/>
      <c r="OM48" s="228"/>
      <c r="ON48" s="228"/>
      <c r="OO48" s="228"/>
      <c r="OP48" s="228"/>
      <c r="OQ48" s="228"/>
      <c r="OR48" s="228"/>
      <c r="OS48" s="228"/>
      <c r="OT48" s="228"/>
      <c r="OU48" s="228"/>
      <c r="OV48" s="228"/>
      <c r="OW48" s="228"/>
      <c r="OX48" s="228"/>
      <c r="OY48" s="228"/>
      <c r="OZ48" s="228"/>
      <c r="PA48" s="228"/>
      <c r="PB48" s="228"/>
      <c r="PC48" s="228"/>
      <c r="PD48" s="228"/>
      <c r="PE48" s="228"/>
      <c r="PF48" s="228"/>
      <c r="PG48" s="228"/>
      <c r="PH48" s="228"/>
      <c r="PI48" s="228"/>
      <c r="PJ48" s="228"/>
      <c r="PK48" s="228"/>
      <c r="PL48" s="228"/>
      <c r="PM48" s="228"/>
      <c r="PN48" s="228"/>
      <c r="PO48" s="228"/>
      <c r="PP48" s="228"/>
      <c r="PQ48" s="228"/>
      <c r="PR48" s="228"/>
      <c r="PS48" s="228"/>
      <c r="PT48" s="228"/>
      <c r="PU48" s="228"/>
      <c r="PV48" s="228"/>
      <c r="PW48" s="228"/>
      <c r="PX48" s="228"/>
      <c r="PY48" s="228"/>
      <c r="PZ48" s="228"/>
      <c r="QA48" s="228"/>
      <c r="QB48" s="228"/>
      <c r="QC48" s="228"/>
      <c r="QD48" s="228"/>
      <c r="QE48" s="228"/>
      <c r="QF48" s="228"/>
      <c r="QG48" s="228"/>
      <c r="QH48" s="228"/>
      <c r="QI48" s="228"/>
      <c r="QJ48" s="228"/>
      <c r="QK48" s="228"/>
      <c r="QL48" s="228"/>
      <c r="QM48" s="228"/>
      <c r="QN48" s="228"/>
      <c r="QO48" s="228"/>
      <c r="QP48" s="228"/>
      <c r="QQ48" s="228"/>
      <c r="QR48" s="228"/>
      <c r="QS48" s="228"/>
      <c r="QT48" s="228"/>
      <c r="QU48" s="228"/>
      <c r="QV48" s="228"/>
      <c r="QW48" s="228"/>
      <c r="QX48" s="228"/>
      <c r="QY48" s="228"/>
      <c r="QZ48" s="228"/>
      <c r="RA48" s="228"/>
      <c r="RB48" s="228"/>
      <c r="RC48" s="228"/>
      <c r="RD48" s="228"/>
      <c r="RE48" s="228"/>
      <c r="RF48" s="228"/>
      <c r="RG48" s="228"/>
      <c r="RH48" s="228"/>
      <c r="RI48" s="228"/>
      <c r="RJ48" s="228"/>
      <c r="RK48" s="228"/>
      <c r="RL48" s="228"/>
      <c r="RM48" s="228"/>
      <c r="RN48" s="228"/>
      <c r="RO48" s="228"/>
      <c r="RP48" s="228"/>
      <c r="RQ48" s="228"/>
      <c r="RR48" s="228"/>
      <c r="RS48" s="228"/>
      <c r="RT48" s="228"/>
      <c r="RU48" s="228"/>
      <c r="RV48" s="228"/>
      <c r="RW48" s="228"/>
      <c r="RX48" s="228"/>
      <c r="RY48" s="228"/>
      <c r="RZ48" s="228"/>
      <c r="SA48" s="228"/>
      <c r="SB48" s="228"/>
      <c r="SC48" s="228"/>
      <c r="SD48" s="228"/>
      <c r="SE48" s="228"/>
      <c r="SF48" s="228"/>
      <c r="SG48" s="228"/>
      <c r="SH48" s="228"/>
      <c r="SI48" s="228"/>
      <c r="SJ48" s="228"/>
      <c r="SK48" s="228"/>
      <c r="SL48" s="228"/>
      <c r="SM48" s="228"/>
      <c r="SN48" s="228"/>
      <c r="SO48" s="228"/>
      <c r="SP48" s="228"/>
      <c r="SQ48" s="228"/>
      <c r="SR48" s="228"/>
      <c r="SS48" s="228"/>
      <c r="ST48" s="228"/>
      <c r="SU48" s="228"/>
      <c r="SV48" s="228"/>
      <c r="SW48" s="228"/>
      <c r="SX48" s="228"/>
      <c r="SY48" s="228"/>
      <c r="SZ48" s="228"/>
      <c r="TA48" s="228"/>
      <c r="TB48" s="228"/>
      <c r="TC48" s="228"/>
      <c r="TD48" s="228"/>
      <c r="TE48" s="228"/>
      <c r="TF48" s="228"/>
      <c r="TG48" s="228"/>
      <c r="TH48" s="228"/>
      <c r="TI48" s="228"/>
      <c r="TJ48" s="228"/>
      <c r="TK48" s="228"/>
      <c r="TL48" s="228"/>
      <c r="TM48" s="228"/>
      <c r="TN48" s="228"/>
      <c r="TO48" s="228"/>
      <c r="TP48" s="228"/>
      <c r="TQ48" s="228"/>
      <c r="TR48" s="228"/>
      <c r="TS48" s="228"/>
      <c r="TT48" s="228"/>
      <c r="TU48" s="228"/>
      <c r="TV48" s="228"/>
      <c r="TW48" s="228"/>
      <c r="TX48" s="228"/>
      <c r="TY48" s="228"/>
      <c r="TZ48" s="228"/>
      <c r="UA48" s="228"/>
      <c r="UB48" s="228"/>
      <c r="UC48" s="228"/>
      <c r="UD48" s="228"/>
      <c r="UE48" s="228"/>
      <c r="UF48" s="228"/>
      <c r="UG48" s="228"/>
      <c r="UH48" s="228"/>
      <c r="UI48" s="228"/>
      <c r="UJ48" s="228"/>
      <c r="UK48" s="228"/>
      <c r="UL48" s="228"/>
      <c r="UM48" s="228"/>
      <c r="UN48" s="228"/>
      <c r="UO48" s="228"/>
      <c r="UP48" s="228"/>
      <c r="UQ48" s="228"/>
      <c r="UR48" s="228"/>
      <c r="US48" s="228"/>
      <c r="UT48" s="228"/>
      <c r="UU48" s="228"/>
      <c r="UV48" s="228"/>
      <c r="UW48" s="228"/>
      <c r="UX48" s="228"/>
      <c r="UY48" s="228"/>
      <c r="UZ48" s="228"/>
      <c r="VA48" s="228"/>
      <c r="VB48" s="228"/>
      <c r="VC48" s="228"/>
      <c r="VD48" s="228"/>
      <c r="VE48" s="228"/>
      <c r="VF48" s="228"/>
      <c r="VG48" s="228"/>
      <c r="VH48" s="228"/>
      <c r="VI48" s="228"/>
      <c r="VJ48" s="228"/>
      <c r="VK48" s="228"/>
      <c r="VL48" s="228"/>
      <c r="VM48" s="228"/>
      <c r="VN48" s="228"/>
      <c r="VO48" s="228"/>
      <c r="VP48" s="228"/>
      <c r="VQ48" s="228"/>
      <c r="VR48" s="228"/>
      <c r="VS48" s="228"/>
      <c r="VT48" s="228"/>
      <c r="VU48" s="228"/>
      <c r="VV48" s="228"/>
      <c r="VW48" s="228"/>
      <c r="VX48" s="228"/>
      <c r="VY48" s="228"/>
      <c r="VZ48" s="228"/>
      <c r="WA48" s="228"/>
      <c r="WB48" s="228"/>
      <c r="WC48" s="228"/>
      <c r="WD48" s="228"/>
      <c r="WE48" s="228"/>
      <c r="WF48" s="228"/>
      <c r="WG48" s="228"/>
      <c r="WH48" s="228"/>
      <c r="WI48" s="228"/>
      <c r="WJ48" s="228"/>
      <c r="WK48" s="228"/>
      <c r="WL48" s="228"/>
      <c r="WM48" s="228"/>
      <c r="WN48" s="228"/>
      <c r="WO48" s="228"/>
      <c r="WP48" s="228"/>
      <c r="WQ48" s="228"/>
      <c r="WR48" s="228"/>
      <c r="WS48" s="228"/>
      <c r="WT48" s="228"/>
      <c r="WU48" s="228"/>
      <c r="WV48" s="228"/>
      <c r="WW48" s="228"/>
      <c r="WX48" s="228"/>
      <c r="WY48" s="228"/>
      <c r="WZ48" s="228"/>
      <c r="XA48" s="228"/>
      <c r="XB48" s="228"/>
      <c r="XC48" s="228"/>
      <c r="XD48" s="228"/>
      <c r="XE48" s="228"/>
      <c r="XF48" s="228"/>
      <c r="XG48" s="228"/>
      <c r="XH48" s="228"/>
      <c r="XI48" s="228"/>
      <c r="XJ48" s="228"/>
      <c r="XK48" s="228"/>
      <c r="XL48" s="228"/>
      <c r="XM48" s="228"/>
      <c r="XN48" s="228"/>
      <c r="XO48" s="228"/>
      <c r="XP48" s="228"/>
      <c r="XQ48" s="228"/>
      <c r="XR48" s="228"/>
      <c r="XS48" s="228"/>
      <c r="XT48" s="228"/>
      <c r="XU48" s="228"/>
      <c r="XV48" s="228"/>
      <c r="XW48" s="228"/>
      <c r="XX48" s="228"/>
      <c r="XY48" s="228"/>
      <c r="XZ48" s="228"/>
      <c r="YA48" s="228"/>
      <c r="YB48" s="228"/>
      <c r="YC48" s="228"/>
      <c r="YD48" s="228"/>
      <c r="YE48" s="228"/>
      <c r="YF48" s="228"/>
      <c r="YG48" s="228"/>
      <c r="YH48" s="228"/>
      <c r="YI48" s="228"/>
      <c r="YJ48" s="228"/>
      <c r="YK48" s="228"/>
      <c r="YL48" s="228"/>
      <c r="YM48" s="228"/>
      <c r="YN48" s="228"/>
      <c r="YO48" s="228"/>
      <c r="YP48" s="228"/>
      <c r="YQ48" s="228"/>
      <c r="YR48" s="228"/>
      <c r="YS48" s="228"/>
      <c r="YT48" s="228"/>
      <c r="YU48" s="228"/>
      <c r="YV48" s="228"/>
      <c r="YW48" s="228"/>
      <c r="YX48" s="228"/>
      <c r="YY48" s="228"/>
      <c r="YZ48" s="228"/>
      <c r="ZA48" s="228"/>
      <c r="ZB48" s="228"/>
      <c r="ZC48" s="228"/>
      <c r="ZD48" s="228"/>
      <c r="ZE48" s="228"/>
      <c r="ZF48" s="228"/>
      <c r="ZG48" s="228"/>
      <c r="ZH48" s="228"/>
      <c r="ZI48" s="228"/>
      <c r="ZJ48" s="228"/>
      <c r="ZK48" s="228"/>
      <c r="ZL48" s="228"/>
      <c r="ZM48" s="228"/>
      <c r="ZN48" s="228"/>
      <c r="ZO48" s="228"/>
      <c r="ZP48" s="228"/>
      <c r="ZQ48" s="228"/>
      <c r="ZR48" s="228"/>
      <c r="ZS48" s="228"/>
      <c r="ZT48" s="228"/>
      <c r="ZU48" s="228"/>
      <c r="ZV48" s="228"/>
      <c r="ZW48" s="228"/>
      <c r="ZX48" s="228"/>
      <c r="ZY48" s="228"/>
      <c r="ZZ48" s="228"/>
      <c r="AAA48" s="228"/>
      <c r="AAB48" s="228"/>
      <c r="AAC48" s="228"/>
      <c r="AAD48" s="228"/>
      <c r="AAE48" s="228"/>
      <c r="AAF48" s="228"/>
      <c r="AAG48" s="228"/>
      <c r="AAH48" s="228"/>
      <c r="AAI48" s="228"/>
      <c r="AAJ48" s="228"/>
      <c r="AAK48" s="228"/>
      <c r="AAL48" s="228"/>
      <c r="AAM48" s="228"/>
      <c r="AAN48" s="228"/>
      <c r="AAO48" s="228"/>
      <c r="AAP48" s="228"/>
      <c r="AAQ48" s="228"/>
      <c r="AAR48" s="228"/>
      <c r="AAS48" s="228"/>
      <c r="AAT48" s="228"/>
      <c r="AAU48" s="228"/>
      <c r="AAV48" s="228"/>
      <c r="AAW48" s="228"/>
      <c r="AAX48" s="228"/>
      <c r="AAY48" s="228"/>
      <c r="AAZ48" s="228"/>
      <c r="ABA48" s="228"/>
      <c r="ABB48" s="228"/>
      <c r="ABC48" s="228"/>
      <c r="ABD48" s="228"/>
      <c r="ABE48" s="228"/>
      <c r="ABF48" s="228"/>
      <c r="ABG48" s="228"/>
      <c r="ABH48" s="228"/>
      <c r="ABI48" s="228"/>
      <c r="ABJ48" s="228"/>
      <c r="ABK48" s="228"/>
      <c r="ABL48" s="228"/>
      <c r="ABM48" s="228"/>
      <c r="ABN48" s="228"/>
      <c r="ABO48" s="228"/>
      <c r="ABP48" s="228"/>
      <c r="ABQ48" s="228"/>
      <c r="ABR48" s="228"/>
      <c r="ABS48" s="228"/>
      <c r="ABT48" s="228"/>
      <c r="ABU48" s="228"/>
      <c r="ABV48" s="228"/>
      <c r="ABW48" s="228"/>
      <c r="ABX48" s="228"/>
      <c r="ABY48" s="228"/>
      <c r="ABZ48" s="228"/>
      <c r="ACA48" s="228"/>
      <c r="ACB48" s="228"/>
      <c r="ACC48" s="228"/>
      <c r="ACD48" s="228"/>
      <c r="ACE48" s="228"/>
      <c r="ACF48" s="228"/>
      <c r="ACG48" s="228"/>
      <c r="ACH48" s="228"/>
      <c r="ACI48" s="228"/>
      <c r="ACJ48" s="228"/>
      <c r="ACK48" s="228"/>
      <c r="ACL48" s="228"/>
      <c r="ACM48" s="228"/>
      <c r="ACN48" s="228"/>
      <c r="ACO48" s="228"/>
      <c r="ACP48" s="228"/>
      <c r="ACQ48" s="228"/>
      <c r="ACR48" s="228"/>
      <c r="ACS48" s="228"/>
      <c r="ACT48" s="228"/>
      <c r="ACU48" s="228"/>
      <c r="ACV48" s="228"/>
      <c r="ACW48" s="228"/>
      <c r="ACX48" s="228"/>
      <c r="ACY48" s="228"/>
      <c r="ACZ48" s="228"/>
      <c r="ADA48" s="228"/>
      <c r="ADB48" s="228"/>
      <c r="ADC48" s="228"/>
      <c r="ADD48" s="228"/>
      <c r="ADE48" s="228"/>
      <c r="ADF48" s="228"/>
      <c r="ADG48" s="228"/>
      <c r="ADH48" s="228"/>
      <c r="ADI48" s="228"/>
      <c r="ADJ48" s="228"/>
      <c r="ADK48" s="228"/>
      <c r="ADL48" s="228"/>
      <c r="ADM48" s="228"/>
      <c r="ADN48" s="228"/>
      <c r="ADO48" s="228"/>
      <c r="ADP48" s="228"/>
      <c r="ADQ48" s="228"/>
      <c r="ADR48" s="228"/>
      <c r="ADS48" s="228"/>
      <c r="ADT48" s="228"/>
      <c r="ADU48" s="228"/>
      <c r="ADV48" s="228"/>
      <c r="ADW48" s="228"/>
      <c r="ADX48" s="228"/>
      <c r="ADY48" s="228"/>
      <c r="ADZ48" s="228"/>
      <c r="AEA48" s="228"/>
      <c r="AEB48" s="228"/>
      <c r="AEC48" s="228"/>
      <c r="AED48" s="228"/>
      <c r="AEE48" s="228"/>
      <c r="AEF48" s="228"/>
      <c r="AEG48" s="228"/>
      <c r="AEH48" s="228"/>
      <c r="AEI48" s="228"/>
      <c r="AEJ48" s="228"/>
      <c r="AEK48" s="228"/>
      <c r="AEL48" s="228"/>
      <c r="AEM48" s="228"/>
      <c r="AEN48" s="228"/>
      <c r="AEO48" s="228"/>
      <c r="AEP48" s="228"/>
      <c r="AEQ48" s="228"/>
      <c r="AER48" s="228"/>
      <c r="AES48" s="228"/>
      <c r="AET48" s="228"/>
      <c r="AEU48" s="228"/>
      <c r="AEV48" s="228"/>
      <c r="AEW48" s="228"/>
      <c r="AEX48" s="228"/>
      <c r="AEY48" s="228"/>
      <c r="AEZ48" s="228"/>
      <c r="AFA48" s="228"/>
      <c r="AFB48" s="228"/>
      <c r="AFC48" s="228"/>
      <c r="AFD48" s="228"/>
      <c r="AFE48" s="228"/>
      <c r="AFF48" s="228"/>
      <c r="AFG48" s="228"/>
      <c r="AFH48" s="228"/>
      <c r="AFI48" s="228"/>
      <c r="AFJ48" s="228"/>
      <c r="AFK48" s="228"/>
      <c r="AFL48" s="228"/>
      <c r="AFM48" s="228"/>
      <c r="AFN48" s="228"/>
      <c r="AFO48" s="228"/>
      <c r="AFP48" s="228"/>
      <c r="AFQ48" s="228"/>
      <c r="AFR48" s="228"/>
      <c r="AFS48" s="228"/>
      <c r="AFT48" s="228"/>
      <c r="AFU48" s="228"/>
      <c r="AFV48" s="228"/>
      <c r="AFW48" s="228"/>
      <c r="AFX48" s="228"/>
      <c r="AFY48" s="228"/>
      <c r="AFZ48" s="228"/>
      <c r="AGA48" s="228"/>
      <c r="AGB48" s="228"/>
      <c r="AGC48" s="228"/>
      <c r="AGD48" s="228"/>
      <c r="AGE48" s="228"/>
      <c r="AGF48" s="228"/>
      <c r="AGG48" s="228"/>
      <c r="AGH48" s="228"/>
      <c r="AGI48" s="228"/>
      <c r="AGJ48" s="228"/>
      <c r="AGK48" s="228"/>
      <c r="AGL48" s="228"/>
      <c r="AGM48" s="228"/>
      <c r="AGN48" s="228"/>
      <c r="AGO48" s="228"/>
      <c r="AGP48" s="228"/>
      <c r="AGQ48" s="228"/>
      <c r="AGR48" s="228"/>
      <c r="AGS48" s="228"/>
      <c r="AGT48" s="228"/>
      <c r="AGU48" s="228"/>
      <c r="AGV48" s="228"/>
      <c r="AGW48" s="228"/>
      <c r="AGX48" s="228"/>
      <c r="AGY48" s="228"/>
      <c r="AGZ48" s="228"/>
      <c r="AHA48" s="228"/>
      <c r="AHB48" s="228"/>
      <c r="AHC48" s="228"/>
      <c r="AHD48" s="228"/>
      <c r="AHE48" s="228"/>
      <c r="AHF48" s="228"/>
      <c r="AHG48" s="228"/>
      <c r="AHH48" s="228"/>
      <c r="AHI48" s="228"/>
      <c r="AHJ48" s="228"/>
      <c r="AHK48" s="228"/>
      <c r="AHL48" s="228"/>
      <c r="AHM48" s="228"/>
      <c r="AHN48" s="228"/>
      <c r="AHO48" s="228"/>
      <c r="AHP48" s="228"/>
      <c r="AHQ48" s="228"/>
      <c r="AHR48" s="228"/>
      <c r="AHS48" s="228"/>
      <c r="AHT48" s="228"/>
      <c r="AHU48" s="228"/>
      <c r="AHV48" s="228"/>
      <c r="AHW48" s="228"/>
      <c r="AHX48" s="228"/>
      <c r="AHY48" s="228"/>
      <c r="AHZ48" s="228"/>
      <c r="AIA48" s="228"/>
      <c r="AIB48" s="228"/>
      <c r="AIC48" s="228"/>
      <c r="AID48" s="228"/>
      <c r="AIE48" s="228"/>
      <c r="AIF48" s="228"/>
      <c r="AIG48" s="228"/>
      <c r="AIH48" s="228"/>
      <c r="AII48" s="228"/>
      <c r="AIJ48" s="228"/>
      <c r="AIK48" s="228"/>
      <c r="AIL48" s="228"/>
      <c r="AIM48" s="228"/>
      <c r="AIN48" s="228"/>
      <c r="AIO48" s="228"/>
      <c r="AIP48" s="228"/>
      <c r="AIQ48" s="228"/>
      <c r="AIR48" s="228"/>
      <c r="AIS48" s="228"/>
      <c r="AIT48" s="228"/>
      <c r="AIU48" s="228"/>
      <c r="AIV48" s="228"/>
      <c r="AIW48" s="228"/>
      <c r="AIX48" s="228"/>
      <c r="AIY48" s="228"/>
      <c r="AIZ48" s="228"/>
      <c r="AJA48" s="228"/>
      <c r="AJB48" s="228"/>
      <c r="AJC48" s="228"/>
      <c r="AJD48" s="228"/>
      <c r="AJE48" s="228"/>
      <c r="AJF48" s="228"/>
      <c r="AJG48" s="228"/>
      <c r="AJH48" s="228"/>
      <c r="AJI48" s="228"/>
      <c r="AJJ48" s="228"/>
      <c r="AJK48" s="228"/>
      <c r="AJL48" s="228"/>
      <c r="AJM48" s="228"/>
      <c r="AJN48" s="228"/>
      <c r="AJO48" s="228"/>
      <c r="AJP48" s="228"/>
      <c r="AJQ48" s="228"/>
      <c r="AJR48" s="228"/>
      <c r="AJS48" s="228"/>
      <c r="AJT48" s="228"/>
      <c r="AJU48" s="228"/>
      <c r="AJV48" s="228"/>
      <c r="AJW48" s="228"/>
      <c r="AJX48" s="228"/>
      <c r="AJY48" s="228"/>
      <c r="AJZ48" s="228"/>
      <c r="AKA48" s="228"/>
      <c r="AKB48" s="228"/>
      <c r="AKC48" s="228"/>
      <c r="AKD48" s="228"/>
      <c r="AKE48" s="228"/>
      <c r="AKF48" s="228"/>
      <c r="AKG48" s="228"/>
      <c r="AKH48" s="228"/>
      <c r="AKI48" s="228"/>
      <c r="AKJ48" s="228"/>
      <c r="AKK48" s="228"/>
      <c r="AKL48" s="228"/>
      <c r="AKM48" s="228"/>
      <c r="AKN48" s="228"/>
      <c r="AKO48" s="228"/>
      <c r="AKP48" s="228"/>
      <c r="AKQ48" s="228"/>
      <c r="AKR48" s="228"/>
      <c r="AKS48" s="228"/>
      <c r="AKT48" s="228"/>
      <c r="AKU48" s="228"/>
      <c r="AKV48" s="228"/>
      <c r="AKW48" s="228"/>
      <c r="AKX48" s="228"/>
      <c r="AKY48" s="228"/>
      <c r="AKZ48" s="228"/>
      <c r="ALA48" s="228"/>
      <c r="ALB48" s="228"/>
      <c r="ALC48" s="228"/>
      <c r="ALD48" s="228"/>
      <c r="ALE48" s="228"/>
      <c r="ALF48" s="228"/>
      <c r="ALG48" s="228"/>
      <c r="ALH48" s="228"/>
      <c r="ALI48" s="228"/>
      <c r="ALJ48" s="228"/>
      <c r="ALK48" s="228"/>
      <c r="ALL48" s="228"/>
      <c r="ALM48" s="228"/>
      <c r="ALN48" s="228"/>
      <c r="ALO48" s="228"/>
      <c r="ALP48" s="228"/>
      <c r="ALQ48" s="228"/>
      <c r="ALR48" s="228"/>
      <c r="ALS48" s="228"/>
      <c r="ALT48" s="228"/>
      <c r="ALU48" s="228"/>
      <c r="ALV48" s="228"/>
      <c r="ALW48" s="228"/>
      <c r="ALX48" s="228"/>
      <c r="ALY48" s="228"/>
      <c r="ALZ48" s="228"/>
      <c r="AMA48" s="228"/>
      <c r="AMB48" s="228"/>
      <c r="AMC48" s="228"/>
      <c r="AMD48" s="228"/>
      <c r="AME48" s="228"/>
      <c r="AMF48" s="228"/>
      <c r="AMG48" s="228"/>
      <c r="AMH48" s="228"/>
      <c r="AMI48" s="228"/>
      <c r="AMJ48" s="228"/>
      <c r="AMK48" s="228"/>
      <c r="AML48" s="228"/>
      <c r="AMM48" s="228"/>
      <c r="AMN48" s="228"/>
      <c r="AMO48" s="228"/>
      <c r="AMP48" s="228"/>
      <c r="AMQ48" s="228"/>
      <c r="AMR48" s="228"/>
      <c r="AMS48" s="228"/>
      <c r="AMT48" s="228"/>
      <c r="AMU48" s="228"/>
      <c r="AMV48" s="228"/>
      <c r="AMW48" s="228"/>
      <c r="AMX48" s="228"/>
    </row>
    <row r="49" spans="1:1038" ht="18" customHeight="1">
      <c r="A49" s="223" t="s">
        <v>1277</v>
      </c>
      <c r="B49" s="226" t="s">
        <v>1294</v>
      </c>
      <c r="D49" s="225" t="s">
        <v>1279</v>
      </c>
      <c r="E49" s="126">
        <v>12</v>
      </c>
      <c r="F49" s="126">
        <v>4</v>
      </c>
      <c r="G49" s="285" t="str">
        <f t="shared" si="1"/>
        <v>12-4</v>
      </c>
      <c r="H49" s="277">
        <v>0</v>
      </c>
      <c r="I49" s="126">
        <v>25</v>
      </c>
      <c r="K49" s="545" t="b">
        <f>IF(I50=1,IF(((VLOOKUP($G49,[1]Depth_Lookup!#REF!,9,FALSE))-(H49/100))=0,"Good",IF(((VLOOKUP($G49,[1]Depth_Lookup!$A$3:$J$550,9,FALSE))-(H49/100))&gt;0,"Too Short","Too Long")))</f>
        <v>0</v>
      </c>
      <c r="L49" s="171">
        <f>(VLOOKUP($G49,Depth_Lookup!$A$3:$J$410,10,FALSE))+(H49/100)</f>
        <v>20.105</v>
      </c>
      <c r="M49" s="171">
        <f>(VLOOKUP($G49,Depth_Lookup!$A$3:$J$410,10,FALSE))+(I49/100)</f>
        <v>20.355</v>
      </c>
      <c r="N49" s="127" t="s">
        <v>1299</v>
      </c>
      <c r="O49" s="126" t="s">
        <v>1280</v>
      </c>
      <c r="P49" s="126" t="s">
        <v>853</v>
      </c>
      <c r="Q49" s="126" t="s">
        <v>125</v>
      </c>
      <c r="R49" s="196" t="str">
        <f t="shared" si="2"/>
        <v>SerpentinizedHarzburgite</v>
      </c>
      <c r="S49" s="126" t="s">
        <v>94</v>
      </c>
      <c r="T49" s="126" t="s">
        <v>587</v>
      </c>
      <c r="W49" s="126" t="s">
        <v>102</v>
      </c>
      <c r="X49" s="202">
        <f>VLOOKUP(W49,definitions_list_lookup!$A$13:$B$19,2,0)</f>
        <v>5</v>
      </c>
      <c r="Y49" s="126" t="s">
        <v>90</v>
      </c>
      <c r="Z49" s="126" t="s">
        <v>91</v>
      </c>
      <c r="AF49" s="196" t="e">
        <f>VLOOKUP(AE49,definitions_list_mag!$V$12:$W$15,2,0)</f>
        <v>#N/A</v>
      </c>
      <c r="AI49" s="235">
        <v>75</v>
      </c>
      <c r="AJ49" s="236"/>
      <c r="AK49" s="236"/>
      <c r="AL49" s="236"/>
      <c r="AM49" s="236"/>
      <c r="AN49" s="236"/>
      <c r="AO49" s="130"/>
      <c r="AU49" s="235"/>
      <c r="AV49" s="236"/>
      <c r="AW49" s="236"/>
      <c r="AX49" s="236"/>
      <c r="AY49" s="236"/>
      <c r="AZ49" s="236"/>
      <c r="BA49" s="130">
        <v>25</v>
      </c>
      <c r="BB49" s="126">
        <v>5</v>
      </c>
      <c r="BC49" s="126">
        <v>5</v>
      </c>
      <c r="BD49" s="126" t="s">
        <v>1330</v>
      </c>
      <c r="BE49" s="126" t="s">
        <v>1331</v>
      </c>
      <c r="BG49" s="235"/>
      <c r="BH49" s="236"/>
      <c r="BI49" s="236"/>
      <c r="BJ49" s="236"/>
      <c r="BK49" s="236"/>
      <c r="BL49" s="236"/>
      <c r="BM49" s="130"/>
      <c r="BS49" s="236"/>
      <c r="BT49" s="236"/>
      <c r="BU49" s="236"/>
      <c r="BV49" s="236"/>
      <c r="BW49" s="236"/>
      <c r="BX49" s="236"/>
      <c r="BY49" s="130"/>
      <c r="CE49" s="126" t="s">
        <v>1343</v>
      </c>
      <c r="CG49" s="145"/>
      <c r="CH49" s="132" t="s">
        <v>1341</v>
      </c>
      <c r="CI49" s="132">
        <v>100</v>
      </c>
      <c r="CJ49" s="132" t="s">
        <v>514</v>
      </c>
      <c r="CK49" s="133"/>
      <c r="CL49" s="134"/>
      <c r="CM49" s="134"/>
      <c r="CN49" s="134"/>
      <c r="CO49" s="134"/>
      <c r="CP49" s="134"/>
      <c r="CQ49" s="134"/>
      <c r="CR49" s="134"/>
      <c r="CS49" s="134"/>
      <c r="CT49" s="134"/>
      <c r="CU49" s="134"/>
      <c r="CV49" s="134"/>
      <c r="CW49" s="134"/>
      <c r="CX49" s="134"/>
      <c r="CY49" s="134"/>
      <c r="CZ49" s="134"/>
      <c r="DA49" s="134"/>
      <c r="DB49" s="134">
        <v>75</v>
      </c>
      <c r="DD49" s="134"/>
      <c r="DE49" s="134"/>
      <c r="DF49" s="134"/>
      <c r="DG49" s="134"/>
      <c r="DH49" s="134"/>
      <c r="DI49" s="134"/>
      <c r="DJ49" s="134">
        <v>25</v>
      </c>
      <c r="DK49" s="207">
        <f t="shared" si="3"/>
        <v>100</v>
      </c>
      <c r="DL49" s="131"/>
      <c r="DM49" s="134"/>
      <c r="DN49" s="134"/>
      <c r="DO49" s="136"/>
      <c r="DQ49" s="131"/>
      <c r="DR49" s="136"/>
      <c r="DS49" s="131"/>
      <c r="DT49" s="263" t="s">
        <v>1383</v>
      </c>
      <c r="DW49" s="213">
        <f t="shared" si="19"/>
        <v>100</v>
      </c>
      <c r="DX49" s="214" t="e">
        <f>VLOOKUP(P49,definitions_list_lookup!$K$30:$L$54,2,0)</f>
        <v>#N/A</v>
      </c>
      <c r="DY49" s="139" t="s">
        <v>1405</v>
      </c>
      <c r="DZ49" s="155" t="s">
        <v>1412</v>
      </c>
      <c r="EA49" s="139"/>
      <c r="ED49" s="229" t="s">
        <v>2517</v>
      </c>
      <c r="EE49" s="140"/>
      <c r="EG49" s="140"/>
      <c r="EI49" s="218" t="e">
        <f>VLOOKUP(EH49,definitions_list_mag!$Y$12:$Z$15,2,FALSE)</f>
        <v>#N/A</v>
      </c>
      <c r="EJ49" s="143"/>
      <c r="EK49" s="221" t="e">
        <f>VLOOKUP(EJ49,definitions_list_mag!$AT$3:$AU$5,2,FALSE)</f>
        <v>#N/A</v>
      </c>
      <c r="EM49" s="109"/>
      <c r="EN49" s="109"/>
      <c r="EV49" s="147"/>
      <c r="EW49" s="147"/>
      <c r="EX49" s="147"/>
      <c r="EY49" s="147"/>
      <c r="EZ49" s="192" t="e">
        <f t="shared" si="4"/>
        <v>#DIV/0!</v>
      </c>
      <c r="FA49" s="192" t="e">
        <f t="shared" si="5"/>
        <v>#DIV/0!</v>
      </c>
      <c r="FB49" s="192" t="e">
        <f t="shared" si="6"/>
        <v>#DIV/0!</v>
      </c>
      <c r="FC49" s="192" t="e">
        <f t="shared" si="7"/>
        <v>#DIV/0!</v>
      </c>
      <c r="FD49" s="192" t="e">
        <f t="shared" si="8"/>
        <v>#DIV/0!</v>
      </c>
      <c r="FE49" s="193" t="e">
        <f t="shared" si="9"/>
        <v>#DIV/0!</v>
      </c>
      <c r="FF49" s="194" t="e">
        <f t="shared" si="10"/>
        <v>#DIV/0!</v>
      </c>
      <c r="FG49" s="143"/>
      <c r="FI49" s="778">
        <f t="shared" si="11"/>
        <v>0</v>
      </c>
      <c r="FJ49" s="779" t="e">
        <f t="shared" si="12"/>
        <v>#DIV/0!</v>
      </c>
      <c r="FK49" s="779" t="e">
        <f t="shared" si="13"/>
        <v>#DIV/0!</v>
      </c>
      <c r="FL49" s="780" t="e">
        <f t="shared" si="14"/>
        <v>#DIV/0!</v>
      </c>
      <c r="FM49" s="169" t="e">
        <f t="shared" si="15"/>
        <v>#DIV/0!</v>
      </c>
      <c r="FN49" s="783" t="e">
        <f t="shared" si="16"/>
        <v>#DIV/0!</v>
      </c>
    </row>
    <row r="50" spans="1:1038" s="288" customFormat="1" ht="18" customHeight="1">
      <c r="A50" s="282" t="s">
        <v>1277</v>
      </c>
      <c r="B50" s="227" t="s">
        <v>1294</v>
      </c>
      <c r="C50" s="227"/>
      <c r="D50" s="284" t="s">
        <v>1279</v>
      </c>
      <c r="E50" s="227">
        <v>12</v>
      </c>
      <c r="F50" s="227">
        <v>4</v>
      </c>
      <c r="G50" s="285" t="str">
        <f t="shared" si="1"/>
        <v>12-4</v>
      </c>
      <c r="H50" s="278">
        <f t="shared" si="20"/>
        <v>25</v>
      </c>
      <c r="I50" s="227">
        <v>74</v>
      </c>
      <c r="J50" s="226"/>
      <c r="K50" s="545" t="b">
        <f>IF(I51=1,IF(((VLOOKUP($G50,[1]Depth_Lookup!#REF!,9,FALSE))-(H50/100))=0,"Good",IF(((VLOOKUP($G50,[1]Depth_Lookup!$A$3:$J$550,9,FALSE))-(H50/100))&gt;0,"Too Short","Too Long")))</f>
        <v>0</v>
      </c>
      <c r="L50" s="171">
        <f>(VLOOKUP($G50,Depth_Lookup!$A$3:$J$410,10,FALSE))+(H50/100)</f>
        <v>20.355</v>
      </c>
      <c r="M50" s="171">
        <f>(VLOOKUP($G50,Depth_Lookup!$A$3:$J$410,10,FALSE))+(I50/100)</f>
        <v>20.844999999999999</v>
      </c>
      <c r="N50" s="230" t="s">
        <v>1300</v>
      </c>
      <c r="O50" s="227">
        <v>6</v>
      </c>
      <c r="P50" s="227" t="s">
        <v>853</v>
      </c>
      <c r="Q50" s="227" t="s">
        <v>125</v>
      </c>
      <c r="R50" s="286" t="str">
        <f t="shared" si="2"/>
        <v>SerpentinizedHarzburgite</v>
      </c>
      <c r="S50" s="227" t="s">
        <v>587</v>
      </c>
      <c r="T50" s="227" t="s">
        <v>700</v>
      </c>
      <c r="U50" s="227" t="s">
        <v>108</v>
      </c>
      <c r="V50" s="227" t="s">
        <v>509</v>
      </c>
      <c r="W50" s="227" t="s">
        <v>102</v>
      </c>
      <c r="X50" s="287">
        <f>VLOOKUP(W50,definitions_list_lookup!$A$13:$B$19,2,0)</f>
        <v>5</v>
      </c>
      <c r="Y50" s="227" t="s">
        <v>90</v>
      </c>
      <c r="Z50" s="227" t="s">
        <v>91</v>
      </c>
      <c r="AA50" s="227"/>
      <c r="AB50" s="227"/>
      <c r="AC50" s="227"/>
      <c r="AD50" s="227"/>
      <c r="AE50" s="233"/>
      <c r="AF50" s="286" t="e">
        <f>VLOOKUP(AE50,definitions_list_mag!$V$12:$W$15,2,0)</f>
        <v>#N/A</v>
      </c>
      <c r="AG50" s="237"/>
      <c r="AH50" s="227"/>
      <c r="AI50" s="238">
        <v>70</v>
      </c>
      <c r="AJ50" s="239"/>
      <c r="AK50" s="239"/>
      <c r="AL50" s="239"/>
      <c r="AM50" s="239"/>
      <c r="AN50" s="239"/>
      <c r="AO50" s="240"/>
      <c r="AP50" s="227"/>
      <c r="AQ50" s="227"/>
      <c r="AR50" s="227"/>
      <c r="AS50" s="227"/>
      <c r="AT50" s="227"/>
      <c r="AU50" s="238"/>
      <c r="AV50" s="239"/>
      <c r="AW50" s="239"/>
      <c r="AX50" s="239"/>
      <c r="AY50" s="239"/>
      <c r="AZ50" s="239"/>
      <c r="BA50" s="240">
        <v>30</v>
      </c>
      <c r="BB50" s="227">
        <v>5</v>
      </c>
      <c r="BC50" s="227">
        <v>5</v>
      </c>
      <c r="BD50" s="227" t="s">
        <v>1330</v>
      </c>
      <c r="BE50" s="227" t="s">
        <v>1331</v>
      </c>
      <c r="BF50" s="227" t="s">
        <v>1344</v>
      </c>
      <c r="BG50" s="238"/>
      <c r="BH50" s="239"/>
      <c r="BI50" s="239"/>
      <c r="BJ50" s="239"/>
      <c r="BK50" s="239"/>
      <c r="BL50" s="239"/>
      <c r="BM50" s="240"/>
      <c r="BN50" s="227"/>
      <c r="BO50" s="227"/>
      <c r="BP50" s="227"/>
      <c r="BQ50" s="227"/>
      <c r="BR50" s="227"/>
      <c r="BS50" s="239"/>
      <c r="BT50" s="239"/>
      <c r="BU50" s="239"/>
      <c r="BV50" s="239"/>
      <c r="BW50" s="239"/>
      <c r="BX50" s="239"/>
      <c r="BY50" s="240"/>
      <c r="BZ50" s="227"/>
      <c r="CA50" s="227"/>
      <c r="CB50" s="227"/>
      <c r="CC50" s="227"/>
      <c r="CD50" s="227"/>
      <c r="CE50" s="227"/>
      <c r="CF50" s="227"/>
      <c r="CG50" s="250"/>
      <c r="CH50" s="149" t="s">
        <v>1345</v>
      </c>
      <c r="CI50" s="149">
        <v>100</v>
      </c>
      <c r="CJ50" s="149" t="s">
        <v>514</v>
      </c>
      <c r="CK50" s="151" t="s">
        <v>1346</v>
      </c>
      <c r="CL50" s="152"/>
      <c r="CM50" s="152"/>
      <c r="CN50" s="152"/>
      <c r="CO50" s="152"/>
      <c r="CP50" s="152"/>
      <c r="CQ50" s="152"/>
      <c r="CR50" s="152"/>
      <c r="CS50" s="152"/>
      <c r="CT50" s="152"/>
      <c r="CU50" s="152"/>
      <c r="CV50" s="152"/>
      <c r="CW50" s="152"/>
      <c r="CX50" s="152"/>
      <c r="CY50" s="152"/>
      <c r="CZ50" s="152"/>
      <c r="DA50" s="152"/>
      <c r="DB50" s="152">
        <v>70</v>
      </c>
      <c r="DC50" s="229">
        <v>2</v>
      </c>
      <c r="DD50" s="152"/>
      <c r="DE50" s="152"/>
      <c r="DF50" s="152"/>
      <c r="DG50" s="152"/>
      <c r="DH50" s="152"/>
      <c r="DI50" s="152"/>
      <c r="DJ50" s="152">
        <v>28</v>
      </c>
      <c r="DK50" s="208">
        <f t="shared" si="3"/>
        <v>100</v>
      </c>
      <c r="DL50" s="148"/>
      <c r="DM50" s="152"/>
      <c r="DN50" s="152"/>
      <c r="DO50" s="153"/>
      <c r="DQ50" s="148"/>
      <c r="DR50" s="153"/>
      <c r="DS50" s="148"/>
      <c r="DT50" s="261" t="s">
        <v>1384</v>
      </c>
      <c r="DU50" s="229"/>
      <c r="DV50" s="229"/>
      <c r="DW50" s="290">
        <f t="shared" si="19"/>
        <v>100</v>
      </c>
      <c r="DX50" s="291" t="e">
        <f>VLOOKUP(P50,definitions_list_lookup!$K$30:$L$54,2,0)</f>
        <v>#N/A</v>
      </c>
      <c r="DY50" s="154" t="s">
        <v>1405</v>
      </c>
      <c r="DZ50" s="154" t="s">
        <v>1413</v>
      </c>
      <c r="EA50" s="154"/>
      <c r="EB50" s="229"/>
      <c r="EC50" s="292"/>
      <c r="ED50" s="229" t="s">
        <v>2517</v>
      </c>
      <c r="EE50" s="293"/>
      <c r="EF50" s="294"/>
      <c r="EG50" s="293"/>
      <c r="EH50" s="295"/>
      <c r="EI50" s="296" t="e">
        <f>VLOOKUP(EH50,definitions_list_mag!$Y$12:$Z$15,2,FALSE)</f>
        <v>#N/A</v>
      </c>
      <c r="EJ50" s="297"/>
      <c r="EK50" s="298" t="e">
        <f>VLOOKUP(EJ50,definitions_list_mag!$AT$3:$AU$5,2,FALSE)</f>
        <v>#N/A</v>
      </c>
      <c r="EL50" s="293"/>
      <c r="EM50" s="295"/>
      <c r="EN50" s="295"/>
      <c r="EO50" s="321"/>
      <c r="EP50" s="321"/>
      <c r="EQ50" s="321"/>
      <c r="ER50" s="321"/>
      <c r="ES50" s="321"/>
      <c r="ET50" s="321"/>
      <c r="EU50" s="321"/>
      <c r="EV50" s="325"/>
      <c r="EW50" s="325"/>
      <c r="EX50" s="325"/>
      <c r="EY50" s="325"/>
      <c r="EZ50" s="192" t="e">
        <f t="shared" si="4"/>
        <v>#DIV/0!</v>
      </c>
      <c r="FA50" s="192" t="e">
        <f t="shared" si="5"/>
        <v>#DIV/0!</v>
      </c>
      <c r="FB50" s="192" t="e">
        <f t="shared" si="6"/>
        <v>#DIV/0!</v>
      </c>
      <c r="FC50" s="192" t="e">
        <f t="shared" si="7"/>
        <v>#DIV/0!</v>
      </c>
      <c r="FD50" s="192" t="e">
        <f t="shared" si="8"/>
        <v>#DIV/0!</v>
      </c>
      <c r="FE50" s="193" t="e">
        <f t="shared" si="9"/>
        <v>#DIV/0!</v>
      </c>
      <c r="FF50" s="194" t="e">
        <f t="shared" si="10"/>
        <v>#DIV/0!</v>
      </c>
      <c r="FG50" s="297"/>
      <c r="FH50" s="295"/>
      <c r="FI50" s="778">
        <f t="shared" si="11"/>
        <v>0</v>
      </c>
      <c r="FJ50" s="779" t="e">
        <f t="shared" si="12"/>
        <v>#DIV/0!</v>
      </c>
      <c r="FK50" s="779" t="e">
        <f t="shared" si="13"/>
        <v>#DIV/0!</v>
      </c>
      <c r="FL50" s="780" t="e">
        <f t="shared" si="14"/>
        <v>#DIV/0!</v>
      </c>
      <c r="FM50" s="169" t="e">
        <f t="shared" si="15"/>
        <v>#DIV/0!</v>
      </c>
      <c r="FN50" s="783" t="e">
        <f t="shared" si="16"/>
        <v>#DIV/0!</v>
      </c>
      <c r="FO50" s="227"/>
      <c r="FP50" s="227"/>
      <c r="FQ50" s="227"/>
      <c r="FR50" s="227"/>
      <c r="FS50" s="227"/>
      <c r="FT50" s="227"/>
      <c r="FU50" s="227"/>
      <c r="FV50" s="227"/>
      <c r="FW50" s="227"/>
      <c r="FX50" s="227"/>
      <c r="FY50" s="227"/>
      <c r="FZ50" s="227"/>
      <c r="GA50" s="227"/>
      <c r="GB50" s="227"/>
      <c r="GC50" s="227"/>
      <c r="GD50" s="227"/>
      <c r="GE50" s="227"/>
      <c r="GF50" s="227"/>
      <c r="GG50" s="227"/>
      <c r="GH50" s="227"/>
      <c r="GI50" s="227"/>
      <c r="GJ50" s="227"/>
      <c r="GK50" s="227"/>
      <c r="GL50" s="227"/>
      <c r="GM50" s="227"/>
      <c r="GN50" s="227"/>
      <c r="GO50" s="227"/>
      <c r="GP50" s="227"/>
      <c r="GQ50" s="227"/>
      <c r="GR50" s="227"/>
      <c r="GS50" s="227"/>
      <c r="GT50" s="227"/>
      <c r="GU50" s="227"/>
      <c r="GV50" s="227"/>
      <c r="GW50" s="227"/>
      <c r="GX50" s="227"/>
      <c r="GY50" s="227"/>
      <c r="GZ50" s="227"/>
      <c r="HA50" s="227"/>
      <c r="HB50" s="227"/>
      <c r="HC50" s="227"/>
      <c r="HD50" s="227"/>
      <c r="HE50" s="227"/>
      <c r="HF50" s="227"/>
      <c r="HG50" s="227"/>
      <c r="HH50" s="227"/>
      <c r="HI50" s="227"/>
      <c r="HJ50" s="227"/>
      <c r="HK50" s="227"/>
      <c r="HL50" s="227"/>
      <c r="HM50" s="227"/>
      <c r="HN50" s="227"/>
      <c r="HO50" s="227"/>
      <c r="HP50" s="227"/>
      <c r="HQ50" s="227"/>
      <c r="HR50" s="227"/>
      <c r="HS50" s="227"/>
      <c r="HT50" s="227"/>
      <c r="HU50" s="227"/>
      <c r="HV50" s="227"/>
      <c r="HW50" s="227"/>
      <c r="HX50" s="227"/>
      <c r="HY50" s="227"/>
      <c r="HZ50" s="227"/>
      <c r="IA50" s="227"/>
      <c r="IB50" s="227"/>
      <c r="IC50" s="227"/>
      <c r="ID50" s="227"/>
      <c r="IE50" s="227"/>
      <c r="IF50" s="227"/>
      <c r="IG50" s="227"/>
      <c r="IH50" s="227"/>
      <c r="II50" s="227"/>
      <c r="IJ50" s="227"/>
      <c r="IK50" s="227"/>
      <c r="IL50" s="227"/>
      <c r="IM50" s="227"/>
      <c r="IN50" s="227"/>
      <c r="IO50" s="227"/>
      <c r="IP50" s="227"/>
      <c r="IQ50" s="227"/>
      <c r="IR50" s="227"/>
      <c r="IS50" s="227"/>
      <c r="IT50" s="227"/>
      <c r="IU50" s="227"/>
      <c r="IV50" s="227"/>
      <c r="IW50" s="227"/>
      <c r="IX50" s="227"/>
      <c r="IY50" s="227"/>
      <c r="IZ50" s="227"/>
      <c r="JA50" s="227"/>
      <c r="JB50" s="227"/>
      <c r="JC50" s="227"/>
      <c r="JD50" s="227"/>
      <c r="JE50" s="227"/>
      <c r="JF50" s="227"/>
      <c r="JG50" s="227"/>
      <c r="JH50" s="227"/>
      <c r="JI50" s="227"/>
      <c r="JJ50" s="227"/>
      <c r="JK50" s="227"/>
      <c r="JL50" s="227"/>
      <c r="JM50" s="227"/>
      <c r="JN50" s="227"/>
      <c r="JO50" s="227"/>
      <c r="JP50" s="227"/>
      <c r="JQ50" s="227"/>
      <c r="JR50" s="227"/>
      <c r="JS50" s="227"/>
      <c r="JT50" s="227"/>
      <c r="JU50" s="227"/>
      <c r="JV50" s="227"/>
      <c r="JW50" s="227"/>
      <c r="JX50" s="227"/>
      <c r="JY50" s="227"/>
      <c r="JZ50" s="227"/>
      <c r="KA50" s="227"/>
      <c r="KB50" s="227"/>
      <c r="KC50" s="227"/>
      <c r="KD50" s="227"/>
      <c r="KE50" s="227"/>
      <c r="KF50" s="227"/>
      <c r="KG50" s="227"/>
      <c r="KH50" s="227"/>
      <c r="KI50" s="227"/>
      <c r="KJ50" s="227"/>
      <c r="KK50" s="227"/>
      <c r="KL50" s="227"/>
      <c r="KM50" s="227"/>
      <c r="KN50" s="227"/>
      <c r="KO50" s="227"/>
      <c r="KP50" s="227"/>
      <c r="KQ50" s="227"/>
      <c r="KR50" s="227"/>
      <c r="KS50" s="227"/>
      <c r="KT50" s="227"/>
      <c r="KU50" s="227"/>
      <c r="KV50" s="227"/>
      <c r="KW50" s="227"/>
      <c r="KX50" s="227"/>
      <c r="KY50" s="227"/>
      <c r="KZ50" s="227"/>
      <c r="LA50" s="227"/>
      <c r="LB50" s="227"/>
      <c r="LC50" s="227"/>
      <c r="LD50" s="227"/>
      <c r="LE50" s="227"/>
      <c r="LF50" s="227"/>
      <c r="LG50" s="227"/>
      <c r="LH50" s="227"/>
      <c r="LI50" s="227"/>
      <c r="LJ50" s="227"/>
      <c r="LK50" s="227"/>
      <c r="LL50" s="227"/>
      <c r="LM50" s="227"/>
      <c r="LN50" s="227"/>
      <c r="LO50" s="227"/>
      <c r="LP50" s="227"/>
      <c r="LQ50" s="227"/>
      <c r="LR50" s="227"/>
      <c r="LS50" s="227"/>
      <c r="LT50" s="227"/>
      <c r="LU50" s="227"/>
      <c r="LV50" s="227"/>
      <c r="LW50" s="227"/>
      <c r="LX50" s="227"/>
      <c r="LY50" s="227"/>
      <c r="LZ50" s="227"/>
      <c r="MA50" s="227"/>
      <c r="MB50" s="227"/>
      <c r="MC50" s="227"/>
      <c r="MD50" s="227"/>
      <c r="ME50" s="227"/>
      <c r="MF50" s="227"/>
      <c r="MG50" s="227"/>
      <c r="MH50" s="227"/>
      <c r="MI50" s="227"/>
      <c r="MJ50" s="227"/>
      <c r="MK50" s="227"/>
      <c r="ML50" s="227"/>
      <c r="MM50" s="227"/>
      <c r="MN50" s="227"/>
      <c r="MO50" s="227"/>
      <c r="MP50" s="227"/>
      <c r="MQ50" s="227"/>
      <c r="MR50" s="227"/>
      <c r="MS50" s="227"/>
      <c r="MT50" s="227"/>
      <c r="MU50" s="227"/>
      <c r="MV50" s="227"/>
      <c r="MW50" s="227"/>
      <c r="MX50" s="227"/>
      <c r="MY50" s="227"/>
      <c r="MZ50" s="227"/>
      <c r="NA50" s="227"/>
      <c r="NB50" s="227"/>
      <c r="NC50" s="227"/>
      <c r="ND50" s="227"/>
      <c r="NE50" s="227"/>
      <c r="NF50" s="227"/>
      <c r="NG50" s="227"/>
      <c r="NH50" s="227"/>
      <c r="NI50" s="227"/>
      <c r="NJ50" s="227"/>
      <c r="NK50" s="227"/>
      <c r="NL50" s="227"/>
      <c r="NM50" s="227"/>
      <c r="NN50" s="227"/>
      <c r="NO50" s="227"/>
      <c r="NP50" s="227"/>
      <c r="NQ50" s="227"/>
      <c r="NR50" s="227"/>
      <c r="NS50" s="227"/>
      <c r="NT50" s="227"/>
      <c r="NU50" s="227"/>
      <c r="NV50" s="227"/>
      <c r="NW50" s="227"/>
      <c r="NX50" s="227"/>
      <c r="NY50" s="227"/>
      <c r="NZ50" s="227"/>
      <c r="OA50" s="227"/>
      <c r="OB50" s="227"/>
      <c r="OC50" s="227"/>
      <c r="OD50" s="227"/>
      <c r="OE50" s="227"/>
      <c r="OF50" s="227"/>
      <c r="OG50" s="227"/>
      <c r="OH50" s="227"/>
      <c r="OI50" s="227"/>
      <c r="OJ50" s="227"/>
      <c r="OK50" s="227"/>
      <c r="OL50" s="227"/>
      <c r="OM50" s="227"/>
      <c r="ON50" s="227"/>
      <c r="OO50" s="227"/>
      <c r="OP50" s="227"/>
      <c r="OQ50" s="227"/>
      <c r="OR50" s="227"/>
      <c r="OS50" s="227"/>
      <c r="OT50" s="227"/>
      <c r="OU50" s="227"/>
      <c r="OV50" s="227"/>
      <c r="OW50" s="227"/>
      <c r="OX50" s="227"/>
      <c r="OY50" s="227"/>
      <c r="OZ50" s="227"/>
      <c r="PA50" s="227"/>
      <c r="PB50" s="227"/>
      <c r="PC50" s="227"/>
      <c r="PD50" s="227"/>
      <c r="PE50" s="227"/>
      <c r="PF50" s="227"/>
      <c r="PG50" s="227"/>
      <c r="PH50" s="227"/>
      <c r="PI50" s="227"/>
      <c r="PJ50" s="227"/>
      <c r="PK50" s="227"/>
      <c r="PL50" s="227"/>
      <c r="PM50" s="227"/>
      <c r="PN50" s="227"/>
      <c r="PO50" s="227"/>
      <c r="PP50" s="227"/>
      <c r="PQ50" s="227"/>
      <c r="PR50" s="227"/>
      <c r="PS50" s="227"/>
      <c r="PT50" s="227"/>
      <c r="PU50" s="227"/>
      <c r="PV50" s="227"/>
      <c r="PW50" s="227"/>
      <c r="PX50" s="227"/>
      <c r="PY50" s="227"/>
      <c r="PZ50" s="227"/>
      <c r="QA50" s="227"/>
      <c r="QB50" s="227"/>
      <c r="QC50" s="227"/>
      <c r="QD50" s="227"/>
      <c r="QE50" s="227"/>
      <c r="QF50" s="227"/>
      <c r="QG50" s="227"/>
      <c r="QH50" s="227"/>
      <c r="QI50" s="227"/>
      <c r="QJ50" s="227"/>
      <c r="QK50" s="227"/>
      <c r="QL50" s="227"/>
      <c r="QM50" s="227"/>
      <c r="QN50" s="227"/>
      <c r="QO50" s="227"/>
      <c r="QP50" s="227"/>
      <c r="QQ50" s="227"/>
      <c r="QR50" s="227"/>
      <c r="QS50" s="227"/>
      <c r="QT50" s="227"/>
      <c r="QU50" s="227"/>
      <c r="QV50" s="227"/>
      <c r="QW50" s="227"/>
      <c r="QX50" s="227"/>
      <c r="QY50" s="227"/>
      <c r="QZ50" s="227"/>
      <c r="RA50" s="227"/>
      <c r="RB50" s="227"/>
      <c r="RC50" s="227"/>
      <c r="RD50" s="227"/>
      <c r="RE50" s="227"/>
      <c r="RF50" s="227"/>
      <c r="RG50" s="227"/>
      <c r="RH50" s="227"/>
      <c r="RI50" s="227"/>
      <c r="RJ50" s="227"/>
      <c r="RK50" s="227"/>
      <c r="RL50" s="227"/>
      <c r="RM50" s="227"/>
      <c r="RN50" s="227"/>
      <c r="RO50" s="227"/>
      <c r="RP50" s="227"/>
      <c r="RQ50" s="227"/>
      <c r="RR50" s="227"/>
      <c r="RS50" s="227"/>
      <c r="RT50" s="227"/>
      <c r="RU50" s="227"/>
      <c r="RV50" s="227"/>
      <c r="RW50" s="227"/>
      <c r="RX50" s="227"/>
      <c r="RY50" s="227"/>
      <c r="RZ50" s="227"/>
      <c r="SA50" s="227"/>
      <c r="SB50" s="227"/>
      <c r="SC50" s="227"/>
      <c r="SD50" s="227"/>
      <c r="SE50" s="227"/>
      <c r="SF50" s="227"/>
      <c r="SG50" s="227"/>
      <c r="SH50" s="227"/>
      <c r="SI50" s="227"/>
      <c r="SJ50" s="227"/>
      <c r="SK50" s="227"/>
      <c r="SL50" s="227"/>
      <c r="SM50" s="227"/>
      <c r="SN50" s="227"/>
      <c r="SO50" s="227"/>
      <c r="SP50" s="227"/>
      <c r="SQ50" s="227"/>
      <c r="SR50" s="227"/>
      <c r="SS50" s="227"/>
      <c r="ST50" s="227"/>
      <c r="SU50" s="227"/>
      <c r="SV50" s="227"/>
      <c r="SW50" s="227"/>
      <c r="SX50" s="227"/>
      <c r="SY50" s="227"/>
      <c r="SZ50" s="227"/>
      <c r="TA50" s="227"/>
      <c r="TB50" s="227"/>
      <c r="TC50" s="227"/>
      <c r="TD50" s="227"/>
      <c r="TE50" s="227"/>
      <c r="TF50" s="227"/>
      <c r="TG50" s="227"/>
      <c r="TH50" s="227"/>
      <c r="TI50" s="227"/>
      <c r="TJ50" s="227"/>
      <c r="TK50" s="227"/>
      <c r="TL50" s="227"/>
      <c r="TM50" s="227"/>
      <c r="TN50" s="227"/>
      <c r="TO50" s="227"/>
      <c r="TP50" s="227"/>
      <c r="TQ50" s="227"/>
      <c r="TR50" s="227"/>
      <c r="TS50" s="227"/>
      <c r="TT50" s="227"/>
      <c r="TU50" s="227"/>
      <c r="TV50" s="227"/>
      <c r="TW50" s="227"/>
      <c r="TX50" s="227"/>
      <c r="TY50" s="227"/>
      <c r="TZ50" s="227"/>
      <c r="UA50" s="227"/>
      <c r="UB50" s="227"/>
      <c r="UC50" s="227"/>
      <c r="UD50" s="227"/>
      <c r="UE50" s="227"/>
      <c r="UF50" s="227"/>
      <c r="UG50" s="227"/>
      <c r="UH50" s="227"/>
      <c r="UI50" s="227"/>
      <c r="UJ50" s="227"/>
      <c r="UK50" s="227"/>
      <c r="UL50" s="227"/>
      <c r="UM50" s="227"/>
      <c r="UN50" s="227"/>
      <c r="UO50" s="227"/>
      <c r="UP50" s="227"/>
      <c r="UQ50" s="227"/>
      <c r="UR50" s="227"/>
      <c r="US50" s="227"/>
      <c r="UT50" s="227"/>
      <c r="UU50" s="227"/>
      <c r="UV50" s="227"/>
      <c r="UW50" s="227"/>
      <c r="UX50" s="227"/>
      <c r="UY50" s="227"/>
      <c r="UZ50" s="227"/>
      <c r="VA50" s="227"/>
      <c r="VB50" s="227"/>
      <c r="VC50" s="227"/>
      <c r="VD50" s="227"/>
      <c r="VE50" s="227"/>
      <c r="VF50" s="227"/>
      <c r="VG50" s="227"/>
      <c r="VH50" s="227"/>
      <c r="VI50" s="227"/>
      <c r="VJ50" s="227"/>
      <c r="VK50" s="227"/>
      <c r="VL50" s="227"/>
      <c r="VM50" s="227"/>
      <c r="VN50" s="227"/>
      <c r="VO50" s="227"/>
      <c r="VP50" s="227"/>
      <c r="VQ50" s="227"/>
      <c r="VR50" s="227"/>
      <c r="VS50" s="227"/>
      <c r="VT50" s="227"/>
      <c r="VU50" s="227"/>
      <c r="VV50" s="227"/>
      <c r="VW50" s="227"/>
      <c r="VX50" s="227"/>
      <c r="VY50" s="227"/>
      <c r="VZ50" s="227"/>
      <c r="WA50" s="227"/>
      <c r="WB50" s="227"/>
      <c r="WC50" s="227"/>
      <c r="WD50" s="227"/>
      <c r="WE50" s="227"/>
      <c r="WF50" s="227"/>
      <c r="WG50" s="227"/>
      <c r="WH50" s="227"/>
      <c r="WI50" s="227"/>
      <c r="WJ50" s="227"/>
      <c r="WK50" s="227"/>
      <c r="WL50" s="227"/>
      <c r="WM50" s="227"/>
      <c r="WN50" s="227"/>
      <c r="WO50" s="227"/>
      <c r="WP50" s="227"/>
      <c r="WQ50" s="227"/>
      <c r="WR50" s="227"/>
      <c r="WS50" s="227"/>
      <c r="WT50" s="227"/>
      <c r="WU50" s="227"/>
      <c r="WV50" s="227"/>
      <c r="WW50" s="227"/>
      <c r="WX50" s="227"/>
      <c r="WY50" s="227"/>
      <c r="WZ50" s="227"/>
      <c r="XA50" s="227"/>
      <c r="XB50" s="227"/>
      <c r="XC50" s="227"/>
      <c r="XD50" s="227"/>
      <c r="XE50" s="227"/>
      <c r="XF50" s="227"/>
      <c r="XG50" s="227"/>
      <c r="XH50" s="227"/>
      <c r="XI50" s="227"/>
      <c r="XJ50" s="227"/>
      <c r="XK50" s="227"/>
      <c r="XL50" s="227"/>
      <c r="XM50" s="227"/>
      <c r="XN50" s="227"/>
      <c r="XO50" s="227"/>
      <c r="XP50" s="227"/>
      <c r="XQ50" s="227"/>
      <c r="XR50" s="227"/>
      <c r="XS50" s="227"/>
      <c r="XT50" s="227"/>
      <c r="XU50" s="227"/>
      <c r="XV50" s="227"/>
      <c r="XW50" s="227"/>
      <c r="XX50" s="227"/>
      <c r="XY50" s="227"/>
      <c r="XZ50" s="227"/>
      <c r="YA50" s="227"/>
      <c r="YB50" s="227"/>
      <c r="YC50" s="227"/>
      <c r="YD50" s="227"/>
      <c r="YE50" s="227"/>
      <c r="YF50" s="227"/>
      <c r="YG50" s="227"/>
      <c r="YH50" s="227"/>
      <c r="YI50" s="227"/>
      <c r="YJ50" s="227"/>
      <c r="YK50" s="227"/>
      <c r="YL50" s="227"/>
      <c r="YM50" s="227"/>
      <c r="YN50" s="227"/>
      <c r="YO50" s="227"/>
      <c r="YP50" s="227"/>
      <c r="YQ50" s="227"/>
      <c r="YR50" s="227"/>
      <c r="YS50" s="227"/>
      <c r="YT50" s="227"/>
      <c r="YU50" s="227"/>
      <c r="YV50" s="227"/>
      <c r="YW50" s="227"/>
      <c r="YX50" s="227"/>
      <c r="YY50" s="227"/>
      <c r="YZ50" s="227"/>
      <c r="ZA50" s="227"/>
      <c r="ZB50" s="227"/>
      <c r="ZC50" s="227"/>
      <c r="ZD50" s="227"/>
      <c r="ZE50" s="227"/>
      <c r="ZF50" s="227"/>
      <c r="ZG50" s="227"/>
      <c r="ZH50" s="227"/>
      <c r="ZI50" s="227"/>
      <c r="ZJ50" s="227"/>
      <c r="ZK50" s="227"/>
      <c r="ZL50" s="227"/>
      <c r="ZM50" s="227"/>
      <c r="ZN50" s="227"/>
      <c r="ZO50" s="227"/>
      <c r="ZP50" s="227"/>
      <c r="ZQ50" s="227"/>
      <c r="ZR50" s="227"/>
      <c r="ZS50" s="227"/>
      <c r="ZT50" s="227"/>
      <c r="ZU50" s="227"/>
      <c r="ZV50" s="227"/>
      <c r="ZW50" s="227"/>
      <c r="ZX50" s="227"/>
      <c r="ZY50" s="227"/>
      <c r="ZZ50" s="227"/>
      <c r="AAA50" s="227"/>
      <c r="AAB50" s="227"/>
      <c r="AAC50" s="227"/>
      <c r="AAD50" s="227"/>
      <c r="AAE50" s="227"/>
      <c r="AAF50" s="227"/>
      <c r="AAG50" s="227"/>
      <c r="AAH50" s="227"/>
      <c r="AAI50" s="227"/>
      <c r="AAJ50" s="227"/>
      <c r="AAK50" s="227"/>
      <c r="AAL50" s="227"/>
      <c r="AAM50" s="227"/>
      <c r="AAN50" s="227"/>
      <c r="AAO50" s="227"/>
      <c r="AAP50" s="227"/>
      <c r="AAQ50" s="227"/>
      <c r="AAR50" s="227"/>
      <c r="AAS50" s="227"/>
      <c r="AAT50" s="227"/>
      <c r="AAU50" s="227"/>
      <c r="AAV50" s="227"/>
      <c r="AAW50" s="227"/>
      <c r="AAX50" s="227"/>
      <c r="AAY50" s="227"/>
      <c r="AAZ50" s="227"/>
      <c r="ABA50" s="227"/>
      <c r="ABB50" s="227"/>
      <c r="ABC50" s="227"/>
      <c r="ABD50" s="227"/>
      <c r="ABE50" s="227"/>
      <c r="ABF50" s="227"/>
      <c r="ABG50" s="227"/>
      <c r="ABH50" s="227"/>
      <c r="ABI50" s="227"/>
      <c r="ABJ50" s="227"/>
      <c r="ABK50" s="227"/>
      <c r="ABL50" s="227"/>
      <c r="ABM50" s="227"/>
      <c r="ABN50" s="227"/>
      <c r="ABO50" s="227"/>
      <c r="ABP50" s="227"/>
      <c r="ABQ50" s="227"/>
      <c r="ABR50" s="227"/>
      <c r="ABS50" s="227"/>
      <c r="ABT50" s="227"/>
      <c r="ABU50" s="227"/>
      <c r="ABV50" s="227"/>
      <c r="ABW50" s="227"/>
      <c r="ABX50" s="227"/>
      <c r="ABY50" s="227"/>
      <c r="ABZ50" s="227"/>
      <c r="ACA50" s="227"/>
      <c r="ACB50" s="227"/>
      <c r="ACC50" s="227"/>
      <c r="ACD50" s="227"/>
      <c r="ACE50" s="227"/>
      <c r="ACF50" s="227"/>
      <c r="ACG50" s="227"/>
      <c r="ACH50" s="227"/>
      <c r="ACI50" s="227"/>
      <c r="ACJ50" s="227"/>
      <c r="ACK50" s="227"/>
      <c r="ACL50" s="227"/>
      <c r="ACM50" s="227"/>
      <c r="ACN50" s="227"/>
      <c r="ACO50" s="227"/>
      <c r="ACP50" s="227"/>
      <c r="ACQ50" s="227"/>
      <c r="ACR50" s="227"/>
      <c r="ACS50" s="227"/>
      <c r="ACT50" s="227"/>
      <c r="ACU50" s="227"/>
      <c r="ACV50" s="227"/>
      <c r="ACW50" s="227"/>
      <c r="ACX50" s="227"/>
      <c r="ACY50" s="227"/>
      <c r="ACZ50" s="227"/>
      <c r="ADA50" s="227"/>
      <c r="ADB50" s="227"/>
      <c r="ADC50" s="227"/>
      <c r="ADD50" s="227"/>
      <c r="ADE50" s="227"/>
      <c r="ADF50" s="227"/>
      <c r="ADG50" s="227"/>
      <c r="ADH50" s="227"/>
      <c r="ADI50" s="227"/>
      <c r="ADJ50" s="227"/>
      <c r="ADK50" s="227"/>
      <c r="ADL50" s="227"/>
      <c r="ADM50" s="227"/>
      <c r="ADN50" s="227"/>
      <c r="ADO50" s="227"/>
      <c r="ADP50" s="227"/>
      <c r="ADQ50" s="227"/>
      <c r="ADR50" s="227"/>
      <c r="ADS50" s="227"/>
      <c r="ADT50" s="227"/>
      <c r="ADU50" s="227"/>
      <c r="ADV50" s="227"/>
      <c r="ADW50" s="227"/>
      <c r="ADX50" s="227"/>
      <c r="ADY50" s="227"/>
      <c r="ADZ50" s="227"/>
      <c r="AEA50" s="227"/>
      <c r="AEB50" s="227"/>
      <c r="AEC50" s="227"/>
      <c r="AED50" s="227"/>
      <c r="AEE50" s="227"/>
      <c r="AEF50" s="227"/>
      <c r="AEG50" s="227"/>
      <c r="AEH50" s="227"/>
      <c r="AEI50" s="227"/>
      <c r="AEJ50" s="227"/>
      <c r="AEK50" s="227"/>
      <c r="AEL50" s="227"/>
      <c r="AEM50" s="227"/>
      <c r="AEN50" s="227"/>
      <c r="AEO50" s="227"/>
      <c r="AEP50" s="227"/>
      <c r="AEQ50" s="227"/>
      <c r="AER50" s="227"/>
      <c r="AES50" s="227"/>
      <c r="AET50" s="227"/>
      <c r="AEU50" s="227"/>
      <c r="AEV50" s="227"/>
      <c r="AEW50" s="227"/>
      <c r="AEX50" s="227"/>
      <c r="AEY50" s="227"/>
      <c r="AEZ50" s="227"/>
      <c r="AFA50" s="227"/>
      <c r="AFB50" s="227"/>
      <c r="AFC50" s="227"/>
      <c r="AFD50" s="227"/>
      <c r="AFE50" s="227"/>
      <c r="AFF50" s="227"/>
      <c r="AFG50" s="227"/>
      <c r="AFH50" s="227"/>
      <c r="AFI50" s="227"/>
      <c r="AFJ50" s="227"/>
      <c r="AFK50" s="227"/>
      <c r="AFL50" s="227"/>
      <c r="AFM50" s="227"/>
      <c r="AFN50" s="227"/>
      <c r="AFO50" s="227"/>
      <c r="AFP50" s="227"/>
      <c r="AFQ50" s="227"/>
      <c r="AFR50" s="227"/>
      <c r="AFS50" s="227"/>
      <c r="AFT50" s="227"/>
      <c r="AFU50" s="227"/>
      <c r="AFV50" s="227"/>
      <c r="AFW50" s="227"/>
      <c r="AFX50" s="227"/>
      <c r="AFY50" s="227"/>
      <c r="AFZ50" s="227"/>
      <c r="AGA50" s="227"/>
      <c r="AGB50" s="227"/>
      <c r="AGC50" s="227"/>
      <c r="AGD50" s="227"/>
      <c r="AGE50" s="227"/>
      <c r="AGF50" s="227"/>
      <c r="AGG50" s="227"/>
      <c r="AGH50" s="227"/>
      <c r="AGI50" s="227"/>
      <c r="AGJ50" s="227"/>
      <c r="AGK50" s="227"/>
      <c r="AGL50" s="227"/>
      <c r="AGM50" s="227"/>
      <c r="AGN50" s="227"/>
      <c r="AGO50" s="227"/>
      <c r="AGP50" s="227"/>
      <c r="AGQ50" s="227"/>
      <c r="AGR50" s="227"/>
      <c r="AGS50" s="227"/>
      <c r="AGT50" s="227"/>
      <c r="AGU50" s="227"/>
      <c r="AGV50" s="227"/>
      <c r="AGW50" s="227"/>
      <c r="AGX50" s="227"/>
      <c r="AGY50" s="227"/>
      <c r="AGZ50" s="227"/>
      <c r="AHA50" s="227"/>
      <c r="AHB50" s="227"/>
      <c r="AHC50" s="227"/>
      <c r="AHD50" s="227"/>
      <c r="AHE50" s="227"/>
      <c r="AHF50" s="227"/>
      <c r="AHG50" s="227"/>
      <c r="AHH50" s="227"/>
      <c r="AHI50" s="227"/>
      <c r="AHJ50" s="227"/>
      <c r="AHK50" s="227"/>
      <c r="AHL50" s="227"/>
      <c r="AHM50" s="227"/>
      <c r="AHN50" s="227"/>
      <c r="AHO50" s="227"/>
      <c r="AHP50" s="227"/>
      <c r="AHQ50" s="227"/>
      <c r="AHR50" s="227"/>
      <c r="AHS50" s="227"/>
      <c r="AHT50" s="227"/>
      <c r="AHU50" s="227"/>
      <c r="AHV50" s="227"/>
      <c r="AHW50" s="227"/>
      <c r="AHX50" s="227"/>
      <c r="AHY50" s="227"/>
      <c r="AHZ50" s="227"/>
      <c r="AIA50" s="227"/>
      <c r="AIB50" s="227"/>
      <c r="AIC50" s="227"/>
      <c r="AID50" s="227"/>
      <c r="AIE50" s="227"/>
      <c r="AIF50" s="227"/>
      <c r="AIG50" s="227"/>
      <c r="AIH50" s="227"/>
      <c r="AII50" s="227"/>
      <c r="AIJ50" s="227"/>
      <c r="AIK50" s="227"/>
      <c r="AIL50" s="227"/>
      <c r="AIM50" s="227"/>
      <c r="AIN50" s="227"/>
      <c r="AIO50" s="227"/>
      <c r="AIP50" s="227"/>
      <c r="AIQ50" s="227"/>
      <c r="AIR50" s="227"/>
      <c r="AIS50" s="227"/>
      <c r="AIT50" s="227"/>
      <c r="AIU50" s="227"/>
      <c r="AIV50" s="227"/>
      <c r="AIW50" s="227"/>
      <c r="AIX50" s="227"/>
      <c r="AIY50" s="227"/>
      <c r="AIZ50" s="227"/>
      <c r="AJA50" s="227"/>
      <c r="AJB50" s="227"/>
      <c r="AJC50" s="227"/>
      <c r="AJD50" s="227"/>
      <c r="AJE50" s="227"/>
      <c r="AJF50" s="227"/>
      <c r="AJG50" s="227"/>
      <c r="AJH50" s="227"/>
      <c r="AJI50" s="227"/>
      <c r="AJJ50" s="227"/>
      <c r="AJK50" s="227"/>
      <c r="AJL50" s="227"/>
      <c r="AJM50" s="227"/>
      <c r="AJN50" s="227"/>
      <c r="AJO50" s="227"/>
      <c r="AJP50" s="227"/>
      <c r="AJQ50" s="227"/>
      <c r="AJR50" s="227"/>
      <c r="AJS50" s="227"/>
      <c r="AJT50" s="227"/>
      <c r="AJU50" s="227"/>
      <c r="AJV50" s="227"/>
      <c r="AJW50" s="227"/>
      <c r="AJX50" s="227"/>
      <c r="AJY50" s="227"/>
      <c r="AJZ50" s="227"/>
      <c r="AKA50" s="227"/>
      <c r="AKB50" s="227"/>
      <c r="AKC50" s="227"/>
      <c r="AKD50" s="227"/>
      <c r="AKE50" s="227"/>
      <c r="AKF50" s="227"/>
      <c r="AKG50" s="227"/>
      <c r="AKH50" s="227"/>
      <c r="AKI50" s="227"/>
      <c r="AKJ50" s="227"/>
      <c r="AKK50" s="227"/>
      <c r="AKL50" s="227"/>
      <c r="AKM50" s="227"/>
      <c r="AKN50" s="227"/>
      <c r="AKO50" s="227"/>
      <c r="AKP50" s="227"/>
      <c r="AKQ50" s="227"/>
      <c r="AKR50" s="227"/>
      <c r="AKS50" s="227"/>
      <c r="AKT50" s="227"/>
      <c r="AKU50" s="227"/>
      <c r="AKV50" s="227"/>
      <c r="AKW50" s="227"/>
      <c r="AKX50" s="227"/>
      <c r="AKY50" s="227"/>
      <c r="AKZ50" s="227"/>
      <c r="ALA50" s="227"/>
      <c r="ALB50" s="227"/>
      <c r="ALC50" s="227"/>
      <c r="ALD50" s="227"/>
      <c r="ALE50" s="227"/>
      <c r="ALF50" s="227"/>
      <c r="ALG50" s="227"/>
      <c r="ALH50" s="227"/>
      <c r="ALI50" s="227"/>
      <c r="ALJ50" s="227"/>
      <c r="ALK50" s="227"/>
      <c r="ALL50" s="227"/>
      <c r="ALM50" s="227"/>
      <c r="ALN50" s="227"/>
      <c r="ALO50" s="227"/>
      <c r="ALP50" s="227"/>
      <c r="ALQ50" s="227"/>
      <c r="ALR50" s="227"/>
      <c r="ALS50" s="227"/>
      <c r="ALT50" s="227"/>
      <c r="ALU50" s="227"/>
      <c r="ALV50" s="227"/>
      <c r="ALW50" s="227"/>
      <c r="ALX50" s="227"/>
      <c r="ALY50" s="227"/>
      <c r="ALZ50" s="227"/>
      <c r="AMA50" s="227"/>
      <c r="AMB50" s="227"/>
      <c r="AMC50" s="227"/>
      <c r="AMD50" s="227"/>
      <c r="AME50" s="227"/>
      <c r="AMF50" s="227"/>
      <c r="AMG50" s="227"/>
      <c r="AMH50" s="227"/>
      <c r="AMI50" s="227"/>
      <c r="AMJ50" s="227"/>
      <c r="AMK50" s="227"/>
      <c r="AML50" s="227"/>
      <c r="AMM50" s="227"/>
      <c r="AMN50" s="227"/>
      <c r="AMO50" s="227"/>
      <c r="AMP50" s="227"/>
      <c r="AMQ50" s="227"/>
      <c r="AMR50" s="227"/>
      <c r="AMS50" s="227"/>
      <c r="AMT50" s="227"/>
      <c r="AMU50" s="227"/>
      <c r="AMV50" s="227"/>
      <c r="AMW50" s="227"/>
      <c r="AMX50" s="227"/>
    </row>
    <row r="51" spans="1:1038" ht="18" customHeight="1">
      <c r="A51" s="223" t="s">
        <v>1277</v>
      </c>
      <c r="B51" s="226" t="s">
        <v>1294</v>
      </c>
      <c r="D51" s="225" t="s">
        <v>1279</v>
      </c>
      <c r="E51" s="126">
        <v>13</v>
      </c>
      <c r="F51" s="126">
        <v>1</v>
      </c>
      <c r="G51" s="285" t="str">
        <f t="shared" si="1"/>
        <v>13-1</v>
      </c>
      <c r="H51" s="277">
        <v>0</v>
      </c>
      <c r="I51" s="126">
        <v>5</v>
      </c>
      <c r="K51" s="545" t="b">
        <f>IF(I52=1,IF(((VLOOKUP($G51,[1]Depth_Lookup!#REF!,9,FALSE))-(H51/100))=0,"Good",IF(((VLOOKUP($G51,[1]Depth_Lookup!$A$3:$J$550,9,FALSE))-(H51/100))&gt;0,"Too Short","Too Long")))</f>
        <v>0</v>
      </c>
      <c r="L51" s="171">
        <f>(VLOOKUP($G51,Depth_Lookup!$A$3:$J$410,10,FALSE))+(H51/100)</f>
        <v>20.7</v>
      </c>
      <c r="M51" s="171">
        <f>(VLOOKUP($G51,Depth_Lookup!$A$3:$J$410,10,FALSE))+(I51/100)</f>
        <v>20.75</v>
      </c>
      <c r="N51" s="127" t="s">
        <v>1300</v>
      </c>
      <c r="O51" s="126">
        <v>1</v>
      </c>
      <c r="P51" s="126" t="s">
        <v>853</v>
      </c>
      <c r="Q51" s="126" t="s">
        <v>125</v>
      </c>
      <c r="R51" s="196" t="str">
        <f t="shared" si="2"/>
        <v>SerpentinizedHarzburgite</v>
      </c>
      <c r="S51" s="126" t="s">
        <v>94</v>
      </c>
      <c r="T51" s="126" t="s">
        <v>116</v>
      </c>
      <c r="W51" s="126" t="s">
        <v>102</v>
      </c>
      <c r="X51" s="202">
        <f>VLOOKUP(W51,definitions_list_lookup!$A$13:$B$19,2,0)</f>
        <v>5</v>
      </c>
      <c r="Y51" s="126" t="s">
        <v>90</v>
      </c>
      <c r="Z51" s="126" t="s">
        <v>91</v>
      </c>
      <c r="AF51" s="196" t="e">
        <f>VLOOKUP(AE51,definitions_list_mag!$V$12:$W$15,2,0)</f>
        <v>#N/A</v>
      </c>
      <c r="AI51" s="235">
        <v>70</v>
      </c>
      <c r="AJ51" s="236"/>
      <c r="AK51" s="236"/>
      <c r="AL51" s="236"/>
      <c r="AM51" s="236"/>
      <c r="AN51" s="236"/>
      <c r="AO51" s="130"/>
      <c r="AU51" s="235"/>
      <c r="AV51" s="236"/>
      <c r="AW51" s="236"/>
      <c r="AX51" s="236"/>
      <c r="AY51" s="236"/>
      <c r="AZ51" s="236"/>
      <c r="BA51" s="130">
        <v>30</v>
      </c>
      <c r="BB51" s="126">
        <v>5</v>
      </c>
      <c r="BC51" s="126">
        <v>5</v>
      </c>
      <c r="BD51" s="126" t="s">
        <v>1330</v>
      </c>
      <c r="BE51" s="126" t="s">
        <v>1331</v>
      </c>
      <c r="BG51" s="235"/>
      <c r="BH51" s="236"/>
      <c r="BI51" s="236"/>
      <c r="BJ51" s="236"/>
      <c r="BK51" s="236"/>
      <c r="BL51" s="236"/>
      <c r="BM51" s="130"/>
      <c r="BS51" s="236"/>
      <c r="BT51" s="236"/>
      <c r="BU51" s="236"/>
      <c r="BV51" s="236"/>
      <c r="BW51" s="236"/>
      <c r="BX51" s="236"/>
      <c r="BY51" s="130"/>
      <c r="CG51" s="145"/>
      <c r="CH51" s="132" t="s">
        <v>1345</v>
      </c>
      <c r="CI51" s="132">
        <v>100</v>
      </c>
      <c r="CJ51" s="132" t="s">
        <v>514</v>
      </c>
      <c r="CK51" s="133"/>
      <c r="CL51" s="134"/>
      <c r="CM51" s="134"/>
      <c r="CN51" s="134"/>
      <c r="CO51" s="134"/>
      <c r="CP51" s="134"/>
      <c r="CQ51" s="134"/>
      <c r="CR51" s="134"/>
      <c r="CS51" s="134"/>
      <c r="CT51" s="134"/>
      <c r="CU51" s="134"/>
      <c r="CV51" s="134"/>
      <c r="CW51" s="134"/>
      <c r="CX51" s="134"/>
      <c r="CY51" s="134"/>
      <c r="CZ51" s="134"/>
      <c r="DA51" s="134"/>
      <c r="DB51" s="134">
        <v>70</v>
      </c>
      <c r="DC51" s="135">
        <v>2</v>
      </c>
      <c r="DD51" s="134"/>
      <c r="DE51" s="134"/>
      <c r="DF51" s="134"/>
      <c r="DG51" s="134"/>
      <c r="DH51" s="134"/>
      <c r="DI51" s="134"/>
      <c r="DJ51" s="134">
        <v>28</v>
      </c>
      <c r="DK51" s="207">
        <f t="shared" si="3"/>
        <v>100</v>
      </c>
      <c r="DL51" s="131"/>
      <c r="DM51" s="134"/>
      <c r="DN51" s="134"/>
      <c r="DO51" s="136"/>
      <c r="DQ51" s="131"/>
      <c r="DR51" s="136"/>
      <c r="DS51" s="131"/>
      <c r="DT51" s="263" t="s">
        <v>1384</v>
      </c>
      <c r="DW51" s="213">
        <f t="shared" si="19"/>
        <v>100</v>
      </c>
      <c r="DX51" s="214" t="e">
        <f>VLOOKUP(P51,definitions_list_lookup!$K$30:$L$54,2,0)</f>
        <v>#N/A</v>
      </c>
      <c r="DY51" s="139" t="s">
        <v>1405</v>
      </c>
      <c r="DZ51" s="139" t="s">
        <v>1413</v>
      </c>
      <c r="EA51" s="139"/>
      <c r="ED51" s="229" t="s">
        <v>2517</v>
      </c>
      <c r="EE51" s="140"/>
      <c r="EG51" s="140"/>
      <c r="EI51" s="218" t="e">
        <f>VLOOKUP(EH51,definitions_list_mag!$Y$12:$Z$15,2,FALSE)</f>
        <v>#N/A</v>
      </c>
      <c r="EJ51" s="143"/>
      <c r="EK51" s="221" t="e">
        <f>VLOOKUP(EJ51,definitions_list_mag!$AT$3:$AU$5,2,FALSE)</f>
        <v>#N/A</v>
      </c>
      <c r="EM51" s="109"/>
      <c r="EN51" s="109"/>
      <c r="EV51" s="147"/>
      <c r="EW51" s="147"/>
      <c r="EX51" s="147"/>
      <c r="EY51" s="147"/>
      <c r="EZ51" s="192" t="e">
        <f t="shared" si="4"/>
        <v>#DIV/0!</v>
      </c>
      <c r="FA51" s="192" t="e">
        <f t="shared" si="5"/>
        <v>#DIV/0!</v>
      </c>
      <c r="FB51" s="192" t="e">
        <f t="shared" si="6"/>
        <v>#DIV/0!</v>
      </c>
      <c r="FC51" s="192" t="e">
        <f t="shared" si="7"/>
        <v>#DIV/0!</v>
      </c>
      <c r="FD51" s="192" t="e">
        <f t="shared" si="8"/>
        <v>#DIV/0!</v>
      </c>
      <c r="FE51" s="193" t="e">
        <f t="shared" si="9"/>
        <v>#DIV/0!</v>
      </c>
      <c r="FF51" s="194" t="e">
        <f t="shared" si="10"/>
        <v>#DIV/0!</v>
      </c>
      <c r="FG51" s="143"/>
      <c r="FI51" s="778">
        <f t="shared" si="11"/>
        <v>0</v>
      </c>
      <c r="FJ51" s="779" t="e">
        <f t="shared" si="12"/>
        <v>#DIV/0!</v>
      </c>
      <c r="FK51" s="779" t="e">
        <f t="shared" si="13"/>
        <v>#DIV/0!</v>
      </c>
      <c r="FL51" s="780" t="e">
        <f t="shared" si="14"/>
        <v>#DIV/0!</v>
      </c>
      <c r="FM51" s="169" t="e">
        <f t="shared" si="15"/>
        <v>#DIV/0!</v>
      </c>
      <c r="FN51" s="783" t="e">
        <f t="shared" si="16"/>
        <v>#DIV/0!</v>
      </c>
    </row>
    <row r="52" spans="1:1038" s="288" customFormat="1" ht="18" customHeight="1">
      <c r="A52" s="282" t="s">
        <v>1277</v>
      </c>
      <c r="B52" s="227" t="s">
        <v>1294</v>
      </c>
      <c r="C52" s="227"/>
      <c r="D52" s="284" t="s">
        <v>1279</v>
      </c>
      <c r="E52" s="227">
        <v>13</v>
      </c>
      <c r="F52" s="227">
        <v>1</v>
      </c>
      <c r="G52" s="285" t="str">
        <f t="shared" si="1"/>
        <v>13-1</v>
      </c>
      <c r="H52" s="278">
        <f t="shared" si="20"/>
        <v>5</v>
      </c>
      <c r="I52" s="227">
        <v>99.5</v>
      </c>
      <c r="J52" s="226"/>
      <c r="K52" s="545" t="b">
        <f>IF(I53=1,IF(((VLOOKUP($G52,[1]Depth_Lookup!#REF!,9,FALSE))-(H52/100))=0,"Good",IF(((VLOOKUP($G52,[1]Depth_Lookup!$A$3:$J$550,9,FALSE))-(H52/100))&gt;0,"Too Short","Too Long")))</f>
        <v>0</v>
      </c>
      <c r="L52" s="171">
        <f>(VLOOKUP($G52,Depth_Lookup!$A$3:$J$410,10,FALSE))+(H52/100)</f>
        <v>20.75</v>
      </c>
      <c r="M52" s="171">
        <f>(VLOOKUP($G52,Depth_Lookup!$A$3:$J$410,10,FALSE))+(I52/100)</f>
        <v>21.695</v>
      </c>
      <c r="N52" s="230" t="s">
        <v>1301</v>
      </c>
      <c r="O52" s="227" t="s">
        <v>1280</v>
      </c>
      <c r="P52" s="227" t="s">
        <v>853</v>
      </c>
      <c r="Q52" s="227" t="s">
        <v>87</v>
      </c>
      <c r="R52" s="286" t="str">
        <f t="shared" si="2"/>
        <v>SerpentinizedDunite</v>
      </c>
      <c r="S52" s="227" t="s">
        <v>107</v>
      </c>
      <c r="T52" s="227" t="s">
        <v>700</v>
      </c>
      <c r="U52" s="227" t="s">
        <v>95</v>
      </c>
      <c r="V52" s="227" t="s">
        <v>509</v>
      </c>
      <c r="W52" s="227"/>
      <c r="X52" s="287" t="e">
        <f>VLOOKUP(W52,definitions_list_lookup!$A$13:$B$19,2,0)</f>
        <v>#N/A</v>
      </c>
      <c r="Y52" s="227"/>
      <c r="Z52" s="227"/>
      <c r="AA52" s="227"/>
      <c r="AB52" s="227"/>
      <c r="AC52" s="227"/>
      <c r="AD52" s="227"/>
      <c r="AE52" s="233"/>
      <c r="AF52" s="286" t="e">
        <f>VLOOKUP(AE52,definitions_list_mag!$V$12:$W$15,2,0)</f>
        <v>#N/A</v>
      </c>
      <c r="AG52" s="237"/>
      <c r="AH52" s="227"/>
      <c r="AI52" s="238">
        <v>98</v>
      </c>
      <c r="AJ52" s="239"/>
      <c r="AK52" s="239"/>
      <c r="AL52" s="239"/>
      <c r="AM52" s="239"/>
      <c r="AN52" s="239"/>
      <c r="AO52" s="240"/>
      <c r="AP52" s="227"/>
      <c r="AQ52" s="227"/>
      <c r="AR52" s="227"/>
      <c r="AS52" s="227"/>
      <c r="AT52" s="227"/>
      <c r="AU52" s="238"/>
      <c r="AV52" s="239"/>
      <c r="AW52" s="239"/>
      <c r="AX52" s="239"/>
      <c r="AY52" s="239"/>
      <c r="AZ52" s="239"/>
      <c r="BA52" s="240">
        <v>2</v>
      </c>
      <c r="BB52" s="227">
        <v>1</v>
      </c>
      <c r="BC52" s="227">
        <v>1</v>
      </c>
      <c r="BD52" s="227" t="s">
        <v>1330</v>
      </c>
      <c r="BE52" s="227" t="s">
        <v>1331</v>
      </c>
      <c r="BF52" s="227"/>
      <c r="BG52" s="238"/>
      <c r="BH52" s="239"/>
      <c r="BI52" s="239"/>
      <c r="BJ52" s="239"/>
      <c r="BK52" s="239"/>
      <c r="BL52" s="239"/>
      <c r="BM52" s="240"/>
      <c r="BN52" s="227"/>
      <c r="BO52" s="227"/>
      <c r="BP52" s="227"/>
      <c r="BQ52" s="227"/>
      <c r="BR52" s="227"/>
      <c r="BS52" s="239"/>
      <c r="BT52" s="239"/>
      <c r="BU52" s="239"/>
      <c r="BV52" s="239"/>
      <c r="BW52" s="239"/>
      <c r="BX52" s="239"/>
      <c r="BY52" s="240"/>
      <c r="BZ52" s="227"/>
      <c r="CA52" s="227"/>
      <c r="CB52" s="227"/>
      <c r="CC52" s="227"/>
      <c r="CD52" s="227"/>
      <c r="CE52" s="227"/>
      <c r="CF52" s="227"/>
      <c r="CG52" s="148"/>
      <c r="CH52" s="149" t="s">
        <v>1347</v>
      </c>
      <c r="CI52" s="149">
        <v>100</v>
      </c>
      <c r="CJ52" s="149" t="s">
        <v>514</v>
      </c>
      <c r="CK52" s="151"/>
      <c r="CL52" s="152"/>
      <c r="CM52" s="152"/>
      <c r="CN52" s="152"/>
      <c r="CO52" s="152"/>
      <c r="CP52" s="152"/>
      <c r="CQ52" s="152"/>
      <c r="CR52" s="152"/>
      <c r="CS52" s="152"/>
      <c r="CT52" s="152"/>
      <c r="CU52" s="152"/>
      <c r="CV52" s="152"/>
      <c r="CW52" s="152"/>
      <c r="CX52" s="152"/>
      <c r="CY52" s="152"/>
      <c r="CZ52" s="152"/>
      <c r="DA52" s="152"/>
      <c r="DB52" s="152">
        <v>98</v>
      </c>
      <c r="DC52" s="229"/>
      <c r="DD52" s="152"/>
      <c r="DE52" s="152"/>
      <c r="DF52" s="152"/>
      <c r="DG52" s="152"/>
      <c r="DH52" s="152"/>
      <c r="DI52" s="152"/>
      <c r="DJ52" s="152">
        <v>2</v>
      </c>
      <c r="DK52" s="208">
        <f t="shared" si="3"/>
        <v>100</v>
      </c>
      <c r="DL52" s="148"/>
      <c r="DM52" s="152"/>
      <c r="DN52" s="152"/>
      <c r="DO52" s="153"/>
      <c r="DQ52" s="148"/>
      <c r="DR52" s="153"/>
      <c r="DS52" s="148"/>
      <c r="DT52" s="261" t="s">
        <v>1385</v>
      </c>
      <c r="DU52" s="229"/>
      <c r="DV52" s="229"/>
      <c r="DW52" s="290">
        <f t="shared" si="19"/>
        <v>100</v>
      </c>
      <c r="DX52" s="291" t="e">
        <f>VLOOKUP(P52,definitions_list_lookup!$K$30:$L$54,2,0)</f>
        <v>#N/A</v>
      </c>
      <c r="DY52" s="154" t="s">
        <v>1405</v>
      </c>
      <c r="DZ52" s="154" t="s">
        <v>1414</v>
      </c>
      <c r="EA52" s="154"/>
      <c r="EB52" s="229"/>
      <c r="EC52" s="292"/>
      <c r="ED52" s="229" t="s">
        <v>2517</v>
      </c>
      <c r="EE52" s="293"/>
      <c r="EF52" s="294"/>
      <c r="EG52" s="293"/>
      <c r="EH52" s="295"/>
      <c r="EI52" s="296" t="e">
        <f>VLOOKUP(EH52,definitions_list_mag!$Y$12:$Z$15,2,FALSE)</f>
        <v>#N/A</v>
      </c>
      <c r="EJ52" s="297"/>
      <c r="EK52" s="298" t="e">
        <f>VLOOKUP(EJ52,definitions_list_mag!$AT$3:$AU$5,2,FALSE)</f>
        <v>#N/A</v>
      </c>
      <c r="EL52" s="293"/>
      <c r="EM52" s="295"/>
      <c r="EN52" s="295" t="s">
        <v>1449</v>
      </c>
      <c r="EO52" s="321"/>
      <c r="EP52" s="321"/>
      <c r="EQ52" s="321"/>
      <c r="ER52" s="321"/>
      <c r="ES52" s="321"/>
      <c r="ET52" s="321"/>
      <c r="EU52" s="321"/>
      <c r="EV52" s="325">
        <v>10</v>
      </c>
      <c r="EW52" s="325">
        <v>90</v>
      </c>
      <c r="EX52" s="325">
        <v>10</v>
      </c>
      <c r="EY52" s="325">
        <v>180</v>
      </c>
      <c r="EZ52" s="192">
        <f t="shared" si="4"/>
        <v>-45</v>
      </c>
      <c r="FA52" s="192">
        <f t="shared" si="5"/>
        <v>315</v>
      </c>
      <c r="FB52" s="192">
        <f t="shared" si="6"/>
        <v>75.998057834483077</v>
      </c>
      <c r="FC52" s="192">
        <f t="shared" si="7"/>
        <v>45</v>
      </c>
      <c r="FD52" s="192">
        <f t="shared" si="8"/>
        <v>14.001942165516923</v>
      </c>
      <c r="FE52" s="193">
        <f t="shared" si="9"/>
        <v>135</v>
      </c>
      <c r="FF52" s="194">
        <f t="shared" si="10"/>
        <v>14.001942165516923</v>
      </c>
      <c r="FG52" s="295" t="s">
        <v>1449</v>
      </c>
      <c r="FH52" s="295"/>
      <c r="FI52" s="778">
        <f t="shared" si="11"/>
        <v>0</v>
      </c>
      <c r="FJ52" s="779">
        <f t="shared" si="12"/>
        <v>14.001942165516923</v>
      </c>
      <c r="FK52" s="779">
        <f t="shared" si="13"/>
        <v>75.998057834483077</v>
      </c>
      <c r="FL52" s="780">
        <f t="shared" si="14"/>
        <v>1.3264163343328015</v>
      </c>
      <c r="FM52" s="169">
        <f t="shared" si="15"/>
        <v>0.97028752524781392</v>
      </c>
      <c r="FN52" s="783">
        <f t="shared" si="16"/>
        <v>0</v>
      </c>
      <c r="FO52" s="227"/>
      <c r="FP52" s="227"/>
      <c r="FQ52" s="227"/>
      <c r="FR52" s="227"/>
      <c r="FS52" s="227"/>
      <c r="FT52" s="227"/>
      <c r="FU52" s="227"/>
      <c r="FV52" s="227"/>
      <c r="FW52" s="227"/>
      <c r="FX52" s="227"/>
      <c r="FY52" s="227"/>
      <c r="FZ52" s="227"/>
      <c r="GA52" s="227"/>
      <c r="GB52" s="227"/>
      <c r="GC52" s="227"/>
      <c r="GD52" s="227"/>
      <c r="GE52" s="227"/>
      <c r="GF52" s="227"/>
      <c r="GG52" s="227"/>
      <c r="GH52" s="227"/>
      <c r="GI52" s="227"/>
      <c r="GJ52" s="227"/>
      <c r="GK52" s="227"/>
      <c r="GL52" s="227"/>
      <c r="GM52" s="227"/>
      <c r="GN52" s="227"/>
      <c r="GO52" s="227"/>
      <c r="GP52" s="227"/>
      <c r="GQ52" s="227"/>
      <c r="GR52" s="227"/>
      <c r="GS52" s="227"/>
      <c r="GT52" s="227"/>
      <c r="GU52" s="227"/>
      <c r="GV52" s="227"/>
      <c r="GW52" s="227"/>
      <c r="GX52" s="227"/>
      <c r="GY52" s="227"/>
      <c r="GZ52" s="227"/>
      <c r="HA52" s="227"/>
      <c r="HB52" s="227"/>
      <c r="HC52" s="227"/>
      <c r="HD52" s="227"/>
      <c r="HE52" s="227"/>
      <c r="HF52" s="227"/>
      <c r="HG52" s="227"/>
      <c r="HH52" s="227"/>
      <c r="HI52" s="227"/>
      <c r="HJ52" s="227"/>
      <c r="HK52" s="227"/>
      <c r="HL52" s="227"/>
      <c r="HM52" s="227"/>
      <c r="HN52" s="227"/>
      <c r="HO52" s="227"/>
      <c r="HP52" s="227"/>
      <c r="HQ52" s="227"/>
      <c r="HR52" s="227"/>
      <c r="HS52" s="227"/>
      <c r="HT52" s="227"/>
      <c r="HU52" s="227"/>
      <c r="HV52" s="227"/>
      <c r="HW52" s="227"/>
      <c r="HX52" s="227"/>
      <c r="HY52" s="227"/>
      <c r="HZ52" s="227"/>
      <c r="IA52" s="227"/>
      <c r="IB52" s="227"/>
      <c r="IC52" s="227"/>
      <c r="ID52" s="227"/>
      <c r="IE52" s="227"/>
      <c r="IF52" s="227"/>
      <c r="IG52" s="227"/>
      <c r="IH52" s="227"/>
      <c r="II52" s="227"/>
      <c r="IJ52" s="227"/>
      <c r="IK52" s="227"/>
      <c r="IL52" s="227"/>
      <c r="IM52" s="227"/>
      <c r="IN52" s="227"/>
      <c r="IO52" s="227"/>
      <c r="IP52" s="227"/>
      <c r="IQ52" s="227"/>
      <c r="IR52" s="227"/>
      <c r="IS52" s="227"/>
      <c r="IT52" s="227"/>
      <c r="IU52" s="227"/>
      <c r="IV52" s="227"/>
      <c r="IW52" s="227"/>
      <c r="IX52" s="227"/>
      <c r="IY52" s="227"/>
      <c r="IZ52" s="227"/>
      <c r="JA52" s="227"/>
      <c r="JB52" s="227"/>
      <c r="JC52" s="227"/>
      <c r="JD52" s="227"/>
      <c r="JE52" s="227"/>
      <c r="JF52" s="227"/>
      <c r="JG52" s="227"/>
      <c r="JH52" s="227"/>
      <c r="JI52" s="227"/>
      <c r="JJ52" s="227"/>
      <c r="JK52" s="227"/>
      <c r="JL52" s="227"/>
      <c r="JM52" s="227"/>
      <c r="JN52" s="227"/>
      <c r="JO52" s="227"/>
      <c r="JP52" s="227"/>
      <c r="JQ52" s="227"/>
      <c r="JR52" s="227"/>
      <c r="JS52" s="227"/>
      <c r="JT52" s="227"/>
      <c r="JU52" s="227"/>
      <c r="JV52" s="227"/>
      <c r="JW52" s="227"/>
      <c r="JX52" s="227"/>
      <c r="JY52" s="227"/>
      <c r="JZ52" s="227"/>
      <c r="KA52" s="227"/>
      <c r="KB52" s="227"/>
      <c r="KC52" s="227"/>
      <c r="KD52" s="227"/>
      <c r="KE52" s="227"/>
      <c r="KF52" s="227"/>
      <c r="KG52" s="227"/>
      <c r="KH52" s="227"/>
      <c r="KI52" s="227"/>
      <c r="KJ52" s="227"/>
      <c r="KK52" s="227"/>
      <c r="KL52" s="227"/>
      <c r="KM52" s="227"/>
      <c r="KN52" s="227"/>
      <c r="KO52" s="227"/>
      <c r="KP52" s="227"/>
      <c r="KQ52" s="227"/>
      <c r="KR52" s="227"/>
      <c r="KS52" s="227"/>
      <c r="KT52" s="227"/>
      <c r="KU52" s="227"/>
      <c r="KV52" s="227"/>
      <c r="KW52" s="227"/>
      <c r="KX52" s="227"/>
      <c r="KY52" s="227"/>
      <c r="KZ52" s="227"/>
      <c r="LA52" s="227"/>
      <c r="LB52" s="227"/>
      <c r="LC52" s="227"/>
      <c r="LD52" s="227"/>
      <c r="LE52" s="227"/>
      <c r="LF52" s="227"/>
      <c r="LG52" s="227"/>
      <c r="LH52" s="227"/>
      <c r="LI52" s="227"/>
      <c r="LJ52" s="227"/>
      <c r="LK52" s="227"/>
      <c r="LL52" s="227"/>
      <c r="LM52" s="227"/>
      <c r="LN52" s="227"/>
      <c r="LO52" s="227"/>
      <c r="LP52" s="227"/>
      <c r="LQ52" s="227"/>
      <c r="LR52" s="227"/>
      <c r="LS52" s="227"/>
      <c r="LT52" s="227"/>
      <c r="LU52" s="227"/>
      <c r="LV52" s="227"/>
      <c r="LW52" s="227"/>
      <c r="LX52" s="227"/>
      <c r="LY52" s="227"/>
      <c r="LZ52" s="227"/>
      <c r="MA52" s="227"/>
      <c r="MB52" s="227"/>
      <c r="MC52" s="227"/>
      <c r="MD52" s="227"/>
      <c r="ME52" s="227"/>
      <c r="MF52" s="227"/>
      <c r="MG52" s="227"/>
      <c r="MH52" s="227"/>
      <c r="MI52" s="227"/>
      <c r="MJ52" s="227"/>
      <c r="MK52" s="227"/>
      <c r="ML52" s="227"/>
      <c r="MM52" s="227"/>
      <c r="MN52" s="227"/>
      <c r="MO52" s="227"/>
      <c r="MP52" s="227"/>
      <c r="MQ52" s="227"/>
      <c r="MR52" s="227"/>
      <c r="MS52" s="227"/>
      <c r="MT52" s="227"/>
      <c r="MU52" s="227"/>
      <c r="MV52" s="227"/>
      <c r="MW52" s="227"/>
      <c r="MX52" s="227"/>
      <c r="MY52" s="227"/>
      <c r="MZ52" s="227"/>
      <c r="NA52" s="227"/>
      <c r="NB52" s="227"/>
      <c r="NC52" s="227"/>
      <c r="ND52" s="227"/>
      <c r="NE52" s="227"/>
      <c r="NF52" s="227"/>
      <c r="NG52" s="227"/>
      <c r="NH52" s="227"/>
      <c r="NI52" s="227"/>
      <c r="NJ52" s="227"/>
      <c r="NK52" s="227"/>
      <c r="NL52" s="227"/>
      <c r="NM52" s="227"/>
      <c r="NN52" s="227"/>
      <c r="NO52" s="227"/>
      <c r="NP52" s="227"/>
      <c r="NQ52" s="227"/>
      <c r="NR52" s="227"/>
      <c r="NS52" s="227"/>
      <c r="NT52" s="227"/>
      <c r="NU52" s="227"/>
      <c r="NV52" s="227"/>
      <c r="NW52" s="227"/>
      <c r="NX52" s="227"/>
      <c r="NY52" s="227"/>
      <c r="NZ52" s="227"/>
      <c r="OA52" s="227"/>
      <c r="OB52" s="227"/>
      <c r="OC52" s="227"/>
      <c r="OD52" s="227"/>
      <c r="OE52" s="227"/>
      <c r="OF52" s="227"/>
      <c r="OG52" s="227"/>
      <c r="OH52" s="227"/>
      <c r="OI52" s="227"/>
      <c r="OJ52" s="227"/>
      <c r="OK52" s="227"/>
      <c r="OL52" s="227"/>
      <c r="OM52" s="227"/>
      <c r="ON52" s="227"/>
      <c r="OO52" s="227"/>
      <c r="OP52" s="227"/>
      <c r="OQ52" s="227"/>
      <c r="OR52" s="227"/>
      <c r="OS52" s="227"/>
      <c r="OT52" s="227"/>
      <c r="OU52" s="227"/>
      <c r="OV52" s="227"/>
      <c r="OW52" s="227"/>
      <c r="OX52" s="227"/>
      <c r="OY52" s="227"/>
      <c r="OZ52" s="227"/>
      <c r="PA52" s="227"/>
      <c r="PB52" s="227"/>
      <c r="PC52" s="227"/>
      <c r="PD52" s="227"/>
      <c r="PE52" s="227"/>
      <c r="PF52" s="227"/>
      <c r="PG52" s="227"/>
      <c r="PH52" s="227"/>
      <c r="PI52" s="227"/>
      <c r="PJ52" s="227"/>
      <c r="PK52" s="227"/>
      <c r="PL52" s="227"/>
      <c r="PM52" s="227"/>
      <c r="PN52" s="227"/>
      <c r="PO52" s="227"/>
      <c r="PP52" s="227"/>
      <c r="PQ52" s="227"/>
      <c r="PR52" s="227"/>
      <c r="PS52" s="227"/>
      <c r="PT52" s="227"/>
      <c r="PU52" s="227"/>
      <c r="PV52" s="227"/>
      <c r="PW52" s="227"/>
      <c r="PX52" s="227"/>
      <c r="PY52" s="227"/>
      <c r="PZ52" s="227"/>
      <c r="QA52" s="227"/>
      <c r="QB52" s="227"/>
      <c r="QC52" s="227"/>
      <c r="QD52" s="227"/>
      <c r="QE52" s="227"/>
      <c r="QF52" s="227"/>
      <c r="QG52" s="227"/>
      <c r="QH52" s="227"/>
      <c r="QI52" s="227"/>
      <c r="QJ52" s="227"/>
      <c r="QK52" s="227"/>
      <c r="QL52" s="227"/>
      <c r="QM52" s="227"/>
      <c r="QN52" s="227"/>
      <c r="QO52" s="227"/>
      <c r="QP52" s="227"/>
      <c r="QQ52" s="227"/>
      <c r="QR52" s="227"/>
      <c r="QS52" s="227"/>
      <c r="QT52" s="227"/>
      <c r="QU52" s="227"/>
      <c r="QV52" s="227"/>
      <c r="QW52" s="227"/>
      <c r="QX52" s="227"/>
      <c r="QY52" s="227"/>
      <c r="QZ52" s="227"/>
      <c r="RA52" s="227"/>
      <c r="RB52" s="227"/>
      <c r="RC52" s="227"/>
      <c r="RD52" s="227"/>
      <c r="RE52" s="227"/>
      <c r="RF52" s="227"/>
      <c r="RG52" s="227"/>
      <c r="RH52" s="227"/>
      <c r="RI52" s="227"/>
      <c r="RJ52" s="227"/>
      <c r="RK52" s="227"/>
      <c r="RL52" s="227"/>
      <c r="RM52" s="227"/>
      <c r="RN52" s="227"/>
      <c r="RO52" s="227"/>
      <c r="RP52" s="227"/>
      <c r="RQ52" s="227"/>
      <c r="RR52" s="227"/>
      <c r="RS52" s="227"/>
      <c r="RT52" s="227"/>
      <c r="RU52" s="227"/>
      <c r="RV52" s="227"/>
      <c r="RW52" s="227"/>
      <c r="RX52" s="227"/>
      <c r="RY52" s="227"/>
      <c r="RZ52" s="227"/>
      <c r="SA52" s="227"/>
      <c r="SB52" s="227"/>
      <c r="SC52" s="227"/>
      <c r="SD52" s="227"/>
      <c r="SE52" s="227"/>
      <c r="SF52" s="227"/>
      <c r="SG52" s="227"/>
      <c r="SH52" s="227"/>
      <c r="SI52" s="227"/>
      <c r="SJ52" s="227"/>
      <c r="SK52" s="227"/>
      <c r="SL52" s="227"/>
      <c r="SM52" s="227"/>
      <c r="SN52" s="227"/>
      <c r="SO52" s="227"/>
      <c r="SP52" s="227"/>
      <c r="SQ52" s="227"/>
      <c r="SR52" s="227"/>
      <c r="SS52" s="227"/>
      <c r="ST52" s="227"/>
      <c r="SU52" s="227"/>
      <c r="SV52" s="227"/>
      <c r="SW52" s="227"/>
      <c r="SX52" s="227"/>
      <c r="SY52" s="227"/>
      <c r="SZ52" s="227"/>
      <c r="TA52" s="227"/>
      <c r="TB52" s="227"/>
      <c r="TC52" s="227"/>
      <c r="TD52" s="227"/>
      <c r="TE52" s="227"/>
      <c r="TF52" s="227"/>
      <c r="TG52" s="227"/>
      <c r="TH52" s="227"/>
      <c r="TI52" s="227"/>
      <c r="TJ52" s="227"/>
      <c r="TK52" s="227"/>
      <c r="TL52" s="227"/>
      <c r="TM52" s="227"/>
      <c r="TN52" s="227"/>
      <c r="TO52" s="227"/>
      <c r="TP52" s="227"/>
      <c r="TQ52" s="227"/>
      <c r="TR52" s="227"/>
      <c r="TS52" s="227"/>
      <c r="TT52" s="227"/>
      <c r="TU52" s="227"/>
      <c r="TV52" s="227"/>
      <c r="TW52" s="227"/>
      <c r="TX52" s="227"/>
      <c r="TY52" s="227"/>
      <c r="TZ52" s="227"/>
      <c r="UA52" s="227"/>
      <c r="UB52" s="227"/>
      <c r="UC52" s="227"/>
      <c r="UD52" s="227"/>
      <c r="UE52" s="227"/>
      <c r="UF52" s="227"/>
      <c r="UG52" s="227"/>
      <c r="UH52" s="227"/>
      <c r="UI52" s="227"/>
      <c r="UJ52" s="227"/>
      <c r="UK52" s="227"/>
      <c r="UL52" s="227"/>
      <c r="UM52" s="227"/>
      <c r="UN52" s="227"/>
      <c r="UO52" s="227"/>
      <c r="UP52" s="227"/>
      <c r="UQ52" s="227"/>
      <c r="UR52" s="227"/>
      <c r="US52" s="227"/>
      <c r="UT52" s="227"/>
      <c r="UU52" s="227"/>
      <c r="UV52" s="227"/>
      <c r="UW52" s="227"/>
      <c r="UX52" s="227"/>
      <c r="UY52" s="227"/>
      <c r="UZ52" s="227"/>
      <c r="VA52" s="227"/>
      <c r="VB52" s="227"/>
      <c r="VC52" s="227"/>
      <c r="VD52" s="227"/>
      <c r="VE52" s="227"/>
      <c r="VF52" s="227"/>
      <c r="VG52" s="227"/>
      <c r="VH52" s="227"/>
      <c r="VI52" s="227"/>
      <c r="VJ52" s="227"/>
      <c r="VK52" s="227"/>
      <c r="VL52" s="227"/>
      <c r="VM52" s="227"/>
      <c r="VN52" s="227"/>
      <c r="VO52" s="227"/>
      <c r="VP52" s="227"/>
      <c r="VQ52" s="227"/>
      <c r="VR52" s="227"/>
      <c r="VS52" s="227"/>
      <c r="VT52" s="227"/>
      <c r="VU52" s="227"/>
      <c r="VV52" s="227"/>
      <c r="VW52" s="227"/>
      <c r="VX52" s="227"/>
      <c r="VY52" s="227"/>
      <c r="VZ52" s="227"/>
      <c r="WA52" s="227"/>
      <c r="WB52" s="227"/>
      <c r="WC52" s="227"/>
      <c r="WD52" s="227"/>
      <c r="WE52" s="227"/>
      <c r="WF52" s="227"/>
      <c r="WG52" s="227"/>
      <c r="WH52" s="227"/>
      <c r="WI52" s="227"/>
      <c r="WJ52" s="227"/>
      <c r="WK52" s="227"/>
      <c r="WL52" s="227"/>
      <c r="WM52" s="227"/>
      <c r="WN52" s="227"/>
      <c r="WO52" s="227"/>
      <c r="WP52" s="227"/>
      <c r="WQ52" s="227"/>
      <c r="WR52" s="227"/>
      <c r="WS52" s="227"/>
      <c r="WT52" s="227"/>
      <c r="WU52" s="227"/>
      <c r="WV52" s="227"/>
      <c r="WW52" s="227"/>
      <c r="WX52" s="227"/>
      <c r="WY52" s="227"/>
      <c r="WZ52" s="227"/>
      <c r="XA52" s="227"/>
      <c r="XB52" s="227"/>
      <c r="XC52" s="227"/>
      <c r="XD52" s="227"/>
      <c r="XE52" s="227"/>
      <c r="XF52" s="227"/>
      <c r="XG52" s="227"/>
      <c r="XH52" s="227"/>
      <c r="XI52" s="227"/>
      <c r="XJ52" s="227"/>
      <c r="XK52" s="227"/>
      <c r="XL52" s="227"/>
      <c r="XM52" s="227"/>
      <c r="XN52" s="227"/>
      <c r="XO52" s="227"/>
      <c r="XP52" s="227"/>
      <c r="XQ52" s="227"/>
      <c r="XR52" s="227"/>
      <c r="XS52" s="227"/>
      <c r="XT52" s="227"/>
      <c r="XU52" s="227"/>
      <c r="XV52" s="227"/>
      <c r="XW52" s="227"/>
      <c r="XX52" s="227"/>
      <c r="XY52" s="227"/>
      <c r="XZ52" s="227"/>
      <c r="YA52" s="227"/>
      <c r="YB52" s="227"/>
      <c r="YC52" s="227"/>
      <c r="YD52" s="227"/>
      <c r="YE52" s="227"/>
      <c r="YF52" s="227"/>
      <c r="YG52" s="227"/>
      <c r="YH52" s="227"/>
      <c r="YI52" s="227"/>
      <c r="YJ52" s="227"/>
      <c r="YK52" s="227"/>
      <c r="YL52" s="227"/>
      <c r="YM52" s="227"/>
      <c r="YN52" s="227"/>
      <c r="YO52" s="227"/>
      <c r="YP52" s="227"/>
      <c r="YQ52" s="227"/>
      <c r="YR52" s="227"/>
      <c r="YS52" s="227"/>
      <c r="YT52" s="227"/>
      <c r="YU52" s="227"/>
      <c r="YV52" s="227"/>
      <c r="YW52" s="227"/>
      <c r="YX52" s="227"/>
      <c r="YY52" s="227"/>
      <c r="YZ52" s="227"/>
      <c r="ZA52" s="227"/>
      <c r="ZB52" s="227"/>
      <c r="ZC52" s="227"/>
      <c r="ZD52" s="227"/>
      <c r="ZE52" s="227"/>
      <c r="ZF52" s="227"/>
      <c r="ZG52" s="227"/>
      <c r="ZH52" s="227"/>
      <c r="ZI52" s="227"/>
      <c r="ZJ52" s="227"/>
      <c r="ZK52" s="227"/>
      <c r="ZL52" s="227"/>
      <c r="ZM52" s="227"/>
      <c r="ZN52" s="227"/>
      <c r="ZO52" s="227"/>
      <c r="ZP52" s="227"/>
      <c r="ZQ52" s="227"/>
      <c r="ZR52" s="227"/>
      <c r="ZS52" s="227"/>
      <c r="ZT52" s="227"/>
      <c r="ZU52" s="227"/>
      <c r="ZV52" s="227"/>
      <c r="ZW52" s="227"/>
      <c r="ZX52" s="227"/>
      <c r="ZY52" s="227"/>
      <c r="ZZ52" s="227"/>
      <c r="AAA52" s="227"/>
      <c r="AAB52" s="227"/>
      <c r="AAC52" s="227"/>
      <c r="AAD52" s="227"/>
      <c r="AAE52" s="227"/>
      <c r="AAF52" s="227"/>
      <c r="AAG52" s="227"/>
      <c r="AAH52" s="227"/>
      <c r="AAI52" s="227"/>
      <c r="AAJ52" s="227"/>
      <c r="AAK52" s="227"/>
      <c r="AAL52" s="227"/>
      <c r="AAM52" s="227"/>
      <c r="AAN52" s="227"/>
      <c r="AAO52" s="227"/>
      <c r="AAP52" s="227"/>
      <c r="AAQ52" s="227"/>
      <c r="AAR52" s="227"/>
      <c r="AAS52" s="227"/>
      <c r="AAT52" s="227"/>
      <c r="AAU52" s="227"/>
      <c r="AAV52" s="227"/>
      <c r="AAW52" s="227"/>
      <c r="AAX52" s="227"/>
      <c r="AAY52" s="227"/>
      <c r="AAZ52" s="227"/>
      <c r="ABA52" s="227"/>
      <c r="ABB52" s="227"/>
      <c r="ABC52" s="227"/>
      <c r="ABD52" s="227"/>
      <c r="ABE52" s="227"/>
      <c r="ABF52" s="227"/>
      <c r="ABG52" s="227"/>
      <c r="ABH52" s="227"/>
      <c r="ABI52" s="227"/>
      <c r="ABJ52" s="227"/>
      <c r="ABK52" s="227"/>
      <c r="ABL52" s="227"/>
      <c r="ABM52" s="227"/>
      <c r="ABN52" s="227"/>
      <c r="ABO52" s="227"/>
      <c r="ABP52" s="227"/>
      <c r="ABQ52" s="227"/>
      <c r="ABR52" s="227"/>
      <c r="ABS52" s="227"/>
      <c r="ABT52" s="227"/>
      <c r="ABU52" s="227"/>
      <c r="ABV52" s="227"/>
      <c r="ABW52" s="227"/>
      <c r="ABX52" s="227"/>
      <c r="ABY52" s="227"/>
      <c r="ABZ52" s="227"/>
      <c r="ACA52" s="227"/>
      <c r="ACB52" s="227"/>
      <c r="ACC52" s="227"/>
      <c r="ACD52" s="227"/>
      <c r="ACE52" s="227"/>
      <c r="ACF52" s="227"/>
      <c r="ACG52" s="227"/>
      <c r="ACH52" s="227"/>
      <c r="ACI52" s="227"/>
      <c r="ACJ52" s="227"/>
      <c r="ACK52" s="227"/>
      <c r="ACL52" s="227"/>
      <c r="ACM52" s="227"/>
      <c r="ACN52" s="227"/>
      <c r="ACO52" s="227"/>
      <c r="ACP52" s="227"/>
      <c r="ACQ52" s="227"/>
      <c r="ACR52" s="227"/>
      <c r="ACS52" s="227"/>
      <c r="ACT52" s="227"/>
      <c r="ACU52" s="227"/>
      <c r="ACV52" s="227"/>
      <c r="ACW52" s="227"/>
      <c r="ACX52" s="227"/>
      <c r="ACY52" s="227"/>
      <c r="ACZ52" s="227"/>
      <c r="ADA52" s="227"/>
      <c r="ADB52" s="227"/>
      <c r="ADC52" s="227"/>
      <c r="ADD52" s="227"/>
      <c r="ADE52" s="227"/>
      <c r="ADF52" s="227"/>
      <c r="ADG52" s="227"/>
      <c r="ADH52" s="227"/>
      <c r="ADI52" s="227"/>
      <c r="ADJ52" s="227"/>
      <c r="ADK52" s="227"/>
      <c r="ADL52" s="227"/>
      <c r="ADM52" s="227"/>
      <c r="ADN52" s="227"/>
      <c r="ADO52" s="227"/>
      <c r="ADP52" s="227"/>
      <c r="ADQ52" s="227"/>
      <c r="ADR52" s="227"/>
      <c r="ADS52" s="227"/>
      <c r="ADT52" s="227"/>
      <c r="ADU52" s="227"/>
      <c r="ADV52" s="227"/>
      <c r="ADW52" s="227"/>
      <c r="ADX52" s="227"/>
      <c r="ADY52" s="227"/>
      <c r="ADZ52" s="227"/>
      <c r="AEA52" s="227"/>
      <c r="AEB52" s="227"/>
      <c r="AEC52" s="227"/>
      <c r="AED52" s="227"/>
      <c r="AEE52" s="227"/>
      <c r="AEF52" s="227"/>
      <c r="AEG52" s="227"/>
      <c r="AEH52" s="227"/>
      <c r="AEI52" s="227"/>
      <c r="AEJ52" s="227"/>
      <c r="AEK52" s="227"/>
      <c r="AEL52" s="227"/>
      <c r="AEM52" s="227"/>
      <c r="AEN52" s="227"/>
      <c r="AEO52" s="227"/>
      <c r="AEP52" s="227"/>
      <c r="AEQ52" s="227"/>
      <c r="AER52" s="227"/>
      <c r="AES52" s="227"/>
      <c r="AET52" s="227"/>
      <c r="AEU52" s="227"/>
      <c r="AEV52" s="227"/>
      <c r="AEW52" s="227"/>
      <c r="AEX52" s="227"/>
      <c r="AEY52" s="227"/>
      <c r="AEZ52" s="227"/>
      <c r="AFA52" s="227"/>
      <c r="AFB52" s="227"/>
      <c r="AFC52" s="227"/>
      <c r="AFD52" s="227"/>
      <c r="AFE52" s="227"/>
      <c r="AFF52" s="227"/>
      <c r="AFG52" s="227"/>
      <c r="AFH52" s="227"/>
      <c r="AFI52" s="227"/>
      <c r="AFJ52" s="227"/>
      <c r="AFK52" s="227"/>
      <c r="AFL52" s="227"/>
      <c r="AFM52" s="227"/>
      <c r="AFN52" s="227"/>
      <c r="AFO52" s="227"/>
      <c r="AFP52" s="227"/>
      <c r="AFQ52" s="227"/>
      <c r="AFR52" s="227"/>
      <c r="AFS52" s="227"/>
      <c r="AFT52" s="227"/>
      <c r="AFU52" s="227"/>
      <c r="AFV52" s="227"/>
      <c r="AFW52" s="227"/>
      <c r="AFX52" s="227"/>
      <c r="AFY52" s="227"/>
      <c r="AFZ52" s="227"/>
      <c r="AGA52" s="227"/>
      <c r="AGB52" s="227"/>
      <c r="AGC52" s="227"/>
      <c r="AGD52" s="227"/>
      <c r="AGE52" s="227"/>
      <c r="AGF52" s="227"/>
      <c r="AGG52" s="227"/>
      <c r="AGH52" s="227"/>
      <c r="AGI52" s="227"/>
      <c r="AGJ52" s="227"/>
      <c r="AGK52" s="227"/>
      <c r="AGL52" s="227"/>
      <c r="AGM52" s="227"/>
      <c r="AGN52" s="227"/>
      <c r="AGO52" s="227"/>
      <c r="AGP52" s="227"/>
      <c r="AGQ52" s="227"/>
      <c r="AGR52" s="227"/>
      <c r="AGS52" s="227"/>
      <c r="AGT52" s="227"/>
      <c r="AGU52" s="227"/>
      <c r="AGV52" s="227"/>
      <c r="AGW52" s="227"/>
      <c r="AGX52" s="227"/>
      <c r="AGY52" s="227"/>
      <c r="AGZ52" s="227"/>
      <c r="AHA52" s="227"/>
      <c r="AHB52" s="227"/>
      <c r="AHC52" s="227"/>
      <c r="AHD52" s="227"/>
      <c r="AHE52" s="227"/>
      <c r="AHF52" s="227"/>
      <c r="AHG52" s="227"/>
      <c r="AHH52" s="227"/>
      <c r="AHI52" s="227"/>
      <c r="AHJ52" s="227"/>
      <c r="AHK52" s="227"/>
      <c r="AHL52" s="227"/>
      <c r="AHM52" s="227"/>
      <c r="AHN52" s="227"/>
      <c r="AHO52" s="227"/>
      <c r="AHP52" s="227"/>
      <c r="AHQ52" s="227"/>
      <c r="AHR52" s="227"/>
      <c r="AHS52" s="227"/>
      <c r="AHT52" s="227"/>
      <c r="AHU52" s="227"/>
      <c r="AHV52" s="227"/>
      <c r="AHW52" s="227"/>
      <c r="AHX52" s="227"/>
      <c r="AHY52" s="227"/>
      <c r="AHZ52" s="227"/>
      <c r="AIA52" s="227"/>
      <c r="AIB52" s="227"/>
      <c r="AIC52" s="227"/>
      <c r="AID52" s="227"/>
      <c r="AIE52" s="227"/>
      <c r="AIF52" s="227"/>
      <c r="AIG52" s="227"/>
      <c r="AIH52" s="227"/>
      <c r="AII52" s="227"/>
      <c r="AIJ52" s="227"/>
      <c r="AIK52" s="227"/>
      <c r="AIL52" s="227"/>
      <c r="AIM52" s="227"/>
      <c r="AIN52" s="227"/>
      <c r="AIO52" s="227"/>
      <c r="AIP52" s="227"/>
      <c r="AIQ52" s="227"/>
      <c r="AIR52" s="227"/>
      <c r="AIS52" s="227"/>
      <c r="AIT52" s="227"/>
      <c r="AIU52" s="227"/>
      <c r="AIV52" s="227"/>
      <c r="AIW52" s="227"/>
      <c r="AIX52" s="227"/>
      <c r="AIY52" s="227"/>
      <c r="AIZ52" s="227"/>
      <c r="AJA52" s="227"/>
      <c r="AJB52" s="227"/>
      <c r="AJC52" s="227"/>
      <c r="AJD52" s="227"/>
      <c r="AJE52" s="227"/>
      <c r="AJF52" s="227"/>
      <c r="AJG52" s="227"/>
      <c r="AJH52" s="227"/>
      <c r="AJI52" s="227"/>
      <c r="AJJ52" s="227"/>
      <c r="AJK52" s="227"/>
      <c r="AJL52" s="227"/>
      <c r="AJM52" s="227"/>
      <c r="AJN52" s="227"/>
      <c r="AJO52" s="227"/>
      <c r="AJP52" s="227"/>
      <c r="AJQ52" s="227"/>
      <c r="AJR52" s="227"/>
      <c r="AJS52" s="227"/>
      <c r="AJT52" s="227"/>
      <c r="AJU52" s="227"/>
      <c r="AJV52" s="227"/>
      <c r="AJW52" s="227"/>
      <c r="AJX52" s="227"/>
      <c r="AJY52" s="227"/>
      <c r="AJZ52" s="227"/>
      <c r="AKA52" s="227"/>
      <c r="AKB52" s="227"/>
      <c r="AKC52" s="227"/>
      <c r="AKD52" s="227"/>
      <c r="AKE52" s="227"/>
      <c r="AKF52" s="227"/>
      <c r="AKG52" s="227"/>
      <c r="AKH52" s="227"/>
      <c r="AKI52" s="227"/>
      <c r="AKJ52" s="227"/>
      <c r="AKK52" s="227"/>
      <c r="AKL52" s="227"/>
      <c r="AKM52" s="227"/>
      <c r="AKN52" s="227"/>
      <c r="AKO52" s="227"/>
      <c r="AKP52" s="227"/>
      <c r="AKQ52" s="227"/>
      <c r="AKR52" s="227"/>
      <c r="AKS52" s="227"/>
      <c r="AKT52" s="227"/>
      <c r="AKU52" s="227"/>
      <c r="AKV52" s="227"/>
      <c r="AKW52" s="227"/>
      <c r="AKX52" s="227"/>
      <c r="AKY52" s="227"/>
      <c r="AKZ52" s="227"/>
      <c r="ALA52" s="227"/>
      <c r="ALB52" s="227"/>
      <c r="ALC52" s="227"/>
      <c r="ALD52" s="227"/>
      <c r="ALE52" s="227"/>
      <c r="ALF52" s="227"/>
      <c r="ALG52" s="227"/>
      <c r="ALH52" s="227"/>
      <c r="ALI52" s="227"/>
      <c r="ALJ52" s="227"/>
      <c r="ALK52" s="227"/>
      <c r="ALL52" s="227"/>
      <c r="ALM52" s="227"/>
      <c r="ALN52" s="227"/>
      <c r="ALO52" s="227"/>
      <c r="ALP52" s="227"/>
      <c r="ALQ52" s="227"/>
      <c r="ALR52" s="227"/>
      <c r="ALS52" s="227"/>
      <c r="ALT52" s="227"/>
      <c r="ALU52" s="227"/>
      <c r="ALV52" s="227"/>
      <c r="ALW52" s="227"/>
      <c r="ALX52" s="227"/>
      <c r="ALY52" s="227"/>
      <c r="ALZ52" s="227"/>
      <c r="AMA52" s="227"/>
      <c r="AMB52" s="227"/>
      <c r="AMC52" s="227"/>
      <c r="AMD52" s="227"/>
      <c r="AME52" s="227"/>
      <c r="AMF52" s="227"/>
      <c r="AMG52" s="227"/>
      <c r="AMH52" s="227"/>
      <c r="AMI52" s="227"/>
      <c r="AMJ52" s="227"/>
      <c r="AMK52" s="227"/>
      <c r="AML52" s="227"/>
      <c r="AMM52" s="227"/>
      <c r="AMN52" s="227"/>
      <c r="AMO52" s="227"/>
      <c r="AMP52" s="227"/>
      <c r="AMQ52" s="227"/>
      <c r="AMR52" s="227"/>
      <c r="AMS52" s="227"/>
      <c r="AMT52" s="227"/>
      <c r="AMU52" s="227"/>
      <c r="AMV52" s="227"/>
      <c r="AMW52" s="227"/>
      <c r="AMX52" s="227"/>
    </row>
    <row r="53" spans="1:1038" s="308" customFormat="1" ht="18" customHeight="1">
      <c r="A53" s="301" t="s">
        <v>1277</v>
      </c>
      <c r="B53" s="228" t="s">
        <v>1294</v>
      </c>
      <c r="C53" s="228"/>
      <c r="D53" s="303" t="s">
        <v>1279</v>
      </c>
      <c r="E53" s="228">
        <v>13</v>
      </c>
      <c r="F53" s="228">
        <v>2</v>
      </c>
      <c r="G53" s="285" t="str">
        <f t="shared" si="1"/>
        <v>13-2</v>
      </c>
      <c r="H53" s="279">
        <v>0</v>
      </c>
      <c r="I53" s="228">
        <v>77</v>
      </c>
      <c r="J53" s="226"/>
      <c r="K53" s="545" t="b">
        <f>IF(I54=1,IF(((VLOOKUP($G53,[1]Depth_Lookup!#REF!,9,FALSE))-(H53/100))=0,"Good",IF(((VLOOKUP($G53,[1]Depth_Lookup!$A$3:$J$550,9,FALSE))-(H53/100))&gt;0,"Too Short","Too Long")))</f>
        <v>0</v>
      </c>
      <c r="L53" s="171">
        <f>(VLOOKUP($G53,Depth_Lookup!$A$3:$J$410,10,FALSE))+(H53/100)</f>
        <v>21.695</v>
      </c>
      <c r="M53" s="171">
        <f>(VLOOKUP($G53,Depth_Lookup!$A$3:$J$410,10,FALSE))+(I53/100)</f>
        <v>22.465</v>
      </c>
      <c r="N53" s="231" t="s">
        <v>1301</v>
      </c>
      <c r="O53" s="228" t="s">
        <v>1280</v>
      </c>
      <c r="P53" s="228" t="s">
        <v>853</v>
      </c>
      <c r="Q53" s="228" t="s">
        <v>87</v>
      </c>
      <c r="R53" s="304" t="str">
        <f t="shared" si="2"/>
        <v>SerpentinizedDunite</v>
      </c>
      <c r="S53" s="228" t="s">
        <v>94</v>
      </c>
      <c r="T53" s="228" t="s">
        <v>700</v>
      </c>
      <c r="U53" s="228"/>
      <c r="V53" s="228"/>
      <c r="W53" s="228"/>
      <c r="X53" s="305" t="e">
        <f>VLOOKUP(W53,definitions_list_lookup!$A$13:$B$19,2,0)</f>
        <v>#N/A</v>
      </c>
      <c r="Y53" s="228"/>
      <c r="Z53" s="228"/>
      <c r="AA53" s="228"/>
      <c r="AB53" s="228"/>
      <c r="AC53" s="228"/>
      <c r="AD53" s="228"/>
      <c r="AE53" s="234"/>
      <c r="AF53" s="304" t="e">
        <f>VLOOKUP(AE53,definitions_list_mag!$V$12:$W$15,2,0)</f>
        <v>#N/A</v>
      </c>
      <c r="AG53" s="241"/>
      <c r="AH53" s="228"/>
      <c r="AI53" s="242">
        <v>98</v>
      </c>
      <c r="AJ53" s="243"/>
      <c r="AK53" s="243"/>
      <c r="AL53" s="243"/>
      <c r="AM53" s="243"/>
      <c r="AN53" s="243"/>
      <c r="AO53" s="244"/>
      <c r="AP53" s="228"/>
      <c r="AQ53" s="228"/>
      <c r="AR53" s="228"/>
      <c r="AS53" s="228"/>
      <c r="AT53" s="228"/>
      <c r="AU53" s="242"/>
      <c r="AV53" s="243"/>
      <c r="AW53" s="243"/>
      <c r="AX53" s="243"/>
      <c r="AY53" s="243"/>
      <c r="AZ53" s="243"/>
      <c r="BA53" s="244">
        <v>2</v>
      </c>
      <c r="BB53" s="228">
        <v>1</v>
      </c>
      <c r="BC53" s="228">
        <v>1</v>
      </c>
      <c r="BD53" s="228" t="s">
        <v>1330</v>
      </c>
      <c r="BE53" s="228" t="s">
        <v>1331</v>
      </c>
      <c r="BF53" s="228"/>
      <c r="BG53" s="242"/>
      <c r="BH53" s="243"/>
      <c r="BI53" s="243"/>
      <c r="BJ53" s="243"/>
      <c r="BK53" s="243"/>
      <c r="BL53" s="243"/>
      <c r="BM53" s="244"/>
      <c r="BN53" s="228"/>
      <c r="BO53" s="228"/>
      <c r="BP53" s="228"/>
      <c r="BQ53" s="228"/>
      <c r="BR53" s="228"/>
      <c r="BS53" s="243"/>
      <c r="BT53" s="243"/>
      <c r="BU53" s="243"/>
      <c r="BV53" s="243"/>
      <c r="BW53" s="243"/>
      <c r="BX53" s="243"/>
      <c r="BY53" s="244"/>
      <c r="BZ53" s="228"/>
      <c r="CA53" s="228"/>
      <c r="CB53" s="228"/>
      <c r="CC53" s="228"/>
      <c r="CD53" s="228"/>
      <c r="CE53" s="228" t="s">
        <v>1348</v>
      </c>
      <c r="CF53" s="228"/>
      <c r="CG53" s="245"/>
      <c r="CH53" s="246" t="s">
        <v>1347</v>
      </c>
      <c r="CI53" s="246">
        <v>100</v>
      </c>
      <c r="CJ53" s="246" t="s">
        <v>514</v>
      </c>
      <c r="CK53" s="247"/>
      <c r="CL53" s="248"/>
      <c r="CM53" s="248"/>
      <c r="CN53" s="248"/>
      <c r="CO53" s="248"/>
      <c r="CP53" s="248"/>
      <c r="CQ53" s="248"/>
      <c r="CR53" s="248"/>
      <c r="CS53" s="248"/>
      <c r="CT53" s="248"/>
      <c r="CU53" s="248"/>
      <c r="CV53" s="248"/>
      <c r="CW53" s="248"/>
      <c r="CX53" s="248"/>
      <c r="CY53" s="248"/>
      <c r="CZ53" s="248"/>
      <c r="DA53" s="248"/>
      <c r="DB53" s="248">
        <v>98</v>
      </c>
      <c r="DC53" s="249"/>
      <c r="DD53" s="248"/>
      <c r="DE53" s="248"/>
      <c r="DF53" s="248"/>
      <c r="DG53" s="248"/>
      <c r="DH53" s="248"/>
      <c r="DI53" s="248"/>
      <c r="DJ53" s="248">
        <v>2</v>
      </c>
      <c r="DK53" s="306">
        <f t="shared" si="3"/>
        <v>100</v>
      </c>
      <c r="DL53" s="245"/>
      <c r="DM53" s="248"/>
      <c r="DN53" s="248"/>
      <c r="DO53" s="307"/>
      <c r="DQ53" s="245"/>
      <c r="DR53" s="307"/>
      <c r="DS53" s="245"/>
      <c r="DT53" s="262" t="s">
        <v>1385</v>
      </c>
      <c r="DU53" s="249"/>
      <c r="DV53" s="249"/>
      <c r="DW53" s="310">
        <f t="shared" si="19"/>
        <v>100</v>
      </c>
      <c r="DX53" s="311" t="e">
        <f>VLOOKUP(P53,definitions_list_lookup!$K$30:$L$54,2,0)</f>
        <v>#N/A</v>
      </c>
      <c r="DY53" s="268" t="s">
        <v>1405</v>
      </c>
      <c r="DZ53" s="268" t="s">
        <v>1414</v>
      </c>
      <c r="EA53" s="268"/>
      <c r="EB53" s="249"/>
      <c r="EC53" s="312"/>
      <c r="ED53" s="229" t="s">
        <v>2517</v>
      </c>
      <c r="EE53" s="313"/>
      <c r="EF53" s="314"/>
      <c r="EG53" s="313"/>
      <c r="EH53" s="315"/>
      <c r="EI53" s="316" t="e">
        <f>VLOOKUP(EH53,definitions_list_mag!$Y$12:$Z$15,2,FALSE)</f>
        <v>#N/A</v>
      </c>
      <c r="EJ53" s="317"/>
      <c r="EK53" s="318" t="e">
        <f>VLOOKUP(EJ53,definitions_list_mag!$AT$3:$AU$5,2,FALSE)</f>
        <v>#N/A</v>
      </c>
      <c r="EL53" s="313"/>
      <c r="EM53" s="315"/>
      <c r="EN53" s="315"/>
      <c r="EO53" s="319"/>
      <c r="EP53" s="319"/>
      <c r="EQ53" s="319"/>
      <c r="ER53" s="319"/>
      <c r="ES53" s="319"/>
      <c r="ET53" s="319"/>
      <c r="EU53" s="319"/>
      <c r="EV53" s="323"/>
      <c r="EW53" s="323"/>
      <c r="EX53" s="323"/>
      <c r="EY53" s="323"/>
      <c r="EZ53" s="192" t="e">
        <f t="shared" si="4"/>
        <v>#DIV/0!</v>
      </c>
      <c r="FA53" s="192" t="e">
        <f t="shared" si="5"/>
        <v>#DIV/0!</v>
      </c>
      <c r="FB53" s="192" t="e">
        <f t="shared" si="6"/>
        <v>#DIV/0!</v>
      </c>
      <c r="FC53" s="192" t="e">
        <f t="shared" si="7"/>
        <v>#DIV/0!</v>
      </c>
      <c r="FD53" s="192" t="e">
        <f t="shared" si="8"/>
        <v>#DIV/0!</v>
      </c>
      <c r="FE53" s="193" t="e">
        <f t="shared" si="9"/>
        <v>#DIV/0!</v>
      </c>
      <c r="FF53" s="194" t="e">
        <f t="shared" si="10"/>
        <v>#DIV/0!</v>
      </c>
      <c r="FG53" s="317"/>
      <c r="FH53" s="315"/>
      <c r="FI53" s="778">
        <f t="shared" si="11"/>
        <v>0</v>
      </c>
      <c r="FJ53" s="779" t="e">
        <f t="shared" si="12"/>
        <v>#DIV/0!</v>
      </c>
      <c r="FK53" s="779" t="e">
        <f t="shared" si="13"/>
        <v>#DIV/0!</v>
      </c>
      <c r="FL53" s="780" t="e">
        <f t="shared" si="14"/>
        <v>#DIV/0!</v>
      </c>
      <c r="FM53" s="169" t="e">
        <f t="shared" si="15"/>
        <v>#DIV/0!</v>
      </c>
      <c r="FN53" s="783" t="e">
        <f t="shared" si="16"/>
        <v>#DIV/0!</v>
      </c>
      <c r="FO53" s="228"/>
      <c r="FP53" s="228"/>
      <c r="FQ53" s="228"/>
      <c r="FR53" s="228"/>
      <c r="FS53" s="228"/>
      <c r="FT53" s="228"/>
      <c r="FU53" s="228"/>
      <c r="FV53" s="228"/>
      <c r="FW53" s="228"/>
      <c r="FX53" s="228"/>
      <c r="FY53" s="228"/>
      <c r="FZ53" s="228"/>
      <c r="GA53" s="228"/>
      <c r="GB53" s="228"/>
      <c r="GC53" s="228"/>
      <c r="GD53" s="228"/>
      <c r="GE53" s="228"/>
      <c r="GF53" s="228"/>
      <c r="GG53" s="228"/>
      <c r="GH53" s="228"/>
      <c r="GI53" s="228"/>
      <c r="GJ53" s="228"/>
      <c r="GK53" s="228"/>
      <c r="GL53" s="228"/>
      <c r="GM53" s="228"/>
      <c r="GN53" s="228"/>
      <c r="GO53" s="228"/>
      <c r="GP53" s="228"/>
      <c r="GQ53" s="228"/>
      <c r="GR53" s="228"/>
      <c r="GS53" s="228"/>
      <c r="GT53" s="228"/>
      <c r="GU53" s="228"/>
      <c r="GV53" s="228"/>
      <c r="GW53" s="228"/>
      <c r="GX53" s="228"/>
      <c r="GY53" s="228"/>
      <c r="GZ53" s="228"/>
      <c r="HA53" s="228"/>
      <c r="HB53" s="228"/>
      <c r="HC53" s="228"/>
      <c r="HD53" s="228"/>
      <c r="HE53" s="228"/>
      <c r="HF53" s="228"/>
      <c r="HG53" s="228"/>
      <c r="HH53" s="228"/>
      <c r="HI53" s="228"/>
      <c r="HJ53" s="228"/>
      <c r="HK53" s="228"/>
      <c r="HL53" s="228"/>
      <c r="HM53" s="228"/>
      <c r="HN53" s="228"/>
      <c r="HO53" s="228"/>
      <c r="HP53" s="228"/>
      <c r="HQ53" s="228"/>
      <c r="HR53" s="228"/>
      <c r="HS53" s="228"/>
      <c r="HT53" s="228"/>
      <c r="HU53" s="228"/>
      <c r="HV53" s="228"/>
      <c r="HW53" s="228"/>
      <c r="HX53" s="228"/>
      <c r="HY53" s="228"/>
      <c r="HZ53" s="228"/>
      <c r="IA53" s="228"/>
      <c r="IB53" s="228"/>
      <c r="IC53" s="228"/>
      <c r="ID53" s="228"/>
      <c r="IE53" s="228"/>
      <c r="IF53" s="228"/>
      <c r="IG53" s="228"/>
      <c r="IH53" s="228"/>
      <c r="II53" s="228"/>
      <c r="IJ53" s="228"/>
      <c r="IK53" s="228"/>
      <c r="IL53" s="228"/>
      <c r="IM53" s="228"/>
      <c r="IN53" s="228"/>
      <c r="IO53" s="228"/>
      <c r="IP53" s="228"/>
      <c r="IQ53" s="228"/>
      <c r="IR53" s="228"/>
      <c r="IS53" s="228"/>
      <c r="IT53" s="228"/>
      <c r="IU53" s="228"/>
      <c r="IV53" s="228"/>
      <c r="IW53" s="228"/>
      <c r="IX53" s="228"/>
      <c r="IY53" s="228"/>
      <c r="IZ53" s="228"/>
      <c r="JA53" s="228"/>
      <c r="JB53" s="228"/>
      <c r="JC53" s="228"/>
      <c r="JD53" s="228"/>
      <c r="JE53" s="228"/>
      <c r="JF53" s="228"/>
      <c r="JG53" s="228"/>
      <c r="JH53" s="228"/>
      <c r="JI53" s="228"/>
      <c r="JJ53" s="228"/>
      <c r="JK53" s="228"/>
      <c r="JL53" s="228"/>
      <c r="JM53" s="228"/>
      <c r="JN53" s="228"/>
      <c r="JO53" s="228"/>
      <c r="JP53" s="228"/>
      <c r="JQ53" s="228"/>
      <c r="JR53" s="228"/>
      <c r="JS53" s="228"/>
      <c r="JT53" s="228"/>
      <c r="JU53" s="228"/>
      <c r="JV53" s="228"/>
      <c r="JW53" s="228"/>
      <c r="JX53" s="228"/>
      <c r="JY53" s="228"/>
      <c r="JZ53" s="228"/>
      <c r="KA53" s="228"/>
      <c r="KB53" s="228"/>
      <c r="KC53" s="228"/>
      <c r="KD53" s="228"/>
      <c r="KE53" s="228"/>
      <c r="KF53" s="228"/>
      <c r="KG53" s="228"/>
      <c r="KH53" s="228"/>
      <c r="KI53" s="228"/>
      <c r="KJ53" s="228"/>
      <c r="KK53" s="228"/>
      <c r="KL53" s="228"/>
      <c r="KM53" s="228"/>
      <c r="KN53" s="228"/>
      <c r="KO53" s="228"/>
      <c r="KP53" s="228"/>
      <c r="KQ53" s="228"/>
      <c r="KR53" s="228"/>
      <c r="KS53" s="228"/>
      <c r="KT53" s="228"/>
      <c r="KU53" s="228"/>
      <c r="KV53" s="228"/>
      <c r="KW53" s="228"/>
      <c r="KX53" s="228"/>
      <c r="KY53" s="228"/>
      <c r="KZ53" s="228"/>
      <c r="LA53" s="228"/>
      <c r="LB53" s="228"/>
      <c r="LC53" s="228"/>
      <c r="LD53" s="228"/>
      <c r="LE53" s="228"/>
      <c r="LF53" s="228"/>
      <c r="LG53" s="228"/>
      <c r="LH53" s="228"/>
      <c r="LI53" s="228"/>
      <c r="LJ53" s="228"/>
      <c r="LK53" s="228"/>
      <c r="LL53" s="228"/>
      <c r="LM53" s="228"/>
      <c r="LN53" s="228"/>
      <c r="LO53" s="228"/>
      <c r="LP53" s="228"/>
      <c r="LQ53" s="228"/>
      <c r="LR53" s="228"/>
      <c r="LS53" s="228"/>
      <c r="LT53" s="228"/>
      <c r="LU53" s="228"/>
      <c r="LV53" s="228"/>
      <c r="LW53" s="228"/>
      <c r="LX53" s="228"/>
      <c r="LY53" s="228"/>
      <c r="LZ53" s="228"/>
      <c r="MA53" s="228"/>
      <c r="MB53" s="228"/>
      <c r="MC53" s="228"/>
      <c r="MD53" s="228"/>
      <c r="ME53" s="228"/>
      <c r="MF53" s="228"/>
      <c r="MG53" s="228"/>
      <c r="MH53" s="228"/>
      <c r="MI53" s="228"/>
      <c r="MJ53" s="228"/>
      <c r="MK53" s="228"/>
      <c r="ML53" s="228"/>
      <c r="MM53" s="228"/>
      <c r="MN53" s="228"/>
      <c r="MO53" s="228"/>
      <c r="MP53" s="228"/>
      <c r="MQ53" s="228"/>
      <c r="MR53" s="228"/>
      <c r="MS53" s="228"/>
      <c r="MT53" s="228"/>
      <c r="MU53" s="228"/>
      <c r="MV53" s="228"/>
      <c r="MW53" s="228"/>
      <c r="MX53" s="228"/>
      <c r="MY53" s="228"/>
      <c r="MZ53" s="228"/>
      <c r="NA53" s="228"/>
      <c r="NB53" s="228"/>
      <c r="NC53" s="228"/>
      <c r="ND53" s="228"/>
      <c r="NE53" s="228"/>
      <c r="NF53" s="228"/>
      <c r="NG53" s="228"/>
      <c r="NH53" s="228"/>
      <c r="NI53" s="228"/>
      <c r="NJ53" s="228"/>
      <c r="NK53" s="228"/>
      <c r="NL53" s="228"/>
      <c r="NM53" s="228"/>
      <c r="NN53" s="228"/>
      <c r="NO53" s="228"/>
      <c r="NP53" s="228"/>
      <c r="NQ53" s="228"/>
      <c r="NR53" s="228"/>
      <c r="NS53" s="228"/>
      <c r="NT53" s="228"/>
      <c r="NU53" s="228"/>
      <c r="NV53" s="228"/>
      <c r="NW53" s="228"/>
      <c r="NX53" s="228"/>
      <c r="NY53" s="228"/>
      <c r="NZ53" s="228"/>
      <c r="OA53" s="228"/>
      <c r="OB53" s="228"/>
      <c r="OC53" s="228"/>
      <c r="OD53" s="228"/>
      <c r="OE53" s="228"/>
      <c r="OF53" s="228"/>
      <c r="OG53" s="228"/>
      <c r="OH53" s="228"/>
      <c r="OI53" s="228"/>
      <c r="OJ53" s="228"/>
      <c r="OK53" s="228"/>
      <c r="OL53" s="228"/>
      <c r="OM53" s="228"/>
      <c r="ON53" s="228"/>
      <c r="OO53" s="228"/>
      <c r="OP53" s="228"/>
      <c r="OQ53" s="228"/>
      <c r="OR53" s="228"/>
      <c r="OS53" s="228"/>
      <c r="OT53" s="228"/>
      <c r="OU53" s="228"/>
      <c r="OV53" s="228"/>
      <c r="OW53" s="228"/>
      <c r="OX53" s="228"/>
      <c r="OY53" s="228"/>
      <c r="OZ53" s="228"/>
      <c r="PA53" s="228"/>
      <c r="PB53" s="228"/>
      <c r="PC53" s="228"/>
      <c r="PD53" s="228"/>
      <c r="PE53" s="228"/>
      <c r="PF53" s="228"/>
      <c r="PG53" s="228"/>
      <c r="PH53" s="228"/>
      <c r="PI53" s="228"/>
      <c r="PJ53" s="228"/>
      <c r="PK53" s="228"/>
      <c r="PL53" s="228"/>
      <c r="PM53" s="228"/>
      <c r="PN53" s="228"/>
      <c r="PO53" s="228"/>
      <c r="PP53" s="228"/>
      <c r="PQ53" s="228"/>
      <c r="PR53" s="228"/>
      <c r="PS53" s="228"/>
      <c r="PT53" s="228"/>
      <c r="PU53" s="228"/>
      <c r="PV53" s="228"/>
      <c r="PW53" s="228"/>
      <c r="PX53" s="228"/>
      <c r="PY53" s="228"/>
      <c r="PZ53" s="228"/>
      <c r="QA53" s="228"/>
      <c r="QB53" s="228"/>
      <c r="QC53" s="228"/>
      <c r="QD53" s="228"/>
      <c r="QE53" s="228"/>
      <c r="QF53" s="228"/>
      <c r="QG53" s="228"/>
      <c r="QH53" s="228"/>
      <c r="QI53" s="228"/>
      <c r="QJ53" s="228"/>
      <c r="QK53" s="228"/>
      <c r="QL53" s="228"/>
      <c r="QM53" s="228"/>
      <c r="QN53" s="228"/>
      <c r="QO53" s="228"/>
      <c r="QP53" s="228"/>
      <c r="QQ53" s="228"/>
      <c r="QR53" s="228"/>
      <c r="QS53" s="228"/>
      <c r="QT53" s="228"/>
      <c r="QU53" s="228"/>
      <c r="QV53" s="228"/>
      <c r="QW53" s="228"/>
      <c r="QX53" s="228"/>
      <c r="QY53" s="228"/>
      <c r="QZ53" s="228"/>
      <c r="RA53" s="228"/>
      <c r="RB53" s="228"/>
      <c r="RC53" s="228"/>
      <c r="RD53" s="228"/>
      <c r="RE53" s="228"/>
      <c r="RF53" s="228"/>
      <c r="RG53" s="228"/>
      <c r="RH53" s="228"/>
      <c r="RI53" s="228"/>
      <c r="RJ53" s="228"/>
      <c r="RK53" s="228"/>
      <c r="RL53" s="228"/>
      <c r="RM53" s="228"/>
      <c r="RN53" s="228"/>
      <c r="RO53" s="228"/>
      <c r="RP53" s="228"/>
      <c r="RQ53" s="228"/>
      <c r="RR53" s="228"/>
      <c r="RS53" s="228"/>
      <c r="RT53" s="228"/>
      <c r="RU53" s="228"/>
      <c r="RV53" s="228"/>
      <c r="RW53" s="228"/>
      <c r="RX53" s="228"/>
      <c r="RY53" s="228"/>
      <c r="RZ53" s="228"/>
      <c r="SA53" s="228"/>
      <c r="SB53" s="228"/>
      <c r="SC53" s="228"/>
      <c r="SD53" s="228"/>
      <c r="SE53" s="228"/>
      <c r="SF53" s="228"/>
      <c r="SG53" s="228"/>
      <c r="SH53" s="228"/>
      <c r="SI53" s="228"/>
      <c r="SJ53" s="228"/>
      <c r="SK53" s="228"/>
      <c r="SL53" s="228"/>
      <c r="SM53" s="228"/>
      <c r="SN53" s="228"/>
      <c r="SO53" s="228"/>
      <c r="SP53" s="228"/>
      <c r="SQ53" s="228"/>
      <c r="SR53" s="228"/>
      <c r="SS53" s="228"/>
      <c r="ST53" s="228"/>
      <c r="SU53" s="228"/>
      <c r="SV53" s="228"/>
      <c r="SW53" s="228"/>
      <c r="SX53" s="228"/>
      <c r="SY53" s="228"/>
      <c r="SZ53" s="228"/>
      <c r="TA53" s="228"/>
      <c r="TB53" s="228"/>
      <c r="TC53" s="228"/>
      <c r="TD53" s="228"/>
      <c r="TE53" s="228"/>
      <c r="TF53" s="228"/>
      <c r="TG53" s="228"/>
      <c r="TH53" s="228"/>
      <c r="TI53" s="228"/>
      <c r="TJ53" s="228"/>
      <c r="TK53" s="228"/>
      <c r="TL53" s="228"/>
      <c r="TM53" s="228"/>
      <c r="TN53" s="228"/>
      <c r="TO53" s="228"/>
      <c r="TP53" s="228"/>
      <c r="TQ53" s="228"/>
      <c r="TR53" s="228"/>
      <c r="TS53" s="228"/>
      <c r="TT53" s="228"/>
      <c r="TU53" s="228"/>
      <c r="TV53" s="228"/>
      <c r="TW53" s="228"/>
      <c r="TX53" s="228"/>
      <c r="TY53" s="228"/>
      <c r="TZ53" s="228"/>
      <c r="UA53" s="228"/>
      <c r="UB53" s="228"/>
      <c r="UC53" s="228"/>
      <c r="UD53" s="228"/>
      <c r="UE53" s="228"/>
      <c r="UF53" s="228"/>
      <c r="UG53" s="228"/>
      <c r="UH53" s="228"/>
      <c r="UI53" s="228"/>
      <c r="UJ53" s="228"/>
      <c r="UK53" s="228"/>
      <c r="UL53" s="228"/>
      <c r="UM53" s="228"/>
      <c r="UN53" s="228"/>
      <c r="UO53" s="228"/>
      <c r="UP53" s="228"/>
      <c r="UQ53" s="228"/>
      <c r="UR53" s="228"/>
      <c r="US53" s="228"/>
      <c r="UT53" s="228"/>
      <c r="UU53" s="228"/>
      <c r="UV53" s="228"/>
      <c r="UW53" s="228"/>
      <c r="UX53" s="228"/>
      <c r="UY53" s="228"/>
      <c r="UZ53" s="228"/>
      <c r="VA53" s="228"/>
      <c r="VB53" s="228"/>
      <c r="VC53" s="228"/>
      <c r="VD53" s="228"/>
      <c r="VE53" s="228"/>
      <c r="VF53" s="228"/>
      <c r="VG53" s="228"/>
      <c r="VH53" s="228"/>
      <c r="VI53" s="228"/>
      <c r="VJ53" s="228"/>
      <c r="VK53" s="228"/>
      <c r="VL53" s="228"/>
      <c r="VM53" s="228"/>
      <c r="VN53" s="228"/>
      <c r="VO53" s="228"/>
      <c r="VP53" s="228"/>
      <c r="VQ53" s="228"/>
      <c r="VR53" s="228"/>
      <c r="VS53" s="228"/>
      <c r="VT53" s="228"/>
      <c r="VU53" s="228"/>
      <c r="VV53" s="228"/>
      <c r="VW53" s="228"/>
      <c r="VX53" s="228"/>
      <c r="VY53" s="228"/>
      <c r="VZ53" s="228"/>
      <c r="WA53" s="228"/>
      <c r="WB53" s="228"/>
      <c r="WC53" s="228"/>
      <c r="WD53" s="228"/>
      <c r="WE53" s="228"/>
      <c r="WF53" s="228"/>
      <c r="WG53" s="228"/>
      <c r="WH53" s="228"/>
      <c r="WI53" s="228"/>
      <c r="WJ53" s="228"/>
      <c r="WK53" s="228"/>
      <c r="WL53" s="228"/>
      <c r="WM53" s="228"/>
      <c r="WN53" s="228"/>
      <c r="WO53" s="228"/>
      <c r="WP53" s="228"/>
      <c r="WQ53" s="228"/>
      <c r="WR53" s="228"/>
      <c r="WS53" s="228"/>
      <c r="WT53" s="228"/>
      <c r="WU53" s="228"/>
      <c r="WV53" s="228"/>
      <c r="WW53" s="228"/>
      <c r="WX53" s="228"/>
      <c r="WY53" s="228"/>
      <c r="WZ53" s="228"/>
      <c r="XA53" s="228"/>
      <c r="XB53" s="228"/>
      <c r="XC53" s="228"/>
      <c r="XD53" s="228"/>
      <c r="XE53" s="228"/>
      <c r="XF53" s="228"/>
      <c r="XG53" s="228"/>
      <c r="XH53" s="228"/>
      <c r="XI53" s="228"/>
      <c r="XJ53" s="228"/>
      <c r="XK53" s="228"/>
      <c r="XL53" s="228"/>
      <c r="XM53" s="228"/>
      <c r="XN53" s="228"/>
      <c r="XO53" s="228"/>
      <c r="XP53" s="228"/>
      <c r="XQ53" s="228"/>
      <c r="XR53" s="228"/>
      <c r="XS53" s="228"/>
      <c r="XT53" s="228"/>
      <c r="XU53" s="228"/>
      <c r="XV53" s="228"/>
      <c r="XW53" s="228"/>
      <c r="XX53" s="228"/>
      <c r="XY53" s="228"/>
      <c r="XZ53" s="228"/>
      <c r="YA53" s="228"/>
      <c r="YB53" s="228"/>
      <c r="YC53" s="228"/>
      <c r="YD53" s="228"/>
      <c r="YE53" s="228"/>
      <c r="YF53" s="228"/>
      <c r="YG53" s="228"/>
      <c r="YH53" s="228"/>
      <c r="YI53" s="228"/>
      <c r="YJ53" s="228"/>
      <c r="YK53" s="228"/>
      <c r="YL53" s="228"/>
      <c r="YM53" s="228"/>
      <c r="YN53" s="228"/>
      <c r="YO53" s="228"/>
      <c r="YP53" s="228"/>
      <c r="YQ53" s="228"/>
      <c r="YR53" s="228"/>
      <c r="YS53" s="228"/>
      <c r="YT53" s="228"/>
      <c r="YU53" s="228"/>
      <c r="YV53" s="228"/>
      <c r="YW53" s="228"/>
      <c r="YX53" s="228"/>
      <c r="YY53" s="228"/>
      <c r="YZ53" s="228"/>
      <c r="ZA53" s="228"/>
      <c r="ZB53" s="228"/>
      <c r="ZC53" s="228"/>
      <c r="ZD53" s="228"/>
      <c r="ZE53" s="228"/>
      <c r="ZF53" s="228"/>
      <c r="ZG53" s="228"/>
      <c r="ZH53" s="228"/>
      <c r="ZI53" s="228"/>
      <c r="ZJ53" s="228"/>
      <c r="ZK53" s="228"/>
      <c r="ZL53" s="228"/>
      <c r="ZM53" s="228"/>
      <c r="ZN53" s="228"/>
      <c r="ZO53" s="228"/>
      <c r="ZP53" s="228"/>
      <c r="ZQ53" s="228"/>
      <c r="ZR53" s="228"/>
      <c r="ZS53" s="228"/>
      <c r="ZT53" s="228"/>
      <c r="ZU53" s="228"/>
      <c r="ZV53" s="228"/>
      <c r="ZW53" s="228"/>
      <c r="ZX53" s="228"/>
      <c r="ZY53" s="228"/>
      <c r="ZZ53" s="228"/>
      <c r="AAA53" s="228"/>
      <c r="AAB53" s="228"/>
      <c r="AAC53" s="228"/>
      <c r="AAD53" s="228"/>
      <c r="AAE53" s="228"/>
      <c r="AAF53" s="228"/>
      <c r="AAG53" s="228"/>
      <c r="AAH53" s="228"/>
      <c r="AAI53" s="228"/>
      <c r="AAJ53" s="228"/>
      <c r="AAK53" s="228"/>
      <c r="AAL53" s="228"/>
      <c r="AAM53" s="228"/>
      <c r="AAN53" s="228"/>
      <c r="AAO53" s="228"/>
      <c r="AAP53" s="228"/>
      <c r="AAQ53" s="228"/>
      <c r="AAR53" s="228"/>
      <c r="AAS53" s="228"/>
      <c r="AAT53" s="228"/>
      <c r="AAU53" s="228"/>
      <c r="AAV53" s="228"/>
      <c r="AAW53" s="228"/>
      <c r="AAX53" s="228"/>
      <c r="AAY53" s="228"/>
      <c r="AAZ53" s="228"/>
      <c r="ABA53" s="228"/>
      <c r="ABB53" s="228"/>
      <c r="ABC53" s="228"/>
      <c r="ABD53" s="228"/>
      <c r="ABE53" s="228"/>
      <c r="ABF53" s="228"/>
      <c r="ABG53" s="228"/>
      <c r="ABH53" s="228"/>
      <c r="ABI53" s="228"/>
      <c r="ABJ53" s="228"/>
      <c r="ABK53" s="228"/>
      <c r="ABL53" s="228"/>
      <c r="ABM53" s="228"/>
      <c r="ABN53" s="228"/>
      <c r="ABO53" s="228"/>
      <c r="ABP53" s="228"/>
      <c r="ABQ53" s="228"/>
      <c r="ABR53" s="228"/>
      <c r="ABS53" s="228"/>
      <c r="ABT53" s="228"/>
      <c r="ABU53" s="228"/>
      <c r="ABV53" s="228"/>
      <c r="ABW53" s="228"/>
      <c r="ABX53" s="228"/>
      <c r="ABY53" s="228"/>
      <c r="ABZ53" s="228"/>
      <c r="ACA53" s="228"/>
      <c r="ACB53" s="228"/>
      <c r="ACC53" s="228"/>
      <c r="ACD53" s="228"/>
      <c r="ACE53" s="228"/>
      <c r="ACF53" s="228"/>
      <c r="ACG53" s="228"/>
      <c r="ACH53" s="228"/>
      <c r="ACI53" s="228"/>
      <c r="ACJ53" s="228"/>
      <c r="ACK53" s="228"/>
      <c r="ACL53" s="228"/>
      <c r="ACM53" s="228"/>
      <c r="ACN53" s="228"/>
      <c r="ACO53" s="228"/>
      <c r="ACP53" s="228"/>
      <c r="ACQ53" s="228"/>
      <c r="ACR53" s="228"/>
      <c r="ACS53" s="228"/>
      <c r="ACT53" s="228"/>
      <c r="ACU53" s="228"/>
      <c r="ACV53" s="228"/>
      <c r="ACW53" s="228"/>
      <c r="ACX53" s="228"/>
      <c r="ACY53" s="228"/>
      <c r="ACZ53" s="228"/>
      <c r="ADA53" s="228"/>
      <c r="ADB53" s="228"/>
      <c r="ADC53" s="228"/>
      <c r="ADD53" s="228"/>
      <c r="ADE53" s="228"/>
      <c r="ADF53" s="228"/>
      <c r="ADG53" s="228"/>
      <c r="ADH53" s="228"/>
      <c r="ADI53" s="228"/>
      <c r="ADJ53" s="228"/>
      <c r="ADK53" s="228"/>
      <c r="ADL53" s="228"/>
      <c r="ADM53" s="228"/>
      <c r="ADN53" s="228"/>
      <c r="ADO53" s="228"/>
      <c r="ADP53" s="228"/>
      <c r="ADQ53" s="228"/>
      <c r="ADR53" s="228"/>
      <c r="ADS53" s="228"/>
      <c r="ADT53" s="228"/>
      <c r="ADU53" s="228"/>
      <c r="ADV53" s="228"/>
      <c r="ADW53" s="228"/>
      <c r="ADX53" s="228"/>
      <c r="ADY53" s="228"/>
      <c r="ADZ53" s="228"/>
      <c r="AEA53" s="228"/>
      <c r="AEB53" s="228"/>
      <c r="AEC53" s="228"/>
      <c r="AED53" s="228"/>
      <c r="AEE53" s="228"/>
      <c r="AEF53" s="228"/>
      <c r="AEG53" s="228"/>
      <c r="AEH53" s="228"/>
      <c r="AEI53" s="228"/>
      <c r="AEJ53" s="228"/>
      <c r="AEK53" s="228"/>
      <c r="AEL53" s="228"/>
      <c r="AEM53" s="228"/>
      <c r="AEN53" s="228"/>
      <c r="AEO53" s="228"/>
      <c r="AEP53" s="228"/>
      <c r="AEQ53" s="228"/>
      <c r="AER53" s="228"/>
      <c r="AES53" s="228"/>
      <c r="AET53" s="228"/>
      <c r="AEU53" s="228"/>
      <c r="AEV53" s="228"/>
      <c r="AEW53" s="228"/>
      <c r="AEX53" s="228"/>
      <c r="AEY53" s="228"/>
      <c r="AEZ53" s="228"/>
      <c r="AFA53" s="228"/>
      <c r="AFB53" s="228"/>
      <c r="AFC53" s="228"/>
      <c r="AFD53" s="228"/>
      <c r="AFE53" s="228"/>
      <c r="AFF53" s="228"/>
      <c r="AFG53" s="228"/>
      <c r="AFH53" s="228"/>
      <c r="AFI53" s="228"/>
      <c r="AFJ53" s="228"/>
      <c r="AFK53" s="228"/>
      <c r="AFL53" s="228"/>
      <c r="AFM53" s="228"/>
      <c r="AFN53" s="228"/>
      <c r="AFO53" s="228"/>
      <c r="AFP53" s="228"/>
      <c r="AFQ53" s="228"/>
      <c r="AFR53" s="228"/>
      <c r="AFS53" s="228"/>
      <c r="AFT53" s="228"/>
      <c r="AFU53" s="228"/>
      <c r="AFV53" s="228"/>
      <c r="AFW53" s="228"/>
      <c r="AFX53" s="228"/>
      <c r="AFY53" s="228"/>
      <c r="AFZ53" s="228"/>
      <c r="AGA53" s="228"/>
      <c r="AGB53" s="228"/>
      <c r="AGC53" s="228"/>
      <c r="AGD53" s="228"/>
      <c r="AGE53" s="228"/>
      <c r="AGF53" s="228"/>
      <c r="AGG53" s="228"/>
      <c r="AGH53" s="228"/>
      <c r="AGI53" s="228"/>
      <c r="AGJ53" s="228"/>
      <c r="AGK53" s="228"/>
      <c r="AGL53" s="228"/>
      <c r="AGM53" s="228"/>
      <c r="AGN53" s="228"/>
      <c r="AGO53" s="228"/>
      <c r="AGP53" s="228"/>
      <c r="AGQ53" s="228"/>
      <c r="AGR53" s="228"/>
      <c r="AGS53" s="228"/>
      <c r="AGT53" s="228"/>
      <c r="AGU53" s="228"/>
      <c r="AGV53" s="228"/>
      <c r="AGW53" s="228"/>
      <c r="AGX53" s="228"/>
      <c r="AGY53" s="228"/>
      <c r="AGZ53" s="228"/>
      <c r="AHA53" s="228"/>
      <c r="AHB53" s="228"/>
      <c r="AHC53" s="228"/>
      <c r="AHD53" s="228"/>
      <c r="AHE53" s="228"/>
      <c r="AHF53" s="228"/>
      <c r="AHG53" s="228"/>
      <c r="AHH53" s="228"/>
      <c r="AHI53" s="228"/>
      <c r="AHJ53" s="228"/>
      <c r="AHK53" s="228"/>
      <c r="AHL53" s="228"/>
      <c r="AHM53" s="228"/>
      <c r="AHN53" s="228"/>
      <c r="AHO53" s="228"/>
      <c r="AHP53" s="228"/>
      <c r="AHQ53" s="228"/>
      <c r="AHR53" s="228"/>
      <c r="AHS53" s="228"/>
      <c r="AHT53" s="228"/>
      <c r="AHU53" s="228"/>
      <c r="AHV53" s="228"/>
      <c r="AHW53" s="228"/>
      <c r="AHX53" s="228"/>
      <c r="AHY53" s="228"/>
      <c r="AHZ53" s="228"/>
      <c r="AIA53" s="228"/>
      <c r="AIB53" s="228"/>
      <c r="AIC53" s="228"/>
      <c r="AID53" s="228"/>
      <c r="AIE53" s="228"/>
      <c r="AIF53" s="228"/>
      <c r="AIG53" s="228"/>
      <c r="AIH53" s="228"/>
      <c r="AII53" s="228"/>
      <c r="AIJ53" s="228"/>
      <c r="AIK53" s="228"/>
      <c r="AIL53" s="228"/>
      <c r="AIM53" s="228"/>
      <c r="AIN53" s="228"/>
      <c r="AIO53" s="228"/>
      <c r="AIP53" s="228"/>
      <c r="AIQ53" s="228"/>
      <c r="AIR53" s="228"/>
      <c r="AIS53" s="228"/>
      <c r="AIT53" s="228"/>
      <c r="AIU53" s="228"/>
      <c r="AIV53" s="228"/>
      <c r="AIW53" s="228"/>
      <c r="AIX53" s="228"/>
      <c r="AIY53" s="228"/>
      <c r="AIZ53" s="228"/>
      <c r="AJA53" s="228"/>
      <c r="AJB53" s="228"/>
      <c r="AJC53" s="228"/>
      <c r="AJD53" s="228"/>
      <c r="AJE53" s="228"/>
      <c r="AJF53" s="228"/>
      <c r="AJG53" s="228"/>
      <c r="AJH53" s="228"/>
      <c r="AJI53" s="228"/>
      <c r="AJJ53" s="228"/>
      <c r="AJK53" s="228"/>
      <c r="AJL53" s="228"/>
      <c r="AJM53" s="228"/>
      <c r="AJN53" s="228"/>
      <c r="AJO53" s="228"/>
      <c r="AJP53" s="228"/>
      <c r="AJQ53" s="228"/>
      <c r="AJR53" s="228"/>
      <c r="AJS53" s="228"/>
      <c r="AJT53" s="228"/>
      <c r="AJU53" s="228"/>
      <c r="AJV53" s="228"/>
      <c r="AJW53" s="228"/>
      <c r="AJX53" s="228"/>
      <c r="AJY53" s="228"/>
      <c r="AJZ53" s="228"/>
      <c r="AKA53" s="228"/>
      <c r="AKB53" s="228"/>
      <c r="AKC53" s="228"/>
      <c r="AKD53" s="228"/>
      <c r="AKE53" s="228"/>
      <c r="AKF53" s="228"/>
      <c r="AKG53" s="228"/>
      <c r="AKH53" s="228"/>
      <c r="AKI53" s="228"/>
      <c r="AKJ53" s="228"/>
      <c r="AKK53" s="228"/>
      <c r="AKL53" s="228"/>
      <c r="AKM53" s="228"/>
      <c r="AKN53" s="228"/>
      <c r="AKO53" s="228"/>
      <c r="AKP53" s="228"/>
      <c r="AKQ53" s="228"/>
      <c r="AKR53" s="228"/>
      <c r="AKS53" s="228"/>
      <c r="AKT53" s="228"/>
      <c r="AKU53" s="228"/>
      <c r="AKV53" s="228"/>
      <c r="AKW53" s="228"/>
      <c r="AKX53" s="228"/>
      <c r="AKY53" s="228"/>
      <c r="AKZ53" s="228"/>
      <c r="ALA53" s="228"/>
      <c r="ALB53" s="228"/>
      <c r="ALC53" s="228"/>
      <c r="ALD53" s="228"/>
      <c r="ALE53" s="228"/>
      <c r="ALF53" s="228"/>
      <c r="ALG53" s="228"/>
      <c r="ALH53" s="228"/>
      <c r="ALI53" s="228"/>
      <c r="ALJ53" s="228"/>
      <c r="ALK53" s="228"/>
      <c r="ALL53" s="228"/>
      <c r="ALM53" s="228"/>
      <c r="ALN53" s="228"/>
      <c r="ALO53" s="228"/>
      <c r="ALP53" s="228"/>
      <c r="ALQ53" s="228"/>
      <c r="ALR53" s="228"/>
      <c r="ALS53" s="228"/>
      <c r="ALT53" s="228"/>
      <c r="ALU53" s="228"/>
      <c r="ALV53" s="228"/>
      <c r="ALW53" s="228"/>
      <c r="ALX53" s="228"/>
      <c r="ALY53" s="228"/>
      <c r="ALZ53" s="228"/>
      <c r="AMA53" s="228"/>
      <c r="AMB53" s="228"/>
      <c r="AMC53" s="228"/>
      <c r="AMD53" s="228"/>
      <c r="AME53" s="228"/>
      <c r="AMF53" s="228"/>
      <c r="AMG53" s="228"/>
      <c r="AMH53" s="228"/>
      <c r="AMI53" s="228"/>
      <c r="AMJ53" s="228"/>
      <c r="AMK53" s="228"/>
      <c r="AML53" s="228"/>
      <c r="AMM53" s="228"/>
      <c r="AMN53" s="228"/>
      <c r="AMO53" s="228"/>
      <c r="AMP53" s="228"/>
      <c r="AMQ53" s="228"/>
      <c r="AMR53" s="228"/>
      <c r="AMS53" s="228"/>
      <c r="AMT53" s="228"/>
      <c r="AMU53" s="228"/>
      <c r="AMV53" s="228"/>
      <c r="AMW53" s="228"/>
      <c r="AMX53" s="228"/>
    </row>
    <row r="54" spans="1:1038" ht="18" customHeight="1">
      <c r="A54" s="223" t="s">
        <v>1277</v>
      </c>
      <c r="B54" s="226" t="s">
        <v>1294</v>
      </c>
      <c r="D54" s="225" t="s">
        <v>1279</v>
      </c>
      <c r="E54" s="126">
        <v>13</v>
      </c>
      <c r="F54" s="126">
        <v>3</v>
      </c>
      <c r="G54" s="285" t="str">
        <f t="shared" si="1"/>
        <v>13-3</v>
      </c>
      <c r="H54" s="277">
        <v>0</v>
      </c>
      <c r="I54" s="126">
        <v>27</v>
      </c>
      <c r="K54" s="545" t="b">
        <f>IF(I55=1,IF(((VLOOKUP($G54,[1]Depth_Lookup!#REF!,9,FALSE))-(H54/100))=0,"Good",IF(((VLOOKUP($G54,[1]Depth_Lookup!$A$3:$J$550,9,FALSE))-(H54/100))&gt;0,"Too Short","Too Long")))</f>
        <v>0</v>
      </c>
      <c r="L54" s="171">
        <f>(VLOOKUP($G54,Depth_Lookup!$A$3:$J$410,10,FALSE))+(H54/100)</f>
        <v>22.475000000000001</v>
      </c>
      <c r="M54" s="171">
        <f>(VLOOKUP($G54,Depth_Lookup!$A$3:$J$410,10,FALSE))+(I54/100)</f>
        <v>22.745000000000001</v>
      </c>
      <c r="N54" s="127" t="s">
        <v>1301</v>
      </c>
      <c r="O54" s="126">
        <v>8</v>
      </c>
      <c r="P54" s="126" t="s">
        <v>853</v>
      </c>
      <c r="Q54" s="126" t="s">
        <v>87</v>
      </c>
      <c r="R54" s="196" t="str">
        <f t="shared" si="2"/>
        <v>SerpentinizedDunite</v>
      </c>
      <c r="S54" s="126" t="s">
        <v>94</v>
      </c>
      <c r="T54" s="126" t="s">
        <v>116</v>
      </c>
      <c r="X54" s="202" t="e">
        <f>VLOOKUP(W54,definitions_list_lookup!$A$13:$B$19,2,0)</f>
        <v>#N/A</v>
      </c>
      <c r="AF54" s="196" t="e">
        <f>VLOOKUP(AE54,definitions_list_mag!$V$12:$W$15,2,0)</f>
        <v>#N/A</v>
      </c>
      <c r="AI54" s="235">
        <v>98</v>
      </c>
      <c r="AJ54" s="236"/>
      <c r="AK54" s="236"/>
      <c r="AL54" s="236"/>
      <c r="AM54" s="236"/>
      <c r="AN54" s="236"/>
      <c r="AO54" s="130"/>
      <c r="AU54" s="235"/>
      <c r="AV54" s="236"/>
      <c r="AW54" s="236"/>
      <c r="AX54" s="236"/>
      <c r="AY54" s="236"/>
      <c r="AZ54" s="236"/>
      <c r="BA54" s="130">
        <v>2</v>
      </c>
      <c r="BB54" s="126">
        <v>1</v>
      </c>
      <c r="BC54" s="126">
        <v>1</v>
      </c>
      <c r="BD54" s="126" t="s">
        <v>1330</v>
      </c>
      <c r="BE54" s="126" t="s">
        <v>1331</v>
      </c>
      <c r="BG54" s="235"/>
      <c r="BH54" s="236"/>
      <c r="BI54" s="236"/>
      <c r="BJ54" s="236"/>
      <c r="BK54" s="236"/>
      <c r="BL54" s="236"/>
      <c r="BM54" s="130"/>
      <c r="BS54" s="236"/>
      <c r="BT54" s="236"/>
      <c r="BU54" s="236"/>
      <c r="BV54" s="236"/>
      <c r="BW54" s="236"/>
      <c r="BX54" s="236"/>
      <c r="BY54" s="130"/>
      <c r="CE54" s="226" t="s">
        <v>1348</v>
      </c>
      <c r="CF54" s="226"/>
      <c r="CG54" s="131"/>
      <c r="CH54" s="132" t="s">
        <v>1347</v>
      </c>
      <c r="CI54" s="132">
        <v>100</v>
      </c>
      <c r="CJ54" s="132" t="s">
        <v>514</v>
      </c>
      <c r="CK54" s="133"/>
      <c r="CL54" s="134"/>
      <c r="CM54" s="134"/>
      <c r="CN54" s="134"/>
      <c r="CO54" s="134"/>
      <c r="CP54" s="134"/>
      <c r="CQ54" s="134"/>
      <c r="CR54" s="134"/>
      <c r="CS54" s="134"/>
      <c r="CT54" s="134"/>
      <c r="CU54" s="134"/>
      <c r="CV54" s="134"/>
      <c r="CW54" s="134"/>
      <c r="CX54" s="134"/>
      <c r="CY54" s="134"/>
      <c r="CZ54" s="134"/>
      <c r="DA54" s="134"/>
      <c r="DB54" s="134">
        <v>98</v>
      </c>
      <c r="DD54" s="134"/>
      <c r="DE54" s="134"/>
      <c r="DF54" s="134"/>
      <c r="DG54" s="134"/>
      <c r="DH54" s="134"/>
      <c r="DI54" s="134"/>
      <c r="DJ54" s="134">
        <v>2</v>
      </c>
      <c r="DK54" s="207">
        <f t="shared" si="3"/>
        <v>100</v>
      </c>
      <c r="DL54" s="131"/>
      <c r="DM54" s="134"/>
      <c r="DN54" s="134"/>
      <c r="DO54" s="136"/>
      <c r="DQ54" s="131"/>
      <c r="DR54" s="136"/>
      <c r="DS54" s="131"/>
      <c r="DT54" s="263" t="s">
        <v>1385</v>
      </c>
      <c r="DW54" s="213">
        <f t="shared" si="19"/>
        <v>100</v>
      </c>
      <c r="DX54" s="214" t="e">
        <f>VLOOKUP(P54,definitions_list_lookup!$K$30:$L$54,2,0)</f>
        <v>#N/A</v>
      </c>
      <c r="DY54" s="139" t="s">
        <v>1405</v>
      </c>
      <c r="DZ54" s="155" t="s">
        <v>1414</v>
      </c>
      <c r="EA54" s="139"/>
      <c r="ED54" s="229" t="s">
        <v>2517</v>
      </c>
      <c r="EE54" s="140"/>
      <c r="EG54" s="140"/>
      <c r="EI54" s="218" t="e">
        <f>VLOOKUP(EH54,definitions_list_mag!$Y$12:$Z$15,2,FALSE)</f>
        <v>#N/A</v>
      </c>
      <c r="EJ54" s="143"/>
      <c r="EK54" s="221" t="e">
        <f>VLOOKUP(EJ54,definitions_list_mag!$AT$3:$AU$5,2,FALSE)</f>
        <v>#N/A</v>
      </c>
      <c r="EM54" s="109"/>
      <c r="EN54" s="109" t="s">
        <v>1449</v>
      </c>
      <c r="EV54" s="147"/>
      <c r="EW54" s="147"/>
      <c r="EX54" s="147"/>
      <c r="EY54" s="147"/>
      <c r="EZ54" s="192" t="e">
        <f t="shared" si="4"/>
        <v>#DIV/0!</v>
      </c>
      <c r="FA54" s="192" t="e">
        <f t="shared" si="5"/>
        <v>#DIV/0!</v>
      </c>
      <c r="FB54" s="192" t="e">
        <f t="shared" si="6"/>
        <v>#DIV/0!</v>
      </c>
      <c r="FC54" s="192" t="e">
        <f t="shared" si="7"/>
        <v>#DIV/0!</v>
      </c>
      <c r="FD54" s="192" t="e">
        <f t="shared" si="8"/>
        <v>#DIV/0!</v>
      </c>
      <c r="FE54" s="193" t="e">
        <f t="shared" si="9"/>
        <v>#DIV/0!</v>
      </c>
      <c r="FF54" s="194" t="e">
        <f t="shared" si="10"/>
        <v>#DIV/0!</v>
      </c>
      <c r="FG54" s="143" t="s">
        <v>2208</v>
      </c>
      <c r="FI54" s="778">
        <f t="shared" si="11"/>
        <v>0</v>
      </c>
      <c r="FJ54" s="779" t="e">
        <f t="shared" si="12"/>
        <v>#DIV/0!</v>
      </c>
      <c r="FK54" s="779" t="e">
        <f t="shared" si="13"/>
        <v>#DIV/0!</v>
      </c>
      <c r="FL54" s="780" t="e">
        <f t="shared" si="14"/>
        <v>#DIV/0!</v>
      </c>
      <c r="FM54" s="169" t="e">
        <f t="shared" si="15"/>
        <v>#DIV/0!</v>
      </c>
      <c r="FN54" s="783" t="e">
        <f t="shared" si="16"/>
        <v>#DIV/0!</v>
      </c>
    </row>
    <row r="55" spans="1:1038" s="288" customFormat="1" ht="18" customHeight="1">
      <c r="A55" s="282" t="s">
        <v>1277</v>
      </c>
      <c r="B55" s="227" t="s">
        <v>1294</v>
      </c>
      <c r="C55" s="227"/>
      <c r="D55" s="284" t="s">
        <v>1279</v>
      </c>
      <c r="E55" s="227">
        <v>13</v>
      </c>
      <c r="F55" s="227">
        <v>3</v>
      </c>
      <c r="G55" s="285" t="str">
        <f t="shared" si="1"/>
        <v>13-3</v>
      </c>
      <c r="H55" s="278">
        <f t="shared" si="20"/>
        <v>27</v>
      </c>
      <c r="I55" s="227">
        <v>75</v>
      </c>
      <c r="J55" s="226"/>
      <c r="K55" s="545" t="b">
        <f>IF(I56=1,IF(((VLOOKUP($G55,[1]Depth_Lookup!#REF!,9,FALSE))-(H55/100))=0,"Good",IF(((VLOOKUP($G55,[1]Depth_Lookup!$A$3:$J$550,9,FALSE))-(H55/100))&gt;0,"Too Short","Too Long")))</f>
        <v>0</v>
      </c>
      <c r="L55" s="171">
        <f>(VLOOKUP($G55,Depth_Lookup!$A$3:$J$410,10,FALSE))+(H55/100)</f>
        <v>22.745000000000001</v>
      </c>
      <c r="M55" s="171">
        <f>(VLOOKUP($G55,Depth_Lookup!$A$3:$J$410,10,FALSE))+(I55/100)</f>
        <v>23.225000000000001</v>
      </c>
      <c r="N55" s="230" t="s">
        <v>1302</v>
      </c>
      <c r="O55" s="227" t="s">
        <v>1280</v>
      </c>
      <c r="P55" s="227" t="s">
        <v>853</v>
      </c>
      <c r="Q55" s="227" t="s">
        <v>125</v>
      </c>
      <c r="R55" s="286" t="str">
        <f t="shared" si="2"/>
        <v>SerpentinizedHarzburgite</v>
      </c>
      <c r="S55" s="227" t="s">
        <v>107</v>
      </c>
      <c r="T55" s="227" t="s">
        <v>700</v>
      </c>
      <c r="U55" s="227" t="s">
        <v>95</v>
      </c>
      <c r="V55" s="227" t="s">
        <v>509</v>
      </c>
      <c r="W55" s="227" t="s">
        <v>102</v>
      </c>
      <c r="X55" s="287">
        <f>VLOOKUP(W55,definitions_list_lookup!$A$13:$B$19,2,0)</f>
        <v>5</v>
      </c>
      <c r="Y55" s="227" t="s">
        <v>90</v>
      </c>
      <c r="Z55" s="227" t="s">
        <v>91</v>
      </c>
      <c r="AA55" s="227"/>
      <c r="AB55" s="227"/>
      <c r="AC55" s="227"/>
      <c r="AD55" s="227"/>
      <c r="AE55" s="233"/>
      <c r="AF55" s="286" t="e">
        <f>VLOOKUP(AE55,definitions_list_mag!$V$12:$W$15,2,0)</f>
        <v>#N/A</v>
      </c>
      <c r="AG55" s="237"/>
      <c r="AH55" s="227"/>
      <c r="AI55" s="238">
        <v>80</v>
      </c>
      <c r="AJ55" s="239"/>
      <c r="AK55" s="239"/>
      <c r="AL55" s="239"/>
      <c r="AM55" s="239"/>
      <c r="AN55" s="239"/>
      <c r="AO55" s="240"/>
      <c r="AP55" s="227"/>
      <c r="AQ55" s="227"/>
      <c r="AR55" s="227"/>
      <c r="AS55" s="227"/>
      <c r="AT55" s="227"/>
      <c r="AU55" s="238"/>
      <c r="AV55" s="239"/>
      <c r="AW55" s="239"/>
      <c r="AX55" s="239"/>
      <c r="AY55" s="239"/>
      <c r="AZ55" s="239"/>
      <c r="BA55" s="240">
        <v>20</v>
      </c>
      <c r="BB55" s="227">
        <v>5</v>
      </c>
      <c r="BC55" s="227">
        <v>5</v>
      </c>
      <c r="BD55" s="227" t="s">
        <v>1330</v>
      </c>
      <c r="BE55" s="227" t="s">
        <v>1331</v>
      </c>
      <c r="BF55" s="227"/>
      <c r="BG55" s="238"/>
      <c r="BH55" s="239"/>
      <c r="BI55" s="239"/>
      <c r="BJ55" s="239"/>
      <c r="BK55" s="239"/>
      <c r="BL55" s="239"/>
      <c r="BM55" s="240"/>
      <c r="BN55" s="227"/>
      <c r="BO55" s="227"/>
      <c r="BP55" s="227"/>
      <c r="BQ55" s="227"/>
      <c r="BR55" s="227"/>
      <c r="BS55" s="239"/>
      <c r="BT55" s="239"/>
      <c r="BU55" s="239"/>
      <c r="BV55" s="239"/>
      <c r="BW55" s="239"/>
      <c r="BX55" s="239"/>
      <c r="BY55" s="240"/>
      <c r="BZ55" s="227"/>
      <c r="CA55" s="227"/>
      <c r="CB55" s="227"/>
      <c r="CC55" s="227"/>
      <c r="CD55" s="227"/>
      <c r="CE55" s="227" t="s">
        <v>1349</v>
      </c>
      <c r="CF55" s="227"/>
      <c r="CG55" s="148"/>
      <c r="CH55" s="149" t="s">
        <v>1341</v>
      </c>
      <c r="CI55" s="149">
        <v>100</v>
      </c>
      <c r="CJ55" s="149" t="s">
        <v>514</v>
      </c>
      <c r="CK55" s="151"/>
      <c r="CL55" s="152"/>
      <c r="CM55" s="152"/>
      <c r="CN55" s="152"/>
      <c r="CO55" s="152"/>
      <c r="CP55" s="152"/>
      <c r="CQ55" s="152"/>
      <c r="CR55" s="152"/>
      <c r="CS55" s="152"/>
      <c r="CT55" s="152"/>
      <c r="CU55" s="152"/>
      <c r="CV55" s="152"/>
      <c r="CW55" s="152"/>
      <c r="CX55" s="152"/>
      <c r="CY55" s="152"/>
      <c r="CZ55" s="152"/>
      <c r="DA55" s="152"/>
      <c r="DB55" s="152">
        <v>80</v>
      </c>
      <c r="DC55" s="229"/>
      <c r="DD55" s="152"/>
      <c r="DE55" s="152"/>
      <c r="DF55" s="152"/>
      <c r="DG55" s="152"/>
      <c r="DH55" s="152"/>
      <c r="DI55" s="152"/>
      <c r="DJ55" s="152">
        <v>20</v>
      </c>
      <c r="DK55" s="208">
        <f t="shared" si="3"/>
        <v>100</v>
      </c>
      <c r="DL55" s="148"/>
      <c r="DM55" s="152"/>
      <c r="DN55" s="152"/>
      <c r="DO55" s="153"/>
      <c r="DQ55" s="148"/>
      <c r="DR55" s="153"/>
      <c r="DS55" s="148"/>
      <c r="DT55" s="261" t="s">
        <v>1386</v>
      </c>
      <c r="DU55" s="229"/>
      <c r="DV55" s="229"/>
      <c r="DW55" s="290">
        <f t="shared" si="19"/>
        <v>100</v>
      </c>
      <c r="DX55" s="291" t="e">
        <f>VLOOKUP(P55,definitions_list_lookup!$K$30:$L$54,2,0)</f>
        <v>#N/A</v>
      </c>
      <c r="DY55" s="154" t="s">
        <v>1405</v>
      </c>
      <c r="DZ55" s="154" t="s">
        <v>1407</v>
      </c>
      <c r="EA55" s="154"/>
      <c r="EB55" s="229"/>
      <c r="EC55" s="292"/>
      <c r="ED55" s="229" t="s">
        <v>2517</v>
      </c>
      <c r="EE55" s="293"/>
      <c r="EF55" s="294"/>
      <c r="EG55" s="293"/>
      <c r="EH55" s="295"/>
      <c r="EI55" s="296" t="e">
        <f>VLOOKUP(EH55,definitions_list_mag!$Y$12:$Z$15,2,FALSE)</f>
        <v>#N/A</v>
      </c>
      <c r="EJ55" s="297"/>
      <c r="EK55" s="298" t="e">
        <f>VLOOKUP(EJ55,definitions_list_mag!$AT$3:$AU$5,2,FALSE)</f>
        <v>#N/A</v>
      </c>
      <c r="EL55" s="293"/>
      <c r="EM55" s="295"/>
      <c r="EN55" s="295"/>
      <c r="EO55" s="321"/>
      <c r="EP55" s="321"/>
      <c r="EQ55" s="321"/>
      <c r="ER55" s="321"/>
      <c r="ES55" s="321"/>
      <c r="ET55" s="321"/>
      <c r="EU55" s="321"/>
      <c r="EV55" s="325"/>
      <c r="EW55" s="325"/>
      <c r="EX55" s="325"/>
      <c r="EY55" s="325"/>
      <c r="EZ55" s="192" t="e">
        <f t="shared" si="4"/>
        <v>#DIV/0!</v>
      </c>
      <c r="FA55" s="192" t="e">
        <f t="shared" si="5"/>
        <v>#DIV/0!</v>
      </c>
      <c r="FB55" s="192" t="e">
        <f t="shared" si="6"/>
        <v>#DIV/0!</v>
      </c>
      <c r="FC55" s="192" t="e">
        <f t="shared" si="7"/>
        <v>#DIV/0!</v>
      </c>
      <c r="FD55" s="192" t="e">
        <f t="shared" si="8"/>
        <v>#DIV/0!</v>
      </c>
      <c r="FE55" s="193" t="e">
        <f t="shared" si="9"/>
        <v>#DIV/0!</v>
      </c>
      <c r="FF55" s="194" t="e">
        <f t="shared" si="10"/>
        <v>#DIV/0!</v>
      </c>
      <c r="FG55" s="297"/>
      <c r="FH55" s="295"/>
      <c r="FI55" s="778">
        <f t="shared" si="11"/>
        <v>0</v>
      </c>
      <c r="FJ55" s="779" t="e">
        <f t="shared" si="12"/>
        <v>#DIV/0!</v>
      </c>
      <c r="FK55" s="779" t="e">
        <f t="shared" si="13"/>
        <v>#DIV/0!</v>
      </c>
      <c r="FL55" s="780" t="e">
        <f t="shared" si="14"/>
        <v>#DIV/0!</v>
      </c>
      <c r="FM55" s="169" t="e">
        <f t="shared" si="15"/>
        <v>#DIV/0!</v>
      </c>
      <c r="FN55" s="783" t="e">
        <f t="shared" si="16"/>
        <v>#DIV/0!</v>
      </c>
      <c r="FO55" s="227"/>
      <c r="FP55" s="227"/>
      <c r="FQ55" s="227"/>
      <c r="FR55" s="227"/>
      <c r="FS55" s="227"/>
      <c r="FT55" s="227"/>
      <c r="FU55" s="227"/>
      <c r="FV55" s="227"/>
      <c r="FW55" s="227"/>
      <c r="FX55" s="227"/>
      <c r="FY55" s="227"/>
      <c r="FZ55" s="227"/>
      <c r="GA55" s="227"/>
      <c r="GB55" s="227"/>
      <c r="GC55" s="227"/>
      <c r="GD55" s="227"/>
      <c r="GE55" s="227"/>
      <c r="GF55" s="227"/>
      <c r="GG55" s="227"/>
      <c r="GH55" s="227"/>
      <c r="GI55" s="227"/>
      <c r="GJ55" s="227"/>
      <c r="GK55" s="227"/>
      <c r="GL55" s="227"/>
      <c r="GM55" s="227"/>
      <c r="GN55" s="227"/>
      <c r="GO55" s="227"/>
      <c r="GP55" s="227"/>
      <c r="GQ55" s="227"/>
      <c r="GR55" s="227"/>
      <c r="GS55" s="227"/>
      <c r="GT55" s="227"/>
      <c r="GU55" s="227"/>
      <c r="GV55" s="227"/>
      <c r="GW55" s="227"/>
      <c r="GX55" s="227"/>
      <c r="GY55" s="227"/>
      <c r="GZ55" s="227"/>
      <c r="HA55" s="227"/>
      <c r="HB55" s="227"/>
      <c r="HC55" s="227"/>
      <c r="HD55" s="227"/>
      <c r="HE55" s="227"/>
      <c r="HF55" s="227"/>
      <c r="HG55" s="227"/>
      <c r="HH55" s="227"/>
      <c r="HI55" s="227"/>
      <c r="HJ55" s="227"/>
      <c r="HK55" s="227"/>
      <c r="HL55" s="227"/>
      <c r="HM55" s="227"/>
      <c r="HN55" s="227"/>
      <c r="HO55" s="227"/>
      <c r="HP55" s="227"/>
      <c r="HQ55" s="227"/>
      <c r="HR55" s="227"/>
      <c r="HS55" s="227"/>
      <c r="HT55" s="227"/>
      <c r="HU55" s="227"/>
      <c r="HV55" s="227"/>
      <c r="HW55" s="227"/>
      <c r="HX55" s="227"/>
      <c r="HY55" s="227"/>
      <c r="HZ55" s="227"/>
      <c r="IA55" s="227"/>
      <c r="IB55" s="227"/>
      <c r="IC55" s="227"/>
      <c r="ID55" s="227"/>
      <c r="IE55" s="227"/>
      <c r="IF55" s="227"/>
      <c r="IG55" s="227"/>
      <c r="IH55" s="227"/>
      <c r="II55" s="227"/>
      <c r="IJ55" s="227"/>
      <c r="IK55" s="227"/>
      <c r="IL55" s="227"/>
      <c r="IM55" s="227"/>
      <c r="IN55" s="227"/>
      <c r="IO55" s="227"/>
      <c r="IP55" s="227"/>
      <c r="IQ55" s="227"/>
      <c r="IR55" s="227"/>
      <c r="IS55" s="227"/>
      <c r="IT55" s="227"/>
      <c r="IU55" s="227"/>
      <c r="IV55" s="227"/>
      <c r="IW55" s="227"/>
      <c r="IX55" s="227"/>
      <c r="IY55" s="227"/>
      <c r="IZ55" s="227"/>
      <c r="JA55" s="227"/>
      <c r="JB55" s="227"/>
      <c r="JC55" s="227"/>
      <c r="JD55" s="227"/>
      <c r="JE55" s="227"/>
      <c r="JF55" s="227"/>
      <c r="JG55" s="227"/>
      <c r="JH55" s="227"/>
      <c r="JI55" s="227"/>
      <c r="JJ55" s="227"/>
      <c r="JK55" s="227"/>
      <c r="JL55" s="227"/>
      <c r="JM55" s="227"/>
      <c r="JN55" s="227"/>
      <c r="JO55" s="227"/>
      <c r="JP55" s="227"/>
      <c r="JQ55" s="227"/>
      <c r="JR55" s="227"/>
      <c r="JS55" s="227"/>
      <c r="JT55" s="227"/>
      <c r="JU55" s="227"/>
      <c r="JV55" s="227"/>
      <c r="JW55" s="227"/>
      <c r="JX55" s="227"/>
      <c r="JY55" s="227"/>
      <c r="JZ55" s="227"/>
      <c r="KA55" s="227"/>
      <c r="KB55" s="227"/>
      <c r="KC55" s="227"/>
      <c r="KD55" s="227"/>
      <c r="KE55" s="227"/>
      <c r="KF55" s="227"/>
      <c r="KG55" s="227"/>
      <c r="KH55" s="227"/>
      <c r="KI55" s="227"/>
      <c r="KJ55" s="227"/>
      <c r="KK55" s="227"/>
      <c r="KL55" s="227"/>
      <c r="KM55" s="227"/>
      <c r="KN55" s="227"/>
      <c r="KO55" s="227"/>
      <c r="KP55" s="227"/>
      <c r="KQ55" s="227"/>
      <c r="KR55" s="227"/>
      <c r="KS55" s="227"/>
      <c r="KT55" s="227"/>
      <c r="KU55" s="227"/>
      <c r="KV55" s="227"/>
      <c r="KW55" s="227"/>
      <c r="KX55" s="227"/>
      <c r="KY55" s="227"/>
      <c r="KZ55" s="227"/>
      <c r="LA55" s="227"/>
      <c r="LB55" s="227"/>
      <c r="LC55" s="227"/>
      <c r="LD55" s="227"/>
      <c r="LE55" s="227"/>
      <c r="LF55" s="227"/>
      <c r="LG55" s="227"/>
      <c r="LH55" s="227"/>
      <c r="LI55" s="227"/>
      <c r="LJ55" s="227"/>
      <c r="LK55" s="227"/>
      <c r="LL55" s="227"/>
      <c r="LM55" s="227"/>
      <c r="LN55" s="227"/>
      <c r="LO55" s="227"/>
      <c r="LP55" s="227"/>
      <c r="LQ55" s="227"/>
      <c r="LR55" s="227"/>
      <c r="LS55" s="227"/>
      <c r="LT55" s="227"/>
      <c r="LU55" s="227"/>
      <c r="LV55" s="227"/>
      <c r="LW55" s="227"/>
      <c r="LX55" s="227"/>
      <c r="LY55" s="227"/>
      <c r="LZ55" s="227"/>
      <c r="MA55" s="227"/>
      <c r="MB55" s="227"/>
      <c r="MC55" s="227"/>
      <c r="MD55" s="227"/>
      <c r="ME55" s="227"/>
      <c r="MF55" s="227"/>
      <c r="MG55" s="227"/>
      <c r="MH55" s="227"/>
      <c r="MI55" s="227"/>
      <c r="MJ55" s="227"/>
      <c r="MK55" s="227"/>
      <c r="ML55" s="227"/>
      <c r="MM55" s="227"/>
      <c r="MN55" s="227"/>
      <c r="MO55" s="227"/>
      <c r="MP55" s="227"/>
      <c r="MQ55" s="227"/>
      <c r="MR55" s="227"/>
      <c r="MS55" s="227"/>
      <c r="MT55" s="227"/>
      <c r="MU55" s="227"/>
      <c r="MV55" s="227"/>
      <c r="MW55" s="227"/>
      <c r="MX55" s="227"/>
      <c r="MY55" s="227"/>
      <c r="MZ55" s="227"/>
      <c r="NA55" s="227"/>
      <c r="NB55" s="227"/>
      <c r="NC55" s="227"/>
      <c r="ND55" s="227"/>
      <c r="NE55" s="227"/>
      <c r="NF55" s="227"/>
      <c r="NG55" s="227"/>
      <c r="NH55" s="227"/>
      <c r="NI55" s="227"/>
      <c r="NJ55" s="227"/>
      <c r="NK55" s="227"/>
      <c r="NL55" s="227"/>
      <c r="NM55" s="227"/>
      <c r="NN55" s="227"/>
      <c r="NO55" s="227"/>
      <c r="NP55" s="227"/>
      <c r="NQ55" s="227"/>
      <c r="NR55" s="227"/>
      <c r="NS55" s="227"/>
      <c r="NT55" s="227"/>
      <c r="NU55" s="227"/>
      <c r="NV55" s="227"/>
      <c r="NW55" s="227"/>
      <c r="NX55" s="227"/>
      <c r="NY55" s="227"/>
      <c r="NZ55" s="227"/>
      <c r="OA55" s="227"/>
      <c r="OB55" s="227"/>
      <c r="OC55" s="227"/>
      <c r="OD55" s="227"/>
      <c r="OE55" s="227"/>
      <c r="OF55" s="227"/>
      <c r="OG55" s="227"/>
      <c r="OH55" s="227"/>
      <c r="OI55" s="227"/>
      <c r="OJ55" s="227"/>
      <c r="OK55" s="227"/>
      <c r="OL55" s="227"/>
      <c r="OM55" s="227"/>
      <c r="ON55" s="227"/>
      <c r="OO55" s="227"/>
      <c r="OP55" s="227"/>
      <c r="OQ55" s="227"/>
      <c r="OR55" s="227"/>
      <c r="OS55" s="227"/>
      <c r="OT55" s="227"/>
      <c r="OU55" s="227"/>
      <c r="OV55" s="227"/>
      <c r="OW55" s="227"/>
      <c r="OX55" s="227"/>
      <c r="OY55" s="227"/>
      <c r="OZ55" s="227"/>
      <c r="PA55" s="227"/>
      <c r="PB55" s="227"/>
      <c r="PC55" s="227"/>
      <c r="PD55" s="227"/>
      <c r="PE55" s="227"/>
      <c r="PF55" s="227"/>
      <c r="PG55" s="227"/>
      <c r="PH55" s="227"/>
      <c r="PI55" s="227"/>
      <c r="PJ55" s="227"/>
      <c r="PK55" s="227"/>
      <c r="PL55" s="227"/>
      <c r="PM55" s="227"/>
      <c r="PN55" s="227"/>
      <c r="PO55" s="227"/>
      <c r="PP55" s="227"/>
      <c r="PQ55" s="227"/>
      <c r="PR55" s="227"/>
      <c r="PS55" s="227"/>
      <c r="PT55" s="227"/>
      <c r="PU55" s="227"/>
      <c r="PV55" s="227"/>
      <c r="PW55" s="227"/>
      <c r="PX55" s="227"/>
      <c r="PY55" s="227"/>
      <c r="PZ55" s="227"/>
      <c r="QA55" s="227"/>
      <c r="QB55" s="227"/>
      <c r="QC55" s="227"/>
      <c r="QD55" s="227"/>
      <c r="QE55" s="227"/>
      <c r="QF55" s="227"/>
      <c r="QG55" s="227"/>
      <c r="QH55" s="227"/>
      <c r="QI55" s="227"/>
      <c r="QJ55" s="227"/>
      <c r="QK55" s="227"/>
      <c r="QL55" s="227"/>
      <c r="QM55" s="227"/>
      <c r="QN55" s="227"/>
      <c r="QO55" s="227"/>
      <c r="QP55" s="227"/>
      <c r="QQ55" s="227"/>
      <c r="QR55" s="227"/>
      <c r="QS55" s="227"/>
      <c r="QT55" s="227"/>
      <c r="QU55" s="227"/>
      <c r="QV55" s="227"/>
      <c r="QW55" s="227"/>
      <c r="QX55" s="227"/>
      <c r="QY55" s="227"/>
      <c r="QZ55" s="227"/>
      <c r="RA55" s="227"/>
      <c r="RB55" s="227"/>
      <c r="RC55" s="227"/>
      <c r="RD55" s="227"/>
      <c r="RE55" s="227"/>
      <c r="RF55" s="227"/>
      <c r="RG55" s="227"/>
      <c r="RH55" s="227"/>
      <c r="RI55" s="227"/>
      <c r="RJ55" s="227"/>
      <c r="RK55" s="227"/>
      <c r="RL55" s="227"/>
      <c r="RM55" s="227"/>
      <c r="RN55" s="227"/>
      <c r="RO55" s="227"/>
      <c r="RP55" s="227"/>
      <c r="RQ55" s="227"/>
      <c r="RR55" s="227"/>
      <c r="RS55" s="227"/>
      <c r="RT55" s="227"/>
      <c r="RU55" s="227"/>
      <c r="RV55" s="227"/>
      <c r="RW55" s="227"/>
      <c r="RX55" s="227"/>
      <c r="RY55" s="227"/>
      <c r="RZ55" s="227"/>
      <c r="SA55" s="227"/>
      <c r="SB55" s="227"/>
      <c r="SC55" s="227"/>
      <c r="SD55" s="227"/>
      <c r="SE55" s="227"/>
      <c r="SF55" s="227"/>
      <c r="SG55" s="227"/>
      <c r="SH55" s="227"/>
      <c r="SI55" s="227"/>
      <c r="SJ55" s="227"/>
      <c r="SK55" s="227"/>
      <c r="SL55" s="227"/>
      <c r="SM55" s="227"/>
      <c r="SN55" s="227"/>
      <c r="SO55" s="227"/>
      <c r="SP55" s="227"/>
      <c r="SQ55" s="227"/>
      <c r="SR55" s="227"/>
      <c r="SS55" s="227"/>
      <c r="ST55" s="227"/>
      <c r="SU55" s="227"/>
      <c r="SV55" s="227"/>
      <c r="SW55" s="227"/>
      <c r="SX55" s="227"/>
      <c r="SY55" s="227"/>
      <c r="SZ55" s="227"/>
      <c r="TA55" s="227"/>
      <c r="TB55" s="227"/>
      <c r="TC55" s="227"/>
      <c r="TD55" s="227"/>
      <c r="TE55" s="227"/>
      <c r="TF55" s="227"/>
      <c r="TG55" s="227"/>
      <c r="TH55" s="227"/>
      <c r="TI55" s="227"/>
      <c r="TJ55" s="227"/>
      <c r="TK55" s="227"/>
      <c r="TL55" s="227"/>
      <c r="TM55" s="227"/>
      <c r="TN55" s="227"/>
      <c r="TO55" s="227"/>
      <c r="TP55" s="227"/>
      <c r="TQ55" s="227"/>
      <c r="TR55" s="227"/>
      <c r="TS55" s="227"/>
      <c r="TT55" s="227"/>
      <c r="TU55" s="227"/>
      <c r="TV55" s="227"/>
      <c r="TW55" s="227"/>
      <c r="TX55" s="227"/>
      <c r="TY55" s="227"/>
      <c r="TZ55" s="227"/>
      <c r="UA55" s="227"/>
      <c r="UB55" s="227"/>
      <c r="UC55" s="227"/>
      <c r="UD55" s="227"/>
      <c r="UE55" s="227"/>
      <c r="UF55" s="227"/>
      <c r="UG55" s="227"/>
      <c r="UH55" s="227"/>
      <c r="UI55" s="227"/>
      <c r="UJ55" s="227"/>
      <c r="UK55" s="227"/>
      <c r="UL55" s="227"/>
      <c r="UM55" s="227"/>
      <c r="UN55" s="227"/>
      <c r="UO55" s="227"/>
      <c r="UP55" s="227"/>
      <c r="UQ55" s="227"/>
      <c r="UR55" s="227"/>
      <c r="US55" s="227"/>
      <c r="UT55" s="227"/>
      <c r="UU55" s="227"/>
      <c r="UV55" s="227"/>
      <c r="UW55" s="227"/>
      <c r="UX55" s="227"/>
      <c r="UY55" s="227"/>
      <c r="UZ55" s="227"/>
      <c r="VA55" s="227"/>
      <c r="VB55" s="227"/>
      <c r="VC55" s="227"/>
      <c r="VD55" s="227"/>
      <c r="VE55" s="227"/>
      <c r="VF55" s="227"/>
      <c r="VG55" s="227"/>
      <c r="VH55" s="227"/>
      <c r="VI55" s="227"/>
      <c r="VJ55" s="227"/>
      <c r="VK55" s="227"/>
      <c r="VL55" s="227"/>
      <c r="VM55" s="227"/>
      <c r="VN55" s="227"/>
      <c r="VO55" s="227"/>
      <c r="VP55" s="227"/>
      <c r="VQ55" s="227"/>
      <c r="VR55" s="227"/>
      <c r="VS55" s="227"/>
      <c r="VT55" s="227"/>
      <c r="VU55" s="227"/>
      <c r="VV55" s="227"/>
      <c r="VW55" s="227"/>
      <c r="VX55" s="227"/>
      <c r="VY55" s="227"/>
      <c r="VZ55" s="227"/>
      <c r="WA55" s="227"/>
      <c r="WB55" s="227"/>
      <c r="WC55" s="227"/>
      <c r="WD55" s="227"/>
      <c r="WE55" s="227"/>
      <c r="WF55" s="227"/>
      <c r="WG55" s="227"/>
      <c r="WH55" s="227"/>
      <c r="WI55" s="227"/>
      <c r="WJ55" s="227"/>
      <c r="WK55" s="227"/>
      <c r="WL55" s="227"/>
      <c r="WM55" s="227"/>
      <c r="WN55" s="227"/>
      <c r="WO55" s="227"/>
      <c r="WP55" s="227"/>
      <c r="WQ55" s="227"/>
      <c r="WR55" s="227"/>
      <c r="WS55" s="227"/>
      <c r="WT55" s="227"/>
      <c r="WU55" s="227"/>
      <c r="WV55" s="227"/>
      <c r="WW55" s="227"/>
      <c r="WX55" s="227"/>
      <c r="WY55" s="227"/>
      <c r="WZ55" s="227"/>
      <c r="XA55" s="227"/>
      <c r="XB55" s="227"/>
      <c r="XC55" s="227"/>
      <c r="XD55" s="227"/>
      <c r="XE55" s="227"/>
      <c r="XF55" s="227"/>
      <c r="XG55" s="227"/>
      <c r="XH55" s="227"/>
      <c r="XI55" s="227"/>
      <c r="XJ55" s="227"/>
      <c r="XK55" s="227"/>
      <c r="XL55" s="227"/>
      <c r="XM55" s="227"/>
      <c r="XN55" s="227"/>
      <c r="XO55" s="227"/>
      <c r="XP55" s="227"/>
      <c r="XQ55" s="227"/>
      <c r="XR55" s="227"/>
      <c r="XS55" s="227"/>
      <c r="XT55" s="227"/>
      <c r="XU55" s="227"/>
      <c r="XV55" s="227"/>
      <c r="XW55" s="227"/>
      <c r="XX55" s="227"/>
      <c r="XY55" s="227"/>
      <c r="XZ55" s="227"/>
      <c r="YA55" s="227"/>
      <c r="YB55" s="227"/>
      <c r="YC55" s="227"/>
      <c r="YD55" s="227"/>
      <c r="YE55" s="227"/>
      <c r="YF55" s="227"/>
      <c r="YG55" s="227"/>
      <c r="YH55" s="227"/>
      <c r="YI55" s="227"/>
      <c r="YJ55" s="227"/>
      <c r="YK55" s="227"/>
      <c r="YL55" s="227"/>
      <c r="YM55" s="227"/>
      <c r="YN55" s="227"/>
      <c r="YO55" s="227"/>
      <c r="YP55" s="227"/>
      <c r="YQ55" s="227"/>
      <c r="YR55" s="227"/>
      <c r="YS55" s="227"/>
      <c r="YT55" s="227"/>
      <c r="YU55" s="227"/>
      <c r="YV55" s="227"/>
      <c r="YW55" s="227"/>
      <c r="YX55" s="227"/>
      <c r="YY55" s="227"/>
      <c r="YZ55" s="227"/>
      <c r="ZA55" s="227"/>
      <c r="ZB55" s="227"/>
      <c r="ZC55" s="227"/>
      <c r="ZD55" s="227"/>
      <c r="ZE55" s="227"/>
      <c r="ZF55" s="227"/>
      <c r="ZG55" s="227"/>
      <c r="ZH55" s="227"/>
      <c r="ZI55" s="227"/>
      <c r="ZJ55" s="227"/>
      <c r="ZK55" s="227"/>
      <c r="ZL55" s="227"/>
      <c r="ZM55" s="227"/>
      <c r="ZN55" s="227"/>
      <c r="ZO55" s="227"/>
      <c r="ZP55" s="227"/>
      <c r="ZQ55" s="227"/>
      <c r="ZR55" s="227"/>
      <c r="ZS55" s="227"/>
      <c r="ZT55" s="227"/>
      <c r="ZU55" s="227"/>
      <c r="ZV55" s="227"/>
      <c r="ZW55" s="227"/>
      <c r="ZX55" s="227"/>
      <c r="ZY55" s="227"/>
      <c r="ZZ55" s="227"/>
      <c r="AAA55" s="227"/>
      <c r="AAB55" s="227"/>
      <c r="AAC55" s="227"/>
      <c r="AAD55" s="227"/>
      <c r="AAE55" s="227"/>
      <c r="AAF55" s="227"/>
      <c r="AAG55" s="227"/>
      <c r="AAH55" s="227"/>
      <c r="AAI55" s="227"/>
      <c r="AAJ55" s="227"/>
      <c r="AAK55" s="227"/>
      <c r="AAL55" s="227"/>
      <c r="AAM55" s="227"/>
      <c r="AAN55" s="227"/>
      <c r="AAO55" s="227"/>
      <c r="AAP55" s="227"/>
      <c r="AAQ55" s="227"/>
      <c r="AAR55" s="227"/>
      <c r="AAS55" s="227"/>
      <c r="AAT55" s="227"/>
      <c r="AAU55" s="227"/>
      <c r="AAV55" s="227"/>
      <c r="AAW55" s="227"/>
      <c r="AAX55" s="227"/>
      <c r="AAY55" s="227"/>
      <c r="AAZ55" s="227"/>
      <c r="ABA55" s="227"/>
      <c r="ABB55" s="227"/>
      <c r="ABC55" s="227"/>
      <c r="ABD55" s="227"/>
      <c r="ABE55" s="227"/>
      <c r="ABF55" s="227"/>
      <c r="ABG55" s="227"/>
      <c r="ABH55" s="227"/>
      <c r="ABI55" s="227"/>
      <c r="ABJ55" s="227"/>
      <c r="ABK55" s="227"/>
      <c r="ABL55" s="227"/>
      <c r="ABM55" s="227"/>
      <c r="ABN55" s="227"/>
      <c r="ABO55" s="227"/>
      <c r="ABP55" s="227"/>
      <c r="ABQ55" s="227"/>
      <c r="ABR55" s="227"/>
      <c r="ABS55" s="227"/>
      <c r="ABT55" s="227"/>
      <c r="ABU55" s="227"/>
      <c r="ABV55" s="227"/>
      <c r="ABW55" s="227"/>
      <c r="ABX55" s="227"/>
      <c r="ABY55" s="227"/>
      <c r="ABZ55" s="227"/>
      <c r="ACA55" s="227"/>
      <c r="ACB55" s="227"/>
      <c r="ACC55" s="227"/>
      <c r="ACD55" s="227"/>
      <c r="ACE55" s="227"/>
      <c r="ACF55" s="227"/>
      <c r="ACG55" s="227"/>
      <c r="ACH55" s="227"/>
      <c r="ACI55" s="227"/>
      <c r="ACJ55" s="227"/>
      <c r="ACK55" s="227"/>
      <c r="ACL55" s="227"/>
      <c r="ACM55" s="227"/>
      <c r="ACN55" s="227"/>
      <c r="ACO55" s="227"/>
      <c r="ACP55" s="227"/>
      <c r="ACQ55" s="227"/>
      <c r="ACR55" s="227"/>
      <c r="ACS55" s="227"/>
      <c r="ACT55" s="227"/>
      <c r="ACU55" s="227"/>
      <c r="ACV55" s="227"/>
      <c r="ACW55" s="227"/>
      <c r="ACX55" s="227"/>
      <c r="ACY55" s="227"/>
      <c r="ACZ55" s="227"/>
      <c r="ADA55" s="227"/>
      <c r="ADB55" s="227"/>
      <c r="ADC55" s="227"/>
      <c r="ADD55" s="227"/>
      <c r="ADE55" s="227"/>
      <c r="ADF55" s="227"/>
      <c r="ADG55" s="227"/>
      <c r="ADH55" s="227"/>
      <c r="ADI55" s="227"/>
      <c r="ADJ55" s="227"/>
      <c r="ADK55" s="227"/>
      <c r="ADL55" s="227"/>
      <c r="ADM55" s="227"/>
      <c r="ADN55" s="227"/>
      <c r="ADO55" s="227"/>
      <c r="ADP55" s="227"/>
      <c r="ADQ55" s="227"/>
      <c r="ADR55" s="227"/>
      <c r="ADS55" s="227"/>
      <c r="ADT55" s="227"/>
      <c r="ADU55" s="227"/>
      <c r="ADV55" s="227"/>
      <c r="ADW55" s="227"/>
      <c r="ADX55" s="227"/>
      <c r="ADY55" s="227"/>
      <c r="ADZ55" s="227"/>
      <c r="AEA55" s="227"/>
      <c r="AEB55" s="227"/>
      <c r="AEC55" s="227"/>
      <c r="AED55" s="227"/>
      <c r="AEE55" s="227"/>
      <c r="AEF55" s="227"/>
      <c r="AEG55" s="227"/>
      <c r="AEH55" s="227"/>
      <c r="AEI55" s="227"/>
      <c r="AEJ55" s="227"/>
      <c r="AEK55" s="227"/>
      <c r="AEL55" s="227"/>
      <c r="AEM55" s="227"/>
      <c r="AEN55" s="227"/>
      <c r="AEO55" s="227"/>
      <c r="AEP55" s="227"/>
      <c r="AEQ55" s="227"/>
      <c r="AER55" s="227"/>
      <c r="AES55" s="227"/>
      <c r="AET55" s="227"/>
      <c r="AEU55" s="227"/>
      <c r="AEV55" s="227"/>
      <c r="AEW55" s="227"/>
      <c r="AEX55" s="227"/>
      <c r="AEY55" s="227"/>
      <c r="AEZ55" s="227"/>
      <c r="AFA55" s="227"/>
      <c r="AFB55" s="227"/>
      <c r="AFC55" s="227"/>
      <c r="AFD55" s="227"/>
      <c r="AFE55" s="227"/>
      <c r="AFF55" s="227"/>
      <c r="AFG55" s="227"/>
      <c r="AFH55" s="227"/>
      <c r="AFI55" s="227"/>
      <c r="AFJ55" s="227"/>
      <c r="AFK55" s="227"/>
      <c r="AFL55" s="227"/>
      <c r="AFM55" s="227"/>
      <c r="AFN55" s="227"/>
      <c r="AFO55" s="227"/>
      <c r="AFP55" s="227"/>
      <c r="AFQ55" s="227"/>
      <c r="AFR55" s="227"/>
      <c r="AFS55" s="227"/>
      <c r="AFT55" s="227"/>
      <c r="AFU55" s="227"/>
      <c r="AFV55" s="227"/>
      <c r="AFW55" s="227"/>
      <c r="AFX55" s="227"/>
      <c r="AFY55" s="227"/>
      <c r="AFZ55" s="227"/>
      <c r="AGA55" s="227"/>
      <c r="AGB55" s="227"/>
      <c r="AGC55" s="227"/>
      <c r="AGD55" s="227"/>
      <c r="AGE55" s="227"/>
      <c r="AGF55" s="227"/>
      <c r="AGG55" s="227"/>
      <c r="AGH55" s="227"/>
      <c r="AGI55" s="227"/>
      <c r="AGJ55" s="227"/>
      <c r="AGK55" s="227"/>
      <c r="AGL55" s="227"/>
      <c r="AGM55" s="227"/>
      <c r="AGN55" s="227"/>
      <c r="AGO55" s="227"/>
      <c r="AGP55" s="227"/>
      <c r="AGQ55" s="227"/>
      <c r="AGR55" s="227"/>
      <c r="AGS55" s="227"/>
      <c r="AGT55" s="227"/>
      <c r="AGU55" s="227"/>
      <c r="AGV55" s="227"/>
      <c r="AGW55" s="227"/>
      <c r="AGX55" s="227"/>
      <c r="AGY55" s="227"/>
      <c r="AGZ55" s="227"/>
      <c r="AHA55" s="227"/>
      <c r="AHB55" s="227"/>
      <c r="AHC55" s="227"/>
      <c r="AHD55" s="227"/>
      <c r="AHE55" s="227"/>
      <c r="AHF55" s="227"/>
      <c r="AHG55" s="227"/>
      <c r="AHH55" s="227"/>
      <c r="AHI55" s="227"/>
      <c r="AHJ55" s="227"/>
      <c r="AHK55" s="227"/>
      <c r="AHL55" s="227"/>
      <c r="AHM55" s="227"/>
      <c r="AHN55" s="227"/>
      <c r="AHO55" s="227"/>
      <c r="AHP55" s="227"/>
      <c r="AHQ55" s="227"/>
      <c r="AHR55" s="227"/>
      <c r="AHS55" s="227"/>
      <c r="AHT55" s="227"/>
      <c r="AHU55" s="227"/>
      <c r="AHV55" s="227"/>
      <c r="AHW55" s="227"/>
      <c r="AHX55" s="227"/>
      <c r="AHY55" s="227"/>
      <c r="AHZ55" s="227"/>
      <c r="AIA55" s="227"/>
      <c r="AIB55" s="227"/>
      <c r="AIC55" s="227"/>
      <c r="AID55" s="227"/>
      <c r="AIE55" s="227"/>
      <c r="AIF55" s="227"/>
      <c r="AIG55" s="227"/>
      <c r="AIH55" s="227"/>
      <c r="AII55" s="227"/>
      <c r="AIJ55" s="227"/>
      <c r="AIK55" s="227"/>
      <c r="AIL55" s="227"/>
      <c r="AIM55" s="227"/>
      <c r="AIN55" s="227"/>
      <c r="AIO55" s="227"/>
      <c r="AIP55" s="227"/>
      <c r="AIQ55" s="227"/>
      <c r="AIR55" s="227"/>
      <c r="AIS55" s="227"/>
      <c r="AIT55" s="227"/>
      <c r="AIU55" s="227"/>
      <c r="AIV55" s="227"/>
      <c r="AIW55" s="227"/>
      <c r="AIX55" s="227"/>
      <c r="AIY55" s="227"/>
      <c r="AIZ55" s="227"/>
      <c r="AJA55" s="227"/>
      <c r="AJB55" s="227"/>
      <c r="AJC55" s="227"/>
      <c r="AJD55" s="227"/>
      <c r="AJE55" s="227"/>
      <c r="AJF55" s="227"/>
      <c r="AJG55" s="227"/>
      <c r="AJH55" s="227"/>
      <c r="AJI55" s="227"/>
      <c r="AJJ55" s="227"/>
      <c r="AJK55" s="227"/>
      <c r="AJL55" s="227"/>
      <c r="AJM55" s="227"/>
      <c r="AJN55" s="227"/>
      <c r="AJO55" s="227"/>
      <c r="AJP55" s="227"/>
      <c r="AJQ55" s="227"/>
      <c r="AJR55" s="227"/>
      <c r="AJS55" s="227"/>
      <c r="AJT55" s="227"/>
      <c r="AJU55" s="227"/>
      <c r="AJV55" s="227"/>
      <c r="AJW55" s="227"/>
      <c r="AJX55" s="227"/>
      <c r="AJY55" s="227"/>
      <c r="AJZ55" s="227"/>
      <c r="AKA55" s="227"/>
      <c r="AKB55" s="227"/>
      <c r="AKC55" s="227"/>
      <c r="AKD55" s="227"/>
      <c r="AKE55" s="227"/>
      <c r="AKF55" s="227"/>
      <c r="AKG55" s="227"/>
      <c r="AKH55" s="227"/>
      <c r="AKI55" s="227"/>
      <c r="AKJ55" s="227"/>
      <c r="AKK55" s="227"/>
      <c r="AKL55" s="227"/>
      <c r="AKM55" s="227"/>
      <c r="AKN55" s="227"/>
      <c r="AKO55" s="227"/>
      <c r="AKP55" s="227"/>
      <c r="AKQ55" s="227"/>
      <c r="AKR55" s="227"/>
      <c r="AKS55" s="227"/>
      <c r="AKT55" s="227"/>
      <c r="AKU55" s="227"/>
      <c r="AKV55" s="227"/>
      <c r="AKW55" s="227"/>
      <c r="AKX55" s="227"/>
      <c r="AKY55" s="227"/>
      <c r="AKZ55" s="227"/>
      <c r="ALA55" s="227"/>
      <c r="ALB55" s="227"/>
      <c r="ALC55" s="227"/>
      <c r="ALD55" s="227"/>
      <c r="ALE55" s="227"/>
      <c r="ALF55" s="227"/>
      <c r="ALG55" s="227"/>
      <c r="ALH55" s="227"/>
      <c r="ALI55" s="227"/>
      <c r="ALJ55" s="227"/>
      <c r="ALK55" s="227"/>
      <c r="ALL55" s="227"/>
      <c r="ALM55" s="227"/>
      <c r="ALN55" s="227"/>
      <c r="ALO55" s="227"/>
      <c r="ALP55" s="227"/>
      <c r="ALQ55" s="227"/>
      <c r="ALR55" s="227"/>
      <c r="ALS55" s="227"/>
      <c r="ALT55" s="227"/>
      <c r="ALU55" s="227"/>
      <c r="ALV55" s="227"/>
      <c r="ALW55" s="227"/>
      <c r="ALX55" s="227"/>
      <c r="ALY55" s="227"/>
      <c r="ALZ55" s="227"/>
      <c r="AMA55" s="227"/>
      <c r="AMB55" s="227"/>
      <c r="AMC55" s="227"/>
      <c r="AMD55" s="227"/>
      <c r="AME55" s="227"/>
      <c r="AMF55" s="227"/>
      <c r="AMG55" s="227"/>
      <c r="AMH55" s="227"/>
      <c r="AMI55" s="227"/>
      <c r="AMJ55" s="227"/>
      <c r="AMK55" s="227"/>
      <c r="AML55" s="227"/>
      <c r="AMM55" s="227"/>
      <c r="AMN55" s="227"/>
      <c r="AMO55" s="227"/>
      <c r="AMP55" s="227"/>
      <c r="AMQ55" s="227"/>
      <c r="AMR55" s="227"/>
      <c r="AMS55" s="227"/>
      <c r="AMT55" s="227"/>
      <c r="AMU55" s="227"/>
      <c r="AMV55" s="227"/>
      <c r="AMW55" s="227"/>
      <c r="AMX55" s="227"/>
    </row>
    <row r="56" spans="1:1038" s="308" customFormat="1" ht="18" customHeight="1">
      <c r="A56" s="301" t="s">
        <v>1277</v>
      </c>
      <c r="B56" s="228" t="s">
        <v>1294</v>
      </c>
      <c r="C56" s="228"/>
      <c r="D56" s="303" t="s">
        <v>1279</v>
      </c>
      <c r="E56" s="228">
        <v>13</v>
      </c>
      <c r="F56" s="228">
        <v>4</v>
      </c>
      <c r="G56" s="285" t="str">
        <f t="shared" si="1"/>
        <v>13-4</v>
      </c>
      <c r="H56" s="279">
        <v>0</v>
      </c>
      <c r="I56" s="228">
        <v>63</v>
      </c>
      <c r="J56" s="226"/>
      <c r="K56" s="545" t="b">
        <f>IF(I57=1,IF(((VLOOKUP($G56,[1]Depth_Lookup!#REF!,9,FALSE))-(H56/100))=0,"Good",IF(((VLOOKUP($G56,[1]Depth_Lookup!$A$3:$J$550,9,FALSE))-(H56/100))&gt;0,"Too Short","Too Long")))</f>
        <v>0</v>
      </c>
      <c r="L56" s="171">
        <f>(VLOOKUP($G56,Depth_Lookup!$A$3:$J$410,10,FALSE))+(H56/100)</f>
        <v>23.23</v>
      </c>
      <c r="M56" s="171">
        <f>(VLOOKUP($G56,Depth_Lookup!$A$3:$J$410,10,FALSE))+(I56/100)</f>
        <v>23.86</v>
      </c>
      <c r="N56" s="231" t="s">
        <v>1302</v>
      </c>
      <c r="O56" s="228" t="s">
        <v>1280</v>
      </c>
      <c r="P56" s="228" t="s">
        <v>853</v>
      </c>
      <c r="Q56" s="228" t="s">
        <v>125</v>
      </c>
      <c r="R56" s="304" t="str">
        <f t="shared" si="2"/>
        <v>SerpentinizedHarzburgite</v>
      </c>
      <c r="S56" s="228" t="s">
        <v>94</v>
      </c>
      <c r="T56" s="228" t="s">
        <v>700</v>
      </c>
      <c r="U56" s="228"/>
      <c r="V56" s="228"/>
      <c r="W56" s="228" t="s">
        <v>102</v>
      </c>
      <c r="X56" s="305">
        <f>VLOOKUP(W56,definitions_list_lookup!$A$13:$B$19,2,0)</f>
        <v>5</v>
      </c>
      <c r="Y56" s="228" t="s">
        <v>90</v>
      </c>
      <c r="Z56" s="228" t="s">
        <v>91</v>
      </c>
      <c r="AA56" s="228"/>
      <c r="AB56" s="228"/>
      <c r="AC56" s="228"/>
      <c r="AD56" s="228"/>
      <c r="AE56" s="234"/>
      <c r="AF56" s="304" t="e">
        <f>VLOOKUP(AE56,definitions_list_mag!$V$12:$W$15,2,0)</f>
        <v>#N/A</v>
      </c>
      <c r="AG56" s="241"/>
      <c r="AH56" s="228"/>
      <c r="AI56" s="242">
        <v>88</v>
      </c>
      <c r="AJ56" s="243"/>
      <c r="AK56" s="243"/>
      <c r="AL56" s="243"/>
      <c r="AM56" s="243"/>
      <c r="AN56" s="243"/>
      <c r="AO56" s="244"/>
      <c r="AP56" s="228"/>
      <c r="AQ56" s="228"/>
      <c r="AR56" s="228"/>
      <c r="AS56" s="228"/>
      <c r="AT56" s="228"/>
      <c r="AU56" s="242"/>
      <c r="AV56" s="243"/>
      <c r="AW56" s="243"/>
      <c r="AX56" s="243"/>
      <c r="AY56" s="243"/>
      <c r="AZ56" s="243"/>
      <c r="BA56" s="244">
        <v>12</v>
      </c>
      <c r="BB56" s="228">
        <v>5</v>
      </c>
      <c r="BC56" s="228">
        <v>5</v>
      </c>
      <c r="BD56" s="228" t="s">
        <v>1330</v>
      </c>
      <c r="BE56" s="228" t="s">
        <v>1331</v>
      </c>
      <c r="BF56" s="228"/>
      <c r="BG56" s="242"/>
      <c r="BH56" s="243"/>
      <c r="BI56" s="243"/>
      <c r="BJ56" s="243"/>
      <c r="BK56" s="243"/>
      <c r="BL56" s="243"/>
      <c r="BM56" s="244"/>
      <c r="BN56" s="228"/>
      <c r="BO56" s="228"/>
      <c r="BP56" s="228"/>
      <c r="BQ56" s="228"/>
      <c r="BR56" s="228"/>
      <c r="BS56" s="243"/>
      <c r="BT56" s="243"/>
      <c r="BU56" s="243"/>
      <c r="BV56" s="243"/>
      <c r="BW56" s="243"/>
      <c r="BX56" s="243"/>
      <c r="BY56" s="244"/>
      <c r="BZ56" s="228"/>
      <c r="CA56" s="228"/>
      <c r="CB56" s="228"/>
      <c r="CC56" s="228"/>
      <c r="CD56" s="228"/>
      <c r="CE56" s="228"/>
      <c r="CF56" s="228"/>
      <c r="CG56" s="245"/>
      <c r="CH56" s="246" t="s">
        <v>1341</v>
      </c>
      <c r="CI56" s="246">
        <v>100</v>
      </c>
      <c r="CJ56" s="246" t="s">
        <v>514</v>
      </c>
      <c r="CK56" s="247"/>
      <c r="CL56" s="248"/>
      <c r="CM56" s="248"/>
      <c r="CN56" s="248"/>
      <c r="CO56" s="248"/>
      <c r="CP56" s="248"/>
      <c r="CQ56" s="248"/>
      <c r="CR56" s="248"/>
      <c r="CS56" s="248"/>
      <c r="CT56" s="248"/>
      <c r="CU56" s="248"/>
      <c r="CV56" s="248"/>
      <c r="CW56" s="248"/>
      <c r="CX56" s="248"/>
      <c r="CY56" s="248"/>
      <c r="CZ56" s="248"/>
      <c r="DA56" s="248"/>
      <c r="DB56" s="248">
        <v>88</v>
      </c>
      <c r="DC56" s="249">
        <v>2</v>
      </c>
      <c r="DD56" s="248"/>
      <c r="DE56" s="248"/>
      <c r="DF56" s="248"/>
      <c r="DG56" s="248"/>
      <c r="DH56" s="248"/>
      <c r="DI56" s="248"/>
      <c r="DJ56" s="248">
        <v>10</v>
      </c>
      <c r="DK56" s="306">
        <f t="shared" si="3"/>
        <v>100</v>
      </c>
      <c r="DL56" s="245"/>
      <c r="DM56" s="248"/>
      <c r="DN56" s="248"/>
      <c r="DO56" s="307"/>
      <c r="DQ56" s="245"/>
      <c r="DR56" s="307"/>
      <c r="DS56" s="245"/>
      <c r="DT56" s="262" t="s">
        <v>1386</v>
      </c>
      <c r="DU56" s="249"/>
      <c r="DV56" s="249"/>
      <c r="DW56" s="310">
        <f t="shared" si="19"/>
        <v>100</v>
      </c>
      <c r="DX56" s="311" t="e">
        <f>VLOOKUP(P56,definitions_list_lookup!$K$30:$L$54,2,0)</f>
        <v>#N/A</v>
      </c>
      <c r="DY56" s="268" t="s">
        <v>1405</v>
      </c>
      <c r="DZ56" s="268" t="s">
        <v>1407</v>
      </c>
      <c r="EA56" s="268"/>
      <c r="EB56" s="249"/>
      <c r="EC56" s="312"/>
      <c r="ED56" s="229" t="s">
        <v>2517</v>
      </c>
      <c r="EE56" s="313"/>
      <c r="EF56" s="314"/>
      <c r="EG56" s="313"/>
      <c r="EH56" s="315"/>
      <c r="EI56" s="316" t="e">
        <f>VLOOKUP(EH56,definitions_list_mag!$Y$12:$Z$15,2,FALSE)</f>
        <v>#N/A</v>
      </c>
      <c r="EJ56" s="317"/>
      <c r="EK56" s="318" t="e">
        <f>VLOOKUP(EJ56,definitions_list_mag!$AT$3:$AU$5,2,FALSE)</f>
        <v>#N/A</v>
      </c>
      <c r="EL56" s="313"/>
      <c r="EM56" s="315"/>
      <c r="EN56" s="315"/>
      <c r="EO56" s="319"/>
      <c r="EP56" s="319"/>
      <c r="EQ56" s="319"/>
      <c r="ER56" s="319"/>
      <c r="ES56" s="319"/>
      <c r="ET56" s="319"/>
      <c r="EU56" s="319"/>
      <c r="EV56" s="323"/>
      <c r="EW56" s="323"/>
      <c r="EX56" s="323"/>
      <c r="EY56" s="323"/>
      <c r="EZ56" s="192" t="e">
        <f t="shared" si="4"/>
        <v>#DIV/0!</v>
      </c>
      <c r="FA56" s="192" t="e">
        <f t="shared" si="5"/>
        <v>#DIV/0!</v>
      </c>
      <c r="FB56" s="192" t="e">
        <f t="shared" si="6"/>
        <v>#DIV/0!</v>
      </c>
      <c r="FC56" s="192" t="e">
        <f t="shared" si="7"/>
        <v>#DIV/0!</v>
      </c>
      <c r="FD56" s="192" t="e">
        <f t="shared" si="8"/>
        <v>#DIV/0!</v>
      </c>
      <c r="FE56" s="193" t="e">
        <f t="shared" si="9"/>
        <v>#DIV/0!</v>
      </c>
      <c r="FF56" s="194" t="e">
        <f t="shared" si="10"/>
        <v>#DIV/0!</v>
      </c>
      <c r="FG56" s="317"/>
      <c r="FH56" s="315"/>
      <c r="FI56" s="778">
        <f t="shared" si="11"/>
        <v>0</v>
      </c>
      <c r="FJ56" s="779" t="e">
        <f t="shared" si="12"/>
        <v>#DIV/0!</v>
      </c>
      <c r="FK56" s="779" t="e">
        <f t="shared" si="13"/>
        <v>#DIV/0!</v>
      </c>
      <c r="FL56" s="780" t="e">
        <f t="shared" si="14"/>
        <v>#DIV/0!</v>
      </c>
      <c r="FM56" s="169" t="e">
        <f t="shared" si="15"/>
        <v>#DIV/0!</v>
      </c>
      <c r="FN56" s="783" t="e">
        <f t="shared" si="16"/>
        <v>#DIV/0!</v>
      </c>
      <c r="FO56" s="228"/>
      <c r="FP56" s="228"/>
      <c r="FQ56" s="228"/>
      <c r="FR56" s="228"/>
      <c r="FS56" s="228"/>
      <c r="FT56" s="228"/>
      <c r="FU56" s="228"/>
      <c r="FV56" s="228"/>
      <c r="FW56" s="228"/>
      <c r="FX56" s="228"/>
      <c r="FY56" s="228"/>
      <c r="FZ56" s="228"/>
      <c r="GA56" s="228"/>
      <c r="GB56" s="228"/>
      <c r="GC56" s="228"/>
      <c r="GD56" s="228"/>
      <c r="GE56" s="228"/>
      <c r="GF56" s="228"/>
      <c r="GG56" s="228"/>
      <c r="GH56" s="228"/>
      <c r="GI56" s="228"/>
      <c r="GJ56" s="228"/>
      <c r="GK56" s="228"/>
      <c r="GL56" s="228"/>
      <c r="GM56" s="228"/>
      <c r="GN56" s="228"/>
      <c r="GO56" s="228"/>
      <c r="GP56" s="228"/>
      <c r="GQ56" s="228"/>
      <c r="GR56" s="228"/>
      <c r="GS56" s="228"/>
      <c r="GT56" s="228"/>
      <c r="GU56" s="228"/>
      <c r="GV56" s="228"/>
      <c r="GW56" s="228"/>
      <c r="GX56" s="228"/>
      <c r="GY56" s="228"/>
      <c r="GZ56" s="228"/>
      <c r="HA56" s="228"/>
      <c r="HB56" s="228"/>
      <c r="HC56" s="228"/>
      <c r="HD56" s="228"/>
      <c r="HE56" s="228"/>
      <c r="HF56" s="228"/>
      <c r="HG56" s="228"/>
      <c r="HH56" s="228"/>
      <c r="HI56" s="228"/>
      <c r="HJ56" s="228"/>
      <c r="HK56" s="228"/>
      <c r="HL56" s="228"/>
      <c r="HM56" s="228"/>
      <c r="HN56" s="228"/>
      <c r="HO56" s="228"/>
      <c r="HP56" s="228"/>
      <c r="HQ56" s="228"/>
      <c r="HR56" s="228"/>
      <c r="HS56" s="228"/>
      <c r="HT56" s="228"/>
      <c r="HU56" s="228"/>
      <c r="HV56" s="228"/>
      <c r="HW56" s="228"/>
      <c r="HX56" s="228"/>
      <c r="HY56" s="228"/>
      <c r="HZ56" s="228"/>
      <c r="IA56" s="228"/>
      <c r="IB56" s="228"/>
      <c r="IC56" s="228"/>
      <c r="ID56" s="228"/>
      <c r="IE56" s="228"/>
      <c r="IF56" s="228"/>
      <c r="IG56" s="228"/>
      <c r="IH56" s="228"/>
      <c r="II56" s="228"/>
      <c r="IJ56" s="228"/>
      <c r="IK56" s="228"/>
      <c r="IL56" s="228"/>
      <c r="IM56" s="228"/>
      <c r="IN56" s="228"/>
      <c r="IO56" s="228"/>
      <c r="IP56" s="228"/>
      <c r="IQ56" s="228"/>
      <c r="IR56" s="228"/>
      <c r="IS56" s="228"/>
      <c r="IT56" s="228"/>
      <c r="IU56" s="228"/>
      <c r="IV56" s="228"/>
      <c r="IW56" s="228"/>
      <c r="IX56" s="228"/>
      <c r="IY56" s="228"/>
      <c r="IZ56" s="228"/>
      <c r="JA56" s="228"/>
      <c r="JB56" s="228"/>
      <c r="JC56" s="228"/>
      <c r="JD56" s="228"/>
      <c r="JE56" s="228"/>
      <c r="JF56" s="228"/>
      <c r="JG56" s="228"/>
      <c r="JH56" s="228"/>
      <c r="JI56" s="228"/>
      <c r="JJ56" s="228"/>
      <c r="JK56" s="228"/>
      <c r="JL56" s="228"/>
      <c r="JM56" s="228"/>
      <c r="JN56" s="228"/>
      <c r="JO56" s="228"/>
      <c r="JP56" s="228"/>
      <c r="JQ56" s="228"/>
      <c r="JR56" s="228"/>
      <c r="JS56" s="228"/>
      <c r="JT56" s="228"/>
      <c r="JU56" s="228"/>
      <c r="JV56" s="228"/>
      <c r="JW56" s="228"/>
      <c r="JX56" s="228"/>
      <c r="JY56" s="228"/>
      <c r="JZ56" s="228"/>
      <c r="KA56" s="228"/>
      <c r="KB56" s="228"/>
      <c r="KC56" s="228"/>
      <c r="KD56" s="228"/>
      <c r="KE56" s="228"/>
      <c r="KF56" s="228"/>
      <c r="KG56" s="228"/>
      <c r="KH56" s="228"/>
      <c r="KI56" s="228"/>
      <c r="KJ56" s="228"/>
      <c r="KK56" s="228"/>
      <c r="KL56" s="228"/>
      <c r="KM56" s="228"/>
      <c r="KN56" s="228"/>
      <c r="KO56" s="228"/>
      <c r="KP56" s="228"/>
      <c r="KQ56" s="228"/>
      <c r="KR56" s="228"/>
      <c r="KS56" s="228"/>
      <c r="KT56" s="228"/>
      <c r="KU56" s="228"/>
      <c r="KV56" s="228"/>
      <c r="KW56" s="228"/>
      <c r="KX56" s="228"/>
      <c r="KY56" s="228"/>
      <c r="KZ56" s="228"/>
      <c r="LA56" s="228"/>
      <c r="LB56" s="228"/>
      <c r="LC56" s="228"/>
      <c r="LD56" s="228"/>
      <c r="LE56" s="228"/>
      <c r="LF56" s="228"/>
      <c r="LG56" s="228"/>
      <c r="LH56" s="228"/>
      <c r="LI56" s="228"/>
      <c r="LJ56" s="228"/>
      <c r="LK56" s="228"/>
      <c r="LL56" s="228"/>
      <c r="LM56" s="228"/>
      <c r="LN56" s="228"/>
      <c r="LO56" s="228"/>
      <c r="LP56" s="228"/>
      <c r="LQ56" s="228"/>
      <c r="LR56" s="228"/>
      <c r="LS56" s="228"/>
      <c r="LT56" s="228"/>
      <c r="LU56" s="228"/>
      <c r="LV56" s="228"/>
      <c r="LW56" s="228"/>
      <c r="LX56" s="228"/>
      <c r="LY56" s="228"/>
      <c r="LZ56" s="228"/>
      <c r="MA56" s="228"/>
      <c r="MB56" s="228"/>
      <c r="MC56" s="228"/>
      <c r="MD56" s="228"/>
      <c r="ME56" s="228"/>
      <c r="MF56" s="228"/>
      <c r="MG56" s="228"/>
      <c r="MH56" s="228"/>
      <c r="MI56" s="228"/>
      <c r="MJ56" s="228"/>
      <c r="MK56" s="228"/>
      <c r="ML56" s="228"/>
      <c r="MM56" s="228"/>
      <c r="MN56" s="228"/>
      <c r="MO56" s="228"/>
      <c r="MP56" s="228"/>
      <c r="MQ56" s="228"/>
      <c r="MR56" s="228"/>
      <c r="MS56" s="228"/>
      <c r="MT56" s="228"/>
      <c r="MU56" s="228"/>
      <c r="MV56" s="228"/>
      <c r="MW56" s="228"/>
      <c r="MX56" s="228"/>
      <c r="MY56" s="228"/>
      <c r="MZ56" s="228"/>
      <c r="NA56" s="228"/>
      <c r="NB56" s="228"/>
      <c r="NC56" s="228"/>
      <c r="ND56" s="228"/>
      <c r="NE56" s="228"/>
      <c r="NF56" s="228"/>
      <c r="NG56" s="228"/>
      <c r="NH56" s="228"/>
      <c r="NI56" s="228"/>
      <c r="NJ56" s="228"/>
      <c r="NK56" s="228"/>
      <c r="NL56" s="228"/>
      <c r="NM56" s="228"/>
      <c r="NN56" s="228"/>
      <c r="NO56" s="228"/>
      <c r="NP56" s="228"/>
      <c r="NQ56" s="228"/>
      <c r="NR56" s="228"/>
      <c r="NS56" s="228"/>
      <c r="NT56" s="228"/>
      <c r="NU56" s="228"/>
      <c r="NV56" s="228"/>
      <c r="NW56" s="228"/>
      <c r="NX56" s="228"/>
      <c r="NY56" s="228"/>
      <c r="NZ56" s="228"/>
      <c r="OA56" s="228"/>
      <c r="OB56" s="228"/>
      <c r="OC56" s="228"/>
      <c r="OD56" s="228"/>
      <c r="OE56" s="228"/>
      <c r="OF56" s="228"/>
      <c r="OG56" s="228"/>
      <c r="OH56" s="228"/>
      <c r="OI56" s="228"/>
      <c r="OJ56" s="228"/>
      <c r="OK56" s="228"/>
      <c r="OL56" s="228"/>
      <c r="OM56" s="228"/>
      <c r="ON56" s="228"/>
      <c r="OO56" s="228"/>
      <c r="OP56" s="228"/>
      <c r="OQ56" s="228"/>
      <c r="OR56" s="228"/>
      <c r="OS56" s="228"/>
      <c r="OT56" s="228"/>
      <c r="OU56" s="228"/>
      <c r="OV56" s="228"/>
      <c r="OW56" s="228"/>
      <c r="OX56" s="228"/>
      <c r="OY56" s="228"/>
      <c r="OZ56" s="228"/>
      <c r="PA56" s="228"/>
      <c r="PB56" s="228"/>
      <c r="PC56" s="228"/>
      <c r="PD56" s="228"/>
      <c r="PE56" s="228"/>
      <c r="PF56" s="228"/>
      <c r="PG56" s="228"/>
      <c r="PH56" s="228"/>
      <c r="PI56" s="228"/>
      <c r="PJ56" s="228"/>
      <c r="PK56" s="228"/>
      <c r="PL56" s="228"/>
      <c r="PM56" s="228"/>
      <c r="PN56" s="228"/>
      <c r="PO56" s="228"/>
      <c r="PP56" s="228"/>
      <c r="PQ56" s="228"/>
      <c r="PR56" s="228"/>
      <c r="PS56" s="228"/>
      <c r="PT56" s="228"/>
      <c r="PU56" s="228"/>
      <c r="PV56" s="228"/>
      <c r="PW56" s="228"/>
      <c r="PX56" s="228"/>
      <c r="PY56" s="228"/>
      <c r="PZ56" s="228"/>
      <c r="QA56" s="228"/>
      <c r="QB56" s="228"/>
      <c r="QC56" s="228"/>
      <c r="QD56" s="228"/>
      <c r="QE56" s="228"/>
      <c r="QF56" s="228"/>
      <c r="QG56" s="228"/>
      <c r="QH56" s="228"/>
      <c r="QI56" s="228"/>
      <c r="QJ56" s="228"/>
      <c r="QK56" s="228"/>
      <c r="QL56" s="228"/>
      <c r="QM56" s="228"/>
      <c r="QN56" s="228"/>
      <c r="QO56" s="228"/>
      <c r="QP56" s="228"/>
      <c r="QQ56" s="228"/>
      <c r="QR56" s="228"/>
      <c r="QS56" s="228"/>
      <c r="QT56" s="228"/>
      <c r="QU56" s="228"/>
      <c r="QV56" s="228"/>
      <c r="QW56" s="228"/>
      <c r="QX56" s="228"/>
      <c r="QY56" s="228"/>
      <c r="QZ56" s="228"/>
      <c r="RA56" s="228"/>
      <c r="RB56" s="228"/>
      <c r="RC56" s="228"/>
      <c r="RD56" s="228"/>
      <c r="RE56" s="228"/>
      <c r="RF56" s="228"/>
      <c r="RG56" s="228"/>
      <c r="RH56" s="228"/>
      <c r="RI56" s="228"/>
      <c r="RJ56" s="228"/>
      <c r="RK56" s="228"/>
      <c r="RL56" s="228"/>
      <c r="RM56" s="228"/>
      <c r="RN56" s="228"/>
      <c r="RO56" s="228"/>
      <c r="RP56" s="228"/>
      <c r="RQ56" s="228"/>
      <c r="RR56" s="228"/>
      <c r="RS56" s="228"/>
      <c r="RT56" s="228"/>
      <c r="RU56" s="228"/>
      <c r="RV56" s="228"/>
      <c r="RW56" s="228"/>
      <c r="RX56" s="228"/>
      <c r="RY56" s="228"/>
      <c r="RZ56" s="228"/>
      <c r="SA56" s="228"/>
      <c r="SB56" s="228"/>
      <c r="SC56" s="228"/>
      <c r="SD56" s="228"/>
      <c r="SE56" s="228"/>
      <c r="SF56" s="228"/>
      <c r="SG56" s="228"/>
      <c r="SH56" s="228"/>
      <c r="SI56" s="228"/>
      <c r="SJ56" s="228"/>
      <c r="SK56" s="228"/>
      <c r="SL56" s="228"/>
      <c r="SM56" s="228"/>
      <c r="SN56" s="228"/>
      <c r="SO56" s="228"/>
      <c r="SP56" s="228"/>
      <c r="SQ56" s="228"/>
      <c r="SR56" s="228"/>
      <c r="SS56" s="228"/>
      <c r="ST56" s="228"/>
      <c r="SU56" s="228"/>
      <c r="SV56" s="228"/>
      <c r="SW56" s="228"/>
      <c r="SX56" s="228"/>
      <c r="SY56" s="228"/>
      <c r="SZ56" s="228"/>
      <c r="TA56" s="228"/>
      <c r="TB56" s="228"/>
      <c r="TC56" s="228"/>
      <c r="TD56" s="228"/>
      <c r="TE56" s="228"/>
      <c r="TF56" s="228"/>
      <c r="TG56" s="228"/>
      <c r="TH56" s="228"/>
      <c r="TI56" s="228"/>
      <c r="TJ56" s="228"/>
      <c r="TK56" s="228"/>
      <c r="TL56" s="228"/>
      <c r="TM56" s="228"/>
      <c r="TN56" s="228"/>
      <c r="TO56" s="228"/>
      <c r="TP56" s="228"/>
      <c r="TQ56" s="228"/>
      <c r="TR56" s="228"/>
      <c r="TS56" s="228"/>
      <c r="TT56" s="228"/>
      <c r="TU56" s="228"/>
      <c r="TV56" s="228"/>
      <c r="TW56" s="228"/>
      <c r="TX56" s="228"/>
      <c r="TY56" s="228"/>
      <c r="TZ56" s="228"/>
      <c r="UA56" s="228"/>
      <c r="UB56" s="228"/>
      <c r="UC56" s="228"/>
      <c r="UD56" s="228"/>
      <c r="UE56" s="228"/>
      <c r="UF56" s="228"/>
      <c r="UG56" s="228"/>
      <c r="UH56" s="228"/>
      <c r="UI56" s="228"/>
      <c r="UJ56" s="228"/>
      <c r="UK56" s="228"/>
      <c r="UL56" s="228"/>
      <c r="UM56" s="228"/>
      <c r="UN56" s="228"/>
      <c r="UO56" s="228"/>
      <c r="UP56" s="228"/>
      <c r="UQ56" s="228"/>
      <c r="UR56" s="228"/>
      <c r="US56" s="228"/>
      <c r="UT56" s="228"/>
      <c r="UU56" s="228"/>
      <c r="UV56" s="228"/>
      <c r="UW56" s="228"/>
      <c r="UX56" s="228"/>
      <c r="UY56" s="228"/>
      <c r="UZ56" s="228"/>
      <c r="VA56" s="228"/>
      <c r="VB56" s="228"/>
      <c r="VC56" s="228"/>
      <c r="VD56" s="228"/>
      <c r="VE56" s="228"/>
      <c r="VF56" s="228"/>
      <c r="VG56" s="228"/>
      <c r="VH56" s="228"/>
      <c r="VI56" s="228"/>
      <c r="VJ56" s="228"/>
      <c r="VK56" s="228"/>
      <c r="VL56" s="228"/>
      <c r="VM56" s="228"/>
      <c r="VN56" s="228"/>
      <c r="VO56" s="228"/>
      <c r="VP56" s="228"/>
      <c r="VQ56" s="228"/>
      <c r="VR56" s="228"/>
      <c r="VS56" s="228"/>
      <c r="VT56" s="228"/>
      <c r="VU56" s="228"/>
      <c r="VV56" s="228"/>
      <c r="VW56" s="228"/>
      <c r="VX56" s="228"/>
      <c r="VY56" s="228"/>
      <c r="VZ56" s="228"/>
      <c r="WA56" s="228"/>
      <c r="WB56" s="228"/>
      <c r="WC56" s="228"/>
      <c r="WD56" s="228"/>
      <c r="WE56" s="228"/>
      <c r="WF56" s="228"/>
      <c r="WG56" s="228"/>
      <c r="WH56" s="228"/>
      <c r="WI56" s="228"/>
      <c r="WJ56" s="228"/>
      <c r="WK56" s="228"/>
      <c r="WL56" s="228"/>
      <c r="WM56" s="228"/>
      <c r="WN56" s="228"/>
      <c r="WO56" s="228"/>
      <c r="WP56" s="228"/>
      <c r="WQ56" s="228"/>
      <c r="WR56" s="228"/>
      <c r="WS56" s="228"/>
      <c r="WT56" s="228"/>
      <c r="WU56" s="228"/>
      <c r="WV56" s="228"/>
      <c r="WW56" s="228"/>
      <c r="WX56" s="228"/>
      <c r="WY56" s="228"/>
      <c r="WZ56" s="228"/>
      <c r="XA56" s="228"/>
      <c r="XB56" s="228"/>
      <c r="XC56" s="228"/>
      <c r="XD56" s="228"/>
      <c r="XE56" s="228"/>
      <c r="XF56" s="228"/>
      <c r="XG56" s="228"/>
      <c r="XH56" s="228"/>
      <c r="XI56" s="228"/>
      <c r="XJ56" s="228"/>
      <c r="XK56" s="228"/>
      <c r="XL56" s="228"/>
      <c r="XM56" s="228"/>
      <c r="XN56" s="228"/>
      <c r="XO56" s="228"/>
      <c r="XP56" s="228"/>
      <c r="XQ56" s="228"/>
      <c r="XR56" s="228"/>
      <c r="XS56" s="228"/>
      <c r="XT56" s="228"/>
      <c r="XU56" s="228"/>
      <c r="XV56" s="228"/>
      <c r="XW56" s="228"/>
      <c r="XX56" s="228"/>
      <c r="XY56" s="228"/>
      <c r="XZ56" s="228"/>
      <c r="YA56" s="228"/>
      <c r="YB56" s="228"/>
      <c r="YC56" s="228"/>
      <c r="YD56" s="228"/>
      <c r="YE56" s="228"/>
      <c r="YF56" s="228"/>
      <c r="YG56" s="228"/>
      <c r="YH56" s="228"/>
      <c r="YI56" s="228"/>
      <c r="YJ56" s="228"/>
      <c r="YK56" s="228"/>
      <c r="YL56" s="228"/>
      <c r="YM56" s="228"/>
      <c r="YN56" s="228"/>
      <c r="YO56" s="228"/>
      <c r="YP56" s="228"/>
      <c r="YQ56" s="228"/>
      <c r="YR56" s="228"/>
      <c r="YS56" s="228"/>
      <c r="YT56" s="228"/>
      <c r="YU56" s="228"/>
      <c r="YV56" s="228"/>
      <c r="YW56" s="228"/>
      <c r="YX56" s="228"/>
      <c r="YY56" s="228"/>
      <c r="YZ56" s="228"/>
      <c r="ZA56" s="228"/>
      <c r="ZB56" s="228"/>
      <c r="ZC56" s="228"/>
      <c r="ZD56" s="228"/>
      <c r="ZE56" s="228"/>
      <c r="ZF56" s="228"/>
      <c r="ZG56" s="228"/>
      <c r="ZH56" s="228"/>
      <c r="ZI56" s="228"/>
      <c r="ZJ56" s="228"/>
      <c r="ZK56" s="228"/>
      <c r="ZL56" s="228"/>
      <c r="ZM56" s="228"/>
      <c r="ZN56" s="228"/>
      <c r="ZO56" s="228"/>
      <c r="ZP56" s="228"/>
      <c r="ZQ56" s="228"/>
      <c r="ZR56" s="228"/>
      <c r="ZS56" s="228"/>
      <c r="ZT56" s="228"/>
      <c r="ZU56" s="228"/>
      <c r="ZV56" s="228"/>
      <c r="ZW56" s="228"/>
      <c r="ZX56" s="228"/>
      <c r="ZY56" s="228"/>
      <c r="ZZ56" s="228"/>
      <c r="AAA56" s="228"/>
      <c r="AAB56" s="228"/>
      <c r="AAC56" s="228"/>
      <c r="AAD56" s="228"/>
      <c r="AAE56" s="228"/>
      <c r="AAF56" s="228"/>
      <c r="AAG56" s="228"/>
      <c r="AAH56" s="228"/>
      <c r="AAI56" s="228"/>
      <c r="AAJ56" s="228"/>
      <c r="AAK56" s="228"/>
      <c r="AAL56" s="228"/>
      <c r="AAM56" s="228"/>
      <c r="AAN56" s="228"/>
      <c r="AAO56" s="228"/>
      <c r="AAP56" s="228"/>
      <c r="AAQ56" s="228"/>
      <c r="AAR56" s="228"/>
      <c r="AAS56" s="228"/>
      <c r="AAT56" s="228"/>
      <c r="AAU56" s="228"/>
      <c r="AAV56" s="228"/>
      <c r="AAW56" s="228"/>
      <c r="AAX56" s="228"/>
      <c r="AAY56" s="228"/>
      <c r="AAZ56" s="228"/>
      <c r="ABA56" s="228"/>
      <c r="ABB56" s="228"/>
      <c r="ABC56" s="228"/>
      <c r="ABD56" s="228"/>
      <c r="ABE56" s="228"/>
      <c r="ABF56" s="228"/>
      <c r="ABG56" s="228"/>
      <c r="ABH56" s="228"/>
      <c r="ABI56" s="228"/>
      <c r="ABJ56" s="228"/>
      <c r="ABK56" s="228"/>
      <c r="ABL56" s="228"/>
      <c r="ABM56" s="228"/>
      <c r="ABN56" s="228"/>
      <c r="ABO56" s="228"/>
      <c r="ABP56" s="228"/>
      <c r="ABQ56" s="228"/>
      <c r="ABR56" s="228"/>
      <c r="ABS56" s="228"/>
      <c r="ABT56" s="228"/>
      <c r="ABU56" s="228"/>
      <c r="ABV56" s="228"/>
      <c r="ABW56" s="228"/>
      <c r="ABX56" s="228"/>
      <c r="ABY56" s="228"/>
      <c r="ABZ56" s="228"/>
      <c r="ACA56" s="228"/>
      <c r="ACB56" s="228"/>
      <c r="ACC56" s="228"/>
      <c r="ACD56" s="228"/>
      <c r="ACE56" s="228"/>
      <c r="ACF56" s="228"/>
      <c r="ACG56" s="228"/>
      <c r="ACH56" s="228"/>
      <c r="ACI56" s="228"/>
      <c r="ACJ56" s="228"/>
      <c r="ACK56" s="228"/>
      <c r="ACL56" s="228"/>
      <c r="ACM56" s="228"/>
      <c r="ACN56" s="228"/>
      <c r="ACO56" s="228"/>
      <c r="ACP56" s="228"/>
      <c r="ACQ56" s="228"/>
      <c r="ACR56" s="228"/>
      <c r="ACS56" s="228"/>
      <c r="ACT56" s="228"/>
      <c r="ACU56" s="228"/>
      <c r="ACV56" s="228"/>
      <c r="ACW56" s="228"/>
      <c r="ACX56" s="228"/>
      <c r="ACY56" s="228"/>
      <c r="ACZ56" s="228"/>
      <c r="ADA56" s="228"/>
      <c r="ADB56" s="228"/>
      <c r="ADC56" s="228"/>
      <c r="ADD56" s="228"/>
      <c r="ADE56" s="228"/>
      <c r="ADF56" s="228"/>
      <c r="ADG56" s="228"/>
      <c r="ADH56" s="228"/>
      <c r="ADI56" s="228"/>
      <c r="ADJ56" s="228"/>
      <c r="ADK56" s="228"/>
      <c r="ADL56" s="228"/>
      <c r="ADM56" s="228"/>
      <c r="ADN56" s="228"/>
      <c r="ADO56" s="228"/>
      <c r="ADP56" s="228"/>
      <c r="ADQ56" s="228"/>
      <c r="ADR56" s="228"/>
      <c r="ADS56" s="228"/>
      <c r="ADT56" s="228"/>
      <c r="ADU56" s="228"/>
      <c r="ADV56" s="228"/>
      <c r="ADW56" s="228"/>
      <c r="ADX56" s="228"/>
      <c r="ADY56" s="228"/>
      <c r="ADZ56" s="228"/>
      <c r="AEA56" s="228"/>
      <c r="AEB56" s="228"/>
      <c r="AEC56" s="228"/>
      <c r="AED56" s="228"/>
      <c r="AEE56" s="228"/>
      <c r="AEF56" s="228"/>
      <c r="AEG56" s="228"/>
      <c r="AEH56" s="228"/>
      <c r="AEI56" s="228"/>
      <c r="AEJ56" s="228"/>
      <c r="AEK56" s="228"/>
      <c r="AEL56" s="228"/>
      <c r="AEM56" s="228"/>
      <c r="AEN56" s="228"/>
      <c r="AEO56" s="228"/>
      <c r="AEP56" s="228"/>
      <c r="AEQ56" s="228"/>
      <c r="AER56" s="228"/>
      <c r="AES56" s="228"/>
      <c r="AET56" s="228"/>
      <c r="AEU56" s="228"/>
      <c r="AEV56" s="228"/>
      <c r="AEW56" s="228"/>
      <c r="AEX56" s="228"/>
      <c r="AEY56" s="228"/>
      <c r="AEZ56" s="228"/>
      <c r="AFA56" s="228"/>
      <c r="AFB56" s="228"/>
      <c r="AFC56" s="228"/>
      <c r="AFD56" s="228"/>
      <c r="AFE56" s="228"/>
      <c r="AFF56" s="228"/>
      <c r="AFG56" s="228"/>
      <c r="AFH56" s="228"/>
      <c r="AFI56" s="228"/>
      <c r="AFJ56" s="228"/>
      <c r="AFK56" s="228"/>
      <c r="AFL56" s="228"/>
      <c r="AFM56" s="228"/>
      <c r="AFN56" s="228"/>
      <c r="AFO56" s="228"/>
      <c r="AFP56" s="228"/>
      <c r="AFQ56" s="228"/>
      <c r="AFR56" s="228"/>
      <c r="AFS56" s="228"/>
      <c r="AFT56" s="228"/>
      <c r="AFU56" s="228"/>
      <c r="AFV56" s="228"/>
      <c r="AFW56" s="228"/>
      <c r="AFX56" s="228"/>
      <c r="AFY56" s="228"/>
      <c r="AFZ56" s="228"/>
      <c r="AGA56" s="228"/>
      <c r="AGB56" s="228"/>
      <c r="AGC56" s="228"/>
      <c r="AGD56" s="228"/>
      <c r="AGE56" s="228"/>
      <c r="AGF56" s="228"/>
      <c r="AGG56" s="228"/>
      <c r="AGH56" s="228"/>
      <c r="AGI56" s="228"/>
      <c r="AGJ56" s="228"/>
      <c r="AGK56" s="228"/>
      <c r="AGL56" s="228"/>
      <c r="AGM56" s="228"/>
      <c r="AGN56" s="228"/>
      <c r="AGO56" s="228"/>
      <c r="AGP56" s="228"/>
      <c r="AGQ56" s="228"/>
      <c r="AGR56" s="228"/>
      <c r="AGS56" s="228"/>
      <c r="AGT56" s="228"/>
      <c r="AGU56" s="228"/>
      <c r="AGV56" s="228"/>
      <c r="AGW56" s="228"/>
      <c r="AGX56" s="228"/>
      <c r="AGY56" s="228"/>
      <c r="AGZ56" s="228"/>
      <c r="AHA56" s="228"/>
      <c r="AHB56" s="228"/>
      <c r="AHC56" s="228"/>
      <c r="AHD56" s="228"/>
      <c r="AHE56" s="228"/>
      <c r="AHF56" s="228"/>
      <c r="AHG56" s="228"/>
      <c r="AHH56" s="228"/>
      <c r="AHI56" s="228"/>
      <c r="AHJ56" s="228"/>
      <c r="AHK56" s="228"/>
      <c r="AHL56" s="228"/>
      <c r="AHM56" s="228"/>
      <c r="AHN56" s="228"/>
      <c r="AHO56" s="228"/>
      <c r="AHP56" s="228"/>
      <c r="AHQ56" s="228"/>
      <c r="AHR56" s="228"/>
      <c r="AHS56" s="228"/>
      <c r="AHT56" s="228"/>
      <c r="AHU56" s="228"/>
      <c r="AHV56" s="228"/>
      <c r="AHW56" s="228"/>
      <c r="AHX56" s="228"/>
      <c r="AHY56" s="228"/>
      <c r="AHZ56" s="228"/>
      <c r="AIA56" s="228"/>
      <c r="AIB56" s="228"/>
      <c r="AIC56" s="228"/>
      <c r="AID56" s="228"/>
      <c r="AIE56" s="228"/>
      <c r="AIF56" s="228"/>
      <c r="AIG56" s="228"/>
      <c r="AIH56" s="228"/>
      <c r="AII56" s="228"/>
      <c r="AIJ56" s="228"/>
      <c r="AIK56" s="228"/>
      <c r="AIL56" s="228"/>
      <c r="AIM56" s="228"/>
      <c r="AIN56" s="228"/>
      <c r="AIO56" s="228"/>
      <c r="AIP56" s="228"/>
      <c r="AIQ56" s="228"/>
      <c r="AIR56" s="228"/>
      <c r="AIS56" s="228"/>
      <c r="AIT56" s="228"/>
      <c r="AIU56" s="228"/>
      <c r="AIV56" s="228"/>
      <c r="AIW56" s="228"/>
      <c r="AIX56" s="228"/>
      <c r="AIY56" s="228"/>
      <c r="AIZ56" s="228"/>
      <c r="AJA56" s="228"/>
      <c r="AJB56" s="228"/>
      <c r="AJC56" s="228"/>
      <c r="AJD56" s="228"/>
      <c r="AJE56" s="228"/>
      <c r="AJF56" s="228"/>
      <c r="AJG56" s="228"/>
      <c r="AJH56" s="228"/>
      <c r="AJI56" s="228"/>
      <c r="AJJ56" s="228"/>
      <c r="AJK56" s="228"/>
      <c r="AJL56" s="228"/>
      <c r="AJM56" s="228"/>
      <c r="AJN56" s="228"/>
      <c r="AJO56" s="228"/>
      <c r="AJP56" s="228"/>
      <c r="AJQ56" s="228"/>
      <c r="AJR56" s="228"/>
      <c r="AJS56" s="228"/>
      <c r="AJT56" s="228"/>
      <c r="AJU56" s="228"/>
      <c r="AJV56" s="228"/>
      <c r="AJW56" s="228"/>
      <c r="AJX56" s="228"/>
      <c r="AJY56" s="228"/>
      <c r="AJZ56" s="228"/>
      <c r="AKA56" s="228"/>
      <c r="AKB56" s="228"/>
      <c r="AKC56" s="228"/>
      <c r="AKD56" s="228"/>
      <c r="AKE56" s="228"/>
      <c r="AKF56" s="228"/>
      <c r="AKG56" s="228"/>
      <c r="AKH56" s="228"/>
      <c r="AKI56" s="228"/>
      <c r="AKJ56" s="228"/>
      <c r="AKK56" s="228"/>
      <c r="AKL56" s="228"/>
      <c r="AKM56" s="228"/>
      <c r="AKN56" s="228"/>
      <c r="AKO56" s="228"/>
      <c r="AKP56" s="228"/>
      <c r="AKQ56" s="228"/>
      <c r="AKR56" s="228"/>
      <c r="AKS56" s="228"/>
      <c r="AKT56" s="228"/>
      <c r="AKU56" s="228"/>
      <c r="AKV56" s="228"/>
      <c r="AKW56" s="228"/>
      <c r="AKX56" s="228"/>
      <c r="AKY56" s="228"/>
      <c r="AKZ56" s="228"/>
      <c r="ALA56" s="228"/>
      <c r="ALB56" s="228"/>
      <c r="ALC56" s="228"/>
      <c r="ALD56" s="228"/>
      <c r="ALE56" s="228"/>
      <c r="ALF56" s="228"/>
      <c r="ALG56" s="228"/>
      <c r="ALH56" s="228"/>
      <c r="ALI56" s="228"/>
      <c r="ALJ56" s="228"/>
      <c r="ALK56" s="228"/>
      <c r="ALL56" s="228"/>
      <c r="ALM56" s="228"/>
      <c r="ALN56" s="228"/>
      <c r="ALO56" s="228"/>
      <c r="ALP56" s="228"/>
      <c r="ALQ56" s="228"/>
      <c r="ALR56" s="228"/>
      <c r="ALS56" s="228"/>
      <c r="ALT56" s="228"/>
      <c r="ALU56" s="228"/>
      <c r="ALV56" s="228"/>
      <c r="ALW56" s="228"/>
      <c r="ALX56" s="228"/>
      <c r="ALY56" s="228"/>
      <c r="ALZ56" s="228"/>
      <c r="AMA56" s="228"/>
      <c r="AMB56" s="228"/>
      <c r="AMC56" s="228"/>
      <c r="AMD56" s="228"/>
      <c r="AME56" s="228"/>
      <c r="AMF56" s="228"/>
      <c r="AMG56" s="228"/>
      <c r="AMH56" s="228"/>
      <c r="AMI56" s="228"/>
      <c r="AMJ56" s="228"/>
      <c r="AMK56" s="228"/>
      <c r="AML56" s="228"/>
      <c r="AMM56" s="228"/>
      <c r="AMN56" s="228"/>
      <c r="AMO56" s="228"/>
      <c r="AMP56" s="228"/>
      <c r="AMQ56" s="228"/>
      <c r="AMR56" s="228"/>
      <c r="AMS56" s="228"/>
      <c r="AMT56" s="228"/>
      <c r="AMU56" s="228"/>
      <c r="AMV56" s="228"/>
      <c r="AMW56" s="228"/>
      <c r="AMX56" s="228"/>
    </row>
    <row r="57" spans="1:1038" s="308" customFormat="1" ht="18" customHeight="1">
      <c r="A57" s="301" t="s">
        <v>1277</v>
      </c>
      <c r="B57" s="228" t="s">
        <v>1294</v>
      </c>
      <c r="C57" s="228"/>
      <c r="D57" s="303" t="s">
        <v>1279</v>
      </c>
      <c r="E57" s="228">
        <v>14</v>
      </c>
      <c r="F57" s="228">
        <v>1</v>
      </c>
      <c r="G57" s="285" t="str">
        <f t="shared" si="1"/>
        <v>14-1</v>
      </c>
      <c r="H57" s="279">
        <v>0</v>
      </c>
      <c r="I57" s="228">
        <v>91</v>
      </c>
      <c r="J57" s="226"/>
      <c r="K57" s="545" t="b">
        <f>IF(I58=1,IF(((VLOOKUP($G57,[1]Depth_Lookup!#REF!,9,FALSE))-(H57/100))=0,"Good",IF(((VLOOKUP($G57,[1]Depth_Lookup!$A$3:$J$550,9,FALSE))-(H57/100))&gt;0,"Too Short","Too Long")))</f>
        <v>0</v>
      </c>
      <c r="L57" s="171">
        <f>(VLOOKUP($G57,Depth_Lookup!$A$3:$J$410,10,FALSE))+(H57/100)</f>
        <v>23.7</v>
      </c>
      <c r="M57" s="171">
        <f>(VLOOKUP($G57,Depth_Lookup!$A$3:$J$410,10,FALSE))+(I57/100)</f>
        <v>24.61</v>
      </c>
      <c r="N57" s="231" t="s">
        <v>1302</v>
      </c>
      <c r="O57" s="228">
        <v>6</v>
      </c>
      <c r="P57" s="228" t="s">
        <v>853</v>
      </c>
      <c r="Q57" s="228" t="s">
        <v>125</v>
      </c>
      <c r="R57" s="304" t="str">
        <f t="shared" si="2"/>
        <v>SerpentinizedHarzburgite</v>
      </c>
      <c r="S57" s="228" t="s">
        <v>94</v>
      </c>
      <c r="T57" s="228" t="s">
        <v>94</v>
      </c>
      <c r="U57" s="228" t="s">
        <v>95</v>
      </c>
      <c r="V57" s="228" t="s">
        <v>96</v>
      </c>
      <c r="W57" s="228" t="s">
        <v>102</v>
      </c>
      <c r="X57" s="305">
        <f>VLOOKUP(W57,definitions_list_lookup!$A$13:$B$19,2,0)</f>
        <v>5</v>
      </c>
      <c r="Y57" s="228" t="s">
        <v>90</v>
      </c>
      <c r="Z57" s="228" t="s">
        <v>91</v>
      </c>
      <c r="AA57" s="228"/>
      <c r="AB57" s="228"/>
      <c r="AC57" s="228"/>
      <c r="AD57" s="228"/>
      <c r="AE57" s="234"/>
      <c r="AF57" s="304" t="e">
        <f>VLOOKUP(AE57,definitions_list_mag!$V$12:$W$15,2,0)</f>
        <v>#N/A</v>
      </c>
      <c r="AG57" s="241"/>
      <c r="AH57" s="228"/>
      <c r="AI57" s="253">
        <v>79</v>
      </c>
      <c r="AJ57" s="249"/>
      <c r="AK57" s="249"/>
      <c r="AL57" s="249"/>
      <c r="AM57" s="249"/>
      <c r="AN57" s="249"/>
      <c r="AO57" s="253"/>
      <c r="AP57" s="249"/>
      <c r="AQ57" s="249"/>
      <c r="AR57" s="249"/>
      <c r="AS57" s="249"/>
      <c r="AT57" s="249"/>
      <c r="AU57" s="253"/>
      <c r="AV57" s="249"/>
      <c r="AW57" s="249"/>
      <c r="AX57" s="249"/>
      <c r="AY57" s="249"/>
      <c r="AZ57" s="249"/>
      <c r="BA57" s="244">
        <v>20</v>
      </c>
      <c r="BB57" s="228">
        <v>6</v>
      </c>
      <c r="BC57" s="228">
        <v>3</v>
      </c>
      <c r="BD57" s="228" t="s">
        <v>110</v>
      </c>
      <c r="BE57" s="228" t="s">
        <v>103</v>
      </c>
      <c r="BF57" s="228"/>
      <c r="BG57" s="244"/>
      <c r="BH57" s="228"/>
      <c r="BI57" s="228"/>
      <c r="BJ57" s="228"/>
      <c r="BK57" s="228"/>
      <c r="BL57" s="228"/>
      <c r="BM57" s="253">
        <v>1</v>
      </c>
      <c r="BN57" s="249">
        <v>2</v>
      </c>
      <c r="BO57" s="249">
        <v>0.5</v>
      </c>
      <c r="BP57" s="249" t="s">
        <v>110</v>
      </c>
      <c r="BQ57" s="249" t="s">
        <v>103</v>
      </c>
      <c r="BR57" s="249"/>
      <c r="BS57" s="228"/>
      <c r="BT57" s="228"/>
      <c r="BU57" s="228"/>
      <c r="BV57" s="228"/>
      <c r="BW57" s="228"/>
      <c r="BX57" s="228"/>
      <c r="BY57" s="244"/>
      <c r="BZ57" s="228"/>
      <c r="CA57" s="228"/>
      <c r="CB57" s="228"/>
      <c r="CC57" s="228"/>
      <c r="CD57" s="228"/>
      <c r="CE57" s="228"/>
      <c r="CF57" s="228"/>
      <c r="CG57" s="245"/>
      <c r="CH57" s="246" t="s">
        <v>1350</v>
      </c>
      <c r="CI57" s="246">
        <v>100</v>
      </c>
      <c r="CJ57" s="246" t="s">
        <v>514</v>
      </c>
      <c r="CK57" s="247"/>
      <c r="CL57" s="248"/>
      <c r="CM57" s="248"/>
      <c r="CN57" s="248"/>
      <c r="CO57" s="248"/>
      <c r="CP57" s="248"/>
      <c r="CQ57" s="248"/>
      <c r="CR57" s="248"/>
      <c r="CS57" s="248"/>
      <c r="CT57" s="248"/>
      <c r="CU57" s="248"/>
      <c r="CV57" s="248"/>
      <c r="CW57" s="248"/>
      <c r="CX57" s="248"/>
      <c r="CY57" s="248"/>
      <c r="CZ57" s="248"/>
      <c r="DA57" s="248"/>
      <c r="DB57" s="248">
        <v>80</v>
      </c>
      <c r="DC57" s="249"/>
      <c r="DD57" s="248"/>
      <c r="DE57" s="248"/>
      <c r="DF57" s="248"/>
      <c r="DG57" s="248"/>
      <c r="DH57" s="248"/>
      <c r="DI57" s="248"/>
      <c r="DJ57" s="248">
        <v>20</v>
      </c>
      <c r="DK57" s="306">
        <f t="shared" si="3"/>
        <v>100</v>
      </c>
      <c r="DL57" s="245"/>
      <c r="DM57" s="248"/>
      <c r="DN57" s="248"/>
      <c r="DO57" s="307"/>
      <c r="DQ57" s="245"/>
      <c r="DR57" s="307"/>
      <c r="DS57" s="245"/>
      <c r="DT57" s="265" t="s">
        <v>1387</v>
      </c>
      <c r="DU57" s="249"/>
      <c r="DV57" s="249"/>
      <c r="DW57" s="310">
        <f t="shared" si="19"/>
        <v>100</v>
      </c>
      <c r="DX57" s="311" t="e">
        <f>VLOOKUP(P57,definitions_list_lookup!$K$30:$L$54,2,0)</f>
        <v>#N/A</v>
      </c>
      <c r="DY57" s="268" t="s">
        <v>1405</v>
      </c>
      <c r="DZ57" s="269" t="s">
        <v>1415</v>
      </c>
      <c r="EA57" s="268"/>
      <c r="EB57" s="249"/>
      <c r="EC57" s="312"/>
      <c r="ED57" s="229" t="s">
        <v>2517</v>
      </c>
      <c r="EE57" s="313"/>
      <c r="EF57" s="314"/>
      <c r="EG57" s="313"/>
      <c r="EH57" s="315"/>
      <c r="EI57" s="316" t="e">
        <f>VLOOKUP(EH57,definitions_list_mag!$Y$12:$Z$15,2,FALSE)</f>
        <v>#N/A</v>
      </c>
      <c r="EJ57" s="317"/>
      <c r="EK57" s="318" t="e">
        <f>VLOOKUP(EJ57,definitions_list_mag!$AT$3:$AU$5,2,FALSE)</f>
        <v>#N/A</v>
      </c>
      <c r="EL57" s="313"/>
      <c r="EM57" s="315"/>
      <c r="EN57" s="315"/>
      <c r="EO57" s="319"/>
      <c r="EP57" s="319"/>
      <c r="EQ57" s="319"/>
      <c r="ER57" s="319"/>
      <c r="ES57" s="319"/>
      <c r="ET57" s="319"/>
      <c r="EU57" s="319"/>
      <c r="EV57" s="323"/>
      <c r="EW57" s="323"/>
      <c r="EX57" s="323"/>
      <c r="EY57" s="323"/>
      <c r="EZ57" s="192" t="e">
        <f t="shared" si="4"/>
        <v>#DIV/0!</v>
      </c>
      <c r="FA57" s="192" t="e">
        <f t="shared" si="5"/>
        <v>#DIV/0!</v>
      </c>
      <c r="FB57" s="192" t="e">
        <f t="shared" si="6"/>
        <v>#DIV/0!</v>
      </c>
      <c r="FC57" s="192" t="e">
        <f t="shared" si="7"/>
        <v>#DIV/0!</v>
      </c>
      <c r="FD57" s="192" t="e">
        <f t="shared" si="8"/>
        <v>#DIV/0!</v>
      </c>
      <c r="FE57" s="193" t="e">
        <f t="shared" si="9"/>
        <v>#DIV/0!</v>
      </c>
      <c r="FF57" s="194" t="e">
        <f t="shared" si="10"/>
        <v>#DIV/0!</v>
      </c>
      <c r="FG57" s="317"/>
      <c r="FH57" s="315"/>
      <c r="FI57" s="778">
        <f t="shared" si="11"/>
        <v>0</v>
      </c>
      <c r="FJ57" s="779" t="e">
        <f t="shared" si="12"/>
        <v>#DIV/0!</v>
      </c>
      <c r="FK57" s="779" t="e">
        <f t="shared" si="13"/>
        <v>#DIV/0!</v>
      </c>
      <c r="FL57" s="780" t="e">
        <f t="shared" si="14"/>
        <v>#DIV/0!</v>
      </c>
      <c r="FM57" s="169" t="e">
        <f t="shared" si="15"/>
        <v>#DIV/0!</v>
      </c>
      <c r="FN57" s="783" t="e">
        <f t="shared" si="16"/>
        <v>#DIV/0!</v>
      </c>
      <c r="FO57" s="228"/>
      <c r="FP57" s="228"/>
      <c r="FQ57" s="228"/>
      <c r="FR57" s="228"/>
      <c r="FS57" s="228"/>
      <c r="FT57" s="228"/>
      <c r="FU57" s="228"/>
      <c r="FV57" s="228"/>
      <c r="FW57" s="228"/>
      <c r="FX57" s="228"/>
      <c r="FY57" s="228"/>
      <c r="FZ57" s="228"/>
      <c r="GA57" s="228"/>
      <c r="GB57" s="228"/>
      <c r="GC57" s="228"/>
      <c r="GD57" s="228"/>
      <c r="GE57" s="228"/>
      <c r="GF57" s="228"/>
      <c r="GG57" s="228"/>
      <c r="GH57" s="228"/>
      <c r="GI57" s="228"/>
      <c r="GJ57" s="228"/>
      <c r="GK57" s="228"/>
      <c r="GL57" s="228"/>
      <c r="GM57" s="228"/>
      <c r="GN57" s="228"/>
      <c r="GO57" s="228"/>
      <c r="GP57" s="228"/>
      <c r="GQ57" s="228"/>
      <c r="GR57" s="228"/>
      <c r="GS57" s="228"/>
      <c r="GT57" s="228"/>
      <c r="GU57" s="228"/>
      <c r="GV57" s="228"/>
      <c r="GW57" s="228"/>
      <c r="GX57" s="228"/>
      <c r="GY57" s="228"/>
      <c r="GZ57" s="228"/>
      <c r="HA57" s="228"/>
      <c r="HB57" s="228"/>
      <c r="HC57" s="228"/>
      <c r="HD57" s="228"/>
      <c r="HE57" s="228"/>
      <c r="HF57" s="228"/>
      <c r="HG57" s="228"/>
      <c r="HH57" s="228"/>
      <c r="HI57" s="228"/>
      <c r="HJ57" s="228"/>
      <c r="HK57" s="228"/>
      <c r="HL57" s="228"/>
      <c r="HM57" s="228"/>
      <c r="HN57" s="228"/>
      <c r="HO57" s="228"/>
      <c r="HP57" s="228"/>
      <c r="HQ57" s="228"/>
      <c r="HR57" s="228"/>
      <c r="HS57" s="228"/>
      <c r="HT57" s="228"/>
      <c r="HU57" s="228"/>
      <c r="HV57" s="228"/>
      <c r="HW57" s="228"/>
      <c r="HX57" s="228"/>
      <c r="HY57" s="228"/>
      <c r="HZ57" s="228"/>
      <c r="IA57" s="228"/>
      <c r="IB57" s="228"/>
      <c r="IC57" s="228"/>
      <c r="ID57" s="228"/>
      <c r="IE57" s="228"/>
      <c r="IF57" s="228"/>
      <c r="IG57" s="228"/>
      <c r="IH57" s="228"/>
      <c r="II57" s="228"/>
      <c r="IJ57" s="228"/>
      <c r="IK57" s="228"/>
      <c r="IL57" s="228"/>
      <c r="IM57" s="228"/>
      <c r="IN57" s="228"/>
      <c r="IO57" s="228"/>
      <c r="IP57" s="228"/>
      <c r="IQ57" s="228"/>
      <c r="IR57" s="228"/>
      <c r="IS57" s="228"/>
      <c r="IT57" s="228"/>
      <c r="IU57" s="228"/>
      <c r="IV57" s="228"/>
      <c r="IW57" s="228"/>
      <c r="IX57" s="228"/>
      <c r="IY57" s="228"/>
      <c r="IZ57" s="228"/>
      <c r="JA57" s="228"/>
      <c r="JB57" s="228"/>
      <c r="JC57" s="228"/>
      <c r="JD57" s="228"/>
      <c r="JE57" s="228"/>
      <c r="JF57" s="228"/>
      <c r="JG57" s="228"/>
      <c r="JH57" s="228"/>
      <c r="JI57" s="228"/>
      <c r="JJ57" s="228"/>
      <c r="JK57" s="228"/>
      <c r="JL57" s="228"/>
      <c r="JM57" s="228"/>
      <c r="JN57" s="228"/>
      <c r="JO57" s="228"/>
      <c r="JP57" s="228"/>
      <c r="JQ57" s="228"/>
      <c r="JR57" s="228"/>
      <c r="JS57" s="228"/>
      <c r="JT57" s="228"/>
      <c r="JU57" s="228"/>
      <c r="JV57" s="228"/>
      <c r="JW57" s="228"/>
      <c r="JX57" s="228"/>
      <c r="JY57" s="228"/>
      <c r="JZ57" s="228"/>
      <c r="KA57" s="228"/>
      <c r="KB57" s="228"/>
      <c r="KC57" s="228"/>
      <c r="KD57" s="228"/>
      <c r="KE57" s="228"/>
      <c r="KF57" s="228"/>
      <c r="KG57" s="228"/>
      <c r="KH57" s="228"/>
      <c r="KI57" s="228"/>
      <c r="KJ57" s="228"/>
      <c r="KK57" s="228"/>
      <c r="KL57" s="228"/>
      <c r="KM57" s="228"/>
      <c r="KN57" s="228"/>
      <c r="KO57" s="228"/>
      <c r="KP57" s="228"/>
      <c r="KQ57" s="228"/>
      <c r="KR57" s="228"/>
      <c r="KS57" s="228"/>
      <c r="KT57" s="228"/>
      <c r="KU57" s="228"/>
      <c r="KV57" s="228"/>
      <c r="KW57" s="228"/>
      <c r="KX57" s="228"/>
      <c r="KY57" s="228"/>
      <c r="KZ57" s="228"/>
      <c r="LA57" s="228"/>
      <c r="LB57" s="228"/>
      <c r="LC57" s="228"/>
      <c r="LD57" s="228"/>
      <c r="LE57" s="228"/>
      <c r="LF57" s="228"/>
      <c r="LG57" s="228"/>
      <c r="LH57" s="228"/>
      <c r="LI57" s="228"/>
      <c r="LJ57" s="228"/>
      <c r="LK57" s="228"/>
      <c r="LL57" s="228"/>
      <c r="LM57" s="228"/>
      <c r="LN57" s="228"/>
      <c r="LO57" s="228"/>
      <c r="LP57" s="228"/>
      <c r="LQ57" s="228"/>
      <c r="LR57" s="228"/>
      <c r="LS57" s="228"/>
      <c r="LT57" s="228"/>
      <c r="LU57" s="228"/>
      <c r="LV57" s="228"/>
      <c r="LW57" s="228"/>
      <c r="LX57" s="228"/>
      <c r="LY57" s="228"/>
      <c r="LZ57" s="228"/>
      <c r="MA57" s="228"/>
      <c r="MB57" s="228"/>
      <c r="MC57" s="228"/>
      <c r="MD57" s="228"/>
      <c r="ME57" s="228"/>
      <c r="MF57" s="228"/>
      <c r="MG57" s="228"/>
      <c r="MH57" s="228"/>
      <c r="MI57" s="228"/>
      <c r="MJ57" s="228"/>
      <c r="MK57" s="228"/>
      <c r="ML57" s="228"/>
      <c r="MM57" s="228"/>
      <c r="MN57" s="228"/>
      <c r="MO57" s="228"/>
      <c r="MP57" s="228"/>
      <c r="MQ57" s="228"/>
      <c r="MR57" s="228"/>
      <c r="MS57" s="228"/>
      <c r="MT57" s="228"/>
      <c r="MU57" s="228"/>
      <c r="MV57" s="228"/>
      <c r="MW57" s="228"/>
      <c r="MX57" s="228"/>
      <c r="MY57" s="228"/>
      <c r="MZ57" s="228"/>
      <c r="NA57" s="228"/>
      <c r="NB57" s="228"/>
      <c r="NC57" s="228"/>
      <c r="ND57" s="228"/>
      <c r="NE57" s="228"/>
      <c r="NF57" s="228"/>
      <c r="NG57" s="228"/>
      <c r="NH57" s="228"/>
      <c r="NI57" s="228"/>
      <c r="NJ57" s="228"/>
      <c r="NK57" s="228"/>
      <c r="NL57" s="228"/>
      <c r="NM57" s="228"/>
      <c r="NN57" s="228"/>
      <c r="NO57" s="228"/>
      <c r="NP57" s="228"/>
      <c r="NQ57" s="228"/>
      <c r="NR57" s="228"/>
      <c r="NS57" s="228"/>
      <c r="NT57" s="228"/>
      <c r="NU57" s="228"/>
      <c r="NV57" s="228"/>
      <c r="NW57" s="228"/>
      <c r="NX57" s="228"/>
      <c r="NY57" s="228"/>
      <c r="NZ57" s="228"/>
      <c r="OA57" s="228"/>
      <c r="OB57" s="228"/>
      <c r="OC57" s="228"/>
      <c r="OD57" s="228"/>
      <c r="OE57" s="228"/>
      <c r="OF57" s="228"/>
      <c r="OG57" s="228"/>
      <c r="OH57" s="228"/>
      <c r="OI57" s="228"/>
      <c r="OJ57" s="228"/>
      <c r="OK57" s="228"/>
      <c r="OL57" s="228"/>
      <c r="OM57" s="228"/>
      <c r="ON57" s="228"/>
      <c r="OO57" s="228"/>
      <c r="OP57" s="228"/>
      <c r="OQ57" s="228"/>
      <c r="OR57" s="228"/>
      <c r="OS57" s="228"/>
      <c r="OT57" s="228"/>
      <c r="OU57" s="228"/>
      <c r="OV57" s="228"/>
      <c r="OW57" s="228"/>
      <c r="OX57" s="228"/>
      <c r="OY57" s="228"/>
      <c r="OZ57" s="228"/>
      <c r="PA57" s="228"/>
      <c r="PB57" s="228"/>
      <c r="PC57" s="228"/>
      <c r="PD57" s="228"/>
      <c r="PE57" s="228"/>
      <c r="PF57" s="228"/>
      <c r="PG57" s="228"/>
      <c r="PH57" s="228"/>
      <c r="PI57" s="228"/>
      <c r="PJ57" s="228"/>
      <c r="PK57" s="228"/>
      <c r="PL57" s="228"/>
      <c r="PM57" s="228"/>
      <c r="PN57" s="228"/>
      <c r="PO57" s="228"/>
      <c r="PP57" s="228"/>
      <c r="PQ57" s="228"/>
      <c r="PR57" s="228"/>
      <c r="PS57" s="228"/>
      <c r="PT57" s="228"/>
      <c r="PU57" s="228"/>
      <c r="PV57" s="228"/>
      <c r="PW57" s="228"/>
      <c r="PX57" s="228"/>
      <c r="PY57" s="228"/>
      <c r="PZ57" s="228"/>
      <c r="QA57" s="228"/>
      <c r="QB57" s="228"/>
      <c r="QC57" s="228"/>
      <c r="QD57" s="228"/>
      <c r="QE57" s="228"/>
      <c r="QF57" s="228"/>
      <c r="QG57" s="228"/>
      <c r="QH57" s="228"/>
      <c r="QI57" s="228"/>
      <c r="QJ57" s="228"/>
      <c r="QK57" s="228"/>
      <c r="QL57" s="228"/>
      <c r="QM57" s="228"/>
      <c r="QN57" s="228"/>
      <c r="QO57" s="228"/>
      <c r="QP57" s="228"/>
      <c r="QQ57" s="228"/>
      <c r="QR57" s="228"/>
      <c r="QS57" s="228"/>
      <c r="QT57" s="228"/>
      <c r="QU57" s="228"/>
      <c r="QV57" s="228"/>
      <c r="QW57" s="228"/>
      <c r="QX57" s="228"/>
      <c r="QY57" s="228"/>
      <c r="QZ57" s="228"/>
      <c r="RA57" s="228"/>
      <c r="RB57" s="228"/>
      <c r="RC57" s="228"/>
      <c r="RD57" s="228"/>
      <c r="RE57" s="228"/>
      <c r="RF57" s="228"/>
      <c r="RG57" s="228"/>
      <c r="RH57" s="228"/>
      <c r="RI57" s="228"/>
      <c r="RJ57" s="228"/>
      <c r="RK57" s="228"/>
      <c r="RL57" s="228"/>
      <c r="RM57" s="228"/>
      <c r="RN57" s="228"/>
      <c r="RO57" s="228"/>
      <c r="RP57" s="228"/>
      <c r="RQ57" s="228"/>
      <c r="RR57" s="228"/>
      <c r="RS57" s="228"/>
      <c r="RT57" s="228"/>
      <c r="RU57" s="228"/>
      <c r="RV57" s="228"/>
      <c r="RW57" s="228"/>
      <c r="RX57" s="228"/>
      <c r="RY57" s="228"/>
      <c r="RZ57" s="228"/>
      <c r="SA57" s="228"/>
      <c r="SB57" s="228"/>
      <c r="SC57" s="228"/>
      <c r="SD57" s="228"/>
      <c r="SE57" s="228"/>
      <c r="SF57" s="228"/>
      <c r="SG57" s="228"/>
      <c r="SH57" s="228"/>
      <c r="SI57" s="228"/>
      <c r="SJ57" s="228"/>
      <c r="SK57" s="228"/>
      <c r="SL57" s="228"/>
      <c r="SM57" s="228"/>
      <c r="SN57" s="228"/>
      <c r="SO57" s="228"/>
      <c r="SP57" s="228"/>
      <c r="SQ57" s="228"/>
      <c r="SR57" s="228"/>
      <c r="SS57" s="228"/>
      <c r="ST57" s="228"/>
      <c r="SU57" s="228"/>
      <c r="SV57" s="228"/>
      <c r="SW57" s="228"/>
      <c r="SX57" s="228"/>
      <c r="SY57" s="228"/>
      <c r="SZ57" s="228"/>
      <c r="TA57" s="228"/>
      <c r="TB57" s="228"/>
      <c r="TC57" s="228"/>
      <c r="TD57" s="228"/>
      <c r="TE57" s="228"/>
      <c r="TF57" s="228"/>
      <c r="TG57" s="228"/>
      <c r="TH57" s="228"/>
      <c r="TI57" s="228"/>
      <c r="TJ57" s="228"/>
      <c r="TK57" s="228"/>
      <c r="TL57" s="228"/>
      <c r="TM57" s="228"/>
      <c r="TN57" s="228"/>
      <c r="TO57" s="228"/>
      <c r="TP57" s="228"/>
      <c r="TQ57" s="228"/>
      <c r="TR57" s="228"/>
      <c r="TS57" s="228"/>
      <c r="TT57" s="228"/>
      <c r="TU57" s="228"/>
      <c r="TV57" s="228"/>
      <c r="TW57" s="228"/>
      <c r="TX57" s="228"/>
      <c r="TY57" s="228"/>
      <c r="TZ57" s="228"/>
      <c r="UA57" s="228"/>
      <c r="UB57" s="228"/>
      <c r="UC57" s="228"/>
      <c r="UD57" s="228"/>
      <c r="UE57" s="228"/>
      <c r="UF57" s="228"/>
      <c r="UG57" s="228"/>
      <c r="UH57" s="228"/>
      <c r="UI57" s="228"/>
      <c r="UJ57" s="228"/>
      <c r="UK57" s="228"/>
      <c r="UL57" s="228"/>
      <c r="UM57" s="228"/>
      <c r="UN57" s="228"/>
      <c r="UO57" s="228"/>
      <c r="UP57" s="228"/>
      <c r="UQ57" s="228"/>
      <c r="UR57" s="228"/>
      <c r="US57" s="228"/>
      <c r="UT57" s="228"/>
      <c r="UU57" s="228"/>
      <c r="UV57" s="228"/>
      <c r="UW57" s="228"/>
      <c r="UX57" s="228"/>
      <c r="UY57" s="228"/>
      <c r="UZ57" s="228"/>
      <c r="VA57" s="228"/>
      <c r="VB57" s="228"/>
      <c r="VC57" s="228"/>
      <c r="VD57" s="228"/>
      <c r="VE57" s="228"/>
      <c r="VF57" s="228"/>
      <c r="VG57" s="228"/>
      <c r="VH57" s="228"/>
      <c r="VI57" s="228"/>
      <c r="VJ57" s="228"/>
      <c r="VK57" s="228"/>
      <c r="VL57" s="228"/>
      <c r="VM57" s="228"/>
      <c r="VN57" s="228"/>
      <c r="VO57" s="228"/>
      <c r="VP57" s="228"/>
      <c r="VQ57" s="228"/>
      <c r="VR57" s="228"/>
      <c r="VS57" s="228"/>
      <c r="VT57" s="228"/>
      <c r="VU57" s="228"/>
      <c r="VV57" s="228"/>
      <c r="VW57" s="228"/>
      <c r="VX57" s="228"/>
      <c r="VY57" s="228"/>
      <c r="VZ57" s="228"/>
      <c r="WA57" s="228"/>
      <c r="WB57" s="228"/>
      <c r="WC57" s="228"/>
      <c r="WD57" s="228"/>
      <c r="WE57" s="228"/>
      <c r="WF57" s="228"/>
      <c r="WG57" s="228"/>
      <c r="WH57" s="228"/>
      <c r="WI57" s="228"/>
      <c r="WJ57" s="228"/>
      <c r="WK57" s="228"/>
      <c r="WL57" s="228"/>
      <c r="WM57" s="228"/>
      <c r="WN57" s="228"/>
      <c r="WO57" s="228"/>
      <c r="WP57" s="228"/>
      <c r="WQ57" s="228"/>
      <c r="WR57" s="228"/>
      <c r="WS57" s="228"/>
      <c r="WT57" s="228"/>
      <c r="WU57" s="228"/>
      <c r="WV57" s="228"/>
      <c r="WW57" s="228"/>
      <c r="WX57" s="228"/>
      <c r="WY57" s="228"/>
      <c r="WZ57" s="228"/>
      <c r="XA57" s="228"/>
      <c r="XB57" s="228"/>
      <c r="XC57" s="228"/>
      <c r="XD57" s="228"/>
      <c r="XE57" s="228"/>
      <c r="XF57" s="228"/>
      <c r="XG57" s="228"/>
      <c r="XH57" s="228"/>
      <c r="XI57" s="228"/>
      <c r="XJ57" s="228"/>
      <c r="XK57" s="228"/>
      <c r="XL57" s="228"/>
      <c r="XM57" s="228"/>
      <c r="XN57" s="228"/>
      <c r="XO57" s="228"/>
      <c r="XP57" s="228"/>
      <c r="XQ57" s="228"/>
      <c r="XR57" s="228"/>
      <c r="XS57" s="228"/>
      <c r="XT57" s="228"/>
      <c r="XU57" s="228"/>
      <c r="XV57" s="228"/>
      <c r="XW57" s="228"/>
      <c r="XX57" s="228"/>
      <c r="XY57" s="228"/>
      <c r="XZ57" s="228"/>
      <c r="YA57" s="228"/>
      <c r="YB57" s="228"/>
      <c r="YC57" s="228"/>
      <c r="YD57" s="228"/>
      <c r="YE57" s="228"/>
      <c r="YF57" s="228"/>
      <c r="YG57" s="228"/>
      <c r="YH57" s="228"/>
      <c r="YI57" s="228"/>
      <c r="YJ57" s="228"/>
      <c r="YK57" s="228"/>
      <c r="YL57" s="228"/>
      <c r="YM57" s="228"/>
      <c r="YN57" s="228"/>
      <c r="YO57" s="228"/>
      <c r="YP57" s="228"/>
      <c r="YQ57" s="228"/>
      <c r="YR57" s="228"/>
      <c r="YS57" s="228"/>
      <c r="YT57" s="228"/>
      <c r="YU57" s="228"/>
      <c r="YV57" s="228"/>
      <c r="YW57" s="228"/>
      <c r="YX57" s="228"/>
      <c r="YY57" s="228"/>
      <c r="YZ57" s="228"/>
      <c r="ZA57" s="228"/>
      <c r="ZB57" s="228"/>
      <c r="ZC57" s="228"/>
      <c r="ZD57" s="228"/>
      <c r="ZE57" s="228"/>
      <c r="ZF57" s="228"/>
      <c r="ZG57" s="228"/>
      <c r="ZH57" s="228"/>
      <c r="ZI57" s="228"/>
      <c r="ZJ57" s="228"/>
      <c r="ZK57" s="228"/>
      <c r="ZL57" s="228"/>
      <c r="ZM57" s="228"/>
      <c r="ZN57" s="228"/>
      <c r="ZO57" s="228"/>
      <c r="ZP57" s="228"/>
      <c r="ZQ57" s="228"/>
      <c r="ZR57" s="228"/>
      <c r="ZS57" s="228"/>
      <c r="ZT57" s="228"/>
      <c r="ZU57" s="228"/>
      <c r="ZV57" s="228"/>
      <c r="ZW57" s="228"/>
      <c r="ZX57" s="228"/>
      <c r="ZY57" s="228"/>
      <c r="ZZ57" s="228"/>
      <c r="AAA57" s="228"/>
      <c r="AAB57" s="228"/>
      <c r="AAC57" s="228"/>
      <c r="AAD57" s="228"/>
      <c r="AAE57" s="228"/>
      <c r="AAF57" s="228"/>
      <c r="AAG57" s="228"/>
      <c r="AAH57" s="228"/>
      <c r="AAI57" s="228"/>
      <c r="AAJ57" s="228"/>
      <c r="AAK57" s="228"/>
      <c r="AAL57" s="228"/>
      <c r="AAM57" s="228"/>
      <c r="AAN57" s="228"/>
      <c r="AAO57" s="228"/>
      <c r="AAP57" s="228"/>
      <c r="AAQ57" s="228"/>
      <c r="AAR57" s="228"/>
      <c r="AAS57" s="228"/>
      <c r="AAT57" s="228"/>
      <c r="AAU57" s="228"/>
      <c r="AAV57" s="228"/>
      <c r="AAW57" s="228"/>
      <c r="AAX57" s="228"/>
      <c r="AAY57" s="228"/>
      <c r="AAZ57" s="228"/>
      <c r="ABA57" s="228"/>
      <c r="ABB57" s="228"/>
      <c r="ABC57" s="228"/>
      <c r="ABD57" s="228"/>
      <c r="ABE57" s="228"/>
      <c r="ABF57" s="228"/>
      <c r="ABG57" s="228"/>
      <c r="ABH57" s="228"/>
      <c r="ABI57" s="228"/>
      <c r="ABJ57" s="228"/>
      <c r="ABK57" s="228"/>
      <c r="ABL57" s="228"/>
      <c r="ABM57" s="228"/>
      <c r="ABN57" s="228"/>
      <c r="ABO57" s="228"/>
      <c r="ABP57" s="228"/>
      <c r="ABQ57" s="228"/>
      <c r="ABR57" s="228"/>
      <c r="ABS57" s="228"/>
      <c r="ABT57" s="228"/>
      <c r="ABU57" s="228"/>
      <c r="ABV57" s="228"/>
      <c r="ABW57" s="228"/>
      <c r="ABX57" s="228"/>
      <c r="ABY57" s="228"/>
      <c r="ABZ57" s="228"/>
      <c r="ACA57" s="228"/>
      <c r="ACB57" s="228"/>
      <c r="ACC57" s="228"/>
      <c r="ACD57" s="228"/>
      <c r="ACE57" s="228"/>
      <c r="ACF57" s="228"/>
      <c r="ACG57" s="228"/>
      <c r="ACH57" s="228"/>
      <c r="ACI57" s="228"/>
      <c r="ACJ57" s="228"/>
      <c r="ACK57" s="228"/>
      <c r="ACL57" s="228"/>
      <c r="ACM57" s="228"/>
      <c r="ACN57" s="228"/>
      <c r="ACO57" s="228"/>
      <c r="ACP57" s="228"/>
      <c r="ACQ57" s="228"/>
      <c r="ACR57" s="228"/>
      <c r="ACS57" s="228"/>
      <c r="ACT57" s="228"/>
      <c r="ACU57" s="228"/>
      <c r="ACV57" s="228"/>
      <c r="ACW57" s="228"/>
      <c r="ACX57" s="228"/>
      <c r="ACY57" s="228"/>
      <c r="ACZ57" s="228"/>
      <c r="ADA57" s="228"/>
      <c r="ADB57" s="228"/>
      <c r="ADC57" s="228"/>
      <c r="ADD57" s="228"/>
      <c r="ADE57" s="228"/>
      <c r="ADF57" s="228"/>
      <c r="ADG57" s="228"/>
      <c r="ADH57" s="228"/>
      <c r="ADI57" s="228"/>
      <c r="ADJ57" s="228"/>
      <c r="ADK57" s="228"/>
      <c r="ADL57" s="228"/>
      <c r="ADM57" s="228"/>
      <c r="ADN57" s="228"/>
      <c r="ADO57" s="228"/>
      <c r="ADP57" s="228"/>
      <c r="ADQ57" s="228"/>
      <c r="ADR57" s="228"/>
      <c r="ADS57" s="228"/>
      <c r="ADT57" s="228"/>
      <c r="ADU57" s="228"/>
      <c r="ADV57" s="228"/>
      <c r="ADW57" s="228"/>
      <c r="ADX57" s="228"/>
      <c r="ADY57" s="228"/>
      <c r="ADZ57" s="228"/>
      <c r="AEA57" s="228"/>
      <c r="AEB57" s="228"/>
      <c r="AEC57" s="228"/>
      <c r="AED57" s="228"/>
      <c r="AEE57" s="228"/>
      <c r="AEF57" s="228"/>
      <c r="AEG57" s="228"/>
      <c r="AEH57" s="228"/>
      <c r="AEI57" s="228"/>
      <c r="AEJ57" s="228"/>
      <c r="AEK57" s="228"/>
      <c r="AEL57" s="228"/>
      <c r="AEM57" s="228"/>
      <c r="AEN57" s="228"/>
      <c r="AEO57" s="228"/>
      <c r="AEP57" s="228"/>
      <c r="AEQ57" s="228"/>
      <c r="AER57" s="228"/>
      <c r="AES57" s="228"/>
      <c r="AET57" s="228"/>
      <c r="AEU57" s="228"/>
      <c r="AEV57" s="228"/>
      <c r="AEW57" s="228"/>
      <c r="AEX57" s="228"/>
      <c r="AEY57" s="228"/>
      <c r="AEZ57" s="228"/>
      <c r="AFA57" s="228"/>
      <c r="AFB57" s="228"/>
      <c r="AFC57" s="228"/>
      <c r="AFD57" s="228"/>
      <c r="AFE57" s="228"/>
      <c r="AFF57" s="228"/>
      <c r="AFG57" s="228"/>
      <c r="AFH57" s="228"/>
      <c r="AFI57" s="228"/>
      <c r="AFJ57" s="228"/>
      <c r="AFK57" s="228"/>
      <c r="AFL57" s="228"/>
      <c r="AFM57" s="228"/>
      <c r="AFN57" s="228"/>
      <c r="AFO57" s="228"/>
      <c r="AFP57" s="228"/>
      <c r="AFQ57" s="228"/>
      <c r="AFR57" s="228"/>
      <c r="AFS57" s="228"/>
      <c r="AFT57" s="228"/>
      <c r="AFU57" s="228"/>
      <c r="AFV57" s="228"/>
      <c r="AFW57" s="228"/>
      <c r="AFX57" s="228"/>
      <c r="AFY57" s="228"/>
      <c r="AFZ57" s="228"/>
      <c r="AGA57" s="228"/>
      <c r="AGB57" s="228"/>
      <c r="AGC57" s="228"/>
      <c r="AGD57" s="228"/>
      <c r="AGE57" s="228"/>
      <c r="AGF57" s="228"/>
      <c r="AGG57" s="228"/>
      <c r="AGH57" s="228"/>
      <c r="AGI57" s="228"/>
      <c r="AGJ57" s="228"/>
      <c r="AGK57" s="228"/>
      <c r="AGL57" s="228"/>
      <c r="AGM57" s="228"/>
      <c r="AGN57" s="228"/>
      <c r="AGO57" s="228"/>
      <c r="AGP57" s="228"/>
      <c r="AGQ57" s="228"/>
      <c r="AGR57" s="228"/>
      <c r="AGS57" s="228"/>
      <c r="AGT57" s="228"/>
      <c r="AGU57" s="228"/>
      <c r="AGV57" s="228"/>
      <c r="AGW57" s="228"/>
      <c r="AGX57" s="228"/>
      <c r="AGY57" s="228"/>
      <c r="AGZ57" s="228"/>
      <c r="AHA57" s="228"/>
      <c r="AHB57" s="228"/>
      <c r="AHC57" s="228"/>
      <c r="AHD57" s="228"/>
      <c r="AHE57" s="228"/>
      <c r="AHF57" s="228"/>
      <c r="AHG57" s="228"/>
      <c r="AHH57" s="228"/>
      <c r="AHI57" s="228"/>
      <c r="AHJ57" s="228"/>
      <c r="AHK57" s="228"/>
      <c r="AHL57" s="228"/>
      <c r="AHM57" s="228"/>
      <c r="AHN57" s="228"/>
      <c r="AHO57" s="228"/>
      <c r="AHP57" s="228"/>
      <c r="AHQ57" s="228"/>
      <c r="AHR57" s="228"/>
      <c r="AHS57" s="228"/>
      <c r="AHT57" s="228"/>
      <c r="AHU57" s="228"/>
      <c r="AHV57" s="228"/>
      <c r="AHW57" s="228"/>
      <c r="AHX57" s="228"/>
      <c r="AHY57" s="228"/>
      <c r="AHZ57" s="228"/>
      <c r="AIA57" s="228"/>
      <c r="AIB57" s="228"/>
      <c r="AIC57" s="228"/>
      <c r="AID57" s="228"/>
      <c r="AIE57" s="228"/>
      <c r="AIF57" s="228"/>
      <c r="AIG57" s="228"/>
      <c r="AIH57" s="228"/>
      <c r="AII57" s="228"/>
      <c r="AIJ57" s="228"/>
      <c r="AIK57" s="228"/>
      <c r="AIL57" s="228"/>
      <c r="AIM57" s="228"/>
      <c r="AIN57" s="228"/>
      <c r="AIO57" s="228"/>
      <c r="AIP57" s="228"/>
      <c r="AIQ57" s="228"/>
      <c r="AIR57" s="228"/>
      <c r="AIS57" s="228"/>
      <c r="AIT57" s="228"/>
      <c r="AIU57" s="228"/>
      <c r="AIV57" s="228"/>
      <c r="AIW57" s="228"/>
      <c r="AIX57" s="228"/>
      <c r="AIY57" s="228"/>
      <c r="AIZ57" s="228"/>
      <c r="AJA57" s="228"/>
      <c r="AJB57" s="228"/>
      <c r="AJC57" s="228"/>
      <c r="AJD57" s="228"/>
      <c r="AJE57" s="228"/>
      <c r="AJF57" s="228"/>
      <c r="AJG57" s="228"/>
      <c r="AJH57" s="228"/>
      <c r="AJI57" s="228"/>
      <c r="AJJ57" s="228"/>
      <c r="AJK57" s="228"/>
      <c r="AJL57" s="228"/>
      <c r="AJM57" s="228"/>
      <c r="AJN57" s="228"/>
      <c r="AJO57" s="228"/>
      <c r="AJP57" s="228"/>
      <c r="AJQ57" s="228"/>
      <c r="AJR57" s="228"/>
      <c r="AJS57" s="228"/>
      <c r="AJT57" s="228"/>
      <c r="AJU57" s="228"/>
      <c r="AJV57" s="228"/>
      <c r="AJW57" s="228"/>
      <c r="AJX57" s="228"/>
      <c r="AJY57" s="228"/>
      <c r="AJZ57" s="228"/>
      <c r="AKA57" s="228"/>
      <c r="AKB57" s="228"/>
      <c r="AKC57" s="228"/>
      <c r="AKD57" s="228"/>
      <c r="AKE57" s="228"/>
      <c r="AKF57" s="228"/>
      <c r="AKG57" s="228"/>
      <c r="AKH57" s="228"/>
      <c r="AKI57" s="228"/>
      <c r="AKJ57" s="228"/>
      <c r="AKK57" s="228"/>
      <c r="AKL57" s="228"/>
      <c r="AKM57" s="228"/>
      <c r="AKN57" s="228"/>
      <c r="AKO57" s="228"/>
      <c r="AKP57" s="228"/>
      <c r="AKQ57" s="228"/>
      <c r="AKR57" s="228"/>
      <c r="AKS57" s="228"/>
      <c r="AKT57" s="228"/>
      <c r="AKU57" s="228"/>
      <c r="AKV57" s="228"/>
      <c r="AKW57" s="228"/>
      <c r="AKX57" s="228"/>
      <c r="AKY57" s="228"/>
      <c r="AKZ57" s="228"/>
      <c r="ALA57" s="228"/>
      <c r="ALB57" s="228"/>
      <c r="ALC57" s="228"/>
      <c r="ALD57" s="228"/>
      <c r="ALE57" s="228"/>
      <c r="ALF57" s="228"/>
      <c r="ALG57" s="228"/>
      <c r="ALH57" s="228"/>
      <c r="ALI57" s="228"/>
      <c r="ALJ57" s="228"/>
      <c r="ALK57" s="228"/>
      <c r="ALL57" s="228"/>
      <c r="ALM57" s="228"/>
      <c r="ALN57" s="228"/>
      <c r="ALO57" s="228"/>
      <c r="ALP57" s="228"/>
      <c r="ALQ57" s="228"/>
      <c r="ALR57" s="228"/>
      <c r="ALS57" s="228"/>
      <c r="ALT57" s="228"/>
      <c r="ALU57" s="228"/>
      <c r="ALV57" s="228"/>
      <c r="ALW57" s="228"/>
      <c r="ALX57" s="228"/>
      <c r="ALY57" s="228"/>
      <c r="ALZ57" s="228"/>
      <c r="AMA57" s="228"/>
      <c r="AMB57" s="228"/>
      <c r="AMC57" s="228"/>
      <c r="AMD57" s="228"/>
      <c r="AME57" s="228"/>
      <c r="AMF57" s="228"/>
      <c r="AMG57" s="228"/>
      <c r="AMH57" s="228"/>
      <c r="AMI57" s="228"/>
      <c r="AMJ57" s="228"/>
      <c r="AMK57" s="228"/>
      <c r="AML57" s="228"/>
      <c r="AMM57" s="228"/>
      <c r="AMN57" s="228"/>
      <c r="AMO57" s="228"/>
      <c r="AMP57" s="228"/>
      <c r="AMQ57" s="228"/>
      <c r="AMR57" s="228"/>
      <c r="AMS57" s="228"/>
      <c r="AMT57" s="228"/>
      <c r="AMU57" s="228"/>
      <c r="AMV57" s="228"/>
      <c r="AMW57" s="228"/>
      <c r="AMX57" s="228"/>
    </row>
    <row r="58" spans="1:1038" s="308" customFormat="1" ht="18" customHeight="1">
      <c r="A58" s="301" t="s">
        <v>1277</v>
      </c>
      <c r="B58" s="228" t="s">
        <v>1294</v>
      </c>
      <c r="C58" s="228"/>
      <c r="D58" s="303" t="s">
        <v>1279</v>
      </c>
      <c r="E58" s="228">
        <v>14</v>
      </c>
      <c r="F58" s="228">
        <v>2</v>
      </c>
      <c r="G58" s="285" t="str">
        <f t="shared" si="1"/>
        <v>14-2</v>
      </c>
      <c r="H58" s="279">
        <v>0</v>
      </c>
      <c r="I58" s="228">
        <v>82</v>
      </c>
      <c r="J58" s="226"/>
      <c r="K58" s="545" t="b">
        <f>IF(I59=1,IF(((VLOOKUP($G58,[1]Depth_Lookup!#REF!,9,FALSE))-(H58/100))=0,"Good",IF(((VLOOKUP($G58,[1]Depth_Lookup!$A$3:$J$550,9,FALSE))-(H58/100))&gt;0,"Too Short","Too Long")))</f>
        <v>0</v>
      </c>
      <c r="L58" s="171">
        <f>(VLOOKUP($G58,Depth_Lookup!$A$3:$J$410,10,FALSE))+(H58/100)</f>
        <v>24.61</v>
      </c>
      <c r="M58" s="171">
        <f>(VLOOKUP($G58,Depth_Lookup!$A$3:$J$410,10,FALSE))+(I58/100)</f>
        <v>25.43</v>
      </c>
      <c r="N58" s="231" t="s">
        <v>1302</v>
      </c>
      <c r="O58" s="228" t="s">
        <v>1303</v>
      </c>
      <c r="P58" s="228" t="s">
        <v>853</v>
      </c>
      <c r="Q58" s="228" t="s">
        <v>125</v>
      </c>
      <c r="R58" s="304" t="str">
        <f t="shared" si="2"/>
        <v>SerpentinizedHarzburgite</v>
      </c>
      <c r="S58" s="228" t="s">
        <v>94</v>
      </c>
      <c r="T58" s="228" t="s">
        <v>94</v>
      </c>
      <c r="U58" s="228" t="s">
        <v>95</v>
      </c>
      <c r="V58" s="228" t="s">
        <v>96</v>
      </c>
      <c r="W58" s="228" t="s">
        <v>102</v>
      </c>
      <c r="X58" s="305">
        <f>VLOOKUP(W58,definitions_list_lookup!$A$13:$B$19,2,0)</f>
        <v>5</v>
      </c>
      <c r="Y58" s="228" t="s">
        <v>90</v>
      </c>
      <c r="Z58" s="228" t="s">
        <v>91</v>
      </c>
      <c r="AA58" s="228"/>
      <c r="AB58" s="228"/>
      <c r="AC58" s="228"/>
      <c r="AD58" s="228"/>
      <c r="AE58" s="234"/>
      <c r="AF58" s="304" t="e">
        <f>VLOOKUP(AE58,definitions_list_mag!$V$12:$W$15,2,0)</f>
        <v>#N/A</v>
      </c>
      <c r="AG58" s="241"/>
      <c r="AH58" s="228"/>
      <c r="AI58" s="253">
        <v>79</v>
      </c>
      <c r="AJ58" s="249"/>
      <c r="AK58" s="249"/>
      <c r="AL58" s="249"/>
      <c r="AM58" s="249"/>
      <c r="AN58" s="249"/>
      <c r="AO58" s="253"/>
      <c r="AP58" s="249"/>
      <c r="AQ58" s="249"/>
      <c r="AR58" s="249"/>
      <c r="AS58" s="249"/>
      <c r="AT58" s="249"/>
      <c r="AU58" s="253"/>
      <c r="AV58" s="249"/>
      <c r="AW58" s="249"/>
      <c r="AX58" s="249"/>
      <c r="AY58" s="249"/>
      <c r="AZ58" s="249"/>
      <c r="BA58" s="244">
        <v>20</v>
      </c>
      <c r="BB58" s="228">
        <v>4</v>
      </c>
      <c r="BC58" s="228">
        <v>2</v>
      </c>
      <c r="BD58" s="228" t="s">
        <v>110</v>
      </c>
      <c r="BE58" s="228" t="s">
        <v>103</v>
      </c>
      <c r="BF58" s="228"/>
      <c r="BG58" s="244"/>
      <c r="BH58" s="228"/>
      <c r="BI58" s="228"/>
      <c r="BJ58" s="228"/>
      <c r="BK58" s="228"/>
      <c r="BL58" s="228"/>
      <c r="BM58" s="253">
        <v>1</v>
      </c>
      <c r="BN58" s="249">
        <v>2</v>
      </c>
      <c r="BO58" s="249">
        <v>0.5</v>
      </c>
      <c r="BP58" s="249" t="s">
        <v>110</v>
      </c>
      <c r="BQ58" s="249" t="s">
        <v>103</v>
      </c>
      <c r="BR58" s="249"/>
      <c r="BS58" s="228"/>
      <c r="BT58" s="228"/>
      <c r="BU58" s="228"/>
      <c r="BV58" s="228"/>
      <c r="BW58" s="228"/>
      <c r="BX58" s="228"/>
      <c r="BY58" s="244"/>
      <c r="BZ58" s="228"/>
      <c r="CA58" s="228"/>
      <c r="CB58" s="228"/>
      <c r="CC58" s="228"/>
      <c r="CD58" s="228"/>
      <c r="CE58" s="228"/>
      <c r="CF58" s="228"/>
      <c r="CG58" s="245"/>
      <c r="CH58" s="246" t="s">
        <v>1350</v>
      </c>
      <c r="CI58" s="246">
        <v>100</v>
      </c>
      <c r="CJ58" s="246" t="s">
        <v>514</v>
      </c>
      <c r="CK58" s="247"/>
      <c r="CL58" s="248"/>
      <c r="CM58" s="248"/>
      <c r="CN58" s="248"/>
      <c r="CO58" s="248"/>
      <c r="CP58" s="248"/>
      <c r="CQ58" s="248"/>
      <c r="CR58" s="248"/>
      <c r="CS58" s="248"/>
      <c r="CT58" s="248"/>
      <c r="CU58" s="248"/>
      <c r="CV58" s="248"/>
      <c r="CW58" s="248"/>
      <c r="CX58" s="248"/>
      <c r="CY58" s="248"/>
      <c r="CZ58" s="248"/>
      <c r="DA58" s="248"/>
      <c r="DB58" s="248">
        <v>75</v>
      </c>
      <c r="DC58" s="249"/>
      <c r="DD58" s="248"/>
      <c r="DE58" s="248"/>
      <c r="DF58" s="248"/>
      <c r="DG58" s="248"/>
      <c r="DH58" s="248"/>
      <c r="DI58" s="248"/>
      <c r="DJ58" s="248">
        <v>25</v>
      </c>
      <c r="DK58" s="306">
        <f t="shared" si="3"/>
        <v>100</v>
      </c>
      <c r="DL58" s="245"/>
      <c r="DM58" s="248"/>
      <c r="DN58" s="248"/>
      <c r="DO58" s="307"/>
      <c r="DQ58" s="245"/>
      <c r="DR58" s="307"/>
      <c r="DS58" s="245"/>
      <c r="DT58" s="265" t="s">
        <v>1387</v>
      </c>
      <c r="DU58" s="249"/>
      <c r="DV58" s="249"/>
      <c r="DW58" s="310">
        <f t="shared" si="19"/>
        <v>100</v>
      </c>
      <c r="DX58" s="311" t="e">
        <f>VLOOKUP(P58,definitions_list_lookup!$K$30:$L$54,2,0)</f>
        <v>#N/A</v>
      </c>
      <c r="DY58" s="268" t="s">
        <v>1405</v>
      </c>
      <c r="DZ58" s="269" t="s">
        <v>1415</v>
      </c>
      <c r="EA58" s="268"/>
      <c r="EB58" s="249"/>
      <c r="EC58" s="312"/>
      <c r="ED58" s="229" t="s">
        <v>2517</v>
      </c>
      <c r="EE58" s="313"/>
      <c r="EF58" s="314"/>
      <c r="EG58" s="313"/>
      <c r="EH58" s="315"/>
      <c r="EI58" s="316" t="e">
        <f>VLOOKUP(EH58,definitions_list_mag!$Y$12:$Z$15,2,FALSE)</f>
        <v>#N/A</v>
      </c>
      <c r="EJ58" s="317"/>
      <c r="EK58" s="318" t="e">
        <f>VLOOKUP(EJ58,definitions_list_mag!$AT$3:$AU$5,2,FALSE)</f>
        <v>#N/A</v>
      </c>
      <c r="EL58" s="313"/>
      <c r="EM58" s="315"/>
      <c r="EN58" s="315"/>
      <c r="EO58" s="319"/>
      <c r="EP58" s="319"/>
      <c r="EQ58" s="319"/>
      <c r="ER58" s="319"/>
      <c r="ES58" s="319"/>
      <c r="ET58" s="319"/>
      <c r="EU58" s="319"/>
      <c r="EV58" s="323"/>
      <c r="EW58" s="323"/>
      <c r="EX58" s="323"/>
      <c r="EY58" s="323"/>
      <c r="EZ58" s="192" t="e">
        <f t="shared" si="4"/>
        <v>#DIV/0!</v>
      </c>
      <c r="FA58" s="192" t="e">
        <f t="shared" si="5"/>
        <v>#DIV/0!</v>
      </c>
      <c r="FB58" s="192" t="e">
        <f t="shared" si="6"/>
        <v>#DIV/0!</v>
      </c>
      <c r="FC58" s="192" t="e">
        <f t="shared" si="7"/>
        <v>#DIV/0!</v>
      </c>
      <c r="FD58" s="192" t="e">
        <f t="shared" si="8"/>
        <v>#DIV/0!</v>
      </c>
      <c r="FE58" s="193" t="e">
        <f t="shared" si="9"/>
        <v>#DIV/0!</v>
      </c>
      <c r="FF58" s="194" t="e">
        <f t="shared" si="10"/>
        <v>#DIV/0!</v>
      </c>
      <c r="FG58" s="317"/>
      <c r="FH58" s="315"/>
      <c r="FI58" s="778">
        <f t="shared" si="11"/>
        <v>0</v>
      </c>
      <c r="FJ58" s="779" t="e">
        <f t="shared" si="12"/>
        <v>#DIV/0!</v>
      </c>
      <c r="FK58" s="779" t="e">
        <f t="shared" si="13"/>
        <v>#DIV/0!</v>
      </c>
      <c r="FL58" s="780" t="e">
        <f t="shared" si="14"/>
        <v>#DIV/0!</v>
      </c>
      <c r="FM58" s="169" t="e">
        <f t="shared" si="15"/>
        <v>#DIV/0!</v>
      </c>
      <c r="FN58" s="783" t="e">
        <f t="shared" si="16"/>
        <v>#DIV/0!</v>
      </c>
      <c r="FO58" s="228"/>
      <c r="FP58" s="228"/>
      <c r="FQ58" s="228"/>
      <c r="FR58" s="228"/>
      <c r="FS58" s="228"/>
      <c r="FT58" s="228"/>
      <c r="FU58" s="228"/>
      <c r="FV58" s="228"/>
      <c r="FW58" s="228"/>
      <c r="FX58" s="228"/>
      <c r="FY58" s="228"/>
      <c r="FZ58" s="228"/>
      <c r="GA58" s="228"/>
      <c r="GB58" s="228"/>
      <c r="GC58" s="228"/>
      <c r="GD58" s="228"/>
      <c r="GE58" s="228"/>
      <c r="GF58" s="228"/>
      <c r="GG58" s="228"/>
      <c r="GH58" s="228"/>
      <c r="GI58" s="228"/>
      <c r="GJ58" s="228"/>
      <c r="GK58" s="228"/>
      <c r="GL58" s="228"/>
      <c r="GM58" s="228"/>
      <c r="GN58" s="228"/>
      <c r="GO58" s="228"/>
      <c r="GP58" s="228"/>
      <c r="GQ58" s="228"/>
      <c r="GR58" s="228"/>
      <c r="GS58" s="228"/>
      <c r="GT58" s="228"/>
      <c r="GU58" s="228"/>
      <c r="GV58" s="228"/>
      <c r="GW58" s="228"/>
      <c r="GX58" s="228"/>
      <c r="GY58" s="228"/>
      <c r="GZ58" s="228"/>
      <c r="HA58" s="228"/>
      <c r="HB58" s="228"/>
      <c r="HC58" s="228"/>
      <c r="HD58" s="228"/>
      <c r="HE58" s="228"/>
      <c r="HF58" s="228"/>
      <c r="HG58" s="228"/>
      <c r="HH58" s="228"/>
      <c r="HI58" s="228"/>
      <c r="HJ58" s="228"/>
      <c r="HK58" s="228"/>
      <c r="HL58" s="228"/>
      <c r="HM58" s="228"/>
      <c r="HN58" s="228"/>
      <c r="HO58" s="228"/>
      <c r="HP58" s="228"/>
      <c r="HQ58" s="228"/>
      <c r="HR58" s="228"/>
      <c r="HS58" s="228"/>
      <c r="HT58" s="228"/>
      <c r="HU58" s="228"/>
      <c r="HV58" s="228"/>
      <c r="HW58" s="228"/>
      <c r="HX58" s="228"/>
      <c r="HY58" s="228"/>
      <c r="HZ58" s="228"/>
      <c r="IA58" s="228"/>
      <c r="IB58" s="228"/>
      <c r="IC58" s="228"/>
      <c r="ID58" s="228"/>
      <c r="IE58" s="228"/>
      <c r="IF58" s="228"/>
      <c r="IG58" s="228"/>
      <c r="IH58" s="228"/>
      <c r="II58" s="228"/>
      <c r="IJ58" s="228"/>
      <c r="IK58" s="228"/>
      <c r="IL58" s="228"/>
      <c r="IM58" s="228"/>
      <c r="IN58" s="228"/>
      <c r="IO58" s="228"/>
      <c r="IP58" s="228"/>
      <c r="IQ58" s="228"/>
      <c r="IR58" s="228"/>
      <c r="IS58" s="228"/>
      <c r="IT58" s="228"/>
      <c r="IU58" s="228"/>
      <c r="IV58" s="228"/>
      <c r="IW58" s="228"/>
      <c r="IX58" s="228"/>
      <c r="IY58" s="228"/>
      <c r="IZ58" s="228"/>
      <c r="JA58" s="228"/>
      <c r="JB58" s="228"/>
      <c r="JC58" s="228"/>
      <c r="JD58" s="228"/>
      <c r="JE58" s="228"/>
      <c r="JF58" s="228"/>
      <c r="JG58" s="228"/>
      <c r="JH58" s="228"/>
      <c r="JI58" s="228"/>
      <c r="JJ58" s="228"/>
      <c r="JK58" s="228"/>
      <c r="JL58" s="228"/>
      <c r="JM58" s="228"/>
      <c r="JN58" s="228"/>
      <c r="JO58" s="228"/>
      <c r="JP58" s="228"/>
      <c r="JQ58" s="228"/>
      <c r="JR58" s="228"/>
      <c r="JS58" s="228"/>
      <c r="JT58" s="228"/>
      <c r="JU58" s="228"/>
      <c r="JV58" s="228"/>
      <c r="JW58" s="228"/>
      <c r="JX58" s="228"/>
      <c r="JY58" s="228"/>
      <c r="JZ58" s="228"/>
      <c r="KA58" s="228"/>
      <c r="KB58" s="228"/>
      <c r="KC58" s="228"/>
      <c r="KD58" s="228"/>
      <c r="KE58" s="228"/>
      <c r="KF58" s="228"/>
      <c r="KG58" s="228"/>
      <c r="KH58" s="228"/>
      <c r="KI58" s="228"/>
      <c r="KJ58" s="228"/>
      <c r="KK58" s="228"/>
      <c r="KL58" s="228"/>
      <c r="KM58" s="228"/>
      <c r="KN58" s="228"/>
      <c r="KO58" s="228"/>
      <c r="KP58" s="228"/>
      <c r="KQ58" s="228"/>
      <c r="KR58" s="228"/>
      <c r="KS58" s="228"/>
      <c r="KT58" s="228"/>
      <c r="KU58" s="228"/>
      <c r="KV58" s="228"/>
      <c r="KW58" s="228"/>
      <c r="KX58" s="228"/>
      <c r="KY58" s="228"/>
      <c r="KZ58" s="228"/>
      <c r="LA58" s="228"/>
      <c r="LB58" s="228"/>
      <c r="LC58" s="228"/>
      <c r="LD58" s="228"/>
      <c r="LE58" s="228"/>
      <c r="LF58" s="228"/>
      <c r="LG58" s="228"/>
      <c r="LH58" s="228"/>
      <c r="LI58" s="228"/>
      <c r="LJ58" s="228"/>
      <c r="LK58" s="228"/>
      <c r="LL58" s="228"/>
      <c r="LM58" s="228"/>
      <c r="LN58" s="228"/>
      <c r="LO58" s="228"/>
      <c r="LP58" s="228"/>
      <c r="LQ58" s="228"/>
      <c r="LR58" s="228"/>
      <c r="LS58" s="228"/>
      <c r="LT58" s="228"/>
      <c r="LU58" s="228"/>
      <c r="LV58" s="228"/>
      <c r="LW58" s="228"/>
      <c r="LX58" s="228"/>
      <c r="LY58" s="228"/>
      <c r="LZ58" s="228"/>
      <c r="MA58" s="228"/>
      <c r="MB58" s="228"/>
      <c r="MC58" s="228"/>
      <c r="MD58" s="228"/>
      <c r="ME58" s="228"/>
      <c r="MF58" s="228"/>
      <c r="MG58" s="228"/>
      <c r="MH58" s="228"/>
      <c r="MI58" s="228"/>
      <c r="MJ58" s="228"/>
      <c r="MK58" s="228"/>
      <c r="ML58" s="228"/>
      <c r="MM58" s="228"/>
      <c r="MN58" s="228"/>
      <c r="MO58" s="228"/>
      <c r="MP58" s="228"/>
      <c r="MQ58" s="228"/>
      <c r="MR58" s="228"/>
      <c r="MS58" s="228"/>
      <c r="MT58" s="228"/>
      <c r="MU58" s="228"/>
      <c r="MV58" s="228"/>
      <c r="MW58" s="228"/>
      <c r="MX58" s="228"/>
      <c r="MY58" s="228"/>
      <c r="MZ58" s="228"/>
      <c r="NA58" s="228"/>
      <c r="NB58" s="228"/>
      <c r="NC58" s="228"/>
      <c r="ND58" s="228"/>
      <c r="NE58" s="228"/>
      <c r="NF58" s="228"/>
      <c r="NG58" s="228"/>
      <c r="NH58" s="228"/>
      <c r="NI58" s="228"/>
      <c r="NJ58" s="228"/>
      <c r="NK58" s="228"/>
      <c r="NL58" s="228"/>
      <c r="NM58" s="228"/>
      <c r="NN58" s="228"/>
      <c r="NO58" s="228"/>
      <c r="NP58" s="228"/>
      <c r="NQ58" s="228"/>
      <c r="NR58" s="228"/>
      <c r="NS58" s="228"/>
      <c r="NT58" s="228"/>
      <c r="NU58" s="228"/>
      <c r="NV58" s="228"/>
      <c r="NW58" s="228"/>
      <c r="NX58" s="228"/>
      <c r="NY58" s="228"/>
      <c r="NZ58" s="228"/>
      <c r="OA58" s="228"/>
      <c r="OB58" s="228"/>
      <c r="OC58" s="228"/>
      <c r="OD58" s="228"/>
      <c r="OE58" s="228"/>
      <c r="OF58" s="228"/>
      <c r="OG58" s="228"/>
      <c r="OH58" s="228"/>
      <c r="OI58" s="228"/>
      <c r="OJ58" s="228"/>
      <c r="OK58" s="228"/>
      <c r="OL58" s="228"/>
      <c r="OM58" s="228"/>
      <c r="ON58" s="228"/>
      <c r="OO58" s="228"/>
      <c r="OP58" s="228"/>
      <c r="OQ58" s="228"/>
      <c r="OR58" s="228"/>
      <c r="OS58" s="228"/>
      <c r="OT58" s="228"/>
      <c r="OU58" s="228"/>
      <c r="OV58" s="228"/>
      <c r="OW58" s="228"/>
      <c r="OX58" s="228"/>
      <c r="OY58" s="228"/>
      <c r="OZ58" s="228"/>
      <c r="PA58" s="228"/>
      <c r="PB58" s="228"/>
      <c r="PC58" s="228"/>
      <c r="PD58" s="228"/>
      <c r="PE58" s="228"/>
      <c r="PF58" s="228"/>
      <c r="PG58" s="228"/>
      <c r="PH58" s="228"/>
      <c r="PI58" s="228"/>
      <c r="PJ58" s="228"/>
      <c r="PK58" s="228"/>
      <c r="PL58" s="228"/>
      <c r="PM58" s="228"/>
      <c r="PN58" s="228"/>
      <c r="PO58" s="228"/>
      <c r="PP58" s="228"/>
      <c r="PQ58" s="228"/>
      <c r="PR58" s="228"/>
      <c r="PS58" s="228"/>
      <c r="PT58" s="228"/>
      <c r="PU58" s="228"/>
      <c r="PV58" s="228"/>
      <c r="PW58" s="228"/>
      <c r="PX58" s="228"/>
      <c r="PY58" s="228"/>
      <c r="PZ58" s="228"/>
      <c r="QA58" s="228"/>
      <c r="QB58" s="228"/>
      <c r="QC58" s="228"/>
      <c r="QD58" s="228"/>
      <c r="QE58" s="228"/>
      <c r="QF58" s="228"/>
      <c r="QG58" s="228"/>
      <c r="QH58" s="228"/>
      <c r="QI58" s="228"/>
      <c r="QJ58" s="228"/>
      <c r="QK58" s="228"/>
      <c r="QL58" s="228"/>
      <c r="QM58" s="228"/>
      <c r="QN58" s="228"/>
      <c r="QO58" s="228"/>
      <c r="QP58" s="228"/>
      <c r="QQ58" s="228"/>
      <c r="QR58" s="228"/>
      <c r="QS58" s="228"/>
      <c r="QT58" s="228"/>
      <c r="QU58" s="228"/>
      <c r="QV58" s="228"/>
      <c r="QW58" s="228"/>
      <c r="QX58" s="228"/>
      <c r="QY58" s="228"/>
      <c r="QZ58" s="228"/>
      <c r="RA58" s="228"/>
      <c r="RB58" s="228"/>
      <c r="RC58" s="228"/>
      <c r="RD58" s="228"/>
      <c r="RE58" s="228"/>
      <c r="RF58" s="228"/>
      <c r="RG58" s="228"/>
      <c r="RH58" s="228"/>
      <c r="RI58" s="228"/>
      <c r="RJ58" s="228"/>
      <c r="RK58" s="228"/>
      <c r="RL58" s="228"/>
      <c r="RM58" s="228"/>
      <c r="RN58" s="228"/>
      <c r="RO58" s="228"/>
      <c r="RP58" s="228"/>
      <c r="RQ58" s="228"/>
      <c r="RR58" s="228"/>
      <c r="RS58" s="228"/>
      <c r="RT58" s="228"/>
      <c r="RU58" s="228"/>
      <c r="RV58" s="228"/>
      <c r="RW58" s="228"/>
      <c r="RX58" s="228"/>
      <c r="RY58" s="228"/>
      <c r="RZ58" s="228"/>
      <c r="SA58" s="228"/>
      <c r="SB58" s="228"/>
      <c r="SC58" s="228"/>
      <c r="SD58" s="228"/>
      <c r="SE58" s="228"/>
      <c r="SF58" s="228"/>
      <c r="SG58" s="228"/>
      <c r="SH58" s="228"/>
      <c r="SI58" s="228"/>
      <c r="SJ58" s="228"/>
      <c r="SK58" s="228"/>
      <c r="SL58" s="228"/>
      <c r="SM58" s="228"/>
      <c r="SN58" s="228"/>
      <c r="SO58" s="228"/>
      <c r="SP58" s="228"/>
      <c r="SQ58" s="228"/>
      <c r="SR58" s="228"/>
      <c r="SS58" s="228"/>
      <c r="ST58" s="228"/>
      <c r="SU58" s="228"/>
      <c r="SV58" s="228"/>
      <c r="SW58" s="228"/>
      <c r="SX58" s="228"/>
      <c r="SY58" s="228"/>
      <c r="SZ58" s="228"/>
      <c r="TA58" s="228"/>
      <c r="TB58" s="228"/>
      <c r="TC58" s="228"/>
      <c r="TD58" s="228"/>
      <c r="TE58" s="228"/>
      <c r="TF58" s="228"/>
      <c r="TG58" s="228"/>
      <c r="TH58" s="228"/>
      <c r="TI58" s="228"/>
      <c r="TJ58" s="228"/>
      <c r="TK58" s="228"/>
      <c r="TL58" s="228"/>
      <c r="TM58" s="228"/>
      <c r="TN58" s="228"/>
      <c r="TO58" s="228"/>
      <c r="TP58" s="228"/>
      <c r="TQ58" s="228"/>
      <c r="TR58" s="228"/>
      <c r="TS58" s="228"/>
      <c r="TT58" s="228"/>
      <c r="TU58" s="228"/>
      <c r="TV58" s="228"/>
      <c r="TW58" s="228"/>
      <c r="TX58" s="228"/>
      <c r="TY58" s="228"/>
      <c r="TZ58" s="228"/>
      <c r="UA58" s="228"/>
      <c r="UB58" s="228"/>
      <c r="UC58" s="228"/>
      <c r="UD58" s="228"/>
      <c r="UE58" s="228"/>
      <c r="UF58" s="228"/>
      <c r="UG58" s="228"/>
      <c r="UH58" s="228"/>
      <c r="UI58" s="228"/>
      <c r="UJ58" s="228"/>
      <c r="UK58" s="228"/>
      <c r="UL58" s="228"/>
      <c r="UM58" s="228"/>
      <c r="UN58" s="228"/>
      <c r="UO58" s="228"/>
      <c r="UP58" s="228"/>
      <c r="UQ58" s="228"/>
      <c r="UR58" s="228"/>
      <c r="US58" s="228"/>
      <c r="UT58" s="228"/>
      <c r="UU58" s="228"/>
      <c r="UV58" s="228"/>
      <c r="UW58" s="228"/>
      <c r="UX58" s="228"/>
      <c r="UY58" s="228"/>
      <c r="UZ58" s="228"/>
      <c r="VA58" s="228"/>
      <c r="VB58" s="228"/>
      <c r="VC58" s="228"/>
      <c r="VD58" s="228"/>
      <c r="VE58" s="228"/>
      <c r="VF58" s="228"/>
      <c r="VG58" s="228"/>
      <c r="VH58" s="228"/>
      <c r="VI58" s="228"/>
      <c r="VJ58" s="228"/>
      <c r="VK58" s="228"/>
      <c r="VL58" s="228"/>
      <c r="VM58" s="228"/>
      <c r="VN58" s="228"/>
      <c r="VO58" s="228"/>
      <c r="VP58" s="228"/>
      <c r="VQ58" s="228"/>
      <c r="VR58" s="228"/>
      <c r="VS58" s="228"/>
      <c r="VT58" s="228"/>
      <c r="VU58" s="228"/>
      <c r="VV58" s="228"/>
      <c r="VW58" s="228"/>
      <c r="VX58" s="228"/>
      <c r="VY58" s="228"/>
      <c r="VZ58" s="228"/>
      <c r="WA58" s="228"/>
      <c r="WB58" s="228"/>
      <c r="WC58" s="228"/>
      <c r="WD58" s="228"/>
      <c r="WE58" s="228"/>
      <c r="WF58" s="228"/>
      <c r="WG58" s="228"/>
      <c r="WH58" s="228"/>
      <c r="WI58" s="228"/>
      <c r="WJ58" s="228"/>
      <c r="WK58" s="228"/>
      <c r="WL58" s="228"/>
      <c r="WM58" s="228"/>
      <c r="WN58" s="228"/>
      <c r="WO58" s="228"/>
      <c r="WP58" s="228"/>
      <c r="WQ58" s="228"/>
      <c r="WR58" s="228"/>
      <c r="WS58" s="228"/>
      <c r="WT58" s="228"/>
      <c r="WU58" s="228"/>
      <c r="WV58" s="228"/>
      <c r="WW58" s="228"/>
      <c r="WX58" s="228"/>
      <c r="WY58" s="228"/>
      <c r="WZ58" s="228"/>
      <c r="XA58" s="228"/>
      <c r="XB58" s="228"/>
      <c r="XC58" s="228"/>
      <c r="XD58" s="228"/>
      <c r="XE58" s="228"/>
      <c r="XF58" s="228"/>
      <c r="XG58" s="228"/>
      <c r="XH58" s="228"/>
      <c r="XI58" s="228"/>
      <c r="XJ58" s="228"/>
      <c r="XK58" s="228"/>
      <c r="XL58" s="228"/>
      <c r="XM58" s="228"/>
      <c r="XN58" s="228"/>
      <c r="XO58" s="228"/>
      <c r="XP58" s="228"/>
      <c r="XQ58" s="228"/>
      <c r="XR58" s="228"/>
      <c r="XS58" s="228"/>
      <c r="XT58" s="228"/>
      <c r="XU58" s="228"/>
      <c r="XV58" s="228"/>
      <c r="XW58" s="228"/>
      <c r="XX58" s="228"/>
      <c r="XY58" s="228"/>
      <c r="XZ58" s="228"/>
      <c r="YA58" s="228"/>
      <c r="YB58" s="228"/>
      <c r="YC58" s="228"/>
      <c r="YD58" s="228"/>
      <c r="YE58" s="228"/>
      <c r="YF58" s="228"/>
      <c r="YG58" s="228"/>
      <c r="YH58" s="228"/>
      <c r="YI58" s="228"/>
      <c r="YJ58" s="228"/>
      <c r="YK58" s="228"/>
      <c r="YL58" s="228"/>
      <c r="YM58" s="228"/>
      <c r="YN58" s="228"/>
      <c r="YO58" s="228"/>
      <c r="YP58" s="228"/>
      <c r="YQ58" s="228"/>
      <c r="YR58" s="228"/>
      <c r="YS58" s="228"/>
      <c r="YT58" s="228"/>
      <c r="YU58" s="228"/>
      <c r="YV58" s="228"/>
      <c r="YW58" s="228"/>
      <c r="YX58" s="228"/>
      <c r="YY58" s="228"/>
      <c r="YZ58" s="228"/>
      <c r="ZA58" s="228"/>
      <c r="ZB58" s="228"/>
      <c r="ZC58" s="228"/>
      <c r="ZD58" s="228"/>
      <c r="ZE58" s="228"/>
      <c r="ZF58" s="228"/>
      <c r="ZG58" s="228"/>
      <c r="ZH58" s="228"/>
      <c r="ZI58" s="228"/>
      <c r="ZJ58" s="228"/>
      <c r="ZK58" s="228"/>
      <c r="ZL58" s="228"/>
      <c r="ZM58" s="228"/>
      <c r="ZN58" s="228"/>
      <c r="ZO58" s="228"/>
      <c r="ZP58" s="228"/>
      <c r="ZQ58" s="228"/>
      <c r="ZR58" s="228"/>
      <c r="ZS58" s="228"/>
      <c r="ZT58" s="228"/>
      <c r="ZU58" s="228"/>
      <c r="ZV58" s="228"/>
      <c r="ZW58" s="228"/>
      <c r="ZX58" s="228"/>
      <c r="ZY58" s="228"/>
      <c r="ZZ58" s="228"/>
      <c r="AAA58" s="228"/>
      <c r="AAB58" s="228"/>
      <c r="AAC58" s="228"/>
      <c r="AAD58" s="228"/>
      <c r="AAE58" s="228"/>
      <c r="AAF58" s="228"/>
      <c r="AAG58" s="228"/>
      <c r="AAH58" s="228"/>
      <c r="AAI58" s="228"/>
      <c r="AAJ58" s="228"/>
      <c r="AAK58" s="228"/>
      <c r="AAL58" s="228"/>
      <c r="AAM58" s="228"/>
      <c r="AAN58" s="228"/>
      <c r="AAO58" s="228"/>
      <c r="AAP58" s="228"/>
      <c r="AAQ58" s="228"/>
      <c r="AAR58" s="228"/>
      <c r="AAS58" s="228"/>
      <c r="AAT58" s="228"/>
      <c r="AAU58" s="228"/>
      <c r="AAV58" s="228"/>
      <c r="AAW58" s="228"/>
      <c r="AAX58" s="228"/>
      <c r="AAY58" s="228"/>
      <c r="AAZ58" s="228"/>
      <c r="ABA58" s="228"/>
      <c r="ABB58" s="228"/>
      <c r="ABC58" s="228"/>
      <c r="ABD58" s="228"/>
      <c r="ABE58" s="228"/>
      <c r="ABF58" s="228"/>
      <c r="ABG58" s="228"/>
      <c r="ABH58" s="228"/>
      <c r="ABI58" s="228"/>
      <c r="ABJ58" s="228"/>
      <c r="ABK58" s="228"/>
      <c r="ABL58" s="228"/>
      <c r="ABM58" s="228"/>
      <c r="ABN58" s="228"/>
      <c r="ABO58" s="228"/>
      <c r="ABP58" s="228"/>
      <c r="ABQ58" s="228"/>
      <c r="ABR58" s="228"/>
      <c r="ABS58" s="228"/>
      <c r="ABT58" s="228"/>
      <c r="ABU58" s="228"/>
      <c r="ABV58" s="228"/>
      <c r="ABW58" s="228"/>
      <c r="ABX58" s="228"/>
      <c r="ABY58" s="228"/>
      <c r="ABZ58" s="228"/>
      <c r="ACA58" s="228"/>
      <c r="ACB58" s="228"/>
      <c r="ACC58" s="228"/>
      <c r="ACD58" s="228"/>
      <c r="ACE58" s="228"/>
      <c r="ACF58" s="228"/>
      <c r="ACG58" s="228"/>
      <c r="ACH58" s="228"/>
      <c r="ACI58" s="228"/>
      <c r="ACJ58" s="228"/>
      <c r="ACK58" s="228"/>
      <c r="ACL58" s="228"/>
      <c r="ACM58" s="228"/>
      <c r="ACN58" s="228"/>
      <c r="ACO58" s="228"/>
      <c r="ACP58" s="228"/>
      <c r="ACQ58" s="228"/>
      <c r="ACR58" s="228"/>
      <c r="ACS58" s="228"/>
      <c r="ACT58" s="228"/>
      <c r="ACU58" s="228"/>
      <c r="ACV58" s="228"/>
      <c r="ACW58" s="228"/>
      <c r="ACX58" s="228"/>
      <c r="ACY58" s="228"/>
      <c r="ACZ58" s="228"/>
      <c r="ADA58" s="228"/>
      <c r="ADB58" s="228"/>
      <c r="ADC58" s="228"/>
      <c r="ADD58" s="228"/>
      <c r="ADE58" s="228"/>
      <c r="ADF58" s="228"/>
      <c r="ADG58" s="228"/>
      <c r="ADH58" s="228"/>
      <c r="ADI58" s="228"/>
      <c r="ADJ58" s="228"/>
      <c r="ADK58" s="228"/>
      <c r="ADL58" s="228"/>
      <c r="ADM58" s="228"/>
      <c r="ADN58" s="228"/>
      <c r="ADO58" s="228"/>
      <c r="ADP58" s="228"/>
      <c r="ADQ58" s="228"/>
      <c r="ADR58" s="228"/>
      <c r="ADS58" s="228"/>
      <c r="ADT58" s="228"/>
      <c r="ADU58" s="228"/>
      <c r="ADV58" s="228"/>
      <c r="ADW58" s="228"/>
      <c r="ADX58" s="228"/>
      <c r="ADY58" s="228"/>
      <c r="ADZ58" s="228"/>
      <c r="AEA58" s="228"/>
      <c r="AEB58" s="228"/>
      <c r="AEC58" s="228"/>
      <c r="AED58" s="228"/>
      <c r="AEE58" s="228"/>
      <c r="AEF58" s="228"/>
      <c r="AEG58" s="228"/>
      <c r="AEH58" s="228"/>
      <c r="AEI58" s="228"/>
      <c r="AEJ58" s="228"/>
      <c r="AEK58" s="228"/>
      <c r="AEL58" s="228"/>
      <c r="AEM58" s="228"/>
      <c r="AEN58" s="228"/>
      <c r="AEO58" s="228"/>
      <c r="AEP58" s="228"/>
      <c r="AEQ58" s="228"/>
      <c r="AER58" s="228"/>
      <c r="AES58" s="228"/>
      <c r="AET58" s="228"/>
      <c r="AEU58" s="228"/>
      <c r="AEV58" s="228"/>
      <c r="AEW58" s="228"/>
      <c r="AEX58" s="228"/>
      <c r="AEY58" s="228"/>
      <c r="AEZ58" s="228"/>
      <c r="AFA58" s="228"/>
      <c r="AFB58" s="228"/>
      <c r="AFC58" s="228"/>
      <c r="AFD58" s="228"/>
      <c r="AFE58" s="228"/>
      <c r="AFF58" s="228"/>
      <c r="AFG58" s="228"/>
      <c r="AFH58" s="228"/>
      <c r="AFI58" s="228"/>
      <c r="AFJ58" s="228"/>
      <c r="AFK58" s="228"/>
      <c r="AFL58" s="228"/>
      <c r="AFM58" s="228"/>
      <c r="AFN58" s="228"/>
      <c r="AFO58" s="228"/>
      <c r="AFP58" s="228"/>
      <c r="AFQ58" s="228"/>
      <c r="AFR58" s="228"/>
      <c r="AFS58" s="228"/>
      <c r="AFT58" s="228"/>
      <c r="AFU58" s="228"/>
      <c r="AFV58" s="228"/>
      <c r="AFW58" s="228"/>
      <c r="AFX58" s="228"/>
      <c r="AFY58" s="228"/>
      <c r="AFZ58" s="228"/>
      <c r="AGA58" s="228"/>
      <c r="AGB58" s="228"/>
      <c r="AGC58" s="228"/>
      <c r="AGD58" s="228"/>
      <c r="AGE58" s="228"/>
      <c r="AGF58" s="228"/>
      <c r="AGG58" s="228"/>
      <c r="AGH58" s="228"/>
      <c r="AGI58" s="228"/>
      <c r="AGJ58" s="228"/>
      <c r="AGK58" s="228"/>
      <c r="AGL58" s="228"/>
      <c r="AGM58" s="228"/>
      <c r="AGN58" s="228"/>
      <c r="AGO58" s="228"/>
      <c r="AGP58" s="228"/>
      <c r="AGQ58" s="228"/>
      <c r="AGR58" s="228"/>
      <c r="AGS58" s="228"/>
      <c r="AGT58" s="228"/>
      <c r="AGU58" s="228"/>
      <c r="AGV58" s="228"/>
      <c r="AGW58" s="228"/>
      <c r="AGX58" s="228"/>
      <c r="AGY58" s="228"/>
      <c r="AGZ58" s="228"/>
      <c r="AHA58" s="228"/>
      <c r="AHB58" s="228"/>
      <c r="AHC58" s="228"/>
      <c r="AHD58" s="228"/>
      <c r="AHE58" s="228"/>
      <c r="AHF58" s="228"/>
      <c r="AHG58" s="228"/>
      <c r="AHH58" s="228"/>
      <c r="AHI58" s="228"/>
      <c r="AHJ58" s="228"/>
      <c r="AHK58" s="228"/>
      <c r="AHL58" s="228"/>
      <c r="AHM58" s="228"/>
      <c r="AHN58" s="228"/>
      <c r="AHO58" s="228"/>
      <c r="AHP58" s="228"/>
      <c r="AHQ58" s="228"/>
      <c r="AHR58" s="228"/>
      <c r="AHS58" s="228"/>
      <c r="AHT58" s="228"/>
      <c r="AHU58" s="228"/>
      <c r="AHV58" s="228"/>
      <c r="AHW58" s="228"/>
      <c r="AHX58" s="228"/>
      <c r="AHY58" s="228"/>
      <c r="AHZ58" s="228"/>
      <c r="AIA58" s="228"/>
      <c r="AIB58" s="228"/>
      <c r="AIC58" s="228"/>
      <c r="AID58" s="228"/>
      <c r="AIE58" s="228"/>
      <c r="AIF58" s="228"/>
      <c r="AIG58" s="228"/>
      <c r="AIH58" s="228"/>
      <c r="AII58" s="228"/>
      <c r="AIJ58" s="228"/>
      <c r="AIK58" s="228"/>
      <c r="AIL58" s="228"/>
      <c r="AIM58" s="228"/>
      <c r="AIN58" s="228"/>
      <c r="AIO58" s="228"/>
      <c r="AIP58" s="228"/>
      <c r="AIQ58" s="228"/>
      <c r="AIR58" s="228"/>
      <c r="AIS58" s="228"/>
      <c r="AIT58" s="228"/>
      <c r="AIU58" s="228"/>
      <c r="AIV58" s="228"/>
      <c r="AIW58" s="228"/>
      <c r="AIX58" s="228"/>
      <c r="AIY58" s="228"/>
      <c r="AIZ58" s="228"/>
      <c r="AJA58" s="228"/>
      <c r="AJB58" s="228"/>
      <c r="AJC58" s="228"/>
      <c r="AJD58" s="228"/>
      <c r="AJE58" s="228"/>
      <c r="AJF58" s="228"/>
      <c r="AJG58" s="228"/>
      <c r="AJH58" s="228"/>
      <c r="AJI58" s="228"/>
      <c r="AJJ58" s="228"/>
      <c r="AJK58" s="228"/>
      <c r="AJL58" s="228"/>
      <c r="AJM58" s="228"/>
      <c r="AJN58" s="228"/>
      <c r="AJO58" s="228"/>
      <c r="AJP58" s="228"/>
      <c r="AJQ58" s="228"/>
      <c r="AJR58" s="228"/>
      <c r="AJS58" s="228"/>
      <c r="AJT58" s="228"/>
      <c r="AJU58" s="228"/>
      <c r="AJV58" s="228"/>
      <c r="AJW58" s="228"/>
      <c r="AJX58" s="228"/>
      <c r="AJY58" s="228"/>
      <c r="AJZ58" s="228"/>
      <c r="AKA58" s="228"/>
      <c r="AKB58" s="228"/>
      <c r="AKC58" s="228"/>
      <c r="AKD58" s="228"/>
      <c r="AKE58" s="228"/>
      <c r="AKF58" s="228"/>
      <c r="AKG58" s="228"/>
      <c r="AKH58" s="228"/>
      <c r="AKI58" s="228"/>
      <c r="AKJ58" s="228"/>
      <c r="AKK58" s="228"/>
      <c r="AKL58" s="228"/>
      <c r="AKM58" s="228"/>
      <c r="AKN58" s="228"/>
      <c r="AKO58" s="228"/>
      <c r="AKP58" s="228"/>
      <c r="AKQ58" s="228"/>
      <c r="AKR58" s="228"/>
      <c r="AKS58" s="228"/>
      <c r="AKT58" s="228"/>
      <c r="AKU58" s="228"/>
      <c r="AKV58" s="228"/>
      <c r="AKW58" s="228"/>
      <c r="AKX58" s="228"/>
      <c r="AKY58" s="228"/>
      <c r="AKZ58" s="228"/>
      <c r="ALA58" s="228"/>
      <c r="ALB58" s="228"/>
      <c r="ALC58" s="228"/>
      <c r="ALD58" s="228"/>
      <c r="ALE58" s="228"/>
      <c r="ALF58" s="228"/>
      <c r="ALG58" s="228"/>
      <c r="ALH58" s="228"/>
      <c r="ALI58" s="228"/>
      <c r="ALJ58" s="228"/>
      <c r="ALK58" s="228"/>
      <c r="ALL58" s="228"/>
      <c r="ALM58" s="228"/>
      <c r="ALN58" s="228"/>
      <c r="ALO58" s="228"/>
      <c r="ALP58" s="228"/>
      <c r="ALQ58" s="228"/>
      <c r="ALR58" s="228"/>
      <c r="ALS58" s="228"/>
      <c r="ALT58" s="228"/>
      <c r="ALU58" s="228"/>
      <c r="ALV58" s="228"/>
      <c r="ALW58" s="228"/>
      <c r="ALX58" s="228"/>
      <c r="ALY58" s="228"/>
      <c r="ALZ58" s="228"/>
      <c r="AMA58" s="228"/>
      <c r="AMB58" s="228"/>
      <c r="AMC58" s="228"/>
      <c r="AMD58" s="228"/>
      <c r="AME58" s="228"/>
      <c r="AMF58" s="228"/>
      <c r="AMG58" s="228"/>
      <c r="AMH58" s="228"/>
      <c r="AMI58" s="228"/>
      <c r="AMJ58" s="228"/>
      <c r="AMK58" s="228"/>
      <c r="AML58" s="228"/>
      <c r="AMM58" s="228"/>
      <c r="AMN58" s="228"/>
      <c r="AMO58" s="228"/>
      <c r="AMP58" s="228"/>
      <c r="AMQ58" s="228"/>
      <c r="AMR58" s="228"/>
      <c r="AMS58" s="228"/>
      <c r="AMT58" s="228"/>
      <c r="AMU58" s="228"/>
      <c r="AMV58" s="228"/>
      <c r="AMW58" s="228"/>
      <c r="AMX58" s="228"/>
    </row>
    <row r="59" spans="1:1038" ht="18" customHeight="1">
      <c r="A59" s="223" t="s">
        <v>1277</v>
      </c>
      <c r="B59" s="226" t="s">
        <v>1294</v>
      </c>
      <c r="D59" s="225" t="s">
        <v>1279</v>
      </c>
      <c r="E59" s="126">
        <v>14</v>
      </c>
      <c r="F59" s="126">
        <v>3</v>
      </c>
      <c r="G59" s="285" t="str">
        <f t="shared" si="1"/>
        <v>14-3</v>
      </c>
      <c r="H59" s="277">
        <v>0</v>
      </c>
      <c r="I59" s="126">
        <v>9</v>
      </c>
      <c r="K59" s="545" t="b">
        <f>IF(I60=1,IF(((VLOOKUP($G59,[1]Depth_Lookup!#REF!,9,FALSE))-(H59/100))=0,"Good",IF(((VLOOKUP($G59,[1]Depth_Lookup!$A$3:$J$550,9,FALSE))-(H59/100))&gt;0,"Too Short","Too Long")))</f>
        <v>0</v>
      </c>
      <c r="L59" s="171">
        <f>(VLOOKUP($G59,Depth_Lookup!$A$3:$J$410,10,FALSE))+(H59/100)</f>
        <v>25.43</v>
      </c>
      <c r="M59" s="171">
        <f>(VLOOKUP($G59,Depth_Lookup!$A$3:$J$410,10,FALSE))+(I59/100)</f>
        <v>25.52</v>
      </c>
      <c r="N59" s="127" t="s">
        <v>1302</v>
      </c>
      <c r="O59" s="126">
        <v>1</v>
      </c>
      <c r="P59" s="126" t="s">
        <v>853</v>
      </c>
      <c r="Q59" s="126" t="s">
        <v>125</v>
      </c>
      <c r="R59" s="196" t="str">
        <f t="shared" si="2"/>
        <v>SerpentinizedHarzburgite</v>
      </c>
      <c r="S59" s="126" t="s">
        <v>94</v>
      </c>
      <c r="T59" s="126" t="s">
        <v>587</v>
      </c>
      <c r="U59" s="126" t="s">
        <v>95</v>
      </c>
      <c r="V59" s="126" t="s">
        <v>96</v>
      </c>
      <c r="W59" s="126" t="s">
        <v>102</v>
      </c>
      <c r="X59" s="202">
        <f>VLOOKUP(W59,definitions_list_lookup!$A$13:$B$19,2,0)</f>
        <v>5</v>
      </c>
      <c r="Y59" s="126" t="s">
        <v>90</v>
      </c>
      <c r="Z59" s="126" t="s">
        <v>91</v>
      </c>
      <c r="AF59" s="196" t="e">
        <f>VLOOKUP(AE59,definitions_list_mag!$V$12:$W$15,2,0)</f>
        <v>#N/A</v>
      </c>
      <c r="AG59" s="254">
        <v>8</v>
      </c>
      <c r="AI59" s="255">
        <v>79</v>
      </c>
      <c r="AJ59" s="256"/>
      <c r="AK59" s="256"/>
      <c r="AL59" s="256"/>
      <c r="AM59" s="256"/>
      <c r="AN59" s="256"/>
      <c r="AO59" s="255"/>
      <c r="AP59" s="256"/>
      <c r="AQ59" s="256"/>
      <c r="AR59" s="256"/>
      <c r="AS59" s="256"/>
      <c r="AT59" s="256"/>
      <c r="AU59" s="255"/>
      <c r="AV59" s="256"/>
      <c r="AW59" s="256"/>
      <c r="AX59" s="256"/>
      <c r="AY59" s="256"/>
      <c r="AZ59" s="256"/>
      <c r="BA59" s="257">
        <v>20</v>
      </c>
      <c r="BB59" s="226">
        <v>5</v>
      </c>
      <c r="BC59" s="226">
        <v>2</v>
      </c>
      <c r="BD59" s="226" t="s">
        <v>110</v>
      </c>
      <c r="BE59" s="226" t="s">
        <v>103</v>
      </c>
      <c r="BF59" s="226"/>
      <c r="BG59" s="257"/>
      <c r="BH59" s="226"/>
      <c r="BI59" s="226"/>
      <c r="BJ59" s="226"/>
      <c r="BK59" s="226"/>
      <c r="BL59" s="226"/>
      <c r="BM59" s="255">
        <v>1</v>
      </c>
      <c r="BN59" s="256">
        <v>1</v>
      </c>
      <c r="BO59" s="256">
        <v>0.5</v>
      </c>
      <c r="BP59" s="256" t="s">
        <v>110</v>
      </c>
      <c r="BQ59" s="256" t="s">
        <v>103</v>
      </c>
      <c r="BR59" s="135"/>
      <c r="BY59" s="130"/>
      <c r="CG59" s="131"/>
      <c r="CH59" s="150" t="s">
        <v>1350</v>
      </c>
      <c r="CI59" s="132">
        <v>100</v>
      </c>
      <c r="CJ59" s="132" t="s">
        <v>514</v>
      </c>
      <c r="CK59" s="133"/>
      <c r="CL59" s="134"/>
      <c r="CM59" s="134"/>
      <c r="CN59" s="134"/>
      <c r="CO59" s="134"/>
      <c r="CP59" s="134"/>
      <c r="CQ59" s="134"/>
      <c r="CR59" s="134"/>
      <c r="CS59" s="134"/>
      <c r="CT59" s="134"/>
      <c r="CU59" s="134"/>
      <c r="CV59" s="134"/>
      <c r="CW59" s="134"/>
      <c r="CX59" s="134"/>
      <c r="CY59" s="134"/>
      <c r="CZ59" s="134"/>
      <c r="DA59" s="134"/>
      <c r="DB59" s="134">
        <v>60</v>
      </c>
      <c r="DD59" s="134"/>
      <c r="DE59" s="134"/>
      <c r="DF59" s="134"/>
      <c r="DG59" s="134"/>
      <c r="DH59" s="134"/>
      <c r="DI59" s="134"/>
      <c r="DJ59" s="134">
        <v>40</v>
      </c>
      <c r="DK59" s="207">
        <f t="shared" si="3"/>
        <v>100</v>
      </c>
      <c r="DL59" s="131"/>
      <c r="DM59" s="134"/>
      <c r="DN59" s="134"/>
      <c r="DO59" s="136"/>
      <c r="DQ59" s="131"/>
      <c r="DR59" s="136"/>
      <c r="DS59" s="131"/>
      <c r="DT59" s="266" t="s">
        <v>1388</v>
      </c>
      <c r="DW59" s="213">
        <f t="shared" si="19"/>
        <v>100</v>
      </c>
      <c r="DX59" s="214" t="e">
        <f>VLOOKUP(P59,definitions_list_lookup!$K$30:$L$54,2,0)</f>
        <v>#N/A</v>
      </c>
      <c r="DY59" s="155" t="s">
        <v>1405</v>
      </c>
      <c r="DZ59" s="266" t="s">
        <v>1415</v>
      </c>
      <c r="EA59" s="139"/>
      <c r="ED59" s="229" t="s">
        <v>2517</v>
      </c>
      <c r="EE59" s="140"/>
      <c r="EG59" s="140"/>
      <c r="EI59" s="218" t="e">
        <f>VLOOKUP(EH59,definitions_list_mag!$Y$12:$Z$15,2,FALSE)</f>
        <v>#N/A</v>
      </c>
      <c r="EJ59" s="143"/>
      <c r="EK59" s="221" t="e">
        <f>VLOOKUP(EJ59,definitions_list_mag!$AT$3:$AU$5,2,FALSE)</f>
        <v>#N/A</v>
      </c>
      <c r="EM59" s="109"/>
      <c r="EN59" s="109"/>
      <c r="EV59" s="147"/>
      <c r="EW59" s="147"/>
      <c r="EX59" s="147"/>
      <c r="EY59" s="147"/>
      <c r="EZ59" s="192" t="e">
        <f t="shared" si="4"/>
        <v>#DIV/0!</v>
      </c>
      <c r="FA59" s="192" t="e">
        <f t="shared" si="5"/>
        <v>#DIV/0!</v>
      </c>
      <c r="FB59" s="192" t="e">
        <f t="shared" si="6"/>
        <v>#DIV/0!</v>
      </c>
      <c r="FC59" s="192" t="e">
        <f t="shared" si="7"/>
        <v>#DIV/0!</v>
      </c>
      <c r="FD59" s="192" t="e">
        <f t="shared" si="8"/>
        <v>#DIV/0!</v>
      </c>
      <c r="FE59" s="193" t="e">
        <f t="shared" si="9"/>
        <v>#DIV/0!</v>
      </c>
      <c r="FF59" s="194" t="e">
        <f t="shared" si="10"/>
        <v>#DIV/0!</v>
      </c>
      <c r="FG59" s="143"/>
      <c r="FI59" s="778">
        <f t="shared" si="11"/>
        <v>0</v>
      </c>
      <c r="FJ59" s="779" t="e">
        <f t="shared" si="12"/>
        <v>#DIV/0!</v>
      </c>
      <c r="FK59" s="779" t="e">
        <f t="shared" si="13"/>
        <v>#DIV/0!</v>
      </c>
      <c r="FL59" s="780" t="e">
        <f t="shared" si="14"/>
        <v>#DIV/0!</v>
      </c>
      <c r="FM59" s="169" t="e">
        <f t="shared" si="15"/>
        <v>#DIV/0!</v>
      </c>
      <c r="FN59" s="783" t="e">
        <f t="shared" si="16"/>
        <v>#DIV/0!</v>
      </c>
    </row>
    <row r="60" spans="1:1038" ht="18" customHeight="1">
      <c r="A60" s="223" t="s">
        <v>1277</v>
      </c>
      <c r="B60" s="226" t="s">
        <v>1294</v>
      </c>
      <c r="D60" s="225" t="s">
        <v>1279</v>
      </c>
      <c r="E60" s="126">
        <v>14</v>
      </c>
      <c r="F60" s="126">
        <v>3</v>
      </c>
      <c r="G60" s="285" t="str">
        <f t="shared" si="1"/>
        <v>14-3</v>
      </c>
      <c r="H60" s="277">
        <v>9</v>
      </c>
      <c r="I60" s="126">
        <v>63</v>
      </c>
      <c r="K60" s="545" t="b">
        <f>IF(I61=1,IF(((VLOOKUP($G60,[1]Depth_Lookup!#REF!,9,FALSE))-(H60/100))=0,"Good",IF(((VLOOKUP($G60,[1]Depth_Lookup!$A$3:$J$550,9,FALSE))-(H60/100))&gt;0,"Too Short","Too Long")))</f>
        <v>0</v>
      </c>
      <c r="L60" s="171">
        <f>(VLOOKUP($G60,Depth_Lookup!$A$3:$J$410,10,FALSE))+(H60/100)</f>
        <v>25.52</v>
      </c>
      <c r="M60" s="171">
        <f>(VLOOKUP($G60,Depth_Lookup!$A$3:$J$410,10,FALSE))+(I60/100)</f>
        <v>26.06</v>
      </c>
      <c r="N60" s="127" t="s">
        <v>1304</v>
      </c>
      <c r="O60" s="126">
        <v>2</v>
      </c>
      <c r="P60" s="126" t="s">
        <v>853</v>
      </c>
      <c r="Q60" s="126" t="s">
        <v>125</v>
      </c>
      <c r="R60" s="196" t="str">
        <f t="shared" si="2"/>
        <v>SerpentinizedHarzburgite</v>
      </c>
      <c r="S60" s="126" t="s">
        <v>587</v>
      </c>
      <c r="T60" s="126" t="s">
        <v>587</v>
      </c>
      <c r="U60" s="126" t="s">
        <v>108</v>
      </c>
      <c r="V60" s="126" t="s">
        <v>509</v>
      </c>
      <c r="W60" s="126" t="s">
        <v>102</v>
      </c>
      <c r="X60" s="202">
        <f>VLOOKUP(W60,definitions_list_lookup!$A$13:$B$19,2,0)</f>
        <v>5</v>
      </c>
      <c r="Y60" s="126" t="s">
        <v>90</v>
      </c>
      <c r="Z60" s="126" t="s">
        <v>91</v>
      </c>
      <c r="AB60" s="126" t="s">
        <v>547</v>
      </c>
      <c r="AC60" s="126" t="s">
        <v>108</v>
      </c>
      <c r="AD60" s="126" t="s">
        <v>509</v>
      </c>
      <c r="AE60" s="128" t="s">
        <v>123</v>
      </c>
      <c r="AF60" s="196">
        <f>VLOOKUP(AE60,definitions_list_mag!$V$12:$W$15,2,0)</f>
        <v>1</v>
      </c>
      <c r="AG60" s="254">
        <v>7</v>
      </c>
      <c r="AH60" s="126" t="s">
        <v>1351</v>
      </c>
      <c r="AI60" s="255">
        <v>79</v>
      </c>
      <c r="AJ60" s="256"/>
      <c r="AK60" s="256"/>
      <c r="AL60" s="256"/>
      <c r="AM60" s="256"/>
      <c r="AN60" s="256"/>
      <c r="AO60" s="255"/>
      <c r="AP60" s="256"/>
      <c r="AQ60" s="256"/>
      <c r="AR60" s="256"/>
      <c r="AS60" s="256"/>
      <c r="AT60" s="256"/>
      <c r="AU60" s="255"/>
      <c r="AV60" s="256"/>
      <c r="AW60" s="256"/>
      <c r="AX60" s="256"/>
      <c r="AY60" s="256"/>
      <c r="AZ60" s="256"/>
      <c r="BA60" s="257">
        <v>20</v>
      </c>
      <c r="BB60" s="226">
        <v>8</v>
      </c>
      <c r="BC60" s="226">
        <v>3</v>
      </c>
      <c r="BD60" s="226" t="s">
        <v>110</v>
      </c>
      <c r="BE60" s="226" t="s">
        <v>103</v>
      </c>
      <c r="BF60" s="226"/>
      <c r="BG60" s="257"/>
      <c r="BH60" s="226"/>
      <c r="BI60" s="226"/>
      <c r="BJ60" s="226"/>
      <c r="BK60" s="226"/>
      <c r="BL60" s="226"/>
      <c r="BM60" s="255">
        <v>1</v>
      </c>
      <c r="BN60" s="256">
        <v>2</v>
      </c>
      <c r="BO60" s="256">
        <v>0.5</v>
      </c>
      <c r="BP60" s="256" t="s">
        <v>110</v>
      </c>
      <c r="BQ60" s="256" t="s">
        <v>103</v>
      </c>
      <c r="BR60" s="256"/>
      <c r="BS60" s="226"/>
      <c r="BT60" s="226"/>
      <c r="BU60" s="226"/>
      <c r="BV60" s="226"/>
      <c r="BW60" s="226"/>
      <c r="BX60" s="226"/>
      <c r="BY60" s="257"/>
      <c r="BZ60" s="226"/>
      <c r="CA60" s="226"/>
      <c r="CB60" s="226"/>
      <c r="CC60" s="226"/>
      <c r="CG60" s="131"/>
      <c r="CH60" s="150" t="s">
        <v>1352</v>
      </c>
      <c r="CI60" s="132">
        <v>100</v>
      </c>
      <c r="CJ60" s="132" t="s">
        <v>514</v>
      </c>
      <c r="CK60" s="133"/>
      <c r="CL60" s="134"/>
      <c r="CM60" s="134"/>
      <c r="CN60" s="134"/>
      <c r="CO60" s="134"/>
      <c r="CP60" s="134"/>
      <c r="CQ60" s="134"/>
      <c r="CR60" s="134"/>
      <c r="CS60" s="134"/>
      <c r="CT60" s="134"/>
      <c r="CU60" s="134"/>
      <c r="CV60" s="134"/>
      <c r="CW60" s="134"/>
      <c r="CX60" s="134"/>
      <c r="CY60" s="134"/>
      <c r="CZ60" s="134"/>
      <c r="DA60" s="134"/>
      <c r="DB60" s="134">
        <v>70</v>
      </c>
      <c r="DC60" s="135">
        <v>1</v>
      </c>
      <c r="DD60" s="134"/>
      <c r="DE60" s="134"/>
      <c r="DF60" s="134"/>
      <c r="DG60" s="134"/>
      <c r="DH60" s="134"/>
      <c r="DI60" s="134"/>
      <c r="DJ60" s="134">
        <v>29</v>
      </c>
      <c r="DK60" s="207">
        <f t="shared" si="3"/>
        <v>100</v>
      </c>
      <c r="DL60" s="131"/>
      <c r="DM60" s="134"/>
      <c r="DN60" s="134"/>
      <c r="DO60" s="136"/>
      <c r="DQ60" s="131"/>
      <c r="DR60" s="136"/>
      <c r="DS60" s="131"/>
      <c r="DT60" s="266" t="s">
        <v>1389</v>
      </c>
      <c r="DW60" s="213">
        <f t="shared" si="19"/>
        <v>100</v>
      </c>
      <c r="DX60" s="214" t="e">
        <f>VLOOKUP(P60,definitions_list_lookup!$K$30:$L$54,2,0)</f>
        <v>#N/A</v>
      </c>
      <c r="DY60" s="155" t="s">
        <v>1405</v>
      </c>
      <c r="DZ60" s="266" t="s">
        <v>1416</v>
      </c>
      <c r="EA60" s="139"/>
      <c r="ED60" s="229" t="s">
        <v>2517</v>
      </c>
      <c r="EE60" s="140"/>
      <c r="EG60" s="140"/>
      <c r="EI60" s="218" t="e">
        <f>VLOOKUP(EH60,definitions_list_mag!$Y$12:$Z$15,2,FALSE)</f>
        <v>#N/A</v>
      </c>
      <c r="EJ60" s="143"/>
      <c r="EK60" s="221" t="e">
        <f>VLOOKUP(EJ60,definitions_list_mag!$AT$3:$AU$5,2,FALSE)</f>
        <v>#N/A</v>
      </c>
      <c r="EM60" s="109"/>
      <c r="EN60" s="109"/>
      <c r="EV60" s="147"/>
      <c r="EW60" s="147"/>
      <c r="EX60" s="147"/>
      <c r="EY60" s="147"/>
      <c r="EZ60" s="192" t="e">
        <f t="shared" si="4"/>
        <v>#DIV/0!</v>
      </c>
      <c r="FA60" s="192" t="e">
        <f t="shared" si="5"/>
        <v>#DIV/0!</v>
      </c>
      <c r="FB60" s="192" t="e">
        <f t="shared" si="6"/>
        <v>#DIV/0!</v>
      </c>
      <c r="FC60" s="192" t="e">
        <f t="shared" si="7"/>
        <v>#DIV/0!</v>
      </c>
      <c r="FD60" s="192" t="e">
        <f t="shared" si="8"/>
        <v>#DIV/0!</v>
      </c>
      <c r="FE60" s="193" t="e">
        <f t="shared" si="9"/>
        <v>#DIV/0!</v>
      </c>
      <c r="FF60" s="194" t="e">
        <f t="shared" si="10"/>
        <v>#DIV/0!</v>
      </c>
      <c r="FG60" s="143"/>
      <c r="FI60" s="778">
        <f t="shared" si="11"/>
        <v>0</v>
      </c>
      <c r="FJ60" s="779" t="e">
        <f t="shared" si="12"/>
        <v>#DIV/0!</v>
      </c>
      <c r="FK60" s="779" t="e">
        <f t="shared" si="13"/>
        <v>#DIV/0!</v>
      </c>
      <c r="FL60" s="780" t="e">
        <f t="shared" si="14"/>
        <v>#DIV/0!</v>
      </c>
      <c r="FM60" s="169" t="e">
        <f t="shared" si="15"/>
        <v>#DIV/0!</v>
      </c>
      <c r="FN60" s="783" t="e">
        <f t="shared" si="16"/>
        <v>#DIV/0!</v>
      </c>
    </row>
    <row r="61" spans="1:1038" s="288" customFormat="1" ht="18" customHeight="1">
      <c r="A61" s="282" t="s">
        <v>1277</v>
      </c>
      <c r="B61" s="227" t="s">
        <v>1294</v>
      </c>
      <c r="C61" s="227"/>
      <c r="D61" s="284" t="s">
        <v>1279</v>
      </c>
      <c r="E61" s="227">
        <v>14</v>
      </c>
      <c r="F61" s="227">
        <v>3</v>
      </c>
      <c r="G61" s="285" t="str">
        <f t="shared" si="1"/>
        <v>14-3</v>
      </c>
      <c r="H61" s="278">
        <v>63</v>
      </c>
      <c r="I61" s="227">
        <v>66.5</v>
      </c>
      <c r="J61" s="226"/>
      <c r="K61" s="545" t="b">
        <f>IF(I62=1,IF(((VLOOKUP($G61,[1]Depth_Lookup!#REF!,9,FALSE))-(H61/100))=0,"Good",IF(((VLOOKUP($G61,[1]Depth_Lookup!$A$3:$J$550,9,FALSE))-(H61/100))&gt;0,"Too Short","Too Long")))</f>
        <v>0</v>
      </c>
      <c r="L61" s="171">
        <f>(VLOOKUP($G61,Depth_Lookup!$A$3:$J$410,10,FALSE))+(H61/100)</f>
        <v>26.06</v>
      </c>
      <c r="M61" s="171">
        <f>(VLOOKUP($G61,Depth_Lookup!$A$3:$J$410,10,FALSE))+(I61/100)</f>
        <v>26.094999999999999</v>
      </c>
      <c r="N61" s="230" t="s">
        <v>1305</v>
      </c>
      <c r="O61" s="227">
        <v>1</v>
      </c>
      <c r="P61" s="227" t="s">
        <v>853</v>
      </c>
      <c r="Q61" s="227" t="s">
        <v>125</v>
      </c>
      <c r="R61" s="286" t="str">
        <f t="shared" si="2"/>
        <v>SerpentinizedHarzburgite</v>
      </c>
      <c r="S61" s="227" t="s">
        <v>587</v>
      </c>
      <c r="T61" s="227" t="s">
        <v>94</v>
      </c>
      <c r="U61" s="227" t="s">
        <v>108</v>
      </c>
      <c r="V61" s="227" t="s">
        <v>509</v>
      </c>
      <c r="W61" s="227" t="s">
        <v>102</v>
      </c>
      <c r="X61" s="287">
        <f>VLOOKUP(W61,definitions_list_lookup!$A$13:$B$19,2,0)</f>
        <v>5</v>
      </c>
      <c r="Y61" s="227" t="s">
        <v>90</v>
      </c>
      <c r="Z61" s="227" t="s">
        <v>91</v>
      </c>
      <c r="AA61" s="227"/>
      <c r="AB61" s="227"/>
      <c r="AC61" s="227"/>
      <c r="AD61" s="227"/>
      <c r="AE61" s="233"/>
      <c r="AF61" s="286" t="e">
        <f>VLOOKUP(AE61,definitions_list_mag!$V$12:$W$15,2,0)</f>
        <v>#N/A</v>
      </c>
      <c r="AG61" s="237"/>
      <c r="AH61" s="227"/>
      <c r="AI61" s="252">
        <v>79</v>
      </c>
      <c r="AJ61" s="229"/>
      <c r="AK61" s="229"/>
      <c r="AL61" s="229"/>
      <c r="AM61" s="229"/>
      <c r="AN61" s="229"/>
      <c r="AO61" s="252"/>
      <c r="AP61" s="229"/>
      <c r="AQ61" s="229"/>
      <c r="AR61" s="229"/>
      <c r="AS61" s="229"/>
      <c r="AT61" s="229"/>
      <c r="AU61" s="252"/>
      <c r="AV61" s="229"/>
      <c r="AW61" s="229"/>
      <c r="AX61" s="229"/>
      <c r="AY61" s="229"/>
      <c r="AZ61" s="229"/>
      <c r="BA61" s="240">
        <v>20</v>
      </c>
      <c r="BB61" s="227">
        <v>4</v>
      </c>
      <c r="BC61" s="227">
        <v>2</v>
      </c>
      <c r="BD61" s="227" t="s">
        <v>110</v>
      </c>
      <c r="BE61" s="227" t="s">
        <v>103</v>
      </c>
      <c r="BF61" s="227"/>
      <c r="BG61" s="240"/>
      <c r="BH61" s="227"/>
      <c r="BI61" s="227"/>
      <c r="BJ61" s="227"/>
      <c r="BK61" s="227"/>
      <c r="BL61" s="227"/>
      <c r="BM61" s="252">
        <v>1</v>
      </c>
      <c r="BN61" s="229">
        <v>1</v>
      </c>
      <c r="BO61" s="229">
        <v>0.5</v>
      </c>
      <c r="BP61" s="229" t="s">
        <v>110</v>
      </c>
      <c r="BQ61" s="229" t="s">
        <v>103</v>
      </c>
      <c r="BR61" s="229"/>
      <c r="BS61" s="227"/>
      <c r="BT61" s="227"/>
      <c r="BU61" s="227"/>
      <c r="BV61" s="227"/>
      <c r="BW61" s="227"/>
      <c r="BX61" s="227"/>
      <c r="BY61" s="240"/>
      <c r="BZ61" s="227"/>
      <c r="CA61" s="227"/>
      <c r="CB61" s="227"/>
      <c r="CC61" s="227"/>
      <c r="CD61" s="227"/>
      <c r="CE61" s="227"/>
      <c r="CF61" s="227"/>
      <c r="CG61" s="148"/>
      <c r="CH61" s="149" t="s">
        <v>1350</v>
      </c>
      <c r="CI61" s="149">
        <v>100</v>
      </c>
      <c r="CJ61" s="149" t="s">
        <v>514</v>
      </c>
      <c r="CK61" s="151"/>
      <c r="CL61" s="152"/>
      <c r="CM61" s="152"/>
      <c r="CN61" s="152"/>
      <c r="CO61" s="152"/>
      <c r="CP61" s="152"/>
      <c r="CQ61" s="152"/>
      <c r="CR61" s="152"/>
      <c r="CS61" s="152"/>
      <c r="CT61" s="152"/>
      <c r="CU61" s="152"/>
      <c r="CV61" s="152"/>
      <c r="CW61" s="152"/>
      <c r="CX61" s="152"/>
      <c r="CY61" s="152"/>
      <c r="CZ61" s="152"/>
      <c r="DA61" s="152"/>
      <c r="DB61" s="152">
        <v>75</v>
      </c>
      <c r="DC61" s="229"/>
      <c r="DD61" s="152"/>
      <c r="DE61" s="152"/>
      <c r="DF61" s="152"/>
      <c r="DG61" s="152"/>
      <c r="DH61" s="152"/>
      <c r="DI61" s="152"/>
      <c r="DJ61" s="152">
        <v>25</v>
      </c>
      <c r="DK61" s="208">
        <f t="shared" si="3"/>
        <v>100</v>
      </c>
      <c r="DL61" s="148"/>
      <c r="DM61" s="152"/>
      <c r="DN61" s="152"/>
      <c r="DO61" s="153"/>
      <c r="DQ61" s="148"/>
      <c r="DR61" s="153"/>
      <c r="DS61" s="148"/>
      <c r="DT61" s="264" t="s">
        <v>1390</v>
      </c>
      <c r="DU61" s="229"/>
      <c r="DV61" s="229"/>
      <c r="DW61" s="290">
        <f t="shared" si="19"/>
        <v>100</v>
      </c>
      <c r="DX61" s="291" t="e">
        <f>VLOOKUP(P61,definitions_list_lookup!$K$30:$L$54,2,0)</f>
        <v>#N/A</v>
      </c>
      <c r="DY61" s="154" t="s">
        <v>1405</v>
      </c>
      <c r="DZ61" s="264" t="s">
        <v>1417</v>
      </c>
      <c r="EA61" s="154"/>
      <c r="EB61" s="229"/>
      <c r="EC61" s="292"/>
      <c r="ED61" s="229" t="s">
        <v>2517</v>
      </c>
      <c r="EE61" s="293"/>
      <c r="EF61" s="294"/>
      <c r="EG61" s="293"/>
      <c r="EH61" s="295"/>
      <c r="EI61" s="296" t="e">
        <f>VLOOKUP(EH61,definitions_list_mag!$Y$12:$Z$15,2,FALSE)</f>
        <v>#N/A</v>
      </c>
      <c r="EJ61" s="297"/>
      <c r="EK61" s="298" t="e">
        <f>VLOOKUP(EJ61,definitions_list_mag!$AT$3:$AU$5,2,FALSE)</f>
        <v>#N/A</v>
      </c>
      <c r="EL61" s="293"/>
      <c r="EM61" s="295"/>
      <c r="EN61" s="295"/>
      <c r="EO61" s="321"/>
      <c r="EP61" s="321"/>
      <c r="EQ61" s="321"/>
      <c r="ER61" s="321"/>
      <c r="ES61" s="321"/>
      <c r="ET61" s="321"/>
      <c r="EU61" s="321"/>
      <c r="EV61" s="322"/>
      <c r="EW61" s="322"/>
      <c r="EX61" s="322"/>
      <c r="EY61" s="322"/>
      <c r="EZ61" s="192" t="e">
        <f t="shared" si="4"/>
        <v>#DIV/0!</v>
      </c>
      <c r="FA61" s="192" t="e">
        <f t="shared" si="5"/>
        <v>#DIV/0!</v>
      </c>
      <c r="FB61" s="192" t="e">
        <f t="shared" si="6"/>
        <v>#DIV/0!</v>
      </c>
      <c r="FC61" s="192" t="e">
        <f t="shared" si="7"/>
        <v>#DIV/0!</v>
      </c>
      <c r="FD61" s="192" t="e">
        <f t="shared" si="8"/>
        <v>#DIV/0!</v>
      </c>
      <c r="FE61" s="193" t="e">
        <f t="shared" si="9"/>
        <v>#DIV/0!</v>
      </c>
      <c r="FF61" s="194" t="e">
        <f t="shared" si="10"/>
        <v>#DIV/0!</v>
      </c>
      <c r="FG61" s="297"/>
      <c r="FH61" s="295"/>
      <c r="FI61" s="778">
        <f t="shared" si="11"/>
        <v>0</v>
      </c>
      <c r="FJ61" s="779" t="e">
        <f t="shared" si="12"/>
        <v>#DIV/0!</v>
      </c>
      <c r="FK61" s="779" t="e">
        <f t="shared" si="13"/>
        <v>#DIV/0!</v>
      </c>
      <c r="FL61" s="780" t="e">
        <f t="shared" si="14"/>
        <v>#DIV/0!</v>
      </c>
      <c r="FM61" s="169" t="e">
        <f t="shared" si="15"/>
        <v>#DIV/0!</v>
      </c>
      <c r="FN61" s="783" t="e">
        <f t="shared" si="16"/>
        <v>#DIV/0!</v>
      </c>
      <c r="FO61" s="227"/>
      <c r="FP61" s="227"/>
      <c r="FQ61" s="227"/>
      <c r="FR61" s="227"/>
      <c r="FS61" s="227"/>
      <c r="FT61" s="227"/>
      <c r="FU61" s="227"/>
      <c r="FV61" s="227"/>
      <c r="FW61" s="227"/>
      <c r="FX61" s="227"/>
      <c r="FY61" s="227"/>
      <c r="FZ61" s="227"/>
      <c r="GA61" s="227"/>
      <c r="GB61" s="227"/>
      <c r="GC61" s="227"/>
      <c r="GD61" s="227"/>
      <c r="GE61" s="227"/>
      <c r="GF61" s="227"/>
      <c r="GG61" s="227"/>
      <c r="GH61" s="227"/>
      <c r="GI61" s="227"/>
      <c r="GJ61" s="227"/>
      <c r="GK61" s="227"/>
      <c r="GL61" s="227"/>
      <c r="GM61" s="227"/>
      <c r="GN61" s="227"/>
      <c r="GO61" s="227"/>
      <c r="GP61" s="227"/>
      <c r="GQ61" s="227"/>
      <c r="GR61" s="227"/>
      <c r="GS61" s="227"/>
      <c r="GT61" s="227"/>
      <c r="GU61" s="227"/>
      <c r="GV61" s="227"/>
      <c r="GW61" s="227"/>
      <c r="GX61" s="227"/>
      <c r="GY61" s="227"/>
      <c r="GZ61" s="227"/>
      <c r="HA61" s="227"/>
      <c r="HB61" s="227"/>
      <c r="HC61" s="227"/>
      <c r="HD61" s="227"/>
      <c r="HE61" s="227"/>
      <c r="HF61" s="227"/>
      <c r="HG61" s="227"/>
      <c r="HH61" s="227"/>
      <c r="HI61" s="227"/>
      <c r="HJ61" s="227"/>
      <c r="HK61" s="227"/>
      <c r="HL61" s="227"/>
      <c r="HM61" s="227"/>
      <c r="HN61" s="227"/>
      <c r="HO61" s="227"/>
      <c r="HP61" s="227"/>
      <c r="HQ61" s="227"/>
      <c r="HR61" s="227"/>
      <c r="HS61" s="227"/>
      <c r="HT61" s="227"/>
      <c r="HU61" s="227"/>
      <c r="HV61" s="227"/>
      <c r="HW61" s="227"/>
      <c r="HX61" s="227"/>
      <c r="HY61" s="227"/>
      <c r="HZ61" s="227"/>
      <c r="IA61" s="227"/>
      <c r="IB61" s="227"/>
      <c r="IC61" s="227"/>
      <c r="ID61" s="227"/>
      <c r="IE61" s="227"/>
      <c r="IF61" s="227"/>
      <c r="IG61" s="227"/>
      <c r="IH61" s="227"/>
      <c r="II61" s="227"/>
      <c r="IJ61" s="227"/>
      <c r="IK61" s="227"/>
      <c r="IL61" s="227"/>
      <c r="IM61" s="227"/>
      <c r="IN61" s="227"/>
      <c r="IO61" s="227"/>
      <c r="IP61" s="227"/>
      <c r="IQ61" s="227"/>
      <c r="IR61" s="227"/>
      <c r="IS61" s="227"/>
      <c r="IT61" s="227"/>
      <c r="IU61" s="227"/>
      <c r="IV61" s="227"/>
      <c r="IW61" s="227"/>
      <c r="IX61" s="227"/>
      <c r="IY61" s="227"/>
      <c r="IZ61" s="227"/>
      <c r="JA61" s="227"/>
      <c r="JB61" s="227"/>
      <c r="JC61" s="227"/>
      <c r="JD61" s="227"/>
      <c r="JE61" s="227"/>
      <c r="JF61" s="227"/>
      <c r="JG61" s="227"/>
      <c r="JH61" s="227"/>
      <c r="JI61" s="227"/>
      <c r="JJ61" s="227"/>
      <c r="JK61" s="227"/>
      <c r="JL61" s="227"/>
      <c r="JM61" s="227"/>
      <c r="JN61" s="227"/>
      <c r="JO61" s="227"/>
      <c r="JP61" s="227"/>
      <c r="JQ61" s="227"/>
      <c r="JR61" s="227"/>
      <c r="JS61" s="227"/>
      <c r="JT61" s="227"/>
      <c r="JU61" s="227"/>
      <c r="JV61" s="227"/>
      <c r="JW61" s="227"/>
      <c r="JX61" s="227"/>
      <c r="JY61" s="227"/>
      <c r="JZ61" s="227"/>
      <c r="KA61" s="227"/>
      <c r="KB61" s="227"/>
      <c r="KC61" s="227"/>
      <c r="KD61" s="227"/>
      <c r="KE61" s="227"/>
      <c r="KF61" s="227"/>
      <c r="KG61" s="227"/>
      <c r="KH61" s="227"/>
      <c r="KI61" s="227"/>
      <c r="KJ61" s="227"/>
      <c r="KK61" s="227"/>
      <c r="KL61" s="227"/>
      <c r="KM61" s="227"/>
      <c r="KN61" s="227"/>
      <c r="KO61" s="227"/>
      <c r="KP61" s="227"/>
      <c r="KQ61" s="227"/>
      <c r="KR61" s="227"/>
      <c r="KS61" s="227"/>
      <c r="KT61" s="227"/>
      <c r="KU61" s="227"/>
      <c r="KV61" s="227"/>
      <c r="KW61" s="227"/>
      <c r="KX61" s="227"/>
      <c r="KY61" s="227"/>
      <c r="KZ61" s="227"/>
      <c r="LA61" s="227"/>
      <c r="LB61" s="227"/>
      <c r="LC61" s="227"/>
      <c r="LD61" s="227"/>
      <c r="LE61" s="227"/>
      <c r="LF61" s="227"/>
      <c r="LG61" s="227"/>
      <c r="LH61" s="227"/>
      <c r="LI61" s="227"/>
      <c r="LJ61" s="227"/>
      <c r="LK61" s="227"/>
      <c r="LL61" s="227"/>
      <c r="LM61" s="227"/>
      <c r="LN61" s="227"/>
      <c r="LO61" s="227"/>
      <c r="LP61" s="227"/>
      <c r="LQ61" s="227"/>
      <c r="LR61" s="227"/>
      <c r="LS61" s="227"/>
      <c r="LT61" s="227"/>
      <c r="LU61" s="227"/>
      <c r="LV61" s="227"/>
      <c r="LW61" s="227"/>
      <c r="LX61" s="227"/>
      <c r="LY61" s="227"/>
      <c r="LZ61" s="227"/>
      <c r="MA61" s="227"/>
      <c r="MB61" s="227"/>
      <c r="MC61" s="227"/>
      <c r="MD61" s="227"/>
      <c r="ME61" s="227"/>
      <c r="MF61" s="227"/>
      <c r="MG61" s="227"/>
      <c r="MH61" s="227"/>
      <c r="MI61" s="227"/>
      <c r="MJ61" s="227"/>
      <c r="MK61" s="227"/>
      <c r="ML61" s="227"/>
      <c r="MM61" s="227"/>
      <c r="MN61" s="227"/>
      <c r="MO61" s="227"/>
      <c r="MP61" s="227"/>
      <c r="MQ61" s="227"/>
      <c r="MR61" s="227"/>
      <c r="MS61" s="227"/>
      <c r="MT61" s="227"/>
      <c r="MU61" s="227"/>
      <c r="MV61" s="227"/>
      <c r="MW61" s="227"/>
      <c r="MX61" s="227"/>
      <c r="MY61" s="227"/>
      <c r="MZ61" s="227"/>
      <c r="NA61" s="227"/>
      <c r="NB61" s="227"/>
      <c r="NC61" s="227"/>
      <c r="ND61" s="227"/>
      <c r="NE61" s="227"/>
      <c r="NF61" s="227"/>
      <c r="NG61" s="227"/>
      <c r="NH61" s="227"/>
      <c r="NI61" s="227"/>
      <c r="NJ61" s="227"/>
      <c r="NK61" s="227"/>
      <c r="NL61" s="227"/>
      <c r="NM61" s="227"/>
      <c r="NN61" s="227"/>
      <c r="NO61" s="227"/>
      <c r="NP61" s="227"/>
      <c r="NQ61" s="227"/>
      <c r="NR61" s="227"/>
      <c r="NS61" s="227"/>
      <c r="NT61" s="227"/>
      <c r="NU61" s="227"/>
      <c r="NV61" s="227"/>
      <c r="NW61" s="227"/>
      <c r="NX61" s="227"/>
      <c r="NY61" s="227"/>
      <c r="NZ61" s="227"/>
      <c r="OA61" s="227"/>
      <c r="OB61" s="227"/>
      <c r="OC61" s="227"/>
      <c r="OD61" s="227"/>
      <c r="OE61" s="227"/>
      <c r="OF61" s="227"/>
      <c r="OG61" s="227"/>
      <c r="OH61" s="227"/>
      <c r="OI61" s="227"/>
      <c r="OJ61" s="227"/>
      <c r="OK61" s="227"/>
      <c r="OL61" s="227"/>
      <c r="OM61" s="227"/>
      <c r="ON61" s="227"/>
      <c r="OO61" s="227"/>
      <c r="OP61" s="227"/>
      <c r="OQ61" s="227"/>
      <c r="OR61" s="227"/>
      <c r="OS61" s="227"/>
      <c r="OT61" s="227"/>
      <c r="OU61" s="227"/>
      <c r="OV61" s="227"/>
      <c r="OW61" s="227"/>
      <c r="OX61" s="227"/>
      <c r="OY61" s="227"/>
      <c r="OZ61" s="227"/>
      <c r="PA61" s="227"/>
      <c r="PB61" s="227"/>
      <c r="PC61" s="227"/>
      <c r="PD61" s="227"/>
      <c r="PE61" s="227"/>
      <c r="PF61" s="227"/>
      <c r="PG61" s="227"/>
      <c r="PH61" s="227"/>
      <c r="PI61" s="227"/>
      <c r="PJ61" s="227"/>
      <c r="PK61" s="227"/>
      <c r="PL61" s="227"/>
      <c r="PM61" s="227"/>
      <c r="PN61" s="227"/>
      <c r="PO61" s="227"/>
      <c r="PP61" s="227"/>
      <c r="PQ61" s="227"/>
      <c r="PR61" s="227"/>
      <c r="PS61" s="227"/>
      <c r="PT61" s="227"/>
      <c r="PU61" s="227"/>
      <c r="PV61" s="227"/>
      <c r="PW61" s="227"/>
      <c r="PX61" s="227"/>
      <c r="PY61" s="227"/>
      <c r="PZ61" s="227"/>
      <c r="QA61" s="227"/>
      <c r="QB61" s="227"/>
      <c r="QC61" s="227"/>
      <c r="QD61" s="227"/>
      <c r="QE61" s="227"/>
      <c r="QF61" s="227"/>
      <c r="QG61" s="227"/>
      <c r="QH61" s="227"/>
      <c r="QI61" s="227"/>
      <c r="QJ61" s="227"/>
      <c r="QK61" s="227"/>
      <c r="QL61" s="227"/>
      <c r="QM61" s="227"/>
      <c r="QN61" s="227"/>
      <c r="QO61" s="227"/>
      <c r="QP61" s="227"/>
      <c r="QQ61" s="227"/>
      <c r="QR61" s="227"/>
      <c r="QS61" s="227"/>
      <c r="QT61" s="227"/>
      <c r="QU61" s="227"/>
      <c r="QV61" s="227"/>
      <c r="QW61" s="227"/>
      <c r="QX61" s="227"/>
      <c r="QY61" s="227"/>
      <c r="QZ61" s="227"/>
      <c r="RA61" s="227"/>
      <c r="RB61" s="227"/>
      <c r="RC61" s="227"/>
      <c r="RD61" s="227"/>
      <c r="RE61" s="227"/>
      <c r="RF61" s="227"/>
      <c r="RG61" s="227"/>
      <c r="RH61" s="227"/>
      <c r="RI61" s="227"/>
      <c r="RJ61" s="227"/>
      <c r="RK61" s="227"/>
      <c r="RL61" s="227"/>
      <c r="RM61" s="227"/>
      <c r="RN61" s="227"/>
      <c r="RO61" s="227"/>
      <c r="RP61" s="227"/>
      <c r="RQ61" s="227"/>
      <c r="RR61" s="227"/>
      <c r="RS61" s="227"/>
      <c r="RT61" s="227"/>
      <c r="RU61" s="227"/>
      <c r="RV61" s="227"/>
      <c r="RW61" s="227"/>
      <c r="RX61" s="227"/>
      <c r="RY61" s="227"/>
      <c r="RZ61" s="227"/>
      <c r="SA61" s="227"/>
      <c r="SB61" s="227"/>
      <c r="SC61" s="227"/>
      <c r="SD61" s="227"/>
      <c r="SE61" s="227"/>
      <c r="SF61" s="227"/>
      <c r="SG61" s="227"/>
      <c r="SH61" s="227"/>
      <c r="SI61" s="227"/>
      <c r="SJ61" s="227"/>
      <c r="SK61" s="227"/>
      <c r="SL61" s="227"/>
      <c r="SM61" s="227"/>
      <c r="SN61" s="227"/>
      <c r="SO61" s="227"/>
      <c r="SP61" s="227"/>
      <c r="SQ61" s="227"/>
      <c r="SR61" s="227"/>
      <c r="SS61" s="227"/>
      <c r="ST61" s="227"/>
      <c r="SU61" s="227"/>
      <c r="SV61" s="227"/>
      <c r="SW61" s="227"/>
      <c r="SX61" s="227"/>
      <c r="SY61" s="227"/>
      <c r="SZ61" s="227"/>
      <c r="TA61" s="227"/>
      <c r="TB61" s="227"/>
      <c r="TC61" s="227"/>
      <c r="TD61" s="227"/>
      <c r="TE61" s="227"/>
      <c r="TF61" s="227"/>
      <c r="TG61" s="227"/>
      <c r="TH61" s="227"/>
      <c r="TI61" s="227"/>
      <c r="TJ61" s="227"/>
      <c r="TK61" s="227"/>
      <c r="TL61" s="227"/>
      <c r="TM61" s="227"/>
      <c r="TN61" s="227"/>
      <c r="TO61" s="227"/>
      <c r="TP61" s="227"/>
      <c r="TQ61" s="227"/>
      <c r="TR61" s="227"/>
      <c r="TS61" s="227"/>
      <c r="TT61" s="227"/>
      <c r="TU61" s="227"/>
      <c r="TV61" s="227"/>
      <c r="TW61" s="227"/>
      <c r="TX61" s="227"/>
      <c r="TY61" s="227"/>
      <c r="TZ61" s="227"/>
      <c r="UA61" s="227"/>
      <c r="UB61" s="227"/>
      <c r="UC61" s="227"/>
      <c r="UD61" s="227"/>
      <c r="UE61" s="227"/>
      <c r="UF61" s="227"/>
      <c r="UG61" s="227"/>
      <c r="UH61" s="227"/>
      <c r="UI61" s="227"/>
      <c r="UJ61" s="227"/>
      <c r="UK61" s="227"/>
      <c r="UL61" s="227"/>
      <c r="UM61" s="227"/>
      <c r="UN61" s="227"/>
      <c r="UO61" s="227"/>
      <c r="UP61" s="227"/>
      <c r="UQ61" s="227"/>
      <c r="UR61" s="227"/>
      <c r="US61" s="227"/>
      <c r="UT61" s="227"/>
      <c r="UU61" s="227"/>
      <c r="UV61" s="227"/>
      <c r="UW61" s="227"/>
      <c r="UX61" s="227"/>
      <c r="UY61" s="227"/>
      <c r="UZ61" s="227"/>
      <c r="VA61" s="227"/>
      <c r="VB61" s="227"/>
      <c r="VC61" s="227"/>
      <c r="VD61" s="227"/>
      <c r="VE61" s="227"/>
      <c r="VF61" s="227"/>
      <c r="VG61" s="227"/>
      <c r="VH61" s="227"/>
      <c r="VI61" s="227"/>
      <c r="VJ61" s="227"/>
      <c r="VK61" s="227"/>
      <c r="VL61" s="227"/>
      <c r="VM61" s="227"/>
      <c r="VN61" s="227"/>
      <c r="VO61" s="227"/>
      <c r="VP61" s="227"/>
      <c r="VQ61" s="227"/>
      <c r="VR61" s="227"/>
      <c r="VS61" s="227"/>
      <c r="VT61" s="227"/>
      <c r="VU61" s="227"/>
      <c r="VV61" s="227"/>
      <c r="VW61" s="227"/>
      <c r="VX61" s="227"/>
      <c r="VY61" s="227"/>
      <c r="VZ61" s="227"/>
      <c r="WA61" s="227"/>
      <c r="WB61" s="227"/>
      <c r="WC61" s="227"/>
      <c r="WD61" s="227"/>
      <c r="WE61" s="227"/>
      <c r="WF61" s="227"/>
      <c r="WG61" s="227"/>
      <c r="WH61" s="227"/>
      <c r="WI61" s="227"/>
      <c r="WJ61" s="227"/>
      <c r="WK61" s="227"/>
      <c r="WL61" s="227"/>
      <c r="WM61" s="227"/>
      <c r="WN61" s="227"/>
      <c r="WO61" s="227"/>
      <c r="WP61" s="227"/>
      <c r="WQ61" s="227"/>
      <c r="WR61" s="227"/>
      <c r="WS61" s="227"/>
      <c r="WT61" s="227"/>
      <c r="WU61" s="227"/>
      <c r="WV61" s="227"/>
      <c r="WW61" s="227"/>
      <c r="WX61" s="227"/>
      <c r="WY61" s="227"/>
      <c r="WZ61" s="227"/>
      <c r="XA61" s="227"/>
      <c r="XB61" s="227"/>
      <c r="XC61" s="227"/>
      <c r="XD61" s="227"/>
      <c r="XE61" s="227"/>
      <c r="XF61" s="227"/>
      <c r="XG61" s="227"/>
      <c r="XH61" s="227"/>
      <c r="XI61" s="227"/>
      <c r="XJ61" s="227"/>
      <c r="XK61" s="227"/>
      <c r="XL61" s="227"/>
      <c r="XM61" s="227"/>
      <c r="XN61" s="227"/>
      <c r="XO61" s="227"/>
      <c r="XP61" s="227"/>
      <c r="XQ61" s="227"/>
      <c r="XR61" s="227"/>
      <c r="XS61" s="227"/>
      <c r="XT61" s="227"/>
      <c r="XU61" s="227"/>
      <c r="XV61" s="227"/>
      <c r="XW61" s="227"/>
      <c r="XX61" s="227"/>
      <c r="XY61" s="227"/>
      <c r="XZ61" s="227"/>
      <c r="YA61" s="227"/>
      <c r="YB61" s="227"/>
      <c r="YC61" s="227"/>
      <c r="YD61" s="227"/>
      <c r="YE61" s="227"/>
      <c r="YF61" s="227"/>
      <c r="YG61" s="227"/>
      <c r="YH61" s="227"/>
      <c r="YI61" s="227"/>
      <c r="YJ61" s="227"/>
      <c r="YK61" s="227"/>
      <c r="YL61" s="227"/>
      <c r="YM61" s="227"/>
      <c r="YN61" s="227"/>
      <c r="YO61" s="227"/>
      <c r="YP61" s="227"/>
      <c r="YQ61" s="227"/>
      <c r="YR61" s="227"/>
      <c r="YS61" s="227"/>
      <c r="YT61" s="227"/>
      <c r="YU61" s="227"/>
      <c r="YV61" s="227"/>
      <c r="YW61" s="227"/>
      <c r="YX61" s="227"/>
      <c r="YY61" s="227"/>
      <c r="YZ61" s="227"/>
      <c r="ZA61" s="227"/>
      <c r="ZB61" s="227"/>
      <c r="ZC61" s="227"/>
      <c r="ZD61" s="227"/>
      <c r="ZE61" s="227"/>
      <c r="ZF61" s="227"/>
      <c r="ZG61" s="227"/>
      <c r="ZH61" s="227"/>
      <c r="ZI61" s="227"/>
      <c r="ZJ61" s="227"/>
      <c r="ZK61" s="227"/>
      <c r="ZL61" s="227"/>
      <c r="ZM61" s="227"/>
      <c r="ZN61" s="227"/>
      <c r="ZO61" s="227"/>
      <c r="ZP61" s="227"/>
      <c r="ZQ61" s="227"/>
      <c r="ZR61" s="227"/>
      <c r="ZS61" s="227"/>
      <c r="ZT61" s="227"/>
      <c r="ZU61" s="227"/>
      <c r="ZV61" s="227"/>
      <c r="ZW61" s="227"/>
      <c r="ZX61" s="227"/>
      <c r="ZY61" s="227"/>
      <c r="ZZ61" s="227"/>
      <c r="AAA61" s="227"/>
      <c r="AAB61" s="227"/>
      <c r="AAC61" s="227"/>
      <c r="AAD61" s="227"/>
      <c r="AAE61" s="227"/>
      <c r="AAF61" s="227"/>
      <c r="AAG61" s="227"/>
      <c r="AAH61" s="227"/>
      <c r="AAI61" s="227"/>
      <c r="AAJ61" s="227"/>
      <c r="AAK61" s="227"/>
      <c r="AAL61" s="227"/>
      <c r="AAM61" s="227"/>
      <c r="AAN61" s="227"/>
      <c r="AAO61" s="227"/>
      <c r="AAP61" s="227"/>
      <c r="AAQ61" s="227"/>
      <c r="AAR61" s="227"/>
      <c r="AAS61" s="227"/>
      <c r="AAT61" s="227"/>
      <c r="AAU61" s="227"/>
      <c r="AAV61" s="227"/>
      <c r="AAW61" s="227"/>
      <c r="AAX61" s="227"/>
      <c r="AAY61" s="227"/>
      <c r="AAZ61" s="227"/>
      <c r="ABA61" s="227"/>
      <c r="ABB61" s="227"/>
      <c r="ABC61" s="227"/>
      <c r="ABD61" s="227"/>
      <c r="ABE61" s="227"/>
      <c r="ABF61" s="227"/>
      <c r="ABG61" s="227"/>
      <c r="ABH61" s="227"/>
      <c r="ABI61" s="227"/>
      <c r="ABJ61" s="227"/>
      <c r="ABK61" s="227"/>
      <c r="ABL61" s="227"/>
      <c r="ABM61" s="227"/>
      <c r="ABN61" s="227"/>
      <c r="ABO61" s="227"/>
      <c r="ABP61" s="227"/>
      <c r="ABQ61" s="227"/>
      <c r="ABR61" s="227"/>
      <c r="ABS61" s="227"/>
      <c r="ABT61" s="227"/>
      <c r="ABU61" s="227"/>
      <c r="ABV61" s="227"/>
      <c r="ABW61" s="227"/>
      <c r="ABX61" s="227"/>
      <c r="ABY61" s="227"/>
      <c r="ABZ61" s="227"/>
      <c r="ACA61" s="227"/>
      <c r="ACB61" s="227"/>
      <c r="ACC61" s="227"/>
      <c r="ACD61" s="227"/>
      <c r="ACE61" s="227"/>
      <c r="ACF61" s="227"/>
      <c r="ACG61" s="227"/>
      <c r="ACH61" s="227"/>
      <c r="ACI61" s="227"/>
      <c r="ACJ61" s="227"/>
      <c r="ACK61" s="227"/>
      <c r="ACL61" s="227"/>
      <c r="ACM61" s="227"/>
      <c r="ACN61" s="227"/>
      <c r="ACO61" s="227"/>
      <c r="ACP61" s="227"/>
      <c r="ACQ61" s="227"/>
      <c r="ACR61" s="227"/>
      <c r="ACS61" s="227"/>
      <c r="ACT61" s="227"/>
      <c r="ACU61" s="227"/>
      <c r="ACV61" s="227"/>
      <c r="ACW61" s="227"/>
      <c r="ACX61" s="227"/>
      <c r="ACY61" s="227"/>
      <c r="ACZ61" s="227"/>
      <c r="ADA61" s="227"/>
      <c r="ADB61" s="227"/>
      <c r="ADC61" s="227"/>
      <c r="ADD61" s="227"/>
      <c r="ADE61" s="227"/>
      <c r="ADF61" s="227"/>
      <c r="ADG61" s="227"/>
      <c r="ADH61" s="227"/>
      <c r="ADI61" s="227"/>
      <c r="ADJ61" s="227"/>
      <c r="ADK61" s="227"/>
      <c r="ADL61" s="227"/>
      <c r="ADM61" s="227"/>
      <c r="ADN61" s="227"/>
      <c r="ADO61" s="227"/>
      <c r="ADP61" s="227"/>
      <c r="ADQ61" s="227"/>
      <c r="ADR61" s="227"/>
      <c r="ADS61" s="227"/>
      <c r="ADT61" s="227"/>
      <c r="ADU61" s="227"/>
      <c r="ADV61" s="227"/>
      <c r="ADW61" s="227"/>
      <c r="ADX61" s="227"/>
      <c r="ADY61" s="227"/>
      <c r="ADZ61" s="227"/>
      <c r="AEA61" s="227"/>
      <c r="AEB61" s="227"/>
      <c r="AEC61" s="227"/>
      <c r="AED61" s="227"/>
      <c r="AEE61" s="227"/>
      <c r="AEF61" s="227"/>
      <c r="AEG61" s="227"/>
      <c r="AEH61" s="227"/>
      <c r="AEI61" s="227"/>
      <c r="AEJ61" s="227"/>
      <c r="AEK61" s="227"/>
      <c r="AEL61" s="227"/>
      <c r="AEM61" s="227"/>
      <c r="AEN61" s="227"/>
      <c r="AEO61" s="227"/>
      <c r="AEP61" s="227"/>
      <c r="AEQ61" s="227"/>
      <c r="AER61" s="227"/>
      <c r="AES61" s="227"/>
      <c r="AET61" s="227"/>
      <c r="AEU61" s="227"/>
      <c r="AEV61" s="227"/>
      <c r="AEW61" s="227"/>
      <c r="AEX61" s="227"/>
      <c r="AEY61" s="227"/>
      <c r="AEZ61" s="227"/>
      <c r="AFA61" s="227"/>
      <c r="AFB61" s="227"/>
      <c r="AFC61" s="227"/>
      <c r="AFD61" s="227"/>
      <c r="AFE61" s="227"/>
      <c r="AFF61" s="227"/>
      <c r="AFG61" s="227"/>
      <c r="AFH61" s="227"/>
      <c r="AFI61" s="227"/>
      <c r="AFJ61" s="227"/>
      <c r="AFK61" s="227"/>
      <c r="AFL61" s="227"/>
      <c r="AFM61" s="227"/>
      <c r="AFN61" s="227"/>
      <c r="AFO61" s="227"/>
      <c r="AFP61" s="227"/>
      <c r="AFQ61" s="227"/>
      <c r="AFR61" s="227"/>
      <c r="AFS61" s="227"/>
      <c r="AFT61" s="227"/>
      <c r="AFU61" s="227"/>
      <c r="AFV61" s="227"/>
      <c r="AFW61" s="227"/>
      <c r="AFX61" s="227"/>
      <c r="AFY61" s="227"/>
      <c r="AFZ61" s="227"/>
      <c r="AGA61" s="227"/>
      <c r="AGB61" s="227"/>
      <c r="AGC61" s="227"/>
      <c r="AGD61" s="227"/>
      <c r="AGE61" s="227"/>
      <c r="AGF61" s="227"/>
      <c r="AGG61" s="227"/>
      <c r="AGH61" s="227"/>
      <c r="AGI61" s="227"/>
      <c r="AGJ61" s="227"/>
      <c r="AGK61" s="227"/>
      <c r="AGL61" s="227"/>
      <c r="AGM61" s="227"/>
      <c r="AGN61" s="227"/>
      <c r="AGO61" s="227"/>
      <c r="AGP61" s="227"/>
      <c r="AGQ61" s="227"/>
      <c r="AGR61" s="227"/>
      <c r="AGS61" s="227"/>
      <c r="AGT61" s="227"/>
      <c r="AGU61" s="227"/>
      <c r="AGV61" s="227"/>
      <c r="AGW61" s="227"/>
      <c r="AGX61" s="227"/>
      <c r="AGY61" s="227"/>
      <c r="AGZ61" s="227"/>
      <c r="AHA61" s="227"/>
      <c r="AHB61" s="227"/>
      <c r="AHC61" s="227"/>
      <c r="AHD61" s="227"/>
      <c r="AHE61" s="227"/>
      <c r="AHF61" s="227"/>
      <c r="AHG61" s="227"/>
      <c r="AHH61" s="227"/>
      <c r="AHI61" s="227"/>
      <c r="AHJ61" s="227"/>
      <c r="AHK61" s="227"/>
      <c r="AHL61" s="227"/>
      <c r="AHM61" s="227"/>
      <c r="AHN61" s="227"/>
      <c r="AHO61" s="227"/>
      <c r="AHP61" s="227"/>
      <c r="AHQ61" s="227"/>
      <c r="AHR61" s="227"/>
      <c r="AHS61" s="227"/>
      <c r="AHT61" s="227"/>
      <c r="AHU61" s="227"/>
      <c r="AHV61" s="227"/>
      <c r="AHW61" s="227"/>
      <c r="AHX61" s="227"/>
      <c r="AHY61" s="227"/>
      <c r="AHZ61" s="227"/>
      <c r="AIA61" s="227"/>
      <c r="AIB61" s="227"/>
      <c r="AIC61" s="227"/>
      <c r="AID61" s="227"/>
      <c r="AIE61" s="227"/>
      <c r="AIF61" s="227"/>
      <c r="AIG61" s="227"/>
      <c r="AIH61" s="227"/>
      <c r="AII61" s="227"/>
      <c r="AIJ61" s="227"/>
      <c r="AIK61" s="227"/>
      <c r="AIL61" s="227"/>
      <c r="AIM61" s="227"/>
      <c r="AIN61" s="227"/>
      <c r="AIO61" s="227"/>
      <c r="AIP61" s="227"/>
      <c r="AIQ61" s="227"/>
      <c r="AIR61" s="227"/>
      <c r="AIS61" s="227"/>
      <c r="AIT61" s="227"/>
      <c r="AIU61" s="227"/>
      <c r="AIV61" s="227"/>
      <c r="AIW61" s="227"/>
      <c r="AIX61" s="227"/>
      <c r="AIY61" s="227"/>
      <c r="AIZ61" s="227"/>
      <c r="AJA61" s="227"/>
      <c r="AJB61" s="227"/>
      <c r="AJC61" s="227"/>
      <c r="AJD61" s="227"/>
      <c r="AJE61" s="227"/>
      <c r="AJF61" s="227"/>
      <c r="AJG61" s="227"/>
      <c r="AJH61" s="227"/>
      <c r="AJI61" s="227"/>
      <c r="AJJ61" s="227"/>
      <c r="AJK61" s="227"/>
      <c r="AJL61" s="227"/>
      <c r="AJM61" s="227"/>
      <c r="AJN61" s="227"/>
      <c r="AJO61" s="227"/>
      <c r="AJP61" s="227"/>
      <c r="AJQ61" s="227"/>
      <c r="AJR61" s="227"/>
      <c r="AJS61" s="227"/>
      <c r="AJT61" s="227"/>
      <c r="AJU61" s="227"/>
      <c r="AJV61" s="227"/>
      <c r="AJW61" s="227"/>
      <c r="AJX61" s="227"/>
      <c r="AJY61" s="227"/>
      <c r="AJZ61" s="227"/>
      <c r="AKA61" s="227"/>
      <c r="AKB61" s="227"/>
      <c r="AKC61" s="227"/>
      <c r="AKD61" s="227"/>
      <c r="AKE61" s="227"/>
      <c r="AKF61" s="227"/>
      <c r="AKG61" s="227"/>
      <c r="AKH61" s="227"/>
      <c r="AKI61" s="227"/>
      <c r="AKJ61" s="227"/>
      <c r="AKK61" s="227"/>
      <c r="AKL61" s="227"/>
      <c r="AKM61" s="227"/>
      <c r="AKN61" s="227"/>
      <c r="AKO61" s="227"/>
      <c r="AKP61" s="227"/>
      <c r="AKQ61" s="227"/>
      <c r="AKR61" s="227"/>
      <c r="AKS61" s="227"/>
      <c r="AKT61" s="227"/>
      <c r="AKU61" s="227"/>
      <c r="AKV61" s="227"/>
      <c r="AKW61" s="227"/>
      <c r="AKX61" s="227"/>
      <c r="AKY61" s="227"/>
      <c r="AKZ61" s="227"/>
      <c r="ALA61" s="227"/>
      <c r="ALB61" s="227"/>
      <c r="ALC61" s="227"/>
      <c r="ALD61" s="227"/>
      <c r="ALE61" s="227"/>
      <c r="ALF61" s="227"/>
      <c r="ALG61" s="227"/>
      <c r="ALH61" s="227"/>
      <c r="ALI61" s="227"/>
      <c r="ALJ61" s="227"/>
      <c r="ALK61" s="227"/>
      <c r="ALL61" s="227"/>
      <c r="ALM61" s="227"/>
      <c r="ALN61" s="227"/>
      <c r="ALO61" s="227"/>
      <c r="ALP61" s="227"/>
      <c r="ALQ61" s="227"/>
      <c r="ALR61" s="227"/>
      <c r="ALS61" s="227"/>
      <c r="ALT61" s="227"/>
      <c r="ALU61" s="227"/>
      <c r="ALV61" s="227"/>
      <c r="ALW61" s="227"/>
      <c r="ALX61" s="227"/>
      <c r="ALY61" s="227"/>
      <c r="ALZ61" s="227"/>
      <c r="AMA61" s="227"/>
      <c r="AMB61" s="227"/>
      <c r="AMC61" s="227"/>
      <c r="AMD61" s="227"/>
      <c r="AME61" s="227"/>
      <c r="AMF61" s="227"/>
      <c r="AMG61" s="227"/>
      <c r="AMH61" s="227"/>
      <c r="AMI61" s="227"/>
      <c r="AMJ61" s="227"/>
      <c r="AMK61" s="227"/>
      <c r="AML61" s="227"/>
      <c r="AMM61" s="227"/>
      <c r="AMN61" s="227"/>
      <c r="AMO61" s="227"/>
      <c r="AMP61" s="227"/>
      <c r="AMQ61" s="227"/>
      <c r="AMR61" s="227"/>
      <c r="AMS61" s="227"/>
      <c r="AMT61" s="227"/>
      <c r="AMU61" s="227"/>
      <c r="AMV61" s="227"/>
      <c r="AMW61" s="227"/>
      <c r="AMX61" s="227"/>
    </row>
    <row r="62" spans="1:1038" s="308" customFormat="1" ht="18" customHeight="1">
      <c r="A62" s="301" t="s">
        <v>1277</v>
      </c>
      <c r="B62" s="228" t="s">
        <v>1294</v>
      </c>
      <c r="C62" s="228"/>
      <c r="D62" s="303" t="s">
        <v>1279</v>
      </c>
      <c r="E62" s="228">
        <v>14</v>
      </c>
      <c r="F62" s="228">
        <v>4</v>
      </c>
      <c r="G62" s="285" t="str">
        <f t="shared" si="1"/>
        <v>14-4</v>
      </c>
      <c r="H62" s="279">
        <v>0</v>
      </c>
      <c r="I62" s="228">
        <v>75</v>
      </c>
      <c r="J62" s="226"/>
      <c r="K62" s="545" t="b">
        <f>IF(I63=1,IF(((VLOOKUP($G62,[1]Depth_Lookup!#REF!,9,FALSE))-(H62/100))=0,"Good",IF(((VLOOKUP($G62,[1]Depth_Lookup!$A$3:$J$550,9,FALSE))-(H62/100))&gt;0,"Too Short","Too Long")))</f>
        <v>0</v>
      </c>
      <c r="L62" s="171">
        <f>(VLOOKUP($G62,Depth_Lookup!$A$3:$J$410,10,FALSE))+(H62/100)</f>
        <v>26.094999999999999</v>
      </c>
      <c r="M62" s="171">
        <f>(VLOOKUP($G62,Depth_Lookup!$A$3:$J$410,10,FALSE))+(I62/100)</f>
        <v>26.844999999999999</v>
      </c>
      <c r="N62" s="231" t="s">
        <v>1305</v>
      </c>
      <c r="O62" s="228" t="s">
        <v>1303</v>
      </c>
      <c r="P62" s="228" t="s">
        <v>853</v>
      </c>
      <c r="Q62" s="228" t="s">
        <v>125</v>
      </c>
      <c r="R62" s="304" t="str">
        <f t="shared" si="2"/>
        <v>SerpentinizedHarzburgite</v>
      </c>
      <c r="S62" s="228" t="s">
        <v>94</v>
      </c>
      <c r="T62" s="228" t="s">
        <v>94</v>
      </c>
      <c r="U62" s="228" t="s">
        <v>95</v>
      </c>
      <c r="V62" s="228" t="s">
        <v>96</v>
      </c>
      <c r="W62" s="228" t="s">
        <v>102</v>
      </c>
      <c r="X62" s="305">
        <f>VLOOKUP(W62,definitions_list_lookup!$A$13:$B$19,2,0)</f>
        <v>5</v>
      </c>
      <c r="Y62" s="228" t="s">
        <v>90</v>
      </c>
      <c r="Z62" s="228" t="s">
        <v>91</v>
      </c>
      <c r="AA62" s="228"/>
      <c r="AB62" s="228"/>
      <c r="AC62" s="228"/>
      <c r="AD62" s="228"/>
      <c r="AE62" s="234"/>
      <c r="AF62" s="304" t="e">
        <f>VLOOKUP(AE62,definitions_list_mag!$V$12:$W$15,2,0)</f>
        <v>#N/A</v>
      </c>
      <c r="AG62" s="241"/>
      <c r="AH62" s="228"/>
      <c r="AI62" s="253">
        <v>79</v>
      </c>
      <c r="AJ62" s="249"/>
      <c r="AK62" s="249"/>
      <c r="AL62" s="249"/>
      <c r="AM62" s="249"/>
      <c r="AN62" s="249"/>
      <c r="AO62" s="253"/>
      <c r="AP62" s="249"/>
      <c r="AQ62" s="249"/>
      <c r="AR62" s="249"/>
      <c r="AS62" s="249"/>
      <c r="AT62" s="249"/>
      <c r="AU62" s="253"/>
      <c r="AV62" s="249"/>
      <c r="AW62" s="249"/>
      <c r="AX62" s="249"/>
      <c r="AY62" s="249"/>
      <c r="AZ62" s="249"/>
      <c r="BA62" s="244">
        <v>20</v>
      </c>
      <c r="BB62" s="228">
        <v>5</v>
      </c>
      <c r="BC62" s="228">
        <v>2</v>
      </c>
      <c r="BD62" s="228" t="s">
        <v>110</v>
      </c>
      <c r="BE62" s="228" t="s">
        <v>103</v>
      </c>
      <c r="BF62" s="228"/>
      <c r="BG62" s="244"/>
      <c r="BH62" s="228"/>
      <c r="BI62" s="228"/>
      <c r="BJ62" s="228"/>
      <c r="BK62" s="228"/>
      <c r="BL62" s="228"/>
      <c r="BM62" s="253">
        <v>1</v>
      </c>
      <c r="BN62" s="249">
        <v>1</v>
      </c>
      <c r="BO62" s="249">
        <v>0.5</v>
      </c>
      <c r="BP62" s="249" t="s">
        <v>110</v>
      </c>
      <c r="BQ62" s="249" t="s">
        <v>103</v>
      </c>
      <c r="BR62" s="249"/>
      <c r="BS62" s="228"/>
      <c r="BT62" s="228"/>
      <c r="BU62" s="228"/>
      <c r="BV62" s="228"/>
      <c r="BW62" s="228"/>
      <c r="BX62" s="228"/>
      <c r="BY62" s="244"/>
      <c r="BZ62" s="228"/>
      <c r="CA62" s="228"/>
      <c r="CB62" s="228"/>
      <c r="CC62" s="228"/>
      <c r="CD62" s="228"/>
      <c r="CE62" s="228" t="s">
        <v>1353</v>
      </c>
      <c r="CF62" s="228"/>
      <c r="CG62" s="245"/>
      <c r="CH62" s="246" t="s">
        <v>1350</v>
      </c>
      <c r="CI62" s="246">
        <v>100</v>
      </c>
      <c r="CJ62" s="246" t="s">
        <v>514</v>
      </c>
      <c r="CK62" s="247"/>
      <c r="CL62" s="248"/>
      <c r="CM62" s="248"/>
      <c r="CN62" s="248"/>
      <c r="CO62" s="248"/>
      <c r="CP62" s="248"/>
      <c r="CQ62" s="248"/>
      <c r="CR62" s="248"/>
      <c r="CS62" s="248"/>
      <c r="CT62" s="248"/>
      <c r="CU62" s="248"/>
      <c r="CV62" s="248"/>
      <c r="CW62" s="248"/>
      <c r="CX62" s="248"/>
      <c r="CY62" s="248"/>
      <c r="CZ62" s="248"/>
      <c r="DA62" s="248"/>
      <c r="DB62" s="248">
        <v>55</v>
      </c>
      <c r="DC62" s="249"/>
      <c r="DD62" s="248"/>
      <c r="DE62" s="248"/>
      <c r="DF62" s="248"/>
      <c r="DG62" s="248"/>
      <c r="DH62" s="248"/>
      <c r="DI62" s="248"/>
      <c r="DJ62" s="248">
        <v>45</v>
      </c>
      <c r="DK62" s="306">
        <f t="shared" si="3"/>
        <v>100</v>
      </c>
      <c r="DL62" s="245"/>
      <c r="DM62" s="248"/>
      <c r="DN62" s="248"/>
      <c r="DO62" s="307"/>
      <c r="DQ62" s="245"/>
      <c r="DR62" s="307"/>
      <c r="DS62" s="245"/>
      <c r="DT62" s="265" t="s">
        <v>1390</v>
      </c>
      <c r="DU62" s="249"/>
      <c r="DV62" s="249"/>
      <c r="DW62" s="310">
        <f t="shared" si="19"/>
        <v>100</v>
      </c>
      <c r="DX62" s="311" t="e">
        <f>VLOOKUP(P62,definitions_list_lookup!$K$30:$L$54,2,0)</f>
        <v>#N/A</v>
      </c>
      <c r="DY62" s="268" t="s">
        <v>1405</v>
      </c>
      <c r="DZ62" s="265" t="s">
        <v>1417</v>
      </c>
      <c r="EA62" s="268"/>
      <c r="EB62" s="249"/>
      <c r="EC62" s="312"/>
      <c r="ED62" s="229" t="s">
        <v>2517</v>
      </c>
      <c r="EE62" s="313"/>
      <c r="EF62" s="314"/>
      <c r="EG62" s="313"/>
      <c r="EH62" s="315"/>
      <c r="EI62" s="316" t="e">
        <f>VLOOKUP(EH62,definitions_list_mag!$Y$12:$Z$15,2,FALSE)</f>
        <v>#N/A</v>
      </c>
      <c r="EJ62" s="317"/>
      <c r="EK62" s="318" t="e">
        <f>VLOOKUP(EJ62,definitions_list_mag!$AT$3:$AU$5,2,FALSE)</f>
        <v>#N/A</v>
      </c>
      <c r="EL62" s="313"/>
      <c r="EM62" s="315"/>
      <c r="EN62" s="315"/>
      <c r="EO62" s="319"/>
      <c r="EP62" s="319"/>
      <c r="EQ62" s="319"/>
      <c r="ER62" s="319"/>
      <c r="ES62" s="319"/>
      <c r="ET62" s="319"/>
      <c r="EU62" s="319"/>
      <c r="EV62" s="320"/>
      <c r="EW62" s="320"/>
      <c r="EX62" s="320"/>
      <c r="EY62" s="320"/>
      <c r="EZ62" s="192" t="e">
        <f t="shared" si="4"/>
        <v>#DIV/0!</v>
      </c>
      <c r="FA62" s="192" t="e">
        <f t="shared" si="5"/>
        <v>#DIV/0!</v>
      </c>
      <c r="FB62" s="192" t="e">
        <f t="shared" si="6"/>
        <v>#DIV/0!</v>
      </c>
      <c r="FC62" s="192" t="e">
        <f t="shared" si="7"/>
        <v>#DIV/0!</v>
      </c>
      <c r="FD62" s="192" t="e">
        <f t="shared" si="8"/>
        <v>#DIV/0!</v>
      </c>
      <c r="FE62" s="193" t="e">
        <f t="shared" si="9"/>
        <v>#DIV/0!</v>
      </c>
      <c r="FF62" s="194" t="e">
        <f t="shared" si="10"/>
        <v>#DIV/0!</v>
      </c>
      <c r="FG62" s="317"/>
      <c r="FH62" s="315"/>
      <c r="FI62" s="778">
        <f t="shared" si="11"/>
        <v>0</v>
      </c>
      <c r="FJ62" s="779" t="e">
        <f t="shared" si="12"/>
        <v>#DIV/0!</v>
      </c>
      <c r="FK62" s="779" t="e">
        <f t="shared" si="13"/>
        <v>#DIV/0!</v>
      </c>
      <c r="FL62" s="780" t="e">
        <f t="shared" si="14"/>
        <v>#DIV/0!</v>
      </c>
      <c r="FM62" s="169" t="e">
        <f t="shared" si="15"/>
        <v>#DIV/0!</v>
      </c>
      <c r="FN62" s="783" t="e">
        <f t="shared" si="16"/>
        <v>#DIV/0!</v>
      </c>
      <c r="FO62" s="228"/>
      <c r="FP62" s="228"/>
      <c r="FQ62" s="228"/>
      <c r="FR62" s="228"/>
      <c r="FS62" s="228"/>
      <c r="FT62" s="228"/>
      <c r="FU62" s="228"/>
      <c r="FV62" s="228"/>
      <c r="FW62" s="228"/>
      <c r="FX62" s="228"/>
      <c r="FY62" s="228"/>
      <c r="FZ62" s="228"/>
      <c r="GA62" s="228"/>
      <c r="GB62" s="228"/>
      <c r="GC62" s="228"/>
      <c r="GD62" s="228"/>
      <c r="GE62" s="228"/>
      <c r="GF62" s="228"/>
      <c r="GG62" s="228"/>
      <c r="GH62" s="228"/>
      <c r="GI62" s="228"/>
      <c r="GJ62" s="228"/>
      <c r="GK62" s="228"/>
      <c r="GL62" s="228"/>
      <c r="GM62" s="228"/>
      <c r="GN62" s="228"/>
      <c r="GO62" s="228"/>
      <c r="GP62" s="228"/>
      <c r="GQ62" s="228"/>
      <c r="GR62" s="228"/>
      <c r="GS62" s="228"/>
      <c r="GT62" s="228"/>
      <c r="GU62" s="228"/>
      <c r="GV62" s="228"/>
      <c r="GW62" s="228"/>
      <c r="GX62" s="228"/>
      <c r="GY62" s="228"/>
      <c r="GZ62" s="228"/>
      <c r="HA62" s="228"/>
      <c r="HB62" s="228"/>
      <c r="HC62" s="228"/>
      <c r="HD62" s="228"/>
      <c r="HE62" s="228"/>
      <c r="HF62" s="228"/>
      <c r="HG62" s="228"/>
      <c r="HH62" s="228"/>
      <c r="HI62" s="228"/>
      <c r="HJ62" s="228"/>
      <c r="HK62" s="228"/>
      <c r="HL62" s="228"/>
      <c r="HM62" s="228"/>
      <c r="HN62" s="228"/>
      <c r="HO62" s="228"/>
      <c r="HP62" s="228"/>
      <c r="HQ62" s="228"/>
      <c r="HR62" s="228"/>
      <c r="HS62" s="228"/>
      <c r="HT62" s="228"/>
      <c r="HU62" s="228"/>
      <c r="HV62" s="228"/>
      <c r="HW62" s="228"/>
      <c r="HX62" s="228"/>
      <c r="HY62" s="228"/>
      <c r="HZ62" s="228"/>
      <c r="IA62" s="228"/>
      <c r="IB62" s="228"/>
      <c r="IC62" s="228"/>
      <c r="ID62" s="228"/>
      <c r="IE62" s="228"/>
      <c r="IF62" s="228"/>
      <c r="IG62" s="228"/>
      <c r="IH62" s="228"/>
      <c r="II62" s="228"/>
      <c r="IJ62" s="228"/>
      <c r="IK62" s="228"/>
      <c r="IL62" s="228"/>
      <c r="IM62" s="228"/>
      <c r="IN62" s="228"/>
      <c r="IO62" s="228"/>
      <c r="IP62" s="228"/>
      <c r="IQ62" s="228"/>
      <c r="IR62" s="228"/>
      <c r="IS62" s="228"/>
      <c r="IT62" s="228"/>
      <c r="IU62" s="228"/>
      <c r="IV62" s="228"/>
      <c r="IW62" s="228"/>
      <c r="IX62" s="228"/>
      <c r="IY62" s="228"/>
      <c r="IZ62" s="228"/>
      <c r="JA62" s="228"/>
      <c r="JB62" s="228"/>
      <c r="JC62" s="228"/>
      <c r="JD62" s="228"/>
      <c r="JE62" s="228"/>
      <c r="JF62" s="228"/>
      <c r="JG62" s="228"/>
      <c r="JH62" s="228"/>
      <c r="JI62" s="228"/>
      <c r="JJ62" s="228"/>
      <c r="JK62" s="228"/>
      <c r="JL62" s="228"/>
      <c r="JM62" s="228"/>
      <c r="JN62" s="228"/>
      <c r="JO62" s="228"/>
      <c r="JP62" s="228"/>
      <c r="JQ62" s="228"/>
      <c r="JR62" s="228"/>
      <c r="JS62" s="228"/>
      <c r="JT62" s="228"/>
      <c r="JU62" s="228"/>
      <c r="JV62" s="228"/>
      <c r="JW62" s="228"/>
      <c r="JX62" s="228"/>
      <c r="JY62" s="228"/>
      <c r="JZ62" s="228"/>
      <c r="KA62" s="228"/>
      <c r="KB62" s="228"/>
      <c r="KC62" s="228"/>
      <c r="KD62" s="228"/>
      <c r="KE62" s="228"/>
      <c r="KF62" s="228"/>
      <c r="KG62" s="228"/>
      <c r="KH62" s="228"/>
      <c r="KI62" s="228"/>
      <c r="KJ62" s="228"/>
      <c r="KK62" s="228"/>
      <c r="KL62" s="228"/>
      <c r="KM62" s="228"/>
      <c r="KN62" s="228"/>
      <c r="KO62" s="228"/>
      <c r="KP62" s="228"/>
      <c r="KQ62" s="228"/>
      <c r="KR62" s="228"/>
      <c r="KS62" s="228"/>
      <c r="KT62" s="228"/>
      <c r="KU62" s="228"/>
      <c r="KV62" s="228"/>
      <c r="KW62" s="228"/>
      <c r="KX62" s="228"/>
      <c r="KY62" s="228"/>
      <c r="KZ62" s="228"/>
      <c r="LA62" s="228"/>
      <c r="LB62" s="228"/>
      <c r="LC62" s="228"/>
      <c r="LD62" s="228"/>
      <c r="LE62" s="228"/>
      <c r="LF62" s="228"/>
      <c r="LG62" s="228"/>
      <c r="LH62" s="228"/>
      <c r="LI62" s="228"/>
      <c r="LJ62" s="228"/>
      <c r="LK62" s="228"/>
      <c r="LL62" s="228"/>
      <c r="LM62" s="228"/>
      <c r="LN62" s="228"/>
      <c r="LO62" s="228"/>
      <c r="LP62" s="228"/>
      <c r="LQ62" s="228"/>
      <c r="LR62" s="228"/>
      <c r="LS62" s="228"/>
      <c r="LT62" s="228"/>
      <c r="LU62" s="228"/>
      <c r="LV62" s="228"/>
      <c r="LW62" s="228"/>
      <c r="LX62" s="228"/>
      <c r="LY62" s="228"/>
      <c r="LZ62" s="228"/>
      <c r="MA62" s="228"/>
      <c r="MB62" s="228"/>
      <c r="MC62" s="228"/>
      <c r="MD62" s="228"/>
      <c r="ME62" s="228"/>
      <c r="MF62" s="228"/>
      <c r="MG62" s="228"/>
      <c r="MH62" s="228"/>
      <c r="MI62" s="228"/>
      <c r="MJ62" s="228"/>
      <c r="MK62" s="228"/>
      <c r="ML62" s="228"/>
      <c r="MM62" s="228"/>
      <c r="MN62" s="228"/>
      <c r="MO62" s="228"/>
      <c r="MP62" s="228"/>
      <c r="MQ62" s="228"/>
      <c r="MR62" s="228"/>
      <c r="MS62" s="228"/>
      <c r="MT62" s="228"/>
      <c r="MU62" s="228"/>
      <c r="MV62" s="228"/>
      <c r="MW62" s="228"/>
      <c r="MX62" s="228"/>
      <c r="MY62" s="228"/>
      <c r="MZ62" s="228"/>
      <c r="NA62" s="228"/>
      <c r="NB62" s="228"/>
      <c r="NC62" s="228"/>
      <c r="ND62" s="228"/>
      <c r="NE62" s="228"/>
      <c r="NF62" s="228"/>
      <c r="NG62" s="228"/>
      <c r="NH62" s="228"/>
      <c r="NI62" s="228"/>
      <c r="NJ62" s="228"/>
      <c r="NK62" s="228"/>
      <c r="NL62" s="228"/>
      <c r="NM62" s="228"/>
      <c r="NN62" s="228"/>
      <c r="NO62" s="228"/>
      <c r="NP62" s="228"/>
      <c r="NQ62" s="228"/>
      <c r="NR62" s="228"/>
      <c r="NS62" s="228"/>
      <c r="NT62" s="228"/>
      <c r="NU62" s="228"/>
      <c r="NV62" s="228"/>
      <c r="NW62" s="228"/>
      <c r="NX62" s="228"/>
      <c r="NY62" s="228"/>
      <c r="NZ62" s="228"/>
      <c r="OA62" s="228"/>
      <c r="OB62" s="228"/>
      <c r="OC62" s="228"/>
      <c r="OD62" s="228"/>
      <c r="OE62" s="228"/>
      <c r="OF62" s="228"/>
      <c r="OG62" s="228"/>
      <c r="OH62" s="228"/>
      <c r="OI62" s="228"/>
      <c r="OJ62" s="228"/>
      <c r="OK62" s="228"/>
      <c r="OL62" s="228"/>
      <c r="OM62" s="228"/>
      <c r="ON62" s="228"/>
      <c r="OO62" s="228"/>
      <c r="OP62" s="228"/>
      <c r="OQ62" s="228"/>
      <c r="OR62" s="228"/>
      <c r="OS62" s="228"/>
      <c r="OT62" s="228"/>
      <c r="OU62" s="228"/>
      <c r="OV62" s="228"/>
      <c r="OW62" s="228"/>
      <c r="OX62" s="228"/>
      <c r="OY62" s="228"/>
      <c r="OZ62" s="228"/>
      <c r="PA62" s="228"/>
      <c r="PB62" s="228"/>
      <c r="PC62" s="228"/>
      <c r="PD62" s="228"/>
      <c r="PE62" s="228"/>
      <c r="PF62" s="228"/>
      <c r="PG62" s="228"/>
      <c r="PH62" s="228"/>
      <c r="PI62" s="228"/>
      <c r="PJ62" s="228"/>
      <c r="PK62" s="228"/>
      <c r="PL62" s="228"/>
      <c r="PM62" s="228"/>
      <c r="PN62" s="228"/>
      <c r="PO62" s="228"/>
      <c r="PP62" s="228"/>
      <c r="PQ62" s="228"/>
      <c r="PR62" s="228"/>
      <c r="PS62" s="228"/>
      <c r="PT62" s="228"/>
      <c r="PU62" s="228"/>
      <c r="PV62" s="228"/>
      <c r="PW62" s="228"/>
      <c r="PX62" s="228"/>
      <c r="PY62" s="228"/>
      <c r="PZ62" s="228"/>
      <c r="QA62" s="228"/>
      <c r="QB62" s="228"/>
      <c r="QC62" s="228"/>
      <c r="QD62" s="228"/>
      <c r="QE62" s="228"/>
      <c r="QF62" s="228"/>
      <c r="QG62" s="228"/>
      <c r="QH62" s="228"/>
      <c r="QI62" s="228"/>
      <c r="QJ62" s="228"/>
      <c r="QK62" s="228"/>
      <c r="QL62" s="228"/>
      <c r="QM62" s="228"/>
      <c r="QN62" s="228"/>
      <c r="QO62" s="228"/>
      <c r="QP62" s="228"/>
      <c r="QQ62" s="228"/>
      <c r="QR62" s="228"/>
      <c r="QS62" s="228"/>
      <c r="QT62" s="228"/>
      <c r="QU62" s="228"/>
      <c r="QV62" s="228"/>
      <c r="QW62" s="228"/>
      <c r="QX62" s="228"/>
      <c r="QY62" s="228"/>
      <c r="QZ62" s="228"/>
      <c r="RA62" s="228"/>
      <c r="RB62" s="228"/>
      <c r="RC62" s="228"/>
      <c r="RD62" s="228"/>
      <c r="RE62" s="228"/>
      <c r="RF62" s="228"/>
      <c r="RG62" s="228"/>
      <c r="RH62" s="228"/>
      <c r="RI62" s="228"/>
      <c r="RJ62" s="228"/>
      <c r="RK62" s="228"/>
      <c r="RL62" s="228"/>
      <c r="RM62" s="228"/>
      <c r="RN62" s="228"/>
      <c r="RO62" s="228"/>
      <c r="RP62" s="228"/>
      <c r="RQ62" s="228"/>
      <c r="RR62" s="228"/>
      <c r="RS62" s="228"/>
      <c r="RT62" s="228"/>
      <c r="RU62" s="228"/>
      <c r="RV62" s="228"/>
      <c r="RW62" s="228"/>
      <c r="RX62" s="228"/>
      <c r="RY62" s="228"/>
      <c r="RZ62" s="228"/>
      <c r="SA62" s="228"/>
      <c r="SB62" s="228"/>
      <c r="SC62" s="228"/>
      <c r="SD62" s="228"/>
      <c r="SE62" s="228"/>
      <c r="SF62" s="228"/>
      <c r="SG62" s="228"/>
      <c r="SH62" s="228"/>
      <c r="SI62" s="228"/>
      <c r="SJ62" s="228"/>
      <c r="SK62" s="228"/>
      <c r="SL62" s="228"/>
      <c r="SM62" s="228"/>
      <c r="SN62" s="228"/>
      <c r="SO62" s="228"/>
      <c r="SP62" s="228"/>
      <c r="SQ62" s="228"/>
      <c r="SR62" s="228"/>
      <c r="SS62" s="228"/>
      <c r="ST62" s="228"/>
      <c r="SU62" s="228"/>
      <c r="SV62" s="228"/>
      <c r="SW62" s="228"/>
      <c r="SX62" s="228"/>
      <c r="SY62" s="228"/>
      <c r="SZ62" s="228"/>
      <c r="TA62" s="228"/>
      <c r="TB62" s="228"/>
      <c r="TC62" s="228"/>
      <c r="TD62" s="228"/>
      <c r="TE62" s="228"/>
      <c r="TF62" s="228"/>
      <c r="TG62" s="228"/>
      <c r="TH62" s="228"/>
      <c r="TI62" s="228"/>
      <c r="TJ62" s="228"/>
      <c r="TK62" s="228"/>
      <c r="TL62" s="228"/>
      <c r="TM62" s="228"/>
      <c r="TN62" s="228"/>
      <c r="TO62" s="228"/>
      <c r="TP62" s="228"/>
      <c r="TQ62" s="228"/>
      <c r="TR62" s="228"/>
      <c r="TS62" s="228"/>
      <c r="TT62" s="228"/>
      <c r="TU62" s="228"/>
      <c r="TV62" s="228"/>
      <c r="TW62" s="228"/>
      <c r="TX62" s="228"/>
      <c r="TY62" s="228"/>
      <c r="TZ62" s="228"/>
      <c r="UA62" s="228"/>
      <c r="UB62" s="228"/>
      <c r="UC62" s="228"/>
      <c r="UD62" s="228"/>
      <c r="UE62" s="228"/>
      <c r="UF62" s="228"/>
      <c r="UG62" s="228"/>
      <c r="UH62" s="228"/>
      <c r="UI62" s="228"/>
      <c r="UJ62" s="228"/>
      <c r="UK62" s="228"/>
      <c r="UL62" s="228"/>
      <c r="UM62" s="228"/>
      <c r="UN62" s="228"/>
      <c r="UO62" s="228"/>
      <c r="UP62" s="228"/>
      <c r="UQ62" s="228"/>
      <c r="UR62" s="228"/>
      <c r="US62" s="228"/>
      <c r="UT62" s="228"/>
      <c r="UU62" s="228"/>
      <c r="UV62" s="228"/>
      <c r="UW62" s="228"/>
      <c r="UX62" s="228"/>
      <c r="UY62" s="228"/>
      <c r="UZ62" s="228"/>
      <c r="VA62" s="228"/>
      <c r="VB62" s="228"/>
      <c r="VC62" s="228"/>
      <c r="VD62" s="228"/>
      <c r="VE62" s="228"/>
      <c r="VF62" s="228"/>
      <c r="VG62" s="228"/>
      <c r="VH62" s="228"/>
      <c r="VI62" s="228"/>
      <c r="VJ62" s="228"/>
      <c r="VK62" s="228"/>
      <c r="VL62" s="228"/>
      <c r="VM62" s="228"/>
      <c r="VN62" s="228"/>
      <c r="VO62" s="228"/>
      <c r="VP62" s="228"/>
      <c r="VQ62" s="228"/>
      <c r="VR62" s="228"/>
      <c r="VS62" s="228"/>
      <c r="VT62" s="228"/>
      <c r="VU62" s="228"/>
      <c r="VV62" s="228"/>
      <c r="VW62" s="228"/>
      <c r="VX62" s="228"/>
      <c r="VY62" s="228"/>
      <c r="VZ62" s="228"/>
      <c r="WA62" s="228"/>
      <c r="WB62" s="228"/>
      <c r="WC62" s="228"/>
      <c r="WD62" s="228"/>
      <c r="WE62" s="228"/>
      <c r="WF62" s="228"/>
      <c r="WG62" s="228"/>
      <c r="WH62" s="228"/>
      <c r="WI62" s="228"/>
      <c r="WJ62" s="228"/>
      <c r="WK62" s="228"/>
      <c r="WL62" s="228"/>
      <c r="WM62" s="228"/>
      <c r="WN62" s="228"/>
      <c r="WO62" s="228"/>
      <c r="WP62" s="228"/>
      <c r="WQ62" s="228"/>
      <c r="WR62" s="228"/>
      <c r="WS62" s="228"/>
      <c r="WT62" s="228"/>
      <c r="WU62" s="228"/>
      <c r="WV62" s="228"/>
      <c r="WW62" s="228"/>
      <c r="WX62" s="228"/>
      <c r="WY62" s="228"/>
      <c r="WZ62" s="228"/>
      <c r="XA62" s="228"/>
      <c r="XB62" s="228"/>
      <c r="XC62" s="228"/>
      <c r="XD62" s="228"/>
      <c r="XE62" s="228"/>
      <c r="XF62" s="228"/>
      <c r="XG62" s="228"/>
      <c r="XH62" s="228"/>
      <c r="XI62" s="228"/>
      <c r="XJ62" s="228"/>
      <c r="XK62" s="228"/>
      <c r="XL62" s="228"/>
      <c r="XM62" s="228"/>
      <c r="XN62" s="228"/>
      <c r="XO62" s="228"/>
      <c r="XP62" s="228"/>
      <c r="XQ62" s="228"/>
      <c r="XR62" s="228"/>
      <c r="XS62" s="228"/>
      <c r="XT62" s="228"/>
      <c r="XU62" s="228"/>
      <c r="XV62" s="228"/>
      <c r="XW62" s="228"/>
      <c r="XX62" s="228"/>
      <c r="XY62" s="228"/>
      <c r="XZ62" s="228"/>
      <c r="YA62" s="228"/>
      <c r="YB62" s="228"/>
      <c r="YC62" s="228"/>
      <c r="YD62" s="228"/>
      <c r="YE62" s="228"/>
      <c r="YF62" s="228"/>
      <c r="YG62" s="228"/>
      <c r="YH62" s="228"/>
      <c r="YI62" s="228"/>
      <c r="YJ62" s="228"/>
      <c r="YK62" s="228"/>
      <c r="YL62" s="228"/>
      <c r="YM62" s="228"/>
      <c r="YN62" s="228"/>
      <c r="YO62" s="228"/>
      <c r="YP62" s="228"/>
      <c r="YQ62" s="228"/>
      <c r="YR62" s="228"/>
      <c r="YS62" s="228"/>
      <c r="YT62" s="228"/>
      <c r="YU62" s="228"/>
      <c r="YV62" s="228"/>
      <c r="YW62" s="228"/>
      <c r="YX62" s="228"/>
      <c r="YY62" s="228"/>
      <c r="YZ62" s="228"/>
      <c r="ZA62" s="228"/>
      <c r="ZB62" s="228"/>
      <c r="ZC62" s="228"/>
      <c r="ZD62" s="228"/>
      <c r="ZE62" s="228"/>
      <c r="ZF62" s="228"/>
      <c r="ZG62" s="228"/>
      <c r="ZH62" s="228"/>
      <c r="ZI62" s="228"/>
      <c r="ZJ62" s="228"/>
      <c r="ZK62" s="228"/>
      <c r="ZL62" s="228"/>
      <c r="ZM62" s="228"/>
      <c r="ZN62" s="228"/>
      <c r="ZO62" s="228"/>
      <c r="ZP62" s="228"/>
      <c r="ZQ62" s="228"/>
      <c r="ZR62" s="228"/>
      <c r="ZS62" s="228"/>
      <c r="ZT62" s="228"/>
      <c r="ZU62" s="228"/>
      <c r="ZV62" s="228"/>
      <c r="ZW62" s="228"/>
      <c r="ZX62" s="228"/>
      <c r="ZY62" s="228"/>
      <c r="ZZ62" s="228"/>
      <c r="AAA62" s="228"/>
      <c r="AAB62" s="228"/>
      <c r="AAC62" s="228"/>
      <c r="AAD62" s="228"/>
      <c r="AAE62" s="228"/>
      <c r="AAF62" s="228"/>
      <c r="AAG62" s="228"/>
      <c r="AAH62" s="228"/>
      <c r="AAI62" s="228"/>
      <c r="AAJ62" s="228"/>
      <c r="AAK62" s="228"/>
      <c r="AAL62" s="228"/>
      <c r="AAM62" s="228"/>
      <c r="AAN62" s="228"/>
      <c r="AAO62" s="228"/>
      <c r="AAP62" s="228"/>
      <c r="AAQ62" s="228"/>
      <c r="AAR62" s="228"/>
      <c r="AAS62" s="228"/>
      <c r="AAT62" s="228"/>
      <c r="AAU62" s="228"/>
      <c r="AAV62" s="228"/>
      <c r="AAW62" s="228"/>
      <c r="AAX62" s="228"/>
      <c r="AAY62" s="228"/>
      <c r="AAZ62" s="228"/>
      <c r="ABA62" s="228"/>
      <c r="ABB62" s="228"/>
      <c r="ABC62" s="228"/>
      <c r="ABD62" s="228"/>
      <c r="ABE62" s="228"/>
      <c r="ABF62" s="228"/>
      <c r="ABG62" s="228"/>
      <c r="ABH62" s="228"/>
      <c r="ABI62" s="228"/>
      <c r="ABJ62" s="228"/>
      <c r="ABK62" s="228"/>
      <c r="ABL62" s="228"/>
      <c r="ABM62" s="228"/>
      <c r="ABN62" s="228"/>
      <c r="ABO62" s="228"/>
      <c r="ABP62" s="228"/>
      <c r="ABQ62" s="228"/>
      <c r="ABR62" s="228"/>
      <c r="ABS62" s="228"/>
      <c r="ABT62" s="228"/>
      <c r="ABU62" s="228"/>
      <c r="ABV62" s="228"/>
      <c r="ABW62" s="228"/>
      <c r="ABX62" s="228"/>
      <c r="ABY62" s="228"/>
      <c r="ABZ62" s="228"/>
      <c r="ACA62" s="228"/>
      <c r="ACB62" s="228"/>
      <c r="ACC62" s="228"/>
      <c r="ACD62" s="228"/>
      <c r="ACE62" s="228"/>
      <c r="ACF62" s="228"/>
      <c r="ACG62" s="228"/>
      <c r="ACH62" s="228"/>
      <c r="ACI62" s="228"/>
      <c r="ACJ62" s="228"/>
      <c r="ACK62" s="228"/>
      <c r="ACL62" s="228"/>
      <c r="ACM62" s="228"/>
      <c r="ACN62" s="228"/>
      <c r="ACO62" s="228"/>
      <c r="ACP62" s="228"/>
      <c r="ACQ62" s="228"/>
      <c r="ACR62" s="228"/>
      <c r="ACS62" s="228"/>
      <c r="ACT62" s="228"/>
      <c r="ACU62" s="228"/>
      <c r="ACV62" s="228"/>
      <c r="ACW62" s="228"/>
      <c r="ACX62" s="228"/>
      <c r="ACY62" s="228"/>
      <c r="ACZ62" s="228"/>
      <c r="ADA62" s="228"/>
      <c r="ADB62" s="228"/>
      <c r="ADC62" s="228"/>
      <c r="ADD62" s="228"/>
      <c r="ADE62" s="228"/>
      <c r="ADF62" s="228"/>
      <c r="ADG62" s="228"/>
      <c r="ADH62" s="228"/>
      <c r="ADI62" s="228"/>
      <c r="ADJ62" s="228"/>
      <c r="ADK62" s="228"/>
      <c r="ADL62" s="228"/>
      <c r="ADM62" s="228"/>
      <c r="ADN62" s="228"/>
      <c r="ADO62" s="228"/>
      <c r="ADP62" s="228"/>
      <c r="ADQ62" s="228"/>
      <c r="ADR62" s="228"/>
      <c r="ADS62" s="228"/>
      <c r="ADT62" s="228"/>
      <c r="ADU62" s="228"/>
      <c r="ADV62" s="228"/>
      <c r="ADW62" s="228"/>
      <c r="ADX62" s="228"/>
      <c r="ADY62" s="228"/>
      <c r="ADZ62" s="228"/>
      <c r="AEA62" s="228"/>
      <c r="AEB62" s="228"/>
      <c r="AEC62" s="228"/>
      <c r="AED62" s="228"/>
      <c r="AEE62" s="228"/>
      <c r="AEF62" s="228"/>
      <c r="AEG62" s="228"/>
      <c r="AEH62" s="228"/>
      <c r="AEI62" s="228"/>
      <c r="AEJ62" s="228"/>
      <c r="AEK62" s="228"/>
      <c r="AEL62" s="228"/>
      <c r="AEM62" s="228"/>
      <c r="AEN62" s="228"/>
      <c r="AEO62" s="228"/>
      <c r="AEP62" s="228"/>
      <c r="AEQ62" s="228"/>
      <c r="AER62" s="228"/>
      <c r="AES62" s="228"/>
      <c r="AET62" s="228"/>
      <c r="AEU62" s="228"/>
      <c r="AEV62" s="228"/>
      <c r="AEW62" s="228"/>
      <c r="AEX62" s="228"/>
      <c r="AEY62" s="228"/>
      <c r="AEZ62" s="228"/>
      <c r="AFA62" s="228"/>
      <c r="AFB62" s="228"/>
      <c r="AFC62" s="228"/>
      <c r="AFD62" s="228"/>
      <c r="AFE62" s="228"/>
      <c r="AFF62" s="228"/>
      <c r="AFG62" s="228"/>
      <c r="AFH62" s="228"/>
      <c r="AFI62" s="228"/>
      <c r="AFJ62" s="228"/>
      <c r="AFK62" s="228"/>
      <c r="AFL62" s="228"/>
      <c r="AFM62" s="228"/>
      <c r="AFN62" s="228"/>
      <c r="AFO62" s="228"/>
      <c r="AFP62" s="228"/>
      <c r="AFQ62" s="228"/>
      <c r="AFR62" s="228"/>
      <c r="AFS62" s="228"/>
      <c r="AFT62" s="228"/>
      <c r="AFU62" s="228"/>
      <c r="AFV62" s="228"/>
      <c r="AFW62" s="228"/>
      <c r="AFX62" s="228"/>
      <c r="AFY62" s="228"/>
      <c r="AFZ62" s="228"/>
      <c r="AGA62" s="228"/>
      <c r="AGB62" s="228"/>
      <c r="AGC62" s="228"/>
      <c r="AGD62" s="228"/>
      <c r="AGE62" s="228"/>
      <c r="AGF62" s="228"/>
      <c r="AGG62" s="228"/>
      <c r="AGH62" s="228"/>
      <c r="AGI62" s="228"/>
      <c r="AGJ62" s="228"/>
      <c r="AGK62" s="228"/>
      <c r="AGL62" s="228"/>
      <c r="AGM62" s="228"/>
      <c r="AGN62" s="228"/>
      <c r="AGO62" s="228"/>
      <c r="AGP62" s="228"/>
      <c r="AGQ62" s="228"/>
      <c r="AGR62" s="228"/>
      <c r="AGS62" s="228"/>
      <c r="AGT62" s="228"/>
      <c r="AGU62" s="228"/>
      <c r="AGV62" s="228"/>
      <c r="AGW62" s="228"/>
      <c r="AGX62" s="228"/>
      <c r="AGY62" s="228"/>
      <c r="AGZ62" s="228"/>
      <c r="AHA62" s="228"/>
      <c r="AHB62" s="228"/>
      <c r="AHC62" s="228"/>
      <c r="AHD62" s="228"/>
      <c r="AHE62" s="228"/>
      <c r="AHF62" s="228"/>
      <c r="AHG62" s="228"/>
      <c r="AHH62" s="228"/>
      <c r="AHI62" s="228"/>
      <c r="AHJ62" s="228"/>
      <c r="AHK62" s="228"/>
      <c r="AHL62" s="228"/>
      <c r="AHM62" s="228"/>
      <c r="AHN62" s="228"/>
      <c r="AHO62" s="228"/>
      <c r="AHP62" s="228"/>
      <c r="AHQ62" s="228"/>
      <c r="AHR62" s="228"/>
      <c r="AHS62" s="228"/>
      <c r="AHT62" s="228"/>
      <c r="AHU62" s="228"/>
      <c r="AHV62" s="228"/>
      <c r="AHW62" s="228"/>
      <c r="AHX62" s="228"/>
      <c r="AHY62" s="228"/>
      <c r="AHZ62" s="228"/>
      <c r="AIA62" s="228"/>
      <c r="AIB62" s="228"/>
      <c r="AIC62" s="228"/>
      <c r="AID62" s="228"/>
      <c r="AIE62" s="228"/>
      <c r="AIF62" s="228"/>
      <c r="AIG62" s="228"/>
      <c r="AIH62" s="228"/>
      <c r="AII62" s="228"/>
      <c r="AIJ62" s="228"/>
      <c r="AIK62" s="228"/>
      <c r="AIL62" s="228"/>
      <c r="AIM62" s="228"/>
      <c r="AIN62" s="228"/>
      <c r="AIO62" s="228"/>
      <c r="AIP62" s="228"/>
      <c r="AIQ62" s="228"/>
      <c r="AIR62" s="228"/>
      <c r="AIS62" s="228"/>
      <c r="AIT62" s="228"/>
      <c r="AIU62" s="228"/>
      <c r="AIV62" s="228"/>
      <c r="AIW62" s="228"/>
      <c r="AIX62" s="228"/>
      <c r="AIY62" s="228"/>
      <c r="AIZ62" s="228"/>
      <c r="AJA62" s="228"/>
      <c r="AJB62" s="228"/>
      <c r="AJC62" s="228"/>
      <c r="AJD62" s="228"/>
      <c r="AJE62" s="228"/>
      <c r="AJF62" s="228"/>
      <c r="AJG62" s="228"/>
      <c r="AJH62" s="228"/>
      <c r="AJI62" s="228"/>
      <c r="AJJ62" s="228"/>
      <c r="AJK62" s="228"/>
      <c r="AJL62" s="228"/>
      <c r="AJM62" s="228"/>
      <c r="AJN62" s="228"/>
      <c r="AJO62" s="228"/>
      <c r="AJP62" s="228"/>
      <c r="AJQ62" s="228"/>
      <c r="AJR62" s="228"/>
      <c r="AJS62" s="228"/>
      <c r="AJT62" s="228"/>
      <c r="AJU62" s="228"/>
      <c r="AJV62" s="228"/>
      <c r="AJW62" s="228"/>
      <c r="AJX62" s="228"/>
      <c r="AJY62" s="228"/>
      <c r="AJZ62" s="228"/>
      <c r="AKA62" s="228"/>
      <c r="AKB62" s="228"/>
      <c r="AKC62" s="228"/>
      <c r="AKD62" s="228"/>
      <c r="AKE62" s="228"/>
      <c r="AKF62" s="228"/>
      <c r="AKG62" s="228"/>
      <c r="AKH62" s="228"/>
      <c r="AKI62" s="228"/>
      <c r="AKJ62" s="228"/>
      <c r="AKK62" s="228"/>
      <c r="AKL62" s="228"/>
      <c r="AKM62" s="228"/>
      <c r="AKN62" s="228"/>
      <c r="AKO62" s="228"/>
      <c r="AKP62" s="228"/>
      <c r="AKQ62" s="228"/>
      <c r="AKR62" s="228"/>
      <c r="AKS62" s="228"/>
      <c r="AKT62" s="228"/>
      <c r="AKU62" s="228"/>
      <c r="AKV62" s="228"/>
      <c r="AKW62" s="228"/>
      <c r="AKX62" s="228"/>
      <c r="AKY62" s="228"/>
      <c r="AKZ62" s="228"/>
      <c r="ALA62" s="228"/>
      <c r="ALB62" s="228"/>
      <c r="ALC62" s="228"/>
      <c r="ALD62" s="228"/>
      <c r="ALE62" s="228"/>
      <c r="ALF62" s="228"/>
      <c r="ALG62" s="228"/>
      <c r="ALH62" s="228"/>
      <c r="ALI62" s="228"/>
      <c r="ALJ62" s="228"/>
      <c r="ALK62" s="228"/>
      <c r="ALL62" s="228"/>
      <c r="ALM62" s="228"/>
      <c r="ALN62" s="228"/>
      <c r="ALO62" s="228"/>
      <c r="ALP62" s="228"/>
      <c r="ALQ62" s="228"/>
      <c r="ALR62" s="228"/>
      <c r="ALS62" s="228"/>
      <c r="ALT62" s="228"/>
      <c r="ALU62" s="228"/>
      <c r="ALV62" s="228"/>
      <c r="ALW62" s="228"/>
      <c r="ALX62" s="228"/>
      <c r="ALY62" s="228"/>
      <c r="ALZ62" s="228"/>
      <c r="AMA62" s="228"/>
      <c r="AMB62" s="228"/>
      <c r="AMC62" s="228"/>
      <c r="AMD62" s="228"/>
      <c r="AME62" s="228"/>
      <c r="AMF62" s="228"/>
      <c r="AMG62" s="228"/>
      <c r="AMH62" s="228"/>
      <c r="AMI62" s="228"/>
      <c r="AMJ62" s="228"/>
      <c r="AMK62" s="228"/>
      <c r="AML62" s="228"/>
      <c r="AMM62" s="228"/>
      <c r="AMN62" s="228"/>
      <c r="AMO62" s="228"/>
      <c r="AMP62" s="228"/>
      <c r="AMQ62" s="228"/>
      <c r="AMR62" s="228"/>
      <c r="AMS62" s="228"/>
      <c r="AMT62" s="228"/>
      <c r="AMU62" s="228"/>
      <c r="AMV62" s="228"/>
      <c r="AMW62" s="228"/>
      <c r="AMX62" s="228"/>
    </row>
    <row r="63" spans="1:1038" ht="18" customHeight="1">
      <c r="A63" s="223" t="s">
        <v>1277</v>
      </c>
      <c r="B63" s="226" t="s">
        <v>1294</v>
      </c>
      <c r="D63" s="225" t="s">
        <v>1279</v>
      </c>
      <c r="E63" s="126">
        <v>15</v>
      </c>
      <c r="F63" s="126">
        <v>1</v>
      </c>
      <c r="G63" s="285" t="str">
        <f t="shared" si="1"/>
        <v>15-1</v>
      </c>
      <c r="H63" s="277">
        <v>0</v>
      </c>
      <c r="I63" s="126">
        <v>29.5</v>
      </c>
      <c r="K63" s="545" t="b">
        <f>IF(I64=1,IF(((VLOOKUP($G63,[1]Depth_Lookup!#REF!,9,FALSE))-(H63/100))=0,"Good",IF(((VLOOKUP($G63,[1]Depth_Lookup!$A$3:$J$550,9,FALSE))-(H63/100))&gt;0,"Too Short","Too Long")))</f>
        <v>0</v>
      </c>
      <c r="L63" s="171">
        <f>(VLOOKUP($G63,Depth_Lookup!$A$3:$J$410,10,FALSE))+(H63/100)</f>
        <v>26.7</v>
      </c>
      <c r="M63" s="171">
        <f>(VLOOKUP($G63,Depth_Lookup!$A$3:$J$410,10,FALSE))+(I63/100)</f>
        <v>26.995000000000001</v>
      </c>
      <c r="N63" s="127" t="s">
        <v>1305</v>
      </c>
      <c r="O63" s="126">
        <v>5</v>
      </c>
      <c r="P63" s="126" t="s">
        <v>853</v>
      </c>
      <c r="Q63" s="126" t="s">
        <v>125</v>
      </c>
      <c r="R63" s="196" t="str">
        <f t="shared" si="2"/>
        <v>SerpentinizedHarzburgite</v>
      </c>
      <c r="S63" s="126" t="s">
        <v>94</v>
      </c>
      <c r="T63" s="126" t="s">
        <v>98</v>
      </c>
      <c r="U63" s="126" t="s">
        <v>95</v>
      </c>
      <c r="V63" s="126" t="s">
        <v>96</v>
      </c>
      <c r="W63" s="126" t="s">
        <v>102</v>
      </c>
      <c r="X63" s="202">
        <f>VLOOKUP(W63,definitions_list_lookup!$A$13:$B$19,2,0)</f>
        <v>5</v>
      </c>
      <c r="Y63" s="126" t="s">
        <v>90</v>
      </c>
      <c r="Z63" s="126" t="s">
        <v>91</v>
      </c>
      <c r="AF63" s="196" t="e">
        <f>VLOOKUP(AE63,definitions_list_mag!$V$12:$W$15,2,0)</f>
        <v>#N/A</v>
      </c>
      <c r="AI63" s="258">
        <v>79</v>
      </c>
      <c r="AJ63" s="135"/>
      <c r="AK63" s="135"/>
      <c r="AL63" s="135"/>
      <c r="AM63" s="135"/>
      <c r="AN63" s="135"/>
      <c r="AO63" s="258"/>
      <c r="AP63" s="135"/>
      <c r="AQ63" s="135"/>
      <c r="AR63" s="135"/>
      <c r="AS63" s="135"/>
      <c r="AT63" s="135"/>
      <c r="AU63" s="258"/>
      <c r="AV63" s="135"/>
      <c r="AW63" s="135"/>
      <c r="AX63" s="135"/>
      <c r="AY63" s="135"/>
      <c r="AZ63" s="135"/>
      <c r="BA63" s="257">
        <v>20</v>
      </c>
      <c r="BB63" s="226">
        <v>5</v>
      </c>
      <c r="BC63" s="226">
        <v>2</v>
      </c>
      <c r="BD63" s="226" t="s">
        <v>110</v>
      </c>
      <c r="BE63" s="226" t="s">
        <v>103</v>
      </c>
      <c r="BF63" s="226"/>
      <c r="BG63" s="130"/>
      <c r="BM63" s="255">
        <v>1</v>
      </c>
      <c r="BN63" s="256">
        <v>1</v>
      </c>
      <c r="BO63" s="256">
        <v>0.5</v>
      </c>
      <c r="BP63" s="256" t="s">
        <v>110</v>
      </c>
      <c r="BQ63" s="256" t="s">
        <v>103</v>
      </c>
      <c r="BR63" s="135"/>
      <c r="BY63" s="130"/>
      <c r="CG63" s="145"/>
      <c r="CH63" s="150" t="s">
        <v>1350</v>
      </c>
      <c r="CI63" s="132">
        <v>100</v>
      </c>
      <c r="CJ63" s="132" t="s">
        <v>514</v>
      </c>
      <c r="CK63" s="133"/>
      <c r="CL63" s="134"/>
      <c r="CM63" s="134"/>
      <c r="CN63" s="134"/>
      <c r="CO63" s="134"/>
      <c r="CP63" s="134"/>
      <c r="CQ63" s="134"/>
      <c r="CR63" s="134"/>
      <c r="CS63" s="134"/>
      <c r="CT63" s="134"/>
      <c r="CU63" s="134"/>
      <c r="CV63" s="134"/>
      <c r="CW63" s="134"/>
      <c r="CX63" s="134"/>
      <c r="CY63" s="134"/>
      <c r="CZ63" s="134"/>
      <c r="DA63" s="134"/>
      <c r="DB63" s="134">
        <v>65</v>
      </c>
      <c r="DD63" s="134"/>
      <c r="DE63" s="134"/>
      <c r="DF63" s="134"/>
      <c r="DG63" s="134"/>
      <c r="DH63" s="134"/>
      <c r="DI63" s="134"/>
      <c r="DJ63" s="134">
        <v>35</v>
      </c>
      <c r="DK63" s="207">
        <f t="shared" si="3"/>
        <v>100</v>
      </c>
      <c r="DL63" s="131"/>
      <c r="DM63" s="134"/>
      <c r="DN63" s="134"/>
      <c r="DO63" s="136"/>
      <c r="DQ63" s="131"/>
      <c r="DR63" s="136"/>
      <c r="DS63" s="131"/>
      <c r="DT63" s="266" t="s">
        <v>1390</v>
      </c>
      <c r="DW63" s="213">
        <f t="shared" si="19"/>
        <v>100</v>
      </c>
      <c r="DX63" s="214" t="e">
        <f>VLOOKUP(P63,definitions_list_lookup!$K$30:$L$54,2,0)</f>
        <v>#N/A</v>
      </c>
      <c r="DY63" s="155" t="s">
        <v>1405</v>
      </c>
      <c r="DZ63" s="266" t="s">
        <v>1417</v>
      </c>
      <c r="EA63" s="139"/>
      <c r="ED63" s="229" t="s">
        <v>2517</v>
      </c>
      <c r="EE63" s="140"/>
      <c r="EG63" s="140"/>
      <c r="EI63" s="218" t="e">
        <f>VLOOKUP(EH63,definitions_list_mag!$Y$12:$Z$15,2,FALSE)</f>
        <v>#N/A</v>
      </c>
      <c r="EJ63" s="143"/>
      <c r="EK63" s="221" t="e">
        <f>VLOOKUP(EJ63,definitions_list_mag!$AT$3:$AU$5,2,FALSE)</f>
        <v>#N/A</v>
      </c>
      <c r="EM63" s="109"/>
      <c r="EN63" s="109"/>
      <c r="EZ63" s="192" t="e">
        <f t="shared" si="4"/>
        <v>#DIV/0!</v>
      </c>
      <c r="FA63" s="192" t="e">
        <f t="shared" si="5"/>
        <v>#DIV/0!</v>
      </c>
      <c r="FB63" s="192" t="e">
        <f t="shared" si="6"/>
        <v>#DIV/0!</v>
      </c>
      <c r="FC63" s="192" t="e">
        <f t="shared" si="7"/>
        <v>#DIV/0!</v>
      </c>
      <c r="FD63" s="192" t="e">
        <f t="shared" si="8"/>
        <v>#DIV/0!</v>
      </c>
      <c r="FE63" s="193" t="e">
        <f t="shared" si="9"/>
        <v>#DIV/0!</v>
      </c>
      <c r="FF63" s="194" t="e">
        <f t="shared" si="10"/>
        <v>#DIV/0!</v>
      </c>
      <c r="FG63" s="143"/>
      <c r="FI63" s="778">
        <f t="shared" si="11"/>
        <v>0</v>
      </c>
      <c r="FJ63" s="779" t="e">
        <f t="shared" si="12"/>
        <v>#DIV/0!</v>
      </c>
      <c r="FK63" s="779" t="e">
        <f t="shared" si="13"/>
        <v>#DIV/0!</v>
      </c>
      <c r="FL63" s="780" t="e">
        <f t="shared" si="14"/>
        <v>#DIV/0!</v>
      </c>
      <c r="FM63" s="169" t="e">
        <f t="shared" si="15"/>
        <v>#DIV/0!</v>
      </c>
      <c r="FN63" s="783" t="e">
        <f t="shared" si="16"/>
        <v>#DIV/0!</v>
      </c>
    </row>
    <row r="64" spans="1:1038" ht="18" customHeight="1">
      <c r="A64" s="223" t="s">
        <v>1277</v>
      </c>
      <c r="B64" s="226" t="s">
        <v>1294</v>
      </c>
      <c r="D64" s="225" t="s">
        <v>1279</v>
      </c>
      <c r="E64" s="126">
        <v>15</v>
      </c>
      <c r="F64" s="126">
        <v>1</v>
      </c>
      <c r="G64" s="285" t="str">
        <f t="shared" si="1"/>
        <v>15-1</v>
      </c>
      <c r="H64" s="277">
        <v>29.5</v>
      </c>
      <c r="I64" s="126">
        <v>39.5</v>
      </c>
      <c r="K64" s="545" t="b">
        <f>IF(I65=1,IF(((VLOOKUP($G64,[1]Depth_Lookup!#REF!,9,FALSE))-(H64/100))=0,"Good",IF(((VLOOKUP($G64,[1]Depth_Lookup!$A$3:$J$550,9,FALSE))-(H64/100))&gt;0,"Too Short","Too Long")))</f>
        <v>0</v>
      </c>
      <c r="L64" s="171">
        <f>(VLOOKUP($G64,Depth_Lookup!$A$3:$J$410,10,FALSE))+(H64/100)</f>
        <v>26.995000000000001</v>
      </c>
      <c r="M64" s="171">
        <f>(VLOOKUP($G64,Depth_Lookup!$A$3:$J$410,10,FALSE))+(I64/100)</f>
        <v>27.094999999999999</v>
      </c>
      <c r="N64" s="127" t="s">
        <v>1305</v>
      </c>
      <c r="Q64" s="126" t="s">
        <v>137</v>
      </c>
      <c r="R64" s="196" t="str">
        <f t="shared" si="2"/>
        <v>Clinopyroxenite</v>
      </c>
      <c r="S64" s="126" t="s">
        <v>98</v>
      </c>
      <c r="T64" s="126" t="s">
        <v>98</v>
      </c>
      <c r="U64" s="126" t="s">
        <v>95</v>
      </c>
      <c r="V64" s="126" t="s">
        <v>96</v>
      </c>
      <c r="W64" s="126" t="s">
        <v>102</v>
      </c>
      <c r="X64" s="202">
        <f>VLOOKUP(W64,definitions_list_lookup!$A$13:$B$19,2,0)</f>
        <v>5</v>
      </c>
      <c r="Y64" s="126" t="s">
        <v>90</v>
      </c>
      <c r="Z64" s="126" t="s">
        <v>91</v>
      </c>
      <c r="AF64" s="196" t="e">
        <f>VLOOKUP(AE64,definitions_list_mag!$V$12:$W$15,2,0)</f>
        <v>#N/A</v>
      </c>
      <c r="AI64" s="258">
        <v>15</v>
      </c>
      <c r="AJ64" s="135">
        <v>1</v>
      </c>
      <c r="AK64" s="256">
        <v>0.5</v>
      </c>
      <c r="AL64" s="256" t="s">
        <v>110</v>
      </c>
      <c r="AM64" s="256" t="s">
        <v>103</v>
      </c>
      <c r="AN64" s="135"/>
      <c r="AO64" s="258"/>
      <c r="AP64" s="135"/>
      <c r="AQ64" s="135"/>
      <c r="AR64" s="135"/>
      <c r="AS64" s="135"/>
      <c r="AT64" s="135"/>
      <c r="AU64" s="258">
        <v>85</v>
      </c>
      <c r="AV64" s="135">
        <v>3</v>
      </c>
      <c r="AW64" s="256">
        <v>1</v>
      </c>
      <c r="AX64" s="256" t="s">
        <v>110</v>
      </c>
      <c r="AY64" s="256" t="s">
        <v>103</v>
      </c>
      <c r="AZ64" s="135"/>
      <c r="BA64" s="257"/>
      <c r="BB64" s="226"/>
      <c r="BC64" s="226"/>
      <c r="BD64" s="226"/>
      <c r="BE64" s="226"/>
      <c r="BF64" s="226"/>
      <c r="BG64" s="130"/>
      <c r="BM64" s="255"/>
      <c r="BN64" s="256"/>
      <c r="BO64" s="256"/>
      <c r="BP64" s="256"/>
      <c r="BQ64" s="256"/>
      <c r="BR64" s="256"/>
      <c r="BY64" s="130"/>
      <c r="CG64" s="259"/>
      <c r="CH64" s="150"/>
      <c r="CI64" s="132"/>
      <c r="CJ64" s="132"/>
      <c r="CK64" s="133"/>
      <c r="CL64" s="134"/>
      <c r="CM64" s="134"/>
      <c r="CN64" s="134"/>
      <c r="CO64" s="134"/>
      <c r="CP64" s="134"/>
      <c r="CQ64" s="134"/>
      <c r="CR64" s="134"/>
      <c r="CS64" s="134"/>
      <c r="CT64" s="134"/>
      <c r="CU64" s="134"/>
      <c r="CV64" s="134"/>
      <c r="CW64" s="134"/>
      <c r="CX64" s="134"/>
      <c r="CY64" s="134"/>
      <c r="CZ64" s="134"/>
      <c r="DA64" s="134"/>
      <c r="DB64" s="134">
        <v>5</v>
      </c>
      <c r="DD64" s="134"/>
      <c r="DE64" s="134"/>
      <c r="DF64" s="134"/>
      <c r="DG64" s="134"/>
      <c r="DH64" s="134"/>
      <c r="DI64" s="134"/>
      <c r="DJ64" s="134">
        <v>95</v>
      </c>
      <c r="DK64" s="207">
        <f t="shared" si="3"/>
        <v>100</v>
      </c>
      <c r="DL64" s="131"/>
      <c r="DM64" s="134"/>
      <c r="DN64" s="134"/>
      <c r="DO64" s="136"/>
      <c r="DQ64" s="131"/>
      <c r="DR64" s="136"/>
      <c r="DS64" s="131"/>
      <c r="DT64" s="263"/>
      <c r="DU64" s="135">
        <v>95</v>
      </c>
      <c r="DV64" s="135" t="s">
        <v>849</v>
      </c>
      <c r="DW64" s="213">
        <f t="shared" si="19"/>
        <v>100</v>
      </c>
      <c r="DX64" s="214" t="e">
        <f>VLOOKUP(P64,definitions_list_lookup!$K$30:$L$54,2,0)</f>
        <v>#N/A</v>
      </c>
      <c r="DY64" s="155"/>
      <c r="DZ64" s="155"/>
      <c r="EA64" s="139"/>
      <c r="ED64" s="229" t="s">
        <v>2517</v>
      </c>
      <c r="EE64" s="140"/>
      <c r="EG64" s="140"/>
      <c r="EI64" s="218" t="e">
        <f>VLOOKUP(EH64,definitions_list_mag!$Y$12:$Z$15,2,FALSE)</f>
        <v>#N/A</v>
      </c>
      <c r="EJ64" s="143"/>
      <c r="EK64" s="221" t="e">
        <f>VLOOKUP(EJ64,definitions_list_mag!$AT$3:$AU$5,2,FALSE)</f>
        <v>#N/A</v>
      </c>
      <c r="EM64" s="109"/>
      <c r="EN64" s="109"/>
      <c r="EZ64" s="192" t="e">
        <f t="shared" si="4"/>
        <v>#DIV/0!</v>
      </c>
      <c r="FA64" s="192" t="e">
        <f t="shared" si="5"/>
        <v>#DIV/0!</v>
      </c>
      <c r="FB64" s="192" t="e">
        <f t="shared" si="6"/>
        <v>#DIV/0!</v>
      </c>
      <c r="FC64" s="192" t="e">
        <f t="shared" si="7"/>
        <v>#DIV/0!</v>
      </c>
      <c r="FD64" s="192" t="e">
        <f t="shared" si="8"/>
        <v>#DIV/0!</v>
      </c>
      <c r="FE64" s="193" t="e">
        <f t="shared" si="9"/>
        <v>#DIV/0!</v>
      </c>
      <c r="FF64" s="194" t="e">
        <f t="shared" si="10"/>
        <v>#DIV/0!</v>
      </c>
      <c r="FG64" s="143" t="s">
        <v>1450</v>
      </c>
      <c r="FI64" s="778">
        <f t="shared" si="11"/>
        <v>0</v>
      </c>
      <c r="FJ64" s="779" t="e">
        <f t="shared" si="12"/>
        <v>#DIV/0!</v>
      </c>
      <c r="FK64" s="779" t="e">
        <f t="shared" si="13"/>
        <v>#DIV/0!</v>
      </c>
      <c r="FL64" s="780" t="e">
        <f t="shared" si="14"/>
        <v>#DIV/0!</v>
      </c>
      <c r="FM64" s="169" t="e">
        <f t="shared" si="15"/>
        <v>#DIV/0!</v>
      </c>
      <c r="FN64" s="783" t="e">
        <f t="shared" si="16"/>
        <v>#DIV/0!</v>
      </c>
    </row>
    <row r="65" spans="1:1038" s="288" customFormat="1" ht="18" customHeight="1">
      <c r="A65" s="282" t="s">
        <v>1277</v>
      </c>
      <c r="B65" s="227" t="s">
        <v>1294</v>
      </c>
      <c r="C65" s="227"/>
      <c r="D65" s="284" t="s">
        <v>1279</v>
      </c>
      <c r="E65" s="229">
        <v>15</v>
      </c>
      <c r="F65" s="229">
        <v>1</v>
      </c>
      <c r="G65" s="285" t="str">
        <f t="shared" si="1"/>
        <v>15-1</v>
      </c>
      <c r="H65" s="280">
        <v>39.5</v>
      </c>
      <c r="I65" s="229">
        <v>74</v>
      </c>
      <c r="J65" s="256"/>
      <c r="K65" s="545" t="b">
        <f>IF(I66=1,IF(((VLOOKUP($G65,[1]Depth_Lookup!#REF!,9,FALSE))-(H65/100))=0,"Good",IF(((VLOOKUP($G65,[1]Depth_Lookup!$A$3:$J$550,9,FALSE))-(H65/100))&gt;0,"Too Short","Too Long")))</f>
        <v>0</v>
      </c>
      <c r="L65" s="171">
        <f>(VLOOKUP($G65,Depth_Lookup!$A$3:$J$410,10,FALSE))+(H65/100)</f>
        <v>27.094999999999999</v>
      </c>
      <c r="M65" s="171">
        <f>(VLOOKUP($G65,Depth_Lookup!$A$3:$J$410,10,FALSE))+(I65/100)</f>
        <v>27.439999999999998</v>
      </c>
      <c r="N65" s="230" t="s">
        <v>1305</v>
      </c>
      <c r="O65" s="227" t="s">
        <v>1303</v>
      </c>
      <c r="P65" s="227" t="s">
        <v>853</v>
      </c>
      <c r="Q65" s="227" t="s">
        <v>125</v>
      </c>
      <c r="R65" s="286" t="str">
        <f t="shared" si="2"/>
        <v>SerpentinizedHarzburgite</v>
      </c>
      <c r="S65" s="227" t="s">
        <v>98</v>
      </c>
      <c r="T65" s="227" t="s">
        <v>94</v>
      </c>
      <c r="U65" s="227" t="s">
        <v>95</v>
      </c>
      <c r="V65" s="227" t="s">
        <v>96</v>
      </c>
      <c r="W65" s="227" t="s">
        <v>102</v>
      </c>
      <c r="X65" s="287">
        <f>VLOOKUP(W65,definitions_list_lookup!$A$13:$B$19,2,0)</f>
        <v>5</v>
      </c>
      <c r="Y65" s="227" t="s">
        <v>90</v>
      </c>
      <c r="Z65" s="227" t="s">
        <v>91</v>
      </c>
      <c r="AA65" s="227"/>
      <c r="AB65" s="227"/>
      <c r="AC65" s="227"/>
      <c r="AD65" s="227"/>
      <c r="AE65" s="233"/>
      <c r="AF65" s="286" t="e">
        <f>VLOOKUP(AE65,definitions_list_mag!$V$12:$W$15,2,0)</f>
        <v>#N/A</v>
      </c>
      <c r="AG65" s="237"/>
      <c r="AH65" s="227"/>
      <c r="AI65" s="252">
        <v>79</v>
      </c>
      <c r="AJ65" s="229"/>
      <c r="AK65" s="229"/>
      <c r="AL65" s="229"/>
      <c r="AM65" s="229"/>
      <c r="AN65" s="229"/>
      <c r="AO65" s="252"/>
      <c r="AP65" s="229"/>
      <c r="AQ65" s="229"/>
      <c r="AR65" s="229"/>
      <c r="AS65" s="229"/>
      <c r="AT65" s="229"/>
      <c r="AU65" s="252"/>
      <c r="AV65" s="229"/>
      <c r="AW65" s="229"/>
      <c r="AX65" s="229"/>
      <c r="AY65" s="229"/>
      <c r="AZ65" s="229"/>
      <c r="BA65" s="240">
        <v>20</v>
      </c>
      <c r="BB65" s="227">
        <v>4</v>
      </c>
      <c r="BC65" s="227">
        <v>2</v>
      </c>
      <c r="BD65" s="227" t="s">
        <v>110</v>
      </c>
      <c r="BE65" s="227" t="s">
        <v>103</v>
      </c>
      <c r="BF65" s="227"/>
      <c r="BG65" s="240"/>
      <c r="BH65" s="227"/>
      <c r="BI65" s="227"/>
      <c r="BJ65" s="227"/>
      <c r="BK65" s="227"/>
      <c r="BL65" s="227"/>
      <c r="BM65" s="252">
        <v>1</v>
      </c>
      <c r="BN65" s="229">
        <v>0.5</v>
      </c>
      <c r="BO65" s="229">
        <v>0.5</v>
      </c>
      <c r="BP65" s="229" t="s">
        <v>110</v>
      </c>
      <c r="BQ65" s="229" t="s">
        <v>103</v>
      </c>
      <c r="BR65" s="229"/>
      <c r="BS65" s="227"/>
      <c r="BT65" s="227"/>
      <c r="BU65" s="227"/>
      <c r="BV65" s="227"/>
      <c r="BW65" s="227"/>
      <c r="BX65" s="227"/>
      <c r="BY65" s="240"/>
      <c r="BZ65" s="227"/>
      <c r="CA65" s="227"/>
      <c r="CB65" s="227"/>
      <c r="CC65" s="227"/>
      <c r="CD65" s="227"/>
      <c r="CE65" s="227"/>
      <c r="CF65" s="227"/>
      <c r="CG65" s="250"/>
      <c r="CH65" s="149" t="s">
        <v>1350</v>
      </c>
      <c r="CI65" s="149">
        <v>100</v>
      </c>
      <c r="CJ65" s="149" t="s">
        <v>514</v>
      </c>
      <c r="CK65" s="151"/>
      <c r="CL65" s="152"/>
      <c r="CM65" s="152"/>
      <c r="CN65" s="152"/>
      <c r="CO65" s="152"/>
      <c r="CP65" s="152"/>
      <c r="CQ65" s="152"/>
      <c r="CR65" s="152"/>
      <c r="CS65" s="152"/>
      <c r="CT65" s="152"/>
      <c r="CU65" s="152"/>
      <c r="CV65" s="152"/>
      <c r="CW65" s="152"/>
      <c r="CX65" s="152"/>
      <c r="CY65" s="152"/>
      <c r="CZ65" s="152"/>
      <c r="DA65" s="152"/>
      <c r="DB65" s="152">
        <v>55</v>
      </c>
      <c r="DC65" s="229"/>
      <c r="DD65" s="152"/>
      <c r="DE65" s="152"/>
      <c r="DF65" s="152"/>
      <c r="DG65" s="152"/>
      <c r="DH65" s="152"/>
      <c r="DI65" s="152"/>
      <c r="DJ65" s="152">
        <v>45</v>
      </c>
      <c r="DK65" s="208">
        <f t="shared" si="3"/>
        <v>100</v>
      </c>
      <c r="DL65" s="148"/>
      <c r="DM65" s="152"/>
      <c r="DN65" s="152"/>
      <c r="DO65" s="153"/>
      <c r="DQ65" s="148"/>
      <c r="DR65" s="153"/>
      <c r="DS65" s="148"/>
      <c r="DT65" s="261"/>
      <c r="DU65" s="229"/>
      <c r="DV65" s="229"/>
      <c r="DW65" s="290">
        <f t="shared" si="19"/>
        <v>100</v>
      </c>
      <c r="DX65" s="291" t="e">
        <f>VLOOKUP(P65,definitions_list_lookup!$K$30:$L$54,2,0)</f>
        <v>#N/A</v>
      </c>
      <c r="DY65" s="154"/>
      <c r="DZ65" s="154"/>
      <c r="EA65" s="154"/>
      <c r="EB65" s="229"/>
      <c r="EC65" s="292"/>
      <c r="ED65" s="229" t="s">
        <v>2517</v>
      </c>
      <c r="EE65" s="293"/>
      <c r="EF65" s="294"/>
      <c r="EG65" s="293"/>
      <c r="EH65" s="295"/>
      <c r="EI65" s="296" t="e">
        <f>VLOOKUP(EH65,definitions_list_mag!$Y$12:$Z$15,2,FALSE)</f>
        <v>#N/A</v>
      </c>
      <c r="EJ65" s="297"/>
      <c r="EK65" s="298" t="e">
        <f>VLOOKUP(EJ65,definitions_list_mag!$AT$3:$AU$5,2,FALSE)</f>
        <v>#N/A</v>
      </c>
      <c r="EL65" s="293"/>
      <c r="EM65" s="295"/>
      <c r="EN65" s="295"/>
      <c r="EO65" s="321"/>
      <c r="EP65" s="321"/>
      <c r="EQ65" s="321"/>
      <c r="ER65" s="321"/>
      <c r="ES65" s="321"/>
      <c r="ET65" s="321"/>
      <c r="EU65" s="321"/>
      <c r="EV65" s="322"/>
      <c r="EW65" s="322"/>
      <c r="EX65" s="322"/>
      <c r="EY65" s="322"/>
      <c r="EZ65" s="192" t="e">
        <f t="shared" si="4"/>
        <v>#DIV/0!</v>
      </c>
      <c r="FA65" s="192" t="e">
        <f t="shared" si="5"/>
        <v>#DIV/0!</v>
      </c>
      <c r="FB65" s="192" t="e">
        <f t="shared" si="6"/>
        <v>#DIV/0!</v>
      </c>
      <c r="FC65" s="192" t="e">
        <f t="shared" si="7"/>
        <v>#DIV/0!</v>
      </c>
      <c r="FD65" s="192" t="e">
        <f t="shared" si="8"/>
        <v>#DIV/0!</v>
      </c>
      <c r="FE65" s="193" t="e">
        <f t="shared" si="9"/>
        <v>#DIV/0!</v>
      </c>
      <c r="FF65" s="194" t="e">
        <f t="shared" si="10"/>
        <v>#DIV/0!</v>
      </c>
      <c r="FG65" s="297"/>
      <c r="FH65" s="295"/>
      <c r="FI65" s="778">
        <f t="shared" si="11"/>
        <v>0</v>
      </c>
      <c r="FJ65" s="779" t="e">
        <f t="shared" si="12"/>
        <v>#DIV/0!</v>
      </c>
      <c r="FK65" s="779" t="e">
        <f t="shared" si="13"/>
        <v>#DIV/0!</v>
      </c>
      <c r="FL65" s="780" t="e">
        <f t="shared" si="14"/>
        <v>#DIV/0!</v>
      </c>
      <c r="FM65" s="169" t="e">
        <f t="shared" si="15"/>
        <v>#DIV/0!</v>
      </c>
      <c r="FN65" s="783" t="e">
        <f t="shared" si="16"/>
        <v>#DIV/0!</v>
      </c>
      <c r="FO65" s="227"/>
      <c r="FP65" s="227"/>
      <c r="FQ65" s="227"/>
      <c r="FR65" s="227"/>
      <c r="FS65" s="227"/>
      <c r="FT65" s="227"/>
      <c r="FU65" s="227"/>
      <c r="FV65" s="227"/>
      <c r="FW65" s="227"/>
      <c r="FX65" s="227"/>
      <c r="FY65" s="227"/>
      <c r="FZ65" s="227"/>
      <c r="GA65" s="227"/>
      <c r="GB65" s="227"/>
      <c r="GC65" s="227"/>
      <c r="GD65" s="227"/>
      <c r="GE65" s="227"/>
      <c r="GF65" s="227"/>
      <c r="GG65" s="227"/>
      <c r="GH65" s="227"/>
      <c r="GI65" s="227"/>
      <c r="GJ65" s="227"/>
      <c r="GK65" s="227"/>
      <c r="GL65" s="227"/>
      <c r="GM65" s="227"/>
      <c r="GN65" s="227"/>
      <c r="GO65" s="227"/>
      <c r="GP65" s="227"/>
      <c r="GQ65" s="227"/>
      <c r="GR65" s="227"/>
      <c r="GS65" s="227"/>
      <c r="GT65" s="227"/>
      <c r="GU65" s="227"/>
      <c r="GV65" s="227"/>
      <c r="GW65" s="227"/>
      <c r="GX65" s="227"/>
      <c r="GY65" s="227"/>
      <c r="GZ65" s="227"/>
      <c r="HA65" s="227"/>
      <c r="HB65" s="227"/>
      <c r="HC65" s="227"/>
      <c r="HD65" s="227"/>
      <c r="HE65" s="227"/>
      <c r="HF65" s="227"/>
      <c r="HG65" s="227"/>
      <c r="HH65" s="227"/>
      <c r="HI65" s="227"/>
      <c r="HJ65" s="227"/>
      <c r="HK65" s="227"/>
      <c r="HL65" s="227"/>
      <c r="HM65" s="227"/>
      <c r="HN65" s="227"/>
      <c r="HO65" s="227"/>
      <c r="HP65" s="227"/>
      <c r="HQ65" s="227"/>
      <c r="HR65" s="227"/>
      <c r="HS65" s="227"/>
      <c r="HT65" s="227"/>
      <c r="HU65" s="227"/>
      <c r="HV65" s="227"/>
      <c r="HW65" s="227"/>
      <c r="HX65" s="227"/>
      <c r="HY65" s="227"/>
      <c r="HZ65" s="227"/>
      <c r="IA65" s="227"/>
      <c r="IB65" s="227"/>
      <c r="IC65" s="227"/>
      <c r="ID65" s="227"/>
      <c r="IE65" s="227"/>
      <c r="IF65" s="227"/>
      <c r="IG65" s="227"/>
      <c r="IH65" s="227"/>
      <c r="II65" s="227"/>
      <c r="IJ65" s="227"/>
      <c r="IK65" s="227"/>
      <c r="IL65" s="227"/>
      <c r="IM65" s="227"/>
      <c r="IN65" s="227"/>
      <c r="IO65" s="227"/>
      <c r="IP65" s="227"/>
      <c r="IQ65" s="227"/>
      <c r="IR65" s="227"/>
      <c r="IS65" s="227"/>
      <c r="IT65" s="227"/>
      <c r="IU65" s="227"/>
      <c r="IV65" s="227"/>
      <c r="IW65" s="227"/>
      <c r="IX65" s="227"/>
      <c r="IY65" s="227"/>
      <c r="IZ65" s="227"/>
      <c r="JA65" s="227"/>
      <c r="JB65" s="227"/>
      <c r="JC65" s="227"/>
      <c r="JD65" s="227"/>
      <c r="JE65" s="227"/>
      <c r="JF65" s="227"/>
      <c r="JG65" s="227"/>
      <c r="JH65" s="227"/>
      <c r="JI65" s="227"/>
      <c r="JJ65" s="227"/>
      <c r="JK65" s="227"/>
      <c r="JL65" s="227"/>
      <c r="JM65" s="227"/>
      <c r="JN65" s="227"/>
      <c r="JO65" s="227"/>
      <c r="JP65" s="227"/>
      <c r="JQ65" s="227"/>
      <c r="JR65" s="227"/>
      <c r="JS65" s="227"/>
      <c r="JT65" s="227"/>
      <c r="JU65" s="227"/>
      <c r="JV65" s="227"/>
      <c r="JW65" s="227"/>
      <c r="JX65" s="227"/>
      <c r="JY65" s="227"/>
      <c r="JZ65" s="227"/>
      <c r="KA65" s="227"/>
      <c r="KB65" s="227"/>
      <c r="KC65" s="227"/>
      <c r="KD65" s="227"/>
      <c r="KE65" s="227"/>
      <c r="KF65" s="227"/>
      <c r="KG65" s="227"/>
      <c r="KH65" s="227"/>
      <c r="KI65" s="227"/>
      <c r="KJ65" s="227"/>
      <c r="KK65" s="227"/>
      <c r="KL65" s="227"/>
      <c r="KM65" s="227"/>
      <c r="KN65" s="227"/>
      <c r="KO65" s="227"/>
      <c r="KP65" s="227"/>
      <c r="KQ65" s="227"/>
      <c r="KR65" s="227"/>
      <c r="KS65" s="227"/>
      <c r="KT65" s="227"/>
      <c r="KU65" s="227"/>
      <c r="KV65" s="227"/>
      <c r="KW65" s="227"/>
      <c r="KX65" s="227"/>
      <c r="KY65" s="227"/>
      <c r="KZ65" s="227"/>
      <c r="LA65" s="227"/>
      <c r="LB65" s="227"/>
      <c r="LC65" s="227"/>
      <c r="LD65" s="227"/>
      <c r="LE65" s="227"/>
      <c r="LF65" s="227"/>
      <c r="LG65" s="227"/>
      <c r="LH65" s="227"/>
      <c r="LI65" s="227"/>
      <c r="LJ65" s="227"/>
      <c r="LK65" s="227"/>
      <c r="LL65" s="227"/>
      <c r="LM65" s="227"/>
      <c r="LN65" s="227"/>
      <c r="LO65" s="227"/>
      <c r="LP65" s="227"/>
      <c r="LQ65" s="227"/>
      <c r="LR65" s="227"/>
      <c r="LS65" s="227"/>
      <c r="LT65" s="227"/>
      <c r="LU65" s="227"/>
      <c r="LV65" s="227"/>
      <c r="LW65" s="227"/>
      <c r="LX65" s="227"/>
      <c r="LY65" s="227"/>
      <c r="LZ65" s="227"/>
      <c r="MA65" s="227"/>
      <c r="MB65" s="227"/>
      <c r="MC65" s="227"/>
      <c r="MD65" s="227"/>
      <c r="ME65" s="227"/>
      <c r="MF65" s="227"/>
      <c r="MG65" s="227"/>
      <c r="MH65" s="227"/>
      <c r="MI65" s="227"/>
      <c r="MJ65" s="227"/>
      <c r="MK65" s="227"/>
      <c r="ML65" s="227"/>
      <c r="MM65" s="227"/>
      <c r="MN65" s="227"/>
      <c r="MO65" s="227"/>
      <c r="MP65" s="227"/>
      <c r="MQ65" s="227"/>
      <c r="MR65" s="227"/>
      <c r="MS65" s="227"/>
      <c r="MT65" s="227"/>
      <c r="MU65" s="227"/>
      <c r="MV65" s="227"/>
      <c r="MW65" s="227"/>
      <c r="MX65" s="227"/>
      <c r="MY65" s="227"/>
      <c r="MZ65" s="227"/>
      <c r="NA65" s="227"/>
      <c r="NB65" s="227"/>
      <c r="NC65" s="227"/>
      <c r="ND65" s="227"/>
      <c r="NE65" s="227"/>
      <c r="NF65" s="227"/>
      <c r="NG65" s="227"/>
      <c r="NH65" s="227"/>
      <c r="NI65" s="227"/>
      <c r="NJ65" s="227"/>
      <c r="NK65" s="227"/>
      <c r="NL65" s="227"/>
      <c r="NM65" s="227"/>
      <c r="NN65" s="227"/>
      <c r="NO65" s="227"/>
      <c r="NP65" s="227"/>
      <c r="NQ65" s="227"/>
      <c r="NR65" s="227"/>
      <c r="NS65" s="227"/>
      <c r="NT65" s="227"/>
      <c r="NU65" s="227"/>
      <c r="NV65" s="227"/>
      <c r="NW65" s="227"/>
      <c r="NX65" s="227"/>
      <c r="NY65" s="227"/>
      <c r="NZ65" s="227"/>
      <c r="OA65" s="227"/>
      <c r="OB65" s="227"/>
      <c r="OC65" s="227"/>
      <c r="OD65" s="227"/>
      <c r="OE65" s="227"/>
      <c r="OF65" s="227"/>
      <c r="OG65" s="227"/>
      <c r="OH65" s="227"/>
      <c r="OI65" s="227"/>
      <c r="OJ65" s="227"/>
      <c r="OK65" s="227"/>
      <c r="OL65" s="227"/>
      <c r="OM65" s="227"/>
      <c r="ON65" s="227"/>
      <c r="OO65" s="227"/>
      <c r="OP65" s="227"/>
      <c r="OQ65" s="227"/>
      <c r="OR65" s="227"/>
      <c r="OS65" s="227"/>
      <c r="OT65" s="227"/>
      <c r="OU65" s="227"/>
      <c r="OV65" s="227"/>
      <c r="OW65" s="227"/>
      <c r="OX65" s="227"/>
      <c r="OY65" s="227"/>
      <c r="OZ65" s="227"/>
      <c r="PA65" s="227"/>
      <c r="PB65" s="227"/>
      <c r="PC65" s="227"/>
      <c r="PD65" s="227"/>
      <c r="PE65" s="227"/>
      <c r="PF65" s="227"/>
      <c r="PG65" s="227"/>
      <c r="PH65" s="227"/>
      <c r="PI65" s="227"/>
      <c r="PJ65" s="227"/>
      <c r="PK65" s="227"/>
      <c r="PL65" s="227"/>
      <c r="PM65" s="227"/>
      <c r="PN65" s="227"/>
      <c r="PO65" s="227"/>
      <c r="PP65" s="227"/>
      <c r="PQ65" s="227"/>
      <c r="PR65" s="227"/>
      <c r="PS65" s="227"/>
      <c r="PT65" s="227"/>
      <c r="PU65" s="227"/>
      <c r="PV65" s="227"/>
      <c r="PW65" s="227"/>
      <c r="PX65" s="227"/>
      <c r="PY65" s="227"/>
      <c r="PZ65" s="227"/>
      <c r="QA65" s="227"/>
      <c r="QB65" s="227"/>
      <c r="QC65" s="227"/>
      <c r="QD65" s="227"/>
      <c r="QE65" s="227"/>
      <c r="QF65" s="227"/>
      <c r="QG65" s="227"/>
      <c r="QH65" s="227"/>
      <c r="QI65" s="227"/>
      <c r="QJ65" s="227"/>
      <c r="QK65" s="227"/>
      <c r="QL65" s="227"/>
      <c r="QM65" s="227"/>
      <c r="QN65" s="227"/>
      <c r="QO65" s="227"/>
      <c r="QP65" s="227"/>
      <c r="QQ65" s="227"/>
      <c r="QR65" s="227"/>
      <c r="QS65" s="227"/>
      <c r="QT65" s="227"/>
      <c r="QU65" s="227"/>
      <c r="QV65" s="227"/>
      <c r="QW65" s="227"/>
      <c r="QX65" s="227"/>
      <c r="QY65" s="227"/>
      <c r="QZ65" s="227"/>
      <c r="RA65" s="227"/>
      <c r="RB65" s="227"/>
      <c r="RC65" s="227"/>
      <c r="RD65" s="227"/>
      <c r="RE65" s="227"/>
      <c r="RF65" s="227"/>
      <c r="RG65" s="227"/>
      <c r="RH65" s="227"/>
      <c r="RI65" s="227"/>
      <c r="RJ65" s="227"/>
      <c r="RK65" s="227"/>
      <c r="RL65" s="227"/>
      <c r="RM65" s="227"/>
      <c r="RN65" s="227"/>
      <c r="RO65" s="227"/>
      <c r="RP65" s="227"/>
      <c r="RQ65" s="227"/>
      <c r="RR65" s="227"/>
      <c r="RS65" s="227"/>
      <c r="RT65" s="227"/>
      <c r="RU65" s="227"/>
      <c r="RV65" s="227"/>
      <c r="RW65" s="227"/>
      <c r="RX65" s="227"/>
      <c r="RY65" s="227"/>
      <c r="RZ65" s="227"/>
      <c r="SA65" s="227"/>
      <c r="SB65" s="227"/>
      <c r="SC65" s="227"/>
      <c r="SD65" s="227"/>
      <c r="SE65" s="227"/>
      <c r="SF65" s="227"/>
      <c r="SG65" s="227"/>
      <c r="SH65" s="227"/>
      <c r="SI65" s="227"/>
      <c r="SJ65" s="227"/>
      <c r="SK65" s="227"/>
      <c r="SL65" s="227"/>
      <c r="SM65" s="227"/>
      <c r="SN65" s="227"/>
      <c r="SO65" s="227"/>
      <c r="SP65" s="227"/>
      <c r="SQ65" s="227"/>
      <c r="SR65" s="227"/>
      <c r="SS65" s="227"/>
      <c r="ST65" s="227"/>
      <c r="SU65" s="227"/>
      <c r="SV65" s="227"/>
      <c r="SW65" s="227"/>
      <c r="SX65" s="227"/>
      <c r="SY65" s="227"/>
      <c r="SZ65" s="227"/>
      <c r="TA65" s="227"/>
      <c r="TB65" s="227"/>
      <c r="TC65" s="227"/>
      <c r="TD65" s="227"/>
      <c r="TE65" s="227"/>
      <c r="TF65" s="227"/>
      <c r="TG65" s="227"/>
      <c r="TH65" s="227"/>
      <c r="TI65" s="227"/>
      <c r="TJ65" s="227"/>
      <c r="TK65" s="227"/>
      <c r="TL65" s="227"/>
      <c r="TM65" s="227"/>
      <c r="TN65" s="227"/>
      <c r="TO65" s="227"/>
      <c r="TP65" s="227"/>
      <c r="TQ65" s="227"/>
      <c r="TR65" s="227"/>
      <c r="TS65" s="227"/>
      <c r="TT65" s="227"/>
      <c r="TU65" s="227"/>
      <c r="TV65" s="227"/>
      <c r="TW65" s="227"/>
      <c r="TX65" s="227"/>
      <c r="TY65" s="227"/>
      <c r="TZ65" s="227"/>
      <c r="UA65" s="227"/>
      <c r="UB65" s="227"/>
      <c r="UC65" s="227"/>
      <c r="UD65" s="227"/>
      <c r="UE65" s="227"/>
      <c r="UF65" s="227"/>
      <c r="UG65" s="227"/>
      <c r="UH65" s="227"/>
      <c r="UI65" s="227"/>
      <c r="UJ65" s="227"/>
      <c r="UK65" s="227"/>
      <c r="UL65" s="227"/>
      <c r="UM65" s="227"/>
      <c r="UN65" s="227"/>
      <c r="UO65" s="227"/>
      <c r="UP65" s="227"/>
      <c r="UQ65" s="227"/>
      <c r="UR65" s="227"/>
      <c r="US65" s="227"/>
      <c r="UT65" s="227"/>
      <c r="UU65" s="227"/>
      <c r="UV65" s="227"/>
      <c r="UW65" s="227"/>
      <c r="UX65" s="227"/>
      <c r="UY65" s="227"/>
      <c r="UZ65" s="227"/>
      <c r="VA65" s="227"/>
      <c r="VB65" s="227"/>
      <c r="VC65" s="227"/>
      <c r="VD65" s="227"/>
      <c r="VE65" s="227"/>
      <c r="VF65" s="227"/>
      <c r="VG65" s="227"/>
      <c r="VH65" s="227"/>
      <c r="VI65" s="227"/>
      <c r="VJ65" s="227"/>
      <c r="VK65" s="227"/>
      <c r="VL65" s="227"/>
      <c r="VM65" s="227"/>
      <c r="VN65" s="227"/>
      <c r="VO65" s="227"/>
      <c r="VP65" s="227"/>
      <c r="VQ65" s="227"/>
      <c r="VR65" s="227"/>
      <c r="VS65" s="227"/>
      <c r="VT65" s="227"/>
      <c r="VU65" s="227"/>
      <c r="VV65" s="227"/>
      <c r="VW65" s="227"/>
      <c r="VX65" s="227"/>
      <c r="VY65" s="227"/>
      <c r="VZ65" s="227"/>
      <c r="WA65" s="227"/>
      <c r="WB65" s="227"/>
      <c r="WC65" s="227"/>
      <c r="WD65" s="227"/>
      <c r="WE65" s="227"/>
      <c r="WF65" s="227"/>
      <c r="WG65" s="227"/>
      <c r="WH65" s="227"/>
      <c r="WI65" s="227"/>
      <c r="WJ65" s="227"/>
      <c r="WK65" s="227"/>
      <c r="WL65" s="227"/>
      <c r="WM65" s="227"/>
      <c r="WN65" s="227"/>
      <c r="WO65" s="227"/>
      <c r="WP65" s="227"/>
      <c r="WQ65" s="227"/>
      <c r="WR65" s="227"/>
      <c r="WS65" s="227"/>
      <c r="WT65" s="227"/>
      <c r="WU65" s="227"/>
      <c r="WV65" s="227"/>
      <c r="WW65" s="227"/>
      <c r="WX65" s="227"/>
      <c r="WY65" s="227"/>
      <c r="WZ65" s="227"/>
      <c r="XA65" s="227"/>
      <c r="XB65" s="227"/>
      <c r="XC65" s="227"/>
      <c r="XD65" s="227"/>
      <c r="XE65" s="227"/>
      <c r="XF65" s="227"/>
      <c r="XG65" s="227"/>
      <c r="XH65" s="227"/>
      <c r="XI65" s="227"/>
      <c r="XJ65" s="227"/>
      <c r="XK65" s="227"/>
      <c r="XL65" s="227"/>
      <c r="XM65" s="227"/>
      <c r="XN65" s="227"/>
      <c r="XO65" s="227"/>
      <c r="XP65" s="227"/>
      <c r="XQ65" s="227"/>
      <c r="XR65" s="227"/>
      <c r="XS65" s="227"/>
      <c r="XT65" s="227"/>
      <c r="XU65" s="227"/>
      <c r="XV65" s="227"/>
      <c r="XW65" s="227"/>
      <c r="XX65" s="227"/>
      <c r="XY65" s="227"/>
      <c r="XZ65" s="227"/>
      <c r="YA65" s="227"/>
      <c r="YB65" s="227"/>
      <c r="YC65" s="227"/>
      <c r="YD65" s="227"/>
      <c r="YE65" s="227"/>
      <c r="YF65" s="227"/>
      <c r="YG65" s="227"/>
      <c r="YH65" s="227"/>
      <c r="YI65" s="227"/>
      <c r="YJ65" s="227"/>
      <c r="YK65" s="227"/>
      <c r="YL65" s="227"/>
      <c r="YM65" s="227"/>
      <c r="YN65" s="227"/>
      <c r="YO65" s="227"/>
      <c r="YP65" s="227"/>
      <c r="YQ65" s="227"/>
      <c r="YR65" s="227"/>
      <c r="YS65" s="227"/>
      <c r="YT65" s="227"/>
      <c r="YU65" s="227"/>
      <c r="YV65" s="227"/>
      <c r="YW65" s="227"/>
      <c r="YX65" s="227"/>
      <c r="YY65" s="227"/>
      <c r="YZ65" s="227"/>
      <c r="ZA65" s="227"/>
      <c r="ZB65" s="227"/>
      <c r="ZC65" s="227"/>
      <c r="ZD65" s="227"/>
      <c r="ZE65" s="227"/>
      <c r="ZF65" s="227"/>
      <c r="ZG65" s="227"/>
      <c r="ZH65" s="227"/>
      <c r="ZI65" s="227"/>
      <c r="ZJ65" s="227"/>
      <c r="ZK65" s="227"/>
      <c r="ZL65" s="227"/>
      <c r="ZM65" s="227"/>
      <c r="ZN65" s="227"/>
      <c r="ZO65" s="227"/>
      <c r="ZP65" s="227"/>
      <c r="ZQ65" s="227"/>
      <c r="ZR65" s="227"/>
      <c r="ZS65" s="227"/>
      <c r="ZT65" s="227"/>
      <c r="ZU65" s="227"/>
      <c r="ZV65" s="227"/>
      <c r="ZW65" s="227"/>
      <c r="ZX65" s="227"/>
      <c r="ZY65" s="227"/>
      <c r="ZZ65" s="227"/>
      <c r="AAA65" s="227"/>
      <c r="AAB65" s="227"/>
      <c r="AAC65" s="227"/>
      <c r="AAD65" s="227"/>
      <c r="AAE65" s="227"/>
      <c r="AAF65" s="227"/>
      <c r="AAG65" s="227"/>
      <c r="AAH65" s="227"/>
      <c r="AAI65" s="227"/>
      <c r="AAJ65" s="227"/>
      <c r="AAK65" s="227"/>
      <c r="AAL65" s="227"/>
      <c r="AAM65" s="227"/>
      <c r="AAN65" s="227"/>
      <c r="AAO65" s="227"/>
      <c r="AAP65" s="227"/>
      <c r="AAQ65" s="227"/>
      <c r="AAR65" s="227"/>
      <c r="AAS65" s="227"/>
      <c r="AAT65" s="227"/>
      <c r="AAU65" s="227"/>
      <c r="AAV65" s="227"/>
      <c r="AAW65" s="227"/>
      <c r="AAX65" s="227"/>
      <c r="AAY65" s="227"/>
      <c r="AAZ65" s="227"/>
      <c r="ABA65" s="227"/>
      <c r="ABB65" s="227"/>
      <c r="ABC65" s="227"/>
      <c r="ABD65" s="227"/>
      <c r="ABE65" s="227"/>
      <c r="ABF65" s="227"/>
      <c r="ABG65" s="227"/>
      <c r="ABH65" s="227"/>
      <c r="ABI65" s="227"/>
      <c r="ABJ65" s="227"/>
      <c r="ABK65" s="227"/>
      <c r="ABL65" s="227"/>
      <c r="ABM65" s="227"/>
      <c r="ABN65" s="227"/>
      <c r="ABO65" s="227"/>
      <c r="ABP65" s="227"/>
      <c r="ABQ65" s="227"/>
      <c r="ABR65" s="227"/>
      <c r="ABS65" s="227"/>
      <c r="ABT65" s="227"/>
      <c r="ABU65" s="227"/>
      <c r="ABV65" s="227"/>
      <c r="ABW65" s="227"/>
      <c r="ABX65" s="227"/>
      <c r="ABY65" s="227"/>
      <c r="ABZ65" s="227"/>
      <c r="ACA65" s="227"/>
      <c r="ACB65" s="227"/>
      <c r="ACC65" s="227"/>
      <c r="ACD65" s="227"/>
      <c r="ACE65" s="227"/>
      <c r="ACF65" s="227"/>
      <c r="ACG65" s="227"/>
      <c r="ACH65" s="227"/>
      <c r="ACI65" s="227"/>
      <c r="ACJ65" s="227"/>
      <c r="ACK65" s="227"/>
      <c r="ACL65" s="227"/>
      <c r="ACM65" s="227"/>
      <c r="ACN65" s="227"/>
      <c r="ACO65" s="227"/>
      <c r="ACP65" s="227"/>
      <c r="ACQ65" s="227"/>
      <c r="ACR65" s="227"/>
      <c r="ACS65" s="227"/>
      <c r="ACT65" s="227"/>
      <c r="ACU65" s="227"/>
      <c r="ACV65" s="227"/>
      <c r="ACW65" s="227"/>
      <c r="ACX65" s="227"/>
      <c r="ACY65" s="227"/>
      <c r="ACZ65" s="227"/>
      <c r="ADA65" s="227"/>
      <c r="ADB65" s="227"/>
      <c r="ADC65" s="227"/>
      <c r="ADD65" s="227"/>
      <c r="ADE65" s="227"/>
      <c r="ADF65" s="227"/>
      <c r="ADG65" s="227"/>
      <c r="ADH65" s="227"/>
      <c r="ADI65" s="227"/>
      <c r="ADJ65" s="227"/>
      <c r="ADK65" s="227"/>
      <c r="ADL65" s="227"/>
      <c r="ADM65" s="227"/>
      <c r="ADN65" s="227"/>
      <c r="ADO65" s="227"/>
      <c r="ADP65" s="227"/>
      <c r="ADQ65" s="227"/>
      <c r="ADR65" s="227"/>
      <c r="ADS65" s="227"/>
      <c r="ADT65" s="227"/>
      <c r="ADU65" s="227"/>
      <c r="ADV65" s="227"/>
      <c r="ADW65" s="227"/>
      <c r="ADX65" s="227"/>
      <c r="ADY65" s="227"/>
      <c r="ADZ65" s="227"/>
      <c r="AEA65" s="227"/>
      <c r="AEB65" s="227"/>
      <c r="AEC65" s="227"/>
      <c r="AED65" s="227"/>
      <c r="AEE65" s="227"/>
      <c r="AEF65" s="227"/>
      <c r="AEG65" s="227"/>
      <c r="AEH65" s="227"/>
      <c r="AEI65" s="227"/>
      <c r="AEJ65" s="227"/>
      <c r="AEK65" s="227"/>
      <c r="AEL65" s="227"/>
      <c r="AEM65" s="227"/>
      <c r="AEN65" s="227"/>
      <c r="AEO65" s="227"/>
      <c r="AEP65" s="227"/>
      <c r="AEQ65" s="227"/>
      <c r="AER65" s="227"/>
      <c r="AES65" s="227"/>
      <c r="AET65" s="227"/>
      <c r="AEU65" s="227"/>
      <c r="AEV65" s="227"/>
      <c r="AEW65" s="227"/>
      <c r="AEX65" s="227"/>
      <c r="AEY65" s="227"/>
      <c r="AEZ65" s="227"/>
      <c r="AFA65" s="227"/>
      <c r="AFB65" s="227"/>
      <c r="AFC65" s="227"/>
      <c r="AFD65" s="227"/>
      <c r="AFE65" s="227"/>
      <c r="AFF65" s="227"/>
      <c r="AFG65" s="227"/>
      <c r="AFH65" s="227"/>
      <c r="AFI65" s="227"/>
      <c r="AFJ65" s="227"/>
      <c r="AFK65" s="227"/>
      <c r="AFL65" s="227"/>
      <c r="AFM65" s="227"/>
      <c r="AFN65" s="227"/>
      <c r="AFO65" s="227"/>
      <c r="AFP65" s="227"/>
      <c r="AFQ65" s="227"/>
      <c r="AFR65" s="227"/>
      <c r="AFS65" s="227"/>
      <c r="AFT65" s="227"/>
      <c r="AFU65" s="227"/>
      <c r="AFV65" s="227"/>
      <c r="AFW65" s="227"/>
      <c r="AFX65" s="227"/>
      <c r="AFY65" s="227"/>
      <c r="AFZ65" s="227"/>
      <c r="AGA65" s="227"/>
      <c r="AGB65" s="227"/>
      <c r="AGC65" s="227"/>
      <c r="AGD65" s="227"/>
      <c r="AGE65" s="227"/>
      <c r="AGF65" s="227"/>
      <c r="AGG65" s="227"/>
      <c r="AGH65" s="227"/>
      <c r="AGI65" s="227"/>
      <c r="AGJ65" s="227"/>
      <c r="AGK65" s="227"/>
      <c r="AGL65" s="227"/>
      <c r="AGM65" s="227"/>
      <c r="AGN65" s="227"/>
      <c r="AGO65" s="227"/>
      <c r="AGP65" s="227"/>
      <c r="AGQ65" s="227"/>
      <c r="AGR65" s="227"/>
      <c r="AGS65" s="227"/>
      <c r="AGT65" s="227"/>
      <c r="AGU65" s="227"/>
      <c r="AGV65" s="227"/>
      <c r="AGW65" s="227"/>
      <c r="AGX65" s="227"/>
      <c r="AGY65" s="227"/>
      <c r="AGZ65" s="227"/>
      <c r="AHA65" s="227"/>
      <c r="AHB65" s="227"/>
      <c r="AHC65" s="227"/>
      <c r="AHD65" s="227"/>
      <c r="AHE65" s="227"/>
      <c r="AHF65" s="227"/>
      <c r="AHG65" s="227"/>
      <c r="AHH65" s="227"/>
      <c r="AHI65" s="227"/>
      <c r="AHJ65" s="227"/>
      <c r="AHK65" s="227"/>
      <c r="AHL65" s="227"/>
      <c r="AHM65" s="227"/>
      <c r="AHN65" s="227"/>
      <c r="AHO65" s="227"/>
      <c r="AHP65" s="227"/>
      <c r="AHQ65" s="227"/>
      <c r="AHR65" s="227"/>
      <c r="AHS65" s="227"/>
      <c r="AHT65" s="227"/>
      <c r="AHU65" s="227"/>
      <c r="AHV65" s="227"/>
      <c r="AHW65" s="227"/>
      <c r="AHX65" s="227"/>
      <c r="AHY65" s="227"/>
      <c r="AHZ65" s="227"/>
      <c r="AIA65" s="227"/>
      <c r="AIB65" s="227"/>
      <c r="AIC65" s="227"/>
      <c r="AID65" s="227"/>
      <c r="AIE65" s="227"/>
      <c r="AIF65" s="227"/>
      <c r="AIG65" s="227"/>
      <c r="AIH65" s="227"/>
      <c r="AII65" s="227"/>
      <c r="AIJ65" s="227"/>
      <c r="AIK65" s="227"/>
      <c r="AIL65" s="227"/>
      <c r="AIM65" s="227"/>
      <c r="AIN65" s="227"/>
      <c r="AIO65" s="227"/>
      <c r="AIP65" s="227"/>
      <c r="AIQ65" s="227"/>
      <c r="AIR65" s="227"/>
      <c r="AIS65" s="227"/>
      <c r="AIT65" s="227"/>
      <c r="AIU65" s="227"/>
      <c r="AIV65" s="227"/>
      <c r="AIW65" s="227"/>
      <c r="AIX65" s="227"/>
      <c r="AIY65" s="227"/>
      <c r="AIZ65" s="227"/>
      <c r="AJA65" s="227"/>
      <c r="AJB65" s="227"/>
      <c r="AJC65" s="227"/>
      <c r="AJD65" s="227"/>
      <c r="AJE65" s="227"/>
      <c r="AJF65" s="227"/>
      <c r="AJG65" s="227"/>
      <c r="AJH65" s="227"/>
      <c r="AJI65" s="227"/>
      <c r="AJJ65" s="227"/>
      <c r="AJK65" s="227"/>
      <c r="AJL65" s="227"/>
      <c r="AJM65" s="227"/>
      <c r="AJN65" s="227"/>
      <c r="AJO65" s="227"/>
      <c r="AJP65" s="227"/>
      <c r="AJQ65" s="227"/>
      <c r="AJR65" s="227"/>
      <c r="AJS65" s="227"/>
      <c r="AJT65" s="227"/>
      <c r="AJU65" s="227"/>
      <c r="AJV65" s="227"/>
      <c r="AJW65" s="227"/>
      <c r="AJX65" s="227"/>
      <c r="AJY65" s="227"/>
      <c r="AJZ65" s="227"/>
      <c r="AKA65" s="227"/>
      <c r="AKB65" s="227"/>
      <c r="AKC65" s="227"/>
      <c r="AKD65" s="227"/>
      <c r="AKE65" s="227"/>
      <c r="AKF65" s="227"/>
      <c r="AKG65" s="227"/>
      <c r="AKH65" s="227"/>
      <c r="AKI65" s="227"/>
      <c r="AKJ65" s="227"/>
      <c r="AKK65" s="227"/>
      <c r="AKL65" s="227"/>
      <c r="AKM65" s="227"/>
      <c r="AKN65" s="227"/>
      <c r="AKO65" s="227"/>
      <c r="AKP65" s="227"/>
      <c r="AKQ65" s="227"/>
      <c r="AKR65" s="227"/>
      <c r="AKS65" s="227"/>
      <c r="AKT65" s="227"/>
      <c r="AKU65" s="227"/>
      <c r="AKV65" s="227"/>
      <c r="AKW65" s="227"/>
      <c r="AKX65" s="227"/>
      <c r="AKY65" s="227"/>
      <c r="AKZ65" s="227"/>
      <c r="ALA65" s="227"/>
      <c r="ALB65" s="227"/>
      <c r="ALC65" s="227"/>
      <c r="ALD65" s="227"/>
      <c r="ALE65" s="227"/>
      <c r="ALF65" s="227"/>
      <c r="ALG65" s="227"/>
      <c r="ALH65" s="227"/>
      <c r="ALI65" s="227"/>
      <c r="ALJ65" s="227"/>
      <c r="ALK65" s="227"/>
      <c r="ALL65" s="227"/>
      <c r="ALM65" s="227"/>
      <c r="ALN65" s="227"/>
      <c r="ALO65" s="227"/>
      <c r="ALP65" s="227"/>
      <c r="ALQ65" s="227"/>
      <c r="ALR65" s="227"/>
      <c r="ALS65" s="227"/>
      <c r="ALT65" s="227"/>
      <c r="ALU65" s="227"/>
      <c r="ALV65" s="227"/>
      <c r="ALW65" s="227"/>
      <c r="ALX65" s="227"/>
      <c r="ALY65" s="227"/>
      <c r="ALZ65" s="227"/>
      <c r="AMA65" s="227"/>
      <c r="AMB65" s="227"/>
      <c r="AMC65" s="227"/>
      <c r="AMD65" s="227"/>
      <c r="AME65" s="227"/>
      <c r="AMF65" s="227"/>
      <c r="AMG65" s="227"/>
      <c r="AMH65" s="227"/>
      <c r="AMI65" s="227"/>
      <c r="AMJ65" s="227"/>
      <c r="AMK65" s="227"/>
      <c r="AML65" s="227"/>
      <c r="AMM65" s="227"/>
      <c r="AMN65" s="227"/>
      <c r="AMO65" s="227"/>
      <c r="AMP65" s="227"/>
      <c r="AMQ65" s="227"/>
      <c r="AMR65" s="227"/>
      <c r="AMS65" s="227"/>
      <c r="AMT65" s="227"/>
      <c r="AMU65" s="227"/>
      <c r="AMV65" s="227"/>
      <c r="AMW65" s="227"/>
      <c r="AMX65" s="227"/>
    </row>
    <row r="66" spans="1:1038" ht="18" customHeight="1">
      <c r="A66" s="223" t="s">
        <v>1277</v>
      </c>
      <c r="B66" s="226" t="s">
        <v>1294</v>
      </c>
      <c r="D66" s="225" t="s">
        <v>1279</v>
      </c>
      <c r="E66" s="126">
        <v>15</v>
      </c>
      <c r="F66" s="126">
        <v>2</v>
      </c>
      <c r="G66" s="285" t="str">
        <f t="shared" si="1"/>
        <v>15-2</v>
      </c>
      <c r="H66" s="277">
        <v>0</v>
      </c>
      <c r="I66" s="126">
        <v>28.5</v>
      </c>
      <c r="K66" s="545" t="b">
        <f>IF(I67=1,IF(((VLOOKUP($G66,[1]Depth_Lookup!#REF!,9,FALSE))-(H66/100))=0,"Good",IF(((VLOOKUP($G66,[1]Depth_Lookup!$A$3:$J$550,9,FALSE))-(H66/100))&gt;0,"Too Short","Too Long")))</f>
        <v>0</v>
      </c>
      <c r="L66" s="171">
        <f>(VLOOKUP($G66,Depth_Lookup!$A$3:$J$410,10,FALSE))+(H66/100)</f>
        <v>27.475000000000001</v>
      </c>
      <c r="M66" s="171">
        <f>(VLOOKUP($G66,Depth_Lookup!$A$3:$J$410,10,FALSE))+(I66/100)</f>
        <v>27.76</v>
      </c>
      <c r="N66" s="127" t="s">
        <v>1306</v>
      </c>
      <c r="O66" s="126">
        <v>1</v>
      </c>
      <c r="P66" s="126" t="s">
        <v>853</v>
      </c>
      <c r="Q66" s="126" t="s">
        <v>125</v>
      </c>
      <c r="R66" s="196" t="str">
        <f t="shared" si="2"/>
        <v>SerpentinizedHarzburgite</v>
      </c>
      <c r="S66" s="126" t="s">
        <v>94</v>
      </c>
      <c r="T66" s="126" t="s">
        <v>98</v>
      </c>
      <c r="U66" s="126" t="s">
        <v>95</v>
      </c>
      <c r="V66" s="126" t="s">
        <v>96</v>
      </c>
      <c r="W66" s="126" t="s">
        <v>102</v>
      </c>
      <c r="X66" s="202">
        <f>VLOOKUP(W66,definitions_list_lookup!$A$13:$B$19,2,0)</f>
        <v>5</v>
      </c>
      <c r="Y66" s="126" t="s">
        <v>90</v>
      </c>
      <c r="Z66" s="126" t="s">
        <v>91</v>
      </c>
      <c r="AF66" s="196" t="e">
        <f>VLOOKUP(AE66,definitions_list_mag!$V$12:$W$15,2,0)</f>
        <v>#N/A</v>
      </c>
      <c r="AG66" s="254"/>
      <c r="AI66" s="258">
        <v>79</v>
      </c>
      <c r="AJ66" s="135"/>
      <c r="AK66" s="135"/>
      <c r="AL66" s="135"/>
      <c r="AM66" s="135"/>
      <c r="AN66" s="135"/>
      <c r="AO66" s="258"/>
      <c r="AP66" s="135"/>
      <c r="AQ66" s="135"/>
      <c r="AR66" s="135"/>
      <c r="AS66" s="135"/>
      <c r="AT66" s="135"/>
      <c r="AU66" s="258"/>
      <c r="AV66" s="135"/>
      <c r="AW66" s="135"/>
      <c r="AX66" s="135"/>
      <c r="AY66" s="135"/>
      <c r="AZ66" s="135"/>
      <c r="BA66" s="257">
        <v>20</v>
      </c>
      <c r="BB66" s="226">
        <v>10</v>
      </c>
      <c r="BC66" s="226">
        <v>3</v>
      </c>
      <c r="BD66" s="226" t="s">
        <v>110</v>
      </c>
      <c r="BE66" s="226" t="s">
        <v>103</v>
      </c>
      <c r="BF66" s="226"/>
      <c r="BG66" s="130"/>
      <c r="BM66" s="255">
        <v>1</v>
      </c>
      <c r="BN66" s="256">
        <v>1</v>
      </c>
      <c r="BO66" s="256">
        <v>0.5</v>
      </c>
      <c r="BP66" s="256" t="s">
        <v>110</v>
      </c>
      <c r="BQ66" s="256" t="s">
        <v>103</v>
      </c>
      <c r="BR66" s="135"/>
      <c r="BY66" s="130"/>
      <c r="CG66" s="145"/>
      <c r="CH66" s="150" t="s">
        <v>1350</v>
      </c>
      <c r="CI66" s="132">
        <v>100</v>
      </c>
      <c r="CJ66" s="132" t="s">
        <v>514</v>
      </c>
      <c r="CK66" s="133"/>
      <c r="CL66" s="134"/>
      <c r="CM66" s="134"/>
      <c r="CN66" s="134"/>
      <c r="CO66" s="134"/>
      <c r="CP66" s="134"/>
      <c r="CQ66" s="134"/>
      <c r="CR66" s="134"/>
      <c r="CS66" s="134"/>
      <c r="CT66" s="134"/>
      <c r="CU66" s="134"/>
      <c r="CV66" s="134"/>
      <c r="CW66" s="134"/>
      <c r="CX66" s="134"/>
      <c r="CY66" s="134"/>
      <c r="CZ66" s="134"/>
      <c r="DA66" s="134"/>
      <c r="DB66" s="134">
        <v>70</v>
      </c>
      <c r="DC66" s="135">
        <v>1</v>
      </c>
      <c r="DD66" s="134"/>
      <c r="DE66" s="134"/>
      <c r="DF66" s="134"/>
      <c r="DG66" s="134"/>
      <c r="DH66" s="134"/>
      <c r="DI66" s="134"/>
      <c r="DJ66" s="134">
        <v>29</v>
      </c>
      <c r="DK66" s="207">
        <f t="shared" si="3"/>
        <v>100</v>
      </c>
      <c r="DL66" s="131"/>
      <c r="DM66" s="134"/>
      <c r="DN66" s="134"/>
      <c r="DO66" s="136"/>
      <c r="DQ66" s="131"/>
      <c r="DR66" s="136"/>
      <c r="DS66" s="131"/>
      <c r="DT66" s="266" t="s">
        <v>1391</v>
      </c>
      <c r="DW66" s="213">
        <f t="shared" si="19"/>
        <v>100</v>
      </c>
      <c r="DX66" s="214" t="e">
        <f>VLOOKUP(P66,definitions_list_lookup!$K$30:$L$54,2,0)</f>
        <v>#N/A</v>
      </c>
      <c r="DY66" s="155" t="s">
        <v>1405</v>
      </c>
      <c r="DZ66" s="266" t="s">
        <v>1418</v>
      </c>
      <c r="EA66" s="139"/>
      <c r="ED66" s="229" t="s">
        <v>2517</v>
      </c>
      <c r="EE66" s="140"/>
      <c r="EG66" s="140"/>
      <c r="EI66" s="218" t="e">
        <f>VLOOKUP(EH66,definitions_list_mag!$Y$12:$Z$15,2,FALSE)</f>
        <v>#N/A</v>
      </c>
      <c r="EJ66" s="143"/>
      <c r="EK66" s="221" t="e">
        <f>VLOOKUP(EJ66,definitions_list_mag!$AT$3:$AU$5,2,FALSE)</f>
        <v>#N/A</v>
      </c>
      <c r="EM66" s="109"/>
      <c r="EN66" s="109"/>
      <c r="EZ66" s="192" t="e">
        <f t="shared" si="4"/>
        <v>#DIV/0!</v>
      </c>
      <c r="FA66" s="192" t="e">
        <f t="shared" si="5"/>
        <v>#DIV/0!</v>
      </c>
      <c r="FB66" s="192" t="e">
        <f t="shared" si="6"/>
        <v>#DIV/0!</v>
      </c>
      <c r="FC66" s="192" t="e">
        <f t="shared" si="7"/>
        <v>#DIV/0!</v>
      </c>
      <c r="FD66" s="192" t="e">
        <f t="shared" si="8"/>
        <v>#DIV/0!</v>
      </c>
      <c r="FE66" s="193" t="e">
        <f t="shared" si="9"/>
        <v>#DIV/0!</v>
      </c>
      <c r="FF66" s="194" t="e">
        <f t="shared" si="10"/>
        <v>#DIV/0!</v>
      </c>
      <c r="FG66" s="143"/>
      <c r="FI66" s="778">
        <f t="shared" si="11"/>
        <v>0</v>
      </c>
      <c r="FJ66" s="779" t="e">
        <f t="shared" si="12"/>
        <v>#DIV/0!</v>
      </c>
      <c r="FK66" s="779" t="e">
        <f t="shared" si="13"/>
        <v>#DIV/0!</v>
      </c>
      <c r="FL66" s="780" t="e">
        <f t="shared" si="14"/>
        <v>#DIV/0!</v>
      </c>
      <c r="FM66" s="169" t="e">
        <f t="shared" si="15"/>
        <v>#DIV/0!</v>
      </c>
      <c r="FN66" s="783" t="e">
        <f t="shared" si="16"/>
        <v>#DIV/0!</v>
      </c>
    </row>
    <row r="67" spans="1:1038" ht="18" customHeight="1">
      <c r="A67" s="223" t="s">
        <v>1277</v>
      </c>
      <c r="B67" s="226" t="s">
        <v>1294</v>
      </c>
      <c r="D67" s="225" t="s">
        <v>1279</v>
      </c>
      <c r="E67" s="126">
        <v>15</v>
      </c>
      <c r="F67" s="126">
        <v>2</v>
      </c>
      <c r="G67" s="285" t="str">
        <f t="shared" si="1"/>
        <v>15-2</v>
      </c>
      <c r="H67" s="277">
        <v>28.5</v>
      </c>
      <c r="I67" s="126">
        <v>30.5</v>
      </c>
      <c r="K67" s="545" t="b">
        <f>IF(I68=1,IF(((VLOOKUP($G67,[1]Depth_Lookup!#REF!,9,FALSE))-(H67/100))=0,"Good",IF(((VLOOKUP($G67,[1]Depth_Lookup!$A$3:$J$550,9,FALSE))-(H67/100))&gt;0,"Too Short","Too Long")))</f>
        <v>0</v>
      </c>
      <c r="L67" s="171">
        <f>(VLOOKUP($G67,Depth_Lookup!$A$3:$J$410,10,FALSE))+(H67/100)</f>
        <v>27.76</v>
      </c>
      <c r="M67" s="171">
        <f>(VLOOKUP($G67,Depth_Lookup!$A$3:$J$410,10,FALSE))+(I67/100)</f>
        <v>27.78</v>
      </c>
      <c r="N67" s="127" t="s">
        <v>1306</v>
      </c>
      <c r="Q67" s="126" t="s">
        <v>111</v>
      </c>
      <c r="R67" s="196" t="str">
        <f t="shared" si="2"/>
        <v>Olivine gabbro</v>
      </c>
      <c r="S67" s="126" t="s">
        <v>98</v>
      </c>
      <c r="T67" s="126" t="s">
        <v>98</v>
      </c>
      <c r="U67" s="126" t="s">
        <v>95</v>
      </c>
      <c r="V67" s="126" t="s">
        <v>509</v>
      </c>
      <c r="W67" s="126" t="s">
        <v>102</v>
      </c>
      <c r="X67" s="202">
        <f>VLOOKUP(W67,definitions_list_lookup!$A$13:$B$19,2,0)</f>
        <v>5</v>
      </c>
      <c r="Y67" s="126" t="s">
        <v>90</v>
      </c>
      <c r="Z67" s="126" t="s">
        <v>91</v>
      </c>
      <c r="AF67" s="196" t="e">
        <f>VLOOKUP(AE67,definitions_list_mag!$V$12:$W$15,2,0)</f>
        <v>#N/A</v>
      </c>
      <c r="AG67" s="254"/>
      <c r="AI67" s="258">
        <v>15</v>
      </c>
      <c r="AJ67" s="135">
        <v>2</v>
      </c>
      <c r="AK67" s="256">
        <v>0.5</v>
      </c>
      <c r="AL67" s="256" t="s">
        <v>110</v>
      </c>
      <c r="AM67" s="256" t="s">
        <v>103</v>
      </c>
      <c r="AN67" s="135"/>
      <c r="AO67" s="258">
        <v>50</v>
      </c>
      <c r="AP67" s="135">
        <v>2</v>
      </c>
      <c r="AQ67" s="135">
        <v>0.5</v>
      </c>
      <c r="AR67" s="226" t="s">
        <v>110</v>
      </c>
      <c r="AS67" s="226" t="s">
        <v>103</v>
      </c>
      <c r="AT67" s="256"/>
      <c r="AU67" s="258">
        <v>35</v>
      </c>
      <c r="AV67" s="135">
        <v>4</v>
      </c>
      <c r="AW67" s="135">
        <v>3</v>
      </c>
      <c r="AX67" s="256" t="s">
        <v>110</v>
      </c>
      <c r="AY67" s="256" t="s">
        <v>103</v>
      </c>
      <c r="AZ67" s="135"/>
      <c r="BA67" s="130"/>
      <c r="BG67" s="130"/>
      <c r="BM67" s="255"/>
      <c r="BN67" s="256"/>
      <c r="BO67" s="256"/>
      <c r="BP67" s="256"/>
      <c r="BQ67" s="256"/>
      <c r="BR67" s="135"/>
      <c r="BY67" s="130"/>
      <c r="CG67" s="145"/>
      <c r="CH67" s="132"/>
      <c r="CI67" s="132"/>
      <c r="CJ67" s="132"/>
      <c r="CK67" s="133"/>
      <c r="CL67" s="134"/>
      <c r="CM67" s="134"/>
      <c r="CN67" s="134"/>
      <c r="CO67" s="134"/>
      <c r="CP67" s="134"/>
      <c r="CQ67" s="134"/>
      <c r="CR67" s="134"/>
      <c r="CS67" s="134"/>
      <c r="CT67" s="134"/>
      <c r="CU67" s="134"/>
      <c r="CV67" s="134"/>
      <c r="CW67" s="134"/>
      <c r="CX67" s="134"/>
      <c r="CY67" s="134"/>
      <c r="CZ67" s="134"/>
      <c r="DA67" s="134"/>
      <c r="DB67" s="134">
        <v>10</v>
      </c>
      <c r="DD67" s="134">
        <v>50</v>
      </c>
      <c r="DE67" s="134"/>
      <c r="DF67" s="134"/>
      <c r="DG67" s="134"/>
      <c r="DH67" s="134"/>
      <c r="DI67" s="134"/>
      <c r="DJ67" s="134">
        <v>40</v>
      </c>
      <c r="DK67" s="207">
        <f t="shared" si="3"/>
        <v>100</v>
      </c>
      <c r="DL67" s="131"/>
      <c r="DM67" s="134"/>
      <c r="DN67" s="134"/>
      <c r="DO67" s="136"/>
      <c r="DQ67" s="131"/>
      <c r="DR67" s="136"/>
      <c r="DS67" s="131"/>
      <c r="DT67" s="138"/>
      <c r="DU67" s="135">
        <v>17</v>
      </c>
      <c r="DV67" s="135" t="s">
        <v>850</v>
      </c>
      <c r="DW67" s="213">
        <f t="shared" ref="DW67:DW74" si="21">AI67+AO67+BA67+AU67+BG67+BM67+BY67</f>
        <v>100</v>
      </c>
      <c r="DX67" s="214" t="e">
        <f>VLOOKUP(P67,definitions_list_lookup!$K$30:$L$54,2,0)</f>
        <v>#N/A</v>
      </c>
      <c r="DY67" s="139"/>
      <c r="DZ67" s="139"/>
      <c r="EA67" s="139"/>
      <c r="ED67" s="229" t="s">
        <v>2517</v>
      </c>
      <c r="EE67" s="140"/>
      <c r="EG67" s="140"/>
      <c r="EI67" s="218" t="e">
        <f>VLOOKUP(EH67,definitions_list_mag!$Y$12:$Z$15,2,FALSE)</f>
        <v>#N/A</v>
      </c>
      <c r="EJ67" s="143"/>
      <c r="EK67" s="221" t="e">
        <f>VLOOKUP(EJ67,definitions_list_mag!$AT$3:$AU$5,2,FALSE)</f>
        <v>#N/A</v>
      </c>
      <c r="EM67" s="109"/>
      <c r="EN67" s="109" t="s">
        <v>1448</v>
      </c>
      <c r="EO67" s="144">
        <v>1.3</v>
      </c>
      <c r="EV67" s="327">
        <v>41</v>
      </c>
      <c r="EW67" s="112">
        <v>90</v>
      </c>
      <c r="EX67" s="112">
        <v>48</v>
      </c>
      <c r="EY67" s="112">
        <v>180</v>
      </c>
      <c r="EZ67" s="192">
        <f t="shared" si="4"/>
        <v>-38.050616910625621</v>
      </c>
      <c r="FA67" s="192">
        <f t="shared" si="5"/>
        <v>321.94938308937435</v>
      </c>
      <c r="FB67" s="192">
        <f t="shared" si="6"/>
        <v>35.338092246095634</v>
      </c>
      <c r="FC67" s="192">
        <f t="shared" si="7"/>
        <v>51.949383089374379</v>
      </c>
      <c r="FD67" s="192">
        <f t="shared" si="8"/>
        <v>54.661907753904366</v>
      </c>
      <c r="FE67" s="193">
        <f t="shared" si="9"/>
        <v>141.94938308937435</v>
      </c>
      <c r="FF67" s="194">
        <f t="shared" si="10"/>
        <v>54.661907753904366</v>
      </c>
      <c r="FG67" s="143"/>
      <c r="FI67" s="778">
        <f t="shared" si="11"/>
        <v>1.3</v>
      </c>
      <c r="FJ67" s="779">
        <f t="shared" si="12"/>
        <v>54.661907753904366</v>
      </c>
      <c r="FK67" s="779">
        <f t="shared" si="13"/>
        <v>35.338092246095634</v>
      </c>
      <c r="FL67" s="780">
        <f t="shared" si="14"/>
        <v>0.61676606106784715</v>
      </c>
      <c r="FM67" s="169">
        <f t="shared" si="15"/>
        <v>0.57840009356296529</v>
      </c>
      <c r="FN67" s="783">
        <f t="shared" si="16"/>
        <v>0.75192012163185495</v>
      </c>
    </row>
    <row r="68" spans="1:1038" s="288" customFormat="1" ht="18" customHeight="1">
      <c r="A68" s="282" t="s">
        <v>1277</v>
      </c>
      <c r="B68" s="227" t="s">
        <v>1294</v>
      </c>
      <c r="C68" s="227"/>
      <c r="D68" s="284" t="s">
        <v>1279</v>
      </c>
      <c r="E68" s="227">
        <v>15</v>
      </c>
      <c r="F68" s="227">
        <v>2</v>
      </c>
      <c r="G68" s="285" t="str">
        <f t="shared" ref="G68:G131" si="22">E68&amp;"-"&amp;F68</f>
        <v>15-2</v>
      </c>
      <c r="H68" s="278">
        <v>30.5</v>
      </c>
      <c r="I68" s="227">
        <v>80</v>
      </c>
      <c r="J68" s="226"/>
      <c r="K68" s="545" t="b">
        <f>IF(I69=1,IF(((VLOOKUP($G68,[1]Depth_Lookup!#REF!,9,FALSE))-(H68/100))=0,"Good",IF(((VLOOKUP($G68,[1]Depth_Lookup!$A$3:$J$550,9,FALSE))-(H68/100))&gt;0,"Too Short","Too Long")))</f>
        <v>0</v>
      </c>
      <c r="L68" s="171">
        <f>(VLOOKUP($G68,Depth_Lookup!$A$3:$J$410,10,FALSE))+(H68/100)</f>
        <v>27.78</v>
      </c>
      <c r="M68" s="171">
        <f>(VLOOKUP($G68,Depth_Lookup!$A$3:$J$410,10,FALSE))+(I68/100)</f>
        <v>28.275000000000002</v>
      </c>
      <c r="N68" s="230" t="s">
        <v>1306</v>
      </c>
      <c r="O68" s="227">
        <v>2</v>
      </c>
      <c r="P68" s="227" t="s">
        <v>853</v>
      </c>
      <c r="Q68" s="227" t="s">
        <v>125</v>
      </c>
      <c r="R68" s="286" t="str">
        <f t="shared" ref="R68:R115" si="23">P68&amp;""&amp;Q68</f>
        <v>SerpentinizedHarzburgite</v>
      </c>
      <c r="S68" s="227" t="s">
        <v>98</v>
      </c>
      <c r="T68" s="227" t="s">
        <v>94</v>
      </c>
      <c r="U68" s="227" t="s">
        <v>95</v>
      </c>
      <c r="V68" s="227" t="s">
        <v>509</v>
      </c>
      <c r="W68" s="227" t="s">
        <v>102</v>
      </c>
      <c r="X68" s="287">
        <f>VLOOKUP(W68,definitions_list_lookup!$A$13:$B$19,2,0)</f>
        <v>5</v>
      </c>
      <c r="Y68" s="227" t="s">
        <v>90</v>
      </c>
      <c r="Z68" s="227" t="s">
        <v>91</v>
      </c>
      <c r="AA68" s="227"/>
      <c r="AB68" s="227"/>
      <c r="AC68" s="227"/>
      <c r="AD68" s="227"/>
      <c r="AE68" s="233"/>
      <c r="AF68" s="286" t="e">
        <f>VLOOKUP(AE68,definitions_list_mag!$V$12:$W$15,2,0)</f>
        <v>#N/A</v>
      </c>
      <c r="AG68" s="260"/>
      <c r="AH68" s="227"/>
      <c r="AI68" s="252">
        <v>79</v>
      </c>
      <c r="AJ68" s="229"/>
      <c r="AK68" s="229"/>
      <c r="AL68" s="229"/>
      <c r="AM68" s="229"/>
      <c r="AN68" s="229"/>
      <c r="AO68" s="252"/>
      <c r="AP68" s="229"/>
      <c r="AQ68" s="229"/>
      <c r="AR68" s="229"/>
      <c r="AS68" s="229"/>
      <c r="AT68" s="229"/>
      <c r="AU68" s="252"/>
      <c r="AV68" s="229"/>
      <c r="AW68" s="229"/>
      <c r="AX68" s="229"/>
      <c r="AY68" s="229"/>
      <c r="AZ68" s="229"/>
      <c r="BA68" s="240">
        <v>20</v>
      </c>
      <c r="BB68" s="227">
        <v>6</v>
      </c>
      <c r="BC68" s="227">
        <v>2</v>
      </c>
      <c r="BD68" s="227" t="s">
        <v>110</v>
      </c>
      <c r="BE68" s="227" t="s">
        <v>103</v>
      </c>
      <c r="BF68" s="227"/>
      <c r="BG68" s="240"/>
      <c r="BH68" s="227"/>
      <c r="BI68" s="227"/>
      <c r="BJ68" s="227"/>
      <c r="BK68" s="227"/>
      <c r="BL68" s="227"/>
      <c r="BM68" s="252">
        <v>1</v>
      </c>
      <c r="BN68" s="229">
        <v>0.5</v>
      </c>
      <c r="BO68" s="229">
        <v>0.5</v>
      </c>
      <c r="BP68" s="229" t="s">
        <v>110</v>
      </c>
      <c r="BQ68" s="229" t="s">
        <v>103</v>
      </c>
      <c r="BR68" s="229"/>
      <c r="BS68" s="227"/>
      <c r="BT68" s="227"/>
      <c r="BU68" s="227"/>
      <c r="BV68" s="227"/>
      <c r="BW68" s="227"/>
      <c r="BX68" s="227"/>
      <c r="BY68" s="240"/>
      <c r="BZ68" s="227"/>
      <c r="CA68" s="227"/>
      <c r="CB68" s="227"/>
      <c r="CC68" s="227"/>
      <c r="CD68" s="227"/>
      <c r="CE68" s="227"/>
      <c r="CF68" s="227"/>
      <c r="CG68" s="148"/>
      <c r="CH68" s="149" t="s">
        <v>1350</v>
      </c>
      <c r="CI68" s="149">
        <v>100</v>
      </c>
      <c r="CJ68" s="149" t="s">
        <v>514</v>
      </c>
      <c r="CK68" s="151"/>
      <c r="CL68" s="152"/>
      <c r="CM68" s="152"/>
      <c r="CN68" s="152"/>
      <c r="CO68" s="152"/>
      <c r="CP68" s="152"/>
      <c r="CQ68" s="152"/>
      <c r="CR68" s="152"/>
      <c r="CS68" s="152"/>
      <c r="CT68" s="152"/>
      <c r="CU68" s="152"/>
      <c r="CV68" s="152"/>
      <c r="CW68" s="152"/>
      <c r="CX68" s="152"/>
      <c r="CY68" s="152"/>
      <c r="CZ68" s="152"/>
      <c r="DA68" s="152"/>
      <c r="DB68" s="152">
        <v>70</v>
      </c>
      <c r="DC68" s="229">
        <v>2</v>
      </c>
      <c r="DD68" s="152"/>
      <c r="DE68" s="152"/>
      <c r="DF68" s="152"/>
      <c r="DG68" s="152"/>
      <c r="DH68" s="152"/>
      <c r="DI68" s="152"/>
      <c r="DJ68" s="152">
        <v>28</v>
      </c>
      <c r="DK68" s="208">
        <f t="shared" ref="DK68:DK115" si="24">SUM(CL68:DJ68)</f>
        <v>100</v>
      </c>
      <c r="DL68" s="148"/>
      <c r="DM68" s="152"/>
      <c r="DN68" s="152"/>
      <c r="DO68" s="153"/>
      <c r="DQ68" s="148"/>
      <c r="DR68" s="153"/>
      <c r="DS68" s="148"/>
      <c r="DT68" s="261"/>
      <c r="DU68" s="229"/>
      <c r="DV68" s="229"/>
      <c r="DW68" s="290">
        <f t="shared" si="21"/>
        <v>100</v>
      </c>
      <c r="DX68" s="291" t="e">
        <f>VLOOKUP(P68,definitions_list_lookup!$K$30:$L$54,2,0)</f>
        <v>#N/A</v>
      </c>
      <c r="DY68" s="154"/>
      <c r="DZ68" s="154"/>
      <c r="EA68" s="154"/>
      <c r="EB68" s="229"/>
      <c r="EC68" s="292"/>
      <c r="ED68" s="229" t="s">
        <v>2517</v>
      </c>
      <c r="EE68" s="293"/>
      <c r="EF68" s="294"/>
      <c r="EG68" s="293"/>
      <c r="EH68" s="295"/>
      <c r="EI68" s="296" t="e">
        <f>VLOOKUP(EH68,definitions_list_mag!$Y$12:$Z$15,2,FALSE)</f>
        <v>#N/A</v>
      </c>
      <c r="EJ68" s="297"/>
      <c r="EK68" s="298" t="e">
        <f>VLOOKUP(EJ68,definitions_list_mag!$AT$3:$AU$5,2,FALSE)</f>
        <v>#N/A</v>
      </c>
      <c r="EL68" s="293"/>
      <c r="EM68" s="295"/>
      <c r="EN68" s="295" t="s">
        <v>1448</v>
      </c>
      <c r="EO68" s="321"/>
      <c r="EP68" s="321"/>
      <c r="EQ68" s="321"/>
      <c r="ER68" s="321"/>
      <c r="ES68" s="321"/>
      <c r="ET68" s="321"/>
      <c r="EU68" s="321"/>
      <c r="EV68" s="327">
        <v>41</v>
      </c>
      <c r="EW68" s="112">
        <v>90</v>
      </c>
      <c r="EX68" s="112">
        <v>48</v>
      </c>
      <c r="EY68" s="112">
        <v>180</v>
      </c>
      <c r="EZ68" s="192">
        <f t="shared" ref="EZ68:EZ131" si="25">+(IF($EW68&lt;$EY68,((MIN($EY68,$EW68)+(DEGREES(ATAN((TAN(RADIANS($EX68))/((TAN(RADIANS($EV68))*SIN(RADIANS(ABS($EW68-$EY68))))))-(COS(RADIANS(ABS($EW68-$EY68)))/SIN(RADIANS(ABS($EW68-$EY68)))))))-180)),((MAX($EY68,$EW68)-(DEGREES(ATAN((TAN(RADIANS($EX68))/((TAN(RADIANS($EV68))*SIN(RADIANS(ABS($EW68-$EY68))))))-(COS(RADIANS(ABS($EW68-$EY68)))/SIN(RADIANS(ABS($EW68-$EY68)))))))-180))))</f>
        <v>-38.050616910625621</v>
      </c>
      <c r="FA68" s="192">
        <f t="shared" ref="FA68:FA131" si="26">IF($EZ68&gt;0,$EZ68,360+$EZ68)</f>
        <v>321.94938308937435</v>
      </c>
      <c r="FB68" s="192">
        <f t="shared" ref="FB68:FB131" si="27">+ABS(DEGREES(ATAN((COS(RADIANS(ABS($EZ68+180-(IF($EW68&gt;$EY68,MAX($EX68,$EW68),MIN($EW68,$EY68))))))/(TAN(RADIANS($EV68)))))))</f>
        <v>35.338092246095634</v>
      </c>
      <c r="FC68" s="192">
        <f t="shared" ref="FC68:FC131" si="28">+IF(($EZ68+90)&gt;0,$EZ68+90,$EZ68+450)</f>
        <v>51.949383089374379</v>
      </c>
      <c r="FD68" s="192">
        <f t="shared" ref="FD68:FD131" si="29">-$FB68+90</f>
        <v>54.661907753904366</v>
      </c>
      <c r="FE68" s="193">
        <f t="shared" ref="FE68:FE131" si="30">IF(($FA68&lt;180),$FA68+180,$FA68-180)</f>
        <v>141.94938308937435</v>
      </c>
      <c r="FF68" s="194">
        <f t="shared" ref="FF68:FF131" si="31">-$FB68+90</f>
        <v>54.661907753904366</v>
      </c>
      <c r="FG68" s="297"/>
      <c r="FH68" s="295"/>
      <c r="FI68" s="778">
        <f t="shared" si="11"/>
        <v>0</v>
      </c>
      <c r="FJ68" s="779">
        <f t="shared" si="12"/>
        <v>54.661907753904366</v>
      </c>
      <c r="FK68" s="779">
        <f t="shared" si="13"/>
        <v>35.338092246095634</v>
      </c>
      <c r="FL68" s="780">
        <f t="shared" si="14"/>
        <v>0.61676606106784715</v>
      </c>
      <c r="FM68" s="169">
        <f t="shared" si="15"/>
        <v>0.57840009356296529</v>
      </c>
      <c r="FN68" s="783">
        <f t="shared" si="16"/>
        <v>0</v>
      </c>
      <c r="FO68" s="227"/>
      <c r="FP68" s="227"/>
      <c r="FQ68" s="227"/>
      <c r="FR68" s="227"/>
      <c r="FS68" s="227"/>
      <c r="FT68" s="227"/>
      <c r="FU68" s="227"/>
      <c r="FV68" s="227"/>
      <c r="FW68" s="227"/>
      <c r="FX68" s="227"/>
      <c r="FY68" s="227"/>
      <c r="FZ68" s="227"/>
      <c r="GA68" s="227"/>
      <c r="GB68" s="227"/>
      <c r="GC68" s="227"/>
      <c r="GD68" s="227"/>
      <c r="GE68" s="227"/>
      <c r="GF68" s="227"/>
      <c r="GG68" s="227"/>
      <c r="GH68" s="227"/>
      <c r="GI68" s="227"/>
      <c r="GJ68" s="227"/>
      <c r="GK68" s="227"/>
      <c r="GL68" s="227"/>
      <c r="GM68" s="227"/>
      <c r="GN68" s="227"/>
      <c r="GO68" s="227"/>
      <c r="GP68" s="227"/>
      <c r="GQ68" s="227"/>
      <c r="GR68" s="227"/>
      <c r="GS68" s="227"/>
      <c r="GT68" s="227"/>
      <c r="GU68" s="227"/>
      <c r="GV68" s="227"/>
      <c r="GW68" s="227"/>
      <c r="GX68" s="227"/>
      <c r="GY68" s="227"/>
      <c r="GZ68" s="227"/>
      <c r="HA68" s="227"/>
      <c r="HB68" s="227"/>
      <c r="HC68" s="227"/>
      <c r="HD68" s="227"/>
      <c r="HE68" s="227"/>
      <c r="HF68" s="227"/>
      <c r="HG68" s="227"/>
      <c r="HH68" s="227"/>
      <c r="HI68" s="227"/>
      <c r="HJ68" s="227"/>
      <c r="HK68" s="227"/>
      <c r="HL68" s="227"/>
      <c r="HM68" s="227"/>
      <c r="HN68" s="227"/>
      <c r="HO68" s="227"/>
      <c r="HP68" s="227"/>
      <c r="HQ68" s="227"/>
      <c r="HR68" s="227"/>
      <c r="HS68" s="227"/>
      <c r="HT68" s="227"/>
      <c r="HU68" s="227"/>
      <c r="HV68" s="227"/>
      <c r="HW68" s="227"/>
      <c r="HX68" s="227"/>
      <c r="HY68" s="227"/>
      <c r="HZ68" s="227"/>
      <c r="IA68" s="227"/>
      <c r="IB68" s="227"/>
      <c r="IC68" s="227"/>
      <c r="ID68" s="227"/>
      <c r="IE68" s="227"/>
      <c r="IF68" s="227"/>
      <c r="IG68" s="227"/>
      <c r="IH68" s="227"/>
      <c r="II68" s="227"/>
      <c r="IJ68" s="227"/>
      <c r="IK68" s="227"/>
      <c r="IL68" s="227"/>
      <c r="IM68" s="227"/>
      <c r="IN68" s="227"/>
      <c r="IO68" s="227"/>
      <c r="IP68" s="227"/>
      <c r="IQ68" s="227"/>
      <c r="IR68" s="227"/>
      <c r="IS68" s="227"/>
      <c r="IT68" s="227"/>
      <c r="IU68" s="227"/>
      <c r="IV68" s="227"/>
      <c r="IW68" s="227"/>
      <c r="IX68" s="227"/>
      <c r="IY68" s="227"/>
      <c r="IZ68" s="227"/>
      <c r="JA68" s="227"/>
      <c r="JB68" s="227"/>
      <c r="JC68" s="227"/>
      <c r="JD68" s="227"/>
      <c r="JE68" s="227"/>
      <c r="JF68" s="227"/>
      <c r="JG68" s="227"/>
      <c r="JH68" s="227"/>
      <c r="JI68" s="227"/>
      <c r="JJ68" s="227"/>
      <c r="JK68" s="227"/>
      <c r="JL68" s="227"/>
      <c r="JM68" s="227"/>
      <c r="JN68" s="227"/>
      <c r="JO68" s="227"/>
      <c r="JP68" s="227"/>
      <c r="JQ68" s="227"/>
      <c r="JR68" s="227"/>
      <c r="JS68" s="227"/>
      <c r="JT68" s="227"/>
      <c r="JU68" s="227"/>
      <c r="JV68" s="227"/>
      <c r="JW68" s="227"/>
      <c r="JX68" s="227"/>
      <c r="JY68" s="227"/>
      <c r="JZ68" s="227"/>
      <c r="KA68" s="227"/>
      <c r="KB68" s="227"/>
      <c r="KC68" s="227"/>
      <c r="KD68" s="227"/>
      <c r="KE68" s="227"/>
      <c r="KF68" s="227"/>
      <c r="KG68" s="227"/>
      <c r="KH68" s="227"/>
      <c r="KI68" s="227"/>
      <c r="KJ68" s="227"/>
      <c r="KK68" s="227"/>
      <c r="KL68" s="227"/>
      <c r="KM68" s="227"/>
      <c r="KN68" s="227"/>
      <c r="KO68" s="227"/>
      <c r="KP68" s="227"/>
      <c r="KQ68" s="227"/>
      <c r="KR68" s="227"/>
      <c r="KS68" s="227"/>
      <c r="KT68" s="227"/>
      <c r="KU68" s="227"/>
      <c r="KV68" s="227"/>
      <c r="KW68" s="227"/>
      <c r="KX68" s="227"/>
      <c r="KY68" s="227"/>
      <c r="KZ68" s="227"/>
      <c r="LA68" s="227"/>
      <c r="LB68" s="227"/>
      <c r="LC68" s="227"/>
      <c r="LD68" s="227"/>
      <c r="LE68" s="227"/>
      <c r="LF68" s="227"/>
      <c r="LG68" s="227"/>
      <c r="LH68" s="227"/>
      <c r="LI68" s="227"/>
      <c r="LJ68" s="227"/>
      <c r="LK68" s="227"/>
      <c r="LL68" s="227"/>
      <c r="LM68" s="227"/>
      <c r="LN68" s="227"/>
      <c r="LO68" s="227"/>
      <c r="LP68" s="227"/>
      <c r="LQ68" s="227"/>
      <c r="LR68" s="227"/>
      <c r="LS68" s="227"/>
      <c r="LT68" s="227"/>
      <c r="LU68" s="227"/>
      <c r="LV68" s="227"/>
      <c r="LW68" s="227"/>
      <c r="LX68" s="227"/>
      <c r="LY68" s="227"/>
      <c r="LZ68" s="227"/>
      <c r="MA68" s="227"/>
      <c r="MB68" s="227"/>
      <c r="MC68" s="227"/>
      <c r="MD68" s="227"/>
      <c r="ME68" s="227"/>
      <c r="MF68" s="227"/>
      <c r="MG68" s="227"/>
      <c r="MH68" s="227"/>
      <c r="MI68" s="227"/>
      <c r="MJ68" s="227"/>
      <c r="MK68" s="227"/>
      <c r="ML68" s="227"/>
      <c r="MM68" s="227"/>
      <c r="MN68" s="227"/>
      <c r="MO68" s="227"/>
      <c r="MP68" s="227"/>
      <c r="MQ68" s="227"/>
      <c r="MR68" s="227"/>
      <c r="MS68" s="227"/>
      <c r="MT68" s="227"/>
      <c r="MU68" s="227"/>
      <c r="MV68" s="227"/>
      <c r="MW68" s="227"/>
      <c r="MX68" s="227"/>
      <c r="MY68" s="227"/>
      <c r="MZ68" s="227"/>
      <c r="NA68" s="227"/>
      <c r="NB68" s="227"/>
      <c r="NC68" s="227"/>
      <c r="ND68" s="227"/>
      <c r="NE68" s="227"/>
      <c r="NF68" s="227"/>
      <c r="NG68" s="227"/>
      <c r="NH68" s="227"/>
      <c r="NI68" s="227"/>
      <c r="NJ68" s="227"/>
      <c r="NK68" s="227"/>
      <c r="NL68" s="227"/>
      <c r="NM68" s="227"/>
      <c r="NN68" s="227"/>
      <c r="NO68" s="227"/>
      <c r="NP68" s="227"/>
      <c r="NQ68" s="227"/>
      <c r="NR68" s="227"/>
      <c r="NS68" s="227"/>
      <c r="NT68" s="227"/>
      <c r="NU68" s="227"/>
      <c r="NV68" s="227"/>
      <c r="NW68" s="227"/>
      <c r="NX68" s="227"/>
      <c r="NY68" s="227"/>
      <c r="NZ68" s="227"/>
      <c r="OA68" s="227"/>
      <c r="OB68" s="227"/>
      <c r="OC68" s="227"/>
      <c r="OD68" s="227"/>
      <c r="OE68" s="227"/>
      <c r="OF68" s="227"/>
      <c r="OG68" s="227"/>
      <c r="OH68" s="227"/>
      <c r="OI68" s="227"/>
      <c r="OJ68" s="227"/>
      <c r="OK68" s="227"/>
      <c r="OL68" s="227"/>
      <c r="OM68" s="227"/>
      <c r="ON68" s="227"/>
      <c r="OO68" s="227"/>
      <c r="OP68" s="227"/>
      <c r="OQ68" s="227"/>
      <c r="OR68" s="227"/>
      <c r="OS68" s="227"/>
      <c r="OT68" s="227"/>
      <c r="OU68" s="227"/>
      <c r="OV68" s="227"/>
      <c r="OW68" s="227"/>
      <c r="OX68" s="227"/>
      <c r="OY68" s="227"/>
      <c r="OZ68" s="227"/>
      <c r="PA68" s="227"/>
      <c r="PB68" s="227"/>
      <c r="PC68" s="227"/>
      <c r="PD68" s="227"/>
      <c r="PE68" s="227"/>
      <c r="PF68" s="227"/>
      <c r="PG68" s="227"/>
      <c r="PH68" s="227"/>
      <c r="PI68" s="227"/>
      <c r="PJ68" s="227"/>
      <c r="PK68" s="227"/>
      <c r="PL68" s="227"/>
      <c r="PM68" s="227"/>
      <c r="PN68" s="227"/>
      <c r="PO68" s="227"/>
      <c r="PP68" s="227"/>
      <c r="PQ68" s="227"/>
      <c r="PR68" s="227"/>
      <c r="PS68" s="227"/>
      <c r="PT68" s="227"/>
      <c r="PU68" s="227"/>
      <c r="PV68" s="227"/>
      <c r="PW68" s="227"/>
      <c r="PX68" s="227"/>
      <c r="PY68" s="227"/>
      <c r="PZ68" s="227"/>
      <c r="QA68" s="227"/>
      <c r="QB68" s="227"/>
      <c r="QC68" s="227"/>
      <c r="QD68" s="227"/>
      <c r="QE68" s="227"/>
      <c r="QF68" s="227"/>
      <c r="QG68" s="227"/>
      <c r="QH68" s="227"/>
      <c r="QI68" s="227"/>
      <c r="QJ68" s="227"/>
      <c r="QK68" s="227"/>
      <c r="QL68" s="227"/>
      <c r="QM68" s="227"/>
      <c r="QN68" s="227"/>
      <c r="QO68" s="227"/>
      <c r="QP68" s="227"/>
      <c r="QQ68" s="227"/>
      <c r="QR68" s="227"/>
      <c r="QS68" s="227"/>
      <c r="QT68" s="227"/>
      <c r="QU68" s="227"/>
      <c r="QV68" s="227"/>
      <c r="QW68" s="227"/>
      <c r="QX68" s="227"/>
      <c r="QY68" s="227"/>
      <c r="QZ68" s="227"/>
      <c r="RA68" s="227"/>
      <c r="RB68" s="227"/>
      <c r="RC68" s="227"/>
      <c r="RD68" s="227"/>
      <c r="RE68" s="227"/>
      <c r="RF68" s="227"/>
      <c r="RG68" s="227"/>
      <c r="RH68" s="227"/>
      <c r="RI68" s="227"/>
      <c r="RJ68" s="227"/>
      <c r="RK68" s="227"/>
      <c r="RL68" s="227"/>
      <c r="RM68" s="227"/>
      <c r="RN68" s="227"/>
      <c r="RO68" s="227"/>
      <c r="RP68" s="227"/>
      <c r="RQ68" s="227"/>
      <c r="RR68" s="227"/>
      <c r="RS68" s="227"/>
      <c r="RT68" s="227"/>
      <c r="RU68" s="227"/>
      <c r="RV68" s="227"/>
      <c r="RW68" s="227"/>
      <c r="RX68" s="227"/>
      <c r="RY68" s="227"/>
      <c r="RZ68" s="227"/>
      <c r="SA68" s="227"/>
      <c r="SB68" s="227"/>
      <c r="SC68" s="227"/>
      <c r="SD68" s="227"/>
      <c r="SE68" s="227"/>
      <c r="SF68" s="227"/>
      <c r="SG68" s="227"/>
      <c r="SH68" s="227"/>
      <c r="SI68" s="227"/>
      <c r="SJ68" s="227"/>
      <c r="SK68" s="227"/>
      <c r="SL68" s="227"/>
      <c r="SM68" s="227"/>
      <c r="SN68" s="227"/>
      <c r="SO68" s="227"/>
      <c r="SP68" s="227"/>
      <c r="SQ68" s="227"/>
      <c r="SR68" s="227"/>
      <c r="SS68" s="227"/>
      <c r="ST68" s="227"/>
      <c r="SU68" s="227"/>
      <c r="SV68" s="227"/>
      <c r="SW68" s="227"/>
      <c r="SX68" s="227"/>
      <c r="SY68" s="227"/>
      <c r="SZ68" s="227"/>
      <c r="TA68" s="227"/>
      <c r="TB68" s="227"/>
      <c r="TC68" s="227"/>
      <c r="TD68" s="227"/>
      <c r="TE68" s="227"/>
      <c r="TF68" s="227"/>
      <c r="TG68" s="227"/>
      <c r="TH68" s="227"/>
      <c r="TI68" s="227"/>
      <c r="TJ68" s="227"/>
      <c r="TK68" s="227"/>
      <c r="TL68" s="227"/>
      <c r="TM68" s="227"/>
      <c r="TN68" s="227"/>
      <c r="TO68" s="227"/>
      <c r="TP68" s="227"/>
      <c r="TQ68" s="227"/>
      <c r="TR68" s="227"/>
      <c r="TS68" s="227"/>
      <c r="TT68" s="227"/>
      <c r="TU68" s="227"/>
      <c r="TV68" s="227"/>
      <c r="TW68" s="227"/>
      <c r="TX68" s="227"/>
      <c r="TY68" s="227"/>
      <c r="TZ68" s="227"/>
      <c r="UA68" s="227"/>
      <c r="UB68" s="227"/>
      <c r="UC68" s="227"/>
      <c r="UD68" s="227"/>
      <c r="UE68" s="227"/>
      <c r="UF68" s="227"/>
      <c r="UG68" s="227"/>
      <c r="UH68" s="227"/>
      <c r="UI68" s="227"/>
      <c r="UJ68" s="227"/>
      <c r="UK68" s="227"/>
      <c r="UL68" s="227"/>
      <c r="UM68" s="227"/>
      <c r="UN68" s="227"/>
      <c r="UO68" s="227"/>
      <c r="UP68" s="227"/>
      <c r="UQ68" s="227"/>
      <c r="UR68" s="227"/>
      <c r="US68" s="227"/>
      <c r="UT68" s="227"/>
      <c r="UU68" s="227"/>
      <c r="UV68" s="227"/>
      <c r="UW68" s="227"/>
      <c r="UX68" s="227"/>
      <c r="UY68" s="227"/>
      <c r="UZ68" s="227"/>
      <c r="VA68" s="227"/>
      <c r="VB68" s="227"/>
      <c r="VC68" s="227"/>
      <c r="VD68" s="227"/>
      <c r="VE68" s="227"/>
      <c r="VF68" s="227"/>
      <c r="VG68" s="227"/>
      <c r="VH68" s="227"/>
      <c r="VI68" s="227"/>
      <c r="VJ68" s="227"/>
      <c r="VK68" s="227"/>
      <c r="VL68" s="227"/>
      <c r="VM68" s="227"/>
      <c r="VN68" s="227"/>
      <c r="VO68" s="227"/>
      <c r="VP68" s="227"/>
      <c r="VQ68" s="227"/>
      <c r="VR68" s="227"/>
      <c r="VS68" s="227"/>
      <c r="VT68" s="227"/>
      <c r="VU68" s="227"/>
      <c r="VV68" s="227"/>
      <c r="VW68" s="227"/>
      <c r="VX68" s="227"/>
      <c r="VY68" s="227"/>
      <c r="VZ68" s="227"/>
      <c r="WA68" s="227"/>
      <c r="WB68" s="227"/>
      <c r="WC68" s="227"/>
      <c r="WD68" s="227"/>
      <c r="WE68" s="227"/>
      <c r="WF68" s="227"/>
      <c r="WG68" s="227"/>
      <c r="WH68" s="227"/>
      <c r="WI68" s="227"/>
      <c r="WJ68" s="227"/>
      <c r="WK68" s="227"/>
      <c r="WL68" s="227"/>
      <c r="WM68" s="227"/>
      <c r="WN68" s="227"/>
      <c r="WO68" s="227"/>
      <c r="WP68" s="227"/>
      <c r="WQ68" s="227"/>
      <c r="WR68" s="227"/>
      <c r="WS68" s="227"/>
      <c r="WT68" s="227"/>
      <c r="WU68" s="227"/>
      <c r="WV68" s="227"/>
      <c r="WW68" s="227"/>
      <c r="WX68" s="227"/>
      <c r="WY68" s="227"/>
      <c r="WZ68" s="227"/>
      <c r="XA68" s="227"/>
      <c r="XB68" s="227"/>
      <c r="XC68" s="227"/>
      <c r="XD68" s="227"/>
      <c r="XE68" s="227"/>
      <c r="XF68" s="227"/>
      <c r="XG68" s="227"/>
      <c r="XH68" s="227"/>
      <c r="XI68" s="227"/>
      <c r="XJ68" s="227"/>
      <c r="XK68" s="227"/>
      <c r="XL68" s="227"/>
      <c r="XM68" s="227"/>
      <c r="XN68" s="227"/>
      <c r="XO68" s="227"/>
      <c r="XP68" s="227"/>
      <c r="XQ68" s="227"/>
      <c r="XR68" s="227"/>
      <c r="XS68" s="227"/>
      <c r="XT68" s="227"/>
      <c r="XU68" s="227"/>
      <c r="XV68" s="227"/>
      <c r="XW68" s="227"/>
      <c r="XX68" s="227"/>
      <c r="XY68" s="227"/>
      <c r="XZ68" s="227"/>
      <c r="YA68" s="227"/>
      <c r="YB68" s="227"/>
      <c r="YC68" s="227"/>
      <c r="YD68" s="227"/>
      <c r="YE68" s="227"/>
      <c r="YF68" s="227"/>
      <c r="YG68" s="227"/>
      <c r="YH68" s="227"/>
      <c r="YI68" s="227"/>
      <c r="YJ68" s="227"/>
      <c r="YK68" s="227"/>
      <c r="YL68" s="227"/>
      <c r="YM68" s="227"/>
      <c r="YN68" s="227"/>
      <c r="YO68" s="227"/>
      <c r="YP68" s="227"/>
      <c r="YQ68" s="227"/>
      <c r="YR68" s="227"/>
      <c r="YS68" s="227"/>
      <c r="YT68" s="227"/>
      <c r="YU68" s="227"/>
      <c r="YV68" s="227"/>
      <c r="YW68" s="227"/>
      <c r="YX68" s="227"/>
      <c r="YY68" s="227"/>
      <c r="YZ68" s="227"/>
      <c r="ZA68" s="227"/>
      <c r="ZB68" s="227"/>
      <c r="ZC68" s="227"/>
      <c r="ZD68" s="227"/>
      <c r="ZE68" s="227"/>
      <c r="ZF68" s="227"/>
      <c r="ZG68" s="227"/>
      <c r="ZH68" s="227"/>
      <c r="ZI68" s="227"/>
      <c r="ZJ68" s="227"/>
      <c r="ZK68" s="227"/>
      <c r="ZL68" s="227"/>
      <c r="ZM68" s="227"/>
      <c r="ZN68" s="227"/>
      <c r="ZO68" s="227"/>
      <c r="ZP68" s="227"/>
      <c r="ZQ68" s="227"/>
      <c r="ZR68" s="227"/>
      <c r="ZS68" s="227"/>
      <c r="ZT68" s="227"/>
      <c r="ZU68" s="227"/>
      <c r="ZV68" s="227"/>
      <c r="ZW68" s="227"/>
      <c r="ZX68" s="227"/>
      <c r="ZY68" s="227"/>
      <c r="ZZ68" s="227"/>
      <c r="AAA68" s="227"/>
      <c r="AAB68" s="227"/>
      <c r="AAC68" s="227"/>
      <c r="AAD68" s="227"/>
      <c r="AAE68" s="227"/>
      <c r="AAF68" s="227"/>
      <c r="AAG68" s="227"/>
      <c r="AAH68" s="227"/>
      <c r="AAI68" s="227"/>
      <c r="AAJ68" s="227"/>
      <c r="AAK68" s="227"/>
      <c r="AAL68" s="227"/>
      <c r="AAM68" s="227"/>
      <c r="AAN68" s="227"/>
      <c r="AAO68" s="227"/>
      <c r="AAP68" s="227"/>
      <c r="AAQ68" s="227"/>
      <c r="AAR68" s="227"/>
      <c r="AAS68" s="227"/>
      <c r="AAT68" s="227"/>
      <c r="AAU68" s="227"/>
      <c r="AAV68" s="227"/>
      <c r="AAW68" s="227"/>
      <c r="AAX68" s="227"/>
      <c r="AAY68" s="227"/>
      <c r="AAZ68" s="227"/>
      <c r="ABA68" s="227"/>
      <c r="ABB68" s="227"/>
      <c r="ABC68" s="227"/>
      <c r="ABD68" s="227"/>
      <c r="ABE68" s="227"/>
      <c r="ABF68" s="227"/>
      <c r="ABG68" s="227"/>
      <c r="ABH68" s="227"/>
      <c r="ABI68" s="227"/>
      <c r="ABJ68" s="227"/>
      <c r="ABK68" s="227"/>
      <c r="ABL68" s="227"/>
      <c r="ABM68" s="227"/>
      <c r="ABN68" s="227"/>
      <c r="ABO68" s="227"/>
      <c r="ABP68" s="227"/>
      <c r="ABQ68" s="227"/>
      <c r="ABR68" s="227"/>
      <c r="ABS68" s="227"/>
      <c r="ABT68" s="227"/>
      <c r="ABU68" s="227"/>
      <c r="ABV68" s="227"/>
      <c r="ABW68" s="227"/>
      <c r="ABX68" s="227"/>
      <c r="ABY68" s="227"/>
      <c r="ABZ68" s="227"/>
      <c r="ACA68" s="227"/>
      <c r="ACB68" s="227"/>
      <c r="ACC68" s="227"/>
      <c r="ACD68" s="227"/>
      <c r="ACE68" s="227"/>
      <c r="ACF68" s="227"/>
      <c r="ACG68" s="227"/>
      <c r="ACH68" s="227"/>
      <c r="ACI68" s="227"/>
      <c r="ACJ68" s="227"/>
      <c r="ACK68" s="227"/>
      <c r="ACL68" s="227"/>
      <c r="ACM68" s="227"/>
      <c r="ACN68" s="227"/>
      <c r="ACO68" s="227"/>
      <c r="ACP68" s="227"/>
      <c r="ACQ68" s="227"/>
      <c r="ACR68" s="227"/>
      <c r="ACS68" s="227"/>
      <c r="ACT68" s="227"/>
      <c r="ACU68" s="227"/>
      <c r="ACV68" s="227"/>
      <c r="ACW68" s="227"/>
      <c r="ACX68" s="227"/>
      <c r="ACY68" s="227"/>
      <c r="ACZ68" s="227"/>
      <c r="ADA68" s="227"/>
      <c r="ADB68" s="227"/>
      <c r="ADC68" s="227"/>
      <c r="ADD68" s="227"/>
      <c r="ADE68" s="227"/>
      <c r="ADF68" s="227"/>
      <c r="ADG68" s="227"/>
      <c r="ADH68" s="227"/>
      <c r="ADI68" s="227"/>
      <c r="ADJ68" s="227"/>
      <c r="ADK68" s="227"/>
      <c r="ADL68" s="227"/>
      <c r="ADM68" s="227"/>
      <c r="ADN68" s="227"/>
      <c r="ADO68" s="227"/>
      <c r="ADP68" s="227"/>
      <c r="ADQ68" s="227"/>
      <c r="ADR68" s="227"/>
      <c r="ADS68" s="227"/>
      <c r="ADT68" s="227"/>
      <c r="ADU68" s="227"/>
      <c r="ADV68" s="227"/>
      <c r="ADW68" s="227"/>
      <c r="ADX68" s="227"/>
      <c r="ADY68" s="227"/>
      <c r="ADZ68" s="227"/>
      <c r="AEA68" s="227"/>
      <c r="AEB68" s="227"/>
      <c r="AEC68" s="227"/>
      <c r="AED68" s="227"/>
      <c r="AEE68" s="227"/>
      <c r="AEF68" s="227"/>
      <c r="AEG68" s="227"/>
      <c r="AEH68" s="227"/>
      <c r="AEI68" s="227"/>
      <c r="AEJ68" s="227"/>
      <c r="AEK68" s="227"/>
      <c r="AEL68" s="227"/>
      <c r="AEM68" s="227"/>
      <c r="AEN68" s="227"/>
      <c r="AEO68" s="227"/>
      <c r="AEP68" s="227"/>
      <c r="AEQ68" s="227"/>
      <c r="AER68" s="227"/>
      <c r="AES68" s="227"/>
      <c r="AET68" s="227"/>
      <c r="AEU68" s="227"/>
      <c r="AEV68" s="227"/>
      <c r="AEW68" s="227"/>
      <c r="AEX68" s="227"/>
      <c r="AEY68" s="227"/>
      <c r="AEZ68" s="227"/>
      <c r="AFA68" s="227"/>
      <c r="AFB68" s="227"/>
      <c r="AFC68" s="227"/>
      <c r="AFD68" s="227"/>
      <c r="AFE68" s="227"/>
      <c r="AFF68" s="227"/>
      <c r="AFG68" s="227"/>
      <c r="AFH68" s="227"/>
      <c r="AFI68" s="227"/>
      <c r="AFJ68" s="227"/>
      <c r="AFK68" s="227"/>
      <c r="AFL68" s="227"/>
      <c r="AFM68" s="227"/>
      <c r="AFN68" s="227"/>
      <c r="AFO68" s="227"/>
      <c r="AFP68" s="227"/>
      <c r="AFQ68" s="227"/>
      <c r="AFR68" s="227"/>
      <c r="AFS68" s="227"/>
      <c r="AFT68" s="227"/>
      <c r="AFU68" s="227"/>
      <c r="AFV68" s="227"/>
      <c r="AFW68" s="227"/>
      <c r="AFX68" s="227"/>
      <c r="AFY68" s="227"/>
      <c r="AFZ68" s="227"/>
      <c r="AGA68" s="227"/>
      <c r="AGB68" s="227"/>
      <c r="AGC68" s="227"/>
      <c r="AGD68" s="227"/>
      <c r="AGE68" s="227"/>
      <c r="AGF68" s="227"/>
      <c r="AGG68" s="227"/>
      <c r="AGH68" s="227"/>
      <c r="AGI68" s="227"/>
      <c r="AGJ68" s="227"/>
      <c r="AGK68" s="227"/>
      <c r="AGL68" s="227"/>
      <c r="AGM68" s="227"/>
      <c r="AGN68" s="227"/>
      <c r="AGO68" s="227"/>
      <c r="AGP68" s="227"/>
      <c r="AGQ68" s="227"/>
      <c r="AGR68" s="227"/>
      <c r="AGS68" s="227"/>
      <c r="AGT68" s="227"/>
      <c r="AGU68" s="227"/>
      <c r="AGV68" s="227"/>
      <c r="AGW68" s="227"/>
      <c r="AGX68" s="227"/>
      <c r="AGY68" s="227"/>
      <c r="AGZ68" s="227"/>
      <c r="AHA68" s="227"/>
      <c r="AHB68" s="227"/>
      <c r="AHC68" s="227"/>
      <c r="AHD68" s="227"/>
      <c r="AHE68" s="227"/>
      <c r="AHF68" s="227"/>
      <c r="AHG68" s="227"/>
      <c r="AHH68" s="227"/>
      <c r="AHI68" s="227"/>
      <c r="AHJ68" s="227"/>
      <c r="AHK68" s="227"/>
      <c r="AHL68" s="227"/>
      <c r="AHM68" s="227"/>
      <c r="AHN68" s="227"/>
      <c r="AHO68" s="227"/>
      <c r="AHP68" s="227"/>
      <c r="AHQ68" s="227"/>
      <c r="AHR68" s="227"/>
      <c r="AHS68" s="227"/>
      <c r="AHT68" s="227"/>
      <c r="AHU68" s="227"/>
      <c r="AHV68" s="227"/>
      <c r="AHW68" s="227"/>
      <c r="AHX68" s="227"/>
      <c r="AHY68" s="227"/>
      <c r="AHZ68" s="227"/>
      <c r="AIA68" s="227"/>
      <c r="AIB68" s="227"/>
      <c r="AIC68" s="227"/>
      <c r="AID68" s="227"/>
      <c r="AIE68" s="227"/>
      <c r="AIF68" s="227"/>
      <c r="AIG68" s="227"/>
      <c r="AIH68" s="227"/>
      <c r="AII68" s="227"/>
      <c r="AIJ68" s="227"/>
      <c r="AIK68" s="227"/>
      <c r="AIL68" s="227"/>
      <c r="AIM68" s="227"/>
      <c r="AIN68" s="227"/>
      <c r="AIO68" s="227"/>
      <c r="AIP68" s="227"/>
      <c r="AIQ68" s="227"/>
      <c r="AIR68" s="227"/>
      <c r="AIS68" s="227"/>
      <c r="AIT68" s="227"/>
      <c r="AIU68" s="227"/>
      <c r="AIV68" s="227"/>
      <c r="AIW68" s="227"/>
      <c r="AIX68" s="227"/>
      <c r="AIY68" s="227"/>
      <c r="AIZ68" s="227"/>
      <c r="AJA68" s="227"/>
      <c r="AJB68" s="227"/>
      <c r="AJC68" s="227"/>
      <c r="AJD68" s="227"/>
      <c r="AJE68" s="227"/>
      <c r="AJF68" s="227"/>
      <c r="AJG68" s="227"/>
      <c r="AJH68" s="227"/>
      <c r="AJI68" s="227"/>
      <c r="AJJ68" s="227"/>
      <c r="AJK68" s="227"/>
      <c r="AJL68" s="227"/>
      <c r="AJM68" s="227"/>
      <c r="AJN68" s="227"/>
      <c r="AJO68" s="227"/>
      <c r="AJP68" s="227"/>
      <c r="AJQ68" s="227"/>
      <c r="AJR68" s="227"/>
      <c r="AJS68" s="227"/>
      <c r="AJT68" s="227"/>
      <c r="AJU68" s="227"/>
      <c r="AJV68" s="227"/>
      <c r="AJW68" s="227"/>
      <c r="AJX68" s="227"/>
      <c r="AJY68" s="227"/>
      <c r="AJZ68" s="227"/>
      <c r="AKA68" s="227"/>
      <c r="AKB68" s="227"/>
      <c r="AKC68" s="227"/>
      <c r="AKD68" s="227"/>
      <c r="AKE68" s="227"/>
      <c r="AKF68" s="227"/>
      <c r="AKG68" s="227"/>
      <c r="AKH68" s="227"/>
      <c r="AKI68" s="227"/>
      <c r="AKJ68" s="227"/>
      <c r="AKK68" s="227"/>
      <c r="AKL68" s="227"/>
      <c r="AKM68" s="227"/>
      <c r="AKN68" s="227"/>
      <c r="AKO68" s="227"/>
      <c r="AKP68" s="227"/>
      <c r="AKQ68" s="227"/>
      <c r="AKR68" s="227"/>
      <c r="AKS68" s="227"/>
      <c r="AKT68" s="227"/>
      <c r="AKU68" s="227"/>
      <c r="AKV68" s="227"/>
      <c r="AKW68" s="227"/>
      <c r="AKX68" s="227"/>
      <c r="AKY68" s="227"/>
      <c r="AKZ68" s="227"/>
      <c r="ALA68" s="227"/>
      <c r="ALB68" s="227"/>
      <c r="ALC68" s="227"/>
      <c r="ALD68" s="227"/>
      <c r="ALE68" s="227"/>
      <c r="ALF68" s="227"/>
      <c r="ALG68" s="227"/>
      <c r="ALH68" s="227"/>
      <c r="ALI68" s="227"/>
      <c r="ALJ68" s="227"/>
      <c r="ALK68" s="227"/>
      <c r="ALL68" s="227"/>
      <c r="ALM68" s="227"/>
      <c r="ALN68" s="227"/>
      <c r="ALO68" s="227"/>
      <c r="ALP68" s="227"/>
      <c r="ALQ68" s="227"/>
      <c r="ALR68" s="227"/>
      <c r="ALS68" s="227"/>
      <c r="ALT68" s="227"/>
      <c r="ALU68" s="227"/>
      <c r="ALV68" s="227"/>
      <c r="ALW68" s="227"/>
      <c r="ALX68" s="227"/>
      <c r="ALY68" s="227"/>
      <c r="ALZ68" s="227"/>
      <c r="AMA68" s="227"/>
      <c r="AMB68" s="227"/>
      <c r="AMC68" s="227"/>
      <c r="AMD68" s="227"/>
      <c r="AME68" s="227"/>
      <c r="AMF68" s="227"/>
      <c r="AMG68" s="227"/>
      <c r="AMH68" s="227"/>
      <c r="AMI68" s="227"/>
      <c r="AMJ68" s="227"/>
      <c r="AMK68" s="227"/>
      <c r="AML68" s="227"/>
      <c r="AMM68" s="227"/>
      <c r="AMN68" s="227"/>
      <c r="AMO68" s="227"/>
      <c r="AMP68" s="227"/>
      <c r="AMQ68" s="227"/>
      <c r="AMR68" s="227"/>
      <c r="AMS68" s="227"/>
      <c r="AMT68" s="227"/>
      <c r="AMU68" s="227"/>
      <c r="AMV68" s="227"/>
      <c r="AMW68" s="227"/>
      <c r="AMX68" s="227"/>
    </row>
    <row r="69" spans="1:1038" ht="18" customHeight="1">
      <c r="A69" s="223" t="s">
        <v>1277</v>
      </c>
      <c r="B69" s="226" t="s">
        <v>1294</v>
      </c>
      <c r="D69" s="225" t="s">
        <v>1279</v>
      </c>
      <c r="E69" s="126">
        <v>15</v>
      </c>
      <c r="F69" s="126">
        <v>3</v>
      </c>
      <c r="G69" s="285" t="str">
        <f t="shared" si="22"/>
        <v>15-3</v>
      </c>
      <c r="H69" s="277">
        <v>0</v>
      </c>
      <c r="I69" s="126">
        <v>46</v>
      </c>
      <c r="K69" s="545" t="b">
        <f>IF(I70=1,IF(((VLOOKUP($G69,[1]Depth_Lookup!#REF!,9,FALSE))-(H69/100))=0,"Good",IF(((VLOOKUP($G69,[1]Depth_Lookup!$A$3:$J$550,9,FALSE))-(H69/100))&gt;0,"Too Short","Too Long")))</f>
        <v>0</v>
      </c>
      <c r="L69" s="171">
        <f>(VLOOKUP($G69,Depth_Lookup!$A$3:$J$410,10,FALSE))+(H69/100)</f>
        <v>28.274999999999999</v>
      </c>
      <c r="M69" s="171">
        <f>(VLOOKUP($G69,Depth_Lookup!$A$3:$J$410,10,FALSE))+(I69/100)</f>
        <v>28.734999999999999</v>
      </c>
      <c r="N69" s="232" t="s">
        <v>1306</v>
      </c>
      <c r="O69" s="126">
        <v>1</v>
      </c>
      <c r="P69" s="126" t="s">
        <v>853</v>
      </c>
      <c r="Q69" s="126" t="s">
        <v>125</v>
      </c>
      <c r="R69" s="196" t="str">
        <f t="shared" si="23"/>
        <v>SerpentinizedHarzburgite</v>
      </c>
      <c r="S69" s="126" t="s">
        <v>94</v>
      </c>
      <c r="T69" s="126" t="s">
        <v>587</v>
      </c>
      <c r="U69" s="126" t="s">
        <v>95</v>
      </c>
      <c r="V69" s="126" t="s">
        <v>96</v>
      </c>
      <c r="W69" s="126" t="s">
        <v>102</v>
      </c>
      <c r="X69" s="202">
        <f>VLOOKUP(W69,definitions_list_lookup!$A$13:$B$19,2,0)</f>
        <v>5</v>
      </c>
      <c r="Y69" s="126" t="s">
        <v>90</v>
      </c>
      <c r="Z69" s="126" t="s">
        <v>91</v>
      </c>
      <c r="AF69" s="196" t="e">
        <f>VLOOKUP(AE69,definitions_list_mag!$V$12:$W$15,2,0)</f>
        <v>#N/A</v>
      </c>
      <c r="AG69" s="254"/>
      <c r="AI69" s="258">
        <v>79</v>
      </c>
      <c r="AJ69" s="135"/>
      <c r="AK69" s="135"/>
      <c r="AL69" s="135"/>
      <c r="AM69" s="135"/>
      <c r="AN69" s="135"/>
      <c r="AO69" s="258"/>
      <c r="AP69" s="135"/>
      <c r="AQ69" s="135"/>
      <c r="AR69" s="135"/>
      <c r="AS69" s="135"/>
      <c r="AT69" s="135"/>
      <c r="AU69" s="258"/>
      <c r="AV69" s="135"/>
      <c r="AW69" s="135"/>
      <c r="AX69" s="135"/>
      <c r="AY69" s="135"/>
      <c r="AZ69" s="135"/>
      <c r="BA69" s="257">
        <v>20</v>
      </c>
      <c r="BB69" s="226">
        <v>5</v>
      </c>
      <c r="BC69" s="226">
        <v>3</v>
      </c>
      <c r="BD69" s="226" t="s">
        <v>110</v>
      </c>
      <c r="BE69" s="226" t="s">
        <v>103</v>
      </c>
      <c r="BF69" s="226"/>
      <c r="BG69" s="130"/>
      <c r="BM69" s="255">
        <v>1</v>
      </c>
      <c r="BN69" s="256">
        <v>1</v>
      </c>
      <c r="BO69" s="256">
        <v>0.5</v>
      </c>
      <c r="BP69" s="256" t="s">
        <v>110</v>
      </c>
      <c r="BQ69" s="256" t="s">
        <v>103</v>
      </c>
      <c r="BR69" s="135"/>
      <c r="BY69" s="130"/>
      <c r="CG69" s="145"/>
      <c r="CH69" s="150" t="s">
        <v>1350</v>
      </c>
      <c r="CI69" s="132">
        <v>100</v>
      </c>
      <c r="CJ69" s="132" t="s">
        <v>514</v>
      </c>
      <c r="CK69" s="133"/>
      <c r="CL69" s="134"/>
      <c r="CM69" s="134"/>
      <c r="CN69" s="134"/>
      <c r="CO69" s="134"/>
      <c r="CP69" s="134"/>
      <c r="CQ69" s="134"/>
      <c r="CR69" s="134"/>
      <c r="CS69" s="134"/>
      <c r="CT69" s="134"/>
      <c r="CU69" s="134"/>
      <c r="CV69" s="134"/>
      <c r="CW69" s="134"/>
      <c r="CX69" s="134"/>
      <c r="CY69" s="134"/>
      <c r="CZ69" s="134"/>
      <c r="DA69" s="134"/>
      <c r="DB69" s="134">
        <v>70</v>
      </c>
      <c r="DC69" s="135">
        <v>1</v>
      </c>
      <c r="DD69" s="134"/>
      <c r="DE69" s="134"/>
      <c r="DF69" s="134"/>
      <c r="DG69" s="134"/>
      <c r="DH69" s="134"/>
      <c r="DI69" s="134"/>
      <c r="DJ69" s="134">
        <v>29</v>
      </c>
      <c r="DK69" s="207">
        <f t="shared" si="24"/>
        <v>100</v>
      </c>
      <c r="DL69" s="131"/>
      <c r="DM69" s="134"/>
      <c r="DN69" s="134"/>
      <c r="DO69" s="136"/>
      <c r="DQ69" s="131"/>
      <c r="DR69" s="136"/>
      <c r="DS69" s="131"/>
      <c r="DT69" s="266" t="s">
        <v>1391</v>
      </c>
      <c r="DW69" s="213">
        <f t="shared" si="21"/>
        <v>100</v>
      </c>
      <c r="DX69" s="214" t="e">
        <f>VLOOKUP(P69,definitions_list_lookup!$K$30:$L$54,2,0)</f>
        <v>#N/A</v>
      </c>
      <c r="DY69" s="155" t="s">
        <v>1405</v>
      </c>
      <c r="DZ69" s="266" t="s">
        <v>1418</v>
      </c>
      <c r="EA69" s="139"/>
      <c r="ED69" s="229" t="s">
        <v>2517</v>
      </c>
      <c r="EE69" s="140"/>
      <c r="EG69" s="140"/>
      <c r="EI69" s="218" t="e">
        <f>VLOOKUP(EH69,definitions_list_mag!$Y$12:$Z$15,2,FALSE)</f>
        <v>#N/A</v>
      </c>
      <c r="EJ69" s="143"/>
      <c r="EK69" s="221" t="e">
        <f>VLOOKUP(EJ69,definitions_list_mag!$AT$3:$AU$5,2,FALSE)</f>
        <v>#N/A</v>
      </c>
      <c r="EM69" s="109"/>
      <c r="EN69" s="109"/>
      <c r="EZ69" s="192" t="e">
        <f t="shared" si="25"/>
        <v>#DIV/0!</v>
      </c>
      <c r="FA69" s="192" t="e">
        <f t="shared" si="26"/>
        <v>#DIV/0!</v>
      </c>
      <c r="FB69" s="192" t="e">
        <f t="shared" si="27"/>
        <v>#DIV/0!</v>
      </c>
      <c r="FC69" s="192" t="e">
        <f t="shared" si="28"/>
        <v>#DIV/0!</v>
      </c>
      <c r="FD69" s="192" t="e">
        <f t="shared" si="29"/>
        <v>#DIV/0!</v>
      </c>
      <c r="FE69" s="193" t="e">
        <f t="shared" si="30"/>
        <v>#DIV/0!</v>
      </c>
      <c r="FF69" s="194" t="e">
        <f t="shared" si="31"/>
        <v>#DIV/0!</v>
      </c>
      <c r="FG69" s="143"/>
      <c r="FI69" s="778">
        <f t="shared" ref="FI69:FI132" si="32">EO69</f>
        <v>0</v>
      </c>
      <c r="FJ69" s="779" t="e">
        <f t="shared" ref="FJ69:FJ132" si="33">FF69</f>
        <v>#DIV/0!</v>
      </c>
      <c r="FK69" s="779" t="e">
        <f t="shared" ref="FK69:FK132" si="34">90-FJ69</f>
        <v>#DIV/0!</v>
      </c>
      <c r="FL69" s="780" t="e">
        <f t="shared" ref="FL69:FL132" si="35">RADIANS(FK69)</f>
        <v>#DIV/0!</v>
      </c>
      <c r="FM69" s="169" t="e">
        <f t="shared" ref="FM69:FM132" si="36">SIN(FL69)</f>
        <v>#DIV/0!</v>
      </c>
      <c r="FN69" s="783" t="e">
        <f t="shared" ref="FN69:FN132" si="37">FI69*FM69</f>
        <v>#DIV/0!</v>
      </c>
    </row>
    <row r="70" spans="1:1038" s="288" customFormat="1" ht="18" customHeight="1">
      <c r="A70" s="282" t="s">
        <v>1277</v>
      </c>
      <c r="B70" s="227" t="s">
        <v>1294</v>
      </c>
      <c r="C70" s="227"/>
      <c r="D70" s="284" t="s">
        <v>1279</v>
      </c>
      <c r="E70" s="227">
        <v>15</v>
      </c>
      <c r="F70" s="227">
        <v>3</v>
      </c>
      <c r="G70" s="285" t="str">
        <f t="shared" si="22"/>
        <v>15-3</v>
      </c>
      <c r="H70" s="278">
        <v>46</v>
      </c>
      <c r="I70" s="227">
        <v>65</v>
      </c>
      <c r="J70" s="226"/>
      <c r="K70" s="545" t="b">
        <f>IF(I71=1,IF(((VLOOKUP($G70,[1]Depth_Lookup!#REF!,9,FALSE))-(H70/100))=0,"Good",IF(((VLOOKUP($G70,[1]Depth_Lookup!$A$3:$J$550,9,FALSE))-(H70/100))&gt;0,"Too Short","Too Long")))</f>
        <v>0</v>
      </c>
      <c r="L70" s="171">
        <f>(VLOOKUP($G70,Depth_Lookup!$A$3:$J$410,10,FALSE))+(H70/100)</f>
        <v>28.734999999999999</v>
      </c>
      <c r="M70" s="171">
        <f>(VLOOKUP($G70,Depth_Lookup!$A$3:$J$410,10,FALSE))+(I70/100)</f>
        <v>28.924999999999997</v>
      </c>
      <c r="N70" s="230" t="s">
        <v>1307</v>
      </c>
      <c r="O70" s="227">
        <v>3</v>
      </c>
      <c r="P70" s="227" t="s">
        <v>853</v>
      </c>
      <c r="Q70" s="227" t="s">
        <v>125</v>
      </c>
      <c r="R70" s="286" t="str">
        <f t="shared" si="23"/>
        <v>SerpentinizedHarzburgite</v>
      </c>
      <c r="S70" s="227" t="s">
        <v>587</v>
      </c>
      <c r="T70" s="227" t="s">
        <v>94</v>
      </c>
      <c r="U70" s="227" t="s">
        <v>95</v>
      </c>
      <c r="V70" s="227" t="s">
        <v>509</v>
      </c>
      <c r="W70" s="227" t="s">
        <v>102</v>
      </c>
      <c r="X70" s="287">
        <f>VLOOKUP(W70,definitions_list_lookup!$A$13:$B$19,2,0)</f>
        <v>5</v>
      </c>
      <c r="Y70" s="227" t="s">
        <v>90</v>
      </c>
      <c r="Z70" s="227" t="s">
        <v>91</v>
      </c>
      <c r="AA70" s="227"/>
      <c r="AB70" s="227"/>
      <c r="AC70" s="227"/>
      <c r="AD70" s="227"/>
      <c r="AE70" s="233"/>
      <c r="AF70" s="286" t="e">
        <f>VLOOKUP(AE70,definitions_list_mag!$V$12:$W$15,2,0)</f>
        <v>#N/A</v>
      </c>
      <c r="AG70" s="260"/>
      <c r="AH70" s="227"/>
      <c r="AI70" s="252">
        <v>79</v>
      </c>
      <c r="AJ70" s="229"/>
      <c r="AK70" s="229"/>
      <c r="AL70" s="229"/>
      <c r="AM70" s="229"/>
      <c r="AN70" s="229"/>
      <c r="AO70" s="252"/>
      <c r="AP70" s="229"/>
      <c r="AQ70" s="229"/>
      <c r="AR70" s="229"/>
      <c r="AS70" s="229"/>
      <c r="AT70" s="229"/>
      <c r="AU70" s="252"/>
      <c r="AV70" s="229"/>
      <c r="AW70" s="229"/>
      <c r="AX70" s="229"/>
      <c r="AY70" s="229"/>
      <c r="AZ70" s="229"/>
      <c r="BA70" s="240">
        <v>20</v>
      </c>
      <c r="BB70" s="227">
        <v>5</v>
      </c>
      <c r="BC70" s="227">
        <v>2</v>
      </c>
      <c r="BD70" s="227" t="s">
        <v>110</v>
      </c>
      <c r="BE70" s="227" t="s">
        <v>103</v>
      </c>
      <c r="BF70" s="227"/>
      <c r="BG70" s="240"/>
      <c r="BH70" s="227"/>
      <c r="BI70" s="227"/>
      <c r="BJ70" s="227"/>
      <c r="BK70" s="227"/>
      <c r="BL70" s="227"/>
      <c r="BM70" s="252">
        <v>1</v>
      </c>
      <c r="BN70" s="229">
        <v>2</v>
      </c>
      <c r="BO70" s="229">
        <v>0.5</v>
      </c>
      <c r="BP70" s="229" t="s">
        <v>110</v>
      </c>
      <c r="BQ70" s="229" t="s">
        <v>103</v>
      </c>
      <c r="BR70" s="229"/>
      <c r="BS70" s="227"/>
      <c r="BT70" s="227"/>
      <c r="BU70" s="227"/>
      <c r="BV70" s="227"/>
      <c r="BW70" s="227"/>
      <c r="BX70" s="227"/>
      <c r="BY70" s="240"/>
      <c r="BZ70" s="227"/>
      <c r="CA70" s="227"/>
      <c r="CB70" s="227"/>
      <c r="CC70" s="227"/>
      <c r="CD70" s="227"/>
      <c r="CE70" s="227"/>
      <c r="CF70" s="227"/>
      <c r="CG70" s="250"/>
      <c r="CH70" s="149" t="s">
        <v>1352</v>
      </c>
      <c r="CI70" s="149">
        <v>100</v>
      </c>
      <c r="CJ70" s="149" t="s">
        <v>514</v>
      </c>
      <c r="CK70" s="151"/>
      <c r="CL70" s="152"/>
      <c r="CM70" s="152"/>
      <c r="CN70" s="152"/>
      <c r="CO70" s="152"/>
      <c r="CP70" s="152"/>
      <c r="CQ70" s="152"/>
      <c r="CR70" s="152"/>
      <c r="CS70" s="152"/>
      <c r="CT70" s="152"/>
      <c r="CU70" s="152"/>
      <c r="CV70" s="152"/>
      <c r="CW70" s="152"/>
      <c r="CX70" s="152"/>
      <c r="CY70" s="152"/>
      <c r="CZ70" s="152"/>
      <c r="DA70" s="152"/>
      <c r="DB70" s="152">
        <v>75</v>
      </c>
      <c r="DC70" s="229">
        <v>1</v>
      </c>
      <c r="DD70" s="152"/>
      <c r="DE70" s="152"/>
      <c r="DF70" s="152"/>
      <c r="DG70" s="152"/>
      <c r="DH70" s="152"/>
      <c r="DI70" s="152"/>
      <c r="DJ70" s="152">
        <v>24</v>
      </c>
      <c r="DK70" s="208">
        <f t="shared" si="24"/>
        <v>100</v>
      </c>
      <c r="DL70" s="148"/>
      <c r="DM70" s="152"/>
      <c r="DN70" s="152"/>
      <c r="DO70" s="153"/>
      <c r="DQ70" s="148"/>
      <c r="DR70" s="153"/>
      <c r="DS70" s="148"/>
      <c r="DT70" s="261" t="s">
        <v>1389</v>
      </c>
      <c r="DU70" s="229"/>
      <c r="DV70" s="229"/>
      <c r="DW70" s="290">
        <f t="shared" si="21"/>
        <v>100</v>
      </c>
      <c r="DX70" s="291" t="e">
        <f>VLOOKUP(P70,definitions_list_lookup!$K$30:$L$54,2,0)</f>
        <v>#N/A</v>
      </c>
      <c r="DY70" s="154" t="s">
        <v>1405</v>
      </c>
      <c r="DZ70" s="264" t="s">
        <v>1419</v>
      </c>
      <c r="EA70" s="154"/>
      <c r="EB70" s="229"/>
      <c r="EC70" s="292"/>
      <c r="ED70" s="229" t="s">
        <v>2517</v>
      </c>
      <c r="EE70" s="293"/>
      <c r="EF70" s="294"/>
      <c r="EG70" s="293"/>
      <c r="EH70" s="295"/>
      <c r="EI70" s="296" t="e">
        <f>VLOOKUP(EH70,definitions_list_mag!$Y$12:$Z$15,2,FALSE)</f>
        <v>#N/A</v>
      </c>
      <c r="EJ70" s="297"/>
      <c r="EK70" s="298" t="e">
        <f>VLOOKUP(EJ70,definitions_list_mag!$AT$3:$AU$5,2,FALSE)</f>
        <v>#N/A</v>
      </c>
      <c r="EL70" s="293"/>
      <c r="EM70" s="295"/>
      <c r="EN70" s="295"/>
      <c r="EO70" s="321"/>
      <c r="EP70" s="321"/>
      <c r="EQ70" s="321"/>
      <c r="ER70" s="321"/>
      <c r="ES70" s="321"/>
      <c r="ET70" s="321"/>
      <c r="EU70" s="321"/>
      <c r="EV70" s="322"/>
      <c r="EW70" s="322"/>
      <c r="EX70" s="322"/>
      <c r="EY70" s="322"/>
      <c r="EZ70" s="192" t="e">
        <f t="shared" si="25"/>
        <v>#DIV/0!</v>
      </c>
      <c r="FA70" s="192" t="e">
        <f t="shared" si="26"/>
        <v>#DIV/0!</v>
      </c>
      <c r="FB70" s="192" t="e">
        <f t="shared" si="27"/>
        <v>#DIV/0!</v>
      </c>
      <c r="FC70" s="192" t="e">
        <f t="shared" si="28"/>
        <v>#DIV/0!</v>
      </c>
      <c r="FD70" s="192" t="e">
        <f t="shared" si="29"/>
        <v>#DIV/0!</v>
      </c>
      <c r="FE70" s="193" t="e">
        <f t="shared" si="30"/>
        <v>#DIV/0!</v>
      </c>
      <c r="FF70" s="194" t="e">
        <f t="shared" si="31"/>
        <v>#DIV/0!</v>
      </c>
      <c r="FG70" s="297"/>
      <c r="FH70" s="295"/>
      <c r="FI70" s="778">
        <f t="shared" si="32"/>
        <v>0</v>
      </c>
      <c r="FJ70" s="779" t="e">
        <f t="shared" si="33"/>
        <v>#DIV/0!</v>
      </c>
      <c r="FK70" s="779" t="e">
        <f t="shared" si="34"/>
        <v>#DIV/0!</v>
      </c>
      <c r="FL70" s="780" t="e">
        <f t="shared" si="35"/>
        <v>#DIV/0!</v>
      </c>
      <c r="FM70" s="169" t="e">
        <f t="shared" si="36"/>
        <v>#DIV/0!</v>
      </c>
      <c r="FN70" s="783" t="e">
        <f t="shared" si="37"/>
        <v>#DIV/0!</v>
      </c>
      <c r="FO70" s="227"/>
      <c r="FP70" s="227"/>
      <c r="FQ70" s="227"/>
      <c r="FR70" s="227"/>
      <c r="FS70" s="227"/>
      <c r="FT70" s="227"/>
      <c r="FU70" s="227"/>
      <c r="FV70" s="227"/>
      <c r="FW70" s="227"/>
      <c r="FX70" s="227"/>
      <c r="FY70" s="227"/>
      <c r="FZ70" s="227"/>
      <c r="GA70" s="227"/>
      <c r="GB70" s="227"/>
      <c r="GC70" s="227"/>
      <c r="GD70" s="227"/>
      <c r="GE70" s="227"/>
      <c r="GF70" s="227"/>
      <c r="GG70" s="227"/>
      <c r="GH70" s="227"/>
      <c r="GI70" s="227"/>
      <c r="GJ70" s="227"/>
      <c r="GK70" s="227"/>
      <c r="GL70" s="227"/>
      <c r="GM70" s="227"/>
      <c r="GN70" s="227"/>
      <c r="GO70" s="227"/>
      <c r="GP70" s="227"/>
      <c r="GQ70" s="227"/>
      <c r="GR70" s="227"/>
      <c r="GS70" s="227"/>
      <c r="GT70" s="227"/>
      <c r="GU70" s="227"/>
      <c r="GV70" s="227"/>
      <c r="GW70" s="227"/>
      <c r="GX70" s="227"/>
      <c r="GY70" s="227"/>
      <c r="GZ70" s="227"/>
      <c r="HA70" s="227"/>
      <c r="HB70" s="227"/>
      <c r="HC70" s="227"/>
      <c r="HD70" s="227"/>
      <c r="HE70" s="227"/>
      <c r="HF70" s="227"/>
      <c r="HG70" s="227"/>
      <c r="HH70" s="227"/>
      <c r="HI70" s="227"/>
      <c r="HJ70" s="227"/>
      <c r="HK70" s="227"/>
      <c r="HL70" s="227"/>
      <c r="HM70" s="227"/>
      <c r="HN70" s="227"/>
      <c r="HO70" s="227"/>
      <c r="HP70" s="227"/>
      <c r="HQ70" s="227"/>
      <c r="HR70" s="227"/>
      <c r="HS70" s="227"/>
      <c r="HT70" s="227"/>
      <c r="HU70" s="227"/>
      <c r="HV70" s="227"/>
      <c r="HW70" s="227"/>
      <c r="HX70" s="227"/>
      <c r="HY70" s="227"/>
      <c r="HZ70" s="227"/>
      <c r="IA70" s="227"/>
      <c r="IB70" s="227"/>
      <c r="IC70" s="227"/>
      <c r="ID70" s="227"/>
      <c r="IE70" s="227"/>
      <c r="IF70" s="227"/>
      <c r="IG70" s="227"/>
      <c r="IH70" s="227"/>
      <c r="II70" s="227"/>
      <c r="IJ70" s="227"/>
      <c r="IK70" s="227"/>
      <c r="IL70" s="227"/>
      <c r="IM70" s="227"/>
      <c r="IN70" s="227"/>
      <c r="IO70" s="227"/>
      <c r="IP70" s="227"/>
      <c r="IQ70" s="227"/>
      <c r="IR70" s="227"/>
      <c r="IS70" s="227"/>
      <c r="IT70" s="227"/>
      <c r="IU70" s="227"/>
      <c r="IV70" s="227"/>
      <c r="IW70" s="227"/>
      <c r="IX70" s="227"/>
      <c r="IY70" s="227"/>
      <c r="IZ70" s="227"/>
      <c r="JA70" s="227"/>
      <c r="JB70" s="227"/>
      <c r="JC70" s="227"/>
      <c r="JD70" s="227"/>
      <c r="JE70" s="227"/>
      <c r="JF70" s="227"/>
      <c r="JG70" s="227"/>
      <c r="JH70" s="227"/>
      <c r="JI70" s="227"/>
      <c r="JJ70" s="227"/>
      <c r="JK70" s="227"/>
      <c r="JL70" s="227"/>
      <c r="JM70" s="227"/>
      <c r="JN70" s="227"/>
      <c r="JO70" s="227"/>
      <c r="JP70" s="227"/>
      <c r="JQ70" s="227"/>
      <c r="JR70" s="227"/>
      <c r="JS70" s="227"/>
      <c r="JT70" s="227"/>
      <c r="JU70" s="227"/>
      <c r="JV70" s="227"/>
      <c r="JW70" s="227"/>
      <c r="JX70" s="227"/>
      <c r="JY70" s="227"/>
      <c r="JZ70" s="227"/>
      <c r="KA70" s="227"/>
      <c r="KB70" s="227"/>
      <c r="KC70" s="227"/>
      <c r="KD70" s="227"/>
      <c r="KE70" s="227"/>
      <c r="KF70" s="227"/>
      <c r="KG70" s="227"/>
      <c r="KH70" s="227"/>
      <c r="KI70" s="227"/>
      <c r="KJ70" s="227"/>
      <c r="KK70" s="227"/>
      <c r="KL70" s="227"/>
      <c r="KM70" s="227"/>
      <c r="KN70" s="227"/>
      <c r="KO70" s="227"/>
      <c r="KP70" s="227"/>
      <c r="KQ70" s="227"/>
      <c r="KR70" s="227"/>
      <c r="KS70" s="227"/>
      <c r="KT70" s="227"/>
      <c r="KU70" s="227"/>
      <c r="KV70" s="227"/>
      <c r="KW70" s="227"/>
      <c r="KX70" s="227"/>
      <c r="KY70" s="227"/>
      <c r="KZ70" s="227"/>
      <c r="LA70" s="227"/>
      <c r="LB70" s="227"/>
      <c r="LC70" s="227"/>
      <c r="LD70" s="227"/>
      <c r="LE70" s="227"/>
      <c r="LF70" s="227"/>
      <c r="LG70" s="227"/>
      <c r="LH70" s="227"/>
      <c r="LI70" s="227"/>
      <c r="LJ70" s="227"/>
      <c r="LK70" s="227"/>
      <c r="LL70" s="227"/>
      <c r="LM70" s="227"/>
      <c r="LN70" s="227"/>
      <c r="LO70" s="227"/>
      <c r="LP70" s="227"/>
      <c r="LQ70" s="227"/>
      <c r="LR70" s="227"/>
      <c r="LS70" s="227"/>
      <c r="LT70" s="227"/>
      <c r="LU70" s="227"/>
      <c r="LV70" s="227"/>
      <c r="LW70" s="227"/>
      <c r="LX70" s="227"/>
      <c r="LY70" s="227"/>
      <c r="LZ70" s="227"/>
      <c r="MA70" s="227"/>
      <c r="MB70" s="227"/>
      <c r="MC70" s="227"/>
      <c r="MD70" s="227"/>
      <c r="ME70" s="227"/>
      <c r="MF70" s="227"/>
      <c r="MG70" s="227"/>
      <c r="MH70" s="227"/>
      <c r="MI70" s="227"/>
      <c r="MJ70" s="227"/>
      <c r="MK70" s="227"/>
      <c r="ML70" s="227"/>
      <c r="MM70" s="227"/>
      <c r="MN70" s="227"/>
      <c r="MO70" s="227"/>
      <c r="MP70" s="227"/>
      <c r="MQ70" s="227"/>
      <c r="MR70" s="227"/>
      <c r="MS70" s="227"/>
      <c r="MT70" s="227"/>
      <c r="MU70" s="227"/>
      <c r="MV70" s="227"/>
      <c r="MW70" s="227"/>
      <c r="MX70" s="227"/>
      <c r="MY70" s="227"/>
      <c r="MZ70" s="227"/>
      <c r="NA70" s="227"/>
      <c r="NB70" s="227"/>
      <c r="NC70" s="227"/>
      <c r="ND70" s="227"/>
      <c r="NE70" s="227"/>
      <c r="NF70" s="227"/>
      <c r="NG70" s="227"/>
      <c r="NH70" s="227"/>
      <c r="NI70" s="227"/>
      <c r="NJ70" s="227"/>
      <c r="NK70" s="227"/>
      <c r="NL70" s="227"/>
      <c r="NM70" s="227"/>
      <c r="NN70" s="227"/>
      <c r="NO70" s="227"/>
      <c r="NP70" s="227"/>
      <c r="NQ70" s="227"/>
      <c r="NR70" s="227"/>
      <c r="NS70" s="227"/>
      <c r="NT70" s="227"/>
      <c r="NU70" s="227"/>
      <c r="NV70" s="227"/>
      <c r="NW70" s="227"/>
      <c r="NX70" s="227"/>
      <c r="NY70" s="227"/>
      <c r="NZ70" s="227"/>
      <c r="OA70" s="227"/>
      <c r="OB70" s="227"/>
      <c r="OC70" s="227"/>
      <c r="OD70" s="227"/>
      <c r="OE70" s="227"/>
      <c r="OF70" s="227"/>
      <c r="OG70" s="227"/>
      <c r="OH70" s="227"/>
      <c r="OI70" s="227"/>
      <c r="OJ70" s="227"/>
      <c r="OK70" s="227"/>
      <c r="OL70" s="227"/>
      <c r="OM70" s="227"/>
      <c r="ON70" s="227"/>
      <c r="OO70" s="227"/>
      <c r="OP70" s="227"/>
      <c r="OQ70" s="227"/>
      <c r="OR70" s="227"/>
      <c r="OS70" s="227"/>
      <c r="OT70" s="227"/>
      <c r="OU70" s="227"/>
      <c r="OV70" s="227"/>
      <c r="OW70" s="227"/>
      <c r="OX70" s="227"/>
      <c r="OY70" s="227"/>
      <c r="OZ70" s="227"/>
      <c r="PA70" s="227"/>
      <c r="PB70" s="227"/>
      <c r="PC70" s="227"/>
      <c r="PD70" s="227"/>
      <c r="PE70" s="227"/>
      <c r="PF70" s="227"/>
      <c r="PG70" s="227"/>
      <c r="PH70" s="227"/>
      <c r="PI70" s="227"/>
      <c r="PJ70" s="227"/>
      <c r="PK70" s="227"/>
      <c r="PL70" s="227"/>
      <c r="PM70" s="227"/>
      <c r="PN70" s="227"/>
      <c r="PO70" s="227"/>
      <c r="PP70" s="227"/>
      <c r="PQ70" s="227"/>
      <c r="PR70" s="227"/>
      <c r="PS70" s="227"/>
      <c r="PT70" s="227"/>
      <c r="PU70" s="227"/>
      <c r="PV70" s="227"/>
      <c r="PW70" s="227"/>
      <c r="PX70" s="227"/>
      <c r="PY70" s="227"/>
      <c r="PZ70" s="227"/>
      <c r="QA70" s="227"/>
      <c r="QB70" s="227"/>
      <c r="QC70" s="227"/>
      <c r="QD70" s="227"/>
      <c r="QE70" s="227"/>
      <c r="QF70" s="227"/>
      <c r="QG70" s="227"/>
      <c r="QH70" s="227"/>
      <c r="QI70" s="227"/>
      <c r="QJ70" s="227"/>
      <c r="QK70" s="227"/>
      <c r="QL70" s="227"/>
      <c r="QM70" s="227"/>
      <c r="QN70" s="227"/>
      <c r="QO70" s="227"/>
      <c r="QP70" s="227"/>
      <c r="QQ70" s="227"/>
      <c r="QR70" s="227"/>
      <c r="QS70" s="227"/>
      <c r="QT70" s="227"/>
      <c r="QU70" s="227"/>
      <c r="QV70" s="227"/>
      <c r="QW70" s="227"/>
      <c r="QX70" s="227"/>
      <c r="QY70" s="227"/>
      <c r="QZ70" s="227"/>
      <c r="RA70" s="227"/>
      <c r="RB70" s="227"/>
      <c r="RC70" s="227"/>
      <c r="RD70" s="227"/>
      <c r="RE70" s="227"/>
      <c r="RF70" s="227"/>
      <c r="RG70" s="227"/>
      <c r="RH70" s="227"/>
      <c r="RI70" s="227"/>
      <c r="RJ70" s="227"/>
      <c r="RK70" s="227"/>
      <c r="RL70" s="227"/>
      <c r="RM70" s="227"/>
      <c r="RN70" s="227"/>
      <c r="RO70" s="227"/>
      <c r="RP70" s="227"/>
      <c r="RQ70" s="227"/>
      <c r="RR70" s="227"/>
      <c r="RS70" s="227"/>
      <c r="RT70" s="227"/>
      <c r="RU70" s="227"/>
      <c r="RV70" s="227"/>
      <c r="RW70" s="227"/>
      <c r="RX70" s="227"/>
      <c r="RY70" s="227"/>
      <c r="RZ70" s="227"/>
      <c r="SA70" s="227"/>
      <c r="SB70" s="227"/>
      <c r="SC70" s="227"/>
      <c r="SD70" s="227"/>
      <c r="SE70" s="227"/>
      <c r="SF70" s="227"/>
      <c r="SG70" s="227"/>
      <c r="SH70" s="227"/>
      <c r="SI70" s="227"/>
      <c r="SJ70" s="227"/>
      <c r="SK70" s="227"/>
      <c r="SL70" s="227"/>
      <c r="SM70" s="227"/>
      <c r="SN70" s="227"/>
      <c r="SO70" s="227"/>
      <c r="SP70" s="227"/>
      <c r="SQ70" s="227"/>
      <c r="SR70" s="227"/>
      <c r="SS70" s="227"/>
      <c r="ST70" s="227"/>
      <c r="SU70" s="227"/>
      <c r="SV70" s="227"/>
      <c r="SW70" s="227"/>
      <c r="SX70" s="227"/>
      <c r="SY70" s="227"/>
      <c r="SZ70" s="227"/>
      <c r="TA70" s="227"/>
      <c r="TB70" s="227"/>
      <c r="TC70" s="227"/>
      <c r="TD70" s="227"/>
      <c r="TE70" s="227"/>
      <c r="TF70" s="227"/>
      <c r="TG70" s="227"/>
      <c r="TH70" s="227"/>
      <c r="TI70" s="227"/>
      <c r="TJ70" s="227"/>
      <c r="TK70" s="227"/>
      <c r="TL70" s="227"/>
      <c r="TM70" s="227"/>
      <c r="TN70" s="227"/>
      <c r="TO70" s="227"/>
      <c r="TP70" s="227"/>
      <c r="TQ70" s="227"/>
      <c r="TR70" s="227"/>
      <c r="TS70" s="227"/>
      <c r="TT70" s="227"/>
      <c r="TU70" s="227"/>
      <c r="TV70" s="227"/>
      <c r="TW70" s="227"/>
      <c r="TX70" s="227"/>
      <c r="TY70" s="227"/>
      <c r="TZ70" s="227"/>
      <c r="UA70" s="227"/>
      <c r="UB70" s="227"/>
      <c r="UC70" s="227"/>
      <c r="UD70" s="227"/>
      <c r="UE70" s="227"/>
      <c r="UF70" s="227"/>
      <c r="UG70" s="227"/>
      <c r="UH70" s="227"/>
      <c r="UI70" s="227"/>
      <c r="UJ70" s="227"/>
      <c r="UK70" s="227"/>
      <c r="UL70" s="227"/>
      <c r="UM70" s="227"/>
      <c r="UN70" s="227"/>
      <c r="UO70" s="227"/>
      <c r="UP70" s="227"/>
      <c r="UQ70" s="227"/>
      <c r="UR70" s="227"/>
      <c r="US70" s="227"/>
      <c r="UT70" s="227"/>
      <c r="UU70" s="227"/>
      <c r="UV70" s="227"/>
      <c r="UW70" s="227"/>
      <c r="UX70" s="227"/>
      <c r="UY70" s="227"/>
      <c r="UZ70" s="227"/>
      <c r="VA70" s="227"/>
      <c r="VB70" s="227"/>
      <c r="VC70" s="227"/>
      <c r="VD70" s="227"/>
      <c r="VE70" s="227"/>
      <c r="VF70" s="227"/>
      <c r="VG70" s="227"/>
      <c r="VH70" s="227"/>
      <c r="VI70" s="227"/>
      <c r="VJ70" s="227"/>
      <c r="VK70" s="227"/>
      <c r="VL70" s="227"/>
      <c r="VM70" s="227"/>
      <c r="VN70" s="227"/>
      <c r="VO70" s="227"/>
      <c r="VP70" s="227"/>
      <c r="VQ70" s="227"/>
      <c r="VR70" s="227"/>
      <c r="VS70" s="227"/>
      <c r="VT70" s="227"/>
      <c r="VU70" s="227"/>
      <c r="VV70" s="227"/>
      <c r="VW70" s="227"/>
      <c r="VX70" s="227"/>
      <c r="VY70" s="227"/>
      <c r="VZ70" s="227"/>
      <c r="WA70" s="227"/>
      <c r="WB70" s="227"/>
      <c r="WC70" s="227"/>
      <c r="WD70" s="227"/>
      <c r="WE70" s="227"/>
      <c r="WF70" s="227"/>
      <c r="WG70" s="227"/>
      <c r="WH70" s="227"/>
      <c r="WI70" s="227"/>
      <c r="WJ70" s="227"/>
      <c r="WK70" s="227"/>
      <c r="WL70" s="227"/>
      <c r="WM70" s="227"/>
      <c r="WN70" s="227"/>
      <c r="WO70" s="227"/>
      <c r="WP70" s="227"/>
      <c r="WQ70" s="227"/>
      <c r="WR70" s="227"/>
      <c r="WS70" s="227"/>
      <c r="WT70" s="227"/>
      <c r="WU70" s="227"/>
      <c r="WV70" s="227"/>
      <c r="WW70" s="227"/>
      <c r="WX70" s="227"/>
      <c r="WY70" s="227"/>
      <c r="WZ70" s="227"/>
      <c r="XA70" s="227"/>
      <c r="XB70" s="227"/>
      <c r="XC70" s="227"/>
      <c r="XD70" s="227"/>
      <c r="XE70" s="227"/>
      <c r="XF70" s="227"/>
      <c r="XG70" s="227"/>
      <c r="XH70" s="227"/>
      <c r="XI70" s="227"/>
      <c r="XJ70" s="227"/>
      <c r="XK70" s="227"/>
      <c r="XL70" s="227"/>
      <c r="XM70" s="227"/>
      <c r="XN70" s="227"/>
      <c r="XO70" s="227"/>
      <c r="XP70" s="227"/>
      <c r="XQ70" s="227"/>
      <c r="XR70" s="227"/>
      <c r="XS70" s="227"/>
      <c r="XT70" s="227"/>
      <c r="XU70" s="227"/>
      <c r="XV70" s="227"/>
      <c r="XW70" s="227"/>
      <c r="XX70" s="227"/>
      <c r="XY70" s="227"/>
      <c r="XZ70" s="227"/>
      <c r="YA70" s="227"/>
      <c r="YB70" s="227"/>
      <c r="YC70" s="227"/>
      <c r="YD70" s="227"/>
      <c r="YE70" s="227"/>
      <c r="YF70" s="227"/>
      <c r="YG70" s="227"/>
      <c r="YH70" s="227"/>
      <c r="YI70" s="227"/>
      <c r="YJ70" s="227"/>
      <c r="YK70" s="227"/>
      <c r="YL70" s="227"/>
      <c r="YM70" s="227"/>
      <c r="YN70" s="227"/>
      <c r="YO70" s="227"/>
      <c r="YP70" s="227"/>
      <c r="YQ70" s="227"/>
      <c r="YR70" s="227"/>
      <c r="YS70" s="227"/>
      <c r="YT70" s="227"/>
      <c r="YU70" s="227"/>
      <c r="YV70" s="227"/>
      <c r="YW70" s="227"/>
      <c r="YX70" s="227"/>
      <c r="YY70" s="227"/>
      <c r="YZ70" s="227"/>
      <c r="ZA70" s="227"/>
      <c r="ZB70" s="227"/>
      <c r="ZC70" s="227"/>
      <c r="ZD70" s="227"/>
      <c r="ZE70" s="227"/>
      <c r="ZF70" s="227"/>
      <c r="ZG70" s="227"/>
      <c r="ZH70" s="227"/>
      <c r="ZI70" s="227"/>
      <c r="ZJ70" s="227"/>
      <c r="ZK70" s="227"/>
      <c r="ZL70" s="227"/>
      <c r="ZM70" s="227"/>
      <c r="ZN70" s="227"/>
      <c r="ZO70" s="227"/>
      <c r="ZP70" s="227"/>
      <c r="ZQ70" s="227"/>
      <c r="ZR70" s="227"/>
      <c r="ZS70" s="227"/>
      <c r="ZT70" s="227"/>
      <c r="ZU70" s="227"/>
      <c r="ZV70" s="227"/>
      <c r="ZW70" s="227"/>
      <c r="ZX70" s="227"/>
      <c r="ZY70" s="227"/>
      <c r="ZZ70" s="227"/>
      <c r="AAA70" s="227"/>
      <c r="AAB70" s="227"/>
      <c r="AAC70" s="227"/>
      <c r="AAD70" s="227"/>
      <c r="AAE70" s="227"/>
      <c r="AAF70" s="227"/>
      <c r="AAG70" s="227"/>
      <c r="AAH70" s="227"/>
      <c r="AAI70" s="227"/>
      <c r="AAJ70" s="227"/>
      <c r="AAK70" s="227"/>
      <c r="AAL70" s="227"/>
      <c r="AAM70" s="227"/>
      <c r="AAN70" s="227"/>
      <c r="AAO70" s="227"/>
      <c r="AAP70" s="227"/>
      <c r="AAQ70" s="227"/>
      <c r="AAR70" s="227"/>
      <c r="AAS70" s="227"/>
      <c r="AAT70" s="227"/>
      <c r="AAU70" s="227"/>
      <c r="AAV70" s="227"/>
      <c r="AAW70" s="227"/>
      <c r="AAX70" s="227"/>
      <c r="AAY70" s="227"/>
      <c r="AAZ70" s="227"/>
      <c r="ABA70" s="227"/>
      <c r="ABB70" s="227"/>
      <c r="ABC70" s="227"/>
      <c r="ABD70" s="227"/>
      <c r="ABE70" s="227"/>
      <c r="ABF70" s="227"/>
      <c r="ABG70" s="227"/>
      <c r="ABH70" s="227"/>
      <c r="ABI70" s="227"/>
      <c r="ABJ70" s="227"/>
      <c r="ABK70" s="227"/>
      <c r="ABL70" s="227"/>
      <c r="ABM70" s="227"/>
      <c r="ABN70" s="227"/>
      <c r="ABO70" s="227"/>
      <c r="ABP70" s="227"/>
      <c r="ABQ70" s="227"/>
      <c r="ABR70" s="227"/>
      <c r="ABS70" s="227"/>
      <c r="ABT70" s="227"/>
      <c r="ABU70" s="227"/>
      <c r="ABV70" s="227"/>
      <c r="ABW70" s="227"/>
      <c r="ABX70" s="227"/>
      <c r="ABY70" s="227"/>
      <c r="ABZ70" s="227"/>
      <c r="ACA70" s="227"/>
      <c r="ACB70" s="227"/>
      <c r="ACC70" s="227"/>
      <c r="ACD70" s="227"/>
      <c r="ACE70" s="227"/>
      <c r="ACF70" s="227"/>
      <c r="ACG70" s="227"/>
      <c r="ACH70" s="227"/>
      <c r="ACI70" s="227"/>
      <c r="ACJ70" s="227"/>
      <c r="ACK70" s="227"/>
      <c r="ACL70" s="227"/>
      <c r="ACM70" s="227"/>
      <c r="ACN70" s="227"/>
      <c r="ACO70" s="227"/>
      <c r="ACP70" s="227"/>
      <c r="ACQ70" s="227"/>
      <c r="ACR70" s="227"/>
      <c r="ACS70" s="227"/>
      <c r="ACT70" s="227"/>
      <c r="ACU70" s="227"/>
      <c r="ACV70" s="227"/>
      <c r="ACW70" s="227"/>
      <c r="ACX70" s="227"/>
      <c r="ACY70" s="227"/>
      <c r="ACZ70" s="227"/>
      <c r="ADA70" s="227"/>
      <c r="ADB70" s="227"/>
      <c r="ADC70" s="227"/>
      <c r="ADD70" s="227"/>
      <c r="ADE70" s="227"/>
      <c r="ADF70" s="227"/>
      <c r="ADG70" s="227"/>
      <c r="ADH70" s="227"/>
      <c r="ADI70" s="227"/>
      <c r="ADJ70" s="227"/>
      <c r="ADK70" s="227"/>
      <c r="ADL70" s="227"/>
      <c r="ADM70" s="227"/>
      <c r="ADN70" s="227"/>
      <c r="ADO70" s="227"/>
      <c r="ADP70" s="227"/>
      <c r="ADQ70" s="227"/>
      <c r="ADR70" s="227"/>
      <c r="ADS70" s="227"/>
      <c r="ADT70" s="227"/>
      <c r="ADU70" s="227"/>
      <c r="ADV70" s="227"/>
      <c r="ADW70" s="227"/>
      <c r="ADX70" s="227"/>
      <c r="ADY70" s="227"/>
      <c r="ADZ70" s="227"/>
      <c r="AEA70" s="227"/>
      <c r="AEB70" s="227"/>
      <c r="AEC70" s="227"/>
      <c r="AED70" s="227"/>
      <c r="AEE70" s="227"/>
      <c r="AEF70" s="227"/>
      <c r="AEG70" s="227"/>
      <c r="AEH70" s="227"/>
      <c r="AEI70" s="227"/>
      <c r="AEJ70" s="227"/>
      <c r="AEK70" s="227"/>
      <c r="AEL70" s="227"/>
      <c r="AEM70" s="227"/>
      <c r="AEN70" s="227"/>
      <c r="AEO70" s="227"/>
      <c r="AEP70" s="227"/>
      <c r="AEQ70" s="227"/>
      <c r="AER70" s="227"/>
      <c r="AES70" s="227"/>
      <c r="AET70" s="227"/>
      <c r="AEU70" s="227"/>
      <c r="AEV70" s="227"/>
      <c r="AEW70" s="227"/>
      <c r="AEX70" s="227"/>
      <c r="AEY70" s="227"/>
      <c r="AEZ70" s="227"/>
      <c r="AFA70" s="227"/>
      <c r="AFB70" s="227"/>
      <c r="AFC70" s="227"/>
      <c r="AFD70" s="227"/>
      <c r="AFE70" s="227"/>
      <c r="AFF70" s="227"/>
      <c r="AFG70" s="227"/>
      <c r="AFH70" s="227"/>
      <c r="AFI70" s="227"/>
      <c r="AFJ70" s="227"/>
      <c r="AFK70" s="227"/>
      <c r="AFL70" s="227"/>
      <c r="AFM70" s="227"/>
      <c r="AFN70" s="227"/>
      <c r="AFO70" s="227"/>
      <c r="AFP70" s="227"/>
      <c r="AFQ70" s="227"/>
      <c r="AFR70" s="227"/>
      <c r="AFS70" s="227"/>
      <c r="AFT70" s="227"/>
      <c r="AFU70" s="227"/>
      <c r="AFV70" s="227"/>
      <c r="AFW70" s="227"/>
      <c r="AFX70" s="227"/>
      <c r="AFY70" s="227"/>
      <c r="AFZ70" s="227"/>
      <c r="AGA70" s="227"/>
      <c r="AGB70" s="227"/>
      <c r="AGC70" s="227"/>
      <c r="AGD70" s="227"/>
      <c r="AGE70" s="227"/>
      <c r="AGF70" s="227"/>
      <c r="AGG70" s="227"/>
      <c r="AGH70" s="227"/>
      <c r="AGI70" s="227"/>
      <c r="AGJ70" s="227"/>
      <c r="AGK70" s="227"/>
      <c r="AGL70" s="227"/>
      <c r="AGM70" s="227"/>
      <c r="AGN70" s="227"/>
      <c r="AGO70" s="227"/>
      <c r="AGP70" s="227"/>
      <c r="AGQ70" s="227"/>
      <c r="AGR70" s="227"/>
      <c r="AGS70" s="227"/>
      <c r="AGT70" s="227"/>
      <c r="AGU70" s="227"/>
      <c r="AGV70" s="227"/>
      <c r="AGW70" s="227"/>
      <c r="AGX70" s="227"/>
      <c r="AGY70" s="227"/>
      <c r="AGZ70" s="227"/>
      <c r="AHA70" s="227"/>
      <c r="AHB70" s="227"/>
      <c r="AHC70" s="227"/>
      <c r="AHD70" s="227"/>
      <c r="AHE70" s="227"/>
      <c r="AHF70" s="227"/>
      <c r="AHG70" s="227"/>
      <c r="AHH70" s="227"/>
      <c r="AHI70" s="227"/>
      <c r="AHJ70" s="227"/>
      <c r="AHK70" s="227"/>
      <c r="AHL70" s="227"/>
      <c r="AHM70" s="227"/>
      <c r="AHN70" s="227"/>
      <c r="AHO70" s="227"/>
      <c r="AHP70" s="227"/>
      <c r="AHQ70" s="227"/>
      <c r="AHR70" s="227"/>
      <c r="AHS70" s="227"/>
      <c r="AHT70" s="227"/>
      <c r="AHU70" s="227"/>
      <c r="AHV70" s="227"/>
      <c r="AHW70" s="227"/>
      <c r="AHX70" s="227"/>
      <c r="AHY70" s="227"/>
      <c r="AHZ70" s="227"/>
      <c r="AIA70" s="227"/>
      <c r="AIB70" s="227"/>
      <c r="AIC70" s="227"/>
      <c r="AID70" s="227"/>
      <c r="AIE70" s="227"/>
      <c r="AIF70" s="227"/>
      <c r="AIG70" s="227"/>
      <c r="AIH70" s="227"/>
      <c r="AII70" s="227"/>
      <c r="AIJ70" s="227"/>
      <c r="AIK70" s="227"/>
      <c r="AIL70" s="227"/>
      <c r="AIM70" s="227"/>
      <c r="AIN70" s="227"/>
      <c r="AIO70" s="227"/>
      <c r="AIP70" s="227"/>
      <c r="AIQ70" s="227"/>
      <c r="AIR70" s="227"/>
      <c r="AIS70" s="227"/>
      <c r="AIT70" s="227"/>
      <c r="AIU70" s="227"/>
      <c r="AIV70" s="227"/>
      <c r="AIW70" s="227"/>
      <c r="AIX70" s="227"/>
      <c r="AIY70" s="227"/>
      <c r="AIZ70" s="227"/>
      <c r="AJA70" s="227"/>
      <c r="AJB70" s="227"/>
      <c r="AJC70" s="227"/>
      <c r="AJD70" s="227"/>
      <c r="AJE70" s="227"/>
      <c r="AJF70" s="227"/>
      <c r="AJG70" s="227"/>
      <c r="AJH70" s="227"/>
      <c r="AJI70" s="227"/>
      <c r="AJJ70" s="227"/>
      <c r="AJK70" s="227"/>
      <c r="AJL70" s="227"/>
      <c r="AJM70" s="227"/>
      <c r="AJN70" s="227"/>
      <c r="AJO70" s="227"/>
      <c r="AJP70" s="227"/>
      <c r="AJQ70" s="227"/>
      <c r="AJR70" s="227"/>
      <c r="AJS70" s="227"/>
      <c r="AJT70" s="227"/>
      <c r="AJU70" s="227"/>
      <c r="AJV70" s="227"/>
      <c r="AJW70" s="227"/>
      <c r="AJX70" s="227"/>
      <c r="AJY70" s="227"/>
      <c r="AJZ70" s="227"/>
      <c r="AKA70" s="227"/>
      <c r="AKB70" s="227"/>
      <c r="AKC70" s="227"/>
      <c r="AKD70" s="227"/>
      <c r="AKE70" s="227"/>
      <c r="AKF70" s="227"/>
      <c r="AKG70" s="227"/>
      <c r="AKH70" s="227"/>
      <c r="AKI70" s="227"/>
      <c r="AKJ70" s="227"/>
      <c r="AKK70" s="227"/>
      <c r="AKL70" s="227"/>
      <c r="AKM70" s="227"/>
      <c r="AKN70" s="227"/>
      <c r="AKO70" s="227"/>
      <c r="AKP70" s="227"/>
      <c r="AKQ70" s="227"/>
      <c r="AKR70" s="227"/>
      <c r="AKS70" s="227"/>
      <c r="AKT70" s="227"/>
      <c r="AKU70" s="227"/>
      <c r="AKV70" s="227"/>
      <c r="AKW70" s="227"/>
      <c r="AKX70" s="227"/>
      <c r="AKY70" s="227"/>
      <c r="AKZ70" s="227"/>
      <c r="ALA70" s="227"/>
      <c r="ALB70" s="227"/>
      <c r="ALC70" s="227"/>
      <c r="ALD70" s="227"/>
      <c r="ALE70" s="227"/>
      <c r="ALF70" s="227"/>
      <c r="ALG70" s="227"/>
      <c r="ALH70" s="227"/>
      <c r="ALI70" s="227"/>
      <c r="ALJ70" s="227"/>
      <c r="ALK70" s="227"/>
      <c r="ALL70" s="227"/>
      <c r="ALM70" s="227"/>
      <c r="ALN70" s="227"/>
      <c r="ALO70" s="227"/>
      <c r="ALP70" s="227"/>
      <c r="ALQ70" s="227"/>
      <c r="ALR70" s="227"/>
      <c r="ALS70" s="227"/>
      <c r="ALT70" s="227"/>
      <c r="ALU70" s="227"/>
      <c r="ALV70" s="227"/>
      <c r="ALW70" s="227"/>
      <c r="ALX70" s="227"/>
      <c r="ALY70" s="227"/>
      <c r="ALZ70" s="227"/>
      <c r="AMA70" s="227"/>
      <c r="AMB70" s="227"/>
      <c r="AMC70" s="227"/>
      <c r="AMD70" s="227"/>
      <c r="AME70" s="227"/>
      <c r="AMF70" s="227"/>
      <c r="AMG70" s="227"/>
      <c r="AMH70" s="227"/>
      <c r="AMI70" s="227"/>
      <c r="AMJ70" s="227"/>
      <c r="AMK70" s="227"/>
      <c r="AML70" s="227"/>
      <c r="AMM70" s="227"/>
      <c r="AMN70" s="227"/>
      <c r="AMO70" s="227"/>
      <c r="AMP70" s="227"/>
      <c r="AMQ70" s="227"/>
      <c r="AMR70" s="227"/>
      <c r="AMS70" s="227"/>
      <c r="AMT70" s="227"/>
      <c r="AMU70" s="227"/>
      <c r="AMV70" s="227"/>
      <c r="AMW70" s="227"/>
      <c r="AMX70" s="227"/>
    </row>
    <row r="71" spans="1:1038" s="308" customFormat="1" ht="18" customHeight="1">
      <c r="A71" s="301" t="s">
        <v>1277</v>
      </c>
      <c r="B71" s="228" t="s">
        <v>1294</v>
      </c>
      <c r="C71" s="228"/>
      <c r="D71" s="303" t="s">
        <v>1279</v>
      </c>
      <c r="E71" s="228">
        <v>15</v>
      </c>
      <c r="F71" s="228">
        <v>4</v>
      </c>
      <c r="G71" s="285" t="str">
        <f t="shared" si="22"/>
        <v>15-4</v>
      </c>
      <c r="H71" s="279">
        <v>0</v>
      </c>
      <c r="I71" s="228">
        <v>91</v>
      </c>
      <c r="J71" s="226"/>
      <c r="K71" s="545" t="b">
        <f>IF(I72=1,IF(((VLOOKUP($G71,[1]Depth_Lookup!#REF!,9,FALSE))-(H71/100))=0,"Good",IF(((VLOOKUP($G71,[1]Depth_Lookup!$A$3:$J$550,9,FALSE))-(H71/100))&gt;0,"Too Short","Too Long")))</f>
        <v>0</v>
      </c>
      <c r="L71" s="171">
        <f>(VLOOKUP($G71,Depth_Lookup!$A$3:$J$410,10,FALSE))+(H71/100)</f>
        <v>28.925000000000001</v>
      </c>
      <c r="M71" s="171">
        <f>(VLOOKUP($G71,Depth_Lookup!$A$3:$J$410,10,FALSE))+(I71/100)</f>
        <v>29.835000000000001</v>
      </c>
      <c r="N71" s="231" t="s">
        <v>1307</v>
      </c>
      <c r="O71" s="228">
        <v>3</v>
      </c>
      <c r="P71" s="228" t="s">
        <v>853</v>
      </c>
      <c r="Q71" s="228" t="s">
        <v>125</v>
      </c>
      <c r="R71" s="304" t="str">
        <f t="shared" si="23"/>
        <v>SerpentinizedHarzburgite</v>
      </c>
      <c r="S71" s="228" t="s">
        <v>94</v>
      </c>
      <c r="T71" s="228" t="s">
        <v>94</v>
      </c>
      <c r="U71" s="228" t="s">
        <v>95</v>
      </c>
      <c r="V71" s="228" t="s">
        <v>96</v>
      </c>
      <c r="W71" s="228" t="s">
        <v>102</v>
      </c>
      <c r="X71" s="305">
        <f>VLOOKUP(W71,definitions_list_lookup!$A$13:$B$19,2,0)</f>
        <v>5</v>
      </c>
      <c r="Y71" s="228" t="s">
        <v>90</v>
      </c>
      <c r="Z71" s="228" t="s">
        <v>91</v>
      </c>
      <c r="AA71" s="228"/>
      <c r="AB71" s="228" t="s">
        <v>547</v>
      </c>
      <c r="AC71" s="228" t="s">
        <v>108</v>
      </c>
      <c r="AD71" s="228" t="s">
        <v>509</v>
      </c>
      <c r="AE71" s="234" t="s">
        <v>123</v>
      </c>
      <c r="AF71" s="304">
        <f>VLOOKUP(AE71,definitions_list_mag!$V$12:$W$15,2,0)</f>
        <v>1</v>
      </c>
      <c r="AG71" s="326">
        <v>4</v>
      </c>
      <c r="AH71" s="228" t="s">
        <v>1351</v>
      </c>
      <c r="AI71" s="253">
        <v>79</v>
      </c>
      <c r="AJ71" s="249"/>
      <c r="AK71" s="249"/>
      <c r="AL71" s="249"/>
      <c r="AM71" s="249"/>
      <c r="AN71" s="249"/>
      <c r="AO71" s="253"/>
      <c r="AP71" s="249"/>
      <c r="AQ71" s="249"/>
      <c r="AR71" s="249"/>
      <c r="AS71" s="249"/>
      <c r="AT71" s="249"/>
      <c r="AU71" s="253"/>
      <c r="AV71" s="249"/>
      <c r="AW71" s="249"/>
      <c r="AX71" s="249"/>
      <c r="AY71" s="249"/>
      <c r="AZ71" s="249"/>
      <c r="BA71" s="244">
        <v>20</v>
      </c>
      <c r="BB71" s="228">
        <v>6</v>
      </c>
      <c r="BC71" s="228">
        <v>2</v>
      </c>
      <c r="BD71" s="228" t="s">
        <v>110</v>
      </c>
      <c r="BE71" s="228" t="s">
        <v>103</v>
      </c>
      <c r="BF71" s="228"/>
      <c r="BG71" s="244"/>
      <c r="BH71" s="228"/>
      <c r="BI71" s="228"/>
      <c r="BJ71" s="228"/>
      <c r="BK71" s="228"/>
      <c r="BL71" s="228"/>
      <c r="BM71" s="253">
        <v>1</v>
      </c>
      <c r="BN71" s="249">
        <v>2</v>
      </c>
      <c r="BO71" s="249">
        <v>0.5</v>
      </c>
      <c r="BP71" s="249" t="s">
        <v>110</v>
      </c>
      <c r="BQ71" s="249" t="s">
        <v>103</v>
      </c>
      <c r="BR71" s="249"/>
      <c r="BS71" s="228"/>
      <c r="BT71" s="228"/>
      <c r="BU71" s="228"/>
      <c r="BV71" s="228"/>
      <c r="BW71" s="228"/>
      <c r="BX71" s="228"/>
      <c r="BY71" s="244"/>
      <c r="BZ71" s="228"/>
      <c r="CA71" s="228"/>
      <c r="CB71" s="228"/>
      <c r="CC71" s="228"/>
      <c r="CD71" s="228"/>
      <c r="CE71" s="228"/>
      <c r="CF71" s="228"/>
      <c r="CG71" s="251"/>
      <c r="CH71" s="246" t="s">
        <v>1352</v>
      </c>
      <c r="CI71" s="246">
        <v>100</v>
      </c>
      <c r="CJ71" s="246" t="s">
        <v>514</v>
      </c>
      <c r="CK71" s="247"/>
      <c r="CL71" s="248"/>
      <c r="CM71" s="248"/>
      <c r="CN71" s="248"/>
      <c r="CO71" s="248"/>
      <c r="CP71" s="248"/>
      <c r="CQ71" s="248"/>
      <c r="CR71" s="248"/>
      <c r="CS71" s="248"/>
      <c r="CT71" s="248"/>
      <c r="CU71" s="248"/>
      <c r="CV71" s="248"/>
      <c r="CW71" s="248"/>
      <c r="CX71" s="248"/>
      <c r="CY71" s="248"/>
      <c r="CZ71" s="248"/>
      <c r="DA71" s="248"/>
      <c r="DB71" s="248">
        <v>75</v>
      </c>
      <c r="DC71" s="249">
        <v>1</v>
      </c>
      <c r="DD71" s="248"/>
      <c r="DE71" s="248"/>
      <c r="DF71" s="248"/>
      <c r="DG71" s="248"/>
      <c r="DH71" s="248"/>
      <c r="DI71" s="248"/>
      <c r="DJ71" s="248">
        <v>24</v>
      </c>
      <c r="DK71" s="306">
        <f t="shared" si="24"/>
        <v>100</v>
      </c>
      <c r="DL71" s="245"/>
      <c r="DM71" s="248"/>
      <c r="DN71" s="248"/>
      <c r="DO71" s="307"/>
      <c r="DQ71" s="245"/>
      <c r="DR71" s="307"/>
      <c r="DS71" s="245"/>
      <c r="DT71" s="262" t="s">
        <v>1389</v>
      </c>
      <c r="DU71" s="249"/>
      <c r="DV71" s="249"/>
      <c r="DW71" s="310">
        <f t="shared" si="21"/>
        <v>100</v>
      </c>
      <c r="DX71" s="311" t="e">
        <f>VLOOKUP(P71,definitions_list_lookup!$K$30:$L$54,2,0)</f>
        <v>#N/A</v>
      </c>
      <c r="DY71" s="268" t="s">
        <v>1405</v>
      </c>
      <c r="DZ71" s="265" t="s">
        <v>1419</v>
      </c>
      <c r="EA71" s="268"/>
      <c r="EB71" s="249"/>
      <c r="EC71" s="312"/>
      <c r="ED71" s="229" t="s">
        <v>2517</v>
      </c>
      <c r="EE71" s="313"/>
      <c r="EF71" s="314"/>
      <c r="EG71" s="313"/>
      <c r="EH71" s="315"/>
      <c r="EI71" s="316" t="e">
        <f>VLOOKUP(EH71,definitions_list_mag!$Y$12:$Z$15,2,FALSE)</f>
        <v>#N/A</v>
      </c>
      <c r="EJ71" s="317"/>
      <c r="EK71" s="318" t="e">
        <f>VLOOKUP(EJ71,definitions_list_mag!$AT$3:$AU$5,2,FALSE)</f>
        <v>#N/A</v>
      </c>
      <c r="EL71" s="313"/>
      <c r="EM71" s="315"/>
      <c r="EN71" s="315"/>
      <c r="EO71" s="319"/>
      <c r="EP71" s="319"/>
      <c r="EQ71" s="319"/>
      <c r="ER71" s="319"/>
      <c r="ES71" s="319"/>
      <c r="ET71" s="319"/>
      <c r="EU71" s="319"/>
      <c r="EV71" s="320"/>
      <c r="EW71" s="320"/>
      <c r="EX71" s="320"/>
      <c r="EY71" s="320"/>
      <c r="EZ71" s="192" t="e">
        <f t="shared" si="25"/>
        <v>#DIV/0!</v>
      </c>
      <c r="FA71" s="192" t="e">
        <f t="shared" si="26"/>
        <v>#DIV/0!</v>
      </c>
      <c r="FB71" s="192" t="e">
        <f t="shared" si="27"/>
        <v>#DIV/0!</v>
      </c>
      <c r="FC71" s="192" t="e">
        <f t="shared" si="28"/>
        <v>#DIV/0!</v>
      </c>
      <c r="FD71" s="192" t="e">
        <f t="shared" si="29"/>
        <v>#DIV/0!</v>
      </c>
      <c r="FE71" s="193" t="e">
        <f t="shared" si="30"/>
        <v>#DIV/0!</v>
      </c>
      <c r="FF71" s="194" t="e">
        <f t="shared" si="31"/>
        <v>#DIV/0!</v>
      </c>
      <c r="FG71" s="317"/>
      <c r="FH71" s="315"/>
      <c r="FI71" s="778">
        <f t="shared" si="32"/>
        <v>0</v>
      </c>
      <c r="FJ71" s="779" t="e">
        <f t="shared" si="33"/>
        <v>#DIV/0!</v>
      </c>
      <c r="FK71" s="779" t="e">
        <f t="shared" si="34"/>
        <v>#DIV/0!</v>
      </c>
      <c r="FL71" s="780" t="e">
        <f t="shared" si="35"/>
        <v>#DIV/0!</v>
      </c>
      <c r="FM71" s="169" t="e">
        <f t="shared" si="36"/>
        <v>#DIV/0!</v>
      </c>
      <c r="FN71" s="783" t="e">
        <f t="shared" si="37"/>
        <v>#DIV/0!</v>
      </c>
      <c r="FO71" s="228"/>
      <c r="FP71" s="228"/>
      <c r="FQ71" s="228"/>
      <c r="FR71" s="228"/>
      <c r="FS71" s="228"/>
      <c r="FT71" s="228"/>
      <c r="FU71" s="228"/>
      <c r="FV71" s="228"/>
      <c r="FW71" s="228"/>
      <c r="FX71" s="228"/>
      <c r="FY71" s="228"/>
      <c r="FZ71" s="228"/>
      <c r="GA71" s="228"/>
      <c r="GB71" s="228"/>
      <c r="GC71" s="228"/>
      <c r="GD71" s="228"/>
      <c r="GE71" s="228"/>
      <c r="GF71" s="228"/>
      <c r="GG71" s="228"/>
      <c r="GH71" s="228"/>
      <c r="GI71" s="228"/>
      <c r="GJ71" s="228"/>
      <c r="GK71" s="228"/>
      <c r="GL71" s="228"/>
      <c r="GM71" s="228"/>
      <c r="GN71" s="228"/>
      <c r="GO71" s="228"/>
      <c r="GP71" s="228"/>
      <c r="GQ71" s="228"/>
      <c r="GR71" s="228"/>
      <c r="GS71" s="228"/>
      <c r="GT71" s="228"/>
      <c r="GU71" s="228"/>
      <c r="GV71" s="228"/>
      <c r="GW71" s="228"/>
      <c r="GX71" s="228"/>
      <c r="GY71" s="228"/>
      <c r="GZ71" s="228"/>
      <c r="HA71" s="228"/>
      <c r="HB71" s="228"/>
      <c r="HC71" s="228"/>
      <c r="HD71" s="228"/>
      <c r="HE71" s="228"/>
      <c r="HF71" s="228"/>
      <c r="HG71" s="228"/>
      <c r="HH71" s="228"/>
      <c r="HI71" s="228"/>
      <c r="HJ71" s="228"/>
      <c r="HK71" s="228"/>
      <c r="HL71" s="228"/>
      <c r="HM71" s="228"/>
      <c r="HN71" s="228"/>
      <c r="HO71" s="228"/>
      <c r="HP71" s="228"/>
      <c r="HQ71" s="228"/>
      <c r="HR71" s="228"/>
      <c r="HS71" s="228"/>
      <c r="HT71" s="228"/>
      <c r="HU71" s="228"/>
      <c r="HV71" s="228"/>
      <c r="HW71" s="228"/>
      <c r="HX71" s="228"/>
      <c r="HY71" s="228"/>
      <c r="HZ71" s="228"/>
      <c r="IA71" s="228"/>
      <c r="IB71" s="228"/>
      <c r="IC71" s="228"/>
      <c r="ID71" s="228"/>
      <c r="IE71" s="228"/>
      <c r="IF71" s="228"/>
      <c r="IG71" s="228"/>
      <c r="IH71" s="228"/>
      <c r="II71" s="228"/>
      <c r="IJ71" s="228"/>
      <c r="IK71" s="228"/>
      <c r="IL71" s="228"/>
      <c r="IM71" s="228"/>
      <c r="IN71" s="228"/>
      <c r="IO71" s="228"/>
      <c r="IP71" s="228"/>
      <c r="IQ71" s="228"/>
      <c r="IR71" s="228"/>
      <c r="IS71" s="228"/>
      <c r="IT71" s="228"/>
      <c r="IU71" s="228"/>
      <c r="IV71" s="228"/>
      <c r="IW71" s="228"/>
      <c r="IX71" s="228"/>
      <c r="IY71" s="228"/>
      <c r="IZ71" s="228"/>
      <c r="JA71" s="228"/>
      <c r="JB71" s="228"/>
      <c r="JC71" s="228"/>
      <c r="JD71" s="228"/>
      <c r="JE71" s="228"/>
      <c r="JF71" s="228"/>
      <c r="JG71" s="228"/>
      <c r="JH71" s="228"/>
      <c r="JI71" s="228"/>
      <c r="JJ71" s="228"/>
      <c r="JK71" s="228"/>
      <c r="JL71" s="228"/>
      <c r="JM71" s="228"/>
      <c r="JN71" s="228"/>
      <c r="JO71" s="228"/>
      <c r="JP71" s="228"/>
      <c r="JQ71" s="228"/>
      <c r="JR71" s="228"/>
      <c r="JS71" s="228"/>
      <c r="JT71" s="228"/>
      <c r="JU71" s="228"/>
      <c r="JV71" s="228"/>
      <c r="JW71" s="228"/>
      <c r="JX71" s="228"/>
      <c r="JY71" s="228"/>
      <c r="JZ71" s="228"/>
      <c r="KA71" s="228"/>
      <c r="KB71" s="228"/>
      <c r="KC71" s="228"/>
      <c r="KD71" s="228"/>
      <c r="KE71" s="228"/>
      <c r="KF71" s="228"/>
      <c r="KG71" s="228"/>
      <c r="KH71" s="228"/>
      <c r="KI71" s="228"/>
      <c r="KJ71" s="228"/>
      <c r="KK71" s="228"/>
      <c r="KL71" s="228"/>
      <c r="KM71" s="228"/>
      <c r="KN71" s="228"/>
      <c r="KO71" s="228"/>
      <c r="KP71" s="228"/>
      <c r="KQ71" s="228"/>
      <c r="KR71" s="228"/>
      <c r="KS71" s="228"/>
      <c r="KT71" s="228"/>
      <c r="KU71" s="228"/>
      <c r="KV71" s="228"/>
      <c r="KW71" s="228"/>
      <c r="KX71" s="228"/>
      <c r="KY71" s="228"/>
      <c r="KZ71" s="228"/>
      <c r="LA71" s="228"/>
      <c r="LB71" s="228"/>
      <c r="LC71" s="228"/>
      <c r="LD71" s="228"/>
      <c r="LE71" s="228"/>
      <c r="LF71" s="228"/>
      <c r="LG71" s="228"/>
      <c r="LH71" s="228"/>
      <c r="LI71" s="228"/>
      <c r="LJ71" s="228"/>
      <c r="LK71" s="228"/>
      <c r="LL71" s="228"/>
      <c r="LM71" s="228"/>
      <c r="LN71" s="228"/>
      <c r="LO71" s="228"/>
      <c r="LP71" s="228"/>
      <c r="LQ71" s="228"/>
      <c r="LR71" s="228"/>
      <c r="LS71" s="228"/>
      <c r="LT71" s="228"/>
      <c r="LU71" s="228"/>
      <c r="LV71" s="228"/>
      <c r="LW71" s="228"/>
      <c r="LX71" s="228"/>
      <c r="LY71" s="228"/>
      <c r="LZ71" s="228"/>
      <c r="MA71" s="228"/>
      <c r="MB71" s="228"/>
      <c r="MC71" s="228"/>
      <c r="MD71" s="228"/>
      <c r="ME71" s="228"/>
      <c r="MF71" s="228"/>
      <c r="MG71" s="228"/>
      <c r="MH71" s="228"/>
      <c r="MI71" s="228"/>
      <c r="MJ71" s="228"/>
      <c r="MK71" s="228"/>
      <c r="ML71" s="228"/>
      <c r="MM71" s="228"/>
      <c r="MN71" s="228"/>
      <c r="MO71" s="228"/>
      <c r="MP71" s="228"/>
      <c r="MQ71" s="228"/>
      <c r="MR71" s="228"/>
      <c r="MS71" s="228"/>
      <c r="MT71" s="228"/>
      <c r="MU71" s="228"/>
      <c r="MV71" s="228"/>
      <c r="MW71" s="228"/>
      <c r="MX71" s="228"/>
      <c r="MY71" s="228"/>
      <c r="MZ71" s="228"/>
      <c r="NA71" s="228"/>
      <c r="NB71" s="228"/>
      <c r="NC71" s="228"/>
      <c r="ND71" s="228"/>
      <c r="NE71" s="228"/>
      <c r="NF71" s="228"/>
      <c r="NG71" s="228"/>
      <c r="NH71" s="228"/>
      <c r="NI71" s="228"/>
      <c r="NJ71" s="228"/>
      <c r="NK71" s="228"/>
      <c r="NL71" s="228"/>
      <c r="NM71" s="228"/>
      <c r="NN71" s="228"/>
      <c r="NO71" s="228"/>
      <c r="NP71" s="228"/>
      <c r="NQ71" s="228"/>
      <c r="NR71" s="228"/>
      <c r="NS71" s="228"/>
      <c r="NT71" s="228"/>
      <c r="NU71" s="228"/>
      <c r="NV71" s="228"/>
      <c r="NW71" s="228"/>
      <c r="NX71" s="228"/>
      <c r="NY71" s="228"/>
      <c r="NZ71" s="228"/>
      <c r="OA71" s="228"/>
      <c r="OB71" s="228"/>
      <c r="OC71" s="228"/>
      <c r="OD71" s="228"/>
      <c r="OE71" s="228"/>
      <c r="OF71" s="228"/>
      <c r="OG71" s="228"/>
      <c r="OH71" s="228"/>
      <c r="OI71" s="228"/>
      <c r="OJ71" s="228"/>
      <c r="OK71" s="228"/>
      <c r="OL71" s="228"/>
      <c r="OM71" s="228"/>
      <c r="ON71" s="228"/>
      <c r="OO71" s="228"/>
      <c r="OP71" s="228"/>
      <c r="OQ71" s="228"/>
      <c r="OR71" s="228"/>
      <c r="OS71" s="228"/>
      <c r="OT71" s="228"/>
      <c r="OU71" s="228"/>
      <c r="OV71" s="228"/>
      <c r="OW71" s="228"/>
      <c r="OX71" s="228"/>
      <c r="OY71" s="228"/>
      <c r="OZ71" s="228"/>
      <c r="PA71" s="228"/>
      <c r="PB71" s="228"/>
      <c r="PC71" s="228"/>
      <c r="PD71" s="228"/>
      <c r="PE71" s="228"/>
      <c r="PF71" s="228"/>
      <c r="PG71" s="228"/>
      <c r="PH71" s="228"/>
      <c r="PI71" s="228"/>
      <c r="PJ71" s="228"/>
      <c r="PK71" s="228"/>
      <c r="PL71" s="228"/>
      <c r="PM71" s="228"/>
      <c r="PN71" s="228"/>
      <c r="PO71" s="228"/>
      <c r="PP71" s="228"/>
      <c r="PQ71" s="228"/>
      <c r="PR71" s="228"/>
      <c r="PS71" s="228"/>
      <c r="PT71" s="228"/>
      <c r="PU71" s="228"/>
      <c r="PV71" s="228"/>
      <c r="PW71" s="228"/>
      <c r="PX71" s="228"/>
      <c r="PY71" s="228"/>
      <c r="PZ71" s="228"/>
      <c r="QA71" s="228"/>
      <c r="QB71" s="228"/>
      <c r="QC71" s="228"/>
      <c r="QD71" s="228"/>
      <c r="QE71" s="228"/>
      <c r="QF71" s="228"/>
      <c r="QG71" s="228"/>
      <c r="QH71" s="228"/>
      <c r="QI71" s="228"/>
      <c r="QJ71" s="228"/>
      <c r="QK71" s="228"/>
      <c r="QL71" s="228"/>
      <c r="QM71" s="228"/>
      <c r="QN71" s="228"/>
      <c r="QO71" s="228"/>
      <c r="QP71" s="228"/>
      <c r="QQ71" s="228"/>
      <c r="QR71" s="228"/>
      <c r="QS71" s="228"/>
      <c r="QT71" s="228"/>
      <c r="QU71" s="228"/>
      <c r="QV71" s="228"/>
      <c r="QW71" s="228"/>
      <c r="QX71" s="228"/>
      <c r="QY71" s="228"/>
      <c r="QZ71" s="228"/>
      <c r="RA71" s="228"/>
      <c r="RB71" s="228"/>
      <c r="RC71" s="228"/>
      <c r="RD71" s="228"/>
      <c r="RE71" s="228"/>
      <c r="RF71" s="228"/>
      <c r="RG71" s="228"/>
      <c r="RH71" s="228"/>
      <c r="RI71" s="228"/>
      <c r="RJ71" s="228"/>
      <c r="RK71" s="228"/>
      <c r="RL71" s="228"/>
      <c r="RM71" s="228"/>
      <c r="RN71" s="228"/>
      <c r="RO71" s="228"/>
      <c r="RP71" s="228"/>
      <c r="RQ71" s="228"/>
      <c r="RR71" s="228"/>
      <c r="RS71" s="228"/>
      <c r="RT71" s="228"/>
      <c r="RU71" s="228"/>
      <c r="RV71" s="228"/>
      <c r="RW71" s="228"/>
      <c r="RX71" s="228"/>
      <c r="RY71" s="228"/>
      <c r="RZ71" s="228"/>
      <c r="SA71" s="228"/>
      <c r="SB71" s="228"/>
      <c r="SC71" s="228"/>
      <c r="SD71" s="228"/>
      <c r="SE71" s="228"/>
      <c r="SF71" s="228"/>
      <c r="SG71" s="228"/>
      <c r="SH71" s="228"/>
      <c r="SI71" s="228"/>
      <c r="SJ71" s="228"/>
      <c r="SK71" s="228"/>
      <c r="SL71" s="228"/>
      <c r="SM71" s="228"/>
      <c r="SN71" s="228"/>
      <c r="SO71" s="228"/>
      <c r="SP71" s="228"/>
      <c r="SQ71" s="228"/>
      <c r="SR71" s="228"/>
      <c r="SS71" s="228"/>
      <c r="ST71" s="228"/>
      <c r="SU71" s="228"/>
      <c r="SV71" s="228"/>
      <c r="SW71" s="228"/>
      <c r="SX71" s="228"/>
      <c r="SY71" s="228"/>
      <c r="SZ71" s="228"/>
      <c r="TA71" s="228"/>
      <c r="TB71" s="228"/>
      <c r="TC71" s="228"/>
      <c r="TD71" s="228"/>
      <c r="TE71" s="228"/>
      <c r="TF71" s="228"/>
      <c r="TG71" s="228"/>
      <c r="TH71" s="228"/>
      <c r="TI71" s="228"/>
      <c r="TJ71" s="228"/>
      <c r="TK71" s="228"/>
      <c r="TL71" s="228"/>
      <c r="TM71" s="228"/>
      <c r="TN71" s="228"/>
      <c r="TO71" s="228"/>
      <c r="TP71" s="228"/>
      <c r="TQ71" s="228"/>
      <c r="TR71" s="228"/>
      <c r="TS71" s="228"/>
      <c r="TT71" s="228"/>
      <c r="TU71" s="228"/>
      <c r="TV71" s="228"/>
      <c r="TW71" s="228"/>
      <c r="TX71" s="228"/>
      <c r="TY71" s="228"/>
      <c r="TZ71" s="228"/>
      <c r="UA71" s="228"/>
      <c r="UB71" s="228"/>
      <c r="UC71" s="228"/>
      <c r="UD71" s="228"/>
      <c r="UE71" s="228"/>
      <c r="UF71" s="228"/>
      <c r="UG71" s="228"/>
      <c r="UH71" s="228"/>
      <c r="UI71" s="228"/>
      <c r="UJ71" s="228"/>
      <c r="UK71" s="228"/>
      <c r="UL71" s="228"/>
      <c r="UM71" s="228"/>
      <c r="UN71" s="228"/>
      <c r="UO71" s="228"/>
      <c r="UP71" s="228"/>
      <c r="UQ71" s="228"/>
      <c r="UR71" s="228"/>
      <c r="US71" s="228"/>
      <c r="UT71" s="228"/>
      <c r="UU71" s="228"/>
      <c r="UV71" s="228"/>
      <c r="UW71" s="228"/>
      <c r="UX71" s="228"/>
      <c r="UY71" s="228"/>
      <c r="UZ71" s="228"/>
      <c r="VA71" s="228"/>
      <c r="VB71" s="228"/>
      <c r="VC71" s="228"/>
      <c r="VD71" s="228"/>
      <c r="VE71" s="228"/>
      <c r="VF71" s="228"/>
      <c r="VG71" s="228"/>
      <c r="VH71" s="228"/>
      <c r="VI71" s="228"/>
      <c r="VJ71" s="228"/>
      <c r="VK71" s="228"/>
      <c r="VL71" s="228"/>
      <c r="VM71" s="228"/>
      <c r="VN71" s="228"/>
      <c r="VO71" s="228"/>
      <c r="VP71" s="228"/>
      <c r="VQ71" s="228"/>
      <c r="VR71" s="228"/>
      <c r="VS71" s="228"/>
      <c r="VT71" s="228"/>
      <c r="VU71" s="228"/>
      <c r="VV71" s="228"/>
      <c r="VW71" s="228"/>
      <c r="VX71" s="228"/>
      <c r="VY71" s="228"/>
      <c r="VZ71" s="228"/>
      <c r="WA71" s="228"/>
      <c r="WB71" s="228"/>
      <c r="WC71" s="228"/>
      <c r="WD71" s="228"/>
      <c r="WE71" s="228"/>
      <c r="WF71" s="228"/>
      <c r="WG71" s="228"/>
      <c r="WH71" s="228"/>
      <c r="WI71" s="228"/>
      <c r="WJ71" s="228"/>
      <c r="WK71" s="228"/>
      <c r="WL71" s="228"/>
      <c r="WM71" s="228"/>
      <c r="WN71" s="228"/>
      <c r="WO71" s="228"/>
      <c r="WP71" s="228"/>
      <c r="WQ71" s="228"/>
      <c r="WR71" s="228"/>
      <c r="WS71" s="228"/>
      <c r="WT71" s="228"/>
      <c r="WU71" s="228"/>
      <c r="WV71" s="228"/>
      <c r="WW71" s="228"/>
      <c r="WX71" s="228"/>
      <c r="WY71" s="228"/>
      <c r="WZ71" s="228"/>
      <c r="XA71" s="228"/>
      <c r="XB71" s="228"/>
      <c r="XC71" s="228"/>
      <c r="XD71" s="228"/>
      <c r="XE71" s="228"/>
      <c r="XF71" s="228"/>
      <c r="XG71" s="228"/>
      <c r="XH71" s="228"/>
      <c r="XI71" s="228"/>
      <c r="XJ71" s="228"/>
      <c r="XK71" s="228"/>
      <c r="XL71" s="228"/>
      <c r="XM71" s="228"/>
      <c r="XN71" s="228"/>
      <c r="XO71" s="228"/>
      <c r="XP71" s="228"/>
      <c r="XQ71" s="228"/>
      <c r="XR71" s="228"/>
      <c r="XS71" s="228"/>
      <c r="XT71" s="228"/>
      <c r="XU71" s="228"/>
      <c r="XV71" s="228"/>
      <c r="XW71" s="228"/>
      <c r="XX71" s="228"/>
      <c r="XY71" s="228"/>
      <c r="XZ71" s="228"/>
      <c r="YA71" s="228"/>
      <c r="YB71" s="228"/>
      <c r="YC71" s="228"/>
      <c r="YD71" s="228"/>
      <c r="YE71" s="228"/>
      <c r="YF71" s="228"/>
      <c r="YG71" s="228"/>
      <c r="YH71" s="228"/>
      <c r="YI71" s="228"/>
      <c r="YJ71" s="228"/>
      <c r="YK71" s="228"/>
      <c r="YL71" s="228"/>
      <c r="YM71" s="228"/>
      <c r="YN71" s="228"/>
      <c r="YO71" s="228"/>
      <c r="YP71" s="228"/>
      <c r="YQ71" s="228"/>
      <c r="YR71" s="228"/>
      <c r="YS71" s="228"/>
      <c r="YT71" s="228"/>
      <c r="YU71" s="228"/>
      <c r="YV71" s="228"/>
      <c r="YW71" s="228"/>
      <c r="YX71" s="228"/>
      <c r="YY71" s="228"/>
      <c r="YZ71" s="228"/>
      <c r="ZA71" s="228"/>
      <c r="ZB71" s="228"/>
      <c r="ZC71" s="228"/>
      <c r="ZD71" s="228"/>
      <c r="ZE71" s="228"/>
      <c r="ZF71" s="228"/>
      <c r="ZG71" s="228"/>
      <c r="ZH71" s="228"/>
      <c r="ZI71" s="228"/>
      <c r="ZJ71" s="228"/>
      <c r="ZK71" s="228"/>
      <c r="ZL71" s="228"/>
      <c r="ZM71" s="228"/>
      <c r="ZN71" s="228"/>
      <c r="ZO71" s="228"/>
      <c r="ZP71" s="228"/>
      <c r="ZQ71" s="228"/>
      <c r="ZR71" s="228"/>
      <c r="ZS71" s="228"/>
      <c r="ZT71" s="228"/>
      <c r="ZU71" s="228"/>
      <c r="ZV71" s="228"/>
      <c r="ZW71" s="228"/>
      <c r="ZX71" s="228"/>
      <c r="ZY71" s="228"/>
      <c r="ZZ71" s="228"/>
      <c r="AAA71" s="228"/>
      <c r="AAB71" s="228"/>
      <c r="AAC71" s="228"/>
      <c r="AAD71" s="228"/>
      <c r="AAE71" s="228"/>
      <c r="AAF71" s="228"/>
      <c r="AAG71" s="228"/>
      <c r="AAH71" s="228"/>
      <c r="AAI71" s="228"/>
      <c r="AAJ71" s="228"/>
      <c r="AAK71" s="228"/>
      <c r="AAL71" s="228"/>
      <c r="AAM71" s="228"/>
      <c r="AAN71" s="228"/>
      <c r="AAO71" s="228"/>
      <c r="AAP71" s="228"/>
      <c r="AAQ71" s="228"/>
      <c r="AAR71" s="228"/>
      <c r="AAS71" s="228"/>
      <c r="AAT71" s="228"/>
      <c r="AAU71" s="228"/>
      <c r="AAV71" s="228"/>
      <c r="AAW71" s="228"/>
      <c r="AAX71" s="228"/>
      <c r="AAY71" s="228"/>
      <c r="AAZ71" s="228"/>
      <c r="ABA71" s="228"/>
      <c r="ABB71" s="228"/>
      <c r="ABC71" s="228"/>
      <c r="ABD71" s="228"/>
      <c r="ABE71" s="228"/>
      <c r="ABF71" s="228"/>
      <c r="ABG71" s="228"/>
      <c r="ABH71" s="228"/>
      <c r="ABI71" s="228"/>
      <c r="ABJ71" s="228"/>
      <c r="ABK71" s="228"/>
      <c r="ABL71" s="228"/>
      <c r="ABM71" s="228"/>
      <c r="ABN71" s="228"/>
      <c r="ABO71" s="228"/>
      <c r="ABP71" s="228"/>
      <c r="ABQ71" s="228"/>
      <c r="ABR71" s="228"/>
      <c r="ABS71" s="228"/>
      <c r="ABT71" s="228"/>
      <c r="ABU71" s="228"/>
      <c r="ABV71" s="228"/>
      <c r="ABW71" s="228"/>
      <c r="ABX71" s="228"/>
      <c r="ABY71" s="228"/>
      <c r="ABZ71" s="228"/>
      <c r="ACA71" s="228"/>
      <c r="ACB71" s="228"/>
      <c r="ACC71" s="228"/>
      <c r="ACD71" s="228"/>
      <c r="ACE71" s="228"/>
      <c r="ACF71" s="228"/>
      <c r="ACG71" s="228"/>
      <c r="ACH71" s="228"/>
      <c r="ACI71" s="228"/>
      <c r="ACJ71" s="228"/>
      <c r="ACK71" s="228"/>
      <c r="ACL71" s="228"/>
      <c r="ACM71" s="228"/>
      <c r="ACN71" s="228"/>
      <c r="ACO71" s="228"/>
      <c r="ACP71" s="228"/>
      <c r="ACQ71" s="228"/>
      <c r="ACR71" s="228"/>
      <c r="ACS71" s="228"/>
      <c r="ACT71" s="228"/>
      <c r="ACU71" s="228"/>
      <c r="ACV71" s="228"/>
      <c r="ACW71" s="228"/>
      <c r="ACX71" s="228"/>
      <c r="ACY71" s="228"/>
      <c r="ACZ71" s="228"/>
      <c r="ADA71" s="228"/>
      <c r="ADB71" s="228"/>
      <c r="ADC71" s="228"/>
      <c r="ADD71" s="228"/>
      <c r="ADE71" s="228"/>
      <c r="ADF71" s="228"/>
      <c r="ADG71" s="228"/>
      <c r="ADH71" s="228"/>
      <c r="ADI71" s="228"/>
      <c r="ADJ71" s="228"/>
      <c r="ADK71" s="228"/>
      <c r="ADL71" s="228"/>
      <c r="ADM71" s="228"/>
      <c r="ADN71" s="228"/>
      <c r="ADO71" s="228"/>
      <c r="ADP71" s="228"/>
      <c r="ADQ71" s="228"/>
      <c r="ADR71" s="228"/>
      <c r="ADS71" s="228"/>
      <c r="ADT71" s="228"/>
      <c r="ADU71" s="228"/>
      <c r="ADV71" s="228"/>
      <c r="ADW71" s="228"/>
      <c r="ADX71" s="228"/>
      <c r="ADY71" s="228"/>
      <c r="ADZ71" s="228"/>
      <c r="AEA71" s="228"/>
      <c r="AEB71" s="228"/>
      <c r="AEC71" s="228"/>
      <c r="AED71" s="228"/>
      <c r="AEE71" s="228"/>
      <c r="AEF71" s="228"/>
      <c r="AEG71" s="228"/>
      <c r="AEH71" s="228"/>
      <c r="AEI71" s="228"/>
      <c r="AEJ71" s="228"/>
      <c r="AEK71" s="228"/>
      <c r="AEL71" s="228"/>
      <c r="AEM71" s="228"/>
      <c r="AEN71" s="228"/>
      <c r="AEO71" s="228"/>
      <c r="AEP71" s="228"/>
      <c r="AEQ71" s="228"/>
      <c r="AER71" s="228"/>
      <c r="AES71" s="228"/>
      <c r="AET71" s="228"/>
      <c r="AEU71" s="228"/>
      <c r="AEV71" s="228"/>
      <c r="AEW71" s="228"/>
      <c r="AEX71" s="228"/>
      <c r="AEY71" s="228"/>
      <c r="AEZ71" s="228"/>
      <c r="AFA71" s="228"/>
      <c r="AFB71" s="228"/>
      <c r="AFC71" s="228"/>
      <c r="AFD71" s="228"/>
      <c r="AFE71" s="228"/>
      <c r="AFF71" s="228"/>
      <c r="AFG71" s="228"/>
      <c r="AFH71" s="228"/>
      <c r="AFI71" s="228"/>
      <c r="AFJ71" s="228"/>
      <c r="AFK71" s="228"/>
      <c r="AFL71" s="228"/>
      <c r="AFM71" s="228"/>
      <c r="AFN71" s="228"/>
      <c r="AFO71" s="228"/>
      <c r="AFP71" s="228"/>
      <c r="AFQ71" s="228"/>
      <c r="AFR71" s="228"/>
      <c r="AFS71" s="228"/>
      <c r="AFT71" s="228"/>
      <c r="AFU71" s="228"/>
      <c r="AFV71" s="228"/>
      <c r="AFW71" s="228"/>
      <c r="AFX71" s="228"/>
      <c r="AFY71" s="228"/>
      <c r="AFZ71" s="228"/>
      <c r="AGA71" s="228"/>
      <c r="AGB71" s="228"/>
      <c r="AGC71" s="228"/>
      <c r="AGD71" s="228"/>
      <c r="AGE71" s="228"/>
      <c r="AGF71" s="228"/>
      <c r="AGG71" s="228"/>
      <c r="AGH71" s="228"/>
      <c r="AGI71" s="228"/>
      <c r="AGJ71" s="228"/>
      <c r="AGK71" s="228"/>
      <c r="AGL71" s="228"/>
      <c r="AGM71" s="228"/>
      <c r="AGN71" s="228"/>
      <c r="AGO71" s="228"/>
      <c r="AGP71" s="228"/>
      <c r="AGQ71" s="228"/>
      <c r="AGR71" s="228"/>
      <c r="AGS71" s="228"/>
      <c r="AGT71" s="228"/>
      <c r="AGU71" s="228"/>
      <c r="AGV71" s="228"/>
      <c r="AGW71" s="228"/>
      <c r="AGX71" s="228"/>
      <c r="AGY71" s="228"/>
      <c r="AGZ71" s="228"/>
      <c r="AHA71" s="228"/>
      <c r="AHB71" s="228"/>
      <c r="AHC71" s="228"/>
      <c r="AHD71" s="228"/>
      <c r="AHE71" s="228"/>
      <c r="AHF71" s="228"/>
      <c r="AHG71" s="228"/>
      <c r="AHH71" s="228"/>
      <c r="AHI71" s="228"/>
      <c r="AHJ71" s="228"/>
      <c r="AHK71" s="228"/>
      <c r="AHL71" s="228"/>
      <c r="AHM71" s="228"/>
      <c r="AHN71" s="228"/>
      <c r="AHO71" s="228"/>
      <c r="AHP71" s="228"/>
      <c r="AHQ71" s="228"/>
      <c r="AHR71" s="228"/>
      <c r="AHS71" s="228"/>
      <c r="AHT71" s="228"/>
      <c r="AHU71" s="228"/>
      <c r="AHV71" s="228"/>
      <c r="AHW71" s="228"/>
      <c r="AHX71" s="228"/>
      <c r="AHY71" s="228"/>
      <c r="AHZ71" s="228"/>
      <c r="AIA71" s="228"/>
      <c r="AIB71" s="228"/>
      <c r="AIC71" s="228"/>
      <c r="AID71" s="228"/>
      <c r="AIE71" s="228"/>
      <c r="AIF71" s="228"/>
      <c r="AIG71" s="228"/>
      <c r="AIH71" s="228"/>
      <c r="AII71" s="228"/>
      <c r="AIJ71" s="228"/>
      <c r="AIK71" s="228"/>
      <c r="AIL71" s="228"/>
      <c r="AIM71" s="228"/>
      <c r="AIN71" s="228"/>
      <c r="AIO71" s="228"/>
      <c r="AIP71" s="228"/>
      <c r="AIQ71" s="228"/>
      <c r="AIR71" s="228"/>
      <c r="AIS71" s="228"/>
      <c r="AIT71" s="228"/>
      <c r="AIU71" s="228"/>
      <c r="AIV71" s="228"/>
      <c r="AIW71" s="228"/>
      <c r="AIX71" s="228"/>
      <c r="AIY71" s="228"/>
      <c r="AIZ71" s="228"/>
      <c r="AJA71" s="228"/>
      <c r="AJB71" s="228"/>
      <c r="AJC71" s="228"/>
      <c r="AJD71" s="228"/>
      <c r="AJE71" s="228"/>
      <c r="AJF71" s="228"/>
      <c r="AJG71" s="228"/>
      <c r="AJH71" s="228"/>
      <c r="AJI71" s="228"/>
      <c r="AJJ71" s="228"/>
      <c r="AJK71" s="228"/>
      <c r="AJL71" s="228"/>
      <c r="AJM71" s="228"/>
      <c r="AJN71" s="228"/>
      <c r="AJO71" s="228"/>
      <c r="AJP71" s="228"/>
      <c r="AJQ71" s="228"/>
      <c r="AJR71" s="228"/>
      <c r="AJS71" s="228"/>
      <c r="AJT71" s="228"/>
      <c r="AJU71" s="228"/>
      <c r="AJV71" s="228"/>
      <c r="AJW71" s="228"/>
      <c r="AJX71" s="228"/>
      <c r="AJY71" s="228"/>
      <c r="AJZ71" s="228"/>
      <c r="AKA71" s="228"/>
      <c r="AKB71" s="228"/>
      <c r="AKC71" s="228"/>
      <c r="AKD71" s="228"/>
      <c r="AKE71" s="228"/>
      <c r="AKF71" s="228"/>
      <c r="AKG71" s="228"/>
      <c r="AKH71" s="228"/>
      <c r="AKI71" s="228"/>
      <c r="AKJ71" s="228"/>
      <c r="AKK71" s="228"/>
      <c r="AKL71" s="228"/>
      <c r="AKM71" s="228"/>
      <c r="AKN71" s="228"/>
      <c r="AKO71" s="228"/>
      <c r="AKP71" s="228"/>
      <c r="AKQ71" s="228"/>
      <c r="AKR71" s="228"/>
      <c r="AKS71" s="228"/>
      <c r="AKT71" s="228"/>
      <c r="AKU71" s="228"/>
      <c r="AKV71" s="228"/>
      <c r="AKW71" s="228"/>
      <c r="AKX71" s="228"/>
      <c r="AKY71" s="228"/>
      <c r="AKZ71" s="228"/>
      <c r="ALA71" s="228"/>
      <c r="ALB71" s="228"/>
      <c r="ALC71" s="228"/>
      <c r="ALD71" s="228"/>
      <c r="ALE71" s="228"/>
      <c r="ALF71" s="228"/>
      <c r="ALG71" s="228"/>
      <c r="ALH71" s="228"/>
      <c r="ALI71" s="228"/>
      <c r="ALJ71" s="228"/>
      <c r="ALK71" s="228"/>
      <c r="ALL71" s="228"/>
      <c r="ALM71" s="228"/>
      <c r="ALN71" s="228"/>
      <c r="ALO71" s="228"/>
      <c r="ALP71" s="228"/>
      <c r="ALQ71" s="228"/>
      <c r="ALR71" s="228"/>
      <c r="ALS71" s="228"/>
      <c r="ALT71" s="228"/>
      <c r="ALU71" s="228"/>
      <c r="ALV71" s="228"/>
      <c r="ALW71" s="228"/>
      <c r="ALX71" s="228"/>
      <c r="ALY71" s="228"/>
      <c r="ALZ71" s="228"/>
      <c r="AMA71" s="228"/>
      <c r="AMB71" s="228"/>
      <c r="AMC71" s="228"/>
      <c r="AMD71" s="228"/>
      <c r="AME71" s="228"/>
      <c r="AMF71" s="228"/>
      <c r="AMG71" s="228"/>
      <c r="AMH71" s="228"/>
      <c r="AMI71" s="228"/>
      <c r="AMJ71" s="228"/>
      <c r="AMK71" s="228"/>
      <c r="AML71" s="228"/>
      <c r="AMM71" s="228"/>
      <c r="AMN71" s="228"/>
      <c r="AMO71" s="228"/>
      <c r="AMP71" s="228"/>
      <c r="AMQ71" s="228"/>
      <c r="AMR71" s="228"/>
      <c r="AMS71" s="228"/>
      <c r="AMT71" s="228"/>
      <c r="AMU71" s="228"/>
      <c r="AMV71" s="228"/>
      <c r="AMW71" s="228"/>
      <c r="AMX71" s="228"/>
    </row>
    <row r="72" spans="1:1038" s="308" customFormat="1" ht="18" customHeight="1">
      <c r="A72" s="301" t="s">
        <v>1277</v>
      </c>
      <c r="B72" s="228" t="s">
        <v>1294</v>
      </c>
      <c r="C72" s="228"/>
      <c r="D72" s="303" t="s">
        <v>1279</v>
      </c>
      <c r="E72" s="228">
        <v>16</v>
      </c>
      <c r="F72" s="228">
        <v>1</v>
      </c>
      <c r="G72" s="285" t="str">
        <f t="shared" si="22"/>
        <v>16-1</v>
      </c>
      <c r="H72" s="279">
        <v>0</v>
      </c>
      <c r="I72" s="228">
        <v>52</v>
      </c>
      <c r="J72" s="226"/>
      <c r="K72" s="545" t="b">
        <f>IF(I73=1,IF(((VLOOKUP($G72,[1]Depth_Lookup!#REF!,9,FALSE))-(H72/100))=0,"Good",IF(((VLOOKUP($G72,[1]Depth_Lookup!$A$3:$J$550,9,FALSE))-(H72/100))&gt;0,"Too Short","Too Long")))</f>
        <v>0</v>
      </c>
      <c r="L72" s="171">
        <f>(VLOOKUP($G72,Depth_Lookup!$A$3:$J$410,10,FALSE))+(H72/100)</f>
        <v>29.7</v>
      </c>
      <c r="M72" s="171">
        <f>(VLOOKUP($G72,Depth_Lookup!$A$3:$J$410,10,FALSE))+(I72/100)</f>
        <v>30.22</v>
      </c>
      <c r="N72" s="231" t="s">
        <v>1307</v>
      </c>
      <c r="O72" s="228">
        <v>2</v>
      </c>
      <c r="P72" s="228" t="s">
        <v>853</v>
      </c>
      <c r="Q72" s="228" t="s">
        <v>125</v>
      </c>
      <c r="R72" s="304" t="str">
        <f t="shared" si="23"/>
        <v>SerpentinizedHarzburgite</v>
      </c>
      <c r="S72" s="228" t="s">
        <v>94</v>
      </c>
      <c r="T72" s="228" t="s">
        <v>94</v>
      </c>
      <c r="U72" s="228" t="s">
        <v>95</v>
      </c>
      <c r="V72" s="228" t="s">
        <v>509</v>
      </c>
      <c r="W72" s="228" t="s">
        <v>102</v>
      </c>
      <c r="X72" s="305">
        <f>VLOOKUP(W72,definitions_list_lookup!$A$13:$B$19,2,0)</f>
        <v>5</v>
      </c>
      <c r="Y72" s="228" t="s">
        <v>90</v>
      </c>
      <c r="Z72" s="228" t="s">
        <v>91</v>
      </c>
      <c r="AA72" s="228"/>
      <c r="AB72" s="228" t="s">
        <v>547</v>
      </c>
      <c r="AC72" s="228" t="s">
        <v>108</v>
      </c>
      <c r="AD72" s="228" t="s">
        <v>509</v>
      </c>
      <c r="AE72" s="234" t="s">
        <v>123</v>
      </c>
      <c r="AF72" s="304">
        <f>VLOOKUP(AE72,definitions_list_mag!$V$12:$W$15,2,0)</f>
        <v>1</v>
      </c>
      <c r="AG72" s="326">
        <v>8</v>
      </c>
      <c r="AH72" s="228" t="s">
        <v>1351</v>
      </c>
      <c r="AI72" s="253">
        <v>79</v>
      </c>
      <c r="AJ72" s="249"/>
      <c r="AK72" s="249"/>
      <c r="AL72" s="249"/>
      <c r="AM72" s="249"/>
      <c r="AN72" s="249"/>
      <c r="AO72" s="253"/>
      <c r="AP72" s="249"/>
      <c r="AQ72" s="249"/>
      <c r="AR72" s="249"/>
      <c r="AS72" s="249"/>
      <c r="AT72" s="249"/>
      <c r="AU72" s="253"/>
      <c r="AV72" s="249"/>
      <c r="AW72" s="249"/>
      <c r="AX72" s="249"/>
      <c r="AY72" s="249"/>
      <c r="AZ72" s="249"/>
      <c r="BA72" s="244">
        <v>20</v>
      </c>
      <c r="BB72" s="228">
        <v>8</v>
      </c>
      <c r="BC72" s="228">
        <v>3</v>
      </c>
      <c r="BD72" s="228" t="s">
        <v>110</v>
      </c>
      <c r="BE72" s="228" t="s">
        <v>103</v>
      </c>
      <c r="BF72" s="228"/>
      <c r="BG72" s="244"/>
      <c r="BH72" s="228"/>
      <c r="BI72" s="228"/>
      <c r="BJ72" s="228"/>
      <c r="BK72" s="228"/>
      <c r="BL72" s="228"/>
      <c r="BM72" s="253">
        <v>1</v>
      </c>
      <c r="BN72" s="249">
        <v>1</v>
      </c>
      <c r="BO72" s="249">
        <v>0.5</v>
      </c>
      <c r="BP72" s="249" t="s">
        <v>110</v>
      </c>
      <c r="BQ72" s="249" t="s">
        <v>103</v>
      </c>
      <c r="BR72" s="249"/>
      <c r="BS72" s="228"/>
      <c r="BT72" s="228"/>
      <c r="BU72" s="228"/>
      <c r="BV72" s="228"/>
      <c r="BW72" s="228"/>
      <c r="BX72" s="228"/>
      <c r="BY72" s="244"/>
      <c r="BZ72" s="228"/>
      <c r="CA72" s="228"/>
      <c r="CB72" s="228"/>
      <c r="CC72" s="228"/>
      <c r="CD72" s="228"/>
      <c r="CE72" s="228"/>
      <c r="CF72" s="228"/>
      <c r="CG72" s="251"/>
      <c r="CH72" s="246" t="s">
        <v>1352</v>
      </c>
      <c r="CI72" s="246">
        <v>100</v>
      </c>
      <c r="CJ72" s="246" t="s">
        <v>514</v>
      </c>
      <c r="CK72" s="247"/>
      <c r="CL72" s="248"/>
      <c r="CM72" s="248"/>
      <c r="CN72" s="248"/>
      <c r="CO72" s="248"/>
      <c r="CP72" s="248"/>
      <c r="CQ72" s="248"/>
      <c r="CR72" s="248"/>
      <c r="CS72" s="248"/>
      <c r="CT72" s="248"/>
      <c r="CU72" s="248"/>
      <c r="CV72" s="248"/>
      <c r="CW72" s="248"/>
      <c r="CX72" s="248"/>
      <c r="CY72" s="248"/>
      <c r="CZ72" s="248"/>
      <c r="DA72" s="248"/>
      <c r="DB72" s="248">
        <v>75</v>
      </c>
      <c r="DC72" s="249">
        <v>1</v>
      </c>
      <c r="DD72" s="248"/>
      <c r="DE72" s="248"/>
      <c r="DF72" s="248"/>
      <c r="DG72" s="248"/>
      <c r="DH72" s="248"/>
      <c r="DI72" s="248"/>
      <c r="DJ72" s="248">
        <v>24</v>
      </c>
      <c r="DK72" s="306">
        <f t="shared" si="24"/>
        <v>100</v>
      </c>
      <c r="DL72" s="245"/>
      <c r="DM72" s="248"/>
      <c r="DN72" s="248"/>
      <c r="DO72" s="307"/>
      <c r="DQ72" s="245"/>
      <c r="DR72" s="307"/>
      <c r="DS72" s="245"/>
      <c r="DT72" s="262" t="s">
        <v>1389</v>
      </c>
      <c r="DU72" s="249"/>
      <c r="DV72" s="249"/>
      <c r="DW72" s="310">
        <f t="shared" si="21"/>
        <v>100</v>
      </c>
      <c r="DX72" s="311" t="e">
        <f>VLOOKUP(P72,definitions_list_lookup!$K$30:$L$54,2,0)</f>
        <v>#N/A</v>
      </c>
      <c r="DY72" s="268" t="s">
        <v>1405</v>
      </c>
      <c r="DZ72" s="265" t="s">
        <v>1419</v>
      </c>
      <c r="EA72" s="268"/>
      <c r="EB72" s="249"/>
      <c r="EC72" s="312"/>
      <c r="ED72" s="229" t="s">
        <v>2517</v>
      </c>
      <c r="EE72" s="313"/>
      <c r="EF72" s="314"/>
      <c r="EG72" s="313"/>
      <c r="EH72" s="315"/>
      <c r="EI72" s="316" t="e">
        <f>VLOOKUP(EH72,definitions_list_mag!$Y$12:$Z$15,2,FALSE)</f>
        <v>#N/A</v>
      </c>
      <c r="EJ72" s="317"/>
      <c r="EK72" s="318" t="e">
        <f>VLOOKUP(EJ72,definitions_list_mag!$AT$3:$AU$5,2,FALSE)</f>
        <v>#N/A</v>
      </c>
      <c r="EL72" s="313"/>
      <c r="EM72" s="315"/>
      <c r="EN72" s="315"/>
      <c r="EO72" s="319"/>
      <c r="EP72" s="319"/>
      <c r="EQ72" s="319"/>
      <c r="ER72" s="319"/>
      <c r="ES72" s="319"/>
      <c r="ET72" s="319"/>
      <c r="EU72" s="319"/>
      <c r="EV72" s="320"/>
      <c r="EW72" s="320"/>
      <c r="EX72" s="320"/>
      <c r="EY72" s="320"/>
      <c r="EZ72" s="192" t="e">
        <f t="shared" si="25"/>
        <v>#DIV/0!</v>
      </c>
      <c r="FA72" s="192" t="e">
        <f t="shared" si="26"/>
        <v>#DIV/0!</v>
      </c>
      <c r="FB72" s="192" t="e">
        <f t="shared" si="27"/>
        <v>#DIV/0!</v>
      </c>
      <c r="FC72" s="192" t="e">
        <f t="shared" si="28"/>
        <v>#DIV/0!</v>
      </c>
      <c r="FD72" s="192" t="e">
        <f t="shared" si="29"/>
        <v>#DIV/0!</v>
      </c>
      <c r="FE72" s="193" t="e">
        <f t="shared" si="30"/>
        <v>#DIV/0!</v>
      </c>
      <c r="FF72" s="194" t="e">
        <f t="shared" si="31"/>
        <v>#DIV/0!</v>
      </c>
      <c r="FG72" s="317"/>
      <c r="FH72" s="315"/>
      <c r="FI72" s="778">
        <f t="shared" si="32"/>
        <v>0</v>
      </c>
      <c r="FJ72" s="779" t="e">
        <f t="shared" si="33"/>
        <v>#DIV/0!</v>
      </c>
      <c r="FK72" s="779" t="e">
        <f t="shared" si="34"/>
        <v>#DIV/0!</v>
      </c>
      <c r="FL72" s="780" t="e">
        <f t="shared" si="35"/>
        <v>#DIV/0!</v>
      </c>
      <c r="FM72" s="169" t="e">
        <f t="shared" si="36"/>
        <v>#DIV/0!</v>
      </c>
      <c r="FN72" s="783" t="e">
        <f t="shared" si="37"/>
        <v>#DIV/0!</v>
      </c>
      <c r="FO72" s="228"/>
      <c r="FP72" s="228"/>
      <c r="FQ72" s="228"/>
      <c r="FR72" s="228"/>
      <c r="FS72" s="228"/>
      <c r="FT72" s="228"/>
      <c r="FU72" s="228"/>
      <c r="FV72" s="228"/>
      <c r="FW72" s="228"/>
      <c r="FX72" s="228"/>
      <c r="FY72" s="228"/>
      <c r="FZ72" s="228"/>
      <c r="GA72" s="228"/>
      <c r="GB72" s="228"/>
      <c r="GC72" s="228"/>
      <c r="GD72" s="228"/>
      <c r="GE72" s="228"/>
      <c r="GF72" s="228"/>
      <c r="GG72" s="228"/>
      <c r="GH72" s="228"/>
      <c r="GI72" s="228"/>
      <c r="GJ72" s="228"/>
      <c r="GK72" s="228"/>
      <c r="GL72" s="228"/>
      <c r="GM72" s="228"/>
      <c r="GN72" s="228"/>
      <c r="GO72" s="228"/>
      <c r="GP72" s="228"/>
      <c r="GQ72" s="228"/>
      <c r="GR72" s="228"/>
      <c r="GS72" s="228"/>
      <c r="GT72" s="228"/>
      <c r="GU72" s="228"/>
      <c r="GV72" s="228"/>
      <c r="GW72" s="228"/>
      <c r="GX72" s="228"/>
      <c r="GY72" s="228"/>
      <c r="GZ72" s="228"/>
      <c r="HA72" s="228"/>
      <c r="HB72" s="228"/>
      <c r="HC72" s="228"/>
      <c r="HD72" s="228"/>
      <c r="HE72" s="228"/>
      <c r="HF72" s="228"/>
      <c r="HG72" s="228"/>
      <c r="HH72" s="228"/>
      <c r="HI72" s="228"/>
      <c r="HJ72" s="228"/>
      <c r="HK72" s="228"/>
      <c r="HL72" s="228"/>
      <c r="HM72" s="228"/>
      <c r="HN72" s="228"/>
      <c r="HO72" s="228"/>
      <c r="HP72" s="228"/>
      <c r="HQ72" s="228"/>
      <c r="HR72" s="228"/>
      <c r="HS72" s="228"/>
      <c r="HT72" s="228"/>
      <c r="HU72" s="228"/>
      <c r="HV72" s="228"/>
      <c r="HW72" s="228"/>
      <c r="HX72" s="228"/>
      <c r="HY72" s="228"/>
      <c r="HZ72" s="228"/>
      <c r="IA72" s="228"/>
      <c r="IB72" s="228"/>
      <c r="IC72" s="228"/>
      <c r="ID72" s="228"/>
      <c r="IE72" s="228"/>
      <c r="IF72" s="228"/>
      <c r="IG72" s="228"/>
      <c r="IH72" s="228"/>
      <c r="II72" s="228"/>
      <c r="IJ72" s="228"/>
      <c r="IK72" s="228"/>
      <c r="IL72" s="228"/>
      <c r="IM72" s="228"/>
      <c r="IN72" s="228"/>
      <c r="IO72" s="228"/>
      <c r="IP72" s="228"/>
      <c r="IQ72" s="228"/>
      <c r="IR72" s="228"/>
      <c r="IS72" s="228"/>
      <c r="IT72" s="228"/>
      <c r="IU72" s="228"/>
      <c r="IV72" s="228"/>
      <c r="IW72" s="228"/>
      <c r="IX72" s="228"/>
      <c r="IY72" s="228"/>
      <c r="IZ72" s="228"/>
      <c r="JA72" s="228"/>
      <c r="JB72" s="228"/>
      <c r="JC72" s="228"/>
      <c r="JD72" s="228"/>
      <c r="JE72" s="228"/>
      <c r="JF72" s="228"/>
      <c r="JG72" s="228"/>
      <c r="JH72" s="228"/>
      <c r="JI72" s="228"/>
      <c r="JJ72" s="228"/>
      <c r="JK72" s="228"/>
      <c r="JL72" s="228"/>
      <c r="JM72" s="228"/>
      <c r="JN72" s="228"/>
      <c r="JO72" s="228"/>
      <c r="JP72" s="228"/>
      <c r="JQ72" s="228"/>
      <c r="JR72" s="228"/>
      <c r="JS72" s="228"/>
      <c r="JT72" s="228"/>
      <c r="JU72" s="228"/>
      <c r="JV72" s="228"/>
      <c r="JW72" s="228"/>
      <c r="JX72" s="228"/>
      <c r="JY72" s="228"/>
      <c r="JZ72" s="228"/>
      <c r="KA72" s="228"/>
      <c r="KB72" s="228"/>
      <c r="KC72" s="228"/>
      <c r="KD72" s="228"/>
      <c r="KE72" s="228"/>
      <c r="KF72" s="228"/>
      <c r="KG72" s="228"/>
      <c r="KH72" s="228"/>
      <c r="KI72" s="228"/>
      <c r="KJ72" s="228"/>
      <c r="KK72" s="228"/>
      <c r="KL72" s="228"/>
      <c r="KM72" s="228"/>
      <c r="KN72" s="228"/>
      <c r="KO72" s="228"/>
      <c r="KP72" s="228"/>
      <c r="KQ72" s="228"/>
      <c r="KR72" s="228"/>
      <c r="KS72" s="228"/>
      <c r="KT72" s="228"/>
      <c r="KU72" s="228"/>
      <c r="KV72" s="228"/>
      <c r="KW72" s="228"/>
      <c r="KX72" s="228"/>
      <c r="KY72" s="228"/>
      <c r="KZ72" s="228"/>
      <c r="LA72" s="228"/>
      <c r="LB72" s="228"/>
      <c r="LC72" s="228"/>
      <c r="LD72" s="228"/>
      <c r="LE72" s="228"/>
      <c r="LF72" s="228"/>
      <c r="LG72" s="228"/>
      <c r="LH72" s="228"/>
      <c r="LI72" s="228"/>
      <c r="LJ72" s="228"/>
      <c r="LK72" s="228"/>
      <c r="LL72" s="228"/>
      <c r="LM72" s="228"/>
      <c r="LN72" s="228"/>
      <c r="LO72" s="228"/>
      <c r="LP72" s="228"/>
      <c r="LQ72" s="228"/>
      <c r="LR72" s="228"/>
      <c r="LS72" s="228"/>
      <c r="LT72" s="228"/>
      <c r="LU72" s="228"/>
      <c r="LV72" s="228"/>
      <c r="LW72" s="228"/>
      <c r="LX72" s="228"/>
      <c r="LY72" s="228"/>
      <c r="LZ72" s="228"/>
      <c r="MA72" s="228"/>
      <c r="MB72" s="228"/>
      <c r="MC72" s="228"/>
      <c r="MD72" s="228"/>
      <c r="ME72" s="228"/>
      <c r="MF72" s="228"/>
      <c r="MG72" s="228"/>
      <c r="MH72" s="228"/>
      <c r="MI72" s="228"/>
      <c r="MJ72" s="228"/>
      <c r="MK72" s="228"/>
      <c r="ML72" s="228"/>
      <c r="MM72" s="228"/>
      <c r="MN72" s="228"/>
      <c r="MO72" s="228"/>
      <c r="MP72" s="228"/>
      <c r="MQ72" s="228"/>
      <c r="MR72" s="228"/>
      <c r="MS72" s="228"/>
      <c r="MT72" s="228"/>
      <c r="MU72" s="228"/>
      <c r="MV72" s="228"/>
      <c r="MW72" s="228"/>
      <c r="MX72" s="228"/>
      <c r="MY72" s="228"/>
      <c r="MZ72" s="228"/>
      <c r="NA72" s="228"/>
      <c r="NB72" s="228"/>
      <c r="NC72" s="228"/>
      <c r="ND72" s="228"/>
      <c r="NE72" s="228"/>
      <c r="NF72" s="228"/>
      <c r="NG72" s="228"/>
      <c r="NH72" s="228"/>
      <c r="NI72" s="228"/>
      <c r="NJ72" s="228"/>
      <c r="NK72" s="228"/>
      <c r="NL72" s="228"/>
      <c r="NM72" s="228"/>
      <c r="NN72" s="228"/>
      <c r="NO72" s="228"/>
      <c r="NP72" s="228"/>
      <c r="NQ72" s="228"/>
      <c r="NR72" s="228"/>
      <c r="NS72" s="228"/>
      <c r="NT72" s="228"/>
      <c r="NU72" s="228"/>
      <c r="NV72" s="228"/>
      <c r="NW72" s="228"/>
      <c r="NX72" s="228"/>
      <c r="NY72" s="228"/>
      <c r="NZ72" s="228"/>
      <c r="OA72" s="228"/>
      <c r="OB72" s="228"/>
      <c r="OC72" s="228"/>
      <c r="OD72" s="228"/>
      <c r="OE72" s="228"/>
      <c r="OF72" s="228"/>
      <c r="OG72" s="228"/>
      <c r="OH72" s="228"/>
      <c r="OI72" s="228"/>
      <c r="OJ72" s="228"/>
      <c r="OK72" s="228"/>
      <c r="OL72" s="228"/>
      <c r="OM72" s="228"/>
      <c r="ON72" s="228"/>
      <c r="OO72" s="228"/>
      <c r="OP72" s="228"/>
      <c r="OQ72" s="228"/>
      <c r="OR72" s="228"/>
      <c r="OS72" s="228"/>
      <c r="OT72" s="228"/>
      <c r="OU72" s="228"/>
      <c r="OV72" s="228"/>
      <c r="OW72" s="228"/>
      <c r="OX72" s="228"/>
      <c r="OY72" s="228"/>
      <c r="OZ72" s="228"/>
      <c r="PA72" s="228"/>
      <c r="PB72" s="228"/>
      <c r="PC72" s="228"/>
      <c r="PD72" s="228"/>
      <c r="PE72" s="228"/>
      <c r="PF72" s="228"/>
      <c r="PG72" s="228"/>
      <c r="PH72" s="228"/>
      <c r="PI72" s="228"/>
      <c r="PJ72" s="228"/>
      <c r="PK72" s="228"/>
      <c r="PL72" s="228"/>
      <c r="PM72" s="228"/>
      <c r="PN72" s="228"/>
      <c r="PO72" s="228"/>
      <c r="PP72" s="228"/>
      <c r="PQ72" s="228"/>
      <c r="PR72" s="228"/>
      <c r="PS72" s="228"/>
      <c r="PT72" s="228"/>
      <c r="PU72" s="228"/>
      <c r="PV72" s="228"/>
      <c r="PW72" s="228"/>
      <c r="PX72" s="228"/>
      <c r="PY72" s="228"/>
      <c r="PZ72" s="228"/>
      <c r="QA72" s="228"/>
      <c r="QB72" s="228"/>
      <c r="QC72" s="228"/>
      <c r="QD72" s="228"/>
      <c r="QE72" s="228"/>
      <c r="QF72" s="228"/>
      <c r="QG72" s="228"/>
      <c r="QH72" s="228"/>
      <c r="QI72" s="228"/>
      <c r="QJ72" s="228"/>
      <c r="QK72" s="228"/>
      <c r="QL72" s="228"/>
      <c r="QM72" s="228"/>
      <c r="QN72" s="228"/>
      <c r="QO72" s="228"/>
      <c r="QP72" s="228"/>
      <c r="QQ72" s="228"/>
      <c r="QR72" s="228"/>
      <c r="QS72" s="228"/>
      <c r="QT72" s="228"/>
      <c r="QU72" s="228"/>
      <c r="QV72" s="228"/>
      <c r="QW72" s="228"/>
      <c r="QX72" s="228"/>
      <c r="QY72" s="228"/>
      <c r="QZ72" s="228"/>
      <c r="RA72" s="228"/>
      <c r="RB72" s="228"/>
      <c r="RC72" s="228"/>
      <c r="RD72" s="228"/>
      <c r="RE72" s="228"/>
      <c r="RF72" s="228"/>
      <c r="RG72" s="228"/>
      <c r="RH72" s="228"/>
      <c r="RI72" s="228"/>
      <c r="RJ72" s="228"/>
      <c r="RK72" s="228"/>
      <c r="RL72" s="228"/>
      <c r="RM72" s="228"/>
      <c r="RN72" s="228"/>
      <c r="RO72" s="228"/>
      <c r="RP72" s="228"/>
      <c r="RQ72" s="228"/>
      <c r="RR72" s="228"/>
      <c r="RS72" s="228"/>
      <c r="RT72" s="228"/>
      <c r="RU72" s="228"/>
      <c r="RV72" s="228"/>
      <c r="RW72" s="228"/>
      <c r="RX72" s="228"/>
      <c r="RY72" s="228"/>
      <c r="RZ72" s="228"/>
      <c r="SA72" s="228"/>
      <c r="SB72" s="228"/>
      <c r="SC72" s="228"/>
      <c r="SD72" s="228"/>
      <c r="SE72" s="228"/>
      <c r="SF72" s="228"/>
      <c r="SG72" s="228"/>
      <c r="SH72" s="228"/>
      <c r="SI72" s="228"/>
      <c r="SJ72" s="228"/>
      <c r="SK72" s="228"/>
      <c r="SL72" s="228"/>
      <c r="SM72" s="228"/>
      <c r="SN72" s="228"/>
      <c r="SO72" s="228"/>
      <c r="SP72" s="228"/>
      <c r="SQ72" s="228"/>
      <c r="SR72" s="228"/>
      <c r="SS72" s="228"/>
      <c r="ST72" s="228"/>
      <c r="SU72" s="228"/>
      <c r="SV72" s="228"/>
      <c r="SW72" s="228"/>
      <c r="SX72" s="228"/>
      <c r="SY72" s="228"/>
      <c r="SZ72" s="228"/>
      <c r="TA72" s="228"/>
      <c r="TB72" s="228"/>
      <c r="TC72" s="228"/>
      <c r="TD72" s="228"/>
      <c r="TE72" s="228"/>
      <c r="TF72" s="228"/>
      <c r="TG72" s="228"/>
      <c r="TH72" s="228"/>
      <c r="TI72" s="228"/>
      <c r="TJ72" s="228"/>
      <c r="TK72" s="228"/>
      <c r="TL72" s="228"/>
      <c r="TM72" s="228"/>
      <c r="TN72" s="228"/>
      <c r="TO72" s="228"/>
      <c r="TP72" s="228"/>
      <c r="TQ72" s="228"/>
      <c r="TR72" s="228"/>
      <c r="TS72" s="228"/>
      <c r="TT72" s="228"/>
      <c r="TU72" s="228"/>
      <c r="TV72" s="228"/>
      <c r="TW72" s="228"/>
      <c r="TX72" s="228"/>
      <c r="TY72" s="228"/>
      <c r="TZ72" s="228"/>
      <c r="UA72" s="228"/>
      <c r="UB72" s="228"/>
      <c r="UC72" s="228"/>
      <c r="UD72" s="228"/>
      <c r="UE72" s="228"/>
      <c r="UF72" s="228"/>
      <c r="UG72" s="228"/>
      <c r="UH72" s="228"/>
      <c r="UI72" s="228"/>
      <c r="UJ72" s="228"/>
      <c r="UK72" s="228"/>
      <c r="UL72" s="228"/>
      <c r="UM72" s="228"/>
      <c r="UN72" s="228"/>
      <c r="UO72" s="228"/>
      <c r="UP72" s="228"/>
      <c r="UQ72" s="228"/>
      <c r="UR72" s="228"/>
      <c r="US72" s="228"/>
      <c r="UT72" s="228"/>
      <c r="UU72" s="228"/>
      <c r="UV72" s="228"/>
      <c r="UW72" s="228"/>
      <c r="UX72" s="228"/>
      <c r="UY72" s="228"/>
      <c r="UZ72" s="228"/>
      <c r="VA72" s="228"/>
      <c r="VB72" s="228"/>
      <c r="VC72" s="228"/>
      <c r="VD72" s="228"/>
      <c r="VE72" s="228"/>
      <c r="VF72" s="228"/>
      <c r="VG72" s="228"/>
      <c r="VH72" s="228"/>
      <c r="VI72" s="228"/>
      <c r="VJ72" s="228"/>
      <c r="VK72" s="228"/>
      <c r="VL72" s="228"/>
      <c r="VM72" s="228"/>
      <c r="VN72" s="228"/>
      <c r="VO72" s="228"/>
      <c r="VP72" s="228"/>
      <c r="VQ72" s="228"/>
      <c r="VR72" s="228"/>
      <c r="VS72" s="228"/>
      <c r="VT72" s="228"/>
      <c r="VU72" s="228"/>
      <c r="VV72" s="228"/>
      <c r="VW72" s="228"/>
      <c r="VX72" s="228"/>
      <c r="VY72" s="228"/>
      <c r="VZ72" s="228"/>
      <c r="WA72" s="228"/>
      <c r="WB72" s="228"/>
      <c r="WC72" s="228"/>
      <c r="WD72" s="228"/>
      <c r="WE72" s="228"/>
      <c r="WF72" s="228"/>
      <c r="WG72" s="228"/>
      <c r="WH72" s="228"/>
      <c r="WI72" s="228"/>
      <c r="WJ72" s="228"/>
      <c r="WK72" s="228"/>
      <c r="WL72" s="228"/>
      <c r="WM72" s="228"/>
      <c r="WN72" s="228"/>
      <c r="WO72" s="228"/>
      <c r="WP72" s="228"/>
      <c r="WQ72" s="228"/>
      <c r="WR72" s="228"/>
      <c r="WS72" s="228"/>
      <c r="WT72" s="228"/>
      <c r="WU72" s="228"/>
      <c r="WV72" s="228"/>
      <c r="WW72" s="228"/>
      <c r="WX72" s="228"/>
      <c r="WY72" s="228"/>
      <c r="WZ72" s="228"/>
      <c r="XA72" s="228"/>
      <c r="XB72" s="228"/>
      <c r="XC72" s="228"/>
      <c r="XD72" s="228"/>
      <c r="XE72" s="228"/>
      <c r="XF72" s="228"/>
      <c r="XG72" s="228"/>
      <c r="XH72" s="228"/>
      <c r="XI72" s="228"/>
      <c r="XJ72" s="228"/>
      <c r="XK72" s="228"/>
      <c r="XL72" s="228"/>
      <c r="XM72" s="228"/>
      <c r="XN72" s="228"/>
      <c r="XO72" s="228"/>
      <c r="XP72" s="228"/>
      <c r="XQ72" s="228"/>
      <c r="XR72" s="228"/>
      <c r="XS72" s="228"/>
      <c r="XT72" s="228"/>
      <c r="XU72" s="228"/>
      <c r="XV72" s="228"/>
      <c r="XW72" s="228"/>
      <c r="XX72" s="228"/>
      <c r="XY72" s="228"/>
      <c r="XZ72" s="228"/>
      <c r="YA72" s="228"/>
      <c r="YB72" s="228"/>
      <c r="YC72" s="228"/>
      <c r="YD72" s="228"/>
      <c r="YE72" s="228"/>
      <c r="YF72" s="228"/>
      <c r="YG72" s="228"/>
      <c r="YH72" s="228"/>
      <c r="YI72" s="228"/>
      <c r="YJ72" s="228"/>
      <c r="YK72" s="228"/>
      <c r="YL72" s="228"/>
      <c r="YM72" s="228"/>
      <c r="YN72" s="228"/>
      <c r="YO72" s="228"/>
      <c r="YP72" s="228"/>
      <c r="YQ72" s="228"/>
      <c r="YR72" s="228"/>
      <c r="YS72" s="228"/>
      <c r="YT72" s="228"/>
      <c r="YU72" s="228"/>
      <c r="YV72" s="228"/>
      <c r="YW72" s="228"/>
      <c r="YX72" s="228"/>
      <c r="YY72" s="228"/>
      <c r="YZ72" s="228"/>
      <c r="ZA72" s="228"/>
      <c r="ZB72" s="228"/>
      <c r="ZC72" s="228"/>
      <c r="ZD72" s="228"/>
      <c r="ZE72" s="228"/>
      <c r="ZF72" s="228"/>
      <c r="ZG72" s="228"/>
      <c r="ZH72" s="228"/>
      <c r="ZI72" s="228"/>
      <c r="ZJ72" s="228"/>
      <c r="ZK72" s="228"/>
      <c r="ZL72" s="228"/>
      <c r="ZM72" s="228"/>
      <c r="ZN72" s="228"/>
      <c r="ZO72" s="228"/>
      <c r="ZP72" s="228"/>
      <c r="ZQ72" s="228"/>
      <c r="ZR72" s="228"/>
      <c r="ZS72" s="228"/>
      <c r="ZT72" s="228"/>
      <c r="ZU72" s="228"/>
      <c r="ZV72" s="228"/>
      <c r="ZW72" s="228"/>
      <c r="ZX72" s="228"/>
      <c r="ZY72" s="228"/>
      <c r="ZZ72" s="228"/>
      <c r="AAA72" s="228"/>
      <c r="AAB72" s="228"/>
      <c r="AAC72" s="228"/>
      <c r="AAD72" s="228"/>
      <c r="AAE72" s="228"/>
      <c r="AAF72" s="228"/>
      <c r="AAG72" s="228"/>
      <c r="AAH72" s="228"/>
      <c r="AAI72" s="228"/>
      <c r="AAJ72" s="228"/>
      <c r="AAK72" s="228"/>
      <c r="AAL72" s="228"/>
      <c r="AAM72" s="228"/>
      <c r="AAN72" s="228"/>
      <c r="AAO72" s="228"/>
      <c r="AAP72" s="228"/>
      <c r="AAQ72" s="228"/>
      <c r="AAR72" s="228"/>
      <c r="AAS72" s="228"/>
      <c r="AAT72" s="228"/>
      <c r="AAU72" s="228"/>
      <c r="AAV72" s="228"/>
      <c r="AAW72" s="228"/>
      <c r="AAX72" s="228"/>
      <c r="AAY72" s="228"/>
      <c r="AAZ72" s="228"/>
      <c r="ABA72" s="228"/>
      <c r="ABB72" s="228"/>
      <c r="ABC72" s="228"/>
      <c r="ABD72" s="228"/>
      <c r="ABE72" s="228"/>
      <c r="ABF72" s="228"/>
      <c r="ABG72" s="228"/>
      <c r="ABH72" s="228"/>
      <c r="ABI72" s="228"/>
      <c r="ABJ72" s="228"/>
      <c r="ABK72" s="228"/>
      <c r="ABL72" s="228"/>
      <c r="ABM72" s="228"/>
      <c r="ABN72" s="228"/>
      <c r="ABO72" s="228"/>
      <c r="ABP72" s="228"/>
      <c r="ABQ72" s="228"/>
      <c r="ABR72" s="228"/>
      <c r="ABS72" s="228"/>
      <c r="ABT72" s="228"/>
      <c r="ABU72" s="228"/>
      <c r="ABV72" s="228"/>
      <c r="ABW72" s="228"/>
      <c r="ABX72" s="228"/>
      <c r="ABY72" s="228"/>
      <c r="ABZ72" s="228"/>
      <c r="ACA72" s="228"/>
      <c r="ACB72" s="228"/>
      <c r="ACC72" s="228"/>
      <c r="ACD72" s="228"/>
      <c r="ACE72" s="228"/>
      <c r="ACF72" s="228"/>
      <c r="ACG72" s="228"/>
      <c r="ACH72" s="228"/>
      <c r="ACI72" s="228"/>
      <c r="ACJ72" s="228"/>
      <c r="ACK72" s="228"/>
      <c r="ACL72" s="228"/>
      <c r="ACM72" s="228"/>
      <c r="ACN72" s="228"/>
      <c r="ACO72" s="228"/>
      <c r="ACP72" s="228"/>
      <c r="ACQ72" s="228"/>
      <c r="ACR72" s="228"/>
      <c r="ACS72" s="228"/>
      <c r="ACT72" s="228"/>
      <c r="ACU72" s="228"/>
      <c r="ACV72" s="228"/>
      <c r="ACW72" s="228"/>
      <c r="ACX72" s="228"/>
      <c r="ACY72" s="228"/>
      <c r="ACZ72" s="228"/>
      <c r="ADA72" s="228"/>
      <c r="ADB72" s="228"/>
      <c r="ADC72" s="228"/>
      <c r="ADD72" s="228"/>
      <c r="ADE72" s="228"/>
      <c r="ADF72" s="228"/>
      <c r="ADG72" s="228"/>
      <c r="ADH72" s="228"/>
      <c r="ADI72" s="228"/>
      <c r="ADJ72" s="228"/>
      <c r="ADK72" s="228"/>
      <c r="ADL72" s="228"/>
      <c r="ADM72" s="228"/>
      <c r="ADN72" s="228"/>
      <c r="ADO72" s="228"/>
      <c r="ADP72" s="228"/>
      <c r="ADQ72" s="228"/>
      <c r="ADR72" s="228"/>
      <c r="ADS72" s="228"/>
      <c r="ADT72" s="228"/>
      <c r="ADU72" s="228"/>
      <c r="ADV72" s="228"/>
      <c r="ADW72" s="228"/>
      <c r="ADX72" s="228"/>
      <c r="ADY72" s="228"/>
      <c r="ADZ72" s="228"/>
      <c r="AEA72" s="228"/>
      <c r="AEB72" s="228"/>
      <c r="AEC72" s="228"/>
      <c r="AED72" s="228"/>
      <c r="AEE72" s="228"/>
      <c r="AEF72" s="228"/>
      <c r="AEG72" s="228"/>
      <c r="AEH72" s="228"/>
      <c r="AEI72" s="228"/>
      <c r="AEJ72" s="228"/>
      <c r="AEK72" s="228"/>
      <c r="AEL72" s="228"/>
      <c r="AEM72" s="228"/>
      <c r="AEN72" s="228"/>
      <c r="AEO72" s="228"/>
      <c r="AEP72" s="228"/>
      <c r="AEQ72" s="228"/>
      <c r="AER72" s="228"/>
      <c r="AES72" s="228"/>
      <c r="AET72" s="228"/>
      <c r="AEU72" s="228"/>
      <c r="AEV72" s="228"/>
      <c r="AEW72" s="228"/>
      <c r="AEX72" s="228"/>
      <c r="AEY72" s="228"/>
      <c r="AEZ72" s="228"/>
      <c r="AFA72" s="228"/>
      <c r="AFB72" s="228"/>
      <c r="AFC72" s="228"/>
      <c r="AFD72" s="228"/>
      <c r="AFE72" s="228"/>
      <c r="AFF72" s="228"/>
      <c r="AFG72" s="228"/>
      <c r="AFH72" s="228"/>
      <c r="AFI72" s="228"/>
      <c r="AFJ72" s="228"/>
      <c r="AFK72" s="228"/>
      <c r="AFL72" s="228"/>
      <c r="AFM72" s="228"/>
      <c r="AFN72" s="228"/>
      <c r="AFO72" s="228"/>
      <c r="AFP72" s="228"/>
      <c r="AFQ72" s="228"/>
      <c r="AFR72" s="228"/>
      <c r="AFS72" s="228"/>
      <c r="AFT72" s="228"/>
      <c r="AFU72" s="228"/>
      <c r="AFV72" s="228"/>
      <c r="AFW72" s="228"/>
      <c r="AFX72" s="228"/>
      <c r="AFY72" s="228"/>
      <c r="AFZ72" s="228"/>
      <c r="AGA72" s="228"/>
      <c r="AGB72" s="228"/>
      <c r="AGC72" s="228"/>
      <c r="AGD72" s="228"/>
      <c r="AGE72" s="228"/>
      <c r="AGF72" s="228"/>
      <c r="AGG72" s="228"/>
      <c r="AGH72" s="228"/>
      <c r="AGI72" s="228"/>
      <c r="AGJ72" s="228"/>
      <c r="AGK72" s="228"/>
      <c r="AGL72" s="228"/>
      <c r="AGM72" s="228"/>
      <c r="AGN72" s="228"/>
      <c r="AGO72" s="228"/>
      <c r="AGP72" s="228"/>
      <c r="AGQ72" s="228"/>
      <c r="AGR72" s="228"/>
      <c r="AGS72" s="228"/>
      <c r="AGT72" s="228"/>
      <c r="AGU72" s="228"/>
      <c r="AGV72" s="228"/>
      <c r="AGW72" s="228"/>
      <c r="AGX72" s="228"/>
      <c r="AGY72" s="228"/>
      <c r="AGZ72" s="228"/>
      <c r="AHA72" s="228"/>
      <c r="AHB72" s="228"/>
      <c r="AHC72" s="228"/>
      <c r="AHD72" s="228"/>
      <c r="AHE72" s="228"/>
      <c r="AHF72" s="228"/>
      <c r="AHG72" s="228"/>
      <c r="AHH72" s="228"/>
      <c r="AHI72" s="228"/>
      <c r="AHJ72" s="228"/>
      <c r="AHK72" s="228"/>
      <c r="AHL72" s="228"/>
      <c r="AHM72" s="228"/>
      <c r="AHN72" s="228"/>
      <c r="AHO72" s="228"/>
      <c r="AHP72" s="228"/>
      <c r="AHQ72" s="228"/>
      <c r="AHR72" s="228"/>
      <c r="AHS72" s="228"/>
      <c r="AHT72" s="228"/>
      <c r="AHU72" s="228"/>
      <c r="AHV72" s="228"/>
      <c r="AHW72" s="228"/>
      <c r="AHX72" s="228"/>
      <c r="AHY72" s="228"/>
      <c r="AHZ72" s="228"/>
      <c r="AIA72" s="228"/>
      <c r="AIB72" s="228"/>
      <c r="AIC72" s="228"/>
      <c r="AID72" s="228"/>
      <c r="AIE72" s="228"/>
      <c r="AIF72" s="228"/>
      <c r="AIG72" s="228"/>
      <c r="AIH72" s="228"/>
      <c r="AII72" s="228"/>
      <c r="AIJ72" s="228"/>
      <c r="AIK72" s="228"/>
      <c r="AIL72" s="228"/>
      <c r="AIM72" s="228"/>
      <c r="AIN72" s="228"/>
      <c r="AIO72" s="228"/>
      <c r="AIP72" s="228"/>
      <c r="AIQ72" s="228"/>
      <c r="AIR72" s="228"/>
      <c r="AIS72" s="228"/>
      <c r="AIT72" s="228"/>
      <c r="AIU72" s="228"/>
      <c r="AIV72" s="228"/>
      <c r="AIW72" s="228"/>
      <c r="AIX72" s="228"/>
      <c r="AIY72" s="228"/>
      <c r="AIZ72" s="228"/>
      <c r="AJA72" s="228"/>
      <c r="AJB72" s="228"/>
      <c r="AJC72" s="228"/>
      <c r="AJD72" s="228"/>
      <c r="AJE72" s="228"/>
      <c r="AJF72" s="228"/>
      <c r="AJG72" s="228"/>
      <c r="AJH72" s="228"/>
      <c r="AJI72" s="228"/>
      <c r="AJJ72" s="228"/>
      <c r="AJK72" s="228"/>
      <c r="AJL72" s="228"/>
      <c r="AJM72" s="228"/>
      <c r="AJN72" s="228"/>
      <c r="AJO72" s="228"/>
      <c r="AJP72" s="228"/>
      <c r="AJQ72" s="228"/>
      <c r="AJR72" s="228"/>
      <c r="AJS72" s="228"/>
      <c r="AJT72" s="228"/>
      <c r="AJU72" s="228"/>
      <c r="AJV72" s="228"/>
      <c r="AJW72" s="228"/>
      <c r="AJX72" s="228"/>
      <c r="AJY72" s="228"/>
      <c r="AJZ72" s="228"/>
      <c r="AKA72" s="228"/>
      <c r="AKB72" s="228"/>
      <c r="AKC72" s="228"/>
      <c r="AKD72" s="228"/>
      <c r="AKE72" s="228"/>
      <c r="AKF72" s="228"/>
      <c r="AKG72" s="228"/>
      <c r="AKH72" s="228"/>
      <c r="AKI72" s="228"/>
      <c r="AKJ72" s="228"/>
      <c r="AKK72" s="228"/>
      <c r="AKL72" s="228"/>
      <c r="AKM72" s="228"/>
      <c r="AKN72" s="228"/>
      <c r="AKO72" s="228"/>
      <c r="AKP72" s="228"/>
      <c r="AKQ72" s="228"/>
      <c r="AKR72" s="228"/>
      <c r="AKS72" s="228"/>
      <c r="AKT72" s="228"/>
      <c r="AKU72" s="228"/>
      <c r="AKV72" s="228"/>
      <c r="AKW72" s="228"/>
      <c r="AKX72" s="228"/>
      <c r="AKY72" s="228"/>
      <c r="AKZ72" s="228"/>
      <c r="ALA72" s="228"/>
      <c r="ALB72" s="228"/>
      <c r="ALC72" s="228"/>
      <c r="ALD72" s="228"/>
      <c r="ALE72" s="228"/>
      <c r="ALF72" s="228"/>
      <c r="ALG72" s="228"/>
      <c r="ALH72" s="228"/>
      <c r="ALI72" s="228"/>
      <c r="ALJ72" s="228"/>
      <c r="ALK72" s="228"/>
      <c r="ALL72" s="228"/>
      <c r="ALM72" s="228"/>
      <c r="ALN72" s="228"/>
      <c r="ALO72" s="228"/>
      <c r="ALP72" s="228"/>
      <c r="ALQ72" s="228"/>
      <c r="ALR72" s="228"/>
      <c r="ALS72" s="228"/>
      <c r="ALT72" s="228"/>
      <c r="ALU72" s="228"/>
      <c r="ALV72" s="228"/>
      <c r="ALW72" s="228"/>
      <c r="ALX72" s="228"/>
      <c r="ALY72" s="228"/>
      <c r="ALZ72" s="228"/>
      <c r="AMA72" s="228"/>
      <c r="AMB72" s="228"/>
      <c r="AMC72" s="228"/>
      <c r="AMD72" s="228"/>
      <c r="AME72" s="228"/>
      <c r="AMF72" s="228"/>
      <c r="AMG72" s="228"/>
      <c r="AMH72" s="228"/>
      <c r="AMI72" s="228"/>
      <c r="AMJ72" s="228"/>
      <c r="AMK72" s="228"/>
      <c r="AML72" s="228"/>
      <c r="AMM72" s="228"/>
      <c r="AMN72" s="228"/>
      <c r="AMO72" s="228"/>
      <c r="AMP72" s="228"/>
      <c r="AMQ72" s="228"/>
      <c r="AMR72" s="228"/>
      <c r="AMS72" s="228"/>
      <c r="AMT72" s="228"/>
      <c r="AMU72" s="228"/>
      <c r="AMV72" s="228"/>
      <c r="AMW72" s="228"/>
      <c r="AMX72" s="228"/>
    </row>
    <row r="73" spans="1:1038" s="308" customFormat="1" ht="18" customHeight="1">
      <c r="A73" s="301" t="s">
        <v>1277</v>
      </c>
      <c r="B73" s="228" t="s">
        <v>1294</v>
      </c>
      <c r="C73" s="228"/>
      <c r="D73" s="303" t="s">
        <v>1279</v>
      </c>
      <c r="E73" s="228">
        <v>16</v>
      </c>
      <c r="F73" s="228">
        <v>2</v>
      </c>
      <c r="G73" s="285" t="str">
        <f t="shared" si="22"/>
        <v>16-2</v>
      </c>
      <c r="H73" s="279">
        <v>0</v>
      </c>
      <c r="I73" s="228">
        <v>90.5</v>
      </c>
      <c r="J73" s="226"/>
      <c r="K73" s="545" t="b">
        <f>IF(I74=1,IF(((VLOOKUP($G73,[1]Depth_Lookup!#REF!,9,FALSE))-(H73/100))=0,"Good",IF(((VLOOKUP($G73,[1]Depth_Lookup!$A$3:$J$550,9,FALSE))-(H73/100))&gt;0,"Too Short","Too Long")))</f>
        <v>0</v>
      </c>
      <c r="L73" s="171">
        <f>(VLOOKUP($G73,Depth_Lookup!$A$3:$J$410,10,FALSE))+(H73/100)</f>
        <v>30.22</v>
      </c>
      <c r="M73" s="171">
        <f>(VLOOKUP($G73,Depth_Lookup!$A$3:$J$410,10,FALSE))+(I73/100)</f>
        <v>31.125</v>
      </c>
      <c r="N73" s="231" t="s">
        <v>1307</v>
      </c>
      <c r="O73" s="228">
        <v>3</v>
      </c>
      <c r="P73" s="228" t="s">
        <v>853</v>
      </c>
      <c r="Q73" s="228" t="s">
        <v>125</v>
      </c>
      <c r="R73" s="304" t="str">
        <f t="shared" si="23"/>
        <v>SerpentinizedHarzburgite</v>
      </c>
      <c r="S73" s="228" t="s">
        <v>94</v>
      </c>
      <c r="T73" s="228" t="s">
        <v>94</v>
      </c>
      <c r="U73" s="228" t="s">
        <v>95</v>
      </c>
      <c r="V73" s="228" t="s">
        <v>96</v>
      </c>
      <c r="W73" s="228" t="s">
        <v>102</v>
      </c>
      <c r="X73" s="305">
        <f>VLOOKUP(W73,definitions_list_lookup!$A$13:$B$19,2,0)</f>
        <v>5</v>
      </c>
      <c r="Y73" s="228" t="s">
        <v>90</v>
      </c>
      <c r="Z73" s="228" t="s">
        <v>91</v>
      </c>
      <c r="AA73" s="228"/>
      <c r="AB73" s="228"/>
      <c r="AC73" s="228"/>
      <c r="AD73" s="228"/>
      <c r="AE73" s="234"/>
      <c r="AF73" s="304" t="e">
        <f>VLOOKUP(AE73,definitions_list_mag!$V$12:$W$15,2,0)</f>
        <v>#N/A</v>
      </c>
      <c r="AG73" s="326"/>
      <c r="AH73" s="228"/>
      <c r="AI73" s="253">
        <v>78</v>
      </c>
      <c r="AJ73" s="249"/>
      <c r="AK73" s="249"/>
      <c r="AL73" s="249"/>
      <c r="AM73" s="249"/>
      <c r="AN73" s="249"/>
      <c r="AO73" s="253"/>
      <c r="AP73" s="249"/>
      <c r="AQ73" s="249"/>
      <c r="AR73" s="249"/>
      <c r="AS73" s="249"/>
      <c r="AT73" s="249"/>
      <c r="AU73" s="253"/>
      <c r="AV73" s="249"/>
      <c r="AW73" s="249"/>
      <c r="AX73" s="249"/>
      <c r="AY73" s="249"/>
      <c r="AZ73" s="249"/>
      <c r="BA73" s="244">
        <v>20</v>
      </c>
      <c r="BB73" s="228">
        <v>8</v>
      </c>
      <c r="BC73" s="228">
        <v>2</v>
      </c>
      <c r="BD73" s="228" t="s">
        <v>110</v>
      </c>
      <c r="BE73" s="228" t="s">
        <v>103</v>
      </c>
      <c r="BF73" s="228"/>
      <c r="BG73" s="244"/>
      <c r="BH73" s="228"/>
      <c r="BI73" s="228"/>
      <c r="BJ73" s="228"/>
      <c r="BK73" s="228"/>
      <c r="BL73" s="228"/>
      <c r="BM73" s="253">
        <v>2</v>
      </c>
      <c r="BN73" s="249">
        <v>2</v>
      </c>
      <c r="BO73" s="249">
        <v>0.5</v>
      </c>
      <c r="BP73" s="249" t="s">
        <v>110</v>
      </c>
      <c r="BQ73" s="249" t="s">
        <v>103</v>
      </c>
      <c r="BR73" s="249"/>
      <c r="BS73" s="228"/>
      <c r="BT73" s="228"/>
      <c r="BU73" s="228"/>
      <c r="BV73" s="228"/>
      <c r="BW73" s="228"/>
      <c r="BX73" s="228"/>
      <c r="BY73" s="244"/>
      <c r="BZ73" s="228"/>
      <c r="CA73" s="228"/>
      <c r="CB73" s="228"/>
      <c r="CC73" s="228"/>
      <c r="CD73" s="228"/>
      <c r="CE73" s="228"/>
      <c r="CF73" s="228"/>
      <c r="CG73" s="251"/>
      <c r="CH73" s="246" t="s">
        <v>1352</v>
      </c>
      <c r="CI73" s="246">
        <v>100</v>
      </c>
      <c r="CJ73" s="246" t="s">
        <v>514</v>
      </c>
      <c r="CK73" s="247"/>
      <c r="CL73" s="248"/>
      <c r="CM73" s="248"/>
      <c r="CN73" s="248"/>
      <c r="CO73" s="248"/>
      <c r="CP73" s="248"/>
      <c r="CQ73" s="248"/>
      <c r="CR73" s="248"/>
      <c r="CS73" s="248"/>
      <c r="CT73" s="248"/>
      <c r="CU73" s="248"/>
      <c r="CV73" s="248"/>
      <c r="CW73" s="248"/>
      <c r="CX73" s="248"/>
      <c r="CY73" s="248"/>
      <c r="CZ73" s="248"/>
      <c r="DA73" s="248"/>
      <c r="DB73" s="248">
        <v>70</v>
      </c>
      <c r="DC73" s="249"/>
      <c r="DD73" s="248"/>
      <c r="DE73" s="248"/>
      <c r="DF73" s="248"/>
      <c r="DG73" s="248"/>
      <c r="DH73" s="248"/>
      <c r="DI73" s="248"/>
      <c r="DJ73" s="248">
        <v>30</v>
      </c>
      <c r="DK73" s="306">
        <f t="shared" si="24"/>
        <v>100</v>
      </c>
      <c r="DL73" s="245"/>
      <c r="DM73" s="248"/>
      <c r="DN73" s="248"/>
      <c r="DO73" s="307"/>
      <c r="DQ73" s="245"/>
      <c r="DR73" s="307"/>
      <c r="DS73" s="245"/>
      <c r="DT73" s="262" t="s">
        <v>1389</v>
      </c>
      <c r="DU73" s="249"/>
      <c r="DV73" s="249"/>
      <c r="DW73" s="310">
        <f t="shared" si="21"/>
        <v>100</v>
      </c>
      <c r="DX73" s="311" t="e">
        <f>VLOOKUP(P73,definitions_list_lookup!$K$30:$L$54,2,0)</f>
        <v>#N/A</v>
      </c>
      <c r="DY73" s="268" t="s">
        <v>1405</v>
      </c>
      <c r="DZ73" s="265" t="s">
        <v>1419</v>
      </c>
      <c r="EA73" s="268"/>
      <c r="EB73" s="249"/>
      <c r="EC73" s="312"/>
      <c r="ED73" s="229" t="s">
        <v>2517</v>
      </c>
      <c r="EE73" s="313"/>
      <c r="EF73" s="314"/>
      <c r="EG73" s="313"/>
      <c r="EH73" s="315"/>
      <c r="EI73" s="316" t="e">
        <f>VLOOKUP(EH73,definitions_list_mag!$Y$12:$Z$15,2,FALSE)</f>
        <v>#N/A</v>
      </c>
      <c r="EJ73" s="317"/>
      <c r="EK73" s="318" t="e">
        <f>VLOOKUP(EJ73,definitions_list_mag!$AT$3:$AU$5,2,FALSE)</f>
        <v>#N/A</v>
      </c>
      <c r="EL73" s="313"/>
      <c r="EM73" s="315"/>
      <c r="EN73" s="315"/>
      <c r="EO73" s="319"/>
      <c r="EP73" s="319"/>
      <c r="EQ73" s="319"/>
      <c r="ER73" s="319"/>
      <c r="ES73" s="319"/>
      <c r="ET73" s="319"/>
      <c r="EU73" s="319"/>
      <c r="EV73" s="320"/>
      <c r="EW73" s="320"/>
      <c r="EX73" s="320"/>
      <c r="EY73" s="320"/>
      <c r="EZ73" s="192" t="e">
        <f t="shared" si="25"/>
        <v>#DIV/0!</v>
      </c>
      <c r="FA73" s="192" t="e">
        <f t="shared" si="26"/>
        <v>#DIV/0!</v>
      </c>
      <c r="FB73" s="192" t="e">
        <f t="shared" si="27"/>
        <v>#DIV/0!</v>
      </c>
      <c r="FC73" s="192" t="e">
        <f t="shared" si="28"/>
        <v>#DIV/0!</v>
      </c>
      <c r="FD73" s="192" t="e">
        <f t="shared" si="29"/>
        <v>#DIV/0!</v>
      </c>
      <c r="FE73" s="193" t="e">
        <f t="shared" si="30"/>
        <v>#DIV/0!</v>
      </c>
      <c r="FF73" s="194" t="e">
        <f t="shared" si="31"/>
        <v>#DIV/0!</v>
      </c>
      <c r="FG73" s="317"/>
      <c r="FH73" s="315"/>
      <c r="FI73" s="778">
        <f t="shared" si="32"/>
        <v>0</v>
      </c>
      <c r="FJ73" s="779" t="e">
        <f t="shared" si="33"/>
        <v>#DIV/0!</v>
      </c>
      <c r="FK73" s="779" t="e">
        <f t="shared" si="34"/>
        <v>#DIV/0!</v>
      </c>
      <c r="FL73" s="780" t="e">
        <f t="shared" si="35"/>
        <v>#DIV/0!</v>
      </c>
      <c r="FM73" s="169" t="e">
        <f t="shared" si="36"/>
        <v>#DIV/0!</v>
      </c>
      <c r="FN73" s="783" t="e">
        <f t="shared" si="37"/>
        <v>#DIV/0!</v>
      </c>
      <c r="FO73" s="228"/>
      <c r="FP73" s="228"/>
      <c r="FQ73" s="228"/>
      <c r="FR73" s="228"/>
      <c r="FS73" s="228"/>
      <c r="FT73" s="228"/>
      <c r="FU73" s="228"/>
      <c r="FV73" s="228"/>
      <c r="FW73" s="228"/>
      <c r="FX73" s="228"/>
      <c r="FY73" s="228"/>
      <c r="FZ73" s="228"/>
      <c r="GA73" s="228"/>
      <c r="GB73" s="228"/>
      <c r="GC73" s="228"/>
      <c r="GD73" s="228"/>
      <c r="GE73" s="228"/>
      <c r="GF73" s="228"/>
      <c r="GG73" s="228"/>
      <c r="GH73" s="228"/>
      <c r="GI73" s="228"/>
      <c r="GJ73" s="228"/>
      <c r="GK73" s="228"/>
      <c r="GL73" s="228"/>
      <c r="GM73" s="228"/>
      <c r="GN73" s="228"/>
      <c r="GO73" s="228"/>
      <c r="GP73" s="228"/>
      <c r="GQ73" s="228"/>
      <c r="GR73" s="228"/>
      <c r="GS73" s="228"/>
      <c r="GT73" s="228"/>
      <c r="GU73" s="228"/>
      <c r="GV73" s="228"/>
      <c r="GW73" s="228"/>
      <c r="GX73" s="228"/>
      <c r="GY73" s="228"/>
      <c r="GZ73" s="228"/>
      <c r="HA73" s="228"/>
      <c r="HB73" s="228"/>
      <c r="HC73" s="228"/>
      <c r="HD73" s="228"/>
      <c r="HE73" s="228"/>
      <c r="HF73" s="228"/>
      <c r="HG73" s="228"/>
      <c r="HH73" s="228"/>
      <c r="HI73" s="228"/>
      <c r="HJ73" s="228"/>
      <c r="HK73" s="228"/>
      <c r="HL73" s="228"/>
      <c r="HM73" s="228"/>
      <c r="HN73" s="228"/>
      <c r="HO73" s="228"/>
      <c r="HP73" s="228"/>
      <c r="HQ73" s="228"/>
      <c r="HR73" s="228"/>
      <c r="HS73" s="228"/>
      <c r="HT73" s="228"/>
      <c r="HU73" s="228"/>
      <c r="HV73" s="228"/>
      <c r="HW73" s="228"/>
      <c r="HX73" s="228"/>
      <c r="HY73" s="228"/>
      <c r="HZ73" s="228"/>
      <c r="IA73" s="228"/>
      <c r="IB73" s="228"/>
      <c r="IC73" s="228"/>
      <c r="ID73" s="228"/>
      <c r="IE73" s="228"/>
      <c r="IF73" s="228"/>
      <c r="IG73" s="228"/>
      <c r="IH73" s="228"/>
      <c r="II73" s="228"/>
      <c r="IJ73" s="228"/>
      <c r="IK73" s="228"/>
      <c r="IL73" s="228"/>
      <c r="IM73" s="228"/>
      <c r="IN73" s="228"/>
      <c r="IO73" s="228"/>
      <c r="IP73" s="228"/>
      <c r="IQ73" s="228"/>
      <c r="IR73" s="228"/>
      <c r="IS73" s="228"/>
      <c r="IT73" s="228"/>
      <c r="IU73" s="228"/>
      <c r="IV73" s="228"/>
      <c r="IW73" s="228"/>
      <c r="IX73" s="228"/>
      <c r="IY73" s="228"/>
      <c r="IZ73" s="228"/>
      <c r="JA73" s="228"/>
      <c r="JB73" s="228"/>
      <c r="JC73" s="228"/>
      <c r="JD73" s="228"/>
      <c r="JE73" s="228"/>
      <c r="JF73" s="228"/>
      <c r="JG73" s="228"/>
      <c r="JH73" s="228"/>
      <c r="JI73" s="228"/>
      <c r="JJ73" s="228"/>
      <c r="JK73" s="228"/>
      <c r="JL73" s="228"/>
      <c r="JM73" s="228"/>
      <c r="JN73" s="228"/>
      <c r="JO73" s="228"/>
      <c r="JP73" s="228"/>
      <c r="JQ73" s="228"/>
      <c r="JR73" s="228"/>
      <c r="JS73" s="228"/>
      <c r="JT73" s="228"/>
      <c r="JU73" s="228"/>
      <c r="JV73" s="228"/>
      <c r="JW73" s="228"/>
      <c r="JX73" s="228"/>
      <c r="JY73" s="228"/>
      <c r="JZ73" s="228"/>
      <c r="KA73" s="228"/>
      <c r="KB73" s="228"/>
      <c r="KC73" s="228"/>
      <c r="KD73" s="228"/>
      <c r="KE73" s="228"/>
      <c r="KF73" s="228"/>
      <c r="KG73" s="228"/>
      <c r="KH73" s="228"/>
      <c r="KI73" s="228"/>
      <c r="KJ73" s="228"/>
      <c r="KK73" s="228"/>
      <c r="KL73" s="228"/>
      <c r="KM73" s="228"/>
      <c r="KN73" s="228"/>
      <c r="KO73" s="228"/>
      <c r="KP73" s="228"/>
      <c r="KQ73" s="228"/>
      <c r="KR73" s="228"/>
      <c r="KS73" s="228"/>
      <c r="KT73" s="228"/>
      <c r="KU73" s="228"/>
      <c r="KV73" s="228"/>
      <c r="KW73" s="228"/>
      <c r="KX73" s="228"/>
      <c r="KY73" s="228"/>
      <c r="KZ73" s="228"/>
      <c r="LA73" s="228"/>
      <c r="LB73" s="228"/>
      <c r="LC73" s="228"/>
      <c r="LD73" s="228"/>
      <c r="LE73" s="228"/>
      <c r="LF73" s="228"/>
      <c r="LG73" s="228"/>
      <c r="LH73" s="228"/>
      <c r="LI73" s="228"/>
      <c r="LJ73" s="228"/>
      <c r="LK73" s="228"/>
      <c r="LL73" s="228"/>
      <c r="LM73" s="228"/>
      <c r="LN73" s="228"/>
      <c r="LO73" s="228"/>
      <c r="LP73" s="228"/>
      <c r="LQ73" s="228"/>
      <c r="LR73" s="228"/>
      <c r="LS73" s="228"/>
      <c r="LT73" s="228"/>
      <c r="LU73" s="228"/>
      <c r="LV73" s="228"/>
      <c r="LW73" s="228"/>
      <c r="LX73" s="228"/>
      <c r="LY73" s="228"/>
      <c r="LZ73" s="228"/>
      <c r="MA73" s="228"/>
      <c r="MB73" s="228"/>
      <c r="MC73" s="228"/>
      <c r="MD73" s="228"/>
      <c r="ME73" s="228"/>
      <c r="MF73" s="228"/>
      <c r="MG73" s="228"/>
      <c r="MH73" s="228"/>
      <c r="MI73" s="228"/>
      <c r="MJ73" s="228"/>
      <c r="MK73" s="228"/>
      <c r="ML73" s="228"/>
      <c r="MM73" s="228"/>
      <c r="MN73" s="228"/>
      <c r="MO73" s="228"/>
      <c r="MP73" s="228"/>
      <c r="MQ73" s="228"/>
      <c r="MR73" s="228"/>
      <c r="MS73" s="228"/>
      <c r="MT73" s="228"/>
      <c r="MU73" s="228"/>
      <c r="MV73" s="228"/>
      <c r="MW73" s="228"/>
      <c r="MX73" s="228"/>
      <c r="MY73" s="228"/>
      <c r="MZ73" s="228"/>
      <c r="NA73" s="228"/>
      <c r="NB73" s="228"/>
      <c r="NC73" s="228"/>
      <c r="ND73" s="228"/>
      <c r="NE73" s="228"/>
      <c r="NF73" s="228"/>
      <c r="NG73" s="228"/>
      <c r="NH73" s="228"/>
      <c r="NI73" s="228"/>
      <c r="NJ73" s="228"/>
      <c r="NK73" s="228"/>
      <c r="NL73" s="228"/>
      <c r="NM73" s="228"/>
      <c r="NN73" s="228"/>
      <c r="NO73" s="228"/>
      <c r="NP73" s="228"/>
      <c r="NQ73" s="228"/>
      <c r="NR73" s="228"/>
      <c r="NS73" s="228"/>
      <c r="NT73" s="228"/>
      <c r="NU73" s="228"/>
      <c r="NV73" s="228"/>
      <c r="NW73" s="228"/>
      <c r="NX73" s="228"/>
      <c r="NY73" s="228"/>
      <c r="NZ73" s="228"/>
      <c r="OA73" s="228"/>
      <c r="OB73" s="228"/>
      <c r="OC73" s="228"/>
      <c r="OD73" s="228"/>
      <c r="OE73" s="228"/>
      <c r="OF73" s="228"/>
      <c r="OG73" s="228"/>
      <c r="OH73" s="228"/>
      <c r="OI73" s="228"/>
      <c r="OJ73" s="228"/>
      <c r="OK73" s="228"/>
      <c r="OL73" s="228"/>
      <c r="OM73" s="228"/>
      <c r="ON73" s="228"/>
      <c r="OO73" s="228"/>
      <c r="OP73" s="228"/>
      <c r="OQ73" s="228"/>
      <c r="OR73" s="228"/>
      <c r="OS73" s="228"/>
      <c r="OT73" s="228"/>
      <c r="OU73" s="228"/>
      <c r="OV73" s="228"/>
      <c r="OW73" s="228"/>
      <c r="OX73" s="228"/>
      <c r="OY73" s="228"/>
      <c r="OZ73" s="228"/>
      <c r="PA73" s="228"/>
      <c r="PB73" s="228"/>
      <c r="PC73" s="228"/>
      <c r="PD73" s="228"/>
      <c r="PE73" s="228"/>
      <c r="PF73" s="228"/>
      <c r="PG73" s="228"/>
      <c r="PH73" s="228"/>
      <c r="PI73" s="228"/>
      <c r="PJ73" s="228"/>
      <c r="PK73" s="228"/>
      <c r="PL73" s="228"/>
      <c r="PM73" s="228"/>
      <c r="PN73" s="228"/>
      <c r="PO73" s="228"/>
      <c r="PP73" s="228"/>
      <c r="PQ73" s="228"/>
      <c r="PR73" s="228"/>
      <c r="PS73" s="228"/>
      <c r="PT73" s="228"/>
      <c r="PU73" s="228"/>
      <c r="PV73" s="228"/>
      <c r="PW73" s="228"/>
      <c r="PX73" s="228"/>
      <c r="PY73" s="228"/>
      <c r="PZ73" s="228"/>
      <c r="QA73" s="228"/>
      <c r="QB73" s="228"/>
      <c r="QC73" s="228"/>
      <c r="QD73" s="228"/>
      <c r="QE73" s="228"/>
      <c r="QF73" s="228"/>
      <c r="QG73" s="228"/>
      <c r="QH73" s="228"/>
      <c r="QI73" s="228"/>
      <c r="QJ73" s="228"/>
      <c r="QK73" s="228"/>
      <c r="QL73" s="228"/>
      <c r="QM73" s="228"/>
      <c r="QN73" s="228"/>
      <c r="QO73" s="228"/>
      <c r="QP73" s="228"/>
      <c r="QQ73" s="228"/>
      <c r="QR73" s="228"/>
      <c r="QS73" s="228"/>
      <c r="QT73" s="228"/>
      <c r="QU73" s="228"/>
      <c r="QV73" s="228"/>
      <c r="QW73" s="228"/>
      <c r="QX73" s="228"/>
      <c r="QY73" s="228"/>
      <c r="QZ73" s="228"/>
      <c r="RA73" s="228"/>
      <c r="RB73" s="228"/>
      <c r="RC73" s="228"/>
      <c r="RD73" s="228"/>
      <c r="RE73" s="228"/>
      <c r="RF73" s="228"/>
      <c r="RG73" s="228"/>
      <c r="RH73" s="228"/>
      <c r="RI73" s="228"/>
      <c r="RJ73" s="228"/>
      <c r="RK73" s="228"/>
      <c r="RL73" s="228"/>
      <c r="RM73" s="228"/>
      <c r="RN73" s="228"/>
      <c r="RO73" s="228"/>
      <c r="RP73" s="228"/>
      <c r="RQ73" s="228"/>
      <c r="RR73" s="228"/>
      <c r="RS73" s="228"/>
      <c r="RT73" s="228"/>
      <c r="RU73" s="228"/>
      <c r="RV73" s="228"/>
      <c r="RW73" s="228"/>
      <c r="RX73" s="228"/>
      <c r="RY73" s="228"/>
      <c r="RZ73" s="228"/>
      <c r="SA73" s="228"/>
      <c r="SB73" s="228"/>
      <c r="SC73" s="228"/>
      <c r="SD73" s="228"/>
      <c r="SE73" s="228"/>
      <c r="SF73" s="228"/>
      <c r="SG73" s="228"/>
      <c r="SH73" s="228"/>
      <c r="SI73" s="228"/>
      <c r="SJ73" s="228"/>
      <c r="SK73" s="228"/>
      <c r="SL73" s="228"/>
      <c r="SM73" s="228"/>
      <c r="SN73" s="228"/>
      <c r="SO73" s="228"/>
      <c r="SP73" s="228"/>
      <c r="SQ73" s="228"/>
      <c r="SR73" s="228"/>
      <c r="SS73" s="228"/>
      <c r="ST73" s="228"/>
      <c r="SU73" s="228"/>
      <c r="SV73" s="228"/>
      <c r="SW73" s="228"/>
      <c r="SX73" s="228"/>
      <c r="SY73" s="228"/>
      <c r="SZ73" s="228"/>
      <c r="TA73" s="228"/>
      <c r="TB73" s="228"/>
      <c r="TC73" s="228"/>
      <c r="TD73" s="228"/>
      <c r="TE73" s="228"/>
      <c r="TF73" s="228"/>
      <c r="TG73" s="228"/>
      <c r="TH73" s="228"/>
      <c r="TI73" s="228"/>
      <c r="TJ73" s="228"/>
      <c r="TK73" s="228"/>
      <c r="TL73" s="228"/>
      <c r="TM73" s="228"/>
      <c r="TN73" s="228"/>
      <c r="TO73" s="228"/>
      <c r="TP73" s="228"/>
      <c r="TQ73" s="228"/>
      <c r="TR73" s="228"/>
      <c r="TS73" s="228"/>
      <c r="TT73" s="228"/>
      <c r="TU73" s="228"/>
      <c r="TV73" s="228"/>
      <c r="TW73" s="228"/>
      <c r="TX73" s="228"/>
      <c r="TY73" s="228"/>
      <c r="TZ73" s="228"/>
      <c r="UA73" s="228"/>
      <c r="UB73" s="228"/>
      <c r="UC73" s="228"/>
      <c r="UD73" s="228"/>
      <c r="UE73" s="228"/>
      <c r="UF73" s="228"/>
      <c r="UG73" s="228"/>
      <c r="UH73" s="228"/>
      <c r="UI73" s="228"/>
      <c r="UJ73" s="228"/>
      <c r="UK73" s="228"/>
      <c r="UL73" s="228"/>
      <c r="UM73" s="228"/>
      <c r="UN73" s="228"/>
      <c r="UO73" s="228"/>
      <c r="UP73" s="228"/>
      <c r="UQ73" s="228"/>
      <c r="UR73" s="228"/>
      <c r="US73" s="228"/>
      <c r="UT73" s="228"/>
      <c r="UU73" s="228"/>
      <c r="UV73" s="228"/>
      <c r="UW73" s="228"/>
      <c r="UX73" s="228"/>
      <c r="UY73" s="228"/>
      <c r="UZ73" s="228"/>
      <c r="VA73" s="228"/>
      <c r="VB73" s="228"/>
      <c r="VC73" s="228"/>
      <c r="VD73" s="228"/>
      <c r="VE73" s="228"/>
      <c r="VF73" s="228"/>
      <c r="VG73" s="228"/>
      <c r="VH73" s="228"/>
      <c r="VI73" s="228"/>
      <c r="VJ73" s="228"/>
      <c r="VK73" s="228"/>
      <c r="VL73" s="228"/>
      <c r="VM73" s="228"/>
      <c r="VN73" s="228"/>
      <c r="VO73" s="228"/>
      <c r="VP73" s="228"/>
      <c r="VQ73" s="228"/>
      <c r="VR73" s="228"/>
      <c r="VS73" s="228"/>
      <c r="VT73" s="228"/>
      <c r="VU73" s="228"/>
      <c r="VV73" s="228"/>
      <c r="VW73" s="228"/>
      <c r="VX73" s="228"/>
      <c r="VY73" s="228"/>
      <c r="VZ73" s="228"/>
      <c r="WA73" s="228"/>
      <c r="WB73" s="228"/>
      <c r="WC73" s="228"/>
      <c r="WD73" s="228"/>
      <c r="WE73" s="228"/>
      <c r="WF73" s="228"/>
      <c r="WG73" s="228"/>
      <c r="WH73" s="228"/>
      <c r="WI73" s="228"/>
      <c r="WJ73" s="228"/>
      <c r="WK73" s="228"/>
      <c r="WL73" s="228"/>
      <c r="WM73" s="228"/>
      <c r="WN73" s="228"/>
      <c r="WO73" s="228"/>
      <c r="WP73" s="228"/>
      <c r="WQ73" s="228"/>
      <c r="WR73" s="228"/>
      <c r="WS73" s="228"/>
      <c r="WT73" s="228"/>
      <c r="WU73" s="228"/>
      <c r="WV73" s="228"/>
      <c r="WW73" s="228"/>
      <c r="WX73" s="228"/>
      <c r="WY73" s="228"/>
      <c r="WZ73" s="228"/>
      <c r="XA73" s="228"/>
      <c r="XB73" s="228"/>
      <c r="XC73" s="228"/>
      <c r="XD73" s="228"/>
      <c r="XE73" s="228"/>
      <c r="XF73" s="228"/>
      <c r="XG73" s="228"/>
      <c r="XH73" s="228"/>
      <c r="XI73" s="228"/>
      <c r="XJ73" s="228"/>
      <c r="XK73" s="228"/>
      <c r="XL73" s="228"/>
      <c r="XM73" s="228"/>
      <c r="XN73" s="228"/>
      <c r="XO73" s="228"/>
      <c r="XP73" s="228"/>
      <c r="XQ73" s="228"/>
      <c r="XR73" s="228"/>
      <c r="XS73" s="228"/>
      <c r="XT73" s="228"/>
      <c r="XU73" s="228"/>
      <c r="XV73" s="228"/>
      <c r="XW73" s="228"/>
      <c r="XX73" s="228"/>
      <c r="XY73" s="228"/>
      <c r="XZ73" s="228"/>
      <c r="YA73" s="228"/>
      <c r="YB73" s="228"/>
      <c r="YC73" s="228"/>
      <c r="YD73" s="228"/>
      <c r="YE73" s="228"/>
      <c r="YF73" s="228"/>
      <c r="YG73" s="228"/>
      <c r="YH73" s="228"/>
      <c r="YI73" s="228"/>
      <c r="YJ73" s="228"/>
      <c r="YK73" s="228"/>
      <c r="YL73" s="228"/>
      <c r="YM73" s="228"/>
      <c r="YN73" s="228"/>
      <c r="YO73" s="228"/>
      <c r="YP73" s="228"/>
      <c r="YQ73" s="228"/>
      <c r="YR73" s="228"/>
      <c r="YS73" s="228"/>
      <c r="YT73" s="228"/>
      <c r="YU73" s="228"/>
      <c r="YV73" s="228"/>
      <c r="YW73" s="228"/>
      <c r="YX73" s="228"/>
      <c r="YY73" s="228"/>
      <c r="YZ73" s="228"/>
      <c r="ZA73" s="228"/>
      <c r="ZB73" s="228"/>
      <c r="ZC73" s="228"/>
      <c r="ZD73" s="228"/>
      <c r="ZE73" s="228"/>
      <c r="ZF73" s="228"/>
      <c r="ZG73" s="228"/>
      <c r="ZH73" s="228"/>
      <c r="ZI73" s="228"/>
      <c r="ZJ73" s="228"/>
      <c r="ZK73" s="228"/>
      <c r="ZL73" s="228"/>
      <c r="ZM73" s="228"/>
      <c r="ZN73" s="228"/>
      <c r="ZO73" s="228"/>
      <c r="ZP73" s="228"/>
      <c r="ZQ73" s="228"/>
      <c r="ZR73" s="228"/>
      <c r="ZS73" s="228"/>
      <c r="ZT73" s="228"/>
      <c r="ZU73" s="228"/>
      <c r="ZV73" s="228"/>
      <c r="ZW73" s="228"/>
      <c r="ZX73" s="228"/>
      <c r="ZY73" s="228"/>
      <c r="ZZ73" s="228"/>
      <c r="AAA73" s="228"/>
      <c r="AAB73" s="228"/>
      <c r="AAC73" s="228"/>
      <c r="AAD73" s="228"/>
      <c r="AAE73" s="228"/>
      <c r="AAF73" s="228"/>
      <c r="AAG73" s="228"/>
      <c r="AAH73" s="228"/>
      <c r="AAI73" s="228"/>
      <c r="AAJ73" s="228"/>
      <c r="AAK73" s="228"/>
      <c r="AAL73" s="228"/>
      <c r="AAM73" s="228"/>
      <c r="AAN73" s="228"/>
      <c r="AAO73" s="228"/>
      <c r="AAP73" s="228"/>
      <c r="AAQ73" s="228"/>
      <c r="AAR73" s="228"/>
      <c r="AAS73" s="228"/>
      <c r="AAT73" s="228"/>
      <c r="AAU73" s="228"/>
      <c r="AAV73" s="228"/>
      <c r="AAW73" s="228"/>
      <c r="AAX73" s="228"/>
      <c r="AAY73" s="228"/>
      <c r="AAZ73" s="228"/>
      <c r="ABA73" s="228"/>
      <c r="ABB73" s="228"/>
      <c r="ABC73" s="228"/>
      <c r="ABD73" s="228"/>
      <c r="ABE73" s="228"/>
      <c r="ABF73" s="228"/>
      <c r="ABG73" s="228"/>
      <c r="ABH73" s="228"/>
      <c r="ABI73" s="228"/>
      <c r="ABJ73" s="228"/>
      <c r="ABK73" s="228"/>
      <c r="ABL73" s="228"/>
      <c r="ABM73" s="228"/>
      <c r="ABN73" s="228"/>
      <c r="ABO73" s="228"/>
      <c r="ABP73" s="228"/>
      <c r="ABQ73" s="228"/>
      <c r="ABR73" s="228"/>
      <c r="ABS73" s="228"/>
      <c r="ABT73" s="228"/>
      <c r="ABU73" s="228"/>
      <c r="ABV73" s="228"/>
      <c r="ABW73" s="228"/>
      <c r="ABX73" s="228"/>
      <c r="ABY73" s="228"/>
      <c r="ABZ73" s="228"/>
      <c r="ACA73" s="228"/>
      <c r="ACB73" s="228"/>
      <c r="ACC73" s="228"/>
      <c r="ACD73" s="228"/>
      <c r="ACE73" s="228"/>
      <c r="ACF73" s="228"/>
      <c r="ACG73" s="228"/>
      <c r="ACH73" s="228"/>
      <c r="ACI73" s="228"/>
      <c r="ACJ73" s="228"/>
      <c r="ACK73" s="228"/>
      <c r="ACL73" s="228"/>
      <c r="ACM73" s="228"/>
      <c r="ACN73" s="228"/>
      <c r="ACO73" s="228"/>
      <c r="ACP73" s="228"/>
      <c r="ACQ73" s="228"/>
      <c r="ACR73" s="228"/>
      <c r="ACS73" s="228"/>
      <c r="ACT73" s="228"/>
      <c r="ACU73" s="228"/>
      <c r="ACV73" s="228"/>
      <c r="ACW73" s="228"/>
      <c r="ACX73" s="228"/>
      <c r="ACY73" s="228"/>
      <c r="ACZ73" s="228"/>
      <c r="ADA73" s="228"/>
      <c r="ADB73" s="228"/>
      <c r="ADC73" s="228"/>
      <c r="ADD73" s="228"/>
      <c r="ADE73" s="228"/>
      <c r="ADF73" s="228"/>
      <c r="ADG73" s="228"/>
      <c r="ADH73" s="228"/>
      <c r="ADI73" s="228"/>
      <c r="ADJ73" s="228"/>
      <c r="ADK73" s="228"/>
      <c r="ADL73" s="228"/>
      <c r="ADM73" s="228"/>
      <c r="ADN73" s="228"/>
      <c r="ADO73" s="228"/>
      <c r="ADP73" s="228"/>
      <c r="ADQ73" s="228"/>
      <c r="ADR73" s="228"/>
      <c r="ADS73" s="228"/>
      <c r="ADT73" s="228"/>
      <c r="ADU73" s="228"/>
      <c r="ADV73" s="228"/>
      <c r="ADW73" s="228"/>
      <c r="ADX73" s="228"/>
      <c r="ADY73" s="228"/>
      <c r="ADZ73" s="228"/>
      <c r="AEA73" s="228"/>
      <c r="AEB73" s="228"/>
      <c r="AEC73" s="228"/>
      <c r="AED73" s="228"/>
      <c r="AEE73" s="228"/>
      <c r="AEF73" s="228"/>
      <c r="AEG73" s="228"/>
      <c r="AEH73" s="228"/>
      <c r="AEI73" s="228"/>
      <c r="AEJ73" s="228"/>
      <c r="AEK73" s="228"/>
      <c r="AEL73" s="228"/>
      <c r="AEM73" s="228"/>
      <c r="AEN73" s="228"/>
      <c r="AEO73" s="228"/>
      <c r="AEP73" s="228"/>
      <c r="AEQ73" s="228"/>
      <c r="AER73" s="228"/>
      <c r="AES73" s="228"/>
      <c r="AET73" s="228"/>
      <c r="AEU73" s="228"/>
      <c r="AEV73" s="228"/>
      <c r="AEW73" s="228"/>
      <c r="AEX73" s="228"/>
      <c r="AEY73" s="228"/>
      <c r="AEZ73" s="228"/>
      <c r="AFA73" s="228"/>
      <c r="AFB73" s="228"/>
      <c r="AFC73" s="228"/>
      <c r="AFD73" s="228"/>
      <c r="AFE73" s="228"/>
      <c r="AFF73" s="228"/>
      <c r="AFG73" s="228"/>
      <c r="AFH73" s="228"/>
      <c r="AFI73" s="228"/>
      <c r="AFJ73" s="228"/>
      <c r="AFK73" s="228"/>
      <c r="AFL73" s="228"/>
      <c r="AFM73" s="228"/>
      <c r="AFN73" s="228"/>
      <c r="AFO73" s="228"/>
      <c r="AFP73" s="228"/>
      <c r="AFQ73" s="228"/>
      <c r="AFR73" s="228"/>
      <c r="AFS73" s="228"/>
      <c r="AFT73" s="228"/>
      <c r="AFU73" s="228"/>
      <c r="AFV73" s="228"/>
      <c r="AFW73" s="228"/>
      <c r="AFX73" s="228"/>
      <c r="AFY73" s="228"/>
      <c r="AFZ73" s="228"/>
      <c r="AGA73" s="228"/>
      <c r="AGB73" s="228"/>
      <c r="AGC73" s="228"/>
      <c r="AGD73" s="228"/>
      <c r="AGE73" s="228"/>
      <c r="AGF73" s="228"/>
      <c r="AGG73" s="228"/>
      <c r="AGH73" s="228"/>
      <c r="AGI73" s="228"/>
      <c r="AGJ73" s="228"/>
      <c r="AGK73" s="228"/>
      <c r="AGL73" s="228"/>
      <c r="AGM73" s="228"/>
      <c r="AGN73" s="228"/>
      <c r="AGO73" s="228"/>
      <c r="AGP73" s="228"/>
      <c r="AGQ73" s="228"/>
      <c r="AGR73" s="228"/>
      <c r="AGS73" s="228"/>
      <c r="AGT73" s="228"/>
      <c r="AGU73" s="228"/>
      <c r="AGV73" s="228"/>
      <c r="AGW73" s="228"/>
      <c r="AGX73" s="228"/>
      <c r="AGY73" s="228"/>
      <c r="AGZ73" s="228"/>
      <c r="AHA73" s="228"/>
      <c r="AHB73" s="228"/>
      <c r="AHC73" s="228"/>
      <c r="AHD73" s="228"/>
      <c r="AHE73" s="228"/>
      <c r="AHF73" s="228"/>
      <c r="AHG73" s="228"/>
      <c r="AHH73" s="228"/>
      <c r="AHI73" s="228"/>
      <c r="AHJ73" s="228"/>
      <c r="AHK73" s="228"/>
      <c r="AHL73" s="228"/>
      <c r="AHM73" s="228"/>
      <c r="AHN73" s="228"/>
      <c r="AHO73" s="228"/>
      <c r="AHP73" s="228"/>
      <c r="AHQ73" s="228"/>
      <c r="AHR73" s="228"/>
      <c r="AHS73" s="228"/>
      <c r="AHT73" s="228"/>
      <c r="AHU73" s="228"/>
      <c r="AHV73" s="228"/>
      <c r="AHW73" s="228"/>
      <c r="AHX73" s="228"/>
      <c r="AHY73" s="228"/>
      <c r="AHZ73" s="228"/>
      <c r="AIA73" s="228"/>
      <c r="AIB73" s="228"/>
      <c r="AIC73" s="228"/>
      <c r="AID73" s="228"/>
      <c r="AIE73" s="228"/>
      <c r="AIF73" s="228"/>
      <c r="AIG73" s="228"/>
      <c r="AIH73" s="228"/>
      <c r="AII73" s="228"/>
      <c r="AIJ73" s="228"/>
      <c r="AIK73" s="228"/>
      <c r="AIL73" s="228"/>
      <c r="AIM73" s="228"/>
      <c r="AIN73" s="228"/>
      <c r="AIO73" s="228"/>
      <c r="AIP73" s="228"/>
      <c r="AIQ73" s="228"/>
      <c r="AIR73" s="228"/>
      <c r="AIS73" s="228"/>
      <c r="AIT73" s="228"/>
      <c r="AIU73" s="228"/>
      <c r="AIV73" s="228"/>
      <c r="AIW73" s="228"/>
      <c r="AIX73" s="228"/>
      <c r="AIY73" s="228"/>
      <c r="AIZ73" s="228"/>
      <c r="AJA73" s="228"/>
      <c r="AJB73" s="228"/>
      <c r="AJC73" s="228"/>
      <c r="AJD73" s="228"/>
      <c r="AJE73" s="228"/>
      <c r="AJF73" s="228"/>
      <c r="AJG73" s="228"/>
      <c r="AJH73" s="228"/>
      <c r="AJI73" s="228"/>
      <c r="AJJ73" s="228"/>
      <c r="AJK73" s="228"/>
      <c r="AJL73" s="228"/>
      <c r="AJM73" s="228"/>
      <c r="AJN73" s="228"/>
      <c r="AJO73" s="228"/>
      <c r="AJP73" s="228"/>
      <c r="AJQ73" s="228"/>
      <c r="AJR73" s="228"/>
      <c r="AJS73" s="228"/>
      <c r="AJT73" s="228"/>
      <c r="AJU73" s="228"/>
      <c r="AJV73" s="228"/>
      <c r="AJW73" s="228"/>
      <c r="AJX73" s="228"/>
      <c r="AJY73" s="228"/>
      <c r="AJZ73" s="228"/>
      <c r="AKA73" s="228"/>
      <c r="AKB73" s="228"/>
      <c r="AKC73" s="228"/>
      <c r="AKD73" s="228"/>
      <c r="AKE73" s="228"/>
      <c r="AKF73" s="228"/>
      <c r="AKG73" s="228"/>
      <c r="AKH73" s="228"/>
      <c r="AKI73" s="228"/>
      <c r="AKJ73" s="228"/>
      <c r="AKK73" s="228"/>
      <c r="AKL73" s="228"/>
      <c r="AKM73" s="228"/>
      <c r="AKN73" s="228"/>
      <c r="AKO73" s="228"/>
      <c r="AKP73" s="228"/>
      <c r="AKQ73" s="228"/>
      <c r="AKR73" s="228"/>
      <c r="AKS73" s="228"/>
      <c r="AKT73" s="228"/>
      <c r="AKU73" s="228"/>
      <c r="AKV73" s="228"/>
      <c r="AKW73" s="228"/>
      <c r="AKX73" s="228"/>
      <c r="AKY73" s="228"/>
      <c r="AKZ73" s="228"/>
      <c r="ALA73" s="228"/>
      <c r="ALB73" s="228"/>
      <c r="ALC73" s="228"/>
      <c r="ALD73" s="228"/>
      <c r="ALE73" s="228"/>
      <c r="ALF73" s="228"/>
      <c r="ALG73" s="228"/>
      <c r="ALH73" s="228"/>
      <c r="ALI73" s="228"/>
      <c r="ALJ73" s="228"/>
      <c r="ALK73" s="228"/>
      <c r="ALL73" s="228"/>
      <c r="ALM73" s="228"/>
      <c r="ALN73" s="228"/>
      <c r="ALO73" s="228"/>
      <c r="ALP73" s="228"/>
      <c r="ALQ73" s="228"/>
      <c r="ALR73" s="228"/>
      <c r="ALS73" s="228"/>
      <c r="ALT73" s="228"/>
      <c r="ALU73" s="228"/>
      <c r="ALV73" s="228"/>
      <c r="ALW73" s="228"/>
      <c r="ALX73" s="228"/>
      <c r="ALY73" s="228"/>
      <c r="ALZ73" s="228"/>
      <c r="AMA73" s="228"/>
      <c r="AMB73" s="228"/>
      <c r="AMC73" s="228"/>
      <c r="AMD73" s="228"/>
      <c r="AME73" s="228"/>
      <c r="AMF73" s="228"/>
      <c r="AMG73" s="228"/>
      <c r="AMH73" s="228"/>
      <c r="AMI73" s="228"/>
      <c r="AMJ73" s="228"/>
      <c r="AMK73" s="228"/>
      <c r="AML73" s="228"/>
      <c r="AMM73" s="228"/>
      <c r="AMN73" s="228"/>
      <c r="AMO73" s="228"/>
      <c r="AMP73" s="228"/>
      <c r="AMQ73" s="228"/>
      <c r="AMR73" s="228"/>
      <c r="AMS73" s="228"/>
      <c r="AMT73" s="228"/>
      <c r="AMU73" s="228"/>
      <c r="AMV73" s="228"/>
      <c r="AMW73" s="228"/>
      <c r="AMX73" s="228"/>
    </row>
    <row r="74" spans="1:1038" ht="18" customHeight="1">
      <c r="A74" s="223" t="s">
        <v>1277</v>
      </c>
      <c r="B74" s="226" t="s">
        <v>1294</v>
      </c>
      <c r="D74" s="225" t="s">
        <v>1279</v>
      </c>
      <c r="E74" s="126">
        <v>16</v>
      </c>
      <c r="F74" s="126">
        <v>3</v>
      </c>
      <c r="G74" s="285" t="str">
        <f t="shared" si="22"/>
        <v>16-3</v>
      </c>
      <c r="H74" s="277">
        <v>0</v>
      </c>
      <c r="I74" s="126">
        <v>60</v>
      </c>
      <c r="K74" s="545" t="b">
        <f>IF(I75=1,IF(((VLOOKUP($G74,[1]Depth_Lookup!#REF!,9,FALSE))-(H74/100))=0,"Good",IF(((VLOOKUP($G74,[1]Depth_Lookup!$A$3:$J$550,9,FALSE))-(H74/100))&gt;0,"Too Short","Too Long")))</f>
        <v>0</v>
      </c>
      <c r="L74" s="171">
        <f>(VLOOKUP($G74,Depth_Lookup!$A$3:$J$410,10,FALSE))+(H74/100)</f>
        <v>31.125</v>
      </c>
      <c r="M74" s="171">
        <f>(VLOOKUP($G74,Depth_Lookup!$A$3:$J$410,10,FALSE))+(I74/100)</f>
        <v>31.725000000000001</v>
      </c>
      <c r="N74" s="127" t="s">
        <v>1307</v>
      </c>
      <c r="O74" s="126">
        <v>1</v>
      </c>
      <c r="P74" s="126" t="s">
        <v>853</v>
      </c>
      <c r="Q74" s="126" t="s">
        <v>125</v>
      </c>
      <c r="R74" s="196" t="str">
        <f t="shared" si="23"/>
        <v>SerpentinizedHarzburgite</v>
      </c>
      <c r="S74" s="126" t="s">
        <v>94</v>
      </c>
      <c r="T74" s="126" t="s">
        <v>587</v>
      </c>
      <c r="U74" s="126" t="s">
        <v>95</v>
      </c>
      <c r="V74" s="126" t="s">
        <v>96</v>
      </c>
      <c r="W74" s="126" t="s">
        <v>102</v>
      </c>
      <c r="X74" s="202">
        <f>VLOOKUP(W74,definitions_list_lookup!$A$13:$B$19,2,0)</f>
        <v>5</v>
      </c>
      <c r="Y74" s="126" t="s">
        <v>90</v>
      </c>
      <c r="Z74" s="126" t="s">
        <v>91</v>
      </c>
      <c r="AB74" s="126" t="s">
        <v>547</v>
      </c>
      <c r="AC74" s="126" t="s">
        <v>108</v>
      </c>
      <c r="AD74" s="126" t="s">
        <v>509</v>
      </c>
      <c r="AE74" s="128" t="s">
        <v>123</v>
      </c>
      <c r="AF74" s="196">
        <f>VLOOKUP(AE74,definitions_list_mag!$V$12:$W$15,2,0)</f>
        <v>1</v>
      </c>
      <c r="AG74" s="254">
        <v>39</v>
      </c>
      <c r="AH74" s="126" t="s">
        <v>1351</v>
      </c>
      <c r="AI74" s="255">
        <v>78</v>
      </c>
      <c r="AJ74" s="256"/>
      <c r="AK74" s="256"/>
      <c r="AL74" s="256"/>
      <c r="AM74" s="256"/>
      <c r="AN74" s="256"/>
      <c r="AO74" s="255"/>
      <c r="AP74" s="256"/>
      <c r="AQ74" s="256"/>
      <c r="AR74" s="256"/>
      <c r="AS74" s="256"/>
      <c r="AT74" s="256"/>
      <c r="AU74" s="255"/>
      <c r="AV74" s="256"/>
      <c r="AW74" s="256"/>
      <c r="AX74" s="256"/>
      <c r="AY74" s="256"/>
      <c r="AZ74" s="256"/>
      <c r="BA74" s="257">
        <v>20</v>
      </c>
      <c r="BB74" s="226">
        <v>8</v>
      </c>
      <c r="BC74" s="226">
        <v>3</v>
      </c>
      <c r="BD74" s="226" t="s">
        <v>110</v>
      </c>
      <c r="BE74" s="226" t="s">
        <v>103</v>
      </c>
      <c r="BF74" s="226"/>
      <c r="BG74" s="257"/>
      <c r="BH74" s="226"/>
      <c r="BI74" s="226"/>
      <c r="BJ74" s="226"/>
      <c r="BK74" s="226"/>
      <c r="BL74" s="226"/>
      <c r="BM74" s="255">
        <v>2</v>
      </c>
      <c r="BN74" s="256">
        <v>1</v>
      </c>
      <c r="BO74" s="256">
        <v>0.5</v>
      </c>
      <c r="BP74" s="256" t="s">
        <v>110</v>
      </c>
      <c r="BQ74" s="256" t="s">
        <v>103</v>
      </c>
      <c r="BR74" s="256"/>
      <c r="BS74" s="226"/>
      <c r="BT74" s="226"/>
      <c r="BU74" s="226"/>
      <c r="BV74" s="226"/>
      <c r="BW74" s="226"/>
      <c r="BX74" s="226"/>
      <c r="BY74" s="257"/>
      <c r="BZ74" s="226"/>
      <c r="CA74" s="226"/>
      <c r="CB74" s="226"/>
      <c r="CC74" s="226"/>
      <c r="CD74" s="226"/>
      <c r="CE74" s="226"/>
      <c r="CF74" s="226"/>
      <c r="CG74" s="145"/>
      <c r="CH74" s="150" t="s">
        <v>1352</v>
      </c>
      <c r="CI74" s="150">
        <v>100</v>
      </c>
      <c r="CJ74" s="150" t="s">
        <v>514</v>
      </c>
      <c r="CK74" s="133"/>
      <c r="CL74" s="134"/>
      <c r="CM74" s="134"/>
      <c r="CN74" s="134"/>
      <c r="CO74" s="134"/>
      <c r="CP74" s="134"/>
      <c r="CQ74" s="134"/>
      <c r="CR74" s="134"/>
      <c r="CS74" s="134"/>
      <c r="CT74" s="134"/>
      <c r="CU74" s="134"/>
      <c r="CV74" s="134"/>
      <c r="CW74" s="134"/>
      <c r="CX74" s="134"/>
      <c r="CY74" s="134"/>
      <c r="CZ74" s="134"/>
      <c r="DA74" s="134"/>
      <c r="DB74" s="134">
        <v>80</v>
      </c>
      <c r="DC74" s="135">
        <v>1</v>
      </c>
      <c r="DD74" s="134"/>
      <c r="DE74" s="134"/>
      <c r="DF74" s="134"/>
      <c r="DG74" s="134"/>
      <c r="DH74" s="134"/>
      <c r="DI74" s="134"/>
      <c r="DJ74" s="134">
        <v>19</v>
      </c>
      <c r="DK74" s="207">
        <f t="shared" si="24"/>
        <v>100</v>
      </c>
      <c r="DL74" s="131"/>
      <c r="DM74" s="134"/>
      <c r="DN74" s="134"/>
      <c r="DO74" s="136"/>
      <c r="DQ74" s="131"/>
      <c r="DR74" s="136"/>
      <c r="DS74" s="131"/>
      <c r="DT74" s="138" t="s">
        <v>1389</v>
      </c>
      <c r="DW74" s="213">
        <f t="shared" si="21"/>
        <v>100</v>
      </c>
      <c r="DX74" s="214" t="e">
        <f>VLOOKUP(P74,definitions_list_lookup!$K$30:$L$54,2,0)</f>
        <v>#N/A</v>
      </c>
      <c r="DY74" s="155" t="s">
        <v>1405</v>
      </c>
      <c r="DZ74" s="266" t="s">
        <v>1419</v>
      </c>
      <c r="EA74" s="139"/>
      <c r="ED74" s="229" t="s">
        <v>2517</v>
      </c>
      <c r="EE74" s="140"/>
      <c r="EG74" s="140"/>
      <c r="EI74" s="218" t="e">
        <f>VLOOKUP(EH74,definitions_list_mag!$Y$12:$Z$15,2,FALSE)</f>
        <v>#N/A</v>
      </c>
      <c r="EJ74" s="143"/>
      <c r="EK74" s="221" t="e">
        <f>VLOOKUP(EJ74,definitions_list_mag!$AT$3:$AU$5,2,FALSE)</f>
        <v>#N/A</v>
      </c>
      <c r="EM74" s="109"/>
      <c r="EN74" s="109"/>
      <c r="EZ74" s="192" t="e">
        <f t="shared" si="25"/>
        <v>#DIV/0!</v>
      </c>
      <c r="FA74" s="192" t="e">
        <f t="shared" si="26"/>
        <v>#DIV/0!</v>
      </c>
      <c r="FB74" s="192" t="e">
        <f t="shared" si="27"/>
        <v>#DIV/0!</v>
      </c>
      <c r="FC74" s="192" t="e">
        <f t="shared" si="28"/>
        <v>#DIV/0!</v>
      </c>
      <c r="FD74" s="192" t="e">
        <f t="shared" si="29"/>
        <v>#DIV/0!</v>
      </c>
      <c r="FE74" s="193" t="e">
        <f t="shared" si="30"/>
        <v>#DIV/0!</v>
      </c>
      <c r="FF74" s="194" t="e">
        <f t="shared" si="31"/>
        <v>#DIV/0!</v>
      </c>
      <c r="FG74" s="143"/>
      <c r="FI74" s="778">
        <f t="shared" si="32"/>
        <v>0</v>
      </c>
      <c r="FJ74" s="779" t="e">
        <f t="shared" si="33"/>
        <v>#DIV/0!</v>
      </c>
      <c r="FK74" s="779" t="e">
        <f t="shared" si="34"/>
        <v>#DIV/0!</v>
      </c>
      <c r="FL74" s="780" t="e">
        <f t="shared" si="35"/>
        <v>#DIV/0!</v>
      </c>
      <c r="FM74" s="169" t="e">
        <f t="shared" si="36"/>
        <v>#DIV/0!</v>
      </c>
      <c r="FN74" s="783" t="e">
        <f t="shared" si="37"/>
        <v>#DIV/0!</v>
      </c>
    </row>
    <row r="75" spans="1:1038" s="342" customFormat="1" ht="18" customHeight="1">
      <c r="A75" s="328" t="s">
        <v>1277</v>
      </c>
      <c r="B75" s="292" t="s">
        <v>1294</v>
      </c>
      <c r="C75" s="292"/>
      <c r="D75" s="329" t="s">
        <v>1279</v>
      </c>
      <c r="E75" s="292">
        <v>16</v>
      </c>
      <c r="F75" s="292">
        <v>3</v>
      </c>
      <c r="G75" s="285" t="str">
        <f t="shared" si="22"/>
        <v>16-3</v>
      </c>
      <c r="H75" s="330">
        <v>60</v>
      </c>
      <c r="I75" s="292">
        <v>61</v>
      </c>
      <c r="J75" s="104"/>
      <c r="K75" s="545" t="b">
        <f>IF(I76=1,IF(((VLOOKUP($G75,[1]Depth_Lookup!#REF!,9,FALSE))-(H75/100))=0,"Good",IF(((VLOOKUP($G75,[1]Depth_Lookup!$A$3:$J$550,9,FALSE))-(H75/100))&gt;0,"Too Short","Too Long")))</f>
        <v>0</v>
      </c>
      <c r="L75" s="171">
        <f>(VLOOKUP($G75,Depth_Lookup!$A$3:$J$410,10,FALSE))+(H75/100)</f>
        <v>31.725000000000001</v>
      </c>
      <c r="M75" s="171">
        <f>(VLOOKUP($G75,Depth_Lookup!$A$3:$J$410,10,FALSE))+(I75/100)</f>
        <v>31.734999999999999</v>
      </c>
      <c r="N75" s="331" t="s">
        <v>1310</v>
      </c>
      <c r="O75" s="292">
        <v>2</v>
      </c>
      <c r="P75" s="292" t="s">
        <v>853</v>
      </c>
      <c r="Q75" s="292" t="s">
        <v>97</v>
      </c>
      <c r="R75" s="332" t="s">
        <v>1451</v>
      </c>
      <c r="S75" s="292"/>
      <c r="T75" s="292"/>
      <c r="U75" s="292"/>
      <c r="V75" s="292"/>
      <c r="W75" s="292"/>
      <c r="X75" s="333"/>
      <c r="Y75" s="292"/>
      <c r="Z75" s="292"/>
      <c r="AA75" s="292"/>
      <c r="AB75" s="292"/>
      <c r="AC75" s="292"/>
      <c r="AD75" s="292"/>
      <c r="AE75" s="334"/>
      <c r="AF75" s="332"/>
      <c r="AG75" s="335"/>
      <c r="AH75" s="292"/>
      <c r="AI75" s="336"/>
      <c r="AJ75" s="292"/>
      <c r="AK75" s="292"/>
      <c r="AL75" s="292"/>
      <c r="AM75" s="292"/>
      <c r="AN75" s="292"/>
      <c r="AO75" s="336"/>
      <c r="AP75" s="292"/>
      <c r="AQ75" s="292"/>
      <c r="AR75" s="292"/>
      <c r="AS75" s="292"/>
      <c r="AT75" s="292"/>
      <c r="AU75" s="336"/>
      <c r="AV75" s="292"/>
      <c r="AW75" s="292"/>
      <c r="AX75" s="292"/>
      <c r="AY75" s="292"/>
      <c r="AZ75" s="292"/>
      <c r="BA75" s="336"/>
      <c r="BB75" s="292"/>
      <c r="BC75" s="292"/>
      <c r="BD75" s="292"/>
      <c r="BE75" s="292"/>
      <c r="BF75" s="292"/>
      <c r="BG75" s="336"/>
      <c r="BH75" s="292"/>
      <c r="BI75" s="292"/>
      <c r="BJ75" s="292"/>
      <c r="BK75" s="292"/>
      <c r="BL75" s="292"/>
      <c r="BM75" s="336"/>
      <c r="BN75" s="292"/>
      <c r="BO75" s="292"/>
      <c r="BP75" s="292"/>
      <c r="BQ75" s="292"/>
      <c r="BR75" s="292"/>
      <c r="BS75" s="292"/>
      <c r="BT75" s="292"/>
      <c r="BU75" s="292"/>
      <c r="BV75" s="292"/>
      <c r="BW75" s="292"/>
      <c r="BX75" s="292"/>
      <c r="BY75" s="336"/>
      <c r="BZ75" s="292"/>
      <c r="CA75" s="292"/>
      <c r="CB75" s="292"/>
      <c r="CC75" s="292"/>
      <c r="CD75" s="292"/>
      <c r="CE75" s="292"/>
      <c r="CF75" s="292"/>
      <c r="CG75" s="337"/>
      <c r="CH75" s="338"/>
      <c r="CI75" s="338"/>
      <c r="CJ75" s="338"/>
      <c r="CK75" s="338"/>
      <c r="CL75" s="339"/>
      <c r="CM75" s="339"/>
      <c r="CN75" s="339"/>
      <c r="CO75" s="339"/>
      <c r="CP75" s="339"/>
      <c r="CQ75" s="339"/>
      <c r="CR75" s="339"/>
      <c r="CS75" s="339"/>
      <c r="CT75" s="339"/>
      <c r="CU75" s="339"/>
      <c r="CV75" s="339"/>
      <c r="CW75" s="339"/>
      <c r="CX75" s="339"/>
      <c r="CY75" s="339"/>
      <c r="CZ75" s="339"/>
      <c r="DA75" s="339"/>
      <c r="DB75" s="339"/>
      <c r="DC75" s="292"/>
      <c r="DD75" s="339"/>
      <c r="DE75" s="339"/>
      <c r="DF75" s="339"/>
      <c r="DG75" s="339"/>
      <c r="DH75" s="339"/>
      <c r="DI75" s="339"/>
      <c r="DJ75" s="339"/>
      <c r="DK75" s="340"/>
      <c r="DL75" s="337"/>
      <c r="DM75" s="339"/>
      <c r="DN75" s="339"/>
      <c r="DO75" s="341"/>
      <c r="DQ75" s="337"/>
      <c r="DR75" s="341"/>
      <c r="DS75" s="337"/>
      <c r="DT75" s="343"/>
      <c r="DU75" s="292"/>
      <c r="DV75" s="292"/>
      <c r="DW75" s="344"/>
      <c r="DX75" s="345"/>
      <c r="DY75" s="337"/>
      <c r="DZ75" s="337"/>
      <c r="EA75" s="337"/>
      <c r="EB75" s="292"/>
      <c r="EC75" s="292"/>
      <c r="ED75" s="229" t="s">
        <v>2517</v>
      </c>
      <c r="EE75" s="346"/>
      <c r="EF75" s="347"/>
      <c r="EG75" s="346"/>
      <c r="EH75" s="346"/>
      <c r="EI75" s="348" t="e">
        <f>VLOOKUP(EH75,definitions_list_mag!$Y$12:$Z$15,2,FALSE)</f>
        <v>#N/A</v>
      </c>
      <c r="EJ75" s="346"/>
      <c r="EK75" s="348" t="e">
        <f>VLOOKUP(EJ75,definitions_list_mag!$AT$3:$AU$5,2,FALSE)</f>
        <v>#N/A</v>
      </c>
      <c r="EL75" s="346"/>
      <c r="EM75" s="346"/>
      <c r="EN75" s="346"/>
      <c r="EO75" s="349">
        <v>1</v>
      </c>
      <c r="EP75" s="349"/>
      <c r="EQ75" s="349"/>
      <c r="ER75" s="349"/>
      <c r="ES75" s="349"/>
      <c r="ET75" s="349"/>
      <c r="EU75" s="349"/>
      <c r="EV75" s="350">
        <v>18</v>
      </c>
      <c r="EW75" s="350">
        <v>270</v>
      </c>
      <c r="EX75" s="350">
        <v>5</v>
      </c>
      <c r="EY75" s="350">
        <v>0</v>
      </c>
      <c r="EZ75" s="192">
        <f t="shared" si="25"/>
        <v>105.07017900615989</v>
      </c>
      <c r="FA75" s="192">
        <f t="shared" si="26"/>
        <v>105.07017900615989</v>
      </c>
      <c r="FB75" s="192">
        <f t="shared" si="27"/>
        <v>71.402309374292713</v>
      </c>
      <c r="FC75" s="192">
        <f t="shared" si="28"/>
        <v>195.07017900615989</v>
      </c>
      <c r="FD75" s="192">
        <f t="shared" si="29"/>
        <v>18.597690625707287</v>
      </c>
      <c r="FE75" s="193">
        <f t="shared" si="30"/>
        <v>285.07017900615989</v>
      </c>
      <c r="FF75" s="194">
        <f t="shared" si="31"/>
        <v>18.597690625707287</v>
      </c>
      <c r="FG75" s="346" t="s">
        <v>1446</v>
      </c>
      <c r="FH75" s="346"/>
      <c r="FI75" s="778">
        <f t="shared" si="32"/>
        <v>1</v>
      </c>
      <c r="FJ75" s="779">
        <f t="shared" si="33"/>
        <v>18.597690625707287</v>
      </c>
      <c r="FK75" s="779">
        <f t="shared" si="34"/>
        <v>71.402309374292713</v>
      </c>
      <c r="FL75" s="780">
        <f t="shared" si="35"/>
        <v>1.2462053921090201</v>
      </c>
      <c r="FM75" s="169">
        <f t="shared" si="36"/>
        <v>0.94778126527266537</v>
      </c>
      <c r="FN75" s="783">
        <f t="shared" si="37"/>
        <v>0.94778126527266537</v>
      </c>
      <c r="FO75" s="292"/>
      <c r="FP75" s="292"/>
      <c r="FQ75" s="292"/>
      <c r="FR75" s="292"/>
      <c r="FS75" s="292"/>
      <c r="FT75" s="292"/>
      <c r="FU75" s="292"/>
      <c r="FV75" s="292"/>
      <c r="FW75" s="292"/>
      <c r="FX75" s="292"/>
      <c r="FY75" s="292"/>
      <c r="FZ75" s="292"/>
      <c r="GA75" s="292"/>
      <c r="GB75" s="292"/>
      <c r="GC75" s="292"/>
      <c r="GD75" s="292"/>
      <c r="GE75" s="292"/>
      <c r="GF75" s="292"/>
      <c r="GG75" s="292"/>
      <c r="GH75" s="292"/>
      <c r="GI75" s="292"/>
      <c r="GJ75" s="292"/>
      <c r="GK75" s="292"/>
      <c r="GL75" s="292"/>
      <c r="GM75" s="292"/>
      <c r="GN75" s="292"/>
      <c r="GO75" s="292"/>
      <c r="GP75" s="292"/>
      <c r="GQ75" s="292"/>
      <c r="GR75" s="292"/>
      <c r="GS75" s="292"/>
      <c r="GT75" s="292"/>
      <c r="GU75" s="292"/>
      <c r="GV75" s="292"/>
      <c r="GW75" s="292"/>
      <c r="GX75" s="292"/>
      <c r="GY75" s="292"/>
      <c r="GZ75" s="292"/>
      <c r="HA75" s="292"/>
      <c r="HB75" s="292"/>
      <c r="HC75" s="292"/>
      <c r="HD75" s="292"/>
      <c r="HE75" s="292"/>
      <c r="HF75" s="292"/>
      <c r="HG75" s="292"/>
      <c r="HH75" s="292"/>
      <c r="HI75" s="292"/>
      <c r="HJ75" s="292"/>
      <c r="HK75" s="292"/>
      <c r="HL75" s="292"/>
      <c r="HM75" s="292"/>
      <c r="HN75" s="292"/>
      <c r="HO75" s="292"/>
      <c r="HP75" s="292"/>
      <c r="HQ75" s="292"/>
      <c r="HR75" s="292"/>
      <c r="HS75" s="292"/>
      <c r="HT75" s="292"/>
      <c r="HU75" s="292"/>
      <c r="HV75" s="292"/>
      <c r="HW75" s="292"/>
      <c r="HX75" s="292"/>
      <c r="HY75" s="292"/>
      <c r="HZ75" s="292"/>
      <c r="IA75" s="292"/>
      <c r="IB75" s="292"/>
      <c r="IC75" s="292"/>
      <c r="ID75" s="292"/>
      <c r="IE75" s="292"/>
      <c r="IF75" s="292"/>
      <c r="IG75" s="292"/>
      <c r="IH75" s="292"/>
      <c r="II75" s="292"/>
      <c r="IJ75" s="292"/>
      <c r="IK75" s="292"/>
      <c r="IL75" s="292"/>
      <c r="IM75" s="292"/>
      <c r="IN75" s="292"/>
      <c r="IO75" s="292"/>
      <c r="IP75" s="292"/>
      <c r="IQ75" s="292"/>
      <c r="IR75" s="292"/>
      <c r="IS75" s="292"/>
      <c r="IT75" s="292"/>
      <c r="IU75" s="292"/>
      <c r="IV75" s="292"/>
      <c r="IW75" s="292"/>
      <c r="IX75" s="292"/>
      <c r="IY75" s="292"/>
      <c r="IZ75" s="292"/>
      <c r="JA75" s="292"/>
      <c r="JB75" s="292"/>
      <c r="JC75" s="292"/>
      <c r="JD75" s="292"/>
      <c r="JE75" s="292"/>
      <c r="JF75" s="292"/>
      <c r="JG75" s="292"/>
      <c r="JH75" s="292"/>
      <c r="JI75" s="292"/>
      <c r="JJ75" s="292"/>
      <c r="JK75" s="292"/>
      <c r="JL75" s="292"/>
      <c r="JM75" s="292"/>
      <c r="JN75" s="292"/>
      <c r="JO75" s="292"/>
      <c r="JP75" s="292"/>
      <c r="JQ75" s="292"/>
      <c r="JR75" s="292"/>
      <c r="JS75" s="292"/>
      <c r="JT75" s="292"/>
      <c r="JU75" s="292"/>
      <c r="JV75" s="292"/>
      <c r="JW75" s="292"/>
      <c r="JX75" s="292"/>
      <c r="JY75" s="292"/>
      <c r="JZ75" s="292"/>
      <c r="KA75" s="292"/>
      <c r="KB75" s="292"/>
      <c r="KC75" s="292"/>
      <c r="KD75" s="292"/>
      <c r="KE75" s="292"/>
      <c r="KF75" s="292"/>
      <c r="KG75" s="292"/>
      <c r="KH75" s="292"/>
      <c r="KI75" s="292"/>
      <c r="KJ75" s="292"/>
      <c r="KK75" s="292"/>
      <c r="KL75" s="292"/>
      <c r="KM75" s="292"/>
      <c r="KN75" s="292"/>
      <c r="KO75" s="292"/>
      <c r="KP75" s="292"/>
      <c r="KQ75" s="292"/>
      <c r="KR75" s="292"/>
      <c r="KS75" s="292"/>
      <c r="KT75" s="292"/>
      <c r="KU75" s="292"/>
      <c r="KV75" s="292"/>
      <c r="KW75" s="292"/>
      <c r="KX75" s="292"/>
      <c r="KY75" s="292"/>
      <c r="KZ75" s="292"/>
      <c r="LA75" s="292"/>
      <c r="LB75" s="292"/>
      <c r="LC75" s="292"/>
      <c r="LD75" s="292"/>
      <c r="LE75" s="292"/>
      <c r="LF75" s="292"/>
      <c r="LG75" s="292"/>
      <c r="LH75" s="292"/>
      <c r="LI75" s="292"/>
      <c r="LJ75" s="292"/>
      <c r="LK75" s="292"/>
      <c r="LL75" s="292"/>
      <c r="LM75" s="292"/>
      <c r="LN75" s="292"/>
      <c r="LO75" s="292"/>
      <c r="LP75" s="292"/>
      <c r="LQ75" s="292"/>
      <c r="LR75" s="292"/>
      <c r="LS75" s="292"/>
      <c r="LT75" s="292"/>
      <c r="LU75" s="292"/>
      <c r="LV75" s="292"/>
      <c r="LW75" s="292"/>
      <c r="LX75" s="292"/>
      <c r="LY75" s="292"/>
      <c r="LZ75" s="292"/>
      <c r="MA75" s="292"/>
      <c r="MB75" s="292"/>
      <c r="MC75" s="292"/>
      <c r="MD75" s="292"/>
      <c r="ME75" s="292"/>
      <c r="MF75" s="292"/>
      <c r="MG75" s="292"/>
      <c r="MH75" s="292"/>
      <c r="MI75" s="292"/>
      <c r="MJ75" s="292"/>
      <c r="MK75" s="292"/>
      <c r="ML75" s="292"/>
      <c r="MM75" s="292"/>
      <c r="MN75" s="292"/>
      <c r="MO75" s="292"/>
      <c r="MP75" s="292"/>
      <c r="MQ75" s="292"/>
      <c r="MR75" s="292"/>
      <c r="MS75" s="292"/>
      <c r="MT75" s="292"/>
      <c r="MU75" s="292"/>
      <c r="MV75" s="292"/>
      <c r="MW75" s="292"/>
      <c r="MX75" s="292"/>
      <c r="MY75" s="292"/>
      <c r="MZ75" s="292"/>
      <c r="NA75" s="292"/>
      <c r="NB75" s="292"/>
      <c r="NC75" s="292"/>
      <c r="ND75" s="292"/>
      <c r="NE75" s="292"/>
      <c r="NF75" s="292"/>
      <c r="NG75" s="292"/>
      <c r="NH75" s="292"/>
      <c r="NI75" s="292"/>
      <c r="NJ75" s="292"/>
      <c r="NK75" s="292"/>
      <c r="NL75" s="292"/>
      <c r="NM75" s="292"/>
      <c r="NN75" s="292"/>
      <c r="NO75" s="292"/>
      <c r="NP75" s="292"/>
      <c r="NQ75" s="292"/>
      <c r="NR75" s="292"/>
      <c r="NS75" s="292"/>
      <c r="NT75" s="292"/>
      <c r="NU75" s="292"/>
      <c r="NV75" s="292"/>
      <c r="NW75" s="292"/>
      <c r="NX75" s="292"/>
      <c r="NY75" s="292"/>
      <c r="NZ75" s="292"/>
      <c r="OA75" s="292"/>
      <c r="OB75" s="292"/>
      <c r="OC75" s="292"/>
      <c r="OD75" s="292"/>
      <c r="OE75" s="292"/>
      <c r="OF75" s="292"/>
      <c r="OG75" s="292"/>
      <c r="OH75" s="292"/>
      <c r="OI75" s="292"/>
      <c r="OJ75" s="292"/>
      <c r="OK75" s="292"/>
      <c r="OL75" s="292"/>
      <c r="OM75" s="292"/>
      <c r="ON75" s="292"/>
      <c r="OO75" s="292"/>
      <c r="OP75" s="292"/>
      <c r="OQ75" s="292"/>
      <c r="OR75" s="292"/>
      <c r="OS75" s="292"/>
      <c r="OT75" s="292"/>
      <c r="OU75" s="292"/>
      <c r="OV75" s="292"/>
      <c r="OW75" s="292"/>
      <c r="OX75" s="292"/>
      <c r="OY75" s="292"/>
      <c r="OZ75" s="292"/>
      <c r="PA75" s="292"/>
      <c r="PB75" s="292"/>
      <c r="PC75" s="292"/>
      <c r="PD75" s="292"/>
      <c r="PE75" s="292"/>
      <c r="PF75" s="292"/>
      <c r="PG75" s="292"/>
      <c r="PH75" s="292"/>
      <c r="PI75" s="292"/>
      <c r="PJ75" s="292"/>
      <c r="PK75" s="292"/>
      <c r="PL75" s="292"/>
      <c r="PM75" s="292"/>
      <c r="PN75" s="292"/>
      <c r="PO75" s="292"/>
      <c r="PP75" s="292"/>
      <c r="PQ75" s="292"/>
      <c r="PR75" s="292"/>
      <c r="PS75" s="292"/>
      <c r="PT75" s="292"/>
      <c r="PU75" s="292"/>
      <c r="PV75" s="292"/>
      <c r="PW75" s="292"/>
      <c r="PX75" s="292"/>
      <c r="PY75" s="292"/>
      <c r="PZ75" s="292"/>
      <c r="QA75" s="292"/>
      <c r="QB75" s="292"/>
      <c r="QC75" s="292"/>
      <c r="QD75" s="292"/>
      <c r="QE75" s="292"/>
      <c r="QF75" s="292"/>
      <c r="QG75" s="292"/>
      <c r="QH75" s="292"/>
      <c r="QI75" s="292"/>
      <c r="QJ75" s="292"/>
      <c r="QK75" s="292"/>
      <c r="QL75" s="292"/>
      <c r="QM75" s="292"/>
      <c r="QN75" s="292"/>
      <c r="QO75" s="292"/>
      <c r="QP75" s="292"/>
      <c r="QQ75" s="292"/>
      <c r="QR75" s="292"/>
      <c r="QS75" s="292"/>
      <c r="QT75" s="292"/>
      <c r="QU75" s="292"/>
      <c r="QV75" s="292"/>
      <c r="QW75" s="292"/>
      <c r="QX75" s="292"/>
      <c r="QY75" s="292"/>
      <c r="QZ75" s="292"/>
      <c r="RA75" s="292"/>
      <c r="RB75" s="292"/>
      <c r="RC75" s="292"/>
      <c r="RD75" s="292"/>
      <c r="RE75" s="292"/>
      <c r="RF75" s="292"/>
      <c r="RG75" s="292"/>
      <c r="RH75" s="292"/>
      <c r="RI75" s="292"/>
      <c r="RJ75" s="292"/>
      <c r="RK75" s="292"/>
      <c r="RL75" s="292"/>
      <c r="RM75" s="292"/>
      <c r="RN75" s="292"/>
      <c r="RO75" s="292"/>
      <c r="RP75" s="292"/>
      <c r="RQ75" s="292"/>
      <c r="RR75" s="292"/>
      <c r="RS75" s="292"/>
      <c r="RT75" s="292"/>
      <c r="RU75" s="292"/>
      <c r="RV75" s="292"/>
      <c r="RW75" s="292"/>
      <c r="RX75" s="292"/>
      <c r="RY75" s="292"/>
      <c r="RZ75" s="292"/>
      <c r="SA75" s="292"/>
      <c r="SB75" s="292"/>
      <c r="SC75" s="292"/>
      <c r="SD75" s="292"/>
      <c r="SE75" s="292"/>
      <c r="SF75" s="292"/>
      <c r="SG75" s="292"/>
      <c r="SH75" s="292"/>
      <c r="SI75" s="292"/>
      <c r="SJ75" s="292"/>
      <c r="SK75" s="292"/>
      <c r="SL75" s="292"/>
      <c r="SM75" s="292"/>
      <c r="SN75" s="292"/>
      <c r="SO75" s="292"/>
      <c r="SP75" s="292"/>
      <c r="SQ75" s="292"/>
      <c r="SR75" s="292"/>
      <c r="SS75" s="292"/>
      <c r="ST75" s="292"/>
      <c r="SU75" s="292"/>
      <c r="SV75" s="292"/>
      <c r="SW75" s="292"/>
      <c r="SX75" s="292"/>
      <c r="SY75" s="292"/>
      <c r="SZ75" s="292"/>
      <c r="TA75" s="292"/>
      <c r="TB75" s="292"/>
      <c r="TC75" s="292"/>
      <c r="TD75" s="292"/>
      <c r="TE75" s="292"/>
      <c r="TF75" s="292"/>
      <c r="TG75" s="292"/>
      <c r="TH75" s="292"/>
      <c r="TI75" s="292"/>
      <c r="TJ75" s="292"/>
      <c r="TK75" s="292"/>
      <c r="TL75" s="292"/>
      <c r="TM75" s="292"/>
      <c r="TN75" s="292"/>
      <c r="TO75" s="292"/>
      <c r="TP75" s="292"/>
      <c r="TQ75" s="292"/>
      <c r="TR75" s="292"/>
      <c r="TS75" s="292"/>
      <c r="TT75" s="292"/>
      <c r="TU75" s="292"/>
      <c r="TV75" s="292"/>
      <c r="TW75" s="292"/>
      <c r="TX75" s="292"/>
      <c r="TY75" s="292"/>
      <c r="TZ75" s="292"/>
      <c r="UA75" s="292"/>
      <c r="UB75" s="292"/>
      <c r="UC75" s="292"/>
      <c r="UD75" s="292"/>
      <c r="UE75" s="292"/>
      <c r="UF75" s="292"/>
      <c r="UG75" s="292"/>
      <c r="UH75" s="292"/>
      <c r="UI75" s="292"/>
      <c r="UJ75" s="292"/>
      <c r="UK75" s="292"/>
      <c r="UL75" s="292"/>
      <c r="UM75" s="292"/>
      <c r="UN75" s="292"/>
      <c r="UO75" s="292"/>
      <c r="UP75" s="292"/>
      <c r="UQ75" s="292"/>
      <c r="UR75" s="292"/>
      <c r="US75" s="292"/>
      <c r="UT75" s="292"/>
      <c r="UU75" s="292"/>
      <c r="UV75" s="292"/>
      <c r="UW75" s="292"/>
      <c r="UX75" s="292"/>
      <c r="UY75" s="292"/>
      <c r="UZ75" s="292"/>
      <c r="VA75" s="292"/>
      <c r="VB75" s="292"/>
      <c r="VC75" s="292"/>
      <c r="VD75" s="292"/>
      <c r="VE75" s="292"/>
      <c r="VF75" s="292"/>
      <c r="VG75" s="292"/>
      <c r="VH75" s="292"/>
      <c r="VI75" s="292"/>
      <c r="VJ75" s="292"/>
      <c r="VK75" s="292"/>
      <c r="VL75" s="292"/>
      <c r="VM75" s="292"/>
      <c r="VN75" s="292"/>
      <c r="VO75" s="292"/>
      <c r="VP75" s="292"/>
      <c r="VQ75" s="292"/>
      <c r="VR75" s="292"/>
      <c r="VS75" s="292"/>
      <c r="VT75" s="292"/>
      <c r="VU75" s="292"/>
      <c r="VV75" s="292"/>
      <c r="VW75" s="292"/>
      <c r="VX75" s="292"/>
      <c r="VY75" s="292"/>
      <c r="VZ75" s="292"/>
      <c r="WA75" s="292"/>
      <c r="WB75" s="292"/>
      <c r="WC75" s="292"/>
      <c r="WD75" s="292"/>
      <c r="WE75" s="292"/>
      <c r="WF75" s="292"/>
      <c r="WG75" s="292"/>
      <c r="WH75" s="292"/>
      <c r="WI75" s="292"/>
      <c r="WJ75" s="292"/>
      <c r="WK75" s="292"/>
      <c r="WL75" s="292"/>
      <c r="WM75" s="292"/>
      <c r="WN75" s="292"/>
      <c r="WO75" s="292"/>
      <c r="WP75" s="292"/>
      <c r="WQ75" s="292"/>
      <c r="WR75" s="292"/>
      <c r="WS75" s="292"/>
      <c r="WT75" s="292"/>
      <c r="WU75" s="292"/>
      <c r="WV75" s="292"/>
      <c r="WW75" s="292"/>
      <c r="WX75" s="292"/>
      <c r="WY75" s="292"/>
      <c r="WZ75" s="292"/>
      <c r="XA75" s="292"/>
      <c r="XB75" s="292"/>
      <c r="XC75" s="292"/>
      <c r="XD75" s="292"/>
      <c r="XE75" s="292"/>
      <c r="XF75" s="292"/>
      <c r="XG75" s="292"/>
      <c r="XH75" s="292"/>
      <c r="XI75" s="292"/>
      <c r="XJ75" s="292"/>
      <c r="XK75" s="292"/>
      <c r="XL75" s="292"/>
      <c r="XM75" s="292"/>
      <c r="XN75" s="292"/>
      <c r="XO75" s="292"/>
      <c r="XP75" s="292"/>
      <c r="XQ75" s="292"/>
      <c r="XR75" s="292"/>
      <c r="XS75" s="292"/>
      <c r="XT75" s="292"/>
      <c r="XU75" s="292"/>
      <c r="XV75" s="292"/>
      <c r="XW75" s="292"/>
      <c r="XX75" s="292"/>
      <c r="XY75" s="292"/>
      <c r="XZ75" s="292"/>
      <c r="YA75" s="292"/>
      <c r="YB75" s="292"/>
      <c r="YC75" s="292"/>
      <c r="YD75" s="292"/>
      <c r="YE75" s="292"/>
      <c r="YF75" s="292"/>
      <c r="YG75" s="292"/>
      <c r="YH75" s="292"/>
      <c r="YI75" s="292"/>
      <c r="YJ75" s="292"/>
      <c r="YK75" s="292"/>
      <c r="YL75" s="292"/>
      <c r="YM75" s="292"/>
      <c r="YN75" s="292"/>
      <c r="YO75" s="292"/>
      <c r="YP75" s="292"/>
      <c r="YQ75" s="292"/>
      <c r="YR75" s="292"/>
      <c r="YS75" s="292"/>
      <c r="YT75" s="292"/>
      <c r="YU75" s="292"/>
      <c r="YV75" s="292"/>
      <c r="YW75" s="292"/>
      <c r="YX75" s="292"/>
      <c r="YY75" s="292"/>
      <c r="YZ75" s="292"/>
      <c r="ZA75" s="292"/>
      <c r="ZB75" s="292"/>
      <c r="ZC75" s="292"/>
      <c r="ZD75" s="292"/>
      <c r="ZE75" s="292"/>
      <c r="ZF75" s="292"/>
      <c r="ZG75" s="292"/>
      <c r="ZH75" s="292"/>
      <c r="ZI75" s="292"/>
      <c r="ZJ75" s="292"/>
      <c r="ZK75" s="292"/>
      <c r="ZL75" s="292"/>
      <c r="ZM75" s="292"/>
      <c r="ZN75" s="292"/>
      <c r="ZO75" s="292"/>
      <c r="ZP75" s="292"/>
      <c r="ZQ75" s="292"/>
      <c r="ZR75" s="292"/>
      <c r="ZS75" s="292"/>
      <c r="ZT75" s="292"/>
      <c r="ZU75" s="292"/>
      <c r="ZV75" s="292"/>
      <c r="ZW75" s="292"/>
      <c r="ZX75" s="292"/>
      <c r="ZY75" s="292"/>
      <c r="ZZ75" s="292"/>
      <c r="AAA75" s="292"/>
      <c r="AAB75" s="292"/>
      <c r="AAC75" s="292"/>
      <c r="AAD75" s="292"/>
      <c r="AAE75" s="292"/>
      <c r="AAF75" s="292"/>
      <c r="AAG75" s="292"/>
      <c r="AAH75" s="292"/>
      <c r="AAI75" s="292"/>
      <c r="AAJ75" s="292"/>
      <c r="AAK75" s="292"/>
      <c r="AAL75" s="292"/>
      <c r="AAM75" s="292"/>
      <c r="AAN75" s="292"/>
      <c r="AAO75" s="292"/>
      <c r="AAP75" s="292"/>
      <c r="AAQ75" s="292"/>
      <c r="AAR75" s="292"/>
      <c r="AAS75" s="292"/>
      <c r="AAT75" s="292"/>
      <c r="AAU75" s="292"/>
      <c r="AAV75" s="292"/>
      <c r="AAW75" s="292"/>
      <c r="AAX75" s="292"/>
      <c r="AAY75" s="292"/>
      <c r="AAZ75" s="292"/>
      <c r="ABA75" s="292"/>
      <c r="ABB75" s="292"/>
      <c r="ABC75" s="292"/>
      <c r="ABD75" s="292"/>
      <c r="ABE75" s="292"/>
      <c r="ABF75" s="292"/>
      <c r="ABG75" s="292"/>
      <c r="ABH75" s="292"/>
      <c r="ABI75" s="292"/>
      <c r="ABJ75" s="292"/>
      <c r="ABK75" s="292"/>
      <c r="ABL75" s="292"/>
      <c r="ABM75" s="292"/>
      <c r="ABN75" s="292"/>
      <c r="ABO75" s="292"/>
      <c r="ABP75" s="292"/>
      <c r="ABQ75" s="292"/>
      <c r="ABR75" s="292"/>
      <c r="ABS75" s="292"/>
      <c r="ABT75" s="292"/>
      <c r="ABU75" s="292"/>
      <c r="ABV75" s="292"/>
      <c r="ABW75" s="292"/>
      <c r="ABX75" s="292"/>
      <c r="ABY75" s="292"/>
      <c r="ABZ75" s="292"/>
      <c r="ACA75" s="292"/>
      <c r="ACB75" s="292"/>
      <c r="ACC75" s="292"/>
      <c r="ACD75" s="292"/>
      <c r="ACE75" s="292"/>
      <c r="ACF75" s="292"/>
      <c r="ACG75" s="292"/>
      <c r="ACH75" s="292"/>
      <c r="ACI75" s="292"/>
      <c r="ACJ75" s="292"/>
      <c r="ACK75" s="292"/>
      <c r="ACL75" s="292"/>
      <c r="ACM75" s="292"/>
      <c r="ACN75" s="292"/>
      <c r="ACO75" s="292"/>
      <c r="ACP75" s="292"/>
      <c r="ACQ75" s="292"/>
      <c r="ACR75" s="292"/>
      <c r="ACS75" s="292"/>
      <c r="ACT75" s="292"/>
      <c r="ACU75" s="292"/>
      <c r="ACV75" s="292"/>
      <c r="ACW75" s="292"/>
      <c r="ACX75" s="292"/>
      <c r="ACY75" s="292"/>
      <c r="ACZ75" s="292"/>
      <c r="ADA75" s="292"/>
      <c r="ADB75" s="292"/>
      <c r="ADC75" s="292"/>
      <c r="ADD75" s="292"/>
      <c r="ADE75" s="292"/>
      <c r="ADF75" s="292"/>
      <c r="ADG75" s="292"/>
      <c r="ADH75" s="292"/>
      <c r="ADI75" s="292"/>
      <c r="ADJ75" s="292"/>
      <c r="ADK75" s="292"/>
      <c r="ADL75" s="292"/>
      <c r="ADM75" s="292"/>
      <c r="ADN75" s="292"/>
      <c r="ADO75" s="292"/>
      <c r="ADP75" s="292"/>
      <c r="ADQ75" s="292"/>
      <c r="ADR75" s="292"/>
      <c r="ADS75" s="292"/>
      <c r="ADT75" s="292"/>
      <c r="ADU75" s="292"/>
      <c r="ADV75" s="292"/>
      <c r="ADW75" s="292"/>
      <c r="ADX75" s="292"/>
      <c r="ADY75" s="292"/>
      <c r="ADZ75" s="292"/>
      <c r="AEA75" s="292"/>
      <c r="AEB75" s="292"/>
      <c r="AEC75" s="292"/>
      <c r="AED75" s="292"/>
      <c r="AEE75" s="292"/>
      <c r="AEF75" s="292"/>
      <c r="AEG75" s="292"/>
      <c r="AEH75" s="292"/>
      <c r="AEI75" s="292"/>
      <c r="AEJ75" s="292"/>
      <c r="AEK75" s="292"/>
      <c r="AEL75" s="292"/>
      <c r="AEM75" s="292"/>
      <c r="AEN75" s="292"/>
      <c r="AEO75" s="292"/>
      <c r="AEP75" s="292"/>
      <c r="AEQ75" s="292"/>
      <c r="AER75" s="292"/>
      <c r="AES75" s="292"/>
      <c r="AET75" s="292"/>
      <c r="AEU75" s="292"/>
      <c r="AEV75" s="292"/>
      <c r="AEW75" s="292"/>
      <c r="AEX75" s="292"/>
      <c r="AEY75" s="292"/>
      <c r="AEZ75" s="292"/>
      <c r="AFA75" s="292"/>
      <c r="AFB75" s="292"/>
      <c r="AFC75" s="292"/>
      <c r="AFD75" s="292"/>
      <c r="AFE75" s="292"/>
      <c r="AFF75" s="292"/>
      <c r="AFG75" s="292"/>
      <c r="AFH75" s="292"/>
      <c r="AFI75" s="292"/>
      <c r="AFJ75" s="292"/>
      <c r="AFK75" s="292"/>
      <c r="AFL75" s="292"/>
      <c r="AFM75" s="292"/>
      <c r="AFN75" s="292"/>
      <c r="AFO75" s="292"/>
      <c r="AFP75" s="292"/>
      <c r="AFQ75" s="292"/>
      <c r="AFR75" s="292"/>
      <c r="AFS75" s="292"/>
      <c r="AFT75" s="292"/>
      <c r="AFU75" s="292"/>
      <c r="AFV75" s="292"/>
      <c r="AFW75" s="292"/>
      <c r="AFX75" s="292"/>
      <c r="AFY75" s="292"/>
      <c r="AFZ75" s="292"/>
      <c r="AGA75" s="292"/>
      <c r="AGB75" s="292"/>
      <c r="AGC75" s="292"/>
      <c r="AGD75" s="292"/>
      <c r="AGE75" s="292"/>
      <c r="AGF75" s="292"/>
      <c r="AGG75" s="292"/>
      <c r="AGH75" s="292"/>
      <c r="AGI75" s="292"/>
      <c r="AGJ75" s="292"/>
      <c r="AGK75" s="292"/>
      <c r="AGL75" s="292"/>
      <c r="AGM75" s="292"/>
      <c r="AGN75" s="292"/>
      <c r="AGO75" s="292"/>
      <c r="AGP75" s="292"/>
      <c r="AGQ75" s="292"/>
      <c r="AGR75" s="292"/>
      <c r="AGS75" s="292"/>
      <c r="AGT75" s="292"/>
      <c r="AGU75" s="292"/>
      <c r="AGV75" s="292"/>
      <c r="AGW75" s="292"/>
      <c r="AGX75" s="292"/>
      <c r="AGY75" s="292"/>
      <c r="AGZ75" s="292"/>
      <c r="AHA75" s="292"/>
      <c r="AHB75" s="292"/>
      <c r="AHC75" s="292"/>
      <c r="AHD75" s="292"/>
      <c r="AHE75" s="292"/>
      <c r="AHF75" s="292"/>
      <c r="AHG75" s="292"/>
      <c r="AHH75" s="292"/>
      <c r="AHI75" s="292"/>
      <c r="AHJ75" s="292"/>
      <c r="AHK75" s="292"/>
      <c r="AHL75" s="292"/>
      <c r="AHM75" s="292"/>
      <c r="AHN75" s="292"/>
      <c r="AHO75" s="292"/>
      <c r="AHP75" s="292"/>
      <c r="AHQ75" s="292"/>
      <c r="AHR75" s="292"/>
      <c r="AHS75" s="292"/>
      <c r="AHT75" s="292"/>
      <c r="AHU75" s="292"/>
      <c r="AHV75" s="292"/>
      <c r="AHW75" s="292"/>
      <c r="AHX75" s="292"/>
      <c r="AHY75" s="292"/>
      <c r="AHZ75" s="292"/>
      <c r="AIA75" s="292"/>
      <c r="AIB75" s="292"/>
      <c r="AIC75" s="292"/>
      <c r="AID75" s="292"/>
      <c r="AIE75" s="292"/>
      <c r="AIF75" s="292"/>
      <c r="AIG75" s="292"/>
      <c r="AIH75" s="292"/>
      <c r="AII75" s="292"/>
      <c r="AIJ75" s="292"/>
      <c r="AIK75" s="292"/>
      <c r="AIL75" s="292"/>
      <c r="AIM75" s="292"/>
      <c r="AIN75" s="292"/>
      <c r="AIO75" s="292"/>
      <c r="AIP75" s="292"/>
      <c r="AIQ75" s="292"/>
      <c r="AIR75" s="292"/>
      <c r="AIS75" s="292"/>
      <c r="AIT75" s="292"/>
      <c r="AIU75" s="292"/>
      <c r="AIV75" s="292"/>
      <c r="AIW75" s="292"/>
      <c r="AIX75" s="292"/>
      <c r="AIY75" s="292"/>
      <c r="AIZ75" s="292"/>
      <c r="AJA75" s="292"/>
      <c r="AJB75" s="292"/>
      <c r="AJC75" s="292"/>
      <c r="AJD75" s="292"/>
      <c r="AJE75" s="292"/>
      <c r="AJF75" s="292"/>
      <c r="AJG75" s="292"/>
      <c r="AJH75" s="292"/>
      <c r="AJI75" s="292"/>
      <c r="AJJ75" s="292"/>
      <c r="AJK75" s="292"/>
      <c r="AJL75" s="292"/>
      <c r="AJM75" s="292"/>
      <c r="AJN75" s="292"/>
      <c r="AJO75" s="292"/>
      <c r="AJP75" s="292"/>
      <c r="AJQ75" s="292"/>
      <c r="AJR75" s="292"/>
      <c r="AJS75" s="292"/>
      <c r="AJT75" s="292"/>
      <c r="AJU75" s="292"/>
      <c r="AJV75" s="292"/>
      <c r="AJW75" s="292"/>
      <c r="AJX75" s="292"/>
      <c r="AJY75" s="292"/>
      <c r="AJZ75" s="292"/>
      <c r="AKA75" s="292"/>
      <c r="AKB75" s="292"/>
      <c r="AKC75" s="292"/>
      <c r="AKD75" s="292"/>
      <c r="AKE75" s="292"/>
      <c r="AKF75" s="292"/>
      <c r="AKG75" s="292"/>
      <c r="AKH75" s="292"/>
      <c r="AKI75" s="292"/>
      <c r="AKJ75" s="292"/>
      <c r="AKK75" s="292"/>
      <c r="AKL75" s="292"/>
      <c r="AKM75" s="292"/>
      <c r="AKN75" s="292"/>
      <c r="AKO75" s="292"/>
      <c r="AKP75" s="292"/>
      <c r="AKQ75" s="292"/>
      <c r="AKR75" s="292"/>
      <c r="AKS75" s="292"/>
      <c r="AKT75" s="292"/>
      <c r="AKU75" s="292"/>
      <c r="AKV75" s="292"/>
      <c r="AKW75" s="292"/>
      <c r="AKX75" s="292"/>
      <c r="AKY75" s="292"/>
      <c r="AKZ75" s="292"/>
      <c r="ALA75" s="292"/>
      <c r="ALB75" s="292"/>
      <c r="ALC75" s="292"/>
      <c r="ALD75" s="292"/>
      <c r="ALE75" s="292"/>
      <c r="ALF75" s="292"/>
      <c r="ALG75" s="292"/>
      <c r="ALH75" s="292"/>
      <c r="ALI75" s="292"/>
      <c r="ALJ75" s="292"/>
      <c r="ALK75" s="292"/>
      <c r="ALL75" s="292"/>
      <c r="ALM75" s="292"/>
      <c r="ALN75" s="292"/>
      <c r="ALO75" s="292"/>
      <c r="ALP75" s="292"/>
      <c r="ALQ75" s="292"/>
      <c r="ALR75" s="292"/>
      <c r="ALS75" s="292"/>
      <c r="ALT75" s="292"/>
      <c r="ALU75" s="292"/>
      <c r="ALV75" s="292"/>
      <c r="ALW75" s="292"/>
      <c r="ALX75" s="292"/>
      <c r="ALY75" s="292"/>
      <c r="ALZ75" s="292"/>
      <c r="AMA75" s="292"/>
      <c r="AMB75" s="292"/>
      <c r="AMC75" s="292"/>
      <c r="AMD75" s="292"/>
      <c r="AME75" s="292"/>
      <c r="AMF75" s="292"/>
      <c r="AMG75" s="292"/>
      <c r="AMH75" s="292"/>
      <c r="AMI75" s="292"/>
      <c r="AMJ75" s="292"/>
      <c r="AMK75" s="292"/>
      <c r="AML75" s="292"/>
      <c r="AMM75" s="292"/>
      <c r="AMN75" s="292"/>
      <c r="AMO75" s="292"/>
      <c r="AMP75" s="292"/>
      <c r="AMQ75" s="292"/>
      <c r="AMR75" s="292"/>
      <c r="AMS75" s="292"/>
      <c r="AMT75" s="292"/>
      <c r="AMU75" s="292"/>
      <c r="AMV75" s="292"/>
      <c r="AMW75" s="292"/>
      <c r="AMX75" s="292"/>
    </row>
    <row r="76" spans="1:1038" s="288" customFormat="1" ht="18" customHeight="1">
      <c r="A76" s="282" t="s">
        <v>1277</v>
      </c>
      <c r="B76" s="227" t="s">
        <v>1294</v>
      </c>
      <c r="C76" s="227"/>
      <c r="D76" s="284" t="s">
        <v>1279</v>
      </c>
      <c r="E76" s="227">
        <v>16</v>
      </c>
      <c r="F76" s="227">
        <v>3</v>
      </c>
      <c r="G76" s="285" t="str">
        <f t="shared" si="22"/>
        <v>16-3</v>
      </c>
      <c r="H76" s="278">
        <v>61</v>
      </c>
      <c r="I76" s="227">
        <v>82.5</v>
      </c>
      <c r="J76" s="226"/>
      <c r="K76" s="545" t="b">
        <f>IF(I77=1,IF(((VLOOKUP($G76,[1]Depth_Lookup!#REF!,9,FALSE))-(H76/100))=0,"Good",IF(((VLOOKUP($G76,[1]Depth_Lookup!$A$3:$J$550,9,FALSE))-(H76/100))&gt;0,"Too Short","Too Long")))</f>
        <v>0</v>
      </c>
      <c r="L76" s="171">
        <f>(VLOOKUP($G76,Depth_Lookup!$A$3:$J$410,10,FALSE))+(H76/100)</f>
        <v>31.734999999999999</v>
      </c>
      <c r="M76" s="171">
        <f>(VLOOKUP($G76,Depth_Lookup!$A$3:$J$410,10,FALSE))+(I76/100)</f>
        <v>31.95</v>
      </c>
      <c r="N76" s="230" t="s">
        <v>1308</v>
      </c>
      <c r="O76" s="227">
        <v>3</v>
      </c>
      <c r="P76" s="227" t="s">
        <v>853</v>
      </c>
      <c r="Q76" s="227" t="s">
        <v>125</v>
      </c>
      <c r="R76" s="286" t="str">
        <f t="shared" si="23"/>
        <v>SerpentinizedHarzburgite</v>
      </c>
      <c r="S76" s="227" t="s">
        <v>587</v>
      </c>
      <c r="T76" s="227" t="s">
        <v>94</v>
      </c>
      <c r="U76" s="227" t="s">
        <v>108</v>
      </c>
      <c r="V76" s="227" t="s">
        <v>509</v>
      </c>
      <c r="W76" s="227" t="s">
        <v>102</v>
      </c>
      <c r="X76" s="287">
        <f>VLOOKUP(W76,definitions_list_lookup!$A$13:$B$19,2,0)</f>
        <v>5</v>
      </c>
      <c r="Y76" s="227" t="s">
        <v>90</v>
      </c>
      <c r="Z76" s="227" t="s">
        <v>91</v>
      </c>
      <c r="AA76" s="227"/>
      <c r="AB76" s="227"/>
      <c r="AC76" s="227"/>
      <c r="AD76" s="227"/>
      <c r="AE76" s="233"/>
      <c r="AF76" s="286" t="e">
        <f>VLOOKUP(AE76,definitions_list_mag!$V$12:$W$15,2,0)</f>
        <v>#N/A</v>
      </c>
      <c r="AG76" s="260"/>
      <c r="AH76" s="227"/>
      <c r="AI76" s="252">
        <v>79</v>
      </c>
      <c r="AJ76" s="229"/>
      <c r="AK76" s="229"/>
      <c r="AL76" s="229"/>
      <c r="AM76" s="229"/>
      <c r="AN76" s="229"/>
      <c r="AO76" s="252"/>
      <c r="AP76" s="229"/>
      <c r="AQ76" s="229"/>
      <c r="AR76" s="229"/>
      <c r="AS76" s="229"/>
      <c r="AT76" s="229"/>
      <c r="AU76" s="252"/>
      <c r="AV76" s="229"/>
      <c r="AW76" s="229"/>
      <c r="AX76" s="229"/>
      <c r="AY76" s="229"/>
      <c r="AZ76" s="229"/>
      <c r="BA76" s="240">
        <v>20</v>
      </c>
      <c r="BB76" s="227">
        <v>7</v>
      </c>
      <c r="BC76" s="227">
        <v>3</v>
      </c>
      <c r="BD76" s="227" t="s">
        <v>110</v>
      </c>
      <c r="BE76" s="227" t="s">
        <v>103</v>
      </c>
      <c r="BF76" s="227"/>
      <c r="BG76" s="240"/>
      <c r="BH76" s="227"/>
      <c r="BI76" s="227"/>
      <c r="BJ76" s="227"/>
      <c r="BK76" s="227"/>
      <c r="BL76" s="227"/>
      <c r="BM76" s="252">
        <v>1</v>
      </c>
      <c r="BN76" s="229">
        <v>1</v>
      </c>
      <c r="BO76" s="229">
        <v>0.5</v>
      </c>
      <c r="BP76" s="229" t="s">
        <v>110</v>
      </c>
      <c r="BQ76" s="229" t="s">
        <v>103</v>
      </c>
      <c r="BR76" s="229"/>
      <c r="BS76" s="227"/>
      <c r="BT76" s="227"/>
      <c r="BU76" s="227"/>
      <c r="BV76" s="227"/>
      <c r="BW76" s="227"/>
      <c r="BX76" s="227"/>
      <c r="BY76" s="240"/>
      <c r="BZ76" s="227"/>
      <c r="CA76" s="227"/>
      <c r="CB76" s="227"/>
      <c r="CC76" s="227"/>
      <c r="CD76" s="227"/>
      <c r="CE76" s="227"/>
      <c r="CF76" s="227"/>
      <c r="CG76" s="148"/>
      <c r="CH76" s="149" t="s">
        <v>1350</v>
      </c>
      <c r="CI76" s="149">
        <v>100</v>
      </c>
      <c r="CJ76" s="149" t="s">
        <v>514</v>
      </c>
      <c r="CK76" s="151"/>
      <c r="CL76" s="152"/>
      <c r="CM76" s="152"/>
      <c r="CN76" s="152"/>
      <c r="CO76" s="152"/>
      <c r="CP76" s="152"/>
      <c r="CQ76" s="152"/>
      <c r="CR76" s="152"/>
      <c r="CS76" s="152"/>
      <c r="CT76" s="152"/>
      <c r="CU76" s="152"/>
      <c r="CV76" s="152"/>
      <c r="CW76" s="152"/>
      <c r="CX76" s="152"/>
      <c r="CY76" s="152"/>
      <c r="CZ76" s="152"/>
      <c r="DA76" s="152"/>
      <c r="DB76" s="152">
        <v>65</v>
      </c>
      <c r="DC76" s="229"/>
      <c r="DD76" s="152"/>
      <c r="DE76" s="152"/>
      <c r="DF76" s="152"/>
      <c r="DG76" s="152"/>
      <c r="DH76" s="152"/>
      <c r="DI76" s="152"/>
      <c r="DJ76" s="152">
        <v>35</v>
      </c>
      <c r="DK76" s="208">
        <f t="shared" si="24"/>
        <v>100</v>
      </c>
      <c r="DL76" s="148"/>
      <c r="DM76" s="152"/>
      <c r="DN76" s="152"/>
      <c r="DO76" s="153"/>
      <c r="DQ76" s="148"/>
      <c r="DR76" s="153"/>
      <c r="DS76" s="148"/>
      <c r="DT76" s="261"/>
      <c r="DU76" s="229"/>
      <c r="DV76" s="229"/>
      <c r="DW76" s="290">
        <f t="shared" ref="DW76:DW83" si="38">AI76+AO76+BA76+AU76+BG76+BM76+BY76</f>
        <v>100</v>
      </c>
      <c r="DX76" s="291" t="e">
        <f>VLOOKUP(P76,definitions_list_lookup!$K$30:$L$54,2,0)</f>
        <v>#N/A</v>
      </c>
      <c r="DY76" s="154"/>
      <c r="DZ76" s="154"/>
      <c r="EA76" s="154"/>
      <c r="EB76" s="229"/>
      <c r="EC76" s="292"/>
      <c r="ED76" s="229" t="s">
        <v>2517</v>
      </c>
      <c r="EE76" s="293"/>
      <c r="EF76" s="294"/>
      <c r="EG76" s="293"/>
      <c r="EH76" s="295"/>
      <c r="EI76" s="296" t="e">
        <f>VLOOKUP(EH76,definitions_list_mag!$Y$12:$Z$15,2,FALSE)</f>
        <v>#N/A</v>
      </c>
      <c r="EJ76" s="297"/>
      <c r="EK76" s="298" t="e">
        <f>VLOOKUP(EJ76,definitions_list_mag!$AT$3:$AU$5,2,FALSE)</f>
        <v>#N/A</v>
      </c>
      <c r="EL76" s="293"/>
      <c r="EM76" s="295"/>
      <c r="EN76" s="295"/>
      <c r="EO76" s="321"/>
      <c r="EP76" s="321"/>
      <c r="EQ76" s="321"/>
      <c r="ER76" s="321"/>
      <c r="ES76" s="321"/>
      <c r="ET76" s="321"/>
      <c r="EU76" s="321"/>
      <c r="EV76" s="350">
        <v>18</v>
      </c>
      <c r="EW76" s="350">
        <v>270</v>
      </c>
      <c r="EX76" s="350">
        <v>5</v>
      </c>
      <c r="EY76" s="350">
        <v>0</v>
      </c>
      <c r="EZ76" s="192">
        <f t="shared" si="25"/>
        <v>105.07017900615989</v>
      </c>
      <c r="FA76" s="192">
        <f t="shared" si="26"/>
        <v>105.07017900615989</v>
      </c>
      <c r="FB76" s="192">
        <f t="shared" si="27"/>
        <v>71.402309374292713</v>
      </c>
      <c r="FC76" s="192">
        <f t="shared" si="28"/>
        <v>195.07017900615989</v>
      </c>
      <c r="FD76" s="192">
        <f t="shared" si="29"/>
        <v>18.597690625707287</v>
      </c>
      <c r="FE76" s="193">
        <f t="shared" si="30"/>
        <v>285.07017900615989</v>
      </c>
      <c r="FF76" s="194">
        <f t="shared" si="31"/>
        <v>18.597690625707287</v>
      </c>
      <c r="FG76" s="297"/>
      <c r="FH76" s="295"/>
      <c r="FI76" s="778">
        <f t="shared" si="32"/>
        <v>0</v>
      </c>
      <c r="FJ76" s="779">
        <f t="shared" si="33"/>
        <v>18.597690625707287</v>
      </c>
      <c r="FK76" s="779">
        <f t="shared" si="34"/>
        <v>71.402309374292713</v>
      </c>
      <c r="FL76" s="780">
        <f t="shared" si="35"/>
        <v>1.2462053921090201</v>
      </c>
      <c r="FM76" s="169">
        <f t="shared" si="36"/>
        <v>0.94778126527266537</v>
      </c>
      <c r="FN76" s="783">
        <f t="shared" si="37"/>
        <v>0</v>
      </c>
      <c r="FO76" s="227"/>
      <c r="FP76" s="227"/>
      <c r="FQ76" s="227"/>
      <c r="FR76" s="227"/>
      <c r="FS76" s="227"/>
      <c r="FT76" s="227"/>
      <c r="FU76" s="227"/>
      <c r="FV76" s="227"/>
      <c r="FW76" s="227"/>
      <c r="FX76" s="227"/>
      <c r="FY76" s="227"/>
      <c r="FZ76" s="227"/>
      <c r="GA76" s="227"/>
      <c r="GB76" s="227"/>
      <c r="GC76" s="227"/>
      <c r="GD76" s="227"/>
      <c r="GE76" s="227"/>
      <c r="GF76" s="227"/>
      <c r="GG76" s="227"/>
      <c r="GH76" s="227"/>
      <c r="GI76" s="227"/>
      <c r="GJ76" s="227"/>
      <c r="GK76" s="227"/>
      <c r="GL76" s="227"/>
      <c r="GM76" s="227"/>
      <c r="GN76" s="227"/>
      <c r="GO76" s="227"/>
      <c r="GP76" s="227"/>
      <c r="GQ76" s="227"/>
      <c r="GR76" s="227"/>
      <c r="GS76" s="227"/>
      <c r="GT76" s="227"/>
      <c r="GU76" s="227"/>
      <c r="GV76" s="227"/>
      <c r="GW76" s="227"/>
      <c r="GX76" s="227"/>
      <c r="GY76" s="227"/>
      <c r="GZ76" s="227"/>
      <c r="HA76" s="227"/>
      <c r="HB76" s="227"/>
      <c r="HC76" s="227"/>
      <c r="HD76" s="227"/>
      <c r="HE76" s="227"/>
      <c r="HF76" s="227"/>
      <c r="HG76" s="227"/>
      <c r="HH76" s="227"/>
      <c r="HI76" s="227"/>
      <c r="HJ76" s="227"/>
      <c r="HK76" s="227"/>
      <c r="HL76" s="227"/>
      <c r="HM76" s="227"/>
      <c r="HN76" s="227"/>
      <c r="HO76" s="227"/>
      <c r="HP76" s="227"/>
      <c r="HQ76" s="227"/>
      <c r="HR76" s="227"/>
      <c r="HS76" s="227"/>
      <c r="HT76" s="227"/>
      <c r="HU76" s="227"/>
      <c r="HV76" s="227"/>
      <c r="HW76" s="227"/>
      <c r="HX76" s="227"/>
      <c r="HY76" s="227"/>
      <c r="HZ76" s="227"/>
      <c r="IA76" s="227"/>
      <c r="IB76" s="227"/>
      <c r="IC76" s="227"/>
      <c r="ID76" s="227"/>
      <c r="IE76" s="227"/>
      <c r="IF76" s="227"/>
      <c r="IG76" s="227"/>
      <c r="IH76" s="227"/>
      <c r="II76" s="227"/>
      <c r="IJ76" s="227"/>
      <c r="IK76" s="227"/>
      <c r="IL76" s="227"/>
      <c r="IM76" s="227"/>
      <c r="IN76" s="227"/>
      <c r="IO76" s="227"/>
      <c r="IP76" s="227"/>
      <c r="IQ76" s="227"/>
      <c r="IR76" s="227"/>
      <c r="IS76" s="227"/>
      <c r="IT76" s="227"/>
      <c r="IU76" s="227"/>
      <c r="IV76" s="227"/>
      <c r="IW76" s="227"/>
      <c r="IX76" s="227"/>
      <c r="IY76" s="227"/>
      <c r="IZ76" s="227"/>
      <c r="JA76" s="227"/>
      <c r="JB76" s="227"/>
      <c r="JC76" s="227"/>
      <c r="JD76" s="227"/>
      <c r="JE76" s="227"/>
      <c r="JF76" s="227"/>
      <c r="JG76" s="227"/>
      <c r="JH76" s="227"/>
      <c r="JI76" s="227"/>
      <c r="JJ76" s="227"/>
      <c r="JK76" s="227"/>
      <c r="JL76" s="227"/>
      <c r="JM76" s="227"/>
      <c r="JN76" s="227"/>
      <c r="JO76" s="227"/>
      <c r="JP76" s="227"/>
      <c r="JQ76" s="227"/>
      <c r="JR76" s="227"/>
      <c r="JS76" s="227"/>
      <c r="JT76" s="227"/>
      <c r="JU76" s="227"/>
      <c r="JV76" s="227"/>
      <c r="JW76" s="227"/>
      <c r="JX76" s="227"/>
      <c r="JY76" s="227"/>
      <c r="JZ76" s="227"/>
      <c r="KA76" s="227"/>
      <c r="KB76" s="227"/>
      <c r="KC76" s="227"/>
      <c r="KD76" s="227"/>
      <c r="KE76" s="227"/>
      <c r="KF76" s="227"/>
      <c r="KG76" s="227"/>
      <c r="KH76" s="227"/>
      <c r="KI76" s="227"/>
      <c r="KJ76" s="227"/>
      <c r="KK76" s="227"/>
      <c r="KL76" s="227"/>
      <c r="KM76" s="227"/>
      <c r="KN76" s="227"/>
      <c r="KO76" s="227"/>
      <c r="KP76" s="227"/>
      <c r="KQ76" s="227"/>
      <c r="KR76" s="227"/>
      <c r="KS76" s="227"/>
      <c r="KT76" s="227"/>
      <c r="KU76" s="227"/>
      <c r="KV76" s="227"/>
      <c r="KW76" s="227"/>
      <c r="KX76" s="227"/>
      <c r="KY76" s="227"/>
      <c r="KZ76" s="227"/>
      <c r="LA76" s="227"/>
      <c r="LB76" s="227"/>
      <c r="LC76" s="227"/>
      <c r="LD76" s="227"/>
      <c r="LE76" s="227"/>
      <c r="LF76" s="227"/>
      <c r="LG76" s="227"/>
      <c r="LH76" s="227"/>
      <c r="LI76" s="227"/>
      <c r="LJ76" s="227"/>
      <c r="LK76" s="227"/>
      <c r="LL76" s="227"/>
      <c r="LM76" s="227"/>
      <c r="LN76" s="227"/>
      <c r="LO76" s="227"/>
      <c r="LP76" s="227"/>
      <c r="LQ76" s="227"/>
      <c r="LR76" s="227"/>
      <c r="LS76" s="227"/>
      <c r="LT76" s="227"/>
      <c r="LU76" s="227"/>
      <c r="LV76" s="227"/>
      <c r="LW76" s="227"/>
      <c r="LX76" s="227"/>
      <c r="LY76" s="227"/>
      <c r="LZ76" s="227"/>
      <c r="MA76" s="227"/>
      <c r="MB76" s="227"/>
      <c r="MC76" s="227"/>
      <c r="MD76" s="227"/>
      <c r="ME76" s="227"/>
      <c r="MF76" s="227"/>
      <c r="MG76" s="227"/>
      <c r="MH76" s="227"/>
      <c r="MI76" s="227"/>
      <c r="MJ76" s="227"/>
      <c r="MK76" s="227"/>
      <c r="ML76" s="227"/>
      <c r="MM76" s="227"/>
      <c r="MN76" s="227"/>
      <c r="MO76" s="227"/>
      <c r="MP76" s="227"/>
      <c r="MQ76" s="227"/>
      <c r="MR76" s="227"/>
      <c r="MS76" s="227"/>
      <c r="MT76" s="227"/>
      <c r="MU76" s="227"/>
      <c r="MV76" s="227"/>
      <c r="MW76" s="227"/>
      <c r="MX76" s="227"/>
      <c r="MY76" s="227"/>
      <c r="MZ76" s="227"/>
      <c r="NA76" s="227"/>
      <c r="NB76" s="227"/>
      <c r="NC76" s="227"/>
      <c r="ND76" s="227"/>
      <c r="NE76" s="227"/>
      <c r="NF76" s="227"/>
      <c r="NG76" s="227"/>
      <c r="NH76" s="227"/>
      <c r="NI76" s="227"/>
      <c r="NJ76" s="227"/>
      <c r="NK76" s="227"/>
      <c r="NL76" s="227"/>
      <c r="NM76" s="227"/>
      <c r="NN76" s="227"/>
      <c r="NO76" s="227"/>
      <c r="NP76" s="227"/>
      <c r="NQ76" s="227"/>
      <c r="NR76" s="227"/>
      <c r="NS76" s="227"/>
      <c r="NT76" s="227"/>
      <c r="NU76" s="227"/>
      <c r="NV76" s="227"/>
      <c r="NW76" s="227"/>
      <c r="NX76" s="227"/>
      <c r="NY76" s="227"/>
      <c r="NZ76" s="227"/>
      <c r="OA76" s="227"/>
      <c r="OB76" s="227"/>
      <c r="OC76" s="227"/>
      <c r="OD76" s="227"/>
      <c r="OE76" s="227"/>
      <c r="OF76" s="227"/>
      <c r="OG76" s="227"/>
      <c r="OH76" s="227"/>
      <c r="OI76" s="227"/>
      <c r="OJ76" s="227"/>
      <c r="OK76" s="227"/>
      <c r="OL76" s="227"/>
      <c r="OM76" s="227"/>
      <c r="ON76" s="227"/>
      <c r="OO76" s="227"/>
      <c r="OP76" s="227"/>
      <c r="OQ76" s="227"/>
      <c r="OR76" s="227"/>
      <c r="OS76" s="227"/>
      <c r="OT76" s="227"/>
      <c r="OU76" s="227"/>
      <c r="OV76" s="227"/>
      <c r="OW76" s="227"/>
      <c r="OX76" s="227"/>
      <c r="OY76" s="227"/>
      <c r="OZ76" s="227"/>
      <c r="PA76" s="227"/>
      <c r="PB76" s="227"/>
      <c r="PC76" s="227"/>
      <c r="PD76" s="227"/>
      <c r="PE76" s="227"/>
      <c r="PF76" s="227"/>
      <c r="PG76" s="227"/>
      <c r="PH76" s="227"/>
      <c r="PI76" s="227"/>
      <c r="PJ76" s="227"/>
      <c r="PK76" s="227"/>
      <c r="PL76" s="227"/>
      <c r="PM76" s="227"/>
      <c r="PN76" s="227"/>
      <c r="PO76" s="227"/>
      <c r="PP76" s="227"/>
      <c r="PQ76" s="227"/>
      <c r="PR76" s="227"/>
      <c r="PS76" s="227"/>
      <c r="PT76" s="227"/>
      <c r="PU76" s="227"/>
      <c r="PV76" s="227"/>
      <c r="PW76" s="227"/>
      <c r="PX76" s="227"/>
      <c r="PY76" s="227"/>
      <c r="PZ76" s="227"/>
      <c r="QA76" s="227"/>
      <c r="QB76" s="227"/>
      <c r="QC76" s="227"/>
      <c r="QD76" s="227"/>
      <c r="QE76" s="227"/>
      <c r="QF76" s="227"/>
      <c r="QG76" s="227"/>
      <c r="QH76" s="227"/>
      <c r="QI76" s="227"/>
      <c r="QJ76" s="227"/>
      <c r="QK76" s="227"/>
      <c r="QL76" s="227"/>
      <c r="QM76" s="227"/>
      <c r="QN76" s="227"/>
      <c r="QO76" s="227"/>
      <c r="QP76" s="227"/>
      <c r="QQ76" s="227"/>
      <c r="QR76" s="227"/>
      <c r="QS76" s="227"/>
      <c r="QT76" s="227"/>
      <c r="QU76" s="227"/>
      <c r="QV76" s="227"/>
      <c r="QW76" s="227"/>
      <c r="QX76" s="227"/>
      <c r="QY76" s="227"/>
      <c r="QZ76" s="227"/>
      <c r="RA76" s="227"/>
      <c r="RB76" s="227"/>
      <c r="RC76" s="227"/>
      <c r="RD76" s="227"/>
      <c r="RE76" s="227"/>
      <c r="RF76" s="227"/>
      <c r="RG76" s="227"/>
      <c r="RH76" s="227"/>
      <c r="RI76" s="227"/>
      <c r="RJ76" s="227"/>
      <c r="RK76" s="227"/>
      <c r="RL76" s="227"/>
      <c r="RM76" s="227"/>
      <c r="RN76" s="227"/>
      <c r="RO76" s="227"/>
      <c r="RP76" s="227"/>
      <c r="RQ76" s="227"/>
      <c r="RR76" s="227"/>
      <c r="RS76" s="227"/>
      <c r="RT76" s="227"/>
      <c r="RU76" s="227"/>
      <c r="RV76" s="227"/>
      <c r="RW76" s="227"/>
      <c r="RX76" s="227"/>
      <c r="RY76" s="227"/>
      <c r="RZ76" s="227"/>
      <c r="SA76" s="227"/>
      <c r="SB76" s="227"/>
      <c r="SC76" s="227"/>
      <c r="SD76" s="227"/>
      <c r="SE76" s="227"/>
      <c r="SF76" s="227"/>
      <c r="SG76" s="227"/>
      <c r="SH76" s="227"/>
      <c r="SI76" s="227"/>
      <c r="SJ76" s="227"/>
      <c r="SK76" s="227"/>
      <c r="SL76" s="227"/>
      <c r="SM76" s="227"/>
      <c r="SN76" s="227"/>
      <c r="SO76" s="227"/>
      <c r="SP76" s="227"/>
      <c r="SQ76" s="227"/>
      <c r="SR76" s="227"/>
      <c r="SS76" s="227"/>
      <c r="ST76" s="227"/>
      <c r="SU76" s="227"/>
      <c r="SV76" s="227"/>
      <c r="SW76" s="227"/>
      <c r="SX76" s="227"/>
      <c r="SY76" s="227"/>
      <c r="SZ76" s="227"/>
      <c r="TA76" s="227"/>
      <c r="TB76" s="227"/>
      <c r="TC76" s="227"/>
      <c r="TD76" s="227"/>
      <c r="TE76" s="227"/>
      <c r="TF76" s="227"/>
      <c r="TG76" s="227"/>
      <c r="TH76" s="227"/>
      <c r="TI76" s="227"/>
      <c r="TJ76" s="227"/>
      <c r="TK76" s="227"/>
      <c r="TL76" s="227"/>
      <c r="TM76" s="227"/>
      <c r="TN76" s="227"/>
      <c r="TO76" s="227"/>
      <c r="TP76" s="227"/>
      <c r="TQ76" s="227"/>
      <c r="TR76" s="227"/>
      <c r="TS76" s="227"/>
      <c r="TT76" s="227"/>
      <c r="TU76" s="227"/>
      <c r="TV76" s="227"/>
      <c r="TW76" s="227"/>
      <c r="TX76" s="227"/>
      <c r="TY76" s="227"/>
      <c r="TZ76" s="227"/>
      <c r="UA76" s="227"/>
      <c r="UB76" s="227"/>
      <c r="UC76" s="227"/>
      <c r="UD76" s="227"/>
      <c r="UE76" s="227"/>
      <c r="UF76" s="227"/>
      <c r="UG76" s="227"/>
      <c r="UH76" s="227"/>
      <c r="UI76" s="227"/>
      <c r="UJ76" s="227"/>
      <c r="UK76" s="227"/>
      <c r="UL76" s="227"/>
      <c r="UM76" s="227"/>
      <c r="UN76" s="227"/>
      <c r="UO76" s="227"/>
      <c r="UP76" s="227"/>
      <c r="UQ76" s="227"/>
      <c r="UR76" s="227"/>
      <c r="US76" s="227"/>
      <c r="UT76" s="227"/>
      <c r="UU76" s="227"/>
      <c r="UV76" s="227"/>
      <c r="UW76" s="227"/>
      <c r="UX76" s="227"/>
      <c r="UY76" s="227"/>
      <c r="UZ76" s="227"/>
      <c r="VA76" s="227"/>
      <c r="VB76" s="227"/>
      <c r="VC76" s="227"/>
      <c r="VD76" s="227"/>
      <c r="VE76" s="227"/>
      <c r="VF76" s="227"/>
      <c r="VG76" s="227"/>
      <c r="VH76" s="227"/>
      <c r="VI76" s="227"/>
      <c r="VJ76" s="227"/>
      <c r="VK76" s="227"/>
      <c r="VL76" s="227"/>
      <c r="VM76" s="227"/>
      <c r="VN76" s="227"/>
      <c r="VO76" s="227"/>
      <c r="VP76" s="227"/>
      <c r="VQ76" s="227"/>
      <c r="VR76" s="227"/>
      <c r="VS76" s="227"/>
      <c r="VT76" s="227"/>
      <c r="VU76" s="227"/>
      <c r="VV76" s="227"/>
      <c r="VW76" s="227"/>
      <c r="VX76" s="227"/>
      <c r="VY76" s="227"/>
      <c r="VZ76" s="227"/>
      <c r="WA76" s="227"/>
      <c r="WB76" s="227"/>
      <c r="WC76" s="227"/>
      <c r="WD76" s="227"/>
      <c r="WE76" s="227"/>
      <c r="WF76" s="227"/>
      <c r="WG76" s="227"/>
      <c r="WH76" s="227"/>
      <c r="WI76" s="227"/>
      <c r="WJ76" s="227"/>
      <c r="WK76" s="227"/>
      <c r="WL76" s="227"/>
      <c r="WM76" s="227"/>
      <c r="WN76" s="227"/>
      <c r="WO76" s="227"/>
      <c r="WP76" s="227"/>
      <c r="WQ76" s="227"/>
      <c r="WR76" s="227"/>
      <c r="WS76" s="227"/>
      <c r="WT76" s="227"/>
      <c r="WU76" s="227"/>
      <c r="WV76" s="227"/>
      <c r="WW76" s="227"/>
      <c r="WX76" s="227"/>
      <c r="WY76" s="227"/>
      <c r="WZ76" s="227"/>
      <c r="XA76" s="227"/>
      <c r="XB76" s="227"/>
      <c r="XC76" s="227"/>
      <c r="XD76" s="227"/>
      <c r="XE76" s="227"/>
      <c r="XF76" s="227"/>
      <c r="XG76" s="227"/>
      <c r="XH76" s="227"/>
      <c r="XI76" s="227"/>
      <c r="XJ76" s="227"/>
      <c r="XK76" s="227"/>
      <c r="XL76" s="227"/>
      <c r="XM76" s="227"/>
      <c r="XN76" s="227"/>
      <c r="XO76" s="227"/>
      <c r="XP76" s="227"/>
      <c r="XQ76" s="227"/>
      <c r="XR76" s="227"/>
      <c r="XS76" s="227"/>
      <c r="XT76" s="227"/>
      <c r="XU76" s="227"/>
      <c r="XV76" s="227"/>
      <c r="XW76" s="227"/>
      <c r="XX76" s="227"/>
      <c r="XY76" s="227"/>
      <c r="XZ76" s="227"/>
      <c r="YA76" s="227"/>
      <c r="YB76" s="227"/>
      <c r="YC76" s="227"/>
      <c r="YD76" s="227"/>
      <c r="YE76" s="227"/>
      <c r="YF76" s="227"/>
      <c r="YG76" s="227"/>
      <c r="YH76" s="227"/>
      <c r="YI76" s="227"/>
      <c r="YJ76" s="227"/>
      <c r="YK76" s="227"/>
      <c r="YL76" s="227"/>
      <c r="YM76" s="227"/>
      <c r="YN76" s="227"/>
      <c r="YO76" s="227"/>
      <c r="YP76" s="227"/>
      <c r="YQ76" s="227"/>
      <c r="YR76" s="227"/>
      <c r="YS76" s="227"/>
      <c r="YT76" s="227"/>
      <c r="YU76" s="227"/>
      <c r="YV76" s="227"/>
      <c r="YW76" s="227"/>
      <c r="YX76" s="227"/>
      <c r="YY76" s="227"/>
      <c r="YZ76" s="227"/>
      <c r="ZA76" s="227"/>
      <c r="ZB76" s="227"/>
      <c r="ZC76" s="227"/>
      <c r="ZD76" s="227"/>
      <c r="ZE76" s="227"/>
      <c r="ZF76" s="227"/>
      <c r="ZG76" s="227"/>
      <c r="ZH76" s="227"/>
      <c r="ZI76" s="227"/>
      <c r="ZJ76" s="227"/>
      <c r="ZK76" s="227"/>
      <c r="ZL76" s="227"/>
      <c r="ZM76" s="227"/>
      <c r="ZN76" s="227"/>
      <c r="ZO76" s="227"/>
      <c r="ZP76" s="227"/>
      <c r="ZQ76" s="227"/>
      <c r="ZR76" s="227"/>
      <c r="ZS76" s="227"/>
      <c r="ZT76" s="227"/>
      <c r="ZU76" s="227"/>
      <c r="ZV76" s="227"/>
      <c r="ZW76" s="227"/>
      <c r="ZX76" s="227"/>
      <c r="ZY76" s="227"/>
      <c r="ZZ76" s="227"/>
      <c r="AAA76" s="227"/>
      <c r="AAB76" s="227"/>
      <c r="AAC76" s="227"/>
      <c r="AAD76" s="227"/>
      <c r="AAE76" s="227"/>
      <c r="AAF76" s="227"/>
      <c r="AAG76" s="227"/>
      <c r="AAH76" s="227"/>
      <c r="AAI76" s="227"/>
      <c r="AAJ76" s="227"/>
      <c r="AAK76" s="227"/>
      <c r="AAL76" s="227"/>
      <c r="AAM76" s="227"/>
      <c r="AAN76" s="227"/>
      <c r="AAO76" s="227"/>
      <c r="AAP76" s="227"/>
      <c r="AAQ76" s="227"/>
      <c r="AAR76" s="227"/>
      <c r="AAS76" s="227"/>
      <c r="AAT76" s="227"/>
      <c r="AAU76" s="227"/>
      <c r="AAV76" s="227"/>
      <c r="AAW76" s="227"/>
      <c r="AAX76" s="227"/>
      <c r="AAY76" s="227"/>
      <c r="AAZ76" s="227"/>
      <c r="ABA76" s="227"/>
      <c r="ABB76" s="227"/>
      <c r="ABC76" s="227"/>
      <c r="ABD76" s="227"/>
      <c r="ABE76" s="227"/>
      <c r="ABF76" s="227"/>
      <c r="ABG76" s="227"/>
      <c r="ABH76" s="227"/>
      <c r="ABI76" s="227"/>
      <c r="ABJ76" s="227"/>
      <c r="ABK76" s="227"/>
      <c r="ABL76" s="227"/>
      <c r="ABM76" s="227"/>
      <c r="ABN76" s="227"/>
      <c r="ABO76" s="227"/>
      <c r="ABP76" s="227"/>
      <c r="ABQ76" s="227"/>
      <c r="ABR76" s="227"/>
      <c r="ABS76" s="227"/>
      <c r="ABT76" s="227"/>
      <c r="ABU76" s="227"/>
      <c r="ABV76" s="227"/>
      <c r="ABW76" s="227"/>
      <c r="ABX76" s="227"/>
      <c r="ABY76" s="227"/>
      <c r="ABZ76" s="227"/>
      <c r="ACA76" s="227"/>
      <c r="ACB76" s="227"/>
      <c r="ACC76" s="227"/>
      <c r="ACD76" s="227"/>
      <c r="ACE76" s="227"/>
      <c r="ACF76" s="227"/>
      <c r="ACG76" s="227"/>
      <c r="ACH76" s="227"/>
      <c r="ACI76" s="227"/>
      <c r="ACJ76" s="227"/>
      <c r="ACK76" s="227"/>
      <c r="ACL76" s="227"/>
      <c r="ACM76" s="227"/>
      <c r="ACN76" s="227"/>
      <c r="ACO76" s="227"/>
      <c r="ACP76" s="227"/>
      <c r="ACQ76" s="227"/>
      <c r="ACR76" s="227"/>
      <c r="ACS76" s="227"/>
      <c r="ACT76" s="227"/>
      <c r="ACU76" s="227"/>
      <c r="ACV76" s="227"/>
      <c r="ACW76" s="227"/>
      <c r="ACX76" s="227"/>
      <c r="ACY76" s="227"/>
      <c r="ACZ76" s="227"/>
      <c r="ADA76" s="227"/>
      <c r="ADB76" s="227"/>
      <c r="ADC76" s="227"/>
      <c r="ADD76" s="227"/>
      <c r="ADE76" s="227"/>
      <c r="ADF76" s="227"/>
      <c r="ADG76" s="227"/>
      <c r="ADH76" s="227"/>
      <c r="ADI76" s="227"/>
      <c r="ADJ76" s="227"/>
      <c r="ADK76" s="227"/>
      <c r="ADL76" s="227"/>
      <c r="ADM76" s="227"/>
      <c r="ADN76" s="227"/>
      <c r="ADO76" s="227"/>
      <c r="ADP76" s="227"/>
      <c r="ADQ76" s="227"/>
      <c r="ADR76" s="227"/>
      <c r="ADS76" s="227"/>
      <c r="ADT76" s="227"/>
      <c r="ADU76" s="227"/>
      <c r="ADV76" s="227"/>
      <c r="ADW76" s="227"/>
      <c r="ADX76" s="227"/>
      <c r="ADY76" s="227"/>
      <c r="ADZ76" s="227"/>
      <c r="AEA76" s="227"/>
      <c r="AEB76" s="227"/>
      <c r="AEC76" s="227"/>
      <c r="AED76" s="227"/>
      <c r="AEE76" s="227"/>
      <c r="AEF76" s="227"/>
      <c r="AEG76" s="227"/>
      <c r="AEH76" s="227"/>
      <c r="AEI76" s="227"/>
      <c r="AEJ76" s="227"/>
      <c r="AEK76" s="227"/>
      <c r="AEL76" s="227"/>
      <c r="AEM76" s="227"/>
      <c r="AEN76" s="227"/>
      <c r="AEO76" s="227"/>
      <c r="AEP76" s="227"/>
      <c r="AEQ76" s="227"/>
      <c r="AER76" s="227"/>
      <c r="AES76" s="227"/>
      <c r="AET76" s="227"/>
      <c r="AEU76" s="227"/>
      <c r="AEV76" s="227"/>
      <c r="AEW76" s="227"/>
      <c r="AEX76" s="227"/>
      <c r="AEY76" s="227"/>
      <c r="AEZ76" s="227"/>
      <c r="AFA76" s="227"/>
      <c r="AFB76" s="227"/>
      <c r="AFC76" s="227"/>
      <c r="AFD76" s="227"/>
      <c r="AFE76" s="227"/>
      <c r="AFF76" s="227"/>
      <c r="AFG76" s="227"/>
      <c r="AFH76" s="227"/>
      <c r="AFI76" s="227"/>
      <c r="AFJ76" s="227"/>
      <c r="AFK76" s="227"/>
      <c r="AFL76" s="227"/>
      <c r="AFM76" s="227"/>
      <c r="AFN76" s="227"/>
      <c r="AFO76" s="227"/>
      <c r="AFP76" s="227"/>
      <c r="AFQ76" s="227"/>
      <c r="AFR76" s="227"/>
      <c r="AFS76" s="227"/>
      <c r="AFT76" s="227"/>
      <c r="AFU76" s="227"/>
      <c r="AFV76" s="227"/>
      <c r="AFW76" s="227"/>
      <c r="AFX76" s="227"/>
      <c r="AFY76" s="227"/>
      <c r="AFZ76" s="227"/>
      <c r="AGA76" s="227"/>
      <c r="AGB76" s="227"/>
      <c r="AGC76" s="227"/>
      <c r="AGD76" s="227"/>
      <c r="AGE76" s="227"/>
      <c r="AGF76" s="227"/>
      <c r="AGG76" s="227"/>
      <c r="AGH76" s="227"/>
      <c r="AGI76" s="227"/>
      <c r="AGJ76" s="227"/>
      <c r="AGK76" s="227"/>
      <c r="AGL76" s="227"/>
      <c r="AGM76" s="227"/>
      <c r="AGN76" s="227"/>
      <c r="AGO76" s="227"/>
      <c r="AGP76" s="227"/>
      <c r="AGQ76" s="227"/>
      <c r="AGR76" s="227"/>
      <c r="AGS76" s="227"/>
      <c r="AGT76" s="227"/>
      <c r="AGU76" s="227"/>
      <c r="AGV76" s="227"/>
      <c r="AGW76" s="227"/>
      <c r="AGX76" s="227"/>
      <c r="AGY76" s="227"/>
      <c r="AGZ76" s="227"/>
      <c r="AHA76" s="227"/>
      <c r="AHB76" s="227"/>
      <c r="AHC76" s="227"/>
      <c r="AHD76" s="227"/>
      <c r="AHE76" s="227"/>
      <c r="AHF76" s="227"/>
      <c r="AHG76" s="227"/>
      <c r="AHH76" s="227"/>
      <c r="AHI76" s="227"/>
      <c r="AHJ76" s="227"/>
      <c r="AHK76" s="227"/>
      <c r="AHL76" s="227"/>
      <c r="AHM76" s="227"/>
      <c r="AHN76" s="227"/>
      <c r="AHO76" s="227"/>
      <c r="AHP76" s="227"/>
      <c r="AHQ76" s="227"/>
      <c r="AHR76" s="227"/>
      <c r="AHS76" s="227"/>
      <c r="AHT76" s="227"/>
      <c r="AHU76" s="227"/>
      <c r="AHV76" s="227"/>
      <c r="AHW76" s="227"/>
      <c r="AHX76" s="227"/>
      <c r="AHY76" s="227"/>
      <c r="AHZ76" s="227"/>
      <c r="AIA76" s="227"/>
      <c r="AIB76" s="227"/>
      <c r="AIC76" s="227"/>
      <c r="AID76" s="227"/>
      <c r="AIE76" s="227"/>
      <c r="AIF76" s="227"/>
      <c r="AIG76" s="227"/>
      <c r="AIH76" s="227"/>
      <c r="AII76" s="227"/>
      <c r="AIJ76" s="227"/>
      <c r="AIK76" s="227"/>
      <c r="AIL76" s="227"/>
      <c r="AIM76" s="227"/>
      <c r="AIN76" s="227"/>
      <c r="AIO76" s="227"/>
      <c r="AIP76" s="227"/>
      <c r="AIQ76" s="227"/>
      <c r="AIR76" s="227"/>
      <c r="AIS76" s="227"/>
      <c r="AIT76" s="227"/>
      <c r="AIU76" s="227"/>
      <c r="AIV76" s="227"/>
      <c r="AIW76" s="227"/>
      <c r="AIX76" s="227"/>
      <c r="AIY76" s="227"/>
      <c r="AIZ76" s="227"/>
      <c r="AJA76" s="227"/>
      <c r="AJB76" s="227"/>
      <c r="AJC76" s="227"/>
      <c r="AJD76" s="227"/>
      <c r="AJE76" s="227"/>
      <c r="AJF76" s="227"/>
      <c r="AJG76" s="227"/>
      <c r="AJH76" s="227"/>
      <c r="AJI76" s="227"/>
      <c r="AJJ76" s="227"/>
      <c r="AJK76" s="227"/>
      <c r="AJL76" s="227"/>
      <c r="AJM76" s="227"/>
      <c r="AJN76" s="227"/>
      <c r="AJO76" s="227"/>
      <c r="AJP76" s="227"/>
      <c r="AJQ76" s="227"/>
      <c r="AJR76" s="227"/>
      <c r="AJS76" s="227"/>
      <c r="AJT76" s="227"/>
      <c r="AJU76" s="227"/>
      <c r="AJV76" s="227"/>
      <c r="AJW76" s="227"/>
      <c r="AJX76" s="227"/>
      <c r="AJY76" s="227"/>
      <c r="AJZ76" s="227"/>
      <c r="AKA76" s="227"/>
      <c r="AKB76" s="227"/>
      <c r="AKC76" s="227"/>
      <c r="AKD76" s="227"/>
      <c r="AKE76" s="227"/>
      <c r="AKF76" s="227"/>
      <c r="AKG76" s="227"/>
      <c r="AKH76" s="227"/>
      <c r="AKI76" s="227"/>
      <c r="AKJ76" s="227"/>
      <c r="AKK76" s="227"/>
      <c r="AKL76" s="227"/>
      <c r="AKM76" s="227"/>
      <c r="AKN76" s="227"/>
      <c r="AKO76" s="227"/>
      <c r="AKP76" s="227"/>
      <c r="AKQ76" s="227"/>
      <c r="AKR76" s="227"/>
      <c r="AKS76" s="227"/>
      <c r="AKT76" s="227"/>
      <c r="AKU76" s="227"/>
      <c r="AKV76" s="227"/>
      <c r="AKW76" s="227"/>
      <c r="AKX76" s="227"/>
      <c r="AKY76" s="227"/>
      <c r="AKZ76" s="227"/>
      <c r="ALA76" s="227"/>
      <c r="ALB76" s="227"/>
      <c r="ALC76" s="227"/>
      <c r="ALD76" s="227"/>
      <c r="ALE76" s="227"/>
      <c r="ALF76" s="227"/>
      <c r="ALG76" s="227"/>
      <c r="ALH76" s="227"/>
      <c r="ALI76" s="227"/>
      <c r="ALJ76" s="227"/>
      <c r="ALK76" s="227"/>
      <c r="ALL76" s="227"/>
      <c r="ALM76" s="227"/>
      <c r="ALN76" s="227"/>
      <c r="ALO76" s="227"/>
      <c r="ALP76" s="227"/>
      <c r="ALQ76" s="227"/>
      <c r="ALR76" s="227"/>
      <c r="ALS76" s="227"/>
      <c r="ALT76" s="227"/>
      <c r="ALU76" s="227"/>
      <c r="ALV76" s="227"/>
      <c r="ALW76" s="227"/>
      <c r="ALX76" s="227"/>
      <c r="ALY76" s="227"/>
      <c r="ALZ76" s="227"/>
      <c r="AMA76" s="227"/>
      <c r="AMB76" s="227"/>
      <c r="AMC76" s="227"/>
      <c r="AMD76" s="227"/>
      <c r="AME76" s="227"/>
      <c r="AMF76" s="227"/>
      <c r="AMG76" s="227"/>
      <c r="AMH76" s="227"/>
      <c r="AMI76" s="227"/>
      <c r="AMJ76" s="227"/>
      <c r="AMK76" s="227"/>
      <c r="AML76" s="227"/>
      <c r="AMM76" s="227"/>
      <c r="AMN76" s="227"/>
      <c r="AMO76" s="227"/>
      <c r="AMP76" s="227"/>
      <c r="AMQ76" s="227"/>
      <c r="AMR76" s="227"/>
      <c r="AMS76" s="227"/>
      <c r="AMT76" s="227"/>
      <c r="AMU76" s="227"/>
      <c r="AMV76" s="227"/>
      <c r="AMW76" s="227"/>
      <c r="AMX76" s="227"/>
    </row>
    <row r="77" spans="1:1038" s="308" customFormat="1" ht="18" customHeight="1">
      <c r="A77" s="301" t="s">
        <v>1277</v>
      </c>
      <c r="B77" s="228" t="s">
        <v>1294</v>
      </c>
      <c r="C77" s="228"/>
      <c r="D77" s="303" t="s">
        <v>1279</v>
      </c>
      <c r="E77" s="228">
        <v>16</v>
      </c>
      <c r="F77" s="228">
        <v>4</v>
      </c>
      <c r="G77" s="285" t="str">
        <f t="shared" si="22"/>
        <v>16-4</v>
      </c>
      <c r="H77" s="279">
        <v>0</v>
      </c>
      <c r="I77" s="228">
        <v>87</v>
      </c>
      <c r="J77" s="226"/>
      <c r="K77" s="545" t="b">
        <f>IF(I78=1,IF(((VLOOKUP($G77,[1]Depth_Lookup!#REF!,9,FALSE))-(H77/100))=0,"Good",IF(((VLOOKUP($G77,[1]Depth_Lookup!$A$3:$J$550,9,FALSE))-(H77/100))&gt;0,"Too Short","Too Long")))</f>
        <v>0</v>
      </c>
      <c r="L77" s="171">
        <f>(VLOOKUP($G77,Depth_Lookup!$A$3:$J$410,10,FALSE))+(H77/100)</f>
        <v>31.97</v>
      </c>
      <c r="M77" s="171">
        <f>(VLOOKUP($G77,Depth_Lookup!$A$3:$J$410,10,FALSE))+(I77/100)</f>
        <v>32.839999999999996</v>
      </c>
      <c r="N77" s="231" t="s">
        <v>1308</v>
      </c>
      <c r="O77" s="228">
        <v>2</v>
      </c>
      <c r="P77" s="228" t="s">
        <v>853</v>
      </c>
      <c r="Q77" s="228" t="s">
        <v>125</v>
      </c>
      <c r="R77" s="304" t="str">
        <f t="shared" si="23"/>
        <v>SerpentinizedHarzburgite</v>
      </c>
      <c r="S77" s="228" t="s">
        <v>94</v>
      </c>
      <c r="T77" s="228" t="s">
        <v>700</v>
      </c>
      <c r="U77" s="228"/>
      <c r="V77" s="228"/>
      <c r="W77" s="228" t="s">
        <v>102</v>
      </c>
      <c r="X77" s="305">
        <f>VLOOKUP(W77,definitions_list_lookup!$A$13:$B$19,2,0)</f>
        <v>5</v>
      </c>
      <c r="Y77" s="228" t="s">
        <v>90</v>
      </c>
      <c r="Z77" s="228" t="s">
        <v>91</v>
      </c>
      <c r="AA77" s="228"/>
      <c r="AB77" s="228" t="s">
        <v>116</v>
      </c>
      <c r="AC77" s="228" t="s">
        <v>95</v>
      </c>
      <c r="AD77" s="228" t="s">
        <v>96</v>
      </c>
      <c r="AE77" s="234" t="s">
        <v>123</v>
      </c>
      <c r="AF77" s="304">
        <f>VLOOKUP(AE77,definitions_list_mag!$V$12:$W$15,2,0)</f>
        <v>1</v>
      </c>
      <c r="AG77" s="241"/>
      <c r="AH77" s="228" t="s">
        <v>1354</v>
      </c>
      <c r="AI77" s="242">
        <v>75</v>
      </c>
      <c r="AJ77" s="243"/>
      <c r="AK77" s="243"/>
      <c r="AL77" s="243"/>
      <c r="AM77" s="243"/>
      <c r="AN77" s="243"/>
      <c r="AO77" s="244"/>
      <c r="AP77" s="228"/>
      <c r="AQ77" s="228"/>
      <c r="AR77" s="228"/>
      <c r="AS77" s="228"/>
      <c r="AT77" s="228"/>
      <c r="AU77" s="242"/>
      <c r="AV77" s="243"/>
      <c r="AW77" s="243"/>
      <c r="AX77" s="243"/>
      <c r="AY77" s="243"/>
      <c r="AZ77" s="243"/>
      <c r="BA77" s="244">
        <v>25</v>
      </c>
      <c r="BB77" s="228">
        <v>5</v>
      </c>
      <c r="BC77" s="228">
        <v>5</v>
      </c>
      <c r="BD77" s="228" t="s">
        <v>1330</v>
      </c>
      <c r="BE77" s="228" t="s">
        <v>1331</v>
      </c>
      <c r="BF77" s="228"/>
      <c r="BG77" s="242"/>
      <c r="BH77" s="243"/>
      <c r="BI77" s="243"/>
      <c r="BJ77" s="243"/>
      <c r="BK77" s="243"/>
      <c r="BL77" s="243"/>
      <c r="BM77" s="244"/>
      <c r="BN77" s="228"/>
      <c r="BO77" s="228"/>
      <c r="BP77" s="228"/>
      <c r="BQ77" s="228"/>
      <c r="BR77" s="228"/>
      <c r="BS77" s="243"/>
      <c r="BT77" s="243"/>
      <c r="BU77" s="243"/>
      <c r="BV77" s="243"/>
      <c r="BW77" s="243"/>
      <c r="BX77" s="243"/>
      <c r="BY77" s="244"/>
      <c r="BZ77" s="228"/>
      <c r="CA77" s="228"/>
      <c r="CB77" s="228"/>
      <c r="CC77" s="228"/>
      <c r="CD77" s="228"/>
      <c r="CE77" s="228"/>
      <c r="CF77" s="228"/>
      <c r="CG77" s="245"/>
      <c r="CH77" s="246" t="s">
        <v>1355</v>
      </c>
      <c r="CI77" s="246">
        <v>100</v>
      </c>
      <c r="CJ77" s="246" t="s">
        <v>514</v>
      </c>
      <c r="CK77" s="247"/>
      <c r="CL77" s="248"/>
      <c r="CM77" s="248"/>
      <c r="CN77" s="248"/>
      <c r="CO77" s="248"/>
      <c r="CP77" s="248"/>
      <c r="CQ77" s="248"/>
      <c r="CR77" s="248"/>
      <c r="CS77" s="248"/>
      <c r="CT77" s="248"/>
      <c r="CU77" s="248"/>
      <c r="CV77" s="248"/>
      <c r="CW77" s="248"/>
      <c r="CX77" s="248"/>
      <c r="CY77" s="248"/>
      <c r="CZ77" s="248"/>
      <c r="DA77" s="248"/>
      <c r="DB77" s="248">
        <v>75</v>
      </c>
      <c r="DC77" s="249">
        <v>10</v>
      </c>
      <c r="DD77" s="248"/>
      <c r="DE77" s="248"/>
      <c r="DF77" s="248"/>
      <c r="DG77" s="248"/>
      <c r="DH77" s="248"/>
      <c r="DI77" s="248"/>
      <c r="DJ77" s="248">
        <v>15</v>
      </c>
      <c r="DK77" s="306">
        <f t="shared" si="24"/>
        <v>100</v>
      </c>
      <c r="DL77" s="245"/>
      <c r="DM77" s="248"/>
      <c r="DN77" s="248"/>
      <c r="DO77" s="307"/>
      <c r="DQ77" s="245"/>
      <c r="DR77" s="307"/>
      <c r="DS77" s="245"/>
      <c r="DT77" s="262" t="s">
        <v>1392</v>
      </c>
      <c r="DU77" s="249"/>
      <c r="DV77" s="249"/>
      <c r="DW77" s="310">
        <f t="shared" si="38"/>
        <v>100</v>
      </c>
      <c r="DX77" s="311" t="e">
        <f>VLOOKUP(P77,definitions_list_lookup!$K$30:$L$54,2,0)</f>
        <v>#N/A</v>
      </c>
      <c r="DY77" s="268" t="s">
        <v>1405</v>
      </c>
      <c r="DZ77" s="268" t="s">
        <v>1420</v>
      </c>
      <c r="EA77" s="268"/>
      <c r="EB77" s="249"/>
      <c r="EC77" s="312"/>
      <c r="ED77" s="229" t="s">
        <v>2517</v>
      </c>
      <c r="EE77" s="313"/>
      <c r="EF77" s="314"/>
      <c r="EG77" s="313"/>
      <c r="EH77" s="315"/>
      <c r="EI77" s="316" t="e">
        <f>VLOOKUP(EH77,definitions_list_mag!$Y$12:$Z$15,2,FALSE)</f>
        <v>#N/A</v>
      </c>
      <c r="EJ77" s="317"/>
      <c r="EK77" s="318" t="e">
        <f>VLOOKUP(EJ77,definitions_list_mag!$AT$3:$AU$5,2,FALSE)</f>
        <v>#N/A</v>
      </c>
      <c r="EL77" s="313"/>
      <c r="EM77" s="315"/>
      <c r="EN77" s="315"/>
      <c r="EO77" s="319"/>
      <c r="EP77" s="319"/>
      <c r="EQ77" s="319"/>
      <c r="ER77" s="319"/>
      <c r="ES77" s="319"/>
      <c r="ET77" s="319"/>
      <c r="EU77" s="319"/>
      <c r="EV77" s="320"/>
      <c r="EW77" s="320"/>
      <c r="EX77" s="320"/>
      <c r="EY77" s="320"/>
      <c r="EZ77" s="192" t="e">
        <f t="shared" si="25"/>
        <v>#DIV/0!</v>
      </c>
      <c r="FA77" s="192" t="e">
        <f t="shared" si="26"/>
        <v>#DIV/0!</v>
      </c>
      <c r="FB77" s="192" t="e">
        <f t="shared" si="27"/>
        <v>#DIV/0!</v>
      </c>
      <c r="FC77" s="192" t="e">
        <f t="shared" si="28"/>
        <v>#DIV/0!</v>
      </c>
      <c r="FD77" s="192" t="e">
        <f t="shared" si="29"/>
        <v>#DIV/0!</v>
      </c>
      <c r="FE77" s="193" t="e">
        <f t="shared" si="30"/>
        <v>#DIV/0!</v>
      </c>
      <c r="FF77" s="194" t="e">
        <f t="shared" si="31"/>
        <v>#DIV/0!</v>
      </c>
      <c r="FG77" s="317"/>
      <c r="FH77" s="315"/>
      <c r="FI77" s="778">
        <f t="shared" si="32"/>
        <v>0</v>
      </c>
      <c r="FJ77" s="779" t="e">
        <f t="shared" si="33"/>
        <v>#DIV/0!</v>
      </c>
      <c r="FK77" s="779" t="e">
        <f t="shared" si="34"/>
        <v>#DIV/0!</v>
      </c>
      <c r="FL77" s="780" t="e">
        <f t="shared" si="35"/>
        <v>#DIV/0!</v>
      </c>
      <c r="FM77" s="169" t="e">
        <f t="shared" si="36"/>
        <v>#DIV/0!</v>
      </c>
      <c r="FN77" s="783" t="e">
        <f t="shared" si="37"/>
        <v>#DIV/0!</v>
      </c>
      <c r="FO77" s="228"/>
      <c r="FP77" s="228"/>
      <c r="FQ77" s="228"/>
      <c r="FR77" s="228"/>
      <c r="FS77" s="228"/>
      <c r="FT77" s="228"/>
      <c r="FU77" s="228"/>
      <c r="FV77" s="228"/>
      <c r="FW77" s="228"/>
      <c r="FX77" s="228"/>
      <c r="FY77" s="228"/>
      <c r="FZ77" s="228"/>
      <c r="GA77" s="228"/>
      <c r="GB77" s="228"/>
      <c r="GC77" s="228"/>
      <c r="GD77" s="228"/>
      <c r="GE77" s="228"/>
      <c r="GF77" s="228"/>
      <c r="GG77" s="228"/>
      <c r="GH77" s="228"/>
      <c r="GI77" s="228"/>
      <c r="GJ77" s="228"/>
      <c r="GK77" s="228"/>
      <c r="GL77" s="228"/>
      <c r="GM77" s="228"/>
      <c r="GN77" s="228"/>
      <c r="GO77" s="228"/>
      <c r="GP77" s="228"/>
      <c r="GQ77" s="228"/>
      <c r="GR77" s="228"/>
      <c r="GS77" s="228"/>
      <c r="GT77" s="228"/>
      <c r="GU77" s="228"/>
      <c r="GV77" s="228"/>
      <c r="GW77" s="228"/>
      <c r="GX77" s="228"/>
      <c r="GY77" s="228"/>
      <c r="GZ77" s="228"/>
      <c r="HA77" s="228"/>
      <c r="HB77" s="228"/>
      <c r="HC77" s="228"/>
      <c r="HD77" s="228"/>
      <c r="HE77" s="228"/>
      <c r="HF77" s="228"/>
      <c r="HG77" s="228"/>
      <c r="HH77" s="228"/>
      <c r="HI77" s="228"/>
      <c r="HJ77" s="228"/>
      <c r="HK77" s="228"/>
      <c r="HL77" s="228"/>
      <c r="HM77" s="228"/>
      <c r="HN77" s="228"/>
      <c r="HO77" s="228"/>
      <c r="HP77" s="228"/>
      <c r="HQ77" s="228"/>
      <c r="HR77" s="228"/>
      <c r="HS77" s="228"/>
      <c r="HT77" s="228"/>
      <c r="HU77" s="228"/>
      <c r="HV77" s="228"/>
      <c r="HW77" s="228"/>
      <c r="HX77" s="228"/>
      <c r="HY77" s="228"/>
      <c r="HZ77" s="228"/>
      <c r="IA77" s="228"/>
      <c r="IB77" s="228"/>
      <c r="IC77" s="228"/>
      <c r="ID77" s="228"/>
      <c r="IE77" s="228"/>
      <c r="IF77" s="228"/>
      <c r="IG77" s="228"/>
      <c r="IH77" s="228"/>
      <c r="II77" s="228"/>
      <c r="IJ77" s="228"/>
      <c r="IK77" s="228"/>
      <c r="IL77" s="228"/>
      <c r="IM77" s="228"/>
      <c r="IN77" s="228"/>
      <c r="IO77" s="228"/>
      <c r="IP77" s="228"/>
      <c r="IQ77" s="228"/>
      <c r="IR77" s="228"/>
      <c r="IS77" s="228"/>
      <c r="IT77" s="228"/>
      <c r="IU77" s="228"/>
      <c r="IV77" s="228"/>
      <c r="IW77" s="228"/>
      <c r="IX77" s="228"/>
      <c r="IY77" s="228"/>
      <c r="IZ77" s="228"/>
      <c r="JA77" s="228"/>
      <c r="JB77" s="228"/>
      <c r="JC77" s="228"/>
      <c r="JD77" s="228"/>
      <c r="JE77" s="228"/>
      <c r="JF77" s="228"/>
      <c r="JG77" s="228"/>
      <c r="JH77" s="228"/>
      <c r="JI77" s="228"/>
      <c r="JJ77" s="228"/>
      <c r="JK77" s="228"/>
      <c r="JL77" s="228"/>
      <c r="JM77" s="228"/>
      <c r="JN77" s="228"/>
      <c r="JO77" s="228"/>
      <c r="JP77" s="228"/>
      <c r="JQ77" s="228"/>
      <c r="JR77" s="228"/>
      <c r="JS77" s="228"/>
      <c r="JT77" s="228"/>
      <c r="JU77" s="228"/>
      <c r="JV77" s="228"/>
      <c r="JW77" s="228"/>
      <c r="JX77" s="228"/>
      <c r="JY77" s="228"/>
      <c r="JZ77" s="228"/>
      <c r="KA77" s="228"/>
      <c r="KB77" s="228"/>
      <c r="KC77" s="228"/>
      <c r="KD77" s="228"/>
      <c r="KE77" s="228"/>
      <c r="KF77" s="228"/>
      <c r="KG77" s="228"/>
      <c r="KH77" s="228"/>
      <c r="KI77" s="228"/>
      <c r="KJ77" s="228"/>
      <c r="KK77" s="228"/>
      <c r="KL77" s="228"/>
      <c r="KM77" s="228"/>
      <c r="KN77" s="228"/>
      <c r="KO77" s="228"/>
      <c r="KP77" s="228"/>
      <c r="KQ77" s="228"/>
      <c r="KR77" s="228"/>
      <c r="KS77" s="228"/>
      <c r="KT77" s="228"/>
      <c r="KU77" s="228"/>
      <c r="KV77" s="228"/>
      <c r="KW77" s="228"/>
      <c r="KX77" s="228"/>
      <c r="KY77" s="228"/>
      <c r="KZ77" s="228"/>
      <c r="LA77" s="228"/>
      <c r="LB77" s="228"/>
      <c r="LC77" s="228"/>
      <c r="LD77" s="228"/>
      <c r="LE77" s="228"/>
      <c r="LF77" s="228"/>
      <c r="LG77" s="228"/>
      <c r="LH77" s="228"/>
      <c r="LI77" s="228"/>
      <c r="LJ77" s="228"/>
      <c r="LK77" s="228"/>
      <c r="LL77" s="228"/>
      <c r="LM77" s="228"/>
      <c r="LN77" s="228"/>
      <c r="LO77" s="228"/>
      <c r="LP77" s="228"/>
      <c r="LQ77" s="228"/>
      <c r="LR77" s="228"/>
      <c r="LS77" s="228"/>
      <c r="LT77" s="228"/>
      <c r="LU77" s="228"/>
      <c r="LV77" s="228"/>
      <c r="LW77" s="228"/>
      <c r="LX77" s="228"/>
      <c r="LY77" s="228"/>
      <c r="LZ77" s="228"/>
      <c r="MA77" s="228"/>
      <c r="MB77" s="228"/>
      <c r="MC77" s="228"/>
      <c r="MD77" s="228"/>
      <c r="ME77" s="228"/>
      <c r="MF77" s="228"/>
      <c r="MG77" s="228"/>
      <c r="MH77" s="228"/>
      <c r="MI77" s="228"/>
      <c r="MJ77" s="228"/>
      <c r="MK77" s="228"/>
      <c r="ML77" s="228"/>
      <c r="MM77" s="228"/>
      <c r="MN77" s="228"/>
      <c r="MO77" s="228"/>
      <c r="MP77" s="228"/>
      <c r="MQ77" s="228"/>
      <c r="MR77" s="228"/>
      <c r="MS77" s="228"/>
      <c r="MT77" s="228"/>
      <c r="MU77" s="228"/>
      <c r="MV77" s="228"/>
      <c r="MW77" s="228"/>
      <c r="MX77" s="228"/>
      <c r="MY77" s="228"/>
      <c r="MZ77" s="228"/>
      <c r="NA77" s="228"/>
      <c r="NB77" s="228"/>
      <c r="NC77" s="228"/>
      <c r="ND77" s="228"/>
      <c r="NE77" s="228"/>
      <c r="NF77" s="228"/>
      <c r="NG77" s="228"/>
      <c r="NH77" s="228"/>
      <c r="NI77" s="228"/>
      <c r="NJ77" s="228"/>
      <c r="NK77" s="228"/>
      <c r="NL77" s="228"/>
      <c r="NM77" s="228"/>
      <c r="NN77" s="228"/>
      <c r="NO77" s="228"/>
      <c r="NP77" s="228"/>
      <c r="NQ77" s="228"/>
      <c r="NR77" s="228"/>
      <c r="NS77" s="228"/>
      <c r="NT77" s="228"/>
      <c r="NU77" s="228"/>
      <c r="NV77" s="228"/>
      <c r="NW77" s="228"/>
      <c r="NX77" s="228"/>
      <c r="NY77" s="228"/>
      <c r="NZ77" s="228"/>
      <c r="OA77" s="228"/>
      <c r="OB77" s="228"/>
      <c r="OC77" s="228"/>
      <c r="OD77" s="228"/>
      <c r="OE77" s="228"/>
      <c r="OF77" s="228"/>
      <c r="OG77" s="228"/>
      <c r="OH77" s="228"/>
      <c r="OI77" s="228"/>
      <c r="OJ77" s="228"/>
      <c r="OK77" s="228"/>
      <c r="OL77" s="228"/>
      <c r="OM77" s="228"/>
      <c r="ON77" s="228"/>
      <c r="OO77" s="228"/>
      <c r="OP77" s="228"/>
      <c r="OQ77" s="228"/>
      <c r="OR77" s="228"/>
      <c r="OS77" s="228"/>
      <c r="OT77" s="228"/>
      <c r="OU77" s="228"/>
      <c r="OV77" s="228"/>
      <c r="OW77" s="228"/>
      <c r="OX77" s="228"/>
      <c r="OY77" s="228"/>
      <c r="OZ77" s="228"/>
      <c r="PA77" s="228"/>
      <c r="PB77" s="228"/>
      <c r="PC77" s="228"/>
      <c r="PD77" s="228"/>
      <c r="PE77" s="228"/>
      <c r="PF77" s="228"/>
      <c r="PG77" s="228"/>
      <c r="PH77" s="228"/>
      <c r="PI77" s="228"/>
      <c r="PJ77" s="228"/>
      <c r="PK77" s="228"/>
      <c r="PL77" s="228"/>
      <c r="PM77" s="228"/>
      <c r="PN77" s="228"/>
      <c r="PO77" s="228"/>
      <c r="PP77" s="228"/>
      <c r="PQ77" s="228"/>
      <c r="PR77" s="228"/>
      <c r="PS77" s="228"/>
      <c r="PT77" s="228"/>
      <c r="PU77" s="228"/>
      <c r="PV77" s="228"/>
      <c r="PW77" s="228"/>
      <c r="PX77" s="228"/>
      <c r="PY77" s="228"/>
      <c r="PZ77" s="228"/>
      <c r="QA77" s="228"/>
      <c r="QB77" s="228"/>
      <c r="QC77" s="228"/>
      <c r="QD77" s="228"/>
      <c r="QE77" s="228"/>
      <c r="QF77" s="228"/>
      <c r="QG77" s="228"/>
      <c r="QH77" s="228"/>
      <c r="QI77" s="228"/>
      <c r="QJ77" s="228"/>
      <c r="QK77" s="228"/>
      <c r="QL77" s="228"/>
      <c r="QM77" s="228"/>
      <c r="QN77" s="228"/>
      <c r="QO77" s="228"/>
      <c r="QP77" s="228"/>
      <c r="QQ77" s="228"/>
      <c r="QR77" s="228"/>
      <c r="QS77" s="228"/>
      <c r="QT77" s="228"/>
      <c r="QU77" s="228"/>
      <c r="QV77" s="228"/>
      <c r="QW77" s="228"/>
      <c r="QX77" s="228"/>
      <c r="QY77" s="228"/>
      <c r="QZ77" s="228"/>
      <c r="RA77" s="228"/>
      <c r="RB77" s="228"/>
      <c r="RC77" s="228"/>
      <c r="RD77" s="228"/>
      <c r="RE77" s="228"/>
      <c r="RF77" s="228"/>
      <c r="RG77" s="228"/>
      <c r="RH77" s="228"/>
      <c r="RI77" s="228"/>
      <c r="RJ77" s="228"/>
      <c r="RK77" s="228"/>
      <c r="RL77" s="228"/>
      <c r="RM77" s="228"/>
      <c r="RN77" s="228"/>
      <c r="RO77" s="228"/>
      <c r="RP77" s="228"/>
      <c r="RQ77" s="228"/>
      <c r="RR77" s="228"/>
      <c r="RS77" s="228"/>
      <c r="RT77" s="228"/>
      <c r="RU77" s="228"/>
      <c r="RV77" s="228"/>
      <c r="RW77" s="228"/>
      <c r="RX77" s="228"/>
      <c r="RY77" s="228"/>
      <c r="RZ77" s="228"/>
      <c r="SA77" s="228"/>
      <c r="SB77" s="228"/>
      <c r="SC77" s="228"/>
      <c r="SD77" s="228"/>
      <c r="SE77" s="228"/>
      <c r="SF77" s="228"/>
      <c r="SG77" s="228"/>
      <c r="SH77" s="228"/>
      <c r="SI77" s="228"/>
      <c r="SJ77" s="228"/>
      <c r="SK77" s="228"/>
      <c r="SL77" s="228"/>
      <c r="SM77" s="228"/>
      <c r="SN77" s="228"/>
      <c r="SO77" s="228"/>
      <c r="SP77" s="228"/>
      <c r="SQ77" s="228"/>
      <c r="SR77" s="228"/>
      <c r="SS77" s="228"/>
      <c r="ST77" s="228"/>
      <c r="SU77" s="228"/>
      <c r="SV77" s="228"/>
      <c r="SW77" s="228"/>
      <c r="SX77" s="228"/>
      <c r="SY77" s="228"/>
      <c r="SZ77" s="228"/>
      <c r="TA77" s="228"/>
      <c r="TB77" s="228"/>
      <c r="TC77" s="228"/>
      <c r="TD77" s="228"/>
      <c r="TE77" s="228"/>
      <c r="TF77" s="228"/>
      <c r="TG77" s="228"/>
      <c r="TH77" s="228"/>
      <c r="TI77" s="228"/>
      <c r="TJ77" s="228"/>
      <c r="TK77" s="228"/>
      <c r="TL77" s="228"/>
      <c r="TM77" s="228"/>
      <c r="TN77" s="228"/>
      <c r="TO77" s="228"/>
      <c r="TP77" s="228"/>
      <c r="TQ77" s="228"/>
      <c r="TR77" s="228"/>
      <c r="TS77" s="228"/>
      <c r="TT77" s="228"/>
      <c r="TU77" s="228"/>
      <c r="TV77" s="228"/>
      <c r="TW77" s="228"/>
      <c r="TX77" s="228"/>
      <c r="TY77" s="228"/>
      <c r="TZ77" s="228"/>
      <c r="UA77" s="228"/>
      <c r="UB77" s="228"/>
      <c r="UC77" s="228"/>
      <c r="UD77" s="228"/>
      <c r="UE77" s="228"/>
      <c r="UF77" s="228"/>
      <c r="UG77" s="228"/>
      <c r="UH77" s="228"/>
      <c r="UI77" s="228"/>
      <c r="UJ77" s="228"/>
      <c r="UK77" s="228"/>
      <c r="UL77" s="228"/>
      <c r="UM77" s="228"/>
      <c r="UN77" s="228"/>
      <c r="UO77" s="228"/>
      <c r="UP77" s="228"/>
      <c r="UQ77" s="228"/>
      <c r="UR77" s="228"/>
      <c r="US77" s="228"/>
      <c r="UT77" s="228"/>
      <c r="UU77" s="228"/>
      <c r="UV77" s="228"/>
      <c r="UW77" s="228"/>
      <c r="UX77" s="228"/>
      <c r="UY77" s="228"/>
      <c r="UZ77" s="228"/>
      <c r="VA77" s="228"/>
      <c r="VB77" s="228"/>
      <c r="VC77" s="228"/>
      <c r="VD77" s="228"/>
      <c r="VE77" s="228"/>
      <c r="VF77" s="228"/>
      <c r="VG77" s="228"/>
      <c r="VH77" s="228"/>
      <c r="VI77" s="228"/>
      <c r="VJ77" s="228"/>
      <c r="VK77" s="228"/>
      <c r="VL77" s="228"/>
      <c r="VM77" s="228"/>
      <c r="VN77" s="228"/>
      <c r="VO77" s="228"/>
      <c r="VP77" s="228"/>
      <c r="VQ77" s="228"/>
      <c r="VR77" s="228"/>
      <c r="VS77" s="228"/>
      <c r="VT77" s="228"/>
      <c r="VU77" s="228"/>
      <c r="VV77" s="228"/>
      <c r="VW77" s="228"/>
      <c r="VX77" s="228"/>
      <c r="VY77" s="228"/>
      <c r="VZ77" s="228"/>
      <c r="WA77" s="228"/>
      <c r="WB77" s="228"/>
      <c r="WC77" s="228"/>
      <c r="WD77" s="228"/>
      <c r="WE77" s="228"/>
      <c r="WF77" s="228"/>
      <c r="WG77" s="228"/>
      <c r="WH77" s="228"/>
      <c r="WI77" s="228"/>
      <c r="WJ77" s="228"/>
      <c r="WK77" s="228"/>
      <c r="WL77" s="228"/>
      <c r="WM77" s="228"/>
      <c r="WN77" s="228"/>
      <c r="WO77" s="228"/>
      <c r="WP77" s="228"/>
      <c r="WQ77" s="228"/>
      <c r="WR77" s="228"/>
      <c r="WS77" s="228"/>
      <c r="WT77" s="228"/>
      <c r="WU77" s="228"/>
      <c r="WV77" s="228"/>
      <c r="WW77" s="228"/>
      <c r="WX77" s="228"/>
      <c r="WY77" s="228"/>
      <c r="WZ77" s="228"/>
      <c r="XA77" s="228"/>
      <c r="XB77" s="228"/>
      <c r="XC77" s="228"/>
      <c r="XD77" s="228"/>
      <c r="XE77" s="228"/>
      <c r="XF77" s="228"/>
      <c r="XG77" s="228"/>
      <c r="XH77" s="228"/>
      <c r="XI77" s="228"/>
      <c r="XJ77" s="228"/>
      <c r="XK77" s="228"/>
      <c r="XL77" s="228"/>
      <c r="XM77" s="228"/>
      <c r="XN77" s="228"/>
      <c r="XO77" s="228"/>
      <c r="XP77" s="228"/>
      <c r="XQ77" s="228"/>
      <c r="XR77" s="228"/>
      <c r="XS77" s="228"/>
      <c r="XT77" s="228"/>
      <c r="XU77" s="228"/>
      <c r="XV77" s="228"/>
      <c r="XW77" s="228"/>
      <c r="XX77" s="228"/>
      <c r="XY77" s="228"/>
      <c r="XZ77" s="228"/>
      <c r="YA77" s="228"/>
      <c r="YB77" s="228"/>
      <c r="YC77" s="228"/>
      <c r="YD77" s="228"/>
      <c r="YE77" s="228"/>
      <c r="YF77" s="228"/>
      <c r="YG77" s="228"/>
      <c r="YH77" s="228"/>
      <c r="YI77" s="228"/>
      <c r="YJ77" s="228"/>
      <c r="YK77" s="228"/>
      <c r="YL77" s="228"/>
      <c r="YM77" s="228"/>
      <c r="YN77" s="228"/>
      <c r="YO77" s="228"/>
      <c r="YP77" s="228"/>
      <c r="YQ77" s="228"/>
      <c r="YR77" s="228"/>
      <c r="YS77" s="228"/>
      <c r="YT77" s="228"/>
      <c r="YU77" s="228"/>
      <c r="YV77" s="228"/>
      <c r="YW77" s="228"/>
      <c r="YX77" s="228"/>
      <c r="YY77" s="228"/>
      <c r="YZ77" s="228"/>
      <c r="ZA77" s="228"/>
      <c r="ZB77" s="228"/>
      <c r="ZC77" s="228"/>
      <c r="ZD77" s="228"/>
      <c r="ZE77" s="228"/>
      <c r="ZF77" s="228"/>
      <c r="ZG77" s="228"/>
      <c r="ZH77" s="228"/>
      <c r="ZI77" s="228"/>
      <c r="ZJ77" s="228"/>
      <c r="ZK77" s="228"/>
      <c r="ZL77" s="228"/>
      <c r="ZM77" s="228"/>
      <c r="ZN77" s="228"/>
      <c r="ZO77" s="228"/>
      <c r="ZP77" s="228"/>
      <c r="ZQ77" s="228"/>
      <c r="ZR77" s="228"/>
      <c r="ZS77" s="228"/>
      <c r="ZT77" s="228"/>
      <c r="ZU77" s="228"/>
      <c r="ZV77" s="228"/>
      <c r="ZW77" s="228"/>
      <c r="ZX77" s="228"/>
      <c r="ZY77" s="228"/>
      <c r="ZZ77" s="228"/>
      <c r="AAA77" s="228"/>
      <c r="AAB77" s="228"/>
      <c r="AAC77" s="228"/>
      <c r="AAD77" s="228"/>
      <c r="AAE77" s="228"/>
      <c r="AAF77" s="228"/>
      <c r="AAG77" s="228"/>
      <c r="AAH77" s="228"/>
      <c r="AAI77" s="228"/>
      <c r="AAJ77" s="228"/>
      <c r="AAK77" s="228"/>
      <c r="AAL77" s="228"/>
      <c r="AAM77" s="228"/>
      <c r="AAN77" s="228"/>
      <c r="AAO77" s="228"/>
      <c r="AAP77" s="228"/>
      <c r="AAQ77" s="228"/>
      <c r="AAR77" s="228"/>
      <c r="AAS77" s="228"/>
      <c r="AAT77" s="228"/>
      <c r="AAU77" s="228"/>
      <c r="AAV77" s="228"/>
      <c r="AAW77" s="228"/>
      <c r="AAX77" s="228"/>
      <c r="AAY77" s="228"/>
      <c r="AAZ77" s="228"/>
      <c r="ABA77" s="228"/>
      <c r="ABB77" s="228"/>
      <c r="ABC77" s="228"/>
      <c r="ABD77" s="228"/>
      <c r="ABE77" s="228"/>
      <c r="ABF77" s="228"/>
      <c r="ABG77" s="228"/>
      <c r="ABH77" s="228"/>
      <c r="ABI77" s="228"/>
      <c r="ABJ77" s="228"/>
      <c r="ABK77" s="228"/>
      <c r="ABL77" s="228"/>
      <c r="ABM77" s="228"/>
      <c r="ABN77" s="228"/>
      <c r="ABO77" s="228"/>
      <c r="ABP77" s="228"/>
      <c r="ABQ77" s="228"/>
      <c r="ABR77" s="228"/>
      <c r="ABS77" s="228"/>
      <c r="ABT77" s="228"/>
      <c r="ABU77" s="228"/>
      <c r="ABV77" s="228"/>
      <c r="ABW77" s="228"/>
      <c r="ABX77" s="228"/>
      <c r="ABY77" s="228"/>
      <c r="ABZ77" s="228"/>
      <c r="ACA77" s="228"/>
      <c r="ACB77" s="228"/>
      <c r="ACC77" s="228"/>
      <c r="ACD77" s="228"/>
      <c r="ACE77" s="228"/>
      <c r="ACF77" s="228"/>
      <c r="ACG77" s="228"/>
      <c r="ACH77" s="228"/>
      <c r="ACI77" s="228"/>
      <c r="ACJ77" s="228"/>
      <c r="ACK77" s="228"/>
      <c r="ACL77" s="228"/>
      <c r="ACM77" s="228"/>
      <c r="ACN77" s="228"/>
      <c r="ACO77" s="228"/>
      <c r="ACP77" s="228"/>
      <c r="ACQ77" s="228"/>
      <c r="ACR77" s="228"/>
      <c r="ACS77" s="228"/>
      <c r="ACT77" s="228"/>
      <c r="ACU77" s="228"/>
      <c r="ACV77" s="228"/>
      <c r="ACW77" s="228"/>
      <c r="ACX77" s="228"/>
      <c r="ACY77" s="228"/>
      <c r="ACZ77" s="228"/>
      <c r="ADA77" s="228"/>
      <c r="ADB77" s="228"/>
      <c r="ADC77" s="228"/>
      <c r="ADD77" s="228"/>
      <c r="ADE77" s="228"/>
      <c r="ADF77" s="228"/>
      <c r="ADG77" s="228"/>
      <c r="ADH77" s="228"/>
      <c r="ADI77" s="228"/>
      <c r="ADJ77" s="228"/>
      <c r="ADK77" s="228"/>
      <c r="ADL77" s="228"/>
      <c r="ADM77" s="228"/>
      <c r="ADN77" s="228"/>
      <c r="ADO77" s="228"/>
      <c r="ADP77" s="228"/>
      <c r="ADQ77" s="228"/>
      <c r="ADR77" s="228"/>
      <c r="ADS77" s="228"/>
      <c r="ADT77" s="228"/>
      <c r="ADU77" s="228"/>
      <c r="ADV77" s="228"/>
      <c r="ADW77" s="228"/>
      <c r="ADX77" s="228"/>
      <c r="ADY77" s="228"/>
      <c r="ADZ77" s="228"/>
      <c r="AEA77" s="228"/>
      <c r="AEB77" s="228"/>
      <c r="AEC77" s="228"/>
      <c r="AED77" s="228"/>
      <c r="AEE77" s="228"/>
      <c r="AEF77" s="228"/>
      <c r="AEG77" s="228"/>
      <c r="AEH77" s="228"/>
      <c r="AEI77" s="228"/>
      <c r="AEJ77" s="228"/>
      <c r="AEK77" s="228"/>
      <c r="AEL77" s="228"/>
      <c r="AEM77" s="228"/>
      <c r="AEN77" s="228"/>
      <c r="AEO77" s="228"/>
      <c r="AEP77" s="228"/>
      <c r="AEQ77" s="228"/>
      <c r="AER77" s="228"/>
      <c r="AES77" s="228"/>
      <c r="AET77" s="228"/>
      <c r="AEU77" s="228"/>
      <c r="AEV77" s="228"/>
      <c r="AEW77" s="228"/>
      <c r="AEX77" s="228"/>
      <c r="AEY77" s="228"/>
      <c r="AEZ77" s="228"/>
      <c r="AFA77" s="228"/>
      <c r="AFB77" s="228"/>
      <c r="AFC77" s="228"/>
      <c r="AFD77" s="228"/>
      <c r="AFE77" s="228"/>
      <c r="AFF77" s="228"/>
      <c r="AFG77" s="228"/>
      <c r="AFH77" s="228"/>
      <c r="AFI77" s="228"/>
      <c r="AFJ77" s="228"/>
      <c r="AFK77" s="228"/>
      <c r="AFL77" s="228"/>
      <c r="AFM77" s="228"/>
      <c r="AFN77" s="228"/>
      <c r="AFO77" s="228"/>
      <c r="AFP77" s="228"/>
      <c r="AFQ77" s="228"/>
      <c r="AFR77" s="228"/>
      <c r="AFS77" s="228"/>
      <c r="AFT77" s="228"/>
      <c r="AFU77" s="228"/>
      <c r="AFV77" s="228"/>
      <c r="AFW77" s="228"/>
      <c r="AFX77" s="228"/>
      <c r="AFY77" s="228"/>
      <c r="AFZ77" s="228"/>
      <c r="AGA77" s="228"/>
      <c r="AGB77" s="228"/>
      <c r="AGC77" s="228"/>
      <c r="AGD77" s="228"/>
      <c r="AGE77" s="228"/>
      <c r="AGF77" s="228"/>
      <c r="AGG77" s="228"/>
      <c r="AGH77" s="228"/>
      <c r="AGI77" s="228"/>
      <c r="AGJ77" s="228"/>
      <c r="AGK77" s="228"/>
      <c r="AGL77" s="228"/>
      <c r="AGM77" s="228"/>
      <c r="AGN77" s="228"/>
      <c r="AGO77" s="228"/>
      <c r="AGP77" s="228"/>
      <c r="AGQ77" s="228"/>
      <c r="AGR77" s="228"/>
      <c r="AGS77" s="228"/>
      <c r="AGT77" s="228"/>
      <c r="AGU77" s="228"/>
      <c r="AGV77" s="228"/>
      <c r="AGW77" s="228"/>
      <c r="AGX77" s="228"/>
      <c r="AGY77" s="228"/>
      <c r="AGZ77" s="228"/>
      <c r="AHA77" s="228"/>
      <c r="AHB77" s="228"/>
      <c r="AHC77" s="228"/>
      <c r="AHD77" s="228"/>
      <c r="AHE77" s="228"/>
      <c r="AHF77" s="228"/>
      <c r="AHG77" s="228"/>
      <c r="AHH77" s="228"/>
      <c r="AHI77" s="228"/>
      <c r="AHJ77" s="228"/>
      <c r="AHK77" s="228"/>
      <c r="AHL77" s="228"/>
      <c r="AHM77" s="228"/>
      <c r="AHN77" s="228"/>
      <c r="AHO77" s="228"/>
      <c r="AHP77" s="228"/>
      <c r="AHQ77" s="228"/>
      <c r="AHR77" s="228"/>
      <c r="AHS77" s="228"/>
      <c r="AHT77" s="228"/>
      <c r="AHU77" s="228"/>
      <c r="AHV77" s="228"/>
      <c r="AHW77" s="228"/>
      <c r="AHX77" s="228"/>
      <c r="AHY77" s="228"/>
      <c r="AHZ77" s="228"/>
      <c r="AIA77" s="228"/>
      <c r="AIB77" s="228"/>
      <c r="AIC77" s="228"/>
      <c r="AID77" s="228"/>
      <c r="AIE77" s="228"/>
      <c r="AIF77" s="228"/>
      <c r="AIG77" s="228"/>
      <c r="AIH77" s="228"/>
      <c r="AII77" s="228"/>
      <c r="AIJ77" s="228"/>
      <c r="AIK77" s="228"/>
      <c r="AIL77" s="228"/>
      <c r="AIM77" s="228"/>
      <c r="AIN77" s="228"/>
      <c r="AIO77" s="228"/>
      <c r="AIP77" s="228"/>
      <c r="AIQ77" s="228"/>
      <c r="AIR77" s="228"/>
      <c r="AIS77" s="228"/>
      <c r="AIT77" s="228"/>
      <c r="AIU77" s="228"/>
      <c r="AIV77" s="228"/>
      <c r="AIW77" s="228"/>
      <c r="AIX77" s="228"/>
      <c r="AIY77" s="228"/>
      <c r="AIZ77" s="228"/>
      <c r="AJA77" s="228"/>
      <c r="AJB77" s="228"/>
      <c r="AJC77" s="228"/>
      <c r="AJD77" s="228"/>
      <c r="AJE77" s="228"/>
      <c r="AJF77" s="228"/>
      <c r="AJG77" s="228"/>
      <c r="AJH77" s="228"/>
      <c r="AJI77" s="228"/>
      <c r="AJJ77" s="228"/>
      <c r="AJK77" s="228"/>
      <c r="AJL77" s="228"/>
      <c r="AJM77" s="228"/>
      <c r="AJN77" s="228"/>
      <c r="AJO77" s="228"/>
      <c r="AJP77" s="228"/>
      <c r="AJQ77" s="228"/>
      <c r="AJR77" s="228"/>
      <c r="AJS77" s="228"/>
      <c r="AJT77" s="228"/>
      <c r="AJU77" s="228"/>
      <c r="AJV77" s="228"/>
      <c r="AJW77" s="228"/>
      <c r="AJX77" s="228"/>
      <c r="AJY77" s="228"/>
      <c r="AJZ77" s="228"/>
      <c r="AKA77" s="228"/>
      <c r="AKB77" s="228"/>
      <c r="AKC77" s="228"/>
      <c r="AKD77" s="228"/>
      <c r="AKE77" s="228"/>
      <c r="AKF77" s="228"/>
      <c r="AKG77" s="228"/>
      <c r="AKH77" s="228"/>
      <c r="AKI77" s="228"/>
      <c r="AKJ77" s="228"/>
      <c r="AKK77" s="228"/>
      <c r="AKL77" s="228"/>
      <c r="AKM77" s="228"/>
      <c r="AKN77" s="228"/>
      <c r="AKO77" s="228"/>
      <c r="AKP77" s="228"/>
      <c r="AKQ77" s="228"/>
      <c r="AKR77" s="228"/>
      <c r="AKS77" s="228"/>
      <c r="AKT77" s="228"/>
      <c r="AKU77" s="228"/>
      <c r="AKV77" s="228"/>
      <c r="AKW77" s="228"/>
      <c r="AKX77" s="228"/>
      <c r="AKY77" s="228"/>
      <c r="AKZ77" s="228"/>
      <c r="ALA77" s="228"/>
      <c r="ALB77" s="228"/>
      <c r="ALC77" s="228"/>
      <c r="ALD77" s="228"/>
      <c r="ALE77" s="228"/>
      <c r="ALF77" s="228"/>
      <c r="ALG77" s="228"/>
      <c r="ALH77" s="228"/>
      <c r="ALI77" s="228"/>
      <c r="ALJ77" s="228"/>
      <c r="ALK77" s="228"/>
      <c r="ALL77" s="228"/>
      <c r="ALM77" s="228"/>
      <c r="ALN77" s="228"/>
      <c r="ALO77" s="228"/>
      <c r="ALP77" s="228"/>
      <c r="ALQ77" s="228"/>
      <c r="ALR77" s="228"/>
      <c r="ALS77" s="228"/>
      <c r="ALT77" s="228"/>
      <c r="ALU77" s="228"/>
      <c r="ALV77" s="228"/>
      <c r="ALW77" s="228"/>
      <c r="ALX77" s="228"/>
      <c r="ALY77" s="228"/>
      <c r="ALZ77" s="228"/>
      <c r="AMA77" s="228"/>
      <c r="AMB77" s="228"/>
      <c r="AMC77" s="228"/>
      <c r="AMD77" s="228"/>
      <c r="AME77" s="228"/>
      <c r="AMF77" s="228"/>
      <c r="AMG77" s="228"/>
      <c r="AMH77" s="228"/>
      <c r="AMI77" s="228"/>
      <c r="AMJ77" s="228"/>
      <c r="AMK77" s="228"/>
      <c r="AML77" s="228"/>
      <c r="AMM77" s="228"/>
      <c r="AMN77" s="228"/>
      <c r="AMO77" s="228"/>
      <c r="AMP77" s="228"/>
      <c r="AMQ77" s="228"/>
      <c r="AMR77" s="228"/>
      <c r="AMS77" s="228"/>
      <c r="AMT77" s="228"/>
      <c r="AMU77" s="228"/>
      <c r="AMV77" s="228"/>
      <c r="AMW77" s="228"/>
      <c r="AMX77" s="228"/>
    </row>
    <row r="78" spans="1:1038" s="308" customFormat="1" ht="18" customHeight="1">
      <c r="A78" s="301" t="s">
        <v>1277</v>
      </c>
      <c r="B78" s="228" t="s">
        <v>1294</v>
      </c>
      <c r="C78" s="228"/>
      <c r="D78" s="303" t="s">
        <v>1279</v>
      </c>
      <c r="E78" s="228">
        <v>17</v>
      </c>
      <c r="F78" s="228">
        <v>1</v>
      </c>
      <c r="G78" s="285" t="str">
        <f t="shared" si="22"/>
        <v>17-1</v>
      </c>
      <c r="H78" s="279">
        <v>0</v>
      </c>
      <c r="I78" s="228">
        <v>85.5</v>
      </c>
      <c r="J78" s="226"/>
      <c r="K78" s="545" t="b">
        <f>IF(I79=1,IF(((VLOOKUP($G78,[1]Depth_Lookup!#REF!,9,FALSE))-(H78/100))=0,"Good",IF(((VLOOKUP($G78,[1]Depth_Lookup!$A$3:$J$550,9,FALSE))-(H78/100))&gt;0,"Too Short","Too Long")))</f>
        <v>0</v>
      </c>
      <c r="L78" s="171">
        <f>(VLOOKUP($G78,Depth_Lookup!$A$3:$J$410,10,FALSE))+(H78/100)</f>
        <v>32.700000000000003</v>
      </c>
      <c r="M78" s="171">
        <f>(VLOOKUP($G78,Depth_Lookup!$A$3:$J$410,10,FALSE))+(I78/100)</f>
        <v>33.555</v>
      </c>
      <c r="N78" s="231" t="s">
        <v>1308</v>
      </c>
      <c r="O78" s="228">
        <v>4</v>
      </c>
      <c r="P78" s="228" t="s">
        <v>853</v>
      </c>
      <c r="Q78" s="228" t="s">
        <v>125</v>
      </c>
      <c r="R78" s="304" t="str">
        <f t="shared" si="23"/>
        <v>SerpentinizedHarzburgite</v>
      </c>
      <c r="S78" s="228" t="s">
        <v>94</v>
      </c>
      <c r="T78" s="228" t="s">
        <v>700</v>
      </c>
      <c r="U78" s="228"/>
      <c r="V78" s="228"/>
      <c r="W78" s="228" t="s">
        <v>102</v>
      </c>
      <c r="X78" s="305">
        <f>VLOOKUP(W78,definitions_list_lookup!$A$13:$B$19,2,0)</f>
        <v>5</v>
      </c>
      <c r="Y78" s="228" t="s">
        <v>90</v>
      </c>
      <c r="Z78" s="228" t="s">
        <v>91</v>
      </c>
      <c r="AA78" s="228"/>
      <c r="AB78" s="228" t="s">
        <v>116</v>
      </c>
      <c r="AC78" s="228" t="s">
        <v>95</v>
      </c>
      <c r="AD78" s="228" t="s">
        <v>96</v>
      </c>
      <c r="AE78" s="234" t="s">
        <v>123</v>
      </c>
      <c r="AF78" s="304">
        <f>VLOOKUP(AE78,definitions_list_mag!$V$12:$W$15,2,0)</f>
        <v>1</v>
      </c>
      <c r="AG78" s="241"/>
      <c r="AH78" s="228" t="s">
        <v>1354</v>
      </c>
      <c r="AI78" s="242">
        <v>75</v>
      </c>
      <c r="AJ78" s="243"/>
      <c r="AK78" s="243"/>
      <c r="AL78" s="243"/>
      <c r="AM78" s="243"/>
      <c r="AN78" s="243"/>
      <c r="AO78" s="244"/>
      <c r="AP78" s="228"/>
      <c r="AQ78" s="228"/>
      <c r="AR78" s="228"/>
      <c r="AS78" s="228"/>
      <c r="AT78" s="228"/>
      <c r="AU78" s="242"/>
      <c r="AV78" s="243"/>
      <c r="AW78" s="243"/>
      <c r="AX78" s="243"/>
      <c r="AY78" s="243"/>
      <c r="AZ78" s="243"/>
      <c r="BA78" s="244">
        <v>25</v>
      </c>
      <c r="BB78" s="228">
        <v>5</v>
      </c>
      <c r="BC78" s="228">
        <v>5</v>
      </c>
      <c r="BD78" s="228" t="s">
        <v>1330</v>
      </c>
      <c r="BE78" s="228" t="s">
        <v>1331</v>
      </c>
      <c r="BF78" s="228"/>
      <c r="BG78" s="242"/>
      <c r="BH78" s="243"/>
      <c r="BI78" s="243"/>
      <c r="BJ78" s="243"/>
      <c r="BK78" s="243"/>
      <c r="BL78" s="243"/>
      <c r="BM78" s="244"/>
      <c r="BN78" s="228"/>
      <c r="BO78" s="228"/>
      <c r="BP78" s="228"/>
      <c r="BQ78" s="228"/>
      <c r="BR78" s="228"/>
      <c r="BS78" s="243"/>
      <c r="BT78" s="243"/>
      <c r="BU78" s="243"/>
      <c r="BV78" s="243"/>
      <c r="BW78" s="243"/>
      <c r="BX78" s="243"/>
      <c r="BY78" s="244"/>
      <c r="BZ78" s="228"/>
      <c r="CA78" s="228"/>
      <c r="CB78" s="228"/>
      <c r="CC78" s="228"/>
      <c r="CD78" s="228"/>
      <c r="CE78" s="228"/>
      <c r="CF78" s="228"/>
      <c r="CG78" s="245"/>
      <c r="CH78" s="246" t="s">
        <v>1355</v>
      </c>
      <c r="CI78" s="246">
        <v>100</v>
      </c>
      <c r="CJ78" s="246" t="s">
        <v>514</v>
      </c>
      <c r="CK78" s="247"/>
      <c r="CL78" s="248"/>
      <c r="CM78" s="248"/>
      <c r="CN78" s="248"/>
      <c r="CO78" s="248"/>
      <c r="CP78" s="248"/>
      <c r="CQ78" s="248"/>
      <c r="CR78" s="248"/>
      <c r="CS78" s="248"/>
      <c r="CT78" s="248"/>
      <c r="CU78" s="248"/>
      <c r="CV78" s="248"/>
      <c r="CW78" s="248"/>
      <c r="CX78" s="248"/>
      <c r="CY78" s="248"/>
      <c r="CZ78" s="248"/>
      <c r="DA78" s="248"/>
      <c r="DB78" s="248">
        <v>75</v>
      </c>
      <c r="DC78" s="249">
        <v>10</v>
      </c>
      <c r="DD78" s="248"/>
      <c r="DE78" s="248"/>
      <c r="DF78" s="248"/>
      <c r="DG78" s="248"/>
      <c r="DH78" s="248"/>
      <c r="DI78" s="248"/>
      <c r="DJ78" s="248">
        <v>15</v>
      </c>
      <c r="DK78" s="306">
        <f t="shared" si="24"/>
        <v>100</v>
      </c>
      <c r="DL78" s="245"/>
      <c r="DM78" s="248"/>
      <c r="DN78" s="248"/>
      <c r="DO78" s="307"/>
      <c r="DQ78" s="245"/>
      <c r="DR78" s="307"/>
      <c r="DS78" s="245"/>
      <c r="DT78" s="262" t="s">
        <v>1392</v>
      </c>
      <c r="DU78" s="249"/>
      <c r="DV78" s="249"/>
      <c r="DW78" s="310">
        <f t="shared" si="38"/>
        <v>100</v>
      </c>
      <c r="DX78" s="311" t="e">
        <f>VLOOKUP(P78,definitions_list_lookup!$K$30:$L$54,2,0)</f>
        <v>#N/A</v>
      </c>
      <c r="DY78" s="268" t="s">
        <v>1405</v>
      </c>
      <c r="DZ78" s="268" t="s">
        <v>1420</v>
      </c>
      <c r="EA78" s="268"/>
      <c r="EB78" s="249"/>
      <c r="EC78" s="312"/>
      <c r="ED78" s="229" t="s">
        <v>2517</v>
      </c>
      <c r="EE78" s="313"/>
      <c r="EF78" s="314"/>
      <c r="EG78" s="313"/>
      <c r="EH78" s="315"/>
      <c r="EI78" s="316" t="e">
        <f>VLOOKUP(EH78,definitions_list_mag!$Y$12:$Z$15,2,FALSE)</f>
        <v>#N/A</v>
      </c>
      <c r="EJ78" s="317"/>
      <c r="EK78" s="318" t="e">
        <f>VLOOKUP(EJ78,definitions_list_mag!$AT$3:$AU$5,2,FALSE)</f>
        <v>#N/A</v>
      </c>
      <c r="EL78" s="313"/>
      <c r="EM78" s="315"/>
      <c r="EN78" s="315"/>
      <c r="EO78" s="319"/>
      <c r="EP78" s="319"/>
      <c r="EQ78" s="319"/>
      <c r="ER78" s="319"/>
      <c r="ES78" s="319"/>
      <c r="ET78" s="319"/>
      <c r="EU78" s="319"/>
      <c r="EV78" s="320"/>
      <c r="EW78" s="320"/>
      <c r="EX78" s="320"/>
      <c r="EY78" s="320"/>
      <c r="EZ78" s="192" t="e">
        <f t="shared" si="25"/>
        <v>#DIV/0!</v>
      </c>
      <c r="FA78" s="192" t="e">
        <f t="shared" si="26"/>
        <v>#DIV/0!</v>
      </c>
      <c r="FB78" s="192" t="e">
        <f t="shared" si="27"/>
        <v>#DIV/0!</v>
      </c>
      <c r="FC78" s="192" t="e">
        <f t="shared" si="28"/>
        <v>#DIV/0!</v>
      </c>
      <c r="FD78" s="192" t="e">
        <f t="shared" si="29"/>
        <v>#DIV/0!</v>
      </c>
      <c r="FE78" s="193" t="e">
        <f t="shared" si="30"/>
        <v>#DIV/0!</v>
      </c>
      <c r="FF78" s="194" t="e">
        <f t="shared" si="31"/>
        <v>#DIV/0!</v>
      </c>
      <c r="FG78" s="317"/>
      <c r="FH78" s="315"/>
      <c r="FI78" s="778">
        <f t="shared" si="32"/>
        <v>0</v>
      </c>
      <c r="FJ78" s="779" t="e">
        <f t="shared" si="33"/>
        <v>#DIV/0!</v>
      </c>
      <c r="FK78" s="779" t="e">
        <f t="shared" si="34"/>
        <v>#DIV/0!</v>
      </c>
      <c r="FL78" s="780" t="e">
        <f t="shared" si="35"/>
        <v>#DIV/0!</v>
      </c>
      <c r="FM78" s="169" t="e">
        <f t="shared" si="36"/>
        <v>#DIV/0!</v>
      </c>
      <c r="FN78" s="783" t="e">
        <f t="shared" si="37"/>
        <v>#DIV/0!</v>
      </c>
      <c r="FO78" s="228"/>
      <c r="FP78" s="228"/>
      <c r="FQ78" s="228"/>
      <c r="FR78" s="228"/>
      <c r="FS78" s="228"/>
      <c r="FT78" s="228"/>
      <c r="FU78" s="228"/>
      <c r="FV78" s="228"/>
      <c r="FW78" s="228"/>
      <c r="FX78" s="228"/>
      <c r="FY78" s="228"/>
      <c r="FZ78" s="228"/>
      <c r="GA78" s="228"/>
      <c r="GB78" s="228"/>
      <c r="GC78" s="228"/>
      <c r="GD78" s="228"/>
      <c r="GE78" s="228"/>
      <c r="GF78" s="228"/>
      <c r="GG78" s="228"/>
      <c r="GH78" s="228"/>
      <c r="GI78" s="228"/>
      <c r="GJ78" s="228"/>
      <c r="GK78" s="228"/>
      <c r="GL78" s="228"/>
      <c r="GM78" s="228"/>
      <c r="GN78" s="228"/>
      <c r="GO78" s="228"/>
      <c r="GP78" s="228"/>
      <c r="GQ78" s="228"/>
      <c r="GR78" s="228"/>
      <c r="GS78" s="228"/>
      <c r="GT78" s="228"/>
      <c r="GU78" s="228"/>
      <c r="GV78" s="228"/>
      <c r="GW78" s="228"/>
      <c r="GX78" s="228"/>
      <c r="GY78" s="228"/>
      <c r="GZ78" s="228"/>
      <c r="HA78" s="228"/>
      <c r="HB78" s="228"/>
      <c r="HC78" s="228"/>
      <c r="HD78" s="228"/>
      <c r="HE78" s="228"/>
      <c r="HF78" s="228"/>
      <c r="HG78" s="228"/>
      <c r="HH78" s="228"/>
      <c r="HI78" s="228"/>
      <c r="HJ78" s="228"/>
      <c r="HK78" s="228"/>
      <c r="HL78" s="228"/>
      <c r="HM78" s="228"/>
      <c r="HN78" s="228"/>
      <c r="HO78" s="228"/>
      <c r="HP78" s="228"/>
      <c r="HQ78" s="228"/>
      <c r="HR78" s="228"/>
      <c r="HS78" s="228"/>
      <c r="HT78" s="228"/>
      <c r="HU78" s="228"/>
      <c r="HV78" s="228"/>
      <c r="HW78" s="228"/>
      <c r="HX78" s="228"/>
      <c r="HY78" s="228"/>
      <c r="HZ78" s="228"/>
      <c r="IA78" s="228"/>
      <c r="IB78" s="228"/>
      <c r="IC78" s="228"/>
      <c r="ID78" s="228"/>
      <c r="IE78" s="228"/>
      <c r="IF78" s="228"/>
      <c r="IG78" s="228"/>
      <c r="IH78" s="228"/>
      <c r="II78" s="228"/>
      <c r="IJ78" s="228"/>
      <c r="IK78" s="228"/>
      <c r="IL78" s="228"/>
      <c r="IM78" s="228"/>
      <c r="IN78" s="228"/>
      <c r="IO78" s="228"/>
      <c r="IP78" s="228"/>
      <c r="IQ78" s="228"/>
      <c r="IR78" s="228"/>
      <c r="IS78" s="228"/>
      <c r="IT78" s="228"/>
      <c r="IU78" s="228"/>
      <c r="IV78" s="228"/>
      <c r="IW78" s="228"/>
      <c r="IX78" s="228"/>
      <c r="IY78" s="228"/>
      <c r="IZ78" s="228"/>
      <c r="JA78" s="228"/>
      <c r="JB78" s="228"/>
      <c r="JC78" s="228"/>
      <c r="JD78" s="228"/>
      <c r="JE78" s="228"/>
      <c r="JF78" s="228"/>
      <c r="JG78" s="228"/>
      <c r="JH78" s="228"/>
      <c r="JI78" s="228"/>
      <c r="JJ78" s="228"/>
      <c r="JK78" s="228"/>
      <c r="JL78" s="228"/>
      <c r="JM78" s="228"/>
      <c r="JN78" s="228"/>
      <c r="JO78" s="228"/>
      <c r="JP78" s="228"/>
      <c r="JQ78" s="228"/>
      <c r="JR78" s="228"/>
      <c r="JS78" s="228"/>
      <c r="JT78" s="228"/>
      <c r="JU78" s="228"/>
      <c r="JV78" s="228"/>
      <c r="JW78" s="228"/>
      <c r="JX78" s="228"/>
      <c r="JY78" s="228"/>
      <c r="JZ78" s="228"/>
      <c r="KA78" s="228"/>
      <c r="KB78" s="228"/>
      <c r="KC78" s="228"/>
      <c r="KD78" s="228"/>
      <c r="KE78" s="228"/>
      <c r="KF78" s="228"/>
      <c r="KG78" s="228"/>
      <c r="KH78" s="228"/>
      <c r="KI78" s="228"/>
      <c r="KJ78" s="228"/>
      <c r="KK78" s="228"/>
      <c r="KL78" s="228"/>
      <c r="KM78" s="228"/>
      <c r="KN78" s="228"/>
      <c r="KO78" s="228"/>
      <c r="KP78" s="228"/>
      <c r="KQ78" s="228"/>
      <c r="KR78" s="228"/>
      <c r="KS78" s="228"/>
      <c r="KT78" s="228"/>
      <c r="KU78" s="228"/>
      <c r="KV78" s="228"/>
      <c r="KW78" s="228"/>
      <c r="KX78" s="228"/>
      <c r="KY78" s="228"/>
      <c r="KZ78" s="228"/>
      <c r="LA78" s="228"/>
      <c r="LB78" s="228"/>
      <c r="LC78" s="228"/>
      <c r="LD78" s="228"/>
      <c r="LE78" s="228"/>
      <c r="LF78" s="228"/>
      <c r="LG78" s="228"/>
      <c r="LH78" s="228"/>
      <c r="LI78" s="228"/>
      <c r="LJ78" s="228"/>
      <c r="LK78" s="228"/>
      <c r="LL78" s="228"/>
      <c r="LM78" s="228"/>
      <c r="LN78" s="228"/>
      <c r="LO78" s="228"/>
      <c r="LP78" s="228"/>
      <c r="LQ78" s="228"/>
      <c r="LR78" s="228"/>
      <c r="LS78" s="228"/>
      <c r="LT78" s="228"/>
      <c r="LU78" s="228"/>
      <c r="LV78" s="228"/>
      <c r="LW78" s="228"/>
      <c r="LX78" s="228"/>
      <c r="LY78" s="228"/>
      <c r="LZ78" s="228"/>
      <c r="MA78" s="228"/>
      <c r="MB78" s="228"/>
      <c r="MC78" s="228"/>
      <c r="MD78" s="228"/>
      <c r="ME78" s="228"/>
      <c r="MF78" s="228"/>
      <c r="MG78" s="228"/>
      <c r="MH78" s="228"/>
      <c r="MI78" s="228"/>
      <c r="MJ78" s="228"/>
      <c r="MK78" s="228"/>
      <c r="ML78" s="228"/>
      <c r="MM78" s="228"/>
      <c r="MN78" s="228"/>
      <c r="MO78" s="228"/>
      <c r="MP78" s="228"/>
      <c r="MQ78" s="228"/>
      <c r="MR78" s="228"/>
      <c r="MS78" s="228"/>
      <c r="MT78" s="228"/>
      <c r="MU78" s="228"/>
      <c r="MV78" s="228"/>
      <c r="MW78" s="228"/>
      <c r="MX78" s="228"/>
      <c r="MY78" s="228"/>
      <c r="MZ78" s="228"/>
      <c r="NA78" s="228"/>
      <c r="NB78" s="228"/>
      <c r="NC78" s="228"/>
      <c r="ND78" s="228"/>
      <c r="NE78" s="228"/>
      <c r="NF78" s="228"/>
      <c r="NG78" s="228"/>
      <c r="NH78" s="228"/>
      <c r="NI78" s="228"/>
      <c r="NJ78" s="228"/>
      <c r="NK78" s="228"/>
      <c r="NL78" s="228"/>
      <c r="NM78" s="228"/>
      <c r="NN78" s="228"/>
      <c r="NO78" s="228"/>
      <c r="NP78" s="228"/>
      <c r="NQ78" s="228"/>
      <c r="NR78" s="228"/>
      <c r="NS78" s="228"/>
      <c r="NT78" s="228"/>
      <c r="NU78" s="228"/>
      <c r="NV78" s="228"/>
      <c r="NW78" s="228"/>
      <c r="NX78" s="228"/>
      <c r="NY78" s="228"/>
      <c r="NZ78" s="228"/>
      <c r="OA78" s="228"/>
      <c r="OB78" s="228"/>
      <c r="OC78" s="228"/>
      <c r="OD78" s="228"/>
      <c r="OE78" s="228"/>
      <c r="OF78" s="228"/>
      <c r="OG78" s="228"/>
      <c r="OH78" s="228"/>
      <c r="OI78" s="228"/>
      <c r="OJ78" s="228"/>
      <c r="OK78" s="228"/>
      <c r="OL78" s="228"/>
      <c r="OM78" s="228"/>
      <c r="ON78" s="228"/>
      <c r="OO78" s="228"/>
      <c r="OP78" s="228"/>
      <c r="OQ78" s="228"/>
      <c r="OR78" s="228"/>
      <c r="OS78" s="228"/>
      <c r="OT78" s="228"/>
      <c r="OU78" s="228"/>
      <c r="OV78" s="228"/>
      <c r="OW78" s="228"/>
      <c r="OX78" s="228"/>
      <c r="OY78" s="228"/>
      <c r="OZ78" s="228"/>
      <c r="PA78" s="228"/>
      <c r="PB78" s="228"/>
      <c r="PC78" s="228"/>
      <c r="PD78" s="228"/>
      <c r="PE78" s="228"/>
      <c r="PF78" s="228"/>
      <c r="PG78" s="228"/>
      <c r="PH78" s="228"/>
      <c r="PI78" s="228"/>
      <c r="PJ78" s="228"/>
      <c r="PK78" s="228"/>
      <c r="PL78" s="228"/>
      <c r="PM78" s="228"/>
      <c r="PN78" s="228"/>
      <c r="PO78" s="228"/>
      <c r="PP78" s="228"/>
      <c r="PQ78" s="228"/>
      <c r="PR78" s="228"/>
      <c r="PS78" s="228"/>
      <c r="PT78" s="228"/>
      <c r="PU78" s="228"/>
      <c r="PV78" s="228"/>
      <c r="PW78" s="228"/>
      <c r="PX78" s="228"/>
      <c r="PY78" s="228"/>
      <c r="PZ78" s="228"/>
      <c r="QA78" s="228"/>
      <c r="QB78" s="228"/>
      <c r="QC78" s="228"/>
      <c r="QD78" s="228"/>
      <c r="QE78" s="228"/>
      <c r="QF78" s="228"/>
      <c r="QG78" s="228"/>
      <c r="QH78" s="228"/>
      <c r="QI78" s="228"/>
      <c r="QJ78" s="228"/>
      <c r="QK78" s="228"/>
      <c r="QL78" s="228"/>
      <c r="QM78" s="228"/>
      <c r="QN78" s="228"/>
      <c r="QO78" s="228"/>
      <c r="QP78" s="228"/>
      <c r="QQ78" s="228"/>
      <c r="QR78" s="228"/>
      <c r="QS78" s="228"/>
      <c r="QT78" s="228"/>
      <c r="QU78" s="228"/>
      <c r="QV78" s="228"/>
      <c r="QW78" s="228"/>
      <c r="QX78" s="228"/>
      <c r="QY78" s="228"/>
      <c r="QZ78" s="228"/>
      <c r="RA78" s="228"/>
      <c r="RB78" s="228"/>
      <c r="RC78" s="228"/>
      <c r="RD78" s="228"/>
      <c r="RE78" s="228"/>
      <c r="RF78" s="228"/>
      <c r="RG78" s="228"/>
      <c r="RH78" s="228"/>
      <c r="RI78" s="228"/>
      <c r="RJ78" s="228"/>
      <c r="RK78" s="228"/>
      <c r="RL78" s="228"/>
      <c r="RM78" s="228"/>
      <c r="RN78" s="228"/>
      <c r="RO78" s="228"/>
      <c r="RP78" s="228"/>
      <c r="RQ78" s="228"/>
      <c r="RR78" s="228"/>
      <c r="RS78" s="228"/>
      <c r="RT78" s="228"/>
      <c r="RU78" s="228"/>
      <c r="RV78" s="228"/>
      <c r="RW78" s="228"/>
      <c r="RX78" s="228"/>
      <c r="RY78" s="228"/>
      <c r="RZ78" s="228"/>
      <c r="SA78" s="228"/>
      <c r="SB78" s="228"/>
      <c r="SC78" s="228"/>
      <c r="SD78" s="228"/>
      <c r="SE78" s="228"/>
      <c r="SF78" s="228"/>
      <c r="SG78" s="228"/>
      <c r="SH78" s="228"/>
      <c r="SI78" s="228"/>
      <c r="SJ78" s="228"/>
      <c r="SK78" s="228"/>
      <c r="SL78" s="228"/>
      <c r="SM78" s="228"/>
      <c r="SN78" s="228"/>
      <c r="SO78" s="228"/>
      <c r="SP78" s="228"/>
      <c r="SQ78" s="228"/>
      <c r="SR78" s="228"/>
      <c r="SS78" s="228"/>
      <c r="ST78" s="228"/>
      <c r="SU78" s="228"/>
      <c r="SV78" s="228"/>
      <c r="SW78" s="228"/>
      <c r="SX78" s="228"/>
      <c r="SY78" s="228"/>
      <c r="SZ78" s="228"/>
      <c r="TA78" s="228"/>
      <c r="TB78" s="228"/>
      <c r="TC78" s="228"/>
      <c r="TD78" s="228"/>
      <c r="TE78" s="228"/>
      <c r="TF78" s="228"/>
      <c r="TG78" s="228"/>
      <c r="TH78" s="228"/>
      <c r="TI78" s="228"/>
      <c r="TJ78" s="228"/>
      <c r="TK78" s="228"/>
      <c r="TL78" s="228"/>
      <c r="TM78" s="228"/>
      <c r="TN78" s="228"/>
      <c r="TO78" s="228"/>
      <c r="TP78" s="228"/>
      <c r="TQ78" s="228"/>
      <c r="TR78" s="228"/>
      <c r="TS78" s="228"/>
      <c r="TT78" s="228"/>
      <c r="TU78" s="228"/>
      <c r="TV78" s="228"/>
      <c r="TW78" s="228"/>
      <c r="TX78" s="228"/>
      <c r="TY78" s="228"/>
      <c r="TZ78" s="228"/>
      <c r="UA78" s="228"/>
      <c r="UB78" s="228"/>
      <c r="UC78" s="228"/>
      <c r="UD78" s="228"/>
      <c r="UE78" s="228"/>
      <c r="UF78" s="228"/>
      <c r="UG78" s="228"/>
      <c r="UH78" s="228"/>
      <c r="UI78" s="228"/>
      <c r="UJ78" s="228"/>
      <c r="UK78" s="228"/>
      <c r="UL78" s="228"/>
      <c r="UM78" s="228"/>
      <c r="UN78" s="228"/>
      <c r="UO78" s="228"/>
      <c r="UP78" s="228"/>
      <c r="UQ78" s="228"/>
      <c r="UR78" s="228"/>
      <c r="US78" s="228"/>
      <c r="UT78" s="228"/>
      <c r="UU78" s="228"/>
      <c r="UV78" s="228"/>
      <c r="UW78" s="228"/>
      <c r="UX78" s="228"/>
      <c r="UY78" s="228"/>
      <c r="UZ78" s="228"/>
      <c r="VA78" s="228"/>
      <c r="VB78" s="228"/>
      <c r="VC78" s="228"/>
      <c r="VD78" s="228"/>
      <c r="VE78" s="228"/>
      <c r="VF78" s="228"/>
      <c r="VG78" s="228"/>
      <c r="VH78" s="228"/>
      <c r="VI78" s="228"/>
      <c r="VJ78" s="228"/>
      <c r="VK78" s="228"/>
      <c r="VL78" s="228"/>
      <c r="VM78" s="228"/>
      <c r="VN78" s="228"/>
      <c r="VO78" s="228"/>
      <c r="VP78" s="228"/>
      <c r="VQ78" s="228"/>
      <c r="VR78" s="228"/>
      <c r="VS78" s="228"/>
      <c r="VT78" s="228"/>
      <c r="VU78" s="228"/>
      <c r="VV78" s="228"/>
      <c r="VW78" s="228"/>
      <c r="VX78" s="228"/>
      <c r="VY78" s="228"/>
      <c r="VZ78" s="228"/>
      <c r="WA78" s="228"/>
      <c r="WB78" s="228"/>
      <c r="WC78" s="228"/>
      <c r="WD78" s="228"/>
      <c r="WE78" s="228"/>
      <c r="WF78" s="228"/>
      <c r="WG78" s="228"/>
      <c r="WH78" s="228"/>
      <c r="WI78" s="228"/>
      <c r="WJ78" s="228"/>
      <c r="WK78" s="228"/>
      <c r="WL78" s="228"/>
      <c r="WM78" s="228"/>
      <c r="WN78" s="228"/>
      <c r="WO78" s="228"/>
      <c r="WP78" s="228"/>
      <c r="WQ78" s="228"/>
      <c r="WR78" s="228"/>
      <c r="WS78" s="228"/>
      <c r="WT78" s="228"/>
      <c r="WU78" s="228"/>
      <c r="WV78" s="228"/>
      <c r="WW78" s="228"/>
      <c r="WX78" s="228"/>
      <c r="WY78" s="228"/>
      <c r="WZ78" s="228"/>
      <c r="XA78" s="228"/>
      <c r="XB78" s="228"/>
      <c r="XC78" s="228"/>
      <c r="XD78" s="228"/>
      <c r="XE78" s="228"/>
      <c r="XF78" s="228"/>
      <c r="XG78" s="228"/>
      <c r="XH78" s="228"/>
      <c r="XI78" s="228"/>
      <c r="XJ78" s="228"/>
      <c r="XK78" s="228"/>
      <c r="XL78" s="228"/>
      <c r="XM78" s="228"/>
      <c r="XN78" s="228"/>
      <c r="XO78" s="228"/>
      <c r="XP78" s="228"/>
      <c r="XQ78" s="228"/>
      <c r="XR78" s="228"/>
      <c r="XS78" s="228"/>
      <c r="XT78" s="228"/>
      <c r="XU78" s="228"/>
      <c r="XV78" s="228"/>
      <c r="XW78" s="228"/>
      <c r="XX78" s="228"/>
      <c r="XY78" s="228"/>
      <c r="XZ78" s="228"/>
      <c r="YA78" s="228"/>
      <c r="YB78" s="228"/>
      <c r="YC78" s="228"/>
      <c r="YD78" s="228"/>
      <c r="YE78" s="228"/>
      <c r="YF78" s="228"/>
      <c r="YG78" s="228"/>
      <c r="YH78" s="228"/>
      <c r="YI78" s="228"/>
      <c r="YJ78" s="228"/>
      <c r="YK78" s="228"/>
      <c r="YL78" s="228"/>
      <c r="YM78" s="228"/>
      <c r="YN78" s="228"/>
      <c r="YO78" s="228"/>
      <c r="YP78" s="228"/>
      <c r="YQ78" s="228"/>
      <c r="YR78" s="228"/>
      <c r="YS78" s="228"/>
      <c r="YT78" s="228"/>
      <c r="YU78" s="228"/>
      <c r="YV78" s="228"/>
      <c r="YW78" s="228"/>
      <c r="YX78" s="228"/>
      <c r="YY78" s="228"/>
      <c r="YZ78" s="228"/>
      <c r="ZA78" s="228"/>
      <c r="ZB78" s="228"/>
      <c r="ZC78" s="228"/>
      <c r="ZD78" s="228"/>
      <c r="ZE78" s="228"/>
      <c r="ZF78" s="228"/>
      <c r="ZG78" s="228"/>
      <c r="ZH78" s="228"/>
      <c r="ZI78" s="228"/>
      <c r="ZJ78" s="228"/>
      <c r="ZK78" s="228"/>
      <c r="ZL78" s="228"/>
      <c r="ZM78" s="228"/>
      <c r="ZN78" s="228"/>
      <c r="ZO78" s="228"/>
      <c r="ZP78" s="228"/>
      <c r="ZQ78" s="228"/>
      <c r="ZR78" s="228"/>
      <c r="ZS78" s="228"/>
      <c r="ZT78" s="228"/>
      <c r="ZU78" s="228"/>
      <c r="ZV78" s="228"/>
      <c r="ZW78" s="228"/>
      <c r="ZX78" s="228"/>
      <c r="ZY78" s="228"/>
      <c r="ZZ78" s="228"/>
      <c r="AAA78" s="228"/>
      <c r="AAB78" s="228"/>
      <c r="AAC78" s="228"/>
      <c r="AAD78" s="228"/>
      <c r="AAE78" s="228"/>
      <c r="AAF78" s="228"/>
      <c r="AAG78" s="228"/>
      <c r="AAH78" s="228"/>
      <c r="AAI78" s="228"/>
      <c r="AAJ78" s="228"/>
      <c r="AAK78" s="228"/>
      <c r="AAL78" s="228"/>
      <c r="AAM78" s="228"/>
      <c r="AAN78" s="228"/>
      <c r="AAO78" s="228"/>
      <c r="AAP78" s="228"/>
      <c r="AAQ78" s="228"/>
      <c r="AAR78" s="228"/>
      <c r="AAS78" s="228"/>
      <c r="AAT78" s="228"/>
      <c r="AAU78" s="228"/>
      <c r="AAV78" s="228"/>
      <c r="AAW78" s="228"/>
      <c r="AAX78" s="228"/>
      <c r="AAY78" s="228"/>
      <c r="AAZ78" s="228"/>
      <c r="ABA78" s="228"/>
      <c r="ABB78" s="228"/>
      <c r="ABC78" s="228"/>
      <c r="ABD78" s="228"/>
      <c r="ABE78" s="228"/>
      <c r="ABF78" s="228"/>
      <c r="ABG78" s="228"/>
      <c r="ABH78" s="228"/>
      <c r="ABI78" s="228"/>
      <c r="ABJ78" s="228"/>
      <c r="ABK78" s="228"/>
      <c r="ABL78" s="228"/>
      <c r="ABM78" s="228"/>
      <c r="ABN78" s="228"/>
      <c r="ABO78" s="228"/>
      <c r="ABP78" s="228"/>
      <c r="ABQ78" s="228"/>
      <c r="ABR78" s="228"/>
      <c r="ABS78" s="228"/>
      <c r="ABT78" s="228"/>
      <c r="ABU78" s="228"/>
      <c r="ABV78" s="228"/>
      <c r="ABW78" s="228"/>
      <c r="ABX78" s="228"/>
      <c r="ABY78" s="228"/>
      <c r="ABZ78" s="228"/>
      <c r="ACA78" s="228"/>
      <c r="ACB78" s="228"/>
      <c r="ACC78" s="228"/>
      <c r="ACD78" s="228"/>
      <c r="ACE78" s="228"/>
      <c r="ACF78" s="228"/>
      <c r="ACG78" s="228"/>
      <c r="ACH78" s="228"/>
      <c r="ACI78" s="228"/>
      <c r="ACJ78" s="228"/>
      <c r="ACK78" s="228"/>
      <c r="ACL78" s="228"/>
      <c r="ACM78" s="228"/>
      <c r="ACN78" s="228"/>
      <c r="ACO78" s="228"/>
      <c r="ACP78" s="228"/>
      <c r="ACQ78" s="228"/>
      <c r="ACR78" s="228"/>
      <c r="ACS78" s="228"/>
      <c r="ACT78" s="228"/>
      <c r="ACU78" s="228"/>
      <c r="ACV78" s="228"/>
      <c r="ACW78" s="228"/>
      <c r="ACX78" s="228"/>
      <c r="ACY78" s="228"/>
      <c r="ACZ78" s="228"/>
      <c r="ADA78" s="228"/>
      <c r="ADB78" s="228"/>
      <c r="ADC78" s="228"/>
      <c r="ADD78" s="228"/>
      <c r="ADE78" s="228"/>
      <c r="ADF78" s="228"/>
      <c r="ADG78" s="228"/>
      <c r="ADH78" s="228"/>
      <c r="ADI78" s="228"/>
      <c r="ADJ78" s="228"/>
      <c r="ADK78" s="228"/>
      <c r="ADL78" s="228"/>
      <c r="ADM78" s="228"/>
      <c r="ADN78" s="228"/>
      <c r="ADO78" s="228"/>
      <c r="ADP78" s="228"/>
      <c r="ADQ78" s="228"/>
      <c r="ADR78" s="228"/>
      <c r="ADS78" s="228"/>
      <c r="ADT78" s="228"/>
      <c r="ADU78" s="228"/>
      <c r="ADV78" s="228"/>
      <c r="ADW78" s="228"/>
      <c r="ADX78" s="228"/>
      <c r="ADY78" s="228"/>
      <c r="ADZ78" s="228"/>
      <c r="AEA78" s="228"/>
      <c r="AEB78" s="228"/>
      <c r="AEC78" s="228"/>
      <c r="AED78" s="228"/>
      <c r="AEE78" s="228"/>
      <c r="AEF78" s="228"/>
      <c r="AEG78" s="228"/>
      <c r="AEH78" s="228"/>
      <c r="AEI78" s="228"/>
      <c r="AEJ78" s="228"/>
      <c r="AEK78" s="228"/>
      <c r="AEL78" s="228"/>
      <c r="AEM78" s="228"/>
      <c r="AEN78" s="228"/>
      <c r="AEO78" s="228"/>
      <c r="AEP78" s="228"/>
      <c r="AEQ78" s="228"/>
      <c r="AER78" s="228"/>
      <c r="AES78" s="228"/>
      <c r="AET78" s="228"/>
      <c r="AEU78" s="228"/>
      <c r="AEV78" s="228"/>
      <c r="AEW78" s="228"/>
      <c r="AEX78" s="228"/>
      <c r="AEY78" s="228"/>
      <c r="AEZ78" s="228"/>
      <c r="AFA78" s="228"/>
      <c r="AFB78" s="228"/>
      <c r="AFC78" s="228"/>
      <c r="AFD78" s="228"/>
      <c r="AFE78" s="228"/>
      <c r="AFF78" s="228"/>
      <c r="AFG78" s="228"/>
      <c r="AFH78" s="228"/>
      <c r="AFI78" s="228"/>
      <c r="AFJ78" s="228"/>
      <c r="AFK78" s="228"/>
      <c r="AFL78" s="228"/>
      <c r="AFM78" s="228"/>
      <c r="AFN78" s="228"/>
      <c r="AFO78" s="228"/>
      <c r="AFP78" s="228"/>
      <c r="AFQ78" s="228"/>
      <c r="AFR78" s="228"/>
      <c r="AFS78" s="228"/>
      <c r="AFT78" s="228"/>
      <c r="AFU78" s="228"/>
      <c r="AFV78" s="228"/>
      <c r="AFW78" s="228"/>
      <c r="AFX78" s="228"/>
      <c r="AFY78" s="228"/>
      <c r="AFZ78" s="228"/>
      <c r="AGA78" s="228"/>
      <c r="AGB78" s="228"/>
      <c r="AGC78" s="228"/>
      <c r="AGD78" s="228"/>
      <c r="AGE78" s="228"/>
      <c r="AGF78" s="228"/>
      <c r="AGG78" s="228"/>
      <c r="AGH78" s="228"/>
      <c r="AGI78" s="228"/>
      <c r="AGJ78" s="228"/>
      <c r="AGK78" s="228"/>
      <c r="AGL78" s="228"/>
      <c r="AGM78" s="228"/>
      <c r="AGN78" s="228"/>
      <c r="AGO78" s="228"/>
      <c r="AGP78" s="228"/>
      <c r="AGQ78" s="228"/>
      <c r="AGR78" s="228"/>
      <c r="AGS78" s="228"/>
      <c r="AGT78" s="228"/>
      <c r="AGU78" s="228"/>
      <c r="AGV78" s="228"/>
      <c r="AGW78" s="228"/>
      <c r="AGX78" s="228"/>
      <c r="AGY78" s="228"/>
      <c r="AGZ78" s="228"/>
      <c r="AHA78" s="228"/>
      <c r="AHB78" s="228"/>
      <c r="AHC78" s="228"/>
      <c r="AHD78" s="228"/>
      <c r="AHE78" s="228"/>
      <c r="AHF78" s="228"/>
      <c r="AHG78" s="228"/>
      <c r="AHH78" s="228"/>
      <c r="AHI78" s="228"/>
      <c r="AHJ78" s="228"/>
      <c r="AHK78" s="228"/>
      <c r="AHL78" s="228"/>
      <c r="AHM78" s="228"/>
      <c r="AHN78" s="228"/>
      <c r="AHO78" s="228"/>
      <c r="AHP78" s="228"/>
      <c r="AHQ78" s="228"/>
      <c r="AHR78" s="228"/>
      <c r="AHS78" s="228"/>
      <c r="AHT78" s="228"/>
      <c r="AHU78" s="228"/>
      <c r="AHV78" s="228"/>
      <c r="AHW78" s="228"/>
      <c r="AHX78" s="228"/>
      <c r="AHY78" s="228"/>
      <c r="AHZ78" s="228"/>
      <c r="AIA78" s="228"/>
      <c r="AIB78" s="228"/>
      <c r="AIC78" s="228"/>
      <c r="AID78" s="228"/>
      <c r="AIE78" s="228"/>
      <c r="AIF78" s="228"/>
      <c r="AIG78" s="228"/>
      <c r="AIH78" s="228"/>
      <c r="AII78" s="228"/>
      <c r="AIJ78" s="228"/>
      <c r="AIK78" s="228"/>
      <c r="AIL78" s="228"/>
      <c r="AIM78" s="228"/>
      <c r="AIN78" s="228"/>
      <c r="AIO78" s="228"/>
      <c r="AIP78" s="228"/>
      <c r="AIQ78" s="228"/>
      <c r="AIR78" s="228"/>
      <c r="AIS78" s="228"/>
      <c r="AIT78" s="228"/>
      <c r="AIU78" s="228"/>
      <c r="AIV78" s="228"/>
      <c r="AIW78" s="228"/>
      <c r="AIX78" s="228"/>
      <c r="AIY78" s="228"/>
      <c r="AIZ78" s="228"/>
      <c r="AJA78" s="228"/>
      <c r="AJB78" s="228"/>
      <c r="AJC78" s="228"/>
      <c r="AJD78" s="228"/>
      <c r="AJE78" s="228"/>
      <c r="AJF78" s="228"/>
      <c r="AJG78" s="228"/>
      <c r="AJH78" s="228"/>
      <c r="AJI78" s="228"/>
      <c r="AJJ78" s="228"/>
      <c r="AJK78" s="228"/>
      <c r="AJL78" s="228"/>
      <c r="AJM78" s="228"/>
      <c r="AJN78" s="228"/>
      <c r="AJO78" s="228"/>
      <c r="AJP78" s="228"/>
      <c r="AJQ78" s="228"/>
      <c r="AJR78" s="228"/>
      <c r="AJS78" s="228"/>
      <c r="AJT78" s="228"/>
      <c r="AJU78" s="228"/>
      <c r="AJV78" s="228"/>
      <c r="AJW78" s="228"/>
      <c r="AJX78" s="228"/>
      <c r="AJY78" s="228"/>
      <c r="AJZ78" s="228"/>
      <c r="AKA78" s="228"/>
      <c r="AKB78" s="228"/>
      <c r="AKC78" s="228"/>
      <c r="AKD78" s="228"/>
      <c r="AKE78" s="228"/>
      <c r="AKF78" s="228"/>
      <c r="AKG78" s="228"/>
      <c r="AKH78" s="228"/>
      <c r="AKI78" s="228"/>
      <c r="AKJ78" s="228"/>
      <c r="AKK78" s="228"/>
      <c r="AKL78" s="228"/>
      <c r="AKM78" s="228"/>
      <c r="AKN78" s="228"/>
      <c r="AKO78" s="228"/>
      <c r="AKP78" s="228"/>
      <c r="AKQ78" s="228"/>
      <c r="AKR78" s="228"/>
      <c r="AKS78" s="228"/>
      <c r="AKT78" s="228"/>
      <c r="AKU78" s="228"/>
      <c r="AKV78" s="228"/>
      <c r="AKW78" s="228"/>
      <c r="AKX78" s="228"/>
      <c r="AKY78" s="228"/>
      <c r="AKZ78" s="228"/>
      <c r="ALA78" s="228"/>
      <c r="ALB78" s="228"/>
      <c r="ALC78" s="228"/>
      <c r="ALD78" s="228"/>
      <c r="ALE78" s="228"/>
      <c r="ALF78" s="228"/>
      <c r="ALG78" s="228"/>
      <c r="ALH78" s="228"/>
      <c r="ALI78" s="228"/>
      <c r="ALJ78" s="228"/>
      <c r="ALK78" s="228"/>
      <c r="ALL78" s="228"/>
      <c r="ALM78" s="228"/>
      <c r="ALN78" s="228"/>
      <c r="ALO78" s="228"/>
      <c r="ALP78" s="228"/>
      <c r="ALQ78" s="228"/>
      <c r="ALR78" s="228"/>
      <c r="ALS78" s="228"/>
      <c r="ALT78" s="228"/>
      <c r="ALU78" s="228"/>
      <c r="ALV78" s="228"/>
      <c r="ALW78" s="228"/>
      <c r="ALX78" s="228"/>
      <c r="ALY78" s="228"/>
      <c r="ALZ78" s="228"/>
      <c r="AMA78" s="228"/>
      <c r="AMB78" s="228"/>
      <c r="AMC78" s="228"/>
      <c r="AMD78" s="228"/>
      <c r="AME78" s="228"/>
      <c r="AMF78" s="228"/>
      <c r="AMG78" s="228"/>
      <c r="AMH78" s="228"/>
      <c r="AMI78" s="228"/>
      <c r="AMJ78" s="228"/>
      <c r="AMK78" s="228"/>
      <c r="AML78" s="228"/>
      <c r="AMM78" s="228"/>
      <c r="AMN78" s="228"/>
      <c r="AMO78" s="228"/>
      <c r="AMP78" s="228"/>
      <c r="AMQ78" s="228"/>
      <c r="AMR78" s="228"/>
      <c r="AMS78" s="228"/>
      <c r="AMT78" s="228"/>
      <c r="AMU78" s="228"/>
      <c r="AMV78" s="228"/>
      <c r="AMW78" s="228"/>
      <c r="AMX78" s="228"/>
    </row>
    <row r="79" spans="1:1038" ht="18" customHeight="1">
      <c r="A79" s="223" t="s">
        <v>1277</v>
      </c>
      <c r="B79" s="226" t="s">
        <v>1294</v>
      </c>
      <c r="D79" s="225" t="s">
        <v>1279</v>
      </c>
      <c r="E79" s="126">
        <v>17</v>
      </c>
      <c r="F79" s="126">
        <v>2</v>
      </c>
      <c r="G79" s="285" t="str">
        <f t="shared" si="22"/>
        <v>17-2</v>
      </c>
      <c r="H79" s="277">
        <v>0</v>
      </c>
      <c r="I79" s="126">
        <v>48</v>
      </c>
      <c r="K79" s="545" t="b">
        <f>IF(I80=1,IF(((VLOOKUP($G79,[1]Depth_Lookup!#REF!,9,FALSE))-(H79/100))=0,"Good",IF(((VLOOKUP($G79,[1]Depth_Lookup!$A$3:$J$550,9,FALSE))-(H79/100))&gt;0,"Too Short","Too Long")))</f>
        <v>0</v>
      </c>
      <c r="L79" s="171">
        <f>(VLOOKUP($G79,Depth_Lookup!$A$3:$J$410,10,FALSE))+(H79/100)</f>
        <v>33.555</v>
      </c>
      <c r="M79" s="171">
        <f>(VLOOKUP($G79,Depth_Lookup!$A$3:$J$410,10,FALSE))+(I79/100)</f>
        <v>34.034999999999997</v>
      </c>
      <c r="N79" s="127" t="s">
        <v>1308</v>
      </c>
      <c r="O79" s="126">
        <v>3</v>
      </c>
      <c r="P79" s="126" t="s">
        <v>853</v>
      </c>
      <c r="Q79" s="126" t="s">
        <v>125</v>
      </c>
      <c r="R79" s="196" t="str">
        <f t="shared" si="23"/>
        <v>SerpentinizedHarzburgite</v>
      </c>
      <c r="S79" s="126" t="s">
        <v>94</v>
      </c>
      <c r="T79" s="126" t="s">
        <v>115</v>
      </c>
      <c r="W79" s="126" t="s">
        <v>102</v>
      </c>
      <c r="X79" s="202">
        <f>VLOOKUP(W79,definitions_list_lookup!$A$13:$B$19,2,0)</f>
        <v>5</v>
      </c>
      <c r="Y79" s="126" t="s">
        <v>90</v>
      </c>
      <c r="Z79" s="126" t="s">
        <v>91</v>
      </c>
      <c r="AF79" s="196" t="e">
        <f>VLOOKUP(AE79,definitions_list_mag!$V$12:$W$15,2,0)</f>
        <v>#N/A</v>
      </c>
      <c r="AI79" s="235">
        <v>75</v>
      </c>
      <c r="AJ79" s="236"/>
      <c r="AK79" s="236"/>
      <c r="AL79" s="236"/>
      <c r="AM79" s="236"/>
      <c r="AN79" s="236"/>
      <c r="AO79" s="130"/>
      <c r="AU79" s="235"/>
      <c r="AV79" s="236"/>
      <c r="AW79" s="236"/>
      <c r="AX79" s="236"/>
      <c r="AY79" s="236"/>
      <c r="AZ79" s="236"/>
      <c r="BA79" s="130">
        <v>25</v>
      </c>
      <c r="BB79" s="126">
        <v>5</v>
      </c>
      <c r="BC79" s="126">
        <v>5</v>
      </c>
      <c r="BD79" s="126" t="s">
        <v>1330</v>
      </c>
      <c r="BE79" s="126" t="s">
        <v>1331</v>
      </c>
      <c r="BF79" s="126" t="s">
        <v>1356</v>
      </c>
      <c r="BG79" s="235"/>
      <c r="BH79" s="236"/>
      <c r="BI79" s="236"/>
      <c r="BJ79" s="236"/>
      <c r="BK79" s="236"/>
      <c r="BL79" s="236"/>
      <c r="BM79" s="130"/>
      <c r="BS79" s="236"/>
      <c r="BT79" s="236"/>
      <c r="BU79" s="236"/>
      <c r="BV79" s="236"/>
      <c r="BW79" s="236"/>
      <c r="BX79" s="236"/>
      <c r="BY79" s="130"/>
      <c r="CG79" s="131"/>
      <c r="CH79" s="132" t="s">
        <v>1355</v>
      </c>
      <c r="CI79" s="132">
        <v>100</v>
      </c>
      <c r="CJ79" s="132" t="s">
        <v>514</v>
      </c>
      <c r="CK79" s="133"/>
      <c r="CL79" s="134"/>
      <c r="CM79" s="134"/>
      <c r="CN79" s="134"/>
      <c r="CO79" s="134"/>
      <c r="CP79" s="134"/>
      <c r="CQ79" s="134"/>
      <c r="CR79" s="134"/>
      <c r="CS79" s="134"/>
      <c r="CT79" s="134"/>
      <c r="CU79" s="134"/>
      <c r="CV79" s="134"/>
      <c r="CW79" s="134"/>
      <c r="CX79" s="134"/>
      <c r="CY79" s="134"/>
      <c r="CZ79" s="134"/>
      <c r="DA79" s="134"/>
      <c r="DB79" s="134">
        <v>75</v>
      </c>
      <c r="DC79" s="135">
        <v>5</v>
      </c>
      <c r="DD79" s="134"/>
      <c r="DE79" s="134"/>
      <c r="DF79" s="134"/>
      <c r="DG79" s="134"/>
      <c r="DH79" s="134"/>
      <c r="DI79" s="134"/>
      <c r="DJ79" s="134">
        <v>20</v>
      </c>
      <c r="DK79" s="207">
        <f t="shared" si="24"/>
        <v>100</v>
      </c>
      <c r="DL79" s="131"/>
      <c r="DM79" s="134"/>
      <c r="DN79" s="134"/>
      <c r="DO79" s="136"/>
      <c r="DQ79" s="131"/>
      <c r="DR79" s="136"/>
      <c r="DS79" s="131"/>
      <c r="DT79" s="263" t="s">
        <v>1392</v>
      </c>
      <c r="DW79" s="213">
        <f t="shared" si="38"/>
        <v>100</v>
      </c>
      <c r="DX79" s="214" t="e">
        <f>VLOOKUP(P79,definitions_list_lookup!$K$30:$L$54,2,0)</f>
        <v>#N/A</v>
      </c>
      <c r="DY79" s="139" t="s">
        <v>1405</v>
      </c>
      <c r="DZ79" s="155" t="s">
        <v>1420</v>
      </c>
      <c r="EA79" s="139"/>
      <c r="ED79" s="229" t="s">
        <v>2517</v>
      </c>
      <c r="EE79" s="140"/>
      <c r="EG79" s="140"/>
      <c r="EI79" s="218" t="e">
        <f>VLOOKUP(EH79,definitions_list_mag!$Y$12:$Z$15,2,FALSE)</f>
        <v>#N/A</v>
      </c>
      <c r="EJ79" s="143"/>
      <c r="EK79" s="221" t="e">
        <f>VLOOKUP(EJ79,definitions_list_mag!$AT$3:$AU$5,2,FALSE)</f>
        <v>#N/A</v>
      </c>
      <c r="EM79" s="109"/>
      <c r="EN79" s="109"/>
      <c r="EZ79" s="192" t="e">
        <f t="shared" si="25"/>
        <v>#DIV/0!</v>
      </c>
      <c r="FA79" s="192" t="e">
        <f t="shared" si="26"/>
        <v>#DIV/0!</v>
      </c>
      <c r="FB79" s="192" t="e">
        <f t="shared" si="27"/>
        <v>#DIV/0!</v>
      </c>
      <c r="FC79" s="192" t="e">
        <f t="shared" si="28"/>
        <v>#DIV/0!</v>
      </c>
      <c r="FD79" s="192" t="e">
        <f t="shared" si="29"/>
        <v>#DIV/0!</v>
      </c>
      <c r="FE79" s="193" t="e">
        <f t="shared" si="30"/>
        <v>#DIV/0!</v>
      </c>
      <c r="FF79" s="194" t="e">
        <f t="shared" si="31"/>
        <v>#DIV/0!</v>
      </c>
      <c r="FG79" s="143"/>
      <c r="FI79" s="778">
        <f t="shared" si="32"/>
        <v>0</v>
      </c>
      <c r="FJ79" s="779" t="e">
        <f t="shared" si="33"/>
        <v>#DIV/0!</v>
      </c>
      <c r="FK79" s="779" t="e">
        <f t="shared" si="34"/>
        <v>#DIV/0!</v>
      </c>
      <c r="FL79" s="780" t="e">
        <f t="shared" si="35"/>
        <v>#DIV/0!</v>
      </c>
      <c r="FM79" s="169" t="e">
        <f t="shared" si="36"/>
        <v>#DIV/0!</v>
      </c>
      <c r="FN79" s="783" t="e">
        <f t="shared" si="37"/>
        <v>#DIV/0!</v>
      </c>
    </row>
    <row r="80" spans="1:1038" s="288" customFormat="1" ht="18" customHeight="1">
      <c r="A80" s="282" t="s">
        <v>1277</v>
      </c>
      <c r="B80" s="227" t="s">
        <v>1294</v>
      </c>
      <c r="C80" s="227"/>
      <c r="D80" s="284" t="s">
        <v>1279</v>
      </c>
      <c r="E80" s="227">
        <v>17</v>
      </c>
      <c r="F80" s="227">
        <v>2</v>
      </c>
      <c r="G80" s="285" t="str">
        <f t="shared" si="22"/>
        <v>17-2</v>
      </c>
      <c r="H80" s="278">
        <f t="shared" si="20"/>
        <v>48</v>
      </c>
      <c r="I80" s="227">
        <v>75</v>
      </c>
      <c r="J80" s="226"/>
      <c r="K80" s="545" t="b">
        <f>IF(I81=1,IF(((VLOOKUP($G80,[1]Depth_Lookup!#REF!,9,FALSE))-(H80/100))=0,"Good",IF(((VLOOKUP($G80,[1]Depth_Lookup!$A$3:$J$550,9,FALSE))-(H80/100))&gt;0,"Too Short","Too Long")))</f>
        <v>0</v>
      </c>
      <c r="L80" s="171">
        <f>(VLOOKUP($G80,Depth_Lookup!$A$3:$J$410,10,FALSE))+(H80/100)</f>
        <v>34.034999999999997</v>
      </c>
      <c r="M80" s="171">
        <f>(VLOOKUP($G80,Depth_Lookup!$A$3:$J$410,10,FALSE))+(I80/100)</f>
        <v>34.305</v>
      </c>
      <c r="N80" s="230" t="s">
        <v>1309</v>
      </c>
      <c r="O80" s="227">
        <v>1</v>
      </c>
      <c r="P80" s="227" t="s">
        <v>853</v>
      </c>
      <c r="Q80" s="227" t="s">
        <v>125</v>
      </c>
      <c r="R80" s="286" t="str">
        <f t="shared" si="23"/>
        <v>SerpentinizedHarzburgite</v>
      </c>
      <c r="S80" s="227" t="s">
        <v>115</v>
      </c>
      <c r="T80" s="227" t="s">
        <v>700</v>
      </c>
      <c r="U80" s="227" t="s">
        <v>108</v>
      </c>
      <c r="V80" s="227" t="s">
        <v>509</v>
      </c>
      <c r="W80" s="227" t="s">
        <v>102</v>
      </c>
      <c r="X80" s="287">
        <f>VLOOKUP(W80,definitions_list_lookup!$A$13:$B$19,2,0)</f>
        <v>5</v>
      </c>
      <c r="Y80" s="227" t="s">
        <v>90</v>
      </c>
      <c r="Z80" s="227" t="s">
        <v>91</v>
      </c>
      <c r="AA80" s="227"/>
      <c r="AB80" s="227"/>
      <c r="AC80" s="227"/>
      <c r="AD80" s="227"/>
      <c r="AE80" s="233"/>
      <c r="AF80" s="286" t="e">
        <f>VLOOKUP(AE80,definitions_list_mag!$V$12:$W$15,2,0)</f>
        <v>#N/A</v>
      </c>
      <c r="AG80" s="237"/>
      <c r="AH80" s="227"/>
      <c r="AI80" s="238">
        <v>75</v>
      </c>
      <c r="AJ80" s="239"/>
      <c r="AK80" s="239"/>
      <c r="AL80" s="239"/>
      <c r="AM80" s="239"/>
      <c r="AN80" s="239"/>
      <c r="AO80" s="240"/>
      <c r="AP80" s="227"/>
      <c r="AQ80" s="227"/>
      <c r="AR80" s="227"/>
      <c r="AS80" s="227"/>
      <c r="AT80" s="227"/>
      <c r="AU80" s="238"/>
      <c r="AV80" s="239"/>
      <c r="AW80" s="239"/>
      <c r="AX80" s="239"/>
      <c r="AY80" s="239"/>
      <c r="AZ80" s="239"/>
      <c r="BA80" s="240">
        <v>25</v>
      </c>
      <c r="BB80" s="227">
        <v>5</v>
      </c>
      <c r="BC80" s="227">
        <v>5</v>
      </c>
      <c r="BD80" s="227" t="s">
        <v>1330</v>
      </c>
      <c r="BE80" s="227" t="s">
        <v>1331</v>
      </c>
      <c r="BF80" s="227"/>
      <c r="BG80" s="238"/>
      <c r="BH80" s="239"/>
      <c r="BI80" s="239"/>
      <c r="BJ80" s="239"/>
      <c r="BK80" s="239"/>
      <c r="BL80" s="239"/>
      <c r="BM80" s="240"/>
      <c r="BN80" s="227"/>
      <c r="BO80" s="227"/>
      <c r="BP80" s="227"/>
      <c r="BQ80" s="227"/>
      <c r="BR80" s="227"/>
      <c r="BS80" s="239"/>
      <c r="BT80" s="239"/>
      <c r="BU80" s="239"/>
      <c r="BV80" s="239"/>
      <c r="BW80" s="239"/>
      <c r="BX80" s="239"/>
      <c r="BY80" s="240"/>
      <c r="BZ80" s="227"/>
      <c r="CA80" s="227"/>
      <c r="CB80" s="227"/>
      <c r="CC80" s="227"/>
      <c r="CD80" s="227"/>
      <c r="CE80" s="227"/>
      <c r="CF80" s="227"/>
      <c r="CG80" s="148"/>
      <c r="CH80" s="149" t="s">
        <v>1355</v>
      </c>
      <c r="CI80" s="149">
        <v>100</v>
      </c>
      <c r="CJ80" s="149" t="s">
        <v>514</v>
      </c>
      <c r="CK80" s="151"/>
      <c r="CL80" s="152"/>
      <c r="CM80" s="152"/>
      <c r="CN80" s="152"/>
      <c r="CO80" s="152"/>
      <c r="CP80" s="152"/>
      <c r="CQ80" s="152"/>
      <c r="CR80" s="152"/>
      <c r="CS80" s="152"/>
      <c r="CT80" s="152"/>
      <c r="CU80" s="152"/>
      <c r="CV80" s="152"/>
      <c r="CW80" s="152"/>
      <c r="CX80" s="152"/>
      <c r="CY80" s="152"/>
      <c r="CZ80" s="152"/>
      <c r="DA80" s="152"/>
      <c r="DB80" s="152">
        <v>75</v>
      </c>
      <c r="DC80" s="229">
        <v>10</v>
      </c>
      <c r="DD80" s="152"/>
      <c r="DE80" s="152"/>
      <c r="DF80" s="152"/>
      <c r="DG80" s="152"/>
      <c r="DH80" s="152"/>
      <c r="DI80" s="152"/>
      <c r="DJ80" s="152">
        <v>15</v>
      </c>
      <c r="DK80" s="208">
        <f t="shared" si="24"/>
        <v>100</v>
      </c>
      <c r="DL80" s="148"/>
      <c r="DM80" s="152"/>
      <c r="DN80" s="152"/>
      <c r="DO80" s="153"/>
      <c r="DQ80" s="148"/>
      <c r="DR80" s="153"/>
      <c r="DS80" s="148"/>
      <c r="DT80" s="261" t="s">
        <v>1393</v>
      </c>
      <c r="DU80" s="229"/>
      <c r="DV80" s="229"/>
      <c r="DW80" s="290">
        <f t="shared" si="38"/>
        <v>100</v>
      </c>
      <c r="DX80" s="291" t="e">
        <f>VLOOKUP(P80,definitions_list_lookup!$K$30:$L$54,2,0)</f>
        <v>#N/A</v>
      </c>
      <c r="DY80" s="154" t="s">
        <v>1405</v>
      </c>
      <c r="DZ80" s="154" t="s">
        <v>1421</v>
      </c>
      <c r="EA80" s="154"/>
      <c r="EB80" s="229"/>
      <c r="EC80" s="292"/>
      <c r="ED80" s="229" t="s">
        <v>2517</v>
      </c>
      <c r="EE80" s="293"/>
      <c r="EF80" s="294"/>
      <c r="EG80" s="293"/>
      <c r="EH80" s="295"/>
      <c r="EI80" s="296" t="e">
        <f>VLOOKUP(EH80,definitions_list_mag!$Y$12:$Z$15,2,FALSE)</f>
        <v>#N/A</v>
      </c>
      <c r="EJ80" s="297"/>
      <c r="EK80" s="298" t="e">
        <f>VLOOKUP(EJ80,definitions_list_mag!$AT$3:$AU$5,2,FALSE)</f>
        <v>#N/A</v>
      </c>
      <c r="EL80" s="293"/>
      <c r="EM80" s="295"/>
      <c r="EN80" s="295"/>
      <c r="EO80" s="321"/>
      <c r="EP80" s="321"/>
      <c r="EQ80" s="321"/>
      <c r="ER80" s="321"/>
      <c r="ES80" s="321"/>
      <c r="ET80" s="321"/>
      <c r="EU80" s="321"/>
      <c r="EV80" s="322"/>
      <c r="EW80" s="322"/>
      <c r="EX80" s="322"/>
      <c r="EY80" s="322"/>
      <c r="EZ80" s="192" t="e">
        <f t="shared" si="25"/>
        <v>#DIV/0!</v>
      </c>
      <c r="FA80" s="192" t="e">
        <f t="shared" si="26"/>
        <v>#DIV/0!</v>
      </c>
      <c r="FB80" s="192" t="e">
        <f t="shared" si="27"/>
        <v>#DIV/0!</v>
      </c>
      <c r="FC80" s="192" t="e">
        <f t="shared" si="28"/>
        <v>#DIV/0!</v>
      </c>
      <c r="FD80" s="192" t="e">
        <f t="shared" si="29"/>
        <v>#DIV/0!</v>
      </c>
      <c r="FE80" s="193" t="e">
        <f t="shared" si="30"/>
        <v>#DIV/0!</v>
      </c>
      <c r="FF80" s="194" t="e">
        <f t="shared" si="31"/>
        <v>#DIV/0!</v>
      </c>
      <c r="FG80" s="297" t="s">
        <v>1446</v>
      </c>
      <c r="FH80" s="295"/>
      <c r="FI80" s="778">
        <f t="shared" si="32"/>
        <v>0</v>
      </c>
      <c r="FJ80" s="779" t="e">
        <f t="shared" si="33"/>
        <v>#DIV/0!</v>
      </c>
      <c r="FK80" s="779" t="e">
        <f t="shared" si="34"/>
        <v>#DIV/0!</v>
      </c>
      <c r="FL80" s="780" t="e">
        <f t="shared" si="35"/>
        <v>#DIV/0!</v>
      </c>
      <c r="FM80" s="169" t="e">
        <f t="shared" si="36"/>
        <v>#DIV/0!</v>
      </c>
      <c r="FN80" s="783" t="e">
        <f t="shared" si="37"/>
        <v>#DIV/0!</v>
      </c>
      <c r="FO80" s="227"/>
      <c r="FP80" s="227"/>
      <c r="FQ80" s="227"/>
      <c r="FR80" s="227"/>
      <c r="FS80" s="227"/>
      <c r="FT80" s="227"/>
      <c r="FU80" s="227"/>
      <c r="FV80" s="227"/>
      <c r="FW80" s="227"/>
      <c r="FX80" s="227"/>
      <c r="FY80" s="227"/>
      <c r="FZ80" s="227"/>
      <c r="GA80" s="227"/>
      <c r="GB80" s="227"/>
      <c r="GC80" s="227"/>
      <c r="GD80" s="227"/>
      <c r="GE80" s="227"/>
      <c r="GF80" s="227"/>
      <c r="GG80" s="227"/>
      <c r="GH80" s="227"/>
      <c r="GI80" s="227"/>
      <c r="GJ80" s="227"/>
      <c r="GK80" s="227"/>
      <c r="GL80" s="227"/>
      <c r="GM80" s="227"/>
      <c r="GN80" s="227"/>
      <c r="GO80" s="227"/>
      <c r="GP80" s="227"/>
      <c r="GQ80" s="227"/>
      <c r="GR80" s="227"/>
      <c r="GS80" s="227"/>
      <c r="GT80" s="227"/>
      <c r="GU80" s="227"/>
      <c r="GV80" s="227"/>
      <c r="GW80" s="227"/>
      <c r="GX80" s="227"/>
      <c r="GY80" s="227"/>
      <c r="GZ80" s="227"/>
      <c r="HA80" s="227"/>
      <c r="HB80" s="227"/>
      <c r="HC80" s="227"/>
      <c r="HD80" s="227"/>
      <c r="HE80" s="227"/>
      <c r="HF80" s="227"/>
      <c r="HG80" s="227"/>
      <c r="HH80" s="227"/>
      <c r="HI80" s="227"/>
      <c r="HJ80" s="227"/>
      <c r="HK80" s="227"/>
      <c r="HL80" s="227"/>
      <c r="HM80" s="227"/>
      <c r="HN80" s="227"/>
      <c r="HO80" s="227"/>
      <c r="HP80" s="227"/>
      <c r="HQ80" s="227"/>
      <c r="HR80" s="227"/>
      <c r="HS80" s="227"/>
      <c r="HT80" s="227"/>
      <c r="HU80" s="227"/>
      <c r="HV80" s="227"/>
      <c r="HW80" s="227"/>
      <c r="HX80" s="227"/>
      <c r="HY80" s="227"/>
      <c r="HZ80" s="227"/>
      <c r="IA80" s="227"/>
      <c r="IB80" s="227"/>
      <c r="IC80" s="227"/>
      <c r="ID80" s="227"/>
      <c r="IE80" s="227"/>
      <c r="IF80" s="227"/>
      <c r="IG80" s="227"/>
      <c r="IH80" s="227"/>
      <c r="II80" s="227"/>
      <c r="IJ80" s="227"/>
      <c r="IK80" s="227"/>
      <c r="IL80" s="227"/>
      <c r="IM80" s="227"/>
      <c r="IN80" s="227"/>
      <c r="IO80" s="227"/>
      <c r="IP80" s="227"/>
      <c r="IQ80" s="227"/>
      <c r="IR80" s="227"/>
      <c r="IS80" s="227"/>
      <c r="IT80" s="227"/>
      <c r="IU80" s="227"/>
      <c r="IV80" s="227"/>
      <c r="IW80" s="227"/>
      <c r="IX80" s="227"/>
      <c r="IY80" s="227"/>
      <c r="IZ80" s="227"/>
      <c r="JA80" s="227"/>
      <c r="JB80" s="227"/>
      <c r="JC80" s="227"/>
      <c r="JD80" s="227"/>
      <c r="JE80" s="227"/>
      <c r="JF80" s="227"/>
      <c r="JG80" s="227"/>
      <c r="JH80" s="227"/>
      <c r="JI80" s="227"/>
      <c r="JJ80" s="227"/>
      <c r="JK80" s="227"/>
      <c r="JL80" s="227"/>
      <c r="JM80" s="227"/>
      <c r="JN80" s="227"/>
      <c r="JO80" s="227"/>
      <c r="JP80" s="227"/>
      <c r="JQ80" s="227"/>
      <c r="JR80" s="227"/>
      <c r="JS80" s="227"/>
      <c r="JT80" s="227"/>
      <c r="JU80" s="227"/>
      <c r="JV80" s="227"/>
      <c r="JW80" s="227"/>
      <c r="JX80" s="227"/>
      <c r="JY80" s="227"/>
      <c r="JZ80" s="227"/>
      <c r="KA80" s="227"/>
      <c r="KB80" s="227"/>
      <c r="KC80" s="227"/>
      <c r="KD80" s="227"/>
      <c r="KE80" s="227"/>
      <c r="KF80" s="227"/>
      <c r="KG80" s="227"/>
      <c r="KH80" s="227"/>
      <c r="KI80" s="227"/>
      <c r="KJ80" s="227"/>
      <c r="KK80" s="227"/>
      <c r="KL80" s="227"/>
      <c r="KM80" s="227"/>
      <c r="KN80" s="227"/>
      <c r="KO80" s="227"/>
      <c r="KP80" s="227"/>
      <c r="KQ80" s="227"/>
      <c r="KR80" s="227"/>
      <c r="KS80" s="227"/>
      <c r="KT80" s="227"/>
      <c r="KU80" s="227"/>
      <c r="KV80" s="227"/>
      <c r="KW80" s="227"/>
      <c r="KX80" s="227"/>
      <c r="KY80" s="227"/>
      <c r="KZ80" s="227"/>
      <c r="LA80" s="227"/>
      <c r="LB80" s="227"/>
      <c r="LC80" s="227"/>
      <c r="LD80" s="227"/>
      <c r="LE80" s="227"/>
      <c r="LF80" s="227"/>
      <c r="LG80" s="227"/>
      <c r="LH80" s="227"/>
      <c r="LI80" s="227"/>
      <c r="LJ80" s="227"/>
      <c r="LK80" s="227"/>
      <c r="LL80" s="227"/>
      <c r="LM80" s="227"/>
      <c r="LN80" s="227"/>
      <c r="LO80" s="227"/>
      <c r="LP80" s="227"/>
      <c r="LQ80" s="227"/>
      <c r="LR80" s="227"/>
      <c r="LS80" s="227"/>
      <c r="LT80" s="227"/>
      <c r="LU80" s="227"/>
      <c r="LV80" s="227"/>
      <c r="LW80" s="227"/>
      <c r="LX80" s="227"/>
      <c r="LY80" s="227"/>
      <c r="LZ80" s="227"/>
      <c r="MA80" s="227"/>
      <c r="MB80" s="227"/>
      <c r="MC80" s="227"/>
      <c r="MD80" s="227"/>
      <c r="ME80" s="227"/>
      <c r="MF80" s="227"/>
      <c r="MG80" s="227"/>
      <c r="MH80" s="227"/>
      <c r="MI80" s="227"/>
      <c r="MJ80" s="227"/>
      <c r="MK80" s="227"/>
      <c r="ML80" s="227"/>
      <c r="MM80" s="227"/>
      <c r="MN80" s="227"/>
      <c r="MO80" s="227"/>
      <c r="MP80" s="227"/>
      <c r="MQ80" s="227"/>
      <c r="MR80" s="227"/>
      <c r="MS80" s="227"/>
      <c r="MT80" s="227"/>
      <c r="MU80" s="227"/>
      <c r="MV80" s="227"/>
      <c r="MW80" s="227"/>
      <c r="MX80" s="227"/>
      <c r="MY80" s="227"/>
      <c r="MZ80" s="227"/>
      <c r="NA80" s="227"/>
      <c r="NB80" s="227"/>
      <c r="NC80" s="227"/>
      <c r="ND80" s="227"/>
      <c r="NE80" s="227"/>
      <c r="NF80" s="227"/>
      <c r="NG80" s="227"/>
      <c r="NH80" s="227"/>
      <c r="NI80" s="227"/>
      <c r="NJ80" s="227"/>
      <c r="NK80" s="227"/>
      <c r="NL80" s="227"/>
      <c r="NM80" s="227"/>
      <c r="NN80" s="227"/>
      <c r="NO80" s="227"/>
      <c r="NP80" s="227"/>
      <c r="NQ80" s="227"/>
      <c r="NR80" s="227"/>
      <c r="NS80" s="227"/>
      <c r="NT80" s="227"/>
      <c r="NU80" s="227"/>
      <c r="NV80" s="227"/>
      <c r="NW80" s="227"/>
      <c r="NX80" s="227"/>
      <c r="NY80" s="227"/>
      <c r="NZ80" s="227"/>
      <c r="OA80" s="227"/>
      <c r="OB80" s="227"/>
      <c r="OC80" s="227"/>
      <c r="OD80" s="227"/>
      <c r="OE80" s="227"/>
      <c r="OF80" s="227"/>
      <c r="OG80" s="227"/>
      <c r="OH80" s="227"/>
      <c r="OI80" s="227"/>
      <c r="OJ80" s="227"/>
      <c r="OK80" s="227"/>
      <c r="OL80" s="227"/>
      <c r="OM80" s="227"/>
      <c r="ON80" s="227"/>
      <c r="OO80" s="227"/>
      <c r="OP80" s="227"/>
      <c r="OQ80" s="227"/>
      <c r="OR80" s="227"/>
      <c r="OS80" s="227"/>
      <c r="OT80" s="227"/>
      <c r="OU80" s="227"/>
      <c r="OV80" s="227"/>
      <c r="OW80" s="227"/>
      <c r="OX80" s="227"/>
      <c r="OY80" s="227"/>
      <c r="OZ80" s="227"/>
      <c r="PA80" s="227"/>
      <c r="PB80" s="227"/>
      <c r="PC80" s="227"/>
      <c r="PD80" s="227"/>
      <c r="PE80" s="227"/>
      <c r="PF80" s="227"/>
      <c r="PG80" s="227"/>
      <c r="PH80" s="227"/>
      <c r="PI80" s="227"/>
      <c r="PJ80" s="227"/>
      <c r="PK80" s="227"/>
      <c r="PL80" s="227"/>
      <c r="PM80" s="227"/>
      <c r="PN80" s="227"/>
      <c r="PO80" s="227"/>
      <c r="PP80" s="227"/>
      <c r="PQ80" s="227"/>
      <c r="PR80" s="227"/>
      <c r="PS80" s="227"/>
      <c r="PT80" s="227"/>
      <c r="PU80" s="227"/>
      <c r="PV80" s="227"/>
      <c r="PW80" s="227"/>
      <c r="PX80" s="227"/>
      <c r="PY80" s="227"/>
      <c r="PZ80" s="227"/>
      <c r="QA80" s="227"/>
      <c r="QB80" s="227"/>
      <c r="QC80" s="227"/>
      <c r="QD80" s="227"/>
      <c r="QE80" s="227"/>
      <c r="QF80" s="227"/>
      <c r="QG80" s="227"/>
      <c r="QH80" s="227"/>
      <c r="QI80" s="227"/>
      <c r="QJ80" s="227"/>
      <c r="QK80" s="227"/>
      <c r="QL80" s="227"/>
      <c r="QM80" s="227"/>
      <c r="QN80" s="227"/>
      <c r="QO80" s="227"/>
      <c r="QP80" s="227"/>
      <c r="QQ80" s="227"/>
      <c r="QR80" s="227"/>
      <c r="QS80" s="227"/>
      <c r="QT80" s="227"/>
      <c r="QU80" s="227"/>
      <c r="QV80" s="227"/>
      <c r="QW80" s="227"/>
      <c r="QX80" s="227"/>
      <c r="QY80" s="227"/>
      <c r="QZ80" s="227"/>
      <c r="RA80" s="227"/>
      <c r="RB80" s="227"/>
      <c r="RC80" s="227"/>
      <c r="RD80" s="227"/>
      <c r="RE80" s="227"/>
      <c r="RF80" s="227"/>
      <c r="RG80" s="227"/>
      <c r="RH80" s="227"/>
      <c r="RI80" s="227"/>
      <c r="RJ80" s="227"/>
      <c r="RK80" s="227"/>
      <c r="RL80" s="227"/>
      <c r="RM80" s="227"/>
      <c r="RN80" s="227"/>
      <c r="RO80" s="227"/>
      <c r="RP80" s="227"/>
      <c r="RQ80" s="227"/>
      <c r="RR80" s="227"/>
      <c r="RS80" s="227"/>
      <c r="RT80" s="227"/>
      <c r="RU80" s="227"/>
      <c r="RV80" s="227"/>
      <c r="RW80" s="227"/>
      <c r="RX80" s="227"/>
      <c r="RY80" s="227"/>
      <c r="RZ80" s="227"/>
      <c r="SA80" s="227"/>
      <c r="SB80" s="227"/>
      <c r="SC80" s="227"/>
      <c r="SD80" s="227"/>
      <c r="SE80" s="227"/>
      <c r="SF80" s="227"/>
      <c r="SG80" s="227"/>
      <c r="SH80" s="227"/>
      <c r="SI80" s="227"/>
      <c r="SJ80" s="227"/>
      <c r="SK80" s="227"/>
      <c r="SL80" s="227"/>
      <c r="SM80" s="227"/>
      <c r="SN80" s="227"/>
      <c r="SO80" s="227"/>
      <c r="SP80" s="227"/>
      <c r="SQ80" s="227"/>
      <c r="SR80" s="227"/>
      <c r="SS80" s="227"/>
      <c r="ST80" s="227"/>
      <c r="SU80" s="227"/>
      <c r="SV80" s="227"/>
      <c r="SW80" s="227"/>
      <c r="SX80" s="227"/>
      <c r="SY80" s="227"/>
      <c r="SZ80" s="227"/>
      <c r="TA80" s="227"/>
      <c r="TB80" s="227"/>
      <c r="TC80" s="227"/>
      <c r="TD80" s="227"/>
      <c r="TE80" s="227"/>
      <c r="TF80" s="227"/>
      <c r="TG80" s="227"/>
      <c r="TH80" s="227"/>
      <c r="TI80" s="227"/>
      <c r="TJ80" s="227"/>
      <c r="TK80" s="227"/>
      <c r="TL80" s="227"/>
      <c r="TM80" s="227"/>
      <c r="TN80" s="227"/>
      <c r="TO80" s="227"/>
      <c r="TP80" s="227"/>
      <c r="TQ80" s="227"/>
      <c r="TR80" s="227"/>
      <c r="TS80" s="227"/>
      <c r="TT80" s="227"/>
      <c r="TU80" s="227"/>
      <c r="TV80" s="227"/>
      <c r="TW80" s="227"/>
      <c r="TX80" s="227"/>
      <c r="TY80" s="227"/>
      <c r="TZ80" s="227"/>
      <c r="UA80" s="227"/>
      <c r="UB80" s="227"/>
      <c r="UC80" s="227"/>
      <c r="UD80" s="227"/>
      <c r="UE80" s="227"/>
      <c r="UF80" s="227"/>
      <c r="UG80" s="227"/>
      <c r="UH80" s="227"/>
      <c r="UI80" s="227"/>
      <c r="UJ80" s="227"/>
      <c r="UK80" s="227"/>
      <c r="UL80" s="227"/>
      <c r="UM80" s="227"/>
      <c r="UN80" s="227"/>
      <c r="UO80" s="227"/>
      <c r="UP80" s="227"/>
      <c r="UQ80" s="227"/>
      <c r="UR80" s="227"/>
      <c r="US80" s="227"/>
      <c r="UT80" s="227"/>
      <c r="UU80" s="227"/>
      <c r="UV80" s="227"/>
      <c r="UW80" s="227"/>
      <c r="UX80" s="227"/>
      <c r="UY80" s="227"/>
      <c r="UZ80" s="227"/>
      <c r="VA80" s="227"/>
      <c r="VB80" s="227"/>
      <c r="VC80" s="227"/>
      <c r="VD80" s="227"/>
      <c r="VE80" s="227"/>
      <c r="VF80" s="227"/>
      <c r="VG80" s="227"/>
      <c r="VH80" s="227"/>
      <c r="VI80" s="227"/>
      <c r="VJ80" s="227"/>
      <c r="VK80" s="227"/>
      <c r="VL80" s="227"/>
      <c r="VM80" s="227"/>
      <c r="VN80" s="227"/>
      <c r="VO80" s="227"/>
      <c r="VP80" s="227"/>
      <c r="VQ80" s="227"/>
      <c r="VR80" s="227"/>
      <c r="VS80" s="227"/>
      <c r="VT80" s="227"/>
      <c r="VU80" s="227"/>
      <c r="VV80" s="227"/>
      <c r="VW80" s="227"/>
      <c r="VX80" s="227"/>
      <c r="VY80" s="227"/>
      <c r="VZ80" s="227"/>
      <c r="WA80" s="227"/>
      <c r="WB80" s="227"/>
      <c r="WC80" s="227"/>
      <c r="WD80" s="227"/>
      <c r="WE80" s="227"/>
      <c r="WF80" s="227"/>
      <c r="WG80" s="227"/>
      <c r="WH80" s="227"/>
      <c r="WI80" s="227"/>
      <c r="WJ80" s="227"/>
      <c r="WK80" s="227"/>
      <c r="WL80" s="227"/>
      <c r="WM80" s="227"/>
      <c r="WN80" s="227"/>
      <c r="WO80" s="227"/>
      <c r="WP80" s="227"/>
      <c r="WQ80" s="227"/>
      <c r="WR80" s="227"/>
      <c r="WS80" s="227"/>
      <c r="WT80" s="227"/>
      <c r="WU80" s="227"/>
      <c r="WV80" s="227"/>
      <c r="WW80" s="227"/>
      <c r="WX80" s="227"/>
      <c r="WY80" s="227"/>
      <c r="WZ80" s="227"/>
      <c r="XA80" s="227"/>
      <c r="XB80" s="227"/>
      <c r="XC80" s="227"/>
      <c r="XD80" s="227"/>
      <c r="XE80" s="227"/>
      <c r="XF80" s="227"/>
      <c r="XG80" s="227"/>
      <c r="XH80" s="227"/>
      <c r="XI80" s="227"/>
      <c r="XJ80" s="227"/>
      <c r="XK80" s="227"/>
      <c r="XL80" s="227"/>
      <c r="XM80" s="227"/>
      <c r="XN80" s="227"/>
      <c r="XO80" s="227"/>
      <c r="XP80" s="227"/>
      <c r="XQ80" s="227"/>
      <c r="XR80" s="227"/>
      <c r="XS80" s="227"/>
      <c r="XT80" s="227"/>
      <c r="XU80" s="227"/>
      <c r="XV80" s="227"/>
      <c r="XW80" s="227"/>
      <c r="XX80" s="227"/>
      <c r="XY80" s="227"/>
      <c r="XZ80" s="227"/>
      <c r="YA80" s="227"/>
      <c r="YB80" s="227"/>
      <c r="YC80" s="227"/>
      <c r="YD80" s="227"/>
      <c r="YE80" s="227"/>
      <c r="YF80" s="227"/>
      <c r="YG80" s="227"/>
      <c r="YH80" s="227"/>
      <c r="YI80" s="227"/>
      <c r="YJ80" s="227"/>
      <c r="YK80" s="227"/>
      <c r="YL80" s="227"/>
      <c r="YM80" s="227"/>
      <c r="YN80" s="227"/>
      <c r="YO80" s="227"/>
      <c r="YP80" s="227"/>
      <c r="YQ80" s="227"/>
      <c r="YR80" s="227"/>
      <c r="YS80" s="227"/>
      <c r="YT80" s="227"/>
      <c r="YU80" s="227"/>
      <c r="YV80" s="227"/>
      <c r="YW80" s="227"/>
      <c r="YX80" s="227"/>
      <c r="YY80" s="227"/>
      <c r="YZ80" s="227"/>
      <c r="ZA80" s="227"/>
      <c r="ZB80" s="227"/>
      <c r="ZC80" s="227"/>
      <c r="ZD80" s="227"/>
      <c r="ZE80" s="227"/>
      <c r="ZF80" s="227"/>
      <c r="ZG80" s="227"/>
      <c r="ZH80" s="227"/>
      <c r="ZI80" s="227"/>
      <c r="ZJ80" s="227"/>
      <c r="ZK80" s="227"/>
      <c r="ZL80" s="227"/>
      <c r="ZM80" s="227"/>
      <c r="ZN80" s="227"/>
      <c r="ZO80" s="227"/>
      <c r="ZP80" s="227"/>
      <c r="ZQ80" s="227"/>
      <c r="ZR80" s="227"/>
      <c r="ZS80" s="227"/>
      <c r="ZT80" s="227"/>
      <c r="ZU80" s="227"/>
      <c r="ZV80" s="227"/>
      <c r="ZW80" s="227"/>
      <c r="ZX80" s="227"/>
      <c r="ZY80" s="227"/>
      <c r="ZZ80" s="227"/>
      <c r="AAA80" s="227"/>
      <c r="AAB80" s="227"/>
      <c r="AAC80" s="227"/>
      <c r="AAD80" s="227"/>
      <c r="AAE80" s="227"/>
      <c r="AAF80" s="227"/>
      <c r="AAG80" s="227"/>
      <c r="AAH80" s="227"/>
      <c r="AAI80" s="227"/>
      <c r="AAJ80" s="227"/>
      <c r="AAK80" s="227"/>
      <c r="AAL80" s="227"/>
      <c r="AAM80" s="227"/>
      <c r="AAN80" s="227"/>
      <c r="AAO80" s="227"/>
      <c r="AAP80" s="227"/>
      <c r="AAQ80" s="227"/>
      <c r="AAR80" s="227"/>
      <c r="AAS80" s="227"/>
      <c r="AAT80" s="227"/>
      <c r="AAU80" s="227"/>
      <c r="AAV80" s="227"/>
      <c r="AAW80" s="227"/>
      <c r="AAX80" s="227"/>
      <c r="AAY80" s="227"/>
      <c r="AAZ80" s="227"/>
      <c r="ABA80" s="227"/>
      <c r="ABB80" s="227"/>
      <c r="ABC80" s="227"/>
      <c r="ABD80" s="227"/>
      <c r="ABE80" s="227"/>
      <c r="ABF80" s="227"/>
      <c r="ABG80" s="227"/>
      <c r="ABH80" s="227"/>
      <c r="ABI80" s="227"/>
      <c r="ABJ80" s="227"/>
      <c r="ABK80" s="227"/>
      <c r="ABL80" s="227"/>
      <c r="ABM80" s="227"/>
      <c r="ABN80" s="227"/>
      <c r="ABO80" s="227"/>
      <c r="ABP80" s="227"/>
      <c r="ABQ80" s="227"/>
      <c r="ABR80" s="227"/>
      <c r="ABS80" s="227"/>
      <c r="ABT80" s="227"/>
      <c r="ABU80" s="227"/>
      <c r="ABV80" s="227"/>
      <c r="ABW80" s="227"/>
      <c r="ABX80" s="227"/>
      <c r="ABY80" s="227"/>
      <c r="ABZ80" s="227"/>
      <c r="ACA80" s="227"/>
      <c r="ACB80" s="227"/>
      <c r="ACC80" s="227"/>
      <c r="ACD80" s="227"/>
      <c r="ACE80" s="227"/>
      <c r="ACF80" s="227"/>
      <c r="ACG80" s="227"/>
      <c r="ACH80" s="227"/>
      <c r="ACI80" s="227"/>
      <c r="ACJ80" s="227"/>
      <c r="ACK80" s="227"/>
      <c r="ACL80" s="227"/>
      <c r="ACM80" s="227"/>
      <c r="ACN80" s="227"/>
      <c r="ACO80" s="227"/>
      <c r="ACP80" s="227"/>
      <c r="ACQ80" s="227"/>
      <c r="ACR80" s="227"/>
      <c r="ACS80" s="227"/>
      <c r="ACT80" s="227"/>
      <c r="ACU80" s="227"/>
      <c r="ACV80" s="227"/>
      <c r="ACW80" s="227"/>
      <c r="ACX80" s="227"/>
      <c r="ACY80" s="227"/>
      <c r="ACZ80" s="227"/>
      <c r="ADA80" s="227"/>
      <c r="ADB80" s="227"/>
      <c r="ADC80" s="227"/>
      <c r="ADD80" s="227"/>
      <c r="ADE80" s="227"/>
      <c r="ADF80" s="227"/>
      <c r="ADG80" s="227"/>
      <c r="ADH80" s="227"/>
      <c r="ADI80" s="227"/>
      <c r="ADJ80" s="227"/>
      <c r="ADK80" s="227"/>
      <c r="ADL80" s="227"/>
      <c r="ADM80" s="227"/>
      <c r="ADN80" s="227"/>
      <c r="ADO80" s="227"/>
      <c r="ADP80" s="227"/>
      <c r="ADQ80" s="227"/>
      <c r="ADR80" s="227"/>
      <c r="ADS80" s="227"/>
      <c r="ADT80" s="227"/>
      <c r="ADU80" s="227"/>
      <c r="ADV80" s="227"/>
      <c r="ADW80" s="227"/>
      <c r="ADX80" s="227"/>
      <c r="ADY80" s="227"/>
      <c r="ADZ80" s="227"/>
      <c r="AEA80" s="227"/>
      <c r="AEB80" s="227"/>
      <c r="AEC80" s="227"/>
      <c r="AED80" s="227"/>
      <c r="AEE80" s="227"/>
      <c r="AEF80" s="227"/>
      <c r="AEG80" s="227"/>
      <c r="AEH80" s="227"/>
      <c r="AEI80" s="227"/>
      <c r="AEJ80" s="227"/>
      <c r="AEK80" s="227"/>
      <c r="AEL80" s="227"/>
      <c r="AEM80" s="227"/>
      <c r="AEN80" s="227"/>
      <c r="AEO80" s="227"/>
      <c r="AEP80" s="227"/>
      <c r="AEQ80" s="227"/>
      <c r="AER80" s="227"/>
      <c r="AES80" s="227"/>
      <c r="AET80" s="227"/>
      <c r="AEU80" s="227"/>
      <c r="AEV80" s="227"/>
      <c r="AEW80" s="227"/>
      <c r="AEX80" s="227"/>
      <c r="AEY80" s="227"/>
      <c r="AEZ80" s="227"/>
      <c r="AFA80" s="227"/>
      <c r="AFB80" s="227"/>
      <c r="AFC80" s="227"/>
      <c r="AFD80" s="227"/>
      <c r="AFE80" s="227"/>
      <c r="AFF80" s="227"/>
      <c r="AFG80" s="227"/>
      <c r="AFH80" s="227"/>
      <c r="AFI80" s="227"/>
      <c r="AFJ80" s="227"/>
      <c r="AFK80" s="227"/>
      <c r="AFL80" s="227"/>
      <c r="AFM80" s="227"/>
      <c r="AFN80" s="227"/>
      <c r="AFO80" s="227"/>
      <c r="AFP80" s="227"/>
      <c r="AFQ80" s="227"/>
      <c r="AFR80" s="227"/>
      <c r="AFS80" s="227"/>
      <c r="AFT80" s="227"/>
      <c r="AFU80" s="227"/>
      <c r="AFV80" s="227"/>
      <c r="AFW80" s="227"/>
      <c r="AFX80" s="227"/>
      <c r="AFY80" s="227"/>
      <c r="AFZ80" s="227"/>
      <c r="AGA80" s="227"/>
      <c r="AGB80" s="227"/>
      <c r="AGC80" s="227"/>
      <c r="AGD80" s="227"/>
      <c r="AGE80" s="227"/>
      <c r="AGF80" s="227"/>
      <c r="AGG80" s="227"/>
      <c r="AGH80" s="227"/>
      <c r="AGI80" s="227"/>
      <c r="AGJ80" s="227"/>
      <c r="AGK80" s="227"/>
      <c r="AGL80" s="227"/>
      <c r="AGM80" s="227"/>
      <c r="AGN80" s="227"/>
      <c r="AGO80" s="227"/>
      <c r="AGP80" s="227"/>
      <c r="AGQ80" s="227"/>
      <c r="AGR80" s="227"/>
      <c r="AGS80" s="227"/>
      <c r="AGT80" s="227"/>
      <c r="AGU80" s="227"/>
      <c r="AGV80" s="227"/>
      <c r="AGW80" s="227"/>
      <c r="AGX80" s="227"/>
      <c r="AGY80" s="227"/>
      <c r="AGZ80" s="227"/>
      <c r="AHA80" s="227"/>
      <c r="AHB80" s="227"/>
      <c r="AHC80" s="227"/>
      <c r="AHD80" s="227"/>
      <c r="AHE80" s="227"/>
      <c r="AHF80" s="227"/>
      <c r="AHG80" s="227"/>
      <c r="AHH80" s="227"/>
      <c r="AHI80" s="227"/>
      <c r="AHJ80" s="227"/>
      <c r="AHK80" s="227"/>
      <c r="AHL80" s="227"/>
      <c r="AHM80" s="227"/>
      <c r="AHN80" s="227"/>
      <c r="AHO80" s="227"/>
      <c r="AHP80" s="227"/>
      <c r="AHQ80" s="227"/>
      <c r="AHR80" s="227"/>
      <c r="AHS80" s="227"/>
      <c r="AHT80" s="227"/>
      <c r="AHU80" s="227"/>
      <c r="AHV80" s="227"/>
      <c r="AHW80" s="227"/>
      <c r="AHX80" s="227"/>
      <c r="AHY80" s="227"/>
      <c r="AHZ80" s="227"/>
      <c r="AIA80" s="227"/>
      <c r="AIB80" s="227"/>
      <c r="AIC80" s="227"/>
      <c r="AID80" s="227"/>
      <c r="AIE80" s="227"/>
      <c r="AIF80" s="227"/>
      <c r="AIG80" s="227"/>
      <c r="AIH80" s="227"/>
      <c r="AII80" s="227"/>
      <c r="AIJ80" s="227"/>
      <c r="AIK80" s="227"/>
      <c r="AIL80" s="227"/>
      <c r="AIM80" s="227"/>
      <c r="AIN80" s="227"/>
      <c r="AIO80" s="227"/>
      <c r="AIP80" s="227"/>
      <c r="AIQ80" s="227"/>
      <c r="AIR80" s="227"/>
      <c r="AIS80" s="227"/>
      <c r="AIT80" s="227"/>
      <c r="AIU80" s="227"/>
      <c r="AIV80" s="227"/>
      <c r="AIW80" s="227"/>
      <c r="AIX80" s="227"/>
      <c r="AIY80" s="227"/>
      <c r="AIZ80" s="227"/>
      <c r="AJA80" s="227"/>
      <c r="AJB80" s="227"/>
      <c r="AJC80" s="227"/>
      <c r="AJD80" s="227"/>
      <c r="AJE80" s="227"/>
      <c r="AJF80" s="227"/>
      <c r="AJG80" s="227"/>
      <c r="AJH80" s="227"/>
      <c r="AJI80" s="227"/>
      <c r="AJJ80" s="227"/>
      <c r="AJK80" s="227"/>
      <c r="AJL80" s="227"/>
      <c r="AJM80" s="227"/>
      <c r="AJN80" s="227"/>
      <c r="AJO80" s="227"/>
      <c r="AJP80" s="227"/>
      <c r="AJQ80" s="227"/>
      <c r="AJR80" s="227"/>
      <c r="AJS80" s="227"/>
      <c r="AJT80" s="227"/>
      <c r="AJU80" s="227"/>
      <c r="AJV80" s="227"/>
      <c r="AJW80" s="227"/>
      <c r="AJX80" s="227"/>
      <c r="AJY80" s="227"/>
      <c r="AJZ80" s="227"/>
      <c r="AKA80" s="227"/>
      <c r="AKB80" s="227"/>
      <c r="AKC80" s="227"/>
      <c r="AKD80" s="227"/>
      <c r="AKE80" s="227"/>
      <c r="AKF80" s="227"/>
      <c r="AKG80" s="227"/>
      <c r="AKH80" s="227"/>
      <c r="AKI80" s="227"/>
      <c r="AKJ80" s="227"/>
      <c r="AKK80" s="227"/>
      <c r="AKL80" s="227"/>
      <c r="AKM80" s="227"/>
      <c r="AKN80" s="227"/>
      <c r="AKO80" s="227"/>
      <c r="AKP80" s="227"/>
      <c r="AKQ80" s="227"/>
      <c r="AKR80" s="227"/>
      <c r="AKS80" s="227"/>
      <c r="AKT80" s="227"/>
      <c r="AKU80" s="227"/>
      <c r="AKV80" s="227"/>
      <c r="AKW80" s="227"/>
      <c r="AKX80" s="227"/>
      <c r="AKY80" s="227"/>
      <c r="AKZ80" s="227"/>
      <c r="ALA80" s="227"/>
      <c r="ALB80" s="227"/>
      <c r="ALC80" s="227"/>
      <c r="ALD80" s="227"/>
      <c r="ALE80" s="227"/>
      <c r="ALF80" s="227"/>
      <c r="ALG80" s="227"/>
      <c r="ALH80" s="227"/>
      <c r="ALI80" s="227"/>
      <c r="ALJ80" s="227"/>
      <c r="ALK80" s="227"/>
      <c r="ALL80" s="227"/>
      <c r="ALM80" s="227"/>
      <c r="ALN80" s="227"/>
      <c r="ALO80" s="227"/>
      <c r="ALP80" s="227"/>
      <c r="ALQ80" s="227"/>
      <c r="ALR80" s="227"/>
      <c r="ALS80" s="227"/>
      <c r="ALT80" s="227"/>
      <c r="ALU80" s="227"/>
      <c r="ALV80" s="227"/>
      <c r="ALW80" s="227"/>
      <c r="ALX80" s="227"/>
      <c r="ALY80" s="227"/>
      <c r="ALZ80" s="227"/>
      <c r="AMA80" s="227"/>
      <c r="AMB80" s="227"/>
      <c r="AMC80" s="227"/>
      <c r="AMD80" s="227"/>
      <c r="AME80" s="227"/>
      <c r="AMF80" s="227"/>
      <c r="AMG80" s="227"/>
      <c r="AMH80" s="227"/>
      <c r="AMI80" s="227"/>
      <c r="AMJ80" s="227"/>
      <c r="AMK80" s="227"/>
      <c r="AML80" s="227"/>
      <c r="AMM80" s="227"/>
      <c r="AMN80" s="227"/>
      <c r="AMO80" s="227"/>
      <c r="AMP80" s="227"/>
      <c r="AMQ80" s="227"/>
      <c r="AMR80" s="227"/>
      <c r="AMS80" s="227"/>
      <c r="AMT80" s="227"/>
      <c r="AMU80" s="227"/>
      <c r="AMV80" s="227"/>
      <c r="AMW80" s="227"/>
      <c r="AMX80" s="227"/>
    </row>
    <row r="81" spans="1:1038" s="308" customFormat="1" ht="18" customHeight="1">
      <c r="A81" s="301" t="s">
        <v>1277</v>
      </c>
      <c r="B81" s="228" t="s">
        <v>1294</v>
      </c>
      <c r="C81" s="228"/>
      <c r="D81" s="303" t="s">
        <v>1279</v>
      </c>
      <c r="E81" s="228">
        <v>17</v>
      </c>
      <c r="F81" s="228">
        <v>3</v>
      </c>
      <c r="G81" s="285" t="str">
        <f t="shared" si="22"/>
        <v>17-3</v>
      </c>
      <c r="H81" s="279">
        <v>0</v>
      </c>
      <c r="I81" s="228">
        <v>76</v>
      </c>
      <c r="J81" s="226"/>
      <c r="K81" s="545" t="b">
        <f>IF(I82=1,IF(((VLOOKUP($G81,[1]Depth_Lookup!#REF!,9,FALSE))-(H81/100))=0,"Good",IF(((VLOOKUP($G81,[1]Depth_Lookup!$A$3:$J$550,9,FALSE))-(H81/100))&gt;0,"Too Short","Too Long")))</f>
        <v>0</v>
      </c>
      <c r="L81" s="171">
        <f>(VLOOKUP($G81,Depth_Lookup!$A$3:$J$410,10,FALSE))+(H81/100)</f>
        <v>34.314999999999998</v>
      </c>
      <c r="M81" s="171">
        <f>(VLOOKUP($G81,Depth_Lookup!$A$3:$J$410,10,FALSE))+(I81/100)</f>
        <v>35.074999999999996</v>
      </c>
      <c r="N81" s="231" t="s">
        <v>1309</v>
      </c>
      <c r="O81" s="228">
        <v>1</v>
      </c>
      <c r="P81" s="228" t="s">
        <v>853</v>
      </c>
      <c r="Q81" s="228" t="s">
        <v>125</v>
      </c>
      <c r="R81" s="304" t="str">
        <f t="shared" si="23"/>
        <v>SerpentinizedHarzburgite</v>
      </c>
      <c r="S81" s="228" t="s">
        <v>94</v>
      </c>
      <c r="T81" s="228" t="s">
        <v>700</v>
      </c>
      <c r="U81" s="228"/>
      <c r="V81" s="228"/>
      <c r="W81" s="228" t="s">
        <v>102</v>
      </c>
      <c r="X81" s="305">
        <f>VLOOKUP(W81,definitions_list_lookup!$A$13:$B$19,2,0)</f>
        <v>5</v>
      </c>
      <c r="Y81" s="228" t="s">
        <v>90</v>
      </c>
      <c r="Z81" s="228" t="s">
        <v>91</v>
      </c>
      <c r="AA81" s="228"/>
      <c r="AB81" s="228"/>
      <c r="AC81" s="228"/>
      <c r="AD81" s="228"/>
      <c r="AE81" s="234"/>
      <c r="AF81" s="304" t="e">
        <f>VLOOKUP(AE81,definitions_list_mag!$V$12:$W$15,2,0)</f>
        <v>#N/A</v>
      </c>
      <c r="AG81" s="241"/>
      <c r="AH81" s="228"/>
      <c r="AI81" s="242">
        <v>75</v>
      </c>
      <c r="AJ81" s="243"/>
      <c r="AK81" s="243"/>
      <c r="AL81" s="243"/>
      <c r="AM81" s="243"/>
      <c r="AN81" s="243"/>
      <c r="AO81" s="244"/>
      <c r="AP81" s="228"/>
      <c r="AQ81" s="228"/>
      <c r="AR81" s="228"/>
      <c r="AS81" s="228"/>
      <c r="AT81" s="228"/>
      <c r="AU81" s="242"/>
      <c r="AV81" s="243"/>
      <c r="AW81" s="243"/>
      <c r="AX81" s="243"/>
      <c r="AY81" s="243"/>
      <c r="AZ81" s="243"/>
      <c r="BA81" s="244">
        <v>25</v>
      </c>
      <c r="BB81" s="228">
        <v>5</v>
      </c>
      <c r="BC81" s="228">
        <v>5</v>
      </c>
      <c r="BD81" s="228" t="s">
        <v>1330</v>
      </c>
      <c r="BE81" s="228" t="s">
        <v>1331</v>
      </c>
      <c r="BF81" s="228"/>
      <c r="BG81" s="242"/>
      <c r="BH81" s="243"/>
      <c r="BI81" s="243"/>
      <c r="BJ81" s="243"/>
      <c r="BK81" s="243"/>
      <c r="BL81" s="243"/>
      <c r="BM81" s="244"/>
      <c r="BN81" s="228"/>
      <c r="BO81" s="228"/>
      <c r="BP81" s="228"/>
      <c r="BQ81" s="228"/>
      <c r="BR81" s="228"/>
      <c r="BS81" s="243"/>
      <c r="BT81" s="243"/>
      <c r="BU81" s="243"/>
      <c r="BV81" s="243"/>
      <c r="BW81" s="243"/>
      <c r="BX81" s="243"/>
      <c r="BY81" s="244"/>
      <c r="BZ81" s="228"/>
      <c r="CA81" s="228"/>
      <c r="CB81" s="228"/>
      <c r="CC81" s="228"/>
      <c r="CD81" s="228"/>
      <c r="CE81" s="228" t="s">
        <v>1357</v>
      </c>
      <c r="CF81" s="228"/>
      <c r="CG81" s="245"/>
      <c r="CH81" s="246" t="s">
        <v>1355</v>
      </c>
      <c r="CI81" s="246">
        <v>100</v>
      </c>
      <c r="CJ81" s="246" t="s">
        <v>514</v>
      </c>
      <c r="CK81" s="247"/>
      <c r="CL81" s="248"/>
      <c r="CM81" s="248"/>
      <c r="CN81" s="248"/>
      <c r="CO81" s="248"/>
      <c r="CP81" s="248"/>
      <c r="CQ81" s="248"/>
      <c r="CR81" s="248"/>
      <c r="CS81" s="248"/>
      <c r="CT81" s="248"/>
      <c r="CU81" s="248"/>
      <c r="CV81" s="248"/>
      <c r="CW81" s="248"/>
      <c r="CX81" s="248"/>
      <c r="CY81" s="248"/>
      <c r="CZ81" s="248"/>
      <c r="DA81" s="248"/>
      <c r="DB81" s="248">
        <v>75</v>
      </c>
      <c r="DC81" s="249">
        <v>10</v>
      </c>
      <c r="DD81" s="248"/>
      <c r="DE81" s="248"/>
      <c r="DF81" s="248"/>
      <c r="DG81" s="248"/>
      <c r="DH81" s="248"/>
      <c r="DI81" s="248"/>
      <c r="DJ81" s="248">
        <v>15</v>
      </c>
      <c r="DK81" s="306">
        <f t="shared" si="24"/>
        <v>100</v>
      </c>
      <c r="DL81" s="245"/>
      <c r="DM81" s="248"/>
      <c r="DN81" s="248"/>
      <c r="DO81" s="307"/>
      <c r="DQ81" s="245"/>
      <c r="DR81" s="307"/>
      <c r="DS81" s="245"/>
      <c r="DT81" s="262" t="s">
        <v>1393</v>
      </c>
      <c r="DU81" s="249"/>
      <c r="DV81" s="249"/>
      <c r="DW81" s="310">
        <f t="shared" si="38"/>
        <v>100</v>
      </c>
      <c r="DX81" s="311" t="e">
        <f>VLOOKUP(P81,definitions_list_lookup!$K$30:$L$54,2,0)</f>
        <v>#N/A</v>
      </c>
      <c r="DY81" s="268" t="s">
        <v>1405</v>
      </c>
      <c r="DZ81" s="268" t="s">
        <v>1422</v>
      </c>
      <c r="EA81" s="268"/>
      <c r="EB81" s="249"/>
      <c r="EC81" s="312"/>
      <c r="ED81" s="229" t="s">
        <v>2517</v>
      </c>
      <c r="EE81" s="313"/>
      <c r="EF81" s="314"/>
      <c r="EG81" s="313"/>
      <c r="EH81" s="315"/>
      <c r="EI81" s="316" t="e">
        <f>VLOOKUP(EH81,definitions_list_mag!$Y$12:$Z$15,2,FALSE)</f>
        <v>#N/A</v>
      </c>
      <c r="EJ81" s="317"/>
      <c r="EK81" s="318" t="e">
        <f>VLOOKUP(EJ81,definitions_list_mag!$AT$3:$AU$5,2,FALSE)</f>
        <v>#N/A</v>
      </c>
      <c r="EL81" s="313"/>
      <c r="EM81" s="315"/>
      <c r="EN81" s="315"/>
      <c r="EO81" s="319"/>
      <c r="EP81" s="319"/>
      <c r="EQ81" s="319"/>
      <c r="ER81" s="319"/>
      <c r="ES81" s="319"/>
      <c r="ET81" s="319"/>
      <c r="EU81" s="319"/>
      <c r="EV81" s="320"/>
      <c r="EW81" s="320"/>
      <c r="EX81" s="320"/>
      <c r="EY81" s="320"/>
      <c r="EZ81" s="192" t="e">
        <f t="shared" si="25"/>
        <v>#DIV/0!</v>
      </c>
      <c r="FA81" s="192" t="e">
        <f t="shared" si="26"/>
        <v>#DIV/0!</v>
      </c>
      <c r="FB81" s="192" t="e">
        <f t="shared" si="27"/>
        <v>#DIV/0!</v>
      </c>
      <c r="FC81" s="192" t="e">
        <f t="shared" si="28"/>
        <v>#DIV/0!</v>
      </c>
      <c r="FD81" s="192" t="e">
        <f t="shared" si="29"/>
        <v>#DIV/0!</v>
      </c>
      <c r="FE81" s="193" t="e">
        <f t="shared" si="30"/>
        <v>#DIV/0!</v>
      </c>
      <c r="FF81" s="194" t="e">
        <f t="shared" si="31"/>
        <v>#DIV/0!</v>
      </c>
      <c r="FG81" s="317"/>
      <c r="FH81" s="315"/>
      <c r="FI81" s="778">
        <f t="shared" si="32"/>
        <v>0</v>
      </c>
      <c r="FJ81" s="779" t="e">
        <f t="shared" si="33"/>
        <v>#DIV/0!</v>
      </c>
      <c r="FK81" s="779" t="e">
        <f t="shared" si="34"/>
        <v>#DIV/0!</v>
      </c>
      <c r="FL81" s="780" t="e">
        <f t="shared" si="35"/>
        <v>#DIV/0!</v>
      </c>
      <c r="FM81" s="169" t="e">
        <f t="shared" si="36"/>
        <v>#DIV/0!</v>
      </c>
      <c r="FN81" s="783" t="e">
        <f t="shared" si="37"/>
        <v>#DIV/0!</v>
      </c>
      <c r="FO81" s="228"/>
      <c r="FP81" s="228"/>
      <c r="FQ81" s="228"/>
      <c r="FR81" s="228"/>
      <c r="FS81" s="228"/>
      <c r="FT81" s="228"/>
      <c r="FU81" s="228"/>
      <c r="FV81" s="228"/>
      <c r="FW81" s="228"/>
      <c r="FX81" s="228"/>
      <c r="FY81" s="228"/>
      <c r="FZ81" s="228"/>
      <c r="GA81" s="228"/>
      <c r="GB81" s="228"/>
      <c r="GC81" s="228"/>
      <c r="GD81" s="228"/>
      <c r="GE81" s="228"/>
      <c r="GF81" s="228"/>
      <c r="GG81" s="228"/>
      <c r="GH81" s="228"/>
      <c r="GI81" s="228"/>
      <c r="GJ81" s="228"/>
      <c r="GK81" s="228"/>
      <c r="GL81" s="228"/>
      <c r="GM81" s="228"/>
      <c r="GN81" s="228"/>
      <c r="GO81" s="228"/>
      <c r="GP81" s="228"/>
      <c r="GQ81" s="228"/>
      <c r="GR81" s="228"/>
      <c r="GS81" s="228"/>
      <c r="GT81" s="228"/>
      <c r="GU81" s="228"/>
      <c r="GV81" s="228"/>
      <c r="GW81" s="228"/>
      <c r="GX81" s="228"/>
      <c r="GY81" s="228"/>
      <c r="GZ81" s="228"/>
      <c r="HA81" s="228"/>
      <c r="HB81" s="228"/>
      <c r="HC81" s="228"/>
      <c r="HD81" s="228"/>
      <c r="HE81" s="228"/>
      <c r="HF81" s="228"/>
      <c r="HG81" s="228"/>
      <c r="HH81" s="228"/>
      <c r="HI81" s="228"/>
      <c r="HJ81" s="228"/>
      <c r="HK81" s="228"/>
      <c r="HL81" s="228"/>
      <c r="HM81" s="228"/>
      <c r="HN81" s="228"/>
      <c r="HO81" s="228"/>
      <c r="HP81" s="228"/>
      <c r="HQ81" s="228"/>
      <c r="HR81" s="228"/>
      <c r="HS81" s="228"/>
      <c r="HT81" s="228"/>
      <c r="HU81" s="228"/>
      <c r="HV81" s="228"/>
      <c r="HW81" s="228"/>
      <c r="HX81" s="228"/>
      <c r="HY81" s="228"/>
      <c r="HZ81" s="228"/>
      <c r="IA81" s="228"/>
      <c r="IB81" s="228"/>
      <c r="IC81" s="228"/>
      <c r="ID81" s="228"/>
      <c r="IE81" s="228"/>
      <c r="IF81" s="228"/>
      <c r="IG81" s="228"/>
      <c r="IH81" s="228"/>
      <c r="II81" s="228"/>
      <c r="IJ81" s="228"/>
      <c r="IK81" s="228"/>
      <c r="IL81" s="228"/>
      <c r="IM81" s="228"/>
      <c r="IN81" s="228"/>
      <c r="IO81" s="228"/>
      <c r="IP81" s="228"/>
      <c r="IQ81" s="228"/>
      <c r="IR81" s="228"/>
      <c r="IS81" s="228"/>
      <c r="IT81" s="228"/>
      <c r="IU81" s="228"/>
      <c r="IV81" s="228"/>
      <c r="IW81" s="228"/>
      <c r="IX81" s="228"/>
      <c r="IY81" s="228"/>
      <c r="IZ81" s="228"/>
      <c r="JA81" s="228"/>
      <c r="JB81" s="228"/>
      <c r="JC81" s="228"/>
      <c r="JD81" s="228"/>
      <c r="JE81" s="228"/>
      <c r="JF81" s="228"/>
      <c r="JG81" s="228"/>
      <c r="JH81" s="228"/>
      <c r="JI81" s="228"/>
      <c r="JJ81" s="228"/>
      <c r="JK81" s="228"/>
      <c r="JL81" s="228"/>
      <c r="JM81" s="228"/>
      <c r="JN81" s="228"/>
      <c r="JO81" s="228"/>
      <c r="JP81" s="228"/>
      <c r="JQ81" s="228"/>
      <c r="JR81" s="228"/>
      <c r="JS81" s="228"/>
      <c r="JT81" s="228"/>
      <c r="JU81" s="228"/>
      <c r="JV81" s="228"/>
      <c r="JW81" s="228"/>
      <c r="JX81" s="228"/>
      <c r="JY81" s="228"/>
      <c r="JZ81" s="228"/>
      <c r="KA81" s="228"/>
      <c r="KB81" s="228"/>
      <c r="KC81" s="228"/>
      <c r="KD81" s="228"/>
      <c r="KE81" s="228"/>
      <c r="KF81" s="228"/>
      <c r="KG81" s="228"/>
      <c r="KH81" s="228"/>
      <c r="KI81" s="228"/>
      <c r="KJ81" s="228"/>
      <c r="KK81" s="228"/>
      <c r="KL81" s="228"/>
      <c r="KM81" s="228"/>
      <c r="KN81" s="228"/>
      <c r="KO81" s="228"/>
      <c r="KP81" s="228"/>
      <c r="KQ81" s="228"/>
      <c r="KR81" s="228"/>
      <c r="KS81" s="228"/>
      <c r="KT81" s="228"/>
      <c r="KU81" s="228"/>
      <c r="KV81" s="228"/>
      <c r="KW81" s="228"/>
      <c r="KX81" s="228"/>
      <c r="KY81" s="228"/>
      <c r="KZ81" s="228"/>
      <c r="LA81" s="228"/>
      <c r="LB81" s="228"/>
      <c r="LC81" s="228"/>
      <c r="LD81" s="228"/>
      <c r="LE81" s="228"/>
      <c r="LF81" s="228"/>
      <c r="LG81" s="228"/>
      <c r="LH81" s="228"/>
      <c r="LI81" s="228"/>
      <c r="LJ81" s="228"/>
      <c r="LK81" s="228"/>
      <c r="LL81" s="228"/>
      <c r="LM81" s="228"/>
      <c r="LN81" s="228"/>
      <c r="LO81" s="228"/>
      <c r="LP81" s="228"/>
      <c r="LQ81" s="228"/>
      <c r="LR81" s="228"/>
      <c r="LS81" s="228"/>
      <c r="LT81" s="228"/>
      <c r="LU81" s="228"/>
      <c r="LV81" s="228"/>
      <c r="LW81" s="228"/>
      <c r="LX81" s="228"/>
      <c r="LY81" s="228"/>
      <c r="LZ81" s="228"/>
      <c r="MA81" s="228"/>
      <c r="MB81" s="228"/>
      <c r="MC81" s="228"/>
      <c r="MD81" s="228"/>
      <c r="ME81" s="228"/>
      <c r="MF81" s="228"/>
      <c r="MG81" s="228"/>
      <c r="MH81" s="228"/>
      <c r="MI81" s="228"/>
      <c r="MJ81" s="228"/>
      <c r="MK81" s="228"/>
      <c r="ML81" s="228"/>
      <c r="MM81" s="228"/>
      <c r="MN81" s="228"/>
      <c r="MO81" s="228"/>
      <c r="MP81" s="228"/>
      <c r="MQ81" s="228"/>
      <c r="MR81" s="228"/>
      <c r="MS81" s="228"/>
      <c r="MT81" s="228"/>
      <c r="MU81" s="228"/>
      <c r="MV81" s="228"/>
      <c r="MW81" s="228"/>
      <c r="MX81" s="228"/>
      <c r="MY81" s="228"/>
      <c r="MZ81" s="228"/>
      <c r="NA81" s="228"/>
      <c r="NB81" s="228"/>
      <c r="NC81" s="228"/>
      <c r="ND81" s="228"/>
      <c r="NE81" s="228"/>
      <c r="NF81" s="228"/>
      <c r="NG81" s="228"/>
      <c r="NH81" s="228"/>
      <c r="NI81" s="228"/>
      <c r="NJ81" s="228"/>
      <c r="NK81" s="228"/>
      <c r="NL81" s="228"/>
      <c r="NM81" s="228"/>
      <c r="NN81" s="228"/>
      <c r="NO81" s="228"/>
      <c r="NP81" s="228"/>
      <c r="NQ81" s="228"/>
      <c r="NR81" s="228"/>
      <c r="NS81" s="228"/>
      <c r="NT81" s="228"/>
      <c r="NU81" s="228"/>
      <c r="NV81" s="228"/>
      <c r="NW81" s="228"/>
      <c r="NX81" s="228"/>
      <c r="NY81" s="228"/>
      <c r="NZ81" s="228"/>
      <c r="OA81" s="228"/>
      <c r="OB81" s="228"/>
      <c r="OC81" s="228"/>
      <c r="OD81" s="228"/>
      <c r="OE81" s="228"/>
      <c r="OF81" s="228"/>
      <c r="OG81" s="228"/>
      <c r="OH81" s="228"/>
      <c r="OI81" s="228"/>
      <c r="OJ81" s="228"/>
      <c r="OK81" s="228"/>
      <c r="OL81" s="228"/>
      <c r="OM81" s="228"/>
      <c r="ON81" s="228"/>
      <c r="OO81" s="228"/>
      <c r="OP81" s="228"/>
      <c r="OQ81" s="228"/>
      <c r="OR81" s="228"/>
      <c r="OS81" s="228"/>
      <c r="OT81" s="228"/>
      <c r="OU81" s="228"/>
      <c r="OV81" s="228"/>
      <c r="OW81" s="228"/>
      <c r="OX81" s="228"/>
      <c r="OY81" s="228"/>
      <c r="OZ81" s="228"/>
      <c r="PA81" s="228"/>
      <c r="PB81" s="228"/>
      <c r="PC81" s="228"/>
      <c r="PD81" s="228"/>
      <c r="PE81" s="228"/>
      <c r="PF81" s="228"/>
      <c r="PG81" s="228"/>
      <c r="PH81" s="228"/>
      <c r="PI81" s="228"/>
      <c r="PJ81" s="228"/>
      <c r="PK81" s="228"/>
      <c r="PL81" s="228"/>
      <c r="PM81" s="228"/>
      <c r="PN81" s="228"/>
      <c r="PO81" s="228"/>
      <c r="PP81" s="228"/>
      <c r="PQ81" s="228"/>
      <c r="PR81" s="228"/>
      <c r="PS81" s="228"/>
      <c r="PT81" s="228"/>
      <c r="PU81" s="228"/>
      <c r="PV81" s="228"/>
      <c r="PW81" s="228"/>
      <c r="PX81" s="228"/>
      <c r="PY81" s="228"/>
      <c r="PZ81" s="228"/>
      <c r="QA81" s="228"/>
      <c r="QB81" s="228"/>
      <c r="QC81" s="228"/>
      <c r="QD81" s="228"/>
      <c r="QE81" s="228"/>
      <c r="QF81" s="228"/>
      <c r="QG81" s="228"/>
      <c r="QH81" s="228"/>
      <c r="QI81" s="228"/>
      <c r="QJ81" s="228"/>
      <c r="QK81" s="228"/>
      <c r="QL81" s="228"/>
      <c r="QM81" s="228"/>
      <c r="QN81" s="228"/>
      <c r="QO81" s="228"/>
      <c r="QP81" s="228"/>
      <c r="QQ81" s="228"/>
      <c r="QR81" s="228"/>
      <c r="QS81" s="228"/>
      <c r="QT81" s="228"/>
      <c r="QU81" s="228"/>
      <c r="QV81" s="228"/>
      <c r="QW81" s="228"/>
      <c r="QX81" s="228"/>
      <c r="QY81" s="228"/>
      <c r="QZ81" s="228"/>
      <c r="RA81" s="228"/>
      <c r="RB81" s="228"/>
      <c r="RC81" s="228"/>
      <c r="RD81" s="228"/>
      <c r="RE81" s="228"/>
      <c r="RF81" s="228"/>
      <c r="RG81" s="228"/>
      <c r="RH81" s="228"/>
      <c r="RI81" s="228"/>
      <c r="RJ81" s="228"/>
      <c r="RK81" s="228"/>
      <c r="RL81" s="228"/>
      <c r="RM81" s="228"/>
      <c r="RN81" s="228"/>
      <c r="RO81" s="228"/>
      <c r="RP81" s="228"/>
      <c r="RQ81" s="228"/>
      <c r="RR81" s="228"/>
      <c r="RS81" s="228"/>
      <c r="RT81" s="228"/>
      <c r="RU81" s="228"/>
      <c r="RV81" s="228"/>
      <c r="RW81" s="228"/>
      <c r="RX81" s="228"/>
      <c r="RY81" s="228"/>
      <c r="RZ81" s="228"/>
      <c r="SA81" s="228"/>
      <c r="SB81" s="228"/>
      <c r="SC81" s="228"/>
      <c r="SD81" s="228"/>
      <c r="SE81" s="228"/>
      <c r="SF81" s="228"/>
      <c r="SG81" s="228"/>
      <c r="SH81" s="228"/>
      <c r="SI81" s="228"/>
      <c r="SJ81" s="228"/>
      <c r="SK81" s="228"/>
      <c r="SL81" s="228"/>
      <c r="SM81" s="228"/>
      <c r="SN81" s="228"/>
      <c r="SO81" s="228"/>
      <c r="SP81" s="228"/>
      <c r="SQ81" s="228"/>
      <c r="SR81" s="228"/>
      <c r="SS81" s="228"/>
      <c r="ST81" s="228"/>
      <c r="SU81" s="228"/>
      <c r="SV81" s="228"/>
      <c r="SW81" s="228"/>
      <c r="SX81" s="228"/>
      <c r="SY81" s="228"/>
      <c r="SZ81" s="228"/>
      <c r="TA81" s="228"/>
      <c r="TB81" s="228"/>
      <c r="TC81" s="228"/>
      <c r="TD81" s="228"/>
      <c r="TE81" s="228"/>
      <c r="TF81" s="228"/>
      <c r="TG81" s="228"/>
      <c r="TH81" s="228"/>
      <c r="TI81" s="228"/>
      <c r="TJ81" s="228"/>
      <c r="TK81" s="228"/>
      <c r="TL81" s="228"/>
      <c r="TM81" s="228"/>
      <c r="TN81" s="228"/>
      <c r="TO81" s="228"/>
      <c r="TP81" s="228"/>
      <c r="TQ81" s="228"/>
      <c r="TR81" s="228"/>
      <c r="TS81" s="228"/>
      <c r="TT81" s="228"/>
      <c r="TU81" s="228"/>
      <c r="TV81" s="228"/>
      <c r="TW81" s="228"/>
      <c r="TX81" s="228"/>
      <c r="TY81" s="228"/>
      <c r="TZ81" s="228"/>
      <c r="UA81" s="228"/>
      <c r="UB81" s="228"/>
      <c r="UC81" s="228"/>
      <c r="UD81" s="228"/>
      <c r="UE81" s="228"/>
      <c r="UF81" s="228"/>
      <c r="UG81" s="228"/>
      <c r="UH81" s="228"/>
      <c r="UI81" s="228"/>
      <c r="UJ81" s="228"/>
      <c r="UK81" s="228"/>
      <c r="UL81" s="228"/>
      <c r="UM81" s="228"/>
      <c r="UN81" s="228"/>
      <c r="UO81" s="228"/>
      <c r="UP81" s="228"/>
      <c r="UQ81" s="228"/>
      <c r="UR81" s="228"/>
      <c r="US81" s="228"/>
      <c r="UT81" s="228"/>
      <c r="UU81" s="228"/>
      <c r="UV81" s="228"/>
      <c r="UW81" s="228"/>
      <c r="UX81" s="228"/>
      <c r="UY81" s="228"/>
      <c r="UZ81" s="228"/>
      <c r="VA81" s="228"/>
      <c r="VB81" s="228"/>
      <c r="VC81" s="228"/>
      <c r="VD81" s="228"/>
      <c r="VE81" s="228"/>
      <c r="VF81" s="228"/>
      <c r="VG81" s="228"/>
      <c r="VH81" s="228"/>
      <c r="VI81" s="228"/>
      <c r="VJ81" s="228"/>
      <c r="VK81" s="228"/>
      <c r="VL81" s="228"/>
      <c r="VM81" s="228"/>
      <c r="VN81" s="228"/>
      <c r="VO81" s="228"/>
      <c r="VP81" s="228"/>
      <c r="VQ81" s="228"/>
      <c r="VR81" s="228"/>
      <c r="VS81" s="228"/>
      <c r="VT81" s="228"/>
      <c r="VU81" s="228"/>
      <c r="VV81" s="228"/>
      <c r="VW81" s="228"/>
      <c r="VX81" s="228"/>
      <c r="VY81" s="228"/>
      <c r="VZ81" s="228"/>
      <c r="WA81" s="228"/>
      <c r="WB81" s="228"/>
      <c r="WC81" s="228"/>
      <c r="WD81" s="228"/>
      <c r="WE81" s="228"/>
      <c r="WF81" s="228"/>
      <c r="WG81" s="228"/>
      <c r="WH81" s="228"/>
      <c r="WI81" s="228"/>
      <c r="WJ81" s="228"/>
      <c r="WK81" s="228"/>
      <c r="WL81" s="228"/>
      <c r="WM81" s="228"/>
      <c r="WN81" s="228"/>
      <c r="WO81" s="228"/>
      <c r="WP81" s="228"/>
      <c r="WQ81" s="228"/>
      <c r="WR81" s="228"/>
      <c r="WS81" s="228"/>
      <c r="WT81" s="228"/>
      <c r="WU81" s="228"/>
      <c r="WV81" s="228"/>
      <c r="WW81" s="228"/>
      <c r="WX81" s="228"/>
      <c r="WY81" s="228"/>
      <c r="WZ81" s="228"/>
      <c r="XA81" s="228"/>
      <c r="XB81" s="228"/>
      <c r="XC81" s="228"/>
      <c r="XD81" s="228"/>
      <c r="XE81" s="228"/>
      <c r="XF81" s="228"/>
      <c r="XG81" s="228"/>
      <c r="XH81" s="228"/>
      <c r="XI81" s="228"/>
      <c r="XJ81" s="228"/>
      <c r="XK81" s="228"/>
      <c r="XL81" s="228"/>
      <c r="XM81" s="228"/>
      <c r="XN81" s="228"/>
      <c r="XO81" s="228"/>
      <c r="XP81" s="228"/>
      <c r="XQ81" s="228"/>
      <c r="XR81" s="228"/>
      <c r="XS81" s="228"/>
      <c r="XT81" s="228"/>
      <c r="XU81" s="228"/>
      <c r="XV81" s="228"/>
      <c r="XW81" s="228"/>
      <c r="XX81" s="228"/>
      <c r="XY81" s="228"/>
      <c r="XZ81" s="228"/>
      <c r="YA81" s="228"/>
      <c r="YB81" s="228"/>
      <c r="YC81" s="228"/>
      <c r="YD81" s="228"/>
      <c r="YE81" s="228"/>
      <c r="YF81" s="228"/>
      <c r="YG81" s="228"/>
      <c r="YH81" s="228"/>
      <c r="YI81" s="228"/>
      <c r="YJ81" s="228"/>
      <c r="YK81" s="228"/>
      <c r="YL81" s="228"/>
      <c r="YM81" s="228"/>
      <c r="YN81" s="228"/>
      <c r="YO81" s="228"/>
      <c r="YP81" s="228"/>
      <c r="YQ81" s="228"/>
      <c r="YR81" s="228"/>
      <c r="YS81" s="228"/>
      <c r="YT81" s="228"/>
      <c r="YU81" s="228"/>
      <c r="YV81" s="228"/>
      <c r="YW81" s="228"/>
      <c r="YX81" s="228"/>
      <c r="YY81" s="228"/>
      <c r="YZ81" s="228"/>
      <c r="ZA81" s="228"/>
      <c r="ZB81" s="228"/>
      <c r="ZC81" s="228"/>
      <c r="ZD81" s="228"/>
      <c r="ZE81" s="228"/>
      <c r="ZF81" s="228"/>
      <c r="ZG81" s="228"/>
      <c r="ZH81" s="228"/>
      <c r="ZI81" s="228"/>
      <c r="ZJ81" s="228"/>
      <c r="ZK81" s="228"/>
      <c r="ZL81" s="228"/>
      <c r="ZM81" s="228"/>
      <c r="ZN81" s="228"/>
      <c r="ZO81" s="228"/>
      <c r="ZP81" s="228"/>
      <c r="ZQ81" s="228"/>
      <c r="ZR81" s="228"/>
      <c r="ZS81" s="228"/>
      <c r="ZT81" s="228"/>
      <c r="ZU81" s="228"/>
      <c r="ZV81" s="228"/>
      <c r="ZW81" s="228"/>
      <c r="ZX81" s="228"/>
      <c r="ZY81" s="228"/>
      <c r="ZZ81" s="228"/>
      <c r="AAA81" s="228"/>
      <c r="AAB81" s="228"/>
      <c r="AAC81" s="228"/>
      <c r="AAD81" s="228"/>
      <c r="AAE81" s="228"/>
      <c r="AAF81" s="228"/>
      <c r="AAG81" s="228"/>
      <c r="AAH81" s="228"/>
      <c r="AAI81" s="228"/>
      <c r="AAJ81" s="228"/>
      <c r="AAK81" s="228"/>
      <c r="AAL81" s="228"/>
      <c r="AAM81" s="228"/>
      <c r="AAN81" s="228"/>
      <c r="AAO81" s="228"/>
      <c r="AAP81" s="228"/>
      <c r="AAQ81" s="228"/>
      <c r="AAR81" s="228"/>
      <c r="AAS81" s="228"/>
      <c r="AAT81" s="228"/>
      <c r="AAU81" s="228"/>
      <c r="AAV81" s="228"/>
      <c r="AAW81" s="228"/>
      <c r="AAX81" s="228"/>
      <c r="AAY81" s="228"/>
      <c r="AAZ81" s="228"/>
      <c r="ABA81" s="228"/>
      <c r="ABB81" s="228"/>
      <c r="ABC81" s="228"/>
      <c r="ABD81" s="228"/>
      <c r="ABE81" s="228"/>
      <c r="ABF81" s="228"/>
      <c r="ABG81" s="228"/>
      <c r="ABH81" s="228"/>
      <c r="ABI81" s="228"/>
      <c r="ABJ81" s="228"/>
      <c r="ABK81" s="228"/>
      <c r="ABL81" s="228"/>
      <c r="ABM81" s="228"/>
      <c r="ABN81" s="228"/>
      <c r="ABO81" s="228"/>
      <c r="ABP81" s="228"/>
      <c r="ABQ81" s="228"/>
      <c r="ABR81" s="228"/>
      <c r="ABS81" s="228"/>
      <c r="ABT81" s="228"/>
      <c r="ABU81" s="228"/>
      <c r="ABV81" s="228"/>
      <c r="ABW81" s="228"/>
      <c r="ABX81" s="228"/>
      <c r="ABY81" s="228"/>
      <c r="ABZ81" s="228"/>
      <c r="ACA81" s="228"/>
      <c r="ACB81" s="228"/>
      <c r="ACC81" s="228"/>
      <c r="ACD81" s="228"/>
      <c r="ACE81" s="228"/>
      <c r="ACF81" s="228"/>
      <c r="ACG81" s="228"/>
      <c r="ACH81" s="228"/>
      <c r="ACI81" s="228"/>
      <c r="ACJ81" s="228"/>
      <c r="ACK81" s="228"/>
      <c r="ACL81" s="228"/>
      <c r="ACM81" s="228"/>
      <c r="ACN81" s="228"/>
      <c r="ACO81" s="228"/>
      <c r="ACP81" s="228"/>
      <c r="ACQ81" s="228"/>
      <c r="ACR81" s="228"/>
      <c r="ACS81" s="228"/>
      <c r="ACT81" s="228"/>
      <c r="ACU81" s="228"/>
      <c r="ACV81" s="228"/>
      <c r="ACW81" s="228"/>
      <c r="ACX81" s="228"/>
      <c r="ACY81" s="228"/>
      <c r="ACZ81" s="228"/>
      <c r="ADA81" s="228"/>
      <c r="ADB81" s="228"/>
      <c r="ADC81" s="228"/>
      <c r="ADD81" s="228"/>
      <c r="ADE81" s="228"/>
      <c r="ADF81" s="228"/>
      <c r="ADG81" s="228"/>
      <c r="ADH81" s="228"/>
      <c r="ADI81" s="228"/>
      <c r="ADJ81" s="228"/>
      <c r="ADK81" s="228"/>
      <c r="ADL81" s="228"/>
      <c r="ADM81" s="228"/>
      <c r="ADN81" s="228"/>
      <c r="ADO81" s="228"/>
      <c r="ADP81" s="228"/>
      <c r="ADQ81" s="228"/>
      <c r="ADR81" s="228"/>
      <c r="ADS81" s="228"/>
      <c r="ADT81" s="228"/>
      <c r="ADU81" s="228"/>
      <c r="ADV81" s="228"/>
      <c r="ADW81" s="228"/>
      <c r="ADX81" s="228"/>
      <c r="ADY81" s="228"/>
      <c r="ADZ81" s="228"/>
      <c r="AEA81" s="228"/>
      <c r="AEB81" s="228"/>
      <c r="AEC81" s="228"/>
      <c r="AED81" s="228"/>
      <c r="AEE81" s="228"/>
      <c r="AEF81" s="228"/>
      <c r="AEG81" s="228"/>
      <c r="AEH81" s="228"/>
      <c r="AEI81" s="228"/>
      <c r="AEJ81" s="228"/>
      <c r="AEK81" s="228"/>
      <c r="AEL81" s="228"/>
      <c r="AEM81" s="228"/>
      <c r="AEN81" s="228"/>
      <c r="AEO81" s="228"/>
      <c r="AEP81" s="228"/>
      <c r="AEQ81" s="228"/>
      <c r="AER81" s="228"/>
      <c r="AES81" s="228"/>
      <c r="AET81" s="228"/>
      <c r="AEU81" s="228"/>
      <c r="AEV81" s="228"/>
      <c r="AEW81" s="228"/>
      <c r="AEX81" s="228"/>
      <c r="AEY81" s="228"/>
      <c r="AEZ81" s="228"/>
      <c r="AFA81" s="228"/>
      <c r="AFB81" s="228"/>
      <c r="AFC81" s="228"/>
      <c r="AFD81" s="228"/>
      <c r="AFE81" s="228"/>
      <c r="AFF81" s="228"/>
      <c r="AFG81" s="228"/>
      <c r="AFH81" s="228"/>
      <c r="AFI81" s="228"/>
      <c r="AFJ81" s="228"/>
      <c r="AFK81" s="228"/>
      <c r="AFL81" s="228"/>
      <c r="AFM81" s="228"/>
      <c r="AFN81" s="228"/>
      <c r="AFO81" s="228"/>
      <c r="AFP81" s="228"/>
      <c r="AFQ81" s="228"/>
      <c r="AFR81" s="228"/>
      <c r="AFS81" s="228"/>
      <c r="AFT81" s="228"/>
      <c r="AFU81" s="228"/>
      <c r="AFV81" s="228"/>
      <c r="AFW81" s="228"/>
      <c r="AFX81" s="228"/>
      <c r="AFY81" s="228"/>
      <c r="AFZ81" s="228"/>
      <c r="AGA81" s="228"/>
      <c r="AGB81" s="228"/>
      <c r="AGC81" s="228"/>
      <c r="AGD81" s="228"/>
      <c r="AGE81" s="228"/>
      <c r="AGF81" s="228"/>
      <c r="AGG81" s="228"/>
      <c r="AGH81" s="228"/>
      <c r="AGI81" s="228"/>
      <c r="AGJ81" s="228"/>
      <c r="AGK81" s="228"/>
      <c r="AGL81" s="228"/>
      <c r="AGM81" s="228"/>
      <c r="AGN81" s="228"/>
      <c r="AGO81" s="228"/>
      <c r="AGP81" s="228"/>
      <c r="AGQ81" s="228"/>
      <c r="AGR81" s="228"/>
      <c r="AGS81" s="228"/>
      <c r="AGT81" s="228"/>
      <c r="AGU81" s="228"/>
      <c r="AGV81" s="228"/>
      <c r="AGW81" s="228"/>
      <c r="AGX81" s="228"/>
      <c r="AGY81" s="228"/>
      <c r="AGZ81" s="228"/>
      <c r="AHA81" s="228"/>
      <c r="AHB81" s="228"/>
      <c r="AHC81" s="228"/>
      <c r="AHD81" s="228"/>
      <c r="AHE81" s="228"/>
      <c r="AHF81" s="228"/>
      <c r="AHG81" s="228"/>
      <c r="AHH81" s="228"/>
      <c r="AHI81" s="228"/>
      <c r="AHJ81" s="228"/>
      <c r="AHK81" s="228"/>
      <c r="AHL81" s="228"/>
      <c r="AHM81" s="228"/>
      <c r="AHN81" s="228"/>
      <c r="AHO81" s="228"/>
      <c r="AHP81" s="228"/>
      <c r="AHQ81" s="228"/>
      <c r="AHR81" s="228"/>
      <c r="AHS81" s="228"/>
      <c r="AHT81" s="228"/>
      <c r="AHU81" s="228"/>
      <c r="AHV81" s="228"/>
      <c r="AHW81" s="228"/>
      <c r="AHX81" s="228"/>
      <c r="AHY81" s="228"/>
      <c r="AHZ81" s="228"/>
      <c r="AIA81" s="228"/>
      <c r="AIB81" s="228"/>
      <c r="AIC81" s="228"/>
      <c r="AID81" s="228"/>
      <c r="AIE81" s="228"/>
      <c r="AIF81" s="228"/>
      <c r="AIG81" s="228"/>
      <c r="AIH81" s="228"/>
      <c r="AII81" s="228"/>
      <c r="AIJ81" s="228"/>
      <c r="AIK81" s="228"/>
      <c r="AIL81" s="228"/>
      <c r="AIM81" s="228"/>
      <c r="AIN81" s="228"/>
      <c r="AIO81" s="228"/>
      <c r="AIP81" s="228"/>
      <c r="AIQ81" s="228"/>
      <c r="AIR81" s="228"/>
      <c r="AIS81" s="228"/>
      <c r="AIT81" s="228"/>
      <c r="AIU81" s="228"/>
      <c r="AIV81" s="228"/>
      <c r="AIW81" s="228"/>
      <c r="AIX81" s="228"/>
      <c r="AIY81" s="228"/>
      <c r="AIZ81" s="228"/>
      <c r="AJA81" s="228"/>
      <c r="AJB81" s="228"/>
      <c r="AJC81" s="228"/>
      <c r="AJD81" s="228"/>
      <c r="AJE81" s="228"/>
      <c r="AJF81" s="228"/>
      <c r="AJG81" s="228"/>
      <c r="AJH81" s="228"/>
      <c r="AJI81" s="228"/>
      <c r="AJJ81" s="228"/>
      <c r="AJK81" s="228"/>
      <c r="AJL81" s="228"/>
      <c r="AJM81" s="228"/>
      <c r="AJN81" s="228"/>
      <c r="AJO81" s="228"/>
      <c r="AJP81" s="228"/>
      <c r="AJQ81" s="228"/>
      <c r="AJR81" s="228"/>
      <c r="AJS81" s="228"/>
      <c r="AJT81" s="228"/>
      <c r="AJU81" s="228"/>
      <c r="AJV81" s="228"/>
      <c r="AJW81" s="228"/>
      <c r="AJX81" s="228"/>
      <c r="AJY81" s="228"/>
      <c r="AJZ81" s="228"/>
      <c r="AKA81" s="228"/>
      <c r="AKB81" s="228"/>
      <c r="AKC81" s="228"/>
      <c r="AKD81" s="228"/>
      <c r="AKE81" s="228"/>
      <c r="AKF81" s="228"/>
      <c r="AKG81" s="228"/>
      <c r="AKH81" s="228"/>
      <c r="AKI81" s="228"/>
      <c r="AKJ81" s="228"/>
      <c r="AKK81" s="228"/>
      <c r="AKL81" s="228"/>
      <c r="AKM81" s="228"/>
      <c r="AKN81" s="228"/>
      <c r="AKO81" s="228"/>
      <c r="AKP81" s="228"/>
      <c r="AKQ81" s="228"/>
      <c r="AKR81" s="228"/>
      <c r="AKS81" s="228"/>
      <c r="AKT81" s="228"/>
      <c r="AKU81" s="228"/>
      <c r="AKV81" s="228"/>
      <c r="AKW81" s="228"/>
      <c r="AKX81" s="228"/>
      <c r="AKY81" s="228"/>
      <c r="AKZ81" s="228"/>
      <c r="ALA81" s="228"/>
      <c r="ALB81" s="228"/>
      <c r="ALC81" s="228"/>
      <c r="ALD81" s="228"/>
      <c r="ALE81" s="228"/>
      <c r="ALF81" s="228"/>
      <c r="ALG81" s="228"/>
      <c r="ALH81" s="228"/>
      <c r="ALI81" s="228"/>
      <c r="ALJ81" s="228"/>
      <c r="ALK81" s="228"/>
      <c r="ALL81" s="228"/>
      <c r="ALM81" s="228"/>
      <c r="ALN81" s="228"/>
      <c r="ALO81" s="228"/>
      <c r="ALP81" s="228"/>
      <c r="ALQ81" s="228"/>
      <c r="ALR81" s="228"/>
      <c r="ALS81" s="228"/>
      <c r="ALT81" s="228"/>
      <c r="ALU81" s="228"/>
      <c r="ALV81" s="228"/>
      <c r="ALW81" s="228"/>
      <c r="ALX81" s="228"/>
      <c r="ALY81" s="228"/>
      <c r="ALZ81" s="228"/>
      <c r="AMA81" s="228"/>
      <c r="AMB81" s="228"/>
      <c r="AMC81" s="228"/>
      <c r="AMD81" s="228"/>
      <c r="AME81" s="228"/>
      <c r="AMF81" s="228"/>
      <c r="AMG81" s="228"/>
      <c r="AMH81" s="228"/>
      <c r="AMI81" s="228"/>
      <c r="AMJ81" s="228"/>
      <c r="AMK81" s="228"/>
      <c r="AML81" s="228"/>
      <c r="AMM81" s="228"/>
      <c r="AMN81" s="228"/>
      <c r="AMO81" s="228"/>
      <c r="AMP81" s="228"/>
      <c r="AMQ81" s="228"/>
      <c r="AMR81" s="228"/>
      <c r="AMS81" s="228"/>
      <c r="AMT81" s="228"/>
      <c r="AMU81" s="228"/>
      <c r="AMV81" s="228"/>
      <c r="AMW81" s="228"/>
      <c r="AMX81" s="228"/>
    </row>
    <row r="82" spans="1:1038" ht="18" customHeight="1">
      <c r="A82" s="223" t="s">
        <v>1277</v>
      </c>
      <c r="B82" s="226" t="s">
        <v>1294</v>
      </c>
      <c r="D82" s="225" t="s">
        <v>1279</v>
      </c>
      <c r="E82" s="126">
        <v>17</v>
      </c>
      <c r="F82" s="126">
        <v>4</v>
      </c>
      <c r="G82" s="285" t="str">
        <f t="shared" si="22"/>
        <v>17-4</v>
      </c>
      <c r="H82" s="277">
        <v>0</v>
      </c>
      <c r="I82" s="126">
        <v>49</v>
      </c>
      <c r="K82" s="545" t="b">
        <f>IF(I83=1,IF(((VLOOKUP($G82,[1]Depth_Lookup!#REF!,9,FALSE))-(H82/100))=0,"Good",IF(((VLOOKUP($G82,[1]Depth_Lookup!$A$3:$J$550,9,FALSE))-(H82/100))&gt;0,"Too Short","Too Long")))</f>
        <v>0</v>
      </c>
      <c r="L82" s="171">
        <f>(VLOOKUP($G82,Depth_Lookup!$A$3:$J$410,10,FALSE))+(H82/100)</f>
        <v>35.075000000000003</v>
      </c>
      <c r="M82" s="171">
        <f>(VLOOKUP($G82,Depth_Lookup!$A$3:$J$410,10,FALSE))+(I82/100)</f>
        <v>35.565000000000005</v>
      </c>
      <c r="N82" s="127" t="s">
        <v>1309</v>
      </c>
      <c r="O82" s="126">
        <v>1</v>
      </c>
      <c r="P82" s="126" t="s">
        <v>853</v>
      </c>
      <c r="Q82" s="126" t="s">
        <v>125</v>
      </c>
      <c r="R82" s="196" t="str">
        <f t="shared" si="23"/>
        <v>SerpentinizedHarzburgite</v>
      </c>
      <c r="S82" s="126" t="s">
        <v>94</v>
      </c>
      <c r="T82" s="126" t="s">
        <v>587</v>
      </c>
      <c r="W82" s="126" t="s">
        <v>102</v>
      </c>
      <c r="X82" s="202">
        <f>VLOOKUP(W82,definitions_list_lookup!$A$13:$B$19,2,0)</f>
        <v>5</v>
      </c>
      <c r="Y82" s="126" t="s">
        <v>90</v>
      </c>
      <c r="Z82" s="126" t="s">
        <v>91</v>
      </c>
      <c r="AF82" s="196" t="e">
        <f>VLOOKUP(AE82,definitions_list_mag!$V$12:$W$15,2,0)</f>
        <v>#N/A</v>
      </c>
      <c r="AI82" s="235">
        <v>75</v>
      </c>
      <c r="AJ82" s="236"/>
      <c r="AK82" s="236"/>
      <c r="AL82" s="236"/>
      <c r="AM82" s="236"/>
      <c r="AN82" s="236"/>
      <c r="AO82" s="130"/>
      <c r="AU82" s="235"/>
      <c r="AV82" s="236"/>
      <c r="AW82" s="236"/>
      <c r="AX82" s="236"/>
      <c r="AY82" s="236"/>
      <c r="AZ82" s="236"/>
      <c r="BA82" s="130">
        <v>25</v>
      </c>
      <c r="BB82" s="126">
        <v>5</v>
      </c>
      <c r="BC82" s="126">
        <v>5</v>
      </c>
      <c r="BD82" s="126" t="s">
        <v>1330</v>
      </c>
      <c r="BE82" s="126" t="s">
        <v>1331</v>
      </c>
      <c r="BG82" s="235"/>
      <c r="BH82" s="236"/>
      <c r="BI82" s="236"/>
      <c r="BJ82" s="236"/>
      <c r="BK82" s="236"/>
      <c r="BL82" s="236"/>
      <c r="BM82" s="130"/>
      <c r="BS82" s="236"/>
      <c r="BT82" s="236"/>
      <c r="BU82" s="236"/>
      <c r="BV82" s="236"/>
      <c r="BW82" s="236"/>
      <c r="BX82" s="236"/>
      <c r="BY82" s="130"/>
      <c r="CG82" s="131"/>
      <c r="CH82" s="132" t="s">
        <v>1355</v>
      </c>
      <c r="CI82" s="132">
        <v>100</v>
      </c>
      <c r="CJ82" s="132" t="s">
        <v>514</v>
      </c>
      <c r="CK82" s="133"/>
      <c r="CL82" s="134"/>
      <c r="CM82" s="134"/>
      <c r="CN82" s="134"/>
      <c r="CO82" s="134"/>
      <c r="CP82" s="134"/>
      <c r="CQ82" s="134"/>
      <c r="CR82" s="134"/>
      <c r="CS82" s="134"/>
      <c r="CT82" s="134"/>
      <c r="CU82" s="134"/>
      <c r="CV82" s="134"/>
      <c r="CW82" s="134"/>
      <c r="CX82" s="134"/>
      <c r="CY82" s="134"/>
      <c r="CZ82" s="134"/>
      <c r="DA82" s="134"/>
      <c r="DB82" s="134">
        <v>75</v>
      </c>
      <c r="DC82" s="135">
        <v>10</v>
      </c>
      <c r="DD82" s="134"/>
      <c r="DE82" s="134"/>
      <c r="DF82" s="134"/>
      <c r="DG82" s="134"/>
      <c r="DH82" s="134"/>
      <c r="DI82" s="134"/>
      <c r="DJ82" s="134">
        <v>15</v>
      </c>
      <c r="DK82" s="207">
        <f t="shared" si="24"/>
        <v>100</v>
      </c>
      <c r="DL82" s="131"/>
      <c r="DM82" s="134"/>
      <c r="DN82" s="134"/>
      <c r="DO82" s="136"/>
      <c r="DQ82" s="131"/>
      <c r="DR82" s="136"/>
      <c r="DS82" s="131"/>
      <c r="DT82" s="263" t="s">
        <v>1393</v>
      </c>
      <c r="DW82" s="213">
        <f t="shared" si="38"/>
        <v>100</v>
      </c>
      <c r="DX82" s="214" t="e">
        <f>VLOOKUP(P82,definitions_list_lookup!$K$30:$L$54,2,0)</f>
        <v>#N/A</v>
      </c>
      <c r="DY82" s="139" t="s">
        <v>1405</v>
      </c>
      <c r="DZ82" s="155" t="s">
        <v>1422</v>
      </c>
      <c r="EA82" s="139"/>
      <c r="ED82" s="229" t="s">
        <v>2517</v>
      </c>
      <c r="EE82" s="140"/>
      <c r="EG82" s="140"/>
      <c r="EI82" s="218" t="e">
        <f>VLOOKUP(EH82,definitions_list_mag!$Y$12:$Z$15,2,FALSE)</f>
        <v>#N/A</v>
      </c>
      <c r="EJ82" s="143"/>
      <c r="EK82" s="221" t="e">
        <f>VLOOKUP(EJ82,definitions_list_mag!$AT$3:$AU$5,2,FALSE)</f>
        <v>#N/A</v>
      </c>
      <c r="EM82" s="109"/>
      <c r="EN82" s="109"/>
      <c r="EZ82" s="192" t="e">
        <f t="shared" si="25"/>
        <v>#DIV/0!</v>
      </c>
      <c r="FA82" s="192" t="e">
        <f t="shared" si="26"/>
        <v>#DIV/0!</v>
      </c>
      <c r="FB82" s="192" t="e">
        <f t="shared" si="27"/>
        <v>#DIV/0!</v>
      </c>
      <c r="FC82" s="192" t="e">
        <f t="shared" si="28"/>
        <v>#DIV/0!</v>
      </c>
      <c r="FD82" s="192" t="e">
        <f t="shared" si="29"/>
        <v>#DIV/0!</v>
      </c>
      <c r="FE82" s="193" t="e">
        <f t="shared" si="30"/>
        <v>#DIV/0!</v>
      </c>
      <c r="FF82" s="194" t="e">
        <f t="shared" si="31"/>
        <v>#DIV/0!</v>
      </c>
      <c r="FG82" s="143"/>
      <c r="FI82" s="778">
        <f t="shared" si="32"/>
        <v>0</v>
      </c>
      <c r="FJ82" s="779" t="e">
        <f t="shared" si="33"/>
        <v>#DIV/0!</v>
      </c>
      <c r="FK82" s="779" t="e">
        <f t="shared" si="34"/>
        <v>#DIV/0!</v>
      </c>
      <c r="FL82" s="780" t="e">
        <f t="shared" si="35"/>
        <v>#DIV/0!</v>
      </c>
      <c r="FM82" s="169" t="e">
        <f t="shared" si="36"/>
        <v>#DIV/0!</v>
      </c>
      <c r="FN82" s="783" t="e">
        <f t="shared" si="37"/>
        <v>#DIV/0!</v>
      </c>
    </row>
    <row r="83" spans="1:1038" s="288" customFormat="1" ht="18" customHeight="1">
      <c r="A83" s="282" t="s">
        <v>1277</v>
      </c>
      <c r="B83" s="227" t="s">
        <v>1294</v>
      </c>
      <c r="C83" s="227"/>
      <c r="D83" s="284" t="s">
        <v>1279</v>
      </c>
      <c r="E83" s="227">
        <v>17</v>
      </c>
      <c r="F83" s="227">
        <v>4</v>
      </c>
      <c r="G83" s="285" t="str">
        <f t="shared" si="22"/>
        <v>17-4</v>
      </c>
      <c r="H83" s="278">
        <f>I82</f>
        <v>49</v>
      </c>
      <c r="I83" s="227">
        <v>58.5</v>
      </c>
      <c r="J83" s="226"/>
      <c r="K83" s="545" t="b">
        <f>IF(I84=1,IF(((VLOOKUP($G83,[1]Depth_Lookup!#REF!,9,FALSE))-(H83/100))=0,"Good",IF(((VLOOKUP($G83,[1]Depth_Lookup!$A$3:$J$550,9,FALSE))-(H83/100))&gt;0,"Too Short","Too Long")))</f>
        <v>0</v>
      </c>
      <c r="L83" s="171">
        <f>(VLOOKUP($G83,Depth_Lookup!$A$3:$J$410,10,FALSE))+(H83/100)</f>
        <v>35.565000000000005</v>
      </c>
      <c r="M83" s="171">
        <f>(VLOOKUP($G83,Depth_Lookup!$A$3:$J$410,10,FALSE))+(I83/100)</f>
        <v>35.660000000000004</v>
      </c>
      <c r="N83" s="230" t="s">
        <v>1310</v>
      </c>
      <c r="O83" s="227">
        <v>2</v>
      </c>
      <c r="P83" s="227" t="s">
        <v>853</v>
      </c>
      <c r="Q83" s="227" t="s">
        <v>125</v>
      </c>
      <c r="R83" s="286" t="str">
        <f t="shared" si="23"/>
        <v>SerpentinizedHarzburgite</v>
      </c>
      <c r="S83" s="227" t="s">
        <v>587</v>
      </c>
      <c r="T83" s="227" t="s">
        <v>700</v>
      </c>
      <c r="U83" s="227" t="s">
        <v>108</v>
      </c>
      <c r="V83" s="227" t="s">
        <v>509</v>
      </c>
      <c r="W83" s="227" t="s">
        <v>102</v>
      </c>
      <c r="X83" s="287">
        <f>VLOOKUP(W83,definitions_list_lookup!$A$13:$B$19,2,0)</f>
        <v>5</v>
      </c>
      <c r="Y83" s="227" t="s">
        <v>90</v>
      </c>
      <c r="Z83" s="227" t="s">
        <v>91</v>
      </c>
      <c r="AA83" s="227"/>
      <c r="AB83" s="227"/>
      <c r="AC83" s="227"/>
      <c r="AD83" s="227"/>
      <c r="AE83" s="233"/>
      <c r="AF83" s="286" t="e">
        <f>VLOOKUP(AE83,definitions_list_mag!$V$12:$W$15,2,0)</f>
        <v>#N/A</v>
      </c>
      <c r="AG83" s="237"/>
      <c r="AH83" s="227"/>
      <c r="AI83" s="238">
        <v>75</v>
      </c>
      <c r="AJ83" s="239"/>
      <c r="AK83" s="239"/>
      <c r="AL83" s="239"/>
      <c r="AM83" s="239"/>
      <c r="AN83" s="239"/>
      <c r="AO83" s="240"/>
      <c r="AP83" s="227"/>
      <c r="AQ83" s="227"/>
      <c r="AR83" s="227"/>
      <c r="AS83" s="227"/>
      <c r="AT83" s="227"/>
      <c r="AU83" s="238"/>
      <c r="AV83" s="239"/>
      <c r="AW83" s="239"/>
      <c r="AX83" s="239"/>
      <c r="AY83" s="239"/>
      <c r="AZ83" s="239"/>
      <c r="BA83" s="240">
        <v>25</v>
      </c>
      <c r="BB83" s="227">
        <v>5</v>
      </c>
      <c r="BC83" s="227">
        <v>5</v>
      </c>
      <c r="BD83" s="227" t="s">
        <v>1330</v>
      </c>
      <c r="BE83" s="227" t="s">
        <v>1331</v>
      </c>
      <c r="BF83" s="227"/>
      <c r="BG83" s="238"/>
      <c r="BH83" s="239"/>
      <c r="BI83" s="239"/>
      <c r="BJ83" s="239"/>
      <c r="BK83" s="239"/>
      <c r="BL83" s="239"/>
      <c r="BM83" s="240"/>
      <c r="BN83" s="227"/>
      <c r="BO83" s="227"/>
      <c r="BP83" s="227"/>
      <c r="BQ83" s="227"/>
      <c r="BR83" s="227"/>
      <c r="BS83" s="239"/>
      <c r="BT83" s="239"/>
      <c r="BU83" s="239"/>
      <c r="BV83" s="239"/>
      <c r="BW83" s="239"/>
      <c r="BX83" s="239"/>
      <c r="BY83" s="240"/>
      <c r="BZ83" s="227"/>
      <c r="CA83" s="227"/>
      <c r="CB83" s="227"/>
      <c r="CC83" s="227"/>
      <c r="CD83" s="227"/>
      <c r="CE83" s="227" t="s">
        <v>1358</v>
      </c>
      <c r="CF83" s="227"/>
      <c r="CG83" s="148"/>
      <c r="CH83" s="149" t="s">
        <v>1359</v>
      </c>
      <c r="CI83" s="149">
        <v>100</v>
      </c>
      <c r="CJ83" s="149" t="s">
        <v>514</v>
      </c>
      <c r="CK83" s="151"/>
      <c r="CL83" s="152"/>
      <c r="CM83" s="152"/>
      <c r="CN83" s="152"/>
      <c r="CO83" s="152"/>
      <c r="CP83" s="152"/>
      <c r="CQ83" s="152"/>
      <c r="CR83" s="152"/>
      <c r="CS83" s="152"/>
      <c r="CT83" s="152"/>
      <c r="CU83" s="152"/>
      <c r="CV83" s="152"/>
      <c r="CW83" s="152"/>
      <c r="CX83" s="152"/>
      <c r="CY83" s="152"/>
      <c r="CZ83" s="152"/>
      <c r="DA83" s="152"/>
      <c r="DB83" s="152">
        <v>75</v>
      </c>
      <c r="DC83" s="229">
        <v>5</v>
      </c>
      <c r="DD83" s="152"/>
      <c r="DE83" s="152"/>
      <c r="DF83" s="152"/>
      <c r="DG83" s="152"/>
      <c r="DH83" s="152"/>
      <c r="DI83" s="152"/>
      <c r="DJ83" s="152">
        <v>20</v>
      </c>
      <c r="DK83" s="208">
        <f t="shared" si="24"/>
        <v>100</v>
      </c>
      <c r="DL83" s="148"/>
      <c r="DM83" s="152"/>
      <c r="DN83" s="152"/>
      <c r="DO83" s="153"/>
      <c r="DQ83" s="148"/>
      <c r="DR83" s="153"/>
      <c r="DS83" s="148"/>
      <c r="DT83" s="267"/>
      <c r="DU83" s="229"/>
      <c r="DV83" s="229"/>
      <c r="DW83" s="290">
        <f t="shared" si="38"/>
        <v>100</v>
      </c>
      <c r="DX83" s="291" t="e">
        <f>VLOOKUP(P83,definitions_list_lookup!$K$30:$L$54,2,0)</f>
        <v>#N/A</v>
      </c>
      <c r="DY83" s="154" t="s">
        <v>1405</v>
      </c>
      <c r="DZ83" s="154" t="s">
        <v>1408</v>
      </c>
      <c r="EA83" s="154"/>
      <c r="EB83" s="229"/>
      <c r="EC83" s="292"/>
      <c r="ED83" s="229" t="s">
        <v>2517</v>
      </c>
      <c r="EE83" s="293"/>
      <c r="EF83" s="294"/>
      <c r="EG83" s="293"/>
      <c r="EH83" s="295"/>
      <c r="EI83" s="296" t="e">
        <f>VLOOKUP(EH83,definitions_list_mag!$Y$12:$Z$15,2,FALSE)</f>
        <v>#N/A</v>
      </c>
      <c r="EJ83" s="297"/>
      <c r="EK83" s="298" t="e">
        <f>VLOOKUP(EJ83,definitions_list_mag!$AT$3:$AU$5,2,FALSE)</f>
        <v>#N/A</v>
      </c>
      <c r="EL83" s="293"/>
      <c r="EM83" s="295"/>
      <c r="EN83" s="295"/>
      <c r="EO83" s="321"/>
      <c r="EP83" s="321"/>
      <c r="EQ83" s="321"/>
      <c r="ER83" s="321"/>
      <c r="ES83" s="321"/>
      <c r="ET83" s="321"/>
      <c r="EU83" s="321"/>
      <c r="EV83" s="322"/>
      <c r="EW83" s="322"/>
      <c r="EX83" s="322"/>
      <c r="EY83" s="322"/>
      <c r="EZ83" s="192" t="e">
        <f t="shared" si="25"/>
        <v>#DIV/0!</v>
      </c>
      <c r="FA83" s="192" t="e">
        <f t="shared" si="26"/>
        <v>#DIV/0!</v>
      </c>
      <c r="FB83" s="192" t="e">
        <f t="shared" si="27"/>
        <v>#DIV/0!</v>
      </c>
      <c r="FC83" s="192" t="e">
        <f t="shared" si="28"/>
        <v>#DIV/0!</v>
      </c>
      <c r="FD83" s="192" t="e">
        <f t="shared" si="29"/>
        <v>#DIV/0!</v>
      </c>
      <c r="FE83" s="193" t="e">
        <f t="shared" si="30"/>
        <v>#DIV/0!</v>
      </c>
      <c r="FF83" s="194" t="e">
        <f t="shared" si="31"/>
        <v>#DIV/0!</v>
      </c>
      <c r="FG83" s="297" t="s">
        <v>1446</v>
      </c>
      <c r="FH83" s="295"/>
      <c r="FI83" s="778">
        <f t="shared" si="32"/>
        <v>0</v>
      </c>
      <c r="FJ83" s="779" t="e">
        <f t="shared" si="33"/>
        <v>#DIV/0!</v>
      </c>
      <c r="FK83" s="779" t="e">
        <f t="shared" si="34"/>
        <v>#DIV/0!</v>
      </c>
      <c r="FL83" s="780" t="e">
        <f t="shared" si="35"/>
        <v>#DIV/0!</v>
      </c>
      <c r="FM83" s="169" t="e">
        <f t="shared" si="36"/>
        <v>#DIV/0!</v>
      </c>
      <c r="FN83" s="783" t="e">
        <f t="shared" si="37"/>
        <v>#DIV/0!</v>
      </c>
      <c r="FO83" s="227"/>
      <c r="FP83" s="227"/>
      <c r="FQ83" s="227"/>
      <c r="FR83" s="227"/>
      <c r="FS83" s="227"/>
      <c r="FT83" s="227"/>
      <c r="FU83" s="227"/>
      <c r="FV83" s="227"/>
      <c r="FW83" s="227"/>
      <c r="FX83" s="227"/>
      <c r="FY83" s="227"/>
      <c r="FZ83" s="227"/>
      <c r="GA83" s="227"/>
      <c r="GB83" s="227"/>
      <c r="GC83" s="227"/>
      <c r="GD83" s="227"/>
      <c r="GE83" s="227"/>
      <c r="GF83" s="227"/>
      <c r="GG83" s="227"/>
      <c r="GH83" s="227"/>
      <c r="GI83" s="227"/>
      <c r="GJ83" s="227"/>
      <c r="GK83" s="227"/>
      <c r="GL83" s="227"/>
      <c r="GM83" s="227"/>
      <c r="GN83" s="227"/>
      <c r="GO83" s="227"/>
      <c r="GP83" s="227"/>
      <c r="GQ83" s="227"/>
      <c r="GR83" s="227"/>
      <c r="GS83" s="227"/>
      <c r="GT83" s="227"/>
      <c r="GU83" s="227"/>
      <c r="GV83" s="227"/>
      <c r="GW83" s="227"/>
      <c r="GX83" s="227"/>
      <c r="GY83" s="227"/>
      <c r="GZ83" s="227"/>
      <c r="HA83" s="227"/>
      <c r="HB83" s="227"/>
      <c r="HC83" s="227"/>
      <c r="HD83" s="227"/>
      <c r="HE83" s="227"/>
      <c r="HF83" s="227"/>
      <c r="HG83" s="227"/>
      <c r="HH83" s="227"/>
      <c r="HI83" s="227"/>
      <c r="HJ83" s="227"/>
      <c r="HK83" s="227"/>
      <c r="HL83" s="227"/>
      <c r="HM83" s="227"/>
      <c r="HN83" s="227"/>
      <c r="HO83" s="227"/>
      <c r="HP83" s="227"/>
      <c r="HQ83" s="227"/>
      <c r="HR83" s="227"/>
      <c r="HS83" s="227"/>
      <c r="HT83" s="227"/>
      <c r="HU83" s="227"/>
      <c r="HV83" s="227"/>
      <c r="HW83" s="227"/>
      <c r="HX83" s="227"/>
      <c r="HY83" s="227"/>
      <c r="HZ83" s="227"/>
      <c r="IA83" s="227"/>
      <c r="IB83" s="227"/>
      <c r="IC83" s="227"/>
      <c r="ID83" s="227"/>
      <c r="IE83" s="227"/>
      <c r="IF83" s="227"/>
      <c r="IG83" s="227"/>
      <c r="IH83" s="227"/>
      <c r="II83" s="227"/>
      <c r="IJ83" s="227"/>
      <c r="IK83" s="227"/>
      <c r="IL83" s="227"/>
      <c r="IM83" s="227"/>
      <c r="IN83" s="227"/>
      <c r="IO83" s="227"/>
      <c r="IP83" s="227"/>
      <c r="IQ83" s="227"/>
      <c r="IR83" s="227"/>
      <c r="IS83" s="227"/>
      <c r="IT83" s="227"/>
      <c r="IU83" s="227"/>
      <c r="IV83" s="227"/>
      <c r="IW83" s="227"/>
      <c r="IX83" s="227"/>
      <c r="IY83" s="227"/>
      <c r="IZ83" s="227"/>
      <c r="JA83" s="227"/>
      <c r="JB83" s="227"/>
      <c r="JC83" s="227"/>
      <c r="JD83" s="227"/>
      <c r="JE83" s="227"/>
      <c r="JF83" s="227"/>
      <c r="JG83" s="227"/>
      <c r="JH83" s="227"/>
      <c r="JI83" s="227"/>
      <c r="JJ83" s="227"/>
      <c r="JK83" s="227"/>
      <c r="JL83" s="227"/>
      <c r="JM83" s="227"/>
      <c r="JN83" s="227"/>
      <c r="JO83" s="227"/>
      <c r="JP83" s="227"/>
      <c r="JQ83" s="227"/>
      <c r="JR83" s="227"/>
      <c r="JS83" s="227"/>
      <c r="JT83" s="227"/>
      <c r="JU83" s="227"/>
      <c r="JV83" s="227"/>
      <c r="JW83" s="227"/>
      <c r="JX83" s="227"/>
      <c r="JY83" s="227"/>
      <c r="JZ83" s="227"/>
      <c r="KA83" s="227"/>
      <c r="KB83" s="227"/>
      <c r="KC83" s="227"/>
      <c r="KD83" s="227"/>
      <c r="KE83" s="227"/>
      <c r="KF83" s="227"/>
      <c r="KG83" s="227"/>
      <c r="KH83" s="227"/>
      <c r="KI83" s="227"/>
      <c r="KJ83" s="227"/>
      <c r="KK83" s="227"/>
      <c r="KL83" s="227"/>
      <c r="KM83" s="227"/>
      <c r="KN83" s="227"/>
      <c r="KO83" s="227"/>
      <c r="KP83" s="227"/>
      <c r="KQ83" s="227"/>
      <c r="KR83" s="227"/>
      <c r="KS83" s="227"/>
      <c r="KT83" s="227"/>
      <c r="KU83" s="227"/>
      <c r="KV83" s="227"/>
      <c r="KW83" s="227"/>
      <c r="KX83" s="227"/>
      <c r="KY83" s="227"/>
      <c r="KZ83" s="227"/>
      <c r="LA83" s="227"/>
      <c r="LB83" s="227"/>
      <c r="LC83" s="227"/>
      <c r="LD83" s="227"/>
      <c r="LE83" s="227"/>
      <c r="LF83" s="227"/>
      <c r="LG83" s="227"/>
      <c r="LH83" s="227"/>
      <c r="LI83" s="227"/>
      <c r="LJ83" s="227"/>
      <c r="LK83" s="227"/>
      <c r="LL83" s="227"/>
      <c r="LM83" s="227"/>
      <c r="LN83" s="227"/>
      <c r="LO83" s="227"/>
      <c r="LP83" s="227"/>
      <c r="LQ83" s="227"/>
      <c r="LR83" s="227"/>
      <c r="LS83" s="227"/>
      <c r="LT83" s="227"/>
      <c r="LU83" s="227"/>
      <c r="LV83" s="227"/>
      <c r="LW83" s="227"/>
      <c r="LX83" s="227"/>
      <c r="LY83" s="227"/>
      <c r="LZ83" s="227"/>
      <c r="MA83" s="227"/>
      <c r="MB83" s="227"/>
      <c r="MC83" s="227"/>
      <c r="MD83" s="227"/>
      <c r="ME83" s="227"/>
      <c r="MF83" s="227"/>
      <c r="MG83" s="227"/>
      <c r="MH83" s="227"/>
      <c r="MI83" s="227"/>
      <c r="MJ83" s="227"/>
      <c r="MK83" s="227"/>
      <c r="ML83" s="227"/>
      <c r="MM83" s="227"/>
      <c r="MN83" s="227"/>
      <c r="MO83" s="227"/>
      <c r="MP83" s="227"/>
      <c r="MQ83" s="227"/>
      <c r="MR83" s="227"/>
      <c r="MS83" s="227"/>
      <c r="MT83" s="227"/>
      <c r="MU83" s="227"/>
      <c r="MV83" s="227"/>
      <c r="MW83" s="227"/>
      <c r="MX83" s="227"/>
      <c r="MY83" s="227"/>
      <c r="MZ83" s="227"/>
      <c r="NA83" s="227"/>
      <c r="NB83" s="227"/>
      <c r="NC83" s="227"/>
      <c r="ND83" s="227"/>
      <c r="NE83" s="227"/>
      <c r="NF83" s="227"/>
      <c r="NG83" s="227"/>
      <c r="NH83" s="227"/>
      <c r="NI83" s="227"/>
      <c r="NJ83" s="227"/>
      <c r="NK83" s="227"/>
      <c r="NL83" s="227"/>
      <c r="NM83" s="227"/>
      <c r="NN83" s="227"/>
      <c r="NO83" s="227"/>
      <c r="NP83" s="227"/>
      <c r="NQ83" s="227"/>
      <c r="NR83" s="227"/>
      <c r="NS83" s="227"/>
      <c r="NT83" s="227"/>
      <c r="NU83" s="227"/>
      <c r="NV83" s="227"/>
      <c r="NW83" s="227"/>
      <c r="NX83" s="227"/>
      <c r="NY83" s="227"/>
      <c r="NZ83" s="227"/>
      <c r="OA83" s="227"/>
      <c r="OB83" s="227"/>
      <c r="OC83" s="227"/>
      <c r="OD83" s="227"/>
      <c r="OE83" s="227"/>
      <c r="OF83" s="227"/>
      <c r="OG83" s="227"/>
      <c r="OH83" s="227"/>
      <c r="OI83" s="227"/>
      <c r="OJ83" s="227"/>
      <c r="OK83" s="227"/>
      <c r="OL83" s="227"/>
      <c r="OM83" s="227"/>
      <c r="ON83" s="227"/>
      <c r="OO83" s="227"/>
      <c r="OP83" s="227"/>
      <c r="OQ83" s="227"/>
      <c r="OR83" s="227"/>
      <c r="OS83" s="227"/>
      <c r="OT83" s="227"/>
      <c r="OU83" s="227"/>
      <c r="OV83" s="227"/>
      <c r="OW83" s="227"/>
      <c r="OX83" s="227"/>
      <c r="OY83" s="227"/>
      <c r="OZ83" s="227"/>
      <c r="PA83" s="227"/>
      <c r="PB83" s="227"/>
      <c r="PC83" s="227"/>
      <c r="PD83" s="227"/>
      <c r="PE83" s="227"/>
      <c r="PF83" s="227"/>
      <c r="PG83" s="227"/>
      <c r="PH83" s="227"/>
      <c r="PI83" s="227"/>
      <c r="PJ83" s="227"/>
      <c r="PK83" s="227"/>
      <c r="PL83" s="227"/>
      <c r="PM83" s="227"/>
      <c r="PN83" s="227"/>
      <c r="PO83" s="227"/>
      <c r="PP83" s="227"/>
      <c r="PQ83" s="227"/>
      <c r="PR83" s="227"/>
      <c r="PS83" s="227"/>
      <c r="PT83" s="227"/>
      <c r="PU83" s="227"/>
      <c r="PV83" s="227"/>
      <c r="PW83" s="227"/>
      <c r="PX83" s="227"/>
      <c r="PY83" s="227"/>
      <c r="PZ83" s="227"/>
      <c r="QA83" s="227"/>
      <c r="QB83" s="227"/>
      <c r="QC83" s="227"/>
      <c r="QD83" s="227"/>
      <c r="QE83" s="227"/>
      <c r="QF83" s="227"/>
      <c r="QG83" s="227"/>
      <c r="QH83" s="227"/>
      <c r="QI83" s="227"/>
      <c r="QJ83" s="227"/>
      <c r="QK83" s="227"/>
      <c r="QL83" s="227"/>
      <c r="QM83" s="227"/>
      <c r="QN83" s="227"/>
      <c r="QO83" s="227"/>
      <c r="QP83" s="227"/>
      <c r="QQ83" s="227"/>
      <c r="QR83" s="227"/>
      <c r="QS83" s="227"/>
      <c r="QT83" s="227"/>
      <c r="QU83" s="227"/>
      <c r="QV83" s="227"/>
      <c r="QW83" s="227"/>
      <c r="QX83" s="227"/>
      <c r="QY83" s="227"/>
      <c r="QZ83" s="227"/>
      <c r="RA83" s="227"/>
      <c r="RB83" s="227"/>
      <c r="RC83" s="227"/>
      <c r="RD83" s="227"/>
      <c r="RE83" s="227"/>
      <c r="RF83" s="227"/>
      <c r="RG83" s="227"/>
      <c r="RH83" s="227"/>
      <c r="RI83" s="227"/>
      <c r="RJ83" s="227"/>
      <c r="RK83" s="227"/>
      <c r="RL83" s="227"/>
      <c r="RM83" s="227"/>
      <c r="RN83" s="227"/>
      <c r="RO83" s="227"/>
      <c r="RP83" s="227"/>
      <c r="RQ83" s="227"/>
      <c r="RR83" s="227"/>
      <c r="RS83" s="227"/>
      <c r="RT83" s="227"/>
      <c r="RU83" s="227"/>
      <c r="RV83" s="227"/>
      <c r="RW83" s="227"/>
      <c r="RX83" s="227"/>
      <c r="RY83" s="227"/>
      <c r="RZ83" s="227"/>
      <c r="SA83" s="227"/>
      <c r="SB83" s="227"/>
      <c r="SC83" s="227"/>
      <c r="SD83" s="227"/>
      <c r="SE83" s="227"/>
      <c r="SF83" s="227"/>
      <c r="SG83" s="227"/>
      <c r="SH83" s="227"/>
      <c r="SI83" s="227"/>
      <c r="SJ83" s="227"/>
      <c r="SK83" s="227"/>
      <c r="SL83" s="227"/>
      <c r="SM83" s="227"/>
      <c r="SN83" s="227"/>
      <c r="SO83" s="227"/>
      <c r="SP83" s="227"/>
      <c r="SQ83" s="227"/>
      <c r="SR83" s="227"/>
      <c r="SS83" s="227"/>
      <c r="ST83" s="227"/>
      <c r="SU83" s="227"/>
      <c r="SV83" s="227"/>
      <c r="SW83" s="227"/>
      <c r="SX83" s="227"/>
      <c r="SY83" s="227"/>
      <c r="SZ83" s="227"/>
      <c r="TA83" s="227"/>
      <c r="TB83" s="227"/>
      <c r="TC83" s="227"/>
      <c r="TD83" s="227"/>
      <c r="TE83" s="227"/>
      <c r="TF83" s="227"/>
      <c r="TG83" s="227"/>
      <c r="TH83" s="227"/>
      <c r="TI83" s="227"/>
      <c r="TJ83" s="227"/>
      <c r="TK83" s="227"/>
      <c r="TL83" s="227"/>
      <c r="TM83" s="227"/>
      <c r="TN83" s="227"/>
      <c r="TO83" s="227"/>
      <c r="TP83" s="227"/>
      <c r="TQ83" s="227"/>
      <c r="TR83" s="227"/>
      <c r="TS83" s="227"/>
      <c r="TT83" s="227"/>
      <c r="TU83" s="227"/>
      <c r="TV83" s="227"/>
      <c r="TW83" s="227"/>
      <c r="TX83" s="227"/>
      <c r="TY83" s="227"/>
      <c r="TZ83" s="227"/>
      <c r="UA83" s="227"/>
      <c r="UB83" s="227"/>
      <c r="UC83" s="227"/>
      <c r="UD83" s="227"/>
      <c r="UE83" s="227"/>
      <c r="UF83" s="227"/>
      <c r="UG83" s="227"/>
      <c r="UH83" s="227"/>
      <c r="UI83" s="227"/>
      <c r="UJ83" s="227"/>
      <c r="UK83" s="227"/>
      <c r="UL83" s="227"/>
      <c r="UM83" s="227"/>
      <c r="UN83" s="227"/>
      <c r="UO83" s="227"/>
      <c r="UP83" s="227"/>
      <c r="UQ83" s="227"/>
      <c r="UR83" s="227"/>
      <c r="US83" s="227"/>
      <c r="UT83" s="227"/>
      <c r="UU83" s="227"/>
      <c r="UV83" s="227"/>
      <c r="UW83" s="227"/>
      <c r="UX83" s="227"/>
      <c r="UY83" s="227"/>
      <c r="UZ83" s="227"/>
      <c r="VA83" s="227"/>
      <c r="VB83" s="227"/>
      <c r="VC83" s="227"/>
      <c r="VD83" s="227"/>
      <c r="VE83" s="227"/>
      <c r="VF83" s="227"/>
      <c r="VG83" s="227"/>
      <c r="VH83" s="227"/>
      <c r="VI83" s="227"/>
      <c r="VJ83" s="227"/>
      <c r="VK83" s="227"/>
      <c r="VL83" s="227"/>
      <c r="VM83" s="227"/>
      <c r="VN83" s="227"/>
      <c r="VO83" s="227"/>
      <c r="VP83" s="227"/>
      <c r="VQ83" s="227"/>
      <c r="VR83" s="227"/>
      <c r="VS83" s="227"/>
      <c r="VT83" s="227"/>
      <c r="VU83" s="227"/>
      <c r="VV83" s="227"/>
      <c r="VW83" s="227"/>
      <c r="VX83" s="227"/>
      <c r="VY83" s="227"/>
      <c r="VZ83" s="227"/>
      <c r="WA83" s="227"/>
      <c r="WB83" s="227"/>
      <c r="WC83" s="227"/>
      <c r="WD83" s="227"/>
      <c r="WE83" s="227"/>
      <c r="WF83" s="227"/>
      <c r="WG83" s="227"/>
      <c r="WH83" s="227"/>
      <c r="WI83" s="227"/>
      <c r="WJ83" s="227"/>
      <c r="WK83" s="227"/>
      <c r="WL83" s="227"/>
      <c r="WM83" s="227"/>
      <c r="WN83" s="227"/>
      <c r="WO83" s="227"/>
      <c r="WP83" s="227"/>
      <c r="WQ83" s="227"/>
      <c r="WR83" s="227"/>
      <c r="WS83" s="227"/>
      <c r="WT83" s="227"/>
      <c r="WU83" s="227"/>
      <c r="WV83" s="227"/>
      <c r="WW83" s="227"/>
      <c r="WX83" s="227"/>
      <c r="WY83" s="227"/>
      <c r="WZ83" s="227"/>
      <c r="XA83" s="227"/>
      <c r="XB83" s="227"/>
      <c r="XC83" s="227"/>
      <c r="XD83" s="227"/>
      <c r="XE83" s="227"/>
      <c r="XF83" s="227"/>
      <c r="XG83" s="227"/>
      <c r="XH83" s="227"/>
      <c r="XI83" s="227"/>
      <c r="XJ83" s="227"/>
      <c r="XK83" s="227"/>
      <c r="XL83" s="227"/>
      <c r="XM83" s="227"/>
      <c r="XN83" s="227"/>
      <c r="XO83" s="227"/>
      <c r="XP83" s="227"/>
      <c r="XQ83" s="227"/>
      <c r="XR83" s="227"/>
      <c r="XS83" s="227"/>
      <c r="XT83" s="227"/>
      <c r="XU83" s="227"/>
      <c r="XV83" s="227"/>
      <c r="XW83" s="227"/>
      <c r="XX83" s="227"/>
      <c r="XY83" s="227"/>
      <c r="XZ83" s="227"/>
      <c r="YA83" s="227"/>
      <c r="YB83" s="227"/>
      <c r="YC83" s="227"/>
      <c r="YD83" s="227"/>
      <c r="YE83" s="227"/>
      <c r="YF83" s="227"/>
      <c r="YG83" s="227"/>
      <c r="YH83" s="227"/>
      <c r="YI83" s="227"/>
      <c r="YJ83" s="227"/>
      <c r="YK83" s="227"/>
      <c r="YL83" s="227"/>
      <c r="YM83" s="227"/>
      <c r="YN83" s="227"/>
      <c r="YO83" s="227"/>
      <c r="YP83" s="227"/>
      <c r="YQ83" s="227"/>
      <c r="YR83" s="227"/>
      <c r="YS83" s="227"/>
      <c r="YT83" s="227"/>
      <c r="YU83" s="227"/>
      <c r="YV83" s="227"/>
      <c r="YW83" s="227"/>
      <c r="YX83" s="227"/>
      <c r="YY83" s="227"/>
      <c r="YZ83" s="227"/>
      <c r="ZA83" s="227"/>
      <c r="ZB83" s="227"/>
      <c r="ZC83" s="227"/>
      <c r="ZD83" s="227"/>
      <c r="ZE83" s="227"/>
      <c r="ZF83" s="227"/>
      <c r="ZG83" s="227"/>
      <c r="ZH83" s="227"/>
      <c r="ZI83" s="227"/>
      <c r="ZJ83" s="227"/>
      <c r="ZK83" s="227"/>
      <c r="ZL83" s="227"/>
      <c r="ZM83" s="227"/>
      <c r="ZN83" s="227"/>
      <c r="ZO83" s="227"/>
      <c r="ZP83" s="227"/>
      <c r="ZQ83" s="227"/>
      <c r="ZR83" s="227"/>
      <c r="ZS83" s="227"/>
      <c r="ZT83" s="227"/>
      <c r="ZU83" s="227"/>
      <c r="ZV83" s="227"/>
      <c r="ZW83" s="227"/>
      <c r="ZX83" s="227"/>
      <c r="ZY83" s="227"/>
      <c r="ZZ83" s="227"/>
      <c r="AAA83" s="227"/>
      <c r="AAB83" s="227"/>
      <c r="AAC83" s="227"/>
      <c r="AAD83" s="227"/>
      <c r="AAE83" s="227"/>
      <c r="AAF83" s="227"/>
      <c r="AAG83" s="227"/>
      <c r="AAH83" s="227"/>
      <c r="AAI83" s="227"/>
      <c r="AAJ83" s="227"/>
      <c r="AAK83" s="227"/>
      <c r="AAL83" s="227"/>
      <c r="AAM83" s="227"/>
      <c r="AAN83" s="227"/>
      <c r="AAO83" s="227"/>
      <c r="AAP83" s="227"/>
      <c r="AAQ83" s="227"/>
      <c r="AAR83" s="227"/>
      <c r="AAS83" s="227"/>
      <c r="AAT83" s="227"/>
      <c r="AAU83" s="227"/>
      <c r="AAV83" s="227"/>
      <c r="AAW83" s="227"/>
      <c r="AAX83" s="227"/>
      <c r="AAY83" s="227"/>
      <c r="AAZ83" s="227"/>
      <c r="ABA83" s="227"/>
      <c r="ABB83" s="227"/>
      <c r="ABC83" s="227"/>
      <c r="ABD83" s="227"/>
      <c r="ABE83" s="227"/>
      <c r="ABF83" s="227"/>
      <c r="ABG83" s="227"/>
      <c r="ABH83" s="227"/>
      <c r="ABI83" s="227"/>
      <c r="ABJ83" s="227"/>
      <c r="ABK83" s="227"/>
      <c r="ABL83" s="227"/>
      <c r="ABM83" s="227"/>
      <c r="ABN83" s="227"/>
      <c r="ABO83" s="227"/>
      <c r="ABP83" s="227"/>
      <c r="ABQ83" s="227"/>
      <c r="ABR83" s="227"/>
      <c r="ABS83" s="227"/>
      <c r="ABT83" s="227"/>
      <c r="ABU83" s="227"/>
      <c r="ABV83" s="227"/>
      <c r="ABW83" s="227"/>
      <c r="ABX83" s="227"/>
      <c r="ABY83" s="227"/>
      <c r="ABZ83" s="227"/>
      <c r="ACA83" s="227"/>
      <c r="ACB83" s="227"/>
      <c r="ACC83" s="227"/>
      <c r="ACD83" s="227"/>
      <c r="ACE83" s="227"/>
      <c r="ACF83" s="227"/>
      <c r="ACG83" s="227"/>
      <c r="ACH83" s="227"/>
      <c r="ACI83" s="227"/>
      <c r="ACJ83" s="227"/>
      <c r="ACK83" s="227"/>
      <c r="ACL83" s="227"/>
      <c r="ACM83" s="227"/>
      <c r="ACN83" s="227"/>
      <c r="ACO83" s="227"/>
      <c r="ACP83" s="227"/>
      <c r="ACQ83" s="227"/>
      <c r="ACR83" s="227"/>
      <c r="ACS83" s="227"/>
      <c r="ACT83" s="227"/>
      <c r="ACU83" s="227"/>
      <c r="ACV83" s="227"/>
      <c r="ACW83" s="227"/>
      <c r="ACX83" s="227"/>
      <c r="ACY83" s="227"/>
      <c r="ACZ83" s="227"/>
      <c r="ADA83" s="227"/>
      <c r="ADB83" s="227"/>
      <c r="ADC83" s="227"/>
      <c r="ADD83" s="227"/>
      <c r="ADE83" s="227"/>
      <c r="ADF83" s="227"/>
      <c r="ADG83" s="227"/>
      <c r="ADH83" s="227"/>
      <c r="ADI83" s="227"/>
      <c r="ADJ83" s="227"/>
      <c r="ADK83" s="227"/>
      <c r="ADL83" s="227"/>
      <c r="ADM83" s="227"/>
      <c r="ADN83" s="227"/>
      <c r="ADO83" s="227"/>
      <c r="ADP83" s="227"/>
      <c r="ADQ83" s="227"/>
      <c r="ADR83" s="227"/>
      <c r="ADS83" s="227"/>
      <c r="ADT83" s="227"/>
      <c r="ADU83" s="227"/>
      <c r="ADV83" s="227"/>
      <c r="ADW83" s="227"/>
      <c r="ADX83" s="227"/>
      <c r="ADY83" s="227"/>
      <c r="ADZ83" s="227"/>
      <c r="AEA83" s="227"/>
      <c r="AEB83" s="227"/>
      <c r="AEC83" s="227"/>
      <c r="AED83" s="227"/>
      <c r="AEE83" s="227"/>
      <c r="AEF83" s="227"/>
      <c r="AEG83" s="227"/>
      <c r="AEH83" s="227"/>
      <c r="AEI83" s="227"/>
      <c r="AEJ83" s="227"/>
      <c r="AEK83" s="227"/>
      <c r="AEL83" s="227"/>
      <c r="AEM83" s="227"/>
      <c r="AEN83" s="227"/>
      <c r="AEO83" s="227"/>
      <c r="AEP83" s="227"/>
      <c r="AEQ83" s="227"/>
      <c r="AER83" s="227"/>
      <c r="AES83" s="227"/>
      <c r="AET83" s="227"/>
      <c r="AEU83" s="227"/>
      <c r="AEV83" s="227"/>
      <c r="AEW83" s="227"/>
      <c r="AEX83" s="227"/>
      <c r="AEY83" s="227"/>
      <c r="AEZ83" s="227"/>
      <c r="AFA83" s="227"/>
      <c r="AFB83" s="227"/>
      <c r="AFC83" s="227"/>
      <c r="AFD83" s="227"/>
      <c r="AFE83" s="227"/>
      <c r="AFF83" s="227"/>
      <c r="AFG83" s="227"/>
      <c r="AFH83" s="227"/>
      <c r="AFI83" s="227"/>
      <c r="AFJ83" s="227"/>
      <c r="AFK83" s="227"/>
      <c r="AFL83" s="227"/>
      <c r="AFM83" s="227"/>
      <c r="AFN83" s="227"/>
      <c r="AFO83" s="227"/>
      <c r="AFP83" s="227"/>
      <c r="AFQ83" s="227"/>
      <c r="AFR83" s="227"/>
      <c r="AFS83" s="227"/>
      <c r="AFT83" s="227"/>
      <c r="AFU83" s="227"/>
      <c r="AFV83" s="227"/>
      <c r="AFW83" s="227"/>
      <c r="AFX83" s="227"/>
      <c r="AFY83" s="227"/>
      <c r="AFZ83" s="227"/>
      <c r="AGA83" s="227"/>
      <c r="AGB83" s="227"/>
      <c r="AGC83" s="227"/>
      <c r="AGD83" s="227"/>
      <c r="AGE83" s="227"/>
      <c r="AGF83" s="227"/>
      <c r="AGG83" s="227"/>
      <c r="AGH83" s="227"/>
      <c r="AGI83" s="227"/>
      <c r="AGJ83" s="227"/>
      <c r="AGK83" s="227"/>
      <c r="AGL83" s="227"/>
      <c r="AGM83" s="227"/>
      <c r="AGN83" s="227"/>
      <c r="AGO83" s="227"/>
      <c r="AGP83" s="227"/>
      <c r="AGQ83" s="227"/>
      <c r="AGR83" s="227"/>
      <c r="AGS83" s="227"/>
      <c r="AGT83" s="227"/>
      <c r="AGU83" s="227"/>
      <c r="AGV83" s="227"/>
      <c r="AGW83" s="227"/>
      <c r="AGX83" s="227"/>
      <c r="AGY83" s="227"/>
      <c r="AGZ83" s="227"/>
      <c r="AHA83" s="227"/>
      <c r="AHB83" s="227"/>
      <c r="AHC83" s="227"/>
      <c r="AHD83" s="227"/>
      <c r="AHE83" s="227"/>
      <c r="AHF83" s="227"/>
      <c r="AHG83" s="227"/>
      <c r="AHH83" s="227"/>
      <c r="AHI83" s="227"/>
      <c r="AHJ83" s="227"/>
      <c r="AHK83" s="227"/>
      <c r="AHL83" s="227"/>
      <c r="AHM83" s="227"/>
      <c r="AHN83" s="227"/>
      <c r="AHO83" s="227"/>
      <c r="AHP83" s="227"/>
      <c r="AHQ83" s="227"/>
      <c r="AHR83" s="227"/>
      <c r="AHS83" s="227"/>
      <c r="AHT83" s="227"/>
      <c r="AHU83" s="227"/>
      <c r="AHV83" s="227"/>
      <c r="AHW83" s="227"/>
      <c r="AHX83" s="227"/>
      <c r="AHY83" s="227"/>
      <c r="AHZ83" s="227"/>
      <c r="AIA83" s="227"/>
      <c r="AIB83" s="227"/>
      <c r="AIC83" s="227"/>
      <c r="AID83" s="227"/>
      <c r="AIE83" s="227"/>
      <c r="AIF83" s="227"/>
      <c r="AIG83" s="227"/>
      <c r="AIH83" s="227"/>
      <c r="AII83" s="227"/>
      <c r="AIJ83" s="227"/>
      <c r="AIK83" s="227"/>
      <c r="AIL83" s="227"/>
      <c r="AIM83" s="227"/>
      <c r="AIN83" s="227"/>
      <c r="AIO83" s="227"/>
      <c r="AIP83" s="227"/>
      <c r="AIQ83" s="227"/>
      <c r="AIR83" s="227"/>
      <c r="AIS83" s="227"/>
      <c r="AIT83" s="227"/>
      <c r="AIU83" s="227"/>
      <c r="AIV83" s="227"/>
      <c r="AIW83" s="227"/>
      <c r="AIX83" s="227"/>
      <c r="AIY83" s="227"/>
      <c r="AIZ83" s="227"/>
      <c r="AJA83" s="227"/>
      <c r="AJB83" s="227"/>
      <c r="AJC83" s="227"/>
      <c r="AJD83" s="227"/>
      <c r="AJE83" s="227"/>
      <c r="AJF83" s="227"/>
      <c r="AJG83" s="227"/>
      <c r="AJH83" s="227"/>
      <c r="AJI83" s="227"/>
      <c r="AJJ83" s="227"/>
      <c r="AJK83" s="227"/>
      <c r="AJL83" s="227"/>
      <c r="AJM83" s="227"/>
      <c r="AJN83" s="227"/>
      <c r="AJO83" s="227"/>
      <c r="AJP83" s="227"/>
      <c r="AJQ83" s="227"/>
      <c r="AJR83" s="227"/>
      <c r="AJS83" s="227"/>
      <c r="AJT83" s="227"/>
      <c r="AJU83" s="227"/>
      <c r="AJV83" s="227"/>
      <c r="AJW83" s="227"/>
      <c r="AJX83" s="227"/>
      <c r="AJY83" s="227"/>
      <c r="AJZ83" s="227"/>
      <c r="AKA83" s="227"/>
      <c r="AKB83" s="227"/>
      <c r="AKC83" s="227"/>
      <c r="AKD83" s="227"/>
      <c r="AKE83" s="227"/>
      <c r="AKF83" s="227"/>
      <c r="AKG83" s="227"/>
      <c r="AKH83" s="227"/>
      <c r="AKI83" s="227"/>
      <c r="AKJ83" s="227"/>
      <c r="AKK83" s="227"/>
      <c r="AKL83" s="227"/>
      <c r="AKM83" s="227"/>
      <c r="AKN83" s="227"/>
      <c r="AKO83" s="227"/>
      <c r="AKP83" s="227"/>
      <c r="AKQ83" s="227"/>
      <c r="AKR83" s="227"/>
      <c r="AKS83" s="227"/>
      <c r="AKT83" s="227"/>
      <c r="AKU83" s="227"/>
      <c r="AKV83" s="227"/>
      <c r="AKW83" s="227"/>
      <c r="AKX83" s="227"/>
      <c r="AKY83" s="227"/>
      <c r="AKZ83" s="227"/>
      <c r="ALA83" s="227"/>
      <c r="ALB83" s="227"/>
      <c r="ALC83" s="227"/>
      <c r="ALD83" s="227"/>
      <c r="ALE83" s="227"/>
      <c r="ALF83" s="227"/>
      <c r="ALG83" s="227"/>
      <c r="ALH83" s="227"/>
      <c r="ALI83" s="227"/>
      <c r="ALJ83" s="227"/>
      <c r="ALK83" s="227"/>
      <c r="ALL83" s="227"/>
      <c r="ALM83" s="227"/>
      <c r="ALN83" s="227"/>
      <c r="ALO83" s="227"/>
      <c r="ALP83" s="227"/>
      <c r="ALQ83" s="227"/>
      <c r="ALR83" s="227"/>
      <c r="ALS83" s="227"/>
      <c r="ALT83" s="227"/>
      <c r="ALU83" s="227"/>
      <c r="ALV83" s="227"/>
      <c r="ALW83" s="227"/>
      <c r="ALX83" s="227"/>
      <c r="ALY83" s="227"/>
      <c r="ALZ83" s="227"/>
      <c r="AMA83" s="227"/>
      <c r="AMB83" s="227"/>
      <c r="AMC83" s="227"/>
      <c r="AMD83" s="227"/>
      <c r="AME83" s="227"/>
      <c r="AMF83" s="227"/>
      <c r="AMG83" s="227"/>
      <c r="AMH83" s="227"/>
      <c r="AMI83" s="227"/>
      <c r="AMJ83" s="227"/>
      <c r="AMK83" s="227"/>
      <c r="AML83" s="227"/>
      <c r="AMM83" s="227"/>
      <c r="AMN83" s="227"/>
      <c r="AMO83" s="227"/>
      <c r="AMP83" s="227"/>
      <c r="AMQ83" s="227"/>
      <c r="AMR83" s="227"/>
      <c r="AMS83" s="227"/>
      <c r="AMT83" s="227"/>
      <c r="AMU83" s="227"/>
      <c r="AMV83" s="227"/>
      <c r="AMW83" s="227"/>
      <c r="AMX83" s="227"/>
    </row>
    <row r="84" spans="1:1038" s="342" customFormat="1" ht="18" customHeight="1">
      <c r="A84" s="328" t="s">
        <v>1277</v>
      </c>
      <c r="B84" s="292" t="s">
        <v>1294</v>
      </c>
      <c r="C84" s="292"/>
      <c r="D84" s="329" t="s">
        <v>1279</v>
      </c>
      <c r="E84" s="292">
        <v>17</v>
      </c>
      <c r="F84" s="292">
        <v>4</v>
      </c>
      <c r="G84" s="285" t="str">
        <f t="shared" si="22"/>
        <v>17-4</v>
      </c>
      <c r="H84" s="330">
        <v>58.5</v>
      </c>
      <c r="I84" s="292">
        <v>61</v>
      </c>
      <c r="J84" s="104"/>
      <c r="K84" s="545" t="b">
        <f>IF(I85=1,IF(((VLOOKUP($G84,[1]Depth_Lookup!#REF!,9,FALSE))-(H84/100))=0,"Good",IF(((VLOOKUP($G84,[1]Depth_Lookup!$A$3:$J$550,9,FALSE))-(H84/100))&gt;0,"Too Short","Too Long")))</f>
        <v>0</v>
      </c>
      <c r="L84" s="171">
        <f>(VLOOKUP($G84,Depth_Lookup!$A$3:$J$410,10,FALSE))+(H84/100)</f>
        <v>35.660000000000004</v>
      </c>
      <c r="M84" s="171">
        <f>(VLOOKUP($G84,Depth_Lookup!$A$3:$J$410,10,FALSE))+(I84/100)</f>
        <v>35.685000000000002</v>
      </c>
      <c r="N84" s="331" t="s">
        <v>1310</v>
      </c>
      <c r="O84" s="292">
        <v>2</v>
      </c>
      <c r="P84" s="292" t="s">
        <v>853</v>
      </c>
      <c r="Q84" s="292" t="s">
        <v>97</v>
      </c>
      <c r="R84" s="332" t="s">
        <v>1451</v>
      </c>
      <c r="S84" s="292"/>
      <c r="T84" s="292"/>
      <c r="U84" s="292"/>
      <c r="V84" s="292"/>
      <c r="W84" s="292"/>
      <c r="X84" s="333"/>
      <c r="Y84" s="292"/>
      <c r="Z84" s="292"/>
      <c r="AA84" s="292"/>
      <c r="AB84" s="292"/>
      <c r="AC84" s="292"/>
      <c r="AD84" s="292"/>
      <c r="AE84" s="334"/>
      <c r="AF84" s="332"/>
      <c r="AG84" s="335"/>
      <c r="AH84" s="292"/>
      <c r="AI84" s="336"/>
      <c r="AJ84" s="292"/>
      <c r="AK84" s="292"/>
      <c r="AL84" s="292"/>
      <c r="AM84" s="292"/>
      <c r="AN84" s="292"/>
      <c r="AO84" s="336"/>
      <c r="AP84" s="292"/>
      <c r="AQ84" s="292"/>
      <c r="AR84" s="292"/>
      <c r="AS84" s="292"/>
      <c r="AT84" s="292"/>
      <c r="AU84" s="336"/>
      <c r="AV84" s="292"/>
      <c r="AW84" s="292"/>
      <c r="AX84" s="292"/>
      <c r="AY84" s="292"/>
      <c r="AZ84" s="292"/>
      <c r="BA84" s="336"/>
      <c r="BB84" s="292"/>
      <c r="BC84" s="292"/>
      <c r="BD84" s="292"/>
      <c r="BE84" s="292"/>
      <c r="BF84" s="292"/>
      <c r="BG84" s="336"/>
      <c r="BH84" s="292"/>
      <c r="BI84" s="292"/>
      <c r="BJ84" s="292"/>
      <c r="BK84" s="292"/>
      <c r="BL84" s="292"/>
      <c r="BM84" s="336"/>
      <c r="BN84" s="292"/>
      <c r="BO84" s="292"/>
      <c r="BP84" s="292"/>
      <c r="BQ84" s="292"/>
      <c r="BR84" s="292"/>
      <c r="BS84" s="292"/>
      <c r="BT84" s="292"/>
      <c r="BU84" s="292"/>
      <c r="BV84" s="292"/>
      <c r="BW84" s="292"/>
      <c r="BX84" s="292"/>
      <c r="BY84" s="336"/>
      <c r="BZ84" s="292"/>
      <c r="CA84" s="292"/>
      <c r="CB84" s="292"/>
      <c r="CC84" s="292"/>
      <c r="CD84" s="292"/>
      <c r="CE84" s="292"/>
      <c r="CF84" s="292"/>
      <c r="CG84" s="337"/>
      <c r="CH84" s="338"/>
      <c r="CI84" s="338"/>
      <c r="CJ84" s="338"/>
      <c r="CK84" s="338"/>
      <c r="CL84" s="339"/>
      <c r="CM84" s="339"/>
      <c r="CN84" s="339"/>
      <c r="CO84" s="339"/>
      <c r="CP84" s="339"/>
      <c r="CQ84" s="339"/>
      <c r="CR84" s="339"/>
      <c r="CS84" s="339"/>
      <c r="CT84" s="339"/>
      <c r="CU84" s="339"/>
      <c r="CV84" s="339"/>
      <c r="CW84" s="339"/>
      <c r="CX84" s="339"/>
      <c r="CY84" s="339"/>
      <c r="CZ84" s="339"/>
      <c r="DA84" s="339"/>
      <c r="DB84" s="339"/>
      <c r="DC84" s="292"/>
      <c r="DD84" s="339"/>
      <c r="DE84" s="339"/>
      <c r="DF84" s="339"/>
      <c r="DG84" s="339"/>
      <c r="DH84" s="339"/>
      <c r="DI84" s="339"/>
      <c r="DJ84" s="339"/>
      <c r="DK84" s="340"/>
      <c r="DL84" s="337"/>
      <c r="DM84" s="339"/>
      <c r="DN84" s="339"/>
      <c r="DO84" s="341"/>
      <c r="DQ84" s="337"/>
      <c r="DR84" s="341"/>
      <c r="DS84" s="337"/>
      <c r="DT84" s="343"/>
      <c r="DU84" s="292"/>
      <c r="DV84" s="292"/>
      <c r="DW84" s="344"/>
      <c r="DX84" s="345"/>
      <c r="DY84" s="337"/>
      <c r="DZ84" s="337"/>
      <c r="EA84" s="337"/>
      <c r="EB84" s="292"/>
      <c r="EC84" s="292"/>
      <c r="ED84" s="229" t="s">
        <v>2517</v>
      </c>
      <c r="EE84" s="346"/>
      <c r="EF84" s="347"/>
      <c r="EG84" s="346"/>
      <c r="EH84" s="346"/>
      <c r="EI84" s="348" t="e">
        <f>VLOOKUP(EH84,definitions_list_mag!$Y$12:$Z$15,2,FALSE)</f>
        <v>#N/A</v>
      </c>
      <c r="EJ84" s="346"/>
      <c r="EK84" s="348" t="e">
        <f>VLOOKUP(EJ84,definitions_list_mag!$AT$3:$AU$5,2,FALSE)</f>
        <v>#N/A</v>
      </c>
      <c r="EL84" s="346"/>
      <c r="EM84" s="346"/>
      <c r="EN84" s="346" t="s">
        <v>1447</v>
      </c>
      <c r="EO84" s="349">
        <v>2</v>
      </c>
      <c r="EP84" s="349"/>
      <c r="EQ84" s="349"/>
      <c r="ER84" s="349"/>
      <c r="ES84" s="349"/>
      <c r="ET84" s="349"/>
      <c r="EU84" s="349"/>
      <c r="EV84" s="350">
        <v>18</v>
      </c>
      <c r="EW84" s="350">
        <v>270</v>
      </c>
      <c r="EX84" s="350">
        <v>16</v>
      </c>
      <c r="EY84" s="350">
        <v>0</v>
      </c>
      <c r="EZ84" s="192">
        <f t="shared" si="25"/>
        <v>131.42877489724134</v>
      </c>
      <c r="FA84" s="192">
        <f t="shared" si="26"/>
        <v>131.42877489724134</v>
      </c>
      <c r="FB84" s="192">
        <f t="shared" si="27"/>
        <v>66.570308284216068</v>
      </c>
      <c r="FC84" s="192">
        <f t="shared" si="28"/>
        <v>221.42877489724134</v>
      </c>
      <c r="FD84" s="192">
        <f t="shared" si="29"/>
        <v>23.429691715783932</v>
      </c>
      <c r="FE84" s="193">
        <f t="shared" si="30"/>
        <v>311.42877489724134</v>
      </c>
      <c r="FF84" s="194">
        <f t="shared" si="31"/>
        <v>23.429691715783932</v>
      </c>
      <c r="FG84" s="346" t="s">
        <v>1446</v>
      </c>
      <c r="FH84" s="346"/>
      <c r="FI84" s="778">
        <f t="shared" si="32"/>
        <v>2</v>
      </c>
      <c r="FJ84" s="779">
        <f t="shared" si="33"/>
        <v>23.429691715783932</v>
      </c>
      <c r="FK84" s="779">
        <f t="shared" si="34"/>
        <v>66.570308284216068</v>
      </c>
      <c r="FL84" s="780">
        <f t="shared" si="35"/>
        <v>1.1618710636272276</v>
      </c>
      <c r="FM84" s="169">
        <f t="shared" si="36"/>
        <v>0.91754869319623145</v>
      </c>
      <c r="FN84" s="783">
        <f t="shared" si="37"/>
        <v>1.8350973863924629</v>
      </c>
      <c r="FO84" s="292"/>
      <c r="FP84" s="292"/>
      <c r="FQ84" s="292"/>
      <c r="FR84" s="292"/>
      <c r="FS84" s="292"/>
      <c r="FT84" s="292"/>
      <c r="FU84" s="292"/>
      <c r="FV84" s="292"/>
      <c r="FW84" s="292"/>
      <c r="FX84" s="292"/>
      <c r="FY84" s="292"/>
      <c r="FZ84" s="292"/>
      <c r="GA84" s="292"/>
      <c r="GB84" s="292"/>
      <c r="GC84" s="292"/>
      <c r="GD84" s="292"/>
      <c r="GE84" s="292"/>
      <c r="GF84" s="292"/>
      <c r="GG84" s="292"/>
      <c r="GH84" s="292"/>
      <c r="GI84" s="292"/>
      <c r="GJ84" s="292"/>
      <c r="GK84" s="292"/>
      <c r="GL84" s="292"/>
      <c r="GM84" s="292"/>
      <c r="GN84" s="292"/>
      <c r="GO84" s="292"/>
      <c r="GP84" s="292"/>
      <c r="GQ84" s="292"/>
      <c r="GR84" s="292"/>
      <c r="GS84" s="292"/>
      <c r="GT84" s="292"/>
      <c r="GU84" s="292"/>
      <c r="GV84" s="292"/>
      <c r="GW84" s="292"/>
      <c r="GX84" s="292"/>
      <c r="GY84" s="292"/>
      <c r="GZ84" s="292"/>
      <c r="HA84" s="292"/>
      <c r="HB84" s="292"/>
      <c r="HC84" s="292"/>
      <c r="HD84" s="292"/>
      <c r="HE84" s="292"/>
      <c r="HF84" s="292"/>
      <c r="HG84" s="292"/>
      <c r="HH84" s="292"/>
      <c r="HI84" s="292"/>
      <c r="HJ84" s="292"/>
      <c r="HK84" s="292"/>
      <c r="HL84" s="292"/>
      <c r="HM84" s="292"/>
      <c r="HN84" s="292"/>
      <c r="HO84" s="292"/>
      <c r="HP84" s="292"/>
      <c r="HQ84" s="292"/>
      <c r="HR84" s="292"/>
      <c r="HS84" s="292"/>
      <c r="HT84" s="292"/>
      <c r="HU84" s="292"/>
      <c r="HV84" s="292"/>
      <c r="HW84" s="292"/>
      <c r="HX84" s="292"/>
      <c r="HY84" s="292"/>
      <c r="HZ84" s="292"/>
      <c r="IA84" s="292"/>
      <c r="IB84" s="292"/>
      <c r="IC84" s="292"/>
      <c r="ID84" s="292"/>
      <c r="IE84" s="292"/>
      <c r="IF84" s="292"/>
      <c r="IG84" s="292"/>
      <c r="IH84" s="292"/>
      <c r="II84" s="292"/>
      <c r="IJ84" s="292"/>
      <c r="IK84" s="292"/>
      <c r="IL84" s="292"/>
      <c r="IM84" s="292"/>
      <c r="IN84" s="292"/>
      <c r="IO84" s="292"/>
      <c r="IP84" s="292"/>
      <c r="IQ84" s="292"/>
      <c r="IR84" s="292"/>
      <c r="IS84" s="292"/>
      <c r="IT84" s="292"/>
      <c r="IU84" s="292"/>
      <c r="IV84" s="292"/>
      <c r="IW84" s="292"/>
      <c r="IX84" s="292"/>
      <c r="IY84" s="292"/>
      <c r="IZ84" s="292"/>
      <c r="JA84" s="292"/>
      <c r="JB84" s="292"/>
      <c r="JC84" s="292"/>
      <c r="JD84" s="292"/>
      <c r="JE84" s="292"/>
      <c r="JF84" s="292"/>
      <c r="JG84" s="292"/>
      <c r="JH84" s="292"/>
      <c r="JI84" s="292"/>
      <c r="JJ84" s="292"/>
      <c r="JK84" s="292"/>
      <c r="JL84" s="292"/>
      <c r="JM84" s="292"/>
      <c r="JN84" s="292"/>
      <c r="JO84" s="292"/>
      <c r="JP84" s="292"/>
      <c r="JQ84" s="292"/>
      <c r="JR84" s="292"/>
      <c r="JS84" s="292"/>
      <c r="JT84" s="292"/>
      <c r="JU84" s="292"/>
      <c r="JV84" s="292"/>
      <c r="JW84" s="292"/>
      <c r="JX84" s="292"/>
      <c r="JY84" s="292"/>
      <c r="JZ84" s="292"/>
      <c r="KA84" s="292"/>
      <c r="KB84" s="292"/>
      <c r="KC84" s="292"/>
      <c r="KD84" s="292"/>
      <c r="KE84" s="292"/>
      <c r="KF84" s="292"/>
      <c r="KG84" s="292"/>
      <c r="KH84" s="292"/>
      <c r="KI84" s="292"/>
      <c r="KJ84" s="292"/>
      <c r="KK84" s="292"/>
      <c r="KL84" s="292"/>
      <c r="KM84" s="292"/>
      <c r="KN84" s="292"/>
      <c r="KO84" s="292"/>
      <c r="KP84" s="292"/>
      <c r="KQ84" s="292"/>
      <c r="KR84" s="292"/>
      <c r="KS84" s="292"/>
      <c r="KT84" s="292"/>
      <c r="KU84" s="292"/>
      <c r="KV84" s="292"/>
      <c r="KW84" s="292"/>
      <c r="KX84" s="292"/>
      <c r="KY84" s="292"/>
      <c r="KZ84" s="292"/>
      <c r="LA84" s="292"/>
      <c r="LB84" s="292"/>
      <c r="LC84" s="292"/>
      <c r="LD84" s="292"/>
      <c r="LE84" s="292"/>
      <c r="LF84" s="292"/>
      <c r="LG84" s="292"/>
      <c r="LH84" s="292"/>
      <c r="LI84" s="292"/>
      <c r="LJ84" s="292"/>
      <c r="LK84" s="292"/>
      <c r="LL84" s="292"/>
      <c r="LM84" s="292"/>
      <c r="LN84" s="292"/>
      <c r="LO84" s="292"/>
      <c r="LP84" s="292"/>
      <c r="LQ84" s="292"/>
      <c r="LR84" s="292"/>
      <c r="LS84" s="292"/>
      <c r="LT84" s="292"/>
      <c r="LU84" s="292"/>
      <c r="LV84" s="292"/>
      <c r="LW84" s="292"/>
      <c r="LX84" s="292"/>
      <c r="LY84" s="292"/>
      <c r="LZ84" s="292"/>
      <c r="MA84" s="292"/>
      <c r="MB84" s="292"/>
      <c r="MC84" s="292"/>
      <c r="MD84" s="292"/>
      <c r="ME84" s="292"/>
      <c r="MF84" s="292"/>
      <c r="MG84" s="292"/>
      <c r="MH84" s="292"/>
      <c r="MI84" s="292"/>
      <c r="MJ84" s="292"/>
      <c r="MK84" s="292"/>
      <c r="ML84" s="292"/>
      <c r="MM84" s="292"/>
      <c r="MN84" s="292"/>
      <c r="MO84" s="292"/>
      <c r="MP84" s="292"/>
      <c r="MQ84" s="292"/>
      <c r="MR84" s="292"/>
      <c r="MS84" s="292"/>
      <c r="MT84" s="292"/>
      <c r="MU84" s="292"/>
      <c r="MV84" s="292"/>
      <c r="MW84" s="292"/>
      <c r="MX84" s="292"/>
      <c r="MY84" s="292"/>
      <c r="MZ84" s="292"/>
      <c r="NA84" s="292"/>
      <c r="NB84" s="292"/>
      <c r="NC84" s="292"/>
      <c r="ND84" s="292"/>
      <c r="NE84" s="292"/>
      <c r="NF84" s="292"/>
      <c r="NG84" s="292"/>
      <c r="NH84" s="292"/>
      <c r="NI84" s="292"/>
      <c r="NJ84" s="292"/>
      <c r="NK84" s="292"/>
      <c r="NL84" s="292"/>
      <c r="NM84" s="292"/>
      <c r="NN84" s="292"/>
      <c r="NO84" s="292"/>
      <c r="NP84" s="292"/>
      <c r="NQ84" s="292"/>
      <c r="NR84" s="292"/>
      <c r="NS84" s="292"/>
      <c r="NT84" s="292"/>
      <c r="NU84" s="292"/>
      <c r="NV84" s="292"/>
      <c r="NW84" s="292"/>
      <c r="NX84" s="292"/>
      <c r="NY84" s="292"/>
      <c r="NZ84" s="292"/>
      <c r="OA84" s="292"/>
      <c r="OB84" s="292"/>
      <c r="OC84" s="292"/>
      <c r="OD84" s="292"/>
      <c r="OE84" s="292"/>
      <c r="OF84" s="292"/>
      <c r="OG84" s="292"/>
      <c r="OH84" s="292"/>
      <c r="OI84" s="292"/>
      <c r="OJ84" s="292"/>
      <c r="OK84" s="292"/>
      <c r="OL84" s="292"/>
      <c r="OM84" s="292"/>
      <c r="ON84" s="292"/>
      <c r="OO84" s="292"/>
      <c r="OP84" s="292"/>
      <c r="OQ84" s="292"/>
      <c r="OR84" s="292"/>
      <c r="OS84" s="292"/>
      <c r="OT84" s="292"/>
      <c r="OU84" s="292"/>
      <c r="OV84" s="292"/>
      <c r="OW84" s="292"/>
      <c r="OX84" s="292"/>
      <c r="OY84" s="292"/>
      <c r="OZ84" s="292"/>
      <c r="PA84" s="292"/>
      <c r="PB84" s="292"/>
      <c r="PC84" s="292"/>
      <c r="PD84" s="292"/>
      <c r="PE84" s="292"/>
      <c r="PF84" s="292"/>
      <c r="PG84" s="292"/>
      <c r="PH84" s="292"/>
      <c r="PI84" s="292"/>
      <c r="PJ84" s="292"/>
      <c r="PK84" s="292"/>
      <c r="PL84" s="292"/>
      <c r="PM84" s="292"/>
      <c r="PN84" s="292"/>
      <c r="PO84" s="292"/>
      <c r="PP84" s="292"/>
      <c r="PQ84" s="292"/>
      <c r="PR84" s="292"/>
      <c r="PS84" s="292"/>
      <c r="PT84" s="292"/>
      <c r="PU84" s="292"/>
      <c r="PV84" s="292"/>
      <c r="PW84" s="292"/>
      <c r="PX84" s="292"/>
      <c r="PY84" s="292"/>
      <c r="PZ84" s="292"/>
      <c r="QA84" s="292"/>
      <c r="QB84" s="292"/>
      <c r="QC84" s="292"/>
      <c r="QD84" s="292"/>
      <c r="QE84" s="292"/>
      <c r="QF84" s="292"/>
      <c r="QG84" s="292"/>
      <c r="QH84" s="292"/>
      <c r="QI84" s="292"/>
      <c r="QJ84" s="292"/>
      <c r="QK84" s="292"/>
      <c r="QL84" s="292"/>
      <c r="QM84" s="292"/>
      <c r="QN84" s="292"/>
      <c r="QO84" s="292"/>
      <c r="QP84" s="292"/>
      <c r="QQ84" s="292"/>
      <c r="QR84" s="292"/>
      <c r="QS84" s="292"/>
      <c r="QT84" s="292"/>
      <c r="QU84" s="292"/>
      <c r="QV84" s="292"/>
      <c r="QW84" s="292"/>
      <c r="QX84" s="292"/>
      <c r="QY84" s="292"/>
      <c r="QZ84" s="292"/>
      <c r="RA84" s="292"/>
      <c r="RB84" s="292"/>
      <c r="RC84" s="292"/>
      <c r="RD84" s="292"/>
      <c r="RE84" s="292"/>
      <c r="RF84" s="292"/>
      <c r="RG84" s="292"/>
      <c r="RH84" s="292"/>
      <c r="RI84" s="292"/>
      <c r="RJ84" s="292"/>
      <c r="RK84" s="292"/>
      <c r="RL84" s="292"/>
      <c r="RM84" s="292"/>
      <c r="RN84" s="292"/>
      <c r="RO84" s="292"/>
      <c r="RP84" s="292"/>
      <c r="RQ84" s="292"/>
      <c r="RR84" s="292"/>
      <c r="RS84" s="292"/>
      <c r="RT84" s="292"/>
      <c r="RU84" s="292"/>
      <c r="RV84" s="292"/>
      <c r="RW84" s="292"/>
      <c r="RX84" s="292"/>
      <c r="RY84" s="292"/>
      <c r="RZ84" s="292"/>
      <c r="SA84" s="292"/>
      <c r="SB84" s="292"/>
      <c r="SC84" s="292"/>
      <c r="SD84" s="292"/>
      <c r="SE84" s="292"/>
      <c r="SF84" s="292"/>
      <c r="SG84" s="292"/>
      <c r="SH84" s="292"/>
      <c r="SI84" s="292"/>
      <c r="SJ84" s="292"/>
      <c r="SK84" s="292"/>
      <c r="SL84" s="292"/>
      <c r="SM84" s="292"/>
      <c r="SN84" s="292"/>
      <c r="SO84" s="292"/>
      <c r="SP84" s="292"/>
      <c r="SQ84" s="292"/>
      <c r="SR84" s="292"/>
      <c r="SS84" s="292"/>
      <c r="ST84" s="292"/>
      <c r="SU84" s="292"/>
      <c r="SV84" s="292"/>
      <c r="SW84" s="292"/>
      <c r="SX84" s="292"/>
      <c r="SY84" s="292"/>
      <c r="SZ84" s="292"/>
      <c r="TA84" s="292"/>
      <c r="TB84" s="292"/>
      <c r="TC84" s="292"/>
      <c r="TD84" s="292"/>
      <c r="TE84" s="292"/>
      <c r="TF84" s="292"/>
      <c r="TG84" s="292"/>
      <c r="TH84" s="292"/>
      <c r="TI84" s="292"/>
      <c r="TJ84" s="292"/>
      <c r="TK84" s="292"/>
      <c r="TL84" s="292"/>
      <c r="TM84" s="292"/>
      <c r="TN84" s="292"/>
      <c r="TO84" s="292"/>
      <c r="TP84" s="292"/>
      <c r="TQ84" s="292"/>
      <c r="TR84" s="292"/>
      <c r="TS84" s="292"/>
      <c r="TT84" s="292"/>
      <c r="TU84" s="292"/>
      <c r="TV84" s="292"/>
      <c r="TW84" s="292"/>
      <c r="TX84" s="292"/>
      <c r="TY84" s="292"/>
      <c r="TZ84" s="292"/>
      <c r="UA84" s="292"/>
      <c r="UB84" s="292"/>
      <c r="UC84" s="292"/>
      <c r="UD84" s="292"/>
      <c r="UE84" s="292"/>
      <c r="UF84" s="292"/>
      <c r="UG84" s="292"/>
      <c r="UH84" s="292"/>
      <c r="UI84" s="292"/>
      <c r="UJ84" s="292"/>
      <c r="UK84" s="292"/>
      <c r="UL84" s="292"/>
      <c r="UM84" s="292"/>
      <c r="UN84" s="292"/>
      <c r="UO84" s="292"/>
      <c r="UP84" s="292"/>
      <c r="UQ84" s="292"/>
      <c r="UR84" s="292"/>
      <c r="US84" s="292"/>
      <c r="UT84" s="292"/>
      <c r="UU84" s="292"/>
      <c r="UV84" s="292"/>
      <c r="UW84" s="292"/>
      <c r="UX84" s="292"/>
      <c r="UY84" s="292"/>
      <c r="UZ84" s="292"/>
      <c r="VA84" s="292"/>
      <c r="VB84" s="292"/>
      <c r="VC84" s="292"/>
      <c r="VD84" s="292"/>
      <c r="VE84" s="292"/>
      <c r="VF84" s="292"/>
      <c r="VG84" s="292"/>
      <c r="VH84" s="292"/>
      <c r="VI84" s="292"/>
      <c r="VJ84" s="292"/>
      <c r="VK84" s="292"/>
      <c r="VL84" s="292"/>
      <c r="VM84" s="292"/>
      <c r="VN84" s="292"/>
      <c r="VO84" s="292"/>
      <c r="VP84" s="292"/>
      <c r="VQ84" s="292"/>
      <c r="VR84" s="292"/>
      <c r="VS84" s="292"/>
      <c r="VT84" s="292"/>
      <c r="VU84" s="292"/>
      <c r="VV84" s="292"/>
      <c r="VW84" s="292"/>
      <c r="VX84" s="292"/>
      <c r="VY84" s="292"/>
      <c r="VZ84" s="292"/>
      <c r="WA84" s="292"/>
      <c r="WB84" s="292"/>
      <c r="WC84" s="292"/>
      <c r="WD84" s="292"/>
      <c r="WE84" s="292"/>
      <c r="WF84" s="292"/>
      <c r="WG84" s="292"/>
      <c r="WH84" s="292"/>
      <c r="WI84" s="292"/>
      <c r="WJ84" s="292"/>
      <c r="WK84" s="292"/>
      <c r="WL84" s="292"/>
      <c r="WM84" s="292"/>
      <c r="WN84" s="292"/>
      <c r="WO84" s="292"/>
      <c r="WP84" s="292"/>
      <c r="WQ84" s="292"/>
      <c r="WR84" s="292"/>
      <c r="WS84" s="292"/>
      <c r="WT84" s="292"/>
      <c r="WU84" s="292"/>
      <c r="WV84" s="292"/>
      <c r="WW84" s="292"/>
      <c r="WX84" s="292"/>
      <c r="WY84" s="292"/>
      <c r="WZ84" s="292"/>
      <c r="XA84" s="292"/>
      <c r="XB84" s="292"/>
      <c r="XC84" s="292"/>
      <c r="XD84" s="292"/>
      <c r="XE84" s="292"/>
      <c r="XF84" s="292"/>
      <c r="XG84" s="292"/>
      <c r="XH84" s="292"/>
      <c r="XI84" s="292"/>
      <c r="XJ84" s="292"/>
      <c r="XK84" s="292"/>
      <c r="XL84" s="292"/>
      <c r="XM84" s="292"/>
      <c r="XN84" s="292"/>
      <c r="XO84" s="292"/>
      <c r="XP84" s="292"/>
      <c r="XQ84" s="292"/>
      <c r="XR84" s="292"/>
      <c r="XS84" s="292"/>
      <c r="XT84" s="292"/>
      <c r="XU84" s="292"/>
      <c r="XV84" s="292"/>
      <c r="XW84" s="292"/>
      <c r="XX84" s="292"/>
      <c r="XY84" s="292"/>
      <c r="XZ84" s="292"/>
      <c r="YA84" s="292"/>
      <c r="YB84" s="292"/>
      <c r="YC84" s="292"/>
      <c r="YD84" s="292"/>
      <c r="YE84" s="292"/>
      <c r="YF84" s="292"/>
      <c r="YG84" s="292"/>
      <c r="YH84" s="292"/>
      <c r="YI84" s="292"/>
      <c r="YJ84" s="292"/>
      <c r="YK84" s="292"/>
      <c r="YL84" s="292"/>
      <c r="YM84" s="292"/>
      <c r="YN84" s="292"/>
      <c r="YO84" s="292"/>
      <c r="YP84" s="292"/>
      <c r="YQ84" s="292"/>
      <c r="YR84" s="292"/>
      <c r="YS84" s="292"/>
      <c r="YT84" s="292"/>
      <c r="YU84" s="292"/>
      <c r="YV84" s="292"/>
      <c r="YW84" s="292"/>
      <c r="YX84" s="292"/>
      <c r="YY84" s="292"/>
      <c r="YZ84" s="292"/>
      <c r="ZA84" s="292"/>
      <c r="ZB84" s="292"/>
      <c r="ZC84" s="292"/>
      <c r="ZD84" s="292"/>
      <c r="ZE84" s="292"/>
      <c r="ZF84" s="292"/>
      <c r="ZG84" s="292"/>
      <c r="ZH84" s="292"/>
      <c r="ZI84" s="292"/>
      <c r="ZJ84" s="292"/>
      <c r="ZK84" s="292"/>
      <c r="ZL84" s="292"/>
      <c r="ZM84" s="292"/>
      <c r="ZN84" s="292"/>
      <c r="ZO84" s="292"/>
      <c r="ZP84" s="292"/>
      <c r="ZQ84" s="292"/>
      <c r="ZR84" s="292"/>
      <c r="ZS84" s="292"/>
      <c r="ZT84" s="292"/>
      <c r="ZU84" s="292"/>
      <c r="ZV84" s="292"/>
      <c r="ZW84" s="292"/>
      <c r="ZX84" s="292"/>
      <c r="ZY84" s="292"/>
      <c r="ZZ84" s="292"/>
      <c r="AAA84" s="292"/>
      <c r="AAB84" s="292"/>
      <c r="AAC84" s="292"/>
      <c r="AAD84" s="292"/>
      <c r="AAE84" s="292"/>
      <c r="AAF84" s="292"/>
      <c r="AAG84" s="292"/>
      <c r="AAH84" s="292"/>
      <c r="AAI84" s="292"/>
      <c r="AAJ84" s="292"/>
      <c r="AAK84" s="292"/>
      <c r="AAL84" s="292"/>
      <c r="AAM84" s="292"/>
      <c r="AAN84" s="292"/>
      <c r="AAO84" s="292"/>
      <c r="AAP84" s="292"/>
      <c r="AAQ84" s="292"/>
      <c r="AAR84" s="292"/>
      <c r="AAS84" s="292"/>
      <c r="AAT84" s="292"/>
      <c r="AAU84" s="292"/>
      <c r="AAV84" s="292"/>
      <c r="AAW84" s="292"/>
      <c r="AAX84" s="292"/>
      <c r="AAY84" s="292"/>
      <c r="AAZ84" s="292"/>
      <c r="ABA84" s="292"/>
      <c r="ABB84" s="292"/>
      <c r="ABC84" s="292"/>
      <c r="ABD84" s="292"/>
      <c r="ABE84" s="292"/>
      <c r="ABF84" s="292"/>
      <c r="ABG84" s="292"/>
      <c r="ABH84" s="292"/>
      <c r="ABI84" s="292"/>
      <c r="ABJ84" s="292"/>
      <c r="ABK84" s="292"/>
      <c r="ABL84" s="292"/>
      <c r="ABM84" s="292"/>
      <c r="ABN84" s="292"/>
      <c r="ABO84" s="292"/>
      <c r="ABP84" s="292"/>
      <c r="ABQ84" s="292"/>
      <c r="ABR84" s="292"/>
      <c r="ABS84" s="292"/>
      <c r="ABT84" s="292"/>
      <c r="ABU84" s="292"/>
      <c r="ABV84" s="292"/>
      <c r="ABW84" s="292"/>
      <c r="ABX84" s="292"/>
      <c r="ABY84" s="292"/>
      <c r="ABZ84" s="292"/>
      <c r="ACA84" s="292"/>
      <c r="ACB84" s="292"/>
      <c r="ACC84" s="292"/>
      <c r="ACD84" s="292"/>
      <c r="ACE84" s="292"/>
      <c r="ACF84" s="292"/>
      <c r="ACG84" s="292"/>
      <c r="ACH84" s="292"/>
      <c r="ACI84" s="292"/>
      <c r="ACJ84" s="292"/>
      <c r="ACK84" s="292"/>
      <c r="ACL84" s="292"/>
      <c r="ACM84" s="292"/>
      <c r="ACN84" s="292"/>
      <c r="ACO84" s="292"/>
      <c r="ACP84" s="292"/>
      <c r="ACQ84" s="292"/>
      <c r="ACR84" s="292"/>
      <c r="ACS84" s="292"/>
      <c r="ACT84" s="292"/>
      <c r="ACU84" s="292"/>
      <c r="ACV84" s="292"/>
      <c r="ACW84" s="292"/>
      <c r="ACX84" s="292"/>
      <c r="ACY84" s="292"/>
      <c r="ACZ84" s="292"/>
      <c r="ADA84" s="292"/>
      <c r="ADB84" s="292"/>
      <c r="ADC84" s="292"/>
      <c r="ADD84" s="292"/>
      <c r="ADE84" s="292"/>
      <c r="ADF84" s="292"/>
      <c r="ADG84" s="292"/>
      <c r="ADH84" s="292"/>
      <c r="ADI84" s="292"/>
      <c r="ADJ84" s="292"/>
      <c r="ADK84" s="292"/>
      <c r="ADL84" s="292"/>
      <c r="ADM84" s="292"/>
      <c r="ADN84" s="292"/>
      <c r="ADO84" s="292"/>
      <c r="ADP84" s="292"/>
      <c r="ADQ84" s="292"/>
      <c r="ADR84" s="292"/>
      <c r="ADS84" s="292"/>
      <c r="ADT84" s="292"/>
      <c r="ADU84" s="292"/>
      <c r="ADV84" s="292"/>
      <c r="ADW84" s="292"/>
      <c r="ADX84" s="292"/>
      <c r="ADY84" s="292"/>
      <c r="ADZ84" s="292"/>
      <c r="AEA84" s="292"/>
      <c r="AEB84" s="292"/>
      <c r="AEC84" s="292"/>
      <c r="AED84" s="292"/>
      <c r="AEE84" s="292"/>
      <c r="AEF84" s="292"/>
      <c r="AEG84" s="292"/>
      <c r="AEH84" s="292"/>
      <c r="AEI84" s="292"/>
      <c r="AEJ84" s="292"/>
      <c r="AEK84" s="292"/>
      <c r="AEL84" s="292"/>
      <c r="AEM84" s="292"/>
      <c r="AEN84" s="292"/>
      <c r="AEO84" s="292"/>
      <c r="AEP84" s="292"/>
      <c r="AEQ84" s="292"/>
      <c r="AER84" s="292"/>
      <c r="AES84" s="292"/>
      <c r="AET84" s="292"/>
      <c r="AEU84" s="292"/>
      <c r="AEV84" s="292"/>
      <c r="AEW84" s="292"/>
      <c r="AEX84" s="292"/>
      <c r="AEY84" s="292"/>
      <c r="AEZ84" s="292"/>
      <c r="AFA84" s="292"/>
      <c r="AFB84" s="292"/>
      <c r="AFC84" s="292"/>
      <c r="AFD84" s="292"/>
      <c r="AFE84" s="292"/>
      <c r="AFF84" s="292"/>
      <c r="AFG84" s="292"/>
      <c r="AFH84" s="292"/>
      <c r="AFI84" s="292"/>
      <c r="AFJ84" s="292"/>
      <c r="AFK84" s="292"/>
      <c r="AFL84" s="292"/>
      <c r="AFM84" s="292"/>
      <c r="AFN84" s="292"/>
      <c r="AFO84" s="292"/>
      <c r="AFP84" s="292"/>
      <c r="AFQ84" s="292"/>
      <c r="AFR84" s="292"/>
      <c r="AFS84" s="292"/>
      <c r="AFT84" s="292"/>
      <c r="AFU84" s="292"/>
      <c r="AFV84" s="292"/>
      <c r="AFW84" s="292"/>
      <c r="AFX84" s="292"/>
      <c r="AFY84" s="292"/>
      <c r="AFZ84" s="292"/>
      <c r="AGA84" s="292"/>
      <c r="AGB84" s="292"/>
      <c r="AGC84" s="292"/>
      <c r="AGD84" s="292"/>
      <c r="AGE84" s="292"/>
      <c r="AGF84" s="292"/>
      <c r="AGG84" s="292"/>
      <c r="AGH84" s="292"/>
      <c r="AGI84" s="292"/>
      <c r="AGJ84" s="292"/>
      <c r="AGK84" s="292"/>
      <c r="AGL84" s="292"/>
      <c r="AGM84" s="292"/>
      <c r="AGN84" s="292"/>
      <c r="AGO84" s="292"/>
      <c r="AGP84" s="292"/>
      <c r="AGQ84" s="292"/>
      <c r="AGR84" s="292"/>
      <c r="AGS84" s="292"/>
      <c r="AGT84" s="292"/>
      <c r="AGU84" s="292"/>
      <c r="AGV84" s="292"/>
      <c r="AGW84" s="292"/>
      <c r="AGX84" s="292"/>
      <c r="AGY84" s="292"/>
      <c r="AGZ84" s="292"/>
      <c r="AHA84" s="292"/>
      <c r="AHB84" s="292"/>
      <c r="AHC84" s="292"/>
      <c r="AHD84" s="292"/>
      <c r="AHE84" s="292"/>
      <c r="AHF84" s="292"/>
      <c r="AHG84" s="292"/>
      <c r="AHH84" s="292"/>
      <c r="AHI84" s="292"/>
      <c r="AHJ84" s="292"/>
      <c r="AHK84" s="292"/>
      <c r="AHL84" s="292"/>
      <c r="AHM84" s="292"/>
      <c r="AHN84" s="292"/>
      <c r="AHO84" s="292"/>
      <c r="AHP84" s="292"/>
      <c r="AHQ84" s="292"/>
      <c r="AHR84" s="292"/>
      <c r="AHS84" s="292"/>
      <c r="AHT84" s="292"/>
      <c r="AHU84" s="292"/>
      <c r="AHV84" s="292"/>
      <c r="AHW84" s="292"/>
      <c r="AHX84" s="292"/>
      <c r="AHY84" s="292"/>
      <c r="AHZ84" s="292"/>
      <c r="AIA84" s="292"/>
      <c r="AIB84" s="292"/>
      <c r="AIC84" s="292"/>
      <c r="AID84" s="292"/>
      <c r="AIE84" s="292"/>
      <c r="AIF84" s="292"/>
      <c r="AIG84" s="292"/>
      <c r="AIH84" s="292"/>
      <c r="AII84" s="292"/>
      <c r="AIJ84" s="292"/>
      <c r="AIK84" s="292"/>
      <c r="AIL84" s="292"/>
      <c r="AIM84" s="292"/>
      <c r="AIN84" s="292"/>
      <c r="AIO84" s="292"/>
      <c r="AIP84" s="292"/>
      <c r="AIQ84" s="292"/>
      <c r="AIR84" s="292"/>
      <c r="AIS84" s="292"/>
      <c r="AIT84" s="292"/>
      <c r="AIU84" s="292"/>
      <c r="AIV84" s="292"/>
      <c r="AIW84" s="292"/>
      <c r="AIX84" s="292"/>
      <c r="AIY84" s="292"/>
      <c r="AIZ84" s="292"/>
      <c r="AJA84" s="292"/>
      <c r="AJB84" s="292"/>
      <c r="AJC84" s="292"/>
      <c r="AJD84" s="292"/>
      <c r="AJE84" s="292"/>
      <c r="AJF84" s="292"/>
      <c r="AJG84" s="292"/>
      <c r="AJH84" s="292"/>
      <c r="AJI84" s="292"/>
      <c r="AJJ84" s="292"/>
      <c r="AJK84" s="292"/>
      <c r="AJL84" s="292"/>
      <c r="AJM84" s="292"/>
      <c r="AJN84" s="292"/>
      <c r="AJO84" s="292"/>
      <c r="AJP84" s="292"/>
      <c r="AJQ84" s="292"/>
      <c r="AJR84" s="292"/>
      <c r="AJS84" s="292"/>
      <c r="AJT84" s="292"/>
      <c r="AJU84" s="292"/>
      <c r="AJV84" s="292"/>
      <c r="AJW84" s="292"/>
      <c r="AJX84" s="292"/>
      <c r="AJY84" s="292"/>
      <c r="AJZ84" s="292"/>
      <c r="AKA84" s="292"/>
      <c r="AKB84" s="292"/>
      <c r="AKC84" s="292"/>
      <c r="AKD84" s="292"/>
      <c r="AKE84" s="292"/>
      <c r="AKF84" s="292"/>
      <c r="AKG84" s="292"/>
      <c r="AKH84" s="292"/>
      <c r="AKI84" s="292"/>
      <c r="AKJ84" s="292"/>
      <c r="AKK84" s="292"/>
      <c r="AKL84" s="292"/>
      <c r="AKM84" s="292"/>
      <c r="AKN84" s="292"/>
      <c r="AKO84" s="292"/>
      <c r="AKP84" s="292"/>
      <c r="AKQ84" s="292"/>
      <c r="AKR84" s="292"/>
      <c r="AKS84" s="292"/>
      <c r="AKT84" s="292"/>
      <c r="AKU84" s="292"/>
      <c r="AKV84" s="292"/>
      <c r="AKW84" s="292"/>
      <c r="AKX84" s="292"/>
      <c r="AKY84" s="292"/>
      <c r="AKZ84" s="292"/>
      <c r="ALA84" s="292"/>
      <c r="ALB84" s="292"/>
      <c r="ALC84" s="292"/>
      <c r="ALD84" s="292"/>
      <c r="ALE84" s="292"/>
      <c r="ALF84" s="292"/>
      <c r="ALG84" s="292"/>
      <c r="ALH84" s="292"/>
      <c r="ALI84" s="292"/>
      <c r="ALJ84" s="292"/>
      <c r="ALK84" s="292"/>
      <c r="ALL84" s="292"/>
      <c r="ALM84" s="292"/>
      <c r="ALN84" s="292"/>
      <c r="ALO84" s="292"/>
      <c r="ALP84" s="292"/>
      <c r="ALQ84" s="292"/>
      <c r="ALR84" s="292"/>
      <c r="ALS84" s="292"/>
      <c r="ALT84" s="292"/>
      <c r="ALU84" s="292"/>
      <c r="ALV84" s="292"/>
      <c r="ALW84" s="292"/>
      <c r="ALX84" s="292"/>
      <c r="ALY84" s="292"/>
      <c r="ALZ84" s="292"/>
      <c r="AMA84" s="292"/>
      <c r="AMB84" s="292"/>
      <c r="AMC84" s="292"/>
      <c r="AMD84" s="292"/>
      <c r="AME84" s="292"/>
      <c r="AMF84" s="292"/>
      <c r="AMG84" s="292"/>
      <c r="AMH84" s="292"/>
      <c r="AMI84" s="292"/>
      <c r="AMJ84" s="292"/>
      <c r="AMK84" s="292"/>
      <c r="AML84" s="292"/>
      <c r="AMM84" s="292"/>
      <c r="AMN84" s="292"/>
      <c r="AMO84" s="292"/>
      <c r="AMP84" s="292"/>
      <c r="AMQ84" s="292"/>
      <c r="AMR84" s="292"/>
      <c r="AMS84" s="292"/>
      <c r="AMT84" s="292"/>
      <c r="AMU84" s="292"/>
      <c r="AMV84" s="292"/>
      <c r="AMW84" s="292"/>
      <c r="AMX84" s="292"/>
    </row>
    <row r="85" spans="1:1038" s="288" customFormat="1" ht="18" customHeight="1">
      <c r="A85" s="282" t="s">
        <v>1277</v>
      </c>
      <c r="B85" s="227" t="s">
        <v>1294</v>
      </c>
      <c r="C85" s="227"/>
      <c r="D85" s="284" t="s">
        <v>1279</v>
      </c>
      <c r="E85" s="227">
        <v>17</v>
      </c>
      <c r="F85" s="227">
        <v>4</v>
      </c>
      <c r="G85" s="285" t="str">
        <f t="shared" si="22"/>
        <v>17-4</v>
      </c>
      <c r="H85" s="278">
        <f>I84</f>
        <v>61</v>
      </c>
      <c r="I85" s="227">
        <v>61.5</v>
      </c>
      <c r="J85" s="226"/>
      <c r="K85" s="545" t="b">
        <f>IF(I86=1,IF(((VLOOKUP($G85,[1]Depth_Lookup!#REF!,9,FALSE))-(H85/100))=0,"Good",IF(((VLOOKUP($G85,[1]Depth_Lookup!$A$3:$J$550,9,FALSE))-(H85/100))&gt;0,"Too Short","Too Long")))</f>
        <v>0</v>
      </c>
      <c r="L85" s="171">
        <f>(VLOOKUP($G85,Depth_Lookup!$A$3:$J$410,10,FALSE))+(H85/100)</f>
        <v>35.685000000000002</v>
      </c>
      <c r="M85" s="171">
        <f>(VLOOKUP($G85,Depth_Lookup!$A$3:$J$410,10,FALSE))+(I85/100)</f>
        <v>35.690000000000005</v>
      </c>
      <c r="N85" s="230" t="s">
        <v>1310</v>
      </c>
      <c r="O85" s="227">
        <v>2</v>
      </c>
      <c r="P85" s="227" t="s">
        <v>853</v>
      </c>
      <c r="Q85" s="227" t="s">
        <v>125</v>
      </c>
      <c r="R85" s="286" t="str">
        <f t="shared" ref="R85" si="39">P85&amp;""&amp;Q85</f>
        <v>SerpentinizedHarzburgite</v>
      </c>
      <c r="S85" s="227" t="s">
        <v>587</v>
      </c>
      <c r="T85" s="227" t="s">
        <v>700</v>
      </c>
      <c r="U85" s="227" t="s">
        <v>108</v>
      </c>
      <c r="V85" s="227" t="s">
        <v>509</v>
      </c>
      <c r="W85" s="227" t="s">
        <v>102</v>
      </c>
      <c r="X85" s="287">
        <f>VLOOKUP(W85,definitions_list_lookup!$A$13:$B$19,2,0)</f>
        <v>5</v>
      </c>
      <c r="Y85" s="227" t="s">
        <v>90</v>
      </c>
      <c r="Z85" s="227" t="s">
        <v>91</v>
      </c>
      <c r="AA85" s="227"/>
      <c r="AB85" s="227"/>
      <c r="AC85" s="227"/>
      <c r="AD85" s="227"/>
      <c r="AE85" s="233"/>
      <c r="AF85" s="286" t="e">
        <f>VLOOKUP(AE85,definitions_list_mag!$V$12:$W$15,2,0)</f>
        <v>#N/A</v>
      </c>
      <c r="AG85" s="237"/>
      <c r="AH85" s="227"/>
      <c r="AI85" s="238">
        <v>75</v>
      </c>
      <c r="AJ85" s="239"/>
      <c r="AK85" s="239"/>
      <c r="AL85" s="239"/>
      <c r="AM85" s="239"/>
      <c r="AN85" s="239"/>
      <c r="AO85" s="240"/>
      <c r="AP85" s="227"/>
      <c r="AQ85" s="227"/>
      <c r="AR85" s="227"/>
      <c r="AS85" s="227"/>
      <c r="AT85" s="227"/>
      <c r="AU85" s="238"/>
      <c r="AV85" s="239"/>
      <c r="AW85" s="239"/>
      <c r="AX85" s="239"/>
      <c r="AY85" s="239"/>
      <c r="AZ85" s="239"/>
      <c r="BA85" s="240">
        <v>25</v>
      </c>
      <c r="BB85" s="227">
        <v>5</v>
      </c>
      <c r="BC85" s="227">
        <v>5</v>
      </c>
      <c r="BD85" s="227" t="s">
        <v>1330</v>
      </c>
      <c r="BE85" s="227" t="s">
        <v>1331</v>
      </c>
      <c r="BF85" s="227"/>
      <c r="BG85" s="238"/>
      <c r="BH85" s="239"/>
      <c r="BI85" s="239"/>
      <c r="BJ85" s="239"/>
      <c r="BK85" s="239"/>
      <c r="BL85" s="239"/>
      <c r="BM85" s="240"/>
      <c r="BN85" s="227"/>
      <c r="BO85" s="227"/>
      <c r="BP85" s="227"/>
      <c r="BQ85" s="227"/>
      <c r="BR85" s="227"/>
      <c r="BS85" s="239"/>
      <c r="BT85" s="239"/>
      <c r="BU85" s="239"/>
      <c r="BV85" s="239"/>
      <c r="BW85" s="239"/>
      <c r="BX85" s="239"/>
      <c r="BY85" s="240"/>
      <c r="BZ85" s="227"/>
      <c r="CA85" s="227"/>
      <c r="CB85" s="227"/>
      <c r="CC85" s="227"/>
      <c r="CD85" s="227"/>
      <c r="CE85" s="227" t="s">
        <v>1358</v>
      </c>
      <c r="CF85" s="227"/>
      <c r="CG85" s="148"/>
      <c r="CH85" s="149" t="s">
        <v>1359</v>
      </c>
      <c r="CI85" s="149">
        <v>100</v>
      </c>
      <c r="CJ85" s="149" t="s">
        <v>514</v>
      </c>
      <c r="CK85" s="151"/>
      <c r="CL85" s="152"/>
      <c r="CM85" s="152"/>
      <c r="CN85" s="152"/>
      <c r="CO85" s="152"/>
      <c r="CP85" s="152"/>
      <c r="CQ85" s="152"/>
      <c r="CR85" s="152"/>
      <c r="CS85" s="152"/>
      <c r="CT85" s="152"/>
      <c r="CU85" s="152"/>
      <c r="CV85" s="152"/>
      <c r="CW85" s="152"/>
      <c r="CX85" s="152"/>
      <c r="CY85" s="152"/>
      <c r="CZ85" s="152"/>
      <c r="DA85" s="152"/>
      <c r="DB85" s="152">
        <v>75</v>
      </c>
      <c r="DC85" s="229">
        <v>5</v>
      </c>
      <c r="DD85" s="152"/>
      <c r="DE85" s="152"/>
      <c r="DF85" s="152"/>
      <c r="DG85" s="152"/>
      <c r="DH85" s="152"/>
      <c r="DI85" s="152"/>
      <c r="DJ85" s="152">
        <v>20</v>
      </c>
      <c r="DK85" s="208">
        <f t="shared" ref="DK85" si="40">SUM(CL85:DJ85)</f>
        <v>100</v>
      </c>
      <c r="DL85" s="148"/>
      <c r="DM85" s="152"/>
      <c r="DN85" s="152"/>
      <c r="DO85" s="153"/>
      <c r="DQ85" s="148"/>
      <c r="DR85" s="153"/>
      <c r="DS85" s="148"/>
      <c r="DT85" s="267"/>
      <c r="DU85" s="229"/>
      <c r="DV85" s="229"/>
      <c r="DW85" s="290">
        <f t="shared" ref="DW85:DW115" si="41">AI85+AO85+BA85+AU85+BG85+BM85+BY85</f>
        <v>100</v>
      </c>
      <c r="DX85" s="291" t="e">
        <f>VLOOKUP(P85,definitions_list_lookup!$K$30:$L$54,2,0)</f>
        <v>#N/A</v>
      </c>
      <c r="DY85" s="154" t="s">
        <v>1405</v>
      </c>
      <c r="DZ85" s="154" t="s">
        <v>1408</v>
      </c>
      <c r="EA85" s="154"/>
      <c r="EB85" s="229"/>
      <c r="EC85" s="292"/>
      <c r="ED85" s="229" t="s">
        <v>2517</v>
      </c>
      <c r="EE85" s="293"/>
      <c r="EF85" s="294"/>
      <c r="EG85" s="293"/>
      <c r="EH85" s="295"/>
      <c r="EI85" s="296" t="e">
        <f>VLOOKUP(EH85,definitions_list_mag!$Y$12:$Z$15,2,FALSE)</f>
        <v>#N/A</v>
      </c>
      <c r="EJ85" s="297"/>
      <c r="EK85" s="298" t="e">
        <f>VLOOKUP(EJ85,definitions_list_mag!$AT$3:$AU$5,2,FALSE)</f>
        <v>#N/A</v>
      </c>
      <c r="EL85" s="293"/>
      <c r="EM85" s="295"/>
      <c r="EN85" s="295" t="s">
        <v>1447</v>
      </c>
      <c r="EO85" s="321"/>
      <c r="EP85" s="321"/>
      <c r="EQ85" s="321"/>
      <c r="ER85" s="321"/>
      <c r="ES85" s="321"/>
      <c r="ET85" s="321"/>
      <c r="EU85" s="321"/>
      <c r="EV85" s="322"/>
      <c r="EW85" s="322"/>
      <c r="EX85" s="322"/>
      <c r="EY85" s="322"/>
      <c r="EZ85" s="192" t="e">
        <f t="shared" si="25"/>
        <v>#DIV/0!</v>
      </c>
      <c r="FA85" s="192" t="e">
        <f t="shared" si="26"/>
        <v>#DIV/0!</v>
      </c>
      <c r="FB85" s="192" t="e">
        <f t="shared" si="27"/>
        <v>#DIV/0!</v>
      </c>
      <c r="FC85" s="192" t="e">
        <f t="shared" si="28"/>
        <v>#DIV/0!</v>
      </c>
      <c r="FD85" s="192" t="e">
        <f t="shared" si="29"/>
        <v>#DIV/0!</v>
      </c>
      <c r="FE85" s="193" t="e">
        <f t="shared" si="30"/>
        <v>#DIV/0!</v>
      </c>
      <c r="FF85" s="194" t="e">
        <f t="shared" si="31"/>
        <v>#DIV/0!</v>
      </c>
      <c r="FG85" s="297" t="s">
        <v>1446</v>
      </c>
      <c r="FH85" s="295"/>
      <c r="FI85" s="778">
        <f t="shared" si="32"/>
        <v>0</v>
      </c>
      <c r="FJ85" s="779" t="e">
        <f t="shared" si="33"/>
        <v>#DIV/0!</v>
      </c>
      <c r="FK85" s="779" t="e">
        <f t="shared" si="34"/>
        <v>#DIV/0!</v>
      </c>
      <c r="FL85" s="780" t="e">
        <f t="shared" si="35"/>
        <v>#DIV/0!</v>
      </c>
      <c r="FM85" s="169" t="e">
        <f t="shared" si="36"/>
        <v>#DIV/0!</v>
      </c>
      <c r="FN85" s="783" t="e">
        <f t="shared" si="37"/>
        <v>#DIV/0!</v>
      </c>
      <c r="FO85" s="227"/>
      <c r="FP85" s="227"/>
      <c r="FQ85" s="227"/>
      <c r="FR85" s="227"/>
      <c r="FS85" s="227"/>
      <c r="FT85" s="227"/>
      <c r="FU85" s="227"/>
      <c r="FV85" s="227"/>
      <c r="FW85" s="227"/>
      <c r="FX85" s="227"/>
      <c r="FY85" s="227"/>
      <c r="FZ85" s="227"/>
      <c r="GA85" s="227"/>
      <c r="GB85" s="227"/>
      <c r="GC85" s="227"/>
      <c r="GD85" s="227"/>
      <c r="GE85" s="227"/>
      <c r="GF85" s="227"/>
      <c r="GG85" s="227"/>
      <c r="GH85" s="227"/>
      <c r="GI85" s="227"/>
      <c r="GJ85" s="227"/>
      <c r="GK85" s="227"/>
      <c r="GL85" s="227"/>
      <c r="GM85" s="227"/>
      <c r="GN85" s="227"/>
      <c r="GO85" s="227"/>
      <c r="GP85" s="227"/>
      <c r="GQ85" s="227"/>
      <c r="GR85" s="227"/>
      <c r="GS85" s="227"/>
      <c r="GT85" s="227"/>
      <c r="GU85" s="227"/>
      <c r="GV85" s="227"/>
      <c r="GW85" s="227"/>
      <c r="GX85" s="227"/>
      <c r="GY85" s="227"/>
      <c r="GZ85" s="227"/>
      <c r="HA85" s="227"/>
      <c r="HB85" s="227"/>
      <c r="HC85" s="227"/>
      <c r="HD85" s="227"/>
      <c r="HE85" s="227"/>
      <c r="HF85" s="227"/>
      <c r="HG85" s="227"/>
      <c r="HH85" s="227"/>
      <c r="HI85" s="227"/>
      <c r="HJ85" s="227"/>
      <c r="HK85" s="227"/>
      <c r="HL85" s="227"/>
      <c r="HM85" s="227"/>
      <c r="HN85" s="227"/>
      <c r="HO85" s="227"/>
      <c r="HP85" s="227"/>
      <c r="HQ85" s="227"/>
      <c r="HR85" s="227"/>
      <c r="HS85" s="227"/>
      <c r="HT85" s="227"/>
      <c r="HU85" s="227"/>
      <c r="HV85" s="227"/>
      <c r="HW85" s="227"/>
      <c r="HX85" s="227"/>
      <c r="HY85" s="227"/>
      <c r="HZ85" s="227"/>
      <c r="IA85" s="227"/>
      <c r="IB85" s="227"/>
      <c r="IC85" s="227"/>
      <c r="ID85" s="227"/>
      <c r="IE85" s="227"/>
      <c r="IF85" s="227"/>
      <c r="IG85" s="227"/>
      <c r="IH85" s="227"/>
      <c r="II85" s="227"/>
      <c r="IJ85" s="227"/>
      <c r="IK85" s="227"/>
      <c r="IL85" s="227"/>
      <c r="IM85" s="227"/>
      <c r="IN85" s="227"/>
      <c r="IO85" s="227"/>
      <c r="IP85" s="227"/>
      <c r="IQ85" s="227"/>
      <c r="IR85" s="227"/>
      <c r="IS85" s="227"/>
      <c r="IT85" s="227"/>
      <c r="IU85" s="227"/>
      <c r="IV85" s="227"/>
      <c r="IW85" s="227"/>
      <c r="IX85" s="227"/>
      <c r="IY85" s="227"/>
      <c r="IZ85" s="227"/>
      <c r="JA85" s="227"/>
      <c r="JB85" s="227"/>
      <c r="JC85" s="227"/>
      <c r="JD85" s="227"/>
      <c r="JE85" s="227"/>
      <c r="JF85" s="227"/>
      <c r="JG85" s="227"/>
      <c r="JH85" s="227"/>
      <c r="JI85" s="227"/>
      <c r="JJ85" s="227"/>
      <c r="JK85" s="227"/>
      <c r="JL85" s="227"/>
      <c r="JM85" s="227"/>
      <c r="JN85" s="227"/>
      <c r="JO85" s="227"/>
      <c r="JP85" s="227"/>
      <c r="JQ85" s="227"/>
      <c r="JR85" s="227"/>
      <c r="JS85" s="227"/>
      <c r="JT85" s="227"/>
      <c r="JU85" s="227"/>
      <c r="JV85" s="227"/>
      <c r="JW85" s="227"/>
      <c r="JX85" s="227"/>
      <c r="JY85" s="227"/>
      <c r="JZ85" s="227"/>
      <c r="KA85" s="227"/>
      <c r="KB85" s="227"/>
      <c r="KC85" s="227"/>
      <c r="KD85" s="227"/>
      <c r="KE85" s="227"/>
      <c r="KF85" s="227"/>
      <c r="KG85" s="227"/>
      <c r="KH85" s="227"/>
      <c r="KI85" s="227"/>
      <c r="KJ85" s="227"/>
      <c r="KK85" s="227"/>
      <c r="KL85" s="227"/>
      <c r="KM85" s="227"/>
      <c r="KN85" s="227"/>
      <c r="KO85" s="227"/>
      <c r="KP85" s="227"/>
      <c r="KQ85" s="227"/>
      <c r="KR85" s="227"/>
      <c r="KS85" s="227"/>
      <c r="KT85" s="227"/>
      <c r="KU85" s="227"/>
      <c r="KV85" s="227"/>
      <c r="KW85" s="227"/>
      <c r="KX85" s="227"/>
      <c r="KY85" s="227"/>
      <c r="KZ85" s="227"/>
      <c r="LA85" s="227"/>
      <c r="LB85" s="227"/>
      <c r="LC85" s="227"/>
      <c r="LD85" s="227"/>
      <c r="LE85" s="227"/>
      <c r="LF85" s="227"/>
      <c r="LG85" s="227"/>
      <c r="LH85" s="227"/>
      <c r="LI85" s="227"/>
      <c r="LJ85" s="227"/>
      <c r="LK85" s="227"/>
      <c r="LL85" s="227"/>
      <c r="LM85" s="227"/>
      <c r="LN85" s="227"/>
      <c r="LO85" s="227"/>
      <c r="LP85" s="227"/>
      <c r="LQ85" s="227"/>
      <c r="LR85" s="227"/>
      <c r="LS85" s="227"/>
      <c r="LT85" s="227"/>
      <c r="LU85" s="227"/>
      <c r="LV85" s="227"/>
      <c r="LW85" s="227"/>
      <c r="LX85" s="227"/>
      <c r="LY85" s="227"/>
      <c r="LZ85" s="227"/>
      <c r="MA85" s="227"/>
      <c r="MB85" s="227"/>
      <c r="MC85" s="227"/>
      <c r="MD85" s="227"/>
      <c r="ME85" s="227"/>
      <c r="MF85" s="227"/>
      <c r="MG85" s="227"/>
      <c r="MH85" s="227"/>
      <c r="MI85" s="227"/>
      <c r="MJ85" s="227"/>
      <c r="MK85" s="227"/>
      <c r="ML85" s="227"/>
      <c r="MM85" s="227"/>
      <c r="MN85" s="227"/>
      <c r="MO85" s="227"/>
      <c r="MP85" s="227"/>
      <c r="MQ85" s="227"/>
      <c r="MR85" s="227"/>
      <c r="MS85" s="227"/>
      <c r="MT85" s="227"/>
      <c r="MU85" s="227"/>
      <c r="MV85" s="227"/>
      <c r="MW85" s="227"/>
      <c r="MX85" s="227"/>
      <c r="MY85" s="227"/>
      <c r="MZ85" s="227"/>
      <c r="NA85" s="227"/>
      <c r="NB85" s="227"/>
      <c r="NC85" s="227"/>
      <c r="ND85" s="227"/>
      <c r="NE85" s="227"/>
      <c r="NF85" s="227"/>
      <c r="NG85" s="227"/>
      <c r="NH85" s="227"/>
      <c r="NI85" s="227"/>
      <c r="NJ85" s="227"/>
      <c r="NK85" s="227"/>
      <c r="NL85" s="227"/>
      <c r="NM85" s="227"/>
      <c r="NN85" s="227"/>
      <c r="NO85" s="227"/>
      <c r="NP85" s="227"/>
      <c r="NQ85" s="227"/>
      <c r="NR85" s="227"/>
      <c r="NS85" s="227"/>
      <c r="NT85" s="227"/>
      <c r="NU85" s="227"/>
      <c r="NV85" s="227"/>
      <c r="NW85" s="227"/>
      <c r="NX85" s="227"/>
      <c r="NY85" s="227"/>
      <c r="NZ85" s="227"/>
      <c r="OA85" s="227"/>
      <c r="OB85" s="227"/>
      <c r="OC85" s="227"/>
      <c r="OD85" s="227"/>
      <c r="OE85" s="227"/>
      <c r="OF85" s="227"/>
      <c r="OG85" s="227"/>
      <c r="OH85" s="227"/>
      <c r="OI85" s="227"/>
      <c r="OJ85" s="227"/>
      <c r="OK85" s="227"/>
      <c r="OL85" s="227"/>
      <c r="OM85" s="227"/>
      <c r="ON85" s="227"/>
      <c r="OO85" s="227"/>
      <c r="OP85" s="227"/>
      <c r="OQ85" s="227"/>
      <c r="OR85" s="227"/>
      <c r="OS85" s="227"/>
      <c r="OT85" s="227"/>
      <c r="OU85" s="227"/>
      <c r="OV85" s="227"/>
      <c r="OW85" s="227"/>
      <c r="OX85" s="227"/>
      <c r="OY85" s="227"/>
      <c r="OZ85" s="227"/>
      <c r="PA85" s="227"/>
      <c r="PB85" s="227"/>
      <c r="PC85" s="227"/>
      <c r="PD85" s="227"/>
      <c r="PE85" s="227"/>
      <c r="PF85" s="227"/>
      <c r="PG85" s="227"/>
      <c r="PH85" s="227"/>
      <c r="PI85" s="227"/>
      <c r="PJ85" s="227"/>
      <c r="PK85" s="227"/>
      <c r="PL85" s="227"/>
      <c r="PM85" s="227"/>
      <c r="PN85" s="227"/>
      <c r="PO85" s="227"/>
      <c r="PP85" s="227"/>
      <c r="PQ85" s="227"/>
      <c r="PR85" s="227"/>
      <c r="PS85" s="227"/>
      <c r="PT85" s="227"/>
      <c r="PU85" s="227"/>
      <c r="PV85" s="227"/>
      <c r="PW85" s="227"/>
      <c r="PX85" s="227"/>
      <c r="PY85" s="227"/>
      <c r="PZ85" s="227"/>
      <c r="QA85" s="227"/>
      <c r="QB85" s="227"/>
      <c r="QC85" s="227"/>
      <c r="QD85" s="227"/>
      <c r="QE85" s="227"/>
      <c r="QF85" s="227"/>
      <c r="QG85" s="227"/>
      <c r="QH85" s="227"/>
      <c r="QI85" s="227"/>
      <c r="QJ85" s="227"/>
      <c r="QK85" s="227"/>
      <c r="QL85" s="227"/>
      <c r="QM85" s="227"/>
      <c r="QN85" s="227"/>
      <c r="QO85" s="227"/>
      <c r="QP85" s="227"/>
      <c r="QQ85" s="227"/>
      <c r="QR85" s="227"/>
      <c r="QS85" s="227"/>
      <c r="QT85" s="227"/>
      <c r="QU85" s="227"/>
      <c r="QV85" s="227"/>
      <c r="QW85" s="227"/>
      <c r="QX85" s="227"/>
      <c r="QY85" s="227"/>
      <c r="QZ85" s="227"/>
      <c r="RA85" s="227"/>
      <c r="RB85" s="227"/>
      <c r="RC85" s="227"/>
      <c r="RD85" s="227"/>
      <c r="RE85" s="227"/>
      <c r="RF85" s="227"/>
      <c r="RG85" s="227"/>
      <c r="RH85" s="227"/>
      <c r="RI85" s="227"/>
      <c r="RJ85" s="227"/>
      <c r="RK85" s="227"/>
      <c r="RL85" s="227"/>
      <c r="RM85" s="227"/>
      <c r="RN85" s="227"/>
      <c r="RO85" s="227"/>
      <c r="RP85" s="227"/>
      <c r="RQ85" s="227"/>
      <c r="RR85" s="227"/>
      <c r="RS85" s="227"/>
      <c r="RT85" s="227"/>
      <c r="RU85" s="227"/>
      <c r="RV85" s="227"/>
      <c r="RW85" s="227"/>
      <c r="RX85" s="227"/>
      <c r="RY85" s="227"/>
      <c r="RZ85" s="227"/>
      <c r="SA85" s="227"/>
      <c r="SB85" s="227"/>
      <c r="SC85" s="227"/>
      <c r="SD85" s="227"/>
      <c r="SE85" s="227"/>
      <c r="SF85" s="227"/>
      <c r="SG85" s="227"/>
      <c r="SH85" s="227"/>
      <c r="SI85" s="227"/>
      <c r="SJ85" s="227"/>
      <c r="SK85" s="227"/>
      <c r="SL85" s="227"/>
      <c r="SM85" s="227"/>
      <c r="SN85" s="227"/>
      <c r="SO85" s="227"/>
      <c r="SP85" s="227"/>
      <c r="SQ85" s="227"/>
      <c r="SR85" s="227"/>
      <c r="SS85" s="227"/>
      <c r="ST85" s="227"/>
      <c r="SU85" s="227"/>
      <c r="SV85" s="227"/>
      <c r="SW85" s="227"/>
      <c r="SX85" s="227"/>
      <c r="SY85" s="227"/>
      <c r="SZ85" s="227"/>
      <c r="TA85" s="227"/>
      <c r="TB85" s="227"/>
      <c r="TC85" s="227"/>
      <c r="TD85" s="227"/>
      <c r="TE85" s="227"/>
      <c r="TF85" s="227"/>
      <c r="TG85" s="227"/>
      <c r="TH85" s="227"/>
      <c r="TI85" s="227"/>
      <c r="TJ85" s="227"/>
      <c r="TK85" s="227"/>
      <c r="TL85" s="227"/>
      <c r="TM85" s="227"/>
      <c r="TN85" s="227"/>
      <c r="TO85" s="227"/>
      <c r="TP85" s="227"/>
      <c r="TQ85" s="227"/>
      <c r="TR85" s="227"/>
      <c r="TS85" s="227"/>
      <c r="TT85" s="227"/>
      <c r="TU85" s="227"/>
      <c r="TV85" s="227"/>
      <c r="TW85" s="227"/>
      <c r="TX85" s="227"/>
      <c r="TY85" s="227"/>
      <c r="TZ85" s="227"/>
      <c r="UA85" s="227"/>
      <c r="UB85" s="227"/>
      <c r="UC85" s="227"/>
      <c r="UD85" s="227"/>
      <c r="UE85" s="227"/>
      <c r="UF85" s="227"/>
      <c r="UG85" s="227"/>
      <c r="UH85" s="227"/>
      <c r="UI85" s="227"/>
      <c r="UJ85" s="227"/>
      <c r="UK85" s="227"/>
      <c r="UL85" s="227"/>
      <c r="UM85" s="227"/>
      <c r="UN85" s="227"/>
      <c r="UO85" s="227"/>
      <c r="UP85" s="227"/>
      <c r="UQ85" s="227"/>
      <c r="UR85" s="227"/>
      <c r="US85" s="227"/>
      <c r="UT85" s="227"/>
      <c r="UU85" s="227"/>
      <c r="UV85" s="227"/>
      <c r="UW85" s="227"/>
      <c r="UX85" s="227"/>
      <c r="UY85" s="227"/>
      <c r="UZ85" s="227"/>
      <c r="VA85" s="227"/>
      <c r="VB85" s="227"/>
      <c r="VC85" s="227"/>
      <c r="VD85" s="227"/>
      <c r="VE85" s="227"/>
      <c r="VF85" s="227"/>
      <c r="VG85" s="227"/>
      <c r="VH85" s="227"/>
      <c r="VI85" s="227"/>
      <c r="VJ85" s="227"/>
      <c r="VK85" s="227"/>
      <c r="VL85" s="227"/>
      <c r="VM85" s="227"/>
      <c r="VN85" s="227"/>
      <c r="VO85" s="227"/>
      <c r="VP85" s="227"/>
      <c r="VQ85" s="227"/>
      <c r="VR85" s="227"/>
      <c r="VS85" s="227"/>
      <c r="VT85" s="227"/>
      <c r="VU85" s="227"/>
      <c r="VV85" s="227"/>
      <c r="VW85" s="227"/>
      <c r="VX85" s="227"/>
      <c r="VY85" s="227"/>
      <c r="VZ85" s="227"/>
      <c r="WA85" s="227"/>
      <c r="WB85" s="227"/>
      <c r="WC85" s="227"/>
      <c r="WD85" s="227"/>
      <c r="WE85" s="227"/>
      <c r="WF85" s="227"/>
      <c r="WG85" s="227"/>
      <c r="WH85" s="227"/>
      <c r="WI85" s="227"/>
      <c r="WJ85" s="227"/>
      <c r="WK85" s="227"/>
      <c r="WL85" s="227"/>
      <c r="WM85" s="227"/>
      <c r="WN85" s="227"/>
      <c r="WO85" s="227"/>
      <c r="WP85" s="227"/>
      <c r="WQ85" s="227"/>
      <c r="WR85" s="227"/>
      <c r="WS85" s="227"/>
      <c r="WT85" s="227"/>
      <c r="WU85" s="227"/>
      <c r="WV85" s="227"/>
      <c r="WW85" s="227"/>
      <c r="WX85" s="227"/>
      <c r="WY85" s="227"/>
      <c r="WZ85" s="227"/>
      <c r="XA85" s="227"/>
      <c r="XB85" s="227"/>
      <c r="XC85" s="227"/>
      <c r="XD85" s="227"/>
      <c r="XE85" s="227"/>
      <c r="XF85" s="227"/>
      <c r="XG85" s="227"/>
      <c r="XH85" s="227"/>
      <c r="XI85" s="227"/>
      <c r="XJ85" s="227"/>
      <c r="XK85" s="227"/>
      <c r="XL85" s="227"/>
      <c r="XM85" s="227"/>
      <c r="XN85" s="227"/>
      <c r="XO85" s="227"/>
      <c r="XP85" s="227"/>
      <c r="XQ85" s="227"/>
      <c r="XR85" s="227"/>
      <c r="XS85" s="227"/>
      <c r="XT85" s="227"/>
      <c r="XU85" s="227"/>
      <c r="XV85" s="227"/>
      <c r="XW85" s="227"/>
      <c r="XX85" s="227"/>
      <c r="XY85" s="227"/>
      <c r="XZ85" s="227"/>
      <c r="YA85" s="227"/>
      <c r="YB85" s="227"/>
      <c r="YC85" s="227"/>
      <c r="YD85" s="227"/>
      <c r="YE85" s="227"/>
      <c r="YF85" s="227"/>
      <c r="YG85" s="227"/>
      <c r="YH85" s="227"/>
      <c r="YI85" s="227"/>
      <c r="YJ85" s="227"/>
      <c r="YK85" s="227"/>
      <c r="YL85" s="227"/>
      <c r="YM85" s="227"/>
      <c r="YN85" s="227"/>
      <c r="YO85" s="227"/>
      <c r="YP85" s="227"/>
      <c r="YQ85" s="227"/>
      <c r="YR85" s="227"/>
      <c r="YS85" s="227"/>
      <c r="YT85" s="227"/>
      <c r="YU85" s="227"/>
      <c r="YV85" s="227"/>
      <c r="YW85" s="227"/>
      <c r="YX85" s="227"/>
      <c r="YY85" s="227"/>
      <c r="YZ85" s="227"/>
      <c r="ZA85" s="227"/>
      <c r="ZB85" s="227"/>
      <c r="ZC85" s="227"/>
      <c r="ZD85" s="227"/>
      <c r="ZE85" s="227"/>
      <c r="ZF85" s="227"/>
      <c r="ZG85" s="227"/>
      <c r="ZH85" s="227"/>
      <c r="ZI85" s="227"/>
      <c r="ZJ85" s="227"/>
      <c r="ZK85" s="227"/>
      <c r="ZL85" s="227"/>
      <c r="ZM85" s="227"/>
      <c r="ZN85" s="227"/>
      <c r="ZO85" s="227"/>
      <c r="ZP85" s="227"/>
      <c r="ZQ85" s="227"/>
      <c r="ZR85" s="227"/>
      <c r="ZS85" s="227"/>
      <c r="ZT85" s="227"/>
      <c r="ZU85" s="227"/>
      <c r="ZV85" s="227"/>
      <c r="ZW85" s="227"/>
      <c r="ZX85" s="227"/>
      <c r="ZY85" s="227"/>
      <c r="ZZ85" s="227"/>
      <c r="AAA85" s="227"/>
      <c r="AAB85" s="227"/>
      <c r="AAC85" s="227"/>
      <c r="AAD85" s="227"/>
      <c r="AAE85" s="227"/>
      <c r="AAF85" s="227"/>
      <c r="AAG85" s="227"/>
      <c r="AAH85" s="227"/>
      <c r="AAI85" s="227"/>
      <c r="AAJ85" s="227"/>
      <c r="AAK85" s="227"/>
      <c r="AAL85" s="227"/>
      <c r="AAM85" s="227"/>
      <c r="AAN85" s="227"/>
      <c r="AAO85" s="227"/>
      <c r="AAP85" s="227"/>
      <c r="AAQ85" s="227"/>
      <c r="AAR85" s="227"/>
      <c r="AAS85" s="227"/>
      <c r="AAT85" s="227"/>
      <c r="AAU85" s="227"/>
      <c r="AAV85" s="227"/>
      <c r="AAW85" s="227"/>
      <c r="AAX85" s="227"/>
      <c r="AAY85" s="227"/>
      <c r="AAZ85" s="227"/>
      <c r="ABA85" s="227"/>
      <c r="ABB85" s="227"/>
      <c r="ABC85" s="227"/>
      <c r="ABD85" s="227"/>
      <c r="ABE85" s="227"/>
      <c r="ABF85" s="227"/>
      <c r="ABG85" s="227"/>
      <c r="ABH85" s="227"/>
      <c r="ABI85" s="227"/>
      <c r="ABJ85" s="227"/>
      <c r="ABK85" s="227"/>
      <c r="ABL85" s="227"/>
      <c r="ABM85" s="227"/>
      <c r="ABN85" s="227"/>
      <c r="ABO85" s="227"/>
      <c r="ABP85" s="227"/>
      <c r="ABQ85" s="227"/>
      <c r="ABR85" s="227"/>
      <c r="ABS85" s="227"/>
      <c r="ABT85" s="227"/>
      <c r="ABU85" s="227"/>
      <c r="ABV85" s="227"/>
      <c r="ABW85" s="227"/>
      <c r="ABX85" s="227"/>
      <c r="ABY85" s="227"/>
      <c r="ABZ85" s="227"/>
      <c r="ACA85" s="227"/>
      <c r="ACB85" s="227"/>
      <c r="ACC85" s="227"/>
      <c r="ACD85" s="227"/>
      <c r="ACE85" s="227"/>
      <c r="ACF85" s="227"/>
      <c r="ACG85" s="227"/>
      <c r="ACH85" s="227"/>
      <c r="ACI85" s="227"/>
      <c r="ACJ85" s="227"/>
      <c r="ACK85" s="227"/>
      <c r="ACL85" s="227"/>
      <c r="ACM85" s="227"/>
      <c r="ACN85" s="227"/>
      <c r="ACO85" s="227"/>
      <c r="ACP85" s="227"/>
      <c r="ACQ85" s="227"/>
      <c r="ACR85" s="227"/>
      <c r="ACS85" s="227"/>
      <c r="ACT85" s="227"/>
      <c r="ACU85" s="227"/>
      <c r="ACV85" s="227"/>
      <c r="ACW85" s="227"/>
      <c r="ACX85" s="227"/>
      <c r="ACY85" s="227"/>
      <c r="ACZ85" s="227"/>
      <c r="ADA85" s="227"/>
      <c r="ADB85" s="227"/>
      <c r="ADC85" s="227"/>
      <c r="ADD85" s="227"/>
      <c r="ADE85" s="227"/>
      <c r="ADF85" s="227"/>
      <c r="ADG85" s="227"/>
      <c r="ADH85" s="227"/>
      <c r="ADI85" s="227"/>
      <c r="ADJ85" s="227"/>
      <c r="ADK85" s="227"/>
      <c r="ADL85" s="227"/>
      <c r="ADM85" s="227"/>
      <c r="ADN85" s="227"/>
      <c r="ADO85" s="227"/>
      <c r="ADP85" s="227"/>
      <c r="ADQ85" s="227"/>
      <c r="ADR85" s="227"/>
      <c r="ADS85" s="227"/>
      <c r="ADT85" s="227"/>
      <c r="ADU85" s="227"/>
      <c r="ADV85" s="227"/>
      <c r="ADW85" s="227"/>
      <c r="ADX85" s="227"/>
      <c r="ADY85" s="227"/>
      <c r="ADZ85" s="227"/>
      <c r="AEA85" s="227"/>
      <c r="AEB85" s="227"/>
      <c r="AEC85" s="227"/>
      <c r="AED85" s="227"/>
      <c r="AEE85" s="227"/>
      <c r="AEF85" s="227"/>
      <c r="AEG85" s="227"/>
      <c r="AEH85" s="227"/>
      <c r="AEI85" s="227"/>
      <c r="AEJ85" s="227"/>
      <c r="AEK85" s="227"/>
      <c r="AEL85" s="227"/>
      <c r="AEM85" s="227"/>
      <c r="AEN85" s="227"/>
      <c r="AEO85" s="227"/>
      <c r="AEP85" s="227"/>
      <c r="AEQ85" s="227"/>
      <c r="AER85" s="227"/>
      <c r="AES85" s="227"/>
      <c r="AET85" s="227"/>
      <c r="AEU85" s="227"/>
      <c r="AEV85" s="227"/>
      <c r="AEW85" s="227"/>
      <c r="AEX85" s="227"/>
      <c r="AEY85" s="227"/>
      <c r="AEZ85" s="227"/>
      <c r="AFA85" s="227"/>
      <c r="AFB85" s="227"/>
      <c r="AFC85" s="227"/>
      <c r="AFD85" s="227"/>
      <c r="AFE85" s="227"/>
      <c r="AFF85" s="227"/>
      <c r="AFG85" s="227"/>
      <c r="AFH85" s="227"/>
      <c r="AFI85" s="227"/>
      <c r="AFJ85" s="227"/>
      <c r="AFK85" s="227"/>
      <c r="AFL85" s="227"/>
      <c r="AFM85" s="227"/>
      <c r="AFN85" s="227"/>
      <c r="AFO85" s="227"/>
      <c r="AFP85" s="227"/>
      <c r="AFQ85" s="227"/>
      <c r="AFR85" s="227"/>
      <c r="AFS85" s="227"/>
      <c r="AFT85" s="227"/>
      <c r="AFU85" s="227"/>
      <c r="AFV85" s="227"/>
      <c r="AFW85" s="227"/>
      <c r="AFX85" s="227"/>
      <c r="AFY85" s="227"/>
      <c r="AFZ85" s="227"/>
      <c r="AGA85" s="227"/>
      <c r="AGB85" s="227"/>
      <c r="AGC85" s="227"/>
      <c r="AGD85" s="227"/>
      <c r="AGE85" s="227"/>
      <c r="AGF85" s="227"/>
      <c r="AGG85" s="227"/>
      <c r="AGH85" s="227"/>
      <c r="AGI85" s="227"/>
      <c r="AGJ85" s="227"/>
      <c r="AGK85" s="227"/>
      <c r="AGL85" s="227"/>
      <c r="AGM85" s="227"/>
      <c r="AGN85" s="227"/>
      <c r="AGO85" s="227"/>
      <c r="AGP85" s="227"/>
      <c r="AGQ85" s="227"/>
      <c r="AGR85" s="227"/>
      <c r="AGS85" s="227"/>
      <c r="AGT85" s="227"/>
      <c r="AGU85" s="227"/>
      <c r="AGV85" s="227"/>
      <c r="AGW85" s="227"/>
      <c r="AGX85" s="227"/>
      <c r="AGY85" s="227"/>
      <c r="AGZ85" s="227"/>
      <c r="AHA85" s="227"/>
      <c r="AHB85" s="227"/>
      <c r="AHC85" s="227"/>
      <c r="AHD85" s="227"/>
      <c r="AHE85" s="227"/>
      <c r="AHF85" s="227"/>
      <c r="AHG85" s="227"/>
      <c r="AHH85" s="227"/>
      <c r="AHI85" s="227"/>
      <c r="AHJ85" s="227"/>
      <c r="AHK85" s="227"/>
      <c r="AHL85" s="227"/>
      <c r="AHM85" s="227"/>
      <c r="AHN85" s="227"/>
      <c r="AHO85" s="227"/>
      <c r="AHP85" s="227"/>
      <c r="AHQ85" s="227"/>
      <c r="AHR85" s="227"/>
      <c r="AHS85" s="227"/>
      <c r="AHT85" s="227"/>
      <c r="AHU85" s="227"/>
      <c r="AHV85" s="227"/>
      <c r="AHW85" s="227"/>
      <c r="AHX85" s="227"/>
      <c r="AHY85" s="227"/>
      <c r="AHZ85" s="227"/>
      <c r="AIA85" s="227"/>
      <c r="AIB85" s="227"/>
      <c r="AIC85" s="227"/>
      <c r="AID85" s="227"/>
      <c r="AIE85" s="227"/>
      <c r="AIF85" s="227"/>
      <c r="AIG85" s="227"/>
      <c r="AIH85" s="227"/>
      <c r="AII85" s="227"/>
      <c r="AIJ85" s="227"/>
      <c r="AIK85" s="227"/>
      <c r="AIL85" s="227"/>
      <c r="AIM85" s="227"/>
      <c r="AIN85" s="227"/>
      <c r="AIO85" s="227"/>
      <c r="AIP85" s="227"/>
      <c r="AIQ85" s="227"/>
      <c r="AIR85" s="227"/>
      <c r="AIS85" s="227"/>
      <c r="AIT85" s="227"/>
      <c r="AIU85" s="227"/>
      <c r="AIV85" s="227"/>
      <c r="AIW85" s="227"/>
      <c r="AIX85" s="227"/>
      <c r="AIY85" s="227"/>
      <c r="AIZ85" s="227"/>
      <c r="AJA85" s="227"/>
      <c r="AJB85" s="227"/>
      <c r="AJC85" s="227"/>
      <c r="AJD85" s="227"/>
      <c r="AJE85" s="227"/>
      <c r="AJF85" s="227"/>
      <c r="AJG85" s="227"/>
      <c r="AJH85" s="227"/>
      <c r="AJI85" s="227"/>
      <c r="AJJ85" s="227"/>
      <c r="AJK85" s="227"/>
      <c r="AJL85" s="227"/>
      <c r="AJM85" s="227"/>
      <c r="AJN85" s="227"/>
      <c r="AJO85" s="227"/>
      <c r="AJP85" s="227"/>
      <c r="AJQ85" s="227"/>
      <c r="AJR85" s="227"/>
      <c r="AJS85" s="227"/>
      <c r="AJT85" s="227"/>
      <c r="AJU85" s="227"/>
      <c r="AJV85" s="227"/>
      <c r="AJW85" s="227"/>
      <c r="AJX85" s="227"/>
      <c r="AJY85" s="227"/>
      <c r="AJZ85" s="227"/>
      <c r="AKA85" s="227"/>
      <c r="AKB85" s="227"/>
      <c r="AKC85" s="227"/>
      <c r="AKD85" s="227"/>
      <c r="AKE85" s="227"/>
      <c r="AKF85" s="227"/>
      <c r="AKG85" s="227"/>
      <c r="AKH85" s="227"/>
      <c r="AKI85" s="227"/>
      <c r="AKJ85" s="227"/>
      <c r="AKK85" s="227"/>
      <c r="AKL85" s="227"/>
      <c r="AKM85" s="227"/>
      <c r="AKN85" s="227"/>
      <c r="AKO85" s="227"/>
      <c r="AKP85" s="227"/>
      <c r="AKQ85" s="227"/>
      <c r="AKR85" s="227"/>
      <c r="AKS85" s="227"/>
      <c r="AKT85" s="227"/>
      <c r="AKU85" s="227"/>
      <c r="AKV85" s="227"/>
      <c r="AKW85" s="227"/>
      <c r="AKX85" s="227"/>
      <c r="AKY85" s="227"/>
      <c r="AKZ85" s="227"/>
      <c r="ALA85" s="227"/>
      <c r="ALB85" s="227"/>
      <c r="ALC85" s="227"/>
      <c r="ALD85" s="227"/>
      <c r="ALE85" s="227"/>
      <c r="ALF85" s="227"/>
      <c r="ALG85" s="227"/>
      <c r="ALH85" s="227"/>
      <c r="ALI85" s="227"/>
      <c r="ALJ85" s="227"/>
      <c r="ALK85" s="227"/>
      <c r="ALL85" s="227"/>
      <c r="ALM85" s="227"/>
      <c r="ALN85" s="227"/>
      <c r="ALO85" s="227"/>
      <c r="ALP85" s="227"/>
      <c r="ALQ85" s="227"/>
      <c r="ALR85" s="227"/>
      <c r="ALS85" s="227"/>
      <c r="ALT85" s="227"/>
      <c r="ALU85" s="227"/>
      <c r="ALV85" s="227"/>
      <c r="ALW85" s="227"/>
      <c r="ALX85" s="227"/>
      <c r="ALY85" s="227"/>
      <c r="ALZ85" s="227"/>
      <c r="AMA85" s="227"/>
      <c r="AMB85" s="227"/>
      <c r="AMC85" s="227"/>
      <c r="AMD85" s="227"/>
      <c r="AME85" s="227"/>
      <c r="AMF85" s="227"/>
      <c r="AMG85" s="227"/>
      <c r="AMH85" s="227"/>
      <c r="AMI85" s="227"/>
      <c r="AMJ85" s="227"/>
      <c r="AMK85" s="227"/>
      <c r="AML85" s="227"/>
      <c r="AMM85" s="227"/>
      <c r="AMN85" s="227"/>
      <c r="AMO85" s="227"/>
      <c r="AMP85" s="227"/>
      <c r="AMQ85" s="227"/>
      <c r="AMR85" s="227"/>
      <c r="AMS85" s="227"/>
      <c r="AMT85" s="227"/>
      <c r="AMU85" s="227"/>
      <c r="AMV85" s="227"/>
      <c r="AMW85" s="227"/>
      <c r="AMX85" s="227"/>
    </row>
    <row r="86" spans="1:1038" ht="18" customHeight="1">
      <c r="A86" s="223" t="s">
        <v>1277</v>
      </c>
      <c r="B86" s="224" t="s">
        <v>1278</v>
      </c>
      <c r="D86" s="225" t="s">
        <v>1279</v>
      </c>
      <c r="E86" s="126">
        <v>18</v>
      </c>
      <c r="F86" s="126">
        <v>2</v>
      </c>
      <c r="G86" s="285" t="str">
        <f t="shared" si="22"/>
        <v>18-2</v>
      </c>
      <c r="H86" s="277">
        <v>0</v>
      </c>
      <c r="I86" s="126">
        <v>43</v>
      </c>
      <c r="K86" s="545" t="b">
        <f>IF(I87=1,IF(((VLOOKUP($G86,[1]Depth_Lookup!#REF!,9,FALSE))-(H86/100))=0,"Good",IF(((VLOOKUP($G86,[1]Depth_Lookup!$A$3:$J$550,9,FALSE))-(H86/100))&gt;0,"Too Short","Too Long")))</f>
        <v>0</v>
      </c>
      <c r="L86" s="171">
        <f>(VLOOKUP($G86,Depth_Lookup!$A$3:$J$410,10,FALSE))+(H86/100)</f>
        <v>36.405000000000001</v>
      </c>
      <c r="M86" s="171">
        <f>(VLOOKUP($G86,Depth_Lookup!$A$3:$J$410,10,FALSE))+(I86/100)</f>
        <v>36.835000000000001</v>
      </c>
      <c r="N86" s="127" t="s">
        <v>1310</v>
      </c>
      <c r="O86" s="127">
        <v>2</v>
      </c>
      <c r="P86" s="126" t="s">
        <v>853</v>
      </c>
      <c r="Q86" s="126" t="s">
        <v>125</v>
      </c>
      <c r="R86" s="196" t="str">
        <f t="shared" si="23"/>
        <v>SerpentinizedHarzburgite</v>
      </c>
      <c r="S86" s="126" t="s">
        <v>700</v>
      </c>
      <c r="T86" s="126" t="s">
        <v>107</v>
      </c>
      <c r="W86" s="126" t="s">
        <v>102</v>
      </c>
      <c r="X86" s="202">
        <f>VLOOKUP(W86,definitions_list_lookup!$A$13:$B$19,2,0)</f>
        <v>5</v>
      </c>
      <c r="Y86" s="126" t="s">
        <v>90</v>
      </c>
      <c r="Z86" s="126" t="s">
        <v>91</v>
      </c>
      <c r="AF86" s="196" t="e">
        <f>VLOOKUP(AE86,definitions_list_mag!$V$12:$W$15,2,0)</f>
        <v>#N/A</v>
      </c>
      <c r="AI86" s="130">
        <f t="shared" ref="AI86:AI107" si="42">100-(AU86+AO86+BA86+BM86)</f>
        <v>69</v>
      </c>
      <c r="AO86" s="130"/>
      <c r="AU86" s="130"/>
      <c r="BA86" s="130">
        <v>30</v>
      </c>
      <c r="BB86" s="126">
        <v>7</v>
      </c>
      <c r="BC86" s="126">
        <v>4</v>
      </c>
      <c r="BD86" s="126" t="s">
        <v>110</v>
      </c>
      <c r="BE86" s="126" t="s">
        <v>103</v>
      </c>
      <c r="BG86" s="130"/>
      <c r="BM86" s="130">
        <v>1</v>
      </c>
      <c r="BN86" s="126">
        <v>2</v>
      </c>
      <c r="BO86" s="126">
        <v>0.5</v>
      </c>
      <c r="BY86" s="130"/>
      <c r="CG86" s="131"/>
      <c r="CH86" s="132" t="s">
        <v>1360</v>
      </c>
      <c r="CI86" s="132">
        <v>100</v>
      </c>
      <c r="CJ86" s="132" t="s">
        <v>514</v>
      </c>
      <c r="CK86" s="133"/>
      <c r="CL86" s="134"/>
      <c r="CM86" s="134"/>
      <c r="CN86" s="134"/>
      <c r="CO86" s="134"/>
      <c r="CP86" s="134"/>
      <c r="CQ86" s="134"/>
      <c r="CR86" s="134"/>
      <c r="CS86" s="134"/>
      <c r="CT86" s="134"/>
      <c r="CU86" s="134"/>
      <c r="CV86" s="134"/>
      <c r="CW86" s="134"/>
      <c r="CX86" s="134"/>
      <c r="CY86" s="134"/>
      <c r="CZ86" s="134"/>
      <c r="DA86" s="134"/>
      <c r="DB86" s="134">
        <v>70</v>
      </c>
      <c r="DC86" s="135">
        <v>30</v>
      </c>
      <c r="DD86" s="134"/>
      <c r="DE86" s="134"/>
      <c r="DF86" s="134"/>
      <c r="DG86" s="134"/>
      <c r="DH86" s="134"/>
      <c r="DI86" s="134"/>
      <c r="DJ86" s="134"/>
      <c r="DK86" s="207">
        <f t="shared" si="24"/>
        <v>100</v>
      </c>
      <c r="DL86" s="131"/>
      <c r="DM86" s="134"/>
      <c r="DN86" s="134"/>
      <c r="DO86" s="136"/>
      <c r="DQ86" s="131"/>
      <c r="DR86" s="136"/>
      <c r="DS86" s="131"/>
      <c r="DT86" s="126" t="s">
        <v>1394</v>
      </c>
      <c r="DW86" s="213">
        <f t="shared" si="41"/>
        <v>100</v>
      </c>
      <c r="DX86" s="214" t="e">
        <f>VLOOKUP(P86,definitions_list_lookup!$K$30:$L$54,2,0)</f>
        <v>#N/A</v>
      </c>
      <c r="DY86" s="139" t="s">
        <v>1401</v>
      </c>
      <c r="DZ86" s="139" t="s">
        <v>1423</v>
      </c>
      <c r="EA86" s="139"/>
      <c r="ED86" s="229" t="s">
        <v>2517</v>
      </c>
      <c r="EE86" s="140"/>
      <c r="EG86" s="140"/>
      <c r="EI86" s="218" t="e">
        <f>VLOOKUP(EH86,definitions_list_mag!$Y$12:$Z$15,2,FALSE)</f>
        <v>#N/A</v>
      </c>
      <c r="EJ86" s="143"/>
      <c r="EK86" s="221" t="e">
        <f>VLOOKUP(EJ86,definitions_list_mag!$AT$3:$AU$5,2,FALSE)</f>
        <v>#N/A</v>
      </c>
      <c r="EM86" s="109"/>
      <c r="EN86" s="109"/>
      <c r="EZ86" s="192" t="e">
        <f t="shared" si="25"/>
        <v>#DIV/0!</v>
      </c>
      <c r="FA86" s="192" t="e">
        <f t="shared" si="26"/>
        <v>#DIV/0!</v>
      </c>
      <c r="FB86" s="192" t="e">
        <f t="shared" si="27"/>
        <v>#DIV/0!</v>
      </c>
      <c r="FC86" s="192" t="e">
        <f t="shared" si="28"/>
        <v>#DIV/0!</v>
      </c>
      <c r="FD86" s="192" t="e">
        <f t="shared" si="29"/>
        <v>#DIV/0!</v>
      </c>
      <c r="FE86" s="193" t="e">
        <f t="shared" si="30"/>
        <v>#DIV/0!</v>
      </c>
      <c r="FF86" s="194" t="e">
        <f t="shared" si="31"/>
        <v>#DIV/0!</v>
      </c>
      <c r="FG86" s="143"/>
      <c r="FI86" s="778">
        <f t="shared" si="32"/>
        <v>0</v>
      </c>
      <c r="FJ86" s="779" t="e">
        <f t="shared" si="33"/>
        <v>#DIV/0!</v>
      </c>
      <c r="FK86" s="779" t="e">
        <f t="shared" si="34"/>
        <v>#DIV/0!</v>
      </c>
      <c r="FL86" s="780" t="e">
        <f t="shared" si="35"/>
        <v>#DIV/0!</v>
      </c>
      <c r="FM86" s="169" t="e">
        <f t="shared" si="36"/>
        <v>#DIV/0!</v>
      </c>
      <c r="FN86" s="783" t="e">
        <f t="shared" si="37"/>
        <v>#DIV/0!</v>
      </c>
    </row>
    <row r="87" spans="1:1038" ht="18" customHeight="1">
      <c r="A87" s="223" t="s">
        <v>1277</v>
      </c>
      <c r="B87" s="224" t="s">
        <v>1278</v>
      </c>
      <c r="D87" s="225" t="s">
        <v>1279</v>
      </c>
      <c r="E87" s="126">
        <v>18</v>
      </c>
      <c r="F87" s="126">
        <v>2</v>
      </c>
      <c r="G87" s="285" t="str">
        <f t="shared" si="22"/>
        <v>18-2</v>
      </c>
      <c r="H87" s="277">
        <v>43</v>
      </c>
      <c r="I87" s="126">
        <v>48</v>
      </c>
      <c r="K87" s="545" t="b">
        <f>IF(I88=1,IF(((VLOOKUP($G87,[1]Depth_Lookup!#REF!,9,FALSE))-(H87/100))=0,"Good",IF(((VLOOKUP($G87,[1]Depth_Lookup!$A$3:$J$550,9,FALSE))-(H87/100))&gt;0,"Too Short","Too Long")))</f>
        <v>0</v>
      </c>
      <c r="L87" s="171">
        <f>(VLOOKUP($G87,Depth_Lookup!$A$3:$J$410,10,FALSE))+(H87/100)</f>
        <v>36.835000000000001</v>
      </c>
      <c r="M87" s="171">
        <f>(VLOOKUP($G87,Depth_Lookup!$A$3:$J$410,10,FALSE))+(I87/100)</f>
        <v>36.884999999999998</v>
      </c>
      <c r="N87" s="127" t="s">
        <v>1311</v>
      </c>
      <c r="O87" s="127">
        <v>1</v>
      </c>
      <c r="P87" s="126" t="s">
        <v>853</v>
      </c>
      <c r="Q87" s="126" t="s">
        <v>125</v>
      </c>
      <c r="R87" s="196" t="str">
        <f t="shared" si="23"/>
        <v>SerpentinizedHarzburgite</v>
      </c>
      <c r="S87" s="126" t="s">
        <v>107</v>
      </c>
      <c r="T87" s="126" t="s">
        <v>107</v>
      </c>
      <c r="U87" s="126" t="s">
        <v>95</v>
      </c>
      <c r="V87" s="126" t="s">
        <v>96</v>
      </c>
      <c r="W87" s="126" t="s">
        <v>102</v>
      </c>
      <c r="X87" s="202">
        <f>VLOOKUP(W87,definitions_list_lookup!$A$13:$B$19,2,0)</f>
        <v>5</v>
      </c>
      <c r="Y87" s="126" t="s">
        <v>90</v>
      </c>
      <c r="Z87" s="126" t="s">
        <v>91</v>
      </c>
      <c r="AB87" s="126" t="s">
        <v>116</v>
      </c>
      <c r="AC87" s="126" t="s">
        <v>95</v>
      </c>
      <c r="AD87" s="126" t="s">
        <v>96</v>
      </c>
      <c r="AE87" s="128" t="s">
        <v>123</v>
      </c>
      <c r="AF87" s="196">
        <f>VLOOKUP(AE87,definitions_list_mag!$V$12:$W$15,2,0)</f>
        <v>1</v>
      </c>
      <c r="AG87" s="129" t="s">
        <v>1361</v>
      </c>
      <c r="AH87" s="126" t="s">
        <v>1362</v>
      </c>
      <c r="AI87" s="130">
        <f t="shared" si="42"/>
        <v>59</v>
      </c>
      <c r="AO87" s="130"/>
      <c r="AU87" s="130"/>
      <c r="BA87" s="130">
        <v>40</v>
      </c>
      <c r="BB87" s="126">
        <v>6</v>
      </c>
      <c r="BC87" s="126">
        <v>2</v>
      </c>
      <c r="BD87" s="126" t="s">
        <v>110</v>
      </c>
      <c r="BE87" s="126" t="s">
        <v>103</v>
      </c>
      <c r="BG87" s="130"/>
      <c r="BM87" s="130">
        <v>1</v>
      </c>
      <c r="BN87" s="126">
        <v>1</v>
      </c>
      <c r="BO87" s="126">
        <v>0.5</v>
      </c>
      <c r="BY87" s="130"/>
      <c r="CG87" s="131"/>
      <c r="CH87" s="132" t="s">
        <v>1360</v>
      </c>
      <c r="CI87" s="132">
        <v>100</v>
      </c>
      <c r="CJ87" s="132" t="s">
        <v>514</v>
      </c>
      <c r="CK87" s="133"/>
      <c r="CL87" s="134"/>
      <c r="CM87" s="134"/>
      <c r="CN87" s="134"/>
      <c r="CO87" s="134"/>
      <c r="CP87" s="134"/>
      <c r="CQ87" s="134"/>
      <c r="CR87" s="134"/>
      <c r="CS87" s="134"/>
      <c r="CT87" s="134"/>
      <c r="CU87" s="134"/>
      <c r="CV87" s="134"/>
      <c r="CW87" s="134"/>
      <c r="CX87" s="134"/>
      <c r="CY87" s="134"/>
      <c r="CZ87" s="134"/>
      <c r="DA87" s="134"/>
      <c r="DB87" s="134">
        <v>60</v>
      </c>
      <c r="DC87" s="135">
        <v>40</v>
      </c>
      <c r="DD87" s="134"/>
      <c r="DE87" s="134"/>
      <c r="DF87" s="134"/>
      <c r="DG87" s="134"/>
      <c r="DH87" s="134"/>
      <c r="DI87" s="134"/>
      <c r="DJ87" s="134"/>
      <c r="DK87" s="207">
        <f t="shared" si="24"/>
        <v>100</v>
      </c>
      <c r="DL87" s="131"/>
      <c r="DM87" s="134"/>
      <c r="DN87" s="134"/>
      <c r="DO87" s="136"/>
      <c r="DQ87" s="131"/>
      <c r="DR87" s="136"/>
      <c r="DS87" s="131"/>
      <c r="DT87" s="138" t="s">
        <v>1395</v>
      </c>
      <c r="DW87" s="213">
        <f t="shared" si="41"/>
        <v>100</v>
      </c>
      <c r="DX87" s="214" t="e">
        <f>VLOOKUP(P87,definitions_list_lookup!$K$30:$L$54,2,0)</f>
        <v>#N/A</v>
      </c>
      <c r="DY87" s="139" t="s">
        <v>1405</v>
      </c>
      <c r="DZ87" s="139" t="s">
        <v>1424</v>
      </c>
      <c r="EA87" s="139"/>
      <c r="ED87" s="229" t="s">
        <v>2517</v>
      </c>
      <c r="EE87" s="140"/>
      <c r="EG87" s="140"/>
      <c r="EI87" s="218" t="e">
        <f>VLOOKUP(EH87,definitions_list_mag!$Y$12:$Z$15,2,FALSE)</f>
        <v>#N/A</v>
      </c>
      <c r="EJ87" s="143"/>
      <c r="EK87" s="221" t="e">
        <f>VLOOKUP(EJ87,definitions_list_mag!$AT$3:$AU$5,2,FALSE)</f>
        <v>#N/A</v>
      </c>
      <c r="EM87" s="109"/>
      <c r="EN87" s="109"/>
      <c r="EZ87" s="192" t="e">
        <f t="shared" si="25"/>
        <v>#DIV/0!</v>
      </c>
      <c r="FA87" s="192" t="e">
        <f t="shared" si="26"/>
        <v>#DIV/0!</v>
      </c>
      <c r="FB87" s="192" t="e">
        <f t="shared" si="27"/>
        <v>#DIV/0!</v>
      </c>
      <c r="FC87" s="192" t="e">
        <f t="shared" si="28"/>
        <v>#DIV/0!</v>
      </c>
      <c r="FD87" s="192" t="e">
        <f t="shared" si="29"/>
        <v>#DIV/0!</v>
      </c>
      <c r="FE87" s="193" t="e">
        <f t="shared" si="30"/>
        <v>#DIV/0!</v>
      </c>
      <c r="FF87" s="194" t="e">
        <f t="shared" si="31"/>
        <v>#DIV/0!</v>
      </c>
      <c r="FG87" s="143"/>
      <c r="FI87" s="778">
        <f t="shared" si="32"/>
        <v>0</v>
      </c>
      <c r="FJ87" s="779" t="e">
        <f t="shared" si="33"/>
        <v>#DIV/0!</v>
      </c>
      <c r="FK87" s="779" t="e">
        <f t="shared" si="34"/>
        <v>#DIV/0!</v>
      </c>
      <c r="FL87" s="780" t="e">
        <f t="shared" si="35"/>
        <v>#DIV/0!</v>
      </c>
      <c r="FM87" s="169" t="e">
        <f t="shared" si="36"/>
        <v>#DIV/0!</v>
      </c>
      <c r="FN87" s="783" t="e">
        <f t="shared" si="37"/>
        <v>#DIV/0!</v>
      </c>
    </row>
    <row r="88" spans="1:1038" ht="18" customHeight="1">
      <c r="A88" s="223" t="s">
        <v>1277</v>
      </c>
      <c r="B88" s="224" t="s">
        <v>1278</v>
      </c>
      <c r="D88" s="225" t="s">
        <v>1279</v>
      </c>
      <c r="E88" s="126">
        <v>18</v>
      </c>
      <c r="F88" s="126">
        <v>2</v>
      </c>
      <c r="G88" s="285" t="str">
        <f t="shared" si="22"/>
        <v>18-2</v>
      </c>
      <c r="H88" s="277">
        <v>48</v>
      </c>
      <c r="I88" s="126">
        <v>62</v>
      </c>
      <c r="K88" s="545" t="b">
        <f>IF(I89=1,IF(((VLOOKUP($G88,[1]Depth_Lookup!#REF!,9,FALSE))-(H88/100))=0,"Good",IF(((VLOOKUP($G88,[1]Depth_Lookup!$A$3:$J$550,9,FALSE))-(H88/100))&gt;0,"Too Short","Too Long")))</f>
        <v>0</v>
      </c>
      <c r="L88" s="171">
        <f>(VLOOKUP($G88,Depth_Lookup!$A$3:$J$410,10,FALSE))+(H88/100)</f>
        <v>36.884999999999998</v>
      </c>
      <c r="M88" s="171">
        <f>(VLOOKUP($G88,Depth_Lookup!$A$3:$J$410,10,FALSE))+(I88/100)</f>
        <v>37.024999999999999</v>
      </c>
      <c r="N88" s="127" t="s">
        <v>1312</v>
      </c>
      <c r="O88" s="127">
        <v>1</v>
      </c>
      <c r="P88" s="126" t="s">
        <v>853</v>
      </c>
      <c r="Q88" s="126" t="s">
        <v>125</v>
      </c>
      <c r="R88" s="196" t="str">
        <f t="shared" si="23"/>
        <v>SerpentinizedHarzburgite</v>
      </c>
      <c r="S88" s="126" t="s">
        <v>107</v>
      </c>
      <c r="T88" s="126" t="s">
        <v>107</v>
      </c>
      <c r="U88" s="126" t="s">
        <v>95</v>
      </c>
      <c r="V88" s="126" t="s">
        <v>96</v>
      </c>
      <c r="W88" s="126" t="s">
        <v>102</v>
      </c>
      <c r="X88" s="202">
        <f>VLOOKUP(W88,definitions_list_lookup!$A$13:$B$19,2,0)</f>
        <v>5</v>
      </c>
      <c r="Y88" s="126" t="s">
        <v>90</v>
      </c>
      <c r="Z88" s="126" t="s">
        <v>91</v>
      </c>
      <c r="AF88" s="196" t="e">
        <f>VLOOKUP(AE88,definitions_list_mag!$V$12:$W$15,2,0)</f>
        <v>#N/A</v>
      </c>
      <c r="AI88" s="130">
        <f t="shared" si="42"/>
        <v>74</v>
      </c>
      <c r="AO88" s="130"/>
      <c r="AU88" s="130"/>
      <c r="BA88" s="130">
        <v>25</v>
      </c>
      <c r="BB88" s="126">
        <v>5</v>
      </c>
      <c r="BC88" s="126">
        <v>2</v>
      </c>
      <c r="BD88" s="126" t="s">
        <v>110</v>
      </c>
      <c r="BE88" s="126" t="s">
        <v>103</v>
      </c>
      <c r="BG88" s="130"/>
      <c r="BM88" s="130">
        <v>1</v>
      </c>
      <c r="BN88" s="126">
        <v>1</v>
      </c>
      <c r="BO88" s="126">
        <v>0.5</v>
      </c>
      <c r="BY88" s="130"/>
      <c r="CG88" s="131"/>
      <c r="CH88" s="132" t="s">
        <v>1360</v>
      </c>
      <c r="CI88" s="132">
        <v>100</v>
      </c>
      <c r="CJ88" s="132" t="s">
        <v>514</v>
      </c>
      <c r="CK88" s="133"/>
      <c r="CL88" s="134"/>
      <c r="CM88" s="134"/>
      <c r="CN88" s="134"/>
      <c r="CO88" s="134"/>
      <c r="CP88" s="134"/>
      <c r="CQ88" s="134"/>
      <c r="CR88" s="134"/>
      <c r="CS88" s="134"/>
      <c r="CT88" s="134"/>
      <c r="CU88" s="134"/>
      <c r="CV88" s="134"/>
      <c r="CW88" s="134"/>
      <c r="CX88" s="134"/>
      <c r="CY88" s="134"/>
      <c r="CZ88" s="134"/>
      <c r="DA88" s="134"/>
      <c r="DB88" s="134">
        <v>75</v>
      </c>
      <c r="DC88" s="135">
        <v>25</v>
      </c>
      <c r="DD88" s="134"/>
      <c r="DE88" s="134"/>
      <c r="DF88" s="134"/>
      <c r="DG88" s="134"/>
      <c r="DH88" s="134"/>
      <c r="DI88" s="134"/>
      <c r="DJ88" s="134"/>
      <c r="DK88" s="207">
        <f t="shared" si="24"/>
        <v>100</v>
      </c>
      <c r="DL88" s="131"/>
      <c r="DM88" s="134"/>
      <c r="DN88" s="134"/>
      <c r="DO88" s="136"/>
      <c r="DQ88" s="131"/>
      <c r="DR88" s="136"/>
      <c r="DS88" s="131"/>
      <c r="DT88" s="126" t="s">
        <v>1394</v>
      </c>
      <c r="DW88" s="213">
        <f t="shared" si="41"/>
        <v>100</v>
      </c>
      <c r="DX88" s="214" t="e">
        <f>VLOOKUP(P88,definitions_list_lookup!$K$30:$L$54,2,0)</f>
        <v>#N/A</v>
      </c>
      <c r="DY88" s="139" t="s">
        <v>1401</v>
      </c>
      <c r="DZ88" s="139" t="s">
        <v>1425</v>
      </c>
      <c r="EA88" s="139"/>
      <c r="ED88" s="229" t="s">
        <v>2517</v>
      </c>
      <c r="EE88" s="140"/>
      <c r="EG88" s="140"/>
      <c r="EI88" s="218" t="e">
        <f>VLOOKUP(EH88,definitions_list_mag!$Y$12:$Z$15,2,FALSE)</f>
        <v>#N/A</v>
      </c>
      <c r="EJ88" s="143"/>
      <c r="EK88" s="221" t="e">
        <f>VLOOKUP(EJ88,definitions_list_mag!$AT$3:$AU$5,2,FALSE)</f>
        <v>#N/A</v>
      </c>
      <c r="EM88" s="109"/>
      <c r="EN88" s="109"/>
      <c r="EZ88" s="192" t="e">
        <f t="shared" si="25"/>
        <v>#DIV/0!</v>
      </c>
      <c r="FA88" s="192" t="e">
        <f t="shared" si="26"/>
        <v>#DIV/0!</v>
      </c>
      <c r="FB88" s="192" t="e">
        <f t="shared" si="27"/>
        <v>#DIV/0!</v>
      </c>
      <c r="FC88" s="192" t="e">
        <f t="shared" si="28"/>
        <v>#DIV/0!</v>
      </c>
      <c r="FD88" s="192" t="e">
        <f t="shared" si="29"/>
        <v>#DIV/0!</v>
      </c>
      <c r="FE88" s="193" t="e">
        <f t="shared" si="30"/>
        <v>#DIV/0!</v>
      </c>
      <c r="FF88" s="194" t="e">
        <f t="shared" si="31"/>
        <v>#DIV/0!</v>
      </c>
      <c r="FG88" s="143"/>
      <c r="FI88" s="778">
        <f t="shared" si="32"/>
        <v>0</v>
      </c>
      <c r="FJ88" s="779" t="e">
        <f t="shared" si="33"/>
        <v>#DIV/0!</v>
      </c>
      <c r="FK88" s="779" t="e">
        <f t="shared" si="34"/>
        <v>#DIV/0!</v>
      </c>
      <c r="FL88" s="780" t="e">
        <f t="shared" si="35"/>
        <v>#DIV/0!</v>
      </c>
      <c r="FM88" s="169" t="e">
        <f t="shared" si="36"/>
        <v>#DIV/0!</v>
      </c>
      <c r="FN88" s="783" t="e">
        <f t="shared" si="37"/>
        <v>#DIV/0!</v>
      </c>
    </row>
    <row r="89" spans="1:1038" s="288" customFormat="1" ht="18" customHeight="1">
      <c r="A89" s="282" t="s">
        <v>1277</v>
      </c>
      <c r="B89" s="283" t="s">
        <v>1278</v>
      </c>
      <c r="C89" s="227"/>
      <c r="D89" s="284" t="s">
        <v>1279</v>
      </c>
      <c r="E89" s="227">
        <v>18</v>
      </c>
      <c r="F89" s="227">
        <v>2</v>
      </c>
      <c r="G89" s="285" t="str">
        <f t="shared" si="22"/>
        <v>18-2</v>
      </c>
      <c r="H89" s="278">
        <v>62</v>
      </c>
      <c r="I89" s="227">
        <v>70</v>
      </c>
      <c r="J89" s="226"/>
      <c r="K89" s="545" t="b">
        <f>IF(I90=1,IF(((VLOOKUP($G89,[1]Depth_Lookup!#REF!,9,FALSE))-(H89/100))=0,"Good",IF(((VLOOKUP($G89,[1]Depth_Lookup!$A$3:$J$550,9,FALSE))-(H89/100))&gt;0,"Too Short","Too Long")))</f>
        <v>0</v>
      </c>
      <c r="L89" s="171">
        <f>(VLOOKUP($G89,Depth_Lookup!$A$3:$J$410,10,FALSE))+(H89/100)</f>
        <v>37.024999999999999</v>
      </c>
      <c r="M89" s="171">
        <f>(VLOOKUP($G89,Depth_Lookup!$A$3:$J$410,10,FALSE))+(I89/100)</f>
        <v>37.105000000000004</v>
      </c>
      <c r="N89" s="230" t="s">
        <v>1313</v>
      </c>
      <c r="O89" s="230">
        <v>1</v>
      </c>
      <c r="P89" s="227" t="s">
        <v>853</v>
      </c>
      <c r="Q89" s="227" t="s">
        <v>125</v>
      </c>
      <c r="R89" s="286" t="str">
        <f t="shared" si="23"/>
        <v>SerpentinizedHarzburgite</v>
      </c>
      <c r="S89" s="227" t="s">
        <v>107</v>
      </c>
      <c r="T89" s="227" t="s">
        <v>700</v>
      </c>
      <c r="U89" s="227" t="s">
        <v>95</v>
      </c>
      <c r="V89" s="227" t="s">
        <v>96</v>
      </c>
      <c r="W89" s="227" t="s">
        <v>102</v>
      </c>
      <c r="X89" s="287">
        <f>VLOOKUP(W89,definitions_list_lookup!$A$13:$B$19,2,0)</f>
        <v>5</v>
      </c>
      <c r="Y89" s="227" t="s">
        <v>90</v>
      </c>
      <c r="Z89" s="227" t="s">
        <v>91</v>
      </c>
      <c r="AA89" s="227"/>
      <c r="AB89" s="227" t="s">
        <v>116</v>
      </c>
      <c r="AC89" s="227" t="s">
        <v>95</v>
      </c>
      <c r="AD89" s="227" t="s">
        <v>96</v>
      </c>
      <c r="AE89" s="233" t="s">
        <v>123</v>
      </c>
      <c r="AF89" s="286">
        <f>VLOOKUP(AE89,definitions_list_mag!$V$12:$W$15,2,0)</f>
        <v>1</v>
      </c>
      <c r="AG89" s="237" t="s">
        <v>1363</v>
      </c>
      <c r="AH89" s="227" t="s">
        <v>1364</v>
      </c>
      <c r="AI89" s="240">
        <f t="shared" si="42"/>
        <v>64</v>
      </c>
      <c r="AJ89" s="227"/>
      <c r="AK89" s="227"/>
      <c r="AL89" s="227"/>
      <c r="AM89" s="227"/>
      <c r="AN89" s="227"/>
      <c r="AO89" s="240"/>
      <c r="AP89" s="227"/>
      <c r="AQ89" s="227"/>
      <c r="AR89" s="227"/>
      <c r="AS89" s="227"/>
      <c r="AT89" s="227"/>
      <c r="AU89" s="240"/>
      <c r="AV89" s="227"/>
      <c r="AW89" s="227"/>
      <c r="AX89" s="227"/>
      <c r="AY89" s="227"/>
      <c r="AZ89" s="227"/>
      <c r="BA89" s="240">
        <v>35</v>
      </c>
      <c r="BB89" s="227">
        <v>8</v>
      </c>
      <c r="BC89" s="227">
        <v>3</v>
      </c>
      <c r="BD89" s="227" t="s">
        <v>110</v>
      </c>
      <c r="BE89" s="227" t="s">
        <v>103</v>
      </c>
      <c r="BF89" s="227"/>
      <c r="BG89" s="240"/>
      <c r="BH89" s="227"/>
      <c r="BI89" s="227"/>
      <c r="BJ89" s="227"/>
      <c r="BK89" s="227"/>
      <c r="BL89" s="227"/>
      <c r="BM89" s="240">
        <v>1</v>
      </c>
      <c r="BN89" s="227">
        <v>1</v>
      </c>
      <c r="BO89" s="227">
        <v>0.5</v>
      </c>
      <c r="BP89" s="227"/>
      <c r="BQ89" s="227"/>
      <c r="BR89" s="227"/>
      <c r="BS89" s="227"/>
      <c r="BT89" s="227"/>
      <c r="BU89" s="227"/>
      <c r="BV89" s="227"/>
      <c r="BW89" s="227"/>
      <c r="BX89" s="227"/>
      <c r="BY89" s="240"/>
      <c r="BZ89" s="227"/>
      <c r="CA89" s="227"/>
      <c r="CB89" s="227"/>
      <c r="CC89" s="227"/>
      <c r="CD89" s="227"/>
      <c r="CE89" s="227"/>
      <c r="CF89" s="227"/>
      <c r="CG89" s="148"/>
      <c r="CH89" s="149" t="s">
        <v>1329</v>
      </c>
      <c r="CI89" s="149">
        <v>100</v>
      </c>
      <c r="CJ89" s="149" t="s">
        <v>514</v>
      </c>
      <c r="CK89" s="151"/>
      <c r="CL89" s="152"/>
      <c r="CM89" s="152"/>
      <c r="CN89" s="152"/>
      <c r="CO89" s="152"/>
      <c r="CP89" s="152"/>
      <c r="CQ89" s="152"/>
      <c r="CR89" s="152"/>
      <c r="CS89" s="152"/>
      <c r="CT89" s="152"/>
      <c r="CU89" s="152"/>
      <c r="CV89" s="152"/>
      <c r="CW89" s="152"/>
      <c r="CX89" s="152"/>
      <c r="CY89" s="152"/>
      <c r="CZ89" s="152"/>
      <c r="DA89" s="152"/>
      <c r="DB89" s="152">
        <v>65</v>
      </c>
      <c r="DC89" s="229">
        <v>35</v>
      </c>
      <c r="DD89" s="152"/>
      <c r="DE89" s="152"/>
      <c r="DF89" s="152"/>
      <c r="DG89" s="152"/>
      <c r="DH89" s="152"/>
      <c r="DI89" s="152"/>
      <c r="DJ89" s="152"/>
      <c r="DK89" s="208">
        <f t="shared" si="24"/>
        <v>100</v>
      </c>
      <c r="DL89" s="148"/>
      <c r="DM89" s="152"/>
      <c r="DN89" s="152"/>
      <c r="DO89" s="153"/>
      <c r="DQ89" s="148"/>
      <c r="DR89" s="153"/>
      <c r="DS89" s="148"/>
      <c r="DT89" s="261" t="s">
        <v>1396</v>
      </c>
      <c r="DU89" s="229"/>
      <c r="DV89" s="229"/>
      <c r="DW89" s="290">
        <f t="shared" si="41"/>
        <v>100</v>
      </c>
      <c r="DX89" s="291" t="e">
        <f>VLOOKUP(P89,definitions_list_lookup!$K$30:$L$54,2,0)</f>
        <v>#N/A</v>
      </c>
      <c r="DY89" s="154" t="s">
        <v>1401</v>
      </c>
      <c r="DZ89" s="154" t="s">
        <v>1426</v>
      </c>
      <c r="EA89" s="154"/>
      <c r="EB89" s="229"/>
      <c r="EC89" s="292"/>
      <c r="ED89" s="229" t="s">
        <v>2517</v>
      </c>
      <c r="EE89" s="293"/>
      <c r="EF89" s="294"/>
      <c r="EG89" s="293"/>
      <c r="EH89" s="295"/>
      <c r="EI89" s="296" t="e">
        <f>VLOOKUP(EH89,definitions_list_mag!$Y$12:$Z$15,2,FALSE)</f>
        <v>#N/A</v>
      </c>
      <c r="EJ89" s="297"/>
      <c r="EK89" s="298" t="e">
        <f>VLOOKUP(EJ89,definitions_list_mag!$AT$3:$AU$5,2,FALSE)</f>
        <v>#N/A</v>
      </c>
      <c r="EL89" s="293"/>
      <c r="EM89" s="295"/>
      <c r="EN89" s="295"/>
      <c r="EO89" s="321"/>
      <c r="EP89" s="321"/>
      <c r="EQ89" s="321"/>
      <c r="ER89" s="321"/>
      <c r="ES89" s="321"/>
      <c r="ET89" s="321"/>
      <c r="EU89" s="321"/>
      <c r="EV89" s="322"/>
      <c r="EW89" s="322"/>
      <c r="EX89" s="322"/>
      <c r="EY89" s="322"/>
      <c r="EZ89" s="192" t="e">
        <f t="shared" si="25"/>
        <v>#DIV/0!</v>
      </c>
      <c r="FA89" s="192" t="e">
        <f t="shared" si="26"/>
        <v>#DIV/0!</v>
      </c>
      <c r="FB89" s="192" t="e">
        <f t="shared" si="27"/>
        <v>#DIV/0!</v>
      </c>
      <c r="FC89" s="192" t="e">
        <f t="shared" si="28"/>
        <v>#DIV/0!</v>
      </c>
      <c r="FD89" s="192" t="e">
        <f t="shared" si="29"/>
        <v>#DIV/0!</v>
      </c>
      <c r="FE89" s="193" t="e">
        <f t="shared" si="30"/>
        <v>#DIV/0!</v>
      </c>
      <c r="FF89" s="194" t="e">
        <f t="shared" si="31"/>
        <v>#DIV/0!</v>
      </c>
      <c r="FG89" s="297"/>
      <c r="FH89" s="295"/>
      <c r="FI89" s="778">
        <f t="shared" si="32"/>
        <v>0</v>
      </c>
      <c r="FJ89" s="779" t="e">
        <f t="shared" si="33"/>
        <v>#DIV/0!</v>
      </c>
      <c r="FK89" s="779" t="e">
        <f t="shared" si="34"/>
        <v>#DIV/0!</v>
      </c>
      <c r="FL89" s="780" t="e">
        <f t="shared" si="35"/>
        <v>#DIV/0!</v>
      </c>
      <c r="FM89" s="169" t="e">
        <f t="shared" si="36"/>
        <v>#DIV/0!</v>
      </c>
      <c r="FN89" s="783" t="e">
        <f t="shared" si="37"/>
        <v>#DIV/0!</v>
      </c>
      <c r="FO89" s="227"/>
      <c r="FP89" s="227"/>
      <c r="FQ89" s="227"/>
      <c r="FR89" s="227"/>
      <c r="FS89" s="227"/>
      <c r="FT89" s="227"/>
      <c r="FU89" s="227"/>
      <c r="FV89" s="227"/>
      <c r="FW89" s="227"/>
      <c r="FX89" s="227"/>
      <c r="FY89" s="227"/>
      <c r="FZ89" s="227"/>
      <c r="GA89" s="227"/>
      <c r="GB89" s="227"/>
      <c r="GC89" s="227"/>
      <c r="GD89" s="227"/>
      <c r="GE89" s="227"/>
      <c r="GF89" s="227"/>
      <c r="GG89" s="227"/>
      <c r="GH89" s="227"/>
      <c r="GI89" s="227"/>
      <c r="GJ89" s="227"/>
      <c r="GK89" s="227"/>
      <c r="GL89" s="227"/>
      <c r="GM89" s="227"/>
      <c r="GN89" s="227"/>
      <c r="GO89" s="227"/>
      <c r="GP89" s="227"/>
      <c r="GQ89" s="227"/>
      <c r="GR89" s="227"/>
      <c r="GS89" s="227"/>
      <c r="GT89" s="227"/>
      <c r="GU89" s="227"/>
      <c r="GV89" s="227"/>
      <c r="GW89" s="227"/>
      <c r="GX89" s="227"/>
      <c r="GY89" s="227"/>
      <c r="GZ89" s="227"/>
      <c r="HA89" s="227"/>
      <c r="HB89" s="227"/>
      <c r="HC89" s="227"/>
      <c r="HD89" s="227"/>
      <c r="HE89" s="227"/>
      <c r="HF89" s="227"/>
      <c r="HG89" s="227"/>
      <c r="HH89" s="227"/>
      <c r="HI89" s="227"/>
      <c r="HJ89" s="227"/>
      <c r="HK89" s="227"/>
      <c r="HL89" s="227"/>
      <c r="HM89" s="227"/>
      <c r="HN89" s="227"/>
      <c r="HO89" s="227"/>
      <c r="HP89" s="227"/>
      <c r="HQ89" s="227"/>
      <c r="HR89" s="227"/>
      <c r="HS89" s="227"/>
      <c r="HT89" s="227"/>
      <c r="HU89" s="227"/>
      <c r="HV89" s="227"/>
      <c r="HW89" s="227"/>
      <c r="HX89" s="227"/>
      <c r="HY89" s="227"/>
      <c r="HZ89" s="227"/>
      <c r="IA89" s="227"/>
      <c r="IB89" s="227"/>
      <c r="IC89" s="227"/>
      <c r="ID89" s="227"/>
      <c r="IE89" s="227"/>
      <c r="IF89" s="227"/>
      <c r="IG89" s="227"/>
      <c r="IH89" s="227"/>
      <c r="II89" s="227"/>
      <c r="IJ89" s="227"/>
      <c r="IK89" s="227"/>
      <c r="IL89" s="227"/>
      <c r="IM89" s="227"/>
      <c r="IN89" s="227"/>
      <c r="IO89" s="227"/>
      <c r="IP89" s="227"/>
      <c r="IQ89" s="227"/>
      <c r="IR89" s="227"/>
      <c r="IS89" s="227"/>
      <c r="IT89" s="227"/>
      <c r="IU89" s="227"/>
      <c r="IV89" s="227"/>
      <c r="IW89" s="227"/>
      <c r="IX89" s="227"/>
      <c r="IY89" s="227"/>
      <c r="IZ89" s="227"/>
      <c r="JA89" s="227"/>
      <c r="JB89" s="227"/>
      <c r="JC89" s="227"/>
      <c r="JD89" s="227"/>
      <c r="JE89" s="227"/>
      <c r="JF89" s="227"/>
      <c r="JG89" s="227"/>
      <c r="JH89" s="227"/>
      <c r="JI89" s="227"/>
      <c r="JJ89" s="227"/>
      <c r="JK89" s="227"/>
      <c r="JL89" s="227"/>
      <c r="JM89" s="227"/>
      <c r="JN89" s="227"/>
      <c r="JO89" s="227"/>
      <c r="JP89" s="227"/>
      <c r="JQ89" s="227"/>
      <c r="JR89" s="227"/>
      <c r="JS89" s="227"/>
      <c r="JT89" s="227"/>
      <c r="JU89" s="227"/>
      <c r="JV89" s="227"/>
      <c r="JW89" s="227"/>
      <c r="JX89" s="227"/>
      <c r="JY89" s="227"/>
      <c r="JZ89" s="227"/>
      <c r="KA89" s="227"/>
      <c r="KB89" s="227"/>
      <c r="KC89" s="227"/>
      <c r="KD89" s="227"/>
      <c r="KE89" s="227"/>
      <c r="KF89" s="227"/>
      <c r="KG89" s="227"/>
      <c r="KH89" s="227"/>
      <c r="KI89" s="227"/>
      <c r="KJ89" s="227"/>
      <c r="KK89" s="227"/>
      <c r="KL89" s="227"/>
      <c r="KM89" s="227"/>
      <c r="KN89" s="227"/>
      <c r="KO89" s="227"/>
      <c r="KP89" s="227"/>
      <c r="KQ89" s="227"/>
      <c r="KR89" s="227"/>
      <c r="KS89" s="227"/>
      <c r="KT89" s="227"/>
      <c r="KU89" s="227"/>
      <c r="KV89" s="227"/>
      <c r="KW89" s="227"/>
      <c r="KX89" s="227"/>
      <c r="KY89" s="227"/>
      <c r="KZ89" s="227"/>
      <c r="LA89" s="227"/>
      <c r="LB89" s="227"/>
      <c r="LC89" s="227"/>
      <c r="LD89" s="227"/>
      <c r="LE89" s="227"/>
      <c r="LF89" s="227"/>
      <c r="LG89" s="227"/>
      <c r="LH89" s="227"/>
      <c r="LI89" s="227"/>
      <c r="LJ89" s="227"/>
      <c r="LK89" s="227"/>
      <c r="LL89" s="227"/>
      <c r="LM89" s="227"/>
      <c r="LN89" s="227"/>
      <c r="LO89" s="227"/>
      <c r="LP89" s="227"/>
      <c r="LQ89" s="227"/>
      <c r="LR89" s="227"/>
      <c r="LS89" s="227"/>
      <c r="LT89" s="227"/>
      <c r="LU89" s="227"/>
      <c r="LV89" s="227"/>
      <c r="LW89" s="227"/>
      <c r="LX89" s="227"/>
      <c r="LY89" s="227"/>
      <c r="LZ89" s="227"/>
      <c r="MA89" s="227"/>
      <c r="MB89" s="227"/>
      <c r="MC89" s="227"/>
      <c r="MD89" s="227"/>
      <c r="ME89" s="227"/>
      <c r="MF89" s="227"/>
      <c r="MG89" s="227"/>
      <c r="MH89" s="227"/>
      <c r="MI89" s="227"/>
      <c r="MJ89" s="227"/>
      <c r="MK89" s="227"/>
      <c r="ML89" s="227"/>
      <c r="MM89" s="227"/>
      <c r="MN89" s="227"/>
      <c r="MO89" s="227"/>
      <c r="MP89" s="227"/>
      <c r="MQ89" s="227"/>
      <c r="MR89" s="227"/>
      <c r="MS89" s="227"/>
      <c r="MT89" s="227"/>
      <c r="MU89" s="227"/>
      <c r="MV89" s="227"/>
      <c r="MW89" s="227"/>
      <c r="MX89" s="227"/>
      <c r="MY89" s="227"/>
      <c r="MZ89" s="227"/>
      <c r="NA89" s="227"/>
      <c r="NB89" s="227"/>
      <c r="NC89" s="227"/>
      <c r="ND89" s="227"/>
      <c r="NE89" s="227"/>
      <c r="NF89" s="227"/>
      <c r="NG89" s="227"/>
      <c r="NH89" s="227"/>
      <c r="NI89" s="227"/>
      <c r="NJ89" s="227"/>
      <c r="NK89" s="227"/>
      <c r="NL89" s="227"/>
      <c r="NM89" s="227"/>
      <c r="NN89" s="227"/>
      <c r="NO89" s="227"/>
      <c r="NP89" s="227"/>
      <c r="NQ89" s="227"/>
      <c r="NR89" s="227"/>
      <c r="NS89" s="227"/>
      <c r="NT89" s="227"/>
      <c r="NU89" s="227"/>
      <c r="NV89" s="227"/>
      <c r="NW89" s="227"/>
      <c r="NX89" s="227"/>
      <c r="NY89" s="227"/>
      <c r="NZ89" s="227"/>
      <c r="OA89" s="227"/>
      <c r="OB89" s="227"/>
      <c r="OC89" s="227"/>
      <c r="OD89" s="227"/>
      <c r="OE89" s="227"/>
      <c r="OF89" s="227"/>
      <c r="OG89" s="227"/>
      <c r="OH89" s="227"/>
      <c r="OI89" s="227"/>
      <c r="OJ89" s="227"/>
      <c r="OK89" s="227"/>
      <c r="OL89" s="227"/>
      <c r="OM89" s="227"/>
      <c r="ON89" s="227"/>
      <c r="OO89" s="227"/>
      <c r="OP89" s="227"/>
      <c r="OQ89" s="227"/>
      <c r="OR89" s="227"/>
      <c r="OS89" s="227"/>
      <c r="OT89" s="227"/>
      <c r="OU89" s="227"/>
      <c r="OV89" s="227"/>
      <c r="OW89" s="227"/>
      <c r="OX89" s="227"/>
      <c r="OY89" s="227"/>
      <c r="OZ89" s="227"/>
      <c r="PA89" s="227"/>
      <c r="PB89" s="227"/>
      <c r="PC89" s="227"/>
      <c r="PD89" s="227"/>
      <c r="PE89" s="227"/>
      <c r="PF89" s="227"/>
      <c r="PG89" s="227"/>
      <c r="PH89" s="227"/>
      <c r="PI89" s="227"/>
      <c r="PJ89" s="227"/>
      <c r="PK89" s="227"/>
      <c r="PL89" s="227"/>
      <c r="PM89" s="227"/>
      <c r="PN89" s="227"/>
      <c r="PO89" s="227"/>
      <c r="PP89" s="227"/>
      <c r="PQ89" s="227"/>
      <c r="PR89" s="227"/>
      <c r="PS89" s="227"/>
      <c r="PT89" s="227"/>
      <c r="PU89" s="227"/>
      <c r="PV89" s="227"/>
      <c r="PW89" s="227"/>
      <c r="PX89" s="227"/>
      <c r="PY89" s="227"/>
      <c r="PZ89" s="227"/>
      <c r="QA89" s="227"/>
      <c r="QB89" s="227"/>
      <c r="QC89" s="227"/>
      <c r="QD89" s="227"/>
      <c r="QE89" s="227"/>
      <c r="QF89" s="227"/>
      <c r="QG89" s="227"/>
      <c r="QH89" s="227"/>
      <c r="QI89" s="227"/>
      <c r="QJ89" s="227"/>
      <c r="QK89" s="227"/>
      <c r="QL89" s="227"/>
      <c r="QM89" s="227"/>
      <c r="QN89" s="227"/>
      <c r="QO89" s="227"/>
      <c r="QP89" s="227"/>
      <c r="QQ89" s="227"/>
      <c r="QR89" s="227"/>
      <c r="QS89" s="227"/>
      <c r="QT89" s="227"/>
      <c r="QU89" s="227"/>
      <c r="QV89" s="227"/>
      <c r="QW89" s="227"/>
      <c r="QX89" s="227"/>
      <c r="QY89" s="227"/>
      <c r="QZ89" s="227"/>
      <c r="RA89" s="227"/>
      <c r="RB89" s="227"/>
      <c r="RC89" s="227"/>
      <c r="RD89" s="227"/>
      <c r="RE89" s="227"/>
      <c r="RF89" s="227"/>
      <c r="RG89" s="227"/>
      <c r="RH89" s="227"/>
      <c r="RI89" s="227"/>
      <c r="RJ89" s="227"/>
      <c r="RK89" s="227"/>
      <c r="RL89" s="227"/>
      <c r="RM89" s="227"/>
      <c r="RN89" s="227"/>
      <c r="RO89" s="227"/>
      <c r="RP89" s="227"/>
      <c r="RQ89" s="227"/>
      <c r="RR89" s="227"/>
      <c r="RS89" s="227"/>
      <c r="RT89" s="227"/>
      <c r="RU89" s="227"/>
      <c r="RV89" s="227"/>
      <c r="RW89" s="227"/>
      <c r="RX89" s="227"/>
      <c r="RY89" s="227"/>
      <c r="RZ89" s="227"/>
      <c r="SA89" s="227"/>
      <c r="SB89" s="227"/>
      <c r="SC89" s="227"/>
      <c r="SD89" s="227"/>
      <c r="SE89" s="227"/>
      <c r="SF89" s="227"/>
      <c r="SG89" s="227"/>
      <c r="SH89" s="227"/>
      <c r="SI89" s="227"/>
      <c r="SJ89" s="227"/>
      <c r="SK89" s="227"/>
      <c r="SL89" s="227"/>
      <c r="SM89" s="227"/>
      <c r="SN89" s="227"/>
      <c r="SO89" s="227"/>
      <c r="SP89" s="227"/>
      <c r="SQ89" s="227"/>
      <c r="SR89" s="227"/>
      <c r="SS89" s="227"/>
      <c r="ST89" s="227"/>
      <c r="SU89" s="227"/>
      <c r="SV89" s="227"/>
      <c r="SW89" s="227"/>
      <c r="SX89" s="227"/>
      <c r="SY89" s="227"/>
      <c r="SZ89" s="227"/>
      <c r="TA89" s="227"/>
      <c r="TB89" s="227"/>
      <c r="TC89" s="227"/>
      <c r="TD89" s="227"/>
      <c r="TE89" s="227"/>
      <c r="TF89" s="227"/>
      <c r="TG89" s="227"/>
      <c r="TH89" s="227"/>
      <c r="TI89" s="227"/>
      <c r="TJ89" s="227"/>
      <c r="TK89" s="227"/>
      <c r="TL89" s="227"/>
      <c r="TM89" s="227"/>
      <c r="TN89" s="227"/>
      <c r="TO89" s="227"/>
      <c r="TP89" s="227"/>
      <c r="TQ89" s="227"/>
      <c r="TR89" s="227"/>
      <c r="TS89" s="227"/>
      <c r="TT89" s="227"/>
      <c r="TU89" s="227"/>
      <c r="TV89" s="227"/>
      <c r="TW89" s="227"/>
      <c r="TX89" s="227"/>
      <c r="TY89" s="227"/>
      <c r="TZ89" s="227"/>
      <c r="UA89" s="227"/>
      <c r="UB89" s="227"/>
      <c r="UC89" s="227"/>
      <c r="UD89" s="227"/>
      <c r="UE89" s="227"/>
      <c r="UF89" s="227"/>
      <c r="UG89" s="227"/>
      <c r="UH89" s="227"/>
      <c r="UI89" s="227"/>
      <c r="UJ89" s="227"/>
      <c r="UK89" s="227"/>
      <c r="UL89" s="227"/>
      <c r="UM89" s="227"/>
      <c r="UN89" s="227"/>
      <c r="UO89" s="227"/>
      <c r="UP89" s="227"/>
      <c r="UQ89" s="227"/>
      <c r="UR89" s="227"/>
      <c r="US89" s="227"/>
      <c r="UT89" s="227"/>
      <c r="UU89" s="227"/>
      <c r="UV89" s="227"/>
      <c r="UW89" s="227"/>
      <c r="UX89" s="227"/>
      <c r="UY89" s="227"/>
      <c r="UZ89" s="227"/>
      <c r="VA89" s="227"/>
      <c r="VB89" s="227"/>
      <c r="VC89" s="227"/>
      <c r="VD89" s="227"/>
      <c r="VE89" s="227"/>
      <c r="VF89" s="227"/>
      <c r="VG89" s="227"/>
      <c r="VH89" s="227"/>
      <c r="VI89" s="227"/>
      <c r="VJ89" s="227"/>
      <c r="VK89" s="227"/>
      <c r="VL89" s="227"/>
      <c r="VM89" s="227"/>
      <c r="VN89" s="227"/>
      <c r="VO89" s="227"/>
      <c r="VP89" s="227"/>
      <c r="VQ89" s="227"/>
      <c r="VR89" s="227"/>
      <c r="VS89" s="227"/>
      <c r="VT89" s="227"/>
      <c r="VU89" s="227"/>
      <c r="VV89" s="227"/>
      <c r="VW89" s="227"/>
      <c r="VX89" s="227"/>
      <c r="VY89" s="227"/>
      <c r="VZ89" s="227"/>
      <c r="WA89" s="227"/>
      <c r="WB89" s="227"/>
      <c r="WC89" s="227"/>
      <c r="WD89" s="227"/>
      <c r="WE89" s="227"/>
      <c r="WF89" s="227"/>
      <c r="WG89" s="227"/>
      <c r="WH89" s="227"/>
      <c r="WI89" s="227"/>
      <c r="WJ89" s="227"/>
      <c r="WK89" s="227"/>
      <c r="WL89" s="227"/>
      <c r="WM89" s="227"/>
      <c r="WN89" s="227"/>
      <c r="WO89" s="227"/>
      <c r="WP89" s="227"/>
      <c r="WQ89" s="227"/>
      <c r="WR89" s="227"/>
      <c r="WS89" s="227"/>
      <c r="WT89" s="227"/>
      <c r="WU89" s="227"/>
      <c r="WV89" s="227"/>
      <c r="WW89" s="227"/>
      <c r="WX89" s="227"/>
      <c r="WY89" s="227"/>
      <c r="WZ89" s="227"/>
      <c r="XA89" s="227"/>
      <c r="XB89" s="227"/>
      <c r="XC89" s="227"/>
      <c r="XD89" s="227"/>
      <c r="XE89" s="227"/>
      <c r="XF89" s="227"/>
      <c r="XG89" s="227"/>
      <c r="XH89" s="227"/>
      <c r="XI89" s="227"/>
      <c r="XJ89" s="227"/>
      <c r="XK89" s="227"/>
      <c r="XL89" s="227"/>
      <c r="XM89" s="227"/>
      <c r="XN89" s="227"/>
      <c r="XO89" s="227"/>
      <c r="XP89" s="227"/>
      <c r="XQ89" s="227"/>
      <c r="XR89" s="227"/>
      <c r="XS89" s="227"/>
      <c r="XT89" s="227"/>
      <c r="XU89" s="227"/>
      <c r="XV89" s="227"/>
      <c r="XW89" s="227"/>
      <c r="XX89" s="227"/>
      <c r="XY89" s="227"/>
      <c r="XZ89" s="227"/>
      <c r="YA89" s="227"/>
      <c r="YB89" s="227"/>
      <c r="YC89" s="227"/>
      <c r="YD89" s="227"/>
      <c r="YE89" s="227"/>
      <c r="YF89" s="227"/>
      <c r="YG89" s="227"/>
      <c r="YH89" s="227"/>
      <c r="YI89" s="227"/>
      <c r="YJ89" s="227"/>
      <c r="YK89" s="227"/>
      <c r="YL89" s="227"/>
      <c r="YM89" s="227"/>
      <c r="YN89" s="227"/>
      <c r="YO89" s="227"/>
      <c r="YP89" s="227"/>
      <c r="YQ89" s="227"/>
      <c r="YR89" s="227"/>
      <c r="YS89" s="227"/>
      <c r="YT89" s="227"/>
      <c r="YU89" s="227"/>
      <c r="YV89" s="227"/>
      <c r="YW89" s="227"/>
      <c r="YX89" s="227"/>
      <c r="YY89" s="227"/>
      <c r="YZ89" s="227"/>
      <c r="ZA89" s="227"/>
      <c r="ZB89" s="227"/>
      <c r="ZC89" s="227"/>
      <c r="ZD89" s="227"/>
      <c r="ZE89" s="227"/>
      <c r="ZF89" s="227"/>
      <c r="ZG89" s="227"/>
      <c r="ZH89" s="227"/>
      <c r="ZI89" s="227"/>
      <c r="ZJ89" s="227"/>
      <c r="ZK89" s="227"/>
      <c r="ZL89" s="227"/>
      <c r="ZM89" s="227"/>
      <c r="ZN89" s="227"/>
      <c r="ZO89" s="227"/>
      <c r="ZP89" s="227"/>
      <c r="ZQ89" s="227"/>
      <c r="ZR89" s="227"/>
      <c r="ZS89" s="227"/>
      <c r="ZT89" s="227"/>
      <c r="ZU89" s="227"/>
      <c r="ZV89" s="227"/>
      <c r="ZW89" s="227"/>
      <c r="ZX89" s="227"/>
      <c r="ZY89" s="227"/>
      <c r="ZZ89" s="227"/>
      <c r="AAA89" s="227"/>
      <c r="AAB89" s="227"/>
      <c r="AAC89" s="227"/>
      <c r="AAD89" s="227"/>
      <c r="AAE89" s="227"/>
      <c r="AAF89" s="227"/>
      <c r="AAG89" s="227"/>
      <c r="AAH89" s="227"/>
      <c r="AAI89" s="227"/>
      <c r="AAJ89" s="227"/>
      <c r="AAK89" s="227"/>
      <c r="AAL89" s="227"/>
      <c r="AAM89" s="227"/>
      <c r="AAN89" s="227"/>
      <c r="AAO89" s="227"/>
      <c r="AAP89" s="227"/>
      <c r="AAQ89" s="227"/>
      <c r="AAR89" s="227"/>
      <c r="AAS89" s="227"/>
      <c r="AAT89" s="227"/>
      <c r="AAU89" s="227"/>
      <c r="AAV89" s="227"/>
      <c r="AAW89" s="227"/>
      <c r="AAX89" s="227"/>
      <c r="AAY89" s="227"/>
      <c r="AAZ89" s="227"/>
      <c r="ABA89" s="227"/>
      <c r="ABB89" s="227"/>
      <c r="ABC89" s="227"/>
      <c r="ABD89" s="227"/>
      <c r="ABE89" s="227"/>
      <c r="ABF89" s="227"/>
      <c r="ABG89" s="227"/>
      <c r="ABH89" s="227"/>
      <c r="ABI89" s="227"/>
      <c r="ABJ89" s="227"/>
      <c r="ABK89" s="227"/>
      <c r="ABL89" s="227"/>
      <c r="ABM89" s="227"/>
      <c r="ABN89" s="227"/>
      <c r="ABO89" s="227"/>
      <c r="ABP89" s="227"/>
      <c r="ABQ89" s="227"/>
      <c r="ABR89" s="227"/>
      <c r="ABS89" s="227"/>
      <c r="ABT89" s="227"/>
      <c r="ABU89" s="227"/>
      <c r="ABV89" s="227"/>
      <c r="ABW89" s="227"/>
      <c r="ABX89" s="227"/>
      <c r="ABY89" s="227"/>
      <c r="ABZ89" s="227"/>
      <c r="ACA89" s="227"/>
      <c r="ACB89" s="227"/>
      <c r="ACC89" s="227"/>
      <c r="ACD89" s="227"/>
      <c r="ACE89" s="227"/>
      <c r="ACF89" s="227"/>
      <c r="ACG89" s="227"/>
      <c r="ACH89" s="227"/>
      <c r="ACI89" s="227"/>
      <c r="ACJ89" s="227"/>
      <c r="ACK89" s="227"/>
      <c r="ACL89" s="227"/>
      <c r="ACM89" s="227"/>
      <c r="ACN89" s="227"/>
      <c r="ACO89" s="227"/>
      <c r="ACP89" s="227"/>
      <c r="ACQ89" s="227"/>
      <c r="ACR89" s="227"/>
      <c r="ACS89" s="227"/>
      <c r="ACT89" s="227"/>
      <c r="ACU89" s="227"/>
      <c r="ACV89" s="227"/>
      <c r="ACW89" s="227"/>
      <c r="ACX89" s="227"/>
      <c r="ACY89" s="227"/>
      <c r="ACZ89" s="227"/>
      <c r="ADA89" s="227"/>
      <c r="ADB89" s="227"/>
      <c r="ADC89" s="227"/>
      <c r="ADD89" s="227"/>
      <c r="ADE89" s="227"/>
      <c r="ADF89" s="227"/>
      <c r="ADG89" s="227"/>
      <c r="ADH89" s="227"/>
      <c r="ADI89" s="227"/>
      <c r="ADJ89" s="227"/>
      <c r="ADK89" s="227"/>
      <c r="ADL89" s="227"/>
      <c r="ADM89" s="227"/>
      <c r="ADN89" s="227"/>
      <c r="ADO89" s="227"/>
      <c r="ADP89" s="227"/>
      <c r="ADQ89" s="227"/>
      <c r="ADR89" s="227"/>
      <c r="ADS89" s="227"/>
      <c r="ADT89" s="227"/>
      <c r="ADU89" s="227"/>
      <c r="ADV89" s="227"/>
      <c r="ADW89" s="227"/>
      <c r="ADX89" s="227"/>
      <c r="ADY89" s="227"/>
      <c r="ADZ89" s="227"/>
      <c r="AEA89" s="227"/>
      <c r="AEB89" s="227"/>
      <c r="AEC89" s="227"/>
      <c r="AED89" s="227"/>
      <c r="AEE89" s="227"/>
      <c r="AEF89" s="227"/>
      <c r="AEG89" s="227"/>
      <c r="AEH89" s="227"/>
      <c r="AEI89" s="227"/>
      <c r="AEJ89" s="227"/>
      <c r="AEK89" s="227"/>
      <c r="AEL89" s="227"/>
      <c r="AEM89" s="227"/>
      <c r="AEN89" s="227"/>
      <c r="AEO89" s="227"/>
      <c r="AEP89" s="227"/>
      <c r="AEQ89" s="227"/>
      <c r="AER89" s="227"/>
      <c r="AES89" s="227"/>
      <c r="AET89" s="227"/>
      <c r="AEU89" s="227"/>
      <c r="AEV89" s="227"/>
      <c r="AEW89" s="227"/>
      <c r="AEX89" s="227"/>
      <c r="AEY89" s="227"/>
      <c r="AEZ89" s="227"/>
      <c r="AFA89" s="227"/>
      <c r="AFB89" s="227"/>
      <c r="AFC89" s="227"/>
      <c r="AFD89" s="227"/>
      <c r="AFE89" s="227"/>
      <c r="AFF89" s="227"/>
      <c r="AFG89" s="227"/>
      <c r="AFH89" s="227"/>
      <c r="AFI89" s="227"/>
      <c r="AFJ89" s="227"/>
      <c r="AFK89" s="227"/>
      <c r="AFL89" s="227"/>
      <c r="AFM89" s="227"/>
      <c r="AFN89" s="227"/>
      <c r="AFO89" s="227"/>
      <c r="AFP89" s="227"/>
      <c r="AFQ89" s="227"/>
      <c r="AFR89" s="227"/>
      <c r="AFS89" s="227"/>
      <c r="AFT89" s="227"/>
      <c r="AFU89" s="227"/>
      <c r="AFV89" s="227"/>
      <c r="AFW89" s="227"/>
      <c r="AFX89" s="227"/>
      <c r="AFY89" s="227"/>
      <c r="AFZ89" s="227"/>
      <c r="AGA89" s="227"/>
      <c r="AGB89" s="227"/>
      <c r="AGC89" s="227"/>
      <c r="AGD89" s="227"/>
      <c r="AGE89" s="227"/>
      <c r="AGF89" s="227"/>
      <c r="AGG89" s="227"/>
      <c r="AGH89" s="227"/>
      <c r="AGI89" s="227"/>
      <c r="AGJ89" s="227"/>
      <c r="AGK89" s="227"/>
      <c r="AGL89" s="227"/>
      <c r="AGM89" s="227"/>
      <c r="AGN89" s="227"/>
      <c r="AGO89" s="227"/>
      <c r="AGP89" s="227"/>
      <c r="AGQ89" s="227"/>
      <c r="AGR89" s="227"/>
      <c r="AGS89" s="227"/>
      <c r="AGT89" s="227"/>
      <c r="AGU89" s="227"/>
      <c r="AGV89" s="227"/>
      <c r="AGW89" s="227"/>
      <c r="AGX89" s="227"/>
      <c r="AGY89" s="227"/>
      <c r="AGZ89" s="227"/>
      <c r="AHA89" s="227"/>
      <c r="AHB89" s="227"/>
      <c r="AHC89" s="227"/>
      <c r="AHD89" s="227"/>
      <c r="AHE89" s="227"/>
      <c r="AHF89" s="227"/>
      <c r="AHG89" s="227"/>
      <c r="AHH89" s="227"/>
      <c r="AHI89" s="227"/>
      <c r="AHJ89" s="227"/>
      <c r="AHK89" s="227"/>
      <c r="AHL89" s="227"/>
      <c r="AHM89" s="227"/>
      <c r="AHN89" s="227"/>
      <c r="AHO89" s="227"/>
      <c r="AHP89" s="227"/>
      <c r="AHQ89" s="227"/>
      <c r="AHR89" s="227"/>
      <c r="AHS89" s="227"/>
      <c r="AHT89" s="227"/>
      <c r="AHU89" s="227"/>
      <c r="AHV89" s="227"/>
      <c r="AHW89" s="227"/>
      <c r="AHX89" s="227"/>
      <c r="AHY89" s="227"/>
      <c r="AHZ89" s="227"/>
      <c r="AIA89" s="227"/>
      <c r="AIB89" s="227"/>
      <c r="AIC89" s="227"/>
      <c r="AID89" s="227"/>
      <c r="AIE89" s="227"/>
      <c r="AIF89" s="227"/>
      <c r="AIG89" s="227"/>
      <c r="AIH89" s="227"/>
      <c r="AII89" s="227"/>
      <c r="AIJ89" s="227"/>
      <c r="AIK89" s="227"/>
      <c r="AIL89" s="227"/>
      <c r="AIM89" s="227"/>
      <c r="AIN89" s="227"/>
      <c r="AIO89" s="227"/>
      <c r="AIP89" s="227"/>
      <c r="AIQ89" s="227"/>
      <c r="AIR89" s="227"/>
      <c r="AIS89" s="227"/>
      <c r="AIT89" s="227"/>
      <c r="AIU89" s="227"/>
      <c r="AIV89" s="227"/>
      <c r="AIW89" s="227"/>
      <c r="AIX89" s="227"/>
      <c r="AIY89" s="227"/>
      <c r="AIZ89" s="227"/>
      <c r="AJA89" s="227"/>
      <c r="AJB89" s="227"/>
      <c r="AJC89" s="227"/>
      <c r="AJD89" s="227"/>
      <c r="AJE89" s="227"/>
      <c r="AJF89" s="227"/>
      <c r="AJG89" s="227"/>
      <c r="AJH89" s="227"/>
      <c r="AJI89" s="227"/>
      <c r="AJJ89" s="227"/>
      <c r="AJK89" s="227"/>
      <c r="AJL89" s="227"/>
      <c r="AJM89" s="227"/>
      <c r="AJN89" s="227"/>
      <c r="AJO89" s="227"/>
      <c r="AJP89" s="227"/>
      <c r="AJQ89" s="227"/>
      <c r="AJR89" s="227"/>
      <c r="AJS89" s="227"/>
      <c r="AJT89" s="227"/>
      <c r="AJU89" s="227"/>
      <c r="AJV89" s="227"/>
      <c r="AJW89" s="227"/>
      <c r="AJX89" s="227"/>
      <c r="AJY89" s="227"/>
      <c r="AJZ89" s="227"/>
      <c r="AKA89" s="227"/>
      <c r="AKB89" s="227"/>
      <c r="AKC89" s="227"/>
      <c r="AKD89" s="227"/>
      <c r="AKE89" s="227"/>
      <c r="AKF89" s="227"/>
      <c r="AKG89" s="227"/>
      <c r="AKH89" s="227"/>
      <c r="AKI89" s="227"/>
      <c r="AKJ89" s="227"/>
      <c r="AKK89" s="227"/>
      <c r="AKL89" s="227"/>
      <c r="AKM89" s="227"/>
      <c r="AKN89" s="227"/>
      <c r="AKO89" s="227"/>
      <c r="AKP89" s="227"/>
      <c r="AKQ89" s="227"/>
      <c r="AKR89" s="227"/>
      <c r="AKS89" s="227"/>
      <c r="AKT89" s="227"/>
      <c r="AKU89" s="227"/>
      <c r="AKV89" s="227"/>
      <c r="AKW89" s="227"/>
      <c r="AKX89" s="227"/>
      <c r="AKY89" s="227"/>
      <c r="AKZ89" s="227"/>
      <c r="ALA89" s="227"/>
      <c r="ALB89" s="227"/>
      <c r="ALC89" s="227"/>
      <c r="ALD89" s="227"/>
      <c r="ALE89" s="227"/>
      <c r="ALF89" s="227"/>
      <c r="ALG89" s="227"/>
      <c r="ALH89" s="227"/>
      <c r="ALI89" s="227"/>
      <c r="ALJ89" s="227"/>
      <c r="ALK89" s="227"/>
      <c r="ALL89" s="227"/>
      <c r="ALM89" s="227"/>
      <c r="ALN89" s="227"/>
      <c r="ALO89" s="227"/>
      <c r="ALP89" s="227"/>
      <c r="ALQ89" s="227"/>
      <c r="ALR89" s="227"/>
      <c r="ALS89" s="227"/>
      <c r="ALT89" s="227"/>
      <c r="ALU89" s="227"/>
      <c r="ALV89" s="227"/>
      <c r="ALW89" s="227"/>
      <c r="ALX89" s="227"/>
      <c r="ALY89" s="227"/>
      <c r="ALZ89" s="227"/>
      <c r="AMA89" s="227"/>
      <c r="AMB89" s="227"/>
      <c r="AMC89" s="227"/>
      <c r="AMD89" s="227"/>
      <c r="AME89" s="227"/>
      <c r="AMF89" s="227"/>
      <c r="AMG89" s="227"/>
      <c r="AMH89" s="227"/>
      <c r="AMI89" s="227"/>
      <c r="AMJ89" s="227"/>
      <c r="AMK89" s="227"/>
      <c r="AML89" s="227"/>
      <c r="AMM89" s="227"/>
      <c r="AMN89" s="227"/>
      <c r="AMO89" s="227"/>
      <c r="AMP89" s="227"/>
      <c r="AMQ89" s="227"/>
      <c r="AMR89" s="227"/>
      <c r="AMS89" s="227"/>
      <c r="AMT89" s="227"/>
      <c r="AMU89" s="227"/>
      <c r="AMV89" s="227"/>
      <c r="AMW89" s="227"/>
      <c r="AMX89" s="227"/>
    </row>
    <row r="90" spans="1:1038" ht="18" customHeight="1">
      <c r="A90" s="223" t="s">
        <v>1277</v>
      </c>
      <c r="B90" s="224" t="s">
        <v>1278</v>
      </c>
      <c r="D90" s="225" t="s">
        <v>1279</v>
      </c>
      <c r="E90" s="126">
        <v>18</v>
      </c>
      <c r="F90" s="126">
        <v>3</v>
      </c>
      <c r="G90" s="285" t="str">
        <f t="shared" si="22"/>
        <v>18-3</v>
      </c>
      <c r="H90" s="277">
        <v>0</v>
      </c>
      <c r="I90" s="126">
        <v>20</v>
      </c>
      <c r="K90" s="545" t="b">
        <f>IF(I91=1,IF(((VLOOKUP($G90,[1]Depth_Lookup!#REF!,9,FALSE))-(H90/100))=0,"Good",IF(((VLOOKUP($G90,[1]Depth_Lookup!$A$3:$J$550,9,FALSE))-(H90/100))&gt;0,"Too Short","Too Long")))</f>
        <v>0</v>
      </c>
      <c r="L90" s="171">
        <f>(VLOOKUP($G90,Depth_Lookup!$A$3:$J$410,10,FALSE))+(H90/100)</f>
        <v>37.134999999999998</v>
      </c>
      <c r="M90" s="171">
        <f>(VLOOKUP($G90,Depth_Lookup!$A$3:$J$410,10,FALSE))+(I90/100)</f>
        <v>37.335000000000001</v>
      </c>
      <c r="N90" s="127" t="s">
        <v>1313</v>
      </c>
      <c r="O90" s="127">
        <v>1</v>
      </c>
      <c r="P90" s="126" t="s">
        <v>853</v>
      </c>
      <c r="Q90" s="126" t="s">
        <v>125</v>
      </c>
      <c r="R90" s="196" t="str">
        <f t="shared" si="23"/>
        <v>SerpentinizedHarzburgite</v>
      </c>
      <c r="S90" s="126" t="s">
        <v>700</v>
      </c>
      <c r="T90" s="126" t="s">
        <v>107</v>
      </c>
      <c r="W90" s="126" t="s">
        <v>102</v>
      </c>
      <c r="X90" s="202">
        <f>VLOOKUP(W90,definitions_list_lookup!$A$13:$B$19,2,0)</f>
        <v>5</v>
      </c>
      <c r="Y90" s="126" t="s">
        <v>90</v>
      </c>
      <c r="Z90" s="126" t="s">
        <v>91</v>
      </c>
      <c r="AB90" s="126" t="s">
        <v>116</v>
      </c>
      <c r="AC90" s="126" t="s">
        <v>95</v>
      </c>
      <c r="AD90" s="126" t="s">
        <v>96</v>
      </c>
      <c r="AE90" s="128" t="s">
        <v>123</v>
      </c>
      <c r="AF90" s="196">
        <f>VLOOKUP(AE90,definitions_list_mag!$V$12:$W$15,2,0)</f>
        <v>1</v>
      </c>
      <c r="AG90" s="129" t="s">
        <v>1363</v>
      </c>
      <c r="AH90" s="126" t="s">
        <v>1364</v>
      </c>
      <c r="AI90" s="130">
        <f t="shared" si="42"/>
        <v>59</v>
      </c>
      <c r="AO90" s="130"/>
      <c r="AU90" s="130"/>
      <c r="BA90" s="130">
        <v>40</v>
      </c>
      <c r="BB90" s="126">
        <v>6</v>
      </c>
      <c r="BC90" s="126">
        <v>4</v>
      </c>
      <c r="BD90" s="126" t="s">
        <v>110</v>
      </c>
      <c r="BE90" s="126" t="s">
        <v>103</v>
      </c>
      <c r="BG90" s="130"/>
      <c r="BM90" s="130">
        <v>1</v>
      </c>
      <c r="BN90" s="126">
        <v>1</v>
      </c>
      <c r="BO90" s="126">
        <v>0.5</v>
      </c>
      <c r="BY90" s="130"/>
      <c r="CG90" s="131"/>
      <c r="CH90" s="132" t="s">
        <v>1329</v>
      </c>
      <c r="CI90" s="132">
        <v>100</v>
      </c>
      <c r="CJ90" s="132" t="s">
        <v>514</v>
      </c>
      <c r="CK90" s="133"/>
      <c r="CL90" s="134"/>
      <c r="CM90" s="134"/>
      <c r="CN90" s="134"/>
      <c r="CO90" s="134"/>
      <c r="CP90" s="134"/>
      <c r="CQ90" s="134"/>
      <c r="CR90" s="134"/>
      <c r="CS90" s="134"/>
      <c r="CT90" s="134"/>
      <c r="CU90" s="134"/>
      <c r="CV90" s="134"/>
      <c r="CW90" s="134"/>
      <c r="CX90" s="134"/>
      <c r="CY90" s="134"/>
      <c r="CZ90" s="134"/>
      <c r="DA90" s="134"/>
      <c r="DB90" s="134">
        <v>60</v>
      </c>
      <c r="DC90" s="135">
        <v>40</v>
      </c>
      <c r="DD90" s="134"/>
      <c r="DE90" s="134"/>
      <c r="DF90" s="134"/>
      <c r="DG90" s="134"/>
      <c r="DH90" s="134"/>
      <c r="DI90" s="134"/>
      <c r="DJ90" s="134"/>
      <c r="DK90" s="207">
        <f t="shared" si="24"/>
        <v>100</v>
      </c>
      <c r="DL90" s="131"/>
      <c r="DM90" s="134"/>
      <c r="DN90" s="134"/>
      <c r="DO90" s="136"/>
      <c r="DQ90" s="131"/>
      <c r="DR90" s="136"/>
      <c r="DS90" s="131"/>
      <c r="DT90" s="138" t="s">
        <v>1396</v>
      </c>
      <c r="DW90" s="213">
        <f t="shared" si="41"/>
        <v>100</v>
      </c>
      <c r="DX90" s="214" t="e">
        <f>VLOOKUP(P90,definitions_list_lookup!$K$30:$L$54,2,0)</f>
        <v>#N/A</v>
      </c>
      <c r="DY90" s="139" t="s">
        <v>1401</v>
      </c>
      <c r="DZ90" s="139" t="s">
        <v>1427</v>
      </c>
      <c r="EA90" s="139"/>
      <c r="ED90" s="229" t="s">
        <v>2517</v>
      </c>
      <c r="EE90" s="140"/>
      <c r="EG90" s="140"/>
      <c r="EI90" s="218" t="e">
        <f>VLOOKUP(EH90,definitions_list_mag!$Y$12:$Z$15,2,FALSE)</f>
        <v>#N/A</v>
      </c>
      <c r="EJ90" s="143"/>
      <c r="EK90" s="221" t="e">
        <f>VLOOKUP(EJ90,definitions_list_mag!$AT$3:$AU$5,2,FALSE)</f>
        <v>#N/A</v>
      </c>
      <c r="EM90" s="109"/>
      <c r="EN90" s="109"/>
      <c r="EZ90" s="192" t="e">
        <f t="shared" si="25"/>
        <v>#DIV/0!</v>
      </c>
      <c r="FA90" s="192" t="e">
        <f t="shared" si="26"/>
        <v>#DIV/0!</v>
      </c>
      <c r="FB90" s="192" t="e">
        <f t="shared" si="27"/>
        <v>#DIV/0!</v>
      </c>
      <c r="FC90" s="192" t="e">
        <f t="shared" si="28"/>
        <v>#DIV/0!</v>
      </c>
      <c r="FD90" s="192" t="e">
        <f t="shared" si="29"/>
        <v>#DIV/0!</v>
      </c>
      <c r="FE90" s="193" t="e">
        <f t="shared" si="30"/>
        <v>#DIV/0!</v>
      </c>
      <c r="FF90" s="194" t="e">
        <f t="shared" si="31"/>
        <v>#DIV/0!</v>
      </c>
      <c r="FG90" s="143"/>
      <c r="FI90" s="778">
        <f t="shared" si="32"/>
        <v>0</v>
      </c>
      <c r="FJ90" s="779" t="e">
        <f t="shared" si="33"/>
        <v>#DIV/0!</v>
      </c>
      <c r="FK90" s="779" t="e">
        <f t="shared" si="34"/>
        <v>#DIV/0!</v>
      </c>
      <c r="FL90" s="780" t="e">
        <f t="shared" si="35"/>
        <v>#DIV/0!</v>
      </c>
      <c r="FM90" s="169" t="e">
        <f t="shared" si="36"/>
        <v>#DIV/0!</v>
      </c>
      <c r="FN90" s="783" t="e">
        <f t="shared" si="37"/>
        <v>#DIV/0!</v>
      </c>
    </row>
    <row r="91" spans="1:1038" ht="18" customHeight="1">
      <c r="A91" s="223" t="s">
        <v>1277</v>
      </c>
      <c r="B91" s="224" t="s">
        <v>1278</v>
      </c>
      <c r="D91" s="225" t="s">
        <v>1279</v>
      </c>
      <c r="E91" s="126">
        <v>18</v>
      </c>
      <c r="F91" s="126">
        <v>3</v>
      </c>
      <c r="G91" s="285" t="str">
        <f t="shared" si="22"/>
        <v>18-3</v>
      </c>
      <c r="H91" s="277">
        <f>I90</f>
        <v>20</v>
      </c>
      <c r="I91" s="126">
        <v>54</v>
      </c>
      <c r="K91" s="545" t="b">
        <f>IF(I92=1,IF(((VLOOKUP($G91,[1]Depth_Lookup!#REF!,9,FALSE))-(H91/100))=0,"Good",IF(((VLOOKUP($G91,[1]Depth_Lookup!$A$3:$J$550,9,FALSE))-(H91/100))&gt;0,"Too Short","Too Long")))</f>
        <v>0</v>
      </c>
      <c r="L91" s="171">
        <f>(VLOOKUP($G91,Depth_Lookup!$A$3:$J$410,10,FALSE))+(H91/100)</f>
        <v>37.335000000000001</v>
      </c>
      <c r="M91" s="171">
        <f>(VLOOKUP($G91,Depth_Lookup!$A$3:$J$410,10,FALSE))+(I91/100)</f>
        <v>37.674999999999997</v>
      </c>
      <c r="N91" s="127" t="s">
        <v>1314</v>
      </c>
      <c r="O91" s="127">
        <v>1</v>
      </c>
      <c r="P91" s="126" t="s">
        <v>853</v>
      </c>
      <c r="Q91" s="126" t="s">
        <v>125</v>
      </c>
      <c r="R91" s="196" t="str">
        <f t="shared" si="23"/>
        <v>SerpentinizedHarzburgite</v>
      </c>
      <c r="S91" s="126" t="s">
        <v>107</v>
      </c>
      <c r="T91" s="126" t="s">
        <v>587</v>
      </c>
      <c r="U91" s="126" t="s">
        <v>95</v>
      </c>
      <c r="V91" s="126" t="s">
        <v>96</v>
      </c>
      <c r="W91" s="126" t="s">
        <v>102</v>
      </c>
      <c r="X91" s="202">
        <f>VLOOKUP(W91,definitions_list_lookup!$A$13:$B$19,2,0)</f>
        <v>5</v>
      </c>
      <c r="Y91" s="126" t="s">
        <v>90</v>
      </c>
      <c r="Z91" s="126" t="s">
        <v>91</v>
      </c>
      <c r="AB91" s="126" t="s">
        <v>116</v>
      </c>
      <c r="AC91" s="126" t="s">
        <v>95</v>
      </c>
      <c r="AD91" s="126" t="s">
        <v>96</v>
      </c>
      <c r="AE91" s="128" t="s">
        <v>123</v>
      </c>
      <c r="AF91" s="196">
        <f>VLOOKUP(AE91,definitions_list_mag!$V$12:$W$15,2,0)</f>
        <v>1</v>
      </c>
      <c r="AG91" s="129" t="s">
        <v>1365</v>
      </c>
      <c r="AH91" s="126" t="s">
        <v>1362</v>
      </c>
      <c r="AI91" s="130">
        <f t="shared" si="42"/>
        <v>74</v>
      </c>
      <c r="AO91" s="130"/>
      <c r="AU91" s="130"/>
      <c r="BA91" s="130">
        <v>25</v>
      </c>
      <c r="BB91" s="126">
        <v>7</v>
      </c>
      <c r="BC91" s="126">
        <v>3</v>
      </c>
      <c r="BD91" s="126" t="s">
        <v>110</v>
      </c>
      <c r="BE91" s="126" t="s">
        <v>103</v>
      </c>
      <c r="BG91" s="130"/>
      <c r="BM91" s="130">
        <v>1</v>
      </c>
      <c r="BN91" s="126">
        <v>2</v>
      </c>
      <c r="BO91" s="126">
        <v>0.5</v>
      </c>
      <c r="BY91" s="130"/>
      <c r="CG91" s="145"/>
      <c r="CH91" s="132" t="s">
        <v>1329</v>
      </c>
      <c r="CI91" s="132">
        <v>100</v>
      </c>
      <c r="CJ91" s="132" t="s">
        <v>514</v>
      </c>
      <c r="CK91" s="133"/>
      <c r="CL91" s="134"/>
      <c r="CM91" s="134"/>
      <c r="CN91" s="134"/>
      <c r="CO91" s="134"/>
      <c r="CP91" s="134"/>
      <c r="CQ91" s="134"/>
      <c r="CR91" s="134"/>
      <c r="CS91" s="134"/>
      <c r="CT91" s="134"/>
      <c r="CU91" s="134"/>
      <c r="CV91" s="134"/>
      <c r="CW91" s="134"/>
      <c r="CX91" s="134"/>
      <c r="CY91" s="134"/>
      <c r="CZ91" s="134"/>
      <c r="DA91" s="134"/>
      <c r="DB91" s="134">
        <v>75</v>
      </c>
      <c r="DC91" s="135">
        <v>25</v>
      </c>
      <c r="DD91" s="134"/>
      <c r="DE91" s="134"/>
      <c r="DF91" s="134"/>
      <c r="DG91" s="134"/>
      <c r="DH91" s="134"/>
      <c r="DI91" s="134"/>
      <c r="DJ91" s="134"/>
      <c r="DK91" s="207">
        <f t="shared" si="24"/>
        <v>100</v>
      </c>
      <c r="DL91" s="131"/>
      <c r="DM91" s="134"/>
      <c r="DN91" s="134"/>
      <c r="DO91" s="136"/>
      <c r="DQ91" s="131"/>
      <c r="DR91" s="136"/>
      <c r="DS91" s="131"/>
      <c r="DT91" s="138" t="s">
        <v>1396</v>
      </c>
      <c r="DW91" s="213">
        <f t="shared" si="41"/>
        <v>100</v>
      </c>
      <c r="DX91" s="214" t="e">
        <f>VLOOKUP(P91,definitions_list_lookup!$K$30:$L$54,2,0)</f>
        <v>#N/A</v>
      </c>
      <c r="DY91" s="139" t="s">
        <v>1405</v>
      </c>
      <c r="DZ91" s="139" t="s">
        <v>1428</v>
      </c>
      <c r="EA91" s="139"/>
      <c r="ED91" s="229" t="s">
        <v>2517</v>
      </c>
      <c r="EE91" s="140"/>
      <c r="EG91" s="140"/>
      <c r="EI91" s="218" t="e">
        <f>VLOOKUP(EH91,definitions_list_mag!$Y$12:$Z$15,2,FALSE)</f>
        <v>#N/A</v>
      </c>
      <c r="EJ91" s="143"/>
      <c r="EK91" s="221" t="e">
        <f>VLOOKUP(EJ91,definitions_list_mag!$AT$3:$AU$5,2,FALSE)</f>
        <v>#N/A</v>
      </c>
      <c r="EM91" s="109"/>
      <c r="EN91" s="109"/>
      <c r="EZ91" s="192" t="e">
        <f t="shared" si="25"/>
        <v>#DIV/0!</v>
      </c>
      <c r="FA91" s="192" t="e">
        <f t="shared" si="26"/>
        <v>#DIV/0!</v>
      </c>
      <c r="FB91" s="192" t="e">
        <f t="shared" si="27"/>
        <v>#DIV/0!</v>
      </c>
      <c r="FC91" s="192" t="e">
        <f t="shared" si="28"/>
        <v>#DIV/0!</v>
      </c>
      <c r="FD91" s="192" t="e">
        <f t="shared" si="29"/>
        <v>#DIV/0!</v>
      </c>
      <c r="FE91" s="193" t="e">
        <f t="shared" si="30"/>
        <v>#DIV/0!</v>
      </c>
      <c r="FF91" s="194" t="e">
        <f t="shared" si="31"/>
        <v>#DIV/0!</v>
      </c>
      <c r="FG91" s="143"/>
      <c r="FI91" s="778">
        <f t="shared" si="32"/>
        <v>0</v>
      </c>
      <c r="FJ91" s="779" t="e">
        <f t="shared" si="33"/>
        <v>#DIV/0!</v>
      </c>
      <c r="FK91" s="779" t="e">
        <f t="shared" si="34"/>
        <v>#DIV/0!</v>
      </c>
      <c r="FL91" s="780" t="e">
        <f t="shared" si="35"/>
        <v>#DIV/0!</v>
      </c>
      <c r="FM91" s="169" t="e">
        <f t="shared" si="36"/>
        <v>#DIV/0!</v>
      </c>
      <c r="FN91" s="783" t="e">
        <f t="shared" si="37"/>
        <v>#DIV/0!</v>
      </c>
    </row>
    <row r="92" spans="1:1038" s="288" customFormat="1" ht="18" customHeight="1">
      <c r="A92" s="282" t="s">
        <v>1277</v>
      </c>
      <c r="B92" s="283" t="s">
        <v>1278</v>
      </c>
      <c r="C92" s="227"/>
      <c r="D92" s="284" t="s">
        <v>1279</v>
      </c>
      <c r="E92" s="227">
        <v>18</v>
      </c>
      <c r="F92" s="227">
        <v>3</v>
      </c>
      <c r="G92" s="285" t="str">
        <f t="shared" si="22"/>
        <v>18-3</v>
      </c>
      <c r="H92" s="278">
        <f t="shared" ref="H92:H114" si="43">I91</f>
        <v>54</v>
      </c>
      <c r="I92" s="227">
        <v>87</v>
      </c>
      <c r="J92" s="226"/>
      <c r="K92" s="545" t="b">
        <f>IF(I93=1,IF(((VLOOKUP($G92,[1]Depth_Lookup!#REF!,9,FALSE))-(H92/100))=0,"Good",IF(((VLOOKUP($G92,[1]Depth_Lookup!$A$3:$J$550,9,FALSE))-(H92/100))&gt;0,"Too Short","Too Long")))</f>
        <v>0</v>
      </c>
      <c r="L92" s="171">
        <f>(VLOOKUP($G92,Depth_Lookup!$A$3:$J$410,10,FALSE))+(H92/100)</f>
        <v>37.674999999999997</v>
      </c>
      <c r="M92" s="171">
        <f>(VLOOKUP($G92,Depth_Lookup!$A$3:$J$410,10,FALSE))+(I92/100)</f>
        <v>38.004999999999995</v>
      </c>
      <c r="N92" s="230" t="s">
        <v>1315</v>
      </c>
      <c r="O92" s="230">
        <v>2</v>
      </c>
      <c r="P92" s="227" t="s">
        <v>853</v>
      </c>
      <c r="Q92" s="227" t="s">
        <v>125</v>
      </c>
      <c r="R92" s="286" t="str">
        <f t="shared" si="23"/>
        <v>SerpentinizedHarzburgite</v>
      </c>
      <c r="S92" s="227" t="s">
        <v>587</v>
      </c>
      <c r="T92" s="227" t="s">
        <v>700</v>
      </c>
      <c r="U92" s="227" t="s">
        <v>108</v>
      </c>
      <c r="V92" s="227" t="s">
        <v>96</v>
      </c>
      <c r="W92" s="227" t="s">
        <v>102</v>
      </c>
      <c r="X92" s="287">
        <f>VLOOKUP(W92,definitions_list_lookup!$A$13:$B$19,2,0)</f>
        <v>5</v>
      </c>
      <c r="Y92" s="227" t="s">
        <v>90</v>
      </c>
      <c r="Z92" s="227" t="s">
        <v>91</v>
      </c>
      <c r="AA92" s="227"/>
      <c r="AB92" s="227" t="s">
        <v>116</v>
      </c>
      <c r="AC92" s="227" t="s">
        <v>95</v>
      </c>
      <c r="AD92" s="227" t="s">
        <v>96</v>
      </c>
      <c r="AE92" s="233" t="s">
        <v>123</v>
      </c>
      <c r="AF92" s="286">
        <f>VLOOKUP(AE92,definitions_list_mag!$V$12:$W$15,2,0)</f>
        <v>1</v>
      </c>
      <c r="AG92" s="237" t="s">
        <v>1365</v>
      </c>
      <c r="AH92" s="227" t="s">
        <v>1362</v>
      </c>
      <c r="AI92" s="240">
        <f t="shared" si="42"/>
        <v>59</v>
      </c>
      <c r="AJ92" s="227"/>
      <c r="AK92" s="227"/>
      <c r="AL92" s="227"/>
      <c r="AM92" s="227"/>
      <c r="AN92" s="227"/>
      <c r="AO92" s="240"/>
      <c r="AP92" s="227"/>
      <c r="AQ92" s="227"/>
      <c r="AR92" s="227"/>
      <c r="AS92" s="227"/>
      <c r="AT92" s="227"/>
      <c r="AU92" s="240"/>
      <c r="AV92" s="227"/>
      <c r="AW92" s="227"/>
      <c r="AX92" s="227"/>
      <c r="AY92" s="227"/>
      <c r="AZ92" s="227"/>
      <c r="BA92" s="240">
        <v>40</v>
      </c>
      <c r="BB92" s="227">
        <v>6</v>
      </c>
      <c r="BC92" s="227">
        <v>3</v>
      </c>
      <c r="BD92" s="227" t="s">
        <v>110</v>
      </c>
      <c r="BE92" s="227" t="s">
        <v>103</v>
      </c>
      <c r="BF92" s="227"/>
      <c r="BG92" s="240"/>
      <c r="BH92" s="227"/>
      <c r="BI92" s="227"/>
      <c r="BJ92" s="227"/>
      <c r="BK92" s="227"/>
      <c r="BL92" s="227"/>
      <c r="BM92" s="240">
        <v>1</v>
      </c>
      <c r="BN92" s="227">
        <v>1</v>
      </c>
      <c r="BO92" s="227">
        <v>0.5</v>
      </c>
      <c r="BP92" s="227"/>
      <c r="BQ92" s="227"/>
      <c r="BR92" s="227"/>
      <c r="BS92" s="227"/>
      <c r="BT92" s="227"/>
      <c r="BU92" s="227"/>
      <c r="BV92" s="227"/>
      <c r="BW92" s="227"/>
      <c r="BX92" s="227"/>
      <c r="BY92" s="240"/>
      <c r="BZ92" s="227"/>
      <c r="CA92" s="227"/>
      <c r="CB92" s="227"/>
      <c r="CC92" s="227"/>
      <c r="CD92" s="227"/>
      <c r="CE92" s="227"/>
      <c r="CF92" s="227"/>
      <c r="CG92" s="250"/>
      <c r="CH92" s="149" t="s">
        <v>1360</v>
      </c>
      <c r="CI92" s="149">
        <v>100</v>
      </c>
      <c r="CJ92" s="149" t="s">
        <v>514</v>
      </c>
      <c r="CK92" s="151"/>
      <c r="CL92" s="152"/>
      <c r="CM92" s="152"/>
      <c r="CN92" s="152"/>
      <c r="CO92" s="152"/>
      <c r="CP92" s="152"/>
      <c r="CQ92" s="152"/>
      <c r="CR92" s="152"/>
      <c r="CS92" s="152"/>
      <c r="CT92" s="152"/>
      <c r="CU92" s="152"/>
      <c r="CV92" s="152"/>
      <c r="CW92" s="152"/>
      <c r="CX92" s="152"/>
      <c r="CY92" s="152"/>
      <c r="CZ92" s="152"/>
      <c r="DA92" s="152"/>
      <c r="DB92" s="152">
        <v>60</v>
      </c>
      <c r="DC92" s="229">
        <v>40</v>
      </c>
      <c r="DD92" s="152"/>
      <c r="DE92" s="152"/>
      <c r="DF92" s="152"/>
      <c r="DG92" s="152"/>
      <c r="DH92" s="152"/>
      <c r="DI92" s="152"/>
      <c r="DJ92" s="152"/>
      <c r="DK92" s="208">
        <f t="shared" si="24"/>
        <v>100</v>
      </c>
      <c r="DL92" s="148"/>
      <c r="DM92" s="152"/>
      <c r="DN92" s="152"/>
      <c r="DO92" s="153"/>
      <c r="DQ92" s="148"/>
      <c r="DR92" s="153"/>
      <c r="DS92" s="148"/>
      <c r="DT92" s="261" t="s">
        <v>1397</v>
      </c>
      <c r="DU92" s="229"/>
      <c r="DV92" s="229"/>
      <c r="DW92" s="290">
        <f t="shared" si="41"/>
        <v>100</v>
      </c>
      <c r="DX92" s="291" t="e">
        <f>VLOOKUP(P92,definitions_list_lookup!$K$30:$L$54,2,0)</f>
        <v>#N/A</v>
      </c>
      <c r="DY92" s="154" t="s">
        <v>1405</v>
      </c>
      <c r="DZ92" s="154" t="s">
        <v>1429</v>
      </c>
      <c r="EA92" s="154"/>
      <c r="EB92" s="229"/>
      <c r="EC92" s="292"/>
      <c r="ED92" s="229" t="s">
        <v>2517</v>
      </c>
      <c r="EE92" s="293"/>
      <c r="EF92" s="294"/>
      <c r="EG92" s="293"/>
      <c r="EH92" s="295"/>
      <c r="EI92" s="296" t="e">
        <f>VLOOKUP(EH92,definitions_list_mag!$Y$12:$Z$15,2,FALSE)</f>
        <v>#N/A</v>
      </c>
      <c r="EJ92" s="297"/>
      <c r="EK92" s="298" t="e">
        <f>VLOOKUP(EJ92,definitions_list_mag!$AT$3:$AU$5,2,FALSE)</f>
        <v>#N/A</v>
      </c>
      <c r="EL92" s="293"/>
      <c r="EM92" s="295"/>
      <c r="EN92" s="295"/>
      <c r="EO92" s="321"/>
      <c r="EP92" s="321"/>
      <c r="EQ92" s="321"/>
      <c r="ER92" s="321"/>
      <c r="ES92" s="321"/>
      <c r="ET92" s="321"/>
      <c r="EU92" s="321"/>
      <c r="EV92" s="322"/>
      <c r="EW92" s="322"/>
      <c r="EX92" s="322"/>
      <c r="EY92" s="322"/>
      <c r="EZ92" s="192" t="e">
        <f t="shared" si="25"/>
        <v>#DIV/0!</v>
      </c>
      <c r="FA92" s="192" t="e">
        <f t="shared" si="26"/>
        <v>#DIV/0!</v>
      </c>
      <c r="FB92" s="192" t="e">
        <f t="shared" si="27"/>
        <v>#DIV/0!</v>
      </c>
      <c r="FC92" s="192" t="e">
        <f t="shared" si="28"/>
        <v>#DIV/0!</v>
      </c>
      <c r="FD92" s="192" t="e">
        <f t="shared" si="29"/>
        <v>#DIV/0!</v>
      </c>
      <c r="FE92" s="193" t="e">
        <f t="shared" si="30"/>
        <v>#DIV/0!</v>
      </c>
      <c r="FF92" s="194" t="e">
        <f t="shared" si="31"/>
        <v>#DIV/0!</v>
      </c>
      <c r="FG92" s="297"/>
      <c r="FH92" s="295"/>
      <c r="FI92" s="778">
        <f t="shared" si="32"/>
        <v>0</v>
      </c>
      <c r="FJ92" s="779" t="e">
        <f t="shared" si="33"/>
        <v>#DIV/0!</v>
      </c>
      <c r="FK92" s="779" t="e">
        <f t="shared" si="34"/>
        <v>#DIV/0!</v>
      </c>
      <c r="FL92" s="780" t="e">
        <f t="shared" si="35"/>
        <v>#DIV/0!</v>
      </c>
      <c r="FM92" s="169" t="e">
        <f t="shared" si="36"/>
        <v>#DIV/0!</v>
      </c>
      <c r="FN92" s="783" t="e">
        <f t="shared" si="37"/>
        <v>#DIV/0!</v>
      </c>
      <c r="FO92" s="227"/>
      <c r="FP92" s="227"/>
      <c r="FQ92" s="227"/>
      <c r="FR92" s="227"/>
      <c r="FS92" s="227"/>
      <c r="FT92" s="227"/>
      <c r="FU92" s="227"/>
      <c r="FV92" s="227"/>
      <c r="FW92" s="227"/>
      <c r="FX92" s="227"/>
      <c r="FY92" s="227"/>
      <c r="FZ92" s="227"/>
      <c r="GA92" s="227"/>
      <c r="GB92" s="227"/>
      <c r="GC92" s="227"/>
      <c r="GD92" s="227"/>
      <c r="GE92" s="227"/>
      <c r="GF92" s="227"/>
      <c r="GG92" s="227"/>
      <c r="GH92" s="227"/>
      <c r="GI92" s="227"/>
      <c r="GJ92" s="227"/>
      <c r="GK92" s="227"/>
      <c r="GL92" s="227"/>
      <c r="GM92" s="227"/>
      <c r="GN92" s="227"/>
      <c r="GO92" s="227"/>
      <c r="GP92" s="227"/>
      <c r="GQ92" s="227"/>
      <c r="GR92" s="227"/>
      <c r="GS92" s="227"/>
      <c r="GT92" s="227"/>
      <c r="GU92" s="227"/>
      <c r="GV92" s="227"/>
      <c r="GW92" s="227"/>
      <c r="GX92" s="227"/>
      <c r="GY92" s="227"/>
      <c r="GZ92" s="227"/>
      <c r="HA92" s="227"/>
      <c r="HB92" s="227"/>
      <c r="HC92" s="227"/>
      <c r="HD92" s="227"/>
      <c r="HE92" s="227"/>
      <c r="HF92" s="227"/>
      <c r="HG92" s="227"/>
      <c r="HH92" s="227"/>
      <c r="HI92" s="227"/>
      <c r="HJ92" s="227"/>
      <c r="HK92" s="227"/>
      <c r="HL92" s="227"/>
      <c r="HM92" s="227"/>
      <c r="HN92" s="227"/>
      <c r="HO92" s="227"/>
      <c r="HP92" s="227"/>
      <c r="HQ92" s="227"/>
      <c r="HR92" s="227"/>
      <c r="HS92" s="227"/>
      <c r="HT92" s="227"/>
      <c r="HU92" s="227"/>
      <c r="HV92" s="227"/>
      <c r="HW92" s="227"/>
      <c r="HX92" s="227"/>
      <c r="HY92" s="227"/>
      <c r="HZ92" s="227"/>
      <c r="IA92" s="227"/>
      <c r="IB92" s="227"/>
      <c r="IC92" s="227"/>
      <c r="ID92" s="227"/>
      <c r="IE92" s="227"/>
      <c r="IF92" s="227"/>
      <c r="IG92" s="227"/>
      <c r="IH92" s="227"/>
      <c r="II92" s="227"/>
      <c r="IJ92" s="227"/>
      <c r="IK92" s="227"/>
      <c r="IL92" s="227"/>
      <c r="IM92" s="227"/>
      <c r="IN92" s="227"/>
      <c r="IO92" s="227"/>
      <c r="IP92" s="227"/>
      <c r="IQ92" s="227"/>
      <c r="IR92" s="227"/>
      <c r="IS92" s="227"/>
      <c r="IT92" s="227"/>
      <c r="IU92" s="227"/>
      <c r="IV92" s="227"/>
      <c r="IW92" s="227"/>
      <c r="IX92" s="227"/>
      <c r="IY92" s="227"/>
      <c r="IZ92" s="227"/>
      <c r="JA92" s="227"/>
      <c r="JB92" s="227"/>
      <c r="JC92" s="227"/>
      <c r="JD92" s="227"/>
      <c r="JE92" s="227"/>
      <c r="JF92" s="227"/>
      <c r="JG92" s="227"/>
      <c r="JH92" s="227"/>
      <c r="JI92" s="227"/>
      <c r="JJ92" s="227"/>
      <c r="JK92" s="227"/>
      <c r="JL92" s="227"/>
      <c r="JM92" s="227"/>
      <c r="JN92" s="227"/>
      <c r="JO92" s="227"/>
      <c r="JP92" s="227"/>
      <c r="JQ92" s="227"/>
      <c r="JR92" s="227"/>
      <c r="JS92" s="227"/>
      <c r="JT92" s="227"/>
      <c r="JU92" s="227"/>
      <c r="JV92" s="227"/>
      <c r="JW92" s="227"/>
      <c r="JX92" s="227"/>
      <c r="JY92" s="227"/>
      <c r="JZ92" s="227"/>
      <c r="KA92" s="227"/>
      <c r="KB92" s="227"/>
      <c r="KC92" s="227"/>
      <c r="KD92" s="227"/>
      <c r="KE92" s="227"/>
      <c r="KF92" s="227"/>
      <c r="KG92" s="227"/>
      <c r="KH92" s="227"/>
      <c r="KI92" s="227"/>
      <c r="KJ92" s="227"/>
      <c r="KK92" s="227"/>
      <c r="KL92" s="227"/>
      <c r="KM92" s="227"/>
      <c r="KN92" s="227"/>
      <c r="KO92" s="227"/>
      <c r="KP92" s="227"/>
      <c r="KQ92" s="227"/>
      <c r="KR92" s="227"/>
      <c r="KS92" s="227"/>
      <c r="KT92" s="227"/>
      <c r="KU92" s="227"/>
      <c r="KV92" s="227"/>
      <c r="KW92" s="227"/>
      <c r="KX92" s="227"/>
      <c r="KY92" s="227"/>
      <c r="KZ92" s="227"/>
      <c r="LA92" s="227"/>
      <c r="LB92" s="227"/>
      <c r="LC92" s="227"/>
      <c r="LD92" s="227"/>
      <c r="LE92" s="227"/>
      <c r="LF92" s="227"/>
      <c r="LG92" s="227"/>
      <c r="LH92" s="227"/>
      <c r="LI92" s="227"/>
      <c r="LJ92" s="227"/>
      <c r="LK92" s="227"/>
      <c r="LL92" s="227"/>
      <c r="LM92" s="227"/>
      <c r="LN92" s="227"/>
      <c r="LO92" s="227"/>
      <c r="LP92" s="227"/>
      <c r="LQ92" s="227"/>
      <c r="LR92" s="227"/>
      <c r="LS92" s="227"/>
      <c r="LT92" s="227"/>
      <c r="LU92" s="227"/>
      <c r="LV92" s="227"/>
      <c r="LW92" s="227"/>
      <c r="LX92" s="227"/>
      <c r="LY92" s="227"/>
      <c r="LZ92" s="227"/>
      <c r="MA92" s="227"/>
      <c r="MB92" s="227"/>
      <c r="MC92" s="227"/>
      <c r="MD92" s="227"/>
      <c r="ME92" s="227"/>
      <c r="MF92" s="227"/>
      <c r="MG92" s="227"/>
      <c r="MH92" s="227"/>
      <c r="MI92" s="227"/>
      <c r="MJ92" s="227"/>
      <c r="MK92" s="227"/>
      <c r="ML92" s="227"/>
      <c r="MM92" s="227"/>
      <c r="MN92" s="227"/>
      <c r="MO92" s="227"/>
      <c r="MP92" s="227"/>
      <c r="MQ92" s="227"/>
      <c r="MR92" s="227"/>
      <c r="MS92" s="227"/>
      <c r="MT92" s="227"/>
      <c r="MU92" s="227"/>
      <c r="MV92" s="227"/>
      <c r="MW92" s="227"/>
      <c r="MX92" s="227"/>
      <c r="MY92" s="227"/>
      <c r="MZ92" s="227"/>
      <c r="NA92" s="227"/>
      <c r="NB92" s="227"/>
      <c r="NC92" s="227"/>
      <c r="ND92" s="227"/>
      <c r="NE92" s="227"/>
      <c r="NF92" s="227"/>
      <c r="NG92" s="227"/>
      <c r="NH92" s="227"/>
      <c r="NI92" s="227"/>
      <c r="NJ92" s="227"/>
      <c r="NK92" s="227"/>
      <c r="NL92" s="227"/>
      <c r="NM92" s="227"/>
      <c r="NN92" s="227"/>
      <c r="NO92" s="227"/>
      <c r="NP92" s="227"/>
      <c r="NQ92" s="227"/>
      <c r="NR92" s="227"/>
      <c r="NS92" s="227"/>
      <c r="NT92" s="227"/>
      <c r="NU92" s="227"/>
      <c r="NV92" s="227"/>
      <c r="NW92" s="227"/>
      <c r="NX92" s="227"/>
      <c r="NY92" s="227"/>
      <c r="NZ92" s="227"/>
      <c r="OA92" s="227"/>
      <c r="OB92" s="227"/>
      <c r="OC92" s="227"/>
      <c r="OD92" s="227"/>
      <c r="OE92" s="227"/>
      <c r="OF92" s="227"/>
      <c r="OG92" s="227"/>
      <c r="OH92" s="227"/>
      <c r="OI92" s="227"/>
      <c r="OJ92" s="227"/>
      <c r="OK92" s="227"/>
      <c r="OL92" s="227"/>
      <c r="OM92" s="227"/>
      <c r="ON92" s="227"/>
      <c r="OO92" s="227"/>
      <c r="OP92" s="227"/>
      <c r="OQ92" s="227"/>
      <c r="OR92" s="227"/>
      <c r="OS92" s="227"/>
      <c r="OT92" s="227"/>
      <c r="OU92" s="227"/>
      <c r="OV92" s="227"/>
      <c r="OW92" s="227"/>
      <c r="OX92" s="227"/>
      <c r="OY92" s="227"/>
      <c r="OZ92" s="227"/>
      <c r="PA92" s="227"/>
      <c r="PB92" s="227"/>
      <c r="PC92" s="227"/>
      <c r="PD92" s="227"/>
      <c r="PE92" s="227"/>
      <c r="PF92" s="227"/>
      <c r="PG92" s="227"/>
      <c r="PH92" s="227"/>
      <c r="PI92" s="227"/>
      <c r="PJ92" s="227"/>
      <c r="PK92" s="227"/>
      <c r="PL92" s="227"/>
      <c r="PM92" s="227"/>
      <c r="PN92" s="227"/>
      <c r="PO92" s="227"/>
      <c r="PP92" s="227"/>
      <c r="PQ92" s="227"/>
      <c r="PR92" s="227"/>
      <c r="PS92" s="227"/>
      <c r="PT92" s="227"/>
      <c r="PU92" s="227"/>
      <c r="PV92" s="227"/>
      <c r="PW92" s="227"/>
      <c r="PX92" s="227"/>
      <c r="PY92" s="227"/>
      <c r="PZ92" s="227"/>
      <c r="QA92" s="227"/>
      <c r="QB92" s="227"/>
      <c r="QC92" s="227"/>
      <c r="QD92" s="227"/>
      <c r="QE92" s="227"/>
      <c r="QF92" s="227"/>
      <c r="QG92" s="227"/>
      <c r="QH92" s="227"/>
      <c r="QI92" s="227"/>
      <c r="QJ92" s="227"/>
      <c r="QK92" s="227"/>
      <c r="QL92" s="227"/>
      <c r="QM92" s="227"/>
      <c r="QN92" s="227"/>
      <c r="QO92" s="227"/>
      <c r="QP92" s="227"/>
      <c r="QQ92" s="227"/>
      <c r="QR92" s="227"/>
      <c r="QS92" s="227"/>
      <c r="QT92" s="227"/>
      <c r="QU92" s="227"/>
      <c r="QV92" s="227"/>
      <c r="QW92" s="227"/>
      <c r="QX92" s="227"/>
      <c r="QY92" s="227"/>
      <c r="QZ92" s="227"/>
      <c r="RA92" s="227"/>
      <c r="RB92" s="227"/>
      <c r="RC92" s="227"/>
      <c r="RD92" s="227"/>
      <c r="RE92" s="227"/>
      <c r="RF92" s="227"/>
      <c r="RG92" s="227"/>
      <c r="RH92" s="227"/>
      <c r="RI92" s="227"/>
      <c r="RJ92" s="227"/>
      <c r="RK92" s="227"/>
      <c r="RL92" s="227"/>
      <c r="RM92" s="227"/>
      <c r="RN92" s="227"/>
      <c r="RO92" s="227"/>
      <c r="RP92" s="227"/>
      <c r="RQ92" s="227"/>
      <c r="RR92" s="227"/>
      <c r="RS92" s="227"/>
      <c r="RT92" s="227"/>
      <c r="RU92" s="227"/>
      <c r="RV92" s="227"/>
      <c r="RW92" s="227"/>
      <c r="RX92" s="227"/>
      <c r="RY92" s="227"/>
      <c r="RZ92" s="227"/>
      <c r="SA92" s="227"/>
      <c r="SB92" s="227"/>
      <c r="SC92" s="227"/>
      <c r="SD92" s="227"/>
      <c r="SE92" s="227"/>
      <c r="SF92" s="227"/>
      <c r="SG92" s="227"/>
      <c r="SH92" s="227"/>
      <c r="SI92" s="227"/>
      <c r="SJ92" s="227"/>
      <c r="SK92" s="227"/>
      <c r="SL92" s="227"/>
      <c r="SM92" s="227"/>
      <c r="SN92" s="227"/>
      <c r="SO92" s="227"/>
      <c r="SP92" s="227"/>
      <c r="SQ92" s="227"/>
      <c r="SR92" s="227"/>
      <c r="SS92" s="227"/>
      <c r="ST92" s="227"/>
      <c r="SU92" s="227"/>
      <c r="SV92" s="227"/>
      <c r="SW92" s="227"/>
      <c r="SX92" s="227"/>
      <c r="SY92" s="227"/>
      <c r="SZ92" s="227"/>
      <c r="TA92" s="227"/>
      <c r="TB92" s="227"/>
      <c r="TC92" s="227"/>
      <c r="TD92" s="227"/>
      <c r="TE92" s="227"/>
      <c r="TF92" s="227"/>
      <c r="TG92" s="227"/>
      <c r="TH92" s="227"/>
      <c r="TI92" s="227"/>
      <c r="TJ92" s="227"/>
      <c r="TK92" s="227"/>
      <c r="TL92" s="227"/>
      <c r="TM92" s="227"/>
      <c r="TN92" s="227"/>
      <c r="TO92" s="227"/>
      <c r="TP92" s="227"/>
      <c r="TQ92" s="227"/>
      <c r="TR92" s="227"/>
      <c r="TS92" s="227"/>
      <c r="TT92" s="227"/>
      <c r="TU92" s="227"/>
      <c r="TV92" s="227"/>
      <c r="TW92" s="227"/>
      <c r="TX92" s="227"/>
      <c r="TY92" s="227"/>
      <c r="TZ92" s="227"/>
      <c r="UA92" s="227"/>
      <c r="UB92" s="227"/>
      <c r="UC92" s="227"/>
      <c r="UD92" s="227"/>
      <c r="UE92" s="227"/>
      <c r="UF92" s="227"/>
      <c r="UG92" s="227"/>
      <c r="UH92" s="227"/>
      <c r="UI92" s="227"/>
      <c r="UJ92" s="227"/>
      <c r="UK92" s="227"/>
      <c r="UL92" s="227"/>
      <c r="UM92" s="227"/>
      <c r="UN92" s="227"/>
      <c r="UO92" s="227"/>
      <c r="UP92" s="227"/>
      <c r="UQ92" s="227"/>
      <c r="UR92" s="227"/>
      <c r="US92" s="227"/>
      <c r="UT92" s="227"/>
      <c r="UU92" s="227"/>
      <c r="UV92" s="227"/>
      <c r="UW92" s="227"/>
      <c r="UX92" s="227"/>
      <c r="UY92" s="227"/>
      <c r="UZ92" s="227"/>
      <c r="VA92" s="227"/>
      <c r="VB92" s="227"/>
      <c r="VC92" s="227"/>
      <c r="VD92" s="227"/>
      <c r="VE92" s="227"/>
      <c r="VF92" s="227"/>
      <c r="VG92" s="227"/>
      <c r="VH92" s="227"/>
      <c r="VI92" s="227"/>
      <c r="VJ92" s="227"/>
      <c r="VK92" s="227"/>
      <c r="VL92" s="227"/>
      <c r="VM92" s="227"/>
      <c r="VN92" s="227"/>
      <c r="VO92" s="227"/>
      <c r="VP92" s="227"/>
      <c r="VQ92" s="227"/>
      <c r="VR92" s="227"/>
      <c r="VS92" s="227"/>
      <c r="VT92" s="227"/>
      <c r="VU92" s="227"/>
      <c r="VV92" s="227"/>
      <c r="VW92" s="227"/>
      <c r="VX92" s="227"/>
      <c r="VY92" s="227"/>
      <c r="VZ92" s="227"/>
      <c r="WA92" s="227"/>
      <c r="WB92" s="227"/>
      <c r="WC92" s="227"/>
      <c r="WD92" s="227"/>
      <c r="WE92" s="227"/>
      <c r="WF92" s="227"/>
      <c r="WG92" s="227"/>
      <c r="WH92" s="227"/>
      <c r="WI92" s="227"/>
      <c r="WJ92" s="227"/>
      <c r="WK92" s="227"/>
      <c r="WL92" s="227"/>
      <c r="WM92" s="227"/>
      <c r="WN92" s="227"/>
      <c r="WO92" s="227"/>
      <c r="WP92" s="227"/>
      <c r="WQ92" s="227"/>
      <c r="WR92" s="227"/>
      <c r="WS92" s="227"/>
      <c r="WT92" s="227"/>
      <c r="WU92" s="227"/>
      <c r="WV92" s="227"/>
      <c r="WW92" s="227"/>
      <c r="WX92" s="227"/>
      <c r="WY92" s="227"/>
      <c r="WZ92" s="227"/>
      <c r="XA92" s="227"/>
      <c r="XB92" s="227"/>
      <c r="XC92" s="227"/>
      <c r="XD92" s="227"/>
      <c r="XE92" s="227"/>
      <c r="XF92" s="227"/>
      <c r="XG92" s="227"/>
      <c r="XH92" s="227"/>
      <c r="XI92" s="227"/>
      <c r="XJ92" s="227"/>
      <c r="XK92" s="227"/>
      <c r="XL92" s="227"/>
      <c r="XM92" s="227"/>
      <c r="XN92" s="227"/>
      <c r="XO92" s="227"/>
      <c r="XP92" s="227"/>
      <c r="XQ92" s="227"/>
      <c r="XR92" s="227"/>
      <c r="XS92" s="227"/>
      <c r="XT92" s="227"/>
      <c r="XU92" s="227"/>
      <c r="XV92" s="227"/>
      <c r="XW92" s="227"/>
      <c r="XX92" s="227"/>
      <c r="XY92" s="227"/>
      <c r="XZ92" s="227"/>
      <c r="YA92" s="227"/>
      <c r="YB92" s="227"/>
      <c r="YC92" s="227"/>
      <c r="YD92" s="227"/>
      <c r="YE92" s="227"/>
      <c r="YF92" s="227"/>
      <c r="YG92" s="227"/>
      <c r="YH92" s="227"/>
      <c r="YI92" s="227"/>
      <c r="YJ92" s="227"/>
      <c r="YK92" s="227"/>
      <c r="YL92" s="227"/>
      <c r="YM92" s="227"/>
      <c r="YN92" s="227"/>
      <c r="YO92" s="227"/>
      <c r="YP92" s="227"/>
      <c r="YQ92" s="227"/>
      <c r="YR92" s="227"/>
      <c r="YS92" s="227"/>
      <c r="YT92" s="227"/>
      <c r="YU92" s="227"/>
      <c r="YV92" s="227"/>
      <c r="YW92" s="227"/>
      <c r="YX92" s="227"/>
      <c r="YY92" s="227"/>
      <c r="YZ92" s="227"/>
      <c r="ZA92" s="227"/>
      <c r="ZB92" s="227"/>
      <c r="ZC92" s="227"/>
      <c r="ZD92" s="227"/>
      <c r="ZE92" s="227"/>
      <c r="ZF92" s="227"/>
      <c r="ZG92" s="227"/>
      <c r="ZH92" s="227"/>
      <c r="ZI92" s="227"/>
      <c r="ZJ92" s="227"/>
      <c r="ZK92" s="227"/>
      <c r="ZL92" s="227"/>
      <c r="ZM92" s="227"/>
      <c r="ZN92" s="227"/>
      <c r="ZO92" s="227"/>
      <c r="ZP92" s="227"/>
      <c r="ZQ92" s="227"/>
      <c r="ZR92" s="227"/>
      <c r="ZS92" s="227"/>
      <c r="ZT92" s="227"/>
      <c r="ZU92" s="227"/>
      <c r="ZV92" s="227"/>
      <c r="ZW92" s="227"/>
      <c r="ZX92" s="227"/>
      <c r="ZY92" s="227"/>
      <c r="ZZ92" s="227"/>
      <c r="AAA92" s="227"/>
      <c r="AAB92" s="227"/>
      <c r="AAC92" s="227"/>
      <c r="AAD92" s="227"/>
      <c r="AAE92" s="227"/>
      <c r="AAF92" s="227"/>
      <c r="AAG92" s="227"/>
      <c r="AAH92" s="227"/>
      <c r="AAI92" s="227"/>
      <c r="AAJ92" s="227"/>
      <c r="AAK92" s="227"/>
      <c r="AAL92" s="227"/>
      <c r="AAM92" s="227"/>
      <c r="AAN92" s="227"/>
      <c r="AAO92" s="227"/>
      <c r="AAP92" s="227"/>
      <c r="AAQ92" s="227"/>
      <c r="AAR92" s="227"/>
      <c r="AAS92" s="227"/>
      <c r="AAT92" s="227"/>
      <c r="AAU92" s="227"/>
      <c r="AAV92" s="227"/>
      <c r="AAW92" s="227"/>
      <c r="AAX92" s="227"/>
      <c r="AAY92" s="227"/>
      <c r="AAZ92" s="227"/>
      <c r="ABA92" s="227"/>
      <c r="ABB92" s="227"/>
      <c r="ABC92" s="227"/>
      <c r="ABD92" s="227"/>
      <c r="ABE92" s="227"/>
      <c r="ABF92" s="227"/>
      <c r="ABG92" s="227"/>
      <c r="ABH92" s="227"/>
      <c r="ABI92" s="227"/>
      <c r="ABJ92" s="227"/>
      <c r="ABK92" s="227"/>
      <c r="ABL92" s="227"/>
      <c r="ABM92" s="227"/>
      <c r="ABN92" s="227"/>
      <c r="ABO92" s="227"/>
      <c r="ABP92" s="227"/>
      <c r="ABQ92" s="227"/>
      <c r="ABR92" s="227"/>
      <c r="ABS92" s="227"/>
      <c r="ABT92" s="227"/>
      <c r="ABU92" s="227"/>
      <c r="ABV92" s="227"/>
      <c r="ABW92" s="227"/>
      <c r="ABX92" s="227"/>
      <c r="ABY92" s="227"/>
      <c r="ABZ92" s="227"/>
      <c r="ACA92" s="227"/>
      <c r="ACB92" s="227"/>
      <c r="ACC92" s="227"/>
      <c r="ACD92" s="227"/>
      <c r="ACE92" s="227"/>
      <c r="ACF92" s="227"/>
      <c r="ACG92" s="227"/>
      <c r="ACH92" s="227"/>
      <c r="ACI92" s="227"/>
      <c r="ACJ92" s="227"/>
      <c r="ACK92" s="227"/>
      <c r="ACL92" s="227"/>
      <c r="ACM92" s="227"/>
      <c r="ACN92" s="227"/>
      <c r="ACO92" s="227"/>
      <c r="ACP92" s="227"/>
      <c r="ACQ92" s="227"/>
      <c r="ACR92" s="227"/>
      <c r="ACS92" s="227"/>
      <c r="ACT92" s="227"/>
      <c r="ACU92" s="227"/>
      <c r="ACV92" s="227"/>
      <c r="ACW92" s="227"/>
      <c r="ACX92" s="227"/>
      <c r="ACY92" s="227"/>
      <c r="ACZ92" s="227"/>
      <c r="ADA92" s="227"/>
      <c r="ADB92" s="227"/>
      <c r="ADC92" s="227"/>
      <c r="ADD92" s="227"/>
      <c r="ADE92" s="227"/>
      <c r="ADF92" s="227"/>
      <c r="ADG92" s="227"/>
      <c r="ADH92" s="227"/>
      <c r="ADI92" s="227"/>
      <c r="ADJ92" s="227"/>
      <c r="ADK92" s="227"/>
      <c r="ADL92" s="227"/>
      <c r="ADM92" s="227"/>
      <c r="ADN92" s="227"/>
      <c r="ADO92" s="227"/>
      <c r="ADP92" s="227"/>
      <c r="ADQ92" s="227"/>
      <c r="ADR92" s="227"/>
      <c r="ADS92" s="227"/>
      <c r="ADT92" s="227"/>
      <c r="ADU92" s="227"/>
      <c r="ADV92" s="227"/>
      <c r="ADW92" s="227"/>
      <c r="ADX92" s="227"/>
      <c r="ADY92" s="227"/>
      <c r="ADZ92" s="227"/>
      <c r="AEA92" s="227"/>
      <c r="AEB92" s="227"/>
      <c r="AEC92" s="227"/>
      <c r="AED92" s="227"/>
      <c r="AEE92" s="227"/>
      <c r="AEF92" s="227"/>
      <c r="AEG92" s="227"/>
      <c r="AEH92" s="227"/>
      <c r="AEI92" s="227"/>
      <c r="AEJ92" s="227"/>
      <c r="AEK92" s="227"/>
      <c r="AEL92" s="227"/>
      <c r="AEM92" s="227"/>
      <c r="AEN92" s="227"/>
      <c r="AEO92" s="227"/>
      <c r="AEP92" s="227"/>
      <c r="AEQ92" s="227"/>
      <c r="AER92" s="227"/>
      <c r="AES92" s="227"/>
      <c r="AET92" s="227"/>
      <c r="AEU92" s="227"/>
      <c r="AEV92" s="227"/>
      <c r="AEW92" s="227"/>
      <c r="AEX92" s="227"/>
      <c r="AEY92" s="227"/>
      <c r="AEZ92" s="227"/>
      <c r="AFA92" s="227"/>
      <c r="AFB92" s="227"/>
      <c r="AFC92" s="227"/>
      <c r="AFD92" s="227"/>
      <c r="AFE92" s="227"/>
      <c r="AFF92" s="227"/>
      <c r="AFG92" s="227"/>
      <c r="AFH92" s="227"/>
      <c r="AFI92" s="227"/>
      <c r="AFJ92" s="227"/>
      <c r="AFK92" s="227"/>
      <c r="AFL92" s="227"/>
      <c r="AFM92" s="227"/>
      <c r="AFN92" s="227"/>
      <c r="AFO92" s="227"/>
      <c r="AFP92" s="227"/>
      <c r="AFQ92" s="227"/>
      <c r="AFR92" s="227"/>
      <c r="AFS92" s="227"/>
      <c r="AFT92" s="227"/>
      <c r="AFU92" s="227"/>
      <c r="AFV92" s="227"/>
      <c r="AFW92" s="227"/>
      <c r="AFX92" s="227"/>
      <c r="AFY92" s="227"/>
      <c r="AFZ92" s="227"/>
      <c r="AGA92" s="227"/>
      <c r="AGB92" s="227"/>
      <c r="AGC92" s="227"/>
      <c r="AGD92" s="227"/>
      <c r="AGE92" s="227"/>
      <c r="AGF92" s="227"/>
      <c r="AGG92" s="227"/>
      <c r="AGH92" s="227"/>
      <c r="AGI92" s="227"/>
      <c r="AGJ92" s="227"/>
      <c r="AGK92" s="227"/>
      <c r="AGL92" s="227"/>
      <c r="AGM92" s="227"/>
      <c r="AGN92" s="227"/>
      <c r="AGO92" s="227"/>
      <c r="AGP92" s="227"/>
      <c r="AGQ92" s="227"/>
      <c r="AGR92" s="227"/>
      <c r="AGS92" s="227"/>
      <c r="AGT92" s="227"/>
      <c r="AGU92" s="227"/>
      <c r="AGV92" s="227"/>
      <c r="AGW92" s="227"/>
      <c r="AGX92" s="227"/>
      <c r="AGY92" s="227"/>
      <c r="AGZ92" s="227"/>
      <c r="AHA92" s="227"/>
      <c r="AHB92" s="227"/>
      <c r="AHC92" s="227"/>
      <c r="AHD92" s="227"/>
      <c r="AHE92" s="227"/>
      <c r="AHF92" s="227"/>
      <c r="AHG92" s="227"/>
      <c r="AHH92" s="227"/>
      <c r="AHI92" s="227"/>
      <c r="AHJ92" s="227"/>
      <c r="AHK92" s="227"/>
      <c r="AHL92" s="227"/>
      <c r="AHM92" s="227"/>
      <c r="AHN92" s="227"/>
      <c r="AHO92" s="227"/>
      <c r="AHP92" s="227"/>
      <c r="AHQ92" s="227"/>
      <c r="AHR92" s="227"/>
      <c r="AHS92" s="227"/>
      <c r="AHT92" s="227"/>
      <c r="AHU92" s="227"/>
      <c r="AHV92" s="227"/>
      <c r="AHW92" s="227"/>
      <c r="AHX92" s="227"/>
      <c r="AHY92" s="227"/>
      <c r="AHZ92" s="227"/>
      <c r="AIA92" s="227"/>
      <c r="AIB92" s="227"/>
      <c r="AIC92" s="227"/>
      <c r="AID92" s="227"/>
      <c r="AIE92" s="227"/>
      <c r="AIF92" s="227"/>
      <c r="AIG92" s="227"/>
      <c r="AIH92" s="227"/>
      <c r="AII92" s="227"/>
      <c r="AIJ92" s="227"/>
      <c r="AIK92" s="227"/>
      <c r="AIL92" s="227"/>
      <c r="AIM92" s="227"/>
      <c r="AIN92" s="227"/>
      <c r="AIO92" s="227"/>
      <c r="AIP92" s="227"/>
      <c r="AIQ92" s="227"/>
      <c r="AIR92" s="227"/>
      <c r="AIS92" s="227"/>
      <c r="AIT92" s="227"/>
      <c r="AIU92" s="227"/>
      <c r="AIV92" s="227"/>
      <c r="AIW92" s="227"/>
      <c r="AIX92" s="227"/>
      <c r="AIY92" s="227"/>
      <c r="AIZ92" s="227"/>
      <c r="AJA92" s="227"/>
      <c r="AJB92" s="227"/>
      <c r="AJC92" s="227"/>
      <c r="AJD92" s="227"/>
      <c r="AJE92" s="227"/>
      <c r="AJF92" s="227"/>
      <c r="AJG92" s="227"/>
      <c r="AJH92" s="227"/>
      <c r="AJI92" s="227"/>
      <c r="AJJ92" s="227"/>
      <c r="AJK92" s="227"/>
      <c r="AJL92" s="227"/>
      <c r="AJM92" s="227"/>
      <c r="AJN92" s="227"/>
      <c r="AJO92" s="227"/>
      <c r="AJP92" s="227"/>
      <c r="AJQ92" s="227"/>
      <c r="AJR92" s="227"/>
      <c r="AJS92" s="227"/>
      <c r="AJT92" s="227"/>
      <c r="AJU92" s="227"/>
      <c r="AJV92" s="227"/>
      <c r="AJW92" s="227"/>
      <c r="AJX92" s="227"/>
      <c r="AJY92" s="227"/>
      <c r="AJZ92" s="227"/>
      <c r="AKA92" s="227"/>
      <c r="AKB92" s="227"/>
      <c r="AKC92" s="227"/>
      <c r="AKD92" s="227"/>
      <c r="AKE92" s="227"/>
      <c r="AKF92" s="227"/>
      <c r="AKG92" s="227"/>
      <c r="AKH92" s="227"/>
      <c r="AKI92" s="227"/>
      <c r="AKJ92" s="227"/>
      <c r="AKK92" s="227"/>
      <c r="AKL92" s="227"/>
      <c r="AKM92" s="227"/>
      <c r="AKN92" s="227"/>
      <c r="AKO92" s="227"/>
      <c r="AKP92" s="227"/>
      <c r="AKQ92" s="227"/>
      <c r="AKR92" s="227"/>
      <c r="AKS92" s="227"/>
      <c r="AKT92" s="227"/>
      <c r="AKU92" s="227"/>
      <c r="AKV92" s="227"/>
      <c r="AKW92" s="227"/>
      <c r="AKX92" s="227"/>
      <c r="AKY92" s="227"/>
      <c r="AKZ92" s="227"/>
      <c r="ALA92" s="227"/>
      <c r="ALB92" s="227"/>
      <c r="ALC92" s="227"/>
      <c r="ALD92" s="227"/>
      <c r="ALE92" s="227"/>
      <c r="ALF92" s="227"/>
      <c r="ALG92" s="227"/>
      <c r="ALH92" s="227"/>
      <c r="ALI92" s="227"/>
      <c r="ALJ92" s="227"/>
      <c r="ALK92" s="227"/>
      <c r="ALL92" s="227"/>
      <c r="ALM92" s="227"/>
      <c r="ALN92" s="227"/>
      <c r="ALO92" s="227"/>
      <c r="ALP92" s="227"/>
      <c r="ALQ92" s="227"/>
      <c r="ALR92" s="227"/>
      <c r="ALS92" s="227"/>
      <c r="ALT92" s="227"/>
      <c r="ALU92" s="227"/>
      <c r="ALV92" s="227"/>
      <c r="ALW92" s="227"/>
      <c r="ALX92" s="227"/>
      <c r="ALY92" s="227"/>
      <c r="ALZ92" s="227"/>
      <c r="AMA92" s="227"/>
      <c r="AMB92" s="227"/>
      <c r="AMC92" s="227"/>
      <c r="AMD92" s="227"/>
      <c r="AME92" s="227"/>
      <c r="AMF92" s="227"/>
      <c r="AMG92" s="227"/>
      <c r="AMH92" s="227"/>
      <c r="AMI92" s="227"/>
      <c r="AMJ92" s="227"/>
      <c r="AMK92" s="227"/>
      <c r="AML92" s="227"/>
      <c r="AMM92" s="227"/>
      <c r="AMN92" s="227"/>
      <c r="AMO92" s="227"/>
      <c r="AMP92" s="227"/>
      <c r="AMQ92" s="227"/>
      <c r="AMR92" s="227"/>
      <c r="AMS92" s="227"/>
      <c r="AMT92" s="227"/>
      <c r="AMU92" s="227"/>
      <c r="AMV92" s="227"/>
      <c r="AMW92" s="227"/>
      <c r="AMX92" s="227"/>
    </row>
    <row r="93" spans="1:1038" ht="18" customHeight="1">
      <c r="A93" s="223" t="s">
        <v>1277</v>
      </c>
      <c r="B93" s="224" t="s">
        <v>1278</v>
      </c>
      <c r="D93" s="225" t="s">
        <v>1279</v>
      </c>
      <c r="E93" s="126">
        <v>18</v>
      </c>
      <c r="F93" s="126">
        <v>4</v>
      </c>
      <c r="G93" s="285" t="str">
        <f t="shared" si="22"/>
        <v>18-4</v>
      </c>
      <c r="H93" s="277">
        <v>0</v>
      </c>
      <c r="I93" s="126">
        <v>15</v>
      </c>
      <c r="K93" s="545" t="b">
        <f>IF(I94=1,IF(((VLOOKUP($G93,[1]Depth_Lookup!#REF!,9,FALSE))-(H93/100))=0,"Good",IF(((VLOOKUP($G93,[1]Depth_Lookup!$A$3:$J$550,9,FALSE))-(H93/100))&gt;0,"Too Short","Too Long")))</f>
        <v>0</v>
      </c>
      <c r="L93" s="171">
        <f>(VLOOKUP($G93,Depth_Lookup!$A$3:$J$410,10,FALSE))+(H93/100)</f>
        <v>38.049999999999997</v>
      </c>
      <c r="M93" s="171">
        <f>(VLOOKUP($G93,Depth_Lookup!$A$3:$J$410,10,FALSE))+(I93/100)</f>
        <v>38.199999999999996</v>
      </c>
      <c r="N93" s="127" t="s">
        <v>1315</v>
      </c>
      <c r="O93" s="127">
        <v>1</v>
      </c>
      <c r="P93" s="126" t="s">
        <v>853</v>
      </c>
      <c r="Q93" s="126" t="s">
        <v>125</v>
      </c>
      <c r="R93" s="196" t="str">
        <f t="shared" si="23"/>
        <v>SerpentinizedHarzburgite</v>
      </c>
      <c r="S93" s="126" t="s">
        <v>700</v>
      </c>
      <c r="T93" s="126" t="s">
        <v>587</v>
      </c>
      <c r="W93" s="126" t="s">
        <v>102</v>
      </c>
      <c r="X93" s="202">
        <f>VLOOKUP(W93,definitions_list_lookup!$A$13:$B$19,2,0)</f>
        <v>5</v>
      </c>
      <c r="Y93" s="126" t="s">
        <v>90</v>
      </c>
      <c r="Z93" s="126" t="s">
        <v>91</v>
      </c>
      <c r="AB93" s="126" t="s">
        <v>116</v>
      </c>
      <c r="AC93" s="126" t="s">
        <v>95</v>
      </c>
      <c r="AD93" s="126" t="s">
        <v>96</v>
      </c>
      <c r="AE93" s="128" t="s">
        <v>123</v>
      </c>
      <c r="AF93" s="196">
        <f>VLOOKUP(AE93,definitions_list_mag!$V$12:$W$15,2,0)</f>
        <v>1</v>
      </c>
      <c r="AG93" s="129" t="s">
        <v>1363</v>
      </c>
      <c r="AH93" s="126" t="s">
        <v>1362</v>
      </c>
      <c r="AI93" s="130">
        <f t="shared" si="42"/>
        <v>59</v>
      </c>
      <c r="AO93" s="130"/>
      <c r="AU93" s="130"/>
      <c r="BA93" s="130">
        <v>40</v>
      </c>
      <c r="BB93" s="126">
        <v>6</v>
      </c>
      <c r="BC93" s="126">
        <v>3</v>
      </c>
      <c r="BD93" s="126" t="s">
        <v>110</v>
      </c>
      <c r="BE93" s="126" t="s">
        <v>103</v>
      </c>
      <c r="BG93" s="130"/>
      <c r="BM93" s="130">
        <v>1</v>
      </c>
      <c r="BN93" s="126">
        <v>1</v>
      </c>
      <c r="BO93" s="126">
        <v>0.5</v>
      </c>
      <c r="BY93" s="130"/>
      <c r="CG93" s="145"/>
      <c r="CH93" s="132" t="s">
        <v>1360</v>
      </c>
      <c r="CI93" s="132">
        <v>100</v>
      </c>
      <c r="CJ93" s="132" t="s">
        <v>514</v>
      </c>
      <c r="CK93" s="133"/>
      <c r="CL93" s="134"/>
      <c r="CM93" s="134"/>
      <c r="CN93" s="134"/>
      <c r="CO93" s="134"/>
      <c r="CP93" s="134"/>
      <c r="CQ93" s="134"/>
      <c r="CR93" s="134"/>
      <c r="CS93" s="134"/>
      <c r="CT93" s="134"/>
      <c r="CU93" s="134"/>
      <c r="CV93" s="134"/>
      <c r="CW93" s="134"/>
      <c r="CX93" s="134"/>
      <c r="CY93" s="134"/>
      <c r="CZ93" s="134"/>
      <c r="DA93" s="134"/>
      <c r="DB93" s="134">
        <v>60</v>
      </c>
      <c r="DC93" s="135">
        <v>40</v>
      </c>
      <c r="DD93" s="134"/>
      <c r="DE93" s="134"/>
      <c r="DF93" s="134"/>
      <c r="DG93" s="134"/>
      <c r="DH93" s="134"/>
      <c r="DI93" s="134"/>
      <c r="DJ93" s="134"/>
      <c r="DK93" s="207">
        <f t="shared" si="24"/>
        <v>100</v>
      </c>
      <c r="DL93" s="131"/>
      <c r="DM93" s="134"/>
      <c r="DN93" s="134"/>
      <c r="DO93" s="136"/>
      <c r="DQ93" s="131"/>
      <c r="DR93" s="136"/>
      <c r="DS93" s="131"/>
      <c r="DT93" s="138" t="s">
        <v>1397</v>
      </c>
      <c r="DW93" s="213">
        <f t="shared" si="41"/>
        <v>100</v>
      </c>
      <c r="DX93" s="214" t="e">
        <f>VLOOKUP(P93,definitions_list_lookup!$K$30:$L$54,2,0)</f>
        <v>#N/A</v>
      </c>
      <c r="DY93" s="139" t="s">
        <v>1405</v>
      </c>
      <c r="DZ93" s="139" t="s">
        <v>1429</v>
      </c>
      <c r="EA93" s="139"/>
      <c r="ED93" s="229" t="s">
        <v>2517</v>
      </c>
      <c r="EE93" s="140"/>
      <c r="EG93" s="140"/>
      <c r="EI93" s="218" t="e">
        <f>VLOOKUP(EH93,definitions_list_mag!$Y$12:$Z$15,2,FALSE)</f>
        <v>#N/A</v>
      </c>
      <c r="EJ93" s="143"/>
      <c r="EK93" s="221" t="e">
        <f>VLOOKUP(EJ93,definitions_list_mag!$AT$3:$AU$5,2,FALSE)</f>
        <v>#N/A</v>
      </c>
      <c r="EM93" s="109"/>
      <c r="EN93" s="109"/>
      <c r="EZ93" s="192" t="e">
        <f t="shared" si="25"/>
        <v>#DIV/0!</v>
      </c>
      <c r="FA93" s="192" t="e">
        <f t="shared" si="26"/>
        <v>#DIV/0!</v>
      </c>
      <c r="FB93" s="192" t="e">
        <f t="shared" si="27"/>
        <v>#DIV/0!</v>
      </c>
      <c r="FC93" s="192" t="e">
        <f t="shared" si="28"/>
        <v>#DIV/0!</v>
      </c>
      <c r="FD93" s="192" t="e">
        <f t="shared" si="29"/>
        <v>#DIV/0!</v>
      </c>
      <c r="FE93" s="193" t="e">
        <f t="shared" si="30"/>
        <v>#DIV/0!</v>
      </c>
      <c r="FF93" s="194" t="e">
        <f t="shared" si="31"/>
        <v>#DIV/0!</v>
      </c>
      <c r="FG93" s="143"/>
      <c r="FI93" s="778">
        <f t="shared" si="32"/>
        <v>0</v>
      </c>
      <c r="FJ93" s="779" t="e">
        <f t="shared" si="33"/>
        <v>#DIV/0!</v>
      </c>
      <c r="FK93" s="779" t="e">
        <f t="shared" si="34"/>
        <v>#DIV/0!</v>
      </c>
      <c r="FL93" s="780" t="e">
        <f t="shared" si="35"/>
        <v>#DIV/0!</v>
      </c>
      <c r="FM93" s="169" t="e">
        <f t="shared" si="36"/>
        <v>#DIV/0!</v>
      </c>
      <c r="FN93" s="783" t="e">
        <f t="shared" si="37"/>
        <v>#DIV/0!</v>
      </c>
    </row>
    <row r="94" spans="1:1038" ht="18" customHeight="1">
      <c r="A94" s="223" t="s">
        <v>1277</v>
      </c>
      <c r="B94" s="224" t="s">
        <v>1278</v>
      </c>
      <c r="D94" s="225" t="s">
        <v>1279</v>
      </c>
      <c r="E94" s="126">
        <v>18</v>
      </c>
      <c r="F94" s="126">
        <v>4</v>
      </c>
      <c r="G94" s="285" t="str">
        <f t="shared" si="22"/>
        <v>18-4</v>
      </c>
      <c r="H94" s="277">
        <f t="shared" si="43"/>
        <v>15</v>
      </c>
      <c r="I94" s="126">
        <v>77</v>
      </c>
      <c r="K94" s="545" t="b">
        <f>IF(I95=1,IF(((VLOOKUP($G94,[1]Depth_Lookup!#REF!,9,FALSE))-(H94/100))=0,"Good",IF(((VLOOKUP($G94,[1]Depth_Lookup!$A$3:$J$550,9,FALSE))-(H94/100))&gt;0,"Too Short","Too Long")))</f>
        <v>0</v>
      </c>
      <c r="L94" s="171">
        <f>(VLOOKUP($G94,Depth_Lookup!$A$3:$J$410,10,FALSE))+(H94/100)</f>
        <v>38.199999999999996</v>
      </c>
      <c r="M94" s="171">
        <f>(VLOOKUP($G94,Depth_Lookup!$A$3:$J$410,10,FALSE))+(I94/100)</f>
        <v>38.82</v>
      </c>
      <c r="N94" s="127" t="s">
        <v>1316</v>
      </c>
      <c r="O94" s="127">
        <v>2</v>
      </c>
      <c r="P94" s="126" t="s">
        <v>853</v>
      </c>
      <c r="Q94" s="126" t="s">
        <v>125</v>
      </c>
      <c r="R94" s="196" t="str">
        <f t="shared" si="23"/>
        <v>SerpentinizedHarzburgite</v>
      </c>
      <c r="S94" s="126" t="s">
        <v>587</v>
      </c>
      <c r="T94" s="126" t="s">
        <v>587</v>
      </c>
      <c r="U94" s="126" t="s">
        <v>108</v>
      </c>
      <c r="V94" s="126" t="s">
        <v>96</v>
      </c>
      <c r="W94" s="126" t="s">
        <v>102</v>
      </c>
      <c r="X94" s="202">
        <f>VLOOKUP(W94,definitions_list_lookup!$A$13:$B$19,2,0)</f>
        <v>5</v>
      </c>
      <c r="Y94" s="126" t="s">
        <v>90</v>
      </c>
      <c r="Z94" s="126" t="s">
        <v>91</v>
      </c>
      <c r="AB94" s="126" t="s">
        <v>116</v>
      </c>
      <c r="AC94" s="126" t="s">
        <v>95</v>
      </c>
      <c r="AD94" s="126" t="s">
        <v>96</v>
      </c>
      <c r="AE94" s="128" t="s">
        <v>123</v>
      </c>
      <c r="AF94" s="196">
        <f>VLOOKUP(AE94,definitions_list_mag!$V$12:$W$15,2,0)</f>
        <v>1</v>
      </c>
      <c r="AG94" s="129" t="s">
        <v>1366</v>
      </c>
      <c r="AH94" s="126" t="s">
        <v>1362</v>
      </c>
      <c r="AI94" s="130">
        <f t="shared" si="42"/>
        <v>69</v>
      </c>
      <c r="AO94" s="130"/>
      <c r="AU94" s="130"/>
      <c r="BA94" s="130">
        <v>30</v>
      </c>
      <c r="BB94" s="126">
        <v>7</v>
      </c>
      <c r="BC94" s="126">
        <v>3</v>
      </c>
      <c r="BD94" s="126" t="s">
        <v>110</v>
      </c>
      <c r="BE94" s="126" t="s">
        <v>103</v>
      </c>
      <c r="BG94" s="130"/>
      <c r="BM94" s="130">
        <v>1</v>
      </c>
      <c r="BN94" s="126">
        <v>1</v>
      </c>
      <c r="BO94" s="126">
        <v>0.5</v>
      </c>
      <c r="BY94" s="130"/>
      <c r="CG94" s="145"/>
      <c r="CH94" s="132" t="s">
        <v>1329</v>
      </c>
      <c r="CI94" s="132">
        <v>100</v>
      </c>
      <c r="CJ94" s="132" t="s">
        <v>514</v>
      </c>
      <c r="CK94" s="133"/>
      <c r="CL94" s="134"/>
      <c r="CM94" s="134"/>
      <c r="CN94" s="134"/>
      <c r="CO94" s="134"/>
      <c r="CP94" s="134"/>
      <c r="CQ94" s="134"/>
      <c r="CR94" s="134"/>
      <c r="CS94" s="134"/>
      <c r="CT94" s="134"/>
      <c r="CU94" s="134"/>
      <c r="CV94" s="134"/>
      <c r="CW94" s="134"/>
      <c r="CX94" s="134"/>
      <c r="CY94" s="134"/>
      <c r="CZ94" s="134"/>
      <c r="DA94" s="134"/>
      <c r="DB94" s="134">
        <v>70</v>
      </c>
      <c r="DC94" s="135">
        <v>30</v>
      </c>
      <c r="DD94" s="134"/>
      <c r="DE94" s="134"/>
      <c r="DF94" s="134"/>
      <c r="DG94" s="134"/>
      <c r="DH94" s="134"/>
      <c r="DI94" s="134"/>
      <c r="DJ94" s="134"/>
      <c r="DK94" s="207">
        <f t="shared" si="24"/>
        <v>100</v>
      </c>
      <c r="DL94" s="131"/>
      <c r="DM94" s="134"/>
      <c r="DN94" s="134"/>
      <c r="DO94" s="136"/>
      <c r="DQ94" s="131"/>
      <c r="DR94" s="136"/>
      <c r="DS94" s="131"/>
      <c r="DT94" s="138" t="s">
        <v>1396</v>
      </c>
      <c r="DW94" s="213">
        <f t="shared" si="41"/>
        <v>100</v>
      </c>
      <c r="DX94" s="214" t="e">
        <f>VLOOKUP(P94,definitions_list_lookup!$K$30:$L$54,2,0)</f>
        <v>#N/A</v>
      </c>
      <c r="DY94" s="139" t="s">
        <v>1405</v>
      </c>
      <c r="DZ94" s="139" t="s">
        <v>1430</v>
      </c>
      <c r="EA94" s="139"/>
      <c r="ED94" s="229" t="s">
        <v>2517</v>
      </c>
      <c r="EE94" s="140"/>
      <c r="EG94" s="140"/>
      <c r="EI94" s="218" t="e">
        <f>VLOOKUP(EH94,definitions_list_mag!$Y$12:$Z$15,2,FALSE)</f>
        <v>#N/A</v>
      </c>
      <c r="EJ94" s="143"/>
      <c r="EK94" s="221" t="e">
        <f>VLOOKUP(EJ94,definitions_list_mag!$AT$3:$AU$5,2,FALSE)</f>
        <v>#N/A</v>
      </c>
      <c r="EM94" s="109"/>
      <c r="EN94" s="109"/>
      <c r="EZ94" s="192" t="e">
        <f t="shared" si="25"/>
        <v>#DIV/0!</v>
      </c>
      <c r="FA94" s="192" t="e">
        <f t="shared" si="26"/>
        <v>#DIV/0!</v>
      </c>
      <c r="FB94" s="192" t="e">
        <f t="shared" si="27"/>
        <v>#DIV/0!</v>
      </c>
      <c r="FC94" s="192" t="e">
        <f t="shared" si="28"/>
        <v>#DIV/0!</v>
      </c>
      <c r="FD94" s="192" t="e">
        <f t="shared" si="29"/>
        <v>#DIV/0!</v>
      </c>
      <c r="FE94" s="193" t="e">
        <f t="shared" si="30"/>
        <v>#DIV/0!</v>
      </c>
      <c r="FF94" s="194" t="e">
        <f t="shared" si="31"/>
        <v>#DIV/0!</v>
      </c>
      <c r="FG94" s="143"/>
      <c r="FI94" s="778">
        <f t="shared" si="32"/>
        <v>0</v>
      </c>
      <c r="FJ94" s="779" t="e">
        <f t="shared" si="33"/>
        <v>#DIV/0!</v>
      </c>
      <c r="FK94" s="779" t="e">
        <f t="shared" si="34"/>
        <v>#DIV/0!</v>
      </c>
      <c r="FL94" s="780" t="e">
        <f t="shared" si="35"/>
        <v>#DIV/0!</v>
      </c>
      <c r="FM94" s="169" t="e">
        <f t="shared" si="36"/>
        <v>#DIV/0!</v>
      </c>
      <c r="FN94" s="783" t="e">
        <f t="shared" si="37"/>
        <v>#DIV/0!</v>
      </c>
    </row>
    <row r="95" spans="1:1038" s="288" customFormat="1" ht="18" customHeight="1">
      <c r="A95" s="282" t="s">
        <v>1277</v>
      </c>
      <c r="B95" s="283" t="s">
        <v>1278</v>
      </c>
      <c r="C95" s="227"/>
      <c r="D95" s="284" t="s">
        <v>1279</v>
      </c>
      <c r="E95" s="227">
        <v>18</v>
      </c>
      <c r="F95" s="227">
        <v>4</v>
      </c>
      <c r="G95" s="285" t="str">
        <f t="shared" si="22"/>
        <v>18-4</v>
      </c>
      <c r="H95" s="278">
        <f t="shared" si="43"/>
        <v>77</v>
      </c>
      <c r="I95" s="227">
        <v>83</v>
      </c>
      <c r="J95" s="226"/>
      <c r="K95" s="545" t="b">
        <f>IF(I96=1,IF(((VLOOKUP($G95,[1]Depth_Lookup!#REF!,9,FALSE))-(H95/100))=0,"Good",IF(((VLOOKUP($G95,[1]Depth_Lookup!$A$3:$J$550,9,FALSE))-(H95/100))&gt;0,"Too Short","Too Long")))</f>
        <v>0</v>
      </c>
      <c r="L95" s="171">
        <f>(VLOOKUP($G95,Depth_Lookup!$A$3:$J$410,10,FALSE))+(H95/100)</f>
        <v>38.82</v>
      </c>
      <c r="M95" s="171">
        <f>(VLOOKUP($G95,Depth_Lookup!$A$3:$J$410,10,FALSE))+(I95/100)</f>
        <v>38.879999999999995</v>
      </c>
      <c r="N95" s="230" t="s">
        <v>1317</v>
      </c>
      <c r="O95" s="230">
        <v>2</v>
      </c>
      <c r="P95" s="227" t="s">
        <v>853</v>
      </c>
      <c r="Q95" s="227" t="s">
        <v>125</v>
      </c>
      <c r="R95" s="286" t="str">
        <f t="shared" si="23"/>
        <v>SerpentinizedHarzburgite</v>
      </c>
      <c r="S95" s="227" t="s">
        <v>587</v>
      </c>
      <c r="T95" s="227" t="s">
        <v>700</v>
      </c>
      <c r="U95" s="227" t="s">
        <v>108</v>
      </c>
      <c r="V95" s="227" t="s">
        <v>96</v>
      </c>
      <c r="W95" s="227" t="s">
        <v>102</v>
      </c>
      <c r="X95" s="287">
        <f>VLOOKUP(W95,definitions_list_lookup!$A$13:$B$19,2,0)</f>
        <v>5</v>
      </c>
      <c r="Y95" s="227" t="s">
        <v>90</v>
      </c>
      <c r="Z95" s="227" t="s">
        <v>91</v>
      </c>
      <c r="AA95" s="227"/>
      <c r="AB95" s="227" t="s">
        <v>116</v>
      </c>
      <c r="AC95" s="227" t="s">
        <v>95</v>
      </c>
      <c r="AD95" s="227" t="s">
        <v>96</v>
      </c>
      <c r="AE95" s="233" t="s">
        <v>123</v>
      </c>
      <c r="AF95" s="286">
        <f>VLOOKUP(AE95,definitions_list_mag!$V$12:$W$15,2,0)</f>
        <v>1</v>
      </c>
      <c r="AG95" s="237" t="s">
        <v>1366</v>
      </c>
      <c r="AH95" s="227" t="s">
        <v>1362</v>
      </c>
      <c r="AI95" s="240">
        <f t="shared" si="42"/>
        <v>69</v>
      </c>
      <c r="AJ95" s="227"/>
      <c r="AK95" s="227"/>
      <c r="AL95" s="227"/>
      <c r="AM95" s="227"/>
      <c r="AN95" s="227"/>
      <c r="AO95" s="240"/>
      <c r="AP95" s="227"/>
      <c r="AQ95" s="227"/>
      <c r="AR95" s="227"/>
      <c r="AS95" s="227"/>
      <c r="AT95" s="227"/>
      <c r="AU95" s="240"/>
      <c r="AV95" s="227"/>
      <c r="AW95" s="227"/>
      <c r="AX95" s="227"/>
      <c r="AY95" s="227"/>
      <c r="AZ95" s="227"/>
      <c r="BA95" s="240">
        <v>30</v>
      </c>
      <c r="BB95" s="227">
        <v>7</v>
      </c>
      <c r="BC95" s="227">
        <v>3</v>
      </c>
      <c r="BD95" s="227" t="s">
        <v>110</v>
      </c>
      <c r="BE95" s="227" t="s">
        <v>103</v>
      </c>
      <c r="BF95" s="227"/>
      <c r="BG95" s="240"/>
      <c r="BH95" s="227"/>
      <c r="BI95" s="227"/>
      <c r="BJ95" s="227"/>
      <c r="BK95" s="227"/>
      <c r="BL95" s="227"/>
      <c r="BM95" s="240">
        <v>1</v>
      </c>
      <c r="BN95" s="227">
        <v>1</v>
      </c>
      <c r="BO95" s="227">
        <v>0.5</v>
      </c>
      <c r="BP95" s="227"/>
      <c r="BQ95" s="227"/>
      <c r="BR95" s="227"/>
      <c r="BS95" s="227"/>
      <c r="BT95" s="227"/>
      <c r="BU95" s="227"/>
      <c r="BV95" s="227"/>
      <c r="BW95" s="227"/>
      <c r="BX95" s="227"/>
      <c r="BY95" s="240"/>
      <c r="BZ95" s="227"/>
      <c r="CA95" s="227"/>
      <c r="CB95" s="227"/>
      <c r="CC95" s="227"/>
      <c r="CD95" s="227"/>
      <c r="CE95" s="227"/>
      <c r="CF95" s="227"/>
      <c r="CG95" s="250"/>
      <c r="CH95" s="149" t="s">
        <v>1329</v>
      </c>
      <c r="CI95" s="149">
        <v>100</v>
      </c>
      <c r="CJ95" s="149" t="s">
        <v>514</v>
      </c>
      <c r="CK95" s="151"/>
      <c r="CL95" s="152"/>
      <c r="CM95" s="152"/>
      <c r="CN95" s="152"/>
      <c r="CO95" s="152"/>
      <c r="CP95" s="152"/>
      <c r="CQ95" s="152"/>
      <c r="CR95" s="152"/>
      <c r="CS95" s="152"/>
      <c r="CT95" s="152"/>
      <c r="CU95" s="152"/>
      <c r="CV95" s="152"/>
      <c r="CW95" s="152"/>
      <c r="CX95" s="152"/>
      <c r="CY95" s="152"/>
      <c r="CZ95" s="152"/>
      <c r="DA95" s="152"/>
      <c r="DB95" s="152">
        <v>70</v>
      </c>
      <c r="DC95" s="229">
        <v>30</v>
      </c>
      <c r="DD95" s="152"/>
      <c r="DE95" s="152"/>
      <c r="DF95" s="152"/>
      <c r="DG95" s="152"/>
      <c r="DH95" s="152"/>
      <c r="DI95" s="152"/>
      <c r="DJ95" s="152"/>
      <c r="DK95" s="208">
        <f t="shared" si="24"/>
        <v>100</v>
      </c>
      <c r="DL95" s="148"/>
      <c r="DM95" s="152"/>
      <c r="DN95" s="152"/>
      <c r="DO95" s="153"/>
      <c r="DQ95" s="148"/>
      <c r="DR95" s="153"/>
      <c r="DS95" s="148"/>
      <c r="DT95" s="261" t="s">
        <v>1396</v>
      </c>
      <c r="DU95" s="229"/>
      <c r="DV95" s="229"/>
      <c r="DW95" s="290">
        <f t="shared" si="41"/>
        <v>100</v>
      </c>
      <c r="DX95" s="291" t="e">
        <f>VLOOKUP(P95,definitions_list_lookup!$K$30:$L$54,2,0)</f>
        <v>#N/A</v>
      </c>
      <c r="DY95" s="154" t="s">
        <v>1405</v>
      </c>
      <c r="DZ95" s="154" t="s">
        <v>1431</v>
      </c>
      <c r="EA95" s="154"/>
      <c r="EB95" s="229"/>
      <c r="EC95" s="292"/>
      <c r="ED95" s="229" t="s">
        <v>2517</v>
      </c>
      <c r="EE95" s="293"/>
      <c r="EF95" s="294"/>
      <c r="EG95" s="293"/>
      <c r="EH95" s="295"/>
      <c r="EI95" s="296" t="e">
        <f>VLOOKUP(EH95,definitions_list_mag!$Y$12:$Z$15,2,FALSE)</f>
        <v>#N/A</v>
      </c>
      <c r="EJ95" s="297"/>
      <c r="EK95" s="298" t="e">
        <f>VLOOKUP(EJ95,definitions_list_mag!$AT$3:$AU$5,2,FALSE)</f>
        <v>#N/A</v>
      </c>
      <c r="EL95" s="293"/>
      <c r="EM95" s="295"/>
      <c r="EN95" s="295"/>
      <c r="EO95" s="321"/>
      <c r="EP95" s="321"/>
      <c r="EQ95" s="321"/>
      <c r="ER95" s="321"/>
      <c r="ES95" s="321"/>
      <c r="ET95" s="321"/>
      <c r="EU95" s="321"/>
      <c r="EV95" s="322"/>
      <c r="EW95" s="322"/>
      <c r="EX95" s="322"/>
      <c r="EY95" s="322"/>
      <c r="EZ95" s="192" t="e">
        <f t="shared" si="25"/>
        <v>#DIV/0!</v>
      </c>
      <c r="FA95" s="192" t="e">
        <f t="shared" si="26"/>
        <v>#DIV/0!</v>
      </c>
      <c r="FB95" s="192" t="e">
        <f t="shared" si="27"/>
        <v>#DIV/0!</v>
      </c>
      <c r="FC95" s="192" t="e">
        <f t="shared" si="28"/>
        <v>#DIV/0!</v>
      </c>
      <c r="FD95" s="192" t="e">
        <f t="shared" si="29"/>
        <v>#DIV/0!</v>
      </c>
      <c r="FE95" s="193" t="e">
        <f t="shared" si="30"/>
        <v>#DIV/0!</v>
      </c>
      <c r="FF95" s="194" t="e">
        <f t="shared" si="31"/>
        <v>#DIV/0!</v>
      </c>
      <c r="FG95" s="297"/>
      <c r="FH95" s="295"/>
      <c r="FI95" s="778">
        <f t="shared" si="32"/>
        <v>0</v>
      </c>
      <c r="FJ95" s="779" t="e">
        <f t="shared" si="33"/>
        <v>#DIV/0!</v>
      </c>
      <c r="FK95" s="779" t="e">
        <f t="shared" si="34"/>
        <v>#DIV/0!</v>
      </c>
      <c r="FL95" s="780" t="e">
        <f t="shared" si="35"/>
        <v>#DIV/0!</v>
      </c>
      <c r="FM95" s="169" t="e">
        <f t="shared" si="36"/>
        <v>#DIV/0!</v>
      </c>
      <c r="FN95" s="783" t="e">
        <f t="shared" si="37"/>
        <v>#DIV/0!</v>
      </c>
      <c r="FO95" s="227"/>
      <c r="FP95" s="227"/>
      <c r="FQ95" s="227"/>
      <c r="FR95" s="227"/>
      <c r="FS95" s="227"/>
      <c r="FT95" s="227"/>
      <c r="FU95" s="227"/>
      <c r="FV95" s="227"/>
      <c r="FW95" s="227"/>
      <c r="FX95" s="227"/>
      <c r="FY95" s="227"/>
      <c r="FZ95" s="227"/>
      <c r="GA95" s="227"/>
      <c r="GB95" s="227"/>
      <c r="GC95" s="227"/>
      <c r="GD95" s="227"/>
      <c r="GE95" s="227"/>
      <c r="GF95" s="227"/>
      <c r="GG95" s="227"/>
      <c r="GH95" s="227"/>
      <c r="GI95" s="227"/>
      <c r="GJ95" s="227"/>
      <c r="GK95" s="227"/>
      <c r="GL95" s="227"/>
      <c r="GM95" s="227"/>
      <c r="GN95" s="227"/>
      <c r="GO95" s="227"/>
      <c r="GP95" s="227"/>
      <c r="GQ95" s="227"/>
      <c r="GR95" s="227"/>
      <c r="GS95" s="227"/>
      <c r="GT95" s="227"/>
      <c r="GU95" s="227"/>
      <c r="GV95" s="227"/>
      <c r="GW95" s="227"/>
      <c r="GX95" s="227"/>
      <c r="GY95" s="227"/>
      <c r="GZ95" s="227"/>
      <c r="HA95" s="227"/>
      <c r="HB95" s="227"/>
      <c r="HC95" s="227"/>
      <c r="HD95" s="227"/>
      <c r="HE95" s="227"/>
      <c r="HF95" s="227"/>
      <c r="HG95" s="227"/>
      <c r="HH95" s="227"/>
      <c r="HI95" s="227"/>
      <c r="HJ95" s="227"/>
      <c r="HK95" s="227"/>
      <c r="HL95" s="227"/>
      <c r="HM95" s="227"/>
      <c r="HN95" s="227"/>
      <c r="HO95" s="227"/>
      <c r="HP95" s="227"/>
      <c r="HQ95" s="227"/>
      <c r="HR95" s="227"/>
      <c r="HS95" s="227"/>
      <c r="HT95" s="227"/>
      <c r="HU95" s="227"/>
      <c r="HV95" s="227"/>
      <c r="HW95" s="227"/>
      <c r="HX95" s="227"/>
      <c r="HY95" s="227"/>
      <c r="HZ95" s="227"/>
      <c r="IA95" s="227"/>
      <c r="IB95" s="227"/>
      <c r="IC95" s="227"/>
      <c r="ID95" s="227"/>
      <c r="IE95" s="227"/>
      <c r="IF95" s="227"/>
      <c r="IG95" s="227"/>
      <c r="IH95" s="227"/>
      <c r="II95" s="227"/>
      <c r="IJ95" s="227"/>
      <c r="IK95" s="227"/>
      <c r="IL95" s="227"/>
      <c r="IM95" s="227"/>
      <c r="IN95" s="227"/>
      <c r="IO95" s="227"/>
      <c r="IP95" s="227"/>
      <c r="IQ95" s="227"/>
      <c r="IR95" s="227"/>
      <c r="IS95" s="227"/>
      <c r="IT95" s="227"/>
      <c r="IU95" s="227"/>
      <c r="IV95" s="227"/>
      <c r="IW95" s="227"/>
      <c r="IX95" s="227"/>
      <c r="IY95" s="227"/>
      <c r="IZ95" s="227"/>
      <c r="JA95" s="227"/>
      <c r="JB95" s="227"/>
      <c r="JC95" s="227"/>
      <c r="JD95" s="227"/>
      <c r="JE95" s="227"/>
      <c r="JF95" s="227"/>
      <c r="JG95" s="227"/>
      <c r="JH95" s="227"/>
      <c r="JI95" s="227"/>
      <c r="JJ95" s="227"/>
      <c r="JK95" s="227"/>
      <c r="JL95" s="227"/>
      <c r="JM95" s="227"/>
      <c r="JN95" s="227"/>
      <c r="JO95" s="227"/>
      <c r="JP95" s="227"/>
      <c r="JQ95" s="227"/>
      <c r="JR95" s="227"/>
      <c r="JS95" s="227"/>
      <c r="JT95" s="227"/>
      <c r="JU95" s="227"/>
      <c r="JV95" s="227"/>
      <c r="JW95" s="227"/>
      <c r="JX95" s="227"/>
      <c r="JY95" s="227"/>
      <c r="JZ95" s="227"/>
      <c r="KA95" s="227"/>
      <c r="KB95" s="227"/>
      <c r="KC95" s="227"/>
      <c r="KD95" s="227"/>
      <c r="KE95" s="227"/>
      <c r="KF95" s="227"/>
      <c r="KG95" s="227"/>
      <c r="KH95" s="227"/>
      <c r="KI95" s="227"/>
      <c r="KJ95" s="227"/>
      <c r="KK95" s="227"/>
      <c r="KL95" s="227"/>
      <c r="KM95" s="227"/>
      <c r="KN95" s="227"/>
      <c r="KO95" s="227"/>
      <c r="KP95" s="227"/>
      <c r="KQ95" s="227"/>
      <c r="KR95" s="227"/>
      <c r="KS95" s="227"/>
      <c r="KT95" s="227"/>
      <c r="KU95" s="227"/>
      <c r="KV95" s="227"/>
      <c r="KW95" s="227"/>
      <c r="KX95" s="227"/>
      <c r="KY95" s="227"/>
      <c r="KZ95" s="227"/>
      <c r="LA95" s="227"/>
      <c r="LB95" s="227"/>
      <c r="LC95" s="227"/>
      <c r="LD95" s="227"/>
      <c r="LE95" s="227"/>
      <c r="LF95" s="227"/>
      <c r="LG95" s="227"/>
      <c r="LH95" s="227"/>
      <c r="LI95" s="227"/>
      <c r="LJ95" s="227"/>
      <c r="LK95" s="227"/>
      <c r="LL95" s="227"/>
      <c r="LM95" s="227"/>
      <c r="LN95" s="227"/>
      <c r="LO95" s="227"/>
      <c r="LP95" s="227"/>
      <c r="LQ95" s="227"/>
      <c r="LR95" s="227"/>
      <c r="LS95" s="227"/>
      <c r="LT95" s="227"/>
      <c r="LU95" s="227"/>
      <c r="LV95" s="227"/>
      <c r="LW95" s="227"/>
      <c r="LX95" s="227"/>
      <c r="LY95" s="227"/>
      <c r="LZ95" s="227"/>
      <c r="MA95" s="227"/>
      <c r="MB95" s="227"/>
      <c r="MC95" s="227"/>
      <c r="MD95" s="227"/>
      <c r="ME95" s="227"/>
      <c r="MF95" s="227"/>
      <c r="MG95" s="227"/>
      <c r="MH95" s="227"/>
      <c r="MI95" s="227"/>
      <c r="MJ95" s="227"/>
      <c r="MK95" s="227"/>
      <c r="ML95" s="227"/>
      <c r="MM95" s="227"/>
      <c r="MN95" s="227"/>
      <c r="MO95" s="227"/>
      <c r="MP95" s="227"/>
      <c r="MQ95" s="227"/>
      <c r="MR95" s="227"/>
      <c r="MS95" s="227"/>
      <c r="MT95" s="227"/>
      <c r="MU95" s="227"/>
      <c r="MV95" s="227"/>
      <c r="MW95" s="227"/>
      <c r="MX95" s="227"/>
      <c r="MY95" s="227"/>
      <c r="MZ95" s="227"/>
      <c r="NA95" s="227"/>
      <c r="NB95" s="227"/>
      <c r="NC95" s="227"/>
      <c r="ND95" s="227"/>
      <c r="NE95" s="227"/>
      <c r="NF95" s="227"/>
      <c r="NG95" s="227"/>
      <c r="NH95" s="227"/>
      <c r="NI95" s="227"/>
      <c r="NJ95" s="227"/>
      <c r="NK95" s="227"/>
      <c r="NL95" s="227"/>
      <c r="NM95" s="227"/>
      <c r="NN95" s="227"/>
      <c r="NO95" s="227"/>
      <c r="NP95" s="227"/>
      <c r="NQ95" s="227"/>
      <c r="NR95" s="227"/>
      <c r="NS95" s="227"/>
      <c r="NT95" s="227"/>
      <c r="NU95" s="227"/>
      <c r="NV95" s="227"/>
      <c r="NW95" s="227"/>
      <c r="NX95" s="227"/>
      <c r="NY95" s="227"/>
      <c r="NZ95" s="227"/>
      <c r="OA95" s="227"/>
      <c r="OB95" s="227"/>
      <c r="OC95" s="227"/>
      <c r="OD95" s="227"/>
      <c r="OE95" s="227"/>
      <c r="OF95" s="227"/>
      <c r="OG95" s="227"/>
      <c r="OH95" s="227"/>
      <c r="OI95" s="227"/>
      <c r="OJ95" s="227"/>
      <c r="OK95" s="227"/>
      <c r="OL95" s="227"/>
      <c r="OM95" s="227"/>
      <c r="ON95" s="227"/>
      <c r="OO95" s="227"/>
      <c r="OP95" s="227"/>
      <c r="OQ95" s="227"/>
      <c r="OR95" s="227"/>
      <c r="OS95" s="227"/>
      <c r="OT95" s="227"/>
      <c r="OU95" s="227"/>
      <c r="OV95" s="227"/>
      <c r="OW95" s="227"/>
      <c r="OX95" s="227"/>
      <c r="OY95" s="227"/>
      <c r="OZ95" s="227"/>
      <c r="PA95" s="227"/>
      <c r="PB95" s="227"/>
      <c r="PC95" s="227"/>
      <c r="PD95" s="227"/>
      <c r="PE95" s="227"/>
      <c r="PF95" s="227"/>
      <c r="PG95" s="227"/>
      <c r="PH95" s="227"/>
      <c r="PI95" s="227"/>
      <c r="PJ95" s="227"/>
      <c r="PK95" s="227"/>
      <c r="PL95" s="227"/>
      <c r="PM95" s="227"/>
      <c r="PN95" s="227"/>
      <c r="PO95" s="227"/>
      <c r="PP95" s="227"/>
      <c r="PQ95" s="227"/>
      <c r="PR95" s="227"/>
      <c r="PS95" s="227"/>
      <c r="PT95" s="227"/>
      <c r="PU95" s="227"/>
      <c r="PV95" s="227"/>
      <c r="PW95" s="227"/>
      <c r="PX95" s="227"/>
      <c r="PY95" s="227"/>
      <c r="PZ95" s="227"/>
      <c r="QA95" s="227"/>
      <c r="QB95" s="227"/>
      <c r="QC95" s="227"/>
      <c r="QD95" s="227"/>
      <c r="QE95" s="227"/>
      <c r="QF95" s="227"/>
      <c r="QG95" s="227"/>
      <c r="QH95" s="227"/>
      <c r="QI95" s="227"/>
      <c r="QJ95" s="227"/>
      <c r="QK95" s="227"/>
      <c r="QL95" s="227"/>
      <c r="QM95" s="227"/>
      <c r="QN95" s="227"/>
      <c r="QO95" s="227"/>
      <c r="QP95" s="227"/>
      <c r="QQ95" s="227"/>
      <c r="QR95" s="227"/>
      <c r="QS95" s="227"/>
      <c r="QT95" s="227"/>
      <c r="QU95" s="227"/>
      <c r="QV95" s="227"/>
      <c r="QW95" s="227"/>
      <c r="QX95" s="227"/>
      <c r="QY95" s="227"/>
      <c r="QZ95" s="227"/>
      <c r="RA95" s="227"/>
      <c r="RB95" s="227"/>
      <c r="RC95" s="227"/>
      <c r="RD95" s="227"/>
      <c r="RE95" s="227"/>
      <c r="RF95" s="227"/>
      <c r="RG95" s="227"/>
      <c r="RH95" s="227"/>
      <c r="RI95" s="227"/>
      <c r="RJ95" s="227"/>
      <c r="RK95" s="227"/>
      <c r="RL95" s="227"/>
      <c r="RM95" s="227"/>
      <c r="RN95" s="227"/>
      <c r="RO95" s="227"/>
      <c r="RP95" s="227"/>
      <c r="RQ95" s="227"/>
      <c r="RR95" s="227"/>
      <c r="RS95" s="227"/>
      <c r="RT95" s="227"/>
      <c r="RU95" s="227"/>
      <c r="RV95" s="227"/>
      <c r="RW95" s="227"/>
      <c r="RX95" s="227"/>
      <c r="RY95" s="227"/>
      <c r="RZ95" s="227"/>
      <c r="SA95" s="227"/>
      <c r="SB95" s="227"/>
      <c r="SC95" s="227"/>
      <c r="SD95" s="227"/>
      <c r="SE95" s="227"/>
      <c r="SF95" s="227"/>
      <c r="SG95" s="227"/>
      <c r="SH95" s="227"/>
      <c r="SI95" s="227"/>
      <c r="SJ95" s="227"/>
      <c r="SK95" s="227"/>
      <c r="SL95" s="227"/>
      <c r="SM95" s="227"/>
      <c r="SN95" s="227"/>
      <c r="SO95" s="227"/>
      <c r="SP95" s="227"/>
      <c r="SQ95" s="227"/>
      <c r="SR95" s="227"/>
      <c r="SS95" s="227"/>
      <c r="ST95" s="227"/>
      <c r="SU95" s="227"/>
      <c r="SV95" s="227"/>
      <c r="SW95" s="227"/>
      <c r="SX95" s="227"/>
      <c r="SY95" s="227"/>
      <c r="SZ95" s="227"/>
      <c r="TA95" s="227"/>
      <c r="TB95" s="227"/>
      <c r="TC95" s="227"/>
      <c r="TD95" s="227"/>
      <c r="TE95" s="227"/>
      <c r="TF95" s="227"/>
      <c r="TG95" s="227"/>
      <c r="TH95" s="227"/>
      <c r="TI95" s="227"/>
      <c r="TJ95" s="227"/>
      <c r="TK95" s="227"/>
      <c r="TL95" s="227"/>
      <c r="TM95" s="227"/>
      <c r="TN95" s="227"/>
      <c r="TO95" s="227"/>
      <c r="TP95" s="227"/>
      <c r="TQ95" s="227"/>
      <c r="TR95" s="227"/>
      <c r="TS95" s="227"/>
      <c r="TT95" s="227"/>
      <c r="TU95" s="227"/>
      <c r="TV95" s="227"/>
      <c r="TW95" s="227"/>
      <c r="TX95" s="227"/>
      <c r="TY95" s="227"/>
      <c r="TZ95" s="227"/>
      <c r="UA95" s="227"/>
      <c r="UB95" s="227"/>
      <c r="UC95" s="227"/>
      <c r="UD95" s="227"/>
      <c r="UE95" s="227"/>
      <c r="UF95" s="227"/>
      <c r="UG95" s="227"/>
      <c r="UH95" s="227"/>
      <c r="UI95" s="227"/>
      <c r="UJ95" s="227"/>
      <c r="UK95" s="227"/>
      <c r="UL95" s="227"/>
      <c r="UM95" s="227"/>
      <c r="UN95" s="227"/>
      <c r="UO95" s="227"/>
      <c r="UP95" s="227"/>
      <c r="UQ95" s="227"/>
      <c r="UR95" s="227"/>
      <c r="US95" s="227"/>
      <c r="UT95" s="227"/>
      <c r="UU95" s="227"/>
      <c r="UV95" s="227"/>
      <c r="UW95" s="227"/>
      <c r="UX95" s="227"/>
      <c r="UY95" s="227"/>
      <c r="UZ95" s="227"/>
      <c r="VA95" s="227"/>
      <c r="VB95" s="227"/>
      <c r="VC95" s="227"/>
      <c r="VD95" s="227"/>
      <c r="VE95" s="227"/>
      <c r="VF95" s="227"/>
      <c r="VG95" s="227"/>
      <c r="VH95" s="227"/>
      <c r="VI95" s="227"/>
      <c r="VJ95" s="227"/>
      <c r="VK95" s="227"/>
      <c r="VL95" s="227"/>
      <c r="VM95" s="227"/>
      <c r="VN95" s="227"/>
      <c r="VO95" s="227"/>
      <c r="VP95" s="227"/>
      <c r="VQ95" s="227"/>
      <c r="VR95" s="227"/>
      <c r="VS95" s="227"/>
      <c r="VT95" s="227"/>
      <c r="VU95" s="227"/>
      <c r="VV95" s="227"/>
      <c r="VW95" s="227"/>
      <c r="VX95" s="227"/>
      <c r="VY95" s="227"/>
      <c r="VZ95" s="227"/>
      <c r="WA95" s="227"/>
      <c r="WB95" s="227"/>
      <c r="WC95" s="227"/>
      <c r="WD95" s="227"/>
      <c r="WE95" s="227"/>
      <c r="WF95" s="227"/>
      <c r="WG95" s="227"/>
      <c r="WH95" s="227"/>
      <c r="WI95" s="227"/>
      <c r="WJ95" s="227"/>
      <c r="WK95" s="227"/>
      <c r="WL95" s="227"/>
      <c r="WM95" s="227"/>
      <c r="WN95" s="227"/>
      <c r="WO95" s="227"/>
      <c r="WP95" s="227"/>
      <c r="WQ95" s="227"/>
      <c r="WR95" s="227"/>
      <c r="WS95" s="227"/>
      <c r="WT95" s="227"/>
      <c r="WU95" s="227"/>
      <c r="WV95" s="227"/>
      <c r="WW95" s="227"/>
      <c r="WX95" s="227"/>
      <c r="WY95" s="227"/>
      <c r="WZ95" s="227"/>
      <c r="XA95" s="227"/>
      <c r="XB95" s="227"/>
      <c r="XC95" s="227"/>
      <c r="XD95" s="227"/>
      <c r="XE95" s="227"/>
      <c r="XF95" s="227"/>
      <c r="XG95" s="227"/>
      <c r="XH95" s="227"/>
      <c r="XI95" s="227"/>
      <c r="XJ95" s="227"/>
      <c r="XK95" s="227"/>
      <c r="XL95" s="227"/>
      <c r="XM95" s="227"/>
      <c r="XN95" s="227"/>
      <c r="XO95" s="227"/>
      <c r="XP95" s="227"/>
      <c r="XQ95" s="227"/>
      <c r="XR95" s="227"/>
      <c r="XS95" s="227"/>
      <c r="XT95" s="227"/>
      <c r="XU95" s="227"/>
      <c r="XV95" s="227"/>
      <c r="XW95" s="227"/>
      <c r="XX95" s="227"/>
      <c r="XY95" s="227"/>
      <c r="XZ95" s="227"/>
      <c r="YA95" s="227"/>
      <c r="YB95" s="227"/>
      <c r="YC95" s="227"/>
      <c r="YD95" s="227"/>
      <c r="YE95" s="227"/>
      <c r="YF95" s="227"/>
      <c r="YG95" s="227"/>
      <c r="YH95" s="227"/>
      <c r="YI95" s="227"/>
      <c r="YJ95" s="227"/>
      <c r="YK95" s="227"/>
      <c r="YL95" s="227"/>
      <c r="YM95" s="227"/>
      <c r="YN95" s="227"/>
      <c r="YO95" s="227"/>
      <c r="YP95" s="227"/>
      <c r="YQ95" s="227"/>
      <c r="YR95" s="227"/>
      <c r="YS95" s="227"/>
      <c r="YT95" s="227"/>
      <c r="YU95" s="227"/>
      <c r="YV95" s="227"/>
      <c r="YW95" s="227"/>
      <c r="YX95" s="227"/>
      <c r="YY95" s="227"/>
      <c r="YZ95" s="227"/>
      <c r="ZA95" s="227"/>
      <c r="ZB95" s="227"/>
      <c r="ZC95" s="227"/>
      <c r="ZD95" s="227"/>
      <c r="ZE95" s="227"/>
      <c r="ZF95" s="227"/>
      <c r="ZG95" s="227"/>
      <c r="ZH95" s="227"/>
      <c r="ZI95" s="227"/>
      <c r="ZJ95" s="227"/>
      <c r="ZK95" s="227"/>
      <c r="ZL95" s="227"/>
      <c r="ZM95" s="227"/>
      <c r="ZN95" s="227"/>
      <c r="ZO95" s="227"/>
      <c r="ZP95" s="227"/>
      <c r="ZQ95" s="227"/>
      <c r="ZR95" s="227"/>
      <c r="ZS95" s="227"/>
      <c r="ZT95" s="227"/>
      <c r="ZU95" s="227"/>
      <c r="ZV95" s="227"/>
      <c r="ZW95" s="227"/>
      <c r="ZX95" s="227"/>
      <c r="ZY95" s="227"/>
      <c r="ZZ95" s="227"/>
      <c r="AAA95" s="227"/>
      <c r="AAB95" s="227"/>
      <c r="AAC95" s="227"/>
      <c r="AAD95" s="227"/>
      <c r="AAE95" s="227"/>
      <c r="AAF95" s="227"/>
      <c r="AAG95" s="227"/>
      <c r="AAH95" s="227"/>
      <c r="AAI95" s="227"/>
      <c r="AAJ95" s="227"/>
      <c r="AAK95" s="227"/>
      <c r="AAL95" s="227"/>
      <c r="AAM95" s="227"/>
      <c r="AAN95" s="227"/>
      <c r="AAO95" s="227"/>
      <c r="AAP95" s="227"/>
      <c r="AAQ95" s="227"/>
      <c r="AAR95" s="227"/>
      <c r="AAS95" s="227"/>
      <c r="AAT95" s="227"/>
      <c r="AAU95" s="227"/>
      <c r="AAV95" s="227"/>
      <c r="AAW95" s="227"/>
      <c r="AAX95" s="227"/>
      <c r="AAY95" s="227"/>
      <c r="AAZ95" s="227"/>
      <c r="ABA95" s="227"/>
      <c r="ABB95" s="227"/>
      <c r="ABC95" s="227"/>
      <c r="ABD95" s="227"/>
      <c r="ABE95" s="227"/>
      <c r="ABF95" s="227"/>
      <c r="ABG95" s="227"/>
      <c r="ABH95" s="227"/>
      <c r="ABI95" s="227"/>
      <c r="ABJ95" s="227"/>
      <c r="ABK95" s="227"/>
      <c r="ABL95" s="227"/>
      <c r="ABM95" s="227"/>
      <c r="ABN95" s="227"/>
      <c r="ABO95" s="227"/>
      <c r="ABP95" s="227"/>
      <c r="ABQ95" s="227"/>
      <c r="ABR95" s="227"/>
      <c r="ABS95" s="227"/>
      <c r="ABT95" s="227"/>
      <c r="ABU95" s="227"/>
      <c r="ABV95" s="227"/>
      <c r="ABW95" s="227"/>
      <c r="ABX95" s="227"/>
      <c r="ABY95" s="227"/>
      <c r="ABZ95" s="227"/>
      <c r="ACA95" s="227"/>
      <c r="ACB95" s="227"/>
      <c r="ACC95" s="227"/>
      <c r="ACD95" s="227"/>
      <c r="ACE95" s="227"/>
      <c r="ACF95" s="227"/>
      <c r="ACG95" s="227"/>
      <c r="ACH95" s="227"/>
      <c r="ACI95" s="227"/>
      <c r="ACJ95" s="227"/>
      <c r="ACK95" s="227"/>
      <c r="ACL95" s="227"/>
      <c r="ACM95" s="227"/>
      <c r="ACN95" s="227"/>
      <c r="ACO95" s="227"/>
      <c r="ACP95" s="227"/>
      <c r="ACQ95" s="227"/>
      <c r="ACR95" s="227"/>
      <c r="ACS95" s="227"/>
      <c r="ACT95" s="227"/>
      <c r="ACU95" s="227"/>
      <c r="ACV95" s="227"/>
      <c r="ACW95" s="227"/>
      <c r="ACX95" s="227"/>
      <c r="ACY95" s="227"/>
      <c r="ACZ95" s="227"/>
      <c r="ADA95" s="227"/>
      <c r="ADB95" s="227"/>
      <c r="ADC95" s="227"/>
      <c r="ADD95" s="227"/>
      <c r="ADE95" s="227"/>
      <c r="ADF95" s="227"/>
      <c r="ADG95" s="227"/>
      <c r="ADH95" s="227"/>
      <c r="ADI95" s="227"/>
      <c r="ADJ95" s="227"/>
      <c r="ADK95" s="227"/>
      <c r="ADL95" s="227"/>
      <c r="ADM95" s="227"/>
      <c r="ADN95" s="227"/>
      <c r="ADO95" s="227"/>
      <c r="ADP95" s="227"/>
      <c r="ADQ95" s="227"/>
      <c r="ADR95" s="227"/>
      <c r="ADS95" s="227"/>
      <c r="ADT95" s="227"/>
      <c r="ADU95" s="227"/>
      <c r="ADV95" s="227"/>
      <c r="ADW95" s="227"/>
      <c r="ADX95" s="227"/>
      <c r="ADY95" s="227"/>
      <c r="ADZ95" s="227"/>
      <c r="AEA95" s="227"/>
      <c r="AEB95" s="227"/>
      <c r="AEC95" s="227"/>
      <c r="AED95" s="227"/>
      <c r="AEE95" s="227"/>
      <c r="AEF95" s="227"/>
      <c r="AEG95" s="227"/>
      <c r="AEH95" s="227"/>
      <c r="AEI95" s="227"/>
      <c r="AEJ95" s="227"/>
      <c r="AEK95" s="227"/>
      <c r="AEL95" s="227"/>
      <c r="AEM95" s="227"/>
      <c r="AEN95" s="227"/>
      <c r="AEO95" s="227"/>
      <c r="AEP95" s="227"/>
      <c r="AEQ95" s="227"/>
      <c r="AER95" s="227"/>
      <c r="AES95" s="227"/>
      <c r="AET95" s="227"/>
      <c r="AEU95" s="227"/>
      <c r="AEV95" s="227"/>
      <c r="AEW95" s="227"/>
      <c r="AEX95" s="227"/>
      <c r="AEY95" s="227"/>
      <c r="AEZ95" s="227"/>
      <c r="AFA95" s="227"/>
      <c r="AFB95" s="227"/>
      <c r="AFC95" s="227"/>
      <c r="AFD95" s="227"/>
      <c r="AFE95" s="227"/>
      <c r="AFF95" s="227"/>
      <c r="AFG95" s="227"/>
      <c r="AFH95" s="227"/>
      <c r="AFI95" s="227"/>
      <c r="AFJ95" s="227"/>
      <c r="AFK95" s="227"/>
      <c r="AFL95" s="227"/>
      <c r="AFM95" s="227"/>
      <c r="AFN95" s="227"/>
      <c r="AFO95" s="227"/>
      <c r="AFP95" s="227"/>
      <c r="AFQ95" s="227"/>
      <c r="AFR95" s="227"/>
      <c r="AFS95" s="227"/>
      <c r="AFT95" s="227"/>
      <c r="AFU95" s="227"/>
      <c r="AFV95" s="227"/>
      <c r="AFW95" s="227"/>
      <c r="AFX95" s="227"/>
      <c r="AFY95" s="227"/>
      <c r="AFZ95" s="227"/>
      <c r="AGA95" s="227"/>
      <c r="AGB95" s="227"/>
      <c r="AGC95" s="227"/>
      <c r="AGD95" s="227"/>
      <c r="AGE95" s="227"/>
      <c r="AGF95" s="227"/>
      <c r="AGG95" s="227"/>
      <c r="AGH95" s="227"/>
      <c r="AGI95" s="227"/>
      <c r="AGJ95" s="227"/>
      <c r="AGK95" s="227"/>
      <c r="AGL95" s="227"/>
      <c r="AGM95" s="227"/>
      <c r="AGN95" s="227"/>
      <c r="AGO95" s="227"/>
      <c r="AGP95" s="227"/>
      <c r="AGQ95" s="227"/>
      <c r="AGR95" s="227"/>
      <c r="AGS95" s="227"/>
      <c r="AGT95" s="227"/>
      <c r="AGU95" s="227"/>
      <c r="AGV95" s="227"/>
      <c r="AGW95" s="227"/>
      <c r="AGX95" s="227"/>
      <c r="AGY95" s="227"/>
      <c r="AGZ95" s="227"/>
      <c r="AHA95" s="227"/>
      <c r="AHB95" s="227"/>
      <c r="AHC95" s="227"/>
      <c r="AHD95" s="227"/>
      <c r="AHE95" s="227"/>
      <c r="AHF95" s="227"/>
      <c r="AHG95" s="227"/>
      <c r="AHH95" s="227"/>
      <c r="AHI95" s="227"/>
      <c r="AHJ95" s="227"/>
      <c r="AHK95" s="227"/>
      <c r="AHL95" s="227"/>
      <c r="AHM95" s="227"/>
      <c r="AHN95" s="227"/>
      <c r="AHO95" s="227"/>
      <c r="AHP95" s="227"/>
      <c r="AHQ95" s="227"/>
      <c r="AHR95" s="227"/>
      <c r="AHS95" s="227"/>
      <c r="AHT95" s="227"/>
      <c r="AHU95" s="227"/>
      <c r="AHV95" s="227"/>
      <c r="AHW95" s="227"/>
      <c r="AHX95" s="227"/>
      <c r="AHY95" s="227"/>
      <c r="AHZ95" s="227"/>
      <c r="AIA95" s="227"/>
      <c r="AIB95" s="227"/>
      <c r="AIC95" s="227"/>
      <c r="AID95" s="227"/>
      <c r="AIE95" s="227"/>
      <c r="AIF95" s="227"/>
      <c r="AIG95" s="227"/>
      <c r="AIH95" s="227"/>
      <c r="AII95" s="227"/>
      <c r="AIJ95" s="227"/>
      <c r="AIK95" s="227"/>
      <c r="AIL95" s="227"/>
      <c r="AIM95" s="227"/>
      <c r="AIN95" s="227"/>
      <c r="AIO95" s="227"/>
      <c r="AIP95" s="227"/>
      <c r="AIQ95" s="227"/>
      <c r="AIR95" s="227"/>
      <c r="AIS95" s="227"/>
      <c r="AIT95" s="227"/>
      <c r="AIU95" s="227"/>
      <c r="AIV95" s="227"/>
      <c r="AIW95" s="227"/>
      <c r="AIX95" s="227"/>
      <c r="AIY95" s="227"/>
      <c r="AIZ95" s="227"/>
      <c r="AJA95" s="227"/>
      <c r="AJB95" s="227"/>
      <c r="AJC95" s="227"/>
      <c r="AJD95" s="227"/>
      <c r="AJE95" s="227"/>
      <c r="AJF95" s="227"/>
      <c r="AJG95" s="227"/>
      <c r="AJH95" s="227"/>
      <c r="AJI95" s="227"/>
      <c r="AJJ95" s="227"/>
      <c r="AJK95" s="227"/>
      <c r="AJL95" s="227"/>
      <c r="AJM95" s="227"/>
      <c r="AJN95" s="227"/>
      <c r="AJO95" s="227"/>
      <c r="AJP95" s="227"/>
      <c r="AJQ95" s="227"/>
      <c r="AJR95" s="227"/>
      <c r="AJS95" s="227"/>
      <c r="AJT95" s="227"/>
      <c r="AJU95" s="227"/>
      <c r="AJV95" s="227"/>
      <c r="AJW95" s="227"/>
      <c r="AJX95" s="227"/>
      <c r="AJY95" s="227"/>
      <c r="AJZ95" s="227"/>
      <c r="AKA95" s="227"/>
      <c r="AKB95" s="227"/>
      <c r="AKC95" s="227"/>
      <c r="AKD95" s="227"/>
      <c r="AKE95" s="227"/>
      <c r="AKF95" s="227"/>
      <c r="AKG95" s="227"/>
      <c r="AKH95" s="227"/>
      <c r="AKI95" s="227"/>
      <c r="AKJ95" s="227"/>
      <c r="AKK95" s="227"/>
      <c r="AKL95" s="227"/>
      <c r="AKM95" s="227"/>
      <c r="AKN95" s="227"/>
      <c r="AKO95" s="227"/>
      <c r="AKP95" s="227"/>
      <c r="AKQ95" s="227"/>
      <c r="AKR95" s="227"/>
      <c r="AKS95" s="227"/>
      <c r="AKT95" s="227"/>
      <c r="AKU95" s="227"/>
      <c r="AKV95" s="227"/>
      <c r="AKW95" s="227"/>
      <c r="AKX95" s="227"/>
      <c r="AKY95" s="227"/>
      <c r="AKZ95" s="227"/>
      <c r="ALA95" s="227"/>
      <c r="ALB95" s="227"/>
      <c r="ALC95" s="227"/>
      <c r="ALD95" s="227"/>
      <c r="ALE95" s="227"/>
      <c r="ALF95" s="227"/>
      <c r="ALG95" s="227"/>
      <c r="ALH95" s="227"/>
      <c r="ALI95" s="227"/>
      <c r="ALJ95" s="227"/>
      <c r="ALK95" s="227"/>
      <c r="ALL95" s="227"/>
      <c r="ALM95" s="227"/>
      <c r="ALN95" s="227"/>
      <c r="ALO95" s="227"/>
      <c r="ALP95" s="227"/>
      <c r="ALQ95" s="227"/>
      <c r="ALR95" s="227"/>
      <c r="ALS95" s="227"/>
      <c r="ALT95" s="227"/>
      <c r="ALU95" s="227"/>
      <c r="ALV95" s="227"/>
      <c r="ALW95" s="227"/>
      <c r="ALX95" s="227"/>
      <c r="ALY95" s="227"/>
      <c r="ALZ95" s="227"/>
      <c r="AMA95" s="227"/>
      <c r="AMB95" s="227"/>
      <c r="AMC95" s="227"/>
      <c r="AMD95" s="227"/>
      <c r="AME95" s="227"/>
      <c r="AMF95" s="227"/>
      <c r="AMG95" s="227"/>
      <c r="AMH95" s="227"/>
      <c r="AMI95" s="227"/>
      <c r="AMJ95" s="227"/>
      <c r="AMK95" s="227"/>
      <c r="AML95" s="227"/>
      <c r="AMM95" s="227"/>
      <c r="AMN95" s="227"/>
      <c r="AMO95" s="227"/>
      <c r="AMP95" s="227"/>
      <c r="AMQ95" s="227"/>
      <c r="AMR95" s="227"/>
      <c r="AMS95" s="227"/>
      <c r="AMT95" s="227"/>
      <c r="AMU95" s="227"/>
      <c r="AMV95" s="227"/>
      <c r="AMW95" s="227"/>
      <c r="AMX95" s="227"/>
    </row>
    <row r="96" spans="1:1038" ht="18" customHeight="1">
      <c r="A96" s="223" t="s">
        <v>1277</v>
      </c>
      <c r="B96" s="224" t="s">
        <v>1278</v>
      </c>
      <c r="D96" s="225" t="s">
        <v>1279</v>
      </c>
      <c r="E96" s="126">
        <v>19</v>
      </c>
      <c r="F96" s="126">
        <v>1</v>
      </c>
      <c r="G96" s="285" t="str">
        <f t="shared" si="22"/>
        <v>19-1</v>
      </c>
      <c r="H96" s="277">
        <v>0</v>
      </c>
      <c r="I96" s="126">
        <v>34.5</v>
      </c>
      <c r="K96" s="545" t="b">
        <f>IF(I97=1,IF(((VLOOKUP($G96,[1]Depth_Lookup!#REF!,9,FALSE))-(H96/100))=0,"Good",IF(((VLOOKUP($G96,[1]Depth_Lookup!$A$3:$J$550,9,FALSE))-(H96/100))&gt;0,"Too Short","Too Long")))</f>
        <v>0</v>
      </c>
      <c r="L96" s="171">
        <f>(VLOOKUP($G96,Depth_Lookup!$A$3:$J$410,10,FALSE))+(H96/100)</f>
        <v>38.700000000000003</v>
      </c>
      <c r="M96" s="171">
        <f>(VLOOKUP($G96,Depth_Lookup!$A$3:$J$410,10,FALSE))+(I96/100)</f>
        <v>39.045000000000002</v>
      </c>
      <c r="N96" s="127" t="s">
        <v>1317</v>
      </c>
      <c r="O96" s="127">
        <v>1</v>
      </c>
      <c r="P96" s="126" t="s">
        <v>853</v>
      </c>
      <c r="Q96" s="126" t="s">
        <v>125</v>
      </c>
      <c r="R96" s="196" t="str">
        <f t="shared" si="23"/>
        <v>SerpentinizedHarzburgite</v>
      </c>
      <c r="S96" s="126" t="s">
        <v>700</v>
      </c>
      <c r="W96" s="126" t="s">
        <v>102</v>
      </c>
      <c r="X96" s="202">
        <f>VLOOKUP(W96,definitions_list_lookup!$A$13:$B$19,2,0)</f>
        <v>5</v>
      </c>
      <c r="Y96" s="126" t="s">
        <v>90</v>
      </c>
      <c r="Z96" s="126" t="s">
        <v>91</v>
      </c>
      <c r="AB96" s="126" t="s">
        <v>116</v>
      </c>
      <c r="AC96" s="126" t="s">
        <v>95</v>
      </c>
      <c r="AD96" s="126" t="s">
        <v>96</v>
      </c>
      <c r="AE96" s="128" t="s">
        <v>123</v>
      </c>
      <c r="AF96" s="196">
        <f>VLOOKUP(AE96,definitions_list_mag!$V$12:$W$15,2,0)</f>
        <v>1</v>
      </c>
      <c r="AG96" s="129" t="s">
        <v>1366</v>
      </c>
      <c r="AH96" s="126" t="s">
        <v>1362</v>
      </c>
      <c r="AI96" s="130">
        <f t="shared" si="42"/>
        <v>60</v>
      </c>
      <c r="AO96" s="130"/>
      <c r="AU96" s="130"/>
      <c r="BA96" s="130">
        <v>40</v>
      </c>
      <c r="BB96" s="126">
        <v>22</v>
      </c>
      <c r="BC96" s="126">
        <v>2</v>
      </c>
      <c r="BD96" s="126" t="s">
        <v>110</v>
      </c>
      <c r="BE96" s="126" t="s">
        <v>103</v>
      </c>
      <c r="BG96" s="130"/>
      <c r="BM96" s="130"/>
      <c r="BY96" s="130"/>
      <c r="CG96" s="145"/>
      <c r="CH96" s="132" t="s">
        <v>1329</v>
      </c>
      <c r="CI96" s="132">
        <v>100</v>
      </c>
      <c r="CJ96" s="132" t="s">
        <v>514</v>
      </c>
      <c r="CK96" s="133"/>
      <c r="CL96" s="134"/>
      <c r="CM96" s="134"/>
      <c r="CN96" s="134"/>
      <c r="CO96" s="134"/>
      <c r="CP96" s="134"/>
      <c r="CQ96" s="134"/>
      <c r="CR96" s="134"/>
      <c r="CS96" s="134"/>
      <c r="CT96" s="134"/>
      <c r="CU96" s="134"/>
      <c r="CV96" s="134"/>
      <c r="CW96" s="134"/>
      <c r="CX96" s="134"/>
      <c r="CY96" s="134"/>
      <c r="CZ96" s="134"/>
      <c r="DA96" s="134"/>
      <c r="DB96" s="134">
        <v>60</v>
      </c>
      <c r="DC96" s="135">
        <v>40</v>
      </c>
      <c r="DD96" s="134"/>
      <c r="DE96" s="134"/>
      <c r="DF96" s="134"/>
      <c r="DG96" s="134"/>
      <c r="DH96" s="134"/>
      <c r="DI96" s="134"/>
      <c r="DJ96" s="134"/>
      <c r="DK96" s="207">
        <f t="shared" si="24"/>
        <v>100</v>
      </c>
      <c r="DL96" s="131"/>
      <c r="DM96" s="134"/>
      <c r="DN96" s="134"/>
      <c r="DO96" s="136"/>
      <c r="DQ96" s="131"/>
      <c r="DR96" s="136"/>
      <c r="DS96" s="131"/>
      <c r="DT96" s="138" t="s">
        <v>1396</v>
      </c>
      <c r="DW96" s="213">
        <f t="shared" si="41"/>
        <v>100</v>
      </c>
      <c r="DX96" s="214" t="e">
        <f>VLOOKUP(P96,definitions_list_lookup!$K$30:$L$54,2,0)</f>
        <v>#N/A</v>
      </c>
      <c r="DY96" s="139" t="s">
        <v>1405</v>
      </c>
      <c r="DZ96" s="139" t="s">
        <v>1432</v>
      </c>
      <c r="EA96" s="139"/>
      <c r="ED96" s="229" t="s">
        <v>2517</v>
      </c>
      <c r="EE96" s="140"/>
      <c r="EG96" s="140"/>
      <c r="EI96" s="218" t="e">
        <f>VLOOKUP(EH96,definitions_list_mag!$Y$12:$Z$15,2,FALSE)</f>
        <v>#N/A</v>
      </c>
      <c r="EJ96" s="143"/>
      <c r="EK96" s="221" t="e">
        <f>VLOOKUP(EJ96,definitions_list_mag!$AT$3:$AU$5,2,FALSE)</f>
        <v>#N/A</v>
      </c>
      <c r="EM96" s="109"/>
      <c r="EN96" s="109"/>
      <c r="EZ96" s="192" t="e">
        <f t="shared" si="25"/>
        <v>#DIV/0!</v>
      </c>
      <c r="FA96" s="192" t="e">
        <f t="shared" si="26"/>
        <v>#DIV/0!</v>
      </c>
      <c r="FB96" s="192" t="e">
        <f t="shared" si="27"/>
        <v>#DIV/0!</v>
      </c>
      <c r="FC96" s="192" t="e">
        <f t="shared" si="28"/>
        <v>#DIV/0!</v>
      </c>
      <c r="FD96" s="192" t="e">
        <f t="shared" si="29"/>
        <v>#DIV/0!</v>
      </c>
      <c r="FE96" s="193" t="e">
        <f t="shared" si="30"/>
        <v>#DIV/0!</v>
      </c>
      <c r="FF96" s="194" t="e">
        <f t="shared" si="31"/>
        <v>#DIV/0!</v>
      </c>
      <c r="FG96" s="143"/>
      <c r="FI96" s="778">
        <f t="shared" si="32"/>
        <v>0</v>
      </c>
      <c r="FJ96" s="779" t="e">
        <f t="shared" si="33"/>
        <v>#DIV/0!</v>
      </c>
      <c r="FK96" s="779" t="e">
        <f t="shared" si="34"/>
        <v>#DIV/0!</v>
      </c>
      <c r="FL96" s="780" t="e">
        <f t="shared" si="35"/>
        <v>#DIV/0!</v>
      </c>
      <c r="FM96" s="169" t="e">
        <f t="shared" si="36"/>
        <v>#DIV/0!</v>
      </c>
      <c r="FN96" s="783" t="e">
        <f t="shared" si="37"/>
        <v>#DIV/0!</v>
      </c>
    </row>
    <row r="97" spans="1:1038" ht="18" customHeight="1">
      <c r="A97" s="223" t="s">
        <v>1277</v>
      </c>
      <c r="B97" s="224" t="s">
        <v>1278</v>
      </c>
      <c r="D97" s="225" t="s">
        <v>1279</v>
      </c>
      <c r="E97" s="126">
        <v>19</v>
      </c>
      <c r="F97" s="126">
        <v>1</v>
      </c>
      <c r="G97" s="285" t="str">
        <f t="shared" si="22"/>
        <v>19-1</v>
      </c>
      <c r="H97" s="277">
        <v>34.5</v>
      </c>
      <c r="I97" s="126">
        <v>35</v>
      </c>
      <c r="K97" s="545" t="b">
        <f>IF(I98=1,IF(((VLOOKUP($G97,[1]Depth_Lookup!#REF!,9,FALSE))-(H97/100))=0,"Good",IF(((VLOOKUP($G97,[1]Depth_Lookup!$A$3:$J$550,9,FALSE))-(H97/100))&gt;0,"Too Short","Too Long")))</f>
        <v>0</v>
      </c>
      <c r="L97" s="171">
        <f>(VLOOKUP($G97,Depth_Lookup!$A$3:$J$410,10,FALSE))+(H97/100)</f>
        <v>39.045000000000002</v>
      </c>
      <c r="M97" s="171">
        <f>(VLOOKUP($G97,Depth_Lookup!$A$3:$J$410,10,FALSE))+(I97/100)</f>
        <v>39.050000000000004</v>
      </c>
      <c r="N97" s="127" t="s">
        <v>1317</v>
      </c>
      <c r="O97" s="127">
        <v>1</v>
      </c>
      <c r="Q97" s="126" t="s">
        <v>137</v>
      </c>
      <c r="R97" s="196" t="str">
        <f t="shared" si="23"/>
        <v>Clinopyroxenite</v>
      </c>
      <c r="S97" s="126" t="s">
        <v>98</v>
      </c>
      <c r="U97" s="126" t="s">
        <v>95</v>
      </c>
      <c r="V97" s="126" t="s">
        <v>96</v>
      </c>
      <c r="W97" s="126" t="s">
        <v>102</v>
      </c>
      <c r="X97" s="202">
        <f>VLOOKUP(W97,definitions_list_lookup!$A$13:$B$19,2,0)</f>
        <v>5</v>
      </c>
      <c r="Y97" s="126" t="s">
        <v>90</v>
      </c>
      <c r="Z97" s="126" t="s">
        <v>91</v>
      </c>
      <c r="AA97" s="126" t="s">
        <v>1326</v>
      </c>
      <c r="AF97" s="196" t="e">
        <f>VLOOKUP(AE97,definitions_list_mag!$V$12:$W$15,2,0)</f>
        <v>#N/A</v>
      </c>
      <c r="AI97" s="130"/>
      <c r="AO97" s="130"/>
      <c r="AU97" s="130">
        <v>100</v>
      </c>
      <c r="AZ97" s="126" t="s">
        <v>1367</v>
      </c>
      <c r="BA97" s="130"/>
      <c r="BG97" s="130"/>
      <c r="BM97" s="130"/>
      <c r="BY97" s="130"/>
      <c r="CG97" s="145"/>
      <c r="CH97" s="132" t="s">
        <v>1368</v>
      </c>
      <c r="CI97" s="132">
        <v>100</v>
      </c>
      <c r="CJ97" s="132" t="s">
        <v>514</v>
      </c>
      <c r="CK97" s="133"/>
      <c r="CL97" s="134"/>
      <c r="CM97" s="134"/>
      <c r="CN97" s="134"/>
      <c r="CO97" s="134"/>
      <c r="CP97" s="134"/>
      <c r="CQ97" s="134"/>
      <c r="CR97" s="134"/>
      <c r="CS97" s="134"/>
      <c r="CT97" s="134"/>
      <c r="CU97" s="134"/>
      <c r="CV97" s="134"/>
      <c r="CW97" s="134"/>
      <c r="CX97" s="134"/>
      <c r="CY97" s="134"/>
      <c r="CZ97" s="134"/>
      <c r="DA97" s="134"/>
      <c r="DB97" s="134">
        <v>100</v>
      </c>
      <c r="DD97" s="134"/>
      <c r="DE97" s="134"/>
      <c r="DF97" s="134"/>
      <c r="DG97" s="134"/>
      <c r="DH97" s="134"/>
      <c r="DI97" s="134"/>
      <c r="DJ97" s="134"/>
      <c r="DK97" s="207">
        <f t="shared" si="24"/>
        <v>100</v>
      </c>
      <c r="DL97" s="131"/>
      <c r="DM97" s="134"/>
      <c r="DN97" s="134"/>
      <c r="DO97" s="136"/>
      <c r="DQ97" s="131"/>
      <c r="DR97" s="136"/>
      <c r="DS97" s="131"/>
      <c r="DT97" s="138" t="s">
        <v>1398</v>
      </c>
      <c r="DU97" s="135">
        <v>5</v>
      </c>
      <c r="DV97" s="135" t="s">
        <v>849</v>
      </c>
      <c r="DW97" s="213">
        <f t="shared" si="41"/>
        <v>100</v>
      </c>
      <c r="DX97" s="214" t="e">
        <f>VLOOKUP(P97,definitions_list_lookup!$K$30:$L$54,2,0)</f>
        <v>#N/A</v>
      </c>
      <c r="DY97" s="139" t="s">
        <v>1433</v>
      </c>
      <c r="DZ97" s="139" t="s">
        <v>1434</v>
      </c>
      <c r="EA97" s="139"/>
      <c r="ED97" s="229" t="s">
        <v>2517</v>
      </c>
      <c r="EE97" s="140"/>
      <c r="EG97" s="140"/>
      <c r="EI97" s="218" t="e">
        <f>VLOOKUP(EH97,definitions_list_mag!$Y$12:$Z$15,2,FALSE)</f>
        <v>#N/A</v>
      </c>
      <c r="EJ97" s="143"/>
      <c r="EK97" s="221" t="e">
        <f>VLOOKUP(EJ97,definitions_list_mag!$AT$3:$AU$5,2,FALSE)</f>
        <v>#N/A</v>
      </c>
      <c r="EM97" s="109"/>
      <c r="EN97" s="109" t="s">
        <v>1447</v>
      </c>
      <c r="EO97" s="144">
        <v>0.6</v>
      </c>
      <c r="EV97" s="112">
        <v>14</v>
      </c>
      <c r="EW97" s="112">
        <v>90</v>
      </c>
      <c r="EX97" s="112">
        <v>32</v>
      </c>
      <c r="EY97" s="112">
        <v>0</v>
      </c>
      <c r="EZ97" s="192">
        <f t="shared" si="25"/>
        <v>-158.24759455931755</v>
      </c>
      <c r="FA97" s="192">
        <f t="shared" si="26"/>
        <v>201.75240544068245</v>
      </c>
      <c r="FB97" s="192">
        <f t="shared" si="27"/>
        <v>56.068321226739812</v>
      </c>
      <c r="FC97" s="192">
        <f t="shared" si="28"/>
        <v>291.75240544068242</v>
      </c>
      <c r="FD97" s="192">
        <f t="shared" si="29"/>
        <v>33.931678773260188</v>
      </c>
      <c r="FE97" s="193">
        <f t="shared" si="30"/>
        <v>21.752405440682452</v>
      </c>
      <c r="FF97" s="194">
        <f t="shared" si="31"/>
        <v>33.931678773260188</v>
      </c>
      <c r="FG97" s="143"/>
      <c r="FI97" s="778">
        <f t="shared" si="32"/>
        <v>0.6</v>
      </c>
      <c r="FJ97" s="779">
        <f t="shared" si="33"/>
        <v>33.931678773260188</v>
      </c>
      <c r="FK97" s="779">
        <f t="shared" si="34"/>
        <v>56.068321226739812</v>
      </c>
      <c r="FL97" s="780">
        <f t="shared" si="35"/>
        <v>0.9785768114724358</v>
      </c>
      <c r="FM97" s="169">
        <f t="shared" si="36"/>
        <v>0.82970378158965297</v>
      </c>
      <c r="FN97" s="783">
        <f t="shared" si="37"/>
        <v>0.49782226895379178</v>
      </c>
    </row>
    <row r="98" spans="1:1038" s="288" customFormat="1" ht="18" customHeight="1">
      <c r="A98" s="282" t="s">
        <v>1277</v>
      </c>
      <c r="B98" s="283" t="s">
        <v>1278</v>
      </c>
      <c r="C98" s="227"/>
      <c r="D98" s="284" t="s">
        <v>1279</v>
      </c>
      <c r="E98" s="227">
        <v>19</v>
      </c>
      <c r="F98" s="227">
        <v>1</v>
      </c>
      <c r="G98" s="285" t="str">
        <f t="shared" si="22"/>
        <v>19-1</v>
      </c>
      <c r="H98" s="278">
        <v>35</v>
      </c>
      <c r="I98" s="227">
        <v>54.5</v>
      </c>
      <c r="J98" s="226"/>
      <c r="K98" s="545" t="b">
        <f>IF(I99=1,IF(((VLOOKUP($G98,[1]Depth_Lookup!#REF!,9,FALSE))-(H98/100))=0,"Good",IF(((VLOOKUP($G98,[1]Depth_Lookup!$A$3:$J$550,9,FALSE))-(H98/100))&gt;0,"Too Short","Too Long")))</f>
        <v>0</v>
      </c>
      <c r="L98" s="171">
        <f>(VLOOKUP($G98,Depth_Lookup!$A$3:$J$410,10,FALSE))+(H98/100)</f>
        <v>39.050000000000004</v>
      </c>
      <c r="M98" s="171">
        <f>(VLOOKUP($G98,Depth_Lookup!$A$3:$J$410,10,FALSE))+(I98/100)</f>
        <v>39.245000000000005</v>
      </c>
      <c r="N98" s="230" t="s">
        <v>1317</v>
      </c>
      <c r="O98" s="230">
        <v>1</v>
      </c>
      <c r="P98" s="227" t="s">
        <v>853</v>
      </c>
      <c r="Q98" s="227" t="s">
        <v>125</v>
      </c>
      <c r="R98" s="286" t="str">
        <f t="shared" si="23"/>
        <v>SerpentinizedHarzburgite</v>
      </c>
      <c r="S98" s="227" t="s">
        <v>98</v>
      </c>
      <c r="T98" s="227" t="s">
        <v>700</v>
      </c>
      <c r="U98" s="227" t="s">
        <v>95</v>
      </c>
      <c r="V98" s="227" t="s">
        <v>96</v>
      </c>
      <c r="W98" s="227" t="s">
        <v>102</v>
      </c>
      <c r="X98" s="287">
        <f>VLOOKUP(W98,definitions_list_lookup!$A$13:$B$19,2,0)</f>
        <v>5</v>
      </c>
      <c r="Y98" s="227" t="s">
        <v>90</v>
      </c>
      <c r="Z98" s="227" t="s">
        <v>91</v>
      </c>
      <c r="AA98" s="227"/>
      <c r="AB98" s="227"/>
      <c r="AC98" s="227"/>
      <c r="AD98" s="227"/>
      <c r="AE98" s="233"/>
      <c r="AF98" s="286" t="e">
        <f>VLOOKUP(AE98,definitions_list_mag!$V$12:$W$15,2,0)</f>
        <v>#N/A</v>
      </c>
      <c r="AG98" s="237"/>
      <c r="AH98" s="227"/>
      <c r="AI98" s="240"/>
      <c r="AJ98" s="227"/>
      <c r="AK98" s="227"/>
      <c r="AL98" s="227"/>
      <c r="AM98" s="227"/>
      <c r="AN98" s="227"/>
      <c r="AO98" s="240"/>
      <c r="AP98" s="227"/>
      <c r="AQ98" s="227"/>
      <c r="AR98" s="227"/>
      <c r="AS98" s="227"/>
      <c r="AT98" s="227"/>
      <c r="AU98" s="240"/>
      <c r="AV98" s="227"/>
      <c r="AW98" s="227"/>
      <c r="AX98" s="227"/>
      <c r="AY98" s="227"/>
      <c r="AZ98" s="227"/>
      <c r="BA98" s="240">
        <v>40</v>
      </c>
      <c r="BB98" s="227">
        <v>22</v>
      </c>
      <c r="BC98" s="227">
        <v>2</v>
      </c>
      <c r="BD98" s="227" t="s">
        <v>110</v>
      </c>
      <c r="BE98" s="227" t="s">
        <v>103</v>
      </c>
      <c r="BF98" s="227"/>
      <c r="BG98" s="240"/>
      <c r="BH98" s="227"/>
      <c r="BI98" s="227"/>
      <c r="BJ98" s="227"/>
      <c r="BK98" s="227"/>
      <c r="BL98" s="227"/>
      <c r="BM98" s="240"/>
      <c r="BN98" s="227"/>
      <c r="BO98" s="227"/>
      <c r="BP98" s="227"/>
      <c r="BQ98" s="227"/>
      <c r="BR98" s="227"/>
      <c r="BS98" s="227"/>
      <c r="BT98" s="227"/>
      <c r="BU98" s="227"/>
      <c r="BV98" s="227"/>
      <c r="BW98" s="227"/>
      <c r="BX98" s="227"/>
      <c r="BY98" s="240"/>
      <c r="BZ98" s="227"/>
      <c r="CA98" s="227"/>
      <c r="CB98" s="227"/>
      <c r="CC98" s="227"/>
      <c r="CD98" s="227"/>
      <c r="CE98" s="227"/>
      <c r="CF98" s="227"/>
      <c r="CG98" s="250"/>
      <c r="CH98" s="149" t="s">
        <v>1329</v>
      </c>
      <c r="CI98" s="149">
        <v>100</v>
      </c>
      <c r="CJ98" s="149" t="s">
        <v>514</v>
      </c>
      <c r="CK98" s="151"/>
      <c r="CL98" s="152"/>
      <c r="CM98" s="152"/>
      <c r="CN98" s="152"/>
      <c r="CO98" s="152"/>
      <c r="CP98" s="152"/>
      <c r="CQ98" s="152"/>
      <c r="CR98" s="152"/>
      <c r="CS98" s="152"/>
      <c r="CT98" s="152"/>
      <c r="CU98" s="152"/>
      <c r="CV98" s="152"/>
      <c r="CW98" s="152"/>
      <c r="CX98" s="152"/>
      <c r="CY98" s="152"/>
      <c r="CZ98" s="152"/>
      <c r="DA98" s="152"/>
      <c r="DB98" s="152">
        <v>60</v>
      </c>
      <c r="DC98" s="229">
        <v>40</v>
      </c>
      <c r="DD98" s="152"/>
      <c r="DE98" s="152"/>
      <c r="DF98" s="152"/>
      <c r="DG98" s="152"/>
      <c r="DH98" s="152"/>
      <c r="DI98" s="152"/>
      <c r="DJ98" s="152"/>
      <c r="DK98" s="208">
        <f t="shared" si="24"/>
        <v>100</v>
      </c>
      <c r="DL98" s="148"/>
      <c r="DM98" s="152"/>
      <c r="DN98" s="152"/>
      <c r="DO98" s="153"/>
      <c r="DQ98" s="148"/>
      <c r="DR98" s="153"/>
      <c r="DS98" s="148"/>
      <c r="DT98" s="261" t="s">
        <v>1396</v>
      </c>
      <c r="DU98" s="229"/>
      <c r="DV98" s="229"/>
      <c r="DW98" s="290">
        <f t="shared" si="41"/>
        <v>40</v>
      </c>
      <c r="DX98" s="291" t="e">
        <f>VLOOKUP(P98,definitions_list_lookup!$K$30:$L$54,2,0)</f>
        <v>#N/A</v>
      </c>
      <c r="DY98" s="154" t="s">
        <v>1405</v>
      </c>
      <c r="DZ98" s="154" t="s">
        <v>1435</v>
      </c>
      <c r="EA98" s="154"/>
      <c r="EB98" s="229"/>
      <c r="EC98" s="292"/>
      <c r="ED98" s="229" t="s">
        <v>2517</v>
      </c>
      <c r="EE98" s="293"/>
      <c r="EF98" s="294"/>
      <c r="EG98" s="293"/>
      <c r="EH98" s="295"/>
      <c r="EI98" s="296" t="e">
        <f>VLOOKUP(EH98,definitions_list_mag!$Y$12:$Z$15,2,FALSE)</f>
        <v>#N/A</v>
      </c>
      <c r="EJ98" s="297"/>
      <c r="EK98" s="298" t="e">
        <f>VLOOKUP(EJ98,definitions_list_mag!$AT$3:$AU$5,2,FALSE)</f>
        <v>#N/A</v>
      </c>
      <c r="EL98" s="293"/>
      <c r="EM98" s="295"/>
      <c r="EN98" s="295" t="s">
        <v>1447</v>
      </c>
      <c r="EO98" s="321"/>
      <c r="EP98" s="321"/>
      <c r="EQ98" s="321"/>
      <c r="ER98" s="321"/>
      <c r="ES98" s="321"/>
      <c r="ET98" s="321"/>
      <c r="EU98" s="321"/>
      <c r="EV98" s="112">
        <v>14</v>
      </c>
      <c r="EW98" s="112">
        <v>90</v>
      </c>
      <c r="EX98" s="112">
        <v>32</v>
      </c>
      <c r="EY98" s="112">
        <v>0</v>
      </c>
      <c r="EZ98" s="192">
        <f t="shared" si="25"/>
        <v>-158.24759455931755</v>
      </c>
      <c r="FA98" s="192">
        <f t="shared" si="26"/>
        <v>201.75240544068245</v>
      </c>
      <c r="FB98" s="192">
        <f t="shared" si="27"/>
        <v>56.068321226739812</v>
      </c>
      <c r="FC98" s="192">
        <f t="shared" si="28"/>
        <v>291.75240544068242</v>
      </c>
      <c r="FD98" s="192">
        <f t="shared" si="29"/>
        <v>33.931678773260188</v>
      </c>
      <c r="FE98" s="193">
        <f t="shared" si="30"/>
        <v>21.752405440682452</v>
      </c>
      <c r="FF98" s="194">
        <f t="shared" si="31"/>
        <v>33.931678773260188</v>
      </c>
      <c r="FG98" s="297"/>
      <c r="FH98" s="295"/>
      <c r="FI98" s="778">
        <f t="shared" si="32"/>
        <v>0</v>
      </c>
      <c r="FJ98" s="779">
        <f t="shared" si="33"/>
        <v>33.931678773260188</v>
      </c>
      <c r="FK98" s="779">
        <f t="shared" si="34"/>
        <v>56.068321226739812</v>
      </c>
      <c r="FL98" s="780">
        <f t="shared" si="35"/>
        <v>0.9785768114724358</v>
      </c>
      <c r="FM98" s="169">
        <f t="shared" si="36"/>
        <v>0.82970378158965297</v>
      </c>
      <c r="FN98" s="783">
        <f t="shared" si="37"/>
        <v>0</v>
      </c>
      <c r="FO98" s="227"/>
      <c r="FP98" s="227"/>
      <c r="FQ98" s="227"/>
      <c r="FR98" s="227"/>
      <c r="FS98" s="227"/>
      <c r="FT98" s="227"/>
      <c r="FU98" s="227"/>
      <c r="FV98" s="227"/>
      <c r="FW98" s="227"/>
      <c r="FX98" s="227"/>
      <c r="FY98" s="227"/>
      <c r="FZ98" s="227"/>
      <c r="GA98" s="227"/>
      <c r="GB98" s="227"/>
      <c r="GC98" s="227"/>
      <c r="GD98" s="227"/>
      <c r="GE98" s="227"/>
      <c r="GF98" s="227"/>
      <c r="GG98" s="227"/>
      <c r="GH98" s="227"/>
      <c r="GI98" s="227"/>
      <c r="GJ98" s="227"/>
      <c r="GK98" s="227"/>
      <c r="GL98" s="227"/>
      <c r="GM98" s="227"/>
      <c r="GN98" s="227"/>
      <c r="GO98" s="227"/>
      <c r="GP98" s="227"/>
      <c r="GQ98" s="227"/>
      <c r="GR98" s="227"/>
      <c r="GS98" s="227"/>
      <c r="GT98" s="227"/>
      <c r="GU98" s="227"/>
      <c r="GV98" s="227"/>
      <c r="GW98" s="227"/>
      <c r="GX98" s="227"/>
      <c r="GY98" s="227"/>
      <c r="GZ98" s="227"/>
      <c r="HA98" s="227"/>
      <c r="HB98" s="227"/>
      <c r="HC98" s="227"/>
      <c r="HD98" s="227"/>
      <c r="HE98" s="227"/>
      <c r="HF98" s="227"/>
      <c r="HG98" s="227"/>
      <c r="HH98" s="227"/>
      <c r="HI98" s="227"/>
      <c r="HJ98" s="227"/>
      <c r="HK98" s="227"/>
      <c r="HL98" s="227"/>
      <c r="HM98" s="227"/>
      <c r="HN98" s="227"/>
      <c r="HO98" s="227"/>
      <c r="HP98" s="227"/>
      <c r="HQ98" s="227"/>
      <c r="HR98" s="227"/>
      <c r="HS98" s="227"/>
      <c r="HT98" s="227"/>
      <c r="HU98" s="227"/>
      <c r="HV98" s="227"/>
      <c r="HW98" s="227"/>
      <c r="HX98" s="227"/>
      <c r="HY98" s="227"/>
      <c r="HZ98" s="227"/>
      <c r="IA98" s="227"/>
      <c r="IB98" s="227"/>
      <c r="IC98" s="227"/>
      <c r="ID98" s="227"/>
      <c r="IE98" s="227"/>
      <c r="IF98" s="227"/>
      <c r="IG98" s="227"/>
      <c r="IH98" s="227"/>
      <c r="II98" s="227"/>
      <c r="IJ98" s="227"/>
      <c r="IK98" s="227"/>
      <c r="IL98" s="227"/>
      <c r="IM98" s="227"/>
      <c r="IN98" s="227"/>
      <c r="IO98" s="227"/>
      <c r="IP98" s="227"/>
      <c r="IQ98" s="227"/>
      <c r="IR98" s="227"/>
      <c r="IS98" s="227"/>
      <c r="IT98" s="227"/>
      <c r="IU98" s="227"/>
      <c r="IV98" s="227"/>
      <c r="IW98" s="227"/>
      <c r="IX98" s="227"/>
      <c r="IY98" s="227"/>
      <c r="IZ98" s="227"/>
      <c r="JA98" s="227"/>
      <c r="JB98" s="227"/>
      <c r="JC98" s="227"/>
      <c r="JD98" s="227"/>
      <c r="JE98" s="227"/>
      <c r="JF98" s="227"/>
      <c r="JG98" s="227"/>
      <c r="JH98" s="227"/>
      <c r="JI98" s="227"/>
      <c r="JJ98" s="227"/>
      <c r="JK98" s="227"/>
      <c r="JL98" s="227"/>
      <c r="JM98" s="227"/>
      <c r="JN98" s="227"/>
      <c r="JO98" s="227"/>
      <c r="JP98" s="227"/>
      <c r="JQ98" s="227"/>
      <c r="JR98" s="227"/>
      <c r="JS98" s="227"/>
      <c r="JT98" s="227"/>
      <c r="JU98" s="227"/>
      <c r="JV98" s="227"/>
      <c r="JW98" s="227"/>
      <c r="JX98" s="227"/>
      <c r="JY98" s="227"/>
      <c r="JZ98" s="227"/>
      <c r="KA98" s="227"/>
      <c r="KB98" s="227"/>
      <c r="KC98" s="227"/>
      <c r="KD98" s="227"/>
      <c r="KE98" s="227"/>
      <c r="KF98" s="227"/>
      <c r="KG98" s="227"/>
      <c r="KH98" s="227"/>
      <c r="KI98" s="227"/>
      <c r="KJ98" s="227"/>
      <c r="KK98" s="227"/>
      <c r="KL98" s="227"/>
      <c r="KM98" s="227"/>
      <c r="KN98" s="227"/>
      <c r="KO98" s="227"/>
      <c r="KP98" s="227"/>
      <c r="KQ98" s="227"/>
      <c r="KR98" s="227"/>
      <c r="KS98" s="227"/>
      <c r="KT98" s="227"/>
      <c r="KU98" s="227"/>
      <c r="KV98" s="227"/>
      <c r="KW98" s="227"/>
      <c r="KX98" s="227"/>
      <c r="KY98" s="227"/>
      <c r="KZ98" s="227"/>
      <c r="LA98" s="227"/>
      <c r="LB98" s="227"/>
      <c r="LC98" s="227"/>
      <c r="LD98" s="227"/>
      <c r="LE98" s="227"/>
      <c r="LF98" s="227"/>
      <c r="LG98" s="227"/>
      <c r="LH98" s="227"/>
      <c r="LI98" s="227"/>
      <c r="LJ98" s="227"/>
      <c r="LK98" s="227"/>
      <c r="LL98" s="227"/>
      <c r="LM98" s="227"/>
      <c r="LN98" s="227"/>
      <c r="LO98" s="227"/>
      <c r="LP98" s="227"/>
      <c r="LQ98" s="227"/>
      <c r="LR98" s="227"/>
      <c r="LS98" s="227"/>
      <c r="LT98" s="227"/>
      <c r="LU98" s="227"/>
      <c r="LV98" s="227"/>
      <c r="LW98" s="227"/>
      <c r="LX98" s="227"/>
      <c r="LY98" s="227"/>
      <c r="LZ98" s="227"/>
      <c r="MA98" s="227"/>
      <c r="MB98" s="227"/>
      <c r="MC98" s="227"/>
      <c r="MD98" s="227"/>
      <c r="ME98" s="227"/>
      <c r="MF98" s="227"/>
      <c r="MG98" s="227"/>
      <c r="MH98" s="227"/>
      <c r="MI98" s="227"/>
      <c r="MJ98" s="227"/>
      <c r="MK98" s="227"/>
      <c r="ML98" s="227"/>
      <c r="MM98" s="227"/>
      <c r="MN98" s="227"/>
      <c r="MO98" s="227"/>
      <c r="MP98" s="227"/>
      <c r="MQ98" s="227"/>
      <c r="MR98" s="227"/>
      <c r="MS98" s="227"/>
      <c r="MT98" s="227"/>
      <c r="MU98" s="227"/>
      <c r="MV98" s="227"/>
      <c r="MW98" s="227"/>
      <c r="MX98" s="227"/>
      <c r="MY98" s="227"/>
      <c r="MZ98" s="227"/>
      <c r="NA98" s="227"/>
      <c r="NB98" s="227"/>
      <c r="NC98" s="227"/>
      <c r="ND98" s="227"/>
      <c r="NE98" s="227"/>
      <c r="NF98" s="227"/>
      <c r="NG98" s="227"/>
      <c r="NH98" s="227"/>
      <c r="NI98" s="227"/>
      <c r="NJ98" s="227"/>
      <c r="NK98" s="227"/>
      <c r="NL98" s="227"/>
      <c r="NM98" s="227"/>
      <c r="NN98" s="227"/>
      <c r="NO98" s="227"/>
      <c r="NP98" s="227"/>
      <c r="NQ98" s="227"/>
      <c r="NR98" s="227"/>
      <c r="NS98" s="227"/>
      <c r="NT98" s="227"/>
      <c r="NU98" s="227"/>
      <c r="NV98" s="227"/>
      <c r="NW98" s="227"/>
      <c r="NX98" s="227"/>
      <c r="NY98" s="227"/>
      <c r="NZ98" s="227"/>
      <c r="OA98" s="227"/>
      <c r="OB98" s="227"/>
      <c r="OC98" s="227"/>
      <c r="OD98" s="227"/>
      <c r="OE98" s="227"/>
      <c r="OF98" s="227"/>
      <c r="OG98" s="227"/>
      <c r="OH98" s="227"/>
      <c r="OI98" s="227"/>
      <c r="OJ98" s="227"/>
      <c r="OK98" s="227"/>
      <c r="OL98" s="227"/>
      <c r="OM98" s="227"/>
      <c r="ON98" s="227"/>
      <c r="OO98" s="227"/>
      <c r="OP98" s="227"/>
      <c r="OQ98" s="227"/>
      <c r="OR98" s="227"/>
      <c r="OS98" s="227"/>
      <c r="OT98" s="227"/>
      <c r="OU98" s="227"/>
      <c r="OV98" s="227"/>
      <c r="OW98" s="227"/>
      <c r="OX98" s="227"/>
      <c r="OY98" s="227"/>
      <c r="OZ98" s="227"/>
      <c r="PA98" s="227"/>
      <c r="PB98" s="227"/>
      <c r="PC98" s="227"/>
      <c r="PD98" s="227"/>
      <c r="PE98" s="227"/>
      <c r="PF98" s="227"/>
      <c r="PG98" s="227"/>
      <c r="PH98" s="227"/>
      <c r="PI98" s="227"/>
      <c r="PJ98" s="227"/>
      <c r="PK98" s="227"/>
      <c r="PL98" s="227"/>
      <c r="PM98" s="227"/>
      <c r="PN98" s="227"/>
      <c r="PO98" s="227"/>
      <c r="PP98" s="227"/>
      <c r="PQ98" s="227"/>
      <c r="PR98" s="227"/>
      <c r="PS98" s="227"/>
      <c r="PT98" s="227"/>
      <c r="PU98" s="227"/>
      <c r="PV98" s="227"/>
      <c r="PW98" s="227"/>
      <c r="PX98" s="227"/>
      <c r="PY98" s="227"/>
      <c r="PZ98" s="227"/>
      <c r="QA98" s="227"/>
      <c r="QB98" s="227"/>
      <c r="QC98" s="227"/>
      <c r="QD98" s="227"/>
      <c r="QE98" s="227"/>
      <c r="QF98" s="227"/>
      <c r="QG98" s="227"/>
      <c r="QH98" s="227"/>
      <c r="QI98" s="227"/>
      <c r="QJ98" s="227"/>
      <c r="QK98" s="227"/>
      <c r="QL98" s="227"/>
      <c r="QM98" s="227"/>
      <c r="QN98" s="227"/>
      <c r="QO98" s="227"/>
      <c r="QP98" s="227"/>
      <c r="QQ98" s="227"/>
      <c r="QR98" s="227"/>
      <c r="QS98" s="227"/>
      <c r="QT98" s="227"/>
      <c r="QU98" s="227"/>
      <c r="QV98" s="227"/>
      <c r="QW98" s="227"/>
      <c r="QX98" s="227"/>
      <c r="QY98" s="227"/>
      <c r="QZ98" s="227"/>
      <c r="RA98" s="227"/>
      <c r="RB98" s="227"/>
      <c r="RC98" s="227"/>
      <c r="RD98" s="227"/>
      <c r="RE98" s="227"/>
      <c r="RF98" s="227"/>
      <c r="RG98" s="227"/>
      <c r="RH98" s="227"/>
      <c r="RI98" s="227"/>
      <c r="RJ98" s="227"/>
      <c r="RK98" s="227"/>
      <c r="RL98" s="227"/>
      <c r="RM98" s="227"/>
      <c r="RN98" s="227"/>
      <c r="RO98" s="227"/>
      <c r="RP98" s="227"/>
      <c r="RQ98" s="227"/>
      <c r="RR98" s="227"/>
      <c r="RS98" s="227"/>
      <c r="RT98" s="227"/>
      <c r="RU98" s="227"/>
      <c r="RV98" s="227"/>
      <c r="RW98" s="227"/>
      <c r="RX98" s="227"/>
      <c r="RY98" s="227"/>
      <c r="RZ98" s="227"/>
      <c r="SA98" s="227"/>
      <c r="SB98" s="227"/>
      <c r="SC98" s="227"/>
      <c r="SD98" s="227"/>
      <c r="SE98" s="227"/>
      <c r="SF98" s="227"/>
      <c r="SG98" s="227"/>
      <c r="SH98" s="227"/>
      <c r="SI98" s="227"/>
      <c r="SJ98" s="227"/>
      <c r="SK98" s="227"/>
      <c r="SL98" s="227"/>
      <c r="SM98" s="227"/>
      <c r="SN98" s="227"/>
      <c r="SO98" s="227"/>
      <c r="SP98" s="227"/>
      <c r="SQ98" s="227"/>
      <c r="SR98" s="227"/>
      <c r="SS98" s="227"/>
      <c r="ST98" s="227"/>
      <c r="SU98" s="227"/>
      <c r="SV98" s="227"/>
      <c r="SW98" s="227"/>
      <c r="SX98" s="227"/>
      <c r="SY98" s="227"/>
      <c r="SZ98" s="227"/>
      <c r="TA98" s="227"/>
      <c r="TB98" s="227"/>
      <c r="TC98" s="227"/>
      <c r="TD98" s="227"/>
      <c r="TE98" s="227"/>
      <c r="TF98" s="227"/>
      <c r="TG98" s="227"/>
      <c r="TH98" s="227"/>
      <c r="TI98" s="227"/>
      <c r="TJ98" s="227"/>
      <c r="TK98" s="227"/>
      <c r="TL98" s="227"/>
      <c r="TM98" s="227"/>
      <c r="TN98" s="227"/>
      <c r="TO98" s="227"/>
      <c r="TP98" s="227"/>
      <c r="TQ98" s="227"/>
      <c r="TR98" s="227"/>
      <c r="TS98" s="227"/>
      <c r="TT98" s="227"/>
      <c r="TU98" s="227"/>
      <c r="TV98" s="227"/>
      <c r="TW98" s="227"/>
      <c r="TX98" s="227"/>
      <c r="TY98" s="227"/>
      <c r="TZ98" s="227"/>
      <c r="UA98" s="227"/>
      <c r="UB98" s="227"/>
      <c r="UC98" s="227"/>
      <c r="UD98" s="227"/>
      <c r="UE98" s="227"/>
      <c r="UF98" s="227"/>
      <c r="UG98" s="227"/>
      <c r="UH98" s="227"/>
      <c r="UI98" s="227"/>
      <c r="UJ98" s="227"/>
      <c r="UK98" s="227"/>
      <c r="UL98" s="227"/>
      <c r="UM98" s="227"/>
      <c r="UN98" s="227"/>
      <c r="UO98" s="227"/>
      <c r="UP98" s="227"/>
      <c r="UQ98" s="227"/>
      <c r="UR98" s="227"/>
      <c r="US98" s="227"/>
      <c r="UT98" s="227"/>
      <c r="UU98" s="227"/>
      <c r="UV98" s="227"/>
      <c r="UW98" s="227"/>
      <c r="UX98" s="227"/>
      <c r="UY98" s="227"/>
      <c r="UZ98" s="227"/>
      <c r="VA98" s="227"/>
      <c r="VB98" s="227"/>
      <c r="VC98" s="227"/>
      <c r="VD98" s="227"/>
      <c r="VE98" s="227"/>
      <c r="VF98" s="227"/>
      <c r="VG98" s="227"/>
      <c r="VH98" s="227"/>
      <c r="VI98" s="227"/>
      <c r="VJ98" s="227"/>
      <c r="VK98" s="227"/>
      <c r="VL98" s="227"/>
      <c r="VM98" s="227"/>
      <c r="VN98" s="227"/>
      <c r="VO98" s="227"/>
      <c r="VP98" s="227"/>
      <c r="VQ98" s="227"/>
      <c r="VR98" s="227"/>
      <c r="VS98" s="227"/>
      <c r="VT98" s="227"/>
      <c r="VU98" s="227"/>
      <c r="VV98" s="227"/>
      <c r="VW98" s="227"/>
      <c r="VX98" s="227"/>
      <c r="VY98" s="227"/>
      <c r="VZ98" s="227"/>
      <c r="WA98" s="227"/>
      <c r="WB98" s="227"/>
      <c r="WC98" s="227"/>
      <c r="WD98" s="227"/>
      <c r="WE98" s="227"/>
      <c r="WF98" s="227"/>
      <c r="WG98" s="227"/>
      <c r="WH98" s="227"/>
      <c r="WI98" s="227"/>
      <c r="WJ98" s="227"/>
      <c r="WK98" s="227"/>
      <c r="WL98" s="227"/>
      <c r="WM98" s="227"/>
      <c r="WN98" s="227"/>
      <c r="WO98" s="227"/>
      <c r="WP98" s="227"/>
      <c r="WQ98" s="227"/>
      <c r="WR98" s="227"/>
      <c r="WS98" s="227"/>
      <c r="WT98" s="227"/>
      <c r="WU98" s="227"/>
      <c r="WV98" s="227"/>
      <c r="WW98" s="227"/>
      <c r="WX98" s="227"/>
      <c r="WY98" s="227"/>
      <c r="WZ98" s="227"/>
      <c r="XA98" s="227"/>
      <c r="XB98" s="227"/>
      <c r="XC98" s="227"/>
      <c r="XD98" s="227"/>
      <c r="XE98" s="227"/>
      <c r="XF98" s="227"/>
      <c r="XG98" s="227"/>
      <c r="XH98" s="227"/>
      <c r="XI98" s="227"/>
      <c r="XJ98" s="227"/>
      <c r="XK98" s="227"/>
      <c r="XL98" s="227"/>
      <c r="XM98" s="227"/>
      <c r="XN98" s="227"/>
      <c r="XO98" s="227"/>
      <c r="XP98" s="227"/>
      <c r="XQ98" s="227"/>
      <c r="XR98" s="227"/>
      <c r="XS98" s="227"/>
      <c r="XT98" s="227"/>
      <c r="XU98" s="227"/>
      <c r="XV98" s="227"/>
      <c r="XW98" s="227"/>
      <c r="XX98" s="227"/>
      <c r="XY98" s="227"/>
      <c r="XZ98" s="227"/>
      <c r="YA98" s="227"/>
      <c r="YB98" s="227"/>
      <c r="YC98" s="227"/>
      <c r="YD98" s="227"/>
      <c r="YE98" s="227"/>
      <c r="YF98" s="227"/>
      <c r="YG98" s="227"/>
      <c r="YH98" s="227"/>
      <c r="YI98" s="227"/>
      <c r="YJ98" s="227"/>
      <c r="YK98" s="227"/>
      <c r="YL98" s="227"/>
      <c r="YM98" s="227"/>
      <c r="YN98" s="227"/>
      <c r="YO98" s="227"/>
      <c r="YP98" s="227"/>
      <c r="YQ98" s="227"/>
      <c r="YR98" s="227"/>
      <c r="YS98" s="227"/>
      <c r="YT98" s="227"/>
      <c r="YU98" s="227"/>
      <c r="YV98" s="227"/>
      <c r="YW98" s="227"/>
      <c r="YX98" s="227"/>
      <c r="YY98" s="227"/>
      <c r="YZ98" s="227"/>
      <c r="ZA98" s="227"/>
      <c r="ZB98" s="227"/>
      <c r="ZC98" s="227"/>
      <c r="ZD98" s="227"/>
      <c r="ZE98" s="227"/>
      <c r="ZF98" s="227"/>
      <c r="ZG98" s="227"/>
      <c r="ZH98" s="227"/>
      <c r="ZI98" s="227"/>
      <c r="ZJ98" s="227"/>
      <c r="ZK98" s="227"/>
      <c r="ZL98" s="227"/>
      <c r="ZM98" s="227"/>
      <c r="ZN98" s="227"/>
      <c r="ZO98" s="227"/>
      <c r="ZP98" s="227"/>
      <c r="ZQ98" s="227"/>
      <c r="ZR98" s="227"/>
      <c r="ZS98" s="227"/>
      <c r="ZT98" s="227"/>
      <c r="ZU98" s="227"/>
      <c r="ZV98" s="227"/>
      <c r="ZW98" s="227"/>
      <c r="ZX98" s="227"/>
      <c r="ZY98" s="227"/>
      <c r="ZZ98" s="227"/>
      <c r="AAA98" s="227"/>
      <c r="AAB98" s="227"/>
      <c r="AAC98" s="227"/>
      <c r="AAD98" s="227"/>
      <c r="AAE98" s="227"/>
      <c r="AAF98" s="227"/>
      <c r="AAG98" s="227"/>
      <c r="AAH98" s="227"/>
      <c r="AAI98" s="227"/>
      <c r="AAJ98" s="227"/>
      <c r="AAK98" s="227"/>
      <c r="AAL98" s="227"/>
      <c r="AAM98" s="227"/>
      <c r="AAN98" s="227"/>
      <c r="AAO98" s="227"/>
      <c r="AAP98" s="227"/>
      <c r="AAQ98" s="227"/>
      <c r="AAR98" s="227"/>
      <c r="AAS98" s="227"/>
      <c r="AAT98" s="227"/>
      <c r="AAU98" s="227"/>
      <c r="AAV98" s="227"/>
      <c r="AAW98" s="227"/>
      <c r="AAX98" s="227"/>
      <c r="AAY98" s="227"/>
      <c r="AAZ98" s="227"/>
      <c r="ABA98" s="227"/>
      <c r="ABB98" s="227"/>
      <c r="ABC98" s="227"/>
      <c r="ABD98" s="227"/>
      <c r="ABE98" s="227"/>
      <c r="ABF98" s="227"/>
      <c r="ABG98" s="227"/>
      <c r="ABH98" s="227"/>
      <c r="ABI98" s="227"/>
      <c r="ABJ98" s="227"/>
      <c r="ABK98" s="227"/>
      <c r="ABL98" s="227"/>
      <c r="ABM98" s="227"/>
      <c r="ABN98" s="227"/>
      <c r="ABO98" s="227"/>
      <c r="ABP98" s="227"/>
      <c r="ABQ98" s="227"/>
      <c r="ABR98" s="227"/>
      <c r="ABS98" s="227"/>
      <c r="ABT98" s="227"/>
      <c r="ABU98" s="227"/>
      <c r="ABV98" s="227"/>
      <c r="ABW98" s="227"/>
      <c r="ABX98" s="227"/>
      <c r="ABY98" s="227"/>
      <c r="ABZ98" s="227"/>
      <c r="ACA98" s="227"/>
      <c r="ACB98" s="227"/>
      <c r="ACC98" s="227"/>
      <c r="ACD98" s="227"/>
      <c r="ACE98" s="227"/>
      <c r="ACF98" s="227"/>
      <c r="ACG98" s="227"/>
      <c r="ACH98" s="227"/>
      <c r="ACI98" s="227"/>
      <c r="ACJ98" s="227"/>
      <c r="ACK98" s="227"/>
      <c r="ACL98" s="227"/>
      <c r="ACM98" s="227"/>
      <c r="ACN98" s="227"/>
      <c r="ACO98" s="227"/>
      <c r="ACP98" s="227"/>
      <c r="ACQ98" s="227"/>
      <c r="ACR98" s="227"/>
      <c r="ACS98" s="227"/>
      <c r="ACT98" s="227"/>
      <c r="ACU98" s="227"/>
      <c r="ACV98" s="227"/>
      <c r="ACW98" s="227"/>
      <c r="ACX98" s="227"/>
      <c r="ACY98" s="227"/>
      <c r="ACZ98" s="227"/>
      <c r="ADA98" s="227"/>
      <c r="ADB98" s="227"/>
      <c r="ADC98" s="227"/>
      <c r="ADD98" s="227"/>
      <c r="ADE98" s="227"/>
      <c r="ADF98" s="227"/>
      <c r="ADG98" s="227"/>
      <c r="ADH98" s="227"/>
      <c r="ADI98" s="227"/>
      <c r="ADJ98" s="227"/>
      <c r="ADK98" s="227"/>
      <c r="ADL98" s="227"/>
      <c r="ADM98" s="227"/>
      <c r="ADN98" s="227"/>
      <c r="ADO98" s="227"/>
      <c r="ADP98" s="227"/>
      <c r="ADQ98" s="227"/>
      <c r="ADR98" s="227"/>
      <c r="ADS98" s="227"/>
      <c r="ADT98" s="227"/>
      <c r="ADU98" s="227"/>
      <c r="ADV98" s="227"/>
      <c r="ADW98" s="227"/>
      <c r="ADX98" s="227"/>
      <c r="ADY98" s="227"/>
      <c r="ADZ98" s="227"/>
      <c r="AEA98" s="227"/>
      <c r="AEB98" s="227"/>
      <c r="AEC98" s="227"/>
      <c r="AED98" s="227"/>
      <c r="AEE98" s="227"/>
      <c r="AEF98" s="227"/>
      <c r="AEG98" s="227"/>
      <c r="AEH98" s="227"/>
      <c r="AEI98" s="227"/>
      <c r="AEJ98" s="227"/>
      <c r="AEK98" s="227"/>
      <c r="AEL98" s="227"/>
      <c r="AEM98" s="227"/>
      <c r="AEN98" s="227"/>
      <c r="AEO98" s="227"/>
      <c r="AEP98" s="227"/>
      <c r="AEQ98" s="227"/>
      <c r="AER98" s="227"/>
      <c r="AES98" s="227"/>
      <c r="AET98" s="227"/>
      <c r="AEU98" s="227"/>
      <c r="AEV98" s="227"/>
      <c r="AEW98" s="227"/>
      <c r="AEX98" s="227"/>
      <c r="AEY98" s="227"/>
      <c r="AEZ98" s="227"/>
      <c r="AFA98" s="227"/>
      <c r="AFB98" s="227"/>
      <c r="AFC98" s="227"/>
      <c r="AFD98" s="227"/>
      <c r="AFE98" s="227"/>
      <c r="AFF98" s="227"/>
      <c r="AFG98" s="227"/>
      <c r="AFH98" s="227"/>
      <c r="AFI98" s="227"/>
      <c r="AFJ98" s="227"/>
      <c r="AFK98" s="227"/>
      <c r="AFL98" s="227"/>
      <c r="AFM98" s="227"/>
      <c r="AFN98" s="227"/>
      <c r="AFO98" s="227"/>
      <c r="AFP98" s="227"/>
      <c r="AFQ98" s="227"/>
      <c r="AFR98" s="227"/>
      <c r="AFS98" s="227"/>
      <c r="AFT98" s="227"/>
      <c r="AFU98" s="227"/>
      <c r="AFV98" s="227"/>
      <c r="AFW98" s="227"/>
      <c r="AFX98" s="227"/>
      <c r="AFY98" s="227"/>
      <c r="AFZ98" s="227"/>
      <c r="AGA98" s="227"/>
      <c r="AGB98" s="227"/>
      <c r="AGC98" s="227"/>
      <c r="AGD98" s="227"/>
      <c r="AGE98" s="227"/>
      <c r="AGF98" s="227"/>
      <c r="AGG98" s="227"/>
      <c r="AGH98" s="227"/>
      <c r="AGI98" s="227"/>
      <c r="AGJ98" s="227"/>
      <c r="AGK98" s="227"/>
      <c r="AGL98" s="227"/>
      <c r="AGM98" s="227"/>
      <c r="AGN98" s="227"/>
      <c r="AGO98" s="227"/>
      <c r="AGP98" s="227"/>
      <c r="AGQ98" s="227"/>
      <c r="AGR98" s="227"/>
      <c r="AGS98" s="227"/>
      <c r="AGT98" s="227"/>
      <c r="AGU98" s="227"/>
      <c r="AGV98" s="227"/>
      <c r="AGW98" s="227"/>
      <c r="AGX98" s="227"/>
      <c r="AGY98" s="227"/>
      <c r="AGZ98" s="227"/>
      <c r="AHA98" s="227"/>
      <c r="AHB98" s="227"/>
      <c r="AHC98" s="227"/>
      <c r="AHD98" s="227"/>
      <c r="AHE98" s="227"/>
      <c r="AHF98" s="227"/>
      <c r="AHG98" s="227"/>
      <c r="AHH98" s="227"/>
      <c r="AHI98" s="227"/>
      <c r="AHJ98" s="227"/>
      <c r="AHK98" s="227"/>
      <c r="AHL98" s="227"/>
      <c r="AHM98" s="227"/>
      <c r="AHN98" s="227"/>
      <c r="AHO98" s="227"/>
      <c r="AHP98" s="227"/>
      <c r="AHQ98" s="227"/>
      <c r="AHR98" s="227"/>
      <c r="AHS98" s="227"/>
      <c r="AHT98" s="227"/>
      <c r="AHU98" s="227"/>
      <c r="AHV98" s="227"/>
      <c r="AHW98" s="227"/>
      <c r="AHX98" s="227"/>
      <c r="AHY98" s="227"/>
      <c r="AHZ98" s="227"/>
      <c r="AIA98" s="227"/>
      <c r="AIB98" s="227"/>
      <c r="AIC98" s="227"/>
      <c r="AID98" s="227"/>
      <c r="AIE98" s="227"/>
      <c r="AIF98" s="227"/>
      <c r="AIG98" s="227"/>
      <c r="AIH98" s="227"/>
      <c r="AII98" s="227"/>
      <c r="AIJ98" s="227"/>
      <c r="AIK98" s="227"/>
      <c r="AIL98" s="227"/>
      <c r="AIM98" s="227"/>
      <c r="AIN98" s="227"/>
      <c r="AIO98" s="227"/>
      <c r="AIP98" s="227"/>
      <c r="AIQ98" s="227"/>
      <c r="AIR98" s="227"/>
      <c r="AIS98" s="227"/>
      <c r="AIT98" s="227"/>
      <c r="AIU98" s="227"/>
      <c r="AIV98" s="227"/>
      <c r="AIW98" s="227"/>
      <c r="AIX98" s="227"/>
      <c r="AIY98" s="227"/>
      <c r="AIZ98" s="227"/>
      <c r="AJA98" s="227"/>
      <c r="AJB98" s="227"/>
      <c r="AJC98" s="227"/>
      <c r="AJD98" s="227"/>
      <c r="AJE98" s="227"/>
      <c r="AJF98" s="227"/>
      <c r="AJG98" s="227"/>
      <c r="AJH98" s="227"/>
      <c r="AJI98" s="227"/>
      <c r="AJJ98" s="227"/>
      <c r="AJK98" s="227"/>
      <c r="AJL98" s="227"/>
      <c r="AJM98" s="227"/>
      <c r="AJN98" s="227"/>
      <c r="AJO98" s="227"/>
      <c r="AJP98" s="227"/>
      <c r="AJQ98" s="227"/>
      <c r="AJR98" s="227"/>
      <c r="AJS98" s="227"/>
      <c r="AJT98" s="227"/>
      <c r="AJU98" s="227"/>
      <c r="AJV98" s="227"/>
      <c r="AJW98" s="227"/>
      <c r="AJX98" s="227"/>
      <c r="AJY98" s="227"/>
      <c r="AJZ98" s="227"/>
      <c r="AKA98" s="227"/>
      <c r="AKB98" s="227"/>
      <c r="AKC98" s="227"/>
      <c r="AKD98" s="227"/>
      <c r="AKE98" s="227"/>
      <c r="AKF98" s="227"/>
      <c r="AKG98" s="227"/>
      <c r="AKH98" s="227"/>
      <c r="AKI98" s="227"/>
      <c r="AKJ98" s="227"/>
      <c r="AKK98" s="227"/>
      <c r="AKL98" s="227"/>
      <c r="AKM98" s="227"/>
      <c r="AKN98" s="227"/>
      <c r="AKO98" s="227"/>
      <c r="AKP98" s="227"/>
      <c r="AKQ98" s="227"/>
      <c r="AKR98" s="227"/>
      <c r="AKS98" s="227"/>
      <c r="AKT98" s="227"/>
      <c r="AKU98" s="227"/>
      <c r="AKV98" s="227"/>
      <c r="AKW98" s="227"/>
      <c r="AKX98" s="227"/>
      <c r="AKY98" s="227"/>
      <c r="AKZ98" s="227"/>
      <c r="ALA98" s="227"/>
      <c r="ALB98" s="227"/>
      <c r="ALC98" s="227"/>
      <c r="ALD98" s="227"/>
      <c r="ALE98" s="227"/>
      <c r="ALF98" s="227"/>
      <c r="ALG98" s="227"/>
      <c r="ALH98" s="227"/>
      <c r="ALI98" s="227"/>
      <c r="ALJ98" s="227"/>
      <c r="ALK98" s="227"/>
      <c r="ALL98" s="227"/>
      <c r="ALM98" s="227"/>
      <c r="ALN98" s="227"/>
      <c r="ALO98" s="227"/>
      <c r="ALP98" s="227"/>
      <c r="ALQ98" s="227"/>
      <c r="ALR98" s="227"/>
      <c r="ALS98" s="227"/>
      <c r="ALT98" s="227"/>
      <c r="ALU98" s="227"/>
      <c r="ALV98" s="227"/>
      <c r="ALW98" s="227"/>
      <c r="ALX98" s="227"/>
      <c r="ALY98" s="227"/>
      <c r="ALZ98" s="227"/>
      <c r="AMA98" s="227"/>
      <c r="AMB98" s="227"/>
      <c r="AMC98" s="227"/>
      <c r="AMD98" s="227"/>
      <c r="AME98" s="227"/>
      <c r="AMF98" s="227"/>
      <c r="AMG98" s="227"/>
      <c r="AMH98" s="227"/>
      <c r="AMI98" s="227"/>
      <c r="AMJ98" s="227"/>
      <c r="AMK98" s="227"/>
      <c r="AML98" s="227"/>
      <c r="AMM98" s="227"/>
      <c r="AMN98" s="227"/>
      <c r="AMO98" s="227"/>
      <c r="AMP98" s="227"/>
      <c r="AMQ98" s="227"/>
      <c r="AMR98" s="227"/>
      <c r="AMS98" s="227"/>
      <c r="AMT98" s="227"/>
      <c r="AMU98" s="227"/>
      <c r="AMV98" s="227"/>
      <c r="AMW98" s="227"/>
      <c r="AMX98" s="227"/>
    </row>
    <row r="99" spans="1:1038" ht="18" customHeight="1">
      <c r="A99" s="223" t="s">
        <v>1277</v>
      </c>
      <c r="B99" s="224" t="s">
        <v>1278</v>
      </c>
      <c r="D99" s="225" t="s">
        <v>1279</v>
      </c>
      <c r="E99" s="126">
        <v>19</v>
      </c>
      <c r="F99" s="126">
        <v>2</v>
      </c>
      <c r="G99" s="285" t="str">
        <f t="shared" si="22"/>
        <v>19-2</v>
      </c>
      <c r="H99" s="277">
        <v>0</v>
      </c>
      <c r="I99" s="126">
        <v>55.5</v>
      </c>
      <c r="K99" s="545" t="b">
        <f>IF(I100=1,IF(((VLOOKUP($G99,[1]Depth_Lookup!#REF!,9,FALSE))-(H99/100))=0,"Good",IF(((VLOOKUP($G99,[1]Depth_Lookup!$A$3:$J$550,9,FALSE))-(H99/100))&gt;0,"Too Short","Too Long")))</f>
        <v>0</v>
      </c>
      <c r="L99" s="171">
        <f>(VLOOKUP($G99,Depth_Lookup!$A$3:$J$410,10,FALSE))+(H99/100)</f>
        <v>39.244999999999997</v>
      </c>
      <c r="M99" s="171">
        <f>(VLOOKUP($G99,Depth_Lookup!$A$3:$J$410,10,FALSE))+(I99/100)</f>
        <v>39.799999999999997</v>
      </c>
      <c r="N99" s="127"/>
      <c r="O99" s="127"/>
      <c r="R99" s="196" t="str">
        <f t="shared" si="23"/>
        <v/>
      </c>
      <c r="X99" s="202" t="e">
        <f>VLOOKUP(W99,definitions_list_lookup!$A$13:$B$19,2,0)</f>
        <v>#N/A</v>
      </c>
      <c r="AF99" s="196" t="e">
        <f>VLOOKUP(AE99,definitions_list_mag!$V$12:$W$15,2,0)</f>
        <v>#N/A</v>
      </c>
      <c r="AI99" s="130"/>
      <c r="AO99" s="130"/>
      <c r="AU99" s="130"/>
      <c r="BA99" s="130"/>
      <c r="BG99" s="130"/>
      <c r="BM99" s="130"/>
      <c r="BY99" s="130"/>
      <c r="CG99" s="145"/>
      <c r="CH99" s="132"/>
      <c r="CI99" s="132"/>
      <c r="CJ99" s="132"/>
      <c r="CK99" s="133"/>
      <c r="CL99" s="134"/>
      <c r="CM99" s="134"/>
      <c r="CN99" s="134"/>
      <c r="CO99" s="134"/>
      <c r="CP99" s="134"/>
      <c r="CQ99" s="134"/>
      <c r="CR99" s="134"/>
      <c r="CS99" s="134"/>
      <c r="CT99" s="134"/>
      <c r="CU99" s="134"/>
      <c r="CV99" s="134"/>
      <c r="CW99" s="134"/>
      <c r="CX99" s="134"/>
      <c r="CY99" s="134"/>
      <c r="CZ99" s="134"/>
      <c r="DA99" s="134"/>
      <c r="DB99" s="134"/>
      <c r="DD99" s="134"/>
      <c r="DE99" s="134"/>
      <c r="DF99" s="134"/>
      <c r="DG99" s="134"/>
      <c r="DH99" s="134"/>
      <c r="DI99" s="134"/>
      <c r="DJ99" s="134"/>
      <c r="DK99" s="207">
        <f t="shared" si="24"/>
        <v>0</v>
      </c>
      <c r="DL99" s="131"/>
      <c r="DM99" s="134"/>
      <c r="DN99" s="134"/>
      <c r="DO99" s="136"/>
      <c r="DQ99" s="131"/>
      <c r="DR99" s="136"/>
      <c r="DS99" s="131"/>
      <c r="DT99" s="138"/>
      <c r="DW99" s="213">
        <f t="shared" si="41"/>
        <v>0</v>
      </c>
      <c r="DX99" s="214" t="e">
        <f>VLOOKUP(P99,definitions_list_lookup!$K$30:$L$54,2,0)</f>
        <v>#N/A</v>
      </c>
      <c r="DY99" s="139"/>
      <c r="DZ99" s="139"/>
      <c r="EA99" s="139"/>
      <c r="ED99" s="229" t="s">
        <v>2517</v>
      </c>
      <c r="EE99" s="140"/>
      <c r="EG99" s="140"/>
      <c r="EI99" s="218" t="e">
        <f>VLOOKUP(EH99,definitions_list_mag!$Y$12:$Z$15,2,FALSE)</f>
        <v>#N/A</v>
      </c>
      <c r="EJ99" s="143"/>
      <c r="EK99" s="221" t="e">
        <f>VLOOKUP(EJ99,definitions_list_mag!$AT$3:$AU$5,2,FALSE)</f>
        <v>#N/A</v>
      </c>
      <c r="EM99" s="109"/>
      <c r="EN99" s="109"/>
      <c r="EZ99" s="192" t="e">
        <f t="shared" si="25"/>
        <v>#DIV/0!</v>
      </c>
      <c r="FA99" s="192" t="e">
        <f t="shared" si="26"/>
        <v>#DIV/0!</v>
      </c>
      <c r="FB99" s="192" t="e">
        <f t="shared" si="27"/>
        <v>#DIV/0!</v>
      </c>
      <c r="FC99" s="192" t="e">
        <f t="shared" si="28"/>
        <v>#DIV/0!</v>
      </c>
      <c r="FD99" s="192" t="e">
        <f t="shared" si="29"/>
        <v>#DIV/0!</v>
      </c>
      <c r="FE99" s="193" t="e">
        <f t="shared" si="30"/>
        <v>#DIV/0!</v>
      </c>
      <c r="FF99" s="194" t="e">
        <f t="shared" si="31"/>
        <v>#DIV/0!</v>
      </c>
      <c r="FG99" s="143"/>
      <c r="FI99" s="778">
        <f t="shared" si="32"/>
        <v>0</v>
      </c>
      <c r="FJ99" s="779" t="e">
        <f t="shared" si="33"/>
        <v>#DIV/0!</v>
      </c>
      <c r="FK99" s="779" t="e">
        <f t="shared" si="34"/>
        <v>#DIV/0!</v>
      </c>
      <c r="FL99" s="780" t="e">
        <f t="shared" si="35"/>
        <v>#DIV/0!</v>
      </c>
      <c r="FM99" s="169" t="e">
        <f t="shared" si="36"/>
        <v>#DIV/0!</v>
      </c>
      <c r="FN99" s="783" t="e">
        <f t="shared" si="37"/>
        <v>#DIV/0!</v>
      </c>
    </row>
    <row r="100" spans="1:1038" s="288" customFormat="1" ht="18" customHeight="1">
      <c r="A100" s="282" t="s">
        <v>1277</v>
      </c>
      <c r="B100" s="283" t="s">
        <v>1278</v>
      </c>
      <c r="C100" s="227"/>
      <c r="D100" s="284" t="s">
        <v>1279</v>
      </c>
      <c r="E100" s="227">
        <v>19</v>
      </c>
      <c r="F100" s="227">
        <v>2</v>
      </c>
      <c r="G100" s="285" t="str">
        <f t="shared" si="22"/>
        <v>19-2</v>
      </c>
      <c r="H100" s="278">
        <f>I99</f>
        <v>55.5</v>
      </c>
      <c r="I100" s="227">
        <v>95</v>
      </c>
      <c r="J100" s="226"/>
      <c r="K100" s="545" t="b">
        <f>IF(I101=1,IF(((VLOOKUP($G100,[1]Depth_Lookup!#REF!,9,FALSE))-(H100/100))=0,"Good",IF(((VLOOKUP($G100,[1]Depth_Lookup!$A$3:$J$550,9,FALSE))-(H100/100))&gt;0,"Too Short","Too Long")))</f>
        <v>0</v>
      </c>
      <c r="L100" s="171">
        <f>(VLOOKUP($G100,Depth_Lookup!$A$3:$J$410,10,FALSE))+(H100/100)</f>
        <v>39.799999999999997</v>
      </c>
      <c r="M100" s="171">
        <f>(VLOOKUP($G100,Depth_Lookup!$A$3:$J$410,10,FALSE))+(I100/100)</f>
        <v>40.195</v>
      </c>
      <c r="N100" s="230" t="s">
        <v>1317</v>
      </c>
      <c r="O100" s="230">
        <v>1</v>
      </c>
      <c r="P100" s="227" t="s">
        <v>853</v>
      </c>
      <c r="Q100" s="227" t="s">
        <v>125</v>
      </c>
      <c r="R100" s="286" t="str">
        <f t="shared" si="23"/>
        <v>SerpentinizedHarzburgite</v>
      </c>
      <c r="S100" s="227" t="s">
        <v>700</v>
      </c>
      <c r="T100" s="227" t="s">
        <v>700</v>
      </c>
      <c r="U100" s="227"/>
      <c r="V100" s="227"/>
      <c r="W100" s="227" t="s">
        <v>102</v>
      </c>
      <c r="X100" s="287">
        <f>VLOOKUP(W100,definitions_list_lookup!$A$13:$B$19,2,0)</f>
        <v>5</v>
      </c>
      <c r="Y100" s="227" t="s">
        <v>90</v>
      </c>
      <c r="Z100" s="227" t="s">
        <v>91</v>
      </c>
      <c r="AA100" s="227"/>
      <c r="AB100" s="227" t="s">
        <v>116</v>
      </c>
      <c r="AC100" s="227" t="s">
        <v>95</v>
      </c>
      <c r="AD100" s="227" t="s">
        <v>96</v>
      </c>
      <c r="AE100" s="233" t="s">
        <v>123</v>
      </c>
      <c r="AF100" s="286">
        <f>VLOOKUP(AE100,definitions_list_mag!$V$12:$W$15,2,0)</f>
        <v>1</v>
      </c>
      <c r="AG100" s="237" t="s">
        <v>1366</v>
      </c>
      <c r="AH100" s="227" t="s">
        <v>1362</v>
      </c>
      <c r="AI100" s="240">
        <f t="shared" si="42"/>
        <v>60</v>
      </c>
      <c r="AJ100" s="227"/>
      <c r="AK100" s="227"/>
      <c r="AL100" s="227"/>
      <c r="AM100" s="227"/>
      <c r="AN100" s="227"/>
      <c r="AO100" s="240"/>
      <c r="AP100" s="227"/>
      <c r="AQ100" s="227"/>
      <c r="AR100" s="227"/>
      <c r="AS100" s="227"/>
      <c r="AT100" s="227"/>
      <c r="AU100" s="240"/>
      <c r="AV100" s="227"/>
      <c r="AW100" s="227"/>
      <c r="AX100" s="227"/>
      <c r="AY100" s="227"/>
      <c r="AZ100" s="227"/>
      <c r="BA100" s="240">
        <v>40</v>
      </c>
      <c r="BB100" s="227">
        <v>6</v>
      </c>
      <c r="BC100" s="227">
        <v>3</v>
      </c>
      <c r="BD100" s="227" t="s">
        <v>110</v>
      </c>
      <c r="BE100" s="227" t="s">
        <v>103</v>
      </c>
      <c r="BF100" s="227"/>
      <c r="BG100" s="240"/>
      <c r="BH100" s="227"/>
      <c r="BI100" s="227"/>
      <c r="BJ100" s="227"/>
      <c r="BK100" s="227"/>
      <c r="BL100" s="227"/>
      <c r="BM100" s="240"/>
      <c r="BN100" s="227"/>
      <c r="BO100" s="227"/>
      <c r="BP100" s="227"/>
      <c r="BQ100" s="227"/>
      <c r="BR100" s="227"/>
      <c r="BS100" s="227"/>
      <c r="BT100" s="227"/>
      <c r="BU100" s="227"/>
      <c r="BV100" s="227"/>
      <c r="BW100" s="227"/>
      <c r="BX100" s="227"/>
      <c r="BY100" s="240"/>
      <c r="BZ100" s="227"/>
      <c r="CA100" s="227"/>
      <c r="CB100" s="227"/>
      <c r="CC100" s="227"/>
      <c r="CD100" s="227"/>
      <c r="CE100" s="227"/>
      <c r="CF100" s="227"/>
      <c r="CG100" s="250"/>
      <c r="CH100" s="149" t="s">
        <v>1329</v>
      </c>
      <c r="CI100" s="149">
        <v>100</v>
      </c>
      <c r="CJ100" s="149" t="s">
        <v>514</v>
      </c>
      <c r="CK100" s="151"/>
      <c r="CL100" s="152"/>
      <c r="CM100" s="152"/>
      <c r="CN100" s="152"/>
      <c r="CO100" s="152"/>
      <c r="CP100" s="152"/>
      <c r="CQ100" s="152"/>
      <c r="CR100" s="152"/>
      <c r="CS100" s="152"/>
      <c r="CT100" s="152"/>
      <c r="CU100" s="152"/>
      <c r="CV100" s="152"/>
      <c r="CW100" s="152"/>
      <c r="CX100" s="152"/>
      <c r="CY100" s="152"/>
      <c r="CZ100" s="152"/>
      <c r="DA100" s="152"/>
      <c r="DB100" s="152">
        <v>60</v>
      </c>
      <c r="DC100" s="229">
        <v>40</v>
      </c>
      <c r="DD100" s="152"/>
      <c r="DE100" s="152"/>
      <c r="DF100" s="152"/>
      <c r="DG100" s="152"/>
      <c r="DH100" s="152"/>
      <c r="DI100" s="152"/>
      <c r="DJ100" s="152"/>
      <c r="DK100" s="208">
        <f t="shared" si="24"/>
        <v>100</v>
      </c>
      <c r="DL100" s="148"/>
      <c r="DM100" s="152"/>
      <c r="DN100" s="152"/>
      <c r="DO100" s="153"/>
      <c r="DQ100" s="148"/>
      <c r="DR100" s="153"/>
      <c r="DS100" s="148"/>
      <c r="DT100" s="261" t="s">
        <v>1396</v>
      </c>
      <c r="DU100" s="229"/>
      <c r="DV100" s="229"/>
      <c r="DW100" s="290">
        <f t="shared" si="41"/>
        <v>100</v>
      </c>
      <c r="DX100" s="291" t="e">
        <f>VLOOKUP(P100,definitions_list_lookup!$K$30:$L$54,2,0)</f>
        <v>#N/A</v>
      </c>
      <c r="DY100" s="154" t="s">
        <v>1405</v>
      </c>
      <c r="DZ100" s="154" t="s">
        <v>1435</v>
      </c>
      <c r="EA100" s="154"/>
      <c r="EB100" s="229"/>
      <c r="EC100" s="292"/>
      <c r="ED100" s="229" t="s">
        <v>2517</v>
      </c>
      <c r="EE100" s="293"/>
      <c r="EF100" s="294"/>
      <c r="EG100" s="293"/>
      <c r="EH100" s="295"/>
      <c r="EI100" s="296" t="e">
        <f>VLOOKUP(EH100,definitions_list_mag!$Y$12:$Z$15,2,FALSE)</f>
        <v>#N/A</v>
      </c>
      <c r="EJ100" s="297"/>
      <c r="EK100" s="298" t="e">
        <f>VLOOKUP(EJ100,definitions_list_mag!$AT$3:$AU$5,2,FALSE)</f>
        <v>#N/A</v>
      </c>
      <c r="EL100" s="293"/>
      <c r="EM100" s="295"/>
      <c r="EN100" s="295"/>
      <c r="EO100" s="321"/>
      <c r="EP100" s="321"/>
      <c r="EQ100" s="321"/>
      <c r="ER100" s="321"/>
      <c r="ES100" s="321"/>
      <c r="ET100" s="321"/>
      <c r="EU100" s="321"/>
      <c r="EV100" s="322"/>
      <c r="EW100" s="322"/>
      <c r="EX100" s="322"/>
      <c r="EY100" s="322"/>
      <c r="EZ100" s="192" t="e">
        <f t="shared" si="25"/>
        <v>#DIV/0!</v>
      </c>
      <c r="FA100" s="192" t="e">
        <f t="shared" si="26"/>
        <v>#DIV/0!</v>
      </c>
      <c r="FB100" s="192" t="e">
        <f t="shared" si="27"/>
        <v>#DIV/0!</v>
      </c>
      <c r="FC100" s="192" t="e">
        <f t="shared" si="28"/>
        <v>#DIV/0!</v>
      </c>
      <c r="FD100" s="192" t="e">
        <f t="shared" si="29"/>
        <v>#DIV/0!</v>
      </c>
      <c r="FE100" s="193" t="e">
        <f t="shared" si="30"/>
        <v>#DIV/0!</v>
      </c>
      <c r="FF100" s="194" t="e">
        <f t="shared" si="31"/>
        <v>#DIV/0!</v>
      </c>
      <c r="FG100" s="297"/>
      <c r="FH100" s="295"/>
      <c r="FI100" s="778">
        <f t="shared" si="32"/>
        <v>0</v>
      </c>
      <c r="FJ100" s="779" t="e">
        <f t="shared" si="33"/>
        <v>#DIV/0!</v>
      </c>
      <c r="FK100" s="779" t="e">
        <f t="shared" si="34"/>
        <v>#DIV/0!</v>
      </c>
      <c r="FL100" s="780" t="e">
        <f t="shared" si="35"/>
        <v>#DIV/0!</v>
      </c>
      <c r="FM100" s="169" t="e">
        <f t="shared" si="36"/>
        <v>#DIV/0!</v>
      </c>
      <c r="FN100" s="783" t="e">
        <f t="shared" si="37"/>
        <v>#DIV/0!</v>
      </c>
      <c r="FO100" s="227"/>
      <c r="FP100" s="227"/>
      <c r="FQ100" s="227"/>
      <c r="FR100" s="227"/>
      <c r="FS100" s="227"/>
      <c r="FT100" s="227"/>
      <c r="FU100" s="227"/>
      <c r="FV100" s="227"/>
      <c r="FW100" s="227"/>
      <c r="FX100" s="227"/>
      <c r="FY100" s="227"/>
      <c r="FZ100" s="227"/>
      <c r="GA100" s="227"/>
      <c r="GB100" s="227"/>
      <c r="GC100" s="227"/>
      <c r="GD100" s="227"/>
      <c r="GE100" s="227"/>
      <c r="GF100" s="227"/>
      <c r="GG100" s="227"/>
      <c r="GH100" s="227"/>
      <c r="GI100" s="227"/>
      <c r="GJ100" s="227"/>
      <c r="GK100" s="227"/>
      <c r="GL100" s="227"/>
      <c r="GM100" s="227"/>
      <c r="GN100" s="227"/>
      <c r="GO100" s="227"/>
      <c r="GP100" s="227"/>
      <c r="GQ100" s="227"/>
      <c r="GR100" s="227"/>
      <c r="GS100" s="227"/>
      <c r="GT100" s="227"/>
      <c r="GU100" s="227"/>
      <c r="GV100" s="227"/>
      <c r="GW100" s="227"/>
      <c r="GX100" s="227"/>
      <c r="GY100" s="227"/>
      <c r="GZ100" s="227"/>
      <c r="HA100" s="227"/>
      <c r="HB100" s="227"/>
      <c r="HC100" s="227"/>
      <c r="HD100" s="227"/>
      <c r="HE100" s="227"/>
      <c r="HF100" s="227"/>
      <c r="HG100" s="227"/>
      <c r="HH100" s="227"/>
      <c r="HI100" s="227"/>
      <c r="HJ100" s="227"/>
      <c r="HK100" s="227"/>
      <c r="HL100" s="227"/>
      <c r="HM100" s="227"/>
      <c r="HN100" s="227"/>
      <c r="HO100" s="227"/>
      <c r="HP100" s="227"/>
      <c r="HQ100" s="227"/>
      <c r="HR100" s="227"/>
      <c r="HS100" s="227"/>
      <c r="HT100" s="227"/>
      <c r="HU100" s="227"/>
      <c r="HV100" s="227"/>
      <c r="HW100" s="227"/>
      <c r="HX100" s="227"/>
      <c r="HY100" s="227"/>
      <c r="HZ100" s="227"/>
      <c r="IA100" s="227"/>
      <c r="IB100" s="227"/>
      <c r="IC100" s="227"/>
      <c r="ID100" s="227"/>
      <c r="IE100" s="227"/>
      <c r="IF100" s="227"/>
      <c r="IG100" s="227"/>
      <c r="IH100" s="227"/>
      <c r="II100" s="227"/>
      <c r="IJ100" s="227"/>
      <c r="IK100" s="227"/>
      <c r="IL100" s="227"/>
      <c r="IM100" s="227"/>
      <c r="IN100" s="227"/>
      <c r="IO100" s="227"/>
      <c r="IP100" s="227"/>
      <c r="IQ100" s="227"/>
      <c r="IR100" s="227"/>
      <c r="IS100" s="227"/>
      <c r="IT100" s="227"/>
      <c r="IU100" s="227"/>
      <c r="IV100" s="227"/>
      <c r="IW100" s="227"/>
      <c r="IX100" s="227"/>
      <c r="IY100" s="227"/>
      <c r="IZ100" s="227"/>
      <c r="JA100" s="227"/>
      <c r="JB100" s="227"/>
      <c r="JC100" s="227"/>
      <c r="JD100" s="227"/>
      <c r="JE100" s="227"/>
      <c r="JF100" s="227"/>
      <c r="JG100" s="227"/>
      <c r="JH100" s="227"/>
      <c r="JI100" s="227"/>
      <c r="JJ100" s="227"/>
      <c r="JK100" s="227"/>
      <c r="JL100" s="227"/>
      <c r="JM100" s="227"/>
      <c r="JN100" s="227"/>
      <c r="JO100" s="227"/>
      <c r="JP100" s="227"/>
      <c r="JQ100" s="227"/>
      <c r="JR100" s="227"/>
      <c r="JS100" s="227"/>
      <c r="JT100" s="227"/>
      <c r="JU100" s="227"/>
      <c r="JV100" s="227"/>
      <c r="JW100" s="227"/>
      <c r="JX100" s="227"/>
      <c r="JY100" s="227"/>
      <c r="JZ100" s="227"/>
      <c r="KA100" s="227"/>
      <c r="KB100" s="227"/>
      <c r="KC100" s="227"/>
      <c r="KD100" s="227"/>
      <c r="KE100" s="227"/>
      <c r="KF100" s="227"/>
      <c r="KG100" s="227"/>
      <c r="KH100" s="227"/>
      <c r="KI100" s="227"/>
      <c r="KJ100" s="227"/>
      <c r="KK100" s="227"/>
      <c r="KL100" s="227"/>
      <c r="KM100" s="227"/>
      <c r="KN100" s="227"/>
      <c r="KO100" s="227"/>
      <c r="KP100" s="227"/>
      <c r="KQ100" s="227"/>
      <c r="KR100" s="227"/>
      <c r="KS100" s="227"/>
      <c r="KT100" s="227"/>
      <c r="KU100" s="227"/>
      <c r="KV100" s="227"/>
      <c r="KW100" s="227"/>
      <c r="KX100" s="227"/>
      <c r="KY100" s="227"/>
      <c r="KZ100" s="227"/>
      <c r="LA100" s="227"/>
      <c r="LB100" s="227"/>
      <c r="LC100" s="227"/>
      <c r="LD100" s="227"/>
      <c r="LE100" s="227"/>
      <c r="LF100" s="227"/>
      <c r="LG100" s="227"/>
      <c r="LH100" s="227"/>
      <c r="LI100" s="227"/>
      <c r="LJ100" s="227"/>
      <c r="LK100" s="227"/>
      <c r="LL100" s="227"/>
      <c r="LM100" s="227"/>
      <c r="LN100" s="227"/>
      <c r="LO100" s="227"/>
      <c r="LP100" s="227"/>
      <c r="LQ100" s="227"/>
      <c r="LR100" s="227"/>
      <c r="LS100" s="227"/>
      <c r="LT100" s="227"/>
      <c r="LU100" s="227"/>
      <c r="LV100" s="227"/>
      <c r="LW100" s="227"/>
      <c r="LX100" s="227"/>
      <c r="LY100" s="227"/>
      <c r="LZ100" s="227"/>
      <c r="MA100" s="227"/>
      <c r="MB100" s="227"/>
      <c r="MC100" s="227"/>
      <c r="MD100" s="227"/>
      <c r="ME100" s="227"/>
      <c r="MF100" s="227"/>
      <c r="MG100" s="227"/>
      <c r="MH100" s="227"/>
      <c r="MI100" s="227"/>
      <c r="MJ100" s="227"/>
      <c r="MK100" s="227"/>
      <c r="ML100" s="227"/>
      <c r="MM100" s="227"/>
      <c r="MN100" s="227"/>
      <c r="MO100" s="227"/>
      <c r="MP100" s="227"/>
      <c r="MQ100" s="227"/>
      <c r="MR100" s="227"/>
      <c r="MS100" s="227"/>
      <c r="MT100" s="227"/>
      <c r="MU100" s="227"/>
      <c r="MV100" s="227"/>
      <c r="MW100" s="227"/>
      <c r="MX100" s="227"/>
      <c r="MY100" s="227"/>
      <c r="MZ100" s="227"/>
      <c r="NA100" s="227"/>
      <c r="NB100" s="227"/>
      <c r="NC100" s="227"/>
      <c r="ND100" s="227"/>
      <c r="NE100" s="227"/>
      <c r="NF100" s="227"/>
      <c r="NG100" s="227"/>
      <c r="NH100" s="227"/>
      <c r="NI100" s="227"/>
      <c r="NJ100" s="227"/>
      <c r="NK100" s="227"/>
      <c r="NL100" s="227"/>
      <c r="NM100" s="227"/>
      <c r="NN100" s="227"/>
      <c r="NO100" s="227"/>
      <c r="NP100" s="227"/>
      <c r="NQ100" s="227"/>
      <c r="NR100" s="227"/>
      <c r="NS100" s="227"/>
      <c r="NT100" s="227"/>
      <c r="NU100" s="227"/>
      <c r="NV100" s="227"/>
      <c r="NW100" s="227"/>
      <c r="NX100" s="227"/>
      <c r="NY100" s="227"/>
      <c r="NZ100" s="227"/>
      <c r="OA100" s="227"/>
      <c r="OB100" s="227"/>
      <c r="OC100" s="227"/>
      <c r="OD100" s="227"/>
      <c r="OE100" s="227"/>
      <c r="OF100" s="227"/>
      <c r="OG100" s="227"/>
      <c r="OH100" s="227"/>
      <c r="OI100" s="227"/>
      <c r="OJ100" s="227"/>
      <c r="OK100" s="227"/>
      <c r="OL100" s="227"/>
      <c r="OM100" s="227"/>
      <c r="ON100" s="227"/>
      <c r="OO100" s="227"/>
      <c r="OP100" s="227"/>
      <c r="OQ100" s="227"/>
      <c r="OR100" s="227"/>
      <c r="OS100" s="227"/>
      <c r="OT100" s="227"/>
      <c r="OU100" s="227"/>
      <c r="OV100" s="227"/>
      <c r="OW100" s="227"/>
      <c r="OX100" s="227"/>
      <c r="OY100" s="227"/>
      <c r="OZ100" s="227"/>
      <c r="PA100" s="227"/>
      <c r="PB100" s="227"/>
      <c r="PC100" s="227"/>
      <c r="PD100" s="227"/>
      <c r="PE100" s="227"/>
      <c r="PF100" s="227"/>
      <c r="PG100" s="227"/>
      <c r="PH100" s="227"/>
      <c r="PI100" s="227"/>
      <c r="PJ100" s="227"/>
      <c r="PK100" s="227"/>
      <c r="PL100" s="227"/>
      <c r="PM100" s="227"/>
      <c r="PN100" s="227"/>
      <c r="PO100" s="227"/>
      <c r="PP100" s="227"/>
      <c r="PQ100" s="227"/>
      <c r="PR100" s="227"/>
      <c r="PS100" s="227"/>
      <c r="PT100" s="227"/>
      <c r="PU100" s="227"/>
      <c r="PV100" s="227"/>
      <c r="PW100" s="227"/>
      <c r="PX100" s="227"/>
      <c r="PY100" s="227"/>
      <c r="PZ100" s="227"/>
      <c r="QA100" s="227"/>
      <c r="QB100" s="227"/>
      <c r="QC100" s="227"/>
      <c r="QD100" s="227"/>
      <c r="QE100" s="227"/>
      <c r="QF100" s="227"/>
      <c r="QG100" s="227"/>
      <c r="QH100" s="227"/>
      <c r="QI100" s="227"/>
      <c r="QJ100" s="227"/>
      <c r="QK100" s="227"/>
      <c r="QL100" s="227"/>
      <c r="QM100" s="227"/>
      <c r="QN100" s="227"/>
      <c r="QO100" s="227"/>
      <c r="QP100" s="227"/>
      <c r="QQ100" s="227"/>
      <c r="QR100" s="227"/>
      <c r="QS100" s="227"/>
      <c r="QT100" s="227"/>
      <c r="QU100" s="227"/>
      <c r="QV100" s="227"/>
      <c r="QW100" s="227"/>
      <c r="QX100" s="227"/>
      <c r="QY100" s="227"/>
      <c r="QZ100" s="227"/>
      <c r="RA100" s="227"/>
      <c r="RB100" s="227"/>
      <c r="RC100" s="227"/>
      <c r="RD100" s="227"/>
      <c r="RE100" s="227"/>
      <c r="RF100" s="227"/>
      <c r="RG100" s="227"/>
      <c r="RH100" s="227"/>
      <c r="RI100" s="227"/>
      <c r="RJ100" s="227"/>
      <c r="RK100" s="227"/>
      <c r="RL100" s="227"/>
      <c r="RM100" s="227"/>
      <c r="RN100" s="227"/>
      <c r="RO100" s="227"/>
      <c r="RP100" s="227"/>
      <c r="RQ100" s="227"/>
      <c r="RR100" s="227"/>
      <c r="RS100" s="227"/>
      <c r="RT100" s="227"/>
      <c r="RU100" s="227"/>
      <c r="RV100" s="227"/>
      <c r="RW100" s="227"/>
      <c r="RX100" s="227"/>
      <c r="RY100" s="227"/>
      <c r="RZ100" s="227"/>
      <c r="SA100" s="227"/>
      <c r="SB100" s="227"/>
      <c r="SC100" s="227"/>
      <c r="SD100" s="227"/>
      <c r="SE100" s="227"/>
      <c r="SF100" s="227"/>
      <c r="SG100" s="227"/>
      <c r="SH100" s="227"/>
      <c r="SI100" s="227"/>
      <c r="SJ100" s="227"/>
      <c r="SK100" s="227"/>
      <c r="SL100" s="227"/>
      <c r="SM100" s="227"/>
      <c r="SN100" s="227"/>
      <c r="SO100" s="227"/>
      <c r="SP100" s="227"/>
      <c r="SQ100" s="227"/>
      <c r="SR100" s="227"/>
      <c r="SS100" s="227"/>
      <c r="ST100" s="227"/>
      <c r="SU100" s="227"/>
      <c r="SV100" s="227"/>
      <c r="SW100" s="227"/>
      <c r="SX100" s="227"/>
      <c r="SY100" s="227"/>
      <c r="SZ100" s="227"/>
      <c r="TA100" s="227"/>
      <c r="TB100" s="227"/>
      <c r="TC100" s="227"/>
      <c r="TD100" s="227"/>
      <c r="TE100" s="227"/>
      <c r="TF100" s="227"/>
      <c r="TG100" s="227"/>
      <c r="TH100" s="227"/>
      <c r="TI100" s="227"/>
      <c r="TJ100" s="227"/>
      <c r="TK100" s="227"/>
      <c r="TL100" s="227"/>
      <c r="TM100" s="227"/>
      <c r="TN100" s="227"/>
      <c r="TO100" s="227"/>
      <c r="TP100" s="227"/>
      <c r="TQ100" s="227"/>
      <c r="TR100" s="227"/>
      <c r="TS100" s="227"/>
      <c r="TT100" s="227"/>
      <c r="TU100" s="227"/>
      <c r="TV100" s="227"/>
      <c r="TW100" s="227"/>
      <c r="TX100" s="227"/>
      <c r="TY100" s="227"/>
      <c r="TZ100" s="227"/>
      <c r="UA100" s="227"/>
      <c r="UB100" s="227"/>
      <c r="UC100" s="227"/>
      <c r="UD100" s="227"/>
      <c r="UE100" s="227"/>
      <c r="UF100" s="227"/>
      <c r="UG100" s="227"/>
      <c r="UH100" s="227"/>
      <c r="UI100" s="227"/>
      <c r="UJ100" s="227"/>
      <c r="UK100" s="227"/>
      <c r="UL100" s="227"/>
      <c r="UM100" s="227"/>
      <c r="UN100" s="227"/>
      <c r="UO100" s="227"/>
      <c r="UP100" s="227"/>
      <c r="UQ100" s="227"/>
      <c r="UR100" s="227"/>
      <c r="US100" s="227"/>
      <c r="UT100" s="227"/>
      <c r="UU100" s="227"/>
      <c r="UV100" s="227"/>
      <c r="UW100" s="227"/>
      <c r="UX100" s="227"/>
      <c r="UY100" s="227"/>
      <c r="UZ100" s="227"/>
      <c r="VA100" s="227"/>
      <c r="VB100" s="227"/>
      <c r="VC100" s="227"/>
      <c r="VD100" s="227"/>
      <c r="VE100" s="227"/>
      <c r="VF100" s="227"/>
      <c r="VG100" s="227"/>
      <c r="VH100" s="227"/>
      <c r="VI100" s="227"/>
      <c r="VJ100" s="227"/>
      <c r="VK100" s="227"/>
      <c r="VL100" s="227"/>
      <c r="VM100" s="227"/>
      <c r="VN100" s="227"/>
      <c r="VO100" s="227"/>
      <c r="VP100" s="227"/>
      <c r="VQ100" s="227"/>
      <c r="VR100" s="227"/>
      <c r="VS100" s="227"/>
      <c r="VT100" s="227"/>
      <c r="VU100" s="227"/>
      <c r="VV100" s="227"/>
      <c r="VW100" s="227"/>
      <c r="VX100" s="227"/>
      <c r="VY100" s="227"/>
      <c r="VZ100" s="227"/>
      <c r="WA100" s="227"/>
      <c r="WB100" s="227"/>
      <c r="WC100" s="227"/>
      <c r="WD100" s="227"/>
      <c r="WE100" s="227"/>
      <c r="WF100" s="227"/>
      <c r="WG100" s="227"/>
      <c r="WH100" s="227"/>
      <c r="WI100" s="227"/>
      <c r="WJ100" s="227"/>
      <c r="WK100" s="227"/>
      <c r="WL100" s="227"/>
      <c r="WM100" s="227"/>
      <c r="WN100" s="227"/>
      <c r="WO100" s="227"/>
      <c r="WP100" s="227"/>
      <c r="WQ100" s="227"/>
      <c r="WR100" s="227"/>
      <c r="WS100" s="227"/>
      <c r="WT100" s="227"/>
      <c r="WU100" s="227"/>
      <c r="WV100" s="227"/>
      <c r="WW100" s="227"/>
      <c r="WX100" s="227"/>
      <c r="WY100" s="227"/>
      <c r="WZ100" s="227"/>
      <c r="XA100" s="227"/>
      <c r="XB100" s="227"/>
      <c r="XC100" s="227"/>
      <c r="XD100" s="227"/>
      <c r="XE100" s="227"/>
      <c r="XF100" s="227"/>
      <c r="XG100" s="227"/>
      <c r="XH100" s="227"/>
      <c r="XI100" s="227"/>
      <c r="XJ100" s="227"/>
      <c r="XK100" s="227"/>
      <c r="XL100" s="227"/>
      <c r="XM100" s="227"/>
      <c r="XN100" s="227"/>
      <c r="XO100" s="227"/>
      <c r="XP100" s="227"/>
      <c r="XQ100" s="227"/>
      <c r="XR100" s="227"/>
      <c r="XS100" s="227"/>
      <c r="XT100" s="227"/>
      <c r="XU100" s="227"/>
      <c r="XV100" s="227"/>
      <c r="XW100" s="227"/>
      <c r="XX100" s="227"/>
      <c r="XY100" s="227"/>
      <c r="XZ100" s="227"/>
      <c r="YA100" s="227"/>
      <c r="YB100" s="227"/>
      <c r="YC100" s="227"/>
      <c r="YD100" s="227"/>
      <c r="YE100" s="227"/>
      <c r="YF100" s="227"/>
      <c r="YG100" s="227"/>
      <c r="YH100" s="227"/>
      <c r="YI100" s="227"/>
      <c r="YJ100" s="227"/>
      <c r="YK100" s="227"/>
      <c r="YL100" s="227"/>
      <c r="YM100" s="227"/>
      <c r="YN100" s="227"/>
      <c r="YO100" s="227"/>
      <c r="YP100" s="227"/>
      <c r="YQ100" s="227"/>
      <c r="YR100" s="227"/>
      <c r="YS100" s="227"/>
      <c r="YT100" s="227"/>
      <c r="YU100" s="227"/>
      <c r="YV100" s="227"/>
      <c r="YW100" s="227"/>
      <c r="YX100" s="227"/>
      <c r="YY100" s="227"/>
      <c r="YZ100" s="227"/>
      <c r="ZA100" s="227"/>
      <c r="ZB100" s="227"/>
      <c r="ZC100" s="227"/>
      <c r="ZD100" s="227"/>
      <c r="ZE100" s="227"/>
      <c r="ZF100" s="227"/>
      <c r="ZG100" s="227"/>
      <c r="ZH100" s="227"/>
      <c r="ZI100" s="227"/>
      <c r="ZJ100" s="227"/>
      <c r="ZK100" s="227"/>
      <c r="ZL100" s="227"/>
      <c r="ZM100" s="227"/>
      <c r="ZN100" s="227"/>
      <c r="ZO100" s="227"/>
      <c r="ZP100" s="227"/>
      <c r="ZQ100" s="227"/>
      <c r="ZR100" s="227"/>
      <c r="ZS100" s="227"/>
      <c r="ZT100" s="227"/>
      <c r="ZU100" s="227"/>
      <c r="ZV100" s="227"/>
      <c r="ZW100" s="227"/>
      <c r="ZX100" s="227"/>
      <c r="ZY100" s="227"/>
      <c r="ZZ100" s="227"/>
      <c r="AAA100" s="227"/>
      <c r="AAB100" s="227"/>
      <c r="AAC100" s="227"/>
      <c r="AAD100" s="227"/>
      <c r="AAE100" s="227"/>
      <c r="AAF100" s="227"/>
      <c r="AAG100" s="227"/>
      <c r="AAH100" s="227"/>
      <c r="AAI100" s="227"/>
      <c r="AAJ100" s="227"/>
      <c r="AAK100" s="227"/>
      <c r="AAL100" s="227"/>
      <c r="AAM100" s="227"/>
      <c r="AAN100" s="227"/>
      <c r="AAO100" s="227"/>
      <c r="AAP100" s="227"/>
      <c r="AAQ100" s="227"/>
      <c r="AAR100" s="227"/>
      <c r="AAS100" s="227"/>
      <c r="AAT100" s="227"/>
      <c r="AAU100" s="227"/>
      <c r="AAV100" s="227"/>
      <c r="AAW100" s="227"/>
      <c r="AAX100" s="227"/>
      <c r="AAY100" s="227"/>
      <c r="AAZ100" s="227"/>
      <c r="ABA100" s="227"/>
      <c r="ABB100" s="227"/>
      <c r="ABC100" s="227"/>
      <c r="ABD100" s="227"/>
      <c r="ABE100" s="227"/>
      <c r="ABF100" s="227"/>
      <c r="ABG100" s="227"/>
      <c r="ABH100" s="227"/>
      <c r="ABI100" s="227"/>
      <c r="ABJ100" s="227"/>
      <c r="ABK100" s="227"/>
      <c r="ABL100" s="227"/>
      <c r="ABM100" s="227"/>
      <c r="ABN100" s="227"/>
      <c r="ABO100" s="227"/>
      <c r="ABP100" s="227"/>
      <c r="ABQ100" s="227"/>
      <c r="ABR100" s="227"/>
      <c r="ABS100" s="227"/>
      <c r="ABT100" s="227"/>
      <c r="ABU100" s="227"/>
      <c r="ABV100" s="227"/>
      <c r="ABW100" s="227"/>
      <c r="ABX100" s="227"/>
      <c r="ABY100" s="227"/>
      <c r="ABZ100" s="227"/>
      <c r="ACA100" s="227"/>
      <c r="ACB100" s="227"/>
      <c r="ACC100" s="227"/>
      <c r="ACD100" s="227"/>
      <c r="ACE100" s="227"/>
      <c r="ACF100" s="227"/>
      <c r="ACG100" s="227"/>
      <c r="ACH100" s="227"/>
      <c r="ACI100" s="227"/>
      <c r="ACJ100" s="227"/>
      <c r="ACK100" s="227"/>
      <c r="ACL100" s="227"/>
      <c r="ACM100" s="227"/>
      <c r="ACN100" s="227"/>
      <c r="ACO100" s="227"/>
      <c r="ACP100" s="227"/>
      <c r="ACQ100" s="227"/>
      <c r="ACR100" s="227"/>
      <c r="ACS100" s="227"/>
      <c r="ACT100" s="227"/>
      <c r="ACU100" s="227"/>
      <c r="ACV100" s="227"/>
      <c r="ACW100" s="227"/>
      <c r="ACX100" s="227"/>
      <c r="ACY100" s="227"/>
      <c r="ACZ100" s="227"/>
      <c r="ADA100" s="227"/>
      <c r="ADB100" s="227"/>
      <c r="ADC100" s="227"/>
      <c r="ADD100" s="227"/>
      <c r="ADE100" s="227"/>
      <c r="ADF100" s="227"/>
      <c r="ADG100" s="227"/>
      <c r="ADH100" s="227"/>
      <c r="ADI100" s="227"/>
      <c r="ADJ100" s="227"/>
      <c r="ADK100" s="227"/>
      <c r="ADL100" s="227"/>
      <c r="ADM100" s="227"/>
      <c r="ADN100" s="227"/>
      <c r="ADO100" s="227"/>
      <c r="ADP100" s="227"/>
      <c r="ADQ100" s="227"/>
      <c r="ADR100" s="227"/>
      <c r="ADS100" s="227"/>
      <c r="ADT100" s="227"/>
      <c r="ADU100" s="227"/>
      <c r="ADV100" s="227"/>
      <c r="ADW100" s="227"/>
      <c r="ADX100" s="227"/>
      <c r="ADY100" s="227"/>
      <c r="ADZ100" s="227"/>
      <c r="AEA100" s="227"/>
      <c r="AEB100" s="227"/>
      <c r="AEC100" s="227"/>
      <c r="AED100" s="227"/>
      <c r="AEE100" s="227"/>
      <c r="AEF100" s="227"/>
      <c r="AEG100" s="227"/>
      <c r="AEH100" s="227"/>
      <c r="AEI100" s="227"/>
      <c r="AEJ100" s="227"/>
      <c r="AEK100" s="227"/>
      <c r="AEL100" s="227"/>
      <c r="AEM100" s="227"/>
      <c r="AEN100" s="227"/>
      <c r="AEO100" s="227"/>
      <c r="AEP100" s="227"/>
      <c r="AEQ100" s="227"/>
      <c r="AER100" s="227"/>
      <c r="AES100" s="227"/>
      <c r="AET100" s="227"/>
      <c r="AEU100" s="227"/>
      <c r="AEV100" s="227"/>
      <c r="AEW100" s="227"/>
      <c r="AEX100" s="227"/>
      <c r="AEY100" s="227"/>
      <c r="AEZ100" s="227"/>
      <c r="AFA100" s="227"/>
      <c r="AFB100" s="227"/>
      <c r="AFC100" s="227"/>
      <c r="AFD100" s="227"/>
      <c r="AFE100" s="227"/>
      <c r="AFF100" s="227"/>
      <c r="AFG100" s="227"/>
      <c r="AFH100" s="227"/>
      <c r="AFI100" s="227"/>
      <c r="AFJ100" s="227"/>
      <c r="AFK100" s="227"/>
      <c r="AFL100" s="227"/>
      <c r="AFM100" s="227"/>
      <c r="AFN100" s="227"/>
      <c r="AFO100" s="227"/>
      <c r="AFP100" s="227"/>
      <c r="AFQ100" s="227"/>
      <c r="AFR100" s="227"/>
      <c r="AFS100" s="227"/>
      <c r="AFT100" s="227"/>
      <c r="AFU100" s="227"/>
      <c r="AFV100" s="227"/>
      <c r="AFW100" s="227"/>
      <c r="AFX100" s="227"/>
      <c r="AFY100" s="227"/>
      <c r="AFZ100" s="227"/>
      <c r="AGA100" s="227"/>
      <c r="AGB100" s="227"/>
      <c r="AGC100" s="227"/>
      <c r="AGD100" s="227"/>
      <c r="AGE100" s="227"/>
      <c r="AGF100" s="227"/>
      <c r="AGG100" s="227"/>
      <c r="AGH100" s="227"/>
      <c r="AGI100" s="227"/>
      <c r="AGJ100" s="227"/>
      <c r="AGK100" s="227"/>
      <c r="AGL100" s="227"/>
      <c r="AGM100" s="227"/>
      <c r="AGN100" s="227"/>
      <c r="AGO100" s="227"/>
      <c r="AGP100" s="227"/>
      <c r="AGQ100" s="227"/>
      <c r="AGR100" s="227"/>
      <c r="AGS100" s="227"/>
      <c r="AGT100" s="227"/>
      <c r="AGU100" s="227"/>
      <c r="AGV100" s="227"/>
      <c r="AGW100" s="227"/>
      <c r="AGX100" s="227"/>
      <c r="AGY100" s="227"/>
      <c r="AGZ100" s="227"/>
      <c r="AHA100" s="227"/>
      <c r="AHB100" s="227"/>
      <c r="AHC100" s="227"/>
      <c r="AHD100" s="227"/>
      <c r="AHE100" s="227"/>
      <c r="AHF100" s="227"/>
      <c r="AHG100" s="227"/>
      <c r="AHH100" s="227"/>
      <c r="AHI100" s="227"/>
      <c r="AHJ100" s="227"/>
      <c r="AHK100" s="227"/>
      <c r="AHL100" s="227"/>
      <c r="AHM100" s="227"/>
      <c r="AHN100" s="227"/>
      <c r="AHO100" s="227"/>
      <c r="AHP100" s="227"/>
      <c r="AHQ100" s="227"/>
      <c r="AHR100" s="227"/>
      <c r="AHS100" s="227"/>
      <c r="AHT100" s="227"/>
      <c r="AHU100" s="227"/>
      <c r="AHV100" s="227"/>
      <c r="AHW100" s="227"/>
      <c r="AHX100" s="227"/>
      <c r="AHY100" s="227"/>
      <c r="AHZ100" s="227"/>
      <c r="AIA100" s="227"/>
      <c r="AIB100" s="227"/>
      <c r="AIC100" s="227"/>
      <c r="AID100" s="227"/>
      <c r="AIE100" s="227"/>
      <c r="AIF100" s="227"/>
      <c r="AIG100" s="227"/>
      <c r="AIH100" s="227"/>
      <c r="AII100" s="227"/>
      <c r="AIJ100" s="227"/>
      <c r="AIK100" s="227"/>
      <c r="AIL100" s="227"/>
      <c r="AIM100" s="227"/>
      <c r="AIN100" s="227"/>
      <c r="AIO100" s="227"/>
      <c r="AIP100" s="227"/>
      <c r="AIQ100" s="227"/>
      <c r="AIR100" s="227"/>
      <c r="AIS100" s="227"/>
      <c r="AIT100" s="227"/>
      <c r="AIU100" s="227"/>
      <c r="AIV100" s="227"/>
      <c r="AIW100" s="227"/>
      <c r="AIX100" s="227"/>
      <c r="AIY100" s="227"/>
      <c r="AIZ100" s="227"/>
      <c r="AJA100" s="227"/>
      <c r="AJB100" s="227"/>
      <c r="AJC100" s="227"/>
      <c r="AJD100" s="227"/>
      <c r="AJE100" s="227"/>
      <c r="AJF100" s="227"/>
      <c r="AJG100" s="227"/>
      <c r="AJH100" s="227"/>
      <c r="AJI100" s="227"/>
      <c r="AJJ100" s="227"/>
      <c r="AJK100" s="227"/>
      <c r="AJL100" s="227"/>
      <c r="AJM100" s="227"/>
      <c r="AJN100" s="227"/>
      <c r="AJO100" s="227"/>
      <c r="AJP100" s="227"/>
      <c r="AJQ100" s="227"/>
      <c r="AJR100" s="227"/>
      <c r="AJS100" s="227"/>
      <c r="AJT100" s="227"/>
      <c r="AJU100" s="227"/>
      <c r="AJV100" s="227"/>
      <c r="AJW100" s="227"/>
      <c r="AJX100" s="227"/>
      <c r="AJY100" s="227"/>
      <c r="AJZ100" s="227"/>
      <c r="AKA100" s="227"/>
      <c r="AKB100" s="227"/>
      <c r="AKC100" s="227"/>
      <c r="AKD100" s="227"/>
      <c r="AKE100" s="227"/>
      <c r="AKF100" s="227"/>
      <c r="AKG100" s="227"/>
      <c r="AKH100" s="227"/>
      <c r="AKI100" s="227"/>
      <c r="AKJ100" s="227"/>
      <c r="AKK100" s="227"/>
      <c r="AKL100" s="227"/>
      <c r="AKM100" s="227"/>
      <c r="AKN100" s="227"/>
      <c r="AKO100" s="227"/>
      <c r="AKP100" s="227"/>
      <c r="AKQ100" s="227"/>
      <c r="AKR100" s="227"/>
      <c r="AKS100" s="227"/>
      <c r="AKT100" s="227"/>
      <c r="AKU100" s="227"/>
      <c r="AKV100" s="227"/>
      <c r="AKW100" s="227"/>
      <c r="AKX100" s="227"/>
      <c r="AKY100" s="227"/>
      <c r="AKZ100" s="227"/>
      <c r="ALA100" s="227"/>
      <c r="ALB100" s="227"/>
      <c r="ALC100" s="227"/>
      <c r="ALD100" s="227"/>
      <c r="ALE100" s="227"/>
      <c r="ALF100" s="227"/>
      <c r="ALG100" s="227"/>
      <c r="ALH100" s="227"/>
      <c r="ALI100" s="227"/>
      <c r="ALJ100" s="227"/>
      <c r="ALK100" s="227"/>
      <c r="ALL100" s="227"/>
      <c r="ALM100" s="227"/>
      <c r="ALN100" s="227"/>
      <c r="ALO100" s="227"/>
      <c r="ALP100" s="227"/>
      <c r="ALQ100" s="227"/>
      <c r="ALR100" s="227"/>
      <c r="ALS100" s="227"/>
      <c r="ALT100" s="227"/>
      <c r="ALU100" s="227"/>
      <c r="ALV100" s="227"/>
      <c r="ALW100" s="227"/>
      <c r="ALX100" s="227"/>
      <c r="ALY100" s="227"/>
      <c r="ALZ100" s="227"/>
      <c r="AMA100" s="227"/>
      <c r="AMB100" s="227"/>
      <c r="AMC100" s="227"/>
      <c r="AMD100" s="227"/>
      <c r="AME100" s="227"/>
      <c r="AMF100" s="227"/>
      <c r="AMG100" s="227"/>
      <c r="AMH100" s="227"/>
      <c r="AMI100" s="227"/>
      <c r="AMJ100" s="227"/>
      <c r="AMK100" s="227"/>
      <c r="AML100" s="227"/>
      <c r="AMM100" s="227"/>
      <c r="AMN100" s="227"/>
      <c r="AMO100" s="227"/>
      <c r="AMP100" s="227"/>
      <c r="AMQ100" s="227"/>
      <c r="AMR100" s="227"/>
      <c r="AMS100" s="227"/>
      <c r="AMT100" s="227"/>
      <c r="AMU100" s="227"/>
      <c r="AMV100" s="227"/>
      <c r="AMW100" s="227"/>
      <c r="AMX100" s="227"/>
    </row>
    <row r="101" spans="1:1038" ht="18" customHeight="1">
      <c r="A101" s="223" t="s">
        <v>1277</v>
      </c>
      <c r="B101" s="224" t="s">
        <v>1278</v>
      </c>
      <c r="D101" s="225" t="s">
        <v>1279</v>
      </c>
      <c r="E101" s="126">
        <v>19</v>
      </c>
      <c r="F101" s="126">
        <v>3</v>
      </c>
      <c r="G101" s="285" t="str">
        <f t="shared" si="22"/>
        <v>19-3</v>
      </c>
      <c r="H101" s="277">
        <v>0</v>
      </c>
      <c r="I101" s="126">
        <v>5</v>
      </c>
      <c r="K101" s="545" t="b">
        <f>IF(I102=1,IF(((VLOOKUP($G101,[1]Depth_Lookup!#REF!,9,FALSE))-(H101/100))=0,"Good",IF(((VLOOKUP($G101,[1]Depth_Lookup!$A$3:$J$550,9,FALSE))-(H101/100))&gt;0,"Too Short","Too Long")))</f>
        <v>0</v>
      </c>
      <c r="L101" s="171">
        <f>(VLOOKUP($G101,Depth_Lookup!$A$3:$J$410,10,FALSE))+(H101/100)</f>
        <v>40.195</v>
      </c>
      <c r="M101" s="171">
        <f>(VLOOKUP($G101,Depth_Lookup!$A$3:$J$410,10,FALSE))+(I101/100)</f>
        <v>40.244999999999997</v>
      </c>
      <c r="N101" s="127" t="s">
        <v>1317</v>
      </c>
      <c r="O101" s="126">
        <v>1</v>
      </c>
      <c r="P101" s="126" t="s">
        <v>853</v>
      </c>
      <c r="Q101" s="126" t="s">
        <v>125</v>
      </c>
      <c r="R101" s="196" t="str">
        <f t="shared" si="23"/>
        <v>SerpentinizedHarzburgite</v>
      </c>
      <c r="S101" s="126" t="s">
        <v>700</v>
      </c>
      <c r="T101" s="126" t="s">
        <v>587</v>
      </c>
      <c r="W101" s="126" t="s">
        <v>102</v>
      </c>
      <c r="X101" s="202">
        <f>VLOOKUP(W101,definitions_list_lookup!$A$13:$B$19,2,0)</f>
        <v>5</v>
      </c>
      <c r="Y101" s="126" t="s">
        <v>90</v>
      </c>
      <c r="Z101" s="126" t="s">
        <v>91</v>
      </c>
      <c r="AB101" s="126" t="s">
        <v>116</v>
      </c>
      <c r="AC101" s="126" t="s">
        <v>95</v>
      </c>
      <c r="AD101" s="126" t="s">
        <v>96</v>
      </c>
      <c r="AE101" s="128" t="s">
        <v>123</v>
      </c>
      <c r="AF101" s="196">
        <f>VLOOKUP(AE101,definitions_list_mag!$V$12:$W$15,2,0)</f>
        <v>1</v>
      </c>
      <c r="AG101" s="129" t="s">
        <v>1361</v>
      </c>
      <c r="AH101" s="126" t="s">
        <v>1362</v>
      </c>
      <c r="AI101" s="130">
        <f t="shared" si="42"/>
        <v>59</v>
      </c>
      <c r="AO101" s="130"/>
      <c r="AU101" s="130"/>
      <c r="BA101" s="130">
        <v>40</v>
      </c>
      <c r="BB101" s="126">
        <v>6</v>
      </c>
      <c r="BC101" s="126">
        <v>3</v>
      </c>
      <c r="BD101" s="126" t="s">
        <v>110</v>
      </c>
      <c r="BE101" s="126" t="s">
        <v>103</v>
      </c>
      <c r="BG101" s="130"/>
      <c r="BM101" s="130">
        <v>1</v>
      </c>
      <c r="BN101" s="126">
        <v>2</v>
      </c>
      <c r="BO101" s="126">
        <v>0.5</v>
      </c>
      <c r="BY101" s="130"/>
      <c r="CG101" s="145"/>
      <c r="CH101" s="132" t="s">
        <v>1329</v>
      </c>
      <c r="CI101" s="132">
        <v>100</v>
      </c>
      <c r="CJ101" s="132" t="s">
        <v>514</v>
      </c>
      <c r="CK101" s="133"/>
      <c r="CL101" s="134"/>
      <c r="CM101" s="134"/>
      <c r="CN101" s="134"/>
      <c r="CO101" s="134"/>
      <c r="CP101" s="134"/>
      <c r="CQ101" s="134"/>
      <c r="CR101" s="134"/>
      <c r="CS101" s="134"/>
      <c r="CT101" s="134"/>
      <c r="CU101" s="134"/>
      <c r="CV101" s="134"/>
      <c r="CW101" s="134"/>
      <c r="CX101" s="134"/>
      <c r="CY101" s="134"/>
      <c r="CZ101" s="134"/>
      <c r="DA101" s="134"/>
      <c r="DB101" s="134">
        <v>60</v>
      </c>
      <c r="DC101" s="135">
        <v>40</v>
      </c>
      <c r="DD101" s="134"/>
      <c r="DE101" s="134"/>
      <c r="DF101" s="134"/>
      <c r="DG101" s="134"/>
      <c r="DH101" s="134"/>
      <c r="DI101" s="134"/>
      <c r="DJ101" s="134"/>
      <c r="DK101" s="207">
        <f t="shared" si="24"/>
        <v>100</v>
      </c>
      <c r="DL101" s="131"/>
      <c r="DM101" s="134"/>
      <c r="DN101" s="134"/>
      <c r="DO101" s="136"/>
      <c r="DQ101" s="131"/>
      <c r="DR101" s="136"/>
      <c r="DS101" s="131"/>
      <c r="DT101" s="138" t="s">
        <v>1396</v>
      </c>
      <c r="DW101" s="213">
        <f t="shared" si="41"/>
        <v>100</v>
      </c>
      <c r="DX101" s="214" t="e">
        <f>VLOOKUP(P101,definitions_list_lookup!$K$30:$L$54,2,0)</f>
        <v>#N/A</v>
      </c>
      <c r="DY101" s="139" t="s">
        <v>1405</v>
      </c>
      <c r="DZ101" s="139" t="s">
        <v>1436</v>
      </c>
      <c r="EA101" s="139"/>
      <c r="ED101" s="229" t="s">
        <v>2517</v>
      </c>
      <c r="EE101" s="140"/>
      <c r="EG101" s="140"/>
      <c r="EI101" s="218" t="e">
        <f>VLOOKUP(EH101,definitions_list_mag!$Y$12:$Z$15,2,FALSE)</f>
        <v>#N/A</v>
      </c>
      <c r="EJ101" s="143"/>
      <c r="EK101" s="221" t="e">
        <f>VLOOKUP(EJ101,definitions_list_mag!$AT$3:$AU$5,2,FALSE)</f>
        <v>#N/A</v>
      </c>
      <c r="EM101" s="109"/>
      <c r="EN101" s="109"/>
      <c r="EZ101" s="192" t="e">
        <f t="shared" si="25"/>
        <v>#DIV/0!</v>
      </c>
      <c r="FA101" s="192" t="e">
        <f t="shared" si="26"/>
        <v>#DIV/0!</v>
      </c>
      <c r="FB101" s="192" t="e">
        <f t="shared" si="27"/>
        <v>#DIV/0!</v>
      </c>
      <c r="FC101" s="192" t="e">
        <f t="shared" si="28"/>
        <v>#DIV/0!</v>
      </c>
      <c r="FD101" s="192" t="e">
        <f t="shared" si="29"/>
        <v>#DIV/0!</v>
      </c>
      <c r="FE101" s="193" t="e">
        <f t="shared" si="30"/>
        <v>#DIV/0!</v>
      </c>
      <c r="FF101" s="194" t="e">
        <f t="shared" si="31"/>
        <v>#DIV/0!</v>
      </c>
      <c r="FG101" s="143"/>
      <c r="FI101" s="778">
        <f t="shared" si="32"/>
        <v>0</v>
      </c>
      <c r="FJ101" s="779" t="e">
        <f t="shared" si="33"/>
        <v>#DIV/0!</v>
      </c>
      <c r="FK101" s="779" t="e">
        <f t="shared" si="34"/>
        <v>#DIV/0!</v>
      </c>
      <c r="FL101" s="780" t="e">
        <f t="shared" si="35"/>
        <v>#DIV/0!</v>
      </c>
      <c r="FM101" s="169" t="e">
        <f t="shared" si="36"/>
        <v>#DIV/0!</v>
      </c>
      <c r="FN101" s="783" t="e">
        <f t="shared" si="37"/>
        <v>#DIV/0!</v>
      </c>
    </row>
    <row r="102" spans="1:1038" ht="18" customHeight="1">
      <c r="A102" s="223" t="s">
        <v>1277</v>
      </c>
      <c r="B102" s="224" t="s">
        <v>1278</v>
      </c>
      <c r="D102" s="225" t="s">
        <v>1279</v>
      </c>
      <c r="E102" s="126">
        <v>19</v>
      </c>
      <c r="F102" s="126">
        <v>3</v>
      </c>
      <c r="G102" s="285" t="str">
        <f t="shared" si="22"/>
        <v>19-3</v>
      </c>
      <c r="H102" s="277">
        <f t="shared" si="43"/>
        <v>5</v>
      </c>
      <c r="I102" s="126">
        <v>15</v>
      </c>
      <c r="K102" s="545" t="b">
        <f>IF(I103=1,IF(((VLOOKUP($G102,[1]Depth_Lookup!#REF!,9,FALSE))-(H102/100))=0,"Good",IF(((VLOOKUP($G102,[1]Depth_Lookup!$A$3:$J$550,9,FALSE))-(H102/100))&gt;0,"Too Short","Too Long")))</f>
        <v>0</v>
      </c>
      <c r="L102" s="171">
        <f>(VLOOKUP($G102,Depth_Lookup!$A$3:$J$410,10,FALSE))+(H102/100)</f>
        <v>40.244999999999997</v>
      </c>
      <c r="M102" s="171">
        <f>(VLOOKUP($G102,Depth_Lookup!$A$3:$J$410,10,FALSE))+(I102/100)</f>
        <v>40.344999999999999</v>
      </c>
      <c r="N102" s="127" t="s">
        <v>1318</v>
      </c>
      <c r="O102" s="126">
        <v>1</v>
      </c>
      <c r="P102" s="126" t="s">
        <v>853</v>
      </c>
      <c r="Q102" s="126" t="s">
        <v>125</v>
      </c>
      <c r="R102" s="196" t="str">
        <f t="shared" si="23"/>
        <v>SerpentinizedHarzburgite</v>
      </c>
      <c r="S102" s="126" t="s">
        <v>587</v>
      </c>
      <c r="T102" s="126" t="s">
        <v>587</v>
      </c>
      <c r="U102" s="126" t="s">
        <v>108</v>
      </c>
      <c r="V102" s="126" t="s">
        <v>96</v>
      </c>
      <c r="W102" s="126" t="s">
        <v>102</v>
      </c>
      <c r="X102" s="202">
        <f>VLOOKUP(W102,definitions_list_lookup!$A$13:$B$19,2,0)</f>
        <v>5</v>
      </c>
      <c r="Y102" s="126" t="s">
        <v>90</v>
      </c>
      <c r="Z102" s="126" t="s">
        <v>91</v>
      </c>
      <c r="AB102" s="126" t="s">
        <v>116</v>
      </c>
      <c r="AC102" s="126" t="s">
        <v>95</v>
      </c>
      <c r="AD102" s="126" t="s">
        <v>96</v>
      </c>
      <c r="AE102" s="128" t="s">
        <v>123</v>
      </c>
      <c r="AF102" s="196">
        <f>VLOOKUP(AE102,definitions_list_mag!$V$12:$W$15,2,0)</f>
        <v>1</v>
      </c>
      <c r="AG102" s="129" t="s">
        <v>1361</v>
      </c>
      <c r="AH102" s="126" t="s">
        <v>1362</v>
      </c>
      <c r="AI102" s="130">
        <f t="shared" si="42"/>
        <v>59</v>
      </c>
      <c r="AO102" s="130"/>
      <c r="AU102" s="130"/>
      <c r="BA102" s="130">
        <v>40</v>
      </c>
      <c r="BB102" s="126">
        <v>8</v>
      </c>
      <c r="BC102" s="126">
        <v>3</v>
      </c>
      <c r="BD102" s="126" t="s">
        <v>110</v>
      </c>
      <c r="BE102" s="126" t="s">
        <v>103</v>
      </c>
      <c r="BG102" s="130"/>
      <c r="BM102" s="130">
        <v>1</v>
      </c>
      <c r="BN102" s="126">
        <v>2</v>
      </c>
      <c r="BO102" s="126">
        <v>0.5</v>
      </c>
      <c r="BY102" s="130"/>
      <c r="CG102" s="145"/>
      <c r="CH102" s="132" t="s">
        <v>1329</v>
      </c>
      <c r="CI102" s="132">
        <v>100</v>
      </c>
      <c r="CJ102" s="132" t="s">
        <v>514</v>
      </c>
      <c r="CK102" s="133"/>
      <c r="CL102" s="134"/>
      <c r="CM102" s="134"/>
      <c r="CN102" s="134"/>
      <c r="CO102" s="134"/>
      <c r="CP102" s="134"/>
      <c r="CQ102" s="134"/>
      <c r="CR102" s="134"/>
      <c r="CS102" s="134"/>
      <c r="CT102" s="134"/>
      <c r="CU102" s="134"/>
      <c r="CV102" s="134"/>
      <c r="CW102" s="134"/>
      <c r="CX102" s="134"/>
      <c r="CY102" s="134"/>
      <c r="CZ102" s="134"/>
      <c r="DA102" s="134"/>
      <c r="DB102" s="134">
        <v>60</v>
      </c>
      <c r="DC102" s="135">
        <v>40</v>
      </c>
      <c r="DD102" s="134"/>
      <c r="DE102" s="134"/>
      <c r="DF102" s="134"/>
      <c r="DG102" s="134"/>
      <c r="DH102" s="134"/>
      <c r="DI102" s="134"/>
      <c r="DJ102" s="134"/>
      <c r="DK102" s="207">
        <f t="shared" si="24"/>
        <v>100</v>
      </c>
      <c r="DL102" s="131"/>
      <c r="DM102" s="134"/>
      <c r="DN102" s="134"/>
      <c r="DO102" s="136"/>
      <c r="DQ102" s="131"/>
      <c r="DR102" s="136"/>
      <c r="DS102" s="131"/>
      <c r="DT102" s="138" t="s">
        <v>1396</v>
      </c>
      <c r="DW102" s="213">
        <f t="shared" si="41"/>
        <v>100</v>
      </c>
      <c r="DX102" s="214" t="e">
        <f>VLOOKUP(P102,definitions_list_lookup!$K$30:$L$54,2,0)</f>
        <v>#N/A</v>
      </c>
      <c r="DY102" s="139" t="s">
        <v>1405</v>
      </c>
      <c r="DZ102" s="139" t="s">
        <v>1437</v>
      </c>
      <c r="EA102" s="139"/>
      <c r="ED102" s="229" t="s">
        <v>2517</v>
      </c>
      <c r="EE102" s="140"/>
      <c r="EG102" s="140"/>
      <c r="EI102" s="218" t="e">
        <f>VLOOKUP(EH102,definitions_list_mag!$Y$12:$Z$15,2,FALSE)</f>
        <v>#N/A</v>
      </c>
      <c r="EJ102" s="143"/>
      <c r="EK102" s="221" t="e">
        <f>VLOOKUP(EJ102,definitions_list_mag!$AT$3:$AU$5,2,FALSE)</f>
        <v>#N/A</v>
      </c>
      <c r="EM102" s="109"/>
      <c r="EN102" s="109"/>
      <c r="EZ102" s="192" t="e">
        <f t="shared" si="25"/>
        <v>#DIV/0!</v>
      </c>
      <c r="FA102" s="192" t="e">
        <f t="shared" si="26"/>
        <v>#DIV/0!</v>
      </c>
      <c r="FB102" s="192" t="e">
        <f t="shared" si="27"/>
        <v>#DIV/0!</v>
      </c>
      <c r="FC102" s="192" t="e">
        <f t="shared" si="28"/>
        <v>#DIV/0!</v>
      </c>
      <c r="FD102" s="192" t="e">
        <f t="shared" si="29"/>
        <v>#DIV/0!</v>
      </c>
      <c r="FE102" s="193" t="e">
        <f t="shared" si="30"/>
        <v>#DIV/0!</v>
      </c>
      <c r="FF102" s="194" t="e">
        <f t="shared" si="31"/>
        <v>#DIV/0!</v>
      </c>
      <c r="FG102" s="143"/>
      <c r="FI102" s="778">
        <f t="shared" si="32"/>
        <v>0</v>
      </c>
      <c r="FJ102" s="779" t="e">
        <f t="shared" si="33"/>
        <v>#DIV/0!</v>
      </c>
      <c r="FK102" s="779" t="e">
        <f t="shared" si="34"/>
        <v>#DIV/0!</v>
      </c>
      <c r="FL102" s="780" t="e">
        <f t="shared" si="35"/>
        <v>#DIV/0!</v>
      </c>
      <c r="FM102" s="169" t="e">
        <f t="shared" si="36"/>
        <v>#DIV/0!</v>
      </c>
      <c r="FN102" s="783" t="e">
        <f t="shared" si="37"/>
        <v>#DIV/0!</v>
      </c>
    </row>
    <row r="103" spans="1:1038" ht="18" customHeight="1">
      <c r="A103" s="223" t="s">
        <v>1277</v>
      </c>
      <c r="B103" s="224" t="s">
        <v>1278</v>
      </c>
      <c r="D103" s="225" t="s">
        <v>1279</v>
      </c>
      <c r="E103" s="126">
        <v>19</v>
      </c>
      <c r="F103" s="126">
        <v>3</v>
      </c>
      <c r="G103" s="285" t="str">
        <f t="shared" si="22"/>
        <v>19-3</v>
      </c>
      <c r="H103" s="277">
        <f t="shared" si="43"/>
        <v>15</v>
      </c>
      <c r="I103" s="126">
        <v>30</v>
      </c>
      <c r="K103" s="545" t="b">
        <f>IF(I104=1,IF(((VLOOKUP($G103,[1]Depth_Lookup!#REF!,9,FALSE))-(H103/100))=0,"Good",IF(((VLOOKUP($G103,[1]Depth_Lookup!$A$3:$J$550,9,FALSE))-(H103/100))&gt;0,"Too Short","Too Long")))</f>
        <v>0</v>
      </c>
      <c r="L103" s="171">
        <f>(VLOOKUP($G103,Depth_Lookup!$A$3:$J$410,10,FALSE))+(H103/100)</f>
        <v>40.344999999999999</v>
      </c>
      <c r="M103" s="171">
        <f>(VLOOKUP($G103,Depth_Lookup!$A$3:$J$410,10,FALSE))+(I103/100)</f>
        <v>40.494999999999997</v>
      </c>
      <c r="N103" s="127" t="s">
        <v>1319</v>
      </c>
      <c r="O103" s="126">
        <v>1</v>
      </c>
      <c r="P103" s="126" t="s">
        <v>853</v>
      </c>
      <c r="Q103" s="126" t="s">
        <v>125</v>
      </c>
      <c r="R103" s="196" t="str">
        <f t="shared" si="23"/>
        <v>SerpentinizedHarzburgite</v>
      </c>
      <c r="S103" s="126" t="s">
        <v>587</v>
      </c>
      <c r="T103" s="126" t="s">
        <v>587</v>
      </c>
      <c r="U103" s="126" t="s">
        <v>108</v>
      </c>
      <c r="V103" s="126" t="s">
        <v>96</v>
      </c>
      <c r="W103" s="126" t="s">
        <v>102</v>
      </c>
      <c r="X103" s="202">
        <f>VLOOKUP(W103,definitions_list_lookup!$A$13:$B$19,2,0)</f>
        <v>5</v>
      </c>
      <c r="Y103" s="126" t="s">
        <v>90</v>
      </c>
      <c r="Z103" s="126" t="s">
        <v>91</v>
      </c>
      <c r="AB103" s="126" t="s">
        <v>116</v>
      </c>
      <c r="AC103" s="126" t="s">
        <v>95</v>
      </c>
      <c r="AD103" s="126" t="s">
        <v>96</v>
      </c>
      <c r="AE103" s="128" t="s">
        <v>123</v>
      </c>
      <c r="AF103" s="196">
        <f>VLOOKUP(AE103,definitions_list_mag!$V$12:$W$15,2,0)</f>
        <v>1</v>
      </c>
      <c r="AG103" s="129" t="s">
        <v>1366</v>
      </c>
      <c r="AH103" s="126" t="s">
        <v>1362</v>
      </c>
      <c r="AI103" s="130">
        <f t="shared" si="42"/>
        <v>69</v>
      </c>
      <c r="AO103" s="130"/>
      <c r="AU103" s="130"/>
      <c r="BA103" s="130">
        <v>30</v>
      </c>
      <c r="BB103" s="126">
        <v>5</v>
      </c>
      <c r="BC103" s="126">
        <v>2</v>
      </c>
      <c r="BD103" s="126" t="s">
        <v>110</v>
      </c>
      <c r="BE103" s="126" t="s">
        <v>103</v>
      </c>
      <c r="BG103" s="130"/>
      <c r="BM103" s="130">
        <v>1</v>
      </c>
      <c r="BN103" s="126">
        <v>2</v>
      </c>
      <c r="BO103" s="126">
        <v>0.5</v>
      </c>
      <c r="BY103" s="130"/>
      <c r="CG103" s="131"/>
      <c r="CH103" s="132" t="s">
        <v>1360</v>
      </c>
      <c r="CI103" s="132">
        <v>100</v>
      </c>
      <c r="CJ103" s="132" t="s">
        <v>514</v>
      </c>
      <c r="CK103" s="133"/>
      <c r="CL103" s="134"/>
      <c r="CM103" s="134"/>
      <c r="CN103" s="134"/>
      <c r="CO103" s="134"/>
      <c r="CP103" s="134"/>
      <c r="CQ103" s="134"/>
      <c r="CR103" s="134"/>
      <c r="CS103" s="134"/>
      <c r="CT103" s="134"/>
      <c r="CU103" s="134"/>
      <c r="CV103" s="134"/>
      <c r="CW103" s="134"/>
      <c r="CX103" s="134"/>
      <c r="CY103" s="134"/>
      <c r="CZ103" s="134"/>
      <c r="DA103" s="134"/>
      <c r="DB103" s="134">
        <v>70</v>
      </c>
      <c r="DC103" s="135">
        <v>30</v>
      </c>
      <c r="DD103" s="134"/>
      <c r="DE103" s="134"/>
      <c r="DF103" s="134"/>
      <c r="DG103" s="134"/>
      <c r="DH103" s="134"/>
      <c r="DI103" s="134"/>
      <c r="DJ103" s="134"/>
      <c r="DK103" s="207">
        <f t="shared" si="24"/>
        <v>100</v>
      </c>
      <c r="DL103" s="131"/>
      <c r="DM103" s="134"/>
      <c r="DN103" s="134"/>
      <c r="DO103" s="136"/>
      <c r="DQ103" s="131"/>
      <c r="DR103" s="136"/>
      <c r="DS103" s="131"/>
      <c r="DT103" s="138" t="s">
        <v>1397</v>
      </c>
      <c r="DW103" s="213">
        <f t="shared" si="41"/>
        <v>100</v>
      </c>
      <c r="DX103" s="214" t="e">
        <f>VLOOKUP(P103,definitions_list_lookup!$K$30:$L$54,2,0)</f>
        <v>#N/A</v>
      </c>
      <c r="DY103" s="139" t="s">
        <v>1401</v>
      </c>
      <c r="DZ103" s="139" t="s">
        <v>1437</v>
      </c>
      <c r="EA103" s="139"/>
      <c r="ED103" s="229" t="s">
        <v>2517</v>
      </c>
      <c r="EE103" s="140"/>
      <c r="EG103" s="140"/>
      <c r="EI103" s="218" t="e">
        <f>VLOOKUP(EH103,definitions_list_mag!$Y$12:$Z$15,2,FALSE)</f>
        <v>#N/A</v>
      </c>
      <c r="EJ103" s="143"/>
      <c r="EK103" s="221" t="e">
        <f>VLOOKUP(EJ103,definitions_list_mag!$AT$3:$AU$5,2,FALSE)</f>
        <v>#N/A</v>
      </c>
      <c r="EM103" s="109"/>
      <c r="EN103" s="109"/>
      <c r="EZ103" s="192" t="e">
        <f t="shared" si="25"/>
        <v>#DIV/0!</v>
      </c>
      <c r="FA103" s="192" t="e">
        <f t="shared" si="26"/>
        <v>#DIV/0!</v>
      </c>
      <c r="FB103" s="192" t="e">
        <f t="shared" si="27"/>
        <v>#DIV/0!</v>
      </c>
      <c r="FC103" s="192" t="e">
        <f t="shared" si="28"/>
        <v>#DIV/0!</v>
      </c>
      <c r="FD103" s="192" t="e">
        <f t="shared" si="29"/>
        <v>#DIV/0!</v>
      </c>
      <c r="FE103" s="193" t="e">
        <f t="shared" si="30"/>
        <v>#DIV/0!</v>
      </c>
      <c r="FF103" s="194" t="e">
        <f t="shared" si="31"/>
        <v>#DIV/0!</v>
      </c>
      <c r="FG103" s="143"/>
      <c r="FI103" s="778">
        <f t="shared" si="32"/>
        <v>0</v>
      </c>
      <c r="FJ103" s="779" t="e">
        <f t="shared" si="33"/>
        <v>#DIV/0!</v>
      </c>
      <c r="FK103" s="779" t="e">
        <f t="shared" si="34"/>
        <v>#DIV/0!</v>
      </c>
      <c r="FL103" s="780" t="e">
        <f t="shared" si="35"/>
        <v>#DIV/0!</v>
      </c>
      <c r="FM103" s="169" t="e">
        <f t="shared" si="36"/>
        <v>#DIV/0!</v>
      </c>
      <c r="FN103" s="783" t="e">
        <f t="shared" si="37"/>
        <v>#DIV/0!</v>
      </c>
    </row>
    <row r="104" spans="1:1038" s="288" customFormat="1" ht="18" customHeight="1">
      <c r="A104" s="282" t="s">
        <v>1277</v>
      </c>
      <c r="B104" s="283" t="s">
        <v>1278</v>
      </c>
      <c r="C104" s="227"/>
      <c r="D104" s="284" t="s">
        <v>1279</v>
      </c>
      <c r="E104" s="227">
        <v>19</v>
      </c>
      <c r="F104" s="227">
        <v>3</v>
      </c>
      <c r="G104" s="285" t="str">
        <f t="shared" si="22"/>
        <v>19-3</v>
      </c>
      <c r="H104" s="278">
        <f t="shared" si="43"/>
        <v>30</v>
      </c>
      <c r="I104" s="227">
        <v>62</v>
      </c>
      <c r="J104" s="226"/>
      <c r="K104" s="545" t="b">
        <f>IF(I105=1,IF(((VLOOKUP($G104,[1]Depth_Lookup!#REF!,9,FALSE))-(H104/100))=0,"Good",IF(((VLOOKUP($G104,[1]Depth_Lookup!$A$3:$J$550,9,FALSE))-(H104/100))&gt;0,"Too Short","Too Long")))</f>
        <v>0</v>
      </c>
      <c r="L104" s="171">
        <f>(VLOOKUP($G104,Depth_Lookup!$A$3:$J$410,10,FALSE))+(H104/100)</f>
        <v>40.494999999999997</v>
      </c>
      <c r="M104" s="171">
        <f>(VLOOKUP($G104,Depth_Lookup!$A$3:$J$410,10,FALSE))+(I104/100)</f>
        <v>40.814999999999998</v>
      </c>
      <c r="N104" s="230" t="s">
        <v>1320</v>
      </c>
      <c r="O104" s="227" t="s">
        <v>1280</v>
      </c>
      <c r="P104" s="227" t="s">
        <v>853</v>
      </c>
      <c r="Q104" s="227" t="s">
        <v>125</v>
      </c>
      <c r="R104" s="286" t="str">
        <f t="shared" si="23"/>
        <v>SerpentinizedHarzburgite</v>
      </c>
      <c r="S104" s="227" t="s">
        <v>587</v>
      </c>
      <c r="T104" s="227" t="s">
        <v>700</v>
      </c>
      <c r="U104" s="227" t="s">
        <v>95</v>
      </c>
      <c r="V104" s="227" t="s">
        <v>96</v>
      </c>
      <c r="W104" s="227" t="s">
        <v>102</v>
      </c>
      <c r="X104" s="287">
        <f>VLOOKUP(W104,definitions_list_lookup!$A$13:$B$19,2,0)</f>
        <v>5</v>
      </c>
      <c r="Y104" s="227" t="s">
        <v>90</v>
      </c>
      <c r="Z104" s="227" t="s">
        <v>91</v>
      </c>
      <c r="AA104" s="227"/>
      <c r="AB104" s="227"/>
      <c r="AC104" s="227"/>
      <c r="AD104" s="227"/>
      <c r="AE104" s="233"/>
      <c r="AF104" s="286" t="e">
        <f>VLOOKUP(AE104,definitions_list_mag!$V$12:$W$15,2,0)</f>
        <v>#N/A</v>
      </c>
      <c r="AG104" s="237"/>
      <c r="AH104" s="227"/>
      <c r="AI104" s="240">
        <f t="shared" si="42"/>
        <v>69</v>
      </c>
      <c r="AJ104" s="227"/>
      <c r="AK104" s="227"/>
      <c r="AL104" s="227"/>
      <c r="AM104" s="227"/>
      <c r="AN104" s="227"/>
      <c r="AO104" s="240"/>
      <c r="AP104" s="227"/>
      <c r="AQ104" s="227"/>
      <c r="AR104" s="227"/>
      <c r="AS104" s="227"/>
      <c r="AT104" s="227"/>
      <c r="AU104" s="240"/>
      <c r="AV104" s="227"/>
      <c r="AW104" s="227"/>
      <c r="AX104" s="227"/>
      <c r="AY104" s="227"/>
      <c r="AZ104" s="227"/>
      <c r="BA104" s="240">
        <v>30</v>
      </c>
      <c r="BB104" s="227">
        <v>5</v>
      </c>
      <c r="BC104" s="227">
        <v>2</v>
      </c>
      <c r="BD104" s="227" t="s">
        <v>110</v>
      </c>
      <c r="BE104" s="227" t="s">
        <v>103</v>
      </c>
      <c r="BF104" s="227"/>
      <c r="BG104" s="240"/>
      <c r="BH104" s="227"/>
      <c r="BI104" s="227"/>
      <c r="BJ104" s="227"/>
      <c r="BK104" s="227"/>
      <c r="BL104" s="227"/>
      <c r="BM104" s="240">
        <v>1</v>
      </c>
      <c r="BN104" s="227">
        <v>2</v>
      </c>
      <c r="BO104" s="227">
        <v>0.5</v>
      </c>
      <c r="BP104" s="227"/>
      <c r="BQ104" s="227"/>
      <c r="BR104" s="227"/>
      <c r="BS104" s="227"/>
      <c r="BT104" s="227"/>
      <c r="BU104" s="227"/>
      <c r="BV104" s="227"/>
      <c r="BW104" s="227"/>
      <c r="BX104" s="227"/>
      <c r="BY104" s="240"/>
      <c r="BZ104" s="227"/>
      <c r="CA104" s="227"/>
      <c r="CB104" s="227"/>
      <c r="CC104" s="227"/>
      <c r="CD104" s="227"/>
      <c r="CE104" s="227"/>
      <c r="CF104" s="227"/>
      <c r="CG104" s="148"/>
      <c r="CH104" s="149" t="s">
        <v>1360</v>
      </c>
      <c r="CI104" s="149">
        <v>100</v>
      </c>
      <c r="CJ104" s="149" t="s">
        <v>514</v>
      </c>
      <c r="CK104" s="151"/>
      <c r="CL104" s="152"/>
      <c r="CM104" s="152"/>
      <c r="CN104" s="152"/>
      <c r="CO104" s="152"/>
      <c r="CP104" s="152"/>
      <c r="CQ104" s="152"/>
      <c r="CR104" s="152"/>
      <c r="CS104" s="152"/>
      <c r="CT104" s="152"/>
      <c r="CU104" s="152"/>
      <c r="CV104" s="152"/>
      <c r="CW104" s="152"/>
      <c r="CX104" s="152"/>
      <c r="CY104" s="152"/>
      <c r="CZ104" s="152"/>
      <c r="DA104" s="152"/>
      <c r="DB104" s="152">
        <v>70</v>
      </c>
      <c r="DC104" s="229">
        <v>30</v>
      </c>
      <c r="DD104" s="152"/>
      <c r="DE104" s="152"/>
      <c r="DF104" s="152"/>
      <c r="DG104" s="152"/>
      <c r="DH104" s="152"/>
      <c r="DI104" s="152"/>
      <c r="DJ104" s="152"/>
      <c r="DK104" s="208">
        <f t="shared" si="24"/>
        <v>100</v>
      </c>
      <c r="DL104" s="148"/>
      <c r="DM104" s="152"/>
      <c r="DN104" s="152"/>
      <c r="DO104" s="153"/>
      <c r="DQ104" s="148"/>
      <c r="DR104" s="153"/>
      <c r="DS104" s="148"/>
      <c r="DT104" s="227" t="s">
        <v>1394</v>
      </c>
      <c r="DU104" s="229"/>
      <c r="DV104" s="229"/>
      <c r="DW104" s="290">
        <f t="shared" si="41"/>
        <v>100</v>
      </c>
      <c r="DX104" s="291" t="e">
        <f>VLOOKUP(P104,definitions_list_lookup!$K$30:$L$54,2,0)</f>
        <v>#N/A</v>
      </c>
      <c r="DY104" s="154" t="s">
        <v>1401</v>
      </c>
      <c r="DZ104" s="154" t="s">
        <v>1437</v>
      </c>
      <c r="EA104" s="154"/>
      <c r="EB104" s="229"/>
      <c r="EC104" s="292"/>
      <c r="ED104" s="229" t="s">
        <v>2517</v>
      </c>
      <c r="EE104" s="293"/>
      <c r="EF104" s="294"/>
      <c r="EG104" s="293"/>
      <c r="EH104" s="295"/>
      <c r="EI104" s="296" t="e">
        <f>VLOOKUP(EH104,definitions_list_mag!$Y$12:$Z$15,2,FALSE)</f>
        <v>#N/A</v>
      </c>
      <c r="EJ104" s="297"/>
      <c r="EK104" s="298" t="e">
        <f>VLOOKUP(EJ104,definitions_list_mag!$AT$3:$AU$5,2,FALSE)</f>
        <v>#N/A</v>
      </c>
      <c r="EL104" s="293"/>
      <c r="EM104" s="295"/>
      <c r="EN104" s="295"/>
      <c r="EO104" s="321"/>
      <c r="EP104" s="321"/>
      <c r="EQ104" s="321"/>
      <c r="ER104" s="321"/>
      <c r="ES104" s="321"/>
      <c r="ET104" s="321"/>
      <c r="EU104" s="321"/>
      <c r="EV104" s="322"/>
      <c r="EW104" s="322"/>
      <c r="EX104" s="322"/>
      <c r="EY104" s="322"/>
      <c r="EZ104" s="192" t="e">
        <f t="shared" si="25"/>
        <v>#DIV/0!</v>
      </c>
      <c r="FA104" s="192" t="e">
        <f t="shared" si="26"/>
        <v>#DIV/0!</v>
      </c>
      <c r="FB104" s="192" t="e">
        <f t="shared" si="27"/>
        <v>#DIV/0!</v>
      </c>
      <c r="FC104" s="192" t="e">
        <f t="shared" si="28"/>
        <v>#DIV/0!</v>
      </c>
      <c r="FD104" s="192" t="e">
        <f t="shared" si="29"/>
        <v>#DIV/0!</v>
      </c>
      <c r="FE104" s="193" t="e">
        <f t="shared" si="30"/>
        <v>#DIV/0!</v>
      </c>
      <c r="FF104" s="194" t="e">
        <f t="shared" si="31"/>
        <v>#DIV/0!</v>
      </c>
      <c r="FG104" s="297"/>
      <c r="FH104" s="295"/>
      <c r="FI104" s="778">
        <f t="shared" si="32"/>
        <v>0</v>
      </c>
      <c r="FJ104" s="779" t="e">
        <f t="shared" si="33"/>
        <v>#DIV/0!</v>
      </c>
      <c r="FK104" s="779" t="e">
        <f t="shared" si="34"/>
        <v>#DIV/0!</v>
      </c>
      <c r="FL104" s="780" t="e">
        <f t="shared" si="35"/>
        <v>#DIV/0!</v>
      </c>
      <c r="FM104" s="169" t="e">
        <f t="shared" si="36"/>
        <v>#DIV/0!</v>
      </c>
      <c r="FN104" s="783" t="e">
        <f t="shared" si="37"/>
        <v>#DIV/0!</v>
      </c>
      <c r="FO104" s="227"/>
      <c r="FP104" s="227"/>
      <c r="FQ104" s="227"/>
      <c r="FR104" s="227"/>
      <c r="FS104" s="227"/>
      <c r="FT104" s="227"/>
      <c r="FU104" s="227"/>
      <c r="FV104" s="227"/>
      <c r="FW104" s="227"/>
      <c r="FX104" s="227"/>
      <c r="FY104" s="227"/>
      <c r="FZ104" s="227"/>
      <c r="GA104" s="227"/>
      <c r="GB104" s="227"/>
      <c r="GC104" s="227"/>
      <c r="GD104" s="227"/>
      <c r="GE104" s="227"/>
      <c r="GF104" s="227"/>
      <c r="GG104" s="227"/>
      <c r="GH104" s="227"/>
      <c r="GI104" s="227"/>
      <c r="GJ104" s="227"/>
      <c r="GK104" s="227"/>
      <c r="GL104" s="227"/>
      <c r="GM104" s="227"/>
      <c r="GN104" s="227"/>
      <c r="GO104" s="227"/>
      <c r="GP104" s="227"/>
      <c r="GQ104" s="227"/>
      <c r="GR104" s="227"/>
      <c r="GS104" s="227"/>
      <c r="GT104" s="227"/>
      <c r="GU104" s="227"/>
      <c r="GV104" s="227"/>
      <c r="GW104" s="227"/>
      <c r="GX104" s="227"/>
      <c r="GY104" s="227"/>
      <c r="GZ104" s="227"/>
      <c r="HA104" s="227"/>
      <c r="HB104" s="227"/>
      <c r="HC104" s="227"/>
      <c r="HD104" s="227"/>
      <c r="HE104" s="227"/>
      <c r="HF104" s="227"/>
      <c r="HG104" s="227"/>
      <c r="HH104" s="227"/>
      <c r="HI104" s="227"/>
      <c r="HJ104" s="227"/>
      <c r="HK104" s="227"/>
      <c r="HL104" s="227"/>
      <c r="HM104" s="227"/>
      <c r="HN104" s="227"/>
      <c r="HO104" s="227"/>
      <c r="HP104" s="227"/>
      <c r="HQ104" s="227"/>
      <c r="HR104" s="227"/>
      <c r="HS104" s="227"/>
      <c r="HT104" s="227"/>
      <c r="HU104" s="227"/>
      <c r="HV104" s="227"/>
      <c r="HW104" s="227"/>
      <c r="HX104" s="227"/>
      <c r="HY104" s="227"/>
      <c r="HZ104" s="227"/>
      <c r="IA104" s="227"/>
      <c r="IB104" s="227"/>
      <c r="IC104" s="227"/>
      <c r="ID104" s="227"/>
      <c r="IE104" s="227"/>
      <c r="IF104" s="227"/>
      <c r="IG104" s="227"/>
      <c r="IH104" s="227"/>
      <c r="II104" s="227"/>
      <c r="IJ104" s="227"/>
      <c r="IK104" s="227"/>
      <c r="IL104" s="227"/>
      <c r="IM104" s="227"/>
      <c r="IN104" s="227"/>
      <c r="IO104" s="227"/>
      <c r="IP104" s="227"/>
      <c r="IQ104" s="227"/>
      <c r="IR104" s="227"/>
      <c r="IS104" s="227"/>
      <c r="IT104" s="227"/>
      <c r="IU104" s="227"/>
      <c r="IV104" s="227"/>
      <c r="IW104" s="227"/>
      <c r="IX104" s="227"/>
      <c r="IY104" s="227"/>
      <c r="IZ104" s="227"/>
      <c r="JA104" s="227"/>
      <c r="JB104" s="227"/>
      <c r="JC104" s="227"/>
      <c r="JD104" s="227"/>
      <c r="JE104" s="227"/>
      <c r="JF104" s="227"/>
      <c r="JG104" s="227"/>
      <c r="JH104" s="227"/>
      <c r="JI104" s="227"/>
      <c r="JJ104" s="227"/>
      <c r="JK104" s="227"/>
      <c r="JL104" s="227"/>
      <c r="JM104" s="227"/>
      <c r="JN104" s="227"/>
      <c r="JO104" s="227"/>
      <c r="JP104" s="227"/>
      <c r="JQ104" s="227"/>
      <c r="JR104" s="227"/>
      <c r="JS104" s="227"/>
      <c r="JT104" s="227"/>
      <c r="JU104" s="227"/>
      <c r="JV104" s="227"/>
      <c r="JW104" s="227"/>
      <c r="JX104" s="227"/>
      <c r="JY104" s="227"/>
      <c r="JZ104" s="227"/>
      <c r="KA104" s="227"/>
      <c r="KB104" s="227"/>
      <c r="KC104" s="227"/>
      <c r="KD104" s="227"/>
      <c r="KE104" s="227"/>
      <c r="KF104" s="227"/>
      <c r="KG104" s="227"/>
      <c r="KH104" s="227"/>
      <c r="KI104" s="227"/>
      <c r="KJ104" s="227"/>
      <c r="KK104" s="227"/>
      <c r="KL104" s="227"/>
      <c r="KM104" s="227"/>
      <c r="KN104" s="227"/>
      <c r="KO104" s="227"/>
      <c r="KP104" s="227"/>
      <c r="KQ104" s="227"/>
      <c r="KR104" s="227"/>
      <c r="KS104" s="227"/>
      <c r="KT104" s="227"/>
      <c r="KU104" s="227"/>
      <c r="KV104" s="227"/>
      <c r="KW104" s="227"/>
      <c r="KX104" s="227"/>
      <c r="KY104" s="227"/>
      <c r="KZ104" s="227"/>
      <c r="LA104" s="227"/>
      <c r="LB104" s="227"/>
      <c r="LC104" s="227"/>
      <c r="LD104" s="227"/>
      <c r="LE104" s="227"/>
      <c r="LF104" s="227"/>
      <c r="LG104" s="227"/>
      <c r="LH104" s="227"/>
      <c r="LI104" s="227"/>
      <c r="LJ104" s="227"/>
      <c r="LK104" s="227"/>
      <c r="LL104" s="227"/>
      <c r="LM104" s="227"/>
      <c r="LN104" s="227"/>
      <c r="LO104" s="227"/>
      <c r="LP104" s="227"/>
      <c r="LQ104" s="227"/>
      <c r="LR104" s="227"/>
      <c r="LS104" s="227"/>
      <c r="LT104" s="227"/>
      <c r="LU104" s="227"/>
      <c r="LV104" s="227"/>
      <c r="LW104" s="227"/>
      <c r="LX104" s="227"/>
      <c r="LY104" s="227"/>
      <c r="LZ104" s="227"/>
      <c r="MA104" s="227"/>
      <c r="MB104" s="227"/>
      <c r="MC104" s="227"/>
      <c r="MD104" s="227"/>
      <c r="ME104" s="227"/>
      <c r="MF104" s="227"/>
      <c r="MG104" s="227"/>
      <c r="MH104" s="227"/>
      <c r="MI104" s="227"/>
      <c r="MJ104" s="227"/>
      <c r="MK104" s="227"/>
      <c r="ML104" s="227"/>
      <c r="MM104" s="227"/>
      <c r="MN104" s="227"/>
      <c r="MO104" s="227"/>
      <c r="MP104" s="227"/>
      <c r="MQ104" s="227"/>
      <c r="MR104" s="227"/>
      <c r="MS104" s="227"/>
      <c r="MT104" s="227"/>
      <c r="MU104" s="227"/>
      <c r="MV104" s="227"/>
      <c r="MW104" s="227"/>
      <c r="MX104" s="227"/>
      <c r="MY104" s="227"/>
      <c r="MZ104" s="227"/>
      <c r="NA104" s="227"/>
      <c r="NB104" s="227"/>
      <c r="NC104" s="227"/>
      <c r="ND104" s="227"/>
      <c r="NE104" s="227"/>
      <c r="NF104" s="227"/>
      <c r="NG104" s="227"/>
      <c r="NH104" s="227"/>
      <c r="NI104" s="227"/>
      <c r="NJ104" s="227"/>
      <c r="NK104" s="227"/>
      <c r="NL104" s="227"/>
      <c r="NM104" s="227"/>
      <c r="NN104" s="227"/>
      <c r="NO104" s="227"/>
      <c r="NP104" s="227"/>
      <c r="NQ104" s="227"/>
      <c r="NR104" s="227"/>
      <c r="NS104" s="227"/>
      <c r="NT104" s="227"/>
      <c r="NU104" s="227"/>
      <c r="NV104" s="227"/>
      <c r="NW104" s="227"/>
      <c r="NX104" s="227"/>
      <c r="NY104" s="227"/>
      <c r="NZ104" s="227"/>
      <c r="OA104" s="227"/>
      <c r="OB104" s="227"/>
      <c r="OC104" s="227"/>
      <c r="OD104" s="227"/>
      <c r="OE104" s="227"/>
      <c r="OF104" s="227"/>
      <c r="OG104" s="227"/>
      <c r="OH104" s="227"/>
      <c r="OI104" s="227"/>
      <c r="OJ104" s="227"/>
      <c r="OK104" s="227"/>
      <c r="OL104" s="227"/>
      <c r="OM104" s="227"/>
      <c r="ON104" s="227"/>
      <c r="OO104" s="227"/>
      <c r="OP104" s="227"/>
      <c r="OQ104" s="227"/>
      <c r="OR104" s="227"/>
      <c r="OS104" s="227"/>
      <c r="OT104" s="227"/>
      <c r="OU104" s="227"/>
      <c r="OV104" s="227"/>
      <c r="OW104" s="227"/>
      <c r="OX104" s="227"/>
      <c r="OY104" s="227"/>
      <c r="OZ104" s="227"/>
      <c r="PA104" s="227"/>
      <c r="PB104" s="227"/>
      <c r="PC104" s="227"/>
      <c r="PD104" s="227"/>
      <c r="PE104" s="227"/>
      <c r="PF104" s="227"/>
      <c r="PG104" s="227"/>
      <c r="PH104" s="227"/>
      <c r="PI104" s="227"/>
      <c r="PJ104" s="227"/>
      <c r="PK104" s="227"/>
      <c r="PL104" s="227"/>
      <c r="PM104" s="227"/>
      <c r="PN104" s="227"/>
      <c r="PO104" s="227"/>
      <c r="PP104" s="227"/>
      <c r="PQ104" s="227"/>
      <c r="PR104" s="227"/>
      <c r="PS104" s="227"/>
      <c r="PT104" s="227"/>
      <c r="PU104" s="227"/>
      <c r="PV104" s="227"/>
      <c r="PW104" s="227"/>
      <c r="PX104" s="227"/>
      <c r="PY104" s="227"/>
      <c r="PZ104" s="227"/>
      <c r="QA104" s="227"/>
      <c r="QB104" s="227"/>
      <c r="QC104" s="227"/>
      <c r="QD104" s="227"/>
      <c r="QE104" s="227"/>
      <c r="QF104" s="227"/>
      <c r="QG104" s="227"/>
      <c r="QH104" s="227"/>
      <c r="QI104" s="227"/>
      <c r="QJ104" s="227"/>
      <c r="QK104" s="227"/>
      <c r="QL104" s="227"/>
      <c r="QM104" s="227"/>
      <c r="QN104" s="227"/>
      <c r="QO104" s="227"/>
      <c r="QP104" s="227"/>
      <c r="QQ104" s="227"/>
      <c r="QR104" s="227"/>
      <c r="QS104" s="227"/>
      <c r="QT104" s="227"/>
      <c r="QU104" s="227"/>
      <c r="QV104" s="227"/>
      <c r="QW104" s="227"/>
      <c r="QX104" s="227"/>
      <c r="QY104" s="227"/>
      <c r="QZ104" s="227"/>
      <c r="RA104" s="227"/>
      <c r="RB104" s="227"/>
      <c r="RC104" s="227"/>
      <c r="RD104" s="227"/>
      <c r="RE104" s="227"/>
      <c r="RF104" s="227"/>
      <c r="RG104" s="227"/>
      <c r="RH104" s="227"/>
      <c r="RI104" s="227"/>
      <c r="RJ104" s="227"/>
      <c r="RK104" s="227"/>
      <c r="RL104" s="227"/>
      <c r="RM104" s="227"/>
      <c r="RN104" s="227"/>
      <c r="RO104" s="227"/>
      <c r="RP104" s="227"/>
      <c r="RQ104" s="227"/>
      <c r="RR104" s="227"/>
      <c r="RS104" s="227"/>
      <c r="RT104" s="227"/>
      <c r="RU104" s="227"/>
      <c r="RV104" s="227"/>
      <c r="RW104" s="227"/>
      <c r="RX104" s="227"/>
      <c r="RY104" s="227"/>
      <c r="RZ104" s="227"/>
      <c r="SA104" s="227"/>
      <c r="SB104" s="227"/>
      <c r="SC104" s="227"/>
      <c r="SD104" s="227"/>
      <c r="SE104" s="227"/>
      <c r="SF104" s="227"/>
      <c r="SG104" s="227"/>
      <c r="SH104" s="227"/>
      <c r="SI104" s="227"/>
      <c r="SJ104" s="227"/>
      <c r="SK104" s="227"/>
      <c r="SL104" s="227"/>
      <c r="SM104" s="227"/>
      <c r="SN104" s="227"/>
      <c r="SO104" s="227"/>
      <c r="SP104" s="227"/>
      <c r="SQ104" s="227"/>
      <c r="SR104" s="227"/>
      <c r="SS104" s="227"/>
      <c r="ST104" s="227"/>
      <c r="SU104" s="227"/>
      <c r="SV104" s="227"/>
      <c r="SW104" s="227"/>
      <c r="SX104" s="227"/>
      <c r="SY104" s="227"/>
      <c r="SZ104" s="227"/>
      <c r="TA104" s="227"/>
      <c r="TB104" s="227"/>
      <c r="TC104" s="227"/>
      <c r="TD104" s="227"/>
      <c r="TE104" s="227"/>
      <c r="TF104" s="227"/>
      <c r="TG104" s="227"/>
      <c r="TH104" s="227"/>
      <c r="TI104" s="227"/>
      <c r="TJ104" s="227"/>
      <c r="TK104" s="227"/>
      <c r="TL104" s="227"/>
      <c r="TM104" s="227"/>
      <c r="TN104" s="227"/>
      <c r="TO104" s="227"/>
      <c r="TP104" s="227"/>
      <c r="TQ104" s="227"/>
      <c r="TR104" s="227"/>
      <c r="TS104" s="227"/>
      <c r="TT104" s="227"/>
      <c r="TU104" s="227"/>
      <c r="TV104" s="227"/>
      <c r="TW104" s="227"/>
      <c r="TX104" s="227"/>
      <c r="TY104" s="227"/>
      <c r="TZ104" s="227"/>
      <c r="UA104" s="227"/>
      <c r="UB104" s="227"/>
      <c r="UC104" s="227"/>
      <c r="UD104" s="227"/>
      <c r="UE104" s="227"/>
      <c r="UF104" s="227"/>
      <c r="UG104" s="227"/>
      <c r="UH104" s="227"/>
      <c r="UI104" s="227"/>
      <c r="UJ104" s="227"/>
      <c r="UK104" s="227"/>
      <c r="UL104" s="227"/>
      <c r="UM104" s="227"/>
      <c r="UN104" s="227"/>
      <c r="UO104" s="227"/>
      <c r="UP104" s="227"/>
      <c r="UQ104" s="227"/>
      <c r="UR104" s="227"/>
      <c r="US104" s="227"/>
      <c r="UT104" s="227"/>
      <c r="UU104" s="227"/>
      <c r="UV104" s="227"/>
      <c r="UW104" s="227"/>
      <c r="UX104" s="227"/>
      <c r="UY104" s="227"/>
      <c r="UZ104" s="227"/>
      <c r="VA104" s="227"/>
      <c r="VB104" s="227"/>
      <c r="VC104" s="227"/>
      <c r="VD104" s="227"/>
      <c r="VE104" s="227"/>
      <c r="VF104" s="227"/>
      <c r="VG104" s="227"/>
      <c r="VH104" s="227"/>
      <c r="VI104" s="227"/>
      <c r="VJ104" s="227"/>
      <c r="VK104" s="227"/>
      <c r="VL104" s="227"/>
      <c r="VM104" s="227"/>
      <c r="VN104" s="227"/>
      <c r="VO104" s="227"/>
      <c r="VP104" s="227"/>
      <c r="VQ104" s="227"/>
      <c r="VR104" s="227"/>
      <c r="VS104" s="227"/>
      <c r="VT104" s="227"/>
      <c r="VU104" s="227"/>
      <c r="VV104" s="227"/>
      <c r="VW104" s="227"/>
      <c r="VX104" s="227"/>
      <c r="VY104" s="227"/>
      <c r="VZ104" s="227"/>
      <c r="WA104" s="227"/>
      <c r="WB104" s="227"/>
      <c r="WC104" s="227"/>
      <c r="WD104" s="227"/>
      <c r="WE104" s="227"/>
      <c r="WF104" s="227"/>
      <c r="WG104" s="227"/>
      <c r="WH104" s="227"/>
      <c r="WI104" s="227"/>
      <c r="WJ104" s="227"/>
      <c r="WK104" s="227"/>
      <c r="WL104" s="227"/>
      <c r="WM104" s="227"/>
      <c r="WN104" s="227"/>
      <c r="WO104" s="227"/>
      <c r="WP104" s="227"/>
      <c r="WQ104" s="227"/>
      <c r="WR104" s="227"/>
      <c r="WS104" s="227"/>
      <c r="WT104" s="227"/>
      <c r="WU104" s="227"/>
      <c r="WV104" s="227"/>
      <c r="WW104" s="227"/>
      <c r="WX104" s="227"/>
      <c r="WY104" s="227"/>
      <c r="WZ104" s="227"/>
      <c r="XA104" s="227"/>
      <c r="XB104" s="227"/>
      <c r="XC104" s="227"/>
      <c r="XD104" s="227"/>
      <c r="XE104" s="227"/>
      <c r="XF104" s="227"/>
      <c r="XG104" s="227"/>
      <c r="XH104" s="227"/>
      <c r="XI104" s="227"/>
      <c r="XJ104" s="227"/>
      <c r="XK104" s="227"/>
      <c r="XL104" s="227"/>
      <c r="XM104" s="227"/>
      <c r="XN104" s="227"/>
      <c r="XO104" s="227"/>
      <c r="XP104" s="227"/>
      <c r="XQ104" s="227"/>
      <c r="XR104" s="227"/>
      <c r="XS104" s="227"/>
      <c r="XT104" s="227"/>
      <c r="XU104" s="227"/>
      <c r="XV104" s="227"/>
      <c r="XW104" s="227"/>
      <c r="XX104" s="227"/>
      <c r="XY104" s="227"/>
      <c r="XZ104" s="227"/>
      <c r="YA104" s="227"/>
      <c r="YB104" s="227"/>
      <c r="YC104" s="227"/>
      <c r="YD104" s="227"/>
      <c r="YE104" s="227"/>
      <c r="YF104" s="227"/>
      <c r="YG104" s="227"/>
      <c r="YH104" s="227"/>
      <c r="YI104" s="227"/>
      <c r="YJ104" s="227"/>
      <c r="YK104" s="227"/>
      <c r="YL104" s="227"/>
      <c r="YM104" s="227"/>
      <c r="YN104" s="227"/>
      <c r="YO104" s="227"/>
      <c r="YP104" s="227"/>
      <c r="YQ104" s="227"/>
      <c r="YR104" s="227"/>
      <c r="YS104" s="227"/>
      <c r="YT104" s="227"/>
      <c r="YU104" s="227"/>
      <c r="YV104" s="227"/>
      <c r="YW104" s="227"/>
      <c r="YX104" s="227"/>
      <c r="YY104" s="227"/>
      <c r="YZ104" s="227"/>
      <c r="ZA104" s="227"/>
      <c r="ZB104" s="227"/>
      <c r="ZC104" s="227"/>
      <c r="ZD104" s="227"/>
      <c r="ZE104" s="227"/>
      <c r="ZF104" s="227"/>
      <c r="ZG104" s="227"/>
      <c r="ZH104" s="227"/>
      <c r="ZI104" s="227"/>
      <c r="ZJ104" s="227"/>
      <c r="ZK104" s="227"/>
      <c r="ZL104" s="227"/>
      <c r="ZM104" s="227"/>
      <c r="ZN104" s="227"/>
      <c r="ZO104" s="227"/>
      <c r="ZP104" s="227"/>
      <c r="ZQ104" s="227"/>
      <c r="ZR104" s="227"/>
      <c r="ZS104" s="227"/>
      <c r="ZT104" s="227"/>
      <c r="ZU104" s="227"/>
      <c r="ZV104" s="227"/>
      <c r="ZW104" s="227"/>
      <c r="ZX104" s="227"/>
      <c r="ZY104" s="227"/>
      <c r="ZZ104" s="227"/>
      <c r="AAA104" s="227"/>
      <c r="AAB104" s="227"/>
      <c r="AAC104" s="227"/>
      <c r="AAD104" s="227"/>
      <c r="AAE104" s="227"/>
      <c r="AAF104" s="227"/>
      <c r="AAG104" s="227"/>
      <c r="AAH104" s="227"/>
      <c r="AAI104" s="227"/>
      <c r="AAJ104" s="227"/>
      <c r="AAK104" s="227"/>
      <c r="AAL104" s="227"/>
      <c r="AAM104" s="227"/>
      <c r="AAN104" s="227"/>
      <c r="AAO104" s="227"/>
      <c r="AAP104" s="227"/>
      <c r="AAQ104" s="227"/>
      <c r="AAR104" s="227"/>
      <c r="AAS104" s="227"/>
      <c r="AAT104" s="227"/>
      <c r="AAU104" s="227"/>
      <c r="AAV104" s="227"/>
      <c r="AAW104" s="227"/>
      <c r="AAX104" s="227"/>
      <c r="AAY104" s="227"/>
      <c r="AAZ104" s="227"/>
      <c r="ABA104" s="227"/>
      <c r="ABB104" s="227"/>
      <c r="ABC104" s="227"/>
      <c r="ABD104" s="227"/>
      <c r="ABE104" s="227"/>
      <c r="ABF104" s="227"/>
      <c r="ABG104" s="227"/>
      <c r="ABH104" s="227"/>
      <c r="ABI104" s="227"/>
      <c r="ABJ104" s="227"/>
      <c r="ABK104" s="227"/>
      <c r="ABL104" s="227"/>
      <c r="ABM104" s="227"/>
      <c r="ABN104" s="227"/>
      <c r="ABO104" s="227"/>
      <c r="ABP104" s="227"/>
      <c r="ABQ104" s="227"/>
      <c r="ABR104" s="227"/>
      <c r="ABS104" s="227"/>
      <c r="ABT104" s="227"/>
      <c r="ABU104" s="227"/>
      <c r="ABV104" s="227"/>
      <c r="ABW104" s="227"/>
      <c r="ABX104" s="227"/>
      <c r="ABY104" s="227"/>
      <c r="ABZ104" s="227"/>
      <c r="ACA104" s="227"/>
      <c r="ACB104" s="227"/>
      <c r="ACC104" s="227"/>
      <c r="ACD104" s="227"/>
      <c r="ACE104" s="227"/>
      <c r="ACF104" s="227"/>
      <c r="ACG104" s="227"/>
      <c r="ACH104" s="227"/>
      <c r="ACI104" s="227"/>
      <c r="ACJ104" s="227"/>
      <c r="ACK104" s="227"/>
      <c r="ACL104" s="227"/>
      <c r="ACM104" s="227"/>
      <c r="ACN104" s="227"/>
      <c r="ACO104" s="227"/>
      <c r="ACP104" s="227"/>
      <c r="ACQ104" s="227"/>
      <c r="ACR104" s="227"/>
      <c r="ACS104" s="227"/>
      <c r="ACT104" s="227"/>
      <c r="ACU104" s="227"/>
      <c r="ACV104" s="227"/>
      <c r="ACW104" s="227"/>
      <c r="ACX104" s="227"/>
      <c r="ACY104" s="227"/>
      <c r="ACZ104" s="227"/>
      <c r="ADA104" s="227"/>
      <c r="ADB104" s="227"/>
      <c r="ADC104" s="227"/>
      <c r="ADD104" s="227"/>
      <c r="ADE104" s="227"/>
      <c r="ADF104" s="227"/>
      <c r="ADG104" s="227"/>
      <c r="ADH104" s="227"/>
      <c r="ADI104" s="227"/>
      <c r="ADJ104" s="227"/>
      <c r="ADK104" s="227"/>
      <c r="ADL104" s="227"/>
      <c r="ADM104" s="227"/>
      <c r="ADN104" s="227"/>
      <c r="ADO104" s="227"/>
      <c r="ADP104" s="227"/>
      <c r="ADQ104" s="227"/>
      <c r="ADR104" s="227"/>
      <c r="ADS104" s="227"/>
      <c r="ADT104" s="227"/>
      <c r="ADU104" s="227"/>
      <c r="ADV104" s="227"/>
      <c r="ADW104" s="227"/>
      <c r="ADX104" s="227"/>
      <c r="ADY104" s="227"/>
      <c r="ADZ104" s="227"/>
      <c r="AEA104" s="227"/>
      <c r="AEB104" s="227"/>
      <c r="AEC104" s="227"/>
      <c r="AED104" s="227"/>
      <c r="AEE104" s="227"/>
      <c r="AEF104" s="227"/>
      <c r="AEG104" s="227"/>
      <c r="AEH104" s="227"/>
      <c r="AEI104" s="227"/>
      <c r="AEJ104" s="227"/>
      <c r="AEK104" s="227"/>
      <c r="AEL104" s="227"/>
      <c r="AEM104" s="227"/>
      <c r="AEN104" s="227"/>
      <c r="AEO104" s="227"/>
      <c r="AEP104" s="227"/>
      <c r="AEQ104" s="227"/>
      <c r="AER104" s="227"/>
      <c r="AES104" s="227"/>
      <c r="AET104" s="227"/>
      <c r="AEU104" s="227"/>
      <c r="AEV104" s="227"/>
      <c r="AEW104" s="227"/>
      <c r="AEX104" s="227"/>
      <c r="AEY104" s="227"/>
      <c r="AEZ104" s="227"/>
      <c r="AFA104" s="227"/>
      <c r="AFB104" s="227"/>
      <c r="AFC104" s="227"/>
      <c r="AFD104" s="227"/>
      <c r="AFE104" s="227"/>
      <c r="AFF104" s="227"/>
      <c r="AFG104" s="227"/>
      <c r="AFH104" s="227"/>
      <c r="AFI104" s="227"/>
      <c r="AFJ104" s="227"/>
      <c r="AFK104" s="227"/>
      <c r="AFL104" s="227"/>
      <c r="AFM104" s="227"/>
      <c r="AFN104" s="227"/>
      <c r="AFO104" s="227"/>
      <c r="AFP104" s="227"/>
      <c r="AFQ104" s="227"/>
      <c r="AFR104" s="227"/>
      <c r="AFS104" s="227"/>
      <c r="AFT104" s="227"/>
      <c r="AFU104" s="227"/>
      <c r="AFV104" s="227"/>
      <c r="AFW104" s="227"/>
      <c r="AFX104" s="227"/>
      <c r="AFY104" s="227"/>
      <c r="AFZ104" s="227"/>
      <c r="AGA104" s="227"/>
      <c r="AGB104" s="227"/>
      <c r="AGC104" s="227"/>
      <c r="AGD104" s="227"/>
      <c r="AGE104" s="227"/>
      <c r="AGF104" s="227"/>
      <c r="AGG104" s="227"/>
      <c r="AGH104" s="227"/>
      <c r="AGI104" s="227"/>
      <c r="AGJ104" s="227"/>
      <c r="AGK104" s="227"/>
      <c r="AGL104" s="227"/>
      <c r="AGM104" s="227"/>
      <c r="AGN104" s="227"/>
      <c r="AGO104" s="227"/>
      <c r="AGP104" s="227"/>
      <c r="AGQ104" s="227"/>
      <c r="AGR104" s="227"/>
      <c r="AGS104" s="227"/>
      <c r="AGT104" s="227"/>
      <c r="AGU104" s="227"/>
      <c r="AGV104" s="227"/>
      <c r="AGW104" s="227"/>
      <c r="AGX104" s="227"/>
      <c r="AGY104" s="227"/>
      <c r="AGZ104" s="227"/>
      <c r="AHA104" s="227"/>
      <c r="AHB104" s="227"/>
      <c r="AHC104" s="227"/>
      <c r="AHD104" s="227"/>
      <c r="AHE104" s="227"/>
      <c r="AHF104" s="227"/>
      <c r="AHG104" s="227"/>
      <c r="AHH104" s="227"/>
      <c r="AHI104" s="227"/>
      <c r="AHJ104" s="227"/>
      <c r="AHK104" s="227"/>
      <c r="AHL104" s="227"/>
      <c r="AHM104" s="227"/>
      <c r="AHN104" s="227"/>
      <c r="AHO104" s="227"/>
      <c r="AHP104" s="227"/>
      <c r="AHQ104" s="227"/>
      <c r="AHR104" s="227"/>
      <c r="AHS104" s="227"/>
      <c r="AHT104" s="227"/>
      <c r="AHU104" s="227"/>
      <c r="AHV104" s="227"/>
      <c r="AHW104" s="227"/>
      <c r="AHX104" s="227"/>
      <c r="AHY104" s="227"/>
      <c r="AHZ104" s="227"/>
      <c r="AIA104" s="227"/>
      <c r="AIB104" s="227"/>
      <c r="AIC104" s="227"/>
      <c r="AID104" s="227"/>
      <c r="AIE104" s="227"/>
      <c r="AIF104" s="227"/>
      <c r="AIG104" s="227"/>
      <c r="AIH104" s="227"/>
      <c r="AII104" s="227"/>
      <c r="AIJ104" s="227"/>
      <c r="AIK104" s="227"/>
      <c r="AIL104" s="227"/>
      <c r="AIM104" s="227"/>
      <c r="AIN104" s="227"/>
      <c r="AIO104" s="227"/>
      <c r="AIP104" s="227"/>
      <c r="AIQ104" s="227"/>
      <c r="AIR104" s="227"/>
      <c r="AIS104" s="227"/>
      <c r="AIT104" s="227"/>
      <c r="AIU104" s="227"/>
      <c r="AIV104" s="227"/>
      <c r="AIW104" s="227"/>
      <c r="AIX104" s="227"/>
      <c r="AIY104" s="227"/>
      <c r="AIZ104" s="227"/>
      <c r="AJA104" s="227"/>
      <c r="AJB104" s="227"/>
      <c r="AJC104" s="227"/>
      <c r="AJD104" s="227"/>
      <c r="AJE104" s="227"/>
      <c r="AJF104" s="227"/>
      <c r="AJG104" s="227"/>
      <c r="AJH104" s="227"/>
      <c r="AJI104" s="227"/>
      <c r="AJJ104" s="227"/>
      <c r="AJK104" s="227"/>
      <c r="AJL104" s="227"/>
      <c r="AJM104" s="227"/>
      <c r="AJN104" s="227"/>
      <c r="AJO104" s="227"/>
      <c r="AJP104" s="227"/>
      <c r="AJQ104" s="227"/>
      <c r="AJR104" s="227"/>
      <c r="AJS104" s="227"/>
      <c r="AJT104" s="227"/>
      <c r="AJU104" s="227"/>
      <c r="AJV104" s="227"/>
      <c r="AJW104" s="227"/>
      <c r="AJX104" s="227"/>
      <c r="AJY104" s="227"/>
      <c r="AJZ104" s="227"/>
      <c r="AKA104" s="227"/>
      <c r="AKB104" s="227"/>
      <c r="AKC104" s="227"/>
      <c r="AKD104" s="227"/>
      <c r="AKE104" s="227"/>
      <c r="AKF104" s="227"/>
      <c r="AKG104" s="227"/>
      <c r="AKH104" s="227"/>
      <c r="AKI104" s="227"/>
      <c r="AKJ104" s="227"/>
      <c r="AKK104" s="227"/>
      <c r="AKL104" s="227"/>
      <c r="AKM104" s="227"/>
      <c r="AKN104" s="227"/>
      <c r="AKO104" s="227"/>
      <c r="AKP104" s="227"/>
      <c r="AKQ104" s="227"/>
      <c r="AKR104" s="227"/>
      <c r="AKS104" s="227"/>
      <c r="AKT104" s="227"/>
      <c r="AKU104" s="227"/>
      <c r="AKV104" s="227"/>
      <c r="AKW104" s="227"/>
      <c r="AKX104" s="227"/>
      <c r="AKY104" s="227"/>
      <c r="AKZ104" s="227"/>
      <c r="ALA104" s="227"/>
      <c r="ALB104" s="227"/>
      <c r="ALC104" s="227"/>
      <c r="ALD104" s="227"/>
      <c r="ALE104" s="227"/>
      <c r="ALF104" s="227"/>
      <c r="ALG104" s="227"/>
      <c r="ALH104" s="227"/>
      <c r="ALI104" s="227"/>
      <c r="ALJ104" s="227"/>
      <c r="ALK104" s="227"/>
      <c r="ALL104" s="227"/>
      <c r="ALM104" s="227"/>
      <c r="ALN104" s="227"/>
      <c r="ALO104" s="227"/>
      <c r="ALP104" s="227"/>
      <c r="ALQ104" s="227"/>
      <c r="ALR104" s="227"/>
      <c r="ALS104" s="227"/>
      <c r="ALT104" s="227"/>
      <c r="ALU104" s="227"/>
      <c r="ALV104" s="227"/>
      <c r="ALW104" s="227"/>
      <c r="ALX104" s="227"/>
      <c r="ALY104" s="227"/>
      <c r="ALZ104" s="227"/>
      <c r="AMA104" s="227"/>
      <c r="AMB104" s="227"/>
      <c r="AMC104" s="227"/>
      <c r="AMD104" s="227"/>
      <c r="AME104" s="227"/>
      <c r="AMF104" s="227"/>
      <c r="AMG104" s="227"/>
      <c r="AMH104" s="227"/>
      <c r="AMI104" s="227"/>
      <c r="AMJ104" s="227"/>
      <c r="AMK104" s="227"/>
      <c r="AML104" s="227"/>
      <c r="AMM104" s="227"/>
      <c r="AMN104" s="227"/>
      <c r="AMO104" s="227"/>
      <c r="AMP104" s="227"/>
      <c r="AMQ104" s="227"/>
      <c r="AMR104" s="227"/>
      <c r="AMS104" s="227"/>
      <c r="AMT104" s="227"/>
      <c r="AMU104" s="227"/>
      <c r="AMV104" s="227"/>
      <c r="AMW104" s="227"/>
      <c r="AMX104" s="227"/>
    </row>
    <row r="105" spans="1:1038" s="308" customFormat="1" ht="18" customHeight="1">
      <c r="A105" s="301" t="s">
        <v>1277</v>
      </c>
      <c r="B105" s="302" t="s">
        <v>1278</v>
      </c>
      <c r="C105" s="228"/>
      <c r="D105" s="303" t="s">
        <v>1279</v>
      </c>
      <c r="E105" s="228">
        <v>19</v>
      </c>
      <c r="F105" s="228">
        <v>4</v>
      </c>
      <c r="G105" s="285" t="str">
        <f t="shared" si="22"/>
        <v>19-4</v>
      </c>
      <c r="H105" s="279">
        <v>0</v>
      </c>
      <c r="I105" s="228">
        <v>81</v>
      </c>
      <c r="J105" s="226"/>
      <c r="K105" s="545" t="b">
        <f>IF(I106=1,IF(((VLOOKUP($G105,[1]Depth_Lookup!#REF!,9,FALSE))-(H105/100))=0,"Good",IF(((VLOOKUP($G105,[1]Depth_Lookup!$A$3:$J$550,9,FALSE))-(H105/100))&gt;0,"Too Short","Too Long")))</f>
        <v>0</v>
      </c>
      <c r="L105" s="171">
        <f>(VLOOKUP($G105,Depth_Lookup!$A$3:$J$410,10,FALSE))+(H105/100)</f>
        <v>40.814999999999998</v>
      </c>
      <c r="M105" s="171">
        <f>(VLOOKUP($G105,Depth_Lookup!$A$3:$J$410,10,FALSE))+(I105/100)</f>
        <v>41.625</v>
      </c>
      <c r="N105" s="231" t="s">
        <v>1321</v>
      </c>
      <c r="O105" s="228">
        <v>3</v>
      </c>
      <c r="P105" s="228" t="s">
        <v>853</v>
      </c>
      <c r="Q105" s="228" t="s">
        <v>125</v>
      </c>
      <c r="R105" s="304" t="str">
        <f t="shared" si="23"/>
        <v>SerpentinizedHarzburgite</v>
      </c>
      <c r="S105" s="228" t="s">
        <v>700</v>
      </c>
      <c r="T105" s="228" t="s">
        <v>700</v>
      </c>
      <c r="U105" s="228" t="s">
        <v>95</v>
      </c>
      <c r="V105" s="228" t="s">
        <v>96</v>
      </c>
      <c r="W105" s="228" t="s">
        <v>102</v>
      </c>
      <c r="X105" s="305">
        <f>VLOOKUP(W105,definitions_list_lookup!$A$13:$B$19,2,0)</f>
        <v>5</v>
      </c>
      <c r="Y105" s="228" t="s">
        <v>90</v>
      </c>
      <c r="Z105" s="228" t="s">
        <v>91</v>
      </c>
      <c r="AA105" s="228"/>
      <c r="AB105" s="228" t="s">
        <v>116</v>
      </c>
      <c r="AC105" s="228" t="s">
        <v>95</v>
      </c>
      <c r="AD105" s="228" t="s">
        <v>96</v>
      </c>
      <c r="AE105" s="234" t="s">
        <v>123</v>
      </c>
      <c r="AF105" s="304">
        <f>VLOOKUP(AE105,definitions_list_mag!$V$12:$W$15,2,0)</f>
        <v>1</v>
      </c>
      <c r="AG105" s="241" t="s">
        <v>1369</v>
      </c>
      <c r="AH105" s="228" t="s">
        <v>1362</v>
      </c>
      <c r="AI105" s="244">
        <f t="shared" si="42"/>
        <v>69</v>
      </c>
      <c r="AJ105" s="228"/>
      <c r="AK105" s="228"/>
      <c r="AL105" s="228"/>
      <c r="AM105" s="228"/>
      <c r="AN105" s="228"/>
      <c r="AO105" s="244"/>
      <c r="AP105" s="228"/>
      <c r="AQ105" s="228"/>
      <c r="AR105" s="228"/>
      <c r="AS105" s="228"/>
      <c r="AT105" s="228"/>
      <c r="AU105" s="244"/>
      <c r="AV105" s="228"/>
      <c r="AW105" s="228"/>
      <c r="AX105" s="228"/>
      <c r="AY105" s="228"/>
      <c r="AZ105" s="228"/>
      <c r="BA105" s="244">
        <v>30</v>
      </c>
      <c r="BB105" s="228">
        <v>5</v>
      </c>
      <c r="BC105" s="228">
        <v>2</v>
      </c>
      <c r="BD105" s="228" t="s">
        <v>110</v>
      </c>
      <c r="BE105" s="228" t="s">
        <v>103</v>
      </c>
      <c r="BF105" s="228"/>
      <c r="BG105" s="244"/>
      <c r="BH105" s="228"/>
      <c r="BI105" s="228"/>
      <c r="BJ105" s="228"/>
      <c r="BK105" s="228"/>
      <c r="BL105" s="228"/>
      <c r="BM105" s="244">
        <v>1</v>
      </c>
      <c r="BN105" s="228">
        <v>2</v>
      </c>
      <c r="BO105" s="228">
        <v>0.5</v>
      </c>
      <c r="BP105" s="228"/>
      <c r="BQ105" s="228"/>
      <c r="BR105" s="228"/>
      <c r="BS105" s="228"/>
      <c r="BT105" s="228"/>
      <c r="BU105" s="228"/>
      <c r="BV105" s="228"/>
      <c r="BW105" s="228"/>
      <c r="BX105" s="228"/>
      <c r="BY105" s="244"/>
      <c r="BZ105" s="228"/>
      <c r="CA105" s="228"/>
      <c r="CB105" s="228"/>
      <c r="CC105" s="228"/>
      <c r="CD105" s="228"/>
      <c r="CE105" s="228"/>
      <c r="CF105" s="228"/>
      <c r="CG105" s="245"/>
      <c r="CH105" s="246" t="s">
        <v>1329</v>
      </c>
      <c r="CI105" s="246">
        <v>100</v>
      </c>
      <c r="CJ105" s="246" t="s">
        <v>514</v>
      </c>
      <c r="CK105" s="247"/>
      <c r="CL105" s="248"/>
      <c r="CM105" s="248"/>
      <c r="CN105" s="248"/>
      <c r="CO105" s="248"/>
      <c r="CP105" s="248"/>
      <c r="CQ105" s="248"/>
      <c r="CR105" s="248"/>
      <c r="CS105" s="248"/>
      <c r="CT105" s="248"/>
      <c r="CU105" s="248"/>
      <c r="CV105" s="248"/>
      <c r="CW105" s="248"/>
      <c r="CX105" s="248"/>
      <c r="CY105" s="248"/>
      <c r="CZ105" s="248"/>
      <c r="DA105" s="248"/>
      <c r="DB105" s="248">
        <v>70</v>
      </c>
      <c r="DC105" s="249">
        <v>30</v>
      </c>
      <c r="DD105" s="248"/>
      <c r="DE105" s="248"/>
      <c r="DF105" s="248"/>
      <c r="DG105" s="248"/>
      <c r="DH105" s="248"/>
      <c r="DI105" s="248"/>
      <c r="DJ105" s="248"/>
      <c r="DK105" s="306">
        <f t="shared" si="24"/>
        <v>100</v>
      </c>
      <c r="DL105" s="245"/>
      <c r="DM105" s="248"/>
      <c r="DN105" s="248"/>
      <c r="DO105" s="307"/>
      <c r="DQ105" s="245"/>
      <c r="DR105" s="307"/>
      <c r="DS105" s="245"/>
      <c r="DT105" s="262" t="s">
        <v>1396</v>
      </c>
      <c r="DU105" s="249"/>
      <c r="DV105" s="249"/>
      <c r="DW105" s="310">
        <f t="shared" si="41"/>
        <v>100</v>
      </c>
      <c r="DX105" s="311" t="e">
        <f>VLOOKUP(P105,definitions_list_lookup!$K$30:$L$54,2,0)</f>
        <v>#N/A</v>
      </c>
      <c r="DY105" s="268" t="s">
        <v>1405</v>
      </c>
      <c r="DZ105" s="268" t="s">
        <v>1437</v>
      </c>
      <c r="EA105" s="268"/>
      <c r="EB105" s="249"/>
      <c r="EC105" s="312"/>
      <c r="ED105" s="229" t="s">
        <v>2517</v>
      </c>
      <c r="EE105" s="313"/>
      <c r="EF105" s="314"/>
      <c r="EG105" s="313"/>
      <c r="EH105" s="315"/>
      <c r="EI105" s="316" t="e">
        <f>VLOOKUP(EH105,definitions_list_mag!$Y$12:$Z$15,2,FALSE)</f>
        <v>#N/A</v>
      </c>
      <c r="EJ105" s="317"/>
      <c r="EK105" s="318" t="e">
        <f>VLOOKUP(EJ105,definitions_list_mag!$AT$3:$AU$5,2,FALSE)</f>
        <v>#N/A</v>
      </c>
      <c r="EL105" s="313"/>
      <c r="EM105" s="315"/>
      <c r="EN105" s="315"/>
      <c r="EO105" s="319"/>
      <c r="EP105" s="319"/>
      <c r="EQ105" s="319"/>
      <c r="ER105" s="319"/>
      <c r="ES105" s="319"/>
      <c r="ET105" s="319"/>
      <c r="EU105" s="319"/>
      <c r="EV105" s="320"/>
      <c r="EW105" s="320"/>
      <c r="EX105" s="320"/>
      <c r="EY105" s="320"/>
      <c r="EZ105" s="192" t="e">
        <f t="shared" si="25"/>
        <v>#DIV/0!</v>
      </c>
      <c r="FA105" s="192" t="e">
        <f t="shared" si="26"/>
        <v>#DIV/0!</v>
      </c>
      <c r="FB105" s="192" t="e">
        <f t="shared" si="27"/>
        <v>#DIV/0!</v>
      </c>
      <c r="FC105" s="192" t="e">
        <f t="shared" si="28"/>
        <v>#DIV/0!</v>
      </c>
      <c r="FD105" s="192" t="e">
        <f t="shared" si="29"/>
        <v>#DIV/0!</v>
      </c>
      <c r="FE105" s="193" t="e">
        <f t="shared" si="30"/>
        <v>#DIV/0!</v>
      </c>
      <c r="FF105" s="194" t="e">
        <f t="shared" si="31"/>
        <v>#DIV/0!</v>
      </c>
      <c r="FG105" s="317"/>
      <c r="FH105" s="315"/>
      <c r="FI105" s="778">
        <f t="shared" si="32"/>
        <v>0</v>
      </c>
      <c r="FJ105" s="779" t="e">
        <f t="shared" si="33"/>
        <v>#DIV/0!</v>
      </c>
      <c r="FK105" s="779" t="e">
        <f t="shared" si="34"/>
        <v>#DIV/0!</v>
      </c>
      <c r="FL105" s="780" t="e">
        <f t="shared" si="35"/>
        <v>#DIV/0!</v>
      </c>
      <c r="FM105" s="169" t="e">
        <f t="shared" si="36"/>
        <v>#DIV/0!</v>
      </c>
      <c r="FN105" s="783" t="e">
        <f t="shared" si="37"/>
        <v>#DIV/0!</v>
      </c>
      <c r="FO105" s="228"/>
      <c r="FP105" s="228"/>
      <c r="FQ105" s="228"/>
      <c r="FR105" s="228"/>
      <c r="FS105" s="228"/>
      <c r="FT105" s="228"/>
      <c r="FU105" s="228"/>
      <c r="FV105" s="228"/>
      <c r="FW105" s="228"/>
      <c r="FX105" s="228"/>
      <c r="FY105" s="228"/>
      <c r="FZ105" s="228"/>
      <c r="GA105" s="228"/>
      <c r="GB105" s="228"/>
      <c r="GC105" s="228"/>
      <c r="GD105" s="228"/>
      <c r="GE105" s="228"/>
      <c r="GF105" s="228"/>
      <c r="GG105" s="228"/>
      <c r="GH105" s="228"/>
      <c r="GI105" s="228"/>
      <c r="GJ105" s="228"/>
      <c r="GK105" s="228"/>
      <c r="GL105" s="228"/>
      <c r="GM105" s="228"/>
      <c r="GN105" s="228"/>
      <c r="GO105" s="228"/>
      <c r="GP105" s="228"/>
      <c r="GQ105" s="228"/>
      <c r="GR105" s="228"/>
      <c r="GS105" s="228"/>
      <c r="GT105" s="228"/>
      <c r="GU105" s="228"/>
      <c r="GV105" s="228"/>
      <c r="GW105" s="228"/>
      <c r="GX105" s="228"/>
      <c r="GY105" s="228"/>
      <c r="GZ105" s="228"/>
      <c r="HA105" s="228"/>
      <c r="HB105" s="228"/>
      <c r="HC105" s="228"/>
      <c r="HD105" s="228"/>
      <c r="HE105" s="228"/>
      <c r="HF105" s="228"/>
      <c r="HG105" s="228"/>
      <c r="HH105" s="228"/>
      <c r="HI105" s="228"/>
      <c r="HJ105" s="228"/>
      <c r="HK105" s="228"/>
      <c r="HL105" s="228"/>
      <c r="HM105" s="228"/>
      <c r="HN105" s="228"/>
      <c r="HO105" s="228"/>
      <c r="HP105" s="228"/>
      <c r="HQ105" s="228"/>
      <c r="HR105" s="228"/>
      <c r="HS105" s="228"/>
      <c r="HT105" s="228"/>
      <c r="HU105" s="228"/>
      <c r="HV105" s="228"/>
      <c r="HW105" s="228"/>
      <c r="HX105" s="228"/>
      <c r="HY105" s="228"/>
      <c r="HZ105" s="228"/>
      <c r="IA105" s="228"/>
      <c r="IB105" s="228"/>
      <c r="IC105" s="228"/>
      <c r="ID105" s="228"/>
      <c r="IE105" s="228"/>
      <c r="IF105" s="228"/>
      <c r="IG105" s="228"/>
      <c r="IH105" s="228"/>
      <c r="II105" s="228"/>
      <c r="IJ105" s="228"/>
      <c r="IK105" s="228"/>
      <c r="IL105" s="228"/>
      <c r="IM105" s="228"/>
      <c r="IN105" s="228"/>
      <c r="IO105" s="228"/>
      <c r="IP105" s="228"/>
      <c r="IQ105" s="228"/>
      <c r="IR105" s="228"/>
      <c r="IS105" s="228"/>
      <c r="IT105" s="228"/>
      <c r="IU105" s="228"/>
      <c r="IV105" s="228"/>
      <c r="IW105" s="228"/>
      <c r="IX105" s="228"/>
      <c r="IY105" s="228"/>
      <c r="IZ105" s="228"/>
      <c r="JA105" s="228"/>
      <c r="JB105" s="228"/>
      <c r="JC105" s="228"/>
      <c r="JD105" s="228"/>
      <c r="JE105" s="228"/>
      <c r="JF105" s="228"/>
      <c r="JG105" s="228"/>
      <c r="JH105" s="228"/>
      <c r="JI105" s="228"/>
      <c r="JJ105" s="228"/>
      <c r="JK105" s="228"/>
      <c r="JL105" s="228"/>
      <c r="JM105" s="228"/>
      <c r="JN105" s="228"/>
      <c r="JO105" s="228"/>
      <c r="JP105" s="228"/>
      <c r="JQ105" s="228"/>
      <c r="JR105" s="228"/>
      <c r="JS105" s="228"/>
      <c r="JT105" s="228"/>
      <c r="JU105" s="228"/>
      <c r="JV105" s="228"/>
      <c r="JW105" s="228"/>
      <c r="JX105" s="228"/>
      <c r="JY105" s="228"/>
      <c r="JZ105" s="228"/>
      <c r="KA105" s="228"/>
      <c r="KB105" s="228"/>
      <c r="KC105" s="228"/>
      <c r="KD105" s="228"/>
      <c r="KE105" s="228"/>
      <c r="KF105" s="228"/>
      <c r="KG105" s="228"/>
      <c r="KH105" s="228"/>
      <c r="KI105" s="228"/>
      <c r="KJ105" s="228"/>
      <c r="KK105" s="228"/>
      <c r="KL105" s="228"/>
      <c r="KM105" s="228"/>
      <c r="KN105" s="228"/>
      <c r="KO105" s="228"/>
      <c r="KP105" s="228"/>
      <c r="KQ105" s="228"/>
      <c r="KR105" s="228"/>
      <c r="KS105" s="228"/>
      <c r="KT105" s="228"/>
      <c r="KU105" s="228"/>
      <c r="KV105" s="228"/>
      <c r="KW105" s="228"/>
      <c r="KX105" s="228"/>
      <c r="KY105" s="228"/>
      <c r="KZ105" s="228"/>
      <c r="LA105" s="228"/>
      <c r="LB105" s="228"/>
      <c r="LC105" s="228"/>
      <c r="LD105" s="228"/>
      <c r="LE105" s="228"/>
      <c r="LF105" s="228"/>
      <c r="LG105" s="228"/>
      <c r="LH105" s="228"/>
      <c r="LI105" s="228"/>
      <c r="LJ105" s="228"/>
      <c r="LK105" s="228"/>
      <c r="LL105" s="228"/>
      <c r="LM105" s="228"/>
      <c r="LN105" s="228"/>
      <c r="LO105" s="228"/>
      <c r="LP105" s="228"/>
      <c r="LQ105" s="228"/>
      <c r="LR105" s="228"/>
      <c r="LS105" s="228"/>
      <c r="LT105" s="228"/>
      <c r="LU105" s="228"/>
      <c r="LV105" s="228"/>
      <c r="LW105" s="228"/>
      <c r="LX105" s="228"/>
      <c r="LY105" s="228"/>
      <c r="LZ105" s="228"/>
      <c r="MA105" s="228"/>
      <c r="MB105" s="228"/>
      <c r="MC105" s="228"/>
      <c r="MD105" s="228"/>
      <c r="ME105" s="228"/>
      <c r="MF105" s="228"/>
      <c r="MG105" s="228"/>
      <c r="MH105" s="228"/>
      <c r="MI105" s="228"/>
      <c r="MJ105" s="228"/>
      <c r="MK105" s="228"/>
      <c r="ML105" s="228"/>
      <c r="MM105" s="228"/>
      <c r="MN105" s="228"/>
      <c r="MO105" s="228"/>
      <c r="MP105" s="228"/>
      <c r="MQ105" s="228"/>
      <c r="MR105" s="228"/>
      <c r="MS105" s="228"/>
      <c r="MT105" s="228"/>
      <c r="MU105" s="228"/>
      <c r="MV105" s="228"/>
      <c r="MW105" s="228"/>
      <c r="MX105" s="228"/>
      <c r="MY105" s="228"/>
      <c r="MZ105" s="228"/>
      <c r="NA105" s="228"/>
      <c r="NB105" s="228"/>
      <c r="NC105" s="228"/>
      <c r="ND105" s="228"/>
      <c r="NE105" s="228"/>
      <c r="NF105" s="228"/>
      <c r="NG105" s="228"/>
      <c r="NH105" s="228"/>
      <c r="NI105" s="228"/>
      <c r="NJ105" s="228"/>
      <c r="NK105" s="228"/>
      <c r="NL105" s="228"/>
      <c r="NM105" s="228"/>
      <c r="NN105" s="228"/>
      <c r="NO105" s="228"/>
      <c r="NP105" s="228"/>
      <c r="NQ105" s="228"/>
      <c r="NR105" s="228"/>
      <c r="NS105" s="228"/>
      <c r="NT105" s="228"/>
      <c r="NU105" s="228"/>
      <c r="NV105" s="228"/>
      <c r="NW105" s="228"/>
      <c r="NX105" s="228"/>
      <c r="NY105" s="228"/>
      <c r="NZ105" s="228"/>
      <c r="OA105" s="228"/>
      <c r="OB105" s="228"/>
      <c r="OC105" s="228"/>
      <c r="OD105" s="228"/>
      <c r="OE105" s="228"/>
      <c r="OF105" s="228"/>
      <c r="OG105" s="228"/>
      <c r="OH105" s="228"/>
      <c r="OI105" s="228"/>
      <c r="OJ105" s="228"/>
      <c r="OK105" s="228"/>
      <c r="OL105" s="228"/>
      <c r="OM105" s="228"/>
      <c r="ON105" s="228"/>
      <c r="OO105" s="228"/>
      <c r="OP105" s="228"/>
      <c r="OQ105" s="228"/>
      <c r="OR105" s="228"/>
      <c r="OS105" s="228"/>
      <c r="OT105" s="228"/>
      <c r="OU105" s="228"/>
      <c r="OV105" s="228"/>
      <c r="OW105" s="228"/>
      <c r="OX105" s="228"/>
      <c r="OY105" s="228"/>
      <c r="OZ105" s="228"/>
      <c r="PA105" s="228"/>
      <c r="PB105" s="228"/>
      <c r="PC105" s="228"/>
      <c r="PD105" s="228"/>
      <c r="PE105" s="228"/>
      <c r="PF105" s="228"/>
      <c r="PG105" s="228"/>
      <c r="PH105" s="228"/>
      <c r="PI105" s="228"/>
      <c r="PJ105" s="228"/>
      <c r="PK105" s="228"/>
      <c r="PL105" s="228"/>
      <c r="PM105" s="228"/>
      <c r="PN105" s="228"/>
      <c r="PO105" s="228"/>
      <c r="PP105" s="228"/>
      <c r="PQ105" s="228"/>
      <c r="PR105" s="228"/>
      <c r="PS105" s="228"/>
      <c r="PT105" s="228"/>
      <c r="PU105" s="228"/>
      <c r="PV105" s="228"/>
      <c r="PW105" s="228"/>
      <c r="PX105" s="228"/>
      <c r="PY105" s="228"/>
      <c r="PZ105" s="228"/>
      <c r="QA105" s="228"/>
      <c r="QB105" s="228"/>
      <c r="QC105" s="228"/>
      <c r="QD105" s="228"/>
      <c r="QE105" s="228"/>
      <c r="QF105" s="228"/>
      <c r="QG105" s="228"/>
      <c r="QH105" s="228"/>
      <c r="QI105" s="228"/>
      <c r="QJ105" s="228"/>
      <c r="QK105" s="228"/>
      <c r="QL105" s="228"/>
      <c r="QM105" s="228"/>
      <c r="QN105" s="228"/>
      <c r="QO105" s="228"/>
      <c r="QP105" s="228"/>
      <c r="QQ105" s="228"/>
      <c r="QR105" s="228"/>
      <c r="QS105" s="228"/>
      <c r="QT105" s="228"/>
      <c r="QU105" s="228"/>
      <c r="QV105" s="228"/>
      <c r="QW105" s="228"/>
      <c r="QX105" s="228"/>
      <c r="QY105" s="228"/>
      <c r="QZ105" s="228"/>
      <c r="RA105" s="228"/>
      <c r="RB105" s="228"/>
      <c r="RC105" s="228"/>
      <c r="RD105" s="228"/>
      <c r="RE105" s="228"/>
      <c r="RF105" s="228"/>
      <c r="RG105" s="228"/>
      <c r="RH105" s="228"/>
      <c r="RI105" s="228"/>
      <c r="RJ105" s="228"/>
      <c r="RK105" s="228"/>
      <c r="RL105" s="228"/>
      <c r="RM105" s="228"/>
      <c r="RN105" s="228"/>
      <c r="RO105" s="228"/>
      <c r="RP105" s="228"/>
      <c r="RQ105" s="228"/>
      <c r="RR105" s="228"/>
      <c r="RS105" s="228"/>
      <c r="RT105" s="228"/>
      <c r="RU105" s="228"/>
      <c r="RV105" s="228"/>
      <c r="RW105" s="228"/>
      <c r="RX105" s="228"/>
      <c r="RY105" s="228"/>
      <c r="RZ105" s="228"/>
      <c r="SA105" s="228"/>
      <c r="SB105" s="228"/>
      <c r="SC105" s="228"/>
      <c r="SD105" s="228"/>
      <c r="SE105" s="228"/>
      <c r="SF105" s="228"/>
      <c r="SG105" s="228"/>
      <c r="SH105" s="228"/>
      <c r="SI105" s="228"/>
      <c r="SJ105" s="228"/>
      <c r="SK105" s="228"/>
      <c r="SL105" s="228"/>
      <c r="SM105" s="228"/>
      <c r="SN105" s="228"/>
      <c r="SO105" s="228"/>
      <c r="SP105" s="228"/>
      <c r="SQ105" s="228"/>
      <c r="SR105" s="228"/>
      <c r="SS105" s="228"/>
      <c r="ST105" s="228"/>
      <c r="SU105" s="228"/>
      <c r="SV105" s="228"/>
      <c r="SW105" s="228"/>
      <c r="SX105" s="228"/>
      <c r="SY105" s="228"/>
      <c r="SZ105" s="228"/>
      <c r="TA105" s="228"/>
      <c r="TB105" s="228"/>
      <c r="TC105" s="228"/>
      <c r="TD105" s="228"/>
      <c r="TE105" s="228"/>
      <c r="TF105" s="228"/>
      <c r="TG105" s="228"/>
      <c r="TH105" s="228"/>
      <c r="TI105" s="228"/>
      <c r="TJ105" s="228"/>
      <c r="TK105" s="228"/>
      <c r="TL105" s="228"/>
      <c r="TM105" s="228"/>
      <c r="TN105" s="228"/>
      <c r="TO105" s="228"/>
      <c r="TP105" s="228"/>
      <c r="TQ105" s="228"/>
      <c r="TR105" s="228"/>
      <c r="TS105" s="228"/>
      <c r="TT105" s="228"/>
      <c r="TU105" s="228"/>
      <c r="TV105" s="228"/>
      <c r="TW105" s="228"/>
      <c r="TX105" s="228"/>
      <c r="TY105" s="228"/>
      <c r="TZ105" s="228"/>
      <c r="UA105" s="228"/>
      <c r="UB105" s="228"/>
      <c r="UC105" s="228"/>
      <c r="UD105" s="228"/>
      <c r="UE105" s="228"/>
      <c r="UF105" s="228"/>
      <c r="UG105" s="228"/>
      <c r="UH105" s="228"/>
      <c r="UI105" s="228"/>
      <c r="UJ105" s="228"/>
      <c r="UK105" s="228"/>
      <c r="UL105" s="228"/>
      <c r="UM105" s="228"/>
      <c r="UN105" s="228"/>
      <c r="UO105" s="228"/>
      <c r="UP105" s="228"/>
      <c r="UQ105" s="228"/>
      <c r="UR105" s="228"/>
      <c r="US105" s="228"/>
      <c r="UT105" s="228"/>
      <c r="UU105" s="228"/>
      <c r="UV105" s="228"/>
      <c r="UW105" s="228"/>
      <c r="UX105" s="228"/>
      <c r="UY105" s="228"/>
      <c r="UZ105" s="228"/>
      <c r="VA105" s="228"/>
      <c r="VB105" s="228"/>
      <c r="VC105" s="228"/>
      <c r="VD105" s="228"/>
      <c r="VE105" s="228"/>
      <c r="VF105" s="228"/>
      <c r="VG105" s="228"/>
      <c r="VH105" s="228"/>
      <c r="VI105" s="228"/>
      <c r="VJ105" s="228"/>
      <c r="VK105" s="228"/>
      <c r="VL105" s="228"/>
      <c r="VM105" s="228"/>
      <c r="VN105" s="228"/>
      <c r="VO105" s="228"/>
      <c r="VP105" s="228"/>
      <c r="VQ105" s="228"/>
      <c r="VR105" s="228"/>
      <c r="VS105" s="228"/>
      <c r="VT105" s="228"/>
      <c r="VU105" s="228"/>
      <c r="VV105" s="228"/>
      <c r="VW105" s="228"/>
      <c r="VX105" s="228"/>
      <c r="VY105" s="228"/>
      <c r="VZ105" s="228"/>
      <c r="WA105" s="228"/>
      <c r="WB105" s="228"/>
      <c r="WC105" s="228"/>
      <c r="WD105" s="228"/>
      <c r="WE105" s="228"/>
      <c r="WF105" s="228"/>
      <c r="WG105" s="228"/>
      <c r="WH105" s="228"/>
      <c r="WI105" s="228"/>
      <c r="WJ105" s="228"/>
      <c r="WK105" s="228"/>
      <c r="WL105" s="228"/>
      <c r="WM105" s="228"/>
      <c r="WN105" s="228"/>
      <c r="WO105" s="228"/>
      <c r="WP105" s="228"/>
      <c r="WQ105" s="228"/>
      <c r="WR105" s="228"/>
      <c r="WS105" s="228"/>
      <c r="WT105" s="228"/>
      <c r="WU105" s="228"/>
      <c r="WV105" s="228"/>
      <c r="WW105" s="228"/>
      <c r="WX105" s="228"/>
      <c r="WY105" s="228"/>
      <c r="WZ105" s="228"/>
      <c r="XA105" s="228"/>
      <c r="XB105" s="228"/>
      <c r="XC105" s="228"/>
      <c r="XD105" s="228"/>
      <c r="XE105" s="228"/>
      <c r="XF105" s="228"/>
      <c r="XG105" s="228"/>
      <c r="XH105" s="228"/>
      <c r="XI105" s="228"/>
      <c r="XJ105" s="228"/>
      <c r="XK105" s="228"/>
      <c r="XL105" s="228"/>
      <c r="XM105" s="228"/>
      <c r="XN105" s="228"/>
      <c r="XO105" s="228"/>
      <c r="XP105" s="228"/>
      <c r="XQ105" s="228"/>
      <c r="XR105" s="228"/>
      <c r="XS105" s="228"/>
      <c r="XT105" s="228"/>
      <c r="XU105" s="228"/>
      <c r="XV105" s="228"/>
      <c r="XW105" s="228"/>
      <c r="XX105" s="228"/>
      <c r="XY105" s="228"/>
      <c r="XZ105" s="228"/>
      <c r="YA105" s="228"/>
      <c r="YB105" s="228"/>
      <c r="YC105" s="228"/>
      <c r="YD105" s="228"/>
      <c r="YE105" s="228"/>
      <c r="YF105" s="228"/>
      <c r="YG105" s="228"/>
      <c r="YH105" s="228"/>
      <c r="YI105" s="228"/>
      <c r="YJ105" s="228"/>
      <c r="YK105" s="228"/>
      <c r="YL105" s="228"/>
      <c r="YM105" s="228"/>
      <c r="YN105" s="228"/>
      <c r="YO105" s="228"/>
      <c r="YP105" s="228"/>
      <c r="YQ105" s="228"/>
      <c r="YR105" s="228"/>
      <c r="YS105" s="228"/>
      <c r="YT105" s="228"/>
      <c r="YU105" s="228"/>
      <c r="YV105" s="228"/>
      <c r="YW105" s="228"/>
      <c r="YX105" s="228"/>
      <c r="YY105" s="228"/>
      <c r="YZ105" s="228"/>
      <c r="ZA105" s="228"/>
      <c r="ZB105" s="228"/>
      <c r="ZC105" s="228"/>
      <c r="ZD105" s="228"/>
      <c r="ZE105" s="228"/>
      <c r="ZF105" s="228"/>
      <c r="ZG105" s="228"/>
      <c r="ZH105" s="228"/>
      <c r="ZI105" s="228"/>
      <c r="ZJ105" s="228"/>
      <c r="ZK105" s="228"/>
      <c r="ZL105" s="228"/>
      <c r="ZM105" s="228"/>
      <c r="ZN105" s="228"/>
      <c r="ZO105" s="228"/>
      <c r="ZP105" s="228"/>
      <c r="ZQ105" s="228"/>
      <c r="ZR105" s="228"/>
      <c r="ZS105" s="228"/>
      <c r="ZT105" s="228"/>
      <c r="ZU105" s="228"/>
      <c r="ZV105" s="228"/>
      <c r="ZW105" s="228"/>
      <c r="ZX105" s="228"/>
      <c r="ZY105" s="228"/>
      <c r="ZZ105" s="228"/>
      <c r="AAA105" s="228"/>
      <c r="AAB105" s="228"/>
      <c r="AAC105" s="228"/>
      <c r="AAD105" s="228"/>
      <c r="AAE105" s="228"/>
      <c r="AAF105" s="228"/>
      <c r="AAG105" s="228"/>
      <c r="AAH105" s="228"/>
      <c r="AAI105" s="228"/>
      <c r="AAJ105" s="228"/>
      <c r="AAK105" s="228"/>
      <c r="AAL105" s="228"/>
      <c r="AAM105" s="228"/>
      <c r="AAN105" s="228"/>
      <c r="AAO105" s="228"/>
      <c r="AAP105" s="228"/>
      <c r="AAQ105" s="228"/>
      <c r="AAR105" s="228"/>
      <c r="AAS105" s="228"/>
      <c r="AAT105" s="228"/>
      <c r="AAU105" s="228"/>
      <c r="AAV105" s="228"/>
      <c r="AAW105" s="228"/>
      <c r="AAX105" s="228"/>
      <c r="AAY105" s="228"/>
      <c r="AAZ105" s="228"/>
      <c r="ABA105" s="228"/>
      <c r="ABB105" s="228"/>
      <c r="ABC105" s="228"/>
      <c r="ABD105" s="228"/>
      <c r="ABE105" s="228"/>
      <c r="ABF105" s="228"/>
      <c r="ABG105" s="228"/>
      <c r="ABH105" s="228"/>
      <c r="ABI105" s="228"/>
      <c r="ABJ105" s="228"/>
      <c r="ABK105" s="228"/>
      <c r="ABL105" s="228"/>
      <c r="ABM105" s="228"/>
      <c r="ABN105" s="228"/>
      <c r="ABO105" s="228"/>
      <c r="ABP105" s="228"/>
      <c r="ABQ105" s="228"/>
      <c r="ABR105" s="228"/>
      <c r="ABS105" s="228"/>
      <c r="ABT105" s="228"/>
      <c r="ABU105" s="228"/>
      <c r="ABV105" s="228"/>
      <c r="ABW105" s="228"/>
      <c r="ABX105" s="228"/>
      <c r="ABY105" s="228"/>
      <c r="ABZ105" s="228"/>
      <c r="ACA105" s="228"/>
      <c r="ACB105" s="228"/>
      <c r="ACC105" s="228"/>
      <c r="ACD105" s="228"/>
      <c r="ACE105" s="228"/>
      <c r="ACF105" s="228"/>
      <c r="ACG105" s="228"/>
      <c r="ACH105" s="228"/>
      <c r="ACI105" s="228"/>
      <c r="ACJ105" s="228"/>
      <c r="ACK105" s="228"/>
      <c r="ACL105" s="228"/>
      <c r="ACM105" s="228"/>
      <c r="ACN105" s="228"/>
      <c r="ACO105" s="228"/>
      <c r="ACP105" s="228"/>
      <c r="ACQ105" s="228"/>
      <c r="ACR105" s="228"/>
      <c r="ACS105" s="228"/>
      <c r="ACT105" s="228"/>
      <c r="ACU105" s="228"/>
      <c r="ACV105" s="228"/>
      <c r="ACW105" s="228"/>
      <c r="ACX105" s="228"/>
      <c r="ACY105" s="228"/>
      <c r="ACZ105" s="228"/>
      <c r="ADA105" s="228"/>
      <c r="ADB105" s="228"/>
      <c r="ADC105" s="228"/>
      <c r="ADD105" s="228"/>
      <c r="ADE105" s="228"/>
      <c r="ADF105" s="228"/>
      <c r="ADG105" s="228"/>
      <c r="ADH105" s="228"/>
      <c r="ADI105" s="228"/>
      <c r="ADJ105" s="228"/>
      <c r="ADK105" s="228"/>
      <c r="ADL105" s="228"/>
      <c r="ADM105" s="228"/>
      <c r="ADN105" s="228"/>
      <c r="ADO105" s="228"/>
      <c r="ADP105" s="228"/>
      <c r="ADQ105" s="228"/>
      <c r="ADR105" s="228"/>
      <c r="ADS105" s="228"/>
      <c r="ADT105" s="228"/>
      <c r="ADU105" s="228"/>
      <c r="ADV105" s="228"/>
      <c r="ADW105" s="228"/>
      <c r="ADX105" s="228"/>
      <c r="ADY105" s="228"/>
      <c r="ADZ105" s="228"/>
      <c r="AEA105" s="228"/>
      <c r="AEB105" s="228"/>
      <c r="AEC105" s="228"/>
      <c r="AED105" s="228"/>
      <c r="AEE105" s="228"/>
      <c r="AEF105" s="228"/>
      <c r="AEG105" s="228"/>
      <c r="AEH105" s="228"/>
      <c r="AEI105" s="228"/>
      <c r="AEJ105" s="228"/>
      <c r="AEK105" s="228"/>
      <c r="AEL105" s="228"/>
      <c r="AEM105" s="228"/>
      <c r="AEN105" s="228"/>
      <c r="AEO105" s="228"/>
      <c r="AEP105" s="228"/>
      <c r="AEQ105" s="228"/>
      <c r="AER105" s="228"/>
      <c r="AES105" s="228"/>
      <c r="AET105" s="228"/>
      <c r="AEU105" s="228"/>
      <c r="AEV105" s="228"/>
      <c r="AEW105" s="228"/>
      <c r="AEX105" s="228"/>
      <c r="AEY105" s="228"/>
      <c r="AEZ105" s="228"/>
      <c r="AFA105" s="228"/>
      <c r="AFB105" s="228"/>
      <c r="AFC105" s="228"/>
      <c r="AFD105" s="228"/>
      <c r="AFE105" s="228"/>
      <c r="AFF105" s="228"/>
      <c r="AFG105" s="228"/>
      <c r="AFH105" s="228"/>
      <c r="AFI105" s="228"/>
      <c r="AFJ105" s="228"/>
      <c r="AFK105" s="228"/>
      <c r="AFL105" s="228"/>
      <c r="AFM105" s="228"/>
      <c r="AFN105" s="228"/>
      <c r="AFO105" s="228"/>
      <c r="AFP105" s="228"/>
      <c r="AFQ105" s="228"/>
      <c r="AFR105" s="228"/>
      <c r="AFS105" s="228"/>
      <c r="AFT105" s="228"/>
      <c r="AFU105" s="228"/>
      <c r="AFV105" s="228"/>
      <c r="AFW105" s="228"/>
      <c r="AFX105" s="228"/>
      <c r="AFY105" s="228"/>
      <c r="AFZ105" s="228"/>
      <c r="AGA105" s="228"/>
      <c r="AGB105" s="228"/>
      <c r="AGC105" s="228"/>
      <c r="AGD105" s="228"/>
      <c r="AGE105" s="228"/>
      <c r="AGF105" s="228"/>
      <c r="AGG105" s="228"/>
      <c r="AGH105" s="228"/>
      <c r="AGI105" s="228"/>
      <c r="AGJ105" s="228"/>
      <c r="AGK105" s="228"/>
      <c r="AGL105" s="228"/>
      <c r="AGM105" s="228"/>
      <c r="AGN105" s="228"/>
      <c r="AGO105" s="228"/>
      <c r="AGP105" s="228"/>
      <c r="AGQ105" s="228"/>
      <c r="AGR105" s="228"/>
      <c r="AGS105" s="228"/>
      <c r="AGT105" s="228"/>
      <c r="AGU105" s="228"/>
      <c r="AGV105" s="228"/>
      <c r="AGW105" s="228"/>
      <c r="AGX105" s="228"/>
      <c r="AGY105" s="228"/>
      <c r="AGZ105" s="228"/>
      <c r="AHA105" s="228"/>
      <c r="AHB105" s="228"/>
      <c r="AHC105" s="228"/>
      <c r="AHD105" s="228"/>
      <c r="AHE105" s="228"/>
      <c r="AHF105" s="228"/>
      <c r="AHG105" s="228"/>
      <c r="AHH105" s="228"/>
      <c r="AHI105" s="228"/>
      <c r="AHJ105" s="228"/>
      <c r="AHK105" s="228"/>
      <c r="AHL105" s="228"/>
      <c r="AHM105" s="228"/>
      <c r="AHN105" s="228"/>
      <c r="AHO105" s="228"/>
      <c r="AHP105" s="228"/>
      <c r="AHQ105" s="228"/>
      <c r="AHR105" s="228"/>
      <c r="AHS105" s="228"/>
      <c r="AHT105" s="228"/>
      <c r="AHU105" s="228"/>
      <c r="AHV105" s="228"/>
      <c r="AHW105" s="228"/>
      <c r="AHX105" s="228"/>
      <c r="AHY105" s="228"/>
      <c r="AHZ105" s="228"/>
      <c r="AIA105" s="228"/>
      <c r="AIB105" s="228"/>
      <c r="AIC105" s="228"/>
      <c r="AID105" s="228"/>
      <c r="AIE105" s="228"/>
      <c r="AIF105" s="228"/>
      <c r="AIG105" s="228"/>
      <c r="AIH105" s="228"/>
      <c r="AII105" s="228"/>
      <c r="AIJ105" s="228"/>
      <c r="AIK105" s="228"/>
      <c r="AIL105" s="228"/>
      <c r="AIM105" s="228"/>
      <c r="AIN105" s="228"/>
      <c r="AIO105" s="228"/>
      <c r="AIP105" s="228"/>
      <c r="AIQ105" s="228"/>
      <c r="AIR105" s="228"/>
      <c r="AIS105" s="228"/>
      <c r="AIT105" s="228"/>
      <c r="AIU105" s="228"/>
      <c r="AIV105" s="228"/>
      <c r="AIW105" s="228"/>
      <c r="AIX105" s="228"/>
      <c r="AIY105" s="228"/>
      <c r="AIZ105" s="228"/>
      <c r="AJA105" s="228"/>
      <c r="AJB105" s="228"/>
      <c r="AJC105" s="228"/>
      <c r="AJD105" s="228"/>
      <c r="AJE105" s="228"/>
      <c r="AJF105" s="228"/>
      <c r="AJG105" s="228"/>
      <c r="AJH105" s="228"/>
      <c r="AJI105" s="228"/>
      <c r="AJJ105" s="228"/>
      <c r="AJK105" s="228"/>
      <c r="AJL105" s="228"/>
      <c r="AJM105" s="228"/>
      <c r="AJN105" s="228"/>
      <c r="AJO105" s="228"/>
      <c r="AJP105" s="228"/>
      <c r="AJQ105" s="228"/>
      <c r="AJR105" s="228"/>
      <c r="AJS105" s="228"/>
      <c r="AJT105" s="228"/>
      <c r="AJU105" s="228"/>
      <c r="AJV105" s="228"/>
      <c r="AJW105" s="228"/>
      <c r="AJX105" s="228"/>
      <c r="AJY105" s="228"/>
      <c r="AJZ105" s="228"/>
      <c r="AKA105" s="228"/>
      <c r="AKB105" s="228"/>
      <c r="AKC105" s="228"/>
      <c r="AKD105" s="228"/>
      <c r="AKE105" s="228"/>
      <c r="AKF105" s="228"/>
      <c r="AKG105" s="228"/>
      <c r="AKH105" s="228"/>
      <c r="AKI105" s="228"/>
      <c r="AKJ105" s="228"/>
      <c r="AKK105" s="228"/>
      <c r="AKL105" s="228"/>
      <c r="AKM105" s="228"/>
      <c r="AKN105" s="228"/>
      <c r="AKO105" s="228"/>
      <c r="AKP105" s="228"/>
      <c r="AKQ105" s="228"/>
      <c r="AKR105" s="228"/>
      <c r="AKS105" s="228"/>
      <c r="AKT105" s="228"/>
      <c r="AKU105" s="228"/>
      <c r="AKV105" s="228"/>
      <c r="AKW105" s="228"/>
      <c r="AKX105" s="228"/>
      <c r="AKY105" s="228"/>
      <c r="AKZ105" s="228"/>
      <c r="ALA105" s="228"/>
      <c r="ALB105" s="228"/>
      <c r="ALC105" s="228"/>
      <c r="ALD105" s="228"/>
      <c r="ALE105" s="228"/>
      <c r="ALF105" s="228"/>
      <c r="ALG105" s="228"/>
      <c r="ALH105" s="228"/>
      <c r="ALI105" s="228"/>
      <c r="ALJ105" s="228"/>
      <c r="ALK105" s="228"/>
      <c r="ALL105" s="228"/>
      <c r="ALM105" s="228"/>
      <c r="ALN105" s="228"/>
      <c r="ALO105" s="228"/>
      <c r="ALP105" s="228"/>
      <c r="ALQ105" s="228"/>
      <c r="ALR105" s="228"/>
      <c r="ALS105" s="228"/>
      <c r="ALT105" s="228"/>
      <c r="ALU105" s="228"/>
      <c r="ALV105" s="228"/>
      <c r="ALW105" s="228"/>
      <c r="ALX105" s="228"/>
      <c r="ALY105" s="228"/>
      <c r="ALZ105" s="228"/>
      <c r="AMA105" s="228"/>
      <c r="AMB105" s="228"/>
      <c r="AMC105" s="228"/>
      <c r="AMD105" s="228"/>
      <c r="AME105" s="228"/>
      <c r="AMF105" s="228"/>
      <c r="AMG105" s="228"/>
      <c r="AMH105" s="228"/>
      <c r="AMI105" s="228"/>
      <c r="AMJ105" s="228"/>
      <c r="AMK105" s="228"/>
      <c r="AML105" s="228"/>
      <c r="AMM105" s="228"/>
      <c r="AMN105" s="228"/>
      <c r="AMO105" s="228"/>
      <c r="AMP105" s="228"/>
      <c r="AMQ105" s="228"/>
      <c r="AMR105" s="228"/>
      <c r="AMS105" s="228"/>
      <c r="AMT105" s="228"/>
      <c r="AMU105" s="228"/>
      <c r="AMV105" s="228"/>
      <c r="AMW105" s="228"/>
      <c r="AMX105" s="228"/>
    </row>
    <row r="106" spans="1:1038" ht="18" customHeight="1">
      <c r="A106" s="223" t="s">
        <v>1277</v>
      </c>
      <c r="B106" s="224" t="s">
        <v>1278</v>
      </c>
      <c r="D106" s="225" t="s">
        <v>1279</v>
      </c>
      <c r="E106" s="126">
        <v>20</v>
      </c>
      <c r="F106" s="126">
        <v>1</v>
      </c>
      <c r="G106" s="285" t="str">
        <f t="shared" si="22"/>
        <v>20-1</v>
      </c>
      <c r="H106" s="277">
        <v>0</v>
      </c>
      <c r="I106" s="126">
        <v>20</v>
      </c>
      <c r="K106" s="545" t="b">
        <f>IF(I107=1,IF(((VLOOKUP($G106,[1]Depth_Lookup!#REF!,9,FALSE))-(H106/100))=0,"Good",IF(((VLOOKUP($G106,[1]Depth_Lookup!$A$3:$J$550,9,FALSE))-(H106/100))&gt;0,"Too Short","Too Long")))</f>
        <v>0</v>
      </c>
      <c r="L106" s="171">
        <f>(VLOOKUP($G106,Depth_Lookup!$A$3:$J$410,10,FALSE))+(H106/100)</f>
        <v>41.7</v>
      </c>
      <c r="M106" s="171">
        <f>(VLOOKUP($G106,Depth_Lookup!$A$3:$J$410,10,FALSE))+(I106/100)</f>
        <v>41.900000000000006</v>
      </c>
      <c r="N106" s="127" t="s">
        <v>1321</v>
      </c>
      <c r="O106" s="126">
        <v>1</v>
      </c>
      <c r="P106" s="126" t="s">
        <v>853</v>
      </c>
      <c r="Q106" s="126" t="s">
        <v>125</v>
      </c>
      <c r="R106" s="196" t="str">
        <f t="shared" si="23"/>
        <v>SerpentinizedHarzburgite</v>
      </c>
      <c r="S106" s="126" t="s">
        <v>700</v>
      </c>
      <c r="T106" s="126" t="s">
        <v>587</v>
      </c>
      <c r="W106" s="126" t="s">
        <v>102</v>
      </c>
      <c r="X106" s="202">
        <f>VLOOKUP(W106,definitions_list_lookup!$A$13:$B$19,2,0)</f>
        <v>5</v>
      </c>
      <c r="Y106" s="126" t="s">
        <v>90</v>
      </c>
      <c r="Z106" s="126" t="s">
        <v>91</v>
      </c>
      <c r="AB106" s="126" t="s">
        <v>116</v>
      </c>
      <c r="AC106" s="126" t="s">
        <v>95</v>
      </c>
      <c r="AD106" s="126" t="s">
        <v>96</v>
      </c>
      <c r="AE106" s="128" t="s">
        <v>123</v>
      </c>
      <c r="AF106" s="196">
        <f>VLOOKUP(AE106,definitions_list_mag!$V$12:$W$15,2,0)</f>
        <v>1</v>
      </c>
      <c r="AG106" s="129" t="s">
        <v>1369</v>
      </c>
      <c r="AH106" s="126" t="s">
        <v>1362</v>
      </c>
      <c r="AI106" s="130">
        <f t="shared" si="42"/>
        <v>62</v>
      </c>
      <c r="AO106" s="130"/>
      <c r="AU106" s="130">
        <v>2</v>
      </c>
      <c r="AV106" s="126">
        <v>3</v>
      </c>
      <c r="AW106" s="126">
        <v>0.5</v>
      </c>
      <c r="AX106" s="126" t="s">
        <v>110</v>
      </c>
      <c r="AY106" s="126" t="s">
        <v>103</v>
      </c>
      <c r="BA106" s="130">
        <v>35</v>
      </c>
      <c r="BB106" s="126">
        <v>7</v>
      </c>
      <c r="BC106" s="126">
        <v>3</v>
      </c>
      <c r="BD106" s="126" t="s">
        <v>110</v>
      </c>
      <c r="BE106" s="126" t="s">
        <v>103</v>
      </c>
      <c r="BG106" s="130"/>
      <c r="BM106" s="130">
        <v>1</v>
      </c>
      <c r="BN106" s="126">
        <v>1</v>
      </c>
      <c r="BO106" s="126">
        <v>0.5</v>
      </c>
      <c r="BY106" s="130"/>
      <c r="CG106" s="131"/>
      <c r="CH106" s="132" t="s">
        <v>1329</v>
      </c>
      <c r="CI106" s="132">
        <v>100</v>
      </c>
      <c r="CJ106" s="132" t="s">
        <v>514</v>
      </c>
      <c r="CK106" s="133"/>
      <c r="CL106" s="134"/>
      <c r="CM106" s="134"/>
      <c r="CN106" s="134"/>
      <c r="CO106" s="134"/>
      <c r="CP106" s="134"/>
      <c r="CQ106" s="134"/>
      <c r="CR106" s="134"/>
      <c r="CS106" s="134"/>
      <c r="CT106" s="134"/>
      <c r="CU106" s="134"/>
      <c r="CV106" s="134"/>
      <c r="CW106" s="134"/>
      <c r="CX106" s="134"/>
      <c r="CY106" s="134"/>
      <c r="CZ106" s="134"/>
      <c r="DA106" s="134"/>
      <c r="DB106" s="134">
        <v>65</v>
      </c>
      <c r="DC106" s="135">
        <v>35</v>
      </c>
      <c r="DD106" s="134"/>
      <c r="DE106" s="134"/>
      <c r="DF106" s="134"/>
      <c r="DG106" s="134"/>
      <c r="DH106" s="134"/>
      <c r="DI106" s="134"/>
      <c r="DJ106" s="134"/>
      <c r="DK106" s="207">
        <f t="shared" si="24"/>
        <v>100</v>
      </c>
      <c r="DL106" s="131"/>
      <c r="DM106" s="134"/>
      <c r="DN106" s="134"/>
      <c r="DO106" s="136"/>
      <c r="DQ106" s="131"/>
      <c r="DR106" s="136"/>
      <c r="DS106" s="131"/>
      <c r="DT106" s="138" t="s">
        <v>1396</v>
      </c>
      <c r="DW106" s="213">
        <f t="shared" si="41"/>
        <v>100</v>
      </c>
      <c r="DX106" s="214" t="e">
        <f>VLOOKUP(P106,definitions_list_lookup!$K$30:$L$54,2,0)</f>
        <v>#N/A</v>
      </c>
      <c r="DY106" s="139" t="s">
        <v>1405</v>
      </c>
      <c r="DZ106" s="139" t="s">
        <v>1438</v>
      </c>
      <c r="EA106" s="139"/>
      <c r="ED106" s="229" t="s">
        <v>2517</v>
      </c>
      <c r="EE106" s="140"/>
      <c r="EG106" s="140"/>
      <c r="EI106" s="218" t="e">
        <f>VLOOKUP(EH106,definitions_list_mag!$Y$12:$Z$15,2,FALSE)</f>
        <v>#N/A</v>
      </c>
      <c r="EJ106" s="143"/>
      <c r="EK106" s="221" t="e">
        <f>VLOOKUP(EJ106,definitions_list_mag!$AT$3:$AU$5,2,FALSE)</f>
        <v>#N/A</v>
      </c>
      <c r="EM106" s="109"/>
      <c r="EN106" s="109"/>
      <c r="EZ106" s="192" t="e">
        <f t="shared" si="25"/>
        <v>#DIV/0!</v>
      </c>
      <c r="FA106" s="192" t="e">
        <f t="shared" si="26"/>
        <v>#DIV/0!</v>
      </c>
      <c r="FB106" s="192" t="e">
        <f t="shared" si="27"/>
        <v>#DIV/0!</v>
      </c>
      <c r="FC106" s="192" t="e">
        <f t="shared" si="28"/>
        <v>#DIV/0!</v>
      </c>
      <c r="FD106" s="192" t="e">
        <f t="shared" si="29"/>
        <v>#DIV/0!</v>
      </c>
      <c r="FE106" s="193" t="e">
        <f t="shared" si="30"/>
        <v>#DIV/0!</v>
      </c>
      <c r="FF106" s="194" t="e">
        <f t="shared" si="31"/>
        <v>#DIV/0!</v>
      </c>
      <c r="FG106" s="143"/>
      <c r="FI106" s="778">
        <f t="shared" si="32"/>
        <v>0</v>
      </c>
      <c r="FJ106" s="779" t="e">
        <f t="shared" si="33"/>
        <v>#DIV/0!</v>
      </c>
      <c r="FK106" s="779" t="e">
        <f t="shared" si="34"/>
        <v>#DIV/0!</v>
      </c>
      <c r="FL106" s="780" t="e">
        <f t="shared" si="35"/>
        <v>#DIV/0!</v>
      </c>
      <c r="FM106" s="169" t="e">
        <f t="shared" si="36"/>
        <v>#DIV/0!</v>
      </c>
      <c r="FN106" s="783" t="e">
        <f t="shared" si="37"/>
        <v>#DIV/0!</v>
      </c>
    </row>
    <row r="107" spans="1:1038" ht="18" customHeight="1">
      <c r="A107" s="223" t="s">
        <v>1277</v>
      </c>
      <c r="B107" s="224" t="s">
        <v>1278</v>
      </c>
      <c r="D107" s="225" t="s">
        <v>1279</v>
      </c>
      <c r="E107" s="126">
        <v>20</v>
      </c>
      <c r="F107" s="126">
        <v>1</v>
      </c>
      <c r="G107" s="285" t="str">
        <f t="shared" si="22"/>
        <v>20-1</v>
      </c>
      <c r="H107" s="277">
        <f t="shared" si="43"/>
        <v>20</v>
      </c>
      <c r="I107" s="126">
        <v>42.5</v>
      </c>
      <c r="K107" s="545" t="b">
        <f>IF(I108=1,IF(((VLOOKUP($G107,[1]Depth_Lookup!#REF!,9,FALSE))-(H107/100))=0,"Good",IF(((VLOOKUP($G107,[1]Depth_Lookup!$A$3:$J$550,9,FALSE))-(H107/100))&gt;0,"Too Short","Too Long")))</f>
        <v>0</v>
      </c>
      <c r="L107" s="171">
        <f>(VLOOKUP($G107,Depth_Lookup!$A$3:$J$410,10,FALSE))+(H107/100)</f>
        <v>41.900000000000006</v>
      </c>
      <c r="M107" s="171">
        <f>(VLOOKUP($G107,Depth_Lookup!$A$3:$J$410,10,FALSE))+(I107/100)</f>
        <v>42.125</v>
      </c>
      <c r="N107" s="127" t="s">
        <v>1322</v>
      </c>
      <c r="O107" s="126">
        <v>3</v>
      </c>
      <c r="P107" s="126" t="s">
        <v>853</v>
      </c>
      <c r="Q107" s="126" t="s">
        <v>125</v>
      </c>
      <c r="R107" s="196" t="str">
        <f t="shared" si="23"/>
        <v>SerpentinizedHarzburgite</v>
      </c>
      <c r="S107" s="126" t="s">
        <v>587</v>
      </c>
      <c r="U107" s="126" t="s">
        <v>95</v>
      </c>
      <c r="V107" s="126" t="s">
        <v>96</v>
      </c>
      <c r="W107" s="126" t="s">
        <v>102</v>
      </c>
      <c r="X107" s="202">
        <f>VLOOKUP(W107,definitions_list_lookup!$A$13:$B$19,2,0)</f>
        <v>5</v>
      </c>
      <c r="Y107" s="126" t="s">
        <v>90</v>
      </c>
      <c r="Z107" s="126" t="s">
        <v>91</v>
      </c>
      <c r="AB107" s="126" t="s">
        <v>116</v>
      </c>
      <c r="AC107" s="126" t="s">
        <v>95</v>
      </c>
      <c r="AD107" s="126" t="s">
        <v>96</v>
      </c>
      <c r="AE107" s="128" t="s">
        <v>123</v>
      </c>
      <c r="AF107" s="196">
        <f>VLOOKUP(AE107,definitions_list_mag!$V$12:$W$15,2,0)</f>
        <v>1</v>
      </c>
      <c r="AG107" s="129" t="s">
        <v>1366</v>
      </c>
      <c r="AH107" s="126" t="s">
        <v>1362</v>
      </c>
      <c r="AI107" s="130">
        <f t="shared" si="42"/>
        <v>62</v>
      </c>
      <c r="AO107" s="130"/>
      <c r="AU107" s="130">
        <v>2</v>
      </c>
      <c r="AV107" s="126">
        <v>3</v>
      </c>
      <c r="AW107" s="126">
        <v>0.5</v>
      </c>
      <c r="AX107" s="126" t="s">
        <v>110</v>
      </c>
      <c r="AY107" s="126" t="s">
        <v>103</v>
      </c>
      <c r="BA107" s="130">
        <v>35</v>
      </c>
      <c r="BB107" s="126">
        <v>7</v>
      </c>
      <c r="BC107" s="126">
        <v>3</v>
      </c>
      <c r="BD107" s="126" t="s">
        <v>110</v>
      </c>
      <c r="BE107" s="126" t="s">
        <v>103</v>
      </c>
      <c r="BG107" s="130"/>
      <c r="BM107" s="130">
        <v>1</v>
      </c>
      <c r="BN107" s="126">
        <v>1</v>
      </c>
      <c r="BO107" s="126">
        <v>0.5</v>
      </c>
      <c r="BY107" s="130"/>
      <c r="CG107" s="131"/>
      <c r="CH107" s="132" t="s">
        <v>1360</v>
      </c>
      <c r="CI107" s="132">
        <v>100</v>
      </c>
      <c r="CJ107" s="132" t="s">
        <v>514</v>
      </c>
      <c r="CK107" s="133"/>
      <c r="CL107" s="134"/>
      <c r="CM107" s="134"/>
      <c r="CN107" s="134"/>
      <c r="CO107" s="134"/>
      <c r="CP107" s="134"/>
      <c r="CQ107" s="134"/>
      <c r="CR107" s="134"/>
      <c r="CS107" s="134"/>
      <c r="CT107" s="134"/>
      <c r="CU107" s="134"/>
      <c r="CV107" s="134"/>
      <c r="CW107" s="134"/>
      <c r="CX107" s="134"/>
      <c r="CY107" s="134"/>
      <c r="CZ107" s="134"/>
      <c r="DA107" s="134"/>
      <c r="DB107" s="134">
        <v>65</v>
      </c>
      <c r="DC107" s="135">
        <v>35</v>
      </c>
      <c r="DD107" s="134"/>
      <c r="DE107" s="134"/>
      <c r="DF107" s="134"/>
      <c r="DG107" s="134"/>
      <c r="DH107" s="134"/>
      <c r="DI107" s="134"/>
      <c r="DJ107" s="134"/>
      <c r="DK107" s="207">
        <f t="shared" si="24"/>
        <v>100</v>
      </c>
      <c r="DL107" s="131"/>
      <c r="DM107" s="134"/>
      <c r="DN107" s="134"/>
      <c r="DO107" s="136"/>
      <c r="DQ107" s="131"/>
      <c r="DR107" s="136"/>
      <c r="DS107" s="131"/>
      <c r="DT107" s="138" t="s">
        <v>1397</v>
      </c>
      <c r="DW107" s="213">
        <f t="shared" si="41"/>
        <v>100</v>
      </c>
      <c r="DX107" s="214" t="e">
        <f>VLOOKUP(P107,definitions_list_lookup!$K$30:$L$54,2,0)</f>
        <v>#N/A</v>
      </c>
      <c r="DY107" s="139" t="s">
        <v>1401</v>
      </c>
      <c r="DZ107" s="139" t="s">
        <v>1439</v>
      </c>
      <c r="EA107" s="139"/>
      <c r="ED107" s="229" t="s">
        <v>2517</v>
      </c>
      <c r="EE107" s="140"/>
      <c r="EG107" s="140"/>
      <c r="EI107" s="218" t="e">
        <f>VLOOKUP(EH107,definitions_list_mag!$Y$12:$Z$15,2,FALSE)</f>
        <v>#N/A</v>
      </c>
      <c r="EJ107" s="143"/>
      <c r="EK107" s="221" t="e">
        <f>VLOOKUP(EJ107,definitions_list_mag!$AT$3:$AU$5,2,FALSE)</f>
        <v>#N/A</v>
      </c>
      <c r="EM107" s="109"/>
      <c r="EN107" s="109"/>
      <c r="EZ107" s="192" t="e">
        <f t="shared" si="25"/>
        <v>#DIV/0!</v>
      </c>
      <c r="FA107" s="192" t="e">
        <f t="shared" si="26"/>
        <v>#DIV/0!</v>
      </c>
      <c r="FB107" s="192" t="e">
        <f t="shared" si="27"/>
        <v>#DIV/0!</v>
      </c>
      <c r="FC107" s="192" t="e">
        <f t="shared" si="28"/>
        <v>#DIV/0!</v>
      </c>
      <c r="FD107" s="192" t="e">
        <f t="shared" si="29"/>
        <v>#DIV/0!</v>
      </c>
      <c r="FE107" s="193" t="e">
        <f t="shared" si="30"/>
        <v>#DIV/0!</v>
      </c>
      <c r="FF107" s="194" t="e">
        <f t="shared" si="31"/>
        <v>#DIV/0!</v>
      </c>
      <c r="FG107" s="143"/>
      <c r="FI107" s="778">
        <f t="shared" si="32"/>
        <v>0</v>
      </c>
      <c r="FJ107" s="779" t="e">
        <f t="shared" si="33"/>
        <v>#DIV/0!</v>
      </c>
      <c r="FK107" s="779" t="e">
        <f t="shared" si="34"/>
        <v>#DIV/0!</v>
      </c>
      <c r="FL107" s="780" t="e">
        <f t="shared" si="35"/>
        <v>#DIV/0!</v>
      </c>
      <c r="FM107" s="169" t="e">
        <f t="shared" si="36"/>
        <v>#DIV/0!</v>
      </c>
      <c r="FN107" s="783" t="e">
        <f t="shared" si="37"/>
        <v>#DIV/0!</v>
      </c>
    </row>
    <row r="108" spans="1:1038" ht="18" customHeight="1">
      <c r="A108" s="223" t="s">
        <v>1277</v>
      </c>
      <c r="B108" s="224" t="s">
        <v>1278</v>
      </c>
      <c r="D108" s="225" t="s">
        <v>1279</v>
      </c>
      <c r="E108" s="126">
        <v>20</v>
      </c>
      <c r="F108" s="126">
        <v>1</v>
      </c>
      <c r="G108" s="285" t="str">
        <f t="shared" si="22"/>
        <v>20-1</v>
      </c>
      <c r="H108" s="277">
        <f t="shared" si="43"/>
        <v>42.5</v>
      </c>
      <c r="I108" s="126">
        <v>44</v>
      </c>
      <c r="K108" s="545" t="b">
        <f>IF(I109=1,IF(((VLOOKUP($G108,[1]Depth_Lookup!#REF!,9,FALSE))-(H108/100))=0,"Good",IF(((VLOOKUP($G108,[1]Depth_Lookup!$A$3:$J$550,9,FALSE))-(H108/100))&gt;0,"Too Short","Too Long")))</f>
        <v>0</v>
      </c>
      <c r="L108" s="171">
        <f>(VLOOKUP($G108,Depth_Lookup!$A$3:$J$410,10,FALSE))+(H108/100)</f>
        <v>42.125</v>
      </c>
      <c r="M108" s="171">
        <f>(VLOOKUP($G108,Depth_Lookup!$A$3:$J$410,10,FALSE))+(I108/100)</f>
        <v>42.14</v>
      </c>
      <c r="N108" s="127" t="s">
        <v>1322</v>
      </c>
      <c r="O108" s="126">
        <v>1</v>
      </c>
      <c r="Q108" s="126" t="s">
        <v>97</v>
      </c>
      <c r="R108" s="196" t="str">
        <f t="shared" si="23"/>
        <v>Gabbro</v>
      </c>
      <c r="S108" s="126" t="s">
        <v>98</v>
      </c>
      <c r="U108" s="126" t="s">
        <v>95</v>
      </c>
      <c r="V108" s="126" t="s">
        <v>96</v>
      </c>
      <c r="X108" s="202" t="e">
        <f>VLOOKUP(W108,definitions_list_lookup!$A$13:$B$19,2,0)</f>
        <v>#N/A</v>
      </c>
      <c r="AA108" s="126" t="s">
        <v>1326</v>
      </c>
      <c r="AF108" s="196" t="e">
        <f>VLOOKUP(AE108,definitions_list_mag!$V$12:$W$15,2,0)</f>
        <v>#N/A</v>
      </c>
      <c r="AI108" s="130"/>
      <c r="AO108" s="130">
        <v>30</v>
      </c>
      <c r="AU108" s="130">
        <v>70</v>
      </c>
      <c r="BA108" s="130"/>
      <c r="BG108" s="130"/>
      <c r="BM108" s="130"/>
      <c r="BY108" s="130"/>
      <c r="CG108" s="131"/>
      <c r="CH108" s="132" t="s">
        <v>1370</v>
      </c>
      <c r="CI108" s="132">
        <v>100</v>
      </c>
      <c r="CJ108" s="132" t="s">
        <v>514</v>
      </c>
      <c r="CK108" s="133"/>
      <c r="CL108" s="134"/>
      <c r="CM108" s="134"/>
      <c r="CN108" s="134"/>
      <c r="CO108" s="134"/>
      <c r="CP108" s="134"/>
      <c r="CQ108" s="134"/>
      <c r="CR108" s="134"/>
      <c r="CS108" s="134"/>
      <c r="CT108" s="134"/>
      <c r="CU108" s="134"/>
      <c r="CV108" s="134"/>
      <c r="CW108" s="134"/>
      <c r="CX108" s="134"/>
      <c r="CY108" s="134"/>
      <c r="CZ108" s="134"/>
      <c r="DA108" s="134"/>
      <c r="DB108" s="134"/>
      <c r="DD108" s="134"/>
      <c r="DE108" s="134"/>
      <c r="DF108" s="134"/>
      <c r="DG108" s="134"/>
      <c r="DH108" s="134"/>
      <c r="DI108" s="134"/>
      <c r="DJ108" s="134">
        <v>100</v>
      </c>
      <c r="DK108" s="207">
        <f t="shared" si="24"/>
        <v>100</v>
      </c>
      <c r="DL108" s="131"/>
      <c r="DM108" s="134"/>
      <c r="DN108" s="133"/>
      <c r="DO108" s="136"/>
      <c r="DQ108" s="131"/>
      <c r="DR108" s="136"/>
      <c r="DS108" s="131"/>
      <c r="DT108" s="138" t="s">
        <v>1399</v>
      </c>
      <c r="DU108" s="135">
        <v>15</v>
      </c>
      <c r="DV108" s="135" t="s">
        <v>849</v>
      </c>
      <c r="DW108" s="213">
        <f t="shared" si="41"/>
        <v>100</v>
      </c>
      <c r="DX108" s="214" t="e">
        <f>VLOOKUP(P108,definitions_list_lookup!$K$30:$L$54,2,0)</f>
        <v>#N/A</v>
      </c>
      <c r="DY108" s="139" t="s">
        <v>1433</v>
      </c>
      <c r="DZ108" s="139" t="s">
        <v>1440</v>
      </c>
      <c r="EA108" s="139"/>
      <c r="ED108" s="229" t="s">
        <v>2517</v>
      </c>
      <c r="EE108" s="140"/>
      <c r="EG108" s="140"/>
      <c r="EI108" s="218" t="e">
        <f>VLOOKUP(EH108,definitions_list_mag!$Y$12:$Z$15,2,FALSE)</f>
        <v>#N/A</v>
      </c>
      <c r="EJ108" s="143"/>
      <c r="EK108" s="221" t="e">
        <f>VLOOKUP(EJ108,definitions_list_mag!$AT$3:$AU$5,2,FALSE)</f>
        <v>#N/A</v>
      </c>
      <c r="EM108" s="109"/>
      <c r="EN108" s="109" t="s">
        <v>1448</v>
      </c>
      <c r="EO108" s="144">
        <v>1.3</v>
      </c>
      <c r="EV108" s="112">
        <v>23</v>
      </c>
      <c r="EW108" s="112">
        <v>90</v>
      </c>
      <c r="EX108" s="112">
        <v>48</v>
      </c>
      <c r="EY108" s="112">
        <v>180</v>
      </c>
      <c r="EZ108" s="192">
        <f t="shared" si="25"/>
        <v>-20.916798221030604</v>
      </c>
      <c r="FA108" s="192">
        <f t="shared" si="26"/>
        <v>339.0832017789694</v>
      </c>
      <c r="FB108" s="192">
        <f t="shared" si="27"/>
        <v>40.066093208736348</v>
      </c>
      <c r="FC108" s="192">
        <f t="shared" si="28"/>
        <v>69.083201778969396</v>
      </c>
      <c r="FD108" s="192">
        <f t="shared" si="29"/>
        <v>49.933906791263652</v>
      </c>
      <c r="FE108" s="193">
        <f t="shared" si="30"/>
        <v>159.0832017789694</v>
      </c>
      <c r="FF108" s="194">
        <f t="shared" si="31"/>
        <v>49.933906791263652</v>
      </c>
      <c r="FG108" s="143"/>
      <c r="FI108" s="778">
        <f t="shared" si="32"/>
        <v>1.3</v>
      </c>
      <c r="FJ108" s="779">
        <f t="shared" si="33"/>
        <v>49.933906791263652</v>
      </c>
      <c r="FK108" s="779">
        <f t="shared" si="34"/>
        <v>40.066093208736348</v>
      </c>
      <c r="FL108" s="780">
        <f t="shared" si="35"/>
        <v>0.69928524490338895</v>
      </c>
      <c r="FM108" s="169">
        <f t="shared" si="36"/>
        <v>0.64367084787547379</v>
      </c>
      <c r="FN108" s="783">
        <f t="shared" si="37"/>
        <v>0.83677210223811593</v>
      </c>
    </row>
    <row r="109" spans="1:1038" s="288" customFormat="1" ht="18" customHeight="1">
      <c r="A109" s="282" t="s">
        <v>1277</v>
      </c>
      <c r="B109" s="283" t="s">
        <v>1278</v>
      </c>
      <c r="C109" s="227"/>
      <c r="D109" s="284" t="s">
        <v>1279</v>
      </c>
      <c r="E109" s="227">
        <v>20</v>
      </c>
      <c r="F109" s="227">
        <v>1</v>
      </c>
      <c r="G109" s="285" t="str">
        <f t="shared" si="22"/>
        <v>20-1</v>
      </c>
      <c r="H109" s="278">
        <f t="shared" si="43"/>
        <v>44</v>
      </c>
      <c r="I109" s="227">
        <v>96</v>
      </c>
      <c r="J109" s="226"/>
      <c r="K109" s="545" t="b">
        <f>IF(I110=1,IF(((VLOOKUP($G109,[1]Depth_Lookup!#REF!,9,FALSE))-(H109/100))=0,"Good",IF(((VLOOKUP($G109,[1]Depth_Lookup!$A$3:$J$550,9,FALSE))-(H109/100))&gt;0,"Too Short","Too Long")))</f>
        <v>0</v>
      </c>
      <c r="L109" s="171">
        <f>(VLOOKUP($G109,Depth_Lookup!$A$3:$J$410,10,FALSE))+(H109/100)</f>
        <v>42.14</v>
      </c>
      <c r="M109" s="171">
        <f>(VLOOKUP($G109,Depth_Lookup!$A$3:$J$410,10,FALSE))+(I109/100)</f>
        <v>42.660000000000004</v>
      </c>
      <c r="N109" s="230" t="s">
        <v>1322</v>
      </c>
      <c r="O109" s="227" t="s">
        <v>1280</v>
      </c>
      <c r="P109" s="227" t="s">
        <v>853</v>
      </c>
      <c r="Q109" s="227" t="s">
        <v>125</v>
      </c>
      <c r="R109" s="286" t="str">
        <f t="shared" si="23"/>
        <v>SerpentinizedHarzburgite</v>
      </c>
      <c r="S109" s="227" t="s">
        <v>98</v>
      </c>
      <c r="T109" s="227"/>
      <c r="U109" s="227" t="s">
        <v>95</v>
      </c>
      <c r="V109" s="227" t="s">
        <v>96</v>
      </c>
      <c r="W109" s="227" t="s">
        <v>102</v>
      </c>
      <c r="X109" s="287">
        <f>VLOOKUP(W109,definitions_list_lookup!$A$13:$B$19,2,0)</f>
        <v>5</v>
      </c>
      <c r="Y109" s="227" t="s">
        <v>90</v>
      </c>
      <c r="Z109" s="227" t="s">
        <v>91</v>
      </c>
      <c r="AA109" s="227"/>
      <c r="AB109" s="227" t="s">
        <v>116</v>
      </c>
      <c r="AC109" s="227" t="s">
        <v>95</v>
      </c>
      <c r="AD109" s="227" t="s">
        <v>96</v>
      </c>
      <c r="AE109" s="233" t="s">
        <v>123</v>
      </c>
      <c r="AF109" s="286">
        <f>VLOOKUP(AE109,definitions_list_mag!$V$12:$W$15,2,0)</f>
        <v>1</v>
      </c>
      <c r="AG109" s="237" t="s">
        <v>1366</v>
      </c>
      <c r="AH109" s="227" t="s">
        <v>1362</v>
      </c>
      <c r="AI109" s="240">
        <f t="shared" ref="AI109:AI115" si="44">100-(AU109+AO109+BA109+BM109)</f>
        <v>62</v>
      </c>
      <c r="AJ109" s="227"/>
      <c r="AK109" s="227"/>
      <c r="AL109" s="227"/>
      <c r="AM109" s="227"/>
      <c r="AN109" s="227"/>
      <c r="AO109" s="240"/>
      <c r="AP109" s="227"/>
      <c r="AQ109" s="227"/>
      <c r="AR109" s="227"/>
      <c r="AS109" s="227"/>
      <c r="AT109" s="227"/>
      <c r="AU109" s="240">
        <v>2</v>
      </c>
      <c r="AV109" s="227">
        <v>3</v>
      </c>
      <c r="AW109" s="227">
        <v>0.5</v>
      </c>
      <c r="AX109" s="227" t="s">
        <v>110</v>
      </c>
      <c r="AY109" s="227" t="s">
        <v>103</v>
      </c>
      <c r="AZ109" s="227"/>
      <c r="BA109" s="240">
        <v>35</v>
      </c>
      <c r="BB109" s="227">
        <v>7</v>
      </c>
      <c r="BC109" s="227">
        <v>3</v>
      </c>
      <c r="BD109" s="227" t="s">
        <v>110</v>
      </c>
      <c r="BE109" s="227" t="s">
        <v>103</v>
      </c>
      <c r="BF109" s="227"/>
      <c r="BG109" s="240"/>
      <c r="BH109" s="227"/>
      <c r="BI109" s="227"/>
      <c r="BJ109" s="227"/>
      <c r="BK109" s="227"/>
      <c r="BL109" s="227"/>
      <c r="BM109" s="240">
        <v>1</v>
      </c>
      <c r="BN109" s="227">
        <v>1</v>
      </c>
      <c r="BO109" s="227">
        <v>0.5</v>
      </c>
      <c r="BP109" s="227"/>
      <c r="BQ109" s="227"/>
      <c r="BR109" s="227"/>
      <c r="BS109" s="227"/>
      <c r="BT109" s="227"/>
      <c r="BU109" s="227"/>
      <c r="BV109" s="227"/>
      <c r="BW109" s="227"/>
      <c r="BX109" s="227"/>
      <c r="BY109" s="240"/>
      <c r="BZ109" s="227"/>
      <c r="CA109" s="227"/>
      <c r="CB109" s="227"/>
      <c r="CC109" s="227"/>
      <c r="CD109" s="227"/>
      <c r="CE109" s="227"/>
      <c r="CF109" s="227"/>
      <c r="CG109" s="148"/>
      <c r="CH109" s="149" t="s">
        <v>1329</v>
      </c>
      <c r="CI109" s="149">
        <v>100</v>
      </c>
      <c r="CJ109" s="149" t="s">
        <v>514</v>
      </c>
      <c r="CK109" s="151"/>
      <c r="CL109" s="152"/>
      <c r="CM109" s="152"/>
      <c r="CN109" s="152"/>
      <c r="CO109" s="152"/>
      <c r="CP109" s="152"/>
      <c r="CQ109" s="152"/>
      <c r="CR109" s="152"/>
      <c r="CS109" s="152"/>
      <c r="CT109" s="152"/>
      <c r="CU109" s="152"/>
      <c r="CV109" s="152"/>
      <c r="CW109" s="152"/>
      <c r="CX109" s="152"/>
      <c r="CY109" s="152"/>
      <c r="CZ109" s="152"/>
      <c r="DA109" s="152"/>
      <c r="DB109" s="152">
        <v>65</v>
      </c>
      <c r="DC109" s="229">
        <v>35</v>
      </c>
      <c r="DD109" s="152"/>
      <c r="DE109" s="152"/>
      <c r="DF109" s="152"/>
      <c r="DG109" s="152"/>
      <c r="DH109" s="152"/>
      <c r="DI109" s="152"/>
      <c r="DJ109" s="152"/>
      <c r="DK109" s="208">
        <f t="shared" si="24"/>
        <v>100</v>
      </c>
      <c r="DL109" s="148"/>
      <c r="DM109" s="152"/>
      <c r="DN109" s="152"/>
      <c r="DO109" s="153"/>
      <c r="DQ109" s="148"/>
      <c r="DR109" s="153"/>
      <c r="DS109" s="148"/>
      <c r="DT109" s="261" t="s">
        <v>1397</v>
      </c>
      <c r="DU109" s="229"/>
      <c r="DV109" s="229"/>
      <c r="DW109" s="290">
        <f t="shared" si="41"/>
        <v>100</v>
      </c>
      <c r="DX109" s="291" t="e">
        <f>VLOOKUP(P109,definitions_list_lookup!$K$30:$L$54,2,0)</f>
        <v>#N/A</v>
      </c>
      <c r="DY109" s="154" t="s">
        <v>1405</v>
      </c>
      <c r="DZ109" s="154" t="s">
        <v>1439</v>
      </c>
      <c r="EA109" s="154"/>
      <c r="EB109" s="229"/>
      <c r="EC109" s="292"/>
      <c r="ED109" s="229" t="s">
        <v>2517</v>
      </c>
      <c r="EE109" s="293"/>
      <c r="EF109" s="294"/>
      <c r="EG109" s="293"/>
      <c r="EH109" s="295"/>
      <c r="EI109" s="296" t="e">
        <f>VLOOKUP(EH109,definitions_list_mag!$Y$12:$Z$15,2,FALSE)</f>
        <v>#N/A</v>
      </c>
      <c r="EJ109" s="297"/>
      <c r="EK109" s="298" t="e">
        <f>VLOOKUP(EJ109,definitions_list_mag!$AT$3:$AU$5,2,FALSE)</f>
        <v>#N/A</v>
      </c>
      <c r="EL109" s="293"/>
      <c r="EM109" s="295"/>
      <c r="EN109" s="295" t="s">
        <v>1448</v>
      </c>
      <c r="EO109" s="321"/>
      <c r="EP109" s="321"/>
      <c r="EQ109" s="321"/>
      <c r="ER109" s="321"/>
      <c r="ES109" s="321"/>
      <c r="ET109" s="321"/>
      <c r="EU109" s="321"/>
      <c r="EV109" s="112">
        <v>23</v>
      </c>
      <c r="EW109" s="112">
        <v>90</v>
      </c>
      <c r="EX109" s="112">
        <v>48</v>
      </c>
      <c r="EY109" s="112">
        <v>180</v>
      </c>
      <c r="EZ109" s="192">
        <f t="shared" si="25"/>
        <v>-20.916798221030604</v>
      </c>
      <c r="FA109" s="192">
        <f t="shared" si="26"/>
        <v>339.0832017789694</v>
      </c>
      <c r="FB109" s="192">
        <f t="shared" si="27"/>
        <v>40.066093208736348</v>
      </c>
      <c r="FC109" s="192">
        <f t="shared" si="28"/>
        <v>69.083201778969396</v>
      </c>
      <c r="FD109" s="192">
        <f t="shared" si="29"/>
        <v>49.933906791263652</v>
      </c>
      <c r="FE109" s="193">
        <f t="shared" si="30"/>
        <v>159.0832017789694</v>
      </c>
      <c r="FF109" s="194">
        <f t="shared" si="31"/>
        <v>49.933906791263652</v>
      </c>
      <c r="FG109" s="297"/>
      <c r="FH109" s="295"/>
      <c r="FI109" s="778">
        <f t="shared" si="32"/>
        <v>0</v>
      </c>
      <c r="FJ109" s="779">
        <f t="shared" si="33"/>
        <v>49.933906791263652</v>
      </c>
      <c r="FK109" s="779">
        <f t="shared" si="34"/>
        <v>40.066093208736348</v>
      </c>
      <c r="FL109" s="780">
        <f t="shared" si="35"/>
        <v>0.69928524490338895</v>
      </c>
      <c r="FM109" s="169">
        <f t="shared" si="36"/>
        <v>0.64367084787547379</v>
      </c>
      <c r="FN109" s="783">
        <f t="shared" si="37"/>
        <v>0</v>
      </c>
      <c r="FO109" s="227"/>
      <c r="FP109" s="227"/>
      <c r="FQ109" s="227"/>
      <c r="FR109" s="227"/>
      <c r="FS109" s="227"/>
      <c r="FT109" s="227"/>
      <c r="FU109" s="227"/>
      <c r="FV109" s="227"/>
      <c r="FW109" s="227"/>
      <c r="FX109" s="227"/>
      <c r="FY109" s="227"/>
      <c r="FZ109" s="227"/>
      <c r="GA109" s="227"/>
      <c r="GB109" s="227"/>
      <c r="GC109" s="227"/>
      <c r="GD109" s="227"/>
      <c r="GE109" s="227"/>
      <c r="GF109" s="227"/>
      <c r="GG109" s="227"/>
      <c r="GH109" s="227"/>
      <c r="GI109" s="227"/>
      <c r="GJ109" s="227"/>
      <c r="GK109" s="227"/>
      <c r="GL109" s="227"/>
      <c r="GM109" s="227"/>
      <c r="GN109" s="227"/>
      <c r="GO109" s="227"/>
      <c r="GP109" s="227"/>
      <c r="GQ109" s="227"/>
      <c r="GR109" s="227"/>
      <c r="GS109" s="227"/>
      <c r="GT109" s="227"/>
      <c r="GU109" s="227"/>
      <c r="GV109" s="227"/>
      <c r="GW109" s="227"/>
      <c r="GX109" s="227"/>
      <c r="GY109" s="227"/>
      <c r="GZ109" s="227"/>
      <c r="HA109" s="227"/>
      <c r="HB109" s="227"/>
      <c r="HC109" s="227"/>
      <c r="HD109" s="227"/>
      <c r="HE109" s="227"/>
      <c r="HF109" s="227"/>
      <c r="HG109" s="227"/>
      <c r="HH109" s="227"/>
      <c r="HI109" s="227"/>
      <c r="HJ109" s="227"/>
      <c r="HK109" s="227"/>
      <c r="HL109" s="227"/>
      <c r="HM109" s="227"/>
      <c r="HN109" s="227"/>
      <c r="HO109" s="227"/>
      <c r="HP109" s="227"/>
      <c r="HQ109" s="227"/>
      <c r="HR109" s="227"/>
      <c r="HS109" s="227"/>
      <c r="HT109" s="227"/>
      <c r="HU109" s="227"/>
      <c r="HV109" s="227"/>
      <c r="HW109" s="227"/>
      <c r="HX109" s="227"/>
      <c r="HY109" s="227"/>
      <c r="HZ109" s="227"/>
      <c r="IA109" s="227"/>
      <c r="IB109" s="227"/>
      <c r="IC109" s="227"/>
      <c r="ID109" s="227"/>
      <c r="IE109" s="227"/>
      <c r="IF109" s="227"/>
      <c r="IG109" s="227"/>
      <c r="IH109" s="227"/>
      <c r="II109" s="227"/>
      <c r="IJ109" s="227"/>
      <c r="IK109" s="227"/>
      <c r="IL109" s="227"/>
      <c r="IM109" s="227"/>
      <c r="IN109" s="227"/>
      <c r="IO109" s="227"/>
      <c r="IP109" s="227"/>
      <c r="IQ109" s="227"/>
      <c r="IR109" s="227"/>
      <c r="IS109" s="227"/>
      <c r="IT109" s="227"/>
      <c r="IU109" s="227"/>
      <c r="IV109" s="227"/>
      <c r="IW109" s="227"/>
      <c r="IX109" s="227"/>
      <c r="IY109" s="227"/>
      <c r="IZ109" s="227"/>
      <c r="JA109" s="227"/>
      <c r="JB109" s="227"/>
      <c r="JC109" s="227"/>
      <c r="JD109" s="227"/>
      <c r="JE109" s="227"/>
      <c r="JF109" s="227"/>
      <c r="JG109" s="227"/>
      <c r="JH109" s="227"/>
      <c r="JI109" s="227"/>
      <c r="JJ109" s="227"/>
      <c r="JK109" s="227"/>
      <c r="JL109" s="227"/>
      <c r="JM109" s="227"/>
      <c r="JN109" s="227"/>
      <c r="JO109" s="227"/>
      <c r="JP109" s="227"/>
      <c r="JQ109" s="227"/>
      <c r="JR109" s="227"/>
      <c r="JS109" s="227"/>
      <c r="JT109" s="227"/>
      <c r="JU109" s="227"/>
      <c r="JV109" s="227"/>
      <c r="JW109" s="227"/>
      <c r="JX109" s="227"/>
      <c r="JY109" s="227"/>
      <c r="JZ109" s="227"/>
      <c r="KA109" s="227"/>
      <c r="KB109" s="227"/>
      <c r="KC109" s="227"/>
      <c r="KD109" s="227"/>
      <c r="KE109" s="227"/>
      <c r="KF109" s="227"/>
      <c r="KG109" s="227"/>
      <c r="KH109" s="227"/>
      <c r="KI109" s="227"/>
      <c r="KJ109" s="227"/>
      <c r="KK109" s="227"/>
      <c r="KL109" s="227"/>
      <c r="KM109" s="227"/>
      <c r="KN109" s="227"/>
      <c r="KO109" s="227"/>
      <c r="KP109" s="227"/>
      <c r="KQ109" s="227"/>
      <c r="KR109" s="227"/>
      <c r="KS109" s="227"/>
      <c r="KT109" s="227"/>
      <c r="KU109" s="227"/>
      <c r="KV109" s="227"/>
      <c r="KW109" s="227"/>
      <c r="KX109" s="227"/>
      <c r="KY109" s="227"/>
      <c r="KZ109" s="227"/>
      <c r="LA109" s="227"/>
      <c r="LB109" s="227"/>
      <c r="LC109" s="227"/>
      <c r="LD109" s="227"/>
      <c r="LE109" s="227"/>
      <c r="LF109" s="227"/>
      <c r="LG109" s="227"/>
      <c r="LH109" s="227"/>
      <c r="LI109" s="227"/>
      <c r="LJ109" s="227"/>
      <c r="LK109" s="227"/>
      <c r="LL109" s="227"/>
      <c r="LM109" s="227"/>
      <c r="LN109" s="227"/>
      <c r="LO109" s="227"/>
      <c r="LP109" s="227"/>
      <c r="LQ109" s="227"/>
      <c r="LR109" s="227"/>
      <c r="LS109" s="227"/>
      <c r="LT109" s="227"/>
      <c r="LU109" s="227"/>
      <c r="LV109" s="227"/>
      <c r="LW109" s="227"/>
      <c r="LX109" s="227"/>
      <c r="LY109" s="227"/>
      <c r="LZ109" s="227"/>
      <c r="MA109" s="227"/>
      <c r="MB109" s="227"/>
      <c r="MC109" s="227"/>
      <c r="MD109" s="227"/>
      <c r="ME109" s="227"/>
      <c r="MF109" s="227"/>
      <c r="MG109" s="227"/>
      <c r="MH109" s="227"/>
      <c r="MI109" s="227"/>
      <c r="MJ109" s="227"/>
      <c r="MK109" s="227"/>
      <c r="ML109" s="227"/>
      <c r="MM109" s="227"/>
      <c r="MN109" s="227"/>
      <c r="MO109" s="227"/>
      <c r="MP109" s="227"/>
      <c r="MQ109" s="227"/>
      <c r="MR109" s="227"/>
      <c r="MS109" s="227"/>
      <c r="MT109" s="227"/>
      <c r="MU109" s="227"/>
      <c r="MV109" s="227"/>
      <c r="MW109" s="227"/>
      <c r="MX109" s="227"/>
      <c r="MY109" s="227"/>
      <c r="MZ109" s="227"/>
      <c r="NA109" s="227"/>
      <c r="NB109" s="227"/>
      <c r="NC109" s="227"/>
      <c r="ND109" s="227"/>
      <c r="NE109" s="227"/>
      <c r="NF109" s="227"/>
      <c r="NG109" s="227"/>
      <c r="NH109" s="227"/>
      <c r="NI109" s="227"/>
      <c r="NJ109" s="227"/>
      <c r="NK109" s="227"/>
      <c r="NL109" s="227"/>
      <c r="NM109" s="227"/>
      <c r="NN109" s="227"/>
      <c r="NO109" s="227"/>
      <c r="NP109" s="227"/>
      <c r="NQ109" s="227"/>
      <c r="NR109" s="227"/>
      <c r="NS109" s="227"/>
      <c r="NT109" s="227"/>
      <c r="NU109" s="227"/>
      <c r="NV109" s="227"/>
      <c r="NW109" s="227"/>
      <c r="NX109" s="227"/>
      <c r="NY109" s="227"/>
      <c r="NZ109" s="227"/>
      <c r="OA109" s="227"/>
      <c r="OB109" s="227"/>
      <c r="OC109" s="227"/>
      <c r="OD109" s="227"/>
      <c r="OE109" s="227"/>
      <c r="OF109" s="227"/>
      <c r="OG109" s="227"/>
      <c r="OH109" s="227"/>
      <c r="OI109" s="227"/>
      <c r="OJ109" s="227"/>
      <c r="OK109" s="227"/>
      <c r="OL109" s="227"/>
      <c r="OM109" s="227"/>
      <c r="ON109" s="227"/>
      <c r="OO109" s="227"/>
      <c r="OP109" s="227"/>
      <c r="OQ109" s="227"/>
      <c r="OR109" s="227"/>
      <c r="OS109" s="227"/>
      <c r="OT109" s="227"/>
      <c r="OU109" s="227"/>
      <c r="OV109" s="227"/>
      <c r="OW109" s="227"/>
      <c r="OX109" s="227"/>
      <c r="OY109" s="227"/>
      <c r="OZ109" s="227"/>
      <c r="PA109" s="227"/>
      <c r="PB109" s="227"/>
      <c r="PC109" s="227"/>
      <c r="PD109" s="227"/>
      <c r="PE109" s="227"/>
      <c r="PF109" s="227"/>
      <c r="PG109" s="227"/>
      <c r="PH109" s="227"/>
      <c r="PI109" s="227"/>
      <c r="PJ109" s="227"/>
      <c r="PK109" s="227"/>
      <c r="PL109" s="227"/>
      <c r="PM109" s="227"/>
      <c r="PN109" s="227"/>
      <c r="PO109" s="227"/>
      <c r="PP109" s="227"/>
      <c r="PQ109" s="227"/>
      <c r="PR109" s="227"/>
      <c r="PS109" s="227"/>
      <c r="PT109" s="227"/>
      <c r="PU109" s="227"/>
      <c r="PV109" s="227"/>
      <c r="PW109" s="227"/>
      <c r="PX109" s="227"/>
      <c r="PY109" s="227"/>
      <c r="PZ109" s="227"/>
      <c r="QA109" s="227"/>
      <c r="QB109" s="227"/>
      <c r="QC109" s="227"/>
      <c r="QD109" s="227"/>
      <c r="QE109" s="227"/>
      <c r="QF109" s="227"/>
      <c r="QG109" s="227"/>
      <c r="QH109" s="227"/>
      <c r="QI109" s="227"/>
      <c r="QJ109" s="227"/>
      <c r="QK109" s="227"/>
      <c r="QL109" s="227"/>
      <c r="QM109" s="227"/>
      <c r="QN109" s="227"/>
      <c r="QO109" s="227"/>
      <c r="QP109" s="227"/>
      <c r="QQ109" s="227"/>
      <c r="QR109" s="227"/>
      <c r="QS109" s="227"/>
      <c r="QT109" s="227"/>
      <c r="QU109" s="227"/>
      <c r="QV109" s="227"/>
      <c r="QW109" s="227"/>
      <c r="QX109" s="227"/>
      <c r="QY109" s="227"/>
      <c r="QZ109" s="227"/>
      <c r="RA109" s="227"/>
      <c r="RB109" s="227"/>
      <c r="RC109" s="227"/>
      <c r="RD109" s="227"/>
      <c r="RE109" s="227"/>
      <c r="RF109" s="227"/>
      <c r="RG109" s="227"/>
      <c r="RH109" s="227"/>
      <c r="RI109" s="227"/>
      <c r="RJ109" s="227"/>
      <c r="RK109" s="227"/>
      <c r="RL109" s="227"/>
      <c r="RM109" s="227"/>
      <c r="RN109" s="227"/>
      <c r="RO109" s="227"/>
      <c r="RP109" s="227"/>
      <c r="RQ109" s="227"/>
      <c r="RR109" s="227"/>
      <c r="RS109" s="227"/>
      <c r="RT109" s="227"/>
      <c r="RU109" s="227"/>
      <c r="RV109" s="227"/>
      <c r="RW109" s="227"/>
      <c r="RX109" s="227"/>
      <c r="RY109" s="227"/>
      <c r="RZ109" s="227"/>
      <c r="SA109" s="227"/>
      <c r="SB109" s="227"/>
      <c r="SC109" s="227"/>
      <c r="SD109" s="227"/>
      <c r="SE109" s="227"/>
      <c r="SF109" s="227"/>
      <c r="SG109" s="227"/>
      <c r="SH109" s="227"/>
      <c r="SI109" s="227"/>
      <c r="SJ109" s="227"/>
      <c r="SK109" s="227"/>
      <c r="SL109" s="227"/>
      <c r="SM109" s="227"/>
      <c r="SN109" s="227"/>
      <c r="SO109" s="227"/>
      <c r="SP109" s="227"/>
      <c r="SQ109" s="227"/>
      <c r="SR109" s="227"/>
      <c r="SS109" s="227"/>
      <c r="ST109" s="227"/>
      <c r="SU109" s="227"/>
      <c r="SV109" s="227"/>
      <c r="SW109" s="227"/>
      <c r="SX109" s="227"/>
      <c r="SY109" s="227"/>
      <c r="SZ109" s="227"/>
      <c r="TA109" s="227"/>
      <c r="TB109" s="227"/>
      <c r="TC109" s="227"/>
      <c r="TD109" s="227"/>
      <c r="TE109" s="227"/>
      <c r="TF109" s="227"/>
      <c r="TG109" s="227"/>
      <c r="TH109" s="227"/>
      <c r="TI109" s="227"/>
      <c r="TJ109" s="227"/>
      <c r="TK109" s="227"/>
      <c r="TL109" s="227"/>
      <c r="TM109" s="227"/>
      <c r="TN109" s="227"/>
      <c r="TO109" s="227"/>
      <c r="TP109" s="227"/>
      <c r="TQ109" s="227"/>
      <c r="TR109" s="227"/>
      <c r="TS109" s="227"/>
      <c r="TT109" s="227"/>
      <c r="TU109" s="227"/>
      <c r="TV109" s="227"/>
      <c r="TW109" s="227"/>
      <c r="TX109" s="227"/>
      <c r="TY109" s="227"/>
      <c r="TZ109" s="227"/>
      <c r="UA109" s="227"/>
      <c r="UB109" s="227"/>
      <c r="UC109" s="227"/>
      <c r="UD109" s="227"/>
      <c r="UE109" s="227"/>
      <c r="UF109" s="227"/>
      <c r="UG109" s="227"/>
      <c r="UH109" s="227"/>
      <c r="UI109" s="227"/>
      <c r="UJ109" s="227"/>
      <c r="UK109" s="227"/>
      <c r="UL109" s="227"/>
      <c r="UM109" s="227"/>
      <c r="UN109" s="227"/>
      <c r="UO109" s="227"/>
      <c r="UP109" s="227"/>
      <c r="UQ109" s="227"/>
      <c r="UR109" s="227"/>
      <c r="US109" s="227"/>
      <c r="UT109" s="227"/>
      <c r="UU109" s="227"/>
      <c r="UV109" s="227"/>
      <c r="UW109" s="227"/>
      <c r="UX109" s="227"/>
      <c r="UY109" s="227"/>
      <c r="UZ109" s="227"/>
      <c r="VA109" s="227"/>
      <c r="VB109" s="227"/>
      <c r="VC109" s="227"/>
      <c r="VD109" s="227"/>
      <c r="VE109" s="227"/>
      <c r="VF109" s="227"/>
      <c r="VG109" s="227"/>
      <c r="VH109" s="227"/>
      <c r="VI109" s="227"/>
      <c r="VJ109" s="227"/>
      <c r="VK109" s="227"/>
      <c r="VL109" s="227"/>
      <c r="VM109" s="227"/>
      <c r="VN109" s="227"/>
      <c r="VO109" s="227"/>
      <c r="VP109" s="227"/>
      <c r="VQ109" s="227"/>
      <c r="VR109" s="227"/>
      <c r="VS109" s="227"/>
      <c r="VT109" s="227"/>
      <c r="VU109" s="227"/>
      <c r="VV109" s="227"/>
      <c r="VW109" s="227"/>
      <c r="VX109" s="227"/>
      <c r="VY109" s="227"/>
      <c r="VZ109" s="227"/>
      <c r="WA109" s="227"/>
      <c r="WB109" s="227"/>
      <c r="WC109" s="227"/>
      <c r="WD109" s="227"/>
      <c r="WE109" s="227"/>
      <c r="WF109" s="227"/>
      <c r="WG109" s="227"/>
      <c r="WH109" s="227"/>
      <c r="WI109" s="227"/>
      <c r="WJ109" s="227"/>
      <c r="WK109" s="227"/>
      <c r="WL109" s="227"/>
      <c r="WM109" s="227"/>
      <c r="WN109" s="227"/>
      <c r="WO109" s="227"/>
      <c r="WP109" s="227"/>
      <c r="WQ109" s="227"/>
      <c r="WR109" s="227"/>
      <c r="WS109" s="227"/>
      <c r="WT109" s="227"/>
      <c r="WU109" s="227"/>
      <c r="WV109" s="227"/>
      <c r="WW109" s="227"/>
      <c r="WX109" s="227"/>
      <c r="WY109" s="227"/>
      <c r="WZ109" s="227"/>
      <c r="XA109" s="227"/>
      <c r="XB109" s="227"/>
      <c r="XC109" s="227"/>
      <c r="XD109" s="227"/>
      <c r="XE109" s="227"/>
      <c r="XF109" s="227"/>
      <c r="XG109" s="227"/>
      <c r="XH109" s="227"/>
      <c r="XI109" s="227"/>
      <c r="XJ109" s="227"/>
      <c r="XK109" s="227"/>
      <c r="XL109" s="227"/>
      <c r="XM109" s="227"/>
      <c r="XN109" s="227"/>
      <c r="XO109" s="227"/>
      <c r="XP109" s="227"/>
      <c r="XQ109" s="227"/>
      <c r="XR109" s="227"/>
      <c r="XS109" s="227"/>
      <c r="XT109" s="227"/>
      <c r="XU109" s="227"/>
      <c r="XV109" s="227"/>
      <c r="XW109" s="227"/>
      <c r="XX109" s="227"/>
      <c r="XY109" s="227"/>
      <c r="XZ109" s="227"/>
      <c r="YA109" s="227"/>
      <c r="YB109" s="227"/>
      <c r="YC109" s="227"/>
      <c r="YD109" s="227"/>
      <c r="YE109" s="227"/>
      <c r="YF109" s="227"/>
      <c r="YG109" s="227"/>
      <c r="YH109" s="227"/>
      <c r="YI109" s="227"/>
      <c r="YJ109" s="227"/>
      <c r="YK109" s="227"/>
      <c r="YL109" s="227"/>
      <c r="YM109" s="227"/>
      <c r="YN109" s="227"/>
      <c r="YO109" s="227"/>
      <c r="YP109" s="227"/>
      <c r="YQ109" s="227"/>
      <c r="YR109" s="227"/>
      <c r="YS109" s="227"/>
      <c r="YT109" s="227"/>
      <c r="YU109" s="227"/>
      <c r="YV109" s="227"/>
      <c r="YW109" s="227"/>
      <c r="YX109" s="227"/>
      <c r="YY109" s="227"/>
      <c r="YZ109" s="227"/>
      <c r="ZA109" s="227"/>
      <c r="ZB109" s="227"/>
      <c r="ZC109" s="227"/>
      <c r="ZD109" s="227"/>
      <c r="ZE109" s="227"/>
      <c r="ZF109" s="227"/>
      <c r="ZG109" s="227"/>
      <c r="ZH109" s="227"/>
      <c r="ZI109" s="227"/>
      <c r="ZJ109" s="227"/>
      <c r="ZK109" s="227"/>
      <c r="ZL109" s="227"/>
      <c r="ZM109" s="227"/>
      <c r="ZN109" s="227"/>
      <c r="ZO109" s="227"/>
      <c r="ZP109" s="227"/>
      <c r="ZQ109" s="227"/>
      <c r="ZR109" s="227"/>
      <c r="ZS109" s="227"/>
      <c r="ZT109" s="227"/>
      <c r="ZU109" s="227"/>
      <c r="ZV109" s="227"/>
      <c r="ZW109" s="227"/>
      <c r="ZX109" s="227"/>
      <c r="ZY109" s="227"/>
      <c r="ZZ109" s="227"/>
      <c r="AAA109" s="227"/>
      <c r="AAB109" s="227"/>
      <c r="AAC109" s="227"/>
      <c r="AAD109" s="227"/>
      <c r="AAE109" s="227"/>
      <c r="AAF109" s="227"/>
      <c r="AAG109" s="227"/>
      <c r="AAH109" s="227"/>
      <c r="AAI109" s="227"/>
      <c r="AAJ109" s="227"/>
      <c r="AAK109" s="227"/>
      <c r="AAL109" s="227"/>
      <c r="AAM109" s="227"/>
      <c r="AAN109" s="227"/>
      <c r="AAO109" s="227"/>
      <c r="AAP109" s="227"/>
      <c r="AAQ109" s="227"/>
      <c r="AAR109" s="227"/>
      <c r="AAS109" s="227"/>
      <c r="AAT109" s="227"/>
      <c r="AAU109" s="227"/>
      <c r="AAV109" s="227"/>
      <c r="AAW109" s="227"/>
      <c r="AAX109" s="227"/>
      <c r="AAY109" s="227"/>
      <c r="AAZ109" s="227"/>
      <c r="ABA109" s="227"/>
      <c r="ABB109" s="227"/>
      <c r="ABC109" s="227"/>
      <c r="ABD109" s="227"/>
      <c r="ABE109" s="227"/>
      <c r="ABF109" s="227"/>
      <c r="ABG109" s="227"/>
      <c r="ABH109" s="227"/>
      <c r="ABI109" s="227"/>
      <c r="ABJ109" s="227"/>
      <c r="ABK109" s="227"/>
      <c r="ABL109" s="227"/>
      <c r="ABM109" s="227"/>
      <c r="ABN109" s="227"/>
      <c r="ABO109" s="227"/>
      <c r="ABP109" s="227"/>
      <c r="ABQ109" s="227"/>
      <c r="ABR109" s="227"/>
      <c r="ABS109" s="227"/>
      <c r="ABT109" s="227"/>
      <c r="ABU109" s="227"/>
      <c r="ABV109" s="227"/>
      <c r="ABW109" s="227"/>
      <c r="ABX109" s="227"/>
      <c r="ABY109" s="227"/>
      <c r="ABZ109" s="227"/>
      <c r="ACA109" s="227"/>
      <c r="ACB109" s="227"/>
      <c r="ACC109" s="227"/>
      <c r="ACD109" s="227"/>
      <c r="ACE109" s="227"/>
      <c r="ACF109" s="227"/>
      <c r="ACG109" s="227"/>
      <c r="ACH109" s="227"/>
      <c r="ACI109" s="227"/>
      <c r="ACJ109" s="227"/>
      <c r="ACK109" s="227"/>
      <c r="ACL109" s="227"/>
      <c r="ACM109" s="227"/>
      <c r="ACN109" s="227"/>
      <c r="ACO109" s="227"/>
      <c r="ACP109" s="227"/>
      <c r="ACQ109" s="227"/>
      <c r="ACR109" s="227"/>
      <c r="ACS109" s="227"/>
      <c r="ACT109" s="227"/>
      <c r="ACU109" s="227"/>
      <c r="ACV109" s="227"/>
      <c r="ACW109" s="227"/>
      <c r="ACX109" s="227"/>
      <c r="ACY109" s="227"/>
      <c r="ACZ109" s="227"/>
      <c r="ADA109" s="227"/>
      <c r="ADB109" s="227"/>
      <c r="ADC109" s="227"/>
      <c r="ADD109" s="227"/>
      <c r="ADE109" s="227"/>
      <c r="ADF109" s="227"/>
      <c r="ADG109" s="227"/>
      <c r="ADH109" s="227"/>
      <c r="ADI109" s="227"/>
      <c r="ADJ109" s="227"/>
      <c r="ADK109" s="227"/>
      <c r="ADL109" s="227"/>
      <c r="ADM109" s="227"/>
      <c r="ADN109" s="227"/>
      <c r="ADO109" s="227"/>
      <c r="ADP109" s="227"/>
      <c r="ADQ109" s="227"/>
      <c r="ADR109" s="227"/>
      <c r="ADS109" s="227"/>
      <c r="ADT109" s="227"/>
      <c r="ADU109" s="227"/>
      <c r="ADV109" s="227"/>
      <c r="ADW109" s="227"/>
      <c r="ADX109" s="227"/>
      <c r="ADY109" s="227"/>
      <c r="ADZ109" s="227"/>
      <c r="AEA109" s="227"/>
      <c r="AEB109" s="227"/>
      <c r="AEC109" s="227"/>
      <c r="AED109" s="227"/>
      <c r="AEE109" s="227"/>
      <c r="AEF109" s="227"/>
      <c r="AEG109" s="227"/>
      <c r="AEH109" s="227"/>
      <c r="AEI109" s="227"/>
      <c r="AEJ109" s="227"/>
      <c r="AEK109" s="227"/>
      <c r="AEL109" s="227"/>
      <c r="AEM109" s="227"/>
      <c r="AEN109" s="227"/>
      <c r="AEO109" s="227"/>
      <c r="AEP109" s="227"/>
      <c r="AEQ109" s="227"/>
      <c r="AER109" s="227"/>
      <c r="AES109" s="227"/>
      <c r="AET109" s="227"/>
      <c r="AEU109" s="227"/>
      <c r="AEV109" s="227"/>
      <c r="AEW109" s="227"/>
      <c r="AEX109" s="227"/>
      <c r="AEY109" s="227"/>
      <c r="AEZ109" s="227"/>
      <c r="AFA109" s="227"/>
      <c r="AFB109" s="227"/>
      <c r="AFC109" s="227"/>
      <c r="AFD109" s="227"/>
      <c r="AFE109" s="227"/>
      <c r="AFF109" s="227"/>
      <c r="AFG109" s="227"/>
      <c r="AFH109" s="227"/>
      <c r="AFI109" s="227"/>
      <c r="AFJ109" s="227"/>
      <c r="AFK109" s="227"/>
      <c r="AFL109" s="227"/>
      <c r="AFM109" s="227"/>
      <c r="AFN109" s="227"/>
      <c r="AFO109" s="227"/>
      <c r="AFP109" s="227"/>
      <c r="AFQ109" s="227"/>
      <c r="AFR109" s="227"/>
      <c r="AFS109" s="227"/>
      <c r="AFT109" s="227"/>
      <c r="AFU109" s="227"/>
      <c r="AFV109" s="227"/>
      <c r="AFW109" s="227"/>
      <c r="AFX109" s="227"/>
      <c r="AFY109" s="227"/>
      <c r="AFZ109" s="227"/>
      <c r="AGA109" s="227"/>
      <c r="AGB109" s="227"/>
      <c r="AGC109" s="227"/>
      <c r="AGD109" s="227"/>
      <c r="AGE109" s="227"/>
      <c r="AGF109" s="227"/>
      <c r="AGG109" s="227"/>
      <c r="AGH109" s="227"/>
      <c r="AGI109" s="227"/>
      <c r="AGJ109" s="227"/>
      <c r="AGK109" s="227"/>
      <c r="AGL109" s="227"/>
      <c r="AGM109" s="227"/>
      <c r="AGN109" s="227"/>
      <c r="AGO109" s="227"/>
      <c r="AGP109" s="227"/>
      <c r="AGQ109" s="227"/>
      <c r="AGR109" s="227"/>
      <c r="AGS109" s="227"/>
      <c r="AGT109" s="227"/>
      <c r="AGU109" s="227"/>
      <c r="AGV109" s="227"/>
      <c r="AGW109" s="227"/>
      <c r="AGX109" s="227"/>
      <c r="AGY109" s="227"/>
      <c r="AGZ109" s="227"/>
      <c r="AHA109" s="227"/>
      <c r="AHB109" s="227"/>
      <c r="AHC109" s="227"/>
      <c r="AHD109" s="227"/>
      <c r="AHE109" s="227"/>
      <c r="AHF109" s="227"/>
      <c r="AHG109" s="227"/>
      <c r="AHH109" s="227"/>
      <c r="AHI109" s="227"/>
      <c r="AHJ109" s="227"/>
      <c r="AHK109" s="227"/>
      <c r="AHL109" s="227"/>
      <c r="AHM109" s="227"/>
      <c r="AHN109" s="227"/>
      <c r="AHO109" s="227"/>
      <c r="AHP109" s="227"/>
      <c r="AHQ109" s="227"/>
      <c r="AHR109" s="227"/>
      <c r="AHS109" s="227"/>
      <c r="AHT109" s="227"/>
      <c r="AHU109" s="227"/>
      <c r="AHV109" s="227"/>
      <c r="AHW109" s="227"/>
      <c r="AHX109" s="227"/>
      <c r="AHY109" s="227"/>
      <c r="AHZ109" s="227"/>
      <c r="AIA109" s="227"/>
      <c r="AIB109" s="227"/>
      <c r="AIC109" s="227"/>
      <c r="AID109" s="227"/>
      <c r="AIE109" s="227"/>
      <c r="AIF109" s="227"/>
      <c r="AIG109" s="227"/>
      <c r="AIH109" s="227"/>
      <c r="AII109" s="227"/>
      <c r="AIJ109" s="227"/>
      <c r="AIK109" s="227"/>
      <c r="AIL109" s="227"/>
      <c r="AIM109" s="227"/>
      <c r="AIN109" s="227"/>
      <c r="AIO109" s="227"/>
      <c r="AIP109" s="227"/>
      <c r="AIQ109" s="227"/>
      <c r="AIR109" s="227"/>
      <c r="AIS109" s="227"/>
      <c r="AIT109" s="227"/>
      <c r="AIU109" s="227"/>
      <c r="AIV109" s="227"/>
      <c r="AIW109" s="227"/>
      <c r="AIX109" s="227"/>
      <c r="AIY109" s="227"/>
      <c r="AIZ109" s="227"/>
      <c r="AJA109" s="227"/>
      <c r="AJB109" s="227"/>
      <c r="AJC109" s="227"/>
      <c r="AJD109" s="227"/>
      <c r="AJE109" s="227"/>
      <c r="AJF109" s="227"/>
      <c r="AJG109" s="227"/>
      <c r="AJH109" s="227"/>
      <c r="AJI109" s="227"/>
      <c r="AJJ109" s="227"/>
      <c r="AJK109" s="227"/>
      <c r="AJL109" s="227"/>
      <c r="AJM109" s="227"/>
      <c r="AJN109" s="227"/>
      <c r="AJO109" s="227"/>
      <c r="AJP109" s="227"/>
      <c r="AJQ109" s="227"/>
      <c r="AJR109" s="227"/>
      <c r="AJS109" s="227"/>
      <c r="AJT109" s="227"/>
      <c r="AJU109" s="227"/>
      <c r="AJV109" s="227"/>
      <c r="AJW109" s="227"/>
      <c r="AJX109" s="227"/>
      <c r="AJY109" s="227"/>
      <c r="AJZ109" s="227"/>
      <c r="AKA109" s="227"/>
      <c r="AKB109" s="227"/>
      <c r="AKC109" s="227"/>
      <c r="AKD109" s="227"/>
      <c r="AKE109" s="227"/>
      <c r="AKF109" s="227"/>
      <c r="AKG109" s="227"/>
      <c r="AKH109" s="227"/>
      <c r="AKI109" s="227"/>
      <c r="AKJ109" s="227"/>
      <c r="AKK109" s="227"/>
      <c r="AKL109" s="227"/>
      <c r="AKM109" s="227"/>
      <c r="AKN109" s="227"/>
      <c r="AKO109" s="227"/>
      <c r="AKP109" s="227"/>
      <c r="AKQ109" s="227"/>
      <c r="AKR109" s="227"/>
      <c r="AKS109" s="227"/>
      <c r="AKT109" s="227"/>
      <c r="AKU109" s="227"/>
      <c r="AKV109" s="227"/>
      <c r="AKW109" s="227"/>
      <c r="AKX109" s="227"/>
      <c r="AKY109" s="227"/>
      <c r="AKZ109" s="227"/>
      <c r="ALA109" s="227"/>
      <c r="ALB109" s="227"/>
      <c r="ALC109" s="227"/>
      <c r="ALD109" s="227"/>
      <c r="ALE109" s="227"/>
      <c r="ALF109" s="227"/>
      <c r="ALG109" s="227"/>
      <c r="ALH109" s="227"/>
      <c r="ALI109" s="227"/>
      <c r="ALJ109" s="227"/>
      <c r="ALK109" s="227"/>
      <c r="ALL109" s="227"/>
      <c r="ALM109" s="227"/>
      <c r="ALN109" s="227"/>
      <c r="ALO109" s="227"/>
      <c r="ALP109" s="227"/>
      <c r="ALQ109" s="227"/>
      <c r="ALR109" s="227"/>
      <c r="ALS109" s="227"/>
      <c r="ALT109" s="227"/>
      <c r="ALU109" s="227"/>
      <c r="ALV109" s="227"/>
      <c r="ALW109" s="227"/>
      <c r="ALX109" s="227"/>
      <c r="ALY109" s="227"/>
      <c r="ALZ109" s="227"/>
      <c r="AMA109" s="227"/>
      <c r="AMB109" s="227"/>
      <c r="AMC109" s="227"/>
      <c r="AMD109" s="227"/>
      <c r="AME109" s="227"/>
      <c r="AMF109" s="227"/>
      <c r="AMG109" s="227"/>
      <c r="AMH109" s="227"/>
      <c r="AMI109" s="227"/>
      <c r="AMJ109" s="227"/>
      <c r="AMK109" s="227"/>
      <c r="AML109" s="227"/>
      <c r="AMM109" s="227"/>
      <c r="AMN109" s="227"/>
      <c r="AMO109" s="227"/>
      <c r="AMP109" s="227"/>
      <c r="AMQ109" s="227"/>
      <c r="AMR109" s="227"/>
      <c r="AMS109" s="227"/>
      <c r="AMT109" s="227"/>
      <c r="AMU109" s="227"/>
      <c r="AMV109" s="227"/>
      <c r="AMW109" s="227"/>
      <c r="AMX109" s="227"/>
    </row>
    <row r="110" spans="1:1038" ht="18" customHeight="1">
      <c r="A110" s="223" t="s">
        <v>1277</v>
      </c>
      <c r="B110" s="224" t="s">
        <v>1278</v>
      </c>
      <c r="D110" s="225" t="s">
        <v>1279</v>
      </c>
      <c r="E110" s="126">
        <v>20</v>
      </c>
      <c r="F110" s="126">
        <v>2</v>
      </c>
      <c r="G110" s="285" t="str">
        <f t="shared" si="22"/>
        <v>20-2</v>
      </c>
      <c r="H110" s="277">
        <v>0</v>
      </c>
      <c r="I110" s="126">
        <v>14</v>
      </c>
      <c r="K110" s="545" t="b">
        <f>IF(I111=1,IF(((VLOOKUP($G110,[1]Depth_Lookup!#REF!,9,FALSE))-(H110/100))=0,"Good",IF(((VLOOKUP($G110,[1]Depth_Lookup!$A$3:$J$550,9,FALSE))-(H110/100))&gt;0,"Too Short","Too Long")))</f>
        <v>0</v>
      </c>
      <c r="L110" s="171">
        <f>(VLOOKUP($G110,Depth_Lookup!$A$3:$J$410,10,FALSE))+(H110/100)</f>
        <v>42.685000000000002</v>
      </c>
      <c r="M110" s="171">
        <f>(VLOOKUP($G110,Depth_Lookup!$A$3:$J$410,10,FALSE))+(I110/100)</f>
        <v>42.825000000000003</v>
      </c>
      <c r="N110" s="127" t="s">
        <v>1322</v>
      </c>
      <c r="O110" s="126">
        <v>1</v>
      </c>
      <c r="P110" s="126" t="s">
        <v>853</v>
      </c>
      <c r="Q110" s="126" t="s">
        <v>125</v>
      </c>
      <c r="R110" s="196" t="str">
        <f t="shared" si="23"/>
        <v>SerpentinizedHarzburgite</v>
      </c>
      <c r="S110" s="126" t="s">
        <v>98</v>
      </c>
      <c r="T110" s="126" t="s">
        <v>700</v>
      </c>
      <c r="U110" s="126" t="s">
        <v>95</v>
      </c>
      <c r="V110" s="126" t="s">
        <v>96</v>
      </c>
      <c r="W110" s="126" t="s">
        <v>102</v>
      </c>
      <c r="X110" s="202">
        <f>VLOOKUP(W110,definitions_list_lookup!$A$13:$B$19,2,0)</f>
        <v>5</v>
      </c>
      <c r="Y110" s="126" t="s">
        <v>90</v>
      </c>
      <c r="Z110" s="126" t="s">
        <v>91</v>
      </c>
      <c r="AB110" s="126" t="s">
        <v>116</v>
      </c>
      <c r="AC110" s="126" t="s">
        <v>95</v>
      </c>
      <c r="AD110" s="126" t="s">
        <v>96</v>
      </c>
      <c r="AE110" s="128" t="s">
        <v>123</v>
      </c>
      <c r="AF110" s="196">
        <f>VLOOKUP(AE110,definitions_list_mag!$V$12:$W$15,2,0)</f>
        <v>1</v>
      </c>
      <c r="AG110" s="129" t="s">
        <v>1366</v>
      </c>
      <c r="AH110" s="126" t="s">
        <v>1362</v>
      </c>
      <c r="AI110" s="130">
        <f t="shared" si="44"/>
        <v>62</v>
      </c>
      <c r="AO110" s="130"/>
      <c r="AU110" s="130">
        <v>2</v>
      </c>
      <c r="AV110" s="126">
        <v>3</v>
      </c>
      <c r="AW110" s="126">
        <v>0.5</v>
      </c>
      <c r="AX110" s="126" t="s">
        <v>110</v>
      </c>
      <c r="AY110" s="126" t="s">
        <v>103</v>
      </c>
      <c r="BA110" s="130">
        <v>35</v>
      </c>
      <c r="BB110" s="126">
        <v>7</v>
      </c>
      <c r="BC110" s="126">
        <v>3</v>
      </c>
      <c r="BD110" s="126" t="s">
        <v>110</v>
      </c>
      <c r="BE110" s="126" t="s">
        <v>103</v>
      </c>
      <c r="BG110" s="130"/>
      <c r="BM110" s="130">
        <v>1</v>
      </c>
      <c r="BN110" s="126">
        <v>1</v>
      </c>
      <c r="BO110" s="126">
        <v>0.5</v>
      </c>
      <c r="BY110" s="130"/>
      <c r="CG110" s="131"/>
      <c r="CH110" s="132" t="s">
        <v>1360</v>
      </c>
      <c r="CI110" s="132">
        <v>100</v>
      </c>
      <c r="CJ110" s="132" t="s">
        <v>514</v>
      </c>
      <c r="CK110" s="133"/>
      <c r="CL110" s="134"/>
      <c r="CM110" s="134"/>
      <c r="CN110" s="134"/>
      <c r="CO110" s="134"/>
      <c r="CP110" s="134"/>
      <c r="CQ110" s="134"/>
      <c r="CR110" s="134"/>
      <c r="CS110" s="134"/>
      <c r="CT110" s="134"/>
      <c r="CU110" s="134"/>
      <c r="CV110" s="134"/>
      <c r="CW110" s="134"/>
      <c r="CX110" s="134"/>
      <c r="CY110" s="134"/>
      <c r="CZ110" s="134"/>
      <c r="DA110" s="134"/>
      <c r="DB110" s="134">
        <v>65</v>
      </c>
      <c r="DC110" s="135">
        <v>35</v>
      </c>
      <c r="DD110" s="134"/>
      <c r="DE110" s="134"/>
      <c r="DF110" s="134"/>
      <c r="DG110" s="134"/>
      <c r="DH110" s="134"/>
      <c r="DI110" s="134"/>
      <c r="DJ110" s="134"/>
      <c r="DK110" s="207">
        <f t="shared" si="24"/>
        <v>100</v>
      </c>
      <c r="DL110" s="131"/>
      <c r="DM110" s="134"/>
      <c r="DN110" s="134"/>
      <c r="DO110" s="136"/>
      <c r="DQ110" s="131"/>
      <c r="DR110" s="136"/>
      <c r="DS110" s="131"/>
      <c r="DT110" s="138" t="s">
        <v>1397</v>
      </c>
      <c r="DW110" s="213">
        <f t="shared" si="41"/>
        <v>100</v>
      </c>
      <c r="DX110" s="214" t="e">
        <f>VLOOKUP(P110,definitions_list_lookup!$K$30:$L$54,2,0)</f>
        <v>#N/A</v>
      </c>
      <c r="DY110" s="139" t="s">
        <v>1401</v>
      </c>
      <c r="DZ110" s="139" t="s">
        <v>1437</v>
      </c>
      <c r="EA110" s="139"/>
      <c r="ED110" s="229" t="s">
        <v>2517</v>
      </c>
      <c r="EE110" s="140"/>
      <c r="EG110" s="140"/>
      <c r="EI110" s="218" t="e">
        <f>VLOOKUP(EH110,definitions_list_mag!$Y$12:$Z$15,2,FALSE)</f>
        <v>#N/A</v>
      </c>
      <c r="EJ110" s="143"/>
      <c r="EK110" s="221" t="e">
        <f>VLOOKUP(EJ110,definitions_list_mag!$AT$3:$AU$5,2,FALSE)</f>
        <v>#N/A</v>
      </c>
      <c r="EM110" s="109"/>
      <c r="EN110" s="109"/>
      <c r="EZ110" s="192" t="e">
        <f t="shared" si="25"/>
        <v>#DIV/0!</v>
      </c>
      <c r="FA110" s="192" t="e">
        <f t="shared" si="26"/>
        <v>#DIV/0!</v>
      </c>
      <c r="FB110" s="192" t="e">
        <f t="shared" si="27"/>
        <v>#DIV/0!</v>
      </c>
      <c r="FC110" s="192" t="e">
        <f t="shared" si="28"/>
        <v>#DIV/0!</v>
      </c>
      <c r="FD110" s="192" t="e">
        <f t="shared" si="29"/>
        <v>#DIV/0!</v>
      </c>
      <c r="FE110" s="193" t="e">
        <f t="shared" si="30"/>
        <v>#DIV/0!</v>
      </c>
      <c r="FF110" s="194" t="e">
        <f t="shared" si="31"/>
        <v>#DIV/0!</v>
      </c>
      <c r="FG110" s="143"/>
      <c r="FI110" s="778">
        <f t="shared" si="32"/>
        <v>0</v>
      </c>
      <c r="FJ110" s="779" t="e">
        <f t="shared" si="33"/>
        <v>#DIV/0!</v>
      </c>
      <c r="FK110" s="779" t="e">
        <f t="shared" si="34"/>
        <v>#DIV/0!</v>
      </c>
      <c r="FL110" s="780" t="e">
        <f t="shared" si="35"/>
        <v>#DIV/0!</v>
      </c>
      <c r="FM110" s="169" t="e">
        <f t="shared" si="36"/>
        <v>#DIV/0!</v>
      </c>
      <c r="FN110" s="783" t="e">
        <f t="shared" si="37"/>
        <v>#DIV/0!</v>
      </c>
    </row>
    <row r="111" spans="1:1038" s="288" customFormat="1" ht="18" customHeight="1">
      <c r="A111" s="282" t="s">
        <v>1277</v>
      </c>
      <c r="B111" s="283" t="s">
        <v>1278</v>
      </c>
      <c r="C111" s="227"/>
      <c r="D111" s="284" t="s">
        <v>1279</v>
      </c>
      <c r="E111" s="227">
        <v>20</v>
      </c>
      <c r="F111" s="227">
        <v>2</v>
      </c>
      <c r="G111" s="285" t="str">
        <f t="shared" si="22"/>
        <v>20-2</v>
      </c>
      <c r="H111" s="278">
        <f t="shared" si="43"/>
        <v>14</v>
      </c>
      <c r="I111" s="227">
        <v>67.5</v>
      </c>
      <c r="J111" s="226"/>
      <c r="K111" s="545" t="b">
        <f>IF(I112=1,IF(((VLOOKUP($G111,[1]Depth_Lookup!#REF!,9,FALSE))-(H111/100))=0,"Good",IF(((VLOOKUP($G111,[1]Depth_Lookup!$A$3:$J$550,9,FALSE))-(H111/100))&gt;0,"Too Short","Too Long")))</f>
        <v>0</v>
      </c>
      <c r="L111" s="171">
        <f>(VLOOKUP($G111,Depth_Lookup!$A$3:$J$410,10,FALSE))+(H111/100)</f>
        <v>42.825000000000003</v>
      </c>
      <c r="M111" s="171">
        <f>(VLOOKUP($G111,Depth_Lookup!$A$3:$J$410,10,FALSE))+(I111/100)</f>
        <v>43.36</v>
      </c>
      <c r="N111" s="230" t="s">
        <v>1323</v>
      </c>
      <c r="O111" s="227">
        <v>1</v>
      </c>
      <c r="P111" s="227" t="s">
        <v>853</v>
      </c>
      <c r="Q111" s="227" t="s">
        <v>125</v>
      </c>
      <c r="R111" s="286" t="str">
        <f t="shared" si="23"/>
        <v>SerpentinizedHarzburgite</v>
      </c>
      <c r="S111" s="227" t="s">
        <v>700</v>
      </c>
      <c r="T111" s="227" t="s">
        <v>700</v>
      </c>
      <c r="U111" s="227"/>
      <c r="V111" s="227"/>
      <c r="W111" s="227" t="s">
        <v>102</v>
      </c>
      <c r="X111" s="287">
        <f>VLOOKUP(W111,definitions_list_lookup!$A$13:$B$19,2,0)</f>
        <v>5</v>
      </c>
      <c r="Y111" s="227" t="s">
        <v>90</v>
      </c>
      <c r="Z111" s="227" t="s">
        <v>91</v>
      </c>
      <c r="AA111" s="227"/>
      <c r="AB111" s="227" t="s">
        <v>116</v>
      </c>
      <c r="AC111" s="227" t="s">
        <v>95</v>
      </c>
      <c r="AD111" s="227" t="s">
        <v>96</v>
      </c>
      <c r="AE111" s="233" t="s">
        <v>123</v>
      </c>
      <c r="AF111" s="286">
        <f>VLOOKUP(AE111,definitions_list_mag!$V$12:$W$15,2,0)</f>
        <v>1</v>
      </c>
      <c r="AG111" s="237" t="s">
        <v>1366</v>
      </c>
      <c r="AH111" s="227" t="s">
        <v>1362</v>
      </c>
      <c r="AI111" s="240">
        <f t="shared" si="44"/>
        <v>68</v>
      </c>
      <c r="AJ111" s="227"/>
      <c r="AK111" s="227"/>
      <c r="AL111" s="227"/>
      <c r="AM111" s="227"/>
      <c r="AN111" s="227"/>
      <c r="AO111" s="240"/>
      <c r="AP111" s="227"/>
      <c r="AQ111" s="227"/>
      <c r="AR111" s="227"/>
      <c r="AS111" s="227"/>
      <c r="AT111" s="227"/>
      <c r="AU111" s="240">
        <v>1</v>
      </c>
      <c r="AV111" s="227">
        <v>2</v>
      </c>
      <c r="AW111" s="227">
        <v>0.5</v>
      </c>
      <c r="AX111" s="227" t="s">
        <v>110</v>
      </c>
      <c r="AY111" s="227" t="s">
        <v>103</v>
      </c>
      <c r="AZ111" s="227"/>
      <c r="BA111" s="240">
        <v>30</v>
      </c>
      <c r="BB111" s="227">
        <v>9</v>
      </c>
      <c r="BC111" s="227">
        <v>2</v>
      </c>
      <c r="BD111" s="227" t="s">
        <v>110</v>
      </c>
      <c r="BE111" s="227" t="s">
        <v>103</v>
      </c>
      <c r="BF111" s="227"/>
      <c r="BG111" s="240"/>
      <c r="BH111" s="227"/>
      <c r="BI111" s="227"/>
      <c r="BJ111" s="227"/>
      <c r="BK111" s="227"/>
      <c r="BL111" s="227"/>
      <c r="BM111" s="240">
        <v>1</v>
      </c>
      <c r="BN111" s="227">
        <v>1</v>
      </c>
      <c r="BO111" s="227">
        <v>0.5</v>
      </c>
      <c r="BP111" s="227"/>
      <c r="BQ111" s="227"/>
      <c r="BR111" s="227"/>
      <c r="BS111" s="227"/>
      <c r="BT111" s="227"/>
      <c r="BU111" s="227"/>
      <c r="BV111" s="227"/>
      <c r="BW111" s="227"/>
      <c r="BX111" s="227"/>
      <c r="BY111" s="240"/>
      <c r="BZ111" s="227"/>
      <c r="CA111" s="227"/>
      <c r="CB111" s="227"/>
      <c r="CC111" s="227"/>
      <c r="CD111" s="227"/>
      <c r="CE111" s="227"/>
      <c r="CF111" s="227"/>
      <c r="CG111" s="148"/>
      <c r="CH111" s="149" t="s">
        <v>1329</v>
      </c>
      <c r="CI111" s="149">
        <v>100</v>
      </c>
      <c r="CJ111" s="149" t="s">
        <v>514</v>
      </c>
      <c r="CK111" s="151"/>
      <c r="CL111" s="152"/>
      <c r="CM111" s="152"/>
      <c r="CN111" s="152"/>
      <c r="CO111" s="152"/>
      <c r="CP111" s="152"/>
      <c r="CQ111" s="152"/>
      <c r="CR111" s="152"/>
      <c r="CS111" s="152"/>
      <c r="CT111" s="152"/>
      <c r="CU111" s="152"/>
      <c r="CV111" s="152"/>
      <c r="CW111" s="152"/>
      <c r="CX111" s="152"/>
      <c r="CY111" s="152"/>
      <c r="CZ111" s="152"/>
      <c r="DA111" s="152"/>
      <c r="DB111" s="152">
        <v>70</v>
      </c>
      <c r="DC111" s="229">
        <v>30</v>
      </c>
      <c r="DD111" s="152"/>
      <c r="DE111" s="152"/>
      <c r="DF111" s="152"/>
      <c r="DG111" s="152"/>
      <c r="DH111" s="152"/>
      <c r="DI111" s="152"/>
      <c r="DJ111" s="152"/>
      <c r="DK111" s="208">
        <f t="shared" si="24"/>
        <v>100</v>
      </c>
      <c r="DL111" s="148"/>
      <c r="DM111" s="152"/>
      <c r="DN111" s="152"/>
      <c r="DO111" s="153"/>
      <c r="DQ111" s="148"/>
      <c r="DR111" s="153"/>
      <c r="DS111" s="148"/>
      <c r="DT111" s="261" t="s">
        <v>1396</v>
      </c>
      <c r="DU111" s="229"/>
      <c r="DV111" s="229"/>
      <c r="DW111" s="290">
        <f t="shared" si="41"/>
        <v>100</v>
      </c>
      <c r="DX111" s="291" t="e">
        <f>VLOOKUP(P111,definitions_list_lookup!$K$30:$L$54,2,0)</f>
        <v>#N/A</v>
      </c>
      <c r="DY111" s="154" t="s">
        <v>1405</v>
      </c>
      <c r="DZ111" s="154" t="s">
        <v>1441</v>
      </c>
      <c r="EA111" s="154"/>
      <c r="EB111" s="229"/>
      <c r="EC111" s="292"/>
      <c r="ED111" s="229" t="s">
        <v>2517</v>
      </c>
      <c r="EE111" s="293"/>
      <c r="EF111" s="294"/>
      <c r="EG111" s="293"/>
      <c r="EH111" s="295"/>
      <c r="EI111" s="296" t="e">
        <f>VLOOKUP(EH111,definitions_list_mag!$Y$12:$Z$15,2,FALSE)</f>
        <v>#N/A</v>
      </c>
      <c r="EJ111" s="297"/>
      <c r="EK111" s="298" t="e">
        <f>VLOOKUP(EJ111,definitions_list_mag!$AT$3:$AU$5,2,FALSE)</f>
        <v>#N/A</v>
      </c>
      <c r="EL111" s="293"/>
      <c r="EM111" s="295"/>
      <c r="EN111" s="295"/>
      <c r="EO111" s="321"/>
      <c r="EP111" s="321"/>
      <c r="EQ111" s="321"/>
      <c r="ER111" s="321"/>
      <c r="ES111" s="321"/>
      <c r="ET111" s="321"/>
      <c r="EU111" s="321"/>
      <c r="EV111" s="322"/>
      <c r="EW111" s="322"/>
      <c r="EX111" s="322"/>
      <c r="EY111" s="322"/>
      <c r="EZ111" s="192" t="e">
        <f t="shared" si="25"/>
        <v>#DIV/0!</v>
      </c>
      <c r="FA111" s="192" t="e">
        <f t="shared" si="26"/>
        <v>#DIV/0!</v>
      </c>
      <c r="FB111" s="192" t="e">
        <f t="shared" si="27"/>
        <v>#DIV/0!</v>
      </c>
      <c r="FC111" s="192" t="e">
        <f t="shared" si="28"/>
        <v>#DIV/0!</v>
      </c>
      <c r="FD111" s="192" t="e">
        <f t="shared" si="29"/>
        <v>#DIV/0!</v>
      </c>
      <c r="FE111" s="193" t="e">
        <f t="shared" si="30"/>
        <v>#DIV/0!</v>
      </c>
      <c r="FF111" s="194" t="e">
        <f t="shared" si="31"/>
        <v>#DIV/0!</v>
      </c>
      <c r="FG111" s="297"/>
      <c r="FH111" s="295"/>
      <c r="FI111" s="778">
        <f t="shared" si="32"/>
        <v>0</v>
      </c>
      <c r="FJ111" s="779" t="e">
        <f t="shared" si="33"/>
        <v>#DIV/0!</v>
      </c>
      <c r="FK111" s="779" t="e">
        <f t="shared" si="34"/>
        <v>#DIV/0!</v>
      </c>
      <c r="FL111" s="780" t="e">
        <f t="shared" si="35"/>
        <v>#DIV/0!</v>
      </c>
      <c r="FM111" s="169" t="e">
        <f t="shared" si="36"/>
        <v>#DIV/0!</v>
      </c>
      <c r="FN111" s="783" t="e">
        <f t="shared" si="37"/>
        <v>#DIV/0!</v>
      </c>
      <c r="FO111" s="227"/>
      <c r="FP111" s="227"/>
      <c r="FQ111" s="227"/>
      <c r="FR111" s="227"/>
      <c r="FS111" s="227"/>
      <c r="FT111" s="227"/>
      <c r="FU111" s="227"/>
      <c r="FV111" s="227"/>
      <c r="FW111" s="227"/>
      <c r="FX111" s="227"/>
      <c r="FY111" s="227"/>
      <c r="FZ111" s="227"/>
      <c r="GA111" s="227"/>
      <c r="GB111" s="227"/>
      <c r="GC111" s="227"/>
      <c r="GD111" s="227"/>
      <c r="GE111" s="227"/>
      <c r="GF111" s="227"/>
      <c r="GG111" s="227"/>
      <c r="GH111" s="227"/>
      <c r="GI111" s="227"/>
      <c r="GJ111" s="227"/>
      <c r="GK111" s="227"/>
      <c r="GL111" s="227"/>
      <c r="GM111" s="227"/>
      <c r="GN111" s="227"/>
      <c r="GO111" s="227"/>
      <c r="GP111" s="227"/>
      <c r="GQ111" s="227"/>
      <c r="GR111" s="227"/>
      <c r="GS111" s="227"/>
      <c r="GT111" s="227"/>
      <c r="GU111" s="227"/>
      <c r="GV111" s="227"/>
      <c r="GW111" s="227"/>
      <c r="GX111" s="227"/>
      <c r="GY111" s="227"/>
      <c r="GZ111" s="227"/>
      <c r="HA111" s="227"/>
      <c r="HB111" s="227"/>
      <c r="HC111" s="227"/>
      <c r="HD111" s="227"/>
      <c r="HE111" s="227"/>
      <c r="HF111" s="227"/>
      <c r="HG111" s="227"/>
      <c r="HH111" s="227"/>
      <c r="HI111" s="227"/>
      <c r="HJ111" s="227"/>
      <c r="HK111" s="227"/>
      <c r="HL111" s="227"/>
      <c r="HM111" s="227"/>
      <c r="HN111" s="227"/>
      <c r="HO111" s="227"/>
      <c r="HP111" s="227"/>
      <c r="HQ111" s="227"/>
      <c r="HR111" s="227"/>
      <c r="HS111" s="227"/>
      <c r="HT111" s="227"/>
      <c r="HU111" s="227"/>
      <c r="HV111" s="227"/>
      <c r="HW111" s="227"/>
      <c r="HX111" s="227"/>
      <c r="HY111" s="227"/>
      <c r="HZ111" s="227"/>
      <c r="IA111" s="227"/>
      <c r="IB111" s="227"/>
      <c r="IC111" s="227"/>
      <c r="ID111" s="227"/>
      <c r="IE111" s="227"/>
      <c r="IF111" s="227"/>
      <c r="IG111" s="227"/>
      <c r="IH111" s="227"/>
      <c r="II111" s="227"/>
      <c r="IJ111" s="227"/>
      <c r="IK111" s="227"/>
      <c r="IL111" s="227"/>
      <c r="IM111" s="227"/>
      <c r="IN111" s="227"/>
      <c r="IO111" s="227"/>
      <c r="IP111" s="227"/>
      <c r="IQ111" s="227"/>
      <c r="IR111" s="227"/>
      <c r="IS111" s="227"/>
      <c r="IT111" s="227"/>
      <c r="IU111" s="227"/>
      <c r="IV111" s="227"/>
      <c r="IW111" s="227"/>
      <c r="IX111" s="227"/>
      <c r="IY111" s="227"/>
      <c r="IZ111" s="227"/>
      <c r="JA111" s="227"/>
      <c r="JB111" s="227"/>
      <c r="JC111" s="227"/>
      <c r="JD111" s="227"/>
      <c r="JE111" s="227"/>
      <c r="JF111" s="227"/>
      <c r="JG111" s="227"/>
      <c r="JH111" s="227"/>
      <c r="JI111" s="227"/>
      <c r="JJ111" s="227"/>
      <c r="JK111" s="227"/>
      <c r="JL111" s="227"/>
      <c r="JM111" s="227"/>
      <c r="JN111" s="227"/>
      <c r="JO111" s="227"/>
      <c r="JP111" s="227"/>
      <c r="JQ111" s="227"/>
      <c r="JR111" s="227"/>
      <c r="JS111" s="227"/>
      <c r="JT111" s="227"/>
      <c r="JU111" s="227"/>
      <c r="JV111" s="227"/>
      <c r="JW111" s="227"/>
      <c r="JX111" s="227"/>
      <c r="JY111" s="227"/>
      <c r="JZ111" s="227"/>
      <c r="KA111" s="227"/>
      <c r="KB111" s="227"/>
      <c r="KC111" s="227"/>
      <c r="KD111" s="227"/>
      <c r="KE111" s="227"/>
      <c r="KF111" s="227"/>
      <c r="KG111" s="227"/>
      <c r="KH111" s="227"/>
      <c r="KI111" s="227"/>
      <c r="KJ111" s="227"/>
      <c r="KK111" s="227"/>
      <c r="KL111" s="227"/>
      <c r="KM111" s="227"/>
      <c r="KN111" s="227"/>
      <c r="KO111" s="227"/>
      <c r="KP111" s="227"/>
      <c r="KQ111" s="227"/>
      <c r="KR111" s="227"/>
      <c r="KS111" s="227"/>
      <c r="KT111" s="227"/>
      <c r="KU111" s="227"/>
      <c r="KV111" s="227"/>
      <c r="KW111" s="227"/>
      <c r="KX111" s="227"/>
      <c r="KY111" s="227"/>
      <c r="KZ111" s="227"/>
      <c r="LA111" s="227"/>
      <c r="LB111" s="227"/>
      <c r="LC111" s="227"/>
      <c r="LD111" s="227"/>
      <c r="LE111" s="227"/>
      <c r="LF111" s="227"/>
      <c r="LG111" s="227"/>
      <c r="LH111" s="227"/>
      <c r="LI111" s="227"/>
      <c r="LJ111" s="227"/>
      <c r="LK111" s="227"/>
      <c r="LL111" s="227"/>
      <c r="LM111" s="227"/>
      <c r="LN111" s="227"/>
      <c r="LO111" s="227"/>
      <c r="LP111" s="227"/>
      <c r="LQ111" s="227"/>
      <c r="LR111" s="227"/>
      <c r="LS111" s="227"/>
      <c r="LT111" s="227"/>
      <c r="LU111" s="227"/>
      <c r="LV111" s="227"/>
      <c r="LW111" s="227"/>
      <c r="LX111" s="227"/>
      <c r="LY111" s="227"/>
      <c r="LZ111" s="227"/>
      <c r="MA111" s="227"/>
      <c r="MB111" s="227"/>
      <c r="MC111" s="227"/>
      <c r="MD111" s="227"/>
      <c r="ME111" s="227"/>
      <c r="MF111" s="227"/>
      <c r="MG111" s="227"/>
      <c r="MH111" s="227"/>
      <c r="MI111" s="227"/>
      <c r="MJ111" s="227"/>
      <c r="MK111" s="227"/>
      <c r="ML111" s="227"/>
      <c r="MM111" s="227"/>
      <c r="MN111" s="227"/>
      <c r="MO111" s="227"/>
      <c r="MP111" s="227"/>
      <c r="MQ111" s="227"/>
      <c r="MR111" s="227"/>
      <c r="MS111" s="227"/>
      <c r="MT111" s="227"/>
      <c r="MU111" s="227"/>
      <c r="MV111" s="227"/>
      <c r="MW111" s="227"/>
      <c r="MX111" s="227"/>
      <c r="MY111" s="227"/>
      <c r="MZ111" s="227"/>
      <c r="NA111" s="227"/>
      <c r="NB111" s="227"/>
      <c r="NC111" s="227"/>
      <c r="ND111" s="227"/>
      <c r="NE111" s="227"/>
      <c r="NF111" s="227"/>
      <c r="NG111" s="227"/>
      <c r="NH111" s="227"/>
      <c r="NI111" s="227"/>
      <c r="NJ111" s="227"/>
      <c r="NK111" s="227"/>
      <c r="NL111" s="227"/>
      <c r="NM111" s="227"/>
      <c r="NN111" s="227"/>
      <c r="NO111" s="227"/>
      <c r="NP111" s="227"/>
      <c r="NQ111" s="227"/>
      <c r="NR111" s="227"/>
      <c r="NS111" s="227"/>
      <c r="NT111" s="227"/>
      <c r="NU111" s="227"/>
      <c r="NV111" s="227"/>
      <c r="NW111" s="227"/>
      <c r="NX111" s="227"/>
      <c r="NY111" s="227"/>
      <c r="NZ111" s="227"/>
      <c r="OA111" s="227"/>
      <c r="OB111" s="227"/>
      <c r="OC111" s="227"/>
      <c r="OD111" s="227"/>
      <c r="OE111" s="227"/>
      <c r="OF111" s="227"/>
      <c r="OG111" s="227"/>
      <c r="OH111" s="227"/>
      <c r="OI111" s="227"/>
      <c r="OJ111" s="227"/>
      <c r="OK111" s="227"/>
      <c r="OL111" s="227"/>
      <c r="OM111" s="227"/>
      <c r="ON111" s="227"/>
      <c r="OO111" s="227"/>
      <c r="OP111" s="227"/>
      <c r="OQ111" s="227"/>
      <c r="OR111" s="227"/>
      <c r="OS111" s="227"/>
      <c r="OT111" s="227"/>
      <c r="OU111" s="227"/>
      <c r="OV111" s="227"/>
      <c r="OW111" s="227"/>
      <c r="OX111" s="227"/>
      <c r="OY111" s="227"/>
      <c r="OZ111" s="227"/>
      <c r="PA111" s="227"/>
      <c r="PB111" s="227"/>
      <c r="PC111" s="227"/>
      <c r="PD111" s="227"/>
      <c r="PE111" s="227"/>
      <c r="PF111" s="227"/>
      <c r="PG111" s="227"/>
      <c r="PH111" s="227"/>
      <c r="PI111" s="227"/>
      <c r="PJ111" s="227"/>
      <c r="PK111" s="227"/>
      <c r="PL111" s="227"/>
      <c r="PM111" s="227"/>
      <c r="PN111" s="227"/>
      <c r="PO111" s="227"/>
      <c r="PP111" s="227"/>
      <c r="PQ111" s="227"/>
      <c r="PR111" s="227"/>
      <c r="PS111" s="227"/>
      <c r="PT111" s="227"/>
      <c r="PU111" s="227"/>
      <c r="PV111" s="227"/>
      <c r="PW111" s="227"/>
      <c r="PX111" s="227"/>
      <c r="PY111" s="227"/>
      <c r="PZ111" s="227"/>
      <c r="QA111" s="227"/>
      <c r="QB111" s="227"/>
      <c r="QC111" s="227"/>
      <c r="QD111" s="227"/>
      <c r="QE111" s="227"/>
      <c r="QF111" s="227"/>
      <c r="QG111" s="227"/>
      <c r="QH111" s="227"/>
      <c r="QI111" s="227"/>
      <c r="QJ111" s="227"/>
      <c r="QK111" s="227"/>
      <c r="QL111" s="227"/>
      <c r="QM111" s="227"/>
      <c r="QN111" s="227"/>
      <c r="QO111" s="227"/>
      <c r="QP111" s="227"/>
      <c r="QQ111" s="227"/>
      <c r="QR111" s="227"/>
      <c r="QS111" s="227"/>
      <c r="QT111" s="227"/>
      <c r="QU111" s="227"/>
      <c r="QV111" s="227"/>
      <c r="QW111" s="227"/>
      <c r="QX111" s="227"/>
      <c r="QY111" s="227"/>
      <c r="QZ111" s="227"/>
      <c r="RA111" s="227"/>
      <c r="RB111" s="227"/>
      <c r="RC111" s="227"/>
      <c r="RD111" s="227"/>
      <c r="RE111" s="227"/>
      <c r="RF111" s="227"/>
      <c r="RG111" s="227"/>
      <c r="RH111" s="227"/>
      <c r="RI111" s="227"/>
      <c r="RJ111" s="227"/>
      <c r="RK111" s="227"/>
      <c r="RL111" s="227"/>
      <c r="RM111" s="227"/>
      <c r="RN111" s="227"/>
      <c r="RO111" s="227"/>
      <c r="RP111" s="227"/>
      <c r="RQ111" s="227"/>
      <c r="RR111" s="227"/>
      <c r="RS111" s="227"/>
      <c r="RT111" s="227"/>
      <c r="RU111" s="227"/>
      <c r="RV111" s="227"/>
      <c r="RW111" s="227"/>
      <c r="RX111" s="227"/>
      <c r="RY111" s="227"/>
      <c r="RZ111" s="227"/>
      <c r="SA111" s="227"/>
      <c r="SB111" s="227"/>
      <c r="SC111" s="227"/>
      <c r="SD111" s="227"/>
      <c r="SE111" s="227"/>
      <c r="SF111" s="227"/>
      <c r="SG111" s="227"/>
      <c r="SH111" s="227"/>
      <c r="SI111" s="227"/>
      <c r="SJ111" s="227"/>
      <c r="SK111" s="227"/>
      <c r="SL111" s="227"/>
      <c r="SM111" s="227"/>
      <c r="SN111" s="227"/>
      <c r="SO111" s="227"/>
      <c r="SP111" s="227"/>
      <c r="SQ111" s="227"/>
      <c r="SR111" s="227"/>
      <c r="SS111" s="227"/>
      <c r="ST111" s="227"/>
      <c r="SU111" s="227"/>
      <c r="SV111" s="227"/>
      <c r="SW111" s="227"/>
      <c r="SX111" s="227"/>
      <c r="SY111" s="227"/>
      <c r="SZ111" s="227"/>
      <c r="TA111" s="227"/>
      <c r="TB111" s="227"/>
      <c r="TC111" s="227"/>
      <c r="TD111" s="227"/>
      <c r="TE111" s="227"/>
      <c r="TF111" s="227"/>
      <c r="TG111" s="227"/>
      <c r="TH111" s="227"/>
      <c r="TI111" s="227"/>
      <c r="TJ111" s="227"/>
      <c r="TK111" s="227"/>
      <c r="TL111" s="227"/>
      <c r="TM111" s="227"/>
      <c r="TN111" s="227"/>
      <c r="TO111" s="227"/>
      <c r="TP111" s="227"/>
      <c r="TQ111" s="227"/>
      <c r="TR111" s="227"/>
      <c r="TS111" s="227"/>
      <c r="TT111" s="227"/>
      <c r="TU111" s="227"/>
      <c r="TV111" s="227"/>
      <c r="TW111" s="227"/>
      <c r="TX111" s="227"/>
      <c r="TY111" s="227"/>
      <c r="TZ111" s="227"/>
      <c r="UA111" s="227"/>
      <c r="UB111" s="227"/>
      <c r="UC111" s="227"/>
      <c r="UD111" s="227"/>
      <c r="UE111" s="227"/>
      <c r="UF111" s="227"/>
      <c r="UG111" s="227"/>
      <c r="UH111" s="227"/>
      <c r="UI111" s="227"/>
      <c r="UJ111" s="227"/>
      <c r="UK111" s="227"/>
      <c r="UL111" s="227"/>
      <c r="UM111" s="227"/>
      <c r="UN111" s="227"/>
      <c r="UO111" s="227"/>
      <c r="UP111" s="227"/>
      <c r="UQ111" s="227"/>
      <c r="UR111" s="227"/>
      <c r="US111" s="227"/>
      <c r="UT111" s="227"/>
      <c r="UU111" s="227"/>
      <c r="UV111" s="227"/>
      <c r="UW111" s="227"/>
      <c r="UX111" s="227"/>
      <c r="UY111" s="227"/>
      <c r="UZ111" s="227"/>
      <c r="VA111" s="227"/>
      <c r="VB111" s="227"/>
      <c r="VC111" s="227"/>
      <c r="VD111" s="227"/>
      <c r="VE111" s="227"/>
      <c r="VF111" s="227"/>
      <c r="VG111" s="227"/>
      <c r="VH111" s="227"/>
      <c r="VI111" s="227"/>
      <c r="VJ111" s="227"/>
      <c r="VK111" s="227"/>
      <c r="VL111" s="227"/>
      <c r="VM111" s="227"/>
      <c r="VN111" s="227"/>
      <c r="VO111" s="227"/>
      <c r="VP111" s="227"/>
      <c r="VQ111" s="227"/>
      <c r="VR111" s="227"/>
      <c r="VS111" s="227"/>
      <c r="VT111" s="227"/>
      <c r="VU111" s="227"/>
      <c r="VV111" s="227"/>
      <c r="VW111" s="227"/>
      <c r="VX111" s="227"/>
      <c r="VY111" s="227"/>
      <c r="VZ111" s="227"/>
      <c r="WA111" s="227"/>
      <c r="WB111" s="227"/>
      <c r="WC111" s="227"/>
      <c r="WD111" s="227"/>
      <c r="WE111" s="227"/>
      <c r="WF111" s="227"/>
      <c r="WG111" s="227"/>
      <c r="WH111" s="227"/>
      <c r="WI111" s="227"/>
      <c r="WJ111" s="227"/>
      <c r="WK111" s="227"/>
      <c r="WL111" s="227"/>
      <c r="WM111" s="227"/>
      <c r="WN111" s="227"/>
      <c r="WO111" s="227"/>
      <c r="WP111" s="227"/>
      <c r="WQ111" s="227"/>
      <c r="WR111" s="227"/>
      <c r="WS111" s="227"/>
      <c r="WT111" s="227"/>
      <c r="WU111" s="227"/>
      <c r="WV111" s="227"/>
      <c r="WW111" s="227"/>
      <c r="WX111" s="227"/>
      <c r="WY111" s="227"/>
      <c r="WZ111" s="227"/>
      <c r="XA111" s="227"/>
      <c r="XB111" s="227"/>
      <c r="XC111" s="227"/>
      <c r="XD111" s="227"/>
      <c r="XE111" s="227"/>
      <c r="XF111" s="227"/>
      <c r="XG111" s="227"/>
      <c r="XH111" s="227"/>
      <c r="XI111" s="227"/>
      <c r="XJ111" s="227"/>
      <c r="XK111" s="227"/>
      <c r="XL111" s="227"/>
      <c r="XM111" s="227"/>
      <c r="XN111" s="227"/>
      <c r="XO111" s="227"/>
      <c r="XP111" s="227"/>
      <c r="XQ111" s="227"/>
      <c r="XR111" s="227"/>
      <c r="XS111" s="227"/>
      <c r="XT111" s="227"/>
      <c r="XU111" s="227"/>
      <c r="XV111" s="227"/>
      <c r="XW111" s="227"/>
      <c r="XX111" s="227"/>
      <c r="XY111" s="227"/>
      <c r="XZ111" s="227"/>
      <c r="YA111" s="227"/>
      <c r="YB111" s="227"/>
      <c r="YC111" s="227"/>
      <c r="YD111" s="227"/>
      <c r="YE111" s="227"/>
      <c r="YF111" s="227"/>
      <c r="YG111" s="227"/>
      <c r="YH111" s="227"/>
      <c r="YI111" s="227"/>
      <c r="YJ111" s="227"/>
      <c r="YK111" s="227"/>
      <c r="YL111" s="227"/>
      <c r="YM111" s="227"/>
      <c r="YN111" s="227"/>
      <c r="YO111" s="227"/>
      <c r="YP111" s="227"/>
      <c r="YQ111" s="227"/>
      <c r="YR111" s="227"/>
      <c r="YS111" s="227"/>
      <c r="YT111" s="227"/>
      <c r="YU111" s="227"/>
      <c r="YV111" s="227"/>
      <c r="YW111" s="227"/>
      <c r="YX111" s="227"/>
      <c r="YY111" s="227"/>
      <c r="YZ111" s="227"/>
      <c r="ZA111" s="227"/>
      <c r="ZB111" s="227"/>
      <c r="ZC111" s="227"/>
      <c r="ZD111" s="227"/>
      <c r="ZE111" s="227"/>
      <c r="ZF111" s="227"/>
      <c r="ZG111" s="227"/>
      <c r="ZH111" s="227"/>
      <c r="ZI111" s="227"/>
      <c r="ZJ111" s="227"/>
      <c r="ZK111" s="227"/>
      <c r="ZL111" s="227"/>
      <c r="ZM111" s="227"/>
      <c r="ZN111" s="227"/>
      <c r="ZO111" s="227"/>
      <c r="ZP111" s="227"/>
      <c r="ZQ111" s="227"/>
      <c r="ZR111" s="227"/>
      <c r="ZS111" s="227"/>
      <c r="ZT111" s="227"/>
      <c r="ZU111" s="227"/>
      <c r="ZV111" s="227"/>
      <c r="ZW111" s="227"/>
      <c r="ZX111" s="227"/>
      <c r="ZY111" s="227"/>
      <c r="ZZ111" s="227"/>
      <c r="AAA111" s="227"/>
      <c r="AAB111" s="227"/>
      <c r="AAC111" s="227"/>
      <c r="AAD111" s="227"/>
      <c r="AAE111" s="227"/>
      <c r="AAF111" s="227"/>
      <c r="AAG111" s="227"/>
      <c r="AAH111" s="227"/>
      <c r="AAI111" s="227"/>
      <c r="AAJ111" s="227"/>
      <c r="AAK111" s="227"/>
      <c r="AAL111" s="227"/>
      <c r="AAM111" s="227"/>
      <c r="AAN111" s="227"/>
      <c r="AAO111" s="227"/>
      <c r="AAP111" s="227"/>
      <c r="AAQ111" s="227"/>
      <c r="AAR111" s="227"/>
      <c r="AAS111" s="227"/>
      <c r="AAT111" s="227"/>
      <c r="AAU111" s="227"/>
      <c r="AAV111" s="227"/>
      <c r="AAW111" s="227"/>
      <c r="AAX111" s="227"/>
      <c r="AAY111" s="227"/>
      <c r="AAZ111" s="227"/>
      <c r="ABA111" s="227"/>
      <c r="ABB111" s="227"/>
      <c r="ABC111" s="227"/>
      <c r="ABD111" s="227"/>
      <c r="ABE111" s="227"/>
      <c r="ABF111" s="227"/>
      <c r="ABG111" s="227"/>
      <c r="ABH111" s="227"/>
      <c r="ABI111" s="227"/>
      <c r="ABJ111" s="227"/>
      <c r="ABK111" s="227"/>
      <c r="ABL111" s="227"/>
      <c r="ABM111" s="227"/>
      <c r="ABN111" s="227"/>
      <c r="ABO111" s="227"/>
      <c r="ABP111" s="227"/>
      <c r="ABQ111" s="227"/>
      <c r="ABR111" s="227"/>
      <c r="ABS111" s="227"/>
      <c r="ABT111" s="227"/>
      <c r="ABU111" s="227"/>
      <c r="ABV111" s="227"/>
      <c r="ABW111" s="227"/>
      <c r="ABX111" s="227"/>
      <c r="ABY111" s="227"/>
      <c r="ABZ111" s="227"/>
      <c r="ACA111" s="227"/>
      <c r="ACB111" s="227"/>
      <c r="ACC111" s="227"/>
      <c r="ACD111" s="227"/>
      <c r="ACE111" s="227"/>
      <c r="ACF111" s="227"/>
      <c r="ACG111" s="227"/>
      <c r="ACH111" s="227"/>
      <c r="ACI111" s="227"/>
      <c r="ACJ111" s="227"/>
      <c r="ACK111" s="227"/>
      <c r="ACL111" s="227"/>
      <c r="ACM111" s="227"/>
      <c r="ACN111" s="227"/>
      <c r="ACO111" s="227"/>
      <c r="ACP111" s="227"/>
      <c r="ACQ111" s="227"/>
      <c r="ACR111" s="227"/>
      <c r="ACS111" s="227"/>
      <c r="ACT111" s="227"/>
      <c r="ACU111" s="227"/>
      <c r="ACV111" s="227"/>
      <c r="ACW111" s="227"/>
      <c r="ACX111" s="227"/>
      <c r="ACY111" s="227"/>
      <c r="ACZ111" s="227"/>
      <c r="ADA111" s="227"/>
      <c r="ADB111" s="227"/>
      <c r="ADC111" s="227"/>
      <c r="ADD111" s="227"/>
      <c r="ADE111" s="227"/>
      <c r="ADF111" s="227"/>
      <c r="ADG111" s="227"/>
      <c r="ADH111" s="227"/>
      <c r="ADI111" s="227"/>
      <c r="ADJ111" s="227"/>
      <c r="ADK111" s="227"/>
      <c r="ADL111" s="227"/>
      <c r="ADM111" s="227"/>
      <c r="ADN111" s="227"/>
      <c r="ADO111" s="227"/>
      <c r="ADP111" s="227"/>
      <c r="ADQ111" s="227"/>
      <c r="ADR111" s="227"/>
      <c r="ADS111" s="227"/>
      <c r="ADT111" s="227"/>
      <c r="ADU111" s="227"/>
      <c r="ADV111" s="227"/>
      <c r="ADW111" s="227"/>
      <c r="ADX111" s="227"/>
      <c r="ADY111" s="227"/>
      <c r="ADZ111" s="227"/>
      <c r="AEA111" s="227"/>
      <c r="AEB111" s="227"/>
      <c r="AEC111" s="227"/>
      <c r="AED111" s="227"/>
      <c r="AEE111" s="227"/>
      <c r="AEF111" s="227"/>
      <c r="AEG111" s="227"/>
      <c r="AEH111" s="227"/>
      <c r="AEI111" s="227"/>
      <c r="AEJ111" s="227"/>
      <c r="AEK111" s="227"/>
      <c r="AEL111" s="227"/>
      <c r="AEM111" s="227"/>
      <c r="AEN111" s="227"/>
      <c r="AEO111" s="227"/>
      <c r="AEP111" s="227"/>
      <c r="AEQ111" s="227"/>
      <c r="AER111" s="227"/>
      <c r="AES111" s="227"/>
      <c r="AET111" s="227"/>
      <c r="AEU111" s="227"/>
      <c r="AEV111" s="227"/>
      <c r="AEW111" s="227"/>
      <c r="AEX111" s="227"/>
      <c r="AEY111" s="227"/>
      <c r="AEZ111" s="227"/>
      <c r="AFA111" s="227"/>
      <c r="AFB111" s="227"/>
      <c r="AFC111" s="227"/>
      <c r="AFD111" s="227"/>
      <c r="AFE111" s="227"/>
      <c r="AFF111" s="227"/>
      <c r="AFG111" s="227"/>
      <c r="AFH111" s="227"/>
      <c r="AFI111" s="227"/>
      <c r="AFJ111" s="227"/>
      <c r="AFK111" s="227"/>
      <c r="AFL111" s="227"/>
      <c r="AFM111" s="227"/>
      <c r="AFN111" s="227"/>
      <c r="AFO111" s="227"/>
      <c r="AFP111" s="227"/>
      <c r="AFQ111" s="227"/>
      <c r="AFR111" s="227"/>
      <c r="AFS111" s="227"/>
      <c r="AFT111" s="227"/>
      <c r="AFU111" s="227"/>
      <c r="AFV111" s="227"/>
      <c r="AFW111" s="227"/>
      <c r="AFX111" s="227"/>
      <c r="AFY111" s="227"/>
      <c r="AFZ111" s="227"/>
      <c r="AGA111" s="227"/>
      <c r="AGB111" s="227"/>
      <c r="AGC111" s="227"/>
      <c r="AGD111" s="227"/>
      <c r="AGE111" s="227"/>
      <c r="AGF111" s="227"/>
      <c r="AGG111" s="227"/>
      <c r="AGH111" s="227"/>
      <c r="AGI111" s="227"/>
      <c r="AGJ111" s="227"/>
      <c r="AGK111" s="227"/>
      <c r="AGL111" s="227"/>
      <c r="AGM111" s="227"/>
      <c r="AGN111" s="227"/>
      <c r="AGO111" s="227"/>
      <c r="AGP111" s="227"/>
      <c r="AGQ111" s="227"/>
      <c r="AGR111" s="227"/>
      <c r="AGS111" s="227"/>
      <c r="AGT111" s="227"/>
      <c r="AGU111" s="227"/>
      <c r="AGV111" s="227"/>
      <c r="AGW111" s="227"/>
      <c r="AGX111" s="227"/>
      <c r="AGY111" s="227"/>
      <c r="AGZ111" s="227"/>
      <c r="AHA111" s="227"/>
      <c r="AHB111" s="227"/>
      <c r="AHC111" s="227"/>
      <c r="AHD111" s="227"/>
      <c r="AHE111" s="227"/>
      <c r="AHF111" s="227"/>
      <c r="AHG111" s="227"/>
      <c r="AHH111" s="227"/>
      <c r="AHI111" s="227"/>
      <c r="AHJ111" s="227"/>
      <c r="AHK111" s="227"/>
      <c r="AHL111" s="227"/>
      <c r="AHM111" s="227"/>
      <c r="AHN111" s="227"/>
      <c r="AHO111" s="227"/>
      <c r="AHP111" s="227"/>
      <c r="AHQ111" s="227"/>
      <c r="AHR111" s="227"/>
      <c r="AHS111" s="227"/>
      <c r="AHT111" s="227"/>
      <c r="AHU111" s="227"/>
      <c r="AHV111" s="227"/>
      <c r="AHW111" s="227"/>
      <c r="AHX111" s="227"/>
      <c r="AHY111" s="227"/>
      <c r="AHZ111" s="227"/>
      <c r="AIA111" s="227"/>
      <c r="AIB111" s="227"/>
      <c r="AIC111" s="227"/>
      <c r="AID111" s="227"/>
      <c r="AIE111" s="227"/>
      <c r="AIF111" s="227"/>
      <c r="AIG111" s="227"/>
      <c r="AIH111" s="227"/>
      <c r="AII111" s="227"/>
      <c r="AIJ111" s="227"/>
      <c r="AIK111" s="227"/>
      <c r="AIL111" s="227"/>
      <c r="AIM111" s="227"/>
      <c r="AIN111" s="227"/>
      <c r="AIO111" s="227"/>
      <c r="AIP111" s="227"/>
      <c r="AIQ111" s="227"/>
      <c r="AIR111" s="227"/>
      <c r="AIS111" s="227"/>
      <c r="AIT111" s="227"/>
      <c r="AIU111" s="227"/>
      <c r="AIV111" s="227"/>
      <c r="AIW111" s="227"/>
      <c r="AIX111" s="227"/>
      <c r="AIY111" s="227"/>
      <c r="AIZ111" s="227"/>
      <c r="AJA111" s="227"/>
      <c r="AJB111" s="227"/>
      <c r="AJC111" s="227"/>
      <c r="AJD111" s="227"/>
      <c r="AJE111" s="227"/>
      <c r="AJF111" s="227"/>
      <c r="AJG111" s="227"/>
      <c r="AJH111" s="227"/>
      <c r="AJI111" s="227"/>
      <c r="AJJ111" s="227"/>
      <c r="AJK111" s="227"/>
      <c r="AJL111" s="227"/>
      <c r="AJM111" s="227"/>
      <c r="AJN111" s="227"/>
      <c r="AJO111" s="227"/>
      <c r="AJP111" s="227"/>
      <c r="AJQ111" s="227"/>
      <c r="AJR111" s="227"/>
      <c r="AJS111" s="227"/>
      <c r="AJT111" s="227"/>
      <c r="AJU111" s="227"/>
      <c r="AJV111" s="227"/>
      <c r="AJW111" s="227"/>
      <c r="AJX111" s="227"/>
      <c r="AJY111" s="227"/>
      <c r="AJZ111" s="227"/>
      <c r="AKA111" s="227"/>
      <c r="AKB111" s="227"/>
      <c r="AKC111" s="227"/>
      <c r="AKD111" s="227"/>
      <c r="AKE111" s="227"/>
      <c r="AKF111" s="227"/>
      <c r="AKG111" s="227"/>
      <c r="AKH111" s="227"/>
      <c r="AKI111" s="227"/>
      <c r="AKJ111" s="227"/>
      <c r="AKK111" s="227"/>
      <c r="AKL111" s="227"/>
      <c r="AKM111" s="227"/>
      <c r="AKN111" s="227"/>
      <c r="AKO111" s="227"/>
      <c r="AKP111" s="227"/>
      <c r="AKQ111" s="227"/>
      <c r="AKR111" s="227"/>
      <c r="AKS111" s="227"/>
      <c r="AKT111" s="227"/>
      <c r="AKU111" s="227"/>
      <c r="AKV111" s="227"/>
      <c r="AKW111" s="227"/>
      <c r="AKX111" s="227"/>
      <c r="AKY111" s="227"/>
      <c r="AKZ111" s="227"/>
      <c r="ALA111" s="227"/>
      <c r="ALB111" s="227"/>
      <c r="ALC111" s="227"/>
      <c r="ALD111" s="227"/>
      <c r="ALE111" s="227"/>
      <c r="ALF111" s="227"/>
      <c r="ALG111" s="227"/>
      <c r="ALH111" s="227"/>
      <c r="ALI111" s="227"/>
      <c r="ALJ111" s="227"/>
      <c r="ALK111" s="227"/>
      <c r="ALL111" s="227"/>
      <c r="ALM111" s="227"/>
      <c r="ALN111" s="227"/>
      <c r="ALO111" s="227"/>
      <c r="ALP111" s="227"/>
      <c r="ALQ111" s="227"/>
      <c r="ALR111" s="227"/>
      <c r="ALS111" s="227"/>
      <c r="ALT111" s="227"/>
      <c r="ALU111" s="227"/>
      <c r="ALV111" s="227"/>
      <c r="ALW111" s="227"/>
      <c r="ALX111" s="227"/>
      <c r="ALY111" s="227"/>
      <c r="ALZ111" s="227"/>
      <c r="AMA111" s="227"/>
      <c r="AMB111" s="227"/>
      <c r="AMC111" s="227"/>
      <c r="AMD111" s="227"/>
      <c r="AME111" s="227"/>
      <c r="AMF111" s="227"/>
      <c r="AMG111" s="227"/>
      <c r="AMH111" s="227"/>
      <c r="AMI111" s="227"/>
      <c r="AMJ111" s="227"/>
      <c r="AMK111" s="227"/>
      <c r="AML111" s="227"/>
      <c r="AMM111" s="227"/>
      <c r="AMN111" s="227"/>
      <c r="AMO111" s="227"/>
      <c r="AMP111" s="227"/>
      <c r="AMQ111" s="227"/>
      <c r="AMR111" s="227"/>
      <c r="AMS111" s="227"/>
      <c r="AMT111" s="227"/>
      <c r="AMU111" s="227"/>
      <c r="AMV111" s="227"/>
      <c r="AMW111" s="227"/>
      <c r="AMX111" s="227"/>
    </row>
    <row r="112" spans="1:1038" ht="18" customHeight="1">
      <c r="A112" s="223" t="s">
        <v>1277</v>
      </c>
      <c r="B112" s="224" t="s">
        <v>1278</v>
      </c>
      <c r="D112" s="225" t="s">
        <v>1279</v>
      </c>
      <c r="E112" s="126">
        <v>20</v>
      </c>
      <c r="F112" s="126">
        <v>3</v>
      </c>
      <c r="G112" s="285" t="str">
        <f t="shared" si="22"/>
        <v>20-3</v>
      </c>
      <c r="H112" s="277">
        <v>0</v>
      </c>
      <c r="I112" s="126">
        <v>20.5</v>
      </c>
      <c r="K112" s="545" t="b">
        <f>IF(I113=1,IF(((VLOOKUP($G112,[1]Depth_Lookup!#REF!,9,FALSE))-(H112/100))=0,"Good",IF(((VLOOKUP($G112,[1]Depth_Lookup!$A$3:$J$550,9,FALSE))-(H112/100))&gt;0,"Too Short","Too Long")))</f>
        <v>0</v>
      </c>
      <c r="L112" s="171">
        <f>(VLOOKUP($G112,Depth_Lookup!$A$3:$J$410,10,FALSE))+(H112/100)</f>
        <v>43.365000000000002</v>
      </c>
      <c r="M112" s="171">
        <f>(VLOOKUP($G112,Depth_Lookup!$A$3:$J$410,10,FALSE))+(I112/100)</f>
        <v>43.57</v>
      </c>
      <c r="N112" s="127" t="s">
        <v>1323</v>
      </c>
      <c r="O112" s="126">
        <v>1</v>
      </c>
      <c r="P112" s="126" t="s">
        <v>853</v>
      </c>
      <c r="Q112" s="126" t="s">
        <v>125</v>
      </c>
      <c r="R112" s="196" t="str">
        <f t="shared" si="23"/>
        <v>SerpentinizedHarzburgite</v>
      </c>
      <c r="S112" s="126" t="s">
        <v>700</v>
      </c>
      <c r="T112" s="126" t="s">
        <v>107</v>
      </c>
      <c r="W112" s="126" t="s">
        <v>102</v>
      </c>
      <c r="X112" s="202">
        <f>VLOOKUP(W112,definitions_list_lookup!$A$13:$B$19,2,0)</f>
        <v>5</v>
      </c>
      <c r="Y112" s="126" t="s">
        <v>90</v>
      </c>
      <c r="Z112" s="126" t="s">
        <v>91</v>
      </c>
      <c r="AB112" s="126" t="s">
        <v>116</v>
      </c>
      <c r="AC112" s="126" t="s">
        <v>95</v>
      </c>
      <c r="AD112" s="126" t="s">
        <v>96</v>
      </c>
      <c r="AE112" s="128" t="s">
        <v>123</v>
      </c>
      <c r="AF112" s="196">
        <f>VLOOKUP(AE112,definitions_list_mag!$V$12:$W$15,2,0)</f>
        <v>1</v>
      </c>
      <c r="AG112" s="129" t="s">
        <v>1361</v>
      </c>
      <c r="AH112" s="126" t="s">
        <v>1362</v>
      </c>
      <c r="AI112" s="130">
        <f t="shared" si="44"/>
        <v>67</v>
      </c>
      <c r="AO112" s="130"/>
      <c r="AU112" s="130">
        <v>2</v>
      </c>
      <c r="AV112" s="126">
        <v>2</v>
      </c>
      <c r="AW112" s="126">
        <v>0.5</v>
      </c>
      <c r="AX112" s="126" t="s">
        <v>110</v>
      </c>
      <c r="AY112" s="126" t="s">
        <v>103</v>
      </c>
      <c r="BA112" s="130">
        <v>30</v>
      </c>
      <c r="BB112" s="126">
        <v>9</v>
      </c>
      <c r="BC112" s="126">
        <v>2</v>
      </c>
      <c r="BD112" s="126" t="s">
        <v>110</v>
      </c>
      <c r="BE112" s="126" t="s">
        <v>103</v>
      </c>
      <c r="BG112" s="130"/>
      <c r="BM112" s="130">
        <v>1</v>
      </c>
      <c r="BN112" s="126">
        <v>1</v>
      </c>
      <c r="BO112" s="126">
        <v>0.5</v>
      </c>
      <c r="BY112" s="130"/>
      <c r="CG112" s="131"/>
      <c r="CH112" s="132" t="s">
        <v>1329</v>
      </c>
      <c r="CI112" s="132">
        <v>100</v>
      </c>
      <c r="CJ112" s="132" t="s">
        <v>514</v>
      </c>
      <c r="CK112" s="133"/>
      <c r="CL112" s="134"/>
      <c r="CM112" s="134"/>
      <c r="CN112" s="134"/>
      <c r="CO112" s="134"/>
      <c r="CP112" s="134"/>
      <c r="CQ112" s="134"/>
      <c r="CR112" s="134"/>
      <c r="CS112" s="134"/>
      <c r="CT112" s="134"/>
      <c r="CU112" s="134"/>
      <c r="CV112" s="134"/>
      <c r="CW112" s="134"/>
      <c r="CX112" s="134"/>
      <c r="CY112" s="134"/>
      <c r="CZ112" s="134"/>
      <c r="DA112" s="134"/>
      <c r="DB112" s="134">
        <v>70</v>
      </c>
      <c r="DC112" s="135">
        <v>30</v>
      </c>
      <c r="DD112" s="134"/>
      <c r="DE112" s="134"/>
      <c r="DF112" s="134"/>
      <c r="DG112" s="134"/>
      <c r="DH112" s="134"/>
      <c r="DI112" s="134"/>
      <c r="DJ112" s="134"/>
      <c r="DK112" s="207">
        <f t="shared" si="24"/>
        <v>100</v>
      </c>
      <c r="DL112" s="131"/>
      <c r="DM112" s="134"/>
      <c r="DN112" s="134"/>
      <c r="DO112" s="136"/>
      <c r="DQ112" s="131"/>
      <c r="DR112" s="136"/>
      <c r="DS112" s="131"/>
      <c r="DT112" s="138" t="s">
        <v>1396</v>
      </c>
      <c r="DW112" s="213">
        <f t="shared" si="41"/>
        <v>100</v>
      </c>
      <c r="DX112" s="214" t="e">
        <f>VLOOKUP(P112,definitions_list_lookup!$K$30:$L$54,2,0)</f>
        <v>#N/A</v>
      </c>
      <c r="DY112" s="139" t="s">
        <v>1405</v>
      </c>
      <c r="DZ112" s="139" t="s">
        <v>1438</v>
      </c>
      <c r="EA112" s="139"/>
      <c r="ED112" s="229" t="s">
        <v>2517</v>
      </c>
      <c r="EE112" s="140"/>
      <c r="EG112" s="140"/>
      <c r="EI112" s="218" t="e">
        <f>VLOOKUP(EH112,definitions_list_mag!$Y$12:$Z$15,2,FALSE)</f>
        <v>#N/A</v>
      </c>
      <c r="EJ112" s="143"/>
      <c r="EK112" s="221" t="e">
        <f>VLOOKUP(EJ112,definitions_list_mag!$AT$3:$AU$5,2,FALSE)</f>
        <v>#N/A</v>
      </c>
      <c r="EM112" s="109"/>
      <c r="EN112" s="109"/>
      <c r="EZ112" s="192" t="e">
        <f t="shared" si="25"/>
        <v>#DIV/0!</v>
      </c>
      <c r="FA112" s="192" t="e">
        <f t="shared" si="26"/>
        <v>#DIV/0!</v>
      </c>
      <c r="FB112" s="192" t="e">
        <f t="shared" si="27"/>
        <v>#DIV/0!</v>
      </c>
      <c r="FC112" s="192" t="e">
        <f t="shared" si="28"/>
        <v>#DIV/0!</v>
      </c>
      <c r="FD112" s="192" t="e">
        <f t="shared" si="29"/>
        <v>#DIV/0!</v>
      </c>
      <c r="FE112" s="193" t="e">
        <f t="shared" si="30"/>
        <v>#DIV/0!</v>
      </c>
      <c r="FF112" s="194" t="e">
        <f t="shared" si="31"/>
        <v>#DIV/0!</v>
      </c>
      <c r="FG112" s="143"/>
      <c r="FI112" s="778">
        <f t="shared" si="32"/>
        <v>0</v>
      </c>
      <c r="FJ112" s="779" t="e">
        <f t="shared" si="33"/>
        <v>#DIV/0!</v>
      </c>
      <c r="FK112" s="779" t="e">
        <f t="shared" si="34"/>
        <v>#DIV/0!</v>
      </c>
      <c r="FL112" s="780" t="e">
        <f t="shared" si="35"/>
        <v>#DIV/0!</v>
      </c>
      <c r="FM112" s="169" t="e">
        <f t="shared" si="36"/>
        <v>#DIV/0!</v>
      </c>
      <c r="FN112" s="783" t="e">
        <f t="shared" si="37"/>
        <v>#DIV/0!</v>
      </c>
    </row>
    <row r="113" spans="1:1038" ht="18" customHeight="1">
      <c r="A113" s="223" t="s">
        <v>1277</v>
      </c>
      <c r="B113" s="224" t="s">
        <v>1278</v>
      </c>
      <c r="D113" s="225" t="s">
        <v>1279</v>
      </c>
      <c r="E113" s="126">
        <v>20</v>
      </c>
      <c r="F113" s="126">
        <v>3</v>
      </c>
      <c r="G113" s="285" t="str">
        <f t="shared" si="22"/>
        <v>20-3</v>
      </c>
      <c r="H113" s="277">
        <f t="shared" si="43"/>
        <v>20.5</v>
      </c>
      <c r="I113" s="126">
        <v>48</v>
      </c>
      <c r="K113" s="545" t="b">
        <f>IF(I114=1,IF(((VLOOKUP($G113,[1]Depth_Lookup!#REF!,9,FALSE))-(H113/100))=0,"Good",IF(((VLOOKUP($G113,[1]Depth_Lookup!$A$3:$J$550,9,FALSE))-(H113/100))&gt;0,"Too Short","Too Long")))</f>
        <v>0</v>
      </c>
      <c r="L113" s="171">
        <f>(VLOOKUP($G113,Depth_Lookup!$A$3:$J$410,10,FALSE))+(H113/100)</f>
        <v>43.57</v>
      </c>
      <c r="M113" s="171">
        <f>(VLOOKUP($G113,Depth_Lookup!$A$3:$J$410,10,FALSE))+(I113/100)</f>
        <v>43.844999999999999</v>
      </c>
      <c r="N113" s="127" t="s">
        <v>1324</v>
      </c>
      <c r="O113" s="126">
        <v>1</v>
      </c>
      <c r="P113" s="126" t="s">
        <v>853</v>
      </c>
      <c r="Q113" s="126" t="s">
        <v>125</v>
      </c>
      <c r="R113" s="196" t="str">
        <f t="shared" si="23"/>
        <v>SerpentinizedHarzburgite</v>
      </c>
      <c r="S113" s="126" t="s">
        <v>107</v>
      </c>
      <c r="T113" s="126" t="s">
        <v>587</v>
      </c>
      <c r="U113" s="126" t="s">
        <v>95</v>
      </c>
      <c r="V113" s="126" t="s">
        <v>96</v>
      </c>
      <c r="W113" s="126" t="s">
        <v>102</v>
      </c>
      <c r="X113" s="202">
        <f>VLOOKUP(W113,definitions_list_lookup!$A$13:$B$19,2,0)</f>
        <v>5</v>
      </c>
      <c r="Y113" s="126" t="s">
        <v>90</v>
      </c>
      <c r="Z113" s="126" t="s">
        <v>91</v>
      </c>
      <c r="AF113" s="196" t="e">
        <f>VLOOKUP(AE113,definitions_list_mag!$V$12:$W$15,2,0)</f>
        <v>#N/A</v>
      </c>
      <c r="AI113" s="130">
        <f t="shared" si="44"/>
        <v>77</v>
      </c>
      <c r="AO113" s="130"/>
      <c r="AU113" s="130">
        <v>2</v>
      </c>
      <c r="AV113" s="126">
        <v>2</v>
      </c>
      <c r="AW113" s="126">
        <v>0.5</v>
      </c>
      <c r="AX113" s="126" t="s">
        <v>110</v>
      </c>
      <c r="AY113" s="126" t="s">
        <v>103</v>
      </c>
      <c r="BA113" s="130">
        <v>20</v>
      </c>
      <c r="BB113" s="126">
        <v>4</v>
      </c>
      <c r="BC113" s="126">
        <v>1</v>
      </c>
      <c r="BD113" s="126" t="s">
        <v>110</v>
      </c>
      <c r="BE113" s="126" t="s">
        <v>103</v>
      </c>
      <c r="BG113" s="130"/>
      <c r="BM113" s="130">
        <v>1</v>
      </c>
      <c r="BN113" s="126">
        <v>1</v>
      </c>
      <c r="BO113" s="126">
        <v>0.5</v>
      </c>
      <c r="BY113" s="130"/>
      <c r="CG113" s="131"/>
      <c r="CH113" s="132" t="s">
        <v>1329</v>
      </c>
      <c r="CI113" s="132">
        <v>100</v>
      </c>
      <c r="CJ113" s="132" t="s">
        <v>514</v>
      </c>
      <c r="CK113" s="133"/>
      <c r="CL113" s="134"/>
      <c r="CM113" s="134"/>
      <c r="CN113" s="134"/>
      <c r="CO113" s="134"/>
      <c r="CP113" s="134"/>
      <c r="CQ113" s="134"/>
      <c r="CR113" s="134"/>
      <c r="CS113" s="134"/>
      <c r="CT113" s="134"/>
      <c r="CU113" s="134"/>
      <c r="CV113" s="134"/>
      <c r="CW113" s="134"/>
      <c r="CX113" s="134"/>
      <c r="CY113" s="134"/>
      <c r="CZ113" s="134"/>
      <c r="DA113" s="134"/>
      <c r="DB113" s="134">
        <v>80</v>
      </c>
      <c r="DC113" s="135">
        <v>20</v>
      </c>
      <c r="DD113" s="134"/>
      <c r="DE113" s="134"/>
      <c r="DF113" s="134"/>
      <c r="DG113" s="134"/>
      <c r="DH113" s="134"/>
      <c r="DI113" s="134"/>
      <c r="DJ113" s="134"/>
      <c r="DK113" s="207">
        <f t="shared" si="24"/>
        <v>100</v>
      </c>
      <c r="DL113" s="131"/>
      <c r="DM113" s="134"/>
      <c r="DN113" s="134"/>
      <c r="DO113" s="136"/>
      <c r="DQ113" s="131"/>
      <c r="DR113" s="136"/>
      <c r="DS113" s="131"/>
      <c r="DT113" s="126" t="s">
        <v>1400</v>
      </c>
      <c r="DW113" s="213">
        <f t="shared" si="41"/>
        <v>100</v>
      </c>
      <c r="DX113" s="214" t="e">
        <f>VLOOKUP(P113,definitions_list_lookup!$K$30:$L$54,2,0)</f>
        <v>#N/A</v>
      </c>
      <c r="DY113" s="139" t="s">
        <v>1405</v>
      </c>
      <c r="DZ113" s="139" t="s">
        <v>1442</v>
      </c>
      <c r="EA113" s="139"/>
      <c r="ED113" s="229" t="s">
        <v>2517</v>
      </c>
      <c r="EE113" s="140"/>
      <c r="EG113" s="140"/>
      <c r="EI113" s="218" t="e">
        <f>VLOOKUP(EH113,definitions_list_mag!$Y$12:$Z$15,2,FALSE)</f>
        <v>#N/A</v>
      </c>
      <c r="EJ113" s="143"/>
      <c r="EK113" s="221" t="e">
        <f>VLOOKUP(EJ113,definitions_list_mag!$AT$3:$AU$5,2,FALSE)</f>
        <v>#N/A</v>
      </c>
      <c r="EM113" s="109"/>
      <c r="EN113" s="109"/>
      <c r="EZ113" s="192" t="e">
        <f t="shared" si="25"/>
        <v>#DIV/0!</v>
      </c>
      <c r="FA113" s="192" t="e">
        <f t="shared" si="26"/>
        <v>#DIV/0!</v>
      </c>
      <c r="FB113" s="192" t="e">
        <f t="shared" si="27"/>
        <v>#DIV/0!</v>
      </c>
      <c r="FC113" s="192" t="e">
        <f t="shared" si="28"/>
        <v>#DIV/0!</v>
      </c>
      <c r="FD113" s="192" t="e">
        <f t="shared" si="29"/>
        <v>#DIV/0!</v>
      </c>
      <c r="FE113" s="193" t="e">
        <f t="shared" si="30"/>
        <v>#DIV/0!</v>
      </c>
      <c r="FF113" s="194" t="e">
        <f t="shared" si="31"/>
        <v>#DIV/0!</v>
      </c>
      <c r="FG113" s="143"/>
      <c r="FI113" s="778">
        <f t="shared" si="32"/>
        <v>0</v>
      </c>
      <c r="FJ113" s="779" t="e">
        <f t="shared" si="33"/>
        <v>#DIV/0!</v>
      </c>
      <c r="FK113" s="779" t="e">
        <f t="shared" si="34"/>
        <v>#DIV/0!</v>
      </c>
      <c r="FL113" s="780" t="e">
        <f t="shared" si="35"/>
        <v>#DIV/0!</v>
      </c>
      <c r="FM113" s="169" t="e">
        <f t="shared" si="36"/>
        <v>#DIV/0!</v>
      </c>
      <c r="FN113" s="783" t="e">
        <f t="shared" si="37"/>
        <v>#DIV/0!</v>
      </c>
    </row>
    <row r="114" spans="1:1038" s="288" customFormat="1" ht="18" customHeight="1">
      <c r="A114" s="282" t="s">
        <v>1277</v>
      </c>
      <c r="B114" s="283" t="s">
        <v>1278</v>
      </c>
      <c r="C114" s="227"/>
      <c r="D114" s="284" t="s">
        <v>1279</v>
      </c>
      <c r="E114" s="227">
        <v>20</v>
      </c>
      <c r="F114" s="227">
        <v>3</v>
      </c>
      <c r="G114" s="285" t="str">
        <f t="shared" si="22"/>
        <v>20-3</v>
      </c>
      <c r="H114" s="278">
        <f t="shared" si="43"/>
        <v>48</v>
      </c>
      <c r="I114" s="227">
        <v>80</v>
      </c>
      <c r="J114" s="226"/>
      <c r="K114" s="545" t="b">
        <f>IF(I115=1,IF(((VLOOKUP($G114,[1]Depth_Lookup!#REF!,9,FALSE))-(H114/100))=0,"Good",IF(((VLOOKUP($G114,[1]Depth_Lookup!$A$3:$J$550,9,FALSE))-(H114/100))&gt;0,"Too Short","Too Long")))</f>
        <v>0</v>
      </c>
      <c r="L114" s="171">
        <f>(VLOOKUP($G114,Depth_Lookup!$A$3:$J$410,10,FALSE))+(H114/100)</f>
        <v>43.844999999999999</v>
      </c>
      <c r="M114" s="171">
        <f>(VLOOKUP($G114,Depth_Lookup!$A$3:$J$410,10,FALSE))+(I114/100)</f>
        <v>44.164999999999999</v>
      </c>
      <c r="N114" s="230" t="s">
        <v>1325</v>
      </c>
      <c r="O114" s="227">
        <v>1</v>
      </c>
      <c r="P114" s="227" t="s">
        <v>853</v>
      </c>
      <c r="Q114" s="227" t="s">
        <v>125</v>
      </c>
      <c r="R114" s="286" t="str">
        <f t="shared" si="23"/>
        <v>SerpentinizedHarzburgite</v>
      </c>
      <c r="S114" s="227" t="s">
        <v>587</v>
      </c>
      <c r="T114" s="227" t="s">
        <v>700</v>
      </c>
      <c r="U114" s="227" t="s">
        <v>108</v>
      </c>
      <c r="V114" s="227" t="s">
        <v>96</v>
      </c>
      <c r="W114" s="227" t="s">
        <v>102</v>
      </c>
      <c r="X114" s="287">
        <f>VLOOKUP(W114,definitions_list_lookup!$A$13:$B$19,2,0)</f>
        <v>5</v>
      </c>
      <c r="Y114" s="227" t="s">
        <v>90</v>
      </c>
      <c r="Z114" s="227" t="s">
        <v>91</v>
      </c>
      <c r="AA114" s="227"/>
      <c r="AB114" s="227"/>
      <c r="AC114" s="227"/>
      <c r="AD114" s="227"/>
      <c r="AE114" s="233"/>
      <c r="AF114" s="286" t="e">
        <f>VLOOKUP(AE114,definitions_list_mag!$V$12:$W$15,2,0)</f>
        <v>#N/A</v>
      </c>
      <c r="AG114" s="237"/>
      <c r="AH114" s="227"/>
      <c r="AI114" s="240">
        <f t="shared" si="44"/>
        <v>68</v>
      </c>
      <c r="AJ114" s="227"/>
      <c r="AK114" s="227"/>
      <c r="AL114" s="227"/>
      <c r="AM114" s="227"/>
      <c r="AN114" s="227"/>
      <c r="AO114" s="240"/>
      <c r="AP114" s="227"/>
      <c r="AQ114" s="227"/>
      <c r="AR114" s="227"/>
      <c r="AS114" s="227"/>
      <c r="AT114" s="227"/>
      <c r="AU114" s="240">
        <v>1</v>
      </c>
      <c r="AV114" s="227">
        <v>2</v>
      </c>
      <c r="AW114" s="227">
        <v>0.5</v>
      </c>
      <c r="AX114" s="227" t="s">
        <v>110</v>
      </c>
      <c r="AY114" s="227" t="s">
        <v>103</v>
      </c>
      <c r="AZ114" s="227"/>
      <c r="BA114" s="240">
        <v>30</v>
      </c>
      <c r="BB114" s="227">
        <v>5</v>
      </c>
      <c r="BC114" s="227">
        <v>2</v>
      </c>
      <c r="BD114" s="227" t="s">
        <v>110</v>
      </c>
      <c r="BE114" s="227" t="s">
        <v>103</v>
      </c>
      <c r="BF114" s="227"/>
      <c r="BG114" s="240"/>
      <c r="BH114" s="227"/>
      <c r="BI114" s="227"/>
      <c r="BJ114" s="227"/>
      <c r="BK114" s="227"/>
      <c r="BL114" s="227"/>
      <c r="BM114" s="240">
        <v>1</v>
      </c>
      <c r="BN114" s="227">
        <v>1</v>
      </c>
      <c r="BO114" s="227">
        <v>0.5</v>
      </c>
      <c r="BP114" s="227"/>
      <c r="BQ114" s="227"/>
      <c r="BR114" s="227"/>
      <c r="BS114" s="227"/>
      <c r="BT114" s="227"/>
      <c r="BU114" s="227"/>
      <c r="BV114" s="227"/>
      <c r="BW114" s="227"/>
      <c r="BX114" s="227"/>
      <c r="BY114" s="240"/>
      <c r="BZ114" s="227"/>
      <c r="CA114" s="227"/>
      <c r="CB114" s="227"/>
      <c r="CC114" s="227"/>
      <c r="CD114" s="227"/>
      <c r="CE114" s="227"/>
      <c r="CF114" s="227"/>
      <c r="CG114" s="148"/>
      <c r="CH114" s="149" t="s">
        <v>1360</v>
      </c>
      <c r="CI114" s="149">
        <v>100</v>
      </c>
      <c r="CJ114" s="149" t="s">
        <v>514</v>
      </c>
      <c r="CK114" s="151"/>
      <c r="CL114" s="152"/>
      <c r="CM114" s="152"/>
      <c r="CN114" s="152"/>
      <c r="CO114" s="152"/>
      <c r="CP114" s="152"/>
      <c r="CQ114" s="152"/>
      <c r="CR114" s="152"/>
      <c r="CS114" s="152"/>
      <c r="CT114" s="152"/>
      <c r="CU114" s="152"/>
      <c r="CV114" s="152"/>
      <c r="CW114" s="152"/>
      <c r="CX114" s="152"/>
      <c r="CY114" s="152"/>
      <c r="CZ114" s="152"/>
      <c r="DA114" s="152"/>
      <c r="DB114" s="152">
        <v>70</v>
      </c>
      <c r="DC114" s="229">
        <v>30</v>
      </c>
      <c r="DD114" s="152"/>
      <c r="DE114" s="152"/>
      <c r="DF114" s="152"/>
      <c r="DG114" s="152"/>
      <c r="DH114" s="152"/>
      <c r="DI114" s="152"/>
      <c r="DJ114" s="152"/>
      <c r="DK114" s="208">
        <f t="shared" si="24"/>
        <v>100</v>
      </c>
      <c r="DL114" s="148"/>
      <c r="DM114" s="152"/>
      <c r="DN114" s="152"/>
      <c r="DO114" s="153"/>
      <c r="DQ114" s="148"/>
      <c r="DR114" s="153"/>
      <c r="DS114" s="148"/>
      <c r="DT114" s="227" t="s">
        <v>1394</v>
      </c>
      <c r="DU114" s="229"/>
      <c r="DV114" s="229"/>
      <c r="DW114" s="290">
        <f t="shared" si="41"/>
        <v>100</v>
      </c>
      <c r="DX114" s="291" t="e">
        <f>VLOOKUP(P114,definitions_list_lookup!$K$30:$L$54,2,0)</f>
        <v>#N/A</v>
      </c>
      <c r="DY114" s="154" t="s">
        <v>1401</v>
      </c>
      <c r="DZ114" s="154" t="s">
        <v>1443</v>
      </c>
      <c r="EA114" s="154"/>
      <c r="EB114" s="229"/>
      <c r="EC114" s="292"/>
      <c r="ED114" s="229" t="s">
        <v>2517</v>
      </c>
      <c r="EE114" s="293"/>
      <c r="EF114" s="294"/>
      <c r="EG114" s="293"/>
      <c r="EH114" s="295"/>
      <c r="EI114" s="296" t="e">
        <f>VLOOKUP(EH114,definitions_list_mag!$Y$12:$Z$15,2,FALSE)</f>
        <v>#N/A</v>
      </c>
      <c r="EJ114" s="297"/>
      <c r="EK114" s="298" t="e">
        <f>VLOOKUP(EJ114,definitions_list_mag!$AT$3:$AU$5,2,FALSE)</f>
        <v>#N/A</v>
      </c>
      <c r="EL114" s="293"/>
      <c r="EM114" s="295"/>
      <c r="EN114" s="295"/>
      <c r="EO114" s="321"/>
      <c r="EP114" s="321"/>
      <c r="EQ114" s="321"/>
      <c r="ER114" s="321"/>
      <c r="ES114" s="321"/>
      <c r="ET114" s="321"/>
      <c r="EU114" s="321"/>
      <c r="EV114" s="322"/>
      <c r="EW114" s="322"/>
      <c r="EX114" s="322"/>
      <c r="EY114" s="322"/>
      <c r="EZ114" s="192" t="e">
        <f t="shared" si="25"/>
        <v>#DIV/0!</v>
      </c>
      <c r="FA114" s="192" t="e">
        <f t="shared" si="26"/>
        <v>#DIV/0!</v>
      </c>
      <c r="FB114" s="192" t="e">
        <f t="shared" si="27"/>
        <v>#DIV/0!</v>
      </c>
      <c r="FC114" s="192" t="e">
        <f t="shared" si="28"/>
        <v>#DIV/0!</v>
      </c>
      <c r="FD114" s="192" t="e">
        <f t="shared" si="29"/>
        <v>#DIV/0!</v>
      </c>
      <c r="FE114" s="193" t="e">
        <f t="shared" si="30"/>
        <v>#DIV/0!</v>
      </c>
      <c r="FF114" s="194" t="e">
        <f t="shared" si="31"/>
        <v>#DIV/0!</v>
      </c>
      <c r="FG114" s="297"/>
      <c r="FH114" s="295"/>
      <c r="FI114" s="778">
        <f t="shared" si="32"/>
        <v>0</v>
      </c>
      <c r="FJ114" s="779" t="e">
        <f t="shared" si="33"/>
        <v>#DIV/0!</v>
      </c>
      <c r="FK114" s="779" t="e">
        <f t="shared" si="34"/>
        <v>#DIV/0!</v>
      </c>
      <c r="FL114" s="780" t="e">
        <f t="shared" si="35"/>
        <v>#DIV/0!</v>
      </c>
      <c r="FM114" s="169" t="e">
        <f t="shared" si="36"/>
        <v>#DIV/0!</v>
      </c>
      <c r="FN114" s="783" t="e">
        <f t="shared" si="37"/>
        <v>#DIV/0!</v>
      </c>
      <c r="FO114" s="227"/>
      <c r="FP114" s="227"/>
      <c r="FQ114" s="227"/>
      <c r="FR114" s="227"/>
      <c r="FS114" s="227"/>
      <c r="FT114" s="227"/>
      <c r="FU114" s="227"/>
      <c r="FV114" s="227"/>
      <c r="FW114" s="227"/>
      <c r="FX114" s="227"/>
      <c r="FY114" s="227"/>
      <c r="FZ114" s="227"/>
      <c r="GA114" s="227"/>
      <c r="GB114" s="227"/>
      <c r="GC114" s="227"/>
      <c r="GD114" s="227"/>
      <c r="GE114" s="227"/>
      <c r="GF114" s="227"/>
      <c r="GG114" s="227"/>
      <c r="GH114" s="227"/>
      <c r="GI114" s="227"/>
      <c r="GJ114" s="227"/>
      <c r="GK114" s="227"/>
      <c r="GL114" s="227"/>
      <c r="GM114" s="227"/>
      <c r="GN114" s="227"/>
      <c r="GO114" s="227"/>
      <c r="GP114" s="227"/>
      <c r="GQ114" s="227"/>
      <c r="GR114" s="227"/>
      <c r="GS114" s="227"/>
      <c r="GT114" s="227"/>
      <c r="GU114" s="227"/>
      <c r="GV114" s="227"/>
      <c r="GW114" s="227"/>
      <c r="GX114" s="227"/>
      <c r="GY114" s="227"/>
      <c r="GZ114" s="227"/>
      <c r="HA114" s="227"/>
      <c r="HB114" s="227"/>
      <c r="HC114" s="227"/>
      <c r="HD114" s="227"/>
      <c r="HE114" s="227"/>
      <c r="HF114" s="227"/>
      <c r="HG114" s="227"/>
      <c r="HH114" s="227"/>
      <c r="HI114" s="227"/>
      <c r="HJ114" s="227"/>
      <c r="HK114" s="227"/>
      <c r="HL114" s="227"/>
      <c r="HM114" s="227"/>
      <c r="HN114" s="227"/>
      <c r="HO114" s="227"/>
      <c r="HP114" s="227"/>
      <c r="HQ114" s="227"/>
      <c r="HR114" s="227"/>
      <c r="HS114" s="227"/>
      <c r="HT114" s="227"/>
      <c r="HU114" s="227"/>
      <c r="HV114" s="227"/>
      <c r="HW114" s="227"/>
      <c r="HX114" s="227"/>
      <c r="HY114" s="227"/>
      <c r="HZ114" s="227"/>
      <c r="IA114" s="227"/>
      <c r="IB114" s="227"/>
      <c r="IC114" s="227"/>
      <c r="ID114" s="227"/>
      <c r="IE114" s="227"/>
      <c r="IF114" s="227"/>
      <c r="IG114" s="227"/>
      <c r="IH114" s="227"/>
      <c r="II114" s="227"/>
      <c r="IJ114" s="227"/>
      <c r="IK114" s="227"/>
      <c r="IL114" s="227"/>
      <c r="IM114" s="227"/>
      <c r="IN114" s="227"/>
      <c r="IO114" s="227"/>
      <c r="IP114" s="227"/>
      <c r="IQ114" s="227"/>
      <c r="IR114" s="227"/>
      <c r="IS114" s="227"/>
      <c r="IT114" s="227"/>
      <c r="IU114" s="227"/>
      <c r="IV114" s="227"/>
      <c r="IW114" s="227"/>
      <c r="IX114" s="227"/>
      <c r="IY114" s="227"/>
      <c r="IZ114" s="227"/>
      <c r="JA114" s="227"/>
      <c r="JB114" s="227"/>
      <c r="JC114" s="227"/>
      <c r="JD114" s="227"/>
      <c r="JE114" s="227"/>
      <c r="JF114" s="227"/>
      <c r="JG114" s="227"/>
      <c r="JH114" s="227"/>
      <c r="JI114" s="227"/>
      <c r="JJ114" s="227"/>
      <c r="JK114" s="227"/>
      <c r="JL114" s="227"/>
      <c r="JM114" s="227"/>
      <c r="JN114" s="227"/>
      <c r="JO114" s="227"/>
      <c r="JP114" s="227"/>
      <c r="JQ114" s="227"/>
      <c r="JR114" s="227"/>
      <c r="JS114" s="227"/>
      <c r="JT114" s="227"/>
      <c r="JU114" s="227"/>
      <c r="JV114" s="227"/>
      <c r="JW114" s="227"/>
      <c r="JX114" s="227"/>
      <c r="JY114" s="227"/>
      <c r="JZ114" s="227"/>
      <c r="KA114" s="227"/>
      <c r="KB114" s="227"/>
      <c r="KC114" s="227"/>
      <c r="KD114" s="227"/>
      <c r="KE114" s="227"/>
      <c r="KF114" s="227"/>
      <c r="KG114" s="227"/>
      <c r="KH114" s="227"/>
      <c r="KI114" s="227"/>
      <c r="KJ114" s="227"/>
      <c r="KK114" s="227"/>
      <c r="KL114" s="227"/>
      <c r="KM114" s="227"/>
      <c r="KN114" s="227"/>
      <c r="KO114" s="227"/>
      <c r="KP114" s="227"/>
      <c r="KQ114" s="227"/>
      <c r="KR114" s="227"/>
      <c r="KS114" s="227"/>
      <c r="KT114" s="227"/>
      <c r="KU114" s="227"/>
      <c r="KV114" s="227"/>
      <c r="KW114" s="227"/>
      <c r="KX114" s="227"/>
      <c r="KY114" s="227"/>
      <c r="KZ114" s="227"/>
      <c r="LA114" s="227"/>
      <c r="LB114" s="227"/>
      <c r="LC114" s="227"/>
      <c r="LD114" s="227"/>
      <c r="LE114" s="227"/>
      <c r="LF114" s="227"/>
      <c r="LG114" s="227"/>
      <c r="LH114" s="227"/>
      <c r="LI114" s="227"/>
      <c r="LJ114" s="227"/>
      <c r="LK114" s="227"/>
      <c r="LL114" s="227"/>
      <c r="LM114" s="227"/>
      <c r="LN114" s="227"/>
      <c r="LO114" s="227"/>
      <c r="LP114" s="227"/>
      <c r="LQ114" s="227"/>
      <c r="LR114" s="227"/>
      <c r="LS114" s="227"/>
      <c r="LT114" s="227"/>
      <c r="LU114" s="227"/>
      <c r="LV114" s="227"/>
      <c r="LW114" s="227"/>
      <c r="LX114" s="227"/>
      <c r="LY114" s="227"/>
      <c r="LZ114" s="227"/>
      <c r="MA114" s="227"/>
      <c r="MB114" s="227"/>
      <c r="MC114" s="227"/>
      <c r="MD114" s="227"/>
      <c r="ME114" s="227"/>
      <c r="MF114" s="227"/>
      <c r="MG114" s="227"/>
      <c r="MH114" s="227"/>
      <c r="MI114" s="227"/>
      <c r="MJ114" s="227"/>
      <c r="MK114" s="227"/>
      <c r="ML114" s="227"/>
      <c r="MM114" s="227"/>
      <c r="MN114" s="227"/>
      <c r="MO114" s="227"/>
      <c r="MP114" s="227"/>
      <c r="MQ114" s="227"/>
      <c r="MR114" s="227"/>
      <c r="MS114" s="227"/>
      <c r="MT114" s="227"/>
      <c r="MU114" s="227"/>
      <c r="MV114" s="227"/>
      <c r="MW114" s="227"/>
      <c r="MX114" s="227"/>
      <c r="MY114" s="227"/>
      <c r="MZ114" s="227"/>
      <c r="NA114" s="227"/>
      <c r="NB114" s="227"/>
      <c r="NC114" s="227"/>
      <c r="ND114" s="227"/>
      <c r="NE114" s="227"/>
      <c r="NF114" s="227"/>
      <c r="NG114" s="227"/>
      <c r="NH114" s="227"/>
      <c r="NI114" s="227"/>
      <c r="NJ114" s="227"/>
      <c r="NK114" s="227"/>
      <c r="NL114" s="227"/>
      <c r="NM114" s="227"/>
      <c r="NN114" s="227"/>
      <c r="NO114" s="227"/>
      <c r="NP114" s="227"/>
      <c r="NQ114" s="227"/>
      <c r="NR114" s="227"/>
      <c r="NS114" s="227"/>
      <c r="NT114" s="227"/>
      <c r="NU114" s="227"/>
      <c r="NV114" s="227"/>
      <c r="NW114" s="227"/>
      <c r="NX114" s="227"/>
      <c r="NY114" s="227"/>
      <c r="NZ114" s="227"/>
      <c r="OA114" s="227"/>
      <c r="OB114" s="227"/>
      <c r="OC114" s="227"/>
      <c r="OD114" s="227"/>
      <c r="OE114" s="227"/>
      <c r="OF114" s="227"/>
      <c r="OG114" s="227"/>
      <c r="OH114" s="227"/>
      <c r="OI114" s="227"/>
      <c r="OJ114" s="227"/>
      <c r="OK114" s="227"/>
      <c r="OL114" s="227"/>
      <c r="OM114" s="227"/>
      <c r="ON114" s="227"/>
      <c r="OO114" s="227"/>
      <c r="OP114" s="227"/>
      <c r="OQ114" s="227"/>
      <c r="OR114" s="227"/>
      <c r="OS114" s="227"/>
      <c r="OT114" s="227"/>
      <c r="OU114" s="227"/>
      <c r="OV114" s="227"/>
      <c r="OW114" s="227"/>
      <c r="OX114" s="227"/>
      <c r="OY114" s="227"/>
      <c r="OZ114" s="227"/>
      <c r="PA114" s="227"/>
      <c r="PB114" s="227"/>
      <c r="PC114" s="227"/>
      <c r="PD114" s="227"/>
      <c r="PE114" s="227"/>
      <c r="PF114" s="227"/>
      <c r="PG114" s="227"/>
      <c r="PH114" s="227"/>
      <c r="PI114" s="227"/>
      <c r="PJ114" s="227"/>
      <c r="PK114" s="227"/>
      <c r="PL114" s="227"/>
      <c r="PM114" s="227"/>
      <c r="PN114" s="227"/>
      <c r="PO114" s="227"/>
      <c r="PP114" s="227"/>
      <c r="PQ114" s="227"/>
      <c r="PR114" s="227"/>
      <c r="PS114" s="227"/>
      <c r="PT114" s="227"/>
      <c r="PU114" s="227"/>
      <c r="PV114" s="227"/>
      <c r="PW114" s="227"/>
      <c r="PX114" s="227"/>
      <c r="PY114" s="227"/>
      <c r="PZ114" s="227"/>
      <c r="QA114" s="227"/>
      <c r="QB114" s="227"/>
      <c r="QC114" s="227"/>
      <c r="QD114" s="227"/>
      <c r="QE114" s="227"/>
      <c r="QF114" s="227"/>
      <c r="QG114" s="227"/>
      <c r="QH114" s="227"/>
      <c r="QI114" s="227"/>
      <c r="QJ114" s="227"/>
      <c r="QK114" s="227"/>
      <c r="QL114" s="227"/>
      <c r="QM114" s="227"/>
      <c r="QN114" s="227"/>
      <c r="QO114" s="227"/>
      <c r="QP114" s="227"/>
      <c r="QQ114" s="227"/>
      <c r="QR114" s="227"/>
      <c r="QS114" s="227"/>
      <c r="QT114" s="227"/>
      <c r="QU114" s="227"/>
      <c r="QV114" s="227"/>
      <c r="QW114" s="227"/>
      <c r="QX114" s="227"/>
      <c r="QY114" s="227"/>
      <c r="QZ114" s="227"/>
      <c r="RA114" s="227"/>
      <c r="RB114" s="227"/>
      <c r="RC114" s="227"/>
      <c r="RD114" s="227"/>
      <c r="RE114" s="227"/>
      <c r="RF114" s="227"/>
      <c r="RG114" s="227"/>
      <c r="RH114" s="227"/>
      <c r="RI114" s="227"/>
      <c r="RJ114" s="227"/>
      <c r="RK114" s="227"/>
      <c r="RL114" s="227"/>
      <c r="RM114" s="227"/>
      <c r="RN114" s="227"/>
      <c r="RO114" s="227"/>
      <c r="RP114" s="227"/>
      <c r="RQ114" s="227"/>
      <c r="RR114" s="227"/>
      <c r="RS114" s="227"/>
      <c r="RT114" s="227"/>
      <c r="RU114" s="227"/>
      <c r="RV114" s="227"/>
      <c r="RW114" s="227"/>
      <c r="RX114" s="227"/>
      <c r="RY114" s="227"/>
      <c r="RZ114" s="227"/>
      <c r="SA114" s="227"/>
      <c r="SB114" s="227"/>
      <c r="SC114" s="227"/>
      <c r="SD114" s="227"/>
      <c r="SE114" s="227"/>
      <c r="SF114" s="227"/>
      <c r="SG114" s="227"/>
      <c r="SH114" s="227"/>
      <c r="SI114" s="227"/>
      <c r="SJ114" s="227"/>
      <c r="SK114" s="227"/>
      <c r="SL114" s="227"/>
      <c r="SM114" s="227"/>
      <c r="SN114" s="227"/>
      <c r="SO114" s="227"/>
      <c r="SP114" s="227"/>
      <c r="SQ114" s="227"/>
      <c r="SR114" s="227"/>
      <c r="SS114" s="227"/>
      <c r="ST114" s="227"/>
      <c r="SU114" s="227"/>
      <c r="SV114" s="227"/>
      <c r="SW114" s="227"/>
      <c r="SX114" s="227"/>
      <c r="SY114" s="227"/>
      <c r="SZ114" s="227"/>
      <c r="TA114" s="227"/>
      <c r="TB114" s="227"/>
      <c r="TC114" s="227"/>
      <c r="TD114" s="227"/>
      <c r="TE114" s="227"/>
      <c r="TF114" s="227"/>
      <c r="TG114" s="227"/>
      <c r="TH114" s="227"/>
      <c r="TI114" s="227"/>
      <c r="TJ114" s="227"/>
      <c r="TK114" s="227"/>
      <c r="TL114" s="227"/>
      <c r="TM114" s="227"/>
      <c r="TN114" s="227"/>
      <c r="TO114" s="227"/>
      <c r="TP114" s="227"/>
      <c r="TQ114" s="227"/>
      <c r="TR114" s="227"/>
      <c r="TS114" s="227"/>
      <c r="TT114" s="227"/>
      <c r="TU114" s="227"/>
      <c r="TV114" s="227"/>
      <c r="TW114" s="227"/>
      <c r="TX114" s="227"/>
      <c r="TY114" s="227"/>
      <c r="TZ114" s="227"/>
      <c r="UA114" s="227"/>
      <c r="UB114" s="227"/>
      <c r="UC114" s="227"/>
      <c r="UD114" s="227"/>
      <c r="UE114" s="227"/>
      <c r="UF114" s="227"/>
      <c r="UG114" s="227"/>
      <c r="UH114" s="227"/>
      <c r="UI114" s="227"/>
      <c r="UJ114" s="227"/>
      <c r="UK114" s="227"/>
      <c r="UL114" s="227"/>
      <c r="UM114" s="227"/>
      <c r="UN114" s="227"/>
      <c r="UO114" s="227"/>
      <c r="UP114" s="227"/>
      <c r="UQ114" s="227"/>
      <c r="UR114" s="227"/>
      <c r="US114" s="227"/>
      <c r="UT114" s="227"/>
      <c r="UU114" s="227"/>
      <c r="UV114" s="227"/>
      <c r="UW114" s="227"/>
      <c r="UX114" s="227"/>
      <c r="UY114" s="227"/>
      <c r="UZ114" s="227"/>
      <c r="VA114" s="227"/>
      <c r="VB114" s="227"/>
      <c r="VC114" s="227"/>
      <c r="VD114" s="227"/>
      <c r="VE114" s="227"/>
      <c r="VF114" s="227"/>
      <c r="VG114" s="227"/>
      <c r="VH114" s="227"/>
      <c r="VI114" s="227"/>
      <c r="VJ114" s="227"/>
      <c r="VK114" s="227"/>
      <c r="VL114" s="227"/>
      <c r="VM114" s="227"/>
      <c r="VN114" s="227"/>
      <c r="VO114" s="227"/>
      <c r="VP114" s="227"/>
      <c r="VQ114" s="227"/>
      <c r="VR114" s="227"/>
      <c r="VS114" s="227"/>
      <c r="VT114" s="227"/>
      <c r="VU114" s="227"/>
      <c r="VV114" s="227"/>
      <c r="VW114" s="227"/>
      <c r="VX114" s="227"/>
      <c r="VY114" s="227"/>
      <c r="VZ114" s="227"/>
      <c r="WA114" s="227"/>
      <c r="WB114" s="227"/>
      <c r="WC114" s="227"/>
      <c r="WD114" s="227"/>
      <c r="WE114" s="227"/>
      <c r="WF114" s="227"/>
      <c r="WG114" s="227"/>
      <c r="WH114" s="227"/>
      <c r="WI114" s="227"/>
      <c r="WJ114" s="227"/>
      <c r="WK114" s="227"/>
      <c r="WL114" s="227"/>
      <c r="WM114" s="227"/>
      <c r="WN114" s="227"/>
      <c r="WO114" s="227"/>
      <c r="WP114" s="227"/>
      <c r="WQ114" s="227"/>
      <c r="WR114" s="227"/>
      <c r="WS114" s="227"/>
      <c r="WT114" s="227"/>
      <c r="WU114" s="227"/>
      <c r="WV114" s="227"/>
      <c r="WW114" s="227"/>
      <c r="WX114" s="227"/>
      <c r="WY114" s="227"/>
      <c r="WZ114" s="227"/>
      <c r="XA114" s="227"/>
      <c r="XB114" s="227"/>
      <c r="XC114" s="227"/>
      <c r="XD114" s="227"/>
      <c r="XE114" s="227"/>
      <c r="XF114" s="227"/>
      <c r="XG114" s="227"/>
      <c r="XH114" s="227"/>
      <c r="XI114" s="227"/>
      <c r="XJ114" s="227"/>
      <c r="XK114" s="227"/>
      <c r="XL114" s="227"/>
      <c r="XM114" s="227"/>
      <c r="XN114" s="227"/>
      <c r="XO114" s="227"/>
      <c r="XP114" s="227"/>
      <c r="XQ114" s="227"/>
      <c r="XR114" s="227"/>
      <c r="XS114" s="227"/>
      <c r="XT114" s="227"/>
      <c r="XU114" s="227"/>
      <c r="XV114" s="227"/>
      <c r="XW114" s="227"/>
      <c r="XX114" s="227"/>
      <c r="XY114" s="227"/>
      <c r="XZ114" s="227"/>
      <c r="YA114" s="227"/>
      <c r="YB114" s="227"/>
      <c r="YC114" s="227"/>
      <c r="YD114" s="227"/>
      <c r="YE114" s="227"/>
      <c r="YF114" s="227"/>
      <c r="YG114" s="227"/>
      <c r="YH114" s="227"/>
      <c r="YI114" s="227"/>
      <c r="YJ114" s="227"/>
      <c r="YK114" s="227"/>
      <c r="YL114" s="227"/>
      <c r="YM114" s="227"/>
      <c r="YN114" s="227"/>
      <c r="YO114" s="227"/>
      <c r="YP114" s="227"/>
      <c r="YQ114" s="227"/>
      <c r="YR114" s="227"/>
      <c r="YS114" s="227"/>
      <c r="YT114" s="227"/>
      <c r="YU114" s="227"/>
      <c r="YV114" s="227"/>
      <c r="YW114" s="227"/>
      <c r="YX114" s="227"/>
      <c r="YY114" s="227"/>
      <c r="YZ114" s="227"/>
      <c r="ZA114" s="227"/>
      <c r="ZB114" s="227"/>
      <c r="ZC114" s="227"/>
      <c r="ZD114" s="227"/>
      <c r="ZE114" s="227"/>
      <c r="ZF114" s="227"/>
      <c r="ZG114" s="227"/>
      <c r="ZH114" s="227"/>
      <c r="ZI114" s="227"/>
      <c r="ZJ114" s="227"/>
      <c r="ZK114" s="227"/>
      <c r="ZL114" s="227"/>
      <c r="ZM114" s="227"/>
      <c r="ZN114" s="227"/>
      <c r="ZO114" s="227"/>
      <c r="ZP114" s="227"/>
      <c r="ZQ114" s="227"/>
      <c r="ZR114" s="227"/>
      <c r="ZS114" s="227"/>
      <c r="ZT114" s="227"/>
      <c r="ZU114" s="227"/>
      <c r="ZV114" s="227"/>
      <c r="ZW114" s="227"/>
      <c r="ZX114" s="227"/>
      <c r="ZY114" s="227"/>
      <c r="ZZ114" s="227"/>
      <c r="AAA114" s="227"/>
      <c r="AAB114" s="227"/>
      <c r="AAC114" s="227"/>
      <c r="AAD114" s="227"/>
      <c r="AAE114" s="227"/>
      <c r="AAF114" s="227"/>
      <c r="AAG114" s="227"/>
      <c r="AAH114" s="227"/>
      <c r="AAI114" s="227"/>
      <c r="AAJ114" s="227"/>
      <c r="AAK114" s="227"/>
      <c r="AAL114" s="227"/>
      <c r="AAM114" s="227"/>
      <c r="AAN114" s="227"/>
      <c r="AAO114" s="227"/>
      <c r="AAP114" s="227"/>
      <c r="AAQ114" s="227"/>
      <c r="AAR114" s="227"/>
      <c r="AAS114" s="227"/>
      <c r="AAT114" s="227"/>
      <c r="AAU114" s="227"/>
      <c r="AAV114" s="227"/>
      <c r="AAW114" s="227"/>
      <c r="AAX114" s="227"/>
      <c r="AAY114" s="227"/>
      <c r="AAZ114" s="227"/>
      <c r="ABA114" s="227"/>
      <c r="ABB114" s="227"/>
      <c r="ABC114" s="227"/>
      <c r="ABD114" s="227"/>
      <c r="ABE114" s="227"/>
      <c r="ABF114" s="227"/>
      <c r="ABG114" s="227"/>
      <c r="ABH114" s="227"/>
      <c r="ABI114" s="227"/>
      <c r="ABJ114" s="227"/>
      <c r="ABK114" s="227"/>
      <c r="ABL114" s="227"/>
      <c r="ABM114" s="227"/>
      <c r="ABN114" s="227"/>
      <c r="ABO114" s="227"/>
      <c r="ABP114" s="227"/>
      <c r="ABQ114" s="227"/>
      <c r="ABR114" s="227"/>
      <c r="ABS114" s="227"/>
      <c r="ABT114" s="227"/>
      <c r="ABU114" s="227"/>
      <c r="ABV114" s="227"/>
      <c r="ABW114" s="227"/>
      <c r="ABX114" s="227"/>
      <c r="ABY114" s="227"/>
      <c r="ABZ114" s="227"/>
      <c r="ACA114" s="227"/>
      <c r="ACB114" s="227"/>
      <c r="ACC114" s="227"/>
      <c r="ACD114" s="227"/>
      <c r="ACE114" s="227"/>
      <c r="ACF114" s="227"/>
      <c r="ACG114" s="227"/>
      <c r="ACH114" s="227"/>
      <c r="ACI114" s="227"/>
      <c r="ACJ114" s="227"/>
      <c r="ACK114" s="227"/>
      <c r="ACL114" s="227"/>
      <c r="ACM114" s="227"/>
      <c r="ACN114" s="227"/>
      <c r="ACO114" s="227"/>
      <c r="ACP114" s="227"/>
      <c r="ACQ114" s="227"/>
      <c r="ACR114" s="227"/>
      <c r="ACS114" s="227"/>
      <c r="ACT114" s="227"/>
      <c r="ACU114" s="227"/>
      <c r="ACV114" s="227"/>
      <c r="ACW114" s="227"/>
      <c r="ACX114" s="227"/>
      <c r="ACY114" s="227"/>
      <c r="ACZ114" s="227"/>
      <c r="ADA114" s="227"/>
      <c r="ADB114" s="227"/>
      <c r="ADC114" s="227"/>
      <c r="ADD114" s="227"/>
      <c r="ADE114" s="227"/>
      <c r="ADF114" s="227"/>
      <c r="ADG114" s="227"/>
      <c r="ADH114" s="227"/>
      <c r="ADI114" s="227"/>
      <c r="ADJ114" s="227"/>
      <c r="ADK114" s="227"/>
      <c r="ADL114" s="227"/>
      <c r="ADM114" s="227"/>
      <c r="ADN114" s="227"/>
      <c r="ADO114" s="227"/>
      <c r="ADP114" s="227"/>
      <c r="ADQ114" s="227"/>
      <c r="ADR114" s="227"/>
      <c r="ADS114" s="227"/>
      <c r="ADT114" s="227"/>
      <c r="ADU114" s="227"/>
      <c r="ADV114" s="227"/>
      <c r="ADW114" s="227"/>
      <c r="ADX114" s="227"/>
      <c r="ADY114" s="227"/>
      <c r="ADZ114" s="227"/>
      <c r="AEA114" s="227"/>
      <c r="AEB114" s="227"/>
      <c r="AEC114" s="227"/>
      <c r="AED114" s="227"/>
      <c r="AEE114" s="227"/>
      <c r="AEF114" s="227"/>
      <c r="AEG114" s="227"/>
      <c r="AEH114" s="227"/>
      <c r="AEI114" s="227"/>
      <c r="AEJ114" s="227"/>
      <c r="AEK114" s="227"/>
      <c r="AEL114" s="227"/>
      <c r="AEM114" s="227"/>
      <c r="AEN114" s="227"/>
      <c r="AEO114" s="227"/>
      <c r="AEP114" s="227"/>
      <c r="AEQ114" s="227"/>
      <c r="AER114" s="227"/>
      <c r="AES114" s="227"/>
      <c r="AET114" s="227"/>
      <c r="AEU114" s="227"/>
      <c r="AEV114" s="227"/>
      <c r="AEW114" s="227"/>
      <c r="AEX114" s="227"/>
      <c r="AEY114" s="227"/>
      <c r="AEZ114" s="227"/>
      <c r="AFA114" s="227"/>
      <c r="AFB114" s="227"/>
      <c r="AFC114" s="227"/>
      <c r="AFD114" s="227"/>
      <c r="AFE114" s="227"/>
      <c r="AFF114" s="227"/>
      <c r="AFG114" s="227"/>
      <c r="AFH114" s="227"/>
      <c r="AFI114" s="227"/>
      <c r="AFJ114" s="227"/>
      <c r="AFK114" s="227"/>
      <c r="AFL114" s="227"/>
      <c r="AFM114" s="227"/>
      <c r="AFN114" s="227"/>
      <c r="AFO114" s="227"/>
      <c r="AFP114" s="227"/>
      <c r="AFQ114" s="227"/>
      <c r="AFR114" s="227"/>
      <c r="AFS114" s="227"/>
      <c r="AFT114" s="227"/>
      <c r="AFU114" s="227"/>
      <c r="AFV114" s="227"/>
      <c r="AFW114" s="227"/>
      <c r="AFX114" s="227"/>
      <c r="AFY114" s="227"/>
      <c r="AFZ114" s="227"/>
      <c r="AGA114" s="227"/>
      <c r="AGB114" s="227"/>
      <c r="AGC114" s="227"/>
      <c r="AGD114" s="227"/>
      <c r="AGE114" s="227"/>
      <c r="AGF114" s="227"/>
      <c r="AGG114" s="227"/>
      <c r="AGH114" s="227"/>
      <c r="AGI114" s="227"/>
      <c r="AGJ114" s="227"/>
      <c r="AGK114" s="227"/>
      <c r="AGL114" s="227"/>
      <c r="AGM114" s="227"/>
      <c r="AGN114" s="227"/>
      <c r="AGO114" s="227"/>
      <c r="AGP114" s="227"/>
      <c r="AGQ114" s="227"/>
      <c r="AGR114" s="227"/>
      <c r="AGS114" s="227"/>
      <c r="AGT114" s="227"/>
      <c r="AGU114" s="227"/>
      <c r="AGV114" s="227"/>
      <c r="AGW114" s="227"/>
      <c r="AGX114" s="227"/>
      <c r="AGY114" s="227"/>
      <c r="AGZ114" s="227"/>
      <c r="AHA114" s="227"/>
      <c r="AHB114" s="227"/>
      <c r="AHC114" s="227"/>
      <c r="AHD114" s="227"/>
      <c r="AHE114" s="227"/>
      <c r="AHF114" s="227"/>
      <c r="AHG114" s="227"/>
      <c r="AHH114" s="227"/>
      <c r="AHI114" s="227"/>
      <c r="AHJ114" s="227"/>
      <c r="AHK114" s="227"/>
      <c r="AHL114" s="227"/>
      <c r="AHM114" s="227"/>
      <c r="AHN114" s="227"/>
      <c r="AHO114" s="227"/>
      <c r="AHP114" s="227"/>
      <c r="AHQ114" s="227"/>
      <c r="AHR114" s="227"/>
      <c r="AHS114" s="227"/>
      <c r="AHT114" s="227"/>
      <c r="AHU114" s="227"/>
      <c r="AHV114" s="227"/>
      <c r="AHW114" s="227"/>
      <c r="AHX114" s="227"/>
      <c r="AHY114" s="227"/>
      <c r="AHZ114" s="227"/>
      <c r="AIA114" s="227"/>
      <c r="AIB114" s="227"/>
      <c r="AIC114" s="227"/>
      <c r="AID114" s="227"/>
      <c r="AIE114" s="227"/>
      <c r="AIF114" s="227"/>
      <c r="AIG114" s="227"/>
      <c r="AIH114" s="227"/>
      <c r="AII114" s="227"/>
      <c r="AIJ114" s="227"/>
      <c r="AIK114" s="227"/>
      <c r="AIL114" s="227"/>
      <c r="AIM114" s="227"/>
      <c r="AIN114" s="227"/>
      <c r="AIO114" s="227"/>
      <c r="AIP114" s="227"/>
      <c r="AIQ114" s="227"/>
      <c r="AIR114" s="227"/>
      <c r="AIS114" s="227"/>
      <c r="AIT114" s="227"/>
      <c r="AIU114" s="227"/>
      <c r="AIV114" s="227"/>
      <c r="AIW114" s="227"/>
      <c r="AIX114" s="227"/>
      <c r="AIY114" s="227"/>
      <c r="AIZ114" s="227"/>
      <c r="AJA114" s="227"/>
      <c r="AJB114" s="227"/>
      <c r="AJC114" s="227"/>
      <c r="AJD114" s="227"/>
      <c r="AJE114" s="227"/>
      <c r="AJF114" s="227"/>
      <c r="AJG114" s="227"/>
      <c r="AJH114" s="227"/>
      <c r="AJI114" s="227"/>
      <c r="AJJ114" s="227"/>
      <c r="AJK114" s="227"/>
      <c r="AJL114" s="227"/>
      <c r="AJM114" s="227"/>
      <c r="AJN114" s="227"/>
      <c r="AJO114" s="227"/>
      <c r="AJP114" s="227"/>
      <c r="AJQ114" s="227"/>
      <c r="AJR114" s="227"/>
      <c r="AJS114" s="227"/>
      <c r="AJT114" s="227"/>
      <c r="AJU114" s="227"/>
      <c r="AJV114" s="227"/>
      <c r="AJW114" s="227"/>
      <c r="AJX114" s="227"/>
      <c r="AJY114" s="227"/>
      <c r="AJZ114" s="227"/>
      <c r="AKA114" s="227"/>
      <c r="AKB114" s="227"/>
      <c r="AKC114" s="227"/>
      <c r="AKD114" s="227"/>
      <c r="AKE114" s="227"/>
      <c r="AKF114" s="227"/>
      <c r="AKG114" s="227"/>
      <c r="AKH114" s="227"/>
      <c r="AKI114" s="227"/>
      <c r="AKJ114" s="227"/>
      <c r="AKK114" s="227"/>
      <c r="AKL114" s="227"/>
      <c r="AKM114" s="227"/>
      <c r="AKN114" s="227"/>
      <c r="AKO114" s="227"/>
      <c r="AKP114" s="227"/>
      <c r="AKQ114" s="227"/>
      <c r="AKR114" s="227"/>
      <c r="AKS114" s="227"/>
      <c r="AKT114" s="227"/>
      <c r="AKU114" s="227"/>
      <c r="AKV114" s="227"/>
      <c r="AKW114" s="227"/>
      <c r="AKX114" s="227"/>
      <c r="AKY114" s="227"/>
      <c r="AKZ114" s="227"/>
      <c r="ALA114" s="227"/>
      <c r="ALB114" s="227"/>
      <c r="ALC114" s="227"/>
      <c r="ALD114" s="227"/>
      <c r="ALE114" s="227"/>
      <c r="ALF114" s="227"/>
      <c r="ALG114" s="227"/>
      <c r="ALH114" s="227"/>
      <c r="ALI114" s="227"/>
      <c r="ALJ114" s="227"/>
      <c r="ALK114" s="227"/>
      <c r="ALL114" s="227"/>
      <c r="ALM114" s="227"/>
      <c r="ALN114" s="227"/>
      <c r="ALO114" s="227"/>
      <c r="ALP114" s="227"/>
      <c r="ALQ114" s="227"/>
      <c r="ALR114" s="227"/>
      <c r="ALS114" s="227"/>
      <c r="ALT114" s="227"/>
      <c r="ALU114" s="227"/>
      <c r="ALV114" s="227"/>
      <c r="ALW114" s="227"/>
      <c r="ALX114" s="227"/>
      <c r="ALY114" s="227"/>
      <c r="ALZ114" s="227"/>
      <c r="AMA114" s="227"/>
      <c r="AMB114" s="227"/>
      <c r="AMC114" s="227"/>
      <c r="AMD114" s="227"/>
      <c r="AME114" s="227"/>
      <c r="AMF114" s="227"/>
      <c r="AMG114" s="227"/>
      <c r="AMH114" s="227"/>
      <c r="AMI114" s="227"/>
      <c r="AMJ114" s="227"/>
      <c r="AMK114" s="227"/>
      <c r="AML114" s="227"/>
      <c r="AMM114" s="227"/>
      <c r="AMN114" s="227"/>
      <c r="AMO114" s="227"/>
      <c r="AMP114" s="227"/>
      <c r="AMQ114" s="227"/>
      <c r="AMR114" s="227"/>
      <c r="AMS114" s="227"/>
      <c r="AMT114" s="227"/>
      <c r="AMU114" s="227"/>
      <c r="AMV114" s="227"/>
      <c r="AMW114" s="227"/>
      <c r="AMX114" s="227"/>
    </row>
    <row r="115" spans="1:1038" s="308" customFormat="1" ht="18" customHeight="1">
      <c r="A115" s="301" t="s">
        <v>1277</v>
      </c>
      <c r="B115" s="302" t="s">
        <v>1278</v>
      </c>
      <c r="C115" s="228"/>
      <c r="D115" s="303" t="s">
        <v>1279</v>
      </c>
      <c r="E115" s="228">
        <v>20</v>
      </c>
      <c r="F115" s="228">
        <v>4</v>
      </c>
      <c r="G115" s="285" t="str">
        <f t="shared" si="22"/>
        <v>20-4</v>
      </c>
      <c r="H115" s="279">
        <v>0</v>
      </c>
      <c r="I115" s="228">
        <v>71</v>
      </c>
      <c r="J115" s="226"/>
      <c r="K115" s="545" t="b">
        <f>IF(I116=1,IF(((VLOOKUP($G115,[1]Depth_Lookup!#REF!,9,FALSE))-(H115/100))=0,"Good",IF(((VLOOKUP($G115,[1]Depth_Lookup!$A$3:$J$550,9,FALSE))-(H115/100))&gt;0,"Too Short","Too Long")))</f>
        <v>0</v>
      </c>
      <c r="L115" s="171">
        <f>(VLOOKUP($G115,Depth_Lookup!$A$3:$J$410,10,FALSE))+(H115/100)</f>
        <v>44.17</v>
      </c>
      <c r="M115" s="171">
        <f>(VLOOKUP($G115,Depth_Lookup!$A$3:$J$410,10,FALSE))+(I115/100)</f>
        <v>44.88</v>
      </c>
      <c r="N115" s="231" t="s">
        <v>1325</v>
      </c>
      <c r="O115" s="228" t="s">
        <v>1280</v>
      </c>
      <c r="P115" s="228" t="s">
        <v>853</v>
      </c>
      <c r="Q115" s="228" t="s">
        <v>125</v>
      </c>
      <c r="R115" s="304" t="str">
        <f t="shared" si="23"/>
        <v>SerpentinizedHarzburgite</v>
      </c>
      <c r="S115" s="228" t="s">
        <v>700</v>
      </c>
      <c r="T115" s="228"/>
      <c r="U115" s="228"/>
      <c r="V115" s="228"/>
      <c r="W115" s="228" t="s">
        <v>102</v>
      </c>
      <c r="X115" s="305">
        <f>VLOOKUP(W115,definitions_list_lookup!$A$13:$B$19,2,0)</f>
        <v>5</v>
      </c>
      <c r="Y115" s="228" t="s">
        <v>90</v>
      </c>
      <c r="Z115" s="228" t="s">
        <v>91</v>
      </c>
      <c r="AA115" s="228"/>
      <c r="AB115" s="228"/>
      <c r="AC115" s="228"/>
      <c r="AD115" s="228"/>
      <c r="AE115" s="234"/>
      <c r="AF115" s="304" t="e">
        <f>VLOOKUP(AE115,definitions_list_mag!$V$12:$W$15,2,0)</f>
        <v>#N/A</v>
      </c>
      <c r="AG115" s="241"/>
      <c r="AH115" s="228"/>
      <c r="AI115" s="244">
        <f t="shared" si="44"/>
        <v>68</v>
      </c>
      <c r="AJ115" s="228"/>
      <c r="AK115" s="228"/>
      <c r="AL115" s="228"/>
      <c r="AM115" s="228"/>
      <c r="AN115" s="228"/>
      <c r="AO115" s="244"/>
      <c r="AP115" s="228"/>
      <c r="AQ115" s="228"/>
      <c r="AR115" s="228"/>
      <c r="AS115" s="228"/>
      <c r="AT115" s="228"/>
      <c r="AU115" s="244">
        <v>1</v>
      </c>
      <c r="AV115" s="228">
        <v>2</v>
      </c>
      <c r="AW115" s="228">
        <v>0.5</v>
      </c>
      <c r="AX115" s="228" t="s">
        <v>110</v>
      </c>
      <c r="AY115" s="228" t="s">
        <v>103</v>
      </c>
      <c r="AZ115" s="228"/>
      <c r="BA115" s="244">
        <v>30</v>
      </c>
      <c r="BB115" s="228">
        <v>5</v>
      </c>
      <c r="BC115" s="228">
        <v>2</v>
      </c>
      <c r="BD115" s="228" t="s">
        <v>110</v>
      </c>
      <c r="BE115" s="228" t="s">
        <v>103</v>
      </c>
      <c r="BF115" s="228"/>
      <c r="BG115" s="244"/>
      <c r="BH115" s="228"/>
      <c r="BI115" s="228"/>
      <c r="BJ115" s="228"/>
      <c r="BK115" s="228"/>
      <c r="BL115" s="228"/>
      <c r="BM115" s="244">
        <v>1</v>
      </c>
      <c r="BN115" s="228">
        <v>1</v>
      </c>
      <c r="BO115" s="228">
        <v>0.5</v>
      </c>
      <c r="BP115" s="228"/>
      <c r="BQ115" s="228"/>
      <c r="BR115" s="228"/>
      <c r="BS115" s="228"/>
      <c r="BT115" s="228"/>
      <c r="BU115" s="228"/>
      <c r="BV115" s="228"/>
      <c r="BW115" s="228"/>
      <c r="BX115" s="228"/>
      <c r="BY115" s="244"/>
      <c r="BZ115" s="228"/>
      <c r="CA115" s="228"/>
      <c r="CB115" s="228"/>
      <c r="CC115" s="228"/>
      <c r="CD115" s="228"/>
      <c r="CE115" s="228"/>
      <c r="CF115" s="228"/>
      <c r="CG115" s="245"/>
      <c r="CH115" s="246" t="s">
        <v>1360</v>
      </c>
      <c r="CI115" s="246">
        <v>100</v>
      </c>
      <c r="CJ115" s="246" t="s">
        <v>514</v>
      </c>
      <c r="CK115" s="247"/>
      <c r="CL115" s="248"/>
      <c r="CM115" s="248"/>
      <c r="CN115" s="248"/>
      <c r="CO115" s="248"/>
      <c r="CP115" s="248"/>
      <c r="CQ115" s="248"/>
      <c r="CR115" s="248"/>
      <c r="CS115" s="248"/>
      <c r="CT115" s="248"/>
      <c r="CU115" s="248"/>
      <c r="CV115" s="248"/>
      <c r="CW115" s="248"/>
      <c r="CX115" s="248"/>
      <c r="CY115" s="248"/>
      <c r="CZ115" s="248"/>
      <c r="DA115" s="248"/>
      <c r="DB115" s="248">
        <v>70</v>
      </c>
      <c r="DC115" s="249">
        <v>30</v>
      </c>
      <c r="DD115" s="248"/>
      <c r="DE115" s="248"/>
      <c r="DF115" s="248"/>
      <c r="DG115" s="248"/>
      <c r="DH115" s="248"/>
      <c r="DI115" s="248"/>
      <c r="DJ115" s="248"/>
      <c r="DK115" s="306">
        <f t="shared" si="24"/>
        <v>100</v>
      </c>
      <c r="DL115" s="245"/>
      <c r="DM115" s="248"/>
      <c r="DN115" s="248"/>
      <c r="DO115" s="307"/>
      <c r="DQ115" s="245"/>
      <c r="DR115" s="307"/>
      <c r="DS115" s="245"/>
      <c r="DT115" s="228" t="s">
        <v>1394</v>
      </c>
      <c r="DU115" s="249"/>
      <c r="DV115" s="249"/>
      <c r="DW115" s="310">
        <f t="shared" si="41"/>
        <v>100</v>
      </c>
      <c r="DX115" s="311" t="e">
        <f>VLOOKUP(P115,definitions_list_lookup!$K$30:$L$54,2,0)</f>
        <v>#N/A</v>
      </c>
      <c r="DY115" s="268" t="s">
        <v>1401</v>
      </c>
      <c r="DZ115" s="268" t="s">
        <v>1444</v>
      </c>
      <c r="EA115" s="268"/>
      <c r="EB115" s="249"/>
      <c r="EC115" s="312"/>
      <c r="ED115" s="229" t="s">
        <v>2517</v>
      </c>
      <c r="EE115" s="313"/>
      <c r="EF115" s="314"/>
      <c r="EG115" s="313"/>
      <c r="EH115" s="315"/>
      <c r="EI115" s="316" t="e">
        <f>VLOOKUP(EH115,definitions_list_mag!$Y$12:$Z$15,2,FALSE)</f>
        <v>#N/A</v>
      </c>
      <c r="EJ115" s="317"/>
      <c r="EK115" s="318" t="e">
        <f>VLOOKUP(EJ115,definitions_list_mag!$AT$3:$AU$5,2,FALSE)</f>
        <v>#N/A</v>
      </c>
      <c r="EL115" s="313"/>
      <c r="EM115" s="315"/>
      <c r="EN115" s="315"/>
      <c r="EO115" s="319"/>
      <c r="EP115" s="319"/>
      <c r="EQ115" s="319"/>
      <c r="ER115" s="319"/>
      <c r="ES115" s="319"/>
      <c r="ET115" s="319"/>
      <c r="EU115" s="319"/>
      <c r="EV115" s="320"/>
      <c r="EW115" s="320"/>
      <c r="EX115" s="320"/>
      <c r="EY115" s="320"/>
      <c r="EZ115" s="192" t="e">
        <f t="shared" si="25"/>
        <v>#DIV/0!</v>
      </c>
      <c r="FA115" s="192" t="e">
        <f t="shared" si="26"/>
        <v>#DIV/0!</v>
      </c>
      <c r="FB115" s="192" t="e">
        <f t="shared" si="27"/>
        <v>#DIV/0!</v>
      </c>
      <c r="FC115" s="192" t="e">
        <f t="shared" si="28"/>
        <v>#DIV/0!</v>
      </c>
      <c r="FD115" s="192" t="e">
        <f t="shared" si="29"/>
        <v>#DIV/0!</v>
      </c>
      <c r="FE115" s="193" t="e">
        <f t="shared" si="30"/>
        <v>#DIV/0!</v>
      </c>
      <c r="FF115" s="194" t="e">
        <f t="shared" si="31"/>
        <v>#DIV/0!</v>
      </c>
      <c r="FG115" s="317"/>
      <c r="FH115" s="315"/>
      <c r="FI115" s="778">
        <f t="shared" si="32"/>
        <v>0</v>
      </c>
      <c r="FJ115" s="779" t="e">
        <f t="shared" si="33"/>
        <v>#DIV/0!</v>
      </c>
      <c r="FK115" s="779" t="e">
        <f t="shared" si="34"/>
        <v>#DIV/0!</v>
      </c>
      <c r="FL115" s="780" t="e">
        <f t="shared" si="35"/>
        <v>#DIV/0!</v>
      </c>
      <c r="FM115" s="169" t="e">
        <f t="shared" si="36"/>
        <v>#DIV/0!</v>
      </c>
      <c r="FN115" s="783" t="e">
        <f t="shared" si="37"/>
        <v>#DIV/0!</v>
      </c>
      <c r="FO115" s="228"/>
      <c r="FP115" s="228"/>
      <c r="FQ115" s="228"/>
      <c r="FR115" s="228"/>
      <c r="FS115" s="228"/>
      <c r="FT115" s="228"/>
      <c r="FU115" s="228"/>
      <c r="FV115" s="228"/>
      <c r="FW115" s="228"/>
      <c r="FX115" s="228"/>
      <c r="FY115" s="228"/>
      <c r="FZ115" s="228"/>
      <c r="GA115" s="228"/>
      <c r="GB115" s="228"/>
      <c r="GC115" s="228"/>
      <c r="GD115" s="228"/>
      <c r="GE115" s="228"/>
      <c r="GF115" s="228"/>
      <c r="GG115" s="228"/>
      <c r="GH115" s="228"/>
      <c r="GI115" s="228"/>
      <c r="GJ115" s="228"/>
      <c r="GK115" s="228"/>
      <c r="GL115" s="228"/>
      <c r="GM115" s="228"/>
      <c r="GN115" s="228"/>
      <c r="GO115" s="228"/>
      <c r="GP115" s="228"/>
      <c r="GQ115" s="228"/>
      <c r="GR115" s="228"/>
      <c r="GS115" s="228"/>
      <c r="GT115" s="228"/>
      <c r="GU115" s="228"/>
      <c r="GV115" s="228"/>
      <c r="GW115" s="228"/>
      <c r="GX115" s="228"/>
      <c r="GY115" s="228"/>
      <c r="GZ115" s="228"/>
      <c r="HA115" s="228"/>
      <c r="HB115" s="228"/>
      <c r="HC115" s="228"/>
      <c r="HD115" s="228"/>
      <c r="HE115" s="228"/>
      <c r="HF115" s="228"/>
      <c r="HG115" s="228"/>
      <c r="HH115" s="228"/>
      <c r="HI115" s="228"/>
      <c r="HJ115" s="228"/>
      <c r="HK115" s="228"/>
      <c r="HL115" s="228"/>
      <c r="HM115" s="228"/>
      <c r="HN115" s="228"/>
      <c r="HO115" s="228"/>
      <c r="HP115" s="228"/>
      <c r="HQ115" s="228"/>
      <c r="HR115" s="228"/>
      <c r="HS115" s="228"/>
      <c r="HT115" s="228"/>
      <c r="HU115" s="228"/>
      <c r="HV115" s="228"/>
      <c r="HW115" s="228"/>
      <c r="HX115" s="228"/>
      <c r="HY115" s="228"/>
      <c r="HZ115" s="228"/>
      <c r="IA115" s="228"/>
      <c r="IB115" s="228"/>
      <c r="IC115" s="228"/>
      <c r="ID115" s="228"/>
      <c r="IE115" s="228"/>
      <c r="IF115" s="228"/>
      <c r="IG115" s="228"/>
      <c r="IH115" s="228"/>
      <c r="II115" s="228"/>
      <c r="IJ115" s="228"/>
      <c r="IK115" s="228"/>
      <c r="IL115" s="228"/>
      <c r="IM115" s="228"/>
      <c r="IN115" s="228"/>
      <c r="IO115" s="228"/>
      <c r="IP115" s="228"/>
      <c r="IQ115" s="228"/>
      <c r="IR115" s="228"/>
      <c r="IS115" s="228"/>
      <c r="IT115" s="228"/>
      <c r="IU115" s="228"/>
      <c r="IV115" s="228"/>
      <c r="IW115" s="228"/>
      <c r="IX115" s="228"/>
      <c r="IY115" s="228"/>
      <c r="IZ115" s="228"/>
      <c r="JA115" s="228"/>
      <c r="JB115" s="228"/>
      <c r="JC115" s="228"/>
      <c r="JD115" s="228"/>
      <c r="JE115" s="228"/>
      <c r="JF115" s="228"/>
      <c r="JG115" s="228"/>
      <c r="JH115" s="228"/>
      <c r="JI115" s="228"/>
      <c r="JJ115" s="228"/>
      <c r="JK115" s="228"/>
      <c r="JL115" s="228"/>
      <c r="JM115" s="228"/>
      <c r="JN115" s="228"/>
      <c r="JO115" s="228"/>
      <c r="JP115" s="228"/>
      <c r="JQ115" s="228"/>
      <c r="JR115" s="228"/>
      <c r="JS115" s="228"/>
      <c r="JT115" s="228"/>
      <c r="JU115" s="228"/>
      <c r="JV115" s="228"/>
      <c r="JW115" s="228"/>
      <c r="JX115" s="228"/>
      <c r="JY115" s="228"/>
      <c r="JZ115" s="228"/>
      <c r="KA115" s="228"/>
      <c r="KB115" s="228"/>
      <c r="KC115" s="228"/>
      <c r="KD115" s="228"/>
      <c r="KE115" s="228"/>
      <c r="KF115" s="228"/>
      <c r="KG115" s="228"/>
      <c r="KH115" s="228"/>
      <c r="KI115" s="228"/>
      <c r="KJ115" s="228"/>
      <c r="KK115" s="228"/>
      <c r="KL115" s="228"/>
      <c r="KM115" s="228"/>
      <c r="KN115" s="228"/>
      <c r="KO115" s="228"/>
      <c r="KP115" s="228"/>
      <c r="KQ115" s="228"/>
      <c r="KR115" s="228"/>
      <c r="KS115" s="228"/>
      <c r="KT115" s="228"/>
      <c r="KU115" s="228"/>
      <c r="KV115" s="228"/>
      <c r="KW115" s="228"/>
      <c r="KX115" s="228"/>
      <c r="KY115" s="228"/>
      <c r="KZ115" s="228"/>
      <c r="LA115" s="228"/>
      <c r="LB115" s="228"/>
      <c r="LC115" s="228"/>
      <c r="LD115" s="228"/>
      <c r="LE115" s="228"/>
      <c r="LF115" s="228"/>
      <c r="LG115" s="228"/>
      <c r="LH115" s="228"/>
      <c r="LI115" s="228"/>
      <c r="LJ115" s="228"/>
      <c r="LK115" s="228"/>
      <c r="LL115" s="228"/>
      <c r="LM115" s="228"/>
      <c r="LN115" s="228"/>
      <c r="LO115" s="228"/>
      <c r="LP115" s="228"/>
      <c r="LQ115" s="228"/>
      <c r="LR115" s="228"/>
      <c r="LS115" s="228"/>
      <c r="LT115" s="228"/>
      <c r="LU115" s="228"/>
      <c r="LV115" s="228"/>
      <c r="LW115" s="228"/>
      <c r="LX115" s="228"/>
      <c r="LY115" s="228"/>
      <c r="LZ115" s="228"/>
      <c r="MA115" s="228"/>
      <c r="MB115" s="228"/>
      <c r="MC115" s="228"/>
      <c r="MD115" s="228"/>
      <c r="ME115" s="228"/>
      <c r="MF115" s="228"/>
      <c r="MG115" s="228"/>
      <c r="MH115" s="228"/>
      <c r="MI115" s="228"/>
      <c r="MJ115" s="228"/>
      <c r="MK115" s="228"/>
      <c r="ML115" s="228"/>
      <c r="MM115" s="228"/>
      <c r="MN115" s="228"/>
      <c r="MO115" s="228"/>
      <c r="MP115" s="228"/>
      <c r="MQ115" s="228"/>
      <c r="MR115" s="228"/>
      <c r="MS115" s="228"/>
      <c r="MT115" s="228"/>
      <c r="MU115" s="228"/>
      <c r="MV115" s="228"/>
      <c r="MW115" s="228"/>
      <c r="MX115" s="228"/>
      <c r="MY115" s="228"/>
      <c r="MZ115" s="228"/>
      <c r="NA115" s="228"/>
      <c r="NB115" s="228"/>
      <c r="NC115" s="228"/>
      <c r="ND115" s="228"/>
      <c r="NE115" s="228"/>
      <c r="NF115" s="228"/>
      <c r="NG115" s="228"/>
      <c r="NH115" s="228"/>
      <c r="NI115" s="228"/>
      <c r="NJ115" s="228"/>
      <c r="NK115" s="228"/>
      <c r="NL115" s="228"/>
      <c r="NM115" s="228"/>
      <c r="NN115" s="228"/>
      <c r="NO115" s="228"/>
      <c r="NP115" s="228"/>
      <c r="NQ115" s="228"/>
      <c r="NR115" s="228"/>
      <c r="NS115" s="228"/>
      <c r="NT115" s="228"/>
      <c r="NU115" s="228"/>
      <c r="NV115" s="228"/>
      <c r="NW115" s="228"/>
      <c r="NX115" s="228"/>
      <c r="NY115" s="228"/>
      <c r="NZ115" s="228"/>
      <c r="OA115" s="228"/>
      <c r="OB115" s="228"/>
      <c r="OC115" s="228"/>
      <c r="OD115" s="228"/>
      <c r="OE115" s="228"/>
      <c r="OF115" s="228"/>
      <c r="OG115" s="228"/>
      <c r="OH115" s="228"/>
      <c r="OI115" s="228"/>
      <c r="OJ115" s="228"/>
      <c r="OK115" s="228"/>
      <c r="OL115" s="228"/>
      <c r="OM115" s="228"/>
      <c r="ON115" s="228"/>
      <c r="OO115" s="228"/>
      <c r="OP115" s="228"/>
      <c r="OQ115" s="228"/>
      <c r="OR115" s="228"/>
      <c r="OS115" s="228"/>
      <c r="OT115" s="228"/>
      <c r="OU115" s="228"/>
      <c r="OV115" s="228"/>
      <c r="OW115" s="228"/>
      <c r="OX115" s="228"/>
      <c r="OY115" s="228"/>
      <c r="OZ115" s="228"/>
      <c r="PA115" s="228"/>
      <c r="PB115" s="228"/>
      <c r="PC115" s="228"/>
      <c r="PD115" s="228"/>
      <c r="PE115" s="228"/>
      <c r="PF115" s="228"/>
      <c r="PG115" s="228"/>
      <c r="PH115" s="228"/>
      <c r="PI115" s="228"/>
      <c r="PJ115" s="228"/>
      <c r="PK115" s="228"/>
      <c r="PL115" s="228"/>
      <c r="PM115" s="228"/>
      <c r="PN115" s="228"/>
      <c r="PO115" s="228"/>
      <c r="PP115" s="228"/>
      <c r="PQ115" s="228"/>
      <c r="PR115" s="228"/>
      <c r="PS115" s="228"/>
      <c r="PT115" s="228"/>
      <c r="PU115" s="228"/>
      <c r="PV115" s="228"/>
      <c r="PW115" s="228"/>
      <c r="PX115" s="228"/>
      <c r="PY115" s="228"/>
      <c r="PZ115" s="228"/>
      <c r="QA115" s="228"/>
      <c r="QB115" s="228"/>
      <c r="QC115" s="228"/>
      <c r="QD115" s="228"/>
      <c r="QE115" s="228"/>
      <c r="QF115" s="228"/>
      <c r="QG115" s="228"/>
      <c r="QH115" s="228"/>
      <c r="QI115" s="228"/>
      <c r="QJ115" s="228"/>
      <c r="QK115" s="228"/>
      <c r="QL115" s="228"/>
      <c r="QM115" s="228"/>
      <c r="QN115" s="228"/>
      <c r="QO115" s="228"/>
      <c r="QP115" s="228"/>
      <c r="QQ115" s="228"/>
      <c r="QR115" s="228"/>
      <c r="QS115" s="228"/>
      <c r="QT115" s="228"/>
      <c r="QU115" s="228"/>
      <c r="QV115" s="228"/>
      <c r="QW115" s="228"/>
      <c r="QX115" s="228"/>
      <c r="QY115" s="228"/>
      <c r="QZ115" s="228"/>
      <c r="RA115" s="228"/>
      <c r="RB115" s="228"/>
      <c r="RC115" s="228"/>
      <c r="RD115" s="228"/>
      <c r="RE115" s="228"/>
      <c r="RF115" s="228"/>
      <c r="RG115" s="228"/>
      <c r="RH115" s="228"/>
      <c r="RI115" s="228"/>
      <c r="RJ115" s="228"/>
      <c r="RK115" s="228"/>
      <c r="RL115" s="228"/>
      <c r="RM115" s="228"/>
      <c r="RN115" s="228"/>
      <c r="RO115" s="228"/>
      <c r="RP115" s="228"/>
      <c r="RQ115" s="228"/>
      <c r="RR115" s="228"/>
      <c r="RS115" s="228"/>
      <c r="RT115" s="228"/>
      <c r="RU115" s="228"/>
      <c r="RV115" s="228"/>
      <c r="RW115" s="228"/>
      <c r="RX115" s="228"/>
      <c r="RY115" s="228"/>
      <c r="RZ115" s="228"/>
      <c r="SA115" s="228"/>
      <c r="SB115" s="228"/>
      <c r="SC115" s="228"/>
      <c r="SD115" s="228"/>
      <c r="SE115" s="228"/>
      <c r="SF115" s="228"/>
      <c r="SG115" s="228"/>
      <c r="SH115" s="228"/>
      <c r="SI115" s="228"/>
      <c r="SJ115" s="228"/>
      <c r="SK115" s="228"/>
      <c r="SL115" s="228"/>
      <c r="SM115" s="228"/>
      <c r="SN115" s="228"/>
      <c r="SO115" s="228"/>
      <c r="SP115" s="228"/>
      <c r="SQ115" s="228"/>
      <c r="SR115" s="228"/>
      <c r="SS115" s="228"/>
      <c r="ST115" s="228"/>
      <c r="SU115" s="228"/>
      <c r="SV115" s="228"/>
      <c r="SW115" s="228"/>
      <c r="SX115" s="228"/>
      <c r="SY115" s="228"/>
      <c r="SZ115" s="228"/>
      <c r="TA115" s="228"/>
      <c r="TB115" s="228"/>
      <c r="TC115" s="228"/>
      <c r="TD115" s="228"/>
      <c r="TE115" s="228"/>
      <c r="TF115" s="228"/>
      <c r="TG115" s="228"/>
      <c r="TH115" s="228"/>
      <c r="TI115" s="228"/>
      <c r="TJ115" s="228"/>
      <c r="TK115" s="228"/>
      <c r="TL115" s="228"/>
      <c r="TM115" s="228"/>
      <c r="TN115" s="228"/>
      <c r="TO115" s="228"/>
      <c r="TP115" s="228"/>
      <c r="TQ115" s="228"/>
      <c r="TR115" s="228"/>
      <c r="TS115" s="228"/>
      <c r="TT115" s="228"/>
      <c r="TU115" s="228"/>
      <c r="TV115" s="228"/>
      <c r="TW115" s="228"/>
      <c r="TX115" s="228"/>
      <c r="TY115" s="228"/>
      <c r="TZ115" s="228"/>
      <c r="UA115" s="228"/>
      <c r="UB115" s="228"/>
      <c r="UC115" s="228"/>
      <c r="UD115" s="228"/>
      <c r="UE115" s="228"/>
      <c r="UF115" s="228"/>
      <c r="UG115" s="228"/>
      <c r="UH115" s="228"/>
      <c r="UI115" s="228"/>
      <c r="UJ115" s="228"/>
      <c r="UK115" s="228"/>
      <c r="UL115" s="228"/>
      <c r="UM115" s="228"/>
      <c r="UN115" s="228"/>
      <c r="UO115" s="228"/>
      <c r="UP115" s="228"/>
      <c r="UQ115" s="228"/>
      <c r="UR115" s="228"/>
      <c r="US115" s="228"/>
      <c r="UT115" s="228"/>
      <c r="UU115" s="228"/>
      <c r="UV115" s="228"/>
      <c r="UW115" s="228"/>
      <c r="UX115" s="228"/>
      <c r="UY115" s="228"/>
      <c r="UZ115" s="228"/>
      <c r="VA115" s="228"/>
      <c r="VB115" s="228"/>
      <c r="VC115" s="228"/>
      <c r="VD115" s="228"/>
      <c r="VE115" s="228"/>
      <c r="VF115" s="228"/>
      <c r="VG115" s="228"/>
      <c r="VH115" s="228"/>
      <c r="VI115" s="228"/>
      <c r="VJ115" s="228"/>
      <c r="VK115" s="228"/>
      <c r="VL115" s="228"/>
      <c r="VM115" s="228"/>
      <c r="VN115" s="228"/>
      <c r="VO115" s="228"/>
      <c r="VP115" s="228"/>
      <c r="VQ115" s="228"/>
      <c r="VR115" s="228"/>
      <c r="VS115" s="228"/>
      <c r="VT115" s="228"/>
      <c r="VU115" s="228"/>
      <c r="VV115" s="228"/>
      <c r="VW115" s="228"/>
      <c r="VX115" s="228"/>
      <c r="VY115" s="228"/>
      <c r="VZ115" s="228"/>
      <c r="WA115" s="228"/>
      <c r="WB115" s="228"/>
      <c r="WC115" s="228"/>
      <c r="WD115" s="228"/>
      <c r="WE115" s="228"/>
      <c r="WF115" s="228"/>
      <c r="WG115" s="228"/>
      <c r="WH115" s="228"/>
      <c r="WI115" s="228"/>
      <c r="WJ115" s="228"/>
      <c r="WK115" s="228"/>
      <c r="WL115" s="228"/>
      <c r="WM115" s="228"/>
      <c r="WN115" s="228"/>
      <c r="WO115" s="228"/>
      <c r="WP115" s="228"/>
      <c r="WQ115" s="228"/>
      <c r="WR115" s="228"/>
      <c r="WS115" s="228"/>
      <c r="WT115" s="228"/>
      <c r="WU115" s="228"/>
      <c r="WV115" s="228"/>
      <c r="WW115" s="228"/>
      <c r="WX115" s="228"/>
      <c r="WY115" s="228"/>
      <c r="WZ115" s="228"/>
      <c r="XA115" s="228"/>
      <c r="XB115" s="228"/>
      <c r="XC115" s="228"/>
      <c r="XD115" s="228"/>
      <c r="XE115" s="228"/>
      <c r="XF115" s="228"/>
      <c r="XG115" s="228"/>
      <c r="XH115" s="228"/>
      <c r="XI115" s="228"/>
      <c r="XJ115" s="228"/>
      <c r="XK115" s="228"/>
      <c r="XL115" s="228"/>
      <c r="XM115" s="228"/>
      <c r="XN115" s="228"/>
      <c r="XO115" s="228"/>
      <c r="XP115" s="228"/>
      <c r="XQ115" s="228"/>
      <c r="XR115" s="228"/>
      <c r="XS115" s="228"/>
      <c r="XT115" s="228"/>
      <c r="XU115" s="228"/>
      <c r="XV115" s="228"/>
      <c r="XW115" s="228"/>
      <c r="XX115" s="228"/>
      <c r="XY115" s="228"/>
      <c r="XZ115" s="228"/>
      <c r="YA115" s="228"/>
      <c r="YB115" s="228"/>
      <c r="YC115" s="228"/>
      <c r="YD115" s="228"/>
      <c r="YE115" s="228"/>
      <c r="YF115" s="228"/>
      <c r="YG115" s="228"/>
      <c r="YH115" s="228"/>
      <c r="YI115" s="228"/>
      <c r="YJ115" s="228"/>
      <c r="YK115" s="228"/>
      <c r="YL115" s="228"/>
      <c r="YM115" s="228"/>
      <c r="YN115" s="228"/>
      <c r="YO115" s="228"/>
      <c r="YP115" s="228"/>
      <c r="YQ115" s="228"/>
      <c r="YR115" s="228"/>
      <c r="YS115" s="228"/>
      <c r="YT115" s="228"/>
      <c r="YU115" s="228"/>
      <c r="YV115" s="228"/>
      <c r="YW115" s="228"/>
      <c r="YX115" s="228"/>
      <c r="YY115" s="228"/>
      <c r="YZ115" s="228"/>
      <c r="ZA115" s="228"/>
      <c r="ZB115" s="228"/>
      <c r="ZC115" s="228"/>
      <c r="ZD115" s="228"/>
      <c r="ZE115" s="228"/>
      <c r="ZF115" s="228"/>
      <c r="ZG115" s="228"/>
      <c r="ZH115" s="228"/>
      <c r="ZI115" s="228"/>
      <c r="ZJ115" s="228"/>
      <c r="ZK115" s="228"/>
      <c r="ZL115" s="228"/>
      <c r="ZM115" s="228"/>
      <c r="ZN115" s="228"/>
      <c r="ZO115" s="228"/>
      <c r="ZP115" s="228"/>
      <c r="ZQ115" s="228"/>
      <c r="ZR115" s="228"/>
      <c r="ZS115" s="228"/>
      <c r="ZT115" s="228"/>
      <c r="ZU115" s="228"/>
      <c r="ZV115" s="228"/>
      <c r="ZW115" s="228"/>
      <c r="ZX115" s="228"/>
      <c r="ZY115" s="228"/>
      <c r="ZZ115" s="228"/>
      <c r="AAA115" s="228"/>
      <c r="AAB115" s="228"/>
      <c r="AAC115" s="228"/>
      <c r="AAD115" s="228"/>
      <c r="AAE115" s="228"/>
      <c r="AAF115" s="228"/>
      <c r="AAG115" s="228"/>
      <c r="AAH115" s="228"/>
      <c r="AAI115" s="228"/>
      <c r="AAJ115" s="228"/>
      <c r="AAK115" s="228"/>
      <c r="AAL115" s="228"/>
      <c r="AAM115" s="228"/>
      <c r="AAN115" s="228"/>
      <c r="AAO115" s="228"/>
      <c r="AAP115" s="228"/>
      <c r="AAQ115" s="228"/>
      <c r="AAR115" s="228"/>
      <c r="AAS115" s="228"/>
      <c r="AAT115" s="228"/>
      <c r="AAU115" s="228"/>
      <c r="AAV115" s="228"/>
      <c r="AAW115" s="228"/>
      <c r="AAX115" s="228"/>
      <c r="AAY115" s="228"/>
      <c r="AAZ115" s="228"/>
      <c r="ABA115" s="228"/>
      <c r="ABB115" s="228"/>
      <c r="ABC115" s="228"/>
      <c r="ABD115" s="228"/>
      <c r="ABE115" s="228"/>
      <c r="ABF115" s="228"/>
      <c r="ABG115" s="228"/>
      <c r="ABH115" s="228"/>
      <c r="ABI115" s="228"/>
      <c r="ABJ115" s="228"/>
      <c r="ABK115" s="228"/>
      <c r="ABL115" s="228"/>
      <c r="ABM115" s="228"/>
      <c r="ABN115" s="228"/>
      <c r="ABO115" s="228"/>
      <c r="ABP115" s="228"/>
      <c r="ABQ115" s="228"/>
      <c r="ABR115" s="228"/>
      <c r="ABS115" s="228"/>
      <c r="ABT115" s="228"/>
      <c r="ABU115" s="228"/>
      <c r="ABV115" s="228"/>
      <c r="ABW115" s="228"/>
      <c r="ABX115" s="228"/>
      <c r="ABY115" s="228"/>
      <c r="ABZ115" s="228"/>
      <c r="ACA115" s="228"/>
      <c r="ACB115" s="228"/>
      <c r="ACC115" s="228"/>
      <c r="ACD115" s="228"/>
      <c r="ACE115" s="228"/>
      <c r="ACF115" s="228"/>
      <c r="ACG115" s="228"/>
      <c r="ACH115" s="228"/>
      <c r="ACI115" s="228"/>
      <c r="ACJ115" s="228"/>
      <c r="ACK115" s="228"/>
      <c r="ACL115" s="228"/>
      <c r="ACM115" s="228"/>
      <c r="ACN115" s="228"/>
      <c r="ACO115" s="228"/>
      <c r="ACP115" s="228"/>
      <c r="ACQ115" s="228"/>
      <c r="ACR115" s="228"/>
      <c r="ACS115" s="228"/>
      <c r="ACT115" s="228"/>
      <c r="ACU115" s="228"/>
      <c r="ACV115" s="228"/>
      <c r="ACW115" s="228"/>
      <c r="ACX115" s="228"/>
      <c r="ACY115" s="228"/>
      <c r="ACZ115" s="228"/>
      <c r="ADA115" s="228"/>
      <c r="ADB115" s="228"/>
      <c r="ADC115" s="228"/>
      <c r="ADD115" s="228"/>
      <c r="ADE115" s="228"/>
      <c r="ADF115" s="228"/>
      <c r="ADG115" s="228"/>
      <c r="ADH115" s="228"/>
      <c r="ADI115" s="228"/>
      <c r="ADJ115" s="228"/>
      <c r="ADK115" s="228"/>
      <c r="ADL115" s="228"/>
      <c r="ADM115" s="228"/>
      <c r="ADN115" s="228"/>
      <c r="ADO115" s="228"/>
      <c r="ADP115" s="228"/>
      <c r="ADQ115" s="228"/>
      <c r="ADR115" s="228"/>
      <c r="ADS115" s="228"/>
      <c r="ADT115" s="228"/>
      <c r="ADU115" s="228"/>
      <c r="ADV115" s="228"/>
      <c r="ADW115" s="228"/>
      <c r="ADX115" s="228"/>
      <c r="ADY115" s="228"/>
      <c r="ADZ115" s="228"/>
      <c r="AEA115" s="228"/>
      <c r="AEB115" s="228"/>
      <c r="AEC115" s="228"/>
      <c r="AED115" s="228"/>
      <c r="AEE115" s="228"/>
      <c r="AEF115" s="228"/>
      <c r="AEG115" s="228"/>
      <c r="AEH115" s="228"/>
      <c r="AEI115" s="228"/>
      <c r="AEJ115" s="228"/>
      <c r="AEK115" s="228"/>
      <c r="AEL115" s="228"/>
      <c r="AEM115" s="228"/>
      <c r="AEN115" s="228"/>
      <c r="AEO115" s="228"/>
      <c r="AEP115" s="228"/>
      <c r="AEQ115" s="228"/>
      <c r="AER115" s="228"/>
      <c r="AES115" s="228"/>
      <c r="AET115" s="228"/>
      <c r="AEU115" s="228"/>
      <c r="AEV115" s="228"/>
      <c r="AEW115" s="228"/>
      <c r="AEX115" s="228"/>
      <c r="AEY115" s="228"/>
      <c r="AEZ115" s="228"/>
      <c r="AFA115" s="228"/>
      <c r="AFB115" s="228"/>
      <c r="AFC115" s="228"/>
      <c r="AFD115" s="228"/>
      <c r="AFE115" s="228"/>
      <c r="AFF115" s="228"/>
      <c r="AFG115" s="228"/>
      <c r="AFH115" s="228"/>
      <c r="AFI115" s="228"/>
      <c r="AFJ115" s="228"/>
      <c r="AFK115" s="228"/>
      <c r="AFL115" s="228"/>
      <c r="AFM115" s="228"/>
      <c r="AFN115" s="228"/>
      <c r="AFO115" s="228"/>
      <c r="AFP115" s="228"/>
      <c r="AFQ115" s="228"/>
      <c r="AFR115" s="228"/>
      <c r="AFS115" s="228"/>
      <c r="AFT115" s="228"/>
      <c r="AFU115" s="228"/>
      <c r="AFV115" s="228"/>
      <c r="AFW115" s="228"/>
      <c r="AFX115" s="228"/>
      <c r="AFY115" s="228"/>
      <c r="AFZ115" s="228"/>
      <c r="AGA115" s="228"/>
      <c r="AGB115" s="228"/>
      <c r="AGC115" s="228"/>
      <c r="AGD115" s="228"/>
      <c r="AGE115" s="228"/>
      <c r="AGF115" s="228"/>
      <c r="AGG115" s="228"/>
      <c r="AGH115" s="228"/>
      <c r="AGI115" s="228"/>
      <c r="AGJ115" s="228"/>
      <c r="AGK115" s="228"/>
      <c r="AGL115" s="228"/>
      <c r="AGM115" s="228"/>
      <c r="AGN115" s="228"/>
      <c r="AGO115" s="228"/>
      <c r="AGP115" s="228"/>
      <c r="AGQ115" s="228"/>
      <c r="AGR115" s="228"/>
      <c r="AGS115" s="228"/>
      <c r="AGT115" s="228"/>
      <c r="AGU115" s="228"/>
      <c r="AGV115" s="228"/>
      <c r="AGW115" s="228"/>
      <c r="AGX115" s="228"/>
      <c r="AGY115" s="228"/>
      <c r="AGZ115" s="228"/>
      <c r="AHA115" s="228"/>
      <c r="AHB115" s="228"/>
      <c r="AHC115" s="228"/>
      <c r="AHD115" s="228"/>
      <c r="AHE115" s="228"/>
      <c r="AHF115" s="228"/>
      <c r="AHG115" s="228"/>
      <c r="AHH115" s="228"/>
      <c r="AHI115" s="228"/>
      <c r="AHJ115" s="228"/>
      <c r="AHK115" s="228"/>
      <c r="AHL115" s="228"/>
      <c r="AHM115" s="228"/>
      <c r="AHN115" s="228"/>
      <c r="AHO115" s="228"/>
      <c r="AHP115" s="228"/>
      <c r="AHQ115" s="228"/>
      <c r="AHR115" s="228"/>
      <c r="AHS115" s="228"/>
      <c r="AHT115" s="228"/>
      <c r="AHU115" s="228"/>
      <c r="AHV115" s="228"/>
      <c r="AHW115" s="228"/>
      <c r="AHX115" s="228"/>
      <c r="AHY115" s="228"/>
      <c r="AHZ115" s="228"/>
      <c r="AIA115" s="228"/>
      <c r="AIB115" s="228"/>
      <c r="AIC115" s="228"/>
      <c r="AID115" s="228"/>
      <c r="AIE115" s="228"/>
      <c r="AIF115" s="228"/>
      <c r="AIG115" s="228"/>
      <c r="AIH115" s="228"/>
      <c r="AII115" s="228"/>
      <c r="AIJ115" s="228"/>
      <c r="AIK115" s="228"/>
      <c r="AIL115" s="228"/>
      <c r="AIM115" s="228"/>
      <c r="AIN115" s="228"/>
      <c r="AIO115" s="228"/>
      <c r="AIP115" s="228"/>
      <c r="AIQ115" s="228"/>
      <c r="AIR115" s="228"/>
      <c r="AIS115" s="228"/>
      <c r="AIT115" s="228"/>
      <c r="AIU115" s="228"/>
      <c r="AIV115" s="228"/>
      <c r="AIW115" s="228"/>
      <c r="AIX115" s="228"/>
      <c r="AIY115" s="228"/>
      <c r="AIZ115" s="228"/>
      <c r="AJA115" s="228"/>
      <c r="AJB115" s="228"/>
      <c r="AJC115" s="228"/>
      <c r="AJD115" s="228"/>
      <c r="AJE115" s="228"/>
      <c r="AJF115" s="228"/>
      <c r="AJG115" s="228"/>
      <c r="AJH115" s="228"/>
      <c r="AJI115" s="228"/>
      <c r="AJJ115" s="228"/>
      <c r="AJK115" s="228"/>
      <c r="AJL115" s="228"/>
      <c r="AJM115" s="228"/>
      <c r="AJN115" s="228"/>
      <c r="AJO115" s="228"/>
      <c r="AJP115" s="228"/>
      <c r="AJQ115" s="228"/>
      <c r="AJR115" s="228"/>
      <c r="AJS115" s="228"/>
      <c r="AJT115" s="228"/>
      <c r="AJU115" s="228"/>
      <c r="AJV115" s="228"/>
      <c r="AJW115" s="228"/>
      <c r="AJX115" s="228"/>
      <c r="AJY115" s="228"/>
      <c r="AJZ115" s="228"/>
      <c r="AKA115" s="228"/>
      <c r="AKB115" s="228"/>
      <c r="AKC115" s="228"/>
      <c r="AKD115" s="228"/>
      <c r="AKE115" s="228"/>
      <c r="AKF115" s="228"/>
      <c r="AKG115" s="228"/>
      <c r="AKH115" s="228"/>
      <c r="AKI115" s="228"/>
      <c r="AKJ115" s="228"/>
      <c r="AKK115" s="228"/>
      <c r="AKL115" s="228"/>
      <c r="AKM115" s="228"/>
      <c r="AKN115" s="228"/>
      <c r="AKO115" s="228"/>
      <c r="AKP115" s="228"/>
      <c r="AKQ115" s="228"/>
      <c r="AKR115" s="228"/>
      <c r="AKS115" s="228"/>
      <c r="AKT115" s="228"/>
      <c r="AKU115" s="228"/>
      <c r="AKV115" s="228"/>
      <c r="AKW115" s="228"/>
      <c r="AKX115" s="228"/>
      <c r="AKY115" s="228"/>
      <c r="AKZ115" s="228"/>
      <c r="ALA115" s="228"/>
      <c r="ALB115" s="228"/>
      <c r="ALC115" s="228"/>
      <c r="ALD115" s="228"/>
      <c r="ALE115" s="228"/>
      <c r="ALF115" s="228"/>
      <c r="ALG115" s="228"/>
      <c r="ALH115" s="228"/>
      <c r="ALI115" s="228"/>
      <c r="ALJ115" s="228"/>
      <c r="ALK115" s="228"/>
      <c r="ALL115" s="228"/>
      <c r="ALM115" s="228"/>
      <c r="ALN115" s="228"/>
      <c r="ALO115" s="228"/>
      <c r="ALP115" s="228"/>
      <c r="ALQ115" s="228"/>
      <c r="ALR115" s="228"/>
      <c r="ALS115" s="228"/>
      <c r="ALT115" s="228"/>
      <c r="ALU115" s="228"/>
      <c r="ALV115" s="228"/>
      <c r="ALW115" s="228"/>
      <c r="ALX115" s="228"/>
      <c r="ALY115" s="228"/>
      <c r="ALZ115" s="228"/>
      <c r="AMA115" s="228"/>
      <c r="AMB115" s="228"/>
      <c r="AMC115" s="228"/>
      <c r="AMD115" s="228"/>
      <c r="AME115" s="228"/>
      <c r="AMF115" s="228"/>
      <c r="AMG115" s="228"/>
      <c r="AMH115" s="228"/>
      <c r="AMI115" s="228"/>
      <c r="AMJ115" s="228"/>
      <c r="AMK115" s="228"/>
      <c r="AML115" s="228"/>
      <c r="AMM115" s="228"/>
      <c r="AMN115" s="228"/>
      <c r="AMO115" s="228"/>
      <c r="AMP115" s="228"/>
      <c r="AMQ115" s="228"/>
      <c r="AMR115" s="228"/>
      <c r="AMS115" s="228"/>
      <c r="AMT115" s="228"/>
      <c r="AMU115" s="228"/>
      <c r="AMV115" s="228"/>
      <c r="AMW115" s="228"/>
      <c r="AMX115" s="228"/>
    </row>
    <row r="116" spans="1:1038" s="308" customFormat="1" ht="18" customHeight="1">
      <c r="A116" s="351" t="s">
        <v>1452</v>
      </c>
      <c r="B116" s="228" t="s">
        <v>1278</v>
      </c>
      <c r="C116" s="228"/>
      <c r="D116" s="228" t="s">
        <v>1279</v>
      </c>
      <c r="E116" s="228">
        <v>21</v>
      </c>
      <c r="F116" s="228">
        <v>1</v>
      </c>
      <c r="G116" s="285" t="str">
        <f t="shared" si="22"/>
        <v>21-1</v>
      </c>
      <c r="H116" s="279">
        <v>0</v>
      </c>
      <c r="I116" s="228">
        <v>30.5</v>
      </c>
      <c r="J116" s="226"/>
      <c r="K116" s="545" t="b">
        <f>IF(I117=1,IF(((VLOOKUP($G116,[1]Depth_Lookup!#REF!,9,FALSE))-(H116/100))=0,"Good",IF(((VLOOKUP($G116,[1]Depth_Lookup!$A$3:$J$550,9,FALSE))-(H116/100))&gt;0,"Too Short","Too Long")))</f>
        <v>0</v>
      </c>
      <c r="L116" s="171">
        <f>(VLOOKUP($G116,Depth_Lookup!$A$3:$J$410,10,FALSE))+(H116/100)</f>
        <v>44.7</v>
      </c>
      <c r="M116" s="171">
        <f>(VLOOKUP($G116,Depth_Lookup!$A$3:$J$410,10,FALSE))+(I116/100)</f>
        <v>45.005000000000003</v>
      </c>
      <c r="N116" s="231" t="s">
        <v>1325</v>
      </c>
      <c r="O116" s="228" t="s">
        <v>1280</v>
      </c>
      <c r="P116" s="228" t="s">
        <v>853</v>
      </c>
      <c r="Q116" s="228" t="s">
        <v>125</v>
      </c>
      <c r="R116" s="304" t="s">
        <v>1633</v>
      </c>
      <c r="S116" s="228" t="s">
        <v>700</v>
      </c>
      <c r="T116" s="228" t="s">
        <v>700</v>
      </c>
      <c r="U116" s="228"/>
      <c r="V116" s="228"/>
      <c r="W116" s="228" t="s">
        <v>102</v>
      </c>
      <c r="X116" s="305">
        <v>5</v>
      </c>
      <c r="Y116" s="228" t="s">
        <v>90</v>
      </c>
      <c r="Z116" s="228" t="s">
        <v>91</v>
      </c>
      <c r="AA116" s="228"/>
      <c r="AB116" s="228"/>
      <c r="AC116" s="228"/>
      <c r="AD116" s="228"/>
      <c r="AE116" s="234"/>
      <c r="AF116" s="304" t="e">
        <v>#N/A</v>
      </c>
      <c r="AG116" s="241"/>
      <c r="AH116" s="228"/>
      <c r="AI116" s="244">
        <v>74</v>
      </c>
      <c r="AJ116" s="228"/>
      <c r="AK116" s="228"/>
      <c r="AL116" s="228"/>
      <c r="AM116" s="228"/>
      <c r="AN116" s="228"/>
      <c r="AO116" s="244"/>
      <c r="AP116" s="228"/>
      <c r="AQ116" s="228"/>
      <c r="AR116" s="228"/>
      <c r="AS116" s="228"/>
      <c r="AT116" s="228"/>
      <c r="AU116" s="244"/>
      <c r="AV116" s="228"/>
      <c r="AW116" s="228"/>
      <c r="AX116" s="228"/>
      <c r="AY116" s="228"/>
      <c r="AZ116" s="228"/>
      <c r="BA116" s="244">
        <v>25</v>
      </c>
      <c r="BB116" s="228">
        <v>10</v>
      </c>
      <c r="BC116" s="228">
        <v>5</v>
      </c>
      <c r="BD116" s="228" t="s">
        <v>110</v>
      </c>
      <c r="BE116" s="228" t="s">
        <v>103</v>
      </c>
      <c r="BF116" s="228"/>
      <c r="BG116" s="244"/>
      <c r="BH116" s="228"/>
      <c r="BI116" s="228"/>
      <c r="BJ116" s="228"/>
      <c r="BK116" s="228"/>
      <c r="BL116" s="228"/>
      <c r="BM116" s="244">
        <v>1</v>
      </c>
      <c r="BN116" s="228"/>
      <c r="BO116" s="228"/>
      <c r="BP116" s="228"/>
      <c r="BQ116" s="228"/>
      <c r="BR116" s="228"/>
      <c r="BS116" s="228"/>
      <c r="BT116" s="228"/>
      <c r="BU116" s="228"/>
      <c r="BV116" s="228"/>
      <c r="BW116" s="228"/>
      <c r="BX116" s="228"/>
      <c r="BY116" s="244"/>
      <c r="BZ116" s="228"/>
      <c r="CA116" s="228"/>
      <c r="CB116" s="228"/>
      <c r="CC116" s="228"/>
      <c r="CD116" s="228"/>
      <c r="CE116" s="228"/>
      <c r="CF116" s="228"/>
      <c r="CG116" s="245"/>
      <c r="CH116" s="246" t="s">
        <v>1360</v>
      </c>
      <c r="CI116" s="246">
        <v>100</v>
      </c>
      <c r="CJ116" s="246" t="s">
        <v>514</v>
      </c>
      <c r="CK116" s="247"/>
      <c r="CL116" s="248"/>
      <c r="CM116" s="248"/>
      <c r="CN116" s="248"/>
      <c r="CO116" s="248"/>
      <c r="CP116" s="248"/>
      <c r="CQ116" s="248"/>
      <c r="CR116" s="248"/>
      <c r="CS116" s="248"/>
      <c r="CT116" s="248"/>
      <c r="CU116" s="248"/>
      <c r="CV116" s="248"/>
      <c r="CW116" s="248"/>
      <c r="CX116" s="248"/>
      <c r="CY116" s="248"/>
      <c r="CZ116" s="248"/>
      <c r="DA116" s="248"/>
      <c r="DB116" s="248">
        <v>75</v>
      </c>
      <c r="DC116" s="249">
        <v>25</v>
      </c>
      <c r="DD116" s="248"/>
      <c r="DE116" s="248"/>
      <c r="DF116" s="248"/>
      <c r="DG116" s="248"/>
      <c r="DH116" s="248"/>
      <c r="DI116" s="248"/>
      <c r="DJ116" s="248"/>
      <c r="DK116" s="306">
        <v>100</v>
      </c>
      <c r="DL116" s="245"/>
      <c r="DM116" s="248"/>
      <c r="DN116" s="248"/>
      <c r="DO116" s="307"/>
      <c r="DQ116" s="245"/>
      <c r="DR116" s="307"/>
      <c r="DS116" s="245"/>
      <c r="DT116" s="262" t="s">
        <v>1394</v>
      </c>
      <c r="DU116" s="249"/>
      <c r="DV116" s="249"/>
      <c r="DW116" s="310">
        <v>100</v>
      </c>
      <c r="DX116" s="311" t="e">
        <v>#N/A</v>
      </c>
      <c r="DY116" s="268" t="s">
        <v>1401</v>
      </c>
      <c r="DZ116" s="268" t="s">
        <v>1453</v>
      </c>
      <c r="EA116" s="268"/>
      <c r="EB116" s="249"/>
      <c r="EC116" s="312"/>
      <c r="ED116" s="229" t="s">
        <v>2517</v>
      </c>
      <c r="EE116" s="313"/>
      <c r="EF116" s="314"/>
      <c r="EG116" s="313"/>
      <c r="EH116" s="315"/>
      <c r="EI116" s="316" t="e">
        <f>VLOOKUP(EH116,definitions_list_mag!$Y$12:$Z$15,2,FALSE)</f>
        <v>#N/A</v>
      </c>
      <c r="EJ116" s="317"/>
      <c r="EK116" s="318" t="e">
        <f>VLOOKUP(EJ116,definitions_list_mag!$AT$3:$AU$5,2,FALSE)</f>
        <v>#N/A</v>
      </c>
      <c r="EL116" s="313"/>
      <c r="EM116" s="315"/>
      <c r="EN116" s="315"/>
      <c r="EO116" s="319"/>
      <c r="EP116" s="319"/>
      <c r="EQ116" s="319"/>
      <c r="ER116" s="319"/>
      <c r="ES116" s="319"/>
      <c r="ET116" s="319"/>
      <c r="EU116" s="319"/>
      <c r="EV116" s="320"/>
      <c r="EW116" s="320"/>
      <c r="EX116" s="320"/>
      <c r="EY116" s="320"/>
      <c r="EZ116" s="192" t="e">
        <f t="shared" si="25"/>
        <v>#DIV/0!</v>
      </c>
      <c r="FA116" s="192" t="e">
        <f t="shared" si="26"/>
        <v>#DIV/0!</v>
      </c>
      <c r="FB116" s="192" t="e">
        <f t="shared" si="27"/>
        <v>#DIV/0!</v>
      </c>
      <c r="FC116" s="192" t="e">
        <f t="shared" si="28"/>
        <v>#DIV/0!</v>
      </c>
      <c r="FD116" s="192" t="e">
        <f t="shared" si="29"/>
        <v>#DIV/0!</v>
      </c>
      <c r="FE116" s="193" t="e">
        <f t="shared" si="30"/>
        <v>#DIV/0!</v>
      </c>
      <c r="FF116" s="194" t="e">
        <f t="shared" si="31"/>
        <v>#DIV/0!</v>
      </c>
      <c r="FG116" s="317"/>
      <c r="FH116" s="315"/>
      <c r="FI116" s="778">
        <f t="shared" si="32"/>
        <v>0</v>
      </c>
      <c r="FJ116" s="779" t="e">
        <f t="shared" si="33"/>
        <v>#DIV/0!</v>
      </c>
      <c r="FK116" s="779" t="e">
        <f t="shared" si="34"/>
        <v>#DIV/0!</v>
      </c>
      <c r="FL116" s="780" t="e">
        <f t="shared" si="35"/>
        <v>#DIV/0!</v>
      </c>
      <c r="FM116" s="169" t="e">
        <f t="shared" si="36"/>
        <v>#DIV/0!</v>
      </c>
      <c r="FN116" s="783" t="e">
        <f t="shared" si="37"/>
        <v>#DIV/0!</v>
      </c>
      <c r="FO116" s="228"/>
      <c r="FP116" s="228"/>
      <c r="FQ116" s="228"/>
      <c r="FR116" s="228"/>
      <c r="FS116" s="228"/>
      <c r="FT116" s="228"/>
      <c r="FU116" s="228"/>
      <c r="FV116" s="228"/>
      <c r="FW116" s="228"/>
      <c r="FX116" s="228"/>
      <c r="FY116" s="228"/>
      <c r="FZ116" s="228"/>
      <c r="GA116" s="228"/>
      <c r="GB116" s="228"/>
      <c r="GC116" s="228"/>
      <c r="GD116" s="228"/>
      <c r="GE116" s="228"/>
      <c r="GF116" s="228"/>
      <c r="GG116" s="228"/>
      <c r="GH116" s="228"/>
      <c r="GI116" s="228"/>
      <c r="GJ116" s="228"/>
      <c r="GK116" s="228"/>
      <c r="GL116" s="228"/>
      <c r="GM116" s="228"/>
      <c r="GN116" s="228"/>
      <c r="GO116" s="228"/>
      <c r="GP116" s="228"/>
      <c r="GQ116" s="228"/>
      <c r="GR116" s="228"/>
      <c r="GS116" s="228"/>
      <c r="GT116" s="228"/>
      <c r="GU116" s="228"/>
      <c r="GV116" s="228"/>
      <c r="GW116" s="228"/>
      <c r="GX116" s="228"/>
      <c r="GY116" s="228"/>
      <c r="GZ116" s="228"/>
      <c r="HA116" s="228"/>
      <c r="HB116" s="228"/>
      <c r="HC116" s="228"/>
      <c r="HD116" s="228"/>
      <c r="HE116" s="228"/>
      <c r="HF116" s="228"/>
      <c r="HG116" s="228"/>
      <c r="HH116" s="228"/>
      <c r="HI116" s="228"/>
      <c r="HJ116" s="228"/>
      <c r="HK116" s="228"/>
      <c r="HL116" s="228"/>
      <c r="HM116" s="228"/>
      <c r="HN116" s="228"/>
      <c r="HO116" s="228"/>
      <c r="HP116" s="228"/>
      <c r="HQ116" s="228"/>
      <c r="HR116" s="228"/>
      <c r="HS116" s="228"/>
      <c r="HT116" s="228"/>
      <c r="HU116" s="228"/>
      <c r="HV116" s="228"/>
      <c r="HW116" s="228"/>
      <c r="HX116" s="228"/>
      <c r="HY116" s="228"/>
      <c r="HZ116" s="228"/>
      <c r="IA116" s="228"/>
      <c r="IB116" s="228"/>
      <c r="IC116" s="228"/>
      <c r="ID116" s="228"/>
      <c r="IE116" s="228"/>
      <c r="IF116" s="228"/>
      <c r="IG116" s="228"/>
      <c r="IH116" s="228"/>
      <c r="II116" s="228"/>
      <c r="IJ116" s="228"/>
      <c r="IK116" s="228"/>
      <c r="IL116" s="228"/>
      <c r="IM116" s="228"/>
      <c r="IN116" s="228"/>
      <c r="IO116" s="228"/>
      <c r="IP116" s="228"/>
      <c r="IQ116" s="228"/>
      <c r="IR116" s="228"/>
      <c r="IS116" s="228"/>
      <c r="IT116" s="228"/>
      <c r="IU116" s="228"/>
      <c r="IV116" s="228"/>
      <c r="IW116" s="228"/>
      <c r="IX116" s="228"/>
      <c r="IY116" s="228"/>
      <c r="IZ116" s="228"/>
      <c r="JA116" s="228"/>
      <c r="JB116" s="228"/>
      <c r="JC116" s="228"/>
      <c r="JD116" s="228"/>
      <c r="JE116" s="228"/>
      <c r="JF116" s="228"/>
      <c r="JG116" s="228"/>
      <c r="JH116" s="228"/>
      <c r="JI116" s="228"/>
      <c r="JJ116" s="228"/>
      <c r="JK116" s="228"/>
      <c r="JL116" s="228"/>
      <c r="JM116" s="228"/>
      <c r="JN116" s="228"/>
      <c r="JO116" s="228"/>
      <c r="JP116" s="228"/>
      <c r="JQ116" s="228"/>
      <c r="JR116" s="228"/>
      <c r="JS116" s="228"/>
      <c r="JT116" s="228"/>
      <c r="JU116" s="228"/>
      <c r="JV116" s="228"/>
      <c r="JW116" s="228"/>
      <c r="JX116" s="228"/>
      <c r="JY116" s="228"/>
      <c r="JZ116" s="228"/>
      <c r="KA116" s="228"/>
      <c r="KB116" s="228"/>
      <c r="KC116" s="228"/>
      <c r="KD116" s="228"/>
      <c r="KE116" s="228"/>
      <c r="KF116" s="228"/>
      <c r="KG116" s="228"/>
      <c r="KH116" s="228"/>
      <c r="KI116" s="228"/>
      <c r="KJ116" s="228"/>
      <c r="KK116" s="228"/>
      <c r="KL116" s="228"/>
      <c r="KM116" s="228"/>
      <c r="KN116" s="228"/>
      <c r="KO116" s="228"/>
      <c r="KP116" s="228"/>
      <c r="KQ116" s="228"/>
      <c r="KR116" s="228"/>
      <c r="KS116" s="228"/>
      <c r="KT116" s="228"/>
      <c r="KU116" s="228"/>
      <c r="KV116" s="228"/>
      <c r="KW116" s="228"/>
      <c r="KX116" s="228"/>
      <c r="KY116" s="228"/>
      <c r="KZ116" s="228"/>
      <c r="LA116" s="228"/>
      <c r="LB116" s="228"/>
      <c r="LC116" s="228"/>
      <c r="LD116" s="228"/>
      <c r="LE116" s="228"/>
      <c r="LF116" s="228"/>
      <c r="LG116" s="228"/>
      <c r="LH116" s="228"/>
      <c r="LI116" s="228"/>
      <c r="LJ116" s="228"/>
      <c r="LK116" s="228"/>
      <c r="LL116" s="228"/>
      <c r="LM116" s="228"/>
      <c r="LN116" s="228"/>
      <c r="LO116" s="228"/>
      <c r="LP116" s="228"/>
      <c r="LQ116" s="228"/>
      <c r="LR116" s="228"/>
      <c r="LS116" s="228"/>
      <c r="LT116" s="228"/>
      <c r="LU116" s="228"/>
      <c r="LV116" s="228"/>
      <c r="LW116" s="228"/>
      <c r="LX116" s="228"/>
      <c r="LY116" s="228"/>
      <c r="LZ116" s="228"/>
      <c r="MA116" s="228"/>
      <c r="MB116" s="228"/>
      <c r="MC116" s="228"/>
      <c r="MD116" s="228"/>
      <c r="ME116" s="228"/>
      <c r="MF116" s="228"/>
      <c r="MG116" s="228"/>
      <c r="MH116" s="228"/>
      <c r="MI116" s="228"/>
      <c r="MJ116" s="228"/>
      <c r="MK116" s="228"/>
      <c r="ML116" s="228"/>
      <c r="MM116" s="228"/>
      <c r="MN116" s="228"/>
      <c r="MO116" s="228"/>
      <c r="MP116" s="228"/>
      <c r="MQ116" s="228"/>
      <c r="MR116" s="228"/>
      <c r="MS116" s="228"/>
      <c r="MT116" s="228"/>
      <c r="MU116" s="228"/>
      <c r="MV116" s="228"/>
      <c r="MW116" s="228"/>
      <c r="MX116" s="228"/>
      <c r="MY116" s="228"/>
      <c r="MZ116" s="228"/>
      <c r="NA116" s="228"/>
      <c r="NB116" s="228"/>
      <c r="NC116" s="228"/>
      <c r="ND116" s="228"/>
      <c r="NE116" s="228"/>
      <c r="NF116" s="228"/>
      <c r="NG116" s="228"/>
      <c r="NH116" s="228"/>
      <c r="NI116" s="228"/>
      <c r="NJ116" s="228"/>
      <c r="NK116" s="228"/>
      <c r="NL116" s="228"/>
      <c r="NM116" s="228"/>
      <c r="NN116" s="228"/>
      <c r="NO116" s="228"/>
      <c r="NP116" s="228"/>
      <c r="NQ116" s="228"/>
      <c r="NR116" s="228"/>
      <c r="NS116" s="228"/>
      <c r="NT116" s="228"/>
      <c r="NU116" s="228"/>
      <c r="NV116" s="228"/>
      <c r="NW116" s="228"/>
      <c r="NX116" s="228"/>
      <c r="NY116" s="228"/>
      <c r="NZ116" s="228"/>
      <c r="OA116" s="228"/>
      <c r="OB116" s="228"/>
      <c r="OC116" s="228"/>
      <c r="OD116" s="228"/>
      <c r="OE116" s="228"/>
      <c r="OF116" s="228"/>
      <c r="OG116" s="228"/>
      <c r="OH116" s="228"/>
      <c r="OI116" s="228"/>
      <c r="OJ116" s="228"/>
      <c r="OK116" s="228"/>
      <c r="OL116" s="228"/>
      <c r="OM116" s="228"/>
      <c r="ON116" s="228"/>
      <c r="OO116" s="228"/>
      <c r="OP116" s="228"/>
      <c r="OQ116" s="228"/>
      <c r="OR116" s="228"/>
      <c r="OS116" s="228"/>
      <c r="OT116" s="228"/>
      <c r="OU116" s="228"/>
      <c r="OV116" s="228"/>
      <c r="OW116" s="228"/>
      <c r="OX116" s="228"/>
      <c r="OY116" s="228"/>
      <c r="OZ116" s="228"/>
      <c r="PA116" s="228"/>
      <c r="PB116" s="228"/>
      <c r="PC116" s="228"/>
      <c r="PD116" s="228"/>
      <c r="PE116" s="228"/>
      <c r="PF116" s="228"/>
      <c r="PG116" s="228"/>
      <c r="PH116" s="228"/>
      <c r="PI116" s="228"/>
      <c r="PJ116" s="228"/>
      <c r="PK116" s="228"/>
      <c r="PL116" s="228"/>
      <c r="PM116" s="228"/>
      <c r="PN116" s="228"/>
      <c r="PO116" s="228"/>
      <c r="PP116" s="228"/>
      <c r="PQ116" s="228"/>
      <c r="PR116" s="228"/>
      <c r="PS116" s="228"/>
      <c r="PT116" s="228"/>
      <c r="PU116" s="228"/>
      <c r="PV116" s="228"/>
      <c r="PW116" s="228"/>
      <c r="PX116" s="228"/>
      <c r="PY116" s="228"/>
      <c r="PZ116" s="228"/>
      <c r="QA116" s="228"/>
      <c r="QB116" s="228"/>
      <c r="QC116" s="228"/>
      <c r="QD116" s="228"/>
      <c r="QE116" s="228"/>
      <c r="QF116" s="228"/>
      <c r="QG116" s="228"/>
      <c r="QH116" s="228"/>
      <c r="QI116" s="228"/>
      <c r="QJ116" s="228"/>
      <c r="QK116" s="228"/>
      <c r="QL116" s="228"/>
      <c r="QM116" s="228"/>
      <c r="QN116" s="228"/>
      <c r="QO116" s="228"/>
      <c r="QP116" s="228"/>
      <c r="QQ116" s="228"/>
      <c r="QR116" s="228"/>
      <c r="QS116" s="228"/>
      <c r="QT116" s="228"/>
      <c r="QU116" s="228"/>
      <c r="QV116" s="228"/>
      <c r="QW116" s="228"/>
      <c r="QX116" s="228"/>
      <c r="QY116" s="228"/>
      <c r="QZ116" s="228"/>
      <c r="RA116" s="228"/>
      <c r="RB116" s="228"/>
      <c r="RC116" s="228"/>
      <c r="RD116" s="228"/>
      <c r="RE116" s="228"/>
      <c r="RF116" s="228"/>
      <c r="RG116" s="228"/>
      <c r="RH116" s="228"/>
      <c r="RI116" s="228"/>
      <c r="RJ116" s="228"/>
      <c r="RK116" s="228"/>
      <c r="RL116" s="228"/>
      <c r="RM116" s="228"/>
      <c r="RN116" s="228"/>
      <c r="RO116" s="228"/>
      <c r="RP116" s="228"/>
      <c r="RQ116" s="228"/>
      <c r="RR116" s="228"/>
      <c r="RS116" s="228"/>
      <c r="RT116" s="228"/>
      <c r="RU116" s="228"/>
      <c r="RV116" s="228"/>
      <c r="RW116" s="228"/>
      <c r="RX116" s="228"/>
      <c r="RY116" s="228"/>
      <c r="RZ116" s="228"/>
      <c r="SA116" s="228"/>
      <c r="SB116" s="228"/>
      <c r="SC116" s="228"/>
      <c r="SD116" s="228"/>
      <c r="SE116" s="228"/>
      <c r="SF116" s="228"/>
      <c r="SG116" s="228"/>
      <c r="SH116" s="228"/>
      <c r="SI116" s="228"/>
      <c r="SJ116" s="228"/>
      <c r="SK116" s="228"/>
      <c r="SL116" s="228"/>
      <c r="SM116" s="228"/>
      <c r="SN116" s="228"/>
      <c r="SO116" s="228"/>
      <c r="SP116" s="228"/>
      <c r="SQ116" s="228"/>
      <c r="SR116" s="228"/>
      <c r="SS116" s="228"/>
      <c r="ST116" s="228"/>
      <c r="SU116" s="228"/>
      <c r="SV116" s="228"/>
      <c r="SW116" s="228"/>
      <c r="SX116" s="228"/>
      <c r="SY116" s="228"/>
      <c r="SZ116" s="228"/>
      <c r="TA116" s="228"/>
      <c r="TB116" s="228"/>
      <c r="TC116" s="228"/>
      <c r="TD116" s="228"/>
      <c r="TE116" s="228"/>
      <c r="TF116" s="228"/>
      <c r="TG116" s="228"/>
      <c r="TH116" s="228"/>
      <c r="TI116" s="228"/>
      <c r="TJ116" s="228"/>
      <c r="TK116" s="228"/>
      <c r="TL116" s="228"/>
      <c r="TM116" s="228"/>
      <c r="TN116" s="228"/>
      <c r="TO116" s="228"/>
      <c r="TP116" s="228"/>
      <c r="TQ116" s="228"/>
      <c r="TR116" s="228"/>
      <c r="TS116" s="228"/>
      <c r="TT116" s="228"/>
      <c r="TU116" s="228"/>
      <c r="TV116" s="228"/>
      <c r="TW116" s="228"/>
      <c r="TX116" s="228"/>
      <c r="TY116" s="228"/>
      <c r="TZ116" s="228"/>
      <c r="UA116" s="228"/>
      <c r="UB116" s="228"/>
      <c r="UC116" s="228"/>
      <c r="UD116" s="228"/>
      <c r="UE116" s="228"/>
      <c r="UF116" s="228"/>
      <c r="UG116" s="228"/>
      <c r="UH116" s="228"/>
      <c r="UI116" s="228"/>
      <c r="UJ116" s="228"/>
      <c r="UK116" s="228"/>
      <c r="UL116" s="228"/>
      <c r="UM116" s="228"/>
      <c r="UN116" s="228"/>
      <c r="UO116" s="228"/>
      <c r="UP116" s="228"/>
      <c r="UQ116" s="228"/>
      <c r="UR116" s="228"/>
      <c r="US116" s="228"/>
      <c r="UT116" s="228"/>
      <c r="UU116" s="228"/>
      <c r="UV116" s="228"/>
      <c r="UW116" s="228"/>
      <c r="UX116" s="228"/>
      <c r="UY116" s="228"/>
      <c r="UZ116" s="228"/>
      <c r="VA116" s="228"/>
      <c r="VB116" s="228"/>
      <c r="VC116" s="228"/>
      <c r="VD116" s="228"/>
      <c r="VE116" s="228"/>
      <c r="VF116" s="228"/>
      <c r="VG116" s="228"/>
      <c r="VH116" s="228"/>
      <c r="VI116" s="228"/>
      <c r="VJ116" s="228"/>
      <c r="VK116" s="228"/>
      <c r="VL116" s="228"/>
      <c r="VM116" s="228"/>
      <c r="VN116" s="228"/>
      <c r="VO116" s="228"/>
      <c r="VP116" s="228"/>
      <c r="VQ116" s="228"/>
      <c r="VR116" s="228"/>
      <c r="VS116" s="228"/>
      <c r="VT116" s="228"/>
      <c r="VU116" s="228"/>
      <c r="VV116" s="228"/>
      <c r="VW116" s="228"/>
      <c r="VX116" s="228"/>
      <c r="VY116" s="228"/>
      <c r="VZ116" s="228"/>
      <c r="WA116" s="228"/>
      <c r="WB116" s="228"/>
      <c r="WC116" s="228"/>
      <c r="WD116" s="228"/>
      <c r="WE116" s="228"/>
      <c r="WF116" s="228"/>
      <c r="WG116" s="228"/>
      <c r="WH116" s="228"/>
      <c r="WI116" s="228"/>
      <c r="WJ116" s="228"/>
      <c r="WK116" s="228"/>
      <c r="WL116" s="228"/>
      <c r="WM116" s="228"/>
      <c r="WN116" s="228"/>
      <c r="WO116" s="228"/>
      <c r="WP116" s="228"/>
      <c r="WQ116" s="228"/>
      <c r="WR116" s="228"/>
      <c r="WS116" s="228"/>
      <c r="WT116" s="228"/>
      <c r="WU116" s="228"/>
      <c r="WV116" s="228"/>
      <c r="WW116" s="228"/>
      <c r="WX116" s="228"/>
      <c r="WY116" s="228"/>
      <c r="WZ116" s="228"/>
      <c r="XA116" s="228"/>
      <c r="XB116" s="228"/>
      <c r="XC116" s="228"/>
      <c r="XD116" s="228"/>
      <c r="XE116" s="228"/>
      <c r="XF116" s="228"/>
      <c r="XG116" s="228"/>
      <c r="XH116" s="228"/>
      <c r="XI116" s="228"/>
      <c r="XJ116" s="228"/>
      <c r="XK116" s="228"/>
      <c r="XL116" s="228"/>
      <c r="XM116" s="228"/>
      <c r="XN116" s="228"/>
      <c r="XO116" s="228"/>
      <c r="XP116" s="228"/>
      <c r="XQ116" s="228"/>
      <c r="XR116" s="228"/>
      <c r="XS116" s="228"/>
      <c r="XT116" s="228"/>
      <c r="XU116" s="228"/>
      <c r="XV116" s="228"/>
      <c r="XW116" s="228"/>
      <c r="XX116" s="228"/>
      <c r="XY116" s="228"/>
      <c r="XZ116" s="228"/>
      <c r="YA116" s="228"/>
      <c r="YB116" s="228"/>
      <c r="YC116" s="228"/>
      <c r="YD116" s="228"/>
      <c r="YE116" s="228"/>
      <c r="YF116" s="228"/>
      <c r="YG116" s="228"/>
      <c r="YH116" s="228"/>
      <c r="YI116" s="228"/>
      <c r="YJ116" s="228"/>
      <c r="YK116" s="228"/>
      <c r="YL116" s="228"/>
      <c r="YM116" s="228"/>
      <c r="YN116" s="228"/>
      <c r="YO116" s="228"/>
      <c r="YP116" s="228"/>
      <c r="YQ116" s="228"/>
      <c r="YR116" s="228"/>
      <c r="YS116" s="228"/>
      <c r="YT116" s="228"/>
      <c r="YU116" s="228"/>
      <c r="YV116" s="228"/>
      <c r="YW116" s="228"/>
      <c r="YX116" s="228"/>
      <c r="YY116" s="228"/>
      <c r="YZ116" s="228"/>
      <c r="ZA116" s="228"/>
      <c r="ZB116" s="228"/>
      <c r="ZC116" s="228"/>
      <c r="ZD116" s="228"/>
      <c r="ZE116" s="228"/>
      <c r="ZF116" s="228"/>
      <c r="ZG116" s="228"/>
      <c r="ZH116" s="228"/>
      <c r="ZI116" s="228"/>
      <c r="ZJ116" s="228"/>
      <c r="ZK116" s="228"/>
      <c r="ZL116" s="228"/>
      <c r="ZM116" s="228"/>
      <c r="ZN116" s="228"/>
      <c r="ZO116" s="228"/>
      <c r="ZP116" s="228"/>
      <c r="ZQ116" s="228"/>
      <c r="ZR116" s="228"/>
      <c r="ZS116" s="228"/>
      <c r="ZT116" s="228"/>
      <c r="ZU116" s="228"/>
      <c r="ZV116" s="228"/>
      <c r="ZW116" s="228"/>
      <c r="ZX116" s="228"/>
      <c r="ZY116" s="228"/>
      <c r="ZZ116" s="228"/>
      <c r="AAA116" s="228"/>
      <c r="AAB116" s="228"/>
      <c r="AAC116" s="228"/>
      <c r="AAD116" s="228"/>
      <c r="AAE116" s="228"/>
      <c r="AAF116" s="228"/>
      <c r="AAG116" s="228"/>
      <c r="AAH116" s="228"/>
      <c r="AAI116" s="228"/>
      <c r="AAJ116" s="228"/>
      <c r="AAK116" s="228"/>
      <c r="AAL116" s="228"/>
      <c r="AAM116" s="228"/>
      <c r="AAN116" s="228"/>
      <c r="AAO116" s="228"/>
      <c r="AAP116" s="228"/>
      <c r="AAQ116" s="228"/>
      <c r="AAR116" s="228"/>
      <c r="AAS116" s="228"/>
      <c r="AAT116" s="228"/>
      <c r="AAU116" s="228"/>
      <c r="AAV116" s="228"/>
      <c r="AAW116" s="228"/>
      <c r="AAX116" s="228"/>
      <c r="AAY116" s="228"/>
      <c r="AAZ116" s="228"/>
      <c r="ABA116" s="228"/>
      <c r="ABB116" s="228"/>
      <c r="ABC116" s="228"/>
      <c r="ABD116" s="228"/>
      <c r="ABE116" s="228"/>
      <c r="ABF116" s="228"/>
      <c r="ABG116" s="228"/>
      <c r="ABH116" s="228"/>
      <c r="ABI116" s="228"/>
      <c r="ABJ116" s="228"/>
      <c r="ABK116" s="228"/>
      <c r="ABL116" s="228"/>
      <c r="ABM116" s="228"/>
      <c r="ABN116" s="228"/>
      <c r="ABO116" s="228"/>
      <c r="ABP116" s="228"/>
      <c r="ABQ116" s="228"/>
      <c r="ABR116" s="228"/>
      <c r="ABS116" s="228"/>
      <c r="ABT116" s="228"/>
      <c r="ABU116" s="228"/>
      <c r="ABV116" s="228"/>
      <c r="ABW116" s="228"/>
      <c r="ABX116" s="228"/>
      <c r="ABY116" s="228"/>
      <c r="ABZ116" s="228"/>
      <c r="ACA116" s="228"/>
      <c r="ACB116" s="228"/>
      <c r="ACC116" s="228"/>
      <c r="ACD116" s="228"/>
      <c r="ACE116" s="228"/>
      <c r="ACF116" s="228"/>
      <c r="ACG116" s="228"/>
      <c r="ACH116" s="228"/>
      <c r="ACI116" s="228"/>
      <c r="ACJ116" s="228"/>
      <c r="ACK116" s="228"/>
      <c r="ACL116" s="228"/>
      <c r="ACM116" s="228"/>
      <c r="ACN116" s="228"/>
      <c r="ACO116" s="228"/>
      <c r="ACP116" s="228"/>
      <c r="ACQ116" s="228"/>
      <c r="ACR116" s="228"/>
      <c r="ACS116" s="228"/>
      <c r="ACT116" s="228"/>
      <c r="ACU116" s="228"/>
      <c r="ACV116" s="228"/>
      <c r="ACW116" s="228"/>
      <c r="ACX116" s="228"/>
      <c r="ACY116" s="228"/>
      <c r="ACZ116" s="228"/>
      <c r="ADA116" s="228"/>
      <c r="ADB116" s="228"/>
      <c r="ADC116" s="228"/>
      <c r="ADD116" s="228"/>
      <c r="ADE116" s="228"/>
      <c r="ADF116" s="228"/>
      <c r="ADG116" s="228"/>
      <c r="ADH116" s="228"/>
      <c r="ADI116" s="228"/>
      <c r="ADJ116" s="228"/>
      <c r="ADK116" s="228"/>
      <c r="ADL116" s="228"/>
      <c r="ADM116" s="228"/>
      <c r="ADN116" s="228"/>
      <c r="ADO116" s="228"/>
      <c r="ADP116" s="228"/>
      <c r="ADQ116" s="228"/>
      <c r="ADR116" s="228"/>
      <c r="ADS116" s="228"/>
      <c r="ADT116" s="228"/>
      <c r="ADU116" s="228"/>
      <c r="ADV116" s="228"/>
      <c r="ADW116" s="228"/>
      <c r="ADX116" s="228"/>
      <c r="ADY116" s="228"/>
      <c r="ADZ116" s="228"/>
      <c r="AEA116" s="228"/>
      <c r="AEB116" s="228"/>
      <c r="AEC116" s="228"/>
      <c r="AED116" s="228"/>
      <c r="AEE116" s="228"/>
      <c r="AEF116" s="228"/>
      <c r="AEG116" s="228"/>
      <c r="AEH116" s="228"/>
      <c r="AEI116" s="228"/>
      <c r="AEJ116" s="228"/>
      <c r="AEK116" s="228"/>
      <c r="AEL116" s="228"/>
      <c r="AEM116" s="228"/>
      <c r="AEN116" s="228"/>
      <c r="AEO116" s="228"/>
      <c r="AEP116" s="228"/>
      <c r="AEQ116" s="228"/>
      <c r="AER116" s="228"/>
      <c r="AES116" s="228"/>
      <c r="AET116" s="228"/>
      <c r="AEU116" s="228"/>
      <c r="AEV116" s="228"/>
      <c r="AEW116" s="228"/>
      <c r="AEX116" s="228"/>
      <c r="AEY116" s="228"/>
      <c r="AEZ116" s="228"/>
      <c r="AFA116" s="228"/>
      <c r="AFB116" s="228"/>
      <c r="AFC116" s="228"/>
      <c r="AFD116" s="228"/>
      <c r="AFE116" s="228"/>
      <c r="AFF116" s="228"/>
      <c r="AFG116" s="228"/>
      <c r="AFH116" s="228"/>
      <c r="AFI116" s="228"/>
      <c r="AFJ116" s="228"/>
      <c r="AFK116" s="228"/>
      <c r="AFL116" s="228"/>
      <c r="AFM116" s="228"/>
      <c r="AFN116" s="228"/>
      <c r="AFO116" s="228"/>
      <c r="AFP116" s="228"/>
      <c r="AFQ116" s="228"/>
      <c r="AFR116" s="228"/>
      <c r="AFS116" s="228"/>
      <c r="AFT116" s="228"/>
      <c r="AFU116" s="228"/>
      <c r="AFV116" s="228"/>
      <c r="AFW116" s="228"/>
      <c r="AFX116" s="228"/>
      <c r="AFY116" s="228"/>
      <c r="AFZ116" s="228"/>
      <c r="AGA116" s="228"/>
      <c r="AGB116" s="228"/>
      <c r="AGC116" s="228"/>
      <c r="AGD116" s="228"/>
      <c r="AGE116" s="228"/>
      <c r="AGF116" s="228"/>
      <c r="AGG116" s="228"/>
      <c r="AGH116" s="228"/>
      <c r="AGI116" s="228"/>
      <c r="AGJ116" s="228"/>
      <c r="AGK116" s="228"/>
      <c r="AGL116" s="228"/>
      <c r="AGM116" s="228"/>
      <c r="AGN116" s="228"/>
      <c r="AGO116" s="228"/>
      <c r="AGP116" s="228"/>
      <c r="AGQ116" s="228"/>
      <c r="AGR116" s="228"/>
      <c r="AGS116" s="228"/>
      <c r="AGT116" s="228"/>
      <c r="AGU116" s="228"/>
      <c r="AGV116" s="228"/>
      <c r="AGW116" s="228"/>
      <c r="AGX116" s="228"/>
      <c r="AGY116" s="228"/>
      <c r="AGZ116" s="228"/>
      <c r="AHA116" s="228"/>
      <c r="AHB116" s="228"/>
      <c r="AHC116" s="228"/>
      <c r="AHD116" s="228"/>
      <c r="AHE116" s="228"/>
      <c r="AHF116" s="228"/>
      <c r="AHG116" s="228"/>
      <c r="AHH116" s="228"/>
      <c r="AHI116" s="228"/>
      <c r="AHJ116" s="228"/>
      <c r="AHK116" s="228"/>
      <c r="AHL116" s="228"/>
      <c r="AHM116" s="228"/>
      <c r="AHN116" s="228"/>
      <c r="AHO116" s="228"/>
      <c r="AHP116" s="228"/>
      <c r="AHQ116" s="228"/>
      <c r="AHR116" s="228"/>
      <c r="AHS116" s="228"/>
      <c r="AHT116" s="228"/>
      <c r="AHU116" s="228"/>
      <c r="AHV116" s="228"/>
      <c r="AHW116" s="228"/>
      <c r="AHX116" s="228"/>
      <c r="AHY116" s="228"/>
      <c r="AHZ116" s="228"/>
      <c r="AIA116" s="228"/>
      <c r="AIB116" s="228"/>
      <c r="AIC116" s="228"/>
      <c r="AID116" s="228"/>
      <c r="AIE116" s="228"/>
      <c r="AIF116" s="228"/>
      <c r="AIG116" s="228"/>
      <c r="AIH116" s="228"/>
      <c r="AII116" s="228"/>
      <c r="AIJ116" s="228"/>
      <c r="AIK116" s="228"/>
      <c r="AIL116" s="228"/>
      <c r="AIM116" s="228"/>
      <c r="AIN116" s="228"/>
      <c r="AIO116" s="228"/>
      <c r="AIP116" s="228"/>
      <c r="AIQ116" s="228"/>
      <c r="AIR116" s="228"/>
      <c r="AIS116" s="228"/>
      <c r="AIT116" s="228"/>
      <c r="AIU116" s="228"/>
      <c r="AIV116" s="228"/>
      <c r="AIW116" s="228"/>
      <c r="AIX116" s="228"/>
      <c r="AIY116" s="228"/>
      <c r="AIZ116" s="228"/>
      <c r="AJA116" s="228"/>
      <c r="AJB116" s="228"/>
      <c r="AJC116" s="228"/>
      <c r="AJD116" s="228"/>
      <c r="AJE116" s="228"/>
      <c r="AJF116" s="228"/>
      <c r="AJG116" s="228"/>
      <c r="AJH116" s="228"/>
      <c r="AJI116" s="228"/>
      <c r="AJJ116" s="228"/>
      <c r="AJK116" s="228"/>
      <c r="AJL116" s="228"/>
      <c r="AJM116" s="228"/>
      <c r="AJN116" s="228"/>
      <c r="AJO116" s="228"/>
      <c r="AJP116" s="228"/>
      <c r="AJQ116" s="228"/>
      <c r="AJR116" s="228"/>
      <c r="AJS116" s="228"/>
      <c r="AJT116" s="228"/>
      <c r="AJU116" s="228"/>
      <c r="AJV116" s="228"/>
      <c r="AJW116" s="228"/>
      <c r="AJX116" s="228"/>
      <c r="AJY116" s="228"/>
      <c r="AJZ116" s="228"/>
      <c r="AKA116" s="228"/>
      <c r="AKB116" s="228"/>
      <c r="AKC116" s="228"/>
      <c r="AKD116" s="228"/>
      <c r="AKE116" s="228"/>
      <c r="AKF116" s="228"/>
      <c r="AKG116" s="228"/>
      <c r="AKH116" s="228"/>
      <c r="AKI116" s="228"/>
      <c r="AKJ116" s="228"/>
      <c r="AKK116" s="228"/>
      <c r="AKL116" s="228"/>
      <c r="AKM116" s="228"/>
      <c r="AKN116" s="228"/>
      <c r="AKO116" s="228"/>
      <c r="AKP116" s="228"/>
      <c r="AKQ116" s="228"/>
      <c r="AKR116" s="228"/>
      <c r="AKS116" s="228"/>
      <c r="AKT116" s="228"/>
      <c r="AKU116" s="228"/>
      <c r="AKV116" s="228"/>
      <c r="AKW116" s="228"/>
      <c r="AKX116" s="228"/>
      <c r="AKY116" s="228"/>
      <c r="AKZ116" s="228"/>
      <c r="ALA116" s="228"/>
      <c r="ALB116" s="228"/>
      <c r="ALC116" s="228"/>
      <c r="ALD116" s="228"/>
      <c r="ALE116" s="228"/>
      <c r="ALF116" s="228"/>
      <c r="ALG116" s="228"/>
      <c r="ALH116" s="228"/>
      <c r="ALI116" s="228"/>
      <c r="ALJ116" s="228"/>
      <c r="ALK116" s="228"/>
      <c r="ALL116" s="228"/>
      <c r="ALM116" s="228"/>
      <c r="ALN116" s="228"/>
      <c r="ALO116" s="228"/>
      <c r="ALP116" s="228"/>
      <c r="ALQ116" s="228"/>
      <c r="ALR116" s="228"/>
      <c r="ALS116" s="228"/>
      <c r="ALT116" s="228"/>
      <c r="ALU116" s="228"/>
      <c r="ALV116" s="228"/>
      <c r="ALW116" s="228"/>
      <c r="ALX116" s="228"/>
      <c r="ALY116" s="228"/>
      <c r="ALZ116" s="228"/>
      <c r="AMA116" s="228"/>
      <c r="AMB116" s="228"/>
      <c r="AMC116" s="228"/>
      <c r="AMD116" s="228"/>
      <c r="AME116" s="228"/>
      <c r="AMF116" s="228"/>
      <c r="AMG116" s="228"/>
      <c r="AMH116" s="228"/>
      <c r="AMI116" s="228"/>
      <c r="AMJ116" s="228"/>
      <c r="AMK116" s="228"/>
      <c r="AML116" s="228"/>
      <c r="AMM116" s="228"/>
      <c r="AMN116" s="228"/>
      <c r="AMO116" s="228"/>
      <c r="AMP116" s="228"/>
      <c r="AMQ116" s="228"/>
      <c r="AMR116" s="228"/>
      <c r="AMS116" s="228"/>
      <c r="AMT116" s="228"/>
      <c r="AMU116" s="228"/>
      <c r="AMV116" s="228"/>
      <c r="AMW116" s="228"/>
      <c r="AMX116" s="228"/>
    </row>
    <row r="117" spans="1:1038" ht="18" customHeight="1">
      <c r="A117" s="125" t="s">
        <v>1452</v>
      </c>
      <c r="B117" s="126" t="s">
        <v>1278</v>
      </c>
      <c r="D117" s="126" t="s">
        <v>1279</v>
      </c>
      <c r="E117" s="126">
        <v>22</v>
      </c>
      <c r="F117" s="126">
        <v>1</v>
      </c>
      <c r="G117" s="285" t="str">
        <f t="shared" si="22"/>
        <v>22-1</v>
      </c>
      <c r="H117" s="277">
        <v>0</v>
      </c>
      <c r="I117" s="126">
        <v>50</v>
      </c>
      <c r="K117" s="545" t="b">
        <f>IF(I118=1,IF(((VLOOKUP($G117,[1]Depth_Lookup!#REF!,9,FALSE))-(H117/100))=0,"Good",IF(((VLOOKUP($G117,[1]Depth_Lookup!$A$3:$J$550,9,FALSE))-(H117/100))&gt;0,"Too Short","Too Long")))</f>
        <v>0</v>
      </c>
      <c r="L117" s="171">
        <f>(VLOOKUP($G117,Depth_Lookup!$A$3:$J$410,10,FALSE))+(H117/100)</f>
        <v>45</v>
      </c>
      <c r="M117" s="171">
        <f>(VLOOKUP($G117,Depth_Lookup!$A$3:$J$410,10,FALSE))+(I117/100)</f>
        <v>45.5</v>
      </c>
      <c r="N117" s="127" t="s">
        <v>1325</v>
      </c>
      <c r="O117" s="126" t="s">
        <v>1280</v>
      </c>
      <c r="P117" s="126" t="s">
        <v>853</v>
      </c>
      <c r="Q117" s="126" t="s">
        <v>125</v>
      </c>
      <c r="R117" s="196" t="s">
        <v>1633</v>
      </c>
      <c r="S117" s="126" t="s">
        <v>700</v>
      </c>
      <c r="T117" s="126" t="s">
        <v>107</v>
      </c>
      <c r="W117" s="126" t="s">
        <v>102</v>
      </c>
      <c r="X117" s="202">
        <v>5</v>
      </c>
      <c r="Y117" s="126" t="s">
        <v>90</v>
      </c>
      <c r="Z117" s="126" t="s">
        <v>91</v>
      </c>
      <c r="AF117" s="196" t="e">
        <v>#N/A</v>
      </c>
      <c r="AI117" s="130">
        <v>74</v>
      </c>
      <c r="AO117" s="130"/>
      <c r="AU117" s="130"/>
      <c r="BA117" s="130">
        <v>25</v>
      </c>
      <c r="BB117" s="126">
        <v>10</v>
      </c>
      <c r="BC117" s="126">
        <v>5</v>
      </c>
      <c r="BD117" s="126" t="s">
        <v>110</v>
      </c>
      <c r="BE117" s="126" t="s">
        <v>103</v>
      </c>
      <c r="BG117" s="130"/>
      <c r="BM117" s="130">
        <v>1</v>
      </c>
      <c r="BY117" s="130"/>
      <c r="CG117" s="131"/>
      <c r="CH117" s="132" t="s">
        <v>1360</v>
      </c>
      <c r="CI117" s="132">
        <v>100</v>
      </c>
      <c r="CJ117" s="132" t="s">
        <v>514</v>
      </c>
      <c r="CK117" s="158"/>
      <c r="CL117" s="134"/>
      <c r="CM117" s="134"/>
      <c r="CN117" s="134"/>
      <c r="CO117" s="134"/>
      <c r="CP117" s="134"/>
      <c r="CQ117" s="134"/>
      <c r="CR117" s="134"/>
      <c r="CS117" s="134"/>
      <c r="CT117" s="134"/>
      <c r="CU117" s="134"/>
      <c r="CV117" s="134"/>
      <c r="CW117" s="134"/>
      <c r="CX117" s="134"/>
      <c r="CY117" s="134"/>
      <c r="CZ117" s="134"/>
      <c r="DA117" s="134"/>
      <c r="DB117" s="134">
        <v>75</v>
      </c>
      <c r="DC117" s="135">
        <v>25</v>
      </c>
      <c r="DD117" s="134"/>
      <c r="DE117" s="134"/>
      <c r="DF117" s="134"/>
      <c r="DG117" s="134"/>
      <c r="DH117" s="134"/>
      <c r="DI117" s="134"/>
      <c r="DJ117" s="134"/>
      <c r="DK117" s="207">
        <v>100</v>
      </c>
      <c r="DL117" s="131"/>
      <c r="DM117" s="134"/>
      <c r="DN117" s="134"/>
      <c r="DO117" s="136"/>
      <c r="DQ117" s="131"/>
      <c r="DR117" s="136"/>
      <c r="DS117" s="131"/>
      <c r="DT117" s="138" t="s">
        <v>1454</v>
      </c>
      <c r="DW117" s="213">
        <v>100</v>
      </c>
      <c r="DX117" s="214" t="e">
        <v>#N/A</v>
      </c>
      <c r="DY117" s="139" t="s">
        <v>1401</v>
      </c>
      <c r="DZ117" s="139" t="s">
        <v>1453</v>
      </c>
      <c r="EA117" s="139"/>
      <c r="ED117" s="229" t="s">
        <v>2517</v>
      </c>
      <c r="EE117" s="140"/>
      <c r="EG117" s="140"/>
      <c r="EI117" s="218" t="e">
        <f>VLOOKUP(EH117,definitions_list_mag!$Y$12:$Z$15,2,FALSE)</f>
        <v>#N/A</v>
      </c>
      <c r="EJ117" s="143"/>
      <c r="EK117" s="221" t="e">
        <f>VLOOKUP(EJ117,definitions_list_mag!$AT$3:$AU$5,2,FALSE)</f>
        <v>#N/A</v>
      </c>
      <c r="EM117" s="109"/>
      <c r="EN117" s="109"/>
      <c r="EZ117" s="192" t="e">
        <f t="shared" si="25"/>
        <v>#DIV/0!</v>
      </c>
      <c r="FA117" s="192" t="e">
        <f t="shared" si="26"/>
        <v>#DIV/0!</v>
      </c>
      <c r="FB117" s="192" t="e">
        <f t="shared" si="27"/>
        <v>#DIV/0!</v>
      </c>
      <c r="FC117" s="192" t="e">
        <f t="shared" si="28"/>
        <v>#DIV/0!</v>
      </c>
      <c r="FD117" s="192" t="e">
        <f t="shared" si="29"/>
        <v>#DIV/0!</v>
      </c>
      <c r="FE117" s="193" t="e">
        <f t="shared" si="30"/>
        <v>#DIV/0!</v>
      </c>
      <c r="FF117" s="194" t="e">
        <f t="shared" si="31"/>
        <v>#DIV/0!</v>
      </c>
      <c r="FG117" s="143"/>
      <c r="FI117" s="778">
        <f t="shared" si="32"/>
        <v>0</v>
      </c>
      <c r="FJ117" s="779" t="e">
        <f t="shared" si="33"/>
        <v>#DIV/0!</v>
      </c>
      <c r="FK117" s="779" t="e">
        <f t="shared" si="34"/>
        <v>#DIV/0!</v>
      </c>
      <c r="FL117" s="780" t="e">
        <f t="shared" si="35"/>
        <v>#DIV/0!</v>
      </c>
      <c r="FM117" s="169" t="e">
        <f t="shared" si="36"/>
        <v>#DIV/0!</v>
      </c>
      <c r="FN117" s="783" t="e">
        <f t="shared" si="37"/>
        <v>#DIV/0!</v>
      </c>
    </row>
    <row r="118" spans="1:1038" s="288" customFormat="1" ht="18" customHeight="1">
      <c r="A118" s="352" t="s">
        <v>1452</v>
      </c>
      <c r="B118" s="227" t="s">
        <v>1278</v>
      </c>
      <c r="C118" s="227"/>
      <c r="D118" s="227" t="s">
        <v>1279</v>
      </c>
      <c r="E118" s="227">
        <v>22</v>
      </c>
      <c r="F118" s="227">
        <v>1</v>
      </c>
      <c r="G118" s="285" t="str">
        <f t="shared" si="22"/>
        <v>22-1</v>
      </c>
      <c r="H118" s="278">
        <v>50</v>
      </c>
      <c r="I118" s="227">
        <v>95</v>
      </c>
      <c r="J118" s="226"/>
      <c r="K118" s="545" t="b">
        <f>IF(I119=1,IF(((VLOOKUP($G118,[1]Depth_Lookup!#REF!,9,FALSE))-(H118/100))=0,"Good",IF(((VLOOKUP($G118,[1]Depth_Lookup!$A$3:$J$550,9,FALSE))-(H118/100))&gt;0,"Too Short","Too Long")))</f>
        <v>0</v>
      </c>
      <c r="L118" s="171">
        <f>(VLOOKUP($G118,Depth_Lookup!$A$3:$J$410,10,FALSE))+(H118/100)</f>
        <v>45.5</v>
      </c>
      <c r="M118" s="171">
        <f>(VLOOKUP($G118,Depth_Lookup!$A$3:$J$410,10,FALSE))+(I118/100)</f>
        <v>45.95</v>
      </c>
      <c r="N118" s="230" t="s">
        <v>1455</v>
      </c>
      <c r="O118" s="227" t="s">
        <v>1280</v>
      </c>
      <c r="P118" s="227" t="s">
        <v>853</v>
      </c>
      <c r="Q118" s="227" t="s">
        <v>125</v>
      </c>
      <c r="R118" s="286" t="s">
        <v>1633</v>
      </c>
      <c r="S118" s="227" t="s">
        <v>107</v>
      </c>
      <c r="T118" s="227" t="s">
        <v>700</v>
      </c>
      <c r="U118" s="227" t="s">
        <v>108</v>
      </c>
      <c r="V118" s="227" t="s">
        <v>96</v>
      </c>
      <c r="W118" s="227" t="s">
        <v>102</v>
      </c>
      <c r="X118" s="287">
        <v>5</v>
      </c>
      <c r="Y118" s="227" t="s">
        <v>90</v>
      </c>
      <c r="Z118" s="227" t="s">
        <v>91</v>
      </c>
      <c r="AA118" s="227"/>
      <c r="AB118" s="227" t="s">
        <v>116</v>
      </c>
      <c r="AC118" s="227" t="s">
        <v>95</v>
      </c>
      <c r="AD118" s="227" t="s">
        <v>96</v>
      </c>
      <c r="AE118" s="233" t="s">
        <v>123</v>
      </c>
      <c r="AF118" s="286">
        <v>1</v>
      </c>
      <c r="AG118" s="237" t="s">
        <v>1365</v>
      </c>
      <c r="AH118" s="227" t="s">
        <v>1362</v>
      </c>
      <c r="AI118" s="240">
        <v>74</v>
      </c>
      <c r="AJ118" s="227"/>
      <c r="AK118" s="227"/>
      <c r="AL118" s="227"/>
      <c r="AM118" s="227"/>
      <c r="AN118" s="227"/>
      <c r="AO118" s="240"/>
      <c r="AP118" s="227"/>
      <c r="AQ118" s="227"/>
      <c r="AR118" s="227"/>
      <c r="AS118" s="227"/>
      <c r="AT118" s="227"/>
      <c r="AU118" s="240"/>
      <c r="AV118" s="227"/>
      <c r="AW118" s="227"/>
      <c r="AX118" s="227"/>
      <c r="AY118" s="227"/>
      <c r="AZ118" s="227"/>
      <c r="BA118" s="240">
        <v>25</v>
      </c>
      <c r="BB118" s="227">
        <v>10</v>
      </c>
      <c r="BC118" s="227">
        <v>5</v>
      </c>
      <c r="BD118" s="227" t="s">
        <v>110</v>
      </c>
      <c r="BE118" s="227" t="s">
        <v>103</v>
      </c>
      <c r="BF118" s="227"/>
      <c r="BG118" s="240"/>
      <c r="BH118" s="227"/>
      <c r="BI118" s="227"/>
      <c r="BJ118" s="227"/>
      <c r="BK118" s="227"/>
      <c r="BL118" s="227"/>
      <c r="BM118" s="240">
        <v>1</v>
      </c>
      <c r="BN118" s="227"/>
      <c r="BO118" s="227"/>
      <c r="BP118" s="227"/>
      <c r="BQ118" s="227"/>
      <c r="BR118" s="227"/>
      <c r="BS118" s="227"/>
      <c r="BT118" s="227"/>
      <c r="BU118" s="227"/>
      <c r="BV118" s="227"/>
      <c r="BW118" s="227"/>
      <c r="BX118" s="227"/>
      <c r="BY118" s="240"/>
      <c r="BZ118" s="227"/>
      <c r="CA118" s="227"/>
      <c r="CB118" s="227"/>
      <c r="CC118" s="227"/>
      <c r="CD118" s="227"/>
      <c r="CE118" s="227"/>
      <c r="CF118" s="227"/>
      <c r="CG118" s="148"/>
      <c r="CH118" s="149" t="s">
        <v>1360</v>
      </c>
      <c r="CI118" s="149">
        <v>100</v>
      </c>
      <c r="CJ118" s="149" t="s">
        <v>514</v>
      </c>
      <c r="CK118" s="151"/>
      <c r="CL118" s="152"/>
      <c r="CM118" s="152"/>
      <c r="CN118" s="152"/>
      <c r="CO118" s="152"/>
      <c r="CP118" s="152"/>
      <c r="CQ118" s="152"/>
      <c r="CR118" s="152"/>
      <c r="CS118" s="152"/>
      <c r="CT118" s="152"/>
      <c r="CU118" s="152"/>
      <c r="CV118" s="152"/>
      <c r="CW118" s="152"/>
      <c r="CX118" s="152"/>
      <c r="CY118" s="152"/>
      <c r="CZ118" s="152"/>
      <c r="DA118" s="152"/>
      <c r="DB118" s="152">
        <v>75</v>
      </c>
      <c r="DC118" s="229">
        <v>25</v>
      </c>
      <c r="DD118" s="152"/>
      <c r="DE118" s="152"/>
      <c r="DF118" s="152"/>
      <c r="DG118" s="152"/>
      <c r="DH118" s="152"/>
      <c r="DI118" s="152"/>
      <c r="DJ118" s="152"/>
      <c r="DK118" s="208">
        <v>100</v>
      </c>
      <c r="DL118" s="148"/>
      <c r="DM118" s="152"/>
      <c r="DN118" s="152"/>
      <c r="DO118" s="153"/>
      <c r="DQ118" s="148"/>
      <c r="DR118" s="153"/>
      <c r="DS118" s="148"/>
      <c r="DT118" s="261" t="s">
        <v>1395</v>
      </c>
      <c r="DU118" s="229"/>
      <c r="DV118" s="229"/>
      <c r="DW118" s="290">
        <v>100</v>
      </c>
      <c r="DX118" s="291" t="e">
        <v>#N/A</v>
      </c>
      <c r="DY118" s="154" t="s">
        <v>1401</v>
      </c>
      <c r="DZ118" s="154" t="s">
        <v>1453</v>
      </c>
      <c r="EA118" s="154"/>
      <c r="EB118" s="229"/>
      <c r="EC118" s="292"/>
      <c r="ED118" s="229" t="s">
        <v>2517</v>
      </c>
      <c r="EE118" s="293"/>
      <c r="EF118" s="294"/>
      <c r="EG118" s="293"/>
      <c r="EH118" s="295"/>
      <c r="EI118" s="296" t="e">
        <f>VLOOKUP(EH118,definitions_list_mag!$Y$12:$Z$15,2,FALSE)</f>
        <v>#N/A</v>
      </c>
      <c r="EJ118" s="297"/>
      <c r="EK118" s="298" t="e">
        <f>VLOOKUP(EJ118,definitions_list_mag!$AT$3:$AU$5,2,FALSE)</f>
        <v>#N/A</v>
      </c>
      <c r="EL118" s="293"/>
      <c r="EM118" s="295"/>
      <c r="EN118" s="295"/>
      <c r="EO118" s="321"/>
      <c r="EP118" s="321"/>
      <c r="EQ118" s="321"/>
      <c r="ER118" s="321"/>
      <c r="ES118" s="321"/>
      <c r="ET118" s="321"/>
      <c r="EU118" s="321"/>
      <c r="EV118" s="322"/>
      <c r="EW118" s="322"/>
      <c r="EX118" s="322"/>
      <c r="EY118" s="322"/>
      <c r="EZ118" s="192" t="e">
        <f t="shared" si="25"/>
        <v>#DIV/0!</v>
      </c>
      <c r="FA118" s="192" t="e">
        <f t="shared" si="26"/>
        <v>#DIV/0!</v>
      </c>
      <c r="FB118" s="192" t="e">
        <f t="shared" si="27"/>
        <v>#DIV/0!</v>
      </c>
      <c r="FC118" s="192" t="e">
        <f t="shared" si="28"/>
        <v>#DIV/0!</v>
      </c>
      <c r="FD118" s="192" t="e">
        <f t="shared" si="29"/>
        <v>#DIV/0!</v>
      </c>
      <c r="FE118" s="193" t="e">
        <f t="shared" si="30"/>
        <v>#DIV/0!</v>
      </c>
      <c r="FF118" s="194" t="e">
        <f t="shared" si="31"/>
        <v>#DIV/0!</v>
      </c>
      <c r="FG118" s="297"/>
      <c r="FH118" s="295"/>
      <c r="FI118" s="778">
        <f t="shared" si="32"/>
        <v>0</v>
      </c>
      <c r="FJ118" s="779" t="e">
        <f t="shared" si="33"/>
        <v>#DIV/0!</v>
      </c>
      <c r="FK118" s="779" t="e">
        <f t="shared" si="34"/>
        <v>#DIV/0!</v>
      </c>
      <c r="FL118" s="780" t="e">
        <f t="shared" si="35"/>
        <v>#DIV/0!</v>
      </c>
      <c r="FM118" s="169" t="e">
        <f t="shared" si="36"/>
        <v>#DIV/0!</v>
      </c>
      <c r="FN118" s="783" t="e">
        <f t="shared" si="37"/>
        <v>#DIV/0!</v>
      </c>
      <c r="FO118" s="227"/>
      <c r="FP118" s="227"/>
      <c r="FQ118" s="227"/>
      <c r="FR118" s="227"/>
      <c r="FS118" s="227"/>
      <c r="FT118" s="227"/>
      <c r="FU118" s="227"/>
      <c r="FV118" s="227"/>
      <c r="FW118" s="227"/>
      <c r="FX118" s="227"/>
      <c r="FY118" s="227"/>
      <c r="FZ118" s="227"/>
      <c r="GA118" s="227"/>
      <c r="GB118" s="227"/>
      <c r="GC118" s="227"/>
      <c r="GD118" s="227"/>
      <c r="GE118" s="227"/>
      <c r="GF118" s="227"/>
      <c r="GG118" s="227"/>
      <c r="GH118" s="227"/>
      <c r="GI118" s="227"/>
      <c r="GJ118" s="227"/>
      <c r="GK118" s="227"/>
      <c r="GL118" s="227"/>
      <c r="GM118" s="227"/>
      <c r="GN118" s="227"/>
      <c r="GO118" s="227"/>
      <c r="GP118" s="227"/>
      <c r="GQ118" s="227"/>
      <c r="GR118" s="227"/>
      <c r="GS118" s="227"/>
      <c r="GT118" s="227"/>
      <c r="GU118" s="227"/>
      <c r="GV118" s="227"/>
      <c r="GW118" s="227"/>
      <c r="GX118" s="227"/>
      <c r="GY118" s="227"/>
      <c r="GZ118" s="227"/>
      <c r="HA118" s="227"/>
      <c r="HB118" s="227"/>
      <c r="HC118" s="227"/>
      <c r="HD118" s="227"/>
      <c r="HE118" s="227"/>
      <c r="HF118" s="227"/>
      <c r="HG118" s="227"/>
      <c r="HH118" s="227"/>
      <c r="HI118" s="227"/>
      <c r="HJ118" s="227"/>
      <c r="HK118" s="227"/>
      <c r="HL118" s="227"/>
      <c r="HM118" s="227"/>
      <c r="HN118" s="227"/>
      <c r="HO118" s="227"/>
      <c r="HP118" s="227"/>
      <c r="HQ118" s="227"/>
      <c r="HR118" s="227"/>
      <c r="HS118" s="227"/>
      <c r="HT118" s="227"/>
      <c r="HU118" s="227"/>
      <c r="HV118" s="227"/>
      <c r="HW118" s="227"/>
      <c r="HX118" s="227"/>
      <c r="HY118" s="227"/>
      <c r="HZ118" s="227"/>
      <c r="IA118" s="227"/>
      <c r="IB118" s="227"/>
      <c r="IC118" s="227"/>
      <c r="ID118" s="227"/>
      <c r="IE118" s="227"/>
      <c r="IF118" s="227"/>
      <c r="IG118" s="227"/>
      <c r="IH118" s="227"/>
      <c r="II118" s="227"/>
      <c r="IJ118" s="227"/>
      <c r="IK118" s="227"/>
      <c r="IL118" s="227"/>
      <c r="IM118" s="227"/>
      <c r="IN118" s="227"/>
      <c r="IO118" s="227"/>
      <c r="IP118" s="227"/>
      <c r="IQ118" s="227"/>
      <c r="IR118" s="227"/>
      <c r="IS118" s="227"/>
      <c r="IT118" s="227"/>
      <c r="IU118" s="227"/>
      <c r="IV118" s="227"/>
      <c r="IW118" s="227"/>
      <c r="IX118" s="227"/>
      <c r="IY118" s="227"/>
      <c r="IZ118" s="227"/>
      <c r="JA118" s="227"/>
      <c r="JB118" s="227"/>
      <c r="JC118" s="227"/>
      <c r="JD118" s="227"/>
      <c r="JE118" s="227"/>
      <c r="JF118" s="227"/>
      <c r="JG118" s="227"/>
      <c r="JH118" s="227"/>
      <c r="JI118" s="227"/>
      <c r="JJ118" s="227"/>
      <c r="JK118" s="227"/>
      <c r="JL118" s="227"/>
      <c r="JM118" s="227"/>
      <c r="JN118" s="227"/>
      <c r="JO118" s="227"/>
      <c r="JP118" s="227"/>
      <c r="JQ118" s="227"/>
      <c r="JR118" s="227"/>
      <c r="JS118" s="227"/>
      <c r="JT118" s="227"/>
      <c r="JU118" s="227"/>
      <c r="JV118" s="227"/>
      <c r="JW118" s="227"/>
      <c r="JX118" s="227"/>
      <c r="JY118" s="227"/>
      <c r="JZ118" s="227"/>
      <c r="KA118" s="227"/>
      <c r="KB118" s="227"/>
      <c r="KC118" s="227"/>
      <c r="KD118" s="227"/>
      <c r="KE118" s="227"/>
      <c r="KF118" s="227"/>
      <c r="KG118" s="227"/>
      <c r="KH118" s="227"/>
      <c r="KI118" s="227"/>
      <c r="KJ118" s="227"/>
      <c r="KK118" s="227"/>
      <c r="KL118" s="227"/>
      <c r="KM118" s="227"/>
      <c r="KN118" s="227"/>
      <c r="KO118" s="227"/>
      <c r="KP118" s="227"/>
      <c r="KQ118" s="227"/>
      <c r="KR118" s="227"/>
      <c r="KS118" s="227"/>
      <c r="KT118" s="227"/>
      <c r="KU118" s="227"/>
      <c r="KV118" s="227"/>
      <c r="KW118" s="227"/>
      <c r="KX118" s="227"/>
      <c r="KY118" s="227"/>
      <c r="KZ118" s="227"/>
      <c r="LA118" s="227"/>
      <c r="LB118" s="227"/>
      <c r="LC118" s="227"/>
      <c r="LD118" s="227"/>
      <c r="LE118" s="227"/>
      <c r="LF118" s="227"/>
      <c r="LG118" s="227"/>
      <c r="LH118" s="227"/>
      <c r="LI118" s="227"/>
      <c r="LJ118" s="227"/>
      <c r="LK118" s="227"/>
      <c r="LL118" s="227"/>
      <c r="LM118" s="227"/>
      <c r="LN118" s="227"/>
      <c r="LO118" s="227"/>
      <c r="LP118" s="227"/>
      <c r="LQ118" s="227"/>
      <c r="LR118" s="227"/>
      <c r="LS118" s="227"/>
      <c r="LT118" s="227"/>
      <c r="LU118" s="227"/>
      <c r="LV118" s="227"/>
      <c r="LW118" s="227"/>
      <c r="LX118" s="227"/>
      <c r="LY118" s="227"/>
      <c r="LZ118" s="227"/>
      <c r="MA118" s="227"/>
      <c r="MB118" s="227"/>
      <c r="MC118" s="227"/>
      <c r="MD118" s="227"/>
      <c r="ME118" s="227"/>
      <c r="MF118" s="227"/>
      <c r="MG118" s="227"/>
      <c r="MH118" s="227"/>
      <c r="MI118" s="227"/>
      <c r="MJ118" s="227"/>
      <c r="MK118" s="227"/>
      <c r="ML118" s="227"/>
      <c r="MM118" s="227"/>
      <c r="MN118" s="227"/>
      <c r="MO118" s="227"/>
      <c r="MP118" s="227"/>
      <c r="MQ118" s="227"/>
      <c r="MR118" s="227"/>
      <c r="MS118" s="227"/>
      <c r="MT118" s="227"/>
      <c r="MU118" s="227"/>
      <c r="MV118" s="227"/>
      <c r="MW118" s="227"/>
      <c r="MX118" s="227"/>
      <c r="MY118" s="227"/>
      <c r="MZ118" s="227"/>
      <c r="NA118" s="227"/>
      <c r="NB118" s="227"/>
      <c r="NC118" s="227"/>
      <c r="ND118" s="227"/>
      <c r="NE118" s="227"/>
      <c r="NF118" s="227"/>
      <c r="NG118" s="227"/>
      <c r="NH118" s="227"/>
      <c r="NI118" s="227"/>
      <c r="NJ118" s="227"/>
      <c r="NK118" s="227"/>
      <c r="NL118" s="227"/>
      <c r="NM118" s="227"/>
      <c r="NN118" s="227"/>
      <c r="NO118" s="227"/>
      <c r="NP118" s="227"/>
      <c r="NQ118" s="227"/>
      <c r="NR118" s="227"/>
      <c r="NS118" s="227"/>
      <c r="NT118" s="227"/>
      <c r="NU118" s="227"/>
      <c r="NV118" s="227"/>
      <c r="NW118" s="227"/>
      <c r="NX118" s="227"/>
      <c r="NY118" s="227"/>
      <c r="NZ118" s="227"/>
      <c r="OA118" s="227"/>
      <c r="OB118" s="227"/>
      <c r="OC118" s="227"/>
      <c r="OD118" s="227"/>
      <c r="OE118" s="227"/>
      <c r="OF118" s="227"/>
      <c r="OG118" s="227"/>
      <c r="OH118" s="227"/>
      <c r="OI118" s="227"/>
      <c r="OJ118" s="227"/>
      <c r="OK118" s="227"/>
      <c r="OL118" s="227"/>
      <c r="OM118" s="227"/>
      <c r="ON118" s="227"/>
      <c r="OO118" s="227"/>
      <c r="OP118" s="227"/>
      <c r="OQ118" s="227"/>
      <c r="OR118" s="227"/>
      <c r="OS118" s="227"/>
      <c r="OT118" s="227"/>
      <c r="OU118" s="227"/>
      <c r="OV118" s="227"/>
      <c r="OW118" s="227"/>
      <c r="OX118" s="227"/>
      <c r="OY118" s="227"/>
      <c r="OZ118" s="227"/>
      <c r="PA118" s="227"/>
      <c r="PB118" s="227"/>
      <c r="PC118" s="227"/>
      <c r="PD118" s="227"/>
      <c r="PE118" s="227"/>
      <c r="PF118" s="227"/>
      <c r="PG118" s="227"/>
      <c r="PH118" s="227"/>
      <c r="PI118" s="227"/>
      <c r="PJ118" s="227"/>
      <c r="PK118" s="227"/>
      <c r="PL118" s="227"/>
      <c r="PM118" s="227"/>
      <c r="PN118" s="227"/>
      <c r="PO118" s="227"/>
      <c r="PP118" s="227"/>
      <c r="PQ118" s="227"/>
      <c r="PR118" s="227"/>
      <c r="PS118" s="227"/>
      <c r="PT118" s="227"/>
      <c r="PU118" s="227"/>
      <c r="PV118" s="227"/>
      <c r="PW118" s="227"/>
      <c r="PX118" s="227"/>
      <c r="PY118" s="227"/>
      <c r="PZ118" s="227"/>
      <c r="QA118" s="227"/>
      <c r="QB118" s="227"/>
      <c r="QC118" s="227"/>
      <c r="QD118" s="227"/>
      <c r="QE118" s="227"/>
      <c r="QF118" s="227"/>
      <c r="QG118" s="227"/>
      <c r="QH118" s="227"/>
      <c r="QI118" s="227"/>
      <c r="QJ118" s="227"/>
      <c r="QK118" s="227"/>
      <c r="QL118" s="227"/>
      <c r="QM118" s="227"/>
      <c r="QN118" s="227"/>
      <c r="QO118" s="227"/>
      <c r="QP118" s="227"/>
      <c r="QQ118" s="227"/>
      <c r="QR118" s="227"/>
      <c r="QS118" s="227"/>
      <c r="QT118" s="227"/>
      <c r="QU118" s="227"/>
      <c r="QV118" s="227"/>
      <c r="QW118" s="227"/>
      <c r="QX118" s="227"/>
      <c r="QY118" s="227"/>
      <c r="QZ118" s="227"/>
      <c r="RA118" s="227"/>
      <c r="RB118" s="227"/>
      <c r="RC118" s="227"/>
      <c r="RD118" s="227"/>
      <c r="RE118" s="227"/>
      <c r="RF118" s="227"/>
      <c r="RG118" s="227"/>
      <c r="RH118" s="227"/>
      <c r="RI118" s="227"/>
      <c r="RJ118" s="227"/>
      <c r="RK118" s="227"/>
      <c r="RL118" s="227"/>
      <c r="RM118" s="227"/>
      <c r="RN118" s="227"/>
      <c r="RO118" s="227"/>
      <c r="RP118" s="227"/>
      <c r="RQ118" s="227"/>
      <c r="RR118" s="227"/>
      <c r="RS118" s="227"/>
      <c r="RT118" s="227"/>
      <c r="RU118" s="227"/>
      <c r="RV118" s="227"/>
      <c r="RW118" s="227"/>
      <c r="RX118" s="227"/>
      <c r="RY118" s="227"/>
      <c r="RZ118" s="227"/>
      <c r="SA118" s="227"/>
      <c r="SB118" s="227"/>
      <c r="SC118" s="227"/>
      <c r="SD118" s="227"/>
      <c r="SE118" s="227"/>
      <c r="SF118" s="227"/>
      <c r="SG118" s="227"/>
      <c r="SH118" s="227"/>
      <c r="SI118" s="227"/>
      <c r="SJ118" s="227"/>
      <c r="SK118" s="227"/>
      <c r="SL118" s="227"/>
      <c r="SM118" s="227"/>
      <c r="SN118" s="227"/>
      <c r="SO118" s="227"/>
      <c r="SP118" s="227"/>
      <c r="SQ118" s="227"/>
      <c r="SR118" s="227"/>
      <c r="SS118" s="227"/>
      <c r="ST118" s="227"/>
      <c r="SU118" s="227"/>
      <c r="SV118" s="227"/>
      <c r="SW118" s="227"/>
      <c r="SX118" s="227"/>
      <c r="SY118" s="227"/>
      <c r="SZ118" s="227"/>
      <c r="TA118" s="227"/>
      <c r="TB118" s="227"/>
      <c r="TC118" s="227"/>
      <c r="TD118" s="227"/>
      <c r="TE118" s="227"/>
      <c r="TF118" s="227"/>
      <c r="TG118" s="227"/>
      <c r="TH118" s="227"/>
      <c r="TI118" s="227"/>
      <c r="TJ118" s="227"/>
      <c r="TK118" s="227"/>
      <c r="TL118" s="227"/>
      <c r="TM118" s="227"/>
      <c r="TN118" s="227"/>
      <c r="TO118" s="227"/>
      <c r="TP118" s="227"/>
      <c r="TQ118" s="227"/>
      <c r="TR118" s="227"/>
      <c r="TS118" s="227"/>
      <c r="TT118" s="227"/>
      <c r="TU118" s="227"/>
      <c r="TV118" s="227"/>
      <c r="TW118" s="227"/>
      <c r="TX118" s="227"/>
      <c r="TY118" s="227"/>
      <c r="TZ118" s="227"/>
      <c r="UA118" s="227"/>
      <c r="UB118" s="227"/>
      <c r="UC118" s="227"/>
      <c r="UD118" s="227"/>
      <c r="UE118" s="227"/>
      <c r="UF118" s="227"/>
      <c r="UG118" s="227"/>
      <c r="UH118" s="227"/>
      <c r="UI118" s="227"/>
      <c r="UJ118" s="227"/>
      <c r="UK118" s="227"/>
      <c r="UL118" s="227"/>
      <c r="UM118" s="227"/>
      <c r="UN118" s="227"/>
      <c r="UO118" s="227"/>
      <c r="UP118" s="227"/>
      <c r="UQ118" s="227"/>
      <c r="UR118" s="227"/>
      <c r="US118" s="227"/>
      <c r="UT118" s="227"/>
      <c r="UU118" s="227"/>
      <c r="UV118" s="227"/>
      <c r="UW118" s="227"/>
      <c r="UX118" s="227"/>
      <c r="UY118" s="227"/>
      <c r="UZ118" s="227"/>
      <c r="VA118" s="227"/>
      <c r="VB118" s="227"/>
      <c r="VC118" s="227"/>
      <c r="VD118" s="227"/>
      <c r="VE118" s="227"/>
      <c r="VF118" s="227"/>
      <c r="VG118" s="227"/>
      <c r="VH118" s="227"/>
      <c r="VI118" s="227"/>
      <c r="VJ118" s="227"/>
      <c r="VK118" s="227"/>
      <c r="VL118" s="227"/>
      <c r="VM118" s="227"/>
      <c r="VN118" s="227"/>
      <c r="VO118" s="227"/>
      <c r="VP118" s="227"/>
      <c r="VQ118" s="227"/>
      <c r="VR118" s="227"/>
      <c r="VS118" s="227"/>
      <c r="VT118" s="227"/>
      <c r="VU118" s="227"/>
      <c r="VV118" s="227"/>
      <c r="VW118" s="227"/>
      <c r="VX118" s="227"/>
      <c r="VY118" s="227"/>
      <c r="VZ118" s="227"/>
      <c r="WA118" s="227"/>
      <c r="WB118" s="227"/>
      <c r="WC118" s="227"/>
      <c r="WD118" s="227"/>
      <c r="WE118" s="227"/>
      <c r="WF118" s="227"/>
      <c r="WG118" s="227"/>
      <c r="WH118" s="227"/>
      <c r="WI118" s="227"/>
      <c r="WJ118" s="227"/>
      <c r="WK118" s="227"/>
      <c r="WL118" s="227"/>
      <c r="WM118" s="227"/>
      <c r="WN118" s="227"/>
      <c r="WO118" s="227"/>
      <c r="WP118" s="227"/>
      <c r="WQ118" s="227"/>
      <c r="WR118" s="227"/>
      <c r="WS118" s="227"/>
      <c r="WT118" s="227"/>
      <c r="WU118" s="227"/>
      <c r="WV118" s="227"/>
      <c r="WW118" s="227"/>
      <c r="WX118" s="227"/>
      <c r="WY118" s="227"/>
      <c r="WZ118" s="227"/>
      <c r="XA118" s="227"/>
      <c r="XB118" s="227"/>
      <c r="XC118" s="227"/>
      <c r="XD118" s="227"/>
      <c r="XE118" s="227"/>
      <c r="XF118" s="227"/>
      <c r="XG118" s="227"/>
      <c r="XH118" s="227"/>
      <c r="XI118" s="227"/>
      <c r="XJ118" s="227"/>
      <c r="XK118" s="227"/>
      <c r="XL118" s="227"/>
      <c r="XM118" s="227"/>
      <c r="XN118" s="227"/>
      <c r="XO118" s="227"/>
      <c r="XP118" s="227"/>
      <c r="XQ118" s="227"/>
      <c r="XR118" s="227"/>
      <c r="XS118" s="227"/>
      <c r="XT118" s="227"/>
      <c r="XU118" s="227"/>
      <c r="XV118" s="227"/>
      <c r="XW118" s="227"/>
      <c r="XX118" s="227"/>
      <c r="XY118" s="227"/>
      <c r="XZ118" s="227"/>
      <c r="YA118" s="227"/>
      <c r="YB118" s="227"/>
      <c r="YC118" s="227"/>
      <c r="YD118" s="227"/>
      <c r="YE118" s="227"/>
      <c r="YF118" s="227"/>
      <c r="YG118" s="227"/>
      <c r="YH118" s="227"/>
      <c r="YI118" s="227"/>
      <c r="YJ118" s="227"/>
      <c r="YK118" s="227"/>
      <c r="YL118" s="227"/>
      <c r="YM118" s="227"/>
      <c r="YN118" s="227"/>
      <c r="YO118" s="227"/>
      <c r="YP118" s="227"/>
      <c r="YQ118" s="227"/>
      <c r="YR118" s="227"/>
      <c r="YS118" s="227"/>
      <c r="YT118" s="227"/>
      <c r="YU118" s="227"/>
      <c r="YV118" s="227"/>
      <c r="YW118" s="227"/>
      <c r="YX118" s="227"/>
      <c r="YY118" s="227"/>
      <c r="YZ118" s="227"/>
      <c r="ZA118" s="227"/>
      <c r="ZB118" s="227"/>
      <c r="ZC118" s="227"/>
      <c r="ZD118" s="227"/>
      <c r="ZE118" s="227"/>
      <c r="ZF118" s="227"/>
      <c r="ZG118" s="227"/>
      <c r="ZH118" s="227"/>
      <c r="ZI118" s="227"/>
      <c r="ZJ118" s="227"/>
      <c r="ZK118" s="227"/>
      <c r="ZL118" s="227"/>
      <c r="ZM118" s="227"/>
      <c r="ZN118" s="227"/>
      <c r="ZO118" s="227"/>
      <c r="ZP118" s="227"/>
      <c r="ZQ118" s="227"/>
      <c r="ZR118" s="227"/>
      <c r="ZS118" s="227"/>
      <c r="ZT118" s="227"/>
      <c r="ZU118" s="227"/>
      <c r="ZV118" s="227"/>
      <c r="ZW118" s="227"/>
      <c r="ZX118" s="227"/>
      <c r="ZY118" s="227"/>
      <c r="ZZ118" s="227"/>
      <c r="AAA118" s="227"/>
      <c r="AAB118" s="227"/>
      <c r="AAC118" s="227"/>
      <c r="AAD118" s="227"/>
      <c r="AAE118" s="227"/>
      <c r="AAF118" s="227"/>
      <c r="AAG118" s="227"/>
      <c r="AAH118" s="227"/>
      <c r="AAI118" s="227"/>
      <c r="AAJ118" s="227"/>
      <c r="AAK118" s="227"/>
      <c r="AAL118" s="227"/>
      <c r="AAM118" s="227"/>
      <c r="AAN118" s="227"/>
      <c r="AAO118" s="227"/>
      <c r="AAP118" s="227"/>
      <c r="AAQ118" s="227"/>
      <c r="AAR118" s="227"/>
      <c r="AAS118" s="227"/>
      <c r="AAT118" s="227"/>
      <c r="AAU118" s="227"/>
      <c r="AAV118" s="227"/>
      <c r="AAW118" s="227"/>
      <c r="AAX118" s="227"/>
      <c r="AAY118" s="227"/>
      <c r="AAZ118" s="227"/>
      <c r="ABA118" s="227"/>
      <c r="ABB118" s="227"/>
      <c r="ABC118" s="227"/>
      <c r="ABD118" s="227"/>
      <c r="ABE118" s="227"/>
      <c r="ABF118" s="227"/>
      <c r="ABG118" s="227"/>
      <c r="ABH118" s="227"/>
      <c r="ABI118" s="227"/>
      <c r="ABJ118" s="227"/>
      <c r="ABK118" s="227"/>
      <c r="ABL118" s="227"/>
      <c r="ABM118" s="227"/>
      <c r="ABN118" s="227"/>
      <c r="ABO118" s="227"/>
      <c r="ABP118" s="227"/>
      <c r="ABQ118" s="227"/>
      <c r="ABR118" s="227"/>
      <c r="ABS118" s="227"/>
      <c r="ABT118" s="227"/>
      <c r="ABU118" s="227"/>
      <c r="ABV118" s="227"/>
      <c r="ABW118" s="227"/>
      <c r="ABX118" s="227"/>
      <c r="ABY118" s="227"/>
      <c r="ABZ118" s="227"/>
      <c r="ACA118" s="227"/>
      <c r="ACB118" s="227"/>
      <c r="ACC118" s="227"/>
      <c r="ACD118" s="227"/>
      <c r="ACE118" s="227"/>
      <c r="ACF118" s="227"/>
      <c r="ACG118" s="227"/>
      <c r="ACH118" s="227"/>
      <c r="ACI118" s="227"/>
      <c r="ACJ118" s="227"/>
      <c r="ACK118" s="227"/>
      <c r="ACL118" s="227"/>
      <c r="ACM118" s="227"/>
      <c r="ACN118" s="227"/>
      <c r="ACO118" s="227"/>
      <c r="ACP118" s="227"/>
      <c r="ACQ118" s="227"/>
      <c r="ACR118" s="227"/>
      <c r="ACS118" s="227"/>
      <c r="ACT118" s="227"/>
      <c r="ACU118" s="227"/>
      <c r="ACV118" s="227"/>
      <c r="ACW118" s="227"/>
      <c r="ACX118" s="227"/>
      <c r="ACY118" s="227"/>
      <c r="ACZ118" s="227"/>
      <c r="ADA118" s="227"/>
      <c r="ADB118" s="227"/>
      <c r="ADC118" s="227"/>
      <c r="ADD118" s="227"/>
      <c r="ADE118" s="227"/>
      <c r="ADF118" s="227"/>
      <c r="ADG118" s="227"/>
      <c r="ADH118" s="227"/>
      <c r="ADI118" s="227"/>
      <c r="ADJ118" s="227"/>
      <c r="ADK118" s="227"/>
      <c r="ADL118" s="227"/>
      <c r="ADM118" s="227"/>
      <c r="ADN118" s="227"/>
      <c r="ADO118" s="227"/>
      <c r="ADP118" s="227"/>
      <c r="ADQ118" s="227"/>
      <c r="ADR118" s="227"/>
      <c r="ADS118" s="227"/>
      <c r="ADT118" s="227"/>
      <c r="ADU118" s="227"/>
      <c r="ADV118" s="227"/>
      <c r="ADW118" s="227"/>
      <c r="ADX118" s="227"/>
      <c r="ADY118" s="227"/>
      <c r="ADZ118" s="227"/>
      <c r="AEA118" s="227"/>
      <c r="AEB118" s="227"/>
      <c r="AEC118" s="227"/>
      <c r="AED118" s="227"/>
      <c r="AEE118" s="227"/>
      <c r="AEF118" s="227"/>
      <c r="AEG118" s="227"/>
      <c r="AEH118" s="227"/>
      <c r="AEI118" s="227"/>
      <c r="AEJ118" s="227"/>
      <c r="AEK118" s="227"/>
      <c r="AEL118" s="227"/>
      <c r="AEM118" s="227"/>
      <c r="AEN118" s="227"/>
      <c r="AEO118" s="227"/>
      <c r="AEP118" s="227"/>
      <c r="AEQ118" s="227"/>
      <c r="AER118" s="227"/>
      <c r="AES118" s="227"/>
      <c r="AET118" s="227"/>
      <c r="AEU118" s="227"/>
      <c r="AEV118" s="227"/>
      <c r="AEW118" s="227"/>
      <c r="AEX118" s="227"/>
      <c r="AEY118" s="227"/>
      <c r="AEZ118" s="227"/>
      <c r="AFA118" s="227"/>
      <c r="AFB118" s="227"/>
      <c r="AFC118" s="227"/>
      <c r="AFD118" s="227"/>
      <c r="AFE118" s="227"/>
      <c r="AFF118" s="227"/>
      <c r="AFG118" s="227"/>
      <c r="AFH118" s="227"/>
      <c r="AFI118" s="227"/>
      <c r="AFJ118" s="227"/>
      <c r="AFK118" s="227"/>
      <c r="AFL118" s="227"/>
      <c r="AFM118" s="227"/>
      <c r="AFN118" s="227"/>
      <c r="AFO118" s="227"/>
      <c r="AFP118" s="227"/>
      <c r="AFQ118" s="227"/>
      <c r="AFR118" s="227"/>
      <c r="AFS118" s="227"/>
      <c r="AFT118" s="227"/>
      <c r="AFU118" s="227"/>
      <c r="AFV118" s="227"/>
      <c r="AFW118" s="227"/>
      <c r="AFX118" s="227"/>
      <c r="AFY118" s="227"/>
      <c r="AFZ118" s="227"/>
      <c r="AGA118" s="227"/>
      <c r="AGB118" s="227"/>
      <c r="AGC118" s="227"/>
      <c r="AGD118" s="227"/>
      <c r="AGE118" s="227"/>
      <c r="AGF118" s="227"/>
      <c r="AGG118" s="227"/>
      <c r="AGH118" s="227"/>
      <c r="AGI118" s="227"/>
      <c r="AGJ118" s="227"/>
      <c r="AGK118" s="227"/>
      <c r="AGL118" s="227"/>
      <c r="AGM118" s="227"/>
      <c r="AGN118" s="227"/>
      <c r="AGO118" s="227"/>
      <c r="AGP118" s="227"/>
      <c r="AGQ118" s="227"/>
      <c r="AGR118" s="227"/>
      <c r="AGS118" s="227"/>
      <c r="AGT118" s="227"/>
      <c r="AGU118" s="227"/>
      <c r="AGV118" s="227"/>
      <c r="AGW118" s="227"/>
      <c r="AGX118" s="227"/>
      <c r="AGY118" s="227"/>
      <c r="AGZ118" s="227"/>
      <c r="AHA118" s="227"/>
      <c r="AHB118" s="227"/>
      <c r="AHC118" s="227"/>
      <c r="AHD118" s="227"/>
      <c r="AHE118" s="227"/>
      <c r="AHF118" s="227"/>
      <c r="AHG118" s="227"/>
      <c r="AHH118" s="227"/>
      <c r="AHI118" s="227"/>
      <c r="AHJ118" s="227"/>
      <c r="AHK118" s="227"/>
      <c r="AHL118" s="227"/>
      <c r="AHM118" s="227"/>
      <c r="AHN118" s="227"/>
      <c r="AHO118" s="227"/>
      <c r="AHP118" s="227"/>
      <c r="AHQ118" s="227"/>
      <c r="AHR118" s="227"/>
      <c r="AHS118" s="227"/>
      <c r="AHT118" s="227"/>
      <c r="AHU118" s="227"/>
      <c r="AHV118" s="227"/>
      <c r="AHW118" s="227"/>
      <c r="AHX118" s="227"/>
      <c r="AHY118" s="227"/>
      <c r="AHZ118" s="227"/>
      <c r="AIA118" s="227"/>
      <c r="AIB118" s="227"/>
      <c r="AIC118" s="227"/>
      <c r="AID118" s="227"/>
      <c r="AIE118" s="227"/>
      <c r="AIF118" s="227"/>
      <c r="AIG118" s="227"/>
      <c r="AIH118" s="227"/>
      <c r="AII118" s="227"/>
      <c r="AIJ118" s="227"/>
      <c r="AIK118" s="227"/>
      <c r="AIL118" s="227"/>
      <c r="AIM118" s="227"/>
      <c r="AIN118" s="227"/>
      <c r="AIO118" s="227"/>
      <c r="AIP118" s="227"/>
      <c r="AIQ118" s="227"/>
      <c r="AIR118" s="227"/>
      <c r="AIS118" s="227"/>
      <c r="AIT118" s="227"/>
      <c r="AIU118" s="227"/>
      <c r="AIV118" s="227"/>
      <c r="AIW118" s="227"/>
      <c r="AIX118" s="227"/>
      <c r="AIY118" s="227"/>
      <c r="AIZ118" s="227"/>
      <c r="AJA118" s="227"/>
      <c r="AJB118" s="227"/>
      <c r="AJC118" s="227"/>
      <c r="AJD118" s="227"/>
      <c r="AJE118" s="227"/>
      <c r="AJF118" s="227"/>
      <c r="AJG118" s="227"/>
      <c r="AJH118" s="227"/>
      <c r="AJI118" s="227"/>
      <c r="AJJ118" s="227"/>
      <c r="AJK118" s="227"/>
      <c r="AJL118" s="227"/>
      <c r="AJM118" s="227"/>
      <c r="AJN118" s="227"/>
      <c r="AJO118" s="227"/>
      <c r="AJP118" s="227"/>
      <c r="AJQ118" s="227"/>
      <c r="AJR118" s="227"/>
      <c r="AJS118" s="227"/>
      <c r="AJT118" s="227"/>
      <c r="AJU118" s="227"/>
      <c r="AJV118" s="227"/>
      <c r="AJW118" s="227"/>
      <c r="AJX118" s="227"/>
      <c r="AJY118" s="227"/>
      <c r="AJZ118" s="227"/>
      <c r="AKA118" s="227"/>
      <c r="AKB118" s="227"/>
      <c r="AKC118" s="227"/>
      <c r="AKD118" s="227"/>
      <c r="AKE118" s="227"/>
      <c r="AKF118" s="227"/>
      <c r="AKG118" s="227"/>
      <c r="AKH118" s="227"/>
      <c r="AKI118" s="227"/>
      <c r="AKJ118" s="227"/>
      <c r="AKK118" s="227"/>
      <c r="AKL118" s="227"/>
      <c r="AKM118" s="227"/>
      <c r="AKN118" s="227"/>
      <c r="AKO118" s="227"/>
      <c r="AKP118" s="227"/>
      <c r="AKQ118" s="227"/>
      <c r="AKR118" s="227"/>
      <c r="AKS118" s="227"/>
      <c r="AKT118" s="227"/>
      <c r="AKU118" s="227"/>
      <c r="AKV118" s="227"/>
      <c r="AKW118" s="227"/>
      <c r="AKX118" s="227"/>
      <c r="AKY118" s="227"/>
      <c r="AKZ118" s="227"/>
      <c r="ALA118" s="227"/>
      <c r="ALB118" s="227"/>
      <c r="ALC118" s="227"/>
      <c r="ALD118" s="227"/>
      <c r="ALE118" s="227"/>
      <c r="ALF118" s="227"/>
      <c r="ALG118" s="227"/>
      <c r="ALH118" s="227"/>
      <c r="ALI118" s="227"/>
      <c r="ALJ118" s="227"/>
      <c r="ALK118" s="227"/>
      <c r="ALL118" s="227"/>
      <c r="ALM118" s="227"/>
      <c r="ALN118" s="227"/>
      <c r="ALO118" s="227"/>
      <c r="ALP118" s="227"/>
      <c r="ALQ118" s="227"/>
      <c r="ALR118" s="227"/>
      <c r="ALS118" s="227"/>
      <c r="ALT118" s="227"/>
      <c r="ALU118" s="227"/>
      <c r="ALV118" s="227"/>
      <c r="ALW118" s="227"/>
      <c r="ALX118" s="227"/>
      <c r="ALY118" s="227"/>
      <c r="ALZ118" s="227"/>
      <c r="AMA118" s="227"/>
      <c r="AMB118" s="227"/>
      <c r="AMC118" s="227"/>
      <c r="AMD118" s="227"/>
      <c r="AME118" s="227"/>
      <c r="AMF118" s="227"/>
      <c r="AMG118" s="227"/>
      <c r="AMH118" s="227"/>
      <c r="AMI118" s="227"/>
      <c r="AMJ118" s="227"/>
      <c r="AMK118" s="227"/>
      <c r="AML118" s="227"/>
      <c r="AMM118" s="227"/>
      <c r="AMN118" s="227"/>
      <c r="AMO118" s="227"/>
      <c r="AMP118" s="227"/>
      <c r="AMQ118" s="227"/>
      <c r="AMR118" s="227"/>
      <c r="AMS118" s="227"/>
      <c r="AMT118" s="227"/>
      <c r="AMU118" s="227"/>
      <c r="AMV118" s="227"/>
      <c r="AMW118" s="227"/>
      <c r="AMX118" s="227"/>
    </row>
    <row r="119" spans="1:1038" ht="18" customHeight="1">
      <c r="A119" s="125" t="s">
        <v>1452</v>
      </c>
      <c r="B119" s="126" t="s">
        <v>1278</v>
      </c>
      <c r="D119" s="126" t="s">
        <v>1279</v>
      </c>
      <c r="E119" s="126">
        <v>22</v>
      </c>
      <c r="F119" s="126">
        <v>2</v>
      </c>
      <c r="G119" s="285" t="str">
        <f t="shared" si="22"/>
        <v>22-2</v>
      </c>
      <c r="H119" s="277">
        <v>0</v>
      </c>
      <c r="I119" s="126">
        <v>64</v>
      </c>
      <c r="K119" s="545" t="b">
        <f>IF(I120=1,IF(((VLOOKUP($G119,[1]Depth_Lookup!#REF!,9,FALSE))-(H119/100))=0,"Good",IF(((VLOOKUP($G119,[1]Depth_Lookup!$A$3:$J$550,9,FALSE))-(H119/100))&gt;0,"Too Short","Too Long")))</f>
        <v>0</v>
      </c>
      <c r="L119" s="171">
        <f>(VLOOKUP($G119,Depth_Lookup!$A$3:$J$410,10,FALSE))+(H119/100)</f>
        <v>45.954999999999998</v>
      </c>
      <c r="M119" s="171">
        <f>(VLOOKUP($G119,Depth_Lookup!$A$3:$J$410,10,FALSE))+(I119/100)</f>
        <v>46.594999999999999</v>
      </c>
      <c r="N119" s="127" t="s">
        <v>1455</v>
      </c>
      <c r="O119" s="126" t="s">
        <v>1280</v>
      </c>
      <c r="P119" s="126" t="s">
        <v>853</v>
      </c>
      <c r="Q119" s="126" t="s">
        <v>125</v>
      </c>
      <c r="R119" s="196" t="s">
        <v>1633</v>
      </c>
      <c r="S119" s="126" t="s">
        <v>700</v>
      </c>
      <c r="T119" s="126" t="s">
        <v>587</v>
      </c>
      <c r="W119" s="126" t="s">
        <v>102</v>
      </c>
      <c r="X119" s="202">
        <v>5</v>
      </c>
      <c r="Y119" s="126" t="s">
        <v>90</v>
      </c>
      <c r="Z119" s="126" t="s">
        <v>91</v>
      </c>
      <c r="AB119" s="126" t="s">
        <v>116</v>
      </c>
      <c r="AC119" s="126" t="s">
        <v>95</v>
      </c>
      <c r="AD119" s="126" t="s">
        <v>96</v>
      </c>
      <c r="AE119" s="128" t="s">
        <v>123</v>
      </c>
      <c r="AF119" s="196">
        <v>1</v>
      </c>
      <c r="AG119" s="129" t="s">
        <v>1365</v>
      </c>
      <c r="AH119" s="126" t="s">
        <v>1362</v>
      </c>
      <c r="AI119" s="130">
        <v>73</v>
      </c>
      <c r="AO119" s="130"/>
      <c r="AU119" s="130">
        <v>1</v>
      </c>
      <c r="AV119" s="126">
        <v>1</v>
      </c>
      <c r="AW119" s="126">
        <v>0.5</v>
      </c>
      <c r="AX119" s="126" t="s">
        <v>110</v>
      </c>
      <c r="AY119" s="126" t="s">
        <v>103</v>
      </c>
      <c r="BA119" s="130">
        <v>25</v>
      </c>
      <c r="BB119" s="126">
        <v>11</v>
      </c>
      <c r="BC119" s="126">
        <v>3</v>
      </c>
      <c r="BD119" s="126" t="s">
        <v>110</v>
      </c>
      <c r="BE119" s="126" t="s">
        <v>103</v>
      </c>
      <c r="BG119" s="130"/>
      <c r="BM119" s="130">
        <v>1</v>
      </c>
      <c r="BN119" s="126">
        <v>1</v>
      </c>
      <c r="BO119" s="126">
        <v>0.5</v>
      </c>
      <c r="BY119" s="130"/>
      <c r="CG119" s="131"/>
      <c r="CH119" s="132" t="s">
        <v>1360</v>
      </c>
      <c r="CI119" s="132">
        <v>100</v>
      </c>
      <c r="CJ119" s="132" t="s">
        <v>514</v>
      </c>
      <c r="CK119" s="133"/>
      <c r="CL119" s="134"/>
      <c r="CM119" s="134"/>
      <c r="CN119" s="134"/>
      <c r="CO119" s="134"/>
      <c r="CP119" s="134"/>
      <c r="CQ119" s="134"/>
      <c r="CR119" s="134"/>
      <c r="CS119" s="134"/>
      <c r="CT119" s="134"/>
      <c r="CU119" s="134"/>
      <c r="CV119" s="134"/>
      <c r="CW119" s="134"/>
      <c r="CX119" s="134"/>
      <c r="CY119" s="134"/>
      <c r="CZ119" s="134"/>
      <c r="DA119" s="134"/>
      <c r="DB119" s="134">
        <v>75</v>
      </c>
      <c r="DC119" s="135">
        <v>25</v>
      </c>
      <c r="DD119" s="134"/>
      <c r="DE119" s="134"/>
      <c r="DF119" s="134"/>
      <c r="DG119" s="134"/>
      <c r="DH119" s="134"/>
      <c r="DI119" s="134"/>
      <c r="DJ119" s="134"/>
      <c r="DK119" s="207">
        <v>100</v>
      </c>
      <c r="DL119" s="131"/>
      <c r="DM119" s="134"/>
      <c r="DN119" s="134"/>
      <c r="DO119" s="136"/>
      <c r="DQ119" s="131"/>
      <c r="DR119" s="136"/>
      <c r="DS119" s="131"/>
      <c r="DT119" s="138" t="s">
        <v>1395</v>
      </c>
      <c r="DW119" s="213">
        <v>100</v>
      </c>
      <c r="DX119" s="214" t="e">
        <v>#N/A</v>
      </c>
      <c r="DY119" s="139" t="s">
        <v>1401</v>
      </c>
      <c r="DZ119" s="139" t="s">
        <v>1456</v>
      </c>
      <c r="EA119" s="139"/>
      <c r="ED119" s="229" t="s">
        <v>2517</v>
      </c>
      <c r="EE119" s="140"/>
      <c r="EG119" s="140"/>
      <c r="EI119" s="218" t="e">
        <f>VLOOKUP(EH119,definitions_list_mag!$Y$12:$Z$15,2,FALSE)</f>
        <v>#N/A</v>
      </c>
      <c r="EJ119" s="143"/>
      <c r="EK119" s="221" t="e">
        <f>VLOOKUP(EJ119,definitions_list_mag!$AT$3:$AU$5,2,FALSE)</f>
        <v>#N/A</v>
      </c>
      <c r="EM119" s="109"/>
      <c r="EN119" s="109"/>
      <c r="EZ119" s="192" t="e">
        <f t="shared" si="25"/>
        <v>#DIV/0!</v>
      </c>
      <c r="FA119" s="192" t="e">
        <f t="shared" si="26"/>
        <v>#DIV/0!</v>
      </c>
      <c r="FB119" s="192" t="e">
        <f t="shared" si="27"/>
        <v>#DIV/0!</v>
      </c>
      <c r="FC119" s="192" t="e">
        <f t="shared" si="28"/>
        <v>#DIV/0!</v>
      </c>
      <c r="FD119" s="192" t="e">
        <f t="shared" si="29"/>
        <v>#DIV/0!</v>
      </c>
      <c r="FE119" s="193" t="e">
        <f t="shared" si="30"/>
        <v>#DIV/0!</v>
      </c>
      <c r="FF119" s="194" t="e">
        <f t="shared" si="31"/>
        <v>#DIV/0!</v>
      </c>
      <c r="FG119" s="143"/>
      <c r="FI119" s="778">
        <f t="shared" si="32"/>
        <v>0</v>
      </c>
      <c r="FJ119" s="779" t="e">
        <f t="shared" si="33"/>
        <v>#DIV/0!</v>
      </c>
      <c r="FK119" s="779" t="e">
        <f t="shared" si="34"/>
        <v>#DIV/0!</v>
      </c>
      <c r="FL119" s="780" t="e">
        <f t="shared" si="35"/>
        <v>#DIV/0!</v>
      </c>
      <c r="FM119" s="169" t="e">
        <f t="shared" si="36"/>
        <v>#DIV/0!</v>
      </c>
      <c r="FN119" s="783" t="e">
        <f t="shared" si="37"/>
        <v>#DIV/0!</v>
      </c>
    </row>
    <row r="120" spans="1:1038" s="288" customFormat="1" ht="18" customHeight="1">
      <c r="A120" s="352" t="s">
        <v>1452</v>
      </c>
      <c r="B120" s="227" t="s">
        <v>1278</v>
      </c>
      <c r="C120" s="227"/>
      <c r="D120" s="227" t="s">
        <v>1279</v>
      </c>
      <c r="E120" s="227">
        <v>22</v>
      </c>
      <c r="F120" s="227">
        <v>2</v>
      </c>
      <c r="G120" s="285" t="str">
        <f t="shared" si="22"/>
        <v>22-2</v>
      </c>
      <c r="H120" s="278">
        <v>64</v>
      </c>
      <c r="I120" s="227">
        <v>97</v>
      </c>
      <c r="J120" s="226"/>
      <c r="K120" s="545" t="b">
        <f>IF(I121=1,IF(((VLOOKUP($G120,[1]Depth_Lookup!#REF!,9,FALSE))-(H120/100))=0,"Good",IF(((VLOOKUP($G120,[1]Depth_Lookup!$A$3:$J$550,9,FALSE))-(H120/100))&gt;0,"Too Short","Too Long")))</f>
        <v>0</v>
      </c>
      <c r="L120" s="171">
        <f>(VLOOKUP($G120,Depth_Lookup!$A$3:$J$410,10,FALSE))+(H120/100)</f>
        <v>46.594999999999999</v>
      </c>
      <c r="M120" s="171">
        <f>(VLOOKUP($G120,Depth_Lookup!$A$3:$J$410,10,FALSE))+(I120/100)</f>
        <v>46.924999999999997</v>
      </c>
      <c r="N120" s="230" t="s">
        <v>1457</v>
      </c>
      <c r="O120" s="227">
        <v>1</v>
      </c>
      <c r="P120" s="227" t="s">
        <v>853</v>
      </c>
      <c r="Q120" s="227" t="s">
        <v>125</v>
      </c>
      <c r="R120" s="286" t="s">
        <v>1633</v>
      </c>
      <c r="S120" s="227" t="s">
        <v>587</v>
      </c>
      <c r="T120" s="227" t="s">
        <v>700</v>
      </c>
      <c r="U120" s="227" t="s">
        <v>108</v>
      </c>
      <c r="V120" s="227" t="s">
        <v>509</v>
      </c>
      <c r="W120" s="227" t="s">
        <v>102</v>
      </c>
      <c r="X120" s="287">
        <v>5</v>
      </c>
      <c r="Y120" s="227" t="s">
        <v>90</v>
      </c>
      <c r="Z120" s="227" t="s">
        <v>91</v>
      </c>
      <c r="AA120" s="227"/>
      <c r="AB120" s="227" t="s">
        <v>116</v>
      </c>
      <c r="AC120" s="227" t="s">
        <v>95</v>
      </c>
      <c r="AD120" s="227" t="s">
        <v>96</v>
      </c>
      <c r="AE120" s="233" t="s">
        <v>123</v>
      </c>
      <c r="AF120" s="286">
        <v>1</v>
      </c>
      <c r="AG120" s="237" t="s">
        <v>1365</v>
      </c>
      <c r="AH120" s="227" t="s">
        <v>1362</v>
      </c>
      <c r="AI120" s="240">
        <v>73</v>
      </c>
      <c r="AJ120" s="227"/>
      <c r="AK120" s="227"/>
      <c r="AL120" s="227"/>
      <c r="AM120" s="227"/>
      <c r="AN120" s="227"/>
      <c r="AO120" s="240"/>
      <c r="AP120" s="227"/>
      <c r="AQ120" s="227"/>
      <c r="AR120" s="227"/>
      <c r="AS120" s="227"/>
      <c r="AT120" s="227"/>
      <c r="AU120" s="240">
        <v>1</v>
      </c>
      <c r="AV120" s="227">
        <v>1</v>
      </c>
      <c r="AW120" s="227">
        <v>0.5</v>
      </c>
      <c r="AX120" s="227" t="s">
        <v>110</v>
      </c>
      <c r="AY120" s="227" t="s">
        <v>103</v>
      </c>
      <c r="AZ120" s="227"/>
      <c r="BA120" s="240">
        <v>25</v>
      </c>
      <c r="BB120" s="227">
        <v>11</v>
      </c>
      <c r="BC120" s="227">
        <v>3</v>
      </c>
      <c r="BD120" s="227" t="s">
        <v>110</v>
      </c>
      <c r="BE120" s="227" t="s">
        <v>103</v>
      </c>
      <c r="BF120" s="227"/>
      <c r="BG120" s="240"/>
      <c r="BH120" s="227"/>
      <c r="BI120" s="227"/>
      <c r="BJ120" s="227"/>
      <c r="BK120" s="227"/>
      <c r="BL120" s="227"/>
      <c r="BM120" s="240">
        <v>1</v>
      </c>
      <c r="BN120" s="227">
        <v>1</v>
      </c>
      <c r="BO120" s="227">
        <v>0.5</v>
      </c>
      <c r="BP120" s="227"/>
      <c r="BQ120" s="227"/>
      <c r="BR120" s="227"/>
      <c r="BS120" s="227"/>
      <c r="BT120" s="227"/>
      <c r="BU120" s="227"/>
      <c r="BV120" s="227"/>
      <c r="BW120" s="227"/>
      <c r="BX120" s="227"/>
      <c r="BY120" s="240"/>
      <c r="BZ120" s="227"/>
      <c r="CA120" s="227"/>
      <c r="CB120" s="227"/>
      <c r="CC120" s="227"/>
      <c r="CD120" s="227"/>
      <c r="CE120" s="227"/>
      <c r="CF120" s="227"/>
      <c r="CG120" s="148"/>
      <c r="CH120" s="149" t="s">
        <v>1329</v>
      </c>
      <c r="CI120" s="149">
        <v>100</v>
      </c>
      <c r="CJ120" s="149" t="s">
        <v>514</v>
      </c>
      <c r="CK120" s="151"/>
      <c r="CL120" s="152"/>
      <c r="CM120" s="152"/>
      <c r="CN120" s="152"/>
      <c r="CO120" s="152"/>
      <c r="CP120" s="152"/>
      <c r="CQ120" s="152"/>
      <c r="CR120" s="152"/>
      <c r="CS120" s="152"/>
      <c r="CT120" s="152"/>
      <c r="CU120" s="152"/>
      <c r="CV120" s="152"/>
      <c r="CW120" s="152"/>
      <c r="CX120" s="152"/>
      <c r="CY120" s="152"/>
      <c r="CZ120" s="152"/>
      <c r="DA120" s="152"/>
      <c r="DB120" s="152">
        <v>75</v>
      </c>
      <c r="DC120" s="229">
        <v>25</v>
      </c>
      <c r="DD120" s="152"/>
      <c r="DE120" s="152"/>
      <c r="DF120" s="152"/>
      <c r="DG120" s="152"/>
      <c r="DH120" s="152"/>
      <c r="DI120" s="152"/>
      <c r="DJ120" s="152"/>
      <c r="DK120" s="208">
        <v>100</v>
      </c>
      <c r="DL120" s="148"/>
      <c r="DM120" s="152"/>
      <c r="DN120" s="152"/>
      <c r="DO120" s="153"/>
      <c r="DQ120" s="148"/>
      <c r="DR120" s="153"/>
      <c r="DS120" s="148"/>
      <c r="DT120" s="261" t="s">
        <v>1458</v>
      </c>
      <c r="DU120" s="229"/>
      <c r="DV120" s="229"/>
      <c r="DW120" s="290">
        <v>100</v>
      </c>
      <c r="DX120" s="291" t="e">
        <v>#N/A</v>
      </c>
      <c r="DY120" s="154" t="s">
        <v>1405</v>
      </c>
      <c r="DZ120" s="154" t="s">
        <v>1456</v>
      </c>
      <c r="EA120" s="154"/>
      <c r="EB120" s="229"/>
      <c r="EC120" s="292"/>
      <c r="ED120" s="229" t="s">
        <v>2517</v>
      </c>
      <c r="EE120" s="293"/>
      <c r="EF120" s="294"/>
      <c r="EG120" s="293"/>
      <c r="EH120" s="295"/>
      <c r="EI120" s="296" t="e">
        <f>VLOOKUP(EH120,definitions_list_mag!$Y$12:$Z$15,2,FALSE)</f>
        <v>#N/A</v>
      </c>
      <c r="EJ120" s="297"/>
      <c r="EK120" s="298" t="e">
        <f>VLOOKUP(EJ120,definitions_list_mag!$AT$3:$AU$5,2,FALSE)</f>
        <v>#N/A</v>
      </c>
      <c r="EL120" s="293"/>
      <c r="EM120" s="295"/>
      <c r="EN120" s="295"/>
      <c r="EO120" s="321"/>
      <c r="EP120" s="321"/>
      <c r="EQ120" s="321"/>
      <c r="ER120" s="321"/>
      <c r="ES120" s="321"/>
      <c r="ET120" s="321"/>
      <c r="EU120" s="321"/>
      <c r="EV120" s="322"/>
      <c r="EW120" s="322"/>
      <c r="EX120" s="322"/>
      <c r="EY120" s="322"/>
      <c r="EZ120" s="192" t="e">
        <f t="shared" si="25"/>
        <v>#DIV/0!</v>
      </c>
      <c r="FA120" s="192" t="e">
        <f t="shared" si="26"/>
        <v>#DIV/0!</v>
      </c>
      <c r="FB120" s="192" t="e">
        <f t="shared" si="27"/>
        <v>#DIV/0!</v>
      </c>
      <c r="FC120" s="192" t="e">
        <f t="shared" si="28"/>
        <v>#DIV/0!</v>
      </c>
      <c r="FD120" s="192" t="e">
        <f t="shared" si="29"/>
        <v>#DIV/0!</v>
      </c>
      <c r="FE120" s="193" t="e">
        <f t="shared" si="30"/>
        <v>#DIV/0!</v>
      </c>
      <c r="FF120" s="194" t="e">
        <f t="shared" si="31"/>
        <v>#DIV/0!</v>
      </c>
      <c r="FG120" s="297"/>
      <c r="FH120" s="295"/>
      <c r="FI120" s="778">
        <f t="shared" si="32"/>
        <v>0</v>
      </c>
      <c r="FJ120" s="779" t="e">
        <f t="shared" si="33"/>
        <v>#DIV/0!</v>
      </c>
      <c r="FK120" s="779" t="e">
        <f t="shared" si="34"/>
        <v>#DIV/0!</v>
      </c>
      <c r="FL120" s="780" t="e">
        <f t="shared" si="35"/>
        <v>#DIV/0!</v>
      </c>
      <c r="FM120" s="169" t="e">
        <f t="shared" si="36"/>
        <v>#DIV/0!</v>
      </c>
      <c r="FN120" s="783" t="e">
        <f t="shared" si="37"/>
        <v>#DIV/0!</v>
      </c>
      <c r="FO120" s="227"/>
      <c r="FP120" s="227"/>
      <c r="FQ120" s="227"/>
      <c r="FR120" s="227"/>
      <c r="FS120" s="227"/>
      <c r="FT120" s="227"/>
      <c r="FU120" s="227"/>
      <c r="FV120" s="227"/>
      <c r="FW120" s="227"/>
      <c r="FX120" s="227"/>
      <c r="FY120" s="227"/>
      <c r="FZ120" s="227"/>
      <c r="GA120" s="227"/>
      <c r="GB120" s="227"/>
      <c r="GC120" s="227"/>
      <c r="GD120" s="227"/>
      <c r="GE120" s="227"/>
      <c r="GF120" s="227"/>
      <c r="GG120" s="227"/>
      <c r="GH120" s="227"/>
      <c r="GI120" s="227"/>
      <c r="GJ120" s="227"/>
      <c r="GK120" s="227"/>
      <c r="GL120" s="227"/>
      <c r="GM120" s="227"/>
      <c r="GN120" s="227"/>
      <c r="GO120" s="227"/>
      <c r="GP120" s="227"/>
      <c r="GQ120" s="227"/>
      <c r="GR120" s="227"/>
      <c r="GS120" s="227"/>
      <c r="GT120" s="227"/>
      <c r="GU120" s="227"/>
      <c r="GV120" s="227"/>
      <c r="GW120" s="227"/>
      <c r="GX120" s="227"/>
      <c r="GY120" s="227"/>
      <c r="GZ120" s="227"/>
      <c r="HA120" s="227"/>
      <c r="HB120" s="227"/>
      <c r="HC120" s="227"/>
      <c r="HD120" s="227"/>
      <c r="HE120" s="227"/>
      <c r="HF120" s="227"/>
      <c r="HG120" s="227"/>
      <c r="HH120" s="227"/>
      <c r="HI120" s="227"/>
      <c r="HJ120" s="227"/>
      <c r="HK120" s="227"/>
      <c r="HL120" s="227"/>
      <c r="HM120" s="227"/>
      <c r="HN120" s="227"/>
      <c r="HO120" s="227"/>
      <c r="HP120" s="227"/>
      <c r="HQ120" s="227"/>
      <c r="HR120" s="227"/>
      <c r="HS120" s="227"/>
      <c r="HT120" s="227"/>
      <c r="HU120" s="227"/>
      <c r="HV120" s="227"/>
      <c r="HW120" s="227"/>
      <c r="HX120" s="227"/>
      <c r="HY120" s="227"/>
      <c r="HZ120" s="227"/>
      <c r="IA120" s="227"/>
      <c r="IB120" s="227"/>
      <c r="IC120" s="227"/>
      <c r="ID120" s="227"/>
      <c r="IE120" s="227"/>
      <c r="IF120" s="227"/>
      <c r="IG120" s="227"/>
      <c r="IH120" s="227"/>
      <c r="II120" s="227"/>
      <c r="IJ120" s="227"/>
      <c r="IK120" s="227"/>
      <c r="IL120" s="227"/>
      <c r="IM120" s="227"/>
      <c r="IN120" s="227"/>
      <c r="IO120" s="227"/>
      <c r="IP120" s="227"/>
      <c r="IQ120" s="227"/>
      <c r="IR120" s="227"/>
      <c r="IS120" s="227"/>
      <c r="IT120" s="227"/>
      <c r="IU120" s="227"/>
      <c r="IV120" s="227"/>
      <c r="IW120" s="227"/>
      <c r="IX120" s="227"/>
      <c r="IY120" s="227"/>
      <c r="IZ120" s="227"/>
      <c r="JA120" s="227"/>
      <c r="JB120" s="227"/>
      <c r="JC120" s="227"/>
      <c r="JD120" s="227"/>
      <c r="JE120" s="227"/>
      <c r="JF120" s="227"/>
      <c r="JG120" s="227"/>
      <c r="JH120" s="227"/>
      <c r="JI120" s="227"/>
      <c r="JJ120" s="227"/>
      <c r="JK120" s="227"/>
      <c r="JL120" s="227"/>
      <c r="JM120" s="227"/>
      <c r="JN120" s="227"/>
      <c r="JO120" s="227"/>
      <c r="JP120" s="227"/>
      <c r="JQ120" s="227"/>
      <c r="JR120" s="227"/>
      <c r="JS120" s="227"/>
      <c r="JT120" s="227"/>
      <c r="JU120" s="227"/>
      <c r="JV120" s="227"/>
      <c r="JW120" s="227"/>
      <c r="JX120" s="227"/>
      <c r="JY120" s="227"/>
      <c r="JZ120" s="227"/>
      <c r="KA120" s="227"/>
      <c r="KB120" s="227"/>
      <c r="KC120" s="227"/>
      <c r="KD120" s="227"/>
      <c r="KE120" s="227"/>
      <c r="KF120" s="227"/>
      <c r="KG120" s="227"/>
      <c r="KH120" s="227"/>
      <c r="KI120" s="227"/>
      <c r="KJ120" s="227"/>
      <c r="KK120" s="227"/>
      <c r="KL120" s="227"/>
      <c r="KM120" s="227"/>
      <c r="KN120" s="227"/>
      <c r="KO120" s="227"/>
      <c r="KP120" s="227"/>
      <c r="KQ120" s="227"/>
      <c r="KR120" s="227"/>
      <c r="KS120" s="227"/>
      <c r="KT120" s="227"/>
      <c r="KU120" s="227"/>
      <c r="KV120" s="227"/>
      <c r="KW120" s="227"/>
      <c r="KX120" s="227"/>
      <c r="KY120" s="227"/>
      <c r="KZ120" s="227"/>
      <c r="LA120" s="227"/>
      <c r="LB120" s="227"/>
      <c r="LC120" s="227"/>
      <c r="LD120" s="227"/>
      <c r="LE120" s="227"/>
      <c r="LF120" s="227"/>
      <c r="LG120" s="227"/>
      <c r="LH120" s="227"/>
      <c r="LI120" s="227"/>
      <c r="LJ120" s="227"/>
      <c r="LK120" s="227"/>
      <c r="LL120" s="227"/>
      <c r="LM120" s="227"/>
      <c r="LN120" s="227"/>
      <c r="LO120" s="227"/>
      <c r="LP120" s="227"/>
      <c r="LQ120" s="227"/>
      <c r="LR120" s="227"/>
      <c r="LS120" s="227"/>
      <c r="LT120" s="227"/>
      <c r="LU120" s="227"/>
      <c r="LV120" s="227"/>
      <c r="LW120" s="227"/>
      <c r="LX120" s="227"/>
      <c r="LY120" s="227"/>
      <c r="LZ120" s="227"/>
      <c r="MA120" s="227"/>
      <c r="MB120" s="227"/>
      <c r="MC120" s="227"/>
      <c r="MD120" s="227"/>
      <c r="ME120" s="227"/>
      <c r="MF120" s="227"/>
      <c r="MG120" s="227"/>
      <c r="MH120" s="227"/>
      <c r="MI120" s="227"/>
      <c r="MJ120" s="227"/>
      <c r="MK120" s="227"/>
      <c r="ML120" s="227"/>
      <c r="MM120" s="227"/>
      <c r="MN120" s="227"/>
      <c r="MO120" s="227"/>
      <c r="MP120" s="227"/>
      <c r="MQ120" s="227"/>
      <c r="MR120" s="227"/>
      <c r="MS120" s="227"/>
      <c r="MT120" s="227"/>
      <c r="MU120" s="227"/>
      <c r="MV120" s="227"/>
      <c r="MW120" s="227"/>
      <c r="MX120" s="227"/>
      <c r="MY120" s="227"/>
      <c r="MZ120" s="227"/>
      <c r="NA120" s="227"/>
      <c r="NB120" s="227"/>
      <c r="NC120" s="227"/>
      <c r="ND120" s="227"/>
      <c r="NE120" s="227"/>
      <c r="NF120" s="227"/>
      <c r="NG120" s="227"/>
      <c r="NH120" s="227"/>
      <c r="NI120" s="227"/>
      <c r="NJ120" s="227"/>
      <c r="NK120" s="227"/>
      <c r="NL120" s="227"/>
      <c r="NM120" s="227"/>
      <c r="NN120" s="227"/>
      <c r="NO120" s="227"/>
      <c r="NP120" s="227"/>
      <c r="NQ120" s="227"/>
      <c r="NR120" s="227"/>
      <c r="NS120" s="227"/>
      <c r="NT120" s="227"/>
      <c r="NU120" s="227"/>
      <c r="NV120" s="227"/>
      <c r="NW120" s="227"/>
      <c r="NX120" s="227"/>
      <c r="NY120" s="227"/>
      <c r="NZ120" s="227"/>
      <c r="OA120" s="227"/>
      <c r="OB120" s="227"/>
      <c r="OC120" s="227"/>
      <c r="OD120" s="227"/>
      <c r="OE120" s="227"/>
      <c r="OF120" s="227"/>
      <c r="OG120" s="227"/>
      <c r="OH120" s="227"/>
      <c r="OI120" s="227"/>
      <c r="OJ120" s="227"/>
      <c r="OK120" s="227"/>
      <c r="OL120" s="227"/>
      <c r="OM120" s="227"/>
      <c r="ON120" s="227"/>
      <c r="OO120" s="227"/>
      <c r="OP120" s="227"/>
      <c r="OQ120" s="227"/>
      <c r="OR120" s="227"/>
      <c r="OS120" s="227"/>
      <c r="OT120" s="227"/>
      <c r="OU120" s="227"/>
      <c r="OV120" s="227"/>
      <c r="OW120" s="227"/>
      <c r="OX120" s="227"/>
      <c r="OY120" s="227"/>
      <c r="OZ120" s="227"/>
      <c r="PA120" s="227"/>
      <c r="PB120" s="227"/>
      <c r="PC120" s="227"/>
      <c r="PD120" s="227"/>
      <c r="PE120" s="227"/>
      <c r="PF120" s="227"/>
      <c r="PG120" s="227"/>
      <c r="PH120" s="227"/>
      <c r="PI120" s="227"/>
      <c r="PJ120" s="227"/>
      <c r="PK120" s="227"/>
      <c r="PL120" s="227"/>
      <c r="PM120" s="227"/>
      <c r="PN120" s="227"/>
      <c r="PO120" s="227"/>
      <c r="PP120" s="227"/>
      <c r="PQ120" s="227"/>
      <c r="PR120" s="227"/>
      <c r="PS120" s="227"/>
      <c r="PT120" s="227"/>
      <c r="PU120" s="227"/>
      <c r="PV120" s="227"/>
      <c r="PW120" s="227"/>
      <c r="PX120" s="227"/>
      <c r="PY120" s="227"/>
      <c r="PZ120" s="227"/>
      <c r="QA120" s="227"/>
      <c r="QB120" s="227"/>
      <c r="QC120" s="227"/>
      <c r="QD120" s="227"/>
      <c r="QE120" s="227"/>
      <c r="QF120" s="227"/>
      <c r="QG120" s="227"/>
      <c r="QH120" s="227"/>
      <c r="QI120" s="227"/>
      <c r="QJ120" s="227"/>
      <c r="QK120" s="227"/>
      <c r="QL120" s="227"/>
      <c r="QM120" s="227"/>
      <c r="QN120" s="227"/>
      <c r="QO120" s="227"/>
      <c r="QP120" s="227"/>
      <c r="QQ120" s="227"/>
      <c r="QR120" s="227"/>
      <c r="QS120" s="227"/>
      <c r="QT120" s="227"/>
      <c r="QU120" s="227"/>
      <c r="QV120" s="227"/>
      <c r="QW120" s="227"/>
      <c r="QX120" s="227"/>
      <c r="QY120" s="227"/>
      <c r="QZ120" s="227"/>
      <c r="RA120" s="227"/>
      <c r="RB120" s="227"/>
      <c r="RC120" s="227"/>
      <c r="RD120" s="227"/>
      <c r="RE120" s="227"/>
      <c r="RF120" s="227"/>
      <c r="RG120" s="227"/>
      <c r="RH120" s="227"/>
      <c r="RI120" s="227"/>
      <c r="RJ120" s="227"/>
      <c r="RK120" s="227"/>
      <c r="RL120" s="227"/>
      <c r="RM120" s="227"/>
      <c r="RN120" s="227"/>
      <c r="RO120" s="227"/>
      <c r="RP120" s="227"/>
      <c r="RQ120" s="227"/>
      <c r="RR120" s="227"/>
      <c r="RS120" s="227"/>
      <c r="RT120" s="227"/>
      <c r="RU120" s="227"/>
      <c r="RV120" s="227"/>
      <c r="RW120" s="227"/>
      <c r="RX120" s="227"/>
      <c r="RY120" s="227"/>
      <c r="RZ120" s="227"/>
      <c r="SA120" s="227"/>
      <c r="SB120" s="227"/>
      <c r="SC120" s="227"/>
      <c r="SD120" s="227"/>
      <c r="SE120" s="227"/>
      <c r="SF120" s="227"/>
      <c r="SG120" s="227"/>
      <c r="SH120" s="227"/>
      <c r="SI120" s="227"/>
      <c r="SJ120" s="227"/>
      <c r="SK120" s="227"/>
      <c r="SL120" s="227"/>
      <c r="SM120" s="227"/>
      <c r="SN120" s="227"/>
      <c r="SO120" s="227"/>
      <c r="SP120" s="227"/>
      <c r="SQ120" s="227"/>
      <c r="SR120" s="227"/>
      <c r="SS120" s="227"/>
      <c r="ST120" s="227"/>
      <c r="SU120" s="227"/>
      <c r="SV120" s="227"/>
      <c r="SW120" s="227"/>
      <c r="SX120" s="227"/>
      <c r="SY120" s="227"/>
      <c r="SZ120" s="227"/>
      <c r="TA120" s="227"/>
      <c r="TB120" s="227"/>
      <c r="TC120" s="227"/>
      <c r="TD120" s="227"/>
      <c r="TE120" s="227"/>
      <c r="TF120" s="227"/>
      <c r="TG120" s="227"/>
      <c r="TH120" s="227"/>
      <c r="TI120" s="227"/>
      <c r="TJ120" s="227"/>
      <c r="TK120" s="227"/>
      <c r="TL120" s="227"/>
      <c r="TM120" s="227"/>
      <c r="TN120" s="227"/>
      <c r="TO120" s="227"/>
      <c r="TP120" s="227"/>
      <c r="TQ120" s="227"/>
      <c r="TR120" s="227"/>
      <c r="TS120" s="227"/>
      <c r="TT120" s="227"/>
      <c r="TU120" s="227"/>
      <c r="TV120" s="227"/>
      <c r="TW120" s="227"/>
      <c r="TX120" s="227"/>
      <c r="TY120" s="227"/>
      <c r="TZ120" s="227"/>
      <c r="UA120" s="227"/>
      <c r="UB120" s="227"/>
      <c r="UC120" s="227"/>
      <c r="UD120" s="227"/>
      <c r="UE120" s="227"/>
      <c r="UF120" s="227"/>
      <c r="UG120" s="227"/>
      <c r="UH120" s="227"/>
      <c r="UI120" s="227"/>
      <c r="UJ120" s="227"/>
      <c r="UK120" s="227"/>
      <c r="UL120" s="227"/>
      <c r="UM120" s="227"/>
      <c r="UN120" s="227"/>
      <c r="UO120" s="227"/>
      <c r="UP120" s="227"/>
      <c r="UQ120" s="227"/>
      <c r="UR120" s="227"/>
      <c r="US120" s="227"/>
      <c r="UT120" s="227"/>
      <c r="UU120" s="227"/>
      <c r="UV120" s="227"/>
      <c r="UW120" s="227"/>
      <c r="UX120" s="227"/>
      <c r="UY120" s="227"/>
      <c r="UZ120" s="227"/>
      <c r="VA120" s="227"/>
      <c r="VB120" s="227"/>
      <c r="VC120" s="227"/>
      <c r="VD120" s="227"/>
      <c r="VE120" s="227"/>
      <c r="VF120" s="227"/>
      <c r="VG120" s="227"/>
      <c r="VH120" s="227"/>
      <c r="VI120" s="227"/>
      <c r="VJ120" s="227"/>
      <c r="VK120" s="227"/>
      <c r="VL120" s="227"/>
      <c r="VM120" s="227"/>
      <c r="VN120" s="227"/>
      <c r="VO120" s="227"/>
      <c r="VP120" s="227"/>
      <c r="VQ120" s="227"/>
      <c r="VR120" s="227"/>
      <c r="VS120" s="227"/>
      <c r="VT120" s="227"/>
      <c r="VU120" s="227"/>
      <c r="VV120" s="227"/>
      <c r="VW120" s="227"/>
      <c r="VX120" s="227"/>
      <c r="VY120" s="227"/>
      <c r="VZ120" s="227"/>
      <c r="WA120" s="227"/>
      <c r="WB120" s="227"/>
      <c r="WC120" s="227"/>
      <c r="WD120" s="227"/>
      <c r="WE120" s="227"/>
      <c r="WF120" s="227"/>
      <c r="WG120" s="227"/>
      <c r="WH120" s="227"/>
      <c r="WI120" s="227"/>
      <c r="WJ120" s="227"/>
      <c r="WK120" s="227"/>
      <c r="WL120" s="227"/>
      <c r="WM120" s="227"/>
      <c r="WN120" s="227"/>
      <c r="WO120" s="227"/>
      <c r="WP120" s="227"/>
      <c r="WQ120" s="227"/>
      <c r="WR120" s="227"/>
      <c r="WS120" s="227"/>
      <c r="WT120" s="227"/>
      <c r="WU120" s="227"/>
      <c r="WV120" s="227"/>
      <c r="WW120" s="227"/>
      <c r="WX120" s="227"/>
      <c r="WY120" s="227"/>
      <c r="WZ120" s="227"/>
      <c r="XA120" s="227"/>
      <c r="XB120" s="227"/>
      <c r="XC120" s="227"/>
      <c r="XD120" s="227"/>
      <c r="XE120" s="227"/>
      <c r="XF120" s="227"/>
      <c r="XG120" s="227"/>
      <c r="XH120" s="227"/>
      <c r="XI120" s="227"/>
      <c r="XJ120" s="227"/>
      <c r="XK120" s="227"/>
      <c r="XL120" s="227"/>
      <c r="XM120" s="227"/>
      <c r="XN120" s="227"/>
      <c r="XO120" s="227"/>
      <c r="XP120" s="227"/>
      <c r="XQ120" s="227"/>
      <c r="XR120" s="227"/>
      <c r="XS120" s="227"/>
      <c r="XT120" s="227"/>
      <c r="XU120" s="227"/>
      <c r="XV120" s="227"/>
      <c r="XW120" s="227"/>
      <c r="XX120" s="227"/>
      <c r="XY120" s="227"/>
      <c r="XZ120" s="227"/>
      <c r="YA120" s="227"/>
      <c r="YB120" s="227"/>
      <c r="YC120" s="227"/>
      <c r="YD120" s="227"/>
      <c r="YE120" s="227"/>
      <c r="YF120" s="227"/>
      <c r="YG120" s="227"/>
      <c r="YH120" s="227"/>
      <c r="YI120" s="227"/>
      <c r="YJ120" s="227"/>
      <c r="YK120" s="227"/>
      <c r="YL120" s="227"/>
      <c r="YM120" s="227"/>
      <c r="YN120" s="227"/>
      <c r="YO120" s="227"/>
      <c r="YP120" s="227"/>
      <c r="YQ120" s="227"/>
      <c r="YR120" s="227"/>
      <c r="YS120" s="227"/>
      <c r="YT120" s="227"/>
      <c r="YU120" s="227"/>
      <c r="YV120" s="227"/>
      <c r="YW120" s="227"/>
      <c r="YX120" s="227"/>
      <c r="YY120" s="227"/>
      <c r="YZ120" s="227"/>
      <c r="ZA120" s="227"/>
      <c r="ZB120" s="227"/>
      <c r="ZC120" s="227"/>
      <c r="ZD120" s="227"/>
      <c r="ZE120" s="227"/>
      <c r="ZF120" s="227"/>
      <c r="ZG120" s="227"/>
      <c r="ZH120" s="227"/>
      <c r="ZI120" s="227"/>
      <c r="ZJ120" s="227"/>
      <c r="ZK120" s="227"/>
      <c r="ZL120" s="227"/>
      <c r="ZM120" s="227"/>
      <c r="ZN120" s="227"/>
      <c r="ZO120" s="227"/>
      <c r="ZP120" s="227"/>
      <c r="ZQ120" s="227"/>
      <c r="ZR120" s="227"/>
      <c r="ZS120" s="227"/>
      <c r="ZT120" s="227"/>
      <c r="ZU120" s="227"/>
      <c r="ZV120" s="227"/>
      <c r="ZW120" s="227"/>
      <c r="ZX120" s="227"/>
      <c r="ZY120" s="227"/>
      <c r="ZZ120" s="227"/>
      <c r="AAA120" s="227"/>
      <c r="AAB120" s="227"/>
      <c r="AAC120" s="227"/>
      <c r="AAD120" s="227"/>
      <c r="AAE120" s="227"/>
      <c r="AAF120" s="227"/>
      <c r="AAG120" s="227"/>
      <c r="AAH120" s="227"/>
      <c r="AAI120" s="227"/>
      <c r="AAJ120" s="227"/>
      <c r="AAK120" s="227"/>
      <c r="AAL120" s="227"/>
      <c r="AAM120" s="227"/>
      <c r="AAN120" s="227"/>
      <c r="AAO120" s="227"/>
      <c r="AAP120" s="227"/>
      <c r="AAQ120" s="227"/>
      <c r="AAR120" s="227"/>
      <c r="AAS120" s="227"/>
      <c r="AAT120" s="227"/>
      <c r="AAU120" s="227"/>
      <c r="AAV120" s="227"/>
      <c r="AAW120" s="227"/>
      <c r="AAX120" s="227"/>
      <c r="AAY120" s="227"/>
      <c r="AAZ120" s="227"/>
      <c r="ABA120" s="227"/>
      <c r="ABB120" s="227"/>
      <c r="ABC120" s="227"/>
      <c r="ABD120" s="227"/>
      <c r="ABE120" s="227"/>
      <c r="ABF120" s="227"/>
      <c r="ABG120" s="227"/>
      <c r="ABH120" s="227"/>
      <c r="ABI120" s="227"/>
      <c r="ABJ120" s="227"/>
      <c r="ABK120" s="227"/>
      <c r="ABL120" s="227"/>
      <c r="ABM120" s="227"/>
      <c r="ABN120" s="227"/>
      <c r="ABO120" s="227"/>
      <c r="ABP120" s="227"/>
      <c r="ABQ120" s="227"/>
      <c r="ABR120" s="227"/>
      <c r="ABS120" s="227"/>
      <c r="ABT120" s="227"/>
      <c r="ABU120" s="227"/>
      <c r="ABV120" s="227"/>
      <c r="ABW120" s="227"/>
      <c r="ABX120" s="227"/>
      <c r="ABY120" s="227"/>
      <c r="ABZ120" s="227"/>
      <c r="ACA120" s="227"/>
      <c r="ACB120" s="227"/>
      <c r="ACC120" s="227"/>
      <c r="ACD120" s="227"/>
      <c r="ACE120" s="227"/>
      <c r="ACF120" s="227"/>
      <c r="ACG120" s="227"/>
      <c r="ACH120" s="227"/>
      <c r="ACI120" s="227"/>
      <c r="ACJ120" s="227"/>
      <c r="ACK120" s="227"/>
      <c r="ACL120" s="227"/>
      <c r="ACM120" s="227"/>
      <c r="ACN120" s="227"/>
      <c r="ACO120" s="227"/>
      <c r="ACP120" s="227"/>
      <c r="ACQ120" s="227"/>
      <c r="ACR120" s="227"/>
      <c r="ACS120" s="227"/>
      <c r="ACT120" s="227"/>
      <c r="ACU120" s="227"/>
      <c r="ACV120" s="227"/>
      <c r="ACW120" s="227"/>
      <c r="ACX120" s="227"/>
      <c r="ACY120" s="227"/>
      <c r="ACZ120" s="227"/>
      <c r="ADA120" s="227"/>
      <c r="ADB120" s="227"/>
      <c r="ADC120" s="227"/>
      <c r="ADD120" s="227"/>
      <c r="ADE120" s="227"/>
      <c r="ADF120" s="227"/>
      <c r="ADG120" s="227"/>
      <c r="ADH120" s="227"/>
      <c r="ADI120" s="227"/>
      <c r="ADJ120" s="227"/>
      <c r="ADK120" s="227"/>
      <c r="ADL120" s="227"/>
      <c r="ADM120" s="227"/>
      <c r="ADN120" s="227"/>
      <c r="ADO120" s="227"/>
      <c r="ADP120" s="227"/>
      <c r="ADQ120" s="227"/>
      <c r="ADR120" s="227"/>
      <c r="ADS120" s="227"/>
      <c r="ADT120" s="227"/>
      <c r="ADU120" s="227"/>
      <c r="ADV120" s="227"/>
      <c r="ADW120" s="227"/>
      <c r="ADX120" s="227"/>
      <c r="ADY120" s="227"/>
      <c r="ADZ120" s="227"/>
      <c r="AEA120" s="227"/>
      <c r="AEB120" s="227"/>
      <c r="AEC120" s="227"/>
      <c r="AED120" s="227"/>
      <c r="AEE120" s="227"/>
      <c r="AEF120" s="227"/>
      <c r="AEG120" s="227"/>
      <c r="AEH120" s="227"/>
      <c r="AEI120" s="227"/>
      <c r="AEJ120" s="227"/>
      <c r="AEK120" s="227"/>
      <c r="AEL120" s="227"/>
      <c r="AEM120" s="227"/>
      <c r="AEN120" s="227"/>
      <c r="AEO120" s="227"/>
      <c r="AEP120" s="227"/>
      <c r="AEQ120" s="227"/>
      <c r="AER120" s="227"/>
      <c r="AES120" s="227"/>
      <c r="AET120" s="227"/>
      <c r="AEU120" s="227"/>
      <c r="AEV120" s="227"/>
      <c r="AEW120" s="227"/>
      <c r="AEX120" s="227"/>
      <c r="AEY120" s="227"/>
      <c r="AEZ120" s="227"/>
      <c r="AFA120" s="227"/>
      <c r="AFB120" s="227"/>
      <c r="AFC120" s="227"/>
      <c r="AFD120" s="227"/>
      <c r="AFE120" s="227"/>
      <c r="AFF120" s="227"/>
      <c r="AFG120" s="227"/>
      <c r="AFH120" s="227"/>
      <c r="AFI120" s="227"/>
      <c r="AFJ120" s="227"/>
      <c r="AFK120" s="227"/>
      <c r="AFL120" s="227"/>
      <c r="AFM120" s="227"/>
      <c r="AFN120" s="227"/>
      <c r="AFO120" s="227"/>
      <c r="AFP120" s="227"/>
      <c r="AFQ120" s="227"/>
      <c r="AFR120" s="227"/>
      <c r="AFS120" s="227"/>
      <c r="AFT120" s="227"/>
      <c r="AFU120" s="227"/>
      <c r="AFV120" s="227"/>
      <c r="AFW120" s="227"/>
      <c r="AFX120" s="227"/>
      <c r="AFY120" s="227"/>
      <c r="AFZ120" s="227"/>
      <c r="AGA120" s="227"/>
      <c r="AGB120" s="227"/>
      <c r="AGC120" s="227"/>
      <c r="AGD120" s="227"/>
      <c r="AGE120" s="227"/>
      <c r="AGF120" s="227"/>
      <c r="AGG120" s="227"/>
      <c r="AGH120" s="227"/>
      <c r="AGI120" s="227"/>
      <c r="AGJ120" s="227"/>
      <c r="AGK120" s="227"/>
      <c r="AGL120" s="227"/>
      <c r="AGM120" s="227"/>
      <c r="AGN120" s="227"/>
      <c r="AGO120" s="227"/>
      <c r="AGP120" s="227"/>
      <c r="AGQ120" s="227"/>
      <c r="AGR120" s="227"/>
      <c r="AGS120" s="227"/>
      <c r="AGT120" s="227"/>
      <c r="AGU120" s="227"/>
      <c r="AGV120" s="227"/>
      <c r="AGW120" s="227"/>
      <c r="AGX120" s="227"/>
      <c r="AGY120" s="227"/>
      <c r="AGZ120" s="227"/>
      <c r="AHA120" s="227"/>
      <c r="AHB120" s="227"/>
      <c r="AHC120" s="227"/>
      <c r="AHD120" s="227"/>
      <c r="AHE120" s="227"/>
      <c r="AHF120" s="227"/>
      <c r="AHG120" s="227"/>
      <c r="AHH120" s="227"/>
      <c r="AHI120" s="227"/>
      <c r="AHJ120" s="227"/>
      <c r="AHK120" s="227"/>
      <c r="AHL120" s="227"/>
      <c r="AHM120" s="227"/>
      <c r="AHN120" s="227"/>
      <c r="AHO120" s="227"/>
      <c r="AHP120" s="227"/>
      <c r="AHQ120" s="227"/>
      <c r="AHR120" s="227"/>
      <c r="AHS120" s="227"/>
      <c r="AHT120" s="227"/>
      <c r="AHU120" s="227"/>
      <c r="AHV120" s="227"/>
      <c r="AHW120" s="227"/>
      <c r="AHX120" s="227"/>
      <c r="AHY120" s="227"/>
      <c r="AHZ120" s="227"/>
      <c r="AIA120" s="227"/>
      <c r="AIB120" s="227"/>
      <c r="AIC120" s="227"/>
      <c r="AID120" s="227"/>
      <c r="AIE120" s="227"/>
      <c r="AIF120" s="227"/>
      <c r="AIG120" s="227"/>
      <c r="AIH120" s="227"/>
      <c r="AII120" s="227"/>
      <c r="AIJ120" s="227"/>
      <c r="AIK120" s="227"/>
      <c r="AIL120" s="227"/>
      <c r="AIM120" s="227"/>
      <c r="AIN120" s="227"/>
      <c r="AIO120" s="227"/>
      <c r="AIP120" s="227"/>
      <c r="AIQ120" s="227"/>
      <c r="AIR120" s="227"/>
      <c r="AIS120" s="227"/>
      <c r="AIT120" s="227"/>
      <c r="AIU120" s="227"/>
      <c r="AIV120" s="227"/>
      <c r="AIW120" s="227"/>
      <c r="AIX120" s="227"/>
      <c r="AIY120" s="227"/>
      <c r="AIZ120" s="227"/>
      <c r="AJA120" s="227"/>
      <c r="AJB120" s="227"/>
      <c r="AJC120" s="227"/>
      <c r="AJD120" s="227"/>
      <c r="AJE120" s="227"/>
      <c r="AJF120" s="227"/>
      <c r="AJG120" s="227"/>
      <c r="AJH120" s="227"/>
      <c r="AJI120" s="227"/>
      <c r="AJJ120" s="227"/>
      <c r="AJK120" s="227"/>
      <c r="AJL120" s="227"/>
      <c r="AJM120" s="227"/>
      <c r="AJN120" s="227"/>
      <c r="AJO120" s="227"/>
      <c r="AJP120" s="227"/>
      <c r="AJQ120" s="227"/>
      <c r="AJR120" s="227"/>
      <c r="AJS120" s="227"/>
      <c r="AJT120" s="227"/>
      <c r="AJU120" s="227"/>
      <c r="AJV120" s="227"/>
      <c r="AJW120" s="227"/>
      <c r="AJX120" s="227"/>
      <c r="AJY120" s="227"/>
      <c r="AJZ120" s="227"/>
      <c r="AKA120" s="227"/>
      <c r="AKB120" s="227"/>
      <c r="AKC120" s="227"/>
      <c r="AKD120" s="227"/>
      <c r="AKE120" s="227"/>
      <c r="AKF120" s="227"/>
      <c r="AKG120" s="227"/>
      <c r="AKH120" s="227"/>
      <c r="AKI120" s="227"/>
      <c r="AKJ120" s="227"/>
      <c r="AKK120" s="227"/>
      <c r="AKL120" s="227"/>
      <c r="AKM120" s="227"/>
      <c r="AKN120" s="227"/>
      <c r="AKO120" s="227"/>
      <c r="AKP120" s="227"/>
      <c r="AKQ120" s="227"/>
      <c r="AKR120" s="227"/>
      <c r="AKS120" s="227"/>
      <c r="AKT120" s="227"/>
      <c r="AKU120" s="227"/>
      <c r="AKV120" s="227"/>
      <c r="AKW120" s="227"/>
      <c r="AKX120" s="227"/>
      <c r="AKY120" s="227"/>
      <c r="AKZ120" s="227"/>
      <c r="ALA120" s="227"/>
      <c r="ALB120" s="227"/>
      <c r="ALC120" s="227"/>
      <c r="ALD120" s="227"/>
      <c r="ALE120" s="227"/>
      <c r="ALF120" s="227"/>
      <c r="ALG120" s="227"/>
      <c r="ALH120" s="227"/>
      <c r="ALI120" s="227"/>
      <c r="ALJ120" s="227"/>
      <c r="ALK120" s="227"/>
      <c r="ALL120" s="227"/>
      <c r="ALM120" s="227"/>
      <c r="ALN120" s="227"/>
      <c r="ALO120" s="227"/>
      <c r="ALP120" s="227"/>
      <c r="ALQ120" s="227"/>
      <c r="ALR120" s="227"/>
      <c r="ALS120" s="227"/>
      <c r="ALT120" s="227"/>
      <c r="ALU120" s="227"/>
      <c r="ALV120" s="227"/>
      <c r="ALW120" s="227"/>
      <c r="ALX120" s="227"/>
      <c r="ALY120" s="227"/>
      <c r="ALZ120" s="227"/>
      <c r="AMA120" s="227"/>
      <c r="AMB120" s="227"/>
      <c r="AMC120" s="227"/>
      <c r="AMD120" s="227"/>
      <c r="AME120" s="227"/>
      <c r="AMF120" s="227"/>
      <c r="AMG120" s="227"/>
      <c r="AMH120" s="227"/>
      <c r="AMI120" s="227"/>
      <c r="AMJ120" s="227"/>
      <c r="AMK120" s="227"/>
      <c r="AML120" s="227"/>
      <c r="AMM120" s="227"/>
      <c r="AMN120" s="227"/>
      <c r="AMO120" s="227"/>
      <c r="AMP120" s="227"/>
      <c r="AMQ120" s="227"/>
      <c r="AMR120" s="227"/>
      <c r="AMS120" s="227"/>
      <c r="AMT120" s="227"/>
      <c r="AMU120" s="227"/>
      <c r="AMV120" s="227"/>
      <c r="AMW120" s="227"/>
      <c r="AMX120" s="227"/>
    </row>
    <row r="121" spans="1:1038" ht="18" customHeight="1">
      <c r="A121" s="125" t="s">
        <v>1452</v>
      </c>
      <c r="B121" s="126" t="s">
        <v>1278</v>
      </c>
      <c r="D121" s="126" t="s">
        <v>1279</v>
      </c>
      <c r="E121" s="126">
        <v>22</v>
      </c>
      <c r="F121" s="126">
        <v>3</v>
      </c>
      <c r="G121" s="285" t="str">
        <f t="shared" si="22"/>
        <v>22-3</v>
      </c>
      <c r="H121" s="277">
        <v>0</v>
      </c>
      <c r="I121" s="126">
        <v>2</v>
      </c>
      <c r="K121" s="545" t="b">
        <f>IF(I122=1,IF(((VLOOKUP($G121,[1]Depth_Lookup!#REF!,9,FALSE))-(H121/100))=0,"Good",IF(((VLOOKUP($G121,[1]Depth_Lookup!$A$3:$J$550,9,FALSE))-(H121/100))&gt;0,"Too Short","Too Long")))</f>
        <v>0</v>
      </c>
      <c r="L121" s="171">
        <f>(VLOOKUP($G121,Depth_Lookup!$A$3:$J$410,10,FALSE))+(H121/100)</f>
        <v>46.93</v>
      </c>
      <c r="M121" s="171">
        <f>(VLOOKUP($G121,Depth_Lookup!$A$3:$J$410,10,FALSE))+(I121/100)</f>
        <v>46.95</v>
      </c>
      <c r="N121" s="127" t="s">
        <v>1457</v>
      </c>
      <c r="O121" s="126">
        <v>2</v>
      </c>
      <c r="P121" s="126" t="s">
        <v>853</v>
      </c>
      <c r="Q121" s="126" t="s">
        <v>125</v>
      </c>
      <c r="R121" s="196" t="s">
        <v>1633</v>
      </c>
      <c r="S121" s="126" t="s">
        <v>700</v>
      </c>
      <c r="T121" s="126" t="s">
        <v>587</v>
      </c>
      <c r="W121" s="126" t="s">
        <v>102</v>
      </c>
      <c r="X121" s="202">
        <v>5</v>
      </c>
      <c r="Y121" s="126" t="s">
        <v>90</v>
      </c>
      <c r="Z121" s="126" t="s">
        <v>91</v>
      </c>
      <c r="AB121" s="126" t="s">
        <v>116</v>
      </c>
      <c r="AC121" s="126" t="s">
        <v>95</v>
      </c>
      <c r="AD121" s="126" t="s">
        <v>96</v>
      </c>
      <c r="AE121" s="128" t="s">
        <v>123</v>
      </c>
      <c r="AF121" s="196">
        <v>1</v>
      </c>
      <c r="AG121" s="129" t="s">
        <v>1365</v>
      </c>
      <c r="AH121" s="126" t="s">
        <v>1362</v>
      </c>
      <c r="AI121" s="130">
        <v>73</v>
      </c>
      <c r="AO121" s="130"/>
      <c r="AU121" s="130">
        <v>1</v>
      </c>
      <c r="AV121" s="126">
        <v>1</v>
      </c>
      <c r="AW121" s="126">
        <v>0.5</v>
      </c>
      <c r="AX121" s="126" t="s">
        <v>110</v>
      </c>
      <c r="AY121" s="126" t="s">
        <v>103</v>
      </c>
      <c r="BA121" s="130">
        <v>25</v>
      </c>
      <c r="BB121" s="126">
        <v>8</v>
      </c>
      <c r="BC121" s="126">
        <v>3</v>
      </c>
      <c r="BD121" s="126" t="s">
        <v>110</v>
      </c>
      <c r="BE121" s="126" t="s">
        <v>103</v>
      </c>
      <c r="BG121" s="130"/>
      <c r="BM121" s="130">
        <v>1</v>
      </c>
      <c r="BN121" s="126">
        <v>1</v>
      </c>
      <c r="BO121" s="126">
        <v>0.5</v>
      </c>
      <c r="BY121" s="130"/>
      <c r="CG121" s="131"/>
      <c r="CH121" s="132" t="s">
        <v>1329</v>
      </c>
      <c r="CI121" s="132">
        <v>100</v>
      </c>
      <c r="CJ121" s="132" t="s">
        <v>514</v>
      </c>
      <c r="CK121" s="133"/>
      <c r="CL121" s="134"/>
      <c r="CM121" s="134"/>
      <c r="CN121" s="134"/>
      <c r="CO121" s="134"/>
      <c r="CP121" s="134"/>
      <c r="CQ121" s="134"/>
      <c r="CR121" s="134"/>
      <c r="CS121" s="134"/>
      <c r="CT121" s="134"/>
      <c r="CU121" s="134"/>
      <c r="CV121" s="134"/>
      <c r="CW121" s="134"/>
      <c r="CX121" s="134"/>
      <c r="CY121" s="134"/>
      <c r="CZ121" s="134"/>
      <c r="DA121" s="134"/>
      <c r="DB121" s="134">
        <v>75</v>
      </c>
      <c r="DC121" s="135">
        <v>25</v>
      </c>
      <c r="DD121" s="134"/>
      <c r="DE121" s="134"/>
      <c r="DF121" s="134"/>
      <c r="DG121" s="134"/>
      <c r="DH121" s="134"/>
      <c r="DI121" s="134"/>
      <c r="DJ121" s="134"/>
      <c r="DK121" s="207">
        <v>100</v>
      </c>
      <c r="DL121" s="131"/>
      <c r="DM121" s="134"/>
      <c r="DN121" s="134"/>
      <c r="DO121" s="136"/>
      <c r="DQ121" s="131"/>
      <c r="DR121" s="136"/>
      <c r="DS121" s="131"/>
      <c r="DT121" s="138" t="s">
        <v>1458</v>
      </c>
      <c r="DW121" s="213">
        <v>100</v>
      </c>
      <c r="DX121" s="214" t="e">
        <v>#N/A</v>
      </c>
      <c r="DY121" s="139" t="s">
        <v>1405</v>
      </c>
      <c r="DZ121" s="139" t="s">
        <v>1459</v>
      </c>
      <c r="EA121" s="139"/>
      <c r="ED121" s="229" t="s">
        <v>2517</v>
      </c>
      <c r="EE121" s="140"/>
      <c r="EG121" s="140"/>
      <c r="EI121" s="218" t="e">
        <f>VLOOKUP(EH121,definitions_list_mag!$Y$12:$Z$15,2,FALSE)</f>
        <v>#N/A</v>
      </c>
      <c r="EJ121" s="143"/>
      <c r="EK121" s="221" t="e">
        <f>VLOOKUP(EJ121,definitions_list_mag!$AT$3:$AU$5,2,FALSE)</f>
        <v>#N/A</v>
      </c>
      <c r="EM121" s="109"/>
      <c r="EN121" s="109"/>
      <c r="EZ121" s="192" t="e">
        <f t="shared" si="25"/>
        <v>#DIV/0!</v>
      </c>
      <c r="FA121" s="192" t="e">
        <f t="shared" si="26"/>
        <v>#DIV/0!</v>
      </c>
      <c r="FB121" s="192" t="e">
        <f t="shared" si="27"/>
        <v>#DIV/0!</v>
      </c>
      <c r="FC121" s="192" t="e">
        <f t="shared" si="28"/>
        <v>#DIV/0!</v>
      </c>
      <c r="FD121" s="192" t="e">
        <f t="shared" si="29"/>
        <v>#DIV/0!</v>
      </c>
      <c r="FE121" s="193" t="e">
        <f t="shared" si="30"/>
        <v>#DIV/0!</v>
      </c>
      <c r="FF121" s="194" t="e">
        <f t="shared" si="31"/>
        <v>#DIV/0!</v>
      </c>
      <c r="FG121" s="143"/>
      <c r="FI121" s="778">
        <f t="shared" si="32"/>
        <v>0</v>
      </c>
      <c r="FJ121" s="779" t="e">
        <f t="shared" si="33"/>
        <v>#DIV/0!</v>
      </c>
      <c r="FK121" s="779" t="e">
        <f t="shared" si="34"/>
        <v>#DIV/0!</v>
      </c>
      <c r="FL121" s="780" t="e">
        <f t="shared" si="35"/>
        <v>#DIV/0!</v>
      </c>
      <c r="FM121" s="169" t="e">
        <f t="shared" si="36"/>
        <v>#DIV/0!</v>
      </c>
      <c r="FN121" s="783" t="e">
        <f t="shared" si="37"/>
        <v>#DIV/0!</v>
      </c>
    </row>
    <row r="122" spans="1:1038" ht="18" customHeight="1">
      <c r="A122" s="125" t="s">
        <v>1452</v>
      </c>
      <c r="B122" s="126" t="s">
        <v>1278</v>
      </c>
      <c r="D122" s="126" t="s">
        <v>1279</v>
      </c>
      <c r="E122" s="126">
        <v>22</v>
      </c>
      <c r="F122" s="126">
        <v>3</v>
      </c>
      <c r="G122" s="285" t="str">
        <f t="shared" si="22"/>
        <v>22-3</v>
      </c>
      <c r="H122" s="277">
        <v>2</v>
      </c>
      <c r="I122" s="126">
        <v>31</v>
      </c>
      <c r="K122" s="545" t="b">
        <f>IF(I123=1,IF(((VLOOKUP($G122,[1]Depth_Lookup!#REF!,9,FALSE))-(H122/100))=0,"Good",IF(((VLOOKUP($G122,[1]Depth_Lookup!$A$3:$J$550,9,FALSE))-(H122/100))&gt;0,"Too Short","Too Long")))</f>
        <v>0</v>
      </c>
      <c r="L122" s="171">
        <f>(VLOOKUP($G122,Depth_Lookup!$A$3:$J$410,10,FALSE))+(H122/100)</f>
        <v>46.95</v>
      </c>
      <c r="M122" s="171">
        <f>(VLOOKUP($G122,Depth_Lookup!$A$3:$J$410,10,FALSE))+(I122/100)</f>
        <v>47.24</v>
      </c>
      <c r="N122" s="127" t="s">
        <v>1460</v>
      </c>
      <c r="O122" s="126">
        <v>1</v>
      </c>
      <c r="P122" s="126" t="s">
        <v>853</v>
      </c>
      <c r="Q122" s="126" t="s">
        <v>125</v>
      </c>
      <c r="R122" s="196" t="s">
        <v>1633</v>
      </c>
      <c r="S122" s="126" t="s">
        <v>587</v>
      </c>
      <c r="T122" s="126" t="s">
        <v>587</v>
      </c>
      <c r="U122" s="126" t="s">
        <v>108</v>
      </c>
      <c r="V122" s="126" t="s">
        <v>509</v>
      </c>
      <c r="W122" s="126" t="s">
        <v>102</v>
      </c>
      <c r="X122" s="202">
        <v>5</v>
      </c>
      <c r="Y122" s="126" t="s">
        <v>90</v>
      </c>
      <c r="Z122" s="126" t="s">
        <v>91</v>
      </c>
      <c r="AB122" s="126" t="s">
        <v>116</v>
      </c>
      <c r="AC122" s="126" t="s">
        <v>95</v>
      </c>
      <c r="AD122" s="126" t="s">
        <v>96</v>
      </c>
      <c r="AE122" s="128" t="s">
        <v>123</v>
      </c>
      <c r="AF122" s="196">
        <v>1</v>
      </c>
      <c r="AG122" s="129" t="s">
        <v>1365</v>
      </c>
      <c r="AH122" s="126" t="s">
        <v>1362</v>
      </c>
      <c r="AI122" s="130">
        <v>68</v>
      </c>
      <c r="AO122" s="130"/>
      <c r="AU122" s="130">
        <v>1</v>
      </c>
      <c r="AV122" s="126">
        <v>1</v>
      </c>
      <c r="AW122" s="126">
        <v>0.5</v>
      </c>
      <c r="AX122" s="126" t="s">
        <v>110</v>
      </c>
      <c r="AY122" s="126" t="s">
        <v>103</v>
      </c>
      <c r="BA122" s="130">
        <v>30</v>
      </c>
      <c r="BB122" s="126">
        <v>9</v>
      </c>
      <c r="BC122" s="126">
        <v>3</v>
      </c>
      <c r="BD122" s="126" t="s">
        <v>110</v>
      </c>
      <c r="BE122" s="126" t="s">
        <v>103</v>
      </c>
      <c r="BG122" s="130"/>
      <c r="BM122" s="130">
        <v>1</v>
      </c>
      <c r="BN122" s="126">
        <v>1</v>
      </c>
      <c r="BO122" s="126">
        <v>0.5</v>
      </c>
      <c r="BY122" s="130"/>
      <c r="CG122" s="131"/>
      <c r="CH122" s="132" t="s">
        <v>1360</v>
      </c>
      <c r="CI122" s="132">
        <v>100</v>
      </c>
      <c r="CJ122" s="132" t="s">
        <v>514</v>
      </c>
      <c r="CK122" s="133"/>
      <c r="CL122" s="134"/>
      <c r="CM122" s="134"/>
      <c r="CN122" s="134"/>
      <c r="CO122" s="134"/>
      <c r="CP122" s="134"/>
      <c r="CQ122" s="134"/>
      <c r="CR122" s="134"/>
      <c r="CS122" s="134"/>
      <c r="CT122" s="134"/>
      <c r="CU122" s="134"/>
      <c r="CV122" s="134"/>
      <c r="CW122" s="134"/>
      <c r="CX122" s="134"/>
      <c r="CY122" s="134"/>
      <c r="CZ122" s="134"/>
      <c r="DA122" s="134"/>
      <c r="DB122" s="134">
        <v>75</v>
      </c>
      <c r="DC122" s="135">
        <v>25</v>
      </c>
      <c r="DD122" s="134"/>
      <c r="DE122" s="134"/>
      <c r="DF122" s="134"/>
      <c r="DG122" s="134"/>
      <c r="DH122" s="134"/>
      <c r="DI122" s="134"/>
      <c r="DJ122" s="134"/>
      <c r="DK122" s="207">
        <v>100</v>
      </c>
      <c r="DL122" s="131"/>
      <c r="DM122" s="134"/>
      <c r="DN122" s="134"/>
      <c r="DO122" s="136"/>
      <c r="DQ122" s="131"/>
      <c r="DR122" s="136"/>
      <c r="DS122" s="131"/>
      <c r="DT122" s="138" t="s">
        <v>1461</v>
      </c>
      <c r="DW122" s="213">
        <v>100</v>
      </c>
      <c r="DX122" s="214" t="e">
        <v>#N/A</v>
      </c>
      <c r="DY122" s="139" t="s">
        <v>1401</v>
      </c>
      <c r="DZ122" s="139" t="s">
        <v>1459</v>
      </c>
      <c r="EA122" s="139"/>
      <c r="ED122" s="229" t="s">
        <v>2517</v>
      </c>
      <c r="EE122" s="140"/>
      <c r="EG122" s="140"/>
      <c r="EI122" s="218" t="e">
        <f>VLOOKUP(EH122,definitions_list_mag!$Y$12:$Z$15,2,FALSE)</f>
        <v>#N/A</v>
      </c>
      <c r="EJ122" s="143"/>
      <c r="EK122" s="221" t="e">
        <f>VLOOKUP(EJ122,definitions_list_mag!$AT$3:$AU$5,2,FALSE)</f>
        <v>#N/A</v>
      </c>
      <c r="EM122" s="109"/>
      <c r="EN122" s="109"/>
      <c r="EZ122" s="192" t="e">
        <f t="shared" si="25"/>
        <v>#DIV/0!</v>
      </c>
      <c r="FA122" s="192" t="e">
        <f t="shared" si="26"/>
        <v>#DIV/0!</v>
      </c>
      <c r="FB122" s="192" t="e">
        <f t="shared" si="27"/>
        <v>#DIV/0!</v>
      </c>
      <c r="FC122" s="192" t="e">
        <f t="shared" si="28"/>
        <v>#DIV/0!</v>
      </c>
      <c r="FD122" s="192" t="e">
        <f t="shared" si="29"/>
        <v>#DIV/0!</v>
      </c>
      <c r="FE122" s="193" t="e">
        <f t="shared" si="30"/>
        <v>#DIV/0!</v>
      </c>
      <c r="FF122" s="194" t="e">
        <f t="shared" si="31"/>
        <v>#DIV/0!</v>
      </c>
      <c r="FG122" s="143"/>
      <c r="FI122" s="778">
        <f t="shared" si="32"/>
        <v>0</v>
      </c>
      <c r="FJ122" s="779" t="e">
        <f t="shared" si="33"/>
        <v>#DIV/0!</v>
      </c>
      <c r="FK122" s="779" t="e">
        <f t="shared" si="34"/>
        <v>#DIV/0!</v>
      </c>
      <c r="FL122" s="780" t="e">
        <f t="shared" si="35"/>
        <v>#DIV/0!</v>
      </c>
      <c r="FM122" s="169" t="e">
        <f t="shared" si="36"/>
        <v>#DIV/0!</v>
      </c>
      <c r="FN122" s="783" t="e">
        <f t="shared" si="37"/>
        <v>#DIV/0!</v>
      </c>
    </row>
    <row r="123" spans="1:1038" s="288" customFormat="1" ht="18" customHeight="1">
      <c r="A123" s="352" t="s">
        <v>1452</v>
      </c>
      <c r="B123" s="227" t="s">
        <v>1278</v>
      </c>
      <c r="C123" s="227"/>
      <c r="D123" s="227" t="s">
        <v>1279</v>
      </c>
      <c r="E123" s="227">
        <v>22</v>
      </c>
      <c r="F123" s="227">
        <v>3</v>
      </c>
      <c r="G123" s="285" t="str">
        <f t="shared" si="22"/>
        <v>22-3</v>
      </c>
      <c r="H123" s="278">
        <v>31</v>
      </c>
      <c r="I123" s="227">
        <v>93.5</v>
      </c>
      <c r="J123" s="226"/>
      <c r="K123" s="545" t="b">
        <f>IF(I124=1,IF(((VLOOKUP($G123,[1]Depth_Lookup!#REF!,9,FALSE))-(H123/100))=0,"Good",IF(((VLOOKUP($G123,[1]Depth_Lookup!$A$3:$J$550,9,FALSE))-(H123/100))&gt;0,"Too Short","Too Long")))</f>
        <v>0</v>
      </c>
      <c r="L123" s="171">
        <f>(VLOOKUP($G123,Depth_Lookup!$A$3:$J$410,10,FALSE))+(H123/100)</f>
        <v>47.24</v>
      </c>
      <c r="M123" s="171">
        <f>(VLOOKUP($G123,Depth_Lookup!$A$3:$J$410,10,FALSE))+(I123/100)</f>
        <v>47.865000000000002</v>
      </c>
      <c r="N123" s="230" t="s">
        <v>1462</v>
      </c>
      <c r="O123" s="227">
        <v>2</v>
      </c>
      <c r="P123" s="227" t="s">
        <v>853</v>
      </c>
      <c r="Q123" s="227" t="s">
        <v>125</v>
      </c>
      <c r="R123" s="286" t="s">
        <v>1633</v>
      </c>
      <c r="S123" s="227" t="s">
        <v>587</v>
      </c>
      <c r="T123" s="227" t="s">
        <v>700</v>
      </c>
      <c r="U123" s="227" t="s">
        <v>108</v>
      </c>
      <c r="V123" s="227" t="s">
        <v>509</v>
      </c>
      <c r="W123" s="227" t="s">
        <v>102</v>
      </c>
      <c r="X123" s="287">
        <v>5</v>
      </c>
      <c r="Y123" s="227" t="s">
        <v>90</v>
      </c>
      <c r="Z123" s="227" t="s">
        <v>91</v>
      </c>
      <c r="AA123" s="227"/>
      <c r="AB123" s="227" t="s">
        <v>116</v>
      </c>
      <c r="AC123" s="227" t="s">
        <v>95</v>
      </c>
      <c r="AD123" s="227" t="s">
        <v>96</v>
      </c>
      <c r="AE123" s="233" t="s">
        <v>123</v>
      </c>
      <c r="AF123" s="286">
        <v>1</v>
      </c>
      <c r="AG123" s="237" t="s">
        <v>1365</v>
      </c>
      <c r="AH123" s="227" t="s">
        <v>1463</v>
      </c>
      <c r="AI123" s="240">
        <v>73</v>
      </c>
      <c r="AJ123" s="227"/>
      <c r="AK123" s="227"/>
      <c r="AL123" s="227"/>
      <c r="AM123" s="227"/>
      <c r="AN123" s="227"/>
      <c r="AO123" s="240"/>
      <c r="AP123" s="227"/>
      <c r="AQ123" s="227"/>
      <c r="AR123" s="227"/>
      <c r="AS123" s="227"/>
      <c r="AT123" s="227"/>
      <c r="AU123" s="240">
        <v>1</v>
      </c>
      <c r="AV123" s="227">
        <v>1</v>
      </c>
      <c r="AW123" s="227">
        <v>0.5</v>
      </c>
      <c r="AX123" s="227" t="s">
        <v>110</v>
      </c>
      <c r="AY123" s="227" t="s">
        <v>103</v>
      </c>
      <c r="AZ123" s="227"/>
      <c r="BA123" s="240">
        <v>25</v>
      </c>
      <c r="BB123" s="227">
        <v>8</v>
      </c>
      <c r="BC123" s="227">
        <v>3</v>
      </c>
      <c r="BD123" s="227" t="s">
        <v>110</v>
      </c>
      <c r="BE123" s="227" t="s">
        <v>103</v>
      </c>
      <c r="BF123" s="227"/>
      <c r="BG123" s="240"/>
      <c r="BH123" s="227"/>
      <c r="BI123" s="227"/>
      <c r="BJ123" s="227"/>
      <c r="BK123" s="227"/>
      <c r="BL123" s="227"/>
      <c r="BM123" s="240">
        <v>1</v>
      </c>
      <c r="BN123" s="227">
        <v>1</v>
      </c>
      <c r="BO123" s="227">
        <v>0.5</v>
      </c>
      <c r="BP123" s="227"/>
      <c r="BQ123" s="227"/>
      <c r="BR123" s="227"/>
      <c r="BS123" s="227"/>
      <c r="BT123" s="227"/>
      <c r="BU123" s="227"/>
      <c r="BV123" s="227"/>
      <c r="BW123" s="227"/>
      <c r="BX123" s="227"/>
      <c r="BY123" s="240"/>
      <c r="BZ123" s="227"/>
      <c r="CA123" s="227"/>
      <c r="CB123" s="227"/>
      <c r="CC123" s="227"/>
      <c r="CD123" s="227"/>
      <c r="CE123" s="227"/>
      <c r="CF123" s="227"/>
      <c r="CG123" s="148"/>
      <c r="CH123" s="149" t="s">
        <v>1329</v>
      </c>
      <c r="CI123" s="149">
        <v>100</v>
      </c>
      <c r="CJ123" s="149" t="s">
        <v>514</v>
      </c>
      <c r="CK123" s="151"/>
      <c r="CL123" s="152"/>
      <c r="CM123" s="152"/>
      <c r="CN123" s="152"/>
      <c r="CO123" s="152"/>
      <c r="CP123" s="152"/>
      <c r="CQ123" s="152"/>
      <c r="CR123" s="152"/>
      <c r="CS123" s="152"/>
      <c r="CT123" s="152"/>
      <c r="CU123" s="152"/>
      <c r="CV123" s="152"/>
      <c r="CW123" s="152"/>
      <c r="CX123" s="152"/>
      <c r="CY123" s="152"/>
      <c r="CZ123" s="152"/>
      <c r="DA123" s="152"/>
      <c r="DB123" s="152">
        <v>75</v>
      </c>
      <c r="DC123" s="229">
        <v>25</v>
      </c>
      <c r="DD123" s="152"/>
      <c r="DE123" s="152"/>
      <c r="DF123" s="152"/>
      <c r="DG123" s="152"/>
      <c r="DH123" s="152"/>
      <c r="DI123" s="152"/>
      <c r="DJ123" s="152"/>
      <c r="DK123" s="208">
        <v>100</v>
      </c>
      <c r="DL123" s="148"/>
      <c r="DM123" s="152"/>
      <c r="DN123" s="152"/>
      <c r="DO123" s="153"/>
      <c r="DQ123" s="148"/>
      <c r="DR123" s="153"/>
      <c r="DS123" s="148"/>
      <c r="DT123" s="261" t="s">
        <v>1464</v>
      </c>
      <c r="DU123" s="229"/>
      <c r="DV123" s="229"/>
      <c r="DW123" s="290">
        <v>100</v>
      </c>
      <c r="DX123" s="291" t="e">
        <v>#N/A</v>
      </c>
      <c r="DY123" s="154" t="s">
        <v>1405</v>
      </c>
      <c r="DZ123" s="154" t="s">
        <v>1459</v>
      </c>
      <c r="EA123" s="154"/>
      <c r="EB123" s="229"/>
      <c r="EC123" s="292"/>
      <c r="ED123" s="229" t="s">
        <v>2517</v>
      </c>
      <c r="EE123" s="293"/>
      <c r="EF123" s="294"/>
      <c r="EG123" s="293"/>
      <c r="EH123" s="295"/>
      <c r="EI123" s="296" t="e">
        <f>VLOOKUP(EH123,definitions_list_mag!$Y$12:$Z$15,2,FALSE)</f>
        <v>#N/A</v>
      </c>
      <c r="EJ123" s="297"/>
      <c r="EK123" s="298" t="e">
        <f>VLOOKUP(EJ123,definitions_list_mag!$AT$3:$AU$5,2,FALSE)</f>
        <v>#N/A</v>
      </c>
      <c r="EL123" s="293"/>
      <c r="EM123" s="295"/>
      <c r="EN123" s="295"/>
      <c r="EO123" s="321"/>
      <c r="EP123" s="321"/>
      <c r="EQ123" s="321"/>
      <c r="ER123" s="321"/>
      <c r="ES123" s="321"/>
      <c r="ET123" s="321"/>
      <c r="EU123" s="321"/>
      <c r="EV123" s="322"/>
      <c r="EW123" s="322"/>
      <c r="EX123" s="322"/>
      <c r="EY123" s="322"/>
      <c r="EZ123" s="192" t="e">
        <f t="shared" si="25"/>
        <v>#DIV/0!</v>
      </c>
      <c r="FA123" s="192" t="e">
        <f t="shared" si="26"/>
        <v>#DIV/0!</v>
      </c>
      <c r="FB123" s="192" t="e">
        <f t="shared" si="27"/>
        <v>#DIV/0!</v>
      </c>
      <c r="FC123" s="192" t="e">
        <f t="shared" si="28"/>
        <v>#DIV/0!</v>
      </c>
      <c r="FD123" s="192" t="e">
        <f t="shared" si="29"/>
        <v>#DIV/0!</v>
      </c>
      <c r="FE123" s="193" t="e">
        <f t="shared" si="30"/>
        <v>#DIV/0!</v>
      </c>
      <c r="FF123" s="194" t="e">
        <f t="shared" si="31"/>
        <v>#DIV/0!</v>
      </c>
      <c r="FG123" s="297"/>
      <c r="FH123" s="295"/>
      <c r="FI123" s="778">
        <f t="shared" si="32"/>
        <v>0</v>
      </c>
      <c r="FJ123" s="779" t="e">
        <f t="shared" si="33"/>
        <v>#DIV/0!</v>
      </c>
      <c r="FK123" s="779" t="e">
        <f t="shared" si="34"/>
        <v>#DIV/0!</v>
      </c>
      <c r="FL123" s="780" t="e">
        <f t="shared" si="35"/>
        <v>#DIV/0!</v>
      </c>
      <c r="FM123" s="169" t="e">
        <f t="shared" si="36"/>
        <v>#DIV/0!</v>
      </c>
      <c r="FN123" s="783" t="e">
        <f t="shared" si="37"/>
        <v>#DIV/0!</v>
      </c>
      <c r="FO123" s="227"/>
      <c r="FP123" s="227"/>
      <c r="FQ123" s="227"/>
      <c r="FR123" s="227"/>
      <c r="FS123" s="227"/>
      <c r="FT123" s="227"/>
      <c r="FU123" s="227"/>
      <c r="FV123" s="227"/>
      <c r="FW123" s="227"/>
      <c r="FX123" s="227"/>
      <c r="FY123" s="227"/>
      <c r="FZ123" s="227"/>
      <c r="GA123" s="227"/>
      <c r="GB123" s="227"/>
      <c r="GC123" s="227"/>
      <c r="GD123" s="227"/>
      <c r="GE123" s="227"/>
      <c r="GF123" s="227"/>
      <c r="GG123" s="227"/>
      <c r="GH123" s="227"/>
      <c r="GI123" s="227"/>
      <c r="GJ123" s="227"/>
      <c r="GK123" s="227"/>
      <c r="GL123" s="227"/>
      <c r="GM123" s="227"/>
      <c r="GN123" s="227"/>
      <c r="GO123" s="227"/>
      <c r="GP123" s="227"/>
      <c r="GQ123" s="227"/>
      <c r="GR123" s="227"/>
      <c r="GS123" s="227"/>
      <c r="GT123" s="227"/>
      <c r="GU123" s="227"/>
      <c r="GV123" s="227"/>
      <c r="GW123" s="227"/>
      <c r="GX123" s="227"/>
      <c r="GY123" s="227"/>
      <c r="GZ123" s="227"/>
      <c r="HA123" s="227"/>
      <c r="HB123" s="227"/>
      <c r="HC123" s="227"/>
      <c r="HD123" s="227"/>
      <c r="HE123" s="227"/>
      <c r="HF123" s="227"/>
      <c r="HG123" s="227"/>
      <c r="HH123" s="227"/>
      <c r="HI123" s="227"/>
      <c r="HJ123" s="227"/>
      <c r="HK123" s="227"/>
      <c r="HL123" s="227"/>
      <c r="HM123" s="227"/>
      <c r="HN123" s="227"/>
      <c r="HO123" s="227"/>
      <c r="HP123" s="227"/>
      <c r="HQ123" s="227"/>
      <c r="HR123" s="227"/>
      <c r="HS123" s="227"/>
      <c r="HT123" s="227"/>
      <c r="HU123" s="227"/>
      <c r="HV123" s="227"/>
      <c r="HW123" s="227"/>
      <c r="HX123" s="227"/>
      <c r="HY123" s="227"/>
      <c r="HZ123" s="227"/>
      <c r="IA123" s="227"/>
      <c r="IB123" s="227"/>
      <c r="IC123" s="227"/>
      <c r="ID123" s="227"/>
      <c r="IE123" s="227"/>
      <c r="IF123" s="227"/>
      <c r="IG123" s="227"/>
      <c r="IH123" s="227"/>
      <c r="II123" s="227"/>
      <c r="IJ123" s="227"/>
      <c r="IK123" s="227"/>
      <c r="IL123" s="227"/>
      <c r="IM123" s="227"/>
      <c r="IN123" s="227"/>
      <c r="IO123" s="227"/>
      <c r="IP123" s="227"/>
      <c r="IQ123" s="227"/>
      <c r="IR123" s="227"/>
      <c r="IS123" s="227"/>
      <c r="IT123" s="227"/>
      <c r="IU123" s="227"/>
      <c r="IV123" s="227"/>
      <c r="IW123" s="227"/>
      <c r="IX123" s="227"/>
      <c r="IY123" s="227"/>
      <c r="IZ123" s="227"/>
      <c r="JA123" s="227"/>
      <c r="JB123" s="227"/>
      <c r="JC123" s="227"/>
      <c r="JD123" s="227"/>
      <c r="JE123" s="227"/>
      <c r="JF123" s="227"/>
      <c r="JG123" s="227"/>
      <c r="JH123" s="227"/>
      <c r="JI123" s="227"/>
      <c r="JJ123" s="227"/>
      <c r="JK123" s="227"/>
      <c r="JL123" s="227"/>
      <c r="JM123" s="227"/>
      <c r="JN123" s="227"/>
      <c r="JO123" s="227"/>
      <c r="JP123" s="227"/>
      <c r="JQ123" s="227"/>
      <c r="JR123" s="227"/>
      <c r="JS123" s="227"/>
      <c r="JT123" s="227"/>
      <c r="JU123" s="227"/>
      <c r="JV123" s="227"/>
      <c r="JW123" s="227"/>
      <c r="JX123" s="227"/>
      <c r="JY123" s="227"/>
      <c r="JZ123" s="227"/>
      <c r="KA123" s="227"/>
      <c r="KB123" s="227"/>
      <c r="KC123" s="227"/>
      <c r="KD123" s="227"/>
      <c r="KE123" s="227"/>
      <c r="KF123" s="227"/>
      <c r="KG123" s="227"/>
      <c r="KH123" s="227"/>
      <c r="KI123" s="227"/>
      <c r="KJ123" s="227"/>
      <c r="KK123" s="227"/>
      <c r="KL123" s="227"/>
      <c r="KM123" s="227"/>
      <c r="KN123" s="227"/>
      <c r="KO123" s="227"/>
      <c r="KP123" s="227"/>
      <c r="KQ123" s="227"/>
      <c r="KR123" s="227"/>
      <c r="KS123" s="227"/>
      <c r="KT123" s="227"/>
      <c r="KU123" s="227"/>
      <c r="KV123" s="227"/>
      <c r="KW123" s="227"/>
      <c r="KX123" s="227"/>
      <c r="KY123" s="227"/>
      <c r="KZ123" s="227"/>
      <c r="LA123" s="227"/>
      <c r="LB123" s="227"/>
      <c r="LC123" s="227"/>
      <c r="LD123" s="227"/>
      <c r="LE123" s="227"/>
      <c r="LF123" s="227"/>
      <c r="LG123" s="227"/>
      <c r="LH123" s="227"/>
      <c r="LI123" s="227"/>
      <c r="LJ123" s="227"/>
      <c r="LK123" s="227"/>
      <c r="LL123" s="227"/>
      <c r="LM123" s="227"/>
      <c r="LN123" s="227"/>
      <c r="LO123" s="227"/>
      <c r="LP123" s="227"/>
      <c r="LQ123" s="227"/>
      <c r="LR123" s="227"/>
      <c r="LS123" s="227"/>
      <c r="LT123" s="227"/>
      <c r="LU123" s="227"/>
      <c r="LV123" s="227"/>
      <c r="LW123" s="227"/>
      <c r="LX123" s="227"/>
      <c r="LY123" s="227"/>
      <c r="LZ123" s="227"/>
      <c r="MA123" s="227"/>
      <c r="MB123" s="227"/>
      <c r="MC123" s="227"/>
      <c r="MD123" s="227"/>
      <c r="ME123" s="227"/>
      <c r="MF123" s="227"/>
      <c r="MG123" s="227"/>
      <c r="MH123" s="227"/>
      <c r="MI123" s="227"/>
      <c r="MJ123" s="227"/>
      <c r="MK123" s="227"/>
      <c r="ML123" s="227"/>
      <c r="MM123" s="227"/>
      <c r="MN123" s="227"/>
      <c r="MO123" s="227"/>
      <c r="MP123" s="227"/>
      <c r="MQ123" s="227"/>
      <c r="MR123" s="227"/>
      <c r="MS123" s="227"/>
      <c r="MT123" s="227"/>
      <c r="MU123" s="227"/>
      <c r="MV123" s="227"/>
      <c r="MW123" s="227"/>
      <c r="MX123" s="227"/>
      <c r="MY123" s="227"/>
      <c r="MZ123" s="227"/>
      <c r="NA123" s="227"/>
      <c r="NB123" s="227"/>
      <c r="NC123" s="227"/>
      <c r="ND123" s="227"/>
      <c r="NE123" s="227"/>
      <c r="NF123" s="227"/>
      <c r="NG123" s="227"/>
      <c r="NH123" s="227"/>
      <c r="NI123" s="227"/>
      <c r="NJ123" s="227"/>
      <c r="NK123" s="227"/>
      <c r="NL123" s="227"/>
      <c r="NM123" s="227"/>
      <c r="NN123" s="227"/>
      <c r="NO123" s="227"/>
      <c r="NP123" s="227"/>
      <c r="NQ123" s="227"/>
      <c r="NR123" s="227"/>
      <c r="NS123" s="227"/>
      <c r="NT123" s="227"/>
      <c r="NU123" s="227"/>
      <c r="NV123" s="227"/>
      <c r="NW123" s="227"/>
      <c r="NX123" s="227"/>
      <c r="NY123" s="227"/>
      <c r="NZ123" s="227"/>
      <c r="OA123" s="227"/>
      <c r="OB123" s="227"/>
      <c r="OC123" s="227"/>
      <c r="OD123" s="227"/>
      <c r="OE123" s="227"/>
      <c r="OF123" s="227"/>
      <c r="OG123" s="227"/>
      <c r="OH123" s="227"/>
      <c r="OI123" s="227"/>
      <c r="OJ123" s="227"/>
      <c r="OK123" s="227"/>
      <c r="OL123" s="227"/>
      <c r="OM123" s="227"/>
      <c r="ON123" s="227"/>
      <c r="OO123" s="227"/>
      <c r="OP123" s="227"/>
      <c r="OQ123" s="227"/>
      <c r="OR123" s="227"/>
      <c r="OS123" s="227"/>
      <c r="OT123" s="227"/>
      <c r="OU123" s="227"/>
      <c r="OV123" s="227"/>
      <c r="OW123" s="227"/>
      <c r="OX123" s="227"/>
      <c r="OY123" s="227"/>
      <c r="OZ123" s="227"/>
      <c r="PA123" s="227"/>
      <c r="PB123" s="227"/>
      <c r="PC123" s="227"/>
      <c r="PD123" s="227"/>
      <c r="PE123" s="227"/>
      <c r="PF123" s="227"/>
      <c r="PG123" s="227"/>
      <c r="PH123" s="227"/>
      <c r="PI123" s="227"/>
      <c r="PJ123" s="227"/>
      <c r="PK123" s="227"/>
      <c r="PL123" s="227"/>
      <c r="PM123" s="227"/>
      <c r="PN123" s="227"/>
      <c r="PO123" s="227"/>
      <c r="PP123" s="227"/>
      <c r="PQ123" s="227"/>
      <c r="PR123" s="227"/>
      <c r="PS123" s="227"/>
      <c r="PT123" s="227"/>
      <c r="PU123" s="227"/>
      <c r="PV123" s="227"/>
      <c r="PW123" s="227"/>
      <c r="PX123" s="227"/>
      <c r="PY123" s="227"/>
      <c r="PZ123" s="227"/>
      <c r="QA123" s="227"/>
      <c r="QB123" s="227"/>
      <c r="QC123" s="227"/>
      <c r="QD123" s="227"/>
      <c r="QE123" s="227"/>
      <c r="QF123" s="227"/>
      <c r="QG123" s="227"/>
      <c r="QH123" s="227"/>
      <c r="QI123" s="227"/>
      <c r="QJ123" s="227"/>
      <c r="QK123" s="227"/>
      <c r="QL123" s="227"/>
      <c r="QM123" s="227"/>
      <c r="QN123" s="227"/>
      <c r="QO123" s="227"/>
      <c r="QP123" s="227"/>
      <c r="QQ123" s="227"/>
      <c r="QR123" s="227"/>
      <c r="QS123" s="227"/>
      <c r="QT123" s="227"/>
      <c r="QU123" s="227"/>
      <c r="QV123" s="227"/>
      <c r="QW123" s="227"/>
      <c r="QX123" s="227"/>
      <c r="QY123" s="227"/>
      <c r="QZ123" s="227"/>
      <c r="RA123" s="227"/>
      <c r="RB123" s="227"/>
      <c r="RC123" s="227"/>
      <c r="RD123" s="227"/>
      <c r="RE123" s="227"/>
      <c r="RF123" s="227"/>
      <c r="RG123" s="227"/>
      <c r="RH123" s="227"/>
      <c r="RI123" s="227"/>
      <c r="RJ123" s="227"/>
      <c r="RK123" s="227"/>
      <c r="RL123" s="227"/>
      <c r="RM123" s="227"/>
      <c r="RN123" s="227"/>
      <c r="RO123" s="227"/>
      <c r="RP123" s="227"/>
      <c r="RQ123" s="227"/>
      <c r="RR123" s="227"/>
      <c r="RS123" s="227"/>
      <c r="RT123" s="227"/>
      <c r="RU123" s="227"/>
      <c r="RV123" s="227"/>
      <c r="RW123" s="227"/>
      <c r="RX123" s="227"/>
      <c r="RY123" s="227"/>
      <c r="RZ123" s="227"/>
      <c r="SA123" s="227"/>
      <c r="SB123" s="227"/>
      <c r="SC123" s="227"/>
      <c r="SD123" s="227"/>
      <c r="SE123" s="227"/>
      <c r="SF123" s="227"/>
      <c r="SG123" s="227"/>
      <c r="SH123" s="227"/>
      <c r="SI123" s="227"/>
      <c r="SJ123" s="227"/>
      <c r="SK123" s="227"/>
      <c r="SL123" s="227"/>
      <c r="SM123" s="227"/>
      <c r="SN123" s="227"/>
      <c r="SO123" s="227"/>
      <c r="SP123" s="227"/>
      <c r="SQ123" s="227"/>
      <c r="SR123" s="227"/>
      <c r="SS123" s="227"/>
      <c r="ST123" s="227"/>
      <c r="SU123" s="227"/>
      <c r="SV123" s="227"/>
      <c r="SW123" s="227"/>
      <c r="SX123" s="227"/>
      <c r="SY123" s="227"/>
      <c r="SZ123" s="227"/>
      <c r="TA123" s="227"/>
      <c r="TB123" s="227"/>
      <c r="TC123" s="227"/>
      <c r="TD123" s="227"/>
      <c r="TE123" s="227"/>
      <c r="TF123" s="227"/>
      <c r="TG123" s="227"/>
      <c r="TH123" s="227"/>
      <c r="TI123" s="227"/>
      <c r="TJ123" s="227"/>
      <c r="TK123" s="227"/>
      <c r="TL123" s="227"/>
      <c r="TM123" s="227"/>
      <c r="TN123" s="227"/>
      <c r="TO123" s="227"/>
      <c r="TP123" s="227"/>
      <c r="TQ123" s="227"/>
      <c r="TR123" s="227"/>
      <c r="TS123" s="227"/>
      <c r="TT123" s="227"/>
      <c r="TU123" s="227"/>
      <c r="TV123" s="227"/>
      <c r="TW123" s="227"/>
      <c r="TX123" s="227"/>
      <c r="TY123" s="227"/>
      <c r="TZ123" s="227"/>
      <c r="UA123" s="227"/>
      <c r="UB123" s="227"/>
      <c r="UC123" s="227"/>
      <c r="UD123" s="227"/>
      <c r="UE123" s="227"/>
      <c r="UF123" s="227"/>
      <c r="UG123" s="227"/>
      <c r="UH123" s="227"/>
      <c r="UI123" s="227"/>
      <c r="UJ123" s="227"/>
      <c r="UK123" s="227"/>
      <c r="UL123" s="227"/>
      <c r="UM123" s="227"/>
      <c r="UN123" s="227"/>
      <c r="UO123" s="227"/>
      <c r="UP123" s="227"/>
      <c r="UQ123" s="227"/>
      <c r="UR123" s="227"/>
      <c r="US123" s="227"/>
      <c r="UT123" s="227"/>
      <c r="UU123" s="227"/>
      <c r="UV123" s="227"/>
      <c r="UW123" s="227"/>
      <c r="UX123" s="227"/>
      <c r="UY123" s="227"/>
      <c r="UZ123" s="227"/>
      <c r="VA123" s="227"/>
      <c r="VB123" s="227"/>
      <c r="VC123" s="227"/>
      <c r="VD123" s="227"/>
      <c r="VE123" s="227"/>
      <c r="VF123" s="227"/>
      <c r="VG123" s="227"/>
      <c r="VH123" s="227"/>
      <c r="VI123" s="227"/>
      <c r="VJ123" s="227"/>
      <c r="VK123" s="227"/>
      <c r="VL123" s="227"/>
      <c r="VM123" s="227"/>
      <c r="VN123" s="227"/>
      <c r="VO123" s="227"/>
      <c r="VP123" s="227"/>
      <c r="VQ123" s="227"/>
      <c r="VR123" s="227"/>
      <c r="VS123" s="227"/>
      <c r="VT123" s="227"/>
      <c r="VU123" s="227"/>
      <c r="VV123" s="227"/>
      <c r="VW123" s="227"/>
      <c r="VX123" s="227"/>
      <c r="VY123" s="227"/>
      <c r="VZ123" s="227"/>
      <c r="WA123" s="227"/>
      <c r="WB123" s="227"/>
      <c r="WC123" s="227"/>
      <c r="WD123" s="227"/>
      <c r="WE123" s="227"/>
      <c r="WF123" s="227"/>
      <c r="WG123" s="227"/>
      <c r="WH123" s="227"/>
      <c r="WI123" s="227"/>
      <c r="WJ123" s="227"/>
      <c r="WK123" s="227"/>
      <c r="WL123" s="227"/>
      <c r="WM123" s="227"/>
      <c r="WN123" s="227"/>
      <c r="WO123" s="227"/>
      <c r="WP123" s="227"/>
      <c r="WQ123" s="227"/>
      <c r="WR123" s="227"/>
      <c r="WS123" s="227"/>
      <c r="WT123" s="227"/>
      <c r="WU123" s="227"/>
      <c r="WV123" s="227"/>
      <c r="WW123" s="227"/>
      <c r="WX123" s="227"/>
      <c r="WY123" s="227"/>
      <c r="WZ123" s="227"/>
      <c r="XA123" s="227"/>
      <c r="XB123" s="227"/>
      <c r="XC123" s="227"/>
      <c r="XD123" s="227"/>
      <c r="XE123" s="227"/>
      <c r="XF123" s="227"/>
      <c r="XG123" s="227"/>
      <c r="XH123" s="227"/>
      <c r="XI123" s="227"/>
      <c r="XJ123" s="227"/>
      <c r="XK123" s="227"/>
      <c r="XL123" s="227"/>
      <c r="XM123" s="227"/>
      <c r="XN123" s="227"/>
      <c r="XO123" s="227"/>
      <c r="XP123" s="227"/>
      <c r="XQ123" s="227"/>
      <c r="XR123" s="227"/>
      <c r="XS123" s="227"/>
      <c r="XT123" s="227"/>
      <c r="XU123" s="227"/>
      <c r="XV123" s="227"/>
      <c r="XW123" s="227"/>
      <c r="XX123" s="227"/>
      <c r="XY123" s="227"/>
      <c r="XZ123" s="227"/>
      <c r="YA123" s="227"/>
      <c r="YB123" s="227"/>
      <c r="YC123" s="227"/>
      <c r="YD123" s="227"/>
      <c r="YE123" s="227"/>
      <c r="YF123" s="227"/>
      <c r="YG123" s="227"/>
      <c r="YH123" s="227"/>
      <c r="YI123" s="227"/>
      <c r="YJ123" s="227"/>
      <c r="YK123" s="227"/>
      <c r="YL123" s="227"/>
      <c r="YM123" s="227"/>
      <c r="YN123" s="227"/>
      <c r="YO123" s="227"/>
      <c r="YP123" s="227"/>
      <c r="YQ123" s="227"/>
      <c r="YR123" s="227"/>
      <c r="YS123" s="227"/>
      <c r="YT123" s="227"/>
      <c r="YU123" s="227"/>
      <c r="YV123" s="227"/>
      <c r="YW123" s="227"/>
      <c r="YX123" s="227"/>
      <c r="YY123" s="227"/>
      <c r="YZ123" s="227"/>
      <c r="ZA123" s="227"/>
      <c r="ZB123" s="227"/>
      <c r="ZC123" s="227"/>
      <c r="ZD123" s="227"/>
      <c r="ZE123" s="227"/>
      <c r="ZF123" s="227"/>
      <c r="ZG123" s="227"/>
      <c r="ZH123" s="227"/>
      <c r="ZI123" s="227"/>
      <c r="ZJ123" s="227"/>
      <c r="ZK123" s="227"/>
      <c r="ZL123" s="227"/>
      <c r="ZM123" s="227"/>
      <c r="ZN123" s="227"/>
      <c r="ZO123" s="227"/>
      <c r="ZP123" s="227"/>
      <c r="ZQ123" s="227"/>
      <c r="ZR123" s="227"/>
      <c r="ZS123" s="227"/>
      <c r="ZT123" s="227"/>
      <c r="ZU123" s="227"/>
      <c r="ZV123" s="227"/>
      <c r="ZW123" s="227"/>
      <c r="ZX123" s="227"/>
      <c r="ZY123" s="227"/>
      <c r="ZZ123" s="227"/>
      <c r="AAA123" s="227"/>
      <c r="AAB123" s="227"/>
      <c r="AAC123" s="227"/>
      <c r="AAD123" s="227"/>
      <c r="AAE123" s="227"/>
      <c r="AAF123" s="227"/>
      <c r="AAG123" s="227"/>
      <c r="AAH123" s="227"/>
      <c r="AAI123" s="227"/>
      <c r="AAJ123" s="227"/>
      <c r="AAK123" s="227"/>
      <c r="AAL123" s="227"/>
      <c r="AAM123" s="227"/>
      <c r="AAN123" s="227"/>
      <c r="AAO123" s="227"/>
      <c r="AAP123" s="227"/>
      <c r="AAQ123" s="227"/>
      <c r="AAR123" s="227"/>
      <c r="AAS123" s="227"/>
      <c r="AAT123" s="227"/>
      <c r="AAU123" s="227"/>
      <c r="AAV123" s="227"/>
      <c r="AAW123" s="227"/>
      <c r="AAX123" s="227"/>
      <c r="AAY123" s="227"/>
      <c r="AAZ123" s="227"/>
      <c r="ABA123" s="227"/>
      <c r="ABB123" s="227"/>
      <c r="ABC123" s="227"/>
      <c r="ABD123" s="227"/>
      <c r="ABE123" s="227"/>
      <c r="ABF123" s="227"/>
      <c r="ABG123" s="227"/>
      <c r="ABH123" s="227"/>
      <c r="ABI123" s="227"/>
      <c r="ABJ123" s="227"/>
      <c r="ABK123" s="227"/>
      <c r="ABL123" s="227"/>
      <c r="ABM123" s="227"/>
      <c r="ABN123" s="227"/>
      <c r="ABO123" s="227"/>
      <c r="ABP123" s="227"/>
      <c r="ABQ123" s="227"/>
      <c r="ABR123" s="227"/>
      <c r="ABS123" s="227"/>
      <c r="ABT123" s="227"/>
      <c r="ABU123" s="227"/>
      <c r="ABV123" s="227"/>
      <c r="ABW123" s="227"/>
      <c r="ABX123" s="227"/>
      <c r="ABY123" s="227"/>
      <c r="ABZ123" s="227"/>
      <c r="ACA123" s="227"/>
      <c r="ACB123" s="227"/>
      <c r="ACC123" s="227"/>
      <c r="ACD123" s="227"/>
      <c r="ACE123" s="227"/>
      <c r="ACF123" s="227"/>
      <c r="ACG123" s="227"/>
      <c r="ACH123" s="227"/>
      <c r="ACI123" s="227"/>
      <c r="ACJ123" s="227"/>
      <c r="ACK123" s="227"/>
      <c r="ACL123" s="227"/>
      <c r="ACM123" s="227"/>
      <c r="ACN123" s="227"/>
      <c r="ACO123" s="227"/>
      <c r="ACP123" s="227"/>
      <c r="ACQ123" s="227"/>
      <c r="ACR123" s="227"/>
      <c r="ACS123" s="227"/>
      <c r="ACT123" s="227"/>
      <c r="ACU123" s="227"/>
      <c r="ACV123" s="227"/>
      <c r="ACW123" s="227"/>
      <c r="ACX123" s="227"/>
      <c r="ACY123" s="227"/>
      <c r="ACZ123" s="227"/>
      <c r="ADA123" s="227"/>
      <c r="ADB123" s="227"/>
      <c r="ADC123" s="227"/>
      <c r="ADD123" s="227"/>
      <c r="ADE123" s="227"/>
      <c r="ADF123" s="227"/>
      <c r="ADG123" s="227"/>
      <c r="ADH123" s="227"/>
      <c r="ADI123" s="227"/>
      <c r="ADJ123" s="227"/>
      <c r="ADK123" s="227"/>
      <c r="ADL123" s="227"/>
      <c r="ADM123" s="227"/>
      <c r="ADN123" s="227"/>
      <c r="ADO123" s="227"/>
      <c r="ADP123" s="227"/>
      <c r="ADQ123" s="227"/>
      <c r="ADR123" s="227"/>
      <c r="ADS123" s="227"/>
      <c r="ADT123" s="227"/>
      <c r="ADU123" s="227"/>
      <c r="ADV123" s="227"/>
      <c r="ADW123" s="227"/>
      <c r="ADX123" s="227"/>
      <c r="ADY123" s="227"/>
      <c r="ADZ123" s="227"/>
      <c r="AEA123" s="227"/>
      <c r="AEB123" s="227"/>
      <c r="AEC123" s="227"/>
      <c r="AED123" s="227"/>
      <c r="AEE123" s="227"/>
      <c r="AEF123" s="227"/>
      <c r="AEG123" s="227"/>
      <c r="AEH123" s="227"/>
      <c r="AEI123" s="227"/>
      <c r="AEJ123" s="227"/>
      <c r="AEK123" s="227"/>
      <c r="AEL123" s="227"/>
      <c r="AEM123" s="227"/>
      <c r="AEN123" s="227"/>
      <c r="AEO123" s="227"/>
      <c r="AEP123" s="227"/>
      <c r="AEQ123" s="227"/>
      <c r="AER123" s="227"/>
      <c r="AES123" s="227"/>
      <c r="AET123" s="227"/>
      <c r="AEU123" s="227"/>
      <c r="AEV123" s="227"/>
      <c r="AEW123" s="227"/>
      <c r="AEX123" s="227"/>
      <c r="AEY123" s="227"/>
      <c r="AEZ123" s="227"/>
      <c r="AFA123" s="227"/>
      <c r="AFB123" s="227"/>
      <c r="AFC123" s="227"/>
      <c r="AFD123" s="227"/>
      <c r="AFE123" s="227"/>
      <c r="AFF123" s="227"/>
      <c r="AFG123" s="227"/>
      <c r="AFH123" s="227"/>
      <c r="AFI123" s="227"/>
      <c r="AFJ123" s="227"/>
      <c r="AFK123" s="227"/>
      <c r="AFL123" s="227"/>
      <c r="AFM123" s="227"/>
      <c r="AFN123" s="227"/>
      <c r="AFO123" s="227"/>
      <c r="AFP123" s="227"/>
      <c r="AFQ123" s="227"/>
      <c r="AFR123" s="227"/>
      <c r="AFS123" s="227"/>
      <c r="AFT123" s="227"/>
      <c r="AFU123" s="227"/>
      <c r="AFV123" s="227"/>
      <c r="AFW123" s="227"/>
      <c r="AFX123" s="227"/>
      <c r="AFY123" s="227"/>
      <c r="AFZ123" s="227"/>
      <c r="AGA123" s="227"/>
      <c r="AGB123" s="227"/>
      <c r="AGC123" s="227"/>
      <c r="AGD123" s="227"/>
      <c r="AGE123" s="227"/>
      <c r="AGF123" s="227"/>
      <c r="AGG123" s="227"/>
      <c r="AGH123" s="227"/>
      <c r="AGI123" s="227"/>
      <c r="AGJ123" s="227"/>
      <c r="AGK123" s="227"/>
      <c r="AGL123" s="227"/>
      <c r="AGM123" s="227"/>
      <c r="AGN123" s="227"/>
      <c r="AGO123" s="227"/>
      <c r="AGP123" s="227"/>
      <c r="AGQ123" s="227"/>
      <c r="AGR123" s="227"/>
      <c r="AGS123" s="227"/>
      <c r="AGT123" s="227"/>
      <c r="AGU123" s="227"/>
      <c r="AGV123" s="227"/>
      <c r="AGW123" s="227"/>
      <c r="AGX123" s="227"/>
      <c r="AGY123" s="227"/>
      <c r="AGZ123" s="227"/>
      <c r="AHA123" s="227"/>
      <c r="AHB123" s="227"/>
      <c r="AHC123" s="227"/>
      <c r="AHD123" s="227"/>
      <c r="AHE123" s="227"/>
      <c r="AHF123" s="227"/>
      <c r="AHG123" s="227"/>
      <c r="AHH123" s="227"/>
      <c r="AHI123" s="227"/>
      <c r="AHJ123" s="227"/>
      <c r="AHK123" s="227"/>
      <c r="AHL123" s="227"/>
      <c r="AHM123" s="227"/>
      <c r="AHN123" s="227"/>
      <c r="AHO123" s="227"/>
      <c r="AHP123" s="227"/>
      <c r="AHQ123" s="227"/>
      <c r="AHR123" s="227"/>
      <c r="AHS123" s="227"/>
      <c r="AHT123" s="227"/>
      <c r="AHU123" s="227"/>
      <c r="AHV123" s="227"/>
      <c r="AHW123" s="227"/>
      <c r="AHX123" s="227"/>
      <c r="AHY123" s="227"/>
      <c r="AHZ123" s="227"/>
      <c r="AIA123" s="227"/>
      <c r="AIB123" s="227"/>
      <c r="AIC123" s="227"/>
      <c r="AID123" s="227"/>
      <c r="AIE123" s="227"/>
      <c r="AIF123" s="227"/>
      <c r="AIG123" s="227"/>
      <c r="AIH123" s="227"/>
      <c r="AII123" s="227"/>
      <c r="AIJ123" s="227"/>
      <c r="AIK123" s="227"/>
      <c r="AIL123" s="227"/>
      <c r="AIM123" s="227"/>
      <c r="AIN123" s="227"/>
      <c r="AIO123" s="227"/>
      <c r="AIP123" s="227"/>
      <c r="AIQ123" s="227"/>
      <c r="AIR123" s="227"/>
      <c r="AIS123" s="227"/>
      <c r="AIT123" s="227"/>
      <c r="AIU123" s="227"/>
      <c r="AIV123" s="227"/>
      <c r="AIW123" s="227"/>
      <c r="AIX123" s="227"/>
      <c r="AIY123" s="227"/>
      <c r="AIZ123" s="227"/>
      <c r="AJA123" s="227"/>
      <c r="AJB123" s="227"/>
      <c r="AJC123" s="227"/>
      <c r="AJD123" s="227"/>
      <c r="AJE123" s="227"/>
      <c r="AJF123" s="227"/>
      <c r="AJG123" s="227"/>
      <c r="AJH123" s="227"/>
      <c r="AJI123" s="227"/>
      <c r="AJJ123" s="227"/>
      <c r="AJK123" s="227"/>
      <c r="AJL123" s="227"/>
      <c r="AJM123" s="227"/>
      <c r="AJN123" s="227"/>
      <c r="AJO123" s="227"/>
      <c r="AJP123" s="227"/>
      <c r="AJQ123" s="227"/>
      <c r="AJR123" s="227"/>
      <c r="AJS123" s="227"/>
      <c r="AJT123" s="227"/>
      <c r="AJU123" s="227"/>
      <c r="AJV123" s="227"/>
      <c r="AJW123" s="227"/>
      <c r="AJX123" s="227"/>
      <c r="AJY123" s="227"/>
      <c r="AJZ123" s="227"/>
      <c r="AKA123" s="227"/>
      <c r="AKB123" s="227"/>
      <c r="AKC123" s="227"/>
      <c r="AKD123" s="227"/>
      <c r="AKE123" s="227"/>
      <c r="AKF123" s="227"/>
      <c r="AKG123" s="227"/>
      <c r="AKH123" s="227"/>
      <c r="AKI123" s="227"/>
      <c r="AKJ123" s="227"/>
      <c r="AKK123" s="227"/>
      <c r="AKL123" s="227"/>
      <c r="AKM123" s="227"/>
      <c r="AKN123" s="227"/>
      <c r="AKO123" s="227"/>
      <c r="AKP123" s="227"/>
      <c r="AKQ123" s="227"/>
      <c r="AKR123" s="227"/>
      <c r="AKS123" s="227"/>
      <c r="AKT123" s="227"/>
      <c r="AKU123" s="227"/>
      <c r="AKV123" s="227"/>
      <c r="AKW123" s="227"/>
      <c r="AKX123" s="227"/>
      <c r="AKY123" s="227"/>
      <c r="AKZ123" s="227"/>
      <c r="ALA123" s="227"/>
      <c r="ALB123" s="227"/>
      <c r="ALC123" s="227"/>
      <c r="ALD123" s="227"/>
      <c r="ALE123" s="227"/>
      <c r="ALF123" s="227"/>
      <c r="ALG123" s="227"/>
      <c r="ALH123" s="227"/>
      <c r="ALI123" s="227"/>
      <c r="ALJ123" s="227"/>
      <c r="ALK123" s="227"/>
      <c r="ALL123" s="227"/>
      <c r="ALM123" s="227"/>
      <c r="ALN123" s="227"/>
      <c r="ALO123" s="227"/>
      <c r="ALP123" s="227"/>
      <c r="ALQ123" s="227"/>
      <c r="ALR123" s="227"/>
      <c r="ALS123" s="227"/>
      <c r="ALT123" s="227"/>
      <c r="ALU123" s="227"/>
      <c r="ALV123" s="227"/>
      <c r="ALW123" s="227"/>
      <c r="ALX123" s="227"/>
      <c r="ALY123" s="227"/>
      <c r="ALZ123" s="227"/>
      <c r="AMA123" s="227"/>
      <c r="AMB123" s="227"/>
      <c r="AMC123" s="227"/>
      <c r="AMD123" s="227"/>
      <c r="AME123" s="227"/>
      <c r="AMF123" s="227"/>
      <c r="AMG123" s="227"/>
      <c r="AMH123" s="227"/>
      <c r="AMI123" s="227"/>
      <c r="AMJ123" s="227"/>
      <c r="AMK123" s="227"/>
      <c r="AML123" s="227"/>
      <c r="AMM123" s="227"/>
      <c r="AMN123" s="227"/>
      <c r="AMO123" s="227"/>
      <c r="AMP123" s="227"/>
      <c r="AMQ123" s="227"/>
      <c r="AMR123" s="227"/>
      <c r="AMS123" s="227"/>
      <c r="AMT123" s="227"/>
      <c r="AMU123" s="227"/>
      <c r="AMV123" s="227"/>
      <c r="AMW123" s="227"/>
      <c r="AMX123" s="227"/>
    </row>
    <row r="124" spans="1:1038" s="308" customFormat="1" ht="18" customHeight="1">
      <c r="A124" s="351" t="s">
        <v>1452</v>
      </c>
      <c r="B124" s="228" t="s">
        <v>1278</v>
      </c>
      <c r="C124" s="228"/>
      <c r="D124" s="228" t="s">
        <v>1279</v>
      </c>
      <c r="E124" s="228">
        <v>23</v>
      </c>
      <c r="F124" s="228">
        <v>1</v>
      </c>
      <c r="G124" s="285" t="str">
        <f t="shared" si="22"/>
        <v>23-1</v>
      </c>
      <c r="H124" s="279">
        <v>0</v>
      </c>
      <c r="I124" s="228">
        <v>90.5</v>
      </c>
      <c r="J124" s="226"/>
      <c r="K124" s="545" t="b">
        <f>IF(I125=1,IF(((VLOOKUP($G124,[1]Depth_Lookup!#REF!,9,FALSE))-(H124/100))=0,"Good",IF(((VLOOKUP($G124,[1]Depth_Lookup!$A$3:$J$550,9,FALSE))-(H124/100))&gt;0,"Too Short","Too Long")))</f>
        <v>0</v>
      </c>
      <c r="L124" s="171">
        <f>(VLOOKUP($G124,Depth_Lookup!$A$3:$J$410,10,FALSE))+(H124/100)</f>
        <v>47.7</v>
      </c>
      <c r="M124" s="171">
        <f>(VLOOKUP($G124,Depth_Lookup!$A$3:$J$410,10,FALSE))+(I124/100)</f>
        <v>48.605000000000004</v>
      </c>
      <c r="N124" s="231" t="s">
        <v>1462</v>
      </c>
      <c r="O124" s="228"/>
      <c r="P124" s="228" t="s">
        <v>853</v>
      </c>
      <c r="Q124" s="228" t="s">
        <v>125</v>
      </c>
      <c r="R124" s="304" t="s">
        <v>1633</v>
      </c>
      <c r="S124" s="228" t="s">
        <v>94</v>
      </c>
      <c r="T124" s="228" t="s">
        <v>94</v>
      </c>
      <c r="U124" s="228"/>
      <c r="V124" s="228"/>
      <c r="W124" s="228" t="s">
        <v>102</v>
      </c>
      <c r="X124" s="305">
        <v>5</v>
      </c>
      <c r="Y124" s="228" t="s">
        <v>90</v>
      </c>
      <c r="Z124" s="228" t="s">
        <v>91</v>
      </c>
      <c r="AA124" s="228"/>
      <c r="AB124" s="228" t="s">
        <v>116</v>
      </c>
      <c r="AC124" s="228" t="s">
        <v>95</v>
      </c>
      <c r="AD124" s="228" t="s">
        <v>96</v>
      </c>
      <c r="AE124" s="234" t="s">
        <v>123</v>
      </c>
      <c r="AF124" s="304">
        <v>1</v>
      </c>
      <c r="AG124" s="241" t="s">
        <v>1365</v>
      </c>
      <c r="AH124" s="228" t="s">
        <v>1362</v>
      </c>
      <c r="AI124" s="244">
        <v>71</v>
      </c>
      <c r="AJ124" s="228"/>
      <c r="AK124" s="228"/>
      <c r="AL124" s="228"/>
      <c r="AM124" s="228"/>
      <c r="AN124" s="228"/>
      <c r="AO124" s="244"/>
      <c r="AP124" s="228"/>
      <c r="AQ124" s="228"/>
      <c r="AR124" s="228"/>
      <c r="AS124" s="228"/>
      <c r="AT124" s="228"/>
      <c r="AU124" s="244">
        <v>3</v>
      </c>
      <c r="AV124" s="228">
        <v>2</v>
      </c>
      <c r="AW124" s="228">
        <v>1</v>
      </c>
      <c r="AX124" s="228" t="s">
        <v>110</v>
      </c>
      <c r="AY124" s="228" t="s">
        <v>103</v>
      </c>
      <c r="AZ124" s="228"/>
      <c r="BA124" s="244">
        <v>25</v>
      </c>
      <c r="BB124" s="228">
        <v>9</v>
      </c>
      <c r="BC124" s="228">
        <v>4</v>
      </c>
      <c r="BD124" s="228" t="s">
        <v>110</v>
      </c>
      <c r="BE124" s="228" t="s">
        <v>103</v>
      </c>
      <c r="BF124" s="228"/>
      <c r="BG124" s="244"/>
      <c r="BH124" s="228"/>
      <c r="BI124" s="228"/>
      <c r="BJ124" s="228"/>
      <c r="BK124" s="228"/>
      <c r="BL124" s="228"/>
      <c r="BM124" s="244">
        <v>1</v>
      </c>
      <c r="BN124" s="228">
        <v>1</v>
      </c>
      <c r="BO124" s="228">
        <v>0.5</v>
      </c>
      <c r="BP124" s="228"/>
      <c r="BQ124" s="228"/>
      <c r="BR124" s="228"/>
      <c r="BS124" s="228"/>
      <c r="BT124" s="228"/>
      <c r="BU124" s="228"/>
      <c r="BV124" s="228"/>
      <c r="BW124" s="228"/>
      <c r="BX124" s="228"/>
      <c r="BY124" s="244"/>
      <c r="BZ124" s="228"/>
      <c r="CA124" s="228"/>
      <c r="CB124" s="228"/>
      <c r="CC124" s="228"/>
      <c r="CD124" s="228"/>
      <c r="CE124" s="228"/>
      <c r="CF124" s="228"/>
      <c r="CG124" s="245"/>
      <c r="CH124" s="246" t="s">
        <v>1329</v>
      </c>
      <c r="CI124" s="246">
        <v>100</v>
      </c>
      <c r="CJ124" s="246" t="s">
        <v>514</v>
      </c>
      <c r="CK124" s="247"/>
      <c r="CL124" s="248"/>
      <c r="CM124" s="248"/>
      <c r="CN124" s="248"/>
      <c r="CO124" s="248"/>
      <c r="CP124" s="248"/>
      <c r="CQ124" s="248"/>
      <c r="CR124" s="248"/>
      <c r="CS124" s="248"/>
      <c r="CT124" s="248"/>
      <c r="CU124" s="248"/>
      <c r="CV124" s="248"/>
      <c r="CW124" s="248"/>
      <c r="CX124" s="248"/>
      <c r="CY124" s="248"/>
      <c r="CZ124" s="248"/>
      <c r="DA124" s="248"/>
      <c r="DB124" s="248">
        <v>75</v>
      </c>
      <c r="DC124" s="249">
        <v>25</v>
      </c>
      <c r="DD124" s="248"/>
      <c r="DE124" s="248"/>
      <c r="DF124" s="248"/>
      <c r="DG124" s="248"/>
      <c r="DH124" s="248"/>
      <c r="DI124" s="248"/>
      <c r="DJ124" s="248"/>
      <c r="DK124" s="306">
        <v>100</v>
      </c>
      <c r="DL124" s="245"/>
      <c r="DM124" s="248"/>
      <c r="DN124" s="248"/>
      <c r="DO124" s="307"/>
      <c r="DQ124" s="245"/>
      <c r="DR124" s="307"/>
      <c r="DS124" s="245"/>
      <c r="DT124" s="262" t="s">
        <v>1464</v>
      </c>
      <c r="DU124" s="249"/>
      <c r="DV124" s="249"/>
      <c r="DW124" s="310">
        <v>100</v>
      </c>
      <c r="DX124" s="311" t="e">
        <v>#N/A</v>
      </c>
      <c r="DY124" s="268" t="s">
        <v>1405</v>
      </c>
      <c r="DZ124" s="268" t="s">
        <v>1459</v>
      </c>
      <c r="EA124" s="268"/>
      <c r="EB124" s="249"/>
      <c r="EC124" s="312"/>
      <c r="ED124" s="229" t="s">
        <v>2517</v>
      </c>
      <c r="EE124" s="313"/>
      <c r="EF124" s="314"/>
      <c r="EG124" s="313"/>
      <c r="EH124" s="315"/>
      <c r="EI124" s="316" t="e">
        <f>VLOOKUP(EH124,definitions_list_mag!$Y$12:$Z$15,2,FALSE)</f>
        <v>#N/A</v>
      </c>
      <c r="EJ124" s="317"/>
      <c r="EK124" s="318" t="e">
        <f>VLOOKUP(EJ124,definitions_list_mag!$AT$3:$AU$5,2,FALSE)</f>
        <v>#N/A</v>
      </c>
      <c r="EL124" s="313"/>
      <c r="EM124" s="315"/>
      <c r="EN124" s="315"/>
      <c r="EO124" s="319"/>
      <c r="EP124" s="319"/>
      <c r="EQ124" s="319"/>
      <c r="ER124" s="319"/>
      <c r="ES124" s="319"/>
      <c r="ET124" s="319"/>
      <c r="EU124" s="319"/>
      <c r="EV124" s="320"/>
      <c r="EW124" s="320"/>
      <c r="EX124" s="320"/>
      <c r="EY124" s="320"/>
      <c r="EZ124" s="192" t="e">
        <f t="shared" si="25"/>
        <v>#DIV/0!</v>
      </c>
      <c r="FA124" s="192" t="e">
        <f t="shared" si="26"/>
        <v>#DIV/0!</v>
      </c>
      <c r="FB124" s="192" t="e">
        <f t="shared" si="27"/>
        <v>#DIV/0!</v>
      </c>
      <c r="FC124" s="192" t="e">
        <f t="shared" si="28"/>
        <v>#DIV/0!</v>
      </c>
      <c r="FD124" s="192" t="e">
        <f t="shared" si="29"/>
        <v>#DIV/0!</v>
      </c>
      <c r="FE124" s="193" t="e">
        <f t="shared" si="30"/>
        <v>#DIV/0!</v>
      </c>
      <c r="FF124" s="194" t="e">
        <f t="shared" si="31"/>
        <v>#DIV/0!</v>
      </c>
      <c r="FG124" s="317"/>
      <c r="FH124" s="315"/>
      <c r="FI124" s="778">
        <f t="shared" si="32"/>
        <v>0</v>
      </c>
      <c r="FJ124" s="779" t="e">
        <f t="shared" si="33"/>
        <v>#DIV/0!</v>
      </c>
      <c r="FK124" s="779" t="e">
        <f t="shared" si="34"/>
        <v>#DIV/0!</v>
      </c>
      <c r="FL124" s="780" t="e">
        <f t="shared" si="35"/>
        <v>#DIV/0!</v>
      </c>
      <c r="FM124" s="169" t="e">
        <f t="shared" si="36"/>
        <v>#DIV/0!</v>
      </c>
      <c r="FN124" s="783" t="e">
        <f t="shared" si="37"/>
        <v>#DIV/0!</v>
      </c>
      <c r="FO124" s="228"/>
      <c r="FP124" s="228"/>
      <c r="FQ124" s="228"/>
      <c r="FR124" s="228"/>
      <c r="FS124" s="228"/>
      <c r="FT124" s="228"/>
      <c r="FU124" s="228"/>
      <c r="FV124" s="228"/>
      <c r="FW124" s="228"/>
      <c r="FX124" s="228"/>
      <c r="FY124" s="228"/>
      <c r="FZ124" s="228"/>
      <c r="GA124" s="228"/>
      <c r="GB124" s="228"/>
      <c r="GC124" s="228"/>
      <c r="GD124" s="228"/>
      <c r="GE124" s="228"/>
      <c r="GF124" s="228"/>
      <c r="GG124" s="228"/>
      <c r="GH124" s="228"/>
      <c r="GI124" s="228"/>
      <c r="GJ124" s="228"/>
      <c r="GK124" s="228"/>
      <c r="GL124" s="228"/>
      <c r="GM124" s="228"/>
      <c r="GN124" s="228"/>
      <c r="GO124" s="228"/>
      <c r="GP124" s="228"/>
      <c r="GQ124" s="228"/>
      <c r="GR124" s="228"/>
      <c r="GS124" s="228"/>
      <c r="GT124" s="228"/>
      <c r="GU124" s="228"/>
      <c r="GV124" s="228"/>
      <c r="GW124" s="228"/>
      <c r="GX124" s="228"/>
      <c r="GY124" s="228"/>
      <c r="GZ124" s="228"/>
      <c r="HA124" s="228"/>
      <c r="HB124" s="228"/>
      <c r="HC124" s="228"/>
      <c r="HD124" s="228"/>
      <c r="HE124" s="228"/>
      <c r="HF124" s="228"/>
      <c r="HG124" s="228"/>
      <c r="HH124" s="228"/>
      <c r="HI124" s="228"/>
      <c r="HJ124" s="228"/>
      <c r="HK124" s="228"/>
      <c r="HL124" s="228"/>
      <c r="HM124" s="228"/>
      <c r="HN124" s="228"/>
      <c r="HO124" s="228"/>
      <c r="HP124" s="228"/>
      <c r="HQ124" s="228"/>
      <c r="HR124" s="228"/>
      <c r="HS124" s="228"/>
      <c r="HT124" s="228"/>
      <c r="HU124" s="228"/>
      <c r="HV124" s="228"/>
      <c r="HW124" s="228"/>
      <c r="HX124" s="228"/>
      <c r="HY124" s="228"/>
      <c r="HZ124" s="228"/>
      <c r="IA124" s="228"/>
      <c r="IB124" s="228"/>
      <c r="IC124" s="228"/>
      <c r="ID124" s="228"/>
      <c r="IE124" s="228"/>
      <c r="IF124" s="228"/>
      <c r="IG124" s="228"/>
      <c r="IH124" s="228"/>
      <c r="II124" s="228"/>
      <c r="IJ124" s="228"/>
      <c r="IK124" s="228"/>
      <c r="IL124" s="228"/>
      <c r="IM124" s="228"/>
      <c r="IN124" s="228"/>
      <c r="IO124" s="228"/>
      <c r="IP124" s="228"/>
      <c r="IQ124" s="228"/>
      <c r="IR124" s="228"/>
      <c r="IS124" s="228"/>
      <c r="IT124" s="228"/>
      <c r="IU124" s="228"/>
      <c r="IV124" s="228"/>
      <c r="IW124" s="228"/>
      <c r="IX124" s="228"/>
      <c r="IY124" s="228"/>
      <c r="IZ124" s="228"/>
      <c r="JA124" s="228"/>
      <c r="JB124" s="228"/>
      <c r="JC124" s="228"/>
      <c r="JD124" s="228"/>
      <c r="JE124" s="228"/>
      <c r="JF124" s="228"/>
      <c r="JG124" s="228"/>
      <c r="JH124" s="228"/>
      <c r="JI124" s="228"/>
      <c r="JJ124" s="228"/>
      <c r="JK124" s="228"/>
      <c r="JL124" s="228"/>
      <c r="JM124" s="228"/>
      <c r="JN124" s="228"/>
      <c r="JO124" s="228"/>
      <c r="JP124" s="228"/>
      <c r="JQ124" s="228"/>
      <c r="JR124" s="228"/>
      <c r="JS124" s="228"/>
      <c r="JT124" s="228"/>
      <c r="JU124" s="228"/>
      <c r="JV124" s="228"/>
      <c r="JW124" s="228"/>
      <c r="JX124" s="228"/>
      <c r="JY124" s="228"/>
      <c r="JZ124" s="228"/>
      <c r="KA124" s="228"/>
      <c r="KB124" s="228"/>
      <c r="KC124" s="228"/>
      <c r="KD124" s="228"/>
      <c r="KE124" s="228"/>
      <c r="KF124" s="228"/>
      <c r="KG124" s="228"/>
      <c r="KH124" s="228"/>
      <c r="KI124" s="228"/>
      <c r="KJ124" s="228"/>
      <c r="KK124" s="228"/>
      <c r="KL124" s="228"/>
      <c r="KM124" s="228"/>
      <c r="KN124" s="228"/>
      <c r="KO124" s="228"/>
      <c r="KP124" s="228"/>
      <c r="KQ124" s="228"/>
      <c r="KR124" s="228"/>
      <c r="KS124" s="228"/>
      <c r="KT124" s="228"/>
      <c r="KU124" s="228"/>
      <c r="KV124" s="228"/>
      <c r="KW124" s="228"/>
      <c r="KX124" s="228"/>
      <c r="KY124" s="228"/>
      <c r="KZ124" s="228"/>
      <c r="LA124" s="228"/>
      <c r="LB124" s="228"/>
      <c r="LC124" s="228"/>
      <c r="LD124" s="228"/>
      <c r="LE124" s="228"/>
      <c r="LF124" s="228"/>
      <c r="LG124" s="228"/>
      <c r="LH124" s="228"/>
      <c r="LI124" s="228"/>
      <c r="LJ124" s="228"/>
      <c r="LK124" s="228"/>
      <c r="LL124" s="228"/>
      <c r="LM124" s="228"/>
      <c r="LN124" s="228"/>
      <c r="LO124" s="228"/>
      <c r="LP124" s="228"/>
      <c r="LQ124" s="228"/>
      <c r="LR124" s="228"/>
      <c r="LS124" s="228"/>
      <c r="LT124" s="228"/>
      <c r="LU124" s="228"/>
      <c r="LV124" s="228"/>
      <c r="LW124" s="228"/>
      <c r="LX124" s="228"/>
      <c r="LY124" s="228"/>
      <c r="LZ124" s="228"/>
      <c r="MA124" s="228"/>
      <c r="MB124" s="228"/>
      <c r="MC124" s="228"/>
      <c r="MD124" s="228"/>
      <c r="ME124" s="228"/>
      <c r="MF124" s="228"/>
      <c r="MG124" s="228"/>
      <c r="MH124" s="228"/>
      <c r="MI124" s="228"/>
      <c r="MJ124" s="228"/>
      <c r="MK124" s="228"/>
      <c r="ML124" s="228"/>
      <c r="MM124" s="228"/>
      <c r="MN124" s="228"/>
      <c r="MO124" s="228"/>
      <c r="MP124" s="228"/>
      <c r="MQ124" s="228"/>
      <c r="MR124" s="228"/>
      <c r="MS124" s="228"/>
      <c r="MT124" s="228"/>
      <c r="MU124" s="228"/>
      <c r="MV124" s="228"/>
      <c r="MW124" s="228"/>
      <c r="MX124" s="228"/>
      <c r="MY124" s="228"/>
      <c r="MZ124" s="228"/>
      <c r="NA124" s="228"/>
      <c r="NB124" s="228"/>
      <c r="NC124" s="228"/>
      <c r="ND124" s="228"/>
      <c r="NE124" s="228"/>
      <c r="NF124" s="228"/>
      <c r="NG124" s="228"/>
      <c r="NH124" s="228"/>
      <c r="NI124" s="228"/>
      <c r="NJ124" s="228"/>
      <c r="NK124" s="228"/>
      <c r="NL124" s="228"/>
      <c r="NM124" s="228"/>
      <c r="NN124" s="228"/>
      <c r="NO124" s="228"/>
      <c r="NP124" s="228"/>
      <c r="NQ124" s="228"/>
      <c r="NR124" s="228"/>
      <c r="NS124" s="228"/>
      <c r="NT124" s="228"/>
      <c r="NU124" s="228"/>
      <c r="NV124" s="228"/>
      <c r="NW124" s="228"/>
      <c r="NX124" s="228"/>
      <c r="NY124" s="228"/>
      <c r="NZ124" s="228"/>
      <c r="OA124" s="228"/>
      <c r="OB124" s="228"/>
      <c r="OC124" s="228"/>
      <c r="OD124" s="228"/>
      <c r="OE124" s="228"/>
      <c r="OF124" s="228"/>
      <c r="OG124" s="228"/>
      <c r="OH124" s="228"/>
      <c r="OI124" s="228"/>
      <c r="OJ124" s="228"/>
      <c r="OK124" s="228"/>
      <c r="OL124" s="228"/>
      <c r="OM124" s="228"/>
      <c r="ON124" s="228"/>
      <c r="OO124" s="228"/>
      <c r="OP124" s="228"/>
      <c r="OQ124" s="228"/>
      <c r="OR124" s="228"/>
      <c r="OS124" s="228"/>
      <c r="OT124" s="228"/>
      <c r="OU124" s="228"/>
      <c r="OV124" s="228"/>
      <c r="OW124" s="228"/>
      <c r="OX124" s="228"/>
      <c r="OY124" s="228"/>
      <c r="OZ124" s="228"/>
      <c r="PA124" s="228"/>
      <c r="PB124" s="228"/>
      <c r="PC124" s="228"/>
      <c r="PD124" s="228"/>
      <c r="PE124" s="228"/>
      <c r="PF124" s="228"/>
      <c r="PG124" s="228"/>
      <c r="PH124" s="228"/>
      <c r="PI124" s="228"/>
      <c r="PJ124" s="228"/>
      <c r="PK124" s="228"/>
      <c r="PL124" s="228"/>
      <c r="PM124" s="228"/>
      <c r="PN124" s="228"/>
      <c r="PO124" s="228"/>
      <c r="PP124" s="228"/>
      <c r="PQ124" s="228"/>
      <c r="PR124" s="228"/>
      <c r="PS124" s="228"/>
      <c r="PT124" s="228"/>
      <c r="PU124" s="228"/>
      <c r="PV124" s="228"/>
      <c r="PW124" s="228"/>
      <c r="PX124" s="228"/>
      <c r="PY124" s="228"/>
      <c r="PZ124" s="228"/>
      <c r="QA124" s="228"/>
      <c r="QB124" s="228"/>
      <c r="QC124" s="228"/>
      <c r="QD124" s="228"/>
      <c r="QE124" s="228"/>
      <c r="QF124" s="228"/>
      <c r="QG124" s="228"/>
      <c r="QH124" s="228"/>
      <c r="QI124" s="228"/>
      <c r="QJ124" s="228"/>
      <c r="QK124" s="228"/>
      <c r="QL124" s="228"/>
      <c r="QM124" s="228"/>
      <c r="QN124" s="228"/>
      <c r="QO124" s="228"/>
      <c r="QP124" s="228"/>
      <c r="QQ124" s="228"/>
      <c r="QR124" s="228"/>
      <c r="QS124" s="228"/>
      <c r="QT124" s="228"/>
      <c r="QU124" s="228"/>
      <c r="QV124" s="228"/>
      <c r="QW124" s="228"/>
      <c r="QX124" s="228"/>
      <c r="QY124" s="228"/>
      <c r="QZ124" s="228"/>
      <c r="RA124" s="228"/>
      <c r="RB124" s="228"/>
      <c r="RC124" s="228"/>
      <c r="RD124" s="228"/>
      <c r="RE124" s="228"/>
      <c r="RF124" s="228"/>
      <c r="RG124" s="228"/>
      <c r="RH124" s="228"/>
      <c r="RI124" s="228"/>
      <c r="RJ124" s="228"/>
      <c r="RK124" s="228"/>
      <c r="RL124" s="228"/>
      <c r="RM124" s="228"/>
      <c r="RN124" s="228"/>
      <c r="RO124" s="228"/>
      <c r="RP124" s="228"/>
      <c r="RQ124" s="228"/>
      <c r="RR124" s="228"/>
      <c r="RS124" s="228"/>
      <c r="RT124" s="228"/>
      <c r="RU124" s="228"/>
      <c r="RV124" s="228"/>
      <c r="RW124" s="228"/>
      <c r="RX124" s="228"/>
      <c r="RY124" s="228"/>
      <c r="RZ124" s="228"/>
      <c r="SA124" s="228"/>
      <c r="SB124" s="228"/>
      <c r="SC124" s="228"/>
      <c r="SD124" s="228"/>
      <c r="SE124" s="228"/>
      <c r="SF124" s="228"/>
      <c r="SG124" s="228"/>
      <c r="SH124" s="228"/>
      <c r="SI124" s="228"/>
      <c r="SJ124" s="228"/>
      <c r="SK124" s="228"/>
      <c r="SL124" s="228"/>
      <c r="SM124" s="228"/>
      <c r="SN124" s="228"/>
      <c r="SO124" s="228"/>
      <c r="SP124" s="228"/>
      <c r="SQ124" s="228"/>
      <c r="SR124" s="228"/>
      <c r="SS124" s="228"/>
      <c r="ST124" s="228"/>
      <c r="SU124" s="228"/>
      <c r="SV124" s="228"/>
      <c r="SW124" s="228"/>
      <c r="SX124" s="228"/>
      <c r="SY124" s="228"/>
      <c r="SZ124" s="228"/>
      <c r="TA124" s="228"/>
      <c r="TB124" s="228"/>
      <c r="TC124" s="228"/>
      <c r="TD124" s="228"/>
      <c r="TE124" s="228"/>
      <c r="TF124" s="228"/>
      <c r="TG124" s="228"/>
      <c r="TH124" s="228"/>
      <c r="TI124" s="228"/>
      <c r="TJ124" s="228"/>
      <c r="TK124" s="228"/>
      <c r="TL124" s="228"/>
      <c r="TM124" s="228"/>
      <c r="TN124" s="228"/>
      <c r="TO124" s="228"/>
      <c r="TP124" s="228"/>
      <c r="TQ124" s="228"/>
      <c r="TR124" s="228"/>
      <c r="TS124" s="228"/>
      <c r="TT124" s="228"/>
      <c r="TU124" s="228"/>
      <c r="TV124" s="228"/>
      <c r="TW124" s="228"/>
      <c r="TX124" s="228"/>
      <c r="TY124" s="228"/>
      <c r="TZ124" s="228"/>
      <c r="UA124" s="228"/>
      <c r="UB124" s="228"/>
      <c r="UC124" s="228"/>
      <c r="UD124" s="228"/>
      <c r="UE124" s="228"/>
      <c r="UF124" s="228"/>
      <c r="UG124" s="228"/>
      <c r="UH124" s="228"/>
      <c r="UI124" s="228"/>
      <c r="UJ124" s="228"/>
      <c r="UK124" s="228"/>
      <c r="UL124" s="228"/>
      <c r="UM124" s="228"/>
      <c r="UN124" s="228"/>
      <c r="UO124" s="228"/>
      <c r="UP124" s="228"/>
      <c r="UQ124" s="228"/>
      <c r="UR124" s="228"/>
      <c r="US124" s="228"/>
      <c r="UT124" s="228"/>
      <c r="UU124" s="228"/>
      <c r="UV124" s="228"/>
      <c r="UW124" s="228"/>
      <c r="UX124" s="228"/>
      <c r="UY124" s="228"/>
      <c r="UZ124" s="228"/>
      <c r="VA124" s="228"/>
      <c r="VB124" s="228"/>
      <c r="VC124" s="228"/>
      <c r="VD124" s="228"/>
      <c r="VE124" s="228"/>
      <c r="VF124" s="228"/>
      <c r="VG124" s="228"/>
      <c r="VH124" s="228"/>
      <c r="VI124" s="228"/>
      <c r="VJ124" s="228"/>
      <c r="VK124" s="228"/>
      <c r="VL124" s="228"/>
      <c r="VM124" s="228"/>
      <c r="VN124" s="228"/>
      <c r="VO124" s="228"/>
      <c r="VP124" s="228"/>
      <c r="VQ124" s="228"/>
      <c r="VR124" s="228"/>
      <c r="VS124" s="228"/>
      <c r="VT124" s="228"/>
      <c r="VU124" s="228"/>
      <c r="VV124" s="228"/>
      <c r="VW124" s="228"/>
      <c r="VX124" s="228"/>
      <c r="VY124" s="228"/>
      <c r="VZ124" s="228"/>
      <c r="WA124" s="228"/>
      <c r="WB124" s="228"/>
      <c r="WC124" s="228"/>
      <c r="WD124" s="228"/>
      <c r="WE124" s="228"/>
      <c r="WF124" s="228"/>
      <c r="WG124" s="228"/>
      <c r="WH124" s="228"/>
      <c r="WI124" s="228"/>
      <c r="WJ124" s="228"/>
      <c r="WK124" s="228"/>
      <c r="WL124" s="228"/>
      <c r="WM124" s="228"/>
      <c r="WN124" s="228"/>
      <c r="WO124" s="228"/>
      <c r="WP124" s="228"/>
      <c r="WQ124" s="228"/>
      <c r="WR124" s="228"/>
      <c r="WS124" s="228"/>
      <c r="WT124" s="228"/>
      <c r="WU124" s="228"/>
      <c r="WV124" s="228"/>
      <c r="WW124" s="228"/>
      <c r="WX124" s="228"/>
      <c r="WY124" s="228"/>
      <c r="WZ124" s="228"/>
      <c r="XA124" s="228"/>
      <c r="XB124" s="228"/>
      <c r="XC124" s="228"/>
      <c r="XD124" s="228"/>
      <c r="XE124" s="228"/>
      <c r="XF124" s="228"/>
      <c r="XG124" s="228"/>
      <c r="XH124" s="228"/>
      <c r="XI124" s="228"/>
      <c r="XJ124" s="228"/>
      <c r="XK124" s="228"/>
      <c r="XL124" s="228"/>
      <c r="XM124" s="228"/>
      <c r="XN124" s="228"/>
      <c r="XO124" s="228"/>
      <c r="XP124" s="228"/>
      <c r="XQ124" s="228"/>
      <c r="XR124" s="228"/>
      <c r="XS124" s="228"/>
      <c r="XT124" s="228"/>
      <c r="XU124" s="228"/>
      <c r="XV124" s="228"/>
      <c r="XW124" s="228"/>
      <c r="XX124" s="228"/>
      <c r="XY124" s="228"/>
      <c r="XZ124" s="228"/>
      <c r="YA124" s="228"/>
      <c r="YB124" s="228"/>
      <c r="YC124" s="228"/>
      <c r="YD124" s="228"/>
      <c r="YE124" s="228"/>
      <c r="YF124" s="228"/>
      <c r="YG124" s="228"/>
      <c r="YH124" s="228"/>
      <c r="YI124" s="228"/>
      <c r="YJ124" s="228"/>
      <c r="YK124" s="228"/>
      <c r="YL124" s="228"/>
      <c r="YM124" s="228"/>
      <c r="YN124" s="228"/>
      <c r="YO124" s="228"/>
      <c r="YP124" s="228"/>
      <c r="YQ124" s="228"/>
      <c r="YR124" s="228"/>
      <c r="YS124" s="228"/>
      <c r="YT124" s="228"/>
      <c r="YU124" s="228"/>
      <c r="YV124" s="228"/>
      <c r="YW124" s="228"/>
      <c r="YX124" s="228"/>
      <c r="YY124" s="228"/>
      <c r="YZ124" s="228"/>
      <c r="ZA124" s="228"/>
      <c r="ZB124" s="228"/>
      <c r="ZC124" s="228"/>
      <c r="ZD124" s="228"/>
      <c r="ZE124" s="228"/>
      <c r="ZF124" s="228"/>
      <c r="ZG124" s="228"/>
      <c r="ZH124" s="228"/>
      <c r="ZI124" s="228"/>
      <c r="ZJ124" s="228"/>
      <c r="ZK124" s="228"/>
      <c r="ZL124" s="228"/>
      <c r="ZM124" s="228"/>
      <c r="ZN124" s="228"/>
      <c r="ZO124" s="228"/>
      <c r="ZP124" s="228"/>
      <c r="ZQ124" s="228"/>
      <c r="ZR124" s="228"/>
      <c r="ZS124" s="228"/>
      <c r="ZT124" s="228"/>
      <c r="ZU124" s="228"/>
      <c r="ZV124" s="228"/>
      <c r="ZW124" s="228"/>
      <c r="ZX124" s="228"/>
      <c r="ZY124" s="228"/>
      <c r="ZZ124" s="228"/>
      <c r="AAA124" s="228"/>
      <c r="AAB124" s="228"/>
      <c r="AAC124" s="228"/>
      <c r="AAD124" s="228"/>
      <c r="AAE124" s="228"/>
      <c r="AAF124" s="228"/>
      <c r="AAG124" s="228"/>
      <c r="AAH124" s="228"/>
      <c r="AAI124" s="228"/>
      <c r="AAJ124" s="228"/>
      <c r="AAK124" s="228"/>
      <c r="AAL124" s="228"/>
      <c r="AAM124" s="228"/>
      <c r="AAN124" s="228"/>
      <c r="AAO124" s="228"/>
      <c r="AAP124" s="228"/>
      <c r="AAQ124" s="228"/>
      <c r="AAR124" s="228"/>
      <c r="AAS124" s="228"/>
      <c r="AAT124" s="228"/>
      <c r="AAU124" s="228"/>
      <c r="AAV124" s="228"/>
      <c r="AAW124" s="228"/>
      <c r="AAX124" s="228"/>
      <c r="AAY124" s="228"/>
      <c r="AAZ124" s="228"/>
      <c r="ABA124" s="228"/>
      <c r="ABB124" s="228"/>
      <c r="ABC124" s="228"/>
      <c r="ABD124" s="228"/>
      <c r="ABE124" s="228"/>
      <c r="ABF124" s="228"/>
      <c r="ABG124" s="228"/>
      <c r="ABH124" s="228"/>
      <c r="ABI124" s="228"/>
      <c r="ABJ124" s="228"/>
      <c r="ABK124" s="228"/>
      <c r="ABL124" s="228"/>
      <c r="ABM124" s="228"/>
      <c r="ABN124" s="228"/>
      <c r="ABO124" s="228"/>
      <c r="ABP124" s="228"/>
      <c r="ABQ124" s="228"/>
      <c r="ABR124" s="228"/>
      <c r="ABS124" s="228"/>
      <c r="ABT124" s="228"/>
      <c r="ABU124" s="228"/>
      <c r="ABV124" s="228"/>
      <c r="ABW124" s="228"/>
      <c r="ABX124" s="228"/>
      <c r="ABY124" s="228"/>
      <c r="ABZ124" s="228"/>
      <c r="ACA124" s="228"/>
      <c r="ACB124" s="228"/>
      <c r="ACC124" s="228"/>
      <c r="ACD124" s="228"/>
      <c r="ACE124" s="228"/>
      <c r="ACF124" s="228"/>
      <c r="ACG124" s="228"/>
      <c r="ACH124" s="228"/>
      <c r="ACI124" s="228"/>
      <c r="ACJ124" s="228"/>
      <c r="ACK124" s="228"/>
      <c r="ACL124" s="228"/>
      <c r="ACM124" s="228"/>
      <c r="ACN124" s="228"/>
      <c r="ACO124" s="228"/>
      <c r="ACP124" s="228"/>
      <c r="ACQ124" s="228"/>
      <c r="ACR124" s="228"/>
      <c r="ACS124" s="228"/>
      <c r="ACT124" s="228"/>
      <c r="ACU124" s="228"/>
      <c r="ACV124" s="228"/>
      <c r="ACW124" s="228"/>
      <c r="ACX124" s="228"/>
      <c r="ACY124" s="228"/>
      <c r="ACZ124" s="228"/>
      <c r="ADA124" s="228"/>
      <c r="ADB124" s="228"/>
      <c r="ADC124" s="228"/>
      <c r="ADD124" s="228"/>
      <c r="ADE124" s="228"/>
      <c r="ADF124" s="228"/>
      <c r="ADG124" s="228"/>
      <c r="ADH124" s="228"/>
      <c r="ADI124" s="228"/>
      <c r="ADJ124" s="228"/>
      <c r="ADK124" s="228"/>
      <c r="ADL124" s="228"/>
      <c r="ADM124" s="228"/>
      <c r="ADN124" s="228"/>
      <c r="ADO124" s="228"/>
      <c r="ADP124" s="228"/>
      <c r="ADQ124" s="228"/>
      <c r="ADR124" s="228"/>
      <c r="ADS124" s="228"/>
      <c r="ADT124" s="228"/>
      <c r="ADU124" s="228"/>
      <c r="ADV124" s="228"/>
      <c r="ADW124" s="228"/>
      <c r="ADX124" s="228"/>
      <c r="ADY124" s="228"/>
      <c r="ADZ124" s="228"/>
      <c r="AEA124" s="228"/>
      <c r="AEB124" s="228"/>
      <c r="AEC124" s="228"/>
      <c r="AED124" s="228"/>
      <c r="AEE124" s="228"/>
      <c r="AEF124" s="228"/>
      <c r="AEG124" s="228"/>
      <c r="AEH124" s="228"/>
      <c r="AEI124" s="228"/>
      <c r="AEJ124" s="228"/>
      <c r="AEK124" s="228"/>
      <c r="AEL124" s="228"/>
      <c r="AEM124" s="228"/>
      <c r="AEN124" s="228"/>
      <c r="AEO124" s="228"/>
      <c r="AEP124" s="228"/>
      <c r="AEQ124" s="228"/>
      <c r="AER124" s="228"/>
      <c r="AES124" s="228"/>
      <c r="AET124" s="228"/>
      <c r="AEU124" s="228"/>
      <c r="AEV124" s="228"/>
      <c r="AEW124" s="228"/>
      <c r="AEX124" s="228"/>
      <c r="AEY124" s="228"/>
      <c r="AEZ124" s="228"/>
      <c r="AFA124" s="228"/>
      <c r="AFB124" s="228"/>
      <c r="AFC124" s="228"/>
      <c r="AFD124" s="228"/>
      <c r="AFE124" s="228"/>
      <c r="AFF124" s="228"/>
      <c r="AFG124" s="228"/>
      <c r="AFH124" s="228"/>
      <c r="AFI124" s="228"/>
      <c r="AFJ124" s="228"/>
      <c r="AFK124" s="228"/>
      <c r="AFL124" s="228"/>
      <c r="AFM124" s="228"/>
      <c r="AFN124" s="228"/>
      <c r="AFO124" s="228"/>
      <c r="AFP124" s="228"/>
      <c r="AFQ124" s="228"/>
      <c r="AFR124" s="228"/>
      <c r="AFS124" s="228"/>
      <c r="AFT124" s="228"/>
      <c r="AFU124" s="228"/>
      <c r="AFV124" s="228"/>
      <c r="AFW124" s="228"/>
      <c r="AFX124" s="228"/>
      <c r="AFY124" s="228"/>
      <c r="AFZ124" s="228"/>
      <c r="AGA124" s="228"/>
      <c r="AGB124" s="228"/>
      <c r="AGC124" s="228"/>
      <c r="AGD124" s="228"/>
      <c r="AGE124" s="228"/>
      <c r="AGF124" s="228"/>
      <c r="AGG124" s="228"/>
      <c r="AGH124" s="228"/>
      <c r="AGI124" s="228"/>
      <c r="AGJ124" s="228"/>
      <c r="AGK124" s="228"/>
      <c r="AGL124" s="228"/>
      <c r="AGM124" s="228"/>
      <c r="AGN124" s="228"/>
      <c r="AGO124" s="228"/>
      <c r="AGP124" s="228"/>
      <c r="AGQ124" s="228"/>
      <c r="AGR124" s="228"/>
      <c r="AGS124" s="228"/>
      <c r="AGT124" s="228"/>
      <c r="AGU124" s="228"/>
      <c r="AGV124" s="228"/>
      <c r="AGW124" s="228"/>
      <c r="AGX124" s="228"/>
      <c r="AGY124" s="228"/>
      <c r="AGZ124" s="228"/>
      <c r="AHA124" s="228"/>
      <c r="AHB124" s="228"/>
      <c r="AHC124" s="228"/>
      <c r="AHD124" s="228"/>
      <c r="AHE124" s="228"/>
      <c r="AHF124" s="228"/>
      <c r="AHG124" s="228"/>
      <c r="AHH124" s="228"/>
      <c r="AHI124" s="228"/>
      <c r="AHJ124" s="228"/>
      <c r="AHK124" s="228"/>
      <c r="AHL124" s="228"/>
      <c r="AHM124" s="228"/>
      <c r="AHN124" s="228"/>
      <c r="AHO124" s="228"/>
      <c r="AHP124" s="228"/>
      <c r="AHQ124" s="228"/>
      <c r="AHR124" s="228"/>
      <c r="AHS124" s="228"/>
      <c r="AHT124" s="228"/>
      <c r="AHU124" s="228"/>
      <c r="AHV124" s="228"/>
      <c r="AHW124" s="228"/>
      <c r="AHX124" s="228"/>
      <c r="AHY124" s="228"/>
      <c r="AHZ124" s="228"/>
      <c r="AIA124" s="228"/>
      <c r="AIB124" s="228"/>
      <c r="AIC124" s="228"/>
      <c r="AID124" s="228"/>
      <c r="AIE124" s="228"/>
      <c r="AIF124" s="228"/>
      <c r="AIG124" s="228"/>
      <c r="AIH124" s="228"/>
      <c r="AII124" s="228"/>
      <c r="AIJ124" s="228"/>
      <c r="AIK124" s="228"/>
      <c r="AIL124" s="228"/>
      <c r="AIM124" s="228"/>
      <c r="AIN124" s="228"/>
      <c r="AIO124" s="228"/>
      <c r="AIP124" s="228"/>
      <c r="AIQ124" s="228"/>
      <c r="AIR124" s="228"/>
      <c r="AIS124" s="228"/>
      <c r="AIT124" s="228"/>
      <c r="AIU124" s="228"/>
      <c r="AIV124" s="228"/>
      <c r="AIW124" s="228"/>
      <c r="AIX124" s="228"/>
      <c r="AIY124" s="228"/>
      <c r="AIZ124" s="228"/>
      <c r="AJA124" s="228"/>
      <c r="AJB124" s="228"/>
      <c r="AJC124" s="228"/>
      <c r="AJD124" s="228"/>
      <c r="AJE124" s="228"/>
      <c r="AJF124" s="228"/>
      <c r="AJG124" s="228"/>
      <c r="AJH124" s="228"/>
      <c r="AJI124" s="228"/>
      <c r="AJJ124" s="228"/>
      <c r="AJK124" s="228"/>
      <c r="AJL124" s="228"/>
      <c r="AJM124" s="228"/>
      <c r="AJN124" s="228"/>
      <c r="AJO124" s="228"/>
      <c r="AJP124" s="228"/>
      <c r="AJQ124" s="228"/>
      <c r="AJR124" s="228"/>
      <c r="AJS124" s="228"/>
      <c r="AJT124" s="228"/>
      <c r="AJU124" s="228"/>
      <c r="AJV124" s="228"/>
      <c r="AJW124" s="228"/>
      <c r="AJX124" s="228"/>
      <c r="AJY124" s="228"/>
      <c r="AJZ124" s="228"/>
      <c r="AKA124" s="228"/>
      <c r="AKB124" s="228"/>
      <c r="AKC124" s="228"/>
      <c r="AKD124" s="228"/>
      <c r="AKE124" s="228"/>
      <c r="AKF124" s="228"/>
      <c r="AKG124" s="228"/>
      <c r="AKH124" s="228"/>
      <c r="AKI124" s="228"/>
      <c r="AKJ124" s="228"/>
      <c r="AKK124" s="228"/>
      <c r="AKL124" s="228"/>
      <c r="AKM124" s="228"/>
      <c r="AKN124" s="228"/>
      <c r="AKO124" s="228"/>
      <c r="AKP124" s="228"/>
      <c r="AKQ124" s="228"/>
      <c r="AKR124" s="228"/>
      <c r="AKS124" s="228"/>
      <c r="AKT124" s="228"/>
      <c r="AKU124" s="228"/>
      <c r="AKV124" s="228"/>
      <c r="AKW124" s="228"/>
      <c r="AKX124" s="228"/>
      <c r="AKY124" s="228"/>
      <c r="AKZ124" s="228"/>
      <c r="ALA124" s="228"/>
      <c r="ALB124" s="228"/>
      <c r="ALC124" s="228"/>
      <c r="ALD124" s="228"/>
      <c r="ALE124" s="228"/>
      <c r="ALF124" s="228"/>
      <c r="ALG124" s="228"/>
      <c r="ALH124" s="228"/>
      <c r="ALI124" s="228"/>
      <c r="ALJ124" s="228"/>
      <c r="ALK124" s="228"/>
      <c r="ALL124" s="228"/>
      <c r="ALM124" s="228"/>
      <c r="ALN124" s="228"/>
      <c r="ALO124" s="228"/>
      <c r="ALP124" s="228"/>
      <c r="ALQ124" s="228"/>
      <c r="ALR124" s="228"/>
      <c r="ALS124" s="228"/>
      <c r="ALT124" s="228"/>
      <c r="ALU124" s="228"/>
      <c r="ALV124" s="228"/>
      <c r="ALW124" s="228"/>
      <c r="ALX124" s="228"/>
      <c r="ALY124" s="228"/>
      <c r="ALZ124" s="228"/>
      <c r="AMA124" s="228"/>
      <c r="AMB124" s="228"/>
      <c r="AMC124" s="228"/>
      <c r="AMD124" s="228"/>
      <c r="AME124" s="228"/>
      <c r="AMF124" s="228"/>
      <c r="AMG124" s="228"/>
      <c r="AMH124" s="228"/>
      <c r="AMI124" s="228"/>
      <c r="AMJ124" s="228"/>
      <c r="AMK124" s="228"/>
      <c r="AML124" s="228"/>
      <c r="AMM124" s="228"/>
      <c r="AMN124" s="228"/>
      <c r="AMO124" s="228"/>
      <c r="AMP124" s="228"/>
      <c r="AMQ124" s="228"/>
      <c r="AMR124" s="228"/>
      <c r="AMS124" s="228"/>
      <c r="AMT124" s="228"/>
      <c r="AMU124" s="228"/>
      <c r="AMV124" s="228"/>
      <c r="AMW124" s="228"/>
      <c r="AMX124" s="228"/>
    </row>
    <row r="125" spans="1:1038" ht="18" customHeight="1">
      <c r="A125" s="125" t="s">
        <v>1452</v>
      </c>
      <c r="B125" s="126" t="s">
        <v>1278</v>
      </c>
      <c r="D125" s="126" t="s">
        <v>1279</v>
      </c>
      <c r="E125" s="126">
        <v>23</v>
      </c>
      <c r="F125" s="126">
        <v>2</v>
      </c>
      <c r="G125" s="285" t="str">
        <f t="shared" si="22"/>
        <v>23-2</v>
      </c>
      <c r="H125" s="277">
        <v>0</v>
      </c>
      <c r="I125" s="126">
        <v>77</v>
      </c>
      <c r="K125" s="545" t="b">
        <f>IF(I126=1,IF(((VLOOKUP($G125,[1]Depth_Lookup!#REF!,9,FALSE))-(H125/100))=0,"Good",IF(((VLOOKUP($G125,[1]Depth_Lookup!$A$3:$J$550,9,FALSE))-(H125/100))&gt;0,"Too Short","Too Long")))</f>
        <v>0</v>
      </c>
      <c r="L125" s="171">
        <f>(VLOOKUP($G125,Depth_Lookup!$A$3:$J$410,10,FALSE))+(H125/100)</f>
        <v>48.604999999999997</v>
      </c>
      <c r="M125" s="171">
        <f>(VLOOKUP($G125,Depth_Lookup!$A$3:$J$410,10,FALSE))+(I125/100)</f>
        <v>49.375</v>
      </c>
      <c r="N125" s="127" t="s">
        <v>1462</v>
      </c>
      <c r="O125" s="126">
        <v>1</v>
      </c>
      <c r="P125" s="126" t="s">
        <v>853</v>
      </c>
      <c r="Q125" s="126" t="s">
        <v>125</v>
      </c>
      <c r="R125" s="196" t="s">
        <v>1633</v>
      </c>
      <c r="S125" s="126" t="s">
        <v>94</v>
      </c>
      <c r="W125" s="126" t="s">
        <v>102</v>
      </c>
      <c r="X125" s="202">
        <v>5</v>
      </c>
      <c r="Y125" s="126" t="s">
        <v>90</v>
      </c>
      <c r="Z125" s="126" t="s">
        <v>91</v>
      </c>
      <c r="AB125" s="126" t="s">
        <v>116</v>
      </c>
      <c r="AC125" s="126" t="s">
        <v>95</v>
      </c>
      <c r="AD125" s="126" t="s">
        <v>96</v>
      </c>
      <c r="AE125" s="128" t="s">
        <v>123</v>
      </c>
      <c r="AF125" s="196">
        <v>1</v>
      </c>
      <c r="AG125" s="129" t="s">
        <v>1465</v>
      </c>
      <c r="AH125" s="126" t="s">
        <v>1362</v>
      </c>
      <c r="AI125" s="130">
        <v>76</v>
      </c>
      <c r="AO125" s="130"/>
      <c r="AU125" s="130">
        <v>3</v>
      </c>
      <c r="AV125" s="126">
        <v>2</v>
      </c>
      <c r="AW125" s="126">
        <v>1</v>
      </c>
      <c r="AX125" s="126" t="s">
        <v>110</v>
      </c>
      <c r="AY125" s="126" t="s">
        <v>103</v>
      </c>
      <c r="BA125" s="130">
        <v>20</v>
      </c>
      <c r="BB125" s="126">
        <v>9</v>
      </c>
      <c r="BC125" s="126">
        <v>4</v>
      </c>
      <c r="BD125" s="126" t="s">
        <v>110</v>
      </c>
      <c r="BE125" s="126" t="s">
        <v>103</v>
      </c>
      <c r="BG125" s="130"/>
      <c r="BM125" s="130">
        <v>1</v>
      </c>
      <c r="BN125" s="126">
        <v>1</v>
      </c>
      <c r="BO125" s="126">
        <v>0.5</v>
      </c>
      <c r="BY125" s="130"/>
      <c r="CG125" s="131"/>
      <c r="CH125" s="132" t="s">
        <v>1329</v>
      </c>
      <c r="CI125" s="132">
        <v>100</v>
      </c>
      <c r="CJ125" s="132" t="s">
        <v>514</v>
      </c>
      <c r="CK125" s="133"/>
      <c r="CL125" s="134"/>
      <c r="CM125" s="134"/>
      <c r="CN125" s="134"/>
      <c r="CO125" s="134"/>
      <c r="CP125" s="134"/>
      <c r="CQ125" s="134"/>
      <c r="CR125" s="134"/>
      <c r="CS125" s="134"/>
      <c r="CT125" s="134"/>
      <c r="CU125" s="134"/>
      <c r="CV125" s="134"/>
      <c r="CW125" s="134"/>
      <c r="CX125" s="134"/>
      <c r="CY125" s="134"/>
      <c r="CZ125" s="134"/>
      <c r="DA125" s="134"/>
      <c r="DB125" s="134">
        <v>80</v>
      </c>
      <c r="DC125" s="135">
        <v>20</v>
      </c>
      <c r="DD125" s="134"/>
      <c r="DE125" s="134"/>
      <c r="DF125" s="134"/>
      <c r="DG125" s="134"/>
      <c r="DH125" s="134"/>
      <c r="DI125" s="134"/>
      <c r="DJ125" s="134"/>
      <c r="DK125" s="207">
        <v>100</v>
      </c>
      <c r="DL125" s="131"/>
      <c r="DM125" s="134"/>
      <c r="DN125" s="134"/>
      <c r="DO125" s="136"/>
      <c r="DQ125" s="131"/>
      <c r="DR125" s="136"/>
      <c r="DS125" s="131"/>
      <c r="DT125" s="138" t="s">
        <v>1464</v>
      </c>
      <c r="DW125" s="213">
        <v>100</v>
      </c>
      <c r="DX125" s="214" t="e">
        <v>#N/A</v>
      </c>
      <c r="DY125" s="139" t="s">
        <v>1405</v>
      </c>
      <c r="DZ125" s="139" t="s">
        <v>1459</v>
      </c>
      <c r="EA125" s="139"/>
      <c r="ED125" s="229" t="s">
        <v>2517</v>
      </c>
      <c r="EE125" s="140"/>
      <c r="EG125" s="140"/>
      <c r="EI125" s="218" t="e">
        <f>VLOOKUP(EH125,definitions_list_mag!$Y$12:$Z$15,2,FALSE)</f>
        <v>#N/A</v>
      </c>
      <c r="EJ125" s="143"/>
      <c r="EK125" s="221" t="e">
        <f>VLOOKUP(EJ125,definitions_list_mag!$AT$3:$AU$5,2,FALSE)</f>
        <v>#N/A</v>
      </c>
      <c r="EM125" s="109"/>
      <c r="EN125" s="109"/>
      <c r="EZ125" s="192" t="e">
        <f t="shared" si="25"/>
        <v>#DIV/0!</v>
      </c>
      <c r="FA125" s="192" t="e">
        <f t="shared" si="26"/>
        <v>#DIV/0!</v>
      </c>
      <c r="FB125" s="192" t="e">
        <f t="shared" si="27"/>
        <v>#DIV/0!</v>
      </c>
      <c r="FC125" s="192" t="e">
        <f t="shared" si="28"/>
        <v>#DIV/0!</v>
      </c>
      <c r="FD125" s="192" t="e">
        <f t="shared" si="29"/>
        <v>#DIV/0!</v>
      </c>
      <c r="FE125" s="193" t="e">
        <f t="shared" si="30"/>
        <v>#DIV/0!</v>
      </c>
      <c r="FF125" s="194" t="e">
        <f t="shared" si="31"/>
        <v>#DIV/0!</v>
      </c>
      <c r="FG125" s="143"/>
      <c r="FI125" s="778">
        <f t="shared" si="32"/>
        <v>0</v>
      </c>
      <c r="FJ125" s="779" t="e">
        <f t="shared" si="33"/>
        <v>#DIV/0!</v>
      </c>
      <c r="FK125" s="779" t="e">
        <f t="shared" si="34"/>
        <v>#DIV/0!</v>
      </c>
      <c r="FL125" s="780" t="e">
        <f t="shared" si="35"/>
        <v>#DIV/0!</v>
      </c>
      <c r="FM125" s="169" t="e">
        <f t="shared" si="36"/>
        <v>#DIV/0!</v>
      </c>
      <c r="FN125" s="783" t="e">
        <f t="shared" si="37"/>
        <v>#DIV/0!</v>
      </c>
    </row>
    <row r="126" spans="1:1038" ht="18" customHeight="1">
      <c r="A126" s="125" t="s">
        <v>1452</v>
      </c>
      <c r="B126" s="126" t="s">
        <v>1278</v>
      </c>
      <c r="D126" s="126" t="s">
        <v>1279</v>
      </c>
      <c r="E126" s="126">
        <v>23</v>
      </c>
      <c r="F126" s="126">
        <v>2</v>
      </c>
      <c r="G126" s="285" t="str">
        <f t="shared" si="22"/>
        <v>23-2</v>
      </c>
      <c r="H126" s="277">
        <v>77</v>
      </c>
      <c r="I126" s="126">
        <v>78.5</v>
      </c>
      <c r="K126" s="545" t="b">
        <f>IF(I127=1,IF(((VLOOKUP($G126,[1]Depth_Lookup!#REF!,9,FALSE))-(H126/100))=0,"Good",IF(((VLOOKUP($G126,[1]Depth_Lookup!$A$3:$J$550,9,FALSE))-(H126/100))&gt;0,"Too Short","Too Long")))</f>
        <v>0</v>
      </c>
      <c r="L126" s="171">
        <f>(VLOOKUP($G126,Depth_Lookup!$A$3:$J$410,10,FALSE))+(H126/100)</f>
        <v>49.375</v>
      </c>
      <c r="M126" s="171">
        <f>(VLOOKUP($G126,Depth_Lookup!$A$3:$J$410,10,FALSE))+(I126/100)</f>
        <v>49.389999999999993</v>
      </c>
      <c r="N126" s="127" t="s">
        <v>1462</v>
      </c>
      <c r="O126" s="126">
        <v>1</v>
      </c>
      <c r="Q126" s="126" t="s">
        <v>97</v>
      </c>
      <c r="R126" s="196" t="s">
        <v>97</v>
      </c>
      <c r="S126" s="126" t="s">
        <v>98</v>
      </c>
      <c r="U126" s="126" t="s">
        <v>95</v>
      </c>
      <c r="V126" s="126" t="s">
        <v>96</v>
      </c>
      <c r="W126" s="126" t="s">
        <v>112</v>
      </c>
      <c r="X126" s="202">
        <v>4</v>
      </c>
      <c r="Y126" s="126" t="s">
        <v>90</v>
      </c>
      <c r="Z126" s="126" t="s">
        <v>91</v>
      </c>
      <c r="AF126" s="196" t="e">
        <v>#N/A</v>
      </c>
      <c r="AI126" s="130"/>
      <c r="AO126" s="130">
        <v>70</v>
      </c>
      <c r="AT126" s="126" t="s">
        <v>1326</v>
      </c>
      <c r="AU126" s="130">
        <v>30</v>
      </c>
      <c r="AV126" s="126">
        <v>7</v>
      </c>
      <c r="AW126" s="126">
        <v>3</v>
      </c>
      <c r="AX126" s="126" t="s">
        <v>110</v>
      </c>
      <c r="AY126" s="126" t="s">
        <v>103</v>
      </c>
      <c r="BA126" s="130"/>
      <c r="BG126" s="130"/>
      <c r="BM126" s="130"/>
      <c r="BY126" s="130"/>
      <c r="CG126" s="131"/>
      <c r="CH126" s="132" t="s">
        <v>1466</v>
      </c>
      <c r="CI126" s="132">
        <v>100</v>
      </c>
      <c r="CJ126" s="132" t="s">
        <v>514</v>
      </c>
      <c r="CK126" s="133"/>
      <c r="CL126" s="134"/>
      <c r="CM126" s="134"/>
      <c r="CN126" s="134"/>
      <c r="CO126" s="134"/>
      <c r="CP126" s="134"/>
      <c r="CQ126" s="134"/>
      <c r="CR126" s="134"/>
      <c r="CS126" s="134"/>
      <c r="CT126" s="134"/>
      <c r="CU126" s="134"/>
      <c r="CV126" s="134"/>
      <c r="CW126" s="134"/>
      <c r="CX126" s="134"/>
      <c r="CY126" s="134"/>
      <c r="CZ126" s="134"/>
      <c r="DA126" s="134"/>
      <c r="DB126" s="134">
        <v>10</v>
      </c>
      <c r="DD126" s="134"/>
      <c r="DE126" s="134"/>
      <c r="DF126" s="134"/>
      <c r="DG126" s="134"/>
      <c r="DH126" s="134"/>
      <c r="DI126" s="134"/>
      <c r="DJ126" s="134">
        <v>90</v>
      </c>
      <c r="DK126" s="207">
        <v>100</v>
      </c>
      <c r="DL126" s="131"/>
      <c r="DM126" s="134"/>
      <c r="DN126" s="134"/>
      <c r="DO126" s="136"/>
      <c r="DQ126" s="131"/>
      <c r="DR126" s="136"/>
      <c r="DS126" s="131"/>
      <c r="DT126" s="138" t="s">
        <v>1467</v>
      </c>
      <c r="DU126" s="135">
        <v>13</v>
      </c>
      <c r="DV126" s="135" t="s">
        <v>850</v>
      </c>
      <c r="DW126" s="213">
        <v>100</v>
      </c>
      <c r="DX126" s="214" t="e">
        <v>#N/A</v>
      </c>
      <c r="DY126" s="139" t="s">
        <v>1433</v>
      </c>
      <c r="DZ126" s="139" t="s">
        <v>1459</v>
      </c>
      <c r="EA126" s="139"/>
      <c r="ED126" s="229" t="s">
        <v>2517</v>
      </c>
      <c r="EE126" s="140"/>
      <c r="EG126" s="140"/>
      <c r="EI126" s="218" t="e">
        <f>VLOOKUP(EH126,definitions_list_mag!$Y$12:$Z$15,2,FALSE)</f>
        <v>#N/A</v>
      </c>
      <c r="EJ126" s="143"/>
      <c r="EK126" s="221" t="e">
        <f>VLOOKUP(EJ126,definitions_list_mag!$AT$3:$AU$5,2,FALSE)</f>
        <v>#N/A</v>
      </c>
      <c r="EM126" s="109"/>
      <c r="EN126" s="109" t="s">
        <v>1638</v>
      </c>
      <c r="EO126" s="144">
        <v>1.2</v>
      </c>
      <c r="EQ126" s="144" t="s">
        <v>1446</v>
      </c>
      <c r="EV126" s="112">
        <v>43</v>
      </c>
      <c r="EW126" s="112">
        <v>90</v>
      </c>
      <c r="EX126" s="112">
        <v>48</v>
      </c>
      <c r="EY126" s="112">
        <v>180</v>
      </c>
      <c r="EZ126" s="192">
        <f t="shared" si="25"/>
        <v>-40.018175667894837</v>
      </c>
      <c r="FA126" s="192">
        <f t="shared" si="26"/>
        <v>319.98182433210513</v>
      </c>
      <c r="FB126" s="192">
        <f t="shared" si="27"/>
        <v>34.588821482113005</v>
      </c>
      <c r="FC126" s="192">
        <f t="shared" si="28"/>
        <v>49.981824332105163</v>
      </c>
      <c r="FD126" s="192">
        <f t="shared" si="29"/>
        <v>55.411178517886995</v>
      </c>
      <c r="FE126" s="193">
        <f t="shared" si="30"/>
        <v>139.98182433210513</v>
      </c>
      <c r="FF126" s="194">
        <f t="shared" si="31"/>
        <v>55.411178517886995</v>
      </c>
      <c r="FG126" s="143"/>
      <c r="FI126" s="778">
        <f t="shared" si="32"/>
        <v>1.2</v>
      </c>
      <c r="FJ126" s="779">
        <f t="shared" si="33"/>
        <v>55.411178517886995</v>
      </c>
      <c r="FK126" s="779">
        <f t="shared" si="34"/>
        <v>34.588821482113005</v>
      </c>
      <c r="FL126" s="780">
        <f t="shared" si="35"/>
        <v>0.60368881924741691</v>
      </c>
      <c r="FM126" s="169">
        <f t="shared" si="36"/>
        <v>0.56768313874215681</v>
      </c>
      <c r="FN126" s="783">
        <f t="shared" si="37"/>
        <v>0.68121976649058813</v>
      </c>
    </row>
    <row r="127" spans="1:1038" s="288" customFormat="1" ht="18" customHeight="1">
      <c r="A127" s="352" t="s">
        <v>1452</v>
      </c>
      <c r="B127" s="227" t="s">
        <v>1278</v>
      </c>
      <c r="C127" s="227"/>
      <c r="D127" s="227" t="s">
        <v>1279</v>
      </c>
      <c r="E127" s="227">
        <v>23</v>
      </c>
      <c r="F127" s="227">
        <v>2</v>
      </c>
      <c r="G127" s="285" t="str">
        <f t="shared" si="22"/>
        <v>23-2</v>
      </c>
      <c r="H127" s="278">
        <v>78.5</v>
      </c>
      <c r="I127" s="227">
        <v>81.5</v>
      </c>
      <c r="J127" s="226"/>
      <c r="K127" s="545" t="b">
        <f>IF(I128=1,IF(((VLOOKUP($G127,[1]Depth_Lookup!#REF!,9,FALSE))-(H127/100))=0,"Good",IF(((VLOOKUP($G127,[1]Depth_Lookup!$A$3:$J$550,9,FALSE))-(H127/100))&gt;0,"Too Short","Too Long")))</f>
        <v>0</v>
      </c>
      <c r="L127" s="171">
        <f>(VLOOKUP($G127,Depth_Lookup!$A$3:$J$410,10,FALSE))+(H127/100)</f>
        <v>49.389999999999993</v>
      </c>
      <c r="M127" s="171">
        <f>(VLOOKUP($G127,Depth_Lookup!$A$3:$J$410,10,FALSE))+(I127/100)</f>
        <v>49.419999999999995</v>
      </c>
      <c r="N127" s="230" t="s">
        <v>1462</v>
      </c>
      <c r="O127" s="227">
        <v>1</v>
      </c>
      <c r="P127" s="227" t="s">
        <v>853</v>
      </c>
      <c r="Q127" s="227" t="s">
        <v>125</v>
      </c>
      <c r="R127" s="286" t="s">
        <v>1633</v>
      </c>
      <c r="S127" s="227" t="s">
        <v>98</v>
      </c>
      <c r="T127" s="227"/>
      <c r="U127" s="227" t="s">
        <v>95</v>
      </c>
      <c r="V127" s="227" t="s">
        <v>96</v>
      </c>
      <c r="W127" s="227" t="s">
        <v>102</v>
      </c>
      <c r="X127" s="287">
        <v>5</v>
      </c>
      <c r="Y127" s="227" t="s">
        <v>90</v>
      </c>
      <c r="Z127" s="227" t="s">
        <v>91</v>
      </c>
      <c r="AA127" s="227"/>
      <c r="AB127" s="227" t="s">
        <v>116</v>
      </c>
      <c r="AC127" s="227" t="s">
        <v>95</v>
      </c>
      <c r="AD127" s="227" t="s">
        <v>96</v>
      </c>
      <c r="AE127" s="233" t="s">
        <v>123</v>
      </c>
      <c r="AF127" s="286">
        <v>1</v>
      </c>
      <c r="AG127" s="237" t="s">
        <v>1465</v>
      </c>
      <c r="AH127" s="227" t="s">
        <v>1362</v>
      </c>
      <c r="AI127" s="240">
        <v>76</v>
      </c>
      <c r="AJ127" s="227"/>
      <c r="AK127" s="227"/>
      <c r="AL127" s="227"/>
      <c r="AM127" s="227"/>
      <c r="AN127" s="227"/>
      <c r="AO127" s="240"/>
      <c r="AP127" s="227"/>
      <c r="AQ127" s="227"/>
      <c r="AR127" s="227"/>
      <c r="AS127" s="227"/>
      <c r="AT127" s="227"/>
      <c r="AU127" s="240">
        <v>3</v>
      </c>
      <c r="AV127" s="227">
        <v>2</v>
      </c>
      <c r="AW127" s="227">
        <v>1</v>
      </c>
      <c r="AX127" s="227" t="s">
        <v>110</v>
      </c>
      <c r="AY127" s="227" t="s">
        <v>103</v>
      </c>
      <c r="AZ127" s="227"/>
      <c r="BA127" s="240">
        <v>20</v>
      </c>
      <c r="BB127" s="227">
        <v>9</v>
      </c>
      <c r="BC127" s="227">
        <v>4</v>
      </c>
      <c r="BD127" s="227" t="s">
        <v>110</v>
      </c>
      <c r="BE127" s="227" t="s">
        <v>103</v>
      </c>
      <c r="BF127" s="227"/>
      <c r="BG127" s="240"/>
      <c r="BH127" s="227"/>
      <c r="BI127" s="227"/>
      <c r="BJ127" s="227"/>
      <c r="BK127" s="227"/>
      <c r="BL127" s="227"/>
      <c r="BM127" s="240">
        <v>1</v>
      </c>
      <c r="BN127" s="227">
        <v>1</v>
      </c>
      <c r="BO127" s="227">
        <v>0.5</v>
      </c>
      <c r="BP127" s="227"/>
      <c r="BQ127" s="227"/>
      <c r="BR127" s="227"/>
      <c r="BS127" s="227"/>
      <c r="BT127" s="227"/>
      <c r="BU127" s="227"/>
      <c r="BV127" s="227"/>
      <c r="BW127" s="227"/>
      <c r="BX127" s="227"/>
      <c r="BY127" s="240"/>
      <c r="BZ127" s="227"/>
      <c r="CA127" s="227"/>
      <c r="CB127" s="227"/>
      <c r="CC127" s="227"/>
      <c r="CD127" s="227"/>
      <c r="CE127" s="227"/>
      <c r="CF127" s="227"/>
      <c r="CG127" s="148"/>
      <c r="CH127" s="149" t="s">
        <v>1329</v>
      </c>
      <c r="CI127" s="149">
        <v>100</v>
      </c>
      <c r="CJ127" s="149" t="s">
        <v>514</v>
      </c>
      <c r="CK127" s="151"/>
      <c r="CL127" s="152"/>
      <c r="CM127" s="152"/>
      <c r="CN127" s="152"/>
      <c r="CO127" s="152"/>
      <c r="CP127" s="152"/>
      <c r="CQ127" s="152"/>
      <c r="CR127" s="152"/>
      <c r="CS127" s="152"/>
      <c r="CT127" s="152"/>
      <c r="CU127" s="152"/>
      <c r="CV127" s="152"/>
      <c r="CW127" s="152"/>
      <c r="CX127" s="152"/>
      <c r="CY127" s="152"/>
      <c r="CZ127" s="152"/>
      <c r="DA127" s="152"/>
      <c r="DB127" s="152">
        <v>80</v>
      </c>
      <c r="DC127" s="229">
        <v>20</v>
      </c>
      <c r="DD127" s="152"/>
      <c r="DE127" s="152"/>
      <c r="DF127" s="152"/>
      <c r="DG127" s="152"/>
      <c r="DH127" s="152"/>
      <c r="DI127" s="152"/>
      <c r="DJ127" s="152"/>
      <c r="DK127" s="208">
        <v>100</v>
      </c>
      <c r="DL127" s="148"/>
      <c r="DM127" s="152"/>
      <c r="DO127" s="153"/>
      <c r="DQ127" s="148"/>
      <c r="DR127" s="153"/>
      <c r="DS127" s="148"/>
      <c r="DT127" s="261" t="s">
        <v>1464</v>
      </c>
      <c r="DU127" s="229"/>
      <c r="DV127" s="229"/>
      <c r="DW127" s="290">
        <v>100</v>
      </c>
      <c r="DX127" s="291" t="e">
        <v>#N/A</v>
      </c>
      <c r="DY127" s="154" t="s">
        <v>1405</v>
      </c>
      <c r="DZ127" s="154" t="s">
        <v>1459</v>
      </c>
      <c r="EA127" s="154"/>
      <c r="EB127" s="229"/>
      <c r="EC127" s="292"/>
      <c r="ED127" s="229" t="s">
        <v>2517</v>
      </c>
      <c r="EE127" s="293"/>
      <c r="EF127" s="294"/>
      <c r="EG127" s="293"/>
      <c r="EH127" s="295"/>
      <c r="EI127" s="296" t="e">
        <f>VLOOKUP(EH127,definitions_list_mag!$Y$12:$Z$15,2,FALSE)</f>
        <v>#N/A</v>
      </c>
      <c r="EJ127" s="297"/>
      <c r="EK127" s="298" t="e">
        <f>VLOOKUP(EJ127,definitions_list_mag!$AT$3:$AU$5,2,FALSE)</f>
        <v>#N/A</v>
      </c>
      <c r="EL127" s="293"/>
      <c r="EM127" s="295"/>
      <c r="EN127" s="295" t="s">
        <v>1448</v>
      </c>
      <c r="EO127" s="321"/>
      <c r="EP127" s="321"/>
      <c r="EQ127" s="295"/>
      <c r="ER127" s="321"/>
      <c r="ES127" s="321"/>
      <c r="ET127" s="321"/>
      <c r="EU127" s="321"/>
      <c r="EV127" s="112">
        <v>43</v>
      </c>
      <c r="EW127" s="112">
        <v>90</v>
      </c>
      <c r="EX127" s="112">
        <v>48</v>
      </c>
      <c r="EY127" s="112">
        <v>180</v>
      </c>
      <c r="EZ127" s="192">
        <f t="shared" si="25"/>
        <v>-40.018175667894837</v>
      </c>
      <c r="FA127" s="192">
        <f t="shared" si="26"/>
        <v>319.98182433210513</v>
      </c>
      <c r="FB127" s="192">
        <f t="shared" si="27"/>
        <v>34.588821482113005</v>
      </c>
      <c r="FC127" s="192">
        <f t="shared" si="28"/>
        <v>49.981824332105163</v>
      </c>
      <c r="FD127" s="192">
        <f t="shared" si="29"/>
        <v>55.411178517886995</v>
      </c>
      <c r="FE127" s="193">
        <f t="shared" si="30"/>
        <v>139.98182433210513</v>
      </c>
      <c r="FF127" s="194">
        <f t="shared" si="31"/>
        <v>55.411178517886995</v>
      </c>
      <c r="FG127" s="297"/>
      <c r="FH127" s="295"/>
      <c r="FI127" s="778">
        <f t="shared" si="32"/>
        <v>0</v>
      </c>
      <c r="FJ127" s="779">
        <f t="shared" si="33"/>
        <v>55.411178517886995</v>
      </c>
      <c r="FK127" s="779">
        <f t="shared" si="34"/>
        <v>34.588821482113005</v>
      </c>
      <c r="FL127" s="780">
        <f t="shared" si="35"/>
        <v>0.60368881924741691</v>
      </c>
      <c r="FM127" s="169">
        <f t="shared" si="36"/>
        <v>0.56768313874215681</v>
      </c>
      <c r="FN127" s="783">
        <f t="shared" si="37"/>
        <v>0</v>
      </c>
      <c r="FO127" s="227"/>
      <c r="FP127" s="227"/>
      <c r="FQ127" s="227"/>
      <c r="FR127" s="227"/>
      <c r="FS127" s="227"/>
      <c r="FT127" s="227"/>
      <c r="FU127" s="227"/>
      <c r="FV127" s="227"/>
      <c r="FW127" s="227"/>
      <c r="FX127" s="227"/>
      <c r="FY127" s="227"/>
      <c r="FZ127" s="227"/>
      <c r="GA127" s="227"/>
      <c r="GB127" s="227"/>
      <c r="GC127" s="227"/>
      <c r="GD127" s="227"/>
      <c r="GE127" s="227"/>
      <c r="GF127" s="227"/>
      <c r="GG127" s="227"/>
      <c r="GH127" s="227"/>
      <c r="GI127" s="227"/>
      <c r="GJ127" s="227"/>
      <c r="GK127" s="227"/>
      <c r="GL127" s="227"/>
      <c r="GM127" s="227"/>
      <c r="GN127" s="227"/>
      <c r="GO127" s="227"/>
      <c r="GP127" s="227"/>
      <c r="GQ127" s="227"/>
      <c r="GR127" s="227"/>
      <c r="GS127" s="227"/>
      <c r="GT127" s="227"/>
      <c r="GU127" s="227"/>
      <c r="GV127" s="227"/>
      <c r="GW127" s="227"/>
      <c r="GX127" s="227"/>
      <c r="GY127" s="227"/>
      <c r="GZ127" s="227"/>
      <c r="HA127" s="227"/>
      <c r="HB127" s="227"/>
      <c r="HC127" s="227"/>
      <c r="HD127" s="227"/>
      <c r="HE127" s="227"/>
      <c r="HF127" s="227"/>
      <c r="HG127" s="227"/>
      <c r="HH127" s="227"/>
      <c r="HI127" s="227"/>
      <c r="HJ127" s="227"/>
      <c r="HK127" s="227"/>
      <c r="HL127" s="227"/>
      <c r="HM127" s="227"/>
      <c r="HN127" s="227"/>
      <c r="HO127" s="227"/>
      <c r="HP127" s="227"/>
      <c r="HQ127" s="227"/>
      <c r="HR127" s="227"/>
      <c r="HS127" s="227"/>
      <c r="HT127" s="227"/>
      <c r="HU127" s="227"/>
      <c r="HV127" s="227"/>
      <c r="HW127" s="227"/>
      <c r="HX127" s="227"/>
      <c r="HY127" s="227"/>
      <c r="HZ127" s="227"/>
      <c r="IA127" s="227"/>
      <c r="IB127" s="227"/>
      <c r="IC127" s="227"/>
      <c r="ID127" s="227"/>
      <c r="IE127" s="227"/>
      <c r="IF127" s="227"/>
      <c r="IG127" s="227"/>
      <c r="IH127" s="227"/>
      <c r="II127" s="227"/>
      <c r="IJ127" s="227"/>
      <c r="IK127" s="227"/>
      <c r="IL127" s="227"/>
      <c r="IM127" s="227"/>
      <c r="IN127" s="227"/>
      <c r="IO127" s="227"/>
      <c r="IP127" s="227"/>
      <c r="IQ127" s="227"/>
      <c r="IR127" s="227"/>
      <c r="IS127" s="227"/>
      <c r="IT127" s="227"/>
      <c r="IU127" s="227"/>
      <c r="IV127" s="227"/>
      <c r="IW127" s="227"/>
      <c r="IX127" s="227"/>
      <c r="IY127" s="227"/>
      <c r="IZ127" s="227"/>
      <c r="JA127" s="227"/>
      <c r="JB127" s="227"/>
      <c r="JC127" s="227"/>
      <c r="JD127" s="227"/>
      <c r="JE127" s="227"/>
      <c r="JF127" s="227"/>
      <c r="JG127" s="227"/>
      <c r="JH127" s="227"/>
      <c r="JI127" s="227"/>
      <c r="JJ127" s="227"/>
      <c r="JK127" s="227"/>
      <c r="JL127" s="227"/>
      <c r="JM127" s="227"/>
      <c r="JN127" s="227"/>
      <c r="JO127" s="227"/>
      <c r="JP127" s="227"/>
      <c r="JQ127" s="227"/>
      <c r="JR127" s="227"/>
      <c r="JS127" s="227"/>
      <c r="JT127" s="227"/>
      <c r="JU127" s="227"/>
      <c r="JV127" s="227"/>
      <c r="JW127" s="227"/>
      <c r="JX127" s="227"/>
      <c r="JY127" s="227"/>
      <c r="JZ127" s="227"/>
      <c r="KA127" s="227"/>
      <c r="KB127" s="227"/>
      <c r="KC127" s="227"/>
      <c r="KD127" s="227"/>
      <c r="KE127" s="227"/>
      <c r="KF127" s="227"/>
      <c r="KG127" s="227"/>
      <c r="KH127" s="227"/>
      <c r="KI127" s="227"/>
      <c r="KJ127" s="227"/>
      <c r="KK127" s="227"/>
      <c r="KL127" s="227"/>
      <c r="KM127" s="227"/>
      <c r="KN127" s="227"/>
      <c r="KO127" s="227"/>
      <c r="KP127" s="227"/>
      <c r="KQ127" s="227"/>
      <c r="KR127" s="227"/>
      <c r="KS127" s="227"/>
      <c r="KT127" s="227"/>
      <c r="KU127" s="227"/>
      <c r="KV127" s="227"/>
      <c r="KW127" s="227"/>
      <c r="KX127" s="227"/>
      <c r="KY127" s="227"/>
      <c r="KZ127" s="227"/>
      <c r="LA127" s="227"/>
      <c r="LB127" s="227"/>
      <c r="LC127" s="227"/>
      <c r="LD127" s="227"/>
      <c r="LE127" s="227"/>
      <c r="LF127" s="227"/>
      <c r="LG127" s="227"/>
      <c r="LH127" s="227"/>
      <c r="LI127" s="227"/>
      <c r="LJ127" s="227"/>
      <c r="LK127" s="227"/>
      <c r="LL127" s="227"/>
      <c r="LM127" s="227"/>
      <c r="LN127" s="227"/>
      <c r="LO127" s="227"/>
      <c r="LP127" s="227"/>
      <c r="LQ127" s="227"/>
      <c r="LR127" s="227"/>
      <c r="LS127" s="227"/>
      <c r="LT127" s="227"/>
      <c r="LU127" s="227"/>
      <c r="LV127" s="227"/>
      <c r="LW127" s="227"/>
      <c r="LX127" s="227"/>
      <c r="LY127" s="227"/>
      <c r="LZ127" s="227"/>
      <c r="MA127" s="227"/>
      <c r="MB127" s="227"/>
      <c r="MC127" s="227"/>
      <c r="MD127" s="227"/>
      <c r="ME127" s="227"/>
      <c r="MF127" s="227"/>
      <c r="MG127" s="227"/>
      <c r="MH127" s="227"/>
      <c r="MI127" s="227"/>
      <c r="MJ127" s="227"/>
      <c r="MK127" s="227"/>
      <c r="ML127" s="227"/>
      <c r="MM127" s="227"/>
      <c r="MN127" s="227"/>
      <c r="MO127" s="227"/>
      <c r="MP127" s="227"/>
      <c r="MQ127" s="227"/>
      <c r="MR127" s="227"/>
      <c r="MS127" s="227"/>
      <c r="MT127" s="227"/>
      <c r="MU127" s="227"/>
      <c r="MV127" s="227"/>
      <c r="MW127" s="227"/>
      <c r="MX127" s="227"/>
      <c r="MY127" s="227"/>
      <c r="MZ127" s="227"/>
      <c r="NA127" s="227"/>
      <c r="NB127" s="227"/>
      <c r="NC127" s="227"/>
      <c r="ND127" s="227"/>
      <c r="NE127" s="227"/>
      <c r="NF127" s="227"/>
      <c r="NG127" s="227"/>
      <c r="NH127" s="227"/>
      <c r="NI127" s="227"/>
      <c r="NJ127" s="227"/>
      <c r="NK127" s="227"/>
      <c r="NL127" s="227"/>
      <c r="NM127" s="227"/>
      <c r="NN127" s="227"/>
      <c r="NO127" s="227"/>
      <c r="NP127" s="227"/>
      <c r="NQ127" s="227"/>
      <c r="NR127" s="227"/>
      <c r="NS127" s="227"/>
      <c r="NT127" s="227"/>
      <c r="NU127" s="227"/>
      <c r="NV127" s="227"/>
      <c r="NW127" s="227"/>
      <c r="NX127" s="227"/>
      <c r="NY127" s="227"/>
      <c r="NZ127" s="227"/>
      <c r="OA127" s="227"/>
      <c r="OB127" s="227"/>
      <c r="OC127" s="227"/>
      <c r="OD127" s="227"/>
      <c r="OE127" s="227"/>
      <c r="OF127" s="227"/>
      <c r="OG127" s="227"/>
      <c r="OH127" s="227"/>
      <c r="OI127" s="227"/>
      <c r="OJ127" s="227"/>
      <c r="OK127" s="227"/>
      <c r="OL127" s="227"/>
      <c r="OM127" s="227"/>
      <c r="ON127" s="227"/>
      <c r="OO127" s="227"/>
      <c r="OP127" s="227"/>
      <c r="OQ127" s="227"/>
      <c r="OR127" s="227"/>
      <c r="OS127" s="227"/>
      <c r="OT127" s="227"/>
      <c r="OU127" s="227"/>
      <c r="OV127" s="227"/>
      <c r="OW127" s="227"/>
      <c r="OX127" s="227"/>
      <c r="OY127" s="227"/>
      <c r="OZ127" s="227"/>
      <c r="PA127" s="227"/>
      <c r="PB127" s="227"/>
      <c r="PC127" s="227"/>
      <c r="PD127" s="227"/>
      <c r="PE127" s="227"/>
      <c r="PF127" s="227"/>
      <c r="PG127" s="227"/>
      <c r="PH127" s="227"/>
      <c r="PI127" s="227"/>
      <c r="PJ127" s="227"/>
      <c r="PK127" s="227"/>
      <c r="PL127" s="227"/>
      <c r="PM127" s="227"/>
      <c r="PN127" s="227"/>
      <c r="PO127" s="227"/>
      <c r="PP127" s="227"/>
      <c r="PQ127" s="227"/>
      <c r="PR127" s="227"/>
      <c r="PS127" s="227"/>
      <c r="PT127" s="227"/>
      <c r="PU127" s="227"/>
      <c r="PV127" s="227"/>
      <c r="PW127" s="227"/>
      <c r="PX127" s="227"/>
      <c r="PY127" s="227"/>
      <c r="PZ127" s="227"/>
      <c r="QA127" s="227"/>
      <c r="QB127" s="227"/>
      <c r="QC127" s="227"/>
      <c r="QD127" s="227"/>
      <c r="QE127" s="227"/>
      <c r="QF127" s="227"/>
      <c r="QG127" s="227"/>
      <c r="QH127" s="227"/>
      <c r="QI127" s="227"/>
      <c r="QJ127" s="227"/>
      <c r="QK127" s="227"/>
      <c r="QL127" s="227"/>
      <c r="QM127" s="227"/>
      <c r="QN127" s="227"/>
      <c r="QO127" s="227"/>
      <c r="QP127" s="227"/>
      <c r="QQ127" s="227"/>
      <c r="QR127" s="227"/>
      <c r="QS127" s="227"/>
      <c r="QT127" s="227"/>
      <c r="QU127" s="227"/>
      <c r="QV127" s="227"/>
      <c r="QW127" s="227"/>
      <c r="QX127" s="227"/>
      <c r="QY127" s="227"/>
      <c r="QZ127" s="227"/>
      <c r="RA127" s="227"/>
      <c r="RB127" s="227"/>
      <c r="RC127" s="227"/>
      <c r="RD127" s="227"/>
      <c r="RE127" s="227"/>
      <c r="RF127" s="227"/>
      <c r="RG127" s="227"/>
      <c r="RH127" s="227"/>
      <c r="RI127" s="227"/>
      <c r="RJ127" s="227"/>
      <c r="RK127" s="227"/>
      <c r="RL127" s="227"/>
      <c r="RM127" s="227"/>
      <c r="RN127" s="227"/>
      <c r="RO127" s="227"/>
      <c r="RP127" s="227"/>
      <c r="RQ127" s="227"/>
      <c r="RR127" s="227"/>
      <c r="RS127" s="227"/>
      <c r="RT127" s="227"/>
      <c r="RU127" s="227"/>
      <c r="RV127" s="227"/>
      <c r="RW127" s="227"/>
      <c r="RX127" s="227"/>
      <c r="RY127" s="227"/>
      <c r="RZ127" s="227"/>
      <c r="SA127" s="227"/>
      <c r="SB127" s="227"/>
      <c r="SC127" s="227"/>
      <c r="SD127" s="227"/>
      <c r="SE127" s="227"/>
      <c r="SF127" s="227"/>
      <c r="SG127" s="227"/>
      <c r="SH127" s="227"/>
      <c r="SI127" s="227"/>
      <c r="SJ127" s="227"/>
      <c r="SK127" s="227"/>
      <c r="SL127" s="227"/>
      <c r="SM127" s="227"/>
      <c r="SN127" s="227"/>
      <c r="SO127" s="227"/>
      <c r="SP127" s="227"/>
      <c r="SQ127" s="227"/>
      <c r="SR127" s="227"/>
      <c r="SS127" s="227"/>
      <c r="ST127" s="227"/>
      <c r="SU127" s="227"/>
      <c r="SV127" s="227"/>
      <c r="SW127" s="227"/>
      <c r="SX127" s="227"/>
      <c r="SY127" s="227"/>
      <c r="SZ127" s="227"/>
      <c r="TA127" s="227"/>
      <c r="TB127" s="227"/>
      <c r="TC127" s="227"/>
      <c r="TD127" s="227"/>
      <c r="TE127" s="227"/>
      <c r="TF127" s="227"/>
      <c r="TG127" s="227"/>
      <c r="TH127" s="227"/>
      <c r="TI127" s="227"/>
      <c r="TJ127" s="227"/>
      <c r="TK127" s="227"/>
      <c r="TL127" s="227"/>
      <c r="TM127" s="227"/>
      <c r="TN127" s="227"/>
      <c r="TO127" s="227"/>
      <c r="TP127" s="227"/>
      <c r="TQ127" s="227"/>
      <c r="TR127" s="227"/>
      <c r="TS127" s="227"/>
      <c r="TT127" s="227"/>
      <c r="TU127" s="227"/>
      <c r="TV127" s="227"/>
      <c r="TW127" s="227"/>
      <c r="TX127" s="227"/>
      <c r="TY127" s="227"/>
      <c r="TZ127" s="227"/>
      <c r="UA127" s="227"/>
      <c r="UB127" s="227"/>
      <c r="UC127" s="227"/>
      <c r="UD127" s="227"/>
      <c r="UE127" s="227"/>
      <c r="UF127" s="227"/>
      <c r="UG127" s="227"/>
      <c r="UH127" s="227"/>
      <c r="UI127" s="227"/>
      <c r="UJ127" s="227"/>
      <c r="UK127" s="227"/>
      <c r="UL127" s="227"/>
      <c r="UM127" s="227"/>
      <c r="UN127" s="227"/>
      <c r="UO127" s="227"/>
      <c r="UP127" s="227"/>
      <c r="UQ127" s="227"/>
      <c r="UR127" s="227"/>
      <c r="US127" s="227"/>
      <c r="UT127" s="227"/>
      <c r="UU127" s="227"/>
      <c r="UV127" s="227"/>
      <c r="UW127" s="227"/>
      <c r="UX127" s="227"/>
      <c r="UY127" s="227"/>
      <c r="UZ127" s="227"/>
      <c r="VA127" s="227"/>
      <c r="VB127" s="227"/>
      <c r="VC127" s="227"/>
      <c r="VD127" s="227"/>
      <c r="VE127" s="227"/>
      <c r="VF127" s="227"/>
      <c r="VG127" s="227"/>
      <c r="VH127" s="227"/>
      <c r="VI127" s="227"/>
      <c r="VJ127" s="227"/>
      <c r="VK127" s="227"/>
      <c r="VL127" s="227"/>
      <c r="VM127" s="227"/>
      <c r="VN127" s="227"/>
      <c r="VO127" s="227"/>
      <c r="VP127" s="227"/>
      <c r="VQ127" s="227"/>
      <c r="VR127" s="227"/>
      <c r="VS127" s="227"/>
      <c r="VT127" s="227"/>
      <c r="VU127" s="227"/>
      <c r="VV127" s="227"/>
      <c r="VW127" s="227"/>
      <c r="VX127" s="227"/>
      <c r="VY127" s="227"/>
      <c r="VZ127" s="227"/>
      <c r="WA127" s="227"/>
      <c r="WB127" s="227"/>
      <c r="WC127" s="227"/>
      <c r="WD127" s="227"/>
      <c r="WE127" s="227"/>
      <c r="WF127" s="227"/>
      <c r="WG127" s="227"/>
      <c r="WH127" s="227"/>
      <c r="WI127" s="227"/>
      <c r="WJ127" s="227"/>
      <c r="WK127" s="227"/>
      <c r="WL127" s="227"/>
      <c r="WM127" s="227"/>
      <c r="WN127" s="227"/>
      <c r="WO127" s="227"/>
      <c r="WP127" s="227"/>
      <c r="WQ127" s="227"/>
      <c r="WR127" s="227"/>
      <c r="WS127" s="227"/>
      <c r="WT127" s="227"/>
      <c r="WU127" s="227"/>
      <c r="WV127" s="227"/>
      <c r="WW127" s="227"/>
      <c r="WX127" s="227"/>
      <c r="WY127" s="227"/>
      <c r="WZ127" s="227"/>
      <c r="XA127" s="227"/>
      <c r="XB127" s="227"/>
      <c r="XC127" s="227"/>
      <c r="XD127" s="227"/>
      <c r="XE127" s="227"/>
      <c r="XF127" s="227"/>
      <c r="XG127" s="227"/>
      <c r="XH127" s="227"/>
      <c r="XI127" s="227"/>
      <c r="XJ127" s="227"/>
      <c r="XK127" s="227"/>
      <c r="XL127" s="227"/>
      <c r="XM127" s="227"/>
      <c r="XN127" s="227"/>
      <c r="XO127" s="227"/>
      <c r="XP127" s="227"/>
      <c r="XQ127" s="227"/>
      <c r="XR127" s="227"/>
      <c r="XS127" s="227"/>
      <c r="XT127" s="227"/>
      <c r="XU127" s="227"/>
      <c r="XV127" s="227"/>
      <c r="XW127" s="227"/>
      <c r="XX127" s="227"/>
      <c r="XY127" s="227"/>
      <c r="XZ127" s="227"/>
      <c r="YA127" s="227"/>
      <c r="YB127" s="227"/>
      <c r="YC127" s="227"/>
      <c r="YD127" s="227"/>
      <c r="YE127" s="227"/>
      <c r="YF127" s="227"/>
      <c r="YG127" s="227"/>
      <c r="YH127" s="227"/>
      <c r="YI127" s="227"/>
      <c r="YJ127" s="227"/>
      <c r="YK127" s="227"/>
      <c r="YL127" s="227"/>
      <c r="YM127" s="227"/>
      <c r="YN127" s="227"/>
      <c r="YO127" s="227"/>
      <c r="YP127" s="227"/>
      <c r="YQ127" s="227"/>
      <c r="YR127" s="227"/>
      <c r="YS127" s="227"/>
      <c r="YT127" s="227"/>
      <c r="YU127" s="227"/>
      <c r="YV127" s="227"/>
      <c r="YW127" s="227"/>
      <c r="YX127" s="227"/>
      <c r="YY127" s="227"/>
      <c r="YZ127" s="227"/>
      <c r="ZA127" s="227"/>
      <c r="ZB127" s="227"/>
      <c r="ZC127" s="227"/>
      <c r="ZD127" s="227"/>
      <c r="ZE127" s="227"/>
      <c r="ZF127" s="227"/>
      <c r="ZG127" s="227"/>
      <c r="ZH127" s="227"/>
      <c r="ZI127" s="227"/>
      <c r="ZJ127" s="227"/>
      <c r="ZK127" s="227"/>
      <c r="ZL127" s="227"/>
      <c r="ZM127" s="227"/>
      <c r="ZN127" s="227"/>
      <c r="ZO127" s="227"/>
      <c r="ZP127" s="227"/>
      <c r="ZQ127" s="227"/>
      <c r="ZR127" s="227"/>
      <c r="ZS127" s="227"/>
      <c r="ZT127" s="227"/>
      <c r="ZU127" s="227"/>
      <c r="ZV127" s="227"/>
      <c r="ZW127" s="227"/>
      <c r="ZX127" s="227"/>
      <c r="ZY127" s="227"/>
      <c r="ZZ127" s="227"/>
      <c r="AAA127" s="227"/>
      <c r="AAB127" s="227"/>
      <c r="AAC127" s="227"/>
      <c r="AAD127" s="227"/>
      <c r="AAE127" s="227"/>
      <c r="AAF127" s="227"/>
      <c r="AAG127" s="227"/>
      <c r="AAH127" s="227"/>
      <c r="AAI127" s="227"/>
      <c r="AAJ127" s="227"/>
      <c r="AAK127" s="227"/>
      <c r="AAL127" s="227"/>
      <c r="AAM127" s="227"/>
      <c r="AAN127" s="227"/>
      <c r="AAO127" s="227"/>
      <c r="AAP127" s="227"/>
      <c r="AAQ127" s="227"/>
      <c r="AAR127" s="227"/>
      <c r="AAS127" s="227"/>
      <c r="AAT127" s="227"/>
      <c r="AAU127" s="227"/>
      <c r="AAV127" s="227"/>
      <c r="AAW127" s="227"/>
      <c r="AAX127" s="227"/>
      <c r="AAY127" s="227"/>
      <c r="AAZ127" s="227"/>
      <c r="ABA127" s="227"/>
      <c r="ABB127" s="227"/>
      <c r="ABC127" s="227"/>
      <c r="ABD127" s="227"/>
      <c r="ABE127" s="227"/>
      <c r="ABF127" s="227"/>
      <c r="ABG127" s="227"/>
      <c r="ABH127" s="227"/>
      <c r="ABI127" s="227"/>
      <c r="ABJ127" s="227"/>
      <c r="ABK127" s="227"/>
      <c r="ABL127" s="227"/>
      <c r="ABM127" s="227"/>
      <c r="ABN127" s="227"/>
      <c r="ABO127" s="227"/>
      <c r="ABP127" s="227"/>
      <c r="ABQ127" s="227"/>
      <c r="ABR127" s="227"/>
      <c r="ABS127" s="227"/>
      <c r="ABT127" s="227"/>
      <c r="ABU127" s="227"/>
      <c r="ABV127" s="227"/>
      <c r="ABW127" s="227"/>
      <c r="ABX127" s="227"/>
      <c r="ABY127" s="227"/>
      <c r="ABZ127" s="227"/>
      <c r="ACA127" s="227"/>
      <c r="ACB127" s="227"/>
      <c r="ACC127" s="227"/>
      <c r="ACD127" s="227"/>
      <c r="ACE127" s="227"/>
      <c r="ACF127" s="227"/>
      <c r="ACG127" s="227"/>
      <c r="ACH127" s="227"/>
      <c r="ACI127" s="227"/>
      <c r="ACJ127" s="227"/>
      <c r="ACK127" s="227"/>
      <c r="ACL127" s="227"/>
      <c r="ACM127" s="227"/>
      <c r="ACN127" s="227"/>
      <c r="ACO127" s="227"/>
      <c r="ACP127" s="227"/>
      <c r="ACQ127" s="227"/>
      <c r="ACR127" s="227"/>
      <c r="ACS127" s="227"/>
      <c r="ACT127" s="227"/>
      <c r="ACU127" s="227"/>
      <c r="ACV127" s="227"/>
      <c r="ACW127" s="227"/>
      <c r="ACX127" s="227"/>
      <c r="ACY127" s="227"/>
      <c r="ACZ127" s="227"/>
      <c r="ADA127" s="227"/>
      <c r="ADB127" s="227"/>
      <c r="ADC127" s="227"/>
      <c r="ADD127" s="227"/>
      <c r="ADE127" s="227"/>
      <c r="ADF127" s="227"/>
      <c r="ADG127" s="227"/>
      <c r="ADH127" s="227"/>
      <c r="ADI127" s="227"/>
      <c r="ADJ127" s="227"/>
      <c r="ADK127" s="227"/>
      <c r="ADL127" s="227"/>
      <c r="ADM127" s="227"/>
      <c r="ADN127" s="227"/>
      <c r="ADO127" s="227"/>
      <c r="ADP127" s="227"/>
      <c r="ADQ127" s="227"/>
      <c r="ADR127" s="227"/>
      <c r="ADS127" s="227"/>
      <c r="ADT127" s="227"/>
      <c r="ADU127" s="227"/>
      <c r="ADV127" s="227"/>
      <c r="ADW127" s="227"/>
      <c r="ADX127" s="227"/>
      <c r="ADY127" s="227"/>
      <c r="ADZ127" s="227"/>
      <c r="AEA127" s="227"/>
      <c r="AEB127" s="227"/>
      <c r="AEC127" s="227"/>
      <c r="AED127" s="227"/>
      <c r="AEE127" s="227"/>
      <c r="AEF127" s="227"/>
      <c r="AEG127" s="227"/>
      <c r="AEH127" s="227"/>
      <c r="AEI127" s="227"/>
      <c r="AEJ127" s="227"/>
      <c r="AEK127" s="227"/>
      <c r="AEL127" s="227"/>
      <c r="AEM127" s="227"/>
      <c r="AEN127" s="227"/>
      <c r="AEO127" s="227"/>
      <c r="AEP127" s="227"/>
      <c r="AEQ127" s="227"/>
      <c r="AER127" s="227"/>
      <c r="AES127" s="227"/>
      <c r="AET127" s="227"/>
      <c r="AEU127" s="227"/>
      <c r="AEV127" s="227"/>
      <c r="AEW127" s="227"/>
      <c r="AEX127" s="227"/>
      <c r="AEY127" s="227"/>
      <c r="AEZ127" s="227"/>
      <c r="AFA127" s="227"/>
      <c r="AFB127" s="227"/>
      <c r="AFC127" s="227"/>
      <c r="AFD127" s="227"/>
      <c r="AFE127" s="227"/>
      <c r="AFF127" s="227"/>
      <c r="AFG127" s="227"/>
      <c r="AFH127" s="227"/>
      <c r="AFI127" s="227"/>
      <c r="AFJ127" s="227"/>
      <c r="AFK127" s="227"/>
      <c r="AFL127" s="227"/>
      <c r="AFM127" s="227"/>
      <c r="AFN127" s="227"/>
      <c r="AFO127" s="227"/>
      <c r="AFP127" s="227"/>
      <c r="AFQ127" s="227"/>
      <c r="AFR127" s="227"/>
      <c r="AFS127" s="227"/>
      <c r="AFT127" s="227"/>
      <c r="AFU127" s="227"/>
      <c r="AFV127" s="227"/>
      <c r="AFW127" s="227"/>
      <c r="AFX127" s="227"/>
      <c r="AFY127" s="227"/>
      <c r="AFZ127" s="227"/>
      <c r="AGA127" s="227"/>
      <c r="AGB127" s="227"/>
      <c r="AGC127" s="227"/>
      <c r="AGD127" s="227"/>
      <c r="AGE127" s="227"/>
      <c r="AGF127" s="227"/>
      <c r="AGG127" s="227"/>
      <c r="AGH127" s="227"/>
      <c r="AGI127" s="227"/>
      <c r="AGJ127" s="227"/>
      <c r="AGK127" s="227"/>
      <c r="AGL127" s="227"/>
      <c r="AGM127" s="227"/>
      <c r="AGN127" s="227"/>
      <c r="AGO127" s="227"/>
      <c r="AGP127" s="227"/>
      <c r="AGQ127" s="227"/>
      <c r="AGR127" s="227"/>
      <c r="AGS127" s="227"/>
      <c r="AGT127" s="227"/>
      <c r="AGU127" s="227"/>
      <c r="AGV127" s="227"/>
      <c r="AGW127" s="227"/>
      <c r="AGX127" s="227"/>
      <c r="AGY127" s="227"/>
      <c r="AGZ127" s="227"/>
      <c r="AHA127" s="227"/>
      <c r="AHB127" s="227"/>
      <c r="AHC127" s="227"/>
      <c r="AHD127" s="227"/>
      <c r="AHE127" s="227"/>
      <c r="AHF127" s="227"/>
      <c r="AHG127" s="227"/>
      <c r="AHH127" s="227"/>
      <c r="AHI127" s="227"/>
      <c r="AHJ127" s="227"/>
      <c r="AHK127" s="227"/>
      <c r="AHL127" s="227"/>
      <c r="AHM127" s="227"/>
      <c r="AHN127" s="227"/>
      <c r="AHO127" s="227"/>
      <c r="AHP127" s="227"/>
      <c r="AHQ127" s="227"/>
      <c r="AHR127" s="227"/>
      <c r="AHS127" s="227"/>
      <c r="AHT127" s="227"/>
      <c r="AHU127" s="227"/>
      <c r="AHV127" s="227"/>
      <c r="AHW127" s="227"/>
      <c r="AHX127" s="227"/>
      <c r="AHY127" s="227"/>
      <c r="AHZ127" s="227"/>
      <c r="AIA127" s="227"/>
      <c r="AIB127" s="227"/>
      <c r="AIC127" s="227"/>
      <c r="AID127" s="227"/>
      <c r="AIE127" s="227"/>
      <c r="AIF127" s="227"/>
      <c r="AIG127" s="227"/>
      <c r="AIH127" s="227"/>
      <c r="AII127" s="227"/>
      <c r="AIJ127" s="227"/>
      <c r="AIK127" s="227"/>
      <c r="AIL127" s="227"/>
      <c r="AIM127" s="227"/>
      <c r="AIN127" s="227"/>
      <c r="AIO127" s="227"/>
      <c r="AIP127" s="227"/>
      <c r="AIQ127" s="227"/>
      <c r="AIR127" s="227"/>
      <c r="AIS127" s="227"/>
      <c r="AIT127" s="227"/>
      <c r="AIU127" s="227"/>
      <c r="AIV127" s="227"/>
      <c r="AIW127" s="227"/>
      <c r="AIX127" s="227"/>
      <c r="AIY127" s="227"/>
      <c r="AIZ127" s="227"/>
      <c r="AJA127" s="227"/>
      <c r="AJB127" s="227"/>
      <c r="AJC127" s="227"/>
      <c r="AJD127" s="227"/>
      <c r="AJE127" s="227"/>
      <c r="AJF127" s="227"/>
      <c r="AJG127" s="227"/>
      <c r="AJH127" s="227"/>
      <c r="AJI127" s="227"/>
      <c r="AJJ127" s="227"/>
      <c r="AJK127" s="227"/>
      <c r="AJL127" s="227"/>
      <c r="AJM127" s="227"/>
      <c r="AJN127" s="227"/>
      <c r="AJO127" s="227"/>
      <c r="AJP127" s="227"/>
      <c r="AJQ127" s="227"/>
      <c r="AJR127" s="227"/>
      <c r="AJS127" s="227"/>
      <c r="AJT127" s="227"/>
      <c r="AJU127" s="227"/>
      <c r="AJV127" s="227"/>
      <c r="AJW127" s="227"/>
      <c r="AJX127" s="227"/>
      <c r="AJY127" s="227"/>
      <c r="AJZ127" s="227"/>
      <c r="AKA127" s="227"/>
      <c r="AKB127" s="227"/>
      <c r="AKC127" s="227"/>
      <c r="AKD127" s="227"/>
      <c r="AKE127" s="227"/>
      <c r="AKF127" s="227"/>
      <c r="AKG127" s="227"/>
      <c r="AKH127" s="227"/>
      <c r="AKI127" s="227"/>
      <c r="AKJ127" s="227"/>
      <c r="AKK127" s="227"/>
      <c r="AKL127" s="227"/>
      <c r="AKM127" s="227"/>
      <c r="AKN127" s="227"/>
      <c r="AKO127" s="227"/>
      <c r="AKP127" s="227"/>
      <c r="AKQ127" s="227"/>
      <c r="AKR127" s="227"/>
      <c r="AKS127" s="227"/>
      <c r="AKT127" s="227"/>
      <c r="AKU127" s="227"/>
      <c r="AKV127" s="227"/>
      <c r="AKW127" s="227"/>
      <c r="AKX127" s="227"/>
      <c r="AKY127" s="227"/>
      <c r="AKZ127" s="227"/>
      <c r="ALA127" s="227"/>
      <c r="ALB127" s="227"/>
      <c r="ALC127" s="227"/>
      <c r="ALD127" s="227"/>
      <c r="ALE127" s="227"/>
      <c r="ALF127" s="227"/>
      <c r="ALG127" s="227"/>
      <c r="ALH127" s="227"/>
      <c r="ALI127" s="227"/>
      <c r="ALJ127" s="227"/>
      <c r="ALK127" s="227"/>
      <c r="ALL127" s="227"/>
      <c r="ALM127" s="227"/>
      <c r="ALN127" s="227"/>
      <c r="ALO127" s="227"/>
      <c r="ALP127" s="227"/>
      <c r="ALQ127" s="227"/>
      <c r="ALR127" s="227"/>
      <c r="ALS127" s="227"/>
      <c r="ALT127" s="227"/>
      <c r="ALU127" s="227"/>
      <c r="ALV127" s="227"/>
      <c r="ALW127" s="227"/>
      <c r="ALX127" s="227"/>
      <c r="ALY127" s="227"/>
      <c r="ALZ127" s="227"/>
      <c r="AMA127" s="227"/>
      <c r="AMB127" s="227"/>
      <c r="AMC127" s="227"/>
      <c r="AMD127" s="227"/>
      <c r="AME127" s="227"/>
      <c r="AMF127" s="227"/>
      <c r="AMG127" s="227"/>
      <c r="AMH127" s="227"/>
      <c r="AMI127" s="227"/>
      <c r="AMJ127" s="227"/>
      <c r="AMK127" s="227"/>
      <c r="AML127" s="227"/>
      <c r="AMM127" s="227"/>
      <c r="AMN127" s="227"/>
      <c r="AMO127" s="227"/>
      <c r="AMP127" s="227"/>
      <c r="AMQ127" s="227"/>
      <c r="AMR127" s="227"/>
      <c r="AMS127" s="227"/>
      <c r="AMT127" s="227"/>
      <c r="AMU127" s="227"/>
      <c r="AMV127" s="227"/>
      <c r="AMW127" s="227"/>
      <c r="AMX127" s="227"/>
    </row>
    <row r="128" spans="1:1038" s="308" customFormat="1" ht="18" customHeight="1">
      <c r="A128" s="351" t="s">
        <v>1452</v>
      </c>
      <c r="B128" s="228" t="s">
        <v>1278</v>
      </c>
      <c r="C128" s="228"/>
      <c r="D128" s="228" t="s">
        <v>1279</v>
      </c>
      <c r="E128" s="228">
        <v>23</v>
      </c>
      <c r="F128" s="228">
        <v>3</v>
      </c>
      <c r="G128" s="285" t="str">
        <f t="shared" si="22"/>
        <v>23-3</v>
      </c>
      <c r="H128" s="279">
        <v>0</v>
      </c>
      <c r="I128" s="228">
        <v>59</v>
      </c>
      <c r="J128" s="226"/>
      <c r="K128" s="545" t="b">
        <f>IF(I129=1,IF(((VLOOKUP($G128,[1]Depth_Lookup!#REF!,9,FALSE))-(H128/100))=0,"Good",IF(((VLOOKUP($G128,[1]Depth_Lookup!$A$3:$J$550,9,FALSE))-(H128/100))&gt;0,"Too Short","Too Long")))</f>
        <v>0</v>
      </c>
      <c r="L128" s="171">
        <f>(VLOOKUP($G128,Depth_Lookup!$A$3:$J$410,10,FALSE))+(H128/100)</f>
        <v>49.42</v>
      </c>
      <c r="M128" s="171">
        <f>(VLOOKUP($G128,Depth_Lookup!$A$3:$J$410,10,FALSE))+(I128/100)</f>
        <v>50.010000000000005</v>
      </c>
      <c r="N128" s="231"/>
      <c r="O128" s="228"/>
      <c r="P128" s="228"/>
      <c r="Q128" s="228"/>
      <c r="R128" s="304" t="s">
        <v>1634</v>
      </c>
      <c r="S128" s="228"/>
      <c r="T128" s="228"/>
      <c r="U128" s="228"/>
      <c r="V128" s="228"/>
      <c r="W128" s="228"/>
      <c r="X128" s="305" t="e">
        <v>#N/A</v>
      </c>
      <c r="Y128" s="228"/>
      <c r="Z128" s="228"/>
      <c r="AA128" s="228"/>
      <c r="AB128" s="228"/>
      <c r="AC128" s="228"/>
      <c r="AD128" s="228"/>
      <c r="AE128" s="234"/>
      <c r="AF128" s="304" t="e">
        <v>#N/A</v>
      </c>
      <c r="AG128" s="241"/>
      <c r="AH128" s="228"/>
      <c r="AI128" s="244"/>
      <c r="AJ128" s="228"/>
      <c r="AK128" s="228"/>
      <c r="AL128" s="228"/>
      <c r="AM128" s="228"/>
      <c r="AN128" s="228"/>
      <c r="AO128" s="244"/>
      <c r="AP128" s="228"/>
      <c r="AQ128" s="228"/>
      <c r="AR128" s="228"/>
      <c r="AS128" s="228"/>
      <c r="AT128" s="228"/>
      <c r="AU128" s="244"/>
      <c r="AV128" s="228"/>
      <c r="AW128" s="228"/>
      <c r="AX128" s="228"/>
      <c r="AY128" s="228"/>
      <c r="AZ128" s="228"/>
      <c r="BA128" s="244"/>
      <c r="BB128" s="228"/>
      <c r="BC128" s="228"/>
      <c r="BD128" s="228"/>
      <c r="BE128" s="228"/>
      <c r="BF128" s="228"/>
      <c r="BG128" s="244"/>
      <c r="BH128" s="228"/>
      <c r="BI128" s="228"/>
      <c r="BJ128" s="228"/>
      <c r="BK128" s="228"/>
      <c r="BL128" s="228"/>
      <c r="BM128" s="244"/>
      <c r="BN128" s="228"/>
      <c r="BO128" s="228"/>
      <c r="BP128" s="228"/>
      <c r="BQ128" s="228"/>
      <c r="BR128" s="228"/>
      <c r="BS128" s="228"/>
      <c r="BT128" s="228"/>
      <c r="BU128" s="228"/>
      <c r="BV128" s="228"/>
      <c r="BW128" s="228"/>
      <c r="BX128" s="228"/>
      <c r="BY128" s="244"/>
      <c r="BZ128" s="228"/>
      <c r="CA128" s="228"/>
      <c r="CB128" s="228"/>
      <c r="CC128" s="228"/>
      <c r="CD128" s="228"/>
      <c r="CE128" s="228"/>
      <c r="CF128" s="228"/>
      <c r="CG128" s="245"/>
      <c r="CH128" s="246"/>
      <c r="CI128" s="246"/>
      <c r="CJ128" s="246"/>
      <c r="CK128" s="247"/>
      <c r="CL128" s="248"/>
      <c r="CM128" s="248"/>
      <c r="CN128" s="248"/>
      <c r="CO128" s="248"/>
      <c r="CP128" s="248"/>
      <c r="CQ128" s="248"/>
      <c r="CR128" s="248"/>
      <c r="CS128" s="248"/>
      <c r="CT128" s="248"/>
      <c r="CU128" s="248"/>
      <c r="CV128" s="248"/>
      <c r="CW128" s="248"/>
      <c r="CX128" s="248"/>
      <c r="CY128" s="248"/>
      <c r="CZ128" s="248"/>
      <c r="DA128" s="248"/>
      <c r="DB128" s="248"/>
      <c r="DC128" s="249"/>
      <c r="DD128" s="248"/>
      <c r="DE128" s="248"/>
      <c r="DF128" s="248"/>
      <c r="DG128" s="248"/>
      <c r="DH128" s="248"/>
      <c r="DI128" s="248"/>
      <c r="DJ128" s="248"/>
      <c r="DK128" s="306">
        <v>0</v>
      </c>
      <c r="DL128" s="245"/>
      <c r="DM128" s="248"/>
      <c r="DN128" s="248"/>
      <c r="DO128" s="307"/>
      <c r="DQ128" s="245"/>
      <c r="DR128" s="307"/>
      <c r="DS128" s="245"/>
      <c r="DT128" s="262"/>
      <c r="DU128" s="249"/>
      <c r="DV128" s="249"/>
      <c r="DW128" s="310">
        <v>0</v>
      </c>
      <c r="DX128" s="311" t="e">
        <v>#N/A</v>
      </c>
      <c r="DY128" s="268"/>
      <c r="DZ128" s="268"/>
      <c r="EA128" s="268"/>
      <c r="EB128" s="249"/>
      <c r="EC128" s="312"/>
      <c r="ED128" s="229" t="s">
        <v>2517</v>
      </c>
      <c r="EE128" s="313"/>
      <c r="EF128" s="314"/>
      <c r="EG128" s="313"/>
      <c r="EH128" s="315"/>
      <c r="EI128" s="316" t="e">
        <f>VLOOKUP(EH128,definitions_list_mag!$Y$12:$Z$15,2,FALSE)</f>
        <v>#N/A</v>
      </c>
      <c r="EJ128" s="317"/>
      <c r="EK128" s="318" t="e">
        <f>VLOOKUP(EJ128,definitions_list_mag!$AT$3:$AU$5,2,FALSE)</f>
        <v>#N/A</v>
      </c>
      <c r="EL128" s="313"/>
      <c r="EM128" s="315"/>
      <c r="EN128" s="315"/>
      <c r="EO128" s="319"/>
      <c r="EP128" s="319"/>
      <c r="EQ128" s="313"/>
      <c r="ER128" s="319"/>
      <c r="ES128" s="319"/>
      <c r="ET128" s="319"/>
      <c r="EU128" s="319"/>
      <c r="EV128" s="320"/>
      <c r="EW128" s="320"/>
      <c r="EX128" s="320"/>
      <c r="EY128" s="320"/>
      <c r="EZ128" s="192" t="e">
        <f t="shared" si="25"/>
        <v>#DIV/0!</v>
      </c>
      <c r="FA128" s="192" t="e">
        <f t="shared" si="26"/>
        <v>#DIV/0!</v>
      </c>
      <c r="FB128" s="192" t="e">
        <f t="shared" si="27"/>
        <v>#DIV/0!</v>
      </c>
      <c r="FC128" s="192" t="e">
        <f t="shared" si="28"/>
        <v>#DIV/0!</v>
      </c>
      <c r="FD128" s="192" t="e">
        <f t="shared" si="29"/>
        <v>#DIV/0!</v>
      </c>
      <c r="FE128" s="193" t="e">
        <f t="shared" si="30"/>
        <v>#DIV/0!</v>
      </c>
      <c r="FF128" s="194" t="e">
        <f t="shared" si="31"/>
        <v>#DIV/0!</v>
      </c>
      <c r="FG128" s="317"/>
      <c r="FH128" s="315"/>
      <c r="FI128" s="778">
        <f t="shared" si="32"/>
        <v>0</v>
      </c>
      <c r="FJ128" s="779" t="e">
        <f t="shared" si="33"/>
        <v>#DIV/0!</v>
      </c>
      <c r="FK128" s="779" t="e">
        <f t="shared" si="34"/>
        <v>#DIV/0!</v>
      </c>
      <c r="FL128" s="780" t="e">
        <f t="shared" si="35"/>
        <v>#DIV/0!</v>
      </c>
      <c r="FM128" s="169" t="e">
        <f t="shared" si="36"/>
        <v>#DIV/0!</v>
      </c>
      <c r="FN128" s="783" t="e">
        <f t="shared" si="37"/>
        <v>#DIV/0!</v>
      </c>
      <c r="FO128" s="228"/>
      <c r="FP128" s="228"/>
      <c r="FQ128" s="228"/>
      <c r="FR128" s="228"/>
      <c r="FS128" s="228"/>
      <c r="FT128" s="228"/>
      <c r="FU128" s="228"/>
      <c r="FV128" s="228"/>
      <c r="FW128" s="228"/>
      <c r="FX128" s="228"/>
      <c r="FY128" s="228"/>
      <c r="FZ128" s="228"/>
      <c r="GA128" s="228"/>
      <c r="GB128" s="228"/>
      <c r="GC128" s="228"/>
      <c r="GD128" s="228"/>
      <c r="GE128" s="228"/>
      <c r="GF128" s="228"/>
      <c r="GG128" s="228"/>
      <c r="GH128" s="228"/>
      <c r="GI128" s="228"/>
      <c r="GJ128" s="228"/>
      <c r="GK128" s="228"/>
      <c r="GL128" s="228"/>
      <c r="GM128" s="228"/>
      <c r="GN128" s="228"/>
      <c r="GO128" s="228"/>
      <c r="GP128" s="228"/>
      <c r="GQ128" s="228"/>
      <c r="GR128" s="228"/>
      <c r="GS128" s="228"/>
      <c r="GT128" s="228"/>
      <c r="GU128" s="228"/>
      <c r="GV128" s="228"/>
      <c r="GW128" s="228"/>
      <c r="GX128" s="228"/>
      <c r="GY128" s="228"/>
      <c r="GZ128" s="228"/>
      <c r="HA128" s="228"/>
      <c r="HB128" s="228"/>
      <c r="HC128" s="228"/>
      <c r="HD128" s="228"/>
      <c r="HE128" s="228"/>
      <c r="HF128" s="228"/>
      <c r="HG128" s="228"/>
      <c r="HH128" s="228"/>
      <c r="HI128" s="228"/>
      <c r="HJ128" s="228"/>
      <c r="HK128" s="228"/>
      <c r="HL128" s="228"/>
      <c r="HM128" s="228"/>
      <c r="HN128" s="228"/>
      <c r="HO128" s="228"/>
      <c r="HP128" s="228"/>
      <c r="HQ128" s="228"/>
      <c r="HR128" s="228"/>
      <c r="HS128" s="228"/>
      <c r="HT128" s="228"/>
      <c r="HU128" s="228"/>
      <c r="HV128" s="228"/>
      <c r="HW128" s="228"/>
      <c r="HX128" s="228"/>
      <c r="HY128" s="228"/>
      <c r="HZ128" s="228"/>
      <c r="IA128" s="228"/>
      <c r="IB128" s="228"/>
      <c r="IC128" s="228"/>
      <c r="ID128" s="228"/>
      <c r="IE128" s="228"/>
      <c r="IF128" s="228"/>
      <c r="IG128" s="228"/>
      <c r="IH128" s="228"/>
      <c r="II128" s="228"/>
      <c r="IJ128" s="228"/>
      <c r="IK128" s="228"/>
      <c r="IL128" s="228"/>
      <c r="IM128" s="228"/>
      <c r="IN128" s="228"/>
      <c r="IO128" s="228"/>
      <c r="IP128" s="228"/>
      <c r="IQ128" s="228"/>
      <c r="IR128" s="228"/>
      <c r="IS128" s="228"/>
      <c r="IT128" s="228"/>
      <c r="IU128" s="228"/>
      <c r="IV128" s="228"/>
      <c r="IW128" s="228"/>
      <c r="IX128" s="228"/>
      <c r="IY128" s="228"/>
      <c r="IZ128" s="228"/>
      <c r="JA128" s="228"/>
      <c r="JB128" s="228"/>
      <c r="JC128" s="228"/>
      <c r="JD128" s="228"/>
      <c r="JE128" s="228"/>
      <c r="JF128" s="228"/>
      <c r="JG128" s="228"/>
      <c r="JH128" s="228"/>
      <c r="JI128" s="228"/>
      <c r="JJ128" s="228"/>
      <c r="JK128" s="228"/>
      <c r="JL128" s="228"/>
      <c r="JM128" s="228"/>
      <c r="JN128" s="228"/>
      <c r="JO128" s="228"/>
      <c r="JP128" s="228"/>
      <c r="JQ128" s="228"/>
      <c r="JR128" s="228"/>
      <c r="JS128" s="228"/>
      <c r="JT128" s="228"/>
      <c r="JU128" s="228"/>
      <c r="JV128" s="228"/>
      <c r="JW128" s="228"/>
      <c r="JX128" s="228"/>
      <c r="JY128" s="228"/>
      <c r="JZ128" s="228"/>
      <c r="KA128" s="228"/>
      <c r="KB128" s="228"/>
      <c r="KC128" s="228"/>
      <c r="KD128" s="228"/>
      <c r="KE128" s="228"/>
      <c r="KF128" s="228"/>
      <c r="KG128" s="228"/>
      <c r="KH128" s="228"/>
      <c r="KI128" s="228"/>
      <c r="KJ128" s="228"/>
      <c r="KK128" s="228"/>
      <c r="KL128" s="228"/>
      <c r="KM128" s="228"/>
      <c r="KN128" s="228"/>
      <c r="KO128" s="228"/>
      <c r="KP128" s="228"/>
      <c r="KQ128" s="228"/>
      <c r="KR128" s="228"/>
      <c r="KS128" s="228"/>
      <c r="KT128" s="228"/>
      <c r="KU128" s="228"/>
      <c r="KV128" s="228"/>
      <c r="KW128" s="228"/>
      <c r="KX128" s="228"/>
      <c r="KY128" s="228"/>
      <c r="KZ128" s="228"/>
      <c r="LA128" s="228"/>
      <c r="LB128" s="228"/>
      <c r="LC128" s="228"/>
      <c r="LD128" s="228"/>
      <c r="LE128" s="228"/>
      <c r="LF128" s="228"/>
      <c r="LG128" s="228"/>
      <c r="LH128" s="228"/>
      <c r="LI128" s="228"/>
      <c r="LJ128" s="228"/>
      <c r="LK128" s="228"/>
      <c r="LL128" s="228"/>
      <c r="LM128" s="228"/>
      <c r="LN128" s="228"/>
      <c r="LO128" s="228"/>
      <c r="LP128" s="228"/>
      <c r="LQ128" s="228"/>
      <c r="LR128" s="228"/>
      <c r="LS128" s="228"/>
      <c r="LT128" s="228"/>
      <c r="LU128" s="228"/>
      <c r="LV128" s="228"/>
      <c r="LW128" s="228"/>
      <c r="LX128" s="228"/>
      <c r="LY128" s="228"/>
      <c r="LZ128" s="228"/>
      <c r="MA128" s="228"/>
      <c r="MB128" s="228"/>
      <c r="MC128" s="228"/>
      <c r="MD128" s="228"/>
      <c r="ME128" s="228"/>
      <c r="MF128" s="228"/>
      <c r="MG128" s="228"/>
      <c r="MH128" s="228"/>
      <c r="MI128" s="228"/>
      <c r="MJ128" s="228"/>
      <c r="MK128" s="228"/>
      <c r="ML128" s="228"/>
      <c r="MM128" s="228"/>
      <c r="MN128" s="228"/>
      <c r="MO128" s="228"/>
      <c r="MP128" s="228"/>
      <c r="MQ128" s="228"/>
      <c r="MR128" s="228"/>
      <c r="MS128" s="228"/>
      <c r="MT128" s="228"/>
      <c r="MU128" s="228"/>
      <c r="MV128" s="228"/>
      <c r="MW128" s="228"/>
      <c r="MX128" s="228"/>
      <c r="MY128" s="228"/>
      <c r="MZ128" s="228"/>
      <c r="NA128" s="228"/>
      <c r="NB128" s="228"/>
      <c r="NC128" s="228"/>
      <c r="ND128" s="228"/>
      <c r="NE128" s="228"/>
      <c r="NF128" s="228"/>
      <c r="NG128" s="228"/>
      <c r="NH128" s="228"/>
      <c r="NI128" s="228"/>
      <c r="NJ128" s="228"/>
      <c r="NK128" s="228"/>
      <c r="NL128" s="228"/>
      <c r="NM128" s="228"/>
      <c r="NN128" s="228"/>
      <c r="NO128" s="228"/>
      <c r="NP128" s="228"/>
      <c r="NQ128" s="228"/>
      <c r="NR128" s="228"/>
      <c r="NS128" s="228"/>
      <c r="NT128" s="228"/>
      <c r="NU128" s="228"/>
      <c r="NV128" s="228"/>
      <c r="NW128" s="228"/>
      <c r="NX128" s="228"/>
      <c r="NY128" s="228"/>
      <c r="NZ128" s="228"/>
      <c r="OA128" s="228"/>
      <c r="OB128" s="228"/>
      <c r="OC128" s="228"/>
      <c r="OD128" s="228"/>
      <c r="OE128" s="228"/>
      <c r="OF128" s="228"/>
      <c r="OG128" s="228"/>
      <c r="OH128" s="228"/>
      <c r="OI128" s="228"/>
      <c r="OJ128" s="228"/>
      <c r="OK128" s="228"/>
      <c r="OL128" s="228"/>
      <c r="OM128" s="228"/>
      <c r="ON128" s="228"/>
      <c r="OO128" s="228"/>
      <c r="OP128" s="228"/>
      <c r="OQ128" s="228"/>
      <c r="OR128" s="228"/>
      <c r="OS128" s="228"/>
      <c r="OT128" s="228"/>
      <c r="OU128" s="228"/>
      <c r="OV128" s="228"/>
      <c r="OW128" s="228"/>
      <c r="OX128" s="228"/>
      <c r="OY128" s="228"/>
      <c r="OZ128" s="228"/>
      <c r="PA128" s="228"/>
      <c r="PB128" s="228"/>
      <c r="PC128" s="228"/>
      <c r="PD128" s="228"/>
      <c r="PE128" s="228"/>
      <c r="PF128" s="228"/>
      <c r="PG128" s="228"/>
      <c r="PH128" s="228"/>
      <c r="PI128" s="228"/>
      <c r="PJ128" s="228"/>
      <c r="PK128" s="228"/>
      <c r="PL128" s="228"/>
      <c r="PM128" s="228"/>
      <c r="PN128" s="228"/>
      <c r="PO128" s="228"/>
      <c r="PP128" s="228"/>
      <c r="PQ128" s="228"/>
      <c r="PR128" s="228"/>
      <c r="PS128" s="228"/>
      <c r="PT128" s="228"/>
      <c r="PU128" s="228"/>
      <c r="PV128" s="228"/>
      <c r="PW128" s="228"/>
      <c r="PX128" s="228"/>
      <c r="PY128" s="228"/>
      <c r="PZ128" s="228"/>
      <c r="QA128" s="228"/>
      <c r="QB128" s="228"/>
      <c r="QC128" s="228"/>
      <c r="QD128" s="228"/>
      <c r="QE128" s="228"/>
      <c r="QF128" s="228"/>
      <c r="QG128" s="228"/>
      <c r="QH128" s="228"/>
      <c r="QI128" s="228"/>
      <c r="QJ128" s="228"/>
      <c r="QK128" s="228"/>
      <c r="QL128" s="228"/>
      <c r="QM128" s="228"/>
      <c r="QN128" s="228"/>
      <c r="QO128" s="228"/>
      <c r="QP128" s="228"/>
      <c r="QQ128" s="228"/>
      <c r="QR128" s="228"/>
      <c r="QS128" s="228"/>
      <c r="QT128" s="228"/>
      <c r="QU128" s="228"/>
      <c r="QV128" s="228"/>
      <c r="QW128" s="228"/>
      <c r="QX128" s="228"/>
      <c r="QY128" s="228"/>
      <c r="QZ128" s="228"/>
      <c r="RA128" s="228"/>
      <c r="RB128" s="228"/>
      <c r="RC128" s="228"/>
      <c r="RD128" s="228"/>
      <c r="RE128" s="228"/>
      <c r="RF128" s="228"/>
      <c r="RG128" s="228"/>
      <c r="RH128" s="228"/>
      <c r="RI128" s="228"/>
      <c r="RJ128" s="228"/>
      <c r="RK128" s="228"/>
      <c r="RL128" s="228"/>
      <c r="RM128" s="228"/>
      <c r="RN128" s="228"/>
      <c r="RO128" s="228"/>
      <c r="RP128" s="228"/>
      <c r="RQ128" s="228"/>
      <c r="RR128" s="228"/>
      <c r="RS128" s="228"/>
      <c r="RT128" s="228"/>
      <c r="RU128" s="228"/>
      <c r="RV128" s="228"/>
      <c r="RW128" s="228"/>
      <c r="RX128" s="228"/>
      <c r="RY128" s="228"/>
      <c r="RZ128" s="228"/>
      <c r="SA128" s="228"/>
      <c r="SB128" s="228"/>
      <c r="SC128" s="228"/>
      <c r="SD128" s="228"/>
      <c r="SE128" s="228"/>
      <c r="SF128" s="228"/>
      <c r="SG128" s="228"/>
      <c r="SH128" s="228"/>
      <c r="SI128" s="228"/>
      <c r="SJ128" s="228"/>
      <c r="SK128" s="228"/>
      <c r="SL128" s="228"/>
      <c r="SM128" s="228"/>
      <c r="SN128" s="228"/>
      <c r="SO128" s="228"/>
      <c r="SP128" s="228"/>
      <c r="SQ128" s="228"/>
      <c r="SR128" s="228"/>
      <c r="SS128" s="228"/>
      <c r="ST128" s="228"/>
      <c r="SU128" s="228"/>
      <c r="SV128" s="228"/>
      <c r="SW128" s="228"/>
      <c r="SX128" s="228"/>
      <c r="SY128" s="228"/>
      <c r="SZ128" s="228"/>
      <c r="TA128" s="228"/>
      <c r="TB128" s="228"/>
      <c r="TC128" s="228"/>
      <c r="TD128" s="228"/>
      <c r="TE128" s="228"/>
      <c r="TF128" s="228"/>
      <c r="TG128" s="228"/>
      <c r="TH128" s="228"/>
      <c r="TI128" s="228"/>
      <c r="TJ128" s="228"/>
      <c r="TK128" s="228"/>
      <c r="TL128" s="228"/>
      <c r="TM128" s="228"/>
      <c r="TN128" s="228"/>
      <c r="TO128" s="228"/>
      <c r="TP128" s="228"/>
      <c r="TQ128" s="228"/>
      <c r="TR128" s="228"/>
      <c r="TS128" s="228"/>
      <c r="TT128" s="228"/>
      <c r="TU128" s="228"/>
      <c r="TV128" s="228"/>
      <c r="TW128" s="228"/>
      <c r="TX128" s="228"/>
      <c r="TY128" s="228"/>
      <c r="TZ128" s="228"/>
      <c r="UA128" s="228"/>
      <c r="UB128" s="228"/>
      <c r="UC128" s="228"/>
      <c r="UD128" s="228"/>
      <c r="UE128" s="228"/>
      <c r="UF128" s="228"/>
      <c r="UG128" s="228"/>
      <c r="UH128" s="228"/>
      <c r="UI128" s="228"/>
      <c r="UJ128" s="228"/>
      <c r="UK128" s="228"/>
      <c r="UL128" s="228"/>
      <c r="UM128" s="228"/>
      <c r="UN128" s="228"/>
      <c r="UO128" s="228"/>
      <c r="UP128" s="228"/>
      <c r="UQ128" s="228"/>
      <c r="UR128" s="228"/>
      <c r="US128" s="228"/>
      <c r="UT128" s="228"/>
      <c r="UU128" s="228"/>
      <c r="UV128" s="228"/>
      <c r="UW128" s="228"/>
      <c r="UX128" s="228"/>
      <c r="UY128" s="228"/>
      <c r="UZ128" s="228"/>
      <c r="VA128" s="228"/>
      <c r="VB128" s="228"/>
      <c r="VC128" s="228"/>
      <c r="VD128" s="228"/>
      <c r="VE128" s="228"/>
      <c r="VF128" s="228"/>
      <c r="VG128" s="228"/>
      <c r="VH128" s="228"/>
      <c r="VI128" s="228"/>
      <c r="VJ128" s="228"/>
      <c r="VK128" s="228"/>
      <c r="VL128" s="228"/>
      <c r="VM128" s="228"/>
      <c r="VN128" s="228"/>
      <c r="VO128" s="228"/>
      <c r="VP128" s="228"/>
      <c r="VQ128" s="228"/>
      <c r="VR128" s="228"/>
      <c r="VS128" s="228"/>
      <c r="VT128" s="228"/>
      <c r="VU128" s="228"/>
      <c r="VV128" s="228"/>
      <c r="VW128" s="228"/>
      <c r="VX128" s="228"/>
      <c r="VY128" s="228"/>
      <c r="VZ128" s="228"/>
      <c r="WA128" s="228"/>
      <c r="WB128" s="228"/>
      <c r="WC128" s="228"/>
      <c r="WD128" s="228"/>
      <c r="WE128" s="228"/>
      <c r="WF128" s="228"/>
      <c r="WG128" s="228"/>
      <c r="WH128" s="228"/>
      <c r="WI128" s="228"/>
      <c r="WJ128" s="228"/>
      <c r="WK128" s="228"/>
      <c r="WL128" s="228"/>
      <c r="WM128" s="228"/>
      <c r="WN128" s="228"/>
      <c r="WO128" s="228"/>
      <c r="WP128" s="228"/>
      <c r="WQ128" s="228"/>
      <c r="WR128" s="228"/>
      <c r="WS128" s="228"/>
      <c r="WT128" s="228"/>
      <c r="WU128" s="228"/>
      <c r="WV128" s="228"/>
      <c r="WW128" s="228"/>
      <c r="WX128" s="228"/>
      <c r="WY128" s="228"/>
      <c r="WZ128" s="228"/>
      <c r="XA128" s="228"/>
      <c r="XB128" s="228"/>
      <c r="XC128" s="228"/>
      <c r="XD128" s="228"/>
      <c r="XE128" s="228"/>
      <c r="XF128" s="228"/>
      <c r="XG128" s="228"/>
      <c r="XH128" s="228"/>
      <c r="XI128" s="228"/>
      <c r="XJ128" s="228"/>
      <c r="XK128" s="228"/>
      <c r="XL128" s="228"/>
      <c r="XM128" s="228"/>
      <c r="XN128" s="228"/>
      <c r="XO128" s="228"/>
      <c r="XP128" s="228"/>
      <c r="XQ128" s="228"/>
      <c r="XR128" s="228"/>
      <c r="XS128" s="228"/>
      <c r="XT128" s="228"/>
      <c r="XU128" s="228"/>
      <c r="XV128" s="228"/>
      <c r="XW128" s="228"/>
      <c r="XX128" s="228"/>
      <c r="XY128" s="228"/>
      <c r="XZ128" s="228"/>
      <c r="YA128" s="228"/>
      <c r="YB128" s="228"/>
      <c r="YC128" s="228"/>
      <c r="YD128" s="228"/>
      <c r="YE128" s="228"/>
      <c r="YF128" s="228"/>
      <c r="YG128" s="228"/>
      <c r="YH128" s="228"/>
      <c r="YI128" s="228"/>
      <c r="YJ128" s="228"/>
      <c r="YK128" s="228"/>
      <c r="YL128" s="228"/>
      <c r="YM128" s="228"/>
      <c r="YN128" s="228"/>
      <c r="YO128" s="228"/>
      <c r="YP128" s="228"/>
      <c r="YQ128" s="228"/>
      <c r="YR128" s="228"/>
      <c r="YS128" s="228"/>
      <c r="YT128" s="228"/>
      <c r="YU128" s="228"/>
      <c r="YV128" s="228"/>
      <c r="YW128" s="228"/>
      <c r="YX128" s="228"/>
      <c r="YY128" s="228"/>
      <c r="YZ128" s="228"/>
      <c r="ZA128" s="228"/>
      <c r="ZB128" s="228"/>
      <c r="ZC128" s="228"/>
      <c r="ZD128" s="228"/>
      <c r="ZE128" s="228"/>
      <c r="ZF128" s="228"/>
      <c r="ZG128" s="228"/>
      <c r="ZH128" s="228"/>
      <c r="ZI128" s="228"/>
      <c r="ZJ128" s="228"/>
      <c r="ZK128" s="228"/>
      <c r="ZL128" s="228"/>
      <c r="ZM128" s="228"/>
      <c r="ZN128" s="228"/>
      <c r="ZO128" s="228"/>
      <c r="ZP128" s="228"/>
      <c r="ZQ128" s="228"/>
      <c r="ZR128" s="228"/>
      <c r="ZS128" s="228"/>
      <c r="ZT128" s="228"/>
      <c r="ZU128" s="228"/>
      <c r="ZV128" s="228"/>
      <c r="ZW128" s="228"/>
      <c r="ZX128" s="228"/>
      <c r="ZY128" s="228"/>
      <c r="ZZ128" s="228"/>
      <c r="AAA128" s="228"/>
      <c r="AAB128" s="228"/>
      <c r="AAC128" s="228"/>
      <c r="AAD128" s="228"/>
      <c r="AAE128" s="228"/>
      <c r="AAF128" s="228"/>
      <c r="AAG128" s="228"/>
      <c r="AAH128" s="228"/>
      <c r="AAI128" s="228"/>
      <c r="AAJ128" s="228"/>
      <c r="AAK128" s="228"/>
      <c r="AAL128" s="228"/>
      <c r="AAM128" s="228"/>
      <c r="AAN128" s="228"/>
      <c r="AAO128" s="228"/>
      <c r="AAP128" s="228"/>
      <c r="AAQ128" s="228"/>
      <c r="AAR128" s="228"/>
      <c r="AAS128" s="228"/>
      <c r="AAT128" s="228"/>
      <c r="AAU128" s="228"/>
      <c r="AAV128" s="228"/>
      <c r="AAW128" s="228"/>
      <c r="AAX128" s="228"/>
      <c r="AAY128" s="228"/>
      <c r="AAZ128" s="228"/>
      <c r="ABA128" s="228"/>
      <c r="ABB128" s="228"/>
      <c r="ABC128" s="228"/>
      <c r="ABD128" s="228"/>
      <c r="ABE128" s="228"/>
      <c r="ABF128" s="228"/>
      <c r="ABG128" s="228"/>
      <c r="ABH128" s="228"/>
      <c r="ABI128" s="228"/>
      <c r="ABJ128" s="228"/>
      <c r="ABK128" s="228"/>
      <c r="ABL128" s="228"/>
      <c r="ABM128" s="228"/>
      <c r="ABN128" s="228"/>
      <c r="ABO128" s="228"/>
      <c r="ABP128" s="228"/>
      <c r="ABQ128" s="228"/>
      <c r="ABR128" s="228"/>
      <c r="ABS128" s="228"/>
      <c r="ABT128" s="228"/>
      <c r="ABU128" s="228"/>
      <c r="ABV128" s="228"/>
      <c r="ABW128" s="228"/>
      <c r="ABX128" s="228"/>
      <c r="ABY128" s="228"/>
      <c r="ABZ128" s="228"/>
      <c r="ACA128" s="228"/>
      <c r="ACB128" s="228"/>
      <c r="ACC128" s="228"/>
      <c r="ACD128" s="228"/>
      <c r="ACE128" s="228"/>
      <c r="ACF128" s="228"/>
      <c r="ACG128" s="228"/>
      <c r="ACH128" s="228"/>
      <c r="ACI128" s="228"/>
      <c r="ACJ128" s="228"/>
      <c r="ACK128" s="228"/>
      <c r="ACL128" s="228"/>
      <c r="ACM128" s="228"/>
      <c r="ACN128" s="228"/>
      <c r="ACO128" s="228"/>
      <c r="ACP128" s="228"/>
      <c r="ACQ128" s="228"/>
      <c r="ACR128" s="228"/>
      <c r="ACS128" s="228"/>
      <c r="ACT128" s="228"/>
      <c r="ACU128" s="228"/>
      <c r="ACV128" s="228"/>
      <c r="ACW128" s="228"/>
      <c r="ACX128" s="228"/>
      <c r="ACY128" s="228"/>
      <c r="ACZ128" s="228"/>
      <c r="ADA128" s="228"/>
      <c r="ADB128" s="228"/>
      <c r="ADC128" s="228"/>
      <c r="ADD128" s="228"/>
      <c r="ADE128" s="228"/>
      <c r="ADF128" s="228"/>
      <c r="ADG128" s="228"/>
      <c r="ADH128" s="228"/>
      <c r="ADI128" s="228"/>
      <c r="ADJ128" s="228"/>
      <c r="ADK128" s="228"/>
      <c r="ADL128" s="228"/>
      <c r="ADM128" s="228"/>
      <c r="ADN128" s="228"/>
      <c r="ADO128" s="228"/>
      <c r="ADP128" s="228"/>
      <c r="ADQ128" s="228"/>
      <c r="ADR128" s="228"/>
      <c r="ADS128" s="228"/>
      <c r="ADT128" s="228"/>
      <c r="ADU128" s="228"/>
      <c r="ADV128" s="228"/>
      <c r="ADW128" s="228"/>
      <c r="ADX128" s="228"/>
      <c r="ADY128" s="228"/>
      <c r="ADZ128" s="228"/>
      <c r="AEA128" s="228"/>
      <c r="AEB128" s="228"/>
      <c r="AEC128" s="228"/>
      <c r="AED128" s="228"/>
      <c r="AEE128" s="228"/>
      <c r="AEF128" s="228"/>
      <c r="AEG128" s="228"/>
      <c r="AEH128" s="228"/>
      <c r="AEI128" s="228"/>
      <c r="AEJ128" s="228"/>
      <c r="AEK128" s="228"/>
      <c r="AEL128" s="228"/>
      <c r="AEM128" s="228"/>
      <c r="AEN128" s="228"/>
      <c r="AEO128" s="228"/>
      <c r="AEP128" s="228"/>
      <c r="AEQ128" s="228"/>
      <c r="AER128" s="228"/>
      <c r="AES128" s="228"/>
      <c r="AET128" s="228"/>
      <c r="AEU128" s="228"/>
      <c r="AEV128" s="228"/>
      <c r="AEW128" s="228"/>
      <c r="AEX128" s="228"/>
      <c r="AEY128" s="228"/>
      <c r="AEZ128" s="228"/>
      <c r="AFA128" s="228"/>
      <c r="AFB128" s="228"/>
      <c r="AFC128" s="228"/>
      <c r="AFD128" s="228"/>
      <c r="AFE128" s="228"/>
      <c r="AFF128" s="228"/>
      <c r="AFG128" s="228"/>
      <c r="AFH128" s="228"/>
      <c r="AFI128" s="228"/>
      <c r="AFJ128" s="228"/>
      <c r="AFK128" s="228"/>
      <c r="AFL128" s="228"/>
      <c r="AFM128" s="228"/>
      <c r="AFN128" s="228"/>
      <c r="AFO128" s="228"/>
      <c r="AFP128" s="228"/>
      <c r="AFQ128" s="228"/>
      <c r="AFR128" s="228"/>
      <c r="AFS128" s="228"/>
      <c r="AFT128" s="228"/>
      <c r="AFU128" s="228"/>
      <c r="AFV128" s="228"/>
      <c r="AFW128" s="228"/>
      <c r="AFX128" s="228"/>
      <c r="AFY128" s="228"/>
      <c r="AFZ128" s="228"/>
      <c r="AGA128" s="228"/>
      <c r="AGB128" s="228"/>
      <c r="AGC128" s="228"/>
      <c r="AGD128" s="228"/>
      <c r="AGE128" s="228"/>
      <c r="AGF128" s="228"/>
      <c r="AGG128" s="228"/>
      <c r="AGH128" s="228"/>
      <c r="AGI128" s="228"/>
      <c r="AGJ128" s="228"/>
      <c r="AGK128" s="228"/>
      <c r="AGL128" s="228"/>
      <c r="AGM128" s="228"/>
      <c r="AGN128" s="228"/>
      <c r="AGO128" s="228"/>
      <c r="AGP128" s="228"/>
      <c r="AGQ128" s="228"/>
      <c r="AGR128" s="228"/>
      <c r="AGS128" s="228"/>
      <c r="AGT128" s="228"/>
      <c r="AGU128" s="228"/>
      <c r="AGV128" s="228"/>
      <c r="AGW128" s="228"/>
      <c r="AGX128" s="228"/>
      <c r="AGY128" s="228"/>
      <c r="AGZ128" s="228"/>
      <c r="AHA128" s="228"/>
      <c r="AHB128" s="228"/>
      <c r="AHC128" s="228"/>
      <c r="AHD128" s="228"/>
      <c r="AHE128" s="228"/>
      <c r="AHF128" s="228"/>
      <c r="AHG128" s="228"/>
      <c r="AHH128" s="228"/>
      <c r="AHI128" s="228"/>
      <c r="AHJ128" s="228"/>
      <c r="AHK128" s="228"/>
      <c r="AHL128" s="228"/>
      <c r="AHM128" s="228"/>
      <c r="AHN128" s="228"/>
      <c r="AHO128" s="228"/>
      <c r="AHP128" s="228"/>
      <c r="AHQ128" s="228"/>
      <c r="AHR128" s="228"/>
      <c r="AHS128" s="228"/>
      <c r="AHT128" s="228"/>
      <c r="AHU128" s="228"/>
      <c r="AHV128" s="228"/>
      <c r="AHW128" s="228"/>
      <c r="AHX128" s="228"/>
      <c r="AHY128" s="228"/>
      <c r="AHZ128" s="228"/>
      <c r="AIA128" s="228"/>
      <c r="AIB128" s="228"/>
      <c r="AIC128" s="228"/>
      <c r="AID128" s="228"/>
      <c r="AIE128" s="228"/>
      <c r="AIF128" s="228"/>
      <c r="AIG128" s="228"/>
      <c r="AIH128" s="228"/>
      <c r="AII128" s="228"/>
      <c r="AIJ128" s="228"/>
      <c r="AIK128" s="228"/>
      <c r="AIL128" s="228"/>
      <c r="AIM128" s="228"/>
      <c r="AIN128" s="228"/>
      <c r="AIO128" s="228"/>
      <c r="AIP128" s="228"/>
      <c r="AIQ128" s="228"/>
      <c r="AIR128" s="228"/>
      <c r="AIS128" s="228"/>
      <c r="AIT128" s="228"/>
      <c r="AIU128" s="228"/>
      <c r="AIV128" s="228"/>
      <c r="AIW128" s="228"/>
      <c r="AIX128" s="228"/>
      <c r="AIY128" s="228"/>
      <c r="AIZ128" s="228"/>
      <c r="AJA128" s="228"/>
      <c r="AJB128" s="228"/>
      <c r="AJC128" s="228"/>
      <c r="AJD128" s="228"/>
      <c r="AJE128" s="228"/>
      <c r="AJF128" s="228"/>
      <c r="AJG128" s="228"/>
      <c r="AJH128" s="228"/>
      <c r="AJI128" s="228"/>
      <c r="AJJ128" s="228"/>
      <c r="AJK128" s="228"/>
      <c r="AJL128" s="228"/>
      <c r="AJM128" s="228"/>
      <c r="AJN128" s="228"/>
      <c r="AJO128" s="228"/>
      <c r="AJP128" s="228"/>
      <c r="AJQ128" s="228"/>
      <c r="AJR128" s="228"/>
      <c r="AJS128" s="228"/>
      <c r="AJT128" s="228"/>
      <c r="AJU128" s="228"/>
      <c r="AJV128" s="228"/>
      <c r="AJW128" s="228"/>
      <c r="AJX128" s="228"/>
      <c r="AJY128" s="228"/>
      <c r="AJZ128" s="228"/>
      <c r="AKA128" s="228"/>
      <c r="AKB128" s="228"/>
      <c r="AKC128" s="228"/>
      <c r="AKD128" s="228"/>
      <c r="AKE128" s="228"/>
      <c r="AKF128" s="228"/>
      <c r="AKG128" s="228"/>
      <c r="AKH128" s="228"/>
      <c r="AKI128" s="228"/>
      <c r="AKJ128" s="228"/>
      <c r="AKK128" s="228"/>
      <c r="AKL128" s="228"/>
      <c r="AKM128" s="228"/>
      <c r="AKN128" s="228"/>
      <c r="AKO128" s="228"/>
      <c r="AKP128" s="228"/>
      <c r="AKQ128" s="228"/>
      <c r="AKR128" s="228"/>
      <c r="AKS128" s="228"/>
      <c r="AKT128" s="228"/>
      <c r="AKU128" s="228"/>
      <c r="AKV128" s="228"/>
      <c r="AKW128" s="228"/>
      <c r="AKX128" s="228"/>
      <c r="AKY128" s="228"/>
      <c r="AKZ128" s="228"/>
      <c r="ALA128" s="228"/>
      <c r="ALB128" s="228"/>
      <c r="ALC128" s="228"/>
      <c r="ALD128" s="228"/>
      <c r="ALE128" s="228"/>
      <c r="ALF128" s="228"/>
      <c r="ALG128" s="228"/>
      <c r="ALH128" s="228"/>
      <c r="ALI128" s="228"/>
      <c r="ALJ128" s="228"/>
      <c r="ALK128" s="228"/>
      <c r="ALL128" s="228"/>
      <c r="ALM128" s="228"/>
      <c r="ALN128" s="228"/>
      <c r="ALO128" s="228"/>
      <c r="ALP128" s="228"/>
      <c r="ALQ128" s="228"/>
      <c r="ALR128" s="228"/>
      <c r="ALS128" s="228"/>
      <c r="ALT128" s="228"/>
      <c r="ALU128" s="228"/>
      <c r="ALV128" s="228"/>
      <c r="ALW128" s="228"/>
      <c r="ALX128" s="228"/>
      <c r="ALY128" s="228"/>
      <c r="ALZ128" s="228"/>
      <c r="AMA128" s="228"/>
      <c r="AMB128" s="228"/>
      <c r="AMC128" s="228"/>
      <c r="AMD128" s="228"/>
      <c r="AME128" s="228"/>
      <c r="AMF128" s="228"/>
      <c r="AMG128" s="228"/>
      <c r="AMH128" s="228"/>
      <c r="AMI128" s="228"/>
      <c r="AMJ128" s="228"/>
      <c r="AMK128" s="228"/>
      <c r="AML128" s="228"/>
      <c r="AMM128" s="228"/>
      <c r="AMN128" s="228"/>
      <c r="AMO128" s="228"/>
      <c r="AMP128" s="228"/>
      <c r="AMQ128" s="228"/>
      <c r="AMR128" s="228"/>
      <c r="AMS128" s="228"/>
      <c r="AMT128" s="228"/>
      <c r="AMU128" s="228"/>
      <c r="AMV128" s="228"/>
      <c r="AMW128" s="228"/>
      <c r="AMX128" s="228"/>
    </row>
    <row r="129" spans="1:1038" ht="18" customHeight="1">
      <c r="A129" s="125" t="s">
        <v>1452</v>
      </c>
      <c r="B129" s="126" t="s">
        <v>1278</v>
      </c>
      <c r="D129" s="126" t="s">
        <v>1279</v>
      </c>
      <c r="E129" s="126">
        <v>23</v>
      </c>
      <c r="F129" s="126">
        <v>4</v>
      </c>
      <c r="G129" s="285" t="str">
        <f t="shared" si="22"/>
        <v>23-4</v>
      </c>
      <c r="H129" s="277">
        <v>0</v>
      </c>
      <c r="I129" s="126">
        <v>30</v>
      </c>
      <c r="K129" s="545" t="b">
        <f>IF(I130=1,IF(((VLOOKUP($G129,[1]Depth_Lookup!#REF!,9,FALSE))-(H129/100))=0,"Good",IF(((VLOOKUP($G129,[1]Depth_Lookup!$A$3:$J$550,9,FALSE))-(H129/100))&gt;0,"Too Short","Too Long")))</f>
        <v>0</v>
      </c>
      <c r="L129" s="171">
        <f>(VLOOKUP($G129,Depth_Lookup!$A$3:$J$410,10,FALSE))+(H129/100)</f>
        <v>50.01</v>
      </c>
      <c r="M129" s="171">
        <f>(VLOOKUP($G129,Depth_Lookup!$A$3:$J$410,10,FALSE))+(I129/100)</f>
        <v>50.309999999999995</v>
      </c>
      <c r="N129" s="127" t="s">
        <v>1462</v>
      </c>
      <c r="O129" s="126">
        <v>1</v>
      </c>
      <c r="P129" s="126" t="s">
        <v>853</v>
      </c>
      <c r="Q129" s="126" t="s">
        <v>125</v>
      </c>
      <c r="R129" s="196" t="s">
        <v>1633</v>
      </c>
      <c r="S129" s="126" t="s">
        <v>94</v>
      </c>
      <c r="T129" s="126" t="s">
        <v>587</v>
      </c>
      <c r="W129" s="126" t="s">
        <v>102</v>
      </c>
      <c r="X129" s="202">
        <v>5</v>
      </c>
      <c r="Y129" s="126" t="s">
        <v>90</v>
      </c>
      <c r="Z129" s="126" t="s">
        <v>91</v>
      </c>
      <c r="AB129" s="126" t="s">
        <v>116</v>
      </c>
      <c r="AC129" s="126" t="s">
        <v>95</v>
      </c>
      <c r="AD129" s="126" t="s">
        <v>96</v>
      </c>
      <c r="AE129" s="128" t="s">
        <v>123</v>
      </c>
      <c r="AF129" s="196">
        <v>1</v>
      </c>
      <c r="AG129" s="129" t="s">
        <v>1468</v>
      </c>
      <c r="AH129" s="126" t="s">
        <v>1362</v>
      </c>
      <c r="AI129" s="130">
        <v>68</v>
      </c>
      <c r="AO129" s="130"/>
      <c r="AU129" s="130">
        <v>1</v>
      </c>
      <c r="AV129" s="126">
        <v>1</v>
      </c>
      <c r="AW129" s="126">
        <v>0.5</v>
      </c>
      <c r="AX129" s="126" t="s">
        <v>110</v>
      </c>
      <c r="AY129" s="126" t="s">
        <v>103</v>
      </c>
      <c r="BA129" s="130">
        <v>30</v>
      </c>
      <c r="BB129" s="126">
        <v>8</v>
      </c>
      <c r="BC129" s="126">
        <v>3</v>
      </c>
      <c r="BD129" s="126" t="s">
        <v>110</v>
      </c>
      <c r="BE129" s="126" t="s">
        <v>103</v>
      </c>
      <c r="BG129" s="130"/>
      <c r="BM129" s="130">
        <v>1</v>
      </c>
      <c r="BN129" s="126">
        <v>1</v>
      </c>
      <c r="BO129" s="126">
        <v>0.5</v>
      </c>
      <c r="BY129" s="130"/>
      <c r="CG129" s="131"/>
      <c r="CH129" s="132" t="s">
        <v>1329</v>
      </c>
      <c r="CI129" s="132">
        <v>100</v>
      </c>
      <c r="CJ129" s="132" t="s">
        <v>514</v>
      </c>
      <c r="CK129" s="133"/>
      <c r="CL129" s="134"/>
      <c r="CM129" s="134"/>
      <c r="CN129" s="134"/>
      <c r="CO129" s="134"/>
      <c r="CP129" s="134"/>
      <c r="CQ129" s="134"/>
      <c r="CR129" s="134"/>
      <c r="CS129" s="134"/>
      <c r="CT129" s="134"/>
      <c r="CU129" s="134"/>
      <c r="CV129" s="134"/>
      <c r="CW129" s="134"/>
      <c r="CX129" s="134"/>
      <c r="CY129" s="134"/>
      <c r="CZ129" s="134"/>
      <c r="DA129" s="134"/>
      <c r="DB129" s="134">
        <v>70</v>
      </c>
      <c r="DC129" s="135">
        <v>30</v>
      </c>
      <c r="DD129" s="134"/>
      <c r="DE129" s="134"/>
      <c r="DF129" s="134"/>
      <c r="DG129" s="134"/>
      <c r="DH129" s="134"/>
      <c r="DI129" s="134"/>
      <c r="DJ129" s="134"/>
      <c r="DK129" s="207">
        <v>100</v>
      </c>
      <c r="DL129" s="131"/>
      <c r="DM129" s="134"/>
      <c r="DN129" s="134"/>
      <c r="DO129" s="136"/>
      <c r="DQ129" s="131"/>
      <c r="DR129" s="136"/>
      <c r="DS129" s="131"/>
      <c r="DT129" s="138" t="s">
        <v>1458</v>
      </c>
      <c r="DW129" s="213">
        <v>100</v>
      </c>
      <c r="DX129" s="214" t="e">
        <v>#N/A</v>
      </c>
      <c r="DY129" s="139" t="s">
        <v>1405</v>
      </c>
      <c r="DZ129" s="139" t="s">
        <v>1459</v>
      </c>
      <c r="EA129" s="139"/>
      <c r="ED129" s="229" t="s">
        <v>2517</v>
      </c>
      <c r="EE129" s="140"/>
      <c r="EG129" s="140"/>
      <c r="EI129" s="218" t="e">
        <f>VLOOKUP(EH129,definitions_list_mag!$Y$12:$Z$15,2,FALSE)</f>
        <v>#N/A</v>
      </c>
      <c r="EJ129" s="143"/>
      <c r="EK129" s="221" t="e">
        <f>VLOOKUP(EJ129,definitions_list_mag!$AT$3:$AU$5,2,FALSE)</f>
        <v>#N/A</v>
      </c>
      <c r="EM129" s="109"/>
      <c r="EN129" s="109"/>
      <c r="EQ129" s="109"/>
      <c r="EZ129" s="192" t="e">
        <f t="shared" si="25"/>
        <v>#DIV/0!</v>
      </c>
      <c r="FA129" s="192" t="e">
        <f t="shared" si="26"/>
        <v>#DIV/0!</v>
      </c>
      <c r="FB129" s="192" t="e">
        <f t="shared" si="27"/>
        <v>#DIV/0!</v>
      </c>
      <c r="FC129" s="192" t="e">
        <f t="shared" si="28"/>
        <v>#DIV/0!</v>
      </c>
      <c r="FD129" s="192" t="e">
        <f t="shared" si="29"/>
        <v>#DIV/0!</v>
      </c>
      <c r="FE129" s="193" t="e">
        <f t="shared" si="30"/>
        <v>#DIV/0!</v>
      </c>
      <c r="FF129" s="194" t="e">
        <f t="shared" si="31"/>
        <v>#DIV/0!</v>
      </c>
      <c r="FG129" s="143"/>
      <c r="FI129" s="778">
        <f t="shared" si="32"/>
        <v>0</v>
      </c>
      <c r="FJ129" s="779" t="e">
        <f t="shared" si="33"/>
        <v>#DIV/0!</v>
      </c>
      <c r="FK129" s="779" t="e">
        <f t="shared" si="34"/>
        <v>#DIV/0!</v>
      </c>
      <c r="FL129" s="780" t="e">
        <f t="shared" si="35"/>
        <v>#DIV/0!</v>
      </c>
      <c r="FM129" s="169" t="e">
        <f t="shared" si="36"/>
        <v>#DIV/0!</v>
      </c>
      <c r="FN129" s="783" t="e">
        <f t="shared" si="37"/>
        <v>#DIV/0!</v>
      </c>
    </row>
    <row r="130" spans="1:1038" ht="18" customHeight="1">
      <c r="A130" s="125" t="s">
        <v>1452</v>
      </c>
      <c r="B130" s="126" t="s">
        <v>1278</v>
      </c>
      <c r="D130" s="126" t="s">
        <v>1279</v>
      </c>
      <c r="E130" s="126">
        <v>23</v>
      </c>
      <c r="F130" s="126">
        <v>4</v>
      </c>
      <c r="G130" s="285" t="str">
        <f t="shared" si="22"/>
        <v>23-4</v>
      </c>
      <c r="H130" s="277">
        <v>30</v>
      </c>
      <c r="I130" s="126">
        <v>64</v>
      </c>
      <c r="K130" s="545" t="b">
        <f>IF(I131=1,IF(((VLOOKUP($G130,[1]Depth_Lookup!#REF!,9,FALSE))-(H130/100))=0,"Good",IF(((VLOOKUP($G130,[1]Depth_Lookup!$A$3:$J$550,9,FALSE))-(H130/100))&gt;0,"Too Short","Too Long")))</f>
        <v>0</v>
      </c>
      <c r="L130" s="171">
        <f>(VLOOKUP($G130,Depth_Lookup!$A$3:$J$410,10,FALSE))+(H130/100)</f>
        <v>50.309999999999995</v>
      </c>
      <c r="M130" s="171">
        <f>(VLOOKUP($G130,Depth_Lookup!$A$3:$J$410,10,FALSE))+(I130/100)</f>
        <v>50.65</v>
      </c>
      <c r="N130" s="127">
        <v>16</v>
      </c>
      <c r="O130" s="126" t="s">
        <v>1280</v>
      </c>
      <c r="P130" s="126" t="s">
        <v>853</v>
      </c>
      <c r="Q130" s="126" t="s">
        <v>125</v>
      </c>
      <c r="R130" s="196" t="s">
        <v>1633</v>
      </c>
      <c r="S130" s="126" t="s">
        <v>587</v>
      </c>
      <c r="W130" s="126" t="s">
        <v>102</v>
      </c>
      <c r="X130" s="202">
        <v>5</v>
      </c>
      <c r="Y130" s="126" t="s">
        <v>90</v>
      </c>
      <c r="Z130" s="126" t="s">
        <v>91</v>
      </c>
      <c r="AB130" s="126" t="s">
        <v>116</v>
      </c>
      <c r="AC130" s="126" t="s">
        <v>95</v>
      </c>
      <c r="AD130" s="126" t="s">
        <v>96</v>
      </c>
      <c r="AE130" s="128" t="s">
        <v>123</v>
      </c>
      <c r="AF130" s="196">
        <v>1</v>
      </c>
      <c r="AG130" s="129" t="s">
        <v>1469</v>
      </c>
      <c r="AH130" s="126" t="s">
        <v>1362</v>
      </c>
      <c r="AI130" s="130">
        <v>68</v>
      </c>
      <c r="AO130" s="130"/>
      <c r="AU130" s="130">
        <v>1</v>
      </c>
      <c r="AV130" s="126">
        <v>1</v>
      </c>
      <c r="AW130" s="126">
        <v>0.5</v>
      </c>
      <c r="AX130" s="126" t="s">
        <v>110</v>
      </c>
      <c r="AY130" s="126" t="s">
        <v>103</v>
      </c>
      <c r="BA130" s="130">
        <v>30</v>
      </c>
      <c r="BB130" s="126">
        <v>8</v>
      </c>
      <c r="BC130" s="126">
        <v>3</v>
      </c>
      <c r="BD130" s="126" t="s">
        <v>110</v>
      </c>
      <c r="BE130" s="126" t="s">
        <v>103</v>
      </c>
      <c r="BG130" s="130"/>
      <c r="BM130" s="130">
        <v>1</v>
      </c>
      <c r="BN130" s="126">
        <v>1</v>
      </c>
      <c r="BO130" s="126">
        <v>0.5</v>
      </c>
      <c r="BY130" s="130"/>
      <c r="CG130" s="131"/>
      <c r="CH130" s="132" t="s">
        <v>1360</v>
      </c>
      <c r="CI130" s="132">
        <v>100</v>
      </c>
      <c r="CJ130" s="132" t="s">
        <v>514</v>
      </c>
      <c r="CK130" s="133"/>
      <c r="CL130" s="134"/>
      <c r="CM130" s="134"/>
      <c r="CN130" s="134"/>
      <c r="CO130" s="134"/>
      <c r="CP130" s="134"/>
      <c r="CQ130" s="134"/>
      <c r="CR130" s="134"/>
      <c r="CS130" s="134"/>
      <c r="CT130" s="134"/>
      <c r="CU130" s="134"/>
      <c r="CV130" s="134"/>
      <c r="CW130" s="134"/>
      <c r="CX130" s="134"/>
      <c r="CY130" s="134"/>
      <c r="CZ130" s="134"/>
      <c r="DA130" s="134"/>
      <c r="DB130" s="134">
        <v>70</v>
      </c>
      <c r="DC130" s="135">
        <v>30</v>
      </c>
      <c r="DD130" s="134"/>
      <c r="DE130" s="134"/>
      <c r="DF130" s="134"/>
      <c r="DG130" s="134"/>
      <c r="DH130" s="134"/>
      <c r="DI130" s="134"/>
      <c r="DJ130" s="134"/>
      <c r="DK130" s="207">
        <v>100</v>
      </c>
      <c r="DL130" s="131"/>
      <c r="DM130" s="134"/>
      <c r="DN130" s="134"/>
      <c r="DO130" s="136"/>
      <c r="DQ130" s="131"/>
      <c r="DR130" s="136"/>
      <c r="DS130" s="131"/>
      <c r="DT130" s="138" t="s">
        <v>1470</v>
      </c>
      <c r="DW130" s="213">
        <v>100</v>
      </c>
      <c r="DX130" s="214" t="e">
        <v>#N/A</v>
      </c>
      <c r="DY130" s="139" t="s">
        <v>1401</v>
      </c>
      <c r="DZ130" s="139" t="s">
        <v>1471</v>
      </c>
      <c r="EA130" s="139"/>
      <c r="ED130" s="229" t="s">
        <v>2517</v>
      </c>
      <c r="EE130" s="140"/>
      <c r="EG130" s="140"/>
      <c r="EI130" s="218" t="e">
        <f>VLOOKUP(EH130,definitions_list_mag!$Y$12:$Z$15,2,FALSE)</f>
        <v>#N/A</v>
      </c>
      <c r="EJ130" s="143"/>
      <c r="EK130" s="221" t="e">
        <f>VLOOKUP(EJ130,definitions_list_mag!$AT$3:$AU$5,2,FALSE)</f>
        <v>#N/A</v>
      </c>
      <c r="EM130" s="109"/>
      <c r="EN130" s="109"/>
      <c r="EQ130" s="140"/>
      <c r="EZ130" s="192" t="e">
        <f t="shared" si="25"/>
        <v>#DIV/0!</v>
      </c>
      <c r="FA130" s="192" t="e">
        <f t="shared" si="26"/>
        <v>#DIV/0!</v>
      </c>
      <c r="FB130" s="192" t="e">
        <f t="shared" si="27"/>
        <v>#DIV/0!</v>
      </c>
      <c r="FC130" s="192" t="e">
        <f t="shared" si="28"/>
        <v>#DIV/0!</v>
      </c>
      <c r="FD130" s="192" t="e">
        <f t="shared" si="29"/>
        <v>#DIV/0!</v>
      </c>
      <c r="FE130" s="193" t="e">
        <f t="shared" si="30"/>
        <v>#DIV/0!</v>
      </c>
      <c r="FF130" s="194" t="e">
        <f t="shared" si="31"/>
        <v>#DIV/0!</v>
      </c>
      <c r="FG130" s="143"/>
      <c r="FI130" s="778">
        <f t="shared" si="32"/>
        <v>0</v>
      </c>
      <c r="FJ130" s="779" t="e">
        <f t="shared" si="33"/>
        <v>#DIV/0!</v>
      </c>
      <c r="FK130" s="779" t="e">
        <f t="shared" si="34"/>
        <v>#DIV/0!</v>
      </c>
      <c r="FL130" s="780" t="e">
        <f t="shared" si="35"/>
        <v>#DIV/0!</v>
      </c>
      <c r="FM130" s="169" t="e">
        <f t="shared" si="36"/>
        <v>#DIV/0!</v>
      </c>
      <c r="FN130" s="783" t="e">
        <f t="shared" si="37"/>
        <v>#DIV/0!</v>
      </c>
    </row>
    <row r="131" spans="1:1038" s="288" customFormat="1" ht="18" customHeight="1">
      <c r="A131" s="352" t="s">
        <v>1452</v>
      </c>
      <c r="B131" s="227" t="s">
        <v>1278</v>
      </c>
      <c r="C131" s="227"/>
      <c r="D131" s="227" t="s">
        <v>1279</v>
      </c>
      <c r="E131" s="227">
        <v>23</v>
      </c>
      <c r="F131" s="227">
        <v>4</v>
      </c>
      <c r="G131" s="285" t="str">
        <f t="shared" si="22"/>
        <v>23-4</v>
      </c>
      <c r="H131" s="278">
        <v>64</v>
      </c>
      <c r="I131" s="227">
        <v>65</v>
      </c>
      <c r="J131" s="226"/>
      <c r="K131" s="545" t="b">
        <f>IF(I132=1,IF(((VLOOKUP($G131,[1]Depth_Lookup!#REF!,9,FALSE))-(H131/100))=0,"Good",IF(((VLOOKUP($G131,[1]Depth_Lookup!$A$3:$J$550,9,FALSE))-(H131/100))&gt;0,"Too Short","Too Long")))</f>
        <v>0</v>
      </c>
      <c r="L131" s="171">
        <f>(VLOOKUP($G131,Depth_Lookup!$A$3:$J$410,10,FALSE))+(H131/100)</f>
        <v>50.65</v>
      </c>
      <c r="M131" s="171">
        <f>(VLOOKUP($G131,Depth_Lookup!$A$3:$J$410,10,FALSE))+(I131/100)</f>
        <v>50.66</v>
      </c>
      <c r="N131" s="230">
        <v>16</v>
      </c>
      <c r="O131" s="227" t="s">
        <v>1280</v>
      </c>
      <c r="P131" s="227"/>
      <c r="Q131" s="227" t="s">
        <v>97</v>
      </c>
      <c r="R131" s="286" t="s">
        <v>97</v>
      </c>
      <c r="S131" s="227" t="s">
        <v>98</v>
      </c>
      <c r="T131" s="227"/>
      <c r="U131" s="227" t="s">
        <v>95</v>
      </c>
      <c r="V131" s="227" t="s">
        <v>96</v>
      </c>
      <c r="W131" s="227" t="s">
        <v>112</v>
      </c>
      <c r="X131" s="287">
        <v>4</v>
      </c>
      <c r="Y131" s="227" t="s">
        <v>90</v>
      </c>
      <c r="Z131" s="227" t="s">
        <v>91</v>
      </c>
      <c r="AA131" s="227"/>
      <c r="AB131" s="227"/>
      <c r="AC131" s="227"/>
      <c r="AD131" s="227"/>
      <c r="AE131" s="233"/>
      <c r="AF131" s="286" t="e">
        <v>#N/A</v>
      </c>
      <c r="AG131" s="237"/>
      <c r="AH131" s="227"/>
      <c r="AI131" s="240">
        <v>25</v>
      </c>
      <c r="AJ131" s="227"/>
      <c r="AK131" s="227"/>
      <c r="AL131" s="227"/>
      <c r="AM131" s="227"/>
      <c r="AN131" s="227"/>
      <c r="AO131" s="240">
        <v>30</v>
      </c>
      <c r="AP131" s="227"/>
      <c r="AQ131" s="227"/>
      <c r="AR131" s="227"/>
      <c r="AS131" s="227"/>
      <c r="AT131" s="227"/>
      <c r="AU131" s="240">
        <v>45</v>
      </c>
      <c r="AV131" s="227">
        <v>4</v>
      </c>
      <c r="AW131" s="227">
        <v>2</v>
      </c>
      <c r="AX131" s="227" t="s">
        <v>110</v>
      </c>
      <c r="AY131" s="227" t="s">
        <v>103</v>
      </c>
      <c r="AZ131" s="227"/>
      <c r="BA131" s="240"/>
      <c r="BB131" s="227"/>
      <c r="BC131" s="227"/>
      <c r="BD131" s="227"/>
      <c r="BE131" s="227"/>
      <c r="BF131" s="227"/>
      <c r="BG131" s="240"/>
      <c r="BH131" s="227"/>
      <c r="BI131" s="227"/>
      <c r="BJ131" s="227"/>
      <c r="BK131" s="227"/>
      <c r="BL131" s="227"/>
      <c r="BM131" s="240"/>
      <c r="BN131" s="227"/>
      <c r="BO131" s="227"/>
      <c r="BP131" s="227"/>
      <c r="BQ131" s="227"/>
      <c r="BR131" s="227"/>
      <c r="BS131" s="227"/>
      <c r="BT131" s="227"/>
      <c r="BU131" s="227"/>
      <c r="BV131" s="227"/>
      <c r="BW131" s="227"/>
      <c r="BX131" s="227"/>
      <c r="BY131" s="240"/>
      <c r="BZ131" s="227"/>
      <c r="CA131" s="227"/>
      <c r="CB131" s="227"/>
      <c r="CC131" s="227"/>
      <c r="CD131" s="227"/>
      <c r="CE131" s="227"/>
      <c r="CF131" s="227"/>
      <c r="CG131" s="148"/>
      <c r="CH131" s="149" t="s">
        <v>1466</v>
      </c>
      <c r="CI131" s="149">
        <v>100</v>
      </c>
      <c r="CJ131" s="149" t="s">
        <v>514</v>
      </c>
      <c r="CK131" s="151"/>
      <c r="CL131" s="152"/>
      <c r="CM131" s="152"/>
      <c r="CN131" s="152"/>
      <c r="CO131" s="152"/>
      <c r="CP131" s="152"/>
      <c r="CQ131" s="152"/>
      <c r="CR131" s="152"/>
      <c r="CS131" s="152"/>
      <c r="CT131" s="152"/>
      <c r="CU131" s="152"/>
      <c r="CV131" s="152"/>
      <c r="CW131" s="152"/>
      <c r="CX131" s="152"/>
      <c r="CY131" s="152"/>
      <c r="CZ131" s="152"/>
      <c r="DA131" s="152"/>
      <c r="DB131" s="152">
        <v>40</v>
      </c>
      <c r="DC131" s="229"/>
      <c r="DD131" s="152"/>
      <c r="DE131" s="152"/>
      <c r="DF131" s="152"/>
      <c r="DG131" s="152"/>
      <c r="DH131" s="152"/>
      <c r="DI131" s="152"/>
      <c r="DJ131" s="152">
        <v>60</v>
      </c>
      <c r="DK131" s="208">
        <v>100</v>
      </c>
      <c r="DL131" s="148"/>
      <c r="DM131" s="152"/>
      <c r="DN131" s="152"/>
      <c r="DO131" s="153"/>
      <c r="DQ131" s="148"/>
      <c r="DR131" s="153"/>
      <c r="DS131" s="148"/>
      <c r="DT131" s="261" t="s">
        <v>1467</v>
      </c>
      <c r="DU131" s="229">
        <v>10</v>
      </c>
      <c r="DV131" s="229" t="s">
        <v>849</v>
      </c>
      <c r="DW131" s="290">
        <v>100</v>
      </c>
      <c r="DX131" s="291" t="e">
        <v>#N/A</v>
      </c>
      <c r="DY131" s="154" t="s">
        <v>1433</v>
      </c>
      <c r="DZ131" s="154" t="s">
        <v>1430</v>
      </c>
      <c r="EA131" s="154"/>
      <c r="EB131" s="229"/>
      <c r="EC131" s="292"/>
      <c r="ED131" s="229" t="s">
        <v>2517</v>
      </c>
      <c r="EE131" s="293"/>
      <c r="EF131" s="294"/>
      <c r="EG131" s="293"/>
      <c r="EH131" s="295"/>
      <c r="EI131" s="296" t="e">
        <f>VLOOKUP(EH131,definitions_list_mag!$Y$12:$Z$15,2,FALSE)</f>
        <v>#N/A</v>
      </c>
      <c r="EJ131" s="297"/>
      <c r="EK131" s="298" t="e">
        <f>VLOOKUP(EJ131,definitions_list_mag!$AT$3:$AU$5,2,FALSE)</f>
        <v>#N/A</v>
      </c>
      <c r="EL131" s="293"/>
      <c r="EM131" s="295"/>
      <c r="EN131" s="295" t="s">
        <v>1447</v>
      </c>
      <c r="EO131" s="321">
        <v>1</v>
      </c>
      <c r="EP131" s="321"/>
      <c r="EQ131" s="293"/>
      <c r="ER131" s="321"/>
      <c r="ES131" s="321"/>
      <c r="ET131" s="321"/>
      <c r="EU131" s="321"/>
      <c r="EV131" s="322">
        <v>3</v>
      </c>
      <c r="EW131" s="322">
        <v>90</v>
      </c>
      <c r="EX131" s="322">
        <v>30</v>
      </c>
      <c r="EY131" s="322">
        <v>0</v>
      </c>
      <c r="EZ131" s="192">
        <f t="shared" si="25"/>
        <v>-174.81330832095691</v>
      </c>
      <c r="FA131" s="192">
        <f t="shared" si="26"/>
        <v>185.18669167904309</v>
      </c>
      <c r="FB131" s="192">
        <f t="shared" si="27"/>
        <v>59.89810155475287</v>
      </c>
      <c r="FC131" s="192">
        <f t="shared" si="28"/>
        <v>275.18669167904307</v>
      </c>
      <c r="FD131" s="192">
        <f t="shared" si="29"/>
        <v>30.10189844524713</v>
      </c>
      <c r="FE131" s="193">
        <f t="shared" si="30"/>
        <v>5.1866916790430935</v>
      </c>
      <c r="FF131" s="194">
        <f t="shared" si="31"/>
        <v>30.10189844524713</v>
      </c>
      <c r="FG131" s="297"/>
      <c r="FH131" s="295"/>
      <c r="FI131" s="778">
        <f t="shared" si="32"/>
        <v>1</v>
      </c>
      <c r="FJ131" s="779">
        <f t="shared" si="33"/>
        <v>30.10189844524713</v>
      </c>
      <c r="FK131" s="779">
        <f t="shared" si="34"/>
        <v>59.89810155475287</v>
      </c>
      <c r="FL131" s="780">
        <f t="shared" si="35"/>
        <v>1.0454190878243721</v>
      </c>
      <c r="FM131" s="169">
        <f t="shared" si="36"/>
        <v>0.86513480297773326</v>
      </c>
      <c r="FN131" s="783">
        <f t="shared" si="37"/>
        <v>0.86513480297773326</v>
      </c>
      <c r="FO131" s="227"/>
      <c r="FP131" s="227"/>
      <c r="FQ131" s="227"/>
      <c r="FR131" s="227"/>
      <c r="FS131" s="227"/>
      <c r="FT131" s="227"/>
      <c r="FU131" s="227"/>
      <c r="FV131" s="227"/>
      <c r="FW131" s="227"/>
      <c r="FX131" s="227"/>
      <c r="FY131" s="227"/>
      <c r="FZ131" s="227"/>
      <c r="GA131" s="227"/>
      <c r="GB131" s="227"/>
      <c r="GC131" s="227"/>
      <c r="GD131" s="227"/>
      <c r="GE131" s="227"/>
      <c r="GF131" s="227"/>
      <c r="GG131" s="227"/>
      <c r="GH131" s="227"/>
      <c r="GI131" s="227"/>
      <c r="GJ131" s="227"/>
      <c r="GK131" s="227"/>
      <c r="GL131" s="227"/>
      <c r="GM131" s="227"/>
      <c r="GN131" s="227"/>
      <c r="GO131" s="227"/>
      <c r="GP131" s="227"/>
      <c r="GQ131" s="227"/>
      <c r="GR131" s="227"/>
      <c r="GS131" s="227"/>
      <c r="GT131" s="227"/>
      <c r="GU131" s="227"/>
      <c r="GV131" s="227"/>
      <c r="GW131" s="227"/>
      <c r="GX131" s="227"/>
      <c r="GY131" s="227"/>
      <c r="GZ131" s="227"/>
      <c r="HA131" s="227"/>
      <c r="HB131" s="227"/>
      <c r="HC131" s="227"/>
      <c r="HD131" s="227"/>
      <c r="HE131" s="227"/>
      <c r="HF131" s="227"/>
      <c r="HG131" s="227"/>
      <c r="HH131" s="227"/>
      <c r="HI131" s="227"/>
      <c r="HJ131" s="227"/>
      <c r="HK131" s="227"/>
      <c r="HL131" s="227"/>
      <c r="HM131" s="227"/>
      <c r="HN131" s="227"/>
      <c r="HO131" s="227"/>
      <c r="HP131" s="227"/>
      <c r="HQ131" s="227"/>
      <c r="HR131" s="227"/>
      <c r="HS131" s="227"/>
      <c r="HT131" s="227"/>
      <c r="HU131" s="227"/>
      <c r="HV131" s="227"/>
      <c r="HW131" s="227"/>
      <c r="HX131" s="227"/>
      <c r="HY131" s="227"/>
      <c r="HZ131" s="227"/>
      <c r="IA131" s="227"/>
      <c r="IB131" s="227"/>
      <c r="IC131" s="227"/>
      <c r="ID131" s="227"/>
      <c r="IE131" s="227"/>
      <c r="IF131" s="227"/>
      <c r="IG131" s="227"/>
      <c r="IH131" s="227"/>
      <c r="II131" s="227"/>
      <c r="IJ131" s="227"/>
      <c r="IK131" s="227"/>
      <c r="IL131" s="227"/>
      <c r="IM131" s="227"/>
      <c r="IN131" s="227"/>
      <c r="IO131" s="227"/>
      <c r="IP131" s="227"/>
      <c r="IQ131" s="227"/>
      <c r="IR131" s="227"/>
      <c r="IS131" s="227"/>
      <c r="IT131" s="227"/>
      <c r="IU131" s="227"/>
      <c r="IV131" s="227"/>
      <c r="IW131" s="227"/>
      <c r="IX131" s="227"/>
      <c r="IY131" s="227"/>
      <c r="IZ131" s="227"/>
      <c r="JA131" s="227"/>
      <c r="JB131" s="227"/>
      <c r="JC131" s="227"/>
      <c r="JD131" s="227"/>
      <c r="JE131" s="227"/>
      <c r="JF131" s="227"/>
      <c r="JG131" s="227"/>
      <c r="JH131" s="227"/>
      <c r="JI131" s="227"/>
      <c r="JJ131" s="227"/>
      <c r="JK131" s="227"/>
      <c r="JL131" s="227"/>
      <c r="JM131" s="227"/>
      <c r="JN131" s="227"/>
      <c r="JO131" s="227"/>
      <c r="JP131" s="227"/>
      <c r="JQ131" s="227"/>
      <c r="JR131" s="227"/>
      <c r="JS131" s="227"/>
      <c r="JT131" s="227"/>
      <c r="JU131" s="227"/>
      <c r="JV131" s="227"/>
      <c r="JW131" s="227"/>
      <c r="JX131" s="227"/>
      <c r="JY131" s="227"/>
      <c r="JZ131" s="227"/>
      <c r="KA131" s="227"/>
      <c r="KB131" s="227"/>
      <c r="KC131" s="227"/>
      <c r="KD131" s="227"/>
      <c r="KE131" s="227"/>
      <c r="KF131" s="227"/>
      <c r="KG131" s="227"/>
      <c r="KH131" s="227"/>
      <c r="KI131" s="227"/>
      <c r="KJ131" s="227"/>
      <c r="KK131" s="227"/>
      <c r="KL131" s="227"/>
      <c r="KM131" s="227"/>
      <c r="KN131" s="227"/>
      <c r="KO131" s="227"/>
      <c r="KP131" s="227"/>
      <c r="KQ131" s="227"/>
      <c r="KR131" s="227"/>
      <c r="KS131" s="227"/>
      <c r="KT131" s="227"/>
      <c r="KU131" s="227"/>
      <c r="KV131" s="227"/>
      <c r="KW131" s="227"/>
      <c r="KX131" s="227"/>
      <c r="KY131" s="227"/>
      <c r="KZ131" s="227"/>
      <c r="LA131" s="227"/>
      <c r="LB131" s="227"/>
      <c r="LC131" s="227"/>
      <c r="LD131" s="227"/>
      <c r="LE131" s="227"/>
      <c r="LF131" s="227"/>
      <c r="LG131" s="227"/>
      <c r="LH131" s="227"/>
      <c r="LI131" s="227"/>
      <c r="LJ131" s="227"/>
      <c r="LK131" s="227"/>
      <c r="LL131" s="227"/>
      <c r="LM131" s="227"/>
      <c r="LN131" s="227"/>
      <c r="LO131" s="227"/>
      <c r="LP131" s="227"/>
      <c r="LQ131" s="227"/>
      <c r="LR131" s="227"/>
      <c r="LS131" s="227"/>
      <c r="LT131" s="227"/>
      <c r="LU131" s="227"/>
      <c r="LV131" s="227"/>
      <c r="LW131" s="227"/>
      <c r="LX131" s="227"/>
      <c r="LY131" s="227"/>
      <c r="LZ131" s="227"/>
      <c r="MA131" s="227"/>
      <c r="MB131" s="227"/>
      <c r="MC131" s="227"/>
      <c r="MD131" s="227"/>
      <c r="ME131" s="227"/>
      <c r="MF131" s="227"/>
      <c r="MG131" s="227"/>
      <c r="MH131" s="227"/>
      <c r="MI131" s="227"/>
      <c r="MJ131" s="227"/>
      <c r="MK131" s="227"/>
      <c r="ML131" s="227"/>
      <c r="MM131" s="227"/>
      <c r="MN131" s="227"/>
      <c r="MO131" s="227"/>
      <c r="MP131" s="227"/>
      <c r="MQ131" s="227"/>
      <c r="MR131" s="227"/>
      <c r="MS131" s="227"/>
      <c r="MT131" s="227"/>
      <c r="MU131" s="227"/>
      <c r="MV131" s="227"/>
      <c r="MW131" s="227"/>
      <c r="MX131" s="227"/>
      <c r="MY131" s="227"/>
      <c r="MZ131" s="227"/>
      <c r="NA131" s="227"/>
      <c r="NB131" s="227"/>
      <c r="NC131" s="227"/>
      <c r="ND131" s="227"/>
      <c r="NE131" s="227"/>
      <c r="NF131" s="227"/>
      <c r="NG131" s="227"/>
      <c r="NH131" s="227"/>
      <c r="NI131" s="227"/>
      <c r="NJ131" s="227"/>
      <c r="NK131" s="227"/>
      <c r="NL131" s="227"/>
      <c r="NM131" s="227"/>
      <c r="NN131" s="227"/>
      <c r="NO131" s="227"/>
      <c r="NP131" s="227"/>
      <c r="NQ131" s="227"/>
      <c r="NR131" s="227"/>
      <c r="NS131" s="227"/>
      <c r="NT131" s="227"/>
      <c r="NU131" s="227"/>
      <c r="NV131" s="227"/>
      <c r="NW131" s="227"/>
      <c r="NX131" s="227"/>
      <c r="NY131" s="227"/>
      <c r="NZ131" s="227"/>
      <c r="OA131" s="227"/>
      <c r="OB131" s="227"/>
      <c r="OC131" s="227"/>
      <c r="OD131" s="227"/>
      <c r="OE131" s="227"/>
      <c r="OF131" s="227"/>
      <c r="OG131" s="227"/>
      <c r="OH131" s="227"/>
      <c r="OI131" s="227"/>
      <c r="OJ131" s="227"/>
      <c r="OK131" s="227"/>
      <c r="OL131" s="227"/>
      <c r="OM131" s="227"/>
      <c r="ON131" s="227"/>
      <c r="OO131" s="227"/>
      <c r="OP131" s="227"/>
      <c r="OQ131" s="227"/>
      <c r="OR131" s="227"/>
      <c r="OS131" s="227"/>
      <c r="OT131" s="227"/>
      <c r="OU131" s="227"/>
      <c r="OV131" s="227"/>
      <c r="OW131" s="227"/>
      <c r="OX131" s="227"/>
      <c r="OY131" s="227"/>
      <c r="OZ131" s="227"/>
      <c r="PA131" s="227"/>
      <c r="PB131" s="227"/>
      <c r="PC131" s="227"/>
      <c r="PD131" s="227"/>
      <c r="PE131" s="227"/>
      <c r="PF131" s="227"/>
      <c r="PG131" s="227"/>
      <c r="PH131" s="227"/>
      <c r="PI131" s="227"/>
      <c r="PJ131" s="227"/>
      <c r="PK131" s="227"/>
      <c r="PL131" s="227"/>
      <c r="PM131" s="227"/>
      <c r="PN131" s="227"/>
      <c r="PO131" s="227"/>
      <c r="PP131" s="227"/>
      <c r="PQ131" s="227"/>
      <c r="PR131" s="227"/>
      <c r="PS131" s="227"/>
      <c r="PT131" s="227"/>
      <c r="PU131" s="227"/>
      <c r="PV131" s="227"/>
      <c r="PW131" s="227"/>
      <c r="PX131" s="227"/>
      <c r="PY131" s="227"/>
      <c r="PZ131" s="227"/>
      <c r="QA131" s="227"/>
      <c r="QB131" s="227"/>
      <c r="QC131" s="227"/>
      <c r="QD131" s="227"/>
      <c r="QE131" s="227"/>
      <c r="QF131" s="227"/>
      <c r="QG131" s="227"/>
      <c r="QH131" s="227"/>
      <c r="QI131" s="227"/>
      <c r="QJ131" s="227"/>
      <c r="QK131" s="227"/>
      <c r="QL131" s="227"/>
      <c r="QM131" s="227"/>
      <c r="QN131" s="227"/>
      <c r="QO131" s="227"/>
      <c r="QP131" s="227"/>
      <c r="QQ131" s="227"/>
      <c r="QR131" s="227"/>
      <c r="QS131" s="227"/>
      <c r="QT131" s="227"/>
      <c r="QU131" s="227"/>
      <c r="QV131" s="227"/>
      <c r="QW131" s="227"/>
      <c r="QX131" s="227"/>
      <c r="QY131" s="227"/>
      <c r="QZ131" s="227"/>
      <c r="RA131" s="227"/>
      <c r="RB131" s="227"/>
      <c r="RC131" s="227"/>
      <c r="RD131" s="227"/>
      <c r="RE131" s="227"/>
      <c r="RF131" s="227"/>
      <c r="RG131" s="227"/>
      <c r="RH131" s="227"/>
      <c r="RI131" s="227"/>
      <c r="RJ131" s="227"/>
      <c r="RK131" s="227"/>
      <c r="RL131" s="227"/>
      <c r="RM131" s="227"/>
      <c r="RN131" s="227"/>
      <c r="RO131" s="227"/>
      <c r="RP131" s="227"/>
      <c r="RQ131" s="227"/>
      <c r="RR131" s="227"/>
      <c r="RS131" s="227"/>
      <c r="RT131" s="227"/>
      <c r="RU131" s="227"/>
      <c r="RV131" s="227"/>
      <c r="RW131" s="227"/>
      <c r="RX131" s="227"/>
      <c r="RY131" s="227"/>
      <c r="RZ131" s="227"/>
      <c r="SA131" s="227"/>
      <c r="SB131" s="227"/>
      <c r="SC131" s="227"/>
      <c r="SD131" s="227"/>
      <c r="SE131" s="227"/>
      <c r="SF131" s="227"/>
      <c r="SG131" s="227"/>
      <c r="SH131" s="227"/>
      <c r="SI131" s="227"/>
      <c r="SJ131" s="227"/>
      <c r="SK131" s="227"/>
      <c r="SL131" s="227"/>
      <c r="SM131" s="227"/>
      <c r="SN131" s="227"/>
      <c r="SO131" s="227"/>
      <c r="SP131" s="227"/>
      <c r="SQ131" s="227"/>
      <c r="SR131" s="227"/>
      <c r="SS131" s="227"/>
      <c r="ST131" s="227"/>
      <c r="SU131" s="227"/>
      <c r="SV131" s="227"/>
      <c r="SW131" s="227"/>
      <c r="SX131" s="227"/>
      <c r="SY131" s="227"/>
      <c r="SZ131" s="227"/>
      <c r="TA131" s="227"/>
      <c r="TB131" s="227"/>
      <c r="TC131" s="227"/>
      <c r="TD131" s="227"/>
      <c r="TE131" s="227"/>
      <c r="TF131" s="227"/>
      <c r="TG131" s="227"/>
      <c r="TH131" s="227"/>
      <c r="TI131" s="227"/>
      <c r="TJ131" s="227"/>
      <c r="TK131" s="227"/>
      <c r="TL131" s="227"/>
      <c r="TM131" s="227"/>
      <c r="TN131" s="227"/>
      <c r="TO131" s="227"/>
      <c r="TP131" s="227"/>
      <c r="TQ131" s="227"/>
      <c r="TR131" s="227"/>
      <c r="TS131" s="227"/>
      <c r="TT131" s="227"/>
      <c r="TU131" s="227"/>
      <c r="TV131" s="227"/>
      <c r="TW131" s="227"/>
      <c r="TX131" s="227"/>
      <c r="TY131" s="227"/>
      <c r="TZ131" s="227"/>
      <c r="UA131" s="227"/>
      <c r="UB131" s="227"/>
      <c r="UC131" s="227"/>
      <c r="UD131" s="227"/>
      <c r="UE131" s="227"/>
      <c r="UF131" s="227"/>
      <c r="UG131" s="227"/>
      <c r="UH131" s="227"/>
      <c r="UI131" s="227"/>
      <c r="UJ131" s="227"/>
      <c r="UK131" s="227"/>
      <c r="UL131" s="227"/>
      <c r="UM131" s="227"/>
      <c r="UN131" s="227"/>
      <c r="UO131" s="227"/>
      <c r="UP131" s="227"/>
      <c r="UQ131" s="227"/>
      <c r="UR131" s="227"/>
      <c r="US131" s="227"/>
      <c r="UT131" s="227"/>
      <c r="UU131" s="227"/>
      <c r="UV131" s="227"/>
      <c r="UW131" s="227"/>
      <c r="UX131" s="227"/>
      <c r="UY131" s="227"/>
      <c r="UZ131" s="227"/>
      <c r="VA131" s="227"/>
      <c r="VB131" s="227"/>
      <c r="VC131" s="227"/>
      <c r="VD131" s="227"/>
      <c r="VE131" s="227"/>
      <c r="VF131" s="227"/>
      <c r="VG131" s="227"/>
      <c r="VH131" s="227"/>
      <c r="VI131" s="227"/>
      <c r="VJ131" s="227"/>
      <c r="VK131" s="227"/>
      <c r="VL131" s="227"/>
      <c r="VM131" s="227"/>
      <c r="VN131" s="227"/>
      <c r="VO131" s="227"/>
      <c r="VP131" s="227"/>
      <c r="VQ131" s="227"/>
      <c r="VR131" s="227"/>
      <c r="VS131" s="227"/>
      <c r="VT131" s="227"/>
      <c r="VU131" s="227"/>
      <c r="VV131" s="227"/>
      <c r="VW131" s="227"/>
      <c r="VX131" s="227"/>
      <c r="VY131" s="227"/>
      <c r="VZ131" s="227"/>
      <c r="WA131" s="227"/>
      <c r="WB131" s="227"/>
      <c r="WC131" s="227"/>
      <c r="WD131" s="227"/>
      <c r="WE131" s="227"/>
      <c r="WF131" s="227"/>
      <c r="WG131" s="227"/>
      <c r="WH131" s="227"/>
      <c r="WI131" s="227"/>
      <c r="WJ131" s="227"/>
      <c r="WK131" s="227"/>
      <c r="WL131" s="227"/>
      <c r="WM131" s="227"/>
      <c r="WN131" s="227"/>
      <c r="WO131" s="227"/>
      <c r="WP131" s="227"/>
      <c r="WQ131" s="227"/>
      <c r="WR131" s="227"/>
      <c r="WS131" s="227"/>
      <c r="WT131" s="227"/>
      <c r="WU131" s="227"/>
      <c r="WV131" s="227"/>
      <c r="WW131" s="227"/>
      <c r="WX131" s="227"/>
      <c r="WY131" s="227"/>
      <c r="WZ131" s="227"/>
      <c r="XA131" s="227"/>
      <c r="XB131" s="227"/>
      <c r="XC131" s="227"/>
      <c r="XD131" s="227"/>
      <c r="XE131" s="227"/>
      <c r="XF131" s="227"/>
      <c r="XG131" s="227"/>
      <c r="XH131" s="227"/>
      <c r="XI131" s="227"/>
      <c r="XJ131" s="227"/>
      <c r="XK131" s="227"/>
      <c r="XL131" s="227"/>
      <c r="XM131" s="227"/>
      <c r="XN131" s="227"/>
      <c r="XO131" s="227"/>
      <c r="XP131" s="227"/>
      <c r="XQ131" s="227"/>
      <c r="XR131" s="227"/>
      <c r="XS131" s="227"/>
      <c r="XT131" s="227"/>
      <c r="XU131" s="227"/>
      <c r="XV131" s="227"/>
      <c r="XW131" s="227"/>
      <c r="XX131" s="227"/>
      <c r="XY131" s="227"/>
      <c r="XZ131" s="227"/>
      <c r="YA131" s="227"/>
      <c r="YB131" s="227"/>
      <c r="YC131" s="227"/>
      <c r="YD131" s="227"/>
      <c r="YE131" s="227"/>
      <c r="YF131" s="227"/>
      <c r="YG131" s="227"/>
      <c r="YH131" s="227"/>
      <c r="YI131" s="227"/>
      <c r="YJ131" s="227"/>
      <c r="YK131" s="227"/>
      <c r="YL131" s="227"/>
      <c r="YM131" s="227"/>
      <c r="YN131" s="227"/>
      <c r="YO131" s="227"/>
      <c r="YP131" s="227"/>
      <c r="YQ131" s="227"/>
      <c r="YR131" s="227"/>
      <c r="YS131" s="227"/>
      <c r="YT131" s="227"/>
      <c r="YU131" s="227"/>
      <c r="YV131" s="227"/>
      <c r="YW131" s="227"/>
      <c r="YX131" s="227"/>
      <c r="YY131" s="227"/>
      <c r="YZ131" s="227"/>
      <c r="ZA131" s="227"/>
      <c r="ZB131" s="227"/>
      <c r="ZC131" s="227"/>
      <c r="ZD131" s="227"/>
      <c r="ZE131" s="227"/>
      <c r="ZF131" s="227"/>
      <c r="ZG131" s="227"/>
      <c r="ZH131" s="227"/>
      <c r="ZI131" s="227"/>
      <c r="ZJ131" s="227"/>
      <c r="ZK131" s="227"/>
      <c r="ZL131" s="227"/>
      <c r="ZM131" s="227"/>
      <c r="ZN131" s="227"/>
      <c r="ZO131" s="227"/>
      <c r="ZP131" s="227"/>
      <c r="ZQ131" s="227"/>
      <c r="ZR131" s="227"/>
      <c r="ZS131" s="227"/>
      <c r="ZT131" s="227"/>
      <c r="ZU131" s="227"/>
      <c r="ZV131" s="227"/>
      <c r="ZW131" s="227"/>
      <c r="ZX131" s="227"/>
      <c r="ZY131" s="227"/>
      <c r="ZZ131" s="227"/>
      <c r="AAA131" s="227"/>
      <c r="AAB131" s="227"/>
      <c r="AAC131" s="227"/>
      <c r="AAD131" s="227"/>
      <c r="AAE131" s="227"/>
      <c r="AAF131" s="227"/>
      <c r="AAG131" s="227"/>
      <c r="AAH131" s="227"/>
      <c r="AAI131" s="227"/>
      <c r="AAJ131" s="227"/>
      <c r="AAK131" s="227"/>
      <c r="AAL131" s="227"/>
      <c r="AAM131" s="227"/>
      <c r="AAN131" s="227"/>
      <c r="AAO131" s="227"/>
      <c r="AAP131" s="227"/>
      <c r="AAQ131" s="227"/>
      <c r="AAR131" s="227"/>
      <c r="AAS131" s="227"/>
      <c r="AAT131" s="227"/>
      <c r="AAU131" s="227"/>
      <c r="AAV131" s="227"/>
      <c r="AAW131" s="227"/>
      <c r="AAX131" s="227"/>
      <c r="AAY131" s="227"/>
      <c r="AAZ131" s="227"/>
      <c r="ABA131" s="227"/>
      <c r="ABB131" s="227"/>
      <c r="ABC131" s="227"/>
      <c r="ABD131" s="227"/>
      <c r="ABE131" s="227"/>
      <c r="ABF131" s="227"/>
      <c r="ABG131" s="227"/>
      <c r="ABH131" s="227"/>
      <c r="ABI131" s="227"/>
      <c r="ABJ131" s="227"/>
      <c r="ABK131" s="227"/>
      <c r="ABL131" s="227"/>
      <c r="ABM131" s="227"/>
      <c r="ABN131" s="227"/>
      <c r="ABO131" s="227"/>
      <c r="ABP131" s="227"/>
      <c r="ABQ131" s="227"/>
      <c r="ABR131" s="227"/>
      <c r="ABS131" s="227"/>
      <c r="ABT131" s="227"/>
      <c r="ABU131" s="227"/>
      <c r="ABV131" s="227"/>
      <c r="ABW131" s="227"/>
      <c r="ABX131" s="227"/>
      <c r="ABY131" s="227"/>
      <c r="ABZ131" s="227"/>
      <c r="ACA131" s="227"/>
      <c r="ACB131" s="227"/>
      <c r="ACC131" s="227"/>
      <c r="ACD131" s="227"/>
      <c r="ACE131" s="227"/>
      <c r="ACF131" s="227"/>
      <c r="ACG131" s="227"/>
      <c r="ACH131" s="227"/>
      <c r="ACI131" s="227"/>
      <c r="ACJ131" s="227"/>
      <c r="ACK131" s="227"/>
      <c r="ACL131" s="227"/>
      <c r="ACM131" s="227"/>
      <c r="ACN131" s="227"/>
      <c r="ACO131" s="227"/>
      <c r="ACP131" s="227"/>
      <c r="ACQ131" s="227"/>
      <c r="ACR131" s="227"/>
      <c r="ACS131" s="227"/>
      <c r="ACT131" s="227"/>
      <c r="ACU131" s="227"/>
      <c r="ACV131" s="227"/>
      <c r="ACW131" s="227"/>
      <c r="ACX131" s="227"/>
      <c r="ACY131" s="227"/>
      <c r="ACZ131" s="227"/>
      <c r="ADA131" s="227"/>
      <c r="ADB131" s="227"/>
      <c r="ADC131" s="227"/>
      <c r="ADD131" s="227"/>
      <c r="ADE131" s="227"/>
      <c r="ADF131" s="227"/>
      <c r="ADG131" s="227"/>
      <c r="ADH131" s="227"/>
      <c r="ADI131" s="227"/>
      <c r="ADJ131" s="227"/>
      <c r="ADK131" s="227"/>
      <c r="ADL131" s="227"/>
      <c r="ADM131" s="227"/>
      <c r="ADN131" s="227"/>
      <c r="ADO131" s="227"/>
      <c r="ADP131" s="227"/>
      <c r="ADQ131" s="227"/>
      <c r="ADR131" s="227"/>
      <c r="ADS131" s="227"/>
      <c r="ADT131" s="227"/>
      <c r="ADU131" s="227"/>
      <c r="ADV131" s="227"/>
      <c r="ADW131" s="227"/>
      <c r="ADX131" s="227"/>
      <c r="ADY131" s="227"/>
      <c r="ADZ131" s="227"/>
      <c r="AEA131" s="227"/>
      <c r="AEB131" s="227"/>
      <c r="AEC131" s="227"/>
      <c r="AED131" s="227"/>
      <c r="AEE131" s="227"/>
      <c r="AEF131" s="227"/>
      <c r="AEG131" s="227"/>
      <c r="AEH131" s="227"/>
      <c r="AEI131" s="227"/>
      <c r="AEJ131" s="227"/>
      <c r="AEK131" s="227"/>
      <c r="AEL131" s="227"/>
      <c r="AEM131" s="227"/>
      <c r="AEN131" s="227"/>
      <c r="AEO131" s="227"/>
      <c r="AEP131" s="227"/>
      <c r="AEQ131" s="227"/>
      <c r="AER131" s="227"/>
      <c r="AES131" s="227"/>
      <c r="AET131" s="227"/>
      <c r="AEU131" s="227"/>
      <c r="AEV131" s="227"/>
      <c r="AEW131" s="227"/>
      <c r="AEX131" s="227"/>
      <c r="AEY131" s="227"/>
      <c r="AEZ131" s="227"/>
      <c r="AFA131" s="227"/>
      <c r="AFB131" s="227"/>
      <c r="AFC131" s="227"/>
      <c r="AFD131" s="227"/>
      <c r="AFE131" s="227"/>
      <c r="AFF131" s="227"/>
      <c r="AFG131" s="227"/>
      <c r="AFH131" s="227"/>
      <c r="AFI131" s="227"/>
      <c r="AFJ131" s="227"/>
      <c r="AFK131" s="227"/>
      <c r="AFL131" s="227"/>
      <c r="AFM131" s="227"/>
      <c r="AFN131" s="227"/>
      <c r="AFO131" s="227"/>
      <c r="AFP131" s="227"/>
      <c r="AFQ131" s="227"/>
      <c r="AFR131" s="227"/>
      <c r="AFS131" s="227"/>
      <c r="AFT131" s="227"/>
      <c r="AFU131" s="227"/>
      <c r="AFV131" s="227"/>
      <c r="AFW131" s="227"/>
      <c r="AFX131" s="227"/>
      <c r="AFY131" s="227"/>
      <c r="AFZ131" s="227"/>
      <c r="AGA131" s="227"/>
      <c r="AGB131" s="227"/>
      <c r="AGC131" s="227"/>
      <c r="AGD131" s="227"/>
      <c r="AGE131" s="227"/>
      <c r="AGF131" s="227"/>
      <c r="AGG131" s="227"/>
      <c r="AGH131" s="227"/>
      <c r="AGI131" s="227"/>
      <c r="AGJ131" s="227"/>
      <c r="AGK131" s="227"/>
      <c r="AGL131" s="227"/>
      <c r="AGM131" s="227"/>
      <c r="AGN131" s="227"/>
      <c r="AGO131" s="227"/>
      <c r="AGP131" s="227"/>
      <c r="AGQ131" s="227"/>
      <c r="AGR131" s="227"/>
      <c r="AGS131" s="227"/>
      <c r="AGT131" s="227"/>
      <c r="AGU131" s="227"/>
      <c r="AGV131" s="227"/>
      <c r="AGW131" s="227"/>
      <c r="AGX131" s="227"/>
      <c r="AGY131" s="227"/>
      <c r="AGZ131" s="227"/>
      <c r="AHA131" s="227"/>
      <c r="AHB131" s="227"/>
      <c r="AHC131" s="227"/>
      <c r="AHD131" s="227"/>
      <c r="AHE131" s="227"/>
      <c r="AHF131" s="227"/>
      <c r="AHG131" s="227"/>
      <c r="AHH131" s="227"/>
      <c r="AHI131" s="227"/>
      <c r="AHJ131" s="227"/>
      <c r="AHK131" s="227"/>
      <c r="AHL131" s="227"/>
      <c r="AHM131" s="227"/>
      <c r="AHN131" s="227"/>
      <c r="AHO131" s="227"/>
      <c r="AHP131" s="227"/>
      <c r="AHQ131" s="227"/>
      <c r="AHR131" s="227"/>
      <c r="AHS131" s="227"/>
      <c r="AHT131" s="227"/>
      <c r="AHU131" s="227"/>
      <c r="AHV131" s="227"/>
      <c r="AHW131" s="227"/>
      <c r="AHX131" s="227"/>
      <c r="AHY131" s="227"/>
      <c r="AHZ131" s="227"/>
      <c r="AIA131" s="227"/>
      <c r="AIB131" s="227"/>
      <c r="AIC131" s="227"/>
      <c r="AID131" s="227"/>
      <c r="AIE131" s="227"/>
      <c r="AIF131" s="227"/>
      <c r="AIG131" s="227"/>
      <c r="AIH131" s="227"/>
      <c r="AII131" s="227"/>
      <c r="AIJ131" s="227"/>
      <c r="AIK131" s="227"/>
      <c r="AIL131" s="227"/>
      <c r="AIM131" s="227"/>
      <c r="AIN131" s="227"/>
      <c r="AIO131" s="227"/>
      <c r="AIP131" s="227"/>
      <c r="AIQ131" s="227"/>
      <c r="AIR131" s="227"/>
      <c r="AIS131" s="227"/>
      <c r="AIT131" s="227"/>
      <c r="AIU131" s="227"/>
      <c r="AIV131" s="227"/>
      <c r="AIW131" s="227"/>
      <c r="AIX131" s="227"/>
      <c r="AIY131" s="227"/>
      <c r="AIZ131" s="227"/>
      <c r="AJA131" s="227"/>
      <c r="AJB131" s="227"/>
      <c r="AJC131" s="227"/>
      <c r="AJD131" s="227"/>
      <c r="AJE131" s="227"/>
      <c r="AJF131" s="227"/>
      <c r="AJG131" s="227"/>
      <c r="AJH131" s="227"/>
      <c r="AJI131" s="227"/>
      <c r="AJJ131" s="227"/>
      <c r="AJK131" s="227"/>
      <c r="AJL131" s="227"/>
      <c r="AJM131" s="227"/>
      <c r="AJN131" s="227"/>
      <c r="AJO131" s="227"/>
      <c r="AJP131" s="227"/>
      <c r="AJQ131" s="227"/>
      <c r="AJR131" s="227"/>
      <c r="AJS131" s="227"/>
      <c r="AJT131" s="227"/>
      <c r="AJU131" s="227"/>
      <c r="AJV131" s="227"/>
      <c r="AJW131" s="227"/>
      <c r="AJX131" s="227"/>
      <c r="AJY131" s="227"/>
      <c r="AJZ131" s="227"/>
      <c r="AKA131" s="227"/>
      <c r="AKB131" s="227"/>
      <c r="AKC131" s="227"/>
      <c r="AKD131" s="227"/>
      <c r="AKE131" s="227"/>
      <c r="AKF131" s="227"/>
      <c r="AKG131" s="227"/>
      <c r="AKH131" s="227"/>
      <c r="AKI131" s="227"/>
      <c r="AKJ131" s="227"/>
      <c r="AKK131" s="227"/>
      <c r="AKL131" s="227"/>
      <c r="AKM131" s="227"/>
      <c r="AKN131" s="227"/>
      <c r="AKO131" s="227"/>
      <c r="AKP131" s="227"/>
      <c r="AKQ131" s="227"/>
      <c r="AKR131" s="227"/>
      <c r="AKS131" s="227"/>
      <c r="AKT131" s="227"/>
      <c r="AKU131" s="227"/>
      <c r="AKV131" s="227"/>
      <c r="AKW131" s="227"/>
      <c r="AKX131" s="227"/>
      <c r="AKY131" s="227"/>
      <c r="AKZ131" s="227"/>
      <c r="ALA131" s="227"/>
      <c r="ALB131" s="227"/>
      <c r="ALC131" s="227"/>
      <c r="ALD131" s="227"/>
      <c r="ALE131" s="227"/>
      <c r="ALF131" s="227"/>
      <c r="ALG131" s="227"/>
      <c r="ALH131" s="227"/>
      <c r="ALI131" s="227"/>
      <c r="ALJ131" s="227"/>
      <c r="ALK131" s="227"/>
      <c r="ALL131" s="227"/>
      <c r="ALM131" s="227"/>
      <c r="ALN131" s="227"/>
      <c r="ALO131" s="227"/>
      <c r="ALP131" s="227"/>
      <c r="ALQ131" s="227"/>
      <c r="ALR131" s="227"/>
      <c r="ALS131" s="227"/>
      <c r="ALT131" s="227"/>
      <c r="ALU131" s="227"/>
      <c r="ALV131" s="227"/>
      <c r="ALW131" s="227"/>
      <c r="ALX131" s="227"/>
      <c r="ALY131" s="227"/>
      <c r="ALZ131" s="227"/>
      <c r="AMA131" s="227"/>
      <c r="AMB131" s="227"/>
      <c r="AMC131" s="227"/>
      <c r="AMD131" s="227"/>
      <c r="AME131" s="227"/>
      <c r="AMF131" s="227"/>
      <c r="AMG131" s="227"/>
      <c r="AMH131" s="227"/>
      <c r="AMI131" s="227"/>
      <c r="AMJ131" s="227"/>
      <c r="AMK131" s="227"/>
      <c r="AML131" s="227"/>
      <c r="AMM131" s="227"/>
      <c r="AMN131" s="227"/>
      <c r="AMO131" s="227"/>
      <c r="AMP131" s="227"/>
      <c r="AMQ131" s="227"/>
      <c r="AMR131" s="227"/>
      <c r="AMS131" s="227"/>
      <c r="AMT131" s="227"/>
      <c r="AMU131" s="227"/>
      <c r="AMV131" s="227"/>
      <c r="AMW131" s="227"/>
      <c r="AMX131" s="227"/>
    </row>
    <row r="132" spans="1:1038" s="308" customFormat="1" ht="18" customHeight="1">
      <c r="A132" s="351" t="s">
        <v>1452</v>
      </c>
      <c r="B132" s="228" t="s">
        <v>1278</v>
      </c>
      <c r="C132" s="228"/>
      <c r="D132" s="228" t="s">
        <v>1279</v>
      </c>
      <c r="E132" s="228">
        <v>24</v>
      </c>
      <c r="F132" s="228">
        <v>1</v>
      </c>
      <c r="G132" s="285" t="str">
        <f t="shared" ref="G132:G195" si="45">E132&amp;"-"&amp;F132</f>
        <v>24-1</v>
      </c>
      <c r="H132" s="279">
        <v>0</v>
      </c>
      <c r="I132" s="228">
        <v>82</v>
      </c>
      <c r="J132" s="226"/>
      <c r="K132" s="545" t="b">
        <f>IF(I133=1,IF(((VLOOKUP($G132,[1]Depth_Lookup!#REF!,9,FALSE))-(H132/100))=0,"Good",IF(((VLOOKUP($G132,[1]Depth_Lookup!$A$3:$J$550,9,FALSE))-(H132/100))&gt;0,"Too Short","Too Long")))</f>
        <v>0</v>
      </c>
      <c r="L132" s="171">
        <f>(VLOOKUP($G132,Depth_Lookup!$A$3:$J$410,10,FALSE))+(H132/100)</f>
        <v>50.7</v>
      </c>
      <c r="M132" s="171">
        <f>(VLOOKUP($G132,Depth_Lookup!$A$3:$J$410,10,FALSE))+(I132/100)</f>
        <v>51.52</v>
      </c>
      <c r="N132" s="231">
        <v>16</v>
      </c>
      <c r="O132" s="228" t="s">
        <v>1280</v>
      </c>
      <c r="P132" s="228" t="s">
        <v>853</v>
      </c>
      <c r="Q132" s="228" t="s">
        <v>125</v>
      </c>
      <c r="R132" s="304" t="s">
        <v>1633</v>
      </c>
      <c r="S132" s="228" t="s">
        <v>98</v>
      </c>
      <c r="T132" s="228" t="s">
        <v>700</v>
      </c>
      <c r="U132" s="228" t="s">
        <v>95</v>
      </c>
      <c r="V132" s="228" t="s">
        <v>96</v>
      </c>
      <c r="W132" s="228" t="s">
        <v>102</v>
      </c>
      <c r="X132" s="305">
        <v>5</v>
      </c>
      <c r="Y132" s="228" t="s">
        <v>90</v>
      </c>
      <c r="Z132" s="228" t="s">
        <v>91</v>
      </c>
      <c r="AA132" s="228"/>
      <c r="AB132" s="228" t="s">
        <v>116</v>
      </c>
      <c r="AC132" s="228" t="s">
        <v>95</v>
      </c>
      <c r="AD132" s="228" t="s">
        <v>96</v>
      </c>
      <c r="AE132" s="234" t="s">
        <v>123</v>
      </c>
      <c r="AF132" s="304">
        <v>1</v>
      </c>
      <c r="AG132" s="241" t="s">
        <v>1469</v>
      </c>
      <c r="AH132" s="228" t="s">
        <v>1362</v>
      </c>
      <c r="AI132" s="244">
        <v>73</v>
      </c>
      <c r="AJ132" s="228"/>
      <c r="AK132" s="228"/>
      <c r="AL132" s="228"/>
      <c r="AM132" s="228"/>
      <c r="AN132" s="228"/>
      <c r="AO132" s="244"/>
      <c r="AP132" s="228"/>
      <c r="AQ132" s="228"/>
      <c r="AR132" s="228"/>
      <c r="AS132" s="228"/>
      <c r="AT132" s="228"/>
      <c r="AU132" s="244"/>
      <c r="AV132" s="228"/>
      <c r="AW132" s="228"/>
      <c r="AX132" s="228"/>
      <c r="AY132" s="228"/>
      <c r="AZ132" s="228"/>
      <c r="BA132" s="244">
        <v>25</v>
      </c>
      <c r="BB132" s="228">
        <v>6</v>
      </c>
      <c r="BC132" s="228">
        <v>4</v>
      </c>
      <c r="BD132" s="228" t="s">
        <v>110</v>
      </c>
      <c r="BE132" s="228" t="s">
        <v>103</v>
      </c>
      <c r="BF132" s="228"/>
      <c r="BG132" s="244"/>
      <c r="BH132" s="228"/>
      <c r="BI132" s="228"/>
      <c r="BJ132" s="228"/>
      <c r="BK132" s="228"/>
      <c r="BL132" s="228"/>
      <c r="BM132" s="244">
        <v>2</v>
      </c>
      <c r="BN132" s="228">
        <v>1</v>
      </c>
      <c r="BO132" s="228">
        <v>0.5</v>
      </c>
      <c r="BP132" s="228"/>
      <c r="BQ132" s="228"/>
      <c r="BR132" s="228"/>
      <c r="BS132" s="228"/>
      <c r="BT132" s="228"/>
      <c r="BU132" s="228"/>
      <c r="BV132" s="228"/>
      <c r="BW132" s="228"/>
      <c r="BX132" s="228"/>
      <c r="BY132" s="244"/>
      <c r="BZ132" s="228"/>
      <c r="CA132" s="228"/>
      <c r="CB132" s="228"/>
      <c r="CC132" s="228"/>
      <c r="CD132" s="228"/>
      <c r="CE132" s="228"/>
      <c r="CF132" s="228"/>
      <c r="CG132" s="251"/>
      <c r="CH132" s="246" t="s">
        <v>1472</v>
      </c>
      <c r="CI132" s="246">
        <v>100</v>
      </c>
      <c r="CJ132" s="246" t="s">
        <v>514</v>
      </c>
      <c r="CK132" s="247"/>
      <c r="CL132" s="248"/>
      <c r="CM132" s="248"/>
      <c r="CN132" s="248"/>
      <c r="CO132" s="248"/>
      <c r="CP132" s="248"/>
      <c r="CQ132" s="248"/>
      <c r="CR132" s="248"/>
      <c r="CS132" s="248"/>
      <c r="CT132" s="248"/>
      <c r="CU132" s="248"/>
      <c r="CV132" s="248"/>
      <c r="CW132" s="248"/>
      <c r="CX132" s="248"/>
      <c r="CY132" s="248"/>
      <c r="CZ132" s="248"/>
      <c r="DA132" s="248"/>
      <c r="DB132" s="248">
        <v>75</v>
      </c>
      <c r="DC132" s="249">
        <v>25</v>
      </c>
      <c r="DD132" s="248"/>
      <c r="DE132" s="248"/>
      <c r="DF132" s="248"/>
      <c r="DG132" s="248"/>
      <c r="DH132" s="248"/>
      <c r="DI132" s="248"/>
      <c r="DJ132" s="248"/>
      <c r="DK132" s="306">
        <v>100</v>
      </c>
      <c r="DL132" s="245"/>
      <c r="DM132" s="248"/>
      <c r="DO132" s="307"/>
      <c r="DQ132" s="245"/>
      <c r="DR132" s="307"/>
      <c r="DS132" s="245"/>
      <c r="DT132" s="262" t="s">
        <v>1473</v>
      </c>
      <c r="DU132" s="249"/>
      <c r="DV132" s="249"/>
      <c r="DW132" s="310">
        <v>100</v>
      </c>
      <c r="DX132" s="311" t="e">
        <v>#N/A</v>
      </c>
      <c r="DY132" s="268" t="s">
        <v>1401</v>
      </c>
      <c r="DZ132" s="268" t="s">
        <v>1471</v>
      </c>
      <c r="EA132" s="268"/>
      <c r="EB132" s="249"/>
      <c r="EC132" s="312"/>
      <c r="ED132" s="229" t="s">
        <v>2517</v>
      </c>
      <c r="EE132" s="313"/>
      <c r="EF132" s="314"/>
      <c r="EG132" s="313"/>
      <c r="EH132" s="315"/>
      <c r="EI132" s="316" t="e">
        <f>VLOOKUP(EH132,definitions_list_mag!$Y$12:$Z$15,2,FALSE)</f>
        <v>#N/A</v>
      </c>
      <c r="EJ132" s="317"/>
      <c r="EK132" s="318" t="e">
        <f>VLOOKUP(EJ132,definitions_list_mag!$AT$3:$AU$5,2,FALSE)</f>
        <v>#N/A</v>
      </c>
      <c r="EL132" s="313"/>
      <c r="EM132" s="315"/>
      <c r="EN132" s="315"/>
      <c r="EO132" s="319"/>
      <c r="EP132" s="319"/>
      <c r="EQ132" s="313"/>
      <c r="ER132" s="319"/>
      <c r="ES132" s="319"/>
      <c r="ET132" s="319"/>
      <c r="EU132" s="319"/>
      <c r="EV132" s="320"/>
      <c r="EW132" s="320"/>
      <c r="EX132" s="320"/>
      <c r="EY132" s="320"/>
      <c r="EZ132" s="192" t="e">
        <f t="shared" ref="EZ132:EZ195" si="46">+(IF($EW132&lt;$EY132,((MIN($EY132,$EW132)+(DEGREES(ATAN((TAN(RADIANS($EX132))/((TAN(RADIANS($EV132))*SIN(RADIANS(ABS($EW132-$EY132))))))-(COS(RADIANS(ABS($EW132-$EY132)))/SIN(RADIANS(ABS($EW132-$EY132)))))))-180)),((MAX($EY132,$EW132)-(DEGREES(ATAN((TAN(RADIANS($EX132))/((TAN(RADIANS($EV132))*SIN(RADIANS(ABS($EW132-$EY132))))))-(COS(RADIANS(ABS($EW132-$EY132)))/SIN(RADIANS(ABS($EW132-$EY132)))))))-180))))</f>
        <v>#DIV/0!</v>
      </c>
      <c r="FA132" s="192" t="e">
        <f t="shared" ref="FA132:FA195" si="47">IF($EZ132&gt;0,$EZ132,360+$EZ132)</f>
        <v>#DIV/0!</v>
      </c>
      <c r="FB132" s="192" t="e">
        <f t="shared" ref="FB132:FB195" si="48">+ABS(DEGREES(ATAN((COS(RADIANS(ABS($EZ132+180-(IF($EW132&gt;$EY132,MAX($EX132,$EW132),MIN($EW132,$EY132))))))/(TAN(RADIANS($EV132)))))))</f>
        <v>#DIV/0!</v>
      </c>
      <c r="FC132" s="192" t="e">
        <f t="shared" ref="FC132:FC195" si="49">+IF(($EZ132+90)&gt;0,$EZ132+90,$EZ132+450)</f>
        <v>#DIV/0!</v>
      </c>
      <c r="FD132" s="192" t="e">
        <f t="shared" ref="FD132:FD195" si="50">-$FB132+90</f>
        <v>#DIV/0!</v>
      </c>
      <c r="FE132" s="193" t="e">
        <f t="shared" ref="FE132:FE195" si="51">IF(($FA132&lt;180),$FA132+180,$FA132-180)</f>
        <v>#DIV/0!</v>
      </c>
      <c r="FF132" s="194" t="e">
        <f t="shared" ref="FF132:FF195" si="52">-$FB132+90</f>
        <v>#DIV/0!</v>
      </c>
      <c r="FG132" s="317"/>
      <c r="FH132" s="315"/>
      <c r="FI132" s="778">
        <f t="shared" si="32"/>
        <v>0</v>
      </c>
      <c r="FJ132" s="779" t="e">
        <f t="shared" si="33"/>
        <v>#DIV/0!</v>
      </c>
      <c r="FK132" s="779" t="e">
        <f t="shared" si="34"/>
        <v>#DIV/0!</v>
      </c>
      <c r="FL132" s="780" t="e">
        <f t="shared" si="35"/>
        <v>#DIV/0!</v>
      </c>
      <c r="FM132" s="169" t="e">
        <f t="shared" si="36"/>
        <v>#DIV/0!</v>
      </c>
      <c r="FN132" s="783" t="e">
        <f t="shared" si="37"/>
        <v>#DIV/0!</v>
      </c>
      <c r="FO132" s="228"/>
      <c r="FP132" s="228"/>
      <c r="FQ132" s="228"/>
      <c r="FR132" s="228"/>
      <c r="FS132" s="228"/>
      <c r="FT132" s="228"/>
      <c r="FU132" s="228"/>
      <c r="FV132" s="228"/>
      <c r="FW132" s="228"/>
      <c r="FX132" s="228"/>
      <c r="FY132" s="228"/>
      <c r="FZ132" s="228"/>
      <c r="GA132" s="228"/>
      <c r="GB132" s="228"/>
      <c r="GC132" s="228"/>
      <c r="GD132" s="228"/>
      <c r="GE132" s="228"/>
      <c r="GF132" s="228"/>
      <c r="GG132" s="228"/>
      <c r="GH132" s="228"/>
      <c r="GI132" s="228"/>
      <c r="GJ132" s="228"/>
      <c r="GK132" s="228"/>
      <c r="GL132" s="228"/>
      <c r="GM132" s="228"/>
      <c r="GN132" s="228"/>
      <c r="GO132" s="228"/>
      <c r="GP132" s="228"/>
      <c r="GQ132" s="228"/>
      <c r="GR132" s="228"/>
      <c r="GS132" s="228"/>
      <c r="GT132" s="228"/>
      <c r="GU132" s="228"/>
      <c r="GV132" s="228"/>
      <c r="GW132" s="228"/>
      <c r="GX132" s="228"/>
      <c r="GY132" s="228"/>
      <c r="GZ132" s="228"/>
      <c r="HA132" s="228"/>
      <c r="HB132" s="228"/>
      <c r="HC132" s="228"/>
      <c r="HD132" s="228"/>
      <c r="HE132" s="228"/>
      <c r="HF132" s="228"/>
      <c r="HG132" s="228"/>
      <c r="HH132" s="228"/>
      <c r="HI132" s="228"/>
      <c r="HJ132" s="228"/>
      <c r="HK132" s="228"/>
      <c r="HL132" s="228"/>
      <c r="HM132" s="228"/>
      <c r="HN132" s="228"/>
      <c r="HO132" s="228"/>
      <c r="HP132" s="228"/>
      <c r="HQ132" s="228"/>
      <c r="HR132" s="228"/>
      <c r="HS132" s="228"/>
      <c r="HT132" s="228"/>
      <c r="HU132" s="228"/>
      <c r="HV132" s="228"/>
      <c r="HW132" s="228"/>
      <c r="HX132" s="228"/>
      <c r="HY132" s="228"/>
      <c r="HZ132" s="228"/>
      <c r="IA132" s="228"/>
      <c r="IB132" s="228"/>
      <c r="IC132" s="228"/>
      <c r="ID132" s="228"/>
      <c r="IE132" s="228"/>
      <c r="IF132" s="228"/>
      <c r="IG132" s="228"/>
      <c r="IH132" s="228"/>
      <c r="II132" s="228"/>
      <c r="IJ132" s="228"/>
      <c r="IK132" s="228"/>
      <c r="IL132" s="228"/>
      <c r="IM132" s="228"/>
      <c r="IN132" s="228"/>
      <c r="IO132" s="228"/>
      <c r="IP132" s="228"/>
      <c r="IQ132" s="228"/>
      <c r="IR132" s="228"/>
      <c r="IS132" s="228"/>
      <c r="IT132" s="228"/>
      <c r="IU132" s="228"/>
      <c r="IV132" s="228"/>
      <c r="IW132" s="228"/>
      <c r="IX132" s="228"/>
      <c r="IY132" s="228"/>
      <c r="IZ132" s="228"/>
      <c r="JA132" s="228"/>
      <c r="JB132" s="228"/>
      <c r="JC132" s="228"/>
      <c r="JD132" s="228"/>
      <c r="JE132" s="228"/>
      <c r="JF132" s="228"/>
      <c r="JG132" s="228"/>
      <c r="JH132" s="228"/>
      <c r="JI132" s="228"/>
      <c r="JJ132" s="228"/>
      <c r="JK132" s="228"/>
      <c r="JL132" s="228"/>
      <c r="JM132" s="228"/>
      <c r="JN132" s="228"/>
      <c r="JO132" s="228"/>
      <c r="JP132" s="228"/>
      <c r="JQ132" s="228"/>
      <c r="JR132" s="228"/>
      <c r="JS132" s="228"/>
      <c r="JT132" s="228"/>
      <c r="JU132" s="228"/>
      <c r="JV132" s="228"/>
      <c r="JW132" s="228"/>
      <c r="JX132" s="228"/>
      <c r="JY132" s="228"/>
      <c r="JZ132" s="228"/>
      <c r="KA132" s="228"/>
      <c r="KB132" s="228"/>
      <c r="KC132" s="228"/>
      <c r="KD132" s="228"/>
      <c r="KE132" s="228"/>
      <c r="KF132" s="228"/>
      <c r="KG132" s="228"/>
      <c r="KH132" s="228"/>
      <c r="KI132" s="228"/>
      <c r="KJ132" s="228"/>
      <c r="KK132" s="228"/>
      <c r="KL132" s="228"/>
      <c r="KM132" s="228"/>
      <c r="KN132" s="228"/>
      <c r="KO132" s="228"/>
      <c r="KP132" s="228"/>
      <c r="KQ132" s="228"/>
      <c r="KR132" s="228"/>
      <c r="KS132" s="228"/>
      <c r="KT132" s="228"/>
      <c r="KU132" s="228"/>
      <c r="KV132" s="228"/>
      <c r="KW132" s="228"/>
      <c r="KX132" s="228"/>
      <c r="KY132" s="228"/>
      <c r="KZ132" s="228"/>
      <c r="LA132" s="228"/>
      <c r="LB132" s="228"/>
      <c r="LC132" s="228"/>
      <c r="LD132" s="228"/>
      <c r="LE132" s="228"/>
      <c r="LF132" s="228"/>
      <c r="LG132" s="228"/>
      <c r="LH132" s="228"/>
      <c r="LI132" s="228"/>
      <c r="LJ132" s="228"/>
      <c r="LK132" s="228"/>
      <c r="LL132" s="228"/>
      <c r="LM132" s="228"/>
      <c r="LN132" s="228"/>
      <c r="LO132" s="228"/>
      <c r="LP132" s="228"/>
      <c r="LQ132" s="228"/>
      <c r="LR132" s="228"/>
      <c r="LS132" s="228"/>
      <c r="LT132" s="228"/>
      <c r="LU132" s="228"/>
      <c r="LV132" s="228"/>
      <c r="LW132" s="228"/>
      <c r="LX132" s="228"/>
      <c r="LY132" s="228"/>
      <c r="LZ132" s="228"/>
      <c r="MA132" s="228"/>
      <c r="MB132" s="228"/>
      <c r="MC132" s="228"/>
      <c r="MD132" s="228"/>
      <c r="ME132" s="228"/>
      <c r="MF132" s="228"/>
      <c r="MG132" s="228"/>
      <c r="MH132" s="228"/>
      <c r="MI132" s="228"/>
      <c r="MJ132" s="228"/>
      <c r="MK132" s="228"/>
      <c r="ML132" s="228"/>
      <c r="MM132" s="228"/>
      <c r="MN132" s="228"/>
      <c r="MO132" s="228"/>
      <c r="MP132" s="228"/>
      <c r="MQ132" s="228"/>
      <c r="MR132" s="228"/>
      <c r="MS132" s="228"/>
      <c r="MT132" s="228"/>
      <c r="MU132" s="228"/>
      <c r="MV132" s="228"/>
      <c r="MW132" s="228"/>
      <c r="MX132" s="228"/>
      <c r="MY132" s="228"/>
      <c r="MZ132" s="228"/>
      <c r="NA132" s="228"/>
      <c r="NB132" s="228"/>
      <c r="NC132" s="228"/>
      <c r="ND132" s="228"/>
      <c r="NE132" s="228"/>
      <c r="NF132" s="228"/>
      <c r="NG132" s="228"/>
      <c r="NH132" s="228"/>
      <c r="NI132" s="228"/>
      <c r="NJ132" s="228"/>
      <c r="NK132" s="228"/>
      <c r="NL132" s="228"/>
      <c r="NM132" s="228"/>
      <c r="NN132" s="228"/>
      <c r="NO132" s="228"/>
      <c r="NP132" s="228"/>
      <c r="NQ132" s="228"/>
      <c r="NR132" s="228"/>
      <c r="NS132" s="228"/>
      <c r="NT132" s="228"/>
      <c r="NU132" s="228"/>
      <c r="NV132" s="228"/>
      <c r="NW132" s="228"/>
      <c r="NX132" s="228"/>
      <c r="NY132" s="228"/>
      <c r="NZ132" s="228"/>
      <c r="OA132" s="228"/>
      <c r="OB132" s="228"/>
      <c r="OC132" s="228"/>
      <c r="OD132" s="228"/>
      <c r="OE132" s="228"/>
      <c r="OF132" s="228"/>
      <c r="OG132" s="228"/>
      <c r="OH132" s="228"/>
      <c r="OI132" s="228"/>
      <c r="OJ132" s="228"/>
      <c r="OK132" s="228"/>
      <c r="OL132" s="228"/>
      <c r="OM132" s="228"/>
      <c r="ON132" s="228"/>
      <c r="OO132" s="228"/>
      <c r="OP132" s="228"/>
      <c r="OQ132" s="228"/>
      <c r="OR132" s="228"/>
      <c r="OS132" s="228"/>
      <c r="OT132" s="228"/>
      <c r="OU132" s="228"/>
      <c r="OV132" s="228"/>
      <c r="OW132" s="228"/>
      <c r="OX132" s="228"/>
      <c r="OY132" s="228"/>
      <c r="OZ132" s="228"/>
      <c r="PA132" s="228"/>
      <c r="PB132" s="228"/>
      <c r="PC132" s="228"/>
      <c r="PD132" s="228"/>
      <c r="PE132" s="228"/>
      <c r="PF132" s="228"/>
      <c r="PG132" s="228"/>
      <c r="PH132" s="228"/>
      <c r="PI132" s="228"/>
      <c r="PJ132" s="228"/>
      <c r="PK132" s="228"/>
      <c r="PL132" s="228"/>
      <c r="PM132" s="228"/>
      <c r="PN132" s="228"/>
      <c r="PO132" s="228"/>
      <c r="PP132" s="228"/>
      <c r="PQ132" s="228"/>
      <c r="PR132" s="228"/>
      <c r="PS132" s="228"/>
      <c r="PT132" s="228"/>
      <c r="PU132" s="228"/>
      <c r="PV132" s="228"/>
      <c r="PW132" s="228"/>
      <c r="PX132" s="228"/>
      <c r="PY132" s="228"/>
      <c r="PZ132" s="228"/>
      <c r="QA132" s="228"/>
      <c r="QB132" s="228"/>
      <c r="QC132" s="228"/>
      <c r="QD132" s="228"/>
      <c r="QE132" s="228"/>
      <c r="QF132" s="228"/>
      <c r="QG132" s="228"/>
      <c r="QH132" s="228"/>
      <c r="QI132" s="228"/>
      <c r="QJ132" s="228"/>
      <c r="QK132" s="228"/>
      <c r="QL132" s="228"/>
      <c r="QM132" s="228"/>
      <c r="QN132" s="228"/>
      <c r="QO132" s="228"/>
      <c r="QP132" s="228"/>
      <c r="QQ132" s="228"/>
      <c r="QR132" s="228"/>
      <c r="QS132" s="228"/>
      <c r="QT132" s="228"/>
      <c r="QU132" s="228"/>
      <c r="QV132" s="228"/>
      <c r="QW132" s="228"/>
      <c r="QX132" s="228"/>
      <c r="QY132" s="228"/>
      <c r="QZ132" s="228"/>
      <c r="RA132" s="228"/>
      <c r="RB132" s="228"/>
      <c r="RC132" s="228"/>
      <c r="RD132" s="228"/>
      <c r="RE132" s="228"/>
      <c r="RF132" s="228"/>
      <c r="RG132" s="228"/>
      <c r="RH132" s="228"/>
      <c r="RI132" s="228"/>
      <c r="RJ132" s="228"/>
      <c r="RK132" s="228"/>
      <c r="RL132" s="228"/>
      <c r="RM132" s="228"/>
      <c r="RN132" s="228"/>
      <c r="RO132" s="228"/>
      <c r="RP132" s="228"/>
      <c r="RQ132" s="228"/>
      <c r="RR132" s="228"/>
      <c r="RS132" s="228"/>
      <c r="RT132" s="228"/>
      <c r="RU132" s="228"/>
      <c r="RV132" s="228"/>
      <c r="RW132" s="228"/>
      <c r="RX132" s="228"/>
      <c r="RY132" s="228"/>
      <c r="RZ132" s="228"/>
      <c r="SA132" s="228"/>
      <c r="SB132" s="228"/>
      <c r="SC132" s="228"/>
      <c r="SD132" s="228"/>
      <c r="SE132" s="228"/>
      <c r="SF132" s="228"/>
      <c r="SG132" s="228"/>
      <c r="SH132" s="228"/>
      <c r="SI132" s="228"/>
      <c r="SJ132" s="228"/>
      <c r="SK132" s="228"/>
      <c r="SL132" s="228"/>
      <c r="SM132" s="228"/>
      <c r="SN132" s="228"/>
      <c r="SO132" s="228"/>
      <c r="SP132" s="228"/>
      <c r="SQ132" s="228"/>
      <c r="SR132" s="228"/>
      <c r="SS132" s="228"/>
      <c r="ST132" s="228"/>
      <c r="SU132" s="228"/>
      <c r="SV132" s="228"/>
      <c r="SW132" s="228"/>
      <c r="SX132" s="228"/>
      <c r="SY132" s="228"/>
      <c r="SZ132" s="228"/>
      <c r="TA132" s="228"/>
      <c r="TB132" s="228"/>
      <c r="TC132" s="228"/>
      <c r="TD132" s="228"/>
      <c r="TE132" s="228"/>
      <c r="TF132" s="228"/>
      <c r="TG132" s="228"/>
      <c r="TH132" s="228"/>
      <c r="TI132" s="228"/>
      <c r="TJ132" s="228"/>
      <c r="TK132" s="228"/>
      <c r="TL132" s="228"/>
      <c r="TM132" s="228"/>
      <c r="TN132" s="228"/>
      <c r="TO132" s="228"/>
      <c r="TP132" s="228"/>
      <c r="TQ132" s="228"/>
      <c r="TR132" s="228"/>
      <c r="TS132" s="228"/>
      <c r="TT132" s="228"/>
      <c r="TU132" s="228"/>
      <c r="TV132" s="228"/>
      <c r="TW132" s="228"/>
      <c r="TX132" s="228"/>
      <c r="TY132" s="228"/>
      <c r="TZ132" s="228"/>
      <c r="UA132" s="228"/>
      <c r="UB132" s="228"/>
      <c r="UC132" s="228"/>
      <c r="UD132" s="228"/>
      <c r="UE132" s="228"/>
      <c r="UF132" s="228"/>
      <c r="UG132" s="228"/>
      <c r="UH132" s="228"/>
      <c r="UI132" s="228"/>
      <c r="UJ132" s="228"/>
      <c r="UK132" s="228"/>
      <c r="UL132" s="228"/>
      <c r="UM132" s="228"/>
      <c r="UN132" s="228"/>
      <c r="UO132" s="228"/>
      <c r="UP132" s="228"/>
      <c r="UQ132" s="228"/>
      <c r="UR132" s="228"/>
      <c r="US132" s="228"/>
      <c r="UT132" s="228"/>
      <c r="UU132" s="228"/>
      <c r="UV132" s="228"/>
      <c r="UW132" s="228"/>
      <c r="UX132" s="228"/>
      <c r="UY132" s="228"/>
      <c r="UZ132" s="228"/>
      <c r="VA132" s="228"/>
      <c r="VB132" s="228"/>
      <c r="VC132" s="228"/>
      <c r="VD132" s="228"/>
      <c r="VE132" s="228"/>
      <c r="VF132" s="228"/>
      <c r="VG132" s="228"/>
      <c r="VH132" s="228"/>
      <c r="VI132" s="228"/>
      <c r="VJ132" s="228"/>
      <c r="VK132" s="228"/>
      <c r="VL132" s="228"/>
      <c r="VM132" s="228"/>
      <c r="VN132" s="228"/>
      <c r="VO132" s="228"/>
      <c r="VP132" s="228"/>
      <c r="VQ132" s="228"/>
      <c r="VR132" s="228"/>
      <c r="VS132" s="228"/>
      <c r="VT132" s="228"/>
      <c r="VU132" s="228"/>
      <c r="VV132" s="228"/>
      <c r="VW132" s="228"/>
      <c r="VX132" s="228"/>
      <c r="VY132" s="228"/>
      <c r="VZ132" s="228"/>
      <c r="WA132" s="228"/>
      <c r="WB132" s="228"/>
      <c r="WC132" s="228"/>
      <c r="WD132" s="228"/>
      <c r="WE132" s="228"/>
      <c r="WF132" s="228"/>
      <c r="WG132" s="228"/>
      <c r="WH132" s="228"/>
      <c r="WI132" s="228"/>
      <c r="WJ132" s="228"/>
      <c r="WK132" s="228"/>
      <c r="WL132" s="228"/>
      <c r="WM132" s="228"/>
      <c r="WN132" s="228"/>
      <c r="WO132" s="228"/>
      <c r="WP132" s="228"/>
      <c r="WQ132" s="228"/>
      <c r="WR132" s="228"/>
      <c r="WS132" s="228"/>
      <c r="WT132" s="228"/>
      <c r="WU132" s="228"/>
      <c r="WV132" s="228"/>
      <c r="WW132" s="228"/>
      <c r="WX132" s="228"/>
      <c r="WY132" s="228"/>
      <c r="WZ132" s="228"/>
      <c r="XA132" s="228"/>
      <c r="XB132" s="228"/>
      <c r="XC132" s="228"/>
      <c r="XD132" s="228"/>
      <c r="XE132" s="228"/>
      <c r="XF132" s="228"/>
      <c r="XG132" s="228"/>
      <c r="XH132" s="228"/>
      <c r="XI132" s="228"/>
      <c r="XJ132" s="228"/>
      <c r="XK132" s="228"/>
      <c r="XL132" s="228"/>
      <c r="XM132" s="228"/>
      <c r="XN132" s="228"/>
      <c r="XO132" s="228"/>
      <c r="XP132" s="228"/>
      <c r="XQ132" s="228"/>
      <c r="XR132" s="228"/>
      <c r="XS132" s="228"/>
      <c r="XT132" s="228"/>
      <c r="XU132" s="228"/>
      <c r="XV132" s="228"/>
      <c r="XW132" s="228"/>
      <c r="XX132" s="228"/>
      <c r="XY132" s="228"/>
      <c r="XZ132" s="228"/>
      <c r="YA132" s="228"/>
      <c r="YB132" s="228"/>
      <c r="YC132" s="228"/>
      <c r="YD132" s="228"/>
      <c r="YE132" s="228"/>
      <c r="YF132" s="228"/>
      <c r="YG132" s="228"/>
      <c r="YH132" s="228"/>
      <c r="YI132" s="228"/>
      <c r="YJ132" s="228"/>
      <c r="YK132" s="228"/>
      <c r="YL132" s="228"/>
      <c r="YM132" s="228"/>
      <c r="YN132" s="228"/>
      <c r="YO132" s="228"/>
      <c r="YP132" s="228"/>
      <c r="YQ132" s="228"/>
      <c r="YR132" s="228"/>
      <c r="YS132" s="228"/>
      <c r="YT132" s="228"/>
      <c r="YU132" s="228"/>
      <c r="YV132" s="228"/>
      <c r="YW132" s="228"/>
      <c r="YX132" s="228"/>
      <c r="YY132" s="228"/>
      <c r="YZ132" s="228"/>
      <c r="ZA132" s="228"/>
      <c r="ZB132" s="228"/>
      <c r="ZC132" s="228"/>
      <c r="ZD132" s="228"/>
      <c r="ZE132" s="228"/>
      <c r="ZF132" s="228"/>
      <c r="ZG132" s="228"/>
      <c r="ZH132" s="228"/>
      <c r="ZI132" s="228"/>
      <c r="ZJ132" s="228"/>
      <c r="ZK132" s="228"/>
      <c r="ZL132" s="228"/>
      <c r="ZM132" s="228"/>
      <c r="ZN132" s="228"/>
      <c r="ZO132" s="228"/>
      <c r="ZP132" s="228"/>
      <c r="ZQ132" s="228"/>
      <c r="ZR132" s="228"/>
      <c r="ZS132" s="228"/>
      <c r="ZT132" s="228"/>
      <c r="ZU132" s="228"/>
      <c r="ZV132" s="228"/>
      <c r="ZW132" s="228"/>
      <c r="ZX132" s="228"/>
      <c r="ZY132" s="228"/>
      <c r="ZZ132" s="228"/>
      <c r="AAA132" s="228"/>
      <c r="AAB132" s="228"/>
      <c r="AAC132" s="228"/>
      <c r="AAD132" s="228"/>
      <c r="AAE132" s="228"/>
      <c r="AAF132" s="228"/>
      <c r="AAG132" s="228"/>
      <c r="AAH132" s="228"/>
      <c r="AAI132" s="228"/>
      <c r="AAJ132" s="228"/>
      <c r="AAK132" s="228"/>
      <c r="AAL132" s="228"/>
      <c r="AAM132" s="228"/>
      <c r="AAN132" s="228"/>
      <c r="AAO132" s="228"/>
      <c r="AAP132" s="228"/>
      <c r="AAQ132" s="228"/>
      <c r="AAR132" s="228"/>
      <c r="AAS132" s="228"/>
      <c r="AAT132" s="228"/>
      <c r="AAU132" s="228"/>
      <c r="AAV132" s="228"/>
      <c r="AAW132" s="228"/>
      <c r="AAX132" s="228"/>
      <c r="AAY132" s="228"/>
      <c r="AAZ132" s="228"/>
      <c r="ABA132" s="228"/>
      <c r="ABB132" s="228"/>
      <c r="ABC132" s="228"/>
      <c r="ABD132" s="228"/>
      <c r="ABE132" s="228"/>
      <c r="ABF132" s="228"/>
      <c r="ABG132" s="228"/>
      <c r="ABH132" s="228"/>
      <c r="ABI132" s="228"/>
      <c r="ABJ132" s="228"/>
      <c r="ABK132" s="228"/>
      <c r="ABL132" s="228"/>
      <c r="ABM132" s="228"/>
      <c r="ABN132" s="228"/>
      <c r="ABO132" s="228"/>
      <c r="ABP132" s="228"/>
      <c r="ABQ132" s="228"/>
      <c r="ABR132" s="228"/>
      <c r="ABS132" s="228"/>
      <c r="ABT132" s="228"/>
      <c r="ABU132" s="228"/>
      <c r="ABV132" s="228"/>
      <c r="ABW132" s="228"/>
      <c r="ABX132" s="228"/>
      <c r="ABY132" s="228"/>
      <c r="ABZ132" s="228"/>
      <c r="ACA132" s="228"/>
      <c r="ACB132" s="228"/>
      <c r="ACC132" s="228"/>
      <c r="ACD132" s="228"/>
      <c r="ACE132" s="228"/>
      <c r="ACF132" s="228"/>
      <c r="ACG132" s="228"/>
      <c r="ACH132" s="228"/>
      <c r="ACI132" s="228"/>
      <c r="ACJ132" s="228"/>
      <c r="ACK132" s="228"/>
      <c r="ACL132" s="228"/>
      <c r="ACM132" s="228"/>
      <c r="ACN132" s="228"/>
      <c r="ACO132" s="228"/>
      <c r="ACP132" s="228"/>
      <c r="ACQ132" s="228"/>
      <c r="ACR132" s="228"/>
      <c r="ACS132" s="228"/>
      <c r="ACT132" s="228"/>
      <c r="ACU132" s="228"/>
      <c r="ACV132" s="228"/>
      <c r="ACW132" s="228"/>
      <c r="ACX132" s="228"/>
      <c r="ACY132" s="228"/>
      <c r="ACZ132" s="228"/>
      <c r="ADA132" s="228"/>
      <c r="ADB132" s="228"/>
      <c r="ADC132" s="228"/>
      <c r="ADD132" s="228"/>
      <c r="ADE132" s="228"/>
      <c r="ADF132" s="228"/>
      <c r="ADG132" s="228"/>
      <c r="ADH132" s="228"/>
      <c r="ADI132" s="228"/>
      <c r="ADJ132" s="228"/>
      <c r="ADK132" s="228"/>
      <c r="ADL132" s="228"/>
      <c r="ADM132" s="228"/>
      <c r="ADN132" s="228"/>
      <c r="ADO132" s="228"/>
      <c r="ADP132" s="228"/>
      <c r="ADQ132" s="228"/>
      <c r="ADR132" s="228"/>
      <c r="ADS132" s="228"/>
      <c r="ADT132" s="228"/>
      <c r="ADU132" s="228"/>
      <c r="ADV132" s="228"/>
      <c r="ADW132" s="228"/>
      <c r="ADX132" s="228"/>
      <c r="ADY132" s="228"/>
      <c r="ADZ132" s="228"/>
      <c r="AEA132" s="228"/>
      <c r="AEB132" s="228"/>
      <c r="AEC132" s="228"/>
      <c r="AED132" s="228"/>
      <c r="AEE132" s="228"/>
      <c r="AEF132" s="228"/>
      <c r="AEG132" s="228"/>
      <c r="AEH132" s="228"/>
      <c r="AEI132" s="228"/>
      <c r="AEJ132" s="228"/>
      <c r="AEK132" s="228"/>
      <c r="AEL132" s="228"/>
      <c r="AEM132" s="228"/>
      <c r="AEN132" s="228"/>
      <c r="AEO132" s="228"/>
      <c r="AEP132" s="228"/>
      <c r="AEQ132" s="228"/>
      <c r="AER132" s="228"/>
      <c r="AES132" s="228"/>
      <c r="AET132" s="228"/>
      <c r="AEU132" s="228"/>
      <c r="AEV132" s="228"/>
      <c r="AEW132" s="228"/>
      <c r="AEX132" s="228"/>
      <c r="AEY132" s="228"/>
      <c r="AEZ132" s="228"/>
      <c r="AFA132" s="228"/>
      <c r="AFB132" s="228"/>
      <c r="AFC132" s="228"/>
      <c r="AFD132" s="228"/>
      <c r="AFE132" s="228"/>
      <c r="AFF132" s="228"/>
      <c r="AFG132" s="228"/>
      <c r="AFH132" s="228"/>
      <c r="AFI132" s="228"/>
      <c r="AFJ132" s="228"/>
      <c r="AFK132" s="228"/>
      <c r="AFL132" s="228"/>
      <c r="AFM132" s="228"/>
      <c r="AFN132" s="228"/>
      <c r="AFO132" s="228"/>
      <c r="AFP132" s="228"/>
      <c r="AFQ132" s="228"/>
      <c r="AFR132" s="228"/>
      <c r="AFS132" s="228"/>
      <c r="AFT132" s="228"/>
      <c r="AFU132" s="228"/>
      <c r="AFV132" s="228"/>
      <c r="AFW132" s="228"/>
      <c r="AFX132" s="228"/>
      <c r="AFY132" s="228"/>
      <c r="AFZ132" s="228"/>
      <c r="AGA132" s="228"/>
      <c r="AGB132" s="228"/>
      <c r="AGC132" s="228"/>
      <c r="AGD132" s="228"/>
      <c r="AGE132" s="228"/>
      <c r="AGF132" s="228"/>
      <c r="AGG132" s="228"/>
      <c r="AGH132" s="228"/>
      <c r="AGI132" s="228"/>
      <c r="AGJ132" s="228"/>
      <c r="AGK132" s="228"/>
      <c r="AGL132" s="228"/>
      <c r="AGM132" s="228"/>
      <c r="AGN132" s="228"/>
      <c r="AGO132" s="228"/>
      <c r="AGP132" s="228"/>
      <c r="AGQ132" s="228"/>
      <c r="AGR132" s="228"/>
      <c r="AGS132" s="228"/>
      <c r="AGT132" s="228"/>
      <c r="AGU132" s="228"/>
      <c r="AGV132" s="228"/>
      <c r="AGW132" s="228"/>
      <c r="AGX132" s="228"/>
      <c r="AGY132" s="228"/>
      <c r="AGZ132" s="228"/>
      <c r="AHA132" s="228"/>
      <c r="AHB132" s="228"/>
      <c r="AHC132" s="228"/>
      <c r="AHD132" s="228"/>
      <c r="AHE132" s="228"/>
      <c r="AHF132" s="228"/>
      <c r="AHG132" s="228"/>
      <c r="AHH132" s="228"/>
      <c r="AHI132" s="228"/>
      <c r="AHJ132" s="228"/>
      <c r="AHK132" s="228"/>
      <c r="AHL132" s="228"/>
      <c r="AHM132" s="228"/>
      <c r="AHN132" s="228"/>
      <c r="AHO132" s="228"/>
      <c r="AHP132" s="228"/>
      <c r="AHQ132" s="228"/>
      <c r="AHR132" s="228"/>
      <c r="AHS132" s="228"/>
      <c r="AHT132" s="228"/>
      <c r="AHU132" s="228"/>
      <c r="AHV132" s="228"/>
      <c r="AHW132" s="228"/>
      <c r="AHX132" s="228"/>
      <c r="AHY132" s="228"/>
      <c r="AHZ132" s="228"/>
      <c r="AIA132" s="228"/>
      <c r="AIB132" s="228"/>
      <c r="AIC132" s="228"/>
      <c r="AID132" s="228"/>
      <c r="AIE132" s="228"/>
      <c r="AIF132" s="228"/>
      <c r="AIG132" s="228"/>
      <c r="AIH132" s="228"/>
      <c r="AII132" s="228"/>
      <c r="AIJ132" s="228"/>
      <c r="AIK132" s="228"/>
      <c r="AIL132" s="228"/>
      <c r="AIM132" s="228"/>
      <c r="AIN132" s="228"/>
      <c r="AIO132" s="228"/>
      <c r="AIP132" s="228"/>
      <c r="AIQ132" s="228"/>
      <c r="AIR132" s="228"/>
      <c r="AIS132" s="228"/>
      <c r="AIT132" s="228"/>
      <c r="AIU132" s="228"/>
      <c r="AIV132" s="228"/>
      <c r="AIW132" s="228"/>
      <c r="AIX132" s="228"/>
      <c r="AIY132" s="228"/>
      <c r="AIZ132" s="228"/>
      <c r="AJA132" s="228"/>
      <c r="AJB132" s="228"/>
      <c r="AJC132" s="228"/>
      <c r="AJD132" s="228"/>
      <c r="AJE132" s="228"/>
      <c r="AJF132" s="228"/>
      <c r="AJG132" s="228"/>
      <c r="AJH132" s="228"/>
      <c r="AJI132" s="228"/>
      <c r="AJJ132" s="228"/>
      <c r="AJK132" s="228"/>
      <c r="AJL132" s="228"/>
      <c r="AJM132" s="228"/>
      <c r="AJN132" s="228"/>
      <c r="AJO132" s="228"/>
      <c r="AJP132" s="228"/>
      <c r="AJQ132" s="228"/>
      <c r="AJR132" s="228"/>
      <c r="AJS132" s="228"/>
      <c r="AJT132" s="228"/>
      <c r="AJU132" s="228"/>
      <c r="AJV132" s="228"/>
      <c r="AJW132" s="228"/>
      <c r="AJX132" s="228"/>
      <c r="AJY132" s="228"/>
      <c r="AJZ132" s="228"/>
      <c r="AKA132" s="228"/>
      <c r="AKB132" s="228"/>
      <c r="AKC132" s="228"/>
      <c r="AKD132" s="228"/>
      <c r="AKE132" s="228"/>
      <c r="AKF132" s="228"/>
      <c r="AKG132" s="228"/>
      <c r="AKH132" s="228"/>
      <c r="AKI132" s="228"/>
      <c r="AKJ132" s="228"/>
      <c r="AKK132" s="228"/>
      <c r="AKL132" s="228"/>
      <c r="AKM132" s="228"/>
      <c r="AKN132" s="228"/>
      <c r="AKO132" s="228"/>
      <c r="AKP132" s="228"/>
      <c r="AKQ132" s="228"/>
      <c r="AKR132" s="228"/>
      <c r="AKS132" s="228"/>
      <c r="AKT132" s="228"/>
      <c r="AKU132" s="228"/>
      <c r="AKV132" s="228"/>
      <c r="AKW132" s="228"/>
      <c r="AKX132" s="228"/>
      <c r="AKY132" s="228"/>
      <c r="AKZ132" s="228"/>
      <c r="ALA132" s="228"/>
      <c r="ALB132" s="228"/>
      <c r="ALC132" s="228"/>
      <c r="ALD132" s="228"/>
      <c r="ALE132" s="228"/>
      <c r="ALF132" s="228"/>
      <c r="ALG132" s="228"/>
      <c r="ALH132" s="228"/>
      <c r="ALI132" s="228"/>
      <c r="ALJ132" s="228"/>
      <c r="ALK132" s="228"/>
      <c r="ALL132" s="228"/>
      <c r="ALM132" s="228"/>
      <c r="ALN132" s="228"/>
      <c r="ALO132" s="228"/>
      <c r="ALP132" s="228"/>
      <c r="ALQ132" s="228"/>
      <c r="ALR132" s="228"/>
      <c r="ALS132" s="228"/>
      <c r="ALT132" s="228"/>
      <c r="ALU132" s="228"/>
      <c r="ALV132" s="228"/>
      <c r="ALW132" s="228"/>
      <c r="ALX132" s="228"/>
      <c r="ALY132" s="228"/>
      <c r="ALZ132" s="228"/>
      <c r="AMA132" s="228"/>
      <c r="AMB132" s="228"/>
      <c r="AMC132" s="228"/>
      <c r="AMD132" s="228"/>
      <c r="AME132" s="228"/>
      <c r="AMF132" s="228"/>
      <c r="AMG132" s="228"/>
      <c r="AMH132" s="228"/>
      <c r="AMI132" s="228"/>
      <c r="AMJ132" s="228"/>
      <c r="AMK132" s="228"/>
      <c r="AML132" s="228"/>
      <c r="AMM132" s="228"/>
      <c r="AMN132" s="228"/>
      <c r="AMO132" s="228"/>
      <c r="AMP132" s="228"/>
      <c r="AMQ132" s="228"/>
      <c r="AMR132" s="228"/>
      <c r="AMS132" s="228"/>
      <c r="AMT132" s="228"/>
      <c r="AMU132" s="228"/>
      <c r="AMV132" s="228"/>
      <c r="AMW132" s="228"/>
      <c r="AMX132" s="228"/>
    </row>
    <row r="133" spans="1:1038" ht="18" customHeight="1">
      <c r="A133" s="125" t="s">
        <v>1452</v>
      </c>
      <c r="B133" s="126" t="s">
        <v>1278</v>
      </c>
      <c r="D133" s="126" t="s">
        <v>1279</v>
      </c>
      <c r="E133" s="126">
        <v>24</v>
      </c>
      <c r="F133" s="126">
        <v>2</v>
      </c>
      <c r="G133" s="285" t="str">
        <f t="shared" si="45"/>
        <v>24-2</v>
      </c>
      <c r="H133" s="277">
        <v>0</v>
      </c>
      <c r="I133" s="126">
        <v>42.5</v>
      </c>
      <c r="K133" s="545" t="b">
        <f>IF(I134=1,IF(((VLOOKUP($G133,[1]Depth_Lookup!#REF!,9,FALSE))-(H133/100))=0,"Good",IF(((VLOOKUP($G133,[1]Depth_Lookup!$A$3:$J$550,9,FALSE))-(H133/100))&gt;0,"Too Short","Too Long")))</f>
        <v>0</v>
      </c>
      <c r="L133" s="171">
        <f>(VLOOKUP($G133,Depth_Lookup!$A$3:$J$410,10,FALSE))+(H133/100)</f>
        <v>51.52</v>
      </c>
      <c r="M133" s="171">
        <f>(VLOOKUP($G133,Depth_Lookup!$A$3:$J$410,10,FALSE))+(I133/100)</f>
        <v>51.945</v>
      </c>
      <c r="N133" s="127">
        <v>16</v>
      </c>
      <c r="O133" s="126">
        <v>4</v>
      </c>
      <c r="P133" s="126" t="s">
        <v>853</v>
      </c>
      <c r="Q133" s="126" t="s">
        <v>125</v>
      </c>
      <c r="R133" s="196" t="s">
        <v>1633</v>
      </c>
      <c r="S133" s="126" t="s">
        <v>700</v>
      </c>
      <c r="T133" s="126" t="s">
        <v>587</v>
      </c>
      <c r="W133" s="126" t="s">
        <v>102</v>
      </c>
      <c r="X133" s="202">
        <v>5</v>
      </c>
      <c r="Y133" s="126" t="s">
        <v>90</v>
      </c>
      <c r="Z133" s="126" t="s">
        <v>91</v>
      </c>
      <c r="AB133" s="126" t="s">
        <v>116</v>
      </c>
      <c r="AC133" s="126" t="s">
        <v>95</v>
      </c>
      <c r="AD133" s="126" t="s">
        <v>96</v>
      </c>
      <c r="AE133" s="128" t="s">
        <v>123</v>
      </c>
      <c r="AF133" s="196">
        <v>1</v>
      </c>
      <c r="AG133" s="129" t="s">
        <v>1469</v>
      </c>
      <c r="AH133" s="126" t="s">
        <v>1362</v>
      </c>
      <c r="AI133" s="130">
        <v>75</v>
      </c>
      <c r="AO133" s="130"/>
      <c r="AU133" s="130"/>
      <c r="BA133" s="130">
        <v>25</v>
      </c>
      <c r="BB133" s="126">
        <v>4</v>
      </c>
      <c r="BC133" s="126">
        <v>2</v>
      </c>
      <c r="BD133" s="126" t="s">
        <v>110</v>
      </c>
      <c r="BE133" s="126" t="s">
        <v>103</v>
      </c>
      <c r="BG133" s="130"/>
      <c r="BM133" s="130"/>
      <c r="BY133" s="130"/>
      <c r="CG133" s="145"/>
      <c r="CH133" s="132" t="s">
        <v>1360</v>
      </c>
      <c r="CI133" s="132">
        <v>100</v>
      </c>
      <c r="CJ133" s="132" t="s">
        <v>514</v>
      </c>
      <c r="CK133" s="133"/>
      <c r="CL133" s="134"/>
      <c r="CM133" s="134"/>
      <c r="CN133" s="134"/>
      <c r="CO133" s="134"/>
      <c r="CP133" s="134"/>
      <c r="CQ133" s="134"/>
      <c r="CR133" s="134"/>
      <c r="CS133" s="134"/>
      <c r="CT133" s="134"/>
      <c r="CU133" s="134"/>
      <c r="CV133" s="134"/>
      <c r="CW133" s="134"/>
      <c r="CX133" s="134"/>
      <c r="CY133" s="134"/>
      <c r="CZ133" s="134"/>
      <c r="DA133" s="134"/>
      <c r="DB133" s="134">
        <v>75</v>
      </c>
      <c r="DC133" s="135">
        <v>25</v>
      </c>
      <c r="DD133" s="134"/>
      <c r="DE133" s="134"/>
      <c r="DF133" s="134"/>
      <c r="DG133" s="134"/>
      <c r="DH133" s="134"/>
      <c r="DI133" s="134"/>
      <c r="DJ133" s="134"/>
      <c r="DK133" s="207">
        <v>100</v>
      </c>
      <c r="DL133" s="131"/>
      <c r="DM133" s="134"/>
      <c r="DN133" s="134"/>
      <c r="DO133" s="136"/>
      <c r="DQ133" s="131"/>
      <c r="DR133" s="136"/>
      <c r="DS133" s="131"/>
      <c r="DT133" s="138" t="s">
        <v>1473</v>
      </c>
      <c r="DW133" s="213">
        <v>100</v>
      </c>
      <c r="DX133" s="214" t="e">
        <v>#N/A</v>
      </c>
      <c r="DY133" s="139" t="s">
        <v>1401</v>
      </c>
      <c r="DZ133" s="139" t="s">
        <v>1474</v>
      </c>
      <c r="EA133" s="139"/>
      <c r="ED133" s="229" t="s">
        <v>2517</v>
      </c>
      <c r="EE133" s="140"/>
      <c r="EG133" s="140"/>
      <c r="EI133" s="218" t="e">
        <f>VLOOKUP(EH133,definitions_list_mag!$Y$12:$Z$15,2,FALSE)</f>
        <v>#N/A</v>
      </c>
      <c r="EJ133" s="143"/>
      <c r="EK133" s="221" t="e">
        <f>VLOOKUP(EJ133,definitions_list_mag!$AT$3:$AU$5,2,FALSE)</f>
        <v>#N/A</v>
      </c>
      <c r="EM133" s="109"/>
      <c r="EN133" s="109"/>
      <c r="EQ133" s="109"/>
      <c r="EZ133" s="192" t="e">
        <f t="shared" si="46"/>
        <v>#DIV/0!</v>
      </c>
      <c r="FA133" s="192" t="e">
        <f t="shared" si="47"/>
        <v>#DIV/0!</v>
      </c>
      <c r="FB133" s="192" t="e">
        <f t="shared" si="48"/>
        <v>#DIV/0!</v>
      </c>
      <c r="FC133" s="192" t="e">
        <f t="shared" si="49"/>
        <v>#DIV/0!</v>
      </c>
      <c r="FD133" s="192" t="e">
        <f t="shared" si="50"/>
        <v>#DIV/0!</v>
      </c>
      <c r="FE133" s="193" t="e">
        <f t="shared" si="51"/>
        <v>#DIV/0!</v>
      </c>
      <c r="FF133" s="194" t="e">
        <f t="shared" si="52"/>
        <v>#DIV/0!</v>
      </c>
      <c r="FG133" s="143"/>
      <c r="FI133" s="778">
        <f t="shared" ref="FI133:FI196" si="53">EO133</f>
        <v>0</v>
      </c>
      <c r="FJ133" s="779" t="e">
        <f t="shared" ref="FJ133:FJ196" si="54">FF133</f>
        <v>#DIV/0!</v>
      </c>
      <c r="FK133" s="779" t="e">
        <f t="shared" ref="FK133:FK196" si="55">90-FJ133</f>
        <v>#DIV/0!</v>
      </c>
      <c r="FL133" s="780" t="e">
        <f t="shared" ref="FL133:FL196" si="56">RADIANS(FK133)</f>
        <v>#DIV/0!</v>
      </c>
      <c r="FM133" s="169" t="e">
        <f t="shared" ref="FM133:FM196" si="57">SIN(FL133)</f>
        <v>#DIV/0!</v>
      </c>
      <c r="FN133" s="783" t="e">
        <f t="shared" ref="FN133:FN196" si="58">FI133*FM133</f>
        <v>#DIV/0!</v>
      </c>
    </row>
    <row r="134" spans="1:1038" s="288" customFormat="1" ht="18" customHeight="1">
      <c r="A134" s="352" t="s">
        <v>1452</v>
      </c>
      <c r="B134" s="227" t="s">
        <v>1278</v>
      </c>
      <c r="C134" s="227"/>
      <c r="D134" s="227" t="s">
        <v>1279</v>
      </c>
      <c r="E134" s="227">
        <v>24</v>
      </c>
      <c r="F134" s="227">
        <v>2</v>
      </c>
      <c r="G134" s="285" t="str">
        <f t="shared" si="45"/>
        <v>24-2</v>
      </c>
      <c r="H134" s="278">
        <v>42.5</v>
      </c>
      <c r="I134" s="227">
        <v>48</v>
      </c>
      <c r="J134" s="226"/>
      <c r="K134" s="545" t="b">
        <f>IF(I135=1,IF(((VLOOKUP($G134,[1]Depth_Lookup!#REF!,9,FALSE))-(H134/100))=0,"Good",IF(((VLOOKUP($G134,[1]Depth_Lookup!$A$3:$J$550,9,FALSE))-(H134/100))&gt;0,"Too Short","Too Long")))</f>
        <v>0</v>
      </c>
      <c r="L134" s="171">
        <f>(VLOOKUP($G134,Depth_Lookup!$A$3:$J$410,10,FALSE))+(H134/100)</f>
        <v>51.945</v>
      </c>
      <c r="M134" s="171">
        <f>(VLOOKUP($G134,Depth_Lookup!$A$3:$J$410,10,FALSE))+(I134/100)</f>
        <v>52</v>
      </c>
      <c r="N134" s="230" t="s">
        <v>1475</v>
      </c>
      <c r="O134" s="227">
        <v>1</v>
      </c>
      <c r="P134" s="227" t="s">
        <v>853</v>
      </c>
      <c r="Q134" s="227" t="s">
        <v>125</v>
      </c>
      <c r="R134" s="286" t="s">
        <v>1633</v>
      </c>
      <c r="S134" s="227" t="s">
        <v>587</v>
      </c>
      <c r="T134" s="227" t="s">
        <v>700</v>
      </c>
      <c r="U134" s="227" t="s">
        <v>108</v>
      </c>
      <c r="V134" s="227" t="s">
        <v>509</v>
      </c>
      <c r="W134" s="227" t="s">
        <v>102</v>
      </c>
      <c r="X134" s="287">
        <v>5</v>
      </c>
      <c r="Y134" s="227" t="s">
        <v>90</v>
      </c>
      <c r="Z134" s="227" t="s">
        <v>91</v>
      </c>
      <c r="AA134" s="227"/>
      <c r="AB134" s="227"/>
      <c r="AC134" s="227"/>
      <c r="AD134" s="227"/>
      <c r="AE134" s="233"/>
      <c r="AF134" s="286" t="e">
        <v>#N/A</v>
      </c>
      <c r="AG134" s="237"/>
      <c r="AH134" s="227"/>
      <c r="AI134" s="240">
        <v>78</v>
      </c>
      <c r="AJ134" s="227"/>
      <c r="AK134" s="227"/>
      <c r="AL134" s="227"/>
      <c r="AM134" s="227"/>
      <c r="AN134" s="227"/>
      <c r="AO134" s="240"/>
      <c r="AP134" s="227"/>
      <c r="AQ134" s="227"/>
      <c r="AR134" s="227"/>
      <c r="AS134" s="227"/>
      <c r="AT134" s="227"/>
      <c r="AU134" s="240">
        <v>1</v>
      </c>
      <c r="AV134" s="227">
        <v>1</v>
      </c>
      <c r="AW134" s="227">
        <v>0.5</v>
      </c>
      <c r="AX134" s="227" t="s">
        <v>110</v>
      </c>
      <c r="AY134" s="227" t="s">
        <v>103</v>
      </c>
      <c r="AZ134" s="227"/>
      <c r="BA134" s="240">
        <v>20</v>
      </c>
      <c r="BB134" s="227">
        <v>7</v>
      </c>
      <c r="BC134" s="227">
        <v>2</v>
      </c>
      <c r="BD134" s="227" t="s">
        <v>110</v>
      </c>
      <c r="BE134" s="227" t="s">
        <v>103</v>
      </c>
      <c r="BF134" s="227"/>
      <c r="BG134" s="240"/>
      <c r="BH134" s="227"/>
      <c r="BI134" s="227"/>
      <c r="BJ134" s="227"/>
      <c r="BK134" s="227"/>
      <c r="BL134" s="227"/>
      <c r="BM134" s="240">
        <v>1</v>
      </c>
      <c r="BN134" s="227">
        <v>1</v>
      </c>
      <c r="BO134" s="227">
        <v>0.5</v>
      </c>
      <c r="BP134" s="227"/>
      <c r="BQ134" s="227"/>
      <c r="BR134" s="227"/>
      <c r="BS134" s="227"/>
      <c r="BT134" s="227"/>
      <c r="BU134" s="227"/>
      <c r="BV134" s="227"/>
      <c r="BW134" s="227"/>
      <c r="BX134" s="227"/>
      <c r="BY134" s="240"/>
      <c r="BZ134" s="227"/>
      <c r="CA134" s="227"/>
      <c r="CB134" s="227"/>
      <c r="CC134" s="227"/>
      <c r="CD134" s="227"/>
      <c r="CE134" s="227"/>
      <c r="CF134" s="227"/>
      <c r="CG134" s="250"/>
      <c r="CH134" s="149" t="s">
        <v>1329</v>
      </c>
      <c r="CI134" s="149">
        <v>100</v>
      </c>
      <c r="CJ134" s="149" t="s">
        <v>514</v>
      </c>
      <c r="CK134" s="151"/>
      <c r="CL134" s="152"/>
      <c r="CM134" s="152"/>
      <c r="CN134" s="152"/>
      <c r="CO134" s="152"/>
      <c r="CP134" s="152"/>
      <c r="CQ134" s="152"/>
      <c r="CR134" s="152"/>
      <c r="CS134" s="152"/>
      <c r="CT134" s="152"/>
      <c r="CU134" s="152"/>
      <c r="CV134" s="152"/>
      <c r="CW134" s="152"/>
      <c r="CX134" s="152"/>
      <c r="CY134" s="152"/>
      <c r="CZ134" s="152"/>
      <c r="DA134" s="152"/>
      <c r="DB134" s="152">
        <v>80</v>
      </c>
      <c r="DC134" s="229">
        <v>20</v>
      </c>
      <c r="DD134" s="152"/>
      <c r="DE134" s="152"/>
      <c r="DF134" s="152"/>
      <c r="DG134" s="152"/>
      <c r="DH134" s="152"/>
      <c r="DI134" s="152"/>
      <c r="DJ134" s="152"/>
      <c r="DK134" s="208">
        <v>100</v>
      </c>
      <c r="DL134" s="148"/>
      <c r="DM134" s="152"/>
      <c r="DN134" s="152"/>
      <c r="DO134" s="153"/>
      <c r="DQ134" s="148"/>
      <c r="DR134" s="153"/>
      <c r="DS134" s="148"/>
      <c r="DT134" s="261" t="s">
        <v>1476</v>
      </c>
      <c r="DU134" s="229"/>
      <c r="DV134" s="229"/>
      <c r="DW134" s="290">
        <v>100</v>
      </c>
      <c r="DX134" s="291" t="e">
        <v>#N/A</v>
      </c>
      <c r="DY134" s="154" t="s">
        <v>1405</v>
      </c>
      <c r="DZ134" s="154" t="s">
        <v>1474</v>
      </c>
      <c r="EA134" s="154"/>
      <c r="EB134" s="229"/>
      <c r="EC134" s="292"/>
      <c r="ED134" s="229" t="s">
        <v>2517</v>
      </c>
      <c r="EE134" s="293"/>
      <c r="EF134" s="294"/>
      <c r="EG134" s="293"/>
      <c r="EH134" s="295"/>
      <c r="EI134" s="296" t="e">
        <f>VLOOKUP(EH134,definitions_list_mag!$Y$12:$Z$15,2,FALSE)</f>
        <v>#N/A</v>
      </c>
      <c r="EJ134" s="297"/>
      <c r="EK134" s="298" t="e">
        <f>VLOOKUP(EJ134,definitions_list_mag!$AT$3:$AU$5,2,FALSE)</f>
        <v>#N/A</v>
      </c>
      <c r="EL134" s="293"/>
      <c r="EM134" s="295"/>
      <c r="EN134" s="295"/>
      <c r="EO134" s="321"/>
      <c r="EP134" s="321"/>
      <c r="EQ134" s="321"/>
      <c r="ER134" s="321"/>
      <c r="ES134" s="321"/>
      <c r="ET134" s="321"/>
      <c r="EU134" s="321"/>
      <c r="EV134" s="322"/>
      <c r="EW134" s="322"/>
      <c r="EX134" s="322"/>
      <c r="EY134" s="322"/>
      <c r="EZ134" s="192" t="e">
        <f t="shared" si="46"/>
        <v>#DIV/0!</v>
      </c>
      <c r="FA134" s="192" t="e">
        <f t="shared" si="47"/>
        <v>#DIV/0!</v>
      </c>
      <c r="FB134" s="192" t="e">
        <f t="shared" si="48"/>
        <v>#DIV/0!</v>
      </c>
      <c r="FC134" s="192" t="e">
        <f t="shared" si="49"/>
        <v>#DIV/0!</v>
      </c>
      <c r="FD134" s="192" t="e">
        <f t="shared" si="50"/>
        <v>#DIV/0!</v>
      </c>
      <c r="FE134" s="193" t="e">
        <f t="shared" si="51"/>
        <v>#DIV/0!</v>
      </c>
      <c r="FF134" s="194" t="e">
        <f t="shared" si="52"/>
        <v>#DIV/0!</v>
      </c>
      <c r="FG134" s="297"/>
      <c r="FH134" s="295"/>
      <c r="FI134" s="778">
        <f t="shared" si="53"/>
        <v>0</v>
      </c>
      <c r="FJ134" s="779" t="e">
        <f t="shared" si="54"/>
        <v>#DIV/0!</v>
      </c>
      <c r="FK134" s="779" t="e">
        <f t="shared" si="55"/>
        <v>#DIV/0!</v>
      </c>
      <c r="FL134" s="780" t="e">
        <f t="shared" si="56"/>
        <v>#DIV/0!</v>
      </c>
      <c r="FM134" s="169" t="e">
        <f t="shared" si="57"/>
        <v>#DIV/0!</v>
      </c>
      <c r="FN134" s="783" t="e">
        <f t="shared" si="58"/>
        <v>#DIV/0!</v>
      </c>
      <c r="FO134" s="227"/>
      <c r="FP134" s="227"/>
      <c r="FQ134" s="227"/>
      <c r="FR134" s="227"/>
      <c r="FS134" s="227"/>
      <c r="FT134" s="227"/>
      <c r="FU134" s="227"/>
      <c r="FV134" s="227"/>
      <c r="FW134" s="227"/>
      <c r="FX134" s="227"/>
      <c r="FY134" s="227"/>
      <c r="FZ134" s="227"/>
      <c r="GA134" s="227"/>
      <c r="GB134" s="227"/>
      <c r="GC134" s="227"/>
      <c r="GD134" s="227"/>
      <c r="GE134" s="227"/>
      <c r="GF134" s="227"/>
      <c r="GG134" s="227"/>
      <c r="GH134" s="227"/>
      <c r="GI134" s="227"/>
      <c r="GJ134" s="227"/>
      <c r="GK134" s="227"/>
      <c r="GL134" s="227"/>
      <c r="GM134" s="227"/>
      <c r="GN134" s="227"/>
      <c r="GO134" s="227"/>
      <c r="GP134" s="227"/>
      <c r="GQ134" s="227"/>
      <c r="GR134" s="227"/>
      <c r="GS134" s="227"/>
      <c r="GT134" s="227"/>
      <c r="GU134" s="227"/>
      <c r="GV134" s="227"/>
      <c r="GW134" s="227"/>
      <c r="GX134" s="227"/>
      <c r="GY134" s="227"/>
      <c r="GZ134" s="227"/>
      <c r="HA134" s="227"/>
      <c r="HB134" s="227"/>
      <c r="HC134" s="227"/>
      <c r="HD134" s="227"/>
      <c r="HE134" s="227"/>
      <c r="HF134" s="227"/>
      <c r="HG134" s="227"/>
      <c r="HH134" s="227"/>
      <c r="HI134" s="227"/>
      <c r="HJ134" s="227"/>
      <c r="HK134" s="227"/>
      <c r="HL134" s="227"/>
      <c r="HM134" s="227"/>
      <c r="HN134" s="227"/>
      <c r="HO134" s="227"/>
      <c r="HP134" s="227"/>
      <c r="HQ134" s="227"/>
      <c r="HR134" s="227"/>
      <c r="HS134" s="227"/>
      <c r="HT134" s="227"/>
      <c r="HU134" s="227"/>
      <c r="HV134" s="227"/>
      <c r="HW134" s="227"/>
      <c r="HX134" s="227"/>
      <c r="HY134" s="227"/>
      <c r="HZ134" s="227"/>
      <c r="IA134" s="227"/>
      <c r="IB134" s="227"/>
      <c r="IC134" s="227"/>
      <c r="ID134" s="227"/>
      <c r="IE134" s="227"/>
      <c r="IF134" s="227"/>
      <c r="IG134" s="227"/>
      <c r="IH134" s="227"/>
      <c r="II134" s="227"/>
      <c r="IJ134" s="227"/>
      <c r="IK134" s="227"/>
      <c r="IL134" s="227"/>
      <c r="IM134" s="227"/>
      <c r="IN134" s="227"/>
      <c r="IO134" s="227"/>
      <c r="IP134" s="227"/>
      <c r="IQ134" s="227"/>
      <c r="IR134" s="227"/>
      <c r="IS134" s="227"/>
      <c r="IT134" s="227"/>
      <c r="IU134" s="227"/>
      <c r="IV134" s="227"/>
      <c r="IW134" s="227"/>
      <c r="IX134" s="227"/>
      <c r="IY134" s="227"/>
      <c r="IZ134" s="227"/>
      <c r="JA134" s="227"/>
      <c r="JB134" s="227"/>
      <c r="JC134" s="227"/>
      <c r="JD134" s="227"/>
      <c r="JE134" s="227"/>
      <c r="JF134" s="227"/>
      <c r="JG134" s="227"/>
      <c r="JH134" s="227"/>
      <c r="JI134" s="227"/>
      <c r="JJ134" s="227"/>
      <c r="JK134" s="227"/>
      <c r="JL134" s="227"/>
      <c r="JM134" s="227"/>
      <c r="JN134" s="227"/>
      <c r="JO134" s="227"/>
      <c r="JP134" s="227"/>
      <c r="JQ134" s="227"/>
      <c r="JR134" s="227"/>
      <c r="JS134" s="227"/>
      <c r="JT134" s="227"/>
      <c r="JU134" s="227"/>
      <c r="JV134" s="227"/>
      <c r="JW134" s="227"/>
      <c r="JX134" s="227"/>
      <c r="JY134" s="227"/>
      <c r="JZ134" s="227"/>
      <c r="KA134" s="227"/>
      <c r="KB134" s="227"/>
      <c r="KC134" s="227"/>
      <c r="KD134" s="227"/>
      <c r="KE134" s="227"/>
      <c r="KF134" s="227"/>
      <c r="KG134" s="227"/>
      <c r="KH134" s="227"/>
      <c r="KI134" s="227"/>
      <c r="KJ134" s="227"/>
      <c r="KK134" s="227"/>
      <c r="KL134" s="227"/>
      <c r="KM134" s="227"/>
      <c r="KN134" s="227"/>
      <c r="KO134" s="227"/>
      <c r="KP134" s="227"/>
      <c r="KQ134" s="227"/>
      <c r="KR134" s="227"/>
      <c r="KS134" s="227"/>
      <c r="KT134" s="227"/>
      <c r="KU134" s="227"/>
      <c r="KV134" s="227"/>
      <c r="KW134" s="227"/>
      <c r="KX134" s="227"/>
      <c r="KY134" s="227"/>
      <c r="KZ134" s="227"/>
      <c r="LA134" s="227"/>
      <c r="LB134" s="227"/>
      <c r="LC134" s="227"/>
      <c r="LD134" s="227"/>
      <c r="LE134" s="227"/>
      <c r="LF134" s="227"/>
      <c r="LG134" s="227"/>
      <c r="LH134" s="227"/>
      <c r="LI134" s="227"/>
      <c r="LJ134" s="227"/>
      <c r="LK134" s="227"/>
      <c r="LL134" s="227"/>
      <c r="LM134" s="227"/>
      <c r="LN134" s="227"/>
      <c r="LO134" s="227"/>
      <c r="LP134" s="227"/>
      <c r="LQ134" s="227"/>
      <c r="LR134" s="227"/>
      <c r="LS134" s="227"/>
      <c r="LT134" s="227"/>
      <c r="LU134" s="227"/>
      <c r="LV134" s="227"/>
      <c r="LW134" s="227"/>
      <c r="LX134" s="227"/>
      <c r="LY134" s="227"/>
      <c r="LZ134" s="227"/>
      <c r="MA134" s="227"/>
      <c r="MB134" s="227"/>
      <c r="MC134" s="227"/>
      <c r="MD134" s="227"/>
      <c r="ME134" s="227"/>
      <c r="MF134" s="227"/>
      <c r="MG134" s="227"/>
      <c r="MH134" s="227"/>
      <c r="MI134" s="227"/>
      <c r="MJ134" s="227"/>
      <c r="MK134" s="227"/>
      <c r="ML134" s="227"/>
      <c r="MM134" s="227"/>
      <c r="MN134" s="227"/>
      <c r="MO134" s="227"/>
      <c r="MP134" s="227"/>
      <c r="MQ134" s="227"/>
      <c r="MR134" s="227"/>
      <c r="MS134" s="227"/>
      <c r="MT134" s="227"/>
      <c r="MU134" s="227"/>
      <c r="MV134" s="227"/>
      <c r="MW134" s="227"/>
      <c r="MX134" s="227"/>
      <c r="MY134" s="227"/>
      <c r="MZ134" s="227"/>
      <c r="NA134" s="227"/>
      <c r="NB134" s="227"/>
      <c r="NC134" s="227"/>
      <c r="ND134" s="227"/>
      <c r="NE134" s="227"/>
      <c r="NF134" s="227"/>
      <c r="NG134" s="227"/>
      <c r="NH134" s="227"/>
      <c r="NI134" s="227"/>
      <c r="NJ134" s="227"/>
      <c r="NK134" s="227"/>
      <c r="NL134" s="227"/>
      <c r="NM134" s="227"/>
      <c r="NN134" s="227"/>
      <c r="NO134" s="227"/>
      <c r="NP134" s="227"/>
      <c r="NQ134" s="227"/>
      <c r="NR134" s="227"/>
      <c r="NS134" s="227"/>
      <c r="NT134" s="227"/>
      <c r="NU134" s="227"/>
      <c r="NV134" s="227"/>
      <c r="NW134" s="227"/>
      <c r="NX134" s="227"/>
      <c r="NY134" s="227"/>
      <c r="NZ134" s="227"/>
      <c r="OA134" s="227"/>
      <c r="OB134" s="227"/>
      <c r="OC134" s="227"/>
      <c r="OD134" s="227"/>
      <c r="OE134" s="227"/>
      <c r="OF134" s="227"/>
      <c r="OG134" s="227"/>
      <c r="OH134" s="227"/>
      <c r="OI134" s="227"/>
      <c r="OJ134" s="227"/>
      <c r="OK134" s="227"/>
      <c r="OL134" s="227"/>
      <c r="OM134" s="227"/>
      <c r="ON134" s="227"/>
      <c r="OO134" s="227"/>
      <c r="OP134" s="227"/>
      <c r="OQ134" s="227"/>
      <c r="OR134" s="227"/>
      <c r="OS134" s="227"/>
      <c r="OT134" s="227"/>
      <c r="OU134" s="227"/>
      <c r="OV134" s="227"/>
      <c r="OW134" s="227"/>
      <c r="OX134" s="227"/>
      <c r="OY134" s="227"/>
      <c r="OZ134" s="227"/>
      <c r="PA134" s="227"/>
      <c r="PB134" s="227"/>
      <c r="PC134" s="227"/>
      <c r="PD134" s="227"/>
      <c r="PE134" s="227"/>
      <c r="PF134" s="227"/>
      <c r="PG134" s="227"/>
      <c r="PH134" s="227"/>
      <c r="PI134" s="227"/>
      <c r="PJ134" s="227"/>
      <c r="PK134" s="227"/>
      <c r="PL134" s="227"/>
      <c r="PM134" s="227"/>
      <c r="PN134" s="227"/>
      <c r="PO134" s="227"/>
      <c r="PP134" s="227"/>
      <c r="PQ134" s="227"/>
      <c r="PR134" s="227"/>
      <c r="PS134" s="227"/>
      <c r="PT134" s="227"/>
      <c r="PU134" s="227"/>
      <c r="PV134" s="227"/>
      <c r="PW134" s="227"/>
      <c r="PX134" s="227"/>
      <c r="PY134" s="227"/>
      <c r="PZ134" s="227"/>
      <c r="QA134" s="227"/>
      <c r="QB134" s="227"/>
      <c r="QC134" s="227"/>
      <c r="QD134" s="227"/>
      <c r="QE134" s="227"/>
      <c r="QF134" s="227"/>
      <c r="QG134" s="227"/>
      <c r="QH134" s="227"/>
      <c r="QI134" s="227"/>
      <c r="QJ134" s="227"/>
      <c r="QK134" s="227"/>
      <c r="QL134" s="227"/>
      <c r="QM134" s="227"/>
      <c r="QN134" s="227"/>
      <c r="QO134" s="227"/>
      <c r="QP134" s="227"/>
      <c r="QQ134" s="227"/>
      <c r="QR134" s="227"/>
      <c r="QS134" s="227"/>
      <c r="QT134" s="227"/>
      <c r="QU134" s="227"/>
      <c r="QV134" s="227"/>
      <c r="QW134" s="227"/>
      <c r="QX134" s="227"/>
      <c r="QY134" s="227"/>
      <c r="QZ134" s="227"/>
      <c r="RA134" s="227"/>
      <c r="RB134" s="227"/>
      <c r="RC134" s="227"/>
      <c r="RD134" s="227"/>
      <c r="RE134" s="227"/>
      <c r="RF134" s="227"/>
      <c r="RG134" s="227"/>
      <c r="RH134" s="227"/>
      <c r="RI134" s="227"/>
      <c r="RJ134" s="227"/>
      <c r="RK134" s="227"/>
      <c r="RL134" s="227"/>
      <c r="RM134" s="227"/>
      <c r="RN134" s="227"/>
      <c r="RO134" s="227"/>
      <c r="RP134" s="227"/>
      <c r="RQ134" s="227"/>
      <c r="RR134" s="227"/>
      <c r="RS134" s="227"/>
      <c r="RT134" s="227"/>
      <c r="RU134" s="227"/>
      <c r="RV134" s="227"/>
      <c r="RW134" s="227"/>
      <c r="RX134" s="227"/>
      <c r="RY134" s="227"/>
      <c r="RZ134" s="227"/>
      <c r="SA134" s="227"/>
      <c r="SB134" s="227"/>
      <c r="SC134" s="227"/>
      <c r="SD134" s="227"/>
      <c r="SE134" s="227"/>
      <c r="SF134" s="227"/>
      <c r="SG134" s="227"/>
      <c r="SH134" s="227"/>
      <c r="SI134" s="227"/>
      <c r="SJ134" s="227"/>
      <c r="SK134" s="227"/>
      <c r="SL134" s="227"/>
      <c r="SM134" s="227"/>
      <c r="SN134" s="227"/>
      <c r="SO134" s="227"/>
      <c r="SP134" s="227"/>
      <c r="SQ134" s="227"/>
      <c r="SR134" s="227"/>
      <c r="SS134" s="227"/>
      <c r="ST134" s="227"/>
      <c r="SU134" s="227"/>
      <c r="SV134" s="227"/>
      <c r="SW134" s="227"/>
      <c r="SX134" s="227"/>
      <c r="SY134" s="227"/>
      <c r="SZ134" s="227"/>
      <c r="TA134" s="227"/>
      <c r="TB134" s="227"/>
      <c r="TC134" s="227"/>
      <c r="TD134" s="227"/>
      <c r="TE134" s="227"/>
      <c r="TF134" s="227"/>
      <c r="TG134" s="227"/>
      <c r="TH134" s="227"/>
      <c r="TI134" s="227"/>
      <c r="TJ134" s="227"/>
      <c r="TK134" s="227"/>
      <c r="TL134" s="227"/>
      <c r="TM134" s="227"/>
      <c r="TN134" s="227"/>
      <c r="TO134" s="227"/>
      <c r="TP134" s="227"/>
      <c r="TQ134" s="227"/>
      <c r="TR134" s="227"/>
      <c r="TS134" s="227"/>
      <c r="TT134" s="227"/>
      <c r="TU134" s="227"/>
      <c r="TV134" s="227"/>
      <c r="TW134" s="227"/>
      <c r="TX134" s="227"/>
      <c r="TY134" s="227"/>
      <c r="TZ134" s="227"/>
      <c r="UA134" s="227"/>
      <c r="UB134" s="227"/>
      <c r="UC134" s="227"/>
      <c r="UD134" s="227"/>
      <c r="UE134" s="227"/>
      <c r="UF134" s="227"/>
      <c r="UG134" s="227"/>
      <c r="UH134" s="227"/>
      <c r="UI134" s="227"/>
      <c r="UJ134" s="227"/>
      <c r="UK134" s="227"/>
      <c r="UL134" s="227"/>
      <c r="UM134" s="227"/>
      <c r="UN134" s="227"/>
      <c r="UO134" s="227"/>
      <c r="UP134" s="227"/>
      <c r="UQ134" s="227"/>
      <c r="UR134" s="227"/>
      <c r="US134" s="227"/>
      <c r="UT134" s="227"/>
      <c r="UU134" s="227"/>
      <c r="UV134" s="227"/>
      <c r="UW134" s="227"/>
      <c r="UX134" s="227"/>
      <c r="UY134" s="227"/>
      <c r="UZ134" s="227"/>
      <c r="VA134" s="227"/>
      <c r="VB134" s="227"/>
      <c r="VC134" s="227"/>
      <c r="VD134" s="227"/>
      <c r="VE134" s="227"/>
      <c r="VF134" s="227"/>
      <c r="VG134" s="227"/>
      <c r="VH134" s="227"/>
      <c r="VI134" s="227"/>
      <c r="VJ134" s="227"/>
      <c r="VK134" s="227"/>
      <c r="VL134" s="227"/>
      <c r="VM134" s="227"/>
      <c r="VN134" s="227"/>
      <c r="VO134" s="227"/>
      <c r="VP134" s="227"/>
      <c r="VQ134" s="227"/>
      <c r="VR134" s="227"/>
      <c r="VS134" s="227"/>
      <c r="VT134" s="227"/>
      <c r="VU134" s="227"/>
      <c r="VV134" s="227"/>
      <c r="VW134" s="227"/>
      <c r="VX134" s="227"/>
      <c r="VY134" s="227"/>
      <c r="VZ134" s="227"/>
      <c r="WA134" s="227"/>
      <c r="WB134" s="227"/>
      <c r="WC134" s="227"/>
      <c r="WD134" s="227"/>
      <c r="WE134" s="227"/>
      <c r="WF134" s="227"/>
      <c r="WG134" s="227"/>
      <c r="WH134" s="227"/>
      <c r="WI134" s="227"/>
      <c r="WJ134" s="227"/>
      <c r="WK134" s="227"/>
      <c r="WL134" s="227"/>
      <c r="WM134" s="227"/>
      <c r="WN134" s="227"/>
      <c r="WO134" s="227"/>
      <c r="WP134" s="227"/>
      <c r="WQ134" s="227"/>
      <c r="WR134" s="227"/>
      <c r="WS134" s="227"/>
      <c r="WT134" s="227"/>
      <c r="WU134" s="227"/>
      <c r="WV134" s="227"/>
      <c r="WW134" s="227"/>
      <c r="WX134" s="227"/>
      <c r="WY134" s="227"/>
      <c r="WZ134" s="227"/>
      <c r="XA134" s="227"/>
      <c r="XB134" s="227"/>
      <c r="XC134" s="227"/>
      <c r="XD134" s="227"/>
      <c r="XE134" s="227"/>
      <c r="XF134" s="227"/>
      <c r="XG134" s="227"/>
      <c r="XH134" s="227"/>
      <c r="XI134" s="227"/>
      <c r="XJ134" s="227"/>
      <c r="XK134" s="227"/>
      <c r="XL134" s="227"/>
      <c r="XM134" s="227"/>
      <c r="XN134" s="227"/>
      <c r="XO134" s="227"/>
      <c r="XP134" s="227"/>
      <c r="XQ134" s="227"/>
      <c r="XR134" s="227"/>
      <c r="XS134" s="227"/>
      <c r="XT134" s="227"/>
      <c r="XU134" s="227"/>
      <c r="XV134" s="227"/>
      <c r="XW134" s="227"/>
      <c r="XX134" s="227"/>
      <c r="XY134" s="227"/>
      <c r="XZ134" s="227"/>
      <c r="YA134" s="227"/>
      <c r="YB134" s="227"/>
      <c r="YC134" s="227"/>
      <c r="YD134" s="227"/>
      <c r="YE134" s="227"/>
      <c r="YF134" s="227"/>
      <c r="YG134" s="227"/>
      <c r="YH134" s="227"/>
      <c r="YI134" s="227"/>
      <c r="YJ134" s="227"/>
      <c r="YK134" s="227"/>
      <c r="YL134" s="227"/>
      <c r="YM134" s="227"/>
      <c r="YN134" s="227"/>
      <c r="YO134" s="227"/>
      <c r="YP134" s="227"/>
      <c r="YQ134" s="227"/>
      <c r="YR134" s="227"/>
      <c r="YS134" s="227"/>
      <c r="YT134" s="227"/>
      <c r="YU134" s="227"/>
      <c r="YV134" s="227"/>
      <c r="YW134" s="227"/>
      <c r="YX134" s="227"/>
      <c r="YY134" s="227"/>
      <c r="YZ134" s="227"/>
      <c r="ZA134" s="227"/>
      <c r="ZB134" s="227"/>
      <c r="ZC134" s="227"/>
      <c r="ZD134" s="227"/>
      <c r="ZE134" s="227"/>
      <c r="ZF134" s="227"/>
      <c r="ZG134" s="227"/>
      <c r="ZH134" s="227"/>
      <c r="ZI134" s="227"/>
      <c r="ZJ134" s="227"/>
      <c r="ZK134" s="227"/>
      <c r="ZL134" s="227"/>
      <c r="ZM134" s="227"/>
      <c r="ZN134" s="227"/>
      <c r="ZO134" s="227"/>
      <c r="ZP134" s="227"/>
      <c r="ZQ134" s="227"/>
      <c r="ZR134" s="227"/>
      <c r="ZS134" s="227"/>
      <c r="ZT134" s="227"/>
      <c r="ZU134" s="227"/>
      <c r="ZV134" s="227"/>
      <c r="ZW134" s="227"/>
      <c r="ZX134" s="227"/>
      <c r="ZY134" s="227"/>
      <c r="ZZ134" s="227"/>
      <c r="AAA134" s="227"/>
      <c r="AAB134" s="227"/>
      <c r="AAC134" s="227"/>
      <c r="AAD134" s="227"/>
      <c r="AAE134" s="227"/>
      <c r="AAF134" s="227"/>
      <c r="AAG134" s="227"/>
      <c r="AAH134" s="227"/>
      <c r="AAI134" s="227"/>
      <c r="AAJ134" s="227"/>
      <c r="AAK134" s="227"/>
      <c r="AAL134" s="227"/>
      <c r="AAM134" s="227"/>
      <c r="AAN134" s="227"/>
      <c r="AAO134" s="227"/>
      <c r="AAP134" s="227"/>
      <c r="AAQ134" s="227"/>
      <c r="AAR134" s="227"/>
      <c r="AAS134" s="227"/>
      <c r="AAT134" s="227"/>
      <c r="AAU134" s="227"/>
      <c r="AAV134" s="227"/>
      <c r="AAW134" s="227"/>
      <c r="AAX134" s="227"/>
      <c r="AAY134" s="227"/>
      <c r="AAZ134" s="227"/>
      <c r="ABA134" s="227"/>
      <c r="ABB134" s="227"/>
      <c r="ABC134" s="227"/>
      <c r="ABD134" s="227"/>
      <c r="ABE134" s="227"/>
      <c r="ABF134" s="227"/>
      <c r="ABG134" s="227"/>
      <c r="ABH134" s="227"/>
      <c r="ABI134" s="227"/>
      <c r="ABJ134" s="227"/>
      <c r="ABK134" s="227"/>
      <c r="ABL134" s="227"/>
      <c r="ABM134" s="227"/>
      <c r="ABN134" s="227"/>
      <c r="ABO134" s="227"/>
      <c r="ABP134" s="227"/>
      <c r="ABQ134" s="227"/>
      <c r="ABR134" s="227"/>
      <c r="ABS134" s="227"/>
      <c r="ABT134" s="227"/>
      <c r="ABU134" s="227"/>
      <c r="ABV134" s="227"/>
      <c r="ABW134" s="227"/>
      <c r="ABX134" s="227"/>
      <c r="ABY134" s="227"/>
      <c r="ABZ134" s="227"/>
      <c r="ACA134" s="227"/>
      <c r="ACB134" s="227"/>
      <c r="ACC134" s="227"/>
      <c r="ACD134" s="227"/>
      <c r="ACE134" s="227"/>
      <c r="ACF134" s="227"/>
      <c r="ACG134" s="227"/>
      <c r="ACH134" s="227"/>
      <c r="ACI134" s="227"/>
      <c r="ACJ134" s="227"/>
      <c r="ACK134" s="227"/>
      <c r="ACL134" s="227"/>
      <c r="ACM134" s="227"/>
      <c r="ACN134" s="227"/>
      <c r="ACO134" s="227"/>
      <c r="ACP134" s="227"/>
      <c r="ACQ134" s="227"/>
      <c r="ACR134" s="227"/>
      <c r="ACS134" s="227"/>
      <c r="ACT134" s="227"/>
      <c r="ACU134" s="227"/>
      <c r="ACV134" s="227"/>
      <c r="ACW134" s="227"/>
      <c r="ACX134" s="227"/>
      <c r="ACY134" s="227"/>
      <c r="ACZ134" s="227"/>
      <c r="ADA134" s="227"/>
      <c r="ADB134" s="227"/>
      <c r="ADC134" s="227"/>
      <c r="ADD134" s="227"/>
      <c r="ADE134" s="227"/>
      <c r="ADF134" s="227"/>
      <c r="ADG134" s="227"/>
      <c r="ADH134" s="227"/>
      <c r="ADI134" s="227"/>
      <c r="ADJ134" s="227"/>
      <c r="ADK134" s="227"/>
      <c r="ADL134" s="227"/>
      <c r="ADM134" s="227"/>
      <c r="ADN134" s="227"/>
      <c r="ADO134" s="227"/>
      <c r="ADP134" s="227"/>
      <c r="ADQ134" s="227"/>
      <c r="ADR134" s="227"/>
      <c r="ADS134" s="227"/>
      <c r="ADT134" s="227"/>
      <c r="ADU134" s="227"/>
      <c r="ADV134" s="227"/>
      <c r="ADW134" s="227"/>
      <c r="ADX134" s="227"/>
      <c r="ADY134" s="227"/>
      <c r="ADZ134" s="227"/>
      <c r="AEA134" s="227"/>
      <c r="AEB134" s="227"/>
      <c r="AEC134" s="227"/>
      <c r="AED134" s="227"/>
      <c r="AEE134" s="227"/>
      <c r="AEF134" s="227"/>
      <c r="AEG134" s="227"/>
      <c r="AEH134" s="227"/>
      <c r="AEI134" s="227"/>
      <c r="AEJ134" s="227"/>
      <c r="AEK134" s="227"/>
      <c r="AEL134" s="227"/>
      <c r="AEM134" s="227"/>
      <c r="AEN134" s="227"/>
      <c r="AEO134" s="227"/>
      <c r="AEP134" s="227"/>
      <c r="AEQ134" s="227"/>
      <c r="AER134" s="227"/>
      <c r="AES134" s="227"/>
      <c r="AET134" s="227"/>
      <c r="AEU134" s="227"/>
      <c r="AEV134" s="227"/>
      <c r="AEW134" s="227"/>
      <c r="AEX134" s="227"/>
      <c r="AEY134" s="227"/>
      <c r="AEZ134" s="227"/>
      <c r="AFA134" s="227"/>
      <c r="AFB134" s="227"/>
      <c r="AFC134" s="227"/>
      <c r="AFD134" s="227"/>
      <c r="AFE134" s="227"/>
      <c r="AFF134" s="227"/>
      <c r="AFG134" s="227"/>
      <c r="AFH134" s="227"/>
      <c r="AFI134" s="227"/>
      <c r="AFJ134" s="227"/>
      <c r="AFK134" s="227"/>
      <c r="AFL134" s="227"/>
      <c r="AFM134" s="227"/>
      <c r="AFN134" s="227"/>
      <c r="AFO134" s="227"/>
      <c r="AFP134" s="227"/>
      <c r="AFQ134" s="227"/>
      <c r="AFR134" s="227"/>
      <c r="AFS134" s="227"/>
      <c r="AFT134" s="227"/>
      <c r="AFU134" s="227"/>
      <c r="AFV134" s="227"/>
      <c r="AFW134" s="227"/>
      <c r="AFX134" s="227"/>
      <c r="AFY134" s="227"/>
      <c r="AFZ134" s="227"/>
      <c r="AGA134" s="227"/>
      <c r="AGB134" s="227"/>
      <c r="AGC134" s="227"/>
      <c r="AGD134" s="227"/>
      <c r="AGE134" s="227"/>
      <c r="AGF134" s="227"/>
      <c r="AGG134" s="227"/>
      <c r="AGH134" s="227"/>
      <c r="AGI134" s="227"/>
      <c r="AGJ134" s="227"/>
      <c r="AGK134" s="227"/>
      <c r="AGL134" s="227"/>
      <c r="AGM134" s="227"/>
      <c r="AGN134" s="227"/>
      <c r="AGO134" s="227"/>
      <c r="AGP134" s="227"/>
      <c r="AGQ134" s="227"/>
      <c r="AGR134" s="227"/>
      <c r="AGS134" s="227"/>
      <c r="AGT134" s="227"/>
      <c r="AGU134" s="227"/>
      <c r="AGV134" s="227"/>
      <c r="AGW134" s="227"/>
      <c r="AGX134" s="227"/>
      <c r="AGY134" s="227"/>
      <c r="AGZ134" s="227"/>
      <c r="AHA134" s="227"/>
      <c r="AHB134" s="227"/>
      <c r="AHC134" s="227"/>
      <c r="AHD134" s="227"/>
      <c r="AHE134" s="227"/>
      <c r="AHF134" s="227"/>
      <c r="AHG134" s="227"/>
      <c r="AHH134" s="227"/>
      <c r="AHI134" s="227"/>
      <c r="AHJ134" s="227"/>
      <c r="AHK134" s="227"/>
      <c r="AHL134" s="227"/>
      <c r="AHM134" s="227"/>
      <c r="AHN134" s="227"/>
      <c r="AHO134" s="227"/>
      <c r="AHP134" s="227"/>
      <c r="AHQ134" s="227"/>
      <c r="AHR134" s="227"/>
      <c r="AHS134" s="227"/>
      <c r="AHT134" s="227"/>
      <c r="AHU134" s="227"/>
      <c r="AHV134" s="227"/>
      <c r="AHW134" s="227"/>
      <c r="AHX134" s="227"/>
      <c r="AHY134" s="227"/>
      <c r="AHZ134" s="227"/>
      <c r="AIA134" s="227"/>
      <c r="AIB134" s="227"/>
      <c r="AIC134" s="227"/>
      <c r="AID134" s="227"/>
      <c r="AIE134" s="227"/>
      <c r="AIF134" s="227"/>
      <c r="AIG134" s="227"/>
      <c r="AIH134" s="227"/>
      <c r="AII134" s="227"/>
      <c r="AIJ134" s="227"/>
      <c r="AIK134" s="227"/>
      <c r="AIL134" s="227"/>
      <c r="AIM134" s="227"/>
      <c r="AIN134" s="227"/>
      <c r="AIO134" s="227"/>
      <c r="AIP134" s="227"/>
      <c r="AIQ134" s="227"/>
      <c r="AIR134" s="227"/>
      <c r="AIS134" s="227"/>
      <c r="AIT134" s="227"/>
      <c r="AIU134" s="227"/>
      <c r="AIV134" s="227"/>
      <c r="AIW134" s="227"/>
      <c r="AIX134" s="227"/>
      <c r="AIY134" s="227"/>
      <c r="AIZ134" s="227"/>
      <c r="AJA134" s="227"/>
      <c r="AJB134" s="227"/>
      <c r="AJC134" s="227"/>
      <c r="AJD134" s="227"/>
      <c r="AJE134" s="227"/>
      <c r="AJF134" s="227"/>
      <c r="AJG134" s="227"/>
      <c r="AJH134" s="227"/>
      <c r="AJI134" s="227"/>
      <c r="AJJ134" s="227"/>
      <c r="AJK134" s="227"/>
      <c r="AJL134" s="227"/>
      <c r="AJM134" s="227"/>
      <c r="AJN134" s="227"/>
      <c r="AJO134" s="227"/>
      <c r="AJP134" s="227"/>
      <c r="AJQ134" s="227"/>
      <c r="AJR134" s="227"/>
      <c r="AJS134" s="227"/>
      <c r="AJT134" s="227"/>
      <c r="AJU134" s="227"/>
      <c r="AJV134" s="227"/>
      <c r="AJW134" s="227"/>
      <c r="AJX134" s="227"/>
      <c r="AJY134" s="227"/>
      <c r="AJZ134" s="227"/>
      <c r="AKA134" s="227"/>
      <c r="AKB134" s="227"/>
      <c r="AKC134" s="227"/>
      <c r="AKD134" s="227"/>
      <c r="AKE134" s="227"/>
      <c r="AKF134" s="227"/>
      <c r="AKG134" s="227"/>
      <c r="AKH134" s="227"/>
      <c r="AKI134" s="227"/>
      <c r="AKJ134" s="227"/>
      <c r="AKK134" s="227"/>
      <c r="AKL134" s="227"/>
      <c r="AKM134" s="227"/>
      <c r="AKN134" s="227"/>
      <c r="AKO134" s="227"/>
      <c r="AKP134" s="227"/>
      <c r="AKQ134" s="227"/>
      <c r="AKR134" s="227"/>
      <c r="AKS134" s="227"/>
      <c r="AKT134" s="227"/>
      <c r="AKU134" s="227"/>
      <c r="AKV134" s="227"/>
      <c r="AKW134" s="227"/>
      <c r="AKX134" s="227"/>
      <c r="AKY134" s="227"/>
      <c r="AKZ134" s="227"/>
      <c r="ALA134" s="227"/>
      <c r="ALB134" s="227"/>
      <c r="ALC134" s="227"/>
      <c r="ALD134" s="227"/>
      <c r="ALE134" s="227"/>
      <c r="ALF134" s="227"/>
      <c r="ALG134" s="227"/>
      <c r="ALH134" s="227"/>
      <c r="ALI134" s="227"/>
      <c r="ALJ134" s="227"/>
      <c r="ALK134" s="227"/>
      <c r="ALL134" s="227"/>
      <c r="ALM134" s="227"/>
      <c r="ALN134" s="227"/>
      <c r="ALO134" s="227"/>
      <c r="ALP134" s="227"/>
      <c r="ALQ134" s="227"/>
      <c r="ALR134" s="227"/>
      <c r="ALS134" s="227"/>
      <c r="ALT134" s="227"/>
      <c r="ALU134" s="227"/>
      <c r="ALV134" s="227"/>
      <c r="ALW134" s="227"/>
      <c r="ALX134" s="227"/>
      <c r="ALY134" s="227"/>
      <c r="ALZ134" s="227"/>
      <c r="AMA134" s="227"/>
      <c r="AMB134" s="227"/>
      <c r="AMC134" s="227"/>
      <c r="AMD134" s="227"/>
      <c r="AME134" s="227"/>
      <c r="AMF134" s="227"/>
      <c r="AMG134" s="227"/>
      <c r="AMH134" s="227"/>
      <c r="AMI134" s="227"/>
      <c r="AMJ134" s="227"/>
      <c r="AMK134" s="227"/>
      <c r="AML134" s="227"/>
      <c r="AMM134" s="227"/>
      <c r="AMN134" s="227"/>
      <c r="AMO134" s="227"/>
      <c r="AMP134" s="227"/>
      <c r="AMQ134" s="227"/>
      <c r="AMR134" s="227"/>
      <c r="AMS134" s="227"/>
      <c r="AMT134" s="227"/>
      <c r="AMU134" s="227"/>
      <c r="AMV134" s="227"/>
      <c r="AMW134" s="227"/>
      <c r="AMX134" s="227"/>
    </row>
    <row r="135" spans="1:1038" ht="18" customHeight="1">
      <c r="A135" s="125" t="s">
        <v>1452</v>
      </c>
      <c r="B135" s="126" t="s">
        <v>1278</v>
      </c>
      <c r="D135" s="126" t="s">
        <v>1279</v>
      </c>
      <c r="E135" s="126">
        <v>24</v>
      </c>
      <c r="F135" s="126">
        <v>3</v>
      </c>
      <c r="G135" s="285" t="str">
        <f t="shared" si="45"/>
        <v>24-3</v>
      </c>
      <c r="H135" s="277">
        <v>0</v>
      </c>
      <c r="I135" s="126">
        <v>20</v>
      </c>
      <c r="K135" s="545" t="b">
        <f>IF(I136=1,IF(((VLOOKUP($G135,[1]Depth_Lookup!#REF!,9,FALSE))-(H135/100))=0,"Good",IF(((VLOOKUP($G135,[1]Depth_Lookup!$A$3:$J$550,9,FALSE))-(H135/100))&gt;0,"Too Short","Too Long")))</f>
        <v>0</v>
      </c>
      <c r="L135" s="171">
        <f>(VLOOKUP($G135,Depth_Lookup!$A$3:$J$410,10,FALSE))+(H135/100)</f>
        <v>52</v>
      </c>
      <c r="M135" s="171">
        <f>(VLOOKUP($G135,Depth_Lookup!$A$3:$J$410,10,FALSE))+(I135/100)</f>
        <v>52.2</v>
      </c>
      <c r="N135" s="127" t="s">
        <v>1475</v>
      </c>
      <c r="O135" s="126">
        <v>1</v>
      </c>
      <c r="P135" s="126" t="s">
        <v>853</v>
      </c>
      <c r="Q135" s="126" t="s">
        <v>125</v>
      </c>
      <c r="R135" s="196" t="s">
        <v>1633</v>
      </c>
      <c r="S135" s="126" t="s">
        <v>700</v>
      </c>
      <c r="T135" s="126" t="s">
        <v>107</v>
      </c>
      <c r="W135" s="126" t="s">
        <v>102</v>
      </c>
      <c r="X135" s="202">
        <v>5</v>
      </c>
      <c r="Y135" s="126" t="s">
        <v>90</v>
      </c>
      <c r="Z135" s="126" t="s">
        <v>91</v>
      </c>
      <c r="AF135" s="196" t="e">
        <v>#N/A</v>
      </c>
      <c r="AI135" s="130">
        <v>78</v>
      </c>
      <c r="AO135" s="130"/>
      <c r="AU135" s="130">
        <v>1</v>
      </c>
      <c r="AV135" s="126">
        <v>1</v>
      </c>
      <c r="AW135" s="126">
        <v>0.5</v>
      </c>
      <c r="AX135" s="126" t="s">
        <v>110</v>
      </c>
      <c r="AY135" s="126" t="s">
        <v>103</v>
      </c>
      <c r="BA135" s="130">
        <v>20</v>
      </c>
      <c r="BB135" s="126">
        <v>7</v>
      </c>
      <c r="BC135" s="126">
        <v>2</v>
      </c>
      <c r="BD135" s="126" t="s">
        <v>110</v>
      </c>
      <c r="BE135" s="126" t="s">
        <v>103</v>
      </c>
      <c r="BG135" s="130"/>
      <c r="BM135" s="130">
        <v>1</v>
      </c>
      <c r="BN135" s="126">
        <v>1</v>
      </c>
      <c r="BO135" s="126">
        <v>0.5</v>
      </c>
      <c r="BY135" s="130"/>
      <c r="CG135" s="145"/>
      <c r="CH135" s="132" t="s">
        <v>1329</v>
      </c>
      <c r="CI135" s="132">
        <v>100</v>
      </c>
      <c r="CJ135" s="132" t="s">
        <v>514</v>
      </c>
      <c r="CK135" s="133"/>
      <c r="CL135" s="134"/>
      <c r="CM135" s="134"/>
      <c r="CN135" s="134"/>
      <c r="CO135" s="134"/>
      <c r="CP135" s="134"/>
      <c r="CQ135" s="134"/>
      <c r="CR135" s="134"/>
      <c r="CS135" s="134"/>
      <c r="CT135" s="134"/>
      <c r="CU135" s="134"/>
      <c r="CV135" s="134"/>
      <c r="CW135" s="134"/>
      <c r="CX135" s="134"/>
      <c r="CY135" s="134"/>
      <c r="CZ135" s="134"/>
      <c r="DA135" s="134"/>
      <c r="DB135" s="134">
        <v>80</v>
      </c>
      <c r="DC135" s="135">
        <v>20</v>
      </c>
      <c r="DD135" s="134"/>
      <c r="DE135" s="134"/>
      <c r="DF135" s="134"/>
      <c r="DG135" s="134"/>
      <c r="DH135" s="134"/>
      <c r="DI135" s="134"/>
      <c r="DJ135" s="134"/>
      <c r="DK135" s="207">
        <v>100</v>
      </c>
      <c r="DL135" s="131"/>
      <c r="DM135" s="134"/>
      <c r="DN135" s="134"/>
      <c r="DO135" s="136"/>
      <c r="DQ135" s="131"/>
      <c r="DR135" s="136"/>
      <c r="DS135" s="131"/>
      <c r="DT135" s="138" t="s">
        <v>1476</v>
      </c>
      <c r="DW135" s="213">
        <v>100</v>
      </c>
      <c r="DX135" s="214" t="e">
        <v>#N/A</v>
      </c>
      <c r="DY135" s="139" t="s">
        <v>1405</v>
      </c>
      <c r="DZ135" s="139" t="s">
        <v>1477</v>
      </c>
      <c r="EA135" s="139"/>
      <c r="ED135" s="229" t="s">
        <v>2517</v>
      </c>
      <c r="EE135" s="140"/>
      <c r="EG135" s="140"/>
      <c r="EI135" s="218" t="e">
        <f>VLOOKUP(EH135,definitions_list_mag!$Y$12:$Z$15,2,FALSE)</f>
        <v>#N/A</v>
      </c>
      <c r="EJ135" s="143"/>
      <c r="EK135" s="221" t="e">
        <f>VLOOKUP(EJ135,definitions_list_mag!$AT$3:$AU$5,2,FALSE)</f>
        <v>#N/A</v>
      </c>
      <c r="EM135" s="109"/>
      <c r="EN135" s="109"/>
      <c r="EZ135" s="192" t="e">
        <f t="shared" si="46"/>
        <v>#DIV/0!</v>
      </c>
      <c r="FA135" s="192" t="e">
        <f t="shared" si="47"/>
        <v>#DIV/0!</v>
      </c>
      <c r="FB135" s="192" t="e">
        <f t="shared" si="48"/>
        <v>#DIV/0!</v>
      </c>
      <c r="FC135" s="192" t="e">
        <f t="shared" si="49"/>
        <v>#DIV/0!</v>
      </c>
      <c r="FD135" s="192" t="e">
        <f t="shared" si="50"/>
        <v>#DIV/0!</v>
      </c>
      <c r="FE135" s="193" t="e">
        <f t="shared" si="51"/>
        <v>#DIV/0!</v>
      </c>
      <c r="FF135" s="194" t="e">
        <f t="shared" si="52"/>
        <v>#DIV/0!</v>
      </c>
      <c r="FG135" s="143"/>
      <c r="FI135" s="778">
        <f t="shared" si="53"/>
        <v>0</v>
      </c>
      <c r="FJ135" s="779" t="e">
        <f t="shared" si="54"/>
        <v>#DIV/0!</v>
      </c>
      <c r="FK135" s="779" t="e">
        <f t="shared" si="55"/>
        <v>#DIV/0!</v>
      </c>
      <c r="FL135" s="780" t="e">
        <f t="shared" si="56"/>
        <v>#DIV/0!</v>
      </c>
      <c r="FM135" s="169" t="e">
        <f t="shared" si="57"/>
        <v>#DIV/0!</v>
      </c>
      <c r="FN135" s="783" t="e">
        <f t="shared" si="58"/>
        <v>#DIV/0!</v>
      </c>
    </row>
    <row r="136" spans="1:1038" ht="18" customHeight="1">
      <c r="A136" s="125" t="s">
        <v>1452</v>
      </c>
      <c r="B136" s="126" t="s">
        <v>1278</v>
      </c>
      <c r="D136" s="126" t="s">
        <v>1279</v>
      </c>
      <c r="E136" s="126">
        <v>24</v>
      </c>
      <c r="F136" s="126">
        <v>3</v>
      </c>
      <c r="G136" s="285" t="str">
        <f t="shared" si="45"/>
        <v>24-3</v>
      </c>
      <c r="H136" s="277">
        <v>20</v>
      </c>
      <c r="I136" s="126">
        <v>48</v>
      </c>
      <c r="K136" s="545" t="b">
        <f>IF(I137=1,IF(((VLOOKUP($G136,[1]Depth_Lookup!#REF!,9,FALSE))-(H136/100))=0,"Good",IF(((VLOOKUP($G136,[1]Depth_Lookup!$A$3:$J$550,9,FALSE))-(H136/100))&gt;0,"Too Short","Too Long")))</f>
        <v>0</v>
      </c>
      <c r="L136" s="171">
        <f>(VLOOKUP($G136,Depth_Lookup!$A$3:$J$410,10,FALSE))+(H136/100)</f>
        <v>52.2</v>
      </c>
      <c r="M136" s="171">
        <f>(VLOOKUP($G136,Depth_Lookup!$A$3:$J$410,10,FALSE))+(I136/100)</f>
        <v>52.48</v>
      </c>
      <c r="N136" s="127" t="s">
        <v>1478</v>
      </c>
      <c r="O136" s="126" t="s">
        <v>1280</v>
      </c>
      <c r="P136" s="126" t="s">
        <v>853</v>
      </c>
      <c r="Q136" s="126" t="s">
        <v>87</v>
      </c>
      <c r="R136" s="196" t="s">
        <v>1635</v>
      </c>
      <c r="S136" s="126" t="s">
        <v>107</v>
      </c>
      <c r="T136" s="126" t="s">
        <v>107</v>
      </c>
      <c r="U136" s="126" t="s">
        <v>108</v>
      </c>
      <c r="V136" s="126" t="s">
        <v>509</v>
      </c>
      <c r="X136" s="202" t="e">
        <v>#N/A</v>
      </c>
      <c r="AA136" s="126" t="s">
        <v>1326</v>
      </c>
      <c r="AF136" s="196" t="e">
        <v>#N/A</v>
      </c>
      <c r="AI136" s="130">
        <v>99</v>
      </c>
      <c r="AO136" s="130"/>
      <c r="AU136" s="130"/>
      <c r="BA136" s="130"/>
      <c r="BG136" s="130"/>
      <c r="BM136" s="130">
        <v>1</v>
      </c>
      <c r="BN136" s="126">
        <v>2</v>
      </c>
      <c r="BO136" s="126">
        <v>0.5</v>
      </c>
      <c r="BY136" s="130"/>
      <c r="CG136" s="145"/>
      <c r="CH136" s="132" t="s">
        <v>1472</v>
      </c>
      <c r="CI136" s="132">
        <v>100</v>
      </c>
      <c r="CJ136" s="132" t="s">
        <v>514</v>
      </c>
      <c r="CK136" s="133"/>
      <c r="CL136" s="134"/>
      <c r="CM136" s="134"/>
      <c r="CN136" s="134"/>
      <c r="CO136" s="134"/>
      <c r="CP136" s="134"/>
      <c r="CQ136" s="134"/>
      <c r="CR136" s="134"/>
      <c r="CS136" s="134"/>
      <c r="CT136" s="134"/>
      <c r="CU136" s="134"/>
      <c r="CV136" s="134"/>
      <c r="CW136" s="134"/>
      <c r="CX136" s="134"/>
      <c r="CY136" s="134"/>
      <c r="CZ136" s="134"/>
      <c r="DA136" s="134"/>
      <c r="DB136" s="134">
        <v>90</v>
      </c>
      <c r="DD136" s="134"/>
      <c r="DE136" s="134"/>
      <c r="DF136" s="134"/>
      <c r="DG136" s="134"/>
      <c r="DH136" s="134"/>
      <c r="DI136" s="134"/>
      <c r="DJ136" s="134">
        <v>10</v>
      </c>
      <c r="DK136" s="207">
        <v>100</v>
      </c>
      <c r="DL136" s="131"/>
      <c r="DM136" s="134"/>
      <c r="DN136" s="134"/>
      <c r="DO136" s="136"/>
      <c r="DQ136" s="131"/>
      <c r="DR136" s="136"/>
      <c r="DS136" s="131"/>
      <c r="DT136" s="138" t="s">
        <v>1479</v>
      </c>
      <c r="DW136" s="213">
        <v>100</v>
      </c>
      <c r="DX136" s="214" t="e">
        <v>#N/A</v>
      </c>
      <c r="DY136" s="139" t="s">
        <v>1401</v>
      </c>
      <c r="DZ136" s="139" t="s">
        <v>1480</v>
      </c>
      <c r="EA136" s="139"/>
      <c r="ED136" s="229" t="s">
        <v>2517</v>
      </c>
      <c r="EE136" s="140"/>
      <c r="EG136" s="140"/>
      <c r="EI136" s="218" t="e">
        <f>VLOOKUP(EH136,definitions_list_mag!$Y$12:$Z$15,2,FALSE)</f>
        <v>#N/A</v>
      </c>
      <c r="EJ136" s="143"/>
      <c r="EK136" s="221" t="e">
        <f>VLOOKUP(EJ136,definitions_list_mag!$AT$3:$AU$5,2,FALSE)</f>
        <v>#N/A</v>
      </c>
      <c r="EM136" s="109"/>
      <c r="EN136" s="109"/>
      <c r="EV136" s="112">
        <v>12</v>
      </c>
      <c r="EW136" s="112">
        <v>270</v>
      </c>
      <c r="EX136" s="112">
        <v>28</v>
      </c>
      <c r="EY136" s="112">
        <v>0</v>
      </c>
      <c r="EZ136" s="192">
        <f t="shared" si="46"/>
        <v>158.21040869776613</v>
      </c>
      <c r="FA136" s="192">
        <f t="shared" si="47"/>
        <v>158.21040869776613</v>
      </c>
      <c r="FB136" s="192">
        <f t="shared" si="48"/>
        <v>60.20362639671211</v>
      </c>
      <c r="FC136" s="192">
        <f t="shared" si="49"/>
        <v>248.21040869776613</v>
      </c>
      <c r="FD136" s="192">
        <f t="shared" si="50"/>
        <v>29.79637360328789</v>
      </c>
      <c r="FE136" s="193">
        <f t="shared" si="51"/>
        <v>338.21040869776613</v>
      </c>
      <c r="FF136" s="194">
        <f t="shared" si="52"/>
        <v>29.79637360328789</v>
      </c>
      <c r="FG136" s="143" t="s">
        <v>1637</v>
      </c>
      <c r="FI136" s="778">
        <f t="shared" si="53"/>
        <v>0</v>
      </c>
      <c r="FJ136" s="779">
        <f t="shared" si="54"/>
        <v>29.79637360328789</v>
      </c>
      <c r="FK136" s="779">
        <f t="shared" si="55"/>
        <v>60.20362639671211</v>
      </c>
      <c r="FL136" s="780">
        <f t="shared" si="56"/>
        <v>1.0507515022631961</v>
      </c>
      <c r="FM136" s="169">
        <f t="shared" si="57"/>
        <v>0.86779690638633933</v>
      </c>
      <c r="FN136" s="783">
        <f t="shared" si="58"/>
        <v>0</v>
      </c>
    </row>
    <row r="137" spans="1:1038" ht="18" customHeight="1">
      <c r="A137" s="125" t="s">
        <v>1452</v>
      </c>
      <c r="B137" s="126" t="s">
        <v>1278</v>
      </c>
      <c r="D137" s="126" t="s">
        <v>1279</v>
      </c>
      <c r="E137" s="126">
        <v>24</v>
      </c>
      <c r="F137" s="126">
        <v>3</v>
      </c>
      <c r="G137" s="285" t="str">
        <f t="shared" si="45"/>
        <v>24-3</v>
      </c>
      <c r="H137" s="277">
        <v>48</v>
      </c>
      <c r="I137" s="126">
        <v>71</v>
      </c>
      <c r="K137" s="545" t="b">
        <f>IF(I138=1,IF(((VLOOKUP($G137,[1]Depth_Lookup!#REF!,9,FALSE))-(H137/100))=0,"Good",IF(((VLOOKUP($G137,[1]Depth_Lookup!$A$3:$J$550,9,FALSE))-(H137/100))&gt;0,"Too Short","Too Long")))</f>
        <v>0</v>
      </c>
      <c r="L137" s="171">
        <f>(VLOOKUP($G137,Depth_Lookup!$A$3:$J$410,10,FALSE))+(H137/100)</f>
        <v>52.48</v>
      </c>
      <c r="M137" s="171">
        <f>(VLOOKUP($G137,Depth_Lookup!$A$3:$J$410,10,FALSE))+(I137/100)</f>
        <v>52.71</v>
      </c>
      <c r="N137" s="127" t="s">
        <v>1481</v>
      </c>
      <c r="O137" s="126" t="s">
        <v>1280</v>
      </c>
      <c r="P137" s="126" t="s">
        <v>853</v>
      </c>
      <c r="Q137" s="126" t="s">
        <v>125</v>
      </c>
      <c r="R137" s="196" t="s">
        <v>1633</v>
      </c>
      <c r="S137" s="126" t="s">
        <v>107</v>
      </c>
      <c r="T137" s="126" t="s">
        <v>587</v>
      </c>
      <c r="U137" s="126" t="s">
        <v>108</v>
      </c>
      <c r="V137" s="126" t="s">
        <v>509</v>
      </c>
      <c r="W137" s="126" t="s">
        <v>102</v>
      </c>
      <c r="X137" s="202">
        <v>5</v>
      </c>
      <c r="Y137" s="126" t="s">
        <v>90</v>
      </c>
      <c r="Z137" s="126" t="s">
        <v>91</v>
      </c>
      <c r="AF137" s="196" t="e">
        <v>#N/A</v>
      </c>
      <c r="AI137" s="130">
        <v>75</v>
      </c>
      <c r="AO137" s="130"/>
      <c r="AU137" s="130"/>
      <c r="BA137" s="130">
        <v>25</v>
      </c>
      <c r="BB137" s="126">
        <v>5</v>
      </c>
      <c r="BC137" s="126">
        <v>3</v>
      </c>
      <c r="BD137" s="126" t="s">
        <v>110</v>
      </c>
      <c r="BE137" s="126" t="s">
        <v>103</v>
      </c>
      <c r="BG137" s="130"/>
      <c r="BM137" s="130"/>
      <c r="BY137" s="130"/>
      <c r="CG137" s="145"/>
      <c r="CH137" s="132" t="s">
        <v>1472</v>
      </c>
      <c r="CI137" s="132">
        <v>100</v>
      </c>
      <c r="CJ137" s="132" t="s">
        <v>514</v>
      </c>
      <c r="CK137" s="133"/>
      <c r="CL137" s="134"/>
      <c r="CM137" s="134"/>
      <c r="CN137" s="134"/>
      <c r="CO137" s="134"/>
      <c r="CP137" s="134"/>
      <c r="CQ137" s="134"/>
      <c r="CR137" s="134"/>
      <c r="CS137" s="134"/>
      <c r="CT137" s="134"/>
      <c r="CU137" s="134"/>
      <c r="CV137" s="134"/>
      <c r="CW137" s="134"/>
      <c r="CX137" s="134"/>
      <c r="CY137" s="134"/>
      <c r="CZ137" s="134"/>
      <c r="DA137" s="134"/>
      <c r="DB137" s="134">
        <v>75</v>
      </c>
      <c r="DC137" s="135">
        <v>25</v>
      </c>
      <c r="DD137" s="134"/>
      <c r="DE137" s="134"/>
      <c r="DF137" s="134"/>
      <c r="DG137" s="134"/>
      <c r="DH137" s="134"/>
      <c r="DI137" s="134"/>
      <c r="DJ137" s="134"/>
      <c r="DK137" s="207">
        <v>100</v>
      </c>
      <c r="DL137" s="131"/>
      <c r="DM137" s="134"/>
      <c r="DN137" s="134"/>
      <c r="DO137" s="136"/>
      <c r="DQ137" s="131"/>
      <c r="DR137" s="136"/>
      <c r="DS137" s="131"/>
      <c r="DT137" s="138" t="s">
        <v>1482</v>
      </c>
      <c r="DW137" s="213">
        <v>100</v>
      </c>
      <c r="DX137" s="214" t="e">
        <v>#N/A</v>
      </c>
      <c r="DY137" s="139" t="s">
        <v>1401</v>
      </c>
      <c r="DZ137" s="139" t="s">
        <v>1480</v>
      </c>
      <c r="EA137" s="139"/>
      <c r="ED137" s="229" t="s">
        <v>2517</v>
      </c>
      <c r="EE137" s="140"/>
      <c r="EG137" s="140"/>
      <c r="EI137" s="218" t="e">
        <f>VLOOKUP(EH137,definitions_list_mag!$Y$12:$Z$15,2,FALSE)</f>
        <v>#N/A</v>
      </c>
      <c r="EJ137" s="143"/>
      <c r="EK137" s="221" t="e">
        <f>VLOOKUP(EJ137,definitions_list_mag!$AT$3:$AU$5,2,FALSE)</f>
        <v>#N/A</v>
      </c>
      <c r="EM137" s="109"/>
      <c r="EN137" s="109"/>
      <c r="EV137" s="112">
        <v>30</v>
      </c>
      <c r="EW137" s="112">
        <v>90</v>
      </c>
      <c r="EX137" s="112">
        <v>32</v>
      </c>
      <c r="EY137" s="112">
        <v>0</v>
      </c>
      <c r="EZ137" s="192">
        <f t="shared" si="46"/>
        <v>-137.26350185205675</v>
      </c>
      <c r="FA137" s="192">
        <f t="shared" si="47"/>
        <v>222.73649814794325</v>
      </c>
      <c r="FB137" s="192">
        <f t="shared" si="48"/>
        <v>49.61014480316782</v>
      </c>
      <c r="FC137" s="192">
        <f t="shared" si="49"/>
        <v>312.73649814794328</v>
      </c>
      <c r="FD137" s="192">
        <f t="shared" si="50"/>
        <v>40.38985519683218</v>
      </c>
      <c r="FE137" s="193">
        <f t="shared" si="51"/>
        <v>42.736498147943252</v>
      </c>
      <c r="FF137" s="194">
        <f t="shared" si="52"/>
        <v>40.38985519683218</v>
      </c>
      <c r="FG137" s="143" t="s">
        <v>1639</v>
      </c>
      <c r="FI137" s="778">
        <f t="shared" si="53"/>
        <v>0</v>
      </c>
      <c r="FJ137" s="779">
        <f t="shared" si="54"/>
        <v>40.38985519683218</v>
      </c>
      <c r="FK137" s="779">
        <f t="shared" si="55"/>
        <v>49.61014480316782</v>
      </c>
      <c r="FL137" s="780">
        <f t="shared" si="56"/>
        <v>0.86586036920643272</v>
      </c>
      <c r="FM137" s="169">
        <f t="shared" si="57"/>
        <v>0.76165305184938537</v>
      </c>
      <c r="FN137" s="783">
        <f t="shared" si="58"/>
        <v>0</v>
      </c>
    </row>
    <row r="138" spans="1:1038" s="288" customFormat="1" ht="18" customHeight="1">
      <c r="A138" s="352" t="s">
        <v>1452</v>
      </c>
      <c r="B138" s="227" t="s">
        <v>1278</v>
      </c>
      <c r="C138" s="227"/>
      <c r="D138" s="227" t="s">
        <v>1279</v>
      </c>
      <c r="E138" s="227">
        <v>24</v>
      </c>
      <c r="F138" s="227">
        <v>3</v>
      </c>
      <c r="G138" s="285" t="str">
        <f t="shared" si="45"/>
        <v>24-3</v>
      </c>
      <c r="H138" s="278">
        <v>71</v>
      </c>
      <c r="I138" s="227">
        <v>95</v>
      </c>
      <c r="J138" s="226"/>
      <c r="K138" s="545" t="b">
        <f>IF(I139=1,IF(((VLOOKUP($G138,[1]Depth_Lookup!#REF!,9,FALSE))-(H138/100))=0,"Good",IF(((VLOOKUP($G138,[1]Depth_Lookup!$A$3:$J$550,9,FALSE))-(H138/100))&gt;0,"Too Short","Too Long")))</f>
        <v>0</v>
      </c>
      <c r="L138" s="171">
        <f>(VLOOKUP($G138,Depth_Lookup!$A$3:$J$410,10,FALSE))+(H138/100)</f>
        <v>52.71</v>
      </c>
      <c r="M138" s="171">
        <f>(VLOOKUP($G138,Depth_Lookup!$A$3:$J$410,10,FALSE))+(I138/100)</f>
        <v>52.95</v>
      </c>
      <c r="N138" s="230" t="s">
        <v>1483</v>
      </c>
      <c r="O138" s="227">
        <v>1</v>
      </c>
      <c r="P138" s="227" t="s">
        <v>853</v>
      </c>
      <c r="Q138" s="227" t="s">
        <v>125</v>
      </c>
      <c r="R138" s="286" t="s">
        <v>1633</v>
      </c>
      <c r="S138" s="227" t="s">
        <v>587</v>
      </c>
      <c r="T138" s="227" t="s">
        <v>700</v>
      </c>
      <c r="U138" s="227" t="s">
        <v>108</v>
      </c>
      <c r="V138" s="227" t="s">
        <v>509</v>
      </c>
      <c r="W138" s="227" t="s">
        <v>102</v>
      </c>
      <c r="X138" s="287">
        <v>5</v>
      </c>
      <c r="Y138" s="227" t="s">
        <v>90</v>
      </c>
      <c r="Z138" s="227" t="s">
        <v>91</v>
      </c>
      <c r="AA138" s="227"/>
      <c r="AB138" s="227"/>
      <c r="AC138" s="227"/>
      <c r="AD138" s="227"/>
      <c r="AE138" s="233"/>
      <c r="AF138" s="286" t="e">
        <v>#N/A</v>
      </c>
      <c r="AG138" s="237"/>
      <c r="AH138" s="227"/>
      <c r="AI138" s="240">
        <v>75</v>
      </c>
      <c r="AJ138" s="227"/>
      <c r="AK138" s="227"/>
      <c r="AL138" s="227"/>
      <c r="AM138" s="227"/>
      <c r="AN138" s="227"/>
      <c r="AO138" s="240"/>
      <c r="AP138" s="227"/>
      <c r="AQ138" s="227"/>
      <c r="AR138" s="227"/>
      <c r="AS138" s="227"/>
      <c r="AT138" s="227"/>
      <c r="AU138" s="240"/>
      <c r="AV138" s="227"/>
      <c r="AW138" s="227"/>
      <c r="AX138" s="227"/>
      <c r="AY138" s="227"/>
      <c r="AZ138" s="227"/>
      <c r="BA138" s="240">
        <v>25</v>
      </c>
      <c r="BB138" s="227">
        <v>5</v>
      </c>
      <c r="BC138" s="227">
        <v>3</v>
      </c>
      <c r="BD138" s="227" t="s">
        <v>110</v>
      </c>
      <c r="BE138" s="227" t="s">
        <v>103</v>
      </c>
      <c r="BF138" s="227"/>
      <c r="BG138" s="240"/>
      <c r="BH138" s="227"/>
      <c r="BI138" s="227"/>
      <c r="BJ138" s="227"/>
      <c r="BK138" s="227"/>
      <c r="BL138" s="227"/>
      <c r="BM138" s="240"/>
      <c r="BN138" s="227"/>
      <c r="BO138" s="227"/>
      <c r="BP138" s="227"/>
      <c r="BQ138" s="227"/>
      <c r="BR138" s="227"/>
      <c r="BS138" s="227"/>
      <c r="BT138" s="227"/>
      <c r="BU138" s="227"/>
      <c r="BV138" s="227"/>
      <c r="BW138" s="227"/>
      <c r="BX138" s="227"/>
      <c r="BY138" s="240"/>
      <c r="BZ138" s="227"/>
      <c r="CA138" s="227"/>
      <c r="CB138" s="227"/>
      <c r="CC138" s="227"/>
      <c r="CD138" s="227"/>
      <c r="CE138" s="227"/>
      <c r="CF138" s="227"/>
      <c r="CG138" s="250"/>
      <c r="CH138" s="149" t="s">
        <v>1329</v>
      </c>
      <c r="CI138" s="149">
        <v>100</v>
      </c>
      <c r="CJ138" s="149" t="s">
        <v>514</v>
      </c>
      <c r="CK138" s="151"/>
      <c r="CL138" s="152"/>
      <c r="CM138" s="152"/>
      <c r="CN138" s="152"/>
      <c r="CO138" s="152"/>
      <c r="CP138" s="152"/>
      <c r="CQ138" s="152"/>
      <c r="CR138" s="152"/>
      <c r="CS138" s="152"/>
      <c r="CT138" s="152"/>
      <c r="CU138" s="152"/>
      <c r="CV138" s="152"/>
      <c r="CW138" s="152"/>
      <c r="CX138" s="152"/>
      <c r="CY138" s="152"/>
      <c r="CZ138" s="152"/>
      <c r="DA138" s="152"/>
      <c r="DB138" s="152">
        <v>75</v>
      </c>
      <c r="DC138" s="229">
        <v>25</v>
      </c>
      <c r="DD138" s="152"/>
      <c r="DE138" s="152"/>
      <c r="DF138" s="152"/>
      <c r="DG138" s="152"/>
      <c r="DH138" s="152"/>
      <c r="DI138" s="152"/>
      <c r="DJ138" s="152"/>
      <c r="DK138" s="208">
        <v>100</v>
      </c>
      <c r="DL138" s="148"/>
      <c r="DM138" s="152"/>
      <c r="DN138" s="152"/>
      <c r="DO138" s="153"/>
      <c r="DQ138" s="148"/>
      <c r="DR138" s="153"/>
      <c r="DS138" s="148"/>
      <c r="DT138" s="261" t="s">
        <v>1484</v>
      </c>
      <c r="DU138" s="229"/>
      <c r="DV138" s="229"/>
      <c r="DW138" s="290">
        <v>100</v>
      </c>
      <c r="DX138" s="291" t="e">
        <v>#N/A</v>
      </c>
      <c r="DY138" s="154" t="s">
        <v>1405</v>
      </c>
      <c r="DZ138" s="154" t="s">
        <v>1480</v>
      </c>
      <c r="EA138" s="154"/>
      <c r="EB138" s="229"/>
      <c r="EC138" s="292"/>
      <c r="ED138" s="229" t="s">
        <v>2517</v>
      </c>
      <c r="EE138" s="293"/>
      <c r="EF138" s="294"/>
      <c r="EG138" s="293"/>
      <c r="EH138" s="295"/>
      <c r="EI138" s="296" t="e">
        <f>VLOOKUP(EH138,definitions_list_mag!$Y$12:$Z$15,2,FALSE)</f>
        <v>#N/A</v>
      </c>
      <c r="EJ138" s="297"/>
      <c r="EK138" s="298" t="e">
        <f>VLOOKUP(EJ138,definitions_list_mag!$AT$3:$AU$5,2,FALSE)</f>
        <v>#N/A</v>
      </c>
      <c r="EL138" s="293"/>
      <c r="EM138" s="295"/>
      <c r="EN138" s="295"/>
      <c r="EO138" s="321"/>
      <c r="EP138" s="321"/>
      <c r="EQ138" s="321"/>
      <c r="ER138" s="321"/>
      <c r="ES138" s="321"/>
      <c r="ET138" s="321"/>
      <c r="EU138" s="321"/>
      <c r="EV138" s="322"/>
      <c r="EW138" s="322"/>
      <c r="EX138" s="322"/>
      <c r="EY138" s="322"/>
      <c r="EZ138" s="192" t="e">
        <f t="shared" si="46"/>
        <v>#DIV/0!</v>
      </c>
      <c r="FA138" s="192" t="e">
        <f t="shared" si="47"/>
        <v>#DIV/0!</v>
      </c>
      <c r="FB138" s="192" t="e">
        <f t="shared" si="48"/>
        <v>#DIV/0!</v>
      </c>
      <c r="FC138" s="192" t="e">
        <f t="shared" si="49"/>
        <v>#DIV/0!</v>
      </c>
      <c r="FD138" s="192" t="e">
        <f t="shared" si="50"/>
        <v>#DIV/0!</v>
      </c>
      <c r="FE138" s="193" t="e">
        <f t="shared" si="51"/>
        <v>#DIV/0!</v>
      </c>
      <c r="FF138" s="194" t="e">
        <f t="shared" si="52"/>
        <v>#DIV/0!</v>
      </c>
      <c r="FG138" s="297"/>
      <c r="FH138" s="295"/>
      <c r="FI138" s="778">
        <f t="shared" si="53"/>
        <v>0</v>
      </c>
      <c r="FJ138" s="779" t="e">
        <f t="shared" si="54"/>
        <v>#DIV/0!</v>
      </c>
      <c r="FK138" s="779" t="e">
        <f t="shared" si="55"/>
        <v>#DIV/0!</v>
      </c>
      <c r="FL138" s="780" t="e">
        <f t="shared" si="56"/>
        <v>#DIV/0!</v>
      </c>
      <c r="FM138" s="169" t="e">
        <f t="shared" si="57"/>
        <v>#DIV/0!</v>
      </c>
      <c r="FN138" s="783" t="e">
        <f t="shared" si="58"/>
        <v>#DIV/0!</v>
      </c>
      <c r="FO138" s="227"/>
      <c r="FP138" s="227"/>
      <c r="FQ138" s="227"/>
      <c r="FR138" s="227"/>
      <c r="FS138" s="227"/>
      <c r="FT138" s="227"/>
      <c r="FU138" s="227"/>
      <c r="FV138" s="227"/>
      <c r="FW138" s="227"/>
      <c r="FX138" s="227"/>
      <c r="FY138" s="227"/>
      <c r="FZ138" s="227"/>
      <c r="GA138" s="227"/>
      <c r="GB138" s="227"/>
      <c r="GC138" s="227"/>
      <c r="GD138" s="227"/>
      <c r="GE138" s="227"/>
      <c r="GF138" s="227"/>
      <c r="GG138" s="227"/>
      <c r="GH138" s="227"/>
      <c r="GI138" s="227"/>
      <c r="GJ138" s="227"/>
      <c r="GK138" s="227"/>
      <c r="GL138" s="227"/>
      <c r="GM138" s="227"/>
      <c r="GN138" s="227"/>
      <c r="GO138" s="227"/>
      <c r="GP138" s="227"/>
      <c r="GQ138" s="227"/>
      <c r="GR138" s="227"/>
      <c r="GS138" s="227"/>
      <c r="GT138" s="227"/>
      <c r="GU138" s="227"/>
      <c r="GV138" s="227"/>
      <c r="GW138" s="227"/>
      <c r="GX138" s="227"/>
      <c r="GY138" s="227"/>
      <c r="GZ138" s="227"/>
      <c r="HA138" s="227"/>
      <c r="HB138" s="227"/>
      <c r="HC138" s="227"/>
      <c r="HD138" s="227"/>
      <c r="HE138" s="227"/>
      <c r="HF138" s="227"/>
      <c r="HG138" s="227"/>
      <c r="HH138" s="227"/>
      <c r="HI138" s="227"/>
      <c r="HJ138" s="227"/>
      <c r="HK138" s="227"/>
      <c r="HL138" s="227"/>
      <c r="HM138" s="227"/>
      <c r="HN138" s="227"/>
      <c r="HO138" s="227"/>
      <c r="HP138" s="227"/>
      <c r="HQ138" s="227"/>
      <c r="HR138" s="227"/>
      <c r="HS138" s="227"/>
      <c r="HT138" s="227"/>
      <c r="HU138" s="227"/>
      <c r="HV138" s="227"/>
      <c r="HW138" s="227"/>
      <c r="HX138" s="227"/>
      <c r="HY138" s="227"/>
      <c r="HZ138" s="227"/>
      <c r="IA138" s="227"/>
      <c r="IB138" s="227"/>
      <c r="IC138" s="227"/>
      <c r="ID138" s="227"/>
      <c r="IE138" s="227"/>
      <c r="IF138" s="227"/>
      <c r="IG138" s="227"/>
      <c r="IH138" s="227"/>
      <c r="II138" s="227"/>
      <c r="IJ138" s="227"/>
      <c r="IK138" s="227"/>
      <c r="IL138" s="227"/>
      <c r="IM138" s="227"/>
      <c r="IN138" s="227"/>
      <c r="IO138" s="227"/>
      <c r="IP138" s="227"/>
      <c r="IQ138" s="227"/>
      <c r="IR138" s="227"/>
      <c r="IS138" s="227"/>
      <c r="IT138" s="227"/>
      <c r="IU138" s="227"/>
      <c r="IV138" s="227"/>
      <c r="IW138" s="227"/>
      <c r="IX138" s="227"/>
      <c r="IY138" s="227"/>
      <c r="IZ138" s="227"/>
      <c r="JA138" s="227"/>
      <c r="JB138" s="227"/>
      <c r="JC138" s="227"/>
      <c r="JD138" s="227"/>
      <c r="JE138" s="227"/>
      <c r="JF138" s="227"/>
      <c r="JG138" s="227"/>
      <c r="JH138" s="227"/>
      <c r="JI138" s="227"/>
      <c r="JJ138" s="227"/>
      <c r="JK138" s="227"/>
      <c r="JL138" s="227"/>
      <c r="JM138" s="227"/>
      <c r="JN138" s="227"/>
      <c r="JO138" s="227"/>
      <c r="JP138" s="227"/>
      <c r="JQ138" s="227"/>
      <c r="JR138" s="227"/>
      <c r="JS138" s="227"/>
      <c r="JT138" s="227"/>
      <c r="JU138" s="227"/>
      <c r="JV138" s="227"/>
      <c r="JW138" s="227"/>
      <c r="JX138" s="227"/>
      <c r="JY138" s="227"/>
      <c r="JZ138" s="227"/>
      <c r="KA138" s="227"/>
      <c r="KB138" s="227"/>
      <c r="KC138" s="227"/>
      <c r="KD138" s="227"/>
      <c r="KE138" s="227"/>
      <c r="KF138" s="227"/>
      <c r="KG138" s="227"/>
      <c r="KH138" s="227"/>
      <c r="KI138" s="227"/>
      <c r="KJ138" s="227"/>
      <c r="KK138" s="227"/>
      <c r="KL138" s="227"/>
      <c r="KM138" s="227"/>
      <c r="KN138" s="227"/>
      <c r="KO138" s="227"/>
      <c r="KP138" s="227"/>
      <c r="KQ138" s="227"/>
      <c r="KR138" s="227"/>
      <c r="KS138" s="227"/>
      <c r="KT138" s="227"/>
      <c r="KU138" s="227"/>
      <c r="KV138" s="227"/>
      <c r="KW138" s="227"/>
      <c r="KX138" s="227"/>
      <c r="KY138" s="227"/>
      <c r="KZ138" s="227"/>
      <c r="LA138" s="227"/>
      <c r="LB138" s="227"/>
      <c r="LC138" s="227"/>
      <c r="LD138" s="227"/>
      <c r="LE138" s="227"/>
      <c r="LF138" s="227"/>
      <c r="LG138" s="227"/>
      <c r="LH138" s="227"/>
      <c r="LI138" s="227"/>
      <c r="LJ138" s="227"/>
      <c r="LK138" s="227"/>
      <c r="LL138" s="227"/>
      <c r="LM138" s="227"/>
      <c r="LN138" s="227"/>
      <c r="LO138" s="227"/>
      <c r="LP138" s="227"/>
      <c r="LQ138" s="227"/>
      <c r="LR138" s="227"/>
      <c r="LS138" s="227"/>
      <c r="LT138" s="227"/>
      <c r="LU138" s="227"/>
      <c r="LV138" s="227"/>
      <c r="LW138" s="227"/>
      <c r="LX138" s="227"/>
      <c r="LY138" s="227"/>
      <c r="LZ138" s="227"/>
      <c r="MA138" s="227"/>
      <c r="MB138" s="227"/>
      <c r="MC138" s="227"/>
      <c r="MD138" s="227"/>
      <c r="ME138" s="227"/>
      <c r="MF138" s="227"/>
      <c r="MG138" s="227"/>
      <c r="MH138" s="227"/>
      <c r="MI138" s="227"/>
      <c r="MJ138" s="227"/>
      <c r="MK138" s="227"/>
      <c r="ML138" s="227"/>
      <c r="MM138" s="227"/>
      <c r="MN138" s="227"/>
      <c r="MO138" s="227"/>
      <c r="MP138" s="227"/>
      <c r="MQ138" s="227"/>
      <c r="MR138" s="227"/>
      <c r="MS138" s="227"/>
      <c r="MT138" s="227"/>
      <c r="MU138" s="227"/>
      <c r="MV138" s="227"/>
      <c r="MW138" s="227"/>
      <c r="MX138" s="227"/>
      <c r="MY138" s="227"/>
      <c r="MZ138" s="227"/>
      <c r="NA138" s="227"/>
      <c r="NB138" s="227"/>
      <c r="NC138" s="227"/>
      <c r="ND138" s="227"/>
      <c r="NE138" s="227"/>
      <c r="NF138" s="227"/>
      <c r="NG138" s="227"/>
      <c r="NH138" s="227"/>
      <c r="NI138" s="227"/>
      <c r="NJ138" s="227"/>
      <c r="NK138" s="227"/>
      <c r="NL138" s="227"/>
      <c r="NM138" s="227"/>
      <c r="NN138" s="227"/>
      <c r="NO138" s="227"/>
      <c r="NP138" s="227"/>
      <c r="NQ138" s="227"/>
      <c r="NR138" s="227"/>
      <c r="NS138" s="227"/>
      <c r="NT138" s="227"/>
      <c r="NU138" s="227"/>
      <c r="NV138" s="227"/>
      <c r="NW138" s="227"/>
      <c r="NX138" s="227"/>
      <c r="NY138" s="227"/>
      <c r="NZ138" s="227"/>
      <c r="OA138" s="227"/>
      <c r="OB138" s="227"/>
      <c r="OC138" s="227"/>
      <c r="OD138" s="227"/>
      <c r="OE138" s="227"/>
      <c r="OF138" s="227"/>
      <c r="OG138" s="227"/>
      <c r="OH138" s="227"/>
      <c r="OI138" s="227"/>
      <c r="OJ138" s="227"/>
      <c r="OK138" s="227"/>
      <c r="OL138" s="227"/>
      <c r="OM138" s="227"/>
      <c r="ON138" s="227"/>
      <c r="OO138" s="227"/>
      <c r="OP138" s="227"/>
      <c r="OQ138" s="227"/>
      <c r="OR138" s="227"/>
      <c r="OS138" s="227"/>
      <c r="OT138" s="227"/>
      <c r="OU138" s="227"/>
      <c r="OV138" s="227"/>
      <c r="OW138" s="227"/>
      <c r="OX138" s="227"/>
      <c r="OY138" s="227"/>
      <c r="OZ138" s="227"/>
      <c r="PA138" s="227"/>
      <c r="PB138" s="227"/>
      <c r="PC138" s="227"/>
      <c r="PD138" s="227"/>
      <c r="PE138" s="227"/>
      <c r="PF138" s="227"/>
      <c r="PG138" s="227"/>
      <c r="PH138" s="227"/>
      <c r="PI138" s="227"/>
      <c r="PJ138" s="227"/>
      <c r="PK138" s="227"/>
      <c r="PL138" s="227"/>
      <c r="PM138" s="227"/>
      <c r="PN138" s="227"/>
      <c r="PO138" s="227"/>
      <c r="PP138" s="227"/>
      <c r="PQ138" s="227"/>
      <c r="PR138" s="227"/>
      <c r="PS138" s="227"/>
      <c r="PT138" s="227"/>
      <c r="PU138" s="227"/>
      <c r="PV138" s="227"/>
      <c r="PW138" s="227"/>
      <c r="PX138" s="227"/>
      <c r="PY138" s="227"/>
      <c r="PZ138" s="227"/>
      <c r="QA138" s="227"/>
      <c r="QB138" s="227"/>
      <c r="QC138" s="227"/>
      <c r="QD138" s="227"/>
      <c r="QE138" s="227"/>
      <c r="QF138" s="227"/>
      <c r="QG138" s="227"/>
      <c r="QH138" s="227"/>
      <c r="QI138" s="227"/>
      <c r="QJ138" s="227"/>
      <c r="QK138" s="227"/>
      <c r="QL138" s="227"/>
      <c r="QM138" s="227"/>
      <c r="QN138" s="227"/>
      <c r="QO138" s="227"/>
      <c r="QP138" s="227"/>
      <c r="QQ138" s="227"/>
      <c r="QR138" s="227"/>
      <c r="QS138" s="227"/>
      <c r="QT138" s="227"/>
      <c r="QU138" s="227"/>
      <c r="QV138" s="227"/>
      <c r="QW138" s="227"/>
      <c r="QX138" s="227"/>
      <c r="QY138" s="227"/>
      <c r="QZ138" s="227"/>
      <c r="RA138" s="227"/>
      <c r="RB138" s="227"/>
      <c r="RC138" s="227"/>
      <c r="RD138" s="227"/>
      <c r="RE138" s="227"/>
      <c r="RF138" s="227"/>
      <c r="RG138" s="227"/>
      <c r="RH138" s="227"/>
      <c r="RI138" s="227"/>
      <c r="RJ138" s="227"/>
      <c r="RK138" s="227"/>
      <c r="RL138" s="227"/>
      <c r="RM138" s="227"/>
      <c r="RN138" s="227"/>
      <c r="RO138" s="227"/>
      <c r="RP138" s="227"/>
      <c r="RQ138" s="227"/>
      <c r="RR138" s="227"/>
      <c r="RS138" s="227"/>
      <c r="RT138" s="227"/>
      <c r="RU138" s="227"/>
      <c r="RV138" s="227"/>
      <c r="RW138" s="227"/>
      <c r="RX138" s="227"/>
      <c r="RY138" s="227"/>
      <c r="RZ138" s="227"/>
      <c r="SA138" s="227"/>
      <c r="SB138" s="227"/>
      <c r="SC138" s="227"/>
      <c r="SD138" s="227"/>
      <c r="SE138" s="227"/>
      <c r="SF138" s="227"/>
      <c r="SG138" s="227"/>
      <c r="SH138" s="227"/>
      <c r="SI138" s="227"/>
      <c r="SJ138" s="227"/>
      <c r="SK138" s="227"/>
      <c r="SL138" s="227"/>
      <c r="SM138" s="227"/>
      <c r="SN138" s="227"/>
      <c r="SO138" s="227"/>
      <c r="SP138" s="227"/>
      <c r="SQ138" s="227"/>
      <c r="SR138" s="227"/>
      <c r="SS138" s="227"/>
      <c r="ST138" s="227"/>
      <c r="SU138" s="227"/>
      <c r="SV138" s="227"/>
      <c r="SW138" s="227"/>
      <c r="SX138" s="227"/>
      <c r="SY138" s="227"/>
      <c r="SZ138" s="227"/>
      <c r="TA138" s="227"/>
      <c r="TB138" s="227"/>
      <c r="TC138" s="227"/>
      <c r="TD138" s="227"/>
      <c r="TE138" s="227"/>
      <c r="TF138" s="227"/>
      <c r="TG138" s="227"/>
      <c r="TH138" s="227"/>
      <c r="TI138" s="227"/>
      <c r="TJ138" s="227"/>
      <c r="TK138" s="227"/>
      <c r="TL138" s="227"/>
      <c r="TM138" s="227"/>
      <c r="TN138" s="227"/>
      <c r="TO138" s="227"/>
      <c r="TP138" s="227"/>
      <c r="TQ138" s="227"/>
      <c r="TR138" s="227"/>
      <c r="TS138" s="227"/>
      <c r="TT138" s="227"/>
      <c r="TU138" s="227"/>
      <c r="TV138" s="227"/>
      <c r="TW138" s="227"/>
      <c r="TX138" s="227"/>
      <c r="TY138" s="227"/>
      <c r="TZ138" s="227"/>
      <c r="UA138" s="227"/>
      <c r="UB138" s="227"/>
      <c r="UC138" s="227"/>
      <c r="UD138" s="227"/>
      <c r="UE138" s="227"/>
      <c r="UF138" s="227"/>
      <c r="UG138" s="227"/>
      <c r="UH138" s="227"/>
      <c r="UI138" s="227"/>
      <c r="UJ138" s="227"/>
      <c r="UK138" s="227"/>
      <c r="UL138" s="227"/>
      <c r="UM138" s="227"/>
      <c r="UN138" s="227"/>
      <c r="UO138" s="227"/>
      <c r="UP138" s="227"/>
      <c r="UQ138" s="227"/>
      <c r="UR138" s="227"/>
      <c r="US138" s="227"/>
      <c r="UT138" s="227"/>
      <c r="UU138" s="227"/>
      <c r="UV138" s="227"/>
      <c r="UW138" s="227"/>
      <c r="UX138" s="227"/>
      <c r="UY138" s="227"/>
      <c r="UZ138" s="227"/>
      <c r="VA138" s="227"/>
      <c r="VB138" s="227"/>
      <c r="VC138" s="227"/>
      <c r="VD138" s="227"/>
      <c r="VE138" s="227"/>
      <c r="VF138" s="227"/>
      <c r="VG138" s="227"/>
      <c r="VH138" s="227"/>
      <c r="VI138" s="227"/>
      <c r="VJ138" s="227"/>
      <c r="VK138" s="227"/>
      <c r="VL138" s="227"/>
      <c r="VM138" s="227"/>
      <c r="VN138" s="227"/>
      <c r="VO138" s="227"/>
      <c r="VP138" s="227"/>
      <c r="VQ138" s="227"/>
      <c r="VR138" s="227"/>
      <c r="VS138" s="227"/>
      <c r="VT138" s="227"/>
      <c r="VU138" s="227"/>
      <c r="VV138" s="227"/>
      <c r="VW138" s="227"/>
      <c r="VX138" s="227"/>
      <c r="VY138" s="227"/>
      <c r="VZ138" s="227"/>
      <c r="WA138" s="227"/>
      <c r="WB138" s="227"/>
      <c r="WC138" s="227"/>
      <c r="WD138" s="227"/>
      <c r="WE138" s="227"/>
      <c r="WF138" s="227"/>
      <c r="WG138" s="227"/>
      <c r="WH138" s="227"/>
      <c r="WI138" s="227"/>
      <c r="WJ138" s="227"/>
      <c r="WK138" s="227"/>
      <c r="WL138" s="227"/>
      <c r="WM138" s="227"/>
      <c r="WN138" s="227"/>
      <c r="WO138" s="227"/>
      <c r="WP138" s="227"/>
      <c r="WQ138" s="227"/>
      <c r="WR138" s="227"/>
      <c r="WS138" s="227"/>
      <c r="WT138" s="227"/>
      <c r="WU138" s="227"/>
      <c r="WV138" s="227"/>
      <c r="WW138" s="227"/>
      <c r="WX138" s="227"/>
      <c r="WY138" s="227"/>
      <c r="WZ138" s="227"/>
      <c r="XA138" s="227"/>
      <c r="XB138" s="227"/>
      <c r="XC138" s="227"/>
      <c r="XD138" s="227"/>
      <c r="XE138" s="227"/>
      <c r="XF138" s="227"/>
      <c r="XG138" s="227"/>
      <c r="XH138" s="227"/>
      <c r="XI138" s="227"/>
      <c r="XJ138" s="227"/>
      <c r="XK138" s="227"/>
      <c r="XL138" s="227"/>
      <c r="XM138" s="227"/>
      <c r="XN138" s="227"/>
      <c r="XO138" s="227"/>
      <c r="XP138" s="227"/>
      <c r="XQ138" s="227"/>
      <c r="XR138" s="227"/>
      <c r="XS138" s="227"/>
      <c r="XT138" s="227"/>
      <c r="XU138" s="227"/>
      <c r="XV138" s="227"/>
      <c r="XW138" s="227"/>
      <c r="XX138" s="227"/>
      <c r="XY138" s="227"/>
      <c r="XZ138" s="227"/>
      <c r="YA138" s="227"/>
      <c r="YB138" s="227"/>
      <c r="YC138" s="227"/>
      <c r="YD138" s="227"/>
      <c r="YE138" s="227"/>
      <c r="YF138" s="227"/>
      <c r="YG138" s="227"/>
      <c r="YH138" s="227"/>
      <c r="YI138" s="227"/>
      <c r="YJ138" s="227"/>
      <c r="YK138" s="227"/>
      <c r="YL138" s="227"/>
      <c r="YM138" s="227"/>
      <c r="YN138" s="227"/>
      <c r="YO138" s="227"/>
      <c r="YP138" s="227"/>
      <c r="YQ138" s="227"/>
      <c r="YR138" s="227"/>
      <c r="YS138" s="227"/>
      <c r="YT138" s="227"/>
      <c r="YU138" s="227"/>
      <c r="YV138" s="227"/>
      <c r="YW138" s="227"/>
      <c r="YX138" s="227"/>
      <c r="YY138" s="227"/>
      <c r="YZ138" s="227"/>
      <c r="ZA138" s="227"/>
      <c r="ZB138" s="227"/>
      <c r="ZC138" s="227"/>
      <c r="ZD138" s="227"/>
      <c r="ZE138" s="227"/>
      <c r="ZF138" s="227"/>
      <c r="ZG138" s="227"/>
      <c r="ZH138" s="227"/>
      <c r="ZI138" s="227"/>
      <c r="ZJ138" s="227"/>
      <c r="ZK138" s="227"/>
      <c r="ZL138" s="227"/>
      <c r="ZM138" s="227"/>
      <c r="ZN138" s="227"/>
      <c r="ZO138" s="227"/>
      <c r="ZP138" s="227"/>
      <c r="ZQ138" s="227"/>
      <c r="ZR138" s="227"/>
      <c r="ZS138" s="227"/>
      <c r="ZT138" s="227"/>
      <c r="ZU138" s="227"/>
      <c r="ZV138" s="227"/>
      <c r="ZW138" s="227"/>
      <c r="ZX138" s="227"/>
      <c r="ZY138" s="227"/>
      <c r="ZZ138" s="227"/>
      <c r="AAA138" s="227"/>
      <c r="AAB138" s="227"/>
      <c r="AAC138" s="227"/>
      <c r="AAD138" s="227"/>
      <c r="AAE138" s="227"/>
      <c r="AAF138" s="227"/>
      <c r="AAG138" s="227"/>
      <c r="AAH138" s="227"/>
      <c r="AAI138" s="227"/>
      <c r="AAJ138" s="227"/>
      <c r="AAK138" s="227"/>
      <c r="AAL138" s="227"/>
      <c r="AAM138" s="227"/>
      <c r="AAN138" s="227"/>
      <c r="AAO138" s="227"/>
      <c r="AAP138" s="227"/>
      <c r="AAQ138" s="227"/>
      <c r="AAR138" s="227"/>
      <c r="AAS138" s="227"/>
      <c r="AAT138" s="227"/>
      <c r="AAU138" s="227"/>
      <c r="AAV138" s="227"/>
      <c r="AAW138" s="227"/>
      <c r="AAX138" s="227"/>
      <c r="AAY138" s="227"/>
      <c r="AAZ138" s="227"/>
      <c r="ABA138" s="227"/>
      <c r="ABB138" s="227"/>
      <c r="ABC138" s="227"/>
      <c r="ABD138" s="227"/>
      <c r="ABE138" s="227"/>
      <c r="ABF138" s="227"/>
      <c r="ABG138" s="227"/>
      <c r="ABH138" s="227"/>
      <c r="ABI138" s="227"/>
      <c r="ABJ138" s="227"/>
      <c r="ABK138" s="227"/>
      <c r="ABL138" s="227"/>
      <c r="ABM138" s="227"/>
      <c r="ABN138" s="227"/>
      <c r="ABO138" s="227"/>
      <c r="ABP138" s="227"/>
      <c r="ABQ138" s="227"/>
      <c r="ABR138" s="227"/>
      <c r="ABS138" s="227"/>
      <c r="ABT138" s="227"/>
      <c r="ABU138" s="227"/>
      <c r="ABV138" s="227"/>
      <c r="ABW138" s="227"/>
      <c r="ABX138" s="227"/>
      <c r="ABY138" s="227"/>
      <c r="ABZ138" s="227"/>
      <c r="ACA138" s="227"/>
      <c r="ACB138" s="227"/>
      <c r="ACC138" s="227"/>
      <c r="ACD138" s="227"/>
      <c r="ACE138" s="227"/>
      <c r="ACF138" s="227"/>
      <c r="ACG138" s="227"/>
      <c r="ACH138" s="227"/>
      <c r="ACI138" s="227"/>
      <c r="ACJ138" s="227"/>
      <c r="ACK138" s="227"/>
      <c r="ACL138" s="227"/>
      <c r="ACM138" s="227"/>
      <c r="ACN138" s="227"/>
      <c r="ACO138" s="227"/>
      <c r="ACP138" s="227"/>
      <c r="ACQ138" s="227"/>
      <c r="ACR138" s="227"/>
      <c r="ACS138" s="227"/>
      <c r="ACT138" s="227"/>
      <c r="ACU138" s="227"/>
      <c r="ACV138" s="227"/>
      <c r="ACW138" s="227"/>
      <c r="ACX138" s="227"/>
      <c r="ACY138" s="227"/>
      <c r="ACZ138" s="227"/>
      <c r="ADA138" s="227"/>
      <c r="ADB138" s="227"/>
      <c r="ADC138" s="227"/>
      <c r="ADD138" s="227"/>
      <c r="ADE138" s="227"/>
      <c r="ADF138" s="227"/>
      <c r="ADG138" s="227"/>
      <c r="ADH138" s="227"/>
      <c r="ADI138" s="227"/>
      <c r="ADJ138" s="227"/>
      <c r="ADK138" s="227"/>
      <c r="ADL138" s="227"/>
      <c r="ADM138" s="227"/>
      <c r="ADN138" s="227"/>
      <c r="ADO138" s="227"/>
      <c r="ADP138" s="227"/>
      <c r="ADQ138" s="227"/>
      <c r="ADR138" s="227"/>
      <c r="ADS138" s="227"/>
      <c r="ADT138" s="227"/>
      <c r="ADU138" s="227"/>
      <c r="ADV138" s="227"/>
      <c r="ADW138" s="227"/>
      <c r="ADX138" s="227"/>
      <c r="ADY138" s="227"/>
      <c r="ADZ138" s="227"/>
      <c r="AEA138" s="227"/>
      <c r="AEB138" s="227"/>
      <c r="AEC138" s="227"/>
      <c r="AED138" s="227"/>
      <c r="AEE138" s="227"/>
      <c r="AEF138" s="227"/>
      <c r="AEG138" s="227"/>
      <c r="AEH138" s="227"/>
      <c r="AEI138" s="227"/>
      <c r="AEJ138" s="227"/>
      <c r="AEK138" s="227"/>
      <c r="AEL138" s="227"/>
      <c r="AEM138" s="227"/>
      <c r="AEN138" s="227"/>
      <c r="AEO138" s="227"/>
      <c r="AEP138" s="227"/>
      <c r="AEQ138" s="227"/>
      <c r="AER138" s="227"/>
      <c r="AES138" s="227"/>
      <c r="AET138" s="227"/>
      <c r="AEU138" s="227"/>
      <c r="AEV138" s="227"/>
      <c r="AEW138" s="227"/>
      <c r="AEX138" s="227"/>
      <c r="AEY138" s="227"/>
      <c r="AEZ138" s="227"/>
      <c r="AFA138" s="227"/>
      <c r="AFB138" s="227"/>
      <c r="AFC138" s="227"/>
      <c r="AFD138" s="227"/>
      <c r="AFE138" s="227"/>
      <c r="AFF138" s="227"/>
      <c r="AFG138" s="227"/>
      <c r="AFH138" s="227"/>
      <c r="AFI138" s="227"/>
      <c r="AFJ138" s="227"/>
      <c r="AFK138" s="227"/>
      <c r="AFL138" s="227"/>
      <c r="AFM138" s="227"/>
      <c r="AFN138" s="227"/>
      <c r="AFO138" s="227"/>
      <c r="AFP138" s="227"/>
      <c r="AFQ138" s="227"/>
      <c r="AFR138" s="227"/>
      <c r="AFS138" s="227"/>
      <c r="AFT138" s="227"/>
      <c r="AFU138" s="227"/>
      <c r="AFV138" s="227"/>
      <c r="AFW138" s="227"/>
      <c r="AFX138" s="227"/>
      <c r="AFY138" s="227"/>
      <c r="AFZ138" s="227"/>
      <c r="AGA138" s="227"/>
      <c r="AGB138" s="227"/>
      <c r="AGC138" s="227"/>
      <c r="AGD138" s="227"/>
      <c r="AGE138" s="227"/>
      <c r="AGF138" s="227"/>
      <c r="AGG138" s="227"/>
      <c r="AGH138" s="227"/>
      <c r="AGI138" s="227"/>
      <c r="AGJ138" s="227"/>
      <c r="AGK138" s="227"/>
      <c r="AGL138" s="227"/>
      <c r="AGM138" s="227"/>
      <c r="AGN138" s="227"/>
      <c r="AGO138" s="227"/>
      <c r="AGP138" s="227"/>
      <c r="AGQ138" s="227"/>
      <c r="AGR138" s="227"/>
      <c r="AGS138" s="227"/>
      <c r="AGT138" s="227"/>
      <c r="AGU138" s="227"/>
      <c r="AGV138" s="227"/>
      <c r="AGW138" s="227"/>
      <c r="AGX138" s="227"/>
      <c r="AGY138" s="227"/>
      <c r="AGZ138" s="227"/>
      <c r="AHA138" s="227"/>
      <c r="AHB138" s="227"/>
      <c r="AHC138" s="227"/>
      <c r="AHD138" s="227"/>
      <c r="AHE138" s="227"/>
      <c r="AHF138" s="227"/>
      <c r="AHG138" s="227"/>
      <c r="AHH138" s="227"/>
      <c r="AHI138" s="227"/>
      <c r="AHJ138" s="227"/>
      <c r="AHK138" s="227"/>
      <c r="AHL138" s="227"/>
      <c r="AHM138" s="227"/>
      <c r="AHN138" s="227"/>
      <c r="AHO138" s="227"/>
      <c r="AHP138" s="227"/>
      <c r="AHQ138" s="227"/>
      <c r="AHR138" s="227"/>
      <c r="AHS138" s="227"/>
      <c r="AHT138" s="227"/>
      <c r="AHU138" s="227"/>
      <c r="AHV138" s="227"/>
      <c r="AHW138" s="227"/>
      <c r="AHX138" s="227"/>
      <c r="AHY138" s="227"/>
      <c r="AHZ138" s="227"/>
      <c r="AIA138" s="227"/>
      <c r="AIB138" s="227"/>
      <c r="AIC138" s="227"/>
      <c r="AID138" s="227"/>
      <c r="AIE138" s="227"/>
      <c r="AIF138" s="227"/>
      <c r="AIG138" s="227"/>
      <c r="AIH138" s="227"/>
      <c r="AII138" s="227"/>
      <c r="AIJ138" s="227"/>
      <c r="AIK138" s="227"/>
      <c r="AIL138" s="227"/>
      <c r="AIM138" s="227"/>
      <c r="AIN138" s="227"/>
      <c r="AIO138" s="227"/>
      <c r="AIP138" s="227"/>
      <c r="AIQ138" s="227"/>
      <c r="AIR138" s="227"/>
      <c r="AIS138" s="227"/>
      <c r="AIT138" s="227"/>
      <c r="AIU138" s="227"/>
      <c r="AIV138" s="227"/>
      <c r="AIW138" s="227"/>
      <c r="AIX138" s="227"/>
      <c r="AIY138" s="227"/>
      <c r="AIZ138" s="227"/>
      <c r="AJA138" s="227"/>
      <c r="AJB138" s="227"/>
      <c r="AJC138" s="227"/>
      <c r="AJD138" s="227"/>
      <c r="AJE138" s="227"/>
      <c r="AJF138" s="227"/>
      <c r="AJG138" s="227"/>
      <c r="AJH138" s="227"/>
      <c r="AJI138" s="227"/>
      <c r="AJJ138" s="227"/>
      <c r="AJK138" s="227"/>
      <c r="AJL138" s="227"/>
      <c r="AJM138" s="227"/>
      <c r="AJN138" s="227"/>
      <c r="AJO138" s="227"/>
      <c r="AJP138" s="227"/>
      <c r="AJQ138" s="227"/>
      <c r="AJR138" s="227"/>
      <c r="AJS138" s="227"/>
      <c r="AJT138" s="227"/>
      <c r="AJU138" s="227"/>
      <c r="AJV138" s="227"/>
      <c r="AJW138" s="227"/>
      <c r="AJX138" s="227"/>
      <c r="AJY138" s="227"/>
      <c r="AJZ138" s="227"/>
      <c r="AKA138" s="227"/>
      <c r="AKB138" s="227"/>
      <c r="AKC138" s="227"/>
      <c r="AKD138" s="227"/>
      <c r="AKE138" s="227"/>
      <c r="AKF138" s="227"/>
      <c r="AKG138" s="227"/>
      <c r="AKH138" s="227"/>
      <c r="AKI138" s="227"/>
      <c r="AKJ138" s="227"/>
      <c r="AKK138" s="227"/>
      <c r="AKL138" s="227"/>
      <c r="AKM138" s="227"/>
      <c r="AKN138" s="227"/>
      <c r="AKO138" s="227"/>
      <c r="AKP138" s="227"/>
      <c r="AKQ138" s="227"/>
      <c r="AKR138" s="227"/>
      <c r="AKS138" s="227"/>
      <c r="AKT138" s="227"/>
      <c r="AKU138" s="227"/>
      <c r="AKV138" s="227"/>
      <c r="AKW138" s="227"/>
      <c r="AKX138" s="227"/>
      <c r="AKY138" s="227"/>
      <c r="AKZ138" s="227"/>
      <c r="ALA138" s="227"/>
      <c r="ALB138" s="227"/>
      <c r="ALC138" s="227"/>
      <c r="ALD138" s="227"/>
      <c r="ALE138" s="227"/>
      <c r="ALF138" s="227"/>
      <c r="ALG138" s="227"/>
      <c r="ALH138" s="227"/>
      <c r="ALI138" s="227"/>
      <c r="ALJ138" s="227"/>
      <c r="ALK138" s="227"/>
      <c r="ALL138" s="227"/>
      <c r="ALM138" s="227"/>
      <c r="ALN138" s="227"/>
      <c r="ALO138" s="227"/>
      <c r="ALP138" s="227"/>
      <c r="ALQ138" s="227"/>
      <c r="ALR138" s="227"/>
      <c r="ALS138" s="227"/>
      <c r="ALT138" s="227"/>
      <c r="ALU138" s="227"/>
      <c r="ALV138" s="227"/>
      <c r="ALW138" s="227"/>
      <c r="ALX138" s="227"/>
      <c r="ALY138" s="227"/>
      <c r="ALZ138" s="227"/>
      <c r="AMA138" s="227"/>
      <c r="AMB138" s="227"/>
      <c r="AMC138" s="227"/>
      <c r="AMD138" s="227"/>
      <c r="AME138" s="227"/>
      <c r="AMF138" s="227"/>
      <c r="AMG138" s="227"/>
      <c r="AMH138" s="227"/>
      <c r="AMI138" s="227"/>
      <c r="AMJ138" s="227"/>
      <c r="AMK138" s="227"/>
      <c r="AML138" s="227"/>
      <c r="AMM138" s="227"/>
      <c r="AMN138" s="227"/>
      <c r="AMO138" s="227"/>
      <c r="AMP138" s="227"/>
      <c r="AMQ138" s="227"/>
      <c r="AMR138" s="227"/>
      <c r="AMS138" s="227"/>
      <c r="AMT138" s="227"/>
      <c r="AMU138" s="227"/>
      <c r="AMV138" s="227"/>
      <c r="AMW138" s="227"/>
      <c r="AMX138" s="227"/>
    </row>
    <row r="139" spans="1:1038" ht="18" customHeight="1">
      <c r="A139" s="125" t="s">
        <v>1452</v>
      </c>
      <c r="B139" s="126" t="s">
        <v>1278</v>
      </c>
      <c r="D139" s="126" t="s">
        <v>1279</v>
      </c>
      <c r="E139" s="126">
        <v>24</v>
      </c>
      <c r="F139" s="126">
        <v>4</v>
      </c>
      <c r="G139" s="285" t="str">
        <f t="shared" si="45"/>
        <v>24-4</v>
      </c>
      <c r="H139" s="277">
        <v>0</v>
      </c>
      <c r="I139" s="126">
        <v>51</v>
      </c>
      <c r="K139" s="545" t="b">
        <f>IF(I140=1,IF(((VLOOKUP($G139,[1]Depth_Lookup!#REF!,9,FALSE))-(H139/100))=0,"Good",IF(((VLOOKUP($G139,[1]Depth_Lookup!$A$3:$J$550,9,FALSE))-(H139/100))&gt;0,"Too Short","Too Long")))</f>
        <v>0</v>
      </c>
      <c r="L139" s="171">
        <f>(VLOOKUP($G139,Depth_Lookup!$A$3:$J$410,10,FALSE))+(H139/100)</f>
        <v>52.95</v>
      </c>
      <c r="M139" s="171">
        <f>(VLOOKUP($G139,Depth_Lookup!$A$3:$J$410,10,FALSE))+(I139/100)</f>
        <v>53.46</v>
      </c>
      <c r="N139" s="127" t="s">
        <v>1483</v>
      </c>
      <c r="O139" s="126">
        <v>2</v>
      </c>
      <c r="P139" s="126" t="s">
        <v>853</v>
      </c>
      <c r="Q139" s="126" t="s">
        <v>125</v>
      </c>
      <c r="R139" s="196" t="s">
        <v>1633</v>
      </c>
      <c r="S139" s="126" t="s">
        <v>700</v>
      </c>
      <c r="W139" s="126" t="s">
        <v>102</v>
      </c>
      <c r="X139" s="202">
        <v>5</v>
      </c>
      <c r="Y139" s="126" t="s">
        <v>90</v>
      </c>
      <c r="Z139" s="126" t="s">
        <v>91</v>
      </c>
      <c r="AF139" s="196" t="e">
        <v>#N/A</v>
      </c>
      <c r="AI139" s="130">
        <v>78</v>
      </c>
      <c r="AO139" s="130"/>
      <c r="AU139" s="130">
        <v>1</v>
      </c>
      <c r="AV139" s="126">
        <v>2</v>
      </c>
      <c r="AW139" s="126">
        <v>0.5</v>
      </c>
      <c r="AX139" s="126" t="s">
        <v>110</v>
      </c>
      <c r="AY139" s="126" t="s">
        <v>103</v>
      </c>
      <c r="BA139" s="130">
        <v>20</v>
      </c>
      <c r="BB139" s="126">
        <v>6</v>
      </c>
      <c r="BC139" s="126">
        <v>2</v>
      </c>
      <c r="BD139" s="126" t="s">
        <v>110</v>
      </c>
      <c r="BE139" s="126" t="s">
        <v>103</v>
      </c>
      <c r="BG139" s="130"/>
      <c r="BM139" s="130">
        <v>1</v>
      </c>
      <c r="BN139" s="126">
        <v>1</v>
      </c>
      <c r="BO139" s="126">
        <v>0.5</v>
      </c>
      <c r="BY139" s="130"/>
      <c r="CG139" s="131"/>
      <c r="CH139" s="132" t="s">
        <v>1329</v>
      </c>
      <c r="CI139" s="132">
        <v>100</v>
      </c>
      <c r="CJ139" s="132" t="s">
        <v>514</v>
      </c>
      <c r="CK139" s="133"/>
      <c r="CL139" s="134"/>
      <c r="CM139" s="134"/>
      <c r="CN139" s="134"/>
      <c r="CO139" s="134"/>
      <c r="CP139" s="134"/>
      <c r="CQ139" s="134"/>
      <c r="CR139" s="134"/>
      <c r="CS139" s="134"/>
      <c r="CT139" s="134"/>
      <c r="CU139" s="134"/>
      <c r="CV139" s="134"/>
      <c r="CW139" s="134"/>
      <c r="CX139" s="134"/>
      <c r="CY139" s="134"/>
      <c r="CZ139" s="134"/>
      <c r="DA139" s="134"/>
      <c r="DB139" s="134">
        <v>80</v>
      </c>
      <c r="DC139" s="135">
        <v>20</v>
      </c>
      <c r="DD139" s="134"/>
      <c r="DE139" s="134"/>
      <c r="DF139" s="134"/>
      <c r="DG139" s="134"/>
      <c r="DH139" s="134"/>
      <c r="DI139" s="134"/>
      <c r="DJ139" s="134"/>
      <c r="DK139" s="207">
        <v>100</v>
      </c>
      <c r="DL139" s="131"/>
      <c r="DM139" s="134"/>
      <c r="DN139" s="134"/>
      <c r="DO139" s="136"/>
      <c r="DQ139" s="131"/>
      <c r="DR139" s="136"/>
      <c r="DS139" s="131"/>
      <c r="DT139" s="138" t="s">
        <v>1484</v>
      </c>
      <c r="DW139" s="213">
        <v>100</v>
      </c>
      <c r="DX139" s="214" t="e">
        <v>#N/A</v>
      </c>
      <c r="DY139" s="139" t="s">
        <v>1405</v>
      </c>
      <c r="DZ139" s="139" t="s">
        <v>1485</v>
      </c>
      <c r="EA139" s="139"/>
      <c r="ED139" s="229" t="s">
        <v>2517</v>
      </c>
      <c r="EE139" s="140"/>
      <c r="EG139" s="140"/>
      <c r="EI139" s="218" t="e">
        <f>VLOOKUP(EH139,definitions_list_mag!$Y$12:$Z$15,2,FALSE)</f>
        <v>#N/A</v>
      </c>
      <c r="EJ139" s="143"/>
      <c r="EK139" s="221" t="e">
        <f>VLOOKUP(EJ139,definitions_list_mag!$AT$3:$AU$5,2,FALSE)</f>
        <v>#N/A</v>
      </c>
      <c r="EM139" s="109"/>
      <c r="EN139" s="109"/>
      <c r="EZ139" s="192" t="e">
        <f t="shared" si="46"/>
        <v>#DIV/0!</v>
      </c>
      <c r="FA139" s="192" t="e">
        <f t="shared" si="47"/>
        <v>#DIV/0!</v>
      </c>
      <c r="FB139" s="192" t="e">
        <f t="shared" si="48"/>
        <v>#DIV/0!</v>
      </c>
      <c r="FC139" s="192" t="e">
        <f t="shared" si="49"/>
        <v>#DIV/0!</v>
      </c>
      <c r="FD139" s="192" t="e">
        <f t="shared" si="50"/>
        <v>#DIV/0!</v>
      </c>
      <c r="FE139" s="193" t="e">
        <f t="shared" si="51"/>
        <v>#DIV/0!</v>
      </c>
      <c r="FF139" s="194" t="e">
        <f t="shared" si="52"/>
        <v>#DIV/0!</v>
      </c>
      <c r="FG139" s="143"/>
      <c r="FI139" s="778">
        <f t="shared" si="53"/>
        <v>0</v>
      </c>
      <c r="FJ139" s="779" t="e">
        <f t="shared" si="54"/>
        <v>#DIV/0!</v>
      </c>
      <c r="FK139" s="779" t="e">
        <f t="shared" si="55"/>
        <v>#DIV/0!</v>
      </c>
      <c r="FL139" s="780" t="e">
        <f t="shared" si="56"/>
        <v>#DIV/0!</v>
      </c>
      <c r="FM139" s="169" t="e">
        <f t="shared" si="57"/>
        <v>#DIV/0!</v>
      </c>
      <c r="FN139" s="783" t="e">
        <f t="shared" si="58"/>
        <v>#DIV/0!</v>
      </c>
    </row>
    <row r="140" spans="1:1038" ht="18" customHeight="1">
      <c r="A140" s="125" t="s">
        <v>1452</v>
      </c>
      <c r="B140" s="126" t="s">
        <v>1278</v>
      </c>
      <c r="D140" s="126" t="s">
        <v>1279</v>
      </c>
      <c r="E140" s="126">
        <v>24</v>
      </c>
      <c r="F140" s="126">
        <v>4</v>
      </c>
      <c r="G140" s="285" t="str">
        <f t="shared" si="45"/>
        <v>24-4</v>
      </c>
      <c r="H140" s="277">
        <v>51</v>
      </c>
      <c r="I140" s="126">
        <v>52</v>
      </c>
      <c r="K140" s="545" t="b">
        <f>IF(I141=1,IF(((VLOOKUP($G140,[1]Depth_Lookup!#REF!,9,FALSE))-(H140/100))=0,"Good",IF(((VLOOKUP($G140,[1]Depth_Lookup!$A$3:$J$550,9,FALSE))-(H140/100))&gt;0,"Too Short","Too Long")))</f>
        <v>0</v>
      </c>
      <c r="L140" s="171">
        <f>(VLOOKUP($G140,Depth_Lookup!$A$3:$J$410,10,FALSE))+(H140/100)</f>
        <v>53.46</v>
      </c>
      <c r="M140" s="171">
        <f>(VLOOKUP($G140,Depth_Lookup!$A$3:$J$410,10,FALSE))+(I140/100)</f>
        <v>53.470000000000006</v>
      </c>
      <c r="N140" s="127" t="s">
        <v>1483</v>
      </c>
      <c r="O140" s="126">
        <v>1</v>
      </c>
      <c r="Q140" s="126" t="s">
        <v>111</v>
      </c>
      <c r="R140" s="196" t="s">
        <v>111</v>
      </c>
      <c r="S140" s="126" t="s">
        <v>98</v>
      </c>
      <c r="U140" s="126" t="s">
        <v>95</v>
      </c>
      <c r="V140" s="126" t="s">
        <v>96</v>
      </c>
      <c r="W140" s="126" t="s">
        <v>112</v>
      </c>
      <c r="X140" s="202">
        <v>4</v>
      </c>
      <c r="Y140" s="126" t="s">
        <v>90</v>
      </c>
      <c r="Z140" s="126" t="s">
        <v>91</v>
      </c>
      <c r="AA140" s="126" t="s">
        <v>1326</v>
      </c>
      <c r="AF140" s="196" t="e">
        <v>#N/A</v>
      </c>
      <c r="AI140" s="130">
        <v>5</v>
      </c>
      <c r="AN140" s="126" t="s">
        <v>1326</v>
      </c>
      <c r="AO140" s="130">
        <v>45</v>
      </c>
      <c r="AT140" s="126" t="s">
        <v>1326</v>
      </c>
      <c r="AU140" s="130">
        <v>50</v>
      </c>
      <c r="AZ140" s="126" t="s">
        <v>1326</v>
      </c>
      <c r="BA140" s="130"/>
      <c r="BG140" s="130"/>
      <c r="BM140" s="130"/>
      <c r="BY140" s="130"/>
      <c r="CG140" s="131"/>
      <c r="CH140" s="132" t="s">
        <v>1466</v>
      </c>
      <c r="CI140" s="132">
        <v>100</v>
      </c>
      <c r="CJ140" s="132" t="s">
        <v>514</v>
      </c>
      <c r="CK140" s="133"/>
      <c r="CL140" s="134"/>
      <c r="CM140" s="134"/>
      <c r="CN140" s="134"/>
      <c r="CO140" s="134"/>
      <c r="CP140" s="134"/>
      <c r="CQ140" s="134"/>
      <c r="CR140" s="134"/>
      <c r="CS140" s="134"/>
      <c r="CT140" s="134"/>
      <c r="CU140" s="134"/>
      <c r="CV140" s="134"/>
      <c r="CW140" s="134"/>
      <c r="CX140" s="134"/>
      <c r="CY140" s="134"/>
      <c r="CZ140" s="134"/>
      <c r="DA140" s="134"/>
      <c r="DB140" s="134"/>
      <c r="DD140" s="134"/>
      <c r="DE140" s="134"/>
      <c r="DF140" s="134"/>
      <c r="DG140" s="134"/>
      <c r="DH140" s="134"/>
      <c r="DI140" s="134"/>
      <c r="DJ140" s="134">
        <v>100</v>
      </c>
      <c r="DK140" s="207">
        <v>100</v>
      </c>
      <c r="DL140" s="131"/>
      <c r="DM140" s="134"/>
      <c r="DN140" s="134"/>
      <c r="DO140" s="136"/>
      <c r="DQ140" s="131"/>
      <c r="DR140" s="136" t="s">
        <v>1486</v>
      </c>
      <c r="DS140" s="131"/>
      <c r="DT140" s="138" t="s">
        <v>1487</v>
      </c>
      <c r="DU140" s="135">
        <v>5</v>
      </c>
      <c r="DV140" s="135" t="s">
        <v>850</v>
      </c>
      <c r="DW140" s="213">
        <v>100</v>
      </c>
      <c r="DX140" s="214" t="e">
        <v>#N/A</v>
      </c>
      <c r="DY140" s="139" t="s">
        <v>1433</v>
      </c>
      <c r="DZ140" s="139" t="s">
        <v>1429</v>
      </c>
      <c r="EA140" s="139"/>
      <c r="ED140" s="229" t="s">
        <v>2517</v>
      </c>
      <c r="EE140" s="140"/>
      <c r="EG140" s="140"/>
      <c r="EI140" s="218" t="e">
        <f>VLOOKUP(EH140,definitions_list_mag!$Y$12:$Z$15,2,FALSE)</f>
        <v>#N/A</v>
      </c>
      <c r="EJ140" s="143"/>
      <c r="EK140" s="221" t="e">
        <f>VLOOKUP(EJ140,definitions_list_mag!$AT$3:$AU$5,2,FALSE)</f>
        <v>#N/A</v>
      </c>
      <c r="EM140" s="109"/>
      <c r="EN140" s="109" t="s">
        <v>1448</v>
      </c>
      <c r="EO140" s="144">
        <v>0.5</v>
      </c>
      <c r="EV140" s="112">
        <v>35</v>
      </c>
      <c r="EW140" s="112">
        <v>90</v>
      </c>
      <c r="EX140" s="112">
        <v>13</v>
      </c>
      <c r="EY140" s="112">
        <v>0</v>
      </c>
      <c r="EZ140" s="192">
        <f t="shared" si="46"/>
        <v>-108.24810860398291</v>
      </c>
      <c r="FA140" s="192">
        <f t="shared" si="47"/>
        <v>251.75189139601707</v>
      </c>
      <c r="FB140" s="192">
        <f t="shared" si="48"/>
        <v>53.599166157156645</v>
      </c>
      <c r="FC140" s="192">
        <f t="shared" si="49"/>
        <v>341.75189139601707</v>
      </c>
      <c r="FD140" s="192">
        <f t="shared" si="50"/>
        <v>36.400833842843355</v>
      </c>
      <c r="FE140" s="193">
        <f t="shared" si="51"/>
        <v>71.751891396017072</v>
      </c>
      <c r="FF140" s="194">
        <f t="shared" si="52"/>
        <v>36.400833842843355</v>
      </c>
      <c r="FG140" s="143"/>
      <c r="FI140" s="778">
        <f t="shared" si="53"/>
        <v>0.5</v>
      </c>
      <c r="FJ140" s="779">
        <f t="shared" si="54"/>
        <v>36.400833842843355</v>
      </c>
      <c r="FK140" s="779">
        <f t="shared" si="55"/>
        <v>53.599166157156645</v>
      </c>
      <c r="FL140" s="780">
        <f t="shared" si="56"/>
        <v>0.93548192576589995</v>
      </c>
      <c r="FM140" s="169">
        <f t="shared" si="57"/>
        <v>0.80488516106577801</v>
      </c>
      <c r="FN140" s="783">
        <f t="shared" si="58"/>
        <v>0.402442580532889</v>
      </c>
    </row>
    <row r="141" spans="1:1038" ht="18" customHeight="1">
      <c r="A141" s="125" t="s">
        <v>1452</v>
      </c>
      <c r="B141" s="126" t="s">
        <v>1278</v>
      </c>
      <c r="D141" s="126" t="s">
        <v>1279</v>
      </c>
      <c r="E141" s="126">
        <v>24</v>
      </c>
      <c r="F141" s="126">
        <v>4</v>
      </c>
      <c r="G141" s="285" t="str">
        <f t="shared" si="45"/>
        <v>24-4</v>
      </c>
      <c r="H141" s="277">
        <v>52</v>
      </c>
      <c r="I141" s="126">
        <v>57</v>
      </c>
      <c r="K141" s="545" t="b">
        <f>IF(I142=1,IF(((VLOOKUP($G141,[1]Depth_Lookup!#REF!,9,FALSE))-(H141/100))=0,"Good",IF(((VLOOKUP($G141,[1]Depth_Lookup!$A$3:$J$550,9,FALSE))-(H141/100))&gt;0,"Too Short","Too Long")))</f>
        <v>0</v>
      </c>
      <c r="L141" s="171">
        <f>(VLOOKUP($G141,Depth_Lookup!$A$3:$J$410,10,FALSE))+(H141/100)</f>
        <v>53.470000000000006</v>
      </c>
      <c r="M141" s="171">
        <f>(VLOOKUP($G141,Depth_Lookup!$A$3:$J$410,10,FALSE))+(I141/100)</f>
        <v>53.52</v>
      </c>
      <c r="N141" s="127" t="s">
        <v>1483</v>
      </c>
      <c r="O141" s="126">
        <v>1</v>
      </c>
      <c r="P141" s="126" t="s">
        <v>853</v>
      </c>
      <c r="Q141" s="126" t="s">
        <v>125</v>
      </c>
      <c r="R141" s="196" t="s">
        <v>1633</v>
      </c>
      <c r="S141" s="126" t="s">
        <v>98</v>
      </c>
      <c r="T141" s="126" t="s">
        <v>587</v>
      </c>
      <c r="U141" s="126" t="s">
        <v>95</v>
      </c>
      <c r="V141" s="126" t="s">
        <v>96</v>
      </c>
      <c r="W141" s="126" t="s">
        <v>102</v>
      </c>
      <c r="X141" s="202">
        <v>5</v>
      </c>
      <c r="Y141" s="126" t="s">
        <v>90</v>
      </c>
      <c r="Z141" s="126" t="s">
        <v>91</v>
      </c>
      <c r="AF141" s="196" t="e">
        <v>#N/A</v>
      </c>
      <c r="AI141" s="130">
        <v>78</v>
      </c>
      <c r="AO141" s="130"/>
      <c r="AU141" s="130">
        <v>1</v>
      </c>
      <c r="AV141" s="126">
        <v>2</v>
      </c>
      <c r="AW141" s="126">
        <v>0.5</v>
      </c>
      <c r="AX141" s="126" t="s">
        <v>110</v>
      </c>
      <c r="AY141" s="126" t="s">
        <v>103</v>
      </c>
      <c r="BA141" s="130">
        <v>20</v>
      </c>
      <c r="BB141" s="126">
        <v>6</v>
      </c>
      <c r="BC141" s="126">
        <v>2</v>
      </c>
      <c r="BD141" s="126" t="s">
        <v>110</v>
      </c>
      <c r="BE141" s="126" t="s">
        <v>103</v>
      </c>
      <c r="BG141" s="130"/>
      <c r="BM141" s="130">
        <v>1</v>
      </c>
      <c r="BN141" s="126">
        <v>1</v>
      </c>
      <c r="BO141" s="126">
        <v>0.5</v>
      </c>
      <c r="BY141" s="130"/>
      <c r="CG141" s="131"/>
      <c r="CH141" s="132" t="s">
        <v>1329</v>
      </c>
      <c r="CI141" s="132">
        <v>100</v>
      </c>
      <c r="CJ141" s="132" t="s">
        <v>514</v>
      </c>
      <c r="CK141" s="133"/>
      <c r="CL141" s="134"/>
      <c r="CM141" s="134"/>
      <c r="CN141" s="134"/>
      <c r="CO141" s="134"/>
      <c r="CP141" s="134"/>
      <c r="CQ141" s="134"/>
      <c r="CR141" s="134"/>
      <c r="CS141" s="134"/>
      <c r="CT141" s="134"/>
      <c r="CU141" s="134"/>
      <c r="CV141" s="134"/>
      <c r="CW141" s="134"/>
      <c r="CX141" s="134"/>
      <c r="CY141" s="134"/>
      <c r="CZ141" s="134"/>
      <c r="DA141" s="134"/>
      <c r="DB141" s="134">
        <v>80</v>
      </c>
      <c r="DC141" s="135">
        <v>20</v>
      </c>
      <c r="DD141" s="134"/>
      <c r="DE141" s="134"/>
      <c r="DF141" s="134"/>
      <c r="DG141" s="134"/>
      <c r="DH141" s="134"/>
      <c r="DI141" s="134"/>
      <c r="DJ141" s="134"/>
      <c r="DK141" s="207">
        <v>100</v>
      </c>
      <c r="DL141" s="131"/>
      <c r="DM141" s="134"/>
      <c r="DN141" s="134"/>
      <c r="DO141" s="136"/>
      <c r="DQ141" s="131"/>
      <c r="DR141" s="136"/>
      <c r="DS141" s="131"/>
      <c r="DT141" s="138" t="s">
        <v>1484</v>
      </c>
      <c r="DW141" s="213">
        <v>100</v>
      </c>
      <c r="DX141" s="214" t="e">
        <v>#N/A</v>
      </c>
      <c r="DY141" s="139" t="s">
        <v>1405</v>
      </c>
      <c r="DZ141" s="139" t="s">
        <v>1429</v>
      </c>
      <c r="EA141" s="139"/>
      <c r="ED141" s="229" t="s">
        <v>2517</v>
      </c>
      <c r="EE141" s="140"/>
      <c r="EG141" s="140"/>
      <c r="EI141" s="218" t="e">
        <f>VLOOKUP(EH141,definitions_list_mag!$Y$12:$Z$15,2,FALSE)</f>
        <v>#N/A</v>
      </c>
      <c r="EJ141" s="143"/>
      <c r="EK141" s="221" t="e">
        <f>VLOOKUP(EJ141,definitions_list_mag!$AT$3:$AU$5,2,FALSE)</f>
        <v>#N/A</v>
      </c>
      <c r="EM141" s="109"/>
      <c r="EN141" s="109" t="s">
        <v>1448</v>
      </c>
      <c r="EV141" s="112">
        <v>35</v>
      </c>
      <c r="EW141" s="112">
        <v>90</v>
      </c>
      <c r="EX141" s="112">
        <v>13</v>
      </c>
      <c r="EY141" s="112">
        <v>0</v>
      </c>
      <c r="EZ141" s="192">
        <f t="shared" si="46"/>
        <v>-108.24810860398291</v>
      </c>
      <c r="FA141" s="192">
        <f t="shared" si="47"/>
        <v>251.75189139601707</v>
      </c>
      <c r="FB141" s="192">
        <f t="shared" si="48"/>
        <v>53.599166157156645</v>
      </c>
      <c r="FC141" s="192">
        <f t="shared" si="49"/>
        <v>341.75189139601707</v>
      </c>
      <c r="FD141" s="192">
        <f t="shared" si="50"/>
        <v>36.400833842843355</v>
      </c>
      <c r="FE141" s="193">
        <f t="shared" si="51"/>
        <v>71.751891396017072</v>
      </c>
      <c r="FF141" s="194">
        <f t="shared" si="52"/>
        <v>36.400833842843355</v>
      </c>
      <c r="FG141" s="143"/>
      <c r="FI141" s="778">
        <f t="shared" si="53"/>
        <v>0</v>
      </c>
      <c r="FJ141" s="779">
        <f t="shared" si="54"/>
        <v>36.400833842843355</v>
      </c>
      <c r="FK141" s="779">
        <f t="shared" si="55"/>
        <v>53.599166157156645</v>
      </c>
      <c r="FL141" s="780">
        <f t="shared" si="56"/>
        <v>0.93548192576589995</v>
      </c>
      <c r="FM141" s="169">
        <f t="shared" si="57"/>
        <v>0.80488516106577801</v>
      </c>
      <c r="FN141" s="783">
        <f t="shared" si="58"/>
        <v>0</v>
      </c>
    </row>
    <row r="142" spans="1:1038" s="288" customFormat="1" ht="18" customHeight="1">
      <c r="A142" s="352" t="s">
        <v>1452</v>
      </c>
      <c r="B142" s="227" t="s">
        <v>1278</v>
      </c>
      <c r="C142" s="227"/>
      <c r="D142" s="227" t="s">
        <v>1279</v>
      </c>
      <c r="E142" s="227">
        <v>24</v>
      </c>
      <c r="F142" s="227">
        <v>4</v>
      </c>
      <c r="G142" s="285" t="str">
        <f t="shared" si="45"/>
        <v>24-4</v>
      </c>
      <c r="H142" s="278">
        <v>57</v>
      </c>
      <c r="I142" s="227">
        <v>85</v>
      </c>
      <c r="J142" s="226"/>
      <c r="K142" s="545" t="b">
        <f>IF(I143=1,IF(((VLOOKUP($G142,[1]Depth_Lookup!#REF!,9,FALSE))-(H142/100))=0,"Good",IF(((VLOOKUP($G142,[1]Depth_Lookup!$A$3:$J$550,9,FALSE))-(H142/100))&gt;0,"Too Short","Too Long")))</f>
        <v>0</v>
      </c>
      <c r="L142" s="171">
        <f>(VLOOKUP($G142,Depth_Lookup!$A$3:$J$410,10,FALSE))+(H142/100)</f>
        <v>53.52</v>
      </c>
      <c r="M142" s="171">
        <f>(VLOOKUP($G142,Depth_Lookup!$A$3:$J$410,10,FALSE))+(I142/100)</f>
        <v>53.800000000000004</v>
      </c>
      <c r="N142" s="230" t="s">
        <v>1488</v>
      </c>
      <c r="O142" s="227">
        <v>1</v>
      </c>
      <c r="P142" s="227" t="s">
        <v>853</v>
      </c>
      <c r="Q142" s="227" t="s">
        <v>125</v>
      </c>
      <c r="R142" s="286" t="s">
        <v>1633</v>
      </c>
      <c r="S142" s="227" t="s">
        <v>587</v>
      </c>
      <c r="T142" s="227" t="s">
        <v>700</v>
      </c>
      <c r="U142" s="227" t="s">
        <v>108</v>
      </c>
      <c r="V142" s="227" t="s">
        <v>509</v>
      </c>
      <c r="W142" s="227" t="s">
        <v>102</v>
      </c>
      <c r="X142" s="287">
        <v>5</v>
      </c>
      <c r="Y142" s="227" t="s">
        <v>90</v>
      </c>
      <c r="Z142" s="227" t="s">
        <v>91</v>
      </c>
      <c r="AA142" s="227"/>
      <c r="AB142" s="227" t="s">
        <v>116</v>
      </c>
      <c r="AC142" s="227" t="s">
        <v>95</v>
      </c>
      <c r="AD142" s="227" t="s">
        <v>96</v>
      </c>
      <c r="AE142" s="233" t="s">
        <v>123</v>
      </c>
      <c r="AF142" s="286">
        <v>1</v>
      </c>
      <c r="AG142" s="237" t="s">
        <v>1366</v>
      </c>
      <c r="AH142" s="227" t="s">
        <v>1489</v>
      </c>
      <c r="AI142" s="240">
        <v>74</v>
      </c>
      <c r="AJ142" s="227"/>
      <c r="AK142" s="227"/>
      <c r="AL142" s="227"/>
      <c r="AM142" s="227"/>
      <c r="AN142" s="227"/>
      <c r="AO142" s="240"/>
      <c r="AP142" s="227"/>
      <c r="AQ142" s="227"/>
      <c r="AR142" s="227"/>
      <c r="AS142" s="227"/>
      <c r="AT142" s="227"/>
      <c r="AU142" s="240"/>
      <c r="AV142" s="227"/>
      <c r="AW142" s="227"/>
      <c r="AX142" s="227"/>
      <c r="AY142" s="227"/>
      <c r="AZ142" s="227"/>
      <c r="BA142" s="240">
        <v>25</v>
      </c>
      <c r="BB142" s="227">
        <v>9</v>
      </c>
      <c r="BC142" s="227">
        <v>2</v>
      </c>
      <c r="BD142" s="227" t="s">
        <v>110</v>
      </c>
      <c r="BE142" s="227" t="s">
        <v>103</v>
      </c>
      <c r="BF142" s="227"/>
      <c r="BG142" s="240"/>
      <c r="BH142" s="227"/>
      <c r="BI142" s="227"/>
      <c r="BJ142" s="227"/>
      <c r="BK142" s="227"/>
      <c r="BL142" s="227"/>
      <c r="BM142" s="240">
        <v>1</v>
      </c>
      <c r="BN142" s="227">
        <v>1</v>
      </c>
      <c r="BO142" s="227">
        <v>0.5</v>
      </c>
      <c r="BP142" s="227"/>
      <c r="BQ142" s="227"/>
      <c r="BR142" s="227"/>
      <c r="BS142" s="227"/>
      <c r="BT142" s="227"/>
      <c r="BU142" s="227"/>
      <c r="BV142" s="227"/>
      <c r="BW142" s="227"/>
      <c r="BX142" s="227"/>
      <c r="BY142" s="240"/>
      <c r="BZ142" s="227"/>
      <c r="CA142" s="227"/>
      <c r="CB142" s="227"/>
      <c r="CC142" s="227"/>
      <c r="CD142" s="227"/>
      <c r="CE142" s="227"/>
      <c r="CF142" s="227"/>
      <c r="CG142" s="148"/>
      <c r="CH142" s="149" t="s">
        <v>1472</v>
      </c>
      <c r="CI142" s="149">
        <v>100</v>
      </c>
      <c r="CJ142" s="149" t="s">
        <v>514</v>
      </c>
      <c r="CK142" s="151"/>
      <c r="CL142" s="152"/>
      <c r="CM142" s="152"/>
      <c r="CN142" s="152"/>
      <c r="CO142" s="152"/>
      <c r="CP142" s="152"/>
      <c r="CQ142" s="152"/>
      <c r="CR142" s="152"/>
      <c r="CS142" s="152"/>
      <c r="CT142" s="152"/>
      <c r="CU142" s="152"/>
      <c r="CV142" s="152"/>
      <c r="CW142" s="152"/>
      <c r="CX142" s="152"/>
      <c r="CY142" s="152"/>
      <c r="CZ142" s="152"/>
      <c r="DA142" s="152"/>
      <c r="DB142" s="152">
        <v>75</v>
      </c>
      <c r="DC142" s="229">
        <v>25</v>
      </c>
      <c r="DD142" s="152"/>
      <c r="DE142" s="152"/>
      <c r="DF142" s="152"/>
      <c r="DG142" s="152"/>
      <c r="DH142" s="152"/>
      <c r="DI142" s="152"/>
      <c r="DJ142" s="152"/>
      <c r="DK142" s="208">
        <v>100</v>
      </c>
      <c r="DL142" s="148"/>
      <c r="DM142" s="152"/>
      <c r="DN142" s="152"/>
      <c r="DO142" s="153"/>
      <c r="DQ142" s="148"/>
      <c r="DR142" s="153"/>
      <c r="DS142" s="148"/>
      <c r="DT142" s="261" t="s">
        <v>1395</v>
      </c>
      <c r="DU142" s="229"/>
      <c r="DV142" s="229"/>
      <c r="DW142" s="290">
        <v>100</v>
      </c>
      <c r="DX142" s="291" t="e">
        <v>#N/A</v>
      </c>
      <c r="DY142" s="154" t="s">
        <v>1401</v>
      </c>
      <c r="DZ142" s="154" t="s">
        <v>1490</v>
      </c>
      <c r="EA142" s="154"/>
      <c r="EB142" s="229"/>
      <c r="EC142" s="292"/>
      <c r="ED142" s="229" t="s">
        <v>2517</v>
      </c>
      <c r="EE142" s="293"/>
      <c r="EF142" s="294"/>
      <c r="EG142" s="293"/>
      <c r="EH142" s="295"/>
      <c r="EI142" s="296" t="e">
        <f>VLOOKUP(EH142,definitions_list_mag!$Y$12:$Z$15,2,FALSE)</f>
        <v>#N/A</v>
      </c>
      <c r="EJ142" s="297"/>
      <c r="EK142" s="298" t="e">
        <f>VLOOKUP(EJ142,definitions_list_mag!$AT$3:$AU$5,2,FALSE)</f>
        <v>#N/A</v>
      </c>
      <c r="EL142" s="293"/>
      <c r="EM142" s="295"/>
      <c r="EN142" s="295"/>
      <c r="EO142" s="321"/>
      <c r="EP142" s="321"/>
      <c r="EQ142" s="321"/>
      <c r="ER142" s="321"/>
      <c r="ES142" s="321"/>
      <c r="ET142" s="321"/>
      <c r="EU142" s="321"/>
      <c r="EV142" s="322"/>
      <c r="EW142" s="322"/>
      <c r="EX142" s="322"/>
      <c r="EY142" s="322"/>
      <c r="EZ142" s="192" t="e">
        <f t="shared" si="46"/>
        <v>#DIV/0!</v>
      </c>
      <c r="FA142" s="192" t="e">
        <f t="shared" si="47"/>
        <v>#DIV/0!</v>
      </c>
      <c r="FB142" s="192" t="e">
        <f t="shared" si="48"/>
        <v>#DIV/0!</v>
      </c>
      <c r="FC142" s="192" t="e">
        <f t="shared" si="49"/>
        <v>#DIV/0!</v>
      </c>
      <c r="FD142" s="192" t="e">
        <f t="shared" si="50"/>
        <v>#DIV/0!</v>
      </c>
      <c r="FE142" s="193" t="e">
        <f t="shared" si="51"/>
        <v>#DIV/0!</v>
      </c>
      <c r="FF142" s="194" t="e">
        <f t="shared" si="52"/>
        <v>#DIV/0!</v>
      </c>
      <c r="FG142" s="297"/>
      <c r="FH142" s="295"/>
      <c r="FI142" s="778">
        <f t="shared" si="53"/>
        <v>0</v>
      </c>
      <c r="FJ142" s="779" t="e">
        <f t="shared" si="54"/>
        <v>#DIV/0!</v>
      </c>
      <c r="FK142" s="779" t="e">
        <f t="shared" si="55"/>
        <v>#DIV/0!</v>
      </c>
      <c r="FL142" s="780" t="e">
        <f t="shared" si="56"/>
        <v>#DIV/0!</v>
      </c>
      <c r="FM142" s="169" t="e">
        <f t="shared" si="57"/>
        <v>#DIV/0!</v>
      </c>
      <c r="FN142" s="783" t="e">
        <f t="shared" si="58"/>
        <v>#DIV/0!</v>
      </c>
      <c r="FO142" s="227"/>
      <c r="FP142" s="227"/>
      <c r="FQ142" s="227"/>
      <c r="FR142" s="227"/>
      <c r="FS142" s="227"/>
      <c r="FT142" s="227"/>
      <c r="FU142" s="227"/>
      <c r="FV142" s="227"/>
      <c r="FW142" s="227"/>
      <c r="FX142" s="227"/>
      <c r="FY142" s="227"/>
      <c r="FZ142" s="227"/>
      <c r="GA142" s="227"/>
      <c r="GB142" s="227"/>
      <c r="GC142" s="227"/>
      <c r="GD142" s="227"/>
      <c r="GE142" s="227"/>
      <c r="GF142" s="227"/>
      <c r="GG142" s="227"/>
      <c r="GH142" s="227"/>
      <c r="GI142" s="227"/>
      <c r="GJ142" s="227"/>
      <c r="GK142" s="227"/>
      <c r="GL142" s="227"/>
      <c r="GM142" s="227"/>
      <c r="GN142" s="227"/>
      <c r="GO142" s="227"/>
      <c r="GP142" s="227"/>
      <c r="GQ142" s="227"/>
      <c r="GR142" s="227"/>
      <c r="GS142" s="227"/>
      <c r="GT142" s="227"/>
      <c r="GU142" s="227"/>
      <c r="GV142" s="227"/>
      <c r="GW142" s="227"/>
      <c r="GX142" s="227"/>
      <c r="GY142" s="227"/>
      <c r="GZ142" s="227"/>
      <c r="HA142" s="227"/>
      <c r="HB142" s="227"/>
      <c r="HC142" s="227"/>
      <c r="HD142" s="227"/>
      <c r="HE142" s="227"/>
      <c r="HF142" s="227"/>
      <c r="HG142" s="227"/>
      <c r="HH142" s="227"/>
      <c r="HI142" s="227"/>
      <c r="HJ142" s="227"/>
      <c r="HK142" s="227"/>
      <c r="HL142" s="227"/>
      <c r="HM142" s="227"/>
      <c r="HN142" s="227"/>
      <c r="HO142" s="227"/>
      <c r="HP142" s="227"/>
      <c r="HQ142" s="227"/>
      <c r="HR142" s="227"/>
      <c r="HS142" s="227"/>
      <c r="HT142" s="227"/>
      <c r="HU142" s="227"/>
      <c r="HV142" s="227"/>
      <c r="HW142" s="227"/>
      <c r="HX142" s="227"/>
      <c r="HY142" s="227"/>
      <c r="HZ142" s="227"/>
      <c r="IA142" s="227"/>
      <c r="IB142" s="227"/>
      <c r="IC142" s="227"/>
      <c r="ID142" s="227"/>
      <c r="IE142" s="227"/>
      <c r="IF142" s="227"/>
      <c r="IG142" s="227"/>
      <c r="IH142" s="227"/>
      <c r="II142" s="227"/>
      <c r="IJ142" s="227"/>
      <c r="IK142" s="227"/>
      <c r="IL142" s="227"/>
      <c r="IM142" s="227"/>
      <c r="IN142" s="227"/>
      <c r="IO142" s="227"/>
      <c r="IP142" s="227"/>
      <c r="IQ142" s="227"/>
      <c r="IR142" s="227"/>
      <c r="IS142" s="227"/>
      <c r="IT142" s="227"/>
      <c r="IU142" s="227"/>
      <c r="IV142" s="227"/>
      <c r="IW142" s="227"/>
      <c r="IX142" s="227"/>
      <c r="IY142" s="227"/>
      <c r="IZ142" s="227"/>
      <c r="JA142" s="227"/>
      <c r="JB142" s="227"/>
      <c r="JC142" s="227"/>
      <c r="JD142" s="227"/>
      <c r="JE142" s="227"/>
      <c r="JF142" s="227"/>
      <c r="JG142" s="227"/>
      <c r="JH142" s="227"/>
      <c r="JI142" s="227"/>
      <c r="JJ142" s="227"/>
      <c r="JK142" s="227"/>
      <c r="JL142" s="227"/>
      <c r="JM142" s="227"/>
      <c r="JN142" s="227"/>
      <c r="JO142" s="227"/>
      <c r="JP142" s="227"/>
      <c r="JQ142" s="227"/>
      <c r="JR142" s="227"/>
      <c r="JS142" s="227"/>
      <c r="JT142" s="227"/>
      <c r="JU142" s="227"/>
      <c r="JV142" s="227"/>
      <c r="JW142" s="227"/>
      <c r="JX142" s="227"/>
      <c r="JY142" s="227"/>
      <c r="JZ142" s="227"/>
      <c r="KA142" s="227"/>
      <c r="KB142" s="227"/>
      <c r="KC142" s="227"/>
      <c r="KD142" s="227"/>
      <c r="KE142" s="227"/>
      <c r="KF142" s="227"/>
      <c r="KG142" s="227"/>
      <c r="KH142" s="227"/>
      <c r="KI142" s="227"/>
      <c r="KJ142" s="227"/>
      <c r="KK142" s="227"/>
      <c r="KL142" s="227"/>
      <c r="KM142" s="227"/>
      <c r="KN142" s="227"/>
      <c r="KO142" s="227"/>
      <c r="KP142" s="227"/>
      <c r="KQ142" s="227"/>
      <c r="KR142" s="227"/>
      <c r="KS142" s="227"/>
      <c r="KT142" s="227"/>
      <c r="KU142" s="227"/>
      <c r="KV142" s="227"/>
      <c r="KW142" s="227"/>
      <c r="KX142" s="227"/>
      <c r="KY142" s="227"/>
      <c r="KZ142" s="227"/>
      <c r="LA142" s="227"/>
      <c r="LB142" s="227"/>
      <c r="LC142" s="227"/>
      <c r="LD142" s="227"/>
      <c r="LE142" s="227"/>
      <c r="LF142" s="227"/>
      <c r="LG142" s="227"/>
      <c r="LH142" s="227"/>
      <c r="LI142" s="227"/>
      <c r="LJ142" s="227"/>
      <c r="LK142" s="227"/>
      <c r="LL142" s="227"/>
      <c r="LM142" s="227"/>
      <c r="LN142" s="227"/>
      <c r="LO142" s="227"/>
      <c r="LP142" s="227"/>
      <c r="LQ142" s="227"/>
      <c r="LR142" s="227"/>
      <c r="LS142" s="227"/>
      <c r="LT142" s="227"/>
      <c r="LU142" s="227"/>
      <c r="LV142" s="227"/>
      <c r="LW142" s="227"/>
      <c r="LX142" s="227"/>
      <c r="LY142" s="227"/>
      <c r="LZ142" s="227"/>
      <c r="MA142" s="227"/>
      <c r="MB142" s="227"/>
      <c r="MC142" s="227"/>
      <c r="MD142" s="227"/>
      <c r="ME142" s="227"/>
      <c r="MF142" s="227"/>
      <c r="MG142" s="227"/>
      <c r="MH142" s="227"/>
      <c r="MI142" s="227"/>
      <c r="MJ142" s="227"/>
      <c r="MK142" s="227"/>
      <c r="ML142" s="227"/>
      <c r="MM142" s="227"/>
      <c r="MN142" s="227"/>
      <c r="MO142" s="227"/>
      <c r="MP142" s="227"/>
      <c r="MQ142" s="227"/>
      <c r="MR142" s="227"/>
      <c r="MS142" s="227"/>
      <c r="MT142" s="227"/>
      <c r="MU142" s="227"/>
      <c r="MV142" s="227"/>
      <c r="MW142" s="227"/>
      <c r="MX142" s="227"/>
      <c r="MY142" s="227"/>
      <c r="MZ142" s="227"/>
      <c r="NA142" s="227"/>
      <c r="NB142" s="227"/>
      <c r="NC142" s="227"/>
      <c r="ND142" s="227"/>
      <c r="NE142" s="227"/>
      <c r="NF142" s="227"/>
      <c r="NG142" s="227"/>
      <c r="NH142" s="227"/>
      <c r="NI142" s="227"/>
      <c r="NJ142" s="227"/>
      <c r="NK142" s="227"/>
      <c r="NL142" s="227"/>
      <c r="NM142" s="227"/>
      <c r="NN142" s="227"/>
      <c r="NO142" s="227"/>
      <c r="NP142" s="227"/>
      <c r="NQ142" s="227"/>
      <c r="NR142" s="227"/>
      <c r="NS142" s="227"/>
      <c r="NT142" s="227"/>
      <c r="NU142" s="227"/>
      <c r="NV142" s="227"/>
      <c r="NW142" s="227"/>
      <c r="NX142" s="227"/>
      <c r="NY142" s="227"/>
      <c r="NZ142" s="227"/>
      <c r="OA142" s="227"/>
      <c r="OB142" s="227"/>
      <c r="OC142" s="227"/>
      <c r="OD142" s="227"/>
      <c r="OE142" s="227"/>
      <c r="OF142" s="227"/>
      <c r="OG142" s="227"/>
      <c r="OH142" s="227"/>
      <c r="OI142" s="227"/>
      <c r="OJ142" s="227"/>
      <c r="OK142" s="227"/>
      <c r="OL142" s="227"/>
      <c r="OM142" s="227"/>
      <c r="ON142" s="227"/>
      <c r="OO142" s="227"/>
      <c r="OP142" s="227"/>
      <c r="OQ142" s="227"/>
      <c r="OR142" s="227"/>
      <c r="OS142" s="227"/>
      <c r="OT142" s="227"/>
      <c r="OU142" s="227"/>
      <c r="OV142" s="227"/>
      <c r="OW142" s="227"/>
      <c r="OX142" s="227"/>
      <c r="OY142" s="227"/>
      <c r="OZ142" s="227"/>
      <c r="PA142" s="227"/>
      <c r="PB142" s="227"/>
      <c r="PC142" s="227"/>
      <c r="PD142" s="227"/>
      <c r="PE142" s="227"/>
      <c r="PF142" s="227"/>
      <c r="PG142" s="227"/>
      <c r="PH142" s="227"/>
      <c r="PI142" s="227"/>
      <c r="PJ142" s="227"/>
      <c r="PK142" s="227"/>
      <c r="PL142" s="227"/>
      <c r="PM142" s="227"/>
      <c r="PN142" s="227"/>
      <c r="PO142" s="227"/>
      <c r="PP142" s="227"/>
      <c r="PQ142" s="227"/>
      <c r="PR142" s="227"/>
      <c r="PS142" s="227"/>
      <c r="PT142" s="227"/>
      <c r="PU142" s="227"/>
      <c r="PV142" s="227"/>
      <c r="PW142" s="227"/>
      <c r="PX142" s="227"/>
      <c r="PY142" s="227"/>
      <c r="PZ142" s="227"/>
      <c r="QA142" s="227"/>
      <c r="QB142" s="227"/>
      <c r="QC142" s="227"/>
      <c r="QD142" s="227"/>
      <c r="QE142" s="227"/>
      <c r="QF142" s="227"/>
      <c r="QG142" s="227"/>
      <c r="QH142" s="227"/>
      <c r="QI142" s="227"/>
      <c r="QJ142" s="227"/>
      <c r="QK142" s="227"/>
      <c r="QL142" s="227"/>
      <c r="QM142" s="227"/>
      <c r="QN142" s="227"/>
      <c r="QO142" s="227"/>
      <c r="QP142" s="227"/>
      <c r="QQ142" s="227"/>
      <c r="QR142" s="227"/>
      <c r="QS142" s="227"/>
      <c r="QT142" s="227"/>
      <c r="QU142" s="227"/>
      <c r="QV142" s="227"/>
      <c r="QW142" s="227"/>
      <c r="QX142" s="227"/>
      <c r="QY142" s="227"/>
      <c r="QZ142" s="227"/>
      <c r="RA142" s="227"/>
      <c r="RB142" s="227"/>
      <c r="RC142" s="227"/>
      <c r="RD142" s="227"/>
      <c r="RE142" s="227"/>
      <c r="RF142" s="227"/>
      <c r="RG142" s="227"/>
      <c r="RH142" s="227"/>
      <c r="RI142" s="227"/>
      <c r="RJ142" s="227"/>
      <c r="RK142" s="227"/>
      <c r="RL142" s="227"/>
      <c r="RM142" s="227"/>
      <c r="RN142" s="227"/>
      <c r="RO142" s="227"/>
      <c r="RP142" s="227"/>
      <c r="RQ142" s="227"/>
      <c r="RR142" s="227"/>
      <c r="RS142" s="227"/>
      <c r="RT142" s="227"/>
      <c r="RU142" s="227"/>
      <c r="RV142" s="227"/>
      <c r="RW142" s="227"/>
      <c r="RX142" s="227"/>
      <c r="RY142" s="227"/>
      <c r="RZ142" s="227"/>
      <c r="SA142" s="227"/>
      <c r="SB142" s="227"/>
      <c r="SC142" s="227"/>
      <c r="SD142" s="227"/>
      <c r="SE142" s="227"/>
      <c r="SF142" s="227"/>
      <c r="SG142" s="227"/>
      <c r="SH142" s="227"/>
      <c r="SI142" s="227"/>
      <c r="SJ142" s="227"/>
      <c r="SK142" s="227"/>
      <c r="SL142" s="227"/>
      <c r="SM142" s="227"/>
      <c r="SN142" s="227"/>
      <c r="SO142" s="227"/>
      <c r="SP142" s="227"/>
      <c r="SQ142" s="227"/>
      <c r="SR142" s="227"/>
      <c r="SS142" s="227"/>
      <c r="ST142" s="227"/>
      <c r="SU142" s="227"/>
      <c r="SV142" s="227"/>
      <c r="SW142" s="227"/>
      <c r="SX142" s="227"/>
      <c r="SY142" s="227"/>
      <c r="SZ142" s="227"/>
      <c r="TA142" s="227"/>
      <c r="TB142" s="227"/>
      <c r="TC142" s="227"/>
      <c r="TD142" s="227"/>
      <c r="TE142" s="227"/>
      <c r="TF142" s="227"/>
      <c r="TG142" s="227"/>
      <c r="TH142" s="227"/>
      <c r="TI142" s="227"/>
      <c r="TJ142" s="227"/>
      <c r="TK142" s="227"/>
      <c r="TL142" s="227"/>
      <c r="TM142" s="227"/>
      <c r="TN142" s="227"/>
      <c r="TO142" s="227"/>
      <c r="TP142" s="227"/>
      <c r="TQ142" s="227"/>
      <c r="TR142" s="227"/>
      <c r="TS142" s="227"/>
      <c r="TT142" s="227"/>
      <c r="TU142" s="227"/>
      <c r="TV142" s="227"/>
      <c r="TW142" s="227"/>
      <c r="TX142" s="227"/>
      <c r="TY142" s="227"/>
      <c r="TZ142" s="227"/>
      <c r="UA142" s="227"/>
      <c r="UB142" s="227"/>
      <c r="UC142" s="227"/>
      <c r="UD142" s="227"/>
      <c r="UE142" s="227"/>
      <c r="UF142" s="227"/>
      <c r="UG142" s="227"/>
      <c r="UH142" s="227"/>
      <c r="UI142" s="227"/>
      <c r="UJ142" s="227"/>
      <c r="UK142" s="227"/>
      <c r="UL142" s="227"/>
      <c r="UM142" s="227"/>
      <c r="UN142" s="227"/>
      <c r="UO142" s="227"/>
      <c r="UP142" s="227"/>
      <c r="UQ142" s="227"/>
      <c r="UR142" s="227"/>
      <c r="US142" s="227"/>
      <c r="UT142" s="227"/>
      <c r="UU142" s="227"/>
      <c r="UV142" s="227"/>
      <c r="UW142" s="227"/>
      <c r="UX142" s="227"/>
      <c r="UY142" s="227"/>
      <c r="UZ142" s="227"/>
      <c r="VA142" s="227"/>
      <c r="VB142" s="227"/>
      <c r="VC142" s="227"/>
      <c r="VD142" s="227"/>
      <c r="VE142" s="227"/>
      <c r="VF142" s="227"/>
      <c r="VG142" s="227"/>
      <c r="VH142" s="227"/>
      <c r="VI142" s="227"/>
      <c r="VJ142" s="227"/>
      <c r="VK142" s="227"/>
      <c r="VL142" s="227"/>
      <c r="VM142" s="227"/>
      <c r="VN142" s="227"/>
      <c r="VO142" s="227"/>
      <c r="VP142" s="227"/>
      <c r="VQ142" s="227"/>
      <c r="VR142" s="227"/>
      <c r="VS142" s="227"/>
      <c r="VT142" s="227"/>
      <c r="VU142" s="227"/>
      <c r="VV142" s="227"/>
      <c r="VW142" s="227"/>
      <c r="VX142" s="227"/>
      <c r="VY142" s="227"/>
      <c r="VZ142" s="227"/>
      <c r="WA142" s="227"/>
      <c r="WB142" s="227"/>
      <c r="WC142" s="227"/>
      <c r="WD142" s="227"/>
      <c r="WE142" s="227"/>
      <c r="WF142" s="227"/>
      <c r="WG142" s="227"/>
      <c r="WH142" s="227"/>
      <c r="WI142" s="227"/>
      <c r="WJ142" s="227"/>
      <c r="WK142" s="227"/>
      <c r="WL142" s="227"/>
      <c r="WM142" s="227"/>
      <c r="WN142" s="227"/>
      <c r="WO142" s="227"/>
      <c r="WP142" s="227"/>
      <c r="WQ142" s="227"/>
      <c r="WR142" s="227"/>
      <c r="WS142" s="227"/>
      <c r="WT142" s="227"/>
      <c r="WU142" s="227"/>
      <c r="WV142" s="227"/>
      <c r="WW142" s="227"/>
      <c r="WX142" s="227"/>
      <c r="WY142" s="227"/>
      <c r="WZ142" s="227"/>
      <c r="XA142" s="227"/>
      <c r="XB142" s="227"/>
      <c r="XC142" s="227"/>
      <c r="XD142" s="227"/>
      <c r="XE142" s="227"/>
      <c r="XF142" s="227"/>
      <c r="XG142" s="227"/>
      <c r="XH142" s="227"/>
      <c r="XI142" s="227"/>
      <c r="XJ142" s="227"/>
      <c r="XK142" s="227"/>
      <c r="XL142" s="227"/>
      <c r="XM142" s="227"/>
      <c r="XN142" s="227"/>
      <c r="XO142" s="227"/>
      <c r="XP142" s="227"/>
      <c r="XQ142" s="227"/>
      <c r="XR142" s="227"/>
      <c r="XS142" s="227"/>
      <c r="XT142" s="227"/>
      <c r="XU142" s="227"/>
      <c r="XV142" s="227"/>
      <c r="XW142" s="227"/>
      <c r="XX142" s="227"/>
      <c r="XY142" s="227"/>
      <c r="XZ142" s="227"/>
      <c r="YA142" s="227"/>
      <c r="YB142" s="227"/>
      <c r="YC142" s="227"/>
      <c r="YD142" s="227"/>
      <c r="YE142" s="227"/>
      <c r="YF142" s="227"/>
      <c r="YG142" s="227"/>
      <c r="YH142" s="227"/>
      <c r="YI142" s="227"/>
      <c r="YJ142" s="227"/>
      <c r="YK142" s="227"/>
      <c r="YL142" s="227"/>
      <c r="YM142" s="227"/>
      <c r="YN142" s="227"/>
      <c r="YO142" s="227"/>
      <c r="YP142" s="227"/>
      <c r="YQ142" s="227"/>
      <c r="YR142" s="227"/>
      <c r="YS142" s="227"/>
      <c r="YT142" s="227"/>
      <c r="YU142" s="227"/>
      <c r="YV142" s="227"/>
      <c r="YW142" s="227"/>
      <c r="YX142" s="227"/>
      <c r="YY142" s="227"/>
      <c r="YZ142" s="227"/>
      <c r="ZA142" s="227"/>
      <c r="ZB142" s="227"/>
      <c r="ZC142" s="227"/>
      <c r="ZD142" s="227"/>
      <c r="ZE142" s="227"/>
      <c r="ZF142" s="227"/>
      <c r="ZG142" s="227"/>
      <c r="ZH142" s="227"/>
      <c r="ZI142" s="227"/>
      <c r="ZJ142" s="227"/>
      <c r="ZK142" s="227"/>
      <c r="ZL142" s="227"/>
      <c r="ZM142" s="227"/>
      <c r="ZN142" s="227"/>
      <c r="ZO142" s="227"/>
      <c r="ZP142" s="227"/>
      <c r="ZQ142" s="227"/>
      <c r="ZR142" s="227"/>
      <c r="ZS142" s="227"/>
      <c r="ZT142" s="227"/>
      <c r="ZU142" s="227"/>
      <c r="ZV142" s="227"/>
      <c r="ZW142" s="227"/>
      <c r="ZX142" s="227"/>
      <c r="ZY142" s="227"/>
      <c r="ZZ142" s="227"/>
      <c r="AAA142" s="227"/>
      <c r="AAB142" s="227"/>
      <c r="AAC142" s="227"/>
      <c r="AAD142" s="227"/>
      <c r="AAE142" s="227"/>
      <c r="AAF142" s="227"/>
      <c r="AAG142" s="227"/>
      <c r="AAH142" s="227"/>
      <c r="AAI142" s="227"/>
      <c r="AAJ142" s="227"/>
      <c r="AAK142" s="227"/>
      <c r="AAL142" s="227"/>
      <c r="AAM142" s="227"/>
      <c r="AAN142" s="227"/>
      <c r="AAO142" s="227"/>
      <c r="AAP142" s="227"/>
      <c r="AAQ142" s="227"/>
      <c r="AAR142" s="227"/>
      <c r="AAS142" s="227"/>
      <c r="AAT142" s="227"/>
      <c r="AAU142" s="227"/>
      <c r="AAV142" s="227"/>
      <c r="AAW142" s="227"/>
      <c r="AAX142" s="227"/>
      <c r="AAY142" s="227"/>
      <c r="AAZ142" s="227"/>
      <c r="ABA142" s="227"/>
      <c r="ABB142" s="227"/>
      <c r="ABC142" s="227"/>
      <c r="ABD142" s="227"/>
      <c r="ABE142" s="227"/>
      <c r="ABF142" s="227"/>
      <c r="ABG142" s="227"/>
      <c r="ABH142" s="227"/>
      <c r="ABI142" s="227"/>
      <c r="ABJ142" s="227"/>
      <c r="ABK142" s="227"/>
      <c r="ABL142" s="227"/>
      <c r="ABM142" s="227"/>
      <c r="ABN142" s="227"/>
      <c r="ABO142" s="227"/>
      <c r="ABP142" s="227"/>
      <c r="ABQ142" s="227"/>
      <c r="ABR142" s="227"/>
      <c r="ABS142" s="227"/>
      <c r="ABT142" s="227"/>
      <c r="ABU142" s="227"/>
      <c r="ABV142" s="227"/>
      <c r="ABW142" s="227"/>
      <c r="ABX142" s="227"/>
      <c r="ABY142" s="227"/>
      <c r="ABZ142" s="227"/>
      <c r="ACA142" s="227"/>
      <c r="ACB142" s="227"/>
      <c r="ACC142" s="227"/>
      <c r="ACD142" s="227"/>
      <c r="ACE142" s="227"/>
      <c r="ACF142" s="227"/>
      <c r="ACG142" s="227"/>
      <c r="ACH142" s="227"/>
      <c r="ACI142" s="227"/>
      <c r="ACJ142" s="227"/>
      <c r="ACK142" s="227"/>
      <c r="ACL142" s="227"/>
      <c r="ACM142" s="227"/>
      <c r="ACN142" s="227"/>
      <c r="ACO142" s="227"/>
      <c r="ACP142" s="227"/>
      <c r="ACQ142" s="227"/>
      <c r="ACR142" s="227"/>
      <c r="ACS142" s="227"/>
      <c r="ACT142" s="227"/>
      <c r="ACU142" s="227"/>
      <c r="ACV142" s="227"/>
      <c r="ACW142" s="227"/>
      <c r="ACX142" s="227"/>
      <c r="ACY142" s="227"/>
      <c r="ACZ142" s="227"/>
      <c r="ADA142" s="227"/>
      <c r="ADB142" s="227"/>
      <c r="ADC142" s="227"/>
      <c r="ADD142" s="227"/>
      <c r="ADE142" s="227"/>
      <c r="ADF142" s="227"/>
      <c r="ADG142" s="227"/>
      <c r="ADH142" s="227"/>
      <c r="ADI142" s="227"/>
      <c r="ADJ142" s="227"/>
      <c r="ADK142" s="227"/>
      <c r="ADL142" s="227"/>
      <c r="ADM142" s="227"/>
      <c r="ADN142" s="227"/>
      <c r="ADO142" s="227"/>
      <c r="ADP142" s="227"/>
      <c r="ADQ142" s="227"/>
      <c r="ADR142" s="227"/>
      <c r="ADS142" s="227"/>
      <c r="ADT142" s="227"/>
      <c r="ADU142" s="227"/>
      <c r="ADV142" s="227"/>
      <c r="ADW142" s="227"/>
      <c r="ADX142" s="227"/>
      <c r="ADY142" s="227"/>
      <c r="ADZ142" s="227"/>
      <c r="AEA142" s="227"/>
      <c r="AEB142" s="227"/>
      <c r="AEC142" s="227"/>
      <c r="AED142" s="227"/>
      <c r="AEE142" s="227"/>
      <c r="AEF142" s="227"/>
      <c r="AEG142" s="227"/>
      <c r="AEH142" s="227"/>
      <c r="AEI142" s="227"/>
      <c r="AEJ142" s="227"/>
      <c r="AEK142" s="227"/>
      <c r="AEL142" s="227"/>
      <c r="AEM142" s="227"/>
      <c r="AEN142" s="227"/>
      <c r="AEO142" s="227"/>
      <c r="AEP142" s="227"/>
      <c r="AEQ142" s="227"/>
      <c r="AER142" s="227"/>
      <c r="AES142" s="227"/>
      <c r="AET142" s="227"/>
      <c r="AEU142" s="227"/>
      <c r="AEV142" s="227"/>
      <c r="AEW142" s="227"/>
      <c r="AEX142" s="227"/>
      <c r="AEY142" s="227"/>
      <c r="AEZ142" s="227"/>
      <c r="AFA142" s="227"/>
      <c r="AFB142" s="227"/>
      <c r="AFC142" s="227"/>
      <c r="AFD142" s="227"/>
      <c r="AFE142" s="227"/>
      <c r="AFF142" s="227"/>
      <c r="AFG142" s="227"/>
      <c r="AFH142" s="227"/>
      <c r="AFI142" s="227"/>
      <c r="AFJ142" s="227"/>
      <c r="AFK142" s="227"/>
      <c r="AFL142" s="227"/>
      <c r="AFM142" s="227"/>
      <c r="AFN142" s="227"/>
      <c r="AFO142" s="227"/>
      <c r="AFP142" s="227"/>
      <c r="AFQ142" s="227"/>
      <c r="AFR142" s="227"/>
      <c r="AFS142" s="227"/>
      <c r="AFT142" s="227"/>
      <c r="AFU142" s="227"/>
      <c r="AFV142" s="227"/>
      <c r="AFW142" s="227"/>
      <c r="AFX142" s="227"/>
      <c r="AFY142" s="227"/>
      <c r="AFZ142" s="227"/>
      <c r="AGA142" s="227"/>
      <c r="AGB142" s="227"/>
      <c r="AGC142" s="227"/>
      <c r="AGD142" s="227"/>
      <c r="AGE142" s="227"/>
      <c r="AGF142" s="227"/>
      <c r="AGG142" s="227"/>
      <c r="AGH142" s="227"/>
      <c r="AGI142" s="227"/>
      <c r="AGJ142" s="227"/>
      <c r="AGK142" s="227"/>
      <c r="AGL142" s="227"/>
      <c r="AGM142" s="227"/>
      <c r="AGN142" s="227"/>
      <c r="AGO142" s="227"/>
      <c r="AGP142" s="227"/>
      <c r="AGQ142" s="227"/>
      <c r="AGR142" s="227"/>
      <c r="AGS142" s="227"/>
      <c r="AGT142" s="227"/>
      <c r="AGU142" s="227"/>
      <c r="AGV142" s="227"/>
      <c r="AGW142" s="227"/>
      <c r="AGX142" s="227"/>
      <c r="AGY142" s="227"/>
      <c r="AGZ142" s="227"/>
      <c r="AHA142" s="227"/>
      <c r="AHB142" s="227"/>
      <c r="AHC142" s="227"/>
      <c r="AHD142" s="227"/>
      <c r="AHE142" s="227"/>
      <c r="AHF142" s="227"/>
      <c r="AHG142" s="227"/>
      <c r="AHH142" s="227"/>
      <c r="AHI142" s="227"/>
      <c r="AHJ142" s="227"/>
      <c r="AHK142" s="227"/>
      <c r="AHL142" s="227"/>
      <c r="AHM142" s="227"/>
      <c r="AHN142" s="227"/>
      <c r="AHO142" s="227"/>
      <c r="AHP142" s="227"/>
      <c r="AHQ142" s="227"/>
      <c r="AHR142" s="227"/>
      <c r="AHS142" s="227"/>
      <c r="AHT142" s="227"/>
      <c r="AHU142" s="227"/>
      <c r="AHV142" s="227"/>
      <c r="AHW142" s="227"/>
      <c r="AHX142" s="227"/>
      <c r="AHY142" s="227"/>
      <c r="AHZ142" s="227"/>
      <c r="AIA142" s="227"/>
      <c r="AIB142" s="227"/>
      <c r="AIC142" s="227"/>
      <c r="AID142" s="227"/>
      <c r="AIE142" s="227"/>
      <c r="AIF142" s="227"/>
      <c r="AIG142" s="227"/>
      <c r="AIH142" s="227"/>
      <c r="AII142" s="227"/>
      <c r="AIJ142" s="227"/>
      <c r="AIK142" s="227"/>
      <c r="AIL142" s="227"/>
      <c r="AIM142" s="227"/>
      <c r="AIN142" s="227"/>
      <c r="AIO142" s="227"/>
      <c r="AIP142" s="227"/>
      <c r="AIQ142" s="227"/>
      <c r="AIR142" s="227"/>
      <c r="AIS142" s="227"/>
      <c r="AIT142" s="227"/>
      <c r="AIU142" s="227"/>
      <c r="AIV142" s="227"/>
      <c r="AIW142" s="227"/>
      <c r="AIX142" s="227"/>
      <c r="AIY142" s="227"/>
      <c r="AIZ142" s="227"/>
      <c r="AJA142" s="227"/>
      <c r="AJB142" s="227"/>
      <c r="AJC142" s="227"/>
      <c r="AJD142" s="227"/>
      <c r="AJE142" s="227"/>
      <c r="AJF142" s="227"/>
      <c r="AJG142" s="227"/>
      <c r="AJH142" s="227"/>
      <c r="AJI142" s="227"/>
      <c r="AJJ142" s="227"/>
      <c r="AJK142" s="227"/>
      <c r="AJL142" s="227"/>
      <c r="AJM142" s="227"/>
      <c r="AJN142" s="227"/>
      <c r="AJO142" s="227"/>
      <c r="AJP142" s="227"/>
      <c r="AJQ142" s="227"/>
      <c r="AJR142" s="227"/>
      <c r="AJS142" s="227"/>
      <c r="AJT142" s="227"/>
      <c r="AJU142" s="227"/>
      <c r="AJV142" s="227"/>
      <c r="AJW142" s="227"/>
      <c r="AJX142" s="227"/>
      <c r="AJY142" s="227"/>
      <c r="AJZ142" s="227"/>
      <c r="AKA142" s="227"/>
      <c r="AKB142" s="227"/>
      <c r="AKC142" s="227"/>
      <c r="AKD142" s="227"/>
      <c r="AKE142" s="227"/>
      <c r="AKF142" s="227"/>
      <c r="AKG142" s="227"/>
      <c r="AKH142" s="227"/>
      <c r="AKI142" s="227"/>
      <c r="AKJ142" s="227"/>
      <c r="AKK142" s="227"/>
      <c r="AKL142" s="227"/>
      <c r="AKM142" s="227"/>
      <c r="AKN142" s="227"/>
      <c r="AKO142" s="227"/>
      <c r="AKP142" s="227"/>
      <c r="AKQ142" s="227"/>
      <c r="AKR142" s="227"/>
      <c r="AKS142" s="227"/>
      <c r="AKT142" s="227"/>
      <c r="AKU142" s="227"/>
      <c r="AKV142" s="227"/>
      <c r="AKW142" s="227"/>
      <c r="AKX142" s="227"/>
      <c r="AKY142" s="227"/>
      <c r="AKZ142" s="227"/>
      <c r="ALA142" s="227"/>
      <c r="ALB142" s="227"/>
      <c r="ALC142" s="227"/>
      <c r="ALD142" s="227"/>
      <c r="ALE142" s="227"/>
      <c r="ALF142" s="227"/>
      <c r="ALG142" s="227"/>
      <c r="ALH142" s="227"/>
      <c r="ALI142" s="227"/>
      <c r="ALJ142" s="227"/>
      <c r="ALK142" s="227"/>
      <c r="ALL142" s="227"/>
      <c r="ALM142" s="227"/>
      <c r="ALN142" s="227"/>
      <c r="ALO142" s="227"/>
      <c r="ALP142" s="227"/>
      <c r="ALQ142" s="227"/>
      <c r="ALR142" s="227"/>
      <c r="ALS142" s="227"/>
      <c r="ALT142" s="227"/>
      <c r="ALU142" s="227"/>
      <c r="ALV142" s="227"/>
      <c r="ALW142" s="227"/>
      <c r="ALX142" s="227"/>
      <c r="ALY142" s="227"/>
      <c r="ALZ142" s="227"/>
      <c r="AMA142" s="227"/>
      <c r="AMB142" s="227"/>
      <c r="AMC142" s="227"/>
      <c r="AMD142" s="227"/>
      <c r="AME142" s="227"/>
      <c r="AMF142" s="227"/>
      <c r="AMG142" s="227"/>
      <c r="AMH142" s="227"/>
      <c r="AMI142" s="227"/>
      <c r="AMJ142" s="227"/>
      <c r="AMK142" s="227"/>
      <c r="AML142" s="227"/>
      <c r="AMM142" s="227"/>
      <c r="AMN142" s="227"/>
      <c r="AMO142" s="227"/>
      <c r="AMP142" s="227"/>
      <c r="AMQ142" s="227"/>
      <c r="AMR142" s="227"/>
      <c r="AMS142" s="227"/>
      <c r="AMT142" s="227"/>
      <c r="AMU142" s="227"/>
      <c r="AMV142" s="227"/>
      <c r="AMW142" s="227"/>
      <c r="AMX142" s="227"/>
    </row>
    <row r="143" spans="1:1038" s="308" customFormat="1" ht="18" customHeight="1">
      <c r="A143" s="351" t="s">
        <v>1452</v>
      </c>
      <c r="B143" s="228" t="s">
        <v>1278</v>
      </c>
      <c r="C143" s="228"/>
      <c r="D143" s="228" t="s">
        <v>1279</v>
      </c>
      <c r="E143" s="228">
        <v>25</v>
      </c>
      <c r="F143" s="228">
        <v>1</v>
      </c>
      <c r="G143" s="285" t="str">
        <f t="shared" si="45"/>
        <v>25-1</v>
      </c>
      <c r="H143" s="279">
        <v>0</v>
      </c>
      <c r="I143" s="228">
        <v>99.5</v>
      </c>
      <c r="J143" s="226"/>
      <c r="K143" s="545" t="b">
        <f>IF(I144=1,IF(((VLOOKUP($G143,[1]Depth_Lookup!#REF!,9,FALSE))-(H143/100))=0,"Good",IF(((VLOOKUP($G143,[1]Depth_Lookup!$A$3:$J$550,9,FALSE))-(H143/100))&gt;0,"Too Short","Too Long")))</f>
        <v>0</v>
      </c>
      <c r="L143" s="171">
        <f>(VLOOKUP($G143,Depth_Lookup!$A$3:$J$410,10,FALSE))+(H143/100)</f>
        <v>53.7</v>
      </c>
      <c r="M143" s="171">
        <f>(VLOOKUP($G143,Depth_Lookup!$A$3:$J$410,10,FALSE))+(I143/100)</f>
        <v>54.695</v>
      </c>
      <c r="N143" s="231" t="s">
        <v>1488</v>
      </c>
      <c r="O143" s="228" t="s">
        <v>1280</v>
      </c>
      <c r="P143" s="228" t="s">
        <v>853</v>
      </c>
      <c r="Q143" s="228" t="s">
        <v>125</v>
      </c>
      <c r="R143" s="304" t="s">
        <v>1633</v>
      </c>
      <c r="S143" s="228" t="s">
        <v>700</v>
      </c>
      <c r="T143" s="228"/>
      <c r="U143" s="228"/>
      <c r="V143" s="228"/>
      <c r="W143" s="228" t="s">
        <v>102</v>
      </c>
      <c r="X143" s="305">
        <v>5</v>
      </c>
      <c r="Y143" s="228" t="s">
        <v>90</v>
      </c>
      <c r="Z143" s="228" t="s">
        <v>91</v>
      </c>
      <c r="AA143" s="228"/>
      <c r="AB143" s="228" t="s">
        <v>116</v>
      </c>
      <c r="AC143" s="228" t="s">
        <v>95</v>
      </c>
      <c r="AD143" s="228" t="s">
        <v>96</v>
      </c>
      <c r="AE143" s="234" t="s">
        <v>123</v>
      </c>
      <c r="AF143" s="304">
        <v>1</v>
      </c>
      <c r="AG143" s="241" t="s">
        <v>1366</v>
      </c>
      <c r="AH143" s="228" t="s">
        <v>1489</v>
      </c>
      <c r="AI143" s="244">
        <v>68</v>
      </c>
      <c r="AJ143" s="228"/>
      <c r="AK143" s="228"/>
      <c r="AL143" s="228"/>
      <c r="AM143" s="228"/>
      <c r="AN143" s="228"/>
      <c r="AO143" s="244"/>
      <c r="AP143" s="228"/>
      <c r="AQ143" s="228"/>
      <c r="AR143" s="228"/>
      <c r="AS143" s="228"/>
      <c r="AT143" s="228"/>
      <c r="AU143" s="244"/>
      <c r="AV143" s="228"/>
      <c r="AW143" s="228"/>
      <c r="AX143" s="228"/>
      <c r="AY143" s="228"/>
      <c r="AZ143" s="228"/>
      <c r="BA143" s="244">
        <v>30</v>
      </c>
      <c r="BB143" s="228">
        <v>10</v>
      </c>
      <c r="BC143" s="228">
        <v>4</v>
      </c>
      <c r="BD143" s="228" t="s">
        <v>110</v>
      </c>
      <c r="BE143" s="228" t="s">
        <v>103</v>
      </c>
      <c r="BF143" s="228"/>
      <c r="BG143" s="244"/>
      <c r="BH143" s="228"/>
      <c r="BI143" s="228"/>
      <c r="BJ143" s="228"/>
      <c r="BK143" s="228"/>
      <c r="BL143" s="228"/>
      <c r="BM143" s="244">
        <v>2</v>
      </c>
      <c r="BN143" s="228">
        <v>3</v>
      </c>
      <c r="BO143" s="228">
        <v>0.5</v>
      </c>
      <c r="BP143" s="228"/>
      <c r="BQ143" s="228"/>
      <c r="BR143" s="228"/>
      <c r="BS143" s="228"/>
      <c r="BT143" s="228"/>
      <c r="BU143" s="228"/>
      <c r="BV143" s="228"/>
      <c r="BW143" s="228"/>
      <c r="BX143" s="228"/>
      <c r="BY143" s="244"/>
      <c r="BZ143" s="228"/>
      <c r="CA143" s="228"/>
      <c r="CB143" s="228"/>
      <c r="CC143" s="228"/>
      <c r="CD143" s="228"/>
      <c r="CE143" s="228"/>
      <c r="CF143" s="228"/>
      <c r="CG143" s="245"/>
      <c r="CH143" s="246" t="s">
        <v>1472</v>
      </c>
      <c r="CI143" s="246">
        <v>100</v>
      </c>
      <c r="CJ143" s="246" t="s">
        <v>514</v>
      </c>
      <c r="CK143" s="247"/>
      <c r="CL143" s="248"/>
      <c r="CM143" s="248"/>
      <c r="CN143" s="248"/>
      <c r="CO143" s="248"/>
      <c r="CP143" s="248"/>
      <c r="CQ143" s="248"/>
      <c r="CR143" s="248"/>
      <c r="CS143" s="248"/>
      <c r="CT143" s="248"/>
      <c r="CU143" s="248"/>
      <c r="CV143" s="248"/>
      <c r="CW143" s="248"/>
      <c r="CX143" s="248"/>
      <c r="CY143" s="248"/>
      <c r="CZ143" s="248"/>
      <c r="DA143" s="248"/>
      <c r="DB143" s="248">
        <v>70</v>
      </c>
      <c r="DC143" s="249">
        <v>30</v>
      </c>
      <c r="DD143" s="248"/>
      <c r="DE143" s="248"/>
      <c r="DF143" s="248"/>
      <c r="DG143" s="248"/>
      <c r="DH143" s="248"/>
      <c r="DI143" s="248"/>
      <c r="DJ143" s="248"/>
      <c r="DK143" s="306">
        <v>100</v>
      </c>
      <c r="DL143" s="245"/>
      <c r="DM143" s="248"/>
      <c r="DN143" s="248"/>
      <c r="DO143" s="307"/>
      <c r="DQ143" s="245"/>
      <c r="DR143" s="307"/>
      <c r="DS143" s="245"/>
      <c r="DT143" s="262" t="s">
        <v>1395</v>
      </c>
      <c r="DU143" s="249"/>
      <c r="DV143" s="249"/>
      <c r="DW143" s="310">
        <v>100</v>
      </c>
      <c r="DX143" s="311" t="e">
        <v>#N/A</v>
      </c>
      <c r="DY143" s="268" t="s">
        <v>1401</v>
      </c>
      <c r="DZ143" s="268" t="s">
        <v>1490</v>
      </c>
      <c r="EA143" s="268"/>
      <c r="EB143" s="249"/>
      <c r="EC143" s="312"/>
      <c r="ED143" s="229" t="s">
        <v>2517</v>
      </c>
      <c r="EE143" s="313"/>
      <c r="EF143" s="314"/>
      <c r="EG143" s="313"/>
      <c r="EH143" s="315"/>
      <c r="EI143" s="316" t="e">
        <f>VLOOKUP(EH143,definitions_list_mag!$Y$12:$Z$15,2,FALSE)</f>
        <v>#N/A</v>
      </c>
      <c r="EJ143" s="317"/>
      <c r="EK143" s="318" t="e">
        <f>VLOOKUP(EJ143,definitions_list_mag!$AT$3:$AU$5,2,FALSE)</f>
        <v>#N/A</v>
      </c>
      <c r="EL143" s="313"/>
      <c r="EM143" s="315"/>
      <c r="EN143" s="315"/>
      <c r="EO143" s="319"/>
      <c r="EP143" s="319"/>
      <c r="EQ143" s="319"/>
      <c r="ER143" s="319"/>
      <c r="ES143" s="319"/>
      <c r="ET143" s="319"/>
      <c r="EU143" s="319"/>
      <c r="EV143" s="320"/>
      <c r="EW143" s="320"/>
      <c r="EX143" s="320"/>
      <c r="EY143" s="320"/>
      <c r="EZ143" s="192" t="e">
        <f t="shared" si="46"/>
        <v>#DIV/0!</v>
      </c>
      <c r="FA143" s="192" t="e">
        <f t="shared" si="47"/>
        <v>#DIV/0!</v>
      </c>
      <c r="FB143" s="192" t="e">
        <f t="shared" si="48"/>
        <v>#DIV/0!</v>
      </c>
      <c r="FC143" s="192" t="e">
        <f t="shared" si="49"/>
        <v>#DIV/0!</v>
      </c>
      <c r="FD143" s="192" t="e">
        <f t="shared" si="50"/>
        <v>#DIV/0!</v>
      </c>
      <c r="FE143" s="193" t="e">
        <f t="shared" si="51"/>
        <v>#DIV/0!</v>
      </c>
      <c r="FF143" s="194" t="e">
        <f t="shared" si="52"/>
        <v>#DIV/0!</v>
      </c>
      <c r="FG143" s="317"/>
      <c r="FH143" s="315"/>
      <c r="FI143" s="778">
        <f t="shared" si="53"/>
        <v>0</v>
      </c>
      <c r="FJ143" s="779" t="e">
        <f t="shared" si="54"/>
        <v>#DIV/0!</v>
      </c>
      <c r="FK143" s="779" t="e">
        <f t="shared" si="55"/>
        <v>#DIV/0!</v>
      </c>
      <c r="FL143" s="780" t="e">
        <f t="shared" si="56"/>
        <v>#DIV/0!</v>
      </c>
      <c r="FM143" s="169" t="e">
        <f t="shared" si="57"/>
        <v>#DIV/0!</v>
      </c>
      <c r="FN143" s="783" t="e">
        <f t="shared" si="58"/>
        <v>#DIV/0!</v>
      </c>
      <c r="FO143" s="228"/>
      <c r="FP143" s="228"/>
      <c r="FQ143" s="228"/>
      <c r="FR143" s="228"/>
      <c r="FS143" s="228"/>
      <c r="FT143" s="228"/>
      <c r="FU143" s="228"/>
      <c r="FV143" s="228"/>
      <c r="FW143" s="228"/>
      <c r="FX143" s="228"/>
      <c r="FY143" s="228"/>
      <c r="FZ143" s="228"/>
      <c r="GA143" s="228"/>
      <c r="GB143" s="228"/>
      <c r="GC143" s="228"/>
      <c r="GD143" s="228"/>
      <c r="GE143" s="228"/>
      <c r="GF143" s="228"/>
      <c r="GG143" s="228"/>
      <c r="GH143" s="228"/>
      <c r="GI143" s="228"/>
      <c r="GJ143" s="228"/>
      <c r="GK143" s="228"/>
      <c r="GL143" s="228"/>
      <c r="GM143" s="228"/>
      <c r="GN143" s="228"/>
      <c r="GO143" s="228"/>
      <c r="GP143" s="228"/>
      <c r="GQ143" s="228"/>
      <c r="GR143" s="228"/>
      <c r="GS143" s="228"/>
      <c r="GT143" s="228"/>
      <c r="GU143" s="228"/>
      <c r="GV143" s="228"/>
      <c r="GW143" s="228"/>
      <c r="GX143" s="228"/>
      <c r="GY143" s="228"/>
      <c r="GZ143" s="228"/>
      <c r="HA143" s="228"/>
      <c r="HB143" s="228"/>
      <c r="HC143" s="228"/>
      <c r="HD143" s="228"/>
      <c r="HE143" s="228"/>
      <c r="HF143" s="228"/>
      <c r="HG143" s="228"/>
      <c r="HH143" s="228"/>
      <c r="HI143" s="228"/>
      <c r="HJ143" s="228"/>
      <c r="HK143" s="228"/>
      <c r="HL143" s="228"/>
      <c r="HM143" s="228"/>
      <c r="HN143" s="228"/>
      <c r="HO143" s="228"/>
      <c r="HP143" s="228"/>
      <c r="HQ143" s="228"/>
      <c r="HR143" s="228"/>
      <c r="HS143" s="228"/>
      <c r="HT143" s="228"/>
      <c r="HU143" s="228"/>
      <c r="HV143" s="228"/>
      <c r="HW143" s="228"/>
      <c r="HX143" s="228"/>
      <c r="HY143" s="228"/>
      <c r="HZ143" s="228"/>
      <c r="IA143" s="228"/>
      <c r="IB143" s="228"/>
      <c r="IC143" s="228"/>
      <c r="ID143" s="228"/>
      <c r="IE143" s="228"/>
      <c r="IF143" s="228"/>
      <c r="IG143" s="228"/>
      <c r="IH143" s="228"/>
      <c r="II143" s="228"/>
      <c r="IJ143" s="228"/>
      <c r="IK143" s="228"/>
      <c r="IL143" s="228"/>
      <c r="IM143" s="228"/>
      <c r="IN143" s="228"/>
      <c r="IO143" s="228"/>
      <c r="IP143" s="228"/>
      <c r="IQ143" s="228"/>
      <c r="IR143" s="228"/>
      <c r="IS143" s="228"/>
      <c r="IT143" s="228"/>
      <c r="IU143" s="228"/>
      <c r="IV143" s="228"/>
      <c r="IW143" s="228"/>
      <c r="IX143" s="228"/>
      <c r="IY143" s="228"/>
      <c r="IZ143" s="228"/>
      <c r="JA143" s="228"/>
      <c r="JB143" s="228"/>
      <c r="JC143" s="228"/>
      <c r="JD143" s="228"/>
      <c r="JE143" s="228"/>
      <c r="JF143" s="228"/>
      <c r="JG143" s="228"/>
      <c r="JH143" s="228"/>
      <c r="JI143" s="228"/>
      <c r="JJ143" s="228"/>
      <c r="JK143" s="228"/>
      <c r="JL143" s="228"/>
      <c r="JM143" s="228"/>
      <c r="JN143" s="228"/>
      <c r="JO143" s="228"/>
      <c r="JP143" s="228"/>
      <c r="JQ143" s="228"/>
      <c r="JR143" s="228"/>
      <c r="JS143" s="228"/>
      <c r="JT143" s="228"/>
      <c r="JU143" s="228"/>
      <c r="JV143" s="228"/>
      <c r="JW143" s="228"/>
      <c r="JX143" s="228"/>
      <c r="JY143" s="228"/>
      <c r="JZ143" s="228"/>
      <c r="KA143" s="228"/>
      <c r="KB143" s="228"/>
      <c r="KC143" s="228"/>
      <c r="KD143" s="228"/>
      <c r="KE143" s="228"/>
      <c r="KF143" s="228"/>
      <c r="KG143" s="228"/>
      <c r="KH143" s="228"/>
      <c r="KI143" s="228"/>
      <c r="KJ143" s="228"/>
      <c r="KK143" s="228"/>
      <c r="KL143" s="228"/>
      <c r="KM143" s="228"/>
      <c r="KN143" s="228"/>
      <c r="KO143" s="228"/>
      <c r="KP143" s="228"/>
      <c r="KQ143" s="228"/>
      <c r="KR143" s="228"/>
      <c r="KS143" s="228"/>
      <c r="KT143" s="228"/>
      <c r="KU143" s="228"/>
      <c r="KV143" s="228"/>
      <c r="KW143" s="228"/>
      <c r="KX143" s="228"/>
      <c r="KY143" s="228"/>
      <c r="KZ143" s="228"/>
      <c r="LA143" s="228"/>
      <c r="LB143" s="228"/>
      <c r="LC143" s="228"/>
      <c r="LD143" s="228"/>
      <c r="LE143" s="228"/>
      <c r="LF143" s="228"/>
      <c r="LG143" s="228"/>
      <c r="LH143" s="228"/>
      <c r="LI143" s="228"/>
      <c r="LJ143" s="228"/>
      <c r="LK143" s="228"/>
      <c r="LL143" s="228"/>
      <c r="LM143" s="228"/>
      <c r="LN143" s="228"/>
      <c r="LO143" s="228"/>
      <c r="LP143" s="228"/>
      <c r="LQ143" s="228"/>
      <c r="LR143" s="228"/>
      <c r="LS143" s="228"/>
      <c r="LT143" s="228"/>
      <c r="LU143" s="228"/>
      <c r="LV143" s="228"/>
      <c r="LW143" s="228"/>
      <c r="LX143" s="228"/>
      <c r="LY143" s="228"/>
      <c r="LZ143" s="228"/>
      <c r="MA143" s="228"/>
      <c r="MB143" s="228"/>
      <c r="MC143" s="228"/>
      <c r="MD143" s="228"/>
      <c r="ME143" s="228"/>
      <c r="MF143" s="228"/>
      <c r="MG143" s="228"/>
      <c r="MH143" s="228"/>
      <c r="MI143" s="228"/>
      <c r="MJ143" s="228"/>
      <c r="MK143" s="228"/>
      <c r="ML143" s="228"/>
      <c r="MM143" s="228"/>
      <c r="MN143" s="228"/>
      <c r="MO143" s="228"/>
      <c r="MP143" s="228"/>
      <c r="MQ143" s="228"/>
      <c r="MR143" s="228"/>
      <c r="MS143" s="228"/>
      <c r="MT143" s="228"/>
      <c r="MU143" s="228"/>
      <c r="MV143" s="228"/>
      <c r="MW143" s="228"/>
      <c r="MX143" s="228"/>
      <c r="MY143" s="228"/>
      <c r="MZ143" s="228"/>
      <c r="NA143" s="228"/>
      <c r="NB143" s="228"/>
      <c r="NC143" s="228"/>
      <c r="ND143" s="228"/>
      <c r="NE143" s="228"/>
      <c r="NF143" s="228"/>
      <c r="NG143" s="228"/>
      <c r="NH143" s="228"/>
      <c r="NI143" s="228"/>
      <c r="NJ143" s="228"/>
      <c r="NK143" s="228"/>
      <c r="NL143" s="228"/>
      <c r="NM143" s="228"/>
      <c r="NN143" s="228"/>
      <c r="NO143" s="228"/>
      <c r="NP143" s="228"/>
      <c r="NQ143" s="228"/>
      <c r="NR143" s="228"/>
      <c r="NS143" s="228"/>
      <c r="NT143" s="228"/>
      <c r="NU143" s="228"/>
      <c r="NV143" s="228"/>
      <c r="NW143" s="228"/>
      <c r="NX143" s="228"/>
      <c r="NY143" s="228"/>
      <c r="NZ143" s="228"/>
      <c r="OA143" s="228"/>
      <c r="OB143" s="228"/>
      <c r="OC143" s="228"/>
      <c r="OD143" s="228"/>
      <c r="OE143" s="228"/>
      <c r="OF143" s="228"/>
      <c r="OG143" s="228"/>
      <c r="OH143" s="228"/>
      <c r="OI143" s="228"/>
      <c r="OJ143" s="228"/>
      <c r="OK143" s="228"/>
      <c r="OL143" s="228"/>
      <c r="OM143" s="228"/>
      <c r="ON143" s="228"/>
      <c r="OO143" s="228"/>
      <c r="OP143" s="228"/>
      <c r="OQ143" s="228"/>
      <c r="OR143" s="228"/>
      <c r="OS143" s="228"/>
      <c r="OT143" s="228"/>
      <c r="OU143" s="228"/>
      <c r="OV143" s="228"/>
      <c r="OW143" s="228"/>
      <c r="OX143" s="228"/>
      <c r="OY143" s="228"/>
      <c r="OZ143" s="228"/>
      <c r="PA143" s="228"/>
      <c r="PB143" s="228"/>
      <c r="PC143" s="228"/>
      <c r="PD143" s="228"/>
      <c r="PE143" s="228"/>
      <c r="PF143" s="228"/>
      <c r="PG143" s="228"/>
      <c r="PH143" s="228"/>
      <c r="PI143" s="228"/>
      <c r="PJ143" s="228"/>
      <c r="PK143" s="228"/>
      <c r="PL143" s="228"/>
      <c r="PM143" s="228"/>
      <c r="PN143" s="228"/>
      <c r="PO143" s="228"/>
      <c r="PP143" s="228"/>
      <c r="PQ143" s="228"/>
      <c r="PR143" s="228"/>
      <c r="PS143" s="228"/>
      <c r="PT143" s="228"/>
      <c r="PU143" s="228"/>
      <c r="PV143" s="228"/>
      <c r="PW143" s="228"/>
      <c r="PX143" s="228"/>
      <c r="PY143" s="228"/>
      <c r="PZ143" s="228"/>
      <c r="QA143" s="228"/>
      <c r="QB143" s="228"/>
      <c r="QC143" s="228"/>
      <c r="QD143" s="228"/>
      <c r="QE143" s="228"/>
      <c r="QF143" s="228"/>
      <c r="QG143" s="228"/>
      <c r="QH143" s="228"/>
      <c r="QI143" s="228"/>
      <c r="QJ143" s="228"/>
      <c r="QK143" s="228"/>
      <c r="QL143" s="228"/>
      <c r="QM143" s="228"/>
      <c r="QN143" s="228"/>
      <c r="QO143" s="228"/>
      <c r="QP143" s="228"/>
      <c r="QQ143" s="228"/>
      <c r="QR143" s="228"/>
      <c r="QS143" s="228"/>
      <c r="QT143" s="228"/>
      <c r="QU143" s="228"/>
      <c r="QV143" s="228"/>
      <c r="QW143" s="228"/>
      <c r="QX143" s="228"/>
      <c r="QY143" s="228"/>
      <c r="QZ143" s="228"/>
      <c r="RA143" s="228"/>
      <c r="RB143" s="228"/>
      <c r="RC143" s="228"/>
      <c r="RD143" s="228"/>
      <c r="RE143" s="228"/>
      <c r="RF143" s="228"/>
      <c r="RG143" s="228"/>
      <c r="RH143" s="228"/>
      <c r="RI143" s="228"/>
      <c r="RJ143" s="228"/>
      <c r="RK143" s="228"/>
      <c r="RL143" s="228"/>
      <c r="RM143" s="228"/>
      <c r="RN143" s="228"/>
      <c r="RO143" s="228"/>
      <c r="RP143" s="228"/>
      <c r="RQ143" s="228"/>
      <c r="RR143" s="228"/>
      <c r="RS143" s="228"/>
      <c r="RT143" s="228"/>
      <c r="RU143" s="228"/>
      <c r="RV143" s="228"/>
      <c r="RW143" s="228"/>
      <c r="RX143" s="228"/>
      <c r="RY143" s="228"/>
      <c r="RZ143" s="228"/>
      <c r="SA143" s="228"/>
      <c r="SB143" s="228"/>
      <c r="SC143" s="228"/>
      <c r="SD143" s="228"/>
      <c r="SE143" s="228"/>
      <c r="SF143" s="228"/>
      <c r="SG143" s="228"/>
      <c r="SH143" s="228"/>
      <c r="SI143" s="228"/>
      <c r="SJ143" s="228"/>
      <c r="SK143" s="228"/>
      <c r="SL143" s="228"/>
      <c r="SM143" s="228"/>
      <c r="SN143" s="228"/>
      <c r="SO143" s="228"/>
      <c r="SP143" s="228"/>
      <c r="SQ143" s="228"/>
      <c r="SR143" s="228"/>
      <c r="SS143" s="228"/>
      <c r="ST143" s="228"/>
      <c r="SU143" s="228"/>
      <c r="SV143" s="228"/>
      <c r="SW143" s="228"/>
      <c r="SX143" s="228"/>
      <c r="SY143" s="228"/>
      <c r="SZ143" s="228"/>
      <c r="TA143" s="228"/>
      <c r="TB143" s="228"/>
      <c r="TC143" s="228"/>
      <c r="TD143" s="228"/>
      <c r="TE143" s="228"/>
      <c r="TF143" s="228"/>
      <c r="TG143" s="228"/>
      <c r="TH143" s="228"/>
      <c r="TI143" s="228"/>
      <c r="TJ143" s="228"/>
      <c r="TK143" s="228"/>
      <c r="TL143" s="228"/>
      <c r="TM143" s="228"/>
      <c r="TN143" s="228"/>
      <c r="TO143" s="228"/>
      <c r="TP143" s="228"/>
      <c r="TQ143" s="228"/>
      <c r="TR143" s="228"/>
      <c r="TS143" s="228"/>
      <c r="TT143" s="228"/>
      <c r="TU143" s="228"/>
      <c r="TV143" s="228"/>
      <c r="TW143" s="228"/>
      <c r="TX143" s="228"/>
      <c r="TY143" s="228"/>
      <c r="TZ143" s="228"/>
      <c r="UA143" s="228"/>
      <c r="UB143" s="228"/>
      <c r="UC143" s="228"/>
      <c r="UD143" s="228"/>
      <c r="UE143" s="228"/>
      <c r="UF143" s="228"/>
      <c r="UG143" s="228"/>
      <c r="UH143" s="228"/>
      <c r="UI143" s="228"/>
      <c r="UJ143" s="228"/>
      <c r="UK143" s="228"/>
      <c r="UL143" s="228"/>
      <c r="UM143" s="228"/>
      <c r="UN143" s="228"/>
      <c r="UO143" s="228"/>
      <c r="UP143" s="228"/>
      <c r="UQ143" s="228"/>
      <c r="UR143" s="228"/>
      <c r="US143" s="228"/>
      <c r="UT143" s="228"/>
      <c r="UU143" s="228"/>
      <c r="UV143" s="228"/>
      <c r="UW143" s="228"/>
      <c r="UX143" s="228"/>
      <c r="UY143" s="228"/>
      <c r="UZ143" s="228"/>
      <c r="VA143" s="228"/>
      <c r="VB143" s="228"/>
      <c r="VC143" s="228"/>
      <c r="VD143" s="228"/>
      <c r="VE143" s="228"/>
      <c r="VF143" s="228"/>
      <c r="VG143" s="228"/>
      <c r="VH143" s="228"/>
      <c r="VI143" s="228"/>
      <c r="VJ143" s="228"/>
      <c r="VK143" s="228"/>
      <c r="VL143" s="228"/>
      <c r="VM143" s="228"/>
      <c r="VN143" s="228"/>
      <c r="VO143" s="228"/>
      <c r="VP143" s="228"/>
      <c r="VQ143" s="228"/>
      <c r="VR143" s="228"/>
      <c r="VS143" s="228"/>
      <c r="VT143" s="228"/>
      <c r="VU143" s="228"/>
      <c r="VV143" s="228"/>
      <c r="VW143" s="228"/>
      <c r="VX143" s="228"/>
      <c r="VY143" s="228"/>
      <c r="VZ143" s="228"/>
      <c r="WA143" s="228"/>
      <c r="WB143" s="228"/>
      <c r="WC143" s="228"/>
      <c r="WD143" s="228"/>
      <c r="WE143" s="228"/>
      <c r="WF143" s="228"/>
      <c r="WG143" s="228"/>
      <c r="WH143" s="228"/>
      <c r="WI143" s="228"/>
      <c r="WJ143" s="228"/>
      <c r="WK143" s="228"/>
      <c r="WL143" s="228"/>
      <c r="WM143" s="228"/>
      <c r="WN143" s="228"/>
      <c r="WO143" s="228"/>
      <c r="WP143" s="228"/>
      <c r="WQ143" s="228"/>
      <c r="WR143" s="228"/>
      <c r="WS143" s="228"/>
      <c r="WT143" s="228"/>
      <c r="WU143" s="228"/>
      <c r="WV143" s="228"/>
      <c r="WW143" s="228"/>
      <c r="WX143" s="228"/>
      <c r="WY143" s="228"/>
      <c r="WZ143" s="228"/>
      <c r="XA143" s="228"/>
      <c r="XB143" s="228"/>
      <c r="XC143" s="228"/>
      <c r="XD143" s="228"/>
      <c r="XE143" s="228"/>
      <c r="XF143" s="228"/>
      <c r="XG143" s="228"/>
      <c r="XH143" s="228"/>
      <c r="XI143" s="228"/>
      <c r="XJ143" s="228"/>
      <c r="XK143" s="228"/>
      <c r="XL143" s="228"/>
      <c r="XM143" s="228"/>
      <c r="XN143" s="228"/>
      <c r="XO143" s="228"/>
      <c r="XP143" s="228"/>
      <c r="XQ143" s="228"/>
      <c r="XR143" s="228"/>
      <c r="XS143" s="228"/>
      <c r="XT143" s="228"/>
      <c r="XU143" s="228"/>
      <c r="XV143" s="228"/>
      <c r="XW143" s="228"/>
      <c r="XX143" s="228"/>
      <c r="XY143" s="228"/>
      <c r="XZ143" s="228"/>
      <c r="YA143" s="228"/>
      <c r="YB143" s="228"/>
      <c r="YC143" s="228"/>
      <c r="YD143" s="228"/>
      <c r="YE143" s="228"/>
      <c r="YF143" s="228"/>
      <c r="YG143" s="228"/>
      <c r="YH143" s="228"/>
      <c r="YI143" s="228"/>
      <c r="YJ143" s="228"/>
      <c r="YK143" s="228"/>
      <c r="YL143" s="228"/>
      <c r="YM143" s="228"/>
      <c r="YN143" s="228"/>
      <c r="YO143" s="228"/>
      <c r="YP143" s="228"/>
      <c r="YQ143" s="228"/>
      <c r="YR143" s="228"/>
      <c r="YS143" s="228"/>
      <c r="YT143" s="228"/>
      <c r="YU143" s="228"/>
      <c r="YV143" s="228"/>
      <c r="YW143" s="228"/>
      <c r="YX143" s="228"/>
      <c r="YY143" s="228"/>
      <c r="YZ143" s="228"/>
      <c r="ZA143" s="228"/>
      <c r="ZB143" s="228"/>
      <c r="ZC143" s="228"/>
      <c r="ZD143" s="228"/>
      <c r="ZE143" s="228"/>
      <c r="ZF143" s="228"/>
      <c r="ZG143" s="228"/>
      <c r="ZH143" s="228"/>
      <c r="ZI143" s="228"/>
      <c r="ZJ143" s="228"/>
      <c r="ZK143" s="228"/>
      <c r="ZL143" s="228"/>
      <c r="ZM143" s="228"/>
      <c r="ZN143" s="228"/>
      <c r="ZO143" s="228"/>
      <c r="ZP143" s="228"/>
      <c r="ZQ143" s="228"/>
      <c r="ZR143" s="228"/>
      <c r="ZS143" s="228"/>
      <c r="ZT143" s="228"/>
      <c r="ZU143" s="228"/>
      <c r="ZV143" s="228"/>
      <c r="ZW143" s="228"/>
      <c r="ZX143" s="228"/>
      <c r="ZY143" s="228"/>
      <c r="ZZ143" s="228"/>
      <c r="AAA143" s="228"/>
      <c r="AAB143" s="228"/>
      <c r="AAC143" s="228"/>
      <c r="AAD143" s="228"/>
      <c r="AAE143" s="228"/>
      <c r="AAF143" s="228"/>
      <c r="AAG143" s="228"/>
      <c r="AAH143" s="228"/>
      <c r="AAI143" s="228"/>
      <c r="AAJ143" s="228"/>
      <c r="AAK143" s="228"/>
      <c r="AAL143" s="228"/>
      <c r="AAM143" s="228"/>
      <c r="AAN143" s="228"/>
      <c r="AAO143" s="228"/>
      <c r="AAP143" s="228"/>
      <c r="AAQ143" s="228"/>
      <c r="AAR143" s="228"/>
      <c r="AAS143" s="228"/>
      <c r="AAT143" s="228"/>
      <c r="AAU143" s="228"/>
      <c r="AAV143" s="228"/>
      <c r="AAW143" s="228"/>
      <c r="AAX143" s="228"/>
      <c r="AAY143" s="228"/>
      <c r="AAZ143" s="228"/>
      <c r="ABA143" s="228"/>
      <c r="ABB143" s="228"/>
      <c r="ABC143" s="228"/>
      <c r="ABD143" s="228"/>
      <c r="ABE143" s="228"/>
      <c r="ABF143" s="228"/>
      <c r="ABG143" s="228"/>
      <c r="ABH143" s="228"/>
      <c r="ABI143" s="228"/>
      <c r="ABJ143" s="228"/>
      <c r="ABK143" s="228"/>
      <c r="ABL143" s="228"/>
      <c r="ABM143" s="228"/>
      <c r="ABN143" s="228"/>
      <c r="ABO143" s="228"/>
      <c r="ABP143" s="228"/>
      <c r="ABQ143" s="228"/>
      <c r="ABR143" s="228"/>
      <c r="ABS143" s="228"/>
      <c r="ABT143" s="228"/>
      <c r="ABU143" s="228"/>
      <c r="ABV143" s="228"/>
      <c r="ABW143" s="228"/>
      <c r="ABX143" s="228"/>
      <c r="ABY143" s="228"/>
      <c r="ABZ143" s="228"/>
      <c r="ACA143" s="228"/>
      <c r="ACB143" s="228"/>
      <c r="ACC143" s="228"/>
      <c r="ACD143" s="228"/>
      <c r="ACE143" s="228"/>
      <c r="ACF143" s="228"/>
      <c r="ACG143" s="228"/>
      <c r="ACH143" s="228"/>
      <c r="ACI143" s="228"/>
      <c r="ACJ143" s="228"/>
      <c r="ACK143" s="228"/>
      <c r="ACL143" s="228"/>
      <c r="ACM143" s="228"/>
      <c r="ACN143" s="228"/>
      <c r="ACO143" s="228"/>
      <c r="ACP143" s="228"/>
      <c r="ACQ143" s="228"/>
      <c r="ACR143" s="228"/>
      <c r="ACS143" s="228"/>
      <c r="ACT143" s="228"/>
      <c r="ACU143" s="228"/>
      <c r="ACV143" s="228"/>
      <c r="ACW143" s="228"/>
      <c r="ACX143" s="228"/>
      <c r="ACY143" s="228"/>
      <c r="ACZ143" s="228"/>
      <c r="ADA143" s="228"/>
      <c r="ADB143" s="228"/>
      <c r="ADC143" s="228"/>
      <c r="ADD143" s="228"/>
      <c r="ADE143" s="228"/>
      <c r="ADF143" s="228"/>
      <c r="ADG143" s="228"/>
      <c r="ADH143" s="228"/>
      <c r="ADI143" s="228"/>
      <c r="ADJ143" s="228"/>
      <c r="ADK143" s="228"/>
      <c r="ADL143" s="228"/>
      <c r="ADM143" s="228"/>
      <c r="ADN143" s="228"/>
      <c r="ADO143" s="228"/>
      <c r="ADP143" s="228"/>
      <c r="ADQ143" s="228"/>
      <c r="ADR143" s="228"/>
      <c r="ADS143" s="228"/>
      <c r="ADT143" s="228"/>
      <c r="ADU143" s="228"/>
      <c r="ADV143" s="228"/>
      <c r="ADW143" s="228"/>
      <c r="ADX143" s="228"/>
      <c r="ADY143" s="228"/>
      <c r="ADZ143" s="228"/>
      <c r="AEA143" s="228"/>
      <c r="AEB143" s="228"/>
      <c r="AEC143" s="228"/>
      <c r="AED143" s="228"/>
      <c r="AEE143" s="228"/>
      <c r="AEF143" s="228"/>
      <c r="AEG143" s="228"/>
      <c r="AEH143" s="228"/>
      <c r="AEI143" s="228"/>
      <c r="AEJ143" s="228"/>
      <c r="AEK143" s="228"/>
      <c r="AEL143" s="228"/>
      <c r="AEM143" s="228"/>
      <c r="AEN143" s="228"/>
      <c r="AEO143" s="228"/>
      <c r="AEP143" s="228"/>
      <c r="AEQ143" s="228"/>
      <c r="AER143" s="228"/>
      <c r="AES143" s="228"/>
      <c r="AET143" s="228"/>
      <c r="AEU143" s="228"/>
      <c r="AEV143" s="228"/>
      <c r="AEW143" s="228"/>
      <c r="AEX143" s="228"/>
      <c r="AEY143" s="228"/>
      <c r="AEZ143" s="228"/>
      <c r="AFA143" s="228"/>
      <c r="AFB143" s="228"/>
      <c r="AFC143" s="228"/>
      <c r="AFD143" s="228"/>
      <c r="AFE143" s="228"/>
      <c r="AFF143" s="228"/>
      <c r="AFG143" s="228"/>
      <c r="AFH143" s="228"/>
      <c r="AFI143" s="228"/>
      <c r="AFJ143" s="228"/>
      <c r="AFK143" s="228"/>
      <c r="AFL143" s="228"/>
      <c r="AFM143" s="228"/>
      <c r="AFN143" s="228"/>
      <c r="AFO143" s="228"/>
      <c r="AFP143" s="228"/>
      <c r="AFQ143" s="228"/>
      <c r="AFR143" s="228"/>
      <c r="AFS143" s="228"/>
      <c r="AFT143" s="228"/>
      <c r="AFU143" s="228"/>
      <c r="AFV143" s="228"/>
      <c r="AFW143" s="228"/>
      <c r="AFX143" s="228"/>
      <c r="AFY143" s="228"/>
      <c r="AFZ143" s="228"/>
      <c r="AGA143" s="228"/>
      <c r="AGB143" s="228"/>
      <c r="AGC143" s="228"/>
      <c r="AGD143" s="228"/>
      <c r="AGE143" s="228"/>
      <c r="AGF143" s="228"/>
      <c r="AGG143" s="228"/>
      <c r="AGH143" s="228"/>
      <c r="AGI143" s="228"/>
      <c r="AGJ143" s="228"/>
      <c r="AGK143" s="228"/>
      <c r="AGL143" s="228"/>
      <c r="AGM143" s="228"/>
      <c r="AGN143" s="228"/>
      <c r="AGO143" s="228"/>
      <c r="AGP143" s="228"/>
      <c r="AGQ143" s="228"/>
      <c r="AGR143" s="228"/>
      <c r="AGS143" s="228"/>
      <c r="AGT143" s="228"/>
      <c r="AGU143" s="228"/>
      <c r="AGV143" s="228"/>
      <c r="AGW143" s="228"/>
      <c r="AGX143" s="228"/>
      <c r="AGY143" s="228"/>
      <c r="AGZ143" s="228"/>
      <c r="AHA143" s="228"/>
      <c r="AHB143" s="228"/>
      <c r="AHC143" s="228"/>
      <c r="AHD143" s="228"/>
      <c r="AHE143" s="228"/>
      <c r="AHF143" s="228"/>
      <c r="AHG143" s="228"/>
      <c r="AHH143" s="228"/>
      <c r="AHI143" s="228"/>
      <c r="AHJ143" s="228"/>
      <c r="AHK143" s="228"/>
      <c r="AHL143" s="228"/>
      <c r="AHM143" s="228"/>
      <c r="AHN143" s="228"/>
      <c r="AHO143" s="228"/>
      <c r="AHP143" s="228"/>
      <c r="AHQ143" s="228"/>
      <c r="AHR143" s="228"/>
      <c r="AHS143" s="228"/>
      <c r="AHT143" s="228"/>
      <c r="AHU143" s="228"/>
      <c r="AHV143" s="228"/>
      <c r="AHW143" s="228"/>
      <c r="AHX143" s="228"/>
      <c r="AHY143" s="228"/>
      <c r="AHZ143" s="228"/>
      <c r="AIA143" s="228"/>
      <c r="AIB143" s="228"/>
      <c r="AIC143" s="228"/>
      <c r="AID143" s="228"/>
      <c r="AIE143" s="228"/>
      <c r="AIF143" s="228"/>
      <c r="AIG143" s="228"/>
      <c r="AIH143" s="228"/>
      <c r="AII143" s="228"/>
      <c r="AIJ143" s="228"/>
      <c r="AIK143" s="228"/>
      <c r="AIL143" s="228"/>
      <c r="AIM143" s="228"/>
      <c r="AIN143" s="228"/>
      <c r="AIO143" s="228"/>
      <c r="AIP143" s="228"/>
      <c r="AIQ143" s="228"/>
      <c r="AIR143" s="228"/>
      <c r="AIS143" s="228"/>
      <c r="AIT143" s="228"/>
      <c r="AIU143" s="228"/>
      <c r="AIV143" s="228"/>
      <c r="AIW143" s="228"/>
      <c r="AIX143" s="228"/>
      <c r="AIY143" s="228"/>
      <c r="AIZ143" s="228"/>
      <c r="AJA143" s="228"/>
      <c r="AJB143" s="228"/>
      <c r="AJC143" s="228"/>
      <c r="AJD143" s="228"/>
      <c r="AJE143" s="228"/>
      <c r="AJF143" s="228"/>
      <c r="AJG143" s="228"/>
      <c r="AJH143" s="228"/>
      <c r="AJI143" s="228"/>
      <c r="AJJ143" s="228"/>
      <c r="AJK143" s="228"/>
      <c r="AJL143" s="228"/>
      <c r="AJM143" s="228"/>
      <c r="AJN143" s="228"/>
      <c r="AJO143" s="228"/>
      <c r="AJP143" s="228"/>
      <c r="AJQ143" s="228"/>
      <c r="AJR143" s="228"/>
      <c r="AJS143" s="228"/>
      <c r="AJT143" s="228"/>
      <c r="AJU143" s="228"/>
      <c r="AJV143" s="228"/>
      <c r="AJW143" s="228"/>
      <c r="AJX143" s="228"/>
      <c r="AJY143" s="228"/>
      <c r="AJZ143" s="228"/>
      <c r="AKA143" s="228"/>
      <c r="AKB143" s="228"/>
      <c r="AKC143" s="228"/>
      <c r="AKD143" s="228"/>
      <c r="AKE143" s="228"/>
      <c r="AKF143" s="228"/>
      <c r="AKG143" s="228"/>
      <c r="AKH143" s="228"/>
      <c r="AKI143" s="228"/>
      <c r="AKJ143" s="228"/>
      <c r="AKK143" s="228"/>
      <c r="AKL143" s="228"/>
      <c r="AKM143" s="228"/>
      <c r="AKN143" s="228"/>
      <c r="AKO143" s="228"/>
      <c r="AKP143" s="228"/>
      <c r="AKQ143" s="228"/>
      <c r="AKR143" s="228"/>
      <c r="AKS143" s="228"/>
      <c r="AKT143" s="228"/>
      <c r="AKU143" s="228"/>
      <c r="AKV143" s="228"/>
      <c r="AKW143" s="228"/>
      <c r="AKX143" s="228"/>
      <c r="AKY143" s="228"/>
      <c r="AKZ143" s="228"/>
      <c r="ALA143" s="228"/>
      <c r="ALB143" s="228"/>
      <c r="ALC143" s="228"/>
      <c r="ALD143" s="228"/>
      <c r="ALE143" s="228"/>
      <c r="ALF143" s="228"/>
      <c r="ALG143" s="228"/>
      <c r="ALH143" s="228"/>
      <c r="ALI143" s="228"/>
      <c r="ALJ143" s="228"/>
      <c r="ALK143" s="228"/>
      <c r="ALL143" s="228"/>
      <c r="ALM143" s="228"/>
      <c r="ALN143" s="228"/>
      <c r="ALO143" s="228"/>
      <c r="ALP143" s="228"/>
      <c r="ALQ143" s="228"/>
      <c r="ALR143" s="228"/>
      <c r="ALS143" s="228"/>
      <c r="ALT143" s="228"/>
      <c r="ALU143" s="228"/>
      <c r="ALV143" s="228"/>
      <c r="ALW143" s="228"/>
      <c r="ALX143" s="228"/>
      <c r="ALY143" s="228"/>
      <c r="ALZ143" s="228"/>
      <c r="AMA143" s="228"/>
      <c r="AMB143" s="228"/>
      <c r="AMC143" s="228"/>
      <c r="AMD143" s="228"/>
      <c r="AME143" s="228"/>
      <c r="AMF143" s="228"/>
      <c r="AMG143" s="228"/>
      <c r="AMH143" s="228"/>
      <c r="AMI143" s="228"/>
      <c r="AMJ143" s="228"/>
      <c r="AMK143" s="228"/>
      <c r="AML143" s="228"/>
      <c r="AMM143" s="228"/>
      <c r="AMN143" s="228"/>
      <c r="AMO143" s="228"/>
      <c r="AMP143" s="228"/>
      <c r="AMQ143" s="228"/>
      <c r="AMR143" s="228"/>
      <c r="AMS143" s="228"/>
      <c r="AMT143" s="228"/>
      <c r="AMU143" s="228"/>
      <c r="AMV143" s="228"/>
      <c r="AMW143" s="228"/>
      <c r="AMX143" s="228"/>
    </row>
    <row r="144" spans="1:1038" ht="18" customHeight="1">
      <c r="A144" s="125" t="s">
        <v>1452</v>
      </c>
      <c r="B144" s="126" t="s">
        <v>1278</v>
      </c>
      <c r="D144" s="126" t="s">
        <v>1279</v>
      </c>
      <c r="E144" s="126">
        <v>25</v>
      </c>
      <c r="F144" s="126">
        <v>2</v>
      </c>
      <c r="G144" s="285" t="str">
        <f t="shared" si="45"/>
        <v>25-2</v>
      </c>
      <c r="H144" s="277">
        <v>0</v>
      </c>
      <c r="I144" s="126">
        <v>65</v>
      </c>
      <c r="K144" s="545" t="b">
        <f>IF(I145=1,IF(((VLOOKUP($G144,[1]Depth_Lookup!#REF!,9,FALSE))-(H144/100))=0,"Good",IF(((VLOOKUP($G144,[1]Depth_Lookup!$A$3:$J$550,9,FALSE))-(H144/100))&gt;0,"Too Short","Too Long")))</f>
        <v>0</v>
      </c>
      <c r="L144" s="171">
        <f>(VLOOKUP($G144,Depth_Lookup!$A$3:$J$410,10,FALSE))+(H144/100)</f>
        <v>54.7</v>
      </c>
      <c r="M144" s="171">
        <f>(VLOOKUP($G144,Depth_Lookup!$A$3:$J$410,10,FALSE))+(I144/100)</f>
        <v>55.35</v>
      </c>
      <c r="N144" s="127" t="s">
        <v>1488</v>
      </c>
      <c r="O144" s="126">
        <v>4</v>
      </c>
      <c r="P144" s="126" t="s">
        <v>853</v>
      </c>
      <c r="Q144" s="126" t="s">
        <v>125</v>
      </c>
      <c r="R144" s="196" t="s">
        <v>1633</v>
      </c>
      <c r="S144" s="126" t="s">
        <v>700</v>
      </c>
      <c r="T144" s="126" t="s">
        <v>587</v>
      </c>
      <c r="W144" s="126" t="s">
        <v>102</v>
      </c>
      <c r="X144" s="202">
        <v>5</v>
      </c>
      <c r="Y144" s="126" t="s">
        <v>90</v>
      </c>
      <c r="Z144" s="126" t="s">
        <v>91</v>
      </c>
      <c r="AB144" s="126" t="s">
        <v>116</v>
      </c>
      <c r="AC144" s="126" t="s">
        <v>95</v>
      </c>
      <c r="AD144" s="126" t="s">
        <v>96</v>
      </c>
      <c r="AE144" s="128" t="s">
        <v>123</v>
      </c>
      <c r="AF144" s="196">
        <v>1</v>
      </c>
      <c r="AG144" s="129" t="s">
        <v>1366</v>
      </c>
      <c r="AH144" s="126" t="s">
        <v>1489</v>
      </c>
      <c r="AI144" s="130">
        <v>69</v>
      </c>
      <c r="AO144" s="130"/>
      <c r="AU144" s="130"/>
      <c r="BA144" s="130">
        <v>30</v>
      </c>
      <c r="BB144" s="126">
        <v>9</v>
      </c>
      <c r="BC144" s="126">
        <v>4</v>
      </c>
      <c r="BD144" s="126" t="s">
        <v>110</v>
      </c>
      <c r="BE144" s="126" t="s">
        <v>103</v>
      </c>
      <c r="BG144" s="130"/>
      <c r="BM144" s="130">
        <v>1</v>
      </c>
      <c r="BY144" s="130"/>
      <c r="CG144" s="131"/>
      <c r="CH144" s="132" t="s">
        <v>1360</v>
      </c>
      <c r="CI144" s="132">
        <v>100</v>
      </c>
      <c r="CJ144" s="132" t="s">
        <v>514</v>
      </c>
      <c r="CK144" s="133"/>
      <c r="CL144" s="134"/>
      <c r="CM144" s="134"/>
      <c r="CN144" s="134"/>
      <c r="CO144" s="134"/>
      <c r="CP144" s="134"/>
      <c r="CQ144" s="134"/>
      <c r="CR144" s="134"/>
      <c r="CS144" s="134"/>
      <c r="CT144" s="134"/>
      <c r="CU144" s="134"/>
      <c r="CV144" s="134"/>
      <c r="CW144" s="134"/>
      <c r="CX144" s="134"/>
      <c r="CY144" s="134"/>
      <c r="CZ144" s="134"/>
      <c r="DA144" s="134"/>
      <c r="DB144" s="134">
        <v>70</v>
      </c>
      <c r="DC144" s="135">
        <v>30</v>
      </c>
      <c r="DD144" s="134"/>
      <c r="DE144" s="134"/>
      <c r="DF144" s="134"/>
      <c r="DG144" s="134"/>
      <c r="DH144" s="134"/>
      <c r="DI144" s="134"/>
      <c r="DJ144" s="134"/>
      <c r="DK144" s="207">
        <v>100</v>
      </c>
      <c r="DL144" s="131"/>
      <c r="DM144" s="134"/>
      <c r="DO144" s="136"/>
      <c r="DQ144" s="131"/>
      <c r="DR144" s="136"/>
      <c r="DS144" s="131"/>
      <c r="DT144" s="138" t="s">
        <v>1395</v>
      </c>
      <c r="DW144" s="213">
        <v>100</v>
      </c>
      <c r="DX144" s="214" t="e">
        <v>#N/A</v>
      </c>
      <c r="DY144" s="139" t="s">
        <v>1401</v>
      </c>
      <c r="DZ144" s="139" t="s">
        <v>1490</v>
      </c>
      <c r="EA144" s="139"/>
      <c r="ED144" s="229" t="s">
        <v>2517</v>
      </c>
      <c r="EE144" s="140"/>
      <c r="EG144" s="140"/>
      <c r="EI144" s="218" t="e">
        <f>VLOOKUP(EH144,definitions_list_mag!$Y$12:$Z$15,2,FALSE)</f>
        <v>#N/A</v>
      </c>
      <c r="EJ144" s="143"/>
      <c r="EK144" s="221" t="e">
        <f>VLOOKUP(EJ144,definitions_list_mag!$AT$3:$AU$5,2,FALSE)</f>
        <v>#N/A</v>
      </c>
      <c r="EM144" s="109"/>
      <c r="EN144" s="109"/>
      <c r="EZ144" s="192" t="e">
        <f t="shared" si="46"/>
        <v>#DIV/0!</v>
      </c>
      <c r="FA144" s="192" t="e">
        <f t="shared" si="47"/>
        <v>#DIV/0!</v>
      </c>
      <c r="FB144" s="192" t="e">
        <f t="shared" si="48"/>
        <v>#DIV/0!</v>
      </c>
      <c r="FC144" s="192" t="e">
        <f t="shared" si="49"/>
        <v>#DIV/0!</v>
      </c>
      <c r="FD144" s="192" t="e">
        <f t="shared" si="50"/>
        <v>#DIV/0!</v>
      </c>
      <c r="FE144" s="193" t="e">
        <f t="shared" si="51"/>
        <v>#DIV/0!</v>
      </c>
      <c r="FF144" s="194" t="e">
        <f t="shared" si="52"/>
        <v>#DIV/0!</v>
      </c>
      <c r="FG144" s="143"/>
      <c r="FI144" s="778">
        <f t="shared" si="53"/>
        <v>0</v>
      </c>
      <c r="FJ144" s="779" t="e">
        <f t="shared" si="54"/>
        <v>#DIV/0!</v>
      </c>
      <c r="FK144" s="779" t="e">
        <f t="shared" si="55"/>
        <v>#DIV/0!</v>
      </c>
      <c r="FL144" s="780" t="e">
        <f t="shared" si="56"/>
        <v>#DIV/0!</v>
      </c>
      <c r="FM144" s="169" t="e">
        <f t="shared" si="57"/>
        <v>#DIV/0!</v>
      </c>
      <c r="FN144" s="783" t="e">
        <f t="shared" si="58"/>
        <v>#DIV/0!</v>
      </c>
    </row>
    <row r="145" spans="1:1038" s="288" customFormat="1" ht="18" customHeight="1">
      <c r="A145" s="352" t="s">
        <v>1452</v>
      </c>
      <c r="B145" s="227" t="s">
        <v>1278</v>
      </c>
      <c r="C145" s="227"/>
      <c r="D145" s="227" t="s">
        <v>1279</v>
      </c>
      <c r="E145" s="227">
        <v>25</v>
      </c>
      <c r="F145" s="227">
        <v>2</v>
      </c>
      <c r="G145" s="285" t="str">
        <f t="shared" si="45"/>
        <v>25-2</v>
      </c>
      <c r="H145" s="278">
        <v>65</v>
      </c>
      <c r="I145" s="227">
        <v>73</v>
      </c>
      <c r="J145" s="226"/>
      <c r="K145" s="545" t="b">
        <f>IF(I146=1,IF(((VLOOKUP($G145,[1]Depth_Lookup!#REF!,9,FALSE))-(H145/100))=0,"Good",IF(((VLOOKUP($G145,[1]Depth_Lookup!$A$3:$J$550,9,FALSE))-(H145/100))&gt;0,"Too Short","Too Long")))</f>
        <v>0</v>
      </c>
      <c r="L145" s="171">
        <f>(VLOOKUP($G145,Depth_Lookup!$A$3:$J$410,10,FALSE))+(H145/100)</f>
        <v>55.35</v>
      </c>
      <c r="M145" s="171">
        <f>(VLOOKUP($G145,Depth_Lookup!$A$3:$J$410,10,FALSE))+(I145/100)</f>
        <v>55.43</v>
      </c>
      <c r="N145" s="230" t="s">
        <v>1491</v>
      </c>
      <c r="O145" s="227">
        <v>1</v>
      </c>
      <c r="P145" s="227" t="s">
        <v>853</v>
      </c>
      <c r="Q145" s="227" t="s">
        <v>125</v>
      </c>
      <c r="R145" s="286" t="s">
        <v>1633</v>
      </c>
      <c r="S145" s="227" t="s">
        <v>587</v>
      </c>
      <c r="T145" s="227" t="s">
        <v>700</v>
      </c>
      <c r="U145" s="227" t="s">
        <v>108</v>
      </c>
      <c r="V145" s="227" t="s">
        <v>509</v>
      </c>
      <c r="W145" s="227" t="s">
        <v>102</v>
      </c>
      <c r="X145" s="287">
        <v>5</v>
      </c>
      <c r="Y145" s="227" t="s">
        <v>90</v>
      </c>
      <c r="Z145" s="227" t="s">
        <v>91</v>
      </c>
      <c r="AA145" s="227"/>
      <c r="AB145" s="227"/>
      <c r="AC145" s="227"/>
      <c r="AD145" s="227"/>
      <c r="AE145" s="233"/>
      <c r="AF145" s="286" t="e">
        <v>#N/A</v>
      </c>
      <c r="AG145" s="237"/>
      <c r="AH145" s="227"/>
      <c r="AI145" s="240">
        <v>79</v>
      </c>
      <c r="AJ145" s="227"/>
      <c r="AK145" s="227"/>
      <c r="AL145" s="227"/>
      <c r="AM145" s="227"/>
      <c r="AN145" s="227"/>
      <c r="AO145" s="240"/>
      <c r="AP145" s="227"/>
      <c r="AQ145" s="227"/>
      <c r="AR145" s="227"/>
      <c r="AS145" s="227"/>
      <c r="AT145" s="227"/>
      <c r="AU145" s="240"/>
      <c r="AV145" s="227"/>
      <c r="AW145" s="227"/>
      <c r="AX145" s="227"/>
      <c r="AY145" s="227"/>
      <c r="AZ145" s="227"/>
      <c r="BA145" s="240">
        <v>20</v>
      </c>
      <c r="BB145" s="227">
        <v>9</v>
      </c>
      <c r="BC145" s="227">
        <v>4</v>
      </c>
      <c r="BD145" s="227" t="s">
        <v>110</v>
      </c>
      <c r="BE145" s="227" t="s">
        <v>103</v>
      </c>
      <c r="BF145" s="227"/>
      <c r="BG145" s="240"/>
      <c r="BH145" s="227"/>
      <c r="BI145" s="227"/>
      <c r="BJ145" s="227"/>
      <c r="BK145" s="227"/>
      <c r="BL145" s="227"/>
      <c r="BM145" s="240">
        <v>1</v>
      </c>
      <c r="BN145" s="227"/>
      <c r="BO145" s="227"/>
      <c r="BP145" s="227"/>
      <c r="BQ145" s="227"/>
      <c r="BR145" s="227"/>
      <c r="BS145" s="227"/>
      <c r="BT145" s="227"/>
      <c r="BU145" s="227"/>
      <c r="BV145" s="227"/>
      <c r="BW145" s="227"/>
      <c r="BX145" s="227"/>
      <c r="BY145" s="240"/>
      <c r="BZ145" s="227"/>
      <c r="CA145" s="227"/>
      <c r="CB145" s="227"/>
      <c r="CC145" s="227"/>
      <c r="CD145" s="227"/>
      <c r="CE145" s="227"/>
      <c r="CF145" s="227"/>
      <c r="CG145" s="148"/>
      <c r="CH145" s="149" t="s">
        <v>1329</v>
      </c>
      <c r="CI145" s="149">
        <v>100</v>
      </c>
      <c r="CJ145" s="149" t="s">
        <v>514</v>
      </c>
      <c r="CK145" s="151"/>
      <c r="CL145" s="152"/>
      <c r="CM145" s="152"/>
      <c r="CN145" s="152"/>
      <c r="CO145" s="152"/>
      <c r="CP145" s="152"/>
      <c r="CQ145" s="152"/>
      <c r="CR145" s="152"/>
      <c r="CS145" s="152"/>
      <c r="CT145" s="152"/>
      <c r="CU145" s="152"/>
      <c r="CV145" s="152"/>
      <c r="CW145" s="152"/>
      <c r="CX145" s="152"/>
      <c r="CY145" s="152"/>
      <c r="CZ145" s="152"/>
      <c r="DA145" s="152"/>
      <c r="DB145" s="152">
        <v>80</v>
      </c>
      <c r="DC145" s="229">
        <v>20</v>
      </c>
      <c r="DD145" s="152"/>
      <c r="DE145" s="152"/>
      <c r="DF145" s="152"/>
      <c r="DG145" s="152"/>
      <c r="DH145" s="152"/>
      <c r="DI145" s="152"/>
      <c r="DJ145" s="152"/>
      <c r="DK145" s="208">
        <v>100</v>
      </c>
      <c r="DL145" s="148"/>
      <c r="DM145" s="152"/>
      <c r="DN145" s="152"/>
      <c r="DO145" s="153"/>
      <c r="DQ145" s="148"/>
      <c r="DR145" s="153"/>
      <c r="DS145" s="148"/>
      <c r="DT145" s="261" t="s">
        <v>1458</v>
      </c>
      <c r="DU145" s="229"/>
      <c r="DV145" s="229"/>
      <c r="DW145" s="290">
        <v>100</v>
      </c>
      <c r="DX145" s="291" t="e">
        <v>#N/A</v>
      </c>
      <c r="DY145" s="154" t="s">
        <v>1405</v>
      </c>
      <c r="DZ145" s="154" t="s">
        <v>1432</v>
      </c>
      <c r="EA145" s="154"/>
      <c r="EB145" s="229"/>
      <c r="EC145" s="292"/>
      <c r="ED145" s="229" t="s">
        <v>2517</v>
      </c>
      <c r="EE145" s="293"/>
      <c r="EF145" s="294"/>
      <c r="EG145" s="293"/>
      <c r="EH145" s="295"/>
      <c r="EI145" s="296" t="e">
        <f>VLOOKUP(EH145,definitions_list_mag!$Y$12:$Z$15,2,FALSE)</f>
        <v>#N/A</v>
      </c>
      <c r="EJ145" s="297"/>
      <c r="EK145" s="298" t="e">
        <f>VLOOKUP(EJ145,definitions_list_mag!$AT$3:$AU$5,2,FALSE)</f>
        <v>#N/A</v>
      </c>
      <c r="EL145" s="293"/>
      <c r="EM145" s="295"/>
      <c r="EN145" s="295"/>
      <c r="EO145" s="321"/>
      <c r="EP145" s="321"/>
      <c r="EQ145" s="321"/>
      <c r="ER145" s="321"/>
      <c r="ES145" s="321"/>
      <c r="ET145" s="321"/>
      <c r="EU145" s="321"/>
      <c r="EV145" s="322"/>
      <c r="EW145" s="322"/>
      <c r="EX145" s="322"/>
      <c r="EY145" s="322"/>
      <c r="EZ145" s="192" t="e">
        <f t="shared" si="46"/>
        <v>#DIV/0!</v>
      </c>
      <c r="FA145" s="192" t="e">
        <f t="shared" si="47"/>
        <v>#DIV/0!</v>
      </c>
      <c r="FB145" s="192" t="e">
        <f t="shared" si="48"/>
        <v>#DIV/0!</v>
      </c>
      <c r="FC145" s="192" t="e">
        <f t="shared" si="49"/>
        <v>#DIV/0!</v>
      </c>
      <c r="FD145" s="192" t="e">
        <f t="shared" si="50"/>
        <v>#DIV/0!</v>
      </c>
      <c r="FE145" s="193" t="e">
        <f t="shared" si="51"/>
        <v>#DIV/0!</v>
      </c>
      <c r="FF145" s="194" t="e">
        <f t="shared" si="52"/>
        <v>#DIV/0!</v>
      </c>
      <c r="FG145" s="297"/>
      <c r="FH145" s="295"/>
      <c r="FI145" s="778">
        <f t="shared" si="53"/>
        <v>0</v>
      </c>
      <c r="FJ145" s="779" t="e">
        <f t="shared" si="54"/>
        <v>#DIV/0!</v>
      </c>
      <c r="FK145" s="779" t="e">
        <f t="shared" si="55"/>
        <v>#DIV/0!</v>
      </c>
      <c r="FL145" s="780" t="e">
        <f t="shared" si="56"/>
        <v>#DIV/0!</v>
      </c>
      <c r="FM145" s="169" t="e">
        <f t="shared" si="57"/>
        <v>#DIV/0!</v>
      </c>
      <c r="FN145" s="783" t="e">
        <f t="shared" si="58"/>
        <v>#DIV/0!</v>
      </c>
      <c r="FO145" s="227"/>
      <c r="FP145" s="227"/>
      <c r="FQ145" s="227"/>
      <c r="FR145" s="227"/>
      <c r="FS145" s="227"/>
      <c r="FT145" s="227"/>
      <c r="FU145" s="227"/>
      <c r="FV145" s="227"/>
      <c r="FW145" s="227"/>
      <c r="FX145" s="227"/>
      <c r="FY145" s="227"/>
      <c r="FZ145" s="227"/>
      <c r="GA145" s="227"/>
      <c r="GB145" s="227"/>
      <c r="GC145" s="227"/>
      <c r="GD145" s="227"/>
      <c r="GE145" s="227"/>
      <c r="GF145" s="227"/>
      <c r="GG145" s="227"/>
      <c r="GH145" s="227"/>
      <c r="GI145" s="227"/>
      <c r="GJ145" s="227"/>
      <c r="GK145" s="227"/>
      <c r="GL145" s="227"/>
      <c r="GM145" s="227"/>
      <c r="GN145" s="227"/>
      <c r="GO145" s="227"/>
      <c r="GP145" s="227"/>
      <c r="GQ145" s="227"/>
      <c r="GR145" s="227"/>
      <c r="GS145" s="227"/>
      <c r="GT145" s="227"/>
      <c r="GU145" s="227"/>
      <c r="GV145" s="227"/>
      <c r="GW145" s="227"/>
      <c r="GX145" s="227"/>
      <c r="GY145" s="227"/>
      <c r="GZ145" s="227"/>
      <c r="HA145" s="227"/>
      <c r="HB145" s="227"/>
      <c r="HC145" s="227"/>
      <c r="HD145" s="227"/>
      <c r="HE145" s="227"/>
      <c r="HF145" s="227"/>
      <c r="HG145" s="227"/>
      <c r="HH145" s="227"/>
      <c r="HI145" s="227"/>
      <c r="HJ145" s="227"/>
      <c r="HK145" s="227"/>
      <c r="HL145" s="227"/>
      <c r="HM145" s="227"/>
      <c r="HN145" s="227"/>
      <c r="HO145" s="227"/>
      <c r="HP145" s="227"/>
      <c r="HQ145" s="227"/>
      <c r="HR145" s="227"/>
      <c r="HS145" s="227"/>
      <c r="HT145" s="227"/>
      <c r="HU145" s="227"/>
      <c r="HV145" s="227"/>
      <c r="HW145" s="227"/>
      <c r="HX145" s="227"/>
      <c r="HY145" s="227"/>
      <c r="HZ145" s="227"/>
      <c r="IA145" s="227"/>
      <c r="IB145" s="227"/>
      <c r="IC145" s="227"/>
      <c r="ID145" s="227"/>
      <c r="IE145" s="227"/>
      <c r="IF145" s="227"/>
      <c r="IG145" s="227"/>
      <c r="IH145" s="227"/>
      <c r="II145" s="227"/>
      <c r="IJ145" s="227"/>
      <c r="IK145" s="227"/>
      <c r="IL145" s="227"/>
      <c r="IM145" s="227"/>
      <c r="IN145" s="227"/>
      <c r="IO145" s="227"/>
      <c r="IP145" s="227"/>
      <c r="IQ145" s="227"/>
      <c r="IR145" s="227"/>
      <c r="IS145" s="227"/>
      <c r="IT145" s="227"/>
      <c r="IU145" s="227"/>
      <c r="IV145" s="227"/>
      <c r="IW145" s="227"/>
      <c r="IX145" s="227"/>
      <c r="IY145" s="227"/>
      <c r="IZ145" s="227"/>
      <c r="JA145" s="227"/>
      <c r="JB145" s="227"/>
      <c r="JC145" s="227"/>
      <c r="JD145" s="227"/>
      <c r="JE145" s="227"/>
      <c r="JF145" s="227"/>
      <c r="JG145" s="227"/>
      <c r="JH145" s="227"/>
      <c r="JI145" s="227"/>
      <c r="JJ145" s="227"/>
      <c r="JK145" s="227"/>
      <c r="JL145" s="227"/>
      <c r="JM145" s="227"/>
      <c r="JN145" s="227"/>
      <c r="JO145" s="227"/>
      <c r="JP145" s="227"/>
      <c r="JQ145" s="227"/>
      <c r="JR145" s="227"/>
      <c r="JS145" s="227"/>
      <c r="JT145" s="227"/>
      <c r="JU145" s="227"/>
      <c r="JV145" s="227"/>
      <c r="JW145" s="227"/>
      <c r="JX145" s="227"/>
      <c r="JY145" s="227"/>
      <c r="JZ145" s="227"/>
      <c r="KA145" s="227"/>
      <c r="KB145" s="227"/>
      <c r="KC145" s="227"/>
      <c r="KD145" s="227"/>
      <c r="KE145" s="227"/>
      <c r="KF145" s="227"/>
      <c r="KG145" s="227"/>
      <c r="KH145" s="227"/>
      <c r="KI145" s="227"/>
      <c r="KJ145" s="227"/>
      <c r="KK145" s="227"/>
      <c r="KL145" s="227"/>
      <c r="KM145" s="227"/>
      <c r="KN145" s="227"/>
      <c r="KO145" s="227"/>
      <c r="KP145" s="227"/>
      <c r="KQ145" s="227"/>
      <c r="KR145" s="227"/>
      <c r="KS145" s="227"/>
      <c r="KT145" s="227"/>
      <c r="KU145" s="227"/>
      <c r="KV145" s="227"/>
      <c r="KW145" s="227"/>
      <c r="KX145" s="227"/>
      <c r="KY145" s="227"/>
      <c r="KZ145" s="227"/>
      <c r="LA145" s="227"/>
      <c r="LB145" s="227"/>
      <c r="LC145" s="227"/>
      <c r="LD145" s="227"/>
      <c r="LE145" s="227"/>
      <c r="LF145" s="227"/>
      <c r="LG145" s="227"/>
      <c r="LH145" s="227"/>
      <c r="LI145" s="227"/>
      <c r="LJ145" s="227"/>
      <c r="LK145" s="227"/>
      <c r="LL145" s="227"/>
      <c r="LM145" s="227"/>
      <c r="LN145" s="227"/>
      <c r="LO145" s="227"/>
      <c r="LP145" s="227"/>
      <c r="LQ145" s="227"/>
      <c r="LR145" s="227"/>
      <c r="LS145" s="227"/>
      <c r="LT145" s="227"/>
      <c r="LU145" s="227"/>
      <c r="LV145" s="227"/>
      <c r="LW145" s="227"/>
      <c r="LX145" s="227"/>
      <c r="LY145" s="227"/>
      <c r="LZ145" s="227"/>
      <c r="MA145" s="227"/>
      <c r="MB145" s="227"/>
      <c r="MC145" s="227"/>
      <c r="MD145" s="227"/>
      <c r="ME145" s="227"/>
      <c r="MF145" s="227"/>
      <c r="MG145" s="227"/>
      <c r="MH145" s="227"/>
      <c r="MI145" s="227"/>
      <c r="MJ145" s="227"/>
      <c r="MK145" s="227"/>
      <c r="ML145" s="227"/>
      <c r="MM145" s="227"/>
      <c r="MN145" s="227"/>
      <c r="MO145" s="227"/>
      <c r="MP145" s="227"/>
      <c r="MQ145" s="227"/>
      <c r="MR145" s="227"/>
      <c r="MS145" s="227"/>
      <c r="MT145" s="227"/>
      <c r="MU145" s="227"/>
      <c r="MV145" s="227"/>
      <c r="MW145" s="227"/>
      <c r="MX145" s="227"/>
      <c r="MY145" s="227"/>
      <c r="MZ145" s="227"/>
      <c r="NA145" s="227"/>
      <c r="NB145" s="227"/>
      <c r="NC145" s="227"/>
      <c r="ND145" s="227"/>
      <c r="NE145" s="227"/>
      <c r="NF145" s="227"/>
      <c r="NG145" s="227"/>
      <c r="NH145" s="227"/>
      <c r="NI145" s="227"/>
      <c r="NJ145" s="227"/>
      <c r="NK145" s="227"/>
      <c r="NL145" s="227"/>
      <c r="NM145" s="227"/>
      <c r="NN145" s="227"/>
      <c r="NO145" s="227"/>
      <c r="NP145" s="227"/>
      <c r="NQ145" s="227"/>
      <c r="NR145" s="227"/>
      <c r="NS145" s="227"/>
      <c r="NT145" s="227"/>
      <c r="NU145" s="227"/>
      <c r="NV145" s="227"/>
      <c r="NW145" s="227"/>
      <c r="NX145" s="227"/>
      <c r="NY145" s="227"/>
      <c r="NZ145" s="227"/>
      <c r="OA145" s="227"/>
      <c r="OB145" s="227"/>
      <c r="OC145" s="227"/>
      <c r="OD145" s="227"/>
      <c r="OE145" s="227"/>
      <c r="OF145" s="227"/>
      <c r="OG145" s="227"/>
      <c r="OH145" s="227"/>
      <c r="OI145" s="227"/>
      <c r="OJ145" s="227"/>
      <c r="OK145" s="227"/>
      <c r="OL145" s="227"/>
      <c r="OM145" s="227"/>
      <c r="ON145" s="227"/>
      <c r="OO145" s="227"/>
      <c r="OP145" s="227"/>
      <c r="OQ145" s="227"/>
      <c r="OR145" s="227"/>
      <c r="OS145" s="227"/>
      <c r="OT145" s="227"/>
      <c r="OU145" s="227"/>
      <c r="OV145" s="227"/>
      <c r="OW145" s="227"/>
      <c r="OX145" s="227"/>
      <c r="OY145" s="227"/>
      <c r="OZ145" s="227"/>
      <c r="PA145" s="227"/>
      <c r="PB145" s="227"/>
      <c r="PC145" s="227"/>
      <c r="PD145" s="227"/>
      <c r="PE145" s="227"/>
      <c r="PF145" s="227"/>
      <c r="PG145" s="227"/>
      <c r="PH145" s="227"/>
      <c r="PI145" s="227"/>
      <c r="PJ145" s="227"/>
      <c r="PK145" s="227"/>
      <c r="PL145" s="227"/>
      <c r="PM145" s="227"/>
      <c r="PN145" s="227"/>
      <c r="PO145" s="227"/>
      <c r="PP145" s="227"/>
      <c r="PQ145" s="227"/>
      <c r="PR145" s="227"/>
      <c r="PS145" s="227"/>
      <c r="PT145" s="227"/>
      <c r="PU145" s="227"/>
      <c r="PV145" s="227"/>
      <c r="PW145" s="227"/>
      <c r="PX145" s="227"/>
      <c r="PY145" s="227"/>
      <c r="PZ145" s="227"/>
      <c r="QA145" s="227"/>
      <c r="QB145" s="227"/>
      <c r="QC145" s="227"/>
      <c r="QD145" s="227"/>
      <c r="QE145" s="227"/>
      <c r="QF145" s="227"/>
      <c r="QG145" s="227"/>
      <c r="QH145" s="227"/>
      <c r="QI145" s="227"/>
      <c r="QJ145" s="227"/>
      <c r="QK145" s="227"/>
      <c r="QL145" s="227"/>
      <c r="QM145" s="227"/>
      <c r="QN145" s="227"/>
      <c r="QO145" s="227"/>
      <c r="QP145" s="227"/>
      <c r="QQ145" s="227"/>
      <c r="QR145" s="227"/>
      <c r="QS145" s="227"/>
      <c r="QT145" s="227"/>
      <c r="QU145" s="227"/>
      <c r="QV145" s="227"/>
      <c r="QW145" s="227"/>
      <c r="QX145" s="227"/>
      <c r="QY145" s="227"/>
      <c r="QZ145" s="227"/>
      <c r="RA145" s="227"/>
      <c r="RB145" s="227"/>
      <c r="RC145" s="227"/>
      <c r="RD145" s="227"/>
      <c r="RE145" s="227"/>
      <c r="RF145" s="227"/>
      <c r="RG145" s="227"/>
      <c r="RH145" s="227"/>
      <c r="RI145" s="227"/>
      <c r="RJ145" s="227"/>
      <c r="RK145" s="227"/>
      <c r="RL145" s="227"/>
      <c r="RM145" s="227"/>
      <c r="RN145" s="227"/>
      <c r="RO145" s="227"/>
      <c r="RP145" s="227"/>
      <c r="RQ145" s="227"/>
      <c r="RR145" s="227"/>
      <c r="RS145" s="227"/>
      <c r="RT145" s="227"/>
      <c r="RU145" s="227"/>
      <c r="RV145" s="227"/>
      <c r="RW145" s="227"/>
      <c r="RX145" s="227"/>
      <c r="RY145" s="227"/>
      <c r="RZ145" s="227"/>
      <c r="SA145" s="227"/>
      <c r="SB145" s="227"/>
      <c r="SC145" s="227"/>
      <c r="SD145" s="227"/>
      <c r="SE145" s="227"/>
      <c r="SF145" s="227"/>
      <c r="SG145" s="227"/>
      <c r="SH145" s="227"/>
      <c r="SI145" s="227"/>
      <c r="SJ145" s="227"/>
      <c r="SK145" s="227"/>
      <c r="SL145" s="227"/>
      <c r="SM145" s="227"/>
      <c r="SN145" s="227"/>
      <c r="SO145" s="227"/>
      <c r="SP145" s="227"/>
      <c r="SQ145" s="227"/>
      <c r="SR145" s="227"/>
      <c r="SS145" s="227"/>
      <c r="ST145" s="227"/>
      <c r="SU145" s="227"/>
      <c r="SV145" s="227"/>
      <c r="SW145" s="227"/>
      <c r="SX145" s="227"/>
      <c r="SY145" s="227"/>
      <c r="SZ145" s="227"/>
      <c r="TA145" s="227"/>
      <c r="TB145" s="227"/>
      <c r="TC145" s="227"/>
      <c r="TD145" s="227"/>
      <c r="TE145" s="227"/>
      <c r="TF145" s="227"/>
      <c r="TG145" s="227"/>
      <c r="TH145" s="227"/>
      <c r="TI145" s="227"/>
      <c r="TJ145" s="227"/>
      <c r="TK145" s="227"/>
      <c r="TL145" s="227"/>
      <c r="TM145" s="227"/>
      <c r="TN145" s="227"/>
      <c r="TO145" s="227"/>
      <c r="TP145" s="227"/>
      <c r="TQ145" s="227"/>
      <c r="TR145" s="227"/>
      <c r="TS145" s="227"/>
      <c r="TT145" s="227"/>
      <c r="TU145" s="227"/>
      <c r="TV145" s="227"/>
      <c r="TW145" s="227"/>
      <c r="TX145" s="227"/>
      <c r="TY145" s="227"/>
      <c r="TZ145" s="227"/>
      <c r="UA145" s="227"/>
      <c r="UB145" s="227"/>
      <c r="UC145" s="227"/>
      <c r="UD145" s="227"/>
      <c r="UE145" s="227"/>
      <c r="UF145" s="227"/>
      <c r="UG145" s="227"/>
      <c r="UH145" s="227"/>
      <c r="UI145" s="227"/>
      <c r="UJ145" s="227"/>
      <c r="UK145" s="227"/>
      <c r="UL145" s="227"/>
      <c r="UM145" s="227"/>
      <c r="UN145" s="227"/>
      <c r="UO145" s="227"/>
      <c r="UP145" s="227"/>
      <c r="UQ145" s="227"/>
      <c r="UR145" s="227"/>
      <c r="US145" s="227"/>
      <c r="UT145" s="227"/>
      <c r="UU145" s="227"/>
      <c r="UV145" s="227"/>
      <c r="UW145" s="227"/>
      <c r="UX145" s="227"/>
      <c r="UY145" s="227"/>
      <c r="UZ145" s="227"/>
      <c r="VA145" s="227"/>
      <c r="VB145" s="227"/>
      <c r="VC145" s="227"/>
      <c r="VD145" s="227"/>
      <c r="VE145" s="227"/>
      <c r="VF145" s="227"/>
      <c r="VG145" s="227"/>
      <c r="VH145" s="227"/>
      <c r="VI145" s="227"/>
      <c r="VJ145" s="227"/>
      <c r="VK145" s="227"/>
      <c r="VL145" s="227"/>
      <c r="VM145" s="227"/>
      <c r="VN145" s="227"/>
      <c r="VO145" s="227"/>
      <c r="VP145" s="227"/>
      <c r="VQ145" s="227"/>
      <c r="VR145" s="227"/>
      <c r="VS145" s="227"/>
      <c r="VT145" s="227"/>
      <c r="VU145" s="227"/>
      <c r="VV145" s="227"/>
      <c r="VW145" s="227"/>
      <c r="VX145" s="227"/>
      <c r="VY145" s="227"/>
      <c r="VZ145" s="227"/>
      <c r="WA145" s="227"/>
      <c r="WB145" s="227"/>
      <c r="WC145" s="227"/>
      <c r="WD145" s="227"/>
      <c r="WE145" s="227"/>
      <c r="WF145" s="227"/>
      <c r="WG145" s="227"/>
      <c r="WH145" s="227"/>
      <c r="WI145" s="227"/>
      <c r="WJ145" s="227"/>
      <c r="WK145" s="227"/>
      <c r="WL145" s="227"/>
      <c r="WM145" s="227"/>
      <c r="WN145" s="227"/>
      <c r="WO145" s="227"/>
      <c r="WP145" s="227"/>
      <c r="WQ145" s="227"/>
      <c r="WR145" s="227"/>
      <c r="WS145" s="227"/>
      <c r="WT145" s="227"/>
      <c r="WU145" s="227"/>
      <c r="WV145" s="227"/>
      <c r="WW145" s="227"/>
      <c r="WX145" s="227"/>
      <c r="WY145" s="227"/>
      <c r="WZ145" s="227"/>
      <c r="XA145" s="227"/>
      <c r="XB145" s="227"/>
      <c r="XC145" s="227"/>
      <c r="XD145" s="227"/>
      <c r="XE145" s="227"/>
      <c r="XF145" s="227"/>
      <c r="XG145" s="227"/>
      <c r="XH145" s="227"/>
      <c r="XI145" s="227"/>
      <c r="XJ145" s="227"/>
      <c r="XK145" s="227"/>
      <c r="XL145" s="227"/>
      <c r="XM145" s="227"/>
      <c r="XN145" s="227"/>
      <c r="XO145" s="227"/>
      <c r="XP145" s="227"/>
      <c r="XQ145" s="227"/>
      <c r="XR145" s="227"/>
      <c r="XS145" s="227"/>
      <c r="XT145" s="227"/>
      <c r="XU145" s="227"/>
      <c r="XV145" s="227"/>
      <c r="XW145" s="227"/>
      <c r="XX145" s="227"/>
      <c r="XY145" s="227"/>
      <c r="XZ145" s="227"/>
      <c r="YA145" s="227"/>
      <c r="YB145" s="227"/>
      <c r="YC145" s="227"/>
      <c r="YD145" s="227"/>
      <c r="YE145" s="227"/>
      <c r="YF145" s="227"/>
      <c r="YG145" s="227"/>
      <c r="YH145" s="227"/>
      <c r="YI145" s="227"/>
      <c r="YJ145" s="227"/>
      <c r="YK145" s="227"/>
      <c r="YL145" s="227"/>
      <c r="YM145" s="227"/>
      <c r="YN145" s="227"/>
      <c r="YO145" s="227"/>
      <c r="YP145" s="227"/>
      <c r="YQ145" s="227"/>
      <c r="YR145" s="227"/>
      <c r="YS145" s="227"/>
      <c r="YT145" s="227"/>
      <c r="YU145" s="227"/>
      <c r="YV145" s="227"/>
      <c r="YW145" s="227"/>
      <c r="YX145" s="227"/>
      <c r="YY145" s="227"/>
      <c r="YZ145" s="227"/>
      <c r="ZA145" s="227"/>
      <c r="ZB145" s="227"/>
      <c r="ZC145" s="227"/>
      <c r="ZD145" s="227"/>
      <c r="ZE145" s="227"/>
      <c r="ZF145" s="227"/>
      <c r="ZG145" s="227"/>
      <c r="ZH145" s="227"/>
      <c r="ZI145" s="227"/>
      <c r="ZJ145" s="227"/>
      <c r="ZK145" s="227"/>
      <c r="ZL145" s="227"/>
      <c r="ZM145" s="227"/>
      <c r="ZN145" s="227"/>
      <c r="ZO145" s="227"/>
      <c r="ZP145" s="227"/>
      <c r="ZQ145" s="227"/>
      <c r="ZR145" s="227"/>
      <c r="ZS145" s="227"/>
      <c r="ZT145" s="227"/>
      <c r="ZU145" s="227"/>
      <c r="ZV145" s="227"/>
      <c r="ZW145" s="227"/>
      <c r="ZX145" s="227"/>
      <c r="ZY145" s="227"/>
      <c r="ZZ145" s="227"/>
      <c r="AAA145" s="227"/>
      <c r="AAB145" s="227"/>
      <c r="AAC145" s="227"/>
      <c r="AAD145" s="227"/>
      <c r="AAE145" s="227"/>
      <c r="AAF145" s="227"/>
      <c r="AAG145" s="227"/>
      <c r="AAH145" s="227"/>
      <c r="AAI145" s="227"/>
      <c r="AAJ145" s="227"/>
      <c r="AAK145" s="227"/>
      <c r="AAL145" s="227"/>
      <c r="AAM145" s="227"/>
      <c r="AAN145" s="227"/>
      <c r="AAO145" s="227"/>
      <c r="AAP145" s="227"/>
      <c r="AAQ145" s="227"/>
      <c r="AAR145" s="227"/>
      <c r="AAS145" s="227"/>
      <c r="AAT145" s="227"/>
      <c r="AAU145" s="227"/>
      <c r="AAV145" s="227"/>
      <c r="AAW145" s="227"/>
      <c r="AAX145" s="227"/>
      <c r="AAY145" s="227"/>
      <c r="AAZ145" s="227"/>
      <c r="ABA145" s="227"/>
      <c r="ABB145" s="227"/>
      <c r="ABC145" s="227"/>
      <c r="ABD145" s="227"/>
      <c r="ABE145" s="227"/>
      <c r="ABF145" s="227"/>
      <c r="ABG145" s="227"/>
      <c r="ABH145" s="227"/>
      <c r="ABI145" s="227"/>
      <c r="ABJ145" s="227"/>
      <c r="ABK145" s="227"/>
      <c r="ABL145" s="227"/>
      <c r="ABM145" s="227"/>
      <c r="ABN145" s="227"/>
      <c r="ABO145" s="227"/>
      <c r="ABP145" s="227"/>
      <c r="ABQ145" s="227"/>
      <c r="ABR145" s="227"/>
      <c r="ABS145" s="227"/>
      <c r="ABT145" s="227"/>
      <c r="ABU145" s="227"/>
      <c r="ABV145" s="227"/>
      <c r="ABW145" s="227"/>
      <c r="ABX145" s="227"/>
      <c r="ABY145" s="227"/>
      <c r="ABZ145" s="227"/>
      <c r="ACA145" s="227"/>
      <c r="ACB145" s="227"/>
      <c r="ACC145" s="227"/>
      <c r="ACD145" s="227"/>
      <c r="ACE145" s="227"/>
      <c r="ACF145" s="227"/>
      <c r="ACG145" s="227"/>
      <c r="ACH145" s="227"/>
      <c r="ACI145" s="227"/>
      <c r="ACJ145" s="227"/>
      <c r="ACK145" s="227"/>
      <c r="ACL145" s="227"/>
      <c r="ACM145" s="227"/>
      <c r="ACN145" s="227"/>
      <c r="ACO145" s="227"/>
      <c r="ACP145" s="227"/>
      <c r="ACQ145" s="227"/>
      <c r="ACR145" s="227"/>
      <c r="ACS145" s="227"/>
      <c r="ACT145" s="227"/>
      <c r="ACU145" s="227"/>
      <c r="ACV145" s="227"/>
      <c r="ACW145" s="227"/>
      <c r="ACX145" s="227"/>
      <c r="ACY145" s="227"/>
      <c r="ACZ145" s="227"/>
      <c r="ADA145" s="227"/>
      <c r="ADB145" s="227"/>
      <c r="ADC145" s="227"/>
      <c r="ADD145" s="227"/>
      <c r="ADE145" s="227"/>
      <c r="ADF145" s="227"/>
      <c r="ADG145" s="227"/>
      <c r="ADH145" s="227"/>
      <c r="ADI145" s="227"/>
      <c r="ADJ145" s="227"/>
      <c r="ADK145" s="227"/>
      <c r="ADL145" s="227"/>
      <c r="ADM145" s="227"/>
      <c r="ADN145" s="227"/>
      <c r="ADO145" s="227"/>
      <c r="ADP145" s="227"/>
      <c r="ADQ145" s="227"/>
      <c r="ADR145" s="227"/>
      <c r="ADS145" s="227"/>
      <c r="ADT145" s="227"/>
      <c r="ADU145" s="227"/>
      <c r="ADV145" s="227"/>
      <c r="ADW145" s="227"/>
      <c r="ADX145" s="227"/>
      <c r="ADY145" s="227"/>
      <c r="ADZ145" s="227"/>
      <c r="AEA145" s="227"/>
      <c r="AEB145" s="227"/>
      <c r="AEC145" s="227"/>
      <c r="AED145" s="227"/>
      <c r="AEE145" s="227"/>
      <c r="AEF145" s="227"/>
      <c r="AEG145" s="227"/>
      <c r="AEH145" s="227"/>
      <c r="AEI145" s="227"/>
      <c r="AEJ145" s="227"/>
      <c r="AEK145" s="227"/>
      <c r="AEL145" s="227"/>
      <c r="AEM145" s="227"/>
      <c r="AEN145" s="227"/>
      <c r="AEO145" s="227"/>
      <c r="AEP145" s="227"/>
      <c r="AEQ145" s="227"/>
      <c r="AER145" s="227"/>
      <c r="AES145" s="227"/>
      <c r="AET145" s="227"/>
      <c r="AEU145" s="227"/>
      <c r="AEV145" s="227"/>
      <c r="AEW145" s="227"/>
      <c r="AEX145" s="227"/>
      <c r="AEY145" s="227"/>
      <c r="AEZ145" s="227"/>
      <c r="AFA145" s="227"/>
      <c r="AFB145" s="227"/>
      <c r="AFC145" s="227"/>
      <c r="AFD145" s="227"/>
      <c r="AFE145" s="227"/>
      <c r="AFF145" s="227"/>
      <c r="AFG145" s="227"/>
      <c r="AFH145" s="227"/>
      <c r="AFI145" s="227"/>
      <c r="AFJ145" s="227"/>
      <c r="AFK145" s="227"/>
      <c r="AFL145" s="227"/>
      <c r="AFM145" s="227"/>
      <c r="AFN145" s="227"/>
      <c r="AFO145" s="227"/>
      <c r="AFP145" s="227"/>
      <c r="AFQ145" s="227"/>
      <c r="AFR145" s="227"/>
      <c r="AFS145" s="227"/>
      <c r="AFT145" s="227"/>
      <c r="AFU145" s="227"/>
      <c r="AFV145" s="227"/>
      <c r="AFW145" s="227"/>
      <c r="AFX145" s="227"/>
      <c r="AFY145" s="227"/>
      <c r="AFZ145" s="227"/>
      <c r="AGA145" s="227"/>
      <c r="AGB145" s="227"/>
      <c r="AGC145" s="227"/>
      <c r="AGD145" s="227"/>
      <c r="AGE145" s="227"/>
      <c r="AGF145" s="227"/>
      <c r="AGG145" s="227"/>
      <c r="AGH145" s="227"/>
      <c r="AGI145" s="227"/>
      <c r="AGJ145" s="227"/>
      <c r="AGK145" s="227"/>
      <c r="AGL145" s="227"/>
      <c r="AGM145" s="227"/>
      <c r="AGN145" s="227"/>
      <c r="AGO145" s="227"/>
      <c r="AGP145" s="227"/>
      <c r="AGQ145" s="227"/>
      <c r="AGR145" s="227"/>
      <c r="AGS145" s="227"/>
      <c r="AGT145" s="227"/>
      <c r="AGU145" s="227"/>
      <c r="AGV145" s="227"/>
      <c r="AGW145" s="227"/>
      <c r="AGX145" s="227"/>
      <c r="AGY145" s="227"/>
      <c r="AGZ145" s="227"/>
      <c r="AHA145" s="227"/>
      <c r="AHB145" s="227"/>
      <c r="AHC145" s="227"/>
      <c r="AHD145" s="227"/>
      <c r="AHE145" s="227"/>
      <c r="AHF145" s="227"/>
      <c r="AHG145" s="227"/>
      <c r="AHH145" s="227"/>
      <c r="AHI145" s="227"/>
      <c r="AHJ145" s="227"/>
      <c r="AHK145" s="227"/>
      <c r="AHL145" s="227"/>
      <c r="AHM145" s="227"/>
      <c r="AHN145" s="227"/>
      <c r="AHO145" s="227"/>
      <c r="AHP145" s="227"/>
      <c r="AHQ145" s="227"/>
      <c r="AHR145" s="227"/>
      <c r="AHS145" s="227"/>
      <c r="AHT145" s="227"/>
      <c r="AHU145" s="227"/>
      <c r="AHV145" s="227"/>
      <c r="AHW145" s="227"/>
      <c r="AHX145" s="227"/>
      <c r="AHY145" s="227"/>
      <c r="AHZ145" s="227"/>
      <c r="AIA145" s="227"/>
      <c r="AIB145" s="227"/>
      <c r="AIC145" s="227"/>
      <c r="AID145" s="227"/>
      <c r="AIE145" s="227"/>
      <c r="AIF145" s="227"/>
      <c r="AIG145" s="227"/>
      <c r="AIH145" s="227"/>
      <c r="AII145" s="227"/>
      <c r="AIJ145" s="227"/>
      <c r="AIK145" s="227"/>
      <c r="AIL145" s="227"/>
      <c r="AIM145" s="227"/>
      <c r="AIN145" s="227"/>
      <c r="AIO145" s="227"/>
      <c r="AIP145" s="227"/>
      <c r="AIQ145" s="227"/>
      <c r="AIR145" s="227"/>
      <c r="AIS145" s="227"/>
      <c r="AIT145" s="227"/>
      <c r="AIU145" s="227"/>
      <c r="AIV145" s="227"/>
      <c r="AIW145" s="227"/>
      <c r="AIX145" s="227"/>
      <c r="AIY145" s="227"/>
      <c r="AIZ145" s="227"/>
      <c r="AJA145" s="227"/>
      <c r="AJB145" s="227"/>
      <c r="AJC145" s="227"/>
      <c r="AJD145" s="227"/>
      <c r="AJE145" s="227"/>
      <c r="AJF145" s="227"/>
      <c r="AJG145" s="227"/>
      <c r="AJH145" s="227"/>
      <c r="AJI145" s="227"/>
      <c r="AJJ145" s="227"/>
      <c r="AJK145" s="227"/>
      <c r="AJL145" s="227"/>
      <c r="AJM145" s="227"/>
      <c r="AJN145" s="227"/>
      <c r="AJO145" s="227"/>
      <c r="AJP145" s="227"/>
      <c r="AJQ145" s="227"/>
      <c r="AJR145" s="227"/>
      <c r="AJS145" s="227"/>
      <c r="AJT145" s="227"/>
      <c r="AJU145" s="227"/>
      <c r="AJV145" s="227"/>
      <c r="AJW145" s="227"/>
      <c r="AJX145" s="227"/>
      <c r="AJY145" s="227"/>
      <c r="AJZ145" s="227"/>
      <c r="AKA145" s="227"/>
      <c r="AKB145" s="227"/>
      <c r="AKC145" s="227"/>
      <c r="AKD145" s="227"/>
      <c r="AKE145" s="227"/>
      <c r="AKF145" s="227"/>
      <c r="AKG145" s="227"/>
      <c r="AKH145" s="227"/>
      <c r="AKI145" s="227"/>
      <c r="AKJ145" s="227"/>
      <c r="AKK145" s="227"/>
      <c r="AKL145" s="227"/>
      <c r="AKM145" s="227"/>
      <c r="AKN145" s="227"/>
      <c r="AKO145" s="227"/>
      <c r="AKP145" s="227"/>
      <c r="AKQ145" s="227"/>
      <c r="AKR145" s="227"/>
      <c r="AKS145" s="227"/>
      <c r="AKT145" s="227"/>
      <c r="AKU145" s="227"/>
      <c r="AKV145" s="227"/>
      <c r="AKW145" s="227"/>
      <c r="AKX145" s="227"/>
      <c r="AKY145" s="227"/>
      <c r="AKZ145" s="227"/>
      <c r="ALA145" s="227"/>
      <c r="ALB145" s="227"/>
      <c r="ALC145" s="227"/>
      <c r="ALD145" s="227"/>
      <c r="ALE145" s="227"/>
      <c r="ALF145" s="227"/>
      <c r="ALG145" s="227"/>
      <c r="ALH145" s="227"/>
      <c r="ALI145" s="227"/>
      <c r="ALJ145" s="227"/>
      <c r="ALK145" s="227"/>
      <c r="ALL145" s="227"/>
      <c r="ALM145" s="227"/>
      <c r="ALN145" s="227"/>
      <c r="ALO145" s="227"/>
      <c r="ALP145" s="227"/>
      <c r="ALQ145" s="227"/>
      <c r="ALR145" s="227"/>
      <c r="ALS145" s="227"/>
      <c r="ALT145" s="227"/>
      <c r="ALU145" s="227"/>
      <c r="ALV145" s="227"/>
      <c r="ALW145" s="227"/>
      <c r="ALX145" s="227"/>
      <c r="ALY145" s="227"/>
      <c r="ALZ145" s="227"/>
      <c r="AMA145" s="227"/>
      <c r="AMB145" s="227"/>
      <c r="AMC145" s="227"/>
      <c r="AMD145" s="227"/>
      <c r="AME145" s="227"/>
      <c r="AMF145" s="227"/>
      <c r="AMG145" s="227"/>
      <c r="AMH145" s="227"/>
      <c r="AMI145" s="227"/>
      <c r="AMJ145" s="227"/>
      <c r="AMK145" s="227"/>
      <c r="AML145" s="227"/>
      <c r="AMM145" s="227"/>
      <c r="AMN145" s="227"/>
      <c r="AMO145" s="227"/>
      <c r="AMP145" s="227"/>
      <c r="AMQ145" s="227"/>
      <c r="AMR145" s="227"/>
      <c r="AMS145" s="227"/>
      <c r="AMT145" s="227"/>
      <c r="AMU145" s="227"/>
      <c r="AMV145" s="227"/>
      <c r="AMW145" s="227"/>
      <c r="AMX145" s="227"/>
    </row>
    <row r="146" spans="1:1038" ht="18" customHeight="1">
      <c r="A146" s="125" t="s">
        <v>1452</v>
      </c>
      <c r="B146" s="126" t="s">
        <v>1278</v>
      </c>
      <c r="D146" s="126" t="s">
        <v>1279</v>
      </c>
      <c r="E146" s="126">
        <v>25</v>
      </c>
      <c r="F146" s="126">
        <v>3</v>
      </c>
      <c r="G146" s="285" t="str">
        <f t="shared" si="45"/>
        <v>25-3</v>
      </c>
      <c r="H146" s="277">
        <v>0</v>
      </c>
      <c r="I146" s="126">
        <v>40.5</v>
      </c>
      <c r="K146" s="545" t="b">
        <f>IF(I147=1,IF(((VLOOKUP($G146,[1]Depth_Lookup!#REF!,9,FALSE))-(H146/100))=0,"Good",IF(((VLOOKUP($G146,[1]Depth_Lookup!$A$3:$J$550,9,FALSE))-(H146/100))&gt;0,"Too Short","Too Long")))</f>
        <v>0</v>
      </c>
      <c r="L146" s="171">
        <f>(VLOOKUP($G146,Depth_Lookup!$A$3:$J$410,10,FALSE))+(H146/100)</f>
        <v>55.43</v>
      </c>
      <c r="M146" s="171">
        <f>(VLOOKUP($G146,Depth_Lookup!$A$3:$J$410,10,FALSE))+(I146/100)</f>
        <v>55.835000000000001</v>
      </c>
      <c r="N146" s="127" t="s">
        <v>1491</v>
      </c>
      <c r="O146" s="126">
        <v>1</v>
      </c>
      <c r="P146" s="126" t="s">
        <v>853</v>
      </c>
      <c r="Q146" s="126" t="s">
        <v>125</v>
      </c>
      <c r="R146" s="196" t="s">
        <v>1633</v>
      </c>
      <c r="S146" s="126" t="s">
        <v>700</v>
      </c>
      <c r="T146" s="126" t="s">
        <v>587</v>
      </c>
      <c r="W146" s="126" t="s">
        <v>102</v>
      </c>
      <c r="X146" s="202">
        <v>5</v>
      </c>
      <c r="Y146" s="126" t="s">
        <v>90</v>
      </c>
      <c r="Z146" s="126" t="s">
        <v>91</v>
      </c>
      <c r="AF146" s="196" t="e">
        <v>#N/A</v>
      </c>
      <c r="AI146" s="130">
        <v>80</v>
      </c>
      <c r="AO146" s="130"/>
      <c r="AU146" s="130"/>
      <c r="BA146" s="130">
        <v>20</v>
      </c>
      <c r="BB146" s="126">
        <v>8</v>
      </c>
      <c r="BC146" s="126">
        <v>3</v>
      </c>
      <c r="BD146" s="126" t="s">
        <v>110</v>
      </c>
      <c r="BE146" s="126" t="s">
        <v>103</v>
      </c>
      <c r="BG146" s="130"/>
      <c r="BM146" s="130"/>
      <c r="BY146" s="130"/>
      <c r="CG146" s="131"/>
      <c r="CH146" s="132" t="s">
        <v>1329</v>
      </c>
      <c r="CI146" s="132">
        <v>100</v>
      </c>
      <c r="CJ146" s="132" t="s">
        <v>514</v>
      </c>
      <c r="CK146" s="133"/>
      <c r="CL146" s="134"/>
      <c r="CM146" s="134"/>
      <c r="CN146" s="134"/>
      <c r="CO146" s="134"/>
      <c r="CP146" s="134"/>
      <c r="CQ146" s="134"/>
      <c r="CR146" s="134"/>
      <c r="CS146" s="134"/>
      <c r="CT146" s="134"/>
      <c r="CU146" s="134"/>
      <c r="CV146" s="134"/>
      <c r="CW146" s="134"/>
      <c r="CX146" s="134"/>
      <c r="CY146" s="134"/>
      <c r="CZ146" s="134"/>
      <c r="DA146" s="134"/>
      <c r="DB146" s="134">
        <v>80</v>
      </c>
      <c r="DC146" s="135">
        <v>20</v>
      </c>
      <c r="DD146" s="134"/>
      <c r="DE146" s="134"/>
      <c r="DF146" s="134"/>
      <c r="DG146" s="134"/>
      <c r="DH146" s="134"/>
      <c r="DI146" s="134"/>
      <c r="DJ146" s="134"/>
      <c r="DK146" s="207">
        <v>100</v>
      </c>
      <c r="DL146" s="131"/>
      <c r="DM146" s="134"/>
      <c r="DN146" s="134"/>
      <c r="DO146" s="136"/>
      <c r="DQ146" s="131"/>
      <c r="DR146" s="136"/>
      <c r="DS146" s="131"/>
      <c r="DT146" s="138" t="s">
        <v>1458</v>
      </c>
      <c r="DW146" s="213">
        <v>100</v>
      </c>
      <c r="DX146" s="214" t="e">
        <v>#N/A</v>
      </c>
      <c r="DY146" s="139" t="s">
        <v>1405</v>
      </c>
      <c r="DZ146" s="139" t="s">
        <v>1432</v>
      </c>
      <c r="EA146" s="139"/>
      <c r="ED146" s="229" t="s">
        <v>2517</v>
      </c>
      <c r="EE146" s="140"/>
      <c r="EG146" s="140"/>
      <c r="EI146" s="218" t="e">
        <f>VLOOKUP(EH146,definitions_list_mag!$Y$12:$Z$15,2,FALSE)</f>
        <v>#N/A</v>
      </c>
      <c r="EJ146" s="143"/>
      <c r="EK146" s="221" t="e">
        <f>VLOOKUP(EJ146,definitions_list_mag!$AT$3:$AU$5,2,FALSE)</f>
        <v>#N/A</v>
      </c>
      <c r="EM146" s="109"/>
      <c r="EN146" s="109"/>
      <c r="EZ146" s="192" t="e">
        <f t="shared" si="46"/>
        <v>#DIV/0!</v>
      </c>
      <c r="FA146" s="192" t="e">
        <f t="shared" si="47"/>
        <v>#DIV/0!</v>
      </c>
      <c r="FB146" s="192" t="e">
        <f t="shared" si="48"/>
        <v>#DIV/0!</v>
      </c>
      <c r="FC146" s="192" t="e">
        <f t="shared" si="49"/>
        <v>#DIV/0!</v>
      </c>
      <c r="FD146" s="192" t="e">
        <f t="shared" si="50"/>
        <v>#DIV/0!</v>
      </c>
      <c r="FE146" s="193" t="e">
        <f t="shared" si="51"/>
        <v>#DIV/0!</v>
      </c>
      <c r="FF146" s="194" t="e">
        <f t="shared" si="52"/>
        <v>#DIV/0!</v>
      </c>
      <c r="FG146" s="143"/>
      <c r="FI146" s="778">
        <f t="shared" si="53"/>
        <v>0</v>
      </c>
      <c r="FJ146" s="779" t="e">
        <f t="shared" si="54"/>
        <v>#DIV/0!</v>
      </c>
      <c r="FK146" s="779" t="e">
        <f t="shared" si="55"/>
        <v>#DIV/0!</v>
      </c>
      <c r="FL146" s="780" t="e">
        <f t="shared" si="56"/>
        <v>#DIV/0!</v>
      </c>
      <c r="FM146" s="169" t="e">
        <f t="shared" si="57"/>
        <v>#DIV/0!</v>
      </c>
      <c r="FN146" s="783" t="e">
        <f t="shared" si="58"/>
        <v>#DIV/0!</v>
      </c>
    </row>
    <row r="147" spans="1:1038" s="288" customFormat="1" ht="18" customHeight="1">
      <c r="A147" s="352" t="s">
        <v>1452</v>
      </c>
      <c r="B147" s="227" t="s">
        <v>1278</v>
      </c>
      <c r="C147" s="227"/>
      <c r="D147" s="227" t="s">
        <v>1279</v>
      </c>
      <c r="E147" s="227">
        <v>25</v>
      </c>
      <c r="F147" s="227">
        <v>3</v>
      </c>
      <c r="G147" s="285" t="str">
        <f t="shared" si="45"/>
        <v>25-3</v>
      </c>
      <c r="H147" s="278">
        <v>40.5</v>
      </c>
      <c r="I147" s="227">
        <v>62</v>
      </c>
      <c r="J147" s="226"/>
      <c r="K147" s="545" t="b">
        <f>IF(I148=1,IF(((VLOOKUP($G147,[1]Depth_Lookup!#REF!,9,FALSE))-(H147/100))=0,"Good",IF(((VLOOKUP($G147,[1]Depth_Lookup!$A$3:$J$550,9,FALSE))-(H147/100))&gt;0,"Too Short","Too Long")))</f>
        <v>0</v>
      </c>
      <c r="L147" s="171">
        <f>(VLOOKUP($G147,Depth_Lookup!$A$3:$J$410,10,FALSE))+(H147/100)</f>
        <v>55.835000000000001</v>
      </c>
      <c r="M147" s="171">
        <f>(VLOOKUP($G147,Depth_Lookup!$A$3:$J$410,10,FALSE))+(I147/100)</f>
        <v>56.05</v>
      </c>
      <c r="N147" s="230" t="s">
        <v>1492</v>
      </c>
      <c r="O147" s="227">
        <v>1</v>
      </c>
      <c r="P147" s="227" t="s">
        <v>853</v>
      </c>
      <c r="Q147" s="227" t="s">
        <v>125</v>
      </c>
      <c r="R147" s="286" t="s">
        <v>1633</v>
      </c>
      <c r="S147" s="227" t="s">
        <v>587</v>
      </c>
      <c r="T147" s="227" t="s">
        <v>700</v>
      </c>
      <c r="U147" s="227" t="s">
        <v>108</v>
      </c>
      <c r="V147" s="227" t="s">
        <v>509</v>
      </c>
      <c r="W147" s="227" t="s">
        <v>102</v>
      </c>
      <c r="X147" s="287">
        <v>5</v>
      </c>
      <c r="Y147" s="227" t="s">
        <v>90</v>
      </c>
      <c r="Z147" s="227" t="s">
        <v>91</v>
      </c>
      <c r="AA147" s="227"/>
      <c r="AB147" s="227" t="s">
        <v>116</v>
      </c>
      <c r="AC147" s="227" t="s">
        <v>95</v>
      </c>
      <c r="AD147" s="227" t="s">
        <v>96</v>
      </c>
      <c r="AE147" s="233" t="s">
        <v>123</v>
      </c>
      <c r="AF147" s="286">
        <v>1</v>
      </c>
      <c r="AG147" s="237"/>
      <c r="AH147" s="227" t="s">
        <v>1489</v>
      </c>
      <c r="AI147" s="240">
        <v>75</v>
      </c>
      <c r="AJ147" s="227"/>
      <c r="AK147" s="227"/>
      <c r="AL147" s="227"/>
      <c r="AM147" s="227"/>
      <c r="AN147" s="227"/>
      <c r="AO147" s="240"/>
      <c r="AP147" s="227"/>
      <c r="AQ147" s="227"/>
      <c r="AR147" s="227"/>
      <c r="AS147" s="227"/>
      <c r="AT147" s="227"/>
      <c r="AU147" s="240"/>
      <c r="AV147" s="227"/>
      <c r="AW147" s="227"/>
      <c r="AX147" s="227"/>
      <c r="AY147" s="227"/>
      <c r="AZ147" s="227"/>
      <c r="BA147" s="240">
        <v>25</v>
      </c>
      <c r="BB147" s="227">
        <v>10</v>
      </c>
      <c r="BC147" s="227">
        <v>4</v>
      </c>
      <c r="BD147" s="227" t="s">
        <v>110</v>
      </c>
      <c r="BE147" s="227" t="s">
        <v>103</v>
      </c>
      <c r="BF147" s="227"/>
      <c r="BG147" s="240"/>
      <c r="BH147" s="227"/>
      <c r="BI147" s="227"/>
      <c r="BJ147" s="227"/>
      <c r="BK147" s="227"/>
      <c r="BL147" s="227"/>
      <c r="BM147" s="240"/>
      <c r="BN147" s="227"/>
      <c r="BO147" s="227"/>
      <c r="BP147" s="227"/>
      <c r="BQ147" s="227"/>
      <c r="BR147" s="227"/>
      <c r="BS147" s="227"/>
      <c r="BT147" s="227"/>
      <c r="BU147" s="227"/>
      <c r="BV147" s="227"/>
      <c r="BW147" s="227"/>
      <c r="BX147" s="227"/>
      <c r="BY147" s="240"/>
      <c r="BZ147" s="227"/>
      <c r="CA147" s="227"/>
      <c r="CB147" s="227"/>
      <c r="CC147" s="227"/>
      <c r="CD147" s="227"/>
      <c r="CE147" s="227"/>
      <c r="CF147" s="227"/>
      <c r="CG147" s="148"/>
      <c r="CH147" s="149" t="s">
        <v>1472</v>
      </c>
      <c r="CI147" s="149">
        <v>100</v>
      </c>
      <c r="CJ147" s="149" t="s">
        <v>514</v>
      </c>
      <c r="CK147" s="151"/>
      <c r="CL147" s="152"/>
      <c r="CM147" s="152"/>
      <c r="CN147" s="152"/>
      <c r="CO147" s="152"/>
      <c r="CP147" s="152"/>
      <c r="CQ147" s="152"/>
      <c r="CR147" s="152"/>
      <c r="CS147" s="152"/>
      <c r="CT147" s="152"/>
      <c r="CU147" s="152"/>
      <c r="CV147" s="152"/>
      <c r="CW147" s="152"/>
      <c r="CX147" s="152"/>
      <c r="CY147" s="152"/>
      <c r="CZ147" s="152"/>
      <c r="DA147" s="152"/>
      <c r="DB147" s="152">
        <v>75</v>
      </c>
      <c r="DC147" s="229">
        <v>25</v>
      </c>
      <c r="DD147" s="152"/>
      <c r="DE147" s="152"/>
      <c r="DF147" s="152"/>
      <c r="DG147" s="152"/>
      <c r="DH147" s="152"/>
      <c r="DI147" s="152"/>
      <c r="DJ147" s="152"/>
      <c r="DK147" s="208">
        <v>100</v>
      </c>
      <c r="DL147" s="148"/>
      <c r="DM147" s="152"/>
      <c r="DN147" s="152"/>
      <c r="DO147" s="153"/>
      <c r="DQ147" s="148"/>
      <c r="DR147" s="153"/>
      <c r="DS147" s="148"/>
      <c r="DT147" s="261" t="s">
        <v>1395</v>
      </c>
      <c r="DU147" s="229"/>
      <c r="DV147" s="229"/>
      <c r="DW147" s="290">
        <v>100</v>
      </c>
      <c r="DX147" s="291" t="e">
        <v>#N/A</v>
      </c>
      <c r="DY147" s="154" t="s">
        <v>1401</v>
      </c>
      <c r="DZ147" s="154" t="s">
        <v>1490</v>
      </c>
      <c r="EA147" s="154"/>
      <c r="EB147" s="229"/>
      <c r="EC147" s="292"/>
      <c r="ED147" s="229" t="s">
        <v>2517</v>
      </c>
      <c r="EE147" s="293"/>
      <c r="EF147" s="294"/>
      <c r="EG147" s="293"/>
      <c r="EH147" s="295"/>
      <c r="EI147" s="296" t="e">
        <f>VLOOKUP(EH147,definitions_list_mag!$Y$12:$Z$15,2,FALSE)</f>
        <v>#N/A</v>
      </c>
      <c r="EJ147" s="297"/>
      <c r="EK147" s="298" t="e">
        <f>VLOOKUP(EJ147,definitions_list_mag!$AT$3:$AU$5,2,FALSE)</f>
        <v>#N/A</v>
      </c>
      <c r="EL147" s="293"/>
      <c r="EM147" s="295"/>
      <c r="EN147" s="295"/>
      <c r="EO147" s="321"/>
      <c r="EP147" s="321"/>
      <c r="EQ147" s="321"/>
      <c r="ER147" s="321"/>
      <c r="ES147" s="321"/>
      <c r="ET147" s="321"/>
      <c r="EU147" s="321"/>
      <c r="EV147" s="322"/>
      <c r="EW147" s="322"/>
      <c r="EX147" s="322"/>
      <c r="EY147" s="322"/>
      <c r="EZ147" s="192" t="e">
        <f t="shared" si="46"/>
        <v>#DIV/0!</v>
      </c>
      <c r="FA147" s="192" t="e">
        <f t="shared" si="47"/>
        <v>#DIV/0!</v>
      </c>
      <c r="FB147" s="192" t="e">
        <f t="shared" si="48"/>
        <v>#DIV/0!</v>
      </c>
      <c r="FC147" s="192" t="e">
        <f t="shared" si="49"/>
        <v>#DIV/0!</v>
      </c>
      <c r="FD147" s="192" t="e">
        <f t="shared" si="50"/>
        <v>#DIV/0!</v>
      </c>
      <c r="FE147" s="193" t="e">
        <f t="shared" si="51"/>
        <v>#DIV/0!</v>
      </c>
      <c r="FF147" s="194" t="e">
        <f t="shared" si="52"/>
        <v>#DIV/0!</v>
      </c>
      <c r="FG147" s="297"/>
      <c r="FH147" s="295"/>
      <c r="FI147" s="778">
        <f t="shared" si="53"/>
        <v>0</v>
      </c>
      <c r="FJ147" s="779" t="e">
        <f t="shared" si="54"/>
        <v>#DIV/0!</v>
      </c>
      <c r="FK147" s="779" t="e">
        <f t="shared" si="55"/>
        <v>#DIV/0!</v>
      </c>
      <c r="FL147" s="780" t="e">
        <f t="shared" si="56"/>
        <v>#DIV/0!</v>
      </c>
      <c r="FM147" s="169" t="e">
        <f t="shared" si="57"/>
        <v>#DIV/0!</v>
      </c>
      <c r="FN147" s="783" t="e">
        <f t="shared" si="58"/>
        <v>#DIV/0!</v>
      </c>
      <c r="FO147" s="227"/>
      <c r="FP147" s="227"/>
      <c r="FQ147" s="227"/>
      <c r="FR147" s="227"/>
      <c r="FS147" s="227"/>
      <c r="FT147" s="227"/>
      <c r="FU147" s="227"/>
      <c r="FV147" s="227"/>
      <c r="FW147" s="227"/>
      <c r="FX147" s="227"/>
      <c r="FY147" s="227"/>
      <c r="FZ147" s="227"/>
      <c r="GA147" s="227"/>
      <c r="GB147" s="227"/>
      <c r="GC147" s="227"/>
      <c r="GD147" s="227"/>
      <c r="GE147" s="227"/>
      <c r="GF147" s="227"/>
      <c r="GG147" s="227"/>
      <c r="GH147" s="227"/>
      <c r="GI147" s="227"/>
      <c r="GJ147" s="227"/>
      <c r="GK147" s="227"/>
      <c r="GL147" s="227"/>
      <c r="GM147" s="227"/>
      <c r="GN147" s="227"/>
      <c r="GO147" s="227"/>
      <c r="GP147" s="227"/>
      <c r="GQ147" s="227"/>
      <c r="GR147" s="227"/>
      <c r="GS147" s="227"/>
      <c r="GT147" s="227"/>
      <c r="GU147" s="227"/>
      <c r="GV147" s="227"/>
      <c r="GW147" s="227"/>
      <c r="GX147" s="227"/>
      <c r="GY147" s="227"/>
      <c r="GZ147" s="227"/>
      <c r="HA147" s="227"/>
      <c r="HB147" s="227"/>
      <c r="HC147" s="227"/>
      <c r="HD147" s="227"/>
      <c r="HE147" s="227"/>
      <c r="HF147" s="227"/>
      <c r="HG147" s="227"/>
      <c r="HH147" s="227"/>
      <c r="HI147" s="227"/>
      <c r="HJ147" s="227"/>
      <c r="HK147" s="227"/>
      <c r="HL147" s="227"/>
      <c r="HM147" s="227"/>
      <c r="HN147" s="227"/>
      <c r="HO147" s="227"/>
      <c r="HP147" s="227"/>
      <c r="HQ147" s="227"/>
      <c r="HR147" s="227"/>
      <c r="HS147" s="227"/>
      <c r="HT147" s="227"/>
      <c r="HU147" s="227"/>
      <c r="HV147" s="227"/>
      <c r="HW147" s="227"/>
      <c r="HX147" s="227"/>
      <c r="HY147" s="227"/>
      <c r="HZ147" s="227"/>
      <c r="IA147" s="227"/>
      <c r="IB147" s="227"/>
      <c r="IC147" s="227"/>
      <c r="ID147" s="227"/>
      <c r="IE147" s="227"/>
      <c r="IF147" s="227"/>
      <c r="IG147" s="227"/>
      <c r="IH147" s="227"/>
      <c r="II147" s="227"/>
      <c r="IJ147" s="227"/>
      <c r="IK147" s="227"/>
      <c r="IL147" s="227"/>
      <c r="IM147" s="227"/>
      <c r="IN147" s="227"/>
      <c r="IO147" s="227"/>
      <c r="IP147" s="227"/>
      <c r="IQ147" s="227"/>
      <c r="IR147" s="227"/>
      <c r="IS147" s="227"/>
      <c r="IT147" s="227"/>
      <c r="IU147" s="227"/>
      <c r="IV147" s="227"/>
      <c r="IW147" s="227"/>
      <c r="IX147" s="227"/>
      <c r="IY147" s="227"/>
      <c r="IZ147" s="227"/>
      <c r="JA147" s="227"/>
      <c r="JB147" s="227"/>
      <c r="JC147" s="227"/>
      <c r="JD147" s="227"/>
      <c r="JE147" s="227"/>
      <c r="JF147" s="227"/>
      <c r="JG147" s="227"/>
      <c r="JH147" s="227"/>
      <c r="JI147" s="227"/>
      <c r="JJ147" s="227"/>
      <c r="JK147" s="227"/>
      <c r="JL147" s="227"/>
      <c r="JM147" s="227"/>
      <c r="JN147" s="227"/>
      <c r="JO147" s="227"/>
      <c r="JP147" s="227"/>
      <c r="JQ147" s="227"/>
      <c r="JR147" s="227"/>
      <c r="JS147" s="227"/>
      <c r="JT147" s="227"/>
      <c r="JU147" s="227"/>
      <c r="JV147" s="227"/>
      <c r="JW147" s="227"/>
      <c r="JX147" s="227"/>
      <c r="JY147" s="227"/>
      <c r="JZ147" s="227"/>
      <c r="KA147" s="227"/>
      <c r="KB147" s="227"/>
      <c r="KC147" s="227"/>
      <c r="KD147" s="227"/>
      <c r="KE147" s="227"/>
      <c r="KF147" s="227"/>
      <c r="KG147" s="227"/>
      <c r="KH147" s="227"/>
      <c r="KI147" s="227"/>
      <c r="KJ147" s="227"/>
      <c r="KK147" s="227"/>
      <c r="KL147" s="227"/>
      <c r="KM147" s="227"/>
      <c r="KN147" s="227"/>
      <c r="KO147" s="227"/>
      <c r="KP147" s="227"/>
      <c r="KQ147" s="227"/>
      <c r="KR147" s="227"/>
      <c r="KS147" s="227"/>
      <c r="KT147" s="227"/>
      <c r="KU147" s="227"/>
      <c r="KV147" s="227"/>
      <c r="KW147" s="227"/>
      <c r="KX147" s="227"/>
      <c r="KY147" s="227"/>
      <c r="KZ147" s="227"/>
      <c r="LA147" s="227"/>
      <c r="LB147" s="227"/>
      <c r="LC147" s="227"/>
      <c r="LD147" s="227"/>
      <c r="LE147" s="227"/>
      <c r="LF147" s="227"/>
      <c r="LG147" s="227"/>
      <c r="LH147" s="227"/>
      <c r="LI147" s="227"/>
      <c r="LJ147" s="227"/>
      <c r="LK147" s="227"/>
      <c r="LL147" s="227"/>
      <c r="LM147" s="227"/>
      <c r="LN147" s="227"/>
      <c r="LO147" s="227"/>
      <c r="LP147" s="227"/>
      <c r="LQ147" s="227"/>
      <c r="LR147" s="227"/>
      <c r="LS147" s="227"/>
      <c r="LT147" s="227"/>
      <c r="LU147" s="227"/>
      <c r="LV147" s="227"/>
      <c r="LW147" s="227"/>
      <c r="LX147" s="227"/>
      <c r="LY147" s="227"/>
      <c r="LZ147" s="227"/>
      <c r="MA147" s="227"/>
      <c r="MB147" s="227"/>
      <c r="MC147" s="227"/>
      <c r="MD147" s="227"/>
      <c r="ME147" s="227"/>
      <c r="MF147" s="227"/>
      <c r="MG147" s="227"/>
      <c r="MH147" s="227"/>
      <c r="MI147" s="227"/>
      <c r="MJ147" s="227"/>
      <c r="MK147" s="227"/>
      <c r="ML147" s="227"/>
      <c r="MM147" s="227"/>
      <c r="MN147" s="227"/>
      <c r="MO147" s="227"/>
      <c r="MP147" s="227"/>
      <c r="MQ147" s="227"/>
      <c r="MR147" s="227"/>
      <c r="MS147" s="227"/>
      <c r="MT147" s="227"/>
      <c r="MU147" s="227"/>
      <c r="MV147" s="227"/>
      <c r="MW147" s="227"/>
      <c r="MX147" s="227"/>
      <c r="MY147" s="227"/>
      <c r="MZ147" s="227"/>
      <c r="NA147" s="227"/>
      <c r="NB147" s="227"/>
      <c r="NC147" s="227"/>
      <c r="ND147" s="227"/>
      <c r="NE147" s="227"/>
      <c r="NF147" s="227"/>
      <c r="NG147" s="227"/>
      <c r="NH147" s="227"/>
      <c r="NI147" s="227"/>
      <c r="NJ147" s="227"/>
      <c r="NK147" s="227"/>
      <c r="NL147" s="227"/>
      <c r="NM147" s="227"/>
      <c r="NN147" s="227"/>
      <c r="NO147" s="227"/>
      <c r="NP147" s="227"/>
      <c r="NQ147" s="227"/>
      <c r="NR147" s="227"/>
      <c r="NS147" s="227"/>
      <c r="NT147" s="227"/>
      <c r="NU147" s="227"/>
      <c r="NV147" s="227"/>
      <c r="NW147" s="227"/>
      <c r="NX147" s="227"/>
      <c r="NY147" s="227"/>
      <c r="NZ147" s="227"/>
      <c r="OA147" s="227"/>
      <c r="OB147" s="227"/>
      <c r="OC147" s="227"/>
      <c r="OD147" s="227"/>
      <c r="OE147" s="227"/>
      <c r="OF147" s="227"/>
      <c r="OG147" s="227"/>
      <c r="OH147" s="227"/>
      <c r="OI147" s="227"/>
      <c r="OJ147" s="227"/>
      <c r="OK147" s="227"/>
      <c r="OL147" s="227"/>
      <c r="OM147" s="227"/>
      <c r="ON147" s="227"/>
      <c r="OO147" s="227"/>
      <c r="OP147" s="227"/>
      <c r="OQ147" s="227"/>
      <c r="OR147" s="227"/>
      <c r="OS147" s="227"/>
      <c r="OT147" s="227"/>
      <c r="OU147" s="227"/>
      <c r="OV147" s="227"/>
      <c r="OW147" s="227"/>
      <c r="OX147" s="227"/>
      <c r="OY147" s="227"/>
      <c r="OZ147" s="227"/>
      <c r="PA147" s="227"/>
      <c r="PB147" s="227"/>
      <c r="PC147" s="227"/>
      <c r="PD147" s="227"/>
      <c r="PE147" s="227"/>
      <c r="PF147" s="227"/>
      <c r="PG147" s="227"/>
      <c r="PH147" s="227"/>
      <c r="PI147" s="227"/>
      <c r="PJ147" s="227"/>
      <c r="PK147" s="227"/>
      <c r="PL147" s="227"/>
      <c r="PM147" s="227"/>
      <c r="PN147" s="227"/>
      <c r="PO147" s="227"/>
      <c r="PP147" s="227"/>
      <c r="PQ147" s="227"/>
      <c r="PR147" s="227"/>
      <c r="PS147" s="227"/>
      <c r="PT147" s="227"/>
      <c r="PU147" s="227"/>
      <c r="PV147" s="227"/>
      <c r="PW147" s="227"/>
      <c r="PX147" s="227"/>
      <c r="PY147" s="227"/>
      <c r="PZ147" s="227"/>
      <c r="QA147" s="227"/>
      <c r="QB147" s="227"/>
      <c r="QC147" s="227"/>
      <c r="QD147" s="227"/>
      <c r="QE147" s="227"/>
      <c r="QF147" s="227"/>
      <c r="QG147" s="227"/>
      <c r="QH147" s="227"/>
      <c r="QI147" s="227"/>
      <c r="QJ147" s="227"/>
      <c r="QK147" s="227"/>
      <c r="QL147" s="227"/>
      <c r="QM147" s="227"/>
      <c r="QN147" s="227"/>
      <c r="QO147" s="227"/>
      <c r="QP147" s="227"/>
      <c r="QQ147" s="227"/>
      <c r="QR147" s="227"/>
      <c r="QS147" s="227"/>
      <c r="QT147" s="227"/>
      <c r="QU147" s="227"/>
      <c r="QV147" s="227"/>
      <c r="QW147" s="227"/>
      <c r="QX147" s="227"/>
      <c r="QY147" s="227"/>
      <c r="QZ147" s="227"/>
      <c r="RA147" s="227"/>
      <c r="RB147" s="227"/>
      <c r="RC147" s="227"/>
      <c r="RD147" s="227"/>
      <c r="RE147" s="227"/>
      <c r="RF147" s="227"/>
      <c r="RG147" s="227"/>
      <c r="RH147" s="227"/>
      <c r="RI147" s="227"/>
      <c r="RJ147" s="227"/>
      <c r="RK147" s="227"/>
      <c r="RL147" s="227"/>
      <c r="RM147" s="227"/>
      <c r="RN147" s="227"/>
      <c r="RO147" s="227"/>
      <c r="RP147" s="227"/>
      <c r="RQ147" s="227"/>
      <c r="RR147" s="227"/>
      <c r="RS147" s="227"/>
      <c r="RT147" s="227"/>
      <c r="RU147" s="227"/>
      <c r="RV147" s="227"/>
      <c r="RW147" s="227"/>
      <c r="RX147" s="227"/>
      <c r="RY147" s="227"/>
      <c r="RZ147" s="227"/>
      <c r="SA147" s="227"/>
      <c r="SB147" s="227"/>
      <c r="SC147" s="227"/>
      <c r="SD147" s="227"/>
      <c r="SE147" s="227"/>
      <c r="SF147" s="227"/>
      <c r="SG147" s="227"/>
      <c r="SH147" s="227"/>
      <c r="SI147" s="227"/>
      <c r="SJ147" s="227"/>
      <c r="SK147" s="227"/>
      <c r="SL147" s="227"/>
      <c r="SM147" s="227"/>
      <c r="SN147" s="227"/>
      <c r="SO147" s="227"/>
      <c r="SP147" s="227"/>
      <c r="SQ147" s="227"/>
      <c r="SR147" s="227"/>
      <c r="SS147" s="227"/>
      <c r="ST147" s="227"/>
      <c r="SU147" s="227"/>
      <c r="SV147" s="227"/>
      <c r="SW147" s="227"/>
      <c r="SX147" s="227"/>
      <c r="SY147" s="227"/>
      <c r="SZ147" s="227"/>
      <c r="TA147" s="227"/>
      <c r="TB147" s="227"/>
      <c r="TC147" s="227"/>
      <c r="TD147" s="227"/>
      <c r="TE147" s="227"/>
      <c r="TF147" s="227"/>
      <c r="TG147" s="227"/>
      <c r="TH147" s="227"/>
      <c r="TI147" s="227"/>
      <c r="TJ147" s="227"/>
      <c r="TK147" s="227"/>
      <c r="TL147" s="227"/>
      <c r="TM147" s="227"/>
      <c r="TN147" s="227"/>
      <c r="TO147" s="227"/>
      <c r="TP147" s="227"/>
      <c r="TQ147" s="227"/>
      <c r="TR147" s="227"/>
      <c r="TS147" s="227"/>
      <c r="TT147" s="227"/>
      <c r="TU147" s="227"/>
      <c r="TV147" s="227"/>
      <c r="TW147" s="227"/>
      <c r="TX147" s="227"/>
      <c r="TY147" s="227"/>
      <c r="TZ147" s="227"/>
      <c r="UA147" s="227"/>
      <c r="UB147" s="227"/>
      <c r="UC147" s="227"/>
      <c r="UD147" s="227"/>
      <c r="UE147" s="227"/>
      <c r="UF147" s="227"/>
      <c r="UG147" s="227"/>
      <c r="UH147" s="227"/>
      <c r="UI147" s="227"/>
      <c r="UJ147" s="227"/>
      <c r="UK147" s="227"/>
      <c r="UL147" s="227"/>
      <c r="UM147" s="227"/>
      <c r="UN147" s="227"/>
      <c r="UO147" s="227"/>
      <c r="UP147" s="227"/>
      <c r="UQ147" s="227"/>
      <c r="UR147" s="227"/>
      <c r="US147" s="227"/>
      <c r="UT147" s="227"/>
      <c r="UU147" s="227"/>
      <c r="UV147" s="227"/>
      <c r="UW147" s="227"/>
      <c r="UX147" s="227"/>
      <c r="UY147" s="227"/>
      <c r="UZ147" s="227"/>
      <c r="VA147" s="227"/>
      <c r="VB147" s="227"/>
      <c r="VC147" s="227"/>
      <c r="VD147" s="227"/>
      <c r="VE147" s="227"/>
      <c r="VF147" s="227"/>
      <c r="VG147" s="227"/>
      <c r="VH147" s="227"/>
      <c r="VI147" s="227"/>
      <c r="VJ147" s="227"/>
      <c r="VK147" s="227"/>
      <c r="VL147" s="227"/>
      <c r="VM147" s="227"/>
      <c r="VN147" s="227"/>
      <c r="VO147" s="227"/>
      <c r="VP147" s="227"/>
      <c r="VQ147" s="227"/>
      <c r="VR147" s="227"/>
      <c r="VS147" s="227"/>
      <c r="VT147" s="227"/>
      <c r="VU147" s="227"/>
      <c r="VV147" s="227"/>
      <c r="VW147" s="227"/>
      <c r="VX147" s="227"/>
      <c r="VY147" s="227"/>
      <c r="VZ147" s="227"/>
      <c r="WA147" s="227"/>
      <c r="WB147" s="227"/>
      <c r="WC147" s="227"/>
      <c r="WD147" s="227"/>
      <c r="WE147" s="227"/>
      <c r="WF147" s="227"/>
      <c r="WG147" s="227"/>
      <c r="WH147" s="227"/>
      <c r="WI147" s="227"/>
      <c r="WJ147" s="227"/>
      <c r="WK147" s="227"/>
      <c r="WL147" s="227"/>
      <c r="WM147" s="227"/>
      <c r="WN147" s="227"/>
      <c r="WO147" s="227"/>
      <c r="WP147" s="227"/>
      <c r="WQ147" s="227"/>
      <c r="WR147" s="227"/>
      <c r="WS147" s="227"/>
      <c r="WT147" s="227"/>
      <c r="WU147" s="227"/>
      <c r="WV147" s="227"/>
      <c r="WW147" s="227"/>
      <c r="WX147" s="227"/>
      <c r="WY147" s="227"/>
      <c r="WZ147" s="227"/>
      <c r="XA147" s="227"/>
      <c r="XB147" s="227"/>
      <c r="XC147" s="227"/>
      <c r="XD147" s="227"/>
      <c r="XE147" s="227"/>
      <c r="XF147" s="227"/>
      <c r="XG147" s="227"/>
      <c r="XH147" s="227"/>
      <c r="XI147" s="227"/>
      <c r="XJ147" s="227"/>
      <c r="XK147" s="227"/>
      <c r="XL147" s="227"/>
      <c r="XM147" s="227"/>
      <c r="XN147" s="227"/>
      <c r="XO147" s="227"/>
      <c r="XP147" s="227"/>
      <c r="XQ147" s="227"/>
      <c r="XR147" s="227"/>
      <c r="XS147" s="227"/>
      <c r="XT147" s="227"/>
      <c r="XU147" s="227"/>
      <c r="XV147" s="227"/>
      <c r="XW147" s="227"/>
      <c r="XX147" s="227"/>
      <c r="XY147" s="227"/>
      <c r="XZ147" s="227"/>
      <c r="YA147" s="227"/>
      <c r="YB147" s="227"/>
      <c r="YC147" s="227"/>
      <c r="YD147" s="227"/>
      <c r="YE147" s="227"/>
      <c r="YF147" s="227"/>
      <c r="YG147" s="227"/>
      <c r="YH147" s="227"/>
      <c r="YI147" s="227"/>
      <c r="YJ147" s="227"/>
      <c r="YK147" s="227"/>
      <c r="YL147" s="227"/>
      <c r="YM147" s="227"/>
      <c r="YN147" s="227"/>
      <c r="YO147" s="227"/>
      <c r="YP147" s="227"/>
      <c r="YQ147" s="227"/>
      <c r="YR147" s="227"/>
      <c r="YS147" s="227"/>
      <c r="YT147" s="227"/>
      <c r="YU147" s="227"/>
      <c r="YV147" s="227"/>
      <c r="YW147" s="227"/>
      <c r="YX147" s="227"/>
      <c r="YY147" s="227"/>
      <c r="YZ147" s="227"/>
      <c r="ZA147" s="227"/>
      <c r="ZB147" s="227"/>
      <c r="ZC147" s="227"/>
      <c r="ZD147" s="227"/>
      <c r="ZE147" s="227"/>
      <c r="ZF147" s="227"/>
      <c r="ZG147" s="227"/>
      <c r="ZH147" s="227"/>
      <c r="ZI147" s="227"/>
      <c r="ZJ147" s="227"/>
      <c r="ZK147" s="227"/>
      <c r="ZL147" s="227"/>
      <c r="ZM147" s="227"/>
      <c r="ZN147" s="227"/>
      <c r="ZO147" s="227"/>
      <c r="ZP147" s="227"/>
      <c r="ZQ147" s="227"/>
      <c r="ZR147" s="227"/>
      <c r="ZS147" s="227"/>
      <c r="ZT147" s="227"/>
      <c r="ZU147" s="227"/>
      <c r="ZV147" s="227"/>
      <c r="ZW147" s="227"/>
      <c r="ZX147" s="227"/>
      <c r="ZY147" s="227"/>
      <c r="ZZ147" s="227"/>
      <c r="AAA147" s="227"/>
      <c r="AAB147" s="227"/>
      <c r="AAC147" s="227"/>
      <c r="AAD147" s="227"/>
      <c r="AAE147" s="227"/>
      <c r="AAF147" s="227"/>
      <c r="AAG147" s="227"/>
      <c r="AAH147" s="227"/>
      <c r="AAI147" s="227"/>
      <c r="AAJ147" s="227"/>
      <c r="AAK147" s="227"/>
      <c r="AAL147" s="227"/>
      <c r="AAM147" s="227"/>
      <c r="AAN147" s="227"/>
      <c r="AAO147" s="227"/>
      <c r="AAP147" s="227"/>
      <c r="AAQ147" s="227"/>
      <c r="AAR147" s="227"/>
      <c r="AAS147" s="227"/>
      <c r="AAT147" s="227"/>
      <c r="AAU147" s="227"/>
      <c r="AAV147" s="227"/>
      <c r="AAW147" s="227"/>
      <c r="AAX147" s="227"/>
      <c r="AAY147" s="227"/>
      <c r="AAZ147" s="227"/>
      <c r="ABA147" s="227"/>
      <c r="ABB147" s="227"/>
      <c r="ABC147" s="227"/>
      <c r="ABD147" s="227"/>
      <c r="ABE147" s="227"/>
      <c r="ABF147" s="227"/>
      <c r="ABG147" s="227"/>
      <c r="ABH147" s="227"/>
      <c r="ABI147" s="227"/>
      <c r="ABJ147" s="227"/>
      <c r="ABK147" s="227"/>
      <c r="ABL147" s="227"/>
      <c r="ABM147" s="227"/>
      <c r="ABN147" s="227"/>
      <c r="ABO147" s="227"/>
      <c r="ABP147" s="227"/>
      <c r="ABQ147" s="227"/>
      <c r="ABR147" s="227"/>
      <c r="ABS147" s="227"/>
      <c r="ABT147" s="227"/>
      <c r="ABU147" s="227"/>
      <c r="ABV147" s="227"/>
      <c r="ABW147" s="227"/>
      <c r="ABX147" s="227"/>
      <c r="ABY147" s="227"/>
      <c r="ABZ147" s="227"/>
      <c r="ACA147" s="227"/>
      <c r="ACB147" s="227"/>
      <c r="ACC147" s="227"/>
      <c r="ACD147" s="227"/>
      <c r="ACE147" s="227"/>
      <c r="ACF147" s="227"/>
      <c r="ACG147" s="227"/>
      <c r="ACH147" s="227"/>
      <c r="ACI147" s="227"/>
      <c r="ACJ147" s="227"/>
      <c r="ACK147" s="227"/>
      <c r="ACL147" s="227"/>
      <c r="ACM147" s="227"/>
      <c r="ACN147" s="227"/>
      <c r="ACO147" s="227"/>
      <c r="ACP147" s="227"/>
      <c r="ACQ147" s="227"/>
      <c r="ACR147" s="227"/>
      <c r="ACS147" s="227"/>
      <c r="ACT147" s="227"/>
      <c r="ACU147" s="227"/>
      <c r="ACV147" s="227"/>
      <c r="ACW147" s="227"/>
      <c r="ACX147" s="227"/>
      <c r="ACY147" s="227"/>
      <c r="ACZ147" s="227"/>
      <c r="ADA147" s="227"/>
      <c r="ADB147" s="227"/>
      <c r="ADC147" s="227"/>
      <c r="ADD147" s="227"/>
      <c r="ADE147" s="227"/>
      <c r="ADF147" s="227"/>
      <c r="ADG147" s="227"/>
      <c r="ADH147" s="227"/>
      <c r="ADI147" s="227"/>
      <c r="ADJ147" s="227"/>
      <c r="ADK147" s="227"/>
      <c r="ADL147" s="227"/>
      <c r="ADM147" s="227"/>
      <c r="ADN147" s="227"/>
      <c r="ADO147" s="227"/>
      <c r="ADP147" s="227"/>
      <c r="ADQ147" s="227"/>
      <c r="ADR147" s="227"/>
      <c r="ADS147" s="227"/>
      <c r="ADT147" s="227"/>
      <c r="ADU147" s="227"/>
      <c r="ADV147" s="227"/>
      <c r="ADW147" s="227"/>
      <c r="ADX147" s="227"/>
      <c r="ADY147" s="227"/>
      <c r="ADZ147" s="227"/>
      <c r="AEA147" s="227"/>
      <c r="AEB147" s="227"/>
      <c r="AEC147" s="227"/>
      <c r="AED147" s="227"/>
      <c r="AEE147" s="227"/>
      <c r="AEF147" s="227"/>
      <c r="AEG147" s="227"/>
      <c r="AEH147" s="227"/>
      <c r="AEI147" s="227"/>
      <c r="AEJ147" s="227"/>
      <c r="AEK147" s="227"/>
      <c r="AEL147" s="227"/>
      <c r="AEM147" s="227"/>
      <c r="AEN147" s="227"/>
      <c r="AEO147" s="227"/>
      <c r="AEP147" s="227"/>
      <c r="AEQ147" s="227"/>
      <c r="AER147" s="227"/>
      <c r="AES147" s="227"/>
      <c r="AET147" s="227"/>
      <c r="AEU147" s="227"/>
      <c r="AEV147" s="227"/>
      <c r="AEW147" s="227"/>
      <c r="AEX147" s="227"/>
      <c r="AEY147" s="227"/>
      <c r="AEZ147" s="227"/>
      <c r="AFA147" s="227"/>
      <c r="AFB147" s="227"/>
      <c r="AFC147" s="227"/>
      <c r="AFD147" s="227"/>
      <c r="AFE147" s="227"/>
      <c r="AFF147" s="227"/>
      <c r="AFG147" s="227"/>
      <c r="AFH147" s="227"/>
      <c r="AFI147" s="227"/>
      <c r="AFJ147" s="227"/>
      <c r="AFK147" s="227"/>
      <c r="AFL147" s="227"/>
      <c r="AFM147" s="227"/>
      <c r="AFN147" s="227"/>
      <c r="AFO147" s="227"/>
      <c r="AFP147" s="227"/>
      <c r="AFQ147" s="227"/>
      <c r="AFR147" s="227"/>
      <c r="AFS147" s="227"/>
      <c r="AFT147" s="227"/>
      <c r="AFU147" s="227"/>
      <c r="AFV147" s="227"/>
      <c r="AFW147" s="227"/>
      <c r="AFX147" s="227"/>
      <c r="AFY147" s="227"/>
      <c r="AFZ147" s="227"/>
      <c r="AGA147" s="227"/>
      <c r="AGB147" s="227"/>
      <c r="AGC147" s="227"/>
      <c r="AGD147" s="227"/>
      <c r="AGE147" s="227"/>
      <c r="AGF147" s="227"/>
      <c r="AGG147" s="227"/>
      <c r="AGH147" s="227"/>
      <c r="AGI147" s="227"/>
      <c r="AGJ147" s="227"/>
      <c r="AGK147" s="227"/>
      <c r="AGL147" s="227"/>
      <c r="AGM147" s="227"/>
      <c r="AGN147" s="227"/>
      <c r="AGO147" s="227"/>
      <c r="AGP147" s="227"/>
      <c r="AGQ147" s="227"/>
      <c r="AGR147" s="227"/>
      <c r="AGS147" s="227"/>
      <c r="AGT147" s="227"/>
      <c r="AGU147" s="227"/>
      <c r="AGV147" s="227"/>
      <c r="AGW147" s="227"/>
      <c r="AGX147" s="227"/>
      <c r="AGY147" s="227"/>
      <c r="AGZ147" s="227"/>
      <c r="AHA147" s="227"/>
      <c r="AHB147" s="227"/>
      <c r="AHC147" s="227"/>
      <c r="AHD147" s="227"/>
      <c r="AHE147" s="227"/>
      <c r="AHF147" s="227"/>
      <c r="AHG147" s="227"/>
      <c r="AHH147" s="227"/>
      <c r="AHI147" s="227"/>
      <c r="AHJ147" s="227"/>
      <c r="AHK147" s="227"/>
      <c r="AHL147" s="227"/>
      <c r="AHM147" s="227"/>
      <c r="AHN147" s="227"/>
      <c r="AHO147" s="227"/>
      <c r="AHP147" s="227"/>
      <c r="AHQ147" s="227"/>
      <c r="AHR147" s="227"/>
      <c r="AHS147" s="227"/>
      <c r="AHT147" s="227"/>
      <c r="AHU147" s="227"/>
      <c r="AHV147" s="227"/>
      <c r="AHW147" s="227"/>
      <c r="AHX147" s="227"/>
      <c r="AHY147" s="227"/>
      <c r="AHZ147" s="227"/>
      <c r="AIA147" s="227"/>
      <c r="AIB147" s="227"/>
      <c r="AIC147" s="227"/>
      <c r="AID147" s="227"/>
      <c r="AIE147" s="227"/>
      <c r="AIF147" s="227"/>
      <c r="AIG147" s="227"/>
      <c r="AIH147" s="227"/>
      <c r="AII147" s="227"/>
      <c r="AIJ147" s="227"/>
      <c r="AIK147" s="227"/>
      <c r="AIL147" s="227"/>
      <c r="AIM147" s="227"/>
      <c r="AIN147" s="227"/>
      <c r="AIO147" s="227"/>
      <c r="AIP147" s="227"/>
      <c r="AIQ147" s="227"/>
      <c r="AIR147" s="227"/>
      <c r="AIS147" s="227"/>
      <c r="AIT147" s="227"/>
      <c r="AIU147" s="227"/>
      <c r="AIV147" s="227"/>
      <c r="AIW147" s="227"/>
      <c r="AIX147" s="227"/>
      <c r="AIY147" s="227"/>
      <c r="AIZ147" s="227"/>
      <c r="AJA147" s="227"/>
      <c r="AJB147" s="227"/>
      <c r="AJC147" s="227"/>
      <c r="AJD147" s="227"/>
      <c r="AJE147" s="227"/>
      <c r="AJF147" s="227"/>
      <c r="AJG147" s="227"/>
      <c r="AJH147" s="227"/>
      <c r="AJI147" s="227"/>
      <c r="AJJ147" s="227"/>
      <c r="AJK147" s="227"/>
      <c r="AJL147" s="227"/>
      <c r="AJM147" s="227"/>
      <c r="AJN147" s="227"/>
      <c r="AJO147" s="227"/>
      <c r="AJP147" s="227"/>
      <c r="AJQ147" s="227"/>
      <c r="AJR147" s="227"/>
      <c r="AJS147" s="227"/>
      <c r="AJT147" s="227"/>
      <c r="AJU147" s="227"/>
      <c r="AJV147" s="227"/>
      <c r="AJW147" s="227"/>
      <c r="AJX147" s="227"/>
      <c r="AJY147" s="227"/>
      <c r="AJZ147" s="227"/>
      <c r="AKA147" s="227"/>
      <c r="AKB147" s="227"/>
      <c r="AKC147" s="227"/>
      <c r="AKD147" s="227"/>
      <c r="AKE147" s="227"/>
      <c r="AKF147" s="227"/>
      <c r="AKG147" s="227"/>
      <c r="AKH147" s="227"/>
      <c r="AKI147" s="227"/>
      <c r="AKJ147" s="227"/>
      <c r="AKK147" s="227"/>
      <c r="AKL147" s="227"/>
      <c r="AKM147" s="227"/>
      <c r="AKN147" s="227"/>
      <c r="AKO147" s="227"/>
      <c r="AKP147" s="227"/>
      <c r="AKQ147" s="227"/>
      <c r="AKR147" s="227"/>
      <c r="AKS147" s="227"/>
      <c r="AKT147" s="227"/>
      <c r="AKU147" s="227"/>
      <c r="AKV147" s="227"/>
      <c r="AKW147" s="227"/>
      <c r="AKX147" s="227"/>
      <c r="AKY147" s="227"/>
      <c r="AKZ147" s="227"/>
      <c r="ALA147" s="227"/>
      <c r="ALB147" s="227"/>
      <c r="ALC147" s="227"/>
      <c r="ALD147" s="227"/>
      <c r="ALE147" s="227"/>
      <c r="ALF147" s="227"/>
      <c r="ALG147" s="227"/>
      <c r="ALH147" s="227"/>
      <c r="ALI147" s="227"/>
      <c r="ALJ147" s="227"/>
      <c r="ALK147" s="227"/>
      <c r="ALL147" s="227"/>
      <c r="ALM147" s="227"/>
      <c r="ALN147" s="227"/>
      <c r="ALO147" s="227"/>
      <c r="ALP147" s="227"/>
      <c r="ALQ147" s="227"/>
      <c r="ALR147" s="227"/>
      <c r="ALS147" s="227"/>
      <c r="ALT147" s="227"/>
      <c r="ALU147" s="227"/>
      <c r="ALV147" s="227"/>
      <c r="ALW147" s="227"/>
      <c r="ALX147" s="227"/>
      <c r="ALY147" s="227"/>
      <c r="ALZ147" s="227"/>
      <c r="AMA147" s="227"/>
      <c r="AMB147" s="227"/>
      <c r="AMC147" s="227"/>
      <c r="AMD147" s="227"/>
      <c r="AME147" s="227"/>
      <c r="AMF147" s="227"/>
      <c r="AMG147" s="227"/>
      <c r="AMH147" s="227"/>
      <c r="AMI147" s="227"/>
      <c r="AMJ147" s="227"/>
      <c r="AMK147" s="227"/>
      <c r="AML147" s="227"/>
      <c r="AMM147" s="227"/>
      <c r="AMN147" s="227"/>
      <c r="AMO147" s="227"/>
      <c r="AMP147" s="227"/>
      <c r="AMQ147" s="227"/>
      <c r="AMR147" s="227"/>
      <c r="AMS147" s="227"/>
      <c r="AMT147" s="227"/>
      <c r="AMU147" s="227"/>
      <c r="AMV147" s="227"/>
      <c r="AMW147" s="227"/>
      <c r="AMX147" s="227"/>
    </row>
    <row r="148" spans="1:1038" s="308" customFormat="1" ht="18" customHeight="1">
      <c r="A148" s="351" t="s">
        <v>1452</v>
      </c>
      <c r="B148" s="228" t="s">
        <v>1278</v>
      </c>
      <c r="C148" s="228"/>
      <c r="D148" s="228" t="s">
        <v>1279</v>
      </c>
      <c r="E148" s="228">
        <v>25</v>
      </c>
      <c r="F148" s="228">
        <v>4</v>
      </c>
      <c r="G148" s="285" t="str">
        <f t="shared" si="45"/>
        <v>25-4</v>
      </c>
      <c r="H148" s="279">
        <v>0</v>
      </c>
      <c r="I148" s="228">
        <v>81</v>
      </c>
      <c r="J148" s="226"/>
      <c r="K148" s="545" t="b">
        <f>IF(I149=1,IF(((VLOOKUP($G148,[1]Depth_Lookup!#REF!,9,FALSE))-(H148/100))=0,"Good",IF(((VLOOKUP($G148,[1]Depth_Lookup!$A$3:$J$550,9,FALSE))-(H148/100))&gt;0,"Too Short","Too Long")))</f>
        <v>0</v>
      </c>
      <c r="L148" s="171">
        <f>(VLOOKUP($G148,Depth_Lookup!$A$3:$J$410,10,FALSE))+(H148/100)</f>
        <v>56.06</v>
      </c>
      <c r="M148" s="171">
        <f>(VLOOKUP($G148,Depth_Lookup!$A$3:$J$410,10,FALSE))+(I148/100)</f>
        <v>56.870000000000005</v>
      </c>
      <c r="N148" s="231" t="s">
        <v>1492</v>
      </c>
      <c r="O148" s="228" t="s">
        <v>1280</v>
      </c>
      <c r="P148" s="228" t="s">
        <v>853</v>
      </c>
      <c r="Q148" s="228" t="s">
        <v>125</v>
      </c>
      <c r="R148" s="304" t="s">
        <v>1633</v>
      </c>
      <c r="S148" s="228" t="s">
        <v>700</v>
      </c>
      <c r="T148" s="228" t="s">
        <v>115</v>
      </c>
      <c r="U148" s="228"/>
      <c r="V148" s="228"/>
      <c r="W148" s="228" t="s">
        <v>102</v>
      </c>
      <c r="X148" s="305">
        <v>5</v>
      </c>
      <c r="Y148" s="228" t="s">
        <v>90</v>
      </c>
      <c r="Z148" s="228" t="s">
        <v>91</v>
      </c>
      <c r="AA148" s="228"/>
      <c r="AB148" s="228" t="s">
        <v>116</v>
      </c>
      <c r="AC148" s="228" t="s">
        <v>95</v>
      </c>
      <c r="AD148" s="228" t="s">
        <v>96</v>
      </c>
      <c r="AE148" s="234" t="s">
        <v>123</v>
      </c>
      <c r="AF148" s="304">
        <v>1</v>
      </c>
      <c r="AG148" s="241"/>
      <c r="AH148" s="228" t="s">
        <v>1489</v>
      </c>
      <c r="AI148" s="244">
        <v>75</v>
      </c>
      <c r="AJ148" s="228"/>
      <c r="AK148" s="228"/>
      <c r="AL148" s="228"/>
      <c r="AM148" s="228"/>
      <c r="AN148" s="228"/>
      <c r="AO148" s="244"/>
      <c r="AP148" s="228"/>
      <c r="AQ148" s="228"/>
      <c r="AR148" s="228"/>
      <c r="AS148" s="228"/>
      <c r="AT148" s="228"/>
      <c r="AU148" s="244"/>
      <c r="AV148" s="228"/>
      <c r="AW148" s="228"/>
      <c r="AX148" s="228"/>
      <c r="AY148" s="228"/>
      <c r="AZ148" s="228"/>
      <c r="BA148" s="244">
        <v>25</v>
      </c>
      <c r="BB148" s="228">
        <v>8</v>
      </c>
      <c r="BC148" s="228">
        <v>6</v>
      </c>
      <c r="BD148" s="228" t="s">
        <v>110</v>
      </c>
      <c r="BE148" s="228" t="s">
        <v>103</v>
      </c>
      <c r="BF148" s="228"/>
      <c r="BG148" s="244"/>
      <c r="BH148" s="228"/>
      <c r="BI148" s="228"/>
      <c r="BJ148" s="228"/>
      <c r="BK148" s="228"/>
      <c r="BL148" s="228"/>
      <c r="BM148" s="244"/>
      <c r="BN148" s="228"/>
      <c r="BO148" s="228"/>
      <c r="BP148" s="228"/>
      <c r="BQ148" s="228"/>
      <c r="BR148" s="228"/>
      <c r="BS148" s="228"/>
      <c r="BT148" s="228"/>
      <c r="BU148" s="228"/>
      <c r="BV148" s="228"/>
      <c r="BW148" s="228"/>
      <c r="BX148" s="228"/>
      <c r="BY148" s="244"/>
      <c r="BZ148" s="228"/>
      <c r="CA148" s="228"/>
      <c r="CB148" s="228"/>
      <c r="CC148" s="228"/>
      <c r="CD148" s="228"/>
      <c r="CE148" s="228"/>
      <c r="CF148" s="228"/>
      <c r="CG148" s="245"/>
      <c r="CH148" s="246" t="s">
        <v>1472</v>
      </c>
      <c r="CI148" s="246">
        <v>100</v>
      </c>
      <c r="CJ148" s="246" t="s">
        <v>514</v>
      </c>
      <c r="CK148" s="247"/>
      <c r="CL148" s="248"/>
      <c r="CM148" s="248"/>
      <c r="CN148" s="248"/>
      <c r="CO148" s="248"/>
      <c r="CP148" s="248"/>
      <c r="CQ148" s="248"/>
      <c r="CR148" s="248"/>
      <c r="CS148" s="248"/>
      <c r="CT148" s="248"/>
      <c r="CU148" s="248"/>
      <c r="CV148" s="248"/>
      <c r="CW148" s="248"/>
      <c r="CX148" s="248"/>
      <c r="CY148" s="248"/>
      <c r="CZ148" s="248"/>
      <c r="DA148" s="248"/>
      <c r="DB148" s="248">
        <v>75</v>
      </c>
      <c r="DC148" s="249">
        <v>25</v>
      </c>
      <c r="DD148" s="248"/>
      <c r="DE148" s="248"/>
      <c r="DF148" s="248"/>
      <c r="DG148" s="248"/>
      <c r="DH148" s="248"/>
      <c r="DI148" s="248"/>
      <c r="DJ148" s="248"/>
      <c r="DK148" s="306">
        <v>100</v>
      </c>
      <c r="DL148" s="245"/>
      <c r="DM148" s="248"/>
      <c r="DO148" s="307"/>
      <c r="DQ148" s="245"/>
      <c r="DR148" s="307"/>
      <c r="DS148" s="245"/>
      <c r="DT148" s="262" t="s">
        <v>1395</v>
      </c>
      <c r="DU148" s="249"/>
      <c r="DV148" s="249"/>
      <c r="DW148" s="310">
        <v>100</v>
      </c>
      <c r="DX148" s="311" t="e">
        <v>#N/A</v>
      </c>
      <c r="DY148" s="268" t="s">
        <v>1401</v>
      </c>
      <c r="DZ148" s="268" t="s">
        <v>1493</v>
      </c>
      <c r="EA148" s="268"/>
      <c r="EB148" s="249"/>
      <c r="EC148" s="312"/>
      <c r="ED148" s="229" t="s">
        <v>2517</v>
      </c>
      <c r="EE148" s="313"/>
      <c r="EF148" s="314"/>
      <c r="EG148" s="313"/>
      <c r="EH148" s="315"/>
      <c r="EI148" s="316" t="e">
        <f>VLOOKUP(EH148,definitions_list_mag!$Y$12:$Z$15,2,FALSE)</f>
        <v>#N/A</v>
      </c>
      <c r="EJ148" s="317"/>
      <c r="EK148" s="318" t="e">
        <f>VLOOKUP(EJ148,definitions_list_mag!$AT$3:$AU$5,2,FALSE)</f>
        <v>#N/A</v>
      </c>
      <c r="EL148" s="313"/>
      <c r="EM148" s="315"/>
      <c r="EN148" s="315"/>
      <c r="EO148" s="319"/>
      <c r="EP148" s="319"/>
      <c r="EQ148" s="319"/>
      <c r="ER148" s="319"/>
      <c r="ES148" s="319"/>
      <c r="ET148" s="319"/>
      <c r="EU148" s="319"/>
      <c r="EV148" s="320"/>
      <c r="EW148" s="320"/>
      <c r="EX148" s="320"/>
      <c r="EY148" s="320"/>
      <c r="EZ148" s="192" t="e">
        <f t="shared" si="46"/>
        <v>#DIV/0!</v>
      </c>
      <c r="FA148" s="192" t="e">
        <f t="shared" si="47"/>
        <v>#DIV/0!</v>
      </c>
      <c r="FB148" s="192" t="e">
        <f t="shared" si="48"/>
        <v>#DIV/0!</v>
      </c>
      <c r="FC148" s="192" t="e">
        <f t="shared" si="49"/>
        <v>#DIV/0!</v>
      </c>
      <c r="FD148" s="192" t="e">
        <f t="shared" si="50"/>
        <v>#DIV/0!</v>
      </c>
      <c r="FE148" s="193" t="e">
        <f t="shared" si="51"/>
        <v>#DIV/0!</v>
      </c>
      <c r="FF148" s="194" t="e">
        <f t="shared" si="52"/>
        <v>#DIV/0!</v>
      </c>
      <c r="FG148" s="317"/>
      <c r="FH148" s="315"/>
      <c r="FI148" s="778">
        <f t="shared" si="53"/>
        <v>0</v>
      </c>
      <c r="FJ148" s="779" t="e">
        <f t="shared" si="54"/>
        <v>#DIV/0!</v>
      </c>
      <c r="FK148" s="779" t="e">
        <f t="shared" si="55"/>
        <v>#DIV/0!</v>
      </c>
      <c r="FL148" s="780" t="e">
        <f t="shared" si="56"/>
        <v>#DIV/0!</v>
      </c>
      <c r="FM148" s="169" t="e">
        <f t="shared" si="57"/>
        <v>#DIV/0!</v>
      </c>
      <c r="FN148" s="783" t="e">
        <f t="shared" si="58"/>
        <v>#DIV/0!</v>
      </c>
      <c r="FO148" s="228"/>
      <c r="FP148" s="228"/>
      <c r="FQ148" s="228"/>
      <c r="FR148" s="228"/>
      <c r="FS148" s="228"/>
      <c r="FT148" s="228"/>
      <c r="FU148" s="228"/>
      <c r="FV148" s="228"/>
      <c r="FW148" s="228"/>
      <c r="FX148" s="228"/>
      <c r="FY148" s="228"/>
      <c r="FZ148" s="228"/>
      <c r="GA148" s="228"/>
      <c r="GB148" s="228"/>
      <c r="GC148" s="228"/>
      <c r="GD148" s="228"/>
      <c r="GE148" s="228"/>
      <c r="GF148" s="228"/>
      <c r="GG148" s="228"/>
      <c r="GH148" s="228"/>
      <c r="GI148" s="228"/>
      <c r="GJ148" s="228"/>
      <c r="GK148" s="228"/>
      <c r="GL148" s="228"/>
      <c r="GM148" s="228"/>
      <c r="GN148" s="228"/>
      <c r="GO148" s="228"/>
      <c r="GP148" s="228"/>
      <c r="GQ148" s="228"/>
      <c r="GR148" s="228"/>
      <c r="GS148" s="228"/>
      <c r="GT148" s="228"/>
      <c r="GU148" s="228"/>
      <c r="GV148" s="228"/>
      <c r="GW148" s="228"/>
      <c r="GX148" s="228"/>
      <c r="GY148" s="228"/>
      <c r="GZ148" s="228"/>
      <c r="HA148" s="228"/>
      <c r="HB148" s="228"/>
      <c r="HC148" s="228"/>
      <c r="HD148" s="228"/>
      <c r="HE148" s="228"/>
      <c r="HF148" s="228"/>
      <c r="HG148" s="228"/>
      <c r="HH148" s="228"/>
      <c r="HI148" s="228"/>
      <c r="HJ148" s="228"/>
      <c r="HK148" s="228"/>
      <c r="HL148" s="228"/>
      <c r="HM148" s="228"/>
      <c r="HN148" s="228"/>
      <c r="HO148" s="228"/>
      <c r="HP148" s="228"/>
      <c r="HQ148" s="228"/>
      <c r="HR148" s="228"/>
      <c r="HS148" s="228"/>
      <c r="HT148" s="228"/>
      <c r="HU148" s="228"/>
      <c r="HV148" s="228"/>
      <c r="HW148" s="228"/>
      <c r="HX148" s="228"/>
      <c r="HY148" s="228"/>
      <c r="HZ148" s="228"/>
      <c r="IA148" s="228"/>
      <c r="IB148" s="228"/>
      <c r="IC148" s="228"/>
      <c r="ID148" s="228"/>
      <c r="IE148" s="228"/>
      <c r="IF148" s="228"/>
      <c r="IG148" s="228"/>
      <c r="IH148" s="228"/>
      <c r="II148" s="228"/>
      <c r="IJ148" s="228"/>
      <c r="IK148" s="228"/>
      <c r="IL148" s="228"/>
      <c r="IM148" s="228"/>
      <c r="IN148" s="228"/>
      <c r="IO148" s="228"/>
      <c r="IP148" s="228"/>
      <c r="IQ148" s="228"/>
      <c r="IR148" s="228"/>
      <c r="IS148" s="228"/>
      <c r="IT148" s="228"/>
      <c r="IU148" s="228"/>
      <c r="IV148" s="228"/>
      <c r="IW148" s="228"/>
      <c r="IX148" s="228"/>
      <c r="IY148" s="228"/>
      <c r="IZ148" s="228"/>
      <c r="JA148" s="228"/>
      <c r="JB148" s="228"/>
      <c r="JC148" s="228"/>
      <c r="JD148" s="228"/>
      <c r="JE148" s="228"/>
      <c r="JF148" s="228"/>
      <c r="JG148" s="228"/>
      <c r="JH148" s="228"/>
      <c r="JI148" s="228"/>
      <c r="JJ148" s="228"/>
      <c r="JK148" s="228"/>
      <c r="JL148" s="228"/>
      <c r="JM148" s="228"/>
      <c r="JN148" s="228"/>
      <c r="JO148" s="228"/>
      <c r="JP148" s="228"/>
      <c r="JQ148" s="228"/>
      <c r="JR148" s="228"/>
      <c r="JS148" s="228"/>
      <c r="JT148" s="228"/>
      <c r="JU148" s="228"/>
      <c r="JV148" s="228"/>
      <c r="JW148" s="228"/>
      <c r="JX148" s="228"/>
      <c r="JY148" s="228"/>
      <c r="JZ148" s="228"/>
      <c r="KA148" s="228"/>
      <c r="KB148" s="228"/>
      <c r="KC148" s="228"/>
      <c r="KD148" s="228"/>
      <c r="KE148" s="228"/>
      <c r="KF148" s="228"/>
      <c r="KG148" s="228"/>
      <c r="KH148" s="228"/>
      <c r="KI148" s="228"/>
      <c r="KJ148" s="228"/>
      <c r="KK148" s="228"/>
      <c r="KL148" s="228"/>
      <c r="KM148" s="228"/>
      <c r="KN148" s="228"/>
      <c r="KO148" s="228"/>
      <c r="KP148" s="228"/>
      <c r="KQ148" s="228"/>
      <c r="KR148" s="228"/>
      <c r="KS148" s="228"/>
      <c r="KT148" s="228"/>
      <c r="KU148" s="228"/>
      <c r="KV148" s="228"/>
      <c r="KW148" s="228"/>
      <c r="KX148" s="228"/>
      <c r="KY148" s="228"/>
      <c r="KZ148" s="228"/>
      <c r="LA148" s="228"/>
      <c r="LB148" s="228"/>
      <c r="LC148" s="228"/>
      <c r="LD148" s="228"/>
      <c r="LE148" s="228"/>
      <c r="LF148" s="228"/>
      <c r="LG148" s="228"/>
      <c r="LH148" s="228"/>
      <c r="LI148" s="228"/>
      <c r="LJ148" s="228"/>
      <c r="LK148" s="228"/>
      <c r="LL148" s="228"/>
      <c r="LM148" s="228"/>
      <c r="LN148" s="228"/>
      <c r="LO148" s="228"/>
      <c r="LP148" s="228"/>
      <c r="LQ148" s="228"/>
      <c r="LR148" s="228"/>
      <c r="LS148" s="228"/>
      <c r="LT148" s="228"/>
      <c r="LU148" s="228"/>
      <c r="LV148" s="228"/>
      <c r="LW148" s="228"/>
      <c r="LX148" s="228"/>
      <c r="LY148" s="228"/>
      <c r="LZ148" s="228"/>
      <c r="MA148" s="228"/>
      <c r="MB148" s="228"/>
      <c r="MC148" s="228"/>
      <c r="MD148" s="228"/>
      <c r="ME148" s="228"/>
      <c r="MF148" s="228"/>
      <c r="MG148" s="228"/>
      <c r="MH148" s="228"/>
      <c r="MI148" s="228"/>
      <c r="MJ148" s="228"/>
      <c r="MK148" s="228"/>
      <c r="ML148" s="228"/>
      <c r="MM148" s="228"/>
      <c r="MN148" s="228"/>
      <c r="MO148" s="228"/>
      <c r="MP148" s="228"/>
      <c r="MQ148" s="228"/>
      <c r="MR148" s="228"/>
      <c r="MS148" s="228"/>
      <c r="MT148" s="228"/>
      <c r="MU148" s="228"/>
      <c r="MV148" s="228"/>
      <c r="MW148" s="228"/>
      <c r="MX148" s="228"/>
      <c r="MY148" s="228"/>
      <c r="MZ148" s="228"/>
      <c r="NA148" s="228"/>
      <c r="NB148" s="228"/>
      <c r="NC148" s="228"/>
      <c r="ND148" s="228"/>
      <c r="NE148" s="228"/>
      <c r="NF148" s="228"/>
      <c r="NG148" s="228"/>
      <c r="NH148" s="228"/>
      <c r="NI148" s="228"/>
      <c r="NJ148" s="228"/>
      <c r="NK148" s="228"/>
      <c r="NL148" s="228"/>
      <c r="NM148" s="228"/>
      <c r="NN148" s="228"/>
      <c r="NO148" s="228"/>
      <c r="NP148" s="228"/>
      <c r="NQ148" s="228"/>
      <c r="NR148" s="228"/>
      <c r="NS148" s="228"/>
      <c r="NT148" s="228"/>
      <c r="NU148" s="228"/>
      <c r="NV148" s="228"/>
      <c r="NW148" s="228"/>
      <c r="NX148" s="228"/>
      <c r="NY148" s="228"/>
      <c r="NZ148" s="228"/>
      <c r="OA148" s="228"/>
      <c r="OB148" s="228"/>
      <c r="OC148" s="228"/>
      <c r="OD148" s="228"/>
      <c r="OE148" s="228"/>
      <c r="OF148" s="228"/>
      <c r="OG148" s="228"/>
      <c r="OH148" s="228"/>
      <c r="OI148" s="228"/>
      <c r="OJ148" s="228"/>
      <c r="OK148" s="228"/>
      <c r="OL148" s="228"/>
      <c r="OM148" s="228"/>
      <c r="ON148" s="228"/>
      <c r="OO148" s="228"/>
      <c r="OP148" s="228"/>
      <c r="OQ148" s="228"/>
      <c r="OR148" s="228"/>
      <c r="OS148" s="228"/>
      <c r="OT148" s="228"/>
      <c r="OU148" s="228"/>
      <c r="OV148" s="228"/>
      <c r="OW148" s="228"/>
      <c r="OX148" s="228"/>
      <c r="OY148" s="228"/>
      <c r="OZ148" s="228"/>
      <c r="PA148" s="228"/>
      <c r="PB148" s="228"/>
      <c r="PC148" s="228"/>
      <c r="PD148" s="228"/>
      <c r="PE148" s="228"/>
      <c r="PF148" s="228"/>
      <c r="PG148" s="228"/>
      <c r="PH148" s="228"/>
      <c r="PI148" s="228"/>
      <c r="PJ148" s="228"/>
      <c r="PK148" s="228"/>
      <c r="PL148" s="228"/>
      <c r="PM148" s="228"/>
      <c r="PN148" s="228"/>
      <c r="PO148" s="228"/>
      <c r="PP148" s="228"/>
      <c r="PQ148" s="228"/>
      <c r="PR148" s="228"/>
      <c r="PS148" s="228"/>
      <c r="PT148" s="228"/>
      <c r="PU148" s="228"/>
      <c r="PV148" s="228"/>
      <c r="PW148" s="228"/>
      <c r="PX148" s="228"/>
      <c r="PY148" s="228"/>
      <c r="PZ148" s="228"/>
      <c r="QA148" s="228"/>
      <c r="QB148" s="228"/>
      <c r="QC148" s="228"/>
      <c r="QD148" s="228"/>
      <c r="QE148" s="228"/>
      <c r="QF148" s="228"/>
      <c r="QG148" s="228"/>
      <c r="QH148" s="228"/>
      <c r="QI148" s="228"/>
      <c r="QJ148" s="228"/>
      <c r="QK148" s="228"/>
      <c r="QL148" s="228"/>
      <c r="QM148" s="228"/>
      <c r="QN148" s="228"/>
      <c r="QO148" s="228"/>
      <c r="QP148" s="228"/>
      <c r="QQ148" s="228"/>
      <c r="QR148" s="228"/>
      <c r="QS148" s="228"/>
      <c r="QT148" s="228"/>
      <c r="QU148" s="228"/>
      <c r="QV148" s="228"/>
      <c r="QW148" s="228"/>
      <c r="QX148" s="228"/>
      <c r="QY148" s="228"/>
      <c r="QZ148" s="228"/>
      <c r="RA148" s="228"/>
      <c r="RB148" s="228"/>
      <c r="RC148" s="228"/>
      <c r="RD148" s="228"/>
      <c r="RE148" s="228"/>
      <c r="RF148" s="228"/>
      <c r="RG148" s="228"/>
      <c r="RH148" s="228"/>
      <c r="RI148" s="228"/>
      <c r="RJ148" s="228"/>
      <c r="RK148" s="228"/>
      <c r="RL148" s="228"/>
      <c r="RM148" s="228"/>
      <c r="RN148" s="228"/>
      <c r="RO148" s="228"/>
      <c r="RP148" s="228"/>
      <c r="RQ148" s="228"/>
      <c r="RR148" s="228"/>
      <c r="RS148" s="228"/>
      <c r="RT148" s="228"/>
      <c r="RU148" s="228"/>
      <c r="RV148" s="228"/>
      <c r="RW148" s="228"/>
      <c r="RX148" s="228"/>
      <c r="RY148" s="228"/>
      <c r="RZ148" s="228"/>
      <c r="SA148" s="228"/>
      <c r="SB148" s="228"/>
      <c r="SC148" s="228"/>
      <c r="SD148" s="228"/>
      <c r="SE148" s="228"/>
      <c r="SF148" s="228"/>
      <c r="SG148" s="228"/>
      <c r="SH148" s="228"/>
      <c r="SI148" s="228"/>
      <c r="SJ148" s="228"/>
      <c r="SK148" s="228"/>
      <c r="SL148" s="228"/>
      <c r="SM148" s="228"/>
      <c r="SN148" s="228"/>
      <c r="SO148" s="228"/>
      <c r="SP148" s="228"/>
      <c r="SQ148" s="228"/>
      <c r="SR148" s="228"/>
      <c r="SS148" s="228"/>
      <c r="ST148" s="228"/>
      <c r="SU148" s="228"/>
      <c r="SV148" s="228"/>
      <c r="SW148" s="228"/>
      <c r="SX148" s="228"/>
      <c r="SY148" s="228"/>
      <c r="SZ148" s="228"/>
      <c r="TA148" s="228"/>
      <c r="TB148" s="228"/>
      <c r="TC148" s="228"/>
      <c r="TD148" s="228"/>
      <c r="TE148" s="228"/>
      <c r="TF148" s="228"/>
      <c r="TG148" s="228"/>
      <c r="TH148" s="228"/>
      <c r="TI148" s="228"/>
      <c r="TJ148" s="228"/>
      <c r="TK148" s="228"/>
      <c r="TL148" s="228"/>
      <c r="TM148" s="228"/>
      <c r="TN148" s="228"/>
      <c r="TO148" s="228"/>
      <c r="TP148" s="228"/>
      <c r="TQ148" s="228"/>
      <c r="TR148" s="228"/>
      <c r="TS148" s="228"/>
      <c r="TT148" s="228"/>
      <c r="TU148" s="228"/>
      <c r="TV148" s="228"/>
      <c r="TW148" s="228"/>
      <c r="TX148" s="228"/>
      <c r="TY148" s="228"/>
      <c r="TZ148" s="228"/>
      <c r="UA148" s="228"/>
      <c r="UB148" s="228"/>
      <c r="UC148" s="228"/>
      <c r="UD148" s="228"/>
      <c r="UE148" s="228"/>
      <c r="UF148" s="228"/>
      <c r="UG148" s="228"/>
      <c r="UH148" s="228"/>
      <c r="UI148" s="228"/>
      <c r="UJ148" s="228"/>
      <c r="UK148" s="228"/>
      <c r="UL148" s="228"/>
      <c r="UM148" s="228"/>
      <c r="UN148" s="228"/>
      <c r="UO148" s="228"/>
      <c r="UP148" s="228"/>
      <c r="UQ148" s="228"/>
      <c r="UR148" s="228"/>
      <c r="US148" s="228"/>
      <c r="UT148" s="228"/>
      <c r="UU148" s="228"/>
      <c r="UV148" s="228"/>
      <c r="UW148" s="228"/>
      <c r="UX148" s="228"/>
      <c r="UY148" s="228"/>
      <c r="UZ148" s="228"/>
      <c r="VA148" s="228"/>
      <c r="VB148" s="228"/>
      <c r="VC148" s="228"/>
      <c r="VD148" s="228"/>
      <c r="VE148" s="228"/>
      <c r="VF148" s="228"/>
      <c r="VG148" s="228"/>
      <c r="VH148" s="228"/>
      <c r="VI148" s="228"/>
      <c r="VJ148" s="228"/>
      <c r="VK148" s="228"/>
      <c r="VL148" s="228"/>
      <c r="VM148" s="228"/>
      <c r="VN148" s="228"/>
      <c r="VO148" s="228"/>
      <c r="VP148" s="228"/>
      <c r="VQ148" s="228"/>
      <c r="VR148" s="228"/>
      <c r="VS148" s="228"/>
      <c r="VT148" s="228"/>
      <c r="VU148" s="228"/>
      <c r="VV148" s="228"/>
      <c r="VW148" s="228"/>
      <c r="VX148" s="228"/>
      <c r="VY148" s="228"/>
      <c r="VZ148" s="228"/>
      <c r="WA148" s="228"/>
      <c r="WB148" s="228"/>
      <c r="WC148" s="228"/>
      <c r="WD148" s="228"/>
      <c r="WE148" s="228"/>
      <c r="WF148" s="228"/>
      <c r="WG148" s="228"/>
      <c r="WH148" s="228"/>
      <c r="WI148" s="228"/>
      <c r="WJ148" s="228"/>
      <c r="WK148" s="228"/>
      <c r="WL148" s="228"/>
      <c r="WM148" s="228"/>
      <c r="WN148" s="228"/>
      <c r="WO148" s="228"/>
      <c r="WP148" s="228"/>
      <c r="WQ148" s="228"/>
      <c r="WR148" s="228"/>
      <c r="WS148" s="228"/>
      <c r="WT148" s="228"/>
      <c r="WU148" s="228"/>
      <c r="WV148" s="228"/>
      <c r="WW148" s="228"/>
      <c r="WX148" s="228"/>
      <c r="WY148" s="228"/>
      <c r="WZ148" s="228"/>
      <c r="XA148" s="228"/>
      <c r="XB148" s="228"/>
      <c r="XC148" s="228"/>
      <c r="XD148" s="228"/>
      <c r="XE148" s="228"/>
      <c r="XF148" s="228"/>
      <c r="XG148" s="228"/>
      <c r="XH148" s="228"/>
      <c r="XI148" s="228"/>
      <c r="XJ148" s="228"/>
      <c r="XK148" s="228"/>
      <c r="XL148" s="228"/>
      <c r="XM148" s="228"/>
      <c r="XN148" s="228"/>
      <c r="XO148" s="228"/>
      <c r="XP148" s="228"/>
      <c r="XQ148" s="228"/>
      <c r="XR148" s="228"/>
      <c r="XS148" s="228"/>
      <c r="XT148" s="228"/>
      <c r="XU148" s="228"/>
      <c r="XV148" s="228"/>
      <c r="XW148" s="228"/>
      <c r="XX148" s="228"/>
      <c r="XY148" s="228"/>
      <c r="XZ148" s="228"/>
      <c r="YA148" s="228"/>
      <c r="YB148" s="228"/>
      <c r="YC148" s="228"/>
      <c r="YD148" s="228"/>
      <c r="YE148" s="228"/>
      <c r="YF148" s="228"/>
      <c r="YG148" s="228"/>
      <c r="YH148" s="228"/>
      <c r="YI148" s="228"/>
      <c r="YJ148" s="228"/>
      <c r="YK148" s="228"/>
      <c r="YL148" s="228"/>
      <c r="YM148" s="228"/>
      <c r="YN148" s="228"/>
      <c r="YO148" s="228"/>
      <c r="YP148" s="228"/>
      <c r="YQ148" s="228"/>
      <c r="YR148" s="228"/>
      <c r="YS148" s="228"/>
      <c r="YT148" s="228"/>
      <c r="YU148" s="228"/>
      <c r="YV148" s="228"/>
      <c r="YW148" s="228"/>
      <c r="YX148" s="228"/>
      <c r="YY148" s="228"/>
      <c r="YZ148" s="228"/>
      <c r="ZA148" s="228"/>
      <c r="ZB148" s="228"/>
      <c r="ZC148" s="228"/>
      <c r="ZD148" s="228"/>
      <c r="ZE148" s="228"/>
      <c r="ZF148" s="228"/>
      <c r="ZG148" s="228"/>
      <c r="ZH148" s="228"/>
      <c r="ZI148" s="228"/>
      <c r="ZJ148" s="228"/>
      <c r="ZK148" s="228"/>
      <c r="ZL148" s="228"/>
      <c r="ZM148" s="228"/>
      <c r="ZN148" s="228"/>
      <c r="ZO148" s="228"/>
      <c r="ZP148" s="228"/>
      <c r="ZQ148" s="228"/>
      <c r="ZR148" s="228"/>
      <c r="ZS148" s="228"/>
      <c r="ZT148" s="228"/>
      <c r="ZU148" s="228"/>
      <c r="ZV148" s="228"/>
      <c r="ZW148" s="228"/>
      <c r="ZX148" s="228"/>
      <c r="ZY148" s="228"/>
      <c r="ZZ148" s="228"/>
      <c r="AAA148" s="228"/>
      <c r="AAB148" s="228"/>
      <c r="AAC148" s="228"/>
      <c r="AAD148" s="228"/>
      <c r="AAE148" s="228"/>
      <c r="AAF148" s="228"/>
      <c r="AAG148" s="228"/>
      <c r="AAH148" s="228"/>
      <c r="AAI148" s="228"/>
      <c r="AAJ148" s="228"/>
      <c r="AAK148" s="228"/>
      <c r="AAL148" s="228"/>
      <c r="AAM148" s="228"/>
      <c r="AAN148" s="228"/>
      <c r="AAO148" s="228"/>
      <c r="AAP148" s="228"/>
      <c r="AAQ148" s="228"/>
      <c r="AAR148" s="228"/>
      <c r="AAS148" s="228"/>
      <c r="AAT148" s="228"/>
      <c r="AAU148" s="228"/>
      <c r="AAV148" s="228"/>
      <c r="AAW148" s="228"/>
      <c r="AAX148" s="228"/>
      <c r="AAY148" s="228"/>
      <c r="AAZ148" s="228"/>
      <c r="ABA148" s="228"/>
      <c r="ABB148" s="228"/>
      <c r="ABC148" s="228"/>
      <c r="ABD148" s="228"/>
      <c r="ABE148" s="228"/>
      <c r="ABF148" s="228"/>
      <c r="ABG148" s="228"/>
      <c r="ABH148" s="228"/>
      <c r="ABI148" s="228"/>
      <c r="ABJ148" s="228"/>
      <c r="ABK148" s="228"/>
      <c r="ABL148" s="228"/>
      <c r="ABM148" s="228"/>
      <c r="ABN148" s="228"/>
      <c r="ABO148" s="228"/>
      <c r="ABP148" s="228"/>
      <c r="ABQ148" s="228"/>
      <c r="ABR148" s="228"/>
      <c r="ABS148" s="228"/>
      <c r="ABT148" s="228"/>
      <c r="ABU148" s="228"/>
      <c r="ABV148" s="228"/>
      <c r="ABW148" s="228"/>
      <c r="ABX148" s="228"/>
      <c r="ABY148" s="228"/>
      <c r="ABZ148" s="228"/>
      <c r="ACA148" s="228"/>
      <c r="ACB148" s="228"/>
      <c r="ACC148" s="228"/>
      <c r="ACD148" s="228"/>
      <c r="ACE148" s="228"/>
      <c r="ACF148" s="228"/>
      <c r="ACG148" s="228"/>
      <c r="ACH148" s="228"/>
      <c r="ACI148" s="228"/>
      <c r="ACJ148" s="228"/>
      <c r="ACK148" s="228"/>
      <c r="ACL148" s="228"/>
      <c r="ACM148" s="228"/>
      <c r="ACN148" s="228"/>
      <c r="ACO148" s="228"/>
      <c r="ACP148" s="228"/>
      <c r="ACQ148" s="228"/>
      <c r="ACR148" s="228"/>
      <c r="ACS148" s="228"/>
      <c r="ACT148" s="228"/>
      <c r="ACU148" s="228"/>
      <c r="ACV148" s="228"/>
      <c r="ACW148" s="228"/>
      <c r="ACX148" s="228"/>
      <c r="ACY148" s="228"/>
      <c r="ACZ148" s="228"/>
      <c r="ADA148" s="228"/>
      <c r="ADB148" s="228"/>
      <c r="ADC148" s="228"/>
      <c r="ADD148" s="228"/>
      <c r="ADE148" s="228"/>
      <c r="ADF148" s="228"/>
      <c r="ADG148" s="228"/>
      <c r="ADH148" s="228"/>
      <c r="ADI148" s="228"/>
      <c r="ADJ148" s="228"/>
      <c r="ADK148" s="228"/>
      <c r="ADL148" s="228"/>
      <c r="ADM148" s="228"/>
      <c r="ADN148" s="228"/>
      <c r="ADO148" s="228"/>
      <c r="ADP148" s="228"/>
      <c r="ADQ148" s="228"/>
      <c r="ADR148" s="228"/>
      <c r="ADS148" s="228"/>
      <c r="ADT148" s="228"/>
      <c r="ADU148" s="228"/>
      <c r="ADV148" s="228"/>
      <c r="ADW148" s="228"/>
      <c r="ADX148" s="228"/>
      <c r="ADY148" s="228"/>
      <c r="ADZ148" s="228"/>
      <c r="AEA148" s="228"/>
      <c r="AEB148" s="228"/>
      <c r="AEC148" s="228"/>
      <c r="AED148" s="228"/>
      <c r="AEE148" s="228"/>
      <c r="AEF148" s="228"/>
      <c r="AEG148" s="228"/>
      <c r="AEH148" s="228"/>
      <c r="AEI148" s="228"/>
      <c r="AEJ148" s="228"/>
      <c r="AEK148" s="228"/>
      <c r="AEL148" s="228"/>
      <c r="AEM148" s="228"/>
      <c r="AEN148" s="228"/>
      <c r="AEO148" s="228"/>
      <c r="AEP148" s="228"/>
      <c r="AEQ148" s="228"/>
      <c r="AER148" s="228"/>
      <c r="AES148" s="228"/>
      <c r="AET148" s="228"/>
      <c r="AEU148" s="228"/>
      <c r="AEV148" s="228"/>
      <c r="AEW148" s="228"/>
      <c r="AEX148" s="228"/>
      <c r="AEY148" s="228"/>
      <c r="AEZ148" s="228"/>
      <c r="AFA148" s="228"/>
      <c r="AFB148" s="228"/>
      <c r="AFC148" s="228"/>
      <c r="AFD148" s="228"/>
      <c r="AFE148" s="228"/>
      <c r="AFF148" s="228"/>
      <c r="AFG148" s="228"/>
      <c r="AFH148" s="228"/>
      <c r="AFI148" s="228"/>
      <c r="AFJ148" s="228"/>
      <c r="AFK148" s="228"/>
      <c r="AFL148" s="228"/>
      <c r="AFM148" s="228"/>
      <c r="AFN148" s="228"/>
      <c r="AFO148" s="228"/>
      <c r="AFP148" s="228"/>
      <c r="AFQ148" s="228"/>
      <c r="AFR148" s="228"/>
      <c r="AFS148" s="228"/>
      <c r="AFT148" s="228"/>
      <c r="AFU148" s="228"/>
      <c r="AFV148" s="228"/>
      <c r="AFW148" s="228"/>
      <c r="AFX148" s="228"/>
      <c r="AFY148" s="228"/>
      <c r="AFZ148" s="228"/>
      <c r="AGA148" s="228"/>
      <c r="AGB148" s="228"/>
      <c r="AGC148" s="228"/>
      <c r="AGD148" s="228"/>
      <c r="AGE148" s="228"/>
      <c r="AGF148" s="228"/>
      <c r="AGG148" s="228"/>
      <c r="AGH148" s="228"/>
      <c r="AGI148" s="228"/>
      <c r="AGJ148" s="228"/>
      <c r="AGK148" s="228"/>
      <c r="AGL148" s="228"/>
      <c r="AGM148" s="228"/>
      <c r="AGN148" s="228"/>
      <c r="AGO148" s="228"/>
      <c r="AGP148" s="228"/>
      <c r="AGQ148" s="228"/>
      <c r="AGR148" s="228"/>
      <c r="AGS148" s="228"/>
      <c r="AGT148" s="228"/>
      <c r="AGU148" s="228"/>
      <c r="AGV148" s="228"/>
      <c r="AGW148" s="228"/>
      <c r="AGX148" s="228"/>
      <c r="AGY148" s="228"/>
      <c r="AGZ148" s="228"/>
      <c r="AHA148" s="228"/>
      <c r="AHB148" s="228"/>
      <c r="AHC148" s="228"/>
      <c r="AHD148" s="228"/>
      <c r="AHE148" s="228"/>
      <c r="AHF148" s="228"/>
      <c r="AHG148" s="228"/>
      <c r="AHH148" s="228"/>
      <c r="AHI148" s="228"/>
      <c r="AHJ148" s="228"/>
      <c r="AHK148" s="228"/>
      <c r="AHL148" s="228"/>
      <c r="AHM148" s="228"/>
      <c r="AHN148" s="228"/>
      <c r="AHO148" s="228"/>
      <c r="AHP148" s="228"/>
      <c r="AHQ148" s="228"/>
      <c r="AHR148" s="228"/>
      <c r="AHS148" s="228"/>
      <c r="AHT148" s="228"/>
      <c r="AHU148" s="228"/>
      <c r="AHV148" s="228"/>
      <c r="AHW148" s="228"/>
      <c r="AHX148" s="228"/>
      <c r="AHY148" s="228"/>
      <c r="AHZ148" s="228"/>
      <c r="AIA148" s="228"/>
      <c r="AIB148" s="228"/>
      <c r="AIC148" s="228"/>
      <c r="AID148" s="228"/>
      <c r="AIE148" s="228"/>
      <c r="AIF148" s="228"/>
      <c r="AIG148" s="228"/>
      <c r="AIH148" s="228"/>
      <c r="AII148" s="228"/>
      <c r="AIJ148" s="228"/>
      <c r="AIK148" s="228"/>
      <c r="AIL148" s="228"/>
      <c r="AIM148" s="228"/>
      <c r="AIN148" s="228"/>
      <c r="AIO148" s="228"/>
      <c r="AIP148" s="228"/>
      <c r="AIQ148" s="228"/>
      <c r="AIR148" s="228"/>
      <c r="AIS148" s="228"/>
      <c r="AIT148" s="228"/>
      <c r="AIU148" s="228"/>
      <c r="AIV148" s="228"/>
      <c r="AIW148" s="228"/>
      <c r="AIX148" s="228"/>
      <c r="AIY148" s="228"/>
      <c r="AIZ148" s="228"/>
      <c r="AJA148" s="228"/>
      <c r="AJB148" s="228"/>
      <c r="AJC148" s="228"/>
      <c r="AJD148" s="228"/>
      <c r="AJE148" s="228"/>
      <c r="AJF148" s="228"/>
      <c r="AJG148" s="228"/>
      <c r="AJH148" s="228"/>
      <c r="AJI148" s="228"/>
      <c r="AJJ148" s="228"/>
      <c r="AJK148" s="228"/>
      <c r="AJL148" s="228"/>
      <c r="AJM148" s="228"/>
      <c r="AJN148" s="228"/>
      <c r="AJO148" s="228"/>
      <c r="AJP148" s="228"/>
      <c r="AJQ148" s="228"/>
      <c r="AJR148" s="228"/>
      <c r="AJS148" s="228"/>
      <c r="AJT148" s="228"/>
      <c r="AJU148" s="228"/>
      <c r="AJV148" s="228"/>
      <c r="AJW148" s="228"/>
      <c r="AJX148" s="228"/>
      <c r="AJY148" s="228"/>
      <c r="AJZ148" s="228"/>
      <c r="AKA148" s="228"/>
      <c r="AKB148" s="228"/>
      <c r="AKC148" s="228"/>
      <c r="AKD148" s="228"/>
      <c r="AKE148" s="228"/>
      <c r="AKF148" s="228"/>
      <c r="AKG148" s="228"/>
      <c r="AKH148" s="228"/>
      <c r="AKI148" s="228"/>
      <c r="AKJ148" s="228"/>
      <c r="AKK148" s="228"/>
      <c r="AKL148" s="228"/>
      <c r="AKM148" s="228"/>
      <c r="AKN148" s="228"/>
      <c r="AKO148" s="228"/>
      <c r="AKP148" s="228"/>
      <c r="AKQ148" s="228"/>
      <c r="AKR148" s="228"/>
      <c r="AKS148" s="228"/>
      <c r="AKT148" s="228"/>
      <c r="AKU148" s="228"/>
      <c r="AKV148" s="228"/>
      <c r="AKW148" s="228"/>
      <c r="AKX148" s="228"/>
      <c r="AKY148" s="228"/>
      <c r="AKZ148" s="228"/>
      <c r="ALA148" s="228"/>
      <c r="ALB148" s="228"/>
      <c r="ALC148" s="228"/>
      <c r="ALD148" s="228"/>
      <c r="ALE148" s="228"/>
      <c r="ALF148" s="228"/>
      <c r="ALG148" s="228"/>
      <c r="ALH148" s="228"/>
      <c r="ALI148" s="228"/>
      <c r="ALJ148" s="228"/>
      <c r="ALK148" s="228"/>
      <c r="ALL148" s="228"/>
      <c r="ALM148" s="228"/>
      <c r="ALN148" s="228"/>
      <c r="ALO148" s="228"/>
      <c r="ALP148" s="228"/>
      <c r="ALQ148" s="228"/>
      <c r="ALR148" s="228"/>
      <c r="ALS148" s="228"/>
      <c r="ALT148" s="228"/>
      <c r="ALU148" s="228"/>
      <c r="ALV148" s="228"/>
      <c r="ALW148" s="228"/>
      <c r="ALX148" s="228"/>
      <c r="ALY148" s="228"/>
      <c r="ALZ148" s="228"/>
      <c r="AMA148" s="228"/>
      <c r="AMB148" s="228"/>
      <c r="AMC148" s="228"/>
      <c r="AMD148" s="228"/>
      <c r="AME148" s="228"/>
      <c r="AMF148" s="228"/>
      <c r="AMG148" s="228"/>
      <c r="AMH148" s="228"/>
      <c r="AMI148" s="228"/>
      <c r="AMJ148" s="228"/>
      <c r="AMK148" s="228"/>
      <c r="AML148" s="228"/>
      <c r="AMM148" s="228"/>
      <c r="AMN148" s="228"/>
      <c r="AMO148" s="228"/>
      <c r="AMP148" s="228"/>
      <c r="AMQ148" s="228"/>
      <c r="AMR148" s="228"/>
      <c r="AMS148" s="228"/>
      <c r="AMT148" s="228"/>
      <c r="AMU148" s="228"/>
      <c r="AMV148" s="228"/>
      <c r="AMW148" s="228"/>
      <c r="AMX148" s="228"/>
    </row>
    <row r="149" spans="1:1038" s="308" customFormat="1" ht="18" customHeight="1">
      <c r="A149" s="351" t="s">
        <v>1452</v>
      </c>
      <c r="B149" s="228" t="s">
        <v>1278</v>
      </c>
      <c r="C149" s="228"/>
      <c r="D149" s="228" t="s">
        <v>1279</v>
      </c>
      <c r="E149" s="228">
        <v>26</v>
      </c>
      <c r="F149" s="228">
        <v>1</v>
      </c>
      <c r="G149" s="285" t="str">
        <f t="shared" si="45"/>
        <v>26-1</v>
      </c>
      <c r="H149" s="279">
        <v>0</v>
      </c>
      <c r="I149" s="228">
        <v>88</v>
      </c>
      <c r="J149" s="226"/>
      <c r="K149" s="545" t="b">
        <f>IF(I150=1,IF(((VLOOKUP($G149,[1]Depth_Lookup!#REF!,9,FALSE))-(H149/100))=0,"Good",IF(((VLOOKUP($G149,[1]Depth_Lookup!$A$3:$J$550,9,FALSE))-(H149/100))&gt;0,"Too Short","Too Long")))</f>
        <v>0</v>
      </c>
      <c r="L149" s="171">
        <f>(VLOOKUP($G149,Depth_Lookup!$A$3:$J$410,10,FALSE))+(H149/100)</f>
        <v>56.7</v>
      </c>
      <c r="M149" s="171">
        <f>(VLOOKUP($G149,Depth_Lookup!$A$3:$J$410,10,FALSE))+(I149/100)</f>
        <v>57.580000000000005</v>
      </c>
      <c r="N149" s="231" t="s">
        <v>1494</v>
      </c>
      <c r="O149" s="228" t="s">
        <v>1280</v>
      </c>
      <c r="P149" s="228" t="s">
        <v>853</v>
      </c>
      <c r="Q149" s="228" t="s">
        <v>125</v>
      </c>
      <c r="R149" s="304" t="s">
        <v>1633</v>
      </c>
      <c r="S149" s="228" t="s">
        <v>115</v>
      </c>
      <c r="T149" s="228" t="s">
        <v>700</v>
      </c>
      <c r="U149" s="228" t="s">
        <v>95</v>
      </c>
      <c r="V149" s="228" t="s">
        <v>96</v>
      </c>
      <c r="W149" s="228" t="s">
        <v>102</v>
      </c>
      <c r="X149" s="305">
        <v>5</v>
      </c>
      <c r="Y149" s="228" t="s">
        <v>90</v>
      </c>
      <c r="Z149" s="228" t="s">
        <v>91</v>
      </c>
      <c r="AA149" s="228"/>
      <c r="AB149" s="228"/>
      <c r="AC149" s="228"/>
      <c r="AD149" s="228"/>
      <c r="AE149" s="234"/>
      <c r="AF149" s="304" t="e">
        <v>#N/A</v>
      </c>
      <c r="AG149" s="241"/>
      <c r="AH149" s="228"/>
      <c r="AI149" s="244">
        <v>75</v>
      </c>
      <c r="AJ149" s="228"/>
      <c r="AK149" s="228"/>
      <c r="AL149" s="228"/>
      <c r="AM149" s="228"/>
      <c r="AN149" s="228"/>
      <c r="AO149" s="244"/>
      <c r="AP149" s="228"/>
      <c r="AQ149" s="228"/>
      <c r="AR149" s="228"/>
      <c r="AS149" s="228"/>
      <c r="AT149" s="228"/>
      <c r="AU149" s="244"/>
      <c r="AV149" s="228"/>
      <c r="AW149" s="228"/>
      <c r="AX149" s="228"/>
      <c r="AY149" s="228"/>
      <c r="AZ149" s="228"/>
      <c r="BA149" s="244">
        <v>25</v>
      </c>
      <c r="BB149" s="228">
        <v>5</v>
      </c>
      <c r="BC149" s="228">
        <v>3</v>
      </c>
      <c r="BD149" s="228" t="s">
        <v>110</v>
      </c>
      <c r="BE149" s="228" t="s">
        <v>103</v>
      </c>
      <c r="BF149" s="228"/>
      <c r="BG149" s="244"/>
      <c r="BH149" s="228"/>
      <c r="BI149" s="228"/>
      <c r="BJ149" s="228"/>
      <c r="BK149" s="228"/>
      <c r="BL149" s="228"/>
      <c r="BM149" s="244"/>
      <c r="BN149" s="228"/>
      <c r="BO149" s="228"/>
      <c r="BP149" s="228"/>
      <c r="BQ149" s="228"/>
      <c r="BR149" s="228"/>
      <c r="BS149" s="228"/>
      <c r="BT149" s="228"/>
      <c r="BU149" s="228"/>
      <c r="BV149" s="228"/>
      <c r="BW149" s="228"/>
      <c r="BX149" s="228"/>
      <c r="BY149" s="244"/>
      <c r="BZ149" s="228"/>
      <c r="CA149" s="228"/>
      <c r="CB149" s="228"/>
      <c r="CC149" s="228"/>
      <c r="CD149" s="228"/>
      <c r="CE149" s="228"/>
      <c r="CF149" s="228"/>
      <c r="CG149" s="245"/>
      <c r="CH149" s="246" t="s">
        <v>1472</v>
      </c>
      <c r="CI149" s="246">
        <v>100</v>
      </c>
      <c r="CJ149" s="246" t="s">
        <v>514</v>
      </c>
      <c r="CK149" s="247"/>
      <c r="CL149" s="248"/>
      <c r="CM149" s="248"/>
      <c r="CN149" s="248"/>
      <c r="CO149" s="248"/>
      <c r="CP149" s="248"/>
      <c r="CQ149" s="248"/>
      <c r="CR149" s="248"/>
      <c r="CS149" s="248"/>
      <c r="CT149" s="248"/>
      <c r="CU149" s="248"/>
      <c r="CV149" s="248"/>
      <c r="CW149" s="248"/>
      <c r="CX149" s="248"/>
      <c r="CY149" s="248"/>
      <c r="CZ149" s="248"/>
      <c r="DA149" s="248"/>
      <c r="DB149" s="248">
        <v>75</v>
      </c>
      <c r="DC149" s="249">
        <v>25</v>
      </c>
      <c r="DD149" s="248"/>
      <c r="DE149" s="248"/>
      <c r="DF149" s="248"/>
      <c r="DG149" s="248"/>
      <c r="DH149" s="248"/>
      <c r="DI149" s="248"/>
      <c r="DJ149" s="248"/>
      <c r="DK149" s="306">
        <v>100</v>
      </c>
      <c r="DL149" s="245"/>
      <c r="DM149" s="248"/>
      <c r="DN149" s="248"/>
      <c r="DO149" s="307"/>
      <c r="DQ149" s="245"/>
      <c r="DR149" s="307"/>
      <c r="DS149" s="245"/>
      <c r="DT149" s="262" t="s">
        <v>1495</v>
      </c>
      <c r="DU149" s="249"/>
      <c r="DV149" s="249"/>
      <c r="DW149" s="310">
        <v>100</v>
      </c>
      <c r="DX149" s="311" t="e">
        <v>#N/A</v>
      </c>
      <c r="DY149" s="268" t="s">
        <v>1401</v>
      </c>
      <c r="DZ149" s="268" t="s">
        <v>1496</v>
      </c>
      <c r="EA149" s="268"/>
      <c r="EB149" s="249"/>
      <c r="EC149" s="312"/>
      <c r="ED149" s="229" t="s">
        <v>2517</v>
      </c>
      <c r="EE149" s="313"/>
      <c r="EF149" s="314"/>
      <c r="EG149" s="313"/>
      <c r="EH149" s="315"/>
      <c r="EI149" s="316" t="e">
        <f>VLOOKUP(EH149,definitions_list_mag!$Y$12:$Z$15,2,FALSE)</f>
        <v>#N/A</v>
      </c>
      <c r="EJ149" s="317"/>
      <c r="EK149" s="318" t="e">
        <f>VLOOKUP(EJ149,definitions_list_mag!$AT$3:$AU$5,2,FALSE)</f>
        <v>#N/A</v>
      </c>
      <c r="EL149" s="313"/>
      <c r="EM149" s="315"/>
      <c r="EN149" s="315"/>
      <c r="EO149" s="319"/>
      <c r="EP149" s="319"/>
      <c r="EQ149" s="319"/>
      <c r="ER149" s="319"/>
      <c r="ES149" s="319"/>
      <c r="ET149" s="319"/>
      <c r="EU149" s="319"/>
      <c r="EV149" s="320"/>
      <c r="EW149" s="320"/>
      <c r="EX149" s="320"/>
      <c r="EY149" s="320"/>
      <c r="EZ149" s="192" t="e">
        <f t="shared" si="46"/>
        <v>#DIV/0!</v>
      </c>
      <c r="FA149" s="192" t="e">
        <f t="shared" si="47"/>
        <v>#DIV/0!</v>
      </c>
      <c r="FB149" s="192" t="e">
        <f t="shared" si="48"/>
        <v>#DIV/0!</v>
      </c>
      <c r="FC149" s="192" t="e">
        <f t="shared" si="49"/>
        <v>#DIV/0!</v>
      </c>
      <c r="FD149" s="192" t="e">
        <f t="shared" si="50"/>
        <v>#DIV/0!</v>
      </c>
      <c r="FE149" s="193" t="e">
        <f t="shared" si="51"/>
        <v>#DIV/0!</v>
      </c>
      <c r="FF149" s="194" t="e">
        <f t="shared" si="52"/>
        <v>#DIV/0!</v>
      </c>
      <c r="FG149" s="317"/>
      <c r="FH149" s="315"/>
      <c r="FI149" s="778">
        <f t="shared" si="53"/>
        <v>0</v>
      </c>
      <c r="FJ149" s="779" t="e">
        <f t="shared" si="54"/>
        <v>#DIV/0!</v>
      </c>
      <c r="FK149" s="779" t="e">
        <f t="shared" si="55"/>
        <v>#DIV/0!</v>
      </c>
      <c r="FL149" s="780" t="e">
        <f t="shared" si="56"/>
        <v>#DIV/0!</v>
      </c>
      <c r="FM149" s="169" t="e">
        <f t="shared" si="57"/>
        <v>#DIV/0!</v>
      </c>
      <c r="FN149" s="783" t="e">
        <f t="shared" si="58"/>
        <v>#DIV/0!</v>
      </c>
      <c r="FO149" s="228"/>
      <c r="FP149" s="228"/>
      <c r="FQ149" s="228"/>
      <c r="FR149" s="228"/>
      <c r="FS149" s="228"/>
      <c r="FT149" s="228"/>
      <c r="FU149" s="228"/>
      <c r="FV149" s="228"/>
      <c r="FW149" s="228"/>
      <c r="FX149" s="228"/>
      <c r="FY149" s="228"/>
      <c r="FZ149" s="228"/>
      <c r="GA149" s="228"/>
      <c r="GB149" s="228"/>
      <c r="GC149" s="228"/>
      <c r="GD149" s="228"/>
      <c r="GE149" s="228"/>
      <c r="GF149" s="228"/>
      <c r="GG149" s="228"/>
      <c r="GH149" s="228"/>
      <c r="GI149" s="228"/>
      <c r="GJ149" s="228"/>
      <c r="GK149" s="228"/>
      <c r="GL149" s="228"/>
      <c r="GM149" s="228"/>
      <c r="GN149" s="228"/>
      <c r="GO149" s="228"/>
      <c r="GP149" s="228"/>
      <c r="GQ149" s="228"/>
      <c r="GR149" s="228"/>
      <c r="GS149" s="228"/>
      <c r="GT149" s="228"/>
      <c r="GU149" s="228"/>
      <c r="GV149" s="228"/>
      <c r="GW149" s="228"/>
      <c r="GX149" s="228"/>
      <c r="GY149" s="228"/>
      <c r="GZ149" s="228"/>
      <c r="HA149" s="228"/>
      <c r="HB149" s="228"/>
      <c r="HC149" s="228"/>
      <c r="HD149" s="228"/>
      <c r="HE149" s="228"/>
      <c r="HF149" s="228"/>
      <c r="HG149" s="228"/>
      <c r="HH149" s="228"/>
      <c r="HI149" s="228"/>
      <c r="HJ149" s="228"/>
      <c r="HK149" s="228"/>
      <c r="HL149" s="228"/>
      <c r="HM149" s="228"/>
      <c r="HN149" s="228"/>
      <c r="HO149" s="228"/>
      <c r="HP149" s="228"/>
      <c r="HQ149" s="228"/>
      <c r="HR149" s="228"/>
      <c r="HS149" s="228"/>
      <c r="HT149" s="228"/>
      <c r="HU149" s="228"/>
      <c r="HV149" s="228"/>
      <c r="HW149" s="228"/>
      <c r="HX149" s="228"/>
      <c r="HY149" s="228"/>
      <c r="HZ149" s="228"/>
      <c r="IA149" s="228"/>
      <c r="IB149" s="228"/>
      <c r="IC149" s="228"/>
      <c r="ID149" s="228"/>
      <c r="IE149" s="228"/>
      <c r="IF149" s="228"/>
      <c r="IG149" s="228"/>
      <c r="IH149" s="228"/>
      <c r="II149" s="228"/>
      <c r="IJ149" s="228"/>
      <c r="IK149" s="228"/>
      <c r="IL149" s="228"/>
      <c r="IM149" s="228"/>
      <c r="IN149" s="228"/>
      <c r="IO149" s="228"/>
      <c r="IP149" s="228"/>
      <c r="IQ149" s="228"/>
      <c r="IR149" s="228"/>
      <c r="IS149" s="228"/>
      <c r="IT149" s="228"/>
      <c r="IU149" s="228"/>
      <c r="IV149" s="228"/>
      <c r="IW149" s="228"/>
      <c r="IX149" s="228"/>
      <c r="IY149" s="228"/>
      <c r="IZ149" s="228"/>
      <c r="JA149" s="228"/>
      <c r="JB149" s="228"/>
      <c r="JC149" s="228"/>
      <c r="JD149" s="228"/>
      <c r="JE149" s="228"/>
      <c r="JF149" s="228"/>
      <c r="JG149" s="228"/>
      <c r="JH149" s="228"/>
      <c r="JI149" s="228"/>
      <c r="JJ149" s="228"/>
      <c r="JK149" s="228"/>
      <c r="JL149" s="228"/>
      <c r="JM149" s="228"/>
      <c r="JN149" s="228"/>
      <c r="JO149" s="228"/>
      <c r="JP149" s="228"/>
      <c r="JQ149" s="228"/>
      <c r="JR149" s="228"/>
      <c r="JS149" s="228"/>
      <c r="JT149" s="228"/>
      <c r="JU149" s="228"/>
      <c r="JV149" s="228"/>
      <c r="JW149" s="228"/>
      <c r="JX149" s="228"/>
      <c r="JY149" s="228"/>
      <c r="JZ149" s="228"/>
      <c r="KA149" s="228"/>
      <c r="KB149" s="228"/>
      <c r="KC149" s="228"/>
      <c r="KD149" s="228"/>
      <c r="KE149" s="228"/>
      <c r="KF149" s="228"/>
      <c r="KG149" s="228"/>
      <c r="KH149" s="228"/>
      <c r="KI149" s="228"/>
      <c r="KJ149" s="228"/>
      <c r="KK149" s="228"/>
      <c r="KL149" s="228"/>
      <c r="KM149" s="228"/>
      <c r="KN149" s="228"/>
      <c r="KO149" s="228"/>
      <c r="KP149" s="228"/>
      <c r="KQ149" s="228"/>
      <c r="KR149" s="228"/>
      <c r="KS149" s="228"/>
      <c r="KT149" s="228"/>
      <c r="KU149" s="228"/>
      <c r="KV149" s="228"/>
      <c r="KW149" s="228"/>
      <c r="KX149" s="228"/>
      <c r="KY149" s="228"/>
      <c r="KZ149" s="228"/>
      <c r="LA149" s="228"/>
      <c r="LB149" s="228"/>
      <c r="LC149" s="228"/>
      <c r="LD149" s="228"/>
      <c r="LE149" s="228"/>
      <c r="LF149" s="228"/>
      <c r="LG149" s="228"/>
      <c r="LH149" s="228"/>
      <c r="LI149" s="228"/>
      <c r="LJ149" s="228"/>
      <c r="LK149" s="228"/>
      <c r="LL149" s="228"/>
      <c r="LM149" s="228"/>
      <c r="LN149" s="228"/>
      <c r="LO149" s="228"/>
      <c r="LP149" s="228"/>
      <c r="LQ149" s="228"/>
      <c r="LR149" s="228"/>
      <c r="LS149" s="228"/>
      <c r="LT149" s="228"/>
      <c r="LU149" s="228"/>
      <c r="LV149" s="228"/>
      <c r="LW149" s="228"/>
      <c r="LX149" s="228"/>
      <c r="LY149" s="228"/>
      <c r="LZ149" s="228"/>
      <c r="MA149" s="228"/>
      <c r="MB149" s="228"/>
      <c r="MC149" s="228"/>
      <c r="MD149" s="228"/>
      <c r="ME149" s="228"/>
      <c r="MF149" s="228"/>
      <c r="MG149" s="228"/>
      <c r="MH149" s="228"/>
      <c r="MI149" s="228"/>
      <c r="MJ149" s="228"/>
      <c r="MK149" s="228"/>
      <c r="ML149" s="228"/>
      <c r="MM149" s="228"/>
      <c r="MN149" s="228"/>
      <c r="MO149" s="228"/>
      <c r="MP149" s="228"/>
      <c r="MQ149" s="228"/>
      <c r="MR149" s="228"/>
      <c r="MS149" s="228"/>
      <c r="MT149" s="228"/>
      <c r="MU149" s="228"/>
      <c r="MV149" s="228"/>
      <c r="MW149" s="228"/>
      <c r="MX149" s="228"/>
      <c r="MY149" s="228"/>
      <c r="MZ149" s="228"/>
      <c r="NA149" s="228"/>
      <c r="NB149" s="228"/>
      <c r="NC149" s="228"/>
      <c r="ND149" s="228"/>
      <c r="NE149" s="228"/>
      <c r="NF149" s="228"/>
      <c r="NG149" s="228"/>
      <c r="NH149" s="228"/>
      <c r="NI149" s="228"/>
      <c r="NJ149" s="228"/>
      <c r="NK149" s="228"/>
      <c r="NL149" s="228"/>
      <c r="NM149" s="228"/>
      <c r="NN149" s="228"/>
      <c r="NO149" s="228"/>
      <c r="NP149" s="228"/>
      <c r="NQ149" s="228"/>
      <c r="NR149" s="228"/>
      <c r="NS149" s="228"/>
      <c r="NT149" s="228"/>
      <c r="NU149" s="228"/>
      <c r="NV149" s="228"/>
      <c r="NW149" s="228"/>
      <c r="NX149" s="228"/>
      <c r="NY149" s="228"/>
      <c r="NZ149" s="228"/>
      <c r="OA149" s="228"/>
      <c r="OB149" s="228"/>
      <c r="OC149" s="228"/>
      <c r="OD149" s="228"/>
      <c r="OE149" s="228"/>
      <c r="OF149" s="228"/>
      <c r="OG149" s="228"/>
      <c r="OH149" s="228"/>
      <c r="OI149" s="228"/>
      <c r="OJ149" s="228"/>
      <c r="OK149" s="228"/>
      <c r="OL149" s="228"/>
      <c r="OM149" s="228"/>
      <c r="ON149" s="228"/>
      <c r="OO149" s="228"/>
      <c r="OP149" s="228"/>
      <c r="OQ149" s="228"/>
      <c r="OR149" s="228"/>
      <c r="OS149" s="228"/>
      <c r="OT149" s="228"/>
      <c r="OU149" s="228"/>
      <c r="OV149" s="228"/>
      <c r="OW149" s="228"/>
      <c r="OX149" s="228"/>
      <c r="OY149" s="228"/>
      <c r="OZ149" s="228"/>
      <c r="PA149" s="228"/>
      <c r="PB149" s="228"/>
      <c r="PC149" s="228"/>
      <c r="PD149" s="228"/>
      <c r="PE149" s="228"/>
      <c r="PF149" s="228"/>
      <c r="PG149" s="228"/>
      <c r="PH149" s="228"/>
      <c r="PI149" s="228"/>
      <c r="PJ149" s="228"/>
      <c r="PK149" s="228"/>
      <c r="PL149" s="228"/>
      <c r="PM149" s="228"/>
      <c r="PN149" s="228"/>
      <c r="PO149" s="228"/>
      <c r="PP149" s="228"/>
      <c r="PQ149" s="228"/>
      <c r="PR149" s="228"/>
      <c r="PS149" s="228"/>
      <c r="PT149" s="228"/>
      <c r="PU149" s="228"/>
      <c r="PV149" s="228"/>
      <c r="PW149" s="228"/>
      <c r="PX149" s="228"/>
      <c r="PY149" s="228"/>
      <c r="PZ149" s="228"/>
      <c r="QA149" s="228"/>
      <c r="QB149" s="228"/>
      <c r="QC149" s="228"/>
      <c r="QD149" s="228"/>
      <c r="QE149" s="228"/>
      <c r="QF149" s="228"/>
      <c r="QG149" s="228"/>
      <c r="QH149" s="228"/>
      <c r="QI149" s="228"/>
      <c r="QJ149" s="228"/>
      <c r="QK149" s="228"/>
      <c r="QL149" s="228"/>
      <c r="QM149" s="228"/>
      <c r="QN149" s="228"/>
      <c r="QO149" s="228"/>
      <c r="QP149" s="228"/>
      <c r="QQ149" s="228"/>
      <c r="QR149" s="228"/>
      <c r="QS149" s="228"/>
      <c r="QT149" s="228"/>
      <c r="QU149" s="228"/>
      <c r="QV149" s="228"/>
      <c r="QW149" s="228"/>
      <c r="QX149" s="228"/>
      <c r="QY149" s="228"/>
      <c r="QZ149" s="228"/>
      <c r="RA149" s="228"/>
      <c r="RB149" s="228"/>
      <c r="RC149" s="228"/>
      <c r="RD149" s="228"/>
      <c r="RE149" s="228"/>
      <c r="RF149" s="228"/>
      <c r="RG149" s="228"/>
      <c r="RH149" s="228"/>
      <c r="RI149" s="228"/>
      <c r="RJ149" s="228"/>
      <c r="RK149" s="228"/>
      <c r="RL149" s="228"/>
      <c r="RM149" s="228"/>
      <c r="RN149" s="228"/>
      <c r="RO149" s="228"/>
      <c r="RP149" s="228"/>
      <c r="RQ149" s="228"/>
      <c r="RR149" s="228"/>
      <c r="RS149" s="228"/>
      <c r="RT149" s="228"/>
      <c r="RU149" s="228"/>
      <c r="RV149" s="228"/>
      <c r="RW149" s="228"/>
      <c r="RX149" s="228"/>
      <c r="RY149" s="228"/>
      <c r="RZ149" s="228"/>
      <c r="SA149" s="228"/>
      <c r="SB149" s="228"/>
      <c r="SC149" s="228"/>
      <c r="SD149" s="228"/>
      <c r="SE149" s="228"/>
      <c r="SF149" s="228"/>
      <c r="SG149" s="228"/>
      <c r="SH149" s="228"/>
      <c r="SI149" s="228"/>
      <c r="SJ149" s="228"/>
      <c r="SK149" s="228"/>
      <c r="SL149" s="228"/>
      <c r="SM149" s="228"/>
      <c r="SN149" s="228"/>
      <c r="SO149" s="228"/>
      <c r="SP149" s="228"/>
      <c r="SQ149" s="228"/>
      <c r="SR149" s="228"/>
      <c r="SS149" s="228"/>
      <c r="ST149" s="228"/>
      <c r="SU149" s="228"/>
      <c r="SV149" s="228"/>
      <c r="SW149" s="228"/>
      <c r="SX149" s="228"/>
      <c r="SY149" s="228"/>
      <c r="SZ149" s="228"/>
      <c r="TA149" s="228"/>
      <c r="TB149" s="228"/>
      <c r="TC149" s="228"/>
      <c r="TD149" s="228"/>
      <c r="TE149" s="228"/>
      <c r="TF149" s="228"/>
      <c r="TG149" s="228"/>
      <c r="TH149" s="228"/>
      <c r="TI149" s="228"/>
      <c r="TJ149" s="228"/>
      <c r="TK149" s="228"/>
      <c r="TL149" s="228"/>
      <c r="TM149" s="228"/>
      <c r="TN149" s="228"/>
      <c r="TO149" s="228"/>
      <c r="TP149" s="228"/>
      <c r="TQ149" s="228"/>
      <c r="TR149" s="228"/>
      <c r="TS149" s="228"/>
      <c r="TT149" s="228"/>
      <c r="TU149" s="228"/>
      <c r="TV149" s="228"/>
      <c r="TW149" s="228"/>
      <c r="TX149" s="228"/>
      <c r="TY149" s="228"/>
      <c r="TZ149" s="228"/>
      <c r="UA149" s="228"/>
      <c r="UB149" s="228"/>
      <c r="UC149" s="228"/>
      <c r="UD149" s="228"/>
      <c r="UE149" s="228"/>
      <c r="UF149" s="228"/>
      <c r="UG149" s="228"/>
      <c r="UH149" s="228"/>
      <c r="UI149" s="228"/>
      <c r="UJ149" s="228"/>
      <c r="UK149" s="228"/>
      <c r="UL149" s="228"/>
      <c r="UM149" s="228"/>
      <c r="UN149" s="228"/>
      <c r="UO149" s="228"/>
      <c r="UP149" s="228"/>
      <c r="UQ149" s="228"/>
      <c r="UR149" s="228"/>
      <c r="US149" s="228"/>
      <c r="UT149" s="228"/>
      <c r="UU149" s="228"/>
      <c r="UV149" s="228"/>
      <c r="UW149" s="228"/>
      <c r="UX149" s="228"/>
      <c r="UY149" s="228"/>
      <c r="UZ149" s="228"/>
      <c r="VA149" s="228"/>
      <c r="VB149" s="228"/>
      <c r="VC149" s="228"/>
      <c r="VD149" s="228"/>
      <c r="VE149" s="228"/>
      <c r="VF149" s="228"/>
      <c r="VG149" s="228"/>
      <c r="VH149" s="228"/>
      <c r="VI149" s="228"/>
      <c r="VJ149" s="228"/>
      <c r="VK149" s="228"/>
      <c r="VL149" s="228"/>
      <c r="VM149" s="228"/>
      <c r="VN149" s="228"/>
      <c r="VO149" s="228"/>
      <c r="VP149" s="228"/>
      <c r="VQ149" s="228"/>
      <c r="VR149" s="228"/>
      <c r="VS149" s="228"/>
      <c r="VT149" s="228"/>
      <c r="VU149" s="228"/>
      <c r="VV149" s="228"/>
      <c r="VW149" s="228"/>
      <c r="VX149" s="228"/>
      <c r="VY149" s="228"/>
      <c r="VZ149" s="228"/>
      <c r="WA149" s="228"/>
      <c r="WB149" s="228"/>
      <c r="WC149" s="228"/>
      <c r="WD149" s="228"/>
      <c r="WE149" s="228"/>
      <c r="WF149" s="228"/>
      <c r="WG149" s="228"/>
      <c r="WH149" s="228"/>
      <c r="WI149" s="228"/>
      <c r="WJ149" s="228"/>
      <c r="WK149" s="228"/>
      <c r="WL149" s="228"/>
      <c r="WM149" s="228"/>
      <c r="WN149" s="228"/>
      <c r="WO149" s="228"/>
      <c r="WP149" s="228"/>
      <c r="WQ149" s="228"/>
      <c r="WR149" s="228"/>
      <c r="WS149" s="228"/>
      <c r="WT149" s="228"/>
      <c r="WU149" s="228"/>
      <c r="WV149" s="228"/>
      <c r="WW149" s="228"/>
      <c r="WX149" s="228"/>
      <c r="WY149" s="228"/>
      <c r="WZ149" s="228"/>
      <c r="XA149" s="228"/>
      <c r="XB149" s="228"/>
      <c r="XC149" s="228"/>
      <c r="XD149" s="228"/>
      <c r="XE149" s="228"/>
      <c r="XF149" s="228"/>
      <c r="XG149" s="228"/>
      <c r="XH149" s="228"/>
      <c r="XI149" s="228"/>
      <c r="XJ149" s="228"/>
      <c r="XK149" s="228"/>
      <c r="XL149" s="228"/>
      <c r="XM149" s="228"/>
      <c r="XN149" s="228"/>
      <c r="XO149" s="228"/>
      <c r="XP149" s="228"/>
      <c r="XQ149" s="228"/>
      <c r="XR149" s="228"/>
      <c r="XS149" s="228"/>
      <c r="XT149" s="228"/>
      <c r="XU149" s="228"/>
      <c r="XV149" s="228"/>
      <c r="XW149" s="228"/>
      <c r="XX149" s="228"/>
      <c r="XY149" s="228"/>
      <c r="XZ149" s="228"/>
      <c r="YA149" s="228"/>
      <c r="YB149" s="228"/>
      <c r="YC149" s="228"/>
      <c r="YD149" s="228"/>
      <c r="YE149" s="228"/>
      <c r="YF149" s="228"/>
      <c r="YG149" s="228"/>
      <c r="YH149" s="228"/>
      <c r="YI149" s="228"/>
      <c r="YJ149" s="228"/>
      <c r="YK149" s="228"/>
      <c r="YL149" s="228"/>
      <c r="YM149" s="228"/>
      <c r="YN149" s="228"/>
      <c r="YO149" s="228"/>
      <c r="YP149" s="228"/>
      <c r="YQ149" s="228"/>
      <c r="YR149" s="228"/>
      <c r="YS149" s="228"/>
      <c r="YT149" s="228"/>
      <c r="YU149" s="228"/>
      <c r="YV149" s="228"/>
      <c r="YW149" s="228"/>
      <c r="YX149" s="228"/>
      <c r="YY149" s="228"/>
      <c r="YZ149" s="228"/>
      <c r="ZA149" s="228"/>
      <c r="ZB149" s="228"/>
      <c r="ZC149" s="228"/>
      <c r="ZD149" s="228"/>
      <c r="ZE149" s="228"/>
      <c r="ZF149" s="228"/>
      <c r="ZG149" s="228"/>
      <c r="ZH149" s="228"/>
      <c r="ZI149" s="228"/>
      <c r="ZJ149" s="228"/>
      <c r="ZK149" s="228"/>
      <c r="ZL149" s="228"/>
      <c r="ZM149" s="228"/>
      <c r="ZN149" s="228"/>
      <c r="ZO149" s="228"/>
      <c r="ZP149" s="228"/>
      <c r="ZQ149" s="228"/>
      <c r="ZR149" s="228"/>
      <c r="ZS149" s="228"/>
      <c r="ZT149" s="228"/>
      <c r="ZU149" s="228"/>
      <c r="ZV149" s="228"/>
      <c r="ZW149" s="228"/>
      <c r="ZX149" s="228"/>
      <c r="ZY149" s="228"/>
      <c r="ZZ149" s="228"/>
      <c r="AAA149" s="228"/>
      <c r="AAB149" s="228"/>
      <c r="AAC149" s="228"/>
      <c r="AAD149" s="228"/>
      <c r="AAE149" s="228"/>
      <c r="AAF149" s="228"/>
      <c r="AAG149" s="228"/>
      <c r="AAH149" s="228"/>
      <c r="AAI149" s="228"/>
      <c r="AAJ149" s="228"/>
      <c r="AAK149" s="228"/>
      <c r="AAL149" s="228"/>
      <c r="AAM149" s="228"/>
      <c r="AAN149" s="228"/>
      <c r="AAO149" s="228"/>
      <c r="AAP149" s="228"/>
      <c r="AAQ149" s="228"/>
      <c r="AAR149" s="228"/>
      <c r="AAS149" s="228"/>
      <c r="AAT149" s="228"/>
      <c r="AAU149" s="228"/>
      <c r="AAV149" s="228"/>
      <c r="AAW149" s="228"/>
      <c r="AAX149" s="228"/>
      <c r="AAY149" s="228"/>
      <c r="AAZ149" s="228"/>
      <c r="ABA149" s="228"/>
      <c r="ABB149" s="228"/>
      <c r="ABC149" s="228"/>
      <c r="ABD149" s="228"/>
      <c r="ABE149" s="228"/>
      <c r="ABF149" s="228"/>
      <c r="ABG149" s="228"/>
      <c r="ABH149" s="228"/>
      <c r="ABI149" s="228"/>
      <c r="ABJ149" s="228"/>
      <c r="ABK149" s="228"/>
      <c r="ABL149" s="228"/>
      <c r="ABM149" s="228"/>
      <c r="ABN149" s="228"/>
      <c r="ABO149" s="228"/>
      <c r="ABP149" s="228"/>
      <c r="ABQ149" s="228"/>
      <c r="ABR149" s="228"/>
      <c r="ABS149" s="228"/>
      <c r="ABT149" s="228"/>
      <c r="ABU149" s="228"/>
      <c r="ABV149" s="228"/>
      <c r="ABW149" s="228"/>
      <c r="ABX149" s="228"/>
      <c r="ABY149" s="228"/>
      <c r="ABZ149" s="228"/>
      <c r="ACA149" s="228"/>
      <c r="ACB149" s="228"/>
      <c r="ACC149" s="228"/>
      <c r="ACD149" s="228"/>
      <c r="ACE149" s="228"/>
      <c r="ACF149" s="228"/>
      <c r="ACG149" s="228"/>
      <c r="ACH149" s="228"/>
      <c r="ACI149" s="228"/>
      <c r="ACJ149" s="228"/>
      <c r="ACK149" s="228"/>
      <c r="ACL149" s="228"/>
      <c r="ACM149" s="228"/>
      <c r="ACN149" s="228"/>
      <c r="ACO149" s="228"/>
      <c r="ACP149" s="228"/>
      <c r="ACQ149" s="228"/>
      <c r="ACR149" s="228"/>
      <c r="ACS149" s="228"/>
      <c r="ACT149" s="228"/>
      <c r="ACU149" s="228"/>
      <c r="ACV149" s="228"/>
      <c r="ACW149" s="228"/>
      <c r="ACX149" s="228"/>
      <c r="ACY149" s="228"/>
      <c r="ACZ149" s="228"/>
      <c r="ADA149" s="228"/>
      <c r="ADB149" s="228"/>
      <c r="ADC149" s="228"/>
      <c r="ADD149" s="228"/>
      <c r="ADE149" s="228"/>
      <c r="ADF149" s="228"/>
      <c r="ADG149" s="228"/>
      <c r="ADH149" s="228"/>
      <c r="ADI149" s="228"/>
      <c r="ADJ149" s="228"/>
      <c r="ADK149" s="228"/>
      <c r="ADL149" s="228"/>
      <c r="ADM149" s="228"/>
      <c r="ADN149" s="228"/>
      <c r="ADO149" s="228"/>
      <c r="ADP149" s="228"/>
      <c r="ADQ149" s="228"/>
      <c r="ADR149" s="228"/>
      <c r="ADS149" s="228"/>
      <c r="ADT149" s="228"/>
      <c r="ADU149" s="228"/>
      <c r="ADV149" s="228"/>
      <c r="ADW149" s="228"/>
      <c r="ADX149" s="228"/>
      <c r="ADY149" s="228"/>
      <c r="ADZ149" s="228"/>
      <c r="AEA149" s="228"/>
      <c r="AEB149" s="228"/>
      <c r="AEC149" s="228"/>
      <c r="AED149" s="228"/>
      <c r="AEE149" s="228"/>
      <c r="AEF149" s="228"/>
      <c r="AEG149" s="228"/>
      <c r="AEH149" s="228"/>
      <c r="AEI149" s="228"/>
      <c r="AEJ149" s="228"/>
      <c r="AEK149" s="228"/>
      <c r="AEL149" s="228"/>
      <c r="AEM149" s="228"/>
      <c r="AEN149" s="228"/>
      <c r="AEO149" s="228"/>
      <c r="AEP149" s="228"/>
      <c r="AEQ149" s="228"/>
      <c r="AER149" s="228"/>
      <c r="AES149" s="228"/>
      <c r="AET149" s="228"/>
      <c r="AEU149" s="228"/>
      <c r="AEV149" s="228"/>
      <c r="AEW149" s="228"/>
      <c r="AEX149" s="228"/>
      <c r="AEY149" s="228"/>
      <c r="AEZ149" s="228"/>
      <c r="AFA149" s="228"/>
      <c r="AFB149" s="228"/>
      <c r="AFC149" s="228"/>
      <c r="AFD149" s="228"/>
      <c r="AFE149" s="228"/>
      <c r="AFF149" s="228"/>
      <c r="AFG149" s="228"/>
      <c r="AFH149" s="228"/>
      <c r="AFI149" s="228"/>
      <c r="AFJ149" s="228"/>
      <c r="AFK149" s="228"/>
      <c r="AFL149" s="228"/>
      <c r="AFM149" s="228"/>
      <c r="AFN149" s="228"/>
      <c r="AFO149" s="228"/>
      <c r="AFP149" s="228"/>
      <c r="AFQ149" s="228"/>
      <c r="AFR149" s="228"/>
      <c r="AFS149" s="228"/>
      <c r="AFT149" s="228"/>
      <c r="AFU149" s="228"/>
      <c r="AFV149" s="228"/>
      <c r="AFW149" s="228"/>
      <c r="AFX149" s="228"/>
      <c r="AFY149" s="228"/>
      <c r="AFZ149" s="228"/>
      <c r="AGA149" s="228"/>
      <c r="AGB149" s="228"/>
      <c r="AGC149" s="228"/>
      <c r="AGD149" s="228"/>
      <c r="AGE149" s="228"/>
      <c r="AGF149" s="228"/>
      <c r="AGG149" s="228"/>
      <c r="AGH149" s="228"/>
      <c r="AGI149" s="228"/>
      <c r="AGJ149" s="228"/>
      <c r="AGK149" s="228"/>
      <c r="AGL149" s="228"/>
      <c r="AGM149" s="228"/>
      <c r="AGN149" s="228"/>
      <c r="AGO149" s="228"/>
      <c r="AGP149" s="228"/>
      <c r="AGQ149" s="228"/>
      <c r="AGR149" s="228"/>
      <c r="AGS149" s="228"/>
      <c r="AGT149" s="228"/>
      <c r="AGU149" s="228"/>
      <c r="AGV149" s="228"/>
      <c r="AGW149" s="228"/>
      <c r="AGX149" s="228"/>
      <c r="AGY149" s="228"/>
      <c r="AGZ149" s="228"/>
      <c r="AHA149" s="228"/>
      <c r="AHB149" s="228"/>
      <c r="AHC149" s="228"/>
      <c r="AHD149" s="228"/>
      <c r="AHE149" s="228"/>
      <c r="AHF149" s="228"/>
      <c r="AHG149" s="228"/>
      <c r="AHH149" s="228"/>
      <c r="AHI149" s="228"/>
      <c r="AHJ149" s="228"/>
      <c r="AHK149" s="228"/>
      <c r="AHL149" s="228"/>
      <c r="AHM149" s="228"/>
      <c r="AHN149" s="228"/>
      <c r="AHO149" s="228"/>
      <c r="AHP149" s="228"/>
      <c r="AHQ149" s="228"/>
      <c r="AHR149" s="228"/>
      <c r="AHS149" s="228"/>
      <c r="AHT149" s="228"/>
      <c r="AHU149" s="228"/>
      <c r="AHV149" s="228"/>
      <c r="AHW149" s="228"/>
      <c r="AHX149" s="228"/>
      <c r="AHY149" s="228"/>
      <c r="AHZ149" s="228"/>
      <c r="AIA149" s="228"/>
      <c r="AIB149" s="228"/>
      <c r="AIC149" s="228"/>
      <c r="AID149" s="228"/>
      <c r="AIE149" s="228"/>
      <c r="AIF149" s="228"/>
      <c r="AIG149" s="228"/>
      <c r="AIH149" s="228"/>
      <c r="AII149" s="228"/>
      <c r="AIJ149" s="228"/>
      <c r="AIK149" s="228"/>
      <c r="AIL149" s="228"/>
      <c r="AIM149" s="228"/>
      <c r="AIN149" s="228"/>
      <c r="AIO149" s="228"/>
      <c r="AIP149" s="228"/>
      <c r="AIQ149" s="228"/>
      <c r="AIR149" s="228"/>
      <c r="AIS149" s="228"/>
      <c r="AIT149" s="228"/>
      <c r="AIU149" s="228"/>
      <c r="AIV149" s="228"/>
      <c r="AIW149" s="228"/>
      <c r="AIX149" s="228"/>
      <c r="AIY149" s="228"/>
      <c r="AIZ149" s="228"/>
      <c r="AJA149" s="228"/>
      <c r="AJB149" s="228"/>
      <c r="AJC149" s="228"/>
      <c r="AJD149" s="228"/>
      <c r="AJE149" s="228"/>
      <c r="AJF149" s="228"/>
      <c r="AJG149" s="228"/>
      <c r="AJH149" s="228"/>
      <c r="AJI149" s="228"/>
      <c r="AJJ149" s="228"/>
      <c r="AJK149" s="228"/>
      <c r="AJL149" s="228"/>
      <c r="AJM149" s="228"/>
      <c r="AJN149" s="228"/>
      <c r="AJO149" s="228"/>
      <c r="AJP149" s="228"/>
      <c r="AJQ149" s="228"/>
      <c r="AJR149" s="228"/>
      <c r="AJS149" s="228"/>
      <c r="AJT149" s="228"/>
      <c r="AJU149" s="228"/>
      <c r="AJV149" s="228"/>
      <c r="AJW149" s="228"/>
      <c r="AJX149" s="228"/>
      <c r="AJY149" s="228"/>
      <c r="AJZ149" s="228"/>
      <c r="AKA149" s="228"/>
      <c r="AKB149" s="228"/>
      <c r="AKC149" s="228"/>
      <c r="AKD149" s="228"/>
      <c r="AKE149" s="228"/>
      <c r="AKF149" s="228"/>
      <c r="AKG149" s="228"/>
      <c r="AKH149" s="228"/>
      <c r="AKI149" s="228"/>
      <c r="AKJ149" s="228"/>
      <c r="AKK149" s="228"/>
      <c r="AKL149" s="228"/>
      <c r="AKM149" s="228"/>
      <c r="AKN149" s="228"/>
      <c r="AKO149" s="228"/>
      <c r="AKP149" s="228"/>
      <c r="AKQ149" s="228"/>
      <c r="AKR149" s="228"/>
      <c r="AKS149" s="228"/>
      <c r="AKT149" s="228"/>
      <c r="AKU149" s="228"/>
      <c r="AKV149" s="228"/>
      <c r="AKW149" s="228"/>
      <c r="AKX149" s="228"/>
      <c r="AKY149" s="228"/>
      <c r="AKZ149" s="228"/>
      <c r="ALA149" s="228"/>
      <c r="ALB149" s="228"/>
      <c r="ALC149" s="228"/>
      <c r="ALD149" s="228"/>
      <c r="ALE149" s="228"/>
      <c r="ALF149" s="228"/>
      <c r="ALG149" s="228"/>
      <c r="ALH149" s="228"/>
      <c r="ALI149" s="228"/>
      <c r="ALJ149" s="228"/>
      <c r="ALK149" s="228"/>
      <c r="ALL149" s="228"/>
      <c r="ALM149" s="228"/>
      <c r="ALN149" s="228"/>
      <c r="ALO149" s="228"/>
      <c r="ALP149" s="228"/>
      <c r="ALQ149" s="228"/>
      <c r="ALR149" s="228"/>
      <c r="ALS149" s="228"/>
      <c r="ALT149" s="228"/>
      <c r="ALU149" s="228"/>
      <c r="ALV149" s="228"/>
      <c r="ALW149" s="228"/>
      <c r="ALX149" s="228"/>
      <c r="ALY149" s="228"/>
      <c r="ALZ149" s="228"/>
      <c r="AMA149" s="228"/>
      <c r="AMB149" s="228"/>
      <c r="AMC149" s="228"/>
      <c r="AMD149" s="228"/>
      <c r="AME149" s="228"/>
      <c r="AMF149" s="228"/>
      <c r="AMG149" s="228"/>
      <c r="AMH149" s="228"/>
      <c r="AMI149" s="228"/>
      <c r="AMJ149" s="228"/>
      <c r="AMK149" s="228"/>
      <c r="AML149" s="228"/>
      <c r="AMM149" s="228"/>
      <c r="AMN149" s="228"/>
      <c r="AMO149" s="228"/>
      <c r="AMP149" s="228"/>
      <c r="AMQ149" s="228"/>
      <c r="AMR149" s="228"/>
      <c r="AMS149" s="228"/>
      <c r="AMT149" s="228"/>
      <c r="AMU149" s="228"/>
      <c r="AMV149" s="228"/>
      <c r="AMW149" s="228"/>
      <c r="AMX149" s="228"/>
    </row>
    <row r="150" spans="1:1038" ht="18" customHeight="1">
      <c r="A150" s="125" t="s">
        <v>1452</v>
      </c>
      <c r="B150" s="126" t="s">
        <v>1278</v>
      </c>
      <c r="D150" s="126" t="s">
        <v>1279</v>
      </c>
      <c r="E150" s="126">
        <v>26</v>
      </c>
      <c r="F150" s="126">
        <v>2</v>
      </c>
      <c r="G150" s="285" t="str">
        <f t="shared" si="45"/>
        <v>26-2</v>
      </c>
      <c r="H150" s="277">
        <v>0</v>
      </c>
      <c r="I150" s="126">
        <v>15</v>
      </c>
      <c r="K150" s="545" t="b">
        <f>IF(I151=1,IF(((VLOOKUP($G150,[1]Depth_Lookup!#REF!,9,FALSE))-(H150/100))=0,"Good",IF(((VLOOKUP($G150,[1]Depth_Lookup!$A$3:$J$550,9,FALSE))-(H150/100))&gt;0,"Too Short","Too Long")))</f>
        <v>0</v>
      </c>
      <c r="L150" s="171">
        <f>(VLOOKUP($G150,Depth_Lookup!$A$3:$J$410,10,FALSE))+(H150/100)</f>
        <v>57.58</v>
      </c>
      <c r="M150" s="171">
        <f>(VLOOKUP($G150,Depth_Lookup!$A$3:$J$410,10,FALSE))+(I150/100)</f>
        <v>57.73</v>
      </c>
      <c r="N150" s="127" t="s">
        <v>1494</v>
      </c>
      <c r="O150" s="126" t="s">
        <v>1280</v>
      </c>
      <c r="P150" s="126" t="s">
        <v>853</v>
      </c>
      <c r="Q150" s="126" t="s">
        <v>125</v>
      </c>
      <c r="R150" s="196" t="s">
        <v>1633</v>
      </c>
      <c r="S150" s="126" t="s">
        <v>700</v>
      </c>
      <c r="T150" s="126" t="s">
        <v>115</v>
      </c>
      <c r="W150" s="126" t="s">
        <v>102</v>
      </c>
      <c r="X150" s="202">
        <v>5</v>
      </c>
      <c r="Y150" s="126" t="s">
        <v>90</v>
      </c>
      <c r="Z150" s="126" t="s">
        <v>91</v>
      </c>
      <c r="AF150" s="196" t="e">
        <v>#N/A</v>
      </c>
      <c r="AI150" s="130">
        <v>75</v>
      </c>
      <c r="AO150" s="130"/>
      <c r="AU150" s="130"/>
      <c r="BA150" s="130">
        <v>25</v>
      </c>
      <c r="BB150" s="126">
        <v>5</v>
      </c>
      <c r="BC150" s="126">
        <v>3</v>
      </c>
      <c r="BD150" s="126" t="s">
        <v>110</v>
      </c>
      <c r="BE150" s="126" t="s">
        <v>103</v>
      </c>
      <c r="BG150" s="130"/>
      <c r="BM150" s="130"/>
      <c r="BY150" s="130"/>
      <c r="CG150" s="131"/>
      <c r="CH150" s="132" t="s">
        <v>1472</v>
      </c>
      <c r="CI150" s="132">
        <v>100</v>
      </c>
      <c r="CJ150" s="132" t="s">
        <v>514</v>
      </c>
      <c r="CK150" s="133"/>
      <c r="CL150" s="134"/>
      <c r="CM150" s="134"/>
      <c r="CN150" s="134"/>
      <c r="CO150" s="134"/>
      <c r="CP150" s="134"/>
      <c r="CQ150" s="134"/>
      <c r="CR150" s="134"/>
      <c r="CS150" s="134"/>
      <c r="CT150" s="134"/>
      <c r="CU150" s="134"/>
      <c r="CV150" s="134"/>
      <c r="CW150" s="134"/>
      <c r="CX150" s="134"/>
      <c r="CY150" s="134"/>
      <c r="CZ150" s="134"/>
      <c r="DA150" s="134"/>
      <c r="DB150" s="134">
        <v>75</v>
      </c>
      <c r="DC150" s="135">
        <v>25</v>
      </c>
      <c r="DD150" s="134"/>
      <c r="DE150" s="134"/>
      <c r="DF150" s="134"/>
      <c r="DG150" s="134"/>
      <c r="DH150" s="134"/>
      <c r="DI150" s="134"/>
      <c r="DJ150" s="134"/>
      <c r="DK150" s="207">
        <v>100</v>
      </c>
      <c r="DL150" s="131"/>
      <c r="DM150" s="134"/>
      <c r="DN150" s="134"/>
      <c r="DO150" s="136"/>
      <c r="DQ150" s="131"/>
      <c r="DR150" s="136"/>
      <c r="DS150" s="131"/>
      <c r="DT150" s="138" t="s">
        <v>1495</v>
      </c>
      <c r="DW150" s="213">
        <v>100</v>
      </c>
      <c r="DX150" s="214" t="e">
        <v>#N/A</v>
      </c>
      <c r="DY150" s="139" t="s">
        <v>1401</v>
      </c>
      <c r="DZ150" s="139" t="s">
        <v>1496</v>
      </c>
      <c r="EA150" s="139"/>
      <c r="ED150" s="229" t="s">
        <v>2517</v>
      </c>
      <c r="EE150" s="140"/>
      <c r="EG150" s="140"/>
      <c r="EI150" s="218" t="e">
        <f>VLOOKUP(EH150,definitions_list_mag!$Y$12:$Z$15,2,FALSE)</f>
        <v>#N/A</v>
      </c>
      <c r="EJ150" s="143"/>
      <c r="EK150" s="221" t="e">
        <f>VLOOKUP(EJ150,definitions_list_mag!$AT$3:$AU$5,2,FALSE)</f>
        <v>#N/A</v>
      </c>
      <c r="EM150" s="109"/>
      <c r="EN150" s="109"/>
      <c r="EZ150" s="192" t="e">
        <f t="shared" si="46"/>
        <v>#DIV/0!</v>
      </c>
      <c r="FA150" s="192" t="e">
        <f t="shared" si="47"/>
        <v>#DIV/0!</v>
      </c>
      <c r="FB150" s="192" t="e">
        <f t="shared" si="48"/>
        <v>#DIV/0!</v>
      </c>
      <c r="FC150" s="192" t="e">
        <f t="shared" si="49"/>
        <v>#DIV/0!</v>
      </c>
      <c r="FD150" s="192" t="e">
        <f t="shared" si="50"/>
        <v>#DIV/0!</v>
      </c>
      <c r="FE150" s="193" t="e">
        <f t="shared" si="51"/>
        <v>#DIV/0!</v>
      </c>
      <c r="FF150" s="194" t="e">
        <f t="shared" si="52"/>
        <v>#DIV/0!</v>
      </c>
      <c r="FG150" s="143"/>
      <c r="FI150" s="778">
        <f t="shared" si="53"/>
        <v>0</v>
      </c>
      <c r="FJ150" s="779" t="e">
        <f t="shared" si="54"/>
        <v>#DIV/0!</v>
      </c>
      <c r="FK150" s="779" t="e">
        <f t="shared" si="55"/>
        <v>#DIV/0!</v>
      </c>
      <c r="FL150" s="780" t="e">
        <f t="shared" si="56"/>
        <v>#DIV/0!</v>
      </c>
      <c r="FM150" s="169" t="e">
        <f t="shared" si="57"/>
        <v>#DIV/0!</v>
      </c>
      <c r="FN150" s="783" t="e">
        <f t="shared" si="58"/>
        <v>#DIV/0!</v>
      </c>
    </row>
    <row r="151" spans="1:1038" s="288" customFormat="1" ht="18" customHeight="1">
      <c r="A151" s="352" t="s">
        <v>1452</v>
      </c>
      <c r="B151" s="227" t="s">
        <v>1278</v>
      </c>
      <c r="C151" s="227"/>
      <c r="D151" s="227" t="s">
        <v>1279</v>
      </c>
      <c r="E151" s="227">
        <v>26</v>
      </c>
      <c r="F151" s="227">
        <v>2</v>
      </c>
      <c r="G151" s="285" t="str">
        <f t="shared" si="45"/>
        <v>26-2</v>
      </c>
      <c r="H151" s="278">
        <v>15</v>
      </c>
      <c r="I151" s="227">
        <v>76</v>
      </c>
      <c r="J151" s="226"/>
      <c r="K151" s="545" t="b">
        <f>IF(I152=1,IF(((VLOOKUP($G151,[1]Depth_Lookup!#REF!,9,FALSE))-(H151/100))=0,"Good",IF(((VLOOKUP($G151,[1]Depth_Lookup!$A$3:$J$550,9,FALSE))-(H151/100))&gt;0,"Too Short","Too Long")))</f>
        <v>0</v>
      </c>
      <c r="L151" s="171">
        <f>(VLOOKUP($G151,Depth_Lookup!$A$3:$J$410,10,FALSE))+(H151/100)</f>
        <v>57.73</v>
      </c>
      <c r="M151" s="171">
        <f>(VLOOKUP($G151,Depth_Lookup!$A$3:$J$410,10,FALSE))+(I151/100)</f>
        <v>58.339999999999996</v>
      </c>
      <c r="N151" s="230" t="s">
        <v>1497</v>
      </c>
      <c r="O151" s="227" t="s">
        <v>1280</v>
      </c>
      <c r="P151" s="227" t="s">
        <v>853</v>
      </c>
      <c r="Q151" s="227" t="s">
        <v>125</v>
      </c>
      <c r="R151" s="286" t="s">
        <v>1633</v>
      </c>
      <c r="S151" s="227" t="s">
        <v>115</v>
      </c>
      <c r="T151" s="227" t="s">
        <v>700</v>
      </c>
      <c r="U151" s="227" t="s">
        <v>95</v>
      </c>
      <c r="V151" s="227" t="s">
        <v>96</v>
      </c>
      <c r="W151" s="227" t="s">
        <v>102</v>
      </c>
      <c r="X151" s="287">
        <v>5</v>
      </c>
      <c r="Y151" s="227" t="s">
        <v>90</v>
      </c>
      <c r="Z151" s="227" t="s">
        <v>91</v>
      </c>
      <c r="AA151" s="227"/>
      <c r="AB151" s="227"/>
      <c r="AC151" s="227"/>
      <c r="AD151" s="227"/>
      <c r="AE151" s="233"/>
      <c r="AF151" s="286" t="e">
        <v>#N/A</v>
      </c>
      <c r="AG151" s="237"/>
      <c r="AH151" s="227"/>
      <c r="AI151" s="240">
        <v>75</v>
      </c>
      <c r="AJ151" s="227"/>
      <c r="AK151" s="227"/>
      <c r="AL151" s="227"/>
      <c r="AM151" s="227"/>
      <c r="AN151" s="227"/>
      <c r="AO151" s="240"/>
      <c r="AP151" s="227"/>
      <c r="AQ151" s="227"/>
      <c r="AR151" s="227"/>
      <c r="AS151" s="227"/>
      <c r="AT151" s="227"/>
      <c r="AU151" s="240"/>
      <c r="AV151" s="227"/>
      <c r="AW151" s="227"/>
      <c r="AX151" s="227"/>
      <c r="AY151" s="227"/>
      <c r="AZ151" s="227"/>
      <c r="BA151" s="240">
        <v>25</v>
      </c>
      <c r="BB151" s="227">
        <v>5</v>
      </c>
      <c r="BC151" s="227">
        <v>3</v>
      </c>
      <c r="BD151" s="227" t="s">
        <v>110</v>
      </c>
      <c r="BE151" s="227" t="s">
        <v>103</v>
      </c>
      <c r="BF151" s="227"/>
      <c r="BG151" s="240"/>
      <c r="BH151" s="227"/>
      <c r="BI151" s="227"/>
      <c r="BJ151" s="227"/>
      <c r="BK151" s="227"/>
      <c r="BL151" s="227"/>
      <c r="BM151" s="240"/>
      <c r="BN151" s="227"/>
      <c r="BO151" s="227"/>
      <c r="BP151" s="227"/>
      <c r="BQ151" s="227"/>
      <c r="BR151" s="227"/>
      <c r="BS151" s="227"/>
      <c r="BT151" s="227"/>
      <c r="BU151" s="227"/>
      <c r="BV151" s="227"/>
      <c r="BW151" s="227"/>
      <c r="BX151" s="227"/>
      <c r="BY151" s="240"/>
      <c r="BZ151" s="227"/>
      <c r="CA151" s="227"/>
      <c r="CB151" s="227"/>
      <c r="CC151" s="227"/>
      <c r="CD151" s="227"/>
      <c r="CE151" s="227"/>
      <c r="CF151" s="227"/>
      <c r="CG151" s="148"/>
      <c r="CH151" s="149" t="s">
        <v>1472</v>
      </c>
      <c r="CI151" s="149">
        <v>100</v>
      </c>
      <c r="CJ151" s="149" t="s">
        <v>514</v>
      </c>
      <c r="CK151" s="151"/>
      <c r="CL151" s="152"/>
      <c r="CM151" s="152"/>
      <c r="CN151" s="152"/>
      <c r="CO151" s="152"/>
      <c r="CP151" s="152"/>
      <c r="CQ151" s="152"/>
      <c r="CR151" s="152"/>
      <c r="CS151" s="152"/>
      <c r="CT151" s="152"/>
      <c r="CU151" s="152"/>
      <c r="CV151" s="152"/>
      <c r="CW151" s="152"/>
      <c r="CX151" s="152"/>
      <c r="CY151" s="152"/>
      <c r="CZ151" s="152"/>
      <c r="DA151" s="152"/>
      <c r="DB151" s="152">
        <v>75</v>
      </c>
      <c r="DC151" s="229">
        <v>25</v>
      </c>
      <c r="DD151" s="152"/>
      <c r="DE151" s="152"/>
      <c r="DF151" s="152"/>
      <c r="DG151" s="152"/>
      <c r="DH151" s="152"/>
      <c r="DI151" s="152"/>
      <c r="DJ151" s="152"/>
      <c r="DK151" s="208">
        <v>100</v>
      </c>
      <c r="DL151" s="148"/>
      <c r="DM151" s="152"/>
      <c r="DN151" s="152"/>
      <c r="DO151" s="153"/>
      <c r="DQ151" s="148"/>
      <c r="DR151" s="153"/>
      <c r="DS151" s="148"/>
      <c r="DT151" s="261" t="s">
        <v>1498</v>
      </c>
      <c r="DU151" s="229"/>
      <c r="DV151" s="229"/>
      <c r="DW151" s="290">
        <v>100</v>
      </c>
      <c r="DX151" s="291" t="e">
        <v>#N/A</v>
      </c>
      <c r="DY151" s="154" t="s">
        <v>1401</v>
      </c>
      <c r="DZ151" s="154" t="s">
        <v>1499</v>
      </c>
      <c r="EA151" s="154"/>
      <c r="EB151" s="229"/>
      <c r="EC151" s="292"/>
      <c r="ED151" s="229" t="s">
        <v>2517</v>
      </c>
      <c r="EE151" s="293"/>
      <c r="EF151" s="294"/>
      <c r="EG151" s="293"/>
      <c r="EH151" s="295"/>
      <c r="EI151" s="296" t="e">
        <f>VLOOKUP(EH151,definitions_list_mag!$Y$12:$Z$15,2,FALSE)</f>
        <v>#N/A</v>
      </c>
      <c r="EJ151" s="297"/>
      <c r="EK151" s="298" t="e">
        <f>VLOOKUP(EJ151,definitions_list_mag!$AT$3:$AU$5,2,FALSE)</f>
        <v>#N/A</v>
      </c>
      <c r="EL151" s="293"/>
      <c r="EM151" s="295"/>
      <c r="EN151" s="295"/>
      <c r="EO151" s="321"/>
      <c r="EP151" s="321"/>
      <c r="EQ151" s="321"/>
      <c r="ER151" s="321"/>
      <c r="ES151" s="321"/>
      <c r="ET151" s="321"/>
      <c r="EU151" s="321"/>
      <c r="EV151" s="322"/>
      <c r="EW151" s="322"/>
      <c r="EX151" s="322"/>
      <c r="EY151" s="322"/>
      <c r="EZ151" s="192" t="e">
        <f t="shared" si="46"/>
        <v>#DIV/0!</v>
      </c>
      <c r="FA151" s="192" t="e">
        <f t="shared" si="47"/>
        <v>#DIV/0!</v>
      </c>
      <c r="FB151" s="192" t="e">
        <f t="shared" si="48"/>
        <v>#DIV/0!</v>
      </c>
      <c r="FC151" s="192" t="e">
        <f t="shared" si="49"/>
        <v>#DIV/0!</v>
      </c>
      <c r="FD151" s="192" t="e">
        <f t="shared" si="50"/>
        <v>#DIV/0!</v>
      </c>
      <c r="FE151" s="193" t="e">
        <f t="shared" si="51"/>
        <v>#DIV/0!</v>
      </c>
      <c r="FF151" s="194" t="e">
        <f t="shared" si="52"/>
        <v>#DIV/0!</v>
      </c>
      <c r="FG151" s="297"/>
      <c r="FH151" s="295"/>
      <c r="FI151" s="778">
        <f t="shared" si="53"/>
        <v>0</v>
      </c>
      <c r="FJ151" s="779" t="e">
        <f t="shared" si="54"/>
        <v>#DIV/0!</v>
      </c>
      <c r="FK151" s="779" t="e">
        <f t="shared" si="55"/>
        <v>#DIV/0!</v>
      </c>
      <c r="FL151" s="780" t="e">
        <f t="shared" si="56"/>
        <v>#DIV/0!</v>
      </c>
      <c r="FM151" s="169" t="e">
        <f t="shared" si="57"/>
        <v>#DIV/0!</v>
      </c>
      <c r="FN151" s="783" t="e">
        <f t="shared" si="58"/>
        <v>#DIV/0!</v>
      </c>
      <c r="FO151" s="227"/>
      <c r="FP151" s="227"/>
      <c r="FQ151" s="227"/>
      <c r="FR151" s="227"/>
      <c r="FS151" s="227"/>
      <c r="FT151" s="227"/>
      <c r="FU151" s="227"/>
      <c r="FV151" s="227"/>
      <c r="FW151" s="227"/>
      <c r="FX151" s="227"/>
      <c r="FY151" s="227"/>
      <c r="FZ151" s="227"/>
      <c r="GA151" s="227"/>
      <c r="GB151" s="227"/>
      <c r="GC151" s="227"/>
      <c r="GD151" s="227"/>
      <c r="GE151" s="227"/>
      <c r="GF151" s="227"/>
      <c r="GG151" s="227"/>
      <c r="GH151" s="227"/>
      <c r="GI151" s="227"/>
      <c r="GJ151" s="227"/>
      <c r="GK151" s="227"/>
      <c r="GL151" s="227"/>
      <c r="GM151" s="227"/>
      <c r="GN151" s="227"/>
      <c r="GO151" s="227"/>
      <c r="GP151" s="227"/>
      <c r="GQ151" s="227"/>
      <c r="GR151" s="227"/>
      <c r="GS151" s="227"/>
      <c r="GT151" s="227"/>
      <c r="GU151" s="227"/>
      <c r="GV151" s="227"/>
      <c r="GW151" s="227"/>
      <c r="GX151" s="227"/>
      <c r="GY151" s="227"/>
      <c r="GZ151" s="227"/>
      <c r="HA151" s="227"/>
      <c r="HB151" s="227"/>
      <c r="HC151" s="227"/>
      <c r="HD151" s="227"/>
      <c r="HE151" s="227"/>
      <c r="HF151" s="227"/>
      <c r="HG151" s="227"/>
      <c r="HH151" s="227"/>
      <c r="HI151" s="227"/>
      <c r="HJ151" s="227"/>
      <c r="HK151" s="227"/>
      <c r="HL151" s="227"/>
      <c r="HM151" s="227"/>
      <c r="HN151" s="227"/>
      <c r="HO151" s="227"/>
      <c r="HP151" s="227"/>
      <c r="HQ151" s="227"/>
      <c r="HR151" s="227"/>
      <c r="HS151" s="227"/>
      <c r="HT151" s="227"/>
      <c r="HU151" s="227"/>
      <c r="HV151" s="227"/>
      <c r="HW151" s="227"/>
      <c r="HX151" s="227"/>
      <c r="HY151" s="227"/>
      <c r="HZ151" s="227"/>
      <c r="IA151" s="227"/>
      <c r="IB151" s="227"/>
      <c r="IC151" s="227"/>
      <c r="ID151" s="227"/>
      <c r="IE151" s="227"/>
      <c r="IF151" s="227"/>
      <c r="IG151" s="227"/>
      <c r="IH151" s="227"/>
      <c r="II151" s="227"/>
      <c r="IJ151" s="227"/>
      <c r="IK151" s="227"/>
      <c r="IL151" s="227"/>
      <c r="IM151" s="227"/>
      <c r="IN151" s="227"/>
      <c r="IO151" s="227"/>
      <c r="IP151" s="227"/>
      <c r="IQ151" s="227"/>
      <c r="IR151" s="227"/>
      <c r="IS151" s="227"/>
      <c r="IT151" s="227"/>
      <c r="IU151" s="227"/>
      <c r="IV151" s="227"/>
      <c r="IW151" s="227"/>
      <c r="IX151" s="227"/>
      <c r="IY151" s="227"/>
      <c r="IZ151" s="227"/>
      <c r="JA151" s="227"/>
      <c r="JB151" s="227"/>
      <c r="JC151" s="227"/>
      <c r="JD151" s="227"/>
      <c r="JE151" s="227"/>
      <c r="JF151" s="227"/>
      <c r="JG151" s="227"/>
      <c r="JH151" s="227"/>
      <c r="JI151" s="227"/>
      <c r="JJ151" s="227"/>
      <c r="JK151" s="227"/>
      <c r="JL151" s="227"/>
      <c r="JM151" s="227"/>
      <c r="JN151" s="227"/>
      <c r="JO151" s="227"/>
      <c r="JP151" s="227"/>
      <c r="JQ151" s="227"/>
      <c r="JR151" s="227"/>
      <c r="JS151" s="227"/>
      <c r="JT151" s="227"/>
      <c r="JU151" s="227"/>
      <c r="JV151" s="227"/>
      <c r="JW151" s="227"/>
      <c r="JX151" s="227"/>
      <c r="JY151" s="227"/>
      <c r="JZ151" s="227"/>
      <c r="KA151" s="227"/>
      <c r="KB151" s="227"/>
      <c r="KC151" s="227"/>
      <c r="KD151" s="227"/>
      <c r="KE151" s="227"/>
      <c r="KF151" s="227"/>
      <c r="KG151" s="227"/>
      <c r="KH151" s="227"/>
      <c r="KI151" s="227"/>
      <c r="KJ151" s="227"/>
      <c r="KK151" s="227"/>
      <c r="KL151" s="227"/>
      <c r="KM151" s="227"/>
      <c r="KN151" s="227"/>
      <c r="KO151" s="227"/>
      <c r="KP151" s="227"/>
      <c r="KQ151" s="227"/>
      <c r="KR151" s="227"/>
      <c r="KS151" s="227"/>
      <c r="KT151" s="227"/>
      <c r="KU151" s="227"/>
      <c r="KV151" s="227"/>
      <c r="KW151" s="227"/>
      <c r="KX151" s="227"/>
      <c r="KY151" s="227"/>
      <c r="KZ151" s="227"/>
      <c r="LA151" s="227"/>
      <c r="LB151" s="227"/>
      <c r="LC151" s="227"/>
      <c r="LD151" s="227"/>
      <c r="LE151" s="227"/>
      <c r="LF151" s="227"/>
      <c r="LG151" s="227"/>
      <c r="LH151" s="227"/>
      <c r="LI151" s="227"/>
      <c r="LJ151" s="227"/>
      <c r="LK151" s="227"/>
      <c r="LL151" s="227"/>
      <c r="LM151" s="227"/>
      <c r="LN151" s="227"/>
      <c r="LO151" s="227"/>
      <c r="LP151" s="227"/>
      <c r="LQ151" s="227"/>
      <c r="LR151" s="227"/>
      <c r="LS151" s="227"/>
      <c r="LT151" s="227"/>
      <c r="LU151" s="227"/>
      <c r="LV151" s="227"/>
      <c r="LW151" s="227"/>
      <c r="LX151" s="227"/>
      <c r="LY151" s="227"/>
      <c r="LZ151" s="227"/>
      <c r="MA151" s="227"/>
      <c r="MB151" s="227"/>
      <c r="MC151" s="227"/>
      <c r="MD151" s="227"/>
      <c r="ME151" s="227"/>
      <c r="MF151" s="227"/>
      <c r="MG151" s="227"/>
      <c r="MH151" s="227"/>
      <c r="MI151" s="227"/>
      <c r="MJ151" s="227"/>
      <c r="MK151" s="227"/>
      <c r="ML151" s="227"/>
      <c r="MM151" s="227"/>
      <c r="MN151" s="227"/>
      <c r="MO151" s="227"/>
      <c r="MP151" s="227"/>
      <c r="MQ151" s="227"/>
      <c r="MR151" s="227"/>
      <c r="MS151" s="227"/>
      <c r="MT151" s="227"/>
      <c r="MU151" s="227"/>
      <c r="MV151" s="227"/>
      <c r="MW151" s="227"/>
      <c r="MX151" s="227"/>
      <c r="MY151" s="227"/>
      <c r="MZ151" s="227"/>
      <c r="NA151" s="227"/>
      <c r="NB151" s="227"/>
      <c r="NC151" s="227"/>
      <c r="ND151" s="227"/>
      <c r="NE151" s="227"/>
      <c r="NF151" s="227"/>
      <c r="NG151" s="227"/>
      <c r="NH151" s="227"/>
      <c r="NI151" s="227"/>
      <c r="NJ151" s="227"/>
      <c r="NK151" s="227"/>
      <c r="NL151" s="227"/>
      <c r="NM151" s="227"/>
      <c r="NN151" s="227"/>
      <c r="NO151" s="227"/>
      <c r="NP151" s="227"/>
      <c r="NQ151" s="227"/>
      <c r="NR151" s="227"/>
      <c r="NS151" s="227"/>
      <c r="NT151" s="227"/>
      <c r="NU151" s="227"/>
      <c r="NV151" s="227"/>
      <c r="NW151" s="227"/>
      <c r="NX151" s="227"/>
      <c r="NY151" s="227"/>
      <c r="NZ151" s="227"/>
      <c r="OA151" s="227"/>
      <c r="OB151" s="227"/>
      <c r="OC151" s="227"/>
      <c r="OD151" s="227"/>
      <c r="OE151" s="227"/>
      <c r="OF151" s="227"/>
      <c r="OG151" s="227"/>
      <c r="OH151" s="227"/>
      <c r="OI151" s="227"/>
      <c r="OJ151" s="227"/>
      <c r="OK151" s="227"/>
      <c r="OL151" s="227"/>
      <c r="OM151" s="227"/>
      <c r="ON151" s="227"/>
      <c r="OO151" s="227"/>
      <c r="OP151" s="227"/>
      <c r="OQ151" s="227"/>
      <c r="OR151" s="227"/>
      <c r="OS151" s="227"/>
      <c r="OT151" s="227"/>
      <c r="OU151" s="227"/>
      <c r="OV151" s="227"/>
      <c r="OW151" s="227"/>
      <c r="OX151" s="227"/>
      <c r="OY151" s="227"/>
      <c r="OZ151" s="227"/>
      <c r="PA151" s="227"/>
      <c r="PB151" s="227"/>
      <c r="PC151" s="227"/>
      <c r="PD151" s="227"/>
      <c r="PE151" s="227"/>
      <c r="PF151" s="227"/>
      <c r="PG151" s="227"/>
      <c r="PH151" s="227"/>
      <c r="PI151" s="227"/>
      <c r="PJ151" s="227"/>
      <c r="PK151" s="227"/>
      <c r="PL151" s="227"/>
      <c r="PM151" s="227"/>
      <c r="PN151" s="227"/>
      <c r="PO151" s="227"/>
      <c r="PP151" s="227"/>
      <c r="PQ151" s="227"/>
      <c r="PR151" s="227"/>
      <c r="PS151" s="227"/>
      <c r="PT151" s="227"/>
      <c r="PU151" s="227"/>
      <c r="PV151" s="227"/>
      <c r="PW151" s="227"/>
      <c r="PX151" s="227"/>
      <c r="PY151" s="227"/>
      <c r="PZ151" s="227"/>
      <c r="QA151" s="227"/>
      <c r="QB151" s="227"/>
      <c r="QC151" s="227"/>
      <c r="QD151" s="227"/>
      <c r="QE151" s="227"/>
      <c r="QF151" s="227"/>
      <c r="QG151" s="227"/>
      <c r="QH151" s="227"/>
      <c r="QI151" s="227"/>
      <c r="QJ151" s="227"/>
      <c r="QK151" s="227"/>
      <c r="QL151" s="227"/>
      <c r="QM151" s="227"/>
      <c r="QN151" s="227"/>
      <c r="QO151" s="227"/>
      <c r="QP151" s="227"/>
      <c r="QQ151" s="227"/>
      <c r="QR151" s="227"/>
      <c r="QS151" s="227"/>
      <c r="QT151" s="227"/>
      <c r="QU151" s="227"/>
      <c r="QV151" s="227"/>
      <c r="QW151" s="227"/>
      <c r="QX151" s="227"/>
      <c r="QY151" s="227"/>
      <c r="QZ151" s="227"/>
      <c r="RA151" s="227"/>
      <c r="RB151" s="227"/>
      <c r="RC151" s="227"/>
      <c r="RD151" s="227"/>
      <c r="RE151" s="227"/>
      <c r="RF151" s="227"/>
      <c r="RG151" s="227"/>
      <c r="RH151" s="227"/>
      <c r="RI151" s="227"/>
      <c r="RJ151" s="227"/>
      <c r="RK151" s="227"/>
      <c r="RL151" s="227"/>
      <c r="RM151" s="227"/>
      <c r="RN151" s="227"/>
      <c r="RO151" s="227"/>
      <c r="RP151" s="227"/>
      <c r="RQ151" s="227"/>
      <c r="RR151" s="227"/>
      <c r="RS151" s="227"/>
      <c r="RT151" s="227"/>
      <c r="RU151" s="227"/>
      <c r="RV151" s="227"/>
      <c r="RW151" s="227"/>
      <c r="RX151" s="227"/>
      <c r="RY151" s="227"/>
      <c r="RZ151" s="227"/>
      <c r="SA151" s="227"/>
      <c r="SB151" s="227"/>
      <c r="SC151" s="227"/>
      <c r="SD151" s="227"/>
      <c r="SE151" s="227"/>
      <c r="SF151" s="227"/>
      <c r="SG151" s="227"/>
      <c r="SH151" s="227"/>
      <c r="SI151" s="227"/>
      <c r="SJ151" s="227"/>
      <c r="SK151" s="227"/>
      <c r="SL151" s="227"/>
      <c r="SM151" s="227"/>
      <c r="SN151" s="227"/>
      <c r="SO151" s="227"/>
      <c r="SP151" s="227"/>
      <c r="SQ151" s="227"/>
      <c r="SR151" s="227"/>
      <c r="SS151" s="227"/>
      <c r="ST151" s="227"/>
      <c r="SU151" s="227"/>
      <c r="SV151" s="227"/>
      <c r="SW151" s="227"/>
      <c r="SX151" s="227"/>
      <c r="SY151" s="227"/>
      <c r="SZ151" s="227"/>
      <c r="TA151" s="227"/>
      <c r="TB151" s="227"/>
      <c r="TC151" s="227"/>
      <c r="TD151" s="227"/>
      <c r="TE151" s="227"/>
      <c r="TF151" s="227"/>
      <c r="TG151" s="227"/>
      <c r="TH151" s="227"/>
      <c r="TI151" s="227"/>
      <c r="TJ151" s="227"/>
      <c r="TK151" s="227"/>
      <c r="TL151" s="227"/>
      <c r="TM151" s="227"/>
      <c r="TN151" s="227"/>
      <c r="TO151" s="227"/>
      <c r="TP151" s="227"/>
      <c r="TQ151" s="227"/>
      <c r="TR151" s="227"/>
      <c r="TS151" s="227"/>
      <c r="TT151" s="227"/>
      <c r="TU151" s="227"/>
      <c r="TV151" s="227"/>
      <c r="TW151" s="227"/>
      <c r="TX151" s="227"/>
      <c r="TY151" s="227"/>
      <c r="TZ151" s="227"/>
      <c r="UA151" s="227"/>
      <c r="UB151" s="227"/>
      <c r="UC151" s="227"/>
      <c r="UD151" s="227"/>
      <c r="UE151" s="227"/>
      <c r="UF151" s="227"/>
      <c r="UG151" s="227"/>
      <c r="UH151" s="227"/>
      <c r="UI151" s="227"/>
      <c r="UJ151" s="227"/>
      <c r="UK151" s="227"/>
      <c r="UL151" s="227"/>
      <c r="UM151" s="227"/>
      <c r="UN151" s="227"/>
      <c r="UO151" s="227"/>
      <c r="UP151" s="227"/>
      <c r="UQ151" s="227"/>
      <c r="UR151" s="227"/>
      <c r="US151" s="227"/>
      <c r="UT151" s="227"/>
      <c r="UU151" s="227"/>
      <c r="UV151" s="227"/>
      <c r="UW151" s="227"/>
      <c r="UX151" s="227"/>
      <c r="UY151" s="227"/>
      <c r="UZ151" s="227"/>
      <c r="VA151" s="227"/>
      <c r="VB151" s="227"/>
      <c r="VC151" s="227"/>
      <c r="VD151" s="227"/>
      <c r="VE151" s="227"/>
      <c r="VF151" s="227"/>
      <c r="VG151" s="227"/>
      <c r="VH151" s="227"/>
      <c r="VI151" s="227"/>
      <c r="VJ151" s="227"/>
      <c r="VK151" s="227"/>
      <c r="VL151" s="227"/>
      <c r="VM151" s="227"/>
      <c r="VN151" s="227"/>
      <c r="VO151" s="227"/>
      <c r="VP151" s="227"/>
      <c r="VQ151" s="227"/>
      <c r="VR151" s="227"/>
      <c r="VS151" s="227"/>
      <c r="VT151" s="227"/>
      <c r="VU151" s="227"/>
      <c r="VV151" s="227"/>
      <c r="VW151" s="227"/>
      <c r="VX151" s="227"/>
      <c r="VY151" s="227"/>
      <c r="VZ151" s="227"/>
      <c r="WA151" s="227"/>
      <c r="WB151" s="227"/>
      <c r="WC151" s="227"/>
      <c r="WD151" s="227"/>
      <c r="WE151" s="227"/>
      <c r="WF151" s="227"/>
      <c r="WG151" s="227"/>
      <c r="WH151" s="227"/>
      <c r="WI151" s="227"/>
      <c r="WJ151" s="227"/>
      <c r="WK151" s="227"/>
      <c r="WL151" s="227"/>
      <c r="WM151" s="227"/>
      <c r="WN151" s="227"/>
      <c r="WO151" s="227"/>
      <c r="WP151" s="227"/>
      <c r="WQ151" s="227"/>
      <c r="WR151" s="227"/>
      <c r="WS151" s="227"/>
      <c r="WT151" s="227"/>
      <c r="WU151" s="227"/>
      <c r="WV151" s="227"/>
      <c r="WW151" s="227"/>
      <c r="WX151" s="227"/>
      <c r="WY151" s="227"/>
      <c r="WZ151" s="227"/>
      <c r="XA151" s="227"/>
      <c r="XB151" s="227"/>
      <c r="XC151" s="227"/>
      <c r="XD151" s="227"/>
      <c r="XE151" s="227"/>
      <c r="XF151" s="227"/>
      <c r="XG151" s="227"/>
      <c r="XH151" s="227"/>
      <c r="XI151" s="227"/>
      <c r="XJ151" s="227"/>
      <c r="XK151" s="227"/>
      <c r="XL151" s="227"/>
      <c r="XM151" s="227"/>
      <c r="XN151" s="227"/>
      <c r="XO151" s="227"/>
      <c r="XP151" s="227"/>
      <c r="XQ151" s="227"/>
      <c r="XR151" s="227"/>
      <c r="XS151" s="227"/>
      <c r="XT151" s="227"/>
      <c r="XU151" s="227"/>
      <c r="XV151" s="227"/>
      <c r="XW151" s="227"/>
      <c r="XX151" s="227"/>
      <c r="XY151" s="227"/>
      <c r="XZ151" s="227"/>
      <c r="YA151" s="227"/>
      <c r="YB151" s="227"/>
      <c r="YC151" s="227"/>
      <c r="YD151" s="227"/>
      <c r="YE151" s="227"/>
      <c r="YF151" s="227"/>
      <c r="YG151" s="227"/>
      <c r="YH151" s="227"/>
      <c r="YI151" s="227"/>
      <c r="YJ151" s="227"/>
      <c r="YK151" s="227"/>
      <c r="YL151" s="227"/>
      <c r="YM151" s="227"/>
      <c r="YN151" s="227"/>
      <c r="YO151" s="227"/>
      <c r="YP151" s="227"/>
      <c r="YQ151" s="227"/>
      <c r="YR151" s="227"/>
      <c r="YS151" s="227"/>
      <c r="YT151" s="227"/>
      <c r="YU151" s="227"/>
      <c r="YV151" s="227"/>
      <c r="YW151" s="227"/>
      <c r="YX151" s="227"/>
      <c r="YY151" s="227"/>
      <c r="YZ151" s="227"/>
      <c r="ZA151" s="227"/>
      <c r="ZB151" s="227"/>
      <c r="ZC151" s="227"/>
      <c r="ZD151" s="227"/>
      <c r="ZE151" s="227"/>
      <c r="ZF151" s="227"/>
      <c r="ZG151" s="227"/>
      <c r="ZH151" s="227"/>
      <c r="ZI151" s="227"/>
      <c r="ZJ151" s="227"/>
      <c r="ZK151" s="227"/>
      <c r="ZL151" s="227"/>
      <c r="ZM151" s="227"/>
      <c r="ZN151" s="227"/>
      <c r="ZO151" s="227"/>
      <c r="ZP151" s="227"/>
      <c r="ZQ151" s="227"/>
      <c r="ZR151" s="227"/>
      <c r="ZS151" s="227"/>
      <c r="ZT151" s="227"/>
      <c r="ZU151" s="227"/>
      <c r="ZV151" s="227"/>
      <c r="ZW151" s="227"/>
      <c r="ZX151" s="227"/>
      <c r="ZY151" s="227"/>
      <c r="ZZ151" s="227"/>
      <c r="AAA151" s="227"/>
      <c r="AAB151" s="227"/>
      <c r="AAC151" s="227"/>
      <c r="AAD151" s="227"/>
      <c r="AAE151" s="227"/>
      <c r="AAF151" s="227"/>
      <c r="AAG151" s="227"/>
      <c r="AAH151" s="227"/>
      <c r="AAI151" s="227"/>
      <c r="AAJ151" s="227"/>
      <c r="AAK151" s="227"/>
      <c r="AAL151" s="227"/>
      <c r="AAM151" s="227"/>
      <c r="AAN151" s="227"/>
      <c r="AAO151" s="227"/>
      <c r="AAP151" s="227"/>
      <c r="AAQ151" s="227"/>
      <c r="AAR151" s="227"/>
      <c r="AAS151" s="227"/>
      <c r="AAT151" s="227"/>
      <c r="AAU151" s="227"/>
      <c r="AAV151" s="227"/>
      <c r="AAW151" s="227"/>
      <c r="AAX151" s="227"/>
      <c r="AAY151" s="227"/>
      <c r="AAZ151" s="227"/>
      <c r="ABA151" s="227"/>
      <c r="ABB151" s="227"/>
      <c r="ABC151" s="227"/>
      <c r="ABD151" s="227"/>
      <c r="ABE151" s="227"/>
      <c r="ABF151" s="227"/>
      <c r="ABG151" s="227"/>
      <c r="ABH151" s="227"/>
      <c r="ABI151" s="227"/>
      <c r="ABJ151" s="227"/>
      <c r="ABK151" s="227"/>
      <c r="ABL151" s="227"/>
      <c r="ABM151" s="227"/>
      <c r="ABN151" s="227"/>
      <c r="ABO151" s="227"/>
      <c r="ABP151" s="227"/>
      <c r="ABQ151" s="227"/>
      <c r="ABR151" s="227"/>
      <c r="ABS151" s="227"/>
      <c r="ABT151" s="227"/>
      <c r="ABU151" s="227"/>
      <c r="ABV151" s="227"/>
      <c r="ABW151" s="227"/>
      <c r="ABX151" s="227"/>
      <c r="ABY151" s="227"/>
      <c r="ABZ151" s="227"/>
      <c r="ACA151" s="227"/>
      <c r="ACB151" s="227"/>
      <c r="ACC151" s="227"/>
      <c r="ACD151" s="227"/>
      <c r="ACE151" s="227"/>
      <c r="ACF151" s="227"/>
      <c r="ACG151" s="227"/>
      <c r="ACH151" s="227"/>
      <c r="ACI151" s="227"/>
      <c r="ACJ151" s="227"/>
      <c r="ACK151" s="227"/>
      <c r="ACL151" s="227"/>
      <c r="ACM151" s="227"/>
      <c r="ACN151" s="227"/>
      <c r="ACO151" s="227"/>
      <c r="ACP151" s="227"/>
      <c r="ACQ151" s="227"/>
      <c r="ACR151" s="227"/>
      <c r="ACS151" s="227"/>
      <c r="ACT151" s="227"/>
      <c r="ACU151" s="227"/>
      <c r="ACV151" s="227"/>
      <c r="ACW151" s="227"/>
      <c r="ACX151" s="227"/>
      <c r="ACY151" s="227"/>
      <c r="ACZ151" s="227"/>
      <c r="ADA151" s="227"/>
      <c r="ADB151" s="227"/>
      <c r="ADC151" s="227"/>
      <c r="ADD151" s="227"/>
      <c r="ADE151" s="227"/>
      <c r="ADF151" s="227"/>
      <c r="ADG151" s="227"/>
      <c r="ADH151" s="227"/>
      <c r="ADI151" s="227"/>
      <c r="ADJ151" s="227"/>
      <c r="ADK151" s="227"/>
      <c r="ADL151" s="227"/>
      <c r="ADM151" s="227"/>
      <c r="ADN151" s="227"/>
      <c r="ADO151" s="227"/>
      <c r="ADP151" s="227"/>
      <c r="ADQ151" s="227"/>
      <c r="ADR151" s="227"/>
      <c r="ADS151" s="227"/>
      <c r="ADT151" s="227"/>
      <c r="ADU151" s="227"/>
      <c r="ADV151" s="227"/>
      <c r="ADW151" s="227"/>
      <c r="ADX151" s="227"/>
      <c r="ADY151" s="227"/>
      <c r="ADZ151" s="227"/>
      <c r="AEA151" s="227"/>
      <c r="AEB151" s="227"/>
      <c r="AEC151" s="227"/>
      <c r="AED151" s="227"/>
      <c r="AEE151" s="227"/>
      <c r="AEF151" s="227"/>
      <c r="AEG151" s="227"/>
      <c r="AEH151" s="227"/>
      <c r="AEI151" s="227"/>
      <c r="AEJ151" s="227"/>
      <c r="AEK151" s="227"/>
      <c r="AEL151" s="227"/>
      <c r="AEM151" s="227"/>
      <c r="AEN151" s="227"/>
      <c r="AEO151" s="227"/>
      <c r="AEP151" s="227"/>
      <c r="AEQ151" s="227"/>
      <c r="AER151" s="227"/>
      <c r="AES151" s="227"/>
      <c r="AET151" s="227"/>
      <c r="AEU151" s="227"/>
      <c r="AEV151" s="227"/>
      <c r="AEW151" s="227"/>
      <c r="AEX151" s="227"/>
      <c r="AEY151" s="227"/>
      <c r="AEZ151" s="227"/>
      <c r="AFA151" s="227"/>
      <c r="AFB151" s="227"/>
      <c r="AFC151" s="227"/>
      <c r="AFD151" s="227"/>
      <c r="AFE151" s="227"/>
      <c r="AFF151" s="227"/>
      <c r="AFG151" s="227"/>
      <c r="AFH151" s="227"/>
      <c r="AFI151" s="227"/>
      <c r="AFJ151" s="227"/>
      <c r="AFK151" s="227"/>
      <c r="AFL151" s="227"/>
      <c r="AFM151" s="227"/>
      <c r="AFN151" s="227"/>
      <c r="AFO151" s="227"/>
      <c r="AFP151" s="227"/>
      <c r="AFQ151" s="227"/>
      <c r="AFR151" s="227"/>
      <c r="AFS151" s="227"/>
      <c r="AFT151" s="227"/>
      <c r="AFU151" s="227"/>
      <c r="AFV151" s="227"/>
      <c r="AFW151" s="227"/>
      <c r="AFX151" s="227"/>
      <c r="AFY151" s="227"/>
      <c r="AFZ151" s="227"/>
      <c r="AGA151" s="227"/>
      <c r="AGB151" s="227"/>
      <c r="AGC151" s="227"/>
      <c r="AGD151" s="227"/>
      <c r="AGE151" s="227"/>
      <c r="AGF151" s="227"/>
      <c r="AGG151" s="227"/>
      <c r="AGH151" s="227"/>
      <c r="AGI151" s="227"/>
      <c r="AGJ151" s="227"/>
      <c r="AGK151" s="227"/>
      <c r="AGL151" s="227"/>
      <c r="AGM151" s="227"/>
      <c r="AGN151" s="227"/>
      <c r="AGO151" s="227"/>
      <c r="AGP151" s="227"/>
      <c r="AGQ151" s="227"/>
      <c r="AGR151" s="227"/>
      <c r="AGS151" s="227"/>
      <c r="AGT151" s="227"/>
      <c r="AGU151" s="227"/>
      <c r="AGV151" s="227"/>
      <c r="AGW151" s="227"/>
      <c r="AGX151" s="227"/>
      <c r="AGY151" s="227"/>
      <c r="AGZ151" s="227"/>
      <c r="AHA151" s="227"/>
      <c r="AHB151" s="227"/>
      <c r="AHC151" s="227"/>
      <c r="AHD151" s="227"/>
      <c r="AHE151" s="227"/>
      <c r="AHF151" s="227"/>
      <c r="AHG151" s="227"/>
      <c r="AHH151" s="227"/>
      <c r="AHI151" s="227"/>
      <c r="AHJ151" s="227"/>
      <c r="AHK151" s="227"/>
      <c r="AHL151" s="227"/>
      <c r="AHM151" s="227"/>
      <c r="AHN151" s="227"/>
      <c r="AHO151" s="227"/>
      <c r="AHP151" s="227"/>
      <c r="AHQ151" s="227"/>
      <c r="AHR151" s="227"/>
      <c r="AHS151" s="227"/>
      <c r="AHT151" s="227"/>
      <c r="AHU151" s="227"/>
      <c r="AHV151" s="227"/>
      <c r="AHW151" s="227"/>
      <c r="AHX151" s="227"/>
      <c r="AHY151" s="227"/>
      <c r="AHZ151" s="227"/>
      <c r="AIA151" s="227"/>
      <c r="AIB151" s="227"/>
      <c r="AIC151" s="227"/>
      <c r="AID151" s="227"/>
      <c r="AIE151" s="227"/>
      <c r="AIF151" s="227"/>
      <c r="AIG151" s="227"/>
      <c r="AIH151" s="227"/>
      <c r="AII151" s="227"/>
      <c r="AIJ151" s="227"/>
      <c r="AIK151" s="227"/>
      <c r="AIL151" s="227"/>
      <c r="AIM151" s="227"/>
      <c r="AIN151" s="227"/>
      <c r="AIO151" s="227"/>
      <c r="AIP151" s="227"/>
      <c r="AIQ151" s="227"/>
      <c r="AIR151" s="227"/>
      <c r="AIS151" s="227"/>
      <c r="AIT151" s="227"/>
      <c r="AIU151" s="227"/>
      <c r="AIV151" s="227"/>
      <c r="AIW151" s="227"/>
      <c r="AIX151" s="227"/>
      <c r="AIY151" s="227"/>
      <c r="AIZ151" s="227"/>
      <c r="AJA151" s="227"/>
      <c r="AJB151" s="227"/>
      <c r="AJC151" s="227"/>
      <c r="AJD151" s="227"/>
      <c r="AJE151" s="227"/>
      <c r="AJF151" s="227"/>
      <c r="AJG151" s="227"/>
      <c r="AJH151" s="227"/>
      <c r="AJI151" s="227"/>
      <c r="AJJ151" s="227"/>
      <c r="AJK151" s="227"/>
      <c r="AJL151" s="227"/>
      <c r="AJM151" s="227"/>
      <c r="AJN151" s="227"/>
      <c r="AJO151" s="227"/>
      <c r="AJP151" s="227"/>
      <c r="AJQ151" s="227"/>
      <c r="AJR151" s="227"/>
      <c r="AJS151" s="227"/>
      <c r="AJT151" s="227"/>
      <c r="AJU151" s="227"/>
      <c r="AJV151" s="227"/>
      <c r="AJW151" s="227"/>
      <c r="AJX151" s="227"/>
      <c r="AJY151" s="227"/>
      <c r="AJZ151" s="227"/>
      <c r="AKA151" s="227"/>
      <c r="AKB151" s="227"/>
      <c r="AKC151" s="227"/>
      <c r="AKD151" s="227"/>
      <c r="AKE151" s="227"/>
      <c r="AKF151" s="227"/>
      <c r="AKG151" s="227"/>
      <c r="AKH151" s="227"/>
      <c r="AKI151" s="227"/>
      <c r="AKJ151" s="227"/>
      <c r="AKK151" s="227"/>
      <c r="AKL151" s="227"/>
      <c r="AKM151" s="227"/>
      <c r="AKN151" s="227"/>
      <c r="AKO151" s="227"/>
      <c r="AKP151" s="227"/>
      <c r="AKQ151" s="227"/>
      <c r="AKR151" s="227"/>
      <c r="AKS151" s="227"/>
      <c r="AKT151" s="227"/>
      <c r="AKU151" s="227"/>
      <c r="AKV151" s="227"/>
      <c r="AKW151" s="227"/>
      <c r="AKX151" s="227"/>
      <c r="AKY151" s="227"/>
      <c r="AKZ151" s="227"/>
      <c r="ALA151" s="227"/>
      <c r="ALB151" s="227"/>
      <c r="ALC151" s="227"/>
      <c r="ALD151" s="227"/>
      <c r="ALE151" s="227"/>
      <c r="ALF151" s="227"/>
      <c r="ALG151" s="227"/>
      <c r="ALH151" s="227"/>
      <c r="ALI151" s="227"/>
      <c r="ALJ151" s="227"/>
      <c r="ALK151" s="227"/>
      <c r="ALL151" s="227"/>
      <c r="ALM151" s="227"/>
      <c r="ALN151" s="227"/>
      <c r="ALO151" s="227"/>
      <c r="ALP151" s="227"/>
      <c r="ALQ151" s="227"/>
      <c r="ALR151" s="227"/>
      <c r="ALS151" s="227"/>
      <c r="ALT151" s="227"/>
      <c r="ALU151" s="227"/>
      <c r="ALV151" s="227"/>
      <c r="ALW151" s="227"/>
      <c r="ALX151" s="227"/>
      <c r="ALY151" s="227"/>
      <c r="ALZ151" s="227"/>
      <c r="AMA151" s="227"/>
      <c r="AMB151" s="227"/>
      <c r="AMC151" s="227"/>
      <c r="AMD151" s="227"/>
      <c r="AME151" s="227"/>
      <c r="AMF151" s="227"/>
      <c r="AMG151" s="227"/>
      <c r="AMH151" s="227"/>
      <c r="AMI151" s="227"/>
      <c r="AMJ151" s="227"/>
      <c r="AMK151" s="227"/>
      <c r="AML151" s="227"/>
      <c r="AMM151" s="227"/>
      <c r="AMN151" s="227"/>
      <c r="AMO151" s="227"/>
      <c r="AMP151" s="227"/>
      <c r="AMQ151" s="227"/>
      <c r="AMR151" s="227"/>
      <c r="AMS151" s="227"/>
      <c r="AMT151" s="227"/>
      <c r="AMU151" s="227"/>
      <c r="AMV151" s="227"/>
      <c r="AMW151" s="227"/>
      <c r="AMX151" s="227"/>
    </row>
    <row r="152" spans="1:1038" ht="18" customHeight="1">
      <c r="A152" s="125" t="s">
        <v>1452</v>
      </c>
      <c r="B152" s="126" t="s">
        <v>1278</v>
      </c>
      <c r="D152" s="126" t="s">
        <v>1279</v>
      </c>
      <c r="E152" s="126">
        <v>26</v>
      </c>
      <c r="F152" s="126">
        <v>3</v>
      </c>
      <c r="G152" s="285" t="str">
        <f t="shared" si="45"/>
        <v>26-3</v>
      </c>
      <c r="H152" s="277">
        <v>0</v>
      </c>
      <c r="I152" s="126">
        <v>36.5</v>
      </c>
      <c r="K152" s="545" t="b">
        <f>IF(I153=1,IF(((VLOOKUP($G152,[1]Depth_Lookup!#REF!,9,FALSE))-(H152/100))=0,"Good",IF(((VLOOKUP($G152,[1]Depth_Lookup!$A$3:$J$550,9,FALSE))-(H152/100))&gt;0,"Too Short","Too Long")))</f>
        <v>0</v>
      </c>
      <c r="L152" s="171">
        <f>(VLOOKUP($G152,Depth_Lookup!$A$3:$J$410,10,FALSE))+(H152/100)</f>
        <v>58.34</v>
      </c>
      <c r="M152" s="171">
        <f>(VLOOKUP($G152,Depth_Lookup!$A$3:$J$410,10,FALSE))+(I152/100)</f>
        <v>58.705000000000005</v>
      </c>
      <c r="N152" s="127" t="s">
        <v>1497</v>
      </c>
      <c r="O152" s="126" t="s">
        <v>1280</v>
      </c>
      <c r="P152" s="126" t="s">
        <v>853</v>
      </c>
      <c r="Q152" s="126" t="s">
        <v>125</v>
      </c>
      <c r="R152" s="196" t="s">
        <v>1633</v>
      </c>
      <c r="S152" s="126" t="s">
        <v>700</v>
      </c>
      <c r="T152" s="126" t="s">
        <v>115</v>
      </c>
      <c r="W152" s="126" t="s">
        <v>102</v>
      </c>
      <c r="X152" s="202">
        <v>5</v>
      </c>
      <c r="Y152" s="126" t="s">
        <v>90</v>
      </c>
      <c r="Z152" s="126" t="s">
        <v>91</v>
      </c>
      <c r="AF152" s="196" t="e">
        <v>#N/A</v>
      </c>
      <c r="AI152" s="130">
        <v>75</v>
      </c>
      <c r="AO152" s="130"/>
      <c r="AU152" s="130"/>
      <c r="BA152" s="130">
        <v>25</v>
      </c>
      <c r="BB152" s="126">
        <v>6</v>
      </c>
      <c r="BC152" s="126">
        <v>3</v>
      </c>
      <c r="BD152" s="126" t="s">
        <v>110</v>
      </c>
      <c r="BE152" s="126" t="s">
        <v>103</v>
      </c>
      <c r="BG152" s="130"/>
      <c r="BM152" s="130"/>
      <c r="BY152" s="130"/>
      <c r="CG152" s="131"/>
      <c r="CH152" s="132" t="s">
        <v>1472</v>
      </c>
      <c r="CI152" s="132">
        <v>100</v>
      </c>
      <c r="CJ152" s="132" t="s">
        <v>514</v>
      </c>
      <c r="CK152" s="133"/>
      <c r="CL152" s="134"/>
      <c r="CM152" s="134"/>
      <c r="CN152" s="134"/>
      <c r="CO152" s="134"/>
      <c r="CP152" s="134"/>
      <c r="CQ152" s="134"/>
      <c r="CR152" s="134"/>
      <c r="CS152" s="134"/>
      <c r="CT152" s="134"/>
      <c r="CU152" s="134"/>
      <c r="CV152" s="134"/>
      <c r="CW152" s="134"/>
      <c r="CX152" s="134"/>
      <c r="CY152" s="134"/>
      <c r="CZ152" s="134"/>
      <c r="DA152" s="134"/>
      <c r="DB152" s="134">
        <v>75</v>
      </c>
      <c r="DC152" s="135">
        <v>25</v>
      </c>
      <c r="DD152" s="134"/>
      <c r="DE152" s="134"/>
      <c r="DF152" s="134"/>
      <c r="DG152" s="134"/>
      <c r="DH152" s="134"/>
      <c r="DI152" s="134"/>
      <c r="DJ152" s="134"/>
      <c r="DK152" s="207">
        <v>100</v>
      </c>
      <c r="DL152" s="131"/>
      <c r="DM152" s="134"/>
      <c r="DN152" s="134"/>
      <c r="DO152" s="136"/>
      <c r="DQ152" s="131"/>
      <c r="DR152" s="136"/>
      <c r="DS152" s="131"/>
      <c r="DT152" s="138" t="s">
        <v>1498</v>
      </c>
      <c r="DW152" s="213">
        <v>100</v>
      </c>
      <c r="DX152" s="214" t="e">
        <v>#N/A</v>
      </c>
      <c r="DY152" s="139" t="s">
        <v>1401</v>
      </c>
      <c r="DZ152" s="139" t="s">
        <v>1500</v>
      </c>
      <c r="EA152" s="139"/>
      <c r="ED152" s="229" t="s">
        <v>2517</v>
      </c>
      <c r="EE152" s="140"/>
      <c r="EG152" s="140"/>
      <c r="EI152" s="218" t="e">
        <f>VLOOKUP(EH152,definitions_list_mag!$Y$12:$Z$15,2,FALSE)</f>
        <v>#N/A</v>
      </c>
      <c r="EJ152" s="143"/>
      <c r="EK152" s="221" t="e">
        <f>VLOOKUP(EJ152,definitions_list_mag!$AT$3:$AU$5,2,FALSE)</f>
        <v>#N/A</v>
      </c>
      <c r="EM152" s="109"/>
      <c r="EN152" s="109"/>
      <c r="EZ152" s="192" t="e">
        <f t="shared" si="46"/>
        <v>#DIV/0!</v>
      </c>
      <c r="FA152" s="192" t="e">
        <f t="shared" si="47"/>
        <v>#DIV/0!</v>
      </c>
      <c r="FB152" s="192" t="e">
        <f t="shared" si="48"/>
        <v>#DIV/0!</v>
      </c>
      <c r="FC152" s="192" t="e">
        <f t="shared" si="49"/>
        <v>#DIV/0!</v>
      </c>
      <c r="FD152" s="192" t="e">
        <f t="shared" si="50"/>
        <v>#DIV/0!</v>
      </c>
      <c r="FE152" s="193" t="e">
        <f t="shared" si="51"/>
        <v>#DIV/0!</v>
      </c>
      <c r="FF152" s="194" t="e">
        <f t="shared" si="52"/>
        <v>#DIV/0!</v>
      </c>
      <c r="FG152" s="143"/>
      <c r="FI152" s="778">
        <f t="shared" si="53"/>
        <v>0</v>
      </c>
      <c r="FJ152" s="779" t="e">
        <f t="shared" si="54"/>
        <v>#DIV/0!</v>
      </c>
      <c r="FK152" s="779" t="e">
        <f t="shared" si="55"/>
        <v>#DIV/0!</v>
      </c>
      <c r="FL152" s="780" t="e">
        <f t="shared" si="56"/>
        <v>#DIV/0!</v>
      </c>
      <c r="FM152" s="169" t="e">
        <f t="shared" si="57"/>
        <v>#DIV/0!</v>
      </c>
      <c r="FN152" s="783" t="e">
        <f t="shared" si="58"/>
        <v>#DIV/0!</v>
      </c>
    </row>
    <row r="153" spans="1:1038" ht="18" customHeight="1">
      <c r="A153" s="125" t="s">
        <v>1452</v>
      </c>
      <c r="B153" s="126" t="s">
        <v>1278</v>
      </c>
      <c r="D153" s="126" t="s">
        <v>1279</v>
      </c>
      <c r="E153" s="126">
        <v>26</v>
      </c>
      <c r="F153" s="126">
        <v>3</v>
      </c>
      <c r="G153" s="285" t="str">
        <f t="shared" si="45"/>
        <v>26-3</v>
      </c>
      <c r="H153" s="277">
        <v>36.5</v>
      </c>
      <c r="I153" s="126">
        <v>68</v>
      </c>
      <c r="K153" s="545" t="b">
        <f>IF(I154=1,IF(((VLOOKUP($G153,[1]Depth_Lookup!#REF!,9,FALSE))-(H153/100))=0,"Good",IF(((VLOOKUP($G153,[1]Depth_Lookup!$A$3:$J$550,9,FALSE))-(H153/100))&gt;0,"Too Short","Too Long")))</f>
        <v>0</v>
      </c>
      <c r="L153" s="171">
        <f>(VLOOKUP($G153,Depth_Lookup!$A$3:$J$410,10,FALSE))+(H153/100)</f>
        <v>58.705000000000005</v>
      </c>
      <c r="M153" s="171">
        <f>(VLOOKUP($G153,Depth_Lookup!$A$3:$J$410,10,FALSE))+(I153/100)</f>
        <v>59.02</v>
      </c>
      <c r="N153" s="127" t="s">
        <v>1501</v>
      </c>
      <c r="O153" s="126">
        <v>1</v>
      </c>
      <c r="P153" s="126" t="s">
        <v>853</v>
      </c>
      <c r="Q153" s="126" t="s">
        <v>125</v>
      </c>
      <c r="R153" s="196" t="s">
        <v>1633</v>
      </c>
      <c r="S153" s="126" t="s">
        <v>115</v>
      </c>
      <c r="T153" s="126" t="s">
        <v>115</v>
      </c>
      <c r="U153" s="126" t="s">
        <v>95</v>
      </c>
      <c r="V153" s="126" t="s">
        <v>96</v>
      </c>
      <c r="W153" s="126" t="s">
        <v>102</v>
      </c>
      <c r="X153" s="202">
        <v>5</v>
      </c>
      <c r="Y153" s="126" t="s">
        <v>90</v>
      </c>
      <c r="Z153" s="126" t="s">
        <v>91</v>
      </c>
      <c r="AF153" s="196" t="e">
        <v>#N/A</v>
      </c>
      <c r="AI153" s="130">
        <v>75</v>
      </c>
      <c r="AO153" s="130"/>
      <c r="AU153" s="130"/>
      <c r="BA153" s="130">
        <v>25</v>
      </c>
      <c r="BB153" s="126">
        <v>8</v>
      </c>
      <c r="BC153" s="126">
        <v>3</v>
      </c>
      <c r="BD153" s="126" t="s">
        <v>110</v>
      </c>
      <c r="BE153" s="126" t="s">
        <v>103</v>
      </c>
      <c r="BG153" s="130"/>
      <c r="BM153" s="130"/>
      <c r="BY153" s="130"/>
      <c r="CG153" s="131"/>
      <c r="CH153" s="132" t="s">
        <v>1329</v>
      </c>
      <c r="CI153" s="132">
        <v>100</v>
      </c>
      <c r="CJ153" s="132" t="s">
        <v>514</v>
      </c>
      <c r="CK153" s="133"/>
      <c r="CL153" s="134"/>
      <c r="CM153" s="134"/>
      <c r="CN153" s="134"/>
      <c r="CO153" s="134"/>
      <c r="CP153" s="134"/>
      <c r="CQ153" s="134"/>
      <c r="CR153" s="134"/>
      <c r="CS153" s="134"/>
      <c r="CT153" s="134"/>
      <c r="CU153" s="134"/>
      <c r="CV153" s="134"/>
      <c r="CW153" s="134"/>
      <c r="CX153" s="134"/>
      <c r="CY153" s="134"/>
      <c r="CZ153" s="134"/>
      <c r="DA153" s="134"/>
      <c r="DB153" s="134">
        <v>75</v>
      </c>
      <c r="DC153" s="135">
        <v>25</v>
      </c>
      <c r="DD153" s="134"/>
      <c r="DE153" s="134"/>
      <c r="DF153" s="134"/>
      <c r="DG153" s="134"/>
      <c r="DH153" s="134"/>
      <c r="DI153" s="134"/>
      <c r="DJ153" s="134"/>
      <c r="DK153" s="207">
        <v>100</v>
      </c>
      <c r="DL153" s="131"/>
      <c r="DM153" s="134"/>
      <c r="DN153" s="134"/>
      <c r="DO153" s="136"/>
      <c r="DQ153" s="131"/>
      <c r="DR153" s="136"/>
      <c r="DS153" s="131"/>
      <c r="DT153" s="138" t="s">
        <v>1502</v>
      </c>
      <c r="DW153" s="213">
        <v>100</v>
      </c>
      <c r="DX153" s="214" t="e">
        <v>#N/A</v>
      </c>
      <c r="DY153" s="139" t="s">
        <v>1405</v>
      </c>
      <c r="DZ153" s="139" t="s">
        <v>1437</v>
      </c>
      <c r="EA153" s="139"/>
      <c r="ED153" s="229" t="s">
        <v>2517</v>
      </c>
      <c r="EE153" s="140"/>
      <c r="EG153" s="140"/>
      <c r="EI153" s="218" t="e">
        <f>VLOOKUP(EH153,definitions_list_mag!$Y$12:$Z$15,2,FALSE)</f>
        <v>#N/A</v>
      </c>
      <c r="EJ153" s="143"/>
      <c r="EK153" s="221" t="e">
        <f>VLOOKUP(EJ153,definitions_list_mag!$AT$3:$AU$5,2,FALSE)</f>
        <v>#N/A</v>
      </c>
      <c r="EM153" s="109"/>
      <c r="EN153" s="109"/>
      <c r="EZ153" s="192" t="e">
        <f t="shared" si="46"/>
        <v>#DIV/0!</v>
      </c>
      <c r="FA153" s="192" t="e">
        <f t="shared" si="47"/>
        <v>#DIV/0!</v>
      </c>
      <c r="FB153" s="192" t="e">
        <f t="shared" si="48"/>
        <v>#DIV/0!</v>
      </c>
      <c r="FC153" s="192" t="e">
        <f t="shared" si="49"/>
        <v>#DIV/0!</v>
      </c>
      <c r="FD153" s="192" t="e">
        <f t="shared" si="50"/>
        <v>#DIV/0!</v>
      </c>
      <c r="FE153" s="193" t="e">
        <f t="shared" si="51"/>
        <v>#DIV/0!</v>
      </c>
      <c r="FF153" s="194" t="e">
        <f t="shared" si="52"/>
        <v>#DIV/0!</v>
      </c>
      <c r="FG153" s="143"/>
      <c r="FI153" s="778">
        <f t="shared" si="53"/>
        <v>0</v>
      </c>
      <c r="FJ153" s="779" t="e">
        <f t="shared" si="54"/>
        <v>#DIV/0!</v>
      </c>
      <c r="FK153" s="779" t="e">
        <f t="shared" si="55"/>
        <v>#DIV/0!</v>
      </c>
      <c r="FL153" s="780" t="e">
        <f t="shared" si="56"/>
        <v>#DIV/0!</v>
      </c>
      <c r="FM153" s="169" t="e">
        <f t="shared" si="57"/>
        <v>#DIV/0!</v>
      </c>
      <c r="FN153" s="783" t="e">
        <f t="shared" si="58"/>
        <v>#DIV/0!</v>
      </c>
    </row>
    <row r="154" spans="1:1038" s="288" customFormat="1" ht="18" customHeight="1">
      <c r="A154" s="352" t="s">
        <v>1452</v>
      </c>
      <c r="B154" s="227" t="s">
        <v>1278</v>
      </c>
      <c r="C154" s="227"/>
      <c r="D154" s="227" t="s">
        <v>1279</v>
      </c>
      <c r="E154" s="227">
        <v>26</v>
      </c>
      <c r="F154" s="227">
        <v>3</v>
      </c>
      <c r="G154" s="285" t="str">
        <f t="shared" si="45"/>
        <v>26-3</v>
      </c>
      <c r="H154" s="278">
        <v>68</v>
      </c>
      <c r="I154" s="227">
        <v>83.5</v>
      </c>
      <c r="J154" s="226"/>
      <c r="K154" s="545" t="b">
        <f>IF(I155=1,IF(((VLOOKUP($G154,[1]Depth_Lookup!#REF!,9,FALSE))-(H154/100))=0,"Good",IF(((VLOOKUP($G154,[1]Depth_Lookup!$A$3:$J$550,9,FALSE))-(H154/100))&gt;0,"Too Short","Too Long")))</f>
        <v>0</v>
      </c>
      <c r="L154" s="171">
        <f>(VLOOKUP($G154,Depth_Lookup!$A$3:$J$410,10,FALSE))+(H154/100)</f>
        <v>59.02</v>
      </c>
      <c r="M154" s="171">
        <f>(VLOOKUP($G154,Depth_Lookup!$A$3:$J$410,10,FALSE))+(I154/100)</f>
        <v>59.175000000000004</v>
      </c>
      <c r="N154" s="230" t="s">
        <v>1503</v>
      </c>
      <c r="O154" s="227">
        <v>3</v>
      </c>
      <c r="P154" s="227" t="s">
        <v>853</v>
      </c>
      <c r="Q154" s="227" t="s">
        <v>125</v>
      </c>
      <c r="R154" s="286" t="s">
        <v>1633</v>
      </c>
      <c r="S154" s="227" t="s">
        <v>115</v>
      </c>
      <c r="T154" s="227" t="s">
        <v>700</v>
      </c>
      <c r="U154" s="227" t="s">
        <v>95</v>
      </c>
      <c r="V154" s="227" t="s">
        <v>96</v>
      </c>
      <c r="W154" s="227" t="s">
        <v>102</v>
      </c>
      <c r="X154" s="287">
        <v>5</v>
      </c>
      <c r="Y154" s="227" t="s">
        <v>90</v>
      </c>
      <c r="Z154" s="227" t="s">
        <v>91</v>
      </c>
      <c r="AA154" s="227"/>
      <c r="AB154" s="227"/>
      <c r="AC154" s="227"/>
      <c r="AD154" s="227"/>
      <c r="AE154" s="233"/>
      <c r="AF154" s="286" t="e">
        <v>#N/A</v>
      </c>
      <c r="AG154" s="237"/>
      <c r="AH154" s="227"/>
      <c r="AI154" s="240">
        <v>75</v>
      </c>
      <c r="AJ154" s="227"/>
      <c r="AK154" s="227"/>
      <c r="AL154" s="227"/>
      <c r="AM154" s="227"/>
      <c r="AN154" s="227"/>
      <c r="AO154" s="240"/>
      <c r="AP154" s="227"/>
      <c r="AQ154" s="227"/>
      <c r="AR154" s="227"/>
      <c r="AS154" s="227"/>
      <c r="AT154" s="227"/>
      <c r="AU154" s="240"/>
      <c r="AV154" s="227"/>
      <c r="AW154" s="227"/>
      <c r="AX154" s="227"/>
      <c r="AY154" s="227"/>
      <c r="AZ154" s="227"/>
      <c r="BA154" s="240">
        <v>25</v>
      </c>
      <c r="BB154" s="227">
        <v>8</v>
      </c>
      <c r="BC154" s="227">
        <v>3</v>
      </c>
      <c r="BD154" s="227" t="s">
        <v>110</v>
      </c>
      <c r="BE154" s="227" t="s">
        <v>103</v>
      </c>
      <c r="BF154" s="227"/>
      <c r="BG154" s="240"/>
      <c r="BH154" s="227"/>
      <c r="BI154" s="227"/>
      <c r="BJ154" s="227"/>
      <c r="BK154" s="227"/>
      <c r="BL154" s="227"/>
      <c r="BM154" s="240"/>
      <c r="BN154" s="227"/>
      <c r="BO154" s="227"/>
      <c r="BP154" s="227"/>
      <c r="BQ154" s="227"/>
      <c r="BR154" s="227"/>
      <c r="BS154" s="227"/>
      <c r="BT154" s="227"/>
      <c r="BU154" s="227"/>
      <c r="BV154" s="227"/>
      <c r="BW154" s="227"/>
      <c r="BX154" s="227"/>
      <c r="BY154" s="240"/>
      <c r="BZ154" s="227"/>
      <c r="CA154" s="227"/>
      <c r="CB154" s="227"/>
      <c r="CC154" s="227"/>
      <c r="CD154" s="227"/>
      <c r="CE154" s="227"/>
      <c r="CF154" s="227"/>
      <c r="CG154" s="148"/>
      <c r="CH154" s="149" t="s">
        <v>1472</v>
      </c>
      <c r="CI154" s="149">
        <v>100</v>
      </c>
      <c r="CJ154" s="149" t="s">
        <v>514</v>
      </c>
      <c r="CK154" s="151"/>
      <c r="CL154" s="152"/>
      <c r="CM154" s="152"/>
      <c r="CN154" s="152"/>
      <c r="CO154" s="152"/>
      <c r="CP154" s="152"/>
      <c r="CQ154" s="152"/>
      <c r="CR154" s="152"/>
      <c r="CS154" s="152"/>
      <c r="CT154" s="152"/>
      <c r="CU154" s="152"/>
      <c r="CV154" s="152"/>
      <c r="CW154" s="152"/>
      <c r="CX154" s="152"/>
      <c r="CY154" s="152"/>
      <c r="CZ154" s="152"/>
      <c r="DA154" s="152"/>
      <c r="DB154" s="152">
        <v>75</v>
      </c>
      <c r="DC154" s="229">
        <v>25</v>
      </c>
      <c r="DD154" s="152"/>
      <c r="DE154" s="152"/>
      <c r="DF154" s="152"/>
      <c r="DG154" s="152"/>
      <c r="DH154" s="152"/>
      <c r="DI154" s="152"/>
      <c r="DJ154" s="152"/>
      <c r="DK154" s="208">
        <v>100</v>
      </c>
      <c r="DL154" s="148"/>
      <c r="DM154" s="152"/>
      <c r="DN154" s="152"/>
      <c r="DO154" s="153"/>
      <c r="DQ154" s="148"/>
      <c r="DR154" s="153"/>
      <c r="DS154" s="148"/>
      <c r="DT154" s="261" t="s">
        <v>1504</v>
      </c>
      <c r="DU154" s="229"/>
      <c r="DV154" s="229"/>
      <c r="DW154" s="290">
        <v>100</v>
      </c>
      <c r="DX154" s="291" t="e">
        <v>#N/A</v>
      </c>
      <c r="DY154" s="154" t="s">
        <v>1401</v>
      </c>
      <c r="DZ154" s="154" t="s">
        <v>1505</v>
      </c>
      <c r="EA154" s="154"/>
      <c r="EB154" s="229"/>
      <c r="EC154" s="292"/>
      <c r="ED154" s="229" t="s">
        <v>2517</v>
      </c>
      <c r="EE154" s="293"/>
      <c r="EF154" s="294"/>
      <c r="EG154" s="293"/>
      <c r="EH154" s="295"/>
      <c r="EI154" s="296" t="e">
        <f>VLOOKUP(EH154,definitions_list_mag!$Y$12:$Z$15,2,FALSE)</f>
        <v>#N/A</v>
      </c>
      <c r="EJ154" s="297"/>
      <c r="EK154" s="298" t="e">
        <f>VLOOKUP(EJ154,definitions_list_mag!$AT$3:$AU$5,2,FALSE)</f>
        <v>#N/A</v>
      </c>
      <c r="EL154" s="293"/>
      <c r="EM154" s="295"/>
      <c r="EN154" s="295"/>
      <c r="EO154" s="321"/>
      <c r="EP154" s="321"/>
      <c r="EQ154" s="321"/>
      <c r="ER154" s="321"/>
      <c r="ES154" s="321"/>
      <c r="ET154" s="321"/>
      <c r="EU154" s="321"/>
      <c r="EV154" s="322"/>
      <c r="EW154" s="322"/>
      <c r="EX154" s="322"/>
      <c r="EY154" s="322"/>
      <c r="EZ154" s="192" t="e">
        <f t="shared" si="46"/>
        <v>#DIV/0!</v>
      </c>
      <c r="FA154" s="192" t="e">
        <f t="shared" si="47"/>
        <v>#DIV/0!</v>
      </c>
      <c r="FB154" s="192" t="e">
        <f t="shared" si="48"/>
        <v>#DIV/0!</v>
      </c>
      <c r="FC154" s="192" t="e">
        <f t="shared" si="49"/>
        <v>#DIV/0!</v>
      </c>
      <c r="FD154" s="192" t="e">
        <f t="shared" si="50"/>
        <v>#DIV/0!</v>
      </c>
      <c r="FE154" s="193" t="e">
        <f t="shared" si="51"/>
        <v>#DIV/0!</v>
      </c>
      <c r="FF154" s="194" t="e">
        <f t="shared" si="52"/>
        <v>#DIV/0!</v>
      </c>
      <c r="FG154" s="297"/>
      <c r="FH154" s="295"/>
      <c r="FI154" s="778">
        <f t="shared" si="53"/>
        <v>0</v>
      </c>
      <c r="FJ154" s="779" t="e">
        <f t="shared" si="54"/>
        <v>#DIV/0!</v>
      </c>
      <c r="FK154" s="779" t="e">
        <f t="shared" si="55"/>
        <v>#DIV/0!</v>
      </c>
      <c r="FL154" s="780" t="e">
        <f t="shared" si="56"/>
        <v>#DIV/0!</v>
      </c>
      <c r="FM154" s="169" t="e">
        <f t="shared" si="57"/>
        <v>#DIV/0!</v>
      </c>
      <c r="FN154" s="783" t="e">
        <f t="shared" si="58"/>
        <v>#DIV/0!</v>
      </c>
      <c r="FO154" s="227"/>
      <c r="FP154" s="227"/>
      <c r="FQ154" s="227"/>
      <c r="FR154" s="227"/>
      <c r="FS154" s="227"/>
      <c r="FT154" s="227"/>
      <c r="FU154" s="227"/>
      <c r="FV154" s="227"/>
      <c r="FW154" s="227"/>
      <c r="FX154" s="227"/>
      <c r="FY154" s="227"/>
      <c r="FZ154" s="227"/>
      <c r="GA154" s="227"/>
      <c r="GB154" s="227"/>
      <c r="GC154" s="227"/>
      <c r="GD154" s="227"/>
      <c r="GE154" s="227"/>
      <c r="GF154" s="227"/>
      <c r="GG154" s="227"/>
      <c r="GH154" s="227"/>
      <c r="GI154" s="227"/>
      <c r="GJ154" s="227"/>
      <c r="GK154" s="227"/>
      <c r="GL154" s="227"/>
      <c r="GM154" s="227"/>
      <c r="GN154" s="227"/>
      <c r="GO154" s="227"/>
      <c r="GP154" s="227"/>
      <c r="GQ154" s="227"/>
      <c r="GR154" s="227"/>
      <c r="GS154" s="227"/>
      <c r="GT154" s="227"/>
      <c r="GU154" s="227"/>
      <c r="GV154" s="227"/>
      <c r="GW154" s="227"/>
      <c r="GX154" s="227"/>
      <c r="GY154" s="227"/>
      <c r="GZ154" s="227"/>
      <c r="HA154" s="227"/>
      <c r="HB154" s="227"/>
      <c r="HC154" s="227"/>
      <c r="HD154" s="227"/>
      <c r="HE154" s="227"/>
      <c r="HF154" s="227"/>
      <c r="HG154" s="227"/>
      <c r="HH154" s="227"/>
      <c r="HI154" s="227"/>
      <c r="HJ154" s="227"/>
      <c r="HK154" s="227"/>
      <c r="HL154" s="227"/>
      <c r="HM154" s="227"/>
      <c r="HN154" s="227"/>
      <c r="HO154" s="227"/>
      <c r="HP154" s="227"/>
      <c r="HQ154" s="227"/>
      <c r="HR154" s="227"/>
      <c r="HS154" s="227"/>
      <c r="HT154" s="227"/>
      <c r="HU154" s="227"/>
      <c r="HV154" s="227"/>
      <c r="HW154" s="227"/>
      <c r="HX154" s="227"/>
      <c r="HY154" s="227"/>
      <c r="HZ154" s="227"/>
      <c r="IA154" s="227"/>
      <c r="IB154" s="227"/>
      <c r="IC154" s="227"/>
      <c r="ID154" s="227"/>
      <c r="IE154" s="227"/>
      <c r="IF154" s="227"/>
      <c r="IG154" s="227"/>
      <c r="IH154" s="227"/>
      <c r="II154" s="227"/>
      <c r="IJ154" s="227"/>
      <c r="IK154" s="227"/>
      <c r="IL154" s="227"/>
      <c r="IM154" s="227"/>
      <c r="IN154" s="227"/>
      <c r="IO154" s="227"/>
      <c r="IP154" s="227"/>
      <c r="IQ154" s="227"/>
      <c r="IR154" s="227"/>
      <c r="IS154" s="227"/>
      <c r="IT154" s="227"/>
      <c r="IU154" s="227"/>
      <c r="IV154" s="227"/>
      <c r="IW154" s="227"/>
      <c r="IX154" s="227"/>
      <c r="IY154" s="227"/>
      <c r="IZ154" s="227"/>
      <c r="JA154" s="227"/>
      <c r="JB154" s="227"/>
      <c r="JC154" s="227"/>
      <c r="JD154" s="227"/>
      <c r="JE154" s="227"/>
      <c r="JF154" s="227"/>
      <c r="JG154" s="227"/>
      <c r="JH154" s="227"/>
      <c r="JI154" s="227"/>
      <c r="JJ154" s="227"/>
      <c r="JK154" s="227"/>
      <c r="JL154" s="227"/>
      <c r="JM154" s="227"/>
      <c r="JN154" s="227"/>
      <c r="JO154" s="227"/>
      <c r="JP154" s="227"/>
      <c r="JQ154" s="227"/>
      <c r="JR154" s="227"/>
      <c r="JS154" s="227"/>
      <c r="JT154" s="227"/>
      <c r="JU154" s="227"/>
      <c r="JV154" s="227"/>
      <c r="JW154" s="227"/>
      <c r="JX154" s="227"/>
      <c r="JY154" s="227"/>
      <c r="JZ154" s="227"/>
      <c r="KA154" s="227"/>
      <c r="KB154" s="227"/>
      <c r="KC154" s="227"/>
      <c r="KD154" s="227"/>
      <c r="KE154" s="227"/>
      <c r="KF154" s="227"/>
      <c r="KG154" s="227"/>
      <c r="KH154" s="227"/>
      <c r="KI154" s="227"/>
      <c r="KJ154" s="227"/>
      <c r="KK154" s="227"/>
      <c r="KL154" s="227"/>
      <c r="KM154" s="227"/>
      <c r="KN154" s="227"/>
      <c r="KO154" s="227"/>
      <c r="KP154" s="227"/>
      <c r="KQ154" s="227"/>
      <c r="KR154" s="227"/>
      <c r="KS154" s="227"/>
      <c r="KT154" s="227"/>
      <c r="KU154" s="227"/>
      <c r="KV154" s="227"/>
      <c r="KW154" s="227"/>
      <c r="KX154" s="227"/>
      <c r="KY154" s="227"/>
      <c r="KZ154" s="227"/>
      <c r="LA154" s="227"/>
      <c r="LB154" s="227"/>
      <c r="LC154" s="227"/>
      <c r="LD154" s="227"/>
      <c r="LE154" s="227"/>
      <c r="LF154" s="227"/>
      <c r="LG154" s="227"/>
      <c r="LH154" s="227"/>
      <c r="LI154" s="227"/>
      <c r="LJ154" s="227"/>
      <c r="LK154" s="227"/>
      <c r="LL154" s="227"/>
      <c r="LM154" s="227"/>
      <c r="LN154" s="227"/>
      <c r="LO154" s="227"/>
      <c r="LP154" s="227"/>
      <c r="LQ154" s="227"/>
      <c r="LR154" s="227"/>
      <c r="LS154" s="227"/>
      <c r="LT154" s="227"/>
      <c r="LU154" s="227"/>
      <c r="LV154" s="227"/>
      <c r="LW154" s="227"/>
      <c r="LX154" s="227"/>
      <c r="LY154" s="227"/>
      <c r="LZ154" s="227"/>
      <c r="MA154" s="227"/>
      <c r="MB154" s="227"/>
      <c r="MC154" s="227"/>
      <c r="MD154" s="227"/>
      <c r="ME154" s="227"/>
      <c r="MF154" s="227"/>
      <c r="MG154" s="227"/>
      <c r="MH154" s="227"/>
      <c r="MI154" s="227"/>
      <c r="MJ154" s="227"/>
      <c r="MK154" s="227"/>
      <c r="ML154" s="227"/>
      <c r="MM154" s="227"/>
      <c r="MN154" s="227"/>
      <c r="MO154" s="227"/>
      <c r="MP154" s="227"/>
      <c r="MQ154" s="227"/>
      <c r="MR154" s="227"/>
      <c r="MS154" s="227"/>
      <c r="MT154" s="227"/>
      <c r="MU154" s="227"/>
      <c r="MV154" s="227"/>
      <c r="MW154" s="227"/>
      <c r="MX154" s="227"/>
      <c r="MY154" s="227"/>
      <c r="MZ154" s="227"/>
      <c r="NA154" s="227"/>
      <c r="NB154" s="227"/>
      <c r="NC154" s="227"/>
      <c r="ND154" s="227"/>
      <c r="NE154" s="227"/>
      <c r="NF154" s="227"/>
      <c r="NG154" s="227"/>
      <c r="NH154" s="227"/>
      <c r="NI154" s="227"/>
      <c r="NJ154" s="227"/>
      <c r="NK154" s="227"/>
      <c r="NL154" s="227"/>
      <c r="NM154" s="227"/>
      <c r="NN154" s="227"/>
      <c r="NO154" s="227"/>
      <c r="NP154" s="227"/>
      <c r="NQ154" s="227"/>
      <c r="NR154" s="227"/>
      <c r="NS154" s="227"/>
      <c r="NT154" s="227"/>
      <c r="NU154" s="227"/>
      <c r="NV154" s="227"/>
      <c r="NW154" s="227"/>
      <c r="NX154" s="227"/>
      <c r="NY154" s="227"/>
      <c r="NZ154" s="227"/>
      <c r="OA154" s="227"/>
      <c r="OB154" s="227"/>
      <c r="OC154" s="227"/>
      <c r="OD154" s="227"/>
      <c r="OE154" s="227"/>
      <c r="OF154" s="227"/>
      <c r="OG154" s="227"/>
      <c r="OH154" s="227"/>
      <c r="OI154" s="227"/>
      <c r="OJ154" s="227"/>
      <c r="OK154" s="227"/>
      <c r="OL154" s="227"/>
      <c r="OM154" s="227"/>
      <c r="ON154" s="227"/>
      <c r="OO154" s="227"/>
      <c r="OP154" s="227"/>
      <c r="OQ154" s="227"/>
      <c r="OR154" s="227"/>
      <c r="OS154" s="227"/>
      <c r="OT154" s="227"/>
      <c r="OU154" s="227"/>
      <c r="OV154" s="227"/>
      <c r="OW154" s="227"/>
      <c r="OX154" s="227"/>
      <c r="OY154" s="227"/>
      <c r="OZ154" s="227"/>
      <c r="PA154" s="227"/>
      <c r="PB154" s="227"/>
      <c r="PC154" s="227"/>
      <c r="PD154" s="227"/>
      <c r="PE154" s="227"/>
      <c r="PF154" s="227"/>
      <c r="PG154" s="227"/>
      <c r="PH154" s="227"/>
      <c r="PI154" s="227"/>
      <c r="PJ154" s="227"/>
      <c r="PK154" s="227"/>
      <c r="PL154" s="227"/>
      <c r="PM154" s="227"/>
      <c r="PN154" s="227"/>
      <c r="PO154" s="227"/>
      <c r="PP154" s="227"/>
      <c r="PQ154" s="227"/>
      <c r="PR154" s="227"/>
      <c r="PS154" s="227"/>
      <c r="PT154" s="227"/>
      <c r="PU154" s="227"/>
      <c r="PV154" s="227"/>
      <c r="PW154" s="227"/>
      <c r="PX154" s="227"/>
      <c r="PY154" s="227"/>
      <c r="PZ154" s="227"/>
      <c r="QA154" s="227"/>
      <c r="QB154" s="227"/>
      <c r="QC154" s="227"/>
      <c r="QD154" s="227"/>
      <c r="QE154" s="227"/>
      <c r="QF154" s="227"/>
      <c r="QG154" s="227"/>
      <c r="QH154" s="227"/>
      <c r="QI154" s="227"/>
      <c r="QJ154" s="227"/>
      <c r="QK154" s="227"/>
      <c r="QL154" s="227"/>
      <c r="QM154" s="227"/>
      <c r="QN154" s="227"/>
      <c r="QO154" s="227"/>
      <c r="QP154" s="227"/>
      <c r="QQ154" s="227"/>
      <c r="QR154" s="227"/>
      <c r="QS154" s="227"/>
      <c r="QT154" s="227"/>
      <c r="QU154" s="227"/>
      <c r="QV154" s="227"/>
      <c r="QW154" s="227"/>
      <c r="QX154" s="227"/>
      <c r="QY154" s="227"/>
      <c r="QZ154" s="227"/>
      <c r="RA154" s="227"/>
      <c r="RB154" s="227"/>
      <c r="RC154" s="227"/>
      <c r="RD154" s="227"/>
      <c r="RE154" s="227"/>
      <c r="RF154" s="227"/>
      <c r="RG154" s="227"/>
      <c r="RH154" s="227"/>
      <c r="RI154" s="227"/>
      <c r="RJ154" s="227"/>
      <c r="RK154" s="227"/>
      <c r="RL154" s="227"/>
      <c r="RM154" s="227"/>
      <c r="RN154" s="227"/>
      <c r="RO154" s="227"/>
      <c r="RP154" s="227"/>
      <c r="RQ154" s="227"/>
      <c r="RR154" s="227"/>
      <c r="RS154" s="227"/>
      <c r="RT154" s="227"/>
      <c r="RU154" s="227"/>
      <c r="RV154" s="227"/>
      <c r="RW154" s="227"/>
      <c r="RX154" s="227"/>
      <c r="RY154" s="227"/>
      <c r="RZ154" s="227"/>
      <c r="SA154" s="227"/>
      <c r="SB154" s="227"/>
      <c r="SC154" s="227"/>
      <c r="SD154" s="227"/>
      <c r="SE154" s="227"/>
      <c r="SF154" s="227"/>
      <c r="SG154" s="227"/>
      <c r="SH154" s="227"/>
      <c r="SI154" s="227"/>
      <c r="SJ154" s="227"/>
      <c r="SK154" s="227"/>
      <c r="SL154" s="227"/>
      <c r="SM154" s="227"/>
      <c r="SN154" s="227"/>
      <c r="SO154" s="227"/>
      <c r="SP154" s="227"/>
      <c r="SQ154" s="227"/>
      <c r="SR154" s="227"/>
      <c r="SS154" s="227"/>
      <c r="ST154" s="227"/>
      <c r="SU154" s="227"/>
      <c r="SV154" s="227"/>
      <c r="SW154" s="227"/>
      <c r="SX154" s="227"/>
      <c r="SY154" s="227"/>
      <c r="SZ154" s="227"/>
      <c r="TA154" s="227"/>
      <c r="TB154" s="227"/>
      <c r="TC154" s="227"/>
      <c r="TD154" s="227"/>
      <c r="TE154" s="227"/>
      <c r="TF154" s="227"/>
      <c r="TG154" s="227"/>
      <c r="TH154" s="227"/>
      <c r="TI154" s="227"/>
      <c r="TJ154" s="227"/>
      <c r="TK154" s="227"/>
      <c r="TL154" s="227"/>
      <c r="TM154" s="227"/>
      <c r="TN154" s="227"/>
      <c r="TO154" s="227"/>
      <c r="TP154" s="227"/>
      <c r="TQ154" s="227"/>
      <c r="TR154" s="227"/>
      <c r="TS154" s="227"/>
      <c r="TT154" s="227"/>
      <c r="TU154" s="227"/>
      <c r="TV154" s="227"/>
      <c r="TW154" s="227"/>
      <c r="TX154" s="227"/>
      <c r="TY154" s="227"/>
      <c r="TZ154" s="227"/>
      <c r="UA154" s="227"/>
      <c r="UB154" s="227"/>
      <c r="UC154" s="227"/>
      <c r="UD154" s="227"/>
      <c r="UE154" s="227"/>
      <c r="UF154" s="227"/>
      <c r="UG154" s="227"/>
      <c r="UH154" s="227"/>
      <c r="UI154" s="227"/>
      <c r="UJ154" s="227"/>
      <c r="UK154" s="227"/>
      <c r="UL154" s="227"/>
      <c r="UM154" s="227"/>
      <c r="UN154" s="227"/>
      <c r="UO154" s="227"/>
      <c r="UP154" s="227"/>
      <c r="UQ154" s="227"/>
      <c r="UR154" s="227"/>
      <c r="US154" s="227"/>
      <c r="UT154" s="227"/>
      <c r="UU154" s="227"/>
      <c r="UV154" s="227"/>
      <c r="UW154" s="227"/>
      <c r="UX154" s="227"/>
      <c r="UY154" s="227"/>
      <c r="UZ154" s="227"/>
      <c r="VA154" s="227"/>
      <c r="VB154" s="227"/>
      <c r="VC154" s="227"/>
      <c r="VD154" s="227"/>
      <c r="VE154" s="227"/>
      <c r="VF154" s="227"/>
      <c r="VG154" s="227"/>
      <c r="VH154" s="227"/>
      <c r="VI154" s="227"/>
      <c r="VJ154" s="227"/>
      <c r="VK154" s="227"/>
      <c r="VL154" s="227"/>
      <c r="VM154" s="227"/>
      <c r="VN154" s="227"/>
      <c r="VO154" s="227"/>
      <c r="VP154" s="227"/>
      <c r="VQ154" s="227"/>
      <c r="VR154" s="227"/>
      <c r="VS154" s="227"/>
      <c r="VT154" s="227"/>
      <c r="VU154" s="227"/>
      <c r="VV154" s="227"/>
      <c r="VW154" s="227"/>
      <c r="VX154" s="227"/>
      <c r="VY154" s="227"/>
      <c r="VZ154" s="227"/>
      <c r="WA154" s="227"/>
      <c r="WB154" s="227"/>
      <c r="WC154" s="227"/>
      <c r="WD154" s="227"/>
      <c r="WE154" s="227"/>
      <c r="WF154" s="227"/>
      <c r="WG154" s="227"/>
      <c r="WH154" s="227"/>
      <c r="WI154" s="227"/>
      <c r="WJ154" s="227"/>
      <c r="WK154" s="227"/>
      <c r="WL154" s="227"/>
      <c r="WM154" s="227"/>
      <c r="WN154" s="227"/>
      <c r="WO154" s="227"/>
      <c r="WP154" s="227"/>
      <c r="WQ154" s="227"/>
      <c r="WR154" s="227"/>
      <c r="WS154" s="227"/>
      <c r="WT154" s="227"/>
      <c r="WU154" s="227"/>
      <c r="WV154" s="227"/>
      <c r="WW154" s="227"/>
      <c r="WX154" s="227"/>
      <c r="WY154" s="227"/>
      <c r="WZ154" s="227"/>
      <c r="XA154" s="227"/>
      <c r="XB154" s="227"/>
      <c r="XC154" s="227"/>
      <c r="XD154" s="227"/>
      <c r="XE154" s="227"/>
      <c r="XF154" s="227"/>
      <c r="XG154" s="227"/>
      <c r="XH154" s="227"/>
      <c r="XI154" s="227"/>
      <c r="XJ154" s="227"/>
      <c r="XK154" s="227"/>
      <c r="XL154" s="227"/>
      <c r="XM154" s="227"/>
      <c r="XN154" s="227"/>
      <c r="XO154" s="227"/>
      <c r="XP154" s="227"/>
      <c r="XQ154" s="227"/>
      <c r="XR154" s="227"/>
      <c r="XS154" s="227"/>
      <c r="XT154" s="227"/>
      <c r="XU154" s="227"/>
      <c r="XV154" s="227"/>
      <c r="XW154" s="227"/>
      <c r="XX154" s="227"/>
      <c r="XY154" s="227"/>
      <c r="XZ154" s="227"/>
      <c r="YA154" s="227"/>
      <c r="YB154" s="227"/>
      <c r="YC154" s="227"/>
      <c r="YD154" s="227"/>
      <c r="YE154" s="227"/>
      <c r="YF154" s="227"/>
      <c r="YG154" s="227"/>
      <c r="YH154" s="227"/>
      <c r="YI154" s="227"/>
      <c r="YJ154" s="227"/>
      <c r="YK154" s="227"/>
      <c r="YL154" s="227"/>
      <c r="YM154" s="227"/>
      <c r="YN154" s="227"/>
      <c r="YO154" s="227"/>
      <c r="YP154" s="227"/>
      <c r="YQ154" s="227"/>
      <c r="YR154" s="227"/>
      <c r="YS154" s="227"/>
      <c r="YT154" s="227"/>
      <c r="YU154" s="227"/>
      <c r="YV154" s="227"/>
      <c r="YW154" s="227"/>
      <c r="YX154" s="227"/>
      <c r="YY154" s="227"/>
      <c r="YZ154" s="227"/>
      <c r="ZA154" s="227"/>
      <c r="ZB154" s="227"/>
      <c r="ZC154" s="227"/>
      <c r="ZD154" s="227"/>
      <c r="ZE154" s="227"/>
      <c r="ZF154" s="227"/>
      <c r="ZG154" s="227"/>
      <c r="ZH154" s="227"/>
      <c r="ZI154" s="227"/>
      <c r="ZJ154" s="227"/>
      <c r="ZK154" s="227"/>
      <c r="ZL154" s="227"/>
      <c r="ZM154" s="227"/>
      <c r="ZN154" s="227"/>
      <c r="ZO154" s="227"/>
      <c r="ZP154" s="227"/>
      <c r="ZQ154" s="227"/>
      <c r="ZR154" s="227"/>
      <c r="ZS154" s="227"/>
      <c r="ZT154" s="227"/>
      <c r="ZU154" s="227"/>
      <c r="ZV154" s="227"/>
      <c r="ZW154" s="227"/>
      <c r="ZX154" s="227"/>
      <c r="ZY154" s="227"/>
      <c r="ZZ154" s="227"/>
      <c r="AAA154" s="227"/>
      <c r="AAB154" s="227"/>
      <c r="AAC154" s="227"/>
      <c r="AAD154" s="227"/>
      <c r="AAE154" s="227"/>
      <c r="AAF154" s="227"/>
      <c r="AAG154" s="227"/>
      <c r="AAH154" s="227"/>
      <c r="AAI154" s="227"/>
      <c r="AAJ154" s="227"/>
      <c r="AAK154" s="227"/>
      <c r="AAL154" s="227"/>
      <c r="AAM154" s="227"/>
      <c r="AAN154" s="227"/>
      <c r="AAO154" s="227"/>
      <c r="AAP154" s="227"/>
      <c r="AAQ154" s="227"/>
      <c r="AAR154" s="227"/>
      <c r="AAS154" s="227"/>
      <c r="AAT154" s="227"/>
      <c r="AAU154" s="227"/>
      <c r="AAV154" s="227"/>
      <c r="AAW154" s="227"/>
      <c r="AAX154" s="227"/>
      <c r="AAY154" s="227"/>
      <c r="AAZ154" s="227"/>
      <c r="ABA154" s="227"/>
      <c r="ABB154" s="227"/>
      <c r="ABC154" s="227"/>
      <c r="ABD154" s="227"/>
      <c r="ABE154" s="227"/>
      <c r="ABF154" s="227"/>
      <c r="ABG154" s="227"/>
      <c r="ABH154" s="227"/>
      <c r="ABI154" s="227"/>
      <c r="ABJ154" s="227"/>
      <c r="ABK154" s="227"/>
      <c r="ABL154" s="227"/>
      <c r="ABM154" s="227"/>
      <c r="ABN154" s="227"/>
      <c r="ABO154" s="227"/>
      <c r="ABP154" s="227"/>
      <c r="ABQ154" s="227"/>
      <c r="ABR154" s="227"/>
      <c r="ABS154" s="227"/>
      <c r="ABT154" s="227"/>
      <c r="ABU154" s="227"/>
      <c r="ABV154" s="227"/>
      <c r="ABW154" s="227"/>
      <c r="ABX154" s="227"/>
      <c r="ABY154" s="227"/>
      <c r="ABZ154" s="227"/>
      <c r="ACA154" s="227"/>
      <c r="ACB154" s="227"/>
      <c r="ACC154" s="227"/>
      <c r="ACD154" s="227"/>
      <c r="ACE154" s="227"/>
      <c r="ACF154" s="227"/>
      <c r="ACG154" s="227"/>
      <c r="ACH154" s="227"/>
      <c r="ACI154" s="227"/>
      <c r="ACJ154" s="227"/>
      <c r="ACK154" s="227"/>
      <c r="ACL154" s="227"/>
      <c r="ACM154" s="227"/>
      <c r="ACN154" s="227"/>
      <c r="ACO154" s="227"/>
      <c r="ACP154" s="227"/>
      <c r="ACQ154" s="227"/>
      <c r="ACR154" s="227"/>
      <c r="ACS154" s="227"/>
      <c r="ACT154" s="227"/>
      <c r="ACU154" s="227"/>
      <c r="ACV154" s="227"/>
      <c r="ACW154" s="227"/>
      <c r="ACX154" s="227"/>
      <c r="ACY154" s="227"/>
      <c r="ACZ154" s="227"/>
      <c r="ADA154" s="227"/>
      <c r="ADB154" s="227"/>
      <c r="ADC154" s="227"/>
      <c r="ADD154" s="227"/>
      <c r="ADE154" s="227"/>
      <c r="ADF154" s="227"/>
      <c r="ADG154" s="227"/>
      <c r="ADH154" s="227"/>
      <c r="ADI154" s="227"/>
      <c r="ADJ154" s="227"/>
      <c r="ADK154" s="227"/>
      <c r="ADL154" s="227"/>
      <c r="ADM154" s="227"/>
      <c r="ADN154" s="227"/>
      <c r="ADO154" s="227"/>
      <c r="ADP154" s="227"/>
      <c r="ADQ154" s="227"/>
      <c r="ADR154" s="227"/>
      <c r="ADS154" s="227"/>
      <c r="ADT154" s="227"/>
      <c r="ADU154" s="227"/>
      <c r="ADV154" s="227"/>
      <c r="ADW154" s="227"/>
      <c r="ADX154" s="227"/>
      <c r="ADY154" s="227"/>
      <c r="ADZ154" s="227"/>
      <c r="AEA154" s="227"/>
      <c r="AEB154" s="227"/>
      <c r="AEC154" s="227"/>
      <c r="AED154" s="227"/>
      <c r="AEE154" s="227"/>
      <c r="AEF154" s="227"/>
      <c r="AEG154" s="227"/>
      <c r="AEH154" s="227"/>
      <c r="AEI154" s="227"/>
      <c r="AEJ154" s="227"/>
      <c r="AEK154" s="227"/>
      <c r="AEL154" s="227"/>
      <c r="AEM154" s="227"/>
      <c r="AEN154" s="227"/>
      <c r="AEO154" s="227"/>
      <c r="AEP154" s="227"/>
      <c r="AEQ154" s="227"/>
      <c r="AER154" s="227"/>
      <c r="AES154" s="227"/>
      <c r="AET154" s="227"/>
      <c r="AEU154" s="227"/>
      <c r="AEV154" s="227"/>
      <c r="AEW154" s="227"/>
      <c r="AEX154" s="227"/>
      <c r="AEY154" s="227"/>
      <c r="AEZ154" s="227"/>
      <c r="AFA154" s="227"/>
      <c r="AFB154" s="227"/>
      <c r="AFC154" s="227"/>
      <c r="AFD154" s="227"/>
      <c r="AFE154" s="227"/>
      <c r="AFF154" s="227"/>
      <c r="AFG154" s="227"/>
      <c r="AFH154" s="227"/>
      <c r="AFI154" s="227"/>
      <c r="AFJ154" s="227"/>
      <c r="AFK154" s="227"/>
      <c r="AFL154" s="227"/>
      <c r="AFM154" s="227"/>
      <c r="AFN154" s="227"/>
      <c r="AFO154" s="227"/>
      <c r="AFP154" s="227"/>
      <c r="AFQ154" s="227"/>
      <c r="AFR154" s="227"/>
      <c r="AFS154" s="227"/>
      <c r="AFT154" s="227"/>
      <c r="AFU154" s="227"/>
      <c r="AFV154" s="227"/>
      <c r="AFW154" s="227"/>
      <c r="AFX154" s="227"/>
      <c r="AFY154" s="227"/>
      <c r="AFZ154" s="227"/>
      <c r="AGA154" s="227"/>
      <c r="AGB154" s="227"/>
      <c r="AGC154" s="227"/>
      <c r="AGD154" s="227"/>
      <c r="AGE154" s="227"/>
      <c r="AGF154" s="227"/>
      <c r="AGG154" s="227"/>
      <c r="AGH154" s="227"/>
      <c r="AGI154" s="227"/>
      <c r="AGJ154" s="227"/>
      <c r="AGK154" s="227"/>
      <c r="AGL154" s="227"/>
      <c r="AGM154" s="227"/>
      <c r="AGN154" s="227"/>
      <c r="AGO154" s="227"/>
      <c r="AGP154" s="227"/>
      <c r="AGQ154" s="227"/>
      <c r="AGR154" s="227"/>
      <c r="AGS154" s="227"/>
      <c r="AGT154" s="227"/>
      <c r="AGU154" s="227"/>
      <c r="AGV154" s="227"/>
      <c r="AGW154" s="227"/>
      <c r="AGX154" s="227"/>
      <c r="AGY154" s="227"/>
      <c r="AGZ154" s="227"/>
      <c r="AHA154" s="227"/>
      <c r="AHB154" s="227"/>
      <c r="AHC154" s="227"/>
      <c r="AHD154" s="227"/>
      <c r="AHE154" s="227"/>
      <c r="AHF154" s="227"/>
      <c r="AHG154" s="227"/>
      <c r="AHH154" s="227"/>
      <c r="AHI154" s="227"/>
      <c r="AHJ154" s="227"/>
      <c r="AHK154" s="227"/>
      <c r="AHL154" s="227"/>
      <c r="AHM154" s="227"/>
      <c r="AHN154" s="227"/>
      <c r="AHO154" s="227"/>
      <c r="AHP154" s="227"/>
      <c r="AHQ154" s="227"/>
      <c r="AHR154" s="227"/>
      <c r="AHS154" s="227"/>
      <c r="AHT154" s="227"/>
      <c r="AHU154" s="227"/>
      <c r="AHV154" s="227"/>
      <c r="AHW154" s="227"/>
      <c r="AHX154" s="227"/>
      <c r="AHY154" s="227"/>
      <c r="AHZ154" s="227"/>
      <c r="AIA154" s="227"/>
      <c r="AIB154" s="227"/>
      <c r="AIC154" s="227"/>
      <c r="AID154" s="227"/>
      <c r="AIE154" s="227"/>
      <c r="AIF154" s="227"/>
      <c r="AIG154" s="227"/>
      <c r="AIH154" s="227"/>
      <c r="AII154" s="227"/>
      <c r="AIJ154" s="227"/>
      <c r="AIK154" s="227"/>
      <c r="AIL154" s="227"/>
      <c r="AIM154" s="227"/>
      <c r="AIN154" s="227"/>
      <c r="AIO154" s="227"/>
      <c r="AIP154" s="227"/>
      <c r="AIQ154" s="227"/>
      <c r="AIR154" s="227"/>
      <c r="AIS154" s="227"/>
      <c r="AIT154" s="227"/>
      <c r="AIU154" s="227"/>
      <c r="AIV154" s="227"/>
      <c r="AIW154" s="227"/>
      <c r="AIX154" s="227"/>
      <c r="AIY154" s="227"/>
      <c r="AIZ154" s="227"/>
      <c r="AJA154" s="227"/>
      <c r="AJB154" s="227"/>
      <c r="AJC154" s="227"/>
      <c r="AJD154" s="227"/>
      <c r="AJE154" s="227"/>
      <c r="AJF154" s="227"/>
      <c r="AJG154" s="227"/>
      <c r="AJH154" s="227"/>
      <c r="AJI154" s="227"/>
      <c r="AJJ154" s="227"/>
      <c r="AJK154" s="227"/>
      <c r="AJL154" s="227"/>
      <c r="AJM154" s="227"/>
      <c r="AJN154" s="227"/>
      <c r="AJO154" s="227"/>
      <c r="AJP154" s="227"/>
      <c r="AJQ154" s="227"/>
      <c r="AJR154" s="227"/>
      <c r="AJS154" s="227"/>
      <c r="AJT154" s="227"/>
      <c r="AJU154" s="227"/>
      <c r="AJV154" s="227"/>
      <c r="AJW154" s="227"/>
      <c r="AJX154" s="227"/>
      <c r="AJY154" s="227"/>
      <c r="AJZ154" s="227"/>
      <c r="AKA154" s="227"/>
      <c r="AKB154" s="227"/>
      <c r="AKC154" s="227"/>
      <c r="AKD154" s="227"/>
      <c r="AKE154" s="227"/>
      <c r="AKF154" s="227"/>
      <c r="AKG154" s="227"/>
      <c r="AKH154" s="227"/>
      <c r="AKI154" s="227"/>
      <c r="AKJ154" s="227"/>
      <c r="AKK154" s="227"/>
      <c r="AKL154" s="227"/>
      <c r="AKM154" s="227"/>
      <c r="AKN154" s="227"/>
      <c r="AKO154" s="227"/>
      <c r="AKP154" s="227"/>
      <c r="AKQ154" s="227"/>
      <c r="AKR154" s="227"/>
      <c r="AKS154" s="227"/>
      <c r="AKT154" s="227"/>
      <c r="AKU154" s="227"/>
      <c r="AKV154" s="227"/>
      <c r="AKW154" s="227"/>
      <c r="AKX154" s="227"/>
      <c r="AKY154" s="227"/>
      <c r="AKZ154" s="227"/>
      <c r="ALA154" s="227"/>
      <c r="ALB154" s="227"/>
      <c r="ALC154" s="227"/>
      <c r="ALD154" s="227"/>
      <c r="ALE154" s="227"/>
      <c r="ALF154" s="227"/>
      <c r="ALG154" s="227"/>
      <c r="ALH154" s="227"/>
      <c r="ALI154" s="227"/>
      <c r="ALJ154" s="227"/>
      <c r="ALK154" s="227"/>
      <c r="ALL154" s="227"/>
      <c r="ALM154" s="227"/>
      <c r="ALN154" s="227"/>
      <c r="ALO154" s="227"/>
      <c r="ALP154" s="227"/>
      <c r="ALQ154" s="227"/>
      <c r="ALR154" s="227"/>
      <c r="ALS154" s="227"/>
      <c r="ALT154" s="227"/>
      <c r="ALU154" s="227"/>
      <c r="ALV154" s="227"/>
      <c r="ALW154" s="227"/>
      <c r="ALX154" s="227"/>
      <c r="ALY154" s="227"/>
      <c r="ALZ154" s="227"/>
      <c r="AMA154" s="227"/>
      <c r="AMB154" s="227"/>
      <c r="AMC154" s="227"/>
      <c r="AMD154" s="227"/>
      <c r="AME154" s="227"/>
      <c r="AMF154" s="227"/>
      <c r="AMG154" s="227"/>
      <c r="AMH154" s="227"/>
      <c r="AMI154" s="227"/>
      <c r="AMJ154" s="227"/>
      <c r="AMK154" s="227"/>
      <c r="AML154" s="227"/>
      <c r="AMM154" s="227"/>
      <c r="AMN154" s="227"/>
      <c r="AMO154" s="227"/>
      <c r="AMP154" s="227"/>
      <c r="AMQ154" s="227"/>
      <c r="AMR154" s="227"/>
      <c r="AMS154" s="227"/>
      <c r="AMT154" s="227"/>
      <c r="AMU154" s="227"/>
      <c r="AMV154" s="227"/>
      <c r="AMW154" s="227"/>
      <c r="AMX154" s="227"/>
    </row>
    <row r="155" spans="1:1038" s="308" customFormat="1" ht="18" customHeight="1">
      <c r="A155" s="351" t="s">
        <v>1452</v>
      </c>
      <c r="B155" s="228" t="s">
        <v>1278</v>
      </c>
      <c r="C155" s="228"/>
      <c r="D155" s="228" t="s">
        <v>1279</v>
      </c>
      <c r="E155" s="228">
        <v>26</v>
      </c>
      <c r="F155" s="228">
        <v>4</v>
      </c>
      <c r="G155" s="285" t="str">
        <f t="shared" si="45"/>
        <v>26-4</v>
      </c>
      <c r="H155" s="279">
        <v>0</v>
      </c>
      <c r="I155" s="228">
        <v>78</v>
      </c>
      <c r="J155" s="226"/>
      <c r="K155" s="545" t="b">
        <f>IF(I156=1,IF(((VLOOKUP($G155,[1]Depth_Lookup!#REF!,9,FALSE))-(H155/100))=0,"Good",IF(((VLOOKUP($G155,[1]Depth_Lookup!$A$3:$J$550,9,FALSE))-(H155/100))&gt;0,"Too Short","Too Long")))</f>
        <v>0</v>
      </c>
      <c r="L155" s="171">
        <f>(VLOOKUP($G155,Depth_Lookup!$A$3:$J$410,10,FALSE))+(H155/100)</f>
        <v>59.174999999999997</v>
      </c>
      <c r="M155" s="171">
        <f>(VLOOKUP($G155,Depth_Lookup!$A$3:$J$410,10,FALSE))+(I155/100)</f>
        <v>59.954999999999998</v>
      </c>
      <c r="N155" s="231" t="s">
        <v>1503</v>
      </c>
      <c r="O155" s="228" t="s">
        <v>1280</v>
      </c>
      <c r="P155" s="228" t="s">
        <v>853</v>
      </c>
      <c r="Q155" s="228" t="s">
        <v>125</v>
      </c>
      <c r="R155" s="304" t="s">
        <v>1633</v>
      </c>
      <c r="S155" s="228" t="s">
        <v>700</v>
      </c>
      <c r="T155" s="228" t="s">
        <v>700</v>
      </c>
      <c r="U155" s="228"/>
      <c r="V155" s="228"/>
      <c r="W155" s="228" t="s">
        <v>102</v>
      </c>
      <c r="X155" s="305">
        <v>5</v>
      </c>
      <c r="Y155" s="228" t="s">
        <v>90</v>
      </c>
      <c r="Z155" s="228" t="s">
        <v>91</v>
      </c>
      <c r="AA155" s="228"/>
      <c r="AB155" s="228"/>
      <c r="AC155" s="228"/>
      <c r="AD155" s="228"/>
      <c r="AE155" s="234"/>
      <c r="AF155" s="304" t="e">
        <v>#N/A</v>
      </c>
      <c r="AG155" s="241"/>
      <c r="AH155" s="228"/>
      <c r="AI155" s="244">
        <v>70</v>
      </c>
      <c r="AJ155" s="228"/>
      <c r="AK155" s="228"/>
      <c r="AL155" s="228"/>
      <c r="AM155" s="228"/>
      <c r="AN155" s="228"/>
      <c r="AO155" s="244"/>
      <c r="AP155" s="228"/>
      <c r="AQ155" s="228"/>
      <c r="AR155" s="228"/>
      <c r="AS155" s="228"/>
      <c r="AT155" s="228"/>
      <c r="AU155" s="244"/>
      <c r="AV155" s="228"/>
      <c r="AW155" s="228"/>
      <c r="AX155" s="228"/>
      <c r="AY155" s="228"/>
      <c r="AZ155" s="228"/>
      <c r="BA155" s="244">
        <v>30</v>
      </c>
      <c r="BB155" s="228">
        <v>10</v>
      </c>
      <c r="BC155" s="228">
        <v>4</v>
      </c>
      <c r="BD155" s="228" t="s">
        <v>110</v>
      </c>
      <c r="BE155" s="228" t="s">
        <v>103</v>
      </c>
      <c r="BF155" s="228"/>
      <c r="BG155" s="244"/>
      <c r="BH155" s="228"/>
      <c r="BI155" s="228"/>
      <c r="BJ155" s="228"/>
      <c r="BK155" s="228"/>
      <c r="BL155" s="228"/>
      <c r="BM155" s="244"/>
      <c r="BN155" s="228"/>
      <c r="BO155" s="228"/>
      <c r="BP155" s="228"/>
      <c r="BQ155" s="228"/>
      <c r="BR155" s="228"/>
      <c r="BS155" s="228"/>
      <c r="BT155" s="228"/>
      <c r="BU155" s="228"/>
      <c r="BV155" s="228"/>
      <c r="BW155" s="228"/>
      <c r="BX155" s="228"/>
      <c r="BY155" s="244"/>
      <c r="BZ155" s="228"/>
      <c r="CA155" s="228"/>
      <c r="CB155" s="228"/>
      <c r="CC155" s="228"/>
      <c r="CD155" s="228"/>
      <c r="CE155" s="228"/>
      <c r="CF155" s="228"/>
      <c r="CG155" s="245"/>
      <c r="CH155" s="246" t="s">
        <v>1472</v>
      </c>
      <c r="CI155" s="246">
        <v>100</v>
      </c>
      <c r="CJ155" s="246" t="s">
        <v>514</v>
      </c>
      <c r="CK155" s="247"/>
      <c r="CL155" s="248"/>
      <c r="CM155" s="248"/>
      <c r="CN155" s="248"/>
      <c r="CO155" s="248"/>
      <c r="CP155" s="248"/>
      <c r="CQ155" s="248"/>
      <c r="CR155" s="248"/>
      <c r="CS155" s="248"/>
      <c r="CT155" s="248"/>
      <c r="CU155" s="248"/>
      <c r="CV155" s="248"/>
      <c r="CW155" s="248"/>
      <c r="CX155" s="248"/>
      <c r="CY155" s="248"/>
      <c r="CZ155" s="248"/>
      <c r="DA155" s="248"/>
      <c r="DB155" s="248">
        <v>70</v>
      </c>
      <c r="DC155" s="249">
        <v>30</v>
      </c>
      <c r="DD155" s="248"/>
      <c r="DE155" s="248"/>
      <c r="DF155" s="248"/>
      <c r="DG155" s="248"/>
      <c r="DH155" s="248"/>
      <c r="DI155" s="248"/>
      <c r="DJ155" s="248"/>
      <c r="DK155" s="306">
        <v>100</v>
      </c>
      <c r="DL155" s="245"/>
      <c r="DM155" s="248"/>
      <c r="DN155" s="248"/>
      <c r="DO155" s="307"/>
      <c r="DQ155" s="245"/>
      <c r="DR155" s="307"/>
      <c r="DS155" s="245"/>
      <c r="DT155" s="262" t="s">
        <v>1504</v>
      </c>
      <c r="DU155" s="249"/>
      <c r="DV155" s="249"/>
      <c r="DW155" s="310">
        <v>100</v>
      </c>
      <c r="DX155" s="311" t="e">
        <v>#N/A</v>
      </c>
      <c r="DY155" s="268" t="s">
        <v>1401</v>
      </c>
      <c r="DZ155" s="268" t="s">
        <v>1505</v>
      </c>
      <c r="EA155" s="268"/>
      <c r="EB155" s="249"/>
      <c r="EC155" s="312"/>
      <c r="ED155" s="229" t="s">
        <v>2517</v>
      </c>
      <c r="EE155" s="313"/>
      <c r="EF155" s="314"/>
      <c r="EG155" s="313"/>
      <c r="EH155" s="315"/>
      <c r="EI155" s="316" t="e">
        <f>VLOOKUP(EH155,definitions_list_mag!$Y$12:$Z$15,2,FALSE)</f>
        <v>#N/A</v>
      </c>
      <c r="EJ155" s="317"/>
      <c r="EK155" s="318" t="e">
        <f>VLOOKUP(EJ155,definitions_list_mag!$AT$3:$AU$5,2,FALSE)</f>
        <v>#N/A</v>
      </c>
      <c r="EL155" s="313"/>
      <c r="EM155" s="315"/>
      <c r="EN155" s="315"/>
      <c r="EO155" s="319"/>
      <c r="EP155" s="319"/>
      <c r="EQ155" s="319"/>
      <c r="ER155" s="319"/>
      <c r="ES155" s="319"/>
      <c r="ET155" s="319"/>
      <c r="EU155" s="319"/>
      <c r="EV155" s="320"/>
      <c r="EW155" s="320"/>
      <c r="EX155" s="320"/>
      <c r="EY155" s="320"/>
      <c r="EZ155" s="192" t="e">
        <f t="shared" si="46"/>
        <v>#DIV/0!</v>
      </c>
      <c r="FA155" s="192" t="e">
        <f t="shared" si="47"/>
        <v>#DIV/0!</v>
      </c>
      <c r="FB155" s="192" t="e">
        <f t="shared" si="48"/>
        <v>#DIV/0!</v>
      </c>
      <c r="FC155" s="192" t="e">
        <f t="shared" si="49"/>
        <v>#DIV/0!</v>
      </c>
      <c r="FD155" s="192" t="e">
        <f t="shared" si="50"/>
        <v>#DIV/0!</v>
      </c>
      <c r="FE155" s="193" t="e">
        <f t="shared" si="51"/>
        <v>#DIV/0!</v>
      </c>
      <c r="FF155" s="194" t="e">
        <f t="shared" si="52"/>
        <v>#DIV/0!</v>
      </c>
      <c r="FG155" s="317"/>
      <c r="FH155" s="315"/>
      <c r="FI155" s="778">
        <f t="shared" si="53"/>
        <v>0</v>
      </c>
      <c r="FJ155" s="779" t="e">
        <f t="shared" si="54"/>
        <v>#DIV/0!</v>
      </c>
      <c r="FK155" s="779" t="e">
        <f t="shared" si="55"/>
        <v>#DIV/0!</v>
      </c>
      <c r="FL155" s="780" t="e">
        <f t="shared" si="56"/>
        <v>#DIV/0!</v>
      </c>
      <c r="FM155" s="169" t="e">
        <f t="shared" si="57"/>
        <v>#DIV/0!</v>
      </c>
      <c r="FN155" s="783" t="e">
        <f t="shared" si="58"/>
        <v>#DIV/0!</v>
      </c>
      <c r="FO155" s="228"/>
      <c r="FP155" s="228"/>
      <c r="FQ155" s="228"/>
      <c r="FR155" s="228"/>
      <c r="FS155" s="228"/>
      <c r="FT155" s="228"/>
      <c r="FU155" s="228"/>
      <c r="FV155" s="228"/>
      <c r="FW155" s="228"/>
      <c r="FX155" s="228"/>
      <c r="FY155" s="228"/>
      <c r="FZ155" s="228"/>
      <c r="GA155" s="228"/>
      <c r="GB155" s="228"/>
      <c r="GC155" s="228"/>
      <c r="GD155" s="228"/>
      <c r="GE155" s="228"/>
      <c r="GF155" s="228"/>
      <c r="GG155" s="228"/>
      <c r="GH155" s="228"/>
      <c r="GI155" s="228"/>
      <c r="GJ155" s="228"/>
      <c r="GK155" s="228"/>
      <c r="GL155" s="228"/>
      <c r="GM155" s="228"/>
      <c r="GN155" s="228"/>
      <c r="GO155" s="228"/>
      <c r="GP155" s="228"/>
      <c r="GQ155" s="228"/>
      <c r="GR155" s="228"/>
      <c r="GS155" s="228"/>
      <c r="GT155" s="228"/>
      <c r="GU155" s="228"/>
      <c r="GV155" s="228"/>
      <c r="GW155" s="228"/>
      <c r="GX155" s="228"/>
      <c r="GY155" s="228"/>
      <c r="GZ155" s="228"/>
      <c r="HA155" s="228"/>
      <c r="HB155" s="228"/>
      <c r="HC155" s="228"/>
      <c r="HD155" s="228"/>
      <c r="HE155" s="228"/>
      <c r="HF155" s="228"/>
      <c r="HG155" s="228"/>
      <c r="HH155" s="228"/>
      <c r="HI155" s="228"/>
      <c r="HJ155" s="228"/>
      <c r="HK155" s="228"/>
      <c r="HL155" s="228"/>
      <c r="HM155" s="228"/>
      <c r="HN155" s="228"/>
      <c r="HO155" s="228"/>
      <c r="HP155" s="228"/>
      <c r="HQ155" s="228"/>
      <c r="HR155" s="228"/>
      <c r="HS155" s="228"/>
      <c r="HT155" s="228"/>
      <c r="HU155" s="228"/>
      <c r="HV155" s="228"/>
      <c r="HW155" s="228"/>
      <c r="HX155" s="228"/>
      <c r="HY155" s="228"/>
      <c r="HZ155" s="228"/>
      <c r="IA155" s="228"/>
      <c r="IB155" s="228"/>
      <c r="IC155" s="228"/>
      <c r="ID155" s="228"/>
      <c r="IE155" s="228"/>
      <c r="IF155" s="228"/>
      <c r="IG155" s="228"/>
      <c r="IH155" s="228"/>
      <c r="II155" s="228"/>
      <c r="IJ155" s="228"/>
      <c r="IK155" s="228"/>
      <c r="IL155" s="228"/>
      <c r="IM155" s="228"/>
      <c r="IN155" s="228"/>
      <c r="IO155" s="228"/>
      <c r="IP155" s="228"/>
      <c r="IQ155" s="228"/>
      <c r="IR155" s="228"/>
      <c r="IS155" s="228"/>
      <c r="IT155" s="228"/>
      <c r="IU155" s="228"/>
      <c r="IV155" s="228"/>
      <c r="IW155" s="228"/>
      <c r="IX155" s="228"/>
      <c r="IY155" s="228"/>
      <c r="IZ155" s="228"/>
      <c r="JA155" s="228"/>
      <c r="JB155" s="228"/>
      <c r="JC155" s="228"/>
      <c r="JD155" s="228"/>
      <c r="JE155" s="228"/>
      <c r="JF155" s="228"/>
      <c r="JG155" s="228"/>
      <c r="JH155" s="228"/>
      <c r="JI155" s="228"/>
      <c r="JJ155" s="228"/>
      <c r="JK155" s="228"/>
      <c r="JL155" s="228"/>
      <c r="JM155" s="228"/>
      <c r="JN155" s="228"/>
      <c r="JO155" s="228"/>
      <c r="JP155" s="228"/>
      <c r="JQ155" s="228"/>
      <c r="JR155" s="228"/>
      <c r="JS155" s="228"/>
      <c r="JT155" s="228"/>
      <c r="JU155" s="228"/>
      <c r="JV155" s="228"/>
      <c r="JW155" s="228"/>
      <c r="JX155" s="228"/>
      <c r="JY155" s="228"/>
      <c r="JZ155" s="228"/>
      <c r="KA155" s="228"/>
      <c r="KB155" s="228"/>
      <c r="KC155" s="228"/>
      <c r="KD155" s="228"/>
      <c r="KE155" s="228"/>
      <c r="KF155" s="228"/>
      <c r="KG155" s="228"/>
      <c r="KH155" s="228"/>
      <c r="KI155" s="228"/>
      <c r="KJ155" s="228"/>
      <c r="KK155" s="228"/>
      <c r="KL155" s="228"/>
      <c r="KM155" s="228"/>
      <c r="KN155" s="228"/>
      <c r="KO155" s="228"/>
      <c r="KP155" s="228"/>
      <c r="KQ155" s="228"/>
      <c r="KR155" s="228"/>
      <c r="KS155" s="228"/>
      <c r="KT155" s="228"/>
      <c r="KU155" s="228"/>
      <c r="KV155" s="228"/>
      <c r="KW155" s="228"/>
      <c r="KX155" s="228"/>
      <c r="KY155" s="228"/>
      <c r="KZ155" s="228"/>
      <c r="LA155" s="228"/>
      <c r="LB155" s="228"/>
      <c r="LC155" s="228"/>
      <c r="LD155" s="228"/>
      <c r="LE155" s="228"/>
      <c r="LF155" s="228"/>
      <c r="LG155" s="228"/>
      <c r="LH155" s="228"/>
      <c r="LI155" s="228"/>
      <c r="LJ155" s="228"/>
      <c r="LK155" s="228"/>
      <c r="LL155" s="228"/>
      <c r="LM155" s="228"/>
      <c r="LN155" s="228"/>
      <c r="LO155" s="228"/>
      <c r="LP155" s="228"/>
      <c r="LQ155" s="228"/>
      <c r="LR155" s="228"/>
      <c r="LS155" s="228"/>
      <c r="LT155" s="228"/>
      <c r="LU155" s="228"/>
      <c r="LV155" s="228"/>
      <c r="LW155" s="228"/>
      <c r="LX155" s="228"/>
      <c r="LY155" s="228"/>
      <c r="LZ155" s="228"/>
      <c r="MA155" s="228"/>
      <c r="MB155" s="228"/>
      <c r="MC155" s="228"/>
      <c r="MD155" s="228"/>
      <c r="ME155" s="228"/>
      <c r="MF155" s="228"/>
      <c r="MG155" s="228"/>
      <c r="MH155" s="228"/>
      <c r="MI155" s="228"/>
      <c r="MJ155" s="228"/>
      <c r="MK155" s="228"/>
      <c r="ML155" s="228"/>
      <c r="MM155" s="228"/>
      <c r="MN155" s="228"/>
      <c r="MO155" s="228"/>
      <c r="MP155" s="228"/>
      <c r="MQ155" s="228"/>
      <c r="MR155" s="228"/>
      <c r="MS155" s="228"/>
      <c r="MT155" s="228"/>
      <c r="MU155" s="228"/>
      <c r="MV155" s="228"/>
      <c r="MW155" s="228"/>
      <c r="MX155" s="228"/>
      <c r="MY155" s="228"/>
      <c r="MZ155" s="228"/>
      <c r="NA155" s="228"/>
      <c r="NB155" s="228"/>
      <c r="NC155" s="228"/>
      <c r="ND155" s="228"/>
      <c r="NE155" s="228"/>
      <c r="NF155" s="228"/>
      <c r="NG155" s="228"/>
      <c r="NH155" s="228"/>
      <c r="NI155" s="228"/>
      <c r="NJ155" s="228"/>
      <c r="NK155" s="228"/>
      <c r="NL155" s="228"/>
      <c r="NM155" s="228"/>
      <c r="NN155" s="228"/>
      <c r="NO155" s="228"/>
      <c r="NP155" s="228"/>
      <c r="NQ155" s="228"/>
      <c r="NR155" s="228"/>
      <c r="NS155" s="228"/>
      <c r="NT155" s="228"/>
      <c r="NU155" s="228"/>
      <c r="NV155" s="228"/>
      <c r="NW155" s="228"/>
      <c r="NX155" s="228"/>
      <c r="NY155" s="228"/>
      <c r="NZ155" s="228"/>
      <c r="OA155" s="228"/>
      <c r="OB155" s="228"/>
      <c r="OC155" s="228"/>
      <c r="OD155" s="228"/>
      <c r="OE155" s="228"/>
      <c r="OF155" s="228"/>
      <c r="OG155" s="228"/>
      <c r="OH155" s="228"/>
      <c r="OI155" s="228"/>
      <c r="OJ155" s="228"/>
      <c r="OK155" s="228"/>
      <c r="OL155" s="228"/>
      <c r="OM155" s="228"/>
      <c r="ON155" s="228"/>
      <c r="OO155" s="228"/>
      <c r="OP155" s="228"/>
      <c r="OQ155" s="228"/>
      <c r="OR155" s="228"/>
      <c r="OS155" s="228"/>
      <c r="OT155" s="228"/>
      <c r="OU155" s="228"/>
      <c r="OV155" s="228"/>
      <c r="OW155" s="228"/>
      <c r="OX155" s="228"/>
      <c r="OY155" s="228"/>
      <c r="OZ155" s="228"/>
      <c r="PA155" s="228"/>
      <c r="PB155" s="228"/>
      <c r="PC155" s="228"/>
      <c r="PD155" s="228"/>
      <c r="PE155" s="228"/>
      <c r="PF155" s="228"/>
      <c r="PG155" s="228"/>
      <c r="PH155" s="228"/>
      <c r="PI155" s="228"/>
      <c r="PJ155" s="228"/>
      <c r="PK155" s="228"/>
      <c r="PL155" s="228"/>
      <c r="PM155" s="228"/>
      <c r="PN155" s="228"/>
      <c r="PO155" s="228"/>
      <c r="PP155" s="228"/>
      <c r="PQ155" s="228"/>
      <c r="PR155" s="228"/>
      <c r="PS155" s="228"/>
      <c r="PT155" s="228"/>
      <c r="PU155" s="228"/>
      <c r="PV155" s="228"/>
      <c r="PW155" s="228"/>
      <c r="PX155" s="228"/>
      <c r="PY155" s="228"/>
      <c r="PZ155" s="228"/>
      <c r="QA155" s="228"/>
      <c r="QB155" s="228"/>
      <c r="QC155" s="228"/>
      <c r="QD155" s="228"/>
      <c r="QE155" s="228"/>
      <c r="QF155" s="228"/>
      <c r="QG155" s="228"/>
      <c r="QH155" s="228"/>
      <c r="QI155" s="228"/>
      <c r="QJ155" s="228"/>
      <c r="QK155" s="228"/>
      <c r="QL155" s="228"/>
      <c r="QM155" s="228"/>
      <c r="QN155" s="228"/>
      <c r="QO155" s="228"/>
      <c r="QP155" s="228"/>
      <c r="QQ155" s="228"/>
      <c r="QR155" s="228"/>
      <c r="QS155" s="228"/>
      <c r="QT155" s="228"/>
      <c r="QU155" s="228"/>
      <c r="QV155" s="228"/>
      <c r="QW155" s="228"/>
      <c r="QX155" s="228"/>
      <c r="QY155" s="228"/>
      <c r="QZ155" s="228"/>
      <c r="RA155" s="228"/>
      <c r="RB155" s="228"/>
      <c r="RC155" s="228"/>
      <c r="RD155" s="228"/>
      <c r="RE155" s="228"/>
      <c r="RF155" s="228"/>
      <c r="RG155" s="228"/>
      <c r="RH155" s="228"/>
      <c r="RI155" s="228"/>
      <c r="RJ155" s="228"/>
      <c r="RK155" s="228"/>
      <c r="RL155" s="228"/>
      <c r="RM155" s="228"/>
      <c r="RN155" s="228"/>
      <c r="RO155" s="228"/>
      <c r="RP155" s="228"/>
      <c r="RQ155" s="228"/>
      <c r="RR155" s="228"/>
      <c r="RS155" s="228"/>
      <c r="RT155" s="228"/>
      <c r="RU155" s="228"/>
      <c r="RV155" s="228"/>
      <c r="RW155" s="228"/>
      <c r="RX155" s="228"/>
      <c r="RY155" s="228"/>
      <c r="RZ155" s="228"/>
      <c r="SA155" s="228"/>
      <c r="SB155" s="228"/>
      <c r="SC155" s="228"/>
      <c r="SD155" s="228"/>
      <c r="SE155" s="228"/>
      <c r="SF155" s="228"/>
      <c r="SG155" s="228"/>
      <c r="SH155" s="228"/>
      <c r="SI155" s="228"/>
      <c r="SJ155" s="228"/>
      <c r="SK155" s="228"/>
      <c r="SL155" s="228"/>
      <c r="SM155" s="228"/>
      <c r="SN155" s="228"/>
      <c r="SO155" s="228"/>
      <c r="SP155" s="228"/>
      <c r="SQ155" s="228"/>
      <c r="SR155" s="228"/>
      <c r="SS155" s="228"/>
      <c r="ST155" s="228"/>
      <c r="SU155" s="228"/>
      <c r="SV155" s="228"/>
      <c r="SW155" s="228"/>
      <c r="SX155" s="228"/>
      <c r="SY155" s="228"/>
      <c r="SZ155" s="228"/>
      <c r="TA155" s="228"/>
      <c r="TB155" s="228"/>
      <c r="TC155" s="228"/>
      <c r="TD155" s="228"/>
      <c r="TE155" s="228"/>
      <c r="TF155" s="228"/>
      <c r="TG155" s="228"/>
      <c r="TH155" s="228"/>
      <c r="TI155" s="228"/>
      <c r="TJ155" s="228"/>
      <c r="TK155" s="228"/>
      <c r="TL155" s="228"/>
      <c r="TM155" s="228"/>
      <c r="TN155" s="228"/>
      <c r="TO155" s="228"/>
      <c r="TP155" s="228"/>
      <c r="TQ155" s="228"/>
      <c r="TR155" s="228"/>
      <c r="TS155" s="228"/>
      <c r="TT155" s="228"/>
      <c r="TU155" s="228"/>
      <c r="TV155" s="228"/>
      <c r="TW155" s="228"/>
      <c r="TX155" s="228"/>
      <c r="TY155" s="228"/>
      <c r="TZ155" s="228"/>
      <c r="UA155" s="228"/>
      <c r="UB155" s="228"/>
      <c r="UC155" s="228"/>
      <c r="UD155" s="228"/>
      <c r="UE155" s="228"/>
      <c r="UF155" s="228"/>
      <c r="UG155" s="228"/>
      <c r="UH155" s="228"/>
      <c r="UI155" s="228"/>
      <c r="UJ155" s="228"/>
      <c r="UK155" s="228"/>
      <c r="UL155" s="228"/>
      <c r="UM155" s="228"/>
      <c r="UN155" s="228"/>
      <c r="UO155" s="228"/>
      <c r="UP155" s="228"/>
      <c r="UQ155" s="228"/>
      <c r="UR155" s="228"/>
      <c r="US155" s="228"/>
      <c r="UT155" s="228"/>
      <c r="UU155" s="228"/>
      <c r="UV155" s="228"/>
      <c r="UW155" s="228"/>
      <c r="UX155" s="228"/>
      <c r="UY155" s="228"/>
      <c r="UZ155" s="228"/>
      <c r="VA155" s="228"/>
      <c r="VB155" s="228"/>
      <c r="VC155" s="228"/>
      <c r="VD155" s="228"/>
      <c r="VE155" s="228"/>
      <c r="VF155" s="228"/>
      <c r="VG155" s="228"/>
      <c r="VH155" s="228"/>
      <c r="VI155" s="228"/>
      <c r="VJ155" s="228"/>
      <c r="VK155" s="228"/>
      <c r="VL155" s="228"/>
      <c r="VM155" s="228"/>
      <c r="VN155" s="228"/>
      <c r="VO155" s="228"/>
      <c r="VP155" s="228"/>
      <c r="VQ155" s="228"/>
      <c r="VR155" s="228"/>
      <c r="VS155" s="228"/>
      <c r="VT155" s="228"/>
      <c r="VU155" s="228"/>
      <c r="VV155" s="228"/>
      <c r="VW155" s="228"/>
      <c r="VX155" s="228"/>
      <c r="VY155" s="228"/>
      <c r="VZ155" s="228"/>
      <c r="WA155" s="228"/>
      <c r="WB155" s="228"/>
      <c r="WC155" s="228"/>
      <c r="WD155" s="228"/>
      <c r="WE155" s="228"/>
      <c r="WF155" s="228"/>
      <c r="WG155" s="228"/>
      <c r="WH155" s="228"/>
      <c r="WI155" s="228"/>
      <c r="WJ155" s="228"/>
      <c r="WK155" s="228"/>
      <c r="WL155" s="228"/>
      <c r="WM155" s="228"/>
      <c r="WN155" s="228"/>
      <c r="WO155" s="228"/>
      <c r="WP155" s="228"/>
      <c r="WQ155" s="228"/>
      <c r="WR155" s="228"/>
      <c r="WS155" s="228"/>
      <c r="WT155" s="228"/>
      <c r="WU155" s="228"/>
      <c r="WV155" s="228"/>
      <c r="WW155" s="228"/>
      <c r="WX155" s="228"/>
      <c r="WY155" s="228"/>
      <c r="WZ155" s="228"/>
      <c r="XA155" s="228"/>
      <c r="XB155" s="228"/>
      <c r="XC155" s="228"/>
      <c r="XD155" s="228"/>
      <c r="XE155" s="228"/>
      <c r="XF155" s="228"/>
      <c r="XG155" s="228"/>
      <c r="XH155" s="228"/>
      <c r="XI155" s="228"/>
      <c r="XJ155" s="228"/>
      <c r="XK155" s="228"/>
      <c r="XL155" s="228"/>
      <c r="XM155" s="228"/>
      <c r="XN155" s="228"/>
      <c r="XO155" s="228"/>
      <c r="XP155" s="228"/>
      <c r="XQ155" s="228"/>
      <c r="XR155" s="228"/>
      <c r="XS155" s="228"/>
      <c r="XT155" s="228"/>
      <c r="XU155" s="228"/>
      <c r="XV155" s="228"/>
      <c r="XW155" s="228"/>
      <c r="XX155" s="228"/>
      <c r="XY155" s="228"/>
      <c r="XZ155" s="228"/>
      <c r="YA155" s="228"/>
      <c r="YB155" s="228"/>
      <c r="YC155" s="228"/>
      <c r="YD155" s="228"/>
      <c r="YE155" s="228"/>
      <c r="YF155" s="228"/>
      <c r="YG155" s="228"/>
      <c r="YH155" s="228"/>
      <c r="YI155" s="228"/>
      <c r="YJ155" s="228"/>
      <c r="YK155" s="228"/>
      <c r="YL155" s="228"/>
      <c r="YM155" s="228"/>
      <c r="YN155" s="228"/>
      <c r="YO155" s="228"/>
      <c r="YP155" s="228"/>
      <c r="YQ155" s="228"/>
      <c r="YR155" s="228"/>
      <c r="YS155" s="228"/>
      <c r="YT155" s="228"/>
      <c r="YU155" s="228"/>
      <c r="YV155" s="228"/>
      <c r="YW155" s="228"/>
      <c r="YX155" s="228"/>
      <c r="YY155" s="228"/>
      <c r="YZ155" s="228"/>
      <c r="ZA155" s="228"/>
      <c r="ZB155" s="228"/>
      <c r="ZC155" s="228"/>
      <c r="ZD155" s="228"/>
      <c r="ZE155" s="228"/>
      <c r="ZF155" s="228"/>
      <c r="ZG155" s="228"/>
      <c r="ZH155" s="228"/>
      <c r="ZI155" s="228"/>
      <c r="ZJ155" s="228"/>
      <c r="ZK155" s="228"/>
      <c r="ZL155" s="228"/>
      <c r="ZM155" s="228"/>
      <c r="ZN155" s="228"/>
      <c r="ZO155" s="228"/>
      <c r="ZP155" s="228"/>
      <c r="ZQ155" s="228"/>
      <c r="ZR155" s="228"/>
      <c r="ZS155" s="228"/>
      <c r="ZT155" s="228"/>
      <c r="ZU155" s="228"/>
      <c r="ZV155" s="228"/>
      <c r="ZW155" s="228"/>
      <c r="ZX155" s="228"/>
      <c r="ZY155" s="228"/>
      <c r="ZZ155" s="228"/>
      <c r="AAA155" s="228"/>
      <c r="AAB155" s="228"/>
      <c r="AAC155" s="228"/>
      <c r="AAD155" s="228"/>
      <c r="AAE155" s="228"/>
      <c r="AAF155" s="228"/>
      <c r="AAG155" s="228"/>
      <c r="AAH155" s="228"/>
      <c r="AAI155" s="228"/>
      <c r="AAJ155" s="228"/>
      <c r="AAK155" s="228"/>
      <c r="AAL155" s="228"/>
      <c r="AAM155" s="228"/>
      <c r="AAN155" s="228"/>
      <c r="AAO155" s="228"/>
      <c r="AAP155" s="228"/>
      <c r="AAQ155" s="228"/>
      <c r="AAR155" s="228"/>
      <c r="AAS155" s="228"/>
      <c r="AAT155" s="228"/>
      <c r="AAU155" s="228"/>
      <c r="AAV155" s="228"/>
      <c r="AAW155" s="228"/>
      <c r="AAX155" s="228"/>
      <c r="AAY155" s="228"/>
      <c r="AAZ155" s="228"/>
      <c r="ABA155" s="228"/>
      <c r="ABB155" s="228"/>
      <c r="ABC155" s="228"/>
      <c r="ABD155" s="228"/>
      <c r="ABE155" s="228"/>
      <c r="ABF155" s="228"/>
      <c r="ABG155" s="228"/>
      <c r="ABH155" s="228"/>
      <c r="ABI155" s="228"/>
      <c r="ABJ155" s="228"/>
      <c r="ABK155" s="228"/>
      <c r="ABL155" s="228"/>
      <c r="ABM155" s="228"/>
      <c r="ABN155" s="228"/>
      <c r="ABO155" s="228"/>
      <c r="ABP155" s="228"/>
      <c r="ABQ155" s="228"/>
      <c r="ABR155" s="228"/>
      <c r="ABS155" s="228"/>
      <c r="ABT155" s="228"/>
      <c r="ABU155" s="228"/>
      <c r="ABV155" s="228"/>
      <c r="ABW155" s="228"/>
      <c r="ABX155" s="228"/>
      <c r="ABY155" s="228"/>
      <c r="ABZ155" s="228"/>
      <c r="ACA155" s="228"/>
      <c r="ACB155" s="228"/>
      <c r="ACC155" s="228"/>
      <c r="ACD155" s="228"/>
      <c r="ACE155" s="228"/>
      <c r="ACF155" s="228"/>
      <c r="ACG155" s="228"/>
      <c r="ACH155" s="228"/>
      <c r="ACI155" s="228"/>
      <c r="ACJ155" s="228"/>
      <c r="ACK155" s="228"/>
      <c r="ACL155" s="228"/>
      <c r="ACM155" s="228"/>
      <c r="ACN155" s="228"/>
      <c r="ACO155" s="228"/>
      <c r="ACP155" s="228"/>
      <c r="ACQ155" s="228"/>
      <c r="ACR155" s="228"/>
      <c r="ACS155" s="228"/>
      <c r="ACT155" s="228"/>
      <c r="ACU155" s="228"/>
      <c r="ACV155" s="228"/>
      <c r="ACW155" s="228"/>
      <c r="ACX155" s="228"/>
      <c r="ACY155" s="228"/>
      <c r="ACZ155" s="228"/>
      <c r="ADA155" s="228"/>
      <c r="ADB155" s="228"/>
      <c r="ADC155" s="228"/>
      <c r="ADD155" s="228"/>
      <c r="ADE155" s="228"/>
      <c r="ADF155" s="228"/>
      <c r="ADG155" s="228"/>
      <c r="ADH155" s="228"/>
      <c r="ADI155" s="228"/>
      <c r="ADJ155" s="228"/>
      <c r="ADK155" s="228"/>
      <c r="ADL155" s="228"/>
      <c r="ADM155" s="228"/>
      <c r="ADN155" s="228"/>
      <c r="ADO155" s="228"/>
      <c r="ADP155" s="228"/>
      <c r="ADQ155" s="228"/>
      <c r="ADR155" s="228"/>
      <c r="ADS155" s="228"/>
      <c r="ADT155" s="228"/>
      <c r="ADU155" s="228"/>
      <c r="ADV155" s="228"/>
      <c r="ADW155" s="228"/>
      <c r="ADX155" s="228"/>
      <c r="ADY155" s="228"/>
      <c r="ADZ155" s="228"/>
      <c r="AEA155" s="228"/>
      <c r="AEB155" s="228"/>
      <c r="AEC155" s="228"/>
      <c r="AED155" s="228"/>
      <c r="AEE155" s="228"/>
      <c r="AEF155" s="228"/>
      <c r="AEG155" s="228"/>
      <c r="AEH155" s="228"/>
      <c r="AEI155" s="228"/>
      <c r="AEJ155" s="228"/>
      <c r="AEK155" s="228"/>
      <c r="AEL155" s="228"/>
      <c r="AEM155" s="228"/>
      <c r="AEN155" s="228"/>
      <c r="AEO155" s="228"/>
      <c r="AEP155" s="228"/>
      <c r="AEQ155" s="228"/>
      <c r="AER155" s="228"/>
      <c r="AES155" s="228"/>
      <c r="AET155" s="228"/>
      <c r="AEU155" s="228"/>
      <c r="AEV155" s="228"/>
      <c r="AEW155" s="228"/>
      <c r="AEX155" s="228"/>
      <c r="AEY155" s="228"/>
      <c r="AEZ155" s="228"/>
      <c r="AFA155" s="228"/>
      <c r="AFB155" s="228"/>
      <c r="AFC155" s="228"/>
      <c r="AFD155" s="228"/>
      <c r="AFE155" s="228"/>
      <c r="AFF155" s="228"/>
      <c r="AFG155" s="228"/>
      <c r="AFH155" s="228"/>
      <c r="AFI155" s="228"/>
      <c r="AFJ155" s="228"/>
      <c r="AFK155" s="228"/>
      <c r="AFL155" s="228"/>
      <c r="AFM155" s="228"/>
      <c r="AFN155" s="228"/>
      <c r="AFO155" s="228"/>
      <c r="AFP155" s="228"/>
      <c r="AFQ155" s="228"/>
      <c r="AFR155" s="228"/>
      <c r="AFS155" s="228"/>
      <c r="AFT155" s="228"/>
      <c r="AFU155" s="228"/>
      <c r="AFV155" s="228"/>
      <c r="AFW155" s="228"/>
      <c r="AFX155" s="228"/>
      <c r="AFY155" s="228"/>
      <c r="AFZ155" s="228"/>
      <c r="AGA155" s="228"/>
      <c r="AGB155" s="228"/>
      <c r="AGC155" s="228"/>
      <c r="AGD155" s="228"/>
      <c r="AGE155" s="228"/>
      <c r="AGF155" s="228"/>
      <c r="AGG155" s="228"/>
      <c r="AGH155" s="228"/>
      <c r="AGI155" s="228"/>
      <c r="AGJ155" s="228"/>
      <c r="AGK155" s="228"/>
      <c r="AGL155" s="228"/>
      <c r="AGM155" s="228"/>
      <c r="AGN155" s="228"/>
      <c r="AGO155" s="228"/>
      <c r="AGP155" s="228"/>
      <c r="AGQ155" s="228"/>
      <c r="AGR155" s="228"/>
      <c r="AGS155" s="228"/>
      <c r="AGT155" s="228"/>
      <c r="AGU155" s="228"/>
      <c r="AGV155" s="228"/>
      <c r="AGW155" s="228"/>
      <c r="AGX155" s="228"/>
      <c r="AGY155" s="228"/>
      <c r="AGZ155" s="228"/>
      <c r="AHA155" s="228"/>
      <c r="AHB155" s="228"/>
      <c r="AHC155" s="228"/>
      <c r="AHD155" s="228"/>
      <c r="AHE155" s="228"/>
      <c r="AHF155" s="228"/>
      <c r="AHG155" s="228"/>
      <c r="AHH155" s="228"/>
      <c r="AHI155" s="228"/>
      <c r="AHJ155" s="228"/>
      <c r="AHK155" s="228"/>
      <c r="AHL155" s="228"/>
      <c r="AHM155" s="228"/>
      <c r="AHN155" s="228"/>
      <c r="AHO155" s="228"/>
      <c r="AHP155" s="228"/>
      <c r="AHQ155" s="228"/>
      <c r="AHR155" s="228"/>
      <c r="AHS155" s="228"/>
      <c r="AHT155" s="228"/>
      <c r="AHU155" s="228"/>
      <c r="AHV155" s="228"/>
      <c r="AHW155" s="228"/>
      <c r="AHX155" s="228"/>
      <c r="AHY155" s="228"/>
      <c r="AHZ155" s="228"/>
      <c r="AIA155" s="228"/>
      <c r="AIB155" s="228"/>
      <c r="AIC155" s="228"/>
      <c r="AID155" s="228"/>
      <c r="AIE155" s="228"/>
      <c r="AIF155" s="228"/>
      <c r="AIG155" s="228"/>
      <c r="AIH155" s="228"/>
      <c r="AII155" s="228"/>
      <c r="AIJ155" s="228"/>
      <c r="AIK155" s="228"/>
      <c r="AIL155" s="228"/>
      <c r="AIM155" s="228"/>
      <c r="AIN155" s="228"/>
      <c r="AIO155" s="228"/>
      <c r="AIP155" s="228"/>
      <c r="AIQ155" s="228"/>
      <c r="AIR155" s="228"/>
      <c r="AIS155" s="228"/>
      <c r="AIT155" s="228"/>
      <c r="AIU155" s="228"/>
      <c r="AIV155" s="228"/>
      <c r="AIW155" s="228"/>
      <c r="AIX155" s="228"/>
      <c r="AIY155" s="228"/>
      <c r="AIZ155" s="228"/>
      <c r="AJA155" s="228"/>
      <c r="AJB155" s="228"/>
      <c r="AJC155" s="228"/>
      <c r="AJD155" s="228"/>
      <c r="AJE155" s="228"/>
      <c r="AJF155" s="228"/>
      <c r="AJG155" s="228"/>
      <c r="AJH155" s="228"/>
      <c r="AJI155" s="228"/>
      <c r="AJJ155" s="228"/>
      <c r="AJK155" s="228"/>
      <c r="AJL155" s="228"/>
      <c r="AJM155" s="228"/>
      <c r="AJN155" s="228"/>
      <c r="AJO155" s="228"/>
      <c r="AJP155" s="228"/>
      <c r="AJQ155" s="228"/>
      <c r="AJR155" s="228"/>
      <c r="AJS155" s="228"/>
      <c r="AJT155" s="228"/>
      <c r="AJU155" s="228"/>
      <c r="AJV155" s="228"/>
      <c r="AJW155" s="228"/>
      <c r="AJX155" s="228"/>
      <c r="AJY155" s="228"/>
      <c r="AJZ155" s="228"/>
      <c r="AKA155" s="228"/>
      <c r="AKB155" s="228"/>
      <c r="AKC155" s="228"/>
      <c r="AKD155" s="228"/>
      <c r="AKE155" s="228"/>
      <c r="AKF155" s="228"/>
      <c r="AKG155" s="228"/>
      <c r="AKH155" s="228"/>
      <c r="AKI155" s="228"/>
      <c r="AKJ155" s="228"/>
      <c r="AKK155" s="228"/>
      <c r="AKL155" s="228"/>
      <c r="AKM155" s="228"/>
      <c r="AKN155" s="228"/>
      <c r="AKO155" s="228"/>
      <c r="AKP155" s="228"/>
      <c r="AKQ155" s="228"/>
      <c r="AKR155" s="228"/>
      <c r="AKS155" s="228"/>
      <c r="AKT155" s="228"/>
      <c r="AKU155" s="228"/>
      <c r="AKV155" s="228"/>
      <c r="AKW155" s="228"/>
      <c r="AKX155" s="228"/>
      <c r="AKY155" s="228"/>
      <c r="AKZ155" s="228"/>
      <c r="ALA155" s="228"/>
      <c r="ALB155" s="228"/>
      <c r="ALC155" s="228"/>
      <c r="ALD155" s="228"/>
      <c r="ALE155" s="228"/>
      <c r="ALF155" s="228"/>
      <c r="ALG155" s="228"/>
      <c r="ALH155" s="228"/>
      <c r="ALI155" s="228"/>
      <c r="ALJ155" s="228"/>
      <c r="ALK155" s="228"/>
      <c r="ALL155" s="228"/>
      <c r="ALM155" s="228"/>
      <c r="ALN155" s="228"/>
      <c r="ALO155" s="228"/>
      <c r="ALP155" s="228"/>
      <c r="ALQ155" s="228"/>
      <c r="ALR155" s="228"/>
      <c r="ALS155" s="228"/>
      <c r="ALT155" s="228"/>
      <c r="ALU155" s="228"/>
      <c r="ALV155" s="228"/>
      <c r="ALW155" s="228"/>
      <c r="ALX155" s="228"/>
      <c r="ALY155" s="228"/>
      <c r="ALZ155" s="228"/>
      <c r="AMA155" s="228"/>
      <c r="AMB155" s="228"/>
      <c r="AMC155" s="228"/>
      <c r="AMD155" s="228"/>
      <c r="AME155" s="228"/>
      <c r="AMF155" s="228"/>
      <c r="AMG155" s="228"/>
      <c r="AMH155" s="228"/>
      <c r="AMI155" s="228"/>
      <c r="AMJ155" s="228"/>
      <c r="AMK155" s="228"/>
      <c r="AML155" s="228"/>
      <c r="AMM155" s="228"/>
      <c r="AMN155" s="228"/>
      <c r="AMO155" s="228"/>
      <c r="AMP155" s="228"/>
      <c r="AMQ155" s="228"/>
      <c r="AMR155" s="228"/>
      <c r="AMS155" s="228"/>
      <c r="AMT155" s="228"/>
      <c r="AMU155" s="228"/>
      <c r="AMV155" s="228"/>
      <c r="AMW155" s="228"/>
      <c r="AMX155" s="228"/>
    </row>
    <row r="156" spans="1:1038" s="308" customFormat="1" ht="18" customHeight="1">
      <c r="A156" s="351" t="s">
        <v>1452</v>
      </c>
      <c r="B156" s="228" t="s">
        <v>1294</v>
      </c>
      <c r="C156" s="228"/>
      <c r="D156" s="228" t="s">
        <v>1279</v>
      </c>
      <c r="E156" s="228">
        <v>27</v>
      </c>
      <c r="F156" s="228">
        <v>1</v>
      </c>
      <c r="G156" s="285" t="str">
        <f t="shared" si="45"/>
        <v>27-1</v>
      </c>
      <c r="H156" s="279">
        <v>0</v>
      </c>
      <c r="I156" s="228">
        <v>88.5</v>
      </c>
      <c r="J156" s="226"/>
      <c r="K156" s="545" t="b">
        <f>IF(I157=1,IF(((VLOOKUP($G156,[1]Depth_Lookup!#REF!,9,FALSE))-(H156/100))=0,"Good",IF(((VLOOKUP($G156,[1]Depth_Lookup!$A$3:$J$550,9,FALSE))-(H156/100))&gt;0,"Too Short","Too Long")))</f>
        <v>0</v>
      </c>
      <c r="L156" s="171">
        <f>(VLOOKUP($G156,Depth_Lookup!$A$3:$J$410,10,FALSE))+(H156/100)</f>
        <v>59.7</v>
      </c>
      <c r="M156" s="171">
        <f>(VLOOKUP($G156,Depth_Lookup!$A$3:$J$410,10,FALSE))+(I156/100)</f>
        <v>60.585000000000001</v>
      </c>
      <c r="N156" s="231" t="s">
        <v>1506</v>
      </c>
      <c r="O156" s="228">
        <v>2</v>
      </c>
      <c r="P156" s="228" t="s">
        <v>853</v>
      </c>
      <c r="Q156" s="228" t="s">
        <v>125</v>
      </c>
      <c r="R156" s="304" t="s">
        <v>1633</v>
      </c>
      <c r="S156" s="228" t="s">
        <v>115</v>
      </c>
      <c r="T156" s="228" t="s">
        <v>700</v>
      </c>
      <c r="U156" s="228" t="s">
        <v>108</v>
      </c>
      <c r="V156" s="228" t="s">
        <v>509</v>
      </c>
      <c r="W156" s="228" t="s">
        <v>102</v>
      </c>
      <c r="X156" s="305">
        <v>5</v>
      </c>
      <c r="Y156" s="228" t="s">
        <v>90</v>
      </c>
      <c r="Z156" s="228" t="s">
        <v>91</v>
      </c>
      <c r="AA156" s="228"/>
      <c r="AB156" s="228"/>
      <c r="AC156" s="228"/>
      <c r="AD156" s="228"/>
      <c r="AE156" s="234"/>
      <c r="AF156" s="304" t="e">
        <v>#N/A</v>
      </c>
      <c r="AG156" s="241"/>
      <c r="AH156" s="228"/>
      <c r="AI156" s="244">
        <v>82</v>
      </c>
      <c r="AJ156" s="228"/>
      <c r="AK156" s="228"/>
      <c r="AL156" s="228"/>
      <c r="AM156" s="228"/>
      <c r="AN156" s="228"/>
      <c r="AO156" s="244"/>
      <c r="AP156" s="228"/>
      <c r="AQ156" s="228"/>
      <c r="AR156" s="228"/>
      <c r="AS156" s="228"/>
      <c r="AT156" s="228"/>
      <c r="AU156" s="244"/>
      <c r="AV156" s="228"/>
      <c r="AW156" s="228"/>
      <c r="AX156" s="228"/>
      <c r="AY156" s="228"/>
      <c r="AZ156" s="228"/>
      <c r="BA156" s="244">
        <v>15</v>
      </c>
      <c r="BB156" s="228">
        <v>5</v>
      </c>
      <c r="BC156" s="228">
        <v>5</v>
      </c>
      <c r="BD156" s="228" t="s">
        <v>1330</v>
      </c>
      <c r="BE156" s="228" t="s">
        <v>1331</v>
      </c>
      <c r="BF156" s="228"/>
      <c r="BG156" s="244"/>
      <c r="BH156" s="228"/>
      <c r="BI156" s="228"/>
      <c r="BJ156" s="228"/>
      <c r="BK156" s="228"/>
      <c r="BL156" s="228"/>
      <c r="BM156" s="244">
        <v>3</v>
      </c>
      <c r="BN156" s="228">
        <v>1</v>
      </c>
      <c r="BO156" s="228">
        <v>0.3</v>
      </c>
      <c r="BP156" s="228" t="s">
        <v>1330</v>
      </c>
      <c r="BQ156" s="228" t="s">
        <v>1331</v>
      </c>
      <c r="BR156" s="228"/>
      <c r="BS156" s="228"/>
      <c r="BT156" s="228"/>
      <c r="BU156" s="228"/>
      <c r="BV156" s="228"/>
      <c r="BW156" s="228"/>
      <c r="BX156" s="228"/>
      <c r="BY156" s="244"/>
      <c r="BZ156" s="228"/>
      <c r="CA156" s="228"/>
      <c r="CB156" s="228"/>
      <c r="CC156" s="228"/>
      <c r="CD156" s="228"/>
      <c r="CE156" s="228" t="s">
        <v>1507</v>
      </c>
      <c r="CF156" s="228"/>
      <c r="CG156" s="245"/>
      <c r="CH156" s="246" t="s">
        <v>1355</v>
      </c>
      <c r="CI156" s="246">
        <v>100</v>
      </c>
      <c r="CJ156" s="246" t="s">
        <v>514</v>
      </c>
      <c r="CK156" s="247"/>
      <c r="CL156" s="248"/>
      <c r="CM156" s="248"/>
      <c r="CN156" s="248"/>
      <c r="CO156" s="248"/>
      <c r="CP156" s="248"/>
      <c r="CQ156" s="248"/>
      <c r="CR156" s="248"/>
      <c r="CS156" s="248"/>
      <c r="CT156" s="248"/>
      <c r="CU156" s="248"/>
      <c r="CV156" s="248"/>
      <c r="CW156" s="248"/>
      <c r="CX156" s="248"/>
      <c r="CY156" s="248"/>
      <c r="CZ156" s="248"/>
      <c r="DA156" s="248"/>
      <c r="DB156" s="248">
        <v>84</v>
      </c>
      <c r="DC156" s="249">
        <v>4</v>
      </c>
      <c r="DD156" s="248"/>
      <c r="DE156" s="248"/>
      <c r="DF156" s="248"/>
      <c r="DG156" s="248"/>
      <c r="DH156" s="248"/>
      <c r="DI156" s="248"/>
      <c r="DJ156" s="248">
        <v>12</v>
      </c>
      <c r="DK156" s="306">
        <v>100</v>
      </c>
      <c r="DL156" s="245"/>
      <c r="DM156" s="248"/>
      <c r="DN156" s="248"/>
      <c r="DO156" s="307"/>
      <c r="DQ156" s="245"/>
      <c r="DR156" s="307"/>
      <c r="DS156" s="245"/>
      <c r="DT156" s="262" t="s">
        <v>1508</v>
      </c>
      <c r="DU156" s="249"/>
      <c r="DV156" s="249"/>
      <c r="DW156" s="310">
        <v>100</v>
      </c>
      <c r="DX156" s="311" t="e">
        <v>#N/A</v>
      </c>
      <c r="DY156" s="268" t="s">
        <v>1509</v>
      </c>
      <c r="DZ156" s="268" t="s">
        <v>1510</v>
      </c>
      <c r="EA156" s="268"/>
      <c r="EB156" s="249"/>
      <c r="EC156" s="312"/>
      <c r="ED156" s="229" t="s">
        <v>2517</v>
      </c>
      <c r="EE156" s="313"/>
      <c r="EF156" s="314"/>
      <c r="EG156" s="313"/>
      <c r="EH156" s="315"/>
      <c r="EI156" s="316" t="e">
        <f>VLOOKUP(EH156,definitions_list_mag!$Y$12:$Z$15,2,FALSE)</f>
        <v>#N/A</v>
      </c>
      <c r="EJ156" s="317"/>
      <c r="EK156" s="318" t="e">
        <f>VLOOKUP(EJ156,definitions_list_mag!$AT$3:$AU$5,2,FALSE)</f>
        <v>#N/A</v>
      </c>
      <c r="EL156" s="313"/>
      <c r="EM156" s="315"/>
      <c r="EN156" s="315"/>
      <c r="EO156" s="319"/>
      <c r="EP156" s="319"/>
      <c r="EQ156" s="319"/>
      <c r="ER156" s="319"/>
      <c r="ES156" s="319"/>
      <c r="ET156" s="319"/>
      <c r="EU156" s="319"/>
      <c r="EV156" s="320"/>
      <c r="EW156" s="320"/>
      <c r="EX156" s="320"/>
      <c r="EY156" s="320"/>
      <c r="EZ156" s="192" t="e">
        <f t="shared" si="46"/>
        <v>#DIV/0!</v>
      </c>
      <c r="FA156" s="192" t="e">
        <f t="shared" si="47"/>
        <v>#DIV/0!</v>
      </c>
      <c r="FB156" s="192" t="e">
        <f t="shared" si="48"/>
        <v>#DIV/0!</v>
      </c>
      <c r="FC156" s="192" t="e">
        <f t="shared" si="49"/>
        <v>#DIV/0!</v>
      </c>
      <c r="FD156" s="192" t="e">
        <f t="shared" si="50"/>
        <v>#DIV/0!</v>
      </c>
      <c r="FE156" s="193" t="e">
        <f t="shared" si="51"/>
        <v>#DIV/0!</v>
      </c>
      <c r="FF156" s="194" t="e">
        <f t="shared" si="52"/>
        <v>#DIV/0!</v>
      </c>
      <c r="FG156" s="317"/>
      <c r="FH156" s="315"/>
      <c r="FI156" s="778">
        <f t="shared" si="53"/>
        <v>0</v>
      </c>
      <c r="FJ156" s="779" t="e">
        <f t="shared" si="54"/>
        <v>#DIV/0!</v>
      </c>
      <c r="FK156" s="779" t="e">
        <f t="shared" si="55"/>
        <v>#DIV/0!</v>
      </c>
      <c r="FL156" s="780" t="e">
        <f t="shared" si="56"/>
        <v>#DIV/0!</v>
      </c>
      <c r="FM156" s="169" t="e">
        <f t="shared" si="57"/>
        <v>#DIV/0!</v>
      </c>
      <c r="FN156" s="783" t="e">
        <f t="shared" si="58"/>
        <v>#DIV/0!</v>
      </c>
      <c r="FO156" s="228"/>
      <c r="FP156" s="228"/>
      <c r="FQ156" s="228"/>
      <c r="FR156" s="228"/>
      <c r="FS156" s="228"/>
      <c r="FT156" s="228"/>
      <c r="FU156" s="228"/>
      <c r="FV156" s="228"/>
      <c r="FW156" s="228"/>
      <c r="FX156" s="228"/>
      <c r="FY156" s="228"/>
      <c r="FZ156" s="228"/>
      <c r="GA156" s="228"/>
      <c r="GB156" s="228"/>
      <c r="GC156" s="228"/>
      <c r="GD156" s="228"/>
      <c r="GE156" s="228"/>
      <c r="GF156" s="228"/>
      <c r="GG156" s="228"/>
      <c r="GH156" s="228"/>
      <c r="GI156" s="228"/>
      <c r="GJ156" s="228"/>
      <c r="GK156" s="228"/>
      <c r="GL156" s="228"/>
      <c r="GM156" s="228"/>
      <c r="GN156" s="228"/>
      <c r="GO156" s="228"/>
      <c r="GP156" s="228"/>
      <c r="GQ156" s="228"/>
      <c r="GR156" s="228"/>
      <c r="GS156" s="228"/>
      <c r="GT156" s="228"/>
      <c r="GU156" s="228"/>
      <c r="GV156" s="228"/>
      <c r="GW156" s="228"/>
      <c r="GX156" s="228"/>
      <c r="GY156" s="228"/>
      <c r="GZ156" s="228"/>
      <c r="HA156" s="228"/>
      <c r="HB156" s="228"/>
      <c r="HC156" s="228"/>
      <c r="HD156" s="228"/>
      <c r="HE156" s="228"/>
      <c r="HF156" s="228"/>
      <c r="HG156" s="228"/>
      <c r="HH156" s="228"/>
      <c r="HI156" s="228"/>
      <c r="HJ156" s="228"/>
      <c r="HK156" s="228"/>
      <c r="HL156" s="228"/>
      <c r="HM156" s="228"/>
      <c r="HN156" s="228"/>
      <c r="HO156" s="228"/>
      <c r="HP156" s="228"/>
      <c r="HQ156" s="228"/>
      <c r="HR156" s="228"/>
      <c r="HS156" s="228"/>
      <c r="HT156" s="228"/>
      <c r="HU156" s="228"/>
      <c r="HV156" s="228"/>
      <c r="HW156" s="228"/>
      <c r="HX156" s="228"/>
      <c r="HY156" s="228"/>
      <c r="HZ156" s="228"/>
      <c r="IA156" s="228"/>
      <c r="IB156" s="228"/>
      <c r="IC156" s="228"/>
      <c r="ID156" s="228"/>
      <c r="IE156" s="228"/>
      <c r="IF156" s="228"/>
      <c r="IG156" s="228"/>
      <c r="IH156" s="228"/>
      <c r="II156" s="228"/>
      <c r="IJ156" s="228"/>
      <c r="IK156" s="228"/>
      <c r="IL156" s="228"/>
      <c r="IM156" s="228"/>
      <c r="IN156" s="228"/>
      <c r="IO156" s="228"/>
      <c r="IP156" s="228"/>
      <c r="IQ156" s="228"/>
      <c r="IR156" s="228"/>
      <c r="IS156" s="228"/>
      <c r="IT156" s="228"/>
      <c r="IU156" s="228"/>
      <c r="IV156" s="228"/>
      <c r="IW156" s="228"/>
      <c r="IX156" s="228"/>
      <c r="IY156" s="228"/>
      <c r="IZ156" s="228"/>
      <c r="JA156" s="228"/>
      <c r="JB156" s="228"/>
      <c r="JC156" s="228"/>
      <c r="JD156" s="228"/>
      <c r="JE156" s="228"/>
      <c r="JF156" s="228"/>
      <c r="JG156" s="228"/>
      <c r="JH156" s="228"/>
      <c r="JI156" s="228"/>
      <c r="JJ156" s="228"/>
      <c r="JK156" s="228"/>
      <c r="JL156" s="228"/>
      <c r="JM156" s="228"/>
      <c r="JN156" s="228"/>
      <c r="JO156" s="228"/>
      <c r="JP156" s="228"/>
      <c r="JQ156" s="228"/>
      <c r="JR156" s="228"/>
      <c r="JS156" s="228"/>
      <c r="JT156" s="228"/>
      <c r="JU156" s="228"/>
      <c r="JV156" s="228"/>
      <c r="JW156" s="228"/>
      <c r="JX156" s="228"/>
      <c r="JY156" s="228"/>
      <c r="JZ156" s="228"/>
      <c r="KA156" s="228"/>
      <c r="KB156" s="228"/>
      <c r="KC156" s="228"/>
      <c r="KD156" s="228"/>
      <c r="KE156" s="228"/>
      <c r="KF156" s="228"/>
      <c r="KG156" s="228"/>
      <c r="KH156" s="228"/>
      <c r="KI156" s="228"/>
      <c r="KJ156" s="228"/>
      <c r="KK156" s="228"/>
      <c r="KL156" s="228"/>
      <c r="KM156" s="228"/>
      <c r="KN156" s="228"/>
      <c r="KO156" s="228"/>
      <c r="KP156" s="228"/>
      <c r="KQ156" s="228"/>
      <c r="KR156" s="228"/>
      <c r="KS156" s="228"/>
      <c r="KT156" s="228"/>
      <c r="KU156" s="228"/>
      <c r="KV156" s="228"/>
      <c r="KW156" s="228"/>
      <c r="KX156" s="228"/>
      <c r="KY156" s="228"/>
      <c r="KZ156" s="228"/>
      <c r="LA156" s="228"/>
      <c r="LB156" s="228"/>
      <c r="LC156" s="228"/>
      <c r="LD156" s="228"/>
      <c r="LE156" s="228"/>
      <c r="LF156" s="228"/>
      <c r="LG156" s="228"/>
      <c r="LH156" s="228"/>
      <c r="LI156" s="228"/>
      <c r="LJ156" s="228"/>
      <c r="LK156" s="228"/>
      <c r="LL156" s="228"/>
      <c r="LM156" s="228"/>
      <c r="LN156" s="228"/>
      <c r="LO156" s="228"/>
      <c r="LP156" s="228"/>
      <c r="LQ156" s="228"/>
      <c r="LR156" s="228"/>
      <c r="LS156" s="228"/>
      <c r="LT156" s="228"/>
      <c r="LU156" s="228"/>
      <c r="LV156" s="228"/>
      <c r="LW156" s="228"/>
      <c r="LX156" s="228"/>
      <c r="LY156" s="228"/>
      <c r="LZ156" s="228"/>
      <c r="MA156" s="228"/>
      <c r="MB156" s="228"/>
      <c r="MC156" s="228"/>
      <c r="MD156" s="228"/>
      <c r="ME156" s="228"/>
      <c r="MF156" s="228"/>
      <c r="MG156" s="228"/>
      <c r="MH156" s="228"/>
      <c r="MI156" s="228"/>
      <c r="MJ156" s="228"/>
      <c r="MK156" s="228"/>
      <c r="ML156" s="228"/>
      <c r="MM156" s="228"/>
      <c r="MN156" s="228"/>
      <c r="MO156" s="228"/>
      <c r="MP156" s="228"/>
      <c r="MQ156" s="228"/>
      <c r="MR156" s="228"/>
      <c r="MS156" s="228"/>
      <c r="MT156" s="228"/>
      <c r="MU156" s="228"/>
      <c r="MV156" s="228"/>
      <c r="MW156" s="228"/>
      <c r="MX156" s="228"/>
      <c r="MY156" s="228"/>
      <c r="MZ156" s="228"/>
      <c r="NA156" s="228"/>
      <c r="NB156" s="228"/>
      <c r="NC156" s="228"/>
      <c r="ND156" s="228"/>
      <c r="NE156" s="228"/>
      <c r="NF156" s="228"/>
      <c r="NG156" s="228"/>
      <c r="NH156" s="228"/>
      <c r="NI156" s="228"/>
      <c r="NJ156" s="228"/>
      <c r="NK156" s="228"/>
      <c r="NL156" s="228"/>
      <c r="NM156" s="228"/>
      <c r="NN156" s="228"/>
      <c r="NO156" s="228"/>
      <c r="NP156" s="228"/>
      <c r="NQ156" s="228"/>
      <c r="NR156" s="228"/>
      <c r="NS156" s="228"/>
      <c r="NT156" s="228"/>
      <c r="NU156" s="228"/>
      <c r="NV156" s="228"/>
      <c r="NW156" s="228"/>
      <c r="NX156" s="228"/>
      <c r="NY156" s="228"/>
      <c r="NZ156" s="228"/>
      <c r="OA156" s="228"/>
      <c r="OB156" s="228"/>
      <c r="OC156" s="228"/>
      <c r="OD156" s="228"/>
      <c r="OE156" s="228"/>
      <c r="OF156" s="228"/>
      <c r="OG156" s="228"/>
      <c r="OH156" s="228"/>
      <c r="OI156" s="228"/>
      <c r="OJ156" s="228"/>
      <c r="OK156" s="228"/>
      <c r="OL156" s="228"/>
      <c r="OM156" s="228"/>
      <c r="ON156" s="228"/>
      <c r="OO156" s="228"/>
      <c r="OP156" s="228"/>
      <c r="OQ156" s="228"/>
      <c r="OR156" s="228"/>
      <c r="OS156" s="228"/>
      <c r="OT156" s="228"/>
      <c r="OU156" s="228"/>
      <c r="OV156" s="228"/>
      <c r="OW156" s="228"/>
      <c r="OX156" s="228"/>
      <c r="OY156" s="228"/>
      <c r="OZ156" s="228"/>
      <c r="PA156" s="228"/>
      <c r="PB156" s="228"/>
      <c r="PC156" s="228"/>
      <c r="PD156" s="228"/>
      <c r="PE156" s="228"/>
      <c r="PF156" s="228"/>
      <c r="PG156" s="228"/>
      <c r="PH156" s="228"/>
      <c r="PI156" s="228"/>
      <c r="PJ156" s="228"/>
      <c r="PK156" s="228"/>
      <c r="PL156" s="228"/>
      <c r="PM156" s="228"/>
      <c r="PN156" s="228"/>
      <c r="PO156" s="228"/>
      <c r="PP156" s="228"/>
      <c r="PQ156" s="228"/>
      <c r="PR156" s="228"/>
      <c r="PS156" s="228"/>
      <c r="PT156" s="228"/>
      <c r="PU156" s="228"/>
      <c r="PV156" s="228"/>
      <c r="PW156" s="228"/>
      <c r="PX156" s="228"/>
      <c r="PY156" s="228"/>
      <c r="PZ156" s="228"/>
      <c r="QA156" s="228"/>
      <c r="QB156" s="228"/>
      <c r="QC156" s="228"/>
      <c r="QD156" s="228"/>
      <c r="QE156" s="228"/>
      <c r="QF156" s="228"/>
      <c r="QG156" s="228"/>
      <c r="QH156" s="228"/>
      <c r="QI156" s="228"/>
      <c r="QJ156" s="228"/>
      <c r="QK156" s="228"/>
      <c r="QL156" s="228"/>
      <c r="QM156" s="228"/>
      <c r="QN156" s="228"/>
      <c r="QO156" s="228"/>
      <c r="QP156" s="228"/>
      <c r="QQ156" s="228"/>
      <c r="QR156" s="228"/>
      <c r="QS156" s="228"/>
      <c r="QT156" s="228"/>
      <c r="QU156" s="228"/>
      <c r="QV156" s="228"/>
      <c r="QW156" s="228"/>
      <c r="QX156" s="228"/>
      <c r="QY156" s="228"/>
      <c r="QZ156" s="228"/>
      <c r="RA156" s="228"/>
      <c r="RB156" s="228"/>
      <c r="RC156" s="228"/>
      <c r="RD156" s="228"/>
      <c r="RE156" s="228"/>
      <c r="RF156" s="228"/>
      <c r="RG156" s="228"/>
      <c r="RH156" s="228"/>
      <c r="RI156" s="228"/>
      <c r="RJ156" s="228"/>
      <c r="RK156" s="228"/>
      <c r="RL156" s="228"/>
      <c r="RM156" s="228"/>
      <c r="RN156" s="228"/>
      <c r="RO156" s="228"/>
      <c r="RP156" s="228"/>
      <c r="RQ156" s="228"/>
      <c r="RR156" s="228"/>
      <c r="RS156" s="228"/>
      <c r="RT156" s="228"/>
      <c r="RU156" s="228"/>
      <c r="RV156" s="228"/>
      <c r="RW156" s="228"/>
      <c r="RX156" s="228"/>
      <c r="RY156" s="228"/>
      <c r="RZ156" s="228"/>
      <c r="SA156" s="228"/>
      <c r="SB156" s="228"/>
      <c r="SC156" s="228"/>
      <c r="SD156" s="228"/>
      <c r="SE156" s="228"/>
      <c r="SF156" s="228"/>
      <c r="SG156" s="228"/>
      <c r="SH156" s="228"/>
      <c r="SI156" s="228"/>
      <c r="SJ156" s="228"/>
      <c r="SK156" s="228"/>
      <c r="SL156" s="228"/>
      <c r="SM156" s="228"/>
      <c r="SN156" s="228"/>
      <c r="SO156" s="228"/>
      <c r="SP156" s="228"/>
      <c r="SQ156" s="228"/>
      <c r="SR156" s="228"/>
      <c r="SS156" s="228"/>
      <c r="ST156" s="228"/>
      <c r="SU156" s="228"/>
      <c r="SV156" s="228"/>
      <c r="SW156" s="228"/>
      <c r="SX156" s="228"/>
      <c r="SY156" s="228"/>
      <c r="SZ156" s="228"/>
      <c r="TA156" s="228"/>
      <c r="TB156" s="228"/>
      <c r="TC156" s="228"/>
      <c r="TD156" s="228"/>
      <c r="TE156" s="228"/>
      <c r="TF156" s="228"/>
      <c r="TG156" s="228"/>
      <c r="TH156" s="228"/>
      <c r="TI156" s="228"/>
      <c r="TJ156" s="228"/>
      <c r="TK156" s="228"/>
      <c r="TL156" s="228"/>
      <c r="TM156" s="228"/>
      <c r="TN156" s="228"/>
      <c r="TO156" s="228"/>
      <c r="TP156" s="228"/>
      <c r="TQ156" s="228"/>
      <c r="TR156" s="228"/>
      <c r="TS156" s="228"/>
      <c r="TT156" s="228"/>
      <c r="TU156" s="228"/>
      <c r="TV156" s="228"/>
      <c r="TW156" s="228"/>
      <c r="TX156" s="228"/>
      <c r="TY156" s="228"/>
      <c r="TZ156" s="228"/>
      <c r="UA156" s="228"/>
      <c r="UB156" s="228"/>
      <c r="UC156" s="228"/>
      <c r="UD156" s="228"/>
      <c r="UE156" s="228"/>
      <c r="UF156" s="228"/>
      <c r="UG156" s="228"/>
      <c r="UH156" s="228"/>
      <c r="UI156" s="228"/>
      <c r="UJ156" s="228"/>
      <c r="UK156" s="228"/>
      <c r="UL156" s="228"/>
      <c r="UM156" s="228"/>
      <c r="UN156" s="228"/>
      <c r="UO156" s="228"/>
      <c r="UP156" s="228"/>
      <c r="UQ156" s="228"/>
      <c r="UR156" s="228"/>
      <c r="US156" s="228"/>
      <c r="UT156" s="228"/>
      <c r="UU156" s="228"/>
      <c r="UV156" s="228"/>
      <c r="UW156" s="228"/>
      <c r="UX156" s="228"/>
      <c r="UY156" s="228"/>
      <c r="UZ156" s="228"/>
      <c r="VA156" s="228"/>
      <c r="VB156" s="228"/>
      <c r="VC156" s="228"/>
      <c r="VD156" s="228"/>
      <c r="VE156" s="228"/>
      <c r="VF156" s="228"/>
      <c r="VG156" s="228"/>
      <c r="VH156" s="228"/>
      <c r="VI156" s="228"/>
      <c r="VJ156" s="228"/>
      <c r="VK156" s="228"/>
      <c r="VL156" s="228"/>
      <c r="VM156" s="228"/>
      <c r="VN156" s="228"/>
      <c r="VO156" s="228"/>
      <c r="VP156" s="228"/>
      <c r="VQ156" s="228"/>
      <c r="VR156" s="228"/>
      <c r="VS156" s="228"/>
      <c r="VT156" s="228"/>
      <c r="VU156" s="228"/>
      <c r="VV156" s="228"/>
      <c r="VW156" s="228"/>
      <c r="VX156" s="228"/>
      <c r="VY156" s="228"/>
      <c r="VZ156" s="228"/>
      <c r="WA156" s="228"/>
      <c r="WB156" s="228"/>
      <c r="WC156" s="228"/>
      <c r="WD156" s="228"/>
      <c r="WE156" s="228"/>
      <c r="WF156" s="228"/>
      <c r="WG156" s="228"/>
      <c r="WH156" s="228"/>
      <c r="WI156" s="228"/>
      <c r="WJ156" s="228"/>
      <c r="WK156" s="228"/>
      <c r="WL156" s="228"/>
      <c r="WM156" s="228"/>
      <c r="WN156" s="228"/>
      <c r="WO156" s="228"/>
      <c r="WP156" s="228"/>
      <c r="WQ156" s="228"/>
      <c r="WR156" s="228"/>
      <c r="WS156" s="228"/>
      <c r="WT156" s="228"/>
      <c r="WU156" s="228"/>
      <c r="WV156" s="228"/>
      <c r="WW156" s="228"/>
      <c r="WX156" s="228"/>
      <c r="WY156" s="228"/>
      <c r="WZ156" s="228"/>
      <c r="XA156" s="228"/>
      <c r="XB156" s="228"/>
      <c r="XC156" s="228"/>
      <c r="XD156" s="228"/>
      <c r="XE156" s="228"/>
      <c r="XF156" s="228"/>
      <c r="XG156" s="228"/>
      <c r="XH156" s="228"/>
      <c r="XI156" s="228"/>
      <c r="XJ156" s="228"/>
      <c r="XK156" s="228"/>
      <c r="XL156" s="228"/>
      <c r="XM156" s="228"/>
      <c r="XN156" s="228"/>
      <c r="XO156" s="228"/>
      <c r="XP156" s="228"/>
      <c r="XQ156" s="228"/>
      <c r="XR156" s="228"/>
      <c r="XS156" s="228"/>
      <c r="XT156" s="228"/>
      <c r="XU156" s="228"/>
      <c r="XV156" s="228"/>
      <c r="XW156" s="228"/>
      <c r="XX156" s="228"/>
      <c r="XY156" s="228"/>
      <c r="XZ156" s="228"/>
      <c r="YA156" s="228"/>
      <c r="YB156" s="228"/>
      <c r="YC156" s="228"/>
      <c r="YD156" s="228"/>
      <c r="YE156" s="228"/>
      <c r="YF156" s="228"/>
      <c r="YG156" s="228"/>
      <c r="YH156" s="228"/>
      <c r="YI156" s="228"/>
      <c r="YJ156" s="228"/>
      <c r="YK156" s="228"/>
      <c r="YL156" s="228"/>
      <c r="YM156" s="228"/>
      <c r="YN156" s="228"/>
      <c r="YO156" s="228"/>
      <c r="YP156" s="228"/>
      <c r="YQ156" s="228"/>
      <c r="YR156" s="228"/>
      <c r="YS156" s="228"/>
      <c r="YT156" s="228"/>
      <c r="YU156" s="228"/>
      <c r="YV156" s="228"/>
      <c r="YW156" s="228"/>
      <c r="YX156" s="228"/>
      <c r="YY156" s="228"/>
      <c r="YZ156" s="228"/>
      <c r="ZA156" s="228"/>
      <c r="ZB156" s="228"/>
      <c r="ZC156" s="228"/>
      <c r="ZD156" s="228"/>
      <c r="ZE156" s="228"/>
      <c r="ZF156" s="228"/>
      <c r="ZG156" s="228"/>
      <c r="ZH156" s="228"/>
      <c r="ZI156" s="228"/>
      <c r="ZJ156" s="228"/>
      <c r="ZK156" s="228"/>
      <c r="ZL156" s="228"/>
      <c r="ZM156" s="228"/>
      <c r="ZN156" s="228"/>
      <c r="ZO156" s="228"/>
      <c r="ZP156" s="228"/>
      <c r="ZQ156" s="228"/>
      <c r="ZR156" s="228"/>
      <c r="ZS156" s="228"/>
      <c r="ZT156" s="228"/>
      <c r="ZU156" s="228"/>
      <c r="ZV156" s="228"/>
      <c r="ZW156" s="228"/>
      <c r="ZX156" s="228"/>
      <c r="ZY156" s="228"/>
      <c r="ZZ156" s="228"/>
      <c r="AAA156" s="228"/>
      <c r="AAB156" s="228"/>
      <c r="AAC156" s="228"/>
      <c r="AAD156" s="228"/>
      <c r="AAE156" s="228"/>
      <c r="AAF156" s="228"/>
      <c r="AAG156" s="228"/>
      <c r="AAH156" s="228"/>
      <c r="AAI156" s="228"/>
      <c r="AAJ156" s="228"/>
      <c r="AAK156" s="228"/>
      <c r="AAL156" s="228"/>
      <c r="AAM156" s="228"/>
      <c r="AAN156" s="228"/>
      <c r="AAO156" s="228"/>
      <c r="AAP156" s="228"/>
      <c r="AAQ156" s="228"/>
      <c r="AAR156" s="228"/>
      <c r="AAS156" s="228"/>
      <c r="AAT156" s="228"/>
      <c r="AAU156" s="228"/>
      <c r="AAV156" s="228"/>
      <c r="AAW156" s="228"/>
      <c r="AAX156" s="228"/>
      <c r="AAY156" s="228"/>
      <c r="AAZ156" s="228"/>
      <c r="ABA156" s="228"/>
      <c r="ABB156" s="228"/>
      <c r="ABC156" s="228"/>
      <c r="ABD156" s="228"/>
      <c r="ABE156" s="228"/>
      <c r="ABF156" s="228"/>
      <c r="ABG156" s="228"/>
      <c r="ABH156" s="228"/>
      <c r="ABI156" s="228"/>
      <c r="ABJ156" s="228"/>
      <c r="ABK156" s="228"/>
      <c r="ABL156" s="228"/>
      <c r="ABM156" s="228"/>
      <c r="ABN156" s="228"/>
      <c r="ABO156" s="228"/>
      <c r="ABP156" s="228"/>
      <c r="ABQ156" s="228"/>
      <c r="ABR156" s="228"/>
      <c r="ABS156" s="228"/>
      <c r="ABT156" s="228"/>
      <c r="ABU156" s="228"/>
      <c r="ABV156" s="228"/>
      <c r="ABW156" s="228"/>
      <c r="ABX156" s="228"/>
      <c r="ABY156" s="228"/>
      <c r="ABZ156" s="228"/>
      <c r="ACA156" s="228"/>
      <c r="ACB156" s="228"/>
      <c r="ACC156" s="228"/>
      <c r="ACD156" s="228"/>
      <c r="ACE156" s="228"/>
      <c r="ACF156" s="228"/>
      <c r="ACG156" s="228"/>
      <c r="ACH156" s="228"/>
      <c r="ACI156" s="228"/>
      <c r="ACJ156" s="228"/>
      <c r="ACK156" s="228"/>
      <c r="ACL156" s="228"/>
      <c r="ACM156" s="228"/>
      <c r="ACN156" s="228"/>
      <c r="ACO156" s="228"/>
      <c r="ACP156" s="228"/>
      <c r="ACQ156" s="228"/>
      <c r="ACR156" s="228"/>
      <c r="ACS156" s="228"/>
      <c r="ACT156" s="228"/>
      <c r="ACU156" s="228"/>
      <c r="ACV156" s="228"/>
      <c r="ACW156" s="228"/>
      <c r="ACX156" s="228"/>
      <c r="ACY156" s="228"/>
      <c r="ACZ156" s="228"/>
      <c r="ADA156" s="228"/>
      <c r="ADB156" s="228"/>
      <c r="ADC156" s="228"/>
      <c r="ADD156" s="228"/>
      <c r="ADE156" s="228"/>
      <c r="ADF156" s="228"/>
      <c r="ADG156" s="228"/>
      <c r="ADH156" s="228"/>
      <c r="ADI156" s="228"/>
      <c r="ADJ156" s="228"/>
      <c r="ADK156" s="228"/>
      <c r="ADL156" s="228"/>
      <c r="ADM156" s="228"/>
      <c r="ADN156" s="228"/>
      <c r="ADO156" s="228"/>
      <c r="ADP156" s="228"/>
      <c r="ADQ156" s="228"/>
      <c r="ADR156" s="228"/>
      <c r="ADS156" s="228"/>
      <c r="ADT156" s="228"/>
      <c r="ADU156" s="228"/>
      <c r="ADV156" s="228"/>
      <c r="ADW156" s="228"/>
      <c r="ADX156" s="228"/>
      <c r="ADY156" s="228"/>
      <c r="ADZ156" s="228"/>
      <c r="AEA156" s="228"/>
      <c r="AEB156" s="228"/>
      <c r="AEC156" s="228"/>
      <c r="AED156" s="228"/>
      <c r="AEE156" s="228"/>
      <c r="AEF156" s="228"/>
      <c r="AEG156" s="228"/>
      <c r="AEH156" s="228"/>
      <c r="AEI156" s="228"/>
      <c r="AEJ156" s="228"/>
      <c r="AEK156" s="228"/>
      <c r="AEL156" s="228"/>
      <c r="AEM156" s="228"/>
      <c r="AEN156" s="228"/>
      <c r="AEO156" s="228"/>
      <c r="AEP156" s="228"/>
      <c r="AEQ156" s="228"/>
      <c r="AER156" s="228"/>
      <c r="AES156" s="228"/>
      <c r="AET156" s="228"/>
      <c r="AEU156" s="228"/>
      <c r="AEV156" s="228"/>
      <c r="AEW156" s="228"/>
      <c r="AEX156" s="228"/>
      <c r="AEY156" s="228"/>
      <c r="AEZ156" s="228"/>
      <c r="AFA156" s="228"/>
      <c r="AFB156" s="228"/>
      <c r="AFC156" s="228"/>
      <c r="AFD156" s="228"/>
      <c r="AFE156" s="228"/>
      <c r="AFF156" s="228"/>
      <c r="AFG156" s="228"/>
      <c r="AFH156" s="228"/>
      <c r="AFI156" s="228"/>
      <c r="AFJ156" s="228"/>
      <c r="AFK156" s="228"/>
      <c r="AFL156" s="228"/>
      <c r="AFM156" s="228"/>
      <c r="AFN156" s="228"/>
      <c r="AFO156" s="228"/>
      <c r="AFP156" s="228"/>
      <c r="AFQ156" s="228"/>
      <c r="AFR156" s="228"/>
      <c r="AFS156" s="228"/>
      <c r="AFT156" s="228"/>
      <c r="AFU156" s="228"/>
      <c r="AFV156" s="228"/>
      <c r="AFW156" s="228"/>
      <c r="AFX156" s="228"/>
      <c r="AFY156" s="228"/>
      <c r="AFZ156" s="228"/>
      <c r="AGA156" s="228"/>
      <c r="AGB156" s="228"/>
      <c r="AGC156" s="228"/>
      <c r="AGD156" s="228"/>
      <c r="AGE156" s="228"/>
      <c r="AGF156" s="228"/>
      <c r="AGG156" s="228"/>
      <c r="AGH156" s="228"/>
      <c r="AGI156" s="228"/>
      <c r="AGJ156" s="228"/>
      <c r="AGK156" s="228"/>
      <c r="AGL156" s="228"/>
      <c r="AGM156" s="228"/>
      <c r="AGN156" s="228"/>
      <c r="AGO156" s="228"/>
      <c r="AGP156" s="228"/>
      <c r="AGQ156" s="228"/>
      <c r="AGR156" s="228"/>
      <c r="AGS156" s="228"/>
      <c r="AGT156" s="228"/>
      <c r="AGU156" s="228"/>
      <c r="AGV156" s="228"/>
      <c r="AGW156" s="228"/>
      <c r="AGX156" s="228"/>
      <c r="AGY156" s="228"/>
      <c r="AGZ156" s="228"/>
      <c r="AHA156" s="228"/>
      <c r="AHB156" s="228"/>
      <c r="AHC156" s="228"/>
      <c r="AHD156" s="228"/>
      <c r="AHE156" s="228"/>
      <c r="AHF156" s="228"/>
      <c r="AHG156" s="228"/>
      <c r="AHH156" s="228"/>
      <c r="AHI156" s="228"/>
      <c r="AHJ156" s="228"/>
      <c r="AHK156" s="228"/>
      <c r="AHL156" s="228"/>
      <c r="AHM156" s="228"/>
      <c r="AHN156" s="228"/>
      <c r="AHO156" s="228"/>
      <c r="AHP156" s="228"/>
      <c r="AHQ156" s="228"/>
      <c r="AHR156" s="228"/>
      <c r="AHS156" s="228"/>
      <c r="AHT156" s="228"/>
      <c r="AHU156" s="228"/>
      <c r="AHV156" s="228"/>
      <c r="AHW156" s="228"/>
      <c r="AHX156" s="228"/>
      <c r="AHY156" s="228"/>
      <c r="AHZ156" s="228"/>
      <c r="AIA156" s="228"/>
      <c r="AIB156" s="228"/>
      <c r="AIC156" s="228"/>
      <c r="AID156" s="228"/>
      <c r="AIE156" s="228"/>
      <c r="AIF156" s="228"/>
      <c r="AIG156" s="228"/>
      <c r="AIH156" s="228"/>
      <c r="AII156" s="228"/>
      <c r="AIJ156" s="228"/>
      <c r="AIK156" s="228"/>
      <c r="AIL156" s="228"/>
      <c r="AIM156" s="228"/>
      <c r="AIN156" s="228"/>
      <c r="AIO156" s="228"/>
      <c r="AIP156" s="228"/>
      <c r="AIQ156" s="228"/>
      <c r="AIR156" s="228"/>
      <c r="AIS156" s="228"/>
      <c r="AIT156" s="228"/>
      <c r="AIU156" s="228"/>
      <c r="AIV156" s="228"/>
      <c r="AIW156" s="228"/>
      <c r="AIX156" s="228"/>
      <c r="AIY156" s="228"/>
      <c r="AIZ156" s="228"/>
      <c r="AJA156" s="228"/>
      <c r="AJB156" s="228"/>
      <c r="AJC156" s="228"/>
      <c r="AJD156" s="228"/>
      <c r="AJE156" s="228"/>
      <c r="AJF156" s="228"/>
      <c r="AJG156" s="228"/>
      <c r="AJH156" s="228"/>
      <c r="AJI156" s="228"/>
      <c r="AJJ156" s="228"/>
      <c r="AJK156" s="228"/>
      <c r="AJL156" s="228"/>
      <c r="AJM156" s="228"/>
      <c r="AJN156" s="228"/>
      <c r="AJO156" s="228"/>
      <c r="AJP156" s="228"/>
      <c r="AJQ156" s="228"/>
      <c r="AJR156" s="228"/>
      <c r="AJS156" s="228"/>
      <c r="AJT156" s="228"/>
      <c r="AJU156" s="228"/>
      <c r="AJV156" s="228"/>
      <c r="AJW156" s="228"/>
      <c r="AJX156" s="228"/>
      <c r="AJY156" s="228"/>
      <c r="AJZ156" s="228"/>
      <c r="AKA156" s="228"/>
      <c r="AKB156" s="228"/>
      <c r="AKC156" s="228"/>
      <c r="AKD156" s="228"/>
      <c r="AKE156" s="228"/>
      <c r="AKF156" s="228"/>
      <c r="AKG156" s="228"/>
      <c r="AKH156" s="228"/>
      <c r="AKI156" s="228"/>
      <c r="AKJ156" s="228"/>
      <c r="AKK156" s="228"/>
      <c r="AKL156" s="228"/>
      <c r="AKM156" s="228"/>
      <c r="AKN156" s="228"/>
      <c r="AKO156" s="228"/>
      <c r="AKP156" s="228"/>
      <c r="AKQ156" s="228"/>
      <c r="AKR156" s="228"/>
      <c r="AKS156" s="228"/>
      <c r="AKT156" s="228"/>
      <c r="AKU156" s="228"/>
      <c r="AKV156" s="228"/>
      <c r="AKW156" s="228"/>
      <c r="AKX156" s="228"/>
      <c r="AKY156" s="228"/>
      <c r="AKZ156" s="228"/>
      <c r="ALA156" s="228"/>
      <c r="ALB156" s="228"/>
      <c r="ALC156" s="228"/>
      <c r="ALD156" s="228"/>
      <c r="ALE156" s="228"/>
      <c r="ALF156" s="228"/>
      <c r="ALG156" s="228"/>
      <c r="ALH156" s="228"/>
      <c r="ALI156" s="228"/>
      <c r="ALJ156" s="228"/>
      <c r="ALK156" s="228"/>
      <c r="ALL156" s="228"/>
      <c r="ALM156" s="228"/>
      <c r="ALN156" s="228"/>
      <c r="ALO156" s="228"/>
      <c r="ALP156" s="228"/>
      <c r="ALQ156" s="228"/>
      <c r="ALR156" s="228"/>
      <c r="ALS156" s="228"/>
      <c r="ALT156" s="228"/>
      <c r="ALU156" s="228"/>
      <c r="ALV156" s="228"/>
      <c r="ALW156" s="228"/>
      <c r="ALX156" s="228"/>
      <c r="ALY156" s="228"/>
      <c r="ALZ156" s="228"/>
      <c r="AMA156" s="228"/>
      <c r="AMB156" s="228"/>
      <c r="AMC156" s="228"/>
      <c r="AMD156" s="228"/>
      <c r="AME156" s="228"/>
      <c r="AMF156" s="228"/>
      <c r="AMG156" s="228"/>
      <c r="AMH156" s="228"/>
      <c r="AMI156" s="228"/>
      <c r="AMJ156" s="228"/>
      <c r="AMK156" s="228"/>
      <c r="AML156" s="228"/>
      <c r="AMM156" s="228"/>
      <c r="AMN156" s="228"/>
      <c r="AMO156" s="228"/>
      <c r="AMP156" s="228"/>
      <c r="AMQ156" s="228"/>
      <c r="AMR156" s="228"/>
      <c r="AMS156" s="228"/>
      <c r="AMT156" s="228"/>
      <c r="AMU156" s="228"/>
      <c r="AMV156" s="228"/>
      <c r="AMW156" s="228"/>
      <c r="AMX156" s="228"/>
    </row>
    <row r="157" spans="1:1038" s="308" customFormat="1" ht="18" customHeight="1">
      <c r="A157" s="351" t="s">
        <v>1452</v>
      </c>
      <c r="B157" s="228" t="s">
        <v>1294</v>
      </c>
      <c r="C157" s="228"/>
      <c r="D157" s="228" t="s">
        <v>1279</v>
      </c>
      <c r="E157" s="228">
        <v>27</v>
      </c>
      <c r="F157" s="228">
        <v>2</v>
      </c>
      <c r="G157" s="285" t="str">
        <f t="shared" si="45"/>
        <v>27-2</v>
      </c>
      <c r="H157" s="279">
        <v>0</v>
      </c>
      <c r="I157" s="228">
        <v>85</v>
      </c>
      <c r="J157" s="226"/>
      <c r="K157" s="545" t="b">
        <f>IF(I158=1,IF(((VLOOKUP($G157,[1]Depth_Lookup!#REF!,9,FALSE))-(H157/100))=0,"Good",IF(((VLOOKUP($G157,[1]Depth_Lookup!$A$3:$J$550,9,FALSE))-(H157/100))&gt;0,"Too Short","Too Long")))</f>
        <v>0</v>
      </c>
      <c r="L157" s="171">
        <f>(VLOOKUP($G157,Depth_Lookup!$A$3:$J$410,10,FALSE))+(H157/100)</f>
        <v>60.585000000000001</v>
      </c>
      <c r="M157" s="171">
        <f>(VLOOKUP($G157,Depth_Lookup!$A$3:$J$410,10,FALSE))+(I157/100)</f>
        <v>61.435000000000002</v>
      </c>
      <c r="N157" s="231" t="s">
        <v>1506</v>
      </c>
      <c r="O157" s="228">
        <v>6</v>
      </c>
      <c r="P157" s="228" t="s">
        <v>853</v>
      </c>
      <c r="Q157" s="228" t="s">
        <v>125</v>
      </c>
      <c r="R157" s="304" t="s">
        <v>1633</v>
      </c>
      <c r="S157" s="228" t="s">
        <v>94</v>
      </c>
      <c r="T157" s="228" t="s">
        <v>700</v>
      </c>
      <c r="U157" s="228"/>
      <c r="V157" s="228"/>
      <c r="W157" s="228" t="s">
        <v>102</v>
      </c>
      <c r="X157" s="305">
        <v>5</v>
      </c>
      <c r="Y157" s="228" t="s">
        <v>90</v>
      </c>
      <c r="Z157" s="228" t="s">
        <v>91</v>
      </c>
      <c r="AA157" s="228"/>
      <c r="AB157" s="228"/>
      <c r="AC157" s="228"/>
      <c r="AD157" s="228"/>
      <c r="AE157" s="234"/>
      <c r="AF157" s="304" t="e">
        <v>#N/A</v>
      </c>
      <c r="AG157" s="241"/>
      <c r="AH157" s="228"/>
      <c r="AI157" s="244">
        <v>84</v>
      </c>
      <c r="AJ157" s="228"/>
      <c r="AK157" s="228"/>
      <c r="AL157" s="228"/>
      <c r="AM157" s="228"/>
      <c r="AN157" s="228"/>
      <c r="AO157" s="244"/>
      <c r="AP157" s="228"/>
      <c r="AQ157" s="228"/>
      <c r="AR157" s="228"/>
      <c r="AS157" s="228"/>
      <c r="AT157" s="228"/>
      <c r="AU157" s="244"/>
      <c r="AV157" s="228"/>
      <c r="AW157" s="228"/>
      <c r="AX157" s="228"/>
      <c r="AY157" s="228"/>
      <c r="AZ157" s="228"/>
      <c r="BA157" s="244">
        <v>15</v>
      </c>
      <c r="BB157" s="228">
        <v>5</v>
      </c>
      <c r="BC157" s="228">
        <v>5</v>
      </c>
      <c r="BD157" s="228" t="s">
        <v>1330</v>
      </c>
      <c r="BE157" s="228" t="s">
        <v>1331</v>
      </c>
      <c r="BF157" s="228"/>
      <c r="BG157" s="244"/>
      <c r="BH157" s="228"/>
      <c r="BI157" s="228"/>
      <c r="BJ157" s="228"/>
      <c r="BK157" s="228"/>
      <c r="BL157" s="228"/>
      <c r="BM157" s="244">
        <v>1</v>
      </c>
      <c r="BN157" s="228">
        <v>1</v>
      </c>
      <c r="BO157" s="228">
        <v>0.3</v>
      </c>
      <c r="BP157" s="228" t="s">
        <v>1330</v>
      </c>
      <c r="BQ157" s="228" t="s">
        <v>1331</v>
      </c>
      <c r="BR157" s="228"/>
      <c r="BS157" s="228"/>
      <c r="BT157" s="228"/>
      <c r="BU157" s="228"/>
      <c r="BV157" s="228"/>
      <c r="BW157" s="228"/>
      <c r="BX157" s="228"/>
      <c r="BY157" s="244"/>
      <c r="BZ157" s="228"/>
      <c r="CA157" s="228"/>
      <c r="CB157" s="228"/>
      <c r="CC157" s="228"/>
      <c r="CD157" s="228"/>
      <c r="CE157" s="228" t="s">
        <v>1511</v>
      </c>
      <c r="CF157" s="228"/>
      <c r="CG157" s="245"/>
      <c r="CH157" s="246" t="s">
        <v>1355</v>
      </c>
      <c r="CI157" s="246">
        <v>100</v>
      </c>
      <c r="CJ157" s="246" t="s">
        <v>514</v>
      </c>
      <c r="CK157" s="247"/>
      <c r="CL157" s="248"/>
      <c r="CM157" s="248"/>
      <c r="CN157" s="248"/>
      <c r="CO157" s="248"/>
      <c r="CP157" s="248"/>
      <c r="CQ157" s="248"/>
      <c r="CR157" s="248"/>
      <c r="CS157" s="248"/>
      <c r="CT157" s="248"/>
      <c r="CU157" s="248"/>
      <c r="CV157" s="248"/>
      <c r="CW157" s="248"/>
      <c r="CX157" s="248"/>
      <c r="CY157" s="248"/>
      <c r="CZ157" s="248"/>
      <c r="DA157" s="248"/>
      <c r="DB157" s="248">
        <v>84</v>
      </c>
      <c r="DC157" s="249">
        <v>4</v>
      </c>
      <c r="DD157" s="248"/>
      <c r="DE157" s="248"/>
      <c r="DF157" s="248"/>
      <c r="DG157" s="248"/>
      <c r="DH157" s="248"/>
      <c r="DI157" s="248"/>
      <c r="DJ157" s="248">
        <v>12</v>
      </c>
      <c r="DK157" s="306">
        <v>100</v>
      </c>
      <c r="DL157" s="245"/>
      <c r="DM157" s="248"/>
      <c r="DO157" s="307"/>
      <c r="DQ157" s="245"/>
      <c r="DR157" s="307"/>
      <c r="DS157" s="245"/>
      <c r="DT157" s="262" t="s">
        <v>1508</v>
      </c>
      <c r="DU157" s="249"/>
      <c r="DV157" s="249"/>
      <c r="DW157" s="310">
        <v>100</v>
      </c>
      <c r="DX157" s="311" t="e">
        <v>#N/A</v>
      </c>
      <c r="DY157" s="268" t="s">
        <v>1509</v>
      </c>
      <c r="DZ157" s="268" t="s">
        <v>1510</v>
      </c>
      <c r="EA157" s="268"/>
      <c r="EB157" s="249"/>
      <c r="EC157" s="312"/>
      <c r="ED157" s="229" t="s">
        <v>2517</v>
      </c>
      <c r="EE157" s="313"/>
      <c r="EF157" s="314"/>
      <c r="EG157" s="313"/>
      <c r="EH157" s="315"/>
      <c r="EI157" s="316" t="e">
        <f>VLOOKUP(EH157,definitions_list_mag!$Y$12:$Z$15,2,FALSE)</f>
        <v>#N/A</v>
      </c>
      <c r="EJ157" s="317"/>
      <c r="EK157" s="318" t="e">
        <f>VLOOKUP(EJ157,definitions_list_mag!$AT$3:$AU$5,2,FALSE)</f>
        <v>#N/A</v>
      </c>
      <c r="EL157" s="313"/>
      <c r="EM157" s="315"/>
      <c r="EN157" s="315"/>
      <c r="EO157" s="319"/>
      <c r="EP157" s="319"/>
      <c r="EQ157" s="319"/>
      <c r="ER157" s="319"/>
      <c r="ES157" s="319"/>
      <c r="ET157" s="319"/>
      <c r="EU157" s="319"/>
      <c r="EV157" s="320"/>
      <c r="EW157" s="320"/>
      <c r="EX157" s="320"/>
      <c r="EY157" s="320"/>
      <c r="EZ157" s="192" t="e">
        <f t="shared" si="46"/>
        <v>#DIV/0!</v>
      </c>
      <c r="FA157" s="192" t="e">
        <f t="shared" si="47"/>
        <v>#DIV/0!</v>
      </c>
      <c r="FB157" s="192" t="e">
        <f t="shared" si="48"/>
        <v>#DIV/0!</v>
      </c>
      <c r="FC157" s="192" t="e">
        <f t="shared" si="49"/>
        <v>#DIV/0!</v>
      </c>
      <c r="FD157" s="192" t="e">
        <f t="shared" si="50"/>
        <v>#DIV/0!</v>
      </c>
      <c r="FE157" s="193" t="e">
        <f t="shared" si="51"/>
        <v>#DIV/0!</v>
      </c>
      <c r="FF157" s="194" t="e">
        <f t="shared" si="52"/>
        <v>#DIV/0!</v>
      </c>
      <c r="FG157" s="317"/>
      <c r="FH157" s="315"/>
      <c r="FI157" s="778">
        <f t="shared" si="53"/>
        <v>0</v>
      </c>
      <c r="FJ157" s="779" t="e">
        <f t="shared" si="54"/>
        <v>#DIV/0!</v>
      </c>
      <c r="FK157" s="779" t="e">
        <f t="shared" si="55"/>
        <v>#DIV/0!</v>
      </c>
      <c r="FL157" s="780" t="e">
        <f t="shared" si="56"/>
        <v>#DIV/0!</v>
      </c>
      <c r="FM157" s="169" t="e">
        <f t="shared" si="57"/>
        <v>#DIV/0!</v>
      </c>
      <c r="FN157" s="783" t="e">
        <f t="shared" si="58"/>
        <v>#DIV/0!</v>
      </c>
      <c r="FO157" s="228"/>
      <c r="FP157" s="228"/>
      <c r="FQ157" s="228"/>
      <c r="FR157" s="228"/>
      <c r="FS157" s="228"/>
      <c r="FT157" s="228"/>
      <c r="FU157" s="228"/>
      <c r="FV157" s="228"/>
      <c r="FW157" s="228"/>
      <c r="FX157" s="228"/>
      <c r="FY157" s="228"/>
      <c r="FZ157" s="228"/>
      <c r="GA157" s="228"/>
      <c r="GB157" s="228"/>
      <c r="GC157" s="228"/>
      <c r="GD157" s="228"/>
      <c r="GE157" s="228"/>
      <c r="GF157" s="228"/>
      <c r="GG157" s="228"/>
      <c r="GH157" s="228"/>
      <c r="GI157" s="228"/>
      <c r="GJ157" s="228"/>
      <c r="GK157" s="228"/>
      <c r="GL157" s="228"/>
      <c r="GM157" s="228"/>
      <c r="GN157" s="228"/>
      <c r="GO157" s="228"/>
      <c r="GP157" s="228"/>
      <c r="GQ157" s="228"/>
      <c r="GR157" s="228"/>
      <c r="GS157" s="228"/>
      <c r="GT157" s="228"/>
      <c r="GU157" s="228"/>
      <c r="GV157" s="228"/>
      <c r="GW157" s="228"/>
      <c r="GX157" s="228"/>
      <c r="GY157" s="228"/>
      <c r="GZ157" s="228"/>
      <c r="HA157" s="228"/>
      <c r="HB157" s="228"/>
      <c r="HC157" s="228"/>
      <c r="HD157" s="228"/>
      <c r="HE157" s="228"/>
      <c r="HF157" s="228"/>
      <c r="HG157" s="228"/>
      <c r="HH157" s="228"/>
      <c r="HI157" s="228"/>
      <c r="HJ157" s="228"/>
      <c r="HK157" s="228"/>
      <c r="HL157" s="228"/>
      <c r="HM157" s="228"/>
      <c r="HN157" s="228"/>
      <c r="HO157" s="228"/>
      <c r="HP157" s="228"/>
      <c r="HQ157" s="228"/>
      <c r="HR157" s="228"/>
      <c r="HS157" s="228"/>
      <c r="HT157" s="228"/>
      <c r="HU157" s="228"/>
      <c r="HV157" s="228"/>
      <c r="HW157" s="228"/>
      <c r="HX157" s="228"/>
      <c r="HY157" s="228"/>
      <c r="HZ157" s="228"/>
      <c r="IA157" s="228"/>
      <c r="IB157" s="228"/>
      <c r="IC157" s="228"/>
      <c r="ID157" s="228"/>
      <c r="IE157" s="228"/>
      <c r="IF157" s="228"/>
      <c r="IG157" s="228"/>
      <c r="IH157" s="228"/>
      <c r="II157" s="228"/>
      <c r="IJ157" s="228"/>
      <c r="IK157" s="228"/>
      <c r="IL157" s="228"/>
      <c r="IM157" s="228"/>
      <c r="IN157" s="228"/>
      <c r="IO157" s="228"/>
      <c r="IP157" s="228"/>
      <c r="IQ157" s="228"/>
      <c r="IR157" s="228"/>
      <c r="IS157" s="228"/>
      <c r="IT157" s="228"/>
      <c r="IU157" s="228"/>
      <c r="IV157" s="228"/>
      <c r="IW157" s="228"/>
      <c r="IX157" s="228"/>
      <c r="IY157" s="228"/>
      <c r="IZ157" s="228"/>
      <c r="JA157" s="228"/>
      <c r="JB157" s="228"/>
      <c r="JC157" s="228"/>
      <c r="JD157" s="228"/>
      <c r="JE157" s="228"/>
      <c r="JF157" s="228"/>
      <c r="JG157" s="228"/>
      <c r="JH157" s="228"/>
      <c r="JI157" s="228"/>
      <c r="JJ157" s="228"/>
      <c r="JK157" s="228"/>
      <c r="JL157" s="228"/>
      <c r="JM157" s="228"/>
      <c r="JN157" s="228"/>
      <c r="JO157" s="228"/>
      <c r="JP157" s="228"/>
      <c r="JQ157" s="228"/>
      <c r="JR157" s="228"/>
      <c r="JS157" s="228"/>
      <c r="JT157" s="228"/>
      <c r="JU157" s="228"/>
      <c r="JV157" s="228"/>
      <c r="JW157" s="228"/>
      <c r="JX157" s="228"/>
      <c r="JY157" s="228"/>
      <c r="JZ157" s="228"/>
      <c r="KA157" s="228"/>
      <c r="KB157" s="228"/>
      <c r="KC157" s="228"/>
      <c r="KD157" s="228"/>
      <c r="KE157" s="228"/>
      <c r="KF157" s="228"/>
      <c r="KG157" s="228"/>
      <c r="KH157" s="228"/>
      <c r="KI157" s="228"/>
      <c r="KJ157" s="228"/>
      <c r="KK157" s="228"/>
      <c r="KL157" s="228"/>
      <c r="KM157" s="228"/>
      <c r="KN157" s="228"/>
      <c r="KO157" s="228"/>
      <c r="KP157" s="228"/>
      <c r="KQ157" s="228"/>
      <c r="KR157" s="228"/>
      <c r="KS157" s="228"/>
      <c r="KT157" s="228"/>
      <c r="KU157" s="228"/>
      <c r="KV157" s="228"/>
      <c r="KW157" s="228"/>
      <c r="KX157" s="228"/>
      <c r="KY157" s="228"/>
      <c r="KZ157" s="228"/>
      <c r="LA157" s="228"/>
      <c r="LB157" s="228"/>
      <c r="LC157" s="228"/>
      <c r="LD157" s="228"/>
      <c r="LE157" s="228"/>
      <c r="LF157" s="228"/>
      <c r="LG157" s="228"/>
      <c r="LH157" s="228"/>
      <c r="LI157" s="228"/>
      <c r="LJ157" s="228"/>
      <c r="LK157" s="228"/>
      <c r="LL157" s="228"/>
      <c r="LM157" s="228"/>
      <c r="LN157" s="228"/>
      <c r="LO157" s="228"/>
      <c r="LP157" s="228"/>
      <c r="LQ157" s="228"/>
      <c r="LR157" s="228"/>
      <c r="LS157" s="228"/>
      <c r="LT157" s="228"/>
      <c r="LU157" s="228"/>
      <c r="LV157" s="228"/>
      <c r="LW157" s="228"/>
      <c r="LX157" s="228"/>
      <c r="LY157" s="228"/>
      <c r="LZ157" s="228"/>
      <c r="MA157" s="228"/>
      <c r="MB157" s="228"/>
      <c r="MC157" s="228"/>
      <c r="MD157" s="228"/>
      <c r="ME157" s="228"/>
      <c r="MF157" s="228"/>
      <c r="MG157" s="228"/>
      <c r="MH157" s="228"/>
      <c r="MI157" s="228"/>
      <c r="MJ157" s="228"/>
      <c r="MK157" s="228"/>
      <c r="ML157" s="228"/>
      <c r="MM157" s="228"/>
      <c r="MN157" s="228"/>
      <c r="MO157" s="228"/>
      <c r="MP157" s="228"/>
      <c r="MQ157" s="228"/>
      <c r="MR157" s="228"/>
      <c r="MS157" s="228"/>
      <c r="MT157" s="228"/>
      <c r="MU157" s="228"/>
      <c r="MV157" s="228"/>
      <c r="MW157" s="228"/>
      <c r="MX157" s="228"/>
      <c r="MY157" s="228"/>
      <c r="MZ157" s="228"/>
      <c r="NA157" s="228"/>
      <c r="NB157" s="228"/>
      <c r="NC157" s="228"/>
      <c r="ND157" s="228"/>
      <c r="NE157" s="228"/>
      <c r="NF157" s="228"/>
      <c r="NG157" s="228"/>
      <c r="NH157" s="228"/>
      <c r="NI157" s="228"/>
      <c r="NJ157" s="228"/>
      <c r="NK157" s="228"/>
      <c r="NL157" s="228"/>
      <c r="NM157" s="228"/>
      <c r="NN157" s="228"/>
      <c r="NO157" s="228"/>
      <c r="NP157" s="228"/>
      <c r="NQ157" s="228"/>
      <c r="NR157" s="228"/>
      <c r="NS157" s="228"/>
      <c r="NT157" s="228"/>
      <c r="NU157" s="228"/>
      <c r="NV157" s="228"/>
      <c r="NW157" s="228"/>
      <c r="NX157" s="228"/>
      <c r="NY157" s="228"/>
      <c r="NZ157" s="228"/>
      <c r="OA157" s="228"/>
      <c r="OB157" s="228"/>
      <c r="OC157" s="228"/>
      <c r="OD157" s="228"/>
      <c r="OE157" s="228"/>
      <c r="OF157" s="228"/>
      <c r="OG157" s="228"/>
      <c r="OH157" s="228"/>
      <c r="OI157" s="228"/>
      <c r="OJ157" s="228"/>
      <c r="OK157" s="228"/>
      <c r="OL157" s="228"/>
      <c r="OM157" s="228"/>
      <c r="ON157" s="228"/>
      <c r="OO157" s="228"/>
      <c r="OP157" s="228"/>
      <c r="OQ157" s="228"/>
      <c r="OR157" s="228"/>
      <c r="OS157" s="228"/>
      <c r="OT157" s="228"/>
      <c r="OU157" s="228"/>
      <c r="OV157" s="228"/>
      <c r="OW157" s="228"/>
      <c r="OX157" s="228"/>
      <c r="OY157" s="228"/>
      <c r="OZ157" s="228"/>
      <c r="PA157" s="228"/>
      <c r="PB157" s="228"/>
      <c r="PC157" s="228"/>
      <c r="PD157" s="228"/>
      <c r="PE157" s="228"/>
      <c r="PF157" s="228"/>
      <c r="PG157" s="228"/>
      <c r="PH157" s="228"/>
      <c r="PI157" s="228"/>
      <c r="PJ157" s="228"/>
      <c r="PK157" s="228"/>
      <c r="PL157" s="228"/>
      <c r="PM157" s="228"/>
      <c r="PN157" s="228"/>
      <c r="PO157" s="228"/>
      <c r="PP157" s="228"/>
      <c r="PQ157" s="228"/>
      <c r="PR157" s="228"/>
      <c r="PS157" s="228"/>
      <c r="PT157" s="228"/>
      <c r="PU157" s="228"/>
      <c r="PV157" s="228"/>
      <c r="PW157" s="228"/>
      <c r="PX157" s="228"/>
      <c r="PY157" s="228"/>
      <c r="PZ157" s="228"/>
      <c r="QA157" s="228"/>
      <c r="QB157" s="228"/>
      <c r="QC157" s="228"/>
      <c r="QD157" s="228"/>
      <c r="QE157" s="228"/>
      <c r="QF157" s="228"/>
      <c r="QG157" s="228"/>
      <c r="QH157" s="228"/>
      <c r="QI157" s="228"/>
      <c r="QJ157" s="228"/>
      <c r="QK157" s="228"/>
      <c r="QL157" s="228"/>
      <c r="QM157" s="228"/>
      <c r="QN157" s="228"/>
      <c r="QO157" s="228"/>
      <c r="QP157" s="228"/>
      <c r="QQ157" s="228"/>
      <c r="QR157" s="228"/>
      <c r="QS157" s="228"/>
      <c r="QT157" s="228"/>
      <c r="QU157" s="228"/>
      <c r="QV157" s="228"/>
      <c r="QW157" s="228"/>
      <c r="QX157" s="228"/>
      <c r="QY157" s="228"/>
      <c r="QZ157" s="228"/>
      <c r="RA157" s="228"/>
      <c r="RB157" s="228"/>
      <c r="RC157" s="228"/>
      <c r="RD157" s="228"/>
      <c r="RE157" s="228"/>
      <c r="RF157" s="228"/>
      <c r="RG157" s="228"/>
      <c r="RH157" s="228"/>
      <c r="RI157" s="228"/>
      <c r="RJ157" s="228"/>
      <c r="RK157" s="228"/>
      <c r="RL157" s="228"/>
      <c r="RM157" s="228"/>
      <c r="RN157" s="228"/>
      <c r="RO157" s="228"/>
      <c r="RP157" s="228"/>
      <c r="RQ157" s="228"/>
      <c r="RR157" s="228"/>
      <c r="RS157" s="228"/>
      <c r="RT157" s="228"/>
      <c r="RU157" s="228"/>
      <c r="RV157" s="228"/>
      <c r="RW157" s="228"/>
      <c r="RX157" s="228"/>
      <c r="RY157" s="228"/>
      <c r="RZ157" s="228"/>
      <c r="SA157" s="228"/>
      <c r="SB157" s="228"/>
      <c r="SC157" s="228"/>
      <c r="SD157" s="228"/>
      <c r="SE157" s="228"/>
      <c r="SF157" s="228"/>
      <c r="SG157" s="228"/>
      <c r="SH157" s="228"/>
      <c r="SI157" s="228"/>
      <c r="SJ157" s="228"/>
      <c r="SK157" s="228"/>
      <c r="SL157" s="228"/>
      <c r="SM157" s="228"/>
      <c r="SN157" s="228"/>
      <c r="SO157" s="228"/>
      <c r="SP157" s="228"/>
      <c r="SQ157" s="228"/>
      <c r="SR157" s="228"/>
      <c r="SS157" s="228"/>
      <c r="ST157" s="228"/>
      <c r="SU157" s="228"/>
      <c r="SV157" s="228"/>
      <c r="SW157" s="228"/>
      <c r="SX157" s="228"/>
      <c r="SY157" s="228"/>
      <c r="SZ157" s="228"/>
      <c r="TA157" s="228"/>
      <c r="TB157" s="228"/>
      <c r="TC157" s="228"/>
      <c r="TD157" s="228"/>
      <c r="TE157" s="228"/>
      <c r="TF157" s="228"/>
      <c r="TG157" s="228"/>
      <c r="TH157" s="228"/>
      <c r="TI157" s="228"/>
      <c r="TJ157" s="228"/>
      <c r="TK157" s="228"/>
      <c r="TL157" s="228"/>
      <c r="TM157" s="228"/>
      <c r="TN157" s="228"/>
      <c r="TO157" s="228"/>
      <c r="TP157" s="228"/>
      <c r="TQ157" s="228"/>
      <c r="TR157" s="228"/>
      <c r="TS157" s="228"/>
      <c r="TT157" s="228"/>
      <c r="TU157" s="228"/>
      <c r="TV157" s="228"/>
      <c r="TW157" s="228"/>
      <c r="TX157" s="228"/>
      <c r="TY157" s="228"/>
      <c r="TZ157" s="228"/>
      <c r="UA157" s="228"/>
      <c r="UB157" s="228"/>
      <c r="UC157" s="228"/>
      <c r="UD157" s="228"/>
      <c r="UE157" s="228"/>
      <c r="UF157" s="228"/>
      <c r="UG157" s="228"/>
      <c r="UH157" s="228"/>
      <c r="UI157" s="228"/>
      <c r="UJ157" s="228"/>
      <c r="UK157" s="228"/>
      <c r="UL157" s="228"/>
      <c r="UM157" s="228"/>
      <c r="UN157" s="228"/>
      <c r="UO157" s="228"/>
      <c r="UP157" s="228"/>
      <c r="UQ157" s="228"/>
      <c r="UR157" s="228"/>
      <c r="US157" s="228"/>
      <c r="UT157" s="228"/>
      <c r="UU157" s="228"/>
      <c r="UV157" s="228"/>
      <c r="UW157" s="228"/>
      <c r="UX157" s="228"/>
      <c r="UY157" s="228"/>
      <c r="UZ157" s="228"/>
      <c r="VA157" s="228"/>
      <c r="VB157" s="228"/>
      <c r="VC157" s="228"/>
      <c r="VD157" s="228"/>
      <c r="VE157" s="228"/>
      <c r="VF157" s="228"/>
      <c r="VG157" s="228"/>
      <c r="VH157" s="228"/>
      <c r="VI157" s="228"/>
      <c r="VJ157" s="228"/>
      <c r="VK157" s="228"/>
      <c r="VL157" s="228"/>
      <c r="VM157" s="228"/>
      <c r="VN157" s="228"/>
      <c r="VO157" s="228"/>
      <c r="VP157" s="228"/>
      <c r="VQ157" s="228"/>
      <c r="VR157" s="228"/>
      <c r="VS157" s="228"/>
      <c r="VT157" s="228"/>
      <c r="VU157" s="228"/>
      <c r="VV157" s="228"/>
      <c r="VW157" s="228"/>
      <c r="VX157" s="228"/>
      <c r="VY157" s="228"/>
      <c r="VZ157" s="228"/>
      <c r="WA157" s="228"/>
      <c r="WB157" s="228"/>
      <c r="WC157" s="228"/>
      <c r="WD157" s="228"/>
      <c r="WE157" s="228"/>
      <c r="WF157" s="228"/>
      <c r="WG157" s="228"/>
      <c r="WH157" s="228"/>
      <c r="WI157" s="228"/>
      <c r="WJ157" s="228"/>
      <c r="WK157" s="228"/>
      <c r="WL157" s="228"/>
      <c r="WM157" s="228"/>
      <c r="WN157" s="228"/>
      <c r="WO157" s="228"/>
      <c r="WP157" s="228"/>
      <c r="WQ157" s="228"/>
      <c r="WR157" s="228"/>
      <c r="WS157" s="228"/>
      <c r="WT157" s="228"/>
      <c r="WU157" s="228"/>
      <c r="WV157" s="228"/>
      <c r="WW157" s="228"/>
      <c r="WX157" s="228"/>
      <c r="WY157" s="228"/>
      <c r="WZ157" s="228"/>
      <c r="XA157" s="228"/>
      <c r="XB157" s="228"/>
      <c r="XC157" s="228"/>
      <c r="XD157" s="228"/>
      <c r="XE157" s="228"/>
      <c r="XF157" s="228"/>
      <c r="XG157" s="228"/>
      <c r="XH157" s="228"/>
      <c r="XI157" s="228"/>
      <c r="XJ157" s="228"/>
      <c r="XK157" s="228"/>
      <c r="XL157" s="228"/>
      <c r="XM157" s="228"/>
      <c r="XN157" s="228"/>
      <c r="XO157" s="228"/>
      <c r="XP157" s="228"/>
      <c r="XQ157" s="228"/>
      <c r="XR157" s="228"/>
      <c r="XS157" s="228"/>
      <c r="XT157" s="228"/>
      <c r="XU157" s="228"/>
      <c r="XV157" s="228"/>
      <c r="XW157" s="228"/>
      <c r="XX157" s="228"/>
      <c r="XY157" s="228"/>
      <c r="XZ157" s="228"/>
      <c r="YA157" s="228"/>
      <c r="YB157" s="228"/>
      <c r="YC157" s="228"/>
      <c r="YD157" s="228"/>
      <c r="YE157" s="228"/>
      <c r="YF157" s="228"/>
      <c r="YG157" s="228"/>
      <c r="YH157" s="228"/>
      <c r="YI157" s="228"/>
      <c r="YJ157" s="228"/>
      <c r="YK157" s="228"/>
      <c r="YL157" s="228"/>
      <c r="YM157" s="228"/>
      <c r="YN157" s="228"/>
      <c r="YO157" s="228"/>
      <c r="YP157" s="228"/>
      <c r="YQ157" s="228"/>
      <c r="YR157" s="228"/>
      <c r="YS157" s="228"/>
      <c r="YT157" s="228"/>
      <c r="YU157" s="228"/>
      <c r="YV157" s="228"/>
      <c r="YW157" s="228"/>
      <c r="YX157" s="228"/>
      <c r="YY157" s="228"/>
      <c r="YZ157" s="228"/>
      <c r="ZA157" s="228"/>
      <c r="ZB157" s="228"/>
      <c r="ZC157" s="228"/>
      <c r="ZD157" s="228"/>
      <c r="ZE157" s="228"/>
      <c r="ZF157" s="228"/>
      <c r="ZG157" s="228"/>
      <c r="ZH157" s="228"/>
      <c r="ZI157" s="228"/>
      <c r="ZJ157" s="228"/>
      <c r="ZK157" s="228"/>
      <c r="ZL157" s="228"/>
      <c r="ZM157" s="228"/>
      <c r="ZN157" s="228"/>
      <c r="ZO157" s="228"/>
      <c r="ZP157" s="228"/>
      <c r="ZQ157" s="228"/>
      <c r="ZR157" s="228"/>
      <c r="ZS157" s="228"/>
      <c r="ZT157" s="228"/>
      <c r="ZU157" s="228"/>
      <c r="ZV157" s="228"/>
      <c r="ZW157" s="228"/>
      <c r="ZX157" s="228"/>
      <c r="ZY157" s="228"/>
      <c r="ZZ157" s="228"/>
      <c r="AAA157" s="228"/>
      <c r="AAB157" s="228"/>
      <c r="AAC157" s="228"/>
      <c r="AAD157" s="228"/>
      <c r="AAE157" s="228"/>
      <c r="AAF157" s="228"/>
      <c r="AAG157" s="228"/>
      <c r="AAH157" s="228"/>
      <c r="AAI157" s="228"/>
      <c r="AAJ157" s="228"/>
      <c r="AAK157" s="228"/>
      <c r="AAL157" s="228"/>
      <c r="AAM157" s="228"/>
      <c r="AAN157" s="228"/>
      <c r="AAO157" s="228"/>
      <c r="AAP157" s="228"/>
      <c r="AAQ157" s="228"/>
      <c r="AAR157" s="228"/>
      <c r="AAS157" s="228"/>
      <c r="AAT157" s="228"/>
      <c r="AAU157" s="228"/>
      <c r="AAV157" s="228"/>
      <c r="AAW157" s="228"/>
      <c r="AAX157" s="228"/>
      <c r="AAY157" s="228"/>
      <c r="AAZ157" s="228"/>
      <c r="ABA157" s="228"/>
      <c r="ABB157" s="228"/>
      <c r="ABC157" s="228"/>
      <c r="ABD157" s="228"/>
      <c r="ABE157" s="228"/>
      <c r="ABF157" s="228"/>
      <c r="ABG157" s="228"/>
      <c r="ABH157" s="228"/>
      <c r="ABI157" s="228"/>
      <c r="ABJ157" s="228"/>
      <c r="ABK157" s="228"/>
      <c r="ABL157" s="228"/>
      <c r="ABM157" s="228"/>
      <c r="ABN157" s="228"/>
      <c r="ABO157" s="228"/>
      <c r="ABP157" s="228"/>
      <c r="ABQ157" s="228"/>
      <c r="ABR157" s="228"/>
      <c r="ABS157" s="228"/>
      <c r="ABT157" s="228"/>
      <c r="ABU157" s="228"/>
      <c r="ABV157" s="228"/>
      <c r="ABW157" s="228"/>
      <c r="ABX157" s="228"/>
      <c r="ABY157" s="228"/>
      <c r="ABZ157" s="228"/>
      <c r="ACA157" s="228"/>
      <c r="ACB157" s="228"/>
      <c r="ACC157" s="228"/>
      <c r="ACD157" s="228"/>
      <c r="ACE157" s="228"/>
      <c r="ACF157" s="228"/>
      <c r="ACG157" s="228"/>
      <c r="ACH157" s="228"/>
      <c r="ACI157" s="228"/>
      <c r="ACJ157" s="228"/>
      <c r="ACK157" s="228"/>
      <c r="ACL157" s="228"/>
      <c r="ACM157" s="228"/>
      <c r="ACN157" s="228"/>
      <c r="ACO157" s="228"/>
      <c r="ACP157" s="228"/>
      <c r="ACQ157" s="228"/>
      <c r="ACR157" s="228"/>
      <c r="ACS157" s="228"/>
      <c r="ACT157" s="228"/>
      <c r="ACU157" s="228"/>
      <c r="ACV157" s="228"/>
      <c r="ACW157" s="228"/>
      <c r="ACX157" s="228"/>
      <c r="ACY157" s="228"/>
      <c r="ACZ157" s="228"/>
      <c r="ADA157" s="228"/>
      <c r="ADB157" s="228"/>
      <c r="ADC157" s="228"/>
      <c r="ADD157" s="228"/>
      <c r="ADE157" s="228"/>
      <c r="ADF157" s="228"/>
      <c r="ADG157" s="228"/>
      <c r="ADH157" s="228"/>
      <c r="ADI157" s="228"/>
      <c r="ADJ157" s="228"/>
      <c r="ADK157" s="228"/>
      <c r="ADL157" s="228"/>
      <c r="ADM157" s="228"/>
      <c r="ADN157" s="228"/>
      <c r="ADO157" s="228"/>
      <c r="ADP157" s="228"/>
      <c r="ADQ157" s="228"/>
      <c r="ADR157" s="228"/>
      <c r="ADS157" s="228"/>
      <c r="ADT157" s="228"/>
      <c r="ADU157" s="228"/>
      <c r="ADV157" s="228"/>
      <c r="ADW157" s="228"/>
      <c r="ADX157" s="228"/>
      <c r="ADY157" s="228"/>
      <c r="ADZ157" s="228"/>
      <c r="AEA157" s="228"/>
      <c r="AEB157" s="228"/>
      <c r="AEC157" s="228"/>
      <c r="AED157" s="228"/>
      <c r="AEE157" s="228"/>
      <c r="AEF157" s="228"/>
      <c r="AEG157" s="228"/>
      <c r="AEH157" s="228"/>
      <c r="AEI157" s="228"/>
      <c r="AEJ157" s="228"/>
      <c r="AEK157" s="228"/>
      <c r="AEL157" s="228"/>
      <c r="AEM157" s="228"/>
      <c r="AEN157" s="228"/>
      <c r="AEO157" s="228"/>
      <c r="AEP157" s="228"/>
      <c r="AEQ157" s="228"/>
      <c r="AER157" s="228"/>
      <c r="AES157" s="228"/>
      <c r="AET157" s="228"/>
      <c r="AEU157" s="228"/>
      <c r="AEV157" s="228"/>
      <c r="AEW157" s="228"/>
      <c r="AEX157" s="228"/>
      <c r="AEY157" s="228"/>
      <c r="AEZ157" s="228"/>
      <c r="AFA157" s="228"/>
      <c r="AFB157" s="228"/>
      <c r="AFC157" s="228"/>
      <c r="AFD157" s="228"/>
      <c r="AFE157" s="228"/>
      <c r="AFF157" s="228"/>
      <c r="AFG157" s="228"/>
      <c r="AFH157" s="228"/>
      <c r="AFI157" s="228"/>
      <c r="AFJ157" s="228"/>
      <c r="AFK157" s="228"/>
      <c r="AFL157" s="228"/>
      <c r="AFM157" s="228"/>
      <c r="AFN157" s="228"/>
      <c r="AFO157" s="228"/>
      <c r="AFP157" s="228"/>
      <c r="AFQ157" s="228"/>
      <c r="AFR157" s="228"/>
      <c r="AFS157" s="228"/>
      <c r="AFT157" s="228"/>
      <c r="AFU157" s="228"/>
      <c r="AFV157" s="228"/>
      <c r="AFW157" s="228"/>
      <c r="AFX157" s="228"/>
      <c r="AFY157" s="228"/>
      <c r="AFZ157" s="228"/>
      <c r="AGA157" s="228"/>
      <c r="AGB157" s="228"/>
      <c r="AGC157" s="228"/>
      <c r="AGD157" s="228"/>
      <c r="AGE157" s="228"/>
      <c r="AGF157" s="228"/>
      <c r="AGG157" s="228"/>
      <c r="AGH157" s="228"/>
      <c r="AGI157" s="228"/>
      <c r="AGJ157" s="228"/>
      <c r="AGK157" s="228"/>
      <c r="AGL157" s="228"/>
      <c r="AGM157" s="228"/>
      <c r="AGN157" s="228"/>
      <c r="AGO157" s="228"/>
      <c r="AGP157" s="228"/>
      <c r="AGQ157" s="228"/>
      <c r="AGR157" s="228"/>
      <c r="AGS157" s="228"/>
      <c r="AGT157" s="228"/>
      <c r="AGU157" s="228"/>
      <c r="AGV157" s="228"/>
      <c r="AGW157" s="228"/>
      <c r="AGX157" s="228"/>
      <c r="AGY157" s="228"/>
      <c r="AGZ157" s="228"/>
      <c r="AHA157" s="228"/>
      <c r="AHB157" s="228"/>
      <c r="AHC157" s="228"/>
      <c r="AHD157" s="228"/>
      <c r="AHE157" s="228"/>
      <c r="AHF157" s="228"/>
      <c r="AHG157" s="228"/>
      <c r="AHH157" s="228"/>
      <c r="AHI157" s="228"/>
      <c r="AHJ157" s="228"/>
      <c r="AHK157" s="228"/>
      <c r="AHL157" s="228"/>
      <c r="AHM157" s="228"/>
      <c r="AHN157" s="228"/>
      <c r="AHO157" s="228"/>
      <c r="AHP157" s="228"/>
      <c r="AHQ157" s="228"/>
      <c r="AHR157" s="228"/>
      <c r="AHS157" s="228"/>
      <c r="AHT157" s="228"/>
      <c r="AHU157" s="228"/>
      <c r="AHV157" s="228"/>
      <c r="AHW157" s="228"/>
      <c r="AHX157" s="228"/>
      <c r="AHY157" s="228"/>
      <c r="AHZ157" s="228"/>
      <c r="AIA157" s="228"/>
      <c r="AIB157" s="228"/>
      <c r="AIC157" s="228"/>
      <c r="AID157" s="228"/>
      <c r="AIE157" s="228"/>
      <c r="AIF157" s="228"/>
      <c r="AIG157" s="228"/>
      <c r="AIH157" s="228"/>
      <c r="AII157" s="228"/>
      <c r="AIJ157" s="228"/>
      <c r="AIK157" s="228"/>
      <c r="AIL157" s="228"/>
      <c r="AIM157" s="228"/>
      <c r="AIN157" s="228"/>
      <c r="AIO157" s="228"/>
      <c r="AIP157" s="228"/>
      <c r="AIQ157" s="228"/>
      <c r="AIR157" s="228"/>
      <c r="AIS157" s="228"/>
      <c r="AIT157" s="228"/>
      <c r="AIU157" s="228"/>
      <c r="AIV157" s="228"/>
      <c r="AIW157" s="228"/>
      <c r="AIX157" s="228"/>
      <c r="AIY157" s="228"/>
      <c r="AIZ157" s="228"/>
      <c r="AJA157" s="228"/>
      <c r="AJB157" s="228"/>
      <c r="AJC157" s="228"/>
      <c r="AJD157" s="228"/>
      <c r="AJE157" s="228"/>
      <c r="AJF157" s="228"/>
      <c r="AJG157" s="228"/>
      <c r="AJH157" s="228"/>
      <c r="AJI157" s="228"/>
      <c r="AJJ157" s="228"/>
      <c r="AJK157" s="228"/>
      <c r="AJL157" s="228"/>
      <c r="AJM157" s="228"/>
      <c r="AJN157" s="228"/>
      <c r="AJO157" s="228"/>
      <c r="AJP157" s="228"/>
      <c r="AJQ157" s="228"/>
      <c r="AJR157" s="228"/>
      <c r="AJS157" s="228"/>
      <c r="AJT157" s="228"/>
      <c r="AJU157" s="228"/>
      <c r="AJV157" s="228"/>
      <c r="AJW157" s="228"/>
      <c r="AJX157" s="228"/>
      <c r="AJY157" s="228"/>
      <c r="AJZ157" s="228"/>
      <c r="AKA157" s="228"/>
      <c r="AKB157" s="228"/>
      <c r="AKC157" s="228"/>
      <c r="AKD157" s="228"/>
      <c r="AKE157" s="228"/>
      <c r="AKF157" s="228"/>
      <c r="AKG157" s="228"/>
      <c r="AKH157" s="228"/>
      <c r="AKI157" s="228"/>
      <c r="AKJ157" s="228"/>
      <c r="AKK157" s="228"/>
      <c r="AKL157" s="228"/>
      <c r="AKM157" s="228"/>
      <c r="AKN157" s="228"/>
      <c r="AKO157" s="228"/>
      <c r="AKP157" s="228"/>
      <c r="AKQ157" s="228"/>
      <c r="AKR157" s="228"/>
      <c r="AKS157" s="228"/>
      <c r="AKT157" s="228"/>
      <c r="AKU157" s="228"/>
      <c r="AKV157" s="228"/>
      <c r="AKW157" s="228"/>
      <c r="AKX157" s="228"/>
      <c r="AKY157" s="228"/>
      <c r="AKZ157" s="228"/>
      <c r="ALA157" s="228"/>
      <c r="ALB157" s="228"/>
      <c r="ALC157" s="228"/>
      <c r="ALD157" s="228"/>
      <c r="ALE157" s="228"/>
      <c r="ALF157" s="228"/>
      <c r="ALG157" s="228"/>
      <c r="ALH157" s="228"/>
      <c r="ALI157" s="228"/>
      <c r="ALJ157" s="228"/>
      <c r="ALK157" s="228"/>
      <c r="ALL157" s="228"/>
      <c r="ALM157" s="228"/>
      <c r="ALN157" s="228"/>
      <c r="ALO157" s="228"/>
      <c r="ALP157" s="228"/>
      <c r="ALQ157" s="228"/>
      <c r="ALR157" s="228"/>
      <c r="ALS157" s="228"/>
      <c r="ALT157" s="228"/>
      <c r="ALU157" s="228"/>
      <c r="ALV157" s="228"/>
      <c r="ALW157" s="228"/>
      <c r="ALX157" s="228"/>
      <c r="ALY157" s="228"/>
      <c r="ALZ157" s="228"/>
      <c r="AMA157" s="228"/>
      <c r="AMB157" s="228"/>
      <c r="AMC157" s="228"/>
      <c r="AMD157" s="228"/>
      <c r="AME157" s="228"/>
      <c r="AMF157" s="228"/>
      <c r="AMG157" s="228"/>
      <c r="AMH157" s="228"/>
      <c r="AMI157" s="228"/>
      <c r="AMJ157" s="228"/>
      <c r="AMK157" s="228"/>
      <c r="AML157" s="228"/>
      <c r="AMM157" s="228"/>
      <c r="AMN157" s="228"/>
      <c r="AMO157" s="228"/>
      <c r="AMP157" s="228"/>
      <c r="AMQ157" s="228"/>
      <c r="AMR157" s="228"/>
      <c r="AMS157" s="228"/>
      <c r="AMT157" s="228"/>
      <c r="AMU157" s="228"/>
      <c r="AMV157" s="228"/>
      <c r="AMW157" s="228"/>
      <c r="AMX157" s="228"/>
    </row>
    <row r="158" spans="1:1038" ht="18" customHeight="1">
      <c r="A158" s="125" t="s">
        <v>1452</v>
      </c>
      <c r="B158" s="126" t="s">
        <v>1294</v>
      </c>
      <c r="D158" s="126" t="s">
        <v>1279</v>
      </c>
      <c r="E158" s="126">
        <v>27</v>
      </c>
      <c r="F158" s="126">
        <v>3</v>
      </c>
      <c r="G158" s="285" t="str">
        <f t="shared" si="45"/>
        <v>27-3</v>
      </c>
      <c r="H158" s="277">
        <v>0</v>
      </c>
      <c r="I158" s="126">
        <v>41</v>
      </c>
      <c r="K158" s="545" t="b">
        <f>IF(I159=1,IF(((VLOOKUP($G158,[1]Depth_Lookup!#REF!,9,FALSE))-(H158/100))=0,"Good",IF(((VLOOKUP($G158,[1]Depth_Lookup!$A$3:$J$550,9,FALSE))-(H158/100))&gt;0,"Too Short","Too Long")))</f>
        <v>0</v>
      </c>
      <c r="L158" s="171">
        <f>(VLOOKUP($G158,Depth_Lookup!$A$3:$J$410,10,FALSE))+(H158/100)</f>
        <v>61.435000000000002</v>
      </c>
      <c r="M158" s="171">
        <f>(VLOOKUP($G158,Depth_Lookup!$A$3:$J$410,10,FALSE))+(I158/100)</f>
        <v>61.844999999999999</v>
      </c>
      <c r="N158" s="127" t="s">
        <v>1506</v>
      </c>
      <c r="O158" s="126" t="s">
        <v>1280</v>
      </c>
      <c r="P158" s="126" t="s">
        <v>853</v>
      </c>
      <c r="Q158" s="126" t="s">
        <v>125</v>
      </c>
      <c r="R158" s="196" t="s">
        <v>1633</v>
      </c>
      <c r="S158" s="126" t="s">
        <v>94</v>
      </c>
      <c r="W158" s="126" t="s">
        <v>102</v>
      </c>
      <c r="X158" s="202">
        <v>5</v>
      </c>
      <c r="Y158" s="126" t="s">
        <v>90</v>
      </c>
      <c r="Z158" s="126" t="s">
        <v>91</v>
      </c>
      <c r="AF158" s="196" t="e">
        <v>#N/A</v>
      </c>
      <c r="AI158" s="130">
        <v>78</v>
      </c>
      <c r="AO158" s="130"/>
      <c r="AU158" s="130"/>
      <c r="BA158" s="130">
        <v>20</v>
      </c>
      <c r="BB158" s="126">
        <v>5</v>
      </c>
      <c r="BC158" s="126">
        <v>5</v>
      </c>
      <c r="BD158" s="126" t="s">
        <v>1330</v>
      </c>
      <c r="BE158" s="126" t="s">
        <v>1331</v>
      </c>
      <c r="BG158" s="130"/>
      <c r="BM158" s="130">
        <v>2</v>
      </c>
      <c r="BN158" s="126">
        <v>1</v>
      </c>
      <c r="BO158" s="126">
        <v>0.3</v>
      </c>
      <c r="BP158" s="126" t="s">
        <v>1330</v>
      </c>
      <c r="BQ158" s="126" t="s">
        <v>1331</v>
      </c>
      <c r="BY158" s="130"/>
      <c r="CE158" s="126" t="s">
        <v>1512</v>
      </c>
      <c r="CG158" s="131"/>
      <c r="CH158" s="132" t="s">
        <v>1513</v>
      </c>
      <c r="CI158" s="132">
        <v>100</v>
      </c>
      <c r="CJ158" s="132" t="s">
        <v>514</v>
      </c>
      <c r="CK158" s="133"/>
      <c r="CL158" s="134"/>
      <c r="CM158" s="134"/>
      <c r="CN158" s="134"/>
      <c r="CO158" s="134"/>
      <c r="CP158" s="134"/>
      <c r="CQ158" s="134"/>
      <c r="CR158" s="134"/>
      <c r="CS158" s="134"/>
      <c r="CT158" s="134"/>
      <c r="CU158" s="134"/>
      <c r="CV158" s="134"/>
      <c r="CW158" s="134"/>
      <c r="CX158" s="134"/>
      <c r="CY158" s="134"/>
      <c r="CZ158" s="134"/>
      <c r="DA158" s="134"/>
      <c r="DB158" s="134">
        <v>75</v>
      </c>
      <c r="DC158" s="135">
        <v>4</v>
      </c>
      <c r="DD158" s="134"/>
      <c r="DE158" s="134"/>
      <c r="DF158" s="134"/>
      <c r="DG158" s="134"/>
      <c r="DH158" s="134"/>
      <c r="DI158" s="134"/>
      <c r="DJ158" s="134">
        <v>21</v>
      </c>
      <c r="DK158" s="207">
        <v>100</v>
      </c>
      <c r="DL158" s="131"/>
      <c r="DM158" s="134"/>
      <c r="DN158" s="134"/>
      <c r="DO158" s="136"/>
      <c r="DQ158" s="131"/>
      <c r="DR158" s="136"/>
      <c r="DS158" s="131"/>
      <c r="DT158" s="138" t="s">
        <v>1508</v>
      </c>
      <c r="DW158" s="213">
        <v>100</v>
      </c>
      <c r="DX158" s="214" t="e">
        <v>#N/A</v>
      </c>
      <c r="DY158" s="139" t="s">
        <v>1509</v>
      </c>
      <c r="DZ158" s="139" t="s">
        <v>1514</v>
      </c>
      <c r="EA158" s="139"/>
      <c r="ED158" s="229" t="s">
        <v>2517</v>
      </c>
      <c r="EE158" s="140"/>
      <c r="EG158" s="140"/>
      <c r="EI158" s="218" t="e">
        <f>VLOOKUP(EH158,definitions_list_mag!$Y$12:$Z$15,2,FALSE)</f>
        <v>#N/A</v>
      </c>
      <c r="EJ158" s="143"/>
      <c r="EK158" s="221" t="e">
        <f>VLOOKUP(EJ158,definitions_list_mag!$AT$3:$AU$5,2,FALSE)</f>
        <v>#N/A</v>
      </c>
      <c r="EM158" s="109"/>
      <c r="EN158" s="109"/>
      <c r="EZ158" s="192" t="e">
        <f t="shared" si="46"/>
        <v>#DIV/0!</v>
      </c>
      <c r="FA158" s="192" t="e">
        <f t="shared" si="47"/>
        <v>#DIV/0!</v>
      </c>
      <c r="FB158" s="192" t="e">
        <f t="shared" si="48"/>
        <v>#DIV/0!</v>
      </c>
      <c r="FC158" s="192" t="e">
        <f t="shared" si="49"/>
        <v>#DIV/0!</v>
      </c>
      <c r="FD158" s="192" t="e">
        <f t="shared" si="50"/>
        <v>#DIV/0!</v>
      </c>
      <c r="FE158" s="193" t="e">
        <f t="shared" si="51"/>
        <v>#DIV/0!</v>
      </c>
      <c r="FF158" s="194" t="e">
        <f t="shared" si="52"/>
        <v>#DIV/0!</v>
      </c>
      <c r="FG158" s="143"/>
      <c r="FI158" s="778">
        <f t="shared" si="53"/>
        <v>0</v>
      </c>
      <c r="FJ158" s="779" t="e">
        <f t="shared" si="54"/>
        <v>#DIV/0!</v>
      </c>
      <c r="FK158" s="779" t="e">
        <f t="shared" si="55"/>
        <v>#DIV/0!</v>
      </c>
      <c r="FL158" s="780" t="e">
        <f t="shared" si="56"/>
        <v>#DIV/0!</v>
      </c>
      <c r="FM158" s="169" t="e">
        <f t="shared" si="57"/>
        <v>#DIV/0!</v>
      </c>
      <c r="FN158" s="783" t="e">
        <f t="shared" si="58"/>
        <v>#DIV/0!</v>
      </c>
    </row>
    <row r="159" spans="1:1038" ht="18" customHeight="1">
      <c r="A159" s="125" t="s">
        <v>1452</v>
      </c>
      <c r="B159" s="126" t="s">
        <v>1294</v>
      </c>
      <c r="D159" s="126" t="s">
        <v>1279</v>
      </c>
      <c r="E159" s="126">
        <v>27</v>
      </c>
      <c r="F159" s="126">
        <v>3</v>
      </c>
      <c r="G159" s="285" t="str">
        <f t="shared" si="45"/>
        <v>27-3</v>
      </c>
      <c r="H159" s="277">
        <v>41</v>
      </c>
      <c r="I159" s="126">
        <v>42</v>
      </c>
      <c r="K159" s="545" t="b">
        <f>IF(I160=1,IF(((VLOOKUP($G159,[1]Depth_Lookup!#REF!,9,FALSE))-(H159/100))=0,"Good",IF(((VLOOKUP($G159,[1]Depth_Lookup!$A$3:$J$550,9,FALSE))-(H159/100))&gt;0,"Too Short","Too Long")))</f>
        <v>0</v>
      </c>
      <c r="L159" s="171">
        <f>(VLOOKUP($G159,Depth_Lookup!$A$3:$J$410,10,FALSE))+(H159/100)</f>
        <v>61.844999999999999</v>
      </c>
      <c r="M159" s="171">
        <f>(VLOOKUP($G159,Depth_Lookup!$A$3:$J$410,10,FALSE))+(I159/100)</f>
        <v>61.855000000000004</v>
      </c>
      <c r="N159" s="127" t="s">
        <v>1506</v>
      </c>
      <c r="Q159" s="126" t="s">
        <v>137</v>
      </c>
      <c r="R159" s="196" t="s">
        <v>137</v>
      </c>
      <c r="S159" s="126" t="s">
        <v>98</v>
      </c>
      <c r="U159" s="126" t="s">
        <v>95</v>
      </c>
      <c r="V159" s="126" t="s">
        <v>96</v>
      </c>
      <c r="W159" s="126" t="s">
        <v>112</v>
      </c>
      <c r="X159" s="202">
        <v>4</v>
      </c>
      <c r="Y159" s="126" t="s">
        <v>90</v>
      </c>
      <c r="Z159" s="126" t="s">
        <v>91</v>
      </c>
      <c r="AF159" s="196" t="e">
        <v>#N/A</v>
      </c>
      <c r="AI159" s="130">
        <v>10</v>
      </c>
      <c r="AJ159" s="126">
        <v>3</v>
      </c>
      <c r="AK159" s="126">
        <v>2</v>
      </c>
      <c r="AL159" s="126" t="s">
        <v>1330</v>
      </c>
      <c r="AM159" s="126" t="s">
        <v>1331</v>
      </c>
      <c r="AO159" s="130">
        <v>5</v>
      </c>
      <c r="AP159" s="126">
        <v>3</v>
      </c>
      <c r="AQ159" s="126">
        <v>2</v>
      </c>
      <c r="AR159" s="126" t="s">
        <v>1330</v>
      </c>
      <c r="AS159" s="126" t="s">
        <v>1331</v>
      </c>
      <c r="AU159" s="130">
        <v>85</v>
      </c>
      <c r="AV159" s="126">
        <v>5</v>
      </c>
      <c r="AW159" s="126">
        <v>4</v>
      </c>
      <c r="AX159" s="126" t="s">
        <v>1330</v>
      </c>
      <c r="AY159" s="126" t="s">
        <v>1331</v>
      </c>
      <c r="BA159" s="130"/>
      <c r="BG159" s="130"/>
      <c r="BM159" s="130"/>
      <c r="BY159" s="130"/>
      <c r="CG159" s="131"/>
      <c r="CH159" s="132" t="s">
        <v>1515</v>
      </c>
      <c r="CI159" s="132">
        <v>100</v>
      </c>
      <c r="CJ159" s="132" t="s">
        <v>815</v>
      </c>
      <c r="CK159" s="133"/>
      <c r="CL159" s="134"/>
      <c r="CM159" s="134"/>
      <c r="CN159" s="134"/>
      <c r="CO159" s="134"/>
      <c r="CP159" s="134"/>
      <c r="CQ159" s="134"/>
      <c r="CR159" s="134"/>
      <c r="CS159" s="134"/>
      <c r="CT159" s="134"/>
      <c r="CU159" s="134"/>
      <c r="CV159" s="134"/>
      <c r="CW159" s="134"/>
      <c r="CX159" s="134"/>
      <c r="CY159" s="134"/>
      <c r="CZ159" s="134"/>
      <c r="DA159" s="134"/>
      <c r="DB159" s="134">
        <v>30</v>
      </c>
      <c r="DD159" s="134">
        <v>5</v>
      </c>
      <c r="DE159" s="134"/>
      <c r="DF159" s="134"/>
      <c r="DG159" s="134"/>
      <c r="DH159" s="134"/>
      <c r="DI159" s="134"/>
      <c r="DJ159" s="134">
        <v>65</v>
      </c>
      <c r="DK159" s="207">
        <v>100</v>
      </c>
      <c r="DL159" s="131"/>
      <c r="DM159" s="134" t="s">
        <v>696</v>
      </c>
      <c r="DN159" s="134" t="s">
        <v>1516</v>
      </c>
      <c r="DO159" s="136" t="s">
        <v>1517</v>
      </c>
      <c r="DQ159" s="131"/>
      <c r="DR159" s="136" t="s">
        <v>1518</v>
      </c>
      <c r="DS159" s="131"/>
      <c r="DT159" s="138"/>
      <c r="DU159" s="135" t="s">
        <v>1519</v>
      </c>
      <c r="DV159" s="135" t="s">
        <v>849</v>
      </c>
      <c r="DW159" s="213">
        <v>100</v>
      </c>
      <c r="DX159" s="214" t="e">
        <v>#N/A</v>
      </c>
      <c r="DY159" s="139"/>
      <c r="DZ159" s="139"/>
      <c r="EA159" s="139"/>
      <c r="ED159" s="229" t="s">
        <v>2517</v>
      </c>
      <c r="EE159" s="140"/>
      <c r="EG159" s="140"/>
      <c r="EI159" s="218" t="e">
        <f>VLOOKUP(EH159,definitions_list_mag!$Y$12:$Z$15,2,FALSE)</f>
        <v>#N/A</v>
      </c>
      <c r="EJ159" s="143"/>
      <c r="EK159" s="221" t="e">
        <f>VLOOKUP(EJ159,definitions_list_mag!$AT$3:$AU$5,2,FALSE)</f>
        <v>#N/A</v>
      </c>
      <c r="EM159" s="109"/>
      <c r="EN159" s="109" t="s">
        <v>1448</v>
      </c>
      <c r="EO159" s="144">
        <v>1.2</v>
      </c>
      <c r="EQ159" s="144" t="s">
        <v>1642</v>
      </c>
      <c r="EV159" s="112">
        <v>8</v>
      </c>
      <c r="EW159" s="112">
        <v>90</v>
      </c>
      <c r="EX159" s="112">
        <v>20</v>
      </c>
      <c r="EY159" s="112">
        <v>180</v>
      </c>
      <c r="EZ159" s="192">
        <f t="shared" si="46"/>
        <v>-21.113208688049525</v>
      </c>
      <c r="FA159" s="192">
        <f t="shared" si="47"/>
        <v>338.88679131195045</v>
      </c>
      <c r="FB159" s="192">
        <f t="shared" si="48"/>
        <v>68.686181243994696</v>
      </c>
      <c r="FC159" s="192">
        <f t="shared" si="49"/>
        <v>68.886791311950475</v>
      </c>
      <c r="FD159" s="192">
        <f t="shared" si="50"/>
        <v>21.313818756005304</v>
      </c>
      <c r="FE159" s="193">
        <f t="shared" si="51"/>
        <v>158.88679131195045</v>
      </c>
      <c r="FF159" s="194">
        <f t="shared" si="52"/>
        <v>21.313818756005304</v>
      </c>
      <c r="FG159" s="143" t="s">
        <v>1643</v>
      </c>
      <c r="FI159" s="778">
        <f t="shared" si="53"/>
        <v>1.2</v>
      </c>
      <c r="FJ159" s="779">
        <f t="shared" si="54"/>
        <v>21.313818756005304</v>
      </c>
      <c r="FK159" s="779">
        <f t="shared" si="55"/>
        <v>68.686181243994696</v>
      </c>
      <c r="FL159" s="780">
        <f t="shared" si="56"/>
        <v>1.1988000133292822</v>
      </c>
      <c r="FM159" s="169">
        <f t="shared" si="57"/>
        <v>0.93160359054302533</v>
      </c>
      <c r="FN159" s="783">
        <f t="shared" si="58"/>
        <v>1.1179243086516304</v>
      </c>
    </row>
    <row r="160" spans="1:1038" s="288" customFormat="1" ht="18" customHeight="1">
      <c r="A160" s="352" t="s">
        <v>1452</v>
      </c>
      <c r="B160" s="227" t="s">
        <v>1294</v>
      </c>
      <c r="C160" s="227"/>
      <c r="D160" s="227" t="s">
        <v>1279</v>
      </c>
      <c r="E160" s="227">
        <v>27</v>
      </c>
      <c r="F160" s="227">
        <v>3</v>
      </c>
      <c r="G160" s="285" t="str">
        <f t="shared" si="45"/>
        <v>27-3</v>
      </c>
      <c r="H160" s="278">
        <v>42</v>
      </c>
      <c r="I160" s="227">
        <v>68</v>
      </c>
      <c r="J160" s="226"/>
      <c r="K160" s="545" t="b">
        <f>IF(I161=1,IF(((VLOOKUP($G160,[1]Depth_Lookup!#REF!,9,FALSE))-(H160/100))=0,"Good",IF(((VLOOKUP($G160,[1]Depth_Lookup!$A$3:$J$550,9,FALSE))-(H160/100))&gt;0,"Too Short","Too Long")))</f>
        <v>0</v>
      </c>
      <c r="L160" s="171">
        <f>(VLOOKUP($G160,Depth_Lookup!$A$3:$J$410,10,FALSE))+(H160/100)</f>
        <v>61.855000000000004</v>
      </c>
      <c r="M160" s="171">
        <f>(VLOOKUP($G160,Depth_Lookup!$A$3:$J$410,10,FALSE))+(I160/100)</f>
        <v>62.115000000000002</v>
      </c>
      <c r="N160" s="353" t="s">
        <v>1506</v>
      </c>
      <c r="O160" s="227">
        <v>4</v>
      </c>
      <c r="P160" s="227" t="s">
        <v>853</v>
      </c>
      <c r="Q160" s="227" t="s">
        <v>125</v>
      </c>
      <c r="R160" s="286" t="s">
        <v>1633</v>
      </c>
      <c r="S160" s="227" t="s">
        <v>98</v>
      </c>
      <c r="T160" s="227" t="s">
        <v>700</v>
      </c>
      <c r="U160" s="227" t="s">
        <v>95</v>
      </c>
      <c r="V160" s="227" t="s">
        <v>96</v>
      </c>
      <c r="W160" s="227" t="s">
        <v>102</v>
      </c>
      <c r="X160" s="287">
        <v>5</v>
      </c>
      <c r="Y160" s="227" t="s">
        <v>90</v>
      </c>
      <c r="Z160" s="227" t="s">
        <v>91</v>
      </c>
      <c r="AA160" s="227"/>
      <c r="AB160" s="227"/>
      <c r="AC160" s="227"/>
      <c r="AD160" s="227"/>
      <c r="AE160" s="233"/>
      <c r="AF160" s="286" t="e">
        <v>#N/A</v>
      </c>
      <c r="AG160" s="237"/>
      <c r="AH160" s="227"/>
      <c r="AI160" s="240">
        <v>78</v>
      </c>
      <c r="AJ160" s="227"/>
      <c r="AK160" s="227"/>
      <c r="AL160" s="227"/>
      <c r="AM160" s="227"/>
      <c r="AN160" s="227"/>
      <c r="AO160" s="240"/>
      <c r="AP160" s="227"/>
      <c r="AQ160" s="227"/>
      <c r="AR160" s="227"/>
      <c r="AS160" s="227"/>
      <c r="AT160" s="227"/>
      <c r="AU160" s="240"/>
      <c r="AV160" s="227"/>
      <c r="AW160" s="227"/>
      <c r="AX160" s="227"/>
      <c r="AY160" s="227"/>
      <c r="AZ160" s="227"/>
      <c r="BA160" s="240">
        <v>20</v>
      </c>
      <c r="BB160" s="227">
        <v>5</v>
      </c>
      <c r="BC160" s="227">
        <v>5</v>
      </c>
      <c r="BD160" s="227" t="s">
        <v>1330</v>
      </c>
      <c r="BE160" s="227" t="s">
        <v>1331</v>
      </c>
      <c r="BF160" s="227"/>
      <c r="BG160" s="240"/>
      <c r="BH160" s="227"/>
      <c r="BI160" s="227"/>
      <c r="BJ160" s="227"/>
      <c r="BK160" s="227"/>
      <c r="BL160" s="227"/>
      <c r="BM160" s="240">
        <v>2</v>
      </c>
      <c r="BN160" s="227">
        <v>1</v>
      </c>
      <c r="BO160" s="227">
        <v>0.3</v>
      </c>
      <c r="BP160" s="227" t="s">
        <v>1330</v>
      </c>
      <c r="BQ160" s="227" t="s">
        <v>1331</v>
      </c>
      <c r="BR160" s="227"/>
      <c r="BS160" s="227"/>
      <c r="BT160" s="227"/>
      <c r="BU160" s="227"/>
      <c r="BV160" s="227"/>
      <c r="BW160" s="227"/>
      <c r="BX160" s="227"/>
      <c r="BY160" s="240"/>
      <c r="BZ160" s="227"/>
      <c r="CA160" s="227"/>
      <c r="CB160" s="227"/>
      <c r="CC160" s="227"/>
      <c r="CD160" s="227"/>
      <c r="CE160" s="227" t="s">
        <v>1520</v>
      </c>
      <c r="CF160" s="227"/>
      <c r="CG160" s="148"/>
      <c r="CH160" s="149" t="s">
        <v>1513</v>
      </c>
      <c r="CI160" s="149">
        <v>100</v>
      </c>
      <c r="CJ160" s="149" t="s">
        <v>514</v>
      </c>
      <c r="CK160" s="151"/>
      <c r="CL160" s="152"/>
      <c r="CM160" s="152"/>
      <c r="CN160" s="152"/>
      <c r="CO160" s="152"/>
      <c r="CP160" s="152"/>
      <c r="CQ160" s="152"/>
      <c r="CR160" s="152"/>
      <c r="CS160" s="152"/>
      <c r="CT160" s="152"/>
      <c r="CU160" s="152"/>
      <c r="CV160" s="152"/>
      <c r="CW160" s="152"/>
      <c r="CX160" s="152"/>
      <c r="CY160" s="152"/>
      <c r="CZ160" s="152"/>
      <c r="DA160" s="152"/>
      <c r="DB160" s="152">
        <v>75</v>
      </c>
      <c r="DC160" s="229">
        <v>4</v>
      </c>
      <c r="DD160" s="152"/>
      <c r="DE160" s="152"/>
      <c r="DF160" s="152"/>
      <c r="DG160" s="152"/>
      <c r="DH160" s="152"/>
      <c r="DI160" s="152"/>
      <c r="DJ160" s="152">
        <v>21</v>
      </c>
      <c r="DK160" s="208">
        <v>100</v>
      </c>
      <c r="DL160" s="148"/>
      <c r="DM160" s="152"/>
      <c r="DO160" s="153"/>
      <c r="DQ160" s="148"/>
      <c r="DR160" s="153"/>
      <c r="DS160" s="148"/>
      <c r="DT160" s="261"/>
      <c r="DU160" s="229"/>
      <c r="DV160" s="229"/>
      <c r="DW160" s="290">
        <v>100</v>
      </c>
      <c r="DX160" s="291" t="e">
        <v>#N/A</v>
      </c>
      <c r="DY160" s="154" t="s">
        <v>1509</v>
      </c>
      <c r="DZ160" s="154" t="s">
        <v>1514</v>
      </c>
      <c r="EA160" s="154"/>
      <c r="EB160" s="229"/>
      <c r="EC160" s="292"/>
      <c r="ED160" s="229" t="s">
        <v>2517</v>
      </c>
      <c r="EE160" s="293"/>
      <c r="EF160" s="294"/>
      <c r="EG160" s="293"/>
      <c r="EH160" s="295"/>
      <c r="EI160" s="296" t="e">
        <f>VLOOKUP(EH160,definitions_list_mag!$Y$12:$Z$15,2,FALSE)</f>
        <v>#N/A</v>
      </c>
      <c r="EJ160" s="297"/>
      <c r="EK160" s="298" t="e">
        <f>VLOOKUP(EJ160,definitions_list_mag!$AT$3:$AU$5,2,FALSE)</f>
        <v>#N/A</v>
      </c>
      <c r="EL160" s="293"/>
      <c r="EM160" s="295"/>
      <c r="EN160" s="295" t="s">
        <v>1448</v>
      </c>
      <c r="EO160" s="321"/>
      <c r="EP160" s="321"/>
      <c r="EQ160" s="321"/>
      <c r="ER160" s="321"/>
      <c r="ES160" s="321"/>
      <c r="ET160" s="321"/>
      <c r="EU160" s="321"/>
      <c r="EV160" s="322"/>
      <c r="EW160" s="322"/>
      <c r="EX160" s="322"/>
      <c r="EY160" s="322"/>
      <c r="EZ160" s="192" t="e">
        <f t="shared" si="46"/>
        <v>#DIV/0!</v>
      </c>
      <c r="FA160" s="192" t="e">
        <f t="shared" si="47"/>
        <v>#DIV/0!</v>
      </c>
      <c r="FB160" s="192" t="e">
        <f t="shared" si="48"/>
        <v>#DIV/0!</v>
      </c>
      <c r="FC160" s="192" t="e">
        <f t="shared" si="49"/>
        <v>#DIV/0!</v>
      </c>
      <c r="FD160" s="192" t="e">
        <f t="shared" si="50"/>
        <v>#DIV/0!</v>
      </c>
      <c r="FE160" s="193" t="e">
        <f t="shared" si="51"/>
        <v>#DIV/0!</v>
      </c>
      <c r="FF160" s="194" t="e">
        <f t="shared" si="52"/>
        <v>#DIV/0!</v>
      </c>
      <c r="FG160" s="297"/>
      <c r="FH160" s="295"/>
      <c r="FI160" s="778">
        <f t="shared" si="53"/>
        <v>0</v>
      </c>
      <c r="FJ160" s="779" t="e">
        <f t="shared" si="54"/>
        <v>#DIV/0!</v>
      </c>
      <c r="FK160" s="779" t="e">
        <f t="shared" si="55"/>
        <v>#DIV/0!</v>
      </c>
      <c r="FL160" s="780" t="e">
        <f t="shared" si="56"/>
        <v>#DIV/0!</v>
      </c>
      <c r="FM160" s="169" t="e">
        <f t="shared" si="57"/>
        <v>#DIV/0!</v>
      </c>
      <c r="FN160" s="783" t="e">
        <f t="shared" si="58"/>
        <v>#DIV/0!</v>
      </c>
      <c r="FO160" s="227"/>
      <c r="FP160" s="227"/>
      <c r="FQ160" s="227"/>
      <c r="FR160" s="227"/>
      <c r="FS160" s="227"/>
      <c r="FT160" s="227"/>
      <c r="FU160" s="227"/>
      <c r="FV160" s="227"/>
      <c r="FW160" s="227"/>
      <c r="FX160" s="227"/>
      <c r="FY160" s="227"/>
      <c r="FZ160" s="227"/>
      <c r="GA160" s="227"/>
      <c r="GB160" s="227"/>
      <c r="GC160" s="227"/>
      <c r="GD160" s="227"/>
      <c r="GE160" s="227"/>
      <c r="GF160" s="227"/>
      <c r="GG160" s="227"/>
      <c r="GH160" s="227"/>
      <c r="GI160" s="227"/>
      <c r="GJ160" s="227"/>
      <c r="GK160" s="227"/>
      <c r="GL160" s="227"/>
      <c r="GM160" s="227"/>
      <c r="GN160" s="227"/>
      <c r="GO160" s="227"/>
      <c r="GP160" s="227"/>
      <c r="GQ160" s="227"/>
      <c r="GR160" s="227"/>
      <c r="GS160" s="227"/>
      <c r="GT160" s="227"/>
      <c r="GU160" s="227"/>
      <c r="GV160" s="227"/>
      <c r="GW160" s="227"/>
      <c r="GX160" s="227"/>
      <c r="GY160" s="227"/>
      <c r="GZ160" s="227"/>
      <c r="HA160" s="227"/>
      <c r="HB160" s="227"/>
      <c r="HC160" s="227"/>
      <c r="HD160" s="227"/>
      <c r="HE160" s="227"/>
      <c r="HF160" s="227"/>
      <c r="HG160" s="227"/>
      <c r="HH160" s="227"/>
      <c r="HI160" s="227"/>
      <c r="HJ160" s="227"/>
      <c r="HK160" s="227"/>
      <c r="HL160" s="227"/>
      <c r="HM160" s="227"/>
      <c r="HN160" s="227"/>
      <c r="HO160" s="227"/>
      <c r="HP160" s="227"/>
      <c r="HQ160" s="227"/>
      <c r="HR160" s="227"/>
      <c r="HS160" s="227"/>
      <c r="HT160" s="227"/>
      <c r="HU160" s="227"/>
      <c r="HV160" s="227"/>
      <c r="HW160" s="227"/>
      <c r="HX160" s="227"/>
      <c r="HY160" s="227"/>
      <c r="HZ160" s="227"/>
      <c r="IA160" s="227"/>
      <c r="IB160" s="227"/>
      <c r="IC160" s="227"/>
      <c r="ID160" s="227"/>
      <c r="IE160" s="227"/>
      <c r="IF160" s="227"/>
      <c r="IG160" s="227"/>
      <c r="IH160" s="227"/>
      <c r="II160" s="227"/>
      <c r="IJ160" s="227"/>
      <c r="IK160" s="227"/>
      <c r="IL160" s="227"/>
      <c r="IM160" s="227"/>
      <c r="IN160" s="227"/>
      <c r="IO160" s="227"/>
      <c r="IP160" s="227"/>
      <c r="IQ160" s="227"/>
      <c r="IR160" s="227"/>
      <c r="IS160" s="227"/>
      <c r="IT160" s="227"/>
      <c r="IU160" s="227"/>
      <c r="IV160" s="227"/>
      <c r="IW160" s="227"/>
      <c r="IX160" s="227"/>
      <c r="IY160" s="227"/>
      <c r="IZ160" s="227"/>
      <c r="JA160" s="227"/>
      <c r="JB160" s="227"/>
      <c r="JC160" s="227"/>
      <c r="JD160" s="227"/>
      <c r="JE160" s="227"/>
      <c r="JF160" s="227"/>
      <c r="JG160" s="227"/>
      <c r="JH160" s="227"/>
      <c r="JI160" s="227"/>
      <c r="JJ160" s="227"/>
      <c r="JK160" s="227"/>
      <c r="JL160" s="227"/>
      <c r="JM160" s="227"/>
      <c r="JN160" s="227"/>
      <c r="JO160" s="227"/>
      <c r="JP160" s="227"/>
      <c r="JQ160" s="227"/>
      <c r="JR160" s="227"/>
      <c r="JS160" s="227"/>
      <c r="JT160" s="227"/>
      <c r="JU160" s="227"/>
      <c r="JV160" s="227"/>
      <c r="JW160" s="227"/>
      <c r="JX160" s="227"/>
      <c r="JY160" s="227"/>
      <c r="JZ160" s="227"/>
      <c r="KA160" s="227"/>
      <c r="KB160" s="227"/>
      <c r="KC160" s="227"/>
      <c r="KD160" s="227"/>
      <c r="KE160" s="227"/>
      <c r="KF160" s="227"/>
      <c r="KG160" s="227"/>
      <c r="KH160" s="227"/>
      <c r="KI160" s="227"/>
      <c r="KJ160" s="227"/>
      <c r="KK160" s="227"/>
      <c r="KL160" s="227"/>
      <c r="KM160" s="227"/>
      <c r="KN160" s="227"/>
      <c r="KO160" s="227"/>
      <c r="KP160" s="227"/>
      <c r="KQ160" s="227"/>
      <c r="KR160" s="227"/>
      <c r="KS160" s="227"/>
      <c r="KT160" s="227"/>
      <c r="KU160" s="227"/>
      <c r="KV160" s="227"/>
      <c r="KW160" s="227"/>
      <c r="KX160" s="227"/>
      <c r="KY160" s="227"/>
      <c r="KZ160" s="227"/>
      <c r="LA160" s="227"/>
      <c r="LB160" s="227"/>
      <c r="LC160" s="227"/>
      <c r="LD160" s="227"/>
      <c r="LE160" s="227"/>
      <c r="LF160" s="227"/>
      <c r="LG160" s="227"/>
      <c r="LH160" s="227"/>
      <c r="LI160" s="227"/>
      <c r="LJ160" s="227"/>
      <c r="LK160" s="227"/>
      <c r="LL160" s="227"/>
      <c r="LM160" s="227"/>
      <c r="LN160" s="227"/>
      <c r="LO160" s="227"/>
      <c r="LP160" s="227"/>
      <c r="LQ160" s="227"/>
      <c r="LR160" s="227"/>
      <c r="LS160" s="227"/>
      <c r="LT160" s="227"/>
      <c r="LU160" s="227"/>
      <c r="LV160" s="227"/>
      <c r="LW160" s="227"/>
      <c r="LX160" s="227"/>
      <c r="LY160" s="227"/>
      <c r="LZ160" s="227"/>
      <c r="MA160" s="227"/>
      <c r="MB160" s="227"/>
      <c r="MC160" s="227"/>
      <c r="MD160" s="227"/>
      <c r="ME160" s="227"/>
      <c r="MF160" s="227"/>
      <c r="MG160" s="227"/>
      <c r="MH160" s="227"/>
      <c r="MI160" s="227"/>
      <c r="MJ160" s="227"/>
      <c r="MK160" s="227"/>
      <c r="ML160" s="227"/>
      <c r="MM160" s="227"/>
      <c r="MN160" s="227"/>
      <c r="MO160" s="227"/>
      <c r="MP160" s="227"/>
      <c r="MQ160" s="227"/>
      <c r="MR160" s="227"/>
      <c r="MS160" s="227"/>
      <c r="MT160" s="227"/>
      <c r="MU160" s="227"/>
      <c r="MV160" s="227"/>
      <c r="MW160" s="227"/>
      <c r="MX160" s="227"/>
      <c r="MY160" s="227"/>
      <c r="MZ160" s="227"/>
      <c r="NA160" s="227"/>
      <c r="NB160" s="227"/>
      <c r="NC160" s="227"/>
      <c r="ND160" s="227"/>
      <c r="NE160" s="227"/>
      <c r="NF160" s="227"/>
      <c r="NG160" s="227"/>
      <c r="NH160" s="227"/>
      <c r="NI160" s="227"/>
      <c r="NJ160" s="227"/>
      <c r="NK160" s="227"/>
      <c r="NL160" s="227"/>
      <c r="NM160" s="227"/>
      <c r="NN160" s="227"/>
      <c r="NO160" s="227"/>
      <c r="NP160" s="227"/>
      <c r="NQ160" s="227"/>
      <c r="NR160" s="227"/>
      <c r="NS160" s="227"/>
      <c r="NT160" s="227"/>
      <c r="NU160" s="227"/>
      <c r="NV160" s="227"/>
      <c r="NW160" s="227"/>
      <c r="NX160" s="227"/>
      <c r="NY160" s="227"/>
      <c r="NZ160" s="227"/>
      <c r="OA160" s="227"/>
      <c r="OB160" s="227"/>
      <c r="OC160" s="227"/>
      <c r="OD160" s="227"/>
      <c r="OE160" s="227"/>
      <c r="OF160" s="227"/>
      <c r="OG160" s="227"/>
      <c r="OH160" s="227"/>
      <c r="OI160" s="227"/>
      <c r="OJ160" s="227"/>
      <c r="OK160" s="227"/>
      <c r="OL160" s="227"/>
      <c r="OM160" s="227"/>
      <c r="ON160" s="227"/>
      <c r="OO160" s="227"/>
      <c r="OP160" s="227"/>
      <c r="OQ160" s="227"/>
      <c r="OR160" s="227"/>
      <c r="OS160" s="227"/>
      <c r="OT160" s="227"/>
      <c r="OU160" s="227"/>
      <c r="OV160" s="227"/>
      <c r="OW160" s="227"/>
      <c r="OX160" s="227"/>
      <c r="OY160" s="227"/>
      <c r="OZ160" s="227"/>
      <c r="PA160" s="227"/>
      <c r="PB160" s="227"/>
      <c r="PC160" s="227"/>
      <c r="PD160" s="227"/>
      <c r="PE160" s="227"/>
      <c r="PF160" s="227"/>
      <c r="PG160" s="227"/>
      <c r="PH160" s="227"/>
      <c r="PI160" s="227"/>
      <c r="PJ160" s="227"/>
      <c r="PK160" s="227"/>
      <c r="PL160" s="227"/>
      <c r="PM160" s="227"/>
      <c r="PN160" s="227"/>
      <c r="PO160" s="227"/>
      <c r="PP160" s="227"/>
      <c r="PQ160" s="227"/>
      <c r="PR160" s="227"/>
      <c r="PS160" s="227"/>
      <c r="PT160" s="227"/>
      <c r="PU160" s="227"/>
      <c r="PV160" s="227"/>
      <c r="PW160" s="227"/>
      <c r="PX160" s="227"/>
      <c r="PY160" s="227"/>
      <c r="PZ160" s="227"/>
      <c r="QA160" s="227"/>
      <c r="QB160" s="227"/>
      <c r="QC160" s="227"/>
      <c r="QD160" s="227"/>
      <c r="QE160" s="227"/>
      <c r="QF160" s="227"/>
      <c r="QG160" s="227"/>
      <c r="QH160" s="227"/>
      <c r="QI160" s="227"/>
      <c r="QJ160" s="227"/>
      <c r="QK160" s="227"/>
      <c r="QL160" s="227"/>
      <c r="QM160" s="227"/>
      <c r="QN160" s="227"/>
      <c r="QO160" s="227"/>
      <c r="QP160" s="227"/>
      <c r="QQ160" s="227"/>
      <c r="QR160" s="227"/>
      <c r="QS160" s="227"/>
      <c r="QT160" s="227"/>
      <c r="QU160" s="227"/>
      <c r="QV160" s="227"/>
      <c r="QW160" s="227"/>
      <c r="QX160" s="227"/>
      <c r="QY160" s="227"/>
      <c r="QZ160" s="227"/>
      <c r="RA160" s="227"/>
      <c r="RB160" s="227"/>
      <c r="RC160" s="227"/>
      <c r="RD160" s="227"/>
      <c r="RE160" s="227"/>
      <c r="RF160" s="227"/>
      <c r="RG160" s="227"/>
      <c r="RH160" s="227"/>
      <c r="RI160" s="227"/>
      <c r="RJ160" s="227"/>
      <c r="RK160" s="227"/>
      <c r="RL160" s="227"/>
      <c r="RM160" s="227"/>
      <c r="RN160" s="227"/>
      <c r="RO160" s="227"/>
      <c r="RP160" s="227"/>
      <c r="RQ160" s="227"/>
      <c r="RR160" s="227"/>
      <c r="RS160" s="227"/>
      <c r="RT160" s="227"/>
      <c r="RU160" s="227"/>
      <c r="RV160" s="227"/>
      <c r="RW160" s="227"/>
      <c r="RX160" s="227"/>
      <c r="RY160" s="227"/>
      <c r="RZ160" s="227"/>
      <c r="SA160" s="227"/>
      <c r="SB160" s="227"/>
      <c r="SC160" s="227"/>
      <c r="SD160" s="227"/>
      <c r="SE160" s="227"/>
      <c r="SF160" s="227"/>
      <c r="SG160" s="227"/>
      <c r="SH160" s="227"/>
      <c r="SI160" s="227"/>
      <c r="SJ160" s="227"/>
      <c r="SK160" s="227"/>
      <c r="SL160" s="227"/>
      <c r="SM160" s="227"/>
      <c r="SN160" s="227"/>
      <c r="SO160" s="227"/>
      <c r="SP160" s="227"/>
      <c r="SQ160" s="227"/>
      <c r="SR160" s="227"/>
      <c r="SS160" s="227"/>
      <c r="ST160" s="227"/>
      <c r="SU160" s="227"/>
      <c r="SV160" s="227"/>
      <c r="SW160" s="227"/>
      <c r="SX160" s="227"/>
      <c r="SY160" s="227"/>
      <c r="SZ160" s="227"/>
      <c r="TA160" s="227"/>
      <c r="TB160" s="227"/>
      <c r="TC160" s="227"/>
      <c r="TD160" s="227"/>
      <c r="TE160" s="227"/>
      <c r="TF160" s="227"/>
      <c r="TG160" s="227"/>
      <c r="TH160" s="227"/>
      <c r="TI160" s="227"/>
      <c r="TJ160" s="227"/>
      <c r="TK160" s="227"/>
      <c r="TL160" s="227"/>
      <c r="TM160" s="227"/>
      <c r="TN160" s="227"/>
      <c r="TO160" s="227"/>
      <c r="TP160" s="227"/>
      <c r="TQ160" s="227"/>
      <c r="TR160" s="227"/>
      <c r="TS160" s="227"/>
      <c r="TT160" s="227"/>
      <c r="TU160" s="227"/>
      <c r="TV160" s="227"/>
      <c r="TW160" s="227"/>
      <c r="TX160" s="227"/>
      <c r="TY160" s="227"/>
      <c r="TZ160" s="227"/>
      <c r="UA160" s="227"/>
      <c r="UB160" s="227"/>
      <c r="UC160" s="227"/>
      <c r="UD160" s="227"/>
      <c r="UE160" s="227"/>
      <c r="UF160" s="227"/>
      <c r="UG160" s="227"/>
      <c r="UH160" s="227"/>
      <c r="UI160" s="227"/>
      <c r="UJ160" s="227"/>
      <c r="UK160" s="227"/>
      <c r="UL160" s="227"/>
      <c r="UM160" s="227"/>
      <c r="UN160" s="227"/>
      <c r="UO160" s="227"/>
      <c r="UP160" s="227"/>
      <c r="UQ160" s="227"/>
      <c r="UR160" s="227"/>
      <c r="US160" s="227"/>
      <c r="UT160" s="227"/>
      <c r="UU160" s="227"/>
      <c r="UV160" s="227"/>
      <c r="UW160" s="227"/>
      <c r="UX160" s="227"/>
      <c r="UY160" s="227"/>
      <c r="UZ160" s="227"/>
      <c r="VA160" s="227"/>
      <c r="VB160" s="227"/>
      <c r="VC160" s="227"/>
      <c r="VD160" s="227"/>
      <c r="VE160" s="227"/>
      <c r="VF160" s="227"/>
      <c r="VG160" s="227"/>
      <c r="VH160" s="227"/>
      <c r="VI160" s="227"/>
      <c r="VJ160" s="227"/>
      <c r="VK160" s="227"/>
      <c r="VL160" s="227"/>
      <c r="VM160" s="227"/>
      <c r="VN160" s="227"/>
      <c r="VO160" s="227"/>
      <c r="VP160" s="227"/>
      <c r="VQ160" s="227"/>
      <c r="VR160" s="227"/>
      <c r="VS160" s="227"/>
      <c r="VT160" s="227"/>
      <c r="VU160" s="227"/>
      <c r="VV160" s="227"/>
      <c r="VW160" s="227"/>
      <c r="VX160" s="227"/>
      <c r="VY160" s="227"/>
      <c r="VZ160" s="227"/>
      <c r="WA160" s="227"/>
      <c r="WB160" s="227"/>
      <c r="WC160" s="227"/>
      <c r="WD160" s="227"/>
      <c r="WE160" s="227"/>
      <c r="WF160" s="227"/>
      <c r="WG160" s="227"/>
      <c r="WH160" s="227"/>
      <c r="WI160" s="227"/>
      <c r="WJ160" s="227"/>
      <c r="WK160" s="227"/>
      <c r="WL160" s="227"/>
      <c r="WM160" s="227"/>
      <c r="WN160" s="227"/>
      <c r="WO160" s="227"/>
      <c r="WP160" s="227"/>
      <c r="WQ160" s="227"/>
      <c r="WR160" s="227"/>
      <c r="WS160" s="227"/>
      <c r="WT160" s="227"/>
      <c r="WU160" s="227"/>
      <c r="WV160" s="227"/>
      <c r="WW160" s="227"/>
      <c r="WX160" s="227"/>
      <c r="WY160" s="227"/>
      <c r="WZ160" s="227"/>
      <c r="XA160" s="227"/>
      <c r="XB160" s="227"/>
      <c r="XC160" s="227"/>
      <c r="XD160" s="227"/>
      <c r="XE160" s="227"/>
      <c r="XF160" s="227"/>
      <c r="XG160" s="227"/>
      <c r="XH160" s="227"/>
      <c r="XI160" s="227"/>
      <c r="XJ160" s="227"/>
      <c r="XK160" s="227"/>
      <c r="XL160" s="227"/>
      <c r="XM160" s="227"/>
      <c r="XN160" s="227"/>
      <c r="XO160" s="227"/>
      <c r="XP160" s="227"/>
      <c r="XQ160" s="227"/>
      <c r="XR160" s="227"/>
      <c r="XS160" s="227"/>
      <c r="XT160" s="227"/>
      <c r="XU160" s="227"/>
      <c r="XV160" s="227"/>
      <c r="XW160" s="227"/>
      <c r="XX160" s="227"/>
      <c r="XY160" s="227"/>
      <c r="XZ160" s="227"/>
      <c r="YA160" s="227"/>
      <c r="YB160" s="227"/>
      <c r="YC160" s="227"/>
      <c r="YD160" s="227"/>
      <c r="YE160" s="227"/>
      <c r="YF160" s="227"/>
      <c r="YG160" s="227"/>
      <c r="YH160" s="227"/>
      <c r="YI160" s="227"/>
      <c r="YJ160" s="227"/>
      <c r="YK160" s="227"/>
      <c r="YL160" s="227"/>
      <c r="YM160" s="227"/>
      <c r="YN160" s="227"/>
      <c r="YO160" s="227"/>
      <c r="YP160" s="227"/>
      <c r="YQ160" s="227"/>
      <c r="YR160" s="227"/>
      <c r="YS160" s="227"/>
      <c r="YT160" s="227"/>
      <c r="YU160" s="227"/>
      <c r="YV160" s="227"/>
      <c r="YW160" s="227"/>
      <c r="YX160" s="227"/>
      <c r="YY160" s="227"/>
      <c r="YZ160" s="227"/>
      <c r="ZA160" s="227"/>
      <c r="ZB160" s="227"/>
      <c r="ZC160" s="227"/>
      <c r="ZD160" s="227"/>
      <c r="ZE160" s="227"/>
      <c r="ZF160" s="227"/>
      <c r="ZG160" s="227"/>
      <c r="ZH160" s="227"/>
      <c r="ZI160" s="227"/>
      <c r="ZJ160" s="227"/>
      <c r="ZK160" s="227"/>
      <c r="ZL160" s="227"/>
      <c r="ZM160" s="227"/>
      <c r="ZN160" s="227"/>
      <c r="ZO160" s="227"/>
      <c r="ZP160" s="227"/>
      <c r="ZQ160" s="227"/>
      <c r="ZR160" s="227"/>
      <c r="ZS160" s="227"/>
      <c r="ZT160" s="227"/>
      <c r="ZU160" s="227"/>
      <c r="ZV160" s="227"/>
      <c r="ZW160" s="227"/>
      <c r="ZX160" s="227"/>
      <c r="ZY160" s="227"/>
      <c r="ZZ160" s="227"/>
      <c r="AAA160" s="227"/>
      <c r="AAB160" s="227"/>
      <c r="AAC160" s="227"/>
      <c r="AAD160" s="227"/>
      <c r="AAE160" s="227"/>
      <c r="AAF160" s="227"/>
      <c r="AAG160" s="227"/>
      <c r="AAH160" s="227"/>
      <c r="AAI160" s="227"/>
      <c r="AAJ160" s="227"/>
      <c r="AAK160" s="227"/>
      <c r="AAL160" s="227"/>
      <c r="AAM160" s="227"/>
      <c r="AAN160" s="227"/>
      <c r="AAO160" s="227"/>
      <c r="AAP160" s="227"/>
      <c r="AAQ160" s="227"/>
      <c r="AAR160" s="227"/>
      <c r="AAS160" s="227"/>
      <c r="AAT160" s="227"/>
      <c r="AAU160" s="227"/>
      <c r="AAV160" s="227"/>
      <c r="AAW160" s="227"/>
      <c r="AAX160" s="227"/>
      <c r="AAY160" s="227"/>
      <c r="AAZ160" s="227"/>
      <c r="ABA160" s="227"/>
      <c r="ABB160" s="227"/>
      <c r="ABC160" s="227"/>
      <c r="ABD160" s="227"/>
      <c r="ABE160" s="227"/>
      <c r="ABF160" s="227"/>
      <c r="ABG160" s="227"/>
      <c r="ABH160" s="227"/>
      <c r="ABI160" s="227"/>
      <c r="ABJ160" s="227"/>
      <c r="ABK160" s="227"/>
      <c r="ABL160" s="227"/>
      <c r="ABM160" s="227"/>
      <c r="ABN160" s="227"/>
      <c r="ABO160" s="227"/>
      <c r="ABP160" s="227"/>
      <c r="ABQ160" s="227"/>
      <c r="ABR160" s="227"/>
      <c r="ABS160" s="227"/>
      <c r="ABT160" s="227"/>
      <c r="ABU160" s="227"/>
      <c r="ABV160" s="227"/>
      <c r="ABW160" s="227"/>
      <c r="ABX160" s="227"/>
      <c r="ABY160" s="227"/>
      <c r="ABZ160" s="227"/>
      <c r="ACA160" s="227"/>
      <c r="ACB160" s="227"/>
      <c r="ACC160" s="227"/>
      <c r="ACD160" s="227"/>
      <c r="ACE160" s="227"/>
      <c r="ACF160" s="227"/>
      <c r="ACG160" s="227"/>
      <c r="ACH160" s="227"/>
      <c r="ACI160" s="227"/>
      <c r="ACJ160" s="227"/>
      <c r="ACK160" s="227"/>
      <c r="ACL160" s="227"/>
      <c r="ACM160" s="227"/>
      <c r="ACN160" s="227"/>
      <c r="ACO160" s="227"/>
      <c r="ACP160" s="227"/>
      <c r="ACQ160" s="227"/>
      <c r="ACR160" s="227"/>
      <c r="ACS160" s="227"/>
      <c r="ACT160" s="227"/>
      <c r="ACU160" s="227"/>
      <c r="ACV160" s="227"/>
      <c r="ACW160" s="227"/>
      <c r="ACX160" s="227"/>
      <c r="ACY160" s="227"/>
      <c r="ACZ160" s="227"/>
      <c r="ADA160" s="227"/>
      <c r="ADB160" s="227"/>
      <c r="ADC160" s="227"/>
      <c r="ADD160" s="227"/>
      <c r="ADE160" s="227"/>
      <c r="ADF160" s="227"/>
      <c r="ADG160" s="227"/>
      <c r="ADH160" s="227"/>
      <c r="ADI160" s="227"/>
      <c r="ADJ160" s="227"/>
      <c r="ADK160" s="227"/>
      <c r="ADL160" s="227"/>
      <c r="ADM160" s="227"/>
      <c r="ADN160" s="227"/>
      <c r="ADO160" s="227"/>
      <c r="ADP160" s="227"/>
      <c r="ADQ160" s="227"/>
      <c r="ADR160" s="227"/>
      <c r="ADS160" s="227"/>
      <c r="ADT160" s="227"/>
      <c r="ADU160" s="227"/>
      <c r="ADV160" s="227"/>
      <c r="ADW160" s="227"/>
      <c r="ADX160" s="227"/>
      <c r="ADY160" s="227"/>
      <c r="ADZ160" s="227"/>
      <c r="AEA160" s="227"/>
      <c r="AEB160" s="227"/>
      <c r="AEC160" s="227"/>
      <c r="AED160" s="227"/>
      <c r="AEE160" s="227"/>
      <c r="AEF160" s="227"/>
      <c r="AEG160" s="227"/>
      <c r="AEH160" s="227"/>
      <c r="AEI160" s="227"/>
      <c r="AEJ160" s="227"/>
      <c r="AEK160" s="227"/>
      <c r="AEL160" s="227"/>
      <c r="AEM160" s="227"/>
      <c r="AEN160" s="227"/>
      <c r="AEO160" s="227"/>
      <c r="AEP160" s="227"/>
      <c r="AEQ160" s="227"/>
      <c r="AER160" s="227"/>
      <c r="AES160" s="227"/>
      <c r="AET160" s="227"/>
      <c r="AEU160" s="227"/>
      <c r="AEV160" s="227"/>
      <c r="AEW160" s="227"/>
      <c r="AEX160" s="227"/>
      <c r="AEY160" s="227"/>
      <c r="AEZ160" s="227"/>
      <c r="AFA160" s="227"/>
      <c r="AFB160" s="227"/>
      <c r="AFC160" s="227"/>
      <c r="AFD160" s="227"/>
      <c r="AFE160" s="227"/>
      <c r="AFF160" s="227"/>
      <c r="AFG160" s="227"/>
      <c r="AFH160" s="227"/>
      <c r="AFI160" s="227"/>
      <c r="AFJ160" s="227"/>
      <c r="AFK160" s="227"/>
      <c r="AFL160" s="227"/>
      <c r="AFM160" s="227"/>
      <c r="AFN160" s="227"/>
      <c r="AFO160" s="227"/>
      <c r="AFP160" s="227"/>
      <c r="AFQ160" s="227"/>
      <c r="AFR160" s="227"/>
      <c r="AFS160" s="227"/>
      <c r="AFT160" s="227"/>
      <c r="AFU160" s="227"/>
      <c r="AFV160" s="227"/>
      <c r="AFW160" s="227"/>
      <c r="AFX160" s="227"/>
      <c r="AFY160" s="227"/>
      <c r="AFZ160" s="227"/>
      <c r="AGA160" s="227"/>
      <c r="AGB160" s="227"/>
      <c r="AGC160" s="227"/>
      <c r="AGD160" s="227"/>
      <c r="AGE160" s="227"/>
      <c r="AGF160" s="227"/>
      <c r="AGG160" s="227"/>
      <c r="AGH160" s="227"/>
      <c r="AGI160" s="227"/>
      <c r="AGJ160" s="227"/>
      <c r="AGK160" s="227"/>
      <c r="AGL160" s="227"/>
      <c r="AGM160" s="227"/>
      <c r="AGN160" s="227"/>
      <c r="AGO160" s="227"/>
      <c r="AGP160" s="227"/>
      <c r="AGQ160" s="227"/>
      <c r="AGR160" s="227"/>
      <c r="AGS160" s="227"/>
      <c r="AGT160" s="227"/>
      <c r="AGU160" s="227"/>
      <c r="AGV160" s="227"/>
      <c r="AGW160" s="227"/>
      <c r="AGX160" s="227"/>
      <c r="AGY160" s="227"/>
      <c r="AGZ160" s="227"/>
      <c r="AHA160" s="227"/>
      <c r="AHB160" s="227"/>
      <c r="AHC160" s="227"/>
      <c r="AHD160" s="227"/>
      <c r="AHE160" s="227"/>
      <c r="AHF160" s="227"/>
      <c r="AHG160" s="227"/>
      <c r="AHH160" s="227"/>
      <c r="AHI160" s="227"/>
      <c r="AHJ160" s="227"/>
      <c r="AHK160" s="227"/>
      <c r="AHL160" s="227"/>
      <c r="AHM160" s="227"/>
      <c r="AHN160" s="227"/>
      <c r="AHO160" s="227"/>
      <c r="AHP160" s="227"/>
      <c r="AHQ160" s="227"/>
      <c r="AHR160" s="227"/>
      <c r="AHS160" s="227"/>
      <c r="AHT160" s="227"/>
      <c r="AHU160" s="227"/>
      <c r="AHV160" s="227"/>
      <c r="AHW160" s="227"/>
      <c r="AHX160" s="227"/>
      <c r="AHY160" s="227"/>
      <c r="AHZ160" s="227"/>
      <c r="AIA160" s="227"/>
      <c r="AIB160" s="227"/>
      <c r="AIC160" s="227"/>
      <c r="AID160" s="227"/>
      <c r="AIE160" s="227"/>
      <c r="AIF160" s="227"/>
      <c r="AIG160" s="227"/>
      <c r="AIH160" s="227"/>
      <c r="AII160" s="227"/>
      <c r="AIJ160" s="227"/>
      <c r="AIK160" s="227"/>
      <c r="AIL160" s="227"/>
      <c r="AIM160" s="227"/>
      <c r="AIN160" s="227"/>
      <c r="AIO160" s="227"/>
      <c r="AIP160" s="227"/>
      <c r="AIQ160" s="227"/>
      <c r="AIR160" s="227"/>
      <c r="AIS160" s="227"/>
      <c r="AIT160" s="227"/>
      <c r="AIU160" s="227"/>
      <c r="AIV160" s="227"/>
      <c r="AIW160" s="227"/>
      <c r="AIX160" s="227"/>
      <c r="AIY160" s="227"/>
      <c r="AIZ160" s="227"/>
      <c r="AJA160" s="227"/>
      <c r="AJB160" s="227"/>
      <c r="AJC160" s="227"/>
      <c r="AJD160" s="227"/>
      <c r="AJE160" s="227"/>
      <c r="AJF160" s="227"/>
      <c r="AJG160" s="227"/>
      <c r="AJH160" s="227"/>
      <c r="AJI160" s="227"/>
      <c r="AJJ160" s="227"/>
      <c r="AJK160" s="227"/>
      <c r="AJL160" s="227"/>
      <c r="AJM160" s="227"/>
      <c r="AJN160" s="227"/>
      <c r="AJO160" s="227"/>
      <c r="AJP160" s="227"/>
      <c r="AJQ160" s="227"/>
      <c r="AJR160" s="227"/>
      <c r="AJS160" s="227"/>
      <c r="AJT160" s="227"/>
      <c r="AJU160" s="227"/>
      <c r="AJV160" s="227"/>
      <c r="AJW160" s="227"/>
      <c r="AJX160" s="227"/>
      <c r="AJY160" s="227"/>
      <c r="AJZ160" s="227"/>
      <c r="AKA160" s="227"/>
      <c r="AKB160" s="227"/>
      <c r="AKC160" s="227"/>
      <c r="AKD160" s="227"/>
      <c r="AKE160" s="227"/>
      <c r="AKF160" s="227"/>
      <c r="AKG160" s="227"/>
      <c r="AKH160" s="227"/>
      <c r="AKI160" s="227"/>
      <c r="AKJ160" s="227"/>
      <c r="AKK160" s="227"/>
      <c r="AKL160" s="227"/>
      <c r="AKM160" s="227"/>
      <c r="AKN160" s="227"/>
      <c r="AKO160" s="227"/>
      <c r="AKP160" s="227"/>
      <c r="AKQ160" s="227"/>
      <c r="AKR160" s="227"/>
      <c r="AKS160" s="227"/>
      <c r="AKT160" s="227"/>
      <c r="AKU160" s="227"/>
      <c r="AKV160" s="227"/>
      <c r="AKW160" s="227"/>
      <c r="AKX160" s="227"/>
      <c r="AKY160" s="227"/>
      <c r="AKZ160" s="227"/>
      <c r="ALA160" s="227"/>
      <c r="ALB160" s="227"/>
      <c r="ALC160" s="227"/>
      <c r="ALD160" s="227"/>
      <c r="ALE160" s="227"/>
      <c r="ALF160" s="227"/>
      <c r="ALG160" s="227"/>
      <c r="ALH160" s="227"/>
      <c r="ALI160" s="227"/>
      <c r="ALJ160" s="227"/>
      <c r="ALK160" s="227"/>
      <c r="ALL160" s="227"/>
      <c r="ALM160" s="227"/>
      <c r="ALN160" s="227"/>
      <c r="ALO160" s="227"/>
      <c r="ALP160" s="227"/>
      <c r="ALQ160" s="227"/>
      <c r="ALR160" s="227"/>
      <c r="ALS160" s="227"/>
      <c r="ALT160" s="227"/>
      <c r="ALU160" s="227"/>
      <c r="ALV160" s="227"/>
      <c r="ALW160" s="227"/>
      <c r="ALX160" s="227"/>
      <c r="ALY160" s="227"/>
      <c r="ALZ160" s="227"/>
      <c r="AMA160" s="227"/>
      <c r="AMB160" s="227"/>
      <c r="AMC160" s="227"/>
      <c r="AMD160" s="227"/>
      <c r="AME160" s="227"/>
      <c r="AMF160" s="227"/>
      <c r="AMG160" s="227"/>
      <c r="AMH160" s="227"/>
      <c r="AMI160" s="227"/>
      <c r="AMJ160" s="227"/>
      <c r="AMK160" s="227"/>
      <c r="AML160" s="227"/>
      <c r="AMM160" s="227"/>
      <c r="AMN160" s="227"/>
      <c r="AMO160" s="227"/>
      <c r="AMP160" s="227"/>
      <c r="AMQ160" s="227"/>
      <c r="AMR160" s="227"/>
      <c r="AMS160" s="227"/>
      <c r="AMT160" s="227"/>
      <c r="AMU160" s="227"/>
      <c r="AMV160" s="227"/>
      <c r="AMW160" s="227"/>
      <c r="AMX160" s="227"/>
    </row>
    <row r="161" spans="1:1038" s="308" customFormat="1" ht="18" customHeight="1">
      <c r="A161" s="351" t="s">
        <v>1452</v>
      </c>
      <c r="B161" s="228" t="s">
        <v>1294</v>
      </c>
      <c r="C161" s="228"/>
      <c r="D161" s="228" t="s">
        <v>1279</v>
      </c>
      <c r="E161" s="228">
        <v>27</v>
      </c>
      <c r="F161" s="228">
        <v>4</v>
      </c>
      <c r="G161" s="285" t="str">
        <f t="shared" si="45"/>
        <v>27-4</v>
      </c>
      <c r="H161" s="279">
        <v>0</v>
      </c>
      <c r="I161" s="228">
        <v>75.5</v>
      </c>
      <c r="J161" s="226"/>
      <c r="K161" s="545" t="b">
        <f>IF(I162=1,IF(((VLOOKUP($G161,[1]Depth_Lookup!#REF!,9,FALSE))-(H161/100))=0,"Good",IF(((VLOOKUP($G161,[1]Depth_Lookup!$A$3:$J$550,9,FALSE))-(H161/100))&gt;0,"Too Short","Too Long")))</f>
        <v>0</v>
      </c>
      <c r="L161" s="171">
        <f>(VLOOKUP($G161,Depth_Lookup!$A$3:$J$410,10,FALSE))+(H161/100)</f>
        <v>62.115000000000002</v>
      </c>
      <c r="M161" s="171">
        <f>(VLOOKUP($G161,Depth_Lookup!$A$3:$J$410,10,FALSE))+(I161/100)</f>
        <v>62.870000000000005</v>
      </c>
      <c r="N161" s="354" t="s">
        <v>1506</v>
      </c>
      <c r="O161" s="228" t="s">
        <v>1280</v>
      </c>
      <c r="P161" s="228" t="s">
        <v>853</v>
      </c>
      <c r="Q161" s="228" t="s">
        <v>125</v>
      </c>
      <c r="R161" s="304" t="s">
        <v>1633</v>
      </c>
      <c r="S161" s="228" t="s">
        <v>94</v>
      </c>
      <c r="T161" s="228" t="s">
        <v>115</v>
      </c>
      <c r="U161" s="228"/>
      <c r="V161" s="228"/>
      <c r="W161" s="228" t="s">
        <v>102</v>
      </c>
      <c r="X161" s="305">
        <v>5</v>
      </c>
      <c r="Y161" s="228" t="s">
        <v>90</v>
      </c>
      <c r="Z161" s="228" t="s">
        <v>91</v>
      </c>
      <c r="AA161" s="228"/>
      <c r="AB161" s="228"/>
      <c r="AC161" s="228"/>
      <c r="AD161" s="228"/>
      <c r="AE161" s="234"/>
      <c r="AF161" s="304" t="e">
        <v>#N/A</v>
      </c>
      <c r="AG161" s="241"/>
      <c r="AH161" s="228"/>
      <c r="AI161" s="244">
        <v>83</v>
      </c>
      <c r="AJ161" s="228"/>
      <c r="AK161" s="228"/>
      <c r="AL161" s="228"/>
      <c r="AM161" s="228"/>
      <c r="AN161" s="228"/>
      <c r="AO161" s="244"/>
      <c r="AP161" s="228"/>
      <c r="AQ161" s="228"/>
      <c r="AR161" s="228"/>
      <c r="AS161" s="228"/>
      <c r="AT161" s="228"/>
      <c r="AU161" s="244"/>
      <c r="AV161" s="228"/>
      <c r="AW161" s="228"/>
      <c r="AX161" s="228"/>
      <c r="AY161" s="228"/>
      <c r="AZ161" s="228"/>
      <c r="BA161" s="244">
        <v>15</v>
      </c>
      <c r="BB161" s="228">
        <v>5</v>
      </c>
      <c r="BC161" s="228">
        <v>5</v>
      </c>
      <c r="BD161" s="228" t="s">
        <v>1330</v>
      </c>
      <c r="BE161" s="228" t="s">
        <v>1331</v>
      </c>
      <c r="BF161" s="228"/>
      <c r="BG161" s="244"/>
      <c r="BH161" s="228"/>
      <c r="BI161" s="228"/>
      <c r="BJ161" s="228"/>
      <c r="BK161" s="228"/>
      <c r="BL161" s="228"/>
      <c r="BM161" s="244">
        <v>2</v>
      </c>
      <c r="BN161" s="228">
        <v>1</v>
      </c>
      <c r="BO161" s="228">
        <v>0.3</v>
      </c>
      <c r="BP161" s="228" t="s">
        <v>1330</v>
      </c>
      <c r="BQ161" s="228" t="s">
        <v>1331</v>
      </c>
      <c r="BR161" s="228"/>
      <c r="BS161" s="228"/>
      <c r="BT161" s="228"/>
      <c r="BU161" s="228"/>
      <c r="BV161" s="228"/>
      <c r="BW161" s="228"/>
      <c r="BX161" s="228"/>
      <c r="BY161" s="244"/>
      <c r="BZ161" s="228"/>
      <c r="CA161" s="228"/>
      <c r="CB161" s="228"/>
      <c r="CC161" s="228"/>
      <c r="CD161" s="228"/>
      <c r="CE161" s="228" t="s">
        <v>1521</v>
      </c>
      <c r="CF161" s="228"/>
      <c r="CG161" s="245"/>
      <c r="CH161" s="246" t="s">
        <v>1513</v>
      </c>
      <c r="CI161" s="246">
        <v>100</v>
      </c>
      <c r="CJ161" s="246" t="s">
        <v>514</v>
      </c>
      <c r="CK161" s="247"/>
      <c r="CL161" s="248"/>
      <c r="CM161" s="248"/>
      <c r="CN161" s="248"/>
      <c r="CO161" s="248"/>
      <c r="CP161" s="248"/>
      <c r="CQ161" s="248"/>
      <c r="CR161" s="248"/>
      <c r="CS161" s="248"/>
      <c r="CT161" s="248"/>
      <c r="CU161" s="248"/>
      <c r="CV161" s="248"/>
      <c r="CW161" s="248"/>
      <c r="CX161" s="248"/>
      <c r="CY161" s="248"/>
      <c r="CZ161" s="248"/>
      <c r="DA161" s="248"/>
      <c r="DB161" s="248">
        <v>80</v>
      </c>
      <c r="DC161" s="249"/>
      <c r="DD161" s="248"/>
      <c r="DE161" s="248"/>
      <c r="DF161" s="248"/>
      <c r="DG161" s="248"/>
      <c r="DH161" s="248"/>
      <c r="DI161" s="248"/>
      <c r="DJ161" s="248">
        <v>20</v>
      </c>
      <c r="DK161" s="306">
        <v>100</v>
      </c>
      <c r="DL161" s="245"/>
      <c r="DM161" s="248"/>
      <c r="DN161" s="248"/>
      <c r="DO161" s="307"/>
      <c r="DQ161" s="245"/>
      <c r="DR161" s="307"/>
      <c r="DS161" s="245"/>
      <c r="DT161" s="262" t="s">
        <v>1508</v>
      </c>
      <c r="DU161" s="249"/>
      <c r="DV161" s="249"/>
      <c r="DW161" s="310">
        <v>100</v>
      </c>
      <c r="DX161" s="311" t="e">
        <v>#N/A</v>
      </c>
      <c r="DY161" s="268" t="s">
        <v>1509</v>
      </c>
      <c r="DZ161" s="268" t="s">
        <v>1510</v>
      </c>
      <c r="EA161" s="268"/>
      <c r="EB161" s="249"/>
      <c r="EC161" s="312"/>
      <c r="ED161" s="229" t="s">
        <v>2517</v>
      </c>
      <c r="EE161" s="313"/>
      <c r="EF161" s="314"/>
      <c r="EG161" s="313"/>
      <c r="EH161" s="315"/>
      <c r="EI161" s="316" t="e">
        <f>VLOOKUP(EH161,definitions_list_mag!$Y$12:$Z$15,2,FALSE)</f>
        <v>#N/A</v>
      </c>
      <c r="EJ161" s="317"/>
      <c r="EK161" s="318" t="e">
        <f>VLOOKUP(EJ161,definitions_list_mag!$AT$3:$AU$5,2,FALSE)</f>
        <v>#N/A</v>
      </c>
      <c r="EL161" s="313"/>
      <c r="EM161" s="315"/>
      <c r="EN161" s="315"/>
      <c r="EO161" s="319"/>
      <c r="EP161" s="319"/>
      <c r="EQ161" s="319"/>
      <c r="ER161" s="319"/>
      <c r="ES161" s="319"/>
      <c r="ET161" s="319"/>
      <c r="EU161" s="319"/>
      <c r="EV161" s="320"/>
      <c r="EW161" s="320"/>
      <c r="EX161" s="320"/>
      <c r="EY161" s="320"/>
      <c r="EZ161" s="192" t="e">
        <f t="shared" si="46"/>
        <v>#DIV/0!</v>
      </c>
      <c r="FA161" s="192" t="e">
        <f t="shared" si="47"/>
        <v>#DIV/0!</v>
      </c>
      <c r="FB161" s="192" t="e">
        <f t="shared" si="48"/>
        <v>#DIV/0!</v>
      </c>
      <c r="FC161" s="192" t="e">
        <f t="shared" si="49"/>
        <v>#DIV/0!</v>
      </c>
      <c r="FD161" s="192" t="e">
        <f t="shared" si="50"/>
        <v>#DIV/0!</v>
      </c>
      <c r="FE161" s="193" t="e">
        <f t="shared" si="51"/>
        <v>#DIV/0!</v>
      </c>
      <c r="FF161" s="194" t="e">
        <f t="shared" si="52"/>
        <v>#DIV/0!</v>
      </c>
      <c r="FG161" s="317"/>
      <c r="FH161" s="315"/>
      <c r="FI161" s="778">
        <f t="shared" si="53"/>
        <v>0</v>
      </c>
      <c r="FJ161" s="779" t="e">
        <f t="shared" si="54"/>
        <v>#DIV/0!</v>
      </c>
      <c r="FK161" s="779" t="e">
        <f t="shared" si="55"/>
        <v>#DIV/0!</v>
      </c>
      <c r="FL161" s="780" t="e">
        <f t="shared" si="56"/>
        <v>#DIV/0!</v>
      </c>
      <c r="FM161" s="169" t="e">
        <f t="shared" si="57"/>
        <v>#DIV/0!</v>
      </c>
      <c r="FN161" s="783" t="e">
        <f t="shared" si="58"/>
        <v>#DIV/0!</v>
      </c>
      <c r="FO161" s="228"/>
      <c r="FP161" s="228"/>
      <c r="FQ161" s="228"/>
      <c r="FR161" s="228"/>
      <c r="FS161" s="228"/>
      <c r="FT161" s="228"/>
      <c r="FU161" s="228"/>
      <c r="FV161" s="228"/>
      <c r="FW161" s="228"/>
      <c r="FX161" s="228"/>
      <c r="FY161" s="228"/>
      <c r="FZ161" s="228"/>
      <c r="GA161" s="228"/>
      <c r="GB161" s="228"/>
      <c r="GC161" s="228"/>
      <c r="GD161" s="228"/>
      <c r="GE161" s="228"/>
      <c r="GF161" s="228"/>
      <c r="GG161" s="228"/>
      <c r="GH161" s="228"/>
      <c r="GI161" s="228"/>
      <c r="GJ161" s="228"/>
      <c r="GK161" s="228"/>
      <c r="GL161" s="228"/>
      <c r="GM161" s="228"/>
      <c r="GN161" s="228"/>
      <c r="GO161" s="228"/>
      <c r="GP161" s="228"/>
      <c r="GQ161" s="228"/>
      <c r="GR161" s="228"/>
      <c r="GS161" s="228"/>
      <c r="GT161" s="228"/>
      <c r="GU161" s="228"/>
      <c r="GV161" s="228"/>
      <c r="GW161" s="228"/>
      <c r="GX161" s="228"/>
      <c r="GY161" s="228"/>
      <c r="GZ161" s="228"/>
      <c r="HA161" s="228"/>
      <c r="HB161" s="228"/>
      <c r="HC161" s="228"/>
      <c r="HD161" s="228"/>
      <c r="HE161" s="228"/>
      <c r="HF161" s="228"/>
      <c r="HG161" s="228"/>
      <c r="HH161" s="228"/>
      <c r="HI161" s="228"/>
      <c r="HJ161" s="228"/>
      <c r="HK161" s="228"/>
      <c r="HL161" s="228"/>
      <c r="HM161" s="228"/>
      <c r="HN161" s="228"/>
      <c r="HO161" s="228"/>
      <c r="HP161" s="228"/>
      <c r="HQ161" s="228"/>
      <c r="HR161" s="228"/>
      <c r="HS161" s="228"/>
      <c r="HT161" s="228"/>
      <c r="HU161" s="228"/>
      <c r="HV161" s="228"/>
      <c r="HW161" s="228"/>
      <c r="HX161" s="228"/>
      <c r="HY161" s="228"/>
      <c r="HZ161" s="228"/>
      <c r="IA161" s="228"/>
      <c r="IB161" s="228"/>
      <c r="IC161" s="228"/>
      <c r="ID161" s="228"/>
      <c r="IE161" s="228"/>
      <c r="IF161" s="228"/>
      <c r="IG161" s="228"/>
      <c r="IH161" s="228"/>
      <c r="II161" s="228"/>
      <c r="IJ161" s="228"/>
      <c r="IK161" s="228"/>
      <c r="IL161" s="228"/>
      <c r="IM161" s="228"/>
      <c r="IN161" s="228"/>
      <c r="IO161" s="228"/>
      <c r="IP161" s="228"/>
      <c r="IQ161" s="228"/>
      <c r="IR161" s="228"/>
      <c r="IS161" s="228"/>
      <c r="IT161" s="228"/>
      <c r="IU161" s="228"/>
      <c r="IV161" s="228"/>
      <c r="IW161" s="228"/>
      <c r="IX161" s="228"/>
      <c r="IY161" s="228"/>
      <c r="IZ161" s="228"/>
      <c r="JA161" s="228"/>
      <c r="JB161" s="228"/>
      <c r="JC161" s="228"/>
      <c r="JD161" s="228"/>
      <c r="JE161" s="228"/>
      <c r="JF161" s="228"/>
      <c r="JG161" s="228"/>
      <c r="JH161" s="228"/>
      <c r="JI161" s="228"/>
      <c r="JJ161" s="228"/>
      <c r="JK161" s="228"/>
      <c r="JL161" s="228"/>
      <c r="JM161" s="228"/>
      <c r="JN161" s="228"/>
      <c r="JO161" s="228"/>
      <c r="JP161" s="228"/>
      <c r="JQ161" s="228"/>
      <c r="JR161" s="228"/>
      <c r="JS161" s="228"/>
      <c r="JT161" s="228"/>
      <c r="JU161" s="228"/>
      <c r="JV161" s="228"/>
      <c r="JW161" s="228"/>
      <c r="JX161" s="228"/>
      <c r="JY161" s="228"/>
      <c r="JZ161" s="228"/>
      <c r="KA161" s="228"/>
      <c r="KB161" s="228"/>
      <c r="KC161" s="228"/>
      <c r="KD161" s="228"/>
      <c r="KE161" s="228"/>
      <c r="KF161" s="228"/>
      <c r="KG161" s="228"/>
      <c r="KH161" s="228"/>
      <c r="KI161" s="228"/>
      <c r="KJ161" s="228"/>
      <c r="KK161" s="228"/>
      <c r="KL161" s="228"/>
      <c r="KM161" s="228"/>
      <c r="KN161" s="228"/>
      <c r="KO161" s="228"/>
      <c r="KP161" s="228"/>
      <c r="KQ161" s="228"/>
      <c r="KR161" s="228"/>
      <c r="KS161" s="228"/>
      <c r="KT161" s="228"/>
      <c r="KU161" s="228"/>
      <c r="KV161" s="228"/>
      <c r="KW161" s="228"/>
      <c r="KX161" s="228"/>
      <c r="KY161" s="228"/>
      <c r="KZ161" s="228"/>
      <c r="LA161" s="228"/>
      <c r="LB161" s="228"/>
      <c r="LC161" s="228"/>
      <c r="LD161" s="228"/>
      <c r="LE161" s="228"/>
      <c r="LF161" s="228"/>
      <c r="LG161" s="228"/>
      <c r="LH161" s="228"/>
      <c r="LI161" s="228"/>
      <c r="LJ161" s="228"/>
      <c r="LK161" s="228"/>
      <c r="LL161" s="228"/>
      <c r="LM161" s="228"/>
      <c r="LN161" s="228"/>
      <c r="LO161" s="228"/>
      <c r="LP161" s="228"/>
      <c r="LQ161" s="228"/>
      <c r="LR161" s="228"/>
      <c r="LS161" s="228"/>
      <c r="LT161" s="228"/>
      <c r="LU161" s="228"/>
      <c r="LV161" s="228"/>
      <c r="LW161" s="228"/>
      <c r="LX161" s="228"/>
      <c r="LY161" s="228"/>
      <c r="LZ161" s="228"/>
      <c r="MA161" s="228"/>
      <c r="MB161" s="228"/>
      <c r="MC161" s="228"/>
      <c r="MD161" s="228"/>
      <c r="ME161" s="228"/>
      <c r="MF161" s="228"/>
      <c r="MG161" s="228"/>
      <c r="MH161" s="228"/>
      <c r="MI161" s="228"/>
      <c r="MJ161" s="228"/>
      <c r="MK161" s="228"/>
      <c r="ML161" s="228"/>
      <c r="MM161" s="228"/>
      <c r="MN161" s="228"/>
      <c r="MO161" s="228"/>
      <c r="MP161" s="228"/>
      <c r="MQ161" s="228"/>
      <c r="MR161" s="228"/>
      <c r="MS161" s="228"/>
      <c r="MT161" s="228"/>
      <c r="MU161" s="228"/>
      <c r="MV161" s="228"/>
      <c r="MW161" s="228"/>
      <c r="MX161" s="228"/>
      <c r="MY161" s="228"/>
      <c r="MZ161" s="228"/>
      <c r="NA161" s="228"/>
      <c r="NB161" s="228"/>
      <c r="NC161" s="228"/>
      <c r="ND161" s="228"/>
      <c r="NE161" s="228"/>
      <c r="NF161" s="228"/>
      <c r="NG161" s="228"/>
      <c r="NH161" s="228"/>
      <c r="NI161" s="228"/>
      <c r="NJ161" s="228"/>
      <c r="NK161" s="228"/>
      <c r="NL161" s="228"/>
      <c r="NM161" s="228"/>
      <c r="NN161" s="228"/>
      <c r="NO161" s="228"/>
      <c r="NP161" s="228"/>
      <c r="NQ161" s="228"/>
      <c r="NR161" s="228"/>
      <c r="NS161" s="228"/>
      <c r="NT161" s="228"/>
      <c r="NU161" s="228"/>
      <c r="NV161" s="228"/>
      <c r="NW161" s="228"/>
      <c r="NX161" s="228"/>
      <c r="NY161" s="228"/>
      <c r="NZ161" s="228"/>
      <c r="OA161" s="228"/>
      <c r="OB161" s="228"/>
      <c r="OC161" s="228"/>
      <c r="OD161" s="228"/>
      <c r="OE161" s="228"/>
      <c r="OF161" s="228"/>
      <c r="OG161" s="228"/>
      <c r="OH161" s="228"/>
      <c r="OI161" s="228"/>
      <c r="OJ161" s="228"/>
      <c r="OK161" s="228"/>
      <c r="OL161" s="228"/>
      <c r="OM161" s="228"/>
      <c r="ON161" s="228"/>
      <c r="OO161" s="228"/>
      <c r="OP161" s="228"/>
      <c r="OQ161" s="228"/>
      <c r="OR161" s="228"/>
      <c r="OS161" s="228"/>
      <c r="OT161" s="228"/>
      <c r="OU161" s="228"/>
      <c r="OV161" s="228"/>
      <c r="OW161" s="228"/>
      <c r="OX161" s="228"/>
      <c r="OY161" s="228"/>
      <c r="OZ161" s="228"/>
      <c r="PA161" s="228"/>
      <c r="PB161" s="228"/>
      <c r="PC161" s="228"/>
      <c r="PD161" s="228"/>
      <c r="PE161" s="228"/>
      <c r="PF161" s="228"/>
      <c r="PG161" s="228"/>
      <c r="PH161" s="228"/>
      <c r="PI161" s="228"/>
      <c r="PJ161" s="228"/>
      <c r="PK161" s="228"/>
      <c r="PL161" s="228"/>
      <c r="PM161" s="228"/>
      <c r="PN161" s="228"/>
      <c r="PO161" s="228"/>
      <c r="PP161" s="228"/>
      <c r="PQ161" s="228"/>
      <c r="PR161" s="228"/>
      <c r="PS161" s="228"/>
      <c r="PT161" s="228"/>
      <c r="PU161" s="228"/>
      <c r="PV161" s="228"/>
      <c r="PW161" s="228"/>
      <c r="PX161" s="228"/>
      <c r="PY161" s="228"/>
      <c r="PZ161" s="228"/>
      <c r="QA161" s="228"/>
      <c r="QB161" s="228"/>
      <c r="QC161" s="228"/>
      <c r="QD161" s="228"/>
      <c r="QE161" s="228"/>
      <c r="QF161" s="228"/>
      <c r="QG161" s="228"/>
      <c r="QH161" s="228"/>
      <c r="QI161" s="228"/>
      <c r="QJ161" s="228"/>
      <c r="QK161" s="228"/>
      <c r="QL161" s="228"/>
      <c r="QM161" s="228"/>
      <c r="QN161" s="228"/>
      <c r="QO161" s="228"/>
      <c r="QP161" s="228"/>
      <c r="QQ161" s="228"/>
      <c r="QR161" s="228"/>
      <c r="QS161" s="228"/>
      <c r="QT161" s="228"/>
      <c r="QU161" s="228"/>
      <c r="QV161" s="228"/>
      <c r="QW161" s="228"/>
      <c r="QX161" s="228"/>
      <c r="QY161" s="228"/>
      <c r="QZ161" s="228"/>
      <c r="RA161" s="228"/>
      <c r="RB161" s="228"/>
      <c r="RC161" s="228"/>
      <c r="RD161" s="228"/>
      <c r="RE161" s="228"/>
      <c r="RF161" s="228"/>
      <c r="RG161" s="228"/>
      <c r="RH161" s="228"/>
      <c r="RI161" s="228"/>
      <c r="RJ161" s="228"/>
      <c r="RK161" s="228"/>
      <c r="RL161" s="228"/>
      <c r="RM161" s="228"/>
      <c r="RN161" s="228"/>
      <c r="RO161" s="228"/>
      <c r="RP161" s="228"/>
      <c r="RQ161" s="228"/>
      <c r="RR161" s="228"/>
      <c r="RS161" s="228"/>
      <c r="RT161" s="228"/>
      <c r="RU161" s="228"/>
      <c r="RV161" s="228"/>
      <c r="RW161" s="228"/>
      <c r="RX161" s="228"/>
      <c r="RY161" s="228"/>
      <c r="RZ161" s="228"/>
      <c r="SA161" s="228"/>
      <c r="SB161" s="228"/>
      <c r="SC161" s="228"/>
      <c r="SD161" s="228"/>
      <c r="SE161" s="228"/>
      <c r="SF161" s="228"/>
      <c r="SG161" s="228"/>
      <c r="SH161" s="228"/>
      <c r="SI161" s="228"/>
      <c r="SJ161" s="228"/>
      <c r="SK161" s="228"/>
      <c r="SL161" s="228"/>
      <c r="SM161" s="228"/>
      <c r="SN161" s="228"/>
      <c r="SO161" s="228"/>
      <c r="SP161" s="228"/>
      <c r="SQ161" s="228"/>
      <c r="SR161" s="228"/>
      <c r="SS161" s="228"/>
      <c r="ST161" s="228"/>
      <c r="SU161" s="228"/>
      <c r="SV161" s="228"/>
      <c r="SW161" s="228"/>
      <c r="SX161" s="228"/>
      <c r="SY161" s="228"/>
      <c r="SZ161" s="228"/>
      <c r="TA161" s="228"/>
      <c r="TB161" s="228"/>
      <c r="TC161" s="228"/>
      <c r="TD161" s="228"/>
      <c r="TE161" s="228"/>
      <c r="TF161" s="228"/>
      <c r="TG161" s="228"/>
      <c r="TH161" s="228"/>
      <c r="TI161" s="228"/>
      <c r="TJ161" s="228"/>
      <c r="TK161" s="228"/>
      <c r="TL161" s="228"/>
      <c r="TM161" s="228"/>
      <c r="TN161" s="228"/>
      <c r="TO161" s="228"/>
      <c r="TP161" s="228"/>
      <c r="TQ161" s="228"/>
      <c r="TR161" s="228"/>
      <c r="TS161" s="228"/>
      <c r="TT161" s="228"/>
      <c r="TU161" s="228"/>
      <c r="TV161" s="228"/>
      <c r="TW161" s="228"/>
      <c r="TX161" s="228"/>
      <c r="TY161" s="228"/>
      <c r="TZ161" s="228"/>
      <c r="UA161" s="228"/>
      <c r="UB161" s="228"/>
      <c r="UC161" s="228"/>
      <c r="UD161" s="228"/>
      <c r="UE161" s="228"/>
      <c r="UF161" s="228"/>
      <c r="UG161" s="228"/>
      <c r="UH161" s="228"/>
      <c r="UI161" s="228"/>
      <c r="UJ161" s="228"/>
      <c r="UK161" s="228"/>
      <c r="UL161" s="228"/>
      <c r="UM161" s="228"/>
      <c r="UN161" s="228"/>
      <c r="UO161" s="228"/>
      <c r="UP161" s="228"/>
      <c r="UQ161" s="228"/>
      <c r="UR161" s="228"/>
      <c r="US161" s="228"/>
      <c r="UT161" s="228"/>
      <c r="UU161" s="228"/>
      <c r="UV161" s="228"/>
      <c r="UW161" s="228"/>
      <c r="UX161" s="228"/>
      <c r="UY161" s="228"/>
      <c r="UZ161" s="228"/>
      <c r="VA161" s="228"/>
      <c r="VB161" s="228"/>
      <c r="VC161" s="228"/>
      <c r="VD161" s="228"/>
      <c r="VE161" s="228"/>
      <c r="VF161" s="228"/>
      <c r="VG161" s="228"/>
      <c r="VH161" s="228"/>
      <c r="VI161" s="228"/>
      <c r="VJ161" s="228"/>
      <c r="VK161" s="228"/>
      <c r="VL161" s="228"/>
      <c r="VM161" s="228"/>
      <c r="VN161" s="228"/>
      <c r="VO161" s="228"/>
      <c r="VP161" s="228"/>
      <c r="VQ161" s="228"/>
      <c r="VR161" s="228"/>
      <c r="VS161" s="228"/>
      <c r="VT161" s="228"/>
      <c r="VU161" s="228"/>
      <c r="VV161" s="228"/>
      <c r="VW161" s="228"/>
      <c r="VX161" s="228"/>
      <c r="VY161" s="228"/>
      <c r="VZ161" s="228"/>
      <c r="WA161" s="228"/>
      <c r="WB161" s="228"/>
      <c r="WC161" s="228"/>
      <c r="WD161" s="228"/>
      <c r="WE161" s="228"/>
      <c r="WF161" s="228"/>
      <c r="WG161" s="228"/>
      <c r="WH161" s="228"/>
      <c r="WI161" s="228"/>
      <c r="WJ161" s="228"/>
      <c r="WK161" s="228"/>
      <c r="WL161" s="228"/>
      <c r="WM161" s="228"/>
      <c r="WN161" s="228"/>
      <c r="WO161" s="228"/>
      <c r="WP161" s="228"/>
      <c r="WQ161" s="228"/>
      <c r="WR161" s="228"/>
      <c r="WS161" s="228"/>
      <c r="WT161" s="228"/>
      <c r="WU161" s="228"/>
      <c r="WV161" s="228"/>
      <c r="WW161" s="228"/>
      <c r="WX161" s="228"/>
      <c r="WY161" s="228"/>
      <c r="WZ161" s="228"/>
      <c r="XA161" s="228"/>
      <c r="XB161" s="228"/>
      <c r="XC161" s="228"/>
      <c r="XD161" s="228"/>
      <c r="XE161" s="228"/>
      <c r="XF161" s="228"/>
      <c r="XG161" s="228"/>
      <c r="XH161" s="228"/>
      <c r="XI161" s="228"/>
      <c r="XJ161" s="228"/>
      <c r="XK161" s="228"/>
      <c r="XL161" s="228"/>
      <c r="XM161" s="228"/>
      <c r="XN161" s="228"/>
      <c r="XO161" s="228"/>
      <c r="XP161" s="228"/>
      <c r="XQ161" s="228"/>
      <c r="XR161" s="228"/>
      <c r="XS161" s="228"/>
      <c r="XT161" s="228"/>
      <c r="XU161" s="228"/>
      <c r="XV161" s="228"/>
      <c r="XW161" s="228"/>
      <c r="XX161" s="228"/>
      <c r="XY161" s="228"/>
      <c r="XZ161" s="228"/>
      <c r="YA161" s="228"/>
      <c r="YB161" s="228"/>
      <c r="YC161" s="228"/>
      <c r="YD161" s="228"/>
      <c r="YE161" s="228"/>
      <c r="YF161" s="228"/>
      <c r="YG161" s="228"/>
      <c r="YH161" s="228"/>
      <c r="YI161" s="228"/>
      <c r="YJ161" s="228"/>
      <c r="YK161" s="228"/>
      <c r="YL161" s="228"/>
      <c r="YM161" s="228"/>
      <c r="YN161" s="228"/>
      <c r="YO161" s="228"/>
      <c r="YP161" s="228"/>
      <c r="YQ161" s="228"/>
      <c r="YR161" s="228"/>
      <c r="YS161" s="228"/>
      <c r="YT161" s="228"/>
      <c r="YU161" s="228"/>
      <c r="YV161" s="228"/>
      <c r="YW161" s="228"/>
      <c r="YX161" s="228"/>
      <c r="YY161" s="228"/>
      <c r="YZ161" s="228"/>
      <c r="ZA161" s="228"/>
      <c r="ZB161" s="228"/>
      <c r="ZC161" s="228"/>
      <c r="ZD161" s="228"/>
      <c r="ZE161" s="228"/>
      <c r="ZF161" s="228"/>
      <c r="ZG161" s="228"/>
      <c r="ZH161" s="228"/>
      <c r="ZI161" s="228"/>
      <c r="ZJ161" s="228"/>
      <c r="ZK161" s="228"/>
      <c r="ZL161" s="228"/>
      <c r="ZM161" s="228"/>
      <c r="ZN161" s="228"/>
      <c r="ZO161" s="228"/>
      <c r="ZP161" s="228"/>
      <c r="ZQ161" s="228"/>
      <c r="ZR161" s="228"/>
      <c r="ZS161" s="228"/>
      <c r="ZT161" s="228"/>
      <c r="ZU161" s="228"/>
      <c r="ZV161" s="228"/>
      <c r="ZW161" s="228"/>
      <c r="ZX161" s="228"/>
      <c r="ZY161" s="228"/>
      <c r="ZZ161" s="228"/>
      <c r="AAA161" s="228"/>
      <c r="AAB161" s="228"/>
      <c r="AAC161" s="228"/>
      <c r="AAD161" s="228"/>
      <c r="AAE161" s="228"/>
      <c r="AAF161" s="228"/>
      <c r="AAG161" s="228"/>
      <c r="AAH161" s="228"/>
      <c r="AAI161" s="228"/>
      <c r="AAJ161" s="228"/>
      <c r="AAK161" s="228"/>
      <c r="AAL161" s="228"/>
      <c r="AAM161" s="228"/>
      <c r="AAN161" s="228"/>
      <c r="AAO161" s="228"/>
      <c r="AAP161" s="228"/>
      <c r="AAQ161" s="228"/>
      <c r="AAR161" s="228"/>
      <c r="AAS161" s="228"/>
      <c r="AAT161" s="228"/>
      <c r="AAU161" s="228"/>
      <c r="AAV161" s="228"/>
      <c r="AAW161" s="228"/>
      <c r="AAX161" s="228"/>
      <c r="AAY161" s="228"/>
      <c r="AAZ161" s="228"/>
      <c r="ABA161" s="228"/>
      <c r="ABB161" s="228"/>
      <c r="ABC161" s="228"/>
      <c r="ABD161" s="228"/>
      <c r="ABE161" s="228"/>
      <c r="ABF161" s="228"/>
      <c r="ABG161" s="228"/>
      <c r="ABH161" s="228"/>
      <c r="ABI161" s="228"/>
      <c r="ABJ161" s="228"/>
      <c r="ABK161" s="228"/>
      <c r="ABL161" s="228"/>
      <c r="ABM161" s="228"/>
      <c r="ABN161" s="228"/>
      <c r="ABO161" s="228"/>
      <c r="ABP161" s="228"/>
      <c r="ABQ161" s="228"/>
      <c r="ABR161" s="228"/>
      <c r="ABS161" s="228"/>
      <c r="ABT161" s="228"/>
      <c r="ABU161" s="228"/>
      <c r="ABV161" s="228"/>
      <c r="ABW161" s="228"/>
      <c r="ABX161" s="228"/>
      <c r="ABY161" s="228"/>
      <c r="ABZ161" s="228"/>
      <c r="ACA161" s="228"/>
      <c r="ACB161" s="228"/>
      <c r="ACC161" s="228"/>
      <c r="ACD161" s="228"/>
      <c r="ACE161" s="228"/>
      <c r="ACF161" s="228"/>
      <c r="ACG161" s="228"/>
      <c r="ACH161" s="228"/>
      <c r="ACI161" s="228"/>
      <c r="ACJ161" s="228"/>
      <c r="ACK161" s="228"/>
      <c r="ACL161" s="228"/>
      <c r="ACM161" s="228"/>
      <c r="ACN161" s="228"/>
      <c r="ACO161" s="228"/>
      <c r="ACP161" s="228"/>
      <c r="ACQ161" s="228"/>
      <c r="ACR161" s="228"/>
      <c r="ACS161" s="228"/>
      <c r="ACT161" s="228"/>
      <c r="ACU161" s="228"/>
      <c r="ACV161" s="228"/>
      <c r="ACW161" s="228"/>
      <c r="ACX161" s="228"/>
      <c r="ACY161" s="228"/>
      <c r="ACZ161" s="228"/>
      <c r="ADA161" s="228"/>
      <c r="ADB161" s="228"/>
      <c r="ADC161" s="228"/>
      <c r="ADD161" s="228"/>
      <c r="ADE161" s="228"/>
      <c r="ADF161" s="228"/>
      <c r="ADG161" s="228"/>
      <c r="ADH161" s="228"/>
      <c r="ADI161" s="228"/>
      <c r="ADJ161" s="228"/>
      <c r="ADK161" s="228"/>
      <c r="ADL161" s="228"/>
      <c r="ADM161" s="228"/>
      <c r="ADN161" s="228"/>
      <c r="ADO161" s="228"/>
      <c r="ADP161" s="228"/>
      <c r="ADQ161" s="228"/>
      <c r="ADR161" s="228"/>
      <c r="ADS161" s="228"/>
      <c r="ADT161" s="228"/>
      <c r="ADU161" s="228"/>
      <c r="ADV161" s="228"/>
      <c r="ADW161" s="228"/>
      <c r="ADX161" s="228"/>
      <c r="ADY161" s="228"/>
      <c r="ADZ161" s="228"/>
      <c r="AEA161" s="228"/>
      <c r="AEB161" s="228"/>
      <c r="AEC161" s="228"/>
      <c r="AED161" s="228"/>
      <c r="AEE161" s="228"/>
      <c r="AEF161" s="228"/>
      <c r="AEG161" s="228"/>
      <c r="AEH161" s="228"/>
      <c r="AEI161" s="228"/>
      <c r="AEJ161" s="228"/>
      <c r="AEK161" s="228"/>
      <c r="AEL161" s="228"/>
      <c r="AEM161" s="228"/>
      <c r="AEN161" s="228"/>
      <c r="AEO161" s="228"/>
      <c r="AEP161" s="228"/>
      <c r="AEQ161" s="228"/>
      <c r="AER161" s="228"/>
      <c r="AES161" s="228"/>
      <c r="AET161" s="228"/>
      <c r="AEU161" s="228"/>
      <c r="AEV161" s="228"/>
      <c r="AEW161" s="228"/>
      <c r="AEX161" s="228"/>
      <c r="AEY161" s="228"/>
      <c r="AEZ161" s="228"/>
      <c r="AFA161" s="228"/>
      <c r="AFB161" s="228"/>
      <c r="AFC161" s="228"/>
      <c r="AFD161" s="228"/>
      <c r="AFE161" s="228"/>
      <c r="AFF161" s="228"/>
      <c r="AFG161" s="228"/>
      <c r="AFH161" s="228"/>
      <c r="AFI161" s="228"/>
      <c r="AFJ161" s="228"/>
      <c r="AFK161" s="228"/>
      <c r="AFL161" s="228"/>
      <c r="AFM161" s="228"/>
      <c r="AFN161" s="228"/>
      <c r="AFO161" s="228"/>
      <c r="AFP161" s="228"/>
      <c r="AFQ161" s="228"/>
      <c r="AFR161" s="228"/>
      <c r="AFS161" s="228"/>
      <c r="AFT161" s="228"/>
      <c r="AFU161" s="228"/>
      <c r="AFV161" s="228"/>
      <c r="AFW161" s="228"/>
      <c r="AFX161" s="228"/>
      <c r="AFY161" s="228"/>
      <c r="AFZ161" s="228"/>
      <c r="AGA161" s="228"/>
      <c r="AGB161" s="228"/>
      <c r="AGC161" s="228"/>
      <c r="AGD161" s="228"/>
      <c r="AGE161" s="228"/>
      <c r="AGF161" s="228"/>
      <c r="AGG161" s="228"/>
      <c r="AGH161" s="228"/>
      <c r="AGI161" s="228"/>
      <c r="AGJ161" s="228"/>
      <c r="AGK161" s="228"/>
      <c r="AGL161" s="228"/>
      <c r="AGM161" s="228"/>
      <c r="AGN161" s="228"/>
      <c r="AGO161" s="228"/>
      <c r="AGP161" s="228"/>
      <c r="AGQ161" s="228"/>
      <c r="AGR161" s="228"/>
      <c r="AGS161" s="228"/>
      <c r="AGT161" s="228"/>
      <c r="AGU161" s="228"/>
      <c r="AGV161" s="228"/>
      <c r="AGW161" s="228"/>
      <c r="AGX161" s="228"/>
      <c r="AGY161" s="228"/>
      <c r="AGZ161" s="228"/>
      <c r="AHA161" s="228"/>
      <c r="AHB161" s="228"/>
      <c r="AHC161" s="228"/>
      <c r="AHD161" s="228"/>
      <c r="AHE161" s="228"/>
      <c r="AHF161" s="228"/>
      <c r="AHG161" s="228"/>
      <c r="AHH161" s="228"/>
      <c r="AHI161" s="228"/>
      <c r="AHJ161" s="228"/>
      <c r="AHK161" s="228"/>
      <c r="AHL161" s="228"/>
      <c r="AHM161" s="228"/>
      <c r="AHN161" s="228"/>
      <c r="AHO161" s="228"/>
      <c r="AHP161" s="228"/>
      <c r="AHQ161" s="228"/>
      <c r="AHR161" s="228"/>
      <c r="AHS161" s="228"/>
      <c r="AHT161" s="228"/>
      <c r="AHU161" s="228"/>
      <c r="AHV161" s="228"/>
      <c r="AHW161" s="228"/>
      <c r="AHX161" s="228"/>
      <c r="AHY161" s="228"/>
      <c r="AHZ161" s="228"/>
      <c r="AIA161" s="228"/>
      <c r="AIB161" s="228"/>
      <c r="AIC161" s="228"/>
      <c r="AID161" s="228"/>
      <c r="AIE161" s="228"/>
      <c r="AIF161" s="228"/>
      <c r="AIG161" s="228"/>
      <c r="AIH161" s="228"/>
      <c r="AII161" s="228"/>
      <c r="AIJ161" s="228"/>
      <c r="AIK161" s="228"/>
      <c r="AIL161" s="228"/>
      <c r="AIM161" s="228"/>
      <c r="AIN161" s="228"/>
      <c r="AIO161" s="228"/>
      <c r="AIP161" s="228"/>
      <c r="AIQ161" s="228"/>
      <c r="AIR161" s="228"/>
      <c r="AIS161" s="228"/>
      <c r="AIT161" s="228"/>
      <c r="AIU161" s="228"/>
      <c r="AIV161" s="228"/>
      <c r="AIW161" s="228"/>
      <c r="AIX161" s="228"/>
      <c r="AIY161" s="228"/>
      <c r="AIZ161" s="228"/>
      <c r="AJA161" s="228"/>
      <c r="AJB161" s="228"/>
      <c r="AJC161" s="228"/>
      <c r="AJD161" s="228"/>
      <c r="AJE161" s="228"/>
      <c r="AJF161" s="228"/>
      <c r="AJG161" s="228"/>
      <c r="AJH161" s="228"/>
      <c r="AJI161" s="228"/>
      <c r="AJJ161" s="228"/>
      <c r="AJK161" s="228"/>
      <c r="AJL161" s="228"/>
      <c r="AJM161" s="228"/>
      <c r="AJN161" s="228"/>
      <c r="AJO161" s="228"/>
      <c r="AJP161" s="228"/>
      <c r="AJQ161" s="228"/>
      <c r="AJR161" s="228"/>
      <c r="AJS161" s="228"/>
      <c r="AJT161" s="228"/>
      <c r="AJU161" s="228"/>
      <c r="AJV161" s="228"/>
      <c r="AJW161" s="228"/>
      <c r="AJX161" s="228"/>
      <c r="AJY161" s="228"/>
      <c r="AJZ161" s="228"/>
      <c r="AKA161" s="228"/>
      <c r="AKB161" s="228"/>
      <c r="AKC161" s="228"/>
      <c r="AKD161" s="228"/>
      <c r="AKE161" s="228"/>
      <c r="AKF161" s="228"/>
      <c r="AKG161" s="228"/>
      <c r="AKH161" s="228"/>
      <c r="AKI161" s="228"/>
      <c r="AKJ161" s="228"/>
      <c r="AKK161" s="228"/>
      <c r="AKL161" s="228"/>
      <c r="AKM161" s="228"/>
      <c r="AKN161" s="228"/>
      <c r="AKO161" s="228"/>
      <c r="AKP161" s="228"/>
      <c r="AKQ161" s="228"/>
      <c r="AKR161" s="228"/>
      <c r="AKS161" s="228"/>
      <c r="AKT161" s="228"/>
      <c r="AKU161" s="228"/>
      <c r="AKV161" s="228"/>
      <c r="AKW161" s="228"/>
      <c r="AKX161" s="228"/>
      <c r="AKY161" s="228"/>
      <c r="AKZ161" s="228"/>
      <c r="ALA161" s="228"/>
      <c r="ALB161" s="228"/>
      <c r="ALC161" s="228"/>
      <c r="ALD161" s="228"/>
      <c r="ALE161" s="228"/>
      <c r="ALF161" s="228"/>
      <c r="ALG161" s="228"/>
      <c r="ALH161" s="228"/>
      <c r="ALI161" s="228"/>
      <c r="ALJ161" s="228"/>
      <c r="ALK161" s="228"/>
      <c r="ALL161" s="228"/>
      <c r="ALM161" s="228"/>
      <c r="ALN161" s="228"/>
      <c r="ALO161" s="228"/>
      <c r="ALP161" s="228"/>
      <c r="ALQ161" s="228"/>
      <c r="ALR161" s="228"/>
      <c r="ALS161" s="228"/>
      <c r="ALT161" s="228"/>
      <c r="ALU161" s="228"/>
      <c r="ALV161" s="228"/>
      <c r="ALW161" s="228"/>
      <c r="ALX161" s="228"/>
      <c r="ALY161" s="228"/>
      <c r="ALZ161" s="228"/>
      <c r="AMA161" s="228"/>
      <c r="AMB161" s="228"/>
      <c r="AMC161" s="228"/>
      <c r="AMD161" s="228"/>
      <c r="AME161" s="228"/>
      <c r="AMF161" s="228"/>
      <c r="AMG161" s="228"/>
      <c r="AMH161" s="228"/>
      <c r="AMI161" s="228"/>
      <c r="AMJ161" s="228"/>
      <c r="AMK161" s="228"/>
      <c r="AML161" s="228"/>
      <c r="AMM161" s="228"/>
      <c r="AMN161" s="228"/>
      <c r="AMO161" s="228"/>
      <c r="AMP161" s="228"/>
      <c r="AMQ161" s="228"/>
      <c r="AMR161" s="228"/>
      <c r="AMS161" s="228"/>
      <c r="AMT161" s="228"/>
      <c r="AMU161" s="228"/>
      <c r="AMV161" s="228"/>
      <c r="AMW161" s="228"/>
      <c r="AMX161" s="228"/>
    </row>
    <row r="162" spans="1:1038" s="308" customFormat="1" ht="18" customHeight="1">
      <c r="A162" s="351" t="s">
        <v>1452</v>
      </c>
      <c r="B162" s="228" t="s">
        <v>1294</v>
      </c>
      <c r="C162" s="228"/>
      <c r="D162" s="228" t="s">
        <v>1279</v>
      </c>
      <c r="E162" s="228">
        <v>28</v>
      </c>
      <c r="F162" s="228">
        <v>1</v>
      </c>
      <c r="G162" s="285" t="str">
        <f t="shared" si="45"/>
        <v>28-1</v>
      </c>
      <c r="H162" s="279">
        <v>0</v>
      </c>
      <c r="I162" s="228">
        <v>97</v>
      </c>
      <c r="J162" s="226"/>
      <c r="K162" s="545" t="b">
        <f>IF(I163=1,IF(((VLOOKUP($G162,[1]Depth_Lookup!#REF!,9,FALSE))-(H162/100))=0,"Good",IF(((VLOOKUP($G162,[1]Depth_Lookup!$A$3:$J$550,9,FALSE))-(H162/100))&gt;0,"Too Short","Too Long")))</f>
        <v>0</v>
      </c>
      <c r="L162" s="171">
        <f>(VLOOKUP($G162,Depth_Lookup!$A$3:$J$410,10,FALSE))+(H162/100)</f>
        <v>62.7</v>
      </c>
      <c r="M162" s="171">
        <f>(VLOOKUP($G162,Depth_Lookup!$A$3:$J$410,10,FALSE))+(I162/100)</f>
        <v>63.67</v>
      </c>
      <c r="N162" s="354" t="s">
        <v>1522</v>
      </c>
      <c r="O162" s="228">
        <v>6</v>
      </c>
      <c r="P162" s="228" t="s">
        <v>853</v>
      </c>
      <c r="Q162" s="228" t="s">
        <v>125</v>
      </c>
      <c r="R162" s="304" t="s">
        <v>1633</v>
      </c>
      <c r="S162" s="228" t="s">
        <v>115</v>
      </c>
      <c r="T162" s="228" t="s">
        <v>700</v>
      </c>
      <c r="U162" s="228" t="s">
        <v>108</v>
      </c>
      <c r="V162" s="228" t="s">
        <v>509</v>
      </c>
      <c r="W162" s="228" t="s">
        <v>102</v>
      </c>
      <c r="X162" s="305">
        <v>5</v>
      </c>
      <c r="Y162" s="228" t="s">
        <v>90</v>
      </c>
      <c r="Z162" s="228" t="s">
        <v>91</v>
      </c>
      <c r="AA162" s="228"/>
      <c r="AB162" s="228"/>
      <c r="AC162" s="228"/>
      <c r="AD162" s="228"/>
      <c r="AE162" s="234"/>
      <c r="AF162" s="304" t="e">
        <v>#N/A</v>
      </c>
      <c r="AG162" s="241"/>
      <c r="AH162" s="228"/>
      <c r="AI162" s="244">
        <v>79</v>
      </c>
      <c r="AJ162" s="228"/>
      <c r="AK162" s="228"/>
      <c r="AL162" s="228"/>
      <c r="AM162" s="228"/>
      <c r="AN162" s="228"/>
      <c r="AO162" s="244"/>
      <c r="AP162" s="228"/>
      <c r="AQ162" s="228"/>
      <c r="AR162" s="228"/>
      <c r="AS162" s="228"/>
      <c r="AT162" s="228"/>
      <c r="AU162" s="244"/>
      <c r="AV162" s="228"/>
      <c r="AW162" s="228"/>
      <c r="AX162" s="228"/>
      <c r="AY162" s="228"/>
      <c r="AZ162" s="228"/>
      <c r="BA162" s="244">
        <v>20</v>
      </c>
      <c r="BB162" s="228">
        <v>5</v>
      </c>
      <c r="BC162" s="228">
        <v>5</v>
      </c>
      <c r="BD162" s="228" t="s">
        <v>1330</v>
      </c>
      <c r="BE162" s="228" t="s">
        <v>1331</v>
      </c>
      <c r="BF162" s="228"/>
      <c r="BG162" s="244"/>
      <c r="BH162" s="228"/>
      <c r="BI162" s="228"/>
      <c r="BJ162" s="228"/>
      <c r="BK162" s="228"/>
      <c r="BL162" s="228"/>
      <c r="BM162" s="244">
        <v>1</v>
      </c>
      <c r="BN162" s="228">
        <v>1</v>
      </c>
      <c r="BO162" s="228">
        <v>0.5</v>
      </c>
      <c r="BP162" s="228" t="s">
        <v>1330</v>
      </c>
      <c r="BQ162" s="228" t="s">
        <v>1331</v>
      </c>
      <c r="BR162" s="228"/>
      <c r="BS162" s="228"/>
      <c r="BT162" s="228"/>
      <c r="BU162" s="228"/>
      <c r="BV162" s="228"/>
      <c r="BW162" s="228"/>
      <c r="BX162" s="228"/>
      <c r="BY162" s="244"/>
      <c r="BZ162" s="228"/>
      <c r="CA162" s="228"/>
      <c r="CB162" s="228"/>
      <c r="CC162" s="228"/>
      <c r="CD162" s="228"/>
      <c r="CE162" s="228" t="s">
        <v>1523</v>
      </c>
      <c r="CF162" s="228"/>
      <c r="CG162" s="245"/>
      <c r="CH162" s="246" t="s">
        <v>1524</v>
      </c>
      <c r="CI162" s="246">
        <v>100</v>
      </c>
      <c r="CJ162" s="246" t="s">
        <v>514</v>
      </c>
      <c r="CK162" s="247"/>
      <c r="CL162" s="248"/>
      <c r="CM162" s="248"/>
      <c r="CN162" s="248"/>
      <c r="CO162" s="248"/>
      <c r="CP162" s="248"/>
      <c r="CQ162" s="248"/>
      <c r="CR162" s="248"/>
      <c r="CS162" s="248"/>
      <c r="CT162" s="248"/>
      <c r="CU162" s="248"/>
      <c r="CV162" s="248"/>
      <c r="CW162" s="248"/>
      <c r="CX162" s="248"/>
      <c r="CY162" s="248"/>
      <c r="CZ162" s="248"/>
      <c r="DA162" s="248"/>
      <c r="DB162" s="248">
        <v>73</v>
      </c>
      <c r="DC162" s="249">
        <v>2</v>
      </c>
      <c r="DD162" s="248"/>
      <c r="DE162" s="248"/>
      <c r="DF162" s="248"/>
      <c r="DG162" s="248"/>
      <c r="DH162" s="248"/>
      <c r="DI162" s="248"/>
      <c r="DJ162" s="248">
        <v>25</v>
      </c>
      <c r="DK162" s="306">
        <v>100</v>
      </c>
      <c r="DL162" s="245"/>
      <c r="DM162" s="248"/>
      <c r="DN162" s="248"/>
      <c r="DO162" s="307"/>
      <c r="DQ162" s="245"/>
      <c r="DR162" s="307"/>
      <c r="DS162" s="245"/>
      <c r="DT162" s="262" t="s">
        <v>1525</v>
      </c>
      <c r="DU162" s="249"/>
      <c r="DV162" s="249"/>
      <c r="DW162" s="310">
        <v>100</v>
      </c>
      <c r="DX162" s="311" t="e">
        <v>#N/A</v>
      </c>
      <c r="DY162" s="268" t="s">
        <v>1509</v>
      </c>
      <c r="DZ162" s="268" t="s">
        <v>1408</v>
      </c>
      <c r="EA162" s="268"/>
      <c r="EB162" s="249"/>
      <c r="EC162" s="312"/>
      <c r="ED162" s="229" t="s">
        <v>2517</v>
      </c>
      <c r="EE162" s="313"/>
      <c r="EF162" s="314"/>
      <c r="EG162" s="313"/>
      <c r="EH162" s="315"/>
      <c r="EI162" s="316" t="e">
        <f>VLOOKUP(EH162,definitions_list_mag!$Y$12:$Z$15,2,FALSE)</f>
        <v>#N/A</v>
      </c>
      <c r="EJ162" s="317"/>
      <c r="EK162" s="318" t="e">
        <f>VLOOKUP(EJ162,definitions_list_mag!$AT$3:$AU$5,2,FALSE)</f>
        <v>#N/A</v>
      </c>
      <c r="EL162" s="313"/>
      <c r="EM162" s="315"/>
      <c r="EN162" s="315"/>
      <c r="EO162" s="319"/>
      <c r="EP162" s="319"/>
      <c r="EQ162" s="319"/>
      <c r="ER162" s="319"/>
      <c r="ES162" s="319"/>
      <c r="ET162" s="319"/>
      <c r="EU162" s="319"/>
      <c r="EV162" s="320"/>
      <c r="EW162" s="320"/>
      <c r="EX162" s="320"/>
      <c r="EY162" s="320"/>
      <c r="EZ162" s="192" t="e">
        <f t="shared" si="46"/>
        <v>#DIV/0!</v>
      </c>
      <c r="FA162" s="192" t="e">
        <f t="shared" si="47"/>
        <v>#DIV/0!</v>
      </c>
      <c r="FB162" s="192" t="e">
        <f t="shared" si="48"/>
        <v>#DIV/0!</v>
      </c>
      <c r="FC162" s="192" t="e">
        <f t="shared" si="49"/>
        <v>#DIV/0!</v>
      </c>
      <c r="FD162" s="192" t="e">
        <f t="shared" si="50"/>
        <v>#DIV/0!</v>
      </c>
      <c r="FE162" s="193" t="e">
        <f t="shared" si="51"/>
        <v>#DIV/0!</v>
      </c>
      <c r="FF162" s="194" t="e">
        <f t="shared" si="52"/>
        <v>#DIV/0!</v>
      </c>
      <c r="FG162" s="317"/>
      <c r="FH162" s="315"/>
      <c r="FI162" s="778">
        <f t="shared" si="53"/>
        <v>0</v>
      </c>
      <c r="FJ162" s="779" t="e">
        <f t="shared" si="54"/>
        <v>#DIV/0!</v>
      </c>
      <c r="FK162" s="779" t="e">
        <f t="shared" si="55"/>
        <v>#DIV/0!</v>
      </c>
      <c r="FL162" s="780" t="e">
        <f t="shared" si="56"/>
        <v>#DIV/0!</v>
      </c>
      <c r="FM162" s="169" t="e">
        <f t="shared" si="57"/>
        <v>#DIV/0!</v>
      </c>
      <c r="FN162" s="783" t="e">
        <f t="shared" si="58"/>
        <v>#DIV/0!</v>
      </c>
      <c r="FO162" s="228"/>
      <c r="FP162" s="228"/>
      <c r="FQ162" s="228"/>
      <c r="FR162" s="228"/>
      <c r="FS162" s="228"/>
      <c r="FT162" s="228"/>
      <c r="FU162" s="228"/>
      <c r="FV162" s="228"/>
      <c r="FW162" s="228"/>
      <c r="FX162" s="228"/>
      <c r="FY162" s="228"/>
      <c r="FZ162" s="228"/>
      <c r="GA162" s="228"/>
      <c r="GB162" s="228"/>
      <c r="GC162" s="228"/>
      <c r="GD162" s="228"/>
      <c r="GE162" s="228"/>
      <c r="GF162" s="228"/>
      <c r="GG162" s="228"/>
      <c r="GH162" s="228"/>
      <c r="GI162" s="228"/>
      <c r="GJ162" s="228"/>
      <c r="GK162" s="228"/>
      <c r="GL162" s="228"/>
      <c r="GM162" s="228"/>
      <c r="GN162" s="228"/>
      <c r="GO162" s="228"/>
      <c r="GP162" s="228"/>
      <c r="GQ162" s="228"/>
      <c r="GR162" s="228"/>
      <c r="GS162" s="228"/>
      <c r="GT162" s="228"/>
      <c r="GU162" s="228"/>
      <c r="GV162" s="228"/>
      <c r="GW162" s="228"/>
      <c r="GX162" s="228"/>
      <c r="GY162" s="228"/>
      <c r="GZ162" s="228"/>
      <c r="HA162" s="228"/>
      <c r="HB162" s="228"/>
      <c r="HC162" s="228"/>
      <c r="HD162" s="228"/>
      <c r="HE162" s="228"/>
      <c r="HF162" s="228"/>
      <c r="HG162" s="228"/>
      <c r="HH162" s="228"/>
      <c r="HI162" s="228"/>
      <c r="HJ162" s="228"/>
      <c r="HK162" s="228"/>
      <c r="HL162" s="228"/>
      <c r="HM162" s="228"/>
      <c r="HN162" s="228"/>
      <c r="HO162" s="228"/>
      <c r="HP162" s="228"/>
      <c r="HQ162" s="228"/>
      <c r="HR162" s="228"/>
      <c r="HS162" s="228"/>
      <c r="HT162" s="228"/>
      <c r="HU162" s="228"/>
      <c r="HV162" s="228"/>
      <c r="HW162" s="228"/>
      <c r="HX162" s="228"/>
      <c r="HY162" s="228"/>
      <c r="HZ162" s="228"/>
      <c r="IA162" s="228"/>
      <c r="IB162" s="228"/>
      <c r="IC162" s="228"/>
      <c r="ID162" s="228"/>
      <c r="IE162" s="228"/>
      <c r="IF162" s="228"/>
      <c r="IG162" s="228"/>
      <c r="IH162" s="228"/>
      <c r="II162" s="228"/>
      <c r="IJ162" s="228"/>
      <c r="IK162" s="228"/>
      <c r="IL162" s="228"/>
      <c r="IM162" s="228"/>
      <c r="IN162" s="228"/>
      <c r="IO162" s="228"/>
      <c r="IP162" s="228"/>
      <c r="IQ162" s="228"/>
      <c r="IR162" s="228"/>
      <c r="IS162" s="228"/>
      <c r="IT162" s="228"/>
      <c r="IU162" s="228"/>
      <c r="IV162" s="228"/>
      <c r="IW162" s="228"/>
      <c r="IX162" s="228"/>
      <c r="IY162" s="228"/>
      <c r="IZ162" s="228"/>
      <c r="JA162" s="228"/>
      <c r="JB162" s="228"/>
      <c r="JC162" s="228"/>
      <c r="JD162" s="228"/>
      <c r="JE162" s="228"/>
      <c r="JF162" s="228"/>
      <c r="JG162" s="228"/>
      <c r="JH162" s="228"/>
      <c r="JI162" s="228"/>
      <c r="JJ162" s="228"/>
      <c r="JK162" s="228"/>
      <c r="JL162" s="228"/>
      <c r="JM162" s="228"/>
      <c r="JN162" s="228"/>
      <c r="JO162" s="228"/>
      <c r="JP162" s="228"/>
      <c r="JQ162" s="228"/>
      <c r="JR162" s="228"/>
      <c r="JS162" s="228"/>
      <c r="JT162" s="228"/>
      <c r="JU162" s="228"/>
      <c r="JV162" s="228"/>
      <c r="JW162" s="228"/>
      <c r="JX162" s="228"/>
      <c r="JY162" s="228"/>
      <c r="JZ162" s="228"/>
      <c r="KA162" s="228"/>
      <c r="KB162" s="228"/>
      <c r="KC162" s="228"/>
      <c r="KD162" s="228"/>
      <c r="KE162" s="228"/>
      <c r="KF162" s="228"/>
      <c r="KG162" s="228"/>
      <c r="KH162" s="228"/>
      <c r="KI162" s="228"/>
      <c r="KJ162" s="228"/>
      <c r="KK162" s="228"/>
      <c r="KL162" s="228"/>
      <c r="KM162" s="228"/>
      <c r="KN162" s="228"/>
      <c r="KO162" s="228"/>
      <c r="KP162" s="228"/>
      <c r="KQ162" s="228"/>
      <c r="KR162" s="228"/>
      <c r="KS162" s="228"/>
      <c r="KT162" s="228"/>
      <c r="KU162" s="228"/>
      <c r="KV162" s="228"/>
      <c r="KW162" s="228"/>
      <c r="KX162" s="228"/>
      <c r="KY162" s="228"/>
      <c r="KZ162" s="228"/>
      <c r="LA162" s="228"/>
      <c r="LB162" s="228"/>
      <c r="LC162" s="228"/>
      <c r="LD162" s="228"/>
      <c r="LE162" s="228"/>
      <c r="LF162" s="228"/>
      <c r="LG162" s="228"/>
      <c r="LH162" s="228"/>
      <c r="LI162" s="228"/>
      <c r="LJ162" s="228"/>
      <c r="LK162" s="228"/>
      <c r="LL162" s="228"/>
      <c r="LM162" s="228"/>
      <c r="LN162" s="228"/>
      <c r="LO162" s="228"/>
      <c r="LP162" s="228"/>
      <c r="LQ162" s="228"/>
      <c r="LR162" s="228"/>
      <c r="LS162" s="228"/>
      <c r="LT162" s="228"/>
      <c r="LU162" s="228"/>
      <c r="LV162" s="228"/>
      <c r="LW162" s="228"/>
      <c r="LX162" s="228"/>
      <c r="LY162" s="228"/>
      <c r="LZ162" s="228"/>
      <c r="MA162" s="228"/>
      <c r="MB162" s="228"/>
      <c r="MC162" s="228"/>
      <c r="MD162" s="228"/>
      <c r="ME162" s="228"/>
      <c r="MF162" s="228"/>
      <c r="MG162" s="228"/>
      <c r="MH162" s="228"/>
      <c r="MI162" s="228"/>
      <c r="MJ162" s="228"/>
      <c r="MK162" s="228"/>
      <c r="ML162" s="228"/>
      <c r="MM162" s="228"/>
      <c r="MN162" s="228"/>
      <c r="MO162" s="228"/>
      <c r="MP162" s="228"/>
      <c r="MQ162" s="228"/>
      <c r="MR162" s="228"/>
      <c r="MS162" s="228"/>
      <c r="MT162" s="228"/>
      <c r="MU162" s="228"/>
      <c r="MV162" s="228"/>
      <c r="MW162" s="228"/>
      <c r="MX162" s="228"/>
      <c r="MY162" s="228"/>
      <c r="MZ162" s="228"/>
      <c r="NA162" s="228"/>
      <c r="NB162" s="228"/>
      <c r="NC162" s="228"/>
      <c r="ND162" s="228"/>
      <c r="NE162" s="228"/>
      <c r="NF162" s="228"/>
      <c r="NG162" s="228"/>
      <c r="NH162" s="228"/>
      <c r="NI162" s="228"/>
      <c r="NJ162" s="228"/>
      <c r="NK162" s="228"/>
      <c r="NL162" s="228"/>
      <c r="NM162" s="228"/>
      <c r="NN162" s="228"/>
      <c r="NO162" s="228"/>
      <c r="NP162" s="228"/>
      <c r="NQ162" s="228"/>
      <c r="NR162" s="228"/>
      <c r="NS162" s="228"/>
      <c r="NT162" s="228"/>
      <c r="NU162" s="228"/>
      <c r="NV162" s="228"/>
      <c r="NW162" s="228"/>
      <c r="NX162" s="228"/>
      <c r="NY162" s="228"/>
      <c r="NZ162" s="228"/>
      <c r="OA162" s="228"/>
      <c r="OB162" s="228"/>
      <c r="OC162" s="228"/>
      <c r="OD162" s="228"/>
      <c r="OE162" s="228"/>
      <c r="OF162" s="228"/>
      <c r="OG162" s="228"/>
      <c r="OH162" s="228"/>
      <c r="OI162" s="228"/>
      <c r="OJ162" s="228"/>
      <c r="OK162" s="228"/>
      <c r="OL162" s="228"/>
      <c r="OM162" s="228"/>
      <c r="ON162" s="228"/>
      <c r="OO162" s="228"/>
      <c r="OP162" s="228"/>
      <c r="OQ162" s="228"/>
      <c r="OR162" s="228"/>
      <c r="OS162" s="228"/>
      <c r="OT162" s="228"/>
      <c r="OU162" s="228"/>
      <c r="OV162" s="228"/>
      <c r="OW162" s="228"/>
      <c r="OX162" s="228"/>
      <c r="OY162" s="228"/>
      <c r="OZ162" s="228"/>
      <c r="PA162" s="228"/>
      <c r="PB162" s="228"/>
      <c r="PC162" s="228"/>
      <c r="PD162" s="228"/>
      <c r="PE162" s="228"/>
      <c r="PF162" s="228"/>
      <c r="PG162" s="228"/>
      <c r="PH162" s="228"/>
      <c r="PI162" s="228"/>
      <c r="PJ162" s="228"/>
      <c r="PK162" s="228"/>
      <c r="PL162" s="228"/>
      <c r="PM162" s="228"/>
      <c r="PN162" s="228"/>
      <c r="PO162" s="228"/>
      <c r="PP162" s="228"/>
      <c r="PQ162" s="228"/>
      <c r="PR162" s="228"/>
      <c r="PS162" s="228"/>
      <c r="PT162" s="228"/>
      <c r="PU162" s="228"/>
      <c r="PV162" s="228"/>
      <c r="PW162" s="228"/>
      <c r="PX162" s="228"/>
      <c r="PY162" s="228"/>
      <c r="PZ162" s="228"/>
      <c r="QA162" s="228"/>
      <c r="QB162" s="228"/>
      <c r="QC162" s="228"/>
      <c r="QD162" s="228"/>
      <c r="QE162" s="228"/>
      <c r="QF162" s="228"/>
      <c r="QG162" s="228"/>
      <c r="QH162" s="228"/>
      <c r="QI162" s="228"/>
      <c r="QJ162" s="228"/>
      <c r="QK162" s="228"/>
      <c r="QL162" s="228"/>
      <c r="QM162" s="228"/>
      <c r="QN162" s="228"/>
      <c r="QO162" s="228"/>
      <c r="QP162" s="228"/>
      <c r="QQ162" s="228"/>
      <c r="QR162" s="228"/>
      <c r="QS162" s="228"/>
      <c r="QT162" s="228"/>
      <c r="QU162" s="228"/>
      <c r="QV162" s="228"/>
      <c r="QW162" s="228"/>
      <c r="QX162" s="228"/>
      <c r="QY162" s="228"/>
      <c r="QZ162" s="228"/>
      <c r="RA162" s="228"/>
      <c r="RB162" s="228"/>
      <c r="RC162" s="228"/>
      <c r="RD162" s="228"/>
      <c r="RE162" s="228"/>
      <c r="RF162" s="228"/>
      <c r="RG162" s="228"/>
      <c r="RH162" s="228"/>
      <c r="RI162" s="228"/>
      <c r="RJ162" s="228"/>
      <c r="RK162" s="228"/>
      <c r="RL162" s="228"/>
      <c r="RM162" s="228"/>
      <c r="RN162" s="228"/>
      <c r="RO162" s="228"/>
      <c r="RP162" s="228"/>
      <c r="RQ162" s="228"/>
      <c r="RR162" s="228"/>
      <c r="RS162" s="228"/>
      <c r="RT162" s="228"/>
      <c r="RU162" s="228"/>
      <c r="RV162" s="228"/>
      <c r="RW162" s="228"/>
      <c r="RX162" s="228"/>
      <c r="RY162" s="228"/>
      <c r="RZ162" s="228"/>
      <c r="SA162" s="228"/>
      <c r="SB162" s="228"/>
      <c r="SC162" s="228"/>
      <c r="SD162" s="228"/>
      <c r="SE162" s="228"/>
      <c r="SF162" s="228"/>
      <c r="SG162" s="228"/>
      <c r="SH162" s="228"/>
      <c r="SI162" s="228"/>
      <c r="SJ162" s="228"/>
      <c r="SK162" s="228"/>
      <c r="SL162" s="228"/>
      <c r="SM162" s="228"/>
      <c r="SN162" s="228"/>
      <c r="SO162" s="228"/>
      <c r="SP162" s="228"/>
      <c r="SQ162" s="228"/>
      <c r="SR162" s="228"/>
      <c r="SS162" s="228"/>
      <c r="ST162" s="228"/>
      <c r="SU162" s="228"/>
      <c r="SV162" s="228"/>
      <c r="SW162" s="228"/>
      <c r="SX162" s="228"/>
      <c r="SY162" s="228"/>
      <c r="SZ162" s="228"/>
      <c r="TA162" s="228"/>
      <c r="TB162" s="228"/>
      <c r="TC162" s="228"/>
      <c r="TD162" s="228"/>
      <c r="TE162" s="228"/>
      <c r="TF162" s="228"/>
      <c r="TG162" s="228"/>
      <c r="TH162" s="228"/>
      <c r="TI162" s="228"/>
      <c r="TJ162" s="228"/>
      <c r="TK162" s="228"/>
      <c r="TL162" s="228"/>
      <c r="TM162" s="228"/>
      <c r="TN162" s="228"/>
      <c r="TO162" s="228"/>
      <c r="TP162" s="228"/>
      <c r="TQ162" s="228"/>
      <c r="TR162" s="228"/>
      <c r="TS162" s="228"/>
      <c r="TT162" s="228"/>
      <c r="TU162" s="228"/>
      <c r="TV162" s="228"/>
      <c r="TW162" s="228"/>
      <c r="TX162" s="228"/>
      <c r="TY162" s="228"/>
      <c r="TZ162" s="228"/>
      <c r="UA162" s="228"/>
      <c r="UB162" s="228"/>
      <c r="UC162" s="228"/>
      <c r="UD162" s="228"/>
      <c r="UE162" s="228"/>
      <c r="UF162" s="228"/>
      <c r="UG162" s="228"/>
      <c r="UH162" s="228"/>
      <c r="UI162" s="228"/>
      <c r="UJ162" s="228"/>
      <c r="UK162" s="228"/>
      <c r="UL162" s="228"/>
      <c r="UM162" s="228"/>
      <c r="UN162" s="228"/>
      <c r="UO162" s="228"/>
      <c r="UP162" s="228"/>
      <c r="UQ162" s="228"/>
      <c r="UR162" s="228"/>
      <c r="US162" s="228"/>
      <c r="UT162" s="228"/>
      <c r="UU162" s="228"/>
      <c r="UV162" s="228"/>
      <c r="UW162" s="228"/>
      <c r="UX162" s="228"/>
      <c r="UY162" s="228"/>
      <c r="UZ162" s="228"/>
      <c r="VA162" s="228"/>
      <c r="VB162" s="228"/>
      <c r="VC162" s="228"/>
      <c r="VD162" s="228"/>
      <c r="VE162" s="228"/>
      <c r="VF162" s="228"/>
      <c r="VG162" s="228"/>
      <c r="VH162" s="228"/>
      <c r="VI162" s="228"/>
      <c r="VJ162" s="228"/>
      <c r="VK162" s="228"/>
      <c r="VL162" s="228"/>
      <c r="VM162" s="228"/>
      <c r="VN162" s="228"/>
      <c r="VO162" s="228"/>
      <c r="VP162" s="228"/>
      <c r="VQ162" s="228"/>
      <c r="VR162" s="228"/>
      <c r="VS162" s="228"/>
      <c r="VT162" s="228"/>
      <c r="VU162" s="228"/>
      <c r="VV162" s="228"/>
      <c r="VW162" s="228"/>
      <c r="VX162" s="228"/>
      <c r="VY162" s="228"/>
      <c r="VZ162" s="228"/>
      <c r="WA162" s="228"/>
      <c r="WB162" s="228"/>
      <c r="WC162" s="228"/>
      <c r="WD162" s="228"/>
      <c r="WE162" s="228"/>
      <c r="WF162" s="228"/>
      <c r="WG162" s="228"/>
      <c r="WH162" s="228"/>
      <c r="WI162" s="228"/>
      <c r="WJ162" s="228"/>
      <c r="WK162" s="228"/>
      <c r="WL162" s="228"/>
      <c r="WM162" s="228"/>
      <c r="WN162" s="228"/>
      <c r="WO162" s="228"/>
      <c r="WP162" s="228"/>
      <c r="WQ162" s="228"/>
      <c r="WR162" s="228"/>
      <c r="WS162" s="228"/>
      <c r="WT162" s="228"/>
      <c r="WU162" s="228"/>
      <c r="WV162" s="228"/>
      <c r="WW162" s="228"/>
      <c r="WX162" s="228"/>
      <c r="WY162" s="228"/>
      <c r="WZ162" s="228"/>
      <c r="XA162" s="228"/>
      <c r="XB162" s="228"/>
      <c r="XC162" s="228"/>
      <c r="XD162" s="228"/>
      <c r="XE162" s="228"/>
      <c r="XF162" s="228"/>
      <c r="XG162" s="228"/>
      <c r="XH162" s="228"/>
      <c r="XI162" s="228"/>
      <c r="XJ162" s="228"/>
      <c r="XK162" s="228"/>
      <c r="XL162" s="228"/>
      <c r="XM162" s="228"/>
      <c r="XN162" s="228"/>
      <c r="XO162" s="228"/>
      <c r="XP162" s="228"/>
      <c r="XQ162" s="228"/>
      <c r="XR162" s="228"/>
      <c r="XS162" s="228"/>
      <c r="XT162" s="228"/>
      <c r="XU162" s="228"/>
      <c r="XV162" s="228"/>
      <c r="XW162" s="228"/>
      <c r="XX162" s="228"/>
      <c r="XY162" s="228"/>
      <c r="XZ162" s="228"/>
      <c r="YA162" s="228"/>
      <c r="YB162" s="228"/>
      <c r="YC162" s="228"/>
      <c r="YD162" s="228"/>
      <c r="YE162" s="228"/>
      <c r="YF162" s="228"/>
      <c r="YG162" s="228"/>
      <c r="YH162" s="228"/>
      <c r="YI162" s="228"/>
      <c r="YJ162" s="228"/>
      <c r="YK162" s="228"/>
      <c r="YL162" s="228"/>
      <c r="YM162" s="228"/>
      <c r="YN162" s="228"/>
      <c r="YO162" s="228"/>
      <c r="YP162" s="228"/>
      <c r="YQ162" s="228"/>
      <c r="YR162" s="228"/>
      <c r="YS162" s="228"/>
      <c r="YT162" s="228"/>
      <c r="YU162" s="228"/>
      <c r="YV162" s="228"/>
      <c r="YW162" s="228"/>
      <c r="YX162" s="228"/>
      <c r="YY162" s="228"/>
      <c r="YZ162" s="228"/>
      <c r="ZA162" s="228"/>
      <c r="ZB162" s="228"/>
      <c r="ZC162" s="228"/>
      <c r="ZD162" s="228"/>
      <c r="ZE162" s="228"/>
      <c r="ZF162" s="228"/>
      <c r="ZG162" s="228"/>
      <c r="ZH162" s="228"/>
      <c r="ZI162" s="228"/>
      <c r="ZJ162" s="228"/>
      <c r="ZK162" s="228"/>
      <c r="ZL162" s="228"/>
      <c r="ZM162" s="228"/>
      <c r="ZN162" s="228"/>
      <c r="ZO162" s="228"/>
      <c r="ZP162" s="228"/>
      <c r="ZQ162" s="228"/>
      <c r="ZR162" s="228"/>
      <c r="ZS162" s="228"/>
      <c r="ZT162" s="228"/>
      <c r="ZU162" s="228"/>
      <c r="ZV162" s="228"/>
      <c r="ZW162" s="228"/>
      <c r="ZX162" s="228"/>
      <c r="ZY162" s="228"/>
      <c r="ZZ162" s="228"/>
      <c r="AAA162" s="228"/>
      <c r="AAB162" s="228"/>
      <c r="AAC162" s="228"/>
      <c r="AAD162" s="228"/>
      <c r="AAE162" s="228"/>
      <c r="AAF162" s="228"/>
      <c r="AAG162" s="228"/>
      <c r="AAH162" s="228"/>
      <c r="AAI162" s="228"/>
      <c r="AAJ162" s="228"/>
      <c r="AAK162" s="228"/>
      <c r="AAL162" s="228"/>
      <c r="AAM162" s="228"/>
      <c r="AAN162" s="228"/>
      <c r="AAO162" s="228"/>
      <c r="AAP162" s="228"/>
      <c r="AAQ162" s="228"/>
      <c r="AAR162" s="228"/>
      <c r="AAS162" s="228"/>
      <c r="AAT162" s="228"/>
      <c r="AAU162" s="228"/>
      <c r="AAV162" s="228"/>
      <c r="AAW162" s="228"/>
      <c r="AAX162" s="228"/>
      <c r="AAY162" s="228"/>
      <c r="AAZ162" s="228"/>
      <c r="ABA162" s="228"/>
      <c r="ABB162" s="228"/>
      <c r="ABC162" s="228"/>
      <c r="ABD162" s="228"/>
      <c r="ABE162" s="228"/>
      <c r="ABF162" s="228"/>
      <c r="ABG162" s="228"/>
      <c r="ABH162" s="228"/>
      <c r="ABI162" s="228"/>
      <c r="ABJ162" s="228"/>
      <c r="ABK162" s="228"/>
      <c r="ABL162" s="228"/>
      <c r="ABM162" s="228"/>
      <c r="ABN162" s="228"/>
      <c r="ABO162" s="228"/>
      <c r="ABP162" s="228"/>
      <c r="ABQ162" s="228"/>
      <c r="ABR162" s="228"/>
      <c r="ABS162" s="228"/>
      <c r="ABT162" s="228"/>
      <c r="ABU162" s="228"/>
      <c r="ABV162" s="228"/>
      <c r="ABW162" s="228"/>
      <c r="ABX162" s="228"/>
      <c r="ABY162" s="228"/>
      <c r="ABZ162" s="228"/>
      <c r="ACA162" s="228"/>
      <c r="ACB162" s="228"/>
      <c r="ACC162" s="228"/>
      <c r="ACD162" s="228"/>
      <c r="ACE162" s="228"/>
      <c r="ACF162" s="228"/>
      <c r="ACG162" s="228"/>
      <c r="ACH162" s="228"/>
      <c r="ACI162" s="228"/>
      <c r="ACJ162" s="228"/>
      <c r="ACK162" s="228"/>
      <c r="ACL162" s="228"/>
      <c r="ACM162" s="228"/>
      <c r="ACN162" s="228"/>
      <c r="ACO162" s="228"/>
      <c r="ACP162" s="228"/>
      <c r="ACQ162" s="228"/>
      <c r="ACR162" s="228"/>
      <c r="ACS162" s="228"/>
      <c r="ACT162" s="228"/>
      <c r="ACU162" s="228"/>
      <c r="ACV162" s="228"/>
      <c r="ACW162" s="228"/>
      <c r="ACX162" s="228"/>
      <c r="ACY162" s="228"/>
      <c r="ACZ162" s="228"/>
      <c r="ADA162" s="228"/>
      <c r="ADB162" s="228"/>
      <c r="ADC162" s="228"/>
      <c r="ADD162" s="228"/>
      <c r="ADE162" s="228"/>
      <c r="ADF162" s="228"/>
      <c r="ADG162" s="228"/>
      <c r="ADH162" s="228"/>
      <c r="ADI162" s="228"/>
      <c r="ADJ162" s="228"/>
      <c r="ADK162" s="228"/>
      <c r="ADL162" s="228"/>
      <c r="ADM162" s="228"/>
      <c r="ADN162" s="228"/>
      <c r="ADO162" s="228"/>
      <c r="ADP162" s="228"/>
      <c r="ADQ162" s="228"/>
      <c r="ADR162" s="228"/>
      <c r="ADS162" s="228"/>
      <c r="ADT162" s="228"/>
      <c r="ADU162" s="228"/>
      <c r="ADV162" s="228"/>
      <c r="ADW162" s="228"/>
      <c r="ADX162" s="228"/>
      <c r="ADY162" s="228"/>
      <c r="ADZ162" s="228"/>
      <c r="AEA162" s="228"/>
      <c r="AEB162" s="228"/>
      <c r="AEC162" s="228"/>
      <c r="AED162" s="228"/>
      <c r="AEE162" s="228"/>
      <c r="AEF162" s="228"/>
      <c r="AEG162" s="228"/>
      <c r="AEH162" s="228"/>
      <c r="AEI162" s="228"/>
      <c r="AEJ162" s="228"/>
      <c r="AEK162" s="228"/>
      <c r="AEL162" s="228"/>
      <c r="AEM162" s="228"/>
      <c r="AEN162" s="228"/>
      <c r="AEO162" s="228"/>
      <c r="AEP162" s="228"/>
      <c r="AEQ162" s="228"/>
      <c r="AER162" s="228"/>
      <c r="AES162" s="228"/>
      <c r="AET162" s="228"/>
      <c r="AEU162" s="228"/>
      <c r="AEV162" s="228"/>
      <c r="AEW162" s="228"/>
      <c r="AEX162" s="228"/>
      <c r="AEY162" s="228"/>
      <c r="AEZ162" s="228"/>
      <c r="AFA162" s="228"/>
      <c r="AFB162" s="228"/>
      <c r="AFC162" s="228"/>
      <c r="AFD162" s="228"/>
      <c r="AFE162" s="228"/>
      <c r="AFF162" s="228"/>
      <c r="AFG162" s="228"/>
      <c r="AFH162" s="228"/>
      <c r="AFI162" s="228"/>
      <c r="AFJ162" s="228"/>
      <c r="AFK162" s="228"/>
      <c r="AFL162" s="228"/>
      <c r="AFM162" s="228"/>
      <c r="AFN162" s="228"/>
      <c r="AFO162" s="228"/>
      <c r="AFP162" s="228"/>
      <c r="AFQ162" s="228"/>
      <c r="AFR162" s="228"/>
      <c r="AFS162" s="228"/>
      <c r="AFT162" s="228"/>
      <c r="AFU162" s="228"/>
      <c r="AFV162" s="228"/>
      <c r="AFW162" s="228"/>
      <c r="AFX162" s="228"/>
      <c r="AFY162" s="228"/>
      <c r="AFZ162" s="228"/>
      <c r="AGA162" s="228"/>
      <c r="AGB162" s="228"/>
      <c r="AGC162" s="228"/>
      <c r="AGD162" s="228"/>
      <c r="AGE162" s="228"/>
      <c r="AGF162" s="228"/>
      <c r="AGG162" s="228"/>
      <c r="AGH162" s="228"/>
      <c r="AGI162" s="228"/>
      <c r="AGJ162" s="228"/>
      <c r="AGK162" s="228"/>
      <c r="AGL162" s="228"/>
      <c r="AGM162" s="228"/>
      <c r="AGN162" s="228"/>
      <c r="AGO162" s="228"/>
      <c r="AGP162" s="228"/>
      <c r="AGQ162" s="228"/>
      <c r="AGR162" s="228"/>
      <c r="AGS162" s="228"/>
      <c r="AGT162" s="228"/>
      <c r="AGU162" s="228"/>
      <c r="AGV162" s="228"/>
      <c r="AGW162" s="228"/>
      <c r="AGX162" s="228"/>
      <c r="AGY162" s="228"/>
      <c r="AGZ162" s="228"/>
      <c r="AHA162" s="228"/>
      <c r="AHB162" s="228"/>
      <c r="AHC162" s="228"/>
      <c r="AHD162" s="228"/>
      <c r="AHE162" s="228"/>
      <c r="AHF162" s="228"/>
      <c r="AHG162" s="228"/>
      <c r="AHH162" s="228"/>
      <c r="AHI162" s="228"/>
      <c r="AHJ162" s="228"/>
      <c r="AHK162" s="228"/>
      <c r="AHL162" s="228"/>
      <c r="AHM162" s="228"/>
      <c r="AHN162" s="228"/>
      <c r="AHO162" s="228"/>
      <c r="AHP162" s="228"/>
      <c r="AHQ162" s="228"/>
      <c r="AHR162" s="228"/>
      <c r="AHS162" s="228"/>
      <c r="AHT162" s="228"/>
      <c r="AHU162" s="228"/>
      <c r="AHV162" s="228"/>
      <c r="AHW162" s="228"/>
      <c r="AHX162" s="228"/>
      <c r="AHY162" s="228"/>
      <c r="AHZ162" s="228"/>
      <c r="AIA162" s="228"/>
      <c r="AIB162" s="228"/>
      <c r="AIC162" s="228"/>
      <c r="AID162" s="228"/>
      <c r="AIE162" s="228"/>
      <c r="AIF162" s="228"/>
      <c r="AIG162" s="228"/>
      <c r="AIH162" s="228"/>
      <c r="AII162" s="228"/>
      <c r="AIJ162" s="228"/>
      <c r="AIK162" s="228"/>
      <c r="AIL162" s="228"/>
      <c r="AIM162" s="228"/>
      <c r="AIN162" s="228"/>
      <c r="AIO162" s="228"/>
      <c r="AIP162" s="228"/>
      <c r="AIQ162" s="228"/>
      <c r="AIR162" s="228"/>
      <c r="AIS162" s="228"/>
      <c r="AIT162" s="228"/>
      <c r="AIU162" s="228"/>
      <c r="AIV162" s="228"/>
      <c r="AIW162" s="228"/>
      <c r="AIX162" s="228"/>
      <c r="AIY162" s="228"/>
      <c r="AIZ162" s="228"/>
      <c r="AJA162" s="228"/>
      <c r="AJB162" s="228"/>
      <c r="AJC162" s="228"/>
      <c r="AJD162" s="228"/>
      <c r="AJE162" s="228"/>
      <c r="AJF162" s="228"/>
      <c r="AJG162" s="228"/>
      <c r="AJH162" s="228"/>
      <c r="AJI162" s="228"/>
      <c r="AJJ162" s="228"/>
      <c r="AJK162" s="228"/>
      <c r="AJL162" s="228"/>
      <c r="AJM162" s="228"/>
      <c r="AJN162" s="228"/>
      <c r="AJO162" s="228"/>
      <c r="AJP162" s="228"/>
      <c r="AJQ162" s="228"/>
      <c r="AJR162" s="228"/>
      <c r="AJS162" s="228"/>
      <c r="AJT162" s="228"/>
      <c r="AJU162" s="228"/>
      <c r="AJV162" s="228"/>
      <c r="AJW162" s="228"/>
      <c r="AJX162" s="228"/>
      <c r="AJY162" s="228"/>
      <c r="AJZ162" s="228"/>
      <c r="AKA162" s="228"/>
      <c r="AKB162" s="228"/>
      <c r="AKC162" s="228"/>
      <c r="AKD162" s="228"/>
      <c r="AKE162" s="228"/>
      <c r="AKF162" s="228"/>
      <c r="AKG162" s="228"/>
      <c r="AKH162" s="228"/>
      <c r="AKI162" s="228"/>
      <c r="AKJ162" s="228"/>
      <c r="AKK162" s="228"/>
      <c r="AKL162" s="228"/>
      <c r="AKM162" s="228"/>
      <c r="AKN162" s="228"/>
      <c r="AKO162" s="228"/>
      <c r="AKP162" s="228"/>
      <c r="AKQ162" s="228"/>
      <c r="AKR162" s="228"/>
      <c r="AKS162" s="228"/>
      <c r="AKT162" s="228"/>
      <c r="AKU162" s="228"/>
      <c r="AKV162" s="228"/>
      <c r="AKW162" s="228"/>
      <c r="AKX162" s="228"/>
      <c r="AKY162" s="228"/>
      <c r="AKZ162" s="228"/>
      <c r="ALA162" s="228"/>
      <c r="ALB162" s="228"/>
      <c r="ALC162" s="228"/>
      <c r="ALD162" s="228"/>
      <c r="ALE162" s="228"/>
      <c r="ALF162" s="228"/>
      <c r="ALG162" s="228"/>
      <c r="ALH162" s="228"/>
      <c r="ALI162" s="228"/>
      <c r="ALJ162" s="228"/>
      <c r="ALK162" s="228"/>
      <c r="ALL162" s="228"/>
      <c r="ALM162" s="228"/>
      <c r="ALN162" s="228"/>
      <c r="ALO162" s="228"/>
      <c r="ALP162" s="228"/>
      <c r="ALQ162" s="228"/>
      <c r="ALR162" s="228"/>
      <c r="ALS162" s="228"/>
      <c r="ALT162" s="228"/>
      <c r="ALU162" s="228"/>
      <c r="ALV162" s="228"/>
      <c r="ALW162" s="228"/>
      <c r="ALX162" s="228"/>
      <c r="ALY162" s="228"/>
      <c r="ALZ162" s="228"/>
      <c r="AMA162" s="228"/>
      <c r="AMB162" s="228"/>
      <c r="AMC162" s="228"/>
      <c r="AMD162" s="228"/>
      <c r="AME162" s="228"/>
      <c r="AMF162" s="228"/>
      <c r="AMG162" s="228"/>
      <c r="AMH162" s="228"/>
      <c r="AMI162" s="228"/>
      <c r="AMJ162" s="228"/>
      <c r="AMK162" s="228"/>
      <c r="AML162" s="228"/>
      <c r="AMM162" s="228"/>
      <c r="AMN162" s="228"/>
      <c r="AMO162" s="228"/>
      <c r="AMP162" s="228"/>
      <c r="AMQ162" s="228"/>
      <c r="AMR162" s="228"/>
      <c r="AMS162" s="228"/>
      <c r="AMT162" s="228"/>
      <c r="AMU162" s="228"/>
      <c r="AMV162" s="228"/>
      <c r="AMW162" s="228"/>
      <c r="AMX162" s="228"/>
    </row>
    <row r="163" spans="1:1038" ht="18" customHeight="1">
      <c r="A163" s="125" t="s">
        <v>1452</v>
      </c>
      <c r="B163" s="126" t="s">
        <v>1294</v>
      </c>
      <c r="D163" s="126" t="s">
        <v>1279</v>
      </c>
      <c r="E163" s="126">
        <v>28</v>
      </c>
      <c r="F163" s="126">
        <v>2</v>
      </c>
      <c r="G163" s="285" t="str">
        <f t="shared" si="45"/>
        <v>28-2</v>
      </c>
      <c r="H163" s="277">
        <v>0</v>
      </c>
      <c r="I163" s="126">
        <v>58</v>
      </c>
      <c r="K163" s="545" t="b">
        <f>IF(I164=1,IF(((VLOOKUP($G163,[1]Depth_Lookup!#REF!,9,FALSE))-(H163/100))=0,"Good",IF(((VLOOKUP($G163,[1]Depth_Lookup!$A$3:$J$550,9,FALSE))-(H163/100))&gt;0,"Too Short","Too Long")))</f>
        <v>0</v>
      </c>
      <c r="L163" s="171">
        <f>(VLOOKUP($G163,Depth_Lookup!$A$3:$J$410,10,FALSE))+(H163/100)</f>
        <v>63.67</v>
      </c>
      <c r="M163" s="171">
        <f>(VLOOKUP($G163,Depth_Lookup!$A$3:$J$410,10,FALSE))+(I163/100)</f>
        <v>64.25</v>
      </c>
      <c r="N163" s="146" t="s">
        <v>1522</v>
      </c>
      <c r="O163" s="126">
        <v>5</v>
      </c>
      <c r="P163" s="126" t="s">
        <v>853</v>
      </c>
      <c r="Q163" s="126" t="s">
        <v>125</v>
      </c>
      <c r="R163" s="196" t="s">
        <v>1633</v>
      </c>
      <c r="S163" s="126" t="s">
        <v>94</v>
      </c>
      <c r="W163" s="126" t="s">
        <v>102</v>
      </c>
      <c r="X163" s="202">
        <v>5</v>
      </c>
      <c r="Y163" s="126" t="s">
        <v>90</v>
      </c>
      <c r="Z163" s="126" t="s">
        <v>91</v>
      </c>
      <c r="AF163" s="196" t="e">
        <v>#N/A</v>
      </c>
      <c r="AI163" s="130">
        <v>79</v>
      </c>
      <c r="AO163" s="130"/>
      <c r="AU163" s="130"/>
      <c r="BA163" s="130">
        <v>20</v>
      </c>
      <c r="BB163" s="126">
        <v>5</v>
      </c>
      <c r="BC163" s="126">
        <v>5</v>
      </c>
      <c r="BD163" s="126" t="s">
        <v>1330</v>
      </c>
      <c r="BE163" s="126" t="s">
        <v>1331</v>
      </c>
      <c r="BG163" s="130"/>
      <c r="BM163" s="130">
        <v>1</v>
      </c>
      <c r="BN163" s="126">
        <v>2</v>
      </c>
      <c r="BO163" s="126">
        <v>0.5</v>
      </c>
      <c r="BP163" s="126" t="s">
        <v>1330</v>
      </c>
      <c r="BQ163" s="126" t="s">
        <v>1331</v>
      </c>
      <c r="BY163" s="130"/>
      <c r="CG163" s="131"/>
      <c r="CH163" s="132" t="s">
        <v>1526</v>
      </c>
      <c r="CI163" s="132">
        <v>100</v>
      </c>
      <c r="CJ163" s="132" t="s">
        <v>514</v>
      </c>
      <c r="CK163" s="133"/>
      <c r="CL163" s="134"/>
      <c r="CM163" s="134"/>
      <c r="CN163" s="134"/>
      <c r="CO163" s="134"/>
      <c r="CP163" s="134"/>
      <c r="CQ163" s="134"/>
      <c r="CR163" s="134"/>
      <c r="CS163" s="134"/>
      <c r="CT163" s="134"/>
      <c r="CU163" s="134"/>
      <c r="CV163" s="134"/>
      <c r="CW163" s="134"/>
      <c r="CX163" s="134"/>
      <c r="CY163" s="134"/>
      <c r="CZ163" s="134"/>
      <c r="DA163" s="134"/>
      <c r="DB163" s="134">
        <v>75</v>
      </c>
      <c r="DD163" s="134"/>
      <c r="DE163" s="134"/>
      <c r="DF163" s="134"/>
      <c r="DG163" s="134"/>
      <c r="DH163" s="134"/>
      <c r="DI163" s="134"/>
      <c r="DJ163" s="134">
        <v>25</v>
      </c>
      <c r="DK163" s="207">
        <v>100</v>
      </c>
      <c r="DL163" s="131"/>
      <c r="DM163" s="134"/>
      <c r="DO163" s="136"/>
      <c r="DQ163" s="131"/>
      <c r="DR163" s="136"/>
      <c r="DS163" s="131"/>
      <c r="DT163" s="138" t="s">
        <v>1525</v>
      </c>
      <c r="DW163" s="213">
        <v>100</v>
      </c>
      <c r="DX163" s="214" t="e">
        <v>#N/A</v>
      </c>
      <c r="DY163" s="139" t="s">
        <v>1509</v>
      </c>
      <c r="DZ163" s="139" t="s">
        <v>1408</v>
      </c>
      <c r="EA163" s="139"/>
      <c r="ED163" s="229" t="s">
        <v>2517</v>
      </c>
      <c r="EE163" s="140"/>
      <c r="EG163" s="140"/>
      <c r="EI163" s="218" t="e">
        <f>VLOOKUP(EH163,definitions_list_mag!$Y$12:$Z$15,2,FALSE)</f>
        <v>#N/A</v>
      </c>
      <c r="EJ163" s="143"/>
      <c r="EK163" s="221" t="e">
        <f>VLOOKUP(EJ163,definitions_list_mag!$AT$3:$AU$5,2,FALSE)</f>
        <v>#N/A</v>
      </c>
      <c r="EM163" s="109"/>
      <c r="EN163" s="109"/>
      <c r="EZ163" s="192" t="e">
        <f t="shared" si="46"/>
        <v>#DIV/0!</v>
      </c>
      <c r="FA163" s="192" t="e">
        <f t="shared" si="47"/>
        <v>#DIV/0!</v>
      </c>
      <c r="FB163" s="192" t="e">
        <f t="shared" si="48"/>
        <v>#DIV/0!</v>
      </c>
      <c r="FC163" s="192" t="e">
        <f t="shared" si="49"/>
        <v>#DIV/0!</v>
      </c>
      <c r="FD163" s="192" t="e">
        <f t="shared" si="50"/>
        <v>#DIV/0!</v>
      </c>
      <c r="FE163" s="193" t="e">
        <f t="shared" si="51"/>
        <v>#DIV/0!</v>
      </c>
      <c r="FF163" s="194" t="e">
        <f t="shared" si="52"/>
        <v>#DIV/0!</v>
      </c>
      <c r="FG163" s="143"/>
      <c r="FI163" s="778">
        <f t="shared" si="53"/>
        <v>0</v>
      </c>
      <c r="FJ163" s="779" t="e">
        <f t="shared" si="54"/>
        <v>#DIV/0!</v>
      </c>
      <c r="FK163" s="779" t="e">
        <f t="shared" si="55"/>
        <v>#DIV/0!</v>
      </c>
      <c r="FL163" s="780" t="e">
        <f t="shared" si="56"/>
        <v>#DIV/0!</v>
      </c>
      <c r="FM163" s="169" t="e">
        <f t="shared" si="57"/>
        <v>#DIV/0!</v>
      </c>
      <c r="FN163" s="783" t="e">
        <f t="shared" si="58"/>
        <v>#DIV/0!</v>
      </c>
    </row>
    <row r="164" spans="1:1038" ht="18" customHeight="1">
      <c r="A164" s="125" t="s">
        <v>1452</v>
      </c>
      <c r="B164" s="126" t="s">
        <v>1294</v>
      </c>
      <c r="D164" s="126" t="s">
        <v>1279</v>
      </c>
      <c r="E164" s="126">
        <v>28</v>
      </c>
      <c r="F164" s="126">
        <v>2</v>
      </c>
      <c r="G164" s="285" t="str">
        <f t="shared" si="45"/>
        <v>28-2</v>
      </c>
      <c r="H164" s="277">
        <v>58</v>
      </c>
      <c r="I164" s="126">
        <v>60</v>
      </c>
      <c r="K164" s="545" t="b">
        <f>IF(I165=1,IF(((VLOOKUP($G164,[1]Depth_Lookup!#REF!,9,FALSE))-(H164/100))=0,"Good",IF(((VLOOKUP($G164,[1]Depth_Lookup!$A$3:$J$550,9,FALSE))-(H164/100))&gt;0,"Too Short","Too Long")))</f>
        <v>0</v>
      </c>
      <c r="L164" s="171">
        <f>(VLOOKUP($G164,Depth_Lookup!$A$3:$J$410,10,FALSE))+(H164/100)</f>
        <v>64.25</v>
      </c>
      <c r="M164" s="171">
        <f>(VLOOKUP($G164,Depth_Lookup!$A$3:$J$410,10,FALSE))+(I164/100)</f>
        <v>64.27</v>
      </c>
      <c r="N164" s="146" t="s">
        <v>1522</v>
      </c>
      <c r="Q164" s="126" t="s">
        <v>137</v>
      </c>
      <c r="R164" s="196" t="s">
        <v>137</v>
      </c>
      <c r="S164" s="126" t="s">
        <v>98</v>
      </c>
      <c r="U164" s="126" t="s">
        <v>95</v>
      </c>
      <c r="V164" s="126" t="s">
        <v>509</v>
      </c>
      <c r="W164" s="126" t="s">
        <v>102</v>
      </c>
      <c r="X164" s="202">
        <v>5</v>
      </c>
      <c r="Y164" s="126" t="s">
        <v>90</v>
      </c>
      <c r="Z164" s="126" t="s">
        <v>91</v>
      </c>
      <c r="AF164" s="196" t="e">
        <v>#N/A</v>
      </c>
      <c r="AI164" s="130">
        <v>10</v>
      </c>
      <c r="AJ164" s="126">
        <v>1</v>
      </c>
      <c r="AK164" s="126">
        <v>1</v>
      </c>
      <c r="AL164" s="126" t="s">
        <v>1330</v>
      </c>
      <c r="AM164" s="126" t="s">
        <v>1331</v>
      </c>
      <c r="AO164" s="130"/>
      <c r="AU164" s="130">
        <v>90</v>
      </c>
      <c r="AV164" s="126">
        <v>5</v>
      </c>
      <c r="AW164" s="126">
        <v>3</v>
      </c>
      <c r="AX164" s="126" t="s">
        <v>1330</v>
      </c>
      <c r="AY164" s="126" t="s">
        <v>1331</v>
      </c>
      <c r="BA164" s="130"/>
      <c r="BG164" s="130"/>
      <c r="BM164" s="130"/>
      <c r="BY164" s="130"/>
      <c r="CE164" s="126" t="s">
        <v>1527</v>
      </c>
      <c r="CG164" s="131"/>
      <c r="CH164" s="132" t="s">
        <v>1528</v>
      </c>
      <c r="CI164" s="132">
        <v>100</v>
      </c>
      <c r="CJ164" s="132" t="s">
        <v>815</v>
      </c>
      <c r="CK164" s="133"/>
      <c r="CL164" s="134"/>
      <c r="CM164" s="134"/>
      <c r="CN164" s="134"/>
      <c r="CO164" s="134"/>
      <c r="CP164" s="134"/>
      <c r="CQ164" s="134"/>
      <c r="CR164" s="134"/>
      <c r="CS164" s="134"/>
      <c r="CT164" s="134"/>
      <c r="CU164" s="134"/>
      <c r="CV164" s="134"/>
      <c r="CW164" s="134"/>
      <c r="CX164" s="134"/>
      <c r="CY164" s="134"/>
      <c r="CZ164" s="134"/>
      <c r="DA164" s="134"/>
      <c r="DB164" s="134">
        <v>85</v>
      </c>
      <c r="DD164" s="134"/>
      <c r="DE164" s="134"/>
      <c r="DF164" s="134"/>
      <c r="DG164" s="134"/>
      <c r="DH164" s="134"/>
      <c r="DI164" s="134"/>
      <c r="DJ164" s="134">
        <v>15</v>
      </c>
      <c r="DK164" s="207">
        <v>100</v>
      </c>
      <c r="DL164" s="131"/>
      <c r="DM164" s="134" t="s">
        <v>696</v>
      </c>
      <c r="DN164" s="134" t="s">
        <v>1516</v>
      </c>
      <c r="DO164" s="136" t="s">
        <v>1529</v>
      </c>
      <c r="DQ164" s="131"/>
      <c r="DR164" s="136" t="s">
        <v>1518</v>
      </c>
      <c r="DS164" s="131"/>
      <c r="DT164" s="138"/>
      <c r="DU164" s="135" t="s">
        <v>1530</v>
      </c>
      <c r="DV164" s="135" t="s">
        <v>849</v>
      </c>
      <c r="DW164" s="213">
        <v>100</v>
      </c>
      <c r="DX164" s="214" t="e">
        <v>#N/A</v>
      </c>
      <c r="DY164" s="139"/>
      <c r="DZ164" s="139"/>
      <c r="EA164" s="139"/>
      <c r="ED164" s="229" t="s">
        <v>2517</v>
      </c>
      <c r="EE164" s="140"/>
      <c r="EG164" s="140"/>
      <c r="EI164" s="218" t="e">
        <f>VLOOKUP(EH164,definitions_list_mag!$Y$12:$Z$15,2,FALSE)</f>
        <v>#N/A</v>
      </c>
      <c r="EJ164" s="143"/>
      <c r="EK164" s="221" t="e">
        <f>VLOOKUP(EJ164,definitions_list_mag!$AT$3:$AU$5,2,FALSE)</f>
        <v>#N/A</v>
      </c>
      <c r="EM164" s="109"/>
      <c r="EN164" s="109" t="s">
        <v>1448</v>
      </c>
      <c r="EO164" s="144">
        <v>2</v>
      </c>
      <c r="EV164" s="112">
        <v>10</v>
      </c>
      <c r="EW164" s="112">
        <v>270</v>
      </c>
      <c r="EX164" s="112">
        <v>10</v>
      </c>
      <c r="EY164" s="112">
        <v>0</v>
      </c>
      <c r="EZ164" s="192">
        <f t="shared" si="46"/>
        <v>135</v>
      </c>
      <c r="FA164" s="192">
        <f t="shared" si="47"/>
        <v>135</v>
      </c>
      <c r="FB164" s="192">
        <f t="shared" si="48"/>
        <v>75.998057834483077</v>
      </c>
      <c r="FC164" s="192">
        <f t="shared" si="49"/>
        <v>225</v>
      </c>
      <c r="FD164" s="192">
        <f t="shared" si="50"/>
        <v>14.001942165516923</v>
      </c>
      <c r="FE164" s="193">
        <f t="shared" si="51"/>
        <v>315</v>
      </c>
      <c r="FF164" s="194">
        <f t="shared" si="52"/>
        <v>14.001942165516923</v>
      </c>
      <c r="FG164" s="143"/>
      <c r="FI164" s="778">
        <f t="shared" si="53"/>
        <v>2</v>
      </c>
      <c r="FJ164" s="779">
        <f t="shared" si="54"/>
        <v>14.001942165516923</v>
      </c>
      <c r="FK164" s="779">
        <f t="shared" si="55"/>
        <v>75.998057834483077</v>
      </c>
      <c r="FL164" s="780">
        <f t="shared" si="56"/>
        <v>1.3264163343328015</v>
      </c>
      <c r="FM164" s="169">
        <f t="shared" si="57"/>
        <v>0.97028752524781392</v>
      </c>
      <c r="FN164" s="783">
        <f t="shared" si="58"/>
        <v>1.9405750504956278</v>
      </c>
    </row>
    <row r="165" spans="1:1038" s="288" customFormat="1" ht="18" customHeight="1">
      <c r="A165" s="352" t="s">
        <v>1452</v>
      </c>
      <c r="B165" s="227" t="s">
        <v>1294</v>
      </c>
      <c r="C165" s="227"/>
      <c r="D165" s="227" t="s">
        <v>1279</v>
      </c>
      <c r="E165" s="227">
        <v>28</v>
      </c>
      <c r="F165" s="227">
        <v>2</v>
      </c>
      <c r="G165" s="285" t="str">
        <f t="shared" si="45"/>
        <v>28-2</v>
      </c>
      <c r="H165" s="278">
        <v>60</v>
      </c>
      <c r="I165" s="227">
        <v>73</v>
      </c>
      <c r="J165" s="226"/>
      <c r="K165" s="545" t="b">
        <f>IF(I166=1,IF(((VLOOKUP($G165,[1]Depth_Lookup!#REF!,9,FALSE))-(H165/100))=0,"Good",IF(((VLOOKUP($G165,[1]Depth_Lookup!$A$3:$J$550,9,FALSE))-(H165/100))&gt;0,"Too Short","Too Long")))</f>
        <v>0</v>
      </c>
      <c r="L165" s="171">
        <f>(VLOOKUP($G165,Depth_Lookup!$A$3:$J$410,10,FALSE))+(H165/100)</f>
        <v>64.27</v>
      </c>
      <c r="M165" s="171">
        <f>(VLOOKUP($G165,Depth_Lookup!$A$3:$J$410,10,FALSE))+(I165/100)</f>
        <v>64.400000000000006</v>
      </c>
      <c r="N165" s="353" t="s">
        <v>1522</v>
      </c>
      <c r="O165" s="227">
        <v>2</v>
      </c>
      <c r="P165" s="227" t="s">
        <v>853</v>
      </c>
      <c r="Q165" s="227" t="s">
        <v>125</v>
      </c>
      <c r="R165" s="286" t="s">
        <v>1633</v>
      </c>
      <c r="S165" s="227" t="s">
        <v>98</v>
      </c>
      <c r="T165" s="227" t="s">
        <v>700</v>
      </c>
      <c r="U165" s="227" t="s">
        <v>95</v>
      </c>
      <c r="V165" s="227" t="s">
        <v>96</v>
      </c>
      <c r="W165" s="227" t="s">
        <v>102</v>
      </c>
      <c r="X165" s="287">
        <v>5</v>
      </c>
      <c r="Y165" s="227" t="s">
        <v>90</v>
      </c>
      <c r="Z165" s="227" t="s">
        <v>91</v>
      </c>
      <c r="AA165" s="227"/>
      <c r="AB165" s="227"/>
      <c r="AC165" s="227"/>
      <c r="AD165" s="227"/>
      <c r="AE165" s="233"/>
      <c r="AF165" s="286" t="e">
        <v>#N/A</v>
      </c>
      <c r="AG165" s="237"/>
      <c r="AH165" s="227"/>
      <c r="AI165" s="240">
        <v>79</v>
      </c>
      <c r="AJ165" s="227"/>
      <c r="AK165" s="227"/>
      <c r="AL165" s="227"/>
      <c r="AM165" s="227"/>
      <c r="AN165" s="227"/>
      <c r="AO165" s="240"/>
      <c r="AP165" s="227"/>
      <c r="AQ165" s="227"/>
      <c r="AR165" s="227"/>
      <c r="AS165" s="227"/>
      <c r="AT165" s="227"/>
      <c r="AU165" s="240"/>
      <c r="AV165" s="227"/>
      <c r="AW165" s="227"/>
      <c r="AX165" s="227"/>
      <c r="AY165" s="227"/>
      <c r="AZ165" s="227"/>
      <c r="BA165" s="240">
        <v>20</v>
      </c>
      <c r="BB165" s="227">
        <v>5</v>
      </c>
      <c r="BC165" s="227">
        <v>5</v>
      </c>
      <c r="BD165" s="227" t="s">
        <v>1330</v>
      </c>
      <c r="BE165" s="227" t="s">
        <v>1331</v>
      </c>
      <c r="BF165" s="227"/>
      <c r="BG165" s="240"/>
      <c r="BH165" s="227"/>
      <c r="BI165" s="227"/>
      <c r="BJ165" s="227"/>
      <c r="BK165" s="227"/>
      <c r="BL165" s="227"/>
      <c r="BM165" s="240">
        <v>1</v>
      </c>
      <c r="BN165" s="227">
        <v>2</v>
      </c>
      <c r="BO165" s="227">
        <v>0.5</v>
      </c>
      <c r="BP165" s="227" t="s">
        <v>1330</v>
      </c>
      <c r="BQ165" s="227" t="s">
        <v>1331</v>
      </c>
      <c r="BR165" s="227"/>
      <c r="BS165" s="227"/>
      <c r="BT165" s="227"/>
      <c r="BU165" s="227"/>
      <c r="BV165" s="227"/>
      <c r="BW165" s="227"/>
      <c r="BX165" s="227"/>
      <c r="BY165" s="240"/>
      <c r="BZ165" s="227"/>
      <c r="CA165" s="227"/>
      <c r="CB165" s="227"/>
      <c r="CC165" s="227"/>
      <c r="CD165" s="227"/>
      <c r="CE165" s="227"/>
      <c r="CF165" s="227"/>
      <c r="CG165" s="148"/>
      <c r="CH165" s="149" t="s">
        <v>1531</v>
      </c>
      <c r="CI165" s="149">
        <v>100</v>
      </c>
      <c r="CJ165" s="149" t="s">
        <v>514</v>
      </c>
      <c r="CK165" s="151"/>
      <c r="CL165" s="152"/>
      <c r="CM165" s="152"/>
      <c r="CN165" s="152"/>
      <c r="CO165" s="152"/>
      <c r="CP165" s="152"/>
      <c r="CQ165" s="152"/>
      <c r="CR165" s="152"/>
      <c r="CS165" s="152"/>
      <c r="CT165" s="152"/>
      <c r="CU165" s="152"/>
      <c r="CV165" s="152"/>
      <c r="CW165" s="152"/>
      <c r="CX165" s="152"/>
      <c r="CY165" s="152"/>
      <c r="CZ165" s="152"/>
      <c r="DA165" s="152"/>
      <c r="DB165" s="152">
        <v>75</v>
      </c>
      <c r="DC165" s="229"/>
      <c r="DD165" s="152"/>
      <c r="DE165" s="152"/>
      <c r="DF165" s="152"/>
      <c r="DG165" s="152"/>
      <c r="DH165" s="152"/>
      <c r="DI165" s="152"/>
      <c r="DJ165" s="152">
        <v>25</v>
      </c>
      <c r="DK165" s="208">
        <v>100</v>
      </c>
      <c r="DL165" s="148"/>
      <c r="DM165" s="152"/>
      <c r="DN165" s="152"/>
      <c r="DO165" s="153"/>
      <c r="DQ165" s="148"/>
      <c r="DR165" s="153"/>
      <c r="DS165" s="148"/>
      <c r="DT165" s="261"/>
      <c r="DU165" s="229"/>
      <c r="DV165" s="229"/>
      <c r="DW165" s="290">
        <v>100</v>
      </c>
      <c r="DX165" s="291" t="e">
        <v>#N/A</v>
      </c>
      <c r="DY165" s="154" t="s">
        <v>1509</v>
      </c>
      <c r="DZ165" s="154" t="s">
        <v>1408</v>
      </c>
      <c r="EA165" s="154"/>
      <c r="EB165" s="229"/>
      <c r="EC165" s="292"/>
      <c r="ED165" s="229" t="s">
        <v>2517</v>
      </c>
      <c r="EE165" s="293"/>
      <c r="EF165" s="294"/>
      <c r="EG165" s="293"/>
      <c r="EH165" s="295"/>
      <c r="EI165" s="296" t="e">
        <f>VLOOKUP(EH165,definitions_list_mag!$Y$12:$Z$15,2,FALSE)</f>
        <v>#N/A</v>
      </c>
      <c r="EJ165" s="297"/>
      <c r="EK165" s="298" t="e">
        <f>VLOOKUP(EJ165,definitions_list_mag!$AT$3:$AU$5,2,FALSE)</f>
        <v>#N/A</v>
      </c>
      <c r="EL165" s="293"/>
      <c r="EM165" s="295"/>
      <c r="EN165" s="295" t="s">
        <v>1447</v>
      </c>
      <c r="EO165" s="321"/>
      <c r="EP165" s="321"/>
      <c r="EQ165" s="321"/>
      <c r="ER165" s="321"/>
      <c r="ES165" s="321"/>
      <c r="ET165" s="321"/>
      <c r="EU165" s="321"/>
      <c r="EV165" s="112">
        <v>10</v>
      </c>
      <c r="EW165" s="112">
        <v>270</v>
      </c>
      <c r="EX165" s="112">
        <v>10</v>
      </c>
      <c r="EY165" s="112">
        <v>0</v>
      </c>
      <c r="EZ165" s="192">
        <f t="shared" si="46"/>
        <v>135</v>
      </c>
      <c r="FA165" s="192">
        <f t="shared" si="47"/>
        <v>135</v>
      </c>
      <c r="FB165" s="192">
        <f t="shared" si="48"/>
        <v>75.998057834483077</v>
      </c>
      <c r="FC165" s="192">
        <f t="shared" si="49"/>
        <v>225</v>
      </c>
      <c r="FD165" s="192">
        <f t="shared" si="50"/>
        <v>14.001942165516923</v>
      </c>
      <c r="FE165" s="193">
        <f t="shared" si="51"/>
        <v>315</v>
      </c>
      <c r="FF165" s="194">
        <f t="shared" si="52"/>
        <v>14.001942165516923</v>
      </c>
      <c r="FG165" s="297"/>
      <c r="FH165" s="295"/>
      <c r="FI165" s="778">
        <f t="shared" si="53"/>
        <v>0</v>
      </c>
      <c r="FJ165" s="779">
        <f t="shared" si="54"/>
        <v>14.001942165516923</v>
      </c>
      <c r="FK165" s="779">
        <f t="shared" si="55"/>
        <v>75.998057834483077</v>
      </c>
      <c r="FL165" s="780">
        <f t="shared" si="56"/>
        <v>1.3264163343328015</v>
      </c>
      <c r="FM165" s="169">
        <f t="shared" si="57"/>
        <v>0.97028752524781392</v>
      </c>
      <c r="FN165" s="783">
        <f t="shared" si="58"/>
        <v>0</v>
      </c>
      <c r="FO165" s="227"/>
      <c r="FP165" s="227"/>
      <c r="FQ165" s="227"/>
      <c r="FR165" s="227"/>
      <c r="FS165" s="227"/>
      <c r="FT165" s="227"/>
      <c r="FU165" s="227"/>
      <c r="FV165" s="227"/>
      <c r="FW165" s="227"/>
      <c r="FX165" s="227"/>
      <c r="FY165" s="227"/>
      <c r="FZ165" s="227"/>
      <c r="GA165" s="227"/>
      <c r="GB165" s="227"/>
      <c r="GC165" s="227"/>
      <c r="GD165" s="227"/>
      <c r="GE165" s="227"/>
      <c r="GF165" s="227"/>
      <c r="GG165" s="227"/>
      <c r="GH165" s="227"/>
      <c r="GI165" s="227"/>
      <c r="GJ165" s="227"/>
      <c r="GK165" s="227"/>
      <c r="GL165" s="227"/>
      <c r="GM165" s="227"/>
      <c r="GN165" s="227"/>
      <c r="GO165" s="227"/>
      <c r="GP165" s="227"/>
      <c r="GQ165" s="227"/>
      <c r="GR165" s="227"/>
      <c r="GS165" s="227"/>
      <c r="GT165" s="227"/>
      <c r="GU165" s="227"/>
      <c r="GV165" s="227"/>
      <c r="GW165" s="227"/>
      <c r="GX165" s="227"/>
      <c r="GY165" s="227"/>
      <c r="GZ165" s="227"/>
      <c r="HA165" s="227"/>
      <c r="HB165" s="227"/>
      <c r="HC165" s="227"/>
      <c r="HD165" s="227"/>
      <c r="HE165" s="227"/>
      <c r="HF165" s="227"/>
      <c r="HG165" s="227"/>
      <c r="HH165" s="227"/>
      <c r="HI165" s="227"/>
      <c r="HJ165" s="227"/>
      <c r="HK165" s="227"/>
      <c r="HL165" s="227"/>
      <c r="HM165" s="227"/>
      <c r="HN165" s="227"/>
      <c r="HO165" s="227"/>
      <c r="HP165" s="227"/>
      <c r="HQ165" s="227"/>
      <c r="HR165" s="227"/>
      <c r="HS165" s="227"/>
      <c r="HT165" s="227"/>
      <c r="HU165" s="227"/>
      <c r="HV165" s="227"/>
      <c r="HW165" s="227"/>
      <c r="HX165" s="227"/>
      <c r="HY165" s="227"/>
      <c r="HZ165" s="227"/>
      <c r="IA165" s="227"/>
      <c r="IB165" s="227"/>
      <c r="IC165" s="227"/>
      <c r="ID165" s="227"/>
      <c r="IE165" s="227"/>
      <c r="IF165" s="227"/>
      <c r="IG165" s="227"/>
      <c r="IH165" s="227"/>
      <c r="II165" s="227"/>
      <c r="IJ165" s="227"/>
      <c r="IK165" s="227"/>
      <c r="IL165" s="227"/>
      <c r="IM165" s="227"/>
      <c r="IN165" s="227"/>
      <c r="IO165" s="227"/>
      <c r="IP165" s="227"/>
      <c r="IQ165" s="227"/>
      <c r="IR165" s="227"/>
      <c r="IS165" s="227"/>
      <c r="IT165" s="227"/>
      <c r="IU165" s="227"/>
      <c r="IV165" s="227"/>
      <c r="IW165" s="227"/>
      <c r="IX165" s="227"/>
      <c r="IY165" s="227"/>
      <c r="IZ165" s="227"/>
      <c r="JA165" s="227"/>
      <c r="JB165" s="227"/>
      <c r="JC165" s="227"/>
      <c r="JD165" s="227"/>
      <c r="JE165" s="227"/>
      <c r="JF165" s="227"/>
      <c r="JG165" s="227"/>
      <c r="JH165" s="227"/>
      <c r="JI165" s="227"/>
      <c r="JJ165" s="227"/>
      <c r="JK165" s="227"/>
      <c r="JL165" s="227"/>
      <c r="JM165" s="227"/>
      <c r="JN165" s="227"/>
      <c r="JO165" s="227"/>
      <c r="JP165" s="227"/>
      <c r="JQ165" s="227"/>
      <c r="JR165" s="227"/>
      <c r="JS165" s="227"/>
      <c r="JT165" s="227"/>
      <c r="JU165" s="227"/>
      <c r="JV165" s="227"/>
      <c r="JW165" s="227"/>
      <c r="JX165" s="227"/>
      <c r="JY165" s="227"/>
      <c r="JZ165" s="227"/>
      <c r="KA165" s="227"/>
      <c r="KB165" s="227"/>
      <c r="KC165" s="227"/>
      <c r="KD165" s="227"/>
      <c r="KE165" s="227"/>
      <c r="KF165" s="227"/>
      <c r="KG165" s="227"/>
      <c r="KH165" s="227"/>
      <c r="KI165" s="227"/>
      <c r="KJ165" s="227"/>
      <c r="KK165" s="227"/>
      <c r="KL165" s="227"/>
      <c r="KM165" s="227"/>
      <c r="KN165" s="227"/>
      <c r="KO165" s="227"/>
      <c r="KP165" s="227"/>
      <c r="KQ165" s="227"/>
      <c r="KR165" s="227"/>
      <c r="KS165" s="227"/>
      <c r="KT165" s="227"/>
      <c r="KU165" s="227"/>
      <c r="KV165" s="227"/>
      <c r="KW165" s="227"/>
      <c r="KX165" s="227"/>
      <c r="KY165" s="227"/>
      <c r="KZ165" s="227"/>
      <c r="LA165" s="227"/>
      <c r="LB165" s="227"/>
      <c r="LC165" s="227"/>
      <c r="LD165" s="227"/>
      <c r="LE165" s="227"/>
      <c r="LF165" s="227"/>
      <c r="LG165" s="227"/>
      <c r="LH165" s="227"/>
      <c r="LI165" s="227"/>
      <c r="LJ165" s="227"/>
      <c r="LK165" s="227"/>
      <c r="LL165" s="227"/>
      <c r="LM165" s="227"/>
      <c r="LN165" s="227"/>
      <c r="LO165" s="227"/>
      <c r="LP165" s="227"/>
      <c r="LQ165" s="227"/>
      <c r="LR165" s="227"/>
      <c r="LS165" s="227"/>
      <c r="LT165" s="227"/>
      <c r="LU165" s="227"/>
      <c r="LV165" s="227"/>
      <c r="LW165" s="227"/>
      <c r="LX165" s="227"/>
      <c r="LY165" s="227"/>
      <c r="LZ165" s="227"/>
      <c r="MA165" s="227"/>
      <c r="MB165" s="227"/>
      <c r="MC165" s="227"/>
      <c r="MD165" s="227"/>
      <c r="ME165" s="227"/>
      <c r="MF165" s="227"/>
      <c r="MG165" s="227"/>
      <c r="MH165" s="227"/>
      <c r="MI165" s="227"/>
      <c r="MJ165" s="227"/>
      <c r="MK165" s="227"/>
      <c r="ML165" s="227"/>
      <c r="MM165" s="227"/>
      <c r="MN165" s="227"/>
      <c r="MO165" s="227"/>
      <c r="MP165" s="227"/>
      <c r="MQ165" s="227"/>
      <c r="MR165" s="227"/>
      <c r="MS165" s="227"/>
      <c r="MT165" s="227"/>
      <c r="MU165" s="227"/>
      <c r="MV165" s="227"/>
      <c r="MW165" s="227"/>
      <c r="MX165" s="227"/>
      <c r="MY165" s="227"/>
      <c r="MZ165" s="227"/>
      <c r="NA165" s="227"/>
      <c r="NB165" s="227"/>
      <c r="NC165" s="227"/>
      <c r="ND165" s="227"/>
      <c r="NE165" s="227"/>
      <c r="NF165" s="227"/>
      <c r="NG165" s="227"/>
      <c r="NH165" s="227"/>
      <c r="NI165" s="227"/>
      <c r="NJ165" s="227"/>
      <c r="NK165" s="227"/>
      <c r="NL165" s="227"/>
      <c r="NM165" s="227"/>
      <c r="NN165" s="227"/>
      <c r="NO165" s="227"/>
      <c r="NP165" s="227"/>
      <c r="NQ165" s="227"/>
      <c r="NR165" s="227"/>
      <c r="NS165" s="227"/>
      <c r="NT165" s="227"/>
      <c r="NU165" s="227"/>
      <c r="NV165" s="227"/>
      <c r="NW165" s="227"/>
      <c r="NX165" s="227"/>
      <c r="NY165" s="227"/>
      <c r="NZ165" s="227"/>
      <c r="OA165" s="227"/>
      <c r="OB165" s="227"/>
      <c r="OC165" s="227"/>
      <c r="OD165" s="227"/>
      <c r="OE165" s="227"/>
      <c r="OF165" s="227"/>
      <c r="OG165" s="227"/>
      <c r="OH165" s="227"/>
      <c r="OI165" s="227"/>
      <c r="OJ165" s="227"/>
      <c r="OK165" s="227"/>
      <c r="OL165" s="227"/>
      <c r="OM165" s="227"/>
      <c r="ON165" s="227"/>
      <c r="OO165" s="227"/>
      <c r="OP165" s="227"/>
      <c r="OQ165" s="227"/>
      <c r="OR165" s="227"/>
      <c r="OS165" s="227"/>
      <c r="OT165" s="227"/>
      <c r="OU165" s="227"/>
      <c r="OV165" s="227"/>
      <c r="OW165" s="227"/>
      <c r="OX165" s="227"/>
      <c r="OY165" s="227"/>
      <c r="OZ165" s="227"/>
      <c r="PA165" s="227"/>
      <c r="PB165" s="227"/>
      <c r="PC165" s="227"/>
      <c r="PD165" s="227"/>
      <c r="PE165" s="227"/>
      <c r="PF165" s="227"/>
      <c r="PG165" s="227"/>
      <c r="PH165" s="227"/>
      <c r="PI165" s="227"/>
      <c r="PJ165" s="227"/>
      <c r="PK165" s="227"/>
      <c r="PL165" s="227"/>
      <c r="PM165" s="227"/>
      <c r="PN165" s="227"/>
      <c r="PO165" s="227"/>
      <c r="PP165" s="227"/>
      <c r="PQ165" s="227"/>
      <c r="PR165" s="227"/>
      <c r="PS165" s="227"/>
      <c r="PT165" s="227"/>
      <c r="PU165" s="227"/>
      <c r="PV165" s="227"/>
      <c r="PW165" s="227"/>
      <c r="PX165" s="227"/>
      <c r="PY165" s="227"/>
      <c r="PZ165" s="227"/>
      <c r="QA165" s="227"/>
      <c r="QB165" s="227"/>
      <c r="QC165" s="227"/>
      <c r="QD165" s="227"/>
      <c r="QE165" s="227"/>
      <c r="QF165" s="227"/>
      <c r="QG165" s="227"/>
      <c r="QH165" s="227"/>
      <c r="QI165" s="227"/>
      <c r="QJ165" s="227"/>
      <c r="QK165" s="227"/>
      <c r="QL165" s="227"/>
      <c r="QM165" s="227"/>
      <c r="QN165" s="227"/>
      <c r="QO165" s="227"/>
      <c r="QP165" s="227"/>
      <c r="QQ165" s="227"/>
      <c r="QR165" s="227"/>
      <c r="QS165" s="227"/>
      <c r="QT165" s="227"/>
      <c r="QU165" s="227"/>
      <c r="QV165" s="227"/>
      <c r="QW165" s="227"/>
      <c r="QX165" s="227"/>
      <c r="QY165" s="227"/>
      <c r="QZ165" s="227"/>
      <c r="RA165" s="227"/>
      <c r="RB165" s="227"/>
      <c r="RC165" s="227"/>
      <c r="RD165" s="227"/>
      <c r="RE165" s="227"/>
      <c r="RF165" s="227"/>
      <c r="RG165" s="227"/>
      <c r="RH165" s="227"/>
      <c r="RI165" s="227"/>
      <c r="RJ165" s="227"/>
      <c r="RK165" s="227"/>
      <c r="RL165" s="227"/>
      <c r="RM165" s="227"/>
      <c r="RN165" s="227"/>
      <c r="RO165" s="227"/>
      <c r="RP165" s="227"/>
      <c r="RQ165" s="227"/>
      <c r="RR165" s="227"/>
      <c r="RS165" s="227"/>
      <c r="RT165" s="227"/>
      <c r="RU165" s="227"/>
      <c r="RV165" s="227"/>
      <c r="RW165" s="227"/>
      <c r="RX165" s="227"/>
      <c r="RY165" s="227"/>
      <c r="RZ165" s="227"/>
      <c r="SA165" s="227"/>
      <c r="SB165" s="227"/>
      <c r="SC165" s="227"/>
      <c r="SD165" s="227"/>
      <c r="SE165" s="227"/>
      <c r="SF165" s="227"/>
      <c r="SG165" s="227"/>
      <c r="SH165" s="227"/>
      <c r="SI165" s="227"/>
      <c r="SJ165" s="227"/>
      <c r="SK165" s="227"/>
      <c r="SL165" s="227"/>
      <c r="SM165" s="227"/>
      <c r="SN165" s="227"/>
      <c r="SO165" s="227"/>
      <c r="SP165" s="227"/>
      <c r="SQ165" s="227"/>
      <c r="SR165" s="227"/>
      <c r="SS165" s="227"/>
      <c r="ST165" s="227"/>
      <c r="SU165" s="227"/>
      <c r="SV165" s="227"/>
      <c r="SW165" s="227"/>
      <c r="SX165" s="227"/>
      <c r="SY165" s="227"/>
      <c r="SZ165" s="227"/>
      <c r="TA165" s="227"/>
      <c r="TB165" s="227"/>
      <c r="TC165" s="227"/>
      <c r="TD165" s="227"/>
      <c r="TE165" s="227"/>
      <c r="TF165" s="227"/>
      <c r="TG165" s="227"/>
      <c r="TH165" s="227"/>
      <c r="TI165" s="227"/>
      <c r="TJ165" s="227"/>
      <c r="TK165" s="227"/>
      <c r="TL165" s="227"/>
      <c r="TM165" s="227"/>
      <c r="TN165" s="227"/>
      <c r="TO165" s="227"/>
      <c r="TP165" s="227"/>
      <c r="TQ165" s="227"/>
      <c r="TR165" s="227"/>
      <c r="TS165" s="227"/>
      <c r="TT165" s="227"/>
      <c r="TU165" s="227"/>
      <c r="TV165" s="227"/>
      <c r="TW165" s="227"/>
      <c r="TX165" s="227"/>
      <c r="TY165" s="227"/>
      <c r="TZ165" s="227"/>
      <c r="UA165" s="227"/>
      <c r="UB165" s="227"/>
      <c r="UC165" s="227"/>
      <c r="UD165" s="227"/>
      <c r="UE165" s="227"/>
      <c r="UF165" s="227"/>
      <c r="UG165" s="227"/>
      <c r="UH165" s="227"/>
      <c r="UI165" s="227"/>
      <c r="UJ165" s="227"/>
      <c r="UK165" s="227"/>
      <c r="UL165" s="227"/>
      <c r="UM165" s="227"/>
      <c r="UN165" s="227"/>
      <c r="UO165" s="227"/>
      <c r="UP165" s="227"/>
      <c r="UQ165" s="227"/>
      <c r="UR165" s="227"/>
      <c r="US165" s="227"/>
      <c r="UT165" s="227"/>
      <c r="UU165" s="227"/>
      <c r="UV165" s="227"/>
      <c r="UW165" s="227"/>
      <c r="UX165" s="227"/>
      <c r="UY165" s="227"/>
      <c r="UZ165" s="227"/>
      <c r="VA165" s="227"/>
      <c r="VB165" s="227"/>
      <c r="VC165" s="227"/>
      <c r="VD165" s="227"/>
      <c r="VE165" s="227"/>
      <c r="VF165" s="227"/>
      <c r="VG165" s="227"/>
      <c r="VH165" s="227"/>
      <c r="VI165" s="227"/>
      <c r="VJ165" s="227"/>
      <c r="VK165" s="227"/>
      <c r="VL165" s="227"/>
      <c r="VM165" s="227"/>
      <c r="VN165" s="227"/>
      <c r="VO165" s="227"/>
      <c r="VP165" s="227"/>
      <c r="VQ165" s="227"/>
      <c r="VR165" s="227"/>
      <c r="VS165" s="227"/>
      <c r="VT165" s="227"/>
      <c r="VU165" s="227"/>
      <c r="VV165" s="227"/>
      <c r="VW165" s="227"/>
      <c r="VX165" s="227"/>
      <c r="VY165" s="227"/>
      <c r="VZ165" s="227"/>
      <c r="WA165" s="227"/>
      <c r="WB165" s="227"/>
      <c r="WC165" s="227"/>
      <c r="WD165" s="227"/>
      <c r="WE165" s="227"/>
      <c r="WF165" s="227"/>
      <c r="WG165" s="227"/>
      <c r="WH165" s="227"/>
      <c r="WI165" s="227"/>
      <c r="WJ165" s="227"/>
      <c r="WK165" s="227"/>
      <c r="WL165" s="227"/>
      <c r="WM165" s="227"/>
      <c r="WN165" s="227"/>
      <c r="WO165" s="227"/>
      <c r="WP165" s="227"/>
      <c r="WQ165" s="227"/>
      <c r="WR165" s="227"/>
      <c r="WS165" s="227"/>
      <c r="WT165" s="227"/>
      <c r="WU165" s="227"/>
      <c r="WV165" s="227"/>
      <c r="WW165" s="227"/>
      <c r="WX165" s="227"/>
      <c r="WY165" s="227"/>
      <c r="WZ165" s="227"/>
      <c r="XA165" s="227"/>
      <c r="XB165" s="227"/>
      <c r="XC165" s="227"/>
      <c r="XD165" s="227"/>
      <c r="XE165" s="227"/>
      <c r="XF165" s="227"/>
      <c r="XG165" s="227"/>
      <c r="XH165" s="227"/>
      <c r="XI165" s="227"/>
      <c r="XJ165" s="227"/>
      <c r="XK165" s="227"/>
      <c r="XL165" s="227"/>
      <c r="XM165" s="227"/>
      <c r="XN165" s="227"/>
      <c r="XO165" s="227"/>
      <c r="XP165" s="227"/>
      <c r="XQ165" s="227"/>
      <c r="XR165" s="227"/>
      <c r="XS165" s="227"/>
      <c r="XT165" s="227"/>
      <c r="XU165" s="227"/>
      <c r="XV165" s="227"/>
      <c r="XW165" s="227"/>
      <c r="XX165" s="227"/>
      <c r="XY165" s="227"/>
      <c r="XZ165" s="227"/>
      <c r="YA165" s="227"/>
      <c r="YB165" s="227"/>
      <c r="YC165" s="227"/>
      <c r="YD165" s="227"/>
      <c r="YE165" s="227"/>
      <c r="YF165" s="227"/>
      <c r="YG165" s="227"/>
      <c r="YH165" s="227"/>
      <c r="YI165" s="227"/>
      <c r="YJ165" s="227"/>
      <c r="YK165" s="227"/>
      <c r="YL165" s="227"/>
      <c r="YM165" s="227"/>
      <c r="YN165" s="227"/>
      <c r="YO165" s="227"/>
      <c r="YP165" s="227"/>
      <c r="YQ165" s="227"/>
      <c r="YR165" s="227"/>
      <c r="YS165" s="227"/>
      <c r="YT165" s="227"/>
      <c r="YU165" s="227"/>
      <c r="YV165" s="227"/>
      <c r="YW165" s="227"/>
      <c r="YX165" s="227"/>
      <c r="YY165" s="227"/>
      <c r="YZ165" s="227"/>
      <c r="ZA165" s="227"/>
      <c r="ZB165" s="227"/>
      <c r="ZC165" s="227"/>
      <c r="ZD165" s="227"/>
      <c r="ZE165" s="227"/>
      <c r="ZF165" s="227"/>
      <c r="ZG165" s="227"/>
      <c r="ZH165" s="227"/>
      <c r="ZI165" s="227"/>
      <c r="ZJ165" s="227"/>
      <c r="ZK165" s="227"/>
      <c r="ZL165" s="227"/>
      <c r="ZM165" s="227"/>
      <c r="ZN165" s="227"/>
      <c r="ZO165" s="227"/>
      <c r="ZP165" s="227"/>
      <c r="ZQ165" s="227"/>
      <c r="ZR165" s="227"/>
      <c r="ZS165" s="227"/>
      <c r="ZT165" s="227"/>
      <c r="ZU165" s="227"/>
      <c r="ZV165" s="227"/>
      <c r="ZW165" s="227"/>
      <c r="ZX165" s="227"/>
      <c r="ZY165" s="227"/>
      <c r="ZZ165" s="227"/>
      <c r="AAA165" s="227"/>
      <c r="AAB165" s="227"/>
      <c r="AAC165" s="227"/>
      <c r="AAD165" s="227"/>
      <c r="AAE165" s="227"/>
      <c r="AAF165" s="227"/>
      <c r="AAG165" s="227"/>
      <c r="AAH165" s="227"/>
      <c r="AAI165" s="227"/>
      <c r="AAJ165" s="227"/>
      <c r="AAK165" s="227"/>
      <c r="AAL165" s="227"/>
      <c r="AAM165" s="227"/>
      <c r="AAN165" s="227"/>
      <c r="AAO165" s="227"/>
      <c r="AAP165" s="227"/>
      <c r="AAQ165" s="227"/>
      <c r="AAR165" s="227"/>
      <c r="AAS165" s="227"/>
      <c r="AAT165" s="227"/>
      <c r="AAU165" s="227"/>
      <c r="AAV165" s="227"/>
      <c r="AAW165" s="227"/>
      <c r="AAX165" s="227"/>
      <c r="AAY165" s="227"/>
      <c r="AAZ165" s="227"/>
      <c r="ABA165" s="227"/>
      <c r="ABB165" s="227"/>
      <c r="ABC165" s="227"/>
      <c r="ABD165" s="227"/>
      <c r="ABE165" s="227"/>
      <c r="ABF165" s="227"/>
      <c r="ABG165" s="227"/>
      <c r="ABH165" s="227"/>
      <c r="ABI165" s="227"/>
      <c r="ABJ165" s="227"/>
      <c r="ABK165" s="227"/>
      <c r="ABL165" s="227"/>
      <c r="ABM165" s="227"/>
      <c r="ABN165" s="227"/>
      <c r="ABO165" s="227"/>
      <c r="ABP165" s="227"/>
      <c r="ABQ165" s="227"/>
      <c r="ABR165" s="227"/>
      <c r="ABS165" s="227"/>
      <c r="ABT165" s="227"/>
      <c r="ABU165" s="227"/>
      <c r="ABV165" s="227"/>
      <c r="ABW165" s="227"/>
      <c r="ABX165" s="227"/>
      <c r="ABY165" s="227"/>
      <c r="ABZ165" s="227"/>
      <c r="ACA165" s="227"/>
      <c r="ACB165" s="227"/>
      <c r="ACC165" s="227"/>
      <c r="ACD165" s="227"/>
      <c r="ACE165" s="227"/>
      <c r="ACF165" s="227"/>
      <c r="ACG165" s="227"/>
      <c r="ACH165" s="227"/>
      <c r="ACI165" s="227"/>
      <c r="ACJ165" s="227"/>
      <c r="ACK165" s="227"/>
      <c r="ACL165" s="227"/>
      <c r="ACM165" s="227"/>
      <c r="ACN165" s="227"/>
      <c r="ACO165" s="227"/>
      <c r="ACP165" s="227"/>
      <c r="ACQ165" s="227"/>
      <c r="ACR165" s="227"/>
      <c r="ACS165" s="227"/>
      <c r="ACT165" s="227"/>
      <c r="ACU165" s="227"/>
      <c r="ACV165" s="227"/>
      <c r="ACW165" s="227"/>
      <c r="ACX165" s="227"/>
      <c r="ACY165" s="227"/>
      <c r="ACZ165" s="227"/>
      <c r="ADA165" s="227"/>
      <c r="ADB165" s="227"/>
      <c r="ADC165" s="227"/>
      <c r="ADD165" s="227"/>
      <c r="ADE165" s="227"/>
      <c r="ADF165" s="227"/>
      <c r="ADG165" s="227"/>
      <c r="ADH165" s="227"/>
      <c r="ADI165" s="227"/>
      <c r="ADJ165" s="227"/>
      <c r="ADK165" s="227"/>
      <c r="ADL165" s="227"/>
      <c r="ADM165" s="227"/>
      <c r="ADN165" s="227"/>
      <c r="ADO165" s="227"/>
      <c r="ADP165" s="227"/>
      <c r="ADQ165" s="227"/>
      <c r="ADR165" s="227"/>
      <c r="ADS165" s="227"/>
      <c r="ADT165" s="227"/>
      <c r="ADU165" s="227"/>
      <c r="ADV165" s="227"/>
      <c r="ADW165" s="227"/>
      <c r="ADX165" s="227"/>
      <c r="ADY165" s="227"/>
      <c r="ADZ165" s="227"/>
      <c r="AEA165" s="227"/>
      <c r="AEB165" s="227"/>
      <c r="AEC165" s="227"/>
      <c r="AED165" s="227"/>
      <c r="AEE165" s="227"/>
      <c r="AEF165" s="227"/>
      <c r="AEG165" s="227"/>
      <c r="AEH165" s="227"/>
      <c r="AEI165" s="227"/>
      <c r="AEJ165" s="227"/>
      <c r="AEK165" s="227"/>
      <c r="AEL165" s="227"/>
      <c r="AEM165" s="227"/>
      <c r="AEN165" s="227"/>
      <c r="AEO165" s="227"/>
      <c r="AEP165" s="227"/>
      <c r="AEQ165" s="227"/>
      <c r="AER165" s="227"/>
      <c r="AES165" s="227"/>
      <c r="AET165" s="227"/>
      <c r="AEU165" s="227"/>
      <c r="AEV165" s="227"/>
      <c r="AEW165" s="227"/>
      <c r="AEX165" s="227"/>
      <c r="AEY165" s="227"/>
      <c r="AEZ165" s="227"/>
      <c r="AFA165" s="227"/>
      <c r="AFB165" s="227"/>
      <c r="AFC165" s="227"/>
      <c r="AFD165" s="227"/>
      <c r="AFE165" s="227"/>
      <c r="AFF165" s="227"/>
      <c r="AFG165" s="227"/>
      <c r="AFH165" s="227"/>
      <c r="AFI165" s="227"/>
      <c r="AFJ165" s="227"/>
      <c r="AFK165" s="227"/>
      <c r="AFL165" s="227"/>
      <c r="AFM165" s="227"/>
      <c r="AFN165" s="227"/>
      <c r="AFO165" s="227"/>
      <c r="AFP165" s="227"/>
      <c r="AFQ165" s="227"/>
      <c r="AFR165" s="227"/>
      <c r="AFS165" s="227"/>
      <c r="AFT165" s="227"/>
      <c r="AFU165" s="227"/>
      <c r="AFV165" s="227"/>
      <c r="AFW165" s="227"/>
      <c r="AFX165" s="227"/>
      <c r="AFY165" s="227"/>
      <c r="AFZ165" s="227"/>
      <c r="AGA165" s="227"/>
      <c r="AGB165" s="227"/>
      <c r="AGC165" s="227"/>
      <c r="AGD165" s="227"/>
      <c r="AGE165" s="227"/>
      <c r="AGF165" s="227"/>
      <c r="AGG165" s="227"/>
      <c r="AGH165" s="227"/>
      <c r="AGI165" s="227"/>
      <c r="AGJ165" s="227"/>
      <c r="AGK165" s="227"/>
      <c r="AGL165" s="227"/>
      <c r="AGM165" s="227"/>
      <c r="AGN165" s="227"/>
      <c r="AGO165" s="227"/>
      <c r="AGP165" s="227"/>
      <c r="AGQ165" s="227"/>
      <c r="AGR165" s="227"/>
      <c r="AGS165" s="227"/>
      <c r="AGT165" s="227"/>
      <c r="AGU165" s="227"/>
      <c r="AGV165" s="227"/>
      <c r="AGW165" s="227"/>
      <c r="AGX165" s="227"/>
      <c r="AGY165" s="227"/>
      <c r="AGZ165" s="227"/>
      <c r="AHA165" s="227"/>
      <c r="AHB165" s="227"/>
      <c r="AHC165" s="227"/>
      <c r="AHD165" s="227"/>
      <c r="AHE165" s="227"/>
      <c r="AHF165" s="227"/>
      <c r="AHG165" s="227"/>
      <c r="AHH165" s="227"/>
      <c r="AHI165" s="227"/>
      <c r="AHJ165" s="227"/>
      <c r="AHK165" s="227"/>
      <c r="AHL165" s="227"/>
      <c r="AHM165" s="227"/>
      <c r="AHN165" s="227"/>
      <c r="AHO165" s="227"/>
      <c r="AHP165" s="227"/>
      <c r="AHQ165" s="227"/>
      <c r="AHR165" s="227"/>
      <c r="AHS165" s="227"/>
      <c r="AHT165" s="227"/>
      <c r="AHU165" s="227"/>
      <c r="AHV165" s="227"/>
      <c r="AHW165" s="227"/>
      <c r="AHX165" s="227"/>
      <c r="AHY165" s="227"/>
      <c r="AHZ165" s="227"/>
      <c r="AIA165" s="227"/>
      <c r="AIB165" s="227"/>
      <c r="AIC165" s="227"/>
      <c r="AID165" s="227"/>
      <c r="AIE165" s="227"/>
      <c r="AIF165" s="227"/>
      <c r="AIG165" s="227"/>
      <c r="AIH165" s="227"/>
      <c r="AII165" s="227"/>
      <c r="AIJ165" s="227"/>
      <c r="AIK165" s="227"/>
      <c r="AIL165" s="227"/>
      <c r="AIM165" s="227"/>
      <c r="AIN165" s="227"/>
      <c r="AIO165" s="227"/>
      <c r="AIP165" s="227"/>
      <c r="AIQ165" s="227"/>
      <c r="AIR165" s="227"/>
      <c r="AIS165" s="227"/>
      <c r="AIT165" s="227"/>
      <c r="AIU165" s="227"/>
      <c r="AIV165" s="227"/>
      <c r="AIW165" s="227"/>
      <c r="AIX165" s="227"/>
      <c r="AIY165" s="227"/>
      <c r="AIZ165" s="227"/>
      <c r="AJA165" s="227"/>
      <c r="AJB165" s="227"/>
      <c r="AJC165" s="227"/>
      <c r="AJD165" s="227"/>
      <c r="AJE165" s="227"/>
      <c r="AJF165" s="227"/>
      <c r="AJG165" s="227"/>
      <c r="AJH165" s="227"/>
      <c r="AJI165" s="227"/>
      <c r="AJJ165" s="227"/>
      <c r="AJK165" s="227"/>
      <c r="AJL165" s="227"/>
      <c r="AJM165" s="227"/>
      <c r="AJN165" s="227"/>
      <c r="AJO165" s="227"/>
      <c r="AJP165" s="227"/>
      <c r="AJQ165" s="227"/>
      <c r="AJR165" s="227"/>
      <c r="AJS165" s="227"/>
      <c r="AJT165" s="227"/>
      <c r="AJU165" s="227"/>
      <c r="AJV165" s="227"/>
      <c r="AJW165" s="227"/>
      <c r="AJX165" s="227"/>
      <c r="AJY165" s="227"/>
      <c r="AJZ165" s="227"/>
      <c r="AKA165" s="227"/>
      <c r="AKB165" s="227"/>
      <c r="AKC165" s="227"/>
      <c r="AKD165" s="227"/>
      <c r="AKE165" s="227"/>
      <c r="AKF165" s="227"/>
      <c r="AKG165" s="227"/>
      <c r="AKH165" s="227"/>
      <c r="AKI165" s="227"/>
      <c r="AKJ165" s="227"/>
      <c r="AKK165" s="227"/>
      <c r="AKL165" s="227"/>
      <c r="AKM165" s="227"/>
      <c r="AKN165" s="227"/>
      <c r="AKO165" s="227"/>
      <c r="AKP165" s="227"/>
      <c r="AKQ165" s="227"/>
      <c r="AKR165" s="227"/>
      <c r="AKS165" s="227"/>
      <c r="AKT165" s="227"/>
      <c r="AKU165" s="227"/>
      <c r="AKV165" s="227"/>
      <c r="AKW165" s="227"/>
      <c r="AKX165" s="227"/>
      <c r="AKY165" s="227"/>
      <c r="AKZ165" s="227"/>
      <c r="ALA165" s="227"/>
      <c r="ALB165" s="227"/>
      <c r="ALC165" s="227"/>
      <c r="ALD165" s="227"/>
      <c r="ALE165" s="227"/>
      <c r="ALF165" s="227"/>
      <c r="ALG165" s="227"/>
      <c r="ALH165" s="227"/>
      <c r="ALI165" s="227"/>
      <c r="ALJ165" s="227"/>
      <c r="ALK165" s="227"/>
      <c r="ALL165" s="227"/>
      <c r="ALM165" s="227"/>
      <c r="ALN165" s="227"/>
      <c r="ALO165" s="227"/>
      <c r="ALP165" s="227"/>
      <c r="ALQ165" s="227"/>
      <c r="ALR165" s="227"/>
      <c r="ALS165" s="227"/>
      <c r="ALT165" s="227"/>
      <c r="ALU165" s="227"/>
      <c r="ALV165" s="227"/>
      <c r="ALW165" s="227"/>
      <c r="ALX165" s="227"/>
      <c r="ALY165" s="227"/>
      <c r="ALZ165" s="227"/>
      <c r="AMA165" s="227"/>
      <c r="AMB165" s="227"/>
      <c r="AMC165" s="227"/>
      <c r="AMD165" s="227"/>
      <c r="AME165" s="227"/>
      <c r="AMF165" s="227"/>
      <c r="AMG165" s="227"/>
      <c r="AMH165" s="227"/>
      <c r="AMI165" s="227"/>
      <c r="AMJ165" s="227"/>
      <c r="AMK165" s="227"/>
      <c r="AML165" s="227"/>
      <c r="AMM165" s="227"/>
      <c r="AMN165" s="227"/>
      <c r="AMO165" s="227"/>
      <c r="AMP165" s="227"/>
      <c r="AMQ165" s="227"/>
      <c r="AMR165" s="227"/>
      <c r="AMS165" s="227"/>
      <c r="AMT165" s="227"/>
      <c r="AMU165" s="227"/>
      <c r="AMV165" s="227"/>
      <c r="AMW165" s="227"/>
      <c r="AMX165" s="227"/>
    </row>
    <row r="166" spans="1:1038" s="308" customFormat="1" ht="18" customHeight="1">
      <c r="A166" s="351" t="s">
        <v>1452</v>
      </c>
      <c r="B166" s="228" t="s">
        <v>1294</v>
      </c>
      <c r="C166" s="228"/>
      <c r="D166" s="228" t="s">
        <v>1279</v>
      </c>
      <c r="E166" s="228">
        <v>28</v>
      </c>
      <c r="F166" s="228">
        <v>3</v>
      </c>
      <c r="G166" s="285" t="str">
        <f t="shared" si="45"/>
        <v>28-3</v>
      </c>
      <c r="H166" s="279">
        <v>0</v>
      </c>
      <c r="I166" s="228">
        <v>84</v>
      </c>
      <c r="J166" s="226"/>
      <c r="K166" s="545" t="b">
        <f>IF(I167=1,IF(((VLOOKUP($G166,[1]Depth_Lookup!#REF!,9,FALSE))-(H166/100))=0,"Good",IF(((VLOOKUP($G166,[1]Depth_Lookup!$A$3:$J$550,9,FALSE))-(H166/100))&gt;0,"Too Short","Too Long")))</f>
        <v>0</v>
      </c>
      <c r="L166" s="171">
        <f>(VLOOKUP($G166,Depth_Lookup!$A$3:$J$410,10,FALSE))+(H166/100)</f>
        <v>64.415000000000006</v>
      </c>
      <c r="M166" s="171">
        <f>(VLOOKUP($G166,Depth_Lookup!$A$3:$J$410,10,FALSE))+(I166/100)</f>
        <v>65.25500000000001</v>
      </c>
      <c r="N166" s="354" t="s">
        <v>1532</v>
      </c>
      <c r="O166" s="228">
        <v>6</v>
      </c>
      <c r="P166" s="228" t="s">
        <v>853</v>
      </c>
      <c r="Q166" s="228" t="s">
        <v>125</v>
      </c>
      <c r="R166" s="304" t="s">
        <v>1633</v>
      </c>
      <c r="S166" s="228" t="s">
        <v>94</v>
      </c>
      <c r="T166" s="228" t="s">
        <v>700</v>
      </c>
      <c r="U166" s="228"/>
      <c r="V166" s="228"/>
      <c r="W166" s="228" t="s">
        <v>102</v>
      </c>
      <c r="X166" s="305">
        <v>5</v>
      </c>
      <c r="Y166" s="228" t="s">
        <v>90</v>
      </c>
      <c r="Z166" s="228" t="s">
        <v>91</v>
      </c>
      <c r="AA166" s="228"/>
      <c r="AB166" s="228"/>
      <c r="AC166" s="228"/>
      <c r="AD166" s="228"/>
      <c r="AE166" s="234"/>
      <c r="AF166" s="304" t="e">
        <v>#N/A</v>
      </c>
      <c r="AG166" s="241"/>
      <c r="AH166" s="228"/>
      <c r="AI166" s="244">
        <v>73</v>
      </c>
      <c r="AJ166" s="228"/>
      <c r="AK166" s="228"/>
      <c r="AL166" s="228"/>
      <c r="AM166" s="228"/>
      <c r="AN166" s="228"/>
      <c r="AO166" s="244"/>
      <c r="AP166" s="228"/>
      <c r="AQ166" s="228"/>
      <c r="AR166" s="228"/>
      <c r="AS166" s="228"/>
      <c r="AT166" s="228"/>
      <c r="AU166" s="244"/>
      <c r="AV166" s="228"/>
      <c r="AW166" s="228"/>
      <c r="AX166" s="228"/>
      <c r="AY166" s="228"/>
      <c r="AZ166" s="228"/>
      <c r="BA166" s="244">
        <v>25</v>
      </c>
      <c r="BB166" s="228">
        <v>5</v>
      </c>
      <c r="BC166" s="228">
        <v>5</v>
      </c>
      <c r="BD166" s="228" t="s">
        <v>1330</v>
      </c>
      <c r="BE166" s="228" t="s">
        <v>1331</v>
      </c>
      <c r="BF166" s="228"/>
      <c r="BG166" s="244"/>
      <c r="BH166" s="228"/>
      <c r="BI166" s="228"/>
      <c r="BJ166" s="228"/>
      <c r="BK166" s="228"/>
      <c r="BL166" s="228"/>
      <c r="BM166" s="244">
        <v>2</v>
      </c>
      <c r="BN166" s="228">
        <v>2</v>
      </c>
      <c r="BO166" s="228">
        <v>1</v>
      </c>
      <c r="BP166" s="228" t="s">
        <v>1330</v>
      </c>
      <c r="BQ166" s="228" t="s">
        <v>1331</v>
      </c>
      <c r="BR166" s="228"/>
      <c r="BS166" s="228"/>
      <c r="BT166" s="228"/>
      <c r="BU166" s="228"/>
      <c r="BV166" s="228"/>
      <c r="BW166" s="228"/>
      <c r="BX166" s="228"/>
      <c r="BY166" s="244"/>
      <c r="BZ166" s="228"/>
      <c r="CA166" s="228"/>
      <c r="CB166" s="228"/>
      <c r="CC166" s="228"/>
      <c r="CD166" s="228"/>
      <c r="CE166" s="228" t="s">
        <v>1533</v>
      </c>
      <c r="CF166" s="228"/>
      <c r="CG166" s="245"/>
      <c r="CH166" s="246" t="s">
        <v>1531</v>
      </c>
      <c r="CI166" s="246">
        <v>100</v>
      </c>
      <c r="CJ166" s="246" t="s">
        <v>514</v>
      </c>
      <c r="CK166" s="247"/>
      <c r="CL166" s="248"/>
      <c r="CM166" s="248"/>
      <c r="CN166" s="248"/>
      <c r="CO166" s="248"/>
      <c r="CP166" s="248"/>
      <c r="CQ166" s="248"/>
      <c r="CR166" s="248"/>
      <c r="CS166" s="248"/>
      <c r="CT166" s="248"/>
      <c r="CU166" s="248"/>
      <c r="CV166" s="248"/>
      <c r="CW166" s="248"/>
      <c r="CX166" s="248"/>
      <c r="CY166" s="248"/>
      <c r="CZ166" s="248"/>
      <c r="DA166" s="248"/>
      <c r="DB166" s="248">
        <v>70</v>
      </c>
      <c r="DC166" s="249">
        <v>2</v>
      </c>
      <c r="DD166" s="248"/>
      <c r="DE166" s="248"/>
      <c r="DF166" s="248"/>
      <c r="DG166" s="248"/>
      <c r="DH166" s="248"/>
      <c r="DI166" s="248"/>
      <c r="DJ166" s="248">
        <v>28</v>
      </c>
      <c r="DK166" s="306">
        <v>100</v>
      </c>
      <c r="DL166" s="245"/>
      <c r="DM166" s="248"/>
      <c r="DN166" s="248"/>
      <c r="DO166" s="307"/>
      <c r="DQ166" s="245"/>
      <c r="DR166" s="307"/>
      <c r="DS166" s="245"/>
      <c r="DT166" s="262" t="s">
        <v>1534</v>
      </c>
      <c r="DU166" s="249"/>
      <c r="DV166" s="249"/>
      <c r="DW166" s="310">
        <v>100</v>
      </c>
      <c r="DX166" s="311" t="e">
        <v>#N/A</v>
      </c>
      <c r="DY166" s="268" t="s">
        <v>1509</v>
      </c>
      <c r="DZ166" s="268" t="s">
        <v>1510</v>
      </c>
      <c r="EA166" s="268"/>
      <c r="EB166" s="249"/>
      <c r="EC166" s="312"/>
      <c r="ED166" s="229" t="s">
        <v>2517</v>
      </c>
      <c r="EE166" s="313"/>
      <c r="EF166" s="314"/>
      <c r="EG166" s="313"/>
      <c r="EH166" s="315"/>
      <c r="EI166" s="316" t="e">
        <f>VLOOKUP(EH166,definitions_list_mag!$Y$12:$Z$15,2,FALSE)</f>
        <v>#N/A</v>
      </c>
      <c r="EJ166" s="317"/>
      <c r="EK166" s="318" t="e">
        <f>VLOOKUP(EJ166,definitions_list_mag!$AT$3:$AU$5,2,FALSE)</f>
        <v>#N/A</v>
      </c>
      <c r="EL166" s="313"/>
      <c r="EM166" s="315"/>
      <c r="EN166" s="315"/>
      <c r="EO166" s="319"/>
      <c r="EP166" s="319"/>
      <c r="EQ166" s="319"/>
      <c r="ER166" s="319"/>
      <c r="ES166" s="319"/>
      <c r="ET166" s="319"/>
      <c r="EU166" s="319"/>
      <c r="EV166" s="320"/>
      <c r="EW166" s="320"/>
      <c r="EX166" s="320"/>
      <c r="EY166" s="320"/>
      <c r="EZ166" s="192" t="e">
        <f t="shared" si="46"/>
        <v>#DIV/0!</v>
      </c>
      <c r="FA166" s="192" t="e">
        <f t="shared" si="47"/>
        <v>#DIV/0!</v>
      </c>
      <c r="FB166" s="192" t="e">
        <f t="shared" si="48"/>
        <v>#DIV/0!</v>
      </c>
      <c r="FC166" s="192" t="e">
        <f t="shared" si="49"/>
        <v>#DIV/0!</v>
      </c>
      <c r="FD166" s="192" t="e">
        <f t="shared" si="50"/>
        <v>#DIV/0!</v>
      </c>
      <c r="FE166" s="193" t="e">
        <f t="shared" si="51"/>
        <v>#DIV/0!</v>
      </c>
      <c r="FF166" s="194" t="e">
        <f t="shared" si="52"/>
        <v>#DIV/0!</v>
      </c>
      <c r="FG166" s="317"/>
      <c r="FH166" s="315"/>
      <c r="FI166" s="778">
        <f t="shared" si="53"/>
        <v>0</v>
      </c>
      <c r="FJ166" s="779" t="e">
        <f t="shared" si="54"/>
        <v>#DIV/0!</v>
      </c>
      <c r="FK166" s="779" t="e">
        <f t="shared" si="55"/>
        <v>#DIV/0!</v>
      </c>
      <c r="FL166" s="780" t="e">
        <f t="shared" si="56"/>
        <v>#DIV/0!</v>
      </c>
      <c r="FM166" s="169" t="e">
        <f t="shared" si="57"/>
        <v>#DIV/0!</v>
      </c>
      <c r="FN166" s="783" t="e">
        <f t="shared" si="58"/>
        <v>#DIV/0!</v>
      </c>
      <c r="FO166" s="228"/>
      <c r="FP166" s="228"/>
      <c r="FQ166" s="228"/>
      <c r="FR166" s="228"/>
      <c r="FS166" s="228"/>
      <c r="FT166" s="228"/>
      <c r="FU166" s="228"/>
      <c r="FV166" s="228"/>
      <c r="FW166" s="228"/>
      <c r="FX166" s="228"/>
      <c r="FY166" s="228"/>
      <c r="FZ166" s="228"/>
      <c r="GA166" s="228"/>
      <c r="GB166" s="228"/>
      <c r="GC166" s="228"/>
      <c r="GD166" s="228"/>
      <c r="GE166" s="228"/>
      <c r="GF166" s="228"/>
      <c r="GG166" s="228"/>
      <c r="GH166" s="228"/>
      <c r="GI166" s="228"/>
      <c r="GJ166" s="228"/>
      <c r="GK166" s="228"/>
      <c r="GL166" s="228"/>
      <c r="GM166" s="228"/>
      <c r="GN166" s="228"/>
      <c r="GO166" s="228"/>
      <c r="GP166" s="228"/>
      <c r="GQ166" s="228"/>
      <c r="GR166" s="228"/>
      <c r="GS166" s="228"/>
      <c r="GT166" s="228"/>
      <c r="GU166" s="228"/>
      <c r="GV166" s="228"/>
      <c r="GW166" s="228"/>
      <c r="GX166" s="228"/>
      <c r="GY166" s="228"/>
      <c r="GZ166" s="228"/>
      <c r="HA166" s="228"/>
      <c r="HB166" s="228"/>
      <c r="HC166" s="228"/>
      <c r="HD166" s="228"/>
      <c r="HE166" s="228"/>
      <c r="HF166" s="228"/>
      <c r="HG166" s="228"/>
      <c r="HH166" s="228"/>
      <c r="HI166" s="228"/>
      <c r="HJ166" s="228"/>
      <c r="HK166" s="228"/>
      <c r="HL166" s="228"/>
      <c r="HM166" s="228"/>
      <c r="HN166" s="228"/>
      <c r="HO166" s="228"/>
      <c r="HP166" s="228"/>
      <c r="HQ166" s="228"/>
      <c r="HR166" s="228"/>
      <c r="HS166" s="228"/>
      <c r="HT166" s="228"/>
      <c r="HU166" s="228"/>
      <c r="HV166" s="228"/>
      <c r="HW166" s="228"/>
      <c r="HX166" s="228"/>
      <c r="HY166" s="228"/>
      <c r="HZ166" s="228"/>
      <c r="IA166" s="228"/>
      <c r="IB166" s="228"/>
      <c r="IC166" s="228"/>
      <c r="ID166" s="228"/>
      <c r="IE166" s="228"/>
      <c r="IF166" s="228"/>
      <c r="IG166" s="228"/>
      <c r="IH166" s="228"/>
      <c r="II166" s="228"/>
      <c r="IJ166" s="228"/>
      <c r="IK166" s="228"/>
      <c r="IL166" s="228"/>
      <c r="IM166" s="228"/>
      <c r="IN166" s="228"/>
      <c r="IO166" s="228"/>
      <c r="IP166" s="228"/>
      <c r="IQ166" s="228"/>
      <c r="IR166" s="228"/>
      <c r="IS166" s="228"/>
      <c r="IT166" s="228"/>
      <c r="IU166" s="228"/>
      <c r="IV166" s="228"/>
      <c r="IW166" s="228"/>
      <c r="IX166" s="228"/>
      <c r="IY166" s="228"/>
      <c r="IZ166" s="228"/>
      <c r="JA166" s="228"/>
      <c r="JB166" s="228"/>
      <c r="JC166" s="228"/>
      <c r="JD166" s="228"/>
      <c r="JE166" s="228"/>
      <c r="JF166" s="228"/>
      <c r="JG166" s="228"/>
      <c r="JH166" s="228"/>
      <c r="JI166" s="228"/>
      <c r="JJ166" s="228"/>
      <c r="JK166" s="228"/>
      <c r="JL166" s="228"/>
      <c r="JM166" s="228"/>
      <c r="JN166" s="228"/>
      <c r="JO166" s="228"/>
      <c r="JP166" s="228"/>
      <c r="JQ166" s="228"/>
      <c r="JR166" s="228"/>
      <c r="JS166" s="228"/>
      <c r="JT166" s="228"/>
      <c r="JU166" s="228"/>
      <c r="JV166" s="228"/>
      <c r="JW166" s="228"/>
      <c r="JX166" s="228"/>
      <c r="JY166" s="228"/>
      <c r="JZ166" s="228"/>
      <c r="KA166" s="228"/>
      <c r="KB166" s="228"/>
      <c r="KC166" s="228"/>
      <c r="KD166" s="228"/>
      <c r="KE166" s="228"/>
      <c r="KF166" s="228"/>
      <c r="KG166" s="228"/>
      <c r="KH166" s="228"/>
      <c r="KI166" s="228"/>
      <c r="KJ166" s="228"/>
      <c r="KK166" s="228"/>
      <c r="KL166" s="228"/>
      <c r="KM166" s="228"/>
      <c r="KN166" s="228"/>
      <c r="KO166" s="228"/>
      <c r="KP166" s="228"/>
      <c r="KQ166" s="228"/>
      <c r="KR166" s="228"/>
      <c r="KS166" s="228"/>
      <c r="KT166" s="228"/>
      <c r="KU166" s="228"/>
      <c r="KV166" s="228"/>
      <c r="KW166" s="228"/>
      <c r="KX166" s="228"/>
      <c r="KY166" s="228"/>
      <c r="KZ166" s="228"/>
      <c r="LA166" s="228"/>
      <c r="LB166" s="228"/>
      <c r="LC166" s="228"/>
      <c r="LD166" s="228"/>
      <c r="LE166" s="228"/>
      <c r="LF166" s="228"/>
      <c r="LG166" s="228"/>
      <c r="LH166" s="228"/>
      <c r="LI166" s="228"/>
      <c r="LJ166" s="228"/>
      <c r="LK166" s="228"/>
      <c r="LL166" s="228"/>
      <c r="LM166" s="228"/>
      <c r="LN166" s="228"/>
      <c r="LO166" s="228"/>
      <c r="LP166" s="228"/>
      <c r="LQ166" s="228"/>
      <c r="LR166" s="228"/>
      <c r="LS166" s="228"/>
      <c r="LT166" s="228"/>
      <c r="LU166" s="228"/>
      <c r="LV166" s="228"/>
      <c r="LW166" s="228"/>
      <c r="LX166" s="228"/>
      <c r="LY166" s="228"/>
      <c r="LZ166" s="228"/>
      <c r="MA166" s="228"/>
      <c r="MB166" s="228"/>
      <c r="MC166" s="228"/>
      <c r="MD166" s="228"/>
      <c r="ME166" s="228"/>
      <c r="MF166" s="228"/>
      <c r="MG166" s="228"/>
      <c r="MH166" s="228"/>
      <c r="MI166" s="228"/>
      <c r="MJ166" s="228"/>
      <c r="MK166" s="228"/>
      <c r="ML166" s="228"/>
      <c r="MM166" s="228"/>
      <c r="MN166" s="228"/>
      <c r="MO166" s="228"/>
      <c r="MP166" s="228"/>
      <c r="MQ166" s="228"/>
      <c r="MR166" s="228"/>
      <c r="MS166" s="228"/>
      <c r="MT166" s="228"/>
      <c r="MU166" s="228"/>
      <c r="MV166" s="228"/>
      <c r="MW166" s="228"/>
      <c r="MX166" s="228"/>
      <c r="MY166" s="228"/>
      <c r="MZ166" s="228"/>
      <c r="NA166" s="228"/>
      <c r="NB166" s="228"/>
      <c r="NC166" s="228"/>
      <c r="ND166" s="228"/>
      <c r="NE166" s="228"/>
      <c r="NF166" s="228"/>
      <c r="NG166" s="228"/>
      <c r="NH166" s="228"/>
      <c r="NI166" s="228"/>
      <c r="NJ166" s="228"/>
      <c r="NK166" s="228"/>
      <c r="NL166" s="228"/>
      <c r="NM166" s="228"/>
      <c r="NN166" s="228"/>
      <c r="NO166" s="228"/>
      <c r="NP166" s="228"/>
      <c r="NQ166" s="228"/>
      <c r="NR166" s="228"/>
      <c r="NS166" s="228"/>
      <c r="NT166" s="228"/>
      <c r="NU166" s="228"/>
      <c r="NV166" s="228"/>
      <c r="NW166" s="228"/>
      <c r="NX166" s="228"/>
      <c r="NY166" s="228"/>
      <c r="NZ166" s="228"/>
      <c r="OA166" s="228"/>
      <c r="OB166" s="228"/>
      <c r="OC166" s="228"/>
      <c r="OD166" s="228"/>
      <c r="OE166" s="228"/>
      <c r="OF166" s="228"/>
      <c r="OG166" s="228"/>
      <c r="OH166" s="228"/>
      <c r="OI166" s="228"/>
      <c r="OJ166" s="228"/>
      <c r="OK166" s="228"/>
      <c r="OL166" s="228"/>
      <c r="OM166" s="228"/>
      <c r="ON166" s="228"/>
      <c r="OO166" s="228"/>
      <c r="OP166" s="228"/>
      <c r="OQ166" s="228"/>
      <c r="OR166" s="228"/>
      <c r="OS166" s="228"/>
      <c r="OT166" s="228"/>
      <c r="OU166" s="228"/>
      <c r="OV166" s="228"/>
      <c r="OW166" s="228"/>
      <c r="OX166" s="228"/>
      <c r="OY166" s="228"/>
      <c r="OZ166" s="228"/>
      <c r="PA166" s="228"/>
      <c r="PB166" s="228"/>
      <c r="PC166" s="228"/>
      <c r="PD166" s="228"/>
      <c r="PE166" s="228"/>
      <c r="PF166" s="228"/>
      <c r="PG166" s="228"/>
      <c r="PH166" s="228"/>
      <c r="PI166" s="228"/>
      <c r="PJ166" s="228"/>
      <c r="PK166" s="228"/>
      <c r="PL166" s="228"/>
      <c r="PM166" s="228"/>
      <c r="PN166" s="228"/>
      <c r="PO166" s="228"/>
      <c r="PP166" s="228"/>
      <c r="PQ166" s="228"/>
      <c r="PR166" s="228"/>
      <c r="PS166" s="228"/>
      <c r="PT166" s="228"/>
      <c r="PU166" s="228"/>
      <c r="PV166" s="228"/>
      <c r="PW166" s="228"/>
      <c r="PX166" s="228"/>
      <c r="PY166" s="228"/>
      <c r="PZ166" s="228"/>
      <c r="QA166" s="228"/>
      <c r="QB166" s="228"/>
      <c r="QC166" s="228"/>
      <c r="QD166" s="228"/>
      <c r="QE166" s="228"/>
      <c r="QF166" s="228"/>
      <c r="QG166" s="228"/>
      <c r="QH166" s="228"/>
      <c r="QI166" s="228"/>
      <c r="QJ166" s="228"/>
      <c r="QK166" s="228"/>
      <c r="QL166" s="228"/>
      <c r="QM166" s="228"/>
      <c r="QN166" s="228"/>
      <c r="QO166" s="228"/>
      <c r="QP166" s="228"/>
      <c r="QQ166" s="228"/>
      <c r="QR166" s="228"/>
      <c r="QS166" s="228"/>
      <c r="QT166" s="228"/>
      <c r="QU166" s="228"/>
      <c r="QV166" s="228"/>
      <c r="QW166" s="228"/>
      <c r="QX166" s="228"/>
      <c r="QY166" s="228"/>
      <c r="QZ166" s="228"/>
      <c r="RA166" s="228"/>
      <c r="RB166" s="228"/>
      <c r="RC166" s="228"/>
      <c r="RD166" s="228"/>
      <c r="RE166" s="228"/>
      <c r="RF166" s="228"/>
      <c r="RG166" s="228"/>
      <c r="RH166" s="228"/>
      <c r="RI166" s="228"/>
      <c r="RJ166" s="228"/>
      <c r="RK166" s="228"/>
      <c r="RL166" s="228"/>
      <c r="RM166" s="228"/>
      <c r="RN166" s="228"/>
      <c r="RO166" s="228"/>
      <c r="RP166" s="228"/>
      <c r="RQ166" s="228"/>
      <c r="RR166" s="228"/>
      <c r="RS166" s="228"/>
      <c r="RT166" s="228"/>
      <c r="RU166" s="228"/>
      <c r="RV166" s="228"/>
      <c r="RW166" s="228"/>
      <c r="RX166" s="228"/>
      <c r="RY166" s="228"/>
      <c r="RZ166" s="228"/>
      <c r="SA166" s="228"/>
      <c r="SB166" s="228"/>
      <c r="SC166" s="228"/>
      <c r="SD166" s="228"/>
      <c r="SE166" s="228"/>
      <c r="SF166" s="228"/>
      <c r="SG166" s="228"/>
      <c r="SH166" s="228"/>
      <c r="SI166" s="228"/>
      <c r="SJ166" s="228"/>
      <c r="SK166" s="228"/>
      <c r="SL166" s="228"/>
      <c r="SM166" s="228"/>
      <c r="SN166" s="228"/>
      <c r="SO166" s="228"/>
      <c r="SP166" s="228"/>
      <c r="SQ166" s="228"/>
      <c r="SR166" s="228"/>
      <c r="SS166" s="228"/>
      <c r="ST166" s="228"/>
      <c r="SU166" s="228"/>
      <c r="SV166" s="228"/>
      <c r="SW166" s="228"/>
      <c r="SX166" s="228"/>
      <c r="SY166" s="228"/>
      <c r="SZ166" s="228"/>
      <c r="TA166" s="228"/>
      <c r="TB166" s="228"/>
      <c r="TC166" s="228"/>
      <c r="TD166" s="228"/>
      <c r="TE166" s="228"/>
      <c r="TF166" s="228"/>
      <c r="TG166" s="228"/>
      <c r="TH166" s="228"/>
      <c r="TI166" s="228"/>
      <c r="TJ166" s="228"/>
      <c r="TK166" s="228"/>
      <c r="TL166" s="228"/>
      <c r="TM166" s="228"/>
      <c r="TN166" s="228"/>
      <c r="TO166" s="228"/>
      <c r="TP166" s="228"/>
      <c r="TQ166" s="228"/>
      <c r="TR166" s="228"/>
      <c r="TS166" s="228"/>
      <c r="TT166" s="228"/>
      <c r="TU166" s="228"/>
      <c r="TV166" s="228"/>
      <c r="TW166" s="228"/>
      <c r="TX166" s="228"/>
      <c r="TY166" s="228"/>
      <c r="TZ166" s="228"/>
      <c r="UA166" s="228"/>
      <c r="UB166" s="228"/>
      <c r="UC166" s="228"/>
      <c r="UD166" s="228"/>
      <c r="UE166" s="228"/>
      <c r="UF166" s="228"/>
      <c r="UG166" s="228"/>
      <c r="UH166" s="228"/>
      <c r="UI166" s="228"/>
      <c r="UJ166" s="228"/>
      <c r="UK166" s="228"/>
      <c r="UL166" s="228"/>
      <c r="UM166" s="228"/>
      <c r="UN166" s="228"/>
      <c r="UO166" s="228"/>
      <c r="UP166" s="228"/>
      <c r="UQ166" s="228"/>
      <c r="UR166" s="228"/>
      <c r="US166" s="228"/>
      <c r="UT166" s="228"/>
      <c r="UU166" s="228"/>
      <c r="UV166" s="228"/>
      <c r="UW166" s="228"/>
      <c r="UX166" s="228"/>
      <c r="UY166" s="228"/>
      <c r="UZ166" s="228"/>
      <c r="VA166" s="228"/>
      <c r="VB166" s="228"/>
      <c r="VC166" s="228"/>
      <c r="VD166" s="228"/>
      <c r="VE166" s="228"/>
      <c r="VF166" s="228"/>
      <c r="VG166" s="228"/>
      <c r="VH166" s="228"/>
      <c r="VI166" s="228"/>
      <c r="VJ166" s="228"/>
      <c r="VK166" s="228"/>
      <c r="VL166" s="228"/>
      <c r="VM166" s="228"/>
      <c r="VN166" s="228"/>
      <c r="VO166" s="228"/>
      <c r="VP166" s="228"/>
      <c r="VQ166" s="228"/>
      <c r="VR166" s="228"/>
      <c r="VS166" s="228"/>
      <c r="VT166" s="228"/>
      <c r="VU166" s="228"/>
      <c r="VV166" s="228"/>
      <c r="VW166" s="228"/>
      <c r="VX166" s="228"/>
      <c r="VY166" s="228"/>
      <c r="VZ166" s="228"/>
      <c r="WA166" s="228"/>
      <c r="WB166" s="228"/>
      <c r="WC166" s="228"/>
      <c r="WD166" s="228"/>
      <c r="WE166" s="228"/>
      <c r="WF166" s="228"/>
      <c r="WG166" s="228"/>
      <c r="WH166" s="228"/>
      <c r="WI166" s="228"/>
      <c r="WJ166" s="228"/>
      <c r="WK166" s="228"/>
      <c r="WL166" s="228"/>
      <c r="WM166" s="228"/>
      <c r="WN166" s="228"/>
      <c r="WO166" s="228"/>
      <c r="WP166" s="228"/>
      <c r="WQ166" s="228"/>
      <c r="WR166" s="228"/>
      <c r="WS166" s="228"/>
      <c r="WT166" s="228"/>
      <c r="WU166" s="228"/>
      <c r="WV166" s="228"/>
      <c r="WW166" s="228"/>
      <c r="WX166" s="228"/>
      <c r="WY166" s="228"/>
      <c r="WZ166" s="228"/>
      <c r="XA166" s="228"/>
      <c r="XB166" s="228"/>
      <c r="XC166" s="228"/>
      <c r="XD166" s="228"/>
      <c r="XE166" s="228"/>
      <c r="XF166" s="228"/>
      <c r="XG166" s="228"/>
      <c r="XH166" s="228"/>
      <c r="XI166" s="228"/>
      <c r="XJ166" s="228"/>
      <c r="XK166" s="228"/>
      <c r="XL166" s="228"/>
      <c r="XM166" s="228"/>
      <c r="XN166" s="228"/>
      <c r="XO166" s="228"/>
      <c r="XP166" s="228"/>
      <c r="XQ166" s="228"/>
      <c r="XR166" s="228"/>
      <c r="XS166" s="228"/>
      <c r="XT166" s="228"/>
      <c r="XU166" s="228"/>
      <c r="XV166" s="228"/>
      <c r="XW166" s="228"/>
      <c r="XX166" s="228"/>
      <c r="XY166" s="228"/>
      <c r="XZ166" s="228"/>
      <c r="YA166" s="228"/>
      <c r="YB166" s="228"/>
      <c r="YC166" s="228"/>
      <c r="YD166" s="228"/>
      <c r="YE166" s="228"/>
      <c r="YF166" s="228"/>
      <c r="YG166" s="228"/>
      <c r="YH166" s="228"/>
      <c r="YI166" s="228"/>
      <c r="YJ166" s="228"/>
      <c r="YK166" s="228"/>
      <c r="YL166" s="228"/>
      <c r="YM166" s="228"/>
      <c r="YN166" s="228"/>
      <c r="YO166" s="228"/>
      <c r="YP166" s="228"/>
      <c r="YQ166" s="228"/>
      <c r="YR166" s="228"/>
      <c r="YS166" s="228"/>
      <c r="YT166" s="228"/>
      <c r="YU166" s="228"/>
      <c r="YV166" s="228"/>
      <c r="YW166" s="228"/>
      <c r="YX166" s="228"/>
      <c r="YY166" s="228"/>
      <c r="YZ166" s="228"/>
      <c r="ZA166" s="228"/>
      <c r="ZB166" s="228"/>
      <c r="ZC166" s="228"/>
      <c r="ZD166" s="228"/>
      <c r="ZE166" s="228"/>
      <c r="ZF166" s="228"/>
      <c r="ZG166" s="228"/>
      <c r="ZH166" s="228"/>
      <c r="ZI166" s="228"/>
      <c r="ZJ166" s="228"/>
      <c r="ZK166" s="228"/>
      <c r="ZL166" s="228"/>
      <c r="ZM166" s="228"/>
      <c r="ZN166" s="228"/>
      <c r="ZO166" s="228"/>
      <c r="ZP166" s="228"/>
      <c r="ZQ166" s="228"/>
      <c r="ZR166" s="228"/>
      <c r="ZS166" s="228"/>
      <c r="ZT166" s="228"/>
      <c r="ZU166" s="228"/>
      <c r="ZV166" s="228"/>
      <c r="ZW166" s="228"/>
      <c r="ZX166" s="228"/>
      <c r="ZY166" s="228"/>
      <c r="ZZ166" s="228"/>
      <c r="AAA166" s="228"/>
      <c r="AAB166" s="228"/>
      <c r="AAC166" s="228"/>
      <c r="AAD166" s="228"/>
      <c r="AAE166" s="228"/>
      <c r="AAF166" s="228"/>
      <c r="AAG166" s="228"/>
      <c r="AAH166" s="228"/>
      <c r="AAI166" s="228"/>
      <c r="AAJ166" s="228"/>
      <c r="AAK166" s="228"/>
      <c r="AAL166" s="228"/>
      <c r="AAM166" s="228"/>
      <c r="AAN166" s="228"/>
      <c r="AAO166" s="228"/>
      <c r="AAP166" s="228"/>
      <c r="AAQ166" s="228"/>
      <c r="AAR166" s="228"/>
      <c r="AAS166" s="228"/>
      <c r="AAT166" s="228"/>
      <c r="AAU166" s="228"/>
      <c r="AAV166" s="228"/>
      <c r="AAW166" s="228"/>
      <c r="AAX166" s="228"/>
      <c r="AAY166" s="228"/>
      <c r="AAZ166" s="228"/>
      <c r="ABA166" s="228"/>
      <c r="ABB166" s="228"/>
      <c r="ABC166" s="228"/>
      <c r="ABD166" s="228"/>
      <c r="ABE166" s="228"/>
      <c r="ABF166" s="228"/>
      <c r="ABG166" s="228"/>
      <c r="ABH166" s="228"/>
      <c r="ABI166" s="228"/>
      <c r="ABJ166" s="228"/>
      <c r="ABK166" s="228"/>
      <c r="ABL166" s="228"/>
      <c r="ABM166" s="228"/>
      <c r="ABN166" s="228"/>
      <c r="ABO166" s="228"/>
      <c r="ABP166" s="228"/>
      <c r="ABQ166" s="228"/>
      <c r="ABR166" s="228"/>
      <c r="ABS166" s="228"/>
      <c r="ABT166" s="228"/>
      <c r="ABU166" s="228"/>
      <c r="ABV166" s="228"/>
      <c r="ABW166" s="228"/>
      <c r="ABX166" s="228"/>
      <c r="ABY166" s="228"/>
      <c r="ABZ166" s="228"/>
      <c r="ACA166" s="228"/>
      <c r="ACB166" s="228"/>
      <c r="ACC166" s="228"/>
      <c r="ACD166" s="228"/>
      <c r="ACE166" s="228"/>
      <c r="ACF166" s="228"/>
      <c r="ACG166" s="228"/>
      <c r="ACH166" s="228"/>
      <c r="ACI166" s="228"/>
      <c r="ACJ166" s="228"/>
      <c r="ACK166" s="228"/>
      <c r="ACL166" s="228"/>
      <c r="ACM166" s="228"/>
      <c r="ACN166" s="228"/>
      <c r="ACO166" s="228"/>
      <c r="ACP166" s="228"/>
      <c r="ACQ166" s="228"/>
      <c r="ACR166" s="228"/>
      <c r="ACS166" s="228"/>
      <c r="ACT166" s="228"/>
      <c r="ACU166" s="228"/>
      <c r="ACV166" s="228"/>
      <c r="ACW166" s="228"/>
      <c r="ACX166" s="228"/>
      <c r="ACY166" s="228"/>
      <c r="ACZ166" s="228"/>
      <c r="ADA166" s="228"/>
      <c r="ADB166" s="228"/>
      <c r="ADC166" s="228"/>
      <c r="ADD166" s="228"/>
      <c r="ADE166" s="228"/>
      <c r="ADF166" s="228"/>
      <c r="ADG166" s="228"/>
      <c r="ADH166" s="228"/>
      <c r="ADI166" s="228"/>
      <c r="ADJ166" s="228"/>
      <c r="ADK166" s="228"/>
      <c r="ADL166" s="228"/>
      <c r="ADM166" s="228"/>
      <c r="ADN166" s="228"/>
      <c r="ADO166" s="228"/>
      <c r="ADP166" s="228"/>
      <c r="ADQ166" s="228"/>
      <c r="ADR166" s="228"/>
      <c r="ADS166" s="228"/>
      <c r="ADT166" s="228"/>
      <c r="ADU166" s="228"/>
      <c r="ADV166" s="228"/>
      <c r="ADW166" s="228"/>
      <c r="ADX166" s="228"/>
      <c r="ADY166" s="228"/>
      <c r="ADZ166" s="228"/>
      <c r="AEA166" s="228"/>
      <c r="AEB166" s="228"/>
      <c r="AEC166" s="228"/>
      <c r="AED166" s="228"/>
      <c r="AEE166" s="228"/>
      <c r="AEF166" s="228"/>
      <c r="AEG166" s="228"/>
      <c r="AEH166" s="228"/>
      <c r="AEI166" s="228"/>
      <c r="AEJ166" s="228"/>
      <c r="AEK166" s="228"/>
      <c r="AEL166" s="228"/>
      <c r="AEM166" s="228"/>
      <c r="AEN166" s="228"/>
      <c r="AEO166" s="228"/>
      <c r="AEP166" s="228"/>
      <c r="AEQ166" s="228"/>
      <c r="AER166" s="228"/>
      <c r="AES166" s="228"/>
      <c r="AET166" s="228"/>
      <c r="AEU166" s="228"/>
      <c r="AEV166" s="228"/>
      <c r="AEW166" s="228"/>
      <c r="AEX166" s="228"/>
      <c r="AEY166" s="228"/>
      <c r="AEZ166" s="228"/>
      <c r="AFA166" s="228"/>
      <c r="AFB166" s="228"/>
      <c r="AFC166" s="228"/>
      <c r="AFD166" s="228"/>
      <c r="AFE166" s="228"/>
      <c r="AFF166" s="228"/>
      <c r="AFG166" s="228"/>
      <c r="AFH166" s="228"/>
      <c r="AFI166" s="228"/>
      <c r="AFJ166" s="228"/>
      <c r="AFK166" s="228"/>
      <c r="AFL166" s="228"/>
      <c r="AFM166" s="228"/>
      <c r="AFN166" s="228"/>
      <c r="AFO166" s="228"/>
      <c r="AFP166" s="228"/>
      <c r="AFQ166" s="228"/>
      <c r="AFR166" s="228"/>
      <c r="AFS166" s="228"/>
      <c r="AFT166" s="228"/>
      <c r="AFU166" s="228"/>
      <c r="AFV166" s="228"/>
      <c r="AFW166" s="228"/>
      <c r="AFX166" s="228"/>
      <c r="AFY166" s="228"/>
      <c r="AFZ166" s="228"/>
      <c r="AGA166" s="228"/>
      <c r="AGB166" s="228"/>
      <c r="AGC166" s="228"/>
      <c r="AGD166" s="228"/>
      <c r="AGE166" s="228"/>
      <c r="AGF166" s="228"/>
      <c r="AGG166" s="228"/>
      <c r="AGH166" s="228"/>
      <c r="AGI166" s="228"/>
      <c r="AGJ166" s="228"/>
      <c r="AGK166" s="228"/>
      <c r="AGL166" s="228"/>
      <c r="AGM166" s="228"/>
      <c r="AGN166" s="228"/>
      <c r="AGO166" s="228"/>
      <c r="AGP166" s="228"/>
      <c r="AGQ166" s="228"/>
      <c r="AGR166" s="228"/>
      <c r="AGS166" s="228"/>
      <c r="AGT166" s="228"/>
      <c r="AGU166" s="228"/>
      <c r="AGV166" s="228"/>
      <c r="AGW166" s="228"/>
      <c r="AGX166" s="228"/>
      <c r="AGY166" s="228"/>
      <c r="AGZ166" s="228"/>
      <c r="AHA166" s="228"/>
      <c r="AHB166" s="228"/>
      <c r="AHC166" s="228"/>
      <c r="AHD166" s="228"/>
      <c r="AHE166" s="228"/>
      <c r="AHF166" s="228"/>
      <c r="AHG166" s="228"/>
      <c r="AHH166" s="228"/>
      <c r="AHI166" s="228"/>
      <c r="AHJ166" s="228"/>
      <c r="AHK166" s="228"/>
      <c r="AHL166" s="228"/>
      <c r="AHM166" s="228"/>
      <c r="AHN166" s="228"/>
      <c r="AHO166" s="228"/>
      <c r="AHP166" s="228"/>
      <c r="AHQ166" s="228"/>
      <c r="AHR166" s="228"/>
      <c r="AHS166" s="228"/>
      <c r="AHT166" s="228"/>
      <c r="AHU166" s="228"/>
      <c r="AHV166" s="228"/>
      <c r="AHW166" s="228"/>
      <c r="AHX166" s="228"/>
      <c r="AHY166" s="228"/>
      <c r="AHZ166" s="228"/>
      <c r="AIA166" s="228"/>
      <c r="AIB166" s="228"/>
      <c r="AIC166" s="228"/>
      <c r="AID166" s="228"/>
      <c r="AIE166" s="228"/>
      <c r="AIF166" s="228"/>
      <c r="AIG166" s="228"/>
      <c r="AIH166" s="228"/>
      <c r="AII166" s="228"/>
      <c r="AIJ166" s="228"/>
      <c r="AIK166" s="228"/>
      <c r="AIL166" s="228"/>
      <c r="AIM166" s="228"/>
      <c r="AIN166" s="228"/>
      <c r="AIO166" s="228"/>
      <c r="AIP166" s="228"/>
      <c r="AIQ166" s="228"/>
      <c r="AIR166" s="228"/>
      <c r="AIS166" s="228"/>
      <c r="AIT166" s="228"/>
      <c r="AIU166" s="228"/>
      <c r="AIV166" s="228"/>
      <c r="AIW166" s="228"/>
      <c r="AIX166" s="228"/>
      <c r="AIY166" s="228"/>
      <c r="AIZ166" s="228"/>
      <c r="AJA166" s="228"/>
      <c r="AJB166" s="228"/>
      <c r="AJC166" s="228"/>
      <c r="AJD166" s="228"/>
      <c r="AJE166" s="228"/>
      <c r="AJF166" s="228"/>
      <c r="AJG166" s="228"/>
      <c r="AJH166" s="228"/>
      <c r="AJI166" s="228"/>
      <c r="AJJ166" s="228"/>
      <c r="AJK166" s="228"/>
      <c r="AJL166" s="228"/>
      <c r="AJM166" s="228"/>
      <c r="AJN166" s="228"/>
      <c r="AJO166" s="228"/>
      <c r="AJP166" s="228"/>
      <c r="AJQ166" s="228"/>
      <c r="AJR166" s="228"/>
      <c r="AJS166" s="228"/>
      <c r="AJT166" s="228"/>
      <c r="AJU166" s="228"/>
      <c r="AJV166" s="228"/>
      <c r="AJW166" s="228"/>
      <c r="AJX166" s="228"/>
      <c r="AJY166" s="228"/>
      <c r="AJZ166" s="228"/>
      <c r="AKA166" s="228"/>
      <c r="AKB166" s="228"/>
      <c r="AKC166" s="228"/>
      <c r="AKD166" s="228"/>
      <c r="AKE166" s="228"/>
      <c r="AKF166" s="228"/>
      <c r="AKG166" s="228"/>
      <c r="AKH166" s="228"/>
      <c r="AKI166" s="228"/>
      <c r="AKJ166" s="228"/>
      <c r="AKK166" s="228"/>
      <c r="AKL166" s="228"/>
      <c r="AKM166" s="228"/>
      <c r="AKN166" s="228"/>
      <c r="AKO166" s="228"/>
      <c r="AKP166" s="228"/>
      <c r="AKQ166" s="228"/>
      <c r="AKR166" s="228"/>
      <c r="AKS166" s="228"/>
      <c r="AKT166" s="228"/>
      <c r="AKU166" s="228"/>
      <c r="AKV166" s="228"/>
      <c r="AKW166" s="228"/>
      <c r="AKX166" s="228"/>
      <c r="AKY166" s="228"/>
      <c r="AKZ166" s="228"/>
      <c r="ALA166" s="228"/>
      <c r="ALB166" s="228"/>
      <c r="ALC166" s="228"/>
      <c r="ALD166" s="228"/>
      <c r="ALE166" s="228"/>
      <c r="ALF166" s="228"/>
      <c r="ALG166" s="228"/>
      <c r="ALH166" s="228"/>
      <c r="ALI166" s="228"/>
      <c r="ALJ166" s="228"/>
      <c r="ALK166" s="228"/>
      <c r="ALL166" s="228"/>
      <c r="ALM166" s="228"/>
      <c r="ALN166" s="228"/>
      <c r="ALO166" s="228"/>
      <c r="ALP166" s="228"/>
      <c r="ALQ166" s="228"/>
      <c r="ALR166" s="228"/>
      <c r="ALS166" s="228"/>
      <c r="ALT166" s="228"/>
      <c r="ALU166" s="228"/>
      <c r="ALV166" s="228"/>
      <c r="ALW166" s="228"/>
      <c r="ALX166" s="228"/>
      <c r="ALY166" s="228"/>
      <c r="ALZ166" s="228"/>
      <c r="AMA166" s="228"/>
      <c r="AMB166" s="228"/>
      <c r="AMC166" s="228"/>
      <c r="AMD166" s="228"/>
      <c r="AME166" s="228"/>
      <c r="AMF166" s="228"/>
      <c r="AMG166" s="228"/>
      <c r="AMH166" s="228"/>
      <c r="AMI166" s="228"/>
      <c r="AMJ166" s="228"/>
      <c r="AMK166" s="228"/>
      <c r="AML166" s="228"/>
      <c r="AMM166" s="228"/>
      <c r="AMN166" s="228"/>
      <c r="AMO166" s="228"/>
      <c r="AMP166" s="228"/>
      <c r="AMQ166" s="228"/>
      <c r="AMR166" s="228"/>
      <c r="AMS166" s="228"/>
      <c r="AMT166" s="228"/>
      <c r="AMU166" s="228"/>
      <c r="AMV166" s="228"/>
      <c r="AMW166" s="228"/>
      <c r="AMX166" s="228"/>
    </row>
    <row r="167" spans="1:1038" s="308" customFormat="1" ht="18" customHeight="1">
      <c r="A167" s="351" t="s">
        <v>1452</v>
      </c>
      <c r="B167" s="228" t="s">
        <v>1294</v>
      </c>
      <c r="C167" s="228"/>
      <c r="D167" s="228" t="s">
        <v>1279</v>
      </c>
      <c r="E167" s="228">
        <v>28</v>
      </c>
      <c r="F167" s="228">
        <v>4</v>
      </c>
      <c r="G167" s="285" t="str">
        <f t="shared" si="45"/>
        <v>28-4</v>
      </c>
      <c r="H167" s="279">
        <v>0</v>
      </c>
      <c r="I167" s="228">
        <v>59</v>
      </c>
      <c r="J167" s="226"/>
      <c r="K167" s="545" t="b">
        <f>IF(I168=1,IF(((VLOOKUP($G167,[1]Depth_Lookup!#REF!,9,FALSE))-(H167/100))=0,"Good",IF(((VLOOKUP($G167,[1]Depth_Lookup!$A$3:$J$550,9,FALSE))-(H167/100))&gt;0,"Too Short","Too Long")))</f>
        <v>0</v>
      </c>
      <c r="L167" s="171">
        <f>(VLOOKUP($G167,Depth_Lookup!$A$3:$J$410,10,FALSE))+(H167/100)</f>
        <v>65.28</v>
      </c>
      <c r="M167" s="171">
        <f>(VLOOKUP($G167,Depth_Lookup!$A$3:$J$410,10,FALSE))+(I167/100)</f>
        <v>65.87</v>
      </c>
      <c r="N167" s="354" t="s">
        <v>1532</v>
      </c>
      <c r="O167" s="228">
        <v>3</v>
      </c>
      <c r="P167" s="228" t="s">
        <v>853</v>
      </c>
      <c r="Q167" s="228" t="s">
        <v>125</v>
      </c>
      <c r="R167" s="304" t="s">
        <v>1633</v>
      </c>
      <c r="S167" s="228" t="s">
        <v>94</v>
      </c>
      <c r="T167" s="228" t="s">
        <v>700</v>
      </c>
      <c r="U167" s="228"/>
      <c r="V167" s="228"/>
      <c r="W167" s="228" t="s">
        <v>102</v>
      </c>
      <c r="X167" s="305">
        <v>5</v>
      </c>
      <c r="Y167" s="228" t="s">
        <v>90</v>
      </c>
      <c r="Z167" s="228" t="s">
        <v>91</v>
      </c>
      <c r="AA167" s="228"/>
      <c r="AB167" s="228"/>
      <c r="AC167" s="228"/>
      <c r="AD167" s="228"/>
      <c r="AE167" s="234"/>
      <c r="AF167" s="304" t="e">
        <v>#N/A</v>
      </c>
      <c r="AG167" s="241"/>
      <c r="AH167" s="228"/>
      <c r="AI167" s="244">
        <v>78</v>
      </c>
      <c r="AJ167" s="228"/>
      <c r="AK167" s="228"/>
      <c r="AL167" s="228"/>
      <c r="AM167" s="228"/>
      <c r="AN167" s="228"/>
      <c r="AO167" s="244"/>
      <c r="AP167" s="228"/>
      <c r="AQ167" s="228"/>
      <c r="AR167" s="228"/>
      <c r="AS167" s="228"/>
      <c r="AT167" s="228"/>
      <c r="AU167" s="244"/>
      <c r="AV167" s="228"/>
      <c r="AW167" s="228"/>
      <c r="AX167" s="228"/>
      <c r="AY167" s="228"/>
      <c r="AZ167" s="228"/>
      <c r="BA167" s="244">
        <v>20</v>
      </c>
      <c r="BB167" s="228">
        <v>5</v>
      </c>
      <c r="BC167" s="228">
        <v>5</v>
      </c>
      <c r="BD167" s="228" t="s">
        <v>1330</v>
      </c>
      <c r="BE167" s="228" t="s">
        <v>1331</v>
      </c>
      <c r="BF167" s="228"/>
      <c r="BG167" s="244"/>
      <c r="BH167" s="228"/>
      <c r="BI167" s="228"/>
      <c r="BJ167" s="228"/>
      <c r="BK167" s="228"/>
      <c r="BL167" s="228"/>
      <c r="BM167" s="244">
        <v>2</v>
      </c>
      <c r="BN167" s="228">
        <v>2</v>
      </c>
      <c r="BO167" s="228">
        <v>1</v>
      </c>
      <c r="BP167" s="228" t="s">
        <v>1330</v>
      </c>
      <c r="BQ167" s="228" t="s">
        <v>1331</v>
      </c>
      <c r="BR167" s="228"/>
      <c r="BS167" s="228"/>
      <c r="BT167" s="228"/>
      <c r="BU167" s="228"/>
      <c r="BV167" s="228"/>
      <c r="BW167" s="228"/>
      <c r="BX167" s="228"/>
      <c r="BY167" s="244"/>
      <c r="BZ167" s="228"/>
      <c r="CA167" s="228"/>
      <c r="CB167" s="228"/>
      <c r="CC167" s="228"/>
      <c r="CD167" s="228"/>
      <c r="CE167" s="228" t="s">
        <v>1535</v>
      </c>
      <c r="CF167" s="228"/>
      <c r="CG167" s="245"/>
      <c r="CH167" s="246" t="s">
        <v>1531</v>
      </c>
      <c r="CI167" s="246">
        <v>100</v>
      </c>
      <c r="CJ167" s="246" t="s">
        <v>514</v>
      </c>
      <c r="CK167" s="247"/>
      <c r="CL167" s="248"/>
      <c r="CM167" s="248"/>
      <c r="CN167" s="248"/>
      <c r="CO167" s="248"/>
      <c r="CP167" s="248"/>
      <c r="CQ167" s="248"/>
      <c r="CR167" s="248"/>
      <c r="CS167" s="248"/>
      <c r="CT167" s="248"/>
      <c r="CU167" s="248"/>
      <c r="CV167" s="248"/>
      <c r="CW167" s="248"/>
      <c r="CX167" s="248"/>
      <c r="CY167" s="248"/>
      <c r="CZ167" s="248"/>
      <c r="DA167" s="248"/>
      <c r="DB167" s="248">
        <v>75</v>
      </c>
      <c r="DC167" s="249">
        <v>5</v>
      </c>
      <c r="DD167" s="248"/>
      <c r="DE167" s="248"/>
      <c r="DF167" s="248"/>
      <c r="DG167" s="248"/>
      <c r="DH167" s="248"/>
      <c r="DI167" s="248"/>
      <c r="DJ167" s="248">
        <v>20</v>
      </c>
      <c r="DK167" s="306">
        <v>100</v>
      </c>
      <c r="DL167" s="245"/>
      <c r="DM167" s="248"/>
      <c r="DN167" s="248"/>
      <c r="DO167" s="307"/>
      <c r="DQ167" s="245"/>
      <c r="DR167" s="307"/>
      <c r="DS167" s="245"/>
      <c r="DT167" s="262" t="s">
        <v>1534</v>
      </c>
      <c r="DU167" s="249"/>
      <c r="DV167" s="249"/>
      <c r="DW167" s="310">
        <v>100</v>
      </c>
      <c r="DX167" s="311" t="e">
        <v>#N/A</v>
      </c>
      <c r="DY167" s="268" t="s">
        <v>1509</v>
      </c>
      <c r="DZ167" s="268" t="s">
        <v>1536</v>
      </c>
      <c r="EA167" s="268"/>
      <c r="EB167" s="249"/>
      <c r="EC167" s="312"/>
      <c r="ED167" s="229" t="s">
        <v>2517</v>
      </c>
      <c r="EE167" s="313"/>
      <c r="EF167" s="314"/>
      <c r="EG167" s="313"/>
      <c r="EH167" s="315"/>
      <c r="EI167" s="316" t="e">
        <f>VLOOKUP(EH167,definitions_list_mag!$Y$12:$Z$15,2,FALSE)</f>
        <v>#N/A</v>
      </c>
      <c r="EJ167" s="317"/>
      <c r="EK167" s="318" t="e">
        <f>VLOOKUP(EJ167,definitions_list_mag!$AT$3:$AU$5,2,FALSE)</f>
        <v>#N/A</v>
      </c>
      <c r="EL167" s="313"/>
      <c r="EM167" s="315"/>
      <c r="EN167" s="315"/>
      <c r="EO167" s="319"/>
      <c r="EP167" s="319"/>
      <c r="EQ167" s="319"/>
      <c r="ER167" s="319"/>
      <c r="ES167" s="319"/>
      <c r="ET167" s="319"/>
      <c r="EU167" s="319"/>
      <c r="EV167" s="320"/>
      <c r="EW167" s="320"/>
      <c r="EX167" s="320"/>
      <c r="EY167" s="320"/>
      <c r="EZ167" s="192" t="e">
        <f t="shared" si="46"/>
        <v>#DIV/0!</v>
      </c>
      <c r="FA167" s="192" t="e">
        <f t="shared" si="47"/>
        <v>#DIV/0!</v>
      </c>
      <c r="FB167" s="192" t="e">
        <f t="shared" si="48"/>
        <v>#DIV/0!</v>
      </c>
      <c r="FC167" s="192" t="e">
        <f t="shared" si="49"/>
        <v>#DIV/0!</v>
      </c>
      <c r="FD167" s="192" t="e">
        <f t="shared" si="50"/>
        <v>#DIV/0!</v>
      </c>
      <c r="FE167" s="193" t="e">
        <f t="shared" si="51"/>
        <v>#DIV/0!</v>
      </c>
      <c r="FF167" s="194" t="e">
        <f t="shared" si="52"/>
        <v>#DIV/0!</v>
      </c>
      <c r="FG167" s="317"/>
      <c r="FH167" s="315"/>
      <c r="FI167" s="778">
        <f t="shared" si="53"/>
        <v>0</v>
      </c>
      <c r="FJ167" s="779" t="e">
        <f t="shared" si="54"/>
        <v>#DIV/0!</v>
      </c>
      <c r="FK167" s="779" t="e">
        <f t="shared" si="55"/>
        <v>#DIV/0!</v>
      </c>
      <c r="FL167" s="780" t="e">
        <f t="shared" si="56"/>
        <v>#DIV/0!</v>
      </c>
      <c r="FM167" s="169" t="e">
        <f t="shared" si="57"/>
        <v>#DIV/0!</v>
      </c>
      <c r="FN167" s="783" t="e">
        <f t="shared" si="58"/>
        <v>#DIV/0!</v>
      </c>
      <c r="FO167" s="228"/>
      <c r="FP167" s="228"/>
      <c r="FQ167" s="228"/>
      <c r="FR167" s="228"/>
      <c r="FS167" s="228"/>
      <c r="FT167" s="228"/>
      <c r="FU167" s="228"/>
      <c r="FV167" s="228"/>
      <c r="FW167" s="228"/>
      <c r="FX167" s="228"/>
      <c r="FY167" s="228"/>
      <c r="FZ167" s="228"/>
      <c r="GA167" s="228"/>
      <c r="GB167" s="228"/>
      <c r="GC167" s="228"/>
      <c r="GD167" s="228"/>
      <c r="GE167" s="228"/>
      <c r="GF167" s="228"/>
      <c r="GG167" s="228"/>
      <c r="GH167" s="228"/>
      <c r="GI167" s="228"/>
      <c r="GJ167" s="228"/>
      <c r="GK167" s="228"/>
      <c r="GL167" s="228"/>
      <c r="GM167" s="228"/>
      <c r="GN167" s="228"/>
      <c r="GO167" s="228"/>
      <c r="GP167" s="228"/>
      <c r="GQ167" s="228"/>
      <c r="GR167" s="228"/>
      <c r="GS167" s="228"/>
      <c r="GT167" s="228"/>
      <c r="GU167" s="228"/>
      <c r="GV167" s="228"/>
      <c r="GW167" s="228"/>
      <c r="GX167" s="228"/>
      <c r="GY167" s="228"/>
      <c r="GZ167" s="228"/>
      <c r="HA167" s="228"/>
      <c r="HB167" s="228"/>
      <c r="HC167" s="228"/>
      <c r="HD167" s="228"/>
      <c r="HE167" s="228"/>
      <c r="HF167" s="228"/>
      <c r="HG167" s="228"/>
      <c r="HH167" s="228"/>
      <c r="HI167" s="228"/>
      <c r="HJ167" s="228"/>
      <c r="HK167" s="228"/>
      <c r="HL167" s="228"/>
      <c r="HM167" s="228"/>
      <c r="HN167" s="228"/>
      <c r="HO167" s="228"/>
      <c r="HP167" s="228"/>
      <c r="HQ167" s="228"/>
      <c r="HR167" s="228"/>
      <c r="HS167" s="228"/>
      <c r="HT167" s="228"/>
      <c r="HU167" s="228"/>
      <c r="HV167" s="228"/>
      <c r="HW167" s="228"/>
      <c r="HX167" s="228"/>
      <c r="HY167" s="228"/>
      <c r="HZ167" s="228"/>
      <c r="IA167" s="228"/>
      <c r="IB167" s="228"/>
      <c r="IC167" s="228"/>
      <c r="ID167" s="228"/>
      <c r="IE167" s="228"/>
      <c r="IF167" s="228"/>
      <c r="IG167" s="228"/>
      <c r="IH167" s="228"/>
      <c r="II167" s="228"/>
      <c r="IJ167" s="228"/>
      <c r="IK167" s="228"/>
      <c r="IL167" s="228"/>
      <c r="IM167" s="228"/>
      <c r="IN167" s="228"/>
      <c r="IO167" s="228"/>
      <c r="IP167" s="228"/>
      <c r="IQ167" s="228"/>
      <c r="IR167" s="228"/>
      <c r="IS167" s="228"/>
      <c r="IT167" s="228"/>
      <c r="IU167" s="228"/>
      <c r="IV167" s="228"/>
      <c r="IW167" s="228"/>
      <c r="IX167" s="228"/>
      <c r="IY167" s="228"/>
      <c r="IZ167" s="228"/>
      <c r="JA167" s="228"/>
      <c r="JB167" s="228"/>
      <c r="JC167" s="228"/>
      <c r="JD167" s="228"/>
      <c r="JE167" s="228"/>
      <c r="JF167" s="228"/>
      <c r="JG167" s="228"/>
      <c r="JH167" s="228"/>
      <c r="JI167" s="228"/>
      <c r="JJ167" s="228"/>
      <c r="JK167" s="228"/>
      <c r="JL167" s="228"/>
      <c r="JM167" s="228"/>
      <c r="JN167" s="228"/>
      <c r="JO167" s="228"/>
      <c r="JP167" s="228"/>
      <c r="JQ167" s="228"/>
      <c r="JR167" s="228"/>
      <c r="JS167" s="228"/>
      <c r="JT167" s="228"/>
      <c r="JU167" s="228"/>
      <c r="JV167" s="228"/>
      <c r="JW167" s="228"/>
      <c r="JX167" s="228"/>
      <c r="JY167" s="228"/>
      <c r="JZ167" s="228"/>
      <c r="KA167" s="228"/>
      <c r="KB167" s="228"/>
      <c r="KC167" s="228"/>
      <c r="KD167" s="228"/>
      <c r="KE167" s="228"/>
      <c r="KF167" s="228"/>
      <c r="KG167" s="228"/>
      <c r="KH167" s="228"/>
      <c r="KI167" s="228"/>
      <c r="KJ167" s="228"/>
      <c r="KK167" s="228"/>
      <c r="KL167" s="228"/>
      <c r="KM167" s="228"/>
      <c r="KN167" s="228"/>
      <c r="KO167" s="228"/>
      <c r="KP167" s="228"/>
      <c r="KQ167" s="228"/>
      <c r="KR167" s="228"/>
      <c r="KS167" s="228"/>
      <c r="KT167" s="228"/>
      <c r="KU167" s="228"/>
      <c r="KV167" s="228"/>
      <c r="KW167" s="228"/>
      <c r="KX167" s="228"/>
      <c r="KY167" s="228"/>
      <c r="KZ167" s="228"/>
      <c r="LA167" s="228"/>
      <c r="LB167" s="228"/>
      <c r="LC167" s="228"/>
      <c r="LD167" s="228"/>
      <c r="LE167" s="228"/>
      <c r="LF167" s="228"/>
      <c r="LG167" s="228"/>
      <c r="LH167" s="228"/>
      <c r="LI167" s="228"/>
      <c r="LJ167" s="228"/>
      <c r="LK167" s="228"/>
      <c r="LL167" s="228"/>
      <c r="LM167" s="228"/>
      <c r="LN167" s="228"/>
      <c r="LO167" s="228"/>
      <c r="LP167" s="228"/>
      <c r="LQ167" s="228"/>
      <c r="LR167" s="228"/>
      <c r="LS167" s="228"/>
      <c r="LT167" s="228"/>
      <c r="LU167" s="228"/>
      <c r="LV167" s="228"/>
      <c r="LW167" s="228"/>
      <c r="LX167" s="228"/>
      <c r="LY167" s="228"/>
      <c r="LZ167" s="228"/>
      <c r="MA167" s="228"/>
      <c r="MB167" s="228"/>
      <c r="MC167" s="228"/>
      <c r="MD167" s="228"/>
      <c r="ME167" s="228"/>
      <c r="MF167" s="228"/>
      <c r="MG167" s="228"/>
      <c r="MH167" s="228"/>
      <c r="MI167" s="228"/>
      <c r="MJ167" s="228"/>
      <c r="MK167" s="228"/>
      <c r="ML167" s="228"/>
      <c r="MM167" s="228"/>
      <c r="MN167" s="228"/>
      <c r="MO167" s="228"/>
      <c r="MP167" s="228"/>
      <c r="MQ167" s="228"/>
      <c r="MR167" s="228"/>
      <c r="MS167" s="228"/>
      <c r="MT167" s="228"/>
      <c r="MU167" s="228"/>
      <c r="MV167" s="228"/>
      <c r="MW167" s="228"/>
      <c r="MX167" s="228"/>
      <c r="MY167" s="228"/>
      <c r="MZ167" s="228"/>
      <c r="NA167" s="228"/>
      <c r="NB167" s="228"/>
      <c r="NC167" s="228"/>
      <c r="ND167" s="228"/>
      <c r="NE167" s="228"/>
      <c r="NF167" s="228"/>
      <c r="NG167" s="228"/>
      <c r="NH167" s="228"/>
      <c r="NI167" s="228"/>
      <c r="NJ167" s="228"/>
      <c r="NK167" s="228"/>
      <c r="NL167" s="228"/>
      <c r="NM167" s="228"/>
      <c r="NN167" s="228"/>
      <c r="NO167" s="228"/>
      <c r="NP167" s="228"/>
      <c r="NQ167" s="228"/>
      <c r="NR167" s="228"/>
      <c r="NS167" s="228"/>
      <c r="NT167" s="228"/>
      <c r="NU167" s="228"/>
      <c r="NV167" s="228"/>
      <c r="NW167" s="228"/>
      <c r="NX167" s="228"/>
      <c r="NY167" s="228"/>
      <c r="NZ167" s="228"/>
      <c r="OA167" s="228"/>
      <c r="OB167" s="228"/>
      <c r="OC167" s="228"/>
      <c r="OD167" s="228"/>
      <c r="OE167" s="228"/>
      <c r="OF167" s="228"/>
      <c r="OG167" s="228"/>
      <c r="OH167" s="228"/>
      <c r="OI167" s="228"/>
      <c r="OJ167" s="228"/>
      <c r="OK167" s="228"/>
      <c r="OL167" s="228"/>
      <c r="OM167" s="228"/>
      <c r="ON167" s="228"/>
      <c r="OO167" s="228"/>
      <c r="OP167" s="228"/>
      <c r="OQ167" s="228"/>
      <c r="OR167" s="228"/>
      <c r="OS167" s="228"/>
      <c r="OT167" s="228"/>
      <c r="OU167" s="228"/>
      <c r="OV167" s="228"/>
      <c r="OW167" s="228"/>
      <c r="OX167" s="228"/>
      <c r="OY167" s="228"/>
      <c r="OZ167" s="228"/>
      <c r="PA167" s="228"/>
      <c r="PB167" s="228"/>
      <c r="PC167" s="228"/>
      <c r="PD167" s="228"/>
      <c r="PE167" s="228"/>
      <c r="PF167" s="228"/>
      <c r="PG167" s="228"/>
      <c r="PH167" s="228"/>
      <c r="PI167" s="228"/>
      <c r="PJ167" s="228"/>
      <c r="PK167" s="228"/>
      <c r="PL167" s="228"/>
      <c r="PM167" s="228"/>
      <c r="PN167" s="228"/>
      <c r="PO167" s="228"/>
      <c r="PP167" s="228"/>
      <c r="PQ167" s="228"/>
      <c r="PR167" s="228"/>
      <c r="PS167" s="228"/>
      <c r="PT167" s="228"/>
      <c r="PU167" s="228"/>
      <c r="PV167" s="228"/>
      <c r="PW167" s="228"/>
      <c r="PX167" s="228"/>
      <c r="PY167" s="228"/>
      <c r="PZ167" s="228"/>
      <c r="QA167" s="228"/>
      <c r="QB167" s="228"/>
      <c r="QC167" s="228"/>
      <c r="QD167" s="228"/>
      <c r="QE167" s="228"/>
      <c r="QF167" s="228"/>
      <c r="QG167" s="228"/>
      <c r="QH167" s="228"/>
      <c r="QI167" s="228"/>
      <c r="QJ167" s="228"/>
      <c r="QK167" s="228"/>
      <c r="QL167" s="228"/>
      <c r="QM167" s="228"/>
      <c r="QN167" s="228"/>
      <c r="QO167" s="228"/>
      <c r="QP167" s="228"/>
      <c r="QQ167" s="228"/>
      <c r="QR167" s="228"/>
      <c r="QS167" s="228"/>
      <c r="QT167" s="228"/>
      <c r="QU167" s="228"/>
      <c r="QV167" s="228"/>
      <c r="QW167" s="228"/>
      <c r="QX167" s="228"/>
      <c r="QY167" s="228"/>
      <c r="QZ167" s="228"/>
      <c r="RA167" s="228"/>
      <c r="RB167" s="228"/>
      <c r="RC167" s="228"/>
      <c r="RD167" s="228"/>
      <c r="RE167" s="228"/>
      <c r="RF167" s="228"/>
      <c r="RG167" s="228"/>
      <c r="RH167" s="228"/>
      <c r="RI167" s="228"/>
      <c r="RJ167" s="228"/>
      <c r="RK167" s="228"/>
      <c r="RL167" s="228"/>
      <c r="RM167" s="228"/>
      <c r="RN167" s="228"/>
      <c r="RO167" s="228"/>
      <c r="RP167" s="228"/>
      <c r="RQ167" s="228"/>
      <c r="RR167" s="228"/>
      <c r="RS167" s="228"/>
      <c r="RT167" s="228"/>
      <c r="RU167" s="228"/>
      <c r="RV167" s="228"/>
      <c r="RW167" s="228"/>
      <c r="RX167" s="228"/>
      <c r="RY167" s="228"/>
      <c r="RZ167" s="228"/>
      <c r="SA167" s="228"/>
      <c r="SB167" s="228"/>
      <c r="SC167" s="228"/>
      <c r="SD167" s="228"/>
      <c r="SE167" s="228"/>
      <c r="SF167" s="228"/>
      <c r="SG167" s="228"/>
      <c r="SH167" s="228"/>
      <c r="SI167" s="228"/>
      <c r="SJ167" s="228"/>
      <c r="SK167" s="228"/>
      <c r="SL167" s="228"/>
      <c r="SM167" s="228"/>
      <c r="SN167" s="228"/>
      <c r="SO167" s="228"/>
      <c r="SP167" s="228"/>
      <c r="SQ167" s="228"/>
      <c r="SR167" s="228"/>
      <c r="SS167" s="228"/>
      <c r="ST167" s="228"/>
      <c r="SU167" s="228"/>
      <c r="SV167" s="228"/>
      <c r="SW167" s="228"/>
      <c r="SX167" s="228"/>
      <c r="SY167" s="228"/>
      <c r="SZ167" s="228"/>
      <c r="TA167" s="228"/>
      <c r="TB167" s="228"/>
      <c r="TC167" s="228"/>
      <c r="TD167" s="228"/>
      <c r="TE167" s="228"/>
      <c r="TF167" s="228"/>
      <c r="TG167" s="228"/>
      <c r="TH167" s="228"/>
      <c r="TI167" s="228"/>
      <c r="TJ167" s="228"/>
      <c r="TK167" s="228"/>
      <c r="TL167" s="228"/>
      <c r="TM167" s="228"/>
      <c r="TN167" s="228"/>
      <c r="TO167" s="228"/>
      <c r="TP167" s="228"/>
      <c r="TQ167" s="228"/>
      <c r="TR167" s="228"/>
      <c r="TS167" s="228"/>
      <c r="TT167" s="228"/>
      <c r="TU167" s="228"/>
      <c r="TV167" s="228"/>
      <c r="TW167" s="228"/>
      <c r="TX167" s="228"/>
      <c r="TY167" s="228"/>
      <c r="TZ167" s="228"/>
      <c r="UA167" s="228"/>
      <c r="UB167" s="228"/>
      <c r="UC167" s="228"/>
      <c r="UD167" s="228"/>
      <c r="UE167" s="228"/>
      <c r="UF167" s="228"/>
      <c r="UG167" s="228"/>
      <c r="UH167" s="228"/>
      <c r="UI167" s="228"/>
      <c r="UJ167" s="228"/>
      <c r="UK167" s="228"/>
      <c r="UL167" s="228"/>
      <c r="UM167" s="228"/>
      <c r="UN167" s="228"/>
      <c r="UO167" s="228"/>
      <c r="UP167" s="228"/>
      <c r="UQ167" s="228"/>
      <c r="UR167" s="228"/>
      <c r="US167" s="228"/>
      <c r="UT167" s="228"/>
      <c r="UU167" s="228"/>
      <c r="UV167" s="228"/>
      <c r="UW167" s="228"/>
      <c r="UX167" s="228"/>
      <c r="UY167" s="228"/>
      <c r="UZ167" s="228"/>
      <c r="VA167" s="228"/>
      <c r="VB167" s="228"/>
      <c r="VC167" s="228"/>
      <c r="VD167" s="228"/>
      <c r="VE167" s="228"/>
      <c r="VF167" s="228"/>
      <c r="VG167" s="228"/>
      <c r="VH167" s="228"/>
      <c r="VI167" s="228"/>
      <c r="VJ167" s="228"/>
      <c r="VK167" s="228"/>
      <c r="VL167" s="228"/>
      <c r="VM167" s="228"/>
      <c r="VN167" s="228"/>
      <c r="VO167" s="228"/>
      <c r="VP167" s="228"/>
      <c r="VQ167" s="228"/>
      <c r="VR167" s="228"/>
      <c r="VS167" s="228"/>
      <c r="VT167" s="228"/>
      <c r="VU167" s="228"/>
      <c r="VV167" s="228"/>
      <c r="VW167" s="228"/>
      <c r="VX167" s="228"/>
      <c r="VY167" s="228"/>
      <c r="VZ167" s="228"/>
      <c r="WA167" s="228"/>
      <c r="WB167" s="228"/>
      <c r="WC167" s="228"/>
      <c r="WD167" s="228"/>
      <c r="WE167" s="228"/>
      <c r="WF167" s="228"/>
      <c r="WG167" s="228"/>
      <c r="WH167" s="228"/>
      <c r="WI167" s="228"/>
      <c r="WJ167" s="228"/>
      <c r="WK167" s="228"/>
      <c r="WL167" s="228"/>
      <c r="WM167" s="228"/>
      <c r="WN167" s="228"/>
      <c r="WO167" s="228"/>
      <c r="WP167" s="228"/>
      <c r="WQ167" s="228"/>
      <c r="WR167" s="228"/>
      <c r="WS167" s="228"/>
      <c r="WT167" s="228"/>
      <c r="WU167" s="228"/>
      <c r="WV167" s="228"/>
      <c r="WW167" s="228"/>
      <c r="WX167" s="228"/>
      <c r="WY167" s="228"/>
      <c r="WZ167" s="228"/>
      <c r="XA167" s="228"/>
      <c r="XB167" s="228"/>
      <c r="XC167" s="228"/>
      <c r="XD167" s="228"/>
      <c r="XE167" s="228"/>
      <c r="XF167" s="228"/>
      <c r="XG167" s="228"/>
      <c r="XH167" s="228"/>
      <c r="XI167" s="228"/>
      <c r="XJ167" s="228"/>
      <c r="XK167" s="228"/>
      <c r="XL167" s="228"/>
      <c r="XM167" s="228"/>
      <c r="XN167" s="228"/>
      <c r="XO167" s="228"/>
      <c r="XP167" s="228"/>
      <c r="XQ167" s="228"/>
      <c r="XR167" s="228"/>
      <c r="XS167" s="228"/>
      <c r="XT167" s="228"/>
      <c r="XU167" s="228"/>
      <c r="XV167" s="228"/>
      <c r="XW167" s="228"/>
      <c r="XX167" s="228"/>
      <c r="XY167" s="228"/>
      <c r="XZ167" s="228"/>
      <c r="YA167" s="228"/>
      <c r="YB167" s="228"/>
      <c r="YC167" s="228"/>
      <c r="YD167" s="228"/>
      <c r="YE167" s="228"/>
      <c r="YF167" s="228"/>
      <c r="YG167" s="228"/>
      <c r="YH167" s="228"/>
      <c r="YI167" s="228"/>
      <c r="YJ167" s="228"/>
      <c r="YK167" s="228"/>
      <c r="YL167" s="228"/>
      <c r="YM167" s="228"/>
      <c r="YN167" s="228"/>
      <c r="YO167" s="228"/>
      <c r="YP167" s="228"/>
      <c r="YQ167" s="228"/>
      <c r="YR167" s="228"/>
      <c r="YS167" s="228"/>
      <c r="YT167" s="228"/>
      <c r="YU167" s="228"/>
      <c r="YV167" s="228"/>
      <c r="YW167" s="228"/>
      <c r="YX167" s="228"/>
      <c r="YY167" s="228"/>
      <c r="YZ167" s="228"/>
      <c r="ZA167" s="228"/>
      <c r="ZB167" s="228"/>
      <c r="ZC167" s="228"/>
      <c r="ZD167" s="228"/>
      <c r="ZE167" s="228"/>
      <c r="ZF167" s="228"/>
      <c r="ZG167" s="228"/>
      <c r="ZH167" s="228"/>
      <c r="ZI167" s="228"/>
      <c r="ZJ167" s="228"/>
      <c r="ZK167" s="228"/>
      <c r="ZL167" s="228"/>
      <c r="ZM167" s="228"/>
      <c r="ZN167" s="228"/>
      <c r="ZO167" s="228"/>
      <c r="ZP167" s="228"/>
      <c r="ZQ167" s="228"/>
      <c r="ZR167" s="228"/>
      <c r="ZS167" s="228"/>
      <c r="ZT167" s="228"/>
      <c r="ZU167" s="228"/>
      <c r="ZV167" s="228"/>
      <c r="ZW167" s="228"/>
      <c r="ZX167" s="228"/>
      <c r="ZY167" s="228"/>
      <c r="ZZ167" s="228"/>
      <c r="AAA167" s="228"/>
      <c r="AAB167" s="228"/>
      <c r="AAC167" s="228"/>
      <c r="AAD167" s="228"/>
      <c r="AAE167" s="228"/>
      <c r="AAF167" s="228"/>
      <c r="AAG167" s="228"/>
      <c r="AAH167" s="228"/>
      <c r="AAI167" s="228"/>
      <c r="AAJ167" s="228"/>
      <c r="AAK167" s="228"/>
      <c r="AAL167" s="228"/>
      <c r="AAM167" s="228"/>
      <c r="AAN167" s="228"/>
      <c r="AAO167" s="228"/>
      <c r="AAP167" s="228"/>
      <c r="AAQ167" s="228"/>
      <c r="AAR167" s="228"/>
      <c r="AAS167" s="228"/>
      <c r="AAT167" s="228"/>
      <c r="AAU167" s="228"/>
      <c r="AAV167" s="228"/>
      <c r="AAW167" s="228"/>
      <c r="AAX167" s="228"/>
      <c r="AAY167" s="228"/>
      <c r="AAZ167" s="228"/>
      <c r="ABA167" s="228"/>
      <c r="ABB167" s="228"/>
      <c r="ABC167" s="228"/>
      <c r="ABD167" s="228"/>
      <c r="ABE167" s="228"/>
      <c r="ABF167" s="228"/>
      <c r="ABG167" s="228"/>
      <c r="ABH167" s="228"/>
      <c r="ABI167" s="228"/>
      <c r="ABJ167" s="228"/>
      <c r="ABK167" s="228"/>
      <c r="ABL167" s="228"/>
      <c r="ABM167" s="228"/>
      <c r="ABN167" s="228"/>
      <c r="ABO167" s="228"/>
      <c r="ABP167" s="228"/>
      <c r="ABQ167" s="228"/>
      <c r="ABR167" s="228"/>
      <c r="ABS167" s="228"/>
      <c r="ABT167" s="228"/>
      <c r="ABU167" s="228"/>
      <c r="ABV167" s="228"/>
      <c r="ABW167" s="228"/>
      <c r="ABX167" s="228"/>
      <c r="ABY167" s="228"/>
      <c r="ABZ167" s="228"/>
      <c r="ACA167" s="228"/>
      <c r="ACB167" s="228"/>
      <c r="ACC167" s="228"/>
      <c r="ACD167" s="228"/>
      <c r="ACE167" s="228"/>
      <c r="ACF167" s="228"/>
      <c r="ACG167" s="228"/>
      <c r="ACH167" s="228"/>
      <c r="ACI167" s="228"/>
      <c r="ACJ167" s="228"/>
      <c r="ACK167" s="228"/>
      <c r="ACL167" s="228"/>
      <c r="ACM167" s="228"/>
      <c r="ACN167" s="228"/>
      <c r="ACO167" s="228"/>
      <c r="ACP167" s="228"/>
      <c r="ACQ167" s="228"/>
      <c r="ACR167" s="228"/>
      <c r="ACS167" s="228"/>
      <c r="ACT167" s="228"/>
      <c r="ACU167" s="228"/>
      <c r="ACV167" s="228"/>
      <c r="ACW167" s="228"/>
      <c r="ACX167" s="228"/>
      <c r="ACY167" s="228"/>
      <c r="ACZ167" s="228"/>
      <c r="ADA167" s="228"/>
      <c r="ADB167" s="228"/>
      <c r="ADC167" s="228"/>
      <c r="ADD167" s="228"/>
      <c r="ADE167" s="228"/>
      <c r="ADF167" s="228"/>
      <c r="ADG167" s="228"/>
      <c r="ADH167" s="228"/>
      <c r="ADI167" s="228"/>
      <c r="ADJ167" s="228"/>
      <c r="ADK167" s="228"/>
      <c r="ADL167" s="228"/>
      <c r="ADM167" s="228"/>
      <c r="ADN167" s="228"/>
      <c r="ADO167" s="228"/>
      <c r="ADP167" s="228"/>
      <c r="ADQ167" s="228"/>
      <c r="ADR167" s="228"/>
      <c r="ADS167" s="228"/>
      <c r="ADT167" s="228"/>
      <c r="ADU167" s="228"/>
      <c r="ADV167" s="228"/>
      <c r="ADW167" s="228"/>
      <c r="ADX167" s="228"/>
      <c r="ADY167" s="228"/>
      <c r="ADZ167" s="228"/>
      <c r="AEA167" s="228"/>
      <c r="AEB167" s="228"/>
      <c r="AEC167" s="228"/>
      <c r="AED167" s="228"/>
      <c r="AEE167" s="228"/>
      <c r="AEF167" s="228"/>
      <c r="AEG167" s="228"/>
      <c r="AEH167" s="228"/>
      <c r="AEI167" s="228"/>
      <c r="AEJ167" s="228"/>
      <c r="AEK167" s="228"/>
      <c r="AEL167" s="228"/>
      <c r="AEM167" s="228"/>
      <c r="AEN167" s="228"/>
      <c r="AEO167" s="228"/>
      <c r="AEP167" s="228"/>
      <c r="AEQ167" s="228"/>
      <c r="AER167" s="228"/>
      <c r="AES167" s="228"/>
      <c r="AET167" s="228"/>
      <c r="AEU167" s="228"/>
      <c r="AEV167" s="228"/>
      <c r="AEW167" s="228"/>
      <c r="AEX167" s="228"/>
      <c r="AEY167" s="228"/>
      <c r="AEZ167" s="228"/>
      <c r="AFA167" s="228"/>
      <c r="AFB167" s="228"/>
      <c r="AFC167" s="228"/>
      <c r="AFD167" s="228"/>
      <c r="AFE167" s="228"/>
      <c r="AFF167" s="228"/>
      <c r="AFG167" s="228"/>
      <c r="AFH167" s="228"/>
      <c r="AFI167" s="228"/>
      <c r="AFJ167" s="228"/>
      <c r="AFK167" s="228"/>
      <c r="AFL167" s="228"/>
      <c r="AFM167" s="228"/>
      <c r="AFN167" s="228"/>
      <c r="AFO167" s="228"/>
      <c r="AFP167" s="228"/>
      <c r="AFQ167" s="228"/>
      <c r="AFR167" s="228"/>
      <c r="AFS167" s="228"/>
      <c r="AFT167" s="228"/>
      <c r="AFU167" s="228"/>
      <c r="AFV167" s="228"/>
      <c r="AFW167" s="228"/>
      <c r="AFX167" s="228"/>
      <c r="AFY167" s="228"/>
      <c r="AFZ167" s="228"/>
      <c r="AGA167" s="228"/>
      <c r="AGB167" s="228"/>
      <c r="AGC167" s="228"/>
      <c r="AGD167" s="228"/>
      <c r="AGE167" s="228"/>
      <c r="AGF167" s="228"/>
      <c r="AGG167" s="228"/>
      <c r="AGH167" s="228"/>
      <c r="AGI167" s="228"/>
      <c r="AGJ167" s="228"/>
      <c r="AGK167" s="228"/>
      <c r="AGL167" s="228"/>
      <c r="AGM167" s="228"/>
      <c r="AGN167" s="228"/>
      <c r="AGO167" s="228"/>
      <c r="AGP167" s="228"/>
      <c r="AGQ167" s="228"/>
      <c r="AGR167" s="228"/>
      <c r="AGS167" s="228"/>
      <c r="AGT167" s="228"/>
      <c r="AGU167" s="228"/>
      <c r="AGV167" s="228"/>
      <c r="AGW167" s="228"/>
      <c r="AGX167" s="228"/>
      <c r="AGY167" s="228"/>
      <c r="AGZ167" s="228"/>
      <c r="AHA167" s="228"/>
      <c r="AHB167" s="228"/>
      <c r="AHC167" s="228"/>
      <c r="AHD167" s="228"/>
      <c r="AHE167" s="228"/>
      <c r="AHF167" s="228"/>
      <c r="AHG167" s="228"/>
      <c r="AHH167" s="228"/>
      <c r="AHI167" s="228"/>
      <c r="AHJ167" s="228"/>
      <c r="AHK167" s="228"/>
      <c r="AHL167" s="228"/>
      <c r="AHM167" s="228"/>
      <c r="AHN167" s="228"/>
      <c r="AHO167" s="228"/>
      <c r="AHP167" s="228"/>
      <c r="AHQ167" s="228"/>
      <c r="AHR167" s="228"/>
      <c r="AHS167" s="228"/>
      <c r="AHT167" s="228"/>
      <c r="AHU167" s="228"/>
      <c r="AHV167" s="228"/>
      <c r="AHW167" s="228"/>
      <c r="AHX167" s="228"/>
      <c r="AHY167" s="228"/>
      <c r="AHZ167" s="228"/>
      <c r="AIA167" s="228"/>
      <c r="AIB167" s="228"/>
      <c r="AIC167" s="228"/>
      <c r="AID167" s="228"/>
      <c r="AIE167" s="228"/>
      <c r="AIF167" s="228"/>
      <c r="AIG167" s="228"/>
      <c r="AIH167" s="228"/>
      <c r="AII167" s="228"/>
      <c r="AIJ167" s="228"/>
      <c r="AIK167" s="228"/>
      <c r="AIL167" s="228"/>
      <c r="AIM167" s="228"/>
      <c r="AIN167" s="228"/>
      <c r="AIO167" s="228"/>
      <c r="AIP167" s="228"/>
      <c r="AIQ167" s="228"/>
      <c r="AIR167" s="228"/>
      <c r="AIS167" s="228"/>
      <c r="AIT167" s="228"/>
      <c r="AIU167" s="228"/>
      <c r="AIV167" s="228"/>
      <c r="AIW167" s="228"/>
      <c r="AIX167" s="228"/>
      <c r="AIY167" s="228"/>
      <c r="AIZ167" s="228"/>
      <c r="AJA167" s="228"/>
      <c r="AJB167" s="228"/>
      <c r="AJC167" s="228"/>
      <c r="AJD167" s="228"/>
      <c r="AJE167" s="228"/>
      <c r="AJF167" s="228"/>
      <c r="AJG167" s="228"/>
      <c r="AJH167" s="228"/>
      <c r="AJI167" s="228"/>
      <c r="AJJ167" s="228"/>
      <c r="AJK167" s="228"/>
      <c r="AJL167" s="228"/>
      <c r="AJM167" s="228"/>
      <c r="AJN167" s="228"/>
      <c r="AJO167" s="228"/>
      <c r="AJP167" s="228"/>
      <c r="AJQ167" s="228"/>
      <c r="AJR167" s="228"/>
      <c r="AJS167" s="228"/>
      <c r="AJT167" s="228"/>
      <c r="AJU167" s="228"/>
      <c r="AJV167" s="228"/>
      <c r="AJW167" s="228"/>
      <c r="AJX167" s="228"/>
      <c r="AJY167" s="228"/>
      <c r="AJZ167" s="228"/>
      <c r="AKA167" s="228"/>
      <c r="AKB167" s="228"/>
      <c r="AKC167" s="228"/>
      <c r="AKD167" s="228"/>
      <c r="AKE167" s="228"/>
      <c r="AKF167" s="228"/>
      <c r="AKG167" s="228"/>
      <c r="AKH167" s="228"/>
      <c r="AKI167" s="228"/>
      <c r="AKJ167" s="228"/>
      <c r="AKK167" s="228"/>
      <c r="AKL167" s="228"/>
      <c r="AKM167" s="228"/>
      <c r="AKN167" s="228"/>
      <c r="AKO167" s="228"/>
      <c r="AKP167" s="228"/>
      <c r="AKQ167" s="228"/>
      <c r="AKR167" s="228"/>
      <c r="AKS167" s="228"/>
      <c r="AKT167" s="228"/>
      <c r="AKU167" s="228"/>
      <c r="AKV167" s="228"/>
      <c r="AKW167" s="228"/>
      <c r="AKX167" s="228"/>
      <c r="AKY167" s="228"/>
      <c r="AKZ167" s="228"/>
      <c r="ALA167" s="228"/>
      <c r="ALB167" s="228"/>
      <c r="ALC167" s="228"/>
      <c r="ALD167" s="228"/>
      <c r="ALE167" s="228"/>
      <c r="ALF167" s="228"/>
      <c r="ALG167" s="228"/>
      <c r="ALH167" s="228"/>
      <c r="ALI167" s="228"/>
      <c r="ALJ167" s="228"/>
      <c r="ALK167" s="228"/>
      <c r="ALL167" s="228"/>
      <c r="ALM167" s="228"/>
      <c r="ALN167" s="228"/>
      <c r="ALO167" s="228"/>
      <c r="ALP167" s="228"/>
      <c r="ALQ167" s="228"/>
      <c r="ALR167" s="228"/>
      <c r="ALS167" s="228"/>
      <c r="ALT167" s="228"/>
      <c r="ALU167" s="228"/>
      <c r="ALV167" s="228"/>
      <c r="ALW167" s="228"/>
      <c r="ALX167" s="228"/>
      <c r="ALY167" s="228"/>
      <c r="ALZ167" s="228"/>
      <c r="AMA167" s="228"/>
      <c r="AMB167" s="228"/>
      <c r="AMC167" s="228"/>
      <c r="AMD167" s="228"/>
      <c r="AME167" s="228"/>
      <c r="AMF167" s="228"/>
      <c r="AMG167" s="228"/>
      <c r="AMH167" s="228"/>
      <c r="AMI167" s="228"/>
      <c r="AMJ167" s="228"/>
      <c r="AMK167" s="228"/>
      <c r="AML167" s="228"/>
      <c r="AMM167" s="228"/>
      <c r="AMN167" s="228"/>
      <c r="AMO167" s="228"/>
      <c r="AMP167" s="228"/>
      <c r="AMQ167" s="228"/>
      <c r="AMR167" s="228"/>
      <c r="AMS167" s="228"/>
      <c r="AMT167" s="228"/>
      <c r="AMU167" s="228"/>
      <c r="AMV167" s="228"/>
      <c r="AMW167" s="228"/>
      <c r="AMX167" s="228"/>
    </row>
    <row r="168" spans="1:1038" s="308" customFormat="1" ht="18" customHeight="1">
      <c r="A168" s="351" t="s">
        <v>1452</v>
      </c>
      <c r="B168" s="228" t="s">
        <v>1294</v>
      </c>
      <c r="C168" s="228"/>
      <c r="D168" s="228" t="s">
        <v>1279</v>
      </c>
      <c r="E168" s="228">
        <v>29</v>
      </c>
      <c r="F168" s="228">
        <v>1</v>
      </c>
      <c r="G168" s="285" t="str">
        <f t="shared" si="45"/>
        <v>29-1</v>
      </c>
      <c r="H168" s="279">
        <v>0</v>
      </c>
      <c r="I168" s="228">
        <v>44.5</v>
      </c>
      <c r="J168" s="226"/>
      <c r="K168" s="545" t="b">
        <f>IF(I169=1,IF(((VLOOKUP($G168,[1]Depth_Lookup!#REF!,9,FALSE))-(H168/100))=0,"Good",IF(((VLOOKUP($G168,[1]Depth_Lookup!$A$3:$J$550,9,FALSE))-(H168/100))&gt;0,"Too Short","Too Long")))</f>
        <v>0</v>
      </c>
      <c r="L168" s="171">
        <f>(VLOOKUP($G168,Depth_Lookup!$A$3:$J$410,10,FALSE))+(H168/100)</f>
        <v>65.7</v>
      </c>
      <c r="M168" s="171">
        <f>(VLOOKUP($G168,Depth_Lookup!$A$3:$J$410,10,FALSE))+(I168/100)</f>
        <v>66.144999999999996</v>
      </c>
      <c r="N168" s="354" t="s">
        <v>1532</v>
      </c>
      <c r="O168" s="228" t="s">
        <v>1280</v>
      </c>
      <c r="P168" s="228" t="s">
        <v>853</v>
      </c>
      <c r="Q168" s="228" t="s">
        <v>125</v>
      </c>
      <c r="R168" s="304" t="s">
        <v>1633</v>
      </c>
      <c r="S168" s="228" t="s">
        <v>94</v>
      </c>
      <c r="T168" s="228" t="s">
        <v>700</v>
      </c>
      <c r="U168" s="228"/>
      <c r="V168" s="228"/>
      <c r="W168" s="228" t="s">
        <v>102</v>
      </c>
      <c r="X168" s="305">
        <v>5</v>
      </c>
      <c r="Y168" s="228" t="s">
        <v>90</v>
      </c>
      <c r="Z168" s="228" t="s">
        <v>91</v>
      </c>
      <c r="AA168" s="228"/>
      <c r="AB168" s="228"/>
      <c r="AC168" s="228"/>
      <c r="AD168" s="228"/>
      <c r="AE168" s="234"/>
      <c r="AF168" s="304" t="e">
        <v>#N/A</v>
      </c>
      <c r="AG168" s="241"/>
      <c r="AH168" s="228"/>
      <c r="AI168" s="244">
        <v>79</v>
      </c>
      <c r="AJ168" s="228"/>
      <c r="AK168" s="228"/>
      <c r="AL168" s="228"/>
      <c r="AM168" s="228"/>
      <c r="AN168" s="228"/>
      <c r="AO168" s="244"/>
      <c r="AP168" s="228"/>
      <c r="AQ168" s="228"/>
      <c r="AR168" s="228"/>
      <c r="AS168" s="228"/>
      <c r="AT168" s="228"/>
      <c r="AU168" s="244"/>
      <c r="AV168" s="228"/>
      <c r="AW168" s="228"/>
      <c r="AX168" s="228"/>
      <c r="AY168" s="228"/>
      <c r="AZ168" s="228"/>
      <c r="BA168" s="244">
        <v>20</v>
      </c>
      <c r="BB168" s="228">
        <v>5</v>
      </c>
      <c r="BC168" s="228">
        <v>5</v>
      </c>
      <c r="BD168" s="228" t="s">
        <v>1330</v>
      </c>
      <c r="BE168" s="228" t="s">
        <v>1331</v>
      </c>
      <c r="BF168" s="228"/>
      <c r="BG168" s="244"/>
      <c r="BH168" s="228"/>
      <c r="BI168" s="228"/>
      <c r="BJ168" s="228"/>
      <c r="BK168" s="228"/>
      <c r="BL168" s="228"/>
      <c r="BM168" s="244">
        <v>1</v>
      </c>
      <c r="BN168" s="228">
        <v>1</v>
      </c>
      <c r="BO168" s="228">
        <v>0.3</v>
      </c>
      <c r="BP168" s="228" t="s">
        <v>1330</v>
      </c>
      <c r="BQ168" s="228" t="s">
        <v>1331</v>
      </c>
      <c r="BR168" s="228"/>
      <c r="BS168" s="228"/>
      <c r="BT168" s="228"/>
      <c r="BU168" s="228"/>
      <c r="BV168" s="228"/>
      <c r="BW168" s="228"/>
      <c r="BX168" s="228"/>
      <c r="BY168" s="244"/>
      <c r="BZ168" s="228"/>
      <c r="CA168" s="228"/>
      <c r="CB168" s="228"/>
      <c r="CC168" s="228"/>
      <c r="CD168" s="228"/>
      <c r="CE168" s="228" t="s">
        <v>1537</v>
      </c>
      <c r="CF168" s="228"/>
      <c r="CG168" s="245"/>
      <c r="CH168" s="246" t="s">
        <v>1513</v>
      </c>
      <c r="CI168" s="246">
        <v>100</v>
      </c>
      <c r="CJ168" s="246" t="s">
        <v>514</v>
      </c>
      <c r="CK168" s="247"/>
      <c r="CL168" s="248"/>
      <c r="CM168" s="248"/>
      <c r="CN168" s="248"/>
      <c r="CO168" s="248"/>
      <c r="CP168" s="248"/>
      <c r="CQ168" s="248"/>
      <c r="CR168" s="248"/>
      <c r="CS168" s="248"/>
      <c r="CT168" s="248"/>
      <c r="CU168" s="248"/>
      <c r="CV168" s="248"/>
      <c r="CW168" s="248"/>
      <c r="CX168" s="248"/>
      <c r="CY168" s="248"/>
      <c r="CZ168" s="248"/>
      <c r="DA168" s="248"/>
      <c r="DB168" s="248">
        <v>75</v>
      </c>
      <c r="DC168" s="249">
        <v>5</v>
      </c>
      <c r="DD168" s="248"/>
      <c r="DE168" s="248"/>
      <c r="DF168" s="248"/>
      <c r="DG168" s="248"/>
      <c r="DH168" s="248"/>
      <c r="DI168" s="248"/>
      <c r="DJ168" s="248">
        <v>20</v>
      </c>
      <c r="DK168" s="306">
        <v>100</v>
      </c>
      <c r="DL168" s="245"/>
      <c r="DM168" s="248"/>
      <c r="DN168" s="248"/>
      <c r="DO168" s="307"/>
      <c r="DQ168" s="245"/>
      <c r="DR168" s="307"/>
      <c r="DS168" s="245"/>
      <c r="DT168" s="262" t="s">
        <v>1534</v>
      </c>
      <c r="DU168" s="249"/>
      <c r="DV168" s="249"/>
      <c r="DW168" s="310">
        <v>100</v>
      </c>
      <c r="DX168" s="311" t="e">
        <v>#N/A</v>
      </c>
      <c r="DY168" s="268" t="s">
        <v>1509</v>
      </c>
      <c r="DZ168" s="268" t="s">
        <v>1536</v>
      </c>
      <c r="EA168" s="268"/>
      <c r="EB168" s="249"/>
      <c r="EC168" s="312"/>
      <c r="ED168" s="229" t="s">
        <v>2517</v>
      </c>
      <c r="EE168" s="313"/>
      <c r="EF168" s="314"/>
      <c r="EG168" s="313"/>
      <c r="EH168" s="315"/>
      <c r="EI168" s="316" t="e">
        <f>VLOOKUP(EH168,definitions_list_mag!$Y$12:$Z$15,2,FALSE)</f>
        <v>#N/A</v>
      </c>
      <c r="EJ168" s="317"/>
      <c r="EK168" s="318" t="e">
        <f>VLOOKUP(EJ168,definitions_list_mag!$AT$3:$AU$5,2,FALSE)</f>
        <v>#N/A</v>
      </c>
      <c r="EL168" s="313"/>
      <c r="EM168" s="315"/>
      <c r="EN168" s="315"/>
      <c r="EO168" s="319"/>
      <c r="EP168" s="319"/>
      <c r="EQ168" s="319"/>
      <c r="ER168" s="319"/>
      <c r="ES168" s="319"/>
      <c r="ET168" s="319"/>
      <c r="EU168" s="319"/>
      <c r="EV168" s="320"/>
      <c r="EW168" s="320"/>
      <c r="EX168" s="320"/>
      <c r="EY168" s="320"/>
      <c r="EZ168" s="192" t="e">
        <f t="shared" si="46"/>
        <v>#DIV/0!</v>
      </c>
      <c r="FA168" s="192" t="e">
        <f t="shared" si="47"/>
        <v>#DIV/0!</v>
      </c>
      <c r="FB168" s="192" t="e">
        <f t="shared" si="48"/>
        <v>#DIV/0!</v>
      </c>
      <c r="FC168" s="192" t="e">
        <f t="shared" si="49"/>
        <v>#DIV/0!</v>
      </c>
      <c r="FD168" s="192" t="e">
        <f t="shared" si="50"/>
        <v>#DIV/0!</v>
      </c>
      <c r="FE168" s="193" t="e">
        <f t="shared" si="51"/>
        <v>#DIV/0!</v>
      </c>
      <c r="FF168" s="194" t="e">
        <f t="shared" si="52"/>
        <v>#DIV/0!</v>
      </c>
      <c r="FG168" s="317"/>
      <c r="FH168" s="315"/>
      <c r="FI168" s="778">
        <f t="shared" si="53"/>
        <v>0</v>
      </c>
      <c r="FJ168" s="779" t="e">
        <f t="shared" si="54"/>
        <v>#DIV/0!</v>
      </c>
      <c r="FK168" s="779" t="e">
        <f t="shared" si="55"/>
        <v>#DIV/0!</v>
      </c>
      <c r="FL168" s="780" t="e">
        <f t="shared" si="56"/>
        <v>#DIV/0!</v>
      </c>
      <c r="FM168" s="169" t="e">
        <f t="shared" si="57"/>
        <v>#DIV/0!</v>
      </c>
      <c r="FN168" s="783" t="e">
        <f t="shared" si="58"/>
        <v>#DIV/0!</v>
      </c>
      <c r="FO168" s="228"/>
      <c r="FP168" s="228"/>
      <c r="FQ168" s="228"/>
      <c r="FR168" s="228"/>
      <c r="FS168" s="228"/>
      <c r="FT168" s="228"/>
      <c r="FU168" s="228"/>
      <c r="FV168" s="228"/>
      <c r="FW168" s="228"/>
      <c r="FX168" s="228"/>
      <c r="FY168" s="228"/>
      <c r="FZ168" s="228"/>
      <c r="GA168" s="228"/>
      <c r="GB168" s="228"/>
      <c r="GC168" s="228"/>
      <c r="GD168" s="228"/>
      <c r="GE168" s="228"/>
      <c r="GF168" s="228"/>
      <c r="GG168" s="228"/>
      <c r="GH168" s="228"/>
      <c r="GI168" s="228"/>
      <c r="GJ168" s="228"/>
      <c r="GK168" s="228"/>
      <c r="GL168" s="228"/>
      <c r="GM168" s="228"/>
      <c r="GN168" s="228"/>
      <c r="GO168" s="228"/>
      <c r="GP168" s="228"/>
      <c r="GQ168" s="228"/>
      <c r="GR168" s="228"/>
      <c r="GS168" s="228"/>
      <c r="GT168" s="228"/>
      <c r="GU168" s="228"/>
      <c r="GV168" s="228"/>
      <c r="GW168" s="228"/>
      <c r="GX168" s="228"/>
      <c r="GY168" s="228"/>
      <c r="GZ168" s="228"/>
      <c r="HA168" s="228"/>
      <c r="HB168" s="228"/>
      <c r="HC168" s="228"/>
      <c r="HD168" s="228"/>
      <c r="HE168" s="228"/>
      <c r="HF168" s="228"/>
      <c r="HG168" s="228"/>
      <c r="HH168" s="228"/>
      <c r="HI168" s="228"/>
      <c r="HJ168" s="228"/>
      <c r="HK168" s="228"/>
      <c r="HL168" s="228"/>
      <c r="HM168" s="228"/>
      <c r="HN168" s="228"/>
      <c r="HO168" s="228"/>
      <c r="HP168" s="228"/>
      <c r="HQ168" s="228"/>
      <c r="HR168" s="228"/>
      <c r="HS168" s="228"/>
      <c r="HT168" s="228"/>
      <c r="HU168" s="228"/>
      <c r="HV168" s="228"/>
      <c r="HW168" s="228"/>
      <c r="HX168" s="228"/>
      <c r="HY168" s="228"/>
      <c r="HZ168" s="228"/>
      <c r="IA168" s="228"/>
      <c r="IB168" s="228"/>
      <c r="IC168" s="228"/>
      <c r="ID168" s="228"/>
      <c r="IE168" s="228"/>
      <c r="IF168" s="228"/>
      <c r="IG168" s="228"/>
      <c r="IH168" s="228"/>
      <c r="II168" s="228"/>
      <c r="IJ168" s="228"/>
      <c r="IK168" s="228"/>
      <c r="IL168" s="228"/>
      <c r="IM168" s="228"/>
      <c r="IN168" s="228"/>
      <c r="IO168" s="228"/>
      <c r="IP168" s="228"/>
      <c r="IQ168" s="228"/>
      <c r="IR168" s="228"/>
      <c r="IS168" s="228"/>
      <c r="IT168" s="228"/>
      <c r="IU168" s="228"/>
      <c r="IV168" s="228"/>
      <c r="IW168" s="228"/>
      <c r="IX168" s="228"/>
      <c r="IY168" s="228"/>
      <c r="IZ168" s="228"/>
      <c r="JA168" s="228"/>
      <c r="JB168" s="228"/>
      <c r="JC168" s="228"/>
      <c r="JD168" s="228"/>
      <c r="JE168" s="228"/>
      <c r="JF168" s="228"/>
      <c r="JG168" s="228"/>
      <c r="JH168" s="228"/>
      <c r="JI168" s="228"/>
      <c r="JJ168" s="228"/>
      <c r="JK168" s="228"/>
      <c r="JL168" s="228"/>
      <c r="JM168" s="228"/>
      <c r="JN168" s="228"/>
      <c r="JO168" s="228"/>
      <c r="JP168" s="228"/>
      <c r="JQ168" s="228"/>
      <c r="JR168" s="228"/>
      <c r="JS168" s="228"/>
      <c r="JT168" s="228"/>
      <c r="JU168" s="228"/>
      <c r="JV168" s="228"/>
      <c r="JW168" s="228"/>
      <c r="JX168" s="228"/>
      <c r="JY168" s="228"/>
      <c r="JZ168" s="228"/>
      <c r="KA168" s="228"/>
      <c r="KB168" s="228"/>
      <c r="KC168" s="228"/>
      <c r="KD168" s="228"/>
      <c r="KE168" s="228"/>
      <c r="KF168" s="228"/>
      <c r="KG168" s="228"/>
      <c r="KH168" s="228"/>
      <c r="KI168" s="228"/>
      <c r="KJ168" s="228"/>
      <c r="KK168" s="228"/>
      <c r="KL168" s="228"/>
      <c r="KM168" s="228"/>
      <c r="KN168" s="228"/>
      <c r="KO168" s="228"/>
      <c r="KP168" s="228"/>
      <c r="KQ168" s="228"/>
      <c r="KR168" s="228"/>
      <c r="KS168" s="228"/>
      <c r="KT168" s="228"/>
      <c r="KU168" s="228"/>
      <c r="KV168" s="228"/>
      <c r="KW168" s="228"/>
      <c r="KX168" s="228"/>
      <c r="KY168" s="228"/>
      <c r="KZ168" s="228"/>
      <c r="LA168" s="228"/>
      <c r="LB168" s="228"/>
      <c r="LC168" s="228"/>
      <c r="LD168" s="228"/>
      <c r="LE168" s="228"/>
      <c r="LF168" s="228"/>
      <c r="LG168" s="228"/>
      <c r="LH168" s="228"/>
      <c r="LI168" s="228"/>
      <c r="LJ168" s="228"/>
      <c r="LK168" s="228"/>
      <c r="LL168" s="228"/>
      <c r="LM168" s="228"/>
      <c r="LN168" s="228"/>
      <c r="LO168" s="228"/>
      <c r="LP168" s="228"/>
      <c r="LQ168" s="228"/>
      <c r="LR168" s="228"/>
      <c r="LS168" s="228"/>
      <c r="LT168" s="228"/>
      <c r="LU168" s="228"/>
      <c r="LV168" s="228"/>
      <c r="LW168" s="228"/>
      <c r="LX168" s="228"/>
      <c r="LY168" s="228"/>
      <c r="LZ168" s="228"/>
      <c r="MA168" s="228"/>
      <c r="MB168" s="228"/>
      <c r="MC168" s="228"/>
      <c r="MD168" s="228"/>
      <c r="ME168" s="228"/>
      <c r="MF168" s="228"/>
      <c r="MG168" s="228"/>
      <c r="MH168" s="228"/>
      <c r="MI168" s="228"/>
      <c r="MJ168" s="228"/>
      <c r="MK168" s="228"/>
      <c r="ML168" s="228"/>
      <c r="MM168" s="228"/>
      <c r="MN168" s="228"/>
      <c r="MO168" s="228"/>
      <c r="MP168" s="228"/>
      <c r="MQ168" s="228"/>
      <c r="MR168" s="228"/>
      <c r="MS168" s="228"/>
      <c r="MT168" s="228"/>
      <c r="MU168" s="228"/>
      <c r="MV168" s="228"/>
      <c r="MW168" s="228"/>
      <c r="MX168" s="228"/>
      <c r="MY168" s="228"/>
      <c r="MZ168" s="228"/>
      <c r="NA168" s="228"/>
      <c r="NB168" s="228"/>
      <c r="NC168" s="228"/>
      <c r="ND168" s="228"/>
      <c r="NE168" s="228"/>
      <c r="NF168" s="228"/>
      <c r="NG168" s="228"/>
      <c r="NH168" s="228"/>
      <c r="NI168" s="228"/>
      <c r="NJ168" s="228"/>
      <c r="NK168" s="228"/>
      <c r="NL168" s="228"/>
      <c r="NM168" s="228"/>
      <c r="NN168" s="228"/>
      <c r="NO168" s="228"/>
      <c r="NP168" s="228"/>
      <c r="NQ168" s="228"/>
      <c r="NR168" s="228"/>
      <c r="NS168" s="228"/>
      <c r="NT168" s="228"/>
      <c r="NU168" s="228"/>
      <c r="NV168" s="228"/>
      <c r="NW168" s="228"/>
      <c r="NX168" s="228"/>
      <c r="NY168" s="228"/>
      <c r="NZ168" s="228"/>
      <c r="OA168" s="228"/>
      <c r="OB168" s="228"/>
      <c r="OC168" s="228"/>
      <c r="OD168" s="228"/>
      <c r="OE168" s="228"/>
      <c r="OF168" s="228"/>
      <c r="OG168" s="228"/>
      <c r="OH168" s="228"/>
      <c r="OI168" s="228"/>
      <c r="OJ168" s="228"/>
      <c r="OK168" s="228"/>
      <c r="OL168" s="228"/>
      <c r="OM168" s="228"/>
      <c r="ON168" s="228"/>
      <c r="OO168" s="228"/>
      <c r="OP168" s="228"/>
      <c r="OQ168" s="228"/>
      <c r="OR168" s="228"/>
      <c r="OS168" s="228"/>
      <c r="OT168" s="228"/>
      <c r="OU168" s="228"/>
      <c r="OV168" s="228"/>
      <c r="OW168" s="228"/>
      <c r="OX168" s="228"/>
      <c r="OY168" s="228"/>
      <c r="OZ168" s="228"/>
      <c r="PA168" s="228"/>
      <c r="PB168" s="228"/>
      <c r="PC168" s="228"/>
      <c r="PD168" s="228"/>
      <c r="PE168" s="228"/>
      <c r="PF168" s="228"/>
      <c r="PG168" s="228"/>
      <c r="PH168" s="228"/>
      <c r="PI168" s="228"/>
      <c r="PJ168" s="228"/>
      <c r="PK168" s="228"/>
      <c r="PL168" s="228"/>
      <c r="PM168" s="228"/>
      <c r="PN168" s="228"/>
      <c r="PO168" s="228"/>
      <c r="PP168" s="228"/>
      <c r="PQ168" s="228"/>
      <c r="PR168" s="228"/>
      <c r="PS168" s="228"/>
      <c r="PT168" s="228"/>
      <c r="PU168" s="228"/>
      <c r="PV168" s="228"/>
      <c r="PW168" s="228"/>
      <c r="PX168" s="228"/>
      <c r="PY168" s="228"/>
      <c r="PZ168" s="228"/>
      <c r="QA168" s="228"/>
      <c r="QB168" s="228"/>
      <c r="QC168" s="228"/>
      <c r="QD168" s="228"/>
      <c r="QE168" s="228"/>
      <c r="QF168" s="228"/>
      <c r="QG168" s="228"/>
      <c r="QH168" s="228"/>
      <c r="QI168" s="228"/>
      <c r="QJ168" s="228"/>
      <c r="QK168" s="228"/>
      <c r="QL168" s="228"/>
      <c r="QM168" s="228"/>
      <c r="QN168" s="228"/>
      <c r="QO168" s="228"/>
      <c r="QP168" s="228"/>
      <c r="QQ168" s="228"/>
      <c r="QR168" s="228"/>
      <c r="QS168" s="228"/>
      <c r="QT168" s="228"/>
      <c r="QU168" s="228"/>
      <c r="QV168" s="228"/>
      <c r="QW168" s="228"/>
      <c r="QX168" s="228"/>
      <c r="QY168" s="228"/>
      <c r="QZ168" s="228"/>
      <c r="RA168" s="228"/>
      <c r="RB168" s="228"/>
      <c r="RC168" s="228"/>
      <c r="RD168" s="228"/>
      <c r="RE168" s="228"/>
      <c r="RF168" s="228"/>
      <c r="RG168" s="228"/>
      <c r="RH168" s="228"/>
      <c r="RI168" s="228"/>
      <c r="RJ168" s="228"/>
      <c r="RK168" s="228"/>
      <c r="RL168" s="228"/>
      <c r="RM168" s="228"/>
      <c r="RN168" s="228"/>
      <c r="RO168" s="228"/>
      <c r="RP168" s="228"/>
      <c r="RQ168" s="228"/>
      <c r="RR168" s="228"/>
      <c r="RS168" s="228"/>
      <c r="RT168" s="228"/>
      <c r="RU168" s="228"/>
      <c r="RV168" s="228"/>
      <c r="RW168" s="228"/>
      <c r="RX168" s="228"/>
      <c r="RY168" s="228"/>
      <c r="RZ168" s="228"/>
      <c r="SA168" s="228"/>
      <c r="SB168" s="228"/>
      <c r="SC168" s="228"/>
      <c r="SD168" s="228"/>
      <c r="SE168" s="228"/>
      <c r="SF168" s="228"/>
      <c r="SG168" s="228"/>
      <c r="SH168" s="228"/>
      <c r="SI168" s="228"/>
      <c r="SJ168" s="228"/>
      <c r="SK168" s="228"/>
      <c r="SL168" s="228"/>
      <c r="SM168" s="228"/>
      <c r="SN168" s="228"/>
      <c r="SO168" s="228"/>
      <c r="SP168" s="228"/>
      <c r="SQ168" s="228"/>
      <c r="SR168" s="228"/>
      <c r="SS168" s="228"/>
      <c r="ST168" s="228"/>
      <c r="SU168" s="228"/>
      <c r="SV168" s="228"/>
      <c r="SW168" s="228"/>
      <c r="SX168" s="228"/>
      <c r="SY168" s="228"/>
      <c r="SZ168" s="228"/>
      <c r="TA168" s="228"/>
      <c r="TB168" s="228"/>
      <c r="TC168" s="228"/>
      <c r="TD168" s="228"/>
      <c r="TE168" s="228"/>
      <c r="TF168" s="228"/>
      <c r="TG168" s="228"/>
      <c r="TH168" s="228"/>
      <c r="TI168" s="228"/>
      <c r="TJ168" s="228"/>
      <c r="TK168" s="228"/>
      <c r="TL168" s="228"/>
      <c r="TM168" s="228"/>
      <c r="TN168" s="228"/>
      <c r="TO168" s="228"/>
      <c r="TP168" s="228"/>
      <c r="TQ168" s="228"/>
      <c r="TR168" s="228"/>
      <c r="TS168" s="228"/>
      <c r="TT168" s="228"/>
      <c r="TU168" s="228"/>
      <c r="TV168" s="228"/>
      <c r="TW168" s="228"/>
      <c r="TX168" s="228"/>
      <c r="TY168" s="228"/>
      <c r="TZ168" s="228"/>
      <c r="UA168" s="228"/>
      <c r="UB168" s="228"/>
      <c r="UC168" s="228"/>
      <c r="UD168" s="228"/>
      <c r="UE168" s="228"/>
      <c r="UF168" s="228"/>
      <c r="UG168" s="228"/>
      <c r="UH168" s="228"/>
      <c r="UI168" s="228"/>
      <c r="UJ168" s="228"/>
      <c r="UK168" s="228"/>
      <c r="UL168" s="228"/>
      <c r="UM168" s="228"/>
      <c r="UN168" s="228"/>
      <c r="UO168" s="228"/>
      <c r="UP168" s="228"/>
      <c r="UQ168" s="228"/>
      <c r="UR168" s="228"/>
      <c r="US168" s="228"/>
      <c r="UT168" s="228"/>
      <c r="UU168" s="228"/>
      <c r="UV168" s="228"/>
      <c r="UW168" s="228"/>
      <c r="UX168" s="228"/>
      <c r="UY168" s="228"/>
      <c r="UZ168" s="228"/>
      <c r="VA168" s="228"/>
      <c r="VB168" s="228"/>
      <c r="VC168" s="228"/>
      <c r="VD168" s="228"/>
      <c r="VE168" s="228"/>
      <c r="VF168" s="228"/>
      <c r="VG168" s="228"/>
      <c r="VH168" s="228"/>
      <c r="VI168" s="228"/>
      <c r="VJ168" s="228"/>
      <c r="VK168" s="228"/>
      <c r="VL168" s="228"/>
      <c r="VM168" s="228"/>
      <c r="VN168" s="228"/>
      <c r="VO168" s="228"/>
      <c r="VP168" s="228"/>
      <c r="VQ168" s="228"/>
      <c r="VR168" s="228"/>
      <c r="VS168" s="228"/>
      <c r="VT168" s="228"/>
      <c r="VU168" s="228"/>
      <c r="VV168" s="228"/>
      <c r="VW168" s="228"/>
      <c r="VX168" s="228"/>
      <c r="VY168" s="228"/>
      <c r="VZ168" s="228"/>
      <c r="WA168" s="228"/>
      <c r="WB168" s="228"/>
      <c r="WC168" s="228"/>
      <c r="WD168" s="228"/>
      <c r="WE168" s="228"/>
      <c r="WF168" s="228"/>
      <c r="WG168" s="228"/>
      <c r="WH168" s="228"/>
      <c r="WI168" s="228"/>
      <c r="WJ168" s="228"/>
      <c r="WK168" s="228"/>
      <c r="WL168" s="228"/>
      <c r="WM168" s="228"/>
      <c r="WN168" s="228"/>
      <c r="WO168" s="228"/>
      <c r="WP168" s="228"/>
      <c r="WQ168" s="228"/>
      <c r="WR168" s="228"/>
      <c r="WS168" s="228"/>
      <c r="WT168" s="228"/>
      <c r="WU168" s="228"/>
      <c r="WV168" s="228"/>
      <c r="WW168" s="228"/>
      <c r="WX168" s="228"/>
      <c r="WY168" s="228"/>
      <c r="WZ168" s="228"/>
      <c r="XA168" s="228"/>
      <c r="XB168" s="228"/>
      <c r="XC168" s="228"/>
      <c r="XD168" s="228"/>
      <c r="XE168" s="228"/>
      <c r="XF168" s="228"/>
      <c r="XG168" s="228"/>
      <c r="XH168" s="228"/>
      <c r="XI168" s="228"/>
      <c r="XJ168" s="228"/>
      <c r="XK168" s="228"/>
      <c r="XL168" s="228"/>
      <c r="XM168" s="228"/>
      <c r="XN168" s="228"/>
      <c r="XO168" s="228"/>
      <c r="XP168" s="228"/>
      <c r="XQ168" s="228"/>
      <c r="XR168" s="228"/>
      <c r="XS168" s="228"/>
      <c r="XT168" s="228"/>
      <c r="XU168" s="228"/>
      <c r="XV168" s="228"/>
      <c r="XW168" s="228"/>
      <c r="XX168" s="228"/>
      <c r="XY168" s="228"/>
      <c r="XZ168" s="228"/>
      <c r="YA168" s="228"/>
      <c r="YB168" s="228"/>
      <c r="YC168" s="228"/>
      <c r="YD168" s="228"/>
      <c r="YE168" s="228"/>
      <c r="YF168" s="228"/>
      <c r="YG168" s="228"/>
      <c r="YH168" s="228"/>
      <c r="YI168" s="228"/>
      <c r="YJ168" s="228"/>
      <c r="YK168" s="228"/>
      <c r="YL168" s="228"/>
      <c r="YM168" s="228"/>
      <c r="YN168" s="228"/>
      <c r="YO168" s="228"/>
      <c r="YP168" s="228"/>
      <c r="YQ168" s="228"/>
      <c r="YR168" s="228"/>
      <c r="YS168" s="228"/>
      <c r="YT168" s="228"/>
      <c r="YU168" s="228"/>
      <c r="YV168" s="228"/>
      <c r="YW168" s="228"/>
      <c r="YX168" s="228"/>
      <c r="YY168" s="228"/>
      <c r="YZ168" s="228"/>
      <c r="ZA168" s="228"/>
      <c r="ZB168" s="228"/>
      <c r="ZC168" s="228"/>
      <c r="ZD168" s="228"/>
      <c r="ZE168" s="228"/>
      <c r="ZF168" s="228"/>
      <c r="ZG168" s="228"/>
      <c r="ZH168" s="228"/>
      <c r="ZI168" s="228"/>
      <c r="ZJ168" s="228"/>
      <c r="ZK168" s="228"/>
      <c r="ZL168" s="228"/>
      <c r="ZM168" s="228"/>
      <c r="ZN168" s="228"/>
      <c r="ZO168" s="228"/>
      <c r="ZP168" s="228"/>
      <c r="ZQ168" s="228"/>
      <c r="ZR168" s="228"/>
      <c r="ZS168" s="228"/>
      <c r="ZT168" s="228"/>
      <c r="ZU168" s="228"/>
      <c r="ZV168" s="228"/>
      <c r="ZW168" s="228"/>
      <c r="ZX168" s="228"/>
      <c r="ZY168" s="228"/>
      <c r="ZZ168" s="228"/>
      <c r="AAA168" s="228"/>
      <c r="AAB168" s="228"/>
      <c r="AAC168" s="228"/>
      <c r="AAD168" s="228"/>
      <c r="AAE168" s="228"/>
      <c r="AAF168" s="228"/>
      <c r="AAG168" s="228"/>
      <c r="AAH168" s="228"/>
      <c r="AAI168" s="228"/>
      <c r="AAJ168" s="228"/>
      <c r="AAK168" s="228"/>
      <c r="AAL168" s="228"/>
      <c r="AAM168" s="228"/>
      <c r="AAN168" s="228"/>
      <c r="AAO168" s="228"/>
      <c r="AAP168" s="228"/>
      <c r="AAQ168" s="228"/>
      <c r="AAR168" s="228"/>
      <c r="AAS168" s="228"/>
      <c r="AAT168" s="228"/>
      <c r="AAU168" s="228"/>
      <c r="AAV168" s="228"/>
      <c r="AAW168" s="228"/>
      <c r="AAX168" s="228"/>
      <c r="AAY168" s="228"/>
      <c r="AAZ168" s="228"/>
      <c r="ABA168" s="228"/>
      <c r="ABB168" s="228"/>
      <c r="ABC168" s="228"/>
      <c r="ABD168" s="228"/>
      <c r="ABE168" s="228"/>
      <c r="ABF168" s="228"/>
      <c r="ABG168" s="228"/>
      <c r="ABH168" s="228"/>
      <c r="ABI168" s="228"/>
      <c r="ABJ168" s="228"/>
      <c r="ABK168" s="228"/>
      <c r="ABL168" s="228"/>
      <c r="ABM168" s="228"/>
      <c r="ABN168" s="228"/>
      <c r="ABO168" s="228"/>
      <c r="ABP168" s="228"/>
      <c r="ABQ168" s="228"/>
      <c r="ABR168" s="228"/>
      <c r="ABS168" s="228"/>
      <c r="ABT168" s="228"/>
      <c r="ABU168" s="228"/>
      <c r="ABV168" s="228"/>
      <c r="ABW168" s="228"/>
      <c r="ABX168" s="228"/>
      <c r="ABY168" s="228"/>
      <c r="ABZ168" s="228"/>
      <c r="ACA168" s="228"/>
      <c r="ACB168" s="228"/>
      <c r="ACC168" s="228"/>
      <c r="ACD168" s="228"/>
      <c r="ACE168" s="228"/>
      <c r="ACF168" s="228"/>
      <c r="ACG168" s="228"/>
      <c r="ACH168" s="228"/>
      <c r="ACI168" s="228"/>
      <c r="ACJ168" s="228"/>
      <c r="ACK168" s="228"/>
      <c r="ACL168" s="228"/>
      <c r="ACM168" s="228"/>
      <c r="ACN168" s="228"/>
      <c r="ACO168" s="228"/>
      <c r="ACP168" s="228"/>
      <c r="ACQ168" s="228"/>
      <c r="ACR168" s="228"/>
      <c r="ACS168" s="228"/>
      <c r="ACT168" s="228"/>
      <c r="ACU168" s="228"/>
      <c r="ACV168" s="228"/>
      <c r="ACW168" s="228"/>
      <c r="ACX168" s="228"/>
      <c r="ACY168" s="228"/>
      <c r="ACZ168" s="228"/>
      <c r="ADA168" s="228"/>
      <c r="ADB168" s="228"/>
      <c r="ADC168" s="228"/>
      <c r="ADD168" s="228"/>
      <c r="ADE168" s="228"/>
      <c r="ADF168" s="228"/>
      <c r="ADG168" s="228"/>
      <c r="ADH168" s="228"/>
      <c r="ADI168" s="228"/>
      <c r="ADJ168" s="228"/>
      <c r="ADK168" s="228"/>
      <c r="ADL168" s="228"/>
      <c r="ADM168" s="228"/>
      <c r="ADN168" s="228"/>
      <c r="ADO168" s="228"/>
      <c r="ADP168" s="228"/>
      <c r="ADQ168" s="228"/>
      <c r="ADR168" s="228"/>
      <c r="ADS168" s="228"/>
      <c r="ADT168" s="228"/>
      <c r="ADU168" s="228"/>
      <c r="ADV168" s="228"/>
      <c r="ADW168" s="228"/>
      <c r="ADX168" s="228"/>
      <c r="ADY168" s="228"/>
      <c r="ADZ168" s="228"/>
      <c r="AEA168" s="228"/>
      <c r="AEB168" s="228"/>
      <c r="AEC168" s="228"/>
      <c r="AED168" s="228"/>
      <c r="AEE168" s="228"/>
      <c r="AEF168" s="228"/>
      <c r="AEG168" s="228"/>
      <c r="AEH168" s="228"/>
      <c r="AEI168" s="228"/>
      <c r="AEJ168" s="228"/>
      <c r="AEK168" s="228"/>
      <c r="AEL168" s="228"/>
      <c r="AEM168" s="228"/>
      <c r="AEN168" s="228"/>
      <c r="AEO168" s="228"/>
      <c r="AEP168" s="228"/>
      <c r="AEQ168" s="228"/>
      <c r="AER168" s="228"/>
      <c r="AES168" s="228"/>
      <c r="AET168" s="228"/>
      <c r="AEU168" s="228"/>
      <c r="AEV168" s="228"/>
      <c r="AEW168" s="228"/>
      <c r="AEX168" s="228"/>
      <c r="AEY168" s="228"/>
      <c r="AEZ168" s="228"/>
      <c r="AFA168" s="228"/>
      <c r="AFB168" s="228"/>
      <c r="AFC168" s="228"/>
      <c r="AFD168" s="228"/>
      <c r="AFE168" s="228"/>
      <c r="AFF168" s="228"/>
      <c r="AFG168" s="228"/>
      <c r="AFH168" s="228"/>
      <c r="AFI168" s="228"/>
      <c r="AFJ168" s="228"/>
      <c r="AFK168" s="228"/>
      <c r="AFL168" s="228"/>
      <c r="AFM168" s="228"/>
      <c r="AFN168" s="228"/>
      <c r="AFO168" s="228"/>
      <c r="AFP168" s="228"/>
      <c r="AFQ168" s="228"/>
      <c r="AFR168" s="228"/>
      <c r="AFS168" s="228"/>
      <c r="AFT168" s="228"/>
      <c r="AFU168" s="228"/>
      <c r="AFV168" s="228"/>
      <c r="AFW168" s="228"/>
      <c r="AFX168" s="228"/>
      <c r="AFY168" s="228"/>
      <c r="AFZ168" s="228"/>
      <c r="AGA168" s="228"/>
      <c r="AGB168" s="228"/>
      <c r="AGC168" s="228"/>
      <c r="AGD168" s="228"/>
      <c r="AGE168" s="228"/>
      <c r="AGF168" s="228"/>
      <c r="AGG168" s="228"/>
      <c r="AGH168" s="228"/>
      <c r="AGI168" s="228"/>
      <c r="AGJ168" s="228"/>
      <c r="AGK168" s="228"/>
      <c r="AGL168" s="228"/>
      <c r="AGM168" s="228"/>
      <c r="AGN168" s="228"/>
      <c r="AGO168" s="228"/>
      <c r="AGP168" s="228"/>
      <c r="AGQ168" s="228"/>
      <c r="AGR168" s="228"/>
      <c r="AGS168" s="228"/>
      <c r="AGT168" s="228"/>
      <c r="AGU168" s="228"/>
      <c r="AGV168" s="228"/>
      <c r="AGW168" s="228"/>
      <c r="AGX168" s="228"/>
      <c r="AGY168" s="228"/>
      <c r="AGZ168" s="228"/>
      <c r="AHA168" s="228"/>
      <c r="AHB168" s="228"/>
      <c r="AHC168" s="228"/>
      <c r="AHD168" s="228"/>
      <c r="AHE168" s="228"/>
      <c r="AHF168" s="228"/>
      <c r="AHG168" s="228"/>
      <c r="AHH168" s="228"/>
      <c r="AHI168" s="228"/>
      <c r="AHJ168" s="228"/>
      <c r="AHK168" s="228"/>
      <c r="AHL168" s="228"/>
      <c r="AHM168" s="228"/>
      <c r="AHN168" s="228"/>
      <c r="AHO168" s="228"/>
      <c r="AHP168" s="228"/>
      <c r="AHQ168" s="228"/>
      <c r="AHR168" s="228"/>
      <c r="AHS168" s="228"/>
      <c r="AHT168" s="228"/>
      <c r="AHU168" s="228"/>
      <c r="AHV168" s="228"/>
      <c r="AHW168" s="228"/>
      <c r="AHX168" s="228"/>
      <c r="AHY168" s="228"/>
      <c r="AHZ168" s="228"/>
      <c r="AIA168" s="228"/>
      <c r="AIB168" s="228"/>
      <c r="AIC168" s="228"/>
      <c r="AID168" s="228"/>
      <c r="AIE168" s="228"/>
      <c r="AIF168" s="228"/>
      <c r="AIG168" s="228"/>
      <c r="AIH168" s="228"/>
      <c r="AII168" s="228"/>
      <c r="AIJ168" s="228"/>
      <c r="AIK168" s="228"/>
      <c r="AIL168" s="228"/>
      <c r="AIM168" s="228"/>
      <c r="AIN168" s="228"/>
      <c r="AIO168" s="228"/>
      <c r="AIP168" s="228"/>
      <c r="AIQ168" s="228"/>
      <c r="AIR168" s="228"/>
      <c r="AIS168" s="228"/>
      <c r="AIT168" s="228"/>
      <c r="AIU168" s="228"/>
      <c r="AIV168" s="228"/>
      <c r="AIW168" s="228"/>
      <c r="AIX168" s="228"/>
      <c r="AIY168" s="228"/>
      <c r="AIZ168" s="228"/>
      <c r="AJA168" s="228"/>
      <c r="AJB168" s="228"/>
      <c r="AJC168" s="228"/>
      <c r="AJD168" s="228"/>
      <c r="AJE168" s="228"/>
      <c r="AJF168" s="228"/>
      <c r="AJG168" s="228"/>
      <c r="AJH168" s="228"/>
      <c r="AJI168" s="228"/>
      <c r="AJJ168" s="228"/>
      <c r="AJK168" s="228"/>
      <c r="AJL168" s="228"/>
      <c r="AJM168" s="228"/>
      <c r="AJN168" s="228"/>
      <c r="AJO168" s="228"/>
      <c r="AJP168" s="228"/>
      <c r="AJQ168" s="228"/>
      <c r="AJR168" s="228"/>
      <c r="AJS168" s="228"/>
      <c r="AJT168" s="228"/>
      <c r="AJU168" s="228"/>
      <c r="AJV168" s="228"/>
      <c r="AJW168" s="228"/>
      <c r="AJX168" s="228"/>
      <c r="AJY168" s="228"/>
      <c r="AJZ168" s="228"/>
      <c r="AKA168" s="228"/>
      <c r="AKB168" s="228"/>
      <c r="AKC168" s="228"/>
      <c r="AKD168" s="228"/>
      <c r="AKE168" s="228"/>
      <c r="AKF168" s="228"/>
      <c r="AKG168" s="228"/>
      <c r="AKH168" s="228"/>
      <c r="AKI168" s="228"/>
      <c r="AKJ168" s="228"/>
      <c r="AKK168" s="228"/>
      <c r="AKL168" s="228"/>
      <c r="AKM168" s="228"/>
      <c r="AKN168" s="228"/>
      <c r="AKO168" s="228"/>
      <c r="AKP168" s="228"/>
      <c r="AKQ168" s="228"/>
      <c r="AKR168" s="228"/>
      <c r="AKS168" s="228"/>
      <c r="AKT168" s="228"/>
      <c r="AKU168" s="228"/>
      <c r="AKV168" s="228"/>
      <c r="AKW168" s="228"/>
      <c r="AKX168" s="228"/>
      <c r="AKY168" s="228"/>
      <c r="AKZ168" s="228"/>
      <c r="ALA168" s="228"/>
      <c r="ALB168" s="228"/>
      <c r="ALC168" s="228"/>
      <c r="ALD168" s="228"/>
      <c r="ALE168" s="228"/>
      <c r="ALF168" s="228"/>
      <c r="ALG168" s="228"/>
      <c r="ALH168" s="228"/>
      <c r="ALI168" s="228"/>
      <c r="ALJ168" s="228"/>
      <c r="ALK168" s="228"/>
      <c r="ALL168" s="228"/>
      <c r="ALM168" s="228"/>
      <c r="ALN168" s="228"/>
      <c r="ALO168" s="228"/>
      <c r="ALP168" s="228"/>
      <c r="ALQ168" s="228"/>
      <c r="ALR168" s="228"/>
      <c r="ALS168" s="228"/>
      <c r="ALT168" s="228"/>
      <c r="ALU168" s="228"/>
      <c r="ALV168" s="228"/>
      <c r="ALW168" s="228"/>
      <c r="ALX168" s="228"/>
      <c r="ALY168" s="228"/>
      <c r="ALZ168" s="228"/>
      <c r="AMA168" s="228"/>
      <c r="AMB168" s="228"/>
      <c r="AMC168" s="228"/>
      <c r="AMD168" s="228"/>
      <c r="AME168" s="228"/>
      <c r="AMF168" s="228"/>
      <c r="AMG168" s="228"/>
      <c r="AMH168" s="228"/>
      <c r="AMI168" s="228"/>
      <c r="AMJ168" s="228"/>
      <c r="AMK168" s="228"/>
      <c r="AML168" s="228"/>
      <c r="AMM168" s="228"/>
      <c r="AMN168" s="228"/>
      <c r="AMO168" s="228"/>
      <c r="AMP168" s="228"/>
      <c r="AMQ168" s="228"/>
      <c r="AMR168" s="228"/>
      <c r="AMS168" s="228"/>
      <c r="AMT168" s="228"/>
      <c r="AMU168" s="228"/>
      <c r="AMV168" s="228"/>
      <c r="AMW168" s="228"/>
      <c r="AMX168" s="228"/>
    </row>
    <row r="169" spans="1:1038" ht="18" customHeight="1">
      <c r="A169" s="125" t="s">
        <v>1452</v>
      </c>
      <c r="B169" s="126" t="s">
        <v>1294</v>
      </c>
      <c r="D169" s="126" t="s">
        <v>1279</v>
      </c>
      <c r="E169" s="126">
        <v>30</v>
      </c>
      <c r="F169" s="126">
        <v>1</v>
      </c>
      <c r="G169" s="285" t="str">
        <f t="shared" si="45"/>
        <v>30-1</v>
      </c>
      <c r="H169" s="277">
        <v>0</v>
      </c>
      <c r="I169" s="126">
        <v>20</v>
      </c>
      <c r="K169" s="545" t="b">
        <f>IF(I170=1,IF(((VLOOKUP($G169,[1]Depth_Lookup!#REF!,9,FALSE))-(H169/100))=0,"Good",IF(((VLOOKUP($G169,[1]Depth_Lookup!$A$3:$J$550,9,FALSE))-(H169/100))&gt;0,"Too Short","Too Long")))</f>
        <v>0</v>
      </c>
      <c r="L169" s="171">
        <f>(VLOOKUP($G169,Depth_Lookup!$A$3:$J$410,10,FALSE))+(H169/100)</f>
        <v>66.099999999999994</v>
      </c>
      <c r="M169" s="171">
        <f>(VLOOKUP($G169,Depth_Lookup!$A$3:$J$410,10,FALSE))+(I169/100)</f>
        <v>66.3</v>
      </c>
      <c r="N169" s="146" t="s">
        <v>1532</v>
      </c>
      <c r="O169" s="126">
        <v>1</v>
      </c>
      <c r="P169" s="126" t="s">
        <v>853</v>
      </c>
      <c r="Q169" s="126" t="s">
        <v>125</v>
      </c>
      <c r="R169" s="196" t="s">
        <v>1633</v>
      </c>
      <c r="S169" s="126" t="s">
        <v>94</v>
      </c>
      <c r="T169" s="126" t="s">
        <v>115</v>
      </c>
      <c r="W169" s="126" t="s">
        <v>102</v>
      </c>
      <c r="X169" s="202">
        <v>5</v>
      </c>
      <c r="Y169" s="126" t="s">
        <v>90</v>
      </c>
      <c r="Z169" s="126" t="s">
        <v>91</v>
      </c>
      <c r="AF169" s="196" t="e">
        <v>#N/A</v>
      </c>
      <c r="AI169" s="130">
        <v>75</v>
      </c>
      <c r="AO169" s="130"/>
      <c r="AU169" s="130"/>
      <c r="BA169" s="130">
        <v>25</v>
      </c>
      <c r="BB169" s="126">
        <v>5</v>
      </c>
      <c r="BC169" s="126">
        <v>5</v>
      </c>
      <c r="BD169" s="126" t="s">
        <v>1330</v>
      </c>
      <c r="BE169" s="126" t="s">
        <v>1331</v>
      </c>
      <c r="BG169" s="130"/>
      <c r="BM169" s="130"/>
      <c r="BY169" s="130"/>
      <c r="CG169" s="131"/>
      <c r="CH169" s="132" t="s">
        <v>1513</v>
      </c>
      <c r="CI169" s="132">
        <v>100</v>
      </c>
      <c r="CJ169" s="132" t="s">
        <v>514</v>
      </c>
      <c r="CK169" s="133"/>
      <c r="CL169" s="134"/>
      <c r="CM169" s="134"/>
      <c r="CN169" s="134"/>
      <c r="CO169" s="134"/>
      <c r="CP169" s="134"/>
      <c r="CQ169" s="134"/>
      <c r="CR169" s="134"/>
      <c r="CS169" s="134"/>
      <c r="CT169" s="134"/>
      <c r="CU169" s="134"/>
      <c r="CV169" s="134"/>
      <c r="CW169" s="134"/>
      <c r="CX169" s="134"/>
      <c r="CY169" s="134"/>
      <c r="CZ169" s="134"/>
      <c r="DA169" s="134"/>
      <c r="DB169" s="134">
        <v>72</v>
      </c>
      <c r="DD169" s="134"/>
      <c r="DE169" s="134"/>
      <c r="DF169" s="134"/>
      <c r="DG169" s="134"/>
      <c r="DH169" s="134"/>
      <c r="DI169" s="134"/>
      <c r="DJ169" s="134">
        <v>28</v>
      </c>
      <c r="DK169" s="207">
        <v>100</v>
      </c>
      <c r="DL169" s="131"/>
      <c r="DM169" s="134"/>
      <c r="DO169" s="136"/>
      <c r="DQ169" s="131"/>
      <c r="DR169" s="136"/>
      <c r="DS169" s="131"/>
      <c r="DT169" s="138" t="s">
        <v>1534</v>
      </c>
      <c r="DW169" s="213">
        <v>100</v>
      </c>
      <c r="DX169" s="214" t="e">
        <v>#N/A</v>
      </c>
      <c r="DY169" s="139" t="s">
        <v>1509</v>
      </c>
      <c r="DZ169" s="139" t="s">
        <v>1536</v>
      </c>
      <c r="EA169" s="139"/>
      <c r="ED169" s="229" t="s">
        <v>2517</v>
      </c>
      <c r="EE169" s="140"/>
      <c r="EG169" s="140"/>
      <c r="EI169" s="218" t="e">
        <f>VLOOKUP(EH169,definitions_list_mag!$Y$12:$Z$15,2,FALSE)</f>
        <v>#N/A</v>
      </c>
      <c r="EJ169" s="143"/>
      <c r="EK169" s="221" t="e">
        <f>VLOOKUP(EJ169,definitions_list_mag!$AT$3:$AU$5,2,FALSE)</f>
        <v>#N/A</v>
      </c>
      <c r="EM169" s="109"/>
      <c r="EN169" s="109"/>
      <c r="EZ169" s="192" t="e">
        <f t="shared" si="46"/>
        <v>#DIV/0!</v>
      </c>
      <c r="FA169" s="192" t="e">
        <f t="shared" si="47"/>
        <v>#DIV/0!</v>
      </c>
      <c r="FB169" s="192" t="e">
        <f t="shared" si="48"/>
        <v>#DIV/0!</v>
      </c>
      <c r="FC169" s="192" t="e">
        <f t="shared" si="49"/>
        <v>#DIV/0!</v>
      </c>
      <c r="FD169" s="192" t="e">
        <f t="shared" si="50"/>
        <v>#DIV/0!</v>
      </c>
      <c r="FE169" s="193" t="e">
        <f t="shared" si="51"/>
        <v>#DIV/0!</v>
      </c>
      <c r="FF169" s="194" t="e">
        <f t="shared" si="52"/>
        <v>#DIV/0!</v>
      </c>
      <c r="FG169" s="143"/>
      <c r="FI169" s="778">
        <f t="shared" si="53"/>
        <v>0</v>
      </c>
      <c r="FJ169" s="779" t="e">
        <f t="shared" si="54"/>
        <v>#DIV/0!</v>
      </c>
      <c r="FK169" s="779" t="e">
        <f t="shared" si="55"/>
        <v>#DIV/0!</v>
      </c>
      <c r="FL169" s="780" t="e">
        <f t="shared" si="56"/>
        <v>#DIV/0!</v>
      </c>
      <c r="FM169" s="169" t="e">
        <f t="shared" si="57"/>
        <v>#DIV/0!</v>
      </c>
      <c r="FN169" s="783" t="e">
        <f t="shared" si="58"/>
        <v>#DIV/0!</v>
      </c>
    </row>
    <row r="170" spans="1:1038" ht="18" customHeight="1">
      <c r="A170" s="125" t="s">
        <v>1452</v>
      </c>
      <c r="B170" s="126" t="s">
        <v>1294</v>
      </c>
      <c r="D170" s="126" t="s">
        <v>1279</v>
      </c>
      <c r="E170" s="126">
        <v>30</v>
      </c>
      <c r="F170" s="126">
        <v>1</v>
      </c>
      <c r="G170" s="285" t="str">
        <f t="shared" si="45"/>
        <v>30-1</v>
      </c>
      <c r="H170" s="277">
        <v>20</v>
      </c>
      <c r="I170" s="126">
        <v>38</v>
      </c>
      <c r="K170" s="545" t="b">
        <f>IF(I171=1,IF(((VLOOKUP($G170,[1]Depth_Lookup!#REF!,9,FALSE))-(H170/100))=0,"Good",IF(((VLOOKUP($G170,[1]Depth_Lookup!$A$3:$J$550,9,FALSE))-(H170/100))&gt;0,"Too Short","Too Long")))</f>
        <v>0</v>
      </c>
      <c r="L170" s="171">
        <f>(VLOOKUP($G170,Depth_Lookup!$A$3:$J$410,10,FALSE))+(H170/100)</f>
        <v>66.3</v>
      </c>
      <c r="M170" s="171">
        <f>(VLOOKUP($G170,Depth_Lookup!$A$3:$J$410,10,FALSE))+(I170/100)</f>
        <v>66.47999999999999</v>
      </c>
      <c r="N170" s="146" t="s">
        <v>1538</v>
      </c>
      <c r="O170" s="126">
        <v>1</v>
      </c>
      <c r="P170" s="126" t="s">
        <v>853</v>
      </c>
      <c r="Q170" s="126" t="s">
        <v>125</v>
      </c>
      <c r="R170" s="196" t="s">
        <v>1633</v>
      </c>
      <c r="S170" s="126" t="s">
        <v>115</v>
      </c>
      <c r="U170" s="126" t="s">
        <v>108</v>
      </c>
      <c r="V170" s="126" t="s">
        <v>509</v>
      </c>
      <c r="W170" s="126" t="s">
        <v>102</v>
      </c>
      <c r="X170" s="202">
        <v>5</v>
      </c>
      <c r="Y170" s="126" t="s">
        <v>90</v>
      </c>
      <c r="Z170" s="126" t="s">
        <v>91</v>
      </c>
      <c r="AF170" s="196" t="e">
        <v>#N/A</v>
      </c>
      <c r="AI170" s="130">
        <v>79</v>
      </c>
      <c r="AO170" s="130"/>
      <c r="AU170" s="130"/>
      <c r="BA170" s="130">
        <v>20</v>
      </c>
      <c r="BB170" s="126">
        <v>7</v>
      </c>
      <c r="BC170" s="126">
        <v>5</v>
      </c>
      <c r="BD170" s="126" t="s">
        <v>1330</v>
      </c>
      <c r="BE170" s="126" t="s">
        <v>1331</v>
      </c>
      <c r="BG170" s="130"/>
      <c r="BM170" s="130">
        <v>1</v>
      </c>
      <c r="BN170" s="126">
        <v>1</v>
      </c>
      <c r="BO170" s="126">
        <v>0.3</v>
      </c>
      <c r="BP170" s="126" t="s">
        <v>1330</v>
      </c>
      <c r="BQ170" s="126" t="s">
        <v>1331</v>
      </c>
      <c r="BY170" s="130"/>
      <c r="CE170" s="126" t="s">
        <v>1539</v>
      </c>
      <c r="CG170" s="131"/>
      <c r="CH170" s="132" t="s">
        <v>1355</v>
      </c>
      <c r="CI170" s="132">
        <v>100</v>
      </c>
      <c r="CJ170" s="132" t="s">
        <v>514</v>
      </c>
      <c r="CK170" s="133"/>
      <c r="CL170" s="134"/>
      <c r="CM170" s="134"/>
      <c r="CN170" s="134"/>
      <c r="CO170" s="134"/>
      <c r="CP170" s="134"/>
      <c r="CQ170" s="134"/>
      <c r="CR170" s="134"/>
      <c r="CS170" s="134"/>
      <c r="CT170" s="134"/>
      <c r="CU170" s="134"/>
      <c r="CV170" s="134"/>
      <c r="CW170" s="134"/>
      <c r="CX170" s="134"/>
      <c r="CY170" s="134"/>
      <c r="CZ170" s="134"/>
      <c r="DA170" s="134"/>
      <c r="DB170" s="134">
        <v>80</v>
      </c>
      <c r="DD170" s="134"/>
      <c r="DE170" s="134"/>
      <c r="DF170" s="134"/>
      <c r="DG170" s="134"/>
      <c r="DH170" s="134"/>
      <c r="DI170" s="134"/>
      <c r="DJ170" s="134">
        <v>20</v>
      </c>
      <c r="DK170" s="207">
        <v>100</v>
      </c>
      <c r="DL170" s="131"/>
      <c r="DM170" s="134"/>
      <c r="DN170" s="134"/>
      <c r="DO170" s="136"/>
      <c r="DQ170" s="131"/>
      <c r="DR170" s="136"/>
      <c r="DS170" s="131"/>
      <c r="DT170" s="138" t="s">
        <v>1540</v>
      </c>
      <c r="DW170" s="213">
        <v>100</v>
      </c>
      <c r="DX170" s="214" t="e">
        <v>#N/A</v>
      </c>
      <c r="DY170" s="139" t="s">
        <v>1509</v>
      </c>
      <c r="DZ170" s="139" t="s">
        <v>1422</v>
      </c>
      <c r="EA170" s="139"/>
      <c r="ED170" s="229" t="s">
        <v>2517</v>
      </c>
      <c r="EE170" s="140"/>
      <c r="EG170" s="140"/>
      <c r="EI170" s="218" t="e">
        <f>VLOOKUP(EH170,definitions_list_mag!$Y$12:$Z$15,2,FALSE)</f>
        <v>#N/A</v>
      </c>
      <c r="EJ170" s="143"/>
      <c r="EK170" s="221" t="e">
        <f>VLOOKUP(EJ170,definitions_list_mag!$AT$3:$AU$5,2,FALSE)</f>
        <v>#N/A</v>
      </c>
      <c r="EM170" s="109"/>
      <c r="EN170" s="109"/>
      <c r="EZ170" s="192" t="e">
        <f t="shared" si="46"/>
        <v>#DIV/0!</v>
      </c>
      <c r="FA170" s="192" t="e">
        <f t="shared" si="47"/>
        <v>#DIV/0!</v>
      </c>
      <c r="FB170" s="192" t="e">
        <f t="shared" si="48"/>
        <v>#DIV/0!</v>
      </c>
      <c r="FC170" s="192" t="e">
        <f t="shared" si="49"/>
        <v>#DIV/0!</v>
      </c>
      <c r="FD170" s="192" t="e">
        <f t="shared" si="50"/>
        <v>#DIV/0!</v>
      </c>
      <c r="FE170" s="193" t="e">
        <f t="shared" si="51"/>
        <v>#DIV/0!</v>
      </c>
      <c r="FF170" s="194" t="e">
        <f t="shared" si="52"/>
        <v>#DIV/0!</v>
      </c>
      <c r="FG170" s="143"/>
      <c r="FI170" s="778">
        <f t="shared" si="53"/>
        <v>0</v>
      </c>
      <c r="FJ170" s="779" t="e">
        <f t="shared" si="54"/>
        <v>#DIV/0!</v>
      </c>
      <c r="FK170" s="779" t="e">
        <f t="shared" si="55"/>
        <v>#DIV/0!</v>
      </c>
      <c r="FL170" s="780" t="e">
        <f t="shared" si="56"/>
        <v>#DIV/0!</v>
      </c>
      <c r="FM170" s="169" t="e">
        <f t="shared" si="57"/>
        <v>#DIV/0!</v>
      </c>
      <c r="FN170" s="783" t="e">
        <f t="shared" si="58"/>
        <v>#DIV/0!</v>
      </c>
    </row>
    <row r="171" spans="1:1038" ht="18" customHeight="1">
      <c r="A171" s="125" t="s">
        <v>1452</v>
      </c>
      <c r="B171" s="126" t="s">
        <v>1294</v>
      </c>
      <c r="D171" s="126" t="s">
        <v>1279</v>
      </c>
      <c r="E171" s="126">
        <v>30</v>
      </c>
      <c r="F171" s="126">
        <v>1</v>
      </c>
      <c r="G171" s="285" t="str">
        <f t="shared" si="45"/>
        <v>30-1</v>
      </c>
      <c r="H171" s="277">
        <v>38</v>
      </c>
      <c r="I171" s="126">
        <v>53</v>
      </c>
      <c r="K171" s="545" t="b">
        <f>IF(I172=1,IF(((VLOOKUP($G171,[1]Depth_Lookup!#REF!,9,FALSE))-(H171/100))=0,"Good",IF(((VLOOKUP($G171,[1]Depth_Lookup!$A$3:$J$550,9,FALSE))-(H171/100))&gt;0,"Too Short","Too Long")))</f>
        <v>0</v>
      </c>
      <c r="L171" s="171">
        <f>(VLOOKUP($G171,Depth_Lookup!$A$3:$J$410,10,FALSE))+(H171/100)</f>
        <v>66.47999999999999</v>
      </c>
      <c r="M171" s="171">
        <f>(VLOOKUP($G171,Depth_Lookup!$A$3:$J$410,10,FALSE))+(I171/100)</f>
        <v>66.63</v>
      </c>
      <c r="N171" s="146" t="s">
        <v>1538</v>
      </c>
      <c r="P171" s="126" t="s">
        <v>854</v>
      </c>
      <c r="Q171" s="126" t="s">
        <v>111</v>
      </c>
      <c r="R171" s="196" t="s">
        <v>1636</v>
      </c>
      <c r="S171" s="126" t="s">
        <v>98</v>
      </c>
      <c r="U171" s="126" t="s">
        <v>95</v>
      </c>
      <c r="V171" s="126" t="s">
        <v>96</v>
      </c>
      <c r="W171" s="126" t="s">
        <v>99</v>
      </c>
      <c r="X171" s="202">
        <v>2</v>
      </c>
      <c r="Y171" s="126" t="s">
        <v>90</v>
      </c>
      <c r="Z171" s="126" t="s">
        <v>91</v>
      </c>
      <c r="AF171" s="196" t="e">
        <v>#N/A</v>
      </c>
      <c r="AI171" s="130">
        <v>25</v>
      </c>
      <c r="AJ171" s="126">
        <v>0.3</v>
      </c>
      <c r="AK171" s="126">
        <v>0.2</v>
      </c>
      <c r="AL171" s="126" t="s">
        <v>1330</v>
      </c>
      <c r="AM171" s="126" t="s">
        <v>1331</v>
      </c>
      <c r="AO171" s="130">
        <v>32</v>
      </c>
      <c r="AP171" s="126">
        <v>0.2</v>
      </c>
      <c r="AQ171" s="126">
        <v>0.1</v>
      </c>
      <c r="AR171" s="126" t="s">
        <v>110</v>
      </c>
      <c r="AS171" s="126" t="s">
        <v>1331</v>
      </c>
      <c r="AU171" s="130">
        <v>40</v>
      </c>
      <c r="AV171" s="126">
        <v>1</v>
      </c>
      <c r="AW171" s="126">
        <v>0.2</v>
      </c>
      <c r="AX171" s="126" t="s">
        <v>1330</v>
      </c>
      <c r="AY171" s="126" t="s">
        <v>1331</v>
      </c>
      <c r="BA171" s="130"/>
      <c r="BG171" s="130"/>
      <c r="BM171" s="130"/>
      <c r="BY171" s="130">
        <v>3</v>
      </c>
      <c r="BZ171" s="126">
        <v>1</v>
      </c>
      <c r="CA171" s="126">
        <v>0.5</v>
      </c>
      <c r="CB171" s="126" t="s">
        <v>1330</v>
      </c>
      <c r="CC171" s="126" t="s">
        <v>1331</v>
      </c>
      <c r="CG171" s="131"/>
      <c r="CH171" s="132" t="s">
        <v>1541</v>
      </c>
      <c r="CI171" s="132">
        <v>100</v>
      </c>
      <c r="CJ171" s="132" t="s">
        <v>815</v>
      </c>
      <c r="CK171" s="133"/>
      <c r="CL171" s="134"/>
      <c r="CM171" s="134"/>
      <c r="CN171" s="134"/>
      <c r="CO171" s="134"/>
      <c r="CP171" s="134"/>
      <c r="CQ171" s="134"/>
      <c r="CR171" s="134"/>
      <c r="CS171" s="134"/>
      <c r="CT171" s="134"/>
      <c r="CU171" s="134"/>
      <c r="CV171" s="134"/>
      <c r="CW171" s="134"/>
      <c r="CX171" s="134"/>
      <c r="CY171" s="134"/>
      <c r="CZ171" s="134"/>
      <c r="DA171" s="134"/>
      <c r="DB171" s="134">
        <v>50</v>
      </c>
      <c r="DD171" s="134">
        <v>32</v>
      </c>
      <c r="DE171" s="134"/>
      <c r="DF171" s="134"/>
      <c r="DG171" s="134"/>
      <c r="DH171" s="134"/>
      <c r="DI171" s="134"/>
      <c r="DJ171" s="134">
        <v>18</v>
      </c>
      <c r="DK171" s="207">
        <v>100</v>
      </c>
      <c r="DL171" s="131"/>
      <c r="DM171" s="134"/>
      <c r="DN171" s="134"/>
      <c r="DO171" s="136"/>
      <c r="DQ171" s="131"/>
      <c r="DR171" s="136" t="s">
        <v>1518</v>
      </c>
      <c r="DS171" s="131"/>
      <c r="DT171" s="138"/>
      <c r="DU171" s="135" t="s">
        <v>1542</v>
      </c>
      <c r="DV171" s="135" t="s">
        <v>849</v>
      </c>
      <c r="DW171" s="213">
        <v>100</v>
      </c>
      <c r="DX171" s="214" t="e">
        <v>#N/A</v>
      </c>
      <c r="DY171" s="139"/>
      <c r="DZ171" s="139"/>
      <c r="EA171" s="139"/>
      <c r="ED171" s="229" t="s">
        <v>2517</v>
      </c>
      <c r="EE171" s="140"/>
      <c r="EG171" s="140"/>
      <c r="EI171" s="218" t="e">
        <f>VLOOKUP(EH171,definitions_list_mag!$Y$12:$Z$15,2,FALSE)</f>
        <v>#N/A</v>
      </c>
      <c r="EJ171" s="143"/>
      <c r="EK171" s="221" t="e">
        <f>VLOOKUP(EJ171,definitions_list_mag!$AT$3:$AU$5,2,FALSE)</f>
        <v>#N/A</v>
      </c>
      <c r="EM171" s="109"/>
      <c r="EN171" s="109" t="s">
        <v>1447</v>
      </c>
      <c r="EO171" s="144">
        <v>14.1</v>
      </c>
      <c r="EV171" s="112">
        <v>18</v>
      </c>
      <c r="EW171" s="112">
        <v>90</v>
      </c>
      <c r="EX171" s="112">
        <v>15</v>
      </c>
      <c r="EY171" s="112">
        <v>0</v>
      </c>
      <c r="EZ171" s="192">
        <f t="shared" si="46"/>
        <v>-129.51113418900252</v>
      </c>
      <c r="FA171" s="192">
        <f t="shared" si="47"/>
        <v>230.48886581099748</v>
      </c>
      <c r="FB171" s="192">
        <f t="shared" si="48"/>
        <v>67.161476935100112</v>
      </c>
      <c r="FC171" s="192">
        <f t="shared" si="49"/>
        <v>320.48886581099748</v>
      </c>
      <c r="FD171" s="192">
        <f t="shared" si="50"/>
        <v>22.838523064899888</v>
      </c>
      <c r="FE171" s="193">
        <f t="shared" si="51"/>
        <v>50.488865810997481</v>
      </c>
      <c r="FF171" s="194">
        <f t="shared" si="52"/>
        <v>22.838523064899888</v>
      </c>
      <c r="FG171" s="143"/>
      <c r="FH171" s="109" t="s">
        <v>1644</v>
      </c>
      <c r="FI171" s="778">
        <f t="shared" si="53"/>
        <v>14.1</v>
      </c>
      <c r="FJ171" s="779">
        <f t="shared" si="54"/>
        <v>22.838523064899888</v>
      </c>
      <c r="FK171" s="779">
        <f t="shared" si="55"/>
        <v>67.161476935100112</v>
      </c>
      <c r="FL171" s="780">
        <f t="shared" si="56"/>
        <v>1.172188903019727</v>
      </c>
      <c r="FM171" s="169">
        <f t="shared" si="57"/>
        <v>0.92160239546045997</v>
      </c>
      <c r="FN171" s="783">
        <f t="shared" si="58"/>
        <v>12.994593775992485</v>
      </c>
    </row>
    <row r="172" spans="1:1038" ht="18" customHeight="1">
      <c r="A172" s="125" t="s">
        <v>1452</v>
      </c>
      <c r="B172" s="126" t="s">
        <v>1294</v>
      </c>
      <c r="D172" s="126" t="s">
        <v>1279</v>
      </c>
      <c r="E172" s="126">
        <v>30</v>
      </c>
      <c r="F172" s="126">
        <v>1</v>
      </c>
      <c r="G172" s="285" t="str">
        <f t="shared" si="45"/>
        <v>30-1</v>
      </c>
      <c r="H172" s="277">
        <v>53</v>
      </c>
      <c r="I172" s="126">
        <v>83</v>
      </c>
      <c r="K172" s="545" t="b">
        <f>IF(I173=1,IF(((VLOOKUP($G172,[1]Depth_Lookup!#REF!,9,FALSE))-(H172/100))=0,"Good",IF(((VLOOKUP($G172,[1]Depth_Lookup!$A$3:$J$550,9,FALSE))-(H172/100))&gt;0,"Too Short","Too Long")))</f>
        <v>0</v>
      </c>
      <c r="L172" s="171">
        <f>(VLOOKUP($G172,Depth_Lookup!$A$3:$J$410,10,FALSE))+(H172/100)</f>
        <v>66.63</v>
      </c>
      <c r="M172" s="171">
        <f>(VLOOKUP($G172,Depth_Lookup!$A$3:$J$410,10,FALSE))+(I172/100)</f>
        <v>66.929999999999993</v>
      </c>
      <c r="N172" s="146" t="s">
        <v>1538</v>
      </c>
      <c r="O172" s="126">
        <v>1</v>
      </c>
      <c r="P172" s="126" t="s">
        <v>853</v>
      </c>
      <c r="Q172" s="126" t="s">
        <v>125</v>
      </c>
      <c r="R172" s="196" t="s">
        <v>1633</v>
      </c>
      <c r="S172" s="126" t="s">
        <v>98</v>
      </c>
      <c r="T172" s="126" t="s">
        <v>115</v>
      </c>
      <c r="U172" s="126" t="s">
        <v>95</v>
      </c>
      <c r="V172" s="126" t="s">
        <v>96</v>
      </c>
      <c r="W172" s="126" t="s">
        <v>102</v>
      </c>
      <c r="X172" s="202">
        <v>5</v>
      </c>
      <c r="Y172" s="126" t="s">
        <v>90</v>
      </c>
      <c r="Z172" s="126" t="s">
        <v>91</v>
      </c>
      <c r="AF172" s="196" t="e">
        <v>#N/A</v>
      </c>
      <c r="AI172" s="130">
        <v>79</v>
      </c>
      <c r="AO172" s="130"/>
      <c r="AU172" s="130"/>
      <c r="BA172" s="130">
        <v>20</v>
      </c>
      <c r="BB172" s="126">
        <v>7</v>
      </c>
      <c r="BC172" s="126">
        <v>5</v>
      </c>
      <c r="BD172" s="126" t="s">
        <v>1330</v>
      </c>
      <c r="BE172" s="126" t="s">
        <v>1331</v>
      </c>
      <c r="BG172" s="130"/>
      <c r="BM172" s="130">
        <v>1</v>
      </c>
      <c r="BN172" s="126">
        <v>1</v>
      </c>
      <c r="BO172" s="126">
        <v>0.3</v>
      </c>
      <c r="BP172" s="126" t="s">
        <v>1330</v>
      </c>
      <c r="BQ172" s="126" t="s">
        <v>1331</v>
      </c>
      <c r="BY172" s="130"/>
      <c r="CE172" s="126" t="s">
        <v>1543</v>
      </c>
      <c r="CG172" s="131"/>
      <c r="CH172" s="132" t="s">
        <v>1355</v>
      </c>
      <c r="CI172" s="132">
        <v>100</v>
      </c>
      <c r="CJ172" s="132" t="s">
        <v>514</v>
      </c>
      <c r="CK172" s="133"/>
      <c r="CL172" s="134"/>
      <c r="CM172" s="134"/>
      <c r="CN172" s="134"/>
      <c r="CO172" s="134"/>
      <c r="CP172" s="134"/>
      <c r="CQ172" s="134"/>
      <c r="CR172" s="134"/>
      <c r="CS172" s="134"/>
      <c r="CT172" s="134"/>
      <c r="CU172" s="134"/>
      <c r="CV172" s="134"/>
      <c r="CW172" s="134"/>
      <c r="CX172" s="134"/>
      <c r="CY172" s="134"/>
      <c r="CZ172" s="134"/>
      <c r="DA172" s="134"/>
      <c r="DB172" s="134">
        <v>75</v>
      </c>
      <c r="DD172" s="134"/>
      <c r="DE172" s="134"/>
      <c r="DF172" s="134"/>
      <c r="DG172" s="134"/>
      <c r="DH172" s="134"/>
      <c r="DI172" s="134"/>
      <c r="DJ172" s="134">
        <v>25</v>
      </c>
      <c r="DK172" s="207">
        <v>100</v>
      </c>
      <c r="DL172" s="131"/>
      <c r="DM172" s="134"/>
      <c r="DN172" s="134"/>
      <c r="DO172" s="136"/>
      <c r="DQ172" s="131"/>
      <c r="DR172" s="136"/>
      <c r="DS172" s="131"/>
      <c r="DT172" s="138"/>
      <c r="DW172" s="213">
        <v>100</v>
      </c>
      <c r="DX172" s="214" t="e">
        <v>#N/A</v>
      </c>
      <c r="DY172" s="139" t="s">
        <v>1509</v>
      </c>
      <c r="DZ172" s="139" t="s">
        <v>1422</v>
      </c>
      <c r="EA172" s="139"/>
      <c r="ED172" s="229" t="s">
        <v>2517</v>
      </c>
      <c r="EE172" s="140"/>
      <c r="EG172" s="140"/>
      <c r="EI172" s="218" t="e">
        <f>VLOOKUP(EH172,definitions_list_mag!$Y$12:$Z$15,2,FALSE)</f>
        <v>#N/A</v>
      </c>
      <c r="EJ172" s="143"/>
      <c r="EK172" s="221" t="e">
        <f>VLOOKUP(EJ172,definitions_list_mag!$AT$3:$AU$5,2,FALSE)</f>
        <v>#N/A</v>
      </c>
      <c r="EM172" s="109"/>
      <c r="EN172" s="109" t="s">
        <v>1447</v>
      </c>
      <c r="EZ172" s="192" t="e">
        <f t="shared" si="46"/>
        <v>#DIV/0!</v>
      </c>
      <c r="FA172" s="192" t="e">
        <f t="shared" si="47"/>
        <v>#DIV/0!</v>
      </c>
      <c r="FB172" s="192" t="e">
        <f t="shared" si="48"/>
        <v>#DIV/0!</v>
      </c>
      <c r="FC172" s="192" t="e">
        <f t="shared" si="49"/>
        <v>#DIV/0!</v>
      </c>
      <c r="FD172" s="192" t="e">
        <f t="shared" si="50"/>
        <v>#DIV/0!</v>
      </c>
      <c r="FE172" s="193" t="e">
        <f t="shared" si="51"/>
        <v>#DIV/0!</v>
      </c>
      <c r="FF172" s="194" t="e">
        <f t="shared" si="52"/>
        <v>#DIV/0!</v>
      </c>
      <c r="FG172" s="143" t="s">
        <v>1645</v>
      </c>
      <c r="FI172" s="778">
        <f t="shared" si="53"/>
        <v>0</v>
      </c>
      <c r="FJ172" s="779" t="e">
        <f t="shared" si="54"/>
        <v>#DIV/0!</v>
      </c>
      <c r="FK172" s="779" t="e">
        <f t="shared" si="55"/>
        <v>#DIV/0!</v>
      </c>
      <c r="FL172" s="780" t="e">
        <f t="shared" si="56"/>
        <v>#DIV/0!</v>
      </c>
      <c r="FM172" s="169" t="e">
        <f t="shared" si="57"/>
        <v>#DIV/0!</v>
      </c>
      <c r="FN172" s="783" t="e">
        <f t="shared" si="58"/>
        <v>#DIV/0!</v>
      </c>
    </row>
    <row r="173" spans="1:1038" s="288" customFormat="1" ht="18" customHeight="1">
      <c r="A173" s="352" t="s">
        <v>1452</v>
      </c>
      <c r="B173" s="227" t="s">
        <v>1294</v>
      </c>
      <c r="C173" s="227"/>
      <c r="D173" s="227" t="s">
        <v>1279</v>
      </c>
      <c r="E173" s="227">
        <v>30</v>
      </c>
      <c r="F173" s="227">
        <v>1</v>
      </c>
      <c r="G173" s="285" t="str">
        <f t="shared" si="45"/>
        <v>30-1</v>
      </c>
      <c r="H173" s="278">
        <v>83</v>
      </c>
      <c r="I173" s="227">
        <v>89.5</v>
      </c>
      <c r="J173" s="226"/>
      <c r="K173" s="545" t="b">
        <f>IF(I174=1,IF(((VLOOKUP($G173,[1]Depth_Lookup!#REF!,9,FALSE))-(H173/100))=0,"Good",IF(((VLOOKUP($G173,[1]Depth_Lookup!$A$3:$J$550,9,FALSE))-(H173/100))&gt;0,"Too Short","Too Long")))</f>
        <v>0</v>
      </c>
      <c r="L173" s="171">
        <f>(VLOOKUP($G173,Depth_Lookup!$A$3:$J$410,10,FALSE))+(H173/100)</f>
        <v>66.929999999999993</v>
      </c>
      <c r="M173" s="171">
        <f>(VLOOKUP($G173,Depth_Lookup!$A$3:$J$410,10,FALSE))+(I173/100)</f>
        <v>66.99499999999999</v>
      </c>
      <c r="N173" s="353" t="s">
        <v>1544</v>
      </c>
      <c r="O173" s="227">
        <v>1</v>
      </c>
      <c r="P173" s="227" t="s">
        <v>853</v>
      </c>
      <c r="Q173" s="227" t="s">
        <v>125</v>
      </c>
      <c r="R173" s="286" t="s">
        <v>1633</v>
      </c>
      <c r="S173" s="227" t="s">
        <v>115</v>
      </c>
      <c r="T173" s="227" t="s">
        <v>700</v>
      </c>
      <c r="U173" s="227" t="s">
        <v>108</v>
      </c>
      <c r="V173" s="227" t="s">
        <v>509</v>
      </c>
      <c r="W173" s="227" t="s">
        <v>102</v>
      </c>
      <c r="X173" s="287">
        <v>5</v>
      </c>
      <c r="Y173" s="227" t="s">
        <v>90</v>
      </c>
      <c r="Z173" s="227" t="s">
        <v>91</v>
      </c>
      <c r="AA173" s="227"/>
      <c r="AB173" s="227"/>
      <c r="AC173" s="227"/>
      <c r="AD173" s="227"/>
      <c r="AE173" s="233"/>
      <c r="AF173" s="286" t="e">
        <v>#N/A</v>
      </c>
      <c r="AG173" s="237"/>
      <c r="AH173" s="227"/>
      <c r="AI173" s="240">
        <v>75</v>
      </c>
      <c r="AJ173" s="227"/>
      <c r="AK173" s="227"/>
      <c r="AL173" s="227"/>
      <c r="AM173" s="227"/>
      <c r="AN173" s="227"/>
      <c r="AO173" s="240"/>
      <c r="AP173" s="227"/>
      <c r="AQ173" s="227"/>
      <c r="AR173" s="227"/>
      <c r="AS173" s="227"/>
      <c r="AT173" s="227"/>
      <c r="AU173" s="240"/>
      <c r="AV173" s="227"/>
      <c r="AW173" s="227"/>
      <c r="AX173" s="227"/>
      <c r="AY173" s="227"/>
      <c r="AZ173" s="227"/>
      <c r="BA173" s="240">
        <v>25</v>
      </c>
      <c r="BB173" s="227">
        <v>5</v>
      </c>
      <c r="BC173" s="227">
        <v>5</v>
      </c>
      <c r="BD173" s="227" t="s">
        <v>1330</v>
      </c>
      <c r="BE173" s="227" t="s">
        <v>1331</v>
      </c>
      <c r="BF173" s="227"/>
      <c r="BG173" s="240"/>
      <c r="BH173" s="227"/>
      <c r="BI173" s="227"/>
      <c r="BJ173" s="227"/>
      <c r="BK173" s="227"/>
      <c r="BL173" s="227"/>
      <c r="BM173" s="240"/>
      <c r="BN173" s="227"/>
      <c r="BO173" s="227"/>
      <c r="BP173" s="227"/>
      <c r="BQ173" s="227"/>
      <c r="BR173" s="227"/>
      <c r="BS173" s="227"/>
      <c r="BT173" s="227"/>
      <c r="BU173" s="227"/>
      <c r="BV173" s="227"/>
      <c r="BW173" s="227"/>
      <c r="BX173" s="227"/>
      <c r="BY173" s="240"/>
      <c r="BZ173" s="227"/>
      <c r="CA173" s="227"/>
      <c r="CB173" s="227"/>
      <c r="CC173" s="227"/>
      <c r="CD173" s="227"/>
      <c r="CE173" s="227"/>
      <c r="CF173" s="227"/>
      <c r="CG173" s="148"/>
      <c r="CH173" s="149" t="s">
        <v>1513</v>
      </c>
      <c r="CI173" s="149">
        <v>100</v>
      </c>
      <c r="CJ173" s="149" t="s">
        <v>514</v>
      </c>
      <c r="CL173" s="152"/>
      <c r="CM173" s="152"/>
      <c r="CN173" s="152"/>
      <c r="CO173" s="152"/>
      <c r="CP173" s="152"/>
      <c r="CQ173" s="152"/>
      <c r="CR173" s="152"/>
      <c r="CS173" s="152"/>
      <c r="CT173" s="152"/>
      <c r="CU173" s="152"/>
      <c r="CV173" s="152"/>
      <c r="CW173" s="152"/>
      <c r="CX173" s="152"/>
      <c r="CY173" s="152"/>
      <c r="CZ173" s="152"/>
      <c r="DA173" s="152"/>
      <c r="DB173" s="152">
        <v>72</v>
      </c>
      <c r="DC173" s="229"/>
      <c r="DD173" s="152"/>
      <c r="DE173" s="152"/>
      <c r="DF173" s="152"/>
      <c r="DG173" s="152"/>
      <c r="DH173" s="152"/>
      <c r="DI173" s="152"/>
      <c r="DJ173" s="152">
        <v>28</v>
      </c>
      <c r="DK173" s="208">
        <v>100</v>
      </c>
      <c r="DL173" s="148"/>
      <c r="DM173" s="152"/>
      <c r="DN173" s="152"/>
      <c r="DO173" s="153"/>
      <c r="DQ173" s="148"/>
      <c r="DR173" s="153"/>
      <c r="DS173" s="148"/>
      <c r="DT173" s="261" t="s">
        <v>1545</v>
      </c>
      <c r="DU173" s="229"/>
      <c r="DV173" s="229"/>
      <c r="DW173" s="290">
        <v>100</v>
      </c>
      <c r="DX173" s="291" t="e">
        <v>#N/A</v>
      </c>
      <c r="DY173" s="154" t="s">
        <v>1509</v>
      </c>
      <c r="DZ173" s="154" t="s">
        <v>1536</v>
      </c>
      <c r="EA173" s="154"/>
      <c r="EB173" s="229"/>
      <c r="EC173" s="292"/>
      <c r="ED173" s="229" t="s">
        <v>2517</v>
      </c>
      <c r="EE173" s="293"/>
      <c r="EF173" s="294"/>
      <c r="EG173" s="293"/>
      <c r="EH173" s="295"/>
      <c r="EI173" s="296" t="e">
        <f>VLOOKUP(EH173,definitions_list_mag!$Y$12:$Z$15,2,FALSE)</f>
        <v>#N/A</v>
      </c>
      <c r="EJ173" s="297"/>
      <c r="EK173" s="298" t="e">
        <f>VLOOKUP(EJ173,definitions_list_mag!$AT$3:$AU$5,2,FALSE)</f>
        <v>#N/A</v>
      </c>
      <c r="EL173" s="293"/>
      <c r="EM173" s="295"/>
      <c r="EN173" s="295"/>
      <c r="EO173" s="321"/>
      <c r="EP173" s="321"/>
      <c r="EQ173" s="321"/>
      <c r="ER173" s="321"/>
      <c r="ES173" s="321"/>
      <c r="ET173" s="321"/>
      <c r="EU173" s="321"/>
      <c r="EV173" s="322"/>
      <c r="EW173" s="322"/>
      <c r="EX173" s="322"/>
      <c r="EY173" s="322"/>
      <c r="EZ173" s="192" t="e">
        <f t="shared" si="46"/>
        <v>#DIV/0!</v>
      </c>
      <c r="FA173" s="192" t="e">
        <f t="shared" si="47"/>
        <v>#DIV/0!</v>
      </c>
      <c r="FB173" s="192" t="e">
        <f t="shared" si="48"/>
        <v>#DIV/0!</v>
      </c>
      <c r="FC173" s="192" t="e">
        <f t="shared" si="49"/>
        <v>#DIV/0!</v>
      </c>
      <c r="FD173" s="192" t="e">
        <f t="shared" si="50"/>
        <v>#DIV/0!</v>
      </c>
      <c r="FE173" s="193" t="e">
        <f t="shared" si="51"/>
        <v>#DIV/0!</v>
      </c>
      <c r="FF173" s="194" t="e">
        <f t="shared" si="52"/>
        <v>#DIV/0!</v>
      </c>
      <c r="FG173" s="297"/>
      <c r="FH173" s="295"/>
      <c r="FI173" s="778">
        <f t="shared" si="53"/>
        <v>0</v>
      </c>
      <c r="FJ173" s="779" t="e">
        <f t="shared" si="54"/>
        <v>#DIV/0!</v>
      </c>
      <c r="FK173" s="779" t="e">
        <f t="shared" si="55"/>
        <v>#DIV/0!</v>
      </c>
      <c r="FL173" s="780" t="e">
        <f t="shared" si="56"/>
        <v>#DIV/0!</v>
      </c>
      <c r="FM173" s="169" t="e">
        <f t="shared" si="57"/>
        <v>#DIV/0!</v>
      </c>
      <c r="FN173" s="783" t="e">
        <f t="shared" si="58"/>
        <v>#DIV/0!</v>
      </c>
      <c r="FO173" s="227"/>
      <c r="FP173" s="227"/>
      <c r="FQ173" s="227"/>
      <c r="FR173" s="227"/>
      <c r="FS173" s="227"/>
      <c r="FT173" s="227"/>
      <c r="FU173" s="227"/>
      <c r="FV173" s="227"/>
      <c r="FW173" s="227"/>
      <c r="FX173" s="227"/>
      <c r="FY173" s="227"/>
      <c r="FZ173" s="227"/>
      <c r="GA173" s="227"/>
      <c r="GB173" s="227"/>
      <c r="GC173" s="227"/>
      <c r="GD173" s="227"/>
      <c r="GE173" s="227"/>
      <c r="GF173" s="227"/>
      <c r="GG173" s="227"/>
      <c r="GH173" s="227"/>
      <c r="GI173" s="227"/>
      <c r="GJ173" s="227"/>
      <c r="GK173" s="227"/>
      <c r="GL173" s="227"/>
      <c r="GM173" s="227"/>
      <c r="GN173" s="227"/>
      <c r="GO173" s="227"/>
      <c r="GP173" s="227"/>
      <c r="GQ173" s="227"/>
      <c r="GR173" s="227"/>
      <c r="GS173" s="227"/>
      <c r="GT173" s="227"/>
      <c r="GU173" s="227"/>
      <c r="GV173" s="227"/>
      <c r="GW173" s="227"/>
      <c r="GX173" s="227"/>
      <c r="GY173" s="227"/>
      <c r="GZ173" s="227"/>
      <c r="HA173" s="227"/>
      <c r="HB173" s="227"/>
      <c r="HC173" s="227"/>
      <c r="HD173" s="227"/>
      <c r="HE173" s="227"/>
      <c r="HF173" s="227"/>
      <c r="HG173" s="227"/>
      <c r="HH173" s="227"/>
      <c r="HI173" s="227"/>
      <c r="HJ173" s="227"/>
      <c r="HK173" s="227"/>
      <c r="HL173" s="227"/>
      <c r="HM173" s="227"/>
      <c r="HN173" s="227"/>
      <c r="HO173" s="227"/>
      <c r="HP173" s="227"/>
      <c r="HQ173" s="227"/>
      <c r="HR173" s="227"/>
      <c r="HS173" s="227"/>
      <c r="HT173" s="227"/>
      <c r="HU173" s="227"/>
      <c r="HV173" s="227"/>
      <c r="HW173" s="227"/>
      <c r="HX173" s="227"/>
      <c r="HY173" s="227"/>
      <c r="HZ173" s="227"/>
      <c r="IA173" s="227"/>
      <c r="IB173" s="227"/>
      <c r="IC173" s="227"/>
      <c r="ID173" s="227"/>
      <c r="IE173" s="227"/>
      <c r="IF173" s="227"/>
      <c r="IG173" s="227"/>
      <c r="IH173" s="227"/>
      <c r="II173" s="227"/>
      <c r="IJ173" s="227"/>
      <c r="IK173" s="227"/>
      <c r="IL173" s="227"/>
      <c r="IM173" s="227"/>
      <c r="IN173" s="227"/>
      <c r="IO173" s="227"/>
      <c r="IP173" s="227"/>
      <c r="IQ173" s="227"/>
      <c r="IR173" s="227"/>
      <c r="IS173" s="227"/>
      <c r="IT173" s="227"/>
      <c r="IU173" s="227"/>
      <c r="IV173" s="227"/>
      <c r="IW173" s="227"/>
      <c r="IX173" s="227"/>
      <c r="IY173" s="227"/>
      <c r="IZ173" s="227"/>
      <c r="JA173" s="227"/>
      <c r="JB173" s="227"/>
      <c r="JC173" s="227"/>
      <c r="JD173" s="227"/>
      <c r="JE173" s="227"/>
      <c r="JF173" s="227"/>
      <c r="JG173" s="227"/>
      <c r="JH173" s="227"/>
      <c r="JI173" s="227"/>
      <c r="JJ173" s="227"/>
      <c r="JK173" s="227"/>
      <c r="JL173" s="227"/>
      <c r="JM173" s="227"/>
      <c r="JN173" s="227"/>
      <c r="JO173" s="227"/>
      <c r="JP173" s="227"/>
      <c r="JQ173" s="227"/>
      <c r="JR173" s="227"/>
      <c r="JS173" s="227"/>
      <c r="JT173" s="227"/>
      <c r="JU173" s="227"/>
      <c r="JV173" s="227"/>
      <c r="JW173" s="227"/>
      <c r="JX173" s="227"/>
      <c r="JY173" s="227"/>
      <c r="JZ173" s="227"/>
      <c r="KA173" s="227"/>
      <c r="KB173" s="227"/>
      <c r="KC173" s="227"/>
      <c r="KD173" s="227"/>
      <c r="KE173" s="227"/>
      <c r="KF173" s="227"/>
      <c r="KG173" s="227"/>
      <c r="KH173" s="227"/>
      <c r="KI173" s="227"/>
      <c r="KJ173" s="227"/>
      <c r="KK173" s="227"/>
      <c r="KL173" s="227"/>
      <c r="KM173" s="227"/>
      <c r="KN173" s="227"/>
      <c r="KO173" s="227"/>
      <c r="KP173" s="227"/>
      <c r="KQ173" s="227"/>
      <c r="KR173" s="227"/>
      <c r="KS173" s="227"/>
      <c r="KT173" s="227"/>
      <c r="KU173" s="227"/>
      <c r="KV173" s="227"/>
      <c r="KW173" s="227"/>
      <c r="KX173" s="227"/>
      <c r="KY173" s="227"/>
      <c r="KZ173" s="227"/>
      <c r="LA173" s="227"/>
      <c r="LB173" s="227"/>
      <c r="LC173" s="227"/>
      <c r="LD173" s="227"/>
      <c r="LE173" s="227"/>
      <c r="LF173" s="227"/>
      <c r="LG173" s="227"/>
      <c r="LH173" s="227"/>
      <c r="LI173" s="227"/>
      <c r="LJ173" s="227"/>
      <c r="LK173" s="227"/>
      <c r="LL173" s="227"/>
      <c r="LM173" s="227"/>
      <c r="LN173" s="227"/>
      <c r="LO173" s="227"/>
      <c r="LP173" s="227"/>
      <c r="LQ173" s="227"/>
      <c r="LR173" s="227"/>
      <c r="LS173" s="227"/>
      <c r="LT173" s="227"/>
      <c r="LU173" s="227"/>
      <c r="LV173" s="227"/>
      <c r="LW173" s="227"/>
      <c r="LX173" s="227"/>
      <c r="LY173" s="227"/>
      <c r="LZ173" s="227"/>
      <c r="MA173" s="227"/>
      <c r="MB173" s="227"/>
      <c r="MC173" s="227"/>
      <c r="MD173" s="227"/>
      <c r="ME173" s="227"/>
      <c r="MF173" s="227"/>
      <c r="MG173" s="227"/>
      <c r="MH173" s="227"/>
      <c r="MI173" s="227"/>
      <c r="MJ173" s="227"/>
      <c r="MK173" s="227"/>
      <c r="ML173" s="227"/>
      <c r="MM173" s="227"/>
      <c r="MN173" s="227"/>
      <c r="MO173" s="227"/>
      <c r="MP173" s="227"/>
      <c r="MQ173" s="227"/>
      <c r="MR173" s="227"/>
      <c r="MS173" s="227"/>
      <c r="MT173" s="227"/>
      <c r="MU173" s="227"/>
      <c r="MV173" s="227"/>
      <c r="MW173" s="227"/>
      <c r="MX173" s="227"/>
      <c r="MY173" s="227"/>
      <c r="MZ173" s="227"/>
      <c r="NA173" s="227"/>
      <c r="NB173" s="227"/>
      <c r="NC173" s="227"/>
      <c r="ND173" s="227"/>
      <c r="NE173" s="227"/>
      <c r="NF173" s="227"/>
      <c r="NG173" s="227"/>
      <c r="NH173" s="227"/>
      <c r="NI173" s="227"/>
      <c r="NJ173" s="227"/>
      <c r="NK173" s="227"/>
      <c r="NL173" s="227"/>
      <c r="NM173" s="227"/>
      <c r="NN173" s="227"/>
      <c r="NO173" s="227"/>
      <c r="NP173" s="227"/>
      <c r="NQ173" s="227"/>
      <c r="NR173" s="227"/>
      <c r="NS173" s="227"/>
      <c r="NT173" s="227"/>
      <c r="NU173" s="227"/>
      <c r="NV173" s="227"/>
      <c r="NW173" s="227"/>
      <c r="NX173" s="227"/>
      <c r="NY173" s="227"/>
      <c r="NZ173" s="227"/>
      <c r="OA173" s="227"/>
      <c r="OB173" s="227"/>
      <c r="OC173" s="227"/>
      <c r="OD173" s="227"/>
      <c r="OE173" s="227"/>
      <c r="OF173" s="227"/>
      <c r="OG173" s="227"/>
      <c r="OH173" s="227"/>
      <c r="OI173" s="227"/>
      <c r="OJ173" s="227"/>
      <c r="OK173" s="227"/>
      <c r="OL173" s="227"/>
      <c r="OM173" s="227"/>
      <c r="ON173" s="227"/>
      <c r="OO173" s="227"/>
      <c r="OP173" s="227"/>
      <c r="OQ173" s="227"/>
      <c r="OR173" s="227"/>
      <c r="OS173" s="227"/>
      <c r="OT173" s="227"/>
      <c r="OU173" s="227"/>
      <c r="OV173" s="227"/>
      <c r="OW173" s="227"/>
      <c r="OX173" s="227"/>
      <c r="OY173" s="227"/>
      <c r="OZ173" s="227"/>
      <c r="PA173" s="227"/>
      <c r="PB173" s="227"/>
      <c r="PC173" s="227"/>
      <c r="PD173" s="227"/>
      <c r="PE173" s="227"/>
      <c r="PF173" s="227"/>
      <c r="PG173" s="227"/>
      <c r="PH173" s="227"/>
      <c r="PI173" s="227"/>
      <c r="PJ173" s="227"/>
      <c r="PK173" s="227"/>
      <c r="PL173" s="227"/>
      <c r="PM173" s="227"/>
      <c r="PN173" s="227"/>
      <c r="PO173" s="227"/>
      <c r="PP173" s="227"/>
      <c r="PQ173" s="227"/>
      <c r="PR173" s="227"/>
      <c r="PS173" s="227"/>
      <c r="PT173" s="227"/>
      <c r="PU173" s="227"/>
      <c r="PV173" s="227"/>
      <c r="PW173" s="227"/>
      <c r="PX173" s="227"/>
      <c r="PY173" s="227"/>
      <c r="PZ173" s="227"/>
      <c r="QA173" s="227"/>
      <c r="QB173" s="227"/>
      <c r="QC173" s="227"/>
      <c r="QD173" s="227"/>
      <c r="QE173" s="227"/>
      <c r="QF173" s="227"/>
      <c r="QG173" s="227"/>
      <c r="QH173" s="227"/>
      <c r="QI173" s="227"/>
      <c r="QJ173" s="227"/>
      <c r="QK173" s="227"/>
      <c r="QL173" s="227"/>
      <c r="QM173" s="227"/>
      <c r="QN173" s="227"/>
      <c r="QO173" s="227"/>
      <c r="QP173" s="227"/>
      <c r="QQ173" s="227"/>
      <c r="QR173" s="227"/>
      <c r="QS173" s="227"/>
      <c r="QT173" s="227"/>
      <c r="QU173" s="227"/>
      <c r="QV173" s="227"/>
      <c r="QW173" s="227"/>
      <c r="QX173" s="227"/>
      <c r="QY173" s="227"/>
      <c r="QZ173" s="227"/>
      <c r="RA173" s="227"/>
      <c r="RB173" s="227"/>
      <c r="RC173" s="227"/>
      <c r="RD173" s="227"/>
      <c r="RE173" s="227"/>
      <c r="RF173" s="227"/>
      <c r="RG173" s="227"/>
      <c r="RH173" s="227"/>
      <c r="RI173" s="227"/>
      <c r="RJ173" s="227"/>
      <c r="RK173" s="227"/>
      <c r="RL173" s="227"/>
      <c r="RM173" s="227"/>
      <c r="RN173" s="227"/>
      <c r="RO173" s="227"/>
      <c r="RP173" s="227"/>
      <c r="RQ173" s="227"/>
      <c r="RR173" s="227"/>
      <c r="RS173" s="227"/>
      <c r="RT173" s="227"/>
      <c r="RU173" s="227"/>
      <c r="RV173" s="227"/>
      <c r="RW173" s="227"/>
      <c r="RX173" s="227"/>
      <c r="RY173" s="227"/>
      <c r="RZ173" s="227"/>
      <c r="SA173" s="227"/>
      <c r="SB173" s="227"/>
      <c r="SC173" s="227"/>
      <c r="SD173" s="227"/>
      <c r="SE173" s="227"/>
      <c r="SF173" s="227"/>
      <c r="SG173" s="227"/>
      <c r="SH173" s="227"/>
      <c r="SI173" s="227"/>
      <c r="SJ173" s="227"/>
      <c r="SK173" s="227"/>
      <c r="SL173" s="227"/>
      <c r="SM173" s="227"/>
      <c r="SN173" s="227"/>
      <c r="SO173" s="227"/>
      <c r="SP173" s="227"/>
      <c r="SQ173" s="227"/>
      <c r="SR173" s="227"/>
      <c r="SS173" s="227"/>
      <c r="ST173" s="227"/>
      <c r="SU173" s="227"/>
      <c r="SV173" s="227"/>
      <c r="SW173" s="227"/>
      <c r="SX173" s="227"/>
      <c r="SY173" s="227"/>
      <c r="SZ173" s="227"/>
      <c r="TA173" s="227"/>
      <c r="TB173" s="227"/>
      <c r="TC173" s="227"/>
      <c r="TD173" s="227"/>
      <c r="TE173" s="227"/>
      <c r="TF173" s="227"/>
      <c r="TG173" s="227"/>
      <c r="TH173" s="227"/>
      <c r="TI173" s="227"/>
      <c r="TJ173" s="227"/>
      <c r="TK173" s="227"/>
      <c r="TL173" s="227"/>
      <c r="TM173" s="227"/>
      <c r="TN173" s="227"/>
      <c r="TO173" s="227"/>
      <c r="TP173" s="227"/>
      <c r="TQ173" s="227"/>
      <c r="TR173" s="227"/>
      <c r="TS173" s="227"/>
      <c r="TT173" s="227"/>
      <c r="TU173" s="227"/>
      <c r="TV173" s="227"/>
      <c r="TW173" s="227"/>
      <c r="TX173" s="227"/>
      <c r="TY173" s="227"/>
      <c r="TZ173" s="227"/>
      <c r="UA173" s="227"/>
      <c r="UB173" s="227"/>
      <c r="UC173" s="227"/>
      <c r="UD173" s="227"/>
      <c r="UE173" s="227"/>
      <c r="UF173" s="227"/>
      <c r="UG173" s="227"/>
      <c r="UH173" s="227"/>
      <c r="UI173" s="227"/>
      <c r="UJ173" s="227"/>
      <c r="UK173" s="227"/>
      <c r="UL173" s="227"/>
      <c r="UM173" s="227"/>
      <c r="UN173" s="227"/>
      <c r="UO173" s="227"/>
      <c r="UP173" s="227"/>
      <c r="UQ173" s="227"/>
      <c r="UR173" s="227"/>
      <c r="US173" s="227"/>
      <c r="UT173" s="227"/>
      <c r="UU173" s="227"/>
      <c r="UV173" s="227"/>
      <c r="UW173" s="227"/>
      <c r="UX173" s="227"/>
      <c r="UY173" s="227"/>
      <c r="UZ173" s="227"/>
      <c r="VA173" s="227"/>
      <c r="VB173" s="227"/>
      <c r="VC173" s="227"/>
      <c r="VD173" s="227"/>
      <c r="VE173" s="227"/>
      <c r="VF173" s="227"/>
      <c r="VG173" s="227"/>
      <c r="VH173" s="227"/>
      <c r="VI173" s="227"/>
      <c r="VJ173" s="227"/>
      <c r="VK173" s="227"/>
      <c r="VL173" s="227"/>
      <c r="VM173" s="227"/>
      <c r="VN173" s="227"/>
      <c r="VO173" s="227"/>
      <c r="VP173" s="227"/>
      <c r="VQ173" s="227"/>
      <c r="VR173" s="227"/>
      <c r="VS173" s="227"/>
      <c r="VT173" s="227"/>
      <c r="VU173" s="227"/>
      <c r="VV173" s="227"/>
      <c r="VW173" s="227"/>
      <c r="VX173" s="227"/>
      <c r="VY173" s="227"/>
      <c r="VZ173" s="227"/>
      <c r="WA173" s="227"/>
      <c r="WB173" s="227"/>
      <c r="WC173" s="227"/>
      <c r="WD173" s="227"/>
      <c r="WE173" s="227"/>
      <c r="WF173" s="227"/>
      <c r="WG173" s="227"/>
      <c r="WH173" s="227"/>
      <c r="WI173" s="227"/>
      <c r="WJ173" s="227"/>
      <c r="WK173" s="227"/>
      <c r="WL173" s="227"/>
      <c r="WM173" s="227"/>
      <c r="WN173" s="227"/>
      <c r="WO173" s="227"/>
      <c r="WP173" s="227"/>
      <c r="WQ173" s="227"/>
      <c r="WR173" s="227"/>
      <c r="WS173" s="227"/>
      <c r="WT173" s="227"/>
      <c r="WU173" s="227"/>
      <c r="WV173" s="227"/>
      <c r="WW173" s="227"/>
      <c r="WX173" s="227"/>
      <c r="WY173" s="227"/>
      <c r="WZ173" s="227"/>
      <c r="XA173" s="227"/>
      <c r="XB173" s="227"/>
      <c r="XC173" s="227"/>
      <c r="XD173" s="227"/>
      <c r="XE173" s="227"/>
      <c r="XF173" s="227"/>
      <c r="XG173" s="227"/>
      <c r="XH173" s="227"/>
      <c r="XI173" s="227"/>
      <c r="XJ173" s="227"/>
      <c r="XK173" s="227"/>
      <c r="XL173" s="227"/>
      <c r="XM173" s="227"/>
      <c r="XN173" s="227"/>
      <c r="XO173" s="227"/>
      <c r="XP173" s="227"/>
      <c r="XQ173" s="227"/>
      <c r="XR173" s="227"/>
      <c r="XS173" s="227"/>
      <c r="XT173" s="227"/>
      <c r="XU173" s="227"/>
      <c r="XV173" s="227"/>
      <c r="XW173" s="227"/>
      <c r="XX173" s="227"/>
      <c r="XY173" s="227"/>
      <c r="XZ173" s="227"/>
      <c r="YA173" s="227"/>
      <c r="YB173" s="227"/>
      <c r="YC173" s="227"/>
      <c r="YD173" s="227"/>
      <c r="YE173" s="227"/>
      <c r="YF173" s="227"/>
      <c r="YG173" s="227"/>
      <c r="YH173" s="227"/>
      <c r="YI173" s="227"/>
      <c r="YJ173" s="227"/>
      <c r="YK173" s="227"/>
      <c r="YL173" s="227"/>
      <c r="YM173" s="227"/>
      <c r="YN173" s="227"/>
      <c r="YO173" s="227"/>
      <c r="YP173" s="227"/>
      <c r="YQ173" s="227"/>
      <c r="YR173" s="227"/>
      <c r="YS173" s="227"/>
      <c r="YT173" s="227"/>
      <c r="YU173" s="227"/>
      <c r="YV173" s="227"/>
      <c r="YW173" s="227"/>
      <c r="YX173" s="227"/>
      <c r="YY173" s="227"/>
      <c r="YZ173" s="227"/>
      <c r="ZA173" s="227"/>
      <c r="ZB173" s="227"/>
      <c r="ZC173" s="227"/>
      <c r="ZD173" s="227"/>
      <c r="ZE173" s="227"/>
      <c r="ZF173" s="227"/>
      <c r="ZG173" s="227"/>
      <c r="ZH173" s="227"/>
      <c r="ZI173" s="227"/>
      <c r="ZJ173" s="227"/>
      <c r="ZK173" s="227"/>
      <c r="ZL173" s="227"/>
      <c r="ZM173" s="227"/>
      <c r="ZN173" s="227"/>
      <c r="ZO173" s="227"/>
      <c r="ZP173" s="227"/>
      <c r="ZQ173" s="227"/>
      <c r="ZR173" s="227"/>
      <c r="ZS173" s="227"/>
      <c r="ZT173" s="227"/>
      <c r="ZU173" s="227"/>
      <c r="ZV173" s="227"/>
      <c r="ZW173" s="227"/>
      <c r="ZX173" s="227"/>
      <c r="ZY173" s="227"/>
      <c r="ZZ173" s="227"/>
      <c r="AAA173" s="227"/>
      <c r="AAB173" s="227"/>
      <c r="AAC173" s="227"/>
      <c r="AAD173" s="227"/>
      <c r="AAE173" s="227"/>
      <c r="AAF173" s="227"/>
      <c r="AAG173" s="227"/>
      <c r="AAH173" s="227"/>
      <c r="AAI173" s="227"/>
      <c r="AAJ173" s="227"/>
      <c r="AAK173" s="227"/>
      <c r="AAL173" s="227"/>
      <c r="AAM173" s="227"/>
      <c r="AAN173" s="227"/>
      <c r="AAO173" s="227"/>
      <c r="AAP173" s="227"/>
      <c r="AAQ173" s="227"/>
      <c r="AAR173" s="227"/>
      <c r="AAS173" s="227"/>
      <c r="AAT173" s="227"/>
      <c r="AAU173" s="227"/>
      <c r="AAV173" s="227"/>
      <c r="AAW173" s="227"/>
      <c r="AAX173" s="227"/>
      <c r="AAY173" s="227"/>
      <c r="AAZ173" s="227"/>
      <c r="ABA173" s="227"/>
      <c r="ABB173" s="227"/>
      <c r="ABC173" s="227"/>
      <c r="ABD173" s="227"/>
      <c r="ABE173" s="227"/>
      <c r="ABF173" s="227"/>
      <c r="ABG173" s="227"/>
      <c r="ABH173" s="227"/>
      <c r="ABI173" s="227"/>
      <c r="ABJ173" s="227"/>
      <c r="ABK173" s="227"/>
      <c r="ABL173" s="227"/>
      <c r="ABM173" s="227"/>
      <c r="ABN173" s="227"/>
      <c r="ABO173" s="227"/>
      <c r="ABP173" s="227"/>
      <c r="ABQ173" s="227"/>
      <c r="ABR173" s="227"/>
      <c r="ABS173" s="227"/>
      <c r="ABT173" s="227"/>
      <c r="ABU173" s="227"/>
      <c r="ABV173" s="227"/>
      <c r="ABW173" s="227"/>
      <c r="ABX173" s="227"/>
      <c r="ABY173" s="227"/>
      <c r="ABZ173" s="227"/>
      <c r="ACA173" s="227"/>
      <c r="ACB173" s="227"/>
      <c r="ACC173" s="227"/>
      <c r="ACD173" s="227"/>
      <c r="ACE173" s="227"/>
      <c r="ACF173" s="227"/>
      <c r="ACG173" s="227"/>
      <c r="ACH173" s="227"/>
      <c r="ACI173" s="227"/>
      <c r="ACJ173" s="227"/>
      <c r="ACK173" s="227"/>
      <c r="ACL173" s="227"/>
      <c r="ACM173" s="227"/>
      <c r="ACN173" s="227"/>
      <c r="ACO173" s="227"/>
      <c r="ACP173" s="227"/>
      <c r="ACQ173" s="227"/>
      <c r="ACR173" s="227"/>
      <c r="ACS173" s="227"/>
      <c r="ACT173" s="227"/>
      <c r="ACU173" s="227"/>
      <c r="ACV173" s="227"/>
      <c r="ACW173" s="227"/>
      <c r="ACX173" s="227"/>
      <c r="ACY173" s="227"/>
      <c r="ACZ173" s="227"/>
      <c r="ADA173" s="227"/>
      <c r="ADB173" s="227"/>
      <c r="ADC173" s="227"/>
      <c r="ADD173" s="227"/>
      <c r="ADE173" s="227"/>
      <c r="ADF173" s="227"/>
      <c r="ADG173" s="227"/>
      <c r="ADH173" s="227"/>
      <c r="ADI173" s="227"/>
      <c r="ADJ173" s="227"/>
      <c r="ADK173" s="227"/>
      <c r="ADL173" s="227"/>
      <c r="ADM173" s="227"/>
      <c r="ADN173" s="227"/>
      <c r="ADO173" s="227"/>
      <c r="ADP173" s="227"/>
      <c r="ADQ173" s="227"/>
      <c r="ADR173" s="227"/>
      <c r="ADS173" s="227"/>
      <c r="ADT173" s="227"/>
      <c r="ADU173" s="227"/>
      <c r="ADV173" s="227"/>
      <c r="ADW173" s="227"/>
      <c r="ADX173" s="227"/>
      <c r="ADY173" s="227"/>
      <c r="ADZ173" s="227"/>
      <c r="AEA173" s="227"/>
      <c r="AEB173" s="227"/>
      <c r="AEC173" s="227"/>
      <c r="AED173" s="227"/>
      <c r="AEE173" s="227"/>
      <c r="AEF173" s="227"/>
      <c r="AEG173" s="227"/>
      <c r="AEH173" s="227"/>
      <c r="AEI173" s="227"/>
      <c r="AEJ173" s="227"/>
      <c r="AEK173" s="227"/>
      <c r="AEL173" s="227"/>
      <c r="AEM173" s="227"/>
      <c r="AEN173" s="227"/>
      <c r="AEO173" s="227"/>
      <c r="AEP173" s="227"/>
      <c r="AEQ173" s="227"/>
      <c r="AER173" s="227"/>
      <c r="AES173" s="227"/>
      <c r="AET173" s="227"/>
      <c r="AEU173" s="227"/>
      <c r="AEV173" s="227"/>
      <c r="AEW173" s="227"/>
      <c r="AEX173" s="227"/>
      <c r="AEY173" s="227"/>
      <c r="AEZ173" s="227"/>
      <c r="AFA173" s="227"/>
      <c r="AFB173" s="227"/>
      <c r="AFC173" s="227"/>
      <c r="AFD173" s="227"/>
      <c r="AFE173" s="227"/>
      <c r="AFF173" s="227"/>
      <c r="AFG173" s="227"/>
      <c r="AFH173" s="227"/>
      <c r="AFI173" s="227"/>
      <c r="AFJ173" s="227"/>
      <c r="AFK173" s="227"/>
      <c r="AFL173" s="227"/>
      <c r="AFM173" s="227"/>
      <c r="AFN173" s="227"/>
      <c r="AFO173" s="227"/>
      <c r="AFP173" s="227"/>
      <c r="AFQ173" s="227"/>
      <c r="AFR173" s="227"/>
      <c r="AFS173" s="227"/>
      <c r="AFT173" s="227"/>
      <c r="AFU173" s="227"/>
      <c r="AFV173" s="227"/>
      <c r="AFW173" s="227"/>
      <c r="AFX173" s="227"/>
      <c r="AFY173" s="227"/>
      <c r="AFZ173" s="227"/>
      <c r="AGA173" s="227"/>
      <c r="AGB173" s="227"/>
      <c r="AGC173" s="227"/>
      <c r="AGD173" s="227"/>
      <c r="AGE173" s="227"/>
      <c r="AGF173" s="227"/>
      <c r="AGG173" s="227"/>
      <c r="AGH173" s="227"/>
      <c r="AGI173" s="227"/>
      <c r="AGJ173" s="227"/>
      <c r="AGK173" s="227"/>
      <c r="AGL173" s="227"/>
      <c r="AGM173" s="227"/>
      <c r="AGN173" s="227"/>
      <c r="AGO173" s="227"/>
      <c r="AGP173" s="227"/>
      <c r="AGQ173" s="227"/>
      <c r="AGR173" s="227"/>
      <c r="AGS173" s="227"/>
      <c r="AGT173" s="227"/>
      <c r="AGU173" s="227"/>
      <c r="AGV173" s="227"/>
      <c r="AGW173" s="227"/>
      <c r="AGX173" s="227"/>
      <c r="AGY173" s="227"/>
      <c r="AGZ173" s="227"/>
      <c r="AHA173" s="227"/>
      <c r="AHB173" s="227"/>
      <c r="AHC173" s="227"/>
      <c r="AHD173" s="227"/>
      <c r="AHE173" s="227"/>
      <c r="AHF173" s="227"/>
      <c r="AHG173" s="227"/>
      <c r="AHH173" s="227"/>
      <c r="AHI173" s="227"/>
      <c r="AHJ173" s="227"/>
      <c r="AHK173" s="227"/>
      <c r="AHL173" s="227"/>
      <c r="AHM173" s="227"/>
      <c r="AHN173" s="227"/>
      <c r="AHO173" s="227"/>
      <c r="AHP173" s="227"/>
      <c r="AHQ173" s="227"/>
      <c r="AHR173" s="227"/>
      <c r="AHS173" s="227"/>
      <c r="AHT173" s="227"/>
      <c r="AHU173" s="227"/>
      <c r="AHV173" s="227"/>
      <c r="AHW173" s="227"/>
      <c r="AHX173" s="227"/>
      <c r="AHY173" s="227"/>
      <c r="AHZ173" s="227"/>
      <c r="AIA173" s="227"/>
      <c r="AIB173" s="227"/>
      <c r="AIC173" s="227"/>
      <c r="AID173" s="227"/>
      <c r="AIE173" s="227"/>
      <c r="AIF173" s="227"/>
      <c r="AIG173" s="227"/>
      <c r="AIH173" s="227"/>
      <c r="AII173" s="227"/>
      <c r="AIJ173" s="227"/>
      <c r="AIK173" s="227"/>
      <c r="AIL173" s="227"/>
      <c r="AIM173" s="227"/>
      <c r="AIN173" s="227"/>
      <c r="AIO173" s="227"/>
      <c r="AIP173" s="227"/>
      <c r="AIQ173" s="227"/>
      <c r="AIR173" s="227"/>
      <c r="AIS173" s="227"/>
      <c r="AIT173" s="227"/>
      <c r="AIU173" s="227"/>
      <c r="AIV173" s="227"/>
      <c r="AIW173" s="227"/>
      <c r="AIX173" s="227"/>
      <c r="AIY173" s="227"/>
      <c r="AIZ173" s="227"/>
      <c r="AJA173" s="227"/>
      <c r="AJB173" s="227"/>
      <c r="AJC173" s="227"/>
      <c r="AJD173" s="227"/>
      <c r="AJE173" s="227"/>
      <c r="AJF173" s="227"/>
      <c r="AJG173" s="227"/>
      <c r="AJH173" s="227"/>
      <c r="AJI173" s="227"/>
      <c r="AJJ173" s="227"/>
      <c r="AJK173" s="227"/>
      <c r="AJL173" s="227"/>
      <c r="AJM173" s="227"/>
      <c r="AJN173" s="227"/>
      <c r="AJO173" s="227"/>
      <c r="AJP173" s="227"/>
      <c r="AJQ173" s="227"/>
      <c r="AJR173" s="227"/>
      <c r="AJS173" s="227"/>
      <c r="AJT173" s="227"/>
      <c r="AJU173" s="227"/>
      <c r="AJV173" s="227"/>
      <c r="AJW173" s="227"/>
      <c r="AJX173" s="227"/>
      <c r="AJY173" s="227"/>
      <c r="AJZ173" s="227"/>
      <c r="AKA173" s="227"/>
      <c r="AKB173" s="227"/>
      <c r="AKC173" s="227"/>
      <c r="AKD173" s="227"/>
      <c r="AKE173" s="227"/>
      <c r="AKF173" s="227"/>
      <c r="AKG173" s="227"/>
      <c r="AKH173" s="227"/>
      <c r="AKI173" s="227"/>
      <c r="AKJ173" s="227"/>
      <c r="AKK173" s="227"/>
      <c r="AKL173" s="227"/>
      <c r="AKM173" s="227"/>
      <c r="AKN173" s="227"/>
      <c r="AKO173" s="227"/>
      <c r="AKP173" s="227"/>
      <c r="AKQ173" s="227"/>
      <c r="AKR173" s="227"/>
      <c r="AKS173" s="227"/>
      <c r="AKT173" s="227"/>
      <c r="AKU173" s="227"/>
      <c r="AKV173" s="227"/>
      <c r="AKW173" s="227"/>
      <c r="AKX173" s="227"/>
      <c r="AKY173" s="227"/>
      <c r="AKZ173" s="227"/>
      <c r="ALA173" s="227"/>
      <c r="ALB173" s="227"/>
      <c r="ALC173" s="227"/>
      <c r="ALD173" s="227"/>
      <c r="ALE173" s="227"/>
      <c r="ALF173" s="227"/>
      <c r="ALG173" s="227"/>
      <c r="ALH173" s="227"/>
      <c r="ALI173" s="227"/>
      <c r="ALJ173" s="227"/>
      <c r="ALK173" s="227"/>
      <c r="ALL173" s="227"/>
      <c r="ALM173" s="227"/>
      <c r="ALN173" s="227"/>
      <c r="ALO173" s="227"/>
      <c r="ALP173" s="227"/>
      <c r="ALQ173" s="227"/>
      <c r="ALR173" s="227"/>
      <c r="ALS173" s="227"/>
      <c r="ALT173" s="227"/>
      <c r="ALU173" s="227"/>
      <c r="ALV173" s="227"/>
      <c r="ALW173" s="227"/>
      <c r="ALX173" s="227"/>
      <c r="ALY173" s="227"/>
      <c r="ALZ173" s="227"/>
      <c r="AMA173" s="227"/>
      <c r="AMB173" s="227"/>
      <c r="AMC173" s="227"/>
      <c r="AMD173" s="227"/>
      <c r="AME173" s="227"/>
      <c r="AMF173" s="227"/>
      <c r="AMG173" s="227"/>
      <c r="AMH173" s="227"/>
      <c r="AMI173" s="227"/>
      <c r="AMJ173" s="227"/>
      <c r="AMK173" s="227"/>
      <c r="AML173" s="227"/>
      <c r="AMM173" s="227"/>
      <c r="AMN173" s="227"/>
      <c r="AMO173" s="227"/>
      <c r="AMP173" s="227"/>
      <c r="AMQ173" s="227"/>
      <c r="AMR173" s="227"/>
      <c r="AMS173" s="227"/>
      <c r="AMT173" s="227"/>
      <c r="AMU173" s="227"/>
      <c r="AMV173" s="227"/>
      <c r="AMW173" s="227"/>
      <c r="AMX173" s="227"/>
    </row>
    <row r="174" spans="1:1038" ht="18" customHeight="1">
      <c r="A174" s="125" t="s">
        <v>1452</v>
      </c>
      <c r="B174" s="126" t="s">
        <v>1294</v>
      </c>
      <c r="D174" s="126" t="s">
        <v>1279</v>
      </c>
      <c r="E174" s="126">
        <v>30</v>
      </c>
      <c r="F174" s="126">
        <v>2</v>
      </c>
      <c r="G174" s="285" t="str">
        <f t="shared" si="45"/>
        <v>30-2</v>
      </c>
      <c r="H174" s="277">
        <v>0</v>
      </c>
      <c r="I174" s="126">
        <v>11</v>
      </c>
      <c r="K174" s="545" t="b">
        <f>IF(I175=1,IF(((VLOOKUP($G174,[1]Depth_Lookup!#REF!,9,FALSE))-(H174/100))=0,"Good",IF(((VLOOKUP($G174,[1]Depth_Lookup!$A$3:$J$550,9,FALSE))-(H174/100))&gt;0,"Too Short","Too Long")))</f>
        <v>0</v>
      </c>
      <c r="L174" s="171">
        <f>(VLOOKUP($G174,Depth_Lookup!$A$3:$J$410,10,FALSE))+(H174/100)</f>
        <v>66.995000000000005</v>
      </c>
      <c r="M174" s="171">
        <f>(VLOOKUP($G174,Depth_Lookup!$A$3:$J$410,10,FALSE))+(I174/100)</f>
        <v>67.105000000000004</v>
      </c>
      <c r="N174" s="146" t="s">
        <v>1544</v>
      </c>
      <c r="O174" s="126">
        <v>2</v>
      </c>
      <c r="P174" s="126" t="s">
        <v>853</v>
      </c>
      <c r="Q174" s="126" t="s">
        <v>125</v>
      </c>
      <c r="R174" s="196" t="s">
        <v>1633</v>
      </c>
      <c r="S174" s="126" t="s">
        <v>94</v>
      </c>
      <c r="T174" s="126" t="s">
        <v>115</v>
      </c>
      <c r="W174" s="126" t="s">
        <v>102</v>
      </c>
      <c r="X174" s="202">
        <v>5</v>
      </c>
      <c r="Y174" s="126" t="s">
        <v>90</v>
      </c>
      <c r="Z174" s="126" t="s">
        <v>91</v>
      </c>
      <c r="AF174" s="196" t="e">
        <v>#N/A</v>
      </c>
      <c r="AI174" s="130">
        <v>75</v>
      </c>
      <c r="AO174" s="130"/>
      <c r="AU174" s="130"/>
      <c r="BA174" s="130">
        <v>25</v>
      </c>
      <c r="BB174" s="126">
        <v>4</v>
      </c>
      <c r="BC174" s="126">
        <v>3</v>
      </c>
      <c r="BD174" s="126" t="s">
        <v>1330</v>
      </c>
      <c r="BE174" s="126" t="s">
        <v>1331</v>
      </c>
      <c r="BG174" s="130"/>
      <c r="BM174" s="130"/>
      <c r="BY174" s="130"/>
      <c r="CG174" s="131"/>
      <c r="CH174" s="132" t="s">
        <v>1513</v>
      </c>
      <c r="CI174" s="132">
        <v>100</v>
      </c>
      <c r="CJ174" s="132" t="s">
        <v>514</v>
      </c>
      <c r="CK174" s="133"/>
      <c r="CL174" s="134"/>
      <c r="CM174" s="134"/>
      <c r="CN174" s="134"/>
      <c r="CO174" s="134"/>
      <c r="CP174" s="134"/>
      <c r="CQ174" s="134"/>
      <c r="CR174" s="134"/>
      <c r="CS174" s="134"/>
      <c r="CT174" s="134"/>
      <c r="CU174" s="134"/>
      <c r="CV174" s="134"/>
      <c r="CW174" s="134"/>
      <c r="CX174" s="134"/>
      <c r="CY174" s="134"/>
      <c r="CZ174" s="134"/>
      <c r="DA174" s="134"/>
      <c r="DB174" s="134">
        <v>70</v>
      </c>
      <c r="DD174" s="134"/>
      <c r="DE174" s="134"/>
      <c r="DF174" s="134"/>
      <c r="DG174" s="134"/>
      <c r="DH174" s="134"/>
      <c r="DI174" s="134"/>
      <c r="DJ174" s="134">
        <v>30</v>
      </c>
      <c r="DK174" s="207">
        <v>100</v>
      </c>
      <c r="DL174" s="131"/>
      <c r="DM174" s="134"/>
      <c r="DN174" s="134"/>
      <c r="DO174" s="136"/>
      <c r="DQ174" s="131"/>
      <c r="DR174" s="136"/>
      <c r="DS174" s="131"/>
      <c r="DT174" s="138" t="s">
        <v>1545</v>
      </c>
      <c r="DW174" s="213">
        <v>100</v>
      </c>
      <c r="DX174" s="214" t="e">
        <v>#N/A</v>
      </c>
      <c r="DY174" s="139" t="s">
        <v>1509</v>
      </c>
      <c r="DZ174" s="139" t="s">
        <v>1536</v>
      </c>
      <c r="EA174" s="139"/>
      <c r="ED174" s="229" t="s">
        <v>2517</v>
      </c>
      <c r="EE174" s="140"/>
      <c r="EG174" s="140"/>
      <c r="EI174" s="218" t="e">
        <f>VLOOKUP(EH174,definitions_list_mag!$Y$12:$Z$15,2,FALSE)</f>
        <v>#N/A</v>
      </c>
      <c r="EJ174" s="143"/>
      <c r="EK174" s="221" t="e">
        <f>VLOOKUP(EJ174,definitions_list_mag!$AT$3:$AU$5,2,FALSE)</f>
        <v>#N/A</v>
      </c>
      <c r="EM174" s="109"/>
      <c r="EN174" s="109"/>
      <c r="EZ174" s="192" t="e">
        <f t="shared" si="46"/>
        <v>#DIV/0!</v>
      </c>
      <c r="FA174" s="192" t="e">
        <f t="shared" si="47"/>
        <v>#DIV/0!</v>
      </c>
      <c r="FB174" s="192" t="e">
        <f t="shared" si="48"/>
        <v>#DIV/0!</v>
      </c>
      <c r="FC174" s="192" t="e">
        <f t="shared" si="49"/>
        <v>#DIV/0!</v>
      </c>
      <c r="FD174" s="192" t="e">
        <f t="shared" si="50"/>
        <v>#DIV/0!</v>
      </c>
      <c r="FE174" s="193" t="e">
        <f t="shared" si="51"/>
        <v>#DIV/0!</v>
      </c>
      <c r="FF174" s="194" t="e">
        <f t="shared" si="52"/>
        <v>#DIV/0!</v>
      </c>
      <c r="FG174" s="143"/>
      <c r="FI174" s="778">
        <f t="shared" si="53"/>
        <v>0</v>
      </c>
      <c r="FJ174" s="779" t="e">
        <f t="shared" si="54"/>
        <v>#DIV/0!</v>
      </c>
      <c r="FK174" s="779" t="e">
        <f t="shared" si="55"/>
        <v>#DIV/0!</v>
      </c>
      <c r="FL174" s="780" t="e">
        <f t="shared" si="56"/>
        <v>#DIV/0!</v>
      </c>
      <c r="FM174" s="169" t="e">
        <f t="shared" si="57"/>
        <v>#DIV/0!</v>
      </c>
      <c r="FN174" s="783" t="e">
        <f t="shared" si="58"/>
        <v>#DIV/0!</v>
      </c>
    </row>
    <row r="175" spans="1:1038" s="373" customFormat="1" ht="18" customHeight="1">
      <c r="A175" s="359" t="s">
        <v>1452</v>
      </c>
      <c r="B175" s="360" t="s">
        <v>1294</v>
      </c>
      <c r="C175" s="360"/>
      <c r="D175" s="360" t="s">
        <v>1279</v>
      </c>
      <c r="E175" s="360">
        <v>30</v>
      </c>
      <c r="F175" s="360">
        <v>2</v>
      </c>
      <c r="G175" s="285" t="str">
        <f t="shared" si="45"/>
        <v>30-2</v>
      </c>
      <c r="H175" s="361">
        <v>11</v>
      </c>
      <c r="I175" s="360">
        <v>12</v>
      </c>
      <c r="J175" s="360"/>
      <c r="K175" s="545" t="b">
        <f>IF(I176=1,IF(((VLOOKUP($G175,[1]Depth_Lookup!#REF!,9,FALSE))-(H175/100))=0,"Good",IF(((VLOOKUP($G175,[1]Depth_Lookup!$A$3:$J$550,9,FALSE))-(H175/100))&gt;0,"Too Short","Too Long")))</f>
        <v>0</v>
      </c>
      <c r="L175" s="171">
        <f>(VLOOKUP($G175,Depth_Lookup!$A$3:$J$410,10,FALSE))+(H175/100)</f>
        <v>67.105000000000004</v>
      </c>
      <c r="M175" s="171">
        <f>(VLOOKUP($G175,Depth_Lookup!$A$3:$J$410,10,FALSE))+(I175/100)</f>
        <v>67.115000000000009</v>
      </c>
      <c r="N175" s="382" t="s">
        <v>1546</v>
      </c>
      <c r="O175" s="360">
        <v>1</v>
      </c>
      <c r="P175" s="360" t="s">
        <v>853</v>
      </c>
      <c r="Q175" s="360" t="s">
        <v>97</v>
      </c>
      <c r="R175" s="363"/>
      <c r="S175" s="360"/>
      <c r="T175" s="360"/>
      <c r="U175" s="360"/>
      <c r="V175" s="360"/>
      <c r="W175" s="360"/>
      <c r="X175" s="364"/>
      <c r="Y175" s="360"/>
      <c r="Z175" s="360"/>
      <c r="AA175" s="360"/>
      <c r="AB175" s="360"/>
      <c r="AC175" s="360"/>
      <c r="AD175" s="360"/>
      <c r="AE175" s="365"/>
      <c r="AF175" s="363"/>
      <c r="AG175" s="366"/>
      <c r="AH175" s="360"/>
      <c r="AI175" s="367"/>
      <c r="AJ175" s="360"/>
      <c r="AK175" s="360"/>
      <c r="AL175" s="360"/>
      <c r="AM175" s="360"/>
      <c r="AN175" s="360"/>
      <c r="AO175" s="367"/>
      <c r="AP175" s="360"/>
      <c r="AQ175" s="360"/>
      <c r="AR175" s="360"/>
      <c r="AS175" s="360"/>
      <c r="AT175" s="360"/>
      <c r="AU175" s="367"/>
      <c r="AV175" s="360"/>
      <c r="AW175" s="360"/>
      <c r="AX175" s="360"/>
      <c r="AY175" s="360"/>
      <c r="AZ175" s="360"/>
      <c r="BA175" s="367"/>
      <c r="BB175" s="360"/>
      <c r="BC175" s="360"/>
      <c r="BD175" s="360"/>
      <c r="BE175" s="360"/>
      <c r="BF175" s="360"/>
      <c r="BG175" s="367"/>
      <c r="BH175" s="360"/>
      <c r="BI175" s="360"/>
      <c r="BJ175" s="360"/>
      <c r="BK175" s="360"/>
      <c r="BL175" s="360"/>
      <c r="BM175" s="367"/>
      <c r="BN175" s="360"/>
      <c r="BO175" s="360"/>
      <c r="BP175" s="360"/>
      <c r="BQ175" s="360"/>
      <c r="BR175" s="360"/>
      <c r="BS175" s="360"/>
      <c r="BT175" s="360"/>
      <c r="BU175" s="360"/>
      <c r="BV175" s="360"/>
      <c r="BW175" s="360"/>
      <c r="BX175" s="360"/>
      <c r="BY175" s="367"/>
      <c r="BZ175" s="360"/>
      <c r="CA175" s="360"/>
      <c r="CB175" s="360"/>
      <c r="CC175" s="360"/>
      <c r="CD175" s="360"/>
      <c r="CE175" s="360"/>
      <c r="CF175" s="360"/>
      <c r="CG175" s="368"/>
      <c r="CH175" s="369"/>
      <c r="CI175" s="369"/>
      <c r="CJ175" s="369"/>
      <c r="CK175" s="369"/>
      <c r="CL175" s="370"/>
      <c r="CM175" s="370"/>
      <c r="CN175" s="370"/>
      <c r="CO175" s="370"/>
      <c r="CP175" s="370"/>
      <c r="CQ175" s="370"/>
      <c r="CR175" s="370"/>
      <c r="CS175" s="370"/>
      <c r="CT175" s="370"/>
      <c r="CU175" s="370"/>
      <c r="CV175" s="370"/>
      <c r="CW175" s="370"/>
      <c r="CX175" s="370"/>
      <c r="CY175" s="370"/>
      <c r="CZ175" s="370"/>
      <c r="DA175" s="370"/>
      <c r="DB175" s="370"/>
      <c r="DC175" s="360"/>
      <c r="DD175" s="370"/>
      <c r="DE175" s="370"/>
      <c r="DF175" s="370"/>
      <c r="DG175" s="370"/>
      <c r="DH175" s="370"/>
      <c r="DI175" s="370"/>
      <c r="DJ175" s="370"/>
      <c r="DK175" s="371"/>
      <c r="DL175" s="368"/>
      <c r="DM175" s="370"/>
      <c r="DN175" s="370"/>
      <c r="DO175" s="372"/>
      <c r="DQ175" s="368"/>
      <c r="DR175" s="372"/>
      <c r="DS175" s="368"/>
      <c r="DT175" s="374"/>
      <c r="DU175" s="360"/>
      <c r="DV175" s="360"/>
      <c r="DW175" s="375"/>
      <c r="DX175" s="376"/>
      <c r="DY175" s="368"/>
      <c r="DZ175" s="368"/>
      <c r="EA175" s="368"/>
      <c r="EB175" s="360"/>
      <c r="EC175" s="104"/>
      <c r="ED175" s="229" t="s">
        <v>2517</v>
      </c>
      <c r="EE175" s="377"/>
      <c r="EF175" s="378"/>
      <c r="EG175" s="377"/>
      <c r="EH175" s="377"/>
      <c r="EI175" s="379" t="e">
        <f>VLOOKUP(EH175,definitions_list_mag!$Y$12:$Z$15,2,FALSE)</f>
        <v>#N/A</v>
      </c>
      <c r="EJ175" s="377"/>
      <c r="EK175" s="379" t="e">
        <f>VLOOKUP(EJ175,definitions_list_mag!$AT$3:$AU$5,2,FALSE)</f>
        <v>#N/A</v>
      </c>
      <c r="EL175" s="377"/>
      <c r="EM175" s="377"/>
      <c r="EN175" s="377" t="s">
        <v>1448</v>
      </c>
      <c r="EO175" s="380">
        <v>0.6</v>
      </c>
      <c r="EP175" s="380"/>
      <c r="EQ175" s="380"/>
      <c r="ER175" s="380"/>
      <c r="ES175" s="380"/>
      <c r="ET175" s="380"/>
      <c r="EU175" s="380"/>
      <c r="EV175" s="381">
        <v>30</v>
      </c>
      <c r="EW175" s="381">
        <v>90</v>
      </c>
      <c r="EX175" s="381">
        <v>48</v>
      </c>
      <c r="EY175" s="381">
        <v>0</v>
      </c>
      <c r="EZ175" s="192">
        <f t="shared" si="46"/>
        <v>-152.53240075281002</v>
      </c>
      <c r="FA175" s="192">
        <f t="shared" si="47"/>
        <v>207.46759924718998</v>
      </c>
      <c r="FB175" s="192">
        <f t="shared" si="48"/>
        <v>38.62146686710566</v>
      </c>
      <c r="FC175" s="192">
        <f t="shared" si="49"/>
        <v>297.46759924718998</v>
      </c>
      <c r="FD175" s="192">
        <f t="shared" si="50"/>
        <v>51.37853313289434</v>
      </c>
      <c r="FE175" s="193">
        <f t="shared" si="51"/>
        <v>27.46759924718998</v>
      </c>
      <c r="FF175" s="194">
        <f t="shared" si="52"/>
        <v>51.37853313289434</v>
      </c>
      <c r="FG175" s="377"/>
      <c r="FH175" s="377"/>
      <c r="FI175" s="778">
        <f t="shared" si="53"/>
        <v>0.6</v>
      </c>
      <c r="FJ175" s="779">
        <f t="shared" si="54"/>
        <v>51.37853313289434</v>
      </c>
      <c r="FK175" s="779">
        <f t="shared" si="55"/>
        <v>38.62146686710566</v>
      </c>
      <c r="FL175" s="780">
        <f t="shared" si="56"/>
        <v>0.67407175878089309</v>
      </c>
      <c r="FM175" s="169">
        <f t="shared" si="57"/>
        <v>0.62417236324401559</v>
      </c>
      <c r="FN175" s="783">
        <f t="shared" si="58"/>
        <v>0.37450341794640934</v>
      </c>
      <c r="FO175" s="360"/>
      <c r="FP175" s="360"/>
      <c r="FQ175" s="360"/>
      <c r="FR175" s="360"/>
      <c r="FS175" s="360"/>
      <c r="FT175" s="360"/>
      <c r="FU175" s="360"/>
      <c r="FV175" s="360"/>
      <c r="FW175" s="360"/>
      <c r="FX175" s="360"/>
      <c r="FY175" s="360"/>
      <c r="FZ175" s="360"/>
      <c r="GA175" s="360"/>
      <c r="GB175" s="360"/>
      <c r="GC175" s="360"/>
      <c r="GD175" s="360"/>
      <c r="GE175" s="360"/>
      <c r="GF175" s="360"/>
      <c r="GG175" s="360"/>
      <c r="GH175" s="360"/>
      <c r="GI175" s="360"/>
      <c r="GJ175" s="360"/>
      <c r="GK175" s="360"/>
      <c r="GL175" s="360"/>
      <c r="GM175" s="360"/>
      <c r="GN175" s="360"/>
      <c r="GO175" s="360"/>
      <c r="GP175" s="360"/>
      <c r="GQ175" s="360"/>
      <c r="GR175" s="360"/>
      <c r="GS175" s="360"/>
      <c r="GT175" s="360"/>
      <c r="GU175" s="360"/>
      <c r="GV175" s="360"/>
      <c r="GW175" s="360"/>
      <c r="GX175" s="360"/>
      <c r="GY175" s="360"/>
      <c r="GZ175" s="360"/>
      <c r="HA175" s="360"/>
      <c r="HB175" s="360"/>
      <c r="HC175" s="360"/>
      <c r="HD175" s="360"/>
      <c r="HE175" s="360"/>
      <c r="HF175" s="360"/>
      <c r="HG175" s="360"/>
      <c r="HH175" s="360"/>
      <c r="HI175" s="360"/>
      <c r="HJ175" s="360"/>
      <c r="HK175" s="360"/>
      <c r="HL175" s="360"/>
      <c r="HM175" s="360"/>
      <c r="HN175" s="360"/>
      <c r="HO175" s="360"/>
      <c r="HP175" s="360"/>
      <c r="HQ175" s="360"/>
      <c r="HR175" s="360"/>
      <c r="HS175" s="360"/>
      <c r="HT175" s="360"/>
      <c r="HU175" s="360"/>
      <c r="HV175" s="360"/>
      <c r="HW175" s="360"/>
      <c r="HX175" s="360"/>
      <c r="HY175" s="360"/>
      <c r="HZ175" s="360"/>
      <c r="IA175" s="360"/>
      <c r="IB175" s="360"/>
      <c r="IC175" s="360"/>
      <c r="ID175" s="360"/>
      <c r="IE175" s="360"/>
      <c r="IF175" s="360"/>
      <c r="IG175" s="360"/>
      <c r="IH175" s="360"/>
      <c r="II175" s="360"/>
      <c r="IJ175" s="360"/>
      <c r="IK175" s="360"/>
      <c r="IL175" s="360"/>
      <c r="IM175" s="360"/>
      <c r="IN175" s="360"/>
      <c r="IO175" s="360"/>
      <c r="IP175" s="360"/>
      <c r="IQ175" s="360"/>
      <c r="IR175" s="360"/>
      <c r="IS175" s="360"/>
      <c r="IT175" s="360"/>
      <c r="IU175" s="360"/>
      <c r="IV175" s="360"/>
      <c r="IW175" s="360"/>
      <c r="IX175" s="360"/>
      <c r="IY175" s="360"/>
      <c r="IZ175" s="360"/>
      <c r="JA175" s="360"/>
      <c r="JB175" s="360"/>
      <c r="JC175" s="360"/>
      <c r="JD175" s="360"/>
      <c r="JE175" s="360"/>
      <c r="JF175" s="360"/>
      <c r="JG175" s="360"/>
      <c r="JH175" s="360"/>
      <c r="JI175" s="360"/>
      <c r="JJ175" s="360"/>
      <c r="JK175" s="360"/>
      <c r="JL175" s="360"/>
      <c r="JM175" s="360"/>
      <c r="JN175" s="360"/>
      <c r="JO175" s="360"/>
      <c r="JP175" s="360"/>
      <c r="JQ175" s="360"/>
      <c r="JR175" s="360"/>
      <c r="JS175" s="360"/>
      <c r="JT175" s="360"/>
      <c r="JU175" s="360"/>
      <c r="JV175" s="360"/>
      <c r="JW175" s="360"/>
      <c r="JX175" s="360"/>
      <c r="JY175" s="360"/>
      <c r="JZ175" s="360"/>
      <c r="KA175" s="360"/>
      <c r="KB175" s="360"/>
      <c r="KC175" s="360"/>
      <c r="KD175" s="360"/>
      <c r="KE175" s="360"/>
      <c r="KF175" s="360"/>
      <c r="KG175" s="360"/>
      <c r="KH175" s="360"/>
      <c r="KI175" s="360"/>
      <c r="KJ175" s="360"/>
      <c r="KK175" s="360"/>
      <c r="KL175" s="360"/>
      <c r="KM175" s="360"/>
      <c r="KN175" s="360"/>
      <c r="KO175" s="360"/>
      <c r="KP175" s="360"/>
      <c r="KQ175" s="360"/>
      <c r="KR175" s="360"/>
      <c r="KS175" s="360"/>
      <c r="KT175" s="360"/>
      <c r="KU175" s="360"/>
      <c r="KV175" s="360"/>
      <c r="KW175" s="360"/>
      <c r="KX175" s="360"/>
      <c r="KY175" s="360"/>
      <c r="KZ175" s="360"/>
      <c r="LA175" s="360"/>
      <c r="LB175" s="360"/>
      <c r="LC175" s="360"/>
      <c r="LD175" s="360"/>
      <c r="LE175" s="360"/>
      <c r="LF175" s="360"/>
      <c r="LG175" s="360"/>
      <c r="LH175" s="360"/>
      <c r="LI175" s="360"/>
      <c r="LJ175" s="360"/>
      <c r="LK175" s="360"/>
      <c r="LL175" s="360"/>
      <c r="LM175" s="360"/>
      <c r="LN175" s="360"/>
      <c r="LO175" s="360"/>
      <c r="LP175" s="360"/>
      <c r="LQ175" s="360"/>
      <c r="LR175" s="360"/>
      <c r="LS175" s="360"/>
      <c r="LT175" s="360"/>
      <c r="LU175" s="360"/>
      <c r="LV175" s="360"/>
      <c r="LW175" s="360"/>
      <c r="LX175" s="360"/>
      <c r="LY175" s="360"/>
      <c r="LZ175" s="360"/>
      <c r="MA175" s="360"/>
      <c r="MB175" s="360"/>
      <c r="MC175" s="360"/>
      <c r="MD175" s="360"/>
      <c r="ME175" s="360"/>
      <c r="MF175" s="360"/>
      <c r="MG175" s="360"/>
      <c r="MH175" s="360"/>
      <c r="MI175" s="360"/>
      <c r="MJ175" s="360"/>
      <c r="MK175" s="360"/>
      <c r="ML175" s="360"/>
      <c r="MM175" s="360"/>
      <c r="MN175" s="360"/>
      <c r="MO175" s="360"/>
      <c r="MP175" s="360"/>
      <c r="MQ175" s="360"/>
      <c r="MR175" s="360"/>
      <c r="MS175" s="360"/>
      <c r="MT175" s="360"/>
      <c r="MU175" s="360"/>
      <c r="MV175" s="360"/>
      <c r="MW175" s="360"/>
      <c r="MX175" s="360"/>
      <c r="MY175" s="360"/>
      <c r="MZ175" s="360"/>
      <c r="NA175" s="360"/>
      <c r="NB175" s="360"/>
      <c r="NC175" s="360"/>
      <c r="ND175" s="360"/>
      <c r="NE175" s="360"/>
      <c r="NF175" s="360"/>
      <c r="NG175" s="360"/>
      <c r="NH175" s="360"/>
      <c r="NI175" s="360"/>
      <c r="NJ175" s="360"/>
      <c r="NK175" s="360"/>
      <c r="NL175" s="360"/>
      <c r="NM175" s="360"/>
      <c r="NN175" s="360"/>
      <c r="NO175" s="360"/>
      <c r="NP175" s="360"/>
      <c r="NQ175" s="360"/>
      <c r="NR175" s="360"/>
      <c r="NS175" s="360"/>
      <c r="NT175" s="360"/>
      <c r="NU175" s="360"/>
      <c r="NV175" s="360"/>
      <c r="NW175" s="360"/>
      <c r="NX175" s="360"/>
      <c r="NY175" s="360"/>
      <c r="NZ175" s="360"/>
      <c r="OA175" s="360"/>
      <c r="OB175" s="360"/>
      <c r="OC175" s="360"/>
      <c r="OD175" s="360"/>
      <c r="OE175" s="360"/>
      <c r="OF175" s="360"/>
      <c r="OG175" s="360"/>
      <c r="OH175" s="360"/>
      <c r="OI175" s="360"/>
      <c r="OJ175" s="360"/>
      <c r="OK175" s="360"/>
      <c r="OL175" s="360"/>
      <c r="OM175" s="360"/>
      <c r="ON175" s="360"/>
      <c r="OO175" s="360"/>
      <c r="OP175" s="360"/>
      <c r="OQ175" s="360"/>
      <c r="OR175" s="360"/>
      <c r="OS175" s="360"/>
      <c r="OT175" s="360"/>
      <c r="OU175" s="360"/>
      <c r="OV175" s="360"/>
      <c r="OW175" s="360"/>
      <c r="OX175" s="360"/>
      <c r="OY175" s="360"/>
      <c r="OZ175" s="360"/>
      <c r="PA175" s="360"/>
      <c r="PB175" s="360"/>
      <c r="PC175" s="360"/>
      <c r="PD175" s="360"/>
      <c r="PE175" s="360"/>
      <c r="PF175" s="360"/>
      <c r="PG175" s="360"/>
      <c r="PH175" s="360"/>
      <c r="PI175" s="360"/>
      <c r="PJ175" s="360"/>
      <c r="PK175" s="360"/>
      <c r="PL175" s="360"/>
      <c r="PM175" s="360"/>
      <c r="PN175" s="360"/>
      <c r="PO175" s="360"/>
      <c r="PP175" s="360"/>
      <c r="PQ175" s="360"/>
      <c r="PR175" s="360"/>
      <c r="PS175" s="360"/>
      <c r="PT175" s="360"/>
      <c r="PU175" s="360"/>
      <c r="PV175" s="360"/>
      <c r="PW175" s="360"/>
      <c r="PX175" s="360"/>
      <c r="PY175" s="360"/>
      <c r="PZ175" s="360"/>
      <c r="QA175" s="360"/>
      <c r="QB175" s="360"/>
      <c r="QC175" s="360"/>
      <c r="QD175" s="360"/>
      <c r="QE175" s="360"/>
      <c r="QF175" s="360"/>
      <c r="QG175" s="360"/>
      <c r="QH175" s="360"/>
      <c r="QI175" s="360"/>
      <c r="QJ175" s="360"/>
      <c r="QK175" s="360"/>
      <c r="QL175" s="360"/>
      <c r="QM175" s="360"/>
      <c r="QN175" s="360"/>
      <c r="QO175" s="360"/>
      <c r="QP175" s="360"/>
      <c r="QQ175" s="360"/>
      <c r="QR175" s="360"/>
      <c r="QS175" s="360"/>
      <c r="QT175" s="360"/>
      <c r="QU175" s="360"/>
      <c r="QV175" s="360"/>
      <c r="QW175" s="360"/>
      <c r="QX175" s="360"/>
      <c r="QY175" s="360"/>
      <c r="QZ175" s="360"/>
      <c r="RA175" s="360"/>
      <c r="RB175" s="360"/>
      <c r="RC175" s="360"/>
      <c r="RD175" s="360"/>
      <c r="RE175" s="360"/>
      <c r="RF175" s="360"/>
      <c r="RG175" s="360"/>
      <c r="RH175" s="360"/>
      <c r="RI175" s="360"/>
      <c r="RJ175" s="360"/>
      <c r="RK175" s="360"/>
      <c r="RL175" s="360"/>
      <c r="RM175" s="360"/>
      <c r="RN175" s="360"/>
      <c r="RO175" s="360"/>
      <c r="RP175" s="360"/>
      <c r="RQ175" s="360"/>
      <c r="RR175" s="360"/>
      <c r="RS175" s="360"/>
      <c r="RT175" s="360"/>
      <c r="RU175" s="360"/>
      <c r="RV175" s="360"/>
      <c r="RW175" s="360"/>
      <c r="RX175" s="360"/>
      <c r="RY175" s="360"/>
      <c r="RZ175" s="360"/>
      <c r="SA175" s="360"/>
      <c r="SB175" s="360"/>
      <c r="SC175" s="360"/>
      <c r="SD175" s="360"/>
      <c r="SE175" s="360"/>
      <c r="SF175" s="360"/>
      <c r="SG175" s="360"/>
      <c r="SH175" s="360"/>
      <c r="SI175" s="360"/>
      <c r="SJ175" s="360"/>
      <c r="SK175" s="360"/>
      <c r="SL175" s="360"/>
      <c r="SM175" s="360"/>
      <c r="SN175" s="360"/>
      <c r="SO175" s="360"/>
      <c r="SP175" s="360"/>
      <c r="SQ175" s="360"/>
      <c r="SR175" s="360"/>
      <c r="SS175" s="360"/>
      <c r="ST175" s="360"/>
      <c r="SU175" s="360"/>
      <c r="SV175" s="360"/>
      <c r="SW175" s="360"/>
      <c r="SX175" s="360"/>
      <c r="SY175" s="360"/>
      <c r="SZ175" s="360"/>
      <c r="TA175" s="360"/>
      <c r="TB175" s="360"/>
      <c r="TC175" s="360"/>
      <c r="TD175" s="360"/>
      <c r="TE175" s="360"/>
      <c r="TF175" s="360"/>
      <c r="TG175" s="360"/>
      <c r="TH175" s="360"/>
      <c r="TI175" s="360"/>
      <c r="TJ175" s="360"/>
      <c r="TK175" s="360"/>
      <c r="TL175" s="360"/>
      <c r="TM175" s="360"/>
      <c r="TN175" s="360"/>
      <c r="TO175" s="360"/>
      <c r="TP175" s="360"/>
      <c r="TQ175" s="360"/>
      <c r="TR175" s="360"/>
      <c r="TS175" s="360"/>
      <c r="TT175" s="360"/>
      <c r="TU175" s="360"/>
      <c r="TV175" s="360"/>
      <c r="TW175" s="360"/>
      <c r="TX175" s="360"/>
      <c r="TY175" s="360"/>
      <c r="TZ175" s="360"/>
      <c r="UA175" s="360"/>
      <c r="UB175" s="360"/>
      <c r="UC175" s="360"/>
      <c r="UD175" s="360"/>
      <c r="UE175" s="360"/>
      <c r="UF175" s="360"/>
      <c r="UG175" s="360"/>
      <c r="UH175" s="360"/>
      <c r="UI175" s="360"/>
      <c r="UJ175" s="360"/>
      <c r="UK175" s="360"/>
      <c r="UL175" s="360"/>
      <c r="UM175" s="360"/>
      <c r="UN175" s="360"/>
      <c r="UO175" s="360"/>
      <c r="UP175" s="360"/>
      <c r="UQ175" s="360"/>
      <c r="UR175" s="360"/>
      <c r="US175" s="360"/>
      <c r="UT175" s="360"/>
      <c r="UU175" s="360"/>
      <c r="UV175" s="360"/>
      <c r="UW175" s="360"/>
      <c r="UX175" s="360"/>
      <c r="UY175" s="360"/>
      <c r="UZ175" s="360"/>
      <c r="VA175" s="360"/>
      <c r="VB175" s="360"/>
      <c r="VC175" s="360"/>
      <c r="VD175" s="360"/>
      <c r="VE175" s="360"/>
      <c r="VF175" s="360"/>
      <c r="VG175" s="360"/>
      <c r="VH175" s="360"/>
      <c r="VI175" s="360"/>
      <c r="VJ175" s="360"/>
      <c r="VK175" s="360"/>
      <c r="VL175" s="360"/>
      <c r="VM175" s="360"/>
      <c r="VN175" s="360"/>
      <c r="VO175" s="360"/>
      <c r="VP175" s="360"/>
      <c r="VQ175" s="360"/>
      <c r="VR175" s="360"/>
      <c r="VS175" s="360"/>
      <c r="VT175" s="360"/>
      <c r="VU175" s="360"/>
      <c r="VV175" s="360"/>
      <c r="VW175" s="360"/>
      <c r="VX175" s="360"/>
      <c r="VY175" s="360"/>
      <c r="VZ175" s="360"/>
      <c r="WA175" s="360"/>
      <c r="WB175" s="360"/>
      <c r="WC175" s="360"/>
      <c r="WD175" s="360"/>
      <c r="WE175" s="360"/>
      <c r="WF175" s="360"/>
      <c r="WG175" s="360"/>
      <c r="WH175" s="360"/>
      <c r="WI175" s="360"/>
      <c r="WJ175" s="360"/>
      <c r="WK175" s="360"/>
      <c r="WL175" s="360"/>
      <c r="WM175" s="360"/>
      <c r="WN175" s="360"/>
      <c r="WO175" s="360"/>
      <c r="WP175" s="360"/>
      <c r="WQ175" s="360"/>
      <c r="WR175" s="360"/>
      <c r="WS175" s="360"/>
      <c r="WT175" s="360"/>
      <c r="WU175" s="360"/>
      <c r="WV175" s="360"/>
      <c r="WW175" s="360"/>
      <c r="WX175" s="360"/>
      <c r="WY175" s="360"/>
      <c r="WZ175" s="360"/>
      <c r="XA175" s="360"/>
      <c r="XB175" s="360"/>
      <c r="XC175" s="360"/>
      <c r="XD175" s="360"/>
      <c r="XE175" s="360"/>
      <c r="XF175" s="360"/>
      <c r="XG175" s="360"/>
      <c r="XH175" s="360"/>
      <c r="XI175" s="360"/>
      <c r="XJ175" s="360"/>
      <c r="XK175" s="360"/>
      <c r="XL175" s="360"/>
      <c r="XM175" s="360"/>
      <c r="XN175" s="360"/>
      <c r="XO175" s="360"/>
      <c r="XP175" s="360"/>
      <c r="XQ175" s="360"/>
      <c r="XR175" s="360"/>
      <c r="XS175" s="360"/>
      <c r="XT175" s="360"/>
      <c r="XU175" s="360"/>
      <c r="XV175" s="360"/>
      <c r="XW175" s="360"/>
      <c r="XX175" s="360"/>
      <c r="XY175" s="360"/>
      <c r="XZ175" s="360"/>
      <c r="YA175" s="360"/>
      <c r="YB175" s="360"/>
      <c r="YC175" s="360"/>
      <c r="YD175" s="360"/>
      <c r="YE175" s="360"/>
      <c r="YF175" s="360"/>
      <c r="YG175" s="360"/>
      <c r="YH175" s="360"/>
      <c r="YI175" s="360"/>
      <c r="YJ175" s="360"/>
      <c r="YK175" s="360"/>
      <c r="YL175" s="360"/>
      <c r="YM175" s="360"/>
      <c r="YN175" s="360"/>
      <c r="YO175" s="360"/>
      <c r="YP175" s="360"/>
      <c r="YQ175" s="360"/>
      <c r="YR175" s="360"/>
      <c r="YS175" s="360"/>
      <c r="YT175" s="360"/>
      <c r="YU175" s="360"/>
      <c r="YV175" s="360"/>
      <c r="YW175" s="360"/>
      <c r="YX175" s="360"/>
      <c r="YY175" s="360"/>
      <c r="YZ175" s="360"/>
      <c r="ZA175" s="360"/>
      <c r="ZB175" s="360"/>
      <c r="ZC175" s="360"/>
      <c r="ZD175" s="360"/>
      <c r="ZE175" s="360"/>
      <c r="ZF175" s="360"/>
      <c r="ZG175" s="360"/>
      <c r="ZH175" s="360"/>
      <c r="ZI175" s="360"/>
      <c r="ZJ175" s="360"/>
      <c r="ZK175" s="360"/>
      <c r="ZL175" s="360"/>
      <c r="ZM175" s="360"/>
      <c r="ZN175" s="360"/>
      <c r="ZO175" s="360"/>
      <c r="ZP175" s="360"/>
      <c r="ZQ175" s="360"/>
      <c r="ZR175" s="360"/>
      <c r="ZS175" s="360"/>
      <c r="ZT175" s="360"/>
      <c r="ZU175" s="360"/>
      <c r="ZV175" s="360"/>
      <c r="ZW175" s="360"/>
      <c r="ZX175" s="360"/>
      <c r="ZY175" s="360"/>
      <c r="ZZ175" s="360"/>
      <c r="AAA175" s="360"/>
      <c r="AAB175" s="360"/>
      <c r="AAC175" s="360"/>
      <c r="AAD175" s="360"/>
      <c r="AAE175" s="360"/>
      <c r="AAF175" s="360"/>
      <c r="AAG175" s="360"/>
      <c r="AAH175" s="360"/>
      <c r="AAI175" s="360"/>
      <c r="AAJ175" s="360"/>
      <c r="AAK175" s="360"/>
      <c r="AAL175" s="360"/>
      <c r="AAM175" s="360"/>
      <c r="AAN175" s="360"/>
      <c r="AAO175" s="360"/>
      <c r="AAP175" s="360"/>
      <c r="AAQ175" s="360"/>
      <c r="AAR175" s="360"/>
      <c r="AAS175" s="360"/>
      <c r="AAT175" s="360"/>
      <c r="AAU175" s="360"/>
      <c r="AAV175" s="360"/>
      <c r="AAW175" s="360"/>
      <c r="AAX175" s="360"/>
      <c r="AAY175" s="360"/>
      <c r="AAZ175" s="360"/>
      <c r="ABA175" s="360"/>
      <c r="ABB175" s="360"/>
      <c r="ABC175" s="360"/>
      <c r="ABD175" s="360"/>
      <c r="ABE175" s="360"/>
      <c r="ABF175" s="360"/>
      <c r="ABG175" s="360"/>
      <c r="ABH175" s="360"/>
      <c r="ABI175" s="360"/>
      <c r="ABJ175" s="360"/>
      <c r="ABK175" s="360"/>
      <c r="ABL175" s="360"/>
      <c r="ABM175" s="360"/>
      <c r="ABN175" s="360"/>
      <c r="ABO175" s="360"/>
      <c r="ABP175" s="360"/>
      <c r="ABQ175" s="360"/>
      <c r="ABR175" s="360"/>
      <c r="ABS175" s="360"/>
      <c r="ABT175" s="360"/>
      <c r="ABU175" s="360"/>
      <c r="ABV175" s="360"/>
      <c r="ABW175" s="360"/>
      <c r="ABX175" s="360"/>
      <c r="ABY175" s="360"/>
      <c r="ABZ175" s="360"/>
      <c r="ACA175" s="360"/>
      <c r="ACB175" s="360"/>
      <c r="ACC175" s="360"/>
      <c r="ACD175" s="360"/>
      <c r="ACE175" s="360"/>
      <c r="ACF175" s="360"/>
      <c r="ACG175" s="360"/>
      <c r="ACH175" s="360"/>
      <c r="ACI175" s="360"/>
      <c r="ACJ175" s="360"/>
      <c r="ACK175" s="360"/>
      <c r="ACL175" s="360"/>
      <c r="ACM175" s="360"/>
      <c r="ACN175" s="360"/>
      <c r="ACO175" s="360"/>
      <c r="ACP175" s="360"/>
      <c r="ACQ175" s="360"/>
      <c r="ACR175" s="360"/>
      <c r="ACS175" s="360"/>
      <c r="ACT175" s="360"/>
      <c r="ACU175" s="360"/>
      <c r="ACV175" s="360"/>
      <c r="ACW175" s="360"/>
      <c r="ACX175" s="360"/>
      <c r="ACY175" s="360"/>
      <c r="ACZ175" s="360"/>
      <c r="ADA175" s="360"/>
      <c r="ADB175" s="360"/>
      <c r="ADC175" s="360"/>
      <c r="ADD175" s="360"/>
      <c r="ADE175" s="360"/>
      <c r="ADF175" s="360"/>
      <c r="ADG175" s="360"/>
      <c r="ADH175" s="360"/>
      <c r="ADI175" s="360"/>
      <c r="ADJ175" s="360"/>
      <c r="ADK175" s="360"/>
      <c r="ADL175" s="360"/>
      <c r="ADM175" s="360"/>
      <c r="ADN175" s="360"/>
      <c r="ADO175" s="360"/>
      <c r="ADP175" s="360"/>
      <c r="ADQ175" s="360"/>
      <c r="ADR175" s="360"/>
      <c r="ADS175" s="360"/>
      <c r="ADT175" s="360"/>
      <c r="ADU175" s="360"/>
      <c r="ADV175" s="360"/>
      <c r="ADW175" s="360"/>
      <c r="ADX175" s="360"/>
      <c r="ADY175" s="360"/>
      <c r="ADZ175" s="360"/>
      <c r="AEA175" s="360"/>
      <c r="AEB175" s="360"/>
      <c r="AEC175" s="360"/>
      <c r="AED175" s="360"/>
      <c r="AEE175" s="360"/>
      <c r="AEF175" s="360"/>
      <c r="AEG175" s="360"/>
      <c r="AEH175" s="360"/>
      <c r="AEI175" s="360"/>
      <c r="AEJ175" s="360"/>
      <c r="AEK175" s="360"/>
      <c r="AEL175" s="360"/>
      <c r="AEM175" s="360"/>
      <c r="AEN175" s="360"/>
      <c r="AEO175" s="360"/>
      <c r="AEP175" s="360"/>
      <c r="AEQ175" s="360"/>
      <c r="AER175" s="360"/>
      <c r="AES175" s="360"/>
      <c r="AET175" s="360"/>
      <c r="AEU175" s="360"/>
      <c r="AEV175" s="360"/>
      <c r="AEW175" s="360"/>
      <c r="AEX175" s="360"/>
      <c r="AEY175" s="360"/>
      <c r="AEZ175" s="360"/>
      <c r="AFA175" s="360"/>
      <c r="AFB175" s="360"/>
      <c r="AFC175" s="360"/>
      <c r="AFD175" s="360"/>
      <c r="AFE175" s="360"/>
      <c r="AFF175" s="360"/>
      <c r="AFG175" s="360"/>
      <c r="AFH175" s="360"/>
      <c r="AFI175" s="360"/>
      <c r="AFJ175" s="360"/>
      <c r="AFK175" s="360"/>
      <c r="AFL175" s="360"/>
      <c r="AFM175" s="360"/>
      <c r="AFN175" s="360"/>
      <c r="AFO175" s="360"/>
      <c r="AFP175" s="360"/>
      <c r="AFQ175" s="360"/>
      <c r="AFR175" s="360"/>
      <c r="AFS175" s="360"/>
      <c r="AFT175" s="360"/>
      <c r="AFU175" s="360"/>
      <c r="AFV175" s="360"/>
      <c r="AFW175" s="360"/>
      <c r="AFX175" s="360"/>
      <c r="AFY175" s="360"/>
      <c r="AFZ175" s="360"/>
      <c r="AGA175" s="360"/>
      <c r="AGB175" s="360"/>
      <c r="AGC175" s="360"/>
      <c r="AGD175" s="360"/>
      <c r="AGE175" s="360"/>
      <c r="AGF175" s="360"/>
      <c r="AGG175" s="360"/>
      <c r="AGH175" s="360"/>
      <c r="AGI175" s="360"/>
      <c r="AGJ175" s="360"/>
      <c r="AGK175" s="360"/>
      <c r="AGL175" s="360"/>
      <c r="AGM175" s="360"/>
      <c r="AGN175" s="360"/>
      <c r="AGO175" s="360"/>
      <c r="AGP175" s="360"/>
      <c r="AGQ175" s="360"/>
      <c r="AGR175" s="360"/>
      <c r="AGS175" s="360"/>
      <c r="AGT175" s="360"/>
      <c r="AGU175" s="360"/>
      <c r="AGV175" s="360"/>
      <c r="AGW175" s="360"/>
      <c r="AGX175" s="360"/>
      <c r="AGY175" s="360"/>
      <c r="AGZ175" s="360"/>
      <c r="AHA175" s="360"/>
      <c r="AHB175" s="360"/>
      <c r="AHC175" s="360"/>
      <c r="AHD175" s="360"/>
      <c r="AHE175" s="360"/>
      <c r="AHF175" s="360"/>
      <c r="AHG175" s="360"/>
      <c r="AHH175" s="360"/>
      <c r="AHI175" s="360"/>
      <c r="AHJ175" s="360"/>
      <c r="AHK175" s="360"/>
      <c r="AHL175" s="360"/>
      <c r="AHM175" s="360"/>
      <c r="AHN175" s="360"/>
      <c r="AHO175" s="360"/>
      <c r="AHP175" s="360"/>
      <c r="AHQ175" s="360"/>
      <c r="AHR175" s="360"/>
      <c r="AHS175" s="360"/>
      <c r="AHT175" s="360"/>
      <c r="AHU175" s="360"/>
      <c r="AHV175" s="360"/>
      <c r="AHW175" s="360"/>
      <c r="AHX175" s="360"/>
      <c r="AHY175" s="360"/>
      <c r="AHZ175" s="360"/>
      <c r="AIA175" s="360"/>
      <c r="AIB175" s="360"/>
      <c r="AIC175" s="360"/>
      <c r="AID175" s="360"/>
      <c r="AIE175" s="360"/>
      <c r="AIF175" s="360"/>
      <c r="AIG175" s="360"/>
      <c r="AIH175" s="360"/>
      <c r="AII175" s="360"/>
      <c r="AIJ175" s="360"/>
      <c r="AIK175" s="360"/>
      <c r="AIL175" s="360"/>
      <c r="AIM175" s="360"/>
      <c r="AIN175" s="360"/>
      <c r="AIO175" s="360"/>
      <c r="AIP175" s="360"/>
      <c r="AIQ175" s="360"/>
      <c r="AIR175" s="360"/>
      <c r="AIS175" s="360"/>
      <c r="AIT175" s="360"/>
      <c r="AIU175" s="360"/>
      <c r="AIV175" s="360"/>
      <c r="AIW175" s="360"/>
      <c r="AIX175" s="360"/>
      <c r="AIY175" s="360"/>
      <c r="AIZ175" s="360"/>
      <c r="AJA175" s="360"/>
      <c r="AJB175" s="360"/>
      <c r="AJC175" s="360"/>
      <c r="AJD175" s="360"/>
      <c r="AJE175" s="360"/>
      <c r="AJF175" s="360"/>
      <c r="AJG175" s="360"/>
      <c r="AJH175" s="360"/>
      <c r="AJI175" s="360"/>
      <c r="AJJ175" s="360"/>
      <c r="AJK175" s="360"/>
      <c r="AJL175" s="360"/>
      <c r="AJM175" s="360"/>
      <c r="AJN175" s="360"/>
      <c r="AJO175" s="360"/>
      <c r="AJP175" s="360"/>
      <c r="AJQ175" s="360"/>
      <c r="AJR175" s="360"/>
      <c r="AJS175" s="360"/>
      <c r="AJT175" s="360"/>
      <c r="AJU175" s="360"/>
      <c r="AJV175" s="360"/>
      <c r="AJW175" s="360"/>
      <c r="AJX175" s="360"/>
      <c r="AJY175" s="360"/>
      <c r="AJZ175" s="360"/>
      <c r="AKA175" s="360"/>
      <c r="AKB175" s="360"/>
      <c r="AKC175" s="360"/>
      <c r="AKD175" s="360"/>
      <c r="AKE175" s="360"/>
      <c r="AKF175" s="360"/>
      <c r="AKG175" s="360"/>
      <c r="AKH175" s="360"/>
      <c r="AKI175" s="360"/>
      <c r="AKJ175" s="360"/>
      <c r="AKK175" s="360"/>
      <c r="AKL175" s="360"/>
      <c r="AKM175" s="360"/>
      <c r="AKN175" s="360"/>
      <c r="AKO175" s="360"/>
      <c r="AKP175" s="360"/>
      <c r="AKQ175" s="360"/>
      <c r="AKR175" s="360"/>
      <c r="AKS175" s="360"/>
      <c r="AKT175" s="360"/>
      <c r="AKU175" s="360"/>
      <c r="AKV175" s="360"/>
      <c r="AKW175" s="360"/>
      <c r="AKX175" s="360"/>
      <c r="AKY175" s="360"/>
      <c r="AKZ175" s="360"/>
      <c r="ALA175" s="360"/>
      <c r="ALB175" s="360"/>
      <c r="ALC175" s="360"/>
      <c r="ALD175" s="360"/>
      <c r="ALE175" s="360"/>
      <c r="ALF175" s="360"/>
      <c r="ALG175" s="360"/>
      <c r="ALH175" s="360"/>
      <c r="ALI175" s="360"/>
      <c r="ALJ175" s="360"/>
      <c r="ALK175" s="360"/>
      <c r="ALL175" s="360"/>
      <c r="ALM175" s="360"/>
      <c r="ALN175" s="360"/>
      <c r="ALO175" s="360"/>
      <c r="ALP175" s="360"/>
      <c r="ALQ175" s="360"/>
      <c r="ALR175" s="360"/>
      <c r="ALS175" s="360"/>
      <c r="ALT175" s="360"/>
      <c r="ALU175" s="360"/>
      <c r="ALV175" s="360"/>
      <c r="ALW175" s="360"/>
      <c r="ALX175" s="360"/>
      <c r="ALY175" s="360"/>
      <c r="ALZ175" s="360"/>
      <c r="AMA175" s="360"/>
      <c r="AMB175" s="360"/>
      <c r="AMC175" s="360"/>
      <c r="AMD175" s="360"/>
      <c r="AME175" s="360"/>
      <c r="AMF175" s="360"/>
      <c r="AMG175" s="360"/>
      <c r="AMH175" s="360"/>
      <c r="AMI175" s="360"/>
      <c r="AMJ175" s="360"/>
      <c r="AMK175" s="360"/>
      <c r="AML175" s="360"/>
      <c r="AMM175" s="360"/>
      <c r="AMN175" s="360"/>
      <c r="AMO175" s="360"/>
      <c r="AMP175" s="360"/>
      <c r="AMQ175" s="360"/>
      <c r="AMR175" s="360"/>
      <c r="AMS175" s="360"/>
      <c r="AMT175" s="360"/>
      <c r="AMU175" s="360"/>
      <c r="AMV175" s="360"/>
      <c r="AMW175" s="360"/>
      <c r="AMX175" s="360"/>
    </row>
    <row r="176" spans="1:1038" ht="18" customHeight="1">
      <c r="A176" s="125" t="s">
        <v>1452</v>
      </c>
      <c r="B176" s="126" t="s">
        <v>1294</v>
      </c>
      <c r="D176" s="126" t="s">
        <v>1279</v>
      </c>
      <c r="E176" s="126">
        <v>30</v>
      </c>
      <c r="F176" s="126">
        <v>2</v>
      </c>
      <c r="G176" s="285" t="str">
        <f t="shared" si="45"/>
        <v>30-2</v>
      </c>
      <c r="H176" s="361">
        <v>12</v>
      </c>
      <c r="I176" s="126">
        <v>30</v>
      </c>
      <c r="K176" s="545" t="b">
        <f>IF(I177=1,IF(((VLOOKUP($G176,[1]Depth_Lookup!#REF!,9,FALSE))-(H176/100))=0,"Good",IF(((VLOOKUP($G176,[1]Depth_Lookup!$A$3:$J$550,9,FALSE))-(H176/100))&gt;0,"Too Short","Too Long")))</f>
        <v>0</v>
      </c>
      <c r="L176" s="171">
        <f>(VLOOKUP($G176,Depth_Lookup!$A$3:$J$410,10,FALSE))+(H176/100)</f>
        <v>67.115000000000009</v>
      </c>
      <c r="M176" s="171">
        <f>(VLOOKUP($G176,Depth_Lookup!$A$3:$J$410,10,FALSE))+(I176/100)</f>
        <v>67.295000000000002</v>
      </c>
      <c r="N176" s="146" t="s">
        <v>1546</v>
      </c>
      <c r="O176" s="126">
        <v>1</v>
      </c>
      <c r="P176" s="126" t="s">
        <v>853</v>
      </c>
      <c r="Q176" s="126" t="s">
        <v>125</v>
      </c>
      <c r="R176" s="196" t="s">
        <v>1633</v>
      </c>
      <c r="S176" s="126" t="s">
        <v>115</v>
      </c>
      <c r="T176" s="126" t="s">
        <v>115</v>
      </c>
      <c r="U176" s="126" t="s">
        <v>108</v>
      </c>
      <c r="V176" s="126" t="s">
        <v>509</v>
      </c>
      <c r="W176" s="126" t="s">
        <v>102</v>
      </c>
      <c r="X176" s="202">
        <v>5</v>
      </c>
      <c r="Y176" s="126" t="s">
        <v>90</v>
      </c>
      <c r="Z176" s="126" t="s">
        <v>91</v>
      </c>
      <c r="AF176" s="196" t="e">
        <v>#N/A</v>
      </c>
      <c r="AI176" s="130">
        <v>84</v>
      </c>
      <c r="AO176" s="130"/>
      <c r="AU176" s="130"/>
      <c r="BA176" s="130">
        <v>15</v>
      </c>
      <c r="BB176" s="126">
        <v>5</v>
      </c>
      <c r="BC176" s="126">
        <v>5</v>
      </c>
      <c r="BD176" s="126" t="s">
        <v>1330</v>
      </c>
      <c r="BE176" s="126" t="s">
        <v>1331</v>
      </c>
      <c r="BG176" s="130"/>
      <c r="BM176" s="130">
        <v>1</v>
      </c>
      <c r="BN176" s="126">
        <v>0.5</v>
      </c>
      <c r="BO176" s="126">
        <v>0.2</v>
      </c>
      <c r="BP176" s="126" t="s">
        <v>1330</v>
      </c>
      <c r="BQ176" s="126" t="s">
        <v>103</v>
      </c>
      <c r="BY176" s="130"/>
      <c r="CE176" s="126" t="s">
        <v>1547</v>
      </c>
      <c r="CG176" s="131"/>
      <c r="CH176" s="132" t="s">
        <v>1355</v>
      </c>
      <c r="CI176" s="132">
        <v>100</v>
      </c>
      <c r="CJ176" s="132" t="s">
        <v>514</v>
      </c>
      <c r="CK176" s="133"/>
      <c r="CL176" s="134"/>
      <c r="CM176" s="134"/>
      <c r="CN176" s="134"/>
      <c r="CO176" s="134"/>
      <c r="CP176" s="134"/>
      <c r="CQ176" s="134"/>
      <c r="CR176" s="134"/>
      <c r="CS176" s="134"/>
      <c r="CT176" s="134"/>
      <c r="CU176" s="134"/>
      <c r="CV176" s="134"/>
      <c r="CW176" s="134"/>
      <c r="CX176" s="134"/>
      <c r="CY176" s="134"/>
      <c r="CZ176" s="134"/>
      <c r="DA176" s="134"/>
      <c r="DB176" s="134">
        <v>85</v>
      </c>
      <c r="DD176" s="134"/>
      <c r="DE176" s="134"/>
      <c r="DF176" s="134"/>
      <c r="DG176" s="134"/>
      <c r="DH176" s="134"/>
      <c r="DI176" s="134"/>
      <c r="DJ176" s="134">
        <v>15</v>
      </c>
      <c r="DK176" s="207">
        <v>100</v>
      </c>
      <c r="DL176" s="131"/>
      <c r="DM176" s="134"/>
      <c r="DN176" s="134"/>
      <c r="DO176" s="136"/>
      <c r="DQ176" s="131"/>
      <c r="DR176" s="136"/>
      <c r="DS176" s="131"/>
      <c r="DT176" s="138" t="s">
        <v>1548</v>
      </c>
      <c r="DW176" s="213">
        <v>100</v>
      </c>
      <c r="DX176" s="214" t="e">
        <v>#N/A</v>
      </c>
      <c r="DY176" s="139" t="s">
        <v>1509</v>
      </c>
      <c r="DZ176" s="139" t="s">
        <v>1407</v>
      </c>
      <c r="EA176" s="139"/>
      <c r="ED176" s="229" t="s">
        <v>2517</v>
      </c>
      <c r="EE176" s="140"/>
      <c r="EG176" s="140"/>
      <c r="EI176" s="218" t="e">
        <f>VLOOKUP(EH176,definitions_list_mag!$Y$12:$Z$15,2,FALSE)</f>
        <v>#N/A</v>
      </c>
      <c r="EJ176" s="143"/>
      <c r="EK176" s="221" t="e">
        <f>VLOOKUP(EJ176,definitions_list_mag!$AT$3:$AU$5,2,FALSE)</f>
        <v>#N/A</v>
      </c>
      <c r="EM176" s="109"/>
      <c r="EN176" s="109" t="s">
        <v>1448</v>
      </c>
      <c r="EV176" s="381">
        <v>30</v>
      </c>
      <c r="EW176" s="381">
        <v>90</v>
      </c>
      <c r="EX176" s="381">
        <v>48</v>
      </c>
      <c r="EY176" s="381">
        <v>0</v>
      </c>
      <c r="EZ176" s="192">
        <f t="shared" si="46"/>
        <v>-152.53240075281002</v>
      </c>
      <c r="FA176" s="192">
        <f t="shared" si="47"/>
        <v>207.46759924718998</v>
      </c>
      <c r="FB176" s="192">
        <f t="shared" si="48"/>
        <v>38.62146686710566</v>
      </c>
      <c r="FC176" s="192">
        <f t="shared" si="49"/>
        <v>297.46759924718998</v>
      </c>
      <c r="FD176" s="192">
        <f t="shared" si="50"/>
        <v>51.37853313289434</v>
      </c>
      <c r="FE176" s="193">
        <f t="shared" si="51"/>
        <v>27.46759924718998</v>
      </c>
      <c r="FF176" s="194">
        <f t="shared" si="52"/>
        <v>51.37853313289434</v>
      </c>
      <c r="FG176" s="143"/>
      <c r="FI176" s="778">
        <f t="shared" si="53"/>
        <v>0</v>
      </c>
      <c r="FJ176" s="779">
        <f t="shared" si="54"/>
        <v>51.37853313289434</v>
      </c>
      <c r="FK176" s="779">
        <f t="shared" si="55"/>
        <v>38.62146686710566</v>
      </c>
      <c r="FL176" s="780">
        <f t="shared" si="56"/>
        <v>0.67407175878089309</v>
      </c>
      <c r="FM176" s="169">
        <f t="shared" si="57"/>
        <v>0.62417236324401559</v>
      </c>
      <c r="FN176" s="783">
        <f t="shared" si="58"/>
        <v>0</v>
      </c>
    </row>
    <row r="177" spans="1:1038" s="288" customFormat="1" ht="18" customHeight="1">
      <c r="A177" s="352" t="s">
        <v>1452</v>
      </c>
      <c r="B177" s="227" t="s">
        <v>1294</v>
      </c>
      <c r="C177" s="227"/>
      <c r="D177" s="227" t="s">
        <v>1279</v>
      </c>
      <c r="E177" s="227">
        <v>30</v>
      </c>
      <c r="F177" s="227">
        <v>2</v>
      </c>
      <c r="G177" s="285" t="str">
        <f t="shared" si="45"/>
        <v>30-2</v>
      </c>
      <c r="H177" s="278">
        <v>30</v>
      </c>
      <c r="I177" s="227">
        <v>91</v>
      </c>
      <c r="J177" s="226"/>
      <c r="K177" s="545" t="b">
        <f>IF(I178=1,IF(((VLOOKUP($G177,[1]Depth_Lookup!#REF!,9,FALSE))-(H177/100))=0,"Good",IF(((VLOOKUP($G177,[1]Depth_Lookup!$A$3:$J$550,9,FALSE))-(H177/100))&gt;0,"Too Short","Too Long")))</f>
        <v>0</v>
      </c>
      <c r="L177" s="171">
        <f>(VLOOKUP($G177,Depth_Lookup!$A$3:$J$410,10,FALSE))+(H177/100)</f>
        <v>67.295000000000002</v>
      </c>
      <c r="M177" s="171">
        <f>(VLOOKUP($G177,Depth_Lookup!$A$3:$J$410,10,FALSE))+(I177/100)</f>
        <v>67.905000000000001</v>
      </c>
      <c r="N177" s="353" t="s">
        <v>1549</v>
      </c>
      <c r="O177" s="227" t="s">
        <v>1280</v>
      </c>
      <c r="P177" s="227" t="s">
        <v>853</v>
      </c>
      <c r="Q177" s="227" t="s">
        <v>125</v>
      </c>
      <c r="R177" s="286" t="s">
        <v>1633</v>
      </c>
      <c r="S177" s="227" t="s">
        <v>115</v>
      </c>
      <c r="T177" s="227" t="s">
        <v>700</v>
      </c>
      <c r="U177" s="227" t="s">
        <v>108</v>
      </c>
      <c r="V177" s="227" t="s">
        <v>509</v>
      </c>
      <c r="W177" s="227" t="s">
        <v>102</v>
      </c>
      <c r="X177" s="287">
        <v>5</v>
      </c>
      <c r="Y177" s="227" t="s">
        <v>90</v>
      </c>
      <c r="Z177" s="227" t="s">
        <v>91</v>
      </c>
      <c r="AA177" s="227"/>
      <c r="AB177" s="227"/>
      <c r="AC177" s="227"/>
      <c r="AD177" s="227"/>
      <c r="AE177" s="233"/>
      <c r="AF177" s="286" t="e">
        <v>#N/A</v>
      </c>
      <c r="AG177" s="237"/>
      <c r="AH177" s="227"/>
      <c r="AI177" s="240">
        <v>75</v>
      </c>
      <c r="AJ177" s="227"/>
      <c r="AK177" s="227"/>
      <c r="AL177" s="227"/>
      <c r="AM177" s="227"/>
      <c r="AN177" s="227"/>
      <c r="AO177" s="240"/>
      <c r="AP177" s="227"/>
      <c r="AQ177" s="227"/>
      <c r="AR177" s="227"/>
      <c r="AS177" s="227"/>
      <c r="AT177" s="227"/>
      <c r="AU177" s="240"/>
      <c r="AV177" s="227"/>
      <c r="AW177" s="227"/>
      <c r="AX177" s="227"/>
      <c r="AY177" s="227"/>
      <c r="AZ177" s="227"/>
      <c r="BA177" s="240">
        <v>25</v>
      </c>
      <c r="BB177" s="227">
        <v>4</v>
      </c>
      <c r="BC177" s="227">
        <v>3</v>
      </c>
      <c r="BD177" s="227" t="s">
        <v>1330</v>
      </c>
      <c r="BE177" s="227" t="s">
        <v>1331</v>
      </c>
      <c r="BF177" s="227"/>
      <c r="BG177" s="240"/>
      <c r="BH177" s="227"/>
      <c r="BI177" s="227"/>
      <c r="BJ177" s="227"/>
      <c r="BK177" s="227"/>
      <c r="BL177" s="227"/>
      <c r="BM177" s="240"/>
      <c r="BN177" s="227"/>
      <c r="BO177" s="227"/>
      <c r="BP177" s="227"/>
      <c r="BQ177" s="227"/>
      <c r="BR177" s="227"/>
      <c r="BS177" s="227"/>
      <c r="BT177" s="227"/>
      <c r="BU177" s="227"/>
      <c r="BV177" s="227"/>
      <c r="BW177" s="227"/>
      <c r="BX177" s="227"/>
      <c r="BY177" s="240"/>
      <c r="BZ177" s="227"/>
      <c r="CA177" s="227"/>
      <c r="CB177" s="227"/>
      <c r="CC177" s="227"/>
      <c r="CD177" s="227"/>
      <c r="CE177" s="227"/>
      <c r="CF177" s="227"/>
      <c r="CG177" s="148"/>
      <c r="CH177" s="149" t="s">
        <v>1513</v>
      </c>
      <c r="CI177" s="149">
        <v>100</v>
      </c>
      <c r="CJ177" s="149" t="s">
        <v>514</v>
      </c>
      <c r="CK177" s="151"/>
      <c r="CL177" s="152"/>
      <c r="CM177" s="152"/>
      <c r="CN177" s="152"/>
      <c r="CO177" s="152"/>
      <c r="CP177" s="152"/>
      <c r="CQ177" s="152"/>
      <c r="CR177" s="152"/>
      <c r="CS177" s="152"/>
      <c r="CT177" s="152"/>
      <c r="CU177" s="152"/>
      <c r="CV177" s="152"/>
      <c r="CW177" s="152"/>
      <c r="CX177" s="152"/>
      <c r="CY177" s="152"/>
      <c r="CZ177" s="152"/>
      <c r="DA177" s="152"/>
      <c r="DB177" s="152">
        <v>70</v>
      </c>
      <c r="DC177" s="229"/>
      <c r="DD177" s="152"/>
      <c r="DE177" s="152"/>
      <c r="DF177" s="152"/>
      <c r="DG177" s="152"/>
      <c r="DH177" s="152"/>
      <c r="DI177" s="152"/>
      <c r="DJ177" s="152">
        <v>30</v>
      </c>
      <c r="DK177" s="208">
        <v>100</v>
      </c>
      <c r="DL177" s="148"/>
      <c r="DM177" s="152"/>
      <c r="DN177" s="152"/>
      <c r="DO177" s="153"/>
      <c r="DQ177" s="148"/>
      <c r="DR177" s="153"/>
      <c r="DS177" s="148"/>
      <c r="DT177" s="261" t="s">
        <v>1550</v>
      </c>
      <c r="DU177" s="229"/>
      <c r="DV177" s="229"/>
      <c r="DW177" s="290">
        <v>100</v>
      </c>
      <c r="DX177" s="291" t="e">
        <v>#N/A</v>
      </c>
      <c r="DY177" s="154" t="s">
        <v>1509</v>
      </c>
      <c r="DZ177" s="154" t="s">
        <v>1551</v>
      </c>
      <c r="EA177" s="154"/>
      <c r="EB177" s="229"/>
      <c r="EC177" s="292"/>
      <c r="ED177" s="229" t="s">
        <v>2517</v>
      </c>
      <c r="EE177" s="293"/>
      <c r="EF177" s="294"/>
      <c r="EG177" s="293"/>
      <c r="EH177" s="295"/>
      <c r="EI177" s="296" t="e">
        <f>VLOOKUP(EH177,definitions_list_mag!$Y$12:$Z$15,2,FALSE)</f>
        <v>#N/A</v>
      </c>
      <c r="EJ177" s="297"/>
      <c r="EK177" s="298" t="e">
        <f>VLOOKUP(EJ177,definitions_list_mag!$AT$3:$AU$5,2,FALSE)</f>
        <v>#N/A</v>
      </c>
      <c r="EL177" s="293"/>
      <c r="EM177" s="295"/>
      <c r="EN177" s="295"/>
      <c r="EO177" s="321"/>
      <c r="EP177" s="321"/>
      <c r="EQ177" s="321"/>
      <c r="ER177" s="321"/>
      <c r="ES177" s="321"/>
      <c r="ET177" s="321"/>
      <c r="EU177" s="321"/>
      <c r="EV177" s="322"/>
      <c r="EW177" s="322"/>
      <c r="EX177" s="322"/>
      <c r="EY177" s="322"/>
      <c r="EZ177" s="192" t="e">
        <f t="shared" si="46"/>
        <v>#DIV/0!</v>
      </c>
      <c r="FA177" s="192" t="e">
        <f t="shared" si="47"/>
        <v>#DIV/0!</v>
      </c>
      <c r="FB177" s="192" t="e">
        <f t="shared" si="48"/>
        <v>#DIV/0!</v>
      </c>
      <c r="FC177" s="192" t="e">
        <f t="shared" si="49"/>
        <v>#DIV/0!</v>
      </c>
      <c r="FD177" s="192" t="e">
        <f t="shared" si="50"/>
        <v>#DIV/0!</v>
      </c>
      <c r="FE177" s="193" t="e">
        <f t="shared" si="51"/>
        <v>#DIV/0!</v>
      </c>
      <c r="FF177" s="194" t="e">
        <f t="shared" si="52"/>
        <v>#DIV/0!</v>
      </c>
      <c r="FG177" s="297"/>
      <c r="FH177" s="295"/>
      <c r="FI177" s="778">
        <f t="shared" si="53"/>
        <v>0</v>
      </c>
      <c r="FJ177" s="779" t="e">
        <f t="shared" si="54"/>
        <v>#DIV/0!</v>
      </c>
      <c r="FK177" s="779" t="e">
        <f t="shared" si="55"/>
        <v>#DIV/0!</v>
      </c>
      <c r="FL177" s="780" t="e">
        <f t="shared" si="56"/>
        <v>#DIV/0!</v>
      </c>
      <c r="FM177" s="169" t="e">
        <f t="shared" si="57"/>
        <v>#DIV/0!</v>
      </c>
      <c r="FN177" s="783" t="e">
        <f t="shared" si="58"/>
        <v>#DIV/0!</v>
      </c>
      <c r="FO177" s="227"/>
      <c r="FP177" s="227"/>
      <c r="FQ177" s="227"/>
      <c r="FR177" s="227"/>
      <c r="FS177" s="227"/>
      <c r="FT177" s="227"/>
      <c r="FU177" s="227"/>
      <c r="FV177" s="227"/>
      <c r="FW177" s="227"/>
      <c r="FX177" s="227"/>
      <c r="FY177" s="227"/>
      <c r="FZ177" s="227"/>
      <c r="GA177" s="227"/>
      <c r="GB177" s="227"/>
      <c r="GC177" s="227"/>
      <c r="GD177" s="227"/>
      <c r="GE177" s="227"/>
      <c r="GF177" s="227"/>
      <c r="GG177" s="227"/>
      <c r="GH177" s="227"/>
      <c r="GI177" s="227"/>
      <c r="GJ177" s="227"/>
      <c r="GK177" s="227"/>
      <c r="GL177" s="227"/>
      <c r="GM177" s="227"/>
      <c r="GN177" s="227"/>
      <c r="GO177" s="227"/>
      <c r="GP177" s="227"/>
      <c r="GQ177" s="227"/>
      <c r="GR177" s="227"/>
      <c r="GS177" s="227"/>
      <c r="GT177" s="227"/>
      <c r="GU177" s="227"/>
      <c r="GV177" s="227"/>
      <c r="GW177" s="227"/>
      <c r="GX177" s="227"/>
      <c r="GY177" s="227"/>
      <c r="GZ177" s="227"/>
      <c r="HA177" s="227"/>
      <c r="HB177" s="227"/>
      <c r="HC177" s="227"/>
      <c r="HD177" s="227"/>
      <c r="HE177" s="227"/>
      <c r="HF177" s="227"/>
      <c r="HG177" s="227"/>
      <c r="HH177" s="227"/>
      <c r="HI177" s="227"/>
      <c r="HJ177" s="227"/>
      <c r="HK177" s="227"/>
      <c r="HL177" s="227"/>
      <c r="HM177" s="227"/>
      <c r="HN177" s="227"/>
      <c r="HO177" s="227"/>
      <c r="HP177" s="227"/>
      <c r="HQ177" s="227"/>
      <c r="HR177" s="227"/>
      <c r="HS177" s="227"/>
      <c r="HT177" s="227"/>
      <c r="HU177" s="227"/>
      <c r="HV177" s="227"/>
      <c r="HW177" s="227"/>
      <c r="HX177" s="227"/>
      <c r="HY177" s="227"/>
      <c r="HZ177" s="227"/>
      <c r="IA177" s="227"/>
      <c r="IB177" s="227"/>
      <c r="IC177" s="227"/>
      <c r="ID177" s="227"/>
      <c r="IE177" s="227"/>
      <c r="IF177" s="227"/>
      <c r="IG177" s="227"/>
      <c r="IH177" s="227"/>
      <c r="II177" s="227"/>
      <c r="IJ177" s="227"/>
      <c r="IK177" s="227"/>
      <c r="IL177" s="227"/>
      <c r="IM177" s="227"/>
      <c r="IN177" s="227"/>
      <c r="IO177" s="227"/>
      <c r="IP177" s="227"/>
      <c r="IQ177" s="227"/>
      <c r="IR177" s="227"/>
      <c r="IS177" s="227"/>
      <c r="IT177" s="227"/>
      <c r="IU177" s="227"/>
      <c r="IV177" s="227"/>
      <c r="IW177" s="227"/>
      <c r="IX177" s="227"/>
      <c r="IY177" s="227"/>
      <c r="IZ177" s="227"/>
      <c r="JA177" s="227"/>
      <c r="JB177" s="227"/>
      <c r="JC177" s="227"/>
      <c r="JD177" s="227"/>
      <c r="JE177" s="227"/>
      <c r="JF177" s="227"/>
      <c r="JG177" s="227"/>
      <c r="JH177" s="227"/>
      <c r="JI177" s="227"/>
      <c r="JJ177" s="227"/>
      <c r="JK177" s="227"/>
      <c r="JL177" s="227"/>
      <c r="JM177" s="227"/>
      <c r="JN177" s="227"/>
      <c r="JO177" s="227"/>
      <c r="JP177" s="227"/>
      <c r="JQ177" s="227"/>
      <c r="JR177" s="227"/>
      <c r="JS177" s="227"/>
      <c r="JT177" s="227"/>
      <c r="JU177" s="227"/>
      <c r="JV177" s="227"/>
      <c r="JW177" s="227"/>
      <c r="JX177" s="227"/>
      <c r="JY177" s="227"/>
      <c r="JZ177" s="227"/>
      <c r="KA177" s="227"/>
      <c r="KB177" s="227"/>
      <c r="KC177" s="227"/>
      <c r="KD177" s="227"/>
      <c r="KE177" s="227"/>
      <c r="KF177" s="227"/>
      <c r="KG177" s="227"/>
      <c r="KH177" s="227"/>
      <c r="KI177" s="227"/>
      <c r="KJ177" s="227"/>
      <c r="KK177" s="227"/>
      <c r="KL177" s="227"/>
      <c r="KM177" s="227"/>
      <c r="KN177" s="227"/>
      <c r="KO177" s="227"/>
      <c r="KP177" s="227"/>
      <c r="KQ177" s="227"/>
      <c r="KR177" s="227"/>
      <c r="KS177" s="227"/>
      <c r="KT177" s="227"/>
      <c r="KU177" s="227"/>
      <c r="KV177" s="227"/>
      <c r="KW177" s="227"/>
      <c r="KX177" s="227"/>
      <c r="KY177" s="227"/>
      <c r="KZ177" s="227"/>
      <c r="LA177" s="227"/>
      <c r="LB177" s="227"/>
      <c r="LC177" s="227"/>
      <c r="LD177" s="227"/>
      <c r="LE177" s="227"/>
      <c r="LF177" s="227"/>
      <c r="LG177" s="227"/>
      <c r="LH177" s="227"/>
      <c r="LI177" s="227"/>
      <c r="LJ177" s="227"/>
      <c r="LK177" s="227"/>
      <c r="LL177" s="227"/>
      <c r="LM177" s="227"/>
      <c r="LN177" s="227"/>
      <c r="LO177" s="227"/>
      <c r="LP177" s="227"/>
      <c r="LQ177" s="227"/>
      <c r="LR177" s="227"/>
      <c r="LS177" s="227"/>
      <c r="LT177" s="227"/>
      <c r="LU177" s="227"/>
      <c r="LV177" s="227"/>
      <c r="LW177" s="227"/>
      <c r="LX177" s="227"/>
      <c r="LY177" s="227"/>
      <c r="LZ177" s="227"/>
      <c r="MA177" s="227"/>
      <c r="MB177" s="227"/>
      <c r="MC177" s="227"/>
      <c r="MD177" s="227"/>
      <c r="ME177" s="227"/>
      <c r="MF177" s="227"/>
      <c r="MG177" s="227"/>
      <c r="MH177" s="227"/>
      <c r="MI177" s="227"/>
      <c r="MJ177" s="227"/>
      <c r="MK177" s="227"/>
      <c r="ML177" s="227"/>
      <c r="MM177" s="227"/>
      <c r="MN177" s="227"/>
      <c r="MO177" s="227"/>
      <c r="MP177" s="227"/>
      <c r="MQ177" s="227"/>
      <c r="MR177" s="227"/>
      <c r="MS177" s="227"/>
      <c r="MT177" s="227"/>
      <c r="MU177" s="227"/>
      <c r="MV177" s="227"/>
      <c r="MW177" s="227"/>
      <c r="MX177" s="227"/>
      <c r="MY177" s="227"/>
      <c r="MZ177" s="227"/>
      <c r="NA177" s="227"/>
      <c r="NB177" s="227"/>
      <c r="NC177" s="227"/>
      <c r="ND177" s="227"/>
      <c r="NE177" s="227"/>
      <c r="NF177" s="227"/>
      <c r="NG177" s="227"/>
      <c r="NH177" s="227"/>
      <c r="NI177" s="227"/>
      <c r="NJ177" s="227"/>
      <c r="NK177" s="227"/>
      <c r="NL177" s="227"/>
      <c r="NM177" s="227"/>
      <c r="NN177" s="227"/>
      <c r="NO177" s="227"/>
      <c r="NP177" s="227"/>
      <c r="NQ177" s="227"/>
      <c r="NR177" s="227"/>
      <c r="NS177" s="227"/>
      <c r="NT177" s="227"/>
      <c r="NU177" s="227"/>
      <c r="NV177" s="227"/>
      <c r="NW177" s="227"/>
      <c r="NX177" s="227"/>
      <c r="NY177" s="227"/>
      <c r="NZ177" s="227"/>
      <c r="OA177" s="227"/>
      <c r="OB177" s="227"/>
      <c r="OC177" s="227"/>
      <c r="OD177" s="227"/>
      <c r="OE177" s="227"/>
      <c r="OF177" s="227"/>
      <c r="OG177" s="227"/>
      <c r="OH177" s="227"/>
      <c r="OI177" s="227"/>
      <c r="OJ177" s="227"/>
      <c r="OK177" s="227"/>
      <c r="OL177" s="227"/>
      <c r="OM177" s="227"/>
      <c r="ON177" s="227"/>
      <c r="OO177" s="227"/>
      <c r="OP177" s="227"/>
      <c r="OQ177" s="227"/>
      <c r="OR177" s="227"/>
      <c r="OS177" s="227"/>
      <c r="OT177" s="227"/>
      <c r="OU177" s="227"/>
      <c r="OV177" s="227"/>
      <c r="OW177" s="227"/>
      <c r="OX177" s="227"/>
      <c r="OY177" s="227"/>
      <c r="OZ177" s="227"/>
      <c r="PA177" s="227"/>
      <c r="PB177" s="227"/>
      <c r="PC177" s="227"/>
      <c r="PD177" s="227"/>
      <c r="PE177" s="227"/>
      <c r="PF177" s="227"/>
      <c r="PG177" s="227"/>
      <c r="PH177" s="227"/>
      <c r="PI177" s="227"/>
      <c r="PJ177" s="227"/>
      <c r="PK177" s="227"/>
      <c r="PL177" s="227"/>
      <c r="PM177" s="227"/>
      <c r="PN177" s="227"/>
      <c r="PO177" s="227"/>
      <c r="PP177" s="227"/>
      <c r="PQ177" s="227"/>
      <c r="PR177" s="227"/>
      <c r="PS177" s="227"/>
      <c r="PT177" s="227"/>
      <c r="PU177" s="227"/>
      <c r="PV177" s="227"/>
      <c r="PW177" s="227"/>
      <c r="PX177" s="227"/>
      <c r="PY177" s="227"/>
      <c r="PZ177" s="227"/>
      <c r="QA177" s="227"/>
      <c r="QB177" s="227"/>
      <c r="QC177" s="227"/>
      <c r="QD177" s="227"/>
      <c r="QE177" s="227"/>
      <c r="QF177" s="227"/>
      <c r="QG177" s="227"/>
      <c r="QH177" s="227"/>
      <c r="QI177" s="227"/>
      <c r="QJ177" s="227"/>
      <c r="QK177" s="227"/>
      <c r="QL177" s="227"/>
      <c r="QM177" s="227"/>
      <c r="QN177" s="227"/>
      <c r="QO177" s="227"/>
      <c r="QP177" s="227"/>
      <c r="QQ177" s="227"/>
      <c r="QR177" s="227"/>
      <c r="QS177" s="227"/>
      <c r="QT177" s="227"/>
      <c r="QU177" s="227"/>
      <c r="QV177" s="227"/>
      <c r="QW177" s="227"/>
      <c r="QX177" s="227"/>
      <c r="QY177" s="227"/>
      <c r="QZ177" s="227"/>
      <c r="RA177" s="227"/>
      <c r="RB177" s="227"/>
      <c r="RC177" s="227"/>
      <c r="RD177" s="227"/>
      <c r="RE177" s="227"/>
      <c r="RF177" s="227"/>
      <c r="RG177" s="227"/>
      <c r="RH177" s="227"/>
      <c r="RI177" s="227"/>
      <c r="RJ177" s="227"/>
      <c r="RK177" s="227"/>
      <c r="RL177" s="227"/>
      <c r="RM177" s="227"/>
      <c r="RN177" s="227"/>
      <c r="RO177" s="227"/>
      <c r="RP177" s="227"/>
      <c r="RQ177" s="227"/>
      <c r="RR177" s="227"/>
      <c r="RS177" s="227"/>
      <c r="RT177" s="227"/>
      <c r="RU177" s="227"/>
      <c r="RV177" s="227"/>
      <c r="RW177" s="227"/>
      <c r="RX177" s="227"/>
      <c r="RY177" s="227"/>
      <c r="RZ177" s="227"/>
      <c r="SA177" s="227"/>
      <c r="SB177" s="227"/>
      <c r="SC177" s="227"/>
      <c r="SD177" s="227"/>
      <c r="SE177" s="227"/>
      <c r="SF177" s="227"/>
      <c r="SG177" s="227"/>
      <c r="SH177" s="227"/>
      <c r="SI177" s="227"/>
      <c r="SJ177" s="227"/>
      <c r="SK177" s="227"/>
      <c r="SL177" s="227"/>
      <c r="SM177" s="227"/>
      <c r="SN177" s="227"/>
      <c r="SO177" s="227"/>
      <c r="SP177" s="227"/>
      <c r="SQ177" s="227"/>
      <c r="SR177" s="227"/>
      <c r="SS177" s="227"/>
      <c r="ST177" s="227"/>
      <c r="SU177" s="227"/>
      <c r="SV177" s="227"/>
      <c r="SW177" s="227"/>
      <c r="SX177" s="227"/>
      <c r="SY177" s="227"/>
      <c r="SZ177" s="227"/>
      <c r="TA177" s="227"/>
      <c r="TB177" s="227"/>
      <c r="TC177" s="227"/>
      <c r="TD177" s="227"/>
      <c r="TE177" s="227"/>
      <c r="TF177" s="227"/>
      <c r="TG177" s="227"/>
      <c r="TH177" s="227"/>
      <c r="TI177" s="227"/>
      <c r="TJ177" s="227"/>
      <c r="TK177" s="227"/>
      <c r="TL177" s="227"/>
      <c r="TM177" s="227"/>
      <c r="TN177" s="227"/>
      <c r="TO177" s="227"/>
      <c r="TP177" s="227"/>
      <c r="TQ177" s="227"/>
      <c r="TR177" s="227"/>
      <c r="TS177" s="227"/>
      <c r="TT177" s="227"/>
      <c r="TU177" s="227"/>
      <c r="TV177" s="227"/>
      <c r="TW177" s="227"/>
      <c r="TX177" s="227"/>
      <c r="TY177" s="227"/>
      <c r="TZ177" s="227"/>
      <c r="UA177" s="227"/>
      <c r="UB177" s="227"/>
      <c r="UC177" s="227"/>
      <c r="UD177" s="227"/>
      <c r="UE177" s="227"/>
      <c r="UF177" s="227"/>
      <c r="UG177" s="227"/>
      <c r="UH177" s="227"/>
      <c r="UI177" s="227"/>
      <c r="UJ177" s="227"/>
      <c r="UK177" s="227"/>
      <c r="UL177" s="227"/>
      <c r="UM177" s="227"/>
      <c r="UN177" s="227"/>
      <c r="UO177" s="227"/>
      <c r="UP177" s="227"/>
      <c r="UQ177" s="227"/>
      <c r="UR177" s="227"/>
      <c r="US177" s="227"/>
      <c r="UT177" s="227"/>
      <c r="UU177" s="227"/>
      <c r="UV177" s="227"/>
      <c r="UW177" s="227"/>
      <c r="UX177" s="227"/>
      <c r="UY177" s="227"/>
      <c r="UZ177" s="227"/>
      <c r="VA177" s="227"/>
      <c r="VB177" s="227"/>
      <c r="VC177" s="227"/>
      <c r="VD177" s="227"/>
      <c r="VE177" s="227"/>
      <c r="VF177" s="227"/>
      <c r="VG177" s="227"/>
      <c r="VH177" s="227"/>
      <c r="VI177" s="227"/>
      <c r="VJ177" s="227"/>
      <c r="VK177" s="227"/>
      <c r="VL177" s="227"/>
      <c r="VM177" s="227"/>
      <c r="VN177" s="227"/>
      <c r="VO177" s="227"/>
      <c r="VP177" s="227"/>
      <c r="VQ177" s="227"/>
      <c r="VR177" s="227"/>
      <c r="VS177" s="227"/>
      <c r="VT177" s="227"/>
      <c r="VU177" s="227"/>
      <c r="VV177" s="227"/>
      <c r="VW177" s="227"/>
      <c r="VX177" s="227"/>
      <c r="VY177" s="227"/>
      <c r="VZ177" s="227"/>
      <c r="WA177" s="227"/>
      <c r="WB177" s="227"/>
      <c r="WC177" s="227"/>
      <c r="WD177" s="227"/>
      <c r="WE177" s="227"/>
      <c r="WF177" s="227"/>
      <c r="WG177" s="227"/>
      <c r="WH177" s="227"/>
      <c r="WI177" s="227"/>
      <c r="WJ177" s="227"/>
      <c r="WK177" s="227"/>
      <c r="WL177" s="227"/>
      <c r="WM177" s="227"/>
      <c r="WN177" s="227"/>
      <c r="WO177" s="227"/>
      <c r="WP177" s="227"/>
      <c r="WQ177" s="227"/>
      <c r="WR177" s="227"/>
      <c r="WS177" s="227"/>
      <c r="WT177" s="227"/>
      <c r="WU177" s="227"/>
      <c r="WV177" s="227"/>
      <c r="WW177" s="227"/>
      <c r="WX177" s="227"/>
      <c r="WY177" s="227"/>
      <c r="WZ177" s="227"/>
      <c r="XA177" s="227"/>
      <c r="XB177" s="227"/>
      <c r="XC177" s="227"/>
      <c r="XD177" s="227"/>
      <c r="XE177" s="227"/>
      <c r="XF177" s="227"/>
      <c r="XG177" s="227"/>
      <c r="XH177" s="227"/>
      <c r="XI177" s="227"/>
      <c r="XJ177" s="227"/>
      <c r="XK177" s="227"/>
      <c r="XL177" s="227"/>
      <c r="XM177" s="227"/>
      <c r="XN177" s="227"/>
      <c r="XO177" s="227"/>
      <c r="XP177" s="227"/>
      <c r="XQ177" s="227"/>
      <c r="XR177" s="227"/>
      <c r="XS177" s="227"/>
      <c r="XT177" s="227"/>
      <c r="XU177" s="227"/>
      <c r="XV177" s="227"/>
      <c r="XW177" s="227"/>
      <c r="XX177" s="227"/>
      <c r="XY177" s="227"/>
      <c r="XZ177" s="227"/>
      <c r="YA177" s="227"/>
      <c r="YB177" s="227"/>
      <c r="YC177" s="227"/>
      <c r="YD177" s="227"/>
      <c r="YE177" s="227"/>
      <c r="YF177" s="227"/>
      <c r="YG177" s="227"/>
      <c r="YH177" s="227"/>
      <c r="YI177" s="227"/>
      <c r="YJ177" s="227"/>
      <c r="YK177" s="227"/>
      <c r="YL177" s="227"/>
      <c r="YM177" s="227"/>
      <c r="YN177" s="227"/>
      <c r="YO177" s="227"/>
      <c r="YP177" s="227"/>
      <c r="YQ177" s="227"/>
      <c r="YR177" s="227"/>
      <c r="YS177" s="227"/>
      <c r="YT177" s="227"/>
      <c r="YU177" s="227"/>
      <c r="YV177" s="227"/>
      <c r="YW177" s="227"/>
      <c r="YX177" s="227"/>
      <c r="YY177" s="227"/>
      <c r="YZ177" s="227"/>
      <c r="ZA177" s="227"/>
      <c r="ZB177" s="227"/>
      <c r="ZC177" s="227"/>
      <c r="ZD177" s="227"/>
      <c r="ZE177" s="227"/>
      <c r="ZF177" s="227"/>
      <c r="ZG177" s="227"/>
      <c r="ZH177" s="227"/>
      <c r="ZI177" s="227"/>
      <c r="ZJ177" s="227"/>
      <c r="ZK177" s="227"/>
      <c r="ZL177" s="227"/>
      <c r="ZM177" s="227"/>
      <c r="ZN177" s="227"/>
      <c r="ZO177" s="227"/>
      <c r="ZP177" s="227"/>
      <c r="ZQ177" s="227"/>
      <c r="ZR177" s="227"/>
      <c r="ZS177" s="227"/>
      <c r="ZT177" s="227"/>
      <c r="ZU177" s="227"/>
      <c r="ZV177" s="227"/>
      <c r="ZW177" s="227"/>
      <c r="ZX177" s="227"/>
      <c r="ZY177" s="227"/>
      <c r="ZZ177" s="227"/>
      <c r="AAA177" s="227"/>
      <c r="AAB177" s="227"/>
      <c r="AAC177" s="227"/>
      <c r="AAD177" s="227"/>
      <c r="AAE177" s="227"/>
      <c r="AAF177" s="227"/>
      <c r="AAG177" s="227"/>
      <c r="AAH177" s="227"/>
      <c r="AAI177" s="227"/>
      <c r="AAJ177" s="227"/>
      <c r="AAK177" s="227"/>
      <c r="AAL177" s="227"/>
      <c r="AAM177" s="227"/>
      <c r="AAN177" s="227"/>
      <c r="AAO177" s="227"/>
      <c r="AAP177" s="227"/>
      <c r="AAQ177" s="227"/>
      <c r="AAR177" s="227"/>
      <c r="AAS177" s="227"/>
      <c r="AAT177" s="227"/>
      <c r="AAU177" s="227"/>
      <c r="AAV177" s="227"/>
      <c r="AAW177" s="227"/>
      <c r="AAX177" s="227"/>
      <c r="AAY177" s="227"/>
      <c r="AAZ177" s="227"/>
      <c r="ABA177" s="227"/>
      <c r="ABB177" s="227"/>
      <c r="ABC177" s="227"/>
      <c r="ABD177" s="227"/>
      <c r="ABE177" s="227"/>
      <c r="ABF177" s="227"/>
      <c r="ABG177" s="227"/>
      <c r="ABH177" s="227"/>
      <c r="ABI177" s="227"/>
      <c r="ABJ177" s="227"/>
      <c r="ABK177" s="227"/>
      <c r="ABL177" s="227"/>
      <c r="ABM177" s="227"/>
      <c r="ABN177" s="227"/>
      <c r="ABO177" s="227"/>
      <c r="ABP177" s="227"/>
      <c r="ABQ177" s="227"/>
      <c r="ABR177" s="227"/>
      <c r="ABS177" s="227"/>
      <c r="ABT177" s="227"/>
      <c r="ABU177" s="227"/>
      <c r="ABV177" s="227"/>
      <c r="ABW177" s="227"/>
      <c r="ABX177" s="227"/>
      <c r="ABY177" s="227"/>
      <c r="ABZ177" s="227"/>
      <c r="ACA177" s="227"/>
      <c r="ACB177" s="227"/>
      <c r="ACC177" s="227"/>
      <c r="ACD177" s="227"/>
      <c r="ACE177" s="227"/>
      <c r="ACF177" s="227"/>
      <c r="ACG177" s="227"/>
      <c r="ACH177" s="227"/>
      <c r="ACI177" s="227"/>
      <c r="ACJ177" s="227"/>
      <c r="ACK177" s="227"/>
      <c r="ACL177" s="227"/>
      <c r="ACM177" s="227"/>
      <c r="ACN177" s="227"/>
      <c r="ACO177" s="227"/>
      <c r="ACP177" s="227"/>
      <c r="ACQ177" s="227"/>
      <c r="ACR177" s="227"/>
      <c r="ACS177" s="227"/>
      <c r="ACT177" s="227"/>
      <c r="ACU177" s="227"/>
      <c r="ACV177" s="227"/>
      <c r="ACW177" s="227"/>
      <c r="ACX177" s="227"/>
      <c r="ACY177" s="227"/>
      <c r="ACZ177" s="227"/>
      <c r="ADA177" s="227"/>
      <c r="ADB177" s="227"/>
      <c r="ADC177" s="227"/>
      <c r="ADD177" s="227"/>
      <c r="ADE177" s="227"/>
      <c r="ADF177" s="227"/>
      <c r="ADG177" s="227"/>
      <c r="ADH177" s="227"/>
      <c r="ADI177" s="227"/>
      <c r="ADJ177" s="227"/>
      <c r="ADK177" s="227"/>
      <c r="ADL177" s="227"/>
      <c r="ADM177" s="227"/>
      <c r="ADN177" s="227"/>
      <c r="ADO177" s="227"/>
      <c r="ADP177" s="227"/>
      <c r="ADQ177" s="227"/>
      <c r="ADR177" s="227"/>
      <c r="ADS177" s="227"/>
      <c r="ADT177" s="227"/>
      <c r="ADU177" s="227"/>
      <c r="ADV177" s="227"/>
      <c r="ADW177" s="227"/>
      <c r="ADX177" s="227"/>
      <c r="ADY177" s="227"/>
      <c r="ADZ177" s="227"/>
      <c r="AEA177" s="227"/>
      <c r="AEB177" s="227"/>
      <c r="AEC177" s="227"/>
      <c r="AED177" s="227"/>
      <c r="AEE177" s="227"/>
      <c r="AEF177" s="227"/>
      <c r="AEG177" s="227"/>
      <c r="AEH177" s="227"/>
      <c r="AEI177" s="227"/>
      <c r="AEJ177" s="227"/>
      <c r="AEK177" s="227"/>
      <c r="AEL177" s="227"/>
      <c r="AEM177" s="227"/>
      <c r="AEN177" s="227"/>
      <c r="AEO177" s="227"/>
      <c r="AEP177" s="227"/>
      <c r="AEQ177" s="227"/>
      <c r="AER177" s="227"/>
      <c r="AES177" s="227"/>
      <c r="AET177" s="227"/>
      <c r="AEU177" s="227"/>
      <c r="AEV177" s="227"/>
      <c r="AEW177" s="227"/>
      <c r="AEX177" s="227"/>
      <c r="AEY177" s="227"/>
      <c r="AEZ177" s="227"/>
      <c r="AFA177" s="227"/>
      <c r="AFB177" s="227"/>
      <c r="AFC177" s="227"/>
      <c r="AFD177" s="227"/>
      <c r="AFE177" s="227"/>
      <c r="AFF177" s="227"/>
      <c r="AFG177" s="227"/>
      <c r="AFH177" s="227"/>
      <c r="AFI177" s="227"/>
      <c r="AFJ177" s="227"/>
      <c r="AFK177" s="227"/>
      <c r="AFL177" s="227"/>
      <c r="AFM177" s="227"/>
      <c r="AFN177" s="227"/>
      <c r="AFO177" s="227"/>
      <c r="AFP177" s="227"/>
      <c r="AFQ177" s="227"/>
      <c r="AFR177" s="227"/>
      <c r="AFS177" s="227"/>
      <c r="AFT177" s="227"/>
      <c r="AFU177" s="227"/>
      <c r="AFV177" s="227"/>
      <c r="AFW177" s="227"/>
      <c r="AFX177" s="227"/>
      <c r="AFY177" s="227"/>
      <c r="AFZ177" s="227"/>
      <c r="AGA177" s="227"/>
      <c r="AGB177" s="227"/>
      <c r="AGC177" s="227"/>
      <c r="AGD177" s="227"/>
      <c r="AGE177" s="227"/>
      <c r="AGF177" s="227"/>
      <c r="AGG177" s="227"/>
      <c r="AGH177" s="227"/>
      <c r="AGI177" s="227"/>
      <c r="AGJ177" s="227"/>
      <c r="AGK177" s="227"/>
      <c r="AGL177" s="227"/>
      <c r="AGM177" s="227"/>
      <c r="AGN177" s="227"/>
      <c r="AGO177" s="227"/>
      <c r="AGP177" s="227"/>
      <c r="AGQ177" s="227"/>
      <c r="AGR177" s="227"/>
      <c r="AGS177" s="227"/>
      <c r="AGT177" s="227"/>
      <c r="AGU177" s="227"/>
      <c r="AGV177" s="227"/>
      <c r="AGW177" s="227"/>
      <c r="AGX177" s="227"/>
      <c r="AGY177" s="227"/>
      <c r="AGZ177" s="227"/>
      <c r="AHA177" s="227"/>
      <c r="AHB177" s="227"/>
      <c r="AHC177" s="227"/>
      <c r="AHD177" s="227"/>
      <c r="AHE177" s="227"/>
      <c r="AHF177" s="227"/>
      <c r="AHG177" s="227"/>
      <c r="AHH177" s="227"/>
      <c r="AHI177" s="227"/>
      <c r="AHJ177" s="227"/>
      <c r="AHK177" s="227"/>
      <c r="AHL177" s="227"/>
      <c r="AHM177" s="227"/>
      <c r="AHN177" s="227"/>
      <c r="AHO177" s="227"/>
      <c r="AHP177" s="227"/>
      <c r="AHQ177" s="227"/>
      <c r="AHR177" s="227"/>
      <c r="AHS177" s="227"/>
      <c r="AHT177" s="227"/>
      <c r="AHU177" s="227"/>
      <c r="AHV177" s="227"/>
      <c r="AHW177" s="227"/>
      <c r="AHX177" s="227"/>
      <c r="AHY177" s="227"/>
      <c r="AHZ177" s="227"/>
      <c r="AIA177" s="227"/>
      <c r="AIB177" s="227"/>
      <c r="AIC177" s="227"/>
      <c r="AID177" s="227"/>
      <c r="AIE177" s="227"/>
      <c r="AIF177" s="227"/>
      <c r="AIG177" s="227"/>
      <c r="AIH177" s="227"/>
      <c r="AII177" s="227"/>
      <c r="AIJ177" s="227"/>
      <c r="AIK177" s="227"/>
      <c r="AIL177" s="227"/>
      <c r="AIM177" s="227"/>
      <c r="AIN177" s="227"/>
      <c r="AIO177" s="227"/>
      <c r="AIP177" s="227"/>
      <c r="AIQ177" s="227"/>
      <c r="AIR177" s="227"/>
      <c r="AIS177" s="227"/>
      <c r="AIT177" s="227"/>
      <c r="AIU177" s="227"/>
      <c r="AIV177" s="227"/>
      <c r="AIW177" s="227"/>
      <c r="AIX177" s="227"/>
      <c r="AIY177" s="227"/>
      <c r="AIZ177" s="227"/>
      <c r="AJA177" s="227"/>
      <c r="AJB177" s="227"/>
      <c r="AJC177" s="227"/>
      <c r="AJD177" s="227"/>
      <c r="AJE177" s="227"/>
      <c r="AJF177" s="227"/>
      <c r="AJG177" s="227"/>
      <c r="AJH177" s="227"/>
      <c r="AJI177" s="227"/>
      <c r="AJJ177" s="227"/>
      <c r="AJK177" s="227"/>
      <c r="AJL177" s="227"/>
      <c r="AJM177" s="227"/>
      <c r="AJN177" s="227"/>
      <c r="AJO177" s="227"/>
      <c r="AJP177" s="227"/>
      <c r="AJQ177" s="227"/>
      <c r="AJR177" s="227"/>
      <c r="AJS177" s="227"/>
      <c r="AJT177" s="227"/>
      <c r="AJU177" s="227"/>
      <c r="AJV177" s="227"/>
      <c r="AJW177" s="227"/>
      <c r="AJX177" s="227"/>
      <c r="AJY177" s="227"/>
      <c r="AJZ177" s="227"/>
      <c r="AKA177" s="227"/>
      <c r="AKB177" s="227"/>
      <c r="AKC177" s="227"/>
      <c r="AKD177" s="227"/>
      <c r="AKE177" s="227"/>
      <c r="AKF177" s="227"/>
      <c r="AKG177" s="227"/>
      <c r="AKH177" s="227"/>
      <c r="AKI177" s="227"/>
      <c r="AKJ177" s="227"/>
      <c r="AKK177" s="227"/>
      <c r="AKL177" s="227"/>
      <c r="AKM177" s="227"/>
      <c r="AKN177" s="227"/>
      <c r="AKO177" s="227"/>
      <c r="AKP177" s="227"/>
      <c r="AKQ177" s="227"/>
      <c r="AKR177" s="227"/>
      <c r="AKS177" s="227"/>
      <c r="AKT177" s="227"/>
      <c r="AKU177" s="227"/>
      <c r="AKV177" s="227"/>
      <c r="AKW177" s="227"/>
      <c r="AKX177" s="227"/>
      <c r="AKY177" s="227"/>
      <c r="AKZ177" s="227"/>
      <c r="ALA177" s="227"/>
      <c r="ALB177" s="227"/>
      <c r="ALC177" s="227"/>
      <c r="ALD177" s="227"/>
      <c r="ALE177" s="227"/>
      <c r="ALF177" s="227"/>
      <c r="ALG177" s="227"/>
      <c r="ALH177" s="227"/>
      <c r="ALI177" s="227"/>
      <c r="ALJ177" s="227"/>
      <c r="ALK177" s="227"/>
      <c r="ALL177" s="227"/>
      <c r="ALM177" s="227"/>
      <c r="ALN177" s="227"/>
      <c r="ALO177" s="227"/>
      <c r="ALP177" s="227"/>
      <c r="ALQ177" s="227"/>
      <c r="ALR177" s="227"/>
      <c r="ALS177" s="227"/>
      <c r="ALT177" s="227"/>
      <c r="ALU177" s="227"/>
      <c r="ALV177" s="227"/>
      <c r="ALW177" s="227"/>
      <c r="ALX177" s="227"/>
      <c r="ALY177" s="227"/>
      <c r="ALZ177" s="227"/>
      <c r="AMA177" s="227"/>
      <c r="AMB177" s="227"/>
      <c r="AMC177" s="227"/>
      <c r="AMD177" s="227"/>
      <c r="AME177" s="227"/>
      <c r="AMF177" s="227"/>
      <c r="AMG177" s="227"/>
      <c r="AMH177" s="227"/>
      <c r="AMI177" s="227"/>
      <c r="AMJ177" s="227"/>
      <c r="AMK177" s="227"/>
      <c r="AML177" s="227"/>
      <c r="AMM177" s="227"/>
      <c r="AMN177" s="227"/>
      <c r="AMO177" s="227"/>
      <c r="AMP177" s="227"/>
      <c r="AMQ177" s="227"/>
      <c r="AMR177" s="227"/>
      <c r="AMS177" s="227"/>
      <c r="AMT177" s="227"/>
      <c r="AMU177" s="227"/>
      <c r="AMV177" s="227"/>
      <c r="AMW177" s="227"/>
      <c r="AMX177" s="227"/>
    </row>
    <row r="178" spans="1:1038" ht="18" customHeight="1">
      <c r="A178" s="125" t="s">
        <v>1452</v>
      </c>
      <c r="B178" s="126" t="s">
        <v>1294</v>
      </c>
      <c r="D178" s="126" t="s">
        <v>1279</v>
      </c>
      <c r="E178" s="126">
        <v>30</v>
      </c>
      <c r="F178" s="126">
        <v>3</v>
      </c>
      <c r="G178" s="285" t="str">
        <f t="shared" si="45"/>
        <v>30-3</v>
      </c>
      <c r="H178" s="277">
        <v>0</v>
      </c>
      <c r="I178" s="126">
        <v>21</v>
      </c>
      <c r="K178" s="545" t="b">
        <f>IF(I179=1,IF(((VLOOKUP($G178,[1]Depth_Lookup!#REF!,9,FALSE))-(H178/100))=0,"Good",IF(((VLOOKUP($G178,[1]Depth_Lookup!$A$3:$J$550,9,FALSE))-(H178/100))&gt;0,"Too Short","Too Long")))</f>
        <v>0</v>
      </c>
      <c r="L178" s="171">
        <f>(VLOOKUP($G178,Depth_Lookup!$A$3:$J$410,10,FALSE))+(H178/100)</f>
        <v>67.905000000000001</v>
      </c>
      <c r="M178" s="171">
        <f>(VLOOKUP($G178,Depth_Lookup!$A$3:$J$410,10,FALSE))+(I178/100)</f>
        <v>68.114999999999995</v>
      </c>
      <c r="N178" s="146" t="s">
        <v>1549</v>
      </c>
      <c r="O178" s="126">
        <v>3</v>
      </c>
      <c r="P178" s="126" t="s">
        <v>853</v>
      </c>
      <c r="Q178" s="126" t="s">
        <v>125</v>
      </c>
      <c r="R178" s="196" t="s">
        <v>1633</v>
      </c>
      <c r="S178" s="126" t="s">
        <v>94</v>
      </c>
      <c r="T178" s="126" t="s">
        <v>115</v>
      </c>
      <c r="W178" s="126" t="s">
        <v>102</v>
      </c>
      <c r="X178" s="202">
        <v>5</v>
      </c>
      <c r="Y178" s="126" t="s">
        <v>90</v>
      </c>
      <c r="Z178" s="126" t="s">
        <v>91</v>
      </c>
      <c r="AF178" s="196" t="e">
        <v>#N/A</v>
      </c>
      <c r="AI178" s="130">
        <v>78</v>
      </c>
      <c r="AO178" s="130"/>
      <c r="AU178" s="130"/>
      <c r="BA178" s="130">
        <v>20</v>
      </c>
      <c r="BB178" s="126">
        <v>4</v>
      </c>
      <c r="BC178" s="126">
        <v>2</v>
      </c>
      <c r="BD178" s="126" t="s">
        <v>1330</v>
      </c>
      <c r="BE178" s="126" t="s">
        <v>1331</v>
      </c>
      <c r="BG178" s="130"/>
      <c r="BM178" s="130">
        <v>2</v>
      </c>
      <c r="BN178" s="126">
        <v>1</v>
      </c>
      <c r="BO178" s="126">
        <v>0.3</v>
      </c>
      <c r="BP178" s="126" t="s">
        <v>1330</v>
      </c>
      <c r="BQ178" s="126" t="s">
        <v>1331</v>
      </c>
      <c r="BY178" s="130"/>
      <c r="CG178" s="131"/>
      <c r="CH178" s="132" t="s">
        <v>1513</v>
      </c>
      <c r="CI178" s="132">
        <v>100</v>
      </c>
      <c r="CJ178" s="132" t="s">
        <v>514</v>
      </c>
      <c r="CK178" s="133"/>
      <c r="CL178" s="134"/>
      <c r="CM178" s="134"/>
      <c r="CN178" s="134"/>
      <c r="CO178" s="134"/>
      <c r="CP178" s="134"/>
      <c r="CQ178" s="134"/>
      <c r="CR178" s="134"/>
      <c r="CS178" s="134"/>
      <c r="CT178" s="134"/>
      <c r="CU178" s="134"/>
      <c r="CV178" s="134"/>
      <c r="CW178" s="134"/>
      <c r="CX178" s="134"/>
      <c r="CY178" s="134"/>
      <c r="CZ178" s="134"/>
      <c r="DA178" s="134"/>
      <c r="DB178" s="134">
        <v>77</v>
      </c>
      <c r="DD178" s="134"/>
      <c r="DE178" s="134"/>
      <c r="DF178" s="134"/>
      <c r="DG178" s="134"/>
      <c r="DH178" s="134"/>
      <c r="DI178" s="134"/>
      <c r="DJ178" s="134">
        <v>23</v>
      </c>
      <c r="DK178" s="207">
        <v>100</v>
      </c>
      <c r="DL178" s="148"/>
      <c r="DM178" s="134"/>
      <c r="DN178" s="134"/>
      <c r="DO178" s="136"/>
      <c r="DQ178" s="131"/>
      <c r="DR178" s="136"/>
      <c r="DS178" s="131"/>
      <c r="DT178" s="138" t="s">
        <v>1550</v>
      </c>
      <c r="DW178" s="213">
        <v>100</v>
      </c>
      <c r="DX178" s="214" t="e">
        <v>#N/A</v>
      </c>
      <c r="DY178" s="139" t="s">
        <v>1509</v>
      </c>
      <c r="DZ178" s="139" t="s">
        <v>1551</v>
      </c>
      <c r="EA178" s="139"/>
      <c r="ED178" s="229" t="s">
        <v>2517</v>
      </c>
      <c r="EE178" s="140"/>
      <c r="EG178" s="140"/>
      <c r="EI178" s="218" t="e">
        <f>VLOOKUP(EH178,definitions_list_mag!$Y$12:$Z$15,2,FALSE)</f>
        <v>#N/A</v>
      </c>
      <c r="EJ178" s="143"/>
      <c r="EK178" s="221" t="e">
        <f>VLOOKUP(EJ178,definitions_list_mag!$AT$3:$AU$5,2,FALSE)</f>
        <v>#N/A</v>
      </c>
      <c r="EM178" s="109"/>
      <c r="EN178" s="109"/>
      <c r="EZ178" s="192" t="e">
        <f t="shared" si="46"/>
        <v>#DIV/0!</v>
      </c>
      <c r="FA178" s="192" t="e">
        <f t="shared" si="47"/>
        <v>#DIV/0!</v>
      </c>
      <c r="FB178" s="192" t="e">
        <f t="shared" si="48"/>
        <v>#DIV/0!</v>
      </c>
      <c r="FC178" s="192" t="e">
        <f t="shared" si="49"/>
        <v>#DIV/0!</v>
      </c>
      <c r="FD178" s="192" t="e">
        <f t="shared" si="50"/>
        <v>#DIV/0!</v>
      </c>
      <c r="FE178" s="193" t="e">
        <f t="shared" si="51"/>
        <v>#DIV/0!</v>
      </c>
      <c r="FF178" s="194" t="e">
        <f t="shared" si="52"/>
        <v>#DIV/0!</v>
      </c>
      <c r="FG178" s="143"/>
      <c r="FI178" s="778">
        <f t="shared" si="53"/>
        <v>0</v>
      </c>
      <c r="FJ178" s="779" t="e">
        <f t="shared" si="54"/>
        <v>#DIV/0!</v>
      </c>
      <c r="FK178" s="779" t="e">
        <f t="shared" si="55"/>
        <v>#DIV/0!</v>
      </c>
      <c r="FL178" s="780" t="e">
        <f t="shared" si="56"/>
        <v>#DIV/0!</v>
      </c>
      <c r="FM178" s="169" t="e">
        <f t="shared" si="57"/>
        <v>#DIV/0!</v>
      </c>
      <c r="FN178" s="783" t="e">
        <f t="shared" si="58"/>
        <v>#DIV/0!</v>
      </c>
    </row>
    <row r="179" spans="1:1038" s="288" customFormat="1" ht="18" customHeight="1">
      <c r="A179" s="352" t="s">
        <v>1452</v>
      </c>
      <c r="B179" s="227" t="s">
        <v>1294</v>
      </c>
      <c r="C179" s="227"/>
      <c r="D179" s="227" t="s">
        <v>1279</v>
      </c>
      <c r="E179" s="227">
        <v>30</v>
      </c>
      <c r="F179" s="227">
        <v>3</v>
      </c>
      <c r="G179" s="285" t="str">
        <f t="shared" si="45"/>
        <v>30-3</v>
      </c>
      <c r="H179" s="278">
        <v>21</v>
      </c>
      <c r="I179" s="227">
        <v>81</v>
      </c>
      <c r="J179" s="226"/>
      <c r="K179" s="545" t="b">
        <f>IF(I180=1,IF(((VLOOKUP($G179,[1]Depth_Lookup!#REF!,9,FALSE))-(H179/100))=0,"Good",IF(((VLOOKUP($G179,[1]Depth_Lookup!$A$3:$J$550,9,FALSE))-(H179/100))&gt;0,"Too Short","Too Long")))</f>
        <v>0</v>
      </c>
      <c r="L179" s="171">
        <f>(VLOOKUP($G179,Depth_Lookup!$A$3:$J$410,10,FALSE))+(H179/100)</f>
        <v>68.114999999999995</v>
      </c>
      <c r="M179" s="171">
        <f>(VLOOKUP($G179,Depth_Lookup!$A$3:$J$410,10,FALSE))+(I179/100)</f>
        <v>68.715000000000003</v>
      </c>
      <c r="N179" s="353" t="s">
        <v>1552</v>
      </c>
      <c r="O179" s="227">
        <v>7</v>
      </c>
      <c r="P179" s="227" t="s">
        <v>853</v>
      </c>
      <c r="Q179" s="227" t="s">
        <v>125</v>
      </c>
      <c r="R179" s="286" t="s">
        <v>1633</v>
      </c>
      <c r="S179" s="227" t="s">
        <v>115</v>
      </c>
      <c r="T179" s="227" t="s">
        <v>700</v>
      </c>
      <c r="U179" s="227" t="s">
        <v>108</v>
      </c>
      <c r="V179" s="227" t="s">
        <v>509</v>
      </c>
      <c r="W179" s="227" t="s">
        <v>102</v>
      </c>
      <c r="X179" s="287">
        <v>5</v>
      </c>
      <c r="Y179" s="227" t="s">
        <v>90</v>
      </c>
      <c r="Z179" s="227" t="s">
        <v>91</v>
      </c>
      <c r="AA179" s="227"/>
      <c r="AB179" s="227"/>
      <c r="AC179" s="227"/>
      <c r="AD179" s="227"/>
      <c r="AE179" s="233"/>
      <c r="AF179" s="286" t="e">
        <v>#N/A</v>
      </c>
      <c r="AG179" s="237"/>
      <c r="AH179" s="227"/>
      <c r="AI179" s="240">
        <v>73</v>
      </c>
      <c r="AJ179" s="227"/>
      <c r="AK179" s="227"/>
      <c r="AL179" s="227"/>
      <c r="AM179" s="227"/>
      <c r="AN179" s="227"/>
      <c r="AO179" s="240"/>
      <c r="AP179" s="227"/>
      <c r="AQ179" s="227"/>
      <c r="AR179" s="227"/>
      <c r="AS179" s="227"/>
      <c r="AT179" s="227"/>
      <c r="AU179" s="240"/>
      <c r="AV179" s="227"/>
      <c r="AW179" s="227"/>
      <c r="AX179" s="227"/>
      <c r="AY179" s="227"/>
      <c r="AZ179" s="227"/>
      <c r="BA179" s="240">
        <v>25</v>
      </c>
      <c r="BB179" s="227">
        <v>5</v>
      </c>
      <c r="BC179" s="227">
        <v>4</v>
      </c>
      <c r="BD179" s="227" t="s">
        <v>1330</v>
      </c>
      <c r="BE179" s="227" t="s">
        <v>1331</v>
      </c>
      <c r="BF179" s="227"/>
      <c r="BG179" s="240"/>
      <c r="BH179" s="227"/>
      <c r="BI179" s="227"/>
      <c r="BJ179" s="227"/>
      <c r="BK179" s="227"/>
      <c r="BL179" s="227"/>
      <c r="BM179" s="240">
        <v>2</v>
      </c>
      <c r="BN179" s="227">
        <v>1</v>
      </c>
      <c r="BO179" s="227">
        <v>0.5</v>
      </c>
      <c r="BP179" s="227" t="s">
        <v>1330</v>
      </c>
      <c r="BQ179" s="227" t="s">
        <v>1331</v>
      </c>
      <c r="BR179" s="227"/>
      <c r="BS179" s="227"/>
      <c r="BT179" s="227"/>
      <c r="BU179" s="227"/>
      <c r="BV179" s="227"/>
      <c r="BW179" s="227"/>
      <c r="BX179" s="227"/>
      <c r="BY179" s="240"/>
      <c r="BZ179" s="227"/>
      <c r="CA179" s="227"/>
      <c r="CB179" s="227"/>
      <c r="CC179" s="227"/>
      <c r="CD179" s="227"/>
      <c r="CE179" s="227" t="s">
        <v>1553</v>
      </c>
      <c r="CF179" s="227"/>
      <c r="CG179" s="148"/>
      <c r="CH179" s="149" t="s">
        <v>1554</v>
      </c>
      <c r="CI179" s="149">
        <v>100</v>
      </c>
      <c r="CJ179" s="149" t="s">
        <v>514</v>
      </c>
      <c r="CK179" s="151"/>
      <c r="CL179" s="152"/>
      <c r="CM179" s="152"/>
      <c r="CN179" s="152"/>
      <c r="CO179" s="152"/>
      <c r="CP179" s="152"/>
      <c r="CQ179" s="152"/>
      <c r="CR179" s="152"/>
      <c r="CS179" s="152"/>
      <c r="CT179" s="152"/>
      <c r="CU179" s="152"/>
      <c r="CV179" s="152"/>
      <c r="CW179" s="152"/>
      <c r="CX179" s="152"/>
      <c r="CY179" s="152"/>
      <c r="CZ179" s="152"/>
      <c r="DA179" s="152"/>
      <c r="DB179" s="152">
        <v>75</v>
      </c>
      <c r="DC179" s="229"/>
      <c r="DD179" s="152"/>
      <c r="DE179" s="152"/>
      <c r="DF179" s="152"/>
      <c r="DG179" s="152"/>
      <c r="DH179" s="152"/>
      <c r="DI179" s="152"/>
      <c r="DJ179" s="152">
        <v>25</v>
      </c>
      <c r="DK179" s="208">
        <v>100</v>
      </c>
      <c r="DL179" s="148"/>
      <c r="DM179" s="152"/>
      <c r="DN179" s="152"/>
      <c r="DO179" s="153"/>
      <c r="DQ179" s="148"/>
      <c r="DR179" s="153"/>
      <c r="DS179" s="148"/>
      <c r="DT179" s="261" t="s">
        <v>1555</v>
      </c>
      <c r="DU179" s="229"/>
      <c r="DV179" s="229"/>
      <c r="DW179" s="290">
        <v>100</v>
      </c>
      <c r="DX179" s="291" t="e">
        <v>#N/A</v>
      </c>
      <c r="DY179" s="154" t="s">
        <v>1509</v>
      </c>
      <c r="DZ179" s="154" t="s">
        <v>1556</v>
      </c>
      <c r="EA179" s="154"/>
      <c r="EB179" s="229"/>
      <c r="EC179" s="292"/>
      <c r="ED179" s="229" t="s">
        <v>2517</v>
      </c>
      <c r="EE179" s="293"/>
      <c r="EF179" s="294"/>
      <c r="EG179" s="293"/>
      <c r="EH179" s="295"/>
      <c r="EI179" s="296" t="e">
        <f>VLOOKUP(EH179,definitions_list_mag!$Y$12:$Z$15,2,FALSE)</f>
        <v>#N/A</v>
      </c>
      <c r="EJ179" s="297"/>
      <c r="EK179" s="298" t="e">
        <f>VLOOKUP(EJ179,definitions_list_mag!$AT$3:$AU$5,2,FALSE)</f>
        <v>#N/A</v>
      </c>
      <c r="EL179" s="293"/>
      <c r="EM179" s="295"/>
      <c r="EN179" s="295"/>
      <c r="EO179" s="321"/>
      <c r="EP179" s="321"/>
      <c r="EQ179" s="321"/>
      <c r="ER179" s="321"/>
      <c r="ES179" s="321"/>
      <c r="ET179" s="321"/>
      <c r="EU179" s="321"/>
      <c r="EV179" s="322"/>
      <c r="EW179" s="322"/>
      <c r="EX179" s="322"/>
      <c r="EY179" s="322"/>
      <c r="EZ179" s="192" t="e">
        <f t="shared" si="46"/>
        <v>#DIV/0!</v>
      </c>
      <c r="FA179" s="192" t="e">
        <f t="shared" si="47"/>
        <v>#DIV/0!</v>
      </c>
      <c r="FB179" s="192" t="e">
        <f t="shared" si="48"/>
        <v>#DIV/0!</v>
      </c>
      <c r="FC179" s="192" t="e">
        <f t="shared" si="49"/>
        <v>#DIV/0!</v>
      </c>
      <c r="FD179" s="192" t="e">
        <f t="shared" si="50"/>
        <v>#DIV/0!</v>
      </c>
      <c r="FE179" s="193" t="e">
        <f t="shared" si="51"/>
        <v>#DIV/0!</v>
      </c>
      <c r="FF179" s="194" t="e">
        <f t="shared" si="52"/>
        <v>#DIV/0!</v>
      </c>
      <c r="FG179" s="297"/>
      <c r="FH179" s="295"/>
      <c r="FI179" s="778">
        <f t="shared" si="53"/>
        <v>0</v>
      </c>
      <c r="FJ179" s="779" t="e">
        <f t="shared" si="54"/>
        <v>#DIV/0!</v>
      </c>
      <c r="FK179" s="779" t="e">
        <f t="shared" si="55"/>
        <v>#DIV/0!</v>
      </c>
      <c r="FL179" s="780" t="e">
        <f t="shared" si="56"/>
        <v>#DIV/0!</v>
      </c>
      <c r="FM179" s="169" t="e">
        <f t="shared" si="57"/>
        <v>#DIV/0!</v>
      </c>
      <c r="FN179" s="783" t="e">
        <f t="shared" si="58"/>
        <v>#DIV/0!</v>
      </c>
      <c r="FO179" s="227"/>
      <c r="FP179" s="227"/>
      <c r="FQ179" s="227"/>
      <c r="FR179" s="227"/>
      <c r="FS179" s="227"/>
      <c r="FT179" s="227"/>
      <c r="FU179" s="227"/>
      <c r="FV179" s="227"/>
      <c r="FW179" s="227"/>
      <c r="FX179" s="227"/>
      <c r="FY179" s="227"/>
      <c r="FZ179" s="227"/>
      <c r="GA179" s="227"/>
      <c r="GB179" s="227"/>
      <c r="GC179" s="227"/>
      <c r="GD179" s="227"/>
      <c r="GE179" s="227"/>
      <c r="GF179" s="227"/>
      <c r="GG179" s="227"/>
      <c r="GH179" s="227"/>
      <c r="GI179" s="227"/>
      <c r="GJ179" s="227"/>
      <c r="GK179" s="227"/>
      <c r="GL179" s="227"/>
      <c r="GM179" s="227"/>
      <c r="GN179" s="227"/>
      <c r="GO179" s="227"/>
      <c r="GP179" s="227"/>
      <c r="GQ179" s="227"/>
      <c r="GR179" s="227"/>
      <c r="GS179" s="227"/>
      <c r="GT179" s="227"/>
      <c r="GU179" s="227"/>
      <c r="GV179" s="227"/>
      <c r="GW179" s="227"/>
      <c r="GX179" s="227"/>
      <c r="GY179" s="227"/>
      <c r="GZ179" s="227"/>
      <c r="HA179" s="227"/>
      <c r="HB179" s="227"/>
      <c r="HC179" s="227"/>
      <c r="HD179" s="227"/>
      <c r="HE179" s="227"/>
      <c r="HF179" s="227"/>
      <c r="HG179" s="227"/>
      <c r="HH179" s="227"/>
      <c r="HI179" s="227"/>
      <c r="HJ179" s="227"/>
      <c r="HK179" s="227"/>
      <c r="HL179" s="227"/>
      <c r="HM179" s="227"/>
      <c r="HN179" s="227"/>
      <c r="HO179" s="227"/>
      <c r="HP179" s="227"/>
      <c r="HQ179" s="227"/>
      <c r="HR179" s="227"/>
      <c r="HS179" s="227"/>
      <c r="HT179" s="227"/>
      <c r="HU179" s="227"/>
      <c r="HV179" s="227"/>
      <c r="HW179" s="227"/>
      <c r="HX179" s="227"/>
      <c r="HY179" s="227"/>
      <c r="HZ179" s="227"/>
      <c r="IA179" s="227"/>
      <c r="IB179" s="227"/>
      <c r="IC179" s="227"/>
      <c r="ID179" s="227"/>
      <c r="IE179" s="227"/>
      <c r="IF179" s="227"/>
      <c r="IG179" s="227"/>
      <c r="IH179" s="227"/>
      <c r="II179" s="227"/>
      <c r="IJ179" s="227"/>
      <c r="IK179" s="227"/>
      <c r="IL179" s="227"/>
      <c r="IM179" s="227"/>
      <c r="IN179" s="227"/>
      <c r="IO179" s="227"/>
      <c r="IP179" s="227"/>
      <c r="IQ179" s="227"/>
      <c r="IR179" s="227"/>
      <c r="IS179" s="227"/>
      <c r="IT179" s="227"/>
      <c r="IU179" s="227"/>
      <c r="IV179" s="227"/>
      <c r="IW179" s="227"/>
      <c r="IX179" s="227"/>
      <c r="IY179" s="227"/>
      <c r="IZ179" s="227"/>
      <c r="JA179" s="227"/>
      <c r="JB179" s="227"/>
      <c r="JC179" s="227"/>
      <c r="JD179" s="227"/>
      <c r="JE179" s="227"/>
      <c r="JF179" s="227"/>
      <c r="JG179" s="227"/>
      <c r="JH179" s="227"/>
      <c r="JI179" s="227"/>
      <c r="JJ179" s="227"/>
      <c r="JK179" s="227"/>
      <c r="JL179" s="227"/>
      <c r="JM179" s="227"/>
      <c r="JN179" s="227"/>
      <c r="JO179" s="227"/>
      <c r="JP179" s="227"/>
      <c r="JQ179" s="227"/>
      <c r="JR179" s="227"/>
      <c r="JS179" s="227"/>
      <c r="JT179" s="227"/>
      <c r="JU179" s="227"/>
      <c r="JV179" s="227"/>
      <c r="JW179" s="227"/>
      <c r="JX179" s="227"/>
      <c r="JY179" s="227"/>
      <c r="JZ179" s="227"/>
      <c r="KA179" s="227"/>
      <c r="KB179" s="227"/>
      <c r="KC179" s="227"/>
      <c r="KD179" s="227"/>
      <c r="KE179" s="227"/>
      <c r="KF179" s="227"/>
      <c r="KG179" s="227"/>
      <c r="KH179" s="227"/>
      <c r="KI179" s="227"/>
      <c r="KJ179" s="227"/>
      <c r="KK179" s="227"/>
      <c r="KL179" s="227"/>
      <c r="KM179" s="227"/>
      <c r="KN179" s="227"/>
      <c r="KO179" s="227"/>
      <c r="KP179" s="227"/>
      <c r="KQ179" s="227"/>
      <c r="KR179" s="227"/>
      <c r="KS179" s="227"/>
      <c r="KT179" s="227"/>
      <c r="KU179" s="227"/>
      <c r="KV179" s="227"/>
      <c r="KW179" s="227"/>
      <c r="KX179" s="227"/>
      <c r="KY179" s="227"/>
      <c r="KZ179" s="227"/>
      <c r="LA179" s="227"/>
      <c r="LB179" s="227"/>
      <c r="LC179" s="227"/>
      <c r="LD179" s="227"/>
      <c r="LE179" s="227"/>
      <c r="LF179" s="227"/>
      <c r="LG179" s="227"/>
      <c r="LH179" s="227"/>
      <c r="LI179" s="227"/>
      <c r="LJ179" s="227"/>
      <c r="LK179" s="227"/>
      <c r="LL179" s="227"/>
      <c r="LM179" s="227"/>
      <c r="LN179" s="227"/>
      <c r="LO179" s="227"/>
      <c r="LP179" s="227"/>
      <c r="LQ179" s="227"/>
      <c r="LR179" s="227"/>
      <c r="LS179" s="227"/>
      <c r="LT179" s="227"/>
      <c r="LU179" s="227"/>
      <c r="LV179" s="227"/>
      <c r="LW179" s="227"/>
      <c r="LX179" s="227"/>
      <c r="LY179" s="227"/>
      <c r="LZ179" s="227"/>
      <c r="MA179" s="227"/>
      <c r="MB179" s="227"/>
      <c r="MC179" s="227"/>
      <c r="MD179" s="227"/>
      <c r="ME179" s="227"/>
      <c r="MF179" s="227"/>
      <c r="MG179" s="227"/>
      <c r="MH179" s="227"/>
      <c r="MI179" s="227"/>
      <c r="MJ179" s="227"/>
      <c r="MK179" s="227"/>
      <c r="ML179" s="227"/>
      <c r="MM179" s="227"/>
      <c r="MN179" s="227"/>
      <c r="MO179" s="227"/>
      <c r="MP179" s="227"/>
      <c r="MQ179" s="227"/>
      <c r="MR179" s="227"/>
      <c r="MS179" s="227"/>
      <c r="MT179" s="227"/>
      <c r="MU179" s="227"/>
      <c r="MV179" s="227"/>
      <c r="MW179" s="227"/>
      <c r="MX179" s="227"/>
      <c r="MY179" s="227"/>
      <c r="MZ179" s="227"/>
      <c r="NA179" s="227"/>
      <c r="NB179" s="227"/>
      <c r="NC179" s="227"/>
      <c r="ND179" s="227"/>
      <c r="NE179" s="227"/>
      <c r="NF179" s="227"/>
      <c r="NG179" s="227"/>
      <c r="NH179" s="227"/>
      <c r="NI179" s="227"/>
      <c r="NJ179" s="227"/>
      <c r="NK179" s="227"/>
      <c r="NL179" s="227"/>
      <c r="NM179" s="227"/>
      <c r="NN179" s="227"/>
      <c r="NO179" s="227"/>
      <c r="NP179" s="227"/>
      <c r="NQ179" s="227"/>
      <c r="NR179" s="227"/>
      <c r="NS179" s="227"/>
      <c r="NT179" s="227"/>
      <c r="NU179" s="227"/>
      <c r="NV179" s="227"/>
      <c r="NW179" s="227"/>
      <c r="NX179" s="227"/>
      <c r="NY179" s="227"/>
      <c r="NZ179" s="227"/>
      <c r="OA179" s="227"/>
      <c r="OB179" s="227"/>
      <c r="OC179" s="227"/>
      <c r="OD179" s="227"/>
      <c r="OE179" s="227"/>
      <c r="OF179" s="227"/>
      <c r="OG179" s="227"/>
      <c r="OH179" s="227"/>
      <c r="OI179" s="227"/>
      <c r="OJ179" s="227"/>
      <c r="OK179" s="227"/>
      <c r="OL179" s="227"/>
      <c r="OM179" s="227"/>
      <c r="ON179" s="227"/>
      <c r="OO179" s="227"/>
      <c r="OP179" s="227"/>
      <c r="OQ179" s="227"/>
      <c r="OR179" s="227"/>
      <c r="OS179" s="227"/>
      <c r="OT179" s="227"/>
      <c r="OU179" s="227"/>
      <c r="OV179" s="227"/>
      <c r="OW179" s="227"/>
      <c r="OX179" s="227"/>
      <c r="OY179" s="227"/>
      <c r="OZ179" s="227"/>
      <c r="PA179" s="227"/>
      <c r="PB179" s="227"/>
      <c r="PC179" s="227"/>
      <c r="PD179" s="227"/>
      <c r="PE179" s="227"/>
      <c r="PF179" s="227"/>
      <c r="PG179" s="227"/>
      <c r="PH179" s="227"/>
      <c r="PI179" s="227"/>
      <c r="PJ179" s="227"/>
      <c r="PK179" s="227"/>
      <c r="PL179" s="227"/>
      <c r="PM179" s="227"/>
      <c r="PN179" s="227"/>
      <c r="PO179" s="227"/>
      <c r="PP179" s="227"/>
      <c r="PQ179" s="227"/>
      <c r="PR179" s="227"/>
      <c r="PS179" s="227"/>
      <c r="PT179" s="227"/>
      <c r="PU179" s="227"/>
      <c r="PV179" s="227"/>
      <c r="PW179" s="227"/>
      <c r="PX179" s="227"/>
      <c r="PY179" s="227"/>
      <c r="PZ179" s="227"/>
      <c r="QA179" s="227"/>
      <c r="QB179" s="227"/>
      <c r="QC179" s="227"/>
      <c r="QD179" s="227"/>
      <c r="QE179" s="227"/>
      <c r="QF179" s="227"/>
      <c r="QG179" s="227"/>
      <c r="QH179" s="227"/>
      <c r="QI179" s="227"/>
      <c r="QJ179" s="227"/>
      <c r="QK179" s="227"/>
      <c r="QL179" s="227"/>
      <c r="QM179" s="227"/>
      <c r="QN179" s="227"/>
      <c r="QO179" s="227"/>
      <c r="QP179" s="227"/>
      <c r="QQ179" s="227"/>
      <c r="QR179" s="227"/>
      <c r="QS179" s="227"/>
      <c r="QT179" s="227"/>
      <c r="QU179" s="227"/>
      <c r="QV179" s="227"/>
      <c r="QW179" s="227"/>
      <c r="QX179" s="227"/>
      <c r="QY179" s="227"/>
      <c r="QZ179" s="227"/>
      <c r="RA179" s="227"/>
      <c r="RB179" s="227"/>
      <c r="RC179" s="227"/>
      <c r="RD179" s="227"/>
      <c r="RE179" s="227"/>
      <c r="RF179" s="227"/>
      <c r="RG179" s="227"/>
      <c r="RH179" s="227"/>
      <c r="RI179" s="227"/>
      <c r="RJ179" s="227"/>
      <c r="RK179" s="227"/>
      <c r="RL179" s="227"/>
      <c r="RM179" s="227"/>
      <c r="RN179" s="227"/>
      <c r="RO179" s="227"/>
      <c r="RP179" s="227"/>
      <c r="RQ179" s="227"/>
      <c r="RR179" s="227"/>
      <c r="RS179" s="227"/>
      <c r="RT179" s="227"/>
      <c r="RU179" s="227"/>
      <c r="RV179" s="227"/>
      <c r="RW179" s="227"/>
      <c r="RX179" s="227"/>
      <c r="RY179" s="227"/>
      <c r="RZ179" s="227"/>
      <c r="SA179" s="227"/>
      <c r="SB179" s="227"/>
      <c r="SC179" s="227"/>
      <c r="SD179" s="227"/>
      <c r="SE179" s="227"/>
      <c r="SF179" s="227"/>
      <c r="SG179" s="227"/>
      <c r="SH179" s="227"/>
      <c r="SI179" s="227"/>
      <c r="SJ179" s="227"/>
      <c r="SK179" s="227"/>
      <c r="SL179" s="227"/>
      <c r="SM179" s="227"/>
      <c r="SN179" s="227"/>
      <c r="SO179" s="227"/>
      <c r="SP179" s="227"/>
      <c r="SQ179" s="227"/>
      <c r="SR179" s="227"/>
      <c r="SS179" s="227"/>
      <c r="ST179" s="227"/>
      <c r="SU179" s="227"/>
      <c r="SV179" s="227"/>
      <c r="SW179" s="227"/>
      <c r="SX179" s="227"/>
      <c r="SY179" s="227"/>
      <c r="SZ179" s="227"/>
      <c r="TA179" s="227"/>
      <c r="TB179" s="227"/>
      <c r="TC179" s="227"/>
      <c r="TD179" s="227"/>
      <c r="TE179" s="227"/>
      <c r="TF179" s="227"/>
      <c r="TG179" s="227"/>
      <c r="TH179" s="227"/>
      <c r="TI179" s="227"/>
      <c r="TJ179" s="227"/>
      <c r="TK179" s="227"/>
      <c r="TL179" s="227"/>
      <c r="TM179" s="227"/>
      <c r="TN179" s="227"/>
      <c r="TO179" s="227"/>
      <c r="TP179" s="227"/>
      <c r="TQ179" s="227"/>
      <c r="TR179" s="227"/>
      <c r="TS179" s="227"/>
      <c r="TT179" s="227"/>
      <c r="TU179" s="227"/>
      <c r="TV179" s="227"/>
      <c r="TW179" s="227"/>
      <c r="TX179" s="227"/>
      <c r="TY179" s="227"/>
      <c r="TZ179" s="227"/>
      <c r="UA179" s="227"/>
      <c r="UB179" s="227"/>
      <c r="UC179" s="227"/>
      <c r="UD179" s="227"/>
      <c r="UE179" s="227"/>
      <c r="UF179" s="227"/>
      <c r="UG179" s="227"/>
      <c r="UH179" s="227"/>
      <c r="UI179" s="227"/>
      <c r="UJ179" s="227"/>
      <c r="UK179" s="227"/>
      <c r="UL179" s="227"/>
      <c r="UM179" s="227"/>
      <c r="UN179" s="227"/>
      <c r="UO179" s="227"/>
      <c r="UP179" s="227"/>
      <c r="UQ179" s="227"/>
      <c r="UR179" s="227"/>
      <c r="US179" s="227"/>
      <c r="UT179" s="227"/>
      <c r="UU179" s="227"/>
      <c r="UV179" s="227"/>
      <c r="UW179" s="227"/>
      <c r="UX179" s="227"/>
      <c r="UY179" s="227"/>
      <c r="UZ179" s="227"/>
      <c r="VA179" s="227"/>
      <c r="VB179" s="227"/>
      <c r="VC179" s="227"/>
      <c r="VD179" s="227"/>
      <c r="VE179" s="227"/>
      <c r="VF179" s="227"/>
      <c r="VG179" s="227"/>
      <c r="VH179" s="227"/>
      <c r="VI179" s="227"/>
      <c r="VJ179" s="227"/>
      <c r="VK179" s="227"/>
      <c r="VL179" s="227"/>
      <c r="VM179" s="227"/>
      <c r="VN179" s="227"/>
      <c r="VO179" s="227"/>
      <c r="VP179" s="227"/>
      <c r="VQ179" s="227"/>
      <c r="VR179" s="227"/>
      <c r="VS179" s="227"/>
      <c r="VT179" s="227"/>
      <c r="VU179" s="227"/>
      <c r="VV179" s="227"/>
      <c r="VW179" s="227"/>
      <c r="VX179" s="227"/>
      <c r="VY179" s="227"/>
      <c r="VZ179" s="227"/>
      <c r="WA179" s="227"/>
      <c r="WB179" s="227"/>
      <c r="WC179" s="227"/>
      <c r="WD179" s="227"/>
      <c r="WE179" s="227"/>
      <c r="WF179" s="227"/>
      <c r="WG179" s="227"/>
      <c r="WH179" s="227"/>
      <c r="WI179" s="227"/>
      <c r="WJ179" s="227"/>
      <c r="WK179" s="227"/>
      <c r="WL179" s="227"/>
      <c r="WM179" s="227"/>
      <c r="WN179" s="227"/>
      <c r="WO179" s="227"/>
      <c r="WP179" s="227"/>
      <c r="WQ179" s="227"/>
      <c r="WR179" s="227"/>
      <c r="WS179" s="227"/>
      <c r="WT179" s="227"/>
      <c r="WU179" s="227"/>
      <c r="WV179" s="227"/>
      <c r="WW179" s="227"/>
      <c r="WX179" s="227"/>
      <c r="WY179" s="227"/>
      <c r="WZ179" s="227"/>
      <c r="XA179" s="227"/>
      <c r="XB179" s="227"/>
      <c r="XC179" s="227"/>
      <c r="XD179" s="227"/>
      <c r="XE179" s="227"/>
      <c r="XF179" s="227"/>
      <c r="XG179" s="227"/>
      <c r="XH179" s="227"/>
      <c r="XI179" s="227"/>
      <c r="XJ179" s="227"/>
      <c r="XK179" s="227"/>
      <c r="XL179" s="227"/>
      <c r="XM179" s="227"/>
      <c r="XN179" s="227"/>
      <c r="XO179" s="227"/>
      <c r="XP179" s="227"/>
      <c r="XQ179" s="227"/>
      <c r="XR179" s="227"/>
      <c r="XS179" s="227"/>
      <c r="XT179" s="227"/>
      <c r="XU179" s="227"/>
      <c r="XV179" s="227"/>
      <c r="XW179" s="227"/>
      <c r="XX179" s="227"/>
      <c r="XY179" s="227"/>
      <c r="XZ179" s="227"/>
      <c r="YA179" s="227"/>
      <c r="YB179" s="227"/>
      <c r="YC179" s="227"/>
      <c r="YD179" s="227"/>
      <c r="YE179" s="227"/>
      <c r="YF179" s="227"/>
      <c r="YG179" s="227"/>
      <c r="YH179" s="227"/>
      <c r="YI179" s="227"/>
      <c r="YJ179" s="227"/>
      <c r="YK179" s="227"/>
      <c r="YL179" s="227"/>
      <c r="YM179" s="227"/>
      <c r="YN179" s="227"/>
      <c r="YO179" s="227"/>
      <c r="YP179" s="227"/>
      <c r="YQ179" s="227"/>
      <c r="YR179" s="227"/>
      <c r="YS179" s="227"/>
      <c r="YT179" s="227"/>
      <c r="YU179" s="227"/>
      <c r="YV179" s="227"/>
      <c r="YW179" s="227"/>
      <c r="YX179" s="227"/>
      <c r="YY179" s="227"/>
      <c r="YZ179" s="227"/>
      <c r="ZA179" s="227"/>
      <c r="ZB179" s="227"/>
      <c r="ZC179" s="227"/>
      <c r="ZD179" s="227"/>
      <c r="ZE179" s="227"/>
      <c r="ZF179" s="227"/>
      <c r="ZG179" s="227"/>
      <c r="ZH179" s="227"/>
      <c r="ZI179" s="227"/>
      <c r="ZJ179" s="227"/>
      <c r="ZK179" s="227"/>
      <c r="ZL179" s="227"/>
      <c r="ZM179" s="227"/>
      <c r="ZN179" s="227"/>
      <c r="ZO179" s="227"/>
      <c r="ZP179" s="227"/>
      <c r="ZQ179" s="227"/>
      <c r="ZR179" s="227"/>
      <c r="ZS179" s="227"/>
      <c r="ZT179" s="227"/>
      <c r="ZU179" s="227"/>
      <c r="ZV179" s="227"/>
      <c r="ZW179" s="227"/>
      <c r="ZX179" s="227"/>
      <c r="ZY179" s="227"/>
      <c r="ZZ179" s="227"/>
      <c r="AAA179" s="227"/>
      <c r="AAB179" s="227"/>
      <c r="AAC179" s="227"/>
      <c r="AAD179" s="227"/>
      <c r="AAE179" s="227"/>
      <c r="AAF179" s="227"/>
      <c r="AAG179" s="227"/>
      <c r="AAH179" s="227"/>
      <c r="AAI179" s="227"/>
      <c r="AAJ179" s="227"/>
      <c r="AAK179" s="227"/>
      <c r="AAL179" s="227"/>
      <c r="AAM179" s="227"/>
      <c r="AAN179" s="227"/>
      <c r="AAO179" s="227"/>
      <c r="AAP179" s="227"/>
      <c r="AAQ179" s="227"/>
      <c r="AAR179" s="227"/>
      <c r="AAS179" s="227"/>
      <c r="AAT179" s="227"/>
      <c r="AAU179" s="227"/>
      <c r="AAV179" s="227"/>
      <c r="AAW179" s="227"/>
      <c r="AAX179" s="227"/>
      <c r="AAY179" s="227"/>
      <c r="AAZ179" s="227"/>
      <c r="ABA179" s="227"/>
      <c r="ABB179" s="227"/>
      <c r="ABC179" s="227"/>
      <c r="ABD179" s="227"/>
      <c r="ABE179" s="227"/>
      <c r="ABF179" s="227"/>
      <c r="ABG179" s="227"/>
      <c r="ABH179" s="227"/>
      <c r="ABI179" s="227"/>
      <c r="ABJ179" s="227"/>
      <c r="ABK179" s="227"/>
      <c r="ABL179" s="227"/>
      <c r="ABM179" s="227"/>
      <c r="ABN179" s="227"/>
      <c r="ABO179" s="227"/>
      <c r="ABP179" s="227"/>
      <c r="ABQ179" s="227"/>
      <c r="ABR179" s="227"/>
      <c r="ABS179" s="227"/>
      <c r="ABT179" s="227"/>
      <c r="ABU179" s="227"/>
      <c r="ABV179" s="227"/>
      <c r="ABW179" s="227"/>
      <c r="ABX179" s="227"/>
      <c r="ABY179" s="227"/>
      <c r="ABZ179" s="227"/>
      <c r="ACA179" s="227"/>
      <c r="ACB179" s="227"/>
      <c r="ACC179" s="227"/>
      <c r="ACD179" s="227"/>
      <c r="ACE179" s="227"/>
      <c r="ACF179" s="227"/>
      <c r="ACG179" s="227"/>
      <c r="ACH179" s="227"/>
      <c r="ACI179" s="227"/>
      <c r="ACJ179" s="227"/>
      <c r="ACK179" s="227"/>
      <c r="ACL179" s="227"/>
      <c r="ACM179" s="227"/>
      <c r="ACN179" s="227"/>
      <c r="ACO179" s="227"/>
      <c r="ACP179" s="227"/>
      <c r="ACQ179" s="227"/>
      <c r="ACR179" s="227"/>
      <c r="ACS179" s="227"/>
      <c r="ACT179" s="227"/>
      <c r="ACU179" s="227"/>
      <c r="ACV179" s="227"/>
      <c r="ACW179" s="227"/>
      <c r="ACX179" s="227"/>
      <c r="ACY179" s="227"/>
      <c r="ACZ179" s="227"/>
      <c r="ADA179" s="227"/>
      <c r="ADB179" s="227"/>
      <c r="ADC179" s="227"/>
      <c r="ADD179" s="227"/>
      <c r="ADE179" s="227"/>
      <c r="ADF179" s="227"/>
      <c r="ADG179" s="227"/>
      <c r="ADH179" s="227"/>
      <c r="ADI179" s="227"/>
      <c r="ADJ179" s="227"/>
      <c r="ADK179" s="227"/>
      <c r="ADL179" s="227"/>
      <c r="ADM179" s="227"/>
      <c r="ADN179" s="227"/>
      <c r="ADO179" s="227"/>
      <c r="ADP179" s="227"/>
      <c r="ADQ179" s="227"/>
      <c r="ADR179" s="227"/>
      <c r="ADS179" s="227"/>
      <c r="ADT179" s="227"/>
      <c r="ADU179" s="227"/>
      <c r="ADV179" s="227"/>
      <c r="ADW179" s="227"/>
      <c r="ADX179" s="227"/>
      <c r="ADY179" s="227"/>
      <c r="ADZ179" s="227"/>
      <c r="AEA179" s="227"/>
      <c r="AEB179" s="227"/>
      <c r="AEC179" s="227"/>
      <c r="AED179" s="227"/>
      <c r="AEE179" s="227"/>
      <c r="AEF179" s="227"/>
      <c r="AEG179" s="227"/>
      <c r="AEH179" s="227"/>
      <c r="AEI179" s="227"/>
      <c r="AEJ179" s="227"/>
      <c r="AEK179" s="227"/>
      <c r="AEL179" s="227"/>
      <c r="AEM179" s="227"/>
      <c r="AEN179" s="227"/>
      <c r="AEO179" s="227"/>
      <c r="AEP179" s="227"/>
      <c r="AEQ179" s="227"/>
      <c r="AER179" s="227"/>
      <c r="AES179" s="227"/>
      <c r="AET179" s="227"/>
      <c r="AEU179" s="227"/>
      <c r="AEV179" s="227"/>
      <c r="AEW179" s="227"/>
      <c r="AEX179" s="227"/>
      <c r="AEY179" s="227"/>
      <c r="AEZ179" s="227"/>
      <c r="AFA179" s="227"/>
      <c r="AFB179" s="227"/>
      <c r="AFC179" s="227"/>
      <c r="AFD179" s="227"/>
      <c r="AFE179" s="227"/>
      <c r="AFF179" s="227"/>
      <c r="AFG179" s="227"/>
      <c r="AFH179" s="227"/>
      <c r="AFI179" s="227"/>
      <c r="AFJ179" s="227"/>
      <c r="AFK179" s="227"/>
      <c r="AFL179" s="227"/>
      <c r="AFM179" s="227"/>
      <c r="AFN179" s="227"/>
      <c r="AFO179" s="227"/>
      <c r="AFP179" s="227"/>
      <c r="AFQ179" s="227"/>
      <c r="AFR179" s="227"/>
      <c r="AFS179" s="227"/>
      <c r="AFT179" s="227"/>
      <c r="AFU179" s="227"/>
      <c r="AFV179" s="227"/>
      <c r="AFW179" s="227"/>
      <c r="AFX179" s="227"/>
      <c r="AFY179" s="227"/>
      <c r="AFZ179" s="227"/>
      <c r="AGA179" s="227"/>
      <c r="AGB179" s="227"/>
      <c r="AGC179" s="227"/>
      <c r="AGD179" s="227"/>
      <c r="AGE179" s="227"/>
      <c r="AGF179" s="227"/>
      <c r="AGG179" s="227"/>
      <c r="AGH179" s="227"/>
      <c r="AGI179" s="227"/>
      <c r="AGJ179" s="227"/>
      <c r="AGK179" s="227"/>
      <c r="AGL179" s="227"/>
      <c r="AGM179" s="227"/>
      <c r="AGN179" s="227"/>
      <c r="AGO179" s="227"/>
      <c r="AGP179" s="227"/>
      <c r="AGQ179" s="227"/>
      <c r="AGR179" s="227"/>
      <c r="AGS179" s="227"/>
      <c r="AGT179" s="227"/>
      <c r="AGU179" s="227"/>
      <c r="AGV179" s="227"/>
      <c r="AGW179" s="227"/>
      <c r="AGX179" s="227"/>
      <c r="AGY179" s="227"/>
      <c r="AGZ179" s="227"/>
      <c r="AHA179" s="227"/>
      <c r="AHB179" s="227"/>
      <c r="AHC179" s="227"/>
      <c r="AHD179" s="227"/>
      <c r="AHE179" s="227"/>
      <c r="AHF179" s="227"/>
      <c r="AHG179" s="227"/>
      <c r="AHH179" s="227"/>
      <c r="AHI179" s="227"/>
      <c r="AHJ179" s="227"/>
      <c r="AHK179" s="227"/>
      <c r="AHL179" s="227"/>
      <c r="AHM179" s="227"/>
      <c r="AHN179" s="227"/>
      <c r="AHO179" s="227"/>
      <c r="AHP179" s="227"/>
      <c r="AHQ179" s="227"/>
      <c r="AHR179" s="227"/>
      <c r="AHS179" s="227"/>
      <c r="AHT179" s="227"/>
      <c r="AHU179" s="227"/>
      <c r="AHV179" s="227"/>
      <c r="AHW179" s="227"/>
      <c r="AHX179" s="227"/>
      <c r="AHY179" s="227"/>
      <c r="AHZ179" s="227"/>
      <c r="AIA179" s="227"/>
      <c r="AIB179" s="227"/>
      <c r="AIC179" s="227"/>
      <c r="AID179" s="227"/>
      <c r="AIE179" s="227"/>
      <c r="AIF179" s="227"/>
      <c r="AIG179" s="227"/>
      <c r="AIH179" s="227"/>
      <c r="AII179" s="227"/>
      <c r="AIJ179" s="227"/>
      <c r="AIK179" s="227"/>
      <c r="AIL179" s="227"/>
      <c r="AIM179" s="227"/>
      <c r="AIN179" s="227"/>
      <c r="AIO179" s="227"/>
      <c r="AIP179" s="227"/>
      <c r="AIQ179" s="227"/>
      <c r="AIR179" s="227"/>
      <c r="AIS179" s="227"/>
      <c r="AIT179" s="227"/>
      <c r="AIU179" s="227"/>
      <c r="AIV179" s="227"/>
      <c r="AIW179" s="227"/>
      <c r="AIX179" s="227"/>
      <c r="AIY179" s="227"/>
      <c r="AIZ179" s="227"/>
      <c r="AJA179" s="227"/>
      <c r="AJB179" s="227"/>
      <c r="AJC179" s="227"/>
      <c r="AJD179" s="227"/>
      <c r="AJE179" s="227"/>
      <c r="AJF179" s="227"/>
      <c r="AJG179" s="227"/>
      <c r="AJH179" s="227"/>
      <c r="AJI179" s="227"/>
      <c r="AJJ179" s="227"/>
      <c r="AJK179" s="227"/>
      <c r="AJL179" s="227"/>
      <c r="AJM179" s="227"/>
      <c r="AJN179" s="227"/>
      <c r="AJO179" s="227"/>
      <c r="AJP179" s="227"/>
      <c r="AJQ179" s="227"/>
      <c r="AJR179" s="227"/>
      <c r="AJS179" s="227"/>
      <c r="AJT179" s="227"/>
      <c r="AJU179" s="227"/>
      <c r="AJV179" s="227"/>
      <c r="AJW179" s="227"/>
      <c r="AJX179" s="227"/>
      <c r="AJY179" s="227"/>
      <c r="AJZ179" s="227"/>
      <c r="AKA179" s="227"/>
      <c r="AKB179" s="227"/>
      <c r="AKC179" s="227"/>
      <c r="AKD179" s="227"/>
      <c r="AKE179" s="227"/>
      <c r="AKF179" s="227"/>
      <c r="AKG179" s="227"/>
      <c r="AKH179" s="227"/>
      <c r="AKI179" s="227"/>
      <c r="AKJ179" s="227"/>
      <c r="AKK179" s="227"/>
      <c r="AKL179" s="227"/>
      <c r="AKM179" s="227"/>
      <c r="AKN179" s="227"/>
      <c r="AKO179" s="227"/>
      <c r="AKP179" s="227"/>
      <c r="AKQ179" s="227"/>
      <c r="AKR179" s="227"/>
      <c r="AKS179" s="227"/>
      <c r="AKT179" s="227"/>
      <c r="AKU179" s="227"/>
      <c r="AKV179" s="227"/>
      <c r="AKW179" s="227"/>
      <c r="AKX179" s="227"/>
      <c r="AKY179" s="227"/>
      <c r="AKZ179" s="227"/>
      <c r="ALA179" s="227"/>
      <c r="ALB179" s="227"/>
      <c r="ALC179" s="227"/>
      <c r="ALD179" s="227"/>
      <c r="ALE179" s="227"/>
      <c r="ALF179" s="227"/>
      <c r="ALG179" s="227"/>
      <c r="ALH179" s="227"/>
      <c r="ALI179" s="227"/>
      <c r="ALJ179" s="227"/>
      <c r="ALK179" s="227"/>
      <c r="ALL179" s="227"/>
      <c r="ALM179" s="227"/>
      <c r="ALN179" s="227"/>
      <c r="ALO179" s="227"/>
      <c r="ALP179" s="227"/>
      <c r="ALQ179" s="227"/>
      <c r="ALR179" s="227"/>
      <c r="ALS179" s="227"/>
      <c r="ALT179" s="227"/>
      <c r="ALU179" s="227"/>
      <c r="ALV179" s="227"/>
      <c r="ALW179" s="227"/>
      <c r="ALX179" s="227"/>
      <c r="ALY179" s="227"/>
      <c r="ALZ179" s="227"/>
      <c r="AMA179" s="227"/>
      <c r="AMB179" s="227"/>
      <c r="AMC179" s="227"/>
      <c r="AMD179" s="227"/>
      <c r="AME179" s="227"/>
      <c r="AMF179" s="227"/>
      <c r="AMG179" s="227"/>
      <c r="AMH179" s="227"/>
      <c r="AMI179" s="227"/>
      <c r="AMJ179" s="227"/>
      <c r="AMK179" s="227"/>
      <c r="AML179" s="227"/>
      <c r="AMM179" s="227"/>
      <c r="AMN179" s="227"/>
      <c r="AMO179" s="227"/>
      <c r="AMP179" s="227"/>
      <c r="AMQ179" s="227"/>
      <c r="AMR179" s="227"/>
      <c r="AMS179" s="227"/>
      <c r="AMT179" s="227"/>
      <c r="AMU179" s="227"/>
      <c r="AMV179" s="227"/>
      <c r="AMW179" s="227"/>
      <c r="AMX179" s="227"/>
    </row>
    <row r="180" spans="1:1038" s="308" customFormat="1" ht="18" customHeight="1">
      <c r="A180" s="351" t="s">
        <v>1452</v>
      </c>
      <c r="B180" s="228" t="s">
        <v>1294</v>
      </c>
      <c r="C180" s="228"/>
      <c r="D180" s="228" t="s">
        <v>1279</v>
      </c>
      <c r="E180" s="228">
        <v>31</v>
      </c>
      <c r="F180" s="228">
        <v>1</v>
      </c>
      <c r="G180" s="285" t="str">
        <f t="shared" si="45"/>
        <v>31-1</v>
      </c>
      <c r="H180" s="279">
        <v>0</v>
      </c>
      <c r="I180" s="228">
        <v>83.5</v>
      </c>
      <c r="J180" s="226"/>
      <c r="K180" s="545" t="b">
        <f>IF(I181=1,IF(((VLOOKUP($G180,[1]Depth_Lookup!#REF!,9,FALSE))-(H180/100))=0,"Good",IF(((VLOOKUP($G180,[1]Depth_Lookup!$A$3:$J$550,9,FALSE))-(H180/100))&gt;0,"Too Short","Too Long")))</f>
        <v>0</v>
      </c>
      <c r="L180" s="171">
        <f>(VLOOKUP($G180,Depth_Lookup!$A$3:$J$410,10,FALSE))+(H180/100)</f>
        <v>68.7</v>
      </c>
      <c r="M180" s="171">
        <f>(VLOOKUP($G180,Depth_Lookup!$A$3:$J$410,10,FALSE))+(I180/100)</f>
        <v>69.534999999999997</v>
      </c>
      <c r="N180" s="354" t="s">
        <v>1552</v>
      </c>
      <c r="O180" s="228">
        <v>4</v>
      </c>
      <c r="P180" s="228" t="s">
        <v>853</v>
      </c>
      <c r="Q180" s="228" t="s">
        <v>125</v>
      </c>
      <c r="R180" s="304" t="s">
        <v>1633</v>
      </c>
      <c r="S180" s="228" t="s">
        <v>94</v>
      </c>
      <c r="T180" s="228" t="s">
        <v>94</v>
      </c>
      <c r="U180" s="228" t="s">
        <v>95</v>
      </c>
      <c r="V180" s="228" t="s">
        <v>96</v>
      </c>
      <c r="W180" s="228" t="s">
        <v>102</v>
      </c>
      <c r="X180" s="305">
        <v>5</v>
      </c>
      <c r="Y180" s="228" t="s">
        <v>90</v>
      </c>
      <c r="Z180" s="228" t="s">
        <v>91</v>
      </c>
      <c r="AA180" s="228"/>
      <c r="AB180" s="228"/>
      <c r="AC180" s="228"/>
      <c r="AD180" s="228"/>
      <c r="AE180" s="234"/>
      <c r="AF180" s="304" t="e">
        <v>#N/A</v>
      </c>
      <c r="AG180" s="241"/>
      <c r="AH180" s="228"/>
      <c r="AI180" s="244">
        <v>79</v>
      </c>
      <c r="AJ180" s="228"/>
      <c r="AK180" s="228"/>
      <c r="AL180" s="228"/>
      <c r="AM180" s="228"/>
      <c r="AN180" s="228"/>
      <c r="AO180" s="244"/>
      <c r="AP180" s="228"/>
      <c r="AQ180" s="228"/>
      <c r="AR180" s="228"/>
      <c r="AS180" s="228"/>
      <c r="AT180" s="228"/>
      <c r="AU180" s="244">
        <v>20</v>
      </c>
      <c r="AV180" s="228">
        <v>6</v>
      </c>
      <c r="AW180" s="228">
        <v>2</v>
      </c>
      <c r="AX180" s="228" t="s">
        <v>110</v>
      </c>
      <c r="AY180" s="228" t="s">
        <v>103</v>
      </c>
      <c r="AZ180" s="228"/>
      <c r="BA180" s="244"/>
      <c r="BB180" s="228"/>
      <c r="BC180" s="228"/>
      <c r="BD180" s="228"/>
      <c r="BE180" s="228"/>
      <c r="BF180" s="228"/>
      <c r="BG180" s="244"/>
      <c r="BH180" s="228"/>
      <c r="BI180" s="228"/>
      <c r="BJ180" s="228"/>
      <c r="BK180" s="228"/>
      <c r="BL180" s="228"/>
      <c r="BM180" s="244">
        <v>1</v>
      </c>
      <c r="BN180" s="228">
        <v>3</v>
      </c>
      <c r="BO180" s="228">
        <v>1</v>
      </c>
      <c r="BP180" s="228" t="s">
        <v>110</v>
      </c>
      <c r="BQ180" s="228" t="s">
        <v>103</v>
      </c>
      <c r="BR180" s="228"/>
      <c r="BS180" s="228"/>
      <c r="BT180" s="228"/>
      <c r="BU180" s="228"/>
      <c r="BV180" s="228"/>
      <c r="BW180" s="228"/>
      <c r="BX180" s="228"/>
      <c r="BY180" s="244"/>
      <c r="BZ180" s="228"/>
      <c r="CA180" s="228"/>
      <c r="CB180" s="228"/>
      <c r="CC180" s="228"/>
      <c r="CD180" s="228"/>
      <c r="CE180" s="228"/>
      <c r="CF180" s="228"/>
      <c r="CG180" s="245"/>
      <c r="CH180" s="246" t="s">
        <v>1352</v>
      </c>
      <c r="CI180" s="246">
        <v>100</v>
      </c>
      <c r="CJ180" s="246" t="s">
        <v>514</v>
      </c>
      <c r="CK180" s="247"/>
      <c r="CL180" s="248"/>
      <c r="CM180" s="248"/>
      <c r="CN180" s="248"/>
      <c r="CO180" s="248"/>
      <c r="CP180" s="248"/>
      <c r="CQ180" s="248"/>
      <c r="CR180" s="248"/>
      <c r="CS180" s="248"/>
      <c r="CT180" s="248"/>
      <c r="CU180" s="248"/>
      <c r="CV180" s="248"/>
      <c r="CW180" s="248"/>
      <c r="CX180" s="248"/>
      <c r="CY180" s="248"/>
      <c r="CZ180" s="248"/>
      <c r="DA180" s="248"/>
      <c r="DB180" s="248">
        <v>65</v>
      </c>
      <c r="DC180" s="249">
        <v>1</v>
      </c>
      <c r="DD180" s="248"/>
      <c r="DE180" s="248"/>
      <c r="DF180" s="248"/>
      <c r="DG180" s="248"/>
      <c r="DH180" s="248"/>
      <c r="DI180" s="248"/>
      <c r="DJ180" s="248">
        <v>34</v>
      </c>
      <c r="DK180" s="306">
        <v>100</v>
      </c>
      <c r="DL180" s="245"/>
      <c r="DM180" s="248"/>
      <c r="DN180" s="248"/>
      <c r="DO180" s="307"/>
      <c r="DQ180" s="245"/>
      <c r="DR180" s="307"/>
      <c r="DS180" s="245"/>
      <c r="DT180" s="262" t="s">
        <v>1555</v>
      </c>
      <c r="DU180" s="249"/>
      <c r="DV180" s="249"/>
      <c r="DW180" s="310">
        <v>100</v>
      </c>
      <c r="DX180" s="311" t="e">
        <v>#N/A</v>
      </c>
      <c r="DY180" s="268" t="s">
        <v>1405</v>
      </c>
      <c r="DZ180" s="268" t="s">
        <v>1556</v>
      </c>
      <c r="EA180" s="268"/>
      <c r="EB180" s="249"/>
      <c r="EC180" s="312"/>
      <c r="ED180" s="229" t="s">
        <v>2517</v>
      </c>
      <c r="EE180" s="313"/>
      <c r="EF180" s="314"/>
      <c r="EG180" s="313"/>
      <c r="EH180" s="315"/>
      <c r="EI180" s="316" t="e">
        <f>VLOOKUP(EH180,definitions_list_mag!$Y$12:$Z$15,2,FALSE)</f>
        <v>#N/A</v>
      </c>
      <c r="EJ180" s="317"/>
      <c r="EK180" s="318" t="e">
        <f>VLOOKUP(EJ180,definitions_list_mag!$AT$3:$AU$5,2,FALSE)</f>
        <v>#N/A</v>
      </c>
      <c r="EL180" s="313"/>
      <c r="EM180" s="315"/>
      <c r="EN180" s="315"/>
      <c r="EO180" s="319"/>
      <c r="EP180" s="319"/>
      <c r="EQ180" s="319"/>
      <c r="ER180" s="319"/>
      <c r="ES180" s="319"/>
      <c r="ET180" s="319"/>
      <c r="EU180" s="319"/>
      <c r="EV180" s="320"/>
      <c r="EW180" s="320"/>
      <c r="EX180" s="320"/>
      <c r="EY180" s="320"/>
      <c r="EZ180" s="192" t="e">
        <f t="shared" si="46"/>
        <v>#DIV/0!</v>
      </c>
      <c r="FA180" s="192" t="e">
        <f t="shared" si="47"/>
        <v>#DIV/0!</v>
      </c>
      <c r="FB180" s="192" t="e">
        <f t="shared" si="48"/>
        <v>#DIV/0!</v>
      </c>
      <c r="FC180" s="192" t="e">
        <f t="shared" si="49"/>
        <v>#DIV/0!</v>
      </c>
      <c r="FD180" s="192" t="e">
        <f t="shared" si="50"/>
        <v>#DIV/0!</v>
      </c>
      <c r="FE180" s="193" t="e">
        <f t="shared" si="51"/>
        <v>#DIV/0!</v>
      </c>
      <c r="FF180" s="194" t="e">
        <f t="shared" si="52"/>
        <v>#DIV/0!</v>
      </c>
      <c r="FG180" s="317"/>
      <c r="FH180" s="315"/>
      <c r="FI180" s="778">
        <f t="shared" si="53"/>
        <v>0</v>
      </c>
      <c r="FJ180" s="779" t="e">
        <f t="shared" si="54"/>
        <v>#DIV/0!</v>
      </c>
      <c r="FK180" s="779" t="e">
        <f t="shared" si="55"/>
        <v>#DIV/0!</v>
      </c>
      <c r="FL180" s="780" t="e">
        <f t="shared" si="56"/>
        <v>#DIV/0!</v>
      </c>
      <c r="FM180" s="169" t="e">
        <f t="shared" si="57"/>
        <v>#DIV/0!</v>
      </c>
      <c r="FN180" s="783" t="e">
        <f t="shared" si="58"/>
        <v>#DIV/0!</v>
      </c>
      <c r="FO180" s="228"/>
      <c r="FP180" s="228"/>
      <c r="FQ180" s="228"/>
      <c r="FR180" s="228"/>
      <c r="FS180" s="228"/>
      <c r="FT180" s="228"/>
      <c r="FU180" s="228"/>
      <c r="FV180" s="228"/>
      <c r="FW180" s="228"/>
      <c r="FX180" s="228"/>
      <c r="FY180" s="228"/>
      <c r="FZ180" s="228"/>
      <c r="GA180" s="228"/>
      <c r="GB180" s="228"/>
      <c r="GC180" s="228"/>
      <c r="GD180" s="228"/>
      <c r="GE180" s="228"/>
      <c r="GF180" s="228"/>
      <c r="GG180" s="228"/>
      <c r="GH180" s="228"/>
      <c r="GI180" s="228"/>
      <c r="GJ180" s="228"/>
      <c r="GK180" s="228"/>
      <c r="GL180" s="228"/>
      <c r="GM180" s="228"/>
      <c r="GN180" s="228"/>
      <c r="GO180" s="228"/>
      <c r="GP180" s="228"/>
      <c r="GQ180" s="228"/>
      <c r="GR180" s="228"/>
      <c r="GS180" s="228"/>
      <c r="GT180" s="228"/>
      <c r="GU180" s="228"/>
      <c r="GV180" s="228"/>
      <c r="GW180" s="228"/>
      <c r="GX180" s="228"/>
      <c r="GY180" s="228"/>
      <c r="GZ180" s="228"/>
      <c r="HA180" s="228"/>
      <c r="HB180" s="228"/>
      <c r="HC180" s="228"/>
      <c r="HD180" s="228"/>
      <c r="HE180" s="228"/>
      <c r="HF180" s="228"/>
      <c r="HG180" s="228"/>
      <c r="HH180" s="228"/>
      <c r="HI180" s="228"/>
      <c r="HJ180" s="228"/>
      <c r="HK180" s="228"/>
      <c r="HL180" s="228"/>
      <c r="HM180" s="228"/>
      <c r="HN180" s="228"/>
      <c r="HO180" s="228"/>
      <c r="HP180" s="228"/>
      <c r="HQ180" s="228"/>
      <c r="HR180" s="228"/>
      <c r="HS180" s="228"/>
      <c r="HT180" s="228"/>
      <c r="HU180" s="228"/>
      <c r="HV180" s="228"/>
      <c r="HW180" s="228"/>
      <c r="HX180" s="228"/>
      <c r="HY180" s="228"/>
      <c r="HZ180" s="228"/>
      <c r="IA180" s="228"/>
      <c r="IB180" s="228"/>
      <c r="IC180" s="228"/>
      <c r="ID180" s="228"/>
      <c r="IE180" s="228"/>
      <c r="IF180" s="228"/>
      <c r="IG180" s="228"/>
      <c r="IH180" s="228"/>
      <c r="II180" s="228"/>
      <c r="IJ180" s="228"/>
      <c r="IK180" s="228"/>
      <c r="IL180" s="228"/>
      <c r="IM180" s="228"/>
      <c r="IN180" s="228"/>
      <c r="IO180" s="228"/>
      <c r="IP180" s="228"/>
      <c r="IQ180" s="228"/>
      <c r="IR180" s="228"/>
      <c r="IS180" s="228"/>
      <c r="IT180" s="228"/>
      <c r="IU180" s="228"/>
      <c r="IV180" s="228"/>
      <c r="IW180" s="228"/>
      <c r="IX180" s="228"/>
      <c r="IY180" s="228"/>
      <c r="IZ180" s="228"/>
      <c r="JA180" s="228"/>
      <c r="JB180" s="228"/>
      <c r="JC180" s="228"/>
      <c r="JD180" s="228"/>
      <c r="JE180" s="228"/>
      <c r="JF180" s="228"/>
      <c r="JG180" s="228"/>
      <c r="JH180" s="228"/>
      <c r="JI180" s="228"/>
      <c r="JJ180" s="228"/>
      <c r="JK180" s="228"/>
      <c r="JL180" s="228"/>
      <c r="JM180" s="228"/>
      <c r="JN180" s="228"/>
      <c r="JO180" s="228"/>
      <c r="JP180" s="228"/>
      <c r="JQ180" s="228"/>
      <c r="JR180" s="228"/>
      <c r="JS180" s="228"/>
      <c r="JT180" s="228"/>
      <c r="JU180" s="228"/>
      <c r="JV180" s="228"/>
      <c r="JW180" s="228"/>
      <c r="JX180" s="228"/>
      <c r="JY180" s="228"/>
      <c r="JZ180" s="228"/>
      <c r="KA180" s="228"/>
      <c r="KB180" s="228"/>
      <c r="KC180" s="228"/>
      <c r="KD180" s="228"/>
      <c r="KE180" s="228"/>
      <c r="KF180" s="228"/>
      <c r="KG180" s="228"/>
      <c r="KH180" s="228"/>
      <c r="KI180" s="228"/>
      <c r="KJ180" s="228"/>
      <c r="KK180" s="228"/>
      <c r="KL180" s="228"/>
      <c r="KM180" s="228"/>
      <c r="KN180" s="228"/>
      <c r="KO180" s="228"/>
      <c r="KP180" s="228"/>
      <c r="KQ180" s="228"/>
      <c r="KR180" s="228"/>
      <c r="KS180" s="228"/>
      <c r="KT180" s="228"/>
      <c r="KU180" s="228"/>
      <c r="KV180" s="228"/>
      <c r="KW180" s="228"/>
      <c r="KX180" s="228"/>
      <c r="KY180" s="228"/>
      <c r="KZ180" s="228"/>
      <c r="LA180" s="228"/>
      <c r="LB180" s="228"/>
      <c r="LC180" s="228"/>
      <c r="LD180" s="228"/>
      <c r="LE180" s="228"/>
      <c r="LF180" s="228"/>
      <c r="LG180" s="228"/>
      <c r="LH180" s="228"/>
      <c r="LI180" s="228"/>
      <c r="LJ180" s="228"/>
      <c r="LK180" s="228"/>
      <c r="LL180" s="228"/>
      <c r="LM180" s="228"/>
      <c r="LN180" s="228"/>
      <c r="LO180" s="228"/>
      <c r="LP180" s="228"/>
      <c r="LQ180" s="228"/>
      <c r="LR180" s="228"/>
      <c r="LS180" s="228"/>
      <c r="LT180" s="228"/>
      <c r="LU180" s="228"/>
      <c r="LV180" s="228"/>
      <c r="LW180" s="228"/>
      <c r="LX180" s="228"/>
      <c r="LY180" s="228"/>
      <c r="LZ180" s="228"/>
      <c r="MA180" s="228"/>
      <c r="MB180" s="228"/>
      <c r="MC180" s="228"/>
      <c r="MD180" s="228"/>
      <c r="ME180" s="228"/>
      <c r="MF180" s="228"/>
      <c r="MG180" s="228"/>
      <c r="MH180" s="228"/>
      <c r="MI180" s="228"/>
      <c r="MJ180" s="228"/>
      <c r="MK180" s="228"/>
      <c r="ML180" s="228"/>
      <c r="MM180" s="228"/>
      <c r="MN180" s="228"/>
      <c r="MO180" s="228"/>
      <c r="MP180" s="228"/>
      <c r="MQ180" s="228"/>
      <c r="MR180" s="228"/>
      <c r="MS180" s="228"/>
      <c r="MT180" s="228"/>
      <c r="MU180" s="228"/>
      <c r="MV180" s="228"/>
      <c r="MW180" s="228"/>
      <c r="MX180" s="228"/>
      <c r="MY180" s="228"/>
      <c r="MZ180" s="228"/>
      <c r="NA180" s="228"/>
      <c r="NB180" s="228"/>
      <c r="NC180" s="228"/>
      <c r="ND180" s="228"/>
      <c r="NE180" s="228"/>
      <c r="NF180" s="228"/>
      <c r="NG180" s="228"/>
      <c r="NH180" s="228"/>
      <c r="NI180" s="228"/>
      <c r="NJ180" s="228"/>
      <c r="NK180" s="228"/>
      <c r="NL180" s="228"/>
      <c r="NM180" s="228"/>
      <c r="NN180" s="228"/>
      <c r="NO180" s="228"/>
      <c r="NP180" s="228"/>
      <c r="NQ180" s="228"/>
      <c r="NR180" s="228"/>
      <c r="NS180" s="228"/>
      <c r="NT180" s="228"/>
      <c r="NU180" s="228"/>
      <c r="NV180" s="228"/>
      <c r="NW180" s="228"/>
      <c r="NX180" s="228"/>
      <c r="NY180" s="228"/>
      <c r="NZ180" s="228"/>
      <c r="OA180" s="228"/>
      <c r="OB180" s="228"/>
      <c r="OC180" s="228"/>
      <c r="OD180" s="228"/>
      <c r="OE180" s="228"/>
      <c r="OF180" s="228"/>
      <c r="OG180" s="228"/>
      <c r="OH180" s="228"/>
      <c r="OI180" s="228"/>
      <c r="OJ180" s="228"/>
      <c r="OK180" s="228"/>
      <c r="OL180" s="228"/>
      <c r="OM180" s="228"/>
      <c r="ON180" s="228"/>
      <c r="OO180" s="228"/>
      <c r="OP180" s="228"/>
      <c r="OQ180" s="228"/>
      <c r="OR180" s="228"/>
      <c r="OS180" s="228"/>
      <c r="OT180" s="228"/>
      <c r="OU180" s="228"/>
      <c r="OV180" s="228"/>
      <c r="OW180" s="228"/>
      <c r="OX180" s="228"/>
      <c r="OY180" s="228"/>
      <c r="OZ180" s="228"/>
      <c r="PA180" s="228"/>
      <c r="PB180" s="228"/>
      <c r="PC180" s="228"/>
      <c r="PD180" s="228"/>
      <c r="PE180" s="228"/>
      <c r="PF180" s="228"/>
      <c r="PG180" s="228"/>
      <c r="PH180" s="228"/>
      <c r="PI180" s="228"/>
      <c r="PJ180" s="228"/>
      <c r="PK180" s="228"/>
      <c r="PL180" s="228"/>
      <c r="PM180" s="228"/>
      <c r="PN180" s="228"/>
      <c r="PO180" s="228"/>
      <c r="PP180" s="228"/>
      <c r="PQ180" s="228"/>
      <c r="PR180" s="228"/>
      <c r="PS180" s="228"/>
      <c r="PT180" s="228"/>
      <c r="PU180" s="228"/>
      <c r="PV180" s="228"/>
      <c r="PW180" s="228"/>
      <c r="PX180" s="228"/>
      <c r="PY180" s="228"/>
      <c r="PZ180" s="228"/>
      <c r="QA180" s="228"/>
      <c r="QB180" s="228"/>
      <c r="QC180" s="228"/>
      <c r="QD180" s="228"/>
      <c r="QE180" s="228"/>
      <c r="QF180" s="228"/>
      <c r="QG180" s="228"/>
      <c r="QH180" s="228"/>
      <c r="QI180" s="228"/>
      <c r="QJ180" s="228"/>
      <c r="QK180" s="228"/>
      <c r="QL180" s="228"/>
      <c r="QM180" s="228"/>
      <c r="QN180" s="228"/>
      <c r="QO180" s="228"/>
      <c r="QP180" s="228"/>
      <c r="QQ180" s="228"/>
      <c r="QR180" s="228"/>
      <c r="QS180" s="228"/>
      <c r="QT180" s="228"/>
      <c r="QU180" s="228"/>
      <c r="QV180" s="228"/>
      <c r="QW180" s="228"/>
      <c r="QX180" s="228"/>
      <c r="QY180" s="228"/>
      <c r="QZ180" s="228"/>
      <c r="RA180" s="228"/>
      <c r="RB180" s="228"/>
      <c r="RC180" s="228"/>
      <c r="RD180" s="228"/>
      <c r="RE180" s="228"/>
      <c r="RF180" s="228"/>
      <c r="RG180" s="228"/>
      <c r="RH180" s="228"/>
      <c r="RI180" s="228"/>
      <c r="RJ180" s="228"/>
      <c r="RK180" s="228"/>
      <c r="RL180" s="228"/>
      <c r="RM180" s="228"/>
      <c r="RN180" s="228"/>
      <c r="RO180" s="228"/>
      <c r="RP180" s="228"/>
      <c r="RQ180" s="228"/>
      <c r="RR180" s="228"/>
      <c r="RS180" s="228"/>
      <c r="RT180" s="228"/>
      <c r="RU180" s="228"/>
      <c r="RV180" s="228"/>
      <c r="RW180" s="228"/>
      <c r="RX180" s="228"/>
      <c r="RY180" s="228"/>
      <c r="RZ180" s="228"/>
      <c r="SA180" s="228"/>
      <c r="SB180" s="228"/>
      <c r="SC180" s="228"/>
      <c r="SD180" s="228"/>
      <c r="SE180" s="228"/>
      <c r="SF180" s="228"/>
      <c r="SG180" s="228"/>
      <c r="SH180" s="228"/>
      <c r="SI180" s="228"/>
      <c r="SJ180" s="228"/>
      <c r="SK180" s="228"/>
      <c r="SL180" s="228"/>
      <c r="SM180" s="228"/>
      <c r="SN180" s="228"/>
      <c r="SO180" s="228"/>
      <c r="SP180" s="228"/>
      <c r="SQ180" s="228"/>
      <c r="SR180" s="228"/>
      <c r="SS180" s="228"/>
      <c r="ST180" s="228"/>
      <c r="SU180" s="228"/>
      <c r="SV180" s="228"/>
      <c r="SW180" s="228"/>
      <c r="SX180" s="228"/>
      <c r="SY180" s="228"/>
      <c r="SZ180" s="228"/>
      <c r="TA180" s="228"/>
      <c r="TB180" s="228"/>
      <c r="TC180" s="228"/>
      <c r="TD180" s="228"/>
      <c r="TE180" s="228"/>
      <c r="TF180" s="228"/>
      <c r="TG180" s="228"/>
      <c r="TH180" s="228"/>
      <c r="TI180" s="228"/>
      <c r="TJ180" s="228"/>
      <c r="TK180" s="228"/>
      <c r="TL180" s="228"/>
      <c r="TM180" s="228"/>
      <c r="TN180" s="228"/>
      <c r="TO180" s="228"/>
      <c r="TP180" s="228"/>
      <c r="TQ180" s="228"/>
      <c r="TR180" s="228"/>
      <c r="TS180" s="228"/>
      <c r="TT180" s="228"/>
      <c r="TU180" s="228"/>
      <c r="TV180" s="228"/>
      <c r="TW180" s="228"/>
      <c r="TX180" s="228"/>
      <c r="TY180" s="228"/>
      <c r="TZ180" s="228"/>
      <c r="UA180" s="228"/>
      <c r="UB180" s="228"/>
      <c r="UC180" s="228"/>
      <c r="UD180" s="228"/>
      <c r="UE180" s="228"/>
      <c r="UF180" s="228"/>
      <c r="UG180" s="228"/>
      <c r="UH180" s="228"/>
      <c r="UI180" s="228"/>
      <c r="UJ180" s="228"/>
      <c r="UK180" s="228"/>
      <c r="UL180" s="228"/>
      <c r="UM180" s="228"/>
      <c r="UN180" s="228"/>
      <c r="UO180" s="228"/>
      <c r="UP180" s="228"/>
      <c r="UQ180" s="228"/>
      <c r="UR180" s="228"/>
      <c r="US180" s="228"/>
      <c r="UT180" s="228"/>
      <c r="UU180" s="228"/>
      <c r="UV180" s="228"/>
      <c r="UW180" s="228"/>
      <c r="UX180" s="228"/>
      <c r="UY180" s="228"/>
      <c r="UZ180" s="228"/>
      <c r="VA180" s="228"/>
      <c r="VB180" s="228"/>
      <c r="VC180" s="228"/>
      <c r="VD180" s="228"/>
      <c r="VE180" s="228"/>
      <c r="VF180" s="228"/>
      <c r="VG180" s="228"/>
      <c r="VH180" s="228"/>
      <c r="VI180" s="228"/>
      <c r="VJ180" s="228"/>
      <c r="VK180" s="228"/>
      <c r="VL180" s="228"/>
      <c r="VM180" s="228"/>
      <c r="VN180" s="228"/>
      <c r="VO180" s="228"/>
      <c r="VP180" s="228"/>
      <c r="VQ180" s="228"/>
      <c r="VR180" s="228"/>
      <c r="VS180" s="228"/>
      <c r="VT180" s="228"/>
      <c r="VU180" s="228"/>
      <c r="VV180" s="228"/>
      <c r="VW180" s="228"/>
      <c r="VX180" s="228"/>
      <c r="VY180" s="228"/>
      <c r="VZ180" s="228"/>
      <c r="WA180" s="228"/>
      <c r="WB180" s="228"/>
      <c r="WC180" s="228"/>
      <c r="WD180" s="228"/>
      <c r="WE180" s="228"/>
      <c r="WF180" s="228"/>
      <c r="WG180" s="228"/>
      <c r="WH180" s="228"/>
      <c r="WI180" s="228"/>
      <c r="WJ180" s="228"/>
      <c r="WK180" s="228"/>
      <c r="WL180" s="228"/>
      <c r="WM180" s="228"/>
      <c r="WN180" s="228"/>
      <c r="WO180" s="228"/>
      <c r="WP180" s="228"/>
      <c r="WQ180" s="228"/>
      <c r="WR180" s="228"/>
      <c r="WS180" s="228"/>
      <c r="WT180" s="228"/>
      <c r="WU180" s="228"/>
      <c r="WV180" s="228"/>
      <c r="WW180" s="228"/>
      <c r="WX180" s="228"/>
      <c r="WY180" s="228"/>
      <c r="WZ180" s="228"/>
      <c r="XA180" s="228"/>
      <c r="XB180" s="228"/>
      <c r="XC180" s="228"/>
      <c r="XD180" s="228"/>
      <c r="XE180" s="228"/>
      <c r="XF180" s="228"/>
      <c r="XG180" s="228"/>
      <c r="XH180" s="228"/>
      <c r="XI180" s="228"/>
      <c r="XJ180" s="228"/>
      <c r="XK180" s="228"/>
      <c r="XL180" s="228"/>
      <c r="XM180" s="228"/>
      <c r="XN180" s="228"/>
      <c r="XO180" s="228"/>
      <c r="XP180" s="228"/>
      <c r="XQ180" s="228"/>
      <c r="XR180" s="228"/>
      <c r="XS180" s="228"/>
      <c r="XT180" s="228"/>
      <c r="XU180" s="228"/>
      <c r="XV180" s="228"/>
      <c r="XW180" s="228"/>
      <c r="XX180" s="228"/>
      <c r="XY180" s="228"/>
      <c r="XZ180" s="228"/>
      <c r="YA180" s="228"/>
      <c r="YB180" s="228"/>
      <c r="YC180" s="228"/>
      <c r="YD180" s="228"/>
      <c r="YE180" s="228"/>
      <c r="YF180" s="228"/>
      <c r="YG180" s="228"/>
      <c r="YH180" s="228"/>
      <c r="YI180" s="228"/>
      <c r="YJ180" s="228"/>
      <c r="YK180" s="228"/>
      <c r="YL180" s="228"/>
      <c r="YM180" s="228"/>
      <c r="YN180" s="228"/>
      <c r="YO180" s="228"/>
      <c r="YP180" s="228"/>
      <c r="YQ180" s="228"/>
      <c r="YR180" s="228"/>
      <c r="YS180" s="228"/>
      <c r="YT180" s="228"/>
      <c r="YU180" s="228"/>
      <c r="YV180" s="228"/>
      <c r="YW180" s="228"/>
      <c r="YX180" s="228"/>
      <c r="YY180" s="228"/>
      <c r="YZ180" s="228"/>
      <c r="ZA180" s="228"/>
      <c r="ZB180" s="228"/>
      <c r="ZC180" s="228"/>
      <c r="ZD180" s="228"/>
      <c r="ZE180" s="228"/>
      <c r="ZF180" s="228"/>
      <c r="ZG180" s="228"/>
      <c r="ZH180" s="228"/>
      <c r="ZI180" s="228"/>
      <c r="ZJ180" s="228"/>
      <c r="ZK180" s="228"/>
      <c r="ZL180" s="228"/>
      <c r="ZM180" s="228"/>
      <c r="ZN180" s="228"/>
      <c r="ZO180" s="228"/>
      <c r="ZP180" s="228"/>
      <c r="ZQ180" s="228"/>
      <c r="ZR180" s="228"/>
      <c r="ZS180" s="228"/>
      <c r="ZT180" s="228"/>
      <c r="ZU180" s="228"/>
      <c r="ZV180" s="228"/>
      <c r="ZW180" s="228"/>
      <c r="ZX180" s="228"/>
      <c r="ZY180" s="228"/>
      <c r="ZZ180" s="228"/>
      <c r="AAA180" s="228"/>
      <c r="AAB180" s="228"/>
      <c r="AAC180" s="228"/>
      <c r="AAD180" s="228"/>
      <c r="AAE180" s="228"/>
      <c r="AAF180" s="228"/>
      <c r="AAG180" s="228"/>
      <c r="AAH180" s="228"/>
      <c r="AAI180" s="228"/>
      <c r="AAJ180" s="228"/>
      <c r="AAK180" s="228"/>
      <c r="AAL180" s="228"/>
      <c r="AAM180" s="228"/>
      <c r="AAN180" s="228"/>
      <c r="AAO180" s="228"/>
      <c r="AAP180" s="228"/>
      <c r="AAQ180" s="228"/>
      <c r="AAR180" s="228"/>
      <c r="AAS180" s="228"/>
      <c r="AAT180" s="228"/>
      <c r="AAU180" s="228"/>
      <c r="AAV180" s="228"/>
      <c r="AAW180" s="228"/>
      <c r="AAX180" s="228"/>
      <c r="AAY180" s="228"/>
      <c r="AAZ180" s="228"/>
      <c r="ABA180" s="228"/>
      <c r="ABB180" s="228"/>
      <c r="ABC180" s="228"/>
      <c r="ABD180" s="228"/>
      <c r="ABE180" s="228"/>
      <c r="ABF180" s="228"/>
      <c r="ABG180" s="228"/>
      <c r="ABH180" s="228"/>
      <c r="ABI180" s="228"/>
      <c r="ABJ180" s="228"/>
      <c r="ABK180" s="228"/>
      <c r="ABL180" s="228"/>
      <c r="ABM180" s="228"/>
      <c r="ABN180" s="228"/>
      <c r="ABO180" s="228"/>
      <c r="ABP180" s="228"/>
      <c r="ABQ180" s="228"/>
      <c r="ABR180" s="228"/>
      <c r="ABS180" s="228"/>
      <c r="ABT180" s="228"/>
      <c r="ABU180" s="228"/>
      <c r="ABV180" s="228"/>
      <c r="ABW180" s="228"/>
      <c r="ABX180" s="228"/>
      <c r="ABY180" s="228"/>
      <c r="ABZ180" s="228"/>
      <c r="ACA180" s="228"/>
      <c r="ACB180" s="228"/>
      <c r="ACC180" s="228"/>
      <c r="ACD180" s="228"/>
      <c r="ACE180" s="228"/>
      <c r="ACF180" s="228"/>
      <c r="ACG180" s="228"/>
      <c r="ACH180" s="228"/>
      <c r="ACI180" s="228"/>
      <c r="ACJ180" s="228"/>
      <c r="ACK180" s="228"/>
      <c r="ACL180" s="228"/>
      <c r="ACM180" s="228"/>
      <c r="ACN180" s="228"/>
      <c r="ACO180" s="228"/>
      <c r="ACP180" s="228"/>
      <c r="ACQ180" s="228"/>
      <c r="ACR180" s="228"/>
      <c r="ACS180" s="228"/>
      <c r="ACT180" s="228"/>
      <c r="ACU180" s="228"/>
      <c r="ACV180" s="228"/>
      <c r="ACW180" s="228"/>
      <c r="ACX180" s="228"/>
      <c r="ACY180" s="228"/>
      <c r="ACZ180" s="228"/>
      <c r="ADA180" s="228"/>
      <c r="ADB180" s="228"/>
      <c r="ADC180" s="228"/>
      <c r="ADD180" s="228"/>
      <c r="ADE180" s="228"/>
      <c r="ADF180" s="228"/>
      <c r="ADG180" s="228"/>
      <c r="ADH180" s="228"/>
      <c r="ADI180" s="228"/>
      <c r="ADJ180" s="228"/>
      <c r="ADK180" s="228"/>
      <c r="ADL180" s="228"/>
      <c r="ADM180" s="228"/>
      <c r="ADN180" s="228"/>
      <c r="ADO180" s="228"/>
      <c r="ADP180" s="228"/>
      <c r="ADQ180" s="228"/>
      <c r="ADR180" s="228"/>
      <c r="ADS180" s="228"/>
      <c r="ADT180" s="228"/>
      <c r="ADU180" s="228"/>
      <c r="ADV180" s="228"/>
      <c r="ADW180" s="228"/>
      <c r="ADX180" s="228"/>
      <c r="ADY180" s="228"/>
      <c r="ADZ180" s="228"/>
      <c r="AEA180" s="228"/>
      <c r="AEB180" s="228"/>
      <c r="AEC180" s="228"/>
      <c r="AED180" s="228"/>
      <c r="AEE180" s="228"/>
      <c r="AEF180" s="228"/>
      <c r="AEG180" s="228"/>
      <c r="AEH180" s="228"/>
      <c r="AEI180" s="228"/>
      <c r="AEJ180" s="228"/>
      <c r="AEK180" s="228"/>
      <c r="AEL180" s="228"/>
      <c r="AEM180" s="228"/>
      <c r="AEN180" s="228"/>
      <c r="AEO180" s="228"/>
      <c r="AEP180" s="228"/>
      <c r="AEQ180" s="228"/>
      <c r="AER180" s="228"/>
      <c r="AES180" s="228"/>
      <c r="AET180" s="228"/>
      <c r="AEU180" s="228"/>
      <c r="AEV180" s="228"/>
      <c r="AEW180" s="228"/>
      <c r="AEX180" s="228"/>
      <c r="AEY180" s="228"/>
      <c r="AEZ180" s="228"/>
      <c r="AFA180" s="228"/>
      <c r="AFB180" s="228"/>
      <c r="AFC180" s="228"/>
      <c r="AFD180" s="228"/>
      <c r="AFE180" s="228"/>
      <c r="AFF180" s="228"/>
      <c r="AFG180" s="228"/>
      <c r="AFH180" s="228"/>
      <c r="AFI180" s="228"/>
      <c r="AFJ180" s="228"/>
      <c r="AFK180" s="228"/>
      <c r="AFL180" s="228"/>
      <c r="AFM180" s="228"/>
      <c r="AFN180" s="228"/>
      <c r="AFO180" s="228"/>
      <c r="AFP180" s="228"/>
      <c r="AFQ180" s="228"/>
      <c r="AFR180" s="228"/>
      <c r="AFS180" s="228"/>
      <c r="AFT180" s="228"/>
      <c r="AFU180" s="228"/>
      <c r="AFV180" s="228"/>
      <c r="AFW180" s="228"/>
      <c r="AFX180" s="228"/>
      <c r="AFY180" s="228"/>
      <c r="AFZ180" s="228"/>
      <c r="AGA180" s="228"/>
      <c r="AGB180" s="228"/>
      <c r="AGC180" s="228"/>
      <c r="AGD180" s="228"/>
      <c r="AGE180" s="228"/>
      <c r="AGF180" s="228"/>
      <c r="AGG180" s="228"/>
      <c r="AGH180" s="228"/>
      <c r="AGI180" s="228"/>
      <c r="AGJ180" s="228"/>
      <c r="AGK180" s="228"/>
      <c r="AGL180" s="228"/>
      <c r="AGM180" s="228"/>
      <c r="AGN180" s="228"/>
      <c r="AGO180" s="228"/>
      <c r="AGP180" s="228"/>
      <c r="AGQ180" s="228"/>
      <c r="AGR180" s="228"/>
      <c r="AGS180" s="228"/>
      <c r="AGT180" s="228"/>
      <c r="AGU180" s="228"/>
      <c r="AGV180" s="228"/>
      <c r="AGW180" s="228"/>
      <c r="AGX180" s="228"/>
      <c r="AGY180" s="228"/>
      <c r="AGZ180" s="228"/>
      <c r="AHA180" s="228"/>
      <c r="AHB180" s="228"/>
      <c r="AHC180" s="228"/>
      <c r="AHD180" s="228"/>
      <c r="AHE180" s="228"/>
      <c r="AHF180" s="228"/>
      <c r="AHG180" s="228"/>
      <c r="AHH180" s="228"/>
      <c r="AHI180" s="228"/>
      <c r="AHJ180" s="228"/>
      <c r="AHK180" s="228"/>
      <c r="AHL180" s="228"/>
      <c r="AHM180" s="228"/>
      <c r="AHN180" s="228"/>
      <c r="AHO180" s="228"/>
      <c r="AHP180" s="228"/>
      <c r="AHQ180" s="228"/>
      <c r="AHR180" s="228"/>
      <c r="AHS180" s="228"/>
      <c r="AHT180" s="228"/>
      <c r="AHU180" s="228"/>
      <c r="AHV180" s="228"/>
      <c r="AHW180" s="228"/>
      <c r="AHX180" s="228"/>
      <c r="AHY180" s="228"/>
      <c r="AHZ180" s="228"/>
      <c r="AIA180" s="228"/>
      <c r="AIB180" s="228"/>
      <c r="AIC180" s="228"/>
      <c r="AID180" s="228"/>
      <c r="AIE180" s="228"/>
      <c r="AIF180" s="228"/>
      <c r="AIG180" s="228"/>
      <c r="AIH180" s="228"/>
      <c r="AII180" s="228"/>
      <c r="AIJ180" s="228"/>
      <c r="AIK180" s="228"/>
      <c r="AIL180" s="228"/>
      <c r="AIM180" s="228"/>
      <c r="AIN180" s="228"/>
      <c r="AIO180" s="228"/>
      <c r="AIP180" s="228"/>
      <c r="AIQ180" s="228"/>
      <c r="AIR180" s="228"/>
      <c r="AIS180" s="228"/>
      <c r="AIT180" s="228"/>
      <c r="AIU180" s="228"/>
      <c r="AIV180" s="228"/>
      <c r="AIW180" s="228"/>
      <c r="AIX180" s="228"/>
      <c r="AIY180" s="228"/>
      <c r="AIZ180" s="228"/>
      <c r="AJA180" s="228"/>
      <c r="AJB180" s="228"/>
      <c r="AJC180" s="228"/>
      <c r="AJD180" s="228"/>
      <c r="AJE180" s="228"/>
      <c r="AJF180" s="228"/>
      <c r="AJG180" s="228"/>
      <c r="AJH180" s="228"/>
      <c r="AJI180" s="228"/>
      <c r="AJJ180" s="228"/>
      <c r="AJK180" s="228"/>
      <c r="AJL180" s="228"/>
      <c r="AJM180" s="228"/>
      <c r="AJN180" s="228"/>
      <c r="AJO180" s="228"/>
      <c r="AJP180" s="228"/>
      <c r="AJQ180" s="228"/>
      <c r="AJR180" s="228"/>
      <c r="AJS180" s="228"/>
      <c r="AJT180" s="228"/>
      <c r="AJU180" s="228"/>
      <c r="AJV180" s="228"/>
      <c r="AJW180" s="228"/>
      <c r="AJX180" s="228"/>
      <c r="AJY180" s="228"/>
      <c r="AJZ180" s="228"/>
      <c r="AKA180" s="228"/>
      <c r="AKB180" s="228"/>
      <c r="AKC180" s="228"/>
      <c r="AKD180" s="228"/>
      <c r="AKE180" s="228"/>
      <c r="AKF180" s="228"/>
      <c r="AKG180" s="228"/>
      <c r="AKH180" s="228"/>
      <c r="AKI180" s="228"/>
      <c r="AKJ180" s="228"/>
      <c r="AKK180" s="228"/>
      <c r="AKL180" s="228"/>
      <c r="AKM180" s="228"/>
      <c r="AKN180" s="228"/>
      <c r="AKO180" s="228"/>
      <c r="AKP180" s="228"/>
      <c r="AKQ180" s="228"/>
      <c r="AKR180" s="228"/>
      <c r="AKS180" s="228"/>
      <c r="AKT180" s="228"/>
      <c r="AKU180" s="228"/>
      <c r="AKV180" s="228"/>
      <c r="AKW180" s="228"/>
      <c r="AKX180" s="228"/>
      <c r="AKY180" s="228"/>
      <c r="AKZ180" s="228"/>
      <c r="ALA180" s="228"/>
      <c r="ALB180" s="228"/>
      <c r="ALC180" s="228"/>
      <c r="ALD180" s="228"/>
      <c r="ALE180" s="228"/>
      <c r="ALF180" s="228"/>
      <c r="ALG180" s="228"/>
      <c r="ALH180" s="228"/>
      <c r="ALI180" s="228"/>
      <c r="ALJ180" s="228"/>
      <c r="ALK180" s="228"/>
      <c r="ALL180" s="228"/>
      <c r="ALM180" s="228"/>
      <c r="ALN180" s="228"/>
      <c r="ALO180" s="228"/>
      <c r="ALP180" s="228"/>
      <c r="ALQ180" s="228"/>
      <c r="ALR180" s="228"/>
      <c r="ALS180" s="228"/>
      <c r="ALT180" s="228"/>
      <c r="ALU180" s="228"/>
      <c r="ALV180" s="228"/>
      <c r="ALW180" s="228"/>
      <c r="ALX180" s="228"/>
      <c r="ALY180" s="228"/>
      <c r="ALZ180" s="228"/>
      <c r="AMA180" s="228"/>
      <c r="AMB180" s="228"/>
      <c r="AMC180" s="228"/>
      <c r="AMD180" s="228"/>
      <c r="AME180" s="228"/>
      <c r="AMF180" s="228"/>
      <c r="AMG180" s="228"/>
      <c r="AMH180" s="228"/>
      <c r="AMI180" s="228"/>
      <c r="AMJ180" s="228"/>
      <c r="AMK180" s="228"/>
      <c r="AML180" s="228"/>
      <c r="AMM180" s="228"/>
      <c r="AMN180" s="228"/>
      <c r="AMO180" s="228"/>
      <c r="AMP180" s="228"/>
      <c r="AMQ180" s="228"/>
      <c r="AMR180" s="228"/>
      <c r="AMS180" s="228"/>
      <c r="AMT180" s="228"/>
      <c r="AMU180" s="228"/>
      <c r="AMV180" s="228"/>
      <c r="AMW180" s="228"/>
      <c r="AMX180" s="228"/>
    </row>
    <row r="181" spans="1:1038" ht="18" customHeight="1">
      <c r="A181" s="125" t="s">
        <v>1452</v>
      </c>
      <c r="B181" s="126" t="s">
        <v>1294</v>
      </c>
      <c r="D181" s="126" t="s">
        <v>1279</v>
      </c>
      <c r="E181" s="126">
        <v>31</v>
      </c>
      <c r="F181" s="126">
        <v>2</v>
      </c>
      <c r="G181" s="285" t="str">
        <f t="shared" si="45"/>
        <v>31-2</v>
      </c>
      <c r="H181" s="277">
        <v>0</v>
      </c>
      <c r="I181" s="126">
        <v>41.5</v>
      </c>
      <c r="K181" s="545" t="b">
        <f>IF(I182=1,IF(((VLOOKUP($G181,[1]Depth_Lookup!#REF!,9,FALSE))-(H181/100))=0,"Good",IF(((VLOOKUP($G181,[1]Depth_Lookup!$A$3:$J$550,9,FALSE))-(H181/100))&gt;0,"Too Short","Too Long")))</f>
        <v>0</v>
      </c>
      <c r="L181" s="171">
        <f>(VLOOKUP($G181,Depth_Lookup!$A$3:$J$410,10,FALSE))+(H181/100)</f>
        <v>69.534999999999997</v>
      </c>
      <c r="M181" s="171">
        <f>(VLOOKUP($G181,Depth_Lookup!$A$3:$J$410,10,FALSE))+(I181/100)</f>
        <v>69.95</v>
      </c>
      <c r="N181" s="146" t="s">
        <v>1552</v>
      </c>
      <c r="O181" s="126">
        <v>1</v>
      </c>
      <c r="P181" s="126" t="s">
        <v>853</v>
      </c>
      <c r="Q181" s="126" t="s">
        <v>125</v>
      </c>
      <c r="R181" s="196" t="s">
        <v>1633</v>
      </c>
      <c r="S181" s="126" t="s">
        <v>94</v>
      </c>
      <c r="T181" s="126" t="s">
        <v>98</v>
      </c>
      <c r="U181" s="126" t="s">
        <v>95</v>
      </c>
      <c r="V181" s="126" t="s">
        <v>96</v>
      </c>
      <c r="W181" s="126" t="s">
        <v>102</v>
      </c>
      <c r="X181" s="202">
        <v>5</v>
      </c>
      <c r="Y181" s="126" t="s">
        <v>90</v>
      </c>
      <c r="Z181" s="126" t="s">
        <v>91</v>
      </c>
      <c r="AF181" s="196" t="e">
        <v>#N/A</v>
      </c>
      <c r="AI181" s="130">
        <v>79</v>
      </c>
      <c r="AO181" s="130"/>
      <c r="AU181" s="130"/>
      <c r="BA181" s="130">
        <v>20</v>
      </c>
      <c r="BB181" s="126">
        <v>6</v>
      </c>
      <c r="BC181" s="126">
        <v>2</v>
      </c>
      <c r="BD181" s="126" t="s">
        <v>110</v>
      </c>
      <c r="BE181" s="126" t="s">
        <v>103</v>
      </c>
      <c r="BG181" s="130"/>
      <c r="BM181" s="130">
        <v>1</v>
      </c>
      <c r="BN181" s="126">
        <v>1</v>
      </c>
      <c r="BO181" s="126">
        <v>0.5</v>
      </c>
      <c r="BP181" s="126" t="s">
        <v>110</v>
      </c>
      <c r="BQ181" s="126" t="s">
        <v>103</v>
      </c>
      <c r="BY181" s="130"/>
      <c r="CG181" s="131"/>
      <c r="CH181" s="132" t="s">
        <v>1352</v>
      </c>
      <c r="CI181" s="132">
        <v>100</v>
      </c>
      <c r="CJ181" s="132" t="s">
        <v>514</v>
      </c>
      <c r="CK181" s="133"/>
      <c r="CL181" s="134"/>
      <c r="CM181" s="134"/>
      <c r="CN181" s="134"/>
      <c r="CO181" s="134"/>
      <c r="CP181" s="134"/>
      <c r="CQ181" s="134"/>
      <c r="CR181" s="134"/>
      <c r="CS181" s="134"/>
      <c r="CT181" s="134"/>
      <c r="CU181" s="134"/>
      <c r="CV181" s="134"/>
      <c r="CW181" s="134"/>
      <c r="CX181" s="134"/>
      <c r="CY181" s="134"/>
      <c r="CZ181" s="134"/>
      <c r="DA181" s="134"/>
      <c r="DB181" s="134">
        <v>70</v>
      </c>
      <c r="DC181" s="135">
        <v>1</v>
      </c>
      <c r="DD181" s="134"/>
      <c r="DE181" s="134"/>
      <c r="DF181" s="134"/>
      <c r="DG181" s="134"/>
      <c r="DH181" s="134"/>
      <c r="DI181" s="134"/>
      <c r="DJ181" s="134">
        <v>29</v>
      </c>
      <c r="DK181" s="207">
        <v>100</v>
      </c>
      <c r="DL181" s="131"/>
      <c r="DM181" s="134"/>
      <c r="DN181" s="134"/>
      <c r="DO181" s="136"/>
      <c r="DQ181" s="131"/>
      <c r="DR181" s="136"/>
      <c r="DS181" s="131"/>
      <c r="DT181" s="138" t="s">
        <v>1555</v>
      </c>
      <c r="DW181" s="213">
        <v>100</v>
      </c>
      <c r="DX181" s="214" t="e">
        <v>#N/A</v>
      </c>
      <c r="DY181" s="139" t="s">
        <v>1405</v>
      </c>
      <c r="DZ181" s="139" t="s">
        <v>1556</v>
      </c>
      <c r="EA181" s="139"/>
      <c r="ED181" s="229" t="s">
        <v>2517</v>
      </c>
      <c r="EE181" s="140"/>
      <c r="EG181" s="140"/>
      <c r="EI181" s="218" t="e">
        <f>VLOOKUP(EH181,definitions_list_mag!$Y$12:$Z$15,2,FALSE)</f>
        <v>#N/A</v>
      </c>
      <c r="EJ181" s="143"/>
      <c r="EK181" s="221" t="e">
        <f>VLOOKUP(EJ181,definitions_list_mag!$AT$3:$AU$5,2,FALSE)</f>
        <v>#N/A</v>
      </c>
      <c r="EM181" s="109"/>
      <c r="EN181" s="109"/>
      <c r="EZ181" s="192" t="e">
        <f t="shared" si="46"/>
        <v>#DIV/0!</v>
      </c>
      <c r="FA181" s="192" t="e">
        <f t="shared" si="47"/>
        <v>#DIV/0!</v>
      </c>
      <c r="FB181" s="192" t="e">
        <f t="shared" si="48"/>
        <v>#DIV/0!</v>
      </c>
      <c r="FC181" s="192" t="e">
        <f t="shared" si="49"/>
        <v>#DIV/0!</v>
      </c>
      <c r="FD181" s="192" t="e">
        <f t="shared" si="50"/>
        <v>#DIV/0!</v>
      </c>
      <c r="FE181" s="193" t="e">
        <f t="shared" si="51"/>
        <v>#DIV/0!</v>
      </c>
      <c r="FF181" s="194" t="e">
        <f t="shared" si="52"/>
        <v>#DIV/0!</v>
      </c>
      <c r="FG181" s="143"/>
      <c r="FI181" s="778">
        <f t="shared" si="53"/>
        <v>0</v>
      </c>
      <c r="FJ181" s="779" t="e">
        <f t="shared" si="54"/>
        <v>#DIV/0!</v>
      </c>
      <c r="FK181" s="779" t="e">
        <f t="shared" si="55"/>
        <v>#DIV/0!</v>
      </c>
      <c r="FL181" s="780" t="e">
        <f t="shared" si="56"/>
        <v>#DIV/0!</v>
      </c>
      <c r="FM181" s="169" t="e">
        <f t="shared" si="57"/>
        <v>#DIV/0!</v>
      </c>
      <c r="FN181" s="783" t="e">
        <f t="shared" si="58"/>
        <v>#DIV/0!</v>
      </c>
    </row>
    <row r="182" spans="1:1038" ht="18" customHeight="1">
      <c r="A182" s="125" t="s">
        <v>1452</v>
      </c>
      <c r="B182" s="126" t="s">
        <v>1294</v>
      </c>
      <c r="D182" s="126" t="s">
        <v>1279</v>
      </c>
      <c r="E182" s="126">
        <v>31</v>
      </c>
      <c r="F182" s="126">
        <v>2</v>
      </c>
      <c r="G182" s="285" t="str">
        <f t="shared" si="45"/>
        <v>31-2</v>
      </c>
      <c r="H182" s="277">
        <v>41.5</v>
      </c>
      <c r="I182" s="126">
        <v>42.5</v>
      </c>
      <c r="K182" s="545" t="b">
        <f>IF(I183=1,IF(((VLOOKUP($G182,[1]Depth_Lookup!#REF!,9,FALSE))-(H182/100))=0,"Good",IF(((VLOOKUP($G182,[1]Depth_Lookup!$A$3:$J$550,9,FALSE))-(H182/100))&gt;0,"Too Short","Too Long")))</f>
        <v>0</v>
      </c>
      <c r="L182" s="171">
        <f>(VLOOKUP($G182,Depth_Lookup!$A$3:$J$410,10,FALSE))+(H182/100)</f>
        <v>69.95</v>
      </c>
      <c r="M182" s="171">
        <f>(VLOOKUP($G182,Depth_Lookup!$A$3:$J$410,10,FALSE))+(I182/100)</f>
        <v>69.959999999999994</v>
      </c>
      <c r="N182" s="127" t="s">
        <v>1552</v>
      </c>
      <c r="Q182" s="126" t="s">
        <v>137</v>
      </c>
      <c r="R182" s="196" t="s">
        <v>137</v>
      </c>
      <c r="S182" s="126" t="s">
        <v>98</v>
      </c>
      <c r="T182" s="126" t="s">
        <v>98</v>
      </c>
      <c r="U182" s="126" t="s">
        <v>95</v>
      </c>
      <c r="V182" s="126" t="s">
        <v>96</v>
      </c>
      <c r="W182" s="126" t="s">
        <v>102</v>
      </c>
      <c r="X182" s="202">
        <v>5</v>
      </c>
      <c r="Y182" s="126" t="s">
        <v>90</v>
      </c>
      <c r="Z182" s="126" t="s">
        <v>91</v>
      </c>
      <c r="AF182" s="196" t="e">
        <v>#N/A</v>
      </c>
      <c r="AI182" s="130">
        <v>5</v>
      </c>
      <c r="AJ182" s="126">
        <v>2</v>
      </c>
      <c r="AK182" s="126">
        <v>1</v>
      </c>
      <c r="AL182" s="126" t="s">
        <v>110</v>
      </c>
      <c r="AM182" s="126" t="s">
        <v>103</v>
      </c>
      <c r="AO182" s="130"/>
      <c r="AU182" s="130">
        <v>95</v>
      </c>
      <c r="AV182" s="126">
        <v>5</v>
      </c>
      <c r="AW182" s="126">
        <v>3</v>
      </c>
      <c r="AX182" s="126" t="s">
        <v>110</v>
      </c>
      <c r="AY182" s="126" t="s">
        <v>103</v>
      </c>
      <c r="BA182" s="130"/>
      <c r="BG182" s="130"/>
      <c r="BM182" s="130"/>
      <c r="BY182" s="130"/>
      <c r="CG182" s="131"/>
      <c r="CH182" s="132"/>
      <c r="CI182" s="132"/>
      <c r="CJ182" s="132" t="s">
        <v>514</v>
      </c>
      <c r="CK182" s="133"/>
      <c r="CL182" s="134"/>
      <c r="CM182" s="134"/>
      <c r="CN182" s="134"/>
      <c r="CO182" s="134"/>
      <c r="CP182" s="134"/>
      <c r="CQ182" s="134"/>
      <c r="CR182" s="134"/>
      <c r="CS182" s="134"/>
      <c r="CT182" s="134"/>
      <c r="CU182" s="134"/>
      <c r="CV182" s="134"/>
      <c r="CW182" s="134"/>
      <c r="CX182" s="134"/>
      <c r="CY182" s="134"/>
      <c r="CZ182" s="134"/>
      <c r="DA182" s="134"/>
      <c r="DB182" s="134">
        <v>5</v>
      </c>
      <c r="DD182" s="134"/>
      <c r="DE182" s="134"/>
      <c r="DF182" s="134"/>
      <c r="DG182" s="134"/>
      <c r="DH182" s="134"/>
      <c r="DI182" s="134"/>
      <c r="DJ182" s="134">
        <v>95</v>
      </c>
      <c r="DK182" s="207">
        <v>100</v>
      </c>
      <c r="DL182" s="131"/>
      <c r="DM182" s="134" t="s">
        <v>696</v>
      </c>
      <c r="DN182" s="134" t="s">
        <v>1557</v>
      </c>
      <c r="DO182" s="136" t="s">
        <v>1558</v>
      </c>
      <c r="DQ182" s="131"/>
      <c r="DR182" s="136" t="s">
        <v>1518</v>
      </c>
      <c r="DS182" s="131"/>
      <c r="DT182" s="138"/>
      <c r="DU182" s="135" t="s">
        <v>1559</v>
      </c>
      <c r="DV182" s="135" t="s">
        <v>850</v>
      </c>
      <c r="DW182" s="213">
        <v>100</v>
      </c>
      <c r="DX182" s="214" t="e">
        <v>#N/A</v>
      </c>
      <c r="DY182" s="139"/>
      <c r="DZ182" s="139"/>
      <c r="EA182" s="139"/>
      <c r="ED182" s="229" t="s">
        <v>2517</v>
      </c>
      <c r="EE182" s="140"/>
      <c r="EG182" s="140"/>
      <c r="EI182" s="218" t="e">
        <f>VLOOKUP(EH182,definitions_list_mag!$Y$12:$Z$15,2,FALSE)</f>
        <v>#N/A</v>
      </c>
      <c r="EJ182" s="143"/>
      <c r="EK182" s="221" t="e">
        <f>VLOOKUP(EJ182,definitions_list_mag!$AT$3:$AU$5,2,FALSE)</f>
        <v>#N/A</v>
      </c>
      <c r="EM182" s="109"/>
      <c r="EN182" s="109" t="s">
        <v>1448</v>
      </c>
      <c r="EO182" s="144">
        <v>1</v>
      </c>
      <c r="EV182" s="112">
        <v>20</v>
      </c>
      <c r="EW182" s="112">
        <v>270</v>
      </c>
      <c r="EX182" s="112">
        <v>6</v>
      </c>
      <c r="EY182" s="112">
        <v>0</v>
      </c>
      <c r="EZ182" s="192">
        <f t="shared" si="46"/>
        <v>106.10721092616518</v>
      </c>
      <c r="FA182" s="192">
        <f t="shared" si="47"/>
        <v>106.10721092616518</v>
      </c>
      <c r="FB182" s="192">
        <f t="shared" si="48"/>
        <v>69.251209884103943</v>
      </c>
      <c r="FC182" s="192">
        <f t="shared" si="49"/>
        <v>196.10721092616518</v>
      </c>
      <c r="FD182" s="192">
        <f t="shared" si="50"/>
        <v>20.748790115896057</v>
      </c>
      <c r="FE182" s="193">
        <f t="shared" si="51"/>
        <v>286.10721092616518</v>
      </c>
      <c r="FF182" s="194">
        <f t="shared" si="52"/>
        <v>20.748790115896057</v>
      </c>
      <c r="FG182" s="143"/>
      <c r="FI182" s="778">
        <f t="shared" si="53"/>
        <v>1</v>
      </c>
      <c r="FJ182" s="779">
        <f t="shared" si="54"/>
        <v>20.748790115896057</v>
      </c>
      <c r="FK182" s="779">
        <f t="shared" si="55"/>
        <v>69.251209884103943</v>
      </c>
      <c r="FL182" s="780">
        <f t="shared" si="56"/>
        <v>1.2086616234672545</v>
      </c>
      <c r="FM182" s="169">
        <f t="shared" si="57"/>
        <v>0.93514269085047119</v>
      </c>
      <c r="FN182" s="783">
        <f t="shared" si="58"/>
        <v>0.93514269085047119</v>
      </c>
    </row>
    <row r="183" spans="1:1038" s="288" customFormat="1" ht="18" customHeight="1">
      <c r="A183" s="352" t="s">
        <v>1452</v>
      </c>
      <c r="B183" s="227" t="s">
        <v>1294</v>
      </c>
      <c r="C183" s="227"/>
      <c r="D183" s="227" t="s">
        <v>1279</v>
      </c>
      <c r="E183" s="227">
        <v>31</v>
      </c>
      <c r="F183" s="227">
        <v>2</v>
      </c>
      <c r="G183" s="285" t="str">
        <f t="shared" si="45"/>
        <v>31-2</v>
      </c>
      <c r="H183" s="278">
        <v>42.5</v>
      </c>
      <c r="I183" s="227">
        <v>86</v>
      </c>
      <c r="J183" s="226"/>
      <c r="K183" s="545" t="b">
        <f>IF(I184=1,IF(((VLOOKUP($G183,[1]Depth_Lookup!#REF!,9,FALSE))-(H183/100))=0,"Good",IF(((VLOOKUP($G183,[1]Depth_Lookup!$A$3:$J$550,9,FALSE))-(H183/100))&gt;0,"Too Short","Too Long")))</f>
        <v>0</v>
      </c>
      <c r="L183" s="171">
        <f>(VLOOKUP($G183,Depth_Lookup!$A$3:$J$410,10,FALSE))+(H183/100)</f>
        <v>69.959999999999994</v>
      </c>
      <c r="M183" s="171">
        <f>(VLOOKUP($G183,Depth_Lookup!$A$3:$J$410,10,FALSE))+(I183/100)</f>
        <v>70.394999999999996</v>
      </c>
      <c r="N183" s="353" t="s">
        <v>1552</v>
      </c>
      <c r="O183" s="227">
        <v>1</v>
      </c>
      <c r="P183" s="227" t="s">
        <v>853</v>
      </c>
      <c r="Q183" s="227" t="s">
        <v>125</v>
      </c>
      <c r="R183" s="286" t="s">
        <v>1633</v>
      </c>
      <c r="S183" s="227" t="s">
        <v>98</v>
      </c>
      <c r="T183" s="227" t="s">
        <v>94</v>
      </c>
      <c r="U183" s="227" t="s">
        <v>95</v>
      </c>
      <c r="V183" s="227" t="s">
        <v>96</v>
      </c>
      <c r="W183" s="227" t="s">
        <v>102</v>
      </c>
      <c r="X183" s="287">
        <v>5</v>
      </c>
      <c r="Y183" s="227" t="s">
        <v>90</v>
      </c>
      <c r="Z183" s="227" t="s">
        <v>91</v>
      </c>
      <c r="AA183" s="227"/>
      <c r="AB183" s="227"/>
      <c r="AC183" s="227"/>
      <c r="AD183" s="227"/>
      <c r="AE183" s="233"/>
      <c r="AF183" s="286" t="e">
        <v>#N/A</v>
      </c>
      <c r="AG183" s="237"/>
      <c r="AH183" s="227"/>
      <c r="AI183" s="240">
        <v>79</v>
      </c>
      <c r="AJ183" s="227"/>
      <c r="AK183" s="227"/>
      <c r="AL183" s="227"/>
      <c r="AM183" s="227"/>
      <c r="AN183" s="227"/>
      <c r="AO183" s="240"/>
      <c r="AP183" s="227"/>
      <c r="AQ183" s="227"/>
      <c r="AR183" s="227"/>
      <c r="AS183" s="227"/>
      <c r="AT183" s="227"/>
      <c r="AU183" s="240"/>
      <c r="AV183" s="227"/>
      <c r="AW183" s="227"/>
      <c r="AX183" s="227"/>
      <c r="AY183" s="227"/>
      <c r="AZ183" s="227"/>
      <c r="BA183" s="240">
        <v>20</v>
      </c>
      <c r="BB183" s="227">
        <v>7</v>
      </c>
      <c r="BC183" s="227">
        <v>2</v>
      </c>
      <c r="BD183" s="227" t="s">
        <v>110</v>
      </c>
      <c r="BE183" s="227" t="s">
        <v>103</v>
      </c>
      <c r="BF183" s="227"/>
      <c r="BG183" s="240"/>
      <c r="BH183" s="227"/>
      <c r="BI183" s="227"/>
      <c r="BJ183" s="227"/>
      <c r="BK183" s="227"/>
      <c r="BL183" s="227"/>
      <c r="BM183" s="240">
        <v>1</v>
      </c>
      <c r="BN183" s="227">
        <v>1</v>
      </c>
      <c r="BO183" s="227">
        <v>0.5</v>
      </c>
      <c r="BP183" s="227" t="s">
        <v>110</v>
      </c>
      <c r="BQ183" s="227" t="s">
        <v>103</v>
      </c>
      <c r="BR183" s="227"/>
      <c r="BS183" s="227"/>
      <c r="BT183" s="227"/>
      <c r="BU183" s="227"/>
      <c r="BV183" s="227"/>
      <c r="BW183" s="227"/>
      <c r="BX183" s="227"/>
      <c r="BY183" s="240"/>
      <c r="BZ183" s="227"/>
      <c r="CA183" s="227"/>
      <c r="CB183" s="227"/>
      <c r="CC183" s="227"/>
      <c r="CD183" s="227"/>
      <c r="CE183" s="227"/>
      <c r="CF183" s="227"/>
      <c r="CG183" s="148"/>
      <c r="CH183" s="149" t="s">
        <v>1352</v>
      </c>
      <c r="CI183" s="149">
        <v>100</v>
      </c>
      <c r="CJ183" s="149" t="s">
        <v>514</v>
      </c>
      <c r="CK183" s="151"/>
      <c r="CL183" s="152"/>
      <c r="CM183" s="152"/>
      <c r="CN183" s="152"/>
      <c r="CO183" s="152"/>
      <c r="CP183" s="152"/>
      <c r="CQ183" s="152"/>
      <c r="CR183" s="152"/>
      <c r="CS183" s="152"/>
      <c r="CT183" s="152"/>
      <c r="CU183" s="152"/>
      <c r="CV183" s="152"/>
      <c r="CW183" s="152"/>
      <c r="CX183" s="152"/>
      <c r="CY183" s="152"/>
      <c r="CZ183" s="152"/>
      <c r="DA183" s="152"/>
      <c r="DB183" s="152">
        <v>70</v>
      </c>
      <c r="DC183" s="229">
        <v>1</v>
      </c>
      <c r="DD183" s="152"/>
      <c r="DE183" s="152"/>
      <c r="DF183" s="152"/>
      <c r="DG183" s="152"/>
      <c r="DH183" s="152"/>
      <c r="DI183" s="152"/>
      <c r="DJ183" s="152">
        <v>29</v>
      </c>
      <c r="DK183" s="208">
        <v>100</v>
      </c>
      <c r="DL183" s="148"/>
      <c r="DM183" s="152"/>
      <c r="DN183" s="152"/>
      <c r="DO183" s="153"/>
      <c r="DQ183" s="148"/>
      <c r="DR183" s="153"/>
      <c r="DS183" s="148"/>
      <c r="DT183" s="261"/>
      <c r="DU183" s="229"/>
      <c r="DV183" s="229"/>
      <c r="DW183" s="290">
        <v>100</v>
      </c>
      <c r="DX183" s="291" t="e">
        <v>#N/A</v>
      </c>
      <c r="DY183" s="154" t="s">
        <v>1405</v>
      </c>
      <c r="DZ183" s="154" t="s">
        <v>1556</v>
      </c>
      <c r="EA183" s="154"/>
      <c r="EB183" s="229"/>
      <c r="EC183" s="292"/>
      <c r="ED183" s="229" t="s">
        <v>2517</v>
      </c>
      <c r="EE183" s="293"/>
      <c r="EF183" s="294"/>
      <c r="EG183" s="293"/>
      <c r="EH183" s="295"/>
      <c r="EI183" s="296" t="e">
        <f>VLOOKUP(EH183,definitions_list_mag!$Y$12:$Z$15,2,FALSE)</f>
        <v>#N/A</v>
      </c>
      <c r="EJ183" s="297"/>
      <c r="EK183" s="298" t="e">
        <f>VLOOKUP(EJ183,definitions_list_mag!$AT$3:$AU$5,2,FALSE)</f>
        <v>#N/A</v>
      </c>
      <c r="EL183" s="293"/>
      <c r="EM183" s="295"/>
      <c r="EN183" s="295" t="s">
        <v>1448</v>
      </c>
      <c r="EO183" s="321"/>
      <c r="EP183" s="321"/>
      <c r="EQ183" s="321"/>
      <c r="ER183" s="321"/>
      <c r="ES183" s="321"/>
      <c r="ET183" s="321"/>
      <c r="EU183" s="321"/>
      <c r="EV183" s="112">
        <v>20</v>
      </c>
      <c r="EW183" s="112">
        <v>270</v>
      </c>
      <c r="EX183" s="112">
        <v>6</v>
      </c>
      <c r="EY183" s="112">
        <v>0</v>
      </c>
      <c r="EZ183" s="192">
        <f t="shared" si="46"/>
        <v>106.10721092616518</v>
      </c>
      <c r="FA183" s="192">
        <f t="shared" si="47"/>
        <v>106.10721092616518</v>
      </c>
      <c r="FB183" s="192">
        <f t="shared" si="48"/>
        <v>69.251209884103943</v>
      </c>
      <c r="FC183" s="192">
        <f t="shared" si="49"/>
        <v>196.10721092616518</v>
      </c>
      <c r="FD183" s="192">
        <f t="shared" si="50"/>
        <v>20.748790115896057</v>
      </c>
      <c r="FE183" s="193">
        <f t="shared" si="51"/>
        <v>286.10721092616518</v>
      </c>
      <c r="FF183" s="194">
        <f t="shared" si="52"/>
        <v>20.748790115896057</v>
      </c>
      <c r="FG183" s="297"/>
      <c r="FH183" s="295"/>
      <c r="FI183" s="778">
        <f t="shared" si="53"/>
        <v>0</v>
      </c>
      <c r="FJ183" s="779">
        <f t="shared" si="54"/>
        <v>20.748790115896057</v>
      </c>
      <c r="FK183" s="779">
        <f t="shared" si="55"/>
        <v>69.251209884103943</v>
      </c>
      <c r="FL183" s="780">
        <f t="shared" si="56"/>
        <v>1.2086616234672545</v>
      </c>
      <c r="FM183" s="169">
        <f t="shared" si="57"/>
        <v>0.93514269085047119</v>
      </c>
      <c r="FN183" s="783">
        <f t="shared" si="58"/>
        <v>0</v>
      </c>
      <c r="FO183" s="227"/>
      <c r="FP183" s="227"/>
      <c r="FQ183" s="227"/>
      <c r="FR183" s="227"/>
      <c r="FS183" s="227"/>
      <c r="FT183" s="227"/>
      <c r="FU183" s="227"/>
      <c r="FV183" s="227"/>
      <c r="FW183" s="227"/>
      <c r="FX183" s="227"/>
      <c r="FY183" s="227"/>
      <c r="FZ183" s="227"/>
      <c r="GA183" s="227"/>
      <c r="GB183" s="227"/>
      <c r="GC183" s="227"/>
      <c r="GD183" s="227"/>
      <c r="GE183" s="227"/>
      <c r="GF183" s="227"/>
      <c r="GG183" s="227"/>
      <c r="GH183" s="227"/>
      <c r="GI183" s="227"/>
      <c r="GJ183" s="227"/>
      <c r="GK183" s="227"/>
      <c r="GL183" s="227"/>
      <c r="GM183" s="227"/>
      <c r="GN183" s="227"/>
      <c r="GO183" s="227"/>
      <c r="GP183" s="227"/>
      <c r="GQ183" s="227"/>
      <c r="GR183" s="227"/>
      <c r="GS183" s="227"/>
      <c r="GT183" s="227"/>
      <c r="GU183" s="227"/>
      <c r="GV183" s="227"/>
      <c r="GW183" s="227"/>
      <c r="GX183" s="227"/>
      <c r="GY183" s="227"/>
      <c r="GZ183" s="227"/>
      <c r="HA183" s="227"/>
      <c r="HB183" s="227"/>
      <c r="HC183" s="227"/>
      <c r="HD183" s="227"/>
      <c r="HE183" s="227"/>
      <c r="HF183" s="227"/>
      <c r="HG183" s="227"/>
      <c r="HH183" s="227"/>
      <c r="HI183" s="227"/>
      <c r="HJ183" s="227"/>
      <c r="HK183" s="227"/>
      <c r="HL183" s="227"/>
      <c r="HM183" s="227"/>
      <c r="HN183" s="227"/>
      <c r="HO183" s="227"/>
      <c r="HP183" s="227"/>
      <c r="HQ183" s="227"/>
      <c r="HR183" s="227"/>
      <c r="HS183" s="227"/>
      <c r="HT183" s="227"/>
      <c r="HU183" s="227"/>
      <c r="HV183" s="227"/>
      <c r="HW183" s="227"/>
      <c r="HX183" s="227"/>
      <c r="HY183" s="227"/>
      <c r="HZ183" s="227"/>
      <c r="IA183" s="227"/>
      <c r="IB183" s="227"/>
      <c r="IC183" s="227"/>
      <c r="ID183" s="227"/>
      <c r="IE183" s="227"/>
      <c r="IF183" s="227"/>
      <c r="IG183" s="227"/>
      <c r="IH183" s="227"/>
      <c r="II183" s="227"/>
      <c r="IJ183" s="227"/>
      <c r="IK183" s="227"/>
      <c r="IL183" s="227"/>
      <c r="IM183" s="227"/>
      <c r="IN183" s="227"/>
      <c r="IO183" s="227"/>
      <c r="IP183" s="227"/>
      <c r="IQ183" s="227"/>
      <c r="IR183" s="227"/>
      <c r="IS183" s="227"/>
      <c r="IT183" s="227"/>
      <c r="IU183" s="227"/>
      <c r="IV183" s="227"/>
      <c r="IW183" s="227"/>
      <c r="IX183" s="227"/>
      <c r="IY183" s="227"/>
      <c r="IZ183" s="227"/>
      <c r="JA183" s="227"/>
      <c r="JB183" s="227"/>
      <c r="JC183" s="227"/>
      <c r="JD183" s="227"/>
      <c r="JE183" s="227"/>
      <c r="JF183" s="227"/>
      <c r="JG183" s="227"/>
      <c r="JH183" s="227"/>
      <c r="JI183" s="227"/>
      <c r="JJ183" s="227"/>
      <c r="JK183" s="227"/>
      <c r="JL183" s="227"/>
      <c r="JM183" s="227"/>
      <c r="JN183" s="227"/>
      <c r="JO183" s="227"/>
      <c r="JP183" s="227"/>
      <c r="JQ183" s="227"/>
      <c r="JR183" s="227"/>
      <c r="JS183" s="227"/>
      <c r="JT183" s="227"/>
      <c r="JU183" s="227"/>
      <c r="JV183" s="227"/>
      <c r="JW183" s="227"/>
      <c r="JX183" s="227"/>
      <c r="JY183" s="227"/>
      <c r="JZ183" s="227"/>
      <c r="KA183" s="227"/>
      <c r="KB183" s="227"/>
      <c r="KC183" s="227"/>
      <c r="KD183" s="227"/>
      <c r="KE183" s="227"/>
      <c r="KF183" s="227"/>
      <c r="KG183" s="227"/>
      <c r="KH183" s="227"/>
      <c r="KI183" s="227"/>
      <c r="KJ183" s="227"/>
      <c r="KK183" s="227"/>
      <c r="KL183" s="227"/>
      <c r="KM183" s="227"/>
      <c r="KN183" s="227"/>
      <c r="KO183" s="227"/>
      <c r="KP183" s="227"/>
      <c r="KQ183" s="227"/>
      <c r="KR183" s="227"/>
      <c r="KS183" s="227"/>
      <c r="KT183" s="227"/>
      <c r="KU183" s="227"/>
      <c r="KV183" s="227"/>
      <c r="KW183" s="227"/>
      <c r="KX183" s="227"/>
      <c r="KY183" s="227"/>
      <c r="KZ183" s="227"/>
      <c r="LA183" s="227"/>
      <c r="LB183" s="227"/>
      <c r="LC183" s="227"/>
      <c r="LD183" s="227"/>
      <c r="LE183" s="227"/>
      <c r="LF183" s="227"/>
      <c r="LG183" s="227"/>
      <c r="LH183" s="227"/>
      <c r="LI183" s="227"/>
      <c r="LJ183" s="227"/>
      <c r="LK183" s="227"/>
      <c r="LL183" s="227"/>
      <c r="LM183" s="227"/>
      <c r="LN183" s="227"/>
      <c r="LO183" s="227"/>
      <c r="LP183" s="227"/>
      <c r="LQ183" s="227"/>
      <c r="LR183" s="227"/>
      <c r="LS183" s="227"/>
      <c r="LT183" s="227"/>
      <c r="LU183" s="227"/>
      <c r="LV183" s="227"/>
      <c r="LW183" s="227"/>
      <c r="LX183" s="227"/>
      <c r="LY183" s="227"/>
      <c r="LZ183" s="227"/>
      <c r="MA183" s="227"/>
      <c r="MB183" s="227"/>
      <c r="MC183" s="227"/>
      <c r="MD183" s="227"/>
      <c r="ME183" s="227"/>
      <c r="MF183" s="227"/>
      <c r="MG183" s="227"/>
      <c r="MH183" s="227"/>
      <c r="MI183" s="227"/>
      <c r="MJ183" s="227"/>
      <c r="MK183" s="227"/>
      <c r="ML183" s="227"/>
      <c r="MM183" s="227"/>
      <c r="MN183" s="227"/>
      <c r="MO183" s="227"/>
      <c r="MP183" s="227"/>
      <c r="MQ183" s="227"/>
      <c r="MR183" s="227"/>
      <c r="MS183" s="227"/>
      <c r="MT183" s="227"/>
      <c r="MU183" s="227"/>
      <c r="MV183" s="227"/>
      <c r="MW183" s="227"/>
      <c r="MX183" s="227"/>
      <c r="MY183" s="227"/>
      <c r="MZ183" s="227"/>
      <c r="NA183" s="227"/>
      <c r="NB183" s="227"/>
      <c r="NC183" s="227"/>
      <c r="ND183" s="227"/>
      <c r="NE183" s="227"/>
      <c r="NF183" s="227"/>
      <c r="NG183" s="227"/>
      <c r="NH183" s="227"/>
      <c r="NI183" s="227"/>
      <c r="NJ183" s="227"/>
      <c r="NK183" s="227"/>
      <c r="NL183" s="227"/>
      <c r="NM183" s="227"/>
      <c r="NN183" s="227"/>
      <c r="NO183" s="227"/>
      <c r="NP183" s="227"/>
      <c r="NQ183" s="227"/>
      <c r="NR183" s="227"/>
      <c r="NS183" s="227"/>
      <c r="NT183" s="227"/>
      <c r="NU183" s="227"/>
      <c r="NV183" s="227"/>
      <c r="NW183" s="227"/>
      <c r="NX183" s="227"/>
      <c r="NY183" s="227"/>
      <c r="NZ183" s="227"/>
      <c r="OA183" s="227"/>
      <c r="OB183" s="227"/>
      <c r="OC183" s="227"/>
      <c r="OD183" s="227"/>
      <c r="OE183" s="227"/>
      <c r="OF183" s="227"/>
      <c r="OG183" s="227"/>
      <c r="OH183" s="227"/>
      <c r="OI183" s="227"/>
      <c r="OJ183" s="227"/>
      <c r="OK183" s="227"/>
      <c r="OL183" s="227"/>
      <c r="OM183" s="227"/>
      <c r="ON183" s="227"/>
      <c r="OO183" s="227"/>
      <c r="OP183" s="227"/>
      <c r="OQ183" s="227"/>
      <c r="OR183" s="227"/>
      <c r="OS183" s="227"/>
      <c r="OT183" s="227"/>
      <c r="OU183" s="227"/>
      <c r="OV183" s="227"/>
      <c r="OW183" s="227"/>
      <c r="OX183" s="227"/>
      <c r="OY183" s="227"/>
      <c r="OZ183" s="227"/>
      <c r="PA183" s="227"/>
      <c r="PB183" s="227"/>
      <c r="PC183" s="227"/>
      <c r="PD183" s="227"/>
      <c r="PE183" s="227"/>
      <c r="PF183" s="227"/>
      <c r="PG183" s="227"/>
      <c r="PH183" s="227"/>
      <c r="PI183" s="227"/>
      <c r="PJ183" s="227"/>
      <c r="PK183" s="227"/>
      <c r="PL183" s="227"/>
      <c r="PM183" s="227"/>
      <c r="PN183" s="227"/>
      <c r="PO183" s="227"/>
      <c r="PP183" s="227"/>
      <c r="PQ183" s="227"/>
      <c r="PR183" s="227"/>
      <c r="PS183" s="227"/>
      <c r="PT183" s="227"/>
      <c r="PU183" s="227"/>
      <c r="PV183" s="227"/>
      <c r="PW183" s="227"/>
      <c r="PX183" s="227"/>
      <c r="PY183" s="227"/>
      <c r="PZ183" s="227"/>
      <c r="QA183" s="227"/>
      <c r="QB183" s="227"/>
      <c r="QC183" s="227"/>
      <c r="QD183" s="227"/>
      <c r="QE183" s="227"/>
      <c r="QF183" s="227"/>
      <c r="QG183" s="227"/>
      <c r="QH183" s="227"/>
      <c r="QI183" s="227"/>
      <c r="QJ183" s="227"/>
      <c r="QK183" s="227"/>
      <c r="QL183" s="227"/>
      <c r="QM183" s="227"/>
      <c r="QN183" s="227"/>
      <c r="QO183" s="227"/>
      <c r="QP183" s="227"/>
      <c r="QQ183" s="227"/>
      <c r="QR183" s="227"/>
      <c r="QS183" s="227"/>
      <c r="QT183" s="227"/>
      <c r="QU183" s="227"/>
      <c r="QV183" s="227"/>
      <c r="QW183" s="227"/>
      <c r="QX183" s="227"/>
      <c r="QY183" s="227"/>
      <c r="QZ183" s="227"/>
      <c r="RA183" s="227"/>
      <c r="RB183" s="227"/>
      <c r="RC183" s="227"/>
      <c r="RD183" s="227"/>
      <c r="RE183" s="227"/>
      <c r="RF183" s="227"/>
      <c r="RG183" s="227"/>
      <c r="RH183" s="227"/>
      <c r="RI183" s="227"/>
      <c r="RJ183" s="227"/>
      <c r="RK183" s="227"/>
      <c r="RL183" s="227"/>
      <c r="RM183" s="227"/>
      <c r="RN183" s="227"/>
      <c r="RO183" s="227"/>
      <c r="RP183" s="227"/>
      <c r="RQ183" s="227"/>
      <c r="RR183" s="227"/>
      <c r="RS183" s="227"/>
      <c r="RT183" s="227"/>
      <c r="RU183" s="227"/>
      <c r="RV183" s="227"/>
      <c r="RW183" s="227"/>
      <c r="RX183" s="227"/>
      <c r="RY183" s="227"/>
      <c r="RZ183" s="227"/>
      <c r="SA183" s="227"/>
      <c r="SB183" s="227"/>
      <c r="SC183" s="227"/>
      <c r="SD183" s="227"/>
      <c r="SE183" s="227"/>
      <c r="SF183" s="227"/>
      <c r="SG183" s="227"/>
      <c r="SH183" s="227"/>
      <c r="SI183" s="227"/>
      <c r="SJ183" s="227"/>
      <c r="SK183" s="227"/>
      <c r="SL183" s="227"/>
      <c r="SM183" s="227"/>
      <c r="SN183" s="227"/>
      <c r="SO183" s="227"/>
      <c r="SP183" s="227"/>
      <c r="SQ183" s="227"/>
      <c r="SR183" s="227"/>
      <c r="SS183" s="227"/>
      <c r="ST183" s="227"/>
      <c r="SU183" s="227"/>
      <c r="SV183" s="227"/>
      <c r="SW183" s="227"/>
      <c r="SX183" s="227"/>
      <c r="SY183" s="227"/>
      <c r="SZ183" s="227"/>
      <c r="TA183" s="227"/>
      <c r="TB183" s="227"/>
      <c r="TC183" s="227"/>
      <c r="TD183" s="227"/>
      <c r="TE183" s="227"/>
      <c r="TF183" s="227"/>
      <c r="TG183" s="227"/>
      <c r="TH183" s="227"/>
      <c r="TI183" s="227"/>
      <c r="TJ183" s="227"/>
      <c r="TK183" s="227"/>
      <c r="TL183" s="227"/>
      <c r="TM183" s="227"/>
      <c r="TN183" s="227"/>
      <c r="TO183" s="227"/>
      <c r="TP183" s="227"/>
      <c r="TQ183" s="227"/>
      <c r="TR183" s="227"/>
      <c r="TS183" s="227"/>
      <c r="TT183" s="227"/>
      <c r="TU183" s="227"/>
      <c r="TV183" s="227"/>
      <c r="TW183" s="227"/>
      <c r="TX183" s="227"/>
      <c r="TY183" s="227"/>
      <c r="TZ183" s="227"/>
      <c r="UA183" s="227"/>
      <c r="UB183" s="227"/>
      <c r="UC183" s="227"/>
      <c r="UD183" s="227"/>
      <c r="UE183" s="227"/>
      <c r="UF183" s="227"/>
      <c r="UG183" s="227"/>
      <c r="UH183" s="227"/>
      <c r="UI183" s="227"/>
      <c r="UJ183" s="227"/>
      <c r="UK183" s="227"/>
      <c r="UL183" s="227"/>
      <c r="UM183" s="227"/>
      <c r="UN183" s="227"/>
      <c r="UO183" s="227"/>
      <c r="UP183" s="227"/>
      <c r="UQ183" s="227"/>
      <c r="UR183" s="227"/>
      <c r="US183" s="227"/>
      <c r="UT183" s="227"/>
      <c r="UU183" s="227"/>
      <c r="UV183" s="227"/>
      <c r="UW183" s="227"/>
      <c r="UX183" s="227"/>
      <c r="UY183" s="227"/>
      <c r="UZ183" s="227"/>
      <c r="VA183" s="227"/>
      <c r="VB183" s="227"/>
      <c r="VC183" s="227"/>
      <c r="VD183" s="227"/>
      <c r="VE183" s="227"/>
      <c r="VF183" s="227"/>
      <c r="VG183" s="227"/>
      <c r="VH183" s="227"/>
      <c r="VI183" s="227"/>
      <c r="VJ183" s="227"/>
      <c r="VK183" s="227"/>
      <c r="VL183" s="227"/>
      <c r="VM183" s="227"/>
      <c r="VN183" s="227"/>
      <c r="VO183" s="227"/>
      <c r="VP183" s="227"/>
      <c r="VQ183" s="227"/>
      <c r="VR183" s="227"/>
      <c r="VS183" s="227"/>
      <c r="VT183" s="227"/>
      <c r="VU183" s="227"/>
      <c r="VV183" s="227"/>
      <c r="VW183" s="227"/>
      <c r="VX183" s="227"/>
      <c r="VY183" s="227"/>
      <c r="VZ183" s="227"/>
      <c r="WA183" s="227"/>
      <c r="WB183" s="227"/>
      <c r="WC183" s="227"/>
      <c r="WD183" s="227"/>
      <c r="WE183" s="227"/>
      <c r="WF183" s="227"/>
      <c r="WG183" s="227"/>
      <c r="WH183" s="227"/>
      <c r="WI183" s="227"/>
      <c r="WJ183" s="227"/>
      <c r="WK183" s="227"/>
      <c r="WL183" s="227"/>
      <c r="WM183" s="227"/>
      <c r="WN183" s="227"/>
      <c r="WO183" s="227"/>
      <c r="WP183" s="227"/>
      <c r="WQ183" s="227"/>
      <c r="WR183" s="227"/>
      <c r="WS183" s="227"/>
      <c r="WT183" s="227"/>
      <c r="WU183" s="227"/>
      <c r="WV183" s="227"/>
      <c r="WW183" s="227"/>
      <c r="WX183" s="227"/>
      <c r="WY183" s="227"/>
      <c r="WZ183" s="227"/>
      <c r="XA183" s="227"/>
      <c r="XB183" s="227"/>
      <c r="XC183" s="227"/>
      <c r="XD183" s="227"/>
      <c r="XE183" s="227"/>
      <c r="XF183" s="227"/>
      <c r="XG183" s="227"/>
      <c r="XH183" s="227"/>
      <c r="XI183" s="227"/>
      <c r="XJ183" s="227"/>
      <c r="XK183" s="227"/>
      <c r="XL183" s="227"/>
      <c r="XM183" s="227"/>
      <c r="XN183" s="227"/>
      <c r="XO183" s="227"/>
      <c r="XP183" s="227"/>
      <c r="XQ183" s="227"/>
      <c r="XR183" s="227"/>
      <c r="XS183" s="227"/>
      <c r="XT183" s="227"/>
      <c r="XU183" s="227"/>
      <c r="XV183" s="227"/>
      <c r="XW183" s="227"/>
      <c r="XX183" s="227"/>
      <c r="XY183" s="227"/>
      <c r="XZ183" s="227"/>
      <c r="YA183" s="227"/>
      <c r="YB183" s="227"/>
      <c r="YC183" s="227"/>
      <c r="YD183" s="227"/>
      <c r="YE183" s="227"/>
      <c r="YF183" s="227"/>
      <c r="YG183" s="227"/>
      <c r="YH183" s="227"/>
      <c r="YI183" s="227"/>
      <c r="YJ183" s="227"/>
      <c r="YK183" s="227"/>
      <c r="YL183" s="227"/>
      <c r="YM183" s="227"/>
      <c r="YN183" s="227"/>
      <c r="YO183" s="227"/>
      <c r="YP183" s="227"/>
      <c r="YQ183" s="227"/>
      <c r="YR183" s="227"/>
      <c r="YS183" s="227"/>
      <c r="YT183" s="227"/>
      <c r="YU183" s="227"/>
      <c r="YV183" s="227"/>
      <c r="YW183" s="227"/>
      <c r="YX183" s="227"/>
      <c r="YY183" s="227"/>
      <c r="YZ183" s="227"/>
      <c r="ZA183" s="227"/>
      <c r="ZB183" s="227"/>
      <c r="ZC183" s="227"/>
      <c r="ZD183" s="227"/>
      <c r="ZE183" s="227"/>
      <c r="ZF183" s="227"/>
      <c r="ZG183" s="227"/>
      <c r="ZH183" s="227"/>
      <c r="ZI183" s="227"/>
      <c r="ZJ183" s="227"/>
      <c r="ZK183" s="227"/>
      <c r="ZL183" s="227"/>
      <c r="ZM183" s="227"/>
      <c r="ZN183" s="227"/>
      <c r="ZO183" s="227"/>
      <c r="ZP183" s="227"/>
      <c r="ZQ183" s="227"/>
      <c r="ZR183" s="227"/>
      <c r="ZS183" s="227"/>
      <c r="ZT183" s="227"/>
      <c r="ZU183" s="227"/>
      <c r="ZV183" s="227"/>
      <c r="ZW183" s="227"/>
      <c r="ZX183" s="227"/>
      <c r="ZY183" s="227"/>
      <c r="ZZ183" s="227"/>
      <c r="AAA183" s="227"/>
      <c r="AAB183" s="227"/>
      <c r="AAC183" s="227"/>
      <c r="AAD183" s="227"/>
      <c r="AAE183" s="227"/>
      <c r="AAF183" s="227"/>
      <c r="AAG183" s="227"/>
      <c r="AAH183" s="227"/>
      <c r="AAI183" s="227"/>
      <c r="AAJ183" s="227"/>
      <c r="AAK183" s="227"/>
      <c r="AAL183" s="227"/>
      <c r="AAM183" s="227"/>
      <c r="AAN183" s="227"/>
      <c r="AAO183" s="227"/>
      <c r="AAP183" s="227"/>
      <c r="AAQ183" s="227"/>
      <c r="AAR183" s="227"/>
      <c r="AAS183" s="227"/>
      <c r="AAT183" s="227"/>
      <c r="AAU183" s="227"/>
      <c r="AAV183" s="227"/>
      <c r="AAW183" s="227"/>
      <c r="AAX183" s="227"/>
      <c r="AAY183" s="227"/>
      <c r="AAZ183" s="227"/>
      <c r="ABA183" s="227"/>
      <c r="ABB183" s="227"/>
      <c r="ABC183" s="227"/>
      <c r="ABD183" s="227"/>
      <c r="ABE183" s="227"/>
      <c r="ABF183" s="227"/>
      <c r="ABG183" s="227"/>
      <c r="ABH183" s="227"/>
      <c r="ABI183" s="227"/>
      <c r="ABJ183" s="227"/>
      <c r="ABK183" s="227"/>
      <c r="ABL183" s="227"/>
      <c r="ABM183" s="227"/>
      <c r="ABN183" s="227"/>
      <c r="ABO183" s="227"/>
      <c r="ABP183" s="227"/>
      <c r="ABQ183" s="227"/>
      <c r="ABR183" s="227"/>
      <c r="ABS183" s="227"/>
      <c r="ABT183" s="227"/>
      <c r="ABU183" s="227"/>
      <c r="ABV183" s="227"/>
      <c r="ABW183" s="227"/>
      <c r="ABX183" s="227"/>
      <c r="ABY183" s="227"/>
      <c r="ABZ183" s="227"/>
      <c r="ACA183" s="227"/>
      <c r="ACB183" s="227"/>
      <c r="ACC183" s="227"/>
      <c r="ACD183" s="227"/>
      <c r="ACE183" s="227"/>
      <c r="ACF183" s="227"/>
      <c r="ACG183" s="227"/>
      <c r="ACH183" s="227"/>
      <c r="ACI183" s="227"/>
      <c r="ACJ183" s="227"/>
      <c r="ACK183" s="227"/>
      <c r="ACL183" s="227"/>
      <c r="ACM183" s="227"/>
      <c r="ACN183" s="227"/>
      <c r="ACO183" s="227"/>
      <c r="ACP183" s="227"/>
      <c r="ACQ183" s="227"/>
      <c r="ACR183" s="227"/>
      <c r="ACS183" s="227"/>
      <c r="ACT183" s="227"/>
      <c r="ACU183" s="227"/>
      <c r="ACV183" s="227"/>
      <c r="ACW183" s="227"/>
      <c r="ACX183" s="227"/>
      <c r="ACY183" s="227"/>
      <c r="ACZ183" s="227"/>
      <c r="ADA183" s="227"/>
      <c r="ADB183" s="227"/>
      <c r="ADC183" s="227"/>
      <c r="ADD183" s="227"/>
      <c r="ADE183" s="227"/>
      <c r="ADF183" s="227"/>
      <c r="ADG183" s="227"/>
      <c r="ADH183" s="227"/>
      <c r="ADI183" s="227"/>
      <c r="ADJ183" s="227"/>
      <c r="ADK183" s="227"/>
      <c r="ADL183" s="227"/>
      <c r="ADM183" s="227"/>
      <c r="ADN183" s="227"/>
      <c r="ADO183" s="227"/>
      <c r="ADP183" s="227"/>
      <c r="ADQ183" s="227"/>
      <c r="ADR183" s="227"/>
      <c r="ADS183" s="227"/>
      <c r="ADT183" s="227"/>
      <c r="ADU183" s="227"/>
      <c r="ADV183" s="227"/>
      <c r="ADW183" s="227"/>
      <c r="ADX183" s="227"/>
      <c r="ADY183" s="227"/>
      <c r="ADZ183" s="227"/>
      <c r="AEA183" s="227"/>
      <c r="AEB183" s="227"/>
      <c r="AEC183" s="227"/>
      <c r="AED183" s="227"/>
      <c r="AEE183" s="227"/>
      <c r="AEF183" s="227"/>
      <c r="AEG183" s="227"/>
      <c r="AEH183" s="227"/>
      <c r="AEI183" s="227"/>
      <c r="AEJ183" s="227"/>
      <c r="AEK183" s="227"/>
      <c r="AEL183" s="227"/>
      <c r="AEM183" s="227"/>
      <c r="AEN183" s="227"/>
      <c r="AEO183" s="227"/>
      <c r="AEP183" s="227"/>
      <c r="AEQ183" s="227"/>
      <c r="AER183" s="227"/>
      <c r="AES183" s="227"/>
      <c r="AET183" s="227"/>
      <c r="AEU183" s="227"/>
      <c r="AEV183" s="227"/>
      <c r="AEW183" s="227"/>
      <c r="AEX183" s="227"/>
      <c r="AEY183" s="227"/>
      <c r="AEZ183" s="227"/>
      <c r="AFA183" s="227"/>
      <c r="AFB183" s="227"/>
      <c r="AFC183" s="227"/>
      <c r="AFD183" s="227"/>
      <c r="AFE183" s="227"/>
      <c r="AFF183" s="227"/>
      <c r="AFG183" s="227"/>
      <c r="AFH183" s="227"/>
      <c r="AFI183" s="227"/>
      <c r="AFJ183" s="227"/>
      <c r="AFK183" s="227"/>
      <c r="AFL183" s="227"/>
      <c r="AFM183" s="227"/>
      <c r="AFN183" s="227"/>
      <c r="AFO183" s="227"/>
      <c r="AFP183" s="227"/>
      <c r="AFQ183" s="227"/>
      <c r="AFR183" s="227"/>
      <c r="AFS183" s="227"/>
      <c r="AFT183" s="227"/>
      <c r="AFU183" s="227"/>
      <c r="AFV183" s="227"/>
      <c r="AFW183" s="227"/>
      <c r="AFX183" s="227"/>
      <c r="AFY183" s="227"/>
      <c r="AFZ183" s="227"/>
      <c r="AGA183" s="227"/>
      <c r="AGB183" s="227"/>
      <c r="AGC183" s="227"/>
      <c r="AGD183" s="227"/>
      <c r="AGE183" s="227"/>
      <c r="AGF183" s="227"/>
      <c r="AGG183" s="227"/>
      <c r="AGH183" s="227"/>
      <c r="AGI183" s="227"/>
      <c r="AGJ183" s="227"/>
      <c r="AGK183" s="227"/>
      <c r="AGL183" s="227"/>
      <c r="AGM183" s="227"/>
      <c r="AGN183" s="227"/>
      <c r="AGO183" s="227"/>
      <c r="AGP183" s="227"/>
      <c r="AGQ183" s="227"/>
      <c r="AGR183" s="227"/>
      <c r="AGS183" s="227"/>
      <c r="AGT183" s="227"/>
      <c r="AGU183" s="227"/>
      <c r="AGV183" s="227"/>
      <c r="AGW183" s="227"/>
      <c r="AGX183" s="227"/>
      <c r="AGY183" s="227"/>
      <c r="AGZ183" s="227"/>
      <c r="AHA183" s="227"/>
      <c r="AHB183" s="227"/>
      <c r="AHC183" s="227"/>
      <c r="AHD183" s="227"/>
      <c r="AHE183" s="227"/>
      <c r="AHF183" s="227"/>
      <c r="AHG183" s="227"/>
      <c r="AHH183" s="227"/>
      <c r="AHI183" s="227"/>
      <c r="AHJ183" s="227"/>
      <c r="AHK183" s="227"/>
      <c r="AHL183" s="227"/>
      <c r="AHM183" s="227"/>
      <c r="AHN183" s="227"/>
      <c r="AHO183" s="227"/>
      <c r="AHP183" s="227"/>
      <c r="AHQ183" s="227"/>
      <c r="AHR183" s="227"/>
      <c r="AHS183" s="227"/>
      <c r="AHT183" s="227"/>
      <c r="AHU183" s="227"/>
      <c r="AHV183" s="227"/>
      <c r="AHW183" s="227"/>
      <c r="AHX183" s="227"/>
      <c r="AHY183" s="227"/>
      <c r="AHZ183" s="227"/>
      <c r="AIA183" s="227"/>
      <c r="AIB183" s="227"/>
      <c r="AIC183" s="227"/>
      <c r="AID183" s="227"/>
      <c r="AIE183" s="227"/>
      <c r="AIF183" s="227"/>
      <c r="AIG183" s="227"/>
      <c r="AIH183" s="227"/>
      <c r="AII183" s="227"/>
      <c r="AIJ183" s="227"/>
      <c r="AIK183" s="227"/>
      <c r="AIL183" s="227"/>
      <c r="AIM183" s="227"/>
      <c r="AIN183" s="227"/>
      <c r="AIO183" s="227"/>
      <c r="AIP183" s="227"/>
      <c r="AIQ183" s="227"/>
      <c r="AIR183" s="227"/>
      <c r="AIS183" s="227"/>
      <c r="AIT183" s="227"/>
      <c r="AIU183" s="227"/>
      <c r="AIV183" s="227"/>
      <c r="AIW183" s="227"/>
      <c r="AIX183" s="227"/>
      <c r="AIY183" s="227"/>
      <c r="AIZ183" s="227"/>
      <c r="AJA183" s="227"/>
      <c r="AJB183" s="227"/>
      <c r="AJC183" s="227"/>
      <c r="AJD183" s="227"/>
      <c r="AJE183" s="227"/>
      <c r="AJF183" s="227"/>
      <c r="AJG183" s="227"/>
      <c r="AJH183" s="227"/>
      <c r="AJI183" s="227"/>
      <c r="AJJ183" s="227"/>
      <c r="AJK183" s="227"/>
      <c r="AJL183" s="227"/>
      <c r="AJM183" s="227"/>
      <c r="AJN183" s="227"/>
      <c r="AJO183" s="227"/>
      <c r="AJP183" s="227"/>
      <c r="AJQ183" s="227"/>
      <c r="AJR183" s="227"/>
      <c r="AJS183" s="227"/>
      <c r="AJT183" s="227"/>
      <c r="AJU183" s="227"/>
      <c r="AJV183" s="227"/>
      <c r="AJW183" s="227"/>
      <c r="AJX183" s="227"/>
      <c r="AJY183" s="227"/>
      <c r="AJZ183" s="227"/>
      <c r="AKA183" s="227"/>
      <c r="AKB183" s="227"/>
      <c r="AKC183" s="227"/>
      <c r="AKD183" s="227"/>
      <c r="AKE183" s="227"/>
      <c r="AKF183" s="227"/>
      <c r="AKG183" s="227"/>
      <c r="AKH183" s="227"/>
      <c r="AKI183" s="227"/>
      <c r="AKJ183" s="227"/>
      <c r="AKK183" s="227"/>
      <c r="AKL183" s="227"/>
      <c r="AKM183" s="227"/>
      <c r="AKN183" s="227"/>
      <c r="AKO183" s="227"/>
      <c r="AKP183" s="227"/>
      <c r="AKQ183" s="227"/>
      <c r="AKR183" s="227"/>
      <c r="AKS183" s="227"/>
      <c r="AKT183" s="227"/>
      <c r="AKU183" s="227"/>
      <c r="AKV183" s="227"/>
      <c r="AKW183" s="227"/>
      <c r="AKX183" s="227"/>
      <c r="AKY183" s="227"/>
      <c r="AKZ183" s="227"/>
      <c r="ALA183" s="227"/>
      <c r="ALB183" s="227"/>
      <c r="ALC183" s="227"/>
      <c r="ALD183" s="227"/>
      <c r="ALE183" s="227"/>
      <c r="ALF183" s="227"/>
      <c r="ALG183" s="227"/>
      <c r="ALH183" s="227"/>
      <c r="ALI183" s="227"/>
      <c r="ALJ183" s="227"/>
      <c r="ALK183" s="227"/>
      <c r="ALL183" s="227"/>
      <c r="ALM183" s="227"/>
      <c r="ALN183" s="227"/>
      <c r="ALO183" s="227"/>
      <c r="ALP183" s="227"/>
      <c r="ALQ183" s="227"/>
      <c r="ALR183" s="227"/>
      <c r="ALS183" s="227"/>
      <c r="ALT183" s="227"/>
      <c r="ALU183" s="227"/>
      <c r="ALV183" s="227"/>
      <c r="ALW183" s="227"/>
      <c r="ALX183" s="227"/>
      <c r="ALY183" s="227"/>
      <c r="ALZ183" s="227"/>
      <c r="AMA183" s="227"/>
      <c r="AMB183" s="227"/>
      <c r="AMC183" s="227"/>
      <c r="AMD183" s="227"/>
      <c r="AME183" s="227"/>
      <c r="AMF183" s="227"/>
      <c r="AMG183" s="227"/>
      <c r="AMH183" s="227"/>
      <c r="AMI183" s="227"/>
      <c r="AMJ183" s="227"/>
      <c r="AMK183" s="227"/>
      <c r="AML183" s="227"/>
      <c r="AMM183" s="227"/>
      <c r="AMN183" s="227"/>
      <c r="AMO183" s="227"/>
      <c r="AMP183" s="227"/>
      <c r="AMQ183" s="227"/>
      <c r="AMR183" s="227"/>
      <c r="AMS183" s="227"/>
      <c r="AMT183" s="227"/>
      <c r="AMU183" s="227"/>
      <c r="AMV183" s="227"/>
      <c r="AMW183" s="227"/>
      <c r="AMX183" s="227"/>
    </row>
    <row r="184" spans="1:1038" s="308" customFormat="1" ht="18" customHeight="1">
      <c r="A184" s="351" t="s">
        <v>1452</v>
      </c>
      <c r="B184" s="228" t="s">
        <v>1294</v>
      </c>
      <c r="C184" s="228"/>
      <c r="D184" s="228" t="s">
        <v>1279</v>
      </c>
      <c r="E184" s="228">
        <v>31</v>
      </c>
      <c r="F184" s="228">
        <v>3</v>
      </c>
      <c r="G184" s="285" t="str">
        <f t="shared" si="45"/>
        <v>31-3</v>
      </c>
      <c r="H184" s="279">
        <v>0</v>
      </c>
      <c r="I184" s="228">
        <v>59.5</v>
      </c>
      <c r="J184" s="226"/>
      <c r="K184" s="545" t="b">
        <f>IF(I185=1,IF(((VLOOKUP($G184,[1]Depth_Lookup!#REF!,9,FALSE))-(H184/100))=0,"Good",IF(((VLOOKUP($G184,[1]Depth_Lookup!$A$3:$J$550,9,FALSE))-(H184/100))&gt;0,"Too Short","Too Long")))</f>
        <v>0</v>
      </c>
      <c r="L184" s="171">
        <f>(VLOOKUP($G184,Depth_Lookup!$A$3:$J$410,10,FALSE))+(H184/100)</f>
        <v>70.424999999999997</v>
      </c>
      <c r="M184" s="171">
        <f>(VLOOKUP($G184,Depth_Lookup!$A$3:$J$410,10,FALSE))+(I184/100)</f>
        <v>71.02</v>
      </c>
      <c r="N184" s="231" t="s">
        <v>1552</v>
      </c>
      <c r="O184" s="228">
        <v>1</v>
      </c>
      <c r="P184" s="228"/>
      <c r="Q184" s="228"/>
      <c r="R184" s="304" t="s">
        <v>1634</v>
      </c>
      <c r="S184" s="228"/>
      <c r="T184" s="228"/>
      <c r="U184" s="228"/>
      <c r="V184" s="228"/>
      <c r="W184" s="228"/>
      <c r="X184" s="305" t="e">
        <v>#N/A</v>
      </c>
      <c r="Y184" s="228"/>
      <c r="Z184" s="228"/>
      <c r="AA184" s="228"/>
      <c r="AB184" s="228"/>
      <c r="AC184" s="228"/>
      <c r="AD184" s="228"/>
      <c r="AE184" s="234"/>
      <c r="AF184" s="304" t="e">
        <v>#N/A</v>
      </c>
      <c r="AG184" s="241"/>
      <c r="AH184" s="228"/>
      <c r="AI184" s="244"/>
      <c r="AJ184" s="228"/>
      <c r="AK184" s="228"/>
      <c r="AL184" s="228"/>
      <c r="AM184" s="228"/>
      <c r="AN184" s="228"/>
      <c r="AO184" s="244"/>
      <c r="AP184" s="228"/>
      <c r="AQ184" s="228"/>
      <c r="AR184" s="228"/>
      <c r="AS184" s="228"/>
      <c r="AT184" s="228"/>
      <c r="AU184" s="244"/>
      <c r="AV184" s="228"/>
      <c r="AW184" s="228"/>
      <c r="AX184" s="228"/>
      <c r="AY184" s="228"/>
      <c r="AZ184" s="228"/>
      <c r="BA184" s="244"/>
      <c r="BB184" s="228"/>
      <c r="BC184" s="228"/>
      <c r="BD184" s="228"/>
      <c r="BE184" s="228"/>
      <c r="BF184" s="228"/>
      <c r="BG184" s="244"/>
      <c r="BH184" s="228"/>
      <c r="BI184" s="228"/>
      <c r="BJ184" s="228"/>
      <c r="BK184" s="228"/>
      <c r="BL184" s="228"/>
      <c r="BM184" s="244"/>
      <c r="BN184" s="228"/>
      <c r="BO184" s="228"/>
      <c r="BP184" s="228"/>
      <c r="BQ184" s="228"/>
      <c r="BR184" s="228"/>
      <c r="BS184" s="228"/>
      <c r="BT184" s="228"/>
      <c r="BU184" s="228"/>
      <c r="BV184" s="228"/>
      <c r="BW184" s="228"/>
      <c r="BX184" s="228"/>
      <c r="BY184" s="244"/>
      <c r="BZ184" s="228"/>
      <c r="CA184" s="228"/>
      <c r="CB184" s="228"/>
      <c r="CC184" s="228"/>
      <c r="CD184" s="228"/>
      <c r="CE184" s="228"/>
      <c r="CF184" s="228"/>
      <c r="CG184" s="245"/>
      <c r="CH184" s="246"/>
      <c r="CI184" s="246"/>
      <c r="CJ184" s="246"/>
      <c r="CK184" s="247"/>
      <c r="CL184" s="248"/>
      <c r="CM184" s="248"/>
      <c r="CN184" s="248"/>
      <c r="CO184" s="248"/>
      <c r="CP184" s="248"/>
      <c r="CQ184" s="248"/>
      <c r="CR184" s="248"/>
      <c r="CS184" s="248"/>
      <c r="CT184" s="248"/>
      <c r="CU184" s="248"/>
      <c r="CV184" s="248"/>
      <c r="CW184" s="248"/>
      <c r="CX184" s="248"/>
      <c r="CY184" s="248"/>
      <c r="CZ184" s="248"/>
      <c r="DA184" s="248"/>
      <c r="DB184" s="248"/>
      <c r="DC184" s="249"/>
      <c r="DD184" s="248"/>
      <c r="DE184" s="248"/>
      <c r="DF184" s="248"/>
      <c r="DG184" s="248"/>
      <c r="DH184" s="248"/>
      <c r="DI184" s="248"/>
      <c r="DJ184" s="248"/>
      <c r="DK184" s="306">
        <v>0</v>
      </c>
      <c r="DL184" s="245"/>
      <c r="DM184" s="248"/>
      <c r="DO184" s="307"/>
      <c r="DQ184" s="245"/>
      <c r="DR184" s="307"/>
      <c r="DS184" s="245"/>
      <c r="DT184" s="262"/>
      <c r="DU184" s="249"/>
      <c r="DV184" s="249"/>
      <c r="DW184" s="310">
        <v>0</v>
      </c>
      <c r="DX184" s="311" t="e">
        <v>#N/A</v>
      </c>
      <c r="DY184" s="268"/>
      <c r="DZ184" s="268"/>
      <c r="EA184" s="268"/>
      <c r="EB184" s="249"/>
      <c r="EC184" s="312"/>
      <c r="ED184" s="229" t="s">
        <v>2517</v>
      </c>
      <c r="EE184" s="313"/>
      <c r="EF184" s="314"/>
      <c r="EG184" s="313"/>
      <c r="EH184" s="315"/>
      <c r="EI184" s="316" t="e">
        <f>VLOOKUP(EH184,definitions_list_mag!$Y$12:$Z$15,2,FALSE)</f>
        <v>#N/A</v>
      </c>
      <c r="EJ184" s="317"/>
      <c r="EK184" s="318" t="e">
        <f>VLOOKUP(EJ184,definitions_list_mag!$AT$3:$AU$5,2,FALSE)</f>
        <v>#N/A</v>
      </c>
      <c r="EL184" s="313"/>
      <c r="EM184" s="315"/>
      <c r="EN184" s="315"/>
      <c r="EO184" s="319"/>
      <c r="EP184" s="319"/>
      <c r="EQ184" s="319"/>
      <c r="ER184" s="319"/>
      <c r="ES184" s="319"/>
      <c r="ET184" s="319"/>
      <c r="EU184" s="319"/>
      <c r="EV184" s="320"/>
      <c r="EW184" s="320"/>
      <c r="EX184" s="320"/>
      <c r="EY184" s="320"/>
      <c r="EZ184" s="192" t="e">
        <f t="shared" si="46"/>
        <v>#DIV/0!</v>
      </c>
      <c r="FA184" s="192" t="e">
        <f t="shared" si="47"/>
        <v>#DIV/0!</v>
      </c>
      <c r="FB184" s="192" t="e">
        <f t="shared" si="48"/>
        <v>#DIV/0!</v>
      </c>
      <c r="FC184" s="192" t="e">
        <f t="shared" si="49"/>
        <v>#DIV/0!</v>
      </c>
      <c r="FD184" s="192" t="e">
        <f t="shared" si="50"/>
        <v>#DIV/0!</v>
      </c>
      <c r="FE184" s="193" t="e">
        <f t="shared" si="51"/>
        <v>#DIV/0!</v>
      </c>
      <c r="FF184" s="194" t="e">
        <f t="shared" si="52"/>
        <v>#DIV/0!</v>
      </c>
      <c r="FG184" s="317"/>
      <c r="FH184" s="315"/>
      <c r="FI184" s="778">
        <f t="shared" si="53"/>
        <v>0</v>
      </c>
      <c r="FJ184" s="779" t="e">
        <f t="shared" si="54"/>
        <v>#DIV/0!</v>
      </c>
      <c r="FK184" s="779" t="e">
        <f t="shared" si="55"/>
        <v>#DIV/0!</v>
      </c>
      <c r="FL184" s="780" t="e">
        <f t="shared" si="56"/>
        <v>#DIV/0!</v>
      </c>
      <c r="FM184" s="169" t="e">
        <f t="shared" si="57"/>
        <v>#DIV/0!</v>
      </c>
      <c r="FN184" s="783" t="e">
        <f t="shared" si="58"/>
        <v>#DIV/0!</v>
      </c>
      <c r="FO184" s="228"/>
      <c r="FP184" s="228"/>
      <c r="FQ184" s="228"/>
      <c r="FR184" s="228"/>
      <c r="FS184" s="228"/>
      <c r="FT184" s="228"/>
      <c r="FU184" s="228"/>
      <c r="FV184" s="228"/>
      <c r="FW184" s="228"/>
      <c r="FX184" s="228"/>
      <c r="FY184" s="228"/>
      <c r="FZ184" s="228"/>
      <c r="GA184" s="228"/>
      <c r="GB184" s="228"/>
      <c r="GC184" s="228"/>
      <c r="GD184" s="228"/>
      <c r="GE184" s="228"/>
      <c r="GF184" s="228"/>
      <c r="GG184" s="228"/>
      <c r="GH184" s="228"/>
      <c r="GI184" s="228"/>
      <c r="GJ184" s="228"/>
      <c r="GK184" s="228"/>
      <c r="GL184" s="228"/>
      <c r="GM184" s="228"/>
      <c r="GN184" s="228"/>
      <c r="GO184" s="228"/>
      <c r="GP184" s="228"/>
      <c r="GQ184" s="228"/>
      <c r="GR184" s="228"/>
      <c r="GS184" s="228"/>
      <c r="GT184" s="228"/>
      <c r="GU184" s="228"/>
      <c r="GV184" s="228"/>
      <c r="GW184" s="228"/>
      <c r="GX184" s="228"/>
      <c r="GY184" s="228"/>
      <c r="GZ184" s="228"/>
      <c r="HA184" s="228"/>
      <c r="HB184" s="228"/>
      <c r="HC184" s="228"/>
      <c r="HD184" s="228"/>
      <c r="HE184" s="228"/>
      <c r="HF184" s="228"/>
      <c r="HG184" s="228"/>
      <c r="HH184" s="228"/>
      <c r="HI184" s="228"/>
      <c r="HJ184" s="228"/>
      <c r="HK184" s="228"/>
      <c r="HL184" s="228"/>
      <c r="HM184" s="228"/>
      <c r="HN184" s="228"/>
      <c r="HO184" s="228"/>
      <c r="HP184" s="228"/>
      <c r="HQ184" s="228"/>
      <c r="HR184" s="228"/>
      <c r="HS184" s="228"/>
      <c r="HT184" s="228"/>
      <c r="HU184" s="228"/>
      <c r="HV184" s="228"/>
      <c r="HW184" s="228"/>
      <c r="HX184" s="228"/>
      <c r="HY184" s="228"/>
      <c r="HZ184" s="228"/>
      <c r="IA184" s="228"/>
      <c r="IB184" s="228"/>
      <c r="IC184" s="228"/>
      <c r="ID184" s="228"/>
      <c r="IE184" s="228"/>
      <c r="IF184" s="228"/>
      <c r="IG184" s="228"/>
      <c r="IH184" s="228"/>
      <c r="II184" s="228"/>
      <c r="IJ184" s="228"/>
      <c r="IK184" s="228"/>
      <c r="IL184" s="228"/>
      <c r="IM184" s="228"/>
      <c r="IN184" s="228"/>
      <c r="IO184" s="228"/>
      <c r="IP184" s="228"/>
      <c r="IQ184" s="228"/>
      <c r="IR184" s="228"/>
      <c r="IS184" s="228"/>
      <c r="IT184" s="228"/>
      <c r="IU184" s="228"/>
      <c r="IV184" s="228"/>
      <c r="IW184" s="228"/>
      <c r="IX184" s="228"/>
      <c r="IY184" s="228"/>
      <c r="IZ184" s="228"/>
      <c r="JA184" s="228"/>
      <c r="JB184" s="228"/>
      <c r="JC184" s="228"/>
      <c r="JD184" s="228"/>
      <c r="JE184" s="228"/>
      <c r="JF184" s="228"/>
      <c r="JG184" s="228"/>
      <c r="JH184" s="228"/>
      <c r="JI184" s="228"/>
      <c r="JJ184" s="228"/>
      <c r="JK184" s="228"/>
      <c r="JL184" s="228"/>
      <c r="JM184" s="228"/>
      <c r="JN184" s="228"/>
      <c r="JO184" s="228"/>
      <c r="JP184" s="228"/>
      <c r="JQ184" s="228"/>
      <c r="JR184" s="228"/>
      <c r="JS184" s="228"/>
      <c r="JT184" s="228"/>
      <c r="JU184" s="228"/>
      <c r="JV184" s="228"/>
      <c r="JW184" s="228"/>
      <c r="JX184" s="228"/>
      <c r="JY184" s="228"/>
      <c r="JZ184" s="228"/>
      <c r="KA184" s="228"/>
      <c r="KB184" s="228"/>
      <c r="KC184" s="228"/>
      <c r="KD184" s="228"/>
      <c r="KE184" s="228"/>
      <c r="KF184" s="228"/>
      <c r="KG184" s="228"/>
      <c r="KH184" s="228"/>
      <c r="KI184" s="228"/>
      <c r="KJ184" s="228"/>
      <c r="KK184" s="228"/>
      <c r="KL184" s="228"/>
      <c r="KM184" s="228"/>
      <c r="KN184" s="228"/>
      <c r="KO184" s="228"/>
      <c r="KP184" s="228"/>
      <c r="KQ184" s="228"/>
      <c r="KR184" s="228"/>
      <c r="KS184" s="228"/>
      <c r="KT184" s="228"/>
      <c r="KU184" s="228"/>
      <c r="KV184" s="228"/>
      <c r="KW184" s="228"/>
      <c r="KX184" s="228"/>
      <c r="KY184" s="228"/>
      <c r="KZ184" s="228"/>
      <c r="LA184" s="228"/>
      <c r="LB184" s="228"/>
      <c r="LC184" s="228"/>
      <c r="LD184" s="228"/>
      <c r="LE184" s="228"/>
      <c r="LF184" s="228"/>
      <c r="LG184" s="228"/>
      <c r="LH184" s="228"/>
      <c r="LI184" s="228"/>
      <c r="LJ184" s="228"/>
      <c r="LK184" s="228"/>
      <c r="LL184" s="228"/>
      <c r="LM184" s="228"/>
      <c r="LN184" s="228"/>
      <c r="LO184" s="228"/>
      <c r="LP184" s="228"/>
      <c r="LQ184" s="228"/>
      <c r="LR184" s="228"/>
      <c r="LS184" s="228"/>
      <c r="LT184" s="228"/>
      <c r="LU184" s="228"/>
      <c r="LV184" s="228"/>
      <c r="LW184" s="228"/>
      <c r="LX184" s="228"/>
      <c r="LY184" s="228"/>
      <c r="LZ184" s="228"/>
      <c r="MA184" s="228"/>
      <c r="MB184" s="228"/>
      <c r="MC184" s="228"/>
      <c r="MD184" s="228"/>
      <c r="ME184" s="228"/>
      <c r="MF184" s="228"/>
      <c r="MG184" s="228"/>
      <c r="MH184" s="228"/>
      <c r="MI184" s="228"/>
      <c r="MJ184" s="228"/>
      <c r="MK184" s="228"/>
      <c r="ML184" s="228"/>
      <c r="MM184" s="228"/>
      <c r="MN184" s="228"/>
      <c r="MO184" s="228"/>
      <c r="MP184" s="228"/>
      <c r="MQ184" s="228"/>
      <c r="MR184" s="228"/>
      <c r="MS184" s="228"/>
      <c r="MT184" s="228"/>
      <c r="MU184" s="228"/>
      <c r="MV184" s="228"/>
      <c r="MW184" s="228"/>
      <c r="MX184" s="228"/>
      <c r="MY184" s="228"/>
      <c r="MZ184" s="228"/>
      <c r="NA184" s="228"/>
      <c r="NB184" s="228"/>
      <c r="NC184" s="228"/>
      <c r="ND184" s="228"/>
      <c r="NE184" s="228"/>
      <c r="NF184" s="228"/>
      <c r="NG184" s="228"/>
      <c r="NH184" s="228"/>
      <c r="NI184" s="228"/>
      <c r="NJ184" s="228"/>
      <c r="NK184" s="228"/>
      <c r="NL184" s="228"/>
      <c r="NM184" s="228"/>
      <c r="NN184" s="228"/>
      <c r="NO184" s="228"/>
      <c r="NP184" s="228"/>
      <c r="NQ184" s="228"/>
      <c r="NR184" s="228"/>
      <c r="NS184" s="228"/>
      <c r="NT184" s="228"/>
      <c r="NU184" s="228"/>
      <c r="NV184" s="228"/>
      <c r="NW184" s="228"/>
      <c r="NX184" s="228"/>
      <c r="NY184" s="228"/>
      <c r="NZ184" s="228"/>
      <c r="OA184" s="228"/>
      <c r="OB184" s="228"/>
      <c r="OC184" s="228"/>
      <c r="OD184" s="228"/>
      <c r="OE184" s="228"/>
      <c r="OF184" s="228"/>
      <c r="OG184" s="228"/>
      <c r="OH184" s="228"/>
      <c r="OI184" s="228"/>
      <c r="OJ184" s="228"/>
      <c r="OK184" s="228"/>
      <c r="OL184" s="228"/>
      <c r="OM184" s="228"/>
      <c r="ON184" s="228"/>
      <c r="OO184" s="228"/>
      <c r="OP184" s="228"/>
      <c r="OQ184" s="228"/>
      <c r="OR184" s="228"/>
      <c r="OS184" s="228"/>
      <c r="OT184" s="228"/>
      <c r="OU184" s="228"/>
      <c r="OV184" s="228"/>
      <c r="OW184" s="228"/>
      <c r="OX184" s="228"/>
      <c r="OY184" s="228"/>
      <c r="OZ184" s="228"/>
      <c r="PA184" s="228"/>
      <c r="PB184" s="228"/>
      <c r="PC184" s="228"/>
      <c r="PD184" s="228"/>
      <c r="PE184" s="228"/>
      <c r="PF184" s="228"/>
      <c r="PG184" s="228"/>
      <c r="PH184" s="228"/>
      <c r="PI184" s="228"/>
      <c r="PJ184" s="228"/>
      <c r="PK184" s="228"/>
      <c r="PL184" s="228"/>
      <c r="PM184" s="228"/>
      <c r="PN184" s="228"/>
      <c r="PO184" s="228"/>
      <c r="PP184" s="228"/>
      <c r="PQ184" s="228"/>
      <c r="PR184" s="228"/>
      <c r="PS184" s="228"/>
      <c r="PT184" s="228"/>
      <c r="PU184" s="228"/>
      <c r="PV184" s="228"/>
      <c r="PW184" s="228"/>
      <c r="PX184" s="228"/>
      <c r="PY184" s="228"/>
      <c r="PZ184" s="228"/>
      <c r="QA184" s="228"/>
      <c r="QB184" s="228"/>
      <c r="QC184" s="228"/>
      <c r="QD184" s="228"/>
      <c r="QE184" s="228"/>
      <c r="QF184" s="228"/>
      <c r="QG184" s="228"/>
      <c r="QH184" s="228"/>
      <c r="QI184" s="228"/>
      <c r="QJ184" s="228"/>
      <c r="QK184" s="228"/>
      <c r="QL184" s="228"/>
      <c r="QM184" s="228"/>
      <c r="QN184" s="228"/>
      <c r="QO184" s="228"/>
      <c r="QP184" s="228"/>
      <c r="QQ184" s="228"/>
      <c r="QR184" s="228"/>
      <c r="QS184" s="228"/>
      <c r="QT184" s="228"/>
      <c r="QU184" s="228"/>
      <c r="QV184" s="228"/>
      <c r="QW184" s="228"/>
      <c r="QX184" s="228"/>
      <c r="QY184" s="228"/>
      <c r="QZ184" s="228"/>
      <c r="RA184" s="228"/>
      <c r="RB184" s="228"/>
      <c r="RC184" s="228"/>
      <c r="RD184" s="228"/>
      <c r="RE184" s="228"/>
      <c r="RF184" s="228"/>
      <c r="RG184" s="228"/>
      <c r="RH184" s="228"/>
      <c r="RI184" s="228"/>
      <c r="RJ184" s="228"/>
      <c r="RK184" s="228"/>
      <c r="RL184" s="228"/>
      <c r="RM184" s="228"/>
      <c r="RN184" s="228"/>
      <c r="RO184" s="228"/>
      <c r="RP184" s="228"/>
      <c r="RQ184" s="228"/>
      <c r="RR184" s="228"/>
      <c r="RS184" s="228"/>
      <c r="RT184" s="228"/>
      <c r="RU184" s="228"/>
      <c r="RV184" s="228"/>
      <c r="RW184" s="228"/>
      <c r="RX184" s="228"/>
      <c r="RY184" s="228"/>
      <c r="RZ184" s="228"/>
      <c r="SA184" s="228"/>
      <c r="SB184" s="228"/>
      <c r="SC184" s="228"/>
      <c r="SD184" s="228"/>
      <c r="SE184" s="228"/>
      <c r="SF184" s="228"/>
      <c r="SG184" s="228"/>
      <c r="SH184" s="228"/>
      <c r="SI184" s="228"/>
      <c r="SJ184" s="228"/>
      <c r="SK184" s="228"/>
      <c r="SL184" s="228"/>
      <c r="SM184" s="228"/>
      <c r="SN184" s="228"/>
      <c r="SO184" s="228"/>
      <c r="SP184" s="228"/>
      <c r="SQ184" s="228"/>
      <c r="SR184" s="228"/>
      <c r="SS184" s="228"/>
      <c r="ST184" s="228"/>
      <c r="SU184" s="228"/>
      <c r="SV184" s="228"/>
      <c r="SW184" s="228"/>
      <c r="SX184" s="228"/>
      <c r="SY184" s="228"/>
      <c r="SZ184" s="228"/>
      <c r="TA184" s="228"/>
      <c r="TB184" s="228"/>
      <c r="TC184" s="228"/>
      <c r="TD184" s="228"/>
      <c r="TE184" s="228"/>
      <c r="TF184" s="228"/>
      <c r="TG184" s="228"/>
      <c r="TH184" s="228"/>
      <c r="TI184" s="228"/>
      <c r="TJ184" s="228"/>
      <c r="TK184" s="228"/>
      <c r="TL184" s="228"/>
      <c r="TM184" s="228"/>
      <c r="TN184" s="228"/>
      <c r="TO184" s="228"/>
      <c r="TP184" s="228"/>
      <c r="TQ184" s="228"/>
      <c r="TR184" s="228"/>
      <c r="TS184" s="228"/>
      <c r="TT184" s="228"/>
      <c r="TU184" s="228"/>
      <c r="TV184" s="228"/>
      <c r="TW184" s="228"/>
      <c r="TX184" s="228"/>
      <c r="TY184" s="228"/>
      <c r="TZ184" s="228"/>
      <c r="UA184" s="228"/>
      <c r="UB184" s="228"/>
      <c r="UC184" s="228"/>
      <c r="UD184" s="228"/>
      <c r="UE184" s="228"/>
      <c r="UF184" s="228"/>
      <c r="UG184" s="228"/>
      <c r="UH184" s="228"/>
      <c r="UI184" s="228"/>
      <c r="UJ184" s="228"/>
      <c r="UK184" s="228"/>
      <c r="UL184" s="228"/>
      <c r="UM184" s="228"/>
      <c r="UN184" s="228"/>
      <c r="UO184" s="228"/>
      <c r="UP184" s="228"/>
      <c r="UQ184" s="228"/>
      <c r="UR184" s="228"/>
      <c r="US184" s="228"/>
      <c r="UT184" s="228"/>
      <c r="UU184" s="228"/>
      <c r="UV184" s="228"/>
      <c r="UW184" s="228"/>
      <c r="UX184" s="228"/>
      <c r="UY184" s="228"/>
      <c r="UZ184" s="228"/>
      <c r="VA184" s="228"/>
      <c r="VB184" s="228"/>
      <c r="VC184" s="228"/>
      <c r="VD184" s="228"/>
      <c r="VE184" s="228"/>
      <c r="VF184" s="228"/>
      <c r="VG184" s="228"/>
      <c r="VH184" s="228"/>
      <c r="VI184" s="228"/>
      <c r="VJ184" s="228"/>
      <c r="VK184" s="228"/>
      <c r="VL184" s="228"/>
      <c r="VM184" s="228"/>
      <c r="VN184" s="228"/>
      <c r="VO184" s="228"/>
      <c r="VP184" s="228"/>
      <c r="VQ184" s="228"/>
      <c r="VR184" s="228"/>
      <c r="VS184" s="228"/>
      <c r="VT184" s="228"/>
      <c r="VU184" s="228"/>
      <c r="VV184" s="228"/>
      <c r="VW184" s="228"/>
      <c r="VX184" s="228"/>
      <c r="VY184" s="228"/>
      <c r="VZ184" s="228"/>
      <c r="WA184" s="228"/>
      <c r="WB184" s="228"/>
      <c r="WC184" s="228"/>
      <c r="WD184" s="228"/>
      <c r="WE184" s="228"/>
      <c r="WF184" s="228"/>
      <c r="WG184" s="228"/>
      <c r="WH184" s="228"/>
      <c r="WI184" s="228"/>
      <c r="WJ184" s="228"/>
      <c r="WK184" s="228"/>
      <c r="WL184" s="228"/>
      <c r="WM184" s="228"/>
      <c r="WN184" s="228"/>
      <c r="WO184" s="228"/>
      <c r="WP184" s="228"/>
      <c r="WQ184" s="228"/>
      <c r="WR184" s="228"/>
      <c r="WS184" s="228"/>
      <c r="WT184" s="228"/>
      <c r="WU184" s="228"/>
      <c r="WV184" s="228"/>
      <c r="WW184" s="228"/>
      <c r="WX184" s="228"/>
      <c r="WY184" s="228"/>
      <c r="WZ184" s="228"/>
      <c r="XA184" s="228"/>
      <c r="XB184" s="228"/>
      <c r="XC184" s="228"/>
      <c r="XD184" s="228"/>
      <c r="XE184" s="228"/>
      <c r="XF184" s="228"/>
      <c r="XG184" s="228"/>
      <c r="XH184" s="228"/>
      <c r="XI184" s="228"/>
      <c r="XJ184" s="228"/>
      <c r="XK184" s="228"/>
      <c r="XL184" s="228"/>
      <c r="XM184" s="228"/>
      <c r="XN184" s="228"/>
      <c r="XO184" s="228"/>
      <c r="XP184" s="228"/>
      <c r="XQ184" s="228"/>
      <c r="XR184" s="228"/>
      <c r="XS184" s="228"/>
      <c r="XT184" s="228"/>
      <c r="XU184" s="228"/>
      <c r="XV184" s="228"/>
      <c r="XW184" s="228"/>
      <c r="XX184" s="228"/>
      <c r="XY184" s="228"/>
      <c r="XZ184" s="228"/>
      <c r="YA184" s="228"/>
      <c r="YB184" s="228"/>
      <c r="YC184" s="228"/>
      <c r="YD184" s="228"/>
      <c r="YE184" s="228"/>
      <c r="YF184" s="228"/>
      <c r="YG184" s="228"/>
      <c r="YH184" s="228"/>
      <c r="YI184" s="228"/>
      <c r="YJ184" s="228"/>
      <c r="YK184" s="228"/>
      <c r="YL184" s="228"/>
      <c r="YM184" s="228"/>
      <c r="YN184" s="228"/>
      <c r="YO184" s="228"/>
      <c r="YP184" s="228"/>
      <c r="YQ184" s="228"/>
      <c r="YR184" s="228"/>
      <c r="YS184" s="228"/>
      <c r="YT184" s="228"/>
      <c r="YU184" s="228"/>
      <c r="YV184" s="228"/>
      <c r="YW184" s="228"/>
      <c r="YX184" s="228"/>
      <c r="YY184" s="228"/>
      <c r="YZ184" s="228"/>
      <c r="ZA184" s="228"/>
      <c r="ZB184" s="228"/>
      <c r="ZC184" s="228"/>
      <c r="ZD184" s="228"/>
      <c r="ZE184" s="228"/>
      <c r="ZF184" s="228"/>
      <c r="ZG184" s="228"/>
      <c r="ZH184" s="228"/>
      <c r="ZI184" s="228"/>
      <c r="ZJ184" s="228"/>
      <c r="ZK184" s="228"/>
      <c r="ZL184" s="228"/>
      <c r="ZM184" s="228"/>
      <c r="ZN184" s="228"/>
      <c r="ZO184" s="228"/>
      <c r="ZP184" s="228"/>
      <c r="ZQ184" s="228"/>
      <c r="ZR184" s="228"/>
      <c r="ZS184" s="228"/>
      <c r="ZT184" s="228"/>
      <c r="ZU184" s="228"/>
      <c r="ZV184" s="228"/>
      <c r="ZW184" s="228"/>
      <c r="ZX184" s="228"/>
      <c r="ZY184" s="228"/>
      <c r="ZZ184" s="228"/>
      <c r="AAA184" s="228"/>
      <c r="AAB184" s="228"/>
      <c r="AAC184" s="228"/>
      <c r="AAD184" s="228"/>
      <c r="AAE184" s="228"/>
      <c r="AAF184" s="228"/>
      <c r="AAG184" s="228"/>
      <c r="AAH184" s="228"/>
      <c r="AAI184" s="228"/>
      <c r="AAJ184" s="228"/>
      <c r="AAK184" s="228"/>
      <c r="AAL184" s="228"/>
      <c r="AAM184" s="228"/>
      <c r="AAN184" s="228"/>
      <c r="AAO184" s="228"/>
      <c r="AAP184" s="228"/>
      <c r="AAQ184" s="228"/>
      <c r="AAR184" s="228"/>
      <c r="AAS184" s="228"/>
      <c r="AAT184" s="228"/>
      <c r="AAU184" s="228"/>
      <c r="AAV184" s="228"/>
      <c r="AAW184" s="228"/>
      <c r="AAX184" s="228"/>
      <c r="AAY184" s="228"/>
      <c r="AAZ184" s="228"/>
      <c r="ABA184" s="228"/>
      <c r="ABB184" s="228"/>
      <c r="ABC184" s="228"/>
      <c r="ABD184" s="228"/>
      <c r="ABE184" s="228"/>
      <c r="ABF184" s="228"/>
      <c r="ABG184" s="228"/>
      <c r="ABH184" s="228"/>
      <c r="ABI184" s="228"/>
      <c r="ABJ184" s="228"/>
      <c r="ABK184" s="228"/>
      <c r="ABL184" s="228"/>
      <c r="ABM184" s="228"/>
      <c r="ABN184" s="228"/>
      <c r="ABO184" s="228"/>
      <c r="ABP184" s="228"/>
      <c r="ABQ184" s="228"/>
      <c r="ABR184" s="228"/>
      <c r="ABS184" s="228"/>
      <c r="ABT184" s="228"/>
      <c r="ABU184" s="228"/>
      <c r="ABV184" s="228"/>
      <c r="ABW184" s="228"/>
      <c r="ABX184" s="228"/>
      <c r="ABY184" s="228"/>
      <c r="ABZ184" s="228"/>
      <c r="ACA184" s="228"/>
      <c r="ACB184" s="228"/>
      <c r="ACC184" s="228"/>
      <c r="ACD184" s="228"/>
      <c r="ACE184" s="228"/>
      <c r="ACF184" s="228"/>
      <c r="ACG184" s="228"/>
      <c r="ACH184" s="228"/>
      <c r="ACI184" s="228"/>
      <c r="ACJ184" s="228"/>
      <c r="ACK184" s="228"/>
      <c r="ACL184" s="228"/>
      <c r="ACM184" s="228"/>
      <c r="ACN184" s="228"/>
      <c r="ACO184" s="228"/>
      <c r="ACP184" s="228"/>
      <c r="ACQ184" s="228"/>
      <c r="ACR184" s="228"/>
      <c r="ACS184" s="228"/>
      <c r="ACT184" s="228"/>
      <c r="ACU184" s="228"/>
      <c r="ACV184" s="228"/>
      <c r="ACW184" s="228"/>
      <c r="ACX184" s="228"/>
      <c r="ACY184" s="228"/>
      <c r="ACZ184" s="228"/>
      <c r="ADA184" s="228"/>
      <c r="ADB184" s="228"/>
      <c r="ADC184" s="228"/>
      <c r="ADD184" s="228"/>
      <c r="ADE184" s="228"/>
      <c r="ADF184" s="228"/>
      <c r="ADG184" s="228"/>
      <c r="ADH184" s="228"/>
      <c r="ADI184" s="228"/>
      <c r="ADJ184" s="228"/>
      <c r="ADK184" s="228"/>
      <c r="ADL184" s="228"/>
      <c r="ADM184" s="228"/>
      <c r="ADN184" s="228"/>
      <c r="ADO184" s="228"/>
      <c r="ADP184" s="228"/>
      <c r="ADQ184" s="228"/>
      <c r="ADR184" s="228"/>
      <c r="ADS184" s="228"/>
      <c r="ADT184" s="228"/>
      <c r="ADU184" s="228"/>
      <c r="ADV184" s="228"/>
      <c r="ADW184" s="228"/>
      <c r="ADX184" s="228"/>
      <c r="ADY184" s="228"/>
      <c r="ADZ184" s="228"/>
      <c r="AEA184" s="228"/>
      <c r="AEB184" s="228"/>
      <c r="AEC184" s="228"/>
      <c r="AED184" s="228"/>
      <c r="AEE184" s="228"/>
      <c r="AEF184" s="228"/>
      <c r="AEG184" s="228"/>
      <c r="AEH184" s="228"/>
      <c r="AEI184" s="228"/>
      <c r="AEJ184" s="228"/>
      <c r="AEK184" s="228"/>
      <c r="AEL184" s="228"/>
      <c r="AEM184" s="228"/>
      <c r="AEN184" s="228"/>
      <c r="AEO184" s="228"/>
      <c r="AEP184" s="228"/>
      <c r="AEQ184" s="228"/>
      <c r="AER184" s="228"/>
      <c r="AES184" s="228"/>
      <c r="AET184" s="228"/>
      <c r="AEU184" s="228"/>
      <c r="AEV184" s="228"/>
      <c r="AEW184" s="228"/>
      <c r="AEX184" s="228"/>
      <c r="AEY184" s="228"/>
      <c r="AEZ184" s="228"/>
      <c r="AFA184" s="228"/>
      <c r="AFB184" s="228"/>
      <c r="AFC184" s="228"/>
      <c r="AFD184" s="228"/>
      <c r="AFE184" s="228"/>
      <c r="AFF184" s="228"/>
      <c r="AFG184" s="228"/>
      <c r="AFH184" s="228"/>
      <c r="AFI184" s="228"/>
      <c r="AFJ184" s="228"/>
      <c r="AFK184" s="228"/>
      <c r="AFL184" s="228"/>
      <c r="AFM184" s="228"/>
      <c r="AFN184" s="228"/>
      <c r="AFO184" s="228"/>
      <c r="AFP184" s="228"/>
      <c r="AFQ184" s="228"/>
      <c r="AFR184" s="228"/>
      <c r="AFS184" s="228"/>
      <c r="AFT184" s="228"/>
      <c r="AFU184" s="228"/>
      <c r="AFV184" s="228"/>
      <c r="AFW184" s="228"/>
      <c r="AFX184" s="228"/>
      <c r="AFY184" s="228"/>
      <c r="AFZ184" s="228"/>
      <c r="AGA184" s="228"/>
      <c r="AGB184" s="228"/>
      <c r="AGC184" s="228"/>
      <c r="AGD184" s="228"/>
      <c r="AGE184" s="228"/>
      <c r="AGF184" s="228"/>
      <c r="AGG184" s="228"/>
      <c r="AGH184" s="228"/>
      <c r="AGI184" s="228"/>
      <c r="AGJ184" s="228"/>
      <c r="AGK184" s="228"/>
      <c r="AGL184" s="228"/>
      <c r="AGM184" s="228"/>
      <c r="AGN184" s="228"/>
      <c r="AGO184" s="228"/>
      <c r="AGP184" s="228"/>
      <c r="AGQ184" s="228"/>
      <c r="AGR184" s="228"/>
      <c r="AGS184" s="228"/>
      <c r="AGT184" s="228"/>
      <c r="AGU184" s="228"/>
      <c r="AGV184" s="228"/>
      <c r="AGW184" s="228"/>
      <c r="AGX184" s="228"/>
      <c r="AGY184" s="228"/>
      <c r="AGZ184" s="228"/>
      <c r="AHA184" s="228"/>
      <c r="AHB184" s="228"/>
      <c r="AHC184" s="228"/>
      <c r="AHD184" s="228"/>
      <c r="AHE184" s="228"/>
      <c r="AHF184" s="228"/>
      <c r="AHG184" s="228"/>
      <c r="AHH184" s="228"/>
      <c r="AHI184" s="228"/>
      <c r="AHJ184" s="228"/>
      <c r="AHK184" s="228"/>
      <c r="AHL184" s="228"/>
      <c r="AHM184" s="228"/>
      <c r="AHN184" s="228"/>
      <c r="AHO184" s="228"/>
      <c r="AHP184" s="228"/>
      <c r="AHQ184" s="228"/>
      <c r="AHR184" s="228"/>
      <c r="AHS184" s="228"/>
      <c r="AHT184" s="228"/>
      <c r="AHU184" s="228"/>
      <c r="AHV184" s="228"/>
      <c r="AHW184" s="228"/>
      <c r="AHX184" s="228"/>
      <c r="AHY184" s="228"/>
      <c r="AHZ184" s="228"/>
      <c r="AIA184" s="228"/>
      <c r="AIB184" s="228"/>
      <c r="AIC184" s="228"/>
      <c r="AID184" s="228"/>
      <c r="AIE184" s="228"/>
      <c r="AIF184" s="228"/>
      <c r="AIG184" s="228"/>
      <c r="AIH184" s="228"/>
      <c r="AII184" s="228"/>
      <c r="AIJ184" s="228"/>
      <c r="AIK184" s="228"/>
      <c r="AIL184" s="228"/>
      <c r="AIM184" s="228"/>
      <c r="AIN184" s="228"/>
      <c r="AIO184" s="228"/>
      <c r="AIP184" s="228"/>
      <c r="AIQ184" s="228"/>
      <c r="AIR184" s="228"/>
      <c r="AIS184" s="228"/>
      <c r="AIT184" s="228"/>
      <c r="AIU184" s="228"/>
      <c r="AIV184" s="228"/>
      <c r="AIW184" s="228"/>
      <c r="AIX184" s="228"/>
      <c r="AIY184" s="228"/>
      <c r="AIZ184" s="228"/>
      <c r="AJA184" s="228"/>
      <c r="AJB184" s="228"/>
      <c r="AJC184" s="228"/>
      <c r="AJD184" s="228"/>
      <c r="AJE184" s="228"/>
      <c r="AJF184" s="228"/>
      <c r="AJG184" s="228"/>
      <c r="AJH184" s="228"/>
      <c r="AJI184" s="228"/>
      <c r="AJJ184" s="228"/>
      <c r="AJK184" s="228"/>
      <c r="AJL184" s="228"/>
      <c r="AJM184" s="228"/>
      <c r="AJN184" s="228"/>
      <c r="AJO184" s="228"/>
      <c r="AJP184" s="228"/>
      <c r="AJQ184" s="228"/>
      <c r="AJR184" s="228"/>
      <c r="AJS184" s="228"/>
      <c r="AJT184" s="228"/>
      <c r="AJU184" s="228"/>
      <c r="AJV184" s="228"/>
      <c r="AJW184" s="228"/>
      <c r="AJX184" s="228"/>
      <c r="AJY184" s="228"/>
      <c r="AJZ184" s="228"/>
      <c r="AKA184" s="228"/>
      <c r="AKB184" s="228"/>
      <c r="AKC184" s="228"/>
      <c r="AKD184" s="228"/>
      <c r="AKE184" s="228"/>
      <c r="AKF184" s="228"/>
      <c r="AKG184" s="228"/>
      <c r="AKH184" s="228"/>
      <c r="AKI184" s="228"/>
      <c r="AKJ184" s="228"/>
      <c r="AKK184" s="228"/>
      <c r="AKL184" s="228"/>
      <c r="AKM184" s="228"/>
      <c r="AKN184" s="228"/>
      <c r="AKO184" s="228"/>
      <c r="AKP184" s="228"/>
      <c r="AKQ184" s="228"/>
      <c r="AKR184" s="228"/>
      <c r="AKS184" s="228"/>
      <c r="AKT184" s="228"/>
      <c r="AKU184" s="228"/>
      <c r="AKV184" s="228"/>
      <c r="AKW184" s="228"/>
      <c r="AKX184" s="228"/>
      <c r="AKY184" s="228"/>
      <c r="AKZ184" s="228"/>
      <c r="ALA184" s="228"/>
      <c r="ALB184" s="228"/>
      <c r="ALC184" s="228"/>
      <c r="ALD184" s="228"/>
      <c r="ALE184" s="228"/>
      <c r="ALF184" s="228"/>
      <c r="ALG184" s="228"/>
      <c r="ALH184" s="228"/>
      <c r="ALI184" s="228"/>
      <c r="ALJ184" s="228"/>
      <c r="ALK184" s="228"/>
      <c r="ALL184" s="228"/>
      <c r="ALM184" s="228"/>
      <c r="ALN184" s="228"/>
      <c r="ALO184" s="228"/>
      <c r="ALP184" s="228"/>
      <c r="ALQ184" s="228"/>
      <c r="ALR184" s="228"/>
      <c r="ALS184" s="228"/>
      <c r="ALT184" s="228"/>
      <c r="ALU184" s="228"/>
      <c r="ALV184" s="228"/>
      <c r="ALW184" s="228"/>
      <c r="ALX184" s="228"/>
      <c r="ALY184" s="228"/>
      <c r="ALZ184" s="228"/>
      <c r="AMA184" s="228"/>
      <c r="AMB184" s="228"/>
      <c r="AMC184" s="228"/>
      <c r="AMD184" s="228"/>
      <c r="AME184" s="228"/>
      <c r="AMF184" s="228"/>
      <c r="AMG184" s="228"/>
      <c r="AMH184" s="228"/>
      <c r="AMI184" s="228"/>
      <c r="AMJ184" s="228"/>
      <c r="AMK184" s="228"/>
      <c r="AML184" s="228"/>
      <c r="AMM184" s="228"/>
      <c r="AMN184" s="228"/>
      <c r="AMO184" s="228"/>
      <c r="AMP184" s="228"/>
      <c r="AMQ184" s="228"/>
      <c r="AMR184" s="228"/>
      <c r="AMS184" s="228"/>
      <c r="AMT184" s="228"/>
      <c r="AMU184" s="228"/>
      <c r="AMV184" s="228"/>
      <c r="AMW184" s="228"/>
      <c r="AMX184" s="228"/>
    </row>
    <row r="185" spans="1:1038" ht="18" customHeight="1">
      <c r="A185" s="125" t="s">
        <v>1452</v>
      </c>
      <c r="B185" s="126" t="s">
        <v>1294</v>
      </c>
      <c r="D185" s="126" t="s">
        <v>1279</v>
      </c>
      <c r="E185" s="126">
        <v>31</v>
      </c>
      <c r="F185" s="126">
        <v>4</v>
      </c>
      <c r="G185" s="285" t="str">
        <f t="shared" si="45"/>
        <v>31-4</v>
      </c>
      <c r="H185" s="277">
        <v>0</v>
      </c>
      <c r="I185" s="126">
        <v>33</v>
      </c>
      <c r="K185" s="545" t="b">
        <f>IF(I186=1,IF(((VLOOKUP($G185,[1]Depth_Lookup!#REF!,9,FALSE))-(H185/100))=0,"Good",IF(((VLOOKUP($G185,[1]Depth_Lookup!$A$3:$J$550,9,FALSE))-(H185/100))&gt;0,"Too Short","Too Long")))</f>
        <v>0</v>
      </c>
      <c r="L185" s="171">
        <f>(VLOOKUP($G185,Depth_Lookup!$A$3:$J$410,10,FALSE))+(H185/100)</f>
        <v>71.02</v>
      </c>
      <c r="M185" s="171">
        <f>(VLOOKUP($G185,Depth_Lookup!$A$3:$J$410,10,FALSE))+(I185/100)</f>
        <v>71.349999999999994</v>
      </c>
      <c r="N185" s="127" t="s">
        <v>1552</v>
      </c>
      <c r="O185" s="126" t="s">
        <v>1303</v>
      </c>
      <c r="P185" s="126" t="s">
        <v>853</v>
      </c>
      <c r="Q185" s="126" t="s">
        <v>125</v>
      </c>
      <c r="R185" s="196" t="s">
        <v>1633</v>
      </c>
      <c r="S185" s="126" t="s">
        <v>94</v>
      </c>
      <c r="T185" s="126" t="s">
        <v>115</v>
      </c>
      <c r="U185" s="126" t="s">
        <v>95</v>
      </c>
      <c r="V185" s="126" t="s">
        <v>96</v>
      </c>
      <c r="W185" s="126" t="s">
        <v>102</v>
      </c>
      <c r="X185" s="202">
        <v>5</v>
      </c>
      <c r="Y185" s="126" t="s">
        <v>90</v>
      </c>
      <c r="Z185" s="126" t="s">
        <v>91</v>
      </c>
      <c r="AF185" s="196" t="e">
        <v>#N/A</v>
      </c>
      <c r="AI185" s="130">
        <v>79</v>
      </c>
      <c r="AO185" s="130"/>
      <c r="AU185" s="130"/>
      <c r="BA185" s="130">
        <v>20</v>
      </c>
      <c r="BB185" s="126">
        <v>5</v>
      </c>
      <c r="BC185" s="126">
        <v>2</v>
      </c>
      <c r="BD185" s="126" t="s">
        <v>110</v>
      </c>
      <c r="BE185" s="126" t="s">
        <v>103</v>
      </c>
      <c r="BG185" s="130"/>
      <c r="BM185" s="130">
        <v>1</v>
      </c>
      <c r="BN185" s="126">
        <v>1</v>
      </c>
      <c r="BO185" s="126">
        <v>0.5</v>
      </c>
      <c r="BP185" s="126" t="s">
        <v>110</v>
      </c>
      <c r="BQ185" s="126" t="s">
        <v>103</v>
      </c>
      <c r="BY185" s="130"/>
      <c r="CG185" s="131"/>
      <c r="CH185" s="132" t="s">
        <v>1352</v>
      </c>
      <c r="CI185" s="132">
        <v>100</v>
      </c>
      <c r="CJ185" s="132" t="s">
        <v>514</v>
      </c>
      <c r="CK185" s="133"/>
      <c r="CL185" s="134"/>
      <c r="CM185" s="134"/>
      <c r="CN185" s="134"/>
      <c r="CO185" s="134"/>
      <c r="CP185" s="134"/>
      <c r="CQ185" s="134"/>
      <c r="CR185" s="134"/>
      <c r="CS185" s="134"/>
      <c r="CT185" s="134"/>
      <c r="CU185" s="134"/>
      <c r="CV185" s="134"/>
      <c r="CW185" s="134"/>
      <c r="CX185" s="134"/>
      <c r="CY185" s="134"/>
      <c r="CZ185" s="134"/>
      <c r="DA185" s="134"/>
      <c r="DB185" s="134">
        <v>70</v>
      </c>
      <c r="DD185" s="134"/>
      <c r="DE185" s="134"/>
      <c r="DF185" s="134"/>
      <c r="DG185" s="134"/>
      <c r="DH185" s="134"/>
      <c r="DI185" s="134"/>
      <c r="DJ185" s="134">
        <v>30</v>
      </c>
      <c r="DK185" s="207">
        <v>100</v>
      </c>
      <c r="DL185" s="131"/>
      <c r="DM185" s="134"/>
      <c r="DN185" s="134"/>
      <c r="DO185" s="136"/>
      <c r="DQ185" s="131"/>
      <c r="DR185" s="136"/>
      <c r="DS185" s="131"/>
      <c r="DT185" s="138" t="s">
        <v>1555</v>
      </c>
      <c r="DW185" s="213">
        <v>100</v>
      </c>
      <c r="DX185" s="214" t="e">
        <v>#N/A</v>
      </c>
      <c r="DY185" s="139" t="s">
        <v>1405</v>
      </c>
      <c r="DZ185" s="139" t="s">
        <v>1556</v>
      </c>
      <c r="EA185" s="139"/>
      <c r="ED185" s="229" t="s">
        <v>2517</v>
      </c>
      <c r="EE185" s="140"/>
      <c r="EG185" s="140"/>
      <c r="EI185" s="218" t="e">
        <f>VLOOKUP(EH185,definitions_list_mag!$Y$12:$Z$15,2,FALSE)</f>
        <v>#N/A</v>
      </c>
      <c r="EJ185" s="143"/>
      <c r="EK185" s="221" t="e">
        <f>VLOOKUP(EJ185,definitions_list_mag!$AT$3:$AU$5,2,FALSE)</f>
        <v>#N/A</v>
      </c>
      <c r="EM185" s="109"/>
      <c r="EN185" s="109"/>
      <c r="EZ185" s="192" t="e">
        <f t="shared" si="46"/>
        <v>#DIV/0!</v>
      </c>
      <c r="FA185" s="192" t="e">
        <f t="shared" si="47"/>
        <v>#DIV/0!</v>
      </c>
      <c r="FB185" s="192" t="e">
        <f t="shared" si="48"/>
        <v>#DIV/0!</v>
      </c>
      <c r="FC185" s="192" t="e">
        <f t="shared" si="49"/>
        <v>#DIV/0!</v>
      </c>
      <c r="FD185" s="192" t="e">
        <f t="shared" si="50"/>
        <v>#DIV/0!</v>
      </c>
      <c r="FE185" s="193" t="e">
        <f t="shared" si="51"/>
        <v>#DIV/0!</v>
      </c>
      <c r="FF185" s="194" t="e">
        <f t="shared" si="52"/>
        <v>#DIV/0!</v>
      </c>
      <c r="FG185" s="143"/>
      <c r="FI185" s="778">
        <f t="shared" si="53"/>
        <v>0</v>
      </c>
      <c r="FJ185" s="779" t="e">
        <f t="shared" si="54"/>
        <v>#DIV/0!</v>
      </c>
      <c r="FK185" s="779" t="e">
        <f t="shared" si="55"/>
        <v>#DIV/0!</v>
      </c>
      <c r="FL185" s="780" t="e">
        <f t="shared" si="56"/>
        <v>#DIV/0!</v>
      </c>
      <c r="FM185" s="169" t="e">
        <f t="shared" si="57"/>
        <v>#DIV/0!</v>
      </c>
      <c r="FN185" s="783" t="e">
        <f t="shared" si="58"/>
        <v>#DIV/0!</v>
      </c>
    </row>
    <row r="186" spans="1:1038" ht="18" customHeight="1">
      <c r="A186" s="125" t="s">
        <v>1452</v>
      </c>
      <c r="B186" s="126" t="s">
        <v>1294</v>
      </c>
      <c r="D186" s="126" t="s">
        <v>1279</v>
      </c>
      <c r="E186" s="126">
        <v>31</v>
      </c>
      <c r="F186" s="126">
        <v>4</v>
      </c>
      <c r="G186" s="285" t="str">
        <f t="shared" si="45"/>
        <v>31-4</v>
      </c>
      <c r="H186" s="277">
        <v>33</v>
      </c>
      <c r="I186" s="126">
        <v>52.5</v>
      </c>
      <c r="K186" s="545" t="b">
        <f>IF(I187=1,IF(((VLOOKUP($G186,[1]Depth_Lookup!#REF!,9,FALSE))-(H186/100))=0,"Good",IF(((VLOOKUP($G186,[1]Depth_Lookup!$A$3:$J$550,9,FALSE))-(H186/100))&gt;0,"Too Short","Too Long")))</f>
        <v>0</v>
      </c>
      <c r="L186" s="171">
        <f>(VLOOKUP($G186,Depth_Lookup!$A$3:$J$410,10,FALSE))+(H186/100)</f>
        <v>71.349999999999994</v>
      </c>
      <c r="M186" s="171">
        <f>(VLOOKUP($G186,Depth_Lookup!$A$3:$J$410,10,FALSE))+(I186/100)</f>
        <v>71.545000000000002</v>
      </c>
      <c r="N186" s="127" t="s">
        <v>1560</v>
      </c>
      <c r="O186" s="126" t="s">
        <v>1303</v>
      </c>
      <c r="P186" s="126" t="s">
        <v>853</v>
      </c>
      <c r="Q186" s="126" t="s">
        <v>125</v>
      </c>
      <c r="R186" s="196" t="s">
        <v>1633</v>
      </c>
      <c r="S186" s="126" t="s">
        <v>115</v>
      </c>
      <c r="T186" s="126" t="s">
        <v>115</v>
      </c>
      <c r="U186" s="126" t="s">
        <v>95</v>
      </c>
      <c r="V186" s="126" t="s">
        <v>509</v>
      </c>
      <c r="W186" s="126" t="s">
        <v>102</v>
      </c>
      <c r="X186" s="202">
        <v>5</v>
      </c>
      <c r="Y186" s="126" t="s">
        <v>90</v>
      </c>
      <c r="Z186" s="126" t="s">
        <v>91</v>
      </c>
      <c r="AF186" s="196" t="e">
        <v>#N/A</v>
      </c>
      <c r="AI186" s="130">
        <v>80</v>
      </c>
      <c r="AO186" s="130"/>
      <c r="AU186" s="130"/>
      <c r="BA186" s="130">
        <v>20</v>
      </c>
      <c r="BG186" s="130"/>
      <c r="BM186" s="130"/>
      <c r="BY186" s="130"/>
      <c r="CG186" s="131"/>
      <c r="CH186" s="132" t="s">
        <v>1352</v>
      </c>
      <c r="CI186" s="132">
        <v>100</v>
      </c>
      <c r="CJ186" s="132" t="s">
        <v>514</v>
      </c>
      <c r="CK186" s="133"/>
      <c r="CL186" s="134"/>
      <c r="CM186" s="134"/>
      <c r="CN186" s="134"/>
      <c r="CO186" s="134"/>
      <c r="CP186" s="134"/>
      <c r="CQ186" s="134"/>
      <c r="CR186" s="134"/>
      <c r="CS186" s="134"/>
      <c r="CT186" s="134"/>
      <c r="CU186" s="134"/>
      <c r="CV186" s="134"/>
      <c r="CW186" s="134"/>
      <c r="CX186" s="134"/>
      <c r="CY186" s="134"/>
      <c r="CZ186" s="134"/>
      <c r="DA186" s="134"/>
      <c r="DB186" s="134">
        <v>50</v>
      </c>
      <c r="DD186" s="134"/>
      <c r="DE186" s="134"/>
      <c r="DF186" s="134"/>
      <c r="DG186" s="134"/>
      <c r="DH186" s="134"/>
      <c r="DI186" s="134"/>
      <c r="DJ186" s="134">
        <v>50</v>
      </c>
      <c r="DK186" s="207">
        <v>100</v>
      </c>
      <c r="DL186" s="131"/>
      <c r="DM186" s="134"/>
      <c r="DO186" s="136"/>
      <c r="DQ186" s="131"/>
      <c r="DR186" s="136"/>
      <c r="DS186" s="131"/>
      <c r="DT186" s="138" t="s">
        <v>1561</v>
      </c>
      <c r="DW186" s="213">
        <v>100</v>
      </c>
      <c r="DX186" s="214" t="e">
        <v>#N/A</v>
      </c>
      <c r="DY186" s="139" t="s">
        <v>1405</v>
      </c>
      <c r="DZ186" s="139" t="s">
        <v>1562</v>
      </c>
      <c r="EA186" s="139"/>
      <c r="ED186" s="229" t="s">
        <v>2517</v>
      </c>
      <c r="EE186" s="140"/>
      <c r="EG186" s="140"/>
      <c r="EI186" s="218" t="e">
        <f>VLOOKUP(EH186,definitions_list_mag!$Y$12:$Z$15,2,FALSE)</f>
        <v>#N/A</v>
      </c>
      <c r="EJ186" s="143"/>
      <c r="EK186" s="221" t="e">
        <f>VLOOKUP(EJ186,definitions_list_mag!$AT$3:$AU$5,2,FALSE)</f>
        <v>#N/A</v>
      </c>
      <c r="EM186" s="109"/>
      <c r="EN186" s="109"/>
      <c r="EZ186" s="192" t="e">
        <f t="shared" si="46"/>
        <v>#DIV/0!</v>
      </c>
      <c r="FA186" s="192" t="e">
        <f t="shared" si="47"/>
        <v>#DIV/0!</v>
      </c>
      <c r="FB186" s="192" t="e">
        <f t="shared" si="48"/>
        <v>#DIV/0!</v>
      </c>
      <c r="FC186" s="192" t="e">
        <f t="shared" si="49"/>
        <v>#DIV/0!</v>
      </c>
      <c r="FD186" s="192" t="e">
        <f t="shared" si="50"/>
        <v>#DIV/0!</v>
      </c>
      <c r="FE186" s="193" t="e">
        <f t="shared" si="51"/>
        <v>#DIV/0!</v>
      </c>
      <c r="FF186" s="194" t="e">
        <f t="shared" si="52"/>
        <v>#DIV/0!</v>
      </c>
      <c r="FG186" s="143"/>
      <c r="FI186" s="778">
        <f t="shared" si="53"/>
        <v>0</v>
      </c>
      <c r="FJ186" s="779" t="e">
        <f t="shared" si="54"/>
        <v>#DIV/0!</v>
      </c>
      <c r="FK186" s="779" t="e">
        <f t="shared" si="55"/>
        <v>#DIV/0!</v>
      </c>
      <c r="FL186" s="780" t="e">
        <f t="shared" si="56"/>
        <v>#DIV/0!</v>
      </c>
      <c r="FM186" s="169" t="e">
        <f t="shared" si="57"/>
        <v>#DIV/0!</v>
      </c>
      <c r="FN186" s="783" t="e">
        <f t="shared" si="58"/>
        <v>#DIV/0!</v>
      </c>
    </row>
    <row r="187" spans="1:1038" s="288" customFormat="1" ht="18" customHeight="1">
      <c r="A187" s="352" t="s">
        <v>1452</v>
      </c>
      <c r="B187" s="227" t="s">
        <v>1294</v>
      </c>
      <c r="C187" s="227"/>
      <c r="D187" s="227" t="s">
        <v>1279</v>
      </c>
      <c r="E187" s="227">
        <v>31</v>
      </c>
      <c r="F187" s="227">
        <v>4</v>
      </c>
      <c r="G187" s="285" t="str">
        <f t="shared" si="45"/>
        <v>31-4</v>
      </c>
      <c r="H187" s="278">
        <v>52.5</v>
      </c>
      <c r="I187" s="227">
        <v>79</v>
      </c>
      <c r="J187" s="226"/>
      <c r="K187" s="545" t="b">
        <f>IF(I188=1,IF(((VLOOKUP($G187,[1]Depth_Lookup!#REF!,9,FALSE))-(H187/100))=0,"Good",IF(((VLOOKUP($G187,[1]Depth_Lookup!$A$3:$J$550,9,FALSE))-(H187/100))&gt;0,"Too Short","Too Long")))</f>
        <v>0</v>
      </c>
      <c r="L187" s="171">
        <f>(VLOOKUP($G187,Depth_Lookup!$A$3:$J$410,10,FALSE))+(H187/100)</f>
        <v>71.545000000000002</v>
      </c>
      <c r="M187" s="171">
        <f>(VLOOKUP($G187,Depth_Lookup!$A$3:$J$410,10,FALSE))+(I187/100)</f>
        <v>71.81</v>
      </c>
      <c r="N187" s="230" t="s">
        <v>1563</v>
      </c>
      <c r="O187" s="227" t="s">
        <v>1303</v>
      </c>
      <c r="P187" s="227" t="s">
        <v>853</v>
      </c>
      <c r="Q187" s="227" t="s">
        <v>125</v>
      </c>
      <c r="R187" s="286" t="s">
        <v>1633</v>
      </c>
      <c r="S187" s="227" t="s">
        <v>115</v>
      </c>
      <c r="T187" s="227" t="s">
        <v>94</v>
      </c>
      <c r="U187" s="227" t="s">
        <v>95</v>
      </c>
      <c r="V187" s="227" t="s">
        <v>509</v>
      </c>
      <c r="W187" s="227" t="s">
        <v>102</v>
      </c>
      <c r="X187" s="287">
        <v>5</v>
      </c>
      <c r="Y187" s="227" t="s">
        <v>90</v>
      </c>
      <c r="Z187" s="227" t="s">
        <v>91</v>
      </c>
      <c r="AA187" s="227"/>
      <c r="AB187" s="227"/>
      <c r="AC187" s="227"/>
      <c r="AD187" s="227"/>
      <c r="AE187" s="233"/>
      <c r="AF187" s="286" t="e">
        <v>#N/A</v>
      </c>
      <c r="AG187" s="237"/>
      <c r="AH187" s="227"/>
      <c r="AI187" s="240">
        <v>79</v>
      </c>
      <c r="AJ187" s="227"/>
      <c r="AK187" s="227"/>
      <c r="AL187" s="227"/>
      <c r="AM187" s="227"/>
      <c r="AN187" s="227"/>
      <c r="AO187" s="240"/>
      <c r="AP187" s="227"/>
      <c r="AQ187" s="227"/>
      <c r="AR187" s="227"/>
      <c r="AS187" s="227"/>
      <c r="AT187" s="227"/>
      <c r="AU187" s="240"/>
      <c r="AV187" s="227"/>
      <c r="AW187" s="227"/>
      <c r="AX187" s="227"/>
      <c r="AY187" s="227"/>
      <c r="AZ187" s="227"/>
      <c r="BA187" s="240">
        <v>20</v>
      </c>
      <c r="BB187" s="227">
        <v>6</v>
      </c>
      <c r="BC187" s="227">
        <v>2</v>
      </c>
      <c r="BD187" s="227" t="s">
        <v>110</v>
      </c>
      <c r="BE187" s="227" t="s">
        <v>103</v>
      </c>
      <c r="BF187" s="227"/>
      <c r="BG187" s="240"/>
      <c r="BH187" s="227"/>
      <c r="BI187" s="227"/>
      <c r="BJ187" s="227"/>
      <c r="BK187" s="227"/>
      <c r="BL187" s="227"/>
      <c r="BM187" s="240">
        <v>1</v>
      </c>
      <c r="BN187" s="227">
        <v>0.5</v>
      </c>
      <c r="BO187" s="227">
        <v>0.5</v>
      </c>
      <c r="BP187" s="227" t="s">
        <v>110</v>
      </c>
      <c r="BQ187" s="227" t="s">
        <v>103</v>
      </c>
      <c r="BR187" s="227"/>
      <c r="BS187" s="227"/>
      <c r="BT187" s="227"/>
      <c r="BU187" s="227"/>
      <c r="BV187" s="227"/>
      <c r="BW187" s="227"/>
      <c r="BX187" s="227"/>
      <c r="BY187" s="240"/>
      <c r="BZ187" s="227"/>
      <c r="CA187" s="227"/>
      <c r="CB187" s="227"/>
      <c r="CC187" s="227"/>
      <c r="CD187" s="227"/>
      <c r="CE187" s="227"/>
      <c r="CF187" s="227"/>
      <c r="CG187" s="148"/>
      <c r="CH187" s="149" t="s">
        <v>1352</v>
      </c>
      <c r="CI187" s="149">
        <v>100</v>
      </c>
      <c r="CJ187" s="149" t="s">
        <v>514</v>
      </c>
      <c r="CL187" s="152"/>
      <c r="CM187" s="152"/>
      <c r="CN187" s="152"/>
      <c r="CO187" s="152"/>
      <c r="CP187" s="152"/>
      <c r="CQ187" s="152"/>
      <c r="CR187" s="152"/>
      <c r="CS187" s="152"/>
      <c r="CT187" s="152"/>
      <c r="CU187" s="152"/>
      <c r="CV187" s="152"/>
      <c r="CW187" s="152"/>
      <c r="CX187" s="152"/>
      <c r="CY187" s="152"/>
      <c r="CZ187" s="152"/>
      <c r="DA187" s="152"/>
      <c r="DB187" s="152">
        <v>55</v>
      </c>
      <c r="DC187" s="229"/>
      <c r="DD187" s="152"/>
      <c r="DE187" s="152"/>
      <c r="DF187" s="152"/>
      <c r="DG187" s="152"/>
      <c r="DH187" s="152"/>
      <c r="DI187" s="152"/>
      <c r="DJ187" s="152">
        <v>45</v>
      </c>
      <c r="DK187" s="208">
        <v>100</v>
      </c>
      <c r="DL187" s="148"/>
      <c r="DM187" s="152"/>
      <c r="DN187" s="152"/>
      <c r="DO187" s="153"/>
      <c r="DQ187" s="148"/>
      <c r="DR187" s="153"/>
      <c r="DS187" s="148"/>
      <c r="DT187" s="261" t="s">
        <v>1564</v>
      </c>
      <c r="DU187" s="229"/>
      <c r="DV187" s="229"/>
      <c r="DW187" s="290">
        <v>100</v>
      </c>
      <c r="DX187" s="291" t="e">
        <v>#N/A</v>
      </c>
      <c r="DY187" s="154" t="s">
        <v>1405</v>
      </c>
      <c r="DZ187" s="154" t="s">
        <v>1565</v>
      </c>
      <c r="EA187" s="154"/>
      <c r="EB187" s="229"/>
      <c r="EC187" s="292"/>
      <c r="ED187" s="229" t="s">
        <v>2517</v>
      </c>
      <c r="EE187" s="293"/>
      <c r="EF187" s="294"/>
      <c r="EG187" s="293"/>
      <c r="EH187" s="295"/>
      <c r="EI187" s="296" t="e">
        <f>VLOOKUP(EH187,definitions_list_mag!$Y$12:$Z$15,2,FALSE)</f>
        <v>#N/A</v>
      </c>
      <c r="EJ187" s="297"/>
      <c r="EK187" s="298" t="e">
        <f>VLOOKUP(EJ187,definitions_list_mag!$AT$3:$AU$5,2,FALSE)</f>
        <v>#N/A</v>
      </c>
      <c r="EL187" s="293"/>
      <c r="EM187" s="295"/>
      <c r="EN187" s="295"/>
      <c r="EO187" s="321"/>
      <c r="EP187" s="321"/>
      <c r="EQ187" s="321"/>
      <c r="ER187" s="321"/>
      <c r="ES187" s="321"/>
      <c r="ET187" s="321"/>
      <c r="EU187" s="321"/>
      <c r="EV187" s="322"/>
      <c r="EW187" s="322"/>
      <c r="EX187" s="322"/>
      <c r="EY187" s="322"/>
      <c r="EZ187" s="192" t="e">
        <f t="shared" si="46"/>
        <v>#DIV/0!</v>
      </c>
      <c r="FA187" s="192" t="e">
        <f t="shared" si="47"/>
        <v>#DIV/0!</v>
      </c>
      <c r="FB187" s="192" t="e">
        <f t="shared" si="48"/>
        <v>#DIV/0!</v>
      </c>
      <c r="FC187" s="192" t="e">
        <f t="shared" si="49"/>
        <v>#DIV/0!</v>
      </c>
      <c r="FD187" s="192" t="e">
        <f t="shared" si="50"/>
        <v>#DIV/0!</v>
      </c>
      <c r="FE187" s="193" t="e">
        <f t="shared" si="51"/>
        <v>#DIV/0!</v>
      </c>
      <c r="FF187" s="194" t="e">
        <f t="shared" si="52"/>
        <v>#DIV/0!</v>
      </c>
      <c r="FG187" s="297"/>
      <c r="FH187" s="295"/>
      <c r="FI187" s="778">
        <f t="shared" si="53"/>
        <v>0</v>
      </c>
      <c r="FJ187" s="779" t="e">
        <f t="shared" si="54"/>
        <v>#DIV/0!</v>
      </c>
      <c r="FK187" s="779" t="e">
        <f t="shared" si="55"/>
        <v>#DIV/0!</v>
      </c>
      <c r="FL187" s="780" t="e">
        <f t="shared" si="56"/>
        <v>#DIV/0!</v>
      </c>
      <c r="FM187" s="169" t="e">
        <f t="shared" si="57"/>
        <v>#DIV/0!</v>
      </c>
      <c r="FN187" s="783" t="e">
        <f t="shared" si="58"/>
        <v>#DIV/0!</v>
      </c>
      <c r="FO187" s="227"/>
      <c r="FP187" s="227"/>
      <c r="FQ187" s="227"/>
      <c r="FR187" s="227"/>
      <c r="FS187" s="227"/>
      <c r="FT187" s="227"/>
      <c r="FU187" s="227"/>
      <c r="FV187" s="227"/>
      <c r="FW187" s="227"/>
      <c r="FX187" s="227"/>
      <c r="FY187" s="227"/>
      <c r="FZ187" s="227"/>
      <c r="GA187" s="227"/>
      <c r="GB187" s="227"/>
      <c r="GC187" s="227"/>
      <c r="GD187" s="227"/>
      <c r="GE187" s="227"/>
      <c r="GF187" s="227"/>
      <c r="GG187" s="227"/>
      <c r="GH187" s="227"/>
      <c r="GI187" s="227"/>
      <c r="GJ187" s="227"/>
      <c r="GK187" s="227"/>
      <c r="GL187" s="227"/>
      <c r="GM187" s="227"/>
      <c r="GN187" s="227"/>
      <c r="GO187" s="227"/>
      <c r="GP187" s="227"/>
      <c r="GQ187" s="227"/>
      <c r="GR187" s="227"/>
      <c r="GS187" s="227"/>
      <c r="GT187" s="227"/>
      <c r="GU187" s="227"/>
      <c r="GV187" s="227"/>
      <c r="GW187" s="227"/>
      <c r="GX187" s="227"/>
      <c r="GY187" s="227"/>
      <c r="GZ187" s="227"/>
      <c r="HA187" s="227"/>
      <c r="HB187" s="227"/>
      <c r="HC187" s="227"/>
      <c r="HD187" s="227"/>
      <c r="HE187" s="227"/>
      <c r="HF187" s="227"/>
      <c r="HG187" s="227"/>
      <c r="HH187" s="227"/>
      <c r="HI187" s="227"/>
      <c r="HJ187" s="227"/>
      <c r="HK187" s="227"/>
      <c r="HL187" s="227"/>
      <c r="HM187" s="227"/>
      <c r="HN187" s="227"/>
      <c r="HO187" s="227"/>
      <c r="HP187" s="227"/>
      <c r="HQ187" s="227"/>
      <c r="HR187" s="227"/>
      <c r="HS187" s="227"/>
      <c r="HT187" s="227"/>
      <c r="HU187" s="227"/>
      <c r="HV187" s="227"/>
      <c r="HW187" s="227"/>
      <c r="HX187" s="227"/>
      <c r="HY187" s="227"/>
      <c r="HZ187" s="227"/>
      <c r="IA187" s="227"/>
      <c r="IB187" s="227"/>
      <c r="IC187" s="227"/>
      <c r="ID187" s="227"/>
      <c r="IE187" s="227"/>
      <c r="IF187" s="227"/>
      <c r="IG187" s="227"/>
      <c r="IH187" s="227"/>
      <c r="II187" s="227"/>
      <c r="IJ187" s="227"/>
      <c r="IK187" s="227"/>
      <c r="IL187" s="227"/>
      <c r="IM187" s="227"/>
      <c r="IN187" s="227"/>
      <c r="IO187" s="227"/>
      <c r="IP187" s="227"/>
      <c r="IQ187" s="227"/>
      <c r="IR187" s="227"/>
      <c r="IS187" s="227"/>
      <c r="IT187" s="227"/>
      <c r="IU187" s="227"/>
      <c r="IV187" s="227"/>
      <c r="IW187" s="227"/>
      <c r="IX187" s="227"/>
      <c r="IY187" s="227"/>
      <c r="IZ187" s="227"/>
      <c r="JA187" s="227"/>
      <c r="JB187" s="227"/>
      <c r="JC187" s="227"/>
      <c r="JD187" s="227"/>
      <c r="JE187" s="227"/>
      <c r="JF187" s="227"/>
      <c r="JG187" s="227"/>
      <c r="JH187" s="227"/>
      <c r="JI187" s="227"/>
      <c r="JJ187" s="227"/>
      <c r="JK187" s="227"/>
      <c r="JL187" s="227"/>
      <c r="JM187" s="227"/>
      <c r="JN187" s="227"/>
      <c r="JO187" s="227"/>
      <c r="JP187" s="227"/>
      <c r="JQ187" s="227"/>
      <c r="JR187" s="227"/>
      <c r="JS187" s="227"/>
      <c r="JT187" s="227"/>
      <c r="JU187" s="227"/>
      <c r="JV187" s="227"/>
      <c r="JW187" s="227"/>
      <c r="JX187" s="227"/>
      <c r="JY187" s="227"/>
      <c r="JZ187" s="227"/>
      <c r="KA187" s="227"/>
      <c r="KB187" s="227"/>
      <c r="KC187" s="227"/>
      <c r="KD187" s="227"/>
      <c r="KE187" s="227"/>
      <c r="KF187" s="227"/>
      <c r="KG187" s="227"/>
      <c r="KH187" s="227"/>
      <c r="KI187" s="227"/>
      <c r="KJ187" s="227"/>
      <c r="KK187" s="227"/>
      <c r="KL187" s="227"/>
      <c r="KM187" s="227"/>
      <c r="KN187" s="227"/>
      <c r="KO187" s="227"/>
      <c r="KP187" s="227"/>
      <c r="KQ187" s="227"/>
      <c r="KR187" s="227"/>
      <c r="KS187" s="227"/>
      <c r="KT187" s="227"/>
      <c r="KU187" s="227"/>
      <c r="KV187" s="227"/>
      <c r="KW187" s="227"/>
      <c r="KX187" s="227"/>
      <c r="KY187" s="227"/>
      <c r="KZ187" s="227"/>
      <c r="LA187" s="227"/>
      <c r="LB187" s="227"/>
      <c r="LC187" s="227"/>
      <c r="LD187" s="227"/>
      <c r="LE187" s="227"/>
      <c r="LF187" s="227"/>
      <c r="LG187" s="227"/>
      <c r="LH187" s="227"/>
      <c r="LI187" s="227"/>
      <c r="LJ187" s="227"/>
      <c r="LK187" s="227"/>
      <c r="LL187" s="227"/>
      <c r="LM187" s="227"/>
      <c r="LN187" s="227"/>
      <c r="LO187" s="227"/>
      <c r="LP187" s="227"/>
      <c r="LQ187" s="227"/>
      <c r="LR187" s="227"/>
      <c r="LS187" s="227"/>
      <c r="LT187" s="227"/>
      <c r="LU187" s="227"/>
      <c r="LV187" s="227"/>
      <c r="LW187" s="227"/>
      <c r="LX187" s="227"/>
      <c r="LY187" s="227"/>
      <c r="LZ187" s="227"/>
      <c r="MA187" s="227"/>
      <c r="MB187" s="227"/>
      <c r="MC187" s="227"/>
      <c r="MD187" s="227"/>
      <c r="ME187" s="227"/>
      <c r="MF187" s="227"/>
      <c r="MG187" s="227"/>
      <c r="MH187" s="227"/>
      <c r="MI187" s="227"/>
      <c r="MJ187" s="227"/>
      <c r="MK187" s="227"/>
      <c r="ML187" s="227"/>
      <c r="MM187" s="227"/>
      <c r="MN187" s="227"/>
      <c r="MO187" s="227"/>
      <c r="MP187" s="227"/>
      <c r="MQ187" s="227"/>
      <c r="MR187" s="227"/>
      <c r="MS187" s="227"/>
      <c r="MT187" s="227"/>
      <c r="MU187" s="227"/>
      <c r="MV187" s="227"/>
      <c r="MW187" s="227"/>
      <c r="MX187" s="227"/>
      <c r="MY187" s="227"/>
      <c r="MZ187" s="227"/>
      <c r="NA187" s="227"/>
      <c r="NB187" s="227"/>
      <c r="NC187" s="227"/>
      <c r="ND187" s="227"/>
      <c r="NE187" s="227"/>
      <c r="NF187" s="227"/>
      <c r="NG187" s="227"/>
      <c r="NH187" s="227"/>
      <c r="NI187" s="227"/>
      <c r="NJ187" s="227"/>
      <c r="NK187" s="227"/>
      <c r="NL187" s="227"/>
      <c r="NM187" s="227"/>
      <c r="NN187" s="227"/>
      <c r="NO187" s="227"/>
      <c r="NP187" s="227"/>
      <c r="NQ187" s="227"/>
      <c r="NR187" s="227"/>
      <c r="NS187" s="227"/>
      <c r="NT187" s="227"/>
      <c r="NU187" s="227"/>
      <c r="NV187" s="227"/>
      <c r="NW187" s="227"/>
      <c r="NX187" s="227"/>
      <c r="NY187" s="227"/>
      <c r="NZ187" s="227"/>
      <c r="OA187" s="227"/>
      <c r="OB187" s="227"/>
      <c r="OC187" s="227"/>
      <c r="OD187" s="227"/>
      <c r="OE187" s="227"/>
      <c r="OF187" s="227"/>
      <c r="OG187" s="227"/>
      <c r="OH187" s="227"/>
      <c r="OI187" s="227"/>
      <c r="OJ187" s="227"/>
      <c r="OK187" s="227"/>
      <c r="OL187" s="227"/>
      <c r="OM187" s="227"/>
      <c r="ON187" s="227"/>
      <c r="OO187" s="227"/>
      <c r="OP187" s="227"/>
      <c r="OQ187" s="227"/>
      <c r="OR187" s="227"/>
      <c r="OS187" s="227"/>
      <c r="OT187" s="227"/>
      <c r="OU187" s="227"/>
      <c r="OV187" s="227"/>
      <c r="OW187" s="227"/>
      <c r="OX187" s="227"/>
      <c r="OY187" s="227"/>
      <c r="OZ187" s="227"/>
      <c r="PA187" s="227"/>
      <c r="PB187" s="227"/>
      <c r="PC187" s="227"/>
      <c r="PD187" s="227"/>
      <c r="PE187" s="227"/>
      <c r="PF187" s="227"/>
      <c r="PG187" s="227"/>
      <c r="PH187" s="227"/>
      <c r="PI187" s="227"/>
      <c r="PJ187" s="227"/>
      <c r="PK187" s="227"/>
      <c r="PL187" s="227"/>
      <c r="PM187" s="227"/>
      <c r="PN187" s="227"/>
      <c r="PO187" s="227"/>
      <c r="PP187" s="227"/>
      <c r="PQ187" s="227"/>
      <c r="PR187" s="227"/>
      <c r="PS187" s="227"/>
      <c r="PT187" s="227"/>
      <c r="PU187" s="227"/>
      <c r="PV187" s="227"/>
      <c r="PW187" s="227"/>
      <c r="PX187" s="227"/>
      <c r="PY187" s="227"/>
      <c r="PZ187" s="227"/>
      <c r="QA187" s="227"/>
      <c r="QB187" s="227"/>
      <c r="QC187" s="227"/>
      <c r="QD187" s="227"/>
      <c r="QE187" s="227"/>
      <c r="QF187" s="227"/>
      <c r="QG187" s="227"/>
      <c r="QH187" s="227"/>
      <c r="QI187" s="227"/>
      <c r="QJ187" s="227"/>
      <c r="QK187" s="227"/>
      <c r="QL187" s="227"/>
      <c r="QM187" s="227"/>
      <c r="QN187" s="227"/>
      <c r="QO187" s="227"/>
      <c r="QP187" s="227"/>
      <c r="QQ187" s="227"/>
      <c r="QR187" s="227"/>
      <c r="QS187" s="227"/>
      <c r="QT187" s="227"/>
      <c r="QU187" s="227"/>
      <c r="QV187" s="227"/>
      <c r="QW187" s="227"/>
      <c r="QX187" s="227"/>
      <c r="QY187" s="227"/>
      <c r="QZ187" s="227"/>
      <c r="RA187" s="227"/>
      <c r="RB187" s="227"/>
      <c r="RC187" s="227"/>
      <c r="RD187" s="227"/>
      <c r="RE187" s="227"/>
      <c r="RF187" s="227"/>
      <c r="RG187" s="227"/>
      <c r="RH187" s="227"/>
      <c r="RI187" s="227"/>
      <c r="RJ187" s="227"/>
      <c r="RK187" s="227"/>
      <c r="RL187" s="227"/>
      <c r="RM187" s="227"/>
      <c r="RN187" s="227"/>
      <c r="RO187" s="227"/>
      <c r="RP187" s="227"/>
      <c r="RQ187" s="227"/>
      <c r="RR187" s="227"/>
      <c r="RS187" s="227"/>
      <c r="RT187" s="227"/>
      <c r="RU187" s="227"/>
      <c r="RV187" s="227"/>
      <c r="RW187" s="227"/>
      <c r="RX187" s="227"/>
      <c r="RY187" s="227"/>
      <c r="RZ187" s="227"/>
      <c r="SA187" s="227"/>
      <c r="SB187" s="227"/>
      <c r="SC187" s="227"/>
      <c r="SD187" s="227"/>
      <c r="SE187" s="227"/>
      <c r="SF187" s="227"/>
      <c r="SG187" s="227"/>
      <c r="SH187" s="227"/>
      <c r="SI187" s="227"/>
      <c r="SJ187" s="227"/>
      <c r="SK187" s="227"/>
      <c r="SL187" s="227"/>
      <c r="SM187" s="227"/>
      <c r="SN187" s="227"/>
      <c r="SO187" s="227"/>
      <c r="SP187" s="227"/>
      <c r="SQ187" s="227"/>
      <c r="SR187" s="227"/>
      <c r="SS187" s="227"/>
      <c r="ST187" s="227"/>
      <c r="SU187" s="227"/>
      <c r="SV187" s="227"/>
      <c r="SW187" s="227"/>
      <c r="SX187" s="227"/>
      <c r="SY187" s="227"/>
      <c r="SZ187" s="227"/>
      <c r="TA187" s="227"/>
      <c r="TB187" s="227"/>
      <c r="TC187" s="227"/>
      <c r="TD187" s="227"/>
      <c r="TE187" s="227"/>
      <c r="TF187" s="227"/>
      <c r="TG187" s="227"/>
      <c r="TH187" s="227"/>
      <c r="TI187" s="227"/>
      <c r="TJ187" s="227"/>
      <c r="TK187" s="227"/>
      <c r="TL187" s="227"/>
      <c r="TM187" s="227"/>
      <c r="TN187" s="227"/>
      <c r="TO187" s="227"/>
      <c r="TP187" s="227"/>
      <c r="TQ187" s="227"/>
      <c r="TR187" s="227"/>
      <c r="TS187" s="227"/>
      <c r="TT187" s="227"/>
      <c r="TU187" s="227"/>
      <c r="TV187" s="227"/>
      <c r="TW187" s="227"/>
      <c r="TX187" s="227"/>
      <c r="TY187" s="227"/>
      <c r="TZ187" s="227"/>
      <c r="UA187" s="227"/>
      <c r="UB187" s="227"/>
      <c r="UC187" s="227"/>
      <c r="UD187" s="227"/>
      <c r="UE187" s="227"/>
      <c r="UF187" s="227"/>
      <c r="UG187" s="227"/>
      <c r="UH187" s="227"/>
      <c r="UI187" s="227"/>
      <c r="UJ187" s="227"/>
      <c r="UK187" s="227"/>
      <c r="UL187" s="227"/>
      <c r="UM187" s="227"/>
      <c r="UN187" s="227"/>
      <c r="UO187" s="227"/>
      <c r="UP187" s="227"/>
      <c r="UQ187" s="227"/>
      <c r="UR187" s="227"/>
      <c r="US187" s="227"/>
      <c r="UT187" s="227"/>
      <c r="UU187" s="227"/>
      <c r="UV187" s="227"/>
      <c r="UW187" s="227"/>
      <c r="UX187" s="227"/>
      <c r="UY187" s="227"/>
      <c r="UZ187" s="227"/>
      <c r="VA187" s="227"/>
      <c r="VB187" s="227"/>
      <c r="VC187" s="227"/>
      <c r="VD187" s="227"/>
      <c r="VE187" s="227"/>
      <c r="VF187" s="227"/>
      <c r="VG187" s="227"/>
      <c r="VH187" s="227"/>
      <c r="VI187" s="227"/>
      <c r="VJ187" s="227"/>
      <c r="VK187" s="227"/>
      <c r="VL187" s="227"/>
      <c r="VM187" s="227"/>
      <c r="VN187" s="227"/>
      <c r="VO187" s="227"/>
      <c r="VP187" s="227"/>
      <c r="VQ187" s="227"/>
      <c r="VR187" s="227"/>
      <c r="VS187" s="227"/>
      <c r="VT187" s="227"/>
      <c r="VU187" s="227"/>
      <c r="VV187" s="227"/>
      <c r="VW187" s="227"/>
      <c r="VX187" s="227"/>
      <c r="VY187" s="227"/>
      <c r="VZ187" s="227"/>
      <c r="WA187" s="227"/>
      <c r="WB187" s="227"/>
      <c r="WC187" s="227"/>
      <c r="WD187" s="227"/>
      <c r="WE187" s="227"/>
      <c r="WF187" s="227"/>
      <c r="WG187" s="227"/>
      <c r="WH187" s="227"/>
      <c r="WI187" s="227"/>
      <c r="WJ187" s="227"/>
      <c r="WK187" s="227"/>
      <c r="WL187" s="227"/>
      <c r="WM187" s="227"/>
      <c r="WN187" s="227"/>
      <c r="WO187" s="227"/>
      <c r="WP187" s="227"/>
      <c r="WQ187" s="227"/>
      <c r="WR187" s="227"/>
      <c r="WS187" s="227"/>
      <c r="WT187" s="227"/>
      <c r="WU187" s="227"/>
      <c r="WV187" s="227"/>
      <c r="WW187" s="227"/>
      <c r="WX187" s="227"/>
      <c r="WY187" s="227"/>
      <c r="WZ187" s="227"/>
      <c r="XA187" s="227"/>
      <c r="XB187" s="227"/>
      <c r="XC187" s="227"/>
      <c r="XD187" s="227"/>
      <c r="XE187" s="227"/>
      <c r="XF187" s="227"/>
      <c r="XG187" s="227"/>
      <c r="XH187" s="227"/>
      <c r="XI187" s="227"/>
      <c r="XJ187" s="227"/>
      <c r="XK187" s="227"/>
      <c r="XL187" s="227"/>
      <c r="XM187" s="227"/>
      <c r="XN187" s="227"/>
      <c r="XO187" s="227"/>
      <c r="XP187" s="227"/>
      <c r="XQ187" s="227"/>
      <c r="XR187" s="227"/>
      <c r="XS187" s="227"/>
      <c r="XT187" s="227"/>
      <c r="XU187" s="227"/>
      <c r="XV187" s="227"/>
      <c r="XW187" s="227"/>
      <c r="XX187" s="227"/>
      <c r="XY187" s="227"/>
      <c r="XZ187" s="227"/>
      <c r="YA187" s="227"/>
      <c r="YB187" s="227"/>
      <c r="YC187" s="227"/>
      <c r="YD187" s="227"/>
      <c r="YE187" s="227"/>
      <c r="YF187" s="227"/>
      <c r="YG187" s="227"/>
      <c r="YH187" s="227"/>
      <c r="YI187" s="227"/>
      <c r="YJ187" s="227"/>
      <c r="YK187" s="227"/>
      <c r="YL187" s="227"/>
      <c r="YM187" s="227"/>
      <c r="YN187" s="227"/>
      <c r="YO187" s="227"/>
      <c r="YP187" s="227"/>
      <c r="YQ187" s="227"/>
      <c r="YR187" s="227"/>
      <c r="YS187" s="227"/>
      <c r="YT187" s="227"/>
      <c r="YU187" s="227"/>
      <c r="YV187" s="227"/>
      <c r="YW187" s="227"/>
      <c r="YX187" s="227"/>
      <c r="YY187" s="227"/>
      <c r="YZ187" s="227"/>
      <c r="ZA187" s="227"/>
      <c r="ZB187" s="227"/>
      <c r="ZC187" s="227"/>
      <c r="ZD187" s="227"/>
      <c r="ZE187" s="227"/>
      <c r="ZF187" s="227"/>
      <c r="ZG187" s="227"/>
      <c r="ZH187" s="227"/>
      <c r="ZI187" s="227"/>
      <c r="ZJ187" s="227"/>
      <c r="ZK187" s="227"/>
      <c r="ZL187" s="227"/>
      <c r="ZM187" s="227"/>
      <c r="ZN187" s="227"/>
      <c r="ZO187" s="227"/>
      <c r="ZP187" s="227"/>
      <c r="ZQ187" s="227"/>
      <c r="ZR187" s="227"/>
      <c r="ZS187" s="227"/>
      <c r="ZT187" s="227"/>
      <c r="ZU187" s="227"/>
      <c r="ZV187" s="227"/>
      <c r="ZW187" s="227"/>
      <c r="ZX187" s="227"/>
      <c r="ZY187" s="227"/>
      <c r="ZZ187" s="227"/>
      <c r="AAA187" s="227"/>
      <c r="AAB187" s="227"/>
      <c r="AAC187" s="227"/>
      <c r="AAD187" s="227"/>
      <c r="AAE187" s="227"/>
      <c r="AAF187" s="227"/>
      <c r="AAG187" s="227"/>
      <c r="AAH187" s="227"/>
      <c r="AAI187" s="227"/>
      <c r="AAJ187" s="227"/>
      <c r="AAK187" s="227"/>
      <c r="AAL187" s="227"/>
      <c r="AAM187" s="227"/>
      <c r="AAN187" s="227"/>
      <c r="AAO187" s="227"/>
      <c r="AAP187" s="227"/>
      <c r="AAQ187" s="227"/>
      <c r="AAR187" s="227"/>
      <c r="AAS187" s="227"/>
      <c r="AAT187" s="227"/>
      <c r="AAU187" s="227"/>
      <c r="AAV187" s="227"/>
      <c r="AAW187" s="227"/>
      <c r="AAX187" s="227"/>
      <c r="AAY187" s="227"/>
      <c r="AAZ187" s="227"/>
      <c r="ABA187" s="227"/>
      <c r="ABB187" s="227"/>
      <c r="ABC187" s="227"/>
      <c r="ABD187" s="227"/>
      <c r="ABE187" s="227"/>
      <c r="ABF187" s="227"/>
      <c r="ABG187" s="227"/>
      <c r="ABH187" s="227"/>
      <c r="ABI187" s="227"/>
      <c r="ABJ187" s="227"/>
      <c r="ABK187" s="227"/>
      <c r="ABL187" s="227"/>
      <c r="ABM187" s="227"/>
      <c r="ABN187" s="227"/>
      <c r="ABO187" s="227"/>
      <c r="ABP187" s="227"/>
      <c r="ABQ187" s="227"/>
      <c r="ABR187" s="227"/>
      <c r="ABS187" s="227"/>
      <c r="ABT187" s="227"/>
      <c r="ABU187" s="227"/>
      <c r="ABV187" s="227"/>
      <c r="ABW187" s="227"/>
      <c r="ABX187" s="227"/>
      <c r="ABY187" s="227"/>
      <c r="ABZ187" s="227"/>
      <c r="ACA187" s="227"/>
      <c r="ACB187" s="227"/>
      <c r="ACC187" s="227"/>
      <c r="ACD187" s="227"/>
      <c r="ACE187" s="227"/>
      <c r="ACF187" s="227"/>
      <c r="ACG187" s="227"/>
      <c r="ACH187" s="227"/>
      <c r="ACI187" s="227"/>
      <c r="ACJ187" s="227"/>
      <c r="ACK187" s="227"/>
      <c r="ACL187" s="227"/>
      <c r="ACM187" s="227"/>
      <c r="ACN187" s="227"/>
      <c r="ACO187" s="227"/>
      <c r="ACP187" s="227"/>
      <c r="ACQ187" s="227"/>
      <c r="ACR187" s="227"/>
      <c r="ACS187" s="227"/>
      <c r="ACT187" s="227"/>
      <c r="ACU187" s="227"/>
      <c r="ACV187" s="227"/>
      <c r="ACW187" s="227"/>
      <c r="ACX187" s="227"/>
      <c r="ACY187" s="227"/>
      <c r="ACZ187" s="227"/>
      <c r="ADA187" s="227"/>
      <c r="ADB187" s="227"/>
      <c r="ADC187" s="227"/>
      <c r="ADD187" s="227"/>
      <c r="ADE187" s="227"/>
      <c r="ADF187" s="227"/>
      <c r="ADG187" s="227"/>
      <c r="ADH187" s="227"/>
      <c r="ADI187" s="227"/>
      <c r="ADJ187" s="227"/>
      <c r="ADK187" s="227"/>
      <c r="ADL187" s="227"/>
      <c r="ADM187" s="227"/>
      <c r="ADN187" s="227"/>
      <c r="ADO187" s="227"/>
      <c r="ADP187" s="227"/>
      <c r="ADQ187" s="227"/>
      <c r="ADR187" s="227"/>
      <c r="ADS187" s="227"/>
      <c r="ADT187" s="227"/>
      <c r="ADU187" s="227"/>
      <c r="ADV187" s="227"/>
      <c r="ADW187" s="227"/>
      <c r="ADX187" s="227"/>
      <c r="ADY187" s="227"/>
      <c r="ADZ187" s="227"/>
      <c r="AEA187" s="227"/>
      <c r="AEB187" s="227"/>
      <c r="AEC187" s="227"/>
      <c r="AED187" s="227"/>
      <c r="AEE187" s="227"/>
      <c r="AEF187" s="227"/>
      <c r="AEG187" s="227"/>
      <c r="AEH187" s="227"/>
      <c r="AEI187" s="227"/>
      <c r="AEJ187" s="227"/>
      <c r="AEK187" s="227"/>
      <c r="AEL187" s="227"/>
      <c r="AEM187" s="227"/>
      <c r="AEN187" s="227"/>
      <c r="AEO187" s="227"/>
      <c r="AEP187" s="227"/>
      <c r="AEQ187" s="227"/>
      <c r="AER187" s="227"/>
      <c r="AES187" s="227"/>
      <c r="AET187" s="227"/>
      <c r="AEU187" s="227"/>
      <c r="AEV187" s="227"/>
      <c r="AEW187" s="227"/>
      <c r="AEX187" s="227"/>
      <c r="AEY187" s="227"/>
      <c r="AEZ187" s="227"/>
      <c r="AFA187" s="227"/>
      <c r="AFB187" s="227"/>
      <c r="AFC187" s="227"/>
      <c r="AFD187" s="227"/>
      <c r="AFE187" s="227"/>
      <c r="AFF187" s="227"/>
      <c r="AFG187" s="227"/>
      <c r="AFH187" s="227"/>
      <c r="AFI187" s="227"/>
      <c r="AFJ187" s="227"/>
      <c r="AFK187" s="227"/>
      <c r="AFL187" s="227"/>
      <c r="AFM187" s="227"/>
      <c r="AFN187" s="227"/>
      <c r="AFO187" s="227"/>
      <c r="AFP187" s="227"/>
      <c r="AFQ187" s="227"/>
      <c r="AFR187" s="227"/>
      <c r="AFS187" s="227"/>
      <c r="AFT187" s="227"/>
      <c r="AFU187" s="227"/>
      <c r="AFV187" s="227"/>
      <c r="AFW187" s="227"/>
      <c r="AFX187" s="227"/>
      <c r="AFY187" s="227"/>
      <c r="AFZ187" s="227"/>
      <c r="AGA187" s="227"/>
      <c r="AGB187" s="227"/>
      <c r="AGC187" s="227"/>
      <c r="AGD187" s="227"/>
      <c r="AGE187" s="227"/>
      <c r="AGF187" s="227"/>
      <c r="AGG187" s="227"/>
      <c r="AGH187" s="227"/>
      <c r="AGI187" s="227"/>
      <c r="AGJ187" s="227"/>
      <c r="AGK187" s="227"/>
      <c r="AGL187" s="227"/>
      <c r="AGM187" s="227"/>
      <c r="AGN187" s="227"/>
      <c r="AGO187" s="227"/>
      <c r="AGP187" s="227"/>
      <c r="AGQ187" s="227"/>
      <c r="AGR187" s="227"/>
      <c r="AGS187" s="227"/>
      <c r="AGT187" s="227"/>
      <c r="AGU187" s="227"/>
      <c r="AGV187" s="227"/>
      <c r="AGW187" s="227"/>
      <c r="AGX187" s="227"/>
      <c r="AGY187" s="227"/>
      <c r="AGZ187" s="227"/>
      <c r="AHA187" s="227"/>
      <c r="AHB187" s="227"/>
      <c r="AHC187" s="227"/>
      <c r="AHD187" s="227"/>
      <c r="AHE187" s="227"/>
      <c r="AHF187" s="227"/>
      <c r="AHG187" s="227"/>
      <c r="AHH187" s="227"/>
      <c r="AHI187" s="227"/>
      <c r="AHJ187" s="227"/>
      <c r="AHK187" s="227"/>
      <c r="AHL187" s="227"/>
      <c r="AHM187" s="227"/>
      <c r="AHN187" s="227"/>
      <c r="AHO187" s="227"/>
      <c r="AHP187" s="227"/>
      <c r="AHQ187" s="227"/>
      <c r="AHR187" s="227"/>
      <c r="AHS187" s="227"/>
      <c r="AHT187" s="227"/>
      <c r="AHU187" s="227"/>
      <c r="AHV187" s="227"/>
      <c r="AHW187" s="227"/>
      <c r="AHX187" s="227"/>
      <c r="AHY187" s="227"/>
      <c r="AHZ187" s="227"/>
      <c r="AIA187" s="227"/>
      <c r="AIB187" s="227"/>
      <c r="AIC187" s="227"/>
      <c r="AID187" s="227"/>
      <c r="AIE187" s="227"/>
      <c r="AIF187" s="227"/>
      <c r="AIG187" s="227"/>
      <c r="AIH187" s="227"/>
      <c r="AII187" s="227"/>
      <c r="AIJ187" s="227"/>
      <c r="AIK187" s="227"/>
      <c r="AIL187" s="227"/>
      <c r="AIM187" s="227"/>
      <c r="AIN187" s="227"/>
      <c r="AIO187" s="227"/>
      <c r="AIP187" s="227"/>
      <c r="AIQ187" s="227"/>
      <c r="AIR187" s="227"/>
      <c r="AIS187" s="227"/>
      <c r="AIT187" s="227"/>
      <c r="AIU187" s="227"/>
      <c r="AIV187" s="227"/>
      <c r="AIW187" s="227"/>
      <c r="AIX187" s="227"/>
      <c r="AIY187" s="227"/>
      <c r="AIZ187" s="227"/>
      <c r="AJA187" s="227"/>
      <c r="AJB187" s="227"/>
      <c r="AJC187" s="227"/>
      <c r="AJD187" s="227"/>
      <c r="AJE187" s="227"/>
      <c r="AJF187" s="227"/>
      <c r="AJG187" s="227"/>
      <c r="AJH187" s="227"/>
      <c r="AJI187" s="227"/>
      <c r="AJJ187" s="227"/>
      <c r="AJK187" s="227"/>
      <c r="AJL187" s="227"/>
      <c r="AJM187" s="227"/>
      <c r="AJN187" s="227"/>
      <c r="AJO187" s="227"/>
      <c r="AJP187" s="227"/>
      <c r="AJQ187" s="227"/>
      <c r="AJR187" s="227"/>
      <c r="AJS187" s="227"/>
      <c r="AJT187" s="227"/>
      <c r="AJU187" s="227"/>
      <c r="AJV187" s="227"/>
      <c r="AJW187" s="227"/>
      <c r="AJX187" s="227"/>
      <c r="AJY187" s="227"/>
      <c r="AJZ187" s="227"/>
      <c r="AKA187" s="227"/>
      <c r="AKB187" s="227"/>
      <c r="AKC187" s="227"/>
      <c r="AKD187" s="227"/>
      <c r="AKE187" s="227"/>
      <c r="AKF187" s="227"/>
      <c r="AKG187" s="227"/>
      <c r="AKH187" s="227"/>
      <c r="AKI187" s="227"/>
      <c r="AKJ187" s="227"/>
      <c r="AKK187" s="227"/>
      <c r="AKL187" s="227"/>
      <c r="AKM187" s="227"/>
      <c r="AKN187" s="227"/>
      <c r="AKO187" s="227"/>
      <c r="AKP187" s="227"/>
      <c r="AKQ187" s="227"/>
      <c r="AKR187" s="227"/>
      <c r="AKS187" s="227"/>
      <c r="AKT187" s="227"/>
      <c r="AKU187" s="227"/>
      <c r="AKV187" s="227"/>
      <c r="AKW187" s="227"/>
      <c r="AKX187" s="227"/>
      <c r="AKY187" s="227"/>
      <c r="AKZ187" s="227"/>
      <c r="ALA187" s="227"/>
      <c r="ALB187" s="227"/>
      <c r="ALC187" s="227"/>
      <c r="ALD187" s="227"/>
      <c r="ALE187" s="227"/>
      <c r="ALF187" s="227"/>
      <c r="ALG187" s="227"/>
      <c r="ALH187" s="227"/>
      <c r="ALI187" s="227"/>
      <c r="ALJ187" s="227"/>
      <c r="ALK187" s="227"/>
      <c r="ALL187" s="227"/>
      <c r="ALM187" s="227"/>
      <c r="ALN187" s="227"/>
      <c r="ALO187" s="227"/>
      <c r="ALP187" s="227"/>
      <c r="ALQ187" s="227"/>
      <c r="ALR187" s="227"/>
      <c r="ALS187" s="227"/>
      <c r="ALT187" s="227"/>
      <c r="ALU187" s="227"/>
      <c r="ALV187" s="227"/>
      <c r="ALW187" s="227"/>
      <c r="ALX187" s="227"/>
      <c r="ALY187" s="227"/>
      <c r="ALZ187" s="227"/>
      <c r="AMA187" s="227"/>
      <c r="AMB187" s="227"/>
      <c r="AMC187" s="227"/>
      <c r="AMD187" s="227"/>
      <c r="AME187" s="227"/>
      <c r="AMF187" s="227"/>
      <c r="AMG187" s="227"/>
      <c r="AMH187" s="227"/>
      <c r="AMI187" s="227"/>
      <c r="AMJ187" s="227"/>
      <c r="AMK187" s="227"/>
      <c r="AML187" s="227"/>
      <c r="AMM187" s="227"/>
      <c r="AMN187" s="227"/>
      <c r="AMO187" s="227"/>
      <c r="AMP187" s="227"/>
      <c r="AMQ187" s="227"/>
      <c r="AMR187" s="227"/>
      <c r="AMS187" s="227"/>
      <c r="AMT187" s="227"/>
      <c r="AMU187" s="227"/>
      <c r="AMV187" s="227"/>
      <c r="AMW187" s="227"/>
      <c r="AMX187" s="227"/>
    </row>
    <row r="188" spans="1:1038" ht="18" customHeight="1">
      <c r="A188" s="125" t="s">
        <v>1452</v>
      </c>
      <c r="B188" s="126" t="s">
        <v>1294</v>
      </c>
      <c r="D188" s="126" t="s">
        <v>1279</v>
      </c>
      <c r="E188" s="126">
        <v>32</v>
      </c>
      <c r="F188" s="126">
        <v>1</v>
      </c>
      <c r="G188" s="285" t="str">
        <f t="shared" si="45"/>
        <v>32-1</v>
      </c>
      <c r="H188" s="277">
        <v>0</v>
      </c>
      <c r="I188" s="126">
        <v>88</v>
      </c>
      <c r="K188" s="545" t="b">
        <f>IF(I189=1,IF(((VLOOKUP($G188,[1]Depth_Lookup!#REF!,9,FALSE))-(H188/100))=0,"Good",IF(((VLOOKUP($G188,[1]Depth_Lookup!$A$3:$J$550,9,FALSE))-(H188/100))&gt;0,"Too Short","Too Long")))</f>
        <v>0</v>
      </c>
      <c r="L188" s="171">
        <f>(VLOOKUP($G188,Depth_Lookup!$A$3:$J$410,10,FALSE))+(H188/100)</f>
        <v>71.7</v>
      </c>
      <c r="M188" s="171">
        <f>(VLOOKUP($G188,Depth_Lookup!$A$3:$J$410,10,FALSE))+(I188/100)</f>
        <v>72.58</v>
      </c>
      <c r="N188" s="127" t="s">
        <v>1563</v>
      </c>
      <c r="O188" s="126">
        <v>6</v>
      </c>
      <c r="P188" s="126" t="s">
        <v>853</v>
      </c>
      <c r="Q188" s="126" t="s">
        <v>125</v>
      </c>
      <c r="R188" s="196" t="s">
        <v>1633</v>
      </c>
      <c r="S188" s="126" t="s">
        <v>94</v>
      </c>
      <c r="T188" s="126" t="s">
        <v>115</v>
      </c>
      <c r="U188" s="126" t="s">
        <v>95</v>
      </c>
      <c r="V188" s="126" t="s">
        <v>96</v>
      </c>
      <c r="W188" s="126" t="s">
        <v>102</v>
      </c>
      <c r="X188" s="202">
        <v>5</v>
      </c>
      <c r="Y188" s="126" t="s">
        <v>90</v>
      </c>
      <c r="Z188" s="126" t="s">
        <v>91</v>
      </c>
      <c r="AF188" s="196" t="e">
        <v>#N/A</v>
      </c>
      <c r="AI188" s="130">
        <v>79</v>
      </c>
      <c r="AO188" s="130"/>
      <c r="AU188" s="130"/>
      <c r="BA188" s="130">
        <v>20</v>
      </c>
      <c r="BB188" s="126">
        <v>5</v>
      </c>
      <c r="BC188" s="126">
        <v>2</v>
      </c>
      <c r="BD188" s="126" t="s">
        <v>110</v>
      </c>
      <c r="BE188" s="126" t="s">
        <v>103</v>
      </c>
      <c r="BG188" s="130"/>
      <c r="BM188" s="130">
        <v>1</v>
      </c>
      <c r="BN188" s="126">
        <v>0.5</v>
      </c>
      <c r="BO188" s="126">
        <v>0.5</v>
      </c>
      <c r="BP188" s="126" t="s">
        <v>110</v>
      </c>
      <c r="BQ188" s="126" t="s">
        <v>103</v>
      </c>
      <c r="BY188" s="130"/>
      <c r="CG188" s="131"/>
      <c r="CH188" s="132" t="s">
        <v>1352</v>
      </c>
      <c r="CI188" s="132">
        <v>100</v>
      </c>
      <c r="CJ188" s="132" t="s">
        <v>514</v>
      </c>
      <c r="CK188" s="133"/>
      <c r="CL188" s="134"/>
      <c r="CM188" s="134"/>
      <c r="CN188" s="134"/>
      <c r="CO188" s="134"/>
      <c r="CP188" s="134"/>
      <c r="CQ188" s="134"/>
      <c r="CR188" s="134"/>
      <c r="CS188" s="134"/>
      <c r="CT188" s="134"/>
      <c r="CU188" s="134"/>
      <c r="CV188" s="134"/>
      <c r="CW188" s="134"/>
      <c r="CX188" s="134"/>
      <c r="CY188" s="134"/>
      <c r="CZ188" s="134"/>
      <c r="DA188" s="134"/>
      <c r="DB188" s="134">
        <v>65</v>
      </c>
      <c r="DD188" s="134"/>
      <c r="DE188" s="134"/>
      <c r="DF188" s="134"/>
      <c r="DG188" s="134"/>
      <c r="DH188" s="134"/>
      <c r="DI188" s="134"/>
      <c r="DJ188" s="134">
        <v>35</v>
      </c>
      <c r="DK188" s="207">
        <v>100</v>
      </c>
      <c r="DL188" s="131"/>
      <c r="DM188" s="134"/>
      <c r="DN188" s="134"/>
      <c r="DO188" s="136"/>
      <c r="DQ188" s="131"/>
      <c r="DR188" s="136"/>
      <c r="DS188" s="131"/>
      <c r="DT188" s="138" t="s">
        <v>1564</v>
      </c>
      <c r="DW188" s="213">
        <v>100</v>
      </c>
      <c r="DX188" s="214" t="e">
        <v>#N/A</v>
      </c>
      <c r="DY188" s="155" t="s">
        <v>1405</v>
      </c>
      <c r="DZ188" s="155" t="s">
        <v>1565</v>
      </c>
      <c r="EA188" s="155"/>
      <c r="ED188" s="229" t="s">
        <v>2517</v>
      </c>
      <c r="EE188" s="140"/>
      <c r="EG188" s="140"/>
      <c r="EI188" s="218" t="e">
        <f>VLOOKUP(EH188,definitions_list_mag!$Y$12:$Z$15,2,FALSE)</f>
        <v>#N/A</v>
      </c>
      <c r="EJ188" s="143"/>
      <c r="EK188" s="221" t="e">
        <f>VLOOKUP(EJ188,definitions_list_mag!$AT$3:$AU$5,2,FALSE)</f>
        <v>#N/A</v>
      </c>
      <c r="EM188" s="109"/>
      <c r="EN188" s="109"/>
      <c r="EZ188" s="192" t="e">
        <f t="shared" si="46"/>
        <v>#DIV/0!</v>
      </c>
      <c r="FA188" s="192" t="e">
        <f t="shared" si="47"/>
        <v>#DIV/0!</v>
      </c>
      <c r="FB188" s="192" t="e">
        <f t="shared" si="48"/>
        <v>#DIV/0!</v>
      </c>
      <c r="FC188" s="192" t="e">
        <f t="shared" si="49"/>
        <v>#DIV/0!</v>
      </c>
      <c r="FD188" s="192" t="e">
        <f t="shared" si="50"/>
        <v>#DIV/0!</v>
      </c>
      <c r="FE188" s="193" t="e">
        <f t="shared" si="51"/>
        <v>#DIV/0!</v>
      </c>
      <c r="FF188" s="194" t="e">
        <f t="shared" si="52"/>
        <v>#DIV/0!</v>
      </c>
      <c r="FG188" s="143"/>
      <c r="FI188" s="778">
        <f t="shared" si="53"/>
        <v>0</v>
      </c>
      <c r="FJ188" s="779" t="e">
        <f t="shared" si="54"/>
        <v>#DIV/0!</v>
      </c>
      <c r="FK188" s="779" t="e">
        <f t="shared" si="55"/>
        <v>#DIV/0!</v>
      </c>
      <c r="FL188" s="780" t="e">
        <f t="shared" si="56"/>
        <v>#DIV/0!</v>
      </c>
      <c r="FM188" s="169" t="e">
        <f t="shared" si="57"/>
        <v>#DIV/0!</v>
      </c>
      <c r="FN188" s="783" t="e">
        <f t="shared" si="58"/>
        <v>#DIV/0!</v>
      </c>
    </row>
    <row r="189" spans="1:1038" s="373" customFormat="1" ht="18" customHeight="1">
      <c r="A189" s="359" t="s">
        <v>1452</v>
      </c>
      <c r="B189" s="360" t="s">
        <v>1294</v>
      </c>
      <c r="C189" s="360"/>
      <c r="D189" s="360" t="s">
        <v>1279</v>
      </c>
      <c r="E189" s="360">
        <v>32</v>
      </c>
      <c r="F189" s="360">
        <v>1</v>
      </c>
      <c r="G189" s="285" t="str">
        <f t="shared" si="45"/>
        <v>32-1</v>
      </c>
      <c r="H189" s="361">
        <v>88</v>
      </c>
      <c r="I189" s="360">
        <v>90</v>
      </c>
      <c r="J189" s="360"/>
      <c r="K189" s="545" t="b">
        <f>IF(I190=1,IF(((VLOOKUP($G189,[1]Depth_Lookup!#REF!,9,FALSE))-(H189/100))=0,"Good",IF(((VLOOKUP($G189,[1]Depth_Lookup!$A$3:$J$550,9,FALSE))-(H189/100))&gt;0,"Too Short","Too Long")))</f>
        <v>0</v>
      </c>
      <c r="L189" s="171">
        <f>(VLOOKUP($G189,Depth_Lookup!$A$3:$J$410,10,FALSE))+(H189/100)</f>
        <v>72.58</v>
      </c>
      <c r="M189" s="171">
        <f>(VLOOKUP($G189,Depth_Lookup!$A$3:$J$410,10,FALSE))+(I189/100)</f>
        <v>72.600000000000009</v>
      </c>
      <c r="N189" s="362" t="s">
        <v>1566</v>
      </c>
      <c r="O189" s="360" t="s">
        <v>1303</v>
      </c>
      <c r="P189" s="360" t="s">
        <v>853</v>
      </c>
      <c r="Q189" s="360" t="s">
        <v>125</v>
      </c>
      <c r="R189" s="363" t="s">
        <v>1633</v>
      </c>
      <c r="S189" s="360" t="s">
        <v>115</v>
      </c>
      <c r="T189" s="360" t="s">
        <v>94</v>
      </c>
      <c r="U189" s="360" t="s">
        <v>95</v>
      </c>
      <c r="V189" s="360" t="s">
        <v>96</v>
      </c>
      <c r="W189" s="360" t="s">
        <v>102</v>
      </c>
      <c r="X189" s="364">
        <v>5</v>
      </c>
      <c r="Y189" s="360" t="s">
        <v>90</v>
      </c>
      <c r="Z189" s="360" t="s">
        <v>91</v>
      </c>
      <c r="AA189" s="360"/>
      <c r="AB189" s="360"/>
      <c r="AC189" s="360"/>
      <c r="AD189" s="360"/>
      <c r="AE189" s="365"/>
      <c r="AF189" s="363" t="e">
        <v>#N/A</v>
      </c>
      <c r="AG189" s="366"/>
      <c r="AH189" s="360"/>
      <c r="AI189" s="367">
        <v>80</v>
      </c>
      <c r="AJ189" s="360"/>
      <c r="AK189" s="360"/>
      <c r="AL189" s="360"/>
      <c r="AM189" s="360"/>
      <c r="AN189" s="360"/>
      <c r="AO189" s="367"/>
      <c r="AP189" s="360"/>
      <c r="AQ189" s="360"/>
      <c r="AR189" s="360"/>
      <c r="AS189" s="360"/>
      <c r="AT189" s="360"/>
      <c r="AU189" s="367"/>
      <c r="AV189" s="360"/>
      <c r="AW189" s="360"/>
      <c r="AX189" s="360"/>
      <c r="AY189" s="360"/>
      <c r="AZ189" s="360"/>
      <c r="BA189" s="367">
        <v>20</v>
      </c>
      <c r="BB189" s="360"/>
      <c r="BC189" s="360"/>
      <c r="BD189" s="360"/>
      <c r="BE189" s="360"/>
      <c r="BF189" s="360"/>
      <c r="BG189" s="367"/>
      <c r="BH189" s="360"/>
      <c r="BI189" s="360"/>
      <c r="BJ189" s="360"/>
      <c r="BK189" s="360"/>
      <c r="BL189" s="360"/>
      <c r="BM189" s="367"/>
      <c r="BN189" s="360"/>
      <c r="BO189" s="360"/>
      <c r="BP189" s="360"/>
      <c r="BQ189" s="360"/>
      <c r="BR189" s="360"/>
      <c r="BS189" s="360"/>
      <c r="BT189" s="360"/>
      <c r="BU189" s="360"/>
      <c r="BV189" s="360"/>
      <c r="BW189" s="360"/>
      <c r="BX189" s="360"/>
      <c r="BY189" s="367"/>
      <c r="BZ189" s="360"/>
      <c r="CA189" s="360"/>
      <c r="CB189" s="360"/>
      <c r="CC189" s="360"/>
      <c r="CD189" s="360"/>
      <c r="CE189" s="360"/>
      <c r="CF189" s="360"/>
      <c r="CG189" s="368"/>
      <c r="CH189" s="369" t="s">
        <v>1352</v>
      </c>
      <c r="CI189" s="369">
        <v>100</v>
      </c>
      <c r="CJ189" s="369" t="s">
        <v>514</v>
      </c>
      <c r="CK189" s="369"/>
      <c r="CL189" s="370"/>
      <c r="CM189" s="370"/>
      <c r="CN189" s="370"/>
      <c r="CO189" s="370"/>
      <c r="CP189" s="370"/>
      <c r="CQ189" s="370"/>
      <c r="CR189" s="370"/>
      <c r="CS189" s="370"/>
      <c r="CT189" s="370"/>
      <c r="CU189" s="370"/>
      <c r="CV189" s="370"/>
      <c r="CW189" s="370"/>
      <c r="CX189" s="370"/>
      <c r="CY189" s="370"/>
      <c r="CZ189" s="370"/>
      <c r="DA189" s="370"/>
      <c r="DB189" s="370">
        <v>25</v>
      </c>
      <c r="DC189" s="360"/>
      <c r="DD189" s="370"/>
      <c r="DE189" s="370"/>
      <c r="DF189" s="370"/>
      <c r="DG189" s="370"/>
      <c r="DH189" s="370"/>
      <c r="DI189" s="370"/>
      <c r="DJ189" s="370">
        <v>75</v>
      </c>
      <c r="DK189" s="371">
        <v>100</v>
      </c>
      <c r="DL189" s="368"/>
      <c r="DM189" s="370"/>
      <c r="DN189" s="370"/>
      <c r="DO189" s="372"/>
      <c r="DQ189" s="368"/>
      <c r="DR189" s="372"/>
      <c r="DS189" s="368"/>
      <c r="DT189" s="374" t="s">
        <v>1567</v>
      </c>
      <c r="DU189" s="360"/>
      <c r="DV189" s="360"/>
      <c r="DW189" s="375">
        <v>100</v>
      </c>
      <c r="DX189" s="376" t="e">
        <v>#N/A</v>
      </c>
      <c r="DY189" s="368" t="s">
        <v>1405</v>
      </c>
      <c r="DZ189" s="368" t="s">
        <v>1568</v>
      </c>
      <c r="EA189" s="368"/>
      <c r="EB189" s="360"/>
      <c r="EC189" s="104"/>
      <c r="ED189" s="229" t="s">
        <v>2517</v>
      </c>
      <c r="EE189" s="377"/>
      <c r="EF189" s="378"/>
      <c r="EG189" s="377"/>
      <c r="EH189" s="377"/>
      <c r="EI189" s="379" t="e">
        <f>VLOOKUP(EH189,definitions_list_mag!$Y$12:$Z$15,2,FALSE)</f>
        <v>#N/A</v>
      </c>
      <c r="EJ189" s="377"/>
      <c r="EK189" s="379" t="e">
        <f>VLOOKUP(EJ189,definitions_list_mag!$AT$3:$AU$5,2,FALSE)</f>
        <v>#N/A</v>
      </c>
      <c r="EL189" s="377"/>
      <c r="EM189" s="377"/>
      <c r="EN189" s="377"/>
      <c r="EO189" s="380"/>
      <c r="EP189" s="380"/>
      <c r="EQ189" s="380"/>
      <c r="ER189" s="380"/>
      <c r="ES189" s="380"/>
      <c r="ET189" s="380"/>
      <c r="EU189" s="380"/>
      <c r="EV189" s="381"/>
      <c r="EW189" s="381"/>
      <c r="EX189" s="381"/>
      <c r="EY189" s="381"/>
      <c r="EZ189" s="192" t="e">
        <f t="shared" si="46"/>
        <v>#DIV/0!</v>
      </c>
      <c r="FA189" s="192" t="e">
        <f t="shared" si="47"/>
        <v>#DIV/0!</v>
      </c>
      <c r="FB189" s="192" t="e">
        <f t="shared" si="48"/>
        <v>#DIV/0!</v>
      </c>
      <c r="FC189" s="192" t="e">
        <f t="shared" si="49"/>
        <v>#DIV/0!</v>
      </c>
      <c r="FD189" s="192" t="e">
        <f t="shared" si="50"/>
        <v>#DIV/0!</v>
      </c>
      <c r="FE189" s="193" t="e">
        <f t="shared" si="51"/>
        <v>#DIV/0!</v>
      </c>
      <c r="FF189" s="194" t="e">
        <f t="shared" si="52"/>
        <v>#DIV/0!</v>
      </c>
      <c r="FG189" s="377"/>
      <c r="FH189" s="377"/>
      <c r="FI189" s="778">
        <f t="shared" si="53"/>
        <v>0</v>
      </c>
      <c r="FJ189" s="779" t="e">
        <f t="shared" si="54"/>
        <v>#DIV/0!</v>
      </c>
      <c r="FK189" s="779" t="e">
        <f t="shared" si="55"/>
        <v>#DIV/0!</v>
      </c>
      <c r="FL189" s="780" t="e">
        <f t="shared" si="56"/>
        <v>#DIV/0!</v>
      </c>
      <c r="FM189" s="169" t="e">
        <f t="shared" si="57"/>
        <v>#DIV/0!</v>
      </c>
      <c r="FN189" s="783" t="e">
        <f t="shared" si="58"/>
        <v>#DIV/0!</v>
      </c>
      <c r="FO189" s="360"/>
      <c r="FP189" s="360"/>
      <c r="FQ189" s="360"/>
      <c r="FR189" s="360"/>
      <c r="FS189" s="360"/>
      <c r="FT189" s="360"/>
      <c r="FU189" s="360"/>
      <c r="FV189" s="360"/>
      <c r="FW189" s="360"/>
      <c r="FX189" s="360"/>
      <c r="FY189" s="360"/>
      <c r="FZ189" s="360"/>
      <c r="GA189" s="360"/>
      <c r="GB189" s="360"/>
      <c r="GC189" s="360"/>
      <c r="GD189" s="360"/>
      <c r="GE189" s="360"/>
      <c r="GF189" s="360"/>
      <c r="GG189" s="360"/>
      <c r="GH189" s="360"/>
      <c r="GI189" s="360"/>
      <c r="GJ189" s="360"/>
      <c r="GK189" s="360"/>
      <c r="GL189" s="360"/>
      <c r="GM189" s="360"/>
      <c r="GN189" s="360"/>
      <c r="GO189" s="360"/>
      <c r="GP189" s="360"/>
      <c r="GQ189" s="360"/>
      <c r="GR189" s="360"/>
      <c r="GS189" s="360"/>
      <c r="GT189" s="360"/>
      <c r="GU189" s="360"/>
      <c r="GV189" s="360"/>
      <c r="GW189" s="360"/>
      <c r="GX189" s="360"/>
      <c r="GY189" s="360"/>
      <c r="GZ189" s="360"/>
      <c r="HA189" s="360"/>
      <c r="HB189" s="360"/>
      <c r="HC189" s="360"/>
      <c r="HD189" s="360"/>
      <c r="HE189" s="360"/>
      <c r="HF189" s="360"/>
      <c r="HG189" s="360"/>
      <c r="HH189" s="360"/>
      <c r="HI189" s="360"/>
      <c r="HJ189" s="360"/>
      <c r="HK189" s="360"/>
      <c r="HL189" s="360"/>
      <c r="HM189" s="360"/>
      <c r="HN189" s="360"/>
      <c r="HO189" s="360"/>
      <c r="HP189" s="360"/>
      <c r="HQ189" s="360"/>
      <c r="HR189" s="360"/>
      <c r="HS189" s="360"/>
      <c r="HT189" s="360"/>
      <c r="HU189" s="360"/>
      <c r="HV189" s="360"/>
      <c r="HW189" s="360"/>
      <c r="HX189" s="360"/>
      <c r="HY189" s="360"/>
      <c r="HZ189" s="360"/>
      <c r="IA189" s="360"/>
      <c r="IB189" s="360"/>
      <c r="IC189" s="360"/>
      <c r="ID189" s="360"/>
      <c r="IE189" s="360"/>
      <c r="IF189" s="360"/>
      <c r="IG189" s="360"/>
      <c r="IH189" s="360"/>
      <c r="II189" s="360"/>
      <c r="IJ189" s="360"/>
      <c r="IK189" s="360"/>
      <c r="IL189" s="360"/>
      <c r="IM189" s="360"/>
      <c r="IN189" s="360"/>
      <c r="IO189" s="360"/>
      <c r="IP189" s="360"/>
      <c r="IQ189" s="360"/>
      <c r="IR189" s="360"/>
      <c r="IS189" s="360"/>
      <c r="IT189" s="360"/>
      <c r="IU189" s="360"/>
      <c r="IV189" s="360"/>
      <c r="IW189" s="360"/>
      <c r="IX189" s="360"/>
      <c r="IY189" s="360"/>
      <c r="IZ189" s="360"/>
      <c r="JA189" s="360"/>
      <c r="JB189" s="360"/>
      <c r="JC189" s="360"/>
      <c r="JD189" s="360"/>
      <c r="JE189" s="360"/>
      <c r="JF189" s="360"/>
      <c r="JG189" s="360"/>
      <c r="JH189" s="360"/>
      <c r="JI189" s="360"/>
      <c r="JJ189" s="360"/>
      <c r="JK189" s="360"/>
      <c r="JL189" s="360"/>
      <c r="JM189" s="360"/>
      <c r="JN189" s="360"/>
      <c r="JO189" s="360"/>
      <c r="JP189" s="360"/>
      <c r="JQ189" s="360"/>
      <c r="JR189" s="360"/>
      <c r="JS189" s="360"/>
      <c r="JT189" s="360"/>
      <c r="JU189" s="360"/>
      <c r="JV189" s="360"/>
      <c r="JW189" s="360"/>
      <c r="JX189" s="360"/>
      <c r="JY189" s="360"/>
      <c r="JZ189" s="360"/>
      <c r="KA189" s="360"/>
      <c r="KB189" s="360"/>
      <c r="KC189" s="360"/>
      <c r="KD189" s="360"/>
      <c r="KE189" s="360"/>
      <c r="KF189" s="360"/>
      <c r="KG189" s="360"/>
      <c r="KH189" s="360"/>
      <c r="KI189" s="360"/>
      <c r="KJ189" s="360"/>
      <c r="KK189" s="360"/>
      <c r="KL189" s="360"/>
      <c r="KM189" s="360"/>
      <c r="KN189" s="360"/>
      <c r="KO189" s="360"/>
      <c r="KP189" s="360"/>
      <c r="KQ189" s="360"/>
      <c r="KR189" s="360"/>
      <c r="KS189" s="360"/>
      <c r="KT189" s="360"/>
      <c r="KU189" s="360"/>
      <c r="KV189" s="360"/>
      <c r="KW189" s="360"/>
      <c r="KX189" s="360"/>
      <c r="KY189" s="360"/>
      <c r="KZ189" s="360"/>
      <c r="LA189" s="360"/>
      <c r="LB189" s="360"/>
      <c r="LC189" s="360"/>
      <c r="LD189" s="360"/>
      <c r="LE189" s="360"/>
      <c r="LF189" s="360"/>
      <c r="LG189" s="360"/>
      <c r="LH189" s="360"/>
      <c r="LI189" s="360"/>
      <c r="LJ189" s="360"/>
      <c r="LK189" s="360"/>
      <c r="LL189" s="360"/>
      <c r="LM189" s="360"/>
      <c r="LN189" s="360"/>
      <c r="LO189" s="360"/>
      <c r="LP189" s="360"/>
      <c r="LQ189" s="360"/>
      <c r="LR189" s="360"/>
      <c r="LS189" s="360"/>
      <c r="LT189" s="360"/>
      <c r="LU189" s="360"/>
      <c r="LV189" s="360"/>
      <c r="LW189" s="360"/>
      <c r="LX189" s="360"/>
      <c r="LY189" s="360"/>
      <c r="LZ189" s="360"/>
      <c r="MA189" s="360"/>
      <c r="MB189" s="360"/>
      <c r="MC189" s="360"/>
      <c r="MD189" s="360"/>
      <c r="ME189" s="360"/>
      <c r="MF189" s="360"/>
      <c r="MG189" s="360"/>
      <c r="MH189" s="360"/>
      <c r="MI189" s="360"/>
      <c r="MJ189" s="360"/>
      <c r="MK189" s="360"/>
      <c r="ML189" s="360"/>
      <c r="MM189" s="360"/>
      <c r="MN189" s="360"/>
      <c r="MO189" s="360"/>
      <c r="MP189" s="360"/>
      <c r="MQ189" s="360"/>
      <c r="MR189" s="360"/>
      <c r="MS189" s="360"/>
      <c r="MT189" s="360"/>
      <c r="MU189" s="360"/>
      <c r="MV189" s="360"/>
      <c r="MW189" s="360"/>
      <c r="MX189" s="360"/>
      <c r="MY189" s="360"/>
      <c r="MZ189" s="360"/>
      <c r="NA189" s="360"/>
      <c r="NB189" s="360"/>
      <c r="NC189" s="360"/>
      <c r="ND189" s="360"/>
      <c r="NE189" s="360"/>
      <c r="NF189" s="360"/>
      <c r="NG189" s="360"/>
      <c r="NH189" s="360"/>
      <c r="NI189" s="360"/>
      <c r="NJ189" s="360"/>
      <c r="NK189" s="360"/>
      <c r="NL189" s="360"/>
      <c r="NM189" s="360"/>
      <c r="NN189" s="360"/>
      <c r="NO189" s="360"/>
      <c r="NP189" s="360"/>
      <c r="NQ189" s="360"/>
      <c r="NR189" s="360"/>
      <c r="NS189" s="360"/>
      <c r="NT189" s="360"/>
      <c r="NU189" s="360"/>
      <c r="NV189" s="360"/>
      <c r="NW189" s="360"/>
      <c r="NX189" s="360"/>
      <c r="NY189" s="360"/>
      <c r="NZ189" s="360"/>
      <c r="OA189" s="360"/>
      <c r="OB189" s="360"/>
      <c r="OC189" s="360"/>
      <c r="OD189" s="360"/>
      <c r="OE189" s="360"/>
      <c r="OF189" s="360"/>
      <c r="OG189" s="360"/>
      <c r="OH189" s="360"/>
      <c r="OI189" s="360"/>
      <c r="OJ189" s="360"/>
      <c r="OK189" s="360"/>
      <c r="OL189" s="360"/>
      <c r="OM189" s="360"/>
      <c r="ON189" s="360"/>
      <c r="OO189" s="360"/>
      <c r="OP189" s="360"/>
      <c r="OQ189" s="360"/>
      <c r="OR189" s="360"/>
      <c r="OS189" s="360"/>
      <c r="OT189" s="360"/>
      <c r="OU189" s="360"/>
      <c r="OV189" s="360"/>
      <c r="OW189" s="360"/>
      <c r="OX189" s="360"/>
      <c r="OY189" s="360"/>
      <c r="OZ189" s="360"/>
      <c r="PA189" s="360"/>
      <c r="PB189" s="360"/>
      <c r="PC189" s="360"/>
      <c r="PD189" s="360"/>
      <c r="PE189" s="360"/>
      <c r="PF189" s="360"/>
      <c r="PG189" s="360"/>
      <c r="PH189" s="360"/>
      <c r="PI189" s="360"/>
      <c r="PJ189" s="360"/>
      <c r="PK189" s="360"/>
      <c r="PL189" s="360"/>
      <c r="PM189" s="360"/>
      <c r="PN189" s="360"/>
      <c r="PO189" s="360"/>
      <c r="PP189" s="360"/>
      <c r="PQ189" s="360"/>
      <c r="PR189" s="360"/>
      <c r="PS189" s="360"/>
      <c r="PT189" s="360"/>
      <c r="PU189" s="360"/>
      <c r="PV189" s="360"/>
      <c r="PW189" s="360"/>
      <c r="PX189" s="360"/>
      <c r="PY189" s="360"/>
      <c r="PZ189" s="360"/>
      <c r="QA189" s="360"/>
      <c r="QB189" s="360"/>
      <c r="QC189" s="360"/>
      <c r="QD189" s="360"/>
      <c r="QE189" s="360"/>
      <c r="QF189" s="360"/>
      <c r="QG189" s="360"/>
      <c r="QH189" s="360"/>
      <c r="QI189" s="360"/>
      <c r="QJ189" s="360"/>
      <c r="QK189" s="360"/>
      <c r="QL189" s="360"/>
      <c r="QM189" s="360"/>
      <c r="QN189" s="360"/>
      <c r="QO189" s="360"/>
      <c r="QP189" s="360"/>
      <c r="QQ189" s="360"/>
      <c r="QR189" s="360"/>
      <c r="QS189" s="360"/>
      <c r="QT189" s="360"/>
      <c r="QU189" s="360"/>
      <c r="QV189" s="360"/>
      <c r="QW189" s="360"/>
      <c r="QX189" s="360"/>
      <c r="QY189" s="360"/>
      <c r="QZ189" s="360"/>
      <c r="RA189" s="360"/>
      <c r="RB189" s="360"/>
      <c r="RC189" s="360"/>
      <c r="RD189" s="360"/>
      <c r="RE189" s="360"/>
      <c r="RF189" s="360"/>
      <c r="RG189" s="360"/>
      <c r="RH189" s="360"/>
      <c r="RI189" s="360"/>
      <c r="RJ189" s="360"/>
      <c r="RK189" s="360"/>
      <c r="RL189" s="360"/>
      <c r="RM189" s="360"/>
      <c r="RN189" s="360"/>
      <c r="RO189" s="360"/>
      <c r="RP189" s="360"/>
      <c r="RQ189" s="360"/>
      <c r="RR189" s="360"/>
      <c r="RS189" s="360"/>
      <c r="RT189" s="360"/>
      <c r="RU189" s="360"/>
      <c r="RV189" s="360"/>
      <c r="RW189" s="360"/>
      <c r="RX189" s="360"/>
      <c r="RY189" s="360"/>
      <c r="RZ189" s="360"/>
      <c r="SA189" s="360"/>
      <c r="SB189" s="360"/>
      <c r="SC189" s="360"/>
      <c r="SD189" s="360"/>
      <c r="SE189" s="360"/>
      <c r="SF189" s="360"/>
      <c r="SG189" s="360"/>
      <c r="SH189" s="360"/>
      <c r="SI189" s="360"/>
      <c r="SJ189" s="360"/>
      <c r="SK189" s="360"/>
      <c r="SL189" s="360"/>
      <c r="SM189" s="360"/>
      <c r="SN189" s="360"/>
      <c r="SO189" s="360"/>
      <c r="SP189" s="360"/>
      <c r="SQ189" s="360"/>
      <c r="SR189" s="360"/>
      <c r="SS189" s="360"/>
      <c r="ST189" s="360"/>
      <c r="SU189" s="360"/>
      <c r="SV189" s="360"/>
      <c r="SW189" s="360"/>
      <c r="SX189" s="360"/>
      <c r="SY189" s="360"/>
      <c r="SZ189" s="360"/>
      <c r="TA189" s="360"/>
      <c r="TB189" s="360"/>
      <c r="TC189" s="360"/>
      <c r="TD189" s="360"/>
      <c r="TE189" s="360"/>
      <c r="TF189" s="360"/>
      <c r="TG189" s="360"/>
      <c r="TH189" s="360"/>
      <c r="TI189" s="360"/>
      <c r="TJ189" s="360"/>
      <c r="TK189" s="360"/>
      <c r="TL189" s="360"/>
      <c r="TM189" s="360"/>
      <c r="TN189" s="360"/>
      <c r="TO189" s="360"/>
      <c r="TP189" s="360"/>
      <c r="TQ189" s="360"/>
      <c r="TR189" s="360"/>
      <c r="TS189" s="360"/>
      <c r="TT189" s="360"/>
      <c r="TU189" s="360"/>
      <c r="TV189" s="360"/>
      <c r="TW189" s="360"/>
      <c r="TX189" s="360"/>
      <c r="TY189" s="360"/>
      <c r="TZ189" s="360"/>
      <c r="UA189" s="360"/>
      <c r="UB189" s="360"/>
      <c r="UC189" s="360"/>
      <c r="UD189" s="360"/>
      <c r="UE189" s="360"/>
      <c r="UF189" s="360"/>
      <c r="UG189" s="360"/>
      <c r="UH189" s="360"/>
      <c r="UI189" s="360"/>
      <c r="UJ189" s="360"/>
      <c r="UK189" s="360"/>
      <c r="UL189" s="360"/>
      <c r="UM189" s="360"/>
      <c r="UN189" s="360"/>
      <c r="UO189" s="360"/>
      <c r="UP189" s="360"/>
      <c r="UQ189" s="360"/>
      <c r="UR189" s="360"/>
      <c r="US189" s="360"/>
      <c r="UT189" s="360"/>
      <c r="UU189" s="360"/>
      <c r="UV189" s="360"/>
      <c r="UW189" s="360"/>
      <c r="UX189" s="360"/>
      <c r="UY189" s="360"/>
      <c r="UZ189" s="360"/>
      <c r="VA189" s="360"/>
      <c r="VB189" s="360"/>
      <c r="VC189" s="360"/>
      <c r="VD189" s="360"/>
      <c r="VE189" s="360"/>
      <c r="VF189" s="360"/>
      <c r="VG189" s="360"/>
      <c r="VH189" s="360"/>
      <c r="VI189" s="360"/>
      <c r="VJ189" s="360"/>
      <c r="VK189" s="360"/>
      <c r="VL189" s="360"/>
      <c r="VM189" s="360"/>
      <c r="VN189" s="360"/>
      <c r="VO189" s="360"/>
      <c r="VP189" s="360"/>
      <c r="VQ189" s="360"/>
      <c r="VR189" s="360"/>
      <c r="VS189" s="360"/>
      <c r="VT189" s="360"/>
      <c r="VU189" s="360"/>
      <c r="VV189" s="360"/>
      <c r="VW189" s="360"/>
      <c r="VX189" s="360"/>
      <c r="VY189" s="360"/>
      <c r="VZ189" s="360"/>
      <c r="WA189" s="360"/>
      <c r="WB189" s="360"/>
      <c r="WC189" s="360"/>
      <c r="WD189" s="360"/>
      <c r="WE189" s="360"/>
      <c r="WF189" s="360"/>
      <c r="WG189" s="360"/>
      <c r="WH189" s="360"/>
      <c r="WI189" s="360"/>
      <c r="WJ189" s="360"/>
      <c r="WK189" s="360"/>
      <c r="WL189" s="360"/>
      <c r="WM189" s="360"/>
      <c r="WN189" s="360"/>
      <c r="WO189" s="360"/>
      <c r="WP189" s="360"/>
      <c r="WQ189" s="360"/>
      <c r="WR189" s="360"/>
      <c r="WS189" s="360"/>
      <c r="WT189" s="360"/>
      <c r="WU189" s="360"/>
      <c r="WV189" s="360"/>
      <c r="WW189" s="360"/>
      <c r="WX189" s="360"/>
      <c r="WY189" s="360"/>
      <c r="WZ189" s="360"/>
      <c r="XA189" s="360"/>
      <c r="XB189" s="360"/>
      <c r="XC189" s="360"/>
      <c r="XD189" s="360"/>
      <c r="XE189" s="360"/>
      <c r="XF189" s="360"/>
      <c r="XG189" s="360"/>
      <c r="XH189" s="360"/>
      <c r="XI189" s="360"/>
      <c r="XJ189" s="360"/>
      <c r="XK189" s="360"/>
      <c r="XL189" s="360"/>
      <c r="XM189" s="360"/>
      <c r="XN189" s="360"/>
      <c r="XO189" s="360"/>
      <c r="XP189" s="360"/>
      <c r="XQ189" s="360"/>
      <c r="XR189" s="360"/>
      <c r="XS189" s="360"/>
      <c r="XT189" s="360"/>
      <c r="XU189" s="360"/>
      <c r="XV189" s="360"/>
      <c r="XW189" s="360"/>
      <c r="XX189" s="360"/>
      <c r="XY189" s="360"/>
      <c r="XZ189" s="360"/>
      <c r="YA189" s="360"/>
      <c r="YB189" s="360"/>
      <c r="YC189" s="360"/>
      <c r="YD189" s="360"/>
      <c r="YE189" s="360"/>
      <c r="YF189" s="360"/>
      <c r="YG189" s="360"/>
      <c r="YH189" s="360"/>
      <c r="YI189" s="360"/>
      <c r="YJ189" s="360"/>
      <c r="YK189" s="360"/>
      <c r="YL189" s="360"/>
      <c r="YM189" s="360"/>
      <c r="YN189" s="360"/>
      <c r="YO189" s="360"/>
      <c r="YP189" s="360"/>
      <c r="YQ189" s="360"/>
      <c r="YR189" s="360"/>
      <c r="YS189" s="360"/>
      <c r="YT189" s="360"/>
      <c r="YU189" s="360"/>
      <c r="YV189" s="360"/>
      <c r="YW189" s="360"/>
      <c r="YX189" s="360"/>
      <c r="YY189" s="360"/>
      <c r="YZ189" s="360"/>
      <c r="ZA189" s="360"/>
      <c r="ZB189" s="360"/>
      <c r="ZC189" s="360"/>
      <c r="ZD189" s="360"/>
      <c r="ZE189" s="360"/>
      <c r="ZF189" s="360"/>
      <c r="ZG189" s="360"/>
      <c r="ZH189" s="360"/>
      <c r="ZI189" s="360"/>
      <c r="ZJ189" s="360"/>
      <c r="ZK189" s="360"/>
      <c r="ZL189" s="360"/>
      <c r="ZM189" s="360"/>
      <c r="ZN189" s="360"/>
      <c r="ZO189" s="360"/>
      <c r="ZP189" s="360"/>
      <c r="ZQ189" s="360"/>
      <c r="ZR189" s="360"/>
      <c r="ZS189" s="360"/>
      <c r="ZT189" s="360"/>
      <c r="ZU189" s="360"/>
      <c r="ZV189" s="360"/>
      <c r="ZW189" s="360"/>
      <c r="ZX189" s="360"/>
      <c r="ZY189" s="360"/>
      <c r="ZZ189" s="360"/>
      <c r="AAA189" s="360"/>
      <c r="AAB189" s="360"/>
      <c r="AAC189" s="360"/>
      <c r="AAD189" s="360"/>
      <c r="AAE189" s="360"/>
      <c r="AAF189" s="360"/>
      <c r="AAG189" s="360"/>
      <c r="AAH189" s="360"/>
      <c r="AAI189" s="360"/>
      <c r="AAJ189" s="360"/>
      <c r="AAK189" s="360"/>
      <c r="AAL189" s="360"/>
      <c r="AAM189" s="360"/>
      <c r="AAN189" s="360"/>
      <c r="AAO189" s="360"/>
      <c r="AAP189" s="360"/>
      <c r="AAQ189" s="360"/>
      <c r="AAR189" s="360"/>
      <c r="AAS189" s="360"/>
      <c r="AAT189" s="360"/>
      <c r="AAU189" s="360"/>
      <c r="AAV189" s="360"/>
      <c r="AAW189" s="360"/>
      <c r="AAX189" s="360"/>
      <c r="AAY189" s="360"/>
      <c r="AAZ189" s="360"/>
      <c r="ABA189" s="360"/>
      <c r="ABB189" s="360"/>
      <c r="ABC189" s="360"/>
      <c r="ABD189" s="360"/>
      <c r="ABE189" s="360"/>
      <c r="ABF189" s="360"/>
      <c r="ABG189" s="360"/>
      <c r="ABH189" s="360"/>
      <c r="ABI189" s="360"/>
      <c r="ABJ189" s="360"/>
      <c r="ABK189" s="360"/>
      <c r="ABL189" s="360"/>
      <c r="ABM189" s="360"/>
      <c r="ABN189" s="360"/>
      <c r="ABO189" s="360"/>
      <c r="ABP189" s="360"/>
      <c r="ABQ189" s="360"/>
      <c r="ABR189" s="360"/>
      <c r="ABS189" s="360"/>
      <c r="ABT189" s="360"/>
      <c r="ABU189" s="360"/>
      <c r="ABV189" s="360"/>
      <c r="ABW189" s="360"/>
      <c r="ABX189" s="360"/>
      <c r="ABY189" s="360"/>
      <c r="ABZ189" s="360"/>
      <c r="ACA189" s="360"/>
      <c r="ACB189" s="360"/>
      <c r="ACC189" s="360"/>
      <c r="ACD189" s="360"/>
      <c r="ACE189" s="360"/>
      <c r="ACF189" s="360"/>
      <c r="ACG189" s="360"/>
      <c r="ACH189" s="360"/>
      <c r="ACI189" s="360"/>
      <c r="ACJ189" s="360"/>
      <c r="ACK189" s="360"/>
      <c r="ACL189" s="360"/>
      <c r="ACM189" s="360"/>
      <c r="ACN189" s="360"/>
      <c r="ACO189" s="360"/>
      <c r="ACP189" s="360"/>
      <c r="ACQ189" s="360"/>
      <c r="ACR189" s="360"/>
      <c r="ACS189" s="360"/>
      <c r="ACT189" s="360"/>
      <c r="ACU189" s="360"/>
      <c r="ACV189" s="360"/>
      <c r="ACW189" s="360"/>
      <c r="ACX189" s="360"/>
      <c r="ACY189" s="360"/>
      <c r="ACZ189" s="360"/>
      <c r="ADA189" s="360"/>
      <c r="ADB189" s="360"/>
      <c r="ADC189" s="360"/>
      <c r="ADD189" s="360"/>
      <c r="ADE189" s="360"/>
      <c r="ADF189" s="360"/>
      <c r="ADG189" s="360"/>
      <c r="ADH189" s="360"/>
      <c r="ADI189" s="360"/>
      <c r="ADJ189" s="360"/>
      <c r="ADK189" s="360"/>
      <c r="ADL189" s="360"/>
      <c r="ADM189" s="360"/>
      <c r="ADN189" s="360"/>
      <c r="ADO189" s="360"/>
      <c r="ADP189" s="360"/>
      <c r="ADQ189" s="360"/>
      <c r="ADR189" s="360"/>
      <c r="ADS189" s="360"/>
      <c r="ADT189" s="360"/>
      <c r="ADU189" s="360"/>
      <c r="ADV189" s="360"/>
      <c r="ADW189" s="360"/>
      <c r="ADX189" s="360"/>
      <c r="ADY189" s="360"/>
      <c r="ADZ189" s="360"/>
      <c r="AEA189" s="360"/>
      <c r="AEB189" s="360"/>
      <c r="AEC189" s="360"/>
      <c r="AED189" s="360"/>
      <c r="AEE189" s="360"/>
      <c r="AEF189" s="360"/>
      <c r="AEG189" s="360"/>
      <c r="AEH189" s="360"/>
      <c r="AEI189" s="360"/>
      <c r="AEJ189" s="360"/>
      <c r="AEK189" s="360"/>
      <c r="AEL189" s="360"/>
      <c r="AEM189" s="360"/>
      <c r="AEN189" s="360"/>
      <c r="AEO189" s="360"/>
      <c r="AEP189" s="360"/>
      <c r="AEQ189" s="360"/>
      <c r="AER189" s="360"/>
      <c r="AES189" s="360"/>
      <c r="AET189" s="360"/>
      <c r="AEU189" s="360"/>
      <c r="AEV189" s="360"/>
      <c r="AEW189" s="360"/>
      <c r="AEX189" s="360"/>
      <c r="AEY189" s="360"/>
      <c r="AEZ189" s="360"/>
      <c r="AFA189" s="360"/>
      <c r="AFB189" s="360"/>
      <c r="AFC189" s="360"/>
      <c r="AFD189" s="360"/>
      <c r="AFE189" s="360"/>
      <c r="AFF189" s="360"/>
      <c r="AFG189" s="360"/>
      <c r="AFH189" s="360"/>
      <c r="AFI189" s="360"/>
      <c r="AFJ189" s="360"/>
      <c r="AFK189" s="360"/>
      <c r="AFL189" s="360"/>
      <c r="AFM189" s="360"/>
      <c r="AFN189" s="360"/>
      <c r="AFO189" s="360"/>
      <c r="AFP189" s="360"/>
      <c r="AFQ189" s="360"/>
      <c r="AFR189" s="360"/>
      <c r="AFS189" s="360"/>
      <c r="AFT189" s="360"/>
      <c r="AFU189" s="360"/>
      <c r="AFV189" s="360"/>
      <c r="AFW189" s="360"/>
      <c r="AFX189" s="360"/>
      <c r="AFY189" s="360"/>
      <c r="AFZ189" s="360"/>
      <c r="AGA189" s="360"/>
      <c r="AGB189" s="360"/>
      <c r="AGC189" s="360"/>
      <c r="AGD189" s="360"/>
      <c r="AGE189" s="360"/>
      <c r="AGF189" s="360"/>
      <c r="AGG189" s="360"/>
      <c r="AGH189" s="360"/>
      <c r="AGI189" s="360"/>
      <c r="AGJ189" s="360"/>
      <c r="AGK189" s="360"/>
      <c r="AGL189" s="360"/>
      <c r="AGM189" s="360"/>
      <c r="AGN189" s="360"/>
      <c r="AGO189" s="360"/>
      <c r="AGP189" s="360"/>
      <c r="AGQ189" s="360"/>
      <c r="AGR189" s="360"/>
      <c r="AGS189" s="360"/>
      <c r="AGT189" s="360"/>
      <c r="AGU189" s="360"/>
      <c r="AGV189" s="360"/>
      <c r="AGW189" s="360"/>
      <c r="AGX189" s="360"/>
      <c r="AGY189" s="360"/>
      <c r="AGZ189" s="360"/>
      <c r="AHA189" s="360"/>
      <c r="AHB189" s="360"/>
      <c r="AHC189" s="360"/>
      <c r="AHD189" s="360"/>
      <c r="AHE189" s="360"/>
      <c r="AHF189" s="360"/>
      <c r="AHG189" s="360"/>
      <c r="AHH189" s="360"/>
      <c r="AHI189" s="360"/>
      <c r="AHJ189" s="360"/>
      <c r="AHK189" s="360"/>
      <c r="AHL189" s="360"/>
      <c r="AHM189" s="360"/>
      <c r="AHN189" s="360"/>
      <c r="AHO189" s="360"/>
      <c r="AHP189" s="360"/>
      <c r="AHQ189" s="360"/>
      <c r="AHR189" s="360"/>
      <c r="AHS189" s="360"/>
      <c r="AHT189" s="360"/>
      <c r="AHU189" s="360"/>
      <c r="AHV189" s="360"/>
      <c r="AHW189" s="360"/>
      <c r="AHX189" s="360"/>
      <c r="AHY189" s="360"/>
      <c r="AHZ189" s="360"/>
      <c r="AIA189" s="360"/>
      <c r="AIB189" s="360"/>
      <c r="AIC189" s="360"/>
      <c r="AID189" s="360"/>
      <c r="AIE189" s="360"/>
      <c r="AIF189" s="360"/>
      <c r="AIG189" s="360"/>
      <c r="AIH189" s="360"/>
      <c r="AII189" s="360"/>
      <c r="AIJ189" s="360"/>
      <c r="AIK189" s="360"/>
      <c r="AIL189" s="360"/>
      <c r="AIM189" s="360"/>
      <c r="AIN189" s="360"/>
      <c r="AIO189" s="360"/>
      <c r="AIP189" s="360"/>
      <c r="AIQ189" s="360"/>
      <c r="AIR189" s="360"/>
      <c r="AIS189" s="360"/>
      <c r="AIT189" s="360"/>
      <c r="AIU189" s="360"/>
      <c r="AIV189" s="360"/>
      <c r="AIW189" s="360"/>
      <c r="AIX189" s="360"/>
      <c r="AIY189" s="360"/>
      <c r="AIZ189" s="360"/>
      <c r="AJA189" s="360"/>
      <c r="AJB189" s="360"/>
      <c r="AJC189" s="360"/>
      <c r="AJD189" s="360"/>
      <c r="AJE189" s="360"/>
      <c r="AJF189" s="360"/>
      <c r="AJG189" s="360"/>
      <c r="AJH189" s="360"/>
      <c r="AJI189" s="360"/>
      <c r="AJJ189" s="360"/>
      <c r="AJK189" s="360"/>
      <c r="AJL189" s="360"/>
      <c r="AJM189" s="360"/>
      <c r="AJN189" s="360"/>
      <c r="AJO189" s="360"/>
      <c r="AJP189" s="360"/>
      <c r="AJQ189" s="360"/>
      <c r="AJR189" s="360"/>
      <c r="AJS189" s="360"/>
      <c r="AJT189" s="360"/>
      <c r="AJU189" s="360"/>
      <c r="AJV189" s="360"/>
      <c r="AJW189" s="360"/>
      <c r="AJX189" s="360"/>
      <c r="AJY189" s="360"/>
      <c r="AJZ189" s="360"/>
      <c r="AKA189" s="360"/>
      <c r="AKB189" s="360"/>
      <c r="AKC189" s="360"/>
      <c r="AKD189" s="360"/>
      <c r="AKE189" s="360"/>
      <c r="AKF189" s="360"/>
      <c r="AKG189" s="360"/>
      <c r="AKH189" s="360"/>
      <c r="AKI189" s="360"/>
      <c r="AKJ189" s="360"/>
      <c r="AKK189" s="360"/>
      <c r="AKL189" s="360"/>
      <c r="AKM189" s="360"/>
      <c r="AKN189" s="360"/>
      <c r="AKO189" s="360"/>
      <c r="AKP189" s="360"/>
      <c r="AKQ189" s="360"/>
      <c r="AKR189" s="360"/>
      <c r="AKS189" s="360"/>
      <c r="AKT189" s="360"/>
      <c r="AKU189" s="360"/>
      <c r="AKV189" s="360"/>
      <c r="AKW189" s="360"/>
      <c r="AKX189" s="360"/>
      <c r="AKY189" s="360"/>
      <c r="AKZ189" s="360"/>
      <c r="ALA189" s="360"/>
      <c r="ALB189" s="360"/>
      <c r="ALC189" s="360"/>
      <c r="ALD189" s="360"/>
      <c r="ALE189" s="360"/>
      <c r="ALF189" s="360"/>
      <c r="ALG189" s="360"/>
      <c r="ALH189" s="360"/>
      <c r="ALI189" s="360"/>
      <c r="ALJ189" s="360"/>
      <c r="ALK189" s="360"/>
      <c r="ALL189" s="360"/>
      <c r="ALM189" s="360"/>
      <c r="ALN189" s="360"/>
      <c r="ALO189" s="360"/>
      <c r="ALP189" s="360"/>
      <c r="ALQ189" s="360"/>
      <c r="ALR189" s="360"/>
      <c r="ALS189" s="360"/>
      <c r="ALT189" s="360"/>
      <c r="ALU189" s="360"/>
      <c r="ALV189" s="360"/>
      <c r="ALW189" s="360"/>
      <c r="ALX189" s="360"/>
      <c r="ALY189" s="360"/>
      <c r="ALZ189" s="360"/>
      <c r="AMA189" s="360"/>
      <c r="AMB189" s="360"/>
      <c r="AMC189" s="360"/>
      <c r="AMD189" s="360"/>
      <c r="AME189" s="360"/>
      <c r="AMF189" s="360"/>
      <c r="AMG189" s="360"/>
      <c r="AMH189" s="360"/>
      <c r="AMI189" s="360"/>
      <c r="AMJ189" s="360"/>
      <c r="AMK189" s="360"/>
      <c r="AML189" s="360"/>
      <c r="AMM189" s="360"/>
      <c r="AMN189" s="360"/>
      <c r="AMO189" s="360"/>
      <c r="AMP189" s="360"/>
      <c r="AMQ189" s="360"/>
      <c r="AMR189" s="360"/>
      <c r="AMS189" s="360"/>
      <c r="AMT189" s="360"/>
      <c r="AMU189" s="360"/>
      <c r="AMV189" s="360"/>
      <c r="AMW189" s="360"/>
      <c r="AMX189" s="360"/>
    </row>
    <row r="190" spans="1:1038" s="373" customFormat="1" ht="18" customHeight="1">
      <c r="A190" s="359"/>
      <c r="B190" s="360"/>
      <c r="C190" s="360"/>
      <c r="D190" s="360"/>
      <c r="E190" s="360">
        <v>32</v>
      </c>
      <c r="F190" s="360">
        <v>1</v>
      </c>
      <c r="G190" s="285" t="str">
        <f t="shared" si="45"/>
        <v>32-1</v>
      </c>
      <c r="H190" s="361">
        <v>90</v>
      </c>
      <c r="I190" s="360">
        <v>94</v>
      </c>
      <c r="J190" s="360"/>
      <c r="K190" s="545" t="b">
        <f>IF(I191=1,IF(((VLOOKUP($G190,[1]Depth_Lookup!#REF!,9,FALSE))-(H190/100))=0,"Good",IF(((VLOOKUP($G190,[1]Depth_Lookup!$A$3:$J$550,9,FALSE))-(H190/100))&gt;0,"Too Short","Too Long")))</f>
        <v>0</v>
      </c>
      <c r="L190" s="171">
        <f>(VLOOKUP($G190,Depth_Lookup!$A$3:$J$410,10,FALSE))+(H190/100)</f>
        <v>72.600000000000009</v>
      </c>
      <c r="M190" s="171">
        <f>(VLOOKUP($G190,Depth_Lookup!$A$3:$J$410,10,FALSE))+(I190/100)</f>
        <v>72.64</v>
      </c>
      <c r="N190" s="362"/>
      <c r="O190" s="360"/>
      <c r="P190" s="360"/>
      <c r="Q190" s="360"/>
      <c r="R190" s="363" t="s">
        <v>2516</v>
      </c>
      <c r="S190" s="360"/>
      <c r="T190" s="360"/>
      <c r="U190" s="360"/>
      <c r="V190" s="360"/>
      <c r="W190" s="360"/>
      <c r="X190" s="364"/>
      <c r="Y190" s="360"/>
      <c r="Z190" s="360"/>
      <c r="AA190" s="360"/>
      <c r="AB190" s="360"/>
      <c r="AC190" s="360"/>
      <c r="AD190" s="360"/>
      <c r="AE190" s="365"/>
      <c r="AF190" s="363"/>
      <c r="AG190" s="366"/>
      <c r="AH190" s="360"/>
      <c r="AI190" s="367"/>
      <c r="AJ190" s="360"/>
      <c r="AK190" s="360"/>
      <c r="AL190" s="360"/>
      <c r="AM190" s="360"/>
      <c r="AN190" s="360"/>
      <c r="AO190" s="367"/>
      <c r="AP190" s="360"/>
      <c r="AQ190" s="360"/>
      <c r="AR190" s="360"/>
      <c r="AS190" s="360"/>
      <c r="AT190" s="360"/>
      <c r="AU190" s="367"/>
      <c r="AV190" s="360"/>
      <c r="AW190" s="360"/>
      <c r="AX190" s="360"/>
      <c r="AY190" s="360"/>
      <c r="AZ190" s="360"/>
      <c r="BA190" s="367"/>
      <c r="BB190" s="360"/>
      <c r="BC190" s="360"/>
      <c r="BD190" s="360"/>
      <c r="BE190" s="360"/>
      <c r="BF190" s="360"/>
      <c r="BG190" s="367"/>
      <c r="BH190" s="360"/>
      <c r="BI190" s="360"/>
      <c r="BJ190" s="360"/>
      <c r="BK190" s="360"/>
      <c r="BL190" s="360"/>
      <c r="BM190" s="367"/>
      <c r="BN190" s="360"/>
      <c r="BO190" s="360"/>
      <c r="BP190" s="360"/>
      <c r="BQ190" s="360"/>
      <c r="BR190" s="360"/>
      <c r="BS190" s="360"/>
      <c r="BT190" s="360"/>
      <c r="BU190" s="360"/>
      <c r="BV190" s="360"/>
      <c r="BW190" s="360"/>
      <c r="BX190" s="360"/>
      <c r="BY190" s="367"/>
      <c r="BZ190" s="360"/>
      <c r="CA190" s="360"/>
      <c r="CB190" s="360"/>
      <c r="CC190" s="360"/>
      <c r="CD190" s="360"/>
      <c r="CE190" s="360"/>
      <c r="CF190" s="360"/>
      <c r="CG190" s="368"/>
      <c r="CH190" s="369"/>
      <c r="CI190" s="369"/>
      <c r="CJ190" s="369"/>
      <c r="CK190" s="369"/>
      <c r="CL190" s="370"/>
      <c r="CM190" s="370"/>
      <c r="CN190" s="370"/>
      <c r="CO190" s="370"/>
      <c r="CP190" s="370"/>
      <c r="CQ190" s="370"/>
      <c r="CR190" s="370"/>
      <c r="CS190" s="370"/>
      <c r="CT190" s="370"/>
      <c r="CU190" s="370"/>
      <c r="CV190" s="370"/>
      <c r="CW190" s="370"/>
      <c r="CX190" s="370"/>
      <c r="CY190" s="370"/>
      <c r="CZ190" s="370"/>
      <c r="DA190" s="370"/>
      <c r="DB190" s="370"/>
      <c r="DC190" s="360"/>
      <c r="DD190" s="370"/>
      <c r="DE190" s="370"/>
      <c r="DF190" s="370"/>
      <c r="DG190" s="370"/>
      <c r="DH190" s="370"/>
      <c r="DI190" s="370"/>
      <c r="DJ190" s="370"/>
      <c r="DK190" s="371"/>
      <c r="DL190" s="368"/>
      <c r="DM190" s="370"/>
      <c r="DN190" s="370"/>
      <c r="DO190" s="372"/>
      <c r="DQ190" s="368"/>
      <c r="DR190" s="372"/>
      <c r="DS190" s="368"/>
      <c r="DT190" s="374"/>
      <c r="DU190" s="360"/>
      <c r="DV190" s="360"/>
      <c r="DW190" s="375"/>
      <c r="DX190" s="376"/>
      <c r="DY190" s="368"/>
      <c r="DZ190" s="368"/>
      <c r="EA190" s="368"/>
      <c r="EB190" s="360"/>
      <c r="EC190" s="104"/>
      <c r="ED190" s="229" t="s">
        <v>2517</v>
      </c>
      <c r="EE190" s="377"/>
      <c r="EF190" s="378"/>
      <c r="EG190" s="377"/>
      <c r="EH190" s="377"/>
      <c r="EI190" s="379"/>
      <c r="EJ190" s="377"/>
      <c r="EK190" s="379"/>
      <c r="EL190" s="377"/>
      <c r="EM190" s="377"/>
      <c r="EN190" s="377" t="s">
        <v>1448</v>
      </c>
      <c r="EO190" s="380">
        <v>1.7</v>
      </c>
      <c r="EP190" s="380"/>
      <c r="EQ190" s="380"/>
      <c r="ER190" s="380"/>
      <c r="ES190" s="380"/>
      <c r="ET190" s="380"/>
      <c r="EU190" s="380"/>
      <c r="EV190" s="381">
        <v>8</v>
      </c>
      <c r="EW190" s="381">
        <v>270</v>
      </c>
      <c r="EX190" s="381">
        <v>30</v>
      </c>
      <c r="EY190" s="381">
        <v>0</v>
      </c>
      <c r="EZ190" s="192">
        <f t="shared" si="46"/>
        <v>166.31892245058629</v>
      </c>
      <c r="FA190" s="192">
        <f t="shared" si="47"/>
        <v>166.31892245058629</v>
      </c>
      <c r="FB190" s="192">
        <f t="shared" si="48"/>
        <v>59.280811579743855</v>
      </c>
      <c r="FC190" s="192">
        <f t="shared" si="49"/>
        <v>256.31892245058629</v>
      </c>
      <c r="FD190" s="192">
        <f t="shared" si="50"/>
        <v>30.719188420256145</v>
      </c>
      <c r="FE190" s="193">
        <f t="shared" si="51"/>
        <v>346.31892245058629</v>
      </c>
      <c r="FF190" s="194">
        <f t="shared" si="52"/>
        <v>30.719188420256145</v>
      </c>
      <c r="FG190" s="377"/>
      <c r="FH190" s="377"/>
      <c r="FI190" s="778">
        <f t="shared" si="53"/>
        <v>1.7</v>
      </c>
      <c r="FJ190" s="779">
        <f t="shared" si="54"/>
        <v>30.719188420256145</v>
      </c>
      <c r="FK190" s="779">
        <f t="shared" si="55"/>
        <v>59.280811579743855</v>
      </c>
      <c r="FL190" s="780">
        <f t="shared" si="56"/>
        <v>1.0346453453209112</v>
      </c>
      <c r="FM190" s="169">
        <f t="shared" si="57"/>
        <v>0.85968124198929752</v>
      </c>
      <c r="FN190" s="783">
        <f t="shared" si="58"/>
        <v>1.4614581113818057</v>
      </c>
      <c r="FO190" s="360"/>
      <c r="FP190" s="360"/>
      <c r="FQ190" s="360"/>
      <c r="FR190" s="360"/>
      <c r="FS190" s="360"/>
      <c r="FT190" s="360"/>
      <c r="FU190" s="360"/>
      <c r="FV190" s="360"/>
      <c r="FW190" s="360"/>
      <c r="FX190" s="360"/>
      <c r="FY190" s="360"/>
      <c r="FZ190" s="360"/>
      <c r="GA190" s="360"/>
      <c r="GB190" s="360"/>
      <c r="GC190" s="360"/>
      <c r="GD190" s="360"/>
      <c r="GE190" s="360"/>
      <c r="GF190" s="360"/>
      <c r="GG190" s="360"/>
      <c r="GH190" s="360"/>
      <c r="GI190" s="360"/>
      <c r="GJ190" s="360"/>
      <c r="GK190" s="360"/>
      <c r="GL190" s="360"/>
      <c r="GM190" s="360"/>
      <c r="GN190" s="360"/>
      <c r="GO190" s="360"/>
      <c r="GP190" s="360"/>
      <c r="GQ190" s="360"/>
      <c r="GR190" s="360"/>
      <c r="GS190" s="360"/>
      <c r="GT190" s="360"/>
      <c r="GU190" s="360"/>
      <c r="GV190" s="360"/>
      <c r="GW190" s="360"/>
      <c r="GX190" s="360"/>
      <c r="GY190" s="360"/>
      <c r="GZ190" s="360"/>
      <c r="HA190" s="360"/>
      <c r="HB190" s="360"/>
      <c r="HC190" s="360"/>
      <c r="HD190" s="360"/>
      <c r="HE190" s="360"/>
      <c r="HF190" s="360"/>
      <c r="HG190" s="360"/>
      <c r="HH190" s="360"/>
      <c r="HI190" s="360"/>
      <c r="HJ190" s="360"/>
      <c r="HK190" s="360"/>
      <c r="HL190" s="360"/>
      <c r="HM190" s="360"/>
      <c r="HN190" s="360"/>
      <c r="HO190" s="360"/>
      <c r="HP190" s="360"/>
      <c r="HQ190" s="360"/>
      <c r="HR190" s="360"/>
      <c r="HS190" s="360"/>
      <c r="HT190" s="360"/>
      <c r="HU190" s="360"/>
      <c r="HV190" s="360"/>
      <c r="HW190" s="360"/>
      <c r="HX190" s="360"/>
      <c r="HY190" s="360"/>
      <c r="HZ190" s="360"/>
      <c r="IA190" s="360"/>
      <c r="IB190" s="360"/>
      <c r="IC190" s="360"/>
      <c r="ID190" s="360"/>
      <c r="IE190" s="360"/>
      <c r="IF190" s="360"/>
      <c r="IG190" s="360"/>
      <c r="IH190" s="360"/>
      <c r="II190" s="360"/>
      <c r="IJ190" s="360"/>
      <c r="IK190" s="360"/>
      <c r="IL190" s="360"/>
      <c r="IM190" s="360"/>
      <c r="IN190" s="360"/>
      <c r="IO190" s="360"/>
      <c r="IP190" s="360"/>
      <c r="IQ190" s="360"/>
      <c r="IR190" s="360"/>
      <c r="IS190" s="360"/>
      <c r="IT190" s="360"/>
      <c r="IU190" s="360"/>
      <c r="IV190" s="360"/>
      <c r="IW190" s="360"/>
      <c r="IX190" s="360"/>
      <c r="IY190" s="360"/>
      <c r="IZ190" s="360"/>
      <c r="JA190" s="360"/>
      <c r="JB190" s="360"/>
      <c r="JC190" s="360"/>
      <c r="JD190" s="360"/>
      <c r="JE190" s="360"/>
      <c r="JF190" s="360"/>
      <c r="JG190" s="360"/>
      <c r="JH190" s="360"/>
      <c r="JI190" s="360"/>
      <c r="JJ190" s="360"/>
      <c r="JK190" s="360"/>
      <c r="JL190" s="360"/>
      <c r="JM190" s="360"/>
      <c r="JN190" s="360"/>
      <c r="JO190" s="360"/>
      <c r="JP190" s="360"/>
      <c r="JQ190" s="360"/>
      <c r="JR190" s="360"/>
      <c r="JS190" s="360"/>
      <c r="JT190" s="360"/>
      <c r="JU190" s="360"/>
      <c r="JV190" s="360"/>
      <c r="JW190" s="360"/>
      <c r="JX190" s="360"/>
      <c r="JY190" s="360"/>
      <c r="JZ190" s="360"/>
      <c r="KA190" s="360"/>
      <c r="KB190" s="360"/>
      <c r="KC190" s="360"/>
      <c r="KD190" s="360"/>
      <c r="KE190" s="360"/>
      <c r="KF190" s="360"/>
      <c r="KG190" s="360"/>
      <c r="KH190" s="360"/>
      <c r="KI190" s="360"/>
      <c r="KJ190" s="360"/>
      <c r="KK190" s="360"/>
      <c r="KL190" s="360"/>
      <c r="KM190" s="360"/>
      <c r="KN190" s="360"/>
      <c r="KO190" s="360"/>
      <c r="KP190" s="360"/>
      <c r="KQ190" s="360"/>
      <c r="KR190" s="360"/>
      <c r="KS190" s="360"/>
      <c r="KT190" s="360"/>
      <c r="KU190" s="360"/>
      <c r="KV190" s="360"/>
      <c r="KW190" s="360"/>
      <c r="KX190" s="360"/>
      <c r="KY190" s="360"/>
      <c r="KZ190" s="360"/>
      <c r="LA190" s="360"/>
      <c r="LB190" s="360"/>
      <c r="LC190" s="360"/>
      <c r="LD190" s="360"/>
      <c r="LE190" s="360"/>
      <c r="LF190" s="360"/>
      <c r="LG190" s="360"/>
      <c r="LH190" s="360"/>
      <c r="LI190" s="360"/>
      <c r="LJ190" s="360"/>
      <c r="LK190" s="360"/>
      <c r="LL190" s="360"/>
      <c r="LM190" s="360"/>
      <c r="LN190" s="360"/>
      <c r="LO190" s="360"/>
      <c r="LP190" s="360"/>
      <c r="LQ190" s="360"/>
      <c r="LR190" s="360"/>
      <c r="LS190" s="360"/>
      <c r="LT190" s="360"/>
      <c r="LU190" s="360"/>
      <c r="LV190" s="360"/>
      <c r="LW190" s="360"/>
      <c r="LX190" s="360"/>
      <c r="LY190" s="360"/>
      <c r="LZ190" s="360"/>
      <c r="MA190" s="360"/>
      <c r="MB190" s="360"/>
      <c r="MC190" s="360"/>
      <c r="MD190" s="360"/>
      <c r="ME190" s="360"/>
      <c r="MF190" s="360"/>
      <c r="MG190" s="360"/>
      <c r="MH190" s="360"/>
      <c r="MI190" s="360"/>
      <c r="MJ190" s="360"/>
      <c r="MK190" s="360"/>
      <c r="ML190" s="360"/>
      <c r="MM190" s="360"/>
      <c r="MN190" s="360"/>
      <c r="MO190" s="360"/>
      <c r="MP190" s="360"/>
      <c r="MQ190" s="360"/>
      <c r="MR190" s="360"/>
      <c r="MS190" s="360"/>
      <c r="MT190" s="360"/>
      <c r="MU190" s="360"/>
      <c r="MV190" s="360"/>
      <c r="MW190" s="360"/>
      <c r="MX190" s="360"/>
      <c r="MY190" s="360"/>
      <c r="MZ190" s="360"/>
      <c r="NA190" s="360"/>
      <c r="NB190" s="360"/>
      <c r="NC190" s="360"/>
      <c r="ND190" s="360"/>
      <c r="NE190" s="360"/>
      <c r="NF190" s="360"/>
      <c r="NG190" s="360"/>
      <c r="NH190" s="360"/>
      <c r="NI190" s="360"/>
      <c r="NJ190" s="360"/>
      <c r="NK190" s="360"/>
      <c r="NL190" s="360"/>
      <c r="NM190" s="360"/>
      <c r="NN190" s="360"/>
      <c r="NO190" s="360"/>
      <c r="NP190" s="360"/>
      <c r="NQ190" s="360"/>
      <c r="NR190" s="360"/>
      <c r="NS190" s="360"/>
      <c r="NT190" s="360"/>
      <c r="NU190" s="360"/>
      <c r="NV190" s="360"/>
      <c r="NW190" s="360"/>
      <c r="NX190" s="360"/>
      <c r="NY190" s="360"/>
      <c r="NZ190" s="360"/>
      <c r="OA190" s="360"/>
      <c r="OB190" s="360"/>
      <c r="OC190" s="360"/>
      <c r="OD190" s="360"/>
      <c r="OE190" s="360"/>
      <c r="OF190" s="360"/>
      <c r="OG190" s="360"/>
      <c r="OH190" s="360"/>
      <c r="OI190" s="360"/>
      <c r="OJ190" s="360"/>
      <c r="OK190" s="360"/>
      <c r="OL190" s="360"/>
      <c r="OM190" s="360"/>
      <c r="ON190" s="360"/>
      <c r="OO190" s="360"/>
      <c r="OP190" s="360"/>
      <c r="OQ190" s="360"/>
      <c r="OR190" s="360"/>
      <c r="OS190" s="360"/>
      <c r="OT190" s="360"/>
      <c r="OU190" s="360"/>
      <c r="OV190" s="360"/>
      <c r="OW190" s="360"/>
      <c r="OX190" s="360"/>
      <c r="OY190" s="360"/>
      <c r="OZ190" s="360"/>
      <c r="PA190" s="360"/>
      <c r="PB190" s="360"/>
      <c r="PC190" s="360"/>
      <c r="PD190" s="360"/>
      <c r="PE190" s="360"/>
      <c r="PF190" s="360"/>
      <c r="PG190" s="360"/>
      <c r="PH190" s="360"/>
      <c r="PI190" s="360"/>
      <c r="PJ190" s="360"/>
      <c r="PK190" s="360"/>
      <c r="PL190" s="360"/>
      <c r="PM190" s="360"/>
      <c r="PN190" s="360"/>
      <c r="PO190" s="360"/>
      <c r="PP190" s="360"/>
      <c r="PQ190" s="360"/>
      <c r="PR190" s="360"/>
      <c r="PS190" s="360"/>
      <c r="PT190" s="360"/>
      <c r="PU190" s="360"/>
      <c r="PV190" s="360"/>
      <c r="PW190" s="360"/>
      <c r="PX190" s="360"/>
      <c r="PY190" s="360"/>
      <c r="PZ190" s="360"/>
      <c r="QA190" s="360"/>
      <c r="QB190" s="360"/>
      <c r="QC190" s="360"/>
      <c r="QD190" s="360"/>
      <c r="QE190" s="360"/>
      <c r="QF190" s="360"/>
      <c r="QG190" s="360"/>
      <c r="QH190" s="360"/>
      <c r="QI190" s="360"/>
      <c r="QJ190" s="360"/>
      <c r="QK190" s="360"/>
      <c r="QL190" s="360"/>
      <c r="QM190" s="360"/>
      <c r="QN190" s="360"/>
      <c r="QO190" s="360"/>
      <c r="QP190" s="360"/>
      <c r="QQ190" s="360"/>
      <c r="QR190" s="360"/>
      <c r="QS190" s="360"/>
      <c r="QT190" s="360"/>
      <c r="QU190" s="360"/>
      <c r="QV190" s="360"/>
      <c r="QW190" s="360"/>
      <c r="QX190" s="360"/>
      <c r="QY190" s="360"/>
      <c r="QZ190" s="360"/>
      <c r="RA190" s="360"/>
      <c r="RB190" s="360"/>
      <c r="RC190" s="360"/>
      <c r="RD190" s="360"/>
      <c r="RE190" s="360"/>
      <c r="RF190" s="360"/>
      <c r="RG190" s="360"/>
      <c r="RH190" s="360"/>
      <c r="RI190" s="360"/>
      <c r="RJ190" s="360"/>
      <c r="RK190" s="360"/>
      <c r="RL190" s="360"/>
      <c r="RM190" s="360"/>
      <c r="RN190" s="360"/>
      <c r="RO190" s="360"/>
      <c r="RP190" s="360"/>
      <c r="RQ190" s="360"/>
      <c r="RR190" s="360"/>
      <c r="RS190" s="360"/>
      <c r="RT190" s="360"/>
      <c r="RU190" s="360"/>
      <c r="RV190" s="360"/>
      <c r="RW190" s="360"/>
      <c r="RX190" s="360"/>
      <c r="RY190" s="360"/>
      <c r="RZ190" s="360"/>
      <c r="SA190" s="360"/>
      <c r="SB190" s="360"/>
      <c r="SC190" s="360"/>
      <c r="SD190" s="360"/>
      <c r="SE190" s="360"/>
      <c r="SF190" s="360"/>
      <c r="SG190" s="360"/>
      <c r="SH190" s="360"/>
      <c r="SI190" s="360"/>
      <c r="SJ190" s="360"/>
      <c r="SK190" s="360"/>
      <c r="SL190" s="360"/>
      <c r="SM190" s="360"/>
      <c r="SN190" s="360"/>
      <c r="SO190" s="360"/>
      <c r="SP190" s="360"/>
      <c r="SQ190" s="360"/>
      <c r="SR190" s="360"/>
      <c r="SS190" s="360"/>
      <c r="ST190" s="360"/>
      <c r="SU190" s="360"/>
      <c r="SV190" s="360"/>
      <c r="SW190" s="360"/>
      <c r="SX190" s="360"/>
      <c r="SY190" s="360"/>
      <c r="SZ190" s="360"/>
      <c r="TA190" s="360"/>
      <c r="TB190" s="360"/>
      <c r="TC190" s="360"/>
      <c r="TD190" s="360"/>
      <c r="TE190" s="360"/>
      <c r="TF190" s="360"/>
      <c r="TG190" s="360"/>
      <c r="TH190" s="360"/>
      <c r="TI190" s="360"/>
      <c r="TJ190" s="360"/>
      <c r="TK190" s="360"/>
      <c r="TL190" s="360"/>
      <c r="TM190" s="360"/>
      <c r="TN190" s="360"/>
      <c r="TO190" s="360"/>
      <c r="TP190" s="360"/>
      <c r="TQ190" s="360"/>
      <c r="TR190" s="360"/>
      <c r="TS190" s="360"/>
      <c r="TT190" s="360"/>
      <c r="TU190" s="360"/>
      <c r="TV190" s="360"/>
      <c r="TW190" s="360"/>
      <c r="TX190" s="360"/>
      <c r="TY190" s="360"/>
      <c r="TZ190" s="360"/>
      <c r="UA190" s="360"/>
      <c r="UB190" s="360"/>
      <c r="UC190" s="360"/>
      <c r="UD190" s="360"/>
      <c r="UE190" s="360"/>
      <c r="UF190" s="360"/>
      <c r="UG190" s="360"/>
      <c r="UH190" s="360"/>
      <c r="UI190" s="360"/>
      <c r="UJ190" s="360"/>
      <c r="UK190" s="360"/>
      <c r="UL190" s="360"/>
      <c r="UM190" s="360"/>
      <c r="UN190" s="360"/>
      <c r="UO190" s="360"/>
      <c r="UP190" s="360"/>
      <c r="UQ190" s="360"/>
      <c r="UR190" s="360"/>
      <c r="US190" s="360"/>
      <c r="UT190" s="360"/>
      <c r="UU190" s="360"/>
      <c r="UV190" s="360"/>
      <c r="UW190" s="360"/>
      <c r="UX190" s="360"/>
      <c r="UY190" s="360"/>
      <c r="UZ190" s="360"/>
      <c r="VA190" s="360"/>
      <c r="VB190" s="360"/>
      <c r="VC190" s="360"/>
      <c r="VD190" s="360"/>
      <c r="VE190" s="360"/>
      <c r="VF190" s="360"/>
      <c r="VG190" s="360"/>
      <c r="VH190" s="360"/>
      <c r="VI190" s="360"/>
      <c r="VJ190" s="360"/>
      <c r="VK190" s="360"/>
      <c r="VL190" s="360"/>
      <c r="VM190" s="360"/>
      <c r="VN190" s="360"/>
      <c r="VO190" s="360"/>
      <c r="VP190" s="360"/>
      <c r="VQ190" s="360"/>
      <c r="VR190" s="360"/>
      <c r="VS190" s="360"/>
      <c r="VT190" s="360"/>
      <c r="VU190" s="360"/>
      <c r="VV190" s="360"/>
      <c r="VW190" s="360"/>
      <c r="VX190" s="360"/>
      <c r="VY190" s="360"/>
      <c r="VZ190" s="360"/>
      <c r="WA190" s="360"/>
      <c r="WB190" s="360"/>
      <c r="WC190" s="360"/>
      <c r="WD190" s="360"/>
      <c r="WE190" s="360"/>
      <c r="WF190" s="360"/>
      <c r="WG190" s="360"/>
      <c r="WH190" s="360"/>
      <c r="WI190" s="360"/>
      <c r="WJ190" s="360"/>
      <c r="WK190" s="360"/>
      <c r="WL190" s="360"/>
      <c r="WM190" s="360"/>
      <c r="WN190" s="360"/>
      <c r="WO190" s="360"/>
      <c r="WP190" s="360"/>
      <c r="WQ190" s="360"/>
      <c r="WR190" s="360"/>
      <c r="WS190" s="360"/>
      <c r="WT190" s="360"/>
      <c r="WU190" s="360"/>
      <c r="WV190" s="360"/>
      <c r="WW190" s="360"/>
      <c r="WX190" s="360"/>
      <c r="WY190" s="360"/>
      <c r="WZ190" s="360"/>
      <c r="XA190" s="360"/>
      <c r="XB190" s="360"/>
      <c r="XC190" s="360"/>
      <c r="XD190" s="360"/>
      <c r="XE190" s="360"/>
      <c r="XF190" s="360"/>
      <c r="XG190" s="360"/>
      <c r="XH190" s="360"/>
      <c r="XI190" s="360"/>
      <c r="XJ190" s="360"/>
      <c r="XK190" s="360"/>
      <c r="XL190" s="360"/>
      <c r="XM190" s="360"/>
      <c r="XN190" s="360"/>
      <c r="XO190" s="360"/>
      <c r="XP190" s="360"/>
      <c r="XQ190" s="360"/>
      <c r="XR190" s="360"/>
      <c r="XS190" s="360"/>
      <c r="XT190" s="360"/>
      <c r="XU190" s="360"/>
      <c r="XV190" s="360"/>
      <c r="XW190" s="360"/>
      <c r="XX190" s="360"/>
      <c r="XY190" s="360"/>
      <c r="XZ190" s="360"/>
      <c r="YA190" s="360"/>
      <c r="YB190" s="360"/>
      <c r="YC190" s="360"/>
      <c r="YD190" s="360"/>
      <c r="YE190" s="360"/>
      <c r="YF190" s="360"/>
      <c r="YG190" s="360"/>
      <c r="YH190" s="360"/>
      <c r="YI190" s="360"/>
      <c r="YJ190" s="360"/>
      <c r="YK190" s="360"/>
      <c r="YL190" s="360"/>
      <c r="YM190" s="360"/>
      <c r="YN190" s="360"/>
      <c r="YO190" s="360"/>
      <c r="YP190" s="360"/>
      <c r="YQ190" s="360"/>
      <c r="YR190" s="360"/>
      <c r="YS190" s="360"/>
      <c r="YT190" s="360"/>
      <c r="YU190" s="360"/>
      <c r="YV190" s="360"/>
      <c r="YW190" s="360"/>
      <c r="YX190" s="360"/>
      <c r="YY190" s="360"/>
      <c r="YZ190" s="360"/>
      <c r="ZA190" s="360"/>
      <c r="ZB190" s="360"/>
      <c r="ZC190" s="360"/>
      <c r="ZD190" s="360"/>
      <c r="ZE190" s="360"/>
      <c r="ZF190" s="360"/>
      <c r="ZG190" s="360"/>
      <c r="ZH190" s="360"/>
      <c r="ZI190" s="360"/>
      <c r="ZJ190" s="360"/>
      <c r="ZK190" s="360"/>
      <c r="ZL190" s="360"/>
      <c r="ZM190" s="360"/>
      <c r="ZN190" s="360"/>
      <c r="ZO190" s="360"/>
      <c r="ZP190" s="360"/>
      <c r="ZQ190" s="360"/>
      <c r="ZR190" s="360"/>
      <c r="ZS190" s="360"/>
      <c r="ZT190" s="360"/>
      <c r="ZU190" s="360"/>
      <c r="ZV190" s="360"/>
      <c r="ZW190" s="360"/>
      <c r="ZX190" s="360"/>
      <c r="ZY190" s="360"/>
      <c r="ZZ190" s="360"/>
      <c r="AAA190" s="360"/>
      <c r="AAB190" s="360"/>
      <c r="AAC190" s="360"/>
      <c r="AAD190" s="360"/>
      <c r="AAE190" s="360"/>
      <c r="AAF190" s="360"/>
      <c r="AAG190" s="360"/>
      <c r="AAH190" s="360"/>
      <c r="AAI190" s="360"/>
      <c r="AAJ190" s="360"/>
      <c r="AAK190" s="360"/>
      <c r="AAL190" s="360"/>
      <c r="AAM190" s="360"/>
      <c r="AAN190" s="360"/>
      <c r="AAO190" s="360"/>
      <c r="AAP190" s="360"/>
      <c r="AAQ190" s="360"/>
      <c r="AAR190" s="360"/>
      <c r="AAS190" s="360"/>
      <c r="AAT190" s="360"/>
      <c r="AAU190" s="360"/>
      <c r="AAV190" s="360"/>
      <c r="AAW190" s="360"/>
      <c r="AAX190" s="360"/>
      <c r="AAY190" s="360"/>
      <c r="AAZ190" s="360"/>
      <c r="ABA190" s="360"/>
      <c r="ABB190" s="360"/>
      <c r="ABC190" s="360"/>
      <c r="ABD190" s="360"/>
      <c r="ABE190" s="360"/>
      <c r="ABF190" s="360"/>
      <c r="ABG190" s="360"/>
      <c r="ABH190" s="360"/>
      <c r="ABI190" s="360"/>
      <c r="ABJ190" s="360"/>
      <c r="ABK190" s="360"/>
      <c r="ABL190" s="360"/>
      <c r="ABM190" s="360"/>
      <c r="ABN190" s="360"/>
      <c r="ABO190" s="360"/>
      <c r="ABP190" s="360"/>
      <c r="ABQ190" s="360"/>
      <c r="ABR190" s="360"/>
      <c r="ABS190" s="360"/>
      <c r="ABT190" s="360"/>
      <c r="ABU190" s="360"/>
      <c r="ABV190" s="360"/>
      <c r="ABW190" s="360"/>
      <c r="ABX190" s="360"/>
      <c r="ABY190" s="360"/>
      <c r="ABZ190" s="360"/>
      <c r="ACA190" s="360"/>
      <c r="ACB190" s="360"/>
      <c r="ACC190" s="360"/>
      <c r="ACD190" s="360"/>
      <c r="ACE190" s="360"/>
      <c r="ACF190" s="360"/>
      <c r="ACG190" s="360"/>
      <c r="ACH190" s="360"/>
      <c r="ACI190" s="360"/>
      <c r="ACJ190" s="360"/>
      <c r="ACK190" s="360"/>
      <c r="ACL190" s="360"/>
      <c r="ACM190" s="360"/>
      <c r="ACN190" s="360"/>
      <c r="ACO190" s="360"/>
      <c r="ACP190" s="360"/>
      <c r="ACQ190" s="360"/>
      <c r="ACR190" s="360"/>
      <c r="ACS190" s="360"/>
      <c r="ACT190" s="360"/>
      <c r="ACU190" s="360"/>
      <c r="ACV190" s="360"/>
      <c r="ACW190" s="360"/>
      <c r="ACX190" s="360"/>
      <c r="ACY190" s="360"/>
      <c r="ACZ190" s="360"/>
      <c r="ADA190" s="360"/>
      <c r="ADB190" s="360"/>
      <c r="ADC190" s="360"/>
      <c r="ADD190" s="360"/>
      <c r="ADE190" s="360"/>
      <c r="ADF190" s="360"/>
      <c r="ADG190" s="360"/>
      <c r="ADH190" s="360"/>
      <c r="ADI190" s="360"/>
      <c r="ADJ190" s="360"/>
      <c r="ADK190" s="360"/>
      <c r="ADL190" s="360"/>
      <c r="ADM190" s="360"/>
      <c r="ADN190" s="360"/>
      <c r="ADO190" s="360"/>
      <c r="ADP190" s="360"/>
      <c r="ADQ190" s="360"/>
      <c r="ADR190" s="360"/>
      <c r="ADS190" s="360"/>
      <c r="ADT190" s="360"/>
      <c r="ADU190" s="360"/>
      <c r="ADV190" s="360"/>
      <c r="ADW190" s="360"/>
      <c r="ADX190" s="360"/>
      <c r="ADY190" s="360"/>
      <c r="ADZ190" s="360"/>
      <c r="AEA190" s="360"/>
      <c r="AEB190" s="360"/>
      <c r="AEC190" s="360"/>
      <c r="AED190" s="360"/>
      <c r="AEE190" s="360"/>
      <c r="AEF190" s="360"/>
      <c r="AEG190" s="360"/>
      <c r="AEH190" s="360"/>
      <c r="AEI190" s="360"/>
      <c r="AEJ190" s="360"/>
      <c r="AEK190" s="360"/>
      <c r="AEL190" s="360"/>
      <c r="AEM190" s="360"/>
      <c r="AEN190" s="360"/>
      <c r="AEO190" s="360"/>
      <c r="AEP190" s="360"/>
      <c r="AEQ190" s="360"/>
      <c r="AER190" s="360"/>
      <c r="AES190" s="360"/>
      <c r="AET190" s="360"/>
      <c r="AEU190" s="360"/>
      <c r="AEV190" s="360"/>
      <c r="AEW190" s="360"/>
      <c r="AEX190" s="360"/>
      <c r="AEY190" s="360"/>
      <c r="AEZ190" s="360"/>
      <c r="AFA190" s="360"/>
      <c r="AFB190" s="360"/>
      <c r="AFC190" s="360"/>
      <c r="AFD190" s="360"/>
      <c r="AFE190" s="360"/>
      <c r="AFF190" s="360"/>
      <c r="AFG190" s="360"/>
      <c r="AFH190" s="360"/>
      <c r="AFI190" s="360"/>
      <c r="AFJ190" s="360"/>
      <c r="AFK190" s="360"/>
      <c r="AFL190" s="360"/>
      <c r="AFM190" s="360"/>
      <c r="AFN190" s="360"/>
      <c r="AFO190" s="360"/>
      <c r="AFP190" s="360"/>
      <c r="AFQ190" s="360"/>
      <c r="AFR190" s="360"/>
      <c r="AFS190" s="360"/>
      <c r="AFT190" s="360"/>
      <c r="AFU190" s="360"/>
      <c r="AFV190" s="360"/>
      <c r="AFW190" s="360"/>
      <c r="AFX190" s="360"/>
      <c r="AFY190" s="360"/>
      <c r="AFZ190" s="360"/>
      <c r="AGA190" s="360"/>
      <c r="AGB190" s="360"/>
      <c r="AGC190" s="360"/>
      <c r="AGD190" s="360"/>
      <c r="AGE190" s="360"/>
      <c r="AGF190" s="360"/>
      <c r="AGG190" s="360"/>
      <c r="AGH190" s="360"/>
      <c r="AGI190" s="360"/>
      <c r="AGJ190" s="360"/>
      <c r="AGK190" s="360"/>
      <c r="AGL190" s="360"/>
      <c r="AGM190" s="360"/>
      <c r="AGN190" s="360"/>
      <c r="AGO190" s="360"/>
      <c r="AGP190" s="360"/>
      <c r="AGQ190" s="360"/>
      <c r="AGR190" s="360"/>
      <c r="AGS190" s="360"/>
      <c r="AGT190" s="360"/>
      <c r="AGU190" s="360"/>
      <c r="AGV190" s="360"/>
      <c r="AGW190" s="360"/>
      <c r="AGX190" s="360"/>
      <c r="AGY190" s="360"/>
      <c r="AGZ190" s="360"/>
      <c r="AHA190" s="360"/>
      <c r="AHB190" s="360"/>
      <c r="AHC190" s="360"/>
      <c r="AHD190" s="360"/>
      <c r="AHE190" s="360"/>
      <c r="AHF190" s="360"/>
      <c r="AHG190" s="360"/>
      <c r="AHH190" s="360"/>
      <c r="AHI190" s="360"/>
      <c r="AHJ190" s="360"/>
      <c r="AHK190" s="360"/>
      <c r="AHL190" s="360"/>
      <c r="AHM190" s="360"/>
      <c r="AHN190" s="360"/>
      <c r="AHO190" s="360"/>
      <c r="AHP190" s="360"/>
      <c r="AHQ190" s="360"/>
      <c r="AHR190" s="360"/>
      <c r="AHS190" s="360"/>
      <c r="AHT190" s="360"/>
      <c r="AHU190" s="360"/>
      <c r="AHV190" s="360"/>
      <c r="AHW190" s="360"/>
      <c r="AHX190" s="360"/>
      <c r="AHY190" s="360"/>
      <c r="AHZ190" s="360"/>
      <c r="AIA190" s="360"/>
      <c r="AIB190" s="360"/>
      <c r="AIC190" s="360"/>
      <c r="AID190" s="360"/>
      <c r="AIE190" s="360"/>
      <c r="AIF190" s="360"/>
      <c r="AIG190" s="360"/>
      <c r="AIH190" s="360"/>
      <c r="AII190" s="360"/>
      <c r="AIJ190" s="360"/>
      <c r="AIK190" s="360"/>
      <c r="AIL190" s="360"/>
      <c r="AIM190" s="360"/>
      <c r="AIN190" s="360"/>
      <c r="AIO190" s="360"/>
      <c r="AIP190" s="360"/>
      <c r="AIQ190" s="360"/>
      <c r="AIR190" s="360"/>
      <c r="AIS190" s="360"/>
      <c r="AIT190" s="360"/>
      <c r="AIU190" s="360"/>
      <c r="AIV190" s="360"/>
      <c r="AIW190" s="360"/>
      <c r="AIX190" s="360"/>
      <c r="AIY190" s="360"/>
      <c r="AIZ190" s="360"/>
      <c r="AJA190" s="360"/>
      <c r="AJB190" s="360"/>
      <c r="AJC190" s="360"/>
      <c r="AJD190" s="360"/>
      <c r="AJE190" s="360"/>
      <c r="AJF190" s="360"/>
      <c r="AJG190" s="360"/>
      <c r="AJH190" s="360"/>
      <c r="AJI190" s="360"/>
      <c r="AJJ190" s="360"/>
      <c r="AJK190" s="360"/>
      <c r="AJL190" s="360"/>
      <c r="AJM190" s="360"/>
      <c r="AJN190" s="360"/>
      <c r="AJO190" s="360"/>
      <c r="AJP190" s="360"/>
      <c r="AJQ190" s="360"/>
      <c r="AJR190" s="360"/>
      <c r="AJS190" s="360"/>
      <c r="AJT190" s="360"/>
      <c r="AJU190" s="360"/>
      <c r="AJV190" s="360"/>
      <c r="AJW190" s="360"/>
      <c r="AJX190" s="360"/>
      <c r="AJY190" s="360"/>
      <c r="AJZ190" s="360"/>
      <c r="AKA190" s="360"/>
      <c r="AKB190" s="360"/>
      <c r="AKC190" s="360"/>
      <c r="AKD190" s="360"/>
      <c r="AKE190" s="360"/>
      <c r="AKF190" s="360"/>
      <c r="AKG190" s="360"/>
      <c r="AKH190" s="360"/>
      <c r="AKI190" s="360"/>
      <c r="AKJ190" s="360"/>
      <c r="AKK190" s="360"/>
      <c r="AKL190" s="360"/>
      <c r="AKM190" s="360"/>
      <c r="AKN190" s="360"/>
      <c r="AKO190" s="360"/>
      <c r="AKP190" s="360"/>
      <c r="AKQ190" s="360"/>
      <c r="AKR190" s="360"/>
      <c r="AKS190" s="360"/>
      <c r="AKT190" s="360"/>
      <c r="AKU190" s="360"/>
      <c r="AKV190" s="360"/>
      <c r="AKW190" s="360"/>
      <c r="AKX190" s="360"/>
      <c r="AKY190" s="360"/>
      <c r="AKZ190" s="360"/>
      <c r="ALA190" s="360"/>
      <c r="ALB190" s="360"/>
      <c r="ALC190" s="360"/>
      <c r="ALD190" s="360"/>
      <c r="ALE190" s="360"/>
      <c r="ALF190" s="360"/>
      <c r="ALG190" s="360"/>
      <c r="ALH190" s="360"/>
      <c r="ALI190" s="360"/>
      <c r="ALJ190" s="360"/>
      <c r="ALK190" s="360"/>
      <c r="ALL190" s="360"/>
      <c r="ALM190" s="360"/>
      <c r="ALN190" s="360"/>
      <c r="ALO190" s="360"/>
      <c r="ALP190" s="360"/>
      <c r="ALQ190" s="360"/>
      <c r="ALR190" s="360"/>
      <c r="ALS190" s="360"/>
      <c r="ALT190" s="360"/>
      <c r="ALU190" s="360"/>
      <c r="ALV190" s="360"/>
      <c r="ALW190" s="360"/>
      <c r="ALX190" s="360"/>
      <c r="ALY190" s="360"/>
      <c r="ALZ190" s="360"/>
      <c r="AMA190" s="360"/>
      <c r="AMB190" s="360"/>
      <c r="AMC190" s="360"/>
      <c r="AMD190" s="360"/>
      <c r="AME190" s="360"/>
      <c r="AMF190" s="360"/>
      <c r="AMG190" s="360"/>
      <c r="AMH190" s="360"/>
      <c r="AMI190" s="360"/>
      <c r="AMJ190" s="360"/>
      <c r="AMK190" s="360"/>
      <c r="AML190" s="360"/>
      <c r="AMM190" s="360"/>
      <c r="AMN190" s="360"/>
      <c r="AMO190" s="360"/>
      <c r="AMP190" s="360"/>
      <c r="AMQ190" s="360"/>
      <c r="AMR190" s="360"/>
      <c r="AMS190" s="360"/>
      <c r="AMT190" s="360"/>
      <c r="AMU190" s="360"/>
      <c r="AMV190" s="360"/>
      <c r="AMW190" s="360"/>
      <c r="AMX190" s="360"/>
    </row>
    <row r="191" spans="1:1038" s="288" customFormat="1" ht="18" customHeight="1">
      <c r="A191" s="352" t="s">
        <v>1452</v>
      </c>
      <c r="B191" s="227" t="s">
        <v>1294</v>
      </c>
      <c r="C191" s="227"/>
      <c r="D191" s="227" t="s">
        <v>1279</v>
      </c>
      <c r="E191" s="292">
        <v>32</v>
      </c>
      <c r="F191" s="358">
        <v>3</v>
      </c>
      <c r="G191" s="285" t="str">
        <f t="shared" si="45"/>
        <v>32-3</v>
      </c>
      <c r="H191" s="330">
        <v>0</v>
      </c>
      <c r="I191" s="292">
        <v>66</v>
      </c>
      <c r="J191" s="104"/>
      <c r="K191" s="545" t="b">
        <f>IF(I192=1,IF(((VLOOKUP($G191,[1]Depth_Lookup!#REF!,9,FALSE))-(H191/100))=0,"Good",IF(((VLOOKUP($G191,[1]Depth_Lookup!$A$3:$J$550,9,FALSE))-(H191/100))&gt;0,"Too Short","Too Long")))</f>
        <v>0</v>
      </c>
      <c r="L191" s="171">
        <f>(VLOOKUP($G191,Depth_Lookup!$A$3:$J$410,10,FALSE))+(H191/100)</f>
        <v>73.319999999999993</v>
      </c>
      <c r="M191" s="171">
        <f>(VLOOKUP($G191,Depth_Lookup!$A$3:$J$410,10,FALSE))+(I191/100)</f>
        <v>73.97999999999999</v>
      </c>
      <c r="N191" s="230" t="s">
        <v>1566</v>
      </c>
      <c r="O191" s="227" t="s">
        <v>1303</v>
      </c>
      <c r="P191" s="227" t="s">
        <v>853</v>
      </c>
      <c r="Q191" s="227" t="s">
        <v>125</v>
      </c>
      <c r="R191" s="286" t="s">
        <v>1633</v>
      </c>
      <c r="S191" s="227" t="s">
        <v>94</v>
      </c>
      <c r="T191" s="227" t="s">
        <v>94</v>
      </c>
      <c r="U191" s="227" t="s">
        <v>95</v>
      </c>
      <c r="V191" s="227" t="s">
        <v>96</v>
      </c>
      <c r="W191" s="227" t="s">
        <v>102</v>
      </c>
      <c r="X191" s="287">
        <v>5</v>
      </c>
      <c r="Y191" s="227" t="s">
        <v>90</v>
      </c>
      <c r="Z191" s="227" t="s">
        <v>91</v>
      </c>
      <c r="AA191" s="227"/>
      <c r="AB191" s="227"/>
      <c r="AC191" s="227"/>
      <c r="AD191" s="227"/>
      <c r="AE191" s="233"/>
      <c r="AF191" s="286" t="e">
        <v>#N/A</v>
      </c>
      <c r="AG191" s="237"/>
      <c r="AH191" s="227"/>
      <c r="AI191" s="240">
        <v>79</v>
      </c>
      <c r="AJ191" s="227"/>
      <c r="AK191" s="227"/>
      <c r="AL191" s="227"/>
      <c r="AM191" s="227"/>
      <c r="AN191" s="227"/>
      <c r="AO191" s="240"/>
      <c r="AP191" s="227"/>
      <c r="AQ191" s="227"/>
      <c r="AR191" s="227"/>
      <c r="AS191" s="227"/>
      <c r="AT191" s="227"/>
      <c r="AU191" s="240"/>
      <c r="AV191" s="227"/>
      <c r="AW191" s="227"/>
      <c r="AX191" s="227"/>
      <c r="AY191" s="227"/>
      <c r="AZ191" s="227"/>
      <c r="BA191" s="240">
        <v>20</v>
      </c>
      <c r="BB191" s="227">
        <v>5</v>
      </c>
      <c r="BC191" s="227">
        <v>2</v>
      </c>
      <c r="BD191" s="227" t="s">
        <v>110</v>
      </c>
      <c r="BE191" s="227" t="s">
        <v>103</v>
      </c>
      <c r="BF191" s="227"/>
      <c r="BG191" s="240"/>
      <c r="BH191" s="227"/>
      <c r="BI191" s="227"/>
      <c r="BJ191" s="227"/>
      <c r="BK191" s="227"/>
      <c r="BL191" s="227"/>
      <c r="BM191" s="240">
        <v>1</v>
      </c>
      <c r="BN191" s="227">
        <v>1</v>
      </c>
      <c r="BO191" s="227">
        <v>0.5</v>
      </c>
      <c r="BP191" s="227" t="s">
        <v>110</v>
      </c>
      <c r="BQ191" s="227" t="s">
        <v>103</v>
      </c>
      <c r="BR191" s="227"/>
      <c r="BS191" s="227"/>
      <c r="BT191" s="227"/>
      <c r="BU191" s="227"/>
      <c r="BV191" s="227"/>
      <c r="BW191" s="227"/>
      <c r="BX191" s="227"/>
      <c r="BY191" s="240"/>
      <c r="BZ191" s="227"/>
      <c r="CA191" s="227"/>
      <c r="CB191" s="227"/>
      <c r="CC191" s="227"/>
      <c r="CD191" s="227"/>
      <c r="CE191" s="227"/>
      <c r="CF191" s="227"/>
      <c r="CG191" s="148"/>
      <c r="CH191" s="149" t="s">
        <v>1352</v>
      </c>
      <c r="CI191" s="149">
        <v>100</v>
      </c>
      <c r="CJ191" s="149" t="s">
        <v>514</v>
      </c>
      <c r="CK191" s="151"/>
      <c r="CL191" s="152"/>
      <c r="CM191" s="152"/>
      <c r="CN191" s="152"/>
      <c r="CO191" s="152"/>
      <c r="CP191" s="152"/>
      <c r="CQ191" s="152"/>
      <c r="CR191" s="152"/>
      <c r="CS191" s="152"/>
      <c r="CT191" s="152"/>
      <c r="CU191" s="152"/>
      <c r="CV191" s="152"/>
      <c r="CW191" s="152"/>
      <c r="CX191" s="152"/>
      <c r="CY191" s="152"/>
      <c r="CZ191" s="152"/>
      <c r="DA191" s="152"/>
      <c r="DB191" s="152">
        <v>65</v>
      </c>
      <c r="DC191" s="229"/>
      <c r="DD191" s="152"/>
      <c r="DE191" s="152"/>
      <c r="DF191" s="152"/>
      <c r="DG191" s="152"/>
      <c r="DH191" s="152"/>
      <c r="DI191" s="152"/>
      <c r="DJ191" s="152">
        <v>35</v>
      </c>
      <c r="DK191" s="208">
        <v>100</v>
      </c>
      <c r="DL191" s="148"/>
      <c r="DM191" s="152"/>
      <c r="DO191" s="153"/>
      <c r="DQ191" s="148"/>
      <c r="DR191" s="153"/>
      <c r="DS191" s="148"/>
      <c r="DT191" s="261" t="s">
        <v>1567</v>
      </c>
      <c r="DU191" s="229"/>
      <c r="DV191" s="229"/>
      <c r="DW191" s="290">
        <v>100</v>
      </c>
      <c r="DX191" s="291" t="e">
        <v>#N/A</v>
      </c>
      <c r="DY191" s="154" t="s">
        <v>1405</v>
      </c>
      <c r="DZ191" s="154" t="s">
        <v>1568</v>
      </c>
      <c r="EA191" s="154"/>
      <c r="EB191" s="229"/>
      <c r="EC191" s="292"/>
      <c r="ED191" s="229" t="s">
        <v>2517</v>
      </c>
      <c r="EE191" s="293"/>
      <c r="EF191" s="294"/>
      <c r="EG191" s="293"/>
      <c r="EH191" s="295"/>
      <c r="EI191" s="296" t="e">
        <f>VLOOKUP(EH191,definitions_list_mag!$Y$12:$Z$15,2,FALSE)</f>
        <v>#N/A</v>
      </c>
      <c r="EJ191" s="297"/>
      <c r="EK191" s="298" t="e">
        <f>VLOOKUP(EJ191,definitions_list_mag!$AT$3:$AU$5,2,FALSE)</f>
        <v>#N/A</v>
      </c>
      <c r="EL191" s="293"/>
      <c r="EM191" s="295"/>
      <c r="EN191" s="295"/>
      <c r="EO191" s="321"/>
      <c r="EP191" s="321"/>
      <c r="EQ191" s="321"/>
      <c r="ER191" s="321"/>
      <c r="ES191" s="321"/>
      <c r="ET191" s="321"/>
      <c r="EU191" s="321"/>
      <c r="EV191" s="322"/>
      <c r="EW191" s="322"/>
      <c r="EX191" s="322"/>
      <c r="EY191" s="322"/>
      <c r="EZ191" s="192" t="e">
        <f t="shared" si="46"/>
        <v>#DIV/0!</v>
      </c>
      <c r="FA191" s="192" t="e">
        <f t="shared" si="47"/>
        <v>#DIV/0!</v>
      </c>
      <c r="FB191" s="192" t="e">
        <f t="shared" si="48"/>
        <v>#DIV/0!</v>
      </c>
      <c r="FC191" s="192" t="e">
        <f t="shared" si="49"/>
        <v>#DIV/0!</v>
      </c>
      <c r="FD191" s="192" t="e">
        <f t="shared" si="50"/>
        <v>#DIV/0!</v>
      </c>
      <c r="FE191" s="193" t="e">
        <f t="shared" si="51"/>
        <v>#DIV/0!</v>
      </c>
      <c r="FF191" s="194" t="e">
        <f t="shared" si="52"/>
        <v>#DIV/0!</v>
      </c>
      <c r="FG191" s="297"/>
      <c r="FH191" s="295"/>
      <c r="FI191" s="778">
        <f t="shared" si="53"/>
        <v>0</v>
      </c>
      <c r="FJ191" s="779" t="e">
        <f t="shared" si="54"/>
        <v>#DIV/0!</v>
      </c>
      <c r="FK191" s="779" t="e">
        <f t="shared" si="55"/>
        <v>#DIV/0!</v>
      </c>
      <c r="FL191" s="780" t="e">
        <f t="shared" si="56"/>
        <v>#DIV/0!</v>
      </c>
      <c r="FM191" s="169" t="e">
        <f t="shared" si="57"/>
        <v>#DIV/0!</v>
      </c>
      <c r="FN191" s="783" t="e">
        <f t="shared" si="58"/>
        <v>#DIV/0!</v>
      </c>
      <c r="FO191" s="227"/>
      <c r="FP191" s="227"/>
      <c r="FQ191" s="227"/>
      <c r="FR191" s="227"/>
      <c r="FS191" s="227"/>
      <c r="FT191" s="227"/>
      <c r="FU191" s="227"/>
      <c r="FV191" s="227"/>
      <c r="FW191" s="227"/>
      <c r="FX191" s="227"/>
      <c r="FY191" s="227"/>
      <c r="FZ191" s="227"/>
      <c r="GA191" s="227"/>
      <c r="GB191" s="227"/>
      <c r="GC191" s="227"/>
      <c r="GD191" s="227"/>
      <c r="GE191" s="227"/>
      <c r="GF191" s="227"/>
      <c r="GG191" s="227"/>
      <c r="GH191" s="227"/>
      <c r="GI191" s="227"/>
      <c r="GJ191" s="227"/>
      <c r="GK191" s="227"/>
      <c r="GL191" s="227"/>
      <c r="GM191" s="227"/>
      <c r="GN191" s="227"/>
      <c r="GO191" s="227"/>
      <c r="GP191" s="227"/>
      <c r="GQ191" s="227"/>
      <c r="GR191" s="227"/>
      <c r="GS191" s="227"/>
      <c r="GT191" s="227"/>
      <c r="GU191" s="227"/>
      <c r="GV191" s="227"/>
      <c r="GW191" s="227"/>
      <c r="GX191" s="227"/>
      <c r="GY191" s="227"/>
      <c r="GZ191" s="227"/>
      <c r="HA191" s="227"/>
      <c r="HB191" s="227"/>
      <c r="HC191" s="227"/>
      <c r="HD191" s="227"/>
      <c r="HE191" s="227"/>
      <c r="HF191" s="227"/>
      <c r="HG191" s="227"/>
      <c r="HH191" s="227"/>
      <c r="HI191" s="227"/>
      <c r="HJ191" s="227"/>
      <c r="HK191" s="227"/>
      <c r="HL191" s="227"/>
      <c r="HM191" s="227"/>
      <c r="HN191" s="227"/>
      <c r="HO191" s="227"/>
      <c r="HP191" s="227"/>
      <c r="HQ191" s="227"/>
      <c r="HR191" s="227"/>
      <c r="HS191" s="227"/>
      <c r="HT191" s="227"/>
      <c r="HU191" s="227"/>
      <c r="HV191" s="227"/>
      <c r="HW191" s="227"/>
      <c r="HX191" s="227"/>
      <c r="HY191" s="227"/>
      <c r="HZ191" s="227"/>
      <c r="IA191" s="227"/>
      <c r="IB191" s="227"/>
      <c r="IC191" s="227"/>
      <c r="ID191" s="227"/>
      <c r="IE191" s="227"/>
      <c r="IF191" s="227"/>
      <c r="IG191" s="227"/>
      <c r="IH191" s="227"/>
      <c r="II191" s="227"/>
      <c r="IJ191" s="227"/>
      <c r="IK191" s="227"/>
      <c r="IL191" s="227"/>
      <c r="IM191" s="227"/>
      <c r="IN191" s="227"/>
      <c r="IO191" s="227"/>
      <c r="IP191" s="227"/>
      <c r="IQ191" s="227"/>
      <c r="IR191" s="227"/>
      <c r="IS191" s="227"/>
      <c r="IT191" s="227"/>
      <c r="IU191" s="227"/>
      <c r="IV191" s="227"/>
      <c r="IW191" s="227"/>
      <c r="IX191" s="227"/>
      <c r="IY191" s="227"/>
      <c r="IZ191" s="227"/>
      <c r="JA191" s="227"/>
      <c r="JB191" s="227"/>
      <c r="JC191" s="227"/>
      <c r="JD191" s="227"/>
      <c r="JE191" s="227"/>
      <c r="JF191" s="227"/>
      <c r="JG191" s="227"/>
      <c r="JH191" s="227"/>
      <c r="JI191" s="227"/>
      <c r="JJ191" s="227"/>
      <c r="JK191" s="227"/>
      <c r="JL191" s="227"/>
      <c r="JM191" s="227"/>
      <c r="JN191" s="227"/>
      <c r="JO191" s="227"/>
      <c r="JP191" s="227"/>
      <c r="JQ191" s="227"/>
      <c r="JR191" s="227"/>
      <c r="JS191" s="227"/>
      <c r="JT191" s="227"/>
      <c r="JU191" s="227"/>
      <c r="JV191" s="227"/>
      <c r="JW191" s="227"/>
      <c r="JX191" s="227"/>
      <c r="JY191" s="227"/>
      <c r="JZ191" s="227"/>
      <c r="KA191" s="227"/>
      <c r="KB191" s="227"/>
      <c r="KC191" s="227"/>
      <c r="KD191" s="227"/>
      <c r="KE191" s="227"/>
      <c r="KF191" s="227"/>
      <c r="KG191" s="227"/>
      <c r="KH191" s="227"/>
      <c r="KI191" s="227"/>
      <c r="KJ191" s="227"/>
      <c r="KK191" s="227"/>
      <c r="KL191" s="227"/>
      <c r="KM191" s="227"/>
      <c r="KN191" s="227"/>
      <c r="KO191" s="227"/>
      <c r="KP191" s="227"/>
      <c r="KQ191" s="227"/>
      <c r="KR191" s="227"/>
      <c r="KS191" s="227"/>
      <c r="KT191" s="227"/>
      <c r="KU191" s="227"/>
      <c r="KV191" s="227"/>
      <c r="KW191" s="227"/>
      <c r="KX191" s="227"/>
      <c r="KY191" s="227"/>
      <c r="KZ191" s="227"/>
      <c r="LA191" s="227"/>
      <c r="LB191" s="227"/>
      <c r="LC191" s="227"/>
      <c r="LD191" s="227"/>
      <c r="LE191" s="227"/>
      <c r="LF191" s="227"/>
      <c r="LG191" s="227"/>
      <c r="LH191" s="227"/>
      <c r="LI191" s="227"/>
      <c r="LJ191" s="227"/>
      <c r="LK191" s="227"/>
      <c r="LL191" s="227"/>
      <c r="LM191" s="227"/>
      <c r="LN191" s="227"/>
      <c r="LO191" s="227"/>
      <c r="LP191" s="227"/>
      <c r="LQ191" s="227"/>
      <c r="LR191" s="227"/>
      <c r="LS191" s="227"/>
      <c r="LT191" s="227"/>
      <c r="LU191" s="227"/>
      <c r="LV191" s="227"/>
      <c r="LW191" s="227"/>
      <c r="LX191" s="227"/>
      <c r="LY191" s="227"/>
      <c r="LZ191" s="227"/>
      <c r="MA191" s="227"/>
      <c r="MB191" s="227"/>
      <c r="MC191" s="227"/>
      <c r="MD191" s="227"/>
      <c r="ME191" s="227"/>
      <c r="MF191" s="227"/>
      <c r="MG191" s="227"/>
      <c r="MH191" s="227"/>
      <c r="MI191" s="227"/>
      <c r="MJ191" s="227"/>
      <c r="MK191" s="227"/>
      <c r="ML191" s="227"/>
      <c r="MM191" s="227"/>
      <c r="MN191" s="227"/>
      <c r="MO191" s="227"/>
      <c r="MP191" s="227"/>
      <c r="MQ191" s="227"/>
      <c r="MR191" s="227"/>
      <c r="MS191" s="227"/>
      <c r="MT191" s="227"/>
      <c r="MU191" s="227"/>
      <c r="MV191" s="227"/>
      <c r="MW191" s="227"/>
      <c r="MX191" s="227"/>
      <c r="MY191" s="227"/>
      <c r="MZ191" s="227"/>
      <c r="NA191" s="227"/>
      <c r="NB191" s="227"/>
      <c r="NC191" s="227"/>
      <c r="ND191" s="227"/>
      <c r="NE191" s="227"/>
      <c r="NF191" s="227"/>
      <c r="NG191" s="227"/>
      <c r="NH191" s="227"/>
      <c r="NI191" s="227"/>
      <c r="NJ191" s="227"/>
      <c r="NK191" s="227"/>
      <c r="NL191" s="227"/>
      <c r="NM191" s="227"/>
      <c r="NN191" s="227"/>
      <c r="NO191" s="227"/>
      <c r="NP191" s="227"/>
      <c r="NQ191" s="227"/>
      <c r="NR191" s="227"/>
      <c r="NS191" s="227"/>
      <c r="NT191" s="227"/>
      <c r="NU191" s="227"/>
      <c r="NV191" s="227"/>
      <c r="NW191" s="227"/>
      <c r="NX191" s="227"/>
      <c r="NY191" s="227"/>
      <c r="NZ191" s="227"/>
      <c r="OA191" s="227"/>
      <c r="OB191" s="227"/>
      <c r="OC191" s="227"/>
      <c r="OD191" s="227"/>
      <c r="OE191" s="227"/>
      <c r="OF191" s="227"/>
      <c r="OG191" s="227"/>
      <c r="OH191" s="227"/>
      <c r="OI191" s="227"/>
      <c r="OJ191" s="227"/>
      <c r="OK191" s="227"/>
      <c r="OL191" s="227"/>
      <c r="OM191" s="227"/>
      <c r="ON191" s="227"/>
      <c r="OO191" s="227"/>
      <c r="OP191" s="227"/>
      <c r="OQ191" s="227"/>
      <c r="OR191" s="227"/>
      <c r="OS191" s="227"/>
      <c r="OT191" s="227"/>
      <c r="OU191" s="227"/>
      <c r="OV191" s="227"/>
      <c r="OW191" s="227"/>
      <c r="OX191" s="227"/>
      <c r="OY191" s="227"/>
      <c r="OZ191" s="227"/>
      <c r="PA191" s="227"/>
      <c r="PB191" s="227"/>
      <c r="PC191" s="227"/>
      <c r="PD191" s="227"/>
      <c r="PE191" s="227"/>
      <c r="PF191" s="227"/>
      <c r="PG191" s="227"/>
      <c r="PH191" s="227"/>
      <c r="PI191" s="227"/>
      <c r="PJ191" s="227"/>
      <c r="PK191" s="227"/>
      <c r="PL191" s="227"/>
      <c r="PM191" s="227"/>
      <c r="PN191" s="227"/>
      <c r="PO191" s="227"/>
      <c r="PP191" s="227"/>
      <c r="PQ191" s="227"/>
      <c r="PR191" s="227"/>
      <c r="PS191" s="227"/>
      <c r="PT191" s="227"/>
      <c r="PU191" s="227"/>
      <c r="PV191" s="227"/>
      <c r="PW191" s="227"/>
      <c r="PX191" s="227"/>
      <c r="PY191" s="227"/>
      <c r="PZ191" s="227"/>
      <c r="QA191" s="227"/>
      <c r="QB191" s="227"/>
      <c r="QC191" s="227"/>
      <c r="QD191" s="227"/>
      <c r="QE191" s="227"/>
      <c r="QF191" s="227"/>
      <c r="QG191" s="227"/>
      <c r="QH191" s="227"/>
      <c r="QI191" s="227"/>
      <c r="QJ191" s="227"/>
      <c r="QK191" s="227"/>
      <c r="QL191" s="227"/>
      <c r="QM191" s="227"/>
      <c r="QN191" s="227"/>
      <c r="QO191" s="227"/>
      <c r="QP191" s="227"/>
      <c r="QQ191" s="227"/>
      <c r="QR191" s="227"/>
      <c r="QS191" s="227"/>
      <c r="QT191" s="227"/>
      <c r="QU191" s="227"/>
      <c r="QV191" s="227"/>
      <c r="QW191" s="227"/>
      <c r="QX191" s="227"/>
      <c r="QY191" s="227"/>
      <c r="QZ191" s="227"/>
      <c r="RA191" s="227"/>
      <c r="RB191" s="227"/>
      <c r="RC191" s="227"/>
      <c r="RD191" s="227"/>
      <c r="RE191" s="227"/>
      <c r="RF191" s="227"/>
      <c r="RG191" s="227"/>
      <c r="RH191" s="227"/>
      <c r="RI191" s="227"/>
      <c r="RJ191" s="227"/>
      <c r="RK191" s="227"/>
      <c r="RL191" s="227"/>
      <c r="RM191" s="227"/>
      <c r="RN191" s="227"/>
      <c r="RO191" s="227"/>
      <c r="RP191" s="227"/>
      <c r="RQ191" s="227"/>
      <c r="RR191" s="227"/>
      <c r="RS191" s="227"/>
      <c r="RT191" s="227"/>
      <c r="RU191" s="227"/>
      <c r="RV191" s="227"/>
      <c r="RW191" s="227"/>
      <c r="RX191" s="227"/>
      <c r="RY191" s="227"/>
      <c r="RZ191" s="227"/>
      <c r="SA191" s="227"/>
      <c r="SB191" s="227"/>
      <c r="SC191" s="227"/>
      <c r="SD191" s="227"/>
      <c r="SE191" s="227"/>
      <c r="SF191" s="227"/>
      <c r="SG191" s="227"/>
      <c r="SH191" s="227"/>
      <c r="SI191" s="227"/>
      <c r="SJ191" s="227"/>
      <c r="SK191" s="227"/>
      <c r="SL191" s="227"/>
      <c r="SM191" s="227"/>
      <c r="SN191" s="227"/>
      <c r="SO191" s="227"/>
      <c r="SP191" s="227"/>
      <c r="SQ191" s="227"/>
      <c r="SR191" s="227"/>
      <c r="SS191" s="227"/>
      <c r="ST191" s="227"/>
      <c r="SU191" s="227"/>
      <c r="SV191" s="227"/>
      <c r="SW191" s="227"/>
      <c r="SX191" s="227"/>
      <c r="SY191" s="227"/>
      <c r="SZ191" s="227"/>
      <c r="TA191" s="227"/>
      <c r="TB191" s="227"/>
      <c r="TC191" s="227"/>
      <c r="TD191" s="227"/>
      <c r="TE191" s="227"/>
      <c r="TF191" s="227"/>
      <c r="TG191" s="227"/>
      <c r="TH191" s="227"/>
      <c r="TI191" s="227"/>
      <c r="TJ191" s="227"/>
      <c r="TK191" s="227"/>
      <c r="TL191" s="227"/>
      <c r="TM191" s="227"/>
      <c r="TN191" s="227"/>
      <c r="TO191" s="227"/>
      <c r="TP191" s="227"/>
      <c r="TQ191" s="227"/>
      <c r="TR191" s="227"/>
      <c r="TS191" s="227"/>
      <c r="TT191" s="227"/>
      <c r="TU191" s="227"/>
      <c r="TV191" s="227"/>
      <c r="TW191" s="227"/>
      <c r="TX191" s="227"/>
      <c r="TY191" s="227"/>
      <c r="TZ191" s="227"/>
      <c r="UA191" s="227"/>
      <c r="UB191" s="227"/>
      <c r="UC191" s="227"/>
      <c r="UD191" s="227"/>
      <c r="UE191" s="227"/>
      <c r="UF191" s="227"/>
      <c r="UG191" s="227"/>
      <c r="UH191" s="227"/>
      <c r="UI191" s="227"/>
      <c r="UJ191" s="227"/>
      <c r="UK191" s="227"/>
      <c r="UL191" s="227"/>
      <c r="UM191" s="227"/>
      <c r="UN191" s="227"/>
      <c r="UO191" s="227"/>
      <c r="UP191" s="227"/>
      <c r="UQ191" s="227"/>
      <c r="UR191" s="227"/>
      <c r="US191" s="227"/>
      <c r="UT191" s="227"/>
      <c r="UU191" s="227"/>
      <c r="UV191" s="227"/>
      <c r="UW191" s="227"/>
      <c r="UX191" s="227"/>
      <c r="UY191" s="227"/>
      <c r="UZ191" s="227"/>
      <c r="VA191" s="227"/>
      <c r="VB191" s="227"/>
      <c r="VC191" s="227"/>
      <c r="VD191" s="227"/>
      <c r="VE191" s="227"/>
      <c r="VF191" s="227"/>
      <c r="VG191" s="227"/>
      <c r="VH191" s="227"/>
      <c r="VI191" s="227"/>
      <c r="VJ191" s="227"/>
      <c r="VK191" s="227"/>
      <c r="VL191" s="227"/>
      <c r="VM191" s="227"/>
      <c r="VN191" s="227"/>
      <c r="VO191" s="227"/>
      <c r="VP191" s="227"/>
      <c r="VQ191" s="227"/>
      <c r="VR191" s="227"/>
      <c r="VS191" s="227"/>
      <c r="VT191" s="227"/>
      <c r="VU191" s="227"/>
      <c r="VV191" s="227"/>
      <c r="VW191" s="227"/>
      <c r="VX191" s="227"/>
      <c r="VY191" s="227"/>
      <c r="VZ191" s="227"/>
      <c r="WA191" s="227"/>
      <c r="WB191" s="227"/>
      <c r="WC191" s="227"/>
      <c r="WD191" s="227"/>
      <c r="WE191" s="227"/>
      <c r="WF191" s="227"/>
      <c r="WG191" s="227"/>
      <c r="WH191" s="227"/>
      <c r="WI191" s="227"/>
      <c r="WJ191" s="227"/>
      <c r="WK191" s="227"/>
      <c r="WL191" s="227"/>
      <c r="WM191" s="227"/>
      <c r="WN191" s="227"/>
      <c r="WO191" s="227"/>
      <c r="WP191" s="227"/>
      <c r="WQ191" s="227"/>
      <c r="WR191" s="227"/>
      <c r="WS191" s="227"/>
      <c r="WT191" s="227"/>
      <c r="WU191" s="227"/>
      <c r="WV191" s="227"/>
      <c r="WW191" s="227"/>
      <c r="WX191" s="227"/>
      <c r="WY191" s="227"/>
      <c r="WZ191" s="227"/>
      <c r="XA191" s="227"/>
      <c r="XB191" s="227"/>
      <c r="XC191" s="227"/>
      <c r="XD191" s="227"/>
      <c r="XE191" s="227"/>
      <c r="XF191" s="227"/>
      <c r="XG191" s="227"/>
      <c r="XH191" s="227"/>
      <c r="XI191" s="227"/>
      <c r="XJ191" s="227"/>
      <c r="XK191" s="227"/>
      <c r="XL191" s="227"/>
      <c r="XM191" s="227"/>
      <c r="XN191" s="227"/>
      <c r="XO191" s="227"/>
      <c r="XP191" s="227"/>
      <c r="XQ191" s="227"/>
      <c r="XR191" s="227"/>
      <c r="XS191" s="227"/>
      <c r="XT191" s="227"/>
      <c r="XU191" s="227"/>
      <c r="XV191" s="227"/>
      <c r="XW191" s="227"/>
      <c r="XX191" s="227"/>
      <c r="XY191" s="227"/>
      <c r="XZ191" s="227"/>
      <c r="YA191" s="227"/>
      <c r="YB191" s="227"/>
      <c r="YC191" s="227"/>
      <c r="YD191" s="227"/>
      <c r="YE191" s="227"/>
      <c r="YF191" s="227"/>
      <c r="YG191" s="227"/>
      <c r="YH191" s="227"/>
      <c r="YI191" s="227"/>
      <c r="YJ191" s="227"/>
      <c r="YK191" s="227"/>
      <c r="YL191" s="227"/>
      <c r="YM191" s="227"/>
      <c r="YN191" s="227"/>
      <c r="YO191" s="227"/>
      <c r="YP191" s="227"/>
      <c r="YQ191" s="227"/>
      <c r="YR191" s="227"/>
      <c r="YS191" s="227"/>
      <c r="YT191" s="227"/>
      <c r="YU191" s="227"/>
      <c r="YV191" s="227"/>
      <c r="YW191" s="227"/>
      <c r="YX191" s="227"/>
      <c r="YY191" s="227"/>
      <c r="YZ191" s="227"/>
      <c r="ZA191" s="227"/>
      <c r="ZB191" s="227"/>
      <c r="ZC191" s="227"/>
      <c r="ZD191" s="227"/>
      <c r="ZE191" s="227"/>
      <c r="ZF191" s="227"/>
      <c r="ZG191" s="227"/>
      <c r="ZH191" s="227"/>
      <c r="ZI191" s="227"/>
      <c r="ZJ191" s="227"/>
      <c r="ZK191" s="227"/>
      <c r="ZL191" s="227"/>
      <c r="ZM191" s="227"/>
      <c r="ZN191" s="227"/>
      <c r="ZO191" s="227"/>
      <c r="ZP191" s="227"/>
      <c r="ZQ191" s="227"/>
      <c r="ZR191" s="227"/>
      <c r="ZS191" s="227"/>
      <c r="ZT191" s="227"/>
      <c r="ZU191" s="227"/>
      <c r="ZV191" s="227"/>
      <c r="ZW191" s="227"/>
      <c r="ZX191" s="227"/>
      <c r="ZY191" s="227"/>
      <c r="ZZ191" s="227"/>
      <c r="AAA191" s="227"/>
      <c r="AAB191" s="227"/>
      <c r="AAC191" s="227"/>
      <c r="AAD191" s="227"/>
      <c r="AAE191" s="227"/>
      <c r="AAF191" s="227"/>
      <c r="AAG191" s="227"/>
      <c r="AAH191" s="227"/>
      <c r="AAI191" s="227"/>
      <c r="AAJ191" s="227"/>
      <c r="AAK191" s="227"/>
      <c r="AAL191" s="227"/>
      <c r="AAM191" s="227"/>
      <c r="AAN191" s="227"/>
      <c r="AAO191" s="227"/>
      <c r="AAP191" s="227"/>
      <c r="AAQ191" s="227"/>
      <c r="AAR191" s="227"/>
      <c r="AAS191" s="227"/>
      <c r="AAT191" s="227"/>
      <c r="AAU191" s="227"/>
      <c r="AAV191" s="227"/>
      <c r="AAW191" s="227"/>
      <c r="AAX191" s="227"/>
      <c r="AAY191" s="227"/>
      <c r="AAZ191" s="227"/>
      <c r="ABA191" s="227"/>
      <c r="ABB191" s="227"/>
      <c r="ABC191" s="227"/>
      <c r="ABD191" s="227"/>
      <c r="ABE191" s="227"/>
      <c r="ABF191" s="227"/>
      <c r="ABG191" s="227"/>
      <c r="ABH191" s="227"/>
      <c r="ABI191" s="227"/>
      <c r="ABJ191" s="227"/>
      <c r="ABK191" s="227"/>
      <c r="ABL191" s="227"/>
      <c r="ABM191" s="227"/>
      <c r="ABN191" s="227"/>
      <c r="ABO191" s="227"/>
      <c r="ABP191" s="227"/>
      <c r="ABQ191" s="227"/>
      <c r="ABR191" s="227"/>
      <c r="ABS191" s="227"/>
      <c r="ABT191" s="227"/>
      <c r="ABU191" s="227"/>
      <c r="ABV191" s="227"/>
      <c r="ABW191" s="227"/>
      <c r="ABX191" s="227"/>
      <c r="ABY191" s="227"/>
      <c r="ABZ191" s="227"/>
      <c r="ACA191" s="227"/>
      <c r="ACB191" s="227"/>
      <c r="ACC191" s="227"/>
      <c r="ACD191" s="227"/>
      <c r="ACE191" s="227"/>
      <c r="ACF191" s="227"/>
      <c r="ACG191" s="227"/>
      <c r="ACH191" s="227"/>
      <c r="ACI191" s="227"/>
      <c r="ACJ191" s="227"/>
      <c r="ACK191" s="227"/>
      <c r="ACL191" s="227"/>
      <c r="ACM191" s="227"/>
      <c r="ACN191" s="227"/>
      <c r="ACO191" s="227"/>
      <c r="ACP191" s="227"/>
      <c r="ACQ191" s="227"/>
      <c r="ACR191" s="227"/>
      <c r="ACS191" s="227"/>
      <c r="ACT191" s="227"/>
      <c r="ACU191" s="227"/>
      <c r="ACV191" s="227"/>
      <c r="ACW191" s="227"/>
      <c r="ACX191" s="227"/>
      <c r="ACY191" s="227"/>
      <c r="ACZ191" s="227"/>
      <c r="ADA191" s="227"/>
      <c r="ADB191" s="227"/>
      <c r="ADC191" s="227"/>
      <c r="ADD191" s="227"/>
      <c r="ADE191" s="227"/>
      <c r="ADF191" s="227"/>
      <c r="ADG191" s="227"/>
      <c r="ADH191" s="227"/>
      <c r="ADI191" s="227"/>
      <c r="ADJ191" s="227"/>
      <c r="ADK191" s="227"/>
      <c r="ADL191" s="227"/>
      <c r="ADM191" s="227"/>
      <c r="ADN191" s="227"/>
      <c r="ADO191" s="227"/>
      <c r="ADP191" s="227"/>
      <c r="ADQ191" s="227"/>
      <c r="ADR191" s="227"/>
      <c r="ADS191" s="227"/>
      <c r="ADT191" s="227"/>
      <c r="ADU191" s="227"/>
      <c r="ADV191" s="227"/>
      <c r="ADW191" s="227"/>
      <c r="ADX191" s="227"/>
      <c r="ADY191" s="227"/>
      <c r="ADZ191" s="227"/>
      <c r="AEA191" s="227"/>
      <c r="AEB191" s="227"/>
      <c r="AEC191" s="227"/>
      <c r="AED191" s="227"/>
      <c r="AEE191" s="227"/>
      <c r="AEF191" s="227"/>
      <c r="AEG191" s="227"/>
      <c r="AEH191" s="227"/>
      <c r="AEI191" s="227"/>
      <c r="AEJ191" s="227"/>
      <c r="AEK191" s="227"/>
      <c r="AEL191" s="227"/>
      <c r="AEM191" s="227"/>
      <c r="AEN191" s="227"/>
      <c r="AEO191" s="227"/>
      <c r="AEP191" s="227"/>
      <c r="AEQ191" s="227"/>
      <c r="AER191" s="227"/>
      <c r="AES191" s="227"/>
      <c r="AET191" s="227"/>
      <c r="AEU191" s="227"/>
      <c r="AEV191" s="227"/>
      <c r="AEW191" s="227"/>
      <c r="AEX191" s="227"/>
      <c r="AEY191" s="227"/>
      <c r="AEZ191" s="227"/>
      <c r="AFA191" s="227"/>
      <c r="AFB191" s="227"/>
      <c r="AFC191" s="227"/>
      <c r="AFD191" s="227"/>
      <c r="AFE191" s="227"/>
      <c r="AFF191" s="227"/>
      <c r="AFG191" s="227"/>
      <c r="AFH191" s="227"/>
      <c r="AFI191" s="227"/>
      <c r="AFJ191" s="227"/>
      <c r="AFK191" s="227"/>
      <c r="AFL191" s="227"/>
      <c r="AFM191" s="227"/>
      <c r="AFN191" s="227"/>
      <c r="AFO191" s="227"/>
      <c r="AFP191" s="227"/>
      <c r="AFQ191" s="227"/>
      <c r="AFR191" s="227"/>
      <c r="AFS191" s="227"/>
      <c r="AFT191" s="227"/>
      <c r="AFU191" s="227"/>
      <c r="AFV191" s="227"/>
      <c r="AFW191" s="227"/>
      <c r="AFX191" s="227"/>
      <c r="AFY191" s="227"/>
      <c r="AFZ191" s="227"/>
      <c r="AGA191" s="227"/>
      <c r="AGB191" s="227"/>
      <c r="AGC191" s="227"/>
      <c r="AGD191" s="227"/>
      <c r="AGE191" s="227"/>
      <c r="AGF191" s="227"/>
      <c r="AGG191" s="227"/>
      <c r="AGH191" s="227"/>
      <c r="AGI191" s="227"/>
      <c r="AGJ191" s="227"/>
      <c r="AGK191" s="227"/>
      <c r="AGL191" s="227"/>
      <c r="AGM191" s="227"/>
      <c r="AGN191" s="227"/>
      <c r="AGO191" s="227"/>
      <c r="AGP191" s="227"/>
      <c r="AGQ191" s="227"/>
      <c r="AGR191" s="227"/>
      <c r="AGS191" s="227"/>
      <c r="AGT191" s="227"/>
      <c r="AGU191" s="227"/>
      <c r="AGV191" s="227"/>
      <c r="AGW191" s="227"/>
      <c r="AGX191" s="227"/>
      <c r="AGY191" s="227"/>
      <c r="AGZ191" s="227"/>
      <c r="AHA191" s="227"/>
      <c r="AHB191" s="227"/>
      <c r="AHC191" s="227"/>
      <c r="AHD191" s="227"/>
      <c r="AHE191" s="227"/>
      <c r="AHF191" s="227"/>
      <c r="AHG191" s="227"/>
      <c r="AHH191" s="227"/>
      <c r="AHI191" s="227"/>
      <c r="AHJ191" s="227"/>
      <c r="AHK191" s="227"/>
      <c r="AHL191" s="227"/>
      <c r="AHM191" s="227"/>
      <c r="AHN191" s="227"/>
      <c r="AHO191" s="227"/>
      <c r="AHP191" s="227"/>
      <c r="AHQ191" s="227"/>
      <c r="AHR191" s="227"/>
      <c r="AHS191" s="227"/>
      <c r="AHT191" s="227"/>
      <c r="AHU191" s="227"/>
      <c r="AHV191" s="227"/>
      <c r="AHW191" s="227"/>
      <c r="AHX191" s="227"/>
      <c r="AHY191" s="227"/>
      <c r="AHZ191" s="227"/>
      <c r="AIA191" s="227"/>
      <c r="AIB191" s="227"/>
      <c r="AIC191" s="227"/>
      <c r="AID191" s="227"/>
      <c r="AIE191" s="227"/>
      <c r="AIF191" s="227"/>
      <c r="AIG191" s="227"/>
      <c r="AIH191" s="227"/>
      <c r="AII191" s="227"/>
      <c r="AIJ191" s="227"/>
      <c r="AIK191" s="227"/>
      <c r="AIL191" s="227"/>
      <c r="AIM191" s="227"/>
      <c r="AIN191" s="227"/>
      <c r="AIO191" s="227"/>
      <c r="AIP191" s="227"/>
      <c r="AIQ191" s="227"/>
      <c r="AIR191" s="227"/>
      <c r="AIS191" s="227"/>
      <c r="AIT191" s="227"/>
      <c r="AIU191" s="227"/>
      <c r="AIV191" s="227"/>
      <c r="AIW191" s="227"/>
      <c r="AIX191" s="227"/>
      <c r="AIY191" s="227"/>
      <c r="AIZ191" s="227"/>
      <c r="AJA191" s="227"/>
      <c r="AJB191" s="227"/>
      <c r="AJC191" s="227"/>
      <c r="AJD191" s="227"/>
      <c r="AJE191" s="227"/>
      <c r="AJF191" s="227"/>
      <c r="AJG191" s="227"/>
      <c r="AJH191" s="227"/>
      <c r="AJI191" s="227"/>
      <c r="AJJ191" s="227"/>
      <c r="AJK191" s="227"/>
      <c r="AJL191" s="227"/>
      <c r="AJM191" s="227"/>
      <c r="AJN191" s="227"/>
      <c r="AJO191" s="227"/>
      <c r="AJP191" s="227"/>
      <c r="AJQ191" s="227"/>
      <c r="AJR191" s="227"/>
      <c r="AJS191" s="227"/>
      <c r="AJT191" s="227"/>
      <c r="AJU191" s="227"/>
      <c r="AJV191" s="227"/>
      <c r="AJW191" s="227"/>
      <c r="AJX191" s="227"/>
      <c r="AJY191" s="227"/>
      <c r="AJZ191" s="227"/>
      <c r="AKA191" s="227"/>
      <c r="AKB191" s="227"/>
      <c r="AKC191" s="227"/>
      <c r="AKD191" s="227"/>
      <c r="AKE191" s="227"/>
      <c r="AKF191" s="227"/>
      <c r="AKG191" s="227"/>
      <c r="AKH191" s="227"/>
      <c r="AKI191" s="227"/>
      <c r="AKJ191" s="227"/>
      <c r="AKK191" s="227"/>
      <c r="AKL191" s="227"/>
      <c r="AKM191" s="227"/>
      <c r="AKN191" s="227"/>
      <c r="AKO191" s="227"/>
      <c r="AKP191" s="227"/>
      <c r="AKQ191" s="227"/>
      <c r="AKR191" s="227"/>
      <c r="AKS191" s="227"/>
      <c r="AKT191" s="227"/>
      <c r="AKU191" s="227"/>
      <c r="AKV191" s="227"/>
      <c r="AKW191" s="227"/>
      <c r="AKX191" s="227"/>
      <c r="AKY191" s="227"/>
      <c r="AKZ191" s="227"/>
      <c r="ALA191" s="227"/>
      <c r="ALB191" s="227"/>
      <c r="ALC191" s="227"/>
      <c r="ALD191" s="227"/>
      <c r="ALE191" s="227"/>
      <c r="ALF191" s="227"/>
      <c r="ALG191" s="227"/>
      <c r="ALH191" s="227"/>
      <c r="ALI191" s="227"/>
      <c r="ALJ191" s="227"/>
      <c r="ALK191" s="227"/>
      <c r="ALL191" s="227"/>
      <c r="ALM191" s="227"/>
      <c r="ALN191" s="227"/>
      <c r="ALO191" s="227"/>
      <c r="ALP191" s="227"/>
      <c r="ALQ191" s="227"/>
      <c r="ALR191" s="227"/>
      <c r="ALS191" s="227"/>
      <c r="ALT191" s="227"/>
      <c r="ALU191" s="227"/>
      <c r="ALV191" s="227"/>
      <c r="ALW191" s="227"/>
      <c r="ALX191" s="227"/>
      <c r="ALY191" s="227"/>
      <c r="ALZ191" s="227"/>
      <c r="AMA191" s="227"/>
      <c r="AMB191" s="227"/>
      <c r="AMC191" s="227"/>
      <c r="AMD191" s="227"/>
      <c r="AME191" s="227"/>
      <c r="AMF191" s="227"/>
      <c r="AMG191" s="227"/>
      <c r="AMH191" s="227"/>
      <c r="AMI191" s="227"/>
      <c r="AMJ191" s="227"/>
      <c r="AMK191" s="227"/>
      <c r="AML191" s="227"/>
      <c r="AMM191" s="227"/>
      <c r="AMN191" s="227"/>
      <c r="AMO191" s="227"/>
      <c r="AMP191" s="227"/>
      <c r="AMQ191" s="227"/>
      <c r="AMR191" s="227"/>
      <c r="AMS191" s="227"/>
      <c r="AMT191" s="227"/>
      <c r="AMU191" s="227"/>
      <c r="AMV191" s="227"/>
      <c r="AMW191" s="227"/>
      <c r="AMX191" s="227"/>
    </row>
    <row r="192" spans="1:1038" s="308" customFormat="1" ht="18" customHeight="1">
      <c r="A192" s="351" t="s">
        <v>1452</v>
      </c>
      <c r="B192" s="228" t="s">
        <v>1294</v>
      </c>
      <c r="C192" s="228"/>
      <c r="D192" s="228" t="s">
        <v>1279</v>
      </c>
      <c r="E192" s="312">
        <v>32</v>
      </c>
      <c r="F192" s="312">
        <v>3</v>
      </c>
      <c r="G192" s="285" t="str">
        <f t="shared" si="45"/>
        <v>32-3</v>
      </c>
      <c r="H192" s="357">
        <v>0</v>
      </c>
      <c r="I192" s="312">
        <v>61.5</v>
      </c>
      <c r="J192" s="104"/>
      <c r="K192" s="545" t="b">
        <f>IF(I193=1,IF(((VLOOKUP($G192,[1]Depth_Lookup!#REF!,9,FALSE))-(H192/100))=0,"Good",IF(((VLOOKUP($G192,[1]Depth_Lookup!$A$3:$J$550,9,FALSE))-(H192/100))&gt;0,"Too Short","Too Long")))</f>
        <v>0</v>
      </c>
      <c r="L192" s="171">
        <f>(VLOOKUP($G192,Depth_Lookup!$A$3:$J$410,10,FALSE))+(H192/100)</f>
        <v>73.319999999999993</v>
      </c>
      <c r="M192" s="171">
        <f>(VLOOKUP($G192,Depth_Lookup!$A$3:$J$410,10,FALSE))+(I192/100)</f>
        <v>73.934999999999988</v>
      </c>
      <c r="N192" s="231" t="s">
        <v>1569</v>
      </c>
      <c r="O192" s="228">
        <v>1</v>
      </c>
      <c r="P192" s="228" t="s">
        <v>853</v>
      </c>
      <c r="Q192" s="228" t="s">
        <v>125</v>
      </c>
      <c r="R192" s="304" t="s">
        <v>1633</v>
      </c>
      <c r="S192" s="228" t="s">
        <v>94</v>
      </c>
      <c r="T192" s="228" t="s">
        <v>94</v>
      </c>
      <c r="U192" s="228" t="s">
        <v>95</v>
      </c>
      <c r="V192" s="228" t="s">
        <v>509</v>
      </c>
      <c r="W192" s="228" t="s">
        <v>102</v>
      </c>
      <c r="X192" s="305">
        <v>5</v>
      </c>
      <c r="Y192" s="228" t="s">
        <v>90</v>
      </c>
      <c r="Z192" s="228" t="s">
        <v>91</v>
      </c>
      <c r="AA192" s="228"/>
      <c r="AB192" s="228"/>
      <c r="AC192" s="228"/>
      <c r="AD192" s="228"/>
      <c r="AE192" s="234"/>
      <c r="AF192" s="304" t="e">
        <v>#N/A</v>
      </c>
      <c r="AG192" s="241"/>
      <c r="AH192" s="228"/>
      <c r="AI192" s="244">
        <v>79</v>
      </c>
      <c r="AJ192" s="228"/>
      <c r="AK192" s="228"/>
      <c r="AL192" s="228"/>
      <c r="AM192" s="228"/>
      <c r="AN192" s="228"/>
      <c r="AO192" s="244"/>
      <c r="AP192" s="228"/>
      <c r="AQ192" s="228"/>
      <c r="AR192" s="228"/>
      <c r="AS192" s="228"/>
      <c r="AT192" s="228"/>
      <c r="AU192" s="244"/>
      <c r="AV192" s="228"/>
      <c r="AW192" s="228"/>
      <c r="AX192" s="228"/>
      <c r="AY192" s="228"/>
      <c r="AZ192" s="228"/>
      <c r="BA192" s="244">
        <v>20</v>
      </c>
      <c r="BB192" s="228">
        <v>7</v>
      </c>
      <c r="BC192" s="228">
        <v>2</v>
      </c>
      <c r="BD192" s="228" t="s">
        <v>110</v>
      </c>
      <c r="BE192" s="228" t="s">
        <v>103</v>
      </c>
      <c r="BF192" s="228"/>
      <c r="BG192" s="244"/>
      <c r="BH192" s="228"/>
      <c r="BI192" s="228"/>
      <c r="BJ192" s="228"/>
      <c r="BK192" s="228"/>
      <c r="BL192" s="228"/>
      <c r="BM192" s="244">
        <v>1</v>
      </c>
      <c r="BN192" s="228">
        <v>1</v>
      </c>
      <c r="BO192" s="228">
        <v>0.5</v>
      </c>
      <c r="BP192" s="228" t="s">
        <v>110</v>
      </c>
      <c r="BQ192" s="228" t="s">
        <v>103</v>
      </c>
      <c r="BR192" s="228"/>
      <c r="BS192" s="228"/>
      <c r="BT192" s="228"/>
      <c r="BU192" s="228"/>
      <c r="BV192" s="228"/>
      <c r="BW192" s="228"/>
      <c r="BX192" s="228"/>
      <c r="BY192" s="244"/>
      <c r="BZ192" s="228"/>
      <c r="CA192" s="228"/>
      <c r="CB192" s="228"/>
      <c r="CC192" s="228"/>
      <c r="CD192" s="228"/>
      <c r="CE192" s="228"/>
      <c r="CF192" s="228"/>
      <c r="CG192" s="245"/>
      <c r="CH192" s="246" t="s">
        <v>1352</v>
      </c>
      <c r="CI192" s="246">
        <v>100</v>
      </c>
      <c r="CJ192" s="246" t="s">
        <v>514</v>
      </c>
      <c r="CK192" s="247"/>
      <c r="CL192" s="248"/>
      <c r="CM192" s="248"/>
      <c r="CN192" s="248"/>
      <c r="CO192" s="248"/>
      <c r="CP192" s="248"/>
      <c r="CQ192" s="248"/>
      <c r="CR192" s="248"/>
      <c r="CS192" s="248"/>
      <c r="CT192" s="248"/>
      <c r="CU192" s="248"/>
      <c r="CV192" s="248"/>
      <c r="CW192" s="248"/>
      <c r="CX192" s="248"/>
      <c r="CY192" s="248"/>
      <c r="CZ192" s="248"/>
      <c r="DA192" s="248"/>
      <c r="DB192" s="248">
        <v>70</v>
      </c>
      <c r="DC192" s="249"/>
      <c r="DD192" s="248"/>
      <c r="DE192" s="248"/>
      <c r="DF192" s="248"/>
      <c r="DG192" s="248"/>
      <c r="DH192" s="248"/>
      <c r="DI192" s="248"/>
      <c r="DJ192" s="248">
        <v>30</v>
      </c>
      <c r="DK192" s="306">
        <v>100</v>
      </c>
      <c r="DL192" s="245"/>
      <c r="DM192" s="248"/>
      <c r="DN192" s="248"/>
      <c r="DO192" s="307"/>
      <c r="DQ192" s="245"/>
      <c r="DR192" s="307"/>
      <c r="DS192" s="245"/>
      <c r="DT192" s="262" t="s">
        <v>1570</v>
      </c>
      <c r="DU192" s="249"/>
      <c r="DV192" s="249"/>
      <c r="DW192" s="310">
        <v>100</v>
      </c>
      <c r="DX192" s="311" t="e">
        <v>#N/A</v>
      </c>
      <c r="DY192" s="268" t="s">
        <v>1405</v>
      </c>
      <c r="DZ192" s="268" t="s">
        <v>1571</v>
      </c>
      <c r="EA192" s="268"/>
      <c r="EB192" s="249"/>
      <c r="EC192" s="312"/>
      <c r="ED192" s="229" t="s">
        <v>2517</v>
      </c>
      <c r="EE192" s="313"/>
      <c r="EF192" s="314"/>
      <c r="EG192" s="313"/>
      <c r="EH192" s="315"/>
      <c r="EI192" s="316" t="e">
        <f>VLOOKUP(EH192,definitions_list_mag!$Y$12:$Z$15,2,FALSE)</f>
        <v>#N/A</v>
      </c>
      <c r="EJ192" s="317"/>
      <c r="EK192" s="318" t="e">
        <f>VLOOKUP(EJ192,definitions_list_mag!$AT$3:$AU$5,2,FALSE)</f>
        <v>#N/A</v>
      </c>
      <c r="EL192" s="313"/>
      <c r="EM192" s="315"/>
      <c r="EN192" s="315"/>
      <c r="EO192" s="313"/>
      <c r="EP192" s="313"/>
      <c r="EQ192" s="319"/>
      <c r="ER192" s="319"/>
      <c r="ES192" s="319"/>
      <c r="ET192" s="319"/>
      <c r="EU192" s="319"/>
      <c r="EV192" s="320"/>
      <c r="EW192" s="320"/>
      <c r="EX192" s="320"/>
      <c r="EY192" s="320"/>
      <c r="EZ192" s="192" t="e">
        <f t="shared" si="46"/>
        <v>#DIV/0!</v>
      </c>
      <c r="FA192" s="192" t="e">
        <f t="shared" si="47"/>
        <v>#DIV/0!</v>
      </c>
      <c r="FB192" s="192" t="e">
        <f t="shared" si="48"/>
        <v>#DIV/0!</v>
      </c>
      <c r="FC192" s="192" t="e">
        <f t="shared" si="49"/>
        <v>#DIV/0!</v>
      </c>
      <c r="FD192" s="192" t="e">
        <f t="shared" si="50"/>
        <v>#DIV/0!</v>
      </c>
      <c r="FE192" s="193" t="e">
        <f t="shared" si="51"/>
        <v>#DIV/0!</v>
      </c>
      <c r="FF192" s="194" t="e">
        <f t="shared" si="52"/>
        <v>#DIV/0!</v>
      </c>
      <c r="FG192" s="317"/>
      <c r="FH192" s="315"/>
      <c r="FI192" s="778">
        <f t="shared" si="53"/>
        <v>0</v>
      </c>
      <c r="FJ192" s="779" t="e">
        <f t="shared" si="54"/>
        <v>#DIV/0!</v>
      </c>
      <c r="FK192" s="779" t="e">
        <f t="shared" si="55"/>
        <v>#DIV/0!</v>
      </c>
      <c r="FL192" s="780" t="e">
        <f t="shared" si="56"/>
        <v>#DIV/0!</v>
      </c>
      <c r="FM192" s="169" t="e">
        <f t="shared" si="57"/>
        <v>#DIV/0!</v>
      </c>
      <c r="FN192" s="783" t="e">
        <f t="shared" si="58"/>
        <v>#DIV/0!</v>
      </c>
      <c r="FO192" s="228"/>
      <c r="FP192" s="228"/>
      <c r="FQ192" s="228"/>
      <c r="FR192" s="228"/>
      <c r="FS192" s="228"/>
      <c r="FT192" s="228"/>
      <c r="FU192" s="228"/>
      <c r="FV192" s="228"/>
      <c r="FW192" s="228"/>
      <c r="FX192" s="228"/>
      <c r="FY192" s="228"/>
      <c r="FZ192" s="228"/>
      <c r="GA192" s="228"/>
      <c r="GB192" s="228"/>
      <c r="GC192" s="228"/>
      <c r="GD192" s="228"/>
      <c r="GE192" s="228"/>
      <c r="GF192" s="228"/>
      <c r="GG192" s="228"/>
      <c r="GH192" s="228"/>
      <c r="GI192" s="228"/>
      <c r="GJ192" s="228"/>
      <c r="GK192" s="228"/>
      <c r="GL192" s="228"/>
      <c r="GM192" s="228"/>
      <c r="GN192" s="228"/>
      <c r="GO192" s="228"/>
      <c r="GP192" s="228"/>
      <c r="GQ192" s="228"/>
      <c r="GR192" s="228"/>
      <c r="GS192" s="228"/>
      <c r="GT192" s="228"/>
      <c r="GU192" s="228"/>
      <c r="GV192" s="228"/>
      <c r="GW192" s="228"/>
      <c r="GX192" s="228"/>
      <c r="GY192" s="228"/>
      <c r="GZ192" s="228"/>
      <c r="HA192" s="228"/>
      <c r="HB192" s="228"/>
      <c r="HC192" s="228"/>
      <c r="HD192" s="228"/>
      <c r="HE192" s="228"/>
      <c r="HF192" s="228"/>
      <c r="HG192" s="228"/>
      <c r="HH192" s="228"/>
      <c r="HI192" s="228"/>
      <c r="HJ192" s="228"/>
      <c r="HK192" s="228"/>
      <c r="HL192" s="228"/>
      <c r="HM192" s="228"/>
      <c r="HN192" s="228"/>
      <c r="HO192" s="228"/>
      <c r="HP192" s="228"/>
      <c r="HQ192" s="228"/>
      <c r="HR192" s="228"/>
      <c r="HS192" s="228"/>
      <c r="HT192" s="228"/>
      <c r="HU192" s="228"/>
      <c r="HV192" s="228"/>
      <c r="HW192" s="228"/>
      <c r="HX192" s="228"/>
      <c r="HY192" s="228"/>
      <c r="HZ192" s="228"/>
      <c r="IA192" s="228"/>
      <c r="IB192" s="228"/>
      <c r="IC192" s="228"/>
      <c r="ID192" s="228"/>
      <c r="IE192" s="228"/>
      <c r="IF192" s="228"/>
      <c r="IG192" s="228"/>
      <c r="IH192" s="228"/>
      <c r="II192" s="228"/>
      <c r="IJ192" s="228"/>
      <c r="IK192" s="228"/>
      <c r="IL192" s="228"/>
      <c r="IM192" s="228"/>
      <c r="IN192" s="228"/>
      <c r="IO192" s="228"/>
      <c r="IP192" s="228"/>
      <c r="IQ192" s="228"/>
      <c r="IR192" s="228"/>
      <c r="IS192" s="228"/>
      <c r="IT192" s="228"/>
      <c r="IU192" s="228"/>
      <c r="IV192" s="228"/>
      <c r="IW192" s="228"/>
      <c r="IX192" s="228"/>
      <c r="IY192" s="228"/>
      <c r="IZ192" s="228"/>
      <c r="JA192" s="228"/>
      <c r="JB192" s="228"/>
      <c r="JC192" s="228"/>
      <c r="JD192" s="228"/>
      <c r="JE192" s="228"/>
      <c r="JF192" s="228"/>
      <c r="JG192" s="228"/>
      <c r="JH192" s="228"/>
      <c r="JI192" s="228"/>
      <c r="JJ192" s="228"/>
      <c r="JK192" s="228"/>
      <c r="JL192" s="228"/>
      <c r="JM192" s="228"/>
      <c r="JN192" s="228"/>
      <c r="JO192" s="228"/>
      <c r="JP192" s="228"/>
      <c r="JQ192" s="228"/>
      <c r="JR192" s="228"/>
      <c r="JS192" s="228"/>
      <c r="JT192" s="228"/>
      <c r="JU192" s="228"/>
      <c r="JV192" s="228"/>
      <c r="JW192" s="228"/>
      <c r="JX192" s="228"/>
      <c r="JY192" s="228"/>
      <c r="JZ192" s="228"/>
      <c r="KA192" s="228"/>
      <c r="KB192" s="228"/>
      <c r="KC192" s="228"/>
      <c r="KD192" s="228"/>
      <c r="KE192" s="228"/>
      <c r="KF192" s="228"/>
      <c r="KG192" s="228"/>
      <c r="KH192" s="228"/>
      <c r="KI192" s="228"/>
      <c r="KJ192" s="228"/>
      <c r="KK192" s="228"/>
      <c r="KL192" s="228"/>
      <c r="KM192" s="228"/>
      <c r="KN192" s="228"/>
      <c r="KO192" s="228"/>
      <c r="KP192" s="228"/>
      <c r="KQ192" s="228"/>
      <c r="KR192" s="228"/>
      <c r="KS192" s="228"/>
      <c r="KT192" s="228"/>
      <c r="KU192" s="228"/>
      <c r="KV192" s="228"/>
      <c r="KW192" s="228"/>
      <c r="KX192" s="228"/>
      <c r="KY192" s="228"/>
      <c r="KZ192" s="228"/>
      <c r="LA192" s="228"/>
      <c r="LB192" s="228"/>
      <c r="LC192" s="228"/>
      <c r="LD192" s="228"/>
      <c r="LE192" s="228"/>
      <c r="LF192" s="228"/>
      <c r="LG192" s="228"/>
      <c r="LH192" s="228"/>
      <c r="LI192" s="228"/>
      <c r="LJ192" s="228"/>
      <c r="LK192" s="228"/>
      <c r="LL192" s="228"/>
      <c r="LM192" s="228"/>
      <c r="LN192" s="228"/>
      <c r="LO192" s="228"/>
      <c r="LP192" s="228"/>
      <c r="LQ192" s="228"/>
      <c r="LR192" s="228"/>
      <c r="LS192" s="228"/>
      <c r="LT192" s="228"/>
      <c r="LU192" s="228"/>
      <c r="LV192" s="228"/>
      <c r="LW192" s="228"/>
      <c r="LX192" s="228"/>
      <c r="LY192" s="228"/>
      <c r="LZ192" s="228"/>
      <c r="MA192" s="228"/>
      <c r="MB192" s="228"/>
      <c r="MC192" s="228"/>
      <c r="MD192" s="228"/>
      <c r="ME192" s="228"/>
      <c r="MF192" s="228"/>
      <c r="MG192" s="228"/>
      <c r="MH192" s="228"/>
      <c r="MI192" s="228"/>
      <c r="MJ192" s="228"/>
      <c r="MK192" s="228"/>
      <c r="ML192" s="228"/>
      <c r="MM192" s="228"/>
      <c r="MN192" s="228"/>
      <c r="MO192" s="228"/>
      <c r="MP192" s="228"/>
      <c r="MQ192" s="228"/>
      <c r="MR192" s="228"/>
      <c r="MS192" s="228"/>
      <c r="MT192" s="228"/>
      <c r="MU192" s="228"/>
      <c r="MV192" s="228"/>
      <c r="MW192" s="228"/>
      <c r="MX192" s="228"/>
      <c r="MY192" s="228"/>
      <c r="MZ192" s="228"/>
      <c r="NA192" s="228"/>
      <c r="NB192" s="228"/>
      <c r="NC192" s="228"/>
      <c r="ND192" s="228"/>
      <c r="NE192" s="228"/>
      <c r="NF192" s="228"/>
      <c r="NG192" s="228"/>
      <c r="NH192" s="228"/>
      <c r="NI192" s="228"/>
      <c r="NJ192" s="228"/>
      <c r="NK192" s="228"/>
      <c r="NL192" s="228"/>
      <c r="NM192" s="228"/>
      <c r="NN192" s="228"/>
      <c r="NO192" s="228"/>
      <c r="NP192" s="228"/>
      <c r="NQ192" s="228"/>
      <c r="NR192" s="228"/>
      <c r="NS192" s="228"/>
      <c r="NT192" s="228"/>
      <c r="NU192" s="228"/>
      <c r="NV192" s="228"/>
      <c r="NW192" s="228"/>
      <c r="NX192" s="228"/>
      <c r="NY192" s="228"/>
      <c r="NZ192" s="228"/>
      <c r="OA192" s="228"/>
      <c r="OB192" s="228"/>
      <c r="OC192" s="228"/>
      <c r="OD192" s="228"/>
      <c r="OE192" s="228"/>
      <c r="OF192" s="228"/>
      <c r="OG192" s="228"/>
      <c r="OH192" s="228"/>
      <c r="OI192" s="228"/>
      <c r="OJ192" s="228"/>
      <c r="OK192" s="228"/>
      <c r="OL192" s="228"/>
      <c r="OM192" s="228"/>
      <c r="ON192" s="228"/>
      <c r="OO192" s="228"/>
      <c r="OP192" s="228"/>
      <c r="OQ192" s="228"/>
      <c r="OR192" s="228"/>
      <c r="OS192" s="228"/>
      <c r="OT192" s="228"/>
      <c r="OU192" s="228"/>
      <c r="OV192" s="228"/>
      <c r="OW192" s="228"/>
      <c r="OX192" s="228"/>
      <c r="OY192" s="228"/>
      <c r="OZ192" s="228"/>
      <c r="PA192" s="228"/>
      <c r="PB192" s="228"/>
      <c r="PC192" s="228"/>
      <c r="PD192" s="228"/>
      <c r="PE192" s="228"/>
      <c r="PF192" s="228"/>
      <c r="PG192" s="228"/>
      <c r="PH192" s="228"/>
      <c r="PI192" s="228"/>
      <c r="PJ192" s="228"/>
      <c r="PK192" s="228"/>
      <c r="PL192" s="228"/>
      <c r="PM192" s="228"/>
      <c r="PN192" s="228"/>
      <c r="PO192" s="228"/>
      <c r="PP192" s="228"/>
      <c r="PQ192" s="228"/>
      <c r="PR192" s="228"/>
      <c r="PS192" s="228"/>
      <c r="PT192" s="228"/>
      <c r="PU192" s="228"/>
      <c r="PV192" s="228"/>
      <c r="PW192" s="228"/>
      <c r="PX192" s="228"/>
      <c r="PY192" s="228"/>
      <c r="PZ192" s="228"/>
      <c r="QA192" s="228"/>
      <c r="QB192" s="228"/>
      <c r="QC192" s="228"/>
      <c r="QD192" s="228"/>
      <c r="QE192" s="228"/>
      <c r="QF192" s="228"/>
      <c r="QG192" s="228"/>
      <c r="QH192" s="228"/>
      <c r="QI192" s="228"/>
      <c r="QJ192" s="228"/>
      <c r="QK192" s="228"/>
      <c r="QL192" s="228"/>
      <c r="QM192" s="228"/>
      <c r="QN192" s="228"/>
      <c r="QO192" s="228"/>
      <c r="QP192" s="228"/>
      <c r="QQ192" s="228"/>
      <c r="QR192" s="228"/>
      <c r="QS192" s="228"/>
      <c r="QT192" s="228"/>
      <c r="QU192" s="228"/>
      <c r="QV192" s="228"/>
      <c r="QW192" s="228"/>
      <c r="QX192" s="228"/>
      <c r="QY192" s="228"/>
      <c r="QZ192" s="228"/>
      <c r="RA192" s="228"/>
      <c r="RB192" s="228"/>
      <c r="RC192" s="228"/>
      <c r="RD192" s="228"/>
      <c r="RE192" s="228"/>
      <c r="RF192" s="228"/>
      <c r="RG192" s="228"/>
      <c r="RH192" s="228"/>
      <c r="RI192" s="228"/>
      <c r="RJ192" s="228"/>
      <c r="RK192" s="228"/>
      <c r="RL192" s="228"/>
      <c r="RM192" s="228"/>
      <c r="RN192" s="228"/>
      <c r="RO192" s="228"/>
      <c r="RP192" s="228"/>
      <c r="RQ192" s="228"/>
      <c r="RR192" s="228"/>
      <c r="RS192" s="228"/>
      <c r="RT192" s="228"/>
      <c r="RU192" s="228"/>
      <c r="RV192" s="228"/>
      <c r="RW192" s="228"/>
      <c r="RX192" s="228"/>
      <c r="RY192" s="228"/>
      <c r="RZ192" s="228"/>
      <c r="SA192" s="228"/>
      <c r="SB192" s="228"/>
      <c r="SC192" s="228"/>
      <c r="SD192" s="228"/>
      <c r="SE192" s="228"/>
      <c r="SF192" s="228"/>
      <c r="SG192" s="228"/>
      <c r="SH192" s="228"/>
      <c r="SI192" s="228"/>
      <c r="SJ192" s="228"/>
      <c r="SK192" s="228"/>
      <c r="SL192" s="228"/>
      <c r="SM192" s="228"/>
      <c r="SN192" s="228"/>
      <c r="SO192" s="228"/>
      <c r="SP192" s="228"/>
      <c r="SQ192" s="228"/>
      <c r="SR192" s="228"/>
      <c r="SS192" s="228"/>
      <c r="ST192" s="228"/>
      <c r="SU192" s="228"/>
      <c r="SV192" s="228"/>
      <c r="SW192" s="228"/>
      <c r="SX192" s="228"/>
      <c r="SY192" s="228"/>
      <c r="SZ192" s="228"/>
      <c r="TA192" s="228"/>
      <c r="TB192" s="228"/>
      <c r="TC192" s="228"/>
      <c r="TD192" s="228"/>
      <c r="TE192" s="228"/>
      <c r="TF192" s="228"/>
      <c r="TG192" s="228"/>
      <c r="TH192" s="228"/>
      <c r="TI192" s="228"/>
      <c r="TJ192" s="228"/>
      <c r="TK192" s="228"/>
      <c r="TL192" s="228"/>
      <c r="TM192" s="228"/>
      <c r="TN192" s="228"/>
      <c r="TO192" s="228"/>
      <c r="TP192" s="228"/>
      <c r="TQ192" s="228"/>
      <c r="TR192" s="228"/>
      <c r="TS192" s="228"/>
      <c r="TT192" s="228"/>
      <c r="TU192" s="228"/>
      <c r="TV192" s="228"/>
      <c r="TW192" s="228"/>
      <c r="TX192" s="228"/>
      <c r="TY192" s="228"/>
      <c r="TZ192" s="228"/>
      <c r="UA192" s="228"/>
      <c r="UB192" s="228"/>
      <c r="UC192" s="228"/>
      <c r="UD192" s="228"/>
      <c r="UE192" s="228"/>
      <c r="UF192" s="228"/>
      <c r="UG192" s="228"/>
      <c r="UH192" s="228"/>
      <c r="UI192" s="228"/>
      <c r="UJ192" s="228"/>
      <c r="UK192" s="228"/>
      <c r="UL192" s="228"/>
      <c r="UM192" s="228"/>
      <c r="UN192" s="228"/>
      <c r="UO192" s="228"/>
      <c r="UP192" s="228"/>
      <c r="UQ192" s="228"/>
      <c r="UR192" s="228"/>
      <c r="US192" s="228"/>
      <c r="UT192" s="228"/>
      <c r="UU192" s="228"/>
      <c r="UV192" s="228"/>
      <c r="UW192" s="228"/>
      <c r="UX192" s="228"/>
      <c r="UY192" s="228"/>
      <c r="UZ192" s="228"/>
      <c r="VA192" s="228"/>
      <c r="VB192" s="228"/>
      <c r="VC192" s="228"/>
      <c r="VD192" s="228"/>
      <c r="VE192" s="228"/>
      <c r="VF192" s="228"/>
      <c r="VG192" s="228"/>
      <c r="VH192" s="228"/>
      <c r="VI192" s="228"/>
      <c r="VJ192" s="228"/>
      <c r="VK192" s="228"/>
      <c r="VL192" s="228"/>
      <c r="VM192" s="228"/>
      <c r="VN192" s="228"/>
      <c r="VO192" s="228"/>
      <c r="VP192" s="228"/>
      <c r="VQ192" s="228"/>
      <c r="VR192" s="228"/>
      <c r="VS192" s="228"/>
      <c r="VT192" s="228"/>
      <c r="VU192" s="228"/>
      <c r="VV192" s="228"/>
      <c r="VW192" s="228"/>
      <c r="VX192" s="228"/>
      <c r="VY192" s="228"/>
      <c r="VZ192" s="228"/>
      <c r="WA192" s="228"/>
      <c r="WB192" s="228"/>
      <c r="WC192" s="228"/>
      <c r="WD192" s="228"/>
      <c r="WE192" s="228"/>
      <c r="WF192" s="228"/>
      <c r="WG192" s="228"/>
      <c r="WH192" s="228"/>
      <c r="WI192" s="228"/>
      <c r="WJ192" s="228"/>
      <c r="WK192" s="228"/>
      <c r="WL192" s="228"/>
      <c r="WM192" s="228"/>
      <c r="WN192" s="228"/>
      <c r="WO192" s="228"/>
      <c r="WP192" s="228"/>
      <c r="WQ192" s="228"/>
      <c r="WR192" s="228"/>
      <c r="WS192" s="228"/>
      <c r="WT192" s="228"/>
      <c r="WU192" s="228"/>
      <c r="WV192" s="228"/>
      <c r="WW192" s="228"/>
      <c r="WX192" s="228"/>
      <c r="WY192" s="228"/>
      <c r="WZ192" s="228"/>
      <c r="XA192" s="228"/>
      <c r="XB192" s="228"/>
      <c r="XC192" s="228"/>
      <c r="XD192" s="228"/>
      <c r="XE192" s="228"/>
      <c r="XF192" s="228"/>
      <c r="XG192" s="228"/>
      <c r="XH192" s="228"/>
      <c r="XI192" s="228"/>
      <c r="XJ192" s="228"/>
      <c r="XK192" s="228"/>
      <c r="XL192" s="228"/>
      <c r="XM192" s="228"/>
      <c r="XN192" s="228"/>
      <c r="XO192" s="228"/>
      <c r="XP192" s="228"/>
      <c r="XQ192" s="228"/>
      <c r="XR192" s="228"/>
      <c r="XS192" s="228"/>
      <c r="XT192" s="228"/>
      <c r="XU192" s="228"/>
      <c r="XV192" s="228"/>
      <c r="XW192" s="228"/>
      <c r="XX192" s="228"/>
      <c r="XY192" s="228"/>
      <c r="XZ192" s="228"/>
      <c r="YA192" s="228"/>
      <c r="YB192" s="228"/>
      <c r="YC192" s="228"/>
      <c r="YD192" s="228"/>
      <c r="YE192" s="228"/>
      <c r="YF192" s="228"/>
      <c r="YG192" s="228"/>
      <c r="YH192" s="228"/>
      <c r="YI192" s="228"/>
      <c r="YJ192" s="228"/>
      <c r="YK192" s="228"/>
      <c r="YL192" s="228"/>
      <c r="YM192" s="228"/>
      <c r="YN192" s="228"/>
      <c r="YO192" s="228"/>
      <c r="YP192" s="228"/>
      <c r="YQ192" s="228"/>
      <c r="YR192" s="228"/>
      <c r="YS192" s="228"/>
      <c r="YT192" s="228"/>
      <c r="YU192" s="228"/>
      <c r="YV192" s="228"/>
      <c r="YW192" s="228"/>
      <c r="YX192" s="228"/>
      <c r="YY192" s="228"/>
      <c r="YZ192" s="228"/>
      <c r="ZA192" s="228"/>
      <c r="ZB192" s="228"/>
      <c r="ZC192" s="228"/>
      <c r="ZD192" s="228"/>
      <c r="ZE192" s="228"/>
      <c r="ZF192" s="228"/>
      <c r="ZG192" s="228"/>
      <c r="ZH192" s="228"/>
      <c r="ZI192" s="228"/>
      <c r="ZJ192" s="228"/>
      <c r="ZK192" s="228"/>
      <c r="ZL192" s="228"/>
      <c r="ZM192" s="228"/>
      <c r="ZN192" s="228"/>
      <c r="ZO192" s="228"/>
      <c r="ZP192" s="228"/>
      <c r="ZQ192" s="228"/>
      <c r="ZR192" s="228"/>
      <c r="ZS192" s="228"/>
      <c r="ZT192" s="228"/>
      <c r="ZU192" s="228"/>
      <c r="ZV192" s="228"/>
      <c r="ZW192" s="228"/>
      <c r="ZX192" s="228"/>
      <c r="ZY192" s="228"/>
      <c r="ZZ192" s="228"/>
      <c r="AAA192" s="228"/>
      <c r="AAB192" s="228"/>
      <c r="AAC192" s="228"/>
      <c r="AAD192" s="228"/>
      <c r="AAE192" s="228"/>
      <c r="AAF192" s="228"/>
      <c r="AAG192" s="228"/>
      <c r="AAH192" s="228"/>
      <c r="AAI192" s="228"/>
      <c r="AAJ192" s="228"/>
      <c r="AAK192" s="228"/>
      <c r="AAL192" s="228"/>
      <c r="AAM192" s="228"/>
      <c r="AAN192" s="228"/>
      <c r="AAO192" s="228"/>
      <c r="AAP192" s="228"/>
      <c r="AAQ192" s="228"/>
      <c r="AAR192" s="228"/>
      <c r="AAS192" s="228"/>
      <c r="AAT192" s="228"/>
      <c r="AAU192" s="228"/>
      <c r="AAV192" s="228"/>
      <c r="AAW192" s="228"/>
      <c r="AAX192" s="228"/>
      <c r="AAY192" s="228"/>
      <c r="AAZ192" s="228"/>
      <c r="ABA192" s="228"/>
      <c r="ABB192" s="228"/>
      <c r="ABC192" s="228"/>
      <c r="ABD192" s="228"/>
      <c r="ABE192" s="228"/>
      <c r="ABF192" s="228"/>
      <c r="ABG192" s="228"/>
      <c r="ABH192" s="228"/>
      <c r="ABI192" s="228"/>
      <c r="ABJ192" s="228"/>
      <c r="ABK192" s="228"/>
      <c r="ABL192" s="228"/>
      <c r="ABM192" s="228"/>
      <c r="ABN192" s="228"/>
      <c r="ABO192" s="228"/>
      <c r="ABP192" s="228"/>
      <c r="ABQ192" s="228"/>
      <c r="ABR192" s="228"/>
      <c r="ABS192" s="228"/>
      <c r="ABT192" s="228"/>
      <c r="ABU192" s="228"/>
      <c r="ABV192" s="228"/>
      <c r="ABW192" s="228"/>
      <c r="ABX192" s="228"/>
      <c r="ABY192" s="228"/>
      <c r="ABZ192" s="228"/>
      <c r="ACA192" s="228"/>
      <c r="ACB192" s="228"/>
      <c r="ACC192" s="228"/>
      <c r="ACD192" s="228"/>
      <c r="ACE192" s="228"/>
      <c r="ACF192" s="228"/>
      <c r="ACG192" s="228"/>
      <c r="ACH192" s="228"/>
      <c r="ACI192" s="228"/>
      <c r="ACJ192" s="228"/>
      <c r="ACK192" s="228"/>
      <c r="ACL192" s="228"/>
      <c r="ACM192" s="228"/>
      <c r="ACN192" s="228"/>
      <c r="ACO192" s="228"/>
      <c r="ACP192" s="228"/>
      <c r="ACQ192" s="228"/>
      <c r="ACR192" s="228"/>
      <c r="ACS192" s="228"/>
      <c r="ACT192" s="228"/>
      <c r="ACU192" s="228"/>
      <c r="ACV192" s="228"/>
      <c r="ACW192" s="228"/>
      <c r="ACX192" s="228"/>
      <c r="ACY192" s="228"/>
      <c r="ACZ192" s="228"/>
      <c r="ADA192" s="228"/>
      <c r="ADB192" s="228"/>
      <c r="ADC192" s="228"/>
      <c r="ADD192" s="228"/>
      <c r="ADE192" s="228"/>
      <c r="ADF192" s="228"/>
      <c r="ADG192" s="228"/>
      <c r="ADH192" s="228"/>
      <c r="ADI192" s="228"/>
      <c r="ADJ192" s="228"/>
      <c r="ADK192" s="228"/>
      <c r="ADL192" s="228"/>
      <c r="ADM192" s="228"/>
      <c r="ADN192" s="228"/>
      <c r="ADO192" s="228"/>
      <c r="ADP192" s="228"/>
      <c r="ADQ192" s="228"/>
      <c r="ADR192" s="228"/>
      <c r="ADS192" s="228"/>
      <c r="ADT192" s="228"/>
      <c r="ADU192" s="228"/>
      <c r="ADV192" s="228"/>
      <c r="ADW192" s="228"/>
      <c r="ADX192" s="228"/>
      <c r="ADY192" s="228"/>
      <c r="ADZ192" s="228"/>
      <c r="AEA192" s="228"/>
      <c r="AEB192" s="228"/>
      <c r="AEC192" s="228"/>
      <c r="AED192" s="228"/>
      <c r="AEE192" s="228"/>
      <c r="AEF192" s="228"/>
      <c r="AEG192" s="228"/>
      <c r="AEH192" s="228"/>
      <c r="AEI192" s="228"/>
      <c r="AEJ192" s="228"/>
      <c r="AEK192" s="228"/>
      <c r="AEL192" s="228"/>
      <c r="AEM192" s="228"/>
      <c r="AEN192" s="228"/>
      <c r="AEO192" s="228"/>
      <c r="AEP192" s="228"/>
      <c r="AEQ192" s="228"/>
      <c r="AER192" s="228"/>
      <c r="AES192" s="228"/>
      <c r="AET192" s="228"/>
      <c r="AEU192" s="228"/>
      <c r="AEV192" s="228"/>
      <c r="AEW192" s="228"/>
      <c r="AEX192" s="228"/>
      <c r="AEY192" s="228"/>
      <c r="AEZ192" s="228"/>
      <c r="AFA192" s="228"/>
      <c r="AFB192" s="228"/>
      <c r="AFC192" s="228"/>
      <c r="AFD192" s="228"/>
      <c r="AFE192" s="228"/>
      <c r="AFF192" s="228"/>
      <c r="AFG192" s="228"/>
      <c r="AFH192" s="228"/>
      <c r="AFI192" s="228"/>
      <c r="AFJ192" s="228"/>
      <c r="AFK192" s="228"/>
      <c r="AFL192" s="228"/>
      <c r="AFM192" s="228"/>
      <c r="AFN192" s="228"/>
      <c r="AFO192" s="228"/>
      <c r="AFP192" s="228"/>
      <c r="AFQ192" s="228"/>
      <c r="AFR192" s="228"/>
      <c r="AFS192" s="228"/>
      <c r="AFT192" s="228"/>
      <c r="AFU192" s="228"/>
      <c r="AFV192" s="228"/>
      <c r="AFW192" s="228"/>
      <c r="AFX192" s="228"/>
      <c r="AFY192" s="228"/>
      <c r="AFZ192" s="228"/>
      <c r="AGA192" s="228"/>
      <c r="AGB192" s="228"/>
      <c r="AGC192" s="228"/>
      <c r="AGD192" s="228"/>
      <c r="AGE192" s="228"/>
      <c r="AGF192" s="228"/>
      <c r="AGG192" s="228"/>
      <c r="AGH192" s="228"/>
      <c r="AGI192" s="228"/>
      <c r="AGJ192" s="228"/>
      <c r="AGK192" s="228"/>
      <c r="AGL192" s="228"/>
      <c r="AGM192" s="228"/>
      <c r="AGN192" s="228"/>
      <c r="AGO192" s="228"/>
      <c r="AGP192" s="228"/>
      <c r="AGQ192" s="228"/>
      <c r="AGR192" s="228"/>
      <c r="AGS192" s="228"/>
      <c r="AGT192" s="228"/>
      <c r="AGU192" s="228"/>
      <c r="AGV192" s="228"/>
      <c r="AGW192" s="228"/>
      <c r="AGX192" s="228"/>
      <c r="AGY192" s="228"/>
      <c r="AGZ192" s="228"/>
      <c r="AHA192" s="228"/>
      <c r="AHB192" s="228"/>
      <c r="AHC192" s="228"/>
      <c r="AHD192" s="228"/>
      <c r="AHE192" s="228"/>
      <c r="AHF192" s="228"/>
      <c r="AHG192" s="228"/>
      <c r="AHH192" s="228"/>
      <c r="AHI192" s="228"/>
      <c r="AHJ192" s="228"/>
      <c r="AHK192" s="228"/>
      <c r="AHL192" s="228"/>
      <c r="AHM192" s="228"/>
      <c r="AHN192" s="228"/>
      <c r="AHO192" s="228"/>
      <c r="AHP192" s="228"/>
      <c r="AHQ192" s="228"/>
      <c r="AHR192" s="228"/>
      <c r="AHS192" s="228"/>
      <c r="AHT192" s="228"/>
      <c r="AHU192" s="228"/>
      <c r="AHV192" s="228"/>
      <c r="AHW192" s="228"/>
      <c r="AHX192" s="228"/>
      <c r="AHY192" s="228"/>
      <c r="AHZ192" s="228"/>
      <c r="AIA192" s="228"/>
      <c r="AIB192" s="228"/>
      <c r="AIC192" s="228"/>
      <c r="AID192" s="228"/>
      <c r="AIE192" s="228"/>
      <c r="AIF192" s="228"/>
      <c r="AIG192" s="228"/>
      <c r="AIH192" s="228"/>
      <c r="AII192" s="228"/>
      <c r="AIJ192" s="228"/>
      <c r="AIK192" s="228"/>
      <c r="AIL192" s="228"/>
      <c r="AIM192" s="228"/>
      <c r="AIN192" s="228"/>
      <c r="AIO192" s="228"/>
      <c r="AIP192" s="228"/>
      <c r="AIQ192" s="228"/>
      <c r="AIR192" s="228"/>
      <c r="AIS192" s="228"/>
      <c r="AIT192" s="228"/>
      <c r="AIU192" s="228"/>
      <c r="AIV192" s="228"/>
      <c r="AIW192" s="228"/>
      <c r="AIX192" s="228"/>
      <c r="AIY192" s="228"/>
      <c r="AIZ192" s="228"/>
      <c r="AJA192" s="228"/>
      <c r="AJB192" s="228"/>
      <c r="AJC192" s="228"/>
      <c r="AJD192" s="228"/>
      <c r="AJE192" s="228"/>
      <c r="AJF192" s="228"/>
      <c r="AJG192" s="228"/>
      <c r="AJH192" s="228"/>
      <c r="AJI192" s="228"/>
      <c r="AJJ192" s="228"/>
      <c r="AJK192" s="228"/>
      <c r="AJL192" s="228"/>
      <c r="AJM192" s="228"/>
      <c r="AJN192" s="228"/>
      <c r="AJO192" s="228"/>
      <c r="AJP192" s="228"/>
      <c r="AJQ192" s="228"/>
      <c r="AJR192" s="228"/>
      <c r="AJS192" s="228"/>
      <c r="AJT192" s="228"/>
      <c r="AJU192" s="228"/>
      <c r="AJV192" s="228"/>
      <c r="AJW192" s="228"/>
      <c r="AJX192" s="228"/>
      <c r="AJY192" s="228"/>
      <c r="AJZ192" s="228"/>
      <c r="AKA192" s="228"/>
      <c r="AKB192" s="228"/>
      <c r="AKC192" s="228"/>
      <c r="AKD192" s="228"/>
      <c r="AKE192" s="228"/>
      <c r="AKF192" s="228"/>
      <c r="AKG192" s="228"/>
      <c r="AKH192" s="228"/>
      <c r="AKI192" s="228"/>
      <c r="AKJ192" s="228"/>
      <c r="AKK192" s="228"/>
      <c r="AKL192" s="228"/>
      <c r="AKM192" s="228"/>
      <c r="AKN192" s="228"/>
      <c r="AKO192" s="228"/>
      <c r="AKP192" s="228"/>
      <c r="AKQ192" s="228"/>
      <c r="AKR192" s="228"/>
      <c r="AKS192" s="228"/>
      <c r="AKT192" s="228"/>
      <c r="AKU192" s="228"/>
      <c r="AKV192" s="228"/>
      <c r="AKW192" s="228"/>
      <c r="AKX192" s="228"/>
      <c r="AKY192" s="228"/>
      <c r="AKZ192" s="228"/>
      <c r="ALA192" s="228"/>
      <c r="ALB192" s="228"/>
      <c r="ALC192" s="228"/>
      <c r="ALD192" s="228"/>
      <c r="ALE192" s="228"/>
      <c r="ALF192" s="228"/>
      <c r="ALG192" s="228"/>
      <c r="ALH192" s="228"/>
      <c r="ALI192" s="228"/>
      <c r="ALJ192" s="228"/>
      <c r="ALK192" s="228"/>
      <c r="ALL192" s="228"/>
      <c r="ALM192" s="228"/>
      <c r="ALN192" s="228"/>
      <c r="ALO192" s="228"/>
      <c r="ALP192" s="228"/>
      <c r="ALQ192" s="228"/>
      <c r="ALR192" s="228"/>
      <c r="ALS192" s="228"/>
      <c r="ALT192" s="228"/>
      <c r="ALU192" s="228"/>
      <c r="ALV192" s="228"/>
      <c r="ALW192" s="228"/>
      <c r="ALX192" s="228"/>
      <c r="ALY192" s="228"/>
      <c r="ALZ192" s="228"/>
      <c r="AMA192" s="228"/>
      <c r="AMB192" s="228"/>
      <c r="AMC192" s="228"/>
      <c r="AMD192" s="228"/>
      <c r="AME192" s="228"/>
      <c r="AMF192" s="228"/>
      <c r="AMG192" s="228"/>
      <c r="AMH192" s="228"/>
      <c r="AMI192" s="228"/>
      <c r="AMJ192" s="228"/>
      <c r="AMK192" s="228"/>
      <c r="AML192" s="228"/>
      <c r="AMM192" s="228"/>
      <c r="AMN192" s="228"/>
      <c r="AMO192" s="228"/>
      <c r="AMP192" s="228"/>
      <c r="AMQ192" s="228"/>
      <c r="AMR192" s="228"/>
      <c r="AMS192" s="228"/>
      <c r="AMT192" s="228"/>
      <c r="AMU192" s="228"/>
      <c r="AMV192" s="228"/>
      <c r="AMW192" s="228"/>
      <c r="AMX192" s="228"/>
    </row>
    <row r="193" spans="1:1038" s="308" customFormat="1" ht="18" customHeight="1">
      <c r="A193" s="351" t="s">
        <v>1452</v>
      </c>
      <c r="B193" s="228" t="s">
        <v>1294</v>
      </c>
      <c r="C193" s="228"/>
      <c r="D193" s="228" t="s">
        <v>1279</v>
      </c>
      <c r="E193" s="228">
        <v>32</v>
      </c>
      <c r="F193" s="228">
        <v>4</v>
      </c>
      <c r="G193" s="285" t="str">
        <f t="shared" si="45"/>
        <v>32-4</v>
      </c>
      <c r="H193" s="279">
        <v>0</v>
      </c>
      <c r="I193" s="228">
        <v>92</v>
      </c>
      <c r="J193" s="226"/>
      <c r="K193" s="545" t="b">
        <f>IF(I194=1,IF(((VLOOKUP($G193,[1]Depth_Lookup!#REF!,9,FALSE))-(H193/100))=0,"Good",IF(((VLOOKUP($G193,[1]Depth_Lookup!$A$3:$J$550,9,FALSE))-(H193/100))&gt;0,"Too Short","Too Long")))</f>
        <v>0</v>
      </c>
      <c r="L193" s="171">
        <f>(VLOOKUP($G193,Depth_Lookup!$A$3:$J$410,10,FALSE))+(H193/100)</f>
        <v>73.95</v>
      </c>
      <c r="M193" s="171">
        <f>(VLOOKUP($G193,Depth_Lookup!$A$3:$J$410,10,FALSE))+(I193/100)</f>
        <v>74.87</v>
      </c>
      <c r="N193" s="231" t="s">
        <v>1569</v>
      </c>
      <c r="O193" s="228">
        <v>6</v>
      </c>
      <c r="P193" s="228" t="s">
        <v>853</v>
      </c>
      <c r="Q193" s="228" t="s">
        <v>125</v>
      </c>
      <c r="R193" s="304" t="s">
        <v>1633</v>
      </c>
      <c r="S193" s="228" t="s">
        <v>94</v>
      </c>
      <c r="T193" s="228" t="s">
        <v>94</v>
      </c>
      <c r="U193" s="228" t="s">
        <v>95</v>
      </c>
      <c r="V193" s="228" t="s">
        <v>96</v>
      </c>
      <c r="W193" s="228" t="s">
        <v>102</v>
      </c>
      <c r="X193" s="305">
        <v>5</v>
      </c>
      <c r="Y193" s="228" t="s">
        <v>90</v>
      </c>
      <c r="Z193" s="228" t="s">
        <v>91</v>
      </c>
      <c r="AA193" s="228"/>
      <c r="AB193" s="228"/>
      <c r="AC193" s="228"/>
      <c r="AD193" s="228"/>
      <c r="AE193" s="234"/>
      <c r="AF193" s="304" t="e">
        <v>#N/A</v>
      </c>
      <c r="AG193" s="241"/>
      <c r="AH193" s="228"/>
      <c r="AI193" s="244">
        <v>79</v>
      </c>
      <c r="AJ193" s="228"/>
      <c r="AK193" s="228"/>
      <c r="AL193" s="228"/>
      <c r="AM193" s="228"/>
      <c r="AN193" s="228"/>
      <c r="AO193" s="244"/>
      <c r="AP193" s="228"/>
      <c r="AQ193" s="228"/>
      <c r="AR193" s="228"/>
      <c r="AS193" s="228"/>
      <c r="AT193" s="228"/>
      <c r="AU193" s="244"/>
      <c r="AV193" s="228"/>
      <c r="AW193" s="228"/>
      <c r="AX193" s="228"/>
      <c r="AY193" s="228"/>
      <c r="AZ193" s="228"/>
      <c r="BA193" s="244">
        <v>20</v>
      </c>
      <c r="BB193" s="228">
        <v>5</v>
      </c>
      <c r="BC193" s="228">
        <v>2</v>
      </c>
      <c r="BD193" s="228" t="s">
        <v>110</v>
      </c>
      <c r="BE193" s="228" t="s">
        <v>103</v>
      </c>
      <c r="BF193" s="228"/>
      <c r="BG193" s="244"/>
      <c r="BH193" s="228"/>
      <c r="BI193" s="228"/>
      <c r="BJ193" s="228"/>
      <c r="BK193" s="228"/>
      <c r="BL193" s="228"/>
      <c r="BM193" s="244">
        <v>1</v>
      </c>
      <c r="BN193" s="228">
        <v>0.5</v>
      </c>
      <c r="BO193" s="228">
        <v>0.5</v>
      </c>
      <c r="BP193" s="228" t="s">
        <v>110</v>
      </c>
      <c r="BQ193" s="228" t="s">
        <v>103</v>
      </c>
      <c r="BR193" s="228"/>
      <c r="BS193" s="228"/>
      <c r="BT193" s="228"/>
      <c r="BU193" s="228"/>
      <c r="BV193" s="228"/>
      <c r="BW193" s="228"/>
      <c r="BX193" s="228"/>
      <c r="BY193" s="244"/>
      <c r="BZ193" s="228"/>
      <c r="CA193" s="228"/>
      <c r="CB193" s="228"/>
      <c r="CC193" s="228"/>
      <c r="CD193" s="228"/>
      <c r="CE193" s="228" t="s">
        <v>1572</v>
      </c>
      <c r="CF193" s="228"/>
      <c r="CG193" s="245"/>
      <c r="CH193" s="246" t="s">
        <v>1352</v>
      </c>
      <c r="CI193" s="246">
        <v>100</v>
      </c>
      <c r="CJ193" s="246" t="s">
        <v>514</v>
      </c>
      <c r="CK193" s="247"/>
      <c r="CL193" s="248"/>
      <c r="CM193" s="248"/>
      <c r="CN193" s="248"/>
      <c r="CO193" s="248"/>
      <c r="CP193" s="248"/>
      <c r="CQ193" s="248"/>
      <c r="CR193" s="248"/>
      <c r="CS193" s="248"/>
      <c r="CT193" s="248"/>
      <c r="CU193" s="248"/>
      <c r="CV193" s="248"/>
      <c r="CW193" s="248"/>
      <c r="CX193" s="248"/>
      <c r="CY193" s="248"/>
      <c r="CZ193" s="248"/>
      <c r="DA193" s="248"/>
      <c r="DB193" s="248">
        <v>70</v>
      </c>
      <c r="DC193" s="249"/>
      <c r="DD193" s="248"/>
      <c r="DE193" s="248"/>
      <c r="DF193" s="248"/>
      <c r="DG193" s="248"/>
      <c r="DH193" s="248"/>
      <c r="DI193" s="248"/>
      <c r="DJ193" s="248">
        <v>30</v>
      </c>
      <c r="DK193" s="306">
        <v>100</v>
      </c>
      <c r="DL193" s="245"/>
      <c r="DM193" s="248"/>
      <c r="DN193" s="248"/>
      <c r="DO193" s="307"/>
      <c r="DQ193" s="245"/>
      <c r="DR193" s="307"/>
      <c r="DS193" s="245"/>
      <c r="DT193" s="262" t="s">
        <v>1570</v>
      </c>
      <c r="DU193" s="249"/>
      <c r="DV193" s="249"/>
      <c r="DW193" s="310">
        <v>100</v>
      </c>
      <c r="DX193" s="311" t="e">
        <v>#N/A</v>
      </c>
      <c r="DY193" s="268" t="s">
        <v>1405</v>
      </c>
      <c r="DZ193" s="268" t="s">
        <v>1571</v>
      </c>
      <c r="EA193" s="268"/>
      <c r="EB193" s="249"/>
      <c r="EC193" s="312"/>
      <c r="ED193" s="229" t="s">
        <v>2517</v>
      </c>
      <c r="EE193" s="313"/>
      <c r="EF193" s="314"/>
      <c r="EG193" s="313"/>
      <c r="EH193" s="315"/>
      <c r="EI193" s="316" t="e">
        <f>VLOOKUP(EH193,definitions_list_mag!$Y$12:$Z$15,2,FALSE)</f>
        <v>#N/A</v>
      </c>
      <c r="EJ193" s="317"/>
      <c r="EK193" s="318" t="e">
        <f>VLOOKUP(EJ193,definitions_list_mag!$AT$3:$AU$5,2,FALSE)</f>
        <v>#N/A</v>
      </c>
      <c r="EL193" s="313"/>
      <c r="EM193" s="315"/>
      <c r="EN193" s="315"/>
      <c r="EO193" s="313"/>
      <c r="EP193" s="313"/>
      <c r="EQ193" s="319"/>
      <c r="ER193" s="319"/>
      <c r="ES193" s="319"/>
      <c r="ET193" s="319"/>
      <c r="EU193" s="319"/>
      <c r="EV193" s="320"/>
      <c r="EW193" s="320"/>
      <c r="EX193" s="320"/>
      <c r="EY193" s="320"/>
      <c r="EZ193" s="192" t="e">
        <f t="shared" si="46"/>
        <v>#DIV/0!</v>
      </c>
      <c r="FA193" s="192" t="e">
        <f t="shared" si="47"/>
        <v>#DIV/0!</v>
      </c>
      <c r="FB193" s="192" t="e">
        <f t="shared" si="48"/>
        <v>#DIV/0!</v>
      </c>
      <c r="FC193" s="192" t="e">
        <f t="shared" si="49"/>
        <v>#DIV/0!</v>
      </c>
      <c r="FD193" s="192" t="e">
        <f t="shared" si="50"/>
        <v>#DIV/0!</v>
      </c>
      <c r="FE193" s="193" t="e">
        <f t="shared" si="51"/>
        <v>#DIV/0!</v>
      </c>
      <c r="FF193" s="194" t="e">
        <f t="shared" si="52"/>
        <v>#DIV/0!</v>
      </c>
      <c r="FG193" s="317"/>
      <c r="FH193" s="315"/>
      <c r="FI193" s="778">
        <f t="shared" si="53"/>
        <v>0</v>
      </c>
      <c r="FJ193" s="779" t="e">
        <f t="shared" si="54"/>
        <v>#DIV/0!</v>
      </c>
      <c r="FK193" s="779" t="e">
        <f t="shared" si="55"/>
        <v>#DIV/0!</v>
      </c>
      <c r="FL193" s="780" t="e">
        <f t="shared" si="56"/>
        <v>#DIV/0!</v>
      </c>
      <c r="FM193" s="169" t="e">
        <f t="shared" si="57"/>
        <v>#DIV/0!</v>
      </c>
      <c r="FN193" s="783" t="e">
        <f t="shared" si="58"/>
        <v>#DIV/0!</v>
      </c>
      <c r="FO193" s="228"/>
      <c r="FP193" s="228"/>
      <c r="FQ193" s="228"/>
      <c r="FR193" s="228"/>
      <c r="FS193" s="228"/>
      <c r="FT193" s="228"/>
      <c r="FU193" s="228"/>
      <c r="FV193" s="228"/>
      <c r="FW193" s="228"/>
      <c r="FX193" s="228"/>
      <c r="FY193" s="228"/>
      <c r="FZ193" s="228"/>
      <c r="GA193" s="228"/>
      <c r="GB193" s="228"/>
      <c r="GC193" s="228"/>
      <c r="GD193" s="228"/>
      <c r="GE193" s="228"/>
      <c r="GF193" s="228"/>
      <c r="GG193" s="228"/>
      <c r="GH193" s="228"/>
      <c r="GI193" s="228"/>
      <c r="GJ193" s="228"/>
      <c r="GK193" s="228"/>
      <c r="GL193" s="228"/>
      <c r="GM193" s="228"/>
      <c r="GN193" s="228"/>
      <c r="GO193" s="228"/>
      <c r="GP193" s="228"/>
      <c r="GQ193" s="228"/>
      <c r="GR193" s="228"/>
      <c r="GS193" s="228"/>
      <c r="GT193" s="228"/>
      <c r="GU193" s="228"/>
      <c r="GV193" s="228"/>
      <c r="GW193" s="228"/>
      <c r="GX193" s="228"/>
      <c r="GY193" s="228"/>
      <c r="GZ193" s="228"/>
      <c r="HA193" s="228"/>
      <c r="HB193" s="228"/>
      <c r="HC193" s="228"/>
      <c r="HD193" s="228"/>
      <c r="HE193" s="228"/>
      <c r="HF193" s="228"/>
      <c r="HG193" s="228"/>
      <c r="HH193" s="228"/>
      <c r="HI193" s="228"/>
      <c r="HJ193" s="228"/>
      <c r="HK193" s="228"/>
      <c r="HL193" s="228"/>
      <c r="HM193" s="228"/>
      <c r="HN193" s="228"/>
      <c r="HO193" s="228"/>
      <c r="HP193" s="228"/>
      <c r="HQ193" s="228"/>
      <c r="HR193" s="228"/>
      <c r="HS193" s="228"/>
      <c r="HT193" s="228"/>
      <c r="HU193" s="228"/>
      <c r="HV193" s="228"/>
      <c r="HW193" s="228"/>
      <c r="HX193" s="228"/>
      <c r="HY193" s="228"/>
      <c r="HZ193" s="228"/>
      <c r="IA193" s="228"/>
      <c r="IB193" s="228"/>
      <c r="IC193" s="228"/>
      <c r="ID193" s="228"/>
      <c r="IE193" s="228"/>
      <c r="IF193" s="228"/>
      <c r="IG193" s="228"/>
      <c r="IH193" s="228"/>
      <c r="II193" s="228"/>
      <c r="IJ193" s="228"/>
      <c r="IK193" s="228"/>
      <c r="IL193" s="228"/>
      <c r="IM193" s="228"/>
      <c r="IN193" s="228"/>
      <c r="IO193" s="228"/>
      <c r="IP193" s="228"/>
      <c r="IQ193" s="228"/>
      <c r="IR193" s="228"/>
      <c r="IS193" s="228"/>
      <c r="IT193" s="228"/>
      <c r="IU193" s="228"/>
      <c r="IV193" s="228"/>
      <c r="IW193" s="228"/>
      <c r="IX193" s="228"/>
      <c r="IY193" s="228"/>
      <c r="IZ193" s="228"/>
      <c r="JA193" s="228"/>
      <c r="JB193" s="228"/>
      <c r="JC193" s="228"/>
      <c r="JD193" s="228"/>
      <c r="JE193" s="228"/>
      <c r="JF193" s="228"/>
      <c r="JG193" s="228"/>
      <c r="JH193" s="228"/>
      <c r="JI193" s="228"/>
      <c r="JJ193" s="228"/>
      <c r="JK193" s="228"/>
      <c r="JL193" s="228"/>
      <c r="JM193" s="228"/>
      <c r="JN193" s="228"/>
      <c r="JO193" s="228"/>
      <c r="JP193" s="228"/>
      <c r="JQ193" s="228"/>
      <c r="JR193" s="228"/>
      <c r="JS193" s="228"/>
      <c r="JT193" s="228"/>
      <c r="JU193" s="228"/>
      <c r="JV193" s="228"/>
      <c r="JW193" s="228"/>
      <c r="JX193" s="228"/>
      <c r="JY193" s="228"/>
      <c r="JZ193" s="228"/>
      <c r="KA193" s="228"/>
      <c r="KB193" s="228"/>
      <c r="KC193" s="228"/>
      <c r="KD193" s="228"/>
      <c r="KE193" s="228"/>
      <c r="KF193" s="228"/>
      <c r="KG193" s="228"/>
      <c r="KH193" s="228"/>
      <c r="KI193" s="228"/>
      <c r="KJ193" s="228"/>
      <c r="KK193" s="228"/>
      <c r="KL193" s="228"/>
      <c r="KM193" s="228"/>
      <c r="KN193" s="228"/>
      <c r="KO193" s="228"/>
      <c r="KP193" s="228"/>
      <c r="KQ193" s="228"/>
      <c r="KR193" s="228"/>
      <c r="KS193" s="228"/>
      <c r="KT193" s="228"/>
      <c r="KU193" s="228"/>
      <c r="KV193" s="228"/>
      <c r="KW193" s="228"/>
      <c r="KX193" s="228"/>
      <c r="KY193" s="228"/>
      <c r="KZ193" s="228"/>
      <c r="LA193" s="228"/>
      <c r="LB193" s="228"/>
      <c r="LC193" s="228"/>
      <c r="LD193" s="228"/>
      <c r="LE193" s="228"/>
      <c r="LF193" s="228"/>
      <c r="LG193" s="228"/>
      <c r="LH193" s="228"/>
      <c r="LI193" s="228"/>
      <c r="LJ193" s="228"/>
      <c r="LK193" s="228"/>
      <c r="LL193" s="228"/>
      <c r="LM193" s="228"/>
      <c r="LN193" s="228"/>
      <c r="LO193" s="228"/>
      <c r="LP193" s="228"/>
      <c r="LQ193" s="228"/>
      <c r="LR193" s="228"/>
      <c r="LS193" s="228"/>
      <c r="LT193" s="228"/>
      <c r="LU193" s="228"/>
      <c r="LV193" s="228"/>
      <c r="LW193" s="228"/>
      <c r="LX193" s="228"/>
      <c r="LY193" s="228"/>
      <c r="LZ193" s="228"/>
      <c r="MA193" s="228"/>
      <c r="MB193" s="228"/>
      <c r="MC193" s="228"/>
      <c r="MD193" s="228"/>
      <c r="ME193" s="228"/>
      <c r="MF193" s="228"/>
      <c r="MG193" s="228"/>
      <c r="MH193" s="228"/>
      <c r="MI193" s="228"/>
      <c r="MJ193" s="228"/>
      <c r="MK193" s="228"/>
      <c r="ML193" s="228"/>
      <c r="MM193" s="228"/>
      <c r="MN193" s="228"/>
      <c r="MO193" s="228"/>
      <c r="MP193" s="228"/>
      <c r="MQ193" s="228"/>
      <c r="MR193" s="228"/>
      <c r="MS193" s="228"/>
      <c r="MT193" s="228"/>
      <c r="MU193" s="228"/>
      <c r="MV193" s="228"/>
      <c r="MW193" s="228"/>
      <c r="MX193" s="228"/>
      <c r="MY193" s="228"/>
      <c r="MZ193" s="228"/>
      <c r="NA193" s="228"/>
      <c r="NB193" s="228"/>
      <c r="NC193" s="228"/>
      <c r="ND193" s="228"/>
      <c r="NE193" s="228"/>
      <c r="NF193" s="228"/>
      <c r="NG193" s="228"/>
      <c r="NH193" s="228"/>
      <c r="NI193" s="228"/>
      <c r="NJ193" s="228"/>
      <c r="NK193" s="228"/>
      <c r="NL193" s="228"/>
      <c r="NM193" s="228"/>
      <c r="NN193" s="228"/>
      <c r="NO193" s="228"/>
      <c r="NP193" s="228"/>
      <c r="NQ193" s="228"/>
      <c r="NR193" s="228"/>
      <c r="NS193" s="228"/>
      <c r="NT193" s="228"/>
      <c r="NU193" s="228"/>
      <c r="NV193" s="228"/>
      <c r="NW193" s="228"/>
      <c r="NX193" s="228"/>
      <c r="NY193" s="228"/>
      <c r="NZ193" s="228"/>
      <c r="OA193" s="228"/>
      <c r="OB193" s="228"/>
      <c r="OC193" s="228"/>
      <c r="OD193" s="228"/>
      <c r="OE193" s="228"/>
      <c r="OF193" s="228"/>
      <c r="OG193" s="228"/>
      <c r="OH193" s="228"/>
      <c r="OI193" s="228"/>
      <c r="OJ193" s="228"/>
      <c r="OK193" s="228"/>
      <c r="OL193" s="228"/>
      <c r="OM193" s="228"/>
      <c r="ON193" s="228"/>
      <c r="OO193" s="228"/>
      <c r="OP193" s="228"/>
      <c r="OQ193" s="228"/>
      <c r="OR193" s="228"/>
      <c r="OS193" s="228"/>
      <c r="OT193" s="228"/>
      <c r="OU193" s="228"/>
      <c r="OV193" s="228"/>
      <c r="OW193" s="228"/>
      <c r="OX193" s="228"/>
      <c r="OY193" s="228"/>
      <c r="OZ193" s="228"/>
      <c r="PA193" s="228"/>
      <c r="PB193" s="228"/>
      <c r="PC193" s="228"/>
      <c r="PD193" s="228"/>
      <c r="PE193" s="228"/>
      <c r="PF193" s="228"/>
      <c r="PG193" s="228"/>
      <c r="PH193" s="228"/>
      <c r="PI193" s="228"/>
      <c r="PJ193" s="228"/>
      <c r="PK193" s="228"/>
      <c r="PL193" s="228"/>
      <c r="PM193" s="228"/>
      <c r="PN193" s="228"/>
      <c r="PO193" s="228"/>
      <c r="PP193" s="228"/>
      <c r="PQ193" s="228"/>
      <c r="PR193" s="228"/>
      <c r="PS193" s="228"/>
      <c r="PT193" s="228"/>
      <c r="PU193" s="228"/>
      <c r="PV193" s="228"/>
      <c r="PW193" s="228"/>
      <c r="PX193" s="228"/>
      <c r="PY193" s="228"/>
      <c r="PZ193" s="228"/>
      <c r="QA193" s="228"/>
      <c r="QB193" s="228"/>
      <c r="QC193" s="228"/>
      <c r="QD193" s="228"/>
      <c r="QE193" s="228"/>
      <c r="QF193" s="228"/>
      <c r="QG193" s="228"/>
      <c r="QH193" s="228"/>
      <c r="QI193" s="228"/>
      <c r="QJ193" s="228"/>
      <c r="QK193" s="228"/>
      <c r="QL193" s="228"/>
      <c r="QM193" s="228"/>
      <c r="QN193" s="228"/>
      <c r="QO193" s="228"/>
      <c r="QP193" s="228"/>
      <c r="QQ193" s="228"/>
      <c r="QR193" s="228"/>
      <c r="QS193" s="228"/>
      <c r="QT193" s="228"/>
      <c r="QU193" s="228"/>
      <c r="QV193" s="228"/>
      <c r="QW193" s="228"/>
      <c r="QX193" s="228"/>
      <c r="QY193" s="228"/>
      <c r="QZ193" s="228"/>
      <c r="RA193" s="228"/>
      <c r="RB193" s="228"/>
      <c r="RC193" s="228"/>
      <c r="RD193" s="228"/>
      <c r="RE193" s="228"/>
      <c r="RF193" s="228"/>
      <c r="RG193" s="228"/>
      <c r="RH193" s="228"/>
      <c r="RI193" s="228"/>
      <c r="RJ193" s="228"/>
      <c r="RK193" s="228"/>
      <c r="RL193" s="228"/>
      <c r="RM193" s="228"/>
      <c r="RN193" s="228"/>
      <c r="RO193" s="228"/>
      <c r="RP193" s="228"/>
      <c r="RQ193" s="228"/>
      <c r="RR193" s="228"/>
      <c r="RS193" s="228"/>
      <c r="RT193" s="228"/>
      <c r="RU193" s="228"/>
      <c r="RV193" s="228"/>
      <c r="RW193" s="228"/>
      <c r="RX193" s="228"/>
      <c r="RY193" s="228"/>
      <c r="RZ193" s="228"/>
      <c r="SA193" s="228"/>
      <c r="SB193" s="228"/>
      <c r="SC193" s="228"/>
      <c r="SD193" s="228"/>
      <c r="SE193" s="228"/>
      <c r="SF193" s="228"/>
      <c r="SG193" s="228"/>
      <c r="SH193" s="228"/>
      <c r="SI193" s="228"/>
      <c r="SJ193" s="228"/>
      <c r="SK193" s="228"/>
      <c r="SL193" s="228"/>
      <c r="SM193" s="228"/>
      <c r="SN193" s="228"/>
      <c r="SO193" s="228"/>
      <c r="SP193" s="228"/>
      <c r="SQ193" s="228"/>
      <c r="SR193" s="228"/>
      <c r="SS193" s="228"/>
      <c r="ST193" s="228"/>
      <c r="SU193" s="228"/>
      <c r="SV193" s="228"/>
      <c r="SW193" s="228"/>
      <c r="SX193" s="228"/>
      <c r="SY193" s="228"/>
      <c r="SZ193" s="228"/>
      <c r="TA193" s="228"/>
      <c r="TB193" s="228"/>
      <c r="TC193" s="228"/>
      <c r="TD193" s="228"/>
      <c r="TE193" s="228"/>
      <c r="TF193" s="228"/>
      <c r="TG193" s="228"/>
      <c r="TH193" s="228"/>
      <c r="TI193" s="228"/>
      <c r="TJ193" s="228"/>
      <c r="TK193" s="228"/>
      <c r="TL193" s="228"/>
      <c r="TM193" s="228"/>
      <c r="TN193" s="228"/>
      <c r="TO193" s="228"/>
      <c r="TP193" s="228"/>
      <c r="TQ193" s="228"/>
      <c r="TR193" s="228"/>
      <c r="TS193" s="228"/>
      <c r="TT193" s="228"/>
      <c r="TU193" s="228"/>
      <c r="TV193" s="228"/>
      <c r="TW193" s="228"/>
      <c r="TX193" s="228"/>
      <c r="TY193" s="228"/>
      <c r="TZ193" s="228"/>
      <c r="UA193" s="228"/>
      <c r="UB193" s="228"/>
      <c r="UC193" s="228"/>
      <c r="UD193" s="228"/>
      <c r="UE193" s="228"/>
      <c r="UF193" s="228"/>
      <c r="UG193" s="228"/>
      <c r="UH193" s="228"/>
      <c r="UI193" s="228"/>
      <c r="UJ193" s="228"/>
      <c r="UK193" s="228"/>
      <c r="UL193" s="228"/>
      <c r="UM193" s="228"/>
      <c r="UN193" s="228"/>
      <c r="UO193" s="228"/>
      <c r="UP193" s="228"/>
      <c r="UQ193" s="228"/>
      <c r="UR193" s="228"/>
      <c r="US193" s="228"/>
      <c r="UT193" s="228"/>
      <c r="UU193" s="228"/>
      <c r="UV193" s="228"/>
      <c r="UW193" s="228"/>
      <c r="UX193" s="228"/>
      <c r="UY193" s="228"/>
      <c r="UZ193" s="228"/>
      <c r="VA193" s="228"/>
      <c r="VB193" s="228"/>
      <c r="VC193" s="228"/>
      <c r="VD193" s="228"/>
      <c r="VE193" s="228"/>
      <c r="VF193" s="228"/>
      <c r="VG193" s="228"/>
      <c r="VH193" s="228"/>
      <c r="VI193" s="228"/>
      <c r="VJ193" s="228"/>
      <c r="VK193" s="228"/>
      <c r="VL193" s="228"/>
      <c r="VM193" s="228"/>
      <c r="VN193" s="228"/>
      <c r="VO193" s="228"/>
      <c r="VP193" s="228"/>
      <c r="VQ193" s="228"/>
      <c r="VR193" s="228"/>
      <c r="VS193" s="228"/>
      <c r="VT193" s="228"/>
      <c r="VU193" s="228"/>
      <c r="VV193" s="228"/>
      <c r="VW193" s="228"/>
      <c r="VX193" s="228"/>
      <c r="VY193" s="228"/>
      <c r="VZ193" s="228"/>
      <c r="WA193" s="228"/>
      <c r="WB193" s="228"/>
      <c r="WC193" s="228"/>
      <c r="WD193" s="228"/>
      <c r="WE193" s="228"/>
      <c r="WF193" s="228"/>
      <c r="WG193" s="228"/>
      <c r="WH193" s="228"/>
      <c r="WI193" s="228"/>
      <c r="WJ193" s="228"/>
      <c r="WK193" s="228"/>
      <c r="WL193" s="228"/>
      <c r="WM193" s="228"/>
      <c r="WN193" s="228"/>
      <c r="WO193" s="228"/>
      <c r="WP193" s="228"/>
      <c r="WQ193" s="228"/>
      <c r="WR193" s="228"/>
      <c r="WS193" s="228"/>
      <c r="WT193" s="228"/>
      <c r="WU193" s="228"/>
      <c r="WV193" s="228"/>
      <c r="WW193" s="228"/>
      <c r="WX193" s="228"/>
      <c r="WY193" s="228"/>
      <c r="WZ193" s="228"/>
      <c r="XA193" s="228"/>
      <c r="XB193" s="228"/>
      <c r="XC193" s="228"/>
      <c r="XD193" s="228"/>
      <c r="XE193" s="228"/>
      <c r="XF193" s="228"/>
      <c r="XG193" s="228"/>
      <c r="XH193" s="228"/>
      <c r="XI193" s="228"/>
      <c r="XJ193" s="228"/>
      <c r="XK193" s="228"/>
      <c r="XL193" s="228"/>
      <c r="XM193" s="228"/>
      <c r="XN193" s="228"/>
      <c r="XO193" s="228"/>
      <c r="XP193" s="228"/>
      <c r="XQ193" s="228"/>
      <c r="XR193" s="228"/>
      <c r="XS193" s="228"/>
      <c r="XT193" s="228"/>
      <c r="XU193" s="228"/>
      <c r="XV193" s="228"/>
      <c r="XW193" s="228"/>
      <c r="XX193" s="228"/>
      <c r="XY193" s="228"/>
      <c r="XZ193" s="228"/>
      <c r="YA193" s="228"/>
      <c r="YB193" s="228"/>
      <c r="YC193" s="228"/>
      <c r="YD193" s="228"/>
      <c r="YE193" s="228"/>
      <c r="YF193" s="228"/>
      <c r="YG193" s="228"/>
      <c r="YH193" s="228"/>
      <c r="YI193" s="228"/>
      <c r="YJ193" s="228"/>
      <c r="YK193" s="228"/>
      <c r="YL193" s="228"/>
      <c r="YM193" s="228"/>
      <c r="YN193" s="228"/>
      <c r="YO193" s="228"/>
      <c r="YP193" s="228"/>
      <c r="YQ193" s="228"/>
      <c r="YR193" s="228"/>
      <c r="YS193" s="228"/>
      <c r="YT193" s="228"/>
      <c r="YU193" s="228"/>
      <c r="YV193" s="228"/>
      <c r="YW193" s="228"/>
      <c r="YX193" s="228"/>
      <c r="YY193" s="228"/>
      <c r="YZ193" s="228"/>
      <c r="ZA193" s="228"/>
      <c r="ZB193" s="228"/>
      <c r="ZC193" s="228"/>
      <c r="ZD193" s="228"/>
      <c r="ZE193" s="228"/>
      <c r="ZF193" s="228"/>
      <c r="ZG193" s="228"/>
      <c r="ZH193" s="228"/>
      <c r="ZI193" s="228"/>
      <c r="ZJ193" s="228"/>
      <c r="ZK193" s="228"/>
      <c r="ZL193" s="228"/>
      <c r="ZM193" s="228"/>
      <c r="ZN193" s="228"/>
      <c r="ZO193" s="228"/>
      <c r="ZP193" s="228"/>
      <c r="ZQ193" s="228"/>
      <c r="ZR193" s="228"/>
      <c r="ZS193" s="228"/>
      <c r="ZT193" s="228"/>
      <c r="ZU193" s="228"/>
      <c r="ZV193" s="228"/>
      <c r="ZW193" s="228"/>
      <c r="ZX193" s="228"/>
      <c r="ZY193" s="228"/>
      <c r="ZZ193" s="228"/>
      <c r="AAA193" s="228"/>
      <c r="AAB193" s="228"/>
      <c r="AAC193" s="228"/>
      <c r="AAD193" s="228"/>
      <c r="AAE193" s="228"/>
      <c r="AAF193" s="228"/>
      <c r="AAG193" s="228"/>
      <c r="AAH193" s="228"/>
      <c r="AAI193" s="228"/>
      <c r="AAJ193" s="228"/>
      <c r="AAK193" s="228"/>
      <c r="AAL193" s="228"/>
      <c r="AAM193" s="228"/>
      <c r="AAN193" s="228"/>
      <c r="AAO193" s="228"/>
      <c r="AAP193" s="228"/>
      <c r="AAQ193" s="228"/>
      <c r="AAR193" s="228"/>
      <c r="AAS193" s="228"/>
      <c r="AAT193" s="228"/>
      <c r="AAU193" s="228"/>
      <c r="AAV193" s="228"/>
      <c r="AAW193" s="228"/>
      <c r="AAX193" s="228"/>
      <c r="AAY193" s="228"/>
      <c r="AAZ193" s="228"/>
      <c r="ABA193" s="228"/>
      <c r="ABB193" s="228"/>
      <c r="ABC193" s="228"/>
      <c r="ABD193" s="228"/>
      <c r="ABE193" s="228"/>
      <c r="ABF193" s="228"/>
      <c r="ABG193" s="228"/>
      <c r="ABH193" s="228"/>
      <c r="ABI193" s="228"/>
      <c r="ABJ193" s="228"/>
      <c r="ABK193" s="228"/>
      <c r="ABL193" s="228"/>
      <c r="ABM193" s="228"/>
      <c r="ABN193" s="228"/>
      <c r="ABO193" s="228"/>
      <c r="ABP193" s="228"/>
      <c r="ABQ193" s="228"/>
      <c r="ABR193" s="228"/>
      <c r="ABS193" s="228"/>
      <c r="ABT193" s="228"/>
      <c r="ABU193" s="228"/>
      <c r="ABV193" s="228"/>
      <c r="ABW193" s="228"/>
      <c r="ABX193" s="228"/>
      <c r="ABY193" s="228"/>
      <c r="ABZ193" s="228"/>
      <c r="ACA193" s="228"/>
      <c r="ACB193" s="228"/>
      <c r="ACC193" s="228"/>
      <c r="ACD193" s="228"/>
      <c r="ACE193" s="228"/>
      <c r="ACF193" s="228"/>
      <c r="ACG193" s="228"/>
      <c r="ACH193" s="228"/>
      <c r="ACI193" s="228"/>
      <c r="ACJ193" s="228"/>
      <c r="ACK193" s="228"/>
      <c r="ACL193" s="228"/>
      <c r="ACM193" s="228"/>
      <c r="ACN193" s="228"/>
      <c r="ACO193" s="228"/>
      <c r="ACP193" s="228"/>
      <c r="ACQ193" s="228"/>
      <c r="ACR193" s="228"/>
      <c r="ACS193" s="228"/>
      <c r="ACT193" s="228"/>
      <c r="ACU193" s="228"/>
      <c r="ACV193" s="228"/>
      <c r="ACW193" s="228"/>
      <c r="ACX193" s="228"/>
      <c r="ACY193" s="228"/>
      <c r="ACZ193" s="228"/>
      <c r="ADA193" s="228"/>
      <c r="ADB193" s="228"/>
      <c r="ADC193" s="228"/>
      <c r="ADD193" s="228"/>
      <c r="ADE193" s="228"/>
      <c r="ADF193" s="228"/>
      <c r="ADG193" s="228"/>
      <c r="ADH193" s="228"/>
      <c r="ADI193" s="228"/>
      <c r="ADJ193" s="228"/>
      <c r="ADK193" s="228"/>
      <c r="ADL193" s="228"/>
      <c r="ADM193" s="228"/>
      <c r="ADN193" s="228"/>
      <c r="ADO193" s="228"/>
      <c r="ADP193" s="228"/>
      <c r="ADQ193" s="228"/>
      <c r="ADR193" s="228"/>
      <c r="ADS193" s="228"/>
      <c r="ADT193" s="228"/>
      <c r="ADU193" s="228"/>
      <c r="ADV193" s="228"/>
      <c r="ADW193" s="228"/>
      <c r="ADX193" s="228"/>
      <c r="ADY193" s="228"/>
      <c r="ADZ193" s="228"/>
      <c r="AEA193" s="228"/>
      <c r="AEB193" s="228"/>
      <c r="AEC193" s="228"/>
      <c r="AED193" s="228"/>
      <c r="AEE193" s="228"/>
      <c r="AEF193" s="228"/>
      <c r="AEG193" s="228"/>
      <c r="AEH193" s="228"/>
      <c r="AEI193" s="228"/>
      <c r="AEJ193" s="228"/>
      <c r="AEK193" s="228"/>
      <c r="AEL193" s="228"/>
      <c r="AEM193" s="228"/>
      <c r="AEN193" s="228"/>
      <c r="AEO193" s="228"/>
      <c r="AEP193" s="228"/>
      <c r="AEQ193" s="228"/>
      <c r="AER193" s="228"/>
      <c r="AES193" s="228"/>
      <c r="AET193" s="228"/>
      <c r="AEU193" s="228"/>
      <c r="AEV193" s="228"/>
      <c r="AEW193" s="228"/>
      <c r="AEX193" s="228"/>
      <c r="AEY193" s="228"/>
      <c r="AEZ193" s="228"/>
      <c r="AFA193" s="228"/>
      <c r="AFB193" s="228"/>
      <c r="AFC193" s="228"/>
      <c r="AFD193" s="228"/>
      <c r="AFE193" s="228"/>
      <c r="AFF193" s="228"/>
      <c r="AFG193" s="228"/>
      <c r="AFH193" s="228"/>
      <c r="AFI193" s="228"/>
      <c r="AFJ193" s="228"/>
      <c r="AFK193" s="228"/>
      <c r="AFL193" s="228"/>
      <c r="AFM193" s="228"/>
      <c r="AFN193" s="228"/>
      <c r="AFO193" s="228"/>
      <c r="AFP193" s="228"/>
      <c r="AFQ193" s="228"/>
      <c r="AFR193" s="228"/>
      <c r="AFS193" s="228"/>
      <c r="AFT193" s="228"/>
      <c r="AFU193" s="228"/>
      <c r="AFV193" s="228"/>
      <c r="AFW193" s="228"/>
      <c r="AFX193" s="228"/>
      <c r="AFY193" s="228"/>
      <c r="AFZ193" s="228"/>
      <c r="AGA193" s="228"/>
      <c r="AGB193" s="228"/>
      <c r="AGC193" s="228"/>
      <c r="AGD193" s="228"/>
      <c r="AGE193" s="228"/>
      <c r="AGF193" s="228"/>
      <c r="AGG193" s="228"/>
      <c r="AGH193" s="228"/>
      <c r="AGI193" s="228"/>
      <c r="AGJ193" s="228"/>
      <c r="AGK193" s="228"/>
      <c r="AGL193" s="228"/>
      <c r="AGM193" s="228"/>
      <c r="AGN193" s="228"/>
      <c r="AGO193" s="228"/>
      <c r="AGP193" s="228"/>
      <c r="AGQ193" s="228"/>
      <c r="AGR193" s="228"/>
      <c r="AGS193" s="228"/>
      <c r="AGT193" s="228"/>
      <c r="AGU193" s="228"/>
      <c r="AGV193" s="228"/>
      <c r="AGW193" s="228"/>
      <c r="AGX193" s="228"/>
      <c r="AGY193" s="228"/>
      <c r="AGZ193" s="228"/>
      <c r="AHA193" s="228"/>
      <c r="AHB193" s="228"/>
      <c r="AHC193" s="228"/>
      <c r="AHD193" s="228"/>
      <c r="AHE193" s="228"/>
      <c r="AHF193" s="228"/>
      <c r="AHG193" s="228"/>
      <c r="AHH193" s="228"/>
      <c r="AHI193" s="228"/>
      <c r="AHJ193" s="228"/>
      <c r="AHK193" s="228"/>
      <c r="AHL193" s="228"/>
      <c r="AHM193" s="228"/>
      <c r="AHN193" s="228"/>
      <c r="AHO193" s="228"/>
      <c r="AHP193" s="228"/>
      <c r="AHQ193" s="228"/>
      <c r="AHR193" s="228"/>
      <c r="AHS193" s="228"/>
      <c r="AHT193" s="228"/>
      <c r="AHU193" s="228"/>
      <c r="AHV193" s="228"/>
      <c r="AHW193" s="228"/>
      <c r="AHX193" s="228"/>
      <c r="AHY193" s="228"/>
      <c r="AHZ193" s="228"/>
      <c r="AIA193" s="228"/>
      <c r="AIB193" s="228"/>
      <c r="AIC193" s="228"/>
      <c r="AID193" s="228"/>
      <c r="AIE193" s="228"/>
      <c r="AIF193" s="228"/>
      <c r="AIG193" s="228"/>
      <c r="AIH193" s="228"/>
      <c r="AII193" s="228"/>
      <c r="AIJ193" s="228"/>
      <c r="AIK193" s="228"/>
      <c r="AIL193" s="228"/>
      <c r="AIM193" s="228"/>
      <c r="AIN193" s="228"/>
      <c r="AIO193" s="228"/>
      <c r="AIP193" s="228"/>
      <c r="AIQ193" s="228"/>
      <c r="AIR193" s="228"/>
      <c r="AIS193" s="228"/>
      <c r="AIT193" s="228"/>
      <c r="AIU193" s="228"/>
      <c r="AIV193" s="228"/>
      <c r="AIW193" s="228"/>
      <c r="AIX193" s="228"/>
      <c r="AIY193" s="228"/>
      <c r="AIZ193" s="228"/>
      <c r="AJA193" s="228"/>
      <c r="AJB193" s="228"/>
      <c r="AJC193" s="228"/>
      <c r="AJD193" s="228"/>
      <c r="AJE193" s="228"/>
      <c r="AJF193" s="228"/>
      <c r="AJG193" s="228"/>
      <c r="AJH193" s="228"/>
      <c r="AJI193" s="228"/>
      <c r="AJJ193" s="228"/>
      <c r="AJK193" s="228"/>
      <c r="AJL193" s="228"/>
      <c r="AJM193" s="228"/>
      <c r="AJN193" s="228"/>
      <c r="AJO193" s="228"/>
      <c r="AJP193" s="228"/>
      <c r="AJQ193" s="228"/>
      <c r="AJR193" s="228"/>
      <c r="AJS193" s="228"/>
      <c r="AJT193" s="228"/>
      <c r="AJU193" s="228"/>
      <c r="AJV193" s="228"/>
      <c r="AJW193" s="228"/>
      <c r="AJX193" s="228"/>
      <c r="AJY193" s="228"/>
      <c r="AJZ193" s="228"/>
      <c r="AKA193" s="228"/>
      <c r="AKB193" s="228"/>
      <c r="AKC193" s="228"/>
      <c r="AKD193" s="228"/>
      <c r="AKE193" s="228"/>
      <c r="AKF193" s="228"/>
      <c r="AKG193" s="228"/>
      <c r="AKH193" s="228"/>
      <c r="AKI193" s="228"/>
      <c r="AKJ193" s="228"/>
      <c r="AKK193" s="228"/>
      <c r="AKL193" s="228"/>
      <c r="AKM193" s="228"/>
      <c r="AKN193" s="228"/>
      <c r="AKO193" s="228"/>
      <c r="AKP193" s="228"/>
      <c r="AKQ193" s="228"/>
      <c r="AKR193" s="228"/>
      <c r="AKS193" s="228"/>
      <c r="AKT193" s="228"/>
      <c r="AKU193" s="228"/>
      <c r="AKV193" s="228"/>
      <c r="AKW193" s="228"/>
      <c r="AKX193" s="228"/>
      <c r="AKY193" s="228"/>
      <c r="AKZ193" s="228"/>
      <c r="ALA193" s="228"/>
      <c r="ALB193" s="228"/>
      <c r="ALC193" s="228"/>
      <c r="ALD193" s="228"/>
      <c r="ALE193" s="228"/>
      <c r="ALF193" s="228"/>
      <c r="ALG193" s="228"/>
      <c r="ALH193" s="228"/>
      <c r="ALI193" s="228"/>
      <c r="ALJ193" s="228"/>
      <c r="ALK193" s="228"/>
      <c r="ALL193" s="228"/>
      <c r="ALM193" s="228"/>
      <c r="ALN193" s="228"/>
      <c r="ALO193" s="228"/>
      <c r="ALP193" s="228"/>
      <c r="ALQ193" s="228"/>
      <c r="ALR193" s="228"/>
      <c r="ALS193" s="228"/>
      <c r="ALT193" s="228"/>
      <c r="ALU193" s="228"/>
      <c r="ALV193" s="228"/>
      <c r="ALW193" s="228"/>
      <c r="ALX193" s="228"/>
      <c r="ALY193" s="228"/>
      <c r="ALZ193" s="228"/>
      <c r="AMA193" s="228"/>
      <c r="AMB193" s="228"/>
      <c r="AMC193" s="228"/>
      <c r="AMD193" s="228"/>
      <c r="AME193" s="228"/>
      <c r="AMF193" s="228"/>
      <c r="AMG193" s="228"/>
      <c r="AMH193" s="228"/>
      <c r="AMI193" s="228"/>
      <c r="AMJ193" s="228"/>
      <c r="AMK193" s="228"/>
      <c r="AML193" s="228"/>
      <c r="AMM193" s="228"/>
      <c r="AMN193" s="228"/>
      <c r="AMO193" s="228"/>
      <c r="AMP193" s="228"/>
      <c r="AMQ193" s="228"/>
      <c r="AMR193" s="228"/>
      <c r="AMS193" s="228"/>
      <c r="AMT193" s="228"/>
      <c r="AMU193" s="228"/>
      <c r="AMV193" s="228"/>
      <c r="AMW193" s="228"/>
      <c r="AMX193" s="228"/>
    </row>
    <row r="194" spans="1:1038" ht="18" customHeight="1">
      <c r="A194" s="125" t="s">
        <v>1452</v>
      </c>
      <c r="B194" s="126" t="s">
        <v>1294</v>
      </c>
      <c r="D194" s="126" t="s">
        <v>1279</v>
      </c>
      <c r="E194" s="126">
        <v>33</v>
      </c>
      <c r="F194" s="126">
        <v>1</v>
      </c>
      <c r="G194" s="285" t="str">
        <f t="shared" si="45"/>
        <v>33-1</v>
      </c>
      <c r="H194" s="277">
        <v>0</v>
      </c>
      <c r="I194" s="360">
        <v>11</v>
      </c>
      <c r="J194" s="360"/>
      <c r="K194" s="545" t="b">
        <f>IF(I195=1,IF(((VLOOKUP($G194,[1]Depth_Lookup!#REF!,9,FALSE))-(H194/100))=0,"Good",IF(((VLOOKUP($G194,[1]Depth_Lookup!$A$3:$J$550,9,FALSE))-(H194/100))&gt;0,"Too Short","Too Long")))</f>
        <v>0</v>
      </c>
      <c r="L194" s="171">
        <f>(VLOOKUP($G194,Depth_Lookup!$A$3:$J$410,10,FALSE))+(H194/100)</f>
        <v>74.7</v>
      </c>
      <c r="M194" s="171">
        <f>(VLOOKUP($G194,Depth_Lookup!$A$3:$J$410,10,FALSE))+(I194/100)</f>
        <v>74.81</v>
      </c>
      <c r="N194" s="127" t="s">
        <v>1569</v>
      </c>
      <c r="O194" s="126">
        <v>2</v>
      </c>
      <c r="P194" s="126" t="s">
        <v>853</v>
      </c>
      <c r="Q194" s="126" t="s">
        <v>125</v>
      </c>
      <c r="R194" s="196" t="s">
        <v>1633</v>
      </c>
      <c r="S194" s="126" t="s">
        <v>94</v>
      </c>
      <c r="T194" s="126" t="s">
        <v>587</v>
      </c>
      <c r="U194" s="126" t="s">
        <v>95</v>
      </c>
      <c r="V194" s="126" t="s">
        <v>509</v>
      </c>
      <c r="W194" s="126" t="s">
        <v>102</v>
      </c>
      <c r="X194" s="202">
        <v>5</v>
      </c>
      <c r="Y194" s="126" t="s">
        <v>90</v>
      </c>
      <c r="Z194" s="126" t="s">
        <v>91</v>
      </c>
      <c r="AF194" s="196" t="e">
        <v>#N/A</v>
      </c>
      <c r="AI194" s="130">
        <v>79</v>
      </c>
      <c r="AO194" s="130"/>
      <c r="AU194" s="130"/>
      <c r="BA194" s="130">
        <v>20</v>
      </c>
      <c r="BB194" s="126">
        <v>5</v>
      </c>
      <c r="BC194" s="126">
        <v>2</v>
      </c>
      <c r="BD194" s="126" t="s">
        <v>110</v>
      </c>
      <c r="BE194" s="126" t="s">
        <v>103</v>
      </c>
      <c r="BG194" s="130"/>
      <c r="BM194" s="130">
        <v>1</v>
      </c>
      <c r="BN194" s="126">
        <v>0.5</v>
      </c>
      <c r="BO194" s="126">
        <v>0.5</v>
      </c>
      <c r="BP194" s="126" t="s">
        <v>110</v>
      </c>
      <c r="BQ194" s="126" t="s">
        <v>103</v>
      </c>
      <c r="BY194" s="130"/>
      <c r="CE194" s="126" t="s">
        <v>1572</v>
      </c>
      <c r="CG194" s="131"/>
      <c r="CH194" s="132" t="s">
        <v>1352</v>
      </c>
      <c r="CI194" s="132">
        <v>100</v>
      </c>
      <c r="CJ194" s="132" t="s">
        <v>514</v>
      </c>
      <c r="CK194" s="133"/>
      <c r="CL194" s="134"/>
      <c r="CM194" s="134"/>
      <c r="CN194" s="134"/>
      <c r="CO194" s="134"/>
      <c r="CP194" s="134"/>
      <c r="CQ194" s="134"/>
      <c r="CR194" s="134"/>
      <c r="CS194" s="134"/>
      <c r="CT194" s="134"/>
      <c r="CU194" s="134"/>
      <c r="CV194" s="134"/>
      <c r="CW194" s="134"/>
      <c r="CX194" s="134"/>
      <c r="CY194" s="134"/>
      <c r="CZ194" s="134"/>
      <c r="DA194" s="134"/>
      <c r="DB194" s="134">
        <v>65</v>
      </c>
      <c r="DD194" s="134"/>
      <c r="DE194" s="134"/>
      <c r="DF194" s="134"/>
      <c r="DG194" s="134"/>
      <c r="DH194" s="134"/>
      <c r="DI194" s="134"/>
      <c r="DJ194" s="134">
        <v>35</v>
      </c>
      <c r="DK194" s="207">
        <v>100</v>
      </c>
      <c r="DL194" s="131"/>
      <c r="DM194" s="134"/>
      <c r="DN194" s="134"/>
      <c r="DO194" s="136"/>
      <c r="DQ194" s="131"/>
      <c r="DR194" s="136"/>
      <c r="DS194" s="131"/>
      <c r="DT194" s="138" t="s">
        <v>1570</v>
      </c>
      <c r="DW194" s="213">
        <v>100</v>
      </c>
      <c r="DX194" s="214" t="e">
        <v>#N/A</v>
      </c>
      <c r="DY194" s="139" t="s">
        <v>1405</v>
      </c>
      <c r="DZ194" s="139" t="s">
        <v>1571</v>
      </c>
      <c r="EA194" s="139"/>
      <c r="ED194" s="229" t="s">
        <v>2517</v>
      </c>
      <c r="EE194" s="140"/>
      <c r="EG194" s="140"/>
      <c r="EI194" s="218" t="e">
        <f>VLOOKUP(EH194,definitions_list_mag!$Y$12:$Z$15,2,FALSE)</f>
        <v>#N/A</v>
      </c>
      <c r="EJ194" s="143"/>
      <c r="EK194" s="221" t="e">
        <f>VLOOKUP(EJ194,definitions_list_mag!$AT$3:$AU$5,2,FALSE)</f>
        <v>#N/A</v>
      </c>
      <c r="EM194" s="109"/>
      <c r="EN194" s="109"/>
      <c r="EZ194" s="192" t="e">
        <f t="shared" si="46"/>
        <v>#DIV/0!</v>
      </c>
      <c r="FA194" s="192" t="e">
        <f t="shared" si="47"/>
        <v>#DIV/0!</v>
      </c>
      <c r="FB194" s="192" t="e">
        <f t="shared" si="48"/>
        <v>#DIV/0!</v>
      </c>
      <c r="FC194" s="192" t="e">
        <f t="shared" si="49"/>
        <v>#DIV/0!</v>
      </c>
      <c r="FD194" s="192" t="e">
        <f t="shared" si="50"/>
        <v>#DIV/0!</v>
      </c>
      <c r="FE194" s="193" t="e">
        <f t="shared" si="51"/>
        <v>#DIV/0!</v>
      </c>
      <c r="FF194" s="194" t="e">
        <f t="shared" si="52"/>
        <v>#DIV/0!</v>
      </c>
      <c r="FG194" s="143"/>
      <c r="FI194" s="778">
        <f t="shared" si="53"/>
        <v>0</v>
      </c>
      <c r="FJ194" s="779" t="e">
        <f t="shared" si="54"/>
        <v>#DIV/0!</v>
      </c>
      <c r="FK194" s="779" t="e">
        <f t="shared" si="55"/>
        <v>#DIV/0!</v>
      </c>
      <c r="FL194" s="780" t="e">
        <f t="shared" si="56"/>
        <v>#DIV/0!</v>
      </c>
      <c r="FM194" s="169" t="e">
        <f t="shared" si="57"/>
        <v>#DIV/0!</v>
      </c>
      <c r="FN194" s="783" t="e">
        <f t="shared" si="58"/>
        <v>#DIV/0!</v>
      </c>
    </row>
    <row r="195" spans="1:1038" ht="18" customHeight="1">
      <c r="A195" s="125" t="s">
        <v>1452</v>
      </c>
      <c r="B195" s="126" t="s">
        <v>1294</v>
      </c>
      <c r="D195" s="126" t="s">
        <v>1279</v>
      </c>
      <c r="E195" s="126">
        <v>33</v>
      </c>
      <c r="F195" s="126">
        <v>1</v>
      </c>
      <c r="G195" s="285" t="str">
        <f t="shared" si="45"/>
        <v>33-1</v>
      </c>
      <c r="H195" s="361">
        <v>11</v>
      </c>
      <c r="I195" s="360">
        <v>41</v>
      </c>
      <c r="J195" s="360"/>
      <c r="K195" s="545" t="b">
        <f>IF(I196=1,IF(((VLOOKUP($G195,[1]Depth_Lookup!#REF!,9,FALSE))-(H195/100))=0,"Good",IF(((VLOOKUP($G195,[1]Depth_Lookup!$A$3:$J$550,9,FALSE))-(H195/100))&gt;0,"Too Short","Too Long")))</f>
        <v>0</v>
      </c>
      <c r="L195" s="171">
        <f>(VLOOKUP($G195,Depth_Lookup!$A$3:$J$410,10,FALSE))+(H195/100)</f>
        <v>74.81</v>
      </c>
      <c r="M195" s="171">
        <f>(VLOOKUP($G195,Depth_Lookup!$A$3:$J$410,10,FALSE))+(I195/100)</f>
        <v>75.11</v>
      </c>
      <c r="N195" s="127" t="s">
        <v>1569</v>
      </c>
      <c r="O195" s="126">
        <v>2</v>
      </c>
      <c r="P195" s="126" t="s">
        <v>853</v>
      </c>
      <c r="Q195" s="126" t="s">
        <v>97</v>
      </c>
      <c r="X195" s="202"/>
      <c r="AF195" s="196"/>
      <c r="AI195" s="130"/>
      <c r="AO195" s="130"/>
      <c r="AU195" s="130"/>
      <c r="BA195" s="130"/>
      <c r="BG195" s="130"/>
      <c r="BM195" s="130"/>
      <c r="BY195" s="130"/>
      <c r="CG195" s="131"/>
      <c r="CH195" s="132"/>
      <c r="CI195" s="132"/>
      <c r="CJ195" s="132"/>
      <c r="CK195" s="133"/>
      <c r="CL195" s="134"/>
      <c r="CM195" s="134"/>
      <c r="CN195" s="134"/>
      <c r="CO195" s="134"/>
      <c r="CP195" s="134"/>
      <c r="CQ195" s="134"/>
      <c r="CR195" s="134"/>
      <c r="CS195" s="134"/>
      <c r="CT195" s="134"/>
      <c r="CU195" s="134"/>
      <c r="CV195" s="134"/>
      <c r="CW195" s="134"/>
      <c r="CX195" s="134"/>
      <c r="CY195" s="134"/>
      <c r="CZ195" s="134"/>
      <c r="DA195" s="134"/>
      <c r="DB195" s="134"/>
      <c r="DD195" s="134"/>
      <c r="DE195" s="134"/>
      <c r="DF195" s="134"/>
      <c r="DG195" s="134"/>
      <c r="DH195" s="134"/>
      <c r="DI195" s="134"/>
      <c r="DJ195" s="134"/>
      <c r="DK195" s="207"/>
      <c r="DL195" s="131"/>
      <c r="DM195" s="134"/>
      <c r="DN195" s="134"/>
      <c r="DO195" s="136"/>
      <c r="DQ195" s="131"/>
      <c r="DR195" s="136"/>
      <c r="DS195" s="131"/>
      <c r="DT195" s="138"/>
      <c r="DW195" s="213"/>
      <c r="DX195" s="214"/>
      <c r="DY195" s="139"/>
      <c r="DZ195" s="139"/>
      <c r="EA195" s="139"/>
      <c r="ED195" s="229" t="s">
        <v>2517</v>
      </c>
      <c r="EE195" s="140"/>
      <c r="EG195" s="140"/>
      <c r="EI195" s="218" t="e">
        <f>VLOOKUP(EH195,definitions_list_mag!$Y$12:$Z$15,2,FALSE)</f>
        <v>#N/A</v>
      </c>
      <c r="EJ195" s="143"/>
      <c r="EK195" s="221" t="e">
        <f>VLOOKUP(EJ195,definitions_list_mag!$AT$3:$AU$5,2,FALSE)</f>
        <v>#N/A</v>
      </c>
      <c r="EM195" s="109"/>
      <c r="EN195" s="109" t="s">
        <v>1448</v>
      </c>
      <c r="EO195" s="144">
        <v>0.7</v>
      </c>
      <c r="EV195" s="112">
        <v>21</v>
      </c>
      <c r="EW195" s="112">
        <v>90</v>
      </c>
      <c r="EX195" s="112">
        <v>22</v>
      </c>
      <c r="EY195" s="112">
        <v>180</v>
      </c>
      <c r="EZ195" s="192">
        <f t="shared" si="46"/>
        <v>-43.534115179536911</v>
      </c>
      <c r="FA195" s="192">
        <f t="shared" si="47"/>
        <v>316.46588482046309</v>
      </c>
      <c r="FB195" s="192">
        <f t="shared" si="48"/>
        <v>60.868860443244138</v>
      </c>
      <c r="FC195" s="192">
        <f t="shared" si="49"/>
        <v>46.465884820463089</v>
      </c>
      <c r="FD195" s="192">
        <f t="shared" si="50"/>
        <v>29.131139556755862</v>
      </c>
      <c r="FE195" s="193">
        <f t="shared" si="51"/>
        <v>136.46588482046309</v>
      </c>
      <c r="FF195" s="194">
        <f t="shared" si="52"/>
        <v>29.131139556755862</v>
      </c>
      <c r="FG195" s="143" t="s">
        <v>1640</v>
      </c>
      <c r="FI195" s="778">
        <f t="shared" si="53"/>
        <v>0.7</v>
      </c>
      <c r="FJ195" s="779">
        <f t="shared" si="54"/>
        <v>29.131139556755862</v>
      </c>
      <c r="FK195" s="779">
        <f t="shared" si="55"/>
        <v>60.868860443244138</v>
      </c>
      <c r="FL195" s="780">
        <f t="shared" si="56"/>
        <v>1.0623620266715452</v>
      </c>
      <c r="FM195" s="169">
        <f t="shared" si="57"/>
        <v>0.8735077766589413</v>
      </c>
      <c r="FN195" s="783">
        <f t="shared" si="58"/>
        <v>0.61145544366125892</v>
      </c>
    </row>
    <row r="196" spans="1:1038" s="288" customFormat="1" ht="18" customHeight="1">
      <c r="A196" s="352" t="s">
        <v>1452</v>
      </c>
      <c r="B196" s="227" t="s">
        <v>1294</v>
      </c>
      <c r="C196" s="227"/>
      <c r="D196" s="227" t="s">
        <v>1279</v>
      </c>
      <c r="E196" s="227">
        <v>33</v>
      </c>
      <c r="F196" s="227">
        <v>1</v>
      </c>
      <c r="G196" s="285" t="str">
        <f t="shared" ref="G196:G259" si="59">E196&amp;"-"&amp;F196</f>
        <v>33-1</v>
      </c>
      <c r="H196" s="278">
        <v>41</v>
      </c>
      <c r="I196" s="227">
        <v>83</v>
      </c>
      <c r="J196" s="226"/>
      <c r="K196" s="545" t="b">
        <f>IF(I197=1,IF(((VLOOKUP($G196,[1]Depth_Lookup!#REF!,9,FALSE))-(H196/100))=0,"Good",IF(((VLOOKUP($G196,[1]Depth_Lookup!$A$3:$J$550,9,FALSE))-(H196/100))&gt;0,"Too Short","Too Long")))</f>
        <v>0</v>
      </c>
      <c r="L196" s="171">
        <f>(VLOOKUP($G196,Depth_Lookup!$A$3:$J$410,10,FALSE))+(H196/100)</f>
        <v>75.11</v>
      </c>
      <c r="M196" s="171">
        <f>(VLOOKUP($G196,Depth_Lookup!$A$3:$J$410,10,FALSE))+(I196/100)</f>
        <v>75.53</v>
      </c>
      <c r="N196" s="230" t="s">
        <v>1573</v>
      </c>
      <c r="O196" s="227">
        <v>4</v>
      </c>
      <c r="P196" s="227" t="s">
        <v>853</v>
      </c>
      <c r="Q196" s="227" t="s">
        <v>125</v>
      </c>
      <c r="R196" s="286" t="s">
        <v>1633</v>
      </c>
      <c r="S196" s="227" t="s">
        <v>587</v>
      </c>
      <c r="T196" s="227" t="s">
        <v>94</v>
      </c>
      <c r="U196" s="227" t="s">
        <v>108</v>
      </c>
      <c r="V196" s="227" t="s">
        <v>509</v>
      </c>
      <c r="W196" s="227" t="s">
        <v>102</v>
      </c>
      <c r="X196" s="287">
        <v>5</v>
      </c>
      <c r="Y196" s="227" t="s">
        <v>90</v>
      </c>
      <c r="Z196" s="227" t="s">
        <v>91</v>
      </c>
      <c r="AA196" s="227"/>
      <c r="AB196" s="227"/>
      <c r="AC196" s="227"/>
      <c r="AD196" s="227"/>
      <c r="AE196" s="233"/>
      <c r="AF196" s="286" t="e">
        <v>#N/A</v>
      </c>
      <c r="AG196" s="237"/>
      <c r="AH196" s="227"/>
      <c r="AI196" s="240">
        <v>74</v>
      </c>
      <c r="AJ196" s="227"/>
      <c r="AK196" s="227"/>
      <c r="AL196" s="227"/>
      <c r="AM196" s="227"/>
      <c r="AN196" s="227"/>
      <c r="AO196" s="240"/>
      <c r="AP196" s="227"/>
      <c r="AQ196" s="227"/>
      <c r="AR196" s="227"/>
      <c r="AS196" s="227"/>
      <c r="AT196" s="227"/>
      <c r="AU196" s="240"/>
      <c r="AV196" s="227"/>
      <c r="AW196" s="227"/>
      <c r="AX196" s="227"/>
      <c r="AY196" s="227"/>
      <c r="AZ196" s="227"/>
      <c r="BA196" s="240">
        <v>25</v>
      </c>
      <c r="BB196" s="227">
        <v>3</v>
      </c>
      <c r="BC196" s="227">
        <v>1</v>
      </c>
      <c r="BD196" s="227" t="s">
        <v>110</v>
      </c>
      <c r="BE196" s="227" t="s">
        <v>103</v>
      </c>
      <c r="BF196" s="227"/>
      <c r="BG196" s="240"/>
      <c r="BH196" s="227"/>
      <c r="BI196" s="227"/>
      <c r="BJ196" s="227"/>
      <c r="BK196" s="227"/>
      <c r="BL196" s="227"/>
      <c r="BM196" s="240">
        <v>1</v>
      </c>
      <c r="BN196" s="227">
        <v>0.5</v>
      </c>
      <c r="BO196" s="227">
        <v>0.5</v>
      </c>
      <c r="BP196" s="227" t="s">
        <v>110</v>
      </c>
      <c r="BQ196" s="227" t="s">
        <v>103</v>
      </c>
      <c r="BR196" s="227"/>
      <c r="BS196" s="227"/>
      <c r="BT196" s="227"/>
      <c r="BU196" s="227"/>
      <c r="BV196" s="227"/>
      <c r="BW196" s="227"/>
      <c r="BX196" s="227"/>
      <c r="BY196" s="240"/>
      <c r="BZ196" s="227"/>
      <c r="CA196" s="227"/>
      <c r="CB196" s="227"/>
      <c r="CC196" s="227"/>
      <c r="CD196" s="227"/>
      <c r="CE196" s="227"/>
      <c r="CF196" s="227"/>
      <c r="CG196" s="148"/>
      <c r="CH196" s="149" t="s">
        <v>1574</v>
      </c>
      <c r="CI196" s="149">
        <v>100</v>
      </c>
      <c r="CJ196" s="149" t="s">
        <v>514</v>
      </c>
      <c r="CK196" s="151"/>
      <c r="CL196" s="152"/>
      <c r="CM196" s="152"/>
      <c r="CN196" s="152"/>
      <c r="CO196" s="152"/>
      <c r="CP196" s="152"/>
      <c r="CQ196" s="152"/>
      <c r="CR196" s="152"/>
      <c r="CS196" s="152"/>
      <c r="CT196" s="152"/>
      <c r="CU196" s="152"/>
      <c r="CV196" s="152"/>
      <c r="CW196" s="152"/>
      <c r="CX196" s="152"/>
      <c r="CY196" s="152"/>
      <c r="CZ196" s="152"/>
      <c r="DA196" s="152"/>
      <c r="DB196" s="152">
        <v>60</v>
      </c>
      <c r="DC196" s="229"/>
      <c r="DD196" s="152"/>
      <c r="DE196" s="152"/>
      <c r="DF196" s="152"/>
      <c r="DG196" s="152"/>
      <c r="DH196" s="152"/>
      <c r="DI196" s="152"/>
      <c r="DJ196" s="152">
        <v>40</v>
      </c>
      <c r="DK196" s="208">
        <v>100</v>
      </c>
      <c r="DL196" s="148"/>
      <c r="DM196" s="152"/>
      <c r="DN196" s="152"/>
      <c r="DO196" s="153"/>
      <c r="DQ196" s="148"/>
      <c r="DR196" s="153"/>
      <c r="DS196" s="148"/>
      <c r="DT196" s="261" t="s">
        <v>1575</v>
      </c>
      <c r="DU196" s="229"/>
      <c r="DV196" s="229"/>
      <c r="DW196" s="290">
        <v>100</v>
      </c>
      <c r="DX196" s="291" t="e">
        <v>#N/A</v>
      </c>
      <c r="DY196" s="154" t="s">
        <v>1405</v>
      </c>
      <c r="DZ196" s="154" t="s">
        <v>1576</v>
      </c>
      <c r="EA196" s="154"/>
      <c r="EB196" s="229"/>
      <c r="EC196" s="292"/>
      <c r="ED196" s="229" t="s">
        <v>2517</v>
      </c>
      <c r="EE196" s="293"/>
      <c r="EF196" s="294"/>
      <c r="EG196" s="293"/>
      <c r="EH196" s="295"/>
      <c r="EI196" s="296" t="e">
        <f>VLOOKUP(EH196,definitions_list_mag!$Y$12:$Z$15,2,FALSE)</f>
        <v>#N/A</v>
      </c>
      <c r="EJ196" s="297"/>
      <c r="EK196" s="298" t="e">
        <f>VLOOKUP(EJ196,definitions_list_mag!$AT$3:$AU$5,2,FALSE)</f>
        <v>#N/A</v>
      </c>
      <c r="EL196" s="293"/>
      <c r="EM196" s="295"/>
      <c r="EN196" s="295" t="s">
        <v>1448</v>
      </c>
      <c r="EO196" s="321"/>
      <c r="EP196" s="321"/>
      <c r="EQ196" s="321"/>
      <c r="ER196" s="321"/>
      <c r="ES196" s="321"/>
      <c r="ET196" s="321"/>
      <c r="EU196" s="321"/>
      <c r="EV196" s="112">
        <v>21</v>
      </c>
      <c r="EW196" s="112">
        <v>90</v>
      </c>
      <c r="EX196" s="112">
        <v>22</v>
      </c>
      <c r="EY196" s="112">
        <v>180</v>
      </c>
      <c r="EZ196" s="192">
        <f t="shared" ref="EZ196:EZ259" si="60">+(IF($EW196&lt;$EY196,((MIN($EY196,$EW196)+(DEGREES(ATAN((TAN(RADIANS($EX196))/((TAN(RADIANS($EV196))*SIN(RADIANS(ABS($EW196-$EY196))))))-(COS(RADIANS(ABS($EW196-$EY196)))/SIN(RADIANS(ABS($EW196-$EY196)))))))-180)),((MAX($EY196,$EW196)-(DEGREES(ATAN((TAN(RADIANS($EX196))/((TAN(RADIANS($EV196))*SIN(RADIANS(ABS($EW196-$EY196))))))-(COS(RADIANS(ABS($EW196-$EY196)))/SIN(RADIANS(ABS($EW196-$EY196)))))))-180))))</f>
        <v>-43.534115179536911</v>
      </c>
      <c r="FA196" s="192">
        <f t="shared" ref="FA196:FA259" si="61">IF($EZ196&gt;0,$EZ196,360+$EZ196)</f>
        <v>316.46588482046309</v>
      </c>
      <c r="FB196" s="192">
        <f t="shared" ref="FB196:FB259" si="62">+ABS(DEGREES(ATAN((COS(RADIANS(ABS($EZ196+180-(IF($EW196&gt;$EY196,MAX($EX196,$EW196),MIN($EW196,$EY196))))))/(TAN(RADIANS($EV196)))))))</f>
        <v>60.868860443244138</v>
      </c>
      <c r="FC196" s="192">
        <f t="shared" ref="FC196:FC259" si="63">+IF(($EZ196+90)&gt;0,$EZ196+90,$EZ196+450)</f>
        <v>46.465884820463089</v>
      </c>
      <c r="FD196" s="192">
        <f t="shared" ref="FD196:FD259" si="64">-$FB196+90</f>
        <v>29.131139556755862</v>
      </c>
      <c r="FE196" s="193">
        <f t="shared" ref="FE196:FE259" si="65">IF(($FA196&lt;180),$FA196+180,$FA196-180)</f>
        <v>136.46588482046309</v>
      </c>
      <c r="FF196" s="194">
        <f t="shared" ref="FF196:FF259" si="66">-$FB196+90</f>
        <v>29.131139556755862</v>
      </c>
      <c r="FG196" s="297"/>
      <c r="FH196" s="295"/>
      <c r="FI196" s="778">
        <f t="shared" si="53"/>
        <v>0</v>
      </c>
      <c r="FJ196" s="779">
        <f t="shared" si="54"/>
        <v>29.131139556755862</v>
      </c>
      <c r="FK196" s="779">
        <f t="shared" si="55"/>
        <v>60.868860443244138</v>
      </c>
      <c r="FL196" s="780">
        <f t="shared" si="56"/>
        <v>1.0623620266715452</v>
      </c>
      <c r="FM196" s="169">
        <f t="shared" si="57"/>
        <v>0.8735077766589413</v>
      </c>
      <c r="FN196" s="783">
        <f t="shared" si="58"/>
        <v>0</v>
      </c>
      <c r="FO196" s="227"/>
      <c r="FP196" s="227"/>
      <c r="FQ196" s="227"/>
      <c r="FR196" s="227"/>
      <c r="FS196" s="227"/>
      <c r="FT196" s="227"/>
      <c r="FU196" s="227"/>
      <c r="FV196" s="227"/>
      <c r="FW196" s="227"/>
      <c r="FX196" s="227"/>
      <c r="FY196" s="227"/>
      <c r="FZ196" s="227"/>
      <c r="GA196" s="227"/>
      <c r="GB196" s="227"/>
      <c r="GC196" s="227"/>
      <c r="GD196" s="227"/>
      <c r="GE196" s="227"/>
      <c r="GF196" s="227"/>
      <c r="GG196" s="227"/>
      <c r="GH196" s="227"/>
      <c r="GI196" s="227"/>
      <c r="GJ196" s="227"/>
      <c r="GK196" s="227"/>
      <c r="GL196" s="227"/>
      <c r="GM196" s="227"/>
      <c r="GN196" s="227"/>
      <c r="GO196" s="227"/>
      <c r="GP196" s="227"/>
      <c r="GQ196" s="227"/>
      <c r="GR196" s="227"/>
      <c r="GS196" s="227"/>
      <c r="GT196" s="227"/>
      <c r="GU196" s="227"/>
      <c r="GV196" s="227"/>
      <c r="GW196" s="227"/>
      <c r="GX196" s="227"/>
      <c r="GY196" s="227"/>
      <c r="GZ196" s="227"/>
      <c r="HA196" s="227"/>
      <c r="HB196" s="227"/>
      <c r="HC196" s="227"/>
      <c r="HD196" s="227"/>
      <c r="HE196" s="227"/>
      <c r="HF196" s="227"/>
      <c r="HG196" s="227"/>
      <c r="HH196" s="227"/>
      <c r="HI196" s="227"/>
      <c r="HJ196" s="227"/>
      <c r="HK196" s="227"/>
      <c r="HL196" s="227"/>
      <c r="HM196" s="227"/>
      <c r="HN196" s="227"/>
      <c r="HO196" s="227"/>
      <c r="HP196" s="227"/>
      <c r="HQ196" s="227"/>
      <c r="HR196" s="227"/>
      <c r="HS196" s="227"/>
      <c r="HT196" s="227"/>
      <c r="HU196" s="227"/>
      <c r="HV196" s="227"/>
      <c r="HW196" s="227"/>
      <c r="HX196" s="227"/>
      <c r="HY196" s="227"/>
      <c r="HZ196" s="227"/>
      <c r="IA196" s="227"/>
      <c r="IB196" s="227"/>
      <c r="IC196" s="227"/>
      <c r="ID196" s="227"/>
      <c r="IE196" s="227"/>
      <c r="IF196" s="227"/>
      <c r="IG196" s="227"/>
      <c r="IH196" s="227"/>
      <c r="II196" s="227"/>
      <c r="IJ196" s="227"/>
      <c r="IK196" s="227"/>
      <c r="IL196" s="227"/>
      <c r="IM196" s="227"/>
      <c r="IN196" s="227"/>
      <c r="IO196" s="227"/>
      <c r="IP196" s="227"/>
      <c r="IQ196" s="227"/>
      <c r="IR196" s="227"/>
      <c r="IS196" s="227"/>
      <c r="IT196" s="227"/>
      <c r="IU196" s="227"/>
      <c r="IV196" s="227"/>
      <c r="IW196" s="227"/>
      <c r="IX196" s="227"/>
      <c r="IY196" s="227"/>
      <c r="IZ196" s="227"/>
      <c r="JA196" s="227"/>
      <c r="JB196" s="227"/>
      <c r="JC196" s="227"/>
      <c r="JD196" s="227"/>
      <c r="JE196" s="227"/>
      <c r="JF196" s="227"/>
      <c r="JG196" s="227"/>
      <c r="JH196" s="227"/>
      <c r="JI196" s="227"/>
      <c r="JJ196" s="227"/>
      <c r="JK196" s="227"/>
      <c r="JL196" s="227"/>
      <c r="JM196" s="227"/>
      <c r="JN196" s="227"/>
      <c r="JO196" s="227"/>
      <c r="JP196" s="227"/>
      <c r="JQ196" s="227"/>
      <c r="JR196" s="227"/>
      <c r="JS196" s="227"/>
      <c r="JT196" s="227"/>
      <c r="JU196" s="227"/>
      <c r="JV196" s="227"/>
      <c r="JW196" s="227"/>
      <c r="JX196" s="227"/>
      <c r="JY196" s="227"/>
      <c r="JZ196" s="227"/>
      <c r="KA196" s="227"/>
      <c r="KB196" s="227"/>
      <c r="KC196" s="227"/>
      <c r="KD196" s="227"/>
      <c r="KE196" s="227"/>
      <c r="KF196" s="227"/>
      <c r="KG196" s="227"/>
      <c r="KH196" s="227"/>
      <c r="KI196" s="227"/>
      <c r="KJ196" s="227"/>
      <c r="KK196" s="227"/>
      <c r="KL196" s="227"/>
      <c r="KM196" s="227"/>
      <c r="KN196" s="227"/>
      <c r="KO196" s="227"/>
      <c r="KP196" s="227"/>
      <c r="KQ196" s="227"/>
      <c r="KR196" s="227"/>
      <c r="KS196" s="227"/>
      <c r="KT196" s="227"/>
      <c r="KU196" s="227"/>
      <c r="KV196" s="227"/>
      <c r="KW196" s="227"/>
      <c r="KX196" s="227"/>
      <c r="KY196" s="227"/>
      <c r="KZ196" s="227"/>
      <c r="LA196" s="227"/>
      <c r="LB196" s="227"/>
      <c r="LC196" s="227"/>
      <c r="LD196" s="227"/>
      <c r="LE196" s="227"/>
      <c r="LF196" s="227"/>
      <c r="LG196" s="227"/>
      <c r="LH196" s="227"/>
      <c r="LI196" s="227"/>
      <c r="LJ196" s="227"/>
      <c r="LK196" s="227"/>
      <c r="LL196" s="227"/>
      <c r="LM196" s="227"/>
      <c r="LN196" s="227"/>
      <c r="LO196" s="227"/>
      <c r="LP196" s="227"/>
      <c r="LQ196" s="227"/>
      <c r="LR196" s="227"/>
      <c r="LS196" s="227"/>
      <c r="LT196" s="227"/>
      <c r="LU196" s="227"/>
      <c r="LV196" s="227"/>
      <c r="LW196" s="227"/>
      <c r="LX196" s="227"/>
      <c r="LY196" s="227"/>
      <c r="LZ196" s="227"/>
      <c r="MA196" s="227"/>
      <c r="MB196" s="227"/>
      <c r="MC196" s="227"/>
      <c r="MD196" s="227"/>
      <c r="ME196" s="227"/>
      <c r="MF196" s="227"/>
      <c r="MG196" s="227"/>
      <c r="MH196" s="227"/>
      <c r="MI196" s="227"/>
      <c r="MJ196" s="227"/>
      <c r="MK196" s="227"/>
      <c r="ML196" s="227"/>
      <c r="MM196" s="227"/>
      <c r="MN196" s="227"/>
      <c r="MO196" s="227"/>
      <c r="MP196" s="227"/>
      <c r="MQ196" s="227"/>
      <c r="MR196" s="227"/>
      <c r="MS196" s="227"/>
      <c r="MT196" s="227"/>
      <c r="MU196" s="227"/>
      <c r="MV196" s="227"/>
      <c r="MW196" s="227"/>
      <c r="MX196" s="227"/>
      <c r="MY196" s="227"/>
      <c r="MZ196" s="227"/>
      <c r="NA196" s="227"/>
      <c r="NB196" s="227"/>
      <c r="NC196" s="227"/>
      <c r="ND196" s="227"/>
      <c r="NE196" s="227"/>
      <c r="NF196" s="227"/>
      <c r="NG196" s="227"/>
      <c r="NH196" s="227"/>
      <c r="NI196" s="227"/>
      <c r="NJ196" s="227"/>
      <c r="NK196" s="227"/>
      <c r="NL196" s="227"/>
      <c r="NM196" s="227"/>
      <c r="NN196" s="227"/>
      <c r="NO196" s="227"/>
      <c r="NP196" s="227"/>
      <c r="NQ196" s="227"/>
      <c r="NR196" s="227"/>
      <c r="NS196" s="227"/>
      <c r="NT196" s="227"/>
      <c r="NU196" s="227"/>
      <c r="NV196" s="227"/>
      <c r="NW196" s="227"/>
      <c r="NX196" s="227"/>
      <c r="NY196" s="227"/>
      <c r="NZ196" s="227"/>
      <c r="OA196" s="227"/>
      <c r="OB196" s="227"/>
      <c r="OC196" s="227"/>
      <c r="OD196" s="227"/>
      <c r="OE196" s="227"/>
      <c r="OF196" s="227"/>
      <c r="OG196" s="227"/>
      <c r="OH196" s="227"/>
      <c r="OI196" s="227"/>
      <c r="OJ196" s="227"/>
      <c r="OK196" s="227"/>
      <c r="OL196" s="227"/>
      <c r="OM196" s="227"/>
      <c r="ON196" s="227"/>
      <c r="OO196" s="227"/>
      <c r="OP196" s="227"/>
      <c r="OQ196" s="227"/>
      <c r="OR196" s="227"/>
      <c r="OS196" s="227"/>
      <c r="OT196" s="227"/>
      <c r="OU196" s="227"/>
      <c r="OV196" s="227"/>
      <c r="OW196" s="227"/>
      <c r="OX196" s="227"/>
      <c r="OY196" s="227"/>
      <c r="OZ196" s="227"/>
      <c r="PA196" s="227"/>
      <c r="PB196" s="227"/>
      <c r="PC196" s="227"/>
      <c r="PD196" s="227"/>
      <c r="PE196" s="227"/>
      <c r="PF196" s="227"/>
      <c r="PG196" s="227"/>
      <c r="PH196" s="227"/>
      <c r="PI196" s="227"/>
      <c r="PJ196" s="227"/>
      <c r="PK196" s="227"/>
      <c r="PL196" s="227"/>
      <c r="PM196" s="227"/>
      <c r="PN196" s="227"/>
      <c r="PO196" s="227"/>
      <c r="PP196" s="227"/>
      <c r="PQ196" s="227"/>
      <c r="PR196" s="227"/>
      <c r="PS196" s="227"/>
      <c r="PT196" s="227"/>
      <c r="PU196" s="227"/>
      <c r="PV196" s="227"/>
      <c r="PW196" s="227"/>
      <c r="PX196" s="227"/>
      <c r="PY196" s="227"/>
      <c r="PZ196" s="227"/>
      <c r="QA196" s="227"/>
      <c r="QB196" s="227"/>
      <c r="QC196" s="227"/>
      <c r="QD196" s="227"/>
      <c r="QE196" s="227"/>
      <c r="QF196" s="227"/>
      <c r="QG196" s="227"/>
      <c r="QH196" s="227"/>
      <c r="QI196" s="227"/>
      <c r="QJ196" s="227"/>
      <c r="QK196" s="227"/>
      <c r="QL196" s="227"/>
      <c r="QM196" s="227"/>
      <c r="QN196" s="227"/>
      <c r="QO196" s="227"/>
      <c r="QP196" s="227"/>
      <c r="QQ196" s="227"/>
      <c r="QR196" s="227"/>
      <c r="QS196" s="227"/>
      <c r="QT196" s="227"/>
      <c r="QU196" s="227"/>
      <c r="QV196" s="227"/>
      <c r="QW196" s="227"/>
      <c r="QX196" s="227"/>
      <c r="QY196" s="227"/>
      <c r="QZ196" s="227"/>
      <c r="RA196" s="227"/>
      <c r="RB196" s="227"/>
      <c r="RC196" s="227"/>
      <c r="RD196" s="227"/>
      <c r="RE196" s="227"/>
      <c r="RF196" s="227"/>
      <c r="RG196" s="227"/>
      <c r="RH196" s="227"/>
      <c r="RI196" s="227"/>
      <c r="RJ196" s="227"/>
      <c r="RK196" s="227"/>
      <c r="RL196" s="227"/>
      <c r="RM196" s="227"/>
      <c r="RN196" s="227"/>
      <c r="RO196" s="227"/>
      <c r="RP196" s="227"/>
      <c r="RQ196" s="227"/>
      <c r="RR196" s="227"/>
      <c r="RS196" s="227"/>
      <c r="RT196" s="227"/>
      <c r="RU196" s="227"/>
      <c r="RV196" s="227"/>
      <c r="RW196" s="227"/>
      <c r="RX196" s="227"/>
      <c r="RY196" s="227"/>
      <c r="RZ196" s="227"/>
      <c r="SA196" s="227"/>
      <c r="SB196" s="227"/>
      <c r="SC196" s="227"/>
      <c r="SD196" s="227"/>
      <c r="SE196" s="227"/>
      <c r="SF196" s="227"/>
      <c r="SG196" s="227"/>
      <c r="SH196" s="227"/>
      <c r="SI196" s="227"/>
      <c r="SJ196" s="227"/>
      <c r="SK196" s="227"/>
      <c r="SL196" s="227"/>
      <c r="SM196" s="227"/>
      <c r="SN196" s="227"/>
      <c r="SO196" s="227"/>
      <c r="SP196" s="227"/>
      <c r="SQ196" s="227"/>
      <c r="SR196" s="227"/>
      <c r="SS196" s="227"/>
      <c r="ST196" s="227"/>
      <c r="SU196" s="227"/>
      <c r="SV196" s="227"/>
      <c r="SW196" s="227"/>
      <c r="SX196" s="227"/>
      <c r="SY196" s="227"/>
      <c r="SZ196" s="227"/>
      <c r="TA196" s="227"/>
      <c r="TB196" s="227"/>
      <c r="TC196" s="227"/>
      <c r="TD196" s="227"/>
      <c r="TE196" s="227"/>
      <c r="TF196" s="227"/>
      <c r="TG196" s="227"/>
      <c r="TH196" s="227"/>
      <c r="TI196" s="227"/>
      <c r="TJ196" s="227"/>
      <c r="TK196" s="227"/>
      <c r="TL196" s="227"/>
      <c r="TM196" s="227"/>
      <c r="TN196" s="227"/>
      <c r="TO196" s="227"/>
      <c r="TP196" s="227"/>
      <c r="TQ196" s="227"/>
      <c r="TR196" s="227"/>
      <c r="TS196" s="227"/>
      <c r="TT196" s="227"/>
      <c r="TU196" s="227"/>
      <c r="TV196" s="227"/>
      <c r="TW196" s="227"/>
      <c r="TX196" s="227"/>
      <c r="TY196" s="227"/>
      <c r="TZ196" s="227"/>
      <c r="UA196" s="227"/>
      <c r="UB196" s="227"/>
      <c r="UC196" s="227"/>
      <c r="UD196" s="227"/>
      <c r="UE196" s="227"/>
      <c r="UF196" s="227"/>
      <c r="UG196" s="227"/>
      <c r="UH196" s="227"/>
      <c r="UI196" s="227"/>
      <c r="UJ196" s="227"/>
      <c r="UK196" s="227"/>
      <c r="UL196" s="227"/>
      <c r="UM196" s="227"/>
      <c r="UN196" s="227"/>
      <c r="UO196" s="227"/>
      <c r="UP196" s="227"/>
      <c r="UQ196" s="227"/>
      <c r="UR196" s="227"/>
      <c r="US196" s="227"/>
      <c r="UT196" s="227"/>
      <c r="UU196" s="227"/>
      <c r="UV196" s="227"/>
      <c r="UW196" s="227"/>
      <c r="UX196" s="227"/>
      <c r="UY196" s="227"/>
      <c r="UZ196" s="227"/>
      <c r="VA196" s="227"/>
      <c r="VB196" s="227"/>
      <c r="VC196" s="227"/>
      <c r="VD196" s="227"/>
      <c r="VE196" s="227"/>
      <c r="VF196" s="227"/>
      <c r="VG196" s="227"/>
      <c r="VH196" s="227"/>
      <c r="VI196" s="227"/>
      <c r="VJ196" s="227"/>
      <c r="VK196" s="227"/>
      <c r="VL196" s="227"/>
      <c r="VM196" s="227"/>
      <c r="VN196" s="227"/>
      <c r="VO196" s="227"/>
      <c r="VP196" s="227"/>
      <c r="VQ196" s="227"/>
      <c r="VR196" s="227"/>
      <c r="VS196" s="227"/>
      <c r="VT196" s="227"/>
      <c r="VU196" s="227"/>
      <c r="VV196" s="227"/>
      <c r="VW196" s="227"/>
      <c r="VX196" s="227"/>
      <c r="VY196" s="227"/>
      <c r="VZ196" s="227"/>
      <c r="WA196" s="227"/>
      <c r="WB196" s="227"/>
      <c r="WC196" s="227"/>
      <c r="WD196" s="227"/>
      <c r="WE196" s="227"/>
      <c r="WF196" s="227"/>
      <c r="WG196" s="227"/>
      <c r="WH196" s="227"/>
      <c r="WI196" s="227"/>
      <c r="WJ196" s="227"/>
      <c r="WK196" s="227"/>
      <c r="WL196" s="227"/>
      <c r="WM196" s="227"/>
      <c r="WN196" s="227"/>
      <c r="WO196" s="227"/>
      <c r="WP196" s="227"/>
      <c r="WQ196" s="227"/>
      <c r="WR196" s="227"/>
      <c r="WS196" s="227"/>
      <c r="WT196" s="227"/>
      <c r="WU196" s="227"/>
      <c r="WV196" s="227"/>
      <c r="WW196" s="227"/>
      <c r="WX196" s="227"/>
      <c r="WY196" s="227"/>
      <c r="WZ196" s="227"/>
      <c r="XA196" s="227"/>
      <c r="XB196" s="227"/>
      <c r="XC196" s="227"/>
      <c r="XD196" s="227"/>
      <c r="XE196" s="227"/>
      <c r="XF196" s="227"/>
      <c r="XG196" s="227"/>
      <c r="XH196" s="227"/>
      <c r="XI196" s="227"/>
      <c r="XJ196" s="227"/>
      <c r="XK196" s="227"/>
      <c r="XL196" s="227"/>
      <c r="XM196" s="227"/>
      <c r="XN196" s="227"/>
      <c r="XO196" s="227"/>
      <c r="XP196" s="227"/>
      <c r="XQ196" s="227"/>
      <c r="XR196" s="227"/>
      <c r="XS196" s="227"/>
      <c r="XT196" s="227"/>
      <c r="XU196" s="227"/>
      <c r="XV196" s="227"/>
      <c r="XW196" s="227"/>
      <c r="XX196" s="227"/>
      <c r="XY196" s="227"/>
      <c r="XZ196" s="227"/>
      <c r="YA196" s="227"/>
      <c r="YB196" s="227"/>
      <c r="YC196" s="227"/>
      <c r="YD196" s="227"/>
      <c r="YE196" s="227"/>
      <c r="YF196" s="227"/>
      <c r="YG196" s="227"/>
      <c r="YH196" s="227"/>
      <c r="YI196" s="227"/>
      <c r="YJ196" s="227"/>
      <c r="YK196" s="227"/>
      <c r="YL196" s="227"/>
      <c r="YM196" s="227"/>
      <c r="YN196" s="227"/>
      <c r="YO196" s="227"/>
      <c r="YP196" s="227"/>
      <c r="YQ196" s="227"/>
      <c r="YR196" s="227"/>
      <c r="YS196" s="227"/>
      <c r="YT196" s="227"/>
      <c r="YU196" s="227"/>
      <c r="YV196" s="227"/>
      <c r="YW196" s="227"/>
      <c r="YX196" s="227"/>
      <c r="YY196" s="227"/>
      <c r="YZ196" s="227"/>
      <c r="ZA196" s="227"/>
      <c r="ZB196" s="227"/>
      <c r="ZC196" s="227"/>
      <c r="ZD196" s="227"/>
      <c r="ZE196" s="227"/>
      <c r="ZF196" s="227"/>
      <c r="ZG196" s="227"/>
      <c r="ZH196" s="227"/>
      <c r="ZI196" s="227"/>
      <c r="ZJ196" s="227"/>
      <c r="ZK196" s="227"/>
      <c r="ZL196" s="227"/>
      <c r="ZM196" s="227"/>
      <c r="ZN196" s="227"/>
      <c r="ZO196" s="227"/>
      <c r="ZP196" s="227"/>
      <c r="ZQ196" s="227"/>
      <c r="ZR196" s="227"/>
      <c r="ZS196" s="227"/>
      <c r="ZT196" s="227"/>
      <c r="ZU196" s="227"/>
      <c r="ZV196" s="227"/>
      <c r="ZW196" s="227"/>
      <c r="ZX196" s="227"/>
      <c r="ZY196" s="227"/>
      <c r="ZZ196" s="227"/>
      <c r="AAA196" s="227"/>
      <c r="AAB196" s="227"/>
      <c r="AAC196" s="227"/>
      <c r="AAD196" s="227"/>
      <c r="AAE196" s="227"/>
      <c r="AAF196" s="227"/>
      <c r="AAG196" s="227"/>
      <c r="AAH196" s="227"/>
      <c r="AAI196" s="227"/>
      <c r="AAJ196" s="227"/>
      <c r="AAK196" s="227"/>
      <c r="AAL196" s="227"/>
      <c r="AAM196" s="227"/>
      <c r="AAN196" s="227"/>
      <c r="AAO196" s="227"/>
      <c r="AAP196" s="227"/>
      <c r="AAQ196" s="227"/>
      <c r="AAR196" s="227"/>
      <c r="AAS196" s="227"/>
      <c r="AAT196" s="227"/>
      <c r="AAU196" s="227"/>
      <c r="AAV196" s="227"/>
      <c r="AAW196" s="227"/>
      <c r="AAX196" s="227"/>
      <c r="AAY196" s="227"/>
      <c r="AAZ196" s="227"/>
      <c r="ABA196" s="227"/>
      <c r="ABB196" s="227"/>
      <c r="ABC196" s="227"/>
      <c r="ABD196" s="227"/>
      <c r="ABE196" s="227"/>
      <c r="ABF196" s="227"/>
      <c r="ABG196" s="227"/>
      <c r="ABH196" s="227"/>
      <c r="ABI196" s="227"/>
      <c r="ABJ196" s="227"/>
      <c r="ABK196" s="227"/>
      <c r="ABL196" s="227"/>
      <c r="ABM196" s="227"/>
      <c r="ABN196" s="227"/>
      <c r="ABO196" s="227"/>
      <c r="ABP196" s="227"/>
      <c r="ABQ196" s="227"/>
      <c r="ABR196" s="227"/>
      <c r="ABS196" s="227"/>
      <c r="ABT196" s="227"/>
      <c r="ABU196" s="227"/>
      <c r="ABV196" s="227"/>
      <c r="ABW196" s="227"/>
      <c r="ABX196" s="227"/>
      <c r="ABY196" s="227"/>
      <c r="ABZ196" s="227"/>
      <c r="ACA196" s="227"/>
      <c r="ACB196" s="227"/>
      <c r="ACC196" s="227"/>
      <c r="ACD196" s="227"/>
      <c r="ACE196" s="227"/>
      <c r="ACF196" s="227"/>
      <c r="ACG196" s="227"/>
      <c r="ACH196" s="227"/>
      <c r="ACI196" s="227"/>
      <c r="ACJ196" s="227"/>
      <c r="ACK196" s="227"/>
      <c r="ACL196" s="227"/>
      <c r="ACM196" s="227"/>
      <c r="ACN196" s="227"/>
      <c r="ACO196" s="227"/>
      <c r="ACP196" s="227"/>
      <c r="ACQ196" s="227"/>
      <c r="ACR196" s="227"/>
      <c r="ACS196" s="227"/>
      <c r="ACT196" s="227"/>
      <c r="ACU196" s="227"/>
      <c r="ACV196" s="227"/>
      <c r="ACW196" s="227"/>
      <c r="ACX196" s="227"/>
      <c r="ACY196" s="227"/>
      <c r="ACZ196" s="227"/>
      <c r="ADA196" s="227"/>
      <c r="ADB196" s="227"/>
      <c r="ADC196" s="227"/>
      <c r="ADD196" s="227"/>
      <c r="ADE196" s="227"/>
      <c r="ADF196" s="227"/>
      <c r="ADG196" s="227"/>
      <c r="ADH196" s="227"/>
      <c r="ADI196" s="227"/>
      <c r="ADJ196" s="227"/>
      <c r="ADK196" s="227"/>
      <c r="ADL196" s="227"/>
      <c r="ADM196" s="227"/>
      <c r="ADN196" s="227"/>
      <c r="ADO196" s="227"/>
      <c r="ADP196" s="227"/>
      <c r="ADQ196" s="227"/>
      <c r="ADR196" s="227"/>
      <c r="ADS196" s="227"/>
      <c r="ADT196" s="227"/>
      <c r="ADU196" s="227"/>
      <c r="ADV196" s="227"/>
      <c r="ADW196" s="227"/>
      <c r="ADX196" s="227"/>
      <c r="ADY196" s="227"/>
      <c r="ADZ196" s="227"/>
      <c r="AEA196" s="227"/>
      <c r="AEB196" s="227"/>
      <c r="AEC196" s="227"/>
      <c r="AED196" s="227"/>
      <c r="AEE196" s="227"/>
      <c r="AEF196" s="227"/>
      <c r="AEG196" s="227"/>
      <c r="AEH196" s="227"/>
      <c r="AEI196" s="227"/>
      <c r="AEJ196" s="227"/>
      <c r="AEK196" s="227"/>
      <c r="AEL196" s="227"/>
      <c r="AEM196" s="227"/>
      <c r="AEN196" s="227"/>
      <c r="AEO196" s="227"/>
      <c r="AEP196" s="227"/>
      <c r="AEQ196" s="227"/>
      <c r="AER196" s="227"/>
      <c r="AES196" s="227"/>
      <c r="AET196" s="227"/>
      <c r="AEU196" s="227"/>
      <c r="AEV196" s="227"/>
      <c r="AEW196" s="227"/>
      <c r="AEX196" s="227"/>
      <c r="AEY196" s="227"/>
      <c r="AEZ196" s="227"/>
      <c r="AFA196" s="227"/>
      <c r="AFB196" s="227"/>
      <c r="AFC196" s="227"/>
      <c r="AFD196" s="227"/>
      <c r="AFE196" s="227"/>
      <c r="AFF196" s="227"/>
      <c r="AFG196" s="227"/>
      <c r="AFH196" s="227"/>
      <c r="AFI196" s="227"/>
      <c r="AFJ196" s="227"/>
      <c r="AFK196" s="227"/>
      <c r="AFL196" s="227"/>
      <c r="AFM196" s="227"/>
      <c r="AFN196" s="227"/>
      <c r="AFO196" s="227"/>
      <c r="AFP196" s="227"/>
      <c r="AFQ196" s="227"/>
      <c r="AFR196" s="227"/>
      <c r="AFS196" s="227"/>
      <c r="AFT196" s="227"/>
      <c r="AFU196" s="227"/>
      <c r="AFV196" s="227"/>
      <c r="AFW196" s="227"/>
      <c r="AFX196" s="227"/>
      <c r="AFY196" s="227"/>
      <c r="AFZ196" s="227"/>
      <c r="AGA196" s="227"/>
      <c r="AGB196" s="227"/>
      <c r="AGC196" s="227"/>
      <c r="AGD196" s="227"/>
      <c r="AGE196" s="227"/>
      <c r="AGF196" s="227"/>
      <c r="AGG196" s="227"/>
      <c r="AGH196" s="227"/>
      <c r="AGI196" s="227"/>
      <c r="AGJ196" s="227"/>
      <c r="AGK196" s="227"/>
      <c r="AGL196" s="227"/>
      <c r="AGM196" s="227"/>
      <c r="AGN196" s="227"/>
      <c r="AGO196" s="227"/>
      <c r="AGP196" s="227"/>
      <c r="AGQ196" s="227"/>
      <c r="AGR196" s="227"/>
      <c r="AGS196" s="227"/>
      <c r="AGT196" s="227"/>
      <c r="AGU196" s="227"/>
      <c r="AGV196" s="227"/>
      <c r="AGW196" s="227"/>
      <c r="AGX196" s="227"/>
      <c r="AGY196" s="227"/>
      <c r="AGZ196" s="227"/>
      <c r="AHA196" s="227"/>
      <c r="AHB196" s="227"/>
      <c r="AHC196" s="227"/>
      <c r="AHD196" s="227"/>
      <c r="AHE196" s="227"/>
      <c r="AHF196" s="227"/>
      <c r="AHG196" s="227"/>
      <c r="AHH196" s="227"/>
      <c r="AHI196" s="227"/>
      <c r="AHJ196" s="227"/>
      <c r="AHK196" s="227"/>
      <c r="AHL196" s="227"/>
      <c r="AHM196" s="227"/>
      <c r="AHN196" s="227"/>
      <c r="AHO196" s="227"/>
      <c r="AHP196" s="227"/>
      <c r="AHQ196" s="227"/>
      <c r="AHR196" s="227"/>
      <c r="AHS196" s="227"/>
      <c r="AHT196" s="227"/>
      <c r="AHU196" s="227"/>
      <c r="AHV196" s="227"/>
      <c r="AHW196" s="227"/>
      <c r="AHX196" s="227"/>
      <c r="AHY196" s="227"/>
      <c r="AHZ196" s="227"/>
      <c r="AIA196" s="227"/>
      <c r="AIB196" s="227"/>
      <c r="AIC196" s="227"/>
      <c r="AID196" s="227"/>
      <c r="AIE196" s="227"/>
      <c r="AIF196" s="227"/>
      <c r="AIG196" s="227"/>
      <c r="AIH196" s="227"/>
      <c r="AII196" s="227"/>
      <c r="AIJ196" s="227"/>
      <c r="AIK196" s="227"/>
      <c r="AIL196" s="227"/>
      <c r="AIM196" s="227"/>
      <c r="AIN196" s="227"/>
      <c r="AIO196" s="227"/>
      <c r="AIP196" s="227"/>
      <c r="AIQ196" s="227"/>
      <c r="AIR196" s="227"/>
      <c r="AIS196" s="227"/>
      <c r="AIT196" s="227"/>
      <c r="AIU196" s="227"/>
      <c r="AIV196" s="227"/>
      <c r="AIW196" s="227"/>
      <c r="AIX196" s="227"/>
      <c r="AIY196" s="227"/>
      <c r="AIZ196" s="227"/>
      <c r="AJA196" s="227"/>
      <c r="AJB196" s="227"/>
      <c r="AJC196" s="227"/>
      <c r="AJD196" s="227"/>
      <c r="AJE196" s="227"/>
      <c r="AJF196" s="227"/>
      <c r="AJG196" s="227"/>
      <c r="AJH196" s="227"/>
      <c r="AJI196" s="227"/>
      <c r="AJJ196" s="227"/>
      <c r="AJK196" s="227"/>
      <c r="AJL196" s="227"/>
      <c r="AJM196" s="227"/>
      <c r="AJN196" s="227"/>
      <c r="AJO196" s="227"/>
      <c r="AJP196" s="227"/>
      <c r="AJQ196" s="227"/>
      <c r="AJR196" s="227"/>
      <c r="AJS196" s="227"/>
      <c r="AJT196" s="227"/>
      <c r="AJU196" s="227"/>
      <c r="AJV196" s="227"/>
      <c r="AJW196" s="227"/>
      <c r="AJX196" s="227"/>
      <c r="AJY196" s="227"/>
      <c r="AJZ196" s="227"/>
      <c r="AKA196" s="227"/>
      <c r="AKB196" s="227"/>
      <c r="AKC196" s="227"/>
      <c r="AKD196" s="227"/>
      <c r="AKE196" s="227"/>
      <c r="AKF196" s="227"/>
      <c r="AKG196" s="227"/>
      <c r="AKH196" s="227"/>
      <c r="AKI196" s="227"/>
      <c r="AKJ196" s="227"/>
      <c r="AKK196" s="227"/>
      <c r="AKL196" s="227"/>
      <c r="AKM196" s="227"/>
      <c r="AKN196" s="227"/>
      <c r="AKO196" s="227"/>
      <c r="AKP196" s="227"/>
      <c r="AKQ196" s="227"/>
      <c r="AKR196" s="227"/>
      <c r="AKS196" s="227"/>
      <c r="AKT196" s="227"/>
      <c r="AKU196" s="227"/>
      <c r="AKV196" s="227"/>
      <c r="AKW196" s="227"/>
      <c r="AKX196" s="227"/>
      <c r="AKY196" s="227"/>
      <c r="AKZ196" s="227"/>
      <c r="ALA196" s="227"/>
      <c r="ALB196" s="227"/>
      <c r="ALC196" s="227"/>
      <c r="ALD196" s="227"/>
      <c r="ALE196" s="227"/>
      <c r="ALF196" s="227"/>
      <c r="ALG196" s="227"/>
      <c r="ALH196" s="227"/>
      <c r="ALI196" s="227"/>
      <c r="ALJ196" s="227"/>
      <c r="ALK196" s="227"/>
      <c r="ALL196" s="227"/>
      <c r="ALM196" s="227"/>
      <c r="ALN196" s="227"/>
      <c r="ALO196" s="227"/>
      <c r="ALP196" s="227"/>
      <c r="ALQ196" s="227"/>
      <c r="ALR196" s="227"/>
      <c r="ALS196" s="227"/>
      <c r="ALT196" s="227"/>
      <c r="ALU196" s="227"/>
      <c r="ALV196" s="227"/>
      <c r="ALW196" s="227"/>
      <c r="ALX196" s="227"/>
      <c r="ALY196" s="227"/>
      <c r="ALZ196" s="227"/>
      <c r="AMA196" s="227"/>
      <c r="AMB196" s="227"/>
      <c r="AMC196" s="227"/>
      <c r="AMD196" s="227"/>
      <c r="AME196" s="227"/>
      <c r="AMF196" s="227"/>
      <c r="AMG196" s="227"/>
      <c r="AMH196" s="227"/>
      <c r="AMI196" s="227"/>
      <c r="AMJ196" s="227"/>
      <c r="AMK196" s="227"/>
      <c r="AML196" s="227"/>
      <c r="AMM196" s="227"/>
      <c r="AMN196" s="227"/>
      <c r="AMO196" s="227"/>
      <c r="AMP196" s="227"/>
      <c r="AMQ196" s="227"/>
      <c r="AMR196" s="227"/>
      <c r="AMS196" s="227"/>
      <c r="AMT196" s="227"/>
      <c r="AMU196" s="227"/>
      <c r="AMV196" s="227"/>
      <c r="AMW196" s="227"/>
      <c r="AMX196" s="227"/>
    </row>
    <row r="197" spans="1:1038" ht="18" customHeight="1">
      <c r="A197" s="125" t="s">
        <v>1452</v>
      </c>
      <c r="B197" s="126" t="s">
        <v>1294</v>
      </c>
      <c r="D197" s="126" t="s">
        <v>1279</v>
      </c>
      <c r="E197" s="126">
        <v>33</v>
      </c>
      <c r="F197" s="126">
        <v>2</v>
      </c>
      <c r="G197" s="285" t="str">
        <f t="shared" si="59"/>
        <v>33-2</v>
      </c>
      <c r="H197" s="277">
        <v>0</v>
      </c>
      <c r="I197" s="126">
        <v>6</v>
      </c>
      <c r="K197" s="545" t="b">
        <f>IF(I198=1,IF(((VLOOKUP($G197,[1]Depth_Lookup!#REF!,9,FALSE))-(H197/100))=0,"Good",IF(((VLOOKUP($G197,[1]Depth_Lookup!$A$3:$J$550,9,FALSE))-(H197/100))&gt;0,"Too Short","Too Long")))</f>
        <v>0</v>
      </c>
      <c r="L197" s="171">
        <f>(VLOOKUP($G197,Depth_Lookup!$A$3:$J$410,10,FALSE))+(H197/100)</f>
        <v>75.53</v>
      </c>
      <c r="M197" s="171">
        <f>(VLOOKUP($G197,Depth_Lookup!$A$3:$J$410,10,FALSE))+(I197/100)</f>
        <v>75.59</v>
      </c>
      <c r="N197" s="127" t="s">
        <v>1573</v>
      </c>
      <c r="O197" s="126">
        <v>4</v>
      </c>
      <c r="P197" s="126" t="s">
        <v>853</v>
      </c>
      <c r="Q197" s="126" t="s">
        <v>125</v>
      </c>
      <c r="R197" s="196" t="s">
        <v>1633</v>
      </c>
      <c r="S197" s="126" t="s">
        <v>94</v>
      </c>
      <c r="T197" s="126" t="s">
        <v>587</v>
      </c>
      <c r="U197" s="126" t="s">
        <v>95</v>
      </c>
      <c r="V197" s="126" t="s">
        <v>509</v>
      </c>
      <c r="W197" s="126" t="s">
        <v>102</v>
      </c>
      <c r="X197" s="202">
        <v>5</v>
      </c>
      <c r="Y197" s="126" t="s">
        <v>90</v>
      </c>
      <c r="Z197" s="126" t="s">
        <v>91</v>
      </c>
      <c r="AF197" s="196" t="e">
        <v>#N/A</v>
      </c>
      <c r="AI197" s="159">
        <v>74</v>
      </c>
      <c r="AO197" s="159"/>
      <c r="AU197" s="130"/>
      <c r="BA197" s="159">
        <v>25</v>
      </c>
      <c r="BB197" s="126">
        <v>5</v>
      </c>
      <c r="BC197" s="126">
        <v>2</v>
      </c>
      <c r="BD197" s="126" t="s">
        <v>110</v>
      </c>
      <c r="BE197" s="126" t="s">
        <v>103</v>
      </c>
      <c r="BG197" s="130"/>
      <c r="BM197" s="159">
        <v>1</v>
      </c>
      <c r="BN197" s="126">
        <v>0.5</v>
      </c>
      <c r="BO197" s="126">
        <v>0.5</v>
      </c>
      <c r="BP197" s="126" t="s">
        <v>110</v>
      </c>
      <c r="BQ197" s="126" t="s">
        <v>103</v>
      </c>
      <c r="BY197" s="130"/>
      <c r="CG197" s="131"/>
      <c r="CH197" s="132" t="s">
        <v>1574</v>
      </c>
      <c r="CI197" s="132">
        <v>100</v>
      </c>
      <c r="CJ197" s="132" t="s">
        <v>514</v>
      </c>
      <c r="CK197" s="133"/>
      <c r="CL197" s="134"/>
      <c r="CM197" s="134"/>
      <c r="CN197" s="134"/>
      <c r="CO197" s="134"/>
      <c r="CP197" s="134"/>
      <c r="CQ197" s="134"/>
      <c r="CR197" s="134"/>
      <c r="CS197" s="134"/>
      <c r="CT197" s="134"/>
      <c r="CU197" s="134"/>
      <c r="CV197" s="134"/>
      <c r="CW197" s="134"/>
      <c r="CX197" s="134"/>
      <c r="CY197" s="134"/>
      <c r="CZ197" s="134"/>
      <c r="DA197" s="134"/>
      <c r="DB197" s="134">
        <v>30</v>
      </c>
      <c r="DD197" s="134"/>
      <c r="DE197" s="134"/>
      <c r="DF197" s="134"/>
      <c r="DG197" s="134"/>
      <c r="DH197" s="134"/>
      <c r="DI197" s="134"/>
      <c r="DJ197" s="134">
        <v>70</v>
      </c>
      <c r="DK197" s="207">
        <v>100</v>
      </c>
      <c r="DL197" s="131"/>
      <c r="DM197" s="134"/>
      <c r="DN197" s="134"/>
      <c r="DO197" s="136"/>
      <c r="DQ197" s="131"/>
      <c r="DR197" s="136"/>
      <c r="DS197" s="131"/>
      <c r="DT197" s="138" t="s">
        <v>1575</v>
      </c>
      <c r="DW197" s="213">
        <v>100</v>
      </c>
      <c r="DX197" s="214" t="e">
        <v>#N/A</v>
      </c>
      <c r="DY197" s="155" t="s">
        <v>1405</v>
      </c>
      <c r="DZ197" s="155" t="s">
        <v>1576</v>
      </c>
      <c r="EA197" s="155"/>
      <c r="ED197" s="229" t="s">
        <v>2517</v>
      </c>
      <c r="EE197" s="140"/>
      <c r="EG197" s="140"/>
      <c r="EI197" s="218" t="e">
        <f>VLOOKUP(EH197,definitions_list_mag!$Y$12:$Z$15,2,FALSE)</f>
        <v>#N/A</v>
      </c>
      <c r="EJ197" s="143"/>
      <c r="EK197" s="221" t="e">
        <f>VLOOKUP(EJ197,definitions_list_mag!$AT$3:$AU$5,2,FALSE)</f>
        <v>#N/A</v>
      </c>
      <c r="EM197" s="109"/>
      <c r="EN197" s="109"/>
      <c r="EZ197" s="192" t="e">
        <f t="shared" si="60"/>
        <v>#DIV/0!</v>
      </c>
      <c r="FA197" s="192" t="e">
        <f t="shared" si="61"/>
        <v>#DIV/0!</v>
      </c>
      <c r="FB197" s="192" t="e">
        <f t="shared" si="62"/>
        <v>#DIV/0!</v>
      </c>
      <c r="FC197" s="192" t="e">
        <f t="shared" si="63"/>
        <v>#DIV/0!</v>
      </c>
      <c r="FD197" s="192" t="e">
        <f t="shared" si="64"/>
        <v>#DIV/0!</v>
      </c>
      <c r="FE197" s="193" t="e">
        <f t="shared" si="65"/>
        <v>#DIV/0!</v>
      </c>
      <c r="FF197" s="194" t="e">
        <f t="shared" si="66"/>
        <v>#DIV/0!</v>
      </c>
      <c r="FG197" s="143"/>
      <c r="FI197" s="778">
        <f t="shared" ref="FI197:FI260" si="67">EO197</f>
        <v>0</v>
      </c>
      <c r="FJ197" s="779" t="e">
        <f t="shared" ref="FJ197:FJ260" si="68">FF197</f>
        <v>#DIV/0!</v>
      </c>
      <c r="FK197" s="779" t="e">
        <f t="shared" ref="FK197:FK260" si="69">90-FJ197</f>
        <v>#DIV/0!</v>
      </c>
      <c r="FL197" s="780" t="e">
        <f t="shared" ref="FL197:FL260" si="70">RADIANS(FK197)</f>
        <v>#DIV/0!</v>
      </c>
      <c r="FM197" s="169" t="e">
        <f t="shared" ref="FM197:FM260" si="71">SIN(FL197)</f>
        <v>#DIV/0!</v>
      </c>
      <c r="FN197" s="783" t="e">
        <f t="shared" ref="FN197:FN260" si="72">FI197*FM197</f>
        <v>#DIV/0!</v>
      </c>
    </row>
    <row r="198" spans="1:1038" s="288" customFormat="1" ht="18" customHeight="1">
      <c r="A198" s="352" t="s">
        <v>1452</v>
      </c>
      <c r="B198" s="227" t="s">
        <v>1294</v>
      </c>
      <c r="C198" s="227"/>
      <c r="D198" s="227" t="s">
        <v>1279</v>
      </c>
      <c r="E198" s="227">
        <v>33</v>
      </c>
      <c r="F198" s="227">
        <v>2</v>
      </c>
      <c r="G198" s="285" t="str">
        <f t="shared" si="59"/>
        <v>33-2</v>
      </c>
      <c r="H198" s="278">
        <v>6</v>
      </c>
      <c r="I198" s="227">
        <v>79</v>
      </c>
      <c r="J198" s="226"/>
      <c r="K198" s="545" t="b">
        <f>IF(I199=1,IF(((VLOOKUP($G198,[1]Depth_Lookup!#REF!,9,FALSE))-(H198/100))=0,"Good",IF(((VLOOKUP($G198,[1]Depth_Lookup!$A$3:$J$550,9,FALSE))-(H198/100))&gt;0,"Too Short","Too Long")))</f>
        <v>0</v>
      </c>
      <c r="L198" s="171">
        <f>(VLOOKUP($G198,Depth_Lookup!$A$3:$J$410,10,FALSE))+(H198/100)</f>
        <v>75.59</v>
      </c>
      <c r="M198" s="171">
        <f>(VLOOKUP($G198,Depth_Lookup!$A$3:$J$410,10,FALSE))+(I198/100)</f>
        <v>76.320000000000007</v>
      </c>
      <c r="N198" s="230" t="s">
        <v>1577</v>
      </c>
      <c r="O198" s="227" t="s">
        <v>1303</v>
      </c>
      <c r="P198" s="227" t="s">
        <v>853</v>
      </c>
      <c r="Q198" s="227" t="s">
        <v>125</v>
      </c>
      <c r="R198" s="286" t="s">
        <v>1633</v>
      </c>
      <c r="S198" s="227" t="s">
        <v>587</v>
      </c>
      <c r="T198" s="227" t="s">
        <v>94</v>
      </c>
      <c r="U198" s="227" t="s">
        <v>108</v>
      </c>
      <c r="V198" s="227" t="s">
        <v>509</v>
      </c>
      <c r="W198" s="227" t="s">
        <v>102</v>
      </c>
      <c r="X198" s="287">
        <v>5</v>
      </c>
      <c r="Y198" s="227" t="s">
        <v>90</v>
      </c>
      <c r="Z198" s="227" t="s">
        <v>91</v>
      </c>
      <c r="AA198" s="227"/>
      <c r="AB198" s="227"/>
      <c r="AC198" s="227"/>
      <c r="AD198" s="227"/>
      <c r="AE198" s="233"/>
      <c r="AF198" s="286" t="e">
        <v>#N/A</v>
      </c>
      <c r="AG198" s="237"/>
      <c r="AH198" s="227"/>
      <c r="AI198" s="355">
        <v>79</v>
      </c>
      <c r="AJ198" s="227"/>
      <c r="AK198" s="227"/>
      <c r="AL198" s="227"/>
      <c r="AM198" s="227"/>
      <c r="AN198" s="227"/>
      <c r="AO198" s="355"/>
      <c r="AP198" s="227"/>
      <c r="AQ198" s="227"/>
      <c r="AR198" s="227"/>
      <c r="AS198" s="227"/>
      <c r="AT198" s="227"/>
      <c r="AU198" s="240"/>
      <c r="AV198" s="227"/>
      <c r="AW198" s="227"/>
      <c r="AX198" s="227"/>
      <c r="AY198" s="227"/>
      <c r="AZ198" s="227"/>
      <c r="BA198" s="355">
        <v>20</v>
      </c>
      <c r="BB198" s="227">
        <v>3</v>
      </c>
      <c r="BC198" s="227">
        <v>1</v>
      </c>
      <c r="BD198" s="227" t="s">
        <v>110</v>
      </c>
      <c r="BE198" s="227" t="s">
        <v>103</v>
      </c>
      <c r="BF198" s="227"/>
      <c r="BG198" s="240"/>
      <c r="BH198" s="227"/>
      <c r="BI198" s="227"/>
      <c r="BJ198" s="227"/>
      <c r="BK198" s="227"/>
      <c r="BL198" s="227"/>
      <c r="BM198" s="355">
        <v>1</v>
      </c>
      <c r="BN198" s="227">
        <v>0.5</v>
      </c>
      <c r="BO198" s="227">
        <v>0.5</v>
      </c>
      <c r="BP198" s="227" t="s">
        <v>110</v>
      </c>
      <c r="BQ198" s="227" t="s">
        <v>103</v>
      </c>
      <c r="BR198" s="227"/>
      <c r="BS198" s="227"/>
      <c r="BT198" s="227"/>
      <c r="BU198" s="227"/>
      <c r="BV198" s="227"/>
      <c r="BW198" s="227"/>
      <c r="BX198" s="227"/>
      <c r="BY198" s="240"/>
      <c r="BZ198" s="227"/>
      <c r="CA198" s="227"/>
      <c r="CB198" s="227"/>
      <c r="CC198" s="227"/>
      <c r="CD198" s="227"/>
      <c r="CE198" s="227"/>
      <c r="CF198" s="227"/>
      <c r="CG198" s="148"/>
      <c r="CH198" s="149" t="s">
        <v>1352</v>
      </c>
      <c r="CI198" s="149">
        <v>100</v>
      </c>
      <c r="CJ198" s="149" t="s">
        <v>514</v>
      </c>
      <c r="CK198" s="151"/>
      <c r="CL198" s="152"/>
      <c r="CM198" s="152"/>
      <c r="CN198" s="152"/>
      <c r="CO198" s="152"/>
      <c r="CP198" s="152"/>
      <c r="CQ198" s="152"/>
      <c r="CR198" s="152"/>
      <c r="CS198" s="152"/>
      <c r="CT198" s="152"/>
      <c r="CU198" s="152"/>
      <c r="CV198" s="152"/>
      <c r="CW198" s="152"/>
      <c r="CX198" s="152"/>
      <c r="CY198" s="152"/>
      <c r="CZ198" s="152"/>
      <c r="DA198" s="152"/>
      <c r="DB198" s="152">
        <v>65</v>
      </c>
      <c r="DC198" s="229">
        <v>1</v>
      </c>
      <c r="DD198" s="152"/>
      <c r="DE198" s="152"/>
      <c r="DF198" s="152"/>
      <c r="DG198" s="152"/>
      <c r="DH198" s="152"/>
      <c r="DI198" s="152"/>
      <c r="DJ198" s="152">
        <v>34</v>
      </c>
      <c r="DK198" s="208">
        <v>100</v>
      </c>
      <c r="DL198" s="148"/>
      <c r="DM198" s="152"/>
      <c r="DN198" s="152"/>
      <c r="DO198" s="153"/>
      <c r="DQ198" s="148"/>
      <c r="DR198" s="153"/>
      <c r="DS198" s="148"/>
      <c r="DT198" s="261" t="s">
        <v>1578</v>
      </c>
      <c r="DU198" s="229"/>
      <c r="DV198" s="229"/>
      <c r="DW198" s="290">
        <v>100</v>
      </c>
      <c r="DX198" s="291" t="e">
        <v>#N/A</v>
      </c>
      <c r="DY198" s="154" t="s">
        <v>1405</v>
      </c>
      <c r="DZ198" s="154" t="s">
        <v>1579</v>
      </c>
      <c r="EA198" s="154"/>
      <c r="EB198" s="229"/>
      <c r="EC198" s="292"/>
      <c r="ED198" s="229" t="s">
        <v>2517</v>
      </c>
      <c r="EE198" s="293"/>
      <c r="EF198" s="294"/>
      <c r="EG198" s="293"/>
      <c r="EH198" s="295"/>
      <c r="EI198" s="296" t="e">
        <f>VLOOKUP(EH198,definitions_list_mag!$Y$12:$Z$15,2,FALSE)</f>
        <v>#N/A</v>
      </c>
      <c r="EJ198" s="297"/>
      <c r="EK198" s="298" t="e">
        <f>VLOOKUP(EJ198,definitions_list_mag!$AT$3:$AU$5,2,FALSE)</f>
        <v>#N/A</v>
      </c>
      <c r="EL198" s="293"/>
      <c r="EM198" s="295"/>
      <c r="EN198" s="295"/>
      <c r="EO198" s="321"/>
      <c r="EP198" s="321"/>
      <c r="EQ198" s="321"/>
      <c r="ER198" s="321"/>
      <c r="ES198" s="321"/>
      <c r="ET198" s="321"/>
      <c r="EU198" s="321"/>
      <c r="EV198" s="322"/>
      <c r="EW198" s="322"/>
      <c r="EX198" s="322"/>
      <c r="EY198" s="322"/>
      <c r="EZ198" s="192" t="e">
        <f t="shared" si="60"/>
        <v>#DIV/0!</v>
      </c>
      <c r="FA198" s="192" t="e">
        <f t="shared" si="61"/>
        <v>#DIV/0!</v>
      </c>
      <c r="FB198" s="192" t="e">
        <f t="shared" si="62"/>
        <v>#DIV/0!</v>
      </c>
      <c r="FC198" s="192" t="e">
        <f t="shared" si="63"/>
        <v>#DIV/0!</v>
      </c>
      <c r="FD198" s="192" t="e">
        <f t="shared" si="64"/>
        <v>#DIV/0!</v>
      </c>
      <c r="FE198" s="193" t="e">
        <f t="shared" si="65"/>
        <v>#DIV/0!</v>
      </c>
      <c r="FF198" s="194" t="e">
        <f t="shared" si="66"/>
        <v>#DIV/0!</v>
      </c>
      <c r="FG198" s="297"/>
      <c r="FH198" s="295"/>
      <c r="FI198" s="778">
        <f t="shared" si="67"/>
        <v>0</v>
      </c>
      <c r="FJ198" s="779" t="e">
        <f t="shared" si="68"/>
        <v>#DIV/0!</v>
      </c>
      <c r="FK198" s="779" t="e">
        <f t="shared" si="69"/>
        <v>#DIV/0!</v>
      </c>
      <c r="FL198" s="780" t="e">
        <f t="shared" si="70"/>
        <v>#DIV/0!</v>
      </c>
      <c r="FM198" s="169" t="e">
        <f t="shared" si="71"/>
        <v>#DIV/0!</v>
      </c>
      <c r="FN198" s="783" t="e">
        <f t="shared" si="72"/>
        <v>#DIV/0!</v>
      </c>
      <c r="FO198" s="227"/>
      <c r="FP198" s="227"/>
      <c r="FQ198" s="227"/>
      <c r="FR198" s="227"/>
      <c r="FS198" s="227"/>
      <c r="FT198" s="227"/>
      <c r="FU198" s="227"/>
      <c r="FV198" s="227"/>
      <c r="FW198" s="227"/>
      <c r="FX198" s="227"/>
      <c r="FY198" s="227"/>
      <c r="FZ198" s="227"/>
      <c r="GA198" s="227"/>
      <c r="GB198" s="227"/>
      <c r="GC198" s="227"/>
      <c r="GD198" s="227"/>
      <c r="GE198" s="227"/>
      <c r="GF198" s="227"/>
      <c r="GG198" s="227"/>
      <c r="GH198" s="227"/>
      <c r="GI198" s="227"/>
      <c r="GJ198" s="227"/>
      <c r="GK198" s="227"/>
      <c r="GL198" s="227"/>
      <c r="GM198" s="227"/>
      <c r="GN198" s="227"/>
      <c r="GO198" s="227"/>
      <c r="GP198" s="227"/>
      <c r="GQ198" s="227"/>
      <c r="GR198" s="227"/>
      <c r="GS198" s="227"/>
      <c r="GT198" s="227"/>
      <c r="GU198" s="227"/>
      <c r="GV198" s="227"/>
      <c r="GW198" s="227"/>
      <c r="GX198" s="227"/>
      <c r="GY198" s="227"/>
      <c r="GZ198" s="227"/>
      <c r="HA198" s="227"/>
      <c r="HB198" s="227"/>
      <c r="HC198" s="227"/>
      <c r="HD198" s="227"/>
      <c r="HE198" s="227"/>
      <c r="HF198" s="227"/>
      <c r="HG198" s="227"/>
      <c r="HH198" s="227"/>
      <c r="HI198" s="227"/>
      <c r="HJ198" s="227"/>
      <c r="HK198" s="227"/>
      <c r="HL198" s="227"/>
      <c r="HM198" s="227"/>
      <c r="HN198" s="227"/>
      <c r="HO198" s="227"/>
      <c r="HP198" s="227"/>
      <c r="HQ198" s="227"/>
      <c r="HR198" s="227"/>
      <c r="HS198" s="227"/>
      <c r="HT198" s="227"/>
      <c r="HU198" s="227"/>
      <c r="HV198" s="227"/>
      <c r="HW198" s="227"/>
      <c r="HX198" s="227"/>
      <c r="HY198" s="227"/>
      <c r="HZ198" s="227"/>
      <c r="IA198" s="227"/>
      <c r="IB198" s="227"/>
      <c r="IC198" s="227"/>
      <c r="ID198" s="227"/>
      <c r="IE198" s="227"/>
      <c r="IF198" s="227"/>
      <c r="IG198" s="227"/>
      <c r="IH198" s="227"/>
      <c r="II198" s="227"/>
      <c r="IJ198" s="227"/>
      <c r="IK198" s="227"/>
      <c r="IL198" s="227"/>
      <c r="IM198" s="227"/>
      <c r="IN198" s="227"/>
      <c r="IO198" s="227"/>
      <c r="IP198" s="227"/>
      <c r="IQ198" s="227"/>
      <c r="IR198" s="227"/>
      <c r="IS198" s="227"/>
      <c r="IT198" s="227"/>
      <c r="IU198" s="227"/>
      <c r="IV198" s="227"/>
      <c r="IW198" s="227"/>
      <c r="IX198" s="227"/>
      <c r="IY198" s="227"/>
      <c r="IZ198" s="227"/>
      <c r="JA198" s="227"/>
      <c r="JB198" s="227"/>
      <c r="JC198" s="227"/>
      <c r="JD198" s="227"/>
      <c r="JE198" s="227"/>
      <c r="JF198" s="227"/>
      <c r="JG198" s="227"/>
      <c r="JH198" s="227"/>
      <c r="JI198" s="227"/>
      <c r="JJ198" s="227"/>
      <c r="JK198" s="227"/>
      <c r="JL198" s="227"/>
      <c r="JM198" s="227"/>
      <c r="JN198" s="227"/>
      <c r="JO198" s="227"/>
      <c r="JP198" s="227"/>
      <c r="JQ198" s="227"/>
      <c r="JR198" s="227"/>
      <c r="JS198" s="227"/>
      <c r="JT198" s="227"/>
      <c r="JU198" s="227"/>
      <c r="JV198" s="227"/>
      <c r="JW198" s="227"/>
      <c r="JX198" s="227"/>
      <c r="JY198" s="227"/>
      <c r="JZ198" s="227"/>
      <c r="KA198" s="227"/>
      <c r="KB198" s="227"/>
      <c r="KC198" s="227"/>
      <c r="KD198" s="227"/>
      <c r="KE198" s="227"/>
      <c r="KF198" s="227"/>
      <c r="KG198" s="227"/>
      <c r="KH198" s="227"/>
      <c r="KI198" s="227"/>
      <c r="KJ198" s="227"/>
      <c r="KK198" s="227"/>
      <c r="KL198" s="227"/>
      <c r="KM198" s="227"/>
      <c r="KN198" s="227"/>
      <c r="KO198" s="227"/>
      <c r="KP198" s="227"/>
      <c r="KQ198" s="227"/>
      <c r="KR198" s="227"/>
      <c r="KS198" s="227"/>
      <c r="KT198" s="227"/>
      <c r="KU198" s="227"/>
      <c r="KV198" s="227"/>
      <c r="KW198" s="227"/>
      <c r="KX198" s="227"/>
      <c r="KY198" s="227"/>
      <c r="KZ198" s="227"/>
      <c r="LA198" s="227"/>
      <c r="LB198" s="227"/>
      <c r="LC198" s="227"/>
      <c r="LD198" s="227"/>
      <c r="LE198" s="227"/>
      <c r="LF198" s="227"/>
      <c r="LG198" s="227"/>
      <c r="LH198" s="227"/>
      <c r="LI198" s="227"/>
      <c r="LJ198" s="227"/>
      <c r="LK198" s="227"/>
      <c r="LL198" s="227"/>
      <c r="LM198" s="227"/>
      <c r="LN198" s="227"/>
      <c r="LO198" s="227"/>
      <c r="LP198" s="227"/>
      <c r="LQ198" s="227"/>
      <c r="LR198" s="227"/>
      <c r="LS198" s="227"/>
      <c r="LT198" s="227"/>
      <c r="LU198" s="227"/>
      <c r="LV198" s="227"/>
      <c r="LW198" s="227"/>
      <c r="LX198" s="227"/>
      <c r="LY198" s="227"/>
      <c r="LZ198" s="227"/>
      <c r="MA198" s="227"/>
      <c r="MB198" s="227"/>
      <c r="MC198" s="227"/>
      <c r="MD198" s="227"/>
      <c r="ME198" s="227"/>
      <c r="MF198" s="227"/>
      <c r="MG198" s="227"/>
      <c r="MH198" s="227"/>
      <c r="MI198" s="227"/>
      <c r="MJ198" s="227"/>
      <c r="MK198" s="227"/>
      <c r="ML198" s="227"/>
      <c r="MM198" s="227"/>
      <c r="MN198" s="227"/>
      <c r="MO198" s="227"/>
      <c r="MP198" s="227"/>
      <c r="MQ198" s="227"/>
      <c r="MR198" s="227"/>
      <c r="MS198" s="227"/>
      <c r="MT198" s="227"/>
      <c r="MU198" s="227"/>
      <c r="MV198" s="227"/>
      <c r="MW198" s="227"/>
      <c r="MX198" s="227"/>
      <c r="MY198" s="227"/>
      <c r="MZ198" s="227"/>
      <c r="NA198" s="227"/>
      <c r="NB198" s="227"/>
      <c r="NC198" s="227"/>
      <c r="ND198" s="227"/>
      <c r="NE198" s="227"/>
      <c r="NF198" s="227"/>
      <c r="NG198" s="227"/>
      <c r="NH198" s="227"/>
      <c r="NI198" s="227"/>
      <c r="NJ198" s="227"/>
      <c r="NK198" s="227"/>
      <c r="NL198" s="227"/>
      <c r="NM198" s="227"/>
      <c r="NN198" s="227"/>
      <c r="NO198" s="227"/>
      <c r="NP198" s="227"/>
      <c r="NQ198" s="227"/>
      <c r="NR198" s="227"/>
      <c r="NS198" s="227"/>
      <c r="NT198" s="227"/>
      <c r="NU198" s="227"/>
      <c r="NV198" s="227"/>
      <c r="NW198" s="227"/>
      <c r="NX198" s="227"/>
      <c r="NY198" s="227"/>
      <c r="NZ198" s="227"/>
      <c r="OA198" s="227"/>
      <c r="OB198" s="227"/>
      <c r="OC198" s="227"/>
      <c r="OD198" s="227"/>
      <c r="OE198" s="227"/>
      <c r="OF198" s="227"/>
      <c r="OG198" s="227"/>
      <c r="OH198" s="227"/>
      <c r="OI198" s="227"/>
      <c r="OJ198" s="227"/>
      <c r="OK198" s="227"/>
      <c r="OL198" s="227"/>
      <c r="OM198" s="227"/>
      <c r="ON198" s="227"/>
      <c r="OO198" s="227"/>
      <c r="OP198" s="227"/>
      <c r="OQ198" s="227"/>
      <c r="OR198" s="227"/>
      <c r="OS198" s="227"/>
      <c r="OT198" s="227"/>
      <c r="OU198" s="227"/>
      <c r="OV198" s="227"/>
      <c r="OW198" s="227"/>
      <c r="OX198" s="227"/>
      <c r="OY198" s="227"/>
      <c r="OZ198" s="227"/>
      <c r="PA198" s="227"/>
      <c r="PB198" s="227"/>
      <c r="PC198" s="227"/>
      <c r="PD198" s="227"/>
      <c r="PE198" s="227"/>
      <c r="PF198" s="227"/>
      <c r="PG198" s="227"/>
      <c r="PH198" s="227"/>
      <c r="PI198" s="227"/>
      <c r="PJ198" s="227"/>
      <c r="PK198" s="227"/>
      <c r="PL198" s="227"/>
      <c r="PM198" s="227"/>
      <c r="PN198" s="227"/>
      <c r="PO198" s="227"/>
      <c r="PP198" s="227"/>
      <c r="PQ198" s="227"/>
      <c r="PR198" s="227"/>
      <c r="PS198" s="227"/>
      <c r="PT198" s="227"/>
      <c r="PU198" s="227"/>
      <c r="PV198" s="227"/>
      <c r="PW198" s="227"/>
      <c r="PX198" s="227"/>
      <c r="PY198" s="227"/>
      <c r="PZ198" s="227"/>
      <c r="QA198" s="227"/>
      <c r="QB198" s="227"/>
      <c r="QC198" s="227"/>
      <c r="QD198" s="227"/>
      <c r="QE198" s="227"/>
      <c r="QF198" s="227"/>
      <c r="QG198" s="227"/>
      <c r="QH198" s="227"/>
      <c r="QI198" s="227"/>
      <c r="QJ198" s="227"/>
      <c r="QK198" s="227"/>
      <c r="QL198" s="227"/>
      <c r="QM198" s="227"/>
      <c r="QN198" s="227"/>
      <c r="QO198" s="227"/>
      <c r="QP198" s="227"/>
      <c r="QQ198" s="227"/>
      <c r="QR198" s="227"/>
      <c r="QS198" s="227"/>
      <c r="QT198" s="227"/>
      <c r="QU198" s="227"/>
      <c r="QV198" s="227"/>
      <c r="QW198" s="227"/>
      <c r="QX198" s="227"/>
      <c r="QY198" s="227"/>
      <c r="QZ198" s="227"/>
      <c r="RA198" s="227"/>
      <c r="RB198" s="227"/>
      <c r="RC198" s="227"/>
      <c r="RD198" s="227"/>
      <c r="RE198" s="227"/>
      <c r="RF198" s="227"/>
      <c r="RG198" s="227"/>
      <c r="RH198" s="227"/>
      <c r="RI198" s="227"/>
      <c r="RJ198" s="227"/>
      <c r="RK198" s="227"/>
      <c r="RL198" s="227"/>
      <c r="RM198" s="227"/>
      <c r="RN198" s="227"/>
      <c r="RO198" s="227"/>
      <c r="RP198" s="227"/>
      <c r="RQ198" s="227"/>
      <c r="RR198" s="227"/>
      <c r="RS198" s="227"/>
      <c r="RT198" s="227"/>
      <c r="RU198" s="227"/>
      <c r="RV198" s="227"/>
      <c r="RW198" s="227"/>
      <c r="RX198" s="227"/>
      <c r="RY198" s="227"/>
      <c r="RZ198" s="227"/>
      <c r="SA198" s="227"/>
      <c r="SB198" s="227"/>
      <c r="SC198" s="227"/>
      <c r="SD198" s="227"/>
      <c r="SE198" s="227"/>
      <c r="SF198" s="227"/>
      <c r="SG198" s="227"/>
      <c r="SH198" s="227"/>
      <c r="SI198" s="227"/>
      <c r="SJ198" s="227"/>
      <c r="SK198" s="227"/>
      <c r="SL198" s="227"/>
      <c r="SM198" s="227"/>
      <c r="SN198" s="227"/>
      <c r="SO198" s="227"/>
      <c r="SP198" s="227"/>
      <c r="SQ198" s="227"/>
      <c r="SR198" s="227"/>
      <c r="SS198" s="227"/>
      <c r="ST198" s="227"/>
      <c r="SU198" s="227"/>
      <c r="SV198" s="227"/>
      <c r="SW198" s="227"/>
      <c r="SX198" s="227"/>
      <c r="SY198" s="227"/>
      <c r="SZ198" s="227"/>
      <c r="TA198" s="227"/>
      <c r="TB198" s="227"/>
      <c r="TC198" s="227"/>
      <c r="TD198" s="227"/>
      <c r="TE198" s="227"/>
      <c r="TF198" s="227"/>
      <c r="TG198" s="227"/>
      <c r="TH198" s="227"/>
      <c r="TI198" s="227"/>
      <c r="TJ198" s="227"/>
      <c r="TK198" s="227"/>
      <c r="TL198" s="227"/>
      <c r="TM198" s="227"/>
      <c r="TN198" s="227"/>
      <c r="TO198" s="227"/>
      <c r="TP198" s="227"/>
      <c r="TQ198" s="227"/>
      <c r="TR198" s="227"/>
      <c r="TS198" s="227"/>
      <c r="TT198" s="227"/>
      <c r="TU198" s="227"/>
      <c r="TV198" s="227"/>
      <c r="TW198" s="227"/>
      <c r="TX198" s="227"/>
      <c r="TY198" s="227"/>
      <c r="TZ198" s="227"/>
      <c r="UA198" s="227"/>
      <c r="UB198" s="227"/>
      <c r="UC198" s="227"/>
      <c r="UD198" s="227"/>
      <c r="UE198" s="227"/>
      <c r="UF198" s="227"/>
      <c r="UG198" s="227"/>
      <c r="UH198" s="227"/>
      <c r="UI198" s="227"/>
      <c r="UJ198" s="227"/>
      <c r="UK198" s="227"/>
      <c r="UL198" s="227"/>
      <c r="UM198" s="227"/>
      <c r="UN198" s="227"/>
      <c r="UO198" s="227"/>
      <c r="UP198" s="227"/>
      <c r="UQ198" s="227"/>
      <c r="UR198" s="227"/>
      <c r="US198" s="227"/>
      <c r="UT198" s="227"/>
      <c r="UU198" s="227"/>
      <c r="UV198" s="227"/>
      <c r="UW198" s="227"/>
      <c r="UX198" s="227"/>
      <c r="UY198" s="227"/>
      <c r="UZ198" s="227"/>
      <c r="VA198" s="227"/>
      <c r="VB198" s="227"/>
      <c r="VC198" s="227"/>
      <c r="VD198" s="227"/>
      <c r="VE198" s="227"/>
      <c r="VF198" s="227"/>
      <c r="VG198" s="227"/>
      <c r="VH198" s="227"/>
      <c r="VI198" s="227"/>
      <c r="VJ198" s="227"/>
      <c r="VK198" s="227"/>
      <c r="VL198" s="227"/>
      <c r="VM198" s="227"/>
      <c r="VN198" s="227"/>
      <c r="VO198" s="227"/>
      <c r="VP198" s="227"/>
      <c r="VQ198" s="227"/>
      <c r="VR198" s="227"/>
      <c r="VS198" s="227"/>
      <c r="VT198" s="227"/>
      <c r="VU198" s="227"/>
      <c r="VV198" s="227"/>
      <c r="VW198" s="227"/>
      <c r="VX198" s="227"/>
      <c r="VY198" s="227"/>
      <c r="VZ198" s="227"/>
      <c r="WA198" s="227"/>
      <c r="WB198" s="227"/>
      <c r="WC198" s="227"/>
      <c r="WD198" s="227"/>
      <c r="WE198" s="227"/>
      <c r="WF198" s="227"/>
      <c r="WG198" s="227"/>
      <c r="WH198" s="227"/>
      <c r="WI198" s="227"/>
      <c r="WJ198" s="227"/>
      <c r="WK198" s="227"/>
      <c r="WL198" s="227"/>
      <c r="WM198" s="227"/>
      <c r="WN198" s="227"/>
      <c r="WO198" s="227"/>
      <c r="WP198" s="227"/>
      <c r="WQ198" s="227"/>
      <c r="WR198" s="227"/>
      <c r="WS198" s="227"/>
      <c r="WT198" s="227"/>
      <c r="WU198" s="227"/>
      <c r="WV198" s="227"/>
      <c r="WW198" s="227"/>
      <c r="WX198" s="227"/>
      <c r="WY198" s="227"/>
      <c r="WZ198" s="227"/>
      <c r="XA198" s="227"/>
      <c r="XB198" s="227"/>
      <c r="XC198" s="227"/>
      <c r="XD198" s="227"/>
      <c r="XE198" s="227"/>
      <c r="XF198" s="227"/>
      <c r="XG198" s="227"/>
      <c r="XH198" s="227"/>
      <c r="XI198" s="227"/>
      <c r="XJ198" s="227"/>
      <c r="XK198" s="227"/>
      <c r="XL198" s="227"/>
      <c r="XM198" s="227"/>
      <c r="XN198" s="227"/>
      <c r="XO198" s="227"/>
      <c r="XP198" s="227"/>
      <c r="XQ198" s="227"/>
      <c r="XR198" s="227"/>
      <c r="XS198" s="227"/>
      <c r="XT198" s="227"/>
      <c r="XU198" s="227"/>
      <c r="XV198" s="227"/>
      <c r="XW198" s="227"/>
      <c r="XX198" s="227"/>
      <c r="XY198" s="227"/>
      <c r="XZ198" s="227"/>
      <c r="YA198" s="227"/>
      <c r="YB198" s="227"/>
      <c r="YC198" s="227"/>
      <c r="YD198" s="227"/>
      <c r="YE198" s="227"/>
      <c r="YF198" s="227"/>
      <c r="YG198" s="227"/>
      <c r="YH198" s="227"/>
      <c r="YI198" s="227"/>
      <c r="YJ198" s="227"/>
      <c r="YK198" s="227"/>
      <c r="YL198" s="227"/>
      <c r="YM198" s="227"/>
      <c r="YN198" s="227"/>
      <c r="YO198" s="227"/>
      <c r="YP198" s="227"/>
      <c r="YQ198" s="227"/>
      <c r="YR198" s="227"/>
      <c r="YS198" s="227"/>
      <c r="YT198" s="227"/>
      <c r="YU198" s="227"/>
      <c r="YV198" s="227"/>
      <c r="YW198" s="227"/>
      <c r="YX198" s="227"/>
      <c r="YY198" s="227"/>
      <c r="YZ198" s="227"/>
      <c r="ZA198" s="227"/>
      <c r="ZB198" s="227"/>
      <c r="ZC198" s="227"/>
      <c r="ZD198" s="227"/>
      <c r="ZE198" s="227"/>
      <c r="ZF198" s="227"/>
      <c r="ZG198" s="227"/>
      <c r="ZH198" s="227"/>
      <c r="ZI198" s="227"/>
      <c r="ZJ198" s="227"/>
      <c r="ZK198" s="227"/>
      <c r="ZL198" s="227"/>
      <c r="ZM198" s="227"/>
      <c r="ZN198" s="227"/>
      <c r="ZO198" s="227"/>
      <c r="ZP198" s="227"/>
      <c r="ZQ198" s="227"/>
      <c r="ZR198" s="227"/>
      <c r="ZS198" s="227"/>
      <c r="ZT198" s="227"/>
      <c r="ZU198" s="227"/>
      <c r="ZV198" s="227"/>
      <c r="ZW198" s="227"/>
      <c r="ZX198" s="227"/>
      <c r="ZY198" s="227"/>
      <c r="ZZ198" s="227"/>
      <c r="AAA198" s="227"/>
      <c r="AAB198" s="227"/>
      <c r="AAC198" s="227"/>
      <c r="AAD198" s="227"/>
      <c r="AAE198" s="227"/>
      <c r="AAF198" s="227"/>
      <c r="AAG198" s="227"/>
      <c r="AAH198" s="227"/>
      <c r="AAI198" s="227"/>
      <c r="AAJ198" s="227"/>
      <c r="AAK198" s="227"/>
      <c r="AAL198" s="227"/>
      <c r="AAM198" s="227"/>
      <c r="AAN198" s="227"/>
      <c r="AAO198" s="227"/>
      <c r="AAP198" s="227"/>
      <c r="AAQ198" s="227"/>
      <c r="AAR198" s="227"/>
      <c r="AAS198" s="227"/>
      <c r="AAT198" s="227"/>
      <c r="AAU198" s="227"/>
      <c r="AAV198" s="227"/>
      <c r="AAW198" s="227"/>
      <c r="AAX198" s="227"/>
      <c r="AAY198" s="227"/>
      <c r="AAZ198" s="227"/>
      <c r="ABA198" s="227"/>
      <c r="ABB198" s="227"/>
      <c r="ABC198" s="227"/>
      <c r="ABD198" s="227"/>
      <c r="ABE198" s="227"/>
      <c r="ABF198" s="227"/>
      <c r="ABG198" s="227"/>
      <c r="ABH198" s="227"/>
      <c r="ABI198" s="227"/>
      <c r="ABJ198" s="227"/>
      <c r="ABK198" s="227"/>
      <c r="ABL198" s="227"/>
      <c r="ABM198" s="227"/>
      <c r="ABN198" s="227"/>
      <c r="ABO198" s="227"/>
      <c r="ABP198" s="227"/>
      <c r="ABQ198" s="227"/>
      <c r="ABR198" s="227"/>
      <c r="ABS198" s="227"/>
      <c r="ABT198" s="227"/>
      <c r="ABU198" s="227"/>
      <c r="ABV198" s="227"/>
      <c r="ABW198" s="227"/>
      <c r="ABX198" s="227"/>
      <c r="ABY198" s="227"/>
      <c r="ABZ198" s="227"/>
      <c r="ACA198" s="227"/>
      <c r="ACB198" s="227"/>
      <c r="ACC198" s="227"/>
      <c r="ACD198" s="227"/>
      <c r="ACE198" s="227"/>
      <c r="ACF198" s="227"/>
      <c r="ACG198" s="227"/>
      <c r="ACH198" s="227"/>
      <c r="ACI198" s="227"/>
      <c r="ACJ198" s="227"/>
      <c r="ACK198" s="227"/>
      <c r="ACL198" s="227"/>
      <c r="ACM198" s="227"/>
      <c r="ACN198" s="227"/>
      <c r="ACO198" s="227"/>
      <c r="ACP198" s="227"/>
      <c r="ACQ198" s="227"/>
      <c r="ACR198" s="227"/>
      <c r="ACS198" s="227"/>
      <c r="ACT198" s="227"/>
      <c r="ACU198" s="227"/>
      <c r="ACV198" s="227"/>
      <c r="ACW198" s="227"/>
      <c r="ACX198" s="227"/>
      <c r="ACY198" s="227"/>
      <c r="ACZ198" s="227"/>
      <c r="ADA198" s="227"/>
      <c r="ADB198" s="227"/>
      <c r="ADC198" s="227"/>
      <c r="ADD198" s="227"/>
      <c r="ADE198" s="227"/>
      <c r="ADF198" s="227"/>
      <c r="ADG198" s="227"/>
      <c r="ADH198" s="227"/>
      <c r="ADI198" s="227"/>
      <c r="ADJ198" s="227"/>
      <c r="ADK198" s="227"/>
      <c r="ADL198" s="227"/>
      <c r="ADM198" s="227"/>
      <c r="ADN198" s="227"/>
      <c r="ADO198" s="227"/>
      <c r="ADP198" s="227"/>
      <c r="ADQ198" s="227"/>
      <c r="ADR198" s="227"/>
      <c r="ADS198" s="227"/>
      <c r="ADT198" s="227"/>
      <c r="ADU198" s="227"/>
      <c r="ADV198" s="227"/>
      <c r="ADW198" s="227"/>
      <c r="ADX198" s="227"/>
      <c r="ADY198" s="227"/>
      <c r="ADZ198" s="227"/>
      <c r="AEA198" s="227"/>
      <c r="AEB198" s="227"/>
      <c r="AEC198" s="227"/>
      <c r="AED198" s="227"/>
      <c r="AEE198" s="227"/>
      <c r="AEF198" s="227"/>
      <c r="AEG198" s="227"/>
      <c r="AEH198" s="227"/>
      <c r="AEI198" s="227"/>
      <c r="AEJ198" s="227"/>
      <c r="AEK198" s="227"/>
      <c r="AEL198" s="227"/>
      <c r="AEM198" s="227"/>
      <c r="AEN198" s="227"/>
      <c r="AEO198" s="227"/>
      <c r="AEP198" s="227"/>
      <c r="AEQ198" s="227"/>
      <c r="AER198" s="227"/>
      <c r="AES198" s="227"/>
      <c r="AET198" s="227"/>
      <c r="AEU198" s="227"/>
      <c r="AEV198" s="227"/>
      <c r="AEW198" s="227"/>
      <c r="AEX198" s="227"/>
      <c r="AEY198" s="227"/>
      <c r="AEZ198" s="227"/>
      <c r="AFA198" s="227"/>
      <c r="AFB198" s="227"/>
      <c r="AFC198" s="227"/>
      <c r="AFD198" s="227"/>
      <c r="AFE198" s="227"/>
      <c r="AFF198" s="227"/>
      <c r="AFG198" s="227"/>
      <c r="AFH198" s="227"/>
      <c r="AFI198" s="227"/>
      <c r="AFJ198" s="227"/>
      <c r="AFK198" s="227"/>
      <c r="AFL198" s="227"/>
      <c r="AFM198" s="227"/>
      <c r="AFN198" s="227"/>
      <c r="AFO198" s="227"/>
      <c r="AFP198" s="227"/>
      <c r="AFQ198" s="227"/>
      <c r="AFR198" s="227"/>
      <c r="AFS198" s="227"/>
      <c r="AFT198" s="227"/>
      <c r="AFU198" s="227"/>
      <c r="AFV198" s="227"/>
      <c r="AFW198" s="227"/>
      <c r="AFX198" s="227"/>
      <c r="AFY198" s="227"/>
      <c r="AFZ198" s="227"/>
      <c r="AGA198" s="227"/>
      <c r="AGB198" s="227"/>
      <c r="AGC198" s="227"/>
      <c r="AGD198" s="227"/>
      <c r="AGE198" s="227"/>
      <c r="AGF198" s="227"/>
      <c r="AGG198" s="227"/>
      <c r="AGH198" s="227"/>
      <c r="AGI198" s="227"/>
      <c r="AGJ198" s="227"/>
      <c r="AGK198" s="227"/>
      <c r="AGL198" s="227"/>
      <c r="AGM198" s="227"/>
      <c r="AGN198" s="227"/>
      <c r="AGO198" s="227"/>
      <c r="AGP198" s="227"/>
      <c r="AGQ198" s="227"/>
      <c r="AGR198" s="227"/>
      <c r="AGS198" s="227"/>
      <c r="AGT198" s="227"/>
      <c r="AGU198" s="227"/>
      <c r="AGV198" s="227"/>
      <c r="AGW198" s="227"/>
      <c r="AGX198" s="227"/>
      <c r="AGY198" s="227"/>
      <c r="AGZ198" s="227"/>
      <c r="AHA198" s="227"/>
      <c r="AHB198" s="227"/>
      <c r="AHC198" s="227"/>
      <c r="AHD198" s="227"/>
      <c r="AHE198" s="227"/>
      <c r="AHF198" s="227"/>
      <c r="AHG198" s="227"/>
      <c r="AHH198" s="227"/>
      <c r="AHI198" s="227"/>
      <c r="AHJ198" s="227"/>
      <c r="AHK198" s="227"/>
      <c r="AHL198" s="227"/>
      <c r="AHM198" s="227"/>
      <c r="AHN198" s="227"/>
      <c r="AHO198" s="227"/>
      <c r="AHP198" s="227"/>
      <c r="AHQ198" s="227"/>
      <c r="AHR198" s="227"/>
      <c r="AHS198" s="227"/>
      <c r="AHT198" s="227"/>
      <c r="AHU198" s="227"/>
      <c r="AHV198" s="227"/>
      <c r="AHW198" s="227"/>
      <c r="AHX198" s="227"/>
      <c r="AHY198" s="227"/>
      <c r="AHZ198" s="227"/>
      <c r="AIA198" s="227"/>
      <c r="AIB198" s="227"/>
      <c r="AIC198" s="227"/>
      <c r="AID198" s="227"/>
      <c r="AIE198" s="227"/>
      <c r="AIF198" s="227"/>
      <c r="AIG198" s="227"/>
      <c r="AIH198" s="227"/>
      <c r="AII198" s="227"/>
      <c r="AIJ198" s="227"/>
      <c r="AIK198" s="227"/>
      <c r="AIL198" s="227"/>
      <c r="AIM198" s="227"/>
      <c r="AIN198" s="227"/>
      <c r="AIO198" s="227"/>
      <c r="AIP198" s="227"/>
      <c r="AIQ198" s="227"/>
      <c r="AIR198" s="227"/>
      <c r="AIS198" s="227"/>
      <c r="AIT198" s="227"/>
      <c r="AIU198" s="227"/>
      <c r="AIV198" s="227"/>
      <c r="AIW198" s="227"/>
      <c r="AIX198" s="227"/>
      <c r="AIY198" s="227"/>
      <c r="AIZ198" s="227"/>
      <c r="AJA198" s="227"/>
      <c r="AJB198" s="227"/>
      <c r="AJC198" s="227"/>
      <c r="AJD198" s="227"/>
      <c r="AJE198" s="227"/>
      <c r="AJF198" s="227"/>
      <c r="AJG198" s="227"/>
      <c r="AJH198" s="227"/>
      <c r="AJI198" s="227"/>
      <c r="AJJ198" s="227"/>
      <c r="AJK198" s="227"/>
      <c r="AJL198" s="227"/>
      <c r="AJM198" s="227"/>
      <c r="AJN198" s="227"/>
      <c r="AJO198" s="227"/>
      <c r="AJP198" s="227"/>
      <c r="AJQ198" s="227"/>
      <c r="AJR198" s="227"/>
      <c r="AJS198" s="227"/>
      <c r="AJT198" s="227"/>
      <c r="AJU198" s="227"/>
      <c r="AJV198" s="227"/>
      <c r="AJW198" s="227"/>
      <c r="AJX198" s="227"/>
      <c r="AJY198" s="227"/>
      <c r="AJZ198" s="227"/>
      <c r="AKA198" s="227"/>
      <c r="AKB198" s="227"/>
      <c r="AKC198" s="227"/>
      <c r="AKD198" s="227"/>
      <c r="AKE198" s="227"/>
      <c r="AKF198" s="227"/>
      <c r="AKG198" s="227"/>
      <c r="AKH198" s="227"/>
      <c r="AKI198" s="227"/>
      <c r="AKJ198" s="227"/>
      <c r="AKK198" s="227"/>
      <c r="AKL198" s="227"/>
      <c r="AKM198" s="227"/>
      <c r="AKN198" s="227"/>
      <c r="AKO198" s="227"/>
      <c r="AKP198" s="227"/>
      <c r="AKQ198" s="227"/>
      <c r="AKR198" s="227"/>
      <c r="AKS198" s="227"/>
      <c r="AKT198" s="227"/>
      <c r="AKU198" s="227"/>
      <c r="AKV198" s="227"/>
      <c r="AKW198" s="227"/>
      <c r="AKX198" s="227"/>
      <c r="AKY198" s="227"/>
      <c r="AKZ198" s="227"/>
      <c r="ALA198" s="227"/>
      <c r="ALB198" s="227"/>
      <c r="ALC198" s="227"/>
      <c r="ALD198" s="227"/>
      <c r="ALE198" s="227"/>
      <c r="ALF198" s="227"/>
      <c r="ALG198" s="227"/>
      <c r="ALH198" s="227"/>
      <c r="ALI198" s="227"/>
      <c r="ALJ198" s="227"/>
      <c r="ALK198" s="227"/>
      <c r="ALL198" s="227"/>
      <c r="ALM198" s="227"/>
      <c r="ALN198" s="227"/>
      <c r="ALO198" s="227"/>
      <c r="ALP198" s="227"/>
      <c r="ALQ198" s="227"/>
      <c r="ALR198" s="227"/>
      <c r="ALS198" s="227"/>
      <c r="ALT198" s="227"/>
      <c r="ALU198" s="227"/>
      <c r="ALV198" s="227"/>
      <c r="ALW198" s="227"/>
      <c r="ALX198" s="227"/>
      <c r="ALY198" s="227"/>
      <c r="ALZ198" s="227"/>
      <c r="AMA198" s="227"/>
      <c r="AMB198" s="227"/>
      <c r="AMC198" s="227"/>
      <c r="AMD198" s="227"/>
      <c r="AME198" s="227"/>
      <c r="AMF198" s="227"/>
      <c r="AMG198" s="227"/>
      <c r="AMH198" s="227"/>
      <c r="AMI198" s="227"/>
      <c r="AMJ198" s="227"/>
      <c r="AMK198" s="227"/>
      <c r="AML198" s="227"/>
      <c r="AMM198" s="227"/>
      <c r="AMN198" s="227"/>
      <c r="AMO198" s="227"/>
      <c r="AMP198" s="227"/>
      <c r="AMQ198" s="227"/>
      <c r="AMR198" s="227"/>
      <c r="AMS198" s="227"/>
      <c r="AMT198" s="227"/>
      <c r="AMU198" s="227"/>
      <c r="AMV198" s="227"/>
      <c r="AMW198" s="227"/>
      <c r="AMX198" s="227"/>
    </row>
    <row r="199" spans="1:1038" s="308" customFormat="1" ht="18" customHeight="1">
      <c r="A199" s="351" t="s">
        <v>1452</v>
      </c>
      <c r="B199" s="228" t="s">
        <v>1294</v>
      </c>
      <c r="C199" s="228"/>
      <c r="D199" s="228" t="s">
        <v>1279</v>
      </c>
      <c r="E199" s="228">
        <v>33</v>
      </c>
      <c r="F199" s="228">
        <v>3</v>
      </c>
      <c r="G199" s="285" t="str">
        <f t="shared" si="59"/>
        <v>33-3</v>
      </c>
      <c r="H199" s="279">
        <v>0</v>
      </c>
      <c r="I199" s="228">
        <v>73</v>
      </c>
      <c r="J199" s="226"/>
      <c r="K199" s="545" t="b">
        <f>IF(I200=1,IF(((VLOOKUP($G199,[1]Depth_Lookup!#REF!,9,FALSE))-(H199/100))=0,"Good",IF(((VLOOKUP($G199,[1]Depth_Lookup!$A$3:$J$550,9,FALSE))-(H199/100))&gt;0,"Too Short","Too Long")))</f>
        <v>0</v>
      </c>
      <c r="L199" s="171">
        <f>(VLOOKUP($G199,Depth_Lookup!$A$3:$J$410,10,FALSE))+(H199/100)</f>
        <v>76.325000000000003</v>
      </c>
      <c r="M199" s="171">
        <f>(VLOOKUP($G199,Depth_Lookup!$A$3:$J$410,10,FALSE))+(I199/100)</f>
        <v>77.055000000000007</v>
      </c>
      <c r="N199" s="231" t="s">
        <v>1577</v>
      </c>
      <c r="O199" s="228">
        <v>3</v>
      </c>
      <c r="P199" s="228" t="s">
        <v>853</v>
      </c>
      <c r="Q199" s="228" t="s">
        <v>125</v>
      </c>
      <c r="R199" s="304" t="s">
        <v>1633</v>
      </c>
      <c r="S199" s="228" t="s">
        <v>94</v>
      </c>
      <c r="T199" s="228" t="s">
        <v>94</v>
      </c>
      <c r="U199" s="228" t="s">
        <v>95</v>
      </c>
      <c r="V199" s="228" t="s">
        <v>509</v>
      </c>
      <c r="W199" s="228" t="s">
        <v>102</v>
      </c>
      <c r="X199" s="305">
        <v>5</v>
      </c>
      <c r="Y199" s="228" t="s">
        <v>90</v>
      </c>
      <c r="Z199" s="228" t="s">
        <v>91</v>
      </c>
      <c r="AA199" s="228"/>
      <c r="AB199" s="228"/>
      <c r="AC199" s="228"/>
      <c r="AD199" s="228"/>
      <c r="AE199" s="234"/>
      <c r="AF199" s="304" t="e">
        <v>#N/A</v>
      </c>
      <c r="AG199" s="241"/>
      <c r="AH199" s="228"/>
      <c r="AI199" s="356">
        <v>79</v>
      </c>
      <c r="AJ199" s="228"/>
      <c r="AK199" s="228"/>
      <c r="AL199" s="228"/>
      <c r="AM199" s="228"/>
      <c r="AN199" s="228"/>
      <c r="AO199" s="356"/>
      <c r="AP199" s="228"/>
      <c r="AQ199" s="228"/>
      <c r="AR199" s="228"/>
      <c r="AS199" s="228"/>
      <c r="AT199" s="228"/>
      <c r="AU199" s="244"/>
      <c r="AV199" s="228"/>
      <c r="AW199" s="228"/>
      <c r="AX199" s="228"/>
      <c r="AY199" s="228"/>
      <c r="AZ199" s="228"/>
      <c r="BA199" s="356">
        <v>20</v>
      </c>
      <c r="BB199" s="228">
        <v>5</v>
      </c>
      <c r="BC199" s="228">
        <v>2</v>
      </c>
      <c r="BD199" s="228" t="s">
        <v>110</v>
      </c>
      <c r="BE199" s="228" t="s">
        <v>103</v>
      </c>
      <c r="BF199" s="228"/>
      <c r="BG199" s="244"/>
      <c r="BH199" s="228"/>
      <c r="BI199" s="228"/>
      <c r="BJ199" s="228"/>
      <c r="BK199" s="228"/>
      <c r="BL199" s="228"/>
      <c r="BM199" s="356">
        <v>1</v>
      </c>
      <c r="BN199" s="228">
        <v>0.5</v>
      </c>
      <c r="BO199" s="228">
        <v>0.5</v>
      </c>
      <c r="BP199" s="228" t="s">
        <v>110</v>
      </c>
      <c r="BQ199" s="228" t="s">
        <v>103</v>
      </c>
      <c r="BR199" s="228"/>
      <c r="BS199" s="228"/>
      <c r="BT199" s="228"/>
      <c r="BU199" s="228"/>
      <c r="BV199" s="228"/>
      <c r="BW199" s="228"/>
      <c r="BX199" s="228"/>
      <c r="BY199" s="244"/>
      <c r="BZ199" s="228"/>
      <c r="CA199" s="228"/>
      <c r="CB199" s="228"/>
      <c r="CC199" s="228"/>
      <c r="CD199" s="228"/>
      <c r="CE199" s="228"/>
      <c r="CF199" s="228"/>
      <c r="CG199" s="245"/>
      <c r="CH199" s="246" t="s">
        <v>1352</v>
      </c>
      <c r="CI199" s="246">
        <v>100</v>
      </c>
      <c r="CJ199" s="246" t="s">
        <v>514</v>
      </c>
      <c r="CK199" s="247"/>
      <c r="CL199" s="248"/>
      <c r="CM199" s="248"/>
      <c r="CN199" s="248"/>
      <c r="CO199" s="248"/>
      <c r="CP199" s="248"/>
      <c r="CQ199" s="248"/>
      <c r="CR199" s="248"/>
      <c r="CS199" s="248"/>
      <c r="CT199" s="248"/>
      <c r="CU199" s="248"/>
      <c r="CV199" s="248"/>
      <c r="CW199" s="248"/>
      <c r="CX199" s="248"/>
      <c r="CY199" s="248"/>
      <c r="CZ199" s="248"/>
      <c r="DA199" s="248"/>
      <c r="DB199" s="248">
        <v>75</v>
      </c>
      <c r="DC199" s="249">
        <v>1</v>
      </c>
      <c r="DD199" s="248"/>
      <c r="DE199" s="248"/>
      <c r="DF199" s="248"/>
      <c r="DG199" s="248"/>
      <c r="DH199" s="248"/>
      <c r="DI199" s="248"/>
      <c r="DJ199" s="248">
        <v>24</v>
      </c>
      <c r="DK199" s="306">
        <v>100</v>
      </c>
      <c r="DL199" s="245"/>
      <c r="DM199" s="248"/>
      <c r="DN199" s="248"/>
      <c r="DO199" s="307"/>
      <c r="DQ199" s="245"/>
      <c r="DR199" s="307"/>
      <c r="DS199" s="245"/>
      <c r="DT199" s="262" t="s">
        <v>1578</v>
      </c>
      <c r="DU199" s="249"/>
      <c r="DV199" s="249"/>
      <c r="DW199" s="310">
        <v>100</v>
      </c>
      <c r="DX199" s="311" t="e">
        <v>#N/A</v>
      </c>
      <c r="DY199" s="268" t="s">
        <v>1405</v>
      </c>
      <c r="DZ199" s="268" t="s">
        <v>1579</v>
      </c>
      <c r="EA199" s="268"/>
      <c r="EB199" s="249"/>
      <c r="EC199" s="312"/>
      <c r="ED199" s="229" t="s">
        <v>2517</v>
      </c>
      <c r="EE199" s="313"/>
      <c r="EF199" s="314"/>
      <c r="EG199" s="313"/>
      <c r="EH199" s="315"/>
      <c r="EI199" s="316" t="e">
        <f>VLOOKUP(EH199,definitions_list_mag!$Y$12:$Z$15,2,FALSE)</f>
        <v>#N/A</v>
      </c>
      <c r="EJ199" s="317"/>
      <c r="EK199" s="318" t="e">
        <f>VLOOKUP(EJ199,definitions_list_mag!$AT$3:$AU$5,2,FALSE)</f>
        <v>#N/A</v>
      </c>
      <c r="EL199" s="313"/>
      <c r="EM199" s="315"/>
      <c r="EN199" s="315"/>
      <c r="EO199" s="319"/>
      <c r="EP199" s="319"/>
      <c r="EQ199" s="319"/>
      <c r="ER199" s="319"/>
      <c r="ES199" s="319"/>
      <c r="ET199" s="319"/>
      <c r="EU199" s="319"/>
      <c r="EV199" s="320"/>
      <c r="EW199" s="320"/>
      <c r="EX199" s="320"/>
      <c r="EY199" s="320"/>
      <c r="EZ199" s="192" t="e">
        <f t="shared" si="60"/>
        <v>#DIV/0!</v>
      </c>
      <c r="FA199" s="192" t="e">
        <f t="shared" si="61"/>
        <v>#DIV/0!</v>
      </c>
      <c r="FB199" s="192" t="e">
        <f t="shared" si="62"/>
        <v>#DIV/0!</v>
      </c>
      <c r="FC199" s="192" t="e">
        <f t="shared" si="63"/>
        <v>#DIV/0!</v>
      </c>
      <c r="FD199" s="192" t="e">
        <f t="shared" si="64"/>
        <v>#DIV/0!</v>
      </c>
      <c r="FE199" s="193" t="e">
        <f t="shared" si="65"/>
        <v>#DIV/0!</v>
      </c>
      <c r="FF199" s="194" t="e">
        <f t="shared" si="66"/>
        <v>#DIV/0!</v>
      </c>
      <c r="FG199" s="317"/>
      <c r="FH199" s="315"/>
      <c r="FI199" s="778">
        <f t="shared" si="67"/>
        <v>0</v>
      </c>
      <c r="FJ199" s="779" t="e">
        <f t="shared" si="68"/>
        <v>#DIV/0!</v>
      </c>
      <c r="FK199" s="779" t="e">
        <f t="shared" si="69"/>
        <v>#DIV/0!</v>
      </c>
      <c r="FL199" s="780" t="e">
        <f t="shared" si="70"/>
        <v>#DIV/0!</v>
      </c>
      <c r="FM199" s="169" t="e">
        <f t="shared" si="71"/>
        <v>#DIV/0!</v>
      </c>
      <c r="FN199" s="783" t="e">
        <f t="shared" si="72"/>
        <v>#DIV/0!</v>
      </c>
      <c r="FO199" s="228"/>
      <c r="FP199" s="228"/>
      <c r="FQ199" s="228"/>
      <c r="FR199" s="228"/>
      <c r="FS199" s="228"/>
      <c r="FT199" s="228"/>
      <c r="FU199" s="228"/>
      <c r="FV199" s="228"/>
      <c r="FW199" s="228"/>
      <c r="FX199" s="228"/>
      <c r="FY199" s="228"/>
      <c r="FZ199" s="228"/>
      <c r="GA199" s="228"/>
      <c r="GB199" s="228"/>
      <c r="GC199" s="228"/>
      <c r="GD199" s="228"/>
      <c r="GE199" s="228"/>
      <c r="GF199" s="228"/>
      <c r="GG199" s="228"/>
      <c r="GH199" s="228"/>
      <c r="GI199" s="228"/>
      <c r="GJ199" s="228"/>
      <c r="GK199" s="228"/>
      <c r="GL199" s="228"/>
      <c r="GM199" s="228"/>
      <c r="GN199" s="228"/>
      <c r="GO199" s="228"/>
      <c r="GP199" s="228"/>
      <c r="GQ199" s="228"/>
      <c r="GR199" s="228"/>
      <c r="GS199" s="228"/>
      <c r="GT199" s="228"/>
      <c r="GU199" s="228"/>
      <c r="GV199" s="228"/>
      <c r="GW199" s="228"/>
      <c r="GX199" s="228"/>
      <c r="GY199" s="228"/>
      <c r="GZ199" s="228"/>
      <c r="HA199" s="228"/>
      <c r="HB199" s="228"/>
      <c r="HC199" s="228"/>
      <c r="HD199" s="228"/>
      <c r="HE199" s="228"/>
      <c r="HF199" s="228"/>
      <c r="HG199" s="228"/>
      <c r="HH199" s="228"/>
      <c r="HI199" s="228"/>
      <c r="HJ199" s="228"/>
      <c r="HK199" s="228"/>
      <c r="HL199" s="228"/>
      <c r="HM199" s="228"/>
      <c r="HN199" s="228"/>
      <c r="HO199" s="228"/>
      <c r="HP199" s="228"/>
      <c r="HQ199" s="228"/>
      <c r="HR199" s="228"/>
      <c r="HS199" s="228"/>
      <c r="HT199" s="228"/>
      <c r="HU199" s="228"/>
      <c r="HV199" s="228"/>
      <c r="HW199" s="228"/>
      <c r="HX199" s="228"/>
      <c r="HY199" s="228"/>
      <c r="HZ199" s="228"/>
      <c r="IA199" s="228"/>
      <c r="IB199" s="228"/>
      <c r="IC199" s="228"/>
      <c r="ID199" s="228"/>
      <c r="IE199" s="228"/>
      <c r="IF199" s="228"/>
      <c r="IG199" s="228"/>
      <c r="IH199" s="228"/>
      <c r="II199" s="228"/>
      <c r="IJ199" s="228"/>
      <c r="IK199" s="228"/>
      <c r="IL199" s="228"/>
      <c r="IM199" s="228"/>
      <c r="IN199" s="228"/>
      <c r="IO199" s="228"/>
      <c r="IP199" s="228"/>
      <c r="IQ199" s="228"/>
      <c r="IR199" s="228"/>
      <c r="IS199" s="228"/>
      <c r="IT199" s="228"/>
      <c r="IU199" s="228"/>
      <c r="IV199" s="228"/>
      <c r="IW199" s="228"/>
      <c r="IX199" s="228"/>
      <c r="IY199" s="228"/>
      <c r="IZ199" s="228"/>
      <c r="JA199" s="228"/>
      <c r="JB199" s="228"/>
      <c r="JC199" s="228"/>
      <c r="JD199" s="228"/>
      <c r="JE199" s="228"/>
      <c r="JF199" s="228"/>
      <c r="JG199" s="228"/>
      <c r="JH199" s="228"/>
      <c r="JI199" s="228"/>
      <c r="JJ199" s="228"/>
      <c r="JK199" s="228"/>
      <c r="JL199" s="228"/>
      <c r="JM199" s="228"/>
      <c r="JN199" s="228"/>
      <c r="JO199" s="228"/>
      <c r="JP199" s="228"/>
      <c r="JQ199" s="228"/>
      <c r="JR199" s="228"/>
      <c r="JS199" s="228"/>
      <c r="JT199" s="228"/>
      <c r="JU199" s="228"/>
      <c r="JV199" s="228"/>
      <c r="JW199" s="228"/>
      <c r="JX199" s="228"/>
      <c r="JY199" s="228"/>
      <c r="JZ199" s="228"/>
      <c r="KA199" s="228"/>
      <c r="KB199" s="228"/>
      <c r="KC199" s="228"/>
      <c r="KD199" s="228"/>
      <c r="KE199" s="228"/>
      <c r="KF199" s="228"/>
      <c r="KG199" s="228"/>
      <c r="KH199" s="228"/>
      <c r="KI199" s="228"/>
      <c r="KJ199" s="228"/>
      <c r="KK199" s="228"/>
      <c r="KL199" s="228"/>
      <c r="KM199" s="228"/>
      <c r="KN199" s="228"/>
      <c r="KO199" s="228"/>
      <c r="KP199" s="228"/>
      <c r="KQ199" s="228"/>
      <c r="KR199" s="228"/>
      <c r="KS199" s="228"/>
      <c r="KT199" s="228"/>
      <c r="KU199" s="228"/>
      <c r="KV199" s="228"/>
      <c r="KW199" s="228"/>
      <c r="KX199" s="228"/>
      <c r="KY199" s="228"/>
      <c r="KZ199" s="228"/>
      <c r="LA199" s="228"/>
      <c r="LB199" s="228"/>
      <c r="LC199" s="228"/>
      <c r="LD199" s="228"/>
      <c r="LE199" s="228"/>
      <c r="LF199" s="228"/>
      <c r="LG199" s="228"/>
      <c r="LH199" s="228"/>
      <c r="LI199" s="228"/>
      <c r="LJ199" s="228"/>
      <c r="LK199" s="228"/>
      <c r="LL199" s="228"/>
      <c r="LM199" s="228"/>
      <c r="LN199" s="228"/>
      <c r="LO199" s="228"/>
      <c r="LP199" s="228"/>
      <c r="LQ199" s="228"/>
      <c r="LR199" s="228"/>
      <c r="LS199" s="228"/>
      <c r="LT199" s="228"/>
      <c r="LU199" s="228"/>
      <c r="LV199" s="228"/>
      <c r="LW199" s="228"/>
      <c r="LX199" s="228"/>
      <c r="LY199" s="228"/>
      <c r="LZ199" s="228"/>
      <c r="MA199" s="228"/>
      <c r="MB199" s="228"/>
      <c r="MC199" s="228"/>
      <c r="MD199" s="228"/>
      <c r="ME199" s="228"/>
      <c r="MF199" s="228"/>
      <c r="MG199" s="228"/>
      <c r="MH199" s="228"/>
      <c r="MI199" s="228"/>
      <c r="MJ199" s="228"/>
      <c r="MK199" s="228"/>
      <c r="ML199" s="228"/>
      <c r="MM199" s="228"/>
      <c r="MN199" s="228"/>
      <c r="MO199" s="228"/>
      <c r="MP199" s="228"/>
      <c r="MQ199" s="228"/>
      <c r="MR199" s="228"/>
      <c r="MS199" s="228"/>
      <c r="MT199" s="228"/>
      <c r="MU199" s="228"/>
      <c r="MV199" s="228"/>
      <c r="MW199" s="228"/>
      <c r="MX199" s="228"/>
      <c r="MY199" s="228"/>
      <c r="MZ199" s="228"/>
      <c r="NA199" s="228"/>
      <c r="NB199" s="228"/>
      <c r="NC199" s="228"/>
      <c r="ND199" s="228"/>
      <c r="NE199" s="228"/>
      <c r="NF199" s="228"/>
      <c r="NG199" s="228"/>
      <c r="NH199" s="228"/>
      <c r="NI199" s="228"/>
      <c r="NJ199" s="228"/>
      <c r="NK199" s="228"/>
      <c r="NL199" s="228"/>
      <c r="NM199" s="228"/>
      <c r="NN199" s="228"/>
      <c r="NO199" s="228"/>
      <c r="NP199" s="228"/>
      <c r="NQ199" s="228"/>
      <c r="NR199" s="228"/>
      <c r="NS199" s="228"/>
      <c r="NT199" s="228"/>
      <c r="NU199" s="228"/>
      <c r="NV199" s="228"/>
      <c r="NW199" s="228"/>
      <c r="NX199" s="228"/>
      <c r="NY199" s="228"/>
      <c r="NZ199" s="228"/>
      <c r="OA199" s="228"/>
      <c r="OB199" s="228"/>
      <c r="OC199" s="228"/>
      <c r="OD199" s="228"/>
      <c r="OE199" s="228"/>
      <c r="OF199" s="228"/>
      <c r="OG199" s="228"/>
      <c r="OH199" s="228"/>
      <c r="OI199" s="228"/>
      <c r="OJ199" s="228"/>
      <c r="OK199" s="228"/>
      <c r="OL199" s="228"/>
      <c r="OM199" s="228"/>
      <c r="ON199" s="228"/>
      <c r="OO199" s="228"/>
      <c r="OP199" s="228"/>
      <c r="OQ199" s="228"/>
      <c r="OR199" s="228"/>
      <c r="OS199" s="228"/>
      <c r="OT199" s="228"/>
      <c r="OU199" s="228"/>
      <c r="OV199" s="228"/>
      <c r="OW199" s="228"/>
      <c r="OX199" s="228"/>
      <c r="OY199" s="228"/>
      <c r="OZ199" s="228"/>
      <c r="PA199" s="228"/>
      <c r="PB199" s="228"/>
      <c r="PC199" s="228"/>
      <c r="PD199" s="228"/>
      <c r="PE199" s="228"/>
      <c r="PF199" s="228"/>
      <c r="PG199" s="228"/>
      <c r="PH199" s="228"/>
      <c r="PI199" s="228"/>
      <c r="PJ199" s="228"/>
      <c r="PK199" s="228"/>
      <c r="PL199" s="228"/>
      <c r="PM199" s="228"/>
      <c r="PN199" s="228"/>
      <c r="PO199" s="228"/>
      <c r="PP199" s="228"/>
      <c r="PQ199" s="228"/>
      <c r="PR199" s="228"/>
      <c r="PS199" s="228"/>
      <c r="PT199" s="228"/>
      <c r="PU199" s="228"/>
      <c r="PV199" s="228"/>
      <c r="PW199" s="228"/>
      <c r="PX199" s="228"/>
      <c r="PY199" s="228"/>
      <c r="PZ199" s="228"/>
      <c r="QA199" s="228"/>
      <c r="QB199" s="228"/>
      <c r="QC199" s="228"/>
      <c r="QD199" s="228"/>
      <c r="QE199" s="228"/>
      <c r="QF199" s="228"/>
      <c r="QG199" s="228"/>
      <c r="QH199" s="228"/>
      <c r="QI199" s="228"/>
      <c r="QJ199" s="228"/>
      <c r="QK199" s="228"/>
      <c r="QL199" s="228"/>
      <c r="QM199" s="228"/>
      <c r="QN199" s="228"/>
      <c r="QO199" s="228"/>
      <c r="QP199" s="228"/>
      <c r="QQ199" s="228"/>
      <c r="QR199" s="228"/>
      <c r="QS199" s="228"/>
      <c r="QT199" s="228"/>
      <c r="QU199" s="228"/>
      <c r="QV199" s="228"/>
      <c r="QW199" s="228"/>
      <c r="QX199" s="228"/>
      <c r="QY199" s="228"/>
      <c r="QZ199" s="228"/>
      <c r="RA199" s="228"/>
      <c r="RB199" s="228"/>
      <c r="RC199" s="228"/>
      <c r="RD199" s="228"/>
      <c r="RE199" s="228"/>
      <c r="RF199" s="228"/>
      <c r="RG199" s="228"/>
      <c r="RH199" s="228"/>
      <c r="RI199" s="228"/>
      <c r="RJ199" s="228"/>
      <c r="RK199" s="228"/>
      <c r="RL199" s="228"/>
      <c r="RM199" s="228"/>
      <c r="RN199" s="228"/>
      <c r="RO199" s="228"/>
      <c r="RP199" s="228"/>
      <c r="RQ199" s="228"/>
      <c r="RR199" s="228"/>
      <c r="RS199" s="228"/>
      <c r="RT199" s="228"/>
      <c r="RU199" s="228"/>
      <c r="RV199" s="228"/>
      <c r="RW199" s="228"/>
      <c r="RX199" s="228"/>
      <c r="RY199" s="228"/>
      <c r="RZ199" s="228"/>
      <c r="SA199" s="228"/>
      <c r="SB199" s="228"/>
      <c r="SC199" s="228"/>
      <c r="SD199" s="228"/>
      <c r="SE199" s="228"/>
      <c r="SF199" s="228"/>
      <c r="SG199" s="228"/>
      <c r="SH199" s="228"/>
      <c r="SI199" s="228"/>
      <c r="SJ199" s="228"/>
      <c r="SK199" s="228"/>
      <c r="SL199" s="228"/>
      <c r="SM199" s="228"/>
      <c r="SN199" s="228"/>
      <c r="SO199" s="228"/>
      <c r="SP199" s="228"/>
      <c r="SQ199" s="228"/>
      <c r="SR199" s="228"/>
      <c r="SS199" s="228"/>
      <c r="ST199" s="228"/>
      <c r="SU199" s="228"/>
      <c r="SV199" s="228"/>
      <c r="SW199" s="228"/>
      <c r="SX199" s="228"/>
      <c r="SY199" s="228"/>
      <c r="SZ199" s="228"/>
      <c r="TA199" s="228"/>
      <c r="TB199" s="228"/>
      <c r="TC199" s="228"/>
      <c r="TD199" s="228"/>
      <c r="TE199" s="228"/>
      <c r="TF199" s="228"/>
      <c r="TG199" s="228"/>
      <c r="TH199" s="228"/>
      <c r="TI199" s="228"/>
      <c r="TJ199" s="228"/>
      <c r="TK199" s="228"/>
      <c r="TL199" s="228"/>
      <c r="TM199" s="228"/>
      <c r="TN199" s="228"/>
      <c r="TO199" s="228"/>
      <c r="TP199" s="228"/>
      <c r="TQ199" s="228"/>
      <c r="TR199" s="228"/>
      <c r="TS199" s="228"/>
      <c r="TT199" s="228"/>
      <c r="TU199" s="228"/>
      <c r="TV199" s="228"/>
      <c r="TW199" s="228"/>
      <c r="TX199" s="228"/>
      <c r="TY199" s="228"/>
      <c r="TZ199" s="228"/>
      <c r="UA199" s="228"/>
      <c r="UB199" s="228"/>
      <c r="UC199" s="228"/>
      <c r="UD199" s="228"/>
      <c r="UE199" s="228"/>
      <c r="UF199" s="228"/>
      <c r="UG199" s="228"/>
      <c r="UH199" s="228"/>
      <c r="UI199" s="228"/>
      <c r="UJ199" s="228"/>
      <c r="UK199" s="228"/>
      <c r="UL199" s="228"/>
      <c r="UM199" s="228"/>
      <c r="UN199" s="228"/>
      <c r="UO199" s="228"/>
      <c r="UP199" s="228"/>
      <c r="UQ199" s="228"/>
      <c r="UR199" s="228"/>
      <c r="US199" s="228"/>
      <c r="UT199" s="228"/>
      <c r="UU199" s="228"/>
      <c r="UV199" s="228"/>
      <c r="UW199" s="228"/>
      <c r="UX199" s="228"/>
      <c r="UY199" s="228"/>
      <c r="UZ199" s="228"/>
      <c r="VA199" s="228"/>
      <c r="VB199" s="228"/>
      <c r="VC199" s="228"/>
      <c r="VD199" s="228"/>
      <c r="VE199" s="228"/>
      <c r="VF199" s="228"/>
      <c r="VG199" s="228"/>
      <c r="VH199" s="228"/>
      <c r="VI199" s="228"/>
      <c r="VJ199" s="228"/>
      <c r="VK199" s="228"/>
      <c r="VL199" s="228"/>
      <c r="VM199" s="228"/>
      <c r="VN199" s="228"/>
      <c r="VO199" s="228"/>
      <c r="VP199" s="228"/>
      <c r="VQ199" s="228"/>
      <c r="VR199" s="228"/>
      <c r="VS199" s="228"/>
      <c r="VT199" s="228"/>
      <c r="VU199" s="228"/>
      <c r="VV199" s="228"/>
      <c r="VW199" s="228"/>
      <c r="VX199" s="228"/>
      <c r="VY199" s="228"/>
      <c r="VZ199" s="228"/>
      <c r="WA199" s="228"/>
      <c r="WB199" s="228"/>
      <c r="WC199" s="228"/>
      <c r="WD199" s="228"/>
      <c r="WE199" s="228"/>
      <c r="WF199" s="228"/>
      <c r="WG199" s="228"/>
      <c r="WH199" s="228"/>
      <c r="WI199" s="228"/>
      <c r="WJ199" s="228"/>
      <c r="WK199" s="228"/>
      <c r="WL199" s="228"/>
      <c r="WM199" s="228"/>
      <c r="WN199" s="228"/>
      <c r="WO199" s="228"/>
      <c r="WP199" s="228"/>
      <c r="WQ199" s="228"/>
      <c r="WR199" s="228"/>
      <c r="WS199" s="228"/>
      <c r="WT199" s="228"/>
      <c r="WU199" s="228"/>
      <c r="WV199" s="228"/>
      <c r="WW199" s="228"/>
      <c r="WX199" s="228"/>
      <c r="WY199" s="228"/>
      <c r="WZ199" s="228"/>
      <c r="XA199" s="228"/>
      <c r="XB199" s="228"/>
      <c r="XC199" s="228"/>
      <c r="XD199" s="228"/>
      <c r="XE199" s="228"/>
      <c r="XF199" s="228"/>
      <c r="XG199" s="228"/>
      <c r="XH199" s="228"/>
      <c r="XI199" s="228"/>
      <c r="XJ199" s="228"/>
      <c r="XK199" s="228"/>
      <c r="XL199" s="228"/>
      <c r="XM199" s="228"/>
      <c r="XN199" s="228"/>
      <c r="XO199" s="228"/>
      <c r="XP199" s="228"/>
      <c r="XQ199" s="228"/>
      <c r="XR199" s="228"/>
      <c r="XS199" s="228"/>
      <c r="XT199" s="228"/>
      <c r="XU199" s="228"/>
      <c r="XV199" s="228"/>
      <c r="XW199" s="228"/>
      <c r="XX199" s="228"/>
      <c r="XY199" s="228"/>
      <c r="XZ199" s="228"/>
      <c r="YA199" s="228"/>
      <c r="YB199" s="228"/>
      <c r="YC199" s="228"/>
      <c r="YD199" s="228"/>
      <c r="YE199" s="228"/>
      <c r="YF199" s="228"/>
      <c r="YG199" s="228"/>
      <c r="YH199" s="228"/>
      <c r="YI199" s="228"/>
      <c r="YJ199" s="228"/>
      <c r="YK199" s="228"/>
      <c r="YL199" s="228"/>
      <c r="YM199" s="228"/>
      <c r="YN199" s="228"/>
      <c r="YO199" s="228"/>
      <c r="YP199" s="228"/>
      <c r="YQ199" s="228"/>
      <c r="YR199" s="228"/>
      <c r="YS199" s="228"/>
      <c r="YT199" s="228"/>
      <c r="YU199" s="228"/>
      <c r="YV199" s="228"/>
      <c r="YW199" s="228"/>
      <c r="YX199" s="228"/>
      <c r="YY199" s="228"/>
      <c r="YZ199" s="228"/>
      <c r="ZA199" s="228"/>
      <c r="ZB199" s="228"/>
      <c r="ZC199" s="228"/>
      <c r="ZD199" s="228"/>
      <c r="ZE199" s="228"/>
      <c r="ZF199" s="228"/>
      <c r="ZG199" s="228"/>
      <c r="ZH199" s="228"/>
      <c r="ZI199" s="228"/>
      <c r="ZJ199" s="228"/>
      <c r="ZK199" s="228"/>
      <c r="ZL199" s="228"/>
      <c r="ZM199" s="228"/>
      <c r="ZN199" s="228"/>
      <c r="ZO199" s="228"/>
      <c r="ZP199" s="228"/>
      <c r="ZQ199" s="228"/>
      <c r="ZR199" s="228"/>
      <c r="ZS199" s="228"/>
      <c r="ZT199" s="228"/>
      <c r="ZU199" s="228"/>
      <c r="ZV199" s="228"/>
      <c r="ZW199" s="228"/>
      <c r="ZX199" s="228"/>
      <c r="ZY199" s="228"/>
      <c r="ZZ199" s="228"/>
      <c r="AAA199" s="228"/>
      <c r="AAB199" s="228"/>
      <c r="AAC199" s="228"/>
      <c r="AAD199" s="228"/>
      <c r="AAE199" s="228"/>
      <c r="AAF199" s="228"/>
      <c r="AAG199" s="228"/>
      <c r="AAH199" s="228"/>
      <c r="AAI199" s="228"/>
      <c r="AAJ199" s="228"/>
      <c r="AAK199" s="228"/>
      <c r="AAL199" s="228"/>
      <c r="AAM199" s="228"/>
      <c r="AAN199" s="228"/>
      <c r="AAO199" s="228"/>
      <c r="AAP199" s="228"/>
      <c r="AAQ199" s="228"/>
      <c r="AAR199" s="228"/>
      <c r="AAS199" s="228"/>
      <c r="AAT199" s="228"/>
      <c r="AAU199" s="228"/>
      <c r="AAV199" s="228"/>
      <c r="AAW199" s="228"/>
      <c r="AAX199" s="228"/>
      <c r="AAY199" s="228"/>
      <c r="AAZ199" s="228"/>
      <c r="ABA199" s="228"/>
      <c r="ABB199" s="228"/>
      <c r="ABC199" s="228"/>
      <c r="ABD199" s="228"/>
      <c r="ABE199" s="228"/>
      <c r="ABF199" s="228"/>
      <c r="ABG199" s="228"/>
      <c r="ABH199" s="228"/>
      <c r="ABI199" s="228"/>
      <c r="ABJ199" s="228"/>
      <c r="ABK199" s="228"/>
      <c r="ABL199" s="228"/>
      <c r="ABM199" s="228"/>
      <c r="ABN199" s="228"/>
      <c r="ABO199" s="228"/>
      <c r="ABP199" s="228"/>
      <c r="ABQ199" s="228"/>
      <c r="ABR199" s="228"/>
      <c r="ABS199" s="228"/>
      <c r="ABT199" s="228"/>
      <c r="ABU199" s="228"/>
      <c r="ABV199" s="228"/>
      <c r="ABW199" s="228"/>
      <c r="ABX199" s="228"/>
      <c r="ABY199" s="228"/>
      <c r="ABZ199" s="228"/>
      <c r="ACA199" s="228"/>
      <c r="ACB199" s="228"/>
      <c r="ACC199" s="228"/>
      <c r="ACD199" s="228"/>
      <c r="ACE199" s="228"/>
      <c r="ACF199" s="228"/>
      <c r="ACG199" s="228"/>
      <c r="ACH199" s="228"/>
      <c r="ACI199" s="228"/>
      <c r="ACJ199" s="228"/>
      <c r="ACK199" s="228"/>
      <c r="ACL199" s="228"/>
      <c r="ACM199" s="228"/>
      <c r="ACN199" s="228"/>
      <c r="ACO199" s="228"/>
      <c r="ACP199" s="228"/>
      <c r="ACQ199" s="228"/>
      <c r="ACR199" s="228"/>
      <c r="ACS199" s="228"/>
      <c r="ACT199" s="228"/>
      <c r="ACU199" s="228"/>
      <c r="ACV199" s="228"/>
      <c r="ACW199" s="228"/>
      <c r="ACX199" s="228"/>
      <c r="ACY199" s="228"/>
      <c r="ACZ199" s="228"/>
      <c r="ADA199" s="228"/>
      <c r="ADB199" s="228"/>
      <c r="ADC199" s="228"/>
      <c r="ADD199" s="228"/>
      <c r="ADE199" s="228"/>
      <c r="ADF199" s="228"/>
      <c r="ADG199" s="228"/>
      <c r="ADH199" s="228"/>
      <c r="ADI199" s="228"/>
      <c r="ADJ199" s="228"/>
      <c r="ADK199" s="228"/>
      <c r="ADL199" s="228"/>
      <c r="ADM199" s="228"/>
      <c r="ADN199" s="228"/>
      <c r="ADO199" s="228"/>
      <c r="ADP199" s="228"/>
      <c r="ADQ199" s="228"/>
      <c r="ADR199" s="228"/>
      <c r="ADS199" s="228"/>
      <c r="ADT199" s="228"/>
      <c r="ADU199" s="228"/>
      <c r="ADV199" s="228"/>
      <c r="ADW199" s="228"/>
      <c r="ADX199" s="228"/>
      <c r="ADY199" s="228"/>
      <c r="ADZ199" s="228"/>
      <c r="AEA199" s="228"/>
      <c r="AEB199" s="228"/>
      <c r="AEC199" s="228"/>
      <c r="AED199" s="228"/>
      <c r="AEE199" s="228"/>
      <c r="AEF199" s="228"/>
      <c r="AEG199" s="228"/>
      <c r="AEH199" s="228"/>
      <c r="AEI199" s="228"/>
      <c r="AEJ199" s="228"/>
      <c r="AEK199" s="228"/>
      <c r="AEL199" s="228"/>
      <c r="AEM199" s="228"/>
      <c r="AEN199" s="228"/>
      <c r="AEO199" s="228"/>
      <c r="AEP199" s="228"/>
      <c r="AEQ199" s="228"/>
      <c r="AER199" s="228"/>
      <c r="AES199" s="228"/>
      <c r="AET199" s="228"/>
      <c r="AEU199" s="228"/>
      <c r="AEV199" s="228"/>
      <c r="AEW199" s="228"/>
      <c r="AEX199" s="228"/>
      <c r="AEY199" s="228"/>
      <c r="AEZ199" s="228"/>
      <c r="AFA199" s="228"/>
      <c r="AFB199" s="228"/>
      <c r="AFC199" s="228"/>
      <c r="AFD199" s="228"/>
      <c r="AFE199" s="228"/>
      <c r="AFF199" s="228"/>
      <c r="AFG199" s="228"/>
      <c r="AFH199" s="228"/>
      <c r="AFI199" s="228"/>
      <c r="AFJ199" s="228"/>
      <c r="AFK199" s="228"/>
      <c r="AFL199" s="228"/>
      <c r="AFM199" s="228"/>
      <c r="AFN199" s="228"/>
      <c r="AFO199" s="228"/>
      <c r="AFP199" s="228"/>
      <c r="AFQ199" s="228"/>
      <c r="AFR199" s="228"/>
      <c r="AFS199" s="228"/>
      <c r="AFT199" s="228"/>
      <c r="AFU199" s="228"/>
      <c r="AFV199" s="228"/>
      <c r="AFW199" s="228"/>
      <c r="AFX199" s="228"/>
      <c r="AFY199" s="228"/>
      <c r="AFZ199" s="228"/>
      <c r="AGA199" s="228"/>
      <c r="AGB199" s="228"/>
      <c r="AGC199" s="228"/>
      <c r="AGD199" s="228"/>
      <c r="AGE199" s="228"/>
      <c r="AGF199" s="228"/>
      <c r="AGG199" s="228"/>
      <c r="AGH199" s="228"/>
      <c r="AGI199" s="228"/>
      <c r="AGJ199" s="228"/>
      <c r="AGK199" s="228"/>
      <c r="AGL199" s="228"/>
      <c r="AGM199" s="228"/>
      <c r="AGN199" s="228"/>
      <c r="AGO199" s="228"/>
      <c r="AGP199" s="228"/>
      <c r="AGQ199" s="228"/>
      <c r="AGR199" s="228"/>
      <c r="AGS199" s="228"/>
      <c r="AGT199" s="228"/>
      <c r="AGU199" s="228"/>
      <c r="AGV199" s="228"/>
      <c r="AGW199" s="228"/>
      <c r="AGX199" s="228"/>
      <c r="AGY199" s="228"/>
      <c r="AGZ199" s="228"/>
      <c r="AHA199" s="228"/>
      <c r="AHB199" s="228"/>
      <c r="AHC199" s="228"/>
      <c r="AHD199" s="228"/>
      <c r="AHE199" s="228"/>
      <c r="AHF199" s="228"/>
      <c r="AHG199" s="228"/>
      <c r="AHH199" s="228"/>
      <c r="AHI199" s="228"/>
      <c r="AHJ199" s="228"/>
      <c r="AHK199" s="228"/>
      <c r="AHL199" s="228"/>
      <c r="AHM199" s="228"/>
      <c r="AHN199" s="228"/>
      <c r="AHO199" s="228"/>
      <c r="AHP199" s="228"/>
      <c r="AHQ199" s="228"/>
      <c r="AHR199" s="228"/>
      <c r="AHS199" s="228"/>
      <c r="AHT199" s="228"/>
      <c r="AHU199" s="228"/>
      <c r="AHV199" s="228"/>
      <c r="AHW199" s="228"/>
      <c r="AHX199" s="228"/>
      <c r="AHY199" s="228"/>
      <c r="AHZ199" s="228"/>
      <c r="AIA199" s="228"/>
      <c r="AIB199" s="228"/>
      <c r="AIC199" s="228"/>
      <c r="AID199" s="228"/>
      <c r="AIE199" s="228"/>
      <c r="AIF199" s="228"/>
      <c r="AIG199" s="228"/>
      <c r="AIH199" s="228"/>
      <c r="AII199" s="228"/>
      <c r="AIJ199" s="228"/>
      <c r="AIK199" s="228"/>
      <c r="AIL199" s="228"/>
      <c r="AIM199" s="228"/>
      <c r="AIN199" s="228"/>
      <c r="AIO199" s="228"/>
      <c r="AIP199" s="228"/>
      <c r="AIQ199" s="228"/>
      <c r="AIR199" s="228"/>
      <c r="AIS199" s="228"/>
      <c r="AIT199" s="228"/>
      <c r="AIU199" s="228"/>
      <c r="AIV199" s="228"/>
      <c r="AIW199" s="228"/>
      <c r="AIX199" s="228"/>
      <c r="AIY199" s="228"/>
      <c r="AIZ199" s="228"/>
      <c r="AJA199" s="228"/>
      <c r="AJB199" s="228"/>
      <c r="AJC199" s="228"/>
      <c r="AJD199" s="228"/>
      <c r="AJE199" s="228"/>
      <c r="AJF199" s="228"/>
      <c r="AJG199" s="228"/>
      <c r="AJH199" s="228"/>
      <c r="AJI199" s="228"/>
      <c r="AJJ199" s="228"/>
      <c r="AJK199" s="228"/>
      <c r="AJL199" s="228"/>
      <c r="AJM199" s="228"/>
      <c r="AJN199" s="228"/>
      <c r="AJO199" s="228"/>
      <c r="AJP199" s="228"/>
      <c r="AJQ199" s="228"/>
      <c r="AJR199" s="228"/>
      <c r="AJS199" s="228"/>
      <c r="AJT199" s="228"/>
      <c r="AJU199" s="228"/>
      <c r="AJV199" s="228"/>
      <c r="AJW199" s="228"/>
      <c r="AJX199" s="228"/>
      <c r="AJY199" s="228"/>
      <c r="AJZ199" s="228"/>
      <c r="AKA199" s="228"/>
      <c r="AKB199" s="228"/>
      <c r="AKC199" s="228"/>
      <c r="AKD199" s="228"/>
      <c r="AKE199" s="228"/>
      <c r="AKF199" s="228"/>
      <c r="AKG199" s="228"/>
      <c r="AKH199" s="228"/>
      <c r="AKI199" s="228"/>
      <c r="AKJ199" s="228"/>
      <c r="AKK199" s="228"/>
      <c r="AKL199" s="228"/>
      <c r="AKM199" s="228"/>
      <c r="AKN199" s="228"/>
      <c r="AKO199" s="228"/>
      <c r="AKP199" s="228"/>
      <c r="AKQ199" s="228"/>
      <c r="AKR199" s="228"/>
      <c r="AKS199" s="228"/>
      <c r="AKT199" s="228"/>
      <c r="AKU199" s="228"/>
      <c r="AKV199" s="228"/>
      <c r="AKW199" s="228"/>
      <c r="AKX199" s="228"/>
      <c r="AKY199" s="228"/>
      <c r="AKZ199" s="228"/>
      <c r="ALA199" s="228"/>
      <c r="ALB199" s="228"/>
      <c r="ALC199" s="228"/>
      <c r="ALD199" s="228"/>
      <c r="ALE199" s="228"/>
      <c r="ALF199" s="228"/>
      <c r="ALG199" s="228"/>
      <c r="ALH199" s="228"/>
      <c r="ALI199" s="228"/>
      <c r="ALJ199" s="228"/>
      <c r="ALK199" s="228"/>
      <c r="ALL199" s="228"/>
      <c r="ALM199" s="228"/>
      <c r="ALN199" s="228"/>
      <c r="ALO199" s="228"/>
      <c r="ALP199" s="228"/>
      <c r="ALQ199" s="228"/>
      <c r="ALR199" s="228"/>
      <c r="ALS199" s="228"/>
      <c r="ALT199" s="228"/>
      <c r="ALU199" s="228"/>
      <c r="ALV199" s="228"/>
      <c r="ALW199" s="228"/>
      <c r="ALX199" s="228"/>
      <c r="ALY199" s="228"/>
      <c r="ALZ199" s="228"/>
      <c r="AMA199" s="228"/>
      <c r="AMB199" s="228"/>
      <c r="AMC199" s="228"/>
      <c r="AMD199" s="228"/>
      <c r="AME199" s="228"/>
      <c r="AMF199" s="228"/>
      <c r="AMG199" s="228"/>
      <c r="AMH199" s="228"/>
      <c r="AMI199" s="228"/>
      <c r="AMJ199" s="228"/>
      <c r="AMK199" s="228"/>
      <c r="AML199" s="228"/>
      <c r="AMM199" s="228"/>
      <c r="AMN199" s="228"/>
      <c r="AMO199" s="228"/>
      <c r="AMP199" s="228"/>
      <c r="AMQ199" s="228"/>
      <c r="AMR199" s="228"/>
      <c r="AMS199" s="228"/>
      <c r="AMT199" s="228"/>
      <c r="AMU199" s="228"/>
      <c r="AMV199" s="228"/>
      <c r="AMW199" s="228"/>
      <c r="AMX199" s="228"/>
    </row>
    <row r="200" spans="1:1038" s="308" customFormat="1" ht="18" customHeight="1">
      <c r="A200" s="351" t="s">
        <v>1452</v>
      </c>
      <c r="B200" s="228" t="s">
        <v>1294</v>
      </c>
      <c r="C200" s="228"/>
      <c r="D200" s="228" t="s">
        <v>1279</v>
      </c>
      <c r="E200" s="228">
        <v>33</v>
      </c>
      <c r="F200" s="228">
        <v>4</v>
      </c>
      <c r="G200" s="285" t="str">
        <f t="shared" si="59"/>
        <v>33-4</v>
      </c>
      <c r="H200" s="279">
        <v>0</v>
      </c>
      <c r="I200" s="228">
        <v>73.5</v>
      </c>
      <c r="J200" s="226"/>
      <c r="K200" s="545" t="b">
        <f>IF(I201=1,IF(((VLOOKUP($G200,[1]Depth_Lookup!#REF!,9,FALSE))-(H200/100))=0,"Good",IF(((VLOOKUP($G200,[1]Depth_Lookup!$A$3:$J$550,9,FALSE))-(H200/100))&gt;0,"Too Short","Too Long")))</f>
        <v>0</v>
      </c>
      <c r="L200" s="171">
        <f>(VLOOKUP($G200,Depth_Lookup!$A$3:$J$410,10,FALSE))+(H200/100)</f>
        <v>77.06</v>
      </c>
      <c r="M200" s="171">
        <f>(VLOOKUP($G200,Depth_Lookup!$A$3:$J$410,10,FALSE))+(I200/100)</f>
        <v>77.795000000000002</v>
      </c>
      <c r="N200" s="231" t="s">
        <v>1577</v>
      </c>
      <c r="O200" s="228">
        <v>4</v>
      </c>
      <c r="P200" s="228" t="s">
        <v>853</v>
      </c>
      <c r="Q200" s="228" t="s">
        <v>125</v>
      </c>
      <c r="R200" s="304" t="s">
        <v>1633</v>
      </c>
      <c r="S200" s="228" t="s">
        <v>94</v>
      </c>
      <c r="T200" s="228" t="s">
        <v>94</v>
      </c>
      <c r="U200" s="228" t="s">
        <v>95</v>
      </c>
      <c r="V200" s="228" t="s">
        <v>509</v>
      </c>
      <c r="W200" s="228" t="s">
        <v>102</v>
      </c>
      <c r="X200" s="305">
        <v>5</v>
      </c>
      <c r="Y200" s="228" t="s">
        <v>90</v>
      </c>
      <c r="Z200" s="228" t="s">
        <v>91</v>
      </c>
      <c r="AA200" s="228"/>
      <c r="AB200" s="228"/>
      <c r="AC200" s="228"/>
      <c r="AD200" s="228"/>
      <c r="AE200" s="234"/>
      <c r="AF200" s="304" t="e">
        <v>#N/A</v>
      </c>
      <c r="AG200" s="241"/>
      <c r="AH200" s="228"/>
      <c r="AI200" s="356">
        <v>74</v>
      </c>
      <c r="AJ200" s="228"/>
      <c r="AK200" s="228"/>
      <c r="AL200" s="228"/>
      <c r="AM200" s="228"/>
      <c r="AN200" s="228"/>
      <c r="AO200" s="356"/>
      <c r="AP200" s="228"/>
      <c r="AQ200" s="228"/>
      <c r="AR200" s="228"/>
      <c r="AS200" s="228"/>
      <c r="AT200" s="228"/>
      <c r="AU200" s="244"/>
      <c r="AV200" s="228"/>
      <c r="AW200" s="228"/>
      <c r="AX200" s="228"/>
      <c r="AY200" s="228"/>
      <c r="AZ200" s="228"/>
      <c r="BA200" s="356">
        <v>25</v>
      </c>
      <c r="BB200" s="228">
        <v>4</v>
      </c>
      <c r="BC200" s="228">
        <v>2</v>
      </c>
      <c r="BD200" s="228" t="s">
        <v>110</v>
      </c>
      <c r="BE200" s="228" t="s">
        <v>103</v>
      </c>
      <c r="BF200" s="228"/>
      <c r="BG200" s="244"/>
      <c r="BH200" s="228"/>
      <c r="BI200" s="228"/>
      <c r="BJ200" s="228"/>
      <c r="BK200" s="228"/>
      <c r="BL200" s="228"/>
      <c r="BM200" s="356">
        <v>1</v>
      </c>
      <c r="BN200" s="228">
        <v>0.5</v>
      </c>
      <c r="BO200" s="228">
        <v>0.5</v>
      </c>
      <c r="BP200" s="228" t="s">
        <v>110</v>
      </c>
      <c r="BQ200" s="228" t="s">
        <v>103</v>
      </c>
      <c r="BR200" s="228"/>
      <c r="BS200" s="228"/>
      <c r="BT200" s="228"/>
      <c r="BU200" s="228"/>
      <c r="BV200" s="228"/>
      <c r="BW200" s="228"/>
      <c r="BX200" s="228"/>
      <c r="BY200" s="244"/>
      <c r="BZ200" s="228"/>
      <c r="CA200" s="228"/>
      <c r="CB200" s="228"/>
      <c r="CC200" s="228"/>
      <c r="CD200" s="228"/>
      <c r="CE200" s="228"/>
      <c r="CF200" s="228"/>
      <c r="CG200" s="245"/>
      <c r="CH200" s="246" t="s">
        <v>1352</v>
      </c>
      <c r="CI200" s="246">
        <v>100</v>
      </c>
      <c r="CJ200" s="246" t="s">
        <v>514</v>
      </c>
      <c r="CK200" s="247"/>
      <c r="CL200" s="248"/>
      <c r="CM200" s="248"/>
      <c r="CN200" s="248"/>
      <c r="CO200" s="248"/>
      <c r="CP200" s="248"/>
      <c r="CQ200" s="248"/>
      <c r="CR200" s="248"/>
      <c r="CS200" s="248"/>
      <c r="CT200" s="248"/>
      <c r="CU200" s="248"/>
      <c r="CV200" s="248"/>
      <c r="CW200" s="248"/>
      <c r="CX200" s="248"/>
      <c r="CY200" s="248"/>
      <c r="CZ200" s="248"/>
      <c r="DA200" s="248"/>
      <c r="DB200" s="248">
        <v>70</v>
      </c>
      <c r="DC200" s="249">
        <v>1</v>
      </c>
      <c r="DD200" s="248"/>
      <c r="DE200" s="248"/>
      <c r="DF200" s="248"/>
      <c r="DG200" s="248"/>
      <c r="DH200" s="248"/>
      <c r="DI200" s="248"/>
      <c r="DJ200" s="248">
        <v>29</v>
      </c>
      <c r="DK200" s="306">
        <v>100</v>
      </c>
      <c r="DL200" s="245"/>
      <c r="DM200" s="248"/>
      <c r="DN200" s="248"/>
      <c r="DO200" s="307"/>
      <c r="DQ200" s="245"/>
      <c r="DR200" s="307"/>
      <c r="DS200" s="245"/>
      <c r="DT200" s="262" t="s">
        <v>1578</v>
      </c>
      <c r="DU200" s="249"/>
      <c r="DV200" s="249"/>
      <c r="DW200" s="310">
        <v>100</v>
      </c>
      <c r="DX200" s="311" t="e">
        <v>#N/A</v>
      </c>
      <c r="DY200" s="268" t="s">
        <v>1405</v>
      </c>
      <c r="DZ200" s="268" t="s">
        <v>1579</v>
      </c>
      <c r="EA200" s="268"/>
      <c r="EB200" s="249"/>
      <c r="EC200" s="312"/>
      <c r="ED200" s="229" t="s">
        <v>2517</v>
      </c>
      <c r="EE200" s="313"/>
      <c r="EF200" s="314"/>
      <c r="EG200" s="313"/>
      <c r="EH200" s="315"/>
      <c r="EI200" s="316" t="e">
        <f>VLOOKUP(EH200,definitions_list_mag!$Y$12:$Z$15,2,FALSE)</f>
        <v>#N/A</v>
      </c>
      <c r="EJ200" s="317"/>
      <c r="EK200" s="318" t="e">
        <f>VLOOKUP(EJ200,definitions_list_mag!$AT$3:$AU$5,2,FALSE)</f>
        <v>#N/A</v>
      </c>
      <c r="EL200" s="313"/>
      <c r="EM200" s="315"/>
      <c r="EN200" s="315"/>
      <c r="EO200" s="319"/>
      <c r="EP200" s="319"/>
      <c r="EQ200" s="319"/>
      <c r="ER200" s="319"/>
      <c r="ES200" s="319"/>
      <c r="ET200" s="319"/>
      <c r="EU200" s="319"/>
      <c r="EV200" s="320"/>
      <c r="EW200" s="320"/>
      <c r="EX200" s="320"/>
      <c r="EY200" s="320"/>
      <c r="EZ200" s="192" t="e">
        <f t="shared" si="60"/>
        <v>#DIV/0!</v>
      </c>
      <c r="FA200" s="192" t="e">
        <f t="shared" si="61"/>
        <v>#DIV/0!</v>
      </c>
      <c r="FB200" s="192" t="e">
        <f t="shared" si="62"/>
        <v>#DIV/0!</v>
      </c>
      <c r="FC200" s="192" t="e">
        <f t="shared" si="63"/>
        <v>#DIV/0!</v>
      </c>
      <c r="FD200" s="192" t="e">
        <f t="shared" si="64"/>
        <v>#DIV/0!</v>
      </c>
      <c r="FE200" s="193" t="e">
        <f t="shared" si="65"/>
        <v>#DIV/0!</v>
      </c>
      <c r="FF200" s="194" t="e">
        <f t="shared" si="66"/>
        <v>#DIV/0!</v>
      </c>
      <c r="FG200" s="317"/>
      <c r="FH200" s="315"/>
      <c r="FI200" s="778">
        <f t="shared" si="67"/>
        <v>0</v>
      </c>
      <c r="FJ200" s="779" t="e">
        <f t="shared" si="68"/>
        <v>#DIV/0!</v>
      </c>
      <c r="FK200" s="779" t="e">
        <f t="shared" si="69"/>
        <v>#DIV/0!</v>
      </c>
      <c r="FL200" s="780" t="e">
        <f t="shared" si="70"/>
        <v>#DIV/0!</v>
      </c>
      <c r="FM200" s="169" t="e">
        <f t="shared" si="71"/>
        <v>#DIV/0!</v>
      </c>
      <c r="FN200" s="783" t="e">
        <f t="shared" si="72"/>
        <v>#DIV/0!</v>
      </c>
      <c r="FO200" s="228"/>
      <c r="FP200" s="228"/>
      <c r="FQ200" s="228"/>
      <c r="FR200" s="228"/>
      <c r="FS200" s="228"/>
      <c r="FT200" s="228"/>
      <c r="FU200" s="228"/>
      <c r="FV200" s="228"/>
      <c r="FW200" s="228"/>
      <c r="FX200" s="228"/>
      <c r="FY200" s="228"/>
      <c r="FZ200" s="228"/>
      <c r="GA200" s="228"/>
      <c r="GB200" s="228"/>
      <c r="GC200" s="228"/>
      <c r="GD200" s="228"/>
      <c r="GE200" s="228"/>
      <c r="GF200" s="228"/>
      <c r="GG200" s="228"/>
      <c r="GH200" s="228"/>
      <c r="GI200" s="228"/>
      <c r="GJ200" s="228"/>
      <c r="GK200" s="228"/>
      <c r="GL200" s="228"/>
      <c r="GM200" s="228"/>
      <c r="GN200" s="228"/>
      <c r="GO200" s="228"/>
      <c r="GP200" s="228"/>
      <c r="GQ200" s="228"/>
      <c r="GR200" s="228"/>
      <c r="GS200" s="228"/>
      <c r="GT200" s="228"/>
      <c r="GU200" s="228"/>
      <c r="GV200" s="228"/>
      <c r="GW200" s="228"/>
      <c r="GX200" s="228"/>
      <c r="GY200" s="228"/>
      <c r="GZ200" s="228"/>
      <c r="HA200" s="228"/>
      <c r="HB200" s="228"/>
      <c r="HC200" s="228"/>
      <c r="HD200" s="228"/>
      <c r="HE200" s="228"/>
      <c r="HF200" s="228"/>
      <c r="HG200" s="228"/>
      <c r="HH200" s="228"/>
      <c r="HI200" s="228"/>
      <c r="HJ200" s="228"/>
      <c r="HK200" s="228"/>
      <c r="HL200" s="228"/>
      <c r="HM200" s="228"/>
      <c r="HN200" s="228"/>
      <c r="HO200" s="228"/>
      <c r="HP200" s="228"/>
      <c r="HQ200" s="228"/>
      <c r="HR200" s="228"/>
      <c r="HS200" s="228"/>
      <c r="HT200" s="228"/>
      <c r="HU200" s="228"/>
      <c r="HV200" s="228"/>
      <c r="HW200" s="228"/>
      <c r="HX200" s="228"/>
      <c r="HY200" s="228"/>
      <c r="HZ200" s="228"/>
      <c r="IA200" s="228"/>
      <c r="IB200" s="228"/>
      <c r="IC200" s="228"/>
      <c r="ID200" s="228"/>
      <c r="IE200" s="228"/>
      <c r="IF200" s="228"/>
      <c r="IG200" s="228"/>
      <c r="IH200" s="228"/>
      <c r="II200" s="228"/>
      <c r="IJ200" s="228"/>
      <c r="IK200" s="228"/>
      <c r="IL200" s="228"/>
      <c r="IM200" s="228"/>
      <c r="IN200" s="228"/>
      <c r="IO200" s="228"/>
      <c r="IP200" s="228"/>
      <c r="IQ200" s="228"/>
      <c r="IR200" s="228"/>
      <c r="IS200" s="228"/>
      <c r="IT200" s="228"/>
      <c r="IU200" s="228"/>
      <c r="IV200" s="228"/>
      <c r="IW200" s="228"/>
      <c r="IX200" s="228"/>
      <c r="IY200" s="228"/>
      <c r="IZ200" s="228"/>
      <c r="JA200" s="228"/>
      <c r="JB200" s="228"/>
      <c r="JC200" s="228"/>
      <c r="JD200" s="228"/>
      <c r="JE200" s="228"/>
      <c r="JF200" s="228"/>
      <c r="JG200" s="228"/>
      <c r="JH200" s="228"/>
      <c r="JI200" s="228"/>
      <c r="JJ200" s="228"/>
      <c r="JK200" s="228"/>
      <c r="JL200" s="228"/>
      <c r="JM200" s="228"/>
      <c r="JN200" s="228"/>
      <c r="JO200" s="228"/>
      <c r="JP200" s="228"/>
      <c r="JQ200" s="228"/>
      <c r="JR200" s="228"/>
      <c r="JS200" s="228"/>
      <c r="JT200" s="228"/>
      <c r="JU200" s="228"/>
      <c r="JV200" s="228"/>
      <c r="JW200" s="228"/>
      <c r="JX200" s="228"/>
      <c r="JY200" s="228"/>
      <c r="JZ200" s="228"/>
      <c r="KA200" s="228"/>
      <c r="KB200" s="228"/>
      <c r="KC200" s="228"/>
      <c r="KD200" s="228"/>
      <c r="KE200" s="228"/>
      <c r="KF200" s="228"/>
      <c r="KG200" s="228"/>
      <c r="KH200" s="228"/>
      <c r="KI200" s="228"/>
      <c r="KJ200" s="228"/>
      <c r="KK200" s="228"/>
      <c r="KL200" s="228"/>
      <c r="KM200" s="228"/>
      <c r="KN200" s="228"/>
      <c r="KO200" s="228"/>
      <c r="KP200" s="228"/>
      <c r="KQ200" s="228"/>
      <c r="KR200" s="228"/>
      <c r="KS200" s="228"/>
      <c r="KT200" s="228"/>
      <c r="KU200" s="228"/>
      <c r="KV200" s="228"/>
      <c r="KW200" s="228"/>
      <c r="KX200" s="228"/>
      <c r="KY200" s="228"/>
      <c r="KZ200" s="228"/>
      <c r="LA200" s="228"/>
      <c r="LB200" s="228"/>
      <c r="LC200" s="228"/>
      <c r="LD200" s="228"/>
      <c r="LE200" s="228"/>
      <c r="LF200" s="228"/>
      <c r="LG200" s="228"/>
      <c r="LH200" s="228"/>
      <c r="LI200" s="228"/>
      <c r="LJ200" s="228"/>
      <c r="LK200" s="228"/>
      <c r="LL200" s="228"/>
      <c r="LM200" s="228"/>
      <c r="LN200" s="228"/>
      <c r="LO200" s="228"/>
      <c r="LP200" s="228"/>
      <c r="LQ200" s="228"/>
      <c r="LR200" s="228"/>
      <c r="LS200" s="228"/>
      <c r="LT200" s="228"/>
      <c r="LU200" s="228"/>
      <c r="LV200" s="228"/>
      <c r="LW200" s="228"/>
      <c r="LX200" s="228"/>
      <c r="LY200" s="228"/>
      <c r="LZ200" s="228"/>
      <c r="MA200" s="228"/>
      <c r="MB200" s="228"/>
      <c r="MC200" s="228"/>
      <c r="MD200" s="228"/>
      <c r="ME200" s="228"/>
      <c r="MF200" s="228"/>
      <c r="MG200" s="228"/>
      <c r="MH200" s="228"/>
      <c r="MI200" s="228"/>
      <c r="MJ200" s="228"/>
      <c r="MK200" s="228"/>
      <c r="ML200" s="228"/>
      <c r="MM200" s="228"/>
      <c r="MN200" s="228"/>
      <c r="MO200" s="228"/>
      <c r="MP200" s="228"/>
      <c r="MQ200" s="228"/>
      <c r="MR200" s="228"/>
      <c r="MS200" s="228"/>
      <c r="MT200" s="228"/>
      <c r="MU200" s="228"/>
      <c r="MV200" s="228"/>
      <c r="MW200" s="228"/>
      <c r="MX200" s="228"/>
      <c r="MY200" s="228"/>
      <c r="MZ200" s="228"/>
      <c r="NA200" s="228"/>
      <c r="NB200" s="228"/>
      <c r="NC200" s="228"/>
      <c r="ND200" s="228"/>
      <c r="NE200" s="228"/>
      <c r="NF200" s="228"/>
      <c r="NG200" s="228"/>
      <c r="NH200" s="228"/>
      <c r="NI200" s="228"/>
      <c r="NJ200" s="228"/>
      <c r="NK200" s="228"/>
      <c r="NL200" s="228"/>
      <c r="NM200" s="228"/>
      <c r="NN200" s="228"/>
      <c r="NO200" s="228"/>
      <c r="NP200" s="228"/>
      <c r="NQ200" s="228"/>
      <c r="NR200" s="228"/>
      <c r="NS200" s="228"/>
      <c r="NT200" s="228"/>
      <c r="NU200" s="228"/>
      <c r="NV200" s="228"/>
      <c r="NW200" s="228"/>
      <c r="NX200" s="228"/>
      <c r="NY200" s="228"/>
      <c r="NZ200" s="228"/>
      <c r="OA200" s="228"/>
      <c r="OB200" s="228"/>
      <c r="OC200" s="228"/>
      <c r="OD200" s="228"/>
      <c r="OE200" s="228"/>
      <c r="OF200" s="228"/>
      <c r="OG200" s="228"/>
      <c r="OH200" s="228"/>
      <c r="OI200" s="228"/>
      <c r="OJ200" s="228"/>
      <c r="OK200" s="228"/>
      <c r="OL200" s="228"/>
      <c r="OM200" s="228"/>
      <c r="ON200" s="228"/>
      <c r="OO200" s="228"/>
      <c r="OP200" s="228"/>
      <c r="OQ200" s="228"/>
      <c r="OR200" s="228"/>
      <c r="OS200" s="228"/>
      <c r="OT200" s="228"/>
      <c r="OU200" s="228"/>
      <c r="OV200" s="228"/>
      <c r="OW200" s="228"/>
      <c r="OX200" s="228"/>
      <c r="OY200" s="228"/>
      <c r="OZ200" s="228"/>
      <c r="PA200" s="228"/>
      <c r="PB200" s="228"/>
      <c r="PC200" s="228"/>
      <c r="PD200" s="228"/>
      <c r="PE200" s="228"/>
      <c r="PF200" s="228"/>
      <c r="PG200" s="228"/>
      <c r="PH200" s="228"/>
      <c r="PI200" s="228"/>
      <c r="PJ200" s="228"/>
      <c r="PK200" s="228"/>
      <c r="PL200" s="228"/>
      <c r="PM200" s="228"/>
      <c r="PN200" s="228"/>
      <c r="PO200" s="228"/>
      <c r="PP200" s="228"/>
      <c r="PQ200" s="228"/>
      <c r="PR200" s="228"/>
      <c r="PS200" s="228"/>
      <c r="PT200" s="228"/>
      <c r="PU200" s="228"/>
      <c r="PV200" s="228"/>
      <c r="PW200" s="228"/>
      <c r="PX200" s="228"/>
      <c r="PY200" s="228"/>
      <c r="PZ200" s="228"/>
      <c r="QA200" s="228"/>
      <c r="QB200" s="228"/>
      <c r="QC200" s="228"/>
      <c r="QD200" s="228"/>
      <c r="QE200" s="228"/>
      <c r="QF200" s="228"/>
      <c r="QG200" s="228"/>
      <c r="QH200" s="228"/>
      <c r="QI200" s="228"/>
      <c r="QJ200" s="228"/>
      <c r="QK200" s="228"/>
      <c r="QL200" s="228"/>
      <c r="QM200" s="228"/>
      <c r="QN200" s="228"/>
      <c r="QO200" s="228"/>
      <c r="QP200" s="228"/>
      <c r="QQ200" s="228"/>
      <c r="QR200" s="228"/>
      <c r="QS200" s="228"/>
      <c r="QT200" s="228"/>
      <c r="QU200" s="228"/>
      <c r="QV200" s="228"/>
      <c r="QW200" s="228"/>
      <c r="QX200" s="228"/>
      <c r="QY200" s="228"/>
      <c r="QZ200" s="228"/>
      <c r="RA200" s="228"/>
      <c r="RB200" s="228"/>
      <c r="RC200" s="228"/>
      <c r="RD200" s="228"/>
      <c r="RE200" s="228"/>
      <c r="RF200" s="228"/>
      <c r="RG200" s="228"/>
      <c r="RH200" s="228"/>
      <c r="RI200" s="228"/>
      <c r="RJ200" s="228"/>
      <c r="RK200" s="228"/>
      <c r="RL200" s="228"/>
      <c r="RM200" s="228"/>
      <c r="RN200" s="228"/>
      <c r="RO200" s="228"/>
      <c r="RP200" s="228"/>
      <c r="RQ200" s="228"/>
      <c r="RR200" s="228"/>
      <c r="RS200" s="228"/>
      <c r="RT200" s="228"/>
      <c r="RU200" s="228"/>
      <c r="RV200" s="228"/>
      <c r="RW200" s="228"/>
      <c r="RX200" s="228"/>
      <c r="RY200" s="228"/>
      <c r="RZ200" s="228"/>
      <c r="SA200" s="228"/>
      <c r="SB200" s="228"/>
      <c r="SC200" s="228"/>
      <c r="SD200" s="228"/>
      <c r="SE200" s="228"/>
      <c r="SF200" s="228"/>
      <c r="SG200" s="228"/>
      <c r="SH200" s="228"/>
      <c r="SI200" s="228"/>
      <c r="SJ200" s="228"/>
      <c r="SK200" s="228"/>
      <c r="SL200" s="228"/>
      <c r="SM200" s="228"/>
      <c r="SN200" s="228"/>
      <c r="SO200" s="228"/>
      <c r="SP200" s="228"/>
      <c r="SQ200" s="228"/>
      <c r="SR200" s="228"/>
      <c r="SS200" s="228"/>
      <c r="ST200" s="228"/>
      <c r="SU200" s="228"/>
      <c r="SV200" s="228"/>
      <c r="SW200" s="228"/>
      <c r="SX200" s="228"/>
      <c r="SY200" s="228"/>
      <c r="SZ200" s="228"/>
      <c r="TA200" s="228"/>
      <c r="TB200" s="228"/>
      <c r="TC200" s="228"/>
      <c r="TD200" s="228"/>
      <c r="TE200" s="228"/>
      <c r="TF200" s="228"/>
      <c r="TG200" s="228"/>
      <c r="TH200" s="228"/>
      <c r="TI200" s="228"/>
      <c r="TJ200" s="228"/>
      <c r="TK200" s="228"/>
      <c r="TL200" s="228"/>
      <c r="TM200" s="228"/>
      <c r="TN200" s="228"/>
      <c r="TO200" s="228"/>
      <c r="TP200" s="228"/>
      <c r="TQ200" s="228"/>
      <c r="TR200" s="228"/>
      <c r="TS200" s="228"/>
      <c r="TT200" s="228"/>
      <c r="TU200" s="228"/>
      <c r="TV200" s="228"/>
      <c r="TW200" s="228"/>
      <c r="TX200" s="228"/>
      <c r="TY200" s="228"/>
      <c r="TZ200" s="228"/>
      <c r="UA200" s="228"/>
      <c r="UB200" s="228"/>
      <c r="UC200" s="228"/>
      <c r="UD200" s="228"/>
      <c r="UE200" s="228"/>
      <c r="UF200" s="228"/>
      <c r="UG200" s="228"/>
      <c r="UH200" s="228"/>
      <c r="UI200" s="228"/>
      <c r="UJ200" s="228"/>
      <c r="UK200" s="228"/>
      <c r="UL200" s="228"/>
      <c r="UM200" s="228"/>
      <c r="UN200" s="228"/>
      <c r="UO200" s="228"/>
      <c r="UP200" s="228"/>
      <c r="UQ200" s="228"/>
      <c r="UR200" s="228"/>
      <c r="US200" s="228"/>
      <c r="UT200" s="228"/>
      <c r="UU200" s="228"/>
      <c r="UV200" s="228"/>
      <c r="UW200" s="228"/>
      <c r="UX200" s="228"/>
      <c r="UY200" s="228"/>
      <c r="UZ200" s="228"/>
      <c r="VA200" s="228"/>
      <c r="VB200" s="228"/>
      <c r="VC200" s="228"/>
      <c r="VD200" s="228"/>
      <c r="VE200" s="228"/>
      <c r="VF200" s="228"/>
      <c r="VG200" s="228"/>
      <c r="VH200" s="228"/>
      <c r="VI200" s="228"/>
      <c r="VJ200" s="228"/>
      <c r="VK200" s="228"/>
      <c r="VL200" s="228"/>
      <c r="VM200" s="228"/>
      <c r="VN200" s="228"/>
      <c r="VO200" s="228"/>
      <c r="VP200" s="228"/>
      <c r="VQ200" s="228"/>
      <c r="VR200" s="228"/>
      <c r="VS200" s="228"/>
      <c r="VT200" s="228"/>
      <c r="VU200" s="228"/>
      <c r="VV200" s="228"/>
      <c r="VW200" s="228"/>
      <c r="VX200" s="228"/>
      <c r="VY200" s="228"/>
      <c r="VZ200" s="228"/>
      <c r="WA200" s="228"/>
      <c r="WB200" s="228"/>
      <c r="WC200" s="228"/>
      <c r="WD200" s="228"/>
      <c r="WE200" s="228"/>
      <c r="WF200" s="228"/>
      <c r="WG200" s="228"/>
      <c r="WH200" s="228"/>
      <c r="WI200" s="228"/>
      <c r="WJ200" s="228"/>
      <c r="WK200" s="228"/>
      <c r="WL200" s="228"/>
      <c r="WM200" s="228"/>
      <c r="WN200" s="228"/>
      <c r="WO200" s="228"/>
      <c r="WP200" s="228"/>
      <c r="WQ200" s="228"/>
      <c r="WR200" s="228"/>
      <c r="WS200" s="228"/>
      <c r="WT200" s="228"/>
      <c r="WU200" s="228"/>
      <c r="WV200" s="228"/>
      <c r="WW200" s="228"/>
      <c r="WX200" s="228"/>
      <c r="WY200" s="228"/>
      <c r="WZ200" s="228"/>
      <c r="XA200" s="228"/>
      <c r="XB200" s="228"/>
      <c r="XC200" s="228"/>
      <c r="XD200" s="228"/>
      <c r="XE200" s="228"/>
      <c r="XF200" s="228"/>
      <c r="XG200" s="228"/>
      <c r="XH200" s="228"/>
      <c r="XI200" s="228"/>
      <c r="XJ200" s="228"/>
      <c r="XK200" s="228"/>
      <c r="XL200" s="228"/>
      <c r="XM200" s="228"/>
      <c r="XN200" s="228"/>
      <c r="XO200" s="228"/>
      <c r="XP200" s="228"/>
      <c r="XQ200" s="228"/>
      <c r="XR200" s="228"/>
      <c r="XS200" s="228"/>
      <c r="XT200" s="228"/>
      <c r="XU200" s="228"/>
      <c r="XV200" s="228"/>
      <c r="XW200" s="228"/>
      <c r="XX200" s="228"/>
      <c r="XY200" s="228"/>
      <c r="XZ200" s="228"/>
      <c r="YA200" s="228"/>
      <c r="YB200" s="228"/>
      <c r="YC200" s="228"/>
      <c r="YD200" s="228"/>
      <c r="YE200" s="228"/>
      <c r="YF200" s="228"/>
      <c r="YG200" s="228"/>
      <c r="YH200" s="228"/>
      <c r="YI200" s="228"/>
      <c r="YJ200" s="228"/>
      <c r="YK200" s="228"/>
      <c r="YL200" s="228"/>
      <c r="YM200" s="228"/>
      <c r="YN200" s="228"/>
      <c r="YO200" s="228"/>
      <c r="YP200" s="228"/>
      <c r="YQ200" s="228"/>
      <c r="YR200" s="228"/>
      <c r="YS200" s="228"/>
      <c r="YT200" s="228"/>
      <c r="YU200" s="228"/>
      <c r="YV200" s="228"/>
      <c r="YW200" s="228"/>
      <c r="YX200" s="228"/>
      <c r="YY200" s="228"/>
      <c r="YZ200" s="228"/>
      <c r="ZA200" s="228"/>
      <c r="ZB200" s="228"/>
      <c r="ZC200" s="228"/>
      <c r="ZD200" s="228"/>
      <c r="ZE200" s="228"/>
      <c r="ZF200" s="228"/>
      <c r="ZG200" s="228"/>
      <c r="ZH200" s="228"/>
      <c r="ZI200" s="228"/>
      <c r="ZJ200" s="228"/>
      <c r="ZK200" s="228"/>
      <c r="ZL200" s="228"/>
      <c r="ZM200" s="228"/>
      <c r="ZN200" s="228"/>
      <c r="ZO200" s="228"/>
      <c r="ZP200" s="228"/>
      <c r="ZQ200" s="228"/>
      <c r="ZR200" s="228"/>
      <c r="ZS200" s="228"/>
      <c r="ZT200" s="228"/>
      <c r="ZU200" s="228"/>
      <c r="ZV200" s="228"/>
      <c r="ZW200" s="228"/>
      <c r="ZX200" s="228"/>
      <c r="ZY200" s="228"/>
      <c r="ZZ200" s="228"/>
      <c r="AAA200" s="228"/>
      <c r="AAB200" s="228"/>
      <c r="AAC200" s="228"/>
      <c r="AAD200" s="228"/>
      <c r="AAE200" s="228"/>
      <c r="AAF200" s="228"/>
      <c r="AAG200" s="228"/>
      <c r="AAH200" s="228"/>
      <c r="AAI200" s="228"/>
      <c r="AAJ200" s="228"/>
      <c r="AAK200" s="228"/>
      <c r="AAL200" s="228"/>
      <c r="AAM200" s="228"/>
      <c r="AAN200" s="228"/>
      <c r="AAO200" s="228"/>
      <c r="AAP200" s="228"/>
      <c r="AAQ200" s="228"/>
      <c r="AAR200" s="228"/>
      <c r="AAS200" s="228"/>
      <c r="AAT200" s="228"/>
      <c r="AAU200" s="228"/>
      <c r="AAV200" s="228"/>
      <c r="AAW200" s="228"/>
      <c r="AAX200" s="228"/>
      <c r="AAY200" s="228"/>
      <c r="AAZ200" s="228"/>
      <c r="ABA200" s="228"/>
      <c r="ABB200" s="228"/>
      <c r="ABC200" s="228"/>
      <c r="ABD200" s="228"/>
      <c r="ABE200" s="228"/>
      <c r="ABF200" s="228"/>
      <c r="ABG200" s="228"/>
      <c r="ABH200" s="228"/>
      <c r="ABI200" s="228"/>
      <c r="ABJ200" s="228"/>
      <c r="ABK200" s="228"/>
      <c r="ABL200" s="228"/>
      <c r="ABM200" s="228"/>
      <c r="ABN200" s="228"/>
      <c r="ABO200" s="228"/>
      <c r="ABP200" s="228"/>
      <c r="ABQ200" s="228"/>
      <c r="ABR200" s="228"/>
      <c r="ABS200" s="228"/>
      <c r="ABT200" s="228"/>
      <c r="ABU200" s="228"/>
      <c r="ABV200" s="228"/>
      <c r="ABW200" s="228"/>
      <c r="ABX200" s="228"/>
      <c r="ABY200" s="228"/>
      <c r="ABZ200" s="228"/>
      <c r="ACA200" s="228"/>
      <c r="ACB200" s="228"/>
      <c r="ACC200" s="228"/>
      <c r="ACD200" s="228"/>
      <c r="ACE200" s="228"/>
      <c r="ACF200" s="228"/>
      <c r="ACG200" s="228"/>
      <c r="ACH200" s="228"/>
      <c r="ACI200" s="228"/>
      <c r="ACJ200" s="228"/>
      <c r="ACK200" s="228"/>
      <c r="ACL200" s="228"/>
      <c r="ACM200" s="228"/>
      <c r="ACN200" s="228"/>
      <c r="ACO200" s="228"/>
      <c r="ACP200" s="228"/>
      <c r="ACQ200" s="228"/>
      <c r="ACR200" s="228"/>
      <c r="ACS200" s="228"/>
      <c r="ACT200" s="228"/>
      <c r="ACU200" s="228"/>
      <c r="ACV200" s="228"/>
      <c r="ACW200" s="228"/>
      <c r="ACX200" s="228"/>
      <c r="ACY200" s="228"/>
      <c r="ACZ200" s="228"/>
      <c r="ADA200" s="228"/>
      <c r="ADB200" s="228"/>
      <c r="ADC200" s="228"/>
      <c r="ADD200" s="228"/>
      <c r="ADE200" s="228"/>
      <c r="ADF200" s="228"/>
      <c r="ADG200" s="228"/>
      <c r="ADH200" s="228"/>
      <c r="ADI200" s="228"/>
      <c r="ADJ200" s="228"/>
      <c r="ADK200" s="228"/>
      <c r="ADL200" s="228"/>
      <c r="ADM200" s="228"/>
      <c r="ADN200" s="228"/>
      <c r="ADO200" s="228"/>
      <c r="ADP200" s="228"/>
      <c r="ADQ200" s="228"/>
      <c r="ADR200" s="228"/>
      <c r="ADS200" s="228"/>
      <c r="ADT200" s="228"/>
      <c r="ADU200" s="228"/>
      <c r="ADV200" s="228"/>
      <c r="ADW200" s="228"/>
      <c r="ADX200" s="228"/>
      <c r="ADY200" s="228"/>
      <c r="ADZ200" s="228"/>
      <c r="AEA200" s="228"/>
      <c r="AEB200" s="228"/>
      <c r="AEC200" s="228"/>
      <c r="AED200" s="228"/>
      <c r="AEE200" s="228"/>
      <c r="AEF200" s="228"/>
      <c r="AEG200" s="228"/>
      <c r="AEH200" s="228"/>
      <c r="AEI200" s="228"/>
      <c r="AEJ200" s="228"/>
      <c r="AEK200" s="228"/>
      <c r="AEL200" s="228"/>
      <c r="AEM200" s="228"/>
      <c r="AEN200" s="228"/>
      <c r="AEO200" s="228"/>
      <c r="AEP200" s="228"/>
      <c r="AEQ200" s="228"/>
      <c r="AER200" s="228"/>
      <c r="AES200" s="228"/>
      <c r="AET200" s="228"/>
      <c r="AEU200" s="228"/>
      <c r="AEV200" s="228"/>
      <c r="AEW200" s="228"/>
      <c r="AEX200" s="228"/>
      <c r="AEY200" s="228"/>
      <c r="AEZ200" s="228"/>
      <c r="AFA200" s="228"/>
      <c r="AFB200" s="228"/>
      <c r="AFC200" s="228"/>
      <c r="AFD200" s="228"/>
      <c r="AFE200" s="228"/>
      <c r="AFF200" s="228"/>
      <c r="AFG200" s="228"/>
      <c r="AFH200" s="228"/>
      <c r="AFI200" s="228"/>
      <c r="AFJ200" s="228"/>
      <c r="AFK200" s="228"/>
      <c r="AFL200" s="228"/>
      <c r="AFM200" s="228"/>
      <c r="AFN200" s="228"/>
      <c r="AFO200" s="228"/>
      <c r="AFP200" s="228"/>
      <c r="AFQ200" s="228"/>
      <c r="AFR200" s="228"/>
      <c r="AFS200" s="228"/>
      <c r="AFT200" s="228"/>
      <c r="AFU200" s="228"/>
      <c r="AFV200" s="228"/>
      <c r="AFW200" s="228"/>
      <c r="AFX200" s="228"/>
      <c r="AFY200" s="228"/>
      <c r="AFZ200" s="228"/>
      <c r="AGA200" s="228"/>
      <c r="AGB200" s="228"/>
      <c r="AGC200" s="228"/>
      <c r="AGD200" s="228"/>
      <c r="AGE200" s="228"/>
      <c r="AGF200" s="228"/>
      <c r="AGG200" s="228"/>
      <c r="AGH200" s="228"/>
      <c r="AGI200" s="228"/>
      <c r="AGJ200" s="228"/>
      <c r="AGK200" s="228"/>
      <c r="AGL200" s="228"/>
      <c r="AGM200" s="228"/>
      <c r="AGN200" s="228"/>
      <c r="AGO200" s="228"/>
      <c r="AGP200" s="228"/>
      <c r="AGQ200" s="228"/>
      <c r="AGR200" s="228"/>
      <c r="AGS200" s="228"/>
      <c r="AGT200" s="228"/>
      <c r="AGU200" s="228"/>
      <c r="AGV200" s="228"/>
      <c r="AGW200" s="228"/>
      <c r="AGX200" s="228"/>
      <c r="AGY200" s="228"/>
      <c r="AGZ200" s="228"/>
      <c r="AHA200" s="228"/>
      <c r="AHB200" s="228"/>
      <c r="AHC200" s="228"/>
      <c r="AHD200" s="228"/>
      <c r="AHE200" s="228"/>
      <c r="AHF200" s="228"/>
      <c r="AHG200" s="228"/>
      <c r="AHH200" s="228"/>
      <c r="AHI200" s="228"/>
      <c r="AHJ200" s="228"/>
      <c r="AHK200" s="228"/>
      <c r="AHL200" s="228"/>
      <c r="AHM200" s="228"/>
      <c r="AHN200" s="228"/>
      <c r="AHO200" s="228"/>
      <c r="AHP200" s="228"/>
      <c r="AHQ200" s="228"/>
      <c r="AHR200" s="228"/>
      <c r="AHS200" s="228"/>
      <c r="AHT200" s="228"/>
      <c r="AHU200" s="228"/>
      <c r="AHV200" s="228"/>
      <c r="AHW200" s="228"/>
      <c r="AHX200" s="228"/>
      <c r="AHY200" s="228"/>
      <c r="AHZ200" s="228"/>
      <c r="AIA200" s="228"/>
      <c r="AIB200" s="228"/>
      <c r="AIC200" s="228"/>
      <c r="AID200" s="228"/>
      <c r="AIE200" s="228"/>
      <c r="AIF200" s="228"/>
      <c r="AIG200" s="228"/>
      <c r="AIH200" s="228"/>
      <c r="AII200" s="228"/>
      <c r="AIJ200" s="228"/>
      <c r="AIK200" s="228"/>
      <c r="AIL200" s="228"/>
      <c r="AIM200" s="228"/>
      <c r="AIN200" s="228"/>
      <c r="AIO200" s="228"/>
      <c r="AIP200" s="228"/>
      <c r="AIQ200" s="228"/>
      <c r="AIR200" s="228"/>
      <c r="AIS200" s="228"/>
      <c r="AIT200" s="228"/>
      <c r="AIU200" s="228"/>
      <c r="AIV200" s="228"/>
      <c r="AIW200" s="228"/>
      <c r="AIX200" s="228"/>
      <c r="AIY200" s="228"/>
      <c r="AIZ200" s="228"/>
      <c r="AJA200" s="228"/>
      <c r="AJB200" s="228"/>
      <c r="AJC200" s="228"/>
      <c r="AJD200" s="228"/>
      <c r="AJE200" s="228"/>
      <c r="AJF200" s="228"/>
      <c r="AJG200" s="228"/>
      <c r="AJH200" s="228"/>
      <c r="AJI200" s="228"/>
      <c r="AJJ200" s="228"/>
      <c r="AJK200" s="228"/>
      <c r="AJL200" s="228"/>
      <c r="AJM200" s="228"/>
      <c r="AJN200" s="228"/>
      <c r="AJO200" s="228"/>
      <c r="AJP200" s="228"/>
      <c r="AJQ200" s="228"/>
      <c r="AJR200" s="228"/>
      <c r="AJS200" s="228"/>
      <c r="AJT200" s="228"/>
      <c r="AJU200" s="228"/>
      <c r="AJV200" s="228"/>
      <c r="AJW200" s="228"/>
      <c r="AJX200" s="228"/>
      <c r="AJY200" s="228"/>
      <c r="AJZ200" s="228"/>
      <c r="AKA200" s="228"/>
      <c r="AKB200" s="228"/>
      <c r="AKC200" s="228"/>
      <c r="AKD200" s="228"/>
      <c r="AKE200" s="228"/>
      <c r="AKF200" s="228"/>
      <c r="AKG200" s="228"/>
      <c r="AKH200" s="228"/>
      <c r="AKI200" s="228"/>
      <c r="AKJ200" s="228"/>
      <c r="AKK200" s="228"/>
      <c r="AKL200" s="228"/>
      <c r="AKM200" s="228"/>
      <c r="AKN200" s="228"/>
      <c r="AKO200" s="228"/>
      <c r="AKP200" s="228"/>
      <c r="AKQ200" s="228"/>
      <c r="AKR200" s="228"/>
      <c r="AKS200" s="228"/>
      <c r="AKT200" s="228"/>
      <c r="AKU200" s="228"/>
      <c r="AKV200" s="228"/>
      <c r="AKW200" s="228"/>
      <c r="AKX200" s="228"/>
      <c r="AKY200" s="228"/>
      <c r="AKZ200" s="228"/>
      <c r="ALA200" s="228"/>
      <c r="ALB200" s="228"/>
      <c r="ALC200" s="228"/>
      <c r="ALD200" s="228"/>
      <c r="ALE200" s="228"/>
      <c r="ALF200" s="228"/>
      <c r="ALG200" s="228"/>
      <c r="ALH200" s="228"/>
      <c r="ALI200" s="228"/>
      <c r="ALJ200" s="228"/>
      <c r="ALK200" s="228"/>
      <c r="ALL200" s="228"/>
      <c r="ALM200" s="228"/>
      <c r="ALN200" s="228"/>
      <c r="ALO200" s="228"/>
      <c r="ALP200" s="228"/>
      <c r="ALQ200" s="228"/>
      <c r="ALR200" s="228"/>
      <c r="ALS200" s="228"/>
      <c r="ALT200" s="228"/>
      <c r="ALU200" s="228"/>
      <c r="ALV200" s="228"/>
      <c r="ALW200" s="228"/>
      <c r="ALX200" s="228"/>
      <c r="ALY200" s="228"/>
      <c r="ALZ200" s="228"/>
      <c r="AMA200" s="228"/>
      <c r="AMB200" s="228"/>
      <c r="AMC200" s="228"/>
      <c r="AMD200" s="228"/>
      <c r="AME200" s="228"/>
      <c r="AMF200" s="228"/>
      <c r="AMG200" s="228"/>
      <c r="AMH200" s="228"/>
      <c r="AMI200" s="228"/>
      <c r="AMJ200" s="228"/>
      <c r="AMK200" s="228"/>
      <c r="AML200" s="228"/>
      <c r="AMM200" s="228"/>
      <c r="AMN200" s="228"/>
      <c r="AMO200" s="228"/>
      <c r="AMP200" s="228"/>
      <c r="AMQ200" s="228"/>
      <c r="AMR200" s="228"/>
      <c r="AMS200" s="228"/>
      <c r="AMT200" s="228"/>
      <c r="AMU200" s="228"/>
      <c r="AMV200" s="228"/>
      <c r="AMW200" s="228"/>
      <c r="AMX200" s="228"/>
    </row>
    <row r="201" spans="1:1038" ht="18" customHeight="1">
      <c r="A201" s="125" t="s">
        <v>1452</v>
      </c>
      <c r="B201" s="126" t="s">
        <v>1294</v>
      </c>
      <c r="D201" s="126" t="s">
        <v>1279</v>
      </c>
      <c r="E201" s="126">
        <v>34</v>
      </c>
      <c r="F201" s="126">
        <v>1</v>
      </c>
      <c r="G201" s="285" t="str">
        <f t="shared" si="59"/>
        <v>34-1</v>
      </c>
      <c r="H201" s="277">
        <v>0</v>
      </c>
      <c r="I201" s="126">
        <v>44</v>
      </c>
      <c r="K201" s="545" t="b">
        <f>IF(I202=1,IF(((VLOOKUP($G201,[1]Depth_Lookup!#REF!,9,FALSE))-(H201/100))=0,"Good",IF(((VLOOKUP($G201,[1]Depth_Lookup!$A$3:$J$550,9,FALSE))-(H201/100))&gt;0,"Too Short","Too Long")))</f>
        <v>0</v>
      </c>
      <c r="L201" s="171">
        <f>(VLOOKUP($G201,Depth_Lookup!$A$3:$J$410,10,FALSE))+(H201/100)</f>
        <v>77.7</v>
      </c>
      <c r="M201" s="171">
        <f>(VLOOKUP($G201,Depth_Lookup!$A$3:$J$410,10,FALSE))+(I201/100)</f>
        <v>78.14</v>
      </c>
      <c r="N201" s="127" t="s">
        <v>1577</v>
      </c>
      <c r="O201" s="126">
        <v>5</v>
      </c>
      <c r="P201" s="126" t="s">
        <v>853</v>
      </c>
      <c r="Q201" s="126" t="s">
        <v>125</v>
      </c>
      <c r="R201" s="196" t="s">
        <v>1633</v>
      </c>
      <c r="S201" s="126" t="s">
        <v>94</v>
      </c>
      <c r="T201" s="126" t="s">
        <v>115</v>
      </c>
      <c r="U201" s="126" t="s">
        <v>95</v>
      </c>
      <c r="V201" s="126" t="s">
        <v>509</v>
      </c>
      <c r="W201" s="126" t="s">
        <v>102</v>
      </c>
      <c r="X201" s="202">
        <v>5</v>
      </c>
      <c r="Y201" s="126" t="s">
        <v>90</v>
      </c>
      <c r="Z201" s="126" t="s">
        <v>91</v>
      </c>
      <c r="AF201" s="196" t="e">
        <v>#N/A</v>
      </c>
      <c r="AI201" s="159">
        <v>74</v>
      </c>
      <c r="AO201" s="159"/>
      <c r="AU201" s="130"/>
      <c r="BA201" s="159">
        <v>25</v>
      </c>
      <c r="BB201" s="126">
        <v>4</v>
      </c>
      <c r="BC201" s="126">
        <v>2</v>
      </c>
      <c r="BD201" s="126" t="s">
        <v>110</v>
      </c>
      <c r="BE201" s="126" t="s">
        <v>103</v>
      </c>
      <c r="BG201" s="130"/>
      <c r="BM201" s="159">
        <v>1</v>
      </c>
      <c r="BN201" s="126">
        <v>0.5</v>
      </c>
      <c r="BO201" s="126">
        <v>0.5</v>
      </c>
      <c r="BP201" s="126" t="s">
        <v>110</v>
      </c>
      <c r="BQ201" s="126" t="s">
        <v>103</v>
      </c>
      <c r="BY201" s="130"/>
      <c r="CG201" s="131"/>
      <c r="CH201" s="132" t="s">
        <v>1352</v>
      </c>
      <c r="CI201" s="132">
        <v>100</v>
      </c>
      <c r="CJ201" s="132" t="s">
        <v>514</v>
      </c>
      <c r="CK201" s="133"/>
      <c r="CL201" s="134"/>
      <c r="CM201" s="134"/>
      <c r="CN201" s="134"/>
      <c r="CO201" s="134"/>
      <c r="CP201" s="134"/>
      <c r="CQ201" s="134"/>
      <c r="CR201" s="134"/>
      <c r="CS201" s="134"/>
      <c r="CT201" s="134"/>
      <c r="CU201" s="134"/>
      <c r="CV201" s="134"/>
      <c r="CW201" s="134"/>
      <c r="CX201" s="134"/>
      <c r="CY201" s="134"/>
      <c r="CZ201" s="134"/>
      <c r="DA201" s="134"/>
      <c r="DB201" s="134">
        <v>70</v>
      </c>
      <c r="DC201" s="135">
        <v>1</v>
      </c>
      <c r="DD201" s="134"/>
      <c r="DE201" s="134"/>
      <c r="DF201" s="134"/>
      <c r="DG201" s="134"/>
      <c r="DH201" s="134"/>
      <c r="DI201" s="134"/>
      <c r="DJ201" s="134">
        <v>29</v>
      </c>
      <c r="DK201" s="207">
        <v>100</v>
      </c>
      <c r="DL201" s="131"/>
      <c r="DM201" s="134"/>
      <c r="DN201" s="134"/>
      <c r="DO201" s="136"/>
      <c r="DQ201" s="131"/>
      <c r="DR201" s="136"/>
      <c r="DS201" s="131"/>
      <c r="DT201" s="138" t="s">
        <v>1578</v>
      </c>
      <c r="DW201" s="213">
        <v>100</v>
      </c>
      <c r="DX201" s="214" t="e">
        <v>#N/A</v>
      </c>
      <c r="DY201" s="155" t="s">
        <v>1405</v>
      </c>
      <c r="DZ201" s="155" t="s">
        <v>1579</v>
      </c>
      <c r="EA201" s="155"/>
      <c r="ED201" s="229" t="s">
        <v>2517</v>
      </c>
      <c r="EE201" s="140"/>
      <c r="EG201" s="140"/>
      <c r="EI201" s="218" t="e">
        <f>VLOOKUP(EH201,definitions_list_mag!$Y$12:$Z$15,2,FALSE)</f>
        <v>#N/A</v>
      </c>
      <c r="EJ201" s="143"/>
      <c r="EK201" s="221" t="e">
        <f>VLOOKUP(EJ201,definitions_list_mag!$AT$3:$AU$5,2,FALSE)</f>
        <v>#N/A</v>
      </c>
      <c r="EM201" s="109"/>
      <c r="EN201" s="109"/>
      <c r="EZ201" s="192" t="e">
        <f t="shared" si="60"/>
        <v>#DIV/0!</v>
      </c>
      <c r="FA201" s="192" t="e">
        <f t="shared" si="61"/>
        <v>#DIV/0!</v>
      </c>
      <c r="FB201" s="192" t="e">
        <f t="shared" si="62"/>
        <v>#DIV/0!</v>
      </c>
      <c r="FC201" s="192" t="e">
        <f t="shared" si="63"/>
        <v>#DIV/0!</v>
      </c>
      <c r="FD201" s="192" t="e">
        <f t="shared" si="64"/>
        <v>#DIV/0!</v>
      </c>
      <c r="FE201" s="193" t="e">
        <f t="shared" si="65"/>
        <v>#DIV/0!</v>
      </c>
      <c r="FF201" s="194" t="e">
        <f t="shared" si="66"/>
        <v>#DIV/0!</v>
      </c>
      <c r="FG201" s="143" t="s">
        <v>1641</v>
      </c>
      <c r="FI201" s="778">
        <f t="shared" si="67"/>
        <v>0</v>
      </c>
      <c r="FJ201" s="779" t="e">
        <f t="shared" si="68"/>
        <v>#DIV/0!</v>
      </c>
      <c r="FK201" s="779" t="e">
        <f t="shared" si="69"/>
        <v>#DIV/0!</v>
      </c>
      <c r="FL201" s="780" t="e">
        <f t="shared" si="70"/>
        <v>#DIV/0!</v>
      </c>
      <c r="FM201" s="169" t="e">
        <f t="shared" si="71"/>
        <v>#DIV/0!</v>
      </c>
      <c r="FN201" s="783" t="e">
        <f t="shared" si="72"/>
        <v>#DIV/0!</v>
      </c>
    </row>
    <row r="202" spans="1:1038" s="288" customFormat="1" ht="18" customHeight="1">
      <c r="A202" s="352" t="s">
        <v>1452</v>
      </c>
      <c r="B202" s="227" t="s">
        <v>1294</v>
      </c>
      <c r="C202" s="227"/>
      <c r="D202" s="227" t="s">
        <v>1279</v>
      </c>
      <c r="E202" s="227">
        <v>34</v>
      </c>
      <c r="F202" s="227">
        <v>1</v>
      </c>
      <c r="G202" s="285" t="str">
        <f t="shared" si="59"/>
        <v>34-1</v>
      </c>
      <c r="H202" s="278">
        <v>44</v>
      </c>
      <c r="I202" s="227">
        <v>93.5</v>
      </c>
      <c r="J202" s="226"/>
      <c r="K202" s="545" t="b">
        <f>IF(I203=1,IF(((VLOOKUP($G202,[1]Depth_Lookup!#REF!,9,FALSE))-(H202/100))=0,"Good",IF(((VLOOKUP($G202,[1]Depth_Lookup!$A$3:$J$550,9,FALSE))-(H202/100))&gt;0,"Too Short","Too Long")))</f>
        <v>0</v>
      </c>
      <c r="L202" s="171">
        <f>(VLOOKUP($G202,Depth_Lookup!$A$3:$J$410,10,FALSE))+(H202/100)</f>
        <v>78.14</v>
      </c>
      <c r="M202" s="171">
        <f>(VLOOKUP($G202,Depth_Lookup!$A$3:$J$410,10,FALSE))+(I202/100)</f>
        <v>78.635000000000005</v>
      </c>
      <c r="N202" s="230" t="s">
        <v>1580</v>
      </c>
      <c r="O202" s="227" t="s">
        <v>1303</v>
      </c>
      <c r="P202" s="227" t="s">
        <v>853</v>
      </c>
      <c r="Q202" s="227" t="s">
        <v>125</v>
      </c>
      <c r="R202" s="286" t="s">
        <v>1633</v>
      </c>
      <c r="S202" s="227" t="s">
        <v>115</v>
      </c>
      <c r="T202" s="227" t="s">
        <v>94</v>
      </c>
      <c r="U202" s="227" t="s">
        <v>108</v>
      </c>
      <c r="V202" s="227" t="s">
        <v>509</v>
      </c>
      <c r="W202" s="227" t="s">
        <v>102</v>
      </c>
      <c r="X202" s="287">
        <v>5</v>
      </c>
      <c r="Y202" s="227" t="s">
        <v>90</v>
      </c>
      <c r="Z202" s="227" t="s">
        <v>91</v>
      </c>
      <c r="AA202" s="227"/>
      <c r="AB202" s="227"/>
      <c r="AC202" s="227"/>
      <c r="AD202" s="227"/>
      <c r="AE202" s="233"/>
      <c r="AF202" s="286" t="e">
        <v>#N/A</v>
      </c>
      <c r="AG202" s="237"/>
      <c r="AH202" s="227"/>
      <c r="AI202" s="355">
        <v>74</v>
      </c>
      <c r="AJ202" s="227"/>
      <c r="AK202" s="227"/>
      <c r="AL202" s="227"/>
      <c r="AM202" s="227"/>
      <c r="AN202" s="227"/>
      <c r="AO202" s="355"/>
      <c r="AP202" s="227"/>
      <c r="AQ202" s="227"/>
      <c r="AR202" s="227"/>
      <c r="AS202" s="227"/>
      <c r="AT202" s="227"/>
      <c r="AU202" s="240"/>
      <c r="AV202" s="227"/>
      <c r="AW202" s="227"/>
      <c r="AX202" s="227"/>
      <c r="AY202" s="227"/>
      <c r="AZ202" s="227"/>
      <c r="BA202" s="355">
        <v>25</v>
      </c>
      <c r="BB202" s="227">
        <v>4</v>
      </c>
      <c r="BC202" s="227">
        <v>2</v>
      </c>
      <c r="BD202" s="227" t="s">
        <v>110</v>
      </c>
      <c r="BE202" s="227" t="s">
        <v>103</v>
      </c>
      <c r="BF202" s="227"/>
      <c r="BG202" s="240"/>
      <c r="BH202" s="227"/>
      <c r="BI202" s="227"/>
      <c r="BJ202" s="227"/>
      <c r="BK202" s="227"/>
      <c r="BL202" s="227"/>
      <c r="BM202" s="355">
        <v>1</v>
      </c>
      <c r="BN202" s="227">
        <v>0.5</v>
      </c>
      <c r="BO202" s="227">
        <v>0.5</v>
      </c>
      <c r="BP202" s="227" t="s">
        <v>110</v>
      </c>
      <c r="BQ202" s="227" t="s">
        <v>103</v>
      </c>
      <c r="BR202" s="227"/>
      <c r="BS202" s="227"/>
      <c r="BT202" s="227"/>
      <c r="BU202" s="227"/>
      <c r="BV202" s="227"/>
      <c r="BW202" s="227"/>
      <c r="BX202" s="227"/>
      <c r="BY202" s="240"/>
      <c r="BZ202" s="227"/>
      <c r="CA202" s="227"/>
      <c r="CB202" s="227"/>
      <c r="CC202" s="227"/>
      <c r="CD202" s="227"/>
      <c r="CE202" s="227"/>
      <c r="CF202" s="227"/>
      <c r="CG202" s="148"/>
      <c r="CH202" s="149" t="s">
        <v>1581</v>
      </c>
      <c r="CI202" s="149">
        <v>100</v>
      </c>
      <c r="CJ202" s="149" t="s">
        <v>514</v>
      </c>
      <c r="CK202" s="151"/>
      <c r="CL202" s="152"/>
      <c r="CM202" s="152"/>
      <c r="CN202" s="152"/>
      <c r="CO202" s="152"/>
      <c r="CP202" s="152"/>
      <c r="CQ202" s="152"/>
      <c r="CR202" s="152"/>
      <c r="CS202" s="152"/>
      <c r="CT202" s="152"/>
      <c r="CU202" s="152"/>
      <c r="CV202" s="152"/>
      <c r="CW202" s="152"/>
      <c r="CX202" s="152"/>
      <c r="CY202" s="152"/>
      <c r="CZ202" s="152"/>
      <c r="DA202" s="152"/>
      <c r="DB202" s="152">
        <v>50</v>
      </c>
      <c r="DC202" s="229" t="s">
        <v>1582</v>
      </c>
      <c r="DD202" s="152"/>
      <c r="DE202" s="152"/>
      <c r="DF202" s="152"/>
      <c r="DG202" s="152"/>
      <c r="DH202" s="152"/>
      <c r="DI202" s="152"/>
      <c r="DJ202" s="152">
        <v>50</v>
      </c>
      <c r="DK202" s="208">
        <v>100</v>
      </c>
      <c r="DL202" s="148"/>
      <c r="DM202" s="152"/>
      <c r="DN202" s="152"/>
      <c r="DO202" s="153"/>
      <c r="DQ202" s="148"/>
      <c r="DR202" s="153"/>
      <c r="DS202" s="148"/>
      <c r="DT202" s="261" t="s">
        <v>1583</v>
      </c>
      <c r="DU202" s="229"/>
      <c r="DV202" s="229"/>
      <c r="DW202" s="290">
        <v>100</v>
      </c>
      <c r="DX202" s="291" t="e">
        <v>#N/A</v>
      </c>
      <c r="DY202" s="154" t="s">
        <v>1405</v>
      </c>
      <c r="DZ202" s="154" t="s">
        <v>1584</v>
      </c>
      <c r="EA202" s="154"/>
      <c r="EB202" s="229"/>
      <c r="EC202" s="292"/>
      <c r="ED202" s="229" t="s">
        <v>2517</v>
      </c>
      <c r="EE202" s="293"/>
      <c r="EF202" s="294"/>
      <c r="EG202" s="293"/>
      <c r="EH202" s="295"/>
      <c r="EI202" s="296" t="e">
        <f>VLOOKUP(EH202,definitions_list_mag!$Y$12:$Z$15,2,FALSE)</f>
        <v>#N/A</v>
      </c>
      <c r="EJ202" s="297"/>
      <c r="EK202" s="298" t="e">
        <f>VLOOKUP(EJ202,definitions_list_mag!$AT$3:$AU$5,2,FALSE)</f>
        <v>#N/A</v>
      </c>
      <c r="EL202" s="293"/>
      <c r="EM202" s="295"/>
      <c r="EN202" s="295"/>
      <c r="EO202" s="321"/>
      <c r="EP202" s="321"/>
      <c r="EQ202" s="321"/>
      <c r="ER202" s="321"/>
      <c r="ES202" s="321"/>
      <c r="ET202" s="321"/>
      <c r="EU202" s="321"/>
      <c r="EV202" s="322"/>
      <c r="EW202" s="322"/>
      <c r="EX202" s="322"/>
      <c r="EY202" s="322"/>
      <c r="EZ202" s="192" t="e">
        <f t="shared" si="60"/>
        <v>#DIV/0!</v>
      </c>
      <c r="FA202" s="192" t="e">
        <f t="shared" si="61"/>
        <v>#DIV/0!</v>
      </c>
      <c r="FB202" s="192" t="e">
        <f t="shared" si="62"/>
        <v>#DIV/0!</v>
      </c>
      <c r="FC202" s="192" t="e">
        <f t="shared" si="63"/>
        <v>#DIV/0!</v>
      </c>
      <c r="FD202" s="192" t="e">
        <f t="shared" si="64"/>
        <v>#DIV/0!</v>
      </c>
      <c r="FE202" s="193" t="e">
        <f t="shared" si="65"/>
        <v>#DIV/0!</v>
      </c>
      <c r="FF202" s="194" t="e">
        <f t="shared" si="66"/>
        <v>#DIV/0!</v>
      </c>
      <c r="FG202" s="143" t="s">
        <v>1641</v>
      </c>
      <c r="FH202" s="295"/>
      <c r="FI202" s="778">
        <f t="shared" si="67"/>
        <v>0</v>
      </c>
      <c r="FJ202" s="779" t="e">
        <f t="shared" si="68"/>
        <v>#DIV/0!</v>
      </c>
      <c r="FK202" s="779" t="e">
        <f t="shared" si="69"/>
        <v>#DIV/0!</v>
      </c>
      <c r="FL202" s="780" t="e">
        <f t="shared" si="70"/>
        <v>#DIV/0!</v>
      </c>
      <c r="FM202" s="169" t="e">
        <f t="shared" si="71"/>
        <v>#DIV/0!</v>
      </c>
      <c r="FN202" s="783" t="e">
        <f t="shared" si="72"/>
        <v>#DIV/0!</v>
      </c>
      <c r="FO202" s="227"/>
      <c r="FP202" s="227"/>
      <c r="FQ202" s="227"/>
      <c r="FR202" s="227"/>
      <c r="FS202" s="227"/>
      <c r="FT202" s="227"/>
      <c r="FU202" s="227"/>
      <c r="FV202" s="227"/>
      <c r="FW202" s="227"/>
      <c r="FX202" s="227"/>
      <c r="FY202" s="227"/>
      <c r="FZ202" s="227"/>
      <c r="GA202" s="227"/>
      <c r="GB202" s="227"/>
      <c r="GC202" s="227"/>
      <c r="GD202" s="227"/>
      <c r="GE202" s="227"/>
      <c r="GF202" s="227"/>
      <c r="GG202" s="227"/>
      <c r="GH202" s="227"/>
      <c r="GI202" s="227"/>
      <c r="GJ202" s="227"/>
      <c r="GK202" s="227"/>
      <c r="GL202" s="227"/>
      <c r="GM202" s="227"/>
      <c r="GN202" s="227"/>
      <c r="GO202" s="227"/>
      <c r="GP202" s="227"/>
      <c r="GQ202" s="227"/>
      <c r="GR202" s="227"/>
      <c r="GS202" s="227"/>
      <c r="GT202" s="227"/>
      <c r="GU202" s="227"/>
      <c r="GV202" s="227"/>
      <c r="GW202" s="227"/>
      <c r="GX202" s="227"/>
      <c r="GY202" s="227"/>
      <c r="GZ202" s="227"/>
      <c r="HA202" s="227"/>
      <c r="HB202" s="227"/>
      <c r="HC202" s="227"/>
      <c r="HD202" s="227"/>
      <c r="HE202" s="227"/>
      <c r="HF202" s="227"/>
      <c r="HG202" s="227"/>
      <c r="HH202" s="227"/>
      <c r="HI202" s="227"/>
      <c r="HJ202" s="227"/>
      <c r="HK202" s="227"/>
      <c r="HL202" s="227"/>
      <c r="HM202" s="227"/>
      <c r="HN202" s="227"/>
      <c r="HO202" s="227"/>
      <c r="HP202" s="227"/>
      <c r="HQ202" s="227"/>
      <c r="HR202" s="227"/>
      <c r="HS202" s="227"/>
      <c r="HT202" s="227"/>
      <c r="HU202" s="227"/>
      <c r="HV202" s="227"/>
      <c r="HW202" s="227"/>
      <c r="HX202" s="227"/>
      <c r="HY202" s="227"/>
      <c r="HZ202" s="227"/>
      <c r="IA202" s="227"/>
      <c r="IB202" s="227"/>
      <c r="IC202" s="227"/>
      <c r="ID202" s="227"/>
      <c r="IE202" s="227"/>
      <c r="IF202" s="227"/>
      <c r="IG202" s="227"/>
      <c r="IH202" s="227"/>
      <c r="II202" s="227"/>
      <c r="IJ202" s="227"/>
      <c r="IK202" s="227"/>
      <c r="IL202" s="227"/>
      <c r="IM202" s="227"/>
      <c r="IN202" s="227"/>
      <c r="IO202" s="227"/>
      <c r="IP202" s="227"/>
      <c r="IQ202" s="227"/>
      <c r="IR202" s="227"/>
      <c r="IS202" s="227"/>
      <c r="IT202" s="227"/>
      <c r="IU202" s="227"/>
      <c r="IV202" s="227"/>
      <c r="IW202" s="227"/>
      <c r="IX202" s="227"/>
      <c r="IY202" s="227"/>
      <c r="IZ202" s="227"/>
      <c r="JA202" s="227"/>
      <c r="JB202" s="227"/>
      <c r="JC202" s="227"/>
      <c r="JD202" s="227"/>
      <c r="JE202" s="227"/>
      <c r="JF202" s="227"/>
      <c r="JG202" s="227"/>
      <c r="JH202" s="227"/>
      <c r="JI202" s="227"/>
      <c r="JJ202" s="227"/>
      <c r="JK202" s="227"/>
      <c r="JL202" s="227"/>
      <c r="JM202" s="227"/>
      <c r="JN202" s="227"/>
      <c r="JO202" s="227"/>
      <c r="JP202" s="227"/>
      <c r="JQ202" s="227"/>
      <c r="JR202" s="227"/>
      <c r="JS202" s="227"/>
      <c r="JT202" s="227"/>
      <c r="JU202" s="227"/>
      <c r="JV202" s="227"/>
      <c r="JW202" s="227"/>
      <c r="JX202" s="227"/>
      <c r="JY202" s="227"/>
      <c r="JZ202" s="227"/>
      <c r="KA202" s="227"/>
      <c r="KB202" s="227"/>
      <c r="KC202" s="227"/>
      <c r="KD202" s="227"/>
      <c r="KE202" s="227"/>
      <c r="KF202" s="227"/>
      <c r="KG202" s="227"/>
      <c r="KH202" s="227"/>
      <c r="KI202" s="227"/>
      <c r="KJ202" s="227"/>
      <c r="KK202" s="227"/>
      <c r="KL202" s="227"/>
      <c r="KM202" s="227"/>
      <c r="KN202" s="227"/>
      <c r="KO202" s="227"/>
      <c r="KP202" s="227"/>
      <c r="KQ202" s="227"/>
      <c r="KR202" s="227"/>
      <c r="KS202" s="227"/>
      <c r="KT202" s="227"/>
      <c r="KU202" s="227"/>
      <c r="KV202" s="227"/>
      <c r="KW202" s="227"/>
      <c r="KX202" s="227"/>
      <c r="KY202" s="227"/>
      <c r="KZ202" s="227"/>
      <c r="LA202" s="227"/>
      <c r="LB202" s="227"/>
      <c r="LC202" s="227"/>
      <c r="LD202" s="227"/>
      <c r="LE202" s="227"/>
      <c r="LF202" s="227"/>
      <c r="LG202" s="227"/>
      <c r="LH202" s="227"/>
      <c r="LI202" s="227"/>
      <c r="LJ202" s="227"/>
      <c r="LK202" s="227"/>
      <c r="LL202" s="227"/>
      <c r="LM202" s="227"/>
      <c r="LN202" s="227"/>
      <c r="LO202" s="227"/>
      <c r="LP202" s="227"/>
      <c r="LQ202" s="227"/>
      <c r="LR202" s="227"/>
      <c r="LS202" s="227"/>
      <c r="LT202" s="227"/>
      <c r="LU202" s="227"/>
      <c r="LV202" s="227"/>
      <c r="LW202" s="227"/>
      <c r="LX202" s="227"/>
      <c r="LY202" s="227"/>
      <c r="LZ202" s="227"/>
      <c r="MA202" s="227"/>
      <c r="MB202" s="227"/>
      <c r="MC202" s="227"/>
      <c r="MD202" s="227"/>
      <c r="ME202" s="227"/>
      <c r="MF202" s="227"/>
      <c r="MG202" s="227"/>
      <c r="MH202" s="227"/>
      <c r="MI202" s="227"/>
      <c r="MJ202" s="227"/>
      <c r="MK202" s="227"/>
      <c r="ML202" s="227"/>
      <c r="MM202" s="227"/>
      <c r="MN202" s="227"/>
      <c r="MO202" s="227"/>
      <c r="MP202" s="227"/>
      <c r="MQ202" s="227"/>
      <c r="MR202" s="227"/>
      <c r="MS202" s="227"/>
      <c r="MT202" s="227"/>
      <c r="MU202" s="227"/>
      <c r="MV202" s="227"/>
      <c r="MW202" s="227"/>
      <c r="MX202" s="227"/>
      <c r="MY202" s="227"/>
      <c r="MZ202" s="227"/>
      <c r="NA202" s="227"/>
      <c r="NB202" s="227"/>
      <c r="NC202" s="227"/>
      <c r="ND202" s="227"/>
      <c r="NE202" s="227"/>
      <c r="NF202" s="227"/>
      <c r="NG202" s="227"/>
      <c r="NH202" s="227"/>
      <c r="NI202" s="227"/>
      <c r="NJ202" s="227"/>
      <c r="NK202" s="227"/>
      <c r="NL202" s="227"/>
      <c r="NM202" s="227"/>
      <c r="NN202" s="227"/>
      <c r="NO202" s="227"/>
      <c r="NP202" s="227"/>
      <c r="NQ202" s="227"/>
      <c r="NR202" s="227"/>
      <c r="NS202" s="227"/>
      <c r="NT202" s="227"/>
      <c r="NU202" s="227"/>
      <c r="NV202" s="227"/>
      <c r="NW202" s="227"/>
      <c r="NX202" s="227"/>
      <c r="NY202" s="227"/>
      <c r="NZ202" s="227"/>
      <c r="OA202" s="227"/>
      <c r="OB202" s="227"/>
      <c r="OC202" s="227"/>
      <c r="OD202" s="227"/>
      <c r="OE202" s="227"/>
      <c r="OF202" s="227"/>
      <c r="OG202" s="227"/>
      <c r="OH202" s="227"/>
      <c r="OI202" s="227"/>
      <c r="OJ202" s="227"/>
      <c r="OK202" s="227"/>
      <c r="OL202" s="227"/>
      <c r="OM202" s="227"/>
      <c r="ON202" s="227"/>
      <c r="OO202" s="227"/>
      <c r="OP202" s="227"/>
      <c r="OQ202" s="227"/>
      <c r="OR202" s="227"/>
      <c r="OS202" s="227"/>
      <c r="OT202" s="227"/>
      <c r="OU202" s="227"/>
      <c r="OV202" s="227"/>
      <c r="OW202" s="227"/>
      <c r="OX202" s="227"/>
      <c r="OY202" s="227"/>
      <c r="OZ202" s="227"/>
      <c r="PA202" s="227"/>
      <c r="PB202" s="227"/>
      <c r="PC202" s="227"/>
      <c r="PD202" s="227"/>
      <c r="PE202" s="227"/>
      <c r="PF202" s="227"/>
      <c r="PG202" s="227"/>
      <c r="PH202" s="227"/>
      <c r="PI202" s="227"/>
      <c r="PJ202" s="227"/>
      <c r="PK202" s="227"/>
      <c r="PL202" s="227"/>
      <c r="PM202" s="227"/>
      <c r="PN202" s="227"/>
      <c r="PO202" s="227"/>
      <c r="PP202" s="227"/>
      <c r="PQ202" s="227"/>
      <c r="PR202" s="227"/>
      <c r="PS202" s="227"/>
      <c r="PT202" s="227"/>
      <c r="PU202" s="227"/>
      <c r="PV202" s="227"/>
      <c r="PW202" s="227"/>
      <c r="PX202" s="227"/>
      <c r="PY202" s="227"/>
      <c r="PZ202" s="227"/>
      <c r="QA202" s="227"/>
      <c r="QB202" s="227"/>
      <c r="QC202" s="227"/>
      <c r="QD202" s="227"/>
      <c r="QE202" s="227"/>
      <c r="QF202" s="227"/>
      <c r="QG202" s="227"/>
      <c r="QH202" s="227"/>
      <c r="QI202" s="227"/>
      <c r="QJ202" s="227"/>
      <c r="QK202" s="227"/>
      <c r="QL202" s="227"/>
      <c r="QM202" s="227"/>
      <c r="QN202" s="227"/>
      <c r="QO202" s="227"/>
      <c r="QP202" s="227"/>
      <c r="QQ202" s="227"/>
      <c r="QR202" s="227"/>
      <c r="QS202" s="227"/>
      <c r="QT202" s="227"/>
      <c r="QU202" s="227"/>
      <c r="QV202" s="227"/>
      <c r="QW202" s="227"/>
      <c r="QX202" s="227"/>
      <c r="QY202" s="227"/>
      <c r="QZ202" s="227"/>
      <c r="RA202" s="227"/>
      <c r="RB202" s="227"/>
      <c r="RC202" s="227"/>
      <c r="RD202" s="227"/>
      <c r="RE202" s="227"/>
      <c r="RF202" s="227"/>
      <c r="RG202" s="227"/>
      <c r="RH202" s="227"/>
      <c r="RI202" s="227"/>
      <c r="RJ202" s="227"/>
      <c r="RK202" s="227"/>
      <c r="RL202" s="227"/>
      <c r="RM202" s="227"/>
      <c r="RN202" s="227"/>
      <c r="RO202" s="227"/>
      <c r="RP202" s="227"/>
      <c r="RQ202" s="227"/>
      <c r="RR202" s="227"/>
      <c r="RS202" s="227"/>
      <c r="RT202" s="227"/>
      <c r="RU202" s="227"/>
      <c r="RV202" s="227"/>
      <c r="RW202" s="227"/>
      <c r="RX202" s="227"/>
      <c r="RY202" s="227"/>
      <c r="RZ202" s="227"/>
      <c r="SA202" s="227"/>
      <c r="SB202" s="227"/>
      <c r="SC202" s="227"/>
      <c r="SD202" s="227"/>
      <c r="SE202" s="227"/>
      <c r="SF202" s="227"/>
      <c r="SG202" s="227"/>
      <c r="SH202" s="227"/>
      <c r="SI202" s="227"/>
      <c r="SJ202" s="227"/>
      <c r="SK202" s="227"/>
      <c r="SL202" s="227"/>
      <c r="SM202" s="227"/>
      <c r="SN202" s="227"/>
      <c r="SO202" s="227"/>
      <c r="SP202" s="227"/>
      <c r="SQ202" s="227"/>
      <c r="SR202" s="227"/>
      <c r="SS202" s="227"/>
      <c r="ST202" s="227"/>
      <c r="SU202" s="227"/>
      <c r="SV202" s="227"/>
      <c r="SW202" s="227"/>
      <c r="SX202" s="227"/>
      <c r="SY202" s="227"/>
      <c r="SZ202" s="227"/>
      <c r="TA202" s="227"/>
      <c r="TB202" s="227"/>
      <c r="TC202" s="227"/>
      <c r="TD202" s="227"/>
      <c r="TE202" s="227"/>
      <c r="TF202" s="227"/>
      <c r="TG202" s="227"/>
      <c r="TH202" s="227"/>
      <c r="TI202" s="227"/>
      <c r="TJ202" s="227"/>
      <c r="TK202" s="227"/>
      <c r="TL202" s="227"/>
      <c r="TM202" s="227"/>
      <c r="TN202" s="227"/>
      <c r="TO202" s="227"/>
      <c r="TP202" s="227"/>
      <c r="TQ202" s="227"/>
      <c r="TR202" s="227"/>
      <c r="TS202" s="227"/>
      <c r="TT202" s="227"/>
      <c r="TU202" s="227"/>
      <c r="TV202" s="227"/>
      <c r="TW202" s="227"/>
      <c r="TX202" s="227"/>
      <c r="TY202" s="227"/>
      <c r="TZ202" s="227"/>
      <c r="UA202" s="227"/>
      <c r="UB202" s="227"/>
      <c r="UC202" s="227"/>
      <c r="UD202" s="227"/>
      <c r="UE202" s="227"/>
      <c r="UF202" s="227"/>
      <c r="UG202" s="227"/>
      <c r="UH202" s="227"/>
      <c r="UI202" s="227"/>
      <c r="UJ202" s="227"/>
      <c r="UK202" s="227"/>
      <c r="UL202" s="227"/>
      <c r="UM202" s="227"/>
      <c r="UN202" s="227"/>
      <c r="UO202" s="227"/>
      <c r="UP202" s="227"/>
      <c r="UQ202" s="227"/>
      <c r="UR202" s="227"/>
      <c r="US202" s="227"/>
      <c r="UT202" s="227"/>
      <c r="UU202" s="227"/>
      <c r="UV202" s="227"/>
      <c r="UW202" s="227"/>
      <c r="UX202" s="227"/>
      <c r="UY202" s="227"/>
      <c r="UZ202" s="227"/>
      <c r="VA202" s="227"/>
      <c r="VB202" s="227"/>
      <c r="VC202" s="227"/>
      <c r="VD202" s="227"/>
      <c r="VE202" s="227"/>
      <c r="VF202" s="227"/>
      <c r="VG202" s="227"/>
      <c r="VH202" s="227"/>
      <c r="VI202" s="227"/>
      <c r="VJ202" s="227"/>
      <c r="VK202" s="227"/>
      <c r="VL202" s="227"/>
      <c r="VM202" s="227"/>
      <c r="VN202" s="227"/>
      <c r="VO202" s="227"/>
      <c r="VP202" s="227"/>
      <c r="VQ202" s="227"/>
      <c r="VR202" s="227"/>
      <c r="VS202" s="227"/>
      <c r="VT202" s="227"/>
      <c r="VU202" s="227"/>
      <c r="VV202" s="227"/>
      <c r="VW202" s="227"/>
      <c r="VX202" s="227"/>
      <c r="VY202" s="227"/>
      <c r="VZ202" s="227"/>
      <c r="WA202" s="227"/>
      <c r="WB202" s="227"/>
      <c r="WC202" s="227"/>
      <c r="WD202" s="227"/>
      <c r="WE202" s="227"/>
      <c r="WF202" s="227"/>
      <c r="WG202" s="227"/>
      <c r="WH202" s="227"/>
      <c r="WI202" s="227"/>
      <c r="WJ202" s="227"/>
      <c r="WK202" s="227"/>
      <c r="WL202" s="227"/>
      <c r="WM202" s="227"/>
      <c r="WN202" s="227"/>
      <c r="WO202" s="227"/>
      <c r="WP202" s="227"/>
      <c r="WQ202" s="227"/>
      <c r="WR202" s="227"/>
      <c r="WS202" s="227"/>
      <c r="WT202" s="227"/>
      <c r="WU202" s="227"/>
      <c r="WV202" s="227"/>
      <c r="WW202" s="227"/>
      <c r="WX202" s="227"/>
      <c r="WY202" s="227"/>
      <c r="WZ202" s="227"/>
      <c r="XA202" s="227"/>
      <c r="XB202" s="227"/>
      <c r="XC202" s="227"/>
      <c r="XD202" s="227"/>
      <c r="XE202" s="227"/>
      <c r="XF202" s="227"/>
      <c r="XG202" s="227"/>
      <c r="XH202" s="227"/>
      <c r="XI202" s="227"/>
      <c r="XJ202" s="227"/>
      <c r="XK202" s="227"/>
      <c r="XL202" s="227"/>
      <c r="XM202" s="227"/>
      <c r="XN202" s="227"/>
      <c r="XO202" s="227"/>
      <c r="XP202" s="227"/>
      <c r="XQ202" s="227"/>
      <c r="XR202" s="227"/>
      <c r="XS202" s="227"/>
      <c r="XT202" s="227"/>
      <c r="XU202" s="227"/>
      <c r="XV202" s="227"/>
      <c r="XW202" s="227"/>
      <c r="XX202" s="227"/>
      <c r="XY202" s="227"/>
      <c r="XZ202" s="227"/>
      <c r="YA202" s="227"/>
      <c r="YB202" s="227"/>
      <c r="YC202" s="227"/>
      <c r="YD202" s="227"/>
      <c r="YE202" s="227"/>
      <c r="YF202" s="227"/>
      <c r="YG202" s="227"/>
      <c r="YH202" s="227"/>
      <c r="YI202" s="227"/>
      <c r="YJ202" s="227"/>
      <c r="YK202" s="227"/>
      <c r="YL202" s="227"/>
      <c r="YM202" s="227"/>
      <c r="YN202" s="227"/>
      <c r="YO202" s="227"/>
      <c r="YP202" s="227"/>
      <c r="YQ202" s="227"/>
      <c r="YR202" s="227"/>
      <c r="YS202" s="227"/>
      <c r="YT202" s="227"/>
      <c r="YU202" s="227"/>
      <c r="YV202" s="227"/>
      <c r="YW202" s="227"/>
      <c r="YX202" s="227"/>
      <c r="YY202" s="227"/>
      <c r="YZ202" s="227"/>
      <c r="ZA202" s="227"/>
      <c r="ZB202" s="227"/>
      <c r="ZC202" s="227"/>
      <c r="ZD202" s="227"/>
      <c r="ZE202" s="227"/>
      <c r="ZF202" s="227"/>
      <c r="ZG202" s="227"/>
      <c r="ZH202" s="227"/>
      <c r="ZI202" s="227"/>
      <c r="ZJ202" s="227"/>
      <c r="ZK202" s="227"/>
      <c r="ZL202" s="227"/>
      <c r="ZM202" s="227"/>
      <c r="ZN202" s="227"/>
      <c r="ZO202" s="227"/>
      <c r="ZP202" s="227"/>
      <c r="ZQ202" s="227"/>
      <c r="ZR202" s="227"/>
      <c r="ZS202" s="227"/>
      <c r="ZT202" s="227"/>
      <c r="ZU202" s="227"/>
      <c r="ZV202" s="227"/>
      <c r="ZW202" s="227"/>
      <c r="ZX202" s="227"/>
      <c r="ZY202" s="227"/>
      <c r="ZZ202" s="227"/>
      <c r="AAA202" s="227"/>
      <c r="AAB202" s="227"/>
      <c r="AAC202" s="227"/>
      <c r="AAD202" s="227"/>
      <c r="AAE202" s="227"/>
      <c r="AAF202" s="227"/>
      <c r="AAG202" s="227"/>
      <c r="AAH202" s="227"/>
      <c r="AAI202" s="227"/>
      <c r="AAJ202" s="227"/>
      <c r="AAK202" s="227"/>
      <c r="AAL202" s="227"/>
      <c r="AAM202" s="227"/>
      <c r="AAN202" s="227"/>
      <c r="AAO202" s="227"/>
      <c r="AAP202" s="227"/>
      <c r="AAQ202" s="227"/>
      <c r="AAR202" s="227"/>
      <c r="AAS202" s="227"/>
      <c r="AAT202" s="227"/>
      <c r="AAU202" s="227"/>
      <c r="AAV202" s="227"/>
      <c r="AAW202" s="227"/>
      <c r="AAX202" s="227"/>
      <c r="AAY202" s="227"/>
      <c r="AAZ202" s="227"/>
      <c r="ABA202" s="227"/>
      <c r="ABB202" s="227"/>
      <c r="ABC202" s="227"/>
      <c r="ABD202" s="227"/>
      <c r="ABE202" s="227"/>
      <c r="ABF202" s="227"/>
      <c r="ABG202" s="227"/>
      <c r="ABH202" s="227"/>
      <c r="ABI202" s="227"/>
      <c r="ABJ202" s="227"/>
      <c r="ABK202" s="227"/>
      <c r="ABL202" s="227"/>
      <c r="ABM202" s="227"/>
      <c r="ABN202" s="227"/>
      <c r="ABO202" s="227"/>
      <c r="ABP202" s="227"/>
      <c r="ABQ202" s="227"/>
      <c r="ABR202" s="227"/>
      <c r="ABS202" s="227"/>
      <c r="ABT202" s="227"/>
      <c r="ABU202" s="227"/>
      <c r="ABV202" s="227"/>
      <c r="ABW202" s="227"/>
      <c r="ABX202" s="227"/>
      <c r="ABY202" s="227"/>
      <c r="ABZ202" s="227"/>
      <c r="ACA202" s="227"/>
      <c r="ACB202" s="227"/>
      <c r="ACC202" s="227"/>
      <c r="ACD202" s="227"/>
      <c r="ACE202" s="227"/>
      <c r="ACF202" s="227"/>
      <c r="ACG202" s="227"/>
      <c r="ACH202" s="227"/>
      <c r="ACI202" s="227"/>
      <c r="ACJ202" s="227"/>
      <c r="ACK202" s="227"/>
      <c r="ACL202" s="227"/>
      <c r="ACM202" s="227"/>
      <c r="ACN202" s="227"/>
      <c r="ACO202" s="227"/>
      <c r="ACP202" s="227"/>
      <c r="ACQ202" s="227"/>
      <c r="ACR202" s="227"/>
      <c r="ACS202" s="227"/>
      <c r="ACT202" s="227"/>
      <c r="ACU202" s="227"/>
      <c r="ACV202" s="227"/>
      <c r="ACW202" s="227"/>
      <c r="ACX202" s="227"/>
      <c r="ACY202" s="227"/>
      <c r="ACZ202" s="227"/>
      <c r="ADA202" s="227"/>
      <c r="ADB202" s="227"/>
      <c r="ADC202" s="227"/>
      <c r="ADD202" s="227"/>
      <c r="ADE202" s="227"/>
      <c r="ADF202" s="227"/>
      <c r="ADG202" s="227"/>
      <c r="ADH202" s="227"/>
      <c r="ADI202" s="227"/>
      <c r="ADJ202" s="227"/>
      <c r="ADK202" s="227"/>
      <c r="ADL202" s="227"/>
      <c r="ADM202" s="227"/>
      <c r="ADN202" s="227"/>
      <c r="ADO202" s="227"/>
      <c r="ADP202" s="227"/>
      <c r="ADQ202" s="227"/>
      <c r="ADR202" s="227"/>
      <c r="ADS202" s="227"/>
      <c r="ADT202" s="227"/>
      <c r="ADU202" s="227"/>
      <c r="ADV202" s="227"/>
      <c r="ADW202" s="227"/>
      <c r="ADX202" s="227"/>
      <c r="ADY202" s="227"/>
      <c r="ADZ202" s="227"/>
      <c r="AEA202" s="227"/>
      <c r="AEB202" s="227"/>
      <c r="AEC202" s="227"/>
      <c r="AED202" s="227"/>
      <c r="AEE202" s="227"/>
      <c r="AEF202" s="227"/>
      <c r="AEG202" s="227"/>
      <c r="AEH202" s="227"/>
      <c r="AEI202" s="227"/>
      <c r="AEJ202" s="227"/>
      <c r="AEK202" s="227"/>
      <c r="AEL202" s="227"/>
      <c r="AEM202" s="227"/>
      <c r="AEN202" s="227"/>
      <c r="AEO202" s="227"/>
      <c r="AEP202" s="227"/>
      <c r="AEQ202" s="227"/>
      <c r="AER202" s="227"/>
      <c r="AES202" s="227"/>
      <c r="AET202" s="227"/>
      <c r="AEU202" s="227"/>
      <c r="AEV202" s="227"/>
      <c r="AEW202" s="227"/>
      <c r="AEX202" s="227"/>
      <c r="AEY202" s="227"/>
      <c r="AEZ202" s="227"/>
      <c r="AFA202" s="227"/>
      <c r="AFB202" s="227"/>
      <c r="AFC202" s="227"/>
      <c r="AFD202" s="227"/>
      <c r="AFE202" s="227"/>
      <c r="AFF202" s="227"/>
      <c r="AFG202" s="227"/>
      <c r="AFH202" s="227"/>
      <c r="AFI202" s="227"/>
      <c r="AFJ202" s="227"/>
      <c r="AFK202" s="227"/>
      <c r="AFL202" s="227"/>
      <c r="AFM202" s="227"/>
      <c r="AFN202" s="227"/>
      <c r="AFO202" s="227"/>
      <c r="AFP202" s="227"/>
      <c r="AFQ202" s="227"/>
      <c r="AFR202" s="227"/>
      <c r="AFS202" s="227"/>
      <c r="AFT202" s="227"/>
      <c r="AFU202" s="227"/>
      <c r="AFV202" s="227"/>
      <c r="AFW202" s="227"/>
      <c r="AFX202" s="227"/>
      <c r="AFY202" s="227"/>
      <c r="AFZ202" s="227"/>
      <c r="AGA202" s="227"/>
      <c r="AGB202" s="227"/>
      <c r="AGC202" s="227"/>
      <c r="AGD202" s="227"/>
      <c r="AGE202" s="227"/>
      <c r="AGF202" s="227"/>
      <c r="AGG202" s="227"/>
      <c r="AGH202" s="227"/>
      <c r="AGI202" s="227"/>
      <c r="AGJ202" s="227"/>
      <c r="AGK202" s="227"/>
      <c r="AGL202" s="227"/>
      <c r="AGM202" s="227"/>
      <c r="AGN202" s="227"/>
      <c r="AGO202" s="227"/>
      <c r="AGP202" s="227"/>
      <c r="AGQ202" s="227"/>
      <c r="AGR202" s="227"/>
      <c r="AGS202" s="227"/>
      <c r="AGT202" s="227"/>
      <c r="AGU202" s="227"/>
      <c r="AGV202" s="227"/>
      <c r="AGW202" s="227"/>
      <c r="AGX202" s="227"/>
      <c r="AGY202" s="227"/>
      <c r="AGZ202" s="227"/>
      <c r="AHA202" s="227"/>
      <c r="AHB202" s="227"/>
      <c r="AHC202" s="227"/>
      <c r="AHD202" s="227"/>
      <c r="AHE202" s="227"/>
      <c r="AHF202" s="227"/>
      <c r="AHG202" s="227"/>
      <c r="AHH202" s="227"/>
      <c r="AHI202" s="227"/>
      <c r="AHJ202" s="227"/>
      <c r="AHK202" s="227"/>
      <c r="AHL202" s="227"/>
      <c r="AHM202" s="227"/>
      <c r="AHN202" s="227"/>
      <c r="AHO202" s="227"/>
      <c r="AHP202" s="227"/>
      <c r="AHQ202" s="227"/>
      <c r="AHR202" s="227"/>
      <c r="AHS202" s="227"/>
      <c r="AHT202" s="227"/>
      <c r="AHU202" s="227"/>
      <c r="AHV202" s="227"/>
      <c r="AHW202" s="227"/>
      <c r="AHX202" s="227"/>
      <c r="AHY202" s="227"/>
      <c r="AHZ202" s="227"/>
      <c r="AIA202" s="227"/>
      <c r="AIB202" s="227"/>
      <c r="AIC202" s="227"/>
      <c r="AID202" s="227"/>
      <c r="AIE202" s="227"/>
      <c r="AIF202" s="227"/>
      <c r="AIG202" s="227"/>
      <c r="AIH202" s="227"/>
      <c r="AII202" s="227"/>
      <c r="AIJ202" s="227"/>
      <c r="AIK202" s="227"/>
      <c r="AIL202" s="227"/>
      <c r="AIM202" s="227"/>
      <c r="AIN202" s="227"/>
      <c r="AIO202" s="227"/>
      <c r="AIP202" s="227"/>
      <c r="AIQ202" s="227"/>
      <c r="AIR202" s="227"/>
      <c r="AIS202" s="227"/>
      <c r="AIT202" s="227"/>
      <c r="AIU202" s="227"/>
      <c r="AIV202" s="227"/>
      <c r="AIW202" s="227"/>
      <c r="AIX202" s="227"/>
      <c r="AIY202" s="227"/>
      <c r="AIZ202" s="227"/>
      <c r="AJA202" s="227"/>
      <c r="AJB202" s="227"/>
      <c r="AJC202" s="227"/>
      <c r="AJD202" s="227"/>
      <c r="AJE202" s="227"/>
      <c r="AJF202" s="227"/>
      <c r="AJG202" s="227"/>
      <c r="AJH202" s="227"/>
      <c r="AJI202" s="227"/>
      <c r="AJJ202" s="227"/>
      <c r="AJK202" s="227"/>
      <c r="AJL202" s="227"/>
      <c r="AJM202" s="227"/>
      <c r="AJN202" s="227"/>
      <c r="AJO202" s="227"/>
      <c r="AJP202" s="227"/>
      <c r="AJQ202" s="227"/>
      <c r="AJR202" s="227"/>
      <c r="AJS202" s="227"/>
      <c r="AJT202" s="227"/>
      <c r="AJU202" s="227"/>
      <c r="AJV202" s="227"/>
      <c r="AJW202" s="227"/>
      <c r="AJX202" s="227"/>
      <c r="AJY202" s="227"/>
      <c r="AJZ202" s="227"/>
      <c r="AKA202" s="227"/>
      <c r="AKB202" s="227"/>
      <c r="AKC202" s="227"/>
      <c r="AKD202" s="227"/>
      <c r="AKE202" s="227"/>
      <c r="AKF202" s="227"/>
      <c r="AKG202" s="227"/>
      <c r="AKH202" s="227"/>
      <c r="AKI202" s="227"/>
      <c r="AKJ202" s="227"/>
      <c r="AKK202" s="227"/>
      <c r="AKL202" s="227"/>
      <c r="AKM202" s="227"/>
      <c r="AKN202" s="227"/>
      <c r="AKO202" s="227"/>
      <c r="AKP202" s="227"/>
      <c r="AKQ202" s="227"/>
      <c r="AKR202" s="227"/>
      <c r="AKS202" s="227"/>
      <c r="AKT202" s="227"/>
      <c r="AKU202" s="227"/>
      <c r="AKV202" s="227"/>
      <c r="AKW202" s="227"/>
      <c r="AKX202" s="227"/>
      <c r="AKY202" s="227"/>
      <c r="AKZ202" s="227"/>
      <c r="ALA202" s="227"/>
      <c r="ALB202" s="227"/>
      <c r="ALC202" s="227"/>
      <c r="ALD202" s="227"/>
      <c r="ALE202" s="227"/>
      <c r="ALF202" s="227"/>
      <c r="ALG202" s="227"/>
      <c r="ALH202" s="227"/>
      <c r="ALI202" s="227"/>
      <c r="ALJ202" s="227"/>
      <c r="ALK202" s="227"/>
      <c r="ALL202" s="227"/>
      <c r="ALM202" s="227"/>
      <c r="ALN202" s="227"/>
      <c r="ALO202" s="227"/>
      <c r="ALP202" s="227"/>
      <c r="ALQ202" s="227"/>
      <c r="ALR202" s="227"/>
      <c r="ALS202" s="227"/>
      <c r="ALT202" s="227"/>
      <c r="ALU202" s="227"/>
      <c r="ALV202" s="227"/>
      <c r="ALW202" s="227"/>
      <c r="ALX202" s="227"/>
      <c r="ALY202" s="227"/>
      <c r="ALZ202" s="227"/>
      <c r="AMA202" s="227"/>
      <c r="AMB202" s="227"/>
      <c r="AMC202" s="227"/>
      <c r="AMD202" s="227"/>
      <c r="AME202" s="227"/>
      <c r="AMF202" s="227"/>
      <c r="AMG202" s="227"/>
      <c r="AMH202" s="227"/>
      <c r="AMI202" s="227"/>
      <c r="AMJ202" s="227"/>
      <c r="AMK202" s="227"/>
      <c r="AML202" s="227"/>
      <c r="AMM202" s="227"/>
      <c r="AMN202" s="227"/>
      <c r="AMO202" s="227"/>
      <c r="AMP202" s="227"/>
      <c r="AMQ202" s="227"/>
      <c r="AMR202" s="227"/>
      <c r="AMS202" s="227"/>
      <c r="AMT202" s="227"/>
      <c r="AMU202" s="227"/>
      <c r="AMV202" s="227"/>
      <c r="AMW202" s="227"/>
      <c r="AMX202" s="227"/>
    </row>
    <row r="203" spans="1:1038" s="308" customFormat="1" ht="18" customHeight="1">
      <c r="A203" s="351" t="s">
        <v>1452</v>
      </c>
      <c r="B203" s="228" t="s">
        <v>1294</v>
      </c>
      <c r="C203" s="228"/>
      <c r="D203" s="228" t="s">
        <v>1279</v>
      </c>
      <c r="E203" s="228">
        <v>34</v>
      </c>
      <c r="F203" s="228">
        <v>2</v>
      </c>
      <c r="G203" s="285" t="str">
        <f t="shared" si="59"/>
        <v>34-2</v>
      </c>
      <c r="H203" s="279">
        <v>0</v>
      </c>
      <c r="I203" s="228">
        <v>77</v>
      </c>
      <c r="J203" s="226"/>
      <c r="K203" s="545" t="b">
        <f>IF(I204=1,IF(((VLOOKUP($G203,[1]Depth_Lookup!#REF!,9,FALSE))-(H203/100))=0,"Good",IF(((VLOOKUP($G203,[1]Depth_Lookup!$A$3:$J$550,9,FALSE))-(H203/100))&gt;0,"Too Short","Too Long")))</f>
        <v>0</v>
      </c>
      <c r="L203" s="171">
        <f>(VLOOKUP($G203,Depth_Lookup!$A$3:$J$410,10,FALSE))+(H203/100)</f>
        <v>78.650000000000006</v>
      </c>
      <c r="M203" s="171">
        <f>(VLOOKUP($G203,Depth_Lookup!$A$3:$J$410,10,FALSE))+(I203/100)</f>
        <v>79.42</v>
      </c>
      <c r="N203" s="231" t="s">
        <v>1585</v>
      </c>
      <c r="O203" s="228" t="s">
        <v>1280</v>
      </c>
      <c r="P203" s="228" t="s">
        <v>853</v>
      </c>
      <c r="Q203" s="228" t="s">
        <v>125</v>
      </c>
      <c r="R203" s="304" t="s">
        <v>1633</v>
      </c>
      <c r="S203" s="228" t="s">
        <v>88</v>
      </c>
      <c r="T203" s="228" t="s">
        <v>88</v>
      </c>
      <c r="U203" s="228"/>
      <c r="V203" s="228"/>
      <c r="W203" s="228"/>
      <c r="X203" s="305" t="e">
        <v>#N/A</v>
      </c>
      <c r="Y203" s="228"/>
      <c r="Z203" s="228"/>
      <c r="AA203" s="228"/>
      <c r="AB203" s="228"/>
      <c r="AC203" s="228"/>
      <c r="AD203" s="228"/>
      <c r="AE203" s="234"/>
      <c r="AF203" s="304" t="e">
        <v>#N/A</v>
      </c>
      <c r="AG203" s="241"/>
      <c r="AH203" s="228"/>
      <c r="AI203" s="244">
        <v>75</v>
      </c>
      <c r="AJ203" s="228"/>
      <c r="AK203" s="228"/>
      <c r="AL203" s="228"/>
      <c r="AM203" s="228"/>
      <c r="AN203" s="228" t="s">
        <v>1586</v>
      </c>
      <c r="AO203" s="244"/>
      <c r="AP203" s="228"/>
      <c r="AQ203" s="228"/>
      <c r="AR203" s="228"/>
      <c r="AS203" s="228"/>
      <c r="AT203" s="228"/>
      <c r="AU203" s="244"/>
      <c r="AV203" s="228"/>
      <c r="AW203" s="228"/>
      <c r="AX203" s="228"/>
      <c r="AY203" s="228"/>
      <c r="AZ203" s="228"/>
      <c r="BA203" s="244">
        <v>25</v>
      </c>
      <c r="BB203" s="228"/>
      <c r="BC203" s="228"/>
      <c r="BD203" s="228"/>
      <c r="BE203" s="228"/>
      <c r="BF203" s="228" t="s">
        <v>1586</v>
      </c>
      <c r="BG203" s="244"/>
      <c r="BH203" s="228"/>
      <c r="BI203" s="228"/>
      <c r="BJ203" s="228"/>
      <c r="BK203" s="228"/>
      <c r="BL203" s="228"/>
      <c r="BM203" s="244"/>
      <c r="BN203" s="228"/>
      <c r="BO203" s="228"/>
      <c r="BP203" s="228"/>
      <c r="BQ203" s="228"/>
      <c r="BR203" s="228"/>
      <c r="BS203" s="228"/>
      <c r="BT203" s="228"/>
      <c r="BU203" s="228"/>
      <c r="BV203" s="228"/>
      <c r="BW203" s="228"/>
      <c r="BX203" s="228"/>
      <c r="BY203" s="244"/>
      <c r="BZ203" s="228"/>
      <c r="CA203" s="228"/>
      <c r="CB203" s="228"/>
      <c r="CC203" s="228"/>
      <c r="CD203" s="228"/>
      <c r="CE203" s="228" t="s">
        <v>1587</v>
      </c>
      <c r="CF203" s="228"/>
      <c r="CG203" s="245"/>
      <c r="CH203" s="246" t="s">
        <v>1355</v>
      </c>
      <c r="CI203" s="246">
        <v>100</v>
      </c>
      <c r="CJ203" s="246" t="s">
        <v>514</v>
      </c>
      <c r="CK203" s="247"/>
      <c r="CL203" s="248"/>
      <c r="CM203" s="248"/>
      <c r="CN203" s="248"/>
      <c r="CO203" s="248"/>
      <c r="CP203" s="248"/>
      <c r="CQ203" s="248"/>
      <c r="CR203" s="248"/>
      <c r="CS203" s="248"/>
      <c r="CT203" s="248"/>
      <c r="CU203" s="248"/>
      <c r="CV203" s="248"/>
      <c r="CW203" s="248"/>
      <c r="CX203" s="248"/>
      <c r="CY203" s="248"/>
      <c r="CZ203" s="248"/>
      <c r="DA203" s="248"/>
      <c r="DB203" s="248"/>
      <c r="DC203" s="249"/>
      <c r="DD203" s="248"/>
      <c r="DE203" s="248"/>
      <c r="DF203" s="248"/>
      <c r="DG203" s="248"/>
      <c r="DH203" s="248"/>
      <c r="DI203" s="248"/>
      <c r="DJ203" s="248">
        <v>100</v>
      </c>
      <c r="DK203" s="306">
        <v>100</v>
      </c>
      <c r="DL203" s="245"/>
      <c r="DM203" s="248"/>
      <c r="DN203" s="248"/>
      <c r="DO203" s="307"/>
      <c r="DQ203" s="245"/>
      <c r="DR203" s="307"/>
      <c r="DS203" s="245"/>
      <c r="DT203" s="262" t="s">
        <v>1588</v>
      </c>
      <c r="DU203" s="249"/>
      <c r="DV203" s="249"/>
      <c r="DW203" s="310">
        <v>100</v>
      </c>
      <c r="DX203" s="311" t="e">
        <v>#N/A</v>
      </c>
      <c r="DY203" s="268" t="s">
        <v>1509</v>
      </c>
      <c r="DZ203" s="268" t="s">
        <v>1589</v>
      </c>
      <c r="EA203" s="268"/>
      <c r="EB203" s="249"/>
      <c r="EC203" s="312"/>
      <c r="ED203" s="229" t="s">
        <v>2517</v>
      </c>
      <c r="EE203" s="313"/>
      <c r="EF203" s="314"/>
      <c r="EG203" s="313"/>
      <c r="EH203" s="315"/>
      <c r="EI203" s="316" t="e">
        <f>VLOOKUP(EH203,definitions_list_mag!$Y$12:$Z$15,2,FALSE)</f>
        <v>#N/A</v>
      </c>
      <c r="EJ203" s="317"/>
      <c r="EK203" s="318" t="e">
        <f>VLOOKUP(EJ203,definitions_list_mag!$AT$3:$AU$5,2,FALSE)</f>
        <v>#N/A</v>
      </c>
      <c r="EL203" s="313"/>
      <c r="EM203" s="315"/>
      <c r="EN203" s="315"/>
      <c r="EO203" s="319"/>
      <c r="EP203" s="319"/>
      <c r="EQ203" s="319"/>
      <c r="ER203" s="319"/>
      <c r="ES203" s="319"/>
      <c r="ET203" s="319"/>
      <c r="EU203" s="319"/>
      <c r="EV203" s="320"/>
      <c r="EW203" s="320"/>
      <c r="EX203" s="320"/>
      <c r="EY203" s="320"/>
      <c r="EZ203" s="192" t="e">
        <f t="shared" si="60"/>
        <v>#DIV/0!</v>
      </c>
      <c r="FA203" s="192" t="e">
        <f t="shared" si="61"/>
        <v>#DIV/0!</v>
      </c>
      <c r="FB203" s="192" t="e">
        <f t="shared" si="62"/>
        <v>#DIV/0!</v>
      </c>
      <c r="FC203" s="192" t="e">
        <f t="shared" si="63"/>
        <v>#DIV/0!</v>
      </c>
      <c r="FD203" s="192" t="e">
        <f t="shared" si="64"/>
        <v>#DIV/0!</v>
      </c>
      <c r="FE203" s="193" t="e">
        <f t="shared" si="65"/>
        <v>#DIV/0!</v>
      </c>
      <c r="FF203" s="194" t="e">
        <f t="shared" si="66"/>
        <v>#DIV/0!</v>
      </c>
      <c r="FG203" s="143" t="s">
        <v>1641</v>
      </c>
      <c r="FH203" s="315"/>
      <c r="FI203" s="778">
        <f t="shared" si="67"/>
        <v>0</v>
      </c>
      <c r="FJ203" s="779" t="e">
        <f t="shared" si="68"/>
        <v>#DIV/0!</v>
      </c>
      <c r="FK203" s="779" t="e">
        <f t="shared" si="69"/>
        <v>#DIV/0!</v>
      </c>
      <c r="FL203" s="780" t="e">
        <f t="shared" si="70"/>
        <v>#DIV/0!</v>
      </c>
      <c r="FM203" s="169" t="e">
        <f t="shared" si="71"/>
        <v>#DIV/0!</v>
      </c>
      <c r="FN203" s="783" t="e">
        <f t="shared" si="72"/>
        <v>#DIV/0!</v>
      </c>
      <c r="FO203" s="228"/>
      <c r="FP203" s="228"/>
      <c r="FQ203" s="228"/>
      <c r="FR203" s="228"/>
      <c r="FS203" s="228"/>
      <c r="FT203" s="228"/>
      <c r="FU203" s="228"/>
      <c r="FV203" s="228"/>
      <c r="FW203" s="228"/>
      <c r="FX203" s="228"/>
      <c r="FY203" s="228"/>
      <c r="FZ203" s="228"/>
      <c r="GA203" s="228"/>
      <c r="GB203" s="228"/>
      <c r="GC203" s="228"/>
      <c r="GD203" s="228"/>
      <c r="GE203" s="228"/>
      <c r="GF203" s="228"/>
      <c r="GG203" s="228"/>
      <c r="GH203" s="228"/>
      <c r="GI203" s="228"/>
      <c r="GJ203" s="228"/>
      <c r="GK203" s="228"/>
      <c r="GL203" s="228"/>
      <c r="GM203" s="228"/>
      <c r="GN203" s="228"/>
      <c r="GO203" s="228"/>
      <c r="GP203" s="228"/>
      <c r="GQ203" s="228"/>
      <c r="GR203" s="228"/>
      <c r="GS203" s="228"/>
      <c r="GT203" s="228"/>
      <c r="GU203" s="228"/>
      <c r="GV203" s="228"/>
      <c r="GW203" s="228"/>
      <c r="GX203" s="228"/>
      <c r="GY203" s="228"/>
      <c r="GZ203" s="228"/>
      <c r="HA203" s="228"/>
      <c r="HB203" s="228"/>
      <c r="HC203" s="228"/>
      <c r="HD203" s="228"/>
      <c r="HE203" s="228"/>
      <c r="HF203" s="228"/>
      <c r="HG203" s="228"/>
      <c r="HH203" s="228"/>
      <c r="HI203" s="228"/>
      <c r="HJ203" s="228"/>
      <c r="HK203" s="228"/>
      <c r="HL203" s="228"/>
      <c r="HM203" s="228"/>
      <c r="HN203" s="228"/>
      <c r="HO203" s="228"/>
      <c r="HP203" s="228"/>
      <c r="HQ203" s="228"/>
      <c r="HR203" s="228"/>
      <c r="HS203" s="228"/>
      <c r="HT203" s="228"/>
      <c r="HU203" s="228"/>
      <c r="HV203" s="228"/>
      <c r="HW203" s="228"/>
      <c r="HX203" s="228"/>
      <c r="HY203" s="228"/>
      <c r="HZ203" s="228"/>
      <c r="IA203" s="228"/>
      <c r="IB203" s="228"/>
      <c r="IC203" s="228"/>
      <c r="ID203" s="228"/>
      <c r="IE203" s="228"/>
      <c r="IF203" s="228"/>
      <c r="IG203" s="228"/>
      <c r="IH203" s="228"/>
      <c r="II203" s="228"/>
      <c r="IJ203" s="228"/>
      <c r="IK203" s="228"/>
      <c r="IL203" s="228"/>
      <c r="IM203" s="228"/>
      <c r="IN203" s="228"/>
      <c r="IO203" s="228"/>
      <c r="IP203" s="228"/>
      <c r="IQ203" s="228"/>
      <c r="IR203" s="228"/>
      <c r="IS203" s="228"/>
      <c r="IT203" s="228"/>
      <c r="IU203" s="228"/>
      <c r="IV203" s="228"/>
      <c r="IW203" s="228"/>
      <c r="IX203" s="228"/>
      <c r="IY203" s="228"/>
      <c r="IZ203" s="228"/>
      <c r="JA203" s="228"/>
      <c r="JB203" s="228"/>
      <c r="JC203" s="228"/>
      <c r="JD203" s="228"/>
      <c r="JE203" s="228"/>
      <c r="JF203" s="228"/>
      <c r="JG203" s="228"/>
      <c r="JH203" s="228"/>
      <c r="JI203" s="228"/>
      <c r="JJ203" s="228"/>
      <c r="JK203" s="228"/>
      <c r="JL203" s="228"/>
      <c r="JM203" s="228"/>
      <c r="JN203" s="228"/>
      <c r="JO203" s="228"/>
      <c r="JP203" s="228"/>
      <c r="JQ203" s="228"/>
      <c r="JR203" s="228"/>
      <c r="JS203" s="228"/>
      <c r="JT203" s="228"/>
      <c r="JU203" s="228"/>
      <c r="JV203" s="228"/>
      <c r="JW203" s="228"/>
      <c r="JX203" s="228"/>
      <c r="JY203" s="228"/>
      <c r="JZ203" s="228"/>
      <c r="KA203" s="228"/>
      <c r="KB203" s="228"/>
      <c r="KC203" s="228"/>
      <c r="KD203" s="228"/>
      <c r="KE203" s="228"/>
      <c r="KF203" s="228"/>
      <c r="KG203" s="228"/>
      <c r="KH203" s="228"/>
      <c r="KI203" s="228"/>
      <c r="KJ203" s="228"/>
      <c r="KK203" s="228"/>
      <c r="KL203" s="228"/>
      <c r="KM203" s="228"/>
      <c r="KN203" s="228"/>
      <c r="KO203" s="228"/>
      <c r="KP203" s="228"/>
      <c r="KQ203" s="228"/>
      <c r="KR203" s="228"/>
      <c r="KS203" s="228"/>
      <c r="KT203" s="228"/>
      <c r="KU203" s="228"/>
      <c r="KV203" s="228"/>
      <c r="KW203" s="228"/>
      <c r="KX203" s="228"/>
      <c r="KY203" s="228"/>
      <c r="KZ203" s="228"/>
      <c r="LA203" s="228"/>
      <c r="LB203" s="228"/>
      <c r="LC203" s="228"/>
      <c r="LD203" s="228"/>
      <c r="LE203" s="228"/>
      <c r="LF203" s="228"/>
      <c r="LG203" s="228"/>
      <c r="LH203" s="228"/>
      <c r="LI203" s="228"/>
      <c r="LJ203" s="228"/>
      <c r="LK203" s="228"/>
      <c r="LL203" s="228"/>
      <c r="LM203" s="228"/>
      <c r="LN203" s="228"/>
      <c r="LO203" s="228"/>
      <c r="LP203" s="228"/>
      <c r="LQ203" s="228"/>
      <c r="LR203" s="228"/>
      <c r="LS203" s="228"/>
      <c r="LT203" s="228"/>
      <c r="LU203" s="228"/>
      <c r="LV203" s="228"/>
      <c r="LW203" s="228"/>
      <c r="LX203" s="228"/>
      <c r="LY203" s="228"/>
      <c r="LZ203" s="228"/>
      <c r="MA203" s="228"/>
      <c r="MB203" s="228"/>
      <c r="MC203" s="228"/>
      <c r="MD203" s="228"/>
      <c r="ME203" s="228"/>
      <c r="MF203" s="228"/>
      <c r="MG203" s="228"/>
      <c r="MH203" s="228"/>
      <c r="MI203" s="228"/>
      <c r="MJ203" s="228"/>
      <c r="MK203" s="228"/>
      <c r="ML203" s="228"/>
      <c r="MM203" s="228"/>
      <c r="MN203" s="228"/>
      <c r="MO203" s="228"/>
      <c r="MP203" s="228"/>
      <c r="MQ203" s="228"/>
      <c r="MR203" s="228"/>
      <c r="MS203" s="228"/>
      <c r="MT203" s="228"/>
      <c r="MU203" s="228"/>
      <c r="MV203" s="228"/>
      <c r="MW203" s="228"/>
      <c r="MX203" s="228"/>
      <c r="MY203" s="228"/>
      <c r="MZ203" s="228"/>
      <c r="NA203" s="228"/>
      <c r="NB203" s="228"/>
      <c r="NC203" s="228"/>
      <c r="ND203" s="228"/>
      <c r="NE203" s="228"/>
      <c r="NF203" s="228"/>
      <c r="NG203" s="228"/>
      <c r="NH203" s="228"/>
      <c r="NI203" s="228"/>
      <c r="NJ203" s="228"/>
      <c r="NK203" s="228"/>
      <c r="NL203" s="228"/>
      <c r="NM203" s="228"/>
      <c r="NN203" s="228"/>
      <c r="NO203" s="228"/>
      <c r="NP203" s="228"/>
      <c r="NQ203" s="228"/>
      <c r="NR203" s="228"/>
      <c r="NS203" s="228"/>
      <c r="NT203" s="228"/>
      <c r="NU203" s="228"/>
      <c r="NV203" s="228"/>
      <c r="NW203" s="228"/>
      <c r="NX203" s="228"/>
      <c r="NY203" s="228"/>
      <c r="NZ203" s="228"/>
      <c r="OA203" s="228"/>
      <c r="OB203" s="228"/>
      <c r="OC203" s="228"/>
      <c r="OD203" s="228"/>
      <c r="OE203" s="228"/>
      <c r="OF203" s="228"/>
      <c r="OG203" s="228"/>
      <c r="OH203" s="228"/>
      <c r="OI203" s="228"/>
      <c r="OJ203" s="228"/>
      <c r="OK203" s="228"/>
      <c r="OL203" s="228"/>
      <c r="OM203" s="228"/>
      <c r="ON203" s="228"/>
      <c r="OO203" s="228"/>
      <c r="OP203" s="228"/>
      <c r="OQ203" s="228"/>
      <c r="OR203" s="228"/>
      <c r="OS203" s="228"/>
      <c r="OT203" s="228"/>
      <c r="OU203" s="228"/>
      <c r="OV203" s="228"/>
      <c r="OW203" s="228"/>
      <c r="OX203" s="228"/>
      <c r="OY203" s="228"/>
      <c r="OZ203" s="228"/>
      <c r="PA203" s="228"/>
      <c r="PB203" s="228"/>
      <c r="PC203" s="228"/>
      <c r="PD203" s="228"/>
      <c r="PE203" s="228"/>
      <c r="PF203" s="228"/>
      <c r="PG203" s="228"/>
      <c r="PH203" s="228"/>
      <c r="PI203" s="228"/>
      <c r="PJ203" s="228"/>
      <c r="PK203" s="228"/>
      <c r="PL203" s="228"/>
      <c r="PM203" s="228"/>
      <c r="PN203" s="228"/>
      <c r="PO203" s="228"/>
      <c r="PP203" s="228"/>
      <c r="PQ203" s="228"/>
      <c r="PR203" s="228"/>
      <c r="PS203" s="228"/>
      <c r="PT203" s="228"/>
      <c r="PU203" s="228"/>
      <c r="PV203" s="228"/>
      <c r="PW203" s="228"/>
      <c r="PX203" s="228"/>
      <c r="PY203" s="228"/>
      <c r="PZ203" s="228"/>
      <c r="QA203" s="228"/>
      <c r="QB203" s="228"/>
      <c r="QC203" s="228"/>
      <c r="QD203" s="228"/>
      <c r="QE203" s="228"/>
      <c r="QF203" s="228"/>
      <c r="QG203" s="228"/>
      <c r="QH203" s="228"/>
      <c r="QI203" s="228"/>
      <c r="QJ203" s="228"/>
      <c r="QK203" s="228"/>
      <c r="QL203" s="228"/>
      <c r="QM203" s="228"/>
      <c r="QN203" s="228"/>
      <c r="QO203" s="228"/>
      <c r="QP203" s="228"/>
      <c r="QQ203" s="228"/>
      <c r="QR203" s="228"/>
      <c r="QS203" s="228"/>
      <c r="QT203" s="228"/>
      <c r="QU203" s="228"/>
      <c r="QV203" s="228"/>
      <c r="QW203" s="228"/>
      <c r="QX203" s="228"/>
      <c r="QY203" s="228"/>
      <c r="QZ203" s="228"/>
      <c r="RA203" s="228"/>
      <c r="RB203" s="228"/>
      <c r="RC203" s="228"/>
      <c r="RD203" s="228"/>
      <c r="RE203" s="228"/>
      <c r="RF203" s="228"/>
      <c r="RG203" s="228"/>
      <c r="RH203" s="228"/>
      <c r="RI203" s="228"/>
      <c r="RJ203" s="228"/>
      <c r="RK203" s="228"/>
      <c r="RL203" s="228"/>
      <c r="RM203" s="228"/>
      <c r="RN203" s="228"/>
      <c r="RO203" s="228"/>
      <c r="RP203" s="228"/>
      <c r="RQ203" s="228"/>
      <c r="RR203" s="228"/>
      <c r="RS203" s="228"/>
      <c r="RT203" s="228"/>
      <c r="RU203" s="228"/>
      <c r="RV203" s="228"/>
      <c r="RW203" s="228"/>
      <c r="RX203" s="228"/>
      <c r="RY203" s="228"/>
      <c r="RZ203" s="228"/>
      <c r="SA203" s="228"/>
      <c r="SB203" s="228"/>
      <c r="SC203" s="228"/>
      <c r="SD203" s="228"/>
      <c r="SE203" s="228"/>
      <c r="SF203" s="228"/>
      <c r="SG203" s="228"/>
      <c r="SH203" s="228"/>
      <c r="SI203" s="228"/>
      <c r="SJ203" s="228"/>
      <c r="SK203" s="228"/>
      <c r="SL203" s="228"/>
      <c r="SM203" s="228"/>
      <c r="SN203" s="228"/>
      <c r="SO203" s="228"/>
      <c r="SP203" s="228"/>
      <c r="SQ203" s="228"/>
      <c r="SR203" s="228"/>
      <c r="SS203" s="228"/>
      <c r="ST203" s="228"/>
      <c r="SU203" s="228"/>
      <c r="SV203" s="228"/>
      <c r="SW203" s="228"/>
      <c r="SX203" s="228"/>
      <c r="SY203" s="228"/>
      <c r="SZ203" s="228"/>
      <c r="TA203" s="228"/>
      <c r="TB203" s="228"/>
      <c r="TC203" s="228"/>
      <c r="TD203" s="228"/>
      <c r="TE203" s="228"/>
      <c r="TF203" s="228"/>
      <c r="TG203" s="228"/>
      <c r="TH203" s="228"/>
      <c r="TI203" s="228"/>
      <c r="TJ203" s="228"/>
      <c r="TK203" s="228"/>
      <c r="TL203" s="228"/>
      <c r="TM203" s="228"/>
      <c r="TN203" s="228"/>
      <c r="TO203" s="228"/>
      <c r="TP203" s="228"/>
      <c r="TQ203" s="228"/>
      <c r="TR203" s="228"/>
      <c r="TS203" s="228"/>
      <c r="TT203" s="228"/>
      <c r="TU203" s="228"/>
      <c r="TV203" s="228"/>
      <c r="TW203" s="228"/>
      <c r="TX203" s="228"/>
      <c r="TY203" s="228"/>
      <c r="TZ203" s="228"/>
      <c r="UA203" s="228"/>
      <c r="UB203" s="228"/>
      <c r="UC203" s="228"/>
      <c r="UD203" s="228"/>
      <c r="UE203" s="228"/>
      <c r="UF203" s="228"/>
      <c r="UG203" s="228"/>
      <c r="UH203" s="228"/>
      <c r="UI203" s="228"/>
      <c r="UJ203" s="228"/>
      <c r="UK203" s="228"/>
      <c r="UL203" s="228"/>
      <c r="UM203" s="228"/>
      <c r="UN203" s="228"/>
      <c r="UO203" s="228"/>
      <c r="UP203" s="228"/>
      <c r="UQ203" s="228"/>
      <c r="UR203" s="228"/>
      <c r="US203" s="228"/>
      <c r="UT203" s="228"/>
      <c r="UU203" s="228"/>
      <c r="UV203" s="228"/>
      <c r="UW203" s="228"/>
      <c r="UX203" s="228"/>
      <c r="UY203" s="228"/>
      <c r="UZ203" s="228"/>
      <c r="VA203" s="228"/>
      <c r="VB203" s="228"/>
      <c r="VC203" s="228"/>
      <c r="VD203" s="228"/>
      <c r="VE203" s="228"/>
      <c r="VF203" s="228"/>
      <c r="VG203" s="228"/>
      <c r="VH203" s="228"/>
      <c r="VI203" s="228"/>
      <c r="VJ203" s="228"/>
      <c r="VK203" s="228"/>
      <c r="VL203" s="228"/>
      <c r="VM203" s="228"/>
      <c r="VN203" s="228"/>
      <c r="VO203" s="228"/>
      <c r="VP203" s="228"/>
      <c r="VQ203" s="228"/>
      <c r="VR203" s="228"/>
      <c r="VS203" s="228"/>
      <c r="VT203" s="228"/>
      <c r="VU203" s="228"/>
      <c r="VV203" s="228"/>
      <c r="VW203" s="228"/>
      <c r="VX203" s="228"/>
      <c r="VY203" s="228"/>
      <c r="VZ203" s="228"/>
      <c r="WA203" s="228"/>
      <c r="WB203" s="228"/>
      <c r="WC203" s="228"/>
      <c r="WD203" s="228"/>
      <c r="WE203" s="228"/>
      <c r="WF203" s="228"/>
      <c r="WG203" s="228"/>
      <c r="WH203" s="228"/>
      <c r="WI203" s="228"/>
      <c r="WJ203" s="228"/>
      <c r="WK203" s="228"/>
      <c r="WL203" s="228"/>
      <c r="WM203" s="228"/>
      <c r="WN203" s="228"/>
      <c r="WO203" s="228"/>
      <c r="WP203" s="228"/>
      <c r="WQ203" s="228"/>
      <c r="WR203" s="228"/>
      <c r="WS203" s="228"/>
      <c r="WT203" s="228"/>
      <c r="WU203" s="228"/>
      <c r="WV203" s="228"/>
      <c r="WW203" s="228"/>
      <c r="WX203" s="228"/>
      <c r="WY203" s="228"/>
      <c r="WZ203" s="228"/>
      <c r="XA203" s="228"/>
      <c r="XB203" s="228"/>
      <c r="XC203" s="228"/>
      <c r="XD203" s="228"/>
      <c r="XE203" s="228"/>
      <c r="XF203" s="228"/>
      <c r="XG203" s="228"/>
      <c r="XH203" s="228"/>
      <c r="XI203" s="228"/>
      <c r="XJ203" s="228"/>
      <c r="XK203" s="228"/>
      <c r="XL203" s="228"/>
      <c r="XM203" s="228"/>
      <c r="XN203" s="228"/>
      <c r="XO203" s="228"/>
      <c r="XP203" s="228"/>
      <c r="XQ203" s="228"/>
      <c r="XR203" s="228"/>
      <c r="XS203" s="228"/>
      <c r="XT203" s="228"/>
      <c r="XU203" s="228"/>
      <c r="XV203" s="228"/>
      <c r="XW203" s="228"/>
      <c r="XX203" s="228"/>
      <c r="XY203" s="228"/>
      <c r="XZ203" s="228"/>
      <c r="YA203" s="228"/>
      <c r="YB203" s="228"/>
      <c r="YC203" s="228"/>
      <c r="YD203" s="228"/>
      <c r="YE203" s="228"/>
      <c r="YF203" s="228"/>
      <c r="YG203" s="228"/>
      <c r="YH203" s="228"/>
      <c r="YI203" s="228"/>
      <c r="YJ203" s="228"/>
      <c r="YK203" s="228"/>
      <c r="YL203" s="228"/>
      <c r="YM203" s="228"/>
      <c r="YN203" s="228"/>
      <c r="YO203" s="228"/>
      <c r="YP203" s="228"/>
      <c r="YQ203" s="228"/>
      <c r="YR203" s="228"/>
      <c r="YS203" s="228"/>
      <c r="YT203" s="228"/>
      <c r="YU203" s="228"/>
      <c r="YV203" s="228"/>
      <c r="YW203" s="228"/>
      <c r="YX203" s="228"/>
      <c r="YY203" s="228"/>
      <c r="YZ203" s="228"/>
      <c r="ZA203" s="228"/>
      <c r="ZB203" s="228"/>
      <c r="ZC203" s="228"/>
      <c r="ZD203" s="228"/>
      <c r="ZE203" s="228"/>
      <c r="ZF203" s="228"/>
      <c r="ZG203" s="228"/>
      <c r="ZH203" s="228"/>
      <c r="ZI203" s="228"/>
      <c r="ZJ203" s="228"/>
      <c r="ZK203" s="228"/>
      <c r="ZL203" s="228"/>
      <c r="ZM203" s="228"/>
      <c r="ZN203" s="228"/>
      <c r="ZO203" s="228"/>
      <c r="ZP203" s="228"/>
      <c r="ZQ203" s="228"/>
      <c r="ZR203" s="228"/>
      <c r="ZS203" s="228"/>
      <c r="ZT203" s="228"/>
      <c r="ZU203" s="228"/>
      <c r="ZV203" s="228"/>
      <c r="ZW203" s="228"/>
      <c r="ZX203" s="228"/>
      <c r="ZY203" s="228"/>
      <c r="ZZ203" s="228"/>
      <c r="AAA203" s="228"/>
      <c r="AAB203" s="228"/>
      <c r="AAC203" s="228"/>
      <c r="AAD203" s="228"/>
      <c r="AAE203" s="228"/>
      <c r="AAF203" s="228"/>
      <c r="AAG203" s="228"/>
      <c r="AAH203" s="228"/>
      <c r="AAI203" s="228"/>
      <c r="AAJ203" s="228"/>
      <c r="AAK203" s="228"/>
      <c r="AAL203" s="228"/>
      <c r="AAM203" s="228"/>
      <c r="AAN203" s="228"/>
      <c r="AAO203" s="228"/>
      <c r="AAP203" s="228"/>
      <c r="AAQ203" s="228"/>
      <c r="AAR203" s="228"/>
      <c r="AAS203" s="228"/>
      <c r="AAT203" s="228"/>
      <c r="AAU203" s="228"/>
      <c r="AAV203" s="228"/>
      <c r="AAW203" s="228"/>
      <c r="AAX203" s="228"/>
      <c r="AAY203" s="228"/>
      <c r="AAZ203" s="228"/>
      <c r="ABA203" s="228"/>
      <c r="ABB203" s="228"/>
      <c r="ABC203" s="228"/>
      <c r="ABD203" s="228"/>
      <c r="ABE203" s="228"/>
      <c r="ABF203" s="228"/>
      <c r="ABG203" s="228"/>
      <c r="ABH203" s="228"/>
      <c r="ABI203" s="228"/>
      <c r="ABJ203" s="228"/>
      <c r="ABK203" s="228"/>
      <c r="ABL203" s="228"/>
      <c r="ABM203" s="228"/>
      <c r="ABN203" s="228"/>
      <c r="ABO203" s="228"/>
      <c r="ABP203" s="228"/>
      <c r="ABQ203" s="228"/>
      <c r="ABR203" s="228"/>
      <c r="ABS203" s="228"/>
      <c r="ABT203" s="228"/>
      <c r="ABU203" s="228"/>
      <c r="ABV203" s="228"/>
      <c r="ABW203" s="228"/>
      <c r="ABX203" s="228"/>
      <c r="ABY203" s="228"/>
      <c r="ABZ203" s="228"/>
      <c r="ACA203" s="228"/>
      <c r="ACB203" s="228"/>
      <c r="ACC203" s="228"/>
      <c r="ACD203" s="228"/>
      <c r="ACE203" s="228"/>
      <c r="ACF203" s="228"/>
      <c r="ACG203" s="228"/>
      <c r="ACH203" s="228"/>
      <c r="ACI203" s="228"/>
      <c r="ACJ203" s="228"/>
      <c r="ACK203" s="228"/>
      <c r="ACL203" s="228"/>
      <c r="ACM203" s="228"/>
      <c r="ACN203" s="228"/>
      <c r="ACO203" s="228"/>
      <c r="ACP203" s="228"/>
      <c r="ACQ203" s="228"/>
      <c r="ACR203" s="228"/>
      <c r="ACS203" s="228"/>
      <c r="ACT203" s="228"/>
      <c r="ACU203" s="228"/>
      <c r="ACV203" s="228"/>
      <c r="ACW203" s="228"/>
      <c r="ACX203" s="228"/>
      <c r="ACY203" s="228"/>
      <c r="ACZ203" s="228"/>
      <c r="ADA203" s="228"/>
      <c r="ADB203" s="228"/>
      <c r="ADC203" s="228"/>
      <c r="ADD203" s="228"/>
      <c r="ADE203" s="228"/>
      <c r="ADF203" s="228"/>
      <c r="ADG203" s="228"/>
      <c r="ADH203" s="228"/>
      <c r="ADI203" s="228"/>
      <c r="ADJ203" s="228"/>
      <c r="ADK203" s="228"/>
      <c r="ADL203" s="228"/>
      <c r="ADM203" s="228"/>
      <c r="ADN203" s="228"/>
      <c r="ADO203" s="228"/>
      <c r="ADP203" s="228"/>
      <c r="ADQ203" s="228"/>
      <c r="ADR203" s="228"/>
      <c r="ADS203" s="228"/>
      <c r="ADT203" s="228"/>
      <c r="ADU203" s="228"/>
      <c r="ADV203" s="228"/>
      <c r="ADW203" s="228"/>
      <c r="ADX203" s="228"/>
      <c r="ADY203" s="228"/>
      <c r="ADZ203" s="228"/>
      <c r="AEA203" s="228"/>
      <c r="AEB203" s="228"/>
      <c r="AEC203" s="228"/>
      <c r="AED203" s="228"/>
      <c r="AEE203" s="228"/>
      <c r="AEF203" s="228"/>
      <c r="AEG203" s="228"/>
      <c r="AEH203" s="228"/>
      <c r="AEI203" s="228"/>
      <c r="AEJ203" s="228"/>
      <c r="AEK203" s="228"/>
      <c r="AEL203" s="228"/>
      <c r="AEM203" s="228"/>
      <c r="AEN203" s="228"/>
      <c r="AEO203" s="228"/>
      <c r="AEP203" s="228"/>
      <c r="AEQ203" s="228"/>
      <c r="AER203" s="228"/>
      <c r="AES203" s="228"/>
      <c r="AET203" s="228"/>
      <c r="AEU203" s="228"/>
      <c r="AEV203" s="228"/>
      <c r="AEW203" s="228"/>
      <c r="AEX203" s="228"/>
      <c r="AEY203" s="228"/>
      <c r="AEZ203" s="228"/>
      <c r="AFA203" s="228"/>
      <c r="AFB203" s="228"/>
      <c r="AFC203" s="228"/>
      <c r="AFD203" s="228"/>
      <c r="AFE203" s="228"/>
      <c r="AFF203" s="228"/>
      <c r="AFG203" s="228"/>
      <c r="AFH203" s="228"/>
      <c r="AFI203" s="228"/>
      <c r="AFJ203" s="228"/>
      <c r="AFK203" s="228"/>
      <c r="AFL203" s="228"/>
      <c r="AFM203" s="228"/>
      <c r="AFN203" s="228"/>
      <c r="AFO203" s="228"/>
      <c r="AFP203" s="228"/>
      <c r="AFQ203" s="228"/>
      <c r="AFR203" s="228"/>
      <c r="AFS203" s="228"/>
      <c r="AFT203" s="228"/>
      <c r="AFU203" s="228"/>
      <c r="AFV203" s="228"/>
      <c r="AFW203" s="228"/>
      <c r="AFX203" s="228"/>
      <c r="AFY203" s="228"/>
      <c r="AFZ203" s="228"/>
      <c r="AGA203" s="228"/>
      <c r="AGB203" s="228"/>
      <c r="AGC203" s="228"/>
      <c r="AGD203" s="228"/>
      <c r="AGE203" s="228"/>
      <c r="AGF203" s="228"/>
      <c r="AGG203" s="228"/>
      <c r="AGH203" s="228"/>
      <c r="AGI203" s="228"/>
      <c r="AGJ203" s="228"/>
      <c r="AGK203" s="228"/>
      <c r="AGL203" s="228"/>
      <c r="AGM203" s="228"/>
      <c r="AGN203" s="228"/>
      <c r="AGO203" s="228"/>
      <c r="AGP203" s="228"/>
      <c r="AGQ203" s="228"/>
      <c r="AGR203" s="228"/>
      <c r="AGS203" s="228"/>
      <c r="AGT203" s="228"/>
      <c r="AGU203" s="228"/>
      <c r="AGV203" s="228"/>
      <c r="AGW203" s="228"/>
      <c r="AGX203" s="228"/>
      <c r="AGY203" s="228"/>
      <c r="AGZ203" s="228"/>
      <c r="AHA203" s="228"/>
      <c r="AHB203" s="228"/>
      <c r="AHC203" s="228"/>
      <c r="AHD203" s="228"/>
      <c r="AHE203" s="228"/>
      <c r="AHF203" s="228"/>
      <c r="AHG203" s="228"/>
      <c r="AHH203" s="228"/>
      <c r="AHI203" s="228"/>
      <c r="AHJ203" s="228"/>
      <c r="AHK203" s="228"/>
      <c r="AHL203" s="228"/>
      <c r="AHM203" s="228"/>
      <c r="AHN203" s="228"/>
      <c r="AHO203" s="228"/>
      <c r="AHP203" s="228"/>
      <c r="AHQ203" s="228"/>
      <c r="AHR203" s="228"/>
      <c r="AHS203" s="228"/>
      <c r="AHT203" s="228"/>
      <c r="AHU203" s="228"/>
      <c r="AHV203" s="228"/>
      <c r="AHW203" s="228"/>
      <c r="AHX203" s="228"/>
      <c r="AHY203" s="228"/>
      <c r="AHZ203" s="228"/>
      <c r="AIA203" s="228"/>
      <c r="AIB203" s="228"/>
      <c r="AIC203" s="228"/>
      <c r="AID203" s="228"/>
      <c r="AIE203" s="228"/>
      <c r="AIF203" s="228"/>
      <c r="AIG203" s="228"/>
      <c r="AIH203" s="228"/>
      <c r="AII203" s="228"/>
      <c r="AIJ203" s="228"/>
      <c r="AIK203" s="228"/>
      <c r="AIL203" s="228"/>
      <c r="AIM203" s="228"/>
      <c r="AIN203" s="228"/>
      <c r="AIO203" s="228"/>
      <c r="AIP203" s="228"/>
      <c r="AIQ203" s="228"/>
      <c r="AIR203" s="228"/>
      <c r="AIS203" s="228"/>
      <c r="AIT203" s="228"/>
      <c r="AIU203" s="228"/>
      <c r="AIV203" s="228"/>
      <c r="AIW203" s="228"/>
      <c r="AIX203" s="228"/>
      <c r="AIY203" s="228"/>
      <c r="AIZ203" s="228"/>
      <c r="AJA203" s="228"/>
      <c r="AJB203" s="228"/>
      <c r="AJC203" s="228"/>
      <c r="AJD203" s="228"/>
      <c r="AJE203" s="228"/>
      <c r="AJF203" s="228"/>
      <c r="AJG203" s="228"/>
      <c r="AJH203" s="228"/>
      <c r="AJI203" s="228"/>
      <c r="AJJ203" s="228"/>
      <c r="AJK203" s="228"/>
      <c r="AJL203" s="228"/>
      <c r="AJM203" s="228"/>
      <c r="AJN203" s="228"/>
      <c r="AJO203" s="228"/>
      <c r="AJP203" s="228"/>
      <c r="AJQ203" s="228"/>
      <c r="AJR203" s="228"/>
      <c r="AJS203" s="228"/>
      <c r="AJT203" s="228"/>
      <c r="AJU203" s="228"/>
      <c r="AJV203" s="228"/>
      <c r="AJW203" s="228"/>
      <c r="AJX203" s="228"/>
      <c r="AJY203" s="228"/>
      <c r="AJZ203" s="228"/>
      <c r="AKA203" s="228"/>
      <c r="AKB203" s="228"/>
      <c r="AKC203" s="228"/>
      <c r="AKD203" s="228"/>
      <c r="AKE203" s="228"/>
      <c r="AKF203" s="228"/>
      <c r="AKG203" s="228"/>
      <c r="AKH203" s="228"/>
      <c r="AKI203" s="228"/>
      <c r="AKJ203" s="228"/>
      <c r="AKK203" s="228"/>
      <c r="AKL203" s="228"/>
      <c r="AKM203" s="228"/>
      <c r="AKN203" s="228"/>
      <c r="AKO203" s="228"/>
      <c r="AKP203" s="228"/>
      <c r="AKQ203" s="228"/>
      <c r="AKR203" s="228"/>
      <c r="AKS203" s="228"/>
      <c r="AKT203" s="228"/>
      <c r="AKU203" s="228"/>
      <c r="AKV203" s="228"/>
      <c r="AKW203" s="228"/>
      <c r="AKX203" s="228"/>
      <c r="AKY203" s="228"/>
      <c r="AKZ203" s="228"/>
      <c r="ALA203" s="228"/>
      <c r="ALB203" s="228"/>
      <c r="ALC203" s="228"/>
      <c r="ALD203" s="228"/>
      <c r="ALE203" s="228"/>
      <c r="ALF203" s="228"/>
      <c r="ALG203" s="228"/>
      <c r="ALH203" s="228"/>
      <c r="ALI203" s="228"/>
      <c r="ALJ203" s="228"/>
      <c r="ALK203" s="228"/>
      <c r="ALL203" s="228"/>
      <c r="ALM203" s="228"/>
      <c r="ALN203" s="228"/>
      <c r="ALO203" s="228"/>
      <c r="ALP203" s="228"/>
      <c r="ALQ203" s="228"/>
      <c r="ALR203" s="228"/>
      <c r="ALS203" s="228"/>
      <c r="ALT203" s="228"/>
      <c r="ALU203" s="228"/>
      <c r="ALV203" s="228"/>
      <c r="ALW203" s="228"/>
      <c r="ALX203" s="228"/>
      <c r="ALY203" s="228"/>
      <c r="ALZ203" s="228"/>
      <c r="AMA203" s="228"/>
      <c r="AMB203" s="228"/>
      <c r="AMC203" s="228"/>
      <c r="AMD203" s="228"/>
      <c r="AME203" s="228"/>
      <c r="AMF203" s="228"/>
      <c r="AMG203" s="228"/>
      <c r="AMH203" s="228"/>
      <c r="AMI203" s="228"/>
      <c r="AMJ203" s="228"/>
      <c r="AMK203" s="228"/>
      <c r="AML203" s="228"/>
      <c r="AMM203" s="228"/>
      <c r="AMN203" s="228"/>
      <c r="AMO203" s="228"/>
      <c r="AMP203" s="228"/>
      <c r="AMQ203" s="228"/>
      <c r="AMR203" s="228"/>
      <c r="AMS203" s="228"/>
      <c r="AMT203" s="228"/>
      <c r="AMU203" s="228"/>
      <c r="AMV203" s="228"/>
      <c r="AMW203" s="228"/>
      <c r="AMX203" s="228"/>
    </row>
    <row r="204" spans="1:1038" s="308" customFormat="1" ht="18" customHeight="1">
      <c r="A204" s="351" t="s">
        <v>1452</v>
      </c>
      <c r="B204" s="228" t="s">
        <v>1294</v>
      </c>
      <c r="C204" s="228"/>
      <c r="D204" s="228" t="s">
        <v>1279</v>
      </c>
      <c r="E204" s="228">
        <v>34</v>
      </c>
      <c r="F204" s="228">
        <v>3</v>
      </c>
      <c r="G204" s="285" t="str">
        <f t="shared" si="59"/>
        <v>34-3</v>
      </c>
      <c r="H204" s="279">
        <v>0</v>
      </c>
      <c r="I204" s="228">
        <v>73</v>
      </c>
      <c r="J204" s="226"/>
      <c r="K204" s="545" t="b">
        <f>IF(I205=1,IF(((VLOOKUP($G204,[1]Depth_Lookup!#REF!,9,FALSE))-(H204/100))=0,"Good",IF(((VLOOKUP($G204,[1]Depth_Lookup!$A$3:$J$550,9,FALSE))-(H204/100))&gt;0,"Too Short","Too Long")))</f>
        <v>0</v>
      </c>
      <c r="L204" s="171">
        <f>(VLOOKUP($G204,Depth_Lookup!$A$3:$J$410,10,FALSE))+(H204/100)</f>
        <v>79.42</v>
      </c>
      <c r="M204" s="171">
        <f>(VLOOKUP($G204,Depth_Lookup!$A$3:$J$410,10,FALSE))+(I204/100)</f>
        <v>80.150000000000006</v>
      </c>
      <c r="N204" s="231" t="s">
        <v>1585</v>
      </c>
      <c r="O204" s="228" t="s">
        <v>1280</v>
      </c>
      <c r="P204" s="228" t="s">
        <v>853</v>
      </c>
      <c r="Q204" s="228" t="s">
        <v>125</v>
      </c>
      <c r="R204" s="304" t="s">
        <v>1633</v>
      </c>
      <c r="S204" s="228" t="s">
        <v>88</v>
      </c>
      <c r="T204" s="228" t="s">
        <v>88</v>
      </c>
      <c r="U204" s="228"/>
      <c r="V204" s="228"/>
      <c r="W204" s="228"/>
      <c r="X204" s="305" t="e">
        <v>#N/A</v>
      </c>
      <c r="Y204" s="228"/>
      <c r="Z204" s="228"/>
      <c r="AA204" s="228"/>
      <c r="AB204" s="228"/>
      <c r="AC204" s="228"/>
      <c r="AD204" s="228"/>
      <c r="AE204" s="234"/>
      <c r="AF204" s="304" t="e">
        <v>#N/A</v>
      </c>
      <c r="AG204" s="241"/>
      <c r="AH204" s="228"/>
      <c r="AI204" s="244">
        <v>75</v>
      </c>
      <c r="AJ204" s="228"/>
      <c r="AK204" s="228"/>
      <c r="AL204" s="228"/>
      <c r="AM204" s="228"/>
      <c r="AN204" s="228" t="s">
        <v>1586</v>
      </c>
      <c r="AO204" s="244"/>
      <c r="AP204" s="228"/>
      <c r="AQ204" s="228"/>
      <c r="AR204" s="228"/>
      <c r="AS204" s="228"/>
      <c r="AT204" s="228"/>
      <c r="AU204" s="244"/>
      <c r="AV204" s="228"/>
      <c r="AW204" s="228"/>
      <c r="AX204" s="228"/>
      <c r="AY204" s="228"/>
      <c r="AZ204" s="228"/>
      <c r="BA204" s="244">
        <v>25</v>
      </c>
      <c r="BB204" s="228"/>
      <c r="BC204" s="228"/>
      <c r="BD204" s="228"/>
      <c r="BE204" s="228"/>
      <c r="BF204" s="228" t="s">
        <v>1586</v>
      </c>
      <c r="BG204" s="244"/>
      <c r="BH204" s="228"/>
      <c r="BI204" s="228"/>
      <c r="BJ204" s="228"/>
      <c r="BK204" s="228"/>
      <c r="BL204" s="228"/>
      <c r="BM204" s="244"/>
      <c r="BN204" s="228"/>
      <c r="BO204" s="228"/>
      <c r="BP204" s="228"/>
      <c r="BQ204" s="228"/>
      <c r="BR204" s="228"/>
      <c r="BS204" s="228"/>
      <c r="BT204" s="228"/>
      <c r="BU204" s="228"/>
      <c r="BV204" s="228"/>
      <c r="BW204" s="228"/>
      <c r="BX204" s="228"/>
      <c r="BY204" s="244"/>
      <c r="BZ204" s="228"/>
      <c r="CA204" s="228"/>
      <c r="CB204" s="228"/>
      <c r="CC204" s="228"/>
      <c r="CD204" s="228"/>
      <c r="CE204" s="228" t="s">
        <v>1590</v>
      </c>
      <c r="CF204" s="228"/>
      <c r="CG204" s="245"/>
      <c r="CH204" s="246" t="s">
        <v>1591</v>
      </c>
      <c r="CI204" s="246">
        <v>100</v>
      </c>
      <c r="CJ204" s="246" t="s">
        <v>514</v>
      </c>
      <c r="CL204" s="248"/>
      <c r="CM204" s="248"/>
      <c r="CN204" s="248"/>
      <c r="CO204" s="248"/>
      <c r="CP204" s="248"/>
      <c r="CQ204" s="248"/>
      <c r="CR204" s="248"/>
      <c r="CS204" s="248"/>
      <c r="CT204" s="248"/>
      <c r="CU204" s="248"/>
      <c r="CV204" s="248"/>
      <c r="CW204" s="248"/>
      <c r="CX204" s="248"/>
      <c r="CY204" s="248"/>
      <c r="CZ204" s="248"/>
      <c r="DA204" s="248"/>
      <c r="DB204" s="248"/>
      <c r="DC204" s="249"/>
      <c r="DD204" s="248"/>
      <c r="DE204" s="248"/>
      <c r="DF204" s="248"/>
      <c r="DG204" s="248"/>
      <c r="DH204" s="248"/>
      <c r="DI204" s="248"/>
      <c r="DJ204" s="248">
        <v>100</v>
      </c>
      <c r="DK204" s="306">
        <v>100</v>
      </c>
      <c r="DL204" s="245"/>
      <c r="DM204" s="248"/>
      <c r="DN204" s="248"/>
      <c r="DO204" s="307"/>
      <c r="DQ204" s="245"/>
      <c r="DR204" s="307"/>
      <c r="DS204" s="245"/>
      <c r="DT204" s="262" t="s">
        <v>1592</v>
      </c>
      <c r="DU204" s="249"/>
      <c r="DV204" s="249"/>
      <c r="DW204" s="310">
        <v>100</v>
      </c>
      <c r="DX204" s="311" t="e">
        <v>#N/A</v>
      </c>
      <c r="DY204" s="268" t="s">
        <v>1509</v>
      </c>
      <c r="DZ204" s="268" t="s">
        <v>1589</v>
      </c>
      <c r="EA204" s="268"/>
      <c r="EB204" s="249"/>
      <c r="EC204" s="312"/>
      <c r="ED204" s="229" t="s">
        <v>2517</v>
      </c>
      <c r="EE204" s="313"/>
      <c r="EF204" s="314"/>
      <c r="EG204" s="313"/>
      <c r="EH204" s="315"/>
      <c r="EI204" s="316" t="e">
        <f>VLOOKUP(EH204,definitions_list_mag!$Y$12:$Z$15,2,FALSE)</f>
        <v>#N/A</v>
      </c>
      <c r="EJ204" s="317"/>
      <c r="EK204" s="318" t="e">
        <f>VLOOKUP(EJ204,definitions_list_mag!$AT$3:$AU$5,2,FALSE)</f>
        <v>#N/A</v>
      </c>
      <c r="EL204" s="313"/>
      <c r="EM204" s="315"/>
      <c r="EN204" s="315"/>
      <c r="EO204" s="319"/>
      <c r="EP204" s="319"/>
      <c r="EQ204" s="319"/>
      <c r="ER204" s="319"/>
      <c r="ES204" s="319"/>
      <c r="ET204" s="319"/>
      <c r="EU204" s="319"/>
      <c r="EV204" s="320"/>
      <c r="EW204" s="320"/>
      <c r="EX204" s="320"/>
      <c r="EY204" s="320"/>
      <c r="EZ204" s="192" t="e">
        <f t="shared" si="60"/>
        <v>#DIV/0!</v>
      </c>
      <c r="FA204" s="192" t="e">
        <f t="shared" si="61"/>
        <v>#DIV/0!</v>
      </c>
      <c r="FB204" s="192" t="e">
        <f t="shared" si="62"/>
        <v>#DIV/0!</v>
      </c>
      <c r="FC204" s="192" t="e">
        <f t="shared" si="63"/>
        <v>#DIV/0!</v>
      </c>
      <c r="FD204" s="192" t="e">
        <f t="shared" si="64"/>
        <v>#DIV/0!</v>
      </c>
      <c r="FE204" s="193" t="e">
        <f t="shared" si="65"/>
        <v>#DIV/0!</v>
      </c>
      <c r="FF204" s="194" t="e">
        <f t="shared" si="66"/>
        <v>#DIV/0!</v>
      </c>
      <c r="FG204" s="143" t="s">
        <v>1641</v>
      </c>
      <c r="FH204" s="315"/>
      <c r="FI204" s="778">
        <f t="shared" si="67"/>
        <v>0</v>
      </c>
      <c r="FJ204" s="779" t="e">
        <f t="shared" si="68"/>
        <v>#DIV/0!</v>
      </c>
      <c r="FK204" s="779" t="e">
        <f t="shared" si="69"/>
        <v>#DIV/0!</v>
      </c>
      <c r="FL204" s="780" t="e">
        <f t="shared" si="70"/>
        <v>#DIV/0!</v>
      </c>
      <c r="FM204" s="169" t="e">
        <f t="shared" si="71"/>
        <v>#DIV/0!</v>
      </c>
      <c r="FN204" s="783" t="e">
        <f t="shared" si="72"/>
        <v>#DIV/0!</v>
      </c>
      <c r="FO204" s="228"/>
      <c r="FP204" s="228"/>
      <c r="FQ204" s="228"/>
      <c r="FR204" s="228"/>
      <c r="FS204" s="228"/>
      <c r="FT204" s="228"/>
      <c r="FU204" s="228"/>
      <c r="FV204" s="228"/>
      <c r="FW204" s="228"/>
      <c r="FX204" s="228"/>
      <c r="FY204" s="228"/>
      <c r="FZ204" s="228"/>
      <c r="GA204" s="228"/>
      <c r="GB204" s="228"/>
      <c r="GC204" s="228"/>
      <c r="GD204" s="228"/>
      <c r="GE204" s="228"/>
      <c r="GF204" s="228"/>
      <c r="GG204" s="228"/>
      <c r="GH204" s="228"/>
      <c r="GI204" s="228"/>
      <c r="GJ204" s="228"/>
      <c r="GK204" s="228"/>
      <c r="GL204" s="228"/>
      <c r="GM204" s="228"/>
      <c r="GN204" s="228"/>
      <c r="GO204" s="228"/>
      <c r="GP204" s="228"/>
      <c r="GQ204" s="228"/>
      <c r="GR204" s="228"/>
      <c r="GS204" s="228"/>
      <c r="GT204" s="228"/>
      <c r="GU204" s="228"/>
      <c r="GV204" s="228"/>
      <c r="GW204" s="228"/>
      <c r="GX204" s="228"/>
      <c r="GY204" s="228"/>
      <c r="GZ204" s="228"/>
      <c r="HA204" s="228"/>
      <c r="HB204" s="228"/>
      <c r="HC204" s="228"/>
      <c r="HD204" s="228"/>
      <c r="HE204" s="228"/>
      <c r="HF204" s="228"/>
      <c r="HG204" s="228"/>
      <c r="HH204" s="228"/>
      <c r="HI204" s="228"/>
      <c r="HJ204" s="228"/>
      <c r="HK204" s="228"/>
      <c r="HL204" s="228"/>
      <c r="HM204" s="228"/>
      <c r="HN204" s="228"/>
      <c r="HO204" s="228"/>
      <c r="HP204" s="228"/>
      <c r="HQ204" s="228"/>
      <c r="HR204" s="228"/>
      <c r="HS204" s="228"/>
      <c r="HT204" s="228"/>
      <c r="HU204" s="228"/>
      <c r="HV204" s="228"/>
      <c r="HW204" s="228"/>
      <c r="HX204" s="228"/>
      <c r="HY204" s="228"/>
      <c r="HZ204" s="228"/>
      <c r="IA204" s="228"/>
      <c r="IB204" s="228"/>
      <c r="IC204" s="228"/>
      <c r="ID204" s="228"/>
      <c r="IE204" s="228"/>
      <c r="IF204" s="228"/>
      <c r="IG204" s="228"/>
      <c r="IH204" s="228"/>
      <c r="II204" s="228"/>
      <c r="IJ204" s="228"/>
      <c r="IK204" s="228"/>
      <c r="IL204" s="228"/>
      <c r="IM204" s="228"/>
      <c r="IN204" s="228"/>
      <c r="IO204" s="228"/>
      <c r="IP204" s="228"/>
      <c r="IQ204" s="228"/>
      <c r="IR204" s="228"/>
      <c r="IS204" s="228"/>
      <c r="IT204" s="228"/>
      <c r="IU204" s="228"/>
      <c r="IV204" s="228"/>
      <c r="IW204" s="228"/>
      <c r="IX204" s="228"/>
      <c r="IY204" s="228"/>
      <c r="IZ204" s="228"/>
      <c r="JA204" s="228"/>
      <c r="JB204" s="228"/>
      <c r="JC204" s="228"/>
      <c r="JD204" s="228"/>
      <c r="JE204" s="228"/>
      <c r="JF204" s="228"/>
      <c r="JG204" s="228"/>
      <c r="JH204" s="228"/>
      <c r="JI204" s="228"/>
      <c r="JJ204" s="228"/>
      <c r="JK204" s="228"/>
      <c r="JL204" s="228"/>
      <c r="JM204" s="228"/>
      <c r="JN204" s="228"/>
      <c r="JO204" s="228"/>
      <c r="JP204" s="228"/>
      <c r="JQ204" s="228"/>
      <c r="JR204" s="228"/>
      <c r="JS204" s="228"/>
      <c r="JT204" s="228"/>
      <c r="JU204" s="228"/>
      <c r="JV204" s="228"/>
      <c r="JW204" s="228"/>
      <c r="JX204" s="228"/>
      <c r="JY204" s="228"/>
      <c r="JZ204" s="228"/>
      <c r="KA204" s="228"/>
      <c r="KB204" s="228"/>
      <c r="KC204" s="228"/>
      <c r="KD204" s="228"/>
      <c r="KE204" s="228"/>
      <c r="KF204" s="228"/>
      <c r="KG204" s="228"/>
      <c r="KH204" s="228"/>
      <c r="KI204" s="228"/>
      <c r="KJ204" s="228"/>
      <c r="KK204" s="228"/>
      <c r="KL204" s="228"/>
      <c r="KM204" s="228"/>
      <c r="KN204" s="228"/>
      <c r="KO204" s="228"/>
      <c r="KP204" s="228"/>
      <c r="KQ204" s="228"/>
      <c r="KR204" s="228"/>
      <c r="KS204" s="228"/>
      <c r="KT204" s="228"/>
      <c r="KU204" s="228"/>
      <c r="KV204" s="228"/>
      <c r="KW204" s="228"/>
      <c r="KX204" s="228"/>
      <c r="KY204" s="228"/>
      <c r="KZ204" s="228"/>
      <c r="LA204" s="228"/>
      <c r="LB204" s="228"/>
      <c r="LC204" s="228"/>
      <c r="LD204" s="228"/>
      <c r="LE204" s="228"/>
      <c r="LF204" s="228"/>
      <c r="LG204" s="228"/>
      <c r="LH204" s="228"/>
      <c r="LI204" s="228"/>
      <c r="LJ204" s="228"/>
      <c r="LK204" s="228"/>
      <c r="LL204" s="228"/>
      <c r="LM204" s="228"/>
      <c r="LN204" s="228"/>
      <c r="LO204" s="228"/>
      <c r="LP204" s="228"/>
      <c r="LQ204" s="228"/>
      <c r="LR204" s="228"/>
      <c r="LS204" s="228"/>
      <c r="LT204" s="228"/>
      <c r="LU204" s="228"/>
      <c r="LV204" s="228"/>
      <c r="LW204" s="228"/>
      <c r="LX204" s="228"/>
      <c r="LY204" s="228"/>
      <c r="LZ204" s="228"/>
      <c r="MA204" s="228"/>
      <c r="MB204" s="228"/>
      <c r="MC204" s="228"/>
      <c r="MD204" s="228"/>
      <c r="ME204" s="228"/>
      <c r="MF204" s="228"/>
      <c r="MG204" s="228"/>
      <c r="MH204" s="228"/>
      <c r="MI204" s="228"/>
      <c r="MJ204" s="228"/>
      <c r="MK204" s="228"/>
      <c r="ML204" s="228"/>
      <c r="MM204" s="228"/>
      <c r="MN204" s="228"/>
      <c r="MO204" s="228"/>
      <c r="MP204" s="228"/>
      <c r="MQ204" s="228"/>
      <c r="MR204" s="228"/>
      <c r="MS204" s="228"/>
      <c r="MT204" s="228"/>
      <c r="MU204" s="228"/>
      <c r="MV204" s="228"/>
      <c r="MW204" s="228"/>
      <c r="MX204" s="228"/>
      <c r="MY204" s="228"/>
      <c r="MZ204" s="228"/>
      <c r="NA204" s="228"/>
      <c r="NB204" s="228"/>
      <c r="NC204" s="228"/>
      <c r="ND204" s="228"/>
      <c r="NE204" s="228"/>
      <c r="NF204" s="228"/>
      <c r="NG204" s="228"/>
      <c r="NH204" s="228"/>
      <c r="NI204" s="228"/>
      <c r="NJ204" s="228"/>
      <c r="NK204" s="228"/>
      <c r="NL204" s="228"/>
      <c r="NM204" s="228"/>
      <c r="NN204" s="228"/>
      <c r="NO204" s="228"/>
      <c r="NP204" s="228"/>
      <c r="NQ204" s="228"/>
      <c r="NR204" s="228"/>
      <c r="NS204" s="228"/>
      <c r="NT204" s="228"/>
      <c r="NU204" s="228"/>
      <c r="NV204" s="228"/>
      <c r="NW204" s="228"/>
      <c r="NX204" s="228"/>
      <c r="NY204" s="228"/>
      <c r="NZ204" s="228"/>
      <c r="OA204" s="228"/>
      <c r="OB204" s="228"/>
      <c r="OC204" s="228"/>
      <c r="OD204" s="228"/>
      <c r="OE204" s="228"/>
      <c r="OF204" s="228"/>
      <c r="OG204" s="228"/>
      <c r="OH204" s="228"/>
      <c r="OI204" s="228"/>
      <c r="OJ204" s="228"/>
      <c r="OK204" s="228"/>
      <c r="OL204" s="228"/>
      <c r="OM204" s="228"/>
      <c r="ON204" s="228"/>
      <c r="OO204" s="228"/>
      <c r="OP204" s="228"/>
      <c r="OQ204" s="228"/>
      <c r="OR204" s="228"/>
      <c r="OS204" s="228"/>
      <c r="OT204" s="228"/>
      <c r="OU204" s="228"/>
      <c r="OV204" s="228"/>
      <c r="OW204" s="228"/>
      <c r="OX204" s="228"/>
      <c r="OY204" s="228"/>
      <c r="OZ204" s="228"/>
      <c r="PA204" s="228"/>
      <c r="PB204" s="228"/>
      <c r="PC204" s="228"/>
      <c r="PD204" s="228"/>
      <c r="PE204" s="228"/>
      <c r="PF204" s="228"/>
      <c r="PG204" s="228"/>
      <c r="PH204" s="228"/>
      <c r="PI204" s="228"/>
      <c r="PJ204" s="228"/>
      <c r="PK204" s="228"/>
      <c r="PL204" s="228"/>
      <c r="PM204" s="228"/>
      <c r="PN204" s="228"/>
      <c r="PO204" s="228"/>
      <c r="PP204" s="228"/>
      <c r="PQ204" s="228"/>
      <c r="PR204" s="228"/>
      <c r="PS204" s="228"/>
      <c r="PT204" s="228"/>
      <c r="PU204" s="228"/>
      <c r="PV204" s="228"/>
      <c r="PW204" s="228"/>
      <c r="PX204" s="228"/>
      <c r="PY204" s="228"/>
      <c r="PZ204" s="228"/>
      <c r="QA204" s="228"/>
      <c r="QB204" s="228"/>
      <c r="QC204" s="228"/>
      <c r="QD204" s="228"/>
      <c r="QE204" s="228"/>
      <c r="QF204" s="228"/>
      <c r="QG204" s="228"/>
      <c r="QH204" s="228"/>
      <c r="QI204" s="228"/>
      <c r="QJ204" s="228"/>
      <c r="QK204" s="228"/>
      <c r="QL204" s="228"/>
      <c r="QM204" s="228"/>
      <c r="QN204" s="228"/>
      <c r="QO204" s="228"/>
      <c r="QP204" s="228"/>
      <c r="QQ204" s="228"/>
      <c r="QR204" s="228"/>
      <c r="QS204" s="228"/>
      <c r="QT204" s="228"/>
      <c r="QU204" s="228"/>
      <c r="QV204" s="228"/>
      <c r="QW204" s="228"/>
      <c r="QX204" s="228"/>
      <c r="QY204" s="228"/>
      <c r="QZ204" s="228"/>
      <c r="RA204" s="228"/>
      <c r="RB204" s="228"/>
      <c r="RC204" s="228"/>
      <c r="RD204" s="228"/>
      <c r="RE204" s="228"/>
      <c r="RF204" s="228"/>
      <c r="RG204" s="228"/>
      <c r="RH204" s="228"/>
      <c r="RI204" s="228"/>
      <c r="RJ204" s="228"/>
      <c r="RK204" s="228"/>
      <c r="RL204" s="228"/>
      <c r="RM204" s="228"/>
      <c r="RN204" s="228"/>
      <c r="RO204" s="228"/>
      <c r="RP204" s="228"/>
      <c r="RQ204" s="228"/>
      <c r="RR204" s="228"/>
      <c r="RS204" s="228"/>
      <c r="RT204" s="228"/>
      <c r="RU204" s="228"/>
      <c r="RV204" s="228"/>
      <c r="RW204" s="228"/>
      <c r="RX204" s="228"/>
      <c r="RY204" s="228"/>
      <c r="RZ204" s="228"/>
      <c r="SA204" s="228"/>
      <c r="SB204" s="228"/>
      <c r="SC204" s="228"/>
      <c r="SD204" s="228"/>
      <c r="SE204" s="228"/>
      <c r="SF204" s="228"/>
      <c r="SG204" s="228"/>
      <c r="SH204" s="228"/>
      <c r="SI204" s="228"/>
      <c r="SJ204" s="228"/>
      <c r="SK204" s="228"/>
      <c r="SL204" s="228"/>
      <c r="SM204" s="228"/>
      <c r="SN204" s="228"/>
      <c r="SO204" s="228"/>
      <c r="SP204" s="228"/>
      <c r="SQ204" s="228"/>
      <c r="SR204" s="228"/>
      <c r="SS204" s="228"/>
      <c r="ST204" s="228"/>
      <c r="SU204" s="228"/>
      <c r="SV204" s="228"/>
      <c r="SW204" s="228"/>
      <c r="SX204" s="228"/>
      <c r="SY204" s="228"/>
      <c r="SZ204" s="228"/>
      <c r="TA204" s="228"/>
      <c r="TB204" s="228"/>
      <c r="TC204" s="228"/>
      <c r="TD204" s="228"/>
      <c r="TE204" s="228"/>
      <c r="TF204" s="228"/>
      <c r="TG204" s="228"/>
      <c r="TH204" s="228"/>
      <c r="TI204" s="228"/>
      <c r="TJ204" s="228"/>
      <c r="TK204" s="228"/>
      <c r="TL204" s="228"/>
      <c r="TM204" s="228"/>
      <c r="TN204" s="228"/>
      <c r="TO204" s="228"/>
      <c r="TP204" s="228"/>
      <c r="TQ204" s="228"/>
      <c r="TR204" s="228"/>
      <c r="TS204" s="228"/>
      <c r="TT204" s="228"/>
      <c r="TU204" s="228"/>
      <c r="TV204" s="228"/>
      <c r="TW204" s="228"/>
      <c r="TX204" s="228"/>
      <c r="TY204" s="228"/>
      <c r="TZ204" s="228"/>
      <c r="UA204" s="228"/>
      <c r="UB204" s="228"/>
      <c r="UC204" s="228"/>
      <c r="UD204" s="228"/>
      <c r="UE204" s="228"/>
      <c r="UF204" s="228"/>
      <c r="UG204" s="228"/>
      <c r="UH204" s="228"/>
      <c r="UI204" s="228"/>
      <c r="UJ204" s="228"/>
      <c r="UK204" s="228"/>
      <c r="UL204" s="228"/>
      <c r="UM204" s="228"/>
      <c r="UN204" s="228"/>
      <c r="UO204" s="228"/>
      <c r="UP204" s="228"/>
      <c r="UQ204" s="228"/>
      <c r="UR204" s="228"/>
      <c r="US204" s="228"/>
      <c r="UT204" s="228"/>
      <c r="UU204" s="228"/>
      <c r="UV204" s="228"/>
      <c r="UW204" s="228"/>
      <c r="UX204" s="228"/>
      <c r="UY204" s="228"/>
      <c r="UZ204" s="228"/>
      <c r="VA204" s="228"/>
      <c r="VB204" s="228"/>
      <c r="VC204" s="228"/>
      <c r="VD204" s="228"/>
      <c r="VE204" s="228"/>
      <c r="VF204" s="228"/>
      <c r="VG204" s="228"/>
      <c r="VH204" s="228"/>
      <c r="VI204" s="228"/>
      <c r="VJ204" s="228"/>
      <c r="VK204" s="228"/>
      <c r="VL204" s="228"/>
      <c r="VM204" s="228"/>
      <c r="VN204" s="228"/>
      <c r="VO204" s="228"/>
      <c r="VP204" s="228"/>
      <c r="VQ204" s="228"/>
      <c r="VR204" s="228"/>
      <c r="VS204" s="228"/>
      <c r="VT204" s="228"/>
      <c r="VU204" s="228"/>
      <c r="VV204" s="228"/>
      <c r="VW204" s="228"/>
      <c r="VX204" s="228"/>
      <c r="VY204" s="228"/>
      <c r="VZ204" s="228"/>
      <c r="WA204" s="228"/>
      <c r="WB204" s="228"/>
      <c r="WC204" s="228"/>
      <c r="WD204" s="228"/>
      <c r="WE204" s="228"/>
      <c r="WF204" s="228"/>
      <c r="WG204" s="228"/>
      <c r="WH204" s="228"/>
      <c r="WI204" s="228"/>
      <c r="WJ204" s="228"/>
      <c r="WK204" s="228"/>
      <c r="WL204" s="228"/>
      <c r="WM204" s="228"/>
      <c r="WN204" s="228"/>
      <c r="WO204" s="228"/>
      <c r="WP204" s="228"/>
      <c r="WQ204" s="228"/>
      <c r="WR204" s="228"/>
      <c r="WS204" s="228"/>
      <c r="WT204" s="228"/>
      <c r="WU204" s="228"/>
      <c r="WV204" s="228"/>
      <c r="WW204" s="228"/>
      <c r="WX204" s="228"/>
      <c r="WY204" s="228"/>
      <c r="WZ204" s="228"/>
      <c r="XA204" s="228"/>
      <c r="XB204" s="228"/>
      <c r="XC204" s="228"/>
      <c r="XD204" s="228"/>
      <c r="XE204" s="228"/>
      <c r="XF204" s="228"/>
      <c r="XG204" s="228"/>
      <c r="XH204" s="228"/>
      <c r="XI204" s="228"/>
      <c r="XJ204" s="228"/>
      <c r="XK204" s="228"/>
      <c r="XL204" s="228"/>
      <c r="XM204" s="228"/>
      <c r="XN204" s="228"/>
      <c r="XO204" s="228"/>
      <c r="XP204" s="228"/>
      <c r="XQ204" s="228"/>
      <c r="XR204" s="228"/>
      <c r="XS204" s="228"/>
      <c r="XT204" s="228"/>
      <c r="XU204" s="228"/>
      <c r="XV204" s="228"/>
      <c r="XW204" s="228"/>
      <c r="XX204" s="228"/>
      <c r="XY204" s="228"/>
      <c r="XZ204" s="228"/>
      <c r="YA204" s="228"/>
      <c r="YB204" s="228"/>
      <c r="YC204" s="228"/>
      <c r="YD204" s="228"/>
      <c r="YE204" s="228"/>
      <c r="YF204" s="228"/>
      <c r="YG204" s="228"/>
      <c r="YH204" s="228"/>
      <c r="YI204" s="228"/>
      <c r="YJ204" s="228"/>
      <c r="YK204" s="228"/>
      <c r="YL204" s="228"/>
      <c r="YM204" s="228"/>
      <c r="YN204" s="228"/>
      <c r="YO204" s="228"/>
      <c r="YP204" s="228"/>
      <c r="YQ204" s="228"/>
      <c r="YR204" s="228"/>
      <c r="YS204" s="228"/>
      <c r="YT204" s="228"/>
      <c r="YU204" s="228"/>
      <c r="YV204" s="228"/>
      <c r="YW204" s="228"/>
      <c r="YX204" s="228"/>
      <c r="YY204" s="228"/>
      <c r="YZ204" s="228"/>
      <c r="ZA204" s="228"/>
      <c r="ZB204" s="228"/>
      <c r="ZC204" s="228"/>
      <c r="ZD204" s="228"/>
      <c r="ZE204" s="228"/>
      <c r="ZF204" s="228"/>
      <c r="ZG204" s="228"/>
      <c r="ZH204" s="228"/>
      <c r="ZI204" s="228"/>
      <c r="ZJ204" s="228"/>
      <c r="ZK204" s="228"/>
      <c r="ZL204" s="228"/>
      <c r="ZM204" s="228"/>
      <c r="ZN204" s="228"/>
      <c r="ZO204" s="228"/>
      <c r="ZP204" s="228"/>
      <c r="ZQ204" s="228"/>
      <c r="ZR204" s="228"/>
      <c r="ZS204" s="228"/>
      <c r="ZT204" s="228"/>
      <c r="ZU204" s="228"/>
      <c r="ZV204" s="228"/>
      <c r="ZW204" s="228"/>
      <c r="ZX204" s="228"/>
      <c r="ZY204" s="228"/>
      <c r="ZZ204" s="228"/>
      <c r="AAA204" s="228"/>
      <c r="AAB204" s="228"/>
      <c r="AAC204" s="228"/>
      <c r="AAD204" s="228"/>
      <c r="AAE204" s="228"/>
      <c r="AAF204" s="228"/>
      <c r="AAG204" s="228"/>
      <c r="AAH204" s="228"/>
      <c r="AAI204" s="228"/>
      <c r="AAJ204" s="228"/>
      <c r="AAK204" s="228"/>
      <c r="AAL204" s="228"/>
      <c r="AAM204" s="228"/>
      <c r="AAN204" s="228"/>
      <c r="AAO204" s="228"/>
      <c r="AAP204" s="228"/>
      <c r="AAQ204" s="228"/>
      <c r="AAR204" s="228"/>
      <c r="AAS204" s="228"/>
      <c r="AAT204" s="228"/>
      <c r="AAU204" s="228"/>
      <c r="AAV204" s="228"/>
      <c r="AAW204" s="228"/>
      <c r="AAX204" s="228"/>
      <c r="AAY204" s="228"/>
      <c r="AAZ204" s="228"/>
      <c r="ABA204" s="228"/>
      <c r="ABB204" s="228"/>
      <c r="ABC204" s="228"/>
      <c r="ABD204" s="228"/>
      <c r="ABE204" s="228"/>
      <c r="ABF204" s="228"/>
      <c r="ABG204" s="228"/>
      <c r="ABH204" s="228"/>
      <c r="ABI204" s="228"/>
      <c r="ABJ204" s="228"/>
      <c r="ABK204" s="228"/>
      <c r="ABL204" s="228"/>
      <c r="ABM204" s="228"/>
      <c r="ABN204" s="228"/>
      <c r="ABO204" s="228"/>
      <c r="ABP204" s="228"/>
      <c r="ABQ204" s="228"/>
      <c r="ABR204" s="228"/>
      <c r="ABS204" s="228"/>
      <c r="ABT204" s="228"/>
      <c r="ABU204" s="228"/>
      <c r="ABV204" s="228"/>
      <c r="ABW204" s="228"/>
      <c r="ABX204" s="228"/>
      <c r="ABY204" s="228"/>
      <c r="ABZ204" s="228"/>
      <c r="ACA204" s="228"/>
      <c r="ACB204" s="228"/>
      <c r="ACC204" s="228"/>
      <c r="ACD204" s="228"/>
      <c r="ACE204" s="228"/>
      <c r="ACF204" s="228"/>
      <c r="ACG204" s="228"/>
      <c r="ACH204" s="228"/>
      <c r="ACI204" s="228"/>
      <c r="ACJ204" s="228"/>
      <c r="ACK204" s="228"/>
      <c r="ACL204" s="228"/>
      <c r="ACM204" s="228"/>
      <c r="ACN204" s="228"/>
      <c r="ACO204" s="228"/>
      <c r="ACP204" s="228"/>
      <c r="ACQ204" s="228"/>
      <c r="ACR204" s="228"/>
      <c r="ACS204" s="228"/>
      <c r="ACT204" s="228"/>
      <c r="ACU204" s="228"/>
      <c r="ACV204" s="228"/>
      <c r="ACW204" s="228"/>
      <c r="ACX204" s="228"/>
      <c r="ACY204" s="228"/>
      <c r="ACZ204" s="228"/>
      <c r="ADA204" s="228"/>
      <c r="ADB204" s="228"/>
      <c r="ADC204" s="228"/>
      <c r="ADD204" s="228"/>
      <c r="ADE204" s="228"/>
      <c r="ADF204" s="228"/>
      <c r="ADG204" s="228"/>
      <c r="ADH204" s="228"/>
      <c r="ADI204" s="228"/>
      <c r="ADJ204" s="228"/>
      <c r="ADK204" s="228"/>
      <c r="ADL204" s="228"/>
      <c r="ADM204" s="228"/>
      <c r="ADN204" s="228"/>
      <c r="ADO204" s="228"/>
      <c r="ADP204" s="228"/>
      <c r="ADQ204" s="228"/>
      <c r="ADR204" s="228"/>
      <c r="ADS204" s="228"/>
      <c r="ADT204" s="228"/>
      <c r="ADU204" s="228"/>
      <c r="ADV204" s="228"/>
      <c r="ADW204" s="228"/>
      <c r="ADX204" s="228"/>
      <c r="ADY204" s="228"/>
      <c r="ADZ204" s="228"/>
      <c r="AEA204" s="228"/>
      <c r="AEB204" s="228"/>
      <c r="AEC204" s="228"/>
      <c r="AED204" s="228"/>
      <c r="AEE204" s="228"/>
      <c r="AEF204" s="228"/>
      <c r="AEG204" s="228"/>
      <c r="AEH204" s="228"/>
      <c r="AEI204" s="228"/>
      <c r="AEJ204" s="228"/>
      <c r="AEK204" s="228"/>
      <c r="AEL204" s="228"/>
      <c r="AEM204" s="228"/>
      <c r="AEN204" s="228"/>
      <c r="AEO204" s="228"/>
      <c r="AEP204" s="228"/>
      <c r="AEQ204" s="228"/>
      <c r="AER204" s="228"/>
      <c r="AES204" s="228"/>
      <c r="AET204" s="228"/>
      <c r="AEU204" s="228"/>
      <c r="AEV204" s="228"/>
      <c r="AEW204" s="228"/>
      <c r="AEX204" s="228"/>
      <c r="AEY204" s="228"/>
      <c r="AEZ204" s="228"/>
      <c r="AFA204" s="228"/>
      <c r="AFB204" s="228"/>
      <c r="AFC204" s="228"/>
      <c r="AFD204" s="228"/>
      <c r="AFE204" s="228"/>
      <c r="AFF204" s="228"/>
      <c r="AFG204" s="228"/>
      <c r="AFH204" s="228"/>
      <c r="AFI204" s="228"/>
      <c r="AFJ204" s="228"/>
      <c r="AFK204" s="228"/>
      <c r="AFL204" s="228"/>
      <c r="AFM204" s="228"/>
      <c r="AFN204" s="228"/>
      <c r="AFO204" s="228"/>
      <c r="AFP204" s="228"/>
      <c r="AFQ204" s="228"/>
      <c r="AFR204" s="228"/>
      <c r="AFS204" s="228"/>
      <c r="AFT204" s="228"/>
      <c r="AFU204" s="228"/>
      <c r="AFV204" s="228"/>
      <c r="AFW204" s="228"/>
      <c r="AFX204" s="228"/>
      <c r="AFY204" s="228"/>
      <c r="AFZ204" s="228"/>
      <c r="AGA204" s="228"/>
      <c r="AGB204" s="228"/>
      <c r="AGC204" s="228"/>
      <c r="AGD204" s="228"/>
      <c r="AGE204" s="228"/>
      <c r="AGF204" s="228"/>
      <c r="AGG204" s="228"/>
      <c r="AGH204" s="228"/>
      <c r="AGI204" s="228"/>
      <c r="AGJ204" s="228"/>
      <c r="AGK204" s="228"/>
      <c r="AGL204" s="228"/>
      <c r="AGM204" s="228"/>
      <c r="AGN204" s="228"/>
      <c r="AGO204" s="228"/>
      <c r="AGP204" s="228"/>
      <c r="AGQ204" s="228"/>
      <c r="AGR204" s="228"/>
      <c r="AGS204" s="228"/>
      <c r="AGT204" s="228"/>
      <c r="AGU204" s="228"/>
      <c r="AGV204" s="228"/>
      <c r="AGW204" s="228"/>
      <c r="AGX204" s="228"/>
      <c r="AGY204" s="228"/>
      <c r="AGZ204" s="228"/>
      <c r="AHA204" s="228"/>
      <c r="AHB204" s="228"/>
      <c r="AHC204" s="228"/>
      <c r="AHD204" s="228"/>
      <c r="AHE204" s="228"/>
      <c r="AHF204" s="228"/>
      <c r="AHG204" s="228"/>
      <c r="AHH204" s="228"/>
      <c r="AHI204" s="228"/>
      <c r="AHJ204" s="228"/>
      <c r="AHK204" s="228"/>
      <c r="AHL204" s="228"/>
      <c r="AHM204" s="228"/>
      <c r="AHN204" s="228"/>
      <c r="AHO204" s="228"/>
      <c r="AHP204" s="228"/>
      <c r="AHQ204" s="228"/>
      <c r="AHR204" s="228"/>
      <c r="AHS204" s="228"/>
      <c r="AHT204" s="228"/>
      <c r="AHU204" s="228"/>
      <c r="AHV204" s="228"/>
      <c r="AHW204" s="228"/>
      <c r="AHX204" s="228"/>
      <c r="AHY204" s="228"/>
      <c r="AHZ204" s="228"/>
      <c r="AIA204" s="228"/>
      <c r="AIB204" s="228"/>
      <c r="AIC204" s="228"/>
      <c r="AID204" s="228"/>
      <c r="AIE204" s="228"/>
      <c r="AIF204" s="228"/>
      <c r="AIG204" s="228"/>
      <c r="AIH204" s="228"/>
      <c r="AII204" s="228"/>
      <c r="AIJ204" s="228"/>
      <c r="AIK204" s="228"/>
      <c r="AIL204" s="228"/>
      <c r="AIM204" s="228"/>
      <c r="AIN204" s="228"/>
      <c r="AIO204" s="228"/>
      <c r="AIP204" s="228"/>
      <c r="AIQ204" s="228"/>
      <c r="AIR204" s="228"/>
      <c r="AIS204" s="228"/>
      <c r="AIT204" s="228"/>
      <c r="AIU204" s="228"/>
      <c r="AIV204" s="228"/>
      <c r="AIW204" s="228"/>
      <c r="AIX204" s="228"/>
      <c r="AIY204" s="228"/>
      <c r="AIZ204" s="228"/>
      <c r="AJA204" s="228"/>
      <c r="AJB204" s="228"/>
      <c r="AJC204" s="228"/>
      <c r="AJD204" s="228"/>
      <c r="AJE204" s="228"/>
      <c r="AJF204" s="228"/>
      <c r="AJG204" s="228"/>
      <c r="AJH204" s="228"/>
      <c r="AJI204" s="228"/>
      <c r="AJJ204" s="228"/>
      <c r="AJK204" s="228"/>
      <c r="AJL204" s="228"/>
      <c r="AJM204" s="228"/>
      <c r="AJN204" s="228"/>
      <c r="AJO204" s="228"/>
      <c r="AJP204" s="228"/>
      <c r="AJQ204" s="228"/>
      <c r="AJR204" s="228"/>
      <c r="AJS204" s="228"/>
      <c r="AJT204" s="228"/>
      <c r="AJU204" s="228"/>
      <c r="AJV204" s="228"/>
      <c r="AJW204" s="228"/>
      <c r="AJX204" s="228"/>
      <c r="AJY204" s="228"/>
      <c r="AJZ204" s="228"/>
      <c r="AKA204" s="228"/>
      <c r="AKB204" s="228"/>
      <c r="AKC204" s="228"/>
      <c r="AKD204" s="228"/>
      <c r="AKE204" s="228"/>
      <c r="AKF204" s="228"/>
      <c r="AKG204" s="228"/>
      <c r="AKH204" s="228"/>
      <c r="AKI204" s="228"/>
      <c r="AKJ204" s="228"/>
      <c r="AKK204" s="228"/>
      <c r="AKL204" s="228"/>
      <c r="AKM204" s="228"/>
      <c r="AKN204" s="228"/>
      <c r="AKO204" s="228"/>
      <c r="AKP204" s="228"/>
      <c r="AKQ204" s="228"/>
      <c r="AKR204" s="228"/>
      <c r="AKS204" s="228"/>
      <c r="AKT204" s="228"/>
      <c r="AKU204" s="228"/>
      <c r="AKV204" s="228"/>
      <c r="AKW204" s="228"/>
      <c r="AKX204" s="228"/>
      <c r="AKY204" s="228"/>
      <c r="AKZ204" s="228"/>
      <c r="ALA204" s="228"/>
      <c r="ALB204" s="228"/>
      <c r="ALC204" s="228"/>
      <c r="ALD204" s="228"/>
      <c r="ALE204" s="228"/>
      <c r="ALF204" s="228"/>
      <c r="ALG204" s="228"/>
      <c r="ALH204" s="228"/>
      <c r="ALI204" s="228"/>
      <c r="ALJ204" s="228"/>
      <c r="ALK204" s="228"/>
      <c r="ALL204" s="228"/>
      <c r="ALM204" s="228"/>
      <c r="ALN204" s="228"/>
      <c r="ALO204" s="228"/>
      <c r="ALP204" s="228"/>
      <c r="ALQ204" s="228"/>
      <c r="ALR204" s="228"/>
      <c r="ALS204" s="228"/>
      <c r="ALT204" s="228"/>
      <c r="ALU204" s="228"/>
      <c r="ALV204" s="228"/>
      <c r="ALW204" s="228"/>
      <c r="ALX204" s="228"/>
      <c r="ALY204" s="228"/>
      <c r="ALZ204" s="228"/>
      <c r="AMA204" s="228"/>
      <c r="AMB204" s="228"/>
      <c r="AMC204" s="228"/>
      <c r="AMD204" s="228"/>
      <c r="AME204" s="228"/>
      <c r="AMF204" s="228"/>
      <c r="AMG204" s="228"/>
      <c r="AMH204" s="228"/>
      <c r="AMI204" s="228"/>
      <c r="AMJ204" s="228"/>
      <c r="AMK204" s="228"/>
      <c r="AML204" s="228"/>
      <c r="AMM204" s="228"/>
      <c r="AMN204" s="228"/>
      <c r="AMO204" s="228"/>
      <c r="AMP204" s="228"/>
      <c r="AMQ204" s="228"/>
      <c r="AMR204" s="228"/>
      <c r="AMS204" s="228"/>
      <c r="AMT204" s="228"/>
      <c r="AMU204" s="228"/>
      <c r="AMV204" s="228"/>
      <c r="AMW204" s="228"/>
      <c r="AMX204" s="228"/>
    </row>
    <row r="205" spans="1:1038" s="308" customFormat="1" ht="18" customHeight="1">
      <c r="A205" s="351" t="s">
        <v>1452</v>
      </c>
      <c r="B205" s="228" t="s">
        <v>1294</v>
      </c>
      <c r="C205" s="228"/>
      <c r="D205" s="228" t="s">
        <v>1279</v>
      </c>
      <c r="E205" s="228">
        <v>35</v>
      </c>
      <c r="F205" s="228">
        <v>1</v>
      </c>
      <c r="G205" s="285" t="str">
        <f t="shared" si="59"/>
        <v>35-1</v>
      </c>
      <c r="H205" s="279">
        <v>0</v>
      </c>
      <c r="I205" s="228">
        <v>48</v>
      </c>
      <c r="J205" s="226"/>
      <c r="K205" s="545" t="b">
        <f>IF(I206=1,IF(((VLOOKUP($G205,[1]Depth_Lookup!#REF!,9,FALSE))-(H205/100))=0,"Good",IF(((VLOOKUP($G205,[1]Depth_Lookup!$A$3:$J$550,9,FALSE))-(H205/100))&gt;0,"Too Short","Too Long")))</f>
        <v>0</v>
      </c>
      <c r="L205" s="171">
        <f>(VLOOKUP($G205,Depth_Lookup!$A$3:$J$410,10,FALSE))+(H205/100)</f>
        <v>80.3</v>
      </c>
      <c r="M205" s="171">
        <f>(VLOOKUP($G205,Depth_Lookup!$A$3:$J$410,10,FALSE))+(I205/100)</f>
        <v>80.78</v>
      </c>
      <c r="N205" s="231" t="s">
        <v>1585</v>
      </c>
      <c r="O205" s="228" t="s">
        <v>1280</v>
      </c>
      <c r="P205" s="228" t="s">
        <v>853</v>
      </c>
      <c r="Q205" s="228" t="s">
        <v>125</v>
      </c>
      <c r="R205" s="304" t="s">
        <v>1633</v>
      </c>
      <c r="S205" s="228" t="s">
        <v>88</v>
      </c>
      <c r="T205" s="228" t="s">
        <v>88</v>
      </c>
      <c r="U205" s="228"/>
      <c r="V205" s="228"/>
      <c r="W205" s="228"/>
      <c r="X205" s="305" t="e">
        <v>#N/A</v>
      </c>
      <c r="Y205" s="228"/>
      <c r="Z205" s="228"/>
      <c r="AA205" s="228"/>
      <c r="AB205" s="228"/>
      <c r="AC205" s="228"/>
      <c r="AD205" s="228"/>
      <c r="AE205" s="234"/>
      <c r="AF205" s="304" t="e">
        <v>#N/A</v>
      </c>
      <c r="AG205" s="241"/>
      <c r="AH205" s="228"/>
      <c r="AI205" s="244">
        <v>75</v>
      </c>
      <c r="AJ205" s="228"/>
      <c r="AK205" s="228"/>
      <c r="AL205" s="228"/>
      <c r="AM205" s="228"/>
      <c r="AN205" s="228" t="s">
        <v>1586</v>
      </c>
      <c r="AO205" s="244"/>
      <c r="AP205" s="228"/>
      <c r="AQ205" s="228"/>
      <c r="AR205" s="228"/>
      <c r="AS205" s="228"/>
      <c r="AT205" s="228"/>
      <c r="AU205" s="244"/>
      <c r="AV205" s="228"/>
      <c r="AW205" s="228"/>
      <c r="AX205" s="228"/>
      <c r="AY205" s="228"/>
      <c r="AZ205" s="228"/>
      <c r="BA205" s="244">
        <v>25</v>
      </c>
      <c r="BB205" s="228"/>
      <c r="BC205" s="228"/>
      <c r="BD205" s="228"/>
      <c r="BE205" s="228"/>
      <c r="BF205" s="228" t="s">
        <v>1586</v>
      </c>
      <c r="BG205" s="244"/>
      <c r="BH205" s="228"/>
      <c r="BI205" s="228"/>
      <c r="BJ205" s="228"/>
      <c r="BK205" s="228"/>
      <c r="BL205" s="228"/>
      <c r="BM205" s="244"/>
      <c r="BN205" s="228"/>
      <c r="BO205" s="228"/>
      <c r="BP205" s="228"/>
      <c r="BQ205" s="228"/>
      <c r="BR205" s="228"/>
      <c r="BS205" s="228"/>
      <c r="BT205" s="228"/>
      <c r="BU205" s="228"/>
      <c r="BV205" s="228"/>
      <c r="BW205" s="228"/>
      <c r="BX205" s="228"/>
      <c r="BY205" s="244"/>
      <c r="BZ205" s="228"/>
      <c r="CA205" s="228"/>
      <c r="CB205" s="228"/>
      <c r="CC205" s="228"/>
      <c r="CD205" s="228"/>
      <c r="CE205" s="228" t="s">
        <v>1593</v>
      </c>
      <c r="CF205" s="228"/>
      <c r="CG205" s="245"/>
      <c r="CH205" s="246" t="s">
        <v>1513</v>
      </c>
      <c r="CI205" s="246">
        <v>100</v>
      </c>
      <c r="CJ205" s="246" t="s">
        <v>514</v>
      </c>
      <c r="CK205" s="247"/>
      <c r="CL205" s="248"/>
      <c r="CM205" s="248"/>
      <c r="CN205" s="248"/>
      <c r="CO205" s="248"/>
      <c r="CP205" s="248"/>
      <c r="CQ205" s="248"/>
      <c r="CR205" s="248"/>
      <c r="CS205" s="248"/>
      <c r="CT205" s="248"/>
      <c r="CU205" s="248"/>
      <c r="CV205" s="248"/>
      <c r="CW205" s="248"/>
      <c r="CX205" s="248"/>
      <c r="CY205" s="248"/>
      <c r="CZ205" s="248"/>
      <c r="DA205" s="248"/>
      <c r="DB205" s="248"/>
      <c r="DC205" s="249"/>
      <c r="DD205" s="248"/>
      <c r="DE205" s="248"/>
      <c r="DF205" s="248"/>
      <c r="DG205" s="248"/>
      <c r="DH205" s="248"/>
      <c r="DI205" s="248"/>
      <c r="DJ205" s="248">
        <v>100</v>
      </c>
      <c r="DK205" s="306">
        <v>100</v>
      </c>
      <c r="DL205" s="245"/>
      <c r="DM205" s="248"/>
      <c r="DN205" s="248"/>
      <c r="DO205" s="307"/>
      <c r="DQ205" s="245"/>
      <c r="DR205" s="307"/>
      <c r="DS205" s="245"/>
      <c r="DT205" s="262" t="s">
        <v>1594</v>
      </c>
      <c r="DU205" s="249"/>
      <c r="DV205" s="249"/>
      <c r="DW205" s="310">
        <v>100</v>
      </c>
      <c r="DX205" s="311" t="e">
        <v>#N/A</v>
      </c>
      <c r="DY205" s="268" t="s">
        <v>1509</v>
      </c>
      <c r="DZ205" s="268" t="s">
        <v>1595</v>
      </c>
      <c r="EA205" s="268"/>
      <c r="EB205" s="249"/>
      <c r="EC205" s="312"/>
      <c r="ED205" s="229" t="s">
        <v>2517</v>
      </c>
      <c r="EE205" s="313"/>
      <c r="EF205" s="314"/>
      <c r="EG205" s="313"/>
      <c r="EH205" s="315"/>
      <c r="EI205" s="316" t="e">
        <f>VLOOKUP(EH205,definitions_list_mag!$Y$12:$Z$15,2,FALSE)</f>
        <v>#N/A</v>
      </c>
      <c r="EJ205" s="317"/>
      <c r="EK205" s="318" t="e">
        <f>VLOOKUP(EJ205,definitions_list_mag!$AT$3:$AU$5,2,FALSE)</f>
        <v>#N/A</v>
      </c>
      <c r="EL205" s="313"/>
      <c r="EM205" s="315"/>
      <c r="EN205" s="315"/>
      <c r="EO205" s="319"/>
      <c r="EP205" s="319"/>
      <c r="EQ205" s="319"/>
      <c r="ER205" s="319"/>
      <c r="ES205" s="319"/>
      <c r="ET205" s="319"/>
      <c r="EU205" s="319"/>
      <c r="EV205" s="320"/>
      <c r="EW205" s="320"/>
      <c r="EX205" s="320"/>
      <c r="EY205" s="320"/>
      <c r="EZ205" s="192" t="e">
        <f t="shared" si="60"/>
        <v>#DIV/0!</v>
      </c>
      <c r="FA205" s="192" t="e">
        <f t="shared" si="61"/>
        <v>#DIV/0!</v>
      </c>
      <c r="FB205" s="192" t="e">
        <f t="shared" si="62"/>
        <v>#DIV/0!</v>
      </c>
      <c r="FC205" s="192" t="e">
        <f t="shared" si="63"/>
        <v>#DIV/0!</v>
      </c>
      <c r="FD205" s="192" t="e">
        <f t="shared" si="64"/>
        <v>#DIV/0!</v>
      </c>
      <c r="FE205" s="193" t="e">
        <f t="shared" si="65"/>
        <v>#DIV/0!</v>
      </c>
      <c r="FF205" s="194" t="e">
        <f t="shared" si="66"/>
        <v>#DIV/0!</v>
      </c>
      <c r="FG205" s="143" t="s">
        <v>1641</v>
      </c>
      <c r="FH205" s="315"/>
      <c r="FI205" s="778">
        <f t="shared" si="67"/>
        <v>0</v>
      </c>
      <c r="FJ205" s="779" t="e">
        <f t="shared" si="68"/>
        <v>#DIV/0!</v>
      </c>
      <c r="FK205" s="779" t="e">
        <f t="shared" si="69"/>
        <v>#DIV/0!</v>
      </c>
      <c r="FL205" s="780" t="e">
        <f t="shared" si="70"/>
        <v>#DIV/0!</v>
      </c>
      <c r="FM205" s="169" t="e">
        <f t="shared" si="71"/>
        <v>#DIV/0!</v>
      </c>
      <c r="FN205" s="783" t="e">
        <f t="shared" si="72"/>
        <v>#DIV/0!</v>
      </c>
      <c r="FO205" s="228"/>
      <c r="FP205" s="228"/>
      <c r="FQ205" s="228"/>
      <c r="FR205" s="228"/>
      <c r="FS205" s="228"/>
      <c r="FT205" s="228"/>
      <c r="FU205" s="228"/>
      <c r="FV205" s="228"/>
      <c r="FW205" s="228"/>
      <c r="FX205" s="228"/>
      <c r="FY205" s="228"/>
      <c r="FZ205" s="228"/>
      <c r="GA205" s="228"/>
      <c r="GB205" s="228"/>
      <c r="GC205" s="228"/>
      <c r="GD205" s="228"/>
      <c r="GE205" s="228"/>
      <c r="GF205" s="228"/>
      <c r="GG205" s="228"/>
      <c r="GH205" s="228"/>
      <c r="GI205" s="228"/>
      <c r="GJ205" s="228"/>
      <c r="GK205" s="228"/>
      <c r="GL205" s="228"/>
      <c r="GM205" s="228"/>
      <c r="GN205" s="228"/>
      <c r="GO205" s="228"/>
      <c r="GP205" s="228"/>
      <c r="GQ205" s="228"/>
      <c r="GR205" s="228"/>
      <c r="GS205" s="228"/>
      <c r="GT205" s="228"/>
      <c r="GU205" s="228"/>
      <c r="GV205" s="228"/>
      <c r="GW205" s="228"/>
      <c r="GX205" s="228"/>
      <c r="GY205" s="228"/>
      <c r="GZ205" s="228"/>
      <c r="HA205" s="228"/>
      <c r="HB205" s="228"/>
      <c r="HC205" s="228"/>
      <c r="HD205" s="228"/>
      <c r="HE205" s="228"/>
      <c r="HF205" s="228"/>
      <c r="HG205" s="228"/>
      <c r="HH205" s="228"/>
      <c r="HI205" s="228"/>
      <c r="HJ205" s="228"/>
      <c r="HK205" s="228"/>
      <c r="HL205" s="228"/>
      <c r="HM205" s="228"/>
      <c r="HN205" s="228"/>
      <c r="HO205" s="228"/>
      <c r="HP205" s="228"/>
      <c r="HQ205" s="228"/>
      <c r="HR205" s="228"/>
      <c r="HS205" s="228"/>
      <c r="HT205" s="228"/>
      <c r="HU205" s="228"/>
      <c r="HV205" s="228"/>
      <c r="HW205" s="228"/>
      <c r="HX205" s="228"/>
      <c r="HY205" s="228"/>
      <c r="HZ205" s="228"/>
      <c r="IA205" s="228"/>
      <c r="IB205" s="228"/>
      <c r="IC205" s="228"/>
      <c r="ID205" s="228"/>
      <c r="IE205" s="228"/>
      <c r="IF205" s="228"/>
      <c r="IG205" s="228"/>
      <c r="IH205" s="228"/>
      <c r="II205" s="228"/>
      <c r="IJ205" s="228"/>
      <c r="IK205" s="228"/>
      <c r="IL205" s="228"/>
      <c r="IM205" s="228"/>
      <c r="IN205" s="228"/>
      <c r="IO205" s="228"/>
      <c r="IP205" s="228"/>
      <c r="IQ205" s="228"/>
      <c r="IR205" s="228"/>
      <c r="IS205" s="228"/>
      <c r="IT205" s="228"/>
      <c r="IU205" s="228"/>
      <c r="IV205" s="228"/>
      <c r="IW205" s="228"/>
      <c r="IX205" s="228"/>
      <c r="IY205" s="228"/>
      <c r="IZ205" s="228"/>
      <c r="JA205" s="228"/>
      <c r="JB205" s="228"/>
      <c r="JC205" s="228"/>
      <c r="JD205" s="228"/>
      <c r="JE205" s="228"/>
      <c r="JF205" s="228"/>
      <c r="JG205" s="228"/>
      <c r="JH205" s="228"/>
      <c r="JI205" s="228"/>
      <c r="JJ205" s="228"/>
      <c r="JK205" s="228"/>
      <c r="JL205" s="228"/>
      <c r="JM205" s="228"/>
      <c r="JN205" s="228"/>
      <c r="JO205" s="228"/>
      <c r="JP205" s="228"/>
      <c r="JQ205" s="228"/>
      <c r="JR205" s="228"/>
      <c r="JS205" s="228"/>
      <c r="JT205" s="228"/>
      <c r="JU205" s="228"/>
      <c r="JV205" s="228"/>
      <c r="JW205" s="228"/>
      <c r="JX205" s="228"/>
      <c r="JY205" s="228"/>
      <c r="JZ205" s="228"/>
      <c r="KA205" s="228"/>
      <c r="KB205" s="228"/>
      <c r="KC205" s="228"/>
      <c r="KD205" s="228"/>
      <c r="KE205" s="228"/>
      <c r="KF205" s="228"/>
      <c r="KG205" s="228"/>
      <c r="KH205" s="228"/>
      <c r="KI205" s="228"/>
      <c r="KJ205" s="228"/>
      <c r="KK205" s="228"/>
      <c r="KL205" s="228"/>
      <c r="KM205" s="228"/>
      <c r="KN205" s="228"/>
      <c r="KO205" s="228"/>
      <c r="KP205" s="228"/>
      <c r="KQ205" s="228"/>
      <c r="KR205" s="228"/>
      <c r="KS205" s="228"/>
      <c r="KT205" s="228"/>
      <c r="KU205" s="228"/>
      <c r="KV205" s="228"/>
      <c r="KW205" s="228"/>
      <c r="KX205" s="228"/>
      <c r="KY205" s="228"/>
      <c r="KZ205" s="228"/>
      <c r="LA205" s="228"/>
      <c r="LB205" s="228"/>
      <c r="LC205" s="228"/>
      <c r="LD205" s="228"/>
      <c r="LE205" s="228"/>
      <c r="LF205" s="228"/>
      <c r="LG205" s="228"/>
      <c r="LH205" s="228"/>
      <c r="LI205" s="228"/>
      <c r="LJ205" s="228"/>
      <c r="LK205" s="228"/>
      <c r="LL205" s="228"/>
      <c r="LM205" s="228"/>
      <c r="LN205" s="228"/>
      <c r="LO205" s="228"/>
      <c r="LP205" s="228"/>
      <c r="LQ205" s="228"/>
      <c r="LR205" s="228"/>
      <c r="LS205" s="228"/>
      <c r="LT205" s="228"/>
      <c r="LU205" s="228"/>
      <c r="LV205" s="228"/>
      <c r="LW205" s="228"/>
      <c r="LX205" s="228"/>
      <c r="LY205" s="228"/>
      <c r="LZ205" s="228"/>
      <c r="MA205" s="228"/>
      <c r="MB205" s="228"/>
      <c r="MC205" s="228"/>
      <c r="MD205" s="228"/>
      <c r="ME205" s="228"/>
      <c r="MF205" s="228"/>
      <c r="MG205" s="228"/>
      <c r="MH205" s="228"/>
      <c r="MI205" s="228"/>
      <c r="MJ205" s="228"/>
      <c r="MK205" s="228"/>
      <c r="ML205" s="228"/>
      <c r="MM205" s="228"/>
      <c r="MN205" s="228"/>
      <c r="MO205" s="228"/>
      <c r="MP205" s="228"/>
      <c r="MQ205" s="228"/>
      <c r="MR205" s="228"/>
      <c r="MS205" s="228"/>
      <c r="MT205" s="228"/>
      <c r="MU205" s="228"/>
      <c r="MV205" s="228"/>
      <c r="MW205" s="228"/>
      <c r="MX205" s="228"/>
      <c r="MY205" s="228"/>
      <c r="MZ205" s="228"/>
      <c r="NA205" s="228"/>
      <c r="NB205" s="228"/>
      <c r="NC205" s="228"/>
      <c r="ND205" s="228"/>
      <c r="NE205" s="228"/>
      <c r="NF205" s="228"/>
      <c r="NG205" s="228"/>
      <c r="NH205" s="228"/>
      <c r="NI205" s="228"/>
      <c r="NJ205" s="228"/>
      <c r="NK205" s="228"/>
      <c r="NL205" s="228"/>
      <c r="NM205" s="228"/>
      <c r="NN205" s="228"/>
      <c r="NO205" s="228"/>
      <c r="NP205" s="228"/>
      <c r="NQ205" s="228"/>
      <c r="NR205" s="228"/>
      <c r="NS205" s="228"/>
      <c r="NT205" s="228"/>
      <c r="NU205" s="228"/>
      <c r="NV205" s="228"/>
      <c r="NW205" s="228"/>
      <c r="NX205" s="228"/>
      <c r="NY205" s="228"/>
      <c r="NZ205" s="228"/>
      <c r="OA205" s="228"/>
      <c r="OB205" s="228"/>
      <c r="OC205" s="228"/>
      <c r="OD205" s="228"/>
      <c r="OE205" s="228"/>
      <c r="OF205" s="228"/>
      <c r="OG205" s="228"/>
      <c r="OH205" s="228"/>
      <c r="OI205" s="228"/>
      <c r="OJ205" s="228"/>
      <c r="OK205" s="228"/>
      <c r="OL205" s="228"/>
      <c r="OM205" s="228"/>
      <c r="ON205" s="228"/>
      <c r="OO205" s="228"/>
      <c r="OP205" s="228"/>
      <c r="OQ205" s="228"/>
      <c r="OR205" s="228"/>
      <c r="OS205" s="228"/>
      <c r="OT205" s="228"/>
      <c r="OU205" s="228"/>
      <c r="OV205" s="228"/>
      <c r="OW205" s="228"/>
      <c r="OX205" s="228"/>
      <c r="OY205" s="228"/>
      <c r="OZ205" s="228"/>
      <c r="PA205" s="228"/>
      <c r="PB205" s="228"/>
      <c r="PC205" s="228"/>
      <c r="PD205" s="228"/>
      <c r="PE205" s="228"/>
      <c r="PF205" s="228"/>
      <c r="PG205" s="228"/>
      <c r="PH205" s="228"/>
      <c r="PI205" s="228"/>
      <c r="PJ205" s="228"/>
      <c r="PK205" s="228"/>
      <c r="PL205" s="228"/>
      <c r="PM205" s="228"/>
      <c r="PN205" s="228"/>
      <c r="PO205" s="228"/>
      <c r="PP205" s="228"/>
      <c r="PQ205" s="228"/>
      <c r="PR205" s="228"/>
      <c r="PS205" s="228"/>
      <c r="PT205" s="228"/>
      <c r="PU205" s="228"/>
      <c r="PV205" s="228"/>
      <c r="PW205" s="228"/>
      <c r="PX205" s="228"/>
      <c r="PY205" s="228"/>
      <c r="PZ205" s="228"/>
      <c r="QA205" s="228"/>
      <c r="QB205" s="228"/>
      <c r="QC205" s="228"/>
      <c r="QD205" s="228"/>
      <c r="QE205" s="228"/>
      <c r="QF205" s="228"/>
      <c r="QG205" s="228"/>
      <c r="QH205" s="228"/>
      <c r="QI205" s="228"/>
      <c r="QJ205" s="228"/>
      <c r="QK205" s="228"/>
      <c r="QL205" s="228"/>
      <c r="QM205" s="228"/>
      <c r="QN205" s="228"/>
      <c r="QO205" s="228"/>
      <c r="QP205" s="228"/>
      <c r="QQ205" s="228"/>
      <c r="QR205" s="228"/>
      <c r="QS205" s="228"/>
      <c r="QT205" s="228"/>
      <c r="QU205" s="228"/>
      <c r="QV205" s="228"/>
      <c r="QW205" s="228"/>
      <c r="QX205" s="228"/>
      <c r="QY205" s="228"/>
      <c r="QZ205" s="228"/>
      <c r="RA205" s="228"/>
      <c r="RB205" s="228"/>
      <c r="RC205" s="228"/>
      <c r="RD205" s="228"/>
      <c r="RE205" s="228"/>
      <c r="RF205" s="228"/>
      <c r="RG205" s="228"/>
      <c r="RH205" s="228"/>
      <c r="RI205" s="228"/>
      <c r="RJ205" s="228"/>
      <c r="RK205" s="228"/>
      <c r="RL205" s="228"/>
      <c r="RM205" s="228"/>
      <c r="RN205" s="228"/>
      <c r="RO205" s="228"/>
      <c r="RP205" s="228"/>
      <c r="RQ205" s="228"/>
      <c r="RR205" s="228"/>
      <c r="RS205" s="228"/>
      <c r="RT205" s="228"/>
      <c r="RU205" s="228"/>
      <c r="RV205" s="228"/>
      <c r="RW205" s="228"/>
      <c r="RX205" s="228"/>
      <c r="RY205" s="228"/>
      <c r="RZ205" s="228"/>
      <c r="SA205" s="228"/>
      <c r="SB205" s="228"/>
      <c r="SC205" s="228"/>
      <c r="SD205" s="228"/>
      <c r="SE205" s="228"/>
      <c r="SF205" s="228"/>
      <c r="SG205" s="228"/>
      <c r="SH205" s="228"/>
      <c r="SI205" s="228"/>
      <c r="SJ205" s="228"/>
      <c r="SK205" s="228"/>
      <c r="SL205" s="228"/>
      <c r="SM205" s="228"/>
      <c r="SN205" s="228"/>
      <c r="SO205" s="228"/>
      <c r="SP205" s="228"/>
      <c r="SQ205" s="228"/>
      <c r="SR205" s="228"/>
      <c r="SS205" s="228"/>
      <c r="ST205" s="228"/>
      <c r="SU205" s="228"/>
      <c r="SV205" s="228"/>
      <c r="SW205" s="228"/>
      <c r="SX205" s="228"/>
      <c r="SY205" s="228"/>
      <c r="SZ205" s="228"/>
      <c r="TA205" s="228"/>
      <c r="TB205" s="228"/>
      <c r="TC205" s="228"/>
      <c r="TD205" s="228"/>
      <c r="TE205" s="228"/>
      <c r="TF205" s="228"/>
      <c r="TG205" s="228"/>
      <c r="TH205" s="228"/>
      <c r="TI205" s="228"/>
      <c r="TJ205" s="228"/>
      <c r="TK205" s="228"/>
      <c r="TL205" s="228"/>
      <c r="TM205" s="228"/>
      <c r="TN205" s="228"/>
      <c r="TO205" s="228"/>
      <c r="TP205" s="228"/>
      <c r="TQ205" s="228"/>
      <c r="TR205" s="228"/>
      <c r="TS205" s="228"/>
      <c r="TT205" s="228"/>
      <c r="TU205" s="228"/>
      <c r="TV205" s="228"/>
      <c r="TW205" s="228"/>
      <c r="TX205" s="228"/>
      <c r="TY205" s="228"/>
      <c r="TZ205" s="228"/>
      <c r="UA205" s="228"/>
      <c r="UB205" s="228"/>
      <c r="UC205" s="228"/>
      <c r="UD205" s="228"/>
      <c r="UE205" s="228"/>
      <c r="UF205" s="228"/>
      <c r="UG205" s="228"/>
      <c r="UH205" s="228"/>
      <c r="UI205" s="228"/>
      <c r="UJ205" s="228"/>
      <c r="UK205" s="228"/>
      <c r="UL205" s="228"/>
      <c r="UM205" s="228"/>
      <c r="UN205" s="228"/>
      <c r="UO205" s="228"/>
      <c r="UP205" s="228"/>
      <c r="UQ205" s="228"/>
      <c r="UR205" s="228"/>
      <c r="US205" s="228"/>
      <c r="UT205" s="228"/>
      <c r="UU205" s="228"/>
      <c r="UV205" s="228"/>
      <c r="UW205" s="228"/>
      <c r="UX205" s="228"/>
      <c r="UY205" s="228"/>
      <c r="UZ205" s="228"/>
      <c r="VA205" s="228"/>
      <c r="VB205" s="228"/>
      <c r="VC205" s="228"/>
      <c r="VD205" s="228"/>
      <c r="VE205" s="228"/>
      <c r="VF205" s="228"/>
      <c r="VG205" s="228"/>
      <c r="VH205" s="228"/>
      <c r="VI205" s="228"/>
      <c r="VJ205" s="228"/>
      <c r="VK205" s="228"/>
      <c r="VL205" s="228"/>
      <c r="VM205" s="228"/>
      <c r="VN205" s="228"/>
      <c r="VO205" s="228"/>
      <c r="VP205" s="228"/>
      <c r="VQ205" s="228"/>
      <c r="VR205" s="228"/>
      <c r="VS205" s="228"/>
      <c r="VT205" s="228"/>
      <c r="VU205" s="228"/>
      <c r="VV205" s="228"/>
      <c r="VW205" s="228"/>
      <c r="VX205" s="228"/>
      <c r="VY205" s="228"/>
      <c r="VZ205" s="228"/>
      <c r="WA205" s="228"/>
      <c r="WB205" s="228"/>
      <c r="WC205" s="228"/>
      <c r="WD205" s="228"/>
      <c r="WE205" s="228"/>
      <c r="WF205" s="228"/>
      <c r="WG205" s="228"/>
      <c r="WH205" s="228"/>
      <c r="WI205" s="228"/>
      <c r="WJ205" s="228"/>
      <c r="WK205" s="228"/>
      <c r="WL205" s="228"/>
      <c r="WM205" s="228"/>
      <c r="WN205" s="228"/>
      <c r="WO205" s="228"/>
      <c r="WP205" s="228"/>
      <c r="WQ205" s="228"/>
      <c r="WR205" s="228"/>
      <c r="WS205" s="228"/>
      <c r="WT205" s="228"/>
      <c r="WU205" s="228"/>
      <c r="WV205" s="228"/>
      <c r="WW205" s="228"/>
      <c r="WX205" s="228"/>
      <c r="WY205" s="228"/>
      <c r="WZ205" s="228"/>
      <c r="XA205" s="228"/>
      <c r="XB205" s="228"/>
      <c r="XC205" s="228"/>
      <c r="XD205" s="228"/>
      <c r="XE205" s="228"/>
      <c r="XF205" s="228"/>
      <c r="XG205" s="228"/>
      <c r="XH205" s="228"/>
      <c r="XI205" s="228"/>
      <c r="XJ205" s="228"/>
      <c r="XK205" s="228"/>
      <c r="XL205" s="228"/>
      <c r="XM205" s="228"/>
      <c r="XN205" s="228"/>
      <c r="XO205" s="228"/>
      <c r="XP205" s="228"/>
      <c r="XQ205" s="228"/>
      <c r="XR205" s="228"/>
      <c r="XS205" s="228"/>
      <c r="XT205" s="228"/>
      <c r="XU205" s="228"/>
      <c r="XV205" s="228"/>
      <c r="XW205" s="228"/>
      <c r="XX205" s="228"/>
      <c r="XY205" s="228"/>
      <c r="XZ205" s="228"/>
      <c r="YA205" s="228"/>
      <c r="YB205" s="228"/>
      <c r="YC205" s="228"/>
      <c r="YD205" s="228"/>
      <c r="YE205" s="228"/>
      <c r="YF205" s="228"/>
      <c r="YG205" s="228"/>
      <c r="YH205" s="228"/>
      <c r="YI205" s="228"/>
      <c r="YJ205" s="228"/>
      <c r="YK205" s="228"/>
      <c r="YL205" s="228"/>
      <c r="YM205" s="228"/>
      <c r="YN205" s="228"/>
      <c r="YO205" s="228"/>
      <c r="YP205" s="228"/>
      <c r="YQ205" s="228"/>
      <c r="YR205" s="228"/>
      <c r="YS205" s="228"/>
      <c r="YT205" s="228"/>
      <c r="YU205" s="228"/>
      <c r="YV205" s="228"/>
      <c r="YW205" s="228"/>
      <c r="YX205" s="228"/>
      <c r="YY205" s="228"/>
      <c r="YZ205" s="228"/>
      <c r="ZA205" s="228"/>
      <c r="ZB205" s="228"/>
      <c r="ZC205" s="228"/>
      <c r="ZD205" s="228"/>
      <c r="ZE205" s="228"/>
      <c r="ZF205" s="228"/>
      <c r="ZG205" s="228"/>
      <c r="ZH205" s="228"/>
      <c r="ZI205" s="228"/>
      <c r="ZJ205" s="228"/>
      <c r="ZK205" s="228"/>
      <c r="ZL205" s="228"/>
      <c r="ZM205" s="228"/>
      <c r="ZN205" s="228"/>
      <c r="ZO205" s="228"/>
      <c r="ZP205" s="228"/>
      <c r="ZQ205" s="228"/>
      <c r="ZR205" s="228"/>
      <c r="ZS205" s="228"/>
      <c r="ZT205" s="228"/>
      <c r="ZU205" s="228"/>
      <c r="ZV205" s="228"/>
      <c r="ZW205" s="228"/>
      <c r="ZX205" s="228"/>
      <c r="ZY205" s="228"/>
      <c r="ZZ205" s="228"/>
      <c r="AAA205" s="228"/>
      <c r="AAB205" s="228"/>
      <c r="AAC205" s="228"/>
      <c r="AAD205" s="228"/>
      <c r="AAE205" s="228"/>
      <c r="AAF205" s="228"/>
      <c r="AAG205" s="228"/>
      <c r="AAH205" s="228"/>
      <c r="AAI205" s="228"/>
      <c r="AAJ205" s="228"/>
      <c r="AAK205" s="228"/>
      <c r="AAL205" s="228"/>
      <c r="AAM205" s="228"/>
      <c r="AAN205" s="228"/>
      <c r="AAO205" s="228"/>
      <c r="AAP205" s="228"/>
      <c r="AAQ205" s="228"/>
      <c r="AAR205" s="228"/>
      <c r="AAS205" s="228"/>
      <c r="AAT205" s="228"/>
      <c r="AAU205" s="228"/>
      <c r="AAV205" s="228"/>
      <c r="AAW205" s="228"/>
      <c r="AAX205" s="228"/>
      <c r="AAY205" s="228"/>
      <c r="AAZ205" s="228"/>
      <c r="ABA205" s="228"/>
      <c r="ABB205" s="228"/>
      <c r="ABC205" s="228"/>
      <c r="ABD205" s="228"/>
      <c r="ABE205" s="228"/>
      <c r="ABF205" s="228"/>
      <c r="ABG205" s="228"/>
      <c r="ABH205" s="228"/>
      <c r="ABI205" s="228"/>
      <c r="ABJ205" s="228"/>
      <c r="ABK205" s="228"/>
      <c r="ABL205" s="228"/>
      <c r="ABM205" s="228"/>
      <c r="ABN205" s="228"/>
      <c r="ABO205" s="228"/>
      <c r="ABP205" s="228"/>
      <c r="ABQ205" s="228"/>
      <c r="ABR205" s="228"/>
      <c r="ABS205" s="228"/>
      <c r="ABT205" s="228"/>
      <c r="ABU205" s="228"/>
      <c r="ABV205" s="228"/>
      <c r="ABW205" s="228"/>
      <c r="ABX205" s="228"/>
      <c r="ABY205" s="228"/>
      <c r="ABZ205" s="228"/>
      <c r="ACA205" s="228"/>
      <c r="ACB205" s="228"/>
      <c r="ACC205" s="228"/>
      <c r="ACD205" s="228"/>
      <c r="ACE205" s="228"/>
      <c r="ACF205" s="228"/>
      <c r="ACG205" s="228"/>
      <c r="ACH205" s="228"/>
      <c r="ACI205" s="228"/>
      <c r="ACJ205" s="228"/>
      <c r="ACK205" s="228"/>
      <c r="ACL205" s="228"/>
      <c r="ACM205" s="228"/>
      <c r="ACN205" s="228"/>
      <c r="ACO205" s="228"/>
      <c r="ACP205" s="228"/>
      <c r="ACQ205" s="228"/>
      <c r="ACR205" s="228"/>
      <c r="ACS205" s="228"/>
      <c r="ACT205" s="228"/>
      <c r="ACU205" s="228"/>
      <c r="ACV205" s="228"/>
      <c r="ACW205" s="228"/>
      <c r="ACX205" s="228"/>
      <c r="ACY205" s="228"/>
      <c r="ACZ205" s="228"/>
      <c r="ADA205" s="228"/>
      <c r="ADB205" s="228"/>
      <c r="ADC205" s="228"/>
      <c r="ADD205" s="228"/>
      <c r="ADE205" s="228"/>
      <c r="ADF205" s="228"/>
      <c r="ADG205" s="228"/>
      <c r="ADH205" s="228"/>
      <c r="ADI205" s="228"/>
      <c r="ADJ205" s="228"/>
      <c r="ADK205" s="228"/>
      <c r="ADL205" s="228"/>
      <c r="ADM205" s="228"/>
      <c r="ADN205" s="228"/>
      <c r="ADO205" s="228"/>
      <c r="ADP205" s="228"/>
      <c r="ADQ205" s="228"/>
      <c r="ADR205" s="228"/>
      <c r="ADS205" s="228"/>
      <c r="ADT205" s="228"/>
      <c r="ADU205" s="228"/>
      <c r="ADV205" s="228"/>
      <c r="ADW205" s="228"/>
      <c r="ADX205" s="228"/>
      <c r="ADY205" s="228"/>
      <c r="ADZ205" s="228"/>
      <c r="AEA205" s="228"/>
      <c r="AEB205" s="228"/>
      <c r="AEC205" s="228"/>
      <c r="AED205" s="228"/>
      <c r="AEE205" s="228"/>
      <c r="AEF205" s="228"/>
      <c r="AEG205" s="228"/>
      <c r="AEH205" s="228"/>
      <c r="AEI205" s="228"/>
      <c r="AEJ205" s="228"/>
      <c r="AEK205" s="228"/>
      <c r="AEL205" s="228"/>
      <c r="AEM205" s="228"/>
      <c r="AEN205" s="228"/>
      <c r="AEO205" s="228"/>
      <c r="AEP205" s="228"/>
      <c r="AEQ205" s="228"/>
      <c r="AER205" s="228"/>
      <c r="AES205" s="228"/>
      <c r="AET205" s="228"/>
      <c r="AEU205" s="228"/>
      <c r="AEV205" s="228"/>
      <c r="AEW205" s="228"/>
      <c r="AEX205" s="228"/>
      <c r="AEY205" s="228"/>
      <c r="AEZ205" s="228"/>
      <c r="AFA205" s="228"/>
      <c r="AFB205" s="228"/>
      <c r="AFC205" s="228"/>
      <c r="AFD205" s="228"/>
      <c r="AFE205" s="228"/>
      <c r="AFF205" s="228"/>
      <c r="AFG205" s="228"/>
      <c r="AFH205" s="228"/>
      <c r="AFI205" s="228"/>
      <c r="AFJ205" s="228"/>
      <c r="AFK205" s="228"/>
      <c r="AFL205" s="228"/>
      <c r="AFM205" s="228"/>
      <c r="AFN205" s="228"/>
      <c r="AFO205" s="228"/>
      <c r="AFP205" s="228"/>
      <c r="AFQ205" s="228"/>
      <c r="AFR205" s="228"/>
      <c r="AFS205" s="228"/>
      <c r="AFT205" s="228"/>
      <c r="AFU205" s="228"/>
      <c r="AFV205" s="228"/>
      <c r="AFW205" s="228"/>
      <c r="AFX205" s="228"/>
      <c r="AFY205" s="228"/>
      <c r="AFZ205" s="228"/>
      <c r="AGA205" s="228"/>
      <c r="AGB205" s="228"/>
      <c r="AGC205" s="228"/>
      <c r="AGD205" s="228"/>
      <c r="AGE205" s="228"/>
      <c r="AGF205" s="228"/>
      <c r="AGG205" s="228"/>
      <c r="AGH205" s="228"/>
      <c r="AGI205" s="228"/>
      <c r="AGJ205" s="228"/>
      <c r="AGK205" s="228"/>
      <c r="AGL205" s="228"/>
      <c r="AGM205" s="228"/>
      <c r="AGN205" s="228"/>
      <c r="AGO205" s="228"/>
      <c r="AGP205" s="228"/>
      <c r="AGQ205" s="228"/>
      <c r="AGR205" s="228"/>
      <c r="AGS205" s="228"/>
      <c r="AGT205" s="228"/>
      <c r="AGU205" s="228"/>
      <c r="AGV205" s="228"/>
      <c r="AGW205" s="228"/>
      <c r="AGX205" s="228"/>
      <c r="AGY205" s="228"/>
      <c r="AGZ205" s="228"/>
      <c r="AHA205" s="228"/>
      <c r="AHB205" s="228"/>
      <c r="AHC205" s="228"/>
      <c r="AHD205" s="228"/>
      <c r="AHE205" s="228"/>
      <c r="AHF205" s="228"/>
      <c r="AHG205" s="228"/>
      <c r="AHH205" s="228"/>
      <c r="AHI205" s="228"/>
      <c r="AHJ205" s="228"/>
      <c r="AHK205" s="228"/>
      <c r="AHL205" s="228"/>
      <c r="AHM205" s="228"/>
      <c r="AHN205" s="228"/>
      <c r="AHO205" s="228"/>
      <c r="AHP205" s="228"/>
      <c r="AHQ205" s="228"/>
      <c r="AHR205" s="228"/>
      <c r="AHS205" s="228"/>
      <c r="AHT205" s="228"/>
      <c r="AHU205" s="228"/>
      <c r="AHV205" s="228"/>
      <c r="AHW205" s="228"/>
      <c r="AHX205" s="228"/>
      <c r="AHY205" s="228"/>
      <c r="AHZ205" s="228"/>
      <c r="AIA205" s="228"/>
      <c r="AIB205" s="228"/>
      <c r="AIC205" s="228"/>
      <c r="AID205" s="228"/>
      <c r="AIE205" s="228"/>
      <c r="AIF205" s="228"/>
      <c r="AIG205" s="228"/>
      <c r="AIH205" s="228"/>
      <c r="AII205" s="228"/>
      <c r="AIJ205" s="228"/>
      <c r="AIK205" s="228"/>
      <c r="AIL205" s="228"/>
      <c r="AIM205" s="228"/>
      <c r="AIN205" s="228"/>
      <c r="AIO205" s="228"/>
      <c r="AIP205" s="228"/>
      <c r="AIQ205" s="228"/>
      <c r="AIR205" s="228"/>
      <c r="AIS205" s="228"/>
      <c r="AIT205" s="228"/>
      <c r="AIU205" s="228"/>
      <c r="AIV205" s="228"/>
      <c r="AIW205" s="228"/>
      <c r="AIX205" s="228"/>
      <c r="AIY205" s="228"/>
      <c r="AIZ205" s="228"/>
      <c r="AJA205" s="228"/>
      <c r="AJB205" s="228"/>
      <c r="AJC205" s="228"/>
      <c r="AJD205" s="228"/>
      <c r="AJE205" s="228"/>
      <c r="AJF205" s="228"/>
      <c r="AJG205" s="228"/>
      <c r="AJH205" s="228"/>
      <c r="AJI205" s="228"/>
      <c r="AJJ205" s="228"/>
      <c r="AJK205" s="228"/>
      <c r="AJL205" s="228"/>
      <c r="AJM205" s="228"/>
      <c r="AJN205" s="228"/>
      <c r="AJO205" s="228"/>
      <c r="AJP205" s="228"/>
      <c r="AJQ205" s="228"/>
      <c r="AJR205" s="228"/>
      <c r="AJS205" s="228"/>
      <c r="AJT205" s="228"/>
      <c r="AJU205" s="228"/>
      <c r="AJV205" s="228"/>
      <c r="AJW205" s="228"/>
      <c r="AJX205" s="228"/>
      <c r="AJY205" s="228"/>
      <c r="AJZ205" s="228"/>
      <c r="AKA205" s="228"/>
      <c r="AKB205" s="228"/>
      <c r="AKC205" s="228"/>
      <c r="AKD205" s="228"/>
      <c r="AKE205" s="228"/>
      <c r="AKF205" s="228"/>
      <c r="AKG205" s="228"/>
      <c r="AKH205" s="228"/>
      <c r="AKI205" s="228"/>
      <c r="AKJ205" s="228"/>
      <c r="AKK205" s="228"/>
      <c r="AKL205" s="228"/>
      <c r="AKM205" s="228"/>
      <c r="AKN205" s="228"/>
      <c r="AKO205" s="228"/>
      <c r="AKP205" s="228"/>
      <c r="AKQ205" s="228"/>
      <c r="AKR205" s="228"/>
      <c r="AKS205" s="228"/>
      <c r="AKT205" s="228"/>
      <c r="AKU205" s="228"/>
      <c r="AKV205" s="228"/>
      <c r="AKW205" s="228"/>
      <c r="AKX205" s="228"/>
      <c r="AKY205" s="228"/>
      <c r="AKZ205" s="228"/>
      <c r="ALA205" s="228"/>
      <c r="ALB205" s="228"/>
      <c r="ALC205" s="228"/>
      <c r="ALD205" s="228"/>
      <c r="ALE205" s="228"/>
      <c r="ALF205" s="228"/>
      <c r="ALG205" s="228"/>
      <c r="ALH205" s="228"/>
      <c r="ALI205" s="228"/>
      <c r="ALJ205" s="228"/>
      <c r="ALK205" s="228"/>
      <c r="ALL205" s="228"/>
      <c r="ALM205" s="228"/>
      <c r="ALN205" s="228"/>
      <c r="ALO205" s="228"/>
      <c r="ALP205" s="228"/>
      <c r="ALQ205" s="228"/>
      <c r="ALR205" s="228"/>
      <c r="ALS205" s="228"/>
      <c r="ALT205" s="228"/>
      <c r="ALU205" s="228"/>
      <c r="ALV205" s="228"/>
      <c r="ALW205" s="228"/>
      <c r="ALX205" s="228"/>
      <c r="ALY205" s="228"/>
      <c r="ALZ205" s="228"/>
      <c r="AMA205" s="228"/>
      <c r="AMB205" s="228"/>
      <c r="AMC205" s="228"/>
      <c r="AMD205" s="228"/>
      <c r="AME205" s="228"/>
      <c r="AMF205" s="228"/>
      <c r="AMG205" s="228"/>
      <c r="AMH205" s="228"/>
      <c r="AMI205" s="228"/>
      <c r="AMJ205" s="228"/>
      <c r="AMK205" s="228"/>
      <c r="AML205" s="228"/>
      <c r="AMM205" s="228"/>
      <c r="AMN205" s="228"/>
      <c r="AMO205" s="228"/>
      <c r="AMP205" s="228"/>
      <c r="AMQ205" s="228"/>
      <c r="AMR205" s="228"/>
      <c r="AMS205" s="228"/>
      <c r="AMT205" s="228"/>
      <c r="AMU205" s="228"/>
      <c r="AMV205" s="228"/>
      <c r="AMW205" s="228"/>
      <c r="AMX205" s="228"/>
    </row>
    <row r="206" spans="1:1038" s="308" customFormat="1" ht="18" customHeight="1">
      <c r="A206" s="351" t="s">
        <v>1452</v>
      </c>
      <c r="B206" s="228" t="s">
        <v>1278</v>
      </c>
      <c r="C206" s="228"/>
      <c r="D206" s="228" t="s">
        <v>1279</v>
      </c>
      <c r="E206" s="228">
        <v>36</v>
      </c>
      <c r="F206" s="228">
        <v>1</v>
      </c>
      <c r="G206" s="285" t="str">
        <f t="shared" si="59"/>
        <v>36-1</v>
      </c>
      <c r="H206" s="279">
        <v>0</v>
      </c>
      <c r="I206" s="228">
        <v>72.5</v>
      </c>
      <c r="J206" s="226"/>
      <c r="K206" s="545" t="b">
        <f>IF(I207=1,IF(((VLOOKUP($G206,[1]Depth_Lookup!#REF!,9,FALSE))-(H206/100))=0,"Good",IF(((VLOOKUP($G206,[1]Depth_Lookup!$A$3:$J$550,9,FALSE))-(H206/100))&gt;0,"Too Short","Too Long")))</f>
        <v>0</v>
      </c>
      <c r="L206" s="171">
        <f>(VLOOKUP($G206,Depth_Lookup!$A$3:$J$410,10,FALSE))+(H206/100)</f>
        <v>80.7</v>
      </c>
      <c r="M206" s="171">
        <f>(VLOOKUP($G206,Depth_Lookup!$A$3:$J$410,10,FALSE))+(I206/100)</f>
        <v>81.424999999999997</v>
      </c>
      <c r="N206" s="231" t="s">
        <v>1585</v>
      </c>
      <c r="O206" s="228" t="s">
        <v>1280</v>
      </c>
      <c r="P206" s="228" t="s">
        <v>853</v>
      </c>
      <c r="Q206" s="228" t="s">
        <v>125</v>
      </c>
      <c r="R206" s="304" t="s">
        <v>1633</v>
      </c>
      <c r="S206" s="228" t="s">
        <v>700</v>
      </c>
      <c r="T206" s="228" t="s">
        <v>700</v>
      </c>
      <c r="U206" s="228"/>
      <c r="V206" s="228"/>
      <c r="W206" s="228" t="s">
        <v>102</v>
      </c>
      <c r="X206" s="305">
        <v>5</v>
      </c>
      <c r="Y206" s="228" t="s">
        <v>90</v>
      </c>
      <c r="Z206" s="228" t="s">
        <v>91</v>
      </c>
      <c r="AA206" s="228"/>
      <c r="AB206" s="228"/>
      <c r="AC206" s="228"/>
      <c r="AD206" s="228"/>
      <c r="AE206" s="234"/>
      <c r="AF206" s="304" t="e">
        <v>#N/A</v>
      </c>
      <c r="AG206" s="241"/>
      <c r="AH206" s="228"/>
      <c r="AI206" s="244">
        <v>75</v>
      </c>
      <c r="AJ206" s="228"/>
      <c r="AK206" s="228"/>
      <c r="AL206" s="228"/>
      <c r="AM206" s="228"/>
      <c r="AN206" s="228"/>
      <c r="AO206" s="244"/>
      <c r="AP206" s="228"/>
      <c r="AQ206" s="228"/>
      <c r="AR206" s="228"/>
      <c r="AS206" s="228"/>
      <c r="AT206" s="228"/>
      <c r="AU206" s="244"/>
      <c r="AV206" s="228"/>
      <c r="AW206" s="228"/>
      <c r="AX206" s="228"/>
      <c r="AY206" s="228"/>
      <c r="AZ206" s="228"/>
      <c r="BA206" s="244">
        <v>25</v>
      </c>
      <c r="BB206" s="228">
        <v>5</v>
      </c>
      <c r="BC206" s="228">
        <v>2</v>
      </c>
      <c r="BD206" s="228" t="s">
        <v>110</v>
      </c>
      <c r="BE206" s="228" t="s">
        <v>103</v>
      </c>
      <c r="BF206" s="228"/>
      <c r="BG206" s="244"/>
      <c r="BH206" s="228"/>
      <c r="BI206" s="228"/>
      <c r="BJ206" s="228"/>
      <c r="BK206" s="228"/>
      <c r="BL206" s="228"/>
      <c r="BM206" s="244"/>
      <c r="BN206" s="228"/>
      <c r="BO206" s="228"/>
      <c r="BP206" s="228"/>
      <c r="BQ206" s="228"/>
      <c r="BR206" s="228"/>
      <c r="BS206" s="228"/>
      <c r="BT206" s="228"/>
      <c r="BU206" s="228"/>
      <c r="BV206" s="228"/>
      <c r="BW206" s="228"/>
      <c r="BX206" s="228"/>
      <c r="BY206" s="244"/>
      <c r="BZ206" s="228"/>
      <c r="CA206" s="228"/>
      <c r="CB206" s="228"/>
      <c r="CC206" s="228"/>
      <c r="CD206" s="228"/>
      <c r="CE206" s="228"/>
      <c r="CF206" s="228"/>
      <c r="CG206" s="245"/>
      <c r="CH206" s="246" t="s">
        <v>1360</v>
      </c>
      <c r="CI206" s="246">
        <v>100</v>
      </c>
      <c r="CJ206" s="246" t="s">
        <v>514</v>
      </c>
      <c r="CK206" s="247"/>
      <c r="CL206" s="248"/>
      <c r="CM206" s="248"/>
      <c r="CN206" s="248"/>
      <c r="CO206" s="248"/>
      <c r="CP206" s="248"/>
      <c r="CQ206" s="248"/>
      <c r="CR206" s="248"/>
      <c r="CS206" s="248"/>
      <c r="CT206" s="248"/>
      <c r="CU206" s="248"/>
      <c r="CV206" s="248"/>
      <c r="CW206" s="248"/>
      <c r="CX206" s="248"/>
      <c r="CY206" s="248"/>
      <c r="CZ206" s="248"/>
      <c r="DA206" s="248"/>
      <c r="DB206" s="248">
        <v>75</v>
      </c>
      <c r="DC206" s="249">
        <v>25</v>
      </c>
      <c r="DD206" s="248"/>
      <c r="DE206" s="248"/>
      <c r="DF206" s="248"/>
      <c r="DG206" s="248"/>
      <c r="DH206" s="248"/>
      <c r="DI206" s="248"/>
      <c r="DJ206" s="248"/>
      <c r="DK206" s="306">
        <v>100</v>
      </c>
      <c r="DL206" s="245"/>
      <c r="DM206" s="248"/>
      <c r="DN206" s="248"/>
      <c r="DO206" s="307"/>
      <c r="DQ206" s="245"/>
      <c r="DR206" s="307"/>
      <c r="DS206" s="245"/>
      <c r="DT206" s="262" t="s">
        <v>1596</v>
      </c>
      <c r="DU206" s="249"/>
      <c r="DV206" s="249"/>
      <c r="DW206" s="310">
        <v>100</v>
      </c>
      <c r="DX206" s="311" t="e">
        <v>#N/A</v>
      </c>
      <c r="DY206" s="268" t="s">
        <v>1597</v>
      </c>
      <c r="DZ206" s="268" t="s">
        <v>1598</v>
      </c>
      <c r="EA206" s="268"/>
      <c r="EB206" s="249"/>
      <c r="EC206" s="312"/>
      <c r="ED206" s="229" t="s">
        <v>2517</v>
      </c>
      <c r="EE206" s="313"/>
      <c r="EF206" s="314"/>
      <c r="EG206" s="313"/>
      <c r="EH206" s="315"/>
      <c r="EI206" s="316" t="e">
        <f>VLOOKUP(EH206,definitions_list_mag!$Y$12:$Z$15,2,FALSE)</f>
        <v>#N/A</v>
      </c>
      <c r="EJ206" s="317"/>
      <c r="EK206" s="318" t="e">
        <f>VLOOKUP(EJ206,definitions_list_mag!$AT$3:$AU$5,2,FALSE)</f>
        <v>#N/A</v>
      </c>
      <c r="EL206" s="313"/>
      <c r="EM206" s="315"/>
      <c r="EN206" s="315"/>
      <c r="EO206" s="319"/>
      <c r="EP206" s="319"/>
      <c r="EQ206" s="319"/>
      <c r="ER206" s="319"/>
      <c r="ES206" s="319"/>
      <c r="ET206" s="319"/>
      <c r="EU206" s="319"/>
      <c r="EV206" s="320"/>
      <c r="EW206" s="320"/>
      <c r="EX206" s="320"/>
      <c r="EY206" s="320"/>
      <c r="EZ206" s="192" t="e">
        <f t="shared" si="60"/>
        <v>#DIV/0!</v>
      </c>
      <c r="FA206" s="192" t="e">
        <f t="shared" si="61"/>
        <v>#DIV/0!</v>
      </c>
      <c r="FB206" s="192" t="e">
        <f t="shared" si="62"/>
        <v>#DIV/0!</v>
      </c>
      <c r="FC206" s="192" t="e">
        <f t="shared" si="63"/>
        <v>#DIV/0!</v>
      </c>
      <c r="FD206" s="192" t="e">
        <f t="shared" si="64"/>
        <v>#DIV/0!</v>
      </c>
      <c r="FE206" s="193" t="e">
        <f t="shared" si="65"/>
        <v>#DIV/0!</v>
      </c>
      <c r="FF206" s="194" t="e">
        <f t="shared" si="66"/>
        <v>#DIV/0!</v>
      </c>
      <c r="FG206" s="143" t="s">
        <v>1641</v>
      </c>
      <c r="FH206" s="315"/>
      <c r="FI206" s="778">
        <f t="shared" si="67"/>
        <v>0</v>
      </c>
      <c r="FJ206" s="779" t="e">
        <f t="shared" si="68"/>
        <v>#DIV/0!</v>
      </c>
      <c r="FK206" s="779" t="e">
        <f t="shared" si="69"/>
        <v>#DIV/0!</v>
      </c>
      <c r="FL206" s="780" t="e">
        <f t="shared" si="70"/>
        <v>#DIV/0!</v>
      </c>
      <c r="FM206" s="169" t="e">
        <f t="shared" si="71"/>
        <v>#DIV/0!</v>
      </c>
      <c r="FN206" s="783" t="e">
        <f t="shared" si="72"/>
        <v>#DIV/0!</v>
      </c>
      <c r="FO206" s="228"/>
      <c r="FP206" s="228"/>
      <c r="FQ206" s="228"/>
      <c r="FR206" s="228"/>
      <c r="FS206" s="228"/>
      <c r="FT206" s="228"/>
      <c r="FU206" s="228"/>
      <c r="FV206" s="228"/>
      <c r="FW206" s="228"/>
      <c r="FX206" s="228"/>
      <c r="FY206" s="228"/>
      <c r="FZ206" s="228"/>
      <c r="GA206" s="228"/>
      <c r="GB206" s="228"/>
      <c r="GC206" s="228"/>
      <c r="GD206" s="228"/>
      <c r="GE206" s="228"/>
      <c r="GF206" s="228"/>
      <c r="GG206" s="228"/>
      <c r="GH206" s="228"/>
      <c r="GI206" s="228"/>
      <c r="GJ206" s="228"/>
      <c r="GK206" s="228"/>
      <c r="GL206" s="228"/>
      <c r="GM206" s="228"/>
      <c r="GN206" s="228"/>
      <c r="GO206" s="228"/>
      <c r="GP206" s="228"/>
      <c r="GQ206" s="228"/>
      <c r="GR206" s="228"/>
      <c r="GS206" s="228"/>
      <c r="GT206" s="228"/>
      <c r="GU206" s="228"/>
      <c r="GV206" s="228"/>
      <c r="GW206" s="228"/>
      <c r="GX206" s="228"/>
      <c r="GY206" s="228"/>
      <c r="GZ206" s="228"/>
      <c r="HA206" s="228"/>
      <c r="HB206" s="228"/>
      <c r="HC206" s="228"/>
      <c r="HD206" s="228"/>
      <c r="HE206" s="228"/>
      <c r="HF206" s="228"/>
      <c r="HG206" s="228"/>
      <c r="HH206" s="228"/>
      <c r="HI206" s="228"/>
      <c r="HJ206" s="228"/>
      <c r="HK206" s="228"/>
      <c r="HL206" s="228"/>
      <c r="HM206" s="228"/>
      <c r="HN206" s="228"/>
      <c r="HO206" s="228"/>
      <c r="HP206" s="228"/>
      <c r="HQ206" s="228"/>
      <c r="HR206" s="228"/>
      <c r="HS206" s="228"/>
      <c r="HT206" s="228"/>
      <c r="HU206" s="228"/>
      <c r="HV206" s="228"/>
      <c r="HW206" s="228"/>
      <c r="HX206" s="228"/>
      <c r="HY206" s="228"/>
      <c r="HZ206" s="228"/>
      <c r="IA206" s="228"/>
      <c r="IB206" s="228"/>
      <c r="IC206" s="228"/>
      <c r="ID206" s="228"/>
      <c r="IE206" s="228"/>
      <c r="IF206" s="228"/>
      <c r="IG206" s="228"/>
      <c r="IH206" s="228"/>
      <c r="II206" s="228"/>
      <c r="IJ206" s="228"/>
      <c r="IK206" s="228"/>
      <c r="IL206" s="228"/>
      <c r="IM206" s="228"/>
      <c r="IN206" s="228"/>
      <c r="IO206" s="228"/>
      <c r="IP206" s="228"/>
      <c r="IQ206" s="228"/>
      <c r="IR206" s="228"/>
      <c r="IS206" s="228"/>
      <c r="IT206" s="228"/>
      <c r="IU206" s="228"/>
      <c r="IV206" s="228"/>
      <c r="IW206" s="228"/>
      <c r="IX206" s="228"/>
      <c r="IY206" s="228"/>
      <c r="IZ206" s="228"/>
      <c r="JA206" s="228"/>
      <c r="JB206" s="228"/>
      <c r="JC206" s="228"/>
      <c r="JD206" s="228"/>
      <c r="JE206" s="228"/>
      <c r="JF206" s="228"/>
      <c r="JG206" s="228"/>
      <c r="JH206" s="228"/>
      <c r="JI206" s="228"/>
      <c r="JJ206" s="228"/>
      <c r="JK206" s="228"/>
      <c r="JL206" s="228"/>
      <c r="JM206" s="228"/>
      <c r="JN206" s="228"/>
      <c r="JO206" s="228"/>
      <c r="JP206" s="228"/>
      <c r="JQ206" s="228"/>
      <c r="JR206" s="228"/>
      <c r="JS206" s="228"/>
      <c r="JT206" s="228"/>
      <c r="JU206" s="228"/>
      <c r="JV206" s="228"/>
      <c r="JW206" s="228"/>
      <c r="JX206" s="228"/>
      <c r="JY206" s="228"/>
      <c r="JZ206" s="228"/>
      <c r="KA206" s="228"/>
      <c r="KB206" s="228"/>
      <c r="KC206" s="228"/>
      <c r="KD206" s="228"/>
      <c r="KE206" s="228"/>
      <c r="KF206" s="228"/>
      <c r="KG206" s="228"/>
      <c r="KH206" s="228"/>
      <c r="KI206" s="228"/>
      <c r="KJ206" s="228"/>
      <c r="KK206" s="228"/>
      <c r="KL206" s="228"/>
      <c r="KM206" s="228"/>
      <c r="KN206" s="228"/>
      <c r="KO206" s="228"/>
      <c r="KP206" s="228"/>
      <c r="KQ206" s="228"/>
      <c r="KR206" s="228"/>
      <c r="KS206" s="228"/>
      <c r="KT206" s="228"/>
      <c r="KU206" s="228"/>
      <c r="KV206" s="228"/>
      <c r="KW206" s="228"/>
      <c r="KX206" s="228"/>
      <c r="KY206" s="228"/>
      <c r="KZ206" s="228"/>
      <c r="LA206" s="228"/>
      <c r="LB206" s="228"/>
      <c r="LC206" s="228"/>
      <c r="LD206" s="228"/>
      <c r="LE206" s="228"/>
      <c r="LF206" s="228"/>
      <c r="LG206" s="228"/>
      <c r="LH206" s="228"/>
      <c r="LI206" s="228"/>
      <c r="LJ206" s="228"/>
      <c r="LK206" s="228"/>
      <c r="LL206" s="228"/>
      <c r="LM206" s="228"/>
      <c r="LN206" s="228"/>
      <c r="LO206" s="228"/>
      <c r="LP206" s="228"/>
      <c r="LQ206" s="228"/>
      <c r="LR206" s="228"/>
      <c r="LS206" s="228"/>
      <c r="LT206" s="228"/>
      <c r="LU206" s="228"/>
      <c r="LV206" s="228"/>
      <c r="LW206" s="228"/>
      <c r="LX206" s="228"/>
      <c r="LY206" s="228"/>
      <c r="LZ206" s="228"/>
      <c r="MA206" s="228"/>
      <c r="MB206" s="228"/>
      <c r="MC206" s="228"/>
      <c r="MD206" s="228"/>
      <c r="ME206" s="228"/>
      <c r="MF206" s="228"/>
      <c r="MG206" s="228"/>
      <c r="MH206" s="228"/>
      <c r="MI206" s="228"/>
      <c r="MJ206" s="228"/>
      <c r="MK206" s="228"/>
      <c r="ML206" s="228"/>
      <c r="MM206" s="228"/>
      <c r="MN206" s="228"/>
      <c r="MO206" s="228"/>
      <c r="MP206" s="228"/>
      <c r="MQ206" s="228"/>
      <c r="MR206" s="228"/>
      <c r="MS206" s="228"/>
      <c r="MT206" s="228"/>
      <c r="MU206" s="228"/>
      <c r="MV206" s="228"/>
      <c r="MW206" s="228"/>
      <c r="MX206" s="228"/>
      <c r="MY206" s="228"/>
      <c r="MZ206" s="228"/>
      <c r="NA206" s="228"/>
      <c r="NB206" s="228"/>
      <c r="NC206" s="228"/>
      <c r="ND206" s="228"/>
      <c r="NE206" s="228"/>
      <c r="NF206" s="228"/>
      <c r="NG206" s="228"/>
      <c r="NH206" s="228"/>
      <c r="NI206" s="228"/>
      <c r="NJ206" s="228"/>
      <c r="NK206" s="228"/>
      <c r="NL206" s="228"/>
      <c r="NM206" s="228"/>
      <c r="NN206" s="228"/>
      <c r="NO206" s="228"/>
      <c r="NP206" s="228"/>
      <c r="NQ206" s="228"/>
      <c r="NR206" s="228"/>
      <c r="NS206" s="228"/>
      <c r="NT206" s="228"/>
      <c r="NU206" s="228"/>
      <c r="NV206" s="228"/>
      <c r="NW206" s="228"/>
      <c r="NX206" s="228"/>
      <c r="NY206" s="228"/>
      <c r="NZ206" s="228"/>
      <c r="OA206" s="228"/>
      <c r="OB206" s="228"/>
      <c r="OC206" s="228"/>
      <c r="OD206" s="228"/>
      <c r="OE206" s="228"/>
      <c r="OF206" s="228"/>
      <c r="OG206" s="228"/>
      <c r="OH206" s="228"/>
      <c r="OI206" s="228"/>
      <c r="OJ206" s="228"/>
      <c r="OK206" s="228"/>
      <c r="OL206" s="228"/>
      <c r="OM206" s="228"/>
      <c r="ON206" s="228"/>
      <c r="OO206" s="228"/>
      <c r="OP206" s="228"/>
      <c r="OQ206" s="228"/>
      <c r="OR206" s="228"/>
      <c r="OS206" s="228"/>
      <c r="OT206" s="228"/>
      <c r="OU206" s="228"/>
      <c r="OV206" s="228"/>
      <c r="OW206" s="228"/>
      <c r="OX206" s="228"/>
      <c r="OY206" s="228"/>
      <c r="OZ206" s="228"/>
      <c r="PA206" s="228"/>
      <c r="PB206" s="228"/>
      <c r="PC206" s="228"/>
      <c r="PD206" s="228"/>
      <c r="PE206" s="228"/>
      <c r="PF206" s="228"/>
      <c r="PG206" s="228"/>
      <c r="PH206" s="228"/>
      <c r="PI206" s="228"/>
      <c r="PJ206" s="228"/>
      <c r="PK206" s="228"/>
      <c r="PL206" s="228"/>
      <c r="PM206" s="228"/>
      <c r="PN206" s="228"/>
      <c r="PO206" s="228"/>
      <c r="PP206" s="228"/>
      <c r="PQ206" s="228"/>
      <c r="PR206" s="228"/>
      <c r="PS206" s="228"/>
      <c r="PT206" s="228"/>
      <c r="PU206" s="228"/>
      <c r="PV206" s="228"/>
      <c r="PW206" s="228"/>
      <c r="PX206" s="228"/>
      <c r="PY206" s="228"/>
      <c r="PZ206" s="228"/>
      <c r="QA206" s="228"/>
      <c r="QB206" s="228"/>
      <c r="QC206" s="228"/>
      <c r="QD206" s="228"/>
      <c r="QE206" s="228"/>
      <c r="QF206" s="228"/>
      <c r="QG206" s="228"/>
      <c r="QH206" s="228"/>
      <c r="QI206" s="228"/>
      <c r="QJ206" s="228"/>
      <c r="QK206" s="228"/>
      <c r="QL206" s="228"/>
      <c r="QM206" s="228"/>
      <c r="QN206" s="228"/>
      <c r="QO206" s="228"/>
      <c r="QP206" s="228"/>
      <c r="QQ206" s="228"/>
      <c r="QR206" s="228"/>
      <c r="QS206" s="228"/>
      <c r="QT206" s="228"/>
      <c r="QU206" s="228"/>
      <c r="QV206" s="228"/>
      <c r="QW206" s="228"/>
      <c r="QX206" s="228"/>
      <c r="QY206" s="228"/>
      <c r="QZ206" s="228"/>
      <c r="RA206" s="228"/>
      <c r="RB206" s="228"/>
      <c r="RC206" s="228"/>
      <c r="RD206" s="228"/>
      <c r="RE206" s="228"/>
      <c r="RF206" s="228"/>
      <c r="RG206" s="228"/>
      <c r="RH206" s="228"/>
      <c r="RI206" s="228"/>
      <c r="RJ206" s="228"/>
      <c r="RK206" s="228"/>
      <c r="RL206" s="228"/>
      <c r="RM206" s="228"/>
      <c r="RN206" s="228"/>
      <c r="RO206" s="228"/>
      <c r="RP206" s="228"/>
      <c r="RQ206" s="228"/>
      <c r="RR206" s="228"/>
      <c r="RS206" s="228"/>
      <c r="RT206" s="228"/>
      <c r="RU206" s="228"/>
      <c r="RV206" s="228"/>
      <c r="RW206" s="228"/>
      <c r="RX206" s="228"/>
      <c r="RY206" s="228"/>
      <c r="RZ206" s="228"/>
      <c r="SA206" s="228"/>
      <c r="SB206" s="228"/>
      <c r="SC206" s="228"/>
      <c r="SD206" s="228"/>
      <c r="SE206" s="228"/>
      <c r="SF206" s="228"/>
      <c r="SG206" s="228"/>
      <c r="SH206" s="228"/>
      <c r="SI206" s="228"/>
      <c r="SJ206" s="228"/>
      <c r="SK206" s="228"/>
      <c r="SL206" s="228"/>
      <c r="SM206" s="228"/>
      <c r="SN206" s="228"/>
      <c r="SO206" s="228"/>
      <c r="SP206" s="228"/>
      <c r="SQ206" s="228"/>
      <c r="SR206" s="228"/>
      <c r="SS206" s="228"/>
      <c r="ST206" s="228"/>
      <c r="SU206" s="228"/>
      <c r="SV206" s="228"/>
      <c r="SW206" s="228"/>
      <c r="SX206" s="228"/>
      <c r="SY206" s="228"/>
      <c r="SZ206" s="228"/>
      <c r="TA206" s="228"/>
      <c r="TB206" s="228"/>
      <c r="TC206" s="228"/>
      <c r="TD206" s="228"/>
      <c r="TE206" s="228"/>
      <c r="TF206" s="228"/>
      <c r="TG206" s="228"/>
      <c r="TH206" s="228"/>
      <c r="TI206" s="228"/>
      <c r="TJ206" s="228"/>
      <c r="TK206" s="228"/>
      <c r="TL206" s="228"/>
      <c r="TM206" s="228"/>
      <c r="TN206" s="228"/>
      <c r="TO206" s="228"/>
      <c r="TP206" s="228"/>
      <c r="TQ206" s="228"/>
      <c r="TR206" s="228"/>
      <c r="TS206" s="228"/>
      <c r="TT206" s="228"/>
      <c r="TU206" s="228"/>
      <c r="TV206" s="228"/>
      <c r="TW206" s="228"/>
      <c r="TX206" s="228"/>
      <c r="TY206" s="228"/>
      <c r="TZ206" s="228"/>
      <c r="UA206" s="228"/>
      <c r="UB206" s="228"/>
      <c r="UC206" s="228"/>
      <c r="UD206" s="228"/>
      <c r="UE206" s="228"/>
      <c r="UF206" s="228"/>
      <c r="UG206" s="228"/>
      <c r="UH206" s="228"/>
      <c r="UI206" s="228"/>
      <c r="UJ206" s="228"/>
      <c r="UK206" s="228"/>
      <c r="UL206" s="228"/>
      <c r="UM206" s="228"/>
      <c r="UN206" s="228"/>
      <c r="UO206" s="228"/>
      <c r="UP206" s="228"/>
      <c r="UQ206" s="228"/>
      <c r="UR206" s="228"/>
      <c r="US206" s="228"/>
      <c r="UT206" s="228"/>
      <c r="UU206" s="228"/>
      <c r="UV206" s="228"/>
      <c r="UW206" s="228"/>
      <c r="UX206" s="228"/>
      <c r="UY206" s="228"/>
      <c r="UZ206" s="228"/>
      <c r="VA206" s="228"/>
      <c r="VB206" s="228"/>
      <c r="VC206" s="228"/>
      <c r="VD206" s="228"/>
      <c r="VE206" s="228"/>
      <c r="VF206" s="228"/>
      <c r="VG206" s="228"/>
      <c r="VH206" s="228"/>
      <c r="VI206" s="228"/>
      <c r="VJ206" s="228"/>
      <c r="VK206" s="228"/>
      <c r="VL206" s="228"/>
      <c r="VM206" s="228"/>
      <c r="VN206" s="228"/>
      <c r="VO206" s="228"/>
      <c r="VP206" s="228"/>
      <c r="VQ206" s="228"/>
      <c r="VR206" s="228"/>
      <c r="VS206" s="228"/>
      <c r="VT206" s="228"/>
      <c r="VU206" s="228"/>
      <c r="VV206" s="228"/>
      <c r="VW206" s="228"/>
      <c r="VX206" s="228"/>
      <c r="VY206" s="228"/>
      <c r="VZ206" s="228"/>
      <c r="WA206" s="228"/>
      <c r="WB206" s="228"/>
      <c r="WC206" s="228"/>
      <c r="WD206" s="228"/>
      <c r="WE206" s="228"/>
      <c r="WF206" s="228"/>
      <c r="WG206" s="228"/>
      <c r="WH206" s="228"/>
      <c r="WI206" s="228"/>
      <c r="WJ206" s="228"/>
      <c r="WK206" s="228"/>
      <c r="WL206" s="228"/>
      <c r="WM206" s="228"/>
      <c r="WN206" s="228"/>
      <c r="WO206" s="228"/>
      <c r="WP206" s="228"/>
      <c r="WQ206" s="228"/>
      <c r="WR206" s="228"/>
      <c r="WS206" s="228"/>
      <c r="WT206" s="228"/>
      <c r="WU206" s="228"/>
      <c r="WV206" s="228"/>
      <c r="WW206" s="228"/>
      <c r="WX206" s="228"/>
      <c r="WY206" s="228"/>
      <c r="WZ206" s="228"/>
      <c r="XA206" s="228"/>
      <c r="XB206" s="228"/>
      <c r="XC206" s="228"/>
      <c r="XD206" s="228"/>
      <c r="XE206" s="228"/>
      <c r="XF206" s="228"/>
      <c r="XG206" s="228"/>
      <c r="XH206" s="228"/>
      <c r="XI206" s="228"/>
      <c r="XJ206" s="228"/>
      <c r="XK206" s="228"/>
      <c r="XL206" s="228"/>
      <c r="XM206" s="228"/>
      <c r="XN206" s="228"/>
      <c r="XO206" s="228"/>
      <c r="XP206" s="228"/>
      <c r="XQ206" s="228"/>
      <c r="XR206" s="228"/>
      <c r="XS206" s="228"/>
      <c r="XT206" s="228"/>
      <c r="XU206" s="228"/>
      <c r="XV206" s="228"/>
      <c r="XW206" s="228"/>
      <c r="XX206" s="228"/>
      <c r="XY206" s="228"/>
      <c r="XZ206" s="228"/>
      <c r="YA206" s="228"/>
      <c r="YB206" s="228"/>
      <c r="YC206" s="228"/>
      <c r="YD206" s="228"/>
      <c r="YE206" s="228"/>
      <c r="YF206" s="228"/>
      <c r="YG206" s="228"/>
      <c r="YH206" s="228"/>
      <c r="YI206" s="228"/>
      <c r="YJ206" s="228"/>
      <c r="YK206" s="228"/>
      <c r="YL206" s="228"/>
      <c r="YM206" s="228"/>
      <c r="YN206" s="228"/>
      <c r="YO206" s="228"/>
      <c r="YP206" s="228"/>
      <c r="YQ206" s="228"/>
      <c r="YR206" s="228"/>
      <c r="YS206" s="228"/>
      <c r="YT206" s="228"/>
      <c r="YU206" s="228"/>
      <c r="YV206" s="228"/>
      <c r="YW206" s="228"/>
      <c r="YX206" s="228"/>
      <c r="YY206" s="228"/>
      <c r="YZ206" s="228"/>
      <c r="ZA206" s="228"/>
      <c r="ZB206" s="228"/>
      <c r="ZC206" s="228"/>
      <c r="ZD206" s="228"/>
      <c r="ZE206" s="228"/>
      <c r="ZF206" s="228"/>
      <c r="ZG206" s="228"/>
      <c r="ZH206" s="228"/>
      <c r="ZI206" s="228"/>
      <c r="ZJ206" s="228"/>
      <c r="ZK206" s="228"/>
      <c r="ZL206" s="228"/>
      <c r="ZM206" s="228"/>
      <c r="ZN206" s="228"/>
      <c r="ZO206" s="228"/>
      <c r="ZP206" s="228"/>
      <c r="ZQ206" s="228"/>
      <c r="ZR206" s="228"/>
      <c r="ZS206" s="228"/>
      <c r="ZT206" s="228"/>
      <c r="ZU206" s="228"/>
      <c r="ZV206" s="228"/>
      <c r="ZW206" s="228"/>
      <c r="ZX206" s="228"/>
      <c r="ZY206" s="228"/>
      <c r="ZZ206" s="228"/>
      <c r="AAA206" s="228"/>
      <c r="AAB206" s="228"/>
      <c r="AAC206" s="228"/>
      <c r="AAD206" s="228"/>
      <c r="AAE206" s="228"/>
      <c r="AAF206" s="228"/>
      <c r="AAG206" s="228"/>
      <c r="AAH206" s="228"/>
      <c r="AAI206" s="228"/>
      <c r="AAJ206" s="228"/>
      <c r="AAK206" s="228"/>
      <c r="AAL206" s="228"/>
      <c r="AAM206" s="228"/>
      <c r="AAN206" s="228"/>
      <c r="AAO206" s="228"/>
      <c r="AAP206" s="228"/>
      <c r="AAQ206" s="228"/>
      <c r="AAR206" s="228"/>
      <c r="AAS206" s="228"/>
      <c r="AAT206" s="228"/>
      <c r="AAU206" s="228"/>
      <c r="AAV206" s="228"/>
      <c r="AAW206" s="228"/>
      <c r="AAX206" s="228"/>
      <c r="AAY206" s="228"/>
      <c r="AAZ206" s="228"/>
      <c r="ABA206" s="228"/>
      <c r="ABB206" s="228"/>
      <c r="ABC206" s="228"/>
      <c r="ABD206" s="228"/>
      <c r="ABE206" s="228"/>
      <c r="ABF206" s="228"/>
      <c r="ABG206" s="228"/>
      <c r="ABH206" s="228"/>
      <c r="ABI206" s="228"/>
      <c r="ABJ206" s="228"/>
      <c r="ABK206" s="228"/>
      <c r="ABL206" s="228"/>
      <c r="ABM206" s="228"/>
      <c r="ABN206" s="228"/>
      <c r="ABO206" s="228"/>
      <c r="ABP206" s="228"/>
      <c r="ABQ206" s="228"/>
      <c r="ABR206" s="228"/>
      <c r="ABS206" s="228"/>
      <c r="ABT206" s="228"/>
      <c r="ABU206" s="228"/>
      <c r="ABV206" s="228"/>
      <c r="ABW206" s="228"/>
      <c r="ABX206" s="228"/>
      <c r="ABY206" s="228"/>
      <c r="ABZ206" s="228"/>
      <c r="ACA206" s="228"/>
      <c r="ACB206" s="228"/>
      <c r="ACC206" s="228"/>
      <c r="ACD206" s="228"/>
      <c r="ACE206" s="228"/>
      <c r="ACF206" s="228"/>
      <c r="ACG206" s="228"/>
      <c r="ACH206" s="228"/>
      <c r="ACI206" s="228"/>
      <c r="ACJ206" s="228"/>
      <c r="ACK206" s="228"/>
      <c r="ACL206" s="228"/>
      <c r="ACM206" s="228"/>
      <c r="ACN206" s="228"/>
      <c r="ACO206" s="228"/>
      <c r="ACP206" s="228"/>
      <c r="ACQ206" s="228"/>
      <c r="ACR206" s="228"/>
      <c r="ACS206" s="228"/>
      <c r="ACT206" s="228"/>
      <c r="ACU206" s="228"/>
      <c r="ACV206" s="228"/>
      <c r="ACW206" s="228"/>
      <c r="ACX206" s="228"/>
      <c r="ACY206" s="228"/>
      <c r="ACZ206" s="228"/>
      <c r="ADA206" s="228"/>
      <c r="ADB206" s="228"/>
      <c r="ADC206" s="228"/>
      <c r="ADD206" s="228"/>
      <c r="ADE206" s="228"/>
      <c r="ADF206" s="228"/>
      <c r="ADG206" s="228"/>
      <c r="ADH206" s="228"/>
      <c r="ADI206" s="228"/>
      <c r="ADJ206" s="228"/>
      <c r="ADK206" s="228"/>
      <c r="ADL206" s="228"/>
      <c r="ADM206" s="228"/>
      <c r="ADN206" s="228"/>
      <c r="ADO206" s="228"/>
      <c r="ADP206" s="228"/>
      <c r="ADQ206" s="228"/>
      <c r="ADR206" s="228"/>
      <c r="ADS206" s="228"/>
      <c r="ADT206" s="228"/>
      <c r="ADU206" s="228"/>
      <c r="ADV206" s="228"/>
      <c r="ADW206" s="228"/>
      <c r="ADX206" s="228"/>
      <c r="ADY206" s="228"/>
      <c r="ADZ206" s="228"/>
      <c r="AEA206" s="228"/>
      <c r="AEB206" s="228"/>
      <c r="AEC206" s="228"/>
      <c r="AED206" s="228"/>
      <c r="AEE206" s="228"/>
      <c r="AEF206" s="228"/>
      <c r="AEG206" s="228"/>
      <c r="AEH206" s="228"/>
      <c r="AEI206" s="228"/>
      <c r="AEJ206" s="228"/>
      <c r="AEK206" s="228"/>
      <c r="AEL206" s="228"/>
      <c r="AEM206" s="228"/>
      <c r="AEN206" s="228"/>
      <c r="AEO206" s="228"/>
      <c r="AEP206" s="228"/>
      <c r="AEQ206" s="228"/>
      <c r="AER206" s="228"/>
      <c r="AES206" s="228"/>
      <c r="AET206" s="228"/>
      <c r="AEU206" s="228"/>
      <c r="AEV206" s="228"/>
      <c r="AEW206" s="228"/>
      <c r="AEX206" s="228"/>
      <c r="AEY206" s="228"/>
      <c r="AEZ206" s="228"/>
      <c r="AFA206" s="228"/>
      <c r="AFB206" s="228"/>
      <c r="AFC206" s="228"/>
      <c r="AFD206" s="228"/>
      <c r="AFE206" s="228"/>
      <c r="AFF206" s="228"/>
      <c r="AFG206" s="228"/>
      <c r="AFH206" s="228"/>
      <c r="AFI206" s="228"/>
      <c r="AFJ206" s="228"/>
      <c r="AFK206" s="228"/>
      <c r="AFL206" s="228"/>
      <c r="AFM206" s="228"/>
      <c r="AFN206" s="228"/>
      <c r="AFO206" s="228"/>
      <c r="AFP206" s="228"/>
      <c r="AFQ206" s="228"/>
      <c r="AFR206" s="228"/>
      <c r="AFS206" s="228"/>
      <c r="AFT206" s="228"/>
      <c r="AFU206" s="228"/>
      <c r="AFV206" s="228"/>
      <c r="AFW206" s="228"/>
      <c r="AFX206" s="228"/>
      <c r="AFY206" s="228"/>
      <c r="AFZ206" s="228"/>
      <c r="AGA206" s="228"/>
      <c r="AGB206" s="228"/>
      <c r="AGC206" s="228"/>
      <c r="AGD206" s="228"/>
      <c r="AGE206" s="228"/>
      <c r="AGF206" s="228"/>
      <c r="AGG206" s="228"/>
      <c r="AGH206" s="228"/>
      <c r="AGI206" s="228"/>
      <c r="AGJ206" s="228"/>
      <c r="AGK206" s="228"/>
      <c r="AGL206" s="228"/>
      <c r="AGM206" s="228"/>
      <c r="AGN206" s="228"/>
      <c r="AGO206" s="228"/>
      <c r="AGP206" s="228"/>
      <c r="AGQ206" s="228"/>
      <c r="AGR206" s="228"/>
      <c r="AGS206" s="228"/>
      <c r="AGT206" s="228"/>
      <c r="AGU206" s="228"/>
      <c r="AGV206" s="228"/>
      <c r="AGW206" s="228"/>
      <c r="AGX206" s="228"/>
      <c r="AGY206" s="228"/>
      <c r="AGZ206" s="228"/>
      <c r="AHA206" s="228"/>
      <c r="AHB206" s="228"/>
      <c r="AHC206" s="228"/>
      <c r="AHD206" s="228"/>
      <c r="AHE206" s="228"/>
      <c r="AHF206" s="228"/>
      <c r="AHG206" s="228"/>
      <c r="AHH206" s="228"/>
      <c r="AHI206" s="228"/>
      <c r="AHJ206" s="228"/>
      <c r="AHK206" s="228"/>
      <c r="AHL206" s="228"/>
      <c r="AHM206" s="228"/>
      <c r="AHN206" s="228"/>
      <c r="AHO206" s="228"/>
      <c r="AHP206" s="228"/>
      <c r="AHQ206" s="228"/>
      <c r="AHR206" s="228"/>
      <c r="AHS206" s="228"/>
      <c r="AHT206" s="228"/>
      <c r="AHU206" s="228"/>
      <c r="AHV206" s="228"/>
      <c r="AHW206" s="228"/>
      <c r="AHX206" s="228"/>
      <c r="AHY206" s="228"/>
      <c r="AHZ206" s="228"/>
      <c r="AIA206" s="228"/>
      <c r="AIB206" s="228"/>
      <c r="AIC206" s="228"/>
      <c r="AID206" s="228"/>
      <c r="AIE206" s="228"/>
      <c r="AIF206" s="228"/>
      <c r="AIG206" s="228"/>
      <c r="AIH206" s="228"/>
      <c r="AII206" s="228"/>
      <c r="AIJ206" s="228"/>
      <c r="AIK206" s="228"/>
      <c r="AIL206" s="228"/>
      <c r="AIM206" s="228"/>
      <c r="AIN206" s="228"/>
      <c r="AIO206" s="228"/>
      <c r="AIP206" s="228"/>
      <c r="AIQ206" s="228"/>
      <c r="AIR206" s="228"/>
      <c r="AIS206" s="228"/>
      <c r="AIT206" s="228"/>
      <c r="AIU206" s="228"/>
      <c r="AIV206" s="228"/>
      <c r="AIW206" s="228"/>
      <c r="AIX206" s="228"/>
      <c r="AIY206" s="228"/>
      <c r="AIZ206" s="228"/>
      <c r="AJA206" s="228"/>
      <c r="AJB206" s="228"/>
      <c r="AJC206" s="228"/>
      <c r="AJD206" s="228"/>
      <c r="AJE206" s="228"/>
      <c r="AJF206" s="228"/>
      <c r="AJG206" s="228"/>
      <c r="AJH206" s="228"/>
      <c r="AJI206" s="228"/>
      <c r="AJJ206" s="228"/>
      <c r="AJK206" s="228"/>
      <c r="AJL206" s="228"/>
      <c r="AJM206" s="228"/>
      <c r="AJN206" s="228"/>
      <c r="AJO206" s="228"/>
      <c r="AJP206" s="228"/>
      <c r="AJQ206" s="228"/>
      <c r="AJR206" s="228"/>
      <c r="AJS206" s="228"/>
      <c r="AJT206" s="228"/>
      <c r="AJU206" s="228"/>
      <c r="AJV206" s="228"/>
      <c r="AJW206" s="228"/>
      <c r="AJX206" s="228"/>
      <c r="AJY206" s="228"/>
      <c r="AJZ206" s="228"/>
      <c r="AKA206" s="228"/>
      <c r="AKB206" s="228"/>
      <c r="AKC206" s="228"/>
      <c r="AKD206" s="228"/>
      <c r="AKE206" s="228"/>
      <c r="AKF206" s="228"/>
      <c r="AKG206" s="228"/>
      <c r="AKH206" s="228"/>
      <c r="AKI206" s="228"/>
      <c r="AKJ206" s="228"/>
      <c r="AKK206" s="228"/>
      <c r="AKL206" s="228"/>
      <c r="AKM206" s="228"/>
      <c r="AKN206" s="228"/>
      <c r="AKO206" s="228"/>
      <c r="AKP206" s="228"/>
      <c r="AKQ206" s="228"/>
      <c r="AKR206" s="228"/>
      <c r="AKS206" s="228"/>
      <c r="AKT206" s="228"/>
      <c r="AKU206" s="228"/>
      <c r="AKV206" s="228"/>
      <c r="AKW206" s="228"/>
      <c r="AKX206" s="228"/>
      <c r="AKY206" s="228"/>
      <c r="AKZ206" s="228"/>
      <c r="ALA206" s="228"/>
      <c r="ALB206" s="228"/>
      <c r="ALC206" s="228"/>
      <c r="ALD206" s="228"/>
      <c r="ALE206" s="228"/>
      <c r="ALF206" s="228"/>
      <c r="ALG206" s="228"/>
      <c r="ALH206" s="228"/>
      <c r="ALI206" s="228"/>
      <c r="ALJ206" s="228"/>
      <c r="ALK206" s="228"/>
      <c r="ALL206" s="228"/>
      <c r="ALM206" s="228"/>
      <c r="ALN206" s="228"/>
      <c r="ALO206" s="228"/>
      <c r="ALP206" s="228"/>
      <c r="ALQ206" s="228"/>
      <c r="ALR206" s="228"/>
      <c r="ALS206" s="228"/>
      <c r="ALT206" s="228"/>
      <c r="ALU206" s="228"/>
      <c r="ALV206" s="228"/>
      <c r="ALW206" s="228"/>
      <c r="ALX206" s="228"/>
      <c r="ALY206" s="228"/>
      <c r="ALZ206" s="228"/>
      <c r="AMA206" s="228"/>
      <c r="AMB206" s="228"/>
      <c r="AMC206" s="228"/>
      <c r="AMD206" s="228"/>
      <c r="AME206" s="228"/>
      <c r="AMF206" s="228"/>
      <c r="AMG206" s="228"/>
      <c r="AMH206" s="228"/>
      <c r="AMI206" s="228"/>
      <c r="AMJ206" s="228"/>
      <c r="AMK206" s="228"/>
      <c r="AML206" s="228"/>
      <c r="AMM206" s="228"/>
      <c r="AMN206" s="228"/>
      <c r="AMO206" s="228"/>
      <c r="AMP206" s="228"/>
      <c r="AMQ206" s="228"/>
      <c r="AMR206" s="228"/>
      <c r="AMS206" s="228"/>
      <c r="AMT206" s="228"/>
      <c r="AMU206" s="228"/>
      <c r="AMV206" s="228"/>
      <c r="AMW206" s="228"/>
      <c r="AMX206" s="228"/>
    </row>
    <row r="207" spans="1:1038" ht="18" customHeight="1">
      <c r="A207" s="125" t="s">
        <v>1452</v>
      </c>
      <c r="B207" s="126" t="s">
        <v>1278</v>
      </c>
      <c r="D207" s="126" t="s">
        <v>1279</v>
      </c>
      <c r="E207" s="126">
        <v>36</v>
      </c>
      <c r="F207" s="126">
        <v>2</v>
      </c>
      <c r="G207" s="285" t="str">
        <f t="shared" si="59"/>
        <v>36-2</v>
      </c>
      <c r="H207" s="277">
        <v>0</v>
      </c>
      <c r="I207" s="126">
        <v>28</v>
      </c>
      <c r="K207" s="545" t="b">
        <f>IF(I208=1,IF(((VLOOKUP($G207,[1]Depth_Lookup!#REF!,9,FALSE))-(H207/100))=0,"Good",IF(((VLOOKUP($G207,[1]Depth_Lookup!$A$3:$J$550,9,FALSE))-(H207/100))&gt;0,"Too Short","Too Long")))</f>
        <v>0</v>
      </c>
      <c r="L207" s="171">
        <f>(VLOOKUP($G207,Depth_Lookup!$A$3:$J$410,10,FALSE))+(H207/100)</f>
        <v>81.430000000000007</v>
      </c>
      <c r="M207" s="171">
        <f>(VLOOKUP($G207,Depth_Lookup!$A$3:$J$410,10,FALSE))+(I207/100)</f>
        <v>81.710000000000008</v>
      </c>
      <c r="N207" s="127" t="s">
        <v>1585</v>
      </c>
      <c r="O207" s="126">
        <v>2</v>
      </c>
      <c r="P207" s="126" t="s">
        <v>853</v>
      </c>
      <c r="Q207" s="126" t="s">
        <v>125</v>
      </c>
      <c r="R207" s="196" t="s">
        <v>1633</v>
      </c>
      <c r="S207" s="126" t="s">
        <v>700</v>
      </c>
      <c r="T207" s="126" t="s">
        <v>115</v>
      </c>
      <c r="W207" s="126" t="s">
        <v>102</v>
      </c>
      <c r="X207" s="202">
        <v>5</v>
      </c>
      <c r="Y207" s="126" t="s">
        <v>90</v>
      </c>
      <c r="Z207" s="126" t="s">
        <v>91</v>
      </c>
      <c r="AF207" s="196" t="e">
        <v>#N/A</v>
      </c>
      <c r="AI207" s="130">
        <v>85</v>
      </c>
      <c r="AO207" s="130"/>
      <c r="AU207" s="130"/>
      <c r="BA207" s="130">
        <v>15</v>
      </c>
      <c r="BB207" s="126">
        <v>4</v>
      </c>
      <c r="BC207" s="126">
        <v>1</v>
      </c>
      <c r="BD207" s="126" t="s">
        <v>110</v>
      </c>
      <c r="BE207" s="126" t="s">
        <v>103</v>
      </c>
      <c r="BG207" s="130"/>
      <c r="BM207" s="130"/>
      <c r="BY207" s="130"/>
      <c r="CG207" s="131"/>
      <c r="CH207" s="132" t="s">
        <v>1360</v>
      </c>
      <c r="CI207" s="132">
        <v>100</v>
      </c>
      <c r="CJ207" s="132" t="s">
        <v>514</v>
      </c>
      <c r="CK207" s="133"/>
      <c r="CL207" s="134"/>
      <c r="CM207" s="134"/>
      <c r="CN207" s="134"/>
      <c r="CO207" s="134"/>
      <c r="CP207" s="134"/>
      <c r="CQ207" s="134"/>
      <c r="CR207" s="134"/>
      <c r="CS207" s="134"/>
      <c r="CT207" s="134"/>
      <c r="CU207" s="134"/>
      <c r="CV207" s="134"/>
      <c r="CW207" s="134"/>
      <c r="CX207" s="134"/>
      <c r="CY207" s="134"/>
      <c r="CZ207" s="134"/>
      <c r="DA207" s="134"/>
      <c r="DB207" s="134">
        <v>85</v>
      </c>
      <c r="DC207" s="135">
        <v>15</v>
      </c>
      <c r="DD207" s="134"/>
      <c r="DE207" s="134"/>
      <c r="DF207" s="134"/>
      <c r="DG207" s="134"/>
      <c r="DH207" s="134"/>
      <c r="DI207" s="134"/>
      <c r="DJ207" s="134"/>
      <c r="DK207" s="207">
        <v>100</v>
      </c>
      <c r="DL207" s="131"/>
      <c r="DM207" s="134"/>
      <c r="DN207" s="134"/>
      <c r="DO207" s="136"/>
      <c r="DQ207" s="131"/>
      <c r="DR207" s="136"/>
      <c r="DS207" s="131"/>
      <c r="DT207" s="138" t="s">
        <v>1596</v>
      </c>
      <c r="DW207" s="213">
        <v>100</v>
      </c>
      <c r="DX207" s="214" t="e">
        <v>#N/A</v>
      </c>
      <c r="DY207" s="139" t="s">
        <v>1597</v>
      </c>
      <c r="DZ207" s="155" t="s">
        <v>1599</v>
      </c>
      <c r="EA207" s="155"/>
      <c r="ED207" s="229" t="s">
        <v>2517</v>
      </c>
      <c r="EE207" s="140"/>
      <c r="EG207" s="140"/>
      <c r="EI207" s="218" t="e">
        <f>VLOOKUP(EH207,definitions_list_mag!$Y$12:$Z$15,2,FALSE)</f>
        <v>#N/A</v>
      </c>
      <c r="EJ207" s="143"/>
      <c r="EK207" s="221" t="e">
        <f>VLOOKUP(EJ207,definitions_list_mag!$AT$3:$AU$5,2,FALSE)</f>
        <v>#N/A</v>
      </c>
      <c r="EM207" s="109"/>
      <c r="EN207" s="109"/>
      <c r="EZ207" s="192" t="e">
        <f t="shared" si="60"/>
        <v>#DIV/0!</v>
      </c>
      <c r="FA207" s="192" t="e">
        <f t="shared" si="61"/>
        <v>#DIV/0!</v>
      </c>
      <c r="FB207" s="192" t="e">
        <f t="shared" si="62"/>
        <v>#DIV/0!</v>
      </c>
      <c r="FC207" s="192" t="e">
        <f t="shared" si="63"/>
        <v>#DIV/0!</v>
      </c>
      <c r="FD207" s="192" t="e">
        <f t="shared" si="64"/>
        <v>#DIV/0!</v>
      </c>
      <c r="FE207" s="193" t="e">
        <f t="shared" si="65"/>
        <v>#DIV/0!</v>
      </c>
      <c r="FF207" s="194" t="e">
        <f t="shared" si="66"/>
        <v>#DIV/0!</v>
      </c>
      <c r="FG207" s="143"/>
      <c r="FI207" s="778">
        <f t="shared" si="67"/>
        <v>0</v>
      </c>
      <c r="FJ207" s="779" t="e">
        <f t="shared" si="68"/>
        <v>#DIV/0!</v>
      </c>
      <c r="FK207" s="779" t="e">
        <f t="shared" si="69"/>
        <v>#DIV/0!</v>
      </c>
      <c r="FL207" s="780" t="e">
        <f t="shared" si="70"/>
        <v>#DIV/0!</v>
      </c>
      <c r="FM207" s="169" t="e">
        <f t="shared" si="71"/>
        <v>#DIV/0!</v>
      </c>
      <c r="FN207" s="783" t="e">
        <f t="shared" si="72"/>
        <v>#DIV/0!</v>
      </c>
    </row>
    <row r="208" spans="1:1038" s="288" customFormat="1" ht="18" customHeight="1">
      <c r="A208" s="352" t="s">
        <v>1452</v>
      </c>
      <c r="B208" s="227" t="s">
        <v>1278</v>
      </c>
      <c r="C208" s="227"/>
      <c r="D208" s="227" t="s">
        <v>1279</v>
      </c>
      <c r="E208" s="227">
        <v>36</v>
      </c>
      <c r="F208" s="227">
        <v>2</v>
      </c>
      <c r="G208" s="285" t="str">
        <f t="shared" si="59"/>
        <v>36-2</v>
      </c>
      <c r="H208" s="278">
        <v>28</v>
      </c>
      <c r="I208" s="227">
        <v>72</v>
      </c>
      <c r="J208" s="226"/>
      <c r="K208" s="545" t="b">
        <f>IF(I209=1,IF(((VLOOKUP($G208,[1]Depth_Lookup!#REF!,9,FALSE))-(H208/100))=0,"Good",IF(((VLOOKUP($G208,[1]Depth_Lookup!$A$3:$J$550,9,FALSE))-(H208/100))&gt;0,"Too Short","Too Long")))</f>
        <v>0</v>
      </c>
      <c r="L208" s="171">
        <f>(VLOOKUP($G208,Depth_Lookup!$A$3:$J$410,10,FALSE))+(H208/100)</f>
        <v>81.710000000000008</v>
      </c>
      <c r="M208" s="171">
        <f>(VLOOKUP($G208,Depth_Lookup!$A$3:$J$410,10,FALSE))+(I208/100)</f>
        <v>82.15</v>
      </c>
      <c r="N208" s="230">
        <v>24</v>
      </c>
      <c r="O208" s="227">
        <v>1</v>
      </c>
      <c r="P208" s="227" t="s">
        <v>853</v>
      </c>
      <c r="Q208" s="227" t="s">
        <v>125</v>
      </c>
      <c r="R208" s="286" t="s">
        <v>1633</v>
      </c>
      <c r="S208" s="227" t="s">
        <v>115</v>
      </c>
      <c r="T208" s="227" t="s">
        <v>700</v>
      </c>
      <c r="U208" s="227" t="s">
        <v>95</v>
      </c>
      <c r="V208" s="227" t="s">
        <v>509</v>
      </c>
      <c r="W208" s="227" t="s">
        <v>102</v>
      </c>
      <c r="X208" s="287">
        <v>5</v>
      </c>
      <c r="Y208" s="227" t="s">
        <v>90</v>
      </c>
      <c r="Z208" s="227" t="s">
        <v>91</v>
      </c>
      <c r="AA208" s="227"/>
      <c r="AB208" s="227" t="s">
        <v>116</v>
      </c>
      <c r="AC208" s="227" t="s">
        <v>108</v>
      </c>
      <c r="AD208" s="227" t="s">
        <v>96</v>
      </c>
      <c r="AE208" s="233" t="s">
        <v>123</v>
      </c>
      <c r="AF208" s="286">
        <v>1</v>
      </c>
      <c r="AG208" s="237" t="s">
        <v>1369</v>
      </c>
      <c r="AH208" s="227"/>
      <c r="AI208" s="240">
        <v>75</v>
      </c>
      <c r="AJ208" s="227"/>
      <c r="AK208" s="227"/>
      <c r="AL208" s="227"/>
      <c r="AM208" s="227"/>
      <c r="AN208" s="227"/>
      <c r="AO208" s="240"/>
      <c r="AP208" s="227"/>
      <c r="AQ208" s="227"/>
      <c r="AR208" s="227"/>
      <c r="AS208" s="227"/>
      <c r="AT208" s="227"/>
      <c r="AU208" s="240"/>
      <c r="AV208" s="227"/>
      <c r="AW208" s="227"/>
      <c r="AX208" s="227"/>
      <c r="AY208" s="227"/>
      <c r="AZ208" s="227"/>
      <c r="BA208" s="240">
        <v>25</v>
      </c>
      <c r="BB208" s="227">
        <v>7</v>
      </c>
      <c r="BC208" s="227">
        <v>3</v>
      </c>
      <c r="BD208" s="227" t="s">
        <v>110</v>
      </c>
      <c r="BE208" s="227" t="s">
        <v>103</v>
      </c>
      <c r="BF208" s="227"/>
      <c r="BG208" s="240"/>
      <c r="BH208" s="227"/>
      <c r="BI208" s="227"/>
      <c r="BJ208" s="227"/>
      <c r="BK208" s="227"/>
      <c r="BL208" s="227"/>
      <c r="BM208" s="240"/>
      <c r="BN208" s="227"/>
      <c r="BO208" s="227"/>
      <c r="BP208" s="227"/>
      <c r="BQ208" s="227"/>
      <c r="BR208" s="227"/>
      <c r="BS208" s="227"/>
      <c r="BT208" s="227"/>
      <c r="BU208" s="227"/>
      <c r="BV208" s="227"/>
      <c r="BW208" s="227"/>
      <c r="BX208" s="227"/>
      <c r="BY208" s="240"/>
      <c r="BZ208" s="227"/>
      <c r="CA208" s="227"/>
      <c r="CB208" s="227"/>
      <c r="CC208" s="227"/>
      <c r="CD208" s="227"/>
      <c r="CE208" s="227"/>
      <c r="CF208" s="227"/>
      <c r="CG208" s="148"/>
      <c r="CH208" s="149" t="s">
        <v>1472</v>
      </c>
      <c r="CI208" s="149">
        <v>100</v>
      </c>
      <c r="CJ208" s="149" t="s">
        <v>514</v>
      </c>
      <c r="CK208" s="151"/>
      <c r="CL208" s="152"/>
      <c r="CM208" s="152"/>
      <c r="CN208" s="152"/>
      <c r="CO208" s="152"/>
      <c r="CP208" s="152"/>
      <c r="CQ208" s="152"/>
      <c r="CR208" s="152"/>
      <c r="CS208" s="152"/>
      <c r="CT208" s="152"/>
      <c r="CU208" s="152"/>
      <c r="CV208" s="152"/>
      <c r="CW208" s="152"/>
      <c r="CX208" s="152"/>
      <c r="CY208" s="152"/>
      <c r="CZ208" s="152"/>
      <c r="DA208" s="152"/>
      <c r="DB208" s="152">
        <v>75</v>
      </c>
      <c r="DC208" s="229">
        <v>25</v>
      </c>
      <c r="DD208" s="152"/>
      <c r="DE208" s="152"/>
      <c r="DF208" s="152"/>
      <c r="DG208" s="152"/>
      <c r="DH208" s="152"/>
      <c r="DI208" s="152"/>
      <c r="DJ208" s="152"/>
      <c r="DK208" s="208">
        <v>100</v>
      </c>
      <c r="DL208" s="148"/>
      <c r="DM208" s="152"/>
      <c r="DN208" s="152"/>
      <c r="DO208" s="153"/>
      <c r="DQ208" s="148"/>
      <c r="DR208" s="153"/>
      <c r="DS208" s="148"/>
      <c r="DT208" s="261" t="s">
        <v>1600</v>
      </c>
      <c r="DU208" s="229"/>
      <c r="DV208" s="229"/>
      <c r="DW208" s="290">
        <v>100</v>
      </c>
      <c r="DX208" s="291" t="e">
        <v>#N/A</v>
      </c>
      <c r="DY208" s="154" t="s">
        <v>1597</v>
      </c>
      <c r="DZ208" s="154" t="s">
        <v>1601</v>
      </c>
      <c r="EA208" s="154"/>
      <c r="EB208" s="229"/>
      <c r="EC208" s="292"/>
      <c r="ED208" s="229" t="s">
        <v>2517</v>
      </c>
      <c r="EE208" s="293"/>
      <c r="EF208" s="294"/>
      <c r="EG208" s="293"/>
      <c r="EH208" s="295"/>
      <c r="EI208" s="296" t="e">
        <f>VLOOKUP(EH208,definitions_list_mag!$Y$12:$Z$15,2,FALSE)</f>
        <v>#N/A</v>
      </c>
      <c r="EJ208" s="297"/>
      <c r="EK208" s="298" t="e">
        <f>VLOOKUP(EJ208,definitions_list_mag!$AT$3:$AU$5,2,FALSE)</f>
        <v>#N/A</v>
      </c>
      <c r="EL208" s="293"/>
      <c r="EM208" s="295"/>
      <c r="EN208" s="295"/>
      <c r="EO208" s="321"/>
      <c r="EP208" s="321"/>
      <c r="EQ208" s="321"/>
      <c r="ER208" s="321"/>
      <c r="ES208" s="321"/>
      <c r="ET208" s="321"/>
      <c r="EU208" s="321"/>
      <c r="EV208" s="322"/>
      <c r="EW208" s="322"/>
      <c r="EX208" s="322"/>
      <c r="EY208" s="322"/>
      <c r="EZ208" s="192" t="e">
        <f t="shared" si="60"/>
        <v>#DIV/0!</v>
      </c>
      <c r="FA208" s="192" t="e">
        <f t="shared" si="61"/>
        <v>#DIV/0!</v>
      </c>
      <c r="FB208" s="192" t="e">
        <f t="shared" si="62"/>
        <v>#DIV/0!</v>
      </c>
      <c r="FC208" s="192" t="e">
        <f t="shared" si="63"/>
        <v>#DIV/0!</v>
      </c>
      <c r="FD208" s="192" t="e">
        <f t="shared" si="64"/>
        <v>#DIV/0!</v>
      </c>
      <c r="FE208" s="193" t="e">
        <f t="shared" si="65"/>
        <v>#DIV/0!</v>
      </c>
      <c r="FF208" s="194" t="e">
        <f t="shared" si="66"/>
        <v>#DIV/0!</v>
      </c>
      <c r="FG208" s="297"/>
      <c r="FH208" s="295"/>
      <c r="FI208" s="778">
        <f t="shared" si="67"/>
        <v>0</v>
      </c>
      <c r="FJ208" s="779" t="e">
        <f t="shared" si="68"/>
        <v>#DIV/0!</v>
      </c>
      <c r="FK208" s="779" t="e">
        <f t="shared" si="69"/>
        <v>#DIV/0!</v>
      </c>
      <c r="FL208" s="780" t="e">
        <f t="shared" si="70"/>
        <v>#DIV/0!</v>
      </c>
      <c r="FM208" s="169" t="e">
        <f t="shared" si="71"/>
        <v>#DIV/0!</v>
      </c>
      <c r="FN208" s="783" t="e">
        <f t="shared" si="72"/>
        <v>#DIV/0!</v>
      </c>
      <c r="FO208" s="227"/>
      <c r="FP208" s="227"/>
      <c r="FQ208" s="227"/>
      <c r="FR208" s="227"/>
      <c r="FS208" s="227"/>
      <c r="FT208" s="227"/>
      <c r="FU208" s="227"/>
      <c r="FV208" s="227"/>
      <c r="FW208" s="227"/>
      <c r="FX208" s="227"/>
      <c r="FY208" s="227"/>
      <c r="FZ208" s="227"/>
      <c r="GA208" s="227"/>
      <c r="GB208" s="227"/>
      <c r="GC208" s="227"/>
      <c r="GD208" s="227"/>
      <c r="GE208" s="227"/>
      <c r="GF208" s="227"/>
      <c r="GG208" s="227"/>
      <c r="GH208" s="227"/>
      <c r="GI208" s="227"/>
      <c r="GJ208" s="227"/>
      <c r="GK208" s="227"/>
      <c r="GL208" s="227"/>
      <c r="GM208" s="227"/>
      <c r="GN208" s="227"/>
      <c r="GO208" s="227"/>
      <c r="GP208" s="227"/>
      <c r="GQ208" s="227"/>
      <c r="GR208" s="227"/>
      <c r="GS208" s="227"/>
      <c r="GT208" s="227"/>
      <c r="GU208" s="227"/>
      <c r="GV208" s="227"/>
      <c r="GW208" s="227"/>
      <c r="GX208" s="227"/>
      <c r="GY208" s="227"/>
      <c r="GZ208" s="227"/>
      <c r="HA208" s="227"/>
      <c r="HB208" s="227"/>
      <c r="HC208" s="227"/>
      <c r="HD208" s="227"/>
      <c r="HE208" s="227"/>
      <c r="HF208" s="227"/>
      <c r="HG208" s="227"/>
      <c r="HH208" s="227"/>
      <c r="HI208" s="227"/>
      <c r="HJ208" s="227"/>
      <c r="HK208" s="227"/>
      <c r="HL208" s="227"/>
      <c r="HM208" s="227"/>
      <c r="HN208" s="227"/>
      <c r="HO208" s="227"/>
      <c r="HP208" s="227"/>
      <c r="HQ208" s="227"/>
      <c r="HR208" s="227"/>
      <c r="HS208" s="227"/>
      <c r="HT208" s="227"/>
      <c r="HU208" s="227"/>
      <c r="HV208" s="227"/>
      <c r="HW208" s="227"/>
      <c r="HX208" s="227"/>
      <c r="HY208" s="227"/>
      <c r="HZ208" s="227"/>
      <c r="IA208" s="227"/>
      <c r="IB208" s="227"/>
      <c r="IC208" s="227"/>
      <c r="ID208" s="227"/>
      <c r="IE208" s="227"/>
      <c r="IF208" s="227"/>
      <c r="IG208" s="227"/>
      <c r="IH208" s="227"/>
      <c r="II208" s="227"/>
      <c r="IJ208" s="227"/>
      <c r="IK208" s="227"/>
      <c r="IL208" s="227"/>
      <c r="IM208" s="227"/>
      <c r="IN208" s="227"/>
      <c r="IO208" s="227"/>
      <c r="IP208" s="227"/>
      <c r="IQ208" s="227"/>
      <c r="IR208" s="227"/>
      <c r="IS208" s="227"/>
      <c r="IT208" s="227"/>
      <c r="IU208" s="227"/>
      <c r="IV208" s="227"/>
      <c r="IW208" s="227"/>
      <c r="IX208" s="227"/>
      <c r="IY208" s="227"/>
      <c r="IZ208" s="227"/>
      <c r="JA208" s="227"/>
      <c r="JB208" s="227"/>
      <c r="JC208" s="227"/>
      <c r="JD208" s="227"/>
      <c r="JE208" s="227"/>
      <c r="JF208" s="227"/>
      <c r="JG208" s="227"/>
      <c r="JH208" s="227"/>
      <c r="JI208" s="227"/>
      <c r="JJ208" s="227"/>
      <c r="JK208" s="227"/>
      <c r="JL208" s="227"/>
      <c r="JM208" s="227"/>
      <c r="JN208" s="227"/>
      <c r="JO208" s="227"/>
      <c r="JP208" s="227"/>
      <c r="JQ208" s="227"/>
      <c r="JR208" s="227"/>
      <c r="JS208" s="227"/>
      <c r="JT208" s="227"/>
      <c r="JU208" s="227"/>
      <c r="JV208" s="227"/>
      <c r="JW208" s="227"/>
      <c r="JX208" s="227"/>
      <c r="JY208" s="227"/>
      <c r="JZ208" s="227"/>
      <c r="KA208" s="227"/>
      <c r="KB208" s="227"/>
      <c r="KC208" s="227"/>
      <c r="KD208" s="227"/>
      <c r="KE208" s="227"/>
      <c r="KF208" s="227"/>
      <c r="KG208" s="227"/>
      <c r="KH208" s="227"/>
      <c r="KI208" s="227"/>
      <c r="KJ208" s="227"/>
      <c r="KK208" s="227"/>
      <c r="KL208" s="227"/>
      <c r="KM208" s="227"/>
      <c r="KN208" s="227"/>
      <c r="KO208" s="227"/>
      <c r="KP208" s="227"/>
      <c r="KQ208" s="227"/>
      <c r="KR208" s="227"/>
      <c r="KS208" s="227"/>
      <c r="KT208" s="227"/>
      <c r="KU208" s="227"/>
      <c r="KV208" s="227"/>
      <c r="KW208" s="227"/>
      <c r="KX208" s="227"/>
      <c r="KY208" s="227"/>
      <c r="KZ208" s="227"/>
      <c r="LA208" s="227"/>
      <c r="LB208" s="227"/>
      <c r="LC208" s="227"/>
      <c r="LD208" s="227"/>
      <c r="LE208" s="227"/>
      <c r="LF208" s="227"/>
      <c r="LG208" s="227"/>
      <c r="LH208" s="227"/>
      <c r="LI208" s="227"/>
      <c r="LJ208" s="227"/>
      <c r="LK208" s="227"/>
      <c r="LL208" s="227"/>
      <c r="LM208" s="227"/>
      <c r="LN208" s="227"/>
      <c r="LO208" s="227"/>
      <c r="LP208" s="227"/>
      <c r="LQ208" s="227"/>
      <c r="LR208" s="227"/>
      <c r="LS208" s="227"/>
      <c r="LT208" s="227"/>
      <c r="LU208" s="227"/>
      <c r="LV208" s="227"/>
      <c r="LW208" s="227"/>
      <c r="LX208" s="227"/>
      <c r="LY208" s="227"/>
      <c r="LZ208" s="227"/>
      <c r="MA208" s="227"/>
      <c r="MB208" s="227"/>
      <c r="MC208" s="227"/>
      <c r="MD208" s="227"/>
      <c r="ME208" s="227"/>
      <c r="MF208" s="227"/>
      <c r="MG208" s="227"/>
      <c r="MH208" s="227"/>
      <c r="MI208" s="227"/>
      <c r="MJ208" s="227"/>
      <c r="MK208" s="227"/>
      <c r="ML208" s="227"/>
      <c r="MM208" s="227"/>
      <c r="MN208" s="227"/>
      <c r="MO208" s="227"/>
      <c r="MP208" s="227"/>
      <c r="MQ208" s="227"/>
      <c r="MR208" s="227"/>
      <c r="MS208" s="227"/>
      <c r="MT208" s="227"/>
      <c r="MU208" s="227"/>
      <c r="MV208" s="227"/>
      <c r="MW208" s="227"/>
      <c r="MX208" s="227"/>
      <c r="MY208" s="227"/>
      <c r="MZ208" s="227"/>
      <c r="NA208" s="227"/>
      <c r="NB208" s="227"/>
      <c r="NC208" s="227"/>
      <c r="ND208" s="227"/>
      <c r="NE208" s="227"/>
      <c r="NF208" s="227"/>
      <c r="NG208" s="227"/>
      <c r="NH208" s="227"/>
      <c r="NI208" s="227"/>
      <c r="NJ208" s="227"/>
      <c r="NK208" s="227"/>
      <c r="NL208" s="227"/>
      <c r="NM208" s="227"/>
      <c r="NN208" s="227"/>
      <c r="NO208" s="227"/>
      <c r="NP208" s="227"/>
      <c r="NQ208" s="227"/>
      <c r="NR208" s="227"/>
      <c r="NS208" s="227"/>
      <c r="NT208" s="227"/>
      <c r="NU208" s="227"/>
      <c r="NV208" s="227"/>
      <c r="NW208" s="227"/>
      <c r="NX208" s="227"/>
      <c r="NY208" s="227"/>
      <c r="NZ208" s="227"/>
      <c r="OA208" s="227"/>
      <c r="OB208" s="227"/>
      <c r="OC208" s="227"/>
      <c r="OD208" s="227"/>
      <c r="OE208" s="227"/>
      <c r="OF208" s="227"/>
      <c r="OG208" s="227"/>
      <c r="OH208" s="227"/>
      <c r="OI208" s="227"/>
      <c r="OJ208" s="227"/>
      <c r="OK208" s="227"/>
      <c r="OL208" s="227"/>
      <c r="OM208" s="227"/>
      <c r="ON208" s="227"/>
      <c r="OO208" s="227"/>
      <c r="OP208" s="227"/>
      <c r="OQ208" s="227"/>
      <c r="OR208" s="227"/>
      <c r="OS208" s="227"/>
      <c r="OT208" s="227"/>
      <c r="OU208" s="227"/>
      <c r="OV208" s="227"/>
      <c r="OW208" s="227"/>
      <c r="OX208" s="227"/>
      <c r="OY208" s="227"/>
      <c r="OZ208" s="227"/>
      <c r="PA208" s="227"/>
      <c r="PB208" s="227"/>
      <c r="PC208" s="227"/>
      <c r="PD208" s="227"/>
      <c r="PE208" s="227"/>
      <c r="PF208" s="227"/>
      <c r="PG208" s="227"/>
      <c r="PH208" s="227"/>
      <c r="PI208" s="227"/>
      <c r="PJ208" s="227"/>
      <c r="PK208" s="227"/>
      <c r="PL208" s="227"/>
      <c r="PM208" s="227"/>
      <c r="PN208" s="227"/>
      <c r="PO208" s="227"/>
      <c r="PP208" s="227"/>
      <c r="PQ208" s="227"/>
      <c r="PR208" s="227"/>
      <c r="PS208" s="227"/>
      <c r="PT208" s="227"/>
      <c r="PU208" s="227"/>
      <c r="PV208" s="227"/>
      <c r="PW208" s="227"/>
      <c r="PX208" s="227"/>
      <c r="PY208" s="227"/>
      <c r="PZ208" s="227"/>
      <c r="QA208" s="227"/>
      <c r="QB208" s="227"/>
      <c r="QC208" s="227"/>
      <c r="QD208" s="227"/>
      <c r="QE208" s="227"/>
      <c r="QF208" s="227"/>
      <c r="QG208" s="227"/>
      <c r="QH208" s="227"/>
      <c r="QI208" s="227"/>
      <c r="QJ208" s="227"/>
      <c r="QK208" s="227"/>
      <c r="QL208" s="227"/>
      <c r="QM208" s="227"/>
      <c r="QN208" s="227"/>
      <c r="QO208" s="227"/>
      <c r="QP208" s="227"/>
      <c r="QQ208" s="227"/>
      <c r="QR208" s="227"/>
      <c r="QS208" s="227"/>
      <c r="QT208" s="227"/>
      <c r="QU208" s="227"/>
      <c r="QV208" s="227"/>
      <c r="QW208" s="227"/>
      <c r="QX208" s="227"/>
      <c r="QY208" s="227"/>
      <c r="QZ208" s="227"/>
      <c r="RA208" s="227"/>
      <c r="RB208" s="227"/>
      <c r="RC208" s="227"/>
      <c r="RD208" s="227"/>
      <c r="RE208" s="227"/>
      <c r="RF208" s="227"/>
      <c r="RG208" s="227"/>
      <c r="RH208" s="227"/>
      <c r="RI208" s="227"/>
      <c r="RJ208" s="227"/>
      <c r="RK208" s="227"/>
      <c r="RL208" s="227"/>
      <c r="RM208" s="227"/>
      <c r="RN208" s="227"/>
      <c r="RO208" s="227"/>
      <c r="RP208" s="227"/>
      <c r="RQ208" s="227"/>
      <c r="RR208" s="227"/>
      <c r="RS208" s="227"/>
      <c r="RT208" s="227"/>
      <c r="RU208" s="227"/>
      <c r="RV208" s="227"/>
      <c r="RW208" s="227"/>
      <c r="RX208" s="227"/>
      <c r="RY208" s="227"/>
      <c r="RZ208" s="227"/>
      <c r="SA208" s="227"/>
      <c r="SB208" s="227"/>
      <c r="SC208" s="227"/>
      <c r="SD208" s="227"/>
      <c r="SE208" s="227"/>
      <c r="SF208" s="227"/>
      <c r="SG208" s="227"/>
      <c r="SH208" s="227"/>
      <c r="SI208" s="227"/>
      <c r="SJ208" s="227"/>
      <c r="SK208" s="227"/>
      <c r="SL208" s="227"/>
      <c r="SM208" s="227"/>
      <c r="SN208" s="227"/>
      <c r="SO208" s="227"/>
      <c r="SP208" s="227"/>
      <c r="SQ208" s="227"/>
      <c r="SR208" s="227"/>
      <c r="SS208" s="227"/>
      <c r="ST208" s="227"/>
      <c r="SU208" s="227"/>
      <c r="SV208" s="227"/>
      <c r="SW208" s="227"/>
      <c r="SX208" s="227"/>
      <c r="SY208" s="227"/>
      <c r="SZ208" s="227"/>
      <c r="TA208" s="227"/>
      <c r="TB208" s="227"/>
      <c r="TC208" s="227"/>
      <c r="TD208" s="227"/>
      <c r="TE208" s="227"/>
      <c r="TF208" s="227"/>
      <c r="TG208" s="227"/>
      <c r="TH208" s="227"/>
      <c r="TI208" s="227"/>
      <c r="TJ208" s="227"/>
      <c r="TK208" s="227"/>
      <c r="TL208" s="227"/>
      <c r="TM208" s="227"/>
      <c r="TN208" s="227"/>
      <c r="TO208" s="227"/>
      <c r="TP208" s="227"/>
      <c r="TQ208" s="227"/>
      <c r="TR208" s="227"/>
      <c r="TS208" s="227"/>
      <c r="TT208" s="227"/>
      <c r="TU208" s="227"/>
      <c r="TV208" s="227"/>
      <c r="TW208" s="227"/>
      <c r="TX208" s="227"/>
      <c r="TY208" s="227"/>
      <c r="TZ208" s="227"/>
      <c r="UA208" s="227"/>
      <c r="UB208" s="227"/>
      <c r="UC208" s="227"/>
      <c r="UD208" s="227"/>
      <c r="UE208" s="227"/>
      <c r="UF208" s="227"/>
      <c r="UG208" s="227"/>
      <c r="UH208" s="227"/>
      <c r="UI208" s="227"/>
      <c r="UJ208" s="227"/>
      <c r="UK208" s="227"/>
      <c r="UL208" s="227"/>
      <c r="UM208" s="227"/>
      <c r="UN208" s="227"/>
      <c r="UO208" s="227"/>
      <c r="UP208" s="227"/>
      <c r="UQ208" s="227"/>
      <c r="UR208" s="227"/>
      <c r="US208" s="227"/>
      <c r="UT208" s="227"/>
      <c r="UU208" s="227"/>
      <c r="UV208" s="227"/>
      <c r="UW208" s="227"/>
      <c r="UX208" s="227"/>
      <c r="UY208" s="227"/>
      <c r="UZ208" s="227"/>
      <c r="VA208" s="227"/>
      <c r="VB208" s="227"/>
      <c r="VC208" s="227"/>
      <c r="VD208" s="227"/>
      <c r="VE208" s="227"/>
      <c r="VF208" s="227"/>
      <c r="VG208" s="227"/>
      <c r="VH208" s="227"/>
      <c r="VI208" s="227"/>
      <c r="VJ208" s="227"/>
      <c r="VK208" s="227"/>
      <c r="VL208" s="227"/>
      <c r="VM208" s="227"/>
      <c r="VN208" s="227"/>
      <c r="VO208" s="227"/>
      <c r="VP208" s="227"/>
      <c r="VQ208" s="227"/>
      <c r="VR208" s="227"/>
      <c r="VS208" s="227"/>
      <c r="VT208" s="227"/>
      <c r="VU208" s="227"/>
      <c r="VV208" s="227"/>
      <c r="VW208" s="227"/>
      <c r="VX208" s="227"/>
      <c r="VY208" s="227"/>
      <c r="VZ208" s="227"/>
      <c r="WA208" s="227"/>
      <c r="WB208" s="227"/>
      <c r="WC208" s="227"/>
      <c r="WD208" s="227"/>
      <c r="WE208" s="227"/>
      <c r="WF208" s="227"/>
      <c r="WG208" s="227"/>
      <c r="WH208" s="227"/>
      <c r="WI208" s="227"/>
      <c r="WJ208" s="227"/>
      <c r="WK208" s="227"/>
      <c r="WL208" s="227"/>
      <c r="WM208" s="227"/>
      <c r="WN208" s="227"/>
      <c r="WO208" s="227"/>
      <c r="WP208" s="227"/>
      <c r="WQ208" s="227"/>
      <c r="WR208" s="227"/>
      <c r="WS208" s="227"/>
      <c r="WT208" s="227"/>
      <c r="WU208" s="227"/>
      <c r="WV208" s="227"/>
      <c r="WW208" s="227"/>
      <c r="WX208" s="227"/>
      <c r="WY208" s="227"/>
      <c r="WZ208" s="227"/>
      <c r="XA208" s="227"/>
      <c r="XB208" s="227"/>
      <c r="XC208" s="227"/>
      <c r="XD208" s="227"/>
      <c r="XE208" s="227"/>
      <c r="XF208" s="227"/>
      <c r="XG208" s="227"/>
      <c r="XH208" s="227"/>
      <c r="XI208" s="227"/>
      <c r="XJ208" s="227"/>
      <c r="XK208" s="227"/>
      <c r="XL208" s="227"/>
      <c r="XM208" s="227"/>
      <c r="XN208" s="227"/>
      <c r="XO208" s="227"/>
      <c r="XP208" s="227"/>
      <c r="XQ208" s="227"/>
      <c r="XR208" s="227"/>
      <c r="XS208" s="227"/>
      <c r="XT208" s="227"/>
      <c r="XU208" s="227"/>
      <c r="XV208" s="227"/>
      <c r="XW208" s="227"/>
      <c r="XX208" s="227"/>
      <c r="XY208" s="227"/>
      <c r="XZ208" s="227"/>
      <c r="YA208" s="227"/>
      <c r="YB208" s="227"/>
      <c r="YC208" s="227"/>
      <c r="YD208" s="227"/>
      <c r="YE208" s="227"/>
      <c r="YF208" s="227"/>
      <c r="YG208" s="227"/>
      <c r="YH208" s="227"/>
      <c r="YI208" s="227"/>
      <c r="YJ208" s="227"/>
      <c r="YK208" s="227"/>
      <c r="YL208" s="227"/>
      <c r="YM208" s="227"/>
      <c r="YN208" s="227"/>
      <c r="YO208" s="227"/>
      <c r="YP208" s="227"/>
      <c r="YQ208" s="227"/>
      <c r="YR208" s="227"/>
      <c r="YS208" s="227"/>
      <c r="YT208" s="227"/>
      <c r="YU208" s="227"/>
      <c r="YV208" s="227"/>
      <c r="YW208" s="227"/>
      <c r="YX208" s="227"/>
      <c r="YY208" s="227"/>
      <c r="YZ208" s="227"/>
      <c r="ZA208" s="227"/>
      <c r="ZB208" s="227"/>
      <c r="ZC208" s="227"/>
      <c r="ZD208" s="227"/>
      <c r="ZE208" s="227"/>
      <c r="ZF208" s="227"/>
      <c r="ZG208" s="227"/>
      <c r="ZH208" s="227"/>
      <c r="ZI208" s="227"/>
      <c r="ZJ208" s="227"/>
      <c r="ZK208" s="227"/>
      <c r="ZL208" s="227"/>
      <c r="ZM208" s="227"/>
      <c r="ZN208" s="227"/>
      <c r="ZO208" s="227"/>
      <c r="ZP208" s="227"/>
      <c r="ZQ208" s="227"/>
      <c r="ZR208" s="227"/>
      <c r="ZS208" s="227"/>
      <c r="ZT208" s="227"/>
      <c r="ZU208" s="227"/>
      <c r="ZV208" s="227"/>
      <c r="ZW208" s="227"/>
      <c r="ZX208" s="227"/>
      <c r="ZY208" s="227"/>
      <c r="ZZ208" s="227"/>
      <c r="AAA208" s="227"/>
      <c r="AAB208" s="227"/>
      <c r="AAC208" s="227"/>
      <c r="AAD208" s="227"/>
      <c r="AAE208" s="227"/>
      <c r="AAF208" s="227"/>
      <c r="AAG208" s="227"/>
      <c r="AAH208" s="227"/>
      <c r="AAI208" s="227"/>
      <c r="AAJ208" s="227"/>
      <c r="AAK208" s="227"/>
      <c r="AAL208" s="227"/>
      <c r="AAM208" s="227"/>
      <c r="AAN208" s="227"/>
      <c r="AAO208" s="227"/>
      <c r="AAP208" s="227"/>
      <c r="AAQ208" s="227"/>
      <c r="AAR208" s="227"/>
      <c r="AAS208" s="227"/>
      <c r="AAT208" s="227"/>
      <c r="AAU208" s="227"/>
      <c r="AAV208" s="227"/>
      <c r="AAW208" s="227"/>
      <c r="AAX208" s="227"/>
      <c r="AAY208" s="227"/>
      <c r="AAZ208" s="227"/>
      <c r="ABA208" s="227"/>
      <c r="ABB208" s="227"/>
      <c r="ABC208" s="227"/>
      <c r="ABD208" s="227"/>
      <c r="ABE208" s="227"/>
      <c r="ABF208" s="227"/>
      <c r="ABG208" s="227"/>
      <c r="ABH208" s="227"/>
      <c r="ABI208" s="227"/>
      <c r="ABJ208" s="227"/>
      <c r="ABK208" s="227"/>
      <c r="ABL208" s="227"/>
      <c r="ABM208" s="227"/>
      <c r="ABN208" s="227"/>
      <c r="ABO208" s="227"/>
      <c r="ABP208" s="227"/>
      <c r="ABQ208" s="227"/>
      <c r="ABR208" s="227"/>
      <c r="ABS208" s="227"/>
      <c r="ABT208" s="227"/>
      <c r="ABU208" s="227"/>
      <c r="ABV208" s="227"/>
      <c r="ABW208" s="227"/>
      <c r="ABX208" s="227"/>
      <c r="ABY208" s="227"/>
      <c r="ABZ208" s="227"/>
      <c r="ACA208" s="227"/>
      <c r="ACB208" s="227"/>
      <c r="ACC208" s="227"/>
      <c r="ACD208" s="227"/>
      <c r="ACE208" s="227"/>
      <c r="ACF208" s="227"/>
      <c r="ACG208" s="227"/>
      <c r="ACH208" s="227"/>
      <c r="ACI208" s="227"/>
      <c r="ACJ208" s="227"/>
      <c r="ACK208" s="227"/>
      <c r="ACL208" s="227"/>
      <c r="ACM208" s="227"/>
      <c r="ACN208" s="227"/>
      <c r="ACO208" s="227"/>
      <c r="ACP208" s="227"/>
      <c r="ACQ208" s="227"/>
      <c r="ACR208" s="227"/>
      <c r="ACS208" s="227"/>
      <c r="ACT208" s="227"/>
      <c r="ACU208" s="227"/>
      <c r="ACV208" s="227"/>
      <c r="ACW208" s="227"/>
      <c r="ACX208" s="227"/>
      <c r="ACY208" s="227"/>
      <c r="ACZ208" s="227"/>
      <c r="ADA208" s="227"/>
      <c r="ADB208" s="227"/>
      <c r="ADC208" s="227"/>
      <c r="ADD208" s="227"/>
      <c r="ADE208" s="227"/>
      <c r="ADF208" s="227"/>
      <c r="ADG208" s="227"/>
      <c r="ADH208" s="227"/>
      <c r="ADI208" s="227"/>
      <c r="ADJ208" s="227"/>
      <c r="ADK208" s="227"/>
      <c r="ADL208" s="227"/>
      <c r="ADM208" s="227"/>
      <c r="ADN208" s="227"/>
      <c r="ADO208" s="227"/>
      <c r="ADP208" s="227"/>
      <c r="ADQ208" s="227"/>
      <c r="ADR208" s="227"/>
      <c r="ADS208" s="227"/>
      <c r="ADT208" s="227"/>
      <c r="ADU208" s="227"/>
      <c r="ADV208" s="227"/>
      <c r="ADW208" s="227"/>
      <c r="ADX208" s="227"/>
      <c r="ADY208" s="227"/>
      <c r="ADZ208" s="227"/>
      <c r="AEA208" s="227"/>
      <c r="AEB208" s="227"/>
      <c r="AEC208" s="227"/>
      <c r="AED208" s="227"/>
      <c r="AEE208" s="227"/>
      <c r="AEF208" s="227"/>
      <c r="AEG208" s="227"/>
      <c r="AEH208" s="227"/>
      <c r="AEI208" s="227"/>
      <c r="AEJ208" s="227"/>
      <c r="AEK208" s="227"/>
      <c r="AEL208" s="227"/>
      <c r="AEM208" s="227"/>
      <c r="AEN208" s="227"/>
      <c r="AEO208" s="227"/>
      <c r="AEP208" s="227"/>
      <c r="AEQ208" s="227"/>
      <c r="AER208" s="227"/>
      <c r="AES208" s="227"/>
      <c r="AET208" s="227"/>
      <c r="AEU208" s="227"/>
      <c r="AEV208" s="227"/>
      <c r="AEW208" s="227"/>
      <c r="AEX208" s="227"/>
      <c r="AEY208" s="227"/>
      <c r="AEZ208" s="227"/>
      <c r="AFA208" s="227"/>
      <c r="AFB208" s="227"/>
      <c r="AFC208" s="227"/>
      <c r="AFD208" s="227"/>
      <c r="AFE208" s="227"/>
      <c r="AFF208" s="227"/>
      <c r="AFG208" s="227"/>
      <c r="AFH208" s="227"/>
      <c r="AFI208" s="227"/>
      <c r="AFJ208" s="227"/>
      <c r="AFK208" s="227"/>
      <c r="AFL208" s="227"/>
      <c r="AFM208" s="227"/>
      <c r="AFN208" s="227"/>
      <c r="AFO208" s="227"/>
      <c r="AFP208" s="227"/>
      <c r="AFQ208" s="227"/>
      <c r="AFR208" s="227"/>
      <c r="AFS208" s="227"/>
      <c r="AFT208" s="227"/>
      <c r="AFU208" s="227"/>
      <c r="AFV208" s="227"/>
      <c r="AFW208" s="227"/>
      <c r="AFX208" s="227"/>
      <c r="AFY208" s="227"/>
      <c r="AFZ208" s="227"/>
      <c r="AGA208" s="227"/>
      <c r="AGB208" s="227"/>
      <c r="AGC208" s="227"/>
      <c r="AGD208" s="227"/>
      <c r="AGE208" s="227"/>
      <c r="AGF208" s="227"/>
      <c r="AGG208" s="227"/>
      <c r="AGH208" s="227"/>
      <c r="AGI208" s="227"/>
      <c r="AGJ208" s="227"/>
      <c r="AGK208" s="227"/>
      <c r="AGL208" s="227"/>
      <c r="AGM208" s="227"/>
      <c r="AGN208" s="227"/>
      <c r="AGO208" s="227"/>
      <c r="AGP208" s="227"/>
      <c r="AGQ208" s="227"/>
      <c r="AGR208" s="227"/>
      <c r="AGS208" s="227"/>
      <c r="AGT208" s="227"/>
      <c r="AGU208" s="227"/>
      <c r="AGV208" s="227"/>
      <c r="AGW208" s="227"/>
      <c r="AGX208" s="227"/>
      <c r="AGY208" s="227"/>
      <c r="AGZ208" s="227"/>
      <c r="AHA208" s="227"/>
      <c r="AHB208" s="227"/>
      <c r="AHC208" s="227"/>
      <c r="AHD208" s="227"/>
      <c r="AHE208" s="227"/>
      <c r="AHF208" s="227"/>
      <c r="AHG208" s="227"/>
      <c r="AHH208" s="227"/>
      <c r="AHI208" s="227"/>
      <c r="AHJ208" s="227"/>
      <c r="AHK208" s="227"/>
      <c r="AHL208" s="227"/>
      <c r="AHM208" s="227"/>
      <c r="AHN208" s="227"/>
      <c r="AHO208" s="227"/>
      <c r="AHP208" s="227"/>
      <c r="AHQ208" s="227"/>
      <c r="AHR208" s="227"/>
      <c r="AHS208" s="227"/>
      <c r="AHT208" s="227"/>
      <c r="AHU208" s="227"/>
      <c r="AHV208" s="227"/>
      <c r="AHW208" s="227"/>
      <c r="AHX208" s="227"/>
      <c r="AHY208" s="227"/>
      <c r="AHZ208" s="227"/>
      <c r="AIA208" s="227"/>
      <c r="AIB208" s="227"/>
      <c r="AIC208" s="227"/>
      <c r="AID208" s="227"/>
      <c r="AIE208" s="227"/>
      <c r="AIF208" s="227"/>
      <c r="AIG208" s="227"/>
      <c r="AIH208" s="227"/>
      <c r="AII208" s="227"/>
      <c r="AIJ208" s="227"/>
      <c r="AIK208" s="227"/>
      <c r="AIL208" s="227"/>
      <c r="AIM208" s="227"/>
      <c r="AIN208" s="227"/>
      <c r="AIO208" s="227"/>
      <c r="AIP208" s="227"/>
      <c r="AIQ208" s="227"/>
      <c r="AIR208" s="227"/>
      <c r="AIS208" s="227"/>
      <c r="AIT208" s="227"/>
      <c r="AIU208" s="227"/>
      <c r="AIV208" s="227"/>
      <c r="AIW208" s="227"/>
      <c r="AIX208" s="227"/>
      <c r="AIY208" s="227"/>
      <c r="AIZ208" s="227"/>
      <c r="AJA208" s="227"/>
      <c r="AJB208" s="227"/>
      <c r="AJC208" s="227"/>
      <c r="AJD208" s="227"/>
      <c r="AJE208" s="227"/>
      <c r="AJF208" s="227"/>
      <c r="AJG208" s="227"/>
      <c r="AJH208" s="227"/>
      <c r="AJI208" s="227"/>
      <c r="AJJ208" s="227"/>
      <c r="AJK208" s="227"/>
      <c r="AJL208" s="227"/>
      <c r="AJM208" s="227"/>
      <c r="AJN208" s="227"/>
      <c r="AJO208" s="227"/>
      <c r="AJP208" s="227"/>
      <c r="AJQ208" s="227"/>
      <c r="AJR208" s="227"/>
      <c r="AJS208" s="227"/>
      <c r="AJT208" s="227"/>
      <c r="AJU208" s="227"/>
      <c r="AJV208" s="227"/>
      <c r="AJW208" s="227"/>
      <c r="AJX208" s="227"/>
      <c r="AJY208" s="227"/>
      <c r="AJZ208" s="227"/>
      <c r="AKA208" s="227"/>
      <c r="AKB208" s="227"/>
      <c r="AKC208" s="227"/>
      <c r="AKD208" s="227"/>
      <c r="AKE208" s="227"/>
      <c r="AKF208" s="227"/>
      <c r="AKG208" s="227"/>
      <c r="AKH208" s="227"/>
      <c r="AKI208" s="227"/>
      <c r="AKJ208" s="227"/>
      <c r="AKK208" s="227"/>
      <c r="AKL208" s="227"/>
      <c r="AKM208" s="227"/>
      <c r="AKN208" s="227"/>
      <c r="AKO208" s="227"/>
      <c r="AKP208" s="227"/>
      <c r="AKQ208" s="227"/>
      <c r="AKR208" s="227"/>
      <c r="AKS208" s="227"/>
      <c r="AKT208" s="227"/>
      <c r="AKU208" s="227"/>
      <c r="AKV208" s="227"/>
      <c r="AKW208" s="227"/>
      <c r="AKX208" s="227"/>
      <c r="AKY208" s="227"/>
      <c r="AKZ208" s="227"/>
      <c r="ALA208" s="227"/>
      <c r="ALB208" s="227"/>
      <c r="ALC208" s="227"/>
      <c r="ALD208" s="227"/>
      <c r="ALE208" s="227"/>
      <c r="ALF208" s="227"/>
      <c r="ALG208" s="227"/>
      <c r="ALH208" s="227"/>
      <c r="ALI208" s="227"/>
      <c r="ALJ208" s="227"/>
      <c r="ALK208" s="227"/>
      <c r="ALL208" s="227"/>
      <c r="ALM208" s="227"/>
      <c r="ALN208" s="227"/>
      <c r="ALO208" s="227"/>
      <c r="ALP208" s="227"/>
      <c r="ALQ208" s="227"/>
      <c r="ALR208" s="227"/>
      <c r="ALS208" s="227"/>
      <c r="ALT208" s="227"/>
      <c r="ALU208" s="227"/>
      <c r="ALV208" s="227"/>
      <c r="ALW208" s="227"/>
      <c r="ALX208" s="227"/>
      <c r="ALY208" s="227"/>
      <c r="ALZ208" s="227"/>
      <c r="AMA208" s="227"/>
      <c r="AMB208" s="227"/>
      <c r="AMC208" s="227"/>
      <c r="AMD208" s="227"/>
      <c r="AME208" s="227"/>
      <c r="AMF208" s="227"/>
      <c r="AMG208" s="227"/>
      <c r="AMH208" s="227"/>
      <c r="AMI208" s="227"/>
      <c r="AMJ208" s="227"/>
      <c r="AMK208" s="227"/>
      <c r="AML208" s="227"/>
      <c r="AMM208" s="227"/>
      <c r="AMN208" s="227"/>
      <c r="AMO208" s="227"/>
      <c r="AMP208" s="227"/>
      <c r="AMQ208" s="227"/>
      <c r="AMR208" s="227"/>
      <c r="AMS208" s="227"/>
      <c r="AMT208" s="227"/>
      <c r="AMU208" s="227"/>
      <c r="AMV208" s="227"/>
      <c r="AMW208" s="227"/>
      <c r="AMX208" s="227"/>
    </row>
    <row r="209" spans="1:1038" s="308" customFormat="1" ht="18" customHeight="1">
      <c r="A209" s="351" t="s">
        <v>1452</v>
      </c>
      <c r="B209" s="228" t="s">
        <v>1278</v>
      </c>
      <c r="C209" s="228"/>
      <c r="D209" s="228" t="s">
        <v>1279</v>
      </c>
      <c r="E209" s="228">
        <v>37</v>
      </c>
      <c r="F209" s="228">
        <v>1</v>
      </c>
      <c r="G209" s="285" t="str">
        <f t="shared" si="59"/>
        <v>37-1</v>
      </c>
      <c r="H209" s="279">
        <v>0</v>
      </c>
      <c r="I209" s="228">
        <v>93.5</v>
      </c>
      <c r="J209" s="226"/>
      <c r="K209" s="545" t="b">
        <f>IF(I210=1,IF(((VLOOKUP($G209,[1]Depth_Lookup!#REF!,9,FALSE))-(H209/100))=0,"Good",IF(((VLOOKUP($G209,[1]Depth_Lookup!$A$3:$J$550,9,FALSE))-(H209/100))&gt;0,"Too Short","Too Long")))</f>
        <v>0</v>
      </c>
      <c r="L209" s="171">
        <f>(VLOOKUP($G209,Depth_Lookup!$A$3:$J$410,10,FALSE))+(H209/100)</f>
        <v>82.2</v>
      </c>
      <c r="M209" s="171">
        <f>(VLOOKUP($G209,Depth_Lookup!$A$3:$J$410,10,FALSE))+(I209/100)</f>
        <v>83.135000000000005</v>
      </c>
      <c r="N209" s="231">
        <v>24</v>
      </c>
      <c r="O209" s="228">
        <v>4</v>
      </c>
      <c r="P209" s="228" t="s">
        <v>853</v>
      </c>
      <c r="Q209" s="228" t="s">
        <v>125</v>
      </c>
      <c r="R209" s="304" t="s">
        <v>1633</v>
      </c>
      <c r="S209" s="228" t="s">
        <v>700</v>
      </c>
      <c r="T209" s="228" t="s">
        <v>700</v>
      </c>
      <c r="U209" s="228"/>
      <c r="V209" s="228"/>
      <c r="W209" s="228" t="s">
        <v>102</v>
      </c>
      <c r="X209" s="305">
        <v>5</v>
      </c>
      <c r="Y209" s="228" t="s">
        <v>90</v>
      </c>
      <c r="Z209" s="228" t="s">
        <v>91</v>
      </c>
      <c r="AA209" s="228"/>
      <c r="AB209" s="228" t="s">
        <v>116</v>
      </c>
      <c r="AC209" s="228" t="s">
        <v>108</v>
      </c>
      <c r="AD209" s="228" t="s">
        <v>96</v>
      </c>
      <c r="AE209" s="234" t="s">
        <v>123</v>
      </c>
      <c r="AF209" s="304">
        <v>1</v>
      </c>
      <c r="AG209" s="241" t="s">
        <v>1369</v>
      </c>
      <c r="AH209" s="228"/>
      <c r="AI209" s="244">
        <v>69</v>
      </c>
      <c r="AJ209" s="228"/>
      <c r="AK209" s="228"/>
      <c r="AL209" s="228"/>
      <c r="AM209" s="228"/>
      <c r="AN209" s="228"/>
      <c r="AO209" s="244"/>
      <c r="AP209" s="228"/>
      <c r="AQ209" s="228"/>
      <c r="AR209" s="228"/>
      <c r="AS209" s="228"/>
      <c r="AT209" s="228"/>
      <c r="AU209" s="244"/>
      <c r="AV209" s="228"/>
      <c r="AW209" s="228"/>
      <c r="AX209" s="228"/>
      <c r="AY209" s="228"/>
      <c r="AZ209" s="228"/>
      <c r="BA209" s="244">
        <v>30</v>
      </c>
      <c r="BB209" s="228">
        <v>5</v>
      </c>
      <c r="BC209" s="228">
        <v>2</v>
      </c>
      <c r="BD209" s="228" t="s">
        <v>110</v>
      </c>
      <c r="BE209" s="228" t="s">
        <v>103</v>
      </c>
      <c r="BF209" s="228"/>
      <c r="BG209" s="244"/>
      <c r="BH209" s="228"/>
      <c r="BI209" s="228"/>
      <c r="BJ209" s="228"/>
      <c r="BK209" s="228"/>
      <c r="BL209" s="228"/>
      <c r="BM209" s="244">
        <v>1</v>
      </c>
      <c r="BN209" s="228">
        <v>1</v>
      </c>
      <c r="BO209" s="228">
        <v>0.5</v>
      </c>
      <c r="BP209" s="228"/>
      <c r="BQ209" s="228"/>
      <c r="BR209" s="228"/>
      <c r="BS209" s="228"/>
      <c r="BT209" s="228"/>
      <c r="BU209" s="228"/>
      <c r="BV209" s="228"/>
      <c r="BW209" s="228"/>
      <c r="BX209" s="228"/>
      <c r="BY209" s="244"/>
      <c r="BZ209" s="228"/>
      <c r="CA209" s="228"/>
      <c r="CB209" s="228"/>
      <c r="CC209" s="228"/>
      <c r="CD209" s="228"/>
      <c r="CE209" s="228"/>
      <c r="CF209" s="228"/>
      <c r="CG209" s="245"/>
      <c r="CH209" s="246" t="s">
        <v>1472</v>
      </c>
      <c r="CI209" s="246">
        <v>100</v>
      </c>
      <c r="CJ209" s="246" t="s">
        <v>514</v>
      </c>
      <c r="CK209" s="247"/>
      <c r="CL209" s="248"/>
      <c r="CM209" s="248"/>
      <c r="CN209" s="248"/>
      <c r="CO209" s="248"/>
      <c r="CP209" s="248"/>
      <c r="CQ209" s="248"/>
      <c r="CR209" s="248"/>
      <c r="CS209" s="248"/>
      <c r="CT209" s="248"/>
      <c r="CU209" s="248"/>
      <c r="CV209" s="248"/>
      <c r="CW209" s="248"/>
      <c r="CX209" s="248"/>
      <c r="CY209" s="248"/>
      <c r="CZ209" s="248"/>
      <c r="DA209" s="248"/>
      <c r="DB209" s="248">
        <v>70</v>
      </c>
      <c r="DC209" s="249">
        <v>30</v>
      </c>
      <c r="DD209" s="248"/>
      <c r="DE209" s="248"/>
      <c r="DF209" s="248"/>
      <c r="DG209" s="248"/>
      <c r="DH209" s="248"/>
      <c r="DI209" s="248"/>
      <c r="DJ209" s="248"/>
      <c r="DK209" s="306">
        <v>100</v>
      </c>
      <c r="DL209" s="245"/>
      <c r="DM209" s="248"/>
      <c r="DN209" s="248"/>
      <c r="DO209" s="307"/>
      <c r="DQ209" s="245"/>
      <c r="DR209" s="307"/>
      <c r="DS209" s="245"/>
      <c r="DT209" s="262" t="s">
        <v>1600</v>
      </c>
      <c r="DU209" s="249"/>
      <c r="DV209" s="249"/>
      <c r="DW209" s="310">
        <v>100</v>
      </c>
      <c r="DX209" s="311" t="e">
        <v>#N/A</v>
      </c>
      <c r="DY209" s="268" t="s">
        <v>1597</v>
      </c>
      <c r="DZ209" s="268" t="s">
        <v>1602</v>
      </c>
      <c r="EA209" s="268"/>
      <c r="EB209" s="249"/>
      <c r="EC209" s="312"/>
      <c r="ED209" s="229" t="s">
        <v>2517</v>
      </c>
      <c r="EE209" s="313"/>
      <c r="EF209" s="314"/>
      <c r="EG209" s="313"/>
      <c r="EH209" s="315"/>
      <c r="EI209" s="316" t="e">
        <f>VLOOKUP(EH209,definitions_list_mag!$Y$12:$Z$15,2,FALSE)</f>
        <v>#N/A</v>
      </c>
      <c r="EJ209" s="317"/>
      <c r="EK209" s="318" t="e">
        <f>VLOOKUP(EJ209,definitions_list_mag!$AT$3:$AU$5,2,FALSE)</f>
        <v>#N/A</v>
      </c>
      <c r="EL209" s="313"/>
      <c r="EM209" s="315"/>
      <c r="EN209" s="315"/>
      <c r="EO209" s="319"/>
      <c r="EP209" s="319"/>
      <c r="EQ209" s="319"/>
      <c r="ER209" s="319"/>
      <c r="ES209" s="319"/>
      <c r="ET209" s="319"/>
      <c r="EU209" s="319"/>
      <c r="EV209" s="320"/>
      <c r="EW209" s="320"/>
      <c r="EX209" s="320"/>
      <c r="EY209" s="320"/>
      <c r="EZ209" s="192" t="e">
        <f t="shared" si="60"/>
        <v>#DIV/0!</v>
      </c>
      <c r="FA209" s="192" t="e">
        <f t="shared" si="61"/>
        <v>#DIV/0!</v>
      </c>
      <c r="FB209" s="192" t="e">
        <f t="shared" si="62"/>
        <v>#DIV/0!</v>
      </c>
      <c r="FC209" s="192" t="e">
        <f t="shared" si="63"/>
        <v>#DIV/0!</v>
      </c>
      <c r="FD209" s="192" t="e">
        <f t="shared" si="64"/>
        <v>#DIV/0!</v>
      </c>
      <c r="FE209" s="193" t="e">
        <f t="shared" si="65"/>
        <v>#DIV/0!</v>
      </c>
      <c r="FF209" s="194" t="e">
        <f t="shared" si="66"/>
        <v>#DIV/0!</v>
      </c>
      <c r="FG209" s="317"/>
      <c r="FH209" s="315"/>
      <c r="FI209" s="778">
        <f t="shared" si="67"/>
        <v>0</v>
      </c>
      <c r="FJ209" s="779" t="e">
        <f t="shared" si="68"/>
        <v>#DIV/0!</v>
      </c>
      <c r="FK209" s="779" t="e">
        <f t="shared" si="69"/>
        <v>#DIV/0!</v>
      </c>
      <c r="FL209" s="780" t="e">
        <f t="shared" si="70"/>
        <v>#DIV/0!</v>
      </c>
      <c r="FM209" s="169" t="e">
        <f t="shared" si="71"/>
        <v>#DIV/0!</v>
      </c>
      <c r="FN209" s="783" t="e">
        <f t="shared" si="72"/>
        <v>#DIV/0!</v>
      </c>
      <c r="FO209" s="228"/>
      <c r="FP209" s="228"/>
      <c r="FQ209" s="228"/>
      <c r="FR209" s="228"/>
      <c r="FS209" s="228"/>
      <c r="FT209" s="228"/>
      <c r="FU209" s="228"/>
      <c r="FV209" s="228"/>
      <c r="FW209" s="228"/>
      <c r="FX209" s="228"/>
      <c r="FY209" s="228"/>
      <c r="FZ209" s="228"/>
      <c r="GA209" s="228"/>
      <c r="GB209" s="228"/>
      <c r="GC209" s="228"/>
      <c r="GD209" s="228"/>
      <c r="GE209" s="228"/>
      <c r="GF209" s="228"/>
      <c r="GG209" s="228"/>
      <c r="GH209" s="228"/>
      <c r="GI209" s="228"/>
      <c r="GJ209" s="228"/>
      <c r="GK209" s="228"/>
      <c r="GL209" s="228"/>
      <c r="GM209" s="228"/>
      <c r="GN209" s="228"/>
      <c r="GO209" s="228"/>
      <c r="GP209" s="228"/>
      <c r="GQ209" s="228"/>
      <c r="GR209" s="228"/>
      <c r="GS209" s="228"/>
      <c r="GT209" s="228"/>
      <c r="GU209" s="228"/>
      <c r="GV209" s="228"/>
      <c r="GW209" s="228"/>
      <c r="GX209" s="228"/>
      <c r="GY209" s="228"/>
      <c r="GZ209" s="228"/>
      <c r="HA209" s="228"/>
      <c r="HB209" s="228"/>
      <c r="HC209" s="228"/>
      <c r="HD209" s="228"/>
      <c r="HE209" s="228"/>
      <c r="HF209" s="228"/>
      <c r="HG209" s="228"/>
      <c r="HH209" s="228"/>
      <c r="HI209" s="228"/>
      <c r="HJ209" s="228"/>
      <c r="HK209" s="228"/>
      <c r="HL209" s="228"/>
      <c r="HM209" s="228"/>
      <c r="HN209" s="228"/>
      <c r="HO209" s="228"/>
      <c r="HP209" s="228"/>
      <c r="HQ209" s="228"/>
      <c r="HR209" s="228"/>
      <c r="HS209" s="228"/>
      <c r="HT209" s="228"/>
      <c r="HU209" s="228"/>
      <c r="HV209" s="228"/>
      <c r="HW209" s="228"/>
      <c r="HX209" s="228"/>
      <c r="HY209" s="228"/>
      <c r="HZ209" s="228"/>
      <c r="IA209" s="228"/>
      <c r="IB209" s="228"/>
      <c r="IC209" s="228"/>
      <c r="ID209" s="228"/>
      <c r="IE209" s="228"/>
      <c r="IF209" s="228"/>
      <c r="IG209" s="228"/>
      <c r="IH209" s="228"/>
      <c r="II209" s="228"/>
      <c r="IJ209" s="228"/>
      <c r="IK209" s="228"/>
      <c r="IL209" s="228"/>
      <c r="IM209" s="228"/>
      <c r="IN209" s="228"/>
      <c r="IO209" s="228"/>
      <c r="IP209" s="228"/>
      <c r="IQ209" s="228"/>
      <c r="IR209" s="228"/>
      <c r="IS209" s="228"/>
      <c r="IT209" s="228"/>
      <c r="IU209" s="228"/>
      <c r="IV209" s="228"/>
      <c r="IW209" s="228"/>
      <c r="IX209" s="228"/>
      <c r="IY209" s="228"/>
      <c r="IZ209" s="228"/>
      <c r="JA209" s="228"/>
      <c r="JB209" s="228"/>
      <c r="JC209" s="228"/>
      <c r="JD209" s="228"/>
      <c r="JE209" s="228"/>
      <c r="JF209" s="228"/>
      <c r="JG209" s="228"/>
      <c r="JH209" s="228"/>
      <c r="JI209" s="228"/>
      <c r="JJ209" s="228"/>
      <c r="JK209" s="228"/>
      <c r="JL209" s="228"/>
      <c r="JM209" s="228"/>
      <c r="JN209" s="228"/>
      <c r="JO209" s="228"/>
      <c r="JP209" s="228"/>
      <c r="JQ209" s="228"/>
      <c r="JR209" s="228"/>
      <c r="JS209" s="228"/>
      <c r="JT209" s="228"/>
      <c r="JU209" s="228"/>
      <c r="JV209" s="228"/>
      <c r="JW209" s="228"/>
      <c r="JX209" s="228"/>
      <c r="JY209" s="228"/>
      <c r="JZ209" s="228"/>
      <c r="KA209" s="228"/>
      <c r="KB209" s="228"/>
      <c r="KC209" s="228"/>
      <c r="KD209" s="228"/>
      <c r="KE209" s="228"/>
      <c r="KF209" s="228"/>
      <c r="KG209" s="228"/>
      <c r="KH209" s="228"/>
      <c r="KI209" s="228"/>
      <c r="KJ209" s="228"/>
      <c r="KK209" s="228"/>
      <c r="KL209" s="228"/>
      <c r="KM209" s="228"/>
      <c r="KN209" s="228"/>
      <c r="KO209" s="228"/>
      <c r="KP209" s="228"/>
      <c r="KQ209" s="228"/>
      <c r="KR209" s="228"/>
      <c r="KS209" s="228"/>
      <c r="KT209" s="228"/>
      <c r="KU209" s="228"/>
      <c r="KV209" s="228"/>
      <c r="KW209" s="228"/>
      <c r="KX209" s="228"/>
      <c r="KY209" s="228"/>
      <c r="KZ209" s="228"/>
      <c r="LA209" s="228"/>
      <c r="LB209" s="228"/>
      <c r="LC209" s="228"/>
      <c r="LD209" s="228"/>
      <c r="LE209" s="228"/>
      <c r="LF209" s="228"/>
      <c r="LG209" s="228"/>
      <c r="LH209" s="228"/>
      <c r="LI209" s="228"/>
      <c r="LJ209" s="228"/>
      <c r="LK209" s="228"/>
      <c r="LL209" s="228"/>
      <c r="LM209" s="228"/>
      <c r="LN209" s="228"/>
      <c r="LO209" s="228"/>
      <c r="LP209" s="228"/>
      <c r="LQ209" s="228"/>
      <c r="LR209" s="228"/>
      <c r="LS209" s="228"/>
      <c r="LT209" s="228"/>
      <c r="LU209" s="228"/>
      <c r="LV209" s="228"/>
      <c r="LW209" s="228"/>
      <c r="LX209" s="228"/>
      <c r="LY209" s="228"/>
      <c r="LZ209" s="228"/>
      <c r="MA209" s="228"/>
      <c r="MB209" s="228"/>
      <c r="MC209" s="228"/>
      <c r="MD209" s="228"/>
      <c r="ME209" s="228"/>
      <c r="MF209" s="228"/>
      <c r="MG209" s="228"/>
      <c r="MH209" s="228"/>
      <c r="MI209" s="228"/>
      <c r="MJ209" s="228"/>
      <c r="MK209" s="228"/>
      <c r="ML209" s="228"/>
      <c r="MM209" s="228"/>
      <c r="MN209" s="228"/>
      <c r="MO209" s="228"/>
      <c r="MP209" s="228"/>
      <c r="MQ209" s="228"/>
      <c r="MR209" s="228"/>
      <c r="MS209" s="228"/>
      <c r="MT209" s="228"/>
      <c r="MU209" s="228"/>
      <c r="MV209" s="228"/>
      <c r="MW209" s="228"/>
      <c r="MX209" s="228"/>
      <c r="MY209" s="228"/>
      <c r="MZ209" s="228"/>
      <c r="NA209" s="228"/>
      <c r="NB209" s="228"/>
      <c r="NC209" s="228"/>
      <c r="ND209" s="228"/>
      <c r="NE209" s="228"/>
      <c r="NF209" s="228"/>
      <c r="NG209" s="228"/>
      <c r="NH209" s="228"/>
      <c r="NI209" s="228"/>
      <c r="NJ209" s="228"/>
      <c r="NK209" s="228"/>
      <c r="NL209" s="228"/>
      <c r="NM209" s="228"/>
      <c r="NN209" s="228"/>
      <c r="NO209" s="228"/>
      <c r="NP209" s="228"/>
      <c r="NQ209" s="228"/>
      <c r="NR209" s="228"/>
      <c r="NS209" s="228"/>
      <c r="NT209" s="228"/>
      <c r="NU209" s="228"/>
      <c r="NV209" s="228"/>
      <c r="NW209" s="228"/>
      <c r="NX209" s="228"/>
      <c r="NY209" s="228"/>
      <c r="NZ209" s="228"/>
      <c r="OA209" s="228"/>
      <c r="OB209" s="228"/>
      <c r="OC209" s="228"/>
      <c r="OD209" s="228"/>
      <c r="OE209" s="228"/>
      <c r="OF209" s="228"/>
      <c r="OG209" s="228"/>
      <c r="OH209" s="228"/>
      <c r="OI209" s="228"/>
      <c r="OJ209" s="228"/>
      <c r="OK209" s="228"/>
      <c r="OL209" s="228"/>
      <c r="OM209" s="228"/>
      <c r="ON209" s="228"/>
      <c r="OO209" s="228"/>
      <c r="OP209" s="228"/>
      <c r="OQ209" s="228"/>
      <c r="OR209" s="228"/>
      <c r="OS209" s="228"/>
      <c r="OT209" s="228"/>
      <c r="OU209" s="228"/>
      <c r="OV209" s="228"/>
      <c r="OW209" s="228"/>
      <c r="OX209" s="228"/>
      <c r="OY209" s="228"/>
      <c r="OZ209" s="228"/>
      <c r="PA209" s="228"/>
      <c r="PB209" s="228"/>
      <c r="PC209" s="228"/>
      <c r="PD209" s="228"/>
      <c r="PE209" s="228"/>
      <c r="PF209" s="228"/>
      <c r="PG209" s="228"/>
      <c r="PH209" s="228"/>
      <c r="PI209" s="228"/>
      <c r="PJ209" s="228"/>
      <c r="PK209" s="228"/>
      <c r="PL209" s="228"/>
      <c r="PM209" s="228"/>
      <c r="PN209" s="228"/>
      <c r="PO209" s="228"/>
      <c r="PP209" s="228"/>
      <c r="PQ209" s="228"/>
      <c r="PR209" s="228"/>
      <c r="PS209" s="228"/>
      <c r="PT209" s="228"/>
      <c r="PU209" s="228"/>
      <c r="PV209" s="228"/>
      <c r="PW209" s="228"/>
      <c r="PX209" s="228"/>
      <c r="PY209" s="228"/>
      <c r="PZ209" s="228"/>
      <c r="QA209" s="228"/>
      <c r="QB209" s="228"/>
      <c r="QC209" s="228"/>
      <c r="QD209" s="228"/>
      <c r="QE209" s="228"/>
      <c r="QF209" s="228"/>
      <c r="QG209" s="228"/>
      <c r="QH209" s="228"/>
      <c r="QI209" s="228"/>
      <c r="QJ209" s="228"/>
      <c r="QK209" s="228"/>
      <c r="QL209" s="228"/>
      <c r="QM209" s="228"/>
      <c r="QN209" s="228"/>
      <c r="QO209" s="228"/>
      <c r="QP209" s="228"/>
      <c r="QQ209" s="228"/>
      <c r="QR209" s="228"/>
      <c r="QS209" s="228"/>
      <c r="QT209" s="228"/>
      <c r="QU209" s="228"/>
      <c r="QV209" s="228"/>
      <c r="QW209" s="228"/>
      <c r="QX209" s="228"/>
      <c r="QY209" s="228"/>
      <c r="QZ209" s="228"/>
      <c r="RA209" s="228"/>
      <c r="RB209" s="228"/>
      <c r="RC209" s="228"/>
      <c r="RD209" s="228"/>
      <c r="RE209" s="228"/>
      <c r="RF209" s="228"/>
      <c r="RG209" s="228"/>
      <c r="RH209" s="228"/>
      <c r="RI209" s="228"/>
      <c r="RJ209" s="228"/>
      <c r="RK209" s="228"/>
      <c r="RL209" s="228"/>
      <c r="RM209" s="228"/>
      <c r="RN209" s="228"/>
      <c r="RO209" s="228"/>
      <c r="RP209" s="228"/>
      <c r="RQ209" s="228"/>
      <c r="RR209" s="228"/>
      <c r="RS209" s="228"/>
      <c r="RT209" s="228"/>
      <c r="RU209" s="228"/>
      <c r="RV209" s="228"/>
      <c r="RW209" s="228"/>
      <c r="RX209" s="228"/>
      <c r="RY209" s="228"/>
      <c r="RZ209" s="228"/>
      <c r="SA209" s="228"/>
      <c r="SB209" s="228"/>
      <c r="SC209" s="228"/>
      <c r="SD209" s="228"/>
      <c r="SE209" s="228"/>
      <c r="SF209" s="228"/>
      <c r="SG209" s="228"/>
      <c r="SH209" s="228"/>
      <c r="SI209" s="228"/>
      <c r="SJ209" s="228"/>
      <c r="SK209" s="228"/>
      <c r="SL209" s="228"/>
      <c r="SM209" s="228"/>
      <c r="SN209" s="228"/>
      <c r="SO209" s="228"/>
      <c r="SP209" s="228"/>
      <c r="SQ209" s="228"/>
      <c r="SR209" s="228"/>
      <c r="SS209" s="228"/>
      <c r="ST209" s="228"/>
      <c r="SU209" s="228"/>
      <c r="SV209" s="228"/>
      <c r="SW209" s="228"/>
      <c r="SX209" s="228"/>
      <c r="SY209" s="228"/>
      <c r="SZ209" s="228"/>
      <c r="TA209" s="228"/>
      <c r="TB209" s="228"/>
      <c r="TC209" s="228"/>
      <c r="TD209" s="228"/>
      <c r="TE209" s="228"/>
      <c r="TF209" s="228"/>
      <c r="TG209" s="228"/>
      <c r="TH209" s="228"/>
      <c r="TI209" s="228"/>
      <c r="TJ209" s="228"/>
      <c r="TK209" s="228"/>
      <c r="TL209" s="228"/>
      <c r="TM209" s="228"/>
      <c r="TN209" s="228"/>
      <c r="TO209" s="228"/>
      <c r="TP209" s="228"/>
      <c r="TQ209" s="228"/>
      <c r="TR209" s="228"/>
      <c r="TS209" s="228"/>
      <c r="TT209" s="228"/>
      <c r="TU209" s="228"/>
      <c r="TV209" s="228"/>
      <c r="TW209" s="228"/>
      <c r="TX209" s="228"/>
      <c r="TY209" s="228"/>
      <c r="TZ209" s="228"/>
      <c r="UA209" s="228"/>
      <c r="UB209" s="228"/>
      <c r="UC209" s="228"/>
      <c r="UD209" s="228"/>
      <c r="UE209" s="228"/>
      <c r="UF209" s="228"/>
      <c r="UG209" s="228"/>
      <c r="UH209" s="228"/>
      <c r="UI209" s="228"/>
      <c r="UJ209" s="228"/>
      <c r="UK209" s="228"/>
      <c r="UL209" s="228"/>
      <c r="UM209" s="228"/>
      <c r="UN209" s="228"/>
      <c r="UO209" s="228"/>
      <c r="UP209" s="228"/>
      <c r="UQ209" s="228"/>
      <c r="UR209" s="228"/>
      <c r="US209" s="228"/>
      <c r="UT209" s="228"/>
      <c r="UU209" s="228"/>
      <c r="UV209" s="228"/>
      <c r="UW209" s="228"/>
      <c r="UX209" s="228"/>
      <c r="UY209" s="228"/>
      <c r="UZ209" s="228"/>
      <c r="VA209" s="228"/>
      <c r="VB209" s="228"/>
      <c r="VC209" s="228"/>
      <c r="VD209" s="228"/>
      <c r="VE209" s="228"/>
      <c r="VF209" s="228"/>
      <c r="VG209" s="228"/>
      <c r="VH209" s="228"/>
      <c r="VI209" s="228"/>
      <c r="VJ209" s="228"/>
      <c r="VK209" s="228"/>
      <c r="VL209" s="228"/>
      <c r="VM209" s="228"/>
      <c r="VN209" s="228"/>
      <c r="VO209" s="228"/>
      <c r="VP209" s="228"/>
      <c r="VQ209" s="228"/>
      <c r="VR209" s="228"/>
      <c r="VS209" s="228"/>
      <c r="VT209" s="228"/>
      <c r="VU209" s="228"/>
      <c r="VV209" s="228"/>
      <c r="VW209" s="228"/>
      <c r="VX209" s="228"/>
      <c r="VY209" s="228"/>
      <c r="VZ209" s="228"/>
      <c r="WA209" s="228"/>
      <c r="WB209" s="228"/>
      <c r="WC209" s="228"/>
      <c r="WD209" s="228"/>
      <c r="WE209" s="228"/>
      <c r="WF209" s="228"/>
      <c r="WG209" s="228"/>
      <c r="WH209" s="228"/>
      <c r="WI209" s="228"/>
      <c r="WJ209" s="228"/>
      <c r="WK209" s="228"/>
      <c r="WL209" s="228"/>
      <c r="WM209" s="228"/>
      <c r="WN209" s="228"/>
      <c r="WO209" s="228"/>
      <c r="WP209" s="228"/>
      <c r="WQ209" s="228"/>
      <c r="WR209" s="228"/>
      <c r="WS209" s="228"/>
      <c r="WT209" s="228"/>
      <c r="WU209" s="228"/>
      <c r="WV209" s="228"/>
      <c r="WW209" s="228"/>
      <c r="WX209" s="228"/>
      <c r="WY209" s="228"/>
      <c r="WZ209" s="228"/>
      <c r="XA209" s="228"/>
      <c r="XB209" s="228"/>
      <c r="XC209" s="228"/>
      <c r="XD209" s="228"/>
      <c r="XE209" s="228"/>
      <c r="XF209" s="228"/>
      <c r="XG209" s="228"/>
      <c r="XH209" s="228"/>
      <c r="XI209" s="228"/>
      <c r="XJ209" s="228"/>
      <c r="XK209" s="228"/>
      <c r="XL209" s="228"/>
      <c r="XM209" s="228"/>
      <c r="XN209" s="228"/>
      <c r="XO209" s="228"/>
      <c r="XP209" s="228"/>
      <c r="XQ209" s="228"/>
      <c r="XR209" s="228"/>
      <c r="XS209" s="228"/>
      <c r="XT209" s="228"/>
      <c r="XU209" s="228"/>
      <c r="XV209" s="228"/>
      <c r="XW209" s="228"/>
      <c r="XX209" s="228"/>
      <c r="XY209" s="228"/>
      <c r="XZ209" s="228"/>
      <c r="YA209" s="228"/>
      <c r="YB209" s="228"/>
      <c r="YC209" s="228"/>
      <c r="YD209" s="228"/>
      <c r="YE209" s="228"/>
      <c r="YF209" s="228"/>
      <c r="YG209" s="228"/>
      <c r="YH209" s="228"/>
      <c r="YI209" s="228"/>
      <c r="YJ209" s="228"/>
      <c r="YK209" s="228"/>
      <c r="YL209" s="228"/>
      <c r="YM209" s="228"/>
      <c r="YN209" s="228"/>
      <c r="YO209" s="228"/>
      <c r="YP209" s="228"/>
      <c r="YQ209" s="228"/>
      <c r="YR209" s="228"/>
      <c r="YS209" s="228"/>
      <c r="YT209" s="228"/>
      <c r="YU209" s="228"/>
      <c r="YV209" s="228"/>
      <c r="YW209" s="228"/>
      <c r="YX209" s="228"/>
      <c r="YY209" s="228"/>
      <c r="YZ209" s="228"/>
      <c r="ZA209" s="228"/>
      <c r="ZB209" s="228"/>
      <c r="ZC209" s="228"/>
      <c r="ZD209" s="228"/>
      <c r="ZE209" s="228"/>
      <c r="ZF209" s="228"/>
      <c r="ZG209" s="228"/>
      <c r="ZH209" s="228"/>
      <c r="ZI209" s="228"/>
      <c r="ZJ209" s="228"/>
      <c r="ZK209" s="228"/>
      <c r="ZL209" s="228"/>
      <c r="ZM209" s="228"/>
      <c r="ZN209" s="228"/>
      <c r="ZO209" s="228"/>
      <c r="ZP209" s="228"/>
      <c r="ZQ209" s="228"/>
      <c r="ZR209" s="228"/>
      <c r="ZS209" s="228"/>
      <c r="ZT209" s="228"/>
      <c r="ZU209" s="228"/>
      <c r="ZV209" s="228"/>
      <c r="ZW209" s="228"/>
      <c r="ZX209" s="228"/>
      <c r="ZY209" s="228"/>
      <c r="ZZ209" s="228"/>
      <c r="AAA209" s="228"/>
      <c r="AAB209" s="228"/>
      <c r="AAC209" s="228"/>
      <c r="AAD209" s="228"/>
      <c r="AAE209" s="228"/>
      <c r="AAF209" s="228"/>
      <c r="AAG209" s="228"/>
      <c r="AAH209" s="228"/>
      <c r="AAI209" s="228"/>
      <c r="AAJ209" s="228"/>
      <c r="AAK209" s="228"/>
      <c r="AAL209" s="228"/>
      <c r="AAM209" s="228"/>
      <c r="AAN209" s="228"/>
      <c r="AAO209" s="228"/>
      <c r="AAP209" s="228"/>
      <c r="AAQ209" s="228"/>
      <c r="AAR209" s="228"/>
      <c r="AAS209" s="228"/>
      <c r="AAT209" s="228"/>
      <c r="AAU209" s="228"/>
      <c r="AAV209" s="228"/>
      <c r="AAW209" s="228"/>
      <c r="AAX209" s="228"/>
      <c r="AAY209" s="228"/>
      <c r="AAZ209" s="228"/>
      <c r="ABA209" s="228"/>
      <c r="ABB209" s="228"/>
      <c r="ABC209" s="228"/>
      <c r="ABD209" s="228"/>
      <c r="ABE209" s="228"/>
      <c r="ABF209" s="228"/>
      <c r="ABG209" s="228"/>
      <c r="ABH209" s="228"/>
      <c r="ABI209" s="228"/>
      <c r="ABJ209" s="228"/>
      <c r="ABK209" s="228"/>
      <c r="ABL209" s="228"/>
      <c r="ABM209" s="228"/>
      <c r="ABN209" s="228"/>
      <c r="ABO209" s="228"/>
      <c r="ABP209" s="228"/>
      <c r="ABQ209" s="228"/>
      <c r="ABR209" s="228"/>
      <c r="ABS209" s="228"/>
      <c r="ABT209" s="228"/>
      <c r="ABU209" s="228"/>
      <c r="ABV209" s="228"/>
      <c r="ABW209" s="228"/>
      <c r="ABX209" s="228"/>
      <c r="ABY209" s="228"/>
      <c r="ABZ209" s="228"/>
      <c r="ACA209" s="228"/>
      <c r="ACB209" s="228"/>
      <c r="ACC209" s="228"/>
      <c r="ACD209" s="228"/>
      <c r="ACE209" s="228"/>
      <c r="ACF209" s="228"/>
      <c r="ACG209" s="228"/>
      <c r="ACH209" s="228"/>
      <c r="ACI209" s="228"/>
      <c r="ACJ209" s="228"/>
      <c r="ACK209" s="228"/>
      <c r="ACL209" s="228"/>
      <c r="ACM209" s="228"/>
      <c r="ACN209" s="228"/>
      <c r="ACO209" s="228"/>
      <c r="ACP209" s="228"/>
      <c r="ACQ209" s="228"/>
      <c r="ACR209" s="228"/>
      <c r="ACS209" s="228"/>
      <c r="ACT209" s="228"/>
      <c r="ACU209" s="228"/>
      <c r="ACV209" s="228"/>
      <c r="ACW209" s="228"/>
      <c r="ACX209" s="228"/>
      <c r="ACY209" s="228"/>
      <c r="ACZ209" s="228"/>
      <c r="ADA209" s="228"/>
      <c r="ADB209" s="228"/>
      <c r="ADC209" s="228"/>
      <c r="ADD209" s="228"/>
      <c r="ADE209" s="228"/>
      <c r="ADF209" s="228"/>
      <c r="ADG209" s="228"/>
      <c r="ADH209" s="228"/>
      <c r="ADI209" s="228"/>
      <c r="ADJ209" s="228"/>
      <c r="ADK209" s="228"/>
      <c r="ADL209" s="228"/>
      <c r="ADM209" s="228"/>
      <c r="ADN209" s="228"/>
      <c r="ADO209" s="228"/>
      <c r="ADP209" s="228"/>
      <c r="ADQ209" s="228"/>
      <c r="ADR209" s="228"/>
      <c r="ADS209" s="228"/>
      <c r="ADT209" s="228"/>
      <c r="ADU209" s="228"/>
      <c r="ADV209" s="228"/>
      <c r="ADW209" s="228"/>
      <c r="ADX209" s="228"/>
      <c r="ADY209" s="228"/>
      <c r="ADZ209" s="228"/>
      <c r="AEA209" s="228"/>
      <c r="AEB209" s="228"/>
      <c r="AEC209" s="228"/>
      <c r="AED209" s="228"/>
      <c r="AEE209" s="228"/>
      <c r="AEF209" s="228"/>
      <c r="AEG209" s="228"/>
      <c r="AEH209" s="228"/>
      <c r="AEI209" s="228"/>
      <c r="AEJ209" s="228"/>
      <c r="AEK209" s="228"/>
      <c r="AEL209" s="228"/>
      <c r="AEM209" s="228"/>
      <c r="AEN209" s="228"/>
      <c r="AEO209" s="228"/>
      <c r="AEP209" s="228"/>
      <c r="AEQ209" s="228"/>
      <c r="AER209" s="228"/>
      <c r="AES209" s="228"/>
      <c r="AET209" s="228"/>
      <c r="AEU209" s="228"/>
      <c r="AEV209" s="228"/>
      <c r="AEW209" s="228"/>
      <c r="AEX209" s="228"/>
      <c r="AEY209" s="228"/>
      <c r="AEZ209" s="228"/>
      <c r="AFA209" s="228"/>
      <c r="AFB209" s="228"/>
      <c r="AFC209" s="228"/>
      <c r="AFD209" s="228"/>
      <c r="AFE209" s="228"/>
      <c r="AFF209" s="228"/>
      <c r="AFG209" s="228"/>
      <c r="AFH209" s="228"/>
      <c r="AFI209" s="228"/>
      <c r="AFJ209" s="228"/>
      <c r="AFK209" s="228"/>
      <c r="AFL209" s="228"/>
      <c r="AFM209" s="228"/>
      <c r="AFN209" s="228"/>
      <c r="AFO209" s="228"/>
      <c r="AFP209" s="228"/>
      <c r="AFQ209" s="228"/>
      <c r="AFR209" s="228"/>
      <c r="AFS209" s="228"/>
      <c r="AFT209" s="228"/>
      <c r="AFU209" s="228"/>
      <c r="AFV209" s="228"/>
      <c r="AFW209" s="228"/>
      <c r="AFX209" s="228"/>
      <c r="AFY209" s="228"/>
      <c r="AFZ209" s="228"/>
      <c r="AGA209" s="228"/>
      <c r="AGB209" s="228"/>
      <c r="AGC209" s="228"/>
      <c r="AGD209" s="228"/>
      <c r="AGE209" s="228"/>
      <c r="AGF209" s="228"/>
      <c r="AGG209" s="228"/>
      <c r="AGH209" s="228"/>
      <c r="AGI209" s="228"/>
      <c r="AGJ209" s="228"/>
      <c r="AGK209" s="228"/>
      <c r="AGL209" s="228"/>
      <c r="AGM209" s="228"/>
      <c r="AGN209" s="228"/>
      <c r="AGO209" s="228"/>
      <c r="AGP209" s="228"/>
      <c r="AGQ209" s="228"/>
      <c r="AGR209" s="228"/>
      <c r="AGS209" s="228"/>
      <c r="AGT209" s="228"/>
      <c r="AGU209" s="228"/>
      <c r="AGV209" s="228"/>
      <c r="AGW209" s="228"/>
      <c r="AGX209" s="228"/>
      <c r="AGY209" s="228"/>
      <c r="AGZ209" s="228"/>
      <c r="AHA209" s="228"/>
      <c r="AHB209" s="228"/>
      <c r="AHC209" s="228"/>
      <c r="AHD209" s="228"/>
      <c r="AHE209" s="228"/>
      <c r="AHF209" s="228"/>
      <c r="AHG209" s="228"/>
      <c r="AHH209" s="228"/>
      <c r="AHI209" s="228"/>
      <c r="AHJ209" s="228"/>
      <c r="AHK209" s="228"/>
      <c r="AHL209" s="228"/>
      <c r="AHM209" s="228"/>
      <c r="AHN209" s="228"/>
      <c r="AHO209" s="228"/>
      <c r="AHP209" s="228"/>
      <c r="AHQ209" s="228"/>
      <c r="AHR209" s="228"/>
      <c r="AHS209" s="228"/>
      <c r="AHT209" s="228"/>
      <c r="AHU209" s="228"/>
      <c r="AHV209" s="228"/>
      <c r="AHW209" s="228"/>
      <c r="AHX209" s="228"/>
      <c r="AHY209" s="228"/>
      <c r="AHZ209" s="228"/>
      <c r="AIA209" s="228"/>
      <c r="AIB209" s="228"/>
      <c r="AIC209" s="228"/>
      <c r="AID209" s="228"/>
      <c r="AIE209" s="228"/>
      <c r="AIF209" s="228"/>
      <c r="AIG209" s="228"/>
      <c r="AIH209" s="228"/>
      <c r="AII209" s="228"/>
      <c r="AIJ209" s="228"/>
      <c r="AIK209" s="228"/>
      <c r="AIL209" s="228"/>
      <c r="AIM209" s="228"/>
      <c r="AIN209" s="228"/>
      <c r="AIO209" s="228"/>
      <c r="AIP209" s="228"/>
      <c r="AIQ209" s="228"/>
      <c r="AIR209" s="228"/>
      <c r="AIS209" s="228"/>
      <c r="AIT209" s="228"/>
      <c r="AIU209" s="228"/>
      <c r="AIV209" s="228"/>
      <c r="AIW209" s="228"/>
      <c r="AIX209" s="228"/>
      <c r="AIY209" s="228"/>
      <c r="AIZ209" s="228"/>
      <c r="AJA209" s="228"/>
      <c r="AJB209" s="228"/>
      <c r="AJC209" s="228"/>
      <c r="AJD209" s="228"/>
      <c r="AJE209" s="228"/>
      <c r="AJF209" s="228"/>
      <c r="AJG209" s="228"/>
      <c r="AJH209" s="228"/>
      <c r="AJI209" s="228"/>
      <c r="AJJ209" s="228"/>
      <c r="AJK209" s="228"/>
      <c r="AJL209" s="228"/>
      <c r="AJM209" s="228"/>
      <c r="AJN209" s="228"/>
      <c r="AJO209" s="228"/>
      <c r="AJP209" s="228"/>
      <c r="AJQ209" s="228"/>
      <c r="AJR209" s="228"/>
      <c r="AJS209" s="228"/>
      <c r="AJT209" s="228"/>
      <c r="AJU209" s="228"/>
      <c r="AJV209" s="228"/>
      <c r="AJW209" s="228"/>
      <c r="AJX209" s="228"/>
      <c r="AJY209" s="228"/>
      <c r="AJZ209" s="228"/>
      <c r="AKA209" s="228"/>
      <c r="AKB209" s="228"/>
      <c r="AKC209" s="228"/>
      <c r="AKD209" s="228"/>
      <c r="AKE209" s="228"/>
      <c r="AKF209" s="228"/>
      <c r="AKG209" s="228"/>
      <c r="AKH209" s="228"/>
      <c r="AKI209" s="228"/>
      <c r="AKJ209" s="228"/>
      <c r="AKK209" s="228"/>
      <c r="AKL209" s="228"/>
      <c r="AKM209" s="228"/>
      <c r="AKN209" s="228"/>
      <c r="AKO209" s="228"/>
      <c r="AKP209" s="228"/>
      <c r="AKQ209" s="228"/>
      <c r="AKR209" s="228"/>
      <c r="AKS209" s="228"/>
      <c r="AKT209" s="228"/>
      <c r="AKU209" s="228"/>
      <c r="AKV209" s="228"/>
      <c r="AKW209" s="228"/>
      <c r="AKX209" s="228"/>
      <c r="AKY209" s="228"/>
      <c r="AKZ209" s="228"/>
      <c r="ALA209" s="228"/>
      <c r="ALB209" s="228"/>
      <c r="ALC209" s="228"/>
      <c r="ALD209" s="228"/>
      <c r="ALE209" s="228"/>
      <c r="ALF209" s="228"/>
      <c r="ALG209" s="228"/>
      <c r="ALH209" s="228"/>
      <c r="ALI209" s="228"/>
      <c r="ALJ209" s="228"/>
      <c r="ALK209" s="228"/>
      <c r="ALL209" s="228"/>
      <c r="ALM209" s="228"/>
      <c r="ALN209" s="228"/>
      <c r="ALO209" s="228"/>
      <c r="ALP209" s="228"/>
      <c r="ALQ209" s="228"/>
      <c r="ALR209" s="228"/>
      <c r="ALS209" s="228"/>
      <c r="ALT209" s="228"/>
      <c r="ALU209" s="228"/>
      <c r="ALV209" s="228"/>
      <c r="ALW209" s="228"/>
      <c r="ALX209" s="228"/>
      <c r="ALY209" s="228"/>
      <c r="ALZ209" s="228"/>
      <c r="AMA209" s="228"/>
      <c r="AMB209" s="228"/>
      <c r="AMC209" s="228"/>
      <c r="AMD209" s="228"/>
      <c r="AME209" s="228"/>
      <c r="AMF209" s="228"/>
      <c r="AMG209" s="228"/>
      <c r="AMH209" s="228"/>
      <c r="AMI209" s="228"/>
      <c r="AMJ209" s="228"/>
      <c r="AMK209" s="228"/>
      <c r="AML209" s="228"/>
      <c r="AMM209" s="228"/>
      <c r="AMN209" s="228"/>
      <c r="AMO209" s="228"/>
      <c r="AMP209" s="228"/>
      <c r="AMQ209" s="228"/>
      <c r="AMR209" s="228"/>
      <c r="AMS209" s="228"/>
      <c r="AMT209" s="228"/>
      <c r="AMU209" s="228"/>
      <c r="AMV209" s="228"/>
      <c r="AMW209" s="228"/>
      <c r="AMX209" s="228"/>
    </row>
    <row r="210" spans="1:1038" s="308" customFormat="1" ht="18" customHeight="1">
      <c r="A210" s="351" t="s">
        <v>1452</v>
      </c>
      <c r="B210" s="228" t="s">
        <v>1278</v>
      </c>
      <c r="C210" s="228"/>
      <c r="D210" s="228" t="s">
        <v>1279</v>
      </c>
      <c r="E210" s="228">
        <v>37</v>
      </c>
      <c r="F210" s="228">
        <v>2</v>
      </c>
      <c r="G210" s="285" t="str">
        <f t="shared" si="59"/>
        <v>37-2</v>
      </c>
      <c r="H210" s="279">
        <v>0</v>
      </c>
      <c r="I210" s="228">
        <v>58.5</v>
      </c>
      <c r="J210" s="226"/>
      <c r="K210" s="545" t="b">
        <f>IF(I211=1,IF(((VLOOKUP($G210,[1]Depth_Lookup!#REF!,9,FALSE))-(H210/100))=0,"Good",IF(((VLOOKUP($G210,[1]Depth_Lookup!$A$3:$J$550,9,FALSE))-(H210/100))&gt;0,"Too Short","Too Long")))</f>
        <v>0</v>
      </c>
      <c r="L210" s="171">
        <f>(VLOOKUP($G210,Depth_Lookup!$A$3:$J$410,10,FALSE))+(H210/100)</f>
        <v>83.14</v>
      </c>
      <c r="M210" s="171">
        <f>(VLOOKUP($G210,Depth_Lookup!$A$3:$J$410,10,FALSE))+(I210/100)</f>
        <v>83.724999999999994</v>
      </c>
      <c r="N210" s="231">
        <v>24</v>
      </c>
      <c r="O210" s="228">
        <v>4</v>
      </c>
      <c r="P210" s="228" t="s">
        <v>853</v>
      </c>
      <c r="Q210" s="228" t="s">
        <v>125</v>
      </c>
      <c r="R210" s="304" t="s">
        <v>1633</v>
      </c>
      <c r="S210" s="228" t="s">
        <v>700</v>
      </c>
      <c r="T210" s="228" t="s">
        <v>115</v>
      </c>
      <c r="U210" s="228"/>
      <c r="V210" s="228"/>
      <c r="W210" s="228" t="s">
        <v>102</v>
      </c>
      <c r="X210" s="305">
        <v>5</v>
      </c>
      <c r="Y210" s="228" t="s">
        <v>90</v>
      </c>
      <c r="Z210" s="228" t="s">
        <v>91</v>
      </c>
      <c r="AA210" s="228"/>
      <c r="AB210" s="228" t="s">
        <v>116</v>
      </c>
      <c r="AC210" s="228" t="s">
        <v>108</v>
      </c>
      <c r="AD210" s="228" t="s">
        <v>96</v>
      </c>
      <c r="AE210" s="234" t="s">
        <v>123</v>
      </c>
      <c r="AF210" s="304">
        <v>1</v>
      </c>
      <c r="AG210" s="241" t="s">
        <v>1361</v>
      </c>
      <c r="AH210" s="228"/>
      <c r="AI210" s="244">
        <v>70</v>
      </c>
      <c r="AJ210" s="228"/>
      <c r="AK210" s="228"/>
      <c r="AL210" s="228"/>
      <c r="AM210" s="228"/>
      <c r="AN210" s="228"/>
      <c r="AO210" s="244"/>
      <c r="AP210" s="228"/>
      <c r="AQ210" s="228"/>
      <c r="AR210" s="228"/>
      <c r="AS210" s="228"/>
      <c r="AT210" s="228"/>
      <c r="AU210" s="244"/>
      <c r="AV210" s="228"/>
      <c r="AW210" s="228"/>
      <c r="AX210" s="228"/>
      <c r="AY210" s="228"/>
      <c r="AZ210" s="228"/>
      <c r="BA210" s="244">
        <v>30</v>
      </c>
      <c r="BB210" s="228">
        <v>5</v>
      </c>
      <c r="BC210" s="228">
        <v>2</v>
      </c>
      <c r="BD210" s="228" t="s">
        <v>110</v>
      </c>
      <c r="BE210" s="228" t="s">
        <v>103</v>
      </c>
      <c r="BF210" s="228"/>
      <c r="BG210" s="244"/>
      <c r="BH210" s="228"/>
      <c r="BI210" s="228"/>
      <c r="BJ210" s="228"/>
      <c r="BK210" s="228"/>
      <c r="BL210" s="228"/>
      <c r="BM210" s="244"/>
      <c r="BN210" s="228"/>
      <c r="BO210" s="228"/>
      <c r="BP210" s="228"/>
      <c r="BQ210" s="228"/>
      <c r="BR210" s="228"/>
      <c r="BS210" s="228"/>
      <c r="BT210" s="228"/>
      <c r="BU210" s="228"/>
      <c r="BV210" s="228"/>
      <c r="BW210" s="228"/>
      <c r="BX210" s="228"/>
      <c r="BY210" s="244"/>
      <c r="BZ210" s="228"/>
      <c r="CA210" s="228"/>
      <c r="CB210" s="228"/>
      <c r="CC210" s="228"/>
      <c r="CD210" s="228"/>
      <c r="CE210" s="228"/>
      <c r="CF210" s="228"/>
      <c r="CG210" s="245"/>
      <c r="CH210" s="246" t="s">
        <v>1472</v>
      </c>
      <c r="CI210" s="246">
        <v>100</v>
      </c>
      <c r="CJ210" s="246" t="s">
        <v>514</v>
      </c>
      <c r="CK210" s="247"/>
      <c r="CL210" s="248"/>
      <c r="CM210" s="248"/>
      <c r="CN210" s="248"/>
      <c r="CO210" s="248"/>
      <c r="CP210" s="248"/>
      <c r="CQ210" s="248"/>
      <c r="CR210" s="248"/>
      <c r="CS210" s="248"/>
      <c r="CT210" s="248"/>
      <c r="CU210" s="248"/>
      <c r="CV210" s="248"/>
      <c r="CW210" s="248"/>
      <c r="CX210" s="248"/>
      <c r="CY210" s="248"/>
      <c r="CZ210" s="248"/>
      <c r="DA210" s="248"/>
      <c r="DB210" s="248">
        <v>70</v>
      </c>
      <c r="DC210" s="249">
        <v>30</v>
      </c>
      <c r="DD210" s="248"/>
      <c r="DE210" s="248"/>
      <c r="DF210" s="248"/>
      <c r="DG210" s="248"/>
      <c r="DH210" s="248"/>
      <c r="DI210" s="248"/>
      <c r="DJ210" s="248"/>
      <c r="DK210" s="306">
        <v>100</v>
      </c>
      <c r="DL210" s="245"/>
      <c r="DM210" s="248"/>
      <c r="DN210" s="248"/>
      <c r="DO210" s="307"/>
      <c r="DQ210" s="245"/>
      <c r="DR210" s="307"/>
      <c r="DS210" s="245"/>
      <c r="DT210" s="262" t="s">
        <v>1600</v>
      </c>
      <c r="DU210" s="249"/>
      <c r="DV210" s="249"/>
      <c r="DW210" s="310">
        <v>100</v>
      </c>
      <c r="DX210" s="311" t="e">
        <v>#N/A</v>
      </c>
      <c r="DY210" s="268" t="s">
        <v>1603</v>
      </c>
      <c r="DZ210" s="268" t="s">
        <v>1602</v>
      </c>
      <c r="EA210" s="268"/>
      <c r="EB210" s="249"/>
      <c r="EC210" s="312"/>
      <c r="ED210" s="229" t="s">
        <v>2517</v>
      </c>
      <c r="EE210" s="313"/>
      <c r="EF210" s="314"/>
      <c r="EG210" s="313"/>
      <c r="EH210" s="315"/>
      <c r="EI210" s="316" t="e">
        <f>VLOOKUP(EH210,definitions_list_mag!$Y$12:$Z$15,2,FALSE)</f>
        <v>#N/A</v>
      </c>
      <c r="EJ210" s="317"/>
      <c r="EK210" s="318" t="e">
        <f>VLOOKUP(EJ210,definitions_list_mag!$AT$3:$AU$5,2,FALSE)</f>
        <v>#N/A</v>
      </c>
      <c r="EL210" s="313"/>
      <c r="EM210" s="315"/>
      <c r="EN210" s="315"/>
      <c r="EO210" s="319"/>
      <c r="EP210" s="319"/>
      <c r="EQ210" s="319"/>
      <c r="ER210" s="319"/>
      <c r="ES210" s="319"/>
      <c r="ET210" s="319"/>
      <c r="EU210" s="319"/>
      <c r="EV210" s="320"/>
      <c r="EW210" s="320"/>
      <c r="EX210" s="320"/>
      <c r="EY210" s="320"/>
      <c r="EZ210" s="192" t="e">
        <f t="shared" si="60"/>
        <v>#DIV/0!</v>
      </c>
      <c r="FA210" s="192" t="e">
        <f t="shared" si="61"/>
        <v>#DIV/0!</v>
      </c>
      <c r="FB210" s="192" t="e">
        <f t="shared" si="62"/>
        <v>#DIV/0!</v>
      </c>
      <c r="FC210" s="192" t="e">
        <f t="shared" si="63"/>
        <v>#DIV/0!</v>
      </c>
      <c r="FD210" s="192" t="e">
        <f t="shared" si="64"/>
        <v>#DIV/0!</v>
      </c>
      <c r="FE210" s="193" t="e">
        <f t="shared" si="65"/>
        <v>#DIV/0!</v>
      </c>
      <c r="FF210" s="194" t="e">
        <f t="shared" si="66"/>
        <v>#DIV/0!</v>
      </c>
      <c r="FG210" s="317"/>
      <c r="FH210" s="315"/>
      <c r="FI210" s="778">
        <f t="shared" si="67"/>
        <v>0</v>
      </c>
      <c r="FJ210" s="779" t="e">
        <f t="shared" si="68"/>
        <v>#DIV/0!</v>
      </c>
      <c r="FK210" s="779" t="e">
        <f t="shared" si="69"/>
        <v>#DIV/0!</v>
      </c>
      <c r="FL210" s="780" t="e">
        <f t="shared" si="70"/>
        <v>#DIV/0!</v>
      </c>
      <c r="FM210" s="169" t="e">
        <f t="shared" si="71"/>
        <v>#DIV/0!</v>
      </c>
      <c r="FN210" s="783" t="e">
        <f t="shared" si="72"/>
        <v>#DIV/0!</v>
      </c>
      <c r="FO210" s="228"/>
      <c r="FP210" s="228"/>
      <c r="FQ210" s="228"/>
      <c r="FR210" s="228"/>
      <c r="FS210" s="228"/>
      <c r="FT210" s="228"/>
      <c r="FU210" s="228"/>
      <c r="FV210" s="228"/>
      <c r="FW210" s="228"/>
      <c r="FX210" s="228"/>
      <c r="FY210" s="228"/>
      <c r="FZ210" s="228"/>
      <c r="GA210" s="228"/>
      <c r="GB210" s="228"/>
      <c r="GC210" s="228"/>
      <c r="GD210" s="228"/>
      <c r="GE210" s="228"/>
      <c r="GF210" s="228"/>
      <c r="GG210" s="228"/>
      <c r="GH210" s="228"/>
      <c r="GI210" s="228"/>
      <c r="GJ210" s="228"/>
      <c r="GK210" s="228"/>
      <c r="GL210" s="228"/>
      <c r="GM210" s="228"/>
      <c r="GN210" s="228"/>
      <c r="GO210" s="228"/>
      <c r="GP210" s="228"/>
      <c r="GQ210" s="228"/>
      <c r="GR210" s="228"/>
      <c r="GS210" s="228"/>
      <c r="GT210" s="228"/>
      <c r="GU210" s="228"/>
      <c r="GV210" s="228"/>
      <c r="GW210" s="228"/>
      <c r="GX210" s="228"/>
      <c r="GY210" s="228"/>
      <c r="GZ210" s="228"/>
      <c r="HA210" s="228"/>
      <c r="HB210" s="228"/>
      <c r="HC210" s="228"/>
      <c r="HD210" s="228"/>
      <c r="HE210" s="228"/>
      <c r="HF210" s="228"/>
      <c r="HG210" s="228"/>
      <c r="HH210" s="228"/>
      <c r="HI210" s="228"/>
      <c r="HJ210" s="228"/>
      <c r="HK210" s="228"/>
      <c r="HL210" s="228"/>
      <c r="HM210" s="228"/>
      <c r="HN210" s="228"/>
      <c r="HO210" s="228"/>
      <c r="HP210" s="228"/>
      <c r="HQ210" s="228"/>
      <c r="HR210" s="228"/>
      <c r="HS210" s="228"/>
      <c r="HT210" s="228"/>
      <c r="HU210" s="228"/>
      <c r="HV210" s="228"/>
      <c r="HW210" s="228"/>
      <c r="HX210" s="228"/>
      <c r="HY210" s="228"/>
      <c r="HZ210" s="228"/>
      <c r="IA210" s="228"/>
      <c r="IB210" s="228"/>
      <c r="IC210" s="228"/>
      <c r="ID210" s="228"/>
      <c r="IE210" s="228"/>
      <c r="IF210" s="228"/>
      <c r="IG210" s="228"/>
      <c r="IH210" s="228"/>
      <c r="II210" s="228"/>
      <c r="IJ210" s="228"/>
      <c r="IK210" s="228"/>
      <c r="IL210" s="228"/>
      <c r="IM210" s="228"/>
      <c r="IN210" s="228"/>
      <c r="IO210" s="228"/>
      <c r="IP210" s="228"/>
      <c r="IQ210" s="228"/>
      <c r="IR210" s="228"/>
      <c r="IS210" s="228"/>
      <c r="IT210" s="228"/>
      <c r="IU210" s="228"/>
      <c r="IV210" s="228"/>
      <c r="IW210" s="228"/>
      <c r="IX210" s="228"/>
      <c r="IY210" s="228"/>
      <c r="IZ210" s="228"/>
      <c r="JA210" s="228"/>
      <c r="JB210" s="228"/>
      <c r="JC210" s="228"/>
      <c r="JD210" s="228"/>
      <c r="JE210" s="228"/>
      <c r="JF210" s="228"/>
      <c r="JG210" s="228"/>
      <c r="JH210" s="228"/>
      <c r="JI210" s="228"/>
      <c r="JJ210" s="228"/>
      <c r="JK210" s="228"/>
      <c r="JL210" s="228"/>
      <c r="JM210" s="228"/>
      <c r="JN210" s="228"/>
      <c r="JO210" s="228"/>
      <c r="JP210" s="228"/>
      <c r="JQ210" s="228"/>
      <c r="JR210" s="228"/>
      <c r="JS210" s="228"/>
      <c r="JT210" s="228"/>
      <c r="JU210" s="228"/>
      <c r="JV210" s="228"/>
      <c r="JW210" s="228"/>
      <c r="JX210" s="228"/>
      <c r="JY210" s="228"/>
      <c r="JZ210" s="228"/>
      <c r="KA210" s="228"/>
      <c r="KB210" s="228"/>
      <c r="KC210" s="228"/>
      <c r="KD210" s="228"/>
      <c r="KE210" s="228"/>
      <c r="KF210" s="228"/>
      <c r="KG210" s="228"/>
      <c r="KH210" s="228"/>
      <c r="KI210" s="228"/>
      <c r="KJ210" s="228"/>
      <c r="KK210" s="228"/>
      <c r="KL210" s="228"/>
      <c r="KM210" s="228"/>
      <c r="KN210" s="228"/>
      <c r="KO210" s="228"/>
      <c r="KP210" s="228"/>
      <c r="KQ210" s="228"/>
      <c r="KR210" s="228"/>
      <c r="KS210" s="228"/>
      <c r="KT210" s="228"/>
      <c r="KU210" s="228"/>
      <c r="KV210" s="228"/>
      <c r="KW210" s="228"/>
      <c r="KX210" s="228"/>
      <c r="KY210" s="228"/>
      <c r="KZ210" s="228"/>
      <c r="LA210" s="228"/>
      <c r="LB210" s="228"/>
      <c r="LC210" s="228"/>
      <c r="LD210" s="228"/>
      <c r="LE210" s="228"/>
      <c r="LF210" s="228"/>
      <c r="LG210" s="228"/>
      <c r="LH210" s="228"/>
      <c r="LI210" s="228"/>
      <c r="LJ210" s="228"/>
      <c r="LK210" s="228"/>
      <c r="LL210" s="228"/>
      <c r="LM210" s="228"/>
      <c r="LN210" s="228"/>
      <c r="LO210" s="228"/>
      <c r="LP210" s="228"/>
      <c r="LQ210" s="228"/>
      <c r="LR210" s="228"/>
      <c r="LS210" s="228"/>
      <c r="LT210" s="228"/>
      <c r="LU210" s="228"/>
      <c r="LV210" s="228"/>
      <c r="LW210" s="228"/>
      <c r="LX210" s="228"/>
      <c r="LY210" s="228"/>
      <c r="LZ210" s="228"/>
      <c r="MA210" s="228"/>
      <c r="MB210" s="228"/>
      <c r="MC210" s="228"/>
      <c r="MD210" s="228"/>
      <c r="ME210" s="228"/>
      <c r="MF210" s="228"/>
      <c r="MG210" s="228"/>
      <c r="MH210" s="228"/>
      <c r="MI210" s="228"/>
      <c r="MJ210" s="228"/>
      <c r="MK210" s="228"/>
      <c r="ML210" s="228"/>
      <c r="MM210" s="228"/>
      <c r="MN210" s="228"/>
      <c r="MO210" s="228"/>
      <c r="MP210" s="228"/>
      <c r="MQ210" s="228"/>
      <c r="MR210" s="228"/>
      <c r="MS210" s="228"/>
      <c r="MT210" s="228"/>
      <c r="MU210" s="228"/>
      <c r="MV210" s="228"/>
      <c r="MW210" s="228"/>
      <c r="MX210" s="228"/>
      <c r="MY210" s="228"/>
      <c r="MZ210" s="228"/>
      <c r="NA210" s="228"/>
      <c r="NB210" s="228"/>
      <c r="NC210" s="228"/>
      <c r="ND210" s="228"/>
      <c r="NE210" s="228"/>
      <c r="NF210" s="228"/>
      <c r="NG210" s="228"/>
      <c r="NH210" s="228"/>
      <c r="NI210" s="228"/>
      <c r="NJ210" s="228"/>
      <c r="NK210" s="228"/>
      <c r="NL210" s="228"/>
      <c r="NM210" s="228"/>
      <c r="NN210" s="228"/>
      <c r="NO210" s="228"/>
      <c r="NP210" s="228"/>
      <c r="NQ210" s="228"/>
      <c r="NR210" s="228"/>
      <c r="NS210" s="228"/>
      <c r="NT210" s="228"/>
      <c r="NU210" s="228"/>
      <c r="NV210" s="228"/>
      <c r="NW210" s="228"/>
      <c r="NX210" s="228"/>
      <c r="NY210" s="228"/>
      <c r="NZ210" s="228"/>
      <c r="OA210" s="228"/>
      <c r="OB210" s="228"/>
      <c r="OC210" s="228"/>
      <c r="OD210" s="228"/>
      <c r="OE210" s="228"/>
      <c r="OF210" s="228"/>
      <c r="OG210" s="228"/>
      <c r="OH210" s="228"/>
      <c r="OI210" s="228"/>
      <c r="OJ210" s="228"/>
      <c r="OK210" s="228"/>
      <c r="OL210" s="228"/>
      <c r="OM210" s="228"/>
      <c r="ON210" s="228"/>
      <c r="OO210" s="228"/>
      <c r="OP210" s="228"/>
      <c r="OQ210" s="228"/>
      <c r="OR210" s="228"/>
      <c r="OS210" s="228"/>
      <c r="OT210" s="228"/>
      <c r="OU210" s="228"/>
      <c r="OV210" s="228"/>
      <c r="OW210" s="228"/>
      <c r="OX210" s="228"/>
      <c r="OY210" s="228"/>
      <c r="OZ210" s="228"/>
      <c r="PA210" s="228"/>
      <c r="PB210" s="228"/>
      <c r="PC210" s="228"/>
      <c r="PD210" s="228"/>
      <c r="PE210" s="228"/>
      <c r="PF210" s="228"/>
      <c r="PG210" s="228"/>
      <c r="PH210" s="228"/>
      <c r="PI210" s="228"/>
      <c r="PJ210" s="228"/>
      <c r="PK210" s="228"/>
      <c r="PL210" s="228"/>
      <c r="PM210" s="228"/>
      <c r="PN210" s="228"/>
      <c r="PO210" s="228"/>
      <c r="PP210" s="228"/>
      <c r="PQ210" s="228"/>
      <c r="PR210" s="228"/>
      <c r="PS210" s="228"/>
      <c r="PT210" s="228"/>
      <c r="PU210" s="228"/>
      <c r="PV210" s="228"/>
      <c r="PW210" s="228"/>
      <c r="PX210" s="228"/>
      <c r="PY210" s="228"/>
      <c r="PZ210" s="228"/>
      <c r="QA210" s="228"/>
      <c r="QB210" s="228"/>
      <c r="QC210" s="228"/>
      <c r="QD210" s="228"/>
      <c r="QE210" s="228"/>
      <c r="QF210" s="228"/>
      <c r="QG210" s="228"/>
      <c r="QH210" s="228"/>
      <c r="QI210" s="228"/>
      <c r="QJ210" s="228"/>
      <c r="QK210" s="228"/>
      <c r="QL210" s="228"/>
      <c r="QM210" s="228"/>
      <c r="QN210" s="228"/>
      <c r="QO210" s="228"/>
      <c r="QP210" s="228"/>
      <c r="QQ210" s="228"/>
      <c r="QR210" s="228"/>
      <c r="QS210" s="228"/>
      <c r="QT210" s="228"/>
      <c r="QU210" s="228"/>
      <c r="QV210" s="228"/>
      <c r="QW210" s="228"/>
      <c r="QX210" s="228"/>
      <c r="QY210" s="228"/>
      <c r="QZ210" s="228"/>
      <c r="RA210" s="228"/>
      <c r="RB210" s="228"/>
      <c r="RC210" s="228"/>
      <c r="RD210" s="228"/>
      <c r="RE210" s="228"/>
      <c r="RF210" s="228"/>
      <c r="RG210" s="228"/>
      <c r="RH210" s="228"/>
      <c r="RI210" s="228"/>
      <c r="RJ210" s="228"/>
      <c r="RK210" s="228"/>
      <c r="RL210" s="228"/>
      <c r="RM210" s="228"/>
      <c r="RN210" s="228"/>
      <c r="RO210" s="228"/>
      <c r="RP210" s="228"/>
      <c r="RQ210" s="228"/>
      <c r="RR210" s="228"/>
      <c r="RS210" s="228"/>
      <c r="RT210" s="228"/>
      <c r="RU210" s="228"/>
      <c r="RV210" s="228"/>
      <c r="RW210" s="228"/>
      <c r="RX210" s="228"/>
      <c r="RY210" s="228"/>
      <c r="RZ210" s="228"/>
      <c r="SA210" s="228"/>
      <c r="SB210" s="228"/>
      <c r="SC210" s="228"/>
      <c r="SD210" s="228"/>
      <c r="SE210" s="228"/>
      <c r="SF210" s="228"/>
      <c r="SG210" s="228"/>
      <c r="SH210" s="228"/>
      <c r="SI210" s="228"/>
      <c r="SJ210" s="228"/>
      <c r="SK210" s="228"/>
      <c r="SL210" s="228"/>
      <c r="SM210" s="228"/>
      <c r="SN210" s="228"/>
      <c r="SO210" s="228"/>
      <c r="SP210" s="228"/>
      <c r="SQ210" s="228"/>
      <c r="SR210" s="228"/>
      <c r="SS210" s="228"/>
      <c r="ST210" s="228"/>
      <c r="SU210" s="228"/>
      <c r="SV210" s="228"/>
      <c r="SW210" s="228"/>
      <c r="SX210" s="228"/>
      <c r="SY210" s="228"/>
      <c r="SZ210" s="228"/>
      <c r="TA210" s="228"/>
      <c r="TB210" s="228"/>
      <c r="TC210" s="228"/>
      <c r="TD210" s="228"/>
      <c r="TE210" s="228"/>
      <c r="TF210" s="228"/>
      <c r="TG210" s="228"/>
      <c r="TH210" s="228"/>
      <c r="TI210" s="228"/>
      <c r="TJ210" s="228"/>
      <c r="TK210" s="228"/>
      <c r="TL210" s="228"/>
      <c r="TM210" s="228"/>
      <c r="TN210" s="228"/>
      <c r="TO210" s="228"/>
      <c r="TP210" s="228"/>
      <c r="TQ210" s="228"/>
      <c r="TR210" s="228"/>
      <c r="TS210" s="228"/>
      <c r="TT210" s="228"/>
      <c r="TU210" s="228"/>
      <c r="TV210" s="228"/>
      <c r="TW210" s="228"/>
      <c r="TX210" s="228"/>
      <c r="TY210" s="228"/>
      <c r="TZ210" s="228"/>
      <c r="UA210" s="228"/>
      <c r="UB210" s="228"/>
      <c r="UC210" s="228"/>
      <c r="UD210" s="228"/>
      <c r="UE210" s="228"/>
      <c r="UF210" s="228"/>
      <c r="UG210" s="228"/>
      <c r="UH210" s="228"/>
      <c r="UI210" s="228"/>
      <c r="UJ210" s="228"/>
      <c r="UK210" s="228"/>
      <c r="UL210" s="228"/>
      <c r="UM210" s="228"/>
      <c r="UN210" s="228"/>
      <c r="UO210" s="228"/>
      <c r="UP210" s="228"/>
      <c r="UQ210" s="228"/>
      <c r="UR210" s="228"/>
      <c r="US210" s="228"/>
      <c r="UT210" s="228"/>
      <c r="UU210" s="228"/>
      <c r="UV210" s="228"/>
      <c r="UW210" s="228"/>
      <c r="UX210" s="228"/>
      <c r="UY210" s="228"/>
      <c r="UZ210" s="228"/>
      <c r="VA210" s="228"/>
      <c r="VB210" s="228"/>
      <c r="VC210" s="228"/>
      <c r="VD210" s="228"/>
      <c r="VE210" s="228"/>
      <c r="VF210" s="228"/>
      <c r="VG210" s="228"/>
      <c r="VH210" s="228"/>
      <c r="VI210" s="228"/>
      <c r="VJ210" s="228"/>
      <c r="VK210" s="228"/>
      <c r="VL210" s="228"/>
      <c r="VM210" s="228"/>
      <c r="VN210" s="228"/>
      <c r="VO210" s="228"/>
      <c r="VP210" s="228"/>
      <c r="VQ210" s="228"/>
      <c r="VR210" s="228"/>
      <c r="VS210" s="228"/>
      <c r="VT210" s="228"/>
      <c r="VU210" s="228"/>
      <c r="VV210" s="228"/>
      <c r="VW210" s="228"/>
      <c r="VX210" s="228"/>
      <c r="VY210" s="228"/>
      <c r="VZ210" s="228"/>
      <c r="WA210" s="228"/>
      <c r="WB210" s="228"/>
      <c r="WC210" s="228"/>
      <c r="WD210" s="228"/>
      <c r="WE210" s="228"/>
      <c r="WF210" s="228"/>
      <c r="WG210" s="228"/>
      <c r="WH210" s="228"/>
      <c r="WI210" s="228"/>
      <c r="WJ210" s="228"/>
      <c r="WK210" s="228"/>
      <c r="WL210" s="228"/>
      <c r="WM210" s="228"/>
      <c r="WN210" s="228"/>
      <c r="WO210" s="228"/>
      <c r="WP210" s="228"/>
      <c r="WQ210" s="228"/>
      <c r="WR210" s="228"/>
      <c r="WS210" s="228"/>
      <c r="WT210" s="228"/>
      <c r="WU210" s="228"/>
      <c r="WV210" s="228"/>
      <c r="WW210" s="228"/>
      <c r="WX210" s="228"/>
      <c r="WY210" s="228"/>
      <c r="WZ210" s="228"/>
      <c r="XA210" s="228"/>
      <c r="XB210" s="228"/>
      <c r="XC210" s="228"/>
      <c r="XD210" s="228"/>
      <c r="XE210" s="228"/>
      <c r="XF210" s="228"/>
      <c r="XG210" s="228"/>
      <c r="XH210" s="228"/>
      <c r="XI210" s="228"/>
      <c r="XJ210" s="228"/>
      <c r="XK210" s="228"/>
      <c r="XL210" s="228"/>
      <c r="XM210" s="228"/>
      <c r="XN210" s="228"/>
      <c r="XO210" s="228"/>
      <c r="XP210" s="228"/>
      <c r="XQ210" s="228"/>
      <c r="XR210" s="228"/>
      <c r="XS210" s="228"/>
      <c r="XT210" s="228"/>
      <c r="XU210" s="228"/>
      <c r="XV210" s="228"/>
      <c r="XW210" s="228"/>
      <c r="XX210" s="228"/>
      <c r="XY210" s="228"/>
      <c r="XZ210" s="228"/>
      <c r="YA210" s="228"/>
      <c r="YB210" s="228"/>
      <c r="YC210" s="228"/>
      <c r="YD210" s="228"/>
      <c r="YE210" s="228"/>
      <c r="YF210" s="228"/>
      <c r="YG210" s="228"/>
      <c r="YH210" s="228"/>
      <c r="YI210" s="228"/>
      <c r="YJ210" s="228"/>
      <c r="YK210" s="228"/>
      <c r="YL210" s="228"/>
      <c r="YM210" s="228"/>
      <c r="YN210" s="228"/>
      <c r="YO210" s="228"/>
      <c r="YP210" s="228"/>
      <c r="YQ210" s="228"/>
      <c r="YR210" s="228"/>
      <c r="YS210" s="228"/>
      <c r="YT210" s="228"/>
      <c r="YU210" s="228"/>
      <c r="YV210" s="228"/>
      <c r="YW210" s="228"/>
      <c r="YX210" s="228"/>
      <c r="YY210" s="228"/>
      <c r="YZ210" s="228"/>
      <c r="ZA210" s="228"/>
      <c r="ZB210" s="228"/>
      <c r="ZC210" s="228"/>
      <c r="ZD210" s="228"/>
      <c r="ZE210" s="228"/>
      <c r="ZF210" s="228"/>
      <c r="ZG210" s="228"/>
      <c r="ZH210" s="228"/>
      <c r="ZI210" s="228"/>
      <c r="ZJ210" s="228"/>
      <c r="ZK210" s="228"/>
      <c r="ZL210" s="228"/>
      <c r="ZM210" s="228"/>
      <c r="ZN210" s="228"/>
      <c r="ZO210" s="228"/>
      <c r="ZP210" s="228"/>
      <c r="ZQ210" s="228"/>
      <c r="ZR210" s="228"/>
      <c r="ZS210" s="228"/>
      <c r="ZT210" s="228"/>
      <c r="ZU210" s="228"/>
      <c r="ZV210" s="228"/>
      <c r="ZW210" s="228"/>
      <c r="ZX210" s="228"/>
      <c r="ZY210" s="228"/>
      <c r="ZZ210" s="228"/>
      <c r="AAA210" s="228"/>
      <c r="AAB210" s="228"/>
      <c r="AAC210" s="228"/>
      <c r="AAD210" s="228"/>
      <c r="AAE210" s="228"/>
      <c r="AAF210" s="228"/>
      <c r="AAG210" s="228"/>
      <c r="AAH210" s="228"/>
      <c r="AAI210" s="228"/>
      <c r="AAJ210" s="228"/>
      <c r="AAK210" s="228"/>
      <c r="AAL210" s="228"/>
      <c r="AAM210" s="228"/>
      <c r="AAN210" s="228"/>
      <c r="AAO210" s="228"/>
      <c r="AAP210" s="228"/>
      <c r="AAQ210" s="228"/>
      <c r="AAR210" s="228"/>
      <c r="AAS210" s="228"/>
      <c r="AAT210" s="228"/>
      <c r="AAU210" s="228"/>
      <c r="AAV210" s="228"/>
      <c r="AAW210" s="228"/>
      <c r="AAX210" s="228"/>
      <c r="AAY210" s="228"/>
      <c r="AAZ210" s="228"/>
      <c r="ABA210" s="228"/>
      <c r="ABB210" s="228"/>
      <c r="ABC210" s="228"/>
      <c r="ABD210" s="228"/>
      <c r="ABE210" s="228"/>
      <c r="ABF210" s="228"/>
      <c r="ABG210" s="228"/>
      <c r="ABH210" s="228"/>
      <c r="ABI210" s="228"/>
      <c r="ABJ210" s="228"/>
      <c r="ABK210" s="228"/>
      <c r="ABL210" s="228"/>
      <c r="ABM210" s="228"/>
      <c r="ABN210" s="228"/>
      <c r="ABO210" s="228"/>
      <c r="ABP210" s="228"/>
      <c r="ABQ210" s="228"/>
      <c r="ABR210" s="228"/>
      <c r="ABS210" s="228"/>
      <c r="ABT210" s="228"/>
      <c r="ABU210" s="228"/>
      <c r="ABV210" s="228"/>
      <c r="ABW210" s="228"/>
      <c r="ABX210" s="228"/>
      <c r="ABY210" s="228"/>
      <c r="ABZ210" s="228"/>
      <c r="ACA210" s="228"/>
      <c r="ACB210" s="228"/>
      <c r="ACC210" s="228"/>
      <c r="ACD210" s="228"/>
      <c r="ACE210" s="228"/>
      <c r="ACF210" s="228"/>
      <c r="ACG210" s="228"/>
      <c r="ACH210" s="228"/>
      <c r="ACI210" s="228"/>
      <c r="ACJ210" s="228"/>
      <c r="ACK210" s="228"/>
      <c r="ACL210" s="228"/>
      <c r="ACM210" s="228"/>
      <c r="ACN210" s="228"/>
      <c r="ACO210" s="228"/>
      <c r="ACP210" s="228"/>
      <c r="ACQ210" s="228"/>
      <c r="ACR210" s="228"/>
      <c r="ACS210" s="228"/>
      <c r="ACT210" s="228"/>
      <c r="ACU210" s="228"/>
      <c r="ACV210" s="228"/>
      <c r="ACW210" s="228"/>
      <c r="ACX210" s="228"/>
      <c r="ACY210" s="228"/>
      <c r="ACZ210" s="228"/>
      <c r="ADA210" s="228"/>
      <c r="ADB210" s="228"/>
      <c r="ADC210" s="228"/>
      <c r="ADD210" s="228"/>
      <c r="ADE210" s="228"/>
      <c r="ADF210" s="228"/>
      <c r="ADG210" s="228"/>
      <c r="ADH210" s="228"/>
      <c r="ADI210" s="228"/>
      <c r="ADJ210" s="228"/>
      <c r="ADK210" s="228"/>
      <c r="ADL210" s="228"/>
      <c r="ADM210" s="228"/>
      <c r="ADN210" s="228"/>
      <c r="ADO210" s="228"/>
      <c r="ADP210" s="228"/>
      <c r="ADQ210" s="228"/>
      <c r="ADR210" s="228"/>
      <c r="ADS210" s="228"/>
      <c r="ADT210" s="228"/>
      <c r="ADU210" s="228"/>
      <c r="ADV210" s="228"/>
      <c r="ADW210" s="228"/>
      <c r="ADX210" s="228"/>
      <c r="ADY210" s="228"/>
      <c r="ADZ210" s="228"/>
      <c r="AEA210" s="228"/>
      <c r="AEB210" s="228"/>
      <c r="AEC210" s="228"/>
      <c r="AED210" s="228"/>
      <c r="AEE210" s="228"/>
      <c r="AEF210" s="228"/>
      <c r="AEG210" s="228"/>
      <c r="AEH210" s="228"/>
      <c r="AEI210" s="228"/>
      <c r="AEJ210" s="228"/>
      <c r="AEK210" s="228"/>
      <c r="AEL210" s="228"/>
      <c r="AEM210" s="228"/>
      <c r="AEN210" s="228"/>
      <c r="AEO210" s="228"/>
      <c r="AEP210" s="228"/>
      <c r="AEQ210" s="228"/>
      <c r="AER210" s="228"/>
      <c r="AES210" s="228"/>
      <c r="AET210" s="228"/>
      <c r="AEU210" s="228"/>
      <c r="AEV210" s="228"/>
      <c r="AEW210" s="228"/>
      <c r="AEX210" s="228"/>
      <c r="AEY210" s="228"/>
      <c r="AEZ210" s="228"/>
      <c r="AFA210" s="228"/>
      <c r="AFB210" s="228"/>
      <c r="AFC210" s="228"/>
      <c r="AFD210" s="228"/>
      <c r="AFE210" s="228"/>
      <c r="AFF210" s="228"/>
      <c r="AFG210" s="228"/>
      <c r="AFH210" s="228"/>
      <c r="AFI210" s="228"/>
      <c r="AFJ210" s="228"/>
      <c r="AFK210" s="228"/>
      <c r="AFL210" s="228"/>
      <c r="AFM210" s="228"/>
      <c r="AFN210" s="228"/>
      <c r="AFO210" s="228"/>
      <c r="AFP210" s="228"/>
      <c r="AFQ210" s="228"/>
      <c r="AFR210" s="228"/>
      <c r="AFS210" s="228"/>
      <c r="AFT210" s="228"/>
      <c r="AFU210" s="228"/>
      <c r="AFV210" s="228"/>
      <c r="AFW210" s="228"/>
      <c r="AFX210" s="228"/>
      <c r="AFY210" s="228"/>
      <c r="AFZ210" s="228"/>
      <c r="AGA210" s="228"/>
      <c r="AGB210" s="228"/>
      <c r="AGC210" s="228"/>
      <c r="AGD210" s="228"/>
      <c r="AGE210" s="228"/>
      <c r="AGF210" s="228"/>
      <c r="AGG210" s="228"/>
      <c r="AGH210" s="228"/>
      <c r="AGI210" s="228"/>
      <c r="AGJ210" s="228"/>
      <c r="AGK210" s="228"/>
      <c r="AGL210" s="228"/>
      <c r="AGM210" s="228"/>
      <c r="AGN210" s="228"/>
      <c r="AGO210" s="228"/>
      <c r="AGP210" s="228"/>
      <c r="AGQ210" s="228"/>
      <c r="AGR210" s="228"/>
      <c r="AGS210" s="228"/>
      <c r="AGT210" s="228"/>
      <c r="AGU210" s="228"/>
      <c r="AGV210" s="228"/>
      <c r="AGW210" s="228"/>
      <c r="AGX210" s="228"/>
      <c r="AGY210" s="228"/>
      <c r="AGZ210" s="228"/>
      <c r="AHA210" s="228"/>
      <c r="AHB210" s="228"/>
      <c r="AHC210" s="228"/>
      <c r="AHD210" s="228"/>
      <c r="AHE210" s="228"/>
      <c r="AHF210" s="228"/>
      <c r="AHG210" s="228"/>
      <c r="AHH210" s="228"/>
      <c r="AHI210" s="228"/>
      <c r="AHJ210" s="228"/>
      <c r="AHK210" s="228"/>
      <c r="AHL210" s="228"/>
      <c r="AHM210" s="228"/>
      <c r="AHN210" s="228"/>
      <c r="AHO210" s="228"/>
      <c r="AHP210" s="228"/>
      <c r="AHQ210" s="228"/>
      <c r="AHR210" s="228"/>
      <c r="AHS210" s="228"/>
      <c r="AHT210" s="228"/>
      <c r="AHU210" s="228"/>
      <c r="AHV210" s="228"/>
      <c r="AHW210" s="228"/>
      <c r="AHX210" s="228"/>
      <c r="AHY210" s="228"/>
      <c r="AHZ210" s="228"/>
      <c r="AIA210" s="228"/>
      <c r="AIB210" s="228"/>
      <c r="AIC210" s="228"/>
      <c r="AID210" s="228"/>
      <c r="AIE210" s="228"/>
      <c r="AIF210" s="228"/>
      <c r="AIG210" s="228"/>
      <c r="AIH210" s="228"/>
      <c r="AII210" s="228"/>
      <c r="AIJ210" s="228"/>
      <c r="AIK210" s="228"/>
      <c r="AIL210" s="228"/>
      <c r="AIM210" s="228"/>
      <c r="AIN210" s="228"/>
      <c r="AIO210" s="228"/>
      <c r="AIP210" s="228"/>
      <c r="AIQ210" s="228"/>
      <c r="AIR210" s="228"/>
      <c r="AIS210" s="228"/>
      <c r="AIT210" s="228"/>
      <c r="AIU210" s="228"/>
      <c r="AIV210" s="228"/>
      <c r="AIW210" s="228"/>
      <c r="AIX210" s="228"/>
      <c r="AIY210" s="228"/>
      <c r="AIZ210" s="228"/>
      <c r="AJA210" s="228"/>
      <c r="AJB210" s="228"/>
      <c r="AJC210" s="228"/>
      <c r="AJD210" s="228"/>
      <c r="AJE210" s="228"/>
      <c r="AJF210" s="228"/>
      <c r="AJG210" s="228"/>
      <c r="AJH210" s="228"/>
      <c r="AJI210" s="228"/>
      <c r="AJJ210" s="228"/>
      <c r="AJK210" s="228"/>
      <c r="AJL210" s="228"/>
      <c r="AJM210" s="228"/>
      <c r="AJN210" s="228"/>
      <c r="AJO210" s="228"/>
      <c r="AJP210" s="228"/>
      <c r="AJQ210" s="228"/>
      <c r="AJR210" s="228"/>
      <c r="AJS210" s="228"/>
      <c r="AJT210" s="228"/>
      <c r="AJU210" s="228"/>
      <c r="AJV210" s="228"/>
      <c r="AJW210" s="228"/>
      <c r="AJX210" s="228"/>
      <c r="AJY210" s="228"/>
      <c r="AJZ210" s="228"/>
      <c r="AKA210" s="228"/>
      <c r="AKB210" s="228"/>
      <c r="AKC210" s="228"/>
      <c r="AKD210" s="228"/>
      <c r="AKE210" s="228"/>
      <c r="AKF210" s="228"/>
      <c r="AKG210" s="228"/>
      <c r="AKH210" s="228"/>
      <c r="AKI210" s="228"/>
      <c r="AKJ210" s="228"/>
      <c r="AKK210" s="228"/>
      <c r="AKL210" s="228"/>
      <c r="AKM210" s="228"/>
      <c r="AKN210" s="228"/>
      <c r="AKO210" s="228"/>
      <c r="AKP210" s="228"/>
      <c r="AKQ210" s="228"/>
      <c r="AKR210" s="228"/>
      <c r="AKS210" s="228"/>
      <c r="AKT210" s="228"/>
      <c r="AKU210" s="228"/>
      <c r="AKV210" s="228"/>
      <c r="AKW210" s="228"/>
      <c r="AKX210" s="228"/>
      <c r="AKY210" s="228"/>
      <c r="AKZ210" s="228"/>
      <c r="ALA210" s="228"/>
      <c r="ALB210" s="228"/>
      <c r="ALC210" s="228"/>
      <c r="ALD210" s="228"/>
      <c r="ALE210" s="228"/>
      <c r="ALF210" s="228"/>
      <c r="ALG210" s="228"/>
      <c r="ALH210" s="228"/>
      <c r="ALI210" s="228"/>
      <c r="ALJ210" s="228"/>
      <c r="ALK210" s="228"/>
      <c r="ALL210" s="228"/>
      <c r="ALM210" s="228"/>
      <c r="ALN210" s="228"/>
      <c r="ALO210" s="228"/>
      <c r="ALP210" s="228"/>
      <c r="ALQ210" s="228"/>
      <c r="ALR210" s="228"/>
      <c r="ALS210" s="228"/>
      <c r="ALT210" s="228"/>
      <c r="ALU210" s="228"/>
      <c r="ALV210" s="228"/>
      <c r="ALW210" s="228"/>
      <c r="ALX210" s="228"/>
      <c r="ALY210" s="228"/>
      <c r="ALZ210" s="228"/>
      <c r="AMA210" s="228"/>
      <c r="AMB210" s="228"/>
      <c r="AMC210" s="228"/>
      <c r="AMD210" s="228"/>
      <c r="AME210" s="228"/>
      <c r="AMF210" s="228"/>
      <c r="AMG210" s="228"/>
      <c r="AMH210" s="228"/>
      <c r="AMI210" s="228"/>
      <c r="AMJ210" s="228"/>
      <c r="AMK210" s="228"/>
      <c r="AML210" s="228"/>
      <c r="AMM210" s="228"/>
      <c r="AMN210" s="228"/>
      <c r="AMO210" s="228"/>
      <c r="AMP210" s="228"/>
      <c r="AMQ210" s="228"/>
      <c r="AMR210" s="228"/>
      <c r="AMS210" s="228"/>
      <c r="AMT210" s="228"/>
      <c r="AMU210" s="228"/>
      <c r="AMV210" s="228"/>
      <c r="AMW210" s="228"/>
      <c r="AMX210" s="228"/>
    </row>
    <row r="211" spans="1:1038" s="308" customFormat="1" ht="18" customHeight="1">
      <c r="A211" s="351" t="s">
        <v>1452</v>
      </c>
      <c r="B211" s="228" t="s">
        <v>1278</v>
      </c>
      <c r="C211" s="228"/>
      <c r="D211" s="228" t="s">
        <v>1279</v>
      </c>
      <c r="E211" s="228">
        <v>38</v>
      </c>
      <c r="F211" s="228">
        <v>1</v>
      </c>
      <c r="G211" s="285" t="str">
        <f t="shared" si="59"/>
        <v>38-1</v>
      </c>
      <c r="H211" s="279">
        <v>0</v>
      </c>
      <c r="I211" s="228">
        <v>91.5</v>
      </c>
      <c r="J211" s="226"/>
      <c r="K211" s="545" t="b">
        <f>IF(I212=1,IF(((VLOOKUP($G211,[1]Depth_Lookup!#REF!,9,FALSE))-(H211/100))=0,"Good",IF(((VLOOKUP($G211,[1]Depth_Lookup!$A$3:$J$550,9,FALSE))-(H211/100))&gt;0,"Too Short","Too Long")))</f>
        <v>0</v>
      </c>
      <c r="L211" s="171">
        <f>(VLOOKUP($G211,Depth_Lookup!$A$3:$J$410,10,FALSE))+(H211/100)</f>
        <v>83.7</v>
      </c>
      <c r="M211" s="171">
        <f>(VLOOKUP($G211,Depth_Lookup!$A$3:$J$410,10,FALSE))+(I211/100)</f>
        <v>84.615000000000009</v>
      </c>
      <c r="N211" s="231" t="s">
        <v>1604</v>
      </c>
      <c r="O211" s="228" t="s">
        <v>1605</v>
      </c>
      <c r="P211" s="228" t="s">
        <v>853</v>
      </c>
      <c r="Q211" s="228" t="s">
        <v>125</v>
      </c>
      <c r="R211" s="304" t="s">
        <v>1633</v>
      </c>
      <c r="S211" s="228" t="s">
        <v>115</v>
      </c>
      <c r="T211" s="228" t="s">
        <v>700</v>
      </c>
      <c r="U211" s="228" t="s">
        <v>95</v>
      </c>
      <c r="V211" s="228" t="s">
        <v>96</v>
      </c>
      <c r="W211" s="228" t="s">
        <v>102</v>
      </c>
      <c r="X211" s="305">
        <v>5</v>
      </c>
      <c r="Y211" s="228" t="s">
        <v>90</v>
      </c>
      <c r="Z211" s="228" t="s">
        <v>91</v>
      </c>
      <c r="AA211" s="228"/>
      <c r="AB211" s="228"/>
      <c r="AC211" s="228"/>
      <c r="AD211" s="228"/>
      <c r="AE211" s="234"/>
      <c r="AF211" s="304" t="e">
        <v>#N/A</v>
      </c>
      <c r="AG211" s="241"/>
      <c r="AH211" s="228"/>
      <c r="AI211" s="244">
        <v>74</v>
      </c>
      <c r="AJ211" s="228"/>
      <c r="AK211" s="228"/>
      <c r="AL211" s="228"/>
      <c r="AM211" s="228"/>
      <c r="AN211" s="228"/>
      <c r="AO211" s="244"/>
      <c r="AP211" s="228"/>
      <c r="AQ211" s="228"/>
      <c r="AR211" s="228"/>
      <c r="AS211" s="228"/>
      <c r="AT211" s="228"/>
      <c r="AU211" s="244"/>
      <c r="AV211" s="228"/>
      <c r="AW211" s="228"/>
      <c r="AX211" s="228"/>
      <c r="AY211" s="228"/>
      <c r="AZ211" s="228"/>
      <c r="BA211" s="244">
        <v>25</v>
      </c>
      <c r="BB211" s="228">
        <v>6</v>
      </c>
      <c r="BC211" s="228">
        <v>2</v>
      </c>
      <c r="BD211" s="228" t="s">
        <v>110</v>
      </c>
      <c r="BE211" s="228" t="s">
        <v>103</v>
      </c>
      <c r="BF211" s="228"/>
      <c r="BG211" s="244"/>
      <c r="BH211" s="228"/>
      <c r="BI211" s="228"/>
      <c r="BJ211" s="228"/>
      <c r="BK211" s="228"/>
      <c r="BL211" s="228"/>
      <c r="BM211" s="244">
        <v>1</v>
      </c>
      <c r="BN211" s="228">
        <v>1</v>
      </c>
      <c r="BO211" s="228">
        <v>0.5</v>
      </c>
      <c r="BP211" s="228"/>
      <c r="BQ211" s="228"/>
      <c r="BR211" s="228"/>
      <c r="BS211" s="228"/>
      <c r="BT211" s="228"/>
      <c r="BU211" s="228"/>
      <c r="BV211" s="228"/>
      <c r="BW211" s="228"/>
      <c r="BX211" s="228"/>
      <c r="BY211" s="244"/>
      <c r="BZ211" s="228"/>
      <c r="CA211" s="228"/>
      <c r="CB211" s="228"/>
      <c r="CC211" s="228"/>
      <c r="CD211" s="228"/>
      <c r="CE211" s="228"/>
      <c r="CF211" s="228"/>
      <c r="CG211" s="245"/>
      <c r="CH211" s="246" t="s">
        <v>1472</v>
      </c>
      <c r="CI211" s="246">
        <v>100</v>
      </c>
      <c r="CJ211" s="246" t="s">
        <v>514</v>
      </c>
      <c r="CK211" s="247"/>
      <c r="CL211" s="248"/>
      <c r="CM211" s="248"/>
      <c r="CN211" s="248"/>
      <c r="CO211" s="248"/>
      <c r="CP211" s="248"/>
      <c r="CQ211" s="248"/>
      <c r="CR211" s="248"/>
      <c r="CS211" s="248"/>
      <c r="CT211" s="248"/>
      <c r="CU211" s="248"/>
      <c r="CV211" s="248"/>
      <c r="CW211" s="248"/>
      <c r="CX211" s="248"/>
      <c r="CY211" s="248"/>
      <c r="CZ211" s="248"/>
      <c r="DA211" s="248"/>
      <c r="DB211" s="248">
        <v>75</v>
      </c>
      <c r="DC211" s="249">
        <v>25</v>
      </c>
      <c r="DD211" s="248"/>
      <c r="DE211" s="248"/>
      <c r="DF211" s="248"/>
      <c r="DG211" s="248"/>
      <c r="DH211" s="248"/>
      <c r="DI211" s="248"/>
      <c r="DJ211" s="248"/>
      <c r="DK211" s="306">
        <v>100</v>
      </c>
      <c r="DL211" s="245"/>
      <c r="DM211" s="248"/>
      <c r="DN211" s="248"/>
      <c r="DO211" s="307"/>
      <c r="DQ211" s="245"/>
      <c r="DR211" s="307"/>
      <c r="DS211" s="245"/>
      <c r="DT211" s="262" t="s">
        <v>1600</v>
      </c>
      <c r="DU211" s="249"/>
      <c r="DV211" s="249"/>
      <c r="DW211" s="310">
        <v>100</v>
      </c>
      <c r="DX211" s="311" t="e">
        <v>#N/A</v>
      </c>
      <c r="DY211" s="268" t="s">
        <v>1597</v>
      </c>
      <c r="DZ211" s="268" t="s">
        <v>1606</v>
      </c>
      <c r="EA211" s="268"/>
      <c r="EB211" s="249"/>
      <c r="EC211" s="312"/>
      <c r="ED211" s="229" t="s">
        <v>2517</v>
      </c>
      <c r="EE211" s="313"/>
      <c r="EF211" s="314"/>
      <c r="EG211" s="313"/>
      <c r="EH211" s="315"/>
      <c r="EI211" s="316" t="e">
        <f>VLOOKUP(EH211,definitions_list_mag!$Y$12:$Z$15,2,FALSE)</f>
        <v>#N/A</v>
      </c>
      <c r="EJ211" s="317"/>
      <c r="EK211" s="318" t="e">
        <f>VLOOKUP(EJ211,definitions_list_mag!$AT$3:$AU$5,2,FALSE)</f>
        <v>#N/A</v>
      </c>
      <c r="EL211" s="313"/>
      <c r="EM211" s="315"/>
      <c r="EN211" s="315"/>
      <c r="EO211" s="319"/>
      <c r="EP211" s="319"/>
      <c r="EQ211" s="319"/>
      <c r="ER211" s="319"/>
      <c r="ES211" s="319"/>
      <c r="ET211" s="319"/>
      <c r="EU211" s="319"/>
      <c r="EV211" s="320"/>
      <c r="EW211" s="320"/>
      <c r="EX211" s="320"/>
      <c r="EY211" s="320"/>
      <c r="EZ211" s="192" t="e">
        <f t="shared" si="60"/>
        <v>#DIV/0!</v>
      </c>
      <c r="FA211" s="192" t="e">
        <f t="shared" si="61"/>
        <v>#DIV/0!</v>
      </c>
      <c r="FB211" s="192" t="e">
        <f t="shared" si="62"/>
        <v>#DIV/0!</v>
      </c>
      <c r="FC211" s="192" t="e">
        <f t="shared" si="63"/>
        <v>#DIV/0!</v>
      </c>
      <c r="FD211" s="192" t="e">
        <f t="shared" si="64"/>
        <v>#DIV/0!</v>
      </c>
      <c r="FE211" s="193" t="e">
        <f t="shared" si="65"/>
        <v>#DIV/0!</v>
      </c>
      <c r="FF211" s="194" t="e">
        <f t="shared" si="66"/>
        <v>#DIV/0!</v>
      </c>
      <c r="FG211" s="317"/>
      <c r="FH211" s="315"/>
      <c r="FI211" s="778">
        <f t="shared" si="67"/>
        <v>0</v>
      </c>
      <c r="FJ211" s="779" t="e">
        <f t="shared" si="68"/>
        <v>#DIV/0!</v>
      </c>
      <c r="FK211" s="779" t="e">
        <f t="shared" si="69"/>
        <v>#DIV/0!</v>
      </c>
      <c r="FL211" s="780" t="e">
        <f t="shared" si="70"/>
        <v>#DIV/0!</v>
      </c>
      <c r="FM211" s="169" t="e">
        <f t="shared" si="71"/>
        <v>#DIV/0!</v>
      </c>
      <c r="FN211" s="783" t="e">
        <f t="shared" si="72"/>
        <v>#DIV/0!</v>
      </c>
      <c r="FO211" s="228"/>
      <c r="FP211" s="228"/>
      <c r="FQ211" s="228"/>
      <c r="FR211" s="228"/>
      <c r="FS211" s="228"/>
      <c r="FT211" s="228"/>
      <c r="FU211" s="228"/>
      <c r="FV211" s="228"/>
      <c r="FW211" s="228"/>
      <c r="FX211" s="228"/>
      <c r="FY211" s="228"/>
      <c r="FZ211" s="228"/>
      <c r="GA211" s="228"/>
      <c r="GB211" s="228"/>
      <c r="GC211" s="228"/>
      <c r="GD211" s="228"/>
      <c r="GE211" s="228"/>
      <c r="GF211" s="228"/>
      <c r="GG211" s="228"/>
      <c r="GH211" s="228"/>
      <c r="GI211" s="228"/>
      <c r="GJ211" s="228"/>
      <c r="GK211" s="228"/>
      <c r="GL211" s="228"/>
      <c r="GM211" s="228"/>
      <c r="GN211" s="228"/>
      <c r="GO211" s="228"/>
      <c r="GP211" s="228"/>
      <c r="GQ211" s="228"/>
      <c r="GR211" s="228"/>
      <c r="GS211" s="228"/>
      <c r="GT211" s="228"/>
      <c r="GU211" s="228"/>
      <c r="GV211" s="228"/>
      <c r="GW211" s="228"/>
      <c r="GX211" s="228"/>
      <c r="GY211" s="228"/>
      <c r="GZ211" s="228"/>
      <c r="HA211" s="228"/>
      <c r="HB211" s="228"/>
      <c r="HC211" s="228"/>
      <c r="HD211" s="228"/>
      <c r="HE211" s="228"/>
      <c r="HF211" s="228"/>
      <c r="HG211" s="228"/>
      <c r="HH211" s="228"/>
      <c r="HI211" s="228"/>
      <c r="HJ211" s="228"/>
      <c r="HK211" s="228"/>
      <c r="HL211" s="228"/>
      <c r="HM211" s="228"/>
      <c r="HN211" s="228"/>
      <c r="HO211" s="228"/>
      <c r="HP211" s="228"/>
      <c r="HQ211" s="228"/>
      <c r="HR211" s="228"/>
      <c r="HS211" s="228"/>
      <c r="HT211" s="228"/>
      <c r="HU211" s="228"/>
      <c r="HV211" s="228"/>
      <c r="HW211" s="228"/>
      <c r="HX211" s="228"/>
      <c r="HY211" s="228"/>
      <c r="HZ211" s="228"/>
      <c r="IA211" s="228"/>
      <c r="IB211" s="228"/>
      <c r="IC211" s="228"/>
      <c r="ID211" s="228"/>
      <c r="IE211" s="228"/>
      <c r="IF211" s="228"/>
      <c r="IG211" s="228"/>
      <c r="IH211" s="228"/>
      <c r="II211" s="228"/>
      <c r="IJ211" s="228"/>
      <c r="IK211" s="228"/>
      <c r="IL211" s="228"/>
      <c r="IM211" s="228"/>
      <c r="IN211" s="228"/>
      <c r="IO211" s="228"/>
      <c r="IP211" s="228"/>
      <c r="IQ211" s="228"/>
      <c r="IR211" s="228"/>
      <c r="IS211" s="228"/>
      <c r="IT211" s="228"/>
      <c r="IU211" s="228"/>
      <c r="IV211" s="228"/>
      <c r="IW211" s="228"/>
      <c r="IX211" s="228"/>
      <c r="IY211" s="228"/>
      <c r="IZ211" s="228"/>
      <c r="JA211" s="228"/>
      <c r="JB211" s="228"/>
      <c r="JC211" s="228"/>
      <c r="JD211" s="228"/>
      <c r="JE211" s="228"/>
      <c r="JF211" s="228"/>
      <c r="JG211" s="228"/>
      <c r="JH211" s="228"/>
      <c r="JI211" s="228"/>
      <c r="JJ211" s="228"/>
      <c r="JK211" s="228"/>
      <c r="JL211" s="228"/>
      <c r="JM211" s="228"/>
      <c r="JN211" s="228"/>
      <c r="JO211" s="228"/>
      <c r="JP211" s="228"/>
      <c r="JQ211" s="228"/>
      <c r="JR211" s="228"/>
      <c r="JS211" s="228"/>
      <c r="JT211" s="228"/>
      <c r="JU211" s="228"/>
      <c r="JV211" s="228"/>
      <c r="JW211" s="228"/>
      <c r="JX211" s="228"/>
      <c r="JY211" s="228"/>
      <c r="JZ211" s="228"/>
      <c r="KA211" s="228"/>
      <c r="KB211" s="228"/>
      <c r="KC211" s="228"/>
      <c r="KD211" s="228"/>
      <c r="KE211" s="228"/>
      <c r="KF211" s="228"/>
      <c r="KG211" s="228"/>
      <c r="KH211" s="228"/>
      <c r="KI211" s="228"/>
      <c r="KJ211" s="228"/>
      <c r="KK211" s="228"/>
      <c r="KL211" s="228"/>
      <c r="KM211" s="228"/>
      <c r="KN211" s="228"/>
      <c r="KO211" s="228"/>
      <c r="KP211" s="228"/>
      <c r="KQ211" s="228"/>
      <c r="KR211" s="228"/>
      <c r="KS211" s="228"/>
      <c r="KT211" s="228"/>
      <c r="KU211" s="228"/>
      <c r="KV211" s="228"/>
      <c r="KW211" s="228"/>
      <c r="KX211" s="228"/>
      <c r="KY211" s="228"/>
      <c r="KZ211" s="228"/>
      <c r="LA211" s="228"/>
      <c r="LB211" s="228"/>
      <c r="LC211" s="228"/>
      <c r="LD211" s="228"/>
      <c r="LE211" s="228"/>
      <c r="LF211" s="228"/>
      <c r="LG211" s="228"/>
      <c r="LH211" s="228"/>
      <c r="LI211" s="228"/>
      <c r="LJ211" s="228"/>
      <c r="LK211" s="228"/>
      <c r="LL211" s="228"/>
      <c r="LM211" s="228"/>
      <c r="LN211" s="228"/>
      <c r="LO211" s="228"/>
      <c r="LP211" s="228"/>
      <c r="LQ211" s="228"/>
      <c r="LR211" s="228"/>
      <c r="LS211" s="228"/>
      <c r="LT211" s="228"/>
      <c r="LU211" s="228"/>
      <c r="LV211" s="228"/>
      <c r="LW211" s="228"/>
      <c r="LX211" s="228"/>
      <c r="LY211" s="228"/>
      <c r="LZ211" s="228"/>
      <c r="MA211" s="228"/>
      <c r="MB211" s="228"/>
      <c r="MC211" s="228"/>
      <c r="MD211" s="228"/>
      <c r="ME211" s="228"/>
      <c r="MF211" s="228"/>
      <c r="MG211" s="228"/>
      <c r="MH211" s="228"/>
      <c r="MI211" s="228"/>
      <c r="MJ211" s="228"/>
      <c r="MK211" s="228"/>
      <c r="ML211" s="228"/>
      <c r="MM211" s="228"/>
      <c r="MN211" s="228"/>
      <c r="MO211" s="228"/>
      <c r="MP211" s="228"/>
      <c r="MQ211" s="228"/>
      <c r="MR211" s="228"/>
      <c r="MS211" s="228"/>
      <c r="MT211" s="228"/>
      <c r="MU211" s="228"/>
      <c r="MV211" s="228"/>
      <c r="MW211" s="228"/>
      <c r="MX211" s="228"/>
      <c r="MY211" s="228"/>
      <c r="MZ211" s="228"/>
      <c r="NA211" s="228"/>
      <c r="NB211" s="228"/>
      <c r="NC211" s="228"/>
      <c r="ND211" s="228"/>
      <c r="NE211" s="228"/>
      <c r="NF211" s="228"/>
      <c r="NG211" s="228"/>
      <c r="NH211" s="228"/>
      <c r="NI211" s="228"/>
      <c r="NJ211" s="228"/>
      <c r="NK211" s="228"/>
      <c r="NL211" s="228"/>
      <c r="NM211" s="228"/>
      <c r="NN211" s="228"/>
      <c r="NO211" s="228"/>
      <c r="NP211" s="228"/>
      <c r="NQ211" s="228"/>
      <c r="NR211" s="228"/>
      <c r="NS211" s="228"/>
      <c r="NT211" s="228"/>
      <c r="NU211" s="228"/>
      <c r="NV211" s="228"/>
      <c r="NW211" s="228"/>
      <c r="NX211" s="228"/>
      <c r="NY211" s="228"/>
      <c r="NZ211" s="228"/>
      <c r="OA211" s="228"/>
      <c r="OB211" s="228"/>
      <c r="OC211" s="228"/>
      <c r="OD211" s="228"/>
      <c r="OE211" s="228"/>
      <c r="OF211" s="228"/>
      <c r="OG211" s="228"/>
      <c r="OH211" s="228"/>
      <c r="OI211" s="228"/>
      <c r="OJ211" s="228"/>
      <c r="OK211" s="228"/>
      <c r="OL211" s="228"/>
      <c r="OM211" s="228"/>
      <c r="ON211" s="228"/>
      <c r="OO211" s="228"/>
      <c r="OP211" s="228"/>
      <c r="OQ211" s="228"/>
      <c r="OR211" s="228"/>
      <c r="OS211" s="228"/>
      <c r="OT211" s="228"/>
      <c r="OU211" s="228"/>
      <c r="OV211" s="228"/>
      <c r="OW211" s="228"/>
      <c r="OX211" s="228"/>
      <c r="OY211" s="228"/>
      <c r="OZ211" s="228"/>
      <c r="PA211" s="228"/>
      <c r="PB211" s="228"/>
      <c r="PC211" s="228"/>
      <c r="PD211" s="228"/>
      <c r="PE211" s="228"/>
      <c r="PF211" s="228"/>
      <c r="PG211" s="228"/>
      <c r="PH211" s="228"/>
      <c r="PI211" s="228"/>
      <c r="PJ211" s="228"/>
      <c r="PK211" s="228"/>
      <c r="PL211" s="228"/>
      <c r="PM211" s="228"/>
      <c r="PN211" s="228"/>
      <c r="PO211" s="228"/>
      <c r="PP211" s="228"/>
      <c r="PQ211" s="228"/>
      <c r="PR211" s="228"/>
      <c r="PS211" s="228"/>
      <c r="PT211" s="228"/>
      <c r="PU211" s="228"/>
      <c r="PV211" s="228"/>
      <c r="PW211" s="228"/>
      <c r="PX211" s="228"/>
      <c r="PY211" s="228"/>
      <c r="PZ211" s="228"/>
      <c r="QA211" s="228"/>
      <c r="QB211" s="228"/>
      <c r="QC211" s="228"/>
      <c r="QD211" s="228"/>
      <c r="QE211" s="228"/>
      <c r="QF211" s="228"/>
      <c r="QG211" s="228"/>
      <c r="QH211" s="228"/>
      <c r="QI211" s="228"/>
      <c r="QJ211" s="228"/>
      <c r="QK211" s="228"/>
      <c r="QL211" s="228"/>
      <c r="QM211" s="228"/>
      <c r="QN211" s="228"/>
      <c r="QO211" s="228"/>
      <c r="QP211" s="228"/>
      <c r="QQ211" s="228"/>
      <c r="QR211" s="228"/>
      <c r="QS211" s="228"/>
      <c r="QT211" s="228"/>
      <c r="QU211" s="228"/>
      <c r="QV211" s="228"/>
      <c r="QW211" s="228"/>
      <c r="QX211" s="228"/>
      <c r="QY211" s="228"/>
      <c r="QZ211" s="228"/>
      <c r="RA211" s="228"/>
      <c r="RB211" s="228"/>
      <c r="RC211" s="228"/>
      <c r="RD211" s="228"/>
      <c r="RE211" s="228"/>
      <c r="RF211" s="228"/>
      <c r="RG211" s="228"/>
      <c r="RH211" s="228"/>
      <c r="RI211" s="228"/>
      <c r="RJ211" s="228"/>
      <c r="RK211" s="228"/>
      <c r="RL211" s="228"/>
      <c r="RM211" s="228"/>
      <c r="RN211" s="228"/>
      <c r="RO211" s="228"/>
      <c r="RP211" s="228"/>
      <c r="RQ211" s="228"/>
      <c r="RR211" s="228"/>
      <c r="RS211" s="228"/>
      <c r="RT211" s="228"/>
      <c r="RU211" s="228"/>
      <c r="RV211" s="228"/>
      <c r="RW211" s="228"/>
      <c r="RX211" s="228"/>
      <c r="RY211" s="228"/>
      <c r="RZ211" s="228"/>
      <c r="SA211" s="228"/>
      <c r="SB211" s="228"/>
      <c r="SC211" s="228"/>
      <c r="SD211" s="228"/>
      <c r="SE211" s="228"/>
      <c r="SF211" s="228"/>
      <c r="SG211" s="228"/>
      <c r="SH211" s="228"/>
      <c r="SI211" s="228"/>
      <c r="SJ211" s="228"/>
      <c r="SK211" s="228"/>
      <c r="SL211" s="228"/>
      <c r="SM211" s="228"/>
      <c r="SN211" s="228"/>
      <c r="SO211" s="228"/>
      <c r="SP211" s="228"/>
      <c r="SQ211" s="228"/>
      <c r="SR211" s="228"/>
      <c r="SS211" s="228"/>
      <c r="ST211" s="228"/>
      <c r="SU211" s="228"/>
      <c r="SV211" s="228"/>
      <c r="SW211" s="228"/>
      <c r="SX211" s="228"/>
      <c r="SY211" s="228"/>
      <c r="SZ211" s="228"/>
      <c r="TA211" s="228"/>
      <c r="TB211" s="228"/>
      <c r="TC211" s="228"/>
      <c r="TD211" s="228"/>
      <c r="TE211" s="228"/>
      <c r="TF211" s="228"/>
      <c r="TG211" s="228"/>
      <c r="TH211" s="228"/>
      <c r="TI211" s="228"/>
      <c r="TJ211" s="228"/>
      <c r="TK211" s="228"/>
      <c r="TL211" s="228"/>
      <c r="TM211" s="228"/>
      <c r="TN211" s="228"/>
      <c r="TO211" s="228"/>
      <c r="TP211" s="228"/>
      <c r="TQ211" s="228"/>
      <c r="TR211" s="228"/>
      <c r="TS211" s="228"/>
      <c r="TT211" s="228"/>
      <c r="TU211" s="228"/>
      <c r="TV211" s="228"/>
      <c r="TW211" s="228"/>
      <c r="TX211" s="228"/>
      <c r="TY211" s="228"/>
      <c r="TZ211" s="228"/>
      <c r="UA211" s="228"/>
      <c r="UB211" s="228"/>
      <c r="UC211" s="228"/>
      <c r="UD211" s="228"/>
      <c r="UE211" s="228"/>
      <c r="UF211" s="228"/>
      <c r="UG211" s="228"/>
      <c r="UH211" s="228"/>
      <c r="UI211" s="228"/>
      <c r="UJ211" s="228"/>
      <c r="UK211" s="228"/>
      <c r="UL211" s="228"/>
      <c r="UM211" s="228"/>
      <c r="UN211" s="228"/>
      <c r="UO211" s="228"/>
      <c r="UP211" s="228"/>
      <c r="UQ211" s="228"/>
      <c r="UR211" s="228"/>
      <c r="US211" s="228"/>
      <c r="UT211" s="228"/>
      <c r="UU211" s="228"/>
      <c r="UV211" s="228"/>
      <c r="UW211" s="228"/>
      <c r="UX211" s="228"/>
      <c r="UY211" s="228"/>
      <c r="UZ211" s="228"/>
      <c r="VA211" s="228"/>
      <c r="VB211" s="228"/>
      <c r="VC211" s="228"/>
      <c r="VD211" s="228"/>
      <c r="VE211" s="228"/>
      <c r="VF211" s="228"/>
      <c r="VG211" s="228"/>
      <c r="VH211" s="228"/>
      <c r="VI211" s="228"/>
      <c r="VJ211" s="228"/>
      <c r="VK211" s="228"/>
      <c r="VL211" s="228"/>
      <c r="VM211" s="228"/>
      <c r="VN211" s="228"/>
      <c r="VO211" s="228"/>
      <c r="VP211" s="228"/>
      <c r="VQ211" s="228"/>
      <c r="VR211" s="228"/>
      <c r="VS211" s="228"/>
      <c r="VT211" s="228"/>
      <c r="VU211" s="228"/>
      <c r="VV211" s="228"/>
      <c r="VW211" s="228"/>
      <c r="VX211" s="228"/>
      <c r="VY211" s="228"/>
      <c r="VZ211" s="228"/>
      <c r="WA211" s="228"/>
      <c r="WB211" s="228"/>
      <c r="WC211" s="228"/>
      <c r="WD211" s="228"/>
      <c r="WE211" s="228"/>
      <c r="WF211" s="228"/>
      <c r="WG211" s="228"/>
      <c r="WH211" s="228"/>
      <c r="WI211" s="228"/>
      <c r="WJ211" s="228"/>
      <c r="WK211" s="228"/>
      <c r="WL211" s="228"/>
      <c r="WM211" s="228"/>
      <c r="WN211" s="228"/>
      <c r="WO211" s="228"/>
      <c r="WP211" s="228"/>
      <c r="WQ211" s="228"/>
      <c r="WR211" s="228"/>
      <c r="WS211" s="228"/>
      <c r="WT211" s="228"/>
      <c r="WU211" s="228"/>
      <c r="WV211" s="228"/>
      <c r="WW211" s="228"/>
      <c r="WX211" s="228"/>
      <c r="WY211" s="228"/>
      <c r="WZ211" s="228"/>
      <c r="XA211" s="228"/>
      <c r="XB211" s="228"/>
      <c r="XC211" s="228"/>
      <c r="XD211" s="228"/>
      <c r="XE211" s="228"/>
      <c r="XF211" s="228"/>
      <c r="XG211" s="228"/>
      <c r="XH211" s="228"/>
      <c r="XI211" s="228"/>
      <c r="XJ211" s="228"/>
      <c r="XK211" s="228"/>
      <c r="XL211" s="228"/>
      <c r="XM211" s="228"/>
      <c r="XN211" s="228"/>
      <c r="XO211" s="228"/>
      <c r="XP211" s="228"/>
      <c r="XQ211" s="228"/>
      <c r="XR211" s="228"/>
      <c r="XS211" s="228"/>
      <c r="XT211" s="228"/>
      <c r="XU211" s="228"/>
      <c r="XV211" s="228"/>
      <c r="XW211" s="228"/>
      <c r="XX211" s="228"/>
      <c r="XY211" s="228"/>
      <c r="XZ211" s="228"/>
      <c r="YA211" s="228"/>
      <c r="YB211" s="228"/>
      <c r="YC211" s="228"/>
      <c r="YD211" s="228"/>
      <c r="YE211" s="228"/>
      <c r="YF211" s="228"/>
      <c r="YG211" s="228"/>
      <c r="YH211" s="228"/>
      <c r="YI211" s="228"/>
      <c r="YJ211" s="228"/>
      <c r="YK211" s="228"/>
      <c r="YL211" s="228"/>
      <c r="YM211" s="228"/>
      <c r="YN211" s="228"/>
      <c r="YO211" s="228"/>
      <c r="YP211" s="228"/>
      <c r="YQ211" s="228"/>
      <c r="YR211" s="228"/>
      <c r="YS211" s="228"/>
      <c r="YT211" s="228"/>
      <c r="YU211" s="228"/>
      <c r="YV211" s="228"/>
      <c r="YW211" s="228"/>
      <c r="YX211" s="228"/>
      <c r="YY211" s="228"/>
      <c r="YZ211" s="228"/>
      <c r="ZA211" s="228"/>
      <c r="ZB211" s="228"/>
      <c r="ZC211" s="228"/>
      <c r="ZD211" s="228"/>
      <c r="ZE211" s="228"/>
      <c r="ZF211" s="228"/>
      <c r="ZG211" s="228"/>
      <c r="ZH211" s="228"/>
      <c r="ZI211" s="228"/>
      <c r="ZJ211" s="228"/>
      <c r="ZK211" s="228"/>
      <c r="ZL211" s="228"/>
      <c r="ZM211" s="228"/>
      <c r="ZN211" s="228"/>
      <c r="ZO211" s="228"/>
      <c r="ZP211" s="228"/>
      <c r="ZQ211" s="228"/>
      <c r="ZR211" s="228"/>
      <c r="ZS211" s="228"/>
      <c r="ZT211" s="228"/>
      <c r="ZU211" s="228"/>
      <c r="ZV211" s="228"/>
      <c r="ZW211" s="228"/>
      <c r="ZX211" s="228"/>
      <c r="ZY211" s="228"/>
      <c r="ZZ211" s="228"/>
      <c r="AAA211" s="228"/>
      <c r="AAB211" s="228"/>
      <c r="AAC211" s="228"/>
      <c r="AAD211" s="228"/>
      <c r="AAE211" s="228"/>
      <c r="AAF211" s="228"/>
      <c r="AAG211" s="228"/>
      <c r="AAH211" s="228"/>
      <c r="AAI211" s="228"/>
      <c r="AAJ211" s="228"/>
      <c r="AAK211" s="228"/>
      <c r="AAL211" s="228"/>
      <c r="AAM211" s="228"/>
      <c r="AAN211" s="228"/>
      <c r="AAO211" s="228"/>
      <c r="AAP211" s="228"/>
      <c r="AAQ211" s="228"/>
      <c r="AAR211" s="228"/>
      <c r="AAS211" s="228"/>
      <c r="AAT211" s="228"/>
      <c r="AAU211" s="228"/>
      <c r="AAV211" s="228"/>
      <c r="AAW211" s="228"/>
      <c r="AAX211" s="228"/>
      <c r="AAY211" s="228"/>
      <c r="AAZ211" s="228"/>
      <c r="ABA211" s="228"/>
      <c r="ABB211" s="228"/>
      <c r="ABC211" s="228"/>
      <c r="ABD211" s="228"/>
      <c r="ABE211" s="228"/>
      <c r="ABF211" s="228"/>
      <c r="ABG211" s="228"/>
      <c r="ABH211" s="228"/>
      <c r="ABI211" s="228"/>
      <c r="ABJ211" s="228"/>
      <c r="ABK211" s="228"/>
      <c r="ABL211" s="228"/>
      <c r="ABM211" s="228"/>
      <c r="ABN211" s="228"/>
      <c r="ABO211" s="228"/>
      <c r="ABP211" s="228"/>
      <c r="ABQ211" s="228"/>
      <c r="ABR211" s="228"/>
      <c r="ABS211" s="228"/>
      <c r="ABT211" s="228"/>
      <c r="ABU211" s="228"/>
      <c r="ABV211" s="228"/>
      <c r="ABW211" s="228"/>
      <c r="ABX211" s="228"/>
      <c r="ABY211" s="228"/>
      <c r="ABZ211" s="228"/>
      <c r="ACA211" s="228"/>
      <c r="ACB211" s="228"/>
      <c r="ACC211" s="228"/>
      <c r="ACD211" s="228"/>
      <c r="ACE211" s="228"/>
      <c r="ACF211" s="228"/>
      <c r="ACG211" s="228"/>
      <c r="ACH211" s="228"/>
      <c r="ACI211" s="228"/>
      <c r="ACJ211" s="228"/>
      <c r="ACK211" s="228"/>
      <c r="ACL211" s="228"/>
      <c r="ACM211" s="228"/>
      <c r="ACN211" s="228"/>
      <c r="ACO211" s="228"/>
      <c r="ACP211" s="228"/>
      <c r="ACQ211" s="228"/>
      <c r="ACR211" s="228"/>
      <c r="ACS211" s="228"/>
      <c r="ACT211" s="228"/>
      <c r="ACU211" s="228"/>
      <c r="ACV211" s="228"/>
      <c r="ACW211" s="228"/>
      <c r="ACX211" s="228"/>
      <c r="ACY211" s="228"/>
      <c r="ACZ211" s="228"/>
      <c r="ADA211" s="228"/>
      <c r="ADB211" s="228"/>
      <c r="ADC211" s="228"/>
      <c r="ADD211" s="228"/>
      <c r="ADE211" s="228"/>
      <c r="ADF211" s="228"/>
      <c r="ADG211" s="228"/>
      <c r="ADH211" s="228"/>
      <c r="ADI211" s="228"/>
      <c r="ADJ211" s="228"/>
      <c r="ADK211" s="228"/>
      <c r="ADL211" s="228"/>
      <c r="ADM211" s="228"/>
      <c r="ADN211" s="228"/>
      <c r="ADO211" s="228"/>
      <c r="ADP211" s="228"/>
      <c r="ADQ211" s="228"/>
      <c r="ADR211" s="228"/>
      <c r="ADS211" s="228"/>
      <c r="ADT211" s="228"/>
      <c r="ADU211" s="228"/>
      <c r="ADV211" s="228"/>
      <c r="ADW211" s="228"/>
      <c r="ADX211" s="228"/>
      <c r="ADY211" s="228"/>
      <c r="ADZ211" s="228"/>
      <c r="AEA211" s="228"/>
      <c r="AEB211" s="228"/>
      <c r="AEC211" s="228"/>
      <c r="AED211" s="228"/>
      <c r="AEE211" s="228"/>
      <c r="AEF211" s="228"/>
      <c r="AEG211" s="228"/>
      <c r="AEH211" s="228"/>
      <c r="AEI211" s="228"/>
      <c r="AEJ211" s="228"/>
      <c r="AEK211" s="228"/>
      <c r="AEL211" s="228"/>
      <c r="AEM211" s="228"/>
      <c r="AEN211" s="228"/>
      <c r="AEO211" s="228"/>
      <c r="AEP211" s="228"/>
      <c r="AEQ211" s="228"/>
      <c r="AER211" s="228"/>
      <c r="AES211" s="228"/>
      <c r="AET211" s="228"/>
      <c r="AEU211" s="228"/>
      <c r="AEV211" s="228"/>
      <c r="AEW211" s="228"/>
      <c r="AEX211" s="228"/>
      <c r="AEY211" s="228"/>
      <c r="AEZ211" s="228"/>
      <c r="AFA211" s="228"/>
      <c r="AFB211" s="228"/>
      <c r="AFC211" s="228"/>
      <c r="AFD211" s="228"/>
      <c r="AFE211" s="228"/>
      <c r="AFF211" s="228"/>
      <c r="AFG211" s="228"/>
      <c r="AFH211" s="228"/>
      <c r="AFI211" s="228"/>
      <c r="AFJ211" s="228"/>
      <c r="AFK211" s="228"/>
      <c r="AFL211" s="228"/>
      <c r="AFM211" s="228"/>
      <c r="AFN211" s="228"/>
      <c r="AFO211" s="228"/>
      <c r="AFP211" s="228"/>
      <c r="AFQ211" s="228"/>
      <c r="AFR211" s="228"/>
      <c r="AFS211" s="228"/>
      <c r="AFT211" s="228"/>
      <c r="AFU211" s="228"/>
      <c r="AFV211" s="228"/>
      <c r="AFW211" s="228"/>
      <c r="AFX211" s="228"/>
      <c r="AFY211" s="228"/>
      <c r="AFZ211" s="228"/>
      <c r="AGA211" s="228"/>
      <c r="AGB211" s="228"/>
      <c r="AGC211" s="228"/>
      <c r="AGD211" s="228"/>
      <c r="AGE211" s="228"/>
      <c r="AGF211" s="228"/>
      <c r="AGG211" s="228"/>
      <c r="AGH211" s="228"/>
      <c r="AGI211" s="228"/>
      <c r="AGJ211" s="228"/>
      <c r="AGK211" s="228"/>
      <c r="AGL211" s="228"/>
      <c r="AGM211" s="228"/>
      <c r="AGN211" s="228"/>
      <c r="AGO211" s="228"/>
      <c r="AGP211" s="228"/>
      <c r="AGQ211" s="228"/>
      <c r="AGR211" s="228"/>
      <c r="AGS211" s="228"/>
      <c r="AGT211" s="228"/>
      <c r="AGU211" s="228"/>
      <c r="AGV211" s="228"/>
      <c r="AGW211" s="228"/>
      <c r="AGX211" s="228"/>
      <c r="AGY211" s="228"/>
      <c r="AGZ211" s="228"/>
      <c r="AHA211" s="228"/>
      <c r="AHB211" s="228"/>
      <c r="AHC211" s="228"/>
      <c r="AHD211" s="228"/>
      <c r="AHE211" s="228"/>
      <c r="AHF211" s="228"/>
      <c r="AHG211" s="228"/>
      <c r="AHH211" s="228"/>
      <c r="AHI211" s="228"/>
      <c r="AHJ211" s="228"/>
      <c r="AHK211" s="228"/>
      <c r="AHL211" s="228"/>
      <c r="AHM211" s="228"/>
      <c r="AHN211" s="228"/>
      <c r="AHO211" s="228"/>
      <c r="AHP211" s="228"/>
      <c r="AHQ211" s="228"/>
      <c r="AHR211" s="228"/>
      <c r="AHS211" s="228"/>
      <c r="AHT211" s="228"/>
      <c r="AHU211" s="228"/>
      <c r="AHV211" s="228"/>
      <c r="AHW211" s="228"/>
      <c r="AHX211" s="228"/>
      <c r="AHY211" s="228"/>
      <c r="AHZ211" s="228"/>
      <c r="AIA211" s="228"/>
      <c r="AIB211" s="228"/>
      <c r="AIC211" s="228"/>
      <c r="AID211" s="228"/>
      <c r="AIE211" s="228"/>
      <c r="AIF211" s="228"/>
      <c r="AIG211" s="228"/>
      <c r="AIH211" s="228"/>
      <c r="AII211" s="228"/>
      <c r="AIJ211" s="228"/>
      <c r="AIK211" s="228"/>
      <c r="AIL211" s="228"/>
      <c r="AIM211" s="228"/>
      <c r="AIN211" s="228"/>
      <c r="AIO211" s="228"/>
      <c r="AIP211" s="228"/>
      <c r="AIQ211" s="228"/>
      <c r="AIR211" s="228"/>
      <c r="AIS211" s="228"/>
      <c r="AIT211" s="228"/>
      <c r="AIU211" s="228"/>
      <c r="AIV211" s="228"/>
      <c r="AIW211" s="228"/>
      <c r="AIX211" s="228"/>
      <c r="AIY211" s="228"/>
      <c r="AIZ211" s="228"/>
      <c r="AJA211" s="228"/>
      <c r="AJB211" s="228"/>
      <c r="AJC211" s="228"/>
      <c r="AJD211" s="228"/>
      <c r="AJE211" s="228"/>
      <c r="AJF211" s="228"/>
      <c r="AJG211" s="228"/>
      <c r="AJH211" s="228"/>
      <c r="AJI211" s="228"/>
      <c r="AJJ211" s="228"/>
      <c r="AJK211" s="228"/>
      <c r="AJL211" s="228"/>
      <c r="AJM211" s="228"/>
      <c r="AJN211" s="228"/>
      <c r="AJO211" s="228"/>
      <c r="AJP211" s="228"/>
      <c r="AJQ211" s="228"/>
      <c r="AJR211" s="228"/>
      <c r="AJS211" s="228"/>
      <c r="AJT211" s="228"/>
      <c r="AJU211" s="228"/>
      <c r="AJV211" s="228"/>
      <c r="AJW211" s="228"/>
      <c r="AJX211" s="228"/>
      <c r="AJY211" s="228"/>
      <c r="AJZ211" s="228"/>
      <c r="AKA211" s="228"/>
      <c r="AKB211" s="228"/>
      <c r="AKC211" s="228"/>
      <c r="AKD211" s="228"/>
      <c r="AKE211" s="228"/>
      <c r="AKF211" s="228"/>
      <c r="AKG211" s="228"/>
      <c r="AKH211" s="228"/>
      <c r="AKI211" s="228"/>
      <c r="AKJ211" s="228"/>
      <c r="AKK211" s="228"/>
      <c r="AKL211" s="228"/>
      <c r="AKM211" s="228"/>
      <c r="AKN211" s="228"/>
      <c r="AKO211" s="228"/>
      <c r="AKP211" s="228"/>
      <c r="AKQ211" s="228"/>
      <c r="AKR211" s="228"/>
      <c r="AKS211" s="228"/>
      <c r="AKT211" s="228"/>
      <c r="AKU211" s="228"/>
      <c r="AKV211" s="228"/>
      <c r="AKW211" s="228"/>
      <c r="AKX211" s="228"/>
      <c r="AKY211" s="228"/>
      <c r="AKZ211" s="228"/>
      <c r="ALA211" s="228"/>
      <c r="ALB211" s="228"/>
      <c r="ALC211" s="228"/>
      <c r="ALD211" s="228"/>
      <c r="ALE211" s="228"/>
      <c r="ALF211" s="228"/>
      <c r="ALG211" s="228"/>
      <c r="ALH211" s="228"/>
      <c r="ALI211" s="228"/>
      <c r="ALJ211" s="228"/>
      <c r="ALK211" s="228"/>
      <c r="ALL211" s="228"/>
      <c r="ALM211" s="228"/>
      <c r="ALN211" s="228"/>
      <c r="ALO211" s="228"/>
      <c r="ALP211" s="228"/>
      <c r="ALQ211" s="228"/>
      <c r="ALR211" s="228"/>
      <c r="ALS211" s="228"/>
      <c r="ALT211" s="228"/>
      <c r="ALU211" s="228"/>
      <c r="ALV211" s="228"/>
      <c r="ALW211" s="228"/>
      <c r="ALX211" s="228"/>
      <c r="ALY211" s="228"/>
      <c r="ALZ211" s="228"/>
      <c r="AMA211" s="228"/>
      <c r="AMB211" s="228"/>
      <c r="AMC211" s="228"/>
      <c r="AMD211" s="228"/>
      <c r="AME211" s="228"/>
      <c r="AMF211" s="228"/>
      <c r="AMG211" s="228"/>
      <c r="AMH211" s="228"/>
      <c r="AMI211" s="228"/>
      <c r="AMJ211" s="228"/>
      <c r="AMK211" s="228"/>
      <c r="AML211" s="228"/>
      <c r="AMM211" s="228"/>
      <c r="AMN211" s="228"/>
      <c r="AMO211" s="228"/>
      <c r="AMP211" s="228"/>
      <c r="AMQ211" s="228"/>
      <c r="AMR211" s="228"/>
      <c r="AMS211" s="228"/>
      <c r="AMT211" s="228"/>
      <c r="AMU211" s="228"/>
      <c r="AMV211" s="228"/>
      <c r="AMW211" s="228"/>
      <c r="AMX211" s="228"/>
    </row>
    <row r="212" spans="1:1038" ht="18" customHeight="1">
      <c r="A212" s="125" t="s">
        <v>1452</v>
      </c>
      <c r="B212" s="126" t="s">
        <v>1278</v>
      </c>
      <c r="D212" s="126" t="s">
        <v>1279</v>
      </c>
      <c r="E212" s="126">
        <v>38</v>
      </c>
      <c r="F212" s="126">
        <v>2</v>
      </c>
      <c r="G212" s="285" t="str">
        <f t="shared" si="59"/>
        <v>38-2</v>
      </c>
      <c r="H212" s="277">
        <v>0</v>
      </c>
      <c r="I212" s="126">
        <v>15</v>
      </c>
      <c r="K212" s="545" t="b">
        <f>IF(I213=1,IF(((VLOOKUP($G212,[1]Depth_Lookup!#REF!,9,FALSE))-(H212/100))=0,"Good",IF(((VLOOKUP($G212,[1]Depth_Lookup!$A$3:$J$550,9,FALSE))-(H212/100))&gt;0,"Too Short","Too Long")))</f>
        <v>0</v>
      </c>
      <c r="L212" s="171">
        <f>(VLOOKUP($G212,Depth_Lookup!$A$3:$J$410,10,FALSE))+(H212/100)</f>
        <v>84.635000000000005</v>
      </c>
      <c r="M212" s="171">
        <f>(VLOOKUP($G212,Depth_Lookup!$A$3:$J$410,10,FALSE))+(I212/100)</f>
        <v>84.785000000000011</v>
      </c>
      <c r="N212" s="127" t="s">
        <v>1604</v>
      </c>
      <c r="O212" s="126">
        <v>1</v>
      </c>
      <c r="P212" s="126" t="s">
        <v>853</v>
      </c>
      <c r="Q212" s="126" t="s">
        <v>125</v>
      </c>
      <c r="R212" s="196" t="s">
        <v>1633</v>
      </c>
      <c r="S212" s="126" t="s">
        <v>700</v>
      </c>
      <c r="T212" s="126" t="s">
        <v>107</v>
      </c>
      <c r="W212" s="126" t="s">
        <v>102</v>
      </c>
      <c r="X212" s="202">
        <v>5</v>
      </c>
      <c r="Y212" s="126" t="s">
        <v>90</v>
      </c>
      <c r="Z212" s="126" t="s">
        <v>91</v>
      </c>
      <c r="AF212" s="196" t="e">
        <v>#N/A</v>
      </c>
      <c r="AI212" s="130">
        <v>74</v>
      </c>
      <c r="AO212" s="130"/>
      <c r="AU212" s="130">
        <v>1</v>
      </c>
      <c r="AV212" s="126">
        <v>1</v>
      </c>
      <c r="AW212" s="126">
        <v>0.5</v>
      </c>
      <c r="AX212" s="126" t="s">
        <v>110</v>
      </c>
      <c r="AY212" s="126" t="s">
        <v>103</v>
      </c>
      <c r="BA212" s="130">
        <v>25</v>
      </c>
      <c r="BB212" s="126">
        <v>5</v>
      </c>
      <c r="BC212" s="126">
        <v>2</v>
      </c>
      <c r="BD212" s="126" t="s">
        <v>110</v>
      </c>
      <c r="BE212" s="126" t="s">
        <v>103</v>
      </c>
      <c r="BG212" s="130"/>
      <c r="BM212" s="130"/>
      <c r="BY212" s="130"/>
      <c r="CG212" s="131"/>
      <c r="CH212" s="132" t="s">
        <v>1472</v>
      </c>
      <c r="CI212" s="132">
        <v>100</v>
      </c>
      <c r="CJ212" s="132" t="s">
        <v>514</v>
      </c>
      <c r="CK212" s="133"/>
      <c r="CL212" s="134"/>
      <c r="CM212" s="134"/>
      <c r="CN212" s="134"/>
      <c r="CO212" s="134"/>
      <c r="CP212" s="134"/>
      <c r="CQ212" s="134"/>
      <c r="CR212" s="134"/>
      <c r="CS212" s="134"/>
      <c r="CT212" s="134"/>
      <c r="CU212" s="134"/>
      <c r="CV212" s="134"/>
      <c r="CW212" s="134"/>
      <c r="CX212" s="134"/>
      <c r="CY212" s="134"/>
      <c r="CZ212" s="134"/>
      <c r="DA212" s="134"/>
      <c r="DB212" s="134">
        <v>75</v>
      </c>
      <c r="DC212" s="135">
        <v>25</v>
      </c>
      <c r="DD212" s="134"/>
      <c r="DE212" s="134"/>
      <c r="DF212" s="134"/>
      <c r="DG212" s="134"/>
      <c r="DH212" s="134"/>
      <c r="DI212" s="134"/>
      <c r="DJ212" s="134"/>
      <c r="DK212" s="207">
        <v>100</v>
      </c>
      <c r="DL212" s="131"/>
      <c r="DM212" s="134"/>
      <c r="DN212" s="134"/>
      <c r="DO212" s="136"/>
      <c r="DQ212" s="131"/>
      <c r="DR212" s="136"/>
      <c r="DS212" s="131"/>
      <c r="DT212" s="138" t="s">
        <v>1600</v>
      </c>
      <c r="DW212" s="213">
        <v>100</v>
      </c>
      <c r="DX212" s="214" t="e">
        <v>#N/A</v>
      </c>
      <c r="DY212" s="139" t="s">
        <v>1597</v>
      </c>
      <c r="DZ212" s="155" t="s">
        <v>1607</v>
      </c>
      <c r="EA212" s="155"/>
      <c r="ED212" s="229" t="s">
        <v>2517</v>
      </c>
      <c r="EE212" s="140"/>
      <c r="EG212" s="140"/>
      <c r="EI212" s="218" t="e">
        <f>VLOOKUP(EH212,definitions_list_mag!$Y$12:$Z$15,2,FALSE)</f>
        <v>#N/A</v>
      </c>
      <c r="EJ212" s="143"/>
      <c r="EK212" s="221" t="e">
        <f>VLOOKUP(EJ212,definitions_list_mag!$AT$3:$AU$5,2,FALSE)</f>
        <v>#N/A</v>
      </c>
      <c r="EM212" s="109"/>
      <c r="EN212" s="109"/>
      <c r="EZ212" s="192" t="e">
        <f t="shared" si="60"/>
        <v>#DIV/0!</v>
      </c>
      <c r="FA212" s="192" t="e">
        <f t="shared" si="61"/>
        <v>#DIV/0!</v>
      </c>
      <c r="FB212" s="192" t="e">
        <f t="shared" si="62"/>
        <v>#DIV/0!</v>
      </c>
      <c r="FC212" s="192" t="e">
        <f t="shared" si="63"/>
        <v>#DIV/0!</v>
      </c>
      <c r="FD212" s="192" t="e">
        <f t="shared" si="64"/>
        <v>#DIV/0!</v>
      </c>
      <c r="FE212" s="193" t="e">
        <f t="shared" si="65"/>
        <v>#DIV/0!</v>
      </c>
      <c r="FF212" s="194" t="e">
        <f t="shared" si="66"/>
        <v>#DIV/0!</v>
      </c>
      <c r="FG212" s="143"/>
      <c r="FI212" s="778">
        <f t="shared" si="67"/>
        <v>0</v>
      </c>
      <c r="FJ212" s="779" t="e">
        <f t="shared" si="68"/>
        <v>#DIV/0!</v>
      </c>
      <c r="FK212" s="779" t="e">
        <f t="shared" si="69"/>
        <v>#DIV/0!</v>
      </c>
      <c r="FL212" s="780" t="e">
        <f t="shared" si="70"/>
        <v>#DIV/0!</v>
      </c>
      <c r="FM212" s="169" t="e">
        <f t="shared" si="71"/>
        <v>#DIV/0!</v>
      </c>
      <c r="FN212" s="783" t="e">
        <f t="shared" si="72"/>
        <v>#DIV/0!</v>
      </c>
    </row>
    <row r="213" spans="1:1038" ht="18" customHeight="1">
      <c r="A213" s="125" t="s">
        <v>1452</v>
      </c>
      <c r="B213" s="126" t="s">
        <v>1278</v>
      </c>
      <c r="D213" s="126" t="s">
        <v>1279</v>
      </c>
      <c r="E213" s="126">
        <v>38</v>
      </c>
      <c r="F213" s="126">
        <v>2</v>
      </c>
      <c r="G213" s="285" t="str">
        <f t="shared" si="59"/>
        <v>38-2</v>
      </c>
      <c r="H213" s="277">
        <v>15</v>
      </c>
      <c r="I213" s="126">
        <v>22</v>
      </c>
      <c r="K213" s="545" t="b">
        <f>IF(I214=1,IF(((VLOOKUP($G213,[1]Depth_Lookup!#REF!,9,FALSE))-(H213/100))=0,"Good",IF(((VLOOKUP($G213,[1]Depth_Lookup!$A$3:$J$550,9,FALSE))-(H213/100))&gt;0,"Too Short","Too Long")))</f>
        <v>0</v>
      </c>
      <c r="L213" s="171">
        <f>(VLOOKUP($G213,Depth_Lookup!$A$3:$J$410,10,FALSE))+(H213/100)</f>
        <v>84.785000000000011</v>
      </c>
      <c r="M213" s="171">
        <f>(VLOOKUP($G213,Depth_Lookup!$A$3:$J$410,10,FALSE))+(I213/100)</f>
        <v>84.855000000000004</v>
      </c>
      <c r="N213" s="127" t="s">
        <v>1608</v>
      </c>
      <c r="O213" s="126">
        <v>1</v>
      </c>
      <c r="P213" s="126" t="s">
        <v>853</v>
      </c>
      <c r="Q213" s="126" t="s">
        <v>87</v>
      </c>
      <c r="R213" s="196" t="s">
        <v>1635</v>
      </c>
      <c r="S213" s="126" t="s">
        <v>107</v>
      </c>
      <c r="T213" s="126" t="s">
        <v>107</v>
      </c>
      <c r="U213" s="126" t="s">
        <v>95</v>
      </c>
      <c r="V213" s="126" t="s">
        <v>509</v>
      </c>
      <c r="W213" s="126" t="s">
        <v>102</v>
      </c>
      <c r="X213" s="202">
        <v>5</v>
      </c>
      <c r="Y213" s="126" t="s">
        <v>90</v>
      </c>
      <c r="Z213" s="126" t="s">
        <v>91</v>
      </c>
      <c r="AF213" s="196" t="e">
        <v>#N/A</v>
      </c>
      <c r="AI213" s="130">
        <v>100</v>
      </c>
      <c r="AO213" s="130"/>
      <c r="AU213" s="130"/>
      <c r="BA213" s="130"/>
      <c r="BG213" s="130"/>
      <c r="BM213" s="130"/>
      <c r="BY213" s="130"/>
      <c r="CG213" s="131"/>
      <c r="CH213" s="132" t="s">
        <v>1472</v>
      </c>
      <c r="CI213" s="132">
        <v>100</v>
      </c>
      <c r="CJ213" s="132" t="s">
        <v>514</v>
      </c>
      <c r="CK213" s="133"/>
      <c r="CL213" s="134"/>
      <c r="CM213" s="134"/>
      <c r="CN213" s="134"/>
      <c r="CO213" s="134"/>
      <c r="CP213" s="134"/>
      <c r="CQ213" s="134"/>
      <c r="CR213" s="134"/>
      <c r="CS213" s="134"/>
      <c r="CT213" s="134"/>
      <c r="CU213" s="134"/>
      <c r="CV213" s="134"/>
      <c r="CW213" s="134"/>
      <c r="CX213" s="134"/>
      <c r="CY213" s="134"/>
      <c r="CZ213" s="134"/>
      <c r="DA213" s="134"/>
      <c r="DB213" s="134">
        <v>100</v>
      </c>
      <c r="DD213" s="134"/>
      <c r="DE213" s="134"/>
      <c r="DF213" s="134"/>
      <c r="DG213" s="134"/>
      <c r="DH213" s="134"/>
      <c r="DI213" s="134"/>
      <c r="DJ213" s="134"/>
      <c r="DK213" s="207">
        <v>100</v>
      </c>
      <c r="DL213" s="131"/>
      <c r="DM213" s="134"/>
      <c r="DN213" s="134"/>
      <c r="DO213" s="136"/>
      <c r="DQ213" s="131"/>
      <c r="DR213" s="136"/>
      <c r="DS213" s="131"/>
      <c r="DT213" s="138" t="s">
        <v>1609</v>
      </c>
      <c r="DW213" s="213">
        <v>100</v>
      </c>
      <c r="DX213" s="214" t="e">
        <v>#N/A</v>
      </c>
      <c r="DY213" s="139" t="s">
        <v>1597</v>
      </c>
      <c r="DZ213" s="155" t="s">
        <v>1610</v>
      </c>
      <c r="EA213" s="155"/>
      <c r="ED213" s="229" t="s">
        <v>2517</v>
      </c>
      <c r="EE213" s="140"/>
      <c r="EG213" s="140"/>
      <c r="EI213" s="218" t="e">
        <f>VLOOKUP(EH213,definitions_list_mag!$Y$12:$Z$15,2,FALSE)</f>
        <v>#N/A</v>
      </c>
      <c r="EJ213" s="143"/>
      <c r="EK213" s="221" t="e">
        <f>VLOOKUP(EJ213,definitions_list_mag!$AT$3:$AU$5,2,FALSE)</f>
        <v>#N/A</v>
      </c>
      <c r="EM213" s="109"/>
      <c r="EN213" s="109"/>
      <c r="EZ213" s="192" t="e">
        <f t="shared" si="60"/>
        <v>#DIV/0!</v>
      </c>
      <c r="FA213" s="192" t="e">
        <f t="shared" si="61"/>
        <v>#DIV/0!</v>
      </c>
      <c r="FB213" s="192" t="e">
        <f t="shared" si="62"/>
        <v>#DIV/0!</v>
      </c>
      <c r="FC213" s="192" t="e">
        <f t="shared" si="63"/>
        <v>#DIV/0!</v>
      </c>
      <c r="FD213" s="192" t="e">
        <f t="shared" si="64"/>
        <v>#DIV/0!</v>
      </c>
      <c r="FE213" s="193" t="e">
        <f t="shared" si="65"/>
        <v>#DIV/0!</v>
      </c>
      <c r="FF213" s="194" t="e">
        <f t="shared" si="66"/>
        <v>#DIV/0!</v>
      </c>
      <c r="FG213" s="143"/>
      <c r="FI213" s="778">
        <f t="shared" si="67"/>
        <v>0</v>
      </c>
      <c r="FJ213" s="779" t="e">
        <f t="shared" si="68"/>
        <v>#DIV/0!</v>
      </c>
      <c r="FK213" s="779" t="e">
        <f t="shared" si="69"/>
        <v>#DIV/0!</v>
      </c>
      <c r="FL213" s="780" t="e">
        <f t="shared" si="70"/>
        <v>#DIV/0!</v>
      </c>
      <c r="FM213" s="169" t="e">
        <f t="shared" si="71"/>
        <v>#DIV/0!</v>
      </c>
      <c r="FN213" s="783" t="e">
        <f t="shared" si="72"/>
        <v>#DIV/0!</v>
      </c>
    </row>
    <row r="214" spans="1:1038" ht="18" customHeight="1">
      <c r="A214" s="125" t="s">
        <v>1452</v>
      </c>
      <c r="B214" s="126" t="s">
        <v>1278</v>
      </c>
      <c r="D214" s="126" t="s">
        <v>1279</v>
      </c>
      <c r="E214" s="126">
        <v>38</v>
      </c>
      <c r="F214" s="126">
        <v>2</v>
      </c>
      <c r="G214" s="285" t="str">
        <f t="shared" si="59"/>
        <v>38-2</v>
      </c>
      <c r="H214" s="277">
        <v>22</v>
      </c>
      <c r="I214" s="126">
        <v>51.5</v>
      </c>
      <c r="K214" s="545" t="b">
        <f>IF(I215=1,IF(((VLOOKUP($G214,[1]Depth_Lookup!#REF!,9,FALSE))-(H214/100))=0,"Good",IF(((VLOOKUP($G214,[1]Depth_Lookup!$A$3:$J$550,9,FALSE))-(H214/100))&gt;0,"Too Short","Too Long")))</f>
        <v>0</v>
      </c>
      <c r="L214" s="171">
        <f>(VLOOKUP($G214,Depth_Lookup!$A$3:$J$410,10,FALSE))+(H214/100)</f>
        <v>84.855000000000004</v>
      </c>
      <c r="M214" s="171">
        <f>(VLOOKUP($G214,Depth_Lookup!$A$3:$J$410,10,FALSE))+(I214/100)</f>
        <v>85.15</v>
      </c>
      <c r="N214" s="127" t="s">
        <v>1611</v>
      </c>
      <c r="O214" s="126">
        <v>1</v>
      </c>
      <c r="P214" s="126" t="s">
        <v>853</v>
      </c>
      <c r="Q214" s="126" t="s">
        <v>125</v>
      </c>
      <c r="R214" s="196" t="s">
        <v>1633</v>
      </c>
      <c r="S214" s="126" t="s">
        <v>107</v>
      </c>
      <c r="T214" s="126" t="s">
        <v>587</v>
      </c>
      <c r="U214" s="126" t="s">
        <v>95</v>
      </c>
      <c r="V214" s="126" t="s">
        <v>509</v>
      </c>
      <c r="W214" s="126" t="s">
        <v>102</v>
      </c>
      <c r="X214" s="202">
        <v>5</v>
      </c>
      <c r="Y214" s="126" t="s">
        <v>90</v>
      </c>
      <c r="Z214" s="126" t="s">
        <v>91</v>
      </c>
      <c r="AF214" s="196" t="e">
        <v>#N/A</v>
      </c>
      <c r="AI214" s="130">
        <v>65</v>
      </c>
      <c r="AO214" s="130"/>
      <c r="AU214" s="130"/>
      <c r="BA214" s="130">
        <v>35</v>
      </c>
      <c r="BB214" s="126">
        <v>6</v>
      </c>
      <c r="BC214" s="126">
        <v>2</v>
      </c>
      <c r="BD214" s="126" t="s">
        <v>110</v>
      </c>
      <c r="BE214" s="126" t="s">
        <v>103</v>
      </c>
      <c r="BG214" s="130"/>
      <c r="BM214" s="130"/>
      <c r="BY214" s="130"/>
      <c r="CG214" s="131"/>
      <c r="CH214" s="132" t="s">
        <v>1472</v>
      </c>
      <c r="CI214" s="132">
        <v>100</v>
      </c>
      <c r="CJ214" s="132" t="s">
        <v>514</v>
      </c>
      <c r="CK214" s="133"/>
      <c r="CL214" s="134"/>
      <c r="CM214" s="134"/>
      <c r="CN214" s="134"/>
      <c r="CO214" s="134"/>
      <c r="CP214" s="134"/>
      <c r="CQ214" s="134"/>
      <c r="CR214" s="134"/>
      <c r="CS214" s="134"/>
      <c r="CT214" s="134"/>
      <c r="CU214" s="134"/>
      <c r="CV214" s="134"/>
      <c r="CW214" s="134"/>
      <c r="CX214" s="134"/>
      <c r="CY214" s="134"/>
      <c r="CZ214" s="134"/>
      <c r="DA214" s="134"/>
      <c r="DB214" s="134">
        <v>65</v>
      </c>
      <c r="DC214" s="135">
        <v>35</v>
      </c>
      <c r="DD214" s="134"/>
      <c r="DE214" s="134"/>
      <c r="DF214" s="134"/>
      <c r="DG214" s="134"/>
      <c r="DH214" s="134"/>
      <c r="DI214" s="134"/>
      <c r="DJ214" s="134"/>
      <c r="DK214" s="207">
        <v>100</v>
      </c>
      <c r="DL214" s="131"/>
      <c r="DM214" s="134"/>
      <c r="DN214" s="134"/>
      <c r="DO214" s="136"/>
      <c r="DQ214" s="131"/>
      <c r="DR214" s="136"/>
      <c r="DS214" s="131"/>
      <c r="DT214" s="138" t="s">
        <v>1600</v>
      </c>
      <c r="DW214" s="213">
        <v>100</v>
      </c>
      <c r="DX214" s="214" t="e">
        <v>#N/A</v>
      </c>
      <c r="DY214" s="139" t="s">
        <v>1597</v>
      </c>
      <c r="DZ214" s="155" t="s">
        <v>1612</v>
      </c>
      <c r="EA214" s="155"/>
      <c r="ED214" s="229" t="s">
        <v>2517</v>
      </c>
      <c r="EE214" s="140"/>
      <c r="EG214" s="140"/>
      <c r="EI214" s="218" t="e">
        <f>VLOOKUP(EH214,definitions_list_mag!$Y$12:$Z$15,2,FALSE)</f>
        <v>#N/A</v>
      </c>
      <c r="EJ214" s="143"/>
      <c r="EK214" s="221" t="e">
        <f>VLOOKUP(EJ214,definitions_list_mag!$AT$3:$AU$5,2,FALSE)</f>
        <v>#N/A</v>
      </c>
      <c r="EM214" s="109"/>
      <c r="EN214" s="109"/>
      <c r="EV214" s="327">
        <v>45</v>
      </c>
      <c r="EW214" s="112">
        <v>270</v>
      </c>
      <c r="EX214" s="112">
        <v>72</v>
      </c>
      <c r="EY214" s="112">
        <v>0</v>
      </c>
      <c r="EZ214" s="192">
        <f t="shared" si="60"/>
        <v>162</v>
      </c>
      <c r="FA214" s="192">
        <f t="shared" si="61"/>
        <v>162</v>
      </c>
      <c r="FB214" s="192">
        <f t="shared" si="62"/>
        <v>17.172037850513842</v>
      </c>
      <c r="FC214" s="192">
        <f t="shared" si="63"/>
        <v>252</v>
      </c>
      <c r="FD214" s="192">
        <f t="shared" si="64"/>
        <v>72.827962149486154</v>
      </c>
      <c r="FE214" s="193">
        <f t="shared" si="65"/>
        <v>342</v>
      </c>
      <c r="FF214" s="194">
        <f t="shared" si="66"/>
        <v>72.827962149486154</v>
      </c>
      <c r="FG214" s="143" t="s">
        <v>1637</v>
      </c>
      <c r="FI214" s="778">
        <f t="shared" si="67"/>
        <v>0</v>
      </c>
      <c r="FJ214" s="779">
        <f t="shared" si="68"/>
        <v>72.827962149486154</v>
      </c>
      <c r="FK214" s="779">
        <f t="shared" si="69"/>
        <v>17.172037850513846</v>
      </c>
      <c r="FL214" s="780">
        <f t="shared" si="70"/>
        <v>0.29970859976855646</v>
      </c>
      <c r="FM214" s="169">
        <f t="shared" si="71"/>
        <v>0.29524180884432638</v>
      </c>
      <c r="FN214" s="783">
        <f t="shared" si="72"/>
        <v>0</v>
      </c>
    </row>
    <row r="215" spans="1:1038" s="288" customFormat="1" ht="18" customHeight="1">
      <c r="A215" s="352" t="s">
        <v>1452</v>
      </c>
      <c r="B215" s="227" t="s">
        <v>1278</v>
      </c>
      <c r="C215" s="227"/>
      <c r="D215" s="227" t="s">
        <v>1279</v>
      </c>
      <c r="E215" s="227">
        <v>38</v>
      </c>
      <c r="F215" s="227">
        <v>2</v>
      </c>
      <c r="G215" s="285" t="str">
        <f t="shared" si="59"/>
        <v>38-2</v>
      </c>
      <c r="H215" s="278">
        <v>51.5</v>
      </c>
      <c r="I215" s="227">
        <v>87.5</v>
      </c>
      <c r="J215" s="226"/>
      <c r="K215" s="545" t="b">
        <f>IF(I216=1,IF(((VLOOKUP($G215,[1]Depth_Lookup!#REF!,9,FALSE))-(H215/100))=0,"Good",IF(((VLOOKUP($G215,[1]Depth_Lookup!$A$3:$J$550,9,FALSE))-(H215/100))&gt;0,"Too Short","Too Long")))</f>
        <v>0</v>
      </c>
      <c r="L215" s="171">
        <f>(VLOOKUP($G215,Depth_Lookup!$A$3:$J$410,10,FALSE))+(H215/100)</f>
        <v>85.15</v>
      </c>
      <c r="M215" s="171">
        <f>(VLOOKUP($G215,Depth_Lookup!$A$3:$J$410,10,FALSE))+(I215/100)</f>
        <v>85.51</v>
      </c>
      <c r="N215" s="230" t="s">
        <v>1613</v>
      </c>
      <c r="O215" s="227">
        <v>1</v>
      </c>
      <c r="P215" s="227" t="s">
        <v>853</v>
      </c>
      <c r="Q215" s="227" t="s">
        <v>125</v>
      </c>
      <c r="R215" s="286" t="s">
        <v>1633</v>
      </c>
      <c r="S215" s="227" t="s">
        <v>587</v>
      </c>
      <c r="T215" s="227" t="s">
        <v>700</v>
      </c>
      <c r="U215" s="227" t="s">
        <v>95</v>
      </c>
      <c r="V215" s="227" t="s">
        <v>96</v>
      </c>
      <c r="W215" s="227" t="s">
        <v>102</v>
      </c>
      <c r="X215" s="287">
        <v>5</v>
      </c>
      <c r="Y215" s="227" t="s">
        <v>90</v>
      </c>
      <c r="Z215" s="227" t="s">
        <v>91</v>
      </c>
      <c r="AA215" s="227"/>
      <c r="AB215" s="227"/>
      <c r="AC215" s="227"/>
      <c r="AD215" s="227"/>
      <c r="AE215" s="233"/>
      <c r="AF215" s="286" t="e">
        <v>#N/A</v>
      </c>
      <c r="AG215" s="237"/>
      <c r="AH215" s="227"/>
      <c r="AI215" s="240">
        <v>75</v>
      </c>
      <c r="AJ215" s="227"/>
      <c r="AK215" s="227"/>
      <c r="AL215" s="227"/>
      <c r="AM215" s="227"/>
      <c r="AN215" s="227"/>
      <c r="AO215" s="240"/>
      <c r="AP215" s="227"/>
      <c r="AQ215" s="227"/>
      <c r="AR215" s="227"/>
      <c r="AS215" s="227"/>
      <c r="AT215" s="227"/>
      <c r="AU215" s="240"/>
      <c r="AV215" s="227"/>
      <c r="AW215" s="227"/>
      <c r="AX215" s="227"/>
      <c r="AY215" s="227"/>
      <c r="AZ215" s="227"/>
      <c r="BA215" s="240">
        <v>25</v>
      </c>
      <c r="BB215" s="227">
        <v>5</v>
      </c>
      <c r="BC215" s="227">
        <v>2</v>
      </c>
      <c r="BD215" s="227" t="s">
        <v>110</v>
      </c>
      <c r="BE215" s="227" t="s">
        <v>103</v>
      </c>
      <c r="BF215" s="227"/>
      <c r="BG215" s="240"/>
      <c r="BH215" s="227"/>
      <c r="BI215" s="227"/>
      <c r="BJ215" s="227"/>
      <c r="BK215" s="227"/>
      <c r="BL215" s="227"/>
      <c r="BM215" s="240"/>
      <c r="BN215" s="227"/>
      <c r="BO215" s="227"/>
      <c r="BP215" s="227"/>
      <c r="BQ215" s="227"/>
      <c r="BR215" s="227"/>
      <c r="BS215" s="227"/>
      <c r="BT215" s="227"/>
      <c r="BU215" s="227"/>
      <c r="BV215" s="227"/>
      <c r="BW215" s="227"/>
      <c r="BX215" s="227"/>
      <c r="BY215" s="240"/>
      <c r="BZ215" s="227"/>
      <c r="CA215" s="227"/>
      <c r="CB215" s="227"/>
      <c r="CC215" s="227"/>
      <c r="CD215" s="227"/>
      <c r="CE215" s="227"/>
      <c r="CF215" s="227"/>
      <c r="CG215" s="148"/>
      <c r="CH215" s="149" t="s">
        <v>1360</v>
      </c>
      <c r="CI215" s="149">
        <v>100</v>
      </c>
      <c r="CJ215" s="149" t="s">
        <v>514</v>
      </c>
      <c r="CK215" s="151"/>
      <c r="CL215" s="152"/>
      <c r="CM215" s="152"/>
      <c r="CN215" s="152"/>
      <c r="CO215" s="152"/>
      <c r="CP215" s="152"/>
      <c r="CQ215" s="152"/>
      <c r="CR215" s="152"/>
      <c r="CS215" s="152"/>
      <c r="CT215" s="152"/>
      <c r="CU215" s="152"/>
      <c r="CV215" s="152"/>
      <c r="CW215" s="152"/>
      <c r="CX215" s="152"/>
      <c r="CY215" s="152"/>
      <c r="CZ215" s="152"/>
      <c r="DA215" s="152"/>
      <c r="DB215" s="152">
        <v>75</v>
      </c>
      <c r="DC215" s="229">
        <v>25</v>
      </c>
      <c r="DD215" s="152"/>
      <c r="DE215" s="152"/>
      <c r="DF215" s="152"/>
      <c r="DG215" s="152"/>
      <c r="DH215" s="152"/>
      <c r="DI215" s="152"/>
      <c r="DJ215" s="152"/>
      <c r="DK215" s="208">
        <v>100</v>
      </c>
      <c r="DL215" s="148"/>
      <c r="DM215" s="152"/>
      <c r="DN215" s="152"/>
      <c r="DO215" s="153"/>
      <c r="DQ215" s="148"/>
      <c r="DR215" s="153"/>
      <c r="DS215" s="148"/>
      <c r="DT215" s="261" t="s">
        <v>1389</v>
      </c>
      <c r="DU215" s="229"/>
      <c r="DV215" s="229"/>
      <c r="DW215" s="290">
        <v>100</v>
      </c>
      <c r="DX215" s="291" t="e">
        <v>#N/A</v>
      </c>
      <c r="DY215" s="154" t="s">
        <v>1405</v>
      </c>
      <c r="DZ215" s="154" t="s">
        <v>1614</v>
      </c>
      <c r="EA215" s="154"/>
      <c r="EB215" s="229"/>
      <c r="EC215" s="292"/>
      <c r="ED215" s="229" t="s">
        <v>2517</v>
      </c>
      <c r="EE215" s="293"/>
      <c r="EF215" s="294"/>
      <c r="EG215" s="293"/>
      <c r="EH215" s="295"/>
      <c r="EI215" s="296" t="e">
        <f>VLOOKUP(EH215,definitions_list_mag!$Y$12:$Z$15,2,FALSE)</f>
        <v>#N/A</v>
      </c>
      <c r="EJ215" s="297"/>
      <c r="EK215" s="298" t="e">
        <f>VLOOKUP(EJ215,definitions_list_mag!$AT$3:$AU$5,2,FALSE)</f>
        <v>#N/A</v>
      </c>
      <c r="EL215" s="293"/>
      <c r="EM215" s="295"/>
      <c r="EN215" s="295"/>
      <c r="EO215" s="321"/>
      <c r="EP215" s="321"/>
      <c r="EQ215" s="321"/>
      <c r="ER215" s="321"/>
      <c r="ES215" s="321"/>
      <c r="ET215" s="321"/>
      <c r="EU215" s="321"/>
      <c r="EV215" s="322"/>
      <c r="EW215" s="322"/>
      <c r="EX215" s="322"/>
      <c r="EY215" s="322"/>
      <c r="EZ215" s="192" t="e">
        <f t="shared" si="60"/>
        <v>#DIV/0!</v>
      </c>
      <c r="FA215" s="192" t="e">
        <f t="shared" si="61"/>
        <v>#DIV/0!</v>
      </c>
      <c r="FB215" s="192" t="e">
        <f t="shared" si="62"/>
        <v>#DIV/0!</v>
      </c>
      <c r="FC215" s="192" t="e">
        <f t="shared" si="63"/>
        <v>#DIV/0!</v>
      </c>
      <c r="FD215" s="192" t="e">
        <f t="shared" si="64"/>
        <v>#DIV/0!</v>
      </c>
      <c r="FE215" s="193" t="e">
        <f t="shared" si="65"/>
        <v>#DIV/0!</v>
      </c>
      <c r="FF215" s="194" t="e">
        <f t="shared" si="66"/>
        <v>#DIV/0!</v>
      </c>
      <c r="FG215" s="297"/>
      <c r="FH215" s="295"/>
      <c r="FI215" s="778">
        <f t="shared" si="67"/>
        <v>0</v>
      </c>
      <c r="FJ215" s="779" t="e">
        <f t="shared" si="68"/>
        <v>#DIV/0!</v>
      </c>
      <c r="FK215" s="779" t="e">
        <f t="shared" si="69"/>
        <v>#DIV/0!</v>
      </c>
      <c r="FL215" s="780" t="e">
        <f t="shared" si="70"/>
        <v>#DIV/0!</v>
      </c>
      <c r="FM215" s="169" t="e">
        <f t="shared" si="71"/>
        <v>#DIV/0!</v>
      </c>
      <c r="FN215" s="783" t="e">
        <f t="shared" si="72"/>
        <v>#DIV/0!</v>
      </c>
      <c r="FO215" s="227"/>
      <c r="FP215" s="227"/>
      <c r="FQ215" s="227"/>
      <c r="FR215" s="227"/>
      <c r="FS215" s="227"/>
      <c r="FT215" s="227"/>
      <c r="FU215" s="227"/>
      <c r="FV215" s="227"/>
      <c r="FW215" s="227"/>
      <c r="FX215" s="227"/>
      <c r="FY215" s="227"/>
      <c r="FZ215" s="227"/>
      <c r="GA215" s="227"/>
      <c r="GB215" s="227"/>
      <c r="GC215" s="227"/>
      <c r="GD215" s="227"/>
      <c r="GE215" s="227"/>
      <c r="GF215" s="227"/>
      <c r="GG215" s="227"/>
      <c r="GH215" s="227"/>
      <c r="GI215" s="227"/>
      <c r="GJ215" s="227"/>
      <c r="GK215" s="227"/>
      <c r="GL215" s="227"/>
      <c r="GM215" s="227"/>
      <c r="GN215" s="227"/>
      <c r="GO215" s="227"/>
      <c r="GP215" s="227"/>
      <c r="GQ215" s="227"/>
      <c r="GR215" s="227"/>
      <c r="GS215" s="227"/>
      <c r="GT215" s="227"/>
      <c r="GU215" s="227"/>
      <c r="GV215" s="227"/>
      <c r="GW215" s="227"/>
      <c r="GX215" s="227"/>
      <c r="GY215" s="227"/>
      <c r="GZ215" s="227"/>
      <c r="HA215" s="227"/>
      <c r="HB215" s="227"/>
      <c r="HC215" s="227"/>
      <c r="HD215" s="227"/>
      <c r="HE215" s="227"/>
      <c r="HF215" s="227"/>
      <c r="HG215" s="227"/>
      <c r="HH215" s="227"/>
      <c r="HI215" s="227"/>
      <c r="HJ215" s="227"/>
      <c r="HK215" s="227"/>
      <c r="HL215" s="227"/>
      <c r="HM215" s="227"/>
      <c r="HN215" s="227"/>
      <c r="HO215" s="227"/>
      <c r="HP215" s="227"/>
      <c r="HQ215" s="227"/>
      <c r="HR215" s="227"/>
      <c r="HS215" s="227"/>
      <c r="HT215" s="227"/>
      <c r="HU215" s="227"/>
      <c r="HV215" s="227"/>
      <c r="HW215" s="227"/>
      <c r="HX215" s="227"/>
      <c r="HY215" s="227"/>
      <c r="HZ215" s="227"/>
      <c r="IA215" s="227"/>
      <c r="IB215" s="227"/>
      <c r="IC215" s="227"/>
      <c r="ID215" s="227"/>
      <c r="IE215" s="227"/>
      <c r="IF215" s="227"/>
      <c r="IG215" s="227"/>
      <c r="IH215" s="227"/>
      <c r="II215" s="227"/>
      <c r="IJ215" s="227"/>
      <c r="IK215" s="227"/>
      <c r="IL215" s="227"/>
      <c r="IM215" s="227"/>
      <c r="IN215" s="227"/>
      <c r="IO215" s="227"/>
      <c r="IP215" s="227"/>
      <c r="IQ215" s="227"/>
      <c r="IR215" s="227"/>
      <c r="IS215" s="227"/>
      <c r="IT215" s="227"/>
      <c r="IU215" s="227"/>
      <c r="IV215" s="227"/>
      <c r="IW215" s="227"/>
      <c r="IX215" s="227"/>
      <c r="IY215" s="227"/>
      <c r="IZ215" s="227"/>
      <c r="JA215" s="227"/>
      <c r="JB215" s="227"/>
      <c r="JC215" s="227"/>
      <c r="JD215" s="227"/>
      <c r="JE215" s="227"/>
      <c r="JF215" s="227"/>
      <c r="JG215" s="227"/>
      <c r="JH215" s="227"/>
      <c r="JI215" s="227"/>
      <c r="JJ215" s="227"/>
      <c r="JK215" s="227"/>
      <c r="JL215" s="227"/>
      <c r="JM215" s="227"/>
      <c r="JN215" s="227"/>
      <c r="JO215" s="227"/>
      <c r="JP215" s="227"/>
      <c r="JQ215" s="227"/>
      <c r="JR215" s="227"/>
      <c r="JS215" s="227"/>
      <c r="JT215" s="227"/>
      <c r="JU215" s="227"/>
      <c r="JV215" s="227"/>
      <c r="JW215" s="227"/>
      <c r="JX215" s="227"/>
      <c r="JY215" s="227"/>
      <c r="JZ215" s="227"/>
      <c r="KA215" s="227"/>
      <c r="KB215" s="227"/>
      <c r="KC215" s="227"/>
      <c r="KD215" s="227"/>
      <c r="KE215" s="227"/>
      <c r="KF215" s="227"/>
      <c r="KG215" s="227"/>
      <c r="KH215" s="227"/>
      <c r="KI215" s="227"/>
      <c r="KJ215" s="227"/>
      <c r="KK215" s="227"/>
      <c r="KL215" s="227"/>
      <c r="KM215" s="227"/>
      <c r="KN215" s="227"/>
      <c r="KO215" s="227"/>
      <c r="KP215" s="227"/>
      <c r="KQ215" s="227"/>
      <c r="KR215" s="227"/>
      <c r="KS215" s="227"/>
      <c r="KT215" s="227"/>
      <c r="KU215" s="227"/>
      <c r="KV215" s="227"/>
      <c r="KW215" s="227"/>
      <c r="KX215" s="227"/>
      <c r="KY215" s="227"/>
      <c r="KZ215" s="227"/>
      <c r="LA215" s="227"/>
      <c r="LB215" s="227"/>
      <c r="LC215" s="227"/>
      <c r="LD215" s="227"/>
      <c r="LE215" s="227"/>
      <c r="LF215" s="227"/>
      <c r="LG215" s="227"/>
      <c r="LH215" s="227"/>
      <c r="LI215" s="227"/>
      <c r="LJ215" s="227"/>
      <c r="LK215" s="227"/>
      <c r="LL215" s="227"/>
      <c r="LM215" s="227"/>
      <c r="LN215" s="227"/>
      <c r="LO215" s="227"/>
      <c r="LP215" s="227"/>
      <c r="LQ215" s="227"/>
      <c r="LR215" s="227"/>
      <c r="LS215" s="227"/>
      <c r="LT215" s="227"/>
      <c r="LU215" s="227"/>
      <c r="LV215" s="227"/>
      <c r="LW215" s="227"/>
      <c r="LX215" s="227"/>
      <c r="LY215" s="227"/>
      <c r="LZ215" s="227"/>
      <c r="MA215" s="227"/>
      <c r="MB215" s="227"/>
      <c r="MC215" s="227"/>
      <c r="MD215" s="227"/>
      <c r="ME215" s="227"/>
      <c r="MF215" s="227"/>
      <c r="MG215" s="227"/>
      <c r="MH215" s="227"/>
      <c r="MI215" s="227"/>
      <c r="MJ215" s="227"/>
      <c r="MK215" s="227"/>
      <c r="ML215" s="227"/>
      <c r="MM215" s="227"/>
      <c r="MN215" s="227"/>
      <c r="MO215" s="227"/>
      <c r="MP215" s="227"/>
      <c r="MQ215" s="227"/>
      <c r="MR215" s="227"/>
      <c r="MS215" s="227"/>
      <c r="MT215" s="227"/>
      <c r="MU215" s="227"/>
      <c r="MV215" s="227"/>
      <c r="MW215" s="227"/>
      <c r="MX215" s="227"/>
      <c r="MY215" s="227"/>
      <c r="MZ215" s="227"/>
      <c r="NA215" s="227"/>
      <c r="NB215" s="227"/>
      <c r="NC215" s="227"/>
      <c r="ND215" s="227"/>
      <c r="NE215" s="227"/>
      <c r="NF215" s="227"/>
      <c r="NG215" s="227"/>
      <c r="NH215" s="227"/>
      <c r="NI215" s="227"/>
      <c r="NJ215" s="227"/>
      <c r="NK215" s="227"/>
      <c r="NL215" s="227"/>
      <c r="NM215" s="227"/>
      <c r="NN215" s="227"/>
      <c r="NO215" s="227"/>
      <c r="NP215" s="227"/>
      <c r="NQ215" s="227"/>
      <c r="NR215" s="227"/>
      <c r="NS215" s="227"/>
      <c r="NT215" s="227"/>
      <c r="NU215" s="227"/>
      <c r="NV215" s="227"/>
      <c r="NW215" s="227"/>
      <c r="NX215" s="227"/>
      <c r="NY215" s="227"/>
      <c r="NZ215" s="227"/>
      <c r="OA215" s="227"/>
      <c r="OB215" s="227"/>
      <c r="OC215" s="227"/>
      <c r="OD215" s="227"/>
      <c r="OE215" s="227"/>
      <c r="OF215" s="227"/>
      <c r="OG215" s="227"/>
      <c r="OH215" s="227"/>
      <c r="OI215" s="227"/>
      <c r="OJ215" s="227"/>
      <c r="OK215" s="227"/>
      <c r="OL215" s="227"/>
      <c r="OM215" s="227"/>
      <c r="ON215" s="227"/>
      <c r="OO215" s="227"/>
      <c r="OP215" s="227"/>
      <c r="OQ215" s="227"/>
      <c r="OR215" s="227"/>
      <c r="OS215" s="227"/>
      <c r="OT215" s="227"/>
      <c r="OU215" s="227"/>
      <c r="OV215" s="227"/>
      <c r="OW215" s="227"/>
      <c r="OX215" s="227"/>
      <c r="OY215" s="227"/>
      <c r="OZ215" s="227"/>
      <c r="PA215" s="227"/>
      <c r="PB215" s="227"/>
      <c r="PC215" s="227"/>
      <c r="PD215" s="227"/>
      <c r="PE215" s="227"/>
      <c r="PF215" s="227"/>
      <c r="PG215" s="227"/>
      <c r="PH215" s="227"/>
      <c r="PI215" s="227"/>
      <c r="PJ215" s="227"/>
      <c r="PK215" s="227"/>
      <c r="PL215" s="227"/>
      <c r="PM215" s="227"/>
      <c r="PN215" s="227"/>
      <c r="PO215" s="227"/>
      <c r="PP215" s="227"/>
      <c r="PQ215" s="227"/>
      <c r="PR215" s="227"/>
      <c r="PS215" s="227"/>
      <c r="PT215" s="227"/>
      <c r="PU215" s="227"/>
      <c r="PV215" s="227"/>
      <c r="PW215" s="227"/>
      <c r="PX215" s="227"/>
      <c r="PY215" s="227"/>
      <c r="PZ215" s="227"/>
      <c r="QA215" s="227"/>
      <c r="QB215" s="227"/>
      <c r="QC215" s="227"/>
      <c r="QD215" s="227"/>
      <c r="QE215" s="227"/>
      <c r="QF215" s="227"/>
      <c r="QG215" s="227"/>
      <c r="QH215" s="227"/>
      <c r="QI215" s="227"/>
      <c r="QJ215" s="227"/>
      <c r="QK215" s="227"/>
      <c r="QL215" s="227"/>
      <c r="QM215" s="227"/>
      <c r="QN215" s="227"/>
      <c r="QO215" s="227"/>
      <c r="QP215" s="227"/>
      <c r="QQ215" s="227"/>
      <c r="QR215" s="227"/>
      <c r="QS215" s="227"/>
      <c r="QT215" s="227"/>
      <c r="QU215" s="227"/>
      <c r="QV215" s="227"/>
      <c r="QW215" s="227"/>
      <c r="QX215" s="227"/>
      <c r="QY215" s="227"/>
      <c r="QZ215" s="227"/>
      <c r="RA215" s="227"/>
      <c r="RB215" s="227"/>
      <c r="RC215" s="227"/>
      <c r="RD215" s="227"/>
      <c r="RE215" s="227"/>
      <c r="RF215" s="227"/>
      <c r="RG215" s="227"/>
      <c r="RH215" s="227"/>
      <c r="RI215" s="227"/>
      <c r="RJ215" s="227"/>
      <c r="RK215" s="227"/>
      <c r="RL215" s="227"/>
      <c r="RM215" s="227"/>
      <c r="RN215" s="227"/>
      <c r="RO215" s="227"/>
      <c r="RP215" s="227"/>
      <c r="RQ215" s="227"/>
      <c r="RR215" s="227"/>
      <c r="RS215" s="227"/>
      <c r="RT215" s="227"/>
      <c r="RU215" s="227"/>
      <c r="RV215" s="227"/>
      <c r="RW215" s="227"/>
      <c r="RX215" s="227"/>
      <c r="RY215" s="227"/>
      <c r="RZ215" s="227"/>
      <c r="SA215" s="227"/>
      <c r="SB215" s="227"/>
      <c r="SC215" s="227"/>
      <c r="SD215" s="227"/>
      <c r="SE215" s="227"/>
      <c r="SF215" s="227"/>
      <c r="SG215" s="227"/>
      <c r="SH215" s="227"/>
      <c r="SI215" s="227"/>
      <c r="SJ215" s="227"/>
      <c r="SK215" s="227"/>
      <c r="SL215" s="227"/>
      <c r="SM215" s="227"/>
      <c r="SN215" s="227"/>
      <c r="SO215" s="227"/>
      <c r="SP215" s="227"/>
      <c r="SQ215" s="227"/>
      <c r="SR215" s="227"/>
      <c r="SS215" s="227"/>
      <c r="ST215" s="227"/>
      <c r="SU215" s="227"/>
      <c r="SV215" s="227"/>
      <c r="SW215" s="227"/>
      <c r="SX215" s="227"/>
      <c r="SY215" s="227"/>
      <c r="SZ215" s="227"/>
      <c r="TA215" s="227"/>
      <c r="TB215" s="227"/>
      <c r="TC215" s="227"/>
      <c r="TD215" s="227"/>
      <c r="TE215" s="227"/>
      <c r="TF215" s="227"/>
      <c r="TG215" s="227"/>
      <c r="TH215" s="227"/>
      <c r="TI215" s="227"/>
      <c r="TJ215" s="227"/>
      <c r="TK215" s="227"/>
      <c r="TL215" s="227"/>
      <c r="TM215" s="227"/>
      <c r="TN215" s="227"/>
      <c r="TO215" s="227"/>
      <c r="TP215" s="227"/>
      <c r="TQ215" s="227"/>
      <c r="TR215" s="227"/>
      <c r="TS215" s="227"/>
      <c r="TT215" s="227"/>
      <c r="TU215" s="227"/>
      <c r="TV215" s="227"/>
      <c r="TW215" s="227"/>
      <c r="TX215" s="227"/>
      <c r="TY215" s="227"/>
      <c r="TZ215" s="227"/>
      <c r="UA215" s="227"/>
      <c r="UB215" s="227"/>
      <c r="UC215" s="227"/>
      <c r="UD215" s="227"/>
      <c r="UE215" s="227"/>
      <c r="UF215" s="227"/>
      <c r="UG215" s="227"/>
      <c r="UH215" s="227"/>
      <c r="UI215" s="227"/>
      <c r="UJ215" s="227"/>
      <c r="UK215" s="227"/>
      <c r="UL215" s="227"/>
      <c r="UM215" s="227"/>
      <c r="UN215" s="227"/>
      <c r="UO215" s="227"/>
      <c r="UP215" s="227"/>
      <c r="UQ215" s="227"/>
      <c r="UR215" s="227"/>
      <c r="US215" s="227"/>
      <c r="UT215" s="227"/>
      <c r="UU215" s="227"/>
      <c r="UV215" s="227"/>
      <c r="UW215" s="227"/>
      <c r="UX215" s="227"/>
      <c r="UY215" s="227"/>
      <c r="UZ215" s="227"/>
      <c r="VA215" s="227"/>
      <c r="VB215" s="227"/>
      <c r="VC215" s="227"/>
      <c r="VD215" s="227"/>
      <c r="VE215" s="227"/>
      <c r="VF215" s="227"/>
      <c r="VG215" s="227"/>
      <c r="VH215" s="227"/>
      <c r="VI215" s="227"/>
      <c r="VJ215" s="227"/>
      <c r="VK215" s="227"/>
      <c r="VL215" s="227"/>
      <c r="VM215" s="227"/>
      <c r="VN215" s="227"/>
      <c r="VO215" s="227"/>
      <c r="VP215" s="227"/>
      <c r="VQ215" s="227"/>
      <c r="VR215" s="227"/>
      <c r="VS215" s="227"/>
      <c r="VT215" s="227"/>
      <c r="VU215" s="227"/>
      <c r="VV215" s="227"/>
      <c r="VW215" s="227"/>
      <c r="VX215" s="227"/>
      <c r="VY215" s="227"/>
      <c r="VZ215" s="227"/>
      <c r="WA215" s="227"/>
      <c r="WB215" s="227"/>
      <c r="WC215" s="227"/>
      <c r="WD215" s="227"/>
      <c r="WE215" s="227"/>
      <c r="WF215" s="227"/>
      <c r="WG215" s="227"/>
      <c r="WH215" s="227"/>
      <c r="WI215" s="227"/>
      <c r="WJ215" s="227"/>
      <c r="WK215" s="227"/>
      <c r="WL215" s="227"/>
      <c r="WM215" s="227"/>
      <c r="WN215" s="227"/>
      <c r="WO215" s="227"/>
      <c r="WP215" s="227"/>
      <c r="WQ215" s="227"/>
      <c r="WR215" s="227"/>
      <c r="WS215" s="227"/>
      <c r="WT215" s="227"/>
      <c r="WU215" s="227"/>
      <c r="WV215" s="227"/>
      <c r="WW215" s="227"/>
      <c r="WX215" s="227"/>
      <c r="WY215" s="227"/>
      <c r="WZ215" s="227"/>
      <c r="XA215" s="227"/>
      <c r="XB215" s="227"/>
      <c r="XC215" s="227"/>
      <c r="XD215" s="227"/>
      <c r="XE215" s="227"/>
      <c r="XF215" s="227"/>
      <c r="XG215" s="227"/>
      <c r="XH215" s="227"/>
      <c r="XI215" s="227"/>
      <c r="XJ215" s="227"/>
      <c r="XK215" s="227"/>
      <c r="XL215" s="227"/>
      <c r="XM215" s="227"/>
      <c r="XN215" s="227"/>
      <c r="XO215" s="227"/>
      <c r="XP215" s="227"/>
      <c r="XQ215" s="227"/>
      <c r="XR215" s="227"/>
      <c r="XS215" s="227"/>
      <c r="XT215" s="227"/>
      <c r="XU215" s="227"/>
      <c r="XV215" s="227"/>
      <c r="XW215" s="227"/>
      <c r="XX215" s="227"/>
      <c r="XY215" s="227"/>
      <c r="XZ215" s="227"/>
      <c r="YA215" s="227"/>
      <c r="YB215" s="227"/>
      <c r="YC215" s="227"/>
      <c r="YD215" s="227"/>
      <c r="YE215" s="227"/>
      <c r="YF215" s="227"/>
      <c r="YG215" s="227"/>
      <c r="YH215" s="227"/>
      <c r="YI215" s="227"/>
      <c r="YJ215" s="227"/>
      <c r="YK215" s="227"/>
      <c r="YL215" s="227"/>
      <c r="YM215" s="227"/>
      <c r="YN215" s="227"/>
      <c r="YO215" s="227"/>
      <c r="YP215" s="227"/>
      <c r="YQ215" s="227"/>
      <c r="YR215" s="227"/>
      <c r="YS215" s="227"/>
      <c r="YT215" s="227"/>
      <c r="YU215" s="227"/>
      <c r="YV215" s="227"/>
      <c r="YW215" s="227"/>
      <c r="YX215" s="227"/>
      <c r="YY215" s="227"/>
      <c r="YZ215" s="227"/>
      <c r="ZA215" s="227"/>
      <c r="ZB215" s="227"/>
      <c r="ZC215" s="227"/>
      <c r="ZD215" s="227"/>
      <c r="ZE215" s="227"/>
      <c r="ZF215" s="227"/>
      <c r="ZG215" s="227"/>
      <c r="ZH215" s="227"/>
      <c r="ZI215" s="227"/>
      <c r="ZJ215" s="227"/>
      <c r="ZK215" s="227"/>
      <c r="ZL215" s="227"/>
      <c r="ZM215" s="227"/>
      <c r="ZN215" s="227"/>
      <c r="ZO215" s="227"/>
      <c r="ZP215" s="227"/>
      <c r="ZQ215" s="227"/>
      <c r="ZR215" s="227"/>
      <c r="ZS215" s="227"/>
      <c r="ZT215" s="227"/>
      <c r="ZU215" s="227"/>
      <c r="ZV215" s="227"/>
      <c r="ZW215" s="227"/>
      <c r="ZX215" s="227"/>
      <c r="ZY215" s="227"/>
      <c r="ZZ215" s="227"/>
      <c r="AAA215" s="227"/>
      <c r="AAB215" s="227"/>
      <c r="AAC215" s="227"/>
      <c r="AAD215" s="227"/>
      <c r="AAE215" s="227"/>
      <c r="AAF215" s="227"/>
      <c r="AAG215" s="227"/>
      <c r="AAH215" s="227"/>
      <c r="AAI215" s="227"/>
      <c r="AAJ215" s="227"/>
      <c r="AAK215" s="227"/>
      <c r="AAL215" s="227"/>
      <c r="AAM215" s="227"/>
      <c r="AAN215" s="227"/>
      <c r="AAO215" s="227"/>
      <c r="AAP215" s="227"/>
      <c r="AAQ215" s="227"/>
      <c r="AAR215" s="227"/>
      <c r="AAS215" s="227"/>
      <c r="AAT215" s="227"/>
      <c r="AAU215" s="227"/>
      <c r="AAV215" s="227"/>
      <c r="AAW215" s="227"/>
      <c r="AAX215" s="227"/>
      <c r="AAY215" s="227"/>
      <c r="AAZ215" s="227"/>
      <c r="ABA215" s="227"/>
      <c r="ABB215" s="227"/>
      <c r="ABC215" s="227"/>
      <c r="ABD215" s="227"/>
      <c r="ABE215" s="227"/>
      <c r="ABF215" s="227"/>
      <c r="ABG215" s="227"/>
      <c r="ABH215" s="227"/>
      <c r="ABI215" s="227"/>
      <c r="ABJ215" s="227"/>
      <c r="ABK215" s="227"/>
      <c r="ABL215" s="227"/>
      <c r="ABM215" s="227"/>
      <c r="ABN215" s="227"/>
      <c r="ABO215" s="227"/>
      <c r="ABP215" s="227"/>
      <c r="ABQ215" s="227"/>
      <c r="ABR215" s="227"/>
      <c r="ABS215" s="227"/>
      <c r="ABT215" s="227"/>
      <c r="ABU215" s="227"/>
      <c r="ABV215" s="227"/>
      <c r="ABW215" s="227"/>
      <c r="ABX215" s="227"/>
      <c r="ABY215" s="227"/>
      <c r="ABZ215" s="227"/>
      <c r="ACA215" s="227"/>
      <c r="ACB215" s="227"/>
      <c r="ACC215" s="227"/>
      <c r="ACD215" s="227"/>
      <c r="ACE215" s="227"/>
      <c r="ACF215" s="227"/>
      <c r="ACG215" s="227"/>
      <c r="ACH215" s="227"/>
      <c r="ACI215" s="227"/>
      <c r="ACJ215" s="227"/>
      <c r="ACK215" s="227"/>
      <c r="ACL215" s="227"/>
      <c r="ACM215" s="227"/>
      <c r="ACN215" s="227"/>
      <c r="ACO215" s="227"/>
      <c r="ACP215" s="227"/>
      <c r="ACQ215" s="227"/>
      <c r="ACR215" s="227"/>
      <c r="ACS215" s="227"/>
      <c r="ACT215" s="227"/>
      <c r="ACU215" s="227"/>
      <c r="ACV215" s="227"/>
      <c r="ACW215" s="227"/>
      <c r="ACX215" s="227"/>
      <c r="ACY215" s="227"/>
      <c r="ACZ215" s="227"/>
      <c r="ADA215" s="227"/>
      <c r="ADB215" s="227"/>
      <c r="ADC215" s="227"/>
      <c r="ADD215" s="227"/>
      <c r="ADE215" s="227"/>
      <c r="ADF215" s="227"/>
      <c r="ADG215" s="227"/>
      <c r="ADH215" s="227"/>
      <c r="ADI215" s="227"/>
      <c r="ADJ215" s="227"/>
      <c r="ADK215" s="227"/>
      <c r="ADL215" s="227"/>
      <c r="ADM215" s="227"/>
      <c r="ADN215" s="227"/>
      <c r="ADO215" s="227"/>
      <c r="ADP215" s="227"/>
      <c r="ADQ215" s="227"/>
      <c r="ADR215" s="227"/>
      <c r="ADS215" s="227"/>
      <c r="ADT215" s="227"/>
      <c r="ADU215" s="227"/>
      <c r="ADV215" s="227"/>
      <c r="ADW215" s="227"/>
      <c r="ADX215" s="227"/>
      <c r="ADY215" s="227"/>
      <c r="ADZ215" s="227"/>
      <c r="AEA215" s="227"/>
      <c r="AEB215" s="227"/>
      <c r="AEC215" s="227"/>
      <c r="AED215" s="227"/>
      <c r="AEE215" s="227"/>
      <c r="AEF215" s="227"/>
      <c r="AEG215" s="227"/>
      <c r="AEH215" s="227"/>
      <c r="AEI215" s="227"/>
      <c r="AEJ215" s="227"/>
      <c r="AEK215" s="227"/>
      <c r="AEL215" s="227"/>
      <c r="AEM215" s="227"/>
      <c r="AEN215" s="227"/>
      <c r="AEO215" s="227"/>
      <c r="AEP215" s="227"/>
      <c r="AEQ215" s="227"/>
      <c r="AER215" s="227"/>
      <c r="AES215" s="227"/>
      <c r="AET215" s="227"/>
      <c r="AEU215" s="227"/>
      <c r="AEV215" s="227"/>
      <c r="AEW215" s="227"/>
      <c r="AEX215" s="227"/>
      <c r="AEY215" s="227"/>
      <c r="AEZ215" s="227"/>
      <c r="AFA215" s="227"/>
      <c r="AFB215" s="227"/>
      <c r="AFC215" s="227"/>
      <c r="AFD215" s="227"/>
      <c r="AFE215" s="227"/>
      <c r="AFF215" s="227"/>
      <c r="AFG215" s="227"/>
      <c r="AFH215" s="227"/>
      <c r="AFI215" s="227"/>
      <c r="AFJ215" s="227"/>
      <c r="AFK215" s="227"/>
      <c r="AFL215" s="227"/>
      <c r="AFM215" s="227"/>
      <c r="AFN215" s="227"/>
      <c r="AFO215" s="227"/>
      <c r="AFP215" s="227"/>
      <c r="AFQ215" s="227"/>
      <c r="AFR215" s="227"/>
      <c r="AFS215" s="227"/>
      <c r="AFT215" s="227"/>
      <c r="AFU215" s="227"/>
      <c r="AFV215" s="227"/>
      <c r="AFW215" s="227"/>
      <c r="AFX215" s="227"/>
      <c r="AFY215" s="227"/>
      <c r="AFZ215" s="227"/>
      <c r="AGA215" s="227"/>
      <c r="AGB215" s="227"/>
      <c r="AGC215" s="227"/>
      <c r="AGD215" s="227"/>
      <c r="AGE215" s="227"/>
      <c r="AGF215" s="227"/>
      <c r="AGG215" s="227"/>
      <c r="AGH215" s="227"/>
      <c r="AGI215" s="227"/>
      <c r="AGJ215" s="227"/>
      <c r="AGK215" s="227"/>
      <c r="AGL215" s="227"/>
      <c r="AGM215" s="227"/>
      <c r="AGN215" s="227"/>
      <c r="AGO215" s="227"/>
      <c r="AGP215" s="227"/>
      <c r="AGQ215" s="227"/>
      <c r="AGR215" s="227"/>
      <c r="AGS215" s="227"/>
      <c r="AGT215" s="227"/>
      <c r="AGU215" s="227"/>
      <c r="AGV215" s="227"/>
      <c r="AGW215" s="227"/>
      <c r="AGX215" s="227"/>
      <c r="AGY215" s="227"/>
      <c r="AGZ215" s="227"/>
      <c r="AHA215" s="227"/>
      <c r="AHB215" s="227"/>
      <c r="AHC215" s="227"/>
      <c r="AHD215" s="227"/>
      <c r="AHE215" s="227"/>
      <c r="AHF215" s="227"/>
      <c r="AHG215" s="227"/>
      <c r="AHH215" s="227"/>
      <c r="AHI215" s="227"/>
      <c r="AHJ215" s="227"/>
      <c r="AHK215" s="227"/>
      <c r="AHL215" s="227"/>
      <c r="AHM215" s="227"/>
      <c r="AHN215" s="227"/>
      <c r="AHO215" s="227"/>
      <c r="AHP215" s="227"/>
      <c r="AHQ215" s="227"/>
      <c r="AHR215" s="227"/>
      <c r="AHS215" s="227"/>
      <c r="AHT215" s="227"/>
      <c r="AHU215" s="227"/>
      <c r="AHV215" s="227"/>
      <c r="AHW215" s="227"/>
      <c r="AHX215" s="227"/>
      <c r="AHY215" s="227"/>
      <c r="AHZ215" s="227"/>
      <c r="AIA215" s="227"/>
      <c r="AIB215" s="227"/>
      <c r="AIC215" s="227"/>
      <c r="AID215" s="227"/>
      <c r="AIE215" s="227"/>
      <c r="AIF215" s="227"/>
      <c r="AIG215" s="227"/>
      <c r="AIH215" s="227"/>
      <c r="AII215" s="227"/>
      <c r="AIJ215" s="227"/>
      <c r="AIK215" s="227"/>
      <c r="AIL215" s="227"/>
      <c r="AIM215" s="227"/>
      <c r="AIN215" s="227"/>
      <c r="AIO215" s="227"/>
      <c r="AIP215" s="227"/>
      <c r="AIQ215" s="227"/>
      <c r="AIR215" s="227"/>
      <c r="AIS215" s="227"/>
      <c r="AIT215" s="227"/>
      <c r="AIU215" s="227"/>
      <c r="AIV215" s="227"/>
      <c r="AIW215" s="227"/>
      <c r="AIX215" s="227"/>
      <c r="AIY215" s="227"/>
      <c r="AIZ215" s="227"/>
      <c r="AJA215" s="227"/>
      <c r="AJB215" s="227"/>
      <c r="AJC215" s="227"/>
      <c r="AJD215" s="227"/>
      <c r="AJE215" s="227"/>
      <c r="AJF215" s="227"/>
      <c r="AJG215" s="227"/>
      <c r="AJH215" s="227"/>
      <c r="AJI215" s="227"/>
      <c r="AJJ215" s="227"/>
      <c r="AJK215" s="227"/>
      <c r="AJL215" s="227"/>
      <c r="AJM215" s="227"/>
      <c r="AJN215" s="227"/>
      <c r="AJO215" s="227"/>
      <c r="AJP215" s="227"/>
      <c r="AJQ215" s="227"/>
      <c r="AJR215" s="227"/>
      <c r="AJS215" s="227"/>
      <c r="AJT215" s="227"/>
      <c r="AJU215" s="227"/>
      <c r="AJV215" s="227"/>
      <c r="AJW215" s="227"/>
      <c r="AJX215" s="227"/>
      <c r="AJY215" s="227"/>
      <c r="AJZ215" s="227"/>
      <c r="AKA215" s="227"/>
      <c r="AKB215" s="227"/>
      <c r="AKC215" s="227"/>
      <c r="AKD215" s="227"/>
      <c r="AKE215" s="227"/>
      <c r="AKF215" s="227"/>
      <c r="AKG215" s="227"/>
      <c r="AKH215" s="227"/>
      <c r="AKI215" s="227"/>
      <c r="AKJ215" s="227"/>
      <c r="AKK215" s="227"/>
      <c r="AKL215" s="227"/>
      <c r="AKM215" s="227"/>
      <c r="AKN215" s="227"/>
      <c r="AKO215" s="227"/>
      <c r="AKP215" s="227"/>
      <c r="AKQ215" s="227"/>
      <c r="AKR215" s="227"/>
      <c r="AKS215" s="227"/>
      <c r="AKT215" s="227"/>
      <c r="AKU215" s="227"/>
      <c r="AKV215" s="227"/>
      <c r="AKW215" s="227"/>
      <c r="AKX215" s="227"/>
      <c r="AKY215" s="227"/>
      <c r="AKZ215" s="227"/>
      <c r="ALA215" s="227"/>
      <c r="ALB215" s="227"/>
      <c r="ALC215" s="227"/>
      <c r="ALD215" s="227"/>
      <c r="ALE215" s="227"/>
      <c r="ALF215" s="227"/>
      <c r="ALG215" s="227"/>
      <c r="ALH215" s="227"/>
      <c r="ALI215" s="227"/>
      <c r="ALJ215" s="227"/>
      <c r="ALK215" s="227"/>
      <c r="ALL215" s="227"/>
      <c r="ALM215" s="227"/>
      <c r="ALN215" s="227"/>
      <c r="ALO215" s="227"/>
      <c r="ALP215" s="227"/>
      <c r="ALQ215" s="227"/>
      <c r="ALR215" s="227"/>
      <c r="ALS215" s="227"/>
      <c r="ALT215" s="227"/>
      <c r="ALU215" s="227"/>
      <c r="ALV215" s="227"/>
      <c r="ALW215" s="227"/>
      <c r="ALX215" s="227"/>
      <c r="ALY215" s="227"/>
      <c r="ALZ215" s="227"/>
      <c r="AMA215" s="227"/>
      <c r="AMB215" s="227"/>
      <c r="AMC215" s="227"/>
      <c r="AMD215" s="227"/>
      <c r="AME215" s="227"/>
      <c r="AMF215" s="227"/>
      <c r="AMG215" s="227"/>
      <c r="AMH215" s="227"/>
      <c r="AMI215" s="227"/>
      <c r="AMJ215" s="227"/>
      <c r="AMK215" s="227"/>
      <c r="AML215" s="227"/>
      <c r="AMM215" s="227"/>
      <c r="AMN215" s="227"/>
      <c r="AMO215" s="227"/>
      <c r="AMP215" s="227"/>
      <c r="AMQ215" s="227"/>
      <c r="AMR215" s="227"/>
      <c r="AMS215" s="227"/>
      <c r="AMT215" s="227"/>
      <c r="AMU215" s="227"/>
      <c r="AMV215" s="227"/>
      <c r="AMW215" s="227"/>
      <c r="AMX215" s="227"/>
    </row>
    <row r="216" spans="1:1038" ht="18" customHeight="1">
      <c r="A216" s="125" t="s">
        <v>1452</v>
      </c>
      <c r="B216" s="126" t="s">
        <v>1278</v>
      </c>
      <c r="D216" s="126" t="s">
        <v>1279</v>
      </c>
      <c r="E216" s="126">
        <v>38</v>
      </c>
      <c r="F216" s="126">
        <v>3</v>
      </c>
      <c r="G216" s="285" t="str">
        <f t="shared" si="59"/>
        <v>38-3</v>
      </c>
      <c r="H216" s="277">
        <v>0</v>
      </c>
      <c r="I216" s="126">
        <v>11</v>
      </c>
      <c r="K216" s="545" t="b">
        <f>IF(I217=1,IF(((VLOOKUP($G216,[1]Depth_Lookup!#REF!,9,FALSE))-(H216/100))=0,"Good",IF(((VLOOKUP($G216,[1]Depth_Lookup!$A$3:$J$550,9,FALSE))-(H216/100))&gt;0,"Too Short","Too Long")))</f>
        <v>0</v>
      </c>
      <c r="L216" s="171">
        <f>(VLOOKUP($G216,Depth_Lookup!$A$3:$J$410,10,FALSE))+(H216/100)</f>
        <v>85.51</v>
      </c>
      <c r="M216" s="171">
        <f>(VLOOKUP($G216,Depth_Lookup!$A$3:$J$410,10,FALSE))+(I216/100)</f>
        <v>85.62</v>
      </c>
      <c r="N216" s="127" t="s">
        <v>1613</v>
      </c>
      <c r="O216" s="126">
        <v>1</v>
      </c>
      <c r="P216" s="126" t="s">
        <v>853</v>
      </c>
      <c r="Q216" s="126" t="s">
        <v>125</v>
      </c>
      <c r="R216" s="196" t="s">
        <v>1633</v>
      </c>
      <c r="S216" s="126" t="s">
        <v>700</v>
      </c>
      <c r="T216" s="126" t="s">
        <v>587</v>
      </c>
      <c r="W216" s="126" t="s">
        <v>102</v>
      </c>
      <c r="X216" s="202">
        <v>5</v>
      </c>
      <c r="Y216" s="126" t="s">
        <v>90</v>
      </c>
      <c r="Z216" s="126" t="s">
        <v>91</v>
      </c>
      <c r="AF216" s="196" t="e">
        <v>#N/A</v>
      </c>
      <c r="AI216" s="130">
        <v>75</v>
      </c>
      <c r="AO216" s="130"/>
      <c r="AU216" s="130"/>
      <c r="BA216" s="130">
        <v>25</v>
      </c>
      <c r="BB216" s="126">
        <v>5</v>
      </c>
      <c r="BC216" s="126">
        <v>2</v>
      </c>
      <c r="BD216" s="126" t="s">
        <v>110</v>
      </c>
      <c r="BE216" s="126" t="s">
        <v>103</v>
      </c>
      <c r="BG216" s="130"/>
      <c r="BM216" s="130"/>
      <c r="BY216" s="130"/>
      <c r="CG216" s="131"/>
      <c r="CH216" s="132" t="s">
        <v>1360</v>
      </c>
      <c r="CI216" s="132">
        <v>100</v>
      </c>
      <c r="CJ216" s="132" t="s">
        <v>514</v>
      </c>
      <c r="CK216" s="133"/>
      <c r="CL216" s="134"/>
      <c r="CM216" s="134"/>
      <c r="CN216" s="134"/>
      <c r="CO216" s="134"/>
      <c r="CP216" s="134"/>
      <c r="CQ216" s="134"/>
      <c r="CR216" s="134"/>
      <c r="CS216" s="134"/>
      <c r="CT216" s="134"/>
      <c r="CU216" s="134"/>
      <c r="CV216" s="134"/>
      <c r="CW216" s="134"/>
      <c r="CX216" s="134"/>
      <c r="CY216" s="134"/>
      <c r="CZ216" s="134"/>
      <c r="DA216" s="134"/>
      <c r="DB216" s="134">
        <v>75</v>
      </c>
      <c r="DC216" s="135">
        <v>25</v>
      </c>
      <c r="DD216" s="134"/>
      <c r="DE216" s="134"/>
      <c r="DF216" s="134"/>
      <c r="DG216" s="134"/>
      <c r="DH216" s="134"/>
      <c r="DI216" s="134"/>
      <c r="DJ216" s="134"/>
      <c r="DK216" s="207">
        <v>100</v>
      </c>
      <c r="DL216" s="131"/>
      <c r="DM216" s="134"/>
      <c r="DN216" s="134"/>
      <c r="DO216" s="136"/>
      <c r="DQ216" s="131"/>
      <c r="DR216" s="136"/>
      <c r="DS216" s="131"/>
      <c r="DT216" s="138" t="s">
        <v>1389</v>
      </c>
      <c r="DW216" s="213">
        <v>100</v>
      </c>
      <c r="DX216" s="214" t="e">
        <v>#N/A</v>
      </c>
      <c r="DY216" s="139" t="s">
        <v>1405</v>
      </c>
      <c r="DZ216" s="155" t="s">
        <v>1614</v>
      </c>
      <c r="EA216" s="155"/>
      <c r="ED216" s="229" t="s">
        <v>2517</v>
      </c>
      <c r="EE216" s="140"/>
      <c r="EG216" s="140"/>
      <c r="EI216" s="218" t="e">
        <f>VLOOKUP(EH216,definitions_list_mag!$Y$12:$Z$15,2,FALSE)</f>
        <v>#N/A</v>
      </c>
      <c r="EJ216" s="143"/>
      <c r="EK216" s="221" t="e">
        <f>VLOOKUP(EJ216,definitions_list_mag!$AT$3:$AU$5,2,FALSE)</f>
        <v>#N/A</v>
      </c>
      <c r="EM216" s="109"/>
      <c r="EN216" s="109"/>
      <c r="EZ216" s="192" t="e">
        <f t="shared" si="60"/>
        <v>#DIV/0!</v>
      </c>
      <c r="FA216" s="192" t="e">
        <f t="shared" si="61"/>
        <v>#DIV/0!</v>
      </c>
      <c r="FB216" s="192" t="e">
        <f t="shared" si="62"/>
        <v>#DIV/0!</v>
      </c>
      <c r="FC216" s="192" t="e">
        <f t="shared" si="63"/>
        <v>#DIV/0!</v>
      </c>
      <c r="FD216" s="192" t="e">
        <f t="shared" si="64"/>
        <v>#DIV/0!</v>
      </c>
      <c r="FE216" s="193" t="e">
        <f t="shared" si="65"/>
        <v>#DIV/0!</v>
      </c>
      <c r="FF216" s="194" t="e">
        <f t="shared" si="66"/>
        <v>#DIV/0!</v>
      </c>
      <c r="FG216" s="143"/>
      <c r="FI216" s="778">
        <f t="shared" si="67"/>
        <v>0</v>
      </c>
      <c r="FJ216" s="779" t="e">
        <f t="shared" si="68"/>
        <v>#DIV/0!</v>
      </c>
      <c r="FK216" s="779" t="e">
        <f t="shared" si="69"/>
        <v>#DIV/0!</v>
      </c>
      <c r="FL216" s="780" t="e">
        <f t="shared" si="70"/>
        <v>#DIV/0!</v>
      </c>
      <c r="FM216" s="169" t="e">
        <f t="shared" si="71"/>
        <v>#DIV/0!</v>
      </c>
      <c r="FN216" s="783" t="e">
        <f t="shared" si="72"/>
        <v>#DIV/0!</v>
      </c>
    </row>
    <row r="217" spans="1:1038" s="288" customFormat="1" ht="18" customHeight="1">
      <c r="A217" s="352" t="s">
        <v>1452</v>
      </c>
      <c r="B217" s="227" t="s">
        <v>1278</v>
      </c>
      <c r="C217" s="227"/>
      <c r="D217" s="227" t="s">
        <v>1279</v>
      </c>
      <c r="E217" s="227">
        <v>38</v>
      </c>
      <c r="F217" s="227">
        <v>3</v>
      </c>
      <c r="G217" s="285" t="str">
        <f t="shared" si="59"/>
        <v>38-3</v>
      </c>
      <c r="H217" s="278">
        <v>11</v>
      </c>
      <c r="I217" s="227">
        <v>79</v>
      </c>
      <c r="J217" s="226"/>
      <c r="K217" s="545" t="b">
        <f>IF(I218=1,IF(((VLOOKUP($G217,[1]Depth_Lookup!#REF!,9,FALSE))-(H217/100))=0,"Good",IF(((VLOOKUP($G217,[1]Depth_Lookup!$A$3:$J$550,9,FALSE))-(H217/100))&gt;0,"Too Short","Too Long")))</f>
        <v>0</v>
      </c>
      <c r="L217" s="171">
        <f>(VLOOKUP($G217,Depth_Lookup!$A$3:$J$410,10,FALSE))+(H217/100)</f>
        <v>85.62</v>
      </c>
      <c r="M217" s="171">
        <f>(VLOOKUP($G217,Depth_Lookup!$A$3:$J$410,10,FALSE))+(I217/100)</f>
        <v>86.300000000000011</v>
      </c>
      <c r="N217" s="230" t="s">
        <v>1615</v>
      </c>
      <c r="O217" s="227">
        <v>1</v>
      </c>
      <c r="P217" s="227" t="s">
        <v>853</v>
      </c>
      <c r="Q217" s="227" t="s">
        <v>125</v>
      </c>
      <c r="R217" s="286" t="s">
        <v>1633</v>
      </c>
      <c r="S217" s="227" t="s">
        <v>587</v>
      </c>
      <c r="T217" s="227" t="s">
        <v>700</v>
      </c>
      <c r="U217" s="227" t="s">
        <v>95</v>
      </c>
      <c r="V217" s="227" t="s">
        <v>509</v>
      </c>
      <c r="W217" s="227" t="s">
        <v>102</v>
      </c>
      <c r="X217" s="287">
        <v>5</v>
      </c>
      <c r="Y217" s="227" t="s">
        <v>90</v>
      </c>
      <c r="Z217" s="227" t="s">
        <v>91</v>
      </c>
      <c r="AA217" s="227"/>
      <c r="AB217" s="227"/>
      <c r="AC217" s="227"/>
      <c r="AD217" s="227"/>
      <c r="AE217" s="233"/>
      <c r="AF217" s="286" t="e">
        <v>#N/A</v>
      </c>
      <c r="AG217" s="237"/>
      <c r="AH217" s="227"/>
      <c r="AI217" s="240">
        <v>65</v>
      </c>
      <c r="AJ217" s="227"/>
      <c r="AK217" s="227"/>
      <c r="AL217" s="227"/>
      <c r="AM217" s="227"/>
      <c r="AN217" s="227"/>
      <c r="AO217" s="240"/>
      <c r="AP217" s="227"/>
      <c r="AQ217" s="227"/>
      <c r="AR217" s="227"/>
      <c r="AS217" s="227"/>
      <c r="AT217" s="227"/>
      <c r="AU217" s="240"/>
      <c r="AV217" s="227"/>
      <c r="AW217" s="227"/>
      <c r="AX217" s="227"/>
      <c r="AY217" s="227"/>
      <c r="AZ217" s="227"/>
      <c r="BA217" s="240">
        <v>35</v>
      </c>
      <c r="BB217" s="227">
        <v>8</v>
      </c>
      <c r="BC217" s="227">
        <v>4</v>
      </c>
      <c r="BD217" s="227" t="s">
        <v>110</v>
      </c>
      <c r="BE217" s="227" t="s">
        <v>103</v>
      </c>
      <c r="BF217" s="227"/>
      <c r="BG217" s="240"/>
      <c r="BH217" s="227"/>
      <c r="BI217" s="227"/>
      <c r="BJ217" s="227"/>
      <c r="BK217" s="227"/>
      <c r="BL217" s="227"/>
      <c r="BM217" s="240"/>
      <c r="BN217" s="227"/>
      <c r="BO217" s="227"/>
      <c r="BP217" s="227"/>
      <c r="BQ217" s="227"/>
      <c r="BR217" s="227"/>
      <c r="BS217" s="227"/>
      <c r="BT217" s="227"/>
      <c r="BU217" s="227"/>
      <c r="BV217" s="227"/>
      <c r="BW217" s="227"/>
      <c r="BX217" s="227"/>
      <c r="BY217" s="240"/>
      <c r="BZ217" s="227"/>
      <c r="CA217" s="227"/>
      <c r="CB217" s="227"/>
      <c r="CC217" s="227"/>
      <c r="CD217" s="227"/>
      <c r="CE217" s="227"/>
      <c r="CF217" s="227"/>
      <c r="CG217" s="148"/>
      <c r="CH217" s="149" t="s">
        <v>1472</v>
      </c>
      <c r="CI217" s="149">
        <v>100</v>
      </c>
      <c r="CJ217" s="149" t="s">
        <v>514</v>
      </c>
      <c r="CK217" s="151"/>
      <c r="CL217" s="152"/>
      <c r="CM217" s="152"/>
      <c r="CN217" s="152"/>
      <c r="CO217" s="152"/>
      <c r="CP217" s="152"/>
      <c r="CQ217" s="152"/>
      <c r="CR217" s="152"/>
      <c r="CS217" s="152"/>
      <c r="CT217" s="152"/>
      <c r="CU217" s="152"/>
      <c r="CV217" s="152"/>
      <c r="CW217" s="152"/>
      <c r="CX217" s="152"/>
      <c r="CY217" s="152"/>
      <c r="CZ217" s="152"/>
      <c r="DA217" s="152"/>
      <c r="DB217" s="152">
        <v>65</v>
      </c>
      <c r="DC217" s="229">
        <v>35</v>
      </c>
      <c r="DD217" s="152"/>
      <c r="DE217" s="152"/>
      <c r="DF217" s="152"/>
      <c r="DG217" s="152"/>
      <c r="DH217" s="152"/>
      <c r="DI217" s="152"/>
      <c r="DJ217" s="152"/>
      <c r="DK217" s="208">
        <v>100</v>
      </c>
      <c r="DL217" s="148"/>
      <c r="DM217" s="152"/>
      <c r="DN217" s="152"/>
      <c r="DO217" s="153"/>
      <c r="DQ217" s="148"/>
      <c r="DR217" s="153"/>
      <c r="DS217" s="148"/>
      <c r="DT217" s="261" t="s">
        <v>1600</v>
      </c>
      <c r="DU217" s="229"/>
      <c r="DV217" s="229"/>
      <c r="DW217" s="290">
        <v>100</v>
      </c>
      <c r="DX217" s="291" t="e">
        <v>#N/A</v>
      </c>
      <c r="DY217" s="154" t="s">
        <v>1597</v>
      </c>
      <c r="DZ217" s="154" t="s">
        <v>1616</v>
      </c>
      <c r="EA217" s="154"/>
      <c r="EB217" s="229"/>
      <c r="EC217" s="292"/>
      <c r="ED217" s="229" t="s">
        <v>2517</v>
      </c>
      <c r="EE217" s="293"/>
      <c r="EF217" s="294"/>
      <c r="EG217" s="293"/>
      <c r="EH217" s="295"/>
      <c r="EI217" s="296" t="e">
        <f>VLOOKUP(EH217,definitions_list_mag!$Y$12:$Z$15,2,FALSE)</f>
        <v>#N/A</v>
      </c>
      <c r="EJ217" s="297"/>
      <c r="EK217" s="298" t="e">
        <f>VLOOKUP(EJ217,definitions_list_mag!$AT$3:$AU$5,2,FALSE)</f>
        <v>#N/A</v>
      </c>
      <c r="EL217" s="293"/>
      <c r="EM217" s="295"/>
      <c r="EN217" s="295"/>
      <c r="EO217" s="321"/>
      <c r="EP217" s="321"/>
      <c r="EQ217" s="321"/>
      <c r="ER217" s="321"/>
      <c r="ES217" s="321"/>
      <c r="ET217" s="321"/>
      <c r="EU217" s="321"/>
      <c r="EV217" s="322"/>
      <c r="EW217" s="322"/>
      <c r="EX217" s="322"/>
      <c r="EY217" s="322"/>
      <c r="EZ217" s="192" t="e">
        <f t="shared" si="60"/>
        <v>#DIV/0!</v>
      </c>
      <c r="FA217" s="192" t="e">
        <f t="shared" si="61"/>
        <v>#DIV/0!</v>
      </c>
      <c r="FB217" s="192" t="e">
        <f t="shared" si="62"/>
        <v>#DIV/0!</v>
      </c>
      <c r="FC217" s="192" t="e">
        <f t="shared" si="63"/>
        <v>#DIV/0!</v>
      </c>
      <c r="FD217" s="192" t="e">
        <f t="shared" si="64"/>
        <v>#DIV/0!</v>
      </c>
      <c r="FE217" s="193" t="e">
        <f t="shared" si="65"/>
        <v>#DIV/0!</v>
      </c>
      <c r="FF217" s="194" t="e">
        <f t="shared" si="66"/>
        <v>#DIV/0!</v>
      </c>
      <c r="FG217" s="297"/>
      <c r="FH217" s="295"/>
      <c r="FI217" s="778">
        <f t="shared" si="67"/>
        <v>0</v>
      </c>
      <c r="FJ217" s="779" t="e">
        <f t="shared" si="68"/>
        <v>#DIV/0!</v>
      </c>
      <c r="FK217" s="779" t="e">
        <f t="shared" si="69"/>
        <v>#DIV/0!</v>
      </c>
      <c r="FL217" s="780" t="e">
        <f t="shared" si="70"/>
        <v>#DIV/0!</v>
      </c>
      <c r="FM217" s="169" t="e">
        <f t="shared" si="71"/>
        <v>#DIV/0!</v>
      </c>
      <c r="FN217" s="783" t="e">
        <f t="shared" si="72"/>
        <v>#DIV/0!</v>
      </c>
      <c r="FO217" s="227"/>
      <c r="FP217" s="227"/>
      <c r="FQ217" s="227"/>
      <c r="FR217" s="227"/>
      <c r="FS217" s="227"/>
      <c r="FT217" s="227"/>
      <c r="FU217" s="227"/>
      <c r="FV217" s="227"/>
      <c r="FW217" s="227"/>
      <c r="FX217" s="227"/>
      <c r="FY217" s="227"/>
      <c r="FZ217" s="227"/>
      <c r="GA217" s="227"/>
      <c r="GB217" s="227"/>
      <c r="GC217" s="227"/>
      <c r="GD217" s="227"/>
      <c r="GE217" s="227"/>
      <c r="GF217" s="227"/>
      <c r="GG217" s="227"/>
      <c r="GH217" s="227"/>
      <c r="GI217" s="227"/>
      <c r="GJ217" s="227"/>
      <c r="GK217" s="227"/>
      <c r="GL217" s="227"/>
      <c r="GM217" s="227"/>
      <c r="GN217" s="227"/>
      <c r="GO217" s="227"/>
      <c r="GP217" s="227"/>
      <c r="GQ217" s="227"/>
      <c r="GR217" s="227"/>
      <c r="GS217" s="227"/>
      <c r="GT217" s="227"/>
      <c r="GU217" s="227"/>
      <c r="GV217" s="227"/>
      <c r="GW217" s="227"/>
      <c r="GX217" s="227"/>
      <c r="GY217" s="227"/>
      <c r="GZ217" s="227"/>
      <c r="HA217" s="227"/>
      <c r="HB217" s="227"/>
      <c r="HC217" s="227"/>
      <c r="HD217" s="227"/>
      <c r="HE217" s="227"/>
      <c r="HF217" s="227"/>
      <c r="HG217" s="227"/>
      <c r="HH217" s="227"/>
      <c r="HI217" s="227"/>
      <c r="HJ217" s="227"/>
      <c r="HK217" s="227"/>
      <c r="HL217" s="227"/>
      <c r="HM217" s="227"/>
      <c r="HN217" s="227"/>
      <c r="HO217" s="227"/>
      <c r="HP217" s="227"/>
      <c r="HQ217" s="227"/>
      <c r="HR217" s="227"/>
      <c r="HS217" s="227"/>
      <c r="HT217" s="227"/>
      <c r="HU217" s="227"/>
      <c r="HV217" s="227"/>
      <c r="HW217" s="227"/>
      <c r="HX217" s="227"/>
      <c r="HY217" s="227"/>
      <c r="HZ217" s="227"/>
      <c r="IA217" s="227"/>
      <c r="IB217" s="227"/>
      <c r="IC217" s="227"/>
      <c r="ID217" s="227"/>
      <c r="IE217" s="227"/>
      <c r="IF217" s="227"/>
      <c r="IG217" s="227"/>
      <c r="IH217" s="227"/>
      <c r="II217" s="227"/>
      <c r="IJ217" s="227"/>
      <c r="IK217" s="227"/>
      <c r="IL217" s="227"/>
      <c r="IM217" s="227"/>
      <c r="IN217" s="227"/>
      <c r="IO217" s="227"/>
      <c r="IP217" s="227"/>
      <c r="IQ217" s="227"/>
      <c r="IR217" s="227"/>
      <c r="IS217" s="227"/>
      <c r="IT217" s="227"/>
      <c r="IU217" s="227"/>
      <c r="IV217" s="227"/>
      <c r="IW217" s="227"/>
      <c r="IX217" s="227"/>
      <c r="IY217" s="227"/>
      <c r="IZ217" s="227"/>
      <c r="JA217" s="227"/>
      <c r="JB217" s="227"/>
      <c r="JC217" s="227"/>
      <c r="JD217" s="227"/>
      <c r="JE217" s="227"/>
      <c r="JF217" s="227"/>
      <c r="JG217" s="227"/>
      <c r="JH217" s="227"/>
      <c r="JI217" s="227"/>
      <c r="JJ217" s="227"/>
      <c r="JK217" s="227"/>
      <c r="JL217" s="227"/>
      <c r="JM217" s="227"/>
      <c r="JN217" s="227"/>
      <c r="JO217" s="227"/>
      <c r="JP217" s="227"/>
      <c r="JQ217" s="227"/>
      <c r="JR217" s="227"/>
      <c r="JS217" s="227"/>
      <c r="JT217" s="227"/>
      <c r="JU217" s="227"/>
      <c r="JV217" s="227"/>
      <c r="JW217" s="227"/>
      <c r="JX217" s="227"/>
      <c r="JY217" s="227"/>
      <c r="JZ217" s="227"/>
      <c r="KA217" s="227"/>
      <c r="KB217" s="227"/>
      <c r="KC217" s="227"/>
      <c r="KD217" s="227"/>
      <c r="KE217" s="227"/>
      <c r="KF217" s="227"/>
      <c r="KG217" s="227"/>
      <c r="KH217" s="227"/>
      <c r="KI217" s="227"/>
      <c r="KJ217" s="227"/>
      <c r="KK217" s="227"/>
      <c r="KL217" s="227"/>
      <c r="KM217" s="227"/>
      <c r="KN217" s="227"/>
      <c r="KO217" s="227"/>
      <c r="KP217" s="227"/>
      <c r="KQ217" s="227"/>
      <c r="KR217" s="227"/>
      <c r="KS217" s="227"/>
      <c r="KT217" s="227"/>
      <c r="KU217" s="227"/>
      <c r="KV217" s="227"/>
      <c r="KW217" s="227"/>
      <c r="KX217" s="227"/>
      <c r="KY217" s="227"/>
      <c r="KZ217" s="227"/>
      <c r="LA217" s="227"/>
      <c r="LB217" s="227"/>
      <c r="LC217" s="227"/>
      <c r="LD217" s="227"/>
      <c r="LE217" s="227"/>
      <c r="LF217" s="227"/>
      <c r="LG217" s="227"/>
      <c r="LH217" s="227"/>
      <c r="LI217" s="227"/>
      <c r="LJ217" s="227"/>
      <c r="LK217" s="227"/>
      <c r="LL217" s="227"/>
      <c r="LM217" s="227"/>
      <c r="LN217" s="227"/>
      <c r="LO217" s="227"/>
      <c r="LP217" s="227"/>
      <c r="LQ217" s="227"/>
      <c r="LR217" s="227"/>
      <c r="LS217" s="227"/>
      <c r="LT217" s="227"/>
      <c r="LU217" s="227"/>
      <c r="LV217" s="227"/>
      <c r="LW217" s="227"/>
      <c r="LX217" s="227"/>
      <c r="LY217" s="227"/>
      <c r="LZ217" s="227"/>
      <c r="MA217" s="227"/>
      <c r="MB217" s="227"/>
      <c r="MC217" s="227"/>
      <c r="MD217" s="227"/>
      <c r="ME217" s="227"/>
      <c r="MF217" s="227"/>
      <c r="MG217" s="227"/>
      <c r="MH217" s="227"/>
      <c r="MI217" s="227"/>
      <c r="MJ217" s="227"/>
      <c r="MK217" s="227"/>
      <c r="ML217" s="227"/>
      <c r="MM217" s="227"/>
      <c r="MN217" s="227"/>
      <c r="MO217" s="227"/>
      <c r="MP217" s="227"/>
      <c r="MQ217" s="227"/>
      <c r="MR217" s="227"/>
      <c r="MS217" s="227"/>
      <c r="MT217" s="227"/>
      <c r="MU217" s="227"/>
      <c r="MV217" s="227"/>
      <c r="MW217" s="227"/>
      <c r="MX217" s="227"/>
      <c r="MY217" s="227"/>
      <c r="MZ217" s="227"/>
      <c r="NA217" s="227"/>
      <c r="NB217" s="227"/>
      <c r="NC217" s="227"/>
      <c r="ND217" s="227"/>
      <c r="NE217" s="227"/>
      <c r="NF217" s="227"/>
      <c r="NG217" s="227"/>
      <c r="NH217" s="227"/>
      <c r="NI217" s="227"/>
      <c r="NJ217" s="227"/>
      <c r="NK217" s="227"/>
      <c r="NL217" s="227"/>
      <c r="NM217" s="227"/>
      <c r="NN217" s="227"/>
      <c r="NO217" s="227"/>
      <c r="NP217" s="227"/>
      <c r="NQ217" s="227"/>
      <c r="NR217" s="227"/>
      <c r="NS217" s="227"/>
      <c r="NT217" s="227"/>
      <c r="NU217" s="227"/>
      <c r="NV217" s="227"/>
      <c r="NW217" s="227"/>
      <c r="NX217" s="227"/>
      <c r="NY217" s="227"/>
      <c r="NZ217" s="227"/>
      <c r="OA217" s="227"/>
      <c r="OB217" s="227"/>
      <c r="OC217" s="227"/>
      <c r="OD217" s="227"/>
      <c r="OE217" s="227"/>
      <c r="OF217" s="227"/>
      <c r="OG217" s="227"/>
      <c r="OH217" s="227"/>
      <c r="OI217" s="227"/>
      <c r="OJ217" s="227"/>
      <c r="OK217" s="227"/>
      <c r="OL217" s="227"/>
      <c r="OM217" s="227"/>
      <c r="ON217" s="227"/>
      <c r="OO217" s="227"/>
      <c r="OP217" s="227"/>
      <c r="OQ217" s="227"/>
      <c r="OR217" s="227"/>
      <c r="OS217" s="227"/>
      <c r="OT217" s="227"/>
      <c r="OU217" s="227"/>
      <c r="OV217" s="227"/>
      <c r="OW217" s="227"/>
      <c r="OX217" s="227"/>
      <c r="OY217" s="227"/>
      <c r="OZ217" s="227"/>
      <c r="PA217" s="227"/>
      <c r="PB217" s="227"/>
      <c r="PC217" s="227"/>
      <c r="PD217" s="227"/>
      <c r="PE217" s="227"/>
      <c r="PF217" s="227"/>
      <c r="PG217" s="227"/>
      <c r="PH217" s="227"/>
      <c r="PI217" s="227"/>
      <c r="PJ217" s="227"/>
      <c r="PK217" s="227"/>
      <c r="PL217" s="227"/>
      <c r="PM217" s="227"/>
      <c r="PN217" s="227"/>
      <c r="PO217" s="227"/>
      <c r="PP217" s="227"/>
      <c r="PQ217" s="227"/>
      <c r="PR217" s="227"/>
      <c r="PS217" s="227"/>
      <c r="PT217" s="227"/>
      <c r="PU217" s="227"/>
      <c r="PV217" s="227"/>
      <c r="PW217" s="227"/>
      <c r="PX217" s="227"/>
      <c r="PY217" s="227"/>
      <c r="PZ217" s="227"/>
      <c r="QA217" s="227"/>
      <c r="QB217" s="227"/>
      <c r="QC217" s="227"/>
      <c r="QD217" s="227"/>
      <c r="QE217" s="227"/>
      <c r="QF217" s="227"/>
      <c r="QG217" s="227"/>
      <c r="QH217" s="227"/>
      <c r="QI217" s="227"/>
      <c r="QJ217" s="227"/>
      <c r="QK217" s="227"/>
      <c r="QL217" s="227"/>
      <c r="QM217" s="227"/>
      <c r="QN217" s="227"/>
      <c r="QO217" s="227"/>
      <c r="QP217" s="227"/>
      <c r="QQ217" s="227"/>
      <c r="QR217" s="227"/>
      <c r="QS217" s="227"/>
      <c r="QT217" s="227"/>
      <c r="QU217" s="227"/>
      <c r="QV217" s="227"/>
      <c r="QW217" s="227"/>
      <c r="QX217" s="227"/>
      <c r="QY217" s="227"/>
      <c r="QZ217" s="227"/>
      <c r="RA217" s="227"/>
      <c r="RB217" s="227"/>
      <c r="RC217" s="227"/>
      <c r="RD217" s="227"/>
      <c r="RE217" s="227"/>
      <c r="RF217" s="227"/>
      <c r="RG217" s="227"/>
      <c r="RH217" s="227"/>
      <c r="RI217" s="227"/>
      <c r="RJ217" s="227"/>
      <c r="RK217" s="227"/>
      <c r="RL217" s="227"/>
      <c r="RM217" s="227"/>
      <c r="RN217" s="227"/>
      <c r="RO217" s="227"/>
      <c r="RP217" s="227"/>
      <c r="RQ217" s="227"/>
      <c r="RR217" s="227"/>
      <c r="RS217" s="227"/>
      <c r="RT217" s="227"/>
      <c r="RU217" s="227"/>
      <c r="RV217" s="227"/>
      <c r="RW217" s="227"/>
      <c r="RX217" s="227"/>
      <c r="RY217" s="227"/>
      <c r="RZ217" s="227"/>
      <c r="SA217" s="227"/>
      <c r="SB217" s="227"/>
      <c r="SC217" s="227"/>
      <c r="SD217" s="227"/>
      <c r="SE217" s="227"/>
      <c r="SF217" s="227"/>
      <c r="SG217" s="227"/>
      <c r="SH217" s="227"/>
      <c r="SI217" s="227"/>
      <c r="SJ217" s="227"/>
      <c r="SK217" s="227"/>
      <c r="SL217" s="227"/>
      <c r="SM217" s="227"/>
      <c r="SN217" s="227"/>
      <c r="SO217" s="227"/>
      <c r="SP217" s="227"/>
      <c r="SQ217" s="227"/>
      <c r="SR217" s="227"/>
      <c r="SS217" s="227"/>
      <c r="ST217" s="227"/>
      <c r="SU217" s="227"/>
      <c r="SV217" s="227"/>
      <c r="SW217" s="227"/>
      <c r="SX217" s="227"/>
      <c r="SY217" s="227"/>
      <c r="SZ217" s="227"/>
      <c r="TA217" s="227"/>
      <c r="TB217" s="227"/>
      <c r="TC217" s="227"/>
      <c r="TD217" s="227"/>
      <c r="TE217" s="227"/>
      <c r="TF217" s="227"/>
      <c r="TG217" s="227"/>
      <c r="TH217" s="227"/>
      <c r="TI217" s="227"/>
      <c r="TJ217" s="227"/>
      <c r="TK217" s="227"/>
      <c r="TL217" s="227"/>
      <c r="TM217" s="227"/>
      <c r="TN217" s="227"/>
      <c r="TO217" s="227"/>
      <c r="TP217" s="227"/>
      <c r="TQ217" s="227"/>
      <c r="TR217" s="227"/>
      <c r="TS217" s="227"/>
      <c r="TT217" s="227"/>
      <c r="TU217" s="227"/>
      <c r="TV217" s="227"/>
      <c r="TW217" s="227"/>
      <c r="TX217" s="227"/>
      <c r="TY217" s="227"/>
      <c r="TZ217" s="227"/>
      <c r="UA217" s="227"/>
      <c r="UB217" s="227"/>
      <c r="UC217" s="227"/>
      <c r="UD217" s="227"/>
      <c r="UE217" s="227"/>
      <c r="UF217" s="227"/>
      <c r="UG217" s="227"/>
      <c r="UH217" s="227"/>
      <c r="UI217" s="227"/>
      <c r="UJ217" s="227"/>
      <c r="UK217" s="227"/>
      <c r="UL217" s="227"/>
      <c r="UM217" s="227"/>
      <c r="UN217" s="227"/>
      <c r="UO217" s="227"/>
      <c r="UP217" s="227"/>
      <c r="UQ217" s="227"/>
      <c r="UR217" s="227"/>
      <c r="US217" s="227"/>
      <c r="UT217" s="227"/>
      <c r="UU217" s="227"/>
      <c r="UV217" s="227"/>
      <c r="UW217" s="227"/>
      <c r="UX217" s="227"/>
      <c r="UY217" s="227"/>
      <c r="UZ217" s="227"/>
      <c r="VA217" s="227"/>
      <c r="VB217" s="227"/>
      <c r="VC217" s="227"/>
      <c r="VD217" s="227"/>
      <c r="VE217" s="227"/>
      <c r="VF217" s="227"/>
      <c r="VG217" s="227"/>
      <c r="VH217" s="227"/>
      <c r="VI217" s="227"/>
      <c r="VJ217" s="227"/>
      <c r="VK217" s="227"/>
      <c r="VL217" s="227"/>
      <c r="VM217" s="227"/>
      <c r="VN217" s="227"/>
      <c r="VO217" s="227"/>
      <c r="VP217" s="227"/>
      <c r="VQ217" s="227"/>
      <c r="VR217" s="227"/>
      <c r="VS217" s="227"/>
      <c r="VT217" s="227"/>
      <c r="VU217" s="227"/>
      <c r="VV217" s="227"/>
      <c r="VW217" s="227"/>
      <c r="VX217" s="227"/>
      <c r="VY217" s="227"/>
      <c r="VZ217" s="227"/>
      <c r="WA217" s="227"/>
      <c r="WB217" s="227"/>
      <c r="WC217" s="227"/>
      <c r="WD217" s="227"/>
      <c r="WE217" s="227"/>
      <c r="WF217" s="227"/>
      <c r="WG217" s="227"/>
      <c r="WH217" s="227"/>
      <c r="WI217" s="227"/>
      <c r="WJ217" s="227"/>
      <c r="WK217" s="227"/>
      <c r="WL217" s="227"/>
      <c r="WM217" s="227"/>
      <c r="WN217" s="227"/>
      <c r="WO217" s="227"/>
      <c r="WP217" s="227"/>
      <c r="WQ217" s="227"/>
      <c r="WR217" s="227"/>
      <c r="WS217" s="227"/>
      <c r="WT217" s="227"/>
      <c r="WU217" s="227"/>
      <c r="WV217" s="227"/>
      <c r="WW217" s="227"/>
      <c r="WX217" s="227"/>
      <c r="WY217" s="227"/>
      <c r="WZ217" s="227"/>
      <c r="XA217" s="227"/>
      <c r="XB217" s="227"/>
      <c r="XC217" s="227"/>
      <c r="XD217" s="227"/>
      <c r="XE217" s="227"/>
      <c r="XF217" s="227"/>
      <c r="XG217" s="227"/>
      <c r="XH217" s="227"/>
      <c r="XI217" s="227"/>
      <c r="XJ217" s="227"/>
      <c r="XK217" s="227"/>
      <c r="XL217" s="227"/>
      <c r="XM217" s="227"/>
      <c r="XN217" s="227"/>
      <c r="XO217" s="227"/>
      <c r="XP217" s="227"/>
      <c r="XQ217" s="227"/>
      <c r="XR217" s="227"/>
      <c r="XS217" s="227"/>
      <c r="XT217" s="227"/>
      <c r="XU217" s="227"/>
      <c r="XV217" s="227"/>
      <c r="XW217" s="227"/>
      <c r="XX217" s="227"/>
      <c r="XY217" s="227"/>
      <c r="XZ217" s="227"/>
      <c r="YA217" s="227"/>
      <c r="YB217" s="227"/>
      <c r="YC217" s="227"/>
      <c r="YD217" s="227"/>
      <c r="YE217" s="227"/>
      <c r="YF217" s="227"/>
      <c r="YG217" s="227"/>
      <c r="YH217" s="227"/>
      <c r="YI217" s="227"/>
      <c r="YJ217" s="227"/>
      <c r="YK217" s="227"/>
      <c r="YL217" s="227"/>
      <c r="YM217" s="227"/>
      <c r="YN217" s="227"/>
      <c r="YO217" s="227"/>
      <c r="YP217" s="227"/>
      <c r="YQ217" s="227"/>
      <c r="YR217" s="227"/>
      <c r="YS217" s="227"/>
      <c r="YT217" s="227"/>
      <c r="YU217" s="227"/>
      <c r="YV217" s="227"/>
      <c r="YW217" s="227"/>
      <c r="YX217" s="227"/>
      <c r="YY217" s="227"/>
      <c r="YZ217" s="227"/>
      <c r="ZA217" s="227"/>
      <c r="ZB217" s="227"/>
      <c r="ZC217" s="227"/>
      <c r="ZD217" s="227"/>
      <c r="ZE217" s="227"/>
      <c r="ZF217" s="227"/>
      <c r="ZG217" s="227"/>
      <c r="ZH217" s="227"/>
      <c r="ZI217" s="227"/>
      <c r="ZJ217" s="227"/>
      <c r="ZK217" s="227"/>
      <c r="ZL217" s="227"/>
      <c r="ZM217" s="227"/>
      <c r="ZN217" s="227"/>
      <c r="ZO217" s="227"/>
      <c r="ZP217" s="227"/>
      <c r="ZQ217" s="227"/>
      <c r="ZR217" s="227"/>
      <c r="ZS217" s="227"/>
      <c r="ZT217" s="227"/>
      <c r="ZU217" s="227"/>
      <c r="ZV217" s="227"/>
      <c r="ZW217" s="227"/>
      <c r="ZX217" s="227"/>
      <c r="ZY217" s="227"/>
      <c r="ZZ217" s="227"/>
      <c r="AAA217" s="227"/>
      <c r="AAB217" s="227"/>
      <c r="AAC217" s="227"/>
      <c r="AAD217" s="227"/>
      <c r="AAE217" s="227"/>
      <c r="AAF217" s="227"/>
      <c r="AAG217" s="227"/>
      <c r="AAH217" s="227"/>
      <c r="AAI217" s="227"/>
      <c r="AAJ217" s="227"/>
      <c r="AAK217" s="227"/>
      <c r="AAL217" s="227"/>
      <c r="AAM217" s="227"/>
      <c r="AAN217" s="227"/>
      <c r="AAO217" s="227"/>
      <c r="AAP217" s="227"/>
      <c r="AAQ217" s="227"/>
      <c r="AAR217" s="227"/>
      <c r="AAS217" s="227"/>
      <c r="AAT217" s="227"/>
      <c r="AAU217" s="227"/>
      <c r="AAV217" s="227"/>
      <c r="AAW217" s="227"/>
      <c r="AAX217" s="227"/>
      <c r="AAY217" s="227"/>
      <c r="AAZ217" s="227"/>
      <c r="ABA217" s="227"/>
      <c r="ABB217" s="227"/>
      <c r="ABC217" s="227"/>
      <c r="ABD217" s="227"/>
      <c r="ABE217" s="227"/>
      <c r="ABF217" s="227"/>
      <c r="ABG217" s="227"/>
      <c r="ABH217" s="227"/>
      <c r="ABI217" s="227"/>
      <c r="ABJ217" s="227"/>
      <c r="ABK217" s="227"/>
      <c r="ABL217" s="227"/>
      <c r="ABM217" s="227"/>
      <c r="ABN217" s="227"/>
      <c r="ABO217" s="227"/>
      <c r="ABP217" s="227"/>
      <c r="ABQ217" s="227"/>
      <c r="ABR217" s="227"/>
      <c r="ABS217" s="227"/>
      <c r="ABT217" s="227"/>
      <c r="ABU217" s="227"/>
      <c r="ABV217" s="227"/>
      <c r="ABW217" s="227"/>
      <c r="ABX217" s="227"/>
      <c r="ABY217" s="227"/>
      <c r="ABZ217" s="227"/>
      <c r="ACA217" s="227"/>
      <c r="ACB217" s="227"/>
      <c r="ACC217" s="227"/>
      <c r="ACD217" s="227"/>
      <c r="ACE217" s="227"/>
      <c r="ACF217" s="227"/>
      <c r="ACG217" s="227"/>
      <c r="ACH217" s="227"/>
      <c r="ACI217" s="227"/>
      <c r="ACJ217" s="227"/>
      <c r="ACK217" s="227"/>
      <c r="ACL217" s="227"/>
      <c r="ACM217" s="227"/>
      <c r="ACN217" s="227"/>
      <c r="ACO217" s="227"/>
      <c r="ACP217" s="227"/>
      <c r="ACQ217" s="227"/>
      <c r="ACR217" s="227"/>
      <c r="ACS217" s="227"/>
      <c r="ACT217" s="227"/>
      <c r="ACU217" s="227"/>
      <c r="ACV217" s="227"/>
      <c r="ACW217" s="227"/>
      <c r="ACX217" s="227"/>
      <c r="ACY217" s="227"/>
      <c r="ACZ217" s="227"/>
      <c r="ADA217" s="227"/>
      <c r="ADB217" s="227"/>
      <c r="ADC217" s="227"/>
      <c r="ADD217" s="227"/>
      <c r="ADE217" s="227"/>
      <c r="ADF217" s="227"/>
      <c r="ADG217" s="227"/>
      <c r="ADH217" s="227"/>
      <c r="ADI217" s="227"/>
      <c r="ADJ217" s="227"/>
      <c r="ADK217" s="227"/>
      <c r="ADL217" s="227"/>
      <c r="ADM217" s="227"/>
      <c r="ADN217" s="227"/>
      <c r="ADO217" s="227"/>
      <c r="ADP217" s="227"/>
      <c r="ADQ217" s="227"/>
      <c r="ADR217" s="227"/>
      <c r="ADS217" s="227"/>
      <c r="ADT217" s="227"/>
      <c r="ADU217" s="227"/>
      <c r="ADV217" s="227"/>
      <c r="ADW217" s="227"/>
      <c r="ADX217" s="227"/>
      <c r="ADY217" s="227"/>
      <c r="ADZ217" s="227"/>
      <c r="AEA217" s="227"/>
      <c r="AEB217" s="227"/>
      <c r="AEC217" s="227"/>
      <c r="AED217" s="227"/>
      <c r="AEE217" s="227"/>
      <c r="AEF217" s="227"/>
      <c r="AEG217" s="227"/>
      <c r="AEH217" s="227"/>
      <c r="AEI217" s="227"/>
      <c r="AEJ217" s="227"/>
      <c r="AEK217" s="227"/>
      <c r="AEL217" s="227"/>
      <c r="AEM217" s="227"/>
      <c r="AEN217" s="227"/>
      <c r="AEO217" s="227"/>
      <c r="AEP217" s="227"/>
      <c r="AEQ217" s="227"/>
      <c r="AER217" s="227"/>
      <c r="AES217" s="227"/>
      <c r="AET217" s="227"/>
      <c r="AEU217" s="227"/>
      <c r="AEV217" s="227"/>
      <c r="AEW217" s="227"/>
      <c r="AEX217" s="227"/>
      <c r="AEY217" s="227"/>
      <c r="AEZ217" s="227"/>
      <c r="AFA217" s="227"/>
      <c r="AFB217" s="227"/>
      <c r="AFC217" s="227"/>
      <c r="AFD217" s="227"/>
      <c r="AFE217" s="227"/>
      <c r="AFF217" s="227"/>
      <c r="AFG217" s="227"/>
      <c r="AFH217" s="227"/>
      <c r="AFI217" s="227"/>
      <c r="AFJ217" s="227"/>
      <c r="AFK217" s="227"/>
      <c r="AFL217" s="227"/>
      <c r="AFM217" s="227"/>
      <c r="AFN217" s="227"/>
      <c r="AFO217" s="227"/>
      <c r="AFP217" s="227"/>
      <c r="AFQ217" s="227"/>
      <c r="AFR217" s="227"/>
      <c r="AFS217" s="227"/>
      <c r="AFT217" s="227"/>
      <c r="AFU217" s="227"/>
      <c r="AFV217" s="227"/>
      <c r="AFW217" s="227"/>
      <c r="AFX217" s="227"/>
      <c r="AFY217" s="227"/>
      <c r="AFZ217" s="227"/>
      <c r="AGA217" s="227"/>
      <c r="AGB217" s="227"/>
      <c r="AGC217" s="227"/>
      <c r="AGD217" s="227"/>
      <c r="AGE217" s="227"/>
      <c r="AGF217" s="227"/>
      <c r="AGG217" s="227"/>
      <c r="AGH217" s="227"/>
      <c r="AGI217" s="227"/>
      <c r="AGJ217" s="227"/>
      <c r="AGK217" s="227"/>
      <c r="AGL217" s="227"/>
      <c r="AGM217" s="227"/>
      <c r="AGN217" s="227"/>
      <c r="AGO217" s="227"/>
      <c r="AGP217" s="227"/>
      <c r="AGQ217" s="227"/>
      <c r="AGR217" s="227"/>
      <c r="AGS217" s="227"/>
      <c r="AGT217" s="227"/>
      <c r="AGU217" s="227"/>
      <c r="AGV217" s="227"/>
      <c r="AGW217" s="227"/>
      <c r="AGX217" s="227"/>
      <c r="AGY217" s="227"/>
      <c r="AGZ217" s="227"/>
      <c r="AHA217" s="227"/>
      <c r="AHB217" s="227"/>
      <c r="AHC217" s="227"/>
      <c r="AHD217" s="227"/>
      <c r="AHE217" s="227"/>
      <c r="AHF217" s="227"/>
      <c r="AHG217" s="227"/>
      <c r="AHH217" s="227"/>
      <c r="AHI217" s="227"/>
      <c r="AHJ217" s="227"/>
      <c r="AHK217" s="227"/>
      <c r="AHL217" s="227"/>
      <c r="AHM217" s="227"/>
      <c r="AHN217" s="227"/>
      <c r="AHO217" s="227"/>
      <c r="AHP217" s="227"/>
      <c r="AHQ217" s="227"/>
      <c r="AHR217" s="227"/>
      <c r="AHS217" s="227"/>
      <c r="AHT217" s="227"/>
      <c r="AHU217" s="227"/>
      <c r="AHV217" s="227"/>
      <c r="AHW217" s="227"/>
      <c r="AHX217" s="227"/>
      <c r="AHY217" s="227"/>
      <c r="AHZ217" s="227"/>
      <c r="AIA217" s="227"/>
      <c r="AIB217" s="227"/>
      <c r="AIC217" s="227"/>
      <c r="AID217" s="227"/>
      <c r="AIE217" s="227"/>
      <c r="AIF217" s="227"/>
      <c r="AIG217" s="227"/>
      <c r="AIH217" s="227"/>
      <c r="AII217" s="227"/>
      <c r="AIJ217" s="227"/>
      <c r="AIK217" s="227"/>
      <c r="AIL217" s="227"/>
      <c r="AIM217" s="227"/>
      <c r="AIN217" s="227"/>
      <c r="AIO217" s="227"/>
      <c r="AIP217" s="227"/>
      <c r="AIQ217" s="227"/>
      <c r="AIR217" s="227"/>
      <c r="AIS217" s="227"/>
      <c r="AIT217" s="227"/>
      <c r="AIU217" s="227"/>
      <c r="AIV217" s="227"/>
      <c r="AIW217" s="227"/>
      <c r="AIX217" s="227"/>
      <c r="AIY217" s="227"/>
      <c r="AIZ217" s="227"/>
      <c r="AJA217" s="227"/>
      <c r="AJB217" s="227"/>
      <c r="AJC217" s="227"/>
      <c r="AJD217" s="227"/>
      <c r="AJE217" s="227"/>
      <c r="AJF217" s="227"/>
      <c r="AJG217" s="227"/>
      <c r="AJH217" s="227"/>
      <c r="AJI217" s="227"/>
      <c r="AJJ217" s="227"/>
      <c r="AJK217" s="227"/>
      <c r="AJL217" s="227"/>
      <c r="AJM217" s="227"/>
      <c r="AJN217" s="227"/>
      <c r="AJO217" s="227"/>
      <c r="AJP217" s="227"/>
      <c r="AJQ217" s="227"/>
      <c r="AJR217" s="227"/>
      <c r="AJS217" s="227"/>
      <c r="AJT217" s="227"/>
      <c r="AJU217" s="227"/>
      <c r="AJV217" s="227"/>
      <c r="AJW217" s="227"/>
      <c r="AJX217" s="227"/>
      <c r="AJY217" s="227"/>
      <c r="AJZ217" s="227"/>
      <c r="AKA217" s="227"/>
      <c r="AKB217" s="227"/>
      <c r="AKC217" s="227"/>
      <c r="AKD217" s="227"/>
      <c r="AKE217" s="227"/>
      <c r="AKF217" s="227"/>
      <c r="AKG217" s="227"/>
      <c r="AKH217" s="227"/>
      <c r="AKI217" s="227"/>
      <c r="AKJ217" s="227"/>
      <c r="AKK217" s="227"/>
      <c r="AKL217" s="227"/>
      <c r="AKM217" s="227"/>
      <c r="AKN217" s="227"/>
      <c r="AKO217" s="227"/>
      <c r="AKP217" s="227"/>
      <c r="AKQ217" s="227"/>
      <c r="AKR217" s="227"/>
      <c r="AKS217" s="227"/>
      <c r="AKT217" s="227"/>
      <c r="AKU217" s="227"/>
      <c r="AKV217" s="227"/>
      <c r="AKW217" s="227"/>
      <c r="AKX217" s="227"/>
      <c r="AKY217" s="227"/>
      <c r="AKZ217" s="227"/>
      <c r="ALA217" s="227"/>
      <c r="ALB217" s="227"/>
      <c r="ALC217" s="227"/>
      <c r="ALD217" s="227"/>
      <c r="ALE217" s="227"/>
      <c r="ALF217" s="227"/>
      <c r="ALG217" s="227"/>
      <c r="ALH217" s="227"/>
      <c r="ALI217" s="227"/>
      <c r="ALJ217" s="227"/>
      <c r="ALK217" s="227"/>
      <c r="ALL217" s="227"/>
      <c r="ALM217" s="227"/>
      <c r="ALN217" s="227"/>
      <c r="ALO217" s="227"/>
      <c r="ALP217" s="227"/>
      <c r="ALQ217" s="227"/>
      <c r="ALR217" s="227"/>
      <c r="ALS217" s="227"/>
      <c r="ALT217" s="227"/>
      <c r="ALU217" s="227"/>
      <c r="ALV217" s="227"/>
      <c r="ALW217" s="227"/>
      <c r="ALX217" s="227"/>
      <c r="ALY217" s="227"/>
      <c r="ALZ217" s="227"/>
      <c r="AMA217" s="227"/>
      <c r="AMB217" s="227"/>
      <c r="AMC217" s="227"/>
      <c r="AMD217" s="227"/>
      <c r="AME217" s="227"/>
      <c r="AMF217" s="227"/>
      <c r="AMG217" s="227"/>
      <c r="AMH217" s="227"/>
      <c r="AMI217" s="227"/>
      <c r="AMJ217" s="227"/>
      <c r="AMK217" s="227"/>
      <c r="AML217" s="227"/>
      <c r="AMM217" s="227"/>
      <c r="AMN217" s="227"/>
      <c r="AMO217" s="227"/>
      <c r="AMP217" s="227"/>
      <c r="AMQ217" s="227"/>
      <c r="AMR217" s="227"/>
      <c r="AMS217" s="227"/>
      <c r="AMT217" s="227"/>
      <c r="AMU217" s="227"/>
      <c r="AMV217" s="227"/>
      <c r="AMW217" s="227"/>
      <c r="AMX217" s="227"/>
    </row>
    <row r="218" spans="1:1038" s="308" customFormat="1" ht="18" customHeight="1">
      <c r="A218" s="351" t="s">
        <v>1452</v>
      </c>
      <c r="B218" s="228" t="s">
        <v>1278</v>
      </c>
      <c r="C218" s="228"/>
      <c r="D218" s="228" t="s">
        <v>1279</v>
      </c>
      <c r="E218" s="228">
        <v>38</v>
      </c>
      <c r="F218" s="228">
        <v>4</v>
      </c>
      <c r="G218" s="285" t="str">
        <f t="shared" si="59"/>
        <v>38-4</v>
      </c>
      <c r="H218" s="279">
        <v>0</v>
      </c>
      <c r="I218" s="228">
        <v>43</v>
      </c>
      <c r="J218" s="226"/>
      <c r="K218" s="545" t="b">
        <f>IF(I219=1,IF(((VLOOKUP($G218,[1]Depth_Lookup!#REF!,9,FALSE))-(H218/100))=0,"Good",IF(((VLOOKUP($G218,[1]Depth_Lookup!$A$3:$J$550,9,FALSE))-(H218/100))&gt;0,"Too Short","Too Long")))</f>
        <v>0</v>
      </c>
      <c r="L218" s="171">
        <f>(VLOOKUP($G218,Depth_Lookup!$A$3:$J$410,10,FALSE))+(H218/100)</f>
        <v>86.305000000000007</v>
      </c>
      <c r="M218" s="171">
        <f>(VLOOKUP($G218,Depth_Lookup!$A$3:$J$410,10,FALSE))+(I218/100)</f>
        <v>86.735000000000014</v>
      </c>
      <c r="N218" s="231" t="s">
        <v>1615</v>
      </c>
      <c r="O218" s="228">
        <v>3</v>
      </c>
      <c r="P218" s="228" t="s">
        <v>853</v>
      </c>
      <c r="Q218" s="228" t="s">
        <v>125</v>
      </c>
      <c r="R218" s="304" t="s">
        <v>1633</v>
      </c>
      <c r="S218" s="228" t="s">
        <v>700</v>
      </c>
      <c r="T218" s="228" t="s">
        <v>700</v>
      </c>
      <c r="U218" s="228"/>
      <c r="V218" s="228"/>
      <c r="W218" s="228" t="s">
        <v>102</v>
      </c>
      <c r="X218" s="305">
        <v>5</v>
      </c>
      <c r="Y218" s="228" t="s">
        <v>90</v>
      </c>
      <c r="Z218" s="228" t="s">
        <v>91</v>
      </c>
      <c r="AA218" s="228"/>
      <c r="AB218" s="228" t="s">
        <v>116</v>
      </c>
      <c r="AC218" s="228" t="s">
        <v>108</v>
      </c>
      <c r="AD218" s="228" t="s">
        <v>96</v>
      </c>
      <c r="AE218" s="234" t="s">
        <v>123</v>
      </c>
      <c r="AF218" s="304">
        <v>1</v>
      </c>
      <c r="AG218" s="241" t="s">
        <v>1617</v>
      </c>
      <c r="AH218" s="228"/>
      <c r="AI218" s="244">
        <v>69</v>
      </c>
      <c r="AJ218" s="228"/>
      <c r="AK218" s="228"/>
      <c r="AL218" s="228"/>
      <c r="AM218" s="228"/>
      <c r="AN218" s="228"/>
      <c r="AO218" s="244"/>
      <c r="AP218" s="228"/>
      <c r="AQ218" s="228"/>
      <c r="AR218" s="228"/>
      <c r="AS218" s="228"/>
      <c r="AT218" s="228"/>
      <c r="AU218" s="244">
        <v>1</v>
      </c>
      <c r="AV218" s="228">
        <v>2</v>
      </c>
      <c r="AW218" s="228">
        <v>1</v>
      </c>
      <c r="AX218" s="228"/>
      <c r="AY218" s="228"/>
      <c r="AZ218" s="228"/>
      <c r="BA218" s="244">
        <v>30</v>
      </c>
      <c r="BB218" s="228">
        <v>9</v>
      </c>
      <c r="BC218" s="228">
        <v>2</v>
      </c>
      <c r="BD218" s="228" t="s">
        <v>110</v>
      </c>
      <c r="BE218" s="228" t="s">
        <v>103</v>
      </c>
      <c r="BF218" s="228"/>
      <c r="BG218" s="244"/>
      <c r="BH218" s="228"/>
      <c r="BI218" s="228"/>
      <c r="BJ218" s="228"/>
      <c r="BK218" s="228"/>
      <c r="BL218" s="228"/>
      <c r="BM218" s="244"/>
      <c r="BN218" s="228"/>
      <c r="BO218" s="228"/>
      <c r="BP218" s="228"/>
      <c r="BQ218" s="228"/>
      <c r="BR218" s="228"/>
      <c r="BS218" s="228"/>
      <c r="BT218" s="228"/>
      <c r="BU218" s="228"/>
      <c r="BV218" s="228"/>
      <c r="BW218" s="228"/>
      <c r="BX218" s="228"/>
      <c r="BY218" s="244"/>
      <c r="BZ218" s="228"/>
      <c r="CA218" s="228"/>
      <c r="CB218" s="228"/>
      <c r="CC218" s="228"/>
      <c r="CD218" s="228"/>
      <c r="CE218" s="228"/>
      <c r="CF218" s="228"/>
      <c r="CG218" s="245"/>
      <c r="CH218" s="246" t="s">
        <v>1472</v>
      </c>
      <c r="CI218" s="246">
        <v>100</v>
      </c>
      <c r="CJ218" s="246" t="s">
        <v>514</v>
      </c>
      <c r="CK218" s="247"/>
      <c r="CL218" s="248"/>
      <c r="CM218" s="248"/>
      <c r="CN218" s="248"/>
      <c r="CO218" s="248"/>
      <c r="CP218" s="248"/>
      <c r="CQ218" s="248"/>
      <c r="CR218" s="248"/>
      <c r="CS218" s="248"/>
      <c r="CT218" s="248"/>
      <c r="CU218" s="248"/>
      <c r="CV218" s="248"/>
      <c r="CW218" s="248"/>
      <c r="CX218" s="248"/>
      <c r="CY218" s="248"/>
      <c r="CZ218" s="248"/>
      <c r="DA218" s="248"/>
      <c r="DB218" s="248">
        <v>70</v>
      </c>
      <c r="DC218" s="249">
        <v>30</v>
      </c>
      <c r="DD218" s="248"/>
      <c r="DE218" s="248"/>
      <c r="DF218" s="248"/>
      <c r="DG218" s="248"/>
      <c r="DH218" s="248"/>
      <c r="DI218" s="248"/>
      <c r="DJ218" s="248"/>
      <c r="DK218" s="306">
        <v>100</v>
      </c>
      <c r="DL218" s="245"/>
      <c r="DM218" s="248"/>
      <c r="DN218" s="248"/>
      <c r="DO218" s="307"/>
      <c r="DQ218" s="245"/>
      <c r="DR218" s="307"/>
      <c r="DS218" s="245"/>
      <c r="DT218" s="262" t="s">
        <v>1600</v>
      </c>
      <c r="DU218" s="249"/>
      <c r="DV218" s="249"/>
      <c r="DW218" s="310">
        <v>100</v>
      </c>
      <c r="DX218" s="311" t="e">
        <v>#N/A</v>
      </c>
      <c r="DY218" s="268" t="s">
        <v>1597</v>
      </c>
      <c r="DZ218" s="268" t="s">
        <v>1618</v>
      </c>
      <c r="EA218" s="268"/>
      <c r="EB218" s="249"/>
      <c r="EC218" s="312"/>
      <c r="ED218" s="229" t="s">
        <v>2517</v>
      </c>
      <c r="EE218" s="313"/>
      <c r="EF218" s="314"/>
      <c r="EG218" s="313"/>
      <c r="EH218" s="315"/>
      <c r="EI218" s="316" t="e">
        <f>VLOOKUP(EH218,definitions_list_mag!$Y$12:$Z$15,2,FALSE)</f>
        <v>#N/A</v>
      </c>
      <c r="EJ218" s="317"/>
      <c r="EK218" s="318" t="e">
        <f>VLOOKUP(EJ218,definitions_list_mag!$AT$3:$AU$5,2,FALSE)</f>
        <v>#N/A</v>
      </c>
      <c r="EL218" s="313"/>
      <c r="EM218" s="315"/>
      <c r="EN218" s="315"/>
      <c r="EO218" s="319"/>
      <c r="EP218" s="319"/>
      <c r="EQ218" s="319"/>
      <c r="ER218" s="319"/>
      <c r="ES218" s="319"/>
      <c r="ET218" s="319"/>
      <c r="EU218" s="319"/>
      <c r="EV218" s="320"/>
      <c r="EW218" s="320"/>
      <c r="EX218" s="320"/>
      <c r="EY218" s="320"/>
      <c r="EZ218" s="192" t="e">
        <f t="shared" si="60"/>
        <v>#DIV/0!</v>
      </c>
      <c r="FA218" s="192" t="e">
        <f t="shared" si="61"/>
        <v>#DIV/0!</v>
      </c>
      <c r="FB218" s="192" t="e">
        <f t="shared" si="62"/>
        <v>#DIV/0!</v>
      </c>
      <c r="FC218" s="192" t="e">
        <f t="shared" si="63"/>
        <v>#DIV/0!</v>
      </c>
      <c r="FD218" s="192" t="e">
        <f t="shared" si="64"/>
        <v>#DIV/0!</v>
      </c>
      <c r="FE218" s="193" t="e">
        <f t="shared" si="65"/>
        <v>#DIV/0!</v>
      </c>
      <c r="FF218" s="194" t="e">
        <f t="shared" si="66"/>
        <v>#DIV/0!</v>
      </c>
      <c r="FG218" s="317"/>
      <c r="FH218" s="315"/>
      <c r="FI218" s="778">
        <f t="shared" si="67"/>
        <v>0</v>
      </c>
      <c r="FJ218" s="779" t="e">
        <f t="shared" si="68"/>
        <v>#DIV/0!</v>
      </c>
      <c r="FK218" s="779" t="e">
        <f t="shared" si="69"/>
        <v>#DIV/0!</v>
      </c>
      <c r="FL218" s="780" t="e">
        <f t="shared" si="70"/>
        <v>#DIV/0!</v>
      </c>
      <c r="FM218" s="169" t="e">
        <f t="shared" si="71"/>
        <v>#DIV/0!</v>
      </c>
      <c r="FN218" s="783" t="e">
        <f t="shared" si="72"/>
        <v>#DIV/0!</v>
      </c>
      <c r="FO218" s="228"/>
      <c r="FP218" s="228"/>
      <c r="FQ218" s="228"/>
      <c r="FR218" s="228"/>
      <c r="FS218" s="228"/>
      <c r="FT218" s="228"/>
      <c r="FU218" s="228"/>
      <c r="FV218" s="228"/>
      <c r="FW218" s="228"/>
      <c r="FX218" s="228"/>
      <c r="FY218" s="228"/>
      <c r="FZ218" s="228"/>
      <c r="GA218" s="228"/>
      <c r="GB218" s="228"/>
      <c r="GC218" s="228"/>
      <c r="GD218" s="228"/>
      <c r="GE218" s="228"/>
      <c r="GF218" s="228"/>
      <c r="GG218" s="228"/>
      <c r="GH218" s="228"/>
      <c r="GI218" s="228"/>
      <c r="GJ218" s="228"/>
      <c r="GK218" s="228"/>
      <c r="GL218" s="228"/>
      <c r="GM218" s="228"/>
      <c r="GN218" s="228"/>
      <c r="GO218" s="228"/>
      <c r="GP218" s="228"/>
      <c r="GQ218" s="228"/>
      <c r="GR218" s="228"/>
      <c r="GS218" s="228"/>
      <c r="GT218" s="228"/>
      <c r="GU218" s="228"/>
      <c r="GV218" s="228"/>
      <c r="GW218" s="228"/>
      <c r="GX218" s="228"/>
      <c r="GY218" s="228"/>
      <c r="GZ218" s="228"/>
      <c r="HA218" s="228"/>
      <c r="HB218" s="228"/>
      <c r="HC218" s="228"/>
      <c r="HD218" s="228"/>
      <c r="HE218" s="228"/>
      <c r="HF218" s="228"/>
      <c r="HG218" s="228"/>
      <c r="HH218" s="228"/>
      <c r="HI218" s="228"/>
      <c r="HJ218" s="228"/>
      <c r="HK218" s="228"/>
      <c r="HL218" s="228"/>
      <c r="HM218" s="228"/>
      <c r="HN218" s="228"/>
      <c r="HO218" s="228"/>
      <c r="HP218" s="228"/>
      <c r="HQ218" s="228"/>
      <c r="HR218" s="228"/>
      <c r="HS218" s="228"/>
      <c r="HT218" s="228"/>
      <c r="HU218" s="228"/>
      <c r="HV218" s="228"/>
      <c r="HW218" s="228"/>
      <c r="HX218" s="228"/>
      <c r="HY218" s="228"/>
      <c r="HZ218" s="228"/>
      <c r="IA218" s="228"/>
      <c r="IB218" s="228"/>
      <c r="IC218" s="228"/>
      <c r="ID218" s="228"/>
      <c r="IE218" s="228"/>
      <c r="IF218" s="228"/>
      <c r="IG218" s="228"/>
      <c r="IH218" s="228"/>
      <c r="II218" s="228"/>
      <c r="IJ218" s="228"/>
      <c r="IK218" s="228"/>
      <c r="IL218" s="228"/>
      <c r="IM218" s="228"/>
      <c r="IN218" s="228"/>
      <c r="IO218" s="228"/>
      <c r="IP218" s="228"/>
      <c r="IQ218" s="228"/>
      <c r="IR218" s="228"/>
      <c r="IS218" s="228"/>
      <c r="IT218" s="228"/>
      <c r="IU218" s="228"/>
      <c r="IV218" s="228"/>
      <c r="IW218" s="228"/>
      <c r="IX218" s="228"/>
      <c r="IY218" s="228"/>
      <c r="IZ218" s="228"/>
      <c r="JA218" s="228"/>
      <c r="JB218" s="228"/>
      <c r="JC218" s="228"/>
      <c r="JD218" s="228"/>
      <c r="JE218" s="228"/>
      <c r="JF218" s="228"/>
      <c r="JG218" s="228"/>
      <c r="JH218" s="228"/>
      <c r="JI218" s="228"/>
      <c r="JJ218" s="228"/>
      <c r="JK218" s="228"/>
      <c r="JL218" s="228"/>
      <c r="JM218" s="228"/>
      <c r="JN218" s="228"/>
      <c r="JO218" s="228"/>
      <c r="JP218" s="228"/>
      <c r="JQ218" s="228"/>
      <c r="JR218" s="228"/>
      <c r="JS218" s="228"/>
      <c r="JT218" s="228"/>
      <c r="JU218" s="228"/>
      <c r="JV218" s="228"/>
      <c r="JW218" s="228"/>
      <c r="JX218" s="228"/>
      <c r="JY218" s="228"/>
      <c r="JZ218" s="228"/>
      <c r="KA218" s="228"/>
      <c r="KB218" s="228"/>
      <c r="KC218" s="228"/>
      <c r="KD218" s="228"/>
      <c r="KE218" s="228"/>
      <c r="KF218" s="228"/>
      <c r="KG218" s="228"/>
      <c r="KH218" s="228"/>
      <c r="KI218" s="228"/>
      <c r="KJ218" s="228"/>
      <c r="KK218" s="228"/>
      <c r="KL218" s="228"/>
      <c r="KM218" s="228"/>
      <c r="KN218" s="228"/>
      <c r="KO218" s="228"/>
      <c r="KP218" s="228"/>
      <c r="KQ218" s="228"/>
      <c r="KR218" s="228"/>
      <c r="KS218" s="228"/>
      <c r="KT218" s="228"/>
      <c r="KU218" s="228"/>
      <c r="KV218" s="228"/>
      <c r="KW218" s="228"/>
      <c r="KX218" s="228"/>
      <c r="KY218" s="228"/>
      <c r="KZ218" s="228"/>
      <c r="LA218" s="228"/>
      <c r="LB218" s="228"/>
      <c r="LC218" s="228"/>
      <c r="LD218" s="228"/>
      <c r="LE218" s="228"/>
      <c r="LF218" s="228"/>
      <c r="LG218" s="228"/>
      <c r="LH218" s="228"/>
      <c r="LI218" s="228"/>
      <c r="LJ218" s="228"/>
      <c r="LK218" s="228"/>
      <c r="LL218" s="228"/>
      <c r="LM218" s="228"/>
      <c r="LN218" s="228"/>
      <c r="LO218" s="228"/>
      <c r="LP218" s="228"/>
      <c r="LQ218" s="228"/>
      <c r="LR218" s="228"/>
      <c r="LS218" s="228"/>
      <c r="LT218" s="228"/>
      <c r="LU218" s="228"/>
      <c r="LV218" s="228"/>
      <c r="LW218" s="228"/>
      <c r="LX218" s="228"/>
      <c r="LY218" s="228"/>
      <c r="LZ218" s="228"/>
      <c r="MA218" s="228"/>
      <c r="MB218" s="228"/>
      <c r="MC218" s="228"/>
      <c r="MD218" s="228"/>
      <c r="ME218" s="228"/>
      <c r="MF218" s="228"/>
      <c r="MG218" s="228"/>
      <c r="MH218" s="228"/>
      <c r="MI218" s="228"/>
      <c r="MJ218" s="228"/>
      <c r="MK218" s="228"/>
      <c r="ML218" s="228"/>
      <c r="MM218" s="228"/>
      <c r="MN218" s="228"/>
      <c r="MO218" s="228"/>
      <c r="MP218" s="228"/>
      <c r="MQ218" s="228"/>
      <c r="MR218" s="228"/>
      <c r="MS218" s="228"/>
      <c r="MT218" s="228"/>
      <c r="MU218" s="228"/>
      <c r="MV218" s="228"/>
      <c r="MW218" s="228"/>
      <c r="MX218" s="228"/>
      <c r="MY218" s="228"/>
      <c r="MZ218" s="228"/>
      <c r="NA218" s="228"/>
      <c r="NB218" s="228"/>
      <c r="NC218" s="228"/>
      <c r="ND218" s="228"/>
      <c r="NE218" s="228"/>
      <c r="NF218" s="228"/>
      <c r="NG218" s="228"/>
      <c r="NH218" s="228"/>
      <c r="NI218" s="228"/>
      <c r="NJ218" s="228"/>
      <c r="NK218" s="228"/>
      <c r="NL218" s="228"/>
      <c r="NM218" s="228"/>
      <c r="NN218" s="228"/>
      <c r="NO218" s="228"/>
      <c r="NP218" s="228"/>
      <c r="NQ218" s="228"/>
      <c r="NR218" s="228"/>
      <c r="NS218" s="228"/>
      <c r="NT218" s="228"/>
      <c r="NU218" s="228"/>
      <c r="NV218" s="228"/>
      <c r="NW218" s="228"/>
      <c r="NX218" s="228"/>
      <c r="NY218" s="228"/>
      <c r="NZ218" s="228"/>
      <c r="OA218" s="228"/>
      <c r="OB218" s="228"/>
      <c r="OC218" s="228"/>
      <c r="OD218" s="228"/>
      <c r="OE218" s="228"/>
      <c r="OF218" s="228"/>
      <c r="OG218" s="228"/>
      <c r="OH218" s="228"/>
      <c r="OI218" s="228"/>
      <c r="OJ218" s="228"/>
      <c r="OK218" s="228"/>
      <c r="OL218" s="228"/>
      <c r="OM218" s="228"/>
      <c r="ON218" s="228"/>
      <c r="OO218" s="228"/>
      <c r="OP218" s="228"/>
      <c r="OQ218" s="228"/>
      <c r="OR218" s="228"/>
      <c r="OS218" s="228"/>
      <c r="OT218" s="228"/>
      <c r="OU218" s="228"/>
      <c r="OV218" s="228"/>
      <c r="OW218" s="228"/>
      <c r="OX218" s="228"/>
      <c r="OY218" s="228"/>
      <c r="OZ218" s="228"/>
      <c r="PA218" s="228"/>
      <c r="PB218" s="228"/>
      <c r="PC218" s="228"/>
      <c r="PD218" s="228"/>
      <c r="PE218" s="228"/>
      <c r="PF218" s="228"/>
      <c r="PG218" s="228"/>
      <c r="PH218" s="228"/>
      <c r="PI218" s="228"/>
      <c r="PJ218" s="228"/>
      <c r="PK218" s="228"/>
      <c r="PL218" s="228"/>
      <c r="PM218" s="228"/>
      <c r="PN218" s="228"/>
      <c r="PO218" s="228"/>
      <c r="PP218" s="228"/>
      <c r="PQ218" s="228"/>
      <c r="PR218" s="228"/>
      <c r="PS218" s="228"/>
      <c r="PT218" s="228"/>
      <c r="PU218" s="228"/>
      <c r="PV218" s="228"/>
      <c r="PW218" s="228"/>
      <c r="PX218" s="228"/>
      <c r="PY218" s="228"/>
      <c r="PZ218" s="228"/>
      <c r="QA218" s="228"/>
      <c r="QB218" s="228"/>
      <c r="QC218" s="228"/>
      <c r="QD218" s="228"/>
      <c r="QE218" s="228"/>
      <c r="QF218" s="228"/>
      <c r="QG218" s="228"/>
      <c r="QH218" s="228"/>
      <c r="QI218" s="228"/>
      <c r="QJ218" s="228"/>
      <c r="QK218" s="228"/>
      <c r="QL218" s="228"/>
      <c r="QM218" s="228"/>
      <c r="QN218" s="228"/>
      <c r="QO218" s="228"/>
      <c r="QP218" s="228"/>
      <c r="QQ218" s="228"/>
      <c r="QR218" s="228"/>
      <c r="QS218" s="228"/>
      <c r="QT218" s="228"/>
      <c r="QU218" s="228"/>
      <c r="QV218" s="228"/>
      <c r="QW218" s="228"/>
      <c r="QX218" s="228"/>
      <c r="QY218" s="228"/>
      <c r="QZ218" s="228"/>
      <c r="RA218" s="228"/>
      <c r="RB218" s="228"/>
      <c r="RC218" s="228"/>
      <c r="RD218" s="228"/>
      <c r="RE218" s="228"/>
      <c r="RF218" s="228"/>
      <c r="RG218" s="228"/>
      <c r="RH218" s="228"/>
      <c r="RI218" s="228"/>
      <c r="RJ218" s="228"/>
      <c r="RK218" s="228"/>
      <c r="RL218" s="228"/>
      <c r="RM218" s="228"/>
      <c r="RN218" s="228"/>
      <c r="RO218" s="228"/>
      <c r="RP218" s="228"/>
      <c r="RQ218" s="228"/>
      <c r="RR218" s="228"/>
      <c r="RS218" s="228"/>
      <c r="RT218" s="228"/>
      <c r="RU218" s="228"/>
      <c r="RV218" s="228"/>
      <c r="RW218" s="228"/>
      <c r="RX218" s="228"/>
      <c r="RY218" s="228"/>
      <c r="RZ218" s="228"/>
      <c r="SA218" s="228"/>
      <c r="SB218" s="228"/>
      <c r="SC218" s="228"/>
      <c r="SD218" s="228"/>
      <c r="SE218" s="228"/>
      <c r="SF218" s="228"/>
      <c r="SG218" s="228"/>
      <c r="SH218" s="228"/>
      <c r="SI218" s="228"/>
      <c r="SJ218" s="228"/>
      <c r="SK218" s="228"/>
      <c r="SL218" s="228"/>
      <c r="SM218" s="228"/>
      <c r="SN218" s="228"/>
      <c r="SO218" s="228"/>
      <c r="SP218" s="228"/>
      <c r="SQ218" s="228"/>
      <c r="SR218" s="228"/>
      <c r="SS218" s="228"/>
      <c r="ST218" s="228"/>
      <c r="SU218" s="228"/>
      <c r="SV218" s="228"/>
      <c r="SW218" s="228"/>
      <c r="SX218" s="228"/>
      <c r="SY218" s="228"/>
      <c r="SZ218" s="228"/>
      <c r="TA218" s="228"/>
      <c r="TB218" s="228"/>
      <c r="TC218" s="228"/>
      <c r="TD218" s="228"/>
      <c r="TE218" s="228"/>
      <c r="TF218" s="228"/>
      <c r="TG218" s="228"/>
      <c r="TH218" s="228"/>
      <c r="TI218" s="228"/>
      <c r="TJ218" s="228"/>
      <c r="TK218" s="228"/>
      <c r="TL218" s="228"/>
      <c r="TM218" s="228"/>
      <c r="TN218" s="228"/>
      <c r="TO218" s="228"/>
      <c r="TP218" s="228"/>
      <c r="TQ218" s="228"/>
      <c r="TR218" s="228"/>
      <c r="TS218" s="228"/>
      <c r="TT218" s="228"/>
      <c r="TU218" s="228"/>
      <c r="TV218" s="228"/>
      <c r="TW218" s="228"/>
      <c r="TX218" s="228"/>
      <c r="TY218" s="228"/>
      <c r="TZ218" s="228"/>
      <c r="UA218" s="228"/>
      <c r="UB218" s="228"/>
      <c r="UC218" s="228"/>
      <c r="UD218" s="228"/>
      <c r="UE218" s="228"/>
      <c r="UF218" s="228"/>
      <c r="UG218" s="228"/>
      <c r="UH218" s="228"/>
      <c r="UI218" s="228"/>
      <c r="UJ218" s="228"/>
      <c r="UK218" s="228"/>
      <c r="UL218" s="228"/>
      <c r="UM218" s="228"/>
      <c r="UN218" s="228"/>
      <c r="UO218" s="228"/>
      <c r="UP218" s="228"/>
      <c r="UQ218" s="228"/>
      <c r="UR218" s="228"/>
      <c r="US218" s="228"/>
      <c r="UT218" s="228"/>
      <c r="UU218" s="228"/>
      <c r="UV218" s="228"/>
      <c r="UW218" s="228"/>
      <c r="UX218" s="228"/>
      <c r="UY218" s="228"/>
      <c r="UZ218" s="228"/>
      <c r="VA218" s="228"/>
      <c r="VB218" s="228"/>
      <c r="VC218" s="228"/>
      <c r="VD218" s="228"/>
      <c r="VE218" s="228"/>
      <c r="VF218" s="228"/>
      <c r="VG218" s="228"/>
      <c r="VH218" s="228"/>
      <c r="VI218" s="228"/>
      <c r="VJ218" s="228"/>
      <c r="VK218" s="228"/>
      <c r="VL218" s="228"/>
      <c r="VM218" s="228"/>
      <c r="VN218" s="228"/>
      <c r="VO218" s="228"/>
      <c r="VP218" s="228"/>
      <c r="VQ218" s="228"/>
      <c r="VR218" s="228"/>
      <c r="VS218" s="228"/>
      <c r="VT218" s="228"/>
      <c r="VU218" s="228"/>
      <c r="VV218" s="228"/>
      <c r="VW218" s="228"/>
      <c r="VX218" s="228"/>
      <c r="VY218" s="228"/>
      <c r="VZ218" s="228"/>
      <c r="WA218" s="228"/>
      <c r="WB218" s="228"/>
      <c r="WC218" s="228"/>
      <c r="WD218" s="228"/>
      <c r="WE218" s="228"/>
      <c r="WF218" s="228"/>
      <c r="WG218" s="228"/>
      <c r="WH218" s="228"/>
      <c r="WI218" s="228"/>
      <c r="WJ218" s="228"/>
      <c r="WK218" s="228"/>
      <c r="WL218" s="228"/>
      <c r="WM218" s="228"/>
      <c r="WN218" s="228"/>
      <c r="WO218" s="228"/>
      <c r="WP218" s="228"/>
      <c r="WQ218" s="228"/>
      <c r="WR218" s="228"/>
      <c r="WS218" s="228"/>
      <c r="WT218" s="228"/>
      <c r="WU218" s="228"/>
      <c r="WV218" s="228"/>
      <c r="WW218" s="228"/>
      <c r="WX218" s="228"/>
      <c r="WY218" s="228"/>
      <c r="WZ218" s="228"/>
      <c r="XA218" s="228"/>
      <c r="XB218" s="228"/>
      <c r="XC218" s="228"/>
      <c r="XD218" s="228"/>
      <c r="XE218" s="228"/>
      <c r="XF218" s="228"/>
      <c r="XG218" s="228"/>
      <c r="XH218" s="228"/>
      <c r="XI218" s="228"/>
      <c r="XJ218" s="228"/>
      <c r="XK218" s="228"/>
      <c r="XL218" s="228"/>
      <c r="XM218" s="228"/>
      <c r="XN218" s="228"/>
      <c r="XO218" s="228"/>
      <c r="XP218" s="228"/>
      <c r="XQ218" s="228"/>
      <c r="XR218" s="228"/>
      <c r="XS218" s="228"/>
      <c r="XT218" s="228"/>
      <c r="XU218" s="228"/>
      <c r="XV218" s="228"/>
      <c r="XW218" s="228"/>
      <c r="XX218" s="228"/>
      <c r="XY218" s="228"/>
      <c r="XZ218" s="228"/>
      <c r="YA218" s="228"/>
      <c r="YB218" s="228"/>
      <c r="YC218" s="228"/>
      <c r="YD218" s="228"/>
      <c r="YE218" s="228"/>
      <c r="YF218" s="228"/>
      <c r="YG218" s="228"/>
      <c r="YH218" s="228"/>
      <c r="YI218" s="228"/>
      <c r="YJ218" s="228"/>
      <c r="YK218" s="228"/>
      <c r="YL218" s="228"/>
      <c r="YM218" s="228"/>
      <c r="YN218" s="228"/>
      <c r="YO218" s="228"/>
      <c r="YP218" s="228"/>
      <c r="YQ218" s="228"/>
      <c r="YR218" s="228"/>
      <c r="YS218" s="228"/>
      <c r="YT218" s="228"/>
      <c r="YU218" s="228"/>
      <c r="YV218" s="228"/>
      <c r="YW218" s="228"/>
      <c r="YX218" s="228"/>
      <c r="YY218" s="228"/>
      <c r="YZ218" s="228"/>
      <c r="ZA218" s="228"/>
      <c r="ZB218" s="228"/>
      <c r="ZC218" s="228"/>
      <c r="ZD218" s="228"/>
      <c r="ZE218" s="228"/>
      <c r="ZF218" s="228"/>
      <c r="ZG218" s="228"/>
      <c r="ZH218" s="228"/>
      <c r="ZI218" s="228"/>
      <c r="ZJ218" s="228"/>
      <c r="ZK218" s="228"/>
      <c r="ZL218" s="228"/>
      <c r="ZM218" s="228"/>
      <c r="ZN218" s="228"/>
      <c r="ZO218" s="228"/>
      <c r="ZP218" s="228"/>
      <c r="ZQ218" s="228"/>
      <c r="ZR218" s="228"/>
      <c r="ZS218" s="228"/>
      <c r="ZT218" s="228"/>
      <c r="ZU218" s="228"/>
      <c r="ZV218" s="228"/>
      <c r="ZW218" s="228"/>
      <c r="ZX218" s="228"/>
      <c r="ZY218" s="228"/>
      <c r="ZZ218" s="228"/>
      <c r="AAA218" s="228"/>
      <c r="AAB218" s="228"/>
      <c r="AAC218" s="228"/>
      <c r="AAD218" s="228"/>
      <c r="AAE218" s="228"/>
      <c r="AAF218" s="228"/>
      <c r="AAG218" s="228"/>
      <c r="AAH218" s="228"/>
      <c r="AAI218" s="228"/>
      <c r="AAJ218" s="228"/>
      <c r="AAK218" s="228"/>
      <c r="AAL218" s="228"/>
      <c r="AAM218" s="228"/>
      <c r="AAN218" s="228"/>
      <c r="AAO218" s="228"/>
      <c r="AAP218" s="228"/>
      <c r="AAQ218" s="228"/>
      <c r="AAR218" s="228"/>
      <c r="AAS218" s="228"/>
      <c r="AAT218" s="228"/>
      <c r="AAU218" s="228"/>
      <c r="AAV218" s="228"/>
      <c r="AAW218" s="228"/>
      <c r="AAX218" s="228"/>
      <c r="AAY218" s="228"/>
      <c r="AAZ218" s="228"/>
      <c r="ABA218" s="228"/>
      <c r="ABB218" s="228"/>
      <c r="ABC218" s="228"/>
      <c r="ABD218" s="228"/>
      <c r="ABE218" s="228"/>
      <c r="ABF218" s="228"/>
      <c r="ABG218" s="228"/>
      <c r="ABH218" s="228"/>
      <c r="ABI218" s="228"/>
      <c r="ABJ218" s="228"/>
      <c r="ABK218" s="228"/>
      <c r="ABL218" s="228"/>
      <c r="ABM218" s="228"/>
      <c r="ABN218" s="228"/>
      <c r="ABO218" s="228"/>
      <c r="ABP218" s="228"/>
      <c r="ABQ218" s="228"/>
      <c r="ABR218" s="228"/>
      <c r="ABS218" s="228"/>
      <c r="ABT218" s="228"/>
      <c r="ABU218" s="228"/>
      <c r="ABV218" s="228"/>
      <c r="ABW218" s="228"/>
      <c r="ABX218" s="228"/>
      <c r="ABY218" s="228"/>
      <c r="ABZ218" s="228"/>
      <c r="ACA218" s="228"/>
      <c r="ACB218" s="228"/>
      <c r="ACC218" s="228"/>
      <c r="ACD218" s="228"/>
      <c r="ACE218" s="228"/>
      <c r="ACF218" s="228"/>
      <c r="ACG218" s="228"/>
      <c r="ACH218" s="228"/>
      <c r="ACI218" s="228"/>
      <c r="ACJ218" s="228"/>
      <c r="ACK218" s="228"/>
      <c r="ACL218" s="228"/>
      <c r="ACM218" s="228"/>
      <c r="ACN218" s="228"/>
      <c r="ACO218" s="228"/>
      <c r="ACP218" s="228"/>
      <c r="ACQ218" s="228"/>
      <c r="ACR218" s="228"/>
      <c r="ACS218" s="228"/>
      <c r="ACT218" s="228"/>
      <c r="ACU218" s="228"/>
      <c r="ACV218" s="228"/>
      <c r="ACW218" s="228"/>
      <c r="ACX218" s="228"/>
      <c r="ACY218" s="228"/>
      <c r="ACZ218" s="228"/>
      <c r="ADA218" s="228"/>
      <c r="ADB218" s="228"/>
      <c r="ADC218" s="228"/>
      <c r="ADD218" s="228"/>
      <c r="ADE218" s="228"/>
      <c r="ADF218" s="228"/>
      <c r="ADG218" s="228"/>
      <c r="ADH218" s="228"/>
      <c r="ADI218" s="228"/>
      <c r="ADJ218" s="228"/>
      <c r="ADK218" s="228"/>
      <c r="ADL218" s="228"/>
      <c r="ADM218" s="228"/>
      <c r="ADN218" s="228"/>
      <c r="ADO218" s="228"/>
      <c r="ADP218" s="228"/>
      <c r="ADQ218" s="228"/>
      <c r="ADR218" s="228"/>
      <c r="ADS218" s="228"/>
      <c r="ADT218" s="228"/>
      <c r="ADU218" s="228"/>
      <c r="ADV218" s="228"/>
      <c r="ADW218" s="228"/>
      <c r="ADX218" s="228"/>
      <c r="ADY218" s="228"/>
      <c r="ADZ218" s="228"/>
      <c r="AEA218" s="228"/>
      <c r="AEB218" s="228"/>
      <c r="AEC218" s="228"/>
      <c r="AED218" s="228"/>
      <c r="AEE218" s="228"/>
      <c r="AEF218" s="228"/>
      <c r="AEG218" s="228"/>
      <c r="AEH218" s="228"/>
      <c r="AEI218" s="228"/>
      <c r="AEJ218" s="228"/>
      <c r="AEK218" s="228"/>
      <c r="AEL218" s="228"/>
      <c r="AEM218" s="228"/>
      <c r="AEN218" s="228"/>
      <c r="AEO218" s="228"/>
      <c r="AEP218" s="228"/>
      <c r="AEQ218" s="228"/>
      <c r="AER218" s="228"/>
      <c r="AES218" s="228"/>
      <c r="AET218" s="228"/>
      <c r="AEU218" s="228"/>
      <c r="AEV218" s="228"/>
      <c r="AEW218" s="228"/>
      <c r="AEX218" s="228"/>
      <c r="AEY218" s="228"/>
      <c r="AEZ218" s="228"/>
      <c r="AFA218" s="228"/>
      <c r="AFB218" s="228"/>
      <c r="AFC218" s="228"/>
      <c r="AFD218" s="228"/>
      <c r="AFE218" s="228"/>
      <c r="AFF218" s="228"/>
      <c r="AFG218" s="228"/>
      <c r="AFH218" s="228"/>
      <c r="AFI218" s="228"/>
      <c r="AFJ218" s="228"/>
      <c r="AFK218" s="228"/>
      <c r="AFL218" s="228"/>
      <c r="AFM218" s="228"/>
      <c r="AFN218" s="228"/>
      <c r="AFO218" s="228"/>
      <c r="AFP218" s="228"/>
      <c r="AFQ218" s="228"/>
      <c r="AFR218" s="228"/>
      <c r="AFS218" s="228"/>
      <c r="AFT218" s="228"/>
      <c r="AFU218" s="228"/>
      <c r="AFV218" s="228"/>
      <c r="AFW218" s="228"/>
      <c r="AFX218" s="228"/>
      <c r="AFY218" s="228"/>
      <c r="AFZ218" s="228"/>
      <c r="AGA218" s="228"/>
      <c r="AGB218" s="228"/>
      <c r="AGC218" s="228"/>
      <c r="AGD218" s="228"/>
      <c r="AGE218" s="228"/>
      <c r="AGF218" s="228"/>
      <c r="AGG218" s="228"/>
      <c r="AGH218" s="228"/>
      <c r="AGI218" s="228"/>
      <c r="AGJ218" s="228"/>
      <c r="AGK218" s="228"/>
      <c r="AGL218" s="228"/>
      <c r="AGM218" s="228"/>
      <c r="AGN218" s="228"/>
      <c r="AGO218" s="228"/>
      <c r="AGP218" s="228"/>
      <c r="AGQ218" s="228"/>
      <c r="AGR218" s="228"/>
      <c r="AGS218" s="228"/>
      <c r="AGT218" s="228"/>
      <c r="AGU218" s="228"/>
      <c r="AGV218" s="228"/>
      <c r="AGW218" s="228"/>
      <c r="AGX218" s="228"/>
      <c r="AGY218" s="228"/>
      <c r="AGZ218" s="228"/>
      <c r="AHA218" s="228"/>
      <c r="AHB218" s="228"/>
      <c r="AHC218" s="228"/>
      <c r="AHD218" s="228"/>
      <c r="AHE218" s="228"/>
      <c r="AHF218" s="228"/>
      <c r="AHG218" s="228"/>
      <c r="AHH218" s="228"/>
      <c r="AHI218" s="228"/>
      <c r="AHJ218" s="228"/>
      <c r="AHK218" s="228"/>
      <c r="AHL218" s="228"/>
      <c r="AHM218" s="228"/>
      <c r="AHN218" s="228"/>
      <c r="AHO218" s="228"/>
      <c r="AHP218" s="228"/>
      <c r="AHQ218" s="228"/>
      <c r="AHR218" s="228"/>
      <c r="AHS218" s="228"/>
      <c r="AHT218" s="228"/>
      <c r="AHU218" s="228"/>
      <c r="AHV218" s="228"/>
      <c r="AHW218" s="228"/>
      <c r="AHX218" s="228"/>
      <c r="AHY218" s="228"/>
      <c r="AHZ218" s="228"/>
      <c r="AIA218" s="228"/>
      <c r="AIB218" s="228"/>
      <c r="AIC218" s="228"/>
      <c r="AID218" s="228"/>
      <c r="AIE218" s="228"/>
      <c r="AIF218" s="228"/>
      <c r="AIG218" s="228"/>
      <c r="AIH218" s="228"/>
      <c r="AII218" s="228"/>
      <c r="AIJ218" s="228"/>
      <c r="AIK218" s="228"/>
      <c r="AIL218" s="228"/>
      <c r="AIM218" s="228"/>
      <c r="AIN218" s="228"/>
      <c r="AIO218" s="228"/>
      <c r="AIP218" s="228"/>
      <c r="AIQ218" s="228"/>
      <c r="AIR218" s="228"/>
      <c r="AIS218" s="228"/>
      <c r="AIT218" s="228"/>
      <c r="AIU218" s="228"/>
      <c r="AIV218" s="228"/>
      <c r="AIW218" s="228"/>
      <c r="AIX218" s="228"/>
      <c r="AIY218" s="228"/>
      <c r="AIZ218" s="228"/>
      <c r="AJA218" s="228"/>
      <c r="AJB218" s="228"/>
      <c r="AJC218" s="228"/>
      <c r="AJD218" s="228"/>
      <c r="AJE218" s="228"/>
      <c r="AJF218" s="228"/>
      <c r="AJG218" s="228"/>
      <c r="AJH218" s="228"/>
      <c r="AJI218" s="228"/>
      <c r="AJJ218" s="228"/>
      <c r="AJK218" s="228"/>
      <c r="AJL218" s="228"/>
      <c r="AJM218" s="228"/>
      <c r="AJN218" s="228"/>
      <c r="AJO218" s="228"/>
      <c r="AJP218" s="228"/>
      <c r="AJQ218" s="228"/>
      <c r="AJR218" s="228"/>
      <c r="AJS218" s="228"/>
      <c r="AJT218" s="228"/>
      <c r="AJU218" s="228"/>
      <c r="AJV218" s="228"/>
      <c r="AJW218" s="228"/>
      <c r="AJX218" s="228"/>
      <c r="AJY218" s="228"/>
      <c r="AJZ218" s="228"/>
      <c r="AKA218" s="228"/>
      <c r="AKB218" s="228"/>
      <c r="AKC218" s="228"/>
      <c r="AKD218" s="228"/>
      <c r="AKE218" s="228"/>
      <c r="AKF218" s="228"/>
      <c r="AKG218" s="228"/>
      <c r="AKH218" s="228"/>
      <c r="AKI218" s="228"/>
      <c r="AKJ218" s="228"/>
      <c r="AKK218" s="228"/>
      <c r="AKL218" s="228"/>
      <c r="AKM218" s="228"/>
      <c r="AKN218" s="228"/>
      <c r="AKO218" s="228"/>
      <c r="AKP218" s="228"/>
      <c r="AKQ218" s="228"/>
      <c r="AKR218" s="228"/>
      <c r="AKS218" s="228"/>
      <c r="AKT218" s="228"/>
      <c r="AKU218" s="228"/>
      <c r="AKV218" s="228"/>
      <c r="AKW218" s="228"/>
      <c r="AKX218" s="228"/>
      <c r="AKY218" s="228"/>
      <c r="AKZ218" s="228"/>
      <c r="ALA218" s="228"/>
      <c r="ALB218" s="228"/>
      <c r="ALC218" s="228"/>
      <c r="ALD218" s="228"/>
      <c r="ALE218" s="228"/>
      <c r="ALF218" s="228"/>
      <c r="ALG218" s="228"/>
      <c r="ALH218" s="228"/>
      <c r="ALI218" s="228"/>
      <c r="ALJ218" s="228"/>
      <c r="ALK218" s="228"/>
      <c r="ALL218" s="228"/>
      <c r="ALM218" s="228"/>
      <c r="ALN218" s="228"/>
      <c r="ALO218" s="228"/>
      <c r="ALP218" s="228"/>
      <c r="ALQ218" s="228"/>
      <c r="ALR218" s="228"/>
      <c r="ALS218" s="228"/>
      <c r="ALT218" s="228"/>
      <c r="ALU218" s="228"/>
      <c r="ALV218" s="228"/>
      <c r="ALW218" s="228"/>
      <c r="ALX218" s="228"/>
      <c r="ALY218" s="228"/>
      <c r="ALZ218" s="228"/>
      <c r="AMA218" s="228"/>
      <c r="AMB218" s="228"/>
      <c r="AMC218" s="228"/>
      <c r="AMD218" s="228"/>
      <c r="AME218" s="228"/>
      <c r="AMF218" s="228"/>
      <c r="AMG218" s="228"/>
      <c r="AMH218" s="228"/>
      <c r="AMI218" s="228"/>
      <c r="AMJ218" s="228"/>
      <c r="AMK218" s="228"/>
      <c r="AML218" s="228"/>
      <c r="AMM218" s="228"/>
      <c r="AMN218" s="228"/>
      <c r="AMO218" s="228"/>
      <c r="AMP218" s="228"/>
      <c r="AMQ218" s="228"/>
      <c r="AMR218" s="228"/>
      <c r="AMS218" s="228"/>
      <c r="AMT218" s="228"/>
      <c r="AMU218" s="228"/>
      <c r="AMV218" s="228"/>
      <c r="AMW218" s="228"/>
      <c r="AMX218" s="228"/>
    </row>
    <row r="219" spans="1:1038" ht="18" customHeight="1">
      <c r="A219" s="125" t="s">
        <v>1452</v>
      </c>
      <c r="B219" s="126" t="s">
        <v>1278</v>
      </c>
      <c r="D219" s="126" t="s">
        <v>1279</v>
      </c>
      <c r="E219" s="126">
        <v>39</v>
      </c>
      <c r="F219" s="126">
        <v>1</v>
      </c>
      <c r="G219" s="285" t="str">
        <f t="shared" si="59"/>
        <v>39-1</v>
      </c>
      <c r="H219" s="277">
        <v>0</v>
      </c>
      <c r="I219" s="126">
        <v>32.5</v>
      </c>
      <c r="K219" s="545" t="b">
        <f>IF(I220=1,IF(((VLOOKUP($G219,[1]Depth_Lookup!#REF!,9,FALSE))-(H219/100))=0,"Good",IF(((VLOOKUP($G219,[1]Depth_Lookup!$A$3:$J$550,9,FALSE))-(H219/100))&gt;0,"Too Short","Too Long")))</f>
        <v>0</v>
      </c>
      <c r="L219" s="171">
        <f>(VLOOKUP($G219,Depth_Lookup!$A$3:$J$410,10,FALSE))+(H219/100)</f>
        <v>86.7</v>
      </c>
      <c r="M219" s="171">
        <f>(VLOOKUP($G219,Depth_Lookup!$A$3:$J$410,10,FALSE))+(I219/100)</f>
        <v>87.025000000000006</v>
      </c>
      <c r="N219" s="127" t="s">
        <v>1615</v>
      </c>
      <c r="O219" s="126">
        <v>3</v>
      </c>
      <c r="P219" s="126" t="s">
        <v>853</v>
      </c>
      <c r="Q219" s="126" t="s">
        <v>125</v>
      </c>
      <c r="R219" s="196" t="s">
        <v>1633</v>
      </c>
      <c r="S219" s="126" t="s">
        <v>700</v>
      </c>
      <c r="T219" s="126" t="s">
        <v>587</v>
      </c>
      <c r="W219" s="126" t="s">
        <v>102</v>
      </c>
      <c r="X219" s="202">
        <v>5</v>
      </c>
      <c r="Y219" s="126" t="s">
        <v>90</v>
      </c>
      <c r="Z219" s="126" t="s">
        <v>91</v>
      </c>
      <c r="AB219" s="126" t="s">
        <v>116</v>
      </c>
      <c r="AC219" s="126" t="s">
        <v>108</v>
      </c>
      <c r="AD219" s="126" t="s">
        <v>96</v>
      </c>
      <c r="AE219" s="128" t="s">
        <v>123</v>
      </c>
      <c r="AF219" s="196">
        <v>1</v>
      </c>
      <c r="AG219" s="129" t="s">
        <v>1365</v>
      </c>
      <c r="AI219" s="130">
        <v>69</v>
      </c>
      <c r="AO219" s="130"/>
      <c r="AU219" s="130"/>
      <c r="BA219" s="130">
        <v>30</v>
      </c>
      <c r="BB219" s="126">
        <v>8</v>
      </c>
      <c r="BC219" s="126">
        <v>3</v>
      </c>
      <c r="BD219" s="126" t="s">
        <v>110</v>
      </c>
      <c r="BE219" s="126" t="s">
        <v>103</v>
      </c>
      <c r="BG219" s="130"/>
      <c r="BM219" s="130">
        <v>1</v>
      </c>
      <c r="BN219" s="126">
        <v>1</v>
      </c>
      <c r="BO219" s="126">
        <v>0.5</v>
      </c>
      <c r="BY219" s="130"/>
      <c r="CG219" s="131"/>
      <c r="CH219" s="132" t="s">
        <v>1472</v>
      </c>
      <c r="CI219" s="132">
        <v>100</v>
      </c>
      <c r="CJ219" s="132" t="s">
        <v>514</v>
      </c>
      <c r="CK219" s="133"/>
      <c r="CL219" s="134"/>
      <c r="CM219" s="134"/>
      <c r="CN219" s="134"/>
      <c r="CO219" s="134"/>
      <c r="CP219" s="134"/>
      <c r="CQ219" s="134"/>
      <c r="CR219" s="134"/>
      <c r="CS219" s="134"/>
      <c r="CT219" s="134"/>
      <c r="CU219" s="134"/>
      <c r="CV219" s="134"/>
      <c r="CW219" s="134"/>
      <c r="CX219" s="134"/>
      <c r="CY219" s="134"/>
      <c r="CZ219" s="134"/>
      <c r="DA219" s="134"/>
      <c r="DB219" s="134">
        <v>70</v>
      </c>
      <c r="DC219" s="135">
        <v>30</v>
      </c>
      <c r="DD219" s="134"/>
      <c r="DE219" s="134"/>
      <c r="DF219" s="134"/>
      <c r="DG219" s="134"/>
      <c r="DH219" s="134"/>
      <c r="DI219" s="134"/>
      <c r="DJ219" s="134"/>
      <c r="DK219" s="207">
        <v>100</v>
      </c>
      <c r="DL219" s="131"/>
      <c r="DM219" s="134"/>
      <c r="DN219" s="134"/>
      <c r="DO219" s="136"/>
      <c r="DQ219" s="131"/>
      <c r="DR219" s="136"/>
      <c r="DS219" s="131"/>
      <c r="DT219" s="138" t="s">
        <v>1600</v>
      </c>
      <c r="DW219" s="213">
        <v>100</v>
      </c>
      <c r="DX219" s="214" t="e">
        <v>#N/A</v>
      </c>
      <c r="DY219" s="139" t="s">
        <v>1597</v>
      </c>
      <c r="DZ219" s="155" t="s">
        <v>1619</v>
      </c>
      <c r="EA219" s="155"/>
      <c r="ED219" s="229" t="s">
        <v>2517</v>
      </c>
      <c r="EE219" s="140"/>
      <c r="EG219" s="140"/>
      <c r="EI219" s="218" t="e">
        <f>VLOOKUP(EH219,definitions_list_mag!$Y$12:$Z$15,2,FALSE)</f>
        <v>#N/A</v>
      </c>
      <c r="EJ219" s="143"/>
      <c r="EK219" s="221" t="e">
        <f>VLOOKUP(EJ219,definitions_list_mag!$AT$3:$AU$5,2,FALSE)</f>
        <v>#N/A</v>
      </c>
      <c r="EM219" s="109"/>
      <c r="EN219" s="109"/>
      <c r="EZ219" s="192" t="e">
        <f t="shared" si="60"/>
        <v>#DIV/0!</v>
      </c>
      <c r="FA219" s="192" t="e">
        <f t="shared" si="61"/>
        <v>#DIV/0!</v>
      </c>
      <c r="FB219" s="192" t="e">
        <f t="shared" si="62"/>
        <v>#DIV/0!</v>
      </c>
      <c r="FC219" s="192" t="e">
        <f t="shared" si="63"/>
        <v>#DIV/0!</v>
      </c>
      <c r="FD219" s="192" t="e">
        <f t="shared" si="64"/>
        <v>#DIV/0!</v>
      </c>
      <c r="FE219" s="193" t="e">
        <f t="shared" si="65"/>
        <v>#DIV/0!</v>
      </c>
      <c r="FF219" s="194" t="e">
        <f t="shared" si="66"/>
        <v>#DIV/0!</v>
      </c>
      <c r="FG219" s="143"/>
      <c r="FI219" s="778">
        <f t="shared" si="67"/>
        <v>0</v>
      </c>
      <c r="FJ219" s="779" t="e">
        <f t="shared" si="68"/>
        <v>#DIV/0!</v>
      </c>
      <c r="FK219" s="779" t="e">
        <f t="shared" si="69"/>
        <v>#DIV/0!</v>
      </c>
      <c r="FL219" s="780" t="e">
        <f t="shared" si="70"/>
        <v>#DIV/0!</v>
      </c>
      <c r="FM219" s="169" t="e">
        <f t="shared" si="71"/>
        <v>#DIV/0!</v>
      </c>
      <c r="FN219" s="783" t="e">
        <f t="shared" si="72"/>
        <v>#DIV/0!</v>
      </c>
    </row>
    <row r="220" spans="1:1038" ht="18" customHeight="1">
      <c r="A220" s="125" t="s">
        <v>1452</v>
      </c>
      <c r="B220" s="126" t="s">
        <v>1278</v>
      </c>
      <c r="D220" s="126" t="s">
        <v>1279</v>
      </c>
      <c r="E220" s="126">
        <v>39</v>
      </c>
      <c r="F220" s="126">
        <v>1</v>
      </c>
      <c r="G220" s="285" t="str">
        <f t="shared" si="59"/>
        <v>39-1</v>
      </c>
      <c r="H220" s="277">
        <v>32.5</v>
      </c>
      <c r="I220" s="126">
        <v>45</v>
      </c>
      <c r="K220" s="545" t="b">
        <f>IF(I221=1,IF(((VLOOKUP($G220,[1]Depth_Lookup!#REF!,9,FALSE))-(H220/100))=0,"Good",IF(((VLOOKUP($G220,[1]Depth_Lookup!$A$3:$J$550,9,FALSE))-(H220/100))&gt;0,"Too Short","Too Long")))</f>
        <v>0</v>
      </c>
      <c r="L220" s="171">
        <f>(VLOOKUP($G220,Depth_Lookup!$A$3:$J$410,10,FALSE))+(H220/100)</f>
        <v>87.025000000000006</v>
      </c>
      <c r="M220" s="171">
        <f>(VLOOKUP($G220,Depth_Lookup!$A$3:$J$410,10,FALSE))+(I220/100)</f>
        <v>87.15</v>
      </c>
      <c r="N220" s="127" t="s">
        <v>1620</v>
      </c>
      <c r="O220" s="126">
        <v>1</v>
      </c>
      <c r="P220" s="126" t="s">
        <v>853</v>
      </c>
      <c r="Q220" s="126" t="s">
        <v>125</v>
      </c>
      <c r="R220" s="196" t="s">
        <v>1633</v>
      </c>
      <c r="S220" s="126" t="s">
        <v>587</v>
      </c>
      <c r="T220" s="126" t="s">
        <v>587</v>
      </c>
      <c r="U220" s="126" t="s">
        <v>108</v>
      </c>
      <c r="V220" s="126" t="s">
        <v>509</v>
      </c>
      <c r="W220" s="126" t="s">
        <v>102</v>
      </c>
      <c r="X220" s="202">
        <v>5</v>
      </c>
      <c r="Y220" s="126" t="s">
        <v>90</v>
      </c>
      <c r="Z220" s="126" t="s">
        <v>91</v>
      </c>
      <c r="AB220" s="126" t="s">
        <v>116</v>
      </c>
      <c r="AC220" s="126" t="s">
        <v>108</v>
      </c>
      <c r="AD220" s="126" t="s">
        <v>96</v>
      </c>
      <c r="AE220" s="128" t="s">
        <v>123</v>
      </c>
      <c r="AF220" s="196">
        <v>1</v>
      </c>
      <c r="AG220" s="129" t="s">
        <v>1365</v>
      </c>
      <c r="AI220" s="130">
        <v>74</v>
      </c>
      <c r="AO220" s="130"/>
      <c r="AU220" s="130">
        <v>1</v>
      </c>
      <c r="AV220" s="126">
        <v>1</v>
      </c>
      <c r="AW220" s="126">
        <v>0.5</v>
      </c>
      <c r="BA220" s="130">
        <v>25</v>
      </c>
      <c r="BB220" s="126">
        <v>7</v>
      </c>
      <c r="BC220" s="126">
        <v>2</v>
      </c>
      <c r="BD220" s="126" t="s">
        <v>110</v>
      </c>
      <c r="BE220" s="126" t="s">
        <v>103</v>
      </c>
      <c r="BG220" s="130"/>
      <c r="BM220" s="130"/>
      <c r="BY220" s="130"/>
      <c r="CG220" s="131"/>
      <c r="CH220" s="132" t="s">
        <v>1329</v>
      </c>
      <c r="CI220" s="132">
        <v>100</v>
      </c>
      <c r="CJ220" s="132" t="s">
        <v>514</v>
      </c>
      <c r="CK220" s="133"/>
      <c r="CL220" s="134"/>
      <c r="CM220" s="134"/>
      <c r="CN220" s="134"/>
      <c r="CO220" s="134"/>
      <c r="CP220" s="134"/>
      <c r="CQ220" s="134"/>
      <c r="CR220" s="134"/>
      <c r="CS220" s="134"/>
      <c r="CT220" s="134"/>
      <c r="CU220" s="134"/>
      <c r="CV220" s="134"/>
      <c r="CW220" s="134"/>
      <c r="CX220" s="134"/>
      <c r="CY220" s="134"/>
      <c r="CZ220" s="134"/>
      <c r="DA220" s="134"/>
      <c r="DB220" s="134">
        <v>75</v>
      </c>
      <c r="DC220" s="135">
        <v>25</v>
      </c>
      <c r="DD220" s="134"/>
      <c r="DE220" s="134"/>
      <c r="DF220" s="134"/>
      <c r="DG220" s="134"/>
      <c r="DH220" s="134"/>
      <c r="DI220" s="134"/>
      <c r="DJ220" s="134"/>
      <c r="DK220" s="207">
        <v>100</v>
      </c>
      <c r="DL220" s="131"/>
      <c r="DM220" s="134"/>
      <c r="DN220" s="134"/>
      <c r="DO220" s="136"/>
      <c r="DQ220" s="131"/>
      <c r="DR220" s="136"/>
      <c r="DS220" s="131"/>
      <c r="DT220" s="138" t="s">
        <v>1389</v>
      </c>
      <c r="DW220" s="213">
        <v>100</v>
      </c>
      <c r="DX220" s="214" t="e">
        <v>#N/A</v>
      </c>
      <c r="DY220" s="139" t="s">
        <v>1405</v>
      </c>
      <c r="DZ220" s="155" t="s">
        <v>1621</v>
      </c>
      <c r="EA220" s="155"/>
      <c r="ED220" s="229" t="s">
        <v>2517</v>
      </c>
      <c r="EE220" s="140"/>
      <c r="EG220" s="140"/>
      <c r="EI220" s="218" t="e">
        <f>VLOOKUP(EH220,definitions_list_mag!$Y$12:$Z$15,2,FALSE)</f>
        <v>#N/A</v>
      </c>
      <c r="EJ220" s="143"/>
      <c r="EK220" s="221" t="e">
        <f>VLOOKUP(EJ220,definitions_list_mag!$AT$3:$AU$5,2,FALSE)</f>
        <v>#N/A</v>
      </c>
      <c r="EM220" s="109"/>
      <c r="EN220" s="109"/>
      <c r="EZ220" s="192" t="e">
        <f t="shared" si="60"/>
        <v>#DIV/0!</v>
      </c>
      <c r="FA220" s="192" t="e">
        <f t="shared" si="61"/>
        <v>#DIV/0!</v>
      </c>
      <c r="FB220" s="192" t="e">
        <f t="shared" si="62"/>
        <v>#DIV/0!</v>
      </c>
      <c r="FC220" s="192" t="e">
        <f t="shared" si="63"/>
        <v>#DIV/0!</v>
      </c>
      <c r="FD220" s="192" t="e">
        <f t="shared" si="64"/>
        <v>#DIV/0!</v>
      </c>
      <c r="FE220" s="193" t="e">
        <f t="shared" si="65"/>
        <v>#DIV/0!</v>
      </c>
      <c r="FF220" s="194" t="e">
        <f t="shared" si="66"/>
        <v>#DIV/0!</v>
      </c>
      <c r="FG220" s="143"/>
      <c r="FI220" s="778">
        <f t="shared" si="67"/>
        <v>0</v>
      </c>
      <c r="FJ220" s="779" t="e">
        <f t="shared" si="68"/>
        <v>#DIV/0!</v>
      </c>
      <c r="FK220" s="779" t="e">
        <f t="shared" si="69"/>
        <v>#DIV/0!</v>
      </c>
      <c r="FL220" s="780" t="e">
        <f t="shared" si="70"/>
        <v>#DIV/0!</v>
      </c>
      <c r="FM220" s="169" t="e">
        <f t="shared" si="71"/>
        <v>#DIV/0!</v>
      </c>
      <c r="FN220" s="783" t="e">
        <f t="shared" si="72"/>
        <v>#DIV/0!</v>
      </c>
    </row>
    <row r="221" spans="1:1038" s="288" customFormat="1" ht="18" customHeight="1">
      <c r="A221" s="352" t="s">
        <v>1452</v>
      </c>
      <c r="B221" s="227" t="s">
        <v>1278</v>
      </c>
      <c r="C221" s="227"/>
      <c r="D221" s="227" t="s">
        <v>1279</v>
      </c>
      <c r="E221" s="227">
        <v>39</v>
      </c>
      <c r="F221" s="227">
        <v>1</v>
      </c>
      <c r="G221" s="285" t="str">
        <f t="shared" si="59"/>
        <v>39-1</v>
      </c>
      <c r="H221" s="278">
        <v>45</v>
      </c>
      <c r="I221" s="227">
        <v>98.5</v>
      </c>
      <c r="J221" s="226"/>
      <c r="K221" s="545" t="b">
        <f>IF(I222=1,IF(((VLOOKUP($G221,[1]Depth_Lookup!#REF!,9,FALSE))-(H221/100))=0,"Good",IF(((VLOOKUP($G221,[1]Depth_Lookup!$A$3:$J$550,9,FALSE))-(H221/100))&gt;0,"Too Short","Too Long")))</f>
        <v>0</v>
      </c>
      <c r="L221" s="171">
        <f>(VLOOKUP($G221,Depth_Lookup!$A$3:$J$410,10,FALSE))+(H221/100)</f>
        <v>87.15</v>
      </c>
      <c r="M221" s="171">
        <f>(VLOOKUP($G221,Depth_Lookup!$A$3:$J$410,10,FALSE))+(I221/100)</f>
        <v>87.685000000000002</v>
      </c>
      <c r="N221" s="230" t="s">
        <v>1622</v>
      </c>
      <c r="O221" s="227">
        <v>2</v>
      </c>
      <c r="P221" s="227" t="s">
        <v>853</v>
      </c>
      <c r="Q221" s="227" t="s">
        <v>125</v>
      </c>
      <c r="R221" s="286" t="s">
        <v>1633</v>
      </c>
      <c r="S221" s="227" t="s">
        <v>587</v>
      </c>
      <c r="T221" s="227" t="s">
        <v>700</v>
      </c>
      <c r="U221" s="227" t="s">
        <v>108</v>
      </c>
      <c r="V221" s="227" t="s">
        <v>509</v>
      </c>
      <c r="W221" s="227" t="s">
        <v>102</v>
      </c>
      <c r="X221" s="287">
        <v>5</v>
      </c>
      <c r="Y221" s="227" t="s">
        <v>90</v>
      </c>
      <c r="Z221" s="227" t="s">
        <v>91</v>
      </c>
      <c r="AA221" s="227"/>
      <c r="AB221" s="227" t="s">
        <v>116</v>
      </c>
      <c r="AC221" s="227" t="s">
        <v>108</v>
      </c>
      <c r="AD221" s="227" t="s">
        <v>96</v>
      </c>
      <c r="AE221" s="233" t="s">
        <v>123</v>
      </c>
      <c r="AF221" s="286">
        <v>1</v>
      </c>
      <c r="AG221" s="237" t="s">
        <v>1365</v>
      </c>
      <c r="AH221" s="227"/>
      <c r="AI221" s="240">
        <v>69</v>
      </c>
      <c r="AJ221" s="227"/>
      <c r="AK221" s="227"/>
      <c r="AL221" s="227"/>
      <c r="AM221" s="227"/>
      <c r="AN221" s="227"/>
      <c r="AO221" s="240"/>
      <c r="AP221" s="227"/>
      <c r="AQ221" s="227"/>
      <c r="AR221" s="227"/>
      <c r="AS221" s="227"/>
      <c r="AT221" s="227"/>
      <c r="AU221" s="240"/>
      <c r="AV221" s="227"/>
      <c r="AW221" s="227"/>
      <c r="AX221" s="227"/>
      <c r="AY221" s="227"/>
      <c r="AZ221" s="227"/>
      <c r="BA221" s="240">
        <v>30</v>
      </c>
      <c r="BB221" s="227">
        <v>5</v>
      </c>
      <c r="BC221" s="227">
        <v>2</v>
      </c>
      <c r="BD221" s="227" t="s">
        <v>110</v>
      </c>
      <c r="BE221" s="227" t="s">
        <v>103</v>
      </c>
      <c r="BF221" s="227"/>
      <c r="BG221" s="240"/>
      <c r="BH221" s="227"/>
      <c r="BI221" s="227"/>
      <c r="BJ221" s="227"/>
      <c r="BK221" s="227"/>
      <c r="BL221" s="227"/>
      <c r="BM221" s="240">
        <v>1</v>
      </c>
      <c r="BN221" s="227">
        <v>1</v>
      </c>
      <c r="BO221" s="227">
        <v>0.5</v>
      </c>
      <c r="BP221" s="227"/>
      <c r="BQ221" s="227"/>
      <c r="BR221" s="227"/>
      <c r="BS221" s="227"/>
      <c r="BT221" s="227"/>
      <c r="BU221" s="227"/>
      <c r="BV221" s="227"/>
      <c r="BW221" s="227"/>
      <c r="BX221" s="227"/>
      <c r="BY221" s="240"/>
      <c r="BZ221" s="227"/>
      <c r="CA221" s="227"/>
      <c r="CB221" s="227"/>
      <c r="CC221" s="227"/>
      <c r="CD221" s="227"/>
      <c r="CE221" s="227"/>
      <c r="CF221" s="227"/>
      <c r="CG221" s="148"/>
      <c r="CH221" s="149" t="s">
        <v>1472</v>
      </c>
      <c r="CI221" s="149">
        <v>100</v>
      </c>
      <c r="CJ221" s="149" t="s">
        <v>514</v>
      </c>
      <c r="CK221" s="151"/>
      <c r="CL221" s="152"/>
      <c r="CM221" s="152"/>
      <c r="CN221" s="152"/>
      <c r="CO221" s="152"/>
      <c r="CP221" s="152"/>
      <c r="CQ221" s="152"/>
      <c r="CR221" s="152"/>
      <c r="CS221" s="152"/>
      <c r="CT221" s="152"/>
      <c r="CU221" s="152"/>
      <c r="CV221" s="152"/>
      <c r="CW221" s="152"/>
      <c r="CX221" s="152"/>
      <c r="CY221" s="152"/>
      <c r="CZ221" s="152"/>
      <c r="DA221" s="152"/>
      <c r="DB221" s="152">
        <v>70</v>
      </c>
      <c r="DC221" s="229">
        <v>30</v>
      </c>
      <c r="DD221" s="152"/>
      <c r="DE221" s="152"/>
      <c r="DF221" s="152"/>
      <c r="DG221" s="152"/>
      <c r="DH221" s="152"/>
      <c r="DI221" s="152"/>
      <c r="DJ221" s="152"/>
      <c r="DK221" s="208">
        <v>100</v>
      </c>
      <c r="DL221" s="148"/>
      <c r="DM221" s="152"/>
      <c r="DN221" s="152"/>
      <c r="DO221" s="153"/>
      <c r="DQ221" s="148"/>
      <c r="DR221" s="153"/>
      <c r="DS221" s="148"/>
      <c r="DT221" s="261" t="s">
        <v>1600</v>
      </c>
      <c r="DU221" s="229"/>
      <c r="DV221" s="229"/>
      <c r="DW221" s="290">
        <v>100</v>
      </c>
      <c r="DX221" s="291" t="e">
        <v>#N/A</v>
      </c>
      <c r="DY221" s="154" t="s">
        <v>1597</v>
      </c>
      <c r="DZ221" s="154" t="s">
        <v>1623</v>
      </c>
      <c r="EA221" s="154"/>
      <c r="EB221" s="229"/>
      <c r="EC221" s="292"/>
      <c r="ED221" s="229" t="s">
        <v>2517</v>
      </c>
      <c r="EE221" s="293"/>
      <c r="EF221" s="294"/>
      <c r="EG221" s="293"/>
      <c r="EH221" s="295"/>
      <c r="EI221" s="296" t="e">
        <f>VLOOKUP(EH221,definitions_list_mag!$Y$12:$Z$15,2,FALSE)</f>
        <v>#N/A</v>
      </c>
      <c r="EJ221" s="297"/>
      <c r="EK221" s="298" t="e">
        <f>VLOOKUP(EJ221,definitions_list_mag!$AT$3:$AU$5,2,FALSE)</f>
        <v>#N/A</v>
      </c>
      <c r="EL221" s="293"/>
      <c r="EM221" s="295"/>
      <c r="EN221" s="295"/>
      <c r="EO221" s="321"/>
      <c r="EP221" s="321"/>
      <c r="EQ221" s="321"/>
      <c r="ER221" s="321"/>
      <c r="ES221" s="321"/>
      <c r="ET221" s="321"/>
      <c r="EU221" s="321"/>
      <c r="EV221" s="322"/>
      <c r="EW221" s="322"/>
      <c r="EX221" s="322"/>
      <c r="EY221" s="322"/>
      <c r="EZ221" s="192" t="e">
        <f t="shared" si="60"/>
        <v>#DIV/0!</v>
      </c>
      <c r="FA221" s="192" t="e">
        <f t="shared" si="61"/>
        <v>#DIV/0!</v>
      </c>
      <c r="FB221" s="192" t="e">
        <f t="shared" si="62"/>
        <v>#DIV/0!</v>
      </c>
      <c r="FC221" s="192" t="e">
        <f t="shared" si="63"/>
        <v>#DIV/0!</v>
      </c>
      <c r="FD221" s="192" t="e">
        <f t="shared" si="64"/>
        <v>#DIV/0!</v>
      </c>
      <c r="FE221" s="193" t="e">
        <f t="shared" si="65"/>
        <v>#DIV/0!</v>
      </c>
      <c r="FF221" s="194" t="e">
        <f t="shared" si="66"/>
        <v>#DIV/0!</v>
      </c>
      <c r="FG221" s="297"/>
      <c r="FH221" s="295"/>
      <c r="FI221" s="778">
        <f t="shared" si="67"/>
        <v>0</v>
      </c>
      <c r="FJ221" s="779" t="e">
        <f t="shared" si="68"/>
        <v>#DIV/0!</v>
      </c>
      <c r="FK221" s="779" t="e">
        <f t="shared" si="69"/>
        <v>#DIV/0!</v>
      </c>
      <c r="FL221" s="780" t="e">
        <f t="shared" si="70"/>
        <v>#DIV/0!</v>
      </c>
      <c r="FM221" s="169" t="e">
        <f t="shared" si="71"/>
        <v>#DIV/0!</v>
      </c>
      <c r="FN221" s="783" t="e">
        <f t="shared" si="72"/>
        <v>#DIV/0!</v>
      </c>
      <c r="FO221" s="227"/>
      <c r="FP221" s="227"/>
      <c r="FQ221" s="227"/>
      <c r="FR221" s="227"/>
      <c r="FS221" s="227"/>
      <c r="FT221" s="227"/>
      <c r="FU221" s="227"/>
      <c r="FV221" s="227"/>
      <c r="FW221" s="227"/>
      <c r="FX221" s="227"/>
      <c r="FY221" s="227"/>
      <c r="FZ221" s="227"/>
      <c r="GA221" s="227"/>
      <c r="GB221" s="227"/>
      <c r="GC221" s="227"/>
      <c r="GD221" s="227"/>
      <c r="GE221" s="227"/>
      <c r="GF221" s="227"/>
      <c r="GG221" s="227"/>
      <c r="GH221" s="227"/>
      <c r="GI221" s="227"/>
      <c r="GJ221" s="227"/>
      <c r="GK221" s="227"/>
      <c r="GL221" s="227"/>
      <c r="GM221" s="227"/>
      <c r="GN221" s="227"/>
      <c r="GO221" s="227"/>
      <c r="GP221" s="227"/>
      <c r="GQ221" s="227"/>
      <c r="GR221" s="227"/>
      <c r="GS221" s="227"/>
      <c r="GT221" s="227"/>
      <c r="GU221" s="227"/>
      <c r="GV221" s="227"/>
      <c r="GW221" s="227"/>
      <c r="GX221" s="227"/>
      <c r="GY221" s="227"/>
      <c r="GZ221" s="227"/>
      <c r="HA221" s="227"/>
      <c r="HB221" s="227"/>
      <c r="HC221" s="227"/>
      <c r="HD221" s="227"/>
      <c r="HE221" s="227"/>
      <c r="HF221" s="227"/>
      <c r="HG221" s="227"/>
      <c r="HH221" s="227"/>
      <c r="HI221" s="227"/>
      <c r="HJ221" s="227"/>
      <c r="HK221" s="227"/>
      <c r="HL221" s="227"/>
      <c r="HM221" s="227"/>
      <c r="HN221" s="227"/>
      <c r="HO221" s="227"/>
      <c r="HP221" s="227"/>
      <c r="HQ221" s="227"/>
      <c r="HR221" s="227"/>
      <c r="HS221" s="227"/>
      <c r="HT221" s="227"/>
      <c r="HU221" s="227"/>
      <c r="HV221" s="227"/>
      <c r="HW221" s="227"/>
      <c r="HX221" s="227"/>
      <c r="HY221" s="227"/>
      <c r="HZ221" s="227"/>
      <c r="IA221" s="227"/>
      <c r="IB221" s="227"/>
      <c r="IC221" s="227"/>
      <c r="ID221" s="227"/>
      <c r="IE221" s="227"/>
      <c r="IF221" s="227"/>
      <c r="IG221" s="227"/>
      <c r="IH221" s="227"/>
      <c r="II221" s="227"/>
      <c r="IJ221" s="227"/>
      <c r="IK221" s="227"/>
      <c r="IL221" s="227"/>
      <c r="IM221" s="227"/>
      <c r="IN221" s="227"/>
      <c r="IO221" s="227"/>
      <c r="IP221" s="227"/>
      <c r="IQ221" s="227"/>
      <c r="IR221" s="227"/>
      <c r="IS221" s="227"/>
      <c r="IT221" s="227"/>
      <c r="IU221" s="227"/>
      <c r="IV221" s="227"/>
      <c r="IW221" s="227"/>
      <c r="IX221" s="227"/>
      <c r="IY221" s="227"/>
      <c r="IZ221" s="227"/>
      <c r="JA221" s="227"/>
      <c r="JB221" s="227"/>
      <c r="JC221" s="227"/>
      <c r="JD221" s="227"/>
      <c r="JE221" s="227"/>
      <c r="JF221" s="227"/>
      <c r="JG221" s="227"/>
      <c r="JH221" s="227"/>
      <c r="JI221" s="227"/>
      <c r="JJ221" s="227"/>
      <c r="JK221" s="227"/>
      <c r="JL221" s="227"/>
      <c r="JM221" s="227"/>
      <c r="JN221" s="227"/>
      <c r="JO221" s="227"/>
      <c r="JP221" s="227"/>
      <c r="JQ221" s="227"/>
      <c r="JR221" s="227"/>
      <c r="JS221" s="227"/>
      <c r="JT221" s="227"/>
      <c r="JU221" s="227"/>
      <c r="JV221" s="227"/>
      <c r="JW221" s="227"/>
      <c r="JX221" s="227"/>
      <c r="JY221" s="227"/>
      <c r="JZ221" s="227"/>
      <c r="KA221" s="227"/>
      <c r="KB221" s="227"/>
      <c r="KC221" s="227"/>
      <c r="KD221" s="227"/>
      <c r="KE221" s="227"/>
      <c r="KF221" s="227"/>
      <c r="KG221" s="227"/>
      <c r="KH221" s="227"/>
      <c r="KI221" s="227"/>
      <c r="KJ221" s="227"/>
      <c r="KK221" s="227"/>
      <c r="KL221" s="227"/>
      <c r="KM221" s="227"/>
      <c r="KN221" s="227"/>
      <c r="KO221" s="227"/>
      <c r="KP221" s="227"/>
      <c r="KQ221" s="227"/>
      <c r="KR221" s="227"/>
      <c r="KS221" s="227"/>
      <c r="KT221" s="227"/>
      <c r="KU221" s="227"/>
      <c r="KV221" s="227"/>
      <c r="KW221" s="227"/>
      <c r="KX221" s="227"/>
      <c r="KY221" s="227"/>
      <c r="KZ221" s="227"/>
      <c r="LA221" s="227"/>
      <c r="LB221" s="227"/>
      <c r="LC221" s="227"/>
      <c r="LD221" s="227"/>
      <c r="LE221" s="227"/>
      <c r="LF221" s="227"/>
      <c r="LG221" s="227"/>
      <c r="LH221" s="227"/>
      <c r="LI221" s="227"/>
      <c r="LJ221" s="227"/>
      <c r="LK221" s="227"/>
      <c r="LL221" s="227"/>
      <c r="LM221" s="227"/>
      <c r="LN221" s="227"/>
      <c r="LO221" s="227"/>
      <c r="LP221" s="227"/>
      <c r="LQ221" s="227"/>
      <c r="LR221" s="227"/>
      <c r="LS221" s="227"/>
      <c r="LT221" s="227"/>
      <c r="LU221" s="227"/>
      <c r="LV221" s="227"/>
      <c r="LW221" s="227"/>
      <c r="LX221" s="227"/>
      <c r="LY221" s="227"/>
      <c r="LZ221" s="227"/>
      <c r="MA221" s="227"/>
      <c r="MB221" s="227"/>
      <c r="MC221" s="227"/>
      <c r="MD221" s="227"/>
      <c r="ME221" s="227"/>
      <c r="MF221" s="227"/>
      <c r="MG221" s="227"/>
      <c r="MH221" s="227"/>
      <c r="MI221" s="227"/>
      <c r="MJ221" s="227"/>
      <c r="MK221" s="227"/>
      <c r="ML221" s="227"/>
      <c r="MM221" s="227"/>
      <c r="MN221" s="227"/>
      <c r="MO221" s="227"/>
      <c r="MP221" s="227"/>
      <c r="MQ221" s="227"/>
      <c r="MR221" s="227"/>
      <c r="MS221" s="227"/>
      <c r="MT221" s="227"/>
      <c r="MU221" s="227"/>
      <c r="MV221" s="227"/>
      <c r="MW221" s="227"/>
      <c r="MX221" s="227"/>
      <c r="MY221" s="227"/>
      <c r="MZ221" s="227"/>
      <c r="NA221" s="227"/>
      <c r="NB221" s="227"/>
      <c r="NC221" s="227"/>
      <c r="ND221" s="227"/>
      <c r="NE221" s="227"/>
      <c r="NF221" s="227"/>
      <c r="NG221" s="227"/>
      <c r="NH221" s="227"/>
      <c r="NI221" s="227"/>
      <c r="NJ221" s="227"/>
      <c r="NK221" s="227"/>
      <c r="NL221" s="227"/>
      <c r="NM221" s="227"/>
      <c r="NN221" s="227"/>
      <c r="NO221" s="227"/>
      <c r="NP221" s="227"/>
      <c r="NQ221" s="227"/>
      <c r="NR221" s="227"/>
      <c r="NS221" s="227"/>
      <c r="NT221" s="227"/>
      <c r="NU221" s="227"/>
      <c r="NV221" s="227"/>
      <c r="NW221" s="227"/>
      <c r="NX221" s="227"/>
      <c r="NY221" s="227"/>
      <c r="NZ221" s="227"/>
      <c r="OA221" s="227"/>
      <c r="OB221" s="227"/>
      <c r="OC221" s="227"/>
      <c r="OD221" s="227"/>
      <c r="OE221" s="227"/>
      <c r="OF221" s="227"/>
      <c r="OG221" s="227"/>
      <c r="OH221" s="227"/>
      <c r="OI221" s="227"/>
      <c r="OJ221" s="227"/>
      <c r="OK221" s="227"/>
      <c r="OL221" s="227"/>
      <c r="OM221" s="227"/>
      <c r="ON221" s="227"/>
      <c r="OO221" s="227"/>
      <c r="OP221" s="227"/>
      <c r="OQ221" s="227"/>
      <c r="OR221" s="227"/>
      <c r="OS221" s="227"/>
      <c r="OT221" s="227"/>
      <c r="OU221" s="227"/>
      <c r="OV221" s="227"/>
      <c r="OW221" s="227"/>
      <c r="OX221" s="227"/>
      <c r="OY221" s="227"/>
      <c r="OZ221" s="227"/>
      <c r="PA221" s="227"/>
      <c r="PB221" s="227"/>
      <c r="PC221" s="227"/>
      <c r="PD221" s="227"/>
      <c r="PE221" s="227"/>
      <c r="PF221" s="227"/>
      <c r="PG221" s="227"/>
      <c r="PH221" s="227"/>
      <c r="PI221" s="227"/>
      <c r="PJ221" s="227"/>
      <c r="PK221" s="227"/>
      <c r="PL221" s="227"/>
      <c r="PM221" s="227"/>
      <c r="PN221" s="227"/>
      <c r="PO221" s="227"/>
      <c r="PP221" s="227"/>
      <c r="PQ221" s="227"/>
      <c r="PR221" s="227"/>
      <c r="PS221" s="227"/>
      <c r="PT221" s="227"/>
      <c r="PU221" s="227"/>
      <c r="PV221" s="227"/>
      <c r="PW221" s="227"/>
      <c r="PX221" s="227"/>
      <c r="PY221" s="227"/>
      <c r="PZ221" s="227"/>
      <c r="QA221" s="227"/>
      <c r="QB221" s="227"/>
      <c r="QC221" s="227"/>
      <c r="QD221" s="227"/>
      <c r="QE221" s="227"/>
      <c r="QF221" s="227"/>
      <c r="QG221" s="227"/>
      <c r="QH221" s="227"/>
      <c r="QI221" s="227"/>
      <c r="QJ221" s="227"/>
      <c r="QK221" s="227"/>
      <c r="QL221" s="227"/>
      <c r="QM221" s="227"/>
      <c r="QN221" s="227"/>
      <c r="QO221" s="227"/>
      <c r="QP221" s="227"/>
      <c r="QQ221" s="227"/>
      <c r="QR221" s="227"/>
      <c r="QS221" s="227"/>
      <c r="QT221" s="227"/>
      <c r="QU221" s="227"/>
      <c r="QV221" s="227"/>
      <c r="QW221" s="227"/>
      <c r="QX221" s="227"/>
      <c r="QY221" s="227"/>
      <c r="QZ221" s="227"/>
      <c r="RA221" s="227"/>
      <c r="RB221" s="227"/>
      <c r="RC221" s="227"/>
      <c r="RD221" s="227"/>
      <c r="RE221" s="227"/>
      <c r="RF221" s="227"/>
      <c r="RG221" s="227"/>
      <c r="RH221" s="227"/>
      <c r="RI221" s="227"/>
      <c r="RJ221" s="227"/>
      <c r="RK221" s="227"/>
      <c r="RL221" s="227"/>
      <c r="RM221" s="227"/>
      <c r="RN221" s="227"/>
      <c r="RO221" s="227"/>
      <c r="RP221" s="227"/>
      <c r="RQ221" s="227"/>
      <c r="RR221" s="227"/>
      <c r="RS221" s="227"/>
      <c r="RT221" s="227"/>
      <c r="RU221" s="227"/>
      <c r="RV221" s="227"/>
      <c r="RW221" s="227"/>
      <c r="RX221" s="227"/>
      <c r="RY221" s="227"/>
      <c r="RZ221" s="227"/>
      <c r="SA221" s="227"/>
      <c r="SB221" s="227"/>
      <c r="SC221" s="227"/>
      <c r="SD221" s="227"/>
      <c r="SE221" s="227"/>
      <c r="SF221" s="227"/>
      <c r="SG221" s="227"/>
      <c r="SH221" s="227"/>
      <c r="SI221" s="227"/>
      <c r="SJ221" s="227"/>
      <c r="SK221" s="227"/>
      <c r="SL221" s="227"/>
      <c r="SM221" s="227"/>
      <c r="SN221" s="227"/>
      <c r="SO221" s="227"/>
      <c r="SP221" s="227"/>
      <c r="SQ221" s="227"/>
      <c r="SR221" s="227"/>
      <c r="SS221" s="227"/>
      <c r="ST221" s="227"/>
      <c r="SU221" s="227"/>
      <c r="SV221" s="227"/>
      <c r="SW221" s="227"/>
      <c r="SX221" s="227"/>
      <c r="SY221" s="227"/>
      <c r="SZ221" s="227"/>
      <c r="TA221" s="227"/>
      <c r="TB221" s="227"/>
      <c r="TC221" s="227"/>
      <c r="TD221" s="227"/>
      <c r="TE221" s="227"/>
      <c r="TF221" s="227"/>
      <c r="TG221" s="227"/>
      <c r="TH221" s="227"/>
      <c r="TI221" s="227"/>
      <c r="TJ221" s="227"/>
      <c r="TK221" s="227"/>
      <c r="TL221" s="227"/>
      <c r="TM221" s="227"/>
      <c r="TN221" s="227"/>
      <c r="TO221" s="227"/>
      <c r="TP221" s="227"/>
      <c r="TQ221" s="227"/>
      <c r="TR221" s="227"/>
      <c r="TS221" s="227"/>
      <c r="TT221" s="227"/>
      <c r="TU221" s="227"/>
      <c r="TV221" s="227"/>
      <c r="TW221" s="227"/>
      <c r="TX221" s="227"/>
      <c r="TY221" s="227"/>
      <c r="TZ221" s="227"/>
      <c r="UA221" s="227"/>
      <c r="UB221" s="227"/>
      <c r="UC221" s="227"/>
      <c r="UD221" s="227"/>
      <c r="UE221" s="227"/>
      <c r="UF221" s="227"/>
      <c r="UG221" s="227"/>
      <c r="UH221" s="227"/>
      <c r="UI221" s="227"/>
      <c r="UJ221" s="227"/>
      <c r="UK221" s="227"/>
      <c r="UL221" s="227"/>
      <c r="UM221" s="227"/>
      <c r="UN221" s="227"/>
      <c r="UO221" s="227"/>
      <c r="UP221" s="227"/>
      <c r="UQ221" s="227"/>
      <c r="UR221" s="227"/>
      <c r="US221" s="227"/>
      <c r="UT221" s="227"/>
      <c r="UU221" s="227"/>
      <c r="UV221" s="227"/>
      <c r="UW221" s="227"/>
      <c r="UX221" s="227"/>
      <c r="UY221" s="227"/>
      <c r="UZ221" s="227"/>
      <c r="VA221" s="227"/>
      <c r="VB221" s="227"/>
      <c r="VC221" s="227"/>
      <c r="VD221" s="227"/>
      <c r="VE221" s="227"/>
      <c r="VF221" s="227"/>
      <c r="VG221" s="227"/>
      <c r="VH221" s="227"/>
      <c r="VI221" s="227"/>
      <c r="VJ221" s="227"/>
      <c r="VK221" s="227"/>
      <c r="VL221" s="227"/>
      <c r="VM221" s="227"/>
      <c r="VN221" s="227"/>
      <c r="VO221" s="227"/>
      <c r="VP221" s="227"/>
      <c r="VQ221" s="227"/>
      <c r="VR221" s="227"/>
      <c r="VS221" s="227"/>
      <c r="VT221" s="227"/>
      <c r="VU221" s="227"/>
      <c r="VV221" s="227"/>
      <c r="VW221" s="227"/>
      <c r="VX221" s="227"/>
      <c r="VY221" s="227"/>
      <c r="VZ221" s="227"/>
      <c r="WA221" s="227"/>
      <c r="WB221" s="227"/>
      <c r="WC221" s="227"/>
      <c r="WD221" s="227"/>
      <c r="WE221" s="227"/>
      <c r="WF221" s="227"/>
      <c r="WG221" s="227"/>
      <c r="WH221" s="227"/>
      <c r="WI221" s="227"/>
      <c r="WJ221" s="227"/>
      <c r="WK221" s="227"/>
      <c r="WL221" s="227"/>
      <c r="WM221" s="227"/>
      <c r="WN221" s="227"/>
      <c r="WO221" s="227"/>
      <c r="WP221" s="227"/>
      <c r="WQ221" s="227"/>
      <c r="WR221" s="227"/>
      <c r="WS221" s="227"/>
      <c r="WT221" s="227"/>
      <c r="WU221" s="227"/>
      <c r="WV221" s="227"/>
      <c r="WW221" s="227"/>
      <c r="WX221" s="227"/>
      <c r="WY221" s="227"/>
      <c r="WZ221" s="227"/>
      <c r="XA221" s="227"/>
      <c r="XB221" s="227"/>
      <c r="XC221" s="227"/>
      <c r="XD221" s="227"/>
      <c r="XE221" s="227"/>
      <c r="XF221" s="227"/>
      <c r="XG221" s="227"/>
      <c r="XH221" s="227"/>
      <c r="XI221" s="227"/>
      <c r="XJ221" s="227"/>
      <c r="XK221" s="227"/>
      <c r="XL221" s="227"/>
      <c r="XM221" s="227"/>
      <c r="XN221" s="227"/>
      <c r="XO221" s="227"/>
      <c r="XP221" s="227"/>
      <c r="XQ221" s="227"/>
      <c r="XR221" s="227"/>
      <c r="XS221" s="227"/>
      <c r="XT221" s="227"/>
      <c r="XU221" s="227"/>
      <c r="XV221" s="227"/>
      <c r="XW221" s="227"/>
      <c r="XX221" s="227"/>
      <c r="XY221" s="227"/>
      <c r="XZ221" s="227"/>
      <c r="YA221" s="227"/>
      <c r="YB221" s="227"/>
      <c r="YC221" s="227"/>
      <c r="YD221" s="227"/>
      <c r="YE221" s="227"/>
      <c r="YF221" s="227"/>
      <c r="YG221" s="227"/>
      <c r="YH221" s="227"/>
      <c r="YI221" s="227"/>
      <c r="YJ221" s="227"/>
      <c r="YK221" s="227"/>
      <c r="YL221" s="227"/>
      <c r="YM221" s="227"/>
      <c r="YN221" s="227"/>
      <c r="YO221" s="227"/>
      <c r="YP221" s="227"/>
      <c r="YQ221" s="227"/>
      <c r="YR221" s="227"/>
      <c r="YS221" s="227"/>
      <c r="YT221" s="227"/>
      <c r="YU221" s="227"/>
      <c r="YV221" s="227"/>
      <c r="YW221" s="227"/>
      <c r="YX221" s="227"/>
      <c r="YY221" s="227"/>
      <c r="YZ221" s="227"/>
      <c r="ZA221" s="227"/>
      <c r="ZB221" s="227"/>
      <c r="ZC221" s="227"/>
      <c r="ZD221" s="227"/>
      <c r="ZE221" s="227"/>
      <c r="ZF221" s="227"/>
      <c r="ZG221" s="227"/>
      <c r="ZH221" s="227"/>
      <c r="ZI221" s="227"/>
      <c r="ZJ221" s="227"/>
      <c r="ZK221" s="227"/>
      <c r="ZL221" s="227"/>
      <c r="ZM221" s="227"/>
      <c r="ZN221" s="227"/>
      <c r="ZO221" s="227"/>
      <c r="ZP221" s="227"/>
      <c r="ZQ221" s="227"/>
      <c r="ZR221" s="227"/>
      <c r="ZS221" s="227"/>
      <c r="ZT221" s="227"/>
      <c r="ZU221" s="227"/>
      <c r="ZV221" s="227"/>
      <c r="ZW221" s="227"/>
      <c r="ZX221" s="227"/>
      <c r="ZY221" s="227"/>
      <c r="ZZ221" s="227"/>
      <c r="AAA221" s="227"/>
      <c r="AAB221" s="227"/>
      <c r="AAC221" s="227"/>
      <c r="AAD221" s="227"/>
      <c r="AAE221" s="227"/>
      <c r="AAF221" s="227"/>
      <c r="AAG221" s="227"/>
      <c r="AAH221" s="227"/>
      <c r="AAI221" s="227"/>
      <c r="AAJ221" s="227"/>
      <c r="AAK221" s="227"/>
      <c r="AAL221" s="227"/>
      <c r="AAM221" s="227"/>
      <c r="AAN221" s="227"/>
      <c r="AAO221" s="227"/>
      <c r="AAP221" s="227"/>
      <c r="AAQ221" s="227"/>
      <c r="AAR221" s="227"/>
      <c r="AAS221" s="227"/>
      <c r="AAT221" s="227"/>
      <c r="AAU221" s="227"/>
      <c r="AAV221" s="227"/>
      <c r="AAW221" s="227"/>
      <c r="AAX221" s="227"/>
      <c r="AAY221" s="227"/>
      <c r="AAZ221" s="227"/>
      <c r="ABA221" s="227"/>
      <c r="ABB221" s="227"/>
      <c r="ABC221" s="227"/>
      <c r="ABD221" s="227"/>
      <c r="ABE221" s="227"/>
      <c r="ABF221" s="227"/>
      <c r="ABG221" s="227"/>
      <c r="ABH221" s="227"/>
      <c r="ABI221" s="227"/>
      <c r="ABJ221" s="227"/>
      <c r="ABK221" s="227"/>
      <c r="ABL221" s="227"/>
      <c r="ABM221" s="227"/>
      <c r="ABN221" s="227"/>
      <c r="ABO221" s="227"/>
      <c r="ABP221" s="227"/>
      <c r="ABQ221" s="227"/>
      <c r="ABR221" s="227"/>
      <c r="ABS221" s="227"/>
      <c r="ABT221" s="227"/>
      <c r="ABU221" s="227"/>
      <c r="ABV221" s="227"/>
      <c r="ABW221" s="227"/>
      <c r="ABX221" s="227"/>
      <c r="ABY221" s="227"/>
      <c r="ABZ221" s="227"/>
      <c r="ACA221" s="227"/>
      <c r="ACB221" s="227"/>
      <c r="ACC221" s="227"/>
      <c r="ACD221" s="227"/>
      <c r="ACE221" s="227"/>
      <c r="ACF221" s="227"/>
      <c r="ACG221" s="227"/>
      <c r="ACH221" s="227"/>
      <c r="ACI221" s="227"/>
      <c r="ACJ221" s="227"/>
      <c r="ACK221" s="227"/>
      <c r="ACL221" s="227"/>
      <c r="ACM221" s="227"/>
      <c r="ACN221" s="227"/>
      <c r="ACO221" s="227"/>
      <c r="ACP221" s="227"/>
      <c r="ACQ221" s="227"/>
      <c r="ACR221" s="227"/>
      <c r="ACS221" s="227"/>
      <c r="ACT221" s="227"/>
      <c r="ACU221" s="227"/>
      <c r="ACV221" s="227"/>
      <c r="ACW221" s="227"/>
      <c r="ACX221" s="227"/>
      <c r="ACY221" s="227"/>
      <c r="ACZ221" s="227"/>
      <c r="ADA221" s="227"/>
      <c r="ADB221" s="227"/>
      <c r="ADC221" s="227"/>
      <c r="ADD221" s="227"/>
      <c r="ADE221" s="227"/>
      <c r="ADF221" s="227"/>
      <c r="ADG221" s="227"/>
      <c r="ADH221" s="227"/>
      <c r="ADI221" s="227"/>
      <c r="ADJ221" s="227"/>
      <c r="ADK221" s="227"/>
      <c r="ADL221" s="227"/>
      <c r="ADM221" s="227"/>
      <c r="ADN221" s="227"/>
      <c r="ADO221" s="227"/>
      <c r="ADP221" s="227"/>
      <c r="ADQ221" s="227"/>
      <c r="ADR221" s="227"/>
      <c r="ADS221" s="227"/>
      <c r="ADT221" s="227"/>
      <c r="ADU221" s="227"/>
      <c r="ADV221" s="227"/>
      <c r="ADW221" s="227"/>
      <c r="ADX221" s="227"/>
      <c r="ADY221" s="227"/>
      <c r="ADZ221" s="227"/>
      <c r="AEA221" s="227"/>
      <c r="AEB221" s="227"/>
      <c r="AEC221" s="227"/>
      <c r="AED221" s="227"/>
      <c r="AEE221" s="227"/>
      <c r="AEF221" s="227"/>
      <c r="AEG221" s="227"/>
      <c r="AEH221" s="227"/>
      <c r="AEI221" s="227"/>
      <c r="AEJ221" s="227"/>
      <c r="AEK221" s="227"/>
      <c r="AEL221" s="227"/>
      <c r="AEM221" s="227"/>
      <c r="AEN221" s="227"/>
      <c r="AEO221" s="227"/>
      <c r="AEP221" s="227"/>
      <c r="AEQ221" s="227"/>
      <c r="AER221" s="227"/>
      <c r="AES221" s="227"/>
      <c r="AET221" s="227"/>
      <c r="AEU221" s="227"/>
      <c r="AEV221" s="227"/>
      <c r="AEW221" s="227"/>
      <c r="AEX221" s="227"/>
      <c r="AEY221" s="227"/>
      <c r="AEZ221" s="227"/>
      <c r="AFA221" s="227"/>
      <c r="AFB221" s="227"/>
      <c r="AFC221" s="227"/>
      <c r="AFD221" s="227"/>
      <c r="AFE221" s="227"/>
      <c r="AFF221" s="227"/>
      <c r="AFG221" s="227"/>
      <c r="AFH221" s="227"/>
      <c r="AFI221" s="227"/>
      <c r="AFJ221" s="227"/>
      <c r="AFK221" s="227"/>
      <c r="AFL221" s="227"/>
      <c r="AFM221" s="227"/>
      <c r="AFN221" s="227"/>
      <c r="AFO221" s="227"/>
      <c r="AFP221" s="227"/>
      <c r="AFQ221" s="227"/>
      <c r="AFR221" s="227"/>
      <c r="AFS221" s="227"/>
      <c r="AFT221" s="227"/>
      <c r="AFU221" s="227"/>
      <c r="AFV221" s="227"/>
      <c r="AFW221" s="227"/>
      <c r="AFX221" s="227"/>
      <c r="AFY221" s="227"/>
      <c r="AFZ221" s="227"/>
      <c r="AGA221" s="227"/>
      <c r="AGB221" s="227"/>
      <c r="AGC221" s="227"/>
      <c r="AGD221" s="227"/>
      <c r="AGE221" s="227"/>
      <c r="AGF221" s="227"/>
      <c r="AGG221" s="227"/>
      <c r="AGH221" s="227"/>
      <c r="AGI221" s="227"/>
      <c r="AGJ221" s="227"/>
      <c r="AGK221" s="227"/>
      <c r="AGL221" s="227"/>
      <c r="AGM221" s="227"/>
      <c r="AGN221" s="227"/>
      <c r="AGO221" s="227"/>
      <c r="AGP221" s="227"/>
      <c r="AGQ221" s="227"/>
      <c r="AGR221" s="227"/>
      <c r="AGS221" s="227"/>
      <c r="AGT221" s="227"/>
      <c r="AGU221" s="227"/>
      <c r="AGV221" s="227"/>
      <c r="AGW221" s="227"/>
      <c r="AGX221" s="227"/>
      <c r="AGY221" s="227"/>
      <c r="AGZ221" s="227"/>
      <c r="AHA221" s="227"/>
      <c r="AHB221" s="227"/>
      <c r="AHC221" s="227"/>
      <c r="AHD221" s="227"/>
      <c r="AHE221" s="227"/>
      <c r="AHF221" s="227"/>
      <c r="AHG221" s="227"/>
      <c r="AHH221" s="227"/>
      <c r="AHI221" s="227"/>
      <c r="AHJ221" s="227"/>
      <c r="AHK221" s="227"/>
      <c r="AHL221" s="227"/>
      <c r="AHM221" s="227"/>
      <c r="AHN221" s="227"/>
      <c r="AHO221" s="227"/>
      <c r="AHP221" s="227"/>
      <c r="AHQ221" s="227"/>
      <c r="AHR221" s="227"/>
      <c r="AHS221" s="227"/>
      <c r="AHT221" s="227"/>
      <c r="AHU221" s="227"/>
      <c r="AHV221" s="227"/>
      <c r="AHW221" s="227"/>
      <c r="AHX221" s="227"/>
      <c r="AHY221" s="227"/>
      <c r="AHZ221" s="227"/>
      <c r="AIA221" s="227"/>
      <c r="AIB221" s="227"/>
      <c r="AIC221" s="227"/>
      <c r="AID221" s="227"/>
      <c r="AIE221" s="227"/>
      <c r="AIF221" s="227"/>
      <c r="AIG221" s="227"/>
      <c r="AIH221" s="227"/>
      <c r="AII221" s="227"/>
      <c r="AIJ221" s="227"/>
      <c r="AIK221" s="227"/>
      <c r="AIL221" s="227"/>
      <c r="AIM221" s="227"/>
      <c r="AIN221" s="227"/>
      <c r="AIO221" s="227"/>
      <c r="AIP221" s="227"/>
      <c r="AIQ221" s="227"/>
      <c r="AIR221" s="227"/>
      <c r="AIS221" s="227"/>
      <c r="AIT221" s="227"/>
      <c r="AIU221" s="227"/>
      <c r="AIV221" s="227"/>
      <c r="AIW221" s="227"/>
      <c r="AIX221" s="227"/>
      <c r="AIY221" s="227"/>
      <c r="AIZ221" s="227"/>
      <c r="AJA221" s="227"/>
      <c r="AJB221" s="227"/>
      <c r="AJC221" s="227"/>
      <c r="AJD221" s="227"/>
      <c r="AJE221" s="227"/>
      <c r="AJF221" s="227"/>
      <c r="AJG221" s="227"/>
      <c r="AJH221" s="227"/>
      <c r="AJI221" s="227"/>
      <c r="AJJ221" s="227"/>
      <c r="AJK221" s="227"/>
      <c r="AJL221" s="227"/>
      <c r="AJM221" s="227"/>
      <c r="AJN221" s="227"/>
      <c r="AJO221" s="227"/>
      <c r="AJP221" s="227"/>
      <c r="AJQ221" s="227"/>
      <c r="AJR221" s="227"/>
      <c r="AJS221" s="227"/>
      <c r="AJT221" s="227"/>
      <c r="AJU221" s="227"/>
      <c r="AJV221" s="227"/>
      <c r="AJW221" s="227"/>
      <c r="AJX221" s="227"/>
      <c r="AJY221" s="227"/>
      <c r="AJZ221" s="227"/>
      <c r="AKA221" s="227"/>
      <c r="AKB221" s="227"/>
      <c r="AKC221" s="227"/>
      <c r="AKD221" s="227"/>
      <c r="AKE221" s="227"/>
      <c r="AKF221" s="227"/>
      <c r="AKG221" s="227"/>
      <c r="AKH221" s="227"/>
      <c r="AKI221" s="227"/>
      <c r="AKJ221" s="227"/>
      <c r="AKK221" s="227"/>
      <c r="AKL221" s="227"/>
      <c r="AKM221" s="227"/>
      <c r="AKN221" s="227"/>
      <c r="AKO221" s="227"/>
      <c r="AKP221" s="227"/>
      <c r="AKQ221" s="227"/>
      <c r="AKR221" s="227"/>
      <c r="AKS221" s="227"/>
      <c r="AKT221" s="227"/>
      <c r="AKU221" s="227"/>
      <c r="AKV221" s="227"/>
      <c r="AKW221" s="227"/>
      <c r="AKX221" s="227"/>
      <c r="AKY221" s="227"/>
      <c r="AKZ221" s="227"/>
      <c r="ALA221" s="227"/>
      <c r="ALB221" s="227"/>
      <c r="ALC221" s="227"/>
      <c r="ALD221" s="227"/>
      <c r="ALE221" s="227"/>
      <c r="ALF221" s="227"/>
      <c r="ALG221" s="227"/>
      <c r="ALH221" s="227"/>
      <c r="ALI221" s="227"/>
      <c r="ALJ221" s="227"/>
      <c r="ALK221" s="227"/>
      <c r="ALL221" s="227"/>
      <c r="ALM221" s="227"/>
      <c r="ALN221" s="227"/>
      <c r="ALO221" s="227"/>
      <c r="ALP221" s="227"/>
      <c r="ALQ221" s="227"/>
      <c r="ALR221" s="227"/>
      <c r="ALS221" s="227"/>
      <c r="ALT221" s="227"/>
      <c r="ALU221" s="227"/>
      <c r="ALV221" s="227"/>
      <c r="ALW221" s="227"/>
      <c r="ALX221" s="227"/>
      <c r="ALY221" s="227"/>
      <c r="ALZ221" s="227"/>
      <c r="AMA221" s="227"/>
      <c r="AMB221" s="227"/>
      <c r="AMC221" s="227"/>
      <c r="AMD221" s="227"/>
      <c r="AME221" s="227"/>
      <c r="AMF221" s="227"/>
      <c r="AMG221" s="227"/>
      <c r="AMH221" s="227"/>
      <c r="AMI221" s="227"/>
      <c r="AMJ221" s="227"/>
      <c r="AMK221" s="227"/>
      <c r="AML221" s="227"/>
      <c r="AMM221" s="227"/>
      <c r="AMN221" s="227"/>
      <c r="AMO221" s="227"/>
      <c r="AMP221" s="227"/>
      <c r="AMQ221" s="227"/>
      <c r="AMR221" s="227"/>
      <c r="AMS221" s="227"/>
      <c r="AMT221" s="227"/>
      <c r="AMU221" s="227"/>
      <c r="AMV221" s="227"/>
      <c r="AMW221" s="227"/>
      <c r="AMX221" s="227"/>
    </row>
    <row r="222" spans="1:1038" ht="18" customHeight="1">
      <c r="A222" s="125" t="s">
        <v>1452</v>
      </c>
      <c r="B222" s="126" t="s">
        <v>1278</v>
      </c>
      <c r="D222" s="126" t="s">
        <v>1279</v>
      </c>
      <c r="E222" s="126">
        <v>39</v>
      </c>
      <c r="F222" s="126">
        <v>2</v>
      </c>
      <c r="G222" s="285" t="str">
        <f t="shared" si="59"/>
        <v>39-2</v>
      </c>
      <c r="H222" s="277">
        <v>0</v>
      </c>
      <c r="I222" s="126">
        <v>40</v>
      </c>
      <c r="K222" s="545" t="b">
        <f>IF(I223=1,IF(((VLOOKUP($G222,[1]Depth_Lookup!#REF!,9,FALSE))-(H222/100))=0,"Good",IF(((VLOOKUP($G222,[1]Depth_Lookup!$A$3:$J$550,9,FALSE))-(H222/100))&gt;0,"Too Short","Too Long")))</f>
        <v>0</v>
      </c>
      <c r="L222" s="171">
        <f>(VLOOKUP($G222,Depth_Lookup!$A$3:$J$410,10,FALSE))+(H222/100)</f>
        <v>87.685000000000002</v>
      </c>
      <c r="M222" s="171">
        <f>(VLOOKUP($G222,Depth_Lookup!$A$3:$J$410,10,FALSE))+(I222/100)</f>
        <v>88.085000000000008</v>
      </c>
      <c r="N222" s="127" t="s">
        <v>1622</v>
      </c>
      <c r="O222" s="126">
        <v>1</v>
      </c>
      <c r="P222" s="126" t="s">
        <v>853</v>
      </c>
      <c r="Q222" s="126" t="s">
        <v>125</v>
      </c>
      <c r="R222" s="196" t="s">
        <v>1633</v>
      </c>
      <c r="S222" s="126" t="s">
        <v>700</v>
      </c>
      <c r="T222" s="126" t="s">
        <v>587</v>
      </c>
      <c r="U222" s="126" t="s">
        <v>108</v>
      </c>
      <c r="V222" s="126" t="s">
        <v>509</v>
      </c>
      <c r="W222" s="126" t="s">
        <v>102</v>
      </c>
      <c r="X222" s="202">
        <v>5</v>
      </c>
      <c r="Y222" s="126" t="s">
        <v>90</v>
      </c>
      <c r="Z222" s="126" t="s">
        <v>91</v>
      </c>
      <c r="AB222" s="126" t="s">
        <v>116</v>
      </c>
      <c r="AC222" s="126" t="s">
        <v>108</v>
      </c>
      <c r="AD222" s="126" t="s">
        <v>96</v>
      </c>
      <c r="AE222" s="128" t="s">
        <v>123</v>
      </c>
      <c r="AF222" s="196">
        <v>1</v>
      </c>
      <c r="AG222" s="129" t="s">
        <v>1365</v>
      </c>
      <c r="AI222" s="130">
        <v>69</v>
      </c>
      <c r="AO222" s="130"/>
      <c r="AU222" s="130"/>
      <c r="BA222" s="130">
        <v>30</v>
      </c>
      <c r="BB222" s="126">
        <v>6</v>
      </c>
      <c r="BC222" s="126">
        <v>2</v>
      </c>
      <c r="BD222" s="126" t="s">
        <v>110</v>
      </c>
      <c r="BE222" s="126" t="s">
        <v>103</v>
      </c>
      <c r="BG222" s="130"/>
      <c r="BM222" s="130">
        <v>1</v>
      </c>
      <c r="BN222" s="126">
        <v>1</v>
      </c>
      <c r="BO222" s="126">
        <v>0.5</v>
      </c>
      <c r="BY222" s="130"/>
      <c r="CG222" s="131"/>
      <c r="CH222" s="132" t="s">
        <v>1472</v>
      </c>
      <c r="CI222" s="132">
        <v>100</v>
      </c>
      <c r="CJ222" s="132" t="s">
        <v>514</v>
      </c>
      <c r="CK222" s="133"/>
      <c r="CL222" s="134"/>
      <c r="CM222" s="134"/>
      <c r="CN222" s="134"/>
      <c r="CO222" s="134"/>
      <c r="CP222" s="134"/>
      <c r="CQ222" s="134"/>
      <c r="CR222" s="134"/>
      <c r="CS222" s="134"/>
      <c r="CT222" s="134"/>
      <c r="CU222" s="134"/>
      <c r="CV222" s="134"/>
      <c r="CW222" s="134"/>
      <c r="CX222" s="134"/>
      <c r="CY222" s="134"/>
      <c r="CZ222" s="134"/>
      <c r="DA222" s="134"/>
      <c r="DB222" s="134">
        <v>70</v>
      </c>
      <c r="DC222" s="135">
        <v>30</v>
      </c>
      <c r="DD222" s="134"/>
      <c r="DE222" s="134"/>
      <c r="DF222" s="134"/>
      <c r="DG222" s="134"/>
      <c r="DH222" s="134"/>
      <c r="DI222" s="134"/>
      <c r="DJ222" s="134"/>
      <c r="DK222" s="207">
        <v>100</v>
      </c>
      <c r="DL222" s="131"/>
      <c r="DM222" s="134"/>
      <c r="DN222" s="134"/>
      <c r="DO222" s="136"/>
      <c r="DQ222" s="131"/>
      <c r="DR222" s="136"/>
      <c r="DS222" s="131"/>
      <c r="DT222" s="138" t="s">
        <v>1600</v>
      </c>
      <c r="DW222" s="213">
        <v>100</v>
      </c>
      <c r="DX222" s="214" t="e">
        <v>#N/A</v>
      </c>
      <c r="DY222" s="139" t="s">
        <v>1597</v>
      </c>
      <c r="DZ222" s="139" t="s">
        <v>1624</v>
      </c>
      <c r="EA222" s="139"/>
      <c r="ED222" s="229" t="s">
        <v>2517</v>
      </c>
      <c r="EE222" s="140"/>
      <c r="EG222" s="140"/>
      <c r="EI222" s="218" t="e">
        <f>VLOOKUP(EH222,definitions_list_mag!$Y$12:$Z$15,2,FALSE)</f>
        <v>#N/A</v>
      </c>
      <c r="EJ222" s="143"/>
      <c r="EK222" s="221" t="e">
        <f>VLOOKUP(EJ222,definitions_list_mag!$AT$3:$AU$5,2,FALSE)</f>
        <v>#N/A</v>
      </c>
      <c r="EM222" s="109"/>
      <c r="EN222" s="109"/>
      <c r="EZ222" s="192" t="e">
        <f t="shared" si="60"/>
        <v>#DIV/0!</v>
      </c>
      <c r="FA222" s="192" t="e">
        <f t="shared" si="61"/>
        <v>#DIV/0!</v>
      </c>
      <c r="FB222" s="192" t="e">
        <f t="shared" si="62"/>
        <v>#DIV/0!</v>
      </c>
      <c r="FC222" s="192" t="e">
        <f t="shared" si="63"/>
        <v>#DIV/0!</v>
      </c>
      <c r="FD222" s="192" t="e">
        <f t="shared" si="64"/>
        <v>#DIV/0!</v>
      </c>
      <c r="FE222" s="193" t="e">
        <f t="shared" si="65"/>
        <v>#DIV/0!</v>
      </c>
      <c r="FF222" s="194" t="e">
        <f t="shared" si="66"/>
        <v>#DIV/0!</v>
      </c>
      <c r="FG222" s="143"/>
      <c r="FI222" s="778">
        <f t="shared" si="67"/>
        <v>0</v>
      </c>
      <c r="FJ222" s="779" t="e">
        <f t="shared" si="68"/>
        <v>#DIV/0!</v>
      </c>
      <c r="FK222" s="779" t="e">
        <f t="shared" si="69"/>
        <v>#DIV/0!</v>
      </c>
      <c r="FL222" s="780" t="e">
        <f t="shared" si="70"/>
        <v>#DIV/0!</v>
      </c>
      <c r="FM222" s="169" t="e">
        <f t="shared" si="71"/>
        <v>#DIV/0!</v>
      </c>
      <c r="FN222" s="783" t="e">
        <f t="shared" si="72"/>
        <v>#DIV/0!</v>
      </c>
    </row>
    <row r="223" spans="1:1038" s="288" customFormat="1" ht="18" customHeight="1">
      <c r="A223" s="352" t="s">
        <v>1452</v>
      </c>
      <c r="B223" s="227" t="s">
        <v>1278</v>
      </c>
      <c r="C223" s="227"/>
      <c r="D223" s="227" t="s">
        <v>1279</v>
      </c>
      <c r="E223" s="227">
        <v>39</v>
      </c>
      <c r="F223" s="227">
        <v>2</v>
      </c>
      <c r="G223" s="285" t="str">
        <f t="shared" si="59"/>
        <v>39-2</v>
      </c>
      <c r="H223" s="278">
        <v>40</v>
      </c>
      <c r="I223" s="227">
        <v>70.5</v>
      </c>
      <c r="J223" s="226"/>
      <c r="K223" s="545" t="b">
        <f>IF(I224=1,IF(((VLOOKUP($G223,[1]Depth_Lookup!#REF!,9,FALSE))-(H223/100))=0,"Good",IF(((VLOOKUP($G223,[1]Depth_Lookup!$A$3:$J$550,9,FALSE))-(H223/100))&gt;0,"Too Short","Too Long")))</f>
        <v>0</v>
      </c>
      <c r="L223" s="171">
        <f>(VLOOKUP($G223,Depth_Lookup!$A$3:$J$410,10,FALSE))+(H223/100)</f>
        <v>88.085000000000008</v>
      </c>
      <c r="M223" s="171">
        <f>(VLOOKUP($G223,Depth_Lookup!$A$3:$J$410,10,FALSE))+(I223/100)</f>
        <v>88.39</v>
      </c>
      <c r="N223" s="230" t="s">
        <v>1625</v>
      </c>
      <c r="O223" s="227">
        <v>1</v>
      </c>
      <c r="P223" s="227" t="s">
        <v>853</v>
      </c>
      <c r="Q223" s="227" t="s">
        <v>125</v>
      </c>
      <c r="R223" s="286" t="s">
        <v>1633</v>
      </c>
      <c r="S223" s="227" t="s">
        <v>587</v>
      </c>
      <c r="T223" s="227" t="s">
        <v>107</v>
      </c>
      <c r="U223" s="227" t="s">
        <v>108</v>
      </c>
      <c r="V223" s="227" t="s">
        <v>509</v>
      </c>
      <c r="W223" s="227" t="s">
        <v>102</v>
      </c>
      <c r="X223" s="287">
        <v>5</v>
      </c>
      <c r="Y223" s="227" t="s">
        <v>90</v>
      </c>
      <c r="Z223" s="227" t="s">
        <v>91</v>
      </c>
      <c r="AA223" s="227"/>
      <c r="AB223" s="227" t="s">
        <v>116</v>
      </c>
      <c r="AC223" s="227" t="s">
        <v>108</v>
      </c>
      <c r="AD223" s="227" t="s">
        <v>96</v>
      </c>
      <c r="AE223" s="233" t="s">
        <v>123</v>
      </c>
      <c r="AF223" s="286">
        <v>1</v>
      </c>
      <c r="AG223" s="237" t="s">
        <v>1369</v>
      </c>
      <c r="AH223" s="227"/>
      <c r="AI223" s="240">
        <v>68</v>
      </c>
      <c r="AJ223" s="227"/>
      <c r="AK223" s="227"/>
      <c r="AL223" s="227"/>
      <c r="AM223" s="227"/>
      <c r="AN223" s="227"/>
      <c r="AO223" s="240"/>
      <c r="AP223" s="227"/>
      <c r="AQ223" s="227"/>
      <c r="AR223" s="227"/>
      <c r="AS223" s="227"/>
      <c r="AT223" s="227"/>
      <c r="AU223" s="240">
        <v>1</v>
      </c>
      <c r="AV223" s="227">
        <v>1</v>
      </c>
      <c r="AW223" s="227">
        <v>0.5</v>
      </c>
      <c r="AX223" s="227"/>
      <c r="AY223" s="227"/>
      <c r="AZ223" s="227"/>
      <c r="BA223" s="240">
        <v>30</v>
      </c>
      <c r="BB223" s="227">
        <v>7</v>
      </c>
      <c r="BC223" s="227">
        <v>2</v>
      </c>
      <c r="BD223" s="227" t="s">
        <v>110</v>
      </c>
      <c r="BE223" s="227" t="s">
        <v>103</v>
      </c>
      <c r="BF223" s="227"/>
      <c r="BG223" s="240"/>
      <c r="BH223" s="227"/>
      <c r="BI223" s="227"/>
      <c r="BJ223" s="227"/>
      <c r="BK223" s="227"/>
      <c r="BL223" s="227"/>
      <c r="BM223" s="240">
        <v>1</v>
      </c>
      <c r="BN223" s="227">
        <v>1</v>
      </c>
      <c r="BO223" s="227">
        <v>0.5</v>
      </c>
      <c r="BP223" s="227"/>
      <c r="BQ223" s="227"/>
      <c r="BR223" s="227"/>
      <c r="BS223" s="227"/>
      <c r="BT223" s="227"/>
      <c r="BU223" s="227"/>
      <c r="BV223" s="227"/>
      <c r="BW223" s="227"/>
      <c r="BX223" s="227"/>
      <c r="BY223" s="240"/>
      <c r="BZ223" s="227"/>
      <c r="CA223" s="227"/>
      <c r="CB223" s="227"/>
      <c r="CC223" s="227"/>
      <c r="CD223" s="227"/>
      <c r="CE223" s="227"/>
      <c r="CF223" s="227"/>
      <c r="CG223" s="148"/>
      <c r="CH223" s="149" t="s">
        <v>1329</v>
      </c>
      <c r="CI223" s="149">
        <v>100</v>
      </c>
      <c r="CJ223" s="149" t="s">
        <v>514</v>
      </c>
      <c r="CK223" s="151"/>
      <c r="CL223" s="152"/>
      <c r="CM223" s="152"/>
      <c r="CN223" s="152"/>
      <c r="CO223" s="152"/>
      <c r="CP223" s="152"/>
      <c r="CQ223" s="152"/>
      <c r="CR223" s="152"/>
      <c r="CS223" s="152"/>
      <c r="CT223" s="152"/>
      <c r="CU223" s="152"/>
      <c r="CV223" s="152"/>
      <c r="CW223" s="152"/>
      <c r="CX223" s="152"/>
      <c r="CY223" s="152"/>
      <c r="CZ223" s="152"/>
      <c r="DA223" s="152"/>
      <c r="DB223" s="152">
        <v>70</v>
      </c>
      <c r="DC223" s="229">
        <v>30</v>
      </c>
      <c r="DD223" s="152"/>
      <c r="DE223" s="152"/>
      <c r="DF223" s="152"/>
      <c r="DG223" s="152"/>
      <c r="DH223" s="152"/>
      <c r="DI223" s="152"/>
      <c r="DJ223" s="152"/>
      <c r="DK223" s="208">
        <v>100</v>
      </c>
      <c r="DL223" s="148"/>
      <c r="DM223" s="152"/>
      <c r="DN223" s="152"/>
      <c r="DO223" s="153"/>
      <c r="DQ223" s="148"/>
      <c r="DR223" s="153"/>
      <c r="DS223" s="148"/>
      <c r="DT223" s="261" t="s">
        <v>1389</v>
      </c>
      <c r="DU223" s="229"/>
      <c r="DV223" s="229"/>
      <c r="DW223" s="290">
        <v>100</v>
      </c>
      <c r="DX223" s="291" t="e">
        <v>#N/A</v>
      </c>
      <c r="DY223" s="154" t="s">
        <v>1405</v>
      </c>
      <c r="DZ223" s="154" t="s">
        <v>1626</v>
      </c>
      <c r="EA223" s="154"/>
      <c r="EB223" s="229"/>
      <c r="EC223" s="292"/>
      <c r="ED223" s="229" t="s">
        <v>2517</v>
      </c>
      <c r="EE223" s="293"/>
      <c r="EF223" s="294"/>
      <c r="EG223" s="293"/>
      <c r="EH223" s="295"/>
      <c r="EI223" s="296" t="e">
        <f>VLOOKUP(EH223,definitions_list_mag!$Y$12:$Z$15,2,FALSE)</f>
        <v>#N/A</v>
      </c>
      <c r="EJ223" s="297"/>
      <c r="EK223" s="298" t="e">
        <f>VLOOKUP(EJ223,definitions_list_mag!$AT$3:$AU$5,2,FALSE)</f>
        <v>#N/A</v>
      </c>
      <c r="EL223" s="293"/>
      <c r="EM223" s="295"/>
      <c r="EN223" s="295"/>
      <c r="EO223" s="321"/>
      <c r="EP223" s="321"/>
      <c r="EQ223" s="321"/>
      <c r="ER223" s="321"/>
      <c r="ES223" s="321"/>
      <c r="ET223" s="321"/>
      <c r="EU223" s="321"/>
      <c r="EV223" s="322"/>
      <c r="EW223" s="322"/>
      <c r="EX223" s="322"/>
      <c r="EY223" s="322"/>
      <c r="EZ223" s="192" t="e">
        <f t="shared" si="60"/>
        <v>#DIV/0!</v>
      </c>
      <c r="FA223" s="192" t="e">
        <f t="shared" si="61"/>
        <v>#DIV/0!</v>
      </c>
      <c r="FB223" s="192" t="e">
        <f t="shared" si="62"/>
        <v>#DIV/0!</v>
      </c>
      <c r="FC223" s="192" t="e">
        <f t="shared" si="63"/>
        <v>#DIV/0!</v>
      </c>
      <c r="FD223" s="192" t="e">
        <f t="shared" si="64"/>
        <v>#DIV/0!</v>
      </c>
      <c r="FE223" s="193" t="e">
        <f t="shared" si="65"/>
        <v>#DIV/0!</v>
      </c>
      <c r="FF223" s="194" t="e">
        <f t="shared" si="66"/>
        <v>#DIV/0!</v>
      </c>
      <c r="FG223" s="297"/>
      <c r="FH223" s="295"/>
      <c r="FI223" s="778">
        <f t="shared" si="67"/>
        <v>0</v>
      </c>
      <c r="FJ223" s="779" t="e">
        <f t="shared" si="68"/>
        <v>#DIV/0!</v>
      </c>
      <c r="FK223" s="779" t="e">
        <f t="shared" si="69"/>
        <v>#DIV/0!</v>
      </c>
      <c r="FL223" s="780" t="e">
        <f t="shared" si="70"/>
        <v>#DIV/0!</v>
      </c>
      <c r="FM223" s="169" t="e">
        <f t="shared" si="71"/>
        <v>#DIV/0!</v>
      </c>
      <c r="FN223" s="783" t="e">
        <f t="shared" si="72"/>
        <v>#DIV/0!</v>
      </c>
      <c r="FO223" s="227"/>
      <c r="FP223" s="227"/>
      <c r="FQ223" s="227"/>
      <c r="FR223" s="227"/>
      <c r="FS223" s="227"/>
      <c r="FT223" s="227"/>
      <c r="FU223" s="227"/>
      <c r="FV223" s="227"/>
      <c r="FW223" s="227"/>
      <c r="FX223" s="227"/>
      <c r="FY223" s="227"/>
      <c r="FZ223" s="227"/>
      <c r="GA223" s="227"/>
      <c r="GB223" s="227"/>
      <c r="GC223" s="227"/>
      <c r="GD223" s="227"/>
      <c r="GE223" s="227"/>
      <c r="GF223" s="227"/>
      <c r="GG223" s="227"/>
      <c r="GH223" s="227"/>
      <c r="GI223" s="227"/>
      <c r="GJ223" s="227"/>
      <c r="GK223" s="227"/>
      <c r="GL223" s="227"/>
      <c r="GM223" s="227"/>
      <c r="GN223" s="227"/>
      <c r="GO223" s="227"/>
      <c r="GP223" s="227"/>
      <c r="GQ223" s="227"/>
      <c r="GR223" s="227"/>
      <c r="GS223" s="227"/>
      <c r="GT223" s="227"/>
      <c r="GU223" s="227"/>
      <c r="GV223" s="227"/>
      <c r="GW223" s="227"/>
      <c r="GX223" s="227"/>
      <c r="GY223" s="227"/>
      <c r="GZ223" s="227"/>
      <c r="HA223" s="227"/>
      <c r="HB223" s="227"/>
      <c r="HC223" s="227"/>
      <c r="HD223" s="227"/>
      <c r="HE223" s="227"/>
      <c r="HF223" s="227"/>
      <c r="HG223" s="227"/>
      <c r="HH223" s="227"/>
      <c r="HI223" s="227"/>
      <c r="HJ223" s="227"/>
      <c r="HK223" s="227"/>
      <c r="HL223" s="227"/>
      <c r="HM223" s="227"/>
      <c r="HN223" s="227"/>
      <c r="HO223" s="227"/>
      <c r="HP223" s="227"/>
      <c r="HQ223" s="227"/>
      <c r="HR223" s="227"/>
      <c r="HS223" s="227"/>
      <c r="HT223" s="227"/>
      <c r="HU223" s="227"/>
      <c r="HV223" s="227"/>
      <c r="HW223" s="227"/>
      <c r="HX223" s="227"/>
      <c r="HY223" s="227"/>
      <c r="HZ223" s="227"/>
      <c r="IA223" s="227"/>
      <c r="IB223" s="227"/>
      <c r="IC223" s="227"/>
      <c r="ID223" s="227"/>
      <c r="IE223" s="227"/>
      <c r="IF223" s="227"/>
      <c r="IG223" s="227"/>
      <c r="IH223" s="227"/>
      <c r="II223" s="227"/>
      <c r="IJ223" s="227"/>
      <c r="IK223" s="227"/>
      <c r="IL223" s="227"/>
      <c r="IM223" s="227"/>
      <c r="IN223" s="227"/>
      <c r="IO223" s="227"/>
      <c r="IP223" s="227"/>
      <c r="IQ223" s="227"/>
      <c r="IR223" s="227"/>
      <c r="IS223" s="227"/>
      <c r="IT223" s="227"/>
      <c r="IU223" s="227"/>
      <c r="IV223" s="227"/>
      <c r="IW223" s="227"/>
      <c r="IX223" s="227"/>
      <c r="IY223" s="227"/>
      <c r="IZ223" s="227"/>
      <c r="JA223" s="227"/>
      <c r="JB223" s="227"/>
      <c r="JC223" s="227"/>
      <c r="JD223" s="227"/>
      <c r="JE223" s="227"/>
      <c r="JF223" s="227"/>
      <c r="JG223" s="227"/>
      <c r="JH223" s="227"/>
      <c r="JI223" s="227"/>
      <c r="JJ223" s="227"/>
      <c r="JK223" s="227"/>
      <c r="JL223" s="227"/>
      <c r="JM223" s="227"/>
      <c r="JN223" s="227"/>
      <c r="JO223" s="227"/>
      <c r="JP223" s="227"/>
      <c r="JQ223" s="227"/>
      <c r="JR223" s="227"/>
      <c r="JS223" s="227"/>
      <c r="JT223" s="227"/>
      <c r="JU223" s="227"/>
      <c r="JV223" s="227"/>
      <c r="JW223" s="227"/>
      <c r="JX223" s="227"/>
      <c r="JY223" s="227"/>
      <c r="JZ223" s="227"/>
      <c r="KA223" s="227"/>
      <c r="KB223" s="227"/>
      <c r="KC223" s="227"/>
      <c r="KD223" s="227"/>
      <c r="KE223" s="227"/>
      <c r="KF223" s="227"/>
      <c r="KG223" s="227"/>
      <c r="KH223" s="227"/>
      <c r="KI223" s="227"/>
      <c r="KJ223" s="227"/>
      <c r="KK223" s="227"/>
      <c r="KL223" s="227"/>
      <c r="KM223" s="227"/>
      <c r="KN223" s="227"/>
      <c r="KO223" s="227"/>
      <c r="KP223" s="227"/>
      <c r="KQ223" s="227"/>
      <c r="KR223" s="227"/>
      <c r="KS223" s="227"/>
      <c r="KT223" s="227"/>
      <c r="KU223" s="227"/>
      <c r="KV223" s="227"/>
      <c r="KW223" s="227"/>
      <c r="KX223" s="227"/>
      <c r="KY223" s="227"/>
      <c r="KZ223" s="227"/>
      <c r="LA223" s="227"/>
      <c r="LB223" s="227"/>
      <c r="LC223" s="227"/>
      <c r="LD223" s="227"/>
      <c r="LE223" s="227"/>
      <c r="LF223" s="227"/>
      <c r="LG223" s="227"/>
      <c r="LH223" s="227"/>
      <c r="LI223" s="227"/>
      <c r="LJ223" s="227"/>
      <c r="LK223" s="227"/>
      <c r="LL223" s="227"/>
      <c r="LM223" s="227"/>
      <c r="LN223" s="227"/>
      <c r="LO223" s="227"/>
      <c r="LP223" s="227"/>
      <c r="LQ223" s="227"/>
      <c r="LR223" s="227"/>
      <c r="LS223" s="227"/>
      <c r="LT223" s="227"/>
      <c r="LU223" s="227"/>
      <c r="LV223" s="227"/>
      <c r="LW223" s="227"/>
      <c r="LX223" s="227"/>
      <c r="LY223" s="227"/>
      <c r="LZ223" s="227"/>
      <c r="MA223" s="227"/>
      <c r="MB223" s="227"/>
      <c r="MC223" s="227"/>
      <c r="MD223" s="227"/>
      <c r="ME223" s="227"/>
      <c r="MF223" s="227"/>
      <c r="MG223" s="227"/>
      <c r="MH223" s="227"/>
      <c r="MI223" s="227"/>
      <c r="MJ223" s="227"/>
      <c r="MK223" s="227"/>
      <c r="ML223" s="227"/>
      <c r="MM223" s="227"/>
      <c r="MN223" s="227"/>
      <c r="MO223" s="227"/>
      <c r="MP223" s="227"/>
      <c r="MQ223" s="227"/>
      <c r="MR223" s="227"/>
      <c r="MS223" s="227"/>
      <c r="MT223" s="227"/>
      <c r="MU223" s="227"/>
      <c r="MV223" s="227"/>
      <c r="MW223" s="227"/>
      <c r="MX223" s="227"/>
      <c r="MY223" s="227"/>
      <c r="MZ223" s="227"/>
      <c r="NA223" s="227"/>
      <c r="NB223" s="227"/>
      <c r="NC223" s="227"/>
      <c r="ND223" s="227"/>
      <c r="NE223" s="227"/>
      <c r="NF223" s="227"/>
      <c r="NG223" s="227"/>
      <c r="NH223" s="227"/>
      <c r="NI223" s="227"/>
      <c r="NJ223" s="227"/>
      <c r="NK223" s="227"/>
      <c r="NL223" s="227"/>
      <c r="NM223" s="227"/>
      <c r="NN223" s="227"/>
      <c r="NO223" s="227"/>
      <c r="NP223" s="227"/>
      <c r="NQ223" s="227"/>
      <c r="NR223" s="227"/>
      <c r="NS223" s="227"/>
      <c r="NT223" s="227"/>
      <c r="NU223" s="227"/>
      <c r="NV223" s="227"/>
      <c r="NW223" s="227"/>
      <c r="NX223" s="227"/>
      <c r="NY223" s="227"/>
      <c r="NZ223" s="227"/>
      <c r="OA223" s="227"/>
      <c r="OB223" s="227"/>
      <c r="OC223" s="227"/>
      <c r="OD223" s="227"/>
      <c r="OE223" s="227"/>
      <c r="OF223" s="227"/>
      <c r="OG223" s="227"/>
      <c r="OH223" s="227"/>
      <c r="OI223" s="227"/>
      <c r="OJ223" s="227"/>
      <c r="OK223" s="227"/>
      <c r="OL223" s="227"/>
      <c r="OM223" s="227"/>
      <c r="ON223" s="227"/>
      <c r="OO223" s="227"/>
      <c r="OP223" s="227"/>
      <c r="OQ223" s="227"/>
      <c r="OR223" s="227"/>
      <c r="OS223" s="227"/>
      <c r="OT223" s="227"/>
      <c r="OU223" s="227"/>
      <c r="OV223" s="227"/>
      <c r="OW223" s="227"/>
      <c r="OX223" s="227"/>
      <c r="OY223" s="227"/>
      <c r="OZ223" s="227"/>
      <c r="PA223" s="227"/>
      <c r="PB223" s="227"/>
      <c r="PC223" s="227"/>
      <c r="PD223" s="227"/>
      <c r="PE223" s="227"/>
      <c r="PF223" s="227"/>
      <c r="PG223" s="227"/>
      <c r="PH223" s="227"/>
      <c r="PI223" s="227"/>
      <c r="PJ223" s="227"/>
      <c r="PK223" s="227"/>
      <c r="PL223" s="227"/>
      <c r="PM223" s="227"/>
      <c r="PN223" s="227"/>
      <c r="PO223" s="227"/>
      <c r="PP223" s="227"/>
      <c r="PQ223" s="227"/>
      <c r="PR223" s="227"/>
      <c r="PS223" s="227"/>
      <c r="PT223" s="227"/>
      <c r="PU223" s="227"/>
      <c r="PV223" s="227"/>
      <c r="PW223" s="227"/>
      <c r="PX223" s="227"/>
      <c r="PY223" s="227"/>
      <c r="PZ223" s="227"/>
      <c r="QA223" s="227"/>
      <c r="QB223" s="227"/>
      <c r="QC223" s="227"/>
      <c r="QD223" s="227"/>
      <c r="QE223" s="227"/>
      <c r="QF223" s="227"/>
      <c r="QG223" s="227"/>
      <c r="QH223" s="227"/>
      <c r="QI223" s="227"/>
      <c r="QJ223" s="227"/>
      <c r="QK223" s="227"/>
      <c r="QL223" s="227"/>
      <c r="QM223" s="227"/>
      <c r="QN223" s="227"/>
      <c r="QO223" s="227"/>
      <c r="QP223" s="227"/>
      <c r="QQ223" s="227"/>
      <c r="QR223" s="227"/>
      <c r="QS223" s="227"/>
      <c r="QT223" s="227"/>
      <c r="QU223" s="227"/>
      <c r="QV223" s="227"/>
      <c r="QW223" s="227"/>
      <c r="QX223" s="227"/>
      <c r="QY223" s="227"/>
      <c r="QZ223" s="227"/>
      <c r="RA223" s="227"/>
      <c r="RB223" s="227"/>
      <c r="RC223" s="227"/>
      <c r="RD223" s="227"/>
      <c r="RE223" s="227"/>
      <c r="RF223" s="227"/>
      <c r="RG223" s="227"/>
      <c r="RH223" s="227"/>
      <c r="RI223" s="227"/>
      <c r="RJ223" s="227"/>
      <c r="RK223" s="227"/>
      <c r="RL223" s="227"/>
      <c r="RM223" s="227"/>
      <c r="RN223" s="227"/>
      <c r="RO223" s="227"/>
      <c r="RP223" s="227"/>
      <c r="RQ223" s="227"/>
      <c r="RR223" s="227"/>
      <c r="RS223" s="227"/>
      <c r="RT223" s="227"/>
      <c r="RU223" s="227"/>
      <c r="RV223" s="227"/>
      <c r="RW223" s="227"/>
      <c r="RX223" s="227"/>
      <c r="RY223" s="227"/>
      <c r="RZ223" s="227"/>
      <c r="SA223" s="227"/>
      <c r="SB223" s="227"/>
      <c r="SC223" s="227"/>
      <c r="SD223" s="227"/>
      <c r="SE223" s="227"/>
      <c r="SF223" s="227"/>
      <c r="SG223" s="227"/>
      <c r="SH223" s="227"/>
      <c r="SI223" s="227"/>
      <c r="SJ223" s="227"/>
      <c r="SK223" s="227"/>
      <c r="SL223" s="227"/>
      <c r="SM223" s="227"/>
      <c r="SN223" s="227"/>
      <c r="SO223" s="227"/>
      <c r="SP223" s="227"/>
      <c r="SQ223" s="227"/>
      <c r="SR223" s="227"/>
      <c r="SS223" s="227"/>
      <c r="ST223" s="227"/>
      <c r="SU223" s="227"/>
      <c r="SV223" s="227"/>
      <c r="SW223" s="227"/>
      <c r="SX223" s="227"/>
      <c r="SY223" s="227"/>
      <c r="SZ223" s="227"/>
      <c r="TA223" s="227"/>
      <c r="TB223" s="227"/>
      <c r="TC223" s="227"/>
      <c r="TD223" s="227"/>
      <c r="TE223" s="227"/>
      <c r="TF223" s="227"/>
      <c r="TG223" s="227"/>
      <c r="TH223" s="227"/>
      <c r="TI223" s="227"/>
      <c r="TJ223" s="227"/>
      <c r="TK223" s="227"/>
      <c r="TL223" s="227"/>
      <c r="TM223" s="227"/>
      <c r="TN223" s="227"/>
      <c r="TO223" s="227"/>
      <c r="TP223" s="227"/>
      <c r="TQ223" s="227"/>
      <c r="TR223" s="227"/>
      <c r="TS223" s="227"/>
      <c r="TT223" s="227"/>
      <c r="TU223" s="227"/>
      <c r="TV223" s="227"/>
      <c r="TW223" s="227"/>
      <c r="TX223" s="227"/>
      <c r="TY223" s="227"/>
      <c r="TZ223" s="227"/>
      <c r="UA223" s="227"/>
      <c r="UB223" s="227"/>
      <c r="UC223" s="227"/>
      <c r="UD223" s="227"/>
      <c r="UE223" s="227"/>
      <c r="UF223" s="227"/>
      <c r="UG223" s="227"/>
      <c r="UH223" s="227"/>
      <c r="UI223" s="227"/>
      <c r="UJ223" s="227"/>
      <c r="UK223" s="227"/>
      <c r="UL223" s="227"/>
      <c r="UM223" s="227"/>
      <c r="UN223" s="227"/>
      <c r="UO223" s="227"/>
      <c r="UP223" s="227"/>
      <c r="UQ223" s="227"/>
      <c r="UR223" s="227"/>
      <c r="US223" s="227"/>
      <c r="UT223" s="227"/>
      <c r="UU223" s="227"/>
      <c r="UV223" s="227"/>
      <c r="UW223" s="227"/>
      <c r="UX223" s="227"/>
      <c r="UY223" s="227"/>
      <c r="UZ223" s="227"/>
      <c r="VA223" s="227"/>
      <c r="VB223" s="227"/>
      <c r="VC223" s="227"/>
      <c r="VD223" s="227"/>
      <c r="VE223" s="227"/>
      <c r="VF223" s="227"/>
      <c r="VG223" s="227"/>
      <c r="VH223" s="227"/>
      <c r="VI223" s="227"/>
      <c r="VJ223" s="227"/>
      <c r="VK223" s="227"/>
      <c r="VL223" s="227"/>
      <c r="VM223" s="227"/>
      <c r="VN223" s="227"/>
      <c r="VO223" s="227"/>
      <c r="VP223" s="227"/>
      <c r="VQ223" s="227"/>
      <c r="VR223" s="227"/>
      <c r="VS223" s="227"/>
      <c r="VT223" s="227"/>
      <c r="VU223" s="227"/>
      <c r="VV223" s="227"/>
      <c r="VW223" s="227"/>
      <c r="VX223" s="227"/>
      <c r="VY223" s="227"/>
      <c r="VZ223" s="227"/>
      <c r="WA223" s="227"/>
      <c r="WB223" s="227"/>
      <c r="WC223" s="227"/>
      <c r="WD223" s="227"/>
      <c r="WE223" s="227"/>
      <c r="WF223" s="227"/>
      <c r="WG223" s="227"/>
      <c r="WH223" s="227"/>
      <c r="WI223" s="227"/>
      <c r="WJ223" s="227"/>
      <c r="WK223" s="227"/>
      <c r="WL223" s="227"/>
      <c r="WM223" s="227"/>
      <c r="WN223" s="227"/>
      <c r="WO223" s="227"/>
      <c r="WP223" s="227"/>
      <c r="WQ223" s="227"/>
      <c r="WR223" s="227"/>
      <c r="WS223" s="227"/>
      <c r="WT223" s="227"/>
      <c r="WU223" s="227"/>
      <c r="WV223" s="227"/>
      <c r="WW223" s="227"/>
      <c r="WX223" s="227"/>
      <c r="WY223" s="227"/>
      <c r="WZ223" s="227"/>
      <c r="XA223" s="227"/>
      <c r="XB223" s="227"/>
      <c r="XC223" s="227"/>
      <c r="XD223" s="227"/>
      <c r="XE223" s="227"/>
      <c r="XF223" s="227"/>
      <c r="XG223" s="227"/>
      <c r="XH223" s="227"/>
      <c r="XI223" s="227"/>
      <c r="XJ223" s="227"/>
      <c r="XK223" s="227"/>
      <c r="XL223" s="227"/>
      <c r="XM223" s="227"/>
      <c r="XN223" s="227"/>
      <c r="XO223" s="227"/>
      <c r="XP223" s="227"/>
      <c r="XQ223" s="227"/>
      <c r="XR223" s="227"/>
      <c r="XS223" s="227"/>
      <c r="XT223" s="227"/>
      <c r="XU223" s="227"/>
      <c r="XV223" s="227"/>
      <c r="XW223" s="227"/>
      <c r="XX223" s="227"/>
      <c r="XY223" s="227"/>
      <c r="XZ223" s="227"/>
      <c r="YA223" s="227"/>
      <c r="YB223" s="227"/>
      <c r="YC223" s="227"/>
      <c r="YD223" s="227"/>
      <c r="YE223" s="227"/>
      <c r="YF223" s="227"/>
      <c r="YG223" s="227"/>
      <c r="YH223" s="227"/>
      <c r="YI223" s="227"/>
      <c r="YJ223" s="227"/>
      <c r="YK223" s="227"/>
      <c r="YL223" s="227"/>
      <c r="YM223" s="227"/>
      <c r="YN223" s="227"/>
      <c r="YO223" s="227"/>
      <c r="YP223" s="227"/>
      <c r="YQ223" s="227"/>
      <c r="YR223" s="227"/>
      <c r="YS223" s="227"/>
      <c r="YT223" s="227"/>
      <c r="YU223" s="227"/>
      <c r="YV223" s="227"/>
      <c r="YW223" s="227"/>
      <c r="YX223" s="227"/>
      <c r="YY223" s="227"/>
      <c r="YZ223" s="227"/>
      <c r="ZA223" s="227"/>
      <c r="ZB223" s="227"/>
      <c r="ZC223" s="227"/>
      <c r="ZD223" s="227"/>
      <c r="ZE223" s="227"/>
      <c r="ZF223" s="227"/>
      <c r="ZG223" s="227"/>
      <c r="ZH223" s="227"/>
      <c r="ZI223" s="227"/>
      <c r="ZJ223" s="227"/>
      <c r="ZK223" s="227"/>
      <c r="ZL223" s="227"/>
      <c r="ZM223" s="227"/>
      <c r="ZN223" s="227"/>
      <c r="ZO223" s="227"/>
      <c r="ZP223" s="227"/>
      <c r="ZQ223" s="227"/>
      <c r="ZR223" s="227"/>
      <c r="ZS223" s="227"/>
      <c r="ZT223" s="227"/>
      <c r="ZU223" s="227"/>
      <c r="ZV223" s="227"/>
      <c r="ZW223" s="227"/>
      <c r="ZX223" s="227"/>
      <c r="ZY223" s="227"/>
      <c r="ZZ223" s="227"/>
      <c r="AAA223" s="227"/>
      <c r="AAB223" s="227"/>
      <c r="AAC223" s="227"/>
      <c r="AAD223" s="227"/>
      <c r="AAE223" s="227"/>
      <c r="AAF223" s="227"/>
      <c r="AAG223" s="227"/>
      <c r="AAH223" s="227"/>
      <c r="AAI223" s="227"/>
      <c r="AAJ223" s="227"/>
      <c r="AAK223" s="227"/>
      <c r="AAL223" s="227"/>
      <c r="AAM223" s="227"/>
      <c r="AAN223" s="227"/>
      <c r="AAO223" s="227"/>
      <c r="AAP223" s="227"/>
      <c r="AAQ223" s="227"/>
      <c r="AAR223" s="227"/>
      <c r="AAS223" s="227"/>
      <c r="AAT223" s="227"/>
      <c r="AAU223" s="227"/>
      <c r="AAV223" s="227"/>
      <c r="AAW223" s="227"/>
      <c r="AAX223" s="227"/>
      <c r="AAY223" s="227"/>
      <c r="AAZ223" s="227"/>
      <c r="ABA223" s="227"/>
      <c r="ABB223" s="227"/>
      <c r="ABC223" s="227"/>
      <c r="ABD223" s="227"/>
      <c r="ABE223" s="227"/>
      <c r="ABF223" s="227"/>
      <c r="ABG223" s="227"/>
      <c r="ABH223" s="227"/>
      <c r="ABI223" s="227"/>
      <c r="ABJ223" s="227"/>
      <c r="ABK223" s="227"/>
      <c r="ABL223" s="227"/>
      <c r="ABM223" s="227"/>
      <c r="ABN223" s="227"/>
      <c r="ABO223" s="227"/>
      <c r="ABP223" s="227"/>
      <c r="ABQ223" s="227"/>
      <c r="ABR223" s="227"/>
      <c r="ABS223" s="227"/>
      <c r="ABT223" s="227"/>
      <c r="ABU223" s="227"/>
      <c r="ABV223" s="227"/>
      <c r="ABW223" s="227"/>
      <c r="ABX223" s="227"/>
      <c r="ABY223" s="227"/>
      <c r="ABZ223" s="227"/>
      <c r="ACA223" s="227"/>
      <c r="ACB223" s="227"/>
      <c r="ACC223" s="227"/>
      <c r="ACD223" s="227"/>
      <c r="ACE223" s="227"/>
      <c r="ACF223" s="227"/>
      <c r="ACG223" s="227"/>
      <c r="ACH223" s="227"/>
      <c r="ACI223" s="227"/>
      <c r="ACJ223" s="227"/>
      <c r="ACK223" s="227"/>
      <c r="ACL223" s="227"/>
      <c r="ACM223" s="227"/>
      <c r="ACN223" s="227"/>
      <c r="ACO223" s="227"/>
      <c r="ACP223" s="227"/>
      <c r="ACQ223" s="227"/>
      <c r="ACR223" s="227"/>
      <c r="ACS223" s="227"/>
      <c r="ACT223" s="227"/>
      <c r="ACU223" s="227"/>
      <c r="ACV223" s="227"/>
      <c r="ACW223" s="227"/>
      <c r="ACX223" s="227"/>
      <c r="ACY223" s="227"/>
      <c r="ACZ223" s="227"/>
      <c r="ADA223" s="227"/>
      <c r="ADB223" s="227"/>
      <c r="ADC223" s="227"/>
      <c r="ADD223" s="227"/>
      <c r="ADE223" s="227"/>
      <c r="ADF223" s="227"/>
      <c r="ADG223" s="227"/>
      <c r="ADH223" s="227"/>
      <c r="ADI223" s="227"/>
      <c r="ADJ223" s="227"/>
      <c r="ADK223" s="227"/>
      <c r="ADL223" s="227"/>
      <c r="ADM223" s="227"/>
      <c r="ADN223" s="227"/>
      <c r="ADO223" s="227"/>
      <c r="ADP223" s="227"/>
      <c r="ADQ223" s="227"/>
      <c r="ADR223" s="227"/>
      <c r="ADS223" s="227"/>
      <c r="ADT223" s="227"/>
      <c r="ADU223" s="227"/>
      <c r="ADV223" s="227"/>
      <c r="ADW223" s="227"/>
      <c r="ADX223" s="227"/>
      <c r="ADY223" s="227"/>
      <c r="ADZ223" s="227"/>
      <c r="AEA223" s="227"/>
      <c r="AEB223" s="227"/>
      <c r="AEC223" s="227"/>
      <c r="AED223" s="227"/>
      <c r="AEE223" s="227"/>
      <c r="AEF223" s="227"/>
      <c r="AEG223" s="227"/>
      <c r="AEH223" s="227"/>
      <c r="AEI223" s="227"/>
      <c r="AEJ223" s="227"/>
      <c r="AEK223" s="227"/>
      <c r="AEL223" s="227"/>
      <c r="AEM223" s="227"/>
      <c r="AEN223" s="227"/>
      <c r="AEO223" s="227"/>
      <c r="AEP223" s="227"/>
      <c r="AEQ223" s="227"/>
      <c r="AER223" s="227"/>
      <c r="AES223" s="227"/>
      <c r="AET223" s="227"/>
      <c r="AEU223" s="227"/>
      <c r="AEV223" s="227"/>
      <c r="AEW223" s="227"/>
      <c r="AEX223" s="227"/>
      <c r="AEY223" s="227"/>
      <c r="AEZ223" s="227"/>
      <c r="AFA223" s="227"/>
      <c r="AFB223" s="227"/>
      <c r="AFC223" s="227"/>
      <c r="AFD223" s="227"/>
      <c r="AFE223" s="227"/>
      <c r="AFF223" s="227"/>
      <c r="AFG223" s="227"/>
      <c r="AFH223" s="227"/>
      <c r="AFI223" s="227"/>
      <c r="AFJ223" s="227"/>
      <c r="AFK223" s="227"/>
      <c r="AFL223" s="227"/>
      <c r="AFM223" s="227"/>
      <c r="AFN223" s="227"/>
      <c r="AFO223" s="227"/>
      <c r="AFP223" s="227"/>
      <c r="AFQ223" s="227"/>
      <c r="AFR223" s="227"/>
      <c r="AFS223" s="227"/>
      <c r="AFT223" s="227"/>
      <c r="AFU223" s="227"/>
      <c r="AFV223" s="227"/>
      <c r="AFW223" s="227"/>
      <c r="AFX223" s="227"/>
      <c r="AFY223" s="227"/>
      <c r="AFZ223" s="227"/>
      <c r="AGA223" s="227"/>
      <c r="AGB223" s="227"/>
      <c r="AGC223" s="227"/>
      <c r="AGD223" s="227"/>
      <c r="AGE223" s="227"/>
      <c r="AGF223" s="227"/>
      <c r="AGG223" s="227"/>
      <c r="AGH223" s="227"/>
      <c r="AGI223" s="227"/>
      <c r="AGJ223" s="227"/>
      <c r="AGK223" s="227"/>
      <c r="AGL223" s="227"/>
      <c r="AGM223" s="227"/>
      <c r="AGN223" s="227"/>
      <c r="AGO223" s="227"/>
      <c r="AGP223" s="227"/>
      <c r="AGQ223" s="227"/>
      <c r="AGR223" s="227"/>
      <c r="AGS223" s="227"/>
      <c r="AGT223" s="227"/>
      <c r="AGU223" s="227"/>
      <c r="AGV223" s="227"/>
      <c r="AGW223" s="227"/>
      <c r="AGX223" s="227"/>
      <c r="AGY223" s="227"/>
      <c r="AGZ223" s="227"/>
      <c r="AHA223" s="227"/>
      <c r="AHB223" s="227"/>
      <c r="AHC223" s="227"/>
      <c r="AHD223" s="227"/>
      <c r="AHE223" s="227"/>
      <c r="AHF223" s="227"/>
      <c r="AHG223" s="227"/>
      <c r="AHH223" s="227"/>
      <c r="AHI223" s="227"/>
      <c r="AHJ223" s="227"/>
      <c r="AHK223" s="227"/>
      <c r="AHL223" s="227"/>
      <c r="AHM223" s="227"/>
      <c r="AHN223" s="227"/>
      <c r="AHO223" s="227"/>
      <c r="AHP223" s="227"/>
      <c r="AHQ223" s="227"/>
      <c r="AHR223" s="227"/>
      <c r="AHS223" s="227"/>
      <c r="AHT223" s="227"/>
      <c r="AHU223" s="227"/>
      <c r="AHV223" s="227"/>
      <c r="AHW223" s="227"/>
      <c r="AHX223" s="227"/>
      <c r="AHY223" s="227"/>
      <c r="AHZ223" s="227"/>
      <c r="AIA223" s="227"/>
      <c r="AIB223" s="227"/>
      <c r="AIC223" s="227"/>
      <c r="AID223" s="227"/>
      <c r="AIE223" s="227"/>
      <c r="AIF223" s="227"/>
      <c r="AIG223" s="227"/>
      <c r="AIH223" s="227"/>
      <c r="AII223" s="227"/>
      <c r="AIJ223" s="227"/>
      <c r="AIK223" s="227"/>
      <c r="AIL223" s="227"/>
      <c r="AIM223" s="227"/>
      <c r="AIN223" s="227"/>
      <c r="AIO223" s="227"/>
      <c r="AIP223" s="227"/>
      <c r="AIQ223" s="227"/>
      <c r="AIR223" s="227"/>
      <c r="AIS223" s="227"/>
      <c r="AIT223" s="227"/>
      <c r="AIU223" s="227"/>
      <c r="AIV223" s="227"/>
      <c r="AIW223" s="227"/>
      <c r="AIX223" s="227"/>
      <c r="AIY223" s="227"/>
      <c r="AIZ223" s="227"/>
      <c r="AJA223" s="227"/>
      <c r="AJB223" s="227"/>
      <c r="AJC223" s="227"/>
      <c r="AJD223" s="227"/>
      <c r="AJE223" s="227"/>
      <c r="AJF223" s="227"/>
      <c r="AJG223" s="227"/>
      <c r="AJH223" s="227"/>
      <c r="AJI223" s="227"/>
      <c r="AJJ223" s="227"/>
      <c r="AJK223" s="227"/>
      <c r="AJL223" s="227"/>
      <c r="AJM223" s="227"/>
      <c r="AJN223" s="227"/>
      <c r="AJO223" s="227"/>
      <c r="AJP223" s="227"/>
      <c r="AJQ223" s="227"/>
      <c r="AJR223" s="227"/>
      <c r="AJS223" s="227"/>
      <c r="AJT223" s="227"/>
      <c r="AJU223" s="227"/>
      <c r="AJV223" s="227"/>
      <c r="AJW223" s="227"/>
      <c r="AJX223" s="227"/>
      <c r="AJY223" s="227"/>
      <c r="AJZ223" s="227"/>
      <c r="AKA223" s="227"/>
      <c r="AKB223" s="227"/>
      <c r="AKC223" s="227"/>
      <c r="AKD223" s="227"/>
      <c r="AKE223" s="227"/>
      <c r="AKF223" s="227"/>
      <c r="AKG223" s="227"/>
      <c r="AKH223" s="227"/>
      <c r="AKI223" s="227"/>
      <c r="AKJ223" s="227"/>
      <c r="AKK223" s="227"/>
      <c r="AKL223" s="227"/>
      <c r="AKM223" s="227"/>
      <c r="AKN223" s="227"/>
      <c r="AKO223" s="227"/>
      <c r="AKP223" s="227"/>
      <c r="AKQ223" s="227"/>
      <c r="AKR223" s="227"/>
      <c r="AKS223" s="227"/>
      <c r="AKT223" s="227"/>
      <c r="AKU223" s="227"/>
      <c r="AKV223" s="227"/>
      <c r="AKW223" s="227"/>
      <c r="AKX223" s="227"/>
      <c r="AKY223" s="227"/>
      <c r="AKZ223" s="227"/>
      <c r="ALA223" s="227"/>
      <c r="ALB223" s="227"/>
      <c r="ALC223" s="227"/>
      <c r="ALD223" s="227"/>
      <c r="ALE223" s="227"/>
      <c r="ALF223" s="227"/>
      <c r="ALG223" s="227"/>
      <c r="ALH223" s="227"/>
      <c r="ALI223" s="227"/>
      <c r="ALJ223" s="227"/>
      <c r="ALK223" s="227"/>
      <c r="ALL223" s="227"/>
      <c r="ALM223" s="227"/>
      <c r="ALN223" s="227"/>
      <c r="ALO223" s="227"/>
      <c r="ALP223" s="227"/>
      <c r="ALQ223" s="227"/>
      <c r="ALR223" s="227"/>
      <c r="ALS223" s="227"/>
      <c r="ALT223" s="227"/>
      <c r="ALU223" s="227"/>
      <c r="ALV223" s="227"/>
      <c r="ALW223" s="227"/>
      <c r="ALX223" s="227"/>
      <c r="ALY223" s="227"/>
      <c r="ALZ223" s="227"/>
      <c r="AMA223" s="227"/>
      <c r="AMB223" s="227"/>
      <c r="AMC223" s="227"/>
      <c r="AMD223" s="227"/>
      <c r="AME223" s="227"/>
      <c r="AMF223" s="227"/>
      <c r="AMG223" s="227"/>
      <c r="AMH223" s="227"/>
      <c r="AMI223" s="227"/>
      <c r="AMJ223" s="227"/>
      <c r="AMK223" s="227"/>
      <c r="AML223" s="227"/>
      <c r="AMM223" s="227"/>
      <c r="AMN223" s="227"/>
      <c r="AMO223" s="227"/>
      <c r="AMP223" s="227"/>
      <c r="AMQ223" s="227"/>
      <c r="AMR223" s="227"/>
      <c r="AMS223" s="227"/>
      <c r="AMT223" s="227"/>
      <c r="AMU223" s="227"/>
      <c r="AMV223" s="227"/>
      <c r="AMW223" s="227"/>
      <c r="AMX223" s="227"/>
    </row>
    <row r="224" spans="1:1038" ht="18" customHeight="1">
      <c r="A224" s="125" t="s">
        <v>1452</v>
      </c>
      <c r="B224" s="126" t="s">
        <v>1278</v>
      </c>
      <c r="D224" s="126" t="s">
        <v>1279</v>
      </c>
      <c r="E224" s="126">
        <v>39</v>
      </c>
      <c r="F224" s="126">
        <v>3</v>
      </c>
      <c r="G224" s="285" t="str">
        <f t="shared" si="59"/>
        <v>39-3</v>
      </c>
      <c r="H224" s="277">
        <v>0</v>
      </c>
      <c r="I224" s="126">
        <v>54</v>
      </c>
      <c r="K224" s="545" t="b">
        <f>IF(I225=1,IF(((VLOOKUP($G224,[1]Depth_Lookup!#REF!,9,FALSE))-(H224/100))=0,"Good",IF(((VLOOKUP($G224,[1]Depth_Lookup!$A$3:$J$550,9,FALSE))-(H224/100))&gt;0,"Too Short","Too Long")))</f>
        <v>0</v>
      </c>
      <c r="L224" s="171">
        <f>(VLOOKUP($G224,Depth_Lookup!$A$3:$J$410,10,FALSE))+(H224/100)</f>
        <v>88.39</v>
      </c>
      <c r="M224" s="171">
        <f>(VLOOKUP($G224,Depth_Lookup!$A$3:$J$410,10,FALSE))+(I224/100)</f>
        <v>88.93</v>
      </c>
      <c r="N224" s="127" t="s">
        <v>1627</v>
      </c>
      <c r="O224" s="126">
        <v>1</v>
      </c>
      <c r="P224" s="126" t="s">
        <v>853</v>
      </c>
      <c r="Q224" s="126" t="s">
        <v>125</v>
      </c>
      <c r="R224" s="196" t="s">
        <v>1633</v>
      </c>
      <c r="S224" s="126" t="s">
        <v>107</v>
      </c>
      <c r="T224" s="126" t="s">
        <v>107</v>
      </c>
      <c r="U224" s="126" t="s">
        <v>108</v>
      </c>
      <c r="V224" s="126" t="s">
        <v>509</v>
      </c>
      <c r="W224" s="126" t="s">
        <v>102</v>
      </c>
      <c r="X224" s="202">
        <v>5</v>
      </c>
      <c r="Y224" s="126" t="s">
        <v>90</v>
      </c>
      <c r="Z224" s="126" t="s">
        <v>91</v>
      </c>
      <c r="AF224" s="196" t="e">
        <v>#N/A</v>
      </c>
      <c r="AI224" s="130">
        <v>73</v>
      </c>
      <c r="AO224" s="130"/>
      <c r="AU224" s="130">
        <v>1</v>
      </c>
      <c r="AV224" s="126">
        <v>1</v>
      </c>
      <c r="AW224" s="126">
        <v>0.5</v>
      </c>
      <c r="BA224" s="130">
        <v>25</v>
      </c>
      <c r="BB224" s="126">
        <v>6</v>
      </c>
      <c r="BC224" s="126">
        <v>3</v>
      </c>
      <c r="BD224" s="126" t="s">
        <v>110</v>
      </c>
      <c r="BE224" s="126" t="s">
        <v>103</v>
      </c>
      <c r="BG224" s="130"/>
      <c r="BM224" s="130">
        <v>1</v>
      </c>
      <c r="BN224" s="126">
        <v>1</v>
      </c>
      <c r="BO224" s="126">
        <v>0.5</v>
      </c>
      <c r="BY224" s="130"/>
      <c r="CG224" s="131"/>
      <c r="CH224" s="132" t="s">
        <v>1329</v>
      </c>
      <c r="CI224" s="132">
        <v>100</v>
      </c>
      <c r="CJ224" s="132" t="s">
        <v>514</v>
      </c>
      <c r="CK224" s="133"/>
      <c r="CL224" s="134"/>
      <c r="CM224" s="134"/>
      <c r="CN224" s="134"/>
      <c r="CO224" s="134"/>
      <c r="CP224" s="134"/>
      <c r="CQ224" s="134"/>
      <c r="CR224" s="134"/>
      <c r="CS224" s="134"/>
      <c r="CT224" s="134"/>
      <c r="CU224" s="134"/>
      <c r="CV224" s="134"/>
      <c r="CW224" s="134"/>
      <c r="CX224" s="134"/>
      <c r="CY224" s="134"/>
      <c r="CZ224" s="134"/>
      <c r="DA224" s="134"/>
      <c r="DB224" s="134">
        <v>75</v>
      </c>
      <c r="DC224" s="135">
        <v>25</v>
      </c>
      <c r="DD224" s="134"/>
      <c r="DE224" s="134"/>
      <c r="DF224" s="134"/>
      <c r="DG224" s="134"/>
      <c r="DH224" s="134"/>
      <c r="DI224" s="134"/>
      <c r="DJ224" s="134"/>
      <c r="DK224" s="207">
        <v>100</v>
      </c>
      <c r="DL224" s="131"/>
      <c r="DM224" s="134"/>
      <c r="DN224" s="134"/>
      <c r="DO224" s="136"/>
      <c r="DQ224" s="131"/>
      <c r="DR224" s="136"/>
      <c r="DS224" s="131"/>
      <c r="DT224" s="138" t="s">
        <v>1389</v>
      </c>
      <c r="DW224" s="213">
        <v>100</v>
      </c>
      <c r="DX224" s="214" t="e">
        <v>#N/A</v>
      </c>
      <c r="DY224" s="139" t="s">
        <v>1405</v>
      </c>
      <c r="DZ224" s="155" t="s">
        <v>1628</v>
      </c>
      <c r="EA224" s="155"/>
      <c r="ED224" s="229" t="s">
        <v>2517</v>
      </c>
      <c r="EE224" s="140"/>
      <c r="EG224" s="140"/>
      <c r="EI224" s="218" t="e">
        <f>VLOOKUP(EH224,definitions_list_mag!$Y$12:$Z$15,2,FALSE)</f>
        <v>#N/A</v>
      </c>
      <c r="EJ224" s="143"/>
      <c r="EK224" s="221" t="e">
        <f>VLOOKUP(EJ224,definitions_list_mag!$AT$3:$AU$5,2,FALSE)</f>
        <v>#N/A</v>
      </c>
      <c r="EM224" s="109"/>
      <c r="EN224" s="109"/>
      <c r="EZ224" s="192" t="e">
        <f t="shared" si="60"/>
        <v>#DIV/0!</v>
      </c>
      <c r="FA224" s="192" t="e">
        <f t="shared" si="61"/>
        <v>#DIV/0!</v>
      </c>
      <c r="FB224" s="192" t="e">
        <f t="shared" si="62"/>
        <v>#DIV/0!</v>
      </c>
      <c r="FC224" s="192" t="e">
        <f t="shared" si="63"/>
        <v>#DIV/0!</v>
      </c>
      <c r="FD224" s="192" t="e">
        <f t="shared" si="64"/>
        <v>#DIV/0!</v>
      </c>
      <c r="FE224" s="193" t="e">
        <f t="shared" si="65"/>
        <v>#DIV/0!</v>
      </c>
      <c r="FF224" s="194" t="e">
        <f t="shared" si="66"/>
        <v>#DIV/0!</v>
      </c>
      <c r="FG224" s="143"/>
      <c r="FI224" s="778">
        <f t="shared" si="67"/>
        <v>0</v>
      </c>
      <c r="FJ224" s="779" t="e">
        <f t="shared" si="68"/>
        <v>#DIV/0!</v>
      </c>
      <c r="FK224" s="779" t="e">
        <f t="shared" si="69"/>
        <v>#DIV/0!</v>
      </c>
      <c r="FL224" s="780" t="e">
        <f t="shared" si="70"/>
        <v>#DIV/0!</v>
      </c>
      <c r="FM224" s="169" t="e">
        <f t="shared" si="71"/>
        <v>#DIV/0!</v>
      </c>
      <c r="FN224" s="783" t="e">
        <f t="shared" si="72"/>
        <v>#DIV/0!</v>
      </c>
    </row>
    <row r="225" spans="1:1038" s="288" customFormat="1" ht="18" customHeight="1">
      <c r="A225" s="352" t="s">
        <v>1452</v>
      </c>
      <c r="B225" s="227" t="s">
        <v>1278</v>
      </c>
      <c r="C225" s="227"/>
      <c r="D225" s="227" t="s">
        <v>1279</v>
      </c>
      <c r="E225" s="227">
        <v>39</v>
      </c>
      <c r="F225" s="227">
        <v>3</v>
      </c>
      <c r="G225" s="285" t="str">
        <f t="shared" si="59"/>
        <v>39-3</v>
      </c>
      <c r="H225" s="278">
        <v>54</v>
      </c>
      <c r="I225" s="227">
        <v>65</v>
      </c>
      <c r="J225" s="226"/>
      <c r="K225" s="545" t="b">
        <f>IF(I226=1,IF(((VLOOKUP($G225,[1]Depth_Lookup!#REF!,9,FALSE))-(H225/100))=0,"Good",IF(((VLOOKUP($G225,[1]Depth_Lookup!$A$3:$J$550,9,FALSE))-(H225/100))&gt;0,"Too Short","Too Long")))</f>
        <v>0</v>
      </c>
      <c r="L225" s="171">
        <f>(VLOOKUP($G225,Depth_Lookup!$A$3:$J$410,10,FALSE))+(H225/100)</f>
        <v>88.93</v>
      </c>
      <c r="M225" s="171">
        <f>(VLOOKUP($G225,Depth_Lookup!$A$3:$J$410,10,FALSE))+(I225/100)</f>
        <v>89.04</v>
      </c>
      <c r="N225" s="230" t="s">
        <v>1629</v>
      </c>
      <c r="O225" s="227">
        <v>1</v>
      </c>
      <c r="P225" s="227" t="s">
        <v>853</v>
      </c>
      <c r="Q225" s="227" t="s">
        <v>125</v>
      </c>
      <c r="R225" s="286" t="s">
        <v>1633</v>
      </c>
      <c r="S225" s="227" t="s">
        <v>107</v>
      </c>
      <c r="T225" s="227" t="s">
        <v>700</v>
      </c>
      <c r="U225" s="227" t="s">
        <v>108</v>
      </c>
      <c r="V225" s="227" t="s">
        <v>509</v>
      </c>
      <c r="W225" s="227" t="s">
        <v>102</v>
      </c>
      <c r="X225" s="287">
        <v>5</v>
      </c>
      <c r="Y225" s="227" t="s">
        <v>90</v>
      </c>
      <c r="Z225" s="227" t="s">
        <v>91</v>
      </c>
      <c r="AA225" s="227"/>
      <c r="AB225" s="227"/>
      <c r="AC225" s="227"/>
      <c r="AD225" s="227"/>
      <c r="AE225" s="233"/>
      <c r="AF225" s="286" t="e">
        <v>#N/A</v>
      </c>
      <c r="AG225" s="237"/>
      <c r="AH225" s="227"/>
      <c r="AI225" s="240">
        <v>68</v>
      </c>
      <c r="AJ225" s="227"/>
      <c r="AK225" s="227"/>
      <c r="AL225" s="227"/>
      <c r="AM225" s="227"/>
      <c r="AN225" s="227"/>
      <c r="AO225" s="240"/>
      <c r="AP225" s="227"/>
      <c r="AQ225" s="227"/>
      <c r="AR225" s="227"/>
      <c r="AS225" s="227"/>
      <c r="AT225" s="227"/>
      <c r="AU225" s="240">
        <v>1</v>
      </c>
      <c r="AV225" s="227">
        <v>1</v>
      </c>
      <c r="AW225" s="227">
        <v>0.5</v>
      </c>
      <c r="AX225" s="227"/>
      <c r="AY225" s="227"/>
      <c r="AZ225" s="227"/>
      <c r="BA225" s="240">
        <v>30</v>
      </c>
      <c r="BB225" s="227">
        <v>5</v>
      </c>
      <c r="BC225" s="227">
        <v>2</v>
      </c>
      <c r="BD225" s="227" t="s">
        <v>110</v>
      </c>
      <c r="BE225" s="227" t="s">
        <v>103</v>
      </c>
      <c r="BF225" s="227"/>
      <c r="BG225" s="240"/>
      <c r="BH225" s="227"/>
      <c r="BI225" s="227"/>
      <c r="BJ225" s="227"/>
      <c r="BK225" s="227"/>
      <c r="BL225" s="227"/>
      <c r="BM225" s="240">
        <v>1</v>
      </c>
      <c r="BN225" s="227">
        <v>2</v>
      </c>
      <c r="BO225" s="227">
        <v>0.5</v>
      </c>
      <c r="BP225" s="227"/>
      <c r="BQ225" s="227"/>
      <c r="BR225" s="227"/>
      <c r="BS225" s="227"/>
      <c r="BT225" s="227"/>
      <c r="BU225" s="227"/>
      <c r="BV225" s="227"/>
      <c r="BW225" s="227"/>
      <c r="BX225" s="227"/>
      <c r="BY225" s="240"/>
      <c r="BZ225" s="227"/>
      <c r="CA225" s="227"/>
      <c r="CB225" s="227"/>
      <c r="CC225" s="227"/>
      <c r="CD225" s="227"/>
      <c r="CE225" s="227"/>
      <c r="CF225" s="227"/>
      <c r="CG225" s="148"/>
      <c r="CH225" s="149" t="s">
        <v>1329</v>
      </c>
      <c r="CI225" s="149">
        <v>100</v>
      </c>
      <c r="CJ225" s="149" t="s">
        <v>514</v>
      </c>
      <c r="CK225" s="151"/>
      <c r="CL225" s="152"/>
      <c r="CM225" s="152"/>
      <c r="CN225" s="152"/>
      <c r="CO225" s="152"/>
      <c r="CP225" s="152"/>
      <c r="CQ225" s="152"/>
      <c r="CR225" s="152"/>
      <c r="CS225" s="152"/>
      <c r="CT225" s="152"/>
      <c r="CU225" s="152"/>
      <c r="CV225" s="152"/>
      <c r="CW225" s="152"/>
      <c r="CX225" s="152"/>
      <c r="CY225" s="152"/>
      <c r="CZ225" s="152"/>
      <c r="DA225" s="152"/>
      <c r="DB225" s="152">
        <v>70</v>
      </c>
      <c r="DC225" s="229">
        <v>30</v>
      </c>
      <c r="DD225" s="152"/>
      <c r="DE225" s="152"/>
      <c r="DF225" s="152"/>
      <c r="DG225" s="152"/>
      <c r="DH225" s="152"/>
      <c r="DI225" s="152"/>
      <c r="DJ225" s="152"/>
      <c r="DK225" s="208">
        <v>100</v>
      </c>
      <c r="DL225" s="148"/>
      <c r="DM225" s="152"/>
      <c r="DN225" s="152"/>
      <c r="DO225" s="153"/>
      <c r="DQ225" s="148"/>
      <c r="DR225" s="153"/>
      <c r="DS225" s="148"/>
      <c r="DT225" s="261" t="s">
        <v>1389</v>
      </c>
      <c r="DU225" s="229"/>
      <c r="DV225" s="229"/>
      <c r="DW225" s="290">
        <v>100</v>
      </c>
      <c r="DX225" s="291" t="e">
        <v>#N/A</v>
      </c>
      <c r="DY225" s="154" t="s">
        <v>1405</v>
      </c>
      <c r="DZ225" s="154" t="s">
        <v>1630</v>
      </c>
      <c r="EA225" s="154"/>
      <c r="EB225" s="229"/>
      <c r="EC225" s="292"/>
      <c r="ED225" s="229" t="s">
        <v>2517</v>
      </c>
      <c r="EE225" s="293"/>
      <c r="EF225" s="294"/>
      <c r="EG225" s="293"/>
      <c r="EH225" s="295"/>
      <c r="EI225" s="296" t="e">
        <f>VLOOKUP(EH225,definitions_list_mag!$Y$12:$Z$15,2,FALSE)</f>
        <v>#N/A</v>
      </c>
      <c r="EJ225" s="297"/>
      <c r="EK225" s="298" t="e">
        <f>VLOOKUP(EJ225,definitions_list_mag!$AT$3:$AU$5,2,FALSE)</f>
        <v>#N/A</v>
      </c>
      <c r="EL225" s="293"/>
      <c r="EM225" s="295"/>
      <c r="EN225" s="295"/>
      <c r="EO225" s="321"/>
      <c r="EP225" s="321"/>
      <c r="EQ225" s="321"/>
      <c r="ER225" s="321"/>
      <c r="ES225" s="321"/>
      <c r="ET225" s="321"/>
      <c r="EU225" s="321"/>
      <c r="EV225" s="322"/>
      <c r="EW225" s="322"/>
      <c r="EX225" s="322"/>
      <c r="EY225" s="322"/>
      <c r="EZ225" s="192" t="e">
        <f t="shared" si="60"/>
        <v>#DIV/0!</v>
      </c>
      <c r="FA225" s="192" t="e">
        <f t="shared" si="61"/>
        <v>#DIV/0!</v>
      </c>
      <c r="FB225" s="192" t="e">
        <f t="shared" si="62"/>
        <v>#DIV/0!</v>
      </c>
      <c r="FC225" s="192" t="e">
        <f t="shared" si="63"/>
        <v>#DIV/0!</v>
      </c>
      <c r="FD225" s="192" t="e">
        <f t="shared" si="64"/>
        <v>#DIV/0!</v>
      </c>
      <c r="FE225" s="193" t="e">
        <f t="shared" si="65"/>
        <v>#DIV/0!</v>
      </c>
      <c r="FF225" s="194" t="e">
        <f t="shared" si="66"/>
        <v>#DIV/0!</v>
      </c>
      <c r="FG225" s="297"/>
      <c r="FH225" s="295"/>
      <c r="FI225" s="778">
        <f t="shared" si="67"/>
        <v>0</v>
      </c>
      <c r="FJ225" s="779" t="e">
        <f t="shared" si="68"/>
        <v>#DIV/0!</v>
      </c>
      <c r="FK225" s="779" t="e">
        <f t="shared" si="69"/>
        <v>#DIV/0!</v>
      </c>
      <c r="FL225" s="780" t="e">
        <f t="shared" si="70"/>
        <v>#DIV/0!</v>
      </c>
      <c r="FM225" s="169" t="e">
        <f t="shared" si="71"/>
        <v>#DIV/0!</v>
      </c>
      <c r="FN225" s="783" t="e">
        <f t="shared" si="72"/>
        <v>#DIV/0!</v>
      </c>
      <c r="FO225" s="227"/>
      <c r="FP225" s="227"/>
      <c r="FQ225" s="227"/>
      <c r="FR225" s="227"/>
      <c r="FS225" s="227"/>
      <c r="FT225" s="227"/>
      <c r="FU225" s="227"/>
      <c r="FV225" s="227"/>
      <c r="FW225" s="227"/>
      <c r="FX225" s="227"/>
      <c r="FY225" s="227"/>
      <c r="FZ225" s="227"/>
      <c r="GA225" s="227"/>
      <c r="GB225" s="227"/>
      <c r="GC225" s="227"/>
      <c r="GD225" s="227"/>
      <c r="GE225" s="227"/>
      <c r="GF225" s="227"/>
      <c r="GG225" s="227"/>
      <c r="GH225" s="227"/>
      <c r="GI225" s="227"/>
      <c r="GJ225" s="227"/>
      <c r="GK225" s="227"/>
      <c r="GL225" s="227"/>
      <c r="GM225" s="227"/>
      <c r="GN225" s="227"/>
      <c r="GO225" s="227"/>
      <c r="GP225" s="227"/>
      <c r="GQ225" s="227"/>
      <c r="GR225" s="227"/>
      <c r="GS225" s="227"/>
      <c r="GT225" s="227"/>
      <c r="GU225" s="227"/>
      <c r="GV225" s="227"/>
      <c r="GW225" s="227"/>
      <c r="GX225" s="227"/>
      <c r="GY225" s="227"/>
      <c r="GZ225" s="227"/>
      <c r="HA225" s="227"/>
      <c r="HB225" s="227"/>
      <c r="HC225" s="227"/>
      <c r="HD225" s="227"/>
      <c r="HE225" s="227"/>
      <c r="HF225" s="227"/>
      <c r="HG225" s="227"/>
      <c r="HH225" s="227"/>
      <c r="HI225" s="227"/>
      <c r="HJ225" s="227"/>
      <c r="HK225" s="227"/>
      <c r="HL225" s="227"/>
      <c r="HM225" s="227"/>
      <c r="HN225" s="227"/>
      <c r="HO225" s="227"/>
      <c r="HP225" s="227"/>
      <c r="HQ225" s="227"/>
      <c r="HR225" s="227"/>
      <c r="HS225" s="227"/>
      <c r="HT225" s="227"/>
      <c r="HU225" s="227"/>
      <c r="HV225" s="227"/>
      <c r="HW225" s="227"/>
      <c r="HX225" s="227"/>
      <c r="HY225" s="227"/>
      <c r="HZ225" s="227"/>
      <c r="IA225" s="227"/>
      <c r="IB225" s="227"/>
      <c r="IC225" s="227"/>
      <c r="ID225" s="227"/>
      <c r="IE225" s="227"/>
      <c r="IF225" s="227"/>
      <c r="IG225" s="227"/>
      <c r="IH225" s="227"/>
      <c r="II225" s="227"/>
      <c r="IJ225" s="227"/>
      <c r="IK225" s="227"/>
      <c r="IL225" s="227"/>
      <c r="IM225" s="227"/>
      <c r="IN225" s="227"/>
      <c r="IO225" s="227"/>
      <c r="IP225" s="227"/>
      <c r="IQ225" s="227"/>
      <c r="IR225" s="227"/>
      <c r="IS225" s="227"/>
      <c r="IT225" s="227"/>
      <c r="IU225" s="227"/>
      <c r="IV225" s="227"/>
      <c r="IW225" s="227"/>
      <c r="IX225" s="227"/>
      <c r="IY225" s="227"/>
      <c r="IZ225" s="227"/>
      <c r="JA225" s="227"/>
      <c r="JB225" s="227"/>
      <c r="JC225" s="227"/>
      <c r="JD225" s="227"/>
      <c r="JE225" s="227"/>
      <c r="JF225" s="227"/>
      <c r="JG225" s="227"/>
      <c r="JH225" s="227"/>
      <c r="JI225" s="227"/>
      <c r="JJ225" s="227"/>
      <c r="JK225" s="227"/>
      <c r="JL225" s="227"/>
      <c r="JM225" s="227"/>
      <c r="JN225" s="227"/>
      <c r="JO225" s="227"/>
      <c r="JP225" s="227"/>
      <c r="JQ225" s="227"/>
      <c r="JR225" s="227"/>
      <c r="JS225" s="227"/>
      <c r="JT225" s="227"/>
      <c r="JU225" s="227"/>
      <c r="JV225" s="227"/>
      <c r="JW225" s="227"/>
      <c r="JX225" s="227"/>
      <c r="JY225" s="227"/>
      <c r="JZ225" s="227"/>
      <c r="KA225" s="227"/>
      <c r="KB225" s="227"/>
      <c r="KC225" s="227"/>
      <c r="KD225" s="227"/>
      <c r="KE225" s="227"/>
      <c r="KF225" s="227"/>
      <c r="KG225" s="227"/>
      <c r="KH225" s="227"/>
      <c r="KI225" s="227"/>
      <c r="KJ225" s="227"/>
      <c r="KK225" s="227"/>
      <c r="KL225" s="227"/>
      <c r="KM225" s="227"/>
      <c r="KN225" s="227"/>
      <c r="KO225" s="227"/>
      <c r="KP225" s="227"/>
      <c r="KQ225" s="227"/>
      <c r="KR225" s="227"/>
      <c r="KS225" s="227"/>
      <c r="KT225" s="227"/>
      <c r="KU225" s="227"/>
      <c r="KV225" s="227"/>
      <c r="KW225" s="227"/>
      <c r="KX225" s="227"/>
      <c r="KY225" s="227"/>
      <c r="KZ225" s="227"/>
      <c r="LA225" s="227"/>
      <c r="LB225" s="227"/>
      <c r="LC225" s="227"/>
      <c r="LD225" s="227"/>
      <c r="LE225" s="227"/>
      <c r="LF225" s="227"/>
      <c r="LG225" s="227"/>
      <c r="LH225" s="227"/>
      <c r="LI225" s="227"/>
      <c r="LJ225" s="227"/>
      <c r="LK225" s="227"/>
      <c r="LL225" s="227"/>
      <c r="LM225" s="227"/>
      <c r="LN225" s="227"/>
      <c r="LO225" s="227"/>
      <c r="LP225" s="227"/>
      <c r="LQ225" s="227"/>
      <c r="LR225" s="227"/>
      <c r="LS225" s="227"/>
      <c r="LT225" s="227"/>
      <c r="LU225" s="227"/>
      <c r="LV225" s="227"/>
      <c r="LW225" s="227"/>
      <c r="LX225" s="227"/>
      <c r="LY225" s="227"/>
      <c r="LZ225" s="227"/>
      <c r="MA225" s="227"/>
      <c r="MB225" s="227"/>
      <c r="MC225" s="227"/>
      <c r="MD225" s="227"/>
      <c r="ME225" s="227"/>
      <c r="MF225" s="227"/>
      <c r="MG225" s="227"/>
      <c r="MH225" s="227"/>
      <c r="MI225" s="227"/>
      <c r="MJ225" s="227"/>
      <c r="MK225" s="227"/>
      <c r="ML225" s="227"/>
      <c r="MM225" s="227"/>
      <c r="MN225" s="227"/>
      <c r="MO225" s="227"/>
      <c r="MP225" s="227"/>
      <c r="MQ225" s="227"/>
      <c r="MR225" s="227"/>
      <c r="MS225" s="227"/>
      <c r="MT225" s="227"/>
      <c r="MU225" s="227"/>
      <c r="MV225" s="227"/>
      <c r="MW225" s="227"/>
      <c r="MX225" s="227"/>
      <c r="MY225" s="227"/>
      <c r="MZ225" s="227"/>
      <c r="NA225" s="227"/>
      <c r="NB225" s="227"/>
      <c r="NC225" s="227"/>
      <c r="ND225" s="227"/>
      <c r="NE225" s="227"/>
      <c r="NF225" s="227"/>
      <c r="NG225" s="227"/>
      <c r="NH225" s="227"/>
      <c r="NI225" s="227"/>
      <c r="NJ225" s="227"/>
      <c r="NK225" s="227"/>
      <c r="NL225" s="227"/>
      <c r="NM225" s="227"/>
      <c r="NN225" s="227"/>
      <c r="NO225" s="227"/>
      <c r="NP225" s="227"/>
      <c r="NQ225" s="227"/>
      <c r="NR225" s="227"/>
      <c r="NS225" s="227"/>
      <c r="NT225" s="227"/>
      <c r="NU225" s="227"/>
      <c r="NV225" s="227"/>
      <c r="NW225" s="227"/>
      <c r="NX225" s="227"/>
      <c r="NY225" s="227"/>
      <c r="NZ225" s="227"/>
      <c r="OA225" s="227"/>
      <c r="OB225" s="227"/>
      <c r="OC225" s="227"/>
      <c r="OD225" s="227"/>
      <c r="OE225" s="227"/>
      <c r="OF225" s="227"/>
      <c r="OG225" s="227"/>
      <c r="OH225" s="227"/>
      <c r="OI225" s="227"/>
      <c r="OJ225" s="227"/>
      <c r="OK225" s="227"/>
      <c r="OL225" s="227"/>
      <c r="OM225" s="227"/>
      <c r="ON225" s="227"/>
      <c r="OO225" s="227"/>
      <c r="OP225" s="227"/>
      <c r="OQ225" s="227"/>
      <c r="OR225" s="227"/>
      <c r="OS225" s="227"/>
      <c r="OT225" s="227"/>
      <c r="OU225" s="227"/>
      <c r="OV225" s="227"/>
      <c r="OW225" s="227"/>
      <c r="OX225" s="227"/>
      <c r="OY225" s="227"/>
      <c r="OZ225" s="227"/>
      <c r="PA225" s="227"/>
      <c r="PB225" s="227"/>
      <c r="PC225" s="227"/>
      <c r="PD225" s="227"/>
      <c r="PE225" s="227"/>
      <c r="PF225" s="227"/>
      <c r="PG225" s="227"/>
      <c r="PH225" s="227"/>
      <c r="PI225" s="227"/>
      <c r="PJ225" s="227"/>
      <c r="PK225" s="227"/>
      <c r="PL225" s="227"/>
      <c r="PM225" s="227"/>
      <c r="PN225" s="227"/>
      <c r="PO225" s="227"/>
      <c r="PP225" s="227"/>
      <c r="PQ225" s="227"/>
      <c r="PR225" s="227"/>
      <c r="PS225" s="227"/>
      <c r="PT225" s="227"/>
      <c r="PU225" s="227"/>
      <c r="PV225" s="227"/>
      <c r="PW225" s="227"/>
      <c r="PX225" s="227"/>
      <c r="PY225" s="227"/>
      <c r="PZ225" s="227"/>
      <c r="QA225" s="227"/>
      <c r="QB225" s="227"/>
      <c r="QC225" s="227"/>
      <c r="QD225" s="227"/>
      <c r="QE225" s="227"/>
      <c r="QF225" s="227"/>
      <c r="QG225" s="227"/>
      <c r="QH225" s="227"/>
      <c r="QI225" s="227"/>
      <c r="QJ225" s="227"/>
      <c r="QK225" s="227"/>
      <c r="QL225" s="227"/>
      <c r="QM225" s="227"/>
      <c r="QN225" s="227"/>
      <c r="QO225" s="227"/>
      <c r="QP225" s="227"/>
      <c r="QQ225" s="227"/>
      <c r="QR225" s="227"/>
      <c r="QS225" s="227"/>
      <c r="QT225" s="227"/>
      <c r="QU225" s="227"/>
      <c r="QV225" s="227"/>
      <c r="QW225" s="227"/>
      <c r="QX225" s="227"/>
      <c r="QY225" s="227"/>
      <c r="QZ225" s="227"/>
      <c r="RA225" s="227"/>
      <c r="RB225" s="227"/>
      <c r="RC225" s="227"/>
      <c r="RD225" s="227"/>
      <c r="RE225" s="227"/>
      <c r="RF225" s="227"/>
      <c r="RG225" s="227"/>
      <c r="RH225" s="227"/>
      <c r="RI225" s="227"/>
      <c r="RJ225" s="227"/>
      <c r="RK225" s="227"/>
      <c r="RL225" s="227"/>
      <c r="RM225" s="227"/>
      <c r="RN225" s="227"/>
      <c r="RO225" s="227"/>
      <c r="RP225" s="227"/>
      <c r="RQ225" s="227"/>
      <c r="RR225" s="227"/>
      <c r="RS225" s="227"/>
      <c r="RT225" s="227"/>
      <c r="RU225" s="227"/>
      <c r="RV225" s="227"/>
      <c r="RW225" s="227"/>
      <c r="RX225" s="227"/>
      <c r="RY225" s="227"/>
      <c r="RZ225" s="227"/>
      <c r="SA225" s="227"/>
      <c r="SB225" s="227"/>
      <c r="SC225" s="227"/>
      <c r="SD225" s="227"/>
      <c r="SE225" s="227"/>
      <c r="SF225" s="227"/>
      <c r="SG225" s="227"/>
      <c r="SH225" s="227"/>
      <c r="SI225" s="227"/>
      <c r="SJ225" s="227"/>
      <c r="SK225" s="227"/>
      <c r="SL225" s="227"/>
      <c r="SM225" s="227"/>
      <c r="SN225" s="227"/>
      <c r="SO225" s="227"/>
      <c r="SP225" s="227"/>
      <c r="SQ225" s="227"/>
      <c r="SR225" s="227"/>
      <c r="SS225" s="227"/>
      <c r="ST225" s="227"/>
      <c r="SU225" s="227"/>
      <c r="SV225" s="227"/>
      <c r="SW225" s="227"/>
      <c r="SX225" s="227"/>
      <c r="SY225" s="227"/>
      <c r="SZ225" s="227"/>
      <c r="TA225" s="227"/>
      <c r="TB225" s="227"/>
      <c r="TC225" s="227"/>
      <c r="TD225" s="227"/>
      <c r="TE225" s="227"/>
      <c r="TF225" s="227"/>
      <c r="TG225" s="227"/>
      <c r="TH225" s="227"/>
      <c r="TI225" s="227"/>
      <c r="TJ225" s="227"/>
      <c r="TK225" s="227"/>
      <c r="TL225" s="227"/>
      <c r="TM225" s="227"/>
      <c r="TN225" s="227"/>
      <c r="TO225" s="227"/>
      <c r="TP225" s="227"/>
      <c r="TQ225" s="227"/>
      <c r="TR225" s="227"/>
      <c r="TS225" s="227"/>
      <c r="TT225" s="227"/>
      <c r="TU225" s="227"/>
      <c r="TV225" s="227"/>
      <c r="TW225" s="227"/>
      <c r="TX225" s="227"/>
      <c r="TY225" s="227"/>
      <c r="TZ225" s="227"/>
      <c r="UA225" s="227"/>
      <c r="UB225" s="227"/>
      <c r="UC225" s="227"/>
      <c r="UD225" s="227"/>
      <c r="UE225" s="227"/>
      <c r="UF225" s="227"/>
      <c r="UG225" s="227"/>
      <c r="UH225" s="227"/>
      <c r="UI225" s="227"/>
      <c r="UJ225" s="227"/>
      <c r="UK225" s="227"/>
      <c r="UL225" s="227"/>
      <c r="UM225" s="227"/>
      <c r="UN225" s="227"/>
      <c r="UO225" s="227"/>
      <c r="UP225" s="227"/>
      <c r="UQ225" s="227"/>
      <c r="UR225" s="227"/>
      <c r="US225" s="227"/>
      <c r="UT225" s="227"/>
      <c r="UU225" s="227"/>
      <c r="UV225" s="227"/>
      <c r="UW225" s="227"/>
      <c r="UX225" s="227"/>
      <c r="UY225" s="227"/>
      <c r="UZ225" s="227"/>
      <c r="VA225" s="227"/>
      <c r="VB225" s="227"/>
      <c r="VC225" s="227"/>
      <c r="VD225" s="227"/>
      <c r="VE225" s="227"/>
      <c r="VF225" s="227"/>
      <c r="VG225" s="227"/>
      <c r="VH225" s="227"/>
      <c r="VI225" s="227"/>
      <c r="VJ225" s="227"/>
      <c r="VK225" s="227"/>
      <c r="VL225" s="227"/>
      <c r="VM225" s="227"/>
      <c r="VN225" s="227"/>
      <c r="VO225" s="227"/>
      <c r="VP225" s="227"/>
      <c r="VQ225" s="227"/>
      <c r="VR225" s="227"/>
      <c r="VS225" s="227"/>
      <c r="VT225" s="227"/>
      <c r="VU225" s="227"/>
      <c r="VV225" s="227"/>
      <c r="VW225" s="227"/>
      <c r="VX225" s="227"/>
      <c r="VY225" s="227"/>
      <c r="VZ225" s="227"/>
      <c r="WA225" s="227"/>
      <c r="WB225" s="227"/>
      <c r="WC225" s="227"/>
      <c r="WD225" s="227"/>
      <c r="WE225" s="227"/>
      <c r="WF225" s="227"/>
      <c r="WG225" s="227"/>
      <c r="WH225" s="227"/>
      <c r="WI225" s="227"/>
      <c r="WJ225" s="227"/>
      <c r="WK225" s="227"/>
      <c r="WL225" s="227"/>
      <c r="WM225" s="227"/>
      <c r="WN225" s="227"/>
      <c r="WO225" s="227"/>
      <c r="WP225" s="227"/>
      <c r="WQ225" s="227"/>
      <c r="WR225" s="227"/>
      <c r="WS225" s="227"/>
      <c r="WT225" s="227"/>
      <c r="WU225" s="227"/>
      <c r="WV225" s="227"/>
      <c r="WW225" s="227"/>
      <c r="WX225" s="227"/>
      <c r="WY225" s="227"/>
      <c r="WZ225" s="227"/>
      <c r="XA225" s="227"/>
      <c r="XB225" s="227"/>
      <c r="XC225" s="227"/>
      <c r="XD225" s="227"/>
      <c r="XE225" s="227"/>
      <c r="XF225" s="227"/>
      <c r="XG225" s="227"/>
      <c r="XH225" s="227"/>
      <c r="XI225" s="227"/>
      <c r="XJ225" s="227"/>
      <c r="XK225" s="227"/>
      <c r="XL225" s="227"/>
      <c r="XM225" s="227"/>
      <c r="XN225" s="227"/>
      <c r="XO225" s="227"/>
      <c r="XP225" s="227"/>
      <c r="XQ225" s="227"/>
      <c r="XR225" s="227"/>
      <c r="XS225" s="227"/>
      <c r="XT225" s="227"/>
      <c r="XU225" s="227"/>
      <c r="XV225" s="227"/>
      <c r="XW225" s="227"/>
      <c r="XX225" s="227"/>
      <c r="XY225" s="227"/>
      <c r="XZ225" s="227"/>
      <c r="YA225" s="227"/>
      <c r="YB225" s="227"/>
      <c r="YC225" s="227"/>
      <c r="YD225" s="227"/>
      <c r="YE225" s="227"/>
      <c r="YF225" s="227"/>
      <c r="YG225" s="227"/>
      <c r="YH225" s="227"/>
      <c r="YI225" s="227"/>
      <c r="YJ225" s="227"/>
      <c r="YK225" s="227"/>
      <c r="YL225" s="227"/>
      <c r="YM225" s="227"/>
      <c r="YN225" s="227"/>
      <c r="YO225" s="227"/>
      <c r="YP225" s="227"/>
      <c r="YQ225" s="227"/>
      <c r="YR225" s="227"/>
      <c r="YS225" s="227"/>
      <c r="YT225" s="227"/>
      <c r="YU225" s="227"/>
      <c r="YV225" s="227"/>
      <c r="YW225" s="227"/>
      <c r="YX225" s="227"/>
      <c r="YY225" s="227"/>
      <c r="YZ225" s="227"/>
      <c r="ZA225" s="227"/>
      <c r="ZB225" s="227"/>
      <c r="ZC225" s="227"/>
      <c r="ZD225" s="227"/>
      <c r="ZE225" s="227"/>
      <c r="ZF225" s="227"/>
      <c r="ZG225" s="227"/>
      <c r="ZH225" s="227"/>
      <c r="ZI225" s="227"/>
      <c r="ZJ225" s="227"/>
      <c r="ZK225" s="227"/>
      <c r="ZL225" s="227"/>
      <c r="ZM225" s="227"/>
      <c r="ZN225" s="227"/>
      <c r="ZO225" s="227"/>
      <c r="ZP225" s="227"/>
      <c r="ZQ225" s="227"/>
      <c r="ZR225" s="227"/>
      <c r="ZS225" s="227"/>
      <c r="ZT225" s="227"/>
      <c r="ZU225" s="227"/>
      <c r="ZV225" s="227"/>
      <c r="ZW225" s="227"/>
      <c r="ZX225" s="227"/>
      <c r="ZY225" s="227"/>
      <c r="ZZ225" s="227"/>
      <c r="AAA225" s="227"/>
      <c r="AAB225" s="227"/>
      <c r="AAC225" s="227"/>
      <c r="AAD225" s="227"/>
      <c r="AAE225" s="227"/>
      <c r="AAF225" s="227"/>
      <c r="AAG225" s="227"/>
      <c r="AAH225" s="227"/>
      <c r="AAI225" s="227"/>
      <c r="AAJ225" s="227"/>
      <c r="AAK225" s="227"/>
      <c r="AAL225" s="227"/>
      <c r="AAM225" s="227"/>
      <c r="AAN225" s="227"/>
      <c r="AAO225" s="227"/>
      <c r="AAP225" s="227"/>
      <c r="AAQ225" s="227"/>
      <c r="AAR225" s="227"/>
      <c r="AAS225" s="227"/>
      <c r="AAT225" s="227"/>
      <c r="AAU225" s="227"/>
      <c r="AAV225" s="227"/>
      <c r="AAW225" s="227"/>
      <c r="AAX225" s="227"/>
      <c r="AAY225" s="227"/>
      <c r="AAZ225" s="227"/>
      <c r="ABA225" s="227"/>
      <c r="ABB225" s="227"/>
      <c r="ABC225" s="227"/>
      <c r="ABD225" s="227"/>
      <c r="ABE225" s="227"/>
      <c r="ABF225" s="227"/>
      <c r="ABG225" s="227"/>
      <c r="ABH225" s="227"/>
      <c r="ABI225" s="227"/>
      <c r="ABJ225" s="227"/>
      <c r="ABK225" s="227"/>
      <c r="ABL225" s="227"/>
      <c r="ABM225" s="227"/>
      <c r="ABN225" s="227"/>
      <c r="ABO225" s="227"/>
      <c r="ABP225" s="227"/>
      <c r="ABQ225" s="227"/>
      <c r="ABR225" s="227"/>
      <c r="ABS225" s="227"/>
      <c r="ABT225" s="227"/>
      <c r="ABU225" s="227"/>
      <c r="ABV225" s="227"/>
      <c r="ABW225" s="227"/>
      <c r="ABX225" s="227"/>
      <c r="ABY225" s="227"/>
      <c r="ABZ225" s="227"/>
      <c r="ACA225" s="227"/>
      <c r="ACB225" s="227"/>
      <c r="ACC225" s="227"/>
      <c r="ACD225" s="227"/>
      <c r="ACE225" s="227"/>
      <c r="ACF225" s="227"/>
      <c r="ACG225" s="227"/>
      <c r="ACH225" s="227"/>
      <c r="ACI225" s="227"/>
      <c r="ACJ225" s="227"/>
      <c r="ACK225" s="227"/>
      <c r="ACL225" s="227"/>
      <c r="ACM225" s="227"/>
      <c r="ACN225" s="227"/>
      <c r="ACO225" s="227"/>
      <c r="ACP225" s="227"/>
      <c r="ACQ225" s="227"/>
      <c r="ACR225" s="227"/>
      <c r="ACS225" s="227"/>
      <c r="ACT225" s="227"/>
      <c r="ACU225" s="227"/>
      <c r="ACV225" s="227"/>
      <c r="ACW225" s="227"/>
      <c r="ACX225" s="227"/>
      <c r="ACY225" s="227"/>
      <c r="ACZ225" s="227"/>
      <c r="ADA225" s="227"/>
      <c r="ADB225" s="227"/>
      <c r="ADC225" s="227"/>
      <c r="ADD225" s="227"/>
      <c r="ADE225" s="227"/>
      <c r="ADF225" s="227"/>
      <c r="ADG225" s="227"/>
      <c r="ADH225" s="227"/>
      <c r="ADI225" s="227"/>
      <c r="ADJ225" s="227"/>
      <c r="ADK225" s="227"/>
      <c r="ADL225" s="227"/>
      <c r="ADM225" s="227"/>
      <c r="ADN225" s="227"/>
      <c r="ADO225" s="227"/>
      <c r="ADP225" s="227"/>
      <c r="ADQ225" s="227"/>
      <c r="ADR225" s="227"/>
      <c r="ADS225" s="227"/>
      <c r="ADT225" s="227"/>
      <c r="ADU225" s="227"/>
      <c r="ADV225" s="227"/>
      <c r="ADW225" s="227"/>
      <c r="ADX225" s="227"/>
      <c r="ADY225" s="227"/>
      <c r="ADZ225" s="227"/>
      <c r="AEA225" s="227"/>
      <c r="AEB225" s="227"/>
      <c r="AEC225" s="227"/>
      <c r="AED225" s="227"/>
      <c r="AEE225" s="227"/>
      <c r="AEF225" s="227"/>
      <c r="AEG225" s="227"/>
      <c r="AEH225" s="227"/>
      <c r="AEI225" s="227"/>
      <c r="AEJ225" s="227"/>
      <c r="AEK225" s="227"/>
      <c r="AEL225" s="227"/>
      <c r="AEM225" s="227"/>
      <c r="AEN225" s="227"/>
      <c r="AEO225" s="227"/>
      <c r="AEP225" s="227"/>
      <c r="AEQ225" s="227"/>
      <c r="AER225" s="227"/>
      <c r="AES225" s="227"/>
      <c r="AET225" s="227"/>
      <c r="AEU225" s="227"/>
      <c r="AEV225" s="227"/>
      <c r="AEW225" s="227"/>
      <c r="AEX225" s="227"/>
      <c r="AEY225" s="227"/>
      <c r="AEZ225" s="227"/>
      <c r="AFA225" s="227"/>
      <c r="AFB225" s="227"/>
      <c r="AFC225" s="227"/>
      <c r="AFD225" s="227"/>
      <c r="AFE225" s="227"/>
      <c r="AFF225" s="227"/>
      <c r="AFG225" s="227"/>
      <c r="AFH225" s="227"/>
      <c r="AFI225" s="227"/>
      <c r="AFJ225" s="227"/>
      <c r="AFK225" s="227"/>
      <c r="AFL225" s="227"/>
      <c r="AFM225" s="227"/>
      <c r="AFN225" s="227"/>
      <c r="AFO225" s="227"/>
      <c r="AFP225" s="227"/>
      <c r="AFQ225" s="227"/>
      <c r="AFR225" s="227"/>
      <c r="AFS225" s="227"/>
      <c r="AFT225" s="227"/>
      <c r="AFU225" s="227"/>
      <c r="AFV225" s="227"/>
      <c r="AFW225" s="227"/>
      <c r="AFX225" s="227"/>
      <c r="AFY225" s="227"/>
      <c r="AFZ225" s="227"/>
      <c r="AGA225" s="227"/>
      <c r="AGB225" s="227"/>
      <c r="AGC225" s="227"/>
      <c r="AGD225" s="227"/>
      <c r="AGE225" s="227"/>
      <c r="AGF225" s="227"/>
      <c r="AGG225" s="227"/>
      <c r="AGH225" s="227"/>
      <c r="AGI225" s="227"/>
      <c r="AGJ225" s="227"/>
      <c r="AGK225" s="227"/>
      <c r="AGL225" s="227"/>
      <c r="AGM225" s="227"/>
      <c r="AGN225" s="227"/>
      <c r="AGO225" s="227"/>
      <c r="AGP225" s="227"/>
      <c r="AGQ225" s="227"/>
      <c r="AGR225" s="227"/>
      <c r="AGS225" s="227"/>
      <c r="AGT225" s="227"/>
      <c r="AGU225" s="227"/>
      <c r="AGV225" s="227"/>
      <c r="AGW225" s="227"/>
      <c r="AGX225" s="227"/>
      <c r="AGY225" s="227"/>
      <c r="AGZ225" s="227"/>
      <c r="AHA225" s="227"/>
      <c r="AHB225" s="227"/>
      <c r="AHC225" s="227"/>
      <c r="AHD225" s="227"/>
      <c r="AHE225" s="227"/>
      <c r="AHF225" s="227"/>
      <c r="AHG225" s="227"/>
      <c r="AHH225" s="227"/>
      <c r="AHI225" s="227"/>
      <c r="AHJ225" s="227"/>
      <c r="AHK225" s="227"/>
      <c r="AHL225" s="227"/>
      <c r="AHM225" s="227"/>
      <c r="AHN225" s="227"/>
      <c r="AHO225" s="227"/>
      <c r="AHP225" s="227"/>
      <c r="AHQ225" s="227"/>
      <c r="AHR225" s="227"/>
      <c r="AHS225" s="227"/>
      <c r="AHT225" s="227"/>
      <c r="AHU225" s="227"/>
      <c r="AHV225" s="227"/>
      <c r="AHW225" s="227"/>
      <c r="AHX225" s="227"/>
      <c r="AHY225" s="227"/>
      <c r="AHZ225" s="227"/>
      <c r="AIA225" s="227"/>
      <c r="AIB225" s="227"/>
      <c r="AIC225" s="227"/>
      <c r="AID225" s="227"/>
      <c r="AIE225" s="227"/>
      <c r="AIF225" s="227"/>
      <c r="AIG225" s="227"/>
      <c r="AIH225" s="227"/>
      <c r="AII225" s="227"/>
      <c r="AIJ225" s="227"/>
      <c r="AIK225" s="227"/>
      <c r="AIL225" s="227"/>
      <c r="AIM225" s="227"/>
      <c r="AIN225" s="227"/>
      <c r="AIO225" s="227"/>
      <c r="AIP225" s="227"/>
      <c r="AIQ225" s="227"/>
      <c r="AIR225" s="227"/>
      <c r="AIS225" s="227"/>
      <c r="AIT225" s="227"/>
      <c r="AIU225" s="227"/>
      <c r="AIV225" s="227"/>
      <c r="AIW225" s="227"/>
      <c r="AIX225" s="227"/>
      <c r="AIY225" s="227"/>
      <c r="AIZ225" s="227"/>
      <c r="AJA225" s="227"/>
      <c r="AJB225" s="227"/>
      <c r="AJC225" s="227"/>
      <c r="AJD225" s="227"/>
      <c r="AJE225" s="227"/>
      <c r="AJF225" s="227"/>
      <c r="AJG225" s="227"/>
      <c r="AJH225" s="227"/>
      <c r="AJI225" s="227"/>
      <c r="AJJ225" s="227"/>
      <c r="AJK225" s="227"/>
      <c r="AJL225" s="227"/>
      <c r="AJM225" s="227"/>
      <c r="AJN225" s="227"/>
      <c r="AJO225" s="227"/>
      <c r="AJP225" s="227"/>
      <c r="AJQ225" s="227"/>
      <c r="AJR225" s="227"/>
      <c r="AJS225" s="227"/>
      <c r="AJT225" s="227"/>
      <c r="AJU225" s="227"/>
      <c r="AJV225" s="227"/>
      <c r="AJW225" s="227"/>
      <c r="AJX225" s="227"/>
      <c r="AJY225" s="227"/>
      <c r="AJZ225" s="227"/>
      <c r="AKA225" s="227"/>
      <c r="AKB225" s="227"/>
      <c r="AKC225" s="227"/>
      <c r="AKD225" s="227"/>
      <c r="AKE225" s="227"/>
      <c r="AKF225" s="227"/>
      <c r="AKG225" s="227"/>
      <c r="AKH225" s="227"/>
      <c r="AKI225" s="227"/>
      <c r="AKJ225" s="227"/>
      <c r="AKK225" s="227"/>
      <c r="AKL225" s="227"/>
      <c r="AKM225" s="227"/>
      <c r="AKN225" s="227"/>
      <c r="AKO225" s="227"/>
      <c r="AKP225" s="227"/>
      <c r="AKQ225" s="227"/>
      <c r="AKR225" s="227"/>
      <c r="AKS225" s="227"/>
      <c r="AKT225" s="227"/>
      <c r="AKU225" s="227"/>
      <c r="AKV225" s="227"/>
      <c r="AKW225" s="227"/>
      <c r="AKX225" s="227"/>
      <c r="AKY225" s="227"/>
      <c r="AKZ225" s="227"/>
      <c r="ALA225" s="227"/>
      <c r="ALB225" s="227"/>
      <c r="ALC225" s="227"/>
      <c r="ALD225" s="227"/>
      <c r="ALE225" s="227"/>
      <c r="ALF225" s="227"/>
      <c r="ALG225" s="227"/>
      <c r="ALH225" s="227"/>
      <c r="ALI225" s="227"/>
      <c r="ALJ225" s="227"/>
      <c r="ALK225" s="227"/>
      <c r="ALL225" s="227"/>
      <c r="ALM225" s="227"/>
      <c r="ALN225" s="227"/>
      <c r="ALO225" s="227"/>
      <c r="ALP225" s="227"/>
      <c r="ALQ225" s="227"/>
      <c r="ALR225" s="227"/>
      <c r="ALS225" s="227"/>
      <c r="ALT225" s="227"/>
      <c r="ALU225" s="227"/>
      <c r="ALV225" s="227"/>
      <c r="ALW225" s="227"/>
      <c r="ALX225" s="227"/>
      <c r="ALY225" s="227"/>
      <c r="ALZ225" s="227"/>
      <c r="AMA225" s="227"/>
      <c r="AMB225" s="227"/>
      <c r="AMC225" s="227"/>
      <c r="AMD225" s="227"/>
      <c r="AME225" s="227"/>
      <c r="AMF225" s="227"/>
      <c r="AMG225" s="227"/>
      <c r="AMH225" s="227"/>
      <c r="AMI225" s="227"/>
      <c r="AMJ225" s="227"/>
      <c r="AMK225" s="227"/>
      <c r="AML225" s="227"/>
      <c r="AMM225" s="227"/>
      <c r="AMN225" s="227"/>
      <c r="AMO225" s="227"/>
      <c r="AMP225" s="227"/>
      <c r="AMQ225" s="227"/>
      <c r="AMR225" s="227"/>
      <c r="AMS225" s="227"/>
      <c r="AMT225" s="227"/>
      <c r="AMU225" s="227"/>
      <c r="AMV225" s="227"/>
      <c r="AMW225" s="227"/>
      <c r="AMX225" s="227"/>
    </row>
    <row r="226" spans="1:1038" ht="18" customHeight="1">
      <c r="A226" s="125" t="s">
        <v>1452</v>
      </c>
      <c r="B226" s="126" t="s">
        <v>1278</v>
      </c>
      <c r="D226" s="126" t="s">
        <v>1279</v>
      </c>
      <c r="E226" s="126">
        <v>39</v>
      </c>
      <c r="F226" s="126">
        <v>4</v>
      </c>
      <c r="G226" s="285" t="str">
        <f t="shared" si="59"/>
        <v>39-4</v>
      </c>
      <c r="H226" s="277">
        <v>0</v>
      </c>
      <c r="I226" s="126">
        <v>20</v>
      </c>
      <c r="K226" s="545" t="b">
        <f>IF(I227=1,IF(((VLOOKUP($G226,[1]Depth_Lookup!#REF!,9,FALSE))-(H226/100))=0,"Good",IF(((VLOOKUP($G226,[1]Depth_Lookup!$A$3:$J$550,9,FALSE))-(H226/100))&gt;0,"Too Short","Too Long")))</f>
        <v>0</v>
      </c>
      <c r="L226" s="171">
        <f>(VLOOKUP($G226,Depth_Lookup!$A$3:$J$410,10,FALSE))+(H226/100)</f>
        <v>89.045000000000002</v>
      </c>
      <c r="M226" s="171">
        <f>(VLOOKUP($G226,Depth_Lookup!$A$3:$J$410,10,FALSE))+(I226/100)</f>
        <v>89.245000000000005</v>
      </c>
      <c r="N226" s="127" t="s">
        <v>1629</v>
      </c>
      <c r="O226" s="126">
        <v>1</v>
      </c>
      <c r="P226" s="126" t="s">
        <v>853</v>
      </c>
      <c r="Q226" s="126" t="s">
        <v>125</v>
      </c>
      <c r="R226" s="196" t="s">
        <v>1633</v>
      </c>
      <c r="S226" s="126" t="s">
        <v>700</v>
      </c>
      <c r="T226" s="126" t="s">
        <v>587</v>
      </c>
      <c r="U226" s="126" t="s">
        <v>108</v>
      </c>
      <c r="V226" s="126" t="s">
        <v>509</v>
      </c>
      <c r="W226" s="126" t="s">
        <v>102</v>
      </c>
      <c r="X226" s="202">
        <v>5</v>
      </c>
      <c r="Y226" s="126" t="s">
        <v>90</v>
      </c>
      <c r="Z226" s="126" t="s">
        <v>91</v>
      </c>
      <c r="AF226" s="196" t="e">
        <v>#N/A</v>
      </c>
      <c r="AI226" s="130">
        <v>68</v>
      </c>
      <c r="AO226" s="130"/>
      <c r="AU226" s="130">
        <v>1</v>
      </c>
      <c r="AV226" s="126">
        <v>1</v>
      </c>
      <c r="AW226" s="126">
        <v>0.5</v>
      </c>
      <c r="BA226" s="130">
        <v>30</v>
      </c>
      <c r="BB226" s="126">
        <v>6</v>
      </c>
      <c r="BC226" s="126">
        <v>3</v>
      </c>
      <c r="BD226" s="126" t="s">
        <v>110</v>
      </c>
      <c r="BE226" s="126" t="s">
        <v>103</v>
      </c>
      <c r="BG226" s="130"/>
      <c r="BM226" s="130">
        <v>1</v>
      </c>
      <c r="BN226" s="126">
        <v>0.5</v>
      </c>
      <c r="BO226" s="126">
        <v>0.5</v>
      </c>
      <c r="BY226" s="130"/>
      <c r="CG226" s="131"/>
      <c r="CH226" s="132" t="s">
        <v>1329</v>
      </c>
      <c r="CI226" s="132">
        <v>100</v>
      </c>
      <c r="CJ226" s="132" t="s">
        <v>514</v>
      </c>
      <c r="CK226" s="133"/>
      <c r="CL226" s="134"/>
      <c r="CM226" s="134"/>
      <c r="CN226" s="134"/>
      <c r="CO226" s="134"/>
      <c r="CP226" s="134"/>
      <c r="CQ226" s="134"/>
      <c r="CR226" s="134"/>
      <c r="CS226" s="134"/>
      <c r="CT226" s="134"/>
      <c r="CU226" s="134"/>
      <c r="CV226" s="134"/>
      <c r="CW226" s="134"/>
      <c r="CX226" s="134"/>
      <c r="CY226" s="134"/>
      <c r="CZ226" s="134"/>
      <c r="DA226" s="134"/>
      <c r="DB226" s="134">
        <v>70</v>
      </c>
      <c r="DC226" s="135">
        <v>30</v>
      </c>
      <c r="DD226" s="134"/>
      <c r="DE226" s="134"/>
      <c r="DF226" s="134"/>
      <c r="DG226" s="134"/>
      <c r="DH226" s="134"/>
      <c r="DI226" s="134"/>
      <c r="DJ226" s="134"/>
      <c r="DK226" s="207">
        <v>100</v>
      </c>
      <c r="DL226" s="131"/>
      <c r="DM226" s="134"/>
      <c r="DN226" s="134"/>
      <c r="DO226" s="136"/>
      <c r="DQ226" s="131"/>
      <c r="DR226" s="136"/>
      <c r="DS226" s="131"/>
      <c r="DT226" s="138" t="s">
        <v>1389</v>
      </c>
      <c r="DW226" s="213">
        <v>100</v>
      </c>
      <c r="DX226" s="214" t="e">
        <v>#N/A</v>
      </c>
      <c r="DY226" s="139" t="s">
        <v>1405</v>
      </c>
      <c r="DZ226" s="155" t="s">
        <v>1631</v>
      </c>
      <c r="EA226" s="155"/>
      <c r="ED226" s="229" t="s">
        <v>2517</v>
      </c>
      <c r="EE226" s="140"/>
      <c r="EG226" s="140"/>
      <c r="EI226" s="218" t="e">
        <f>VLOOKUP(EH226,definitions_list_mag!$Y$12:$Z$15,2,FALSE)</f>
        <v>#N/A</v>
      </c>
      <c r="EJ226" s="143"/>
      <c r="EK226" s="221" t="e">
        <f>VLOOKUP(EJ226,definitions_list_mag!$AT$3:$AU$5,2,FALSE)</f>
        <v>#N/A</v>
      </c>
      <c r="EM226" s="109"/>
      <c r="EN226" s="109"/>
      <c r="EZ226" s="192" t="e">
        <f t="shared" si="60"/>
        <v>#DIV/0!</v>
      </c>
      <c r="FA226" s="192" t="e">
        <f t="shared" si="61"/>
        <v>#DIV/0!</v>
      </c>
      <c r="FB226" s="192" t="e">
        <f t="shared" si="62"/>
        <v>#DIV/0!</v>
      </c>
      <c r="FC226" s="192" t="e">
        <f t="shared" si="63"/>
        <v>#DIV/0!</v>
      </c>
      <c r="FD226" s="192" t="e">
        <f t="shared" si="64"/>
        <v>#DIV/0!</v>
      </c>
      <c r="FE226" s="193" t="e">
        <f t="shared" si="65"/>
        <v>#DIV/0!</v>
      </c>
      <c r="FF226" s="194" t="e">
        <f t="shared" si="66"/>
        <v>#DIV/0!</v>
      </c>
      <c r="FG226" s="143"/>
      <c r="FI226" s="778">
        <f t="shared" si="67"/>
        <v>0</v>
      </c>
      <c r="FJ226" s="779" t="e">
        <f t="shared" si="68"/>
        <v>#DIV/0!</v>
      </c>
      <c r="FK226" s="779" t="e">
        <f t="shared" si="69"/>
        <v>#DIV/0!</v>
      </c>
      <c r="FL226" s="780" t="e">
        <f t="shared" si="70"/>
        <v>#DIV/0!</v>
      </c>
      <c r="FM226" s="169" t="e">
        <f t="shared" si="71"/>
        <v>#DIV/0!</v>
      </c>
      <c r="FN226" s="783" t="e">
        <f t="shared" si="72"/>
        <v>#DIV/0!</v>
      </c>
    </row>
    <row r="227" spans="1:1038" s="288" customFormat="1" ht="18" customHeight="1">
      <c r="A227" s="352" t="s">
        <v>1452</v>
      </c>
      <c r="B227" s="227" t="s">
        <v>1278</v>
      </c>
      <c r="C227" s="227"/>
      <c r="D227" s="227" t="s">
        <v>1279</v>
      </c>
      <c r="E227" s="227">
        <v>39</v>
      </c>
      <c r="F227" s="227">
        <v>4</v>
      </c>
      <c r="G227" s="285" t="str">
        <f t="shared" si="59"/>
        <v>39-4</v>
      </c>
      <c r="H227" s="278">
        <v>20</v>
      </c>
      <c r="I227" s="227">
        <v>77</v>
      </c>
      <c r="J227" s="226"/>
      <c r="K227" s="545" t="b">
        <f>IF(I228=1,IF(((VLOOKUP($G227,[1]Depth_Lookup!#REF!,9,FALSE))-(H227/100))=0,"Good",IF(((VLOOKUP($G227,[1]Depth_Lookup!$A$3:$J$550,9,FALSE))-(H227/100))&gt;0,"Too Short","Too Long")))</f>
        <v>0</v>
      </c>
      <c r="L227" s="171">
        <f>(VLOOKUP($G227,Depth_Lookup!$A$3:$J$410,10,FALSE))+(H227/100)</f>
        <v>89.245000000000005</v>
      </c>
      <c r="M227" s="171">
        <f>(VLOOKUP($G227,Depth_Lookup!$A$3:$J$410,10,FALSE))+(I227/100)</f>
        <v>89.814999999999998</v>
      </c>
      <c r="N227" s="230" t="s">
        <v>1632</v>
      </c>
      <c r="O227" s="227">
        <v>1</v>
      </c>
      <c r="P227" s="227" t="s">
        <v>853</v>
      </c>
      <c r="Q227" s="227" t="s">
        <v>125</v>
      </c>
      <c r="R227" s="286" t="s">
        <v>1633</v>
      </c>
      <c r="S227" s="227" t="s">
        <v>587</v>
      </c>
      <c r="T227" s="227"/>
      <c r="U227" s="227" t="s">
        <v>108</v>
      </c>
      <c r="V227" s="227" t="s">
        <v>509</v>
      </c>
      <c r="W227" s="227" t="s">
        <v>102</v>
      </c>
      <c r="X227" s="287">
        <v>5</v>
      </c>
      <c r="Y227" s="227" t="s">
        <v>90</v>
      </c>
      <c r="Z227" s="227" t="s">
        <v>91</v>
      </c>
      <c r="AA227" s="227"/>
      <c r="AB227" s="227"/>
      <c r="AC227" s="227"/>
      <c r="AD227" s="227"/>
      <c r="AE227" s="233"/>
      <c r="AF227" s="286" t="e">
        <v>#N/A</v>
      </c>
      <c r="AG227" s="237"/>
      <c r="AH227" s="227"/>
      <c r="AI227" s="240">
        <v>73</v>
      </c>
      <c r="AJ227" s="227"/>
      <c r="AK227" s="227"/>
      <c r="AL227" s="227"/>
      <c r="AM227" s="227"/>
      <c r="AN227" s="227"/>
      <c r="AO227" s="240"/>
      <c r="AP227" s="227"/>
      <c r="AQ227" s="227"/>
      <c r="AR227" s="227"/>
      <c r="AS227" s="227"/>
      <c r="AT227" s="227"/>
      <c r="AU227" s="240">
        <v>1</v>
      </c>
      <c r="AV227" s="227">
        <v>2</v>
      </c>
      <c r="AW227" s="227">
        <v>0.5</v>
      </c>
      <c r="AX227" s="227"/>
      <c r="AY227" s="227"/>
      <c r="AZ227" s="227"/>
      <c r="BA227" s="240">
        <v>25</v>
      </c>
      <c r="BB227" s="227">
        <v>8</v>
      </c>
      <c r="BC227" s="227">
        <v>3</v>
      </c>
      <c r="BD227" s="227" t="s">
        <v>110</v>
      </c>
      <c r="BE227" s="227" t="s">
        <v>103</v>
      </c>
      <c r="BF227" s="227"/>
      <c r="BG227" s="240"/>
      <c r="BH227" s="227"/>
      <c r="BI227" s="227"/>
      <c r="BJ227" s="227"/>
      <c r="BK227" s="227"/>
      <c r="BL227" s="227"/>
      <c r="BM227" s="240">
        <v>1</v>
      </c>
      <c r="BN227" s="227">
        <v>2</v>
      </c>
      <c r="BO227" s="227">
        <v>0.5</v>
      </c>
      <c r="BP227" s="227"/>
      <c r="BQ227" s="227"/>
      <c r="BR227" s="227"/>
      <c r="BS227" s="227"/>
      <c r="BT227" s="227"/>
      <c r="BU227" s="227"/>
      <c r="BV227" s="227"/>
      <c r="BW227" s="227"/>
      <c r="BX227" s="227"/>
      <c r="BY227" s="240"/>
      <c r="BZ227" s="227"/>
      <c r="CA227" s="227"/>
      <c r="CB227" s="227"/>
      <c r="CC227" s="227"/>
      <c r="CD227" s="227"/>
      <c r="CE227" s="227"/>
      <c r="CF227" s="227"/>
      <c r="CG227" s="148"/>
      <c r="CH227" s="149" t="s">
        <v>1472</v>
      </c>
      <c r="CI227" s="149">
        <v>100</v>
      </c>
      <c r="CJ227" s="149" t="s">
        <v>514</v>
      </c>
      <c r="CK227" s="151"/>
      <c r="CL227" s="152"/>
      <c r="CM227" s="152"/>
      <c r="CN227" s="152"/>
      <c r="CO227" s="152"/>
      <c r="CP227" s="152"/>
      <c r="CQ227" s="152"/>
      <c r="CR227" s="152"/>
      <c r="CS227" s="152"/>
      <c r="CT227" s="152"/>
      <c r="CU227" s="152"/>
      <c r="CV227" s="152"/>
      <c r="CW227" s="152"/>
      <c r="CX227" s="152"/>
      <c r="CY227" s="152"/>
      <c r="CZ227" s="152"/>
      <c r="DA227" s="152"/>
      <c r="DB227" s="152">
        <v>75</v>
      </c>
      <c r="DC227" s="229">
        <v>25</v>
      </c>
      <c r="DD227" s="152"/>
      <c r="DE227" s="152"/>
      <c r="DF227" s="152"/>
      <c r="DG227" s="152"/>
      <c r="DH227" s="152"/>
      <c r="DI227" s="152"/>
      <c r="DJ227" s="152"/>
      <c r="DK227" s="208">
        <v>100</v>
      </c>
      <c r="DL227" s="148"/>
      <c r="DM227" s="152"/>
      <c r="DN227" s="152"/>
      <c r="DO227" s="153"/>
      <c r="DQ227" s="148"/>
      <c r="DR227" s="153"/>
      <c r="DS227" s="148"/>
      <c r="DT227" s="261" t="s">
        <v>1600</v>
      </c>
      <c r="DU227" s="229"/>
      <c r="DV227" s="229"/>
      <c r="DW227" s="290">
        <v>100</v>
      </c>
      <c r="DX227" s="291" t="e">
        <v>#N/A</v>
      </c>
      <c r="DY227" s="154" t="s">
        <v>1597</v>
      </c>
      <c r="DZ227" s="154" t="s">
        <v>1623</v>
      </c>
      <c r="EA227" s="154"/>
      <c r="EB227" s="229"/>
      <c r="EC227" s="292"/>
      <c r="ED227" s="229" t="s">
        <v>2517</v>
      </c>
      <c r="EE227" s="293"/>
      <c r="EF227" s="294"/>
      <c r="EG227" s="293"/>
      <c r="EH227" s="295"/>
      <c r="EI227" s="296" t="e">
        <f>VLOOKUP(EH227,definitions_list_mag!$Y$12:$Z$15,2,FALSE)</f>
        <v>#N/A</v>
      </c>
      <c r="EJ227" s="297"/>
      <c r="EK227" s="298" t="e">
        <f>VLOOKUP(EJ227,definitions_list_mag!$AT$3:$AU$5,2,FALSE)</f>
        <v>#N/A</v>
      </c>
      <c r="EL227" s="293"/>
      <c r="EM227" s="295"/>
      <c r="EN227" s="295"/>
      <c r="EO227" s="321"/>
      <c r="EP227" s="321"/>
      <c r="EQ227" s="321"/>
      <c r="ER227" s="321"/>
      <c r="ES227" s="321"/>
      <c r="ET227" s="321"/>
      <c r="EU227" s="321"/>
      <c r="EV227" s="322"/>
      <c r="EW227" s="322"/>
      <c r="EX227" s="322"/>
      <c r="EY227" s="322"/>
      <c r="EZ227" s="192" t="e">
        <f t="shared" si="60"/>
        <v>#DIV/0!</v>
      </c>
      <c r="FA227" s="192" t="e">
        <f t="shared" si="61"/>
        <v>#DIV/0!</v>
      </c>
      <c r="FB227" s="192" t="e">
        <f t="shared" si="62"/>
        <v>#DIV/0!</v>
      </c>
      <c r="FC227" s="192" t="e">
        <f t="shared" si="63"/>
        <v>#DIV/0!</v>
      </c>
      <c r="FD227" s="192" t="e">
        <f t="shared" si="64"/>
        <v>#DIV/0!</v>
      </c>
      <c r="FE227" s="193" t="e">
        <f t="shared" si="65"/>
        <v>#DIV/0!</v>
      </c>
      <c r="FF227" s="194" t="e">
        <f t="shared" si="66"/>
        <v>#DIV/0!</v>
      </c>
      <c r="FG227" s="297"/>
      <c r="FH227" s="295"/>
      <c r="FI227" s="778">
        <f t="shared" si="67"/>
        <v>0</v>
      </c>
      <c r="FJ227" s="779" t="e">
        <f t="shared" si="68"/>
        <v>#DIV/0!</v>
      </c>
      <c r="FK227" s="779" t="e">
        <f t="shared" si="69"/>
        <v>#DIV/0!</v>
      </c>
      <c r="FL227" s="780" t="e">
        <f t="shared" si="70"/>
        <v>#DIV/0!</v>
      </c>
      <c r="FM227" s="169" t="e">
        <f t="shared" si="71"/>
        <v>#DIV/0!</v>
      </c>
      <c r="FN227" s="783" t="e">
        <f t="shared" si="72"/>
        <v>#DIV/0!</v>
      </c>
      <c r="FO227" s="227"/>
      <c r="FP227" s="227"/>
      <c r="FQ227" s="227"/>
      <c r="FR227" s="227"/>
      <c r="FS227" s="227"/>
      <c r="FT227" s="227"/>
      <c r="FU227" s="227"/>
      <c r="FV227" s="227"/>
      <c r="FW227" s="227"/>
      <c r="FX227" s="227"/>
      <c r="FY227" s="227"/>
      <c r="FZ227" s="227"/>
      <c r="GA227" s="227"/>
      <c r="GB227" s="227"/>
      <c r="GC227" s="227"/>
      <c r="GD227" s="227"/>
      <c r="GE227" s="227"/>
      <c r="GF227" s="227"/>
      <c r="GG227" s="227"/>
      <c r="GH227" s="227"/>
      <c r="GI227" s="227"/>
      <c r="GJ227" s="227"/>
      <c r="GK227" s="227"/>
      <c r="GL227" s="227"/>
      <c r="GM227" s="227"/>
      <c r="GN227" s="227"/>
      <c r="GO227" s="227"/>
      <c r="GP227" s="227"/>
      <c r="GQ227" s="227"/>
      <c r="GR227" s="227"/>
      <c r="GS227" s="227"/>
      <c r="GT227" s="227"/>
      <c r="GU227" s="227"/>
      <c r="GV227" s="227"/>
      <c r="GW227" s="227"/>
      <c r="GX227" s="227"/>
      <c r="GY227" s="227"/>
      <c r="GZ227" s="227"/>
      <c r="HA227" s="227"/>
      <c r="HB227" s="227"/>
      <c r="HC227" s="227"/>
      <c r="HD227" s="227"/>
      <c r="HE227" s="227"/>
      <c r="HF227" s="227"/>
      <c r="HG227" s="227"/>
      <c r="HH227" s="227"/>
      <c r="HI227" s="227"/>
      <c r="HJ227" s="227"/>
      <c r="HK227" s="227"/>
      <c r="HL227" s="227"/>
      <c r="HM227" s="227"/>
      <c r="HN227" s="227"/>
      <c r="HO227" s="227"/>
      <c r="HP227" s="227"/>
      <c r="HQ227" s="227"/>
      <c r="HR227" s="227"/>
      <c r="HS227" s="227"/>
      <c r="HT227" s="227"/>
      <c r="HU227" s="227"/>
      <c r="HV227" s="227"/>
      <c r="HW227" s="227"/>
      <c r="HX227" s="227"/>
      <c r="HY227" s="227"/>
      <c r="HZ227" s="227"/>
      <c r="IA227" s="227"/>
      <c r="IB227" s="227"/>
      <c r="IC227" s="227"/>
      <c r="ID227" s="227"/>
      <c r="IE227" s="227"/>
      <c r="IF227" s="227"/>
      <c r="IG227" s="227"/>
      <c r="IH227" s="227"/>
      <c r="II227" s="227"/>
      <c r="IJ227" s="227"/>
      <c r="IK227" s="227"/>
      <c r="IL227" s="227"/>
      <c r="IM227" s="227"/>
      <c r="IN227" s="227"/>
      <c r="IO227" s="227"/>
      <c r="IP227" s="227"/>
      <c r="IQ227" s="227"/>
      <c r="IR227" s="227"/>
      <c r="IS227" s="227"/>
      <c r="IT227" s="227"/>
      <c r="IU227" s="227"/>
      <c r="IV227" s="227"/>
      <c r="IW227" s="227"/>
      <c r="IX227" s="227"/>
      <c r="IY227" s="227"/>
      <c r="IZ227" s="227"/>
      <c r="JA227" s="227"/>
      <c r="JB227" s="227"/>
      <c r="JC227" s="227"/>
      <c r="JD227" s="227"/>
      <c r="JE227" s="227"/>
      <c r="JF227" s="227"/>
      <c r="JG227" s="227"/>
      <c r="JH227" s="227"/>
      <c r="JI227" s="227"/>
      <c r="JJ227" s="227"/>
      <c r="JK227" s="227"/>
      <c r="JL227" s="227"/>
      <c r="JM227" s="227"/>
      <c r="JN227" s="227"/>
      <c r="JO227" s="227"/>
      <c r="JP227" s="227"/>
      <c r="JQ227" s="227"/>
      <c r="JR227" s="227"/>
      <c r="JS227" s="227"/>
      <c r="JT227" s="227"/>
      <c r="JU227" s="227"/>
      <c r="JV227" s="227"/>
      <c r="JW227" s="227"/>
      <c r="JX227" s="227"/>
      <c r="JY227" s="227"/>
      <c r="JZ227" s="227"/>
      <c r="KA227" s="227"/>
      <c r="KB227" s="227"/>
      <c r="KC227" s="227"/>
      <c r="KD227" s="227"/>
      <c r="KE227" s="227"/>
      <c r="KF227" s="227"/>
      <c r="KG227" s="227"/>
      <c r="KH227" s="227"/>
      <c r="KI227" s="227"/>
      <c r="KJ227" s="227"/>
      <c r="KK227" s="227"/>
      <c r="KL227" s="227"/>
      <c r="KM227" s="227"/>
      <c r="KN227" s="227"/>
      <c r="KO227" s="227"/>
      <c r="KP227" s="227"/>
      <c r="KQ227" s="227"/>
      <c r="KR227" s="227"/>
      <c r="KS227" s="227"/>
      <c r="KT227" s="227"/>
      <c r="KU227" s="227"/>
      <c r="KV227" s="227"/>
      <c r="KW227" s="227"/>
      <c r="KX227" s="227"/>
      <c r="KY227" s="227"/>
      <c r="KZ227" s="227"/>
      <c r="LA227" s="227"/>
      <c r="LB227" s="227"/>
      <c r="LC227" s="227"/>
      <c r="LD227" s="227"/>
      <c r="LE227" s="227"/>
      <c r="LF227" s="227"/>
      <c r="LG227" s="227"/>
      <c r="LH227" s="227"/>
      <c r="LI227" s="227"/>
      <c r="LJ227" s="227"/>
      <c r="LK227" s="227"/>
      <c r="LL227" s="227"/>
      <c r="LM227" s="227"/>
      <c r="LN227" s="227"/>
      <c r="LO227" s="227"/>
      <c r="LP227" s="227"/>
      <c r="LQ227" s="227"/>
      <c r="LR227" s="227"/>
      <c r="LS227" s="227"/>
      <c r="LT227" s="227"/>
      <c r="LU227" s="227"/>
      <c r="LV227" s="227"/>
      <c r="LW227" s="227"/>
      <c r="LX227" s="227"/>
      <c r="LY227" s="227"/>
      <c r="LZ227" s="227"/>
      <c r="MA227" s="227"/>
      <c r="MB227" s="227"/>
      <c r="MC227" s="227"/>
      <c r="MD227" s="227"/>
      <c r="ME227" s="227"/>
      <c r="MF227" s="227"/>
      <c r="MG227" s="227"/>
      <c r="MH227" s="227"/>
      <c r="MI227" s="227"/>
      <c r="MJ227" s="227"/>
      <c r="MK227" s="227"/>
      <c r="ML227" s="227"/>
      <c r="MM227" s="227"/>
      <c r="MN227" s="227"/>
      <c r="MO227" s="227"/>
      <c r="MP227" s="227"/>
      <c r="MQ227" s="227"/>
      <c r="MR227" s="227"/>
      <c r="MS227" s="227"/>
      <c r="MT227" s="227"/>
      <c r="MU227" s="227"/>
      <c r="MV227" s="227"/>
      <c r="MW227" s="227"/>
      <c r="MX227" s="227"/>
      <c r="MY227" s="227"/>
      <c r="MZ227" s="227"/>
      <c r="NA227" s="227"/>
      <c r="NB227" s="227"/>
      <c r="NC227" s="227"/>
      <c r="ND227" s="227"/>
      <c r="NE227" s="227"/>
      <c r="NF227" s="227"/>
      <c r="NG227" s="227"/>
      <c r="NH227" s="227"/>
      <c r="NI227" s="227"/>
      <c r="NJ227" s="227"/>
      <c r="NK227" s="227"/>
      <c r="NL227" s="227"/>
      <c r="NM227" s="227"/>
      <c r="NN227" s="227"/>
      <c r="NO227" s="227"/>
      <c r="NP227" s="227"/>
      <c r="NQ227" s="227"/>
      <c r="NR227" s="227"/>
      <c r="NS227" s="227"/>
      <c r="NT227" s="227"/>
      <c r="NU227" s="227"/>
      <c r="NV227" s="227"/>
      <c r="NW227" s="227"/>
      <c r="NX227" s="227"/>
      <c r="NY227" s="227"/>
      <c r="NZ227" s="227"/>
      <c r="OA227" s="227"/>
      <c r="OB227" s="227"/>
      <c r="OC227" s="227"/>
      <c r="OD227" s="227"/>
      <c r="OE227" s="227"/>
      <c r="OF227" s="227"/>
      <c r="OG227" s="227"/>
      <c r="OH227" s="227"/>
      <c r="OI227" s="227"/>
      <c r="OJ227" s="227"/>
      <c r="OK227" s="227"/>
      <c r="OL227" s="227"/>
      <c r="OM227" s="227"/>
      <c r="ON227" s="227"/>
      <c r="OO227" s="227"/>
      <c r="OP227" s="227"/>
      <c r="OQ227" s="227"/>
      <c r="OR227" s="227"/>
      <c r="OS227" s="227"/>
      <c r="OT227" s="227"/>
      <c r="OU227" s="227"/>
      <c r="OV227" s="227"/>
      <c r="OW227" s="227"/>
      <c r="OX227" s="227"/>
      <c r="OY227" s="227"/>
      <c r="OZ227" s="227"/>
      <c r="PA227" s="227"/>
      <c r="PB227" s="227"/>
      <c r="PC227" s="227"/>
      <c r="PD227" s="227"/>
      <c r="PE227" s="227"/>
      <c r="PF227" s="227"/>
      <c r="PG227" s="227"/>
      <c r="PH227" s="227"/>
      <c r="PI227" s="227"/>
      <c r="PJ227" s="227"/>
      <c r="PK227" s="227"/>
      <c r="PL227" s="227"/>
      <c r="PM227" s="227"/>
      <c r="PN227" s="227"/>
      <c r="PO227" s="227"/>
      <c r="PP227" s="227"/>
      <c r="PQ227" s="227"/>
      <c r="PR227" s="227"/>
      <c r="PS227" s="227"/>
      <c r="PT227" s="227"/>
      <c r="PU227" s="227"/>
      <c r="PV227" s="227"/>
      <c r="PW227" s="227"/>
      <c r="PX227" s="227"/>
      <c r="PY227" s="227"/>
      <c r="PZ227" s="227"/>
      <c r="QA227" s="227"/>
      <c r="QB227" s="227"/>
      <c r="QC227" s="227"/>
      <c r="QD227" s="227"/>
      <c r="QE227" s="227"/>
      <c r="QF227" s="227"/>
      <c r="QG227" s="227"/>
      <c r="QH227" s="227"/>
      <c r="QI227" s="227"/>
      <c r="QJ227" s="227"/>
      <c r="QK227" s="227"/>
      <c r="QL227" s="227"/>
      <c r="QM227" s="227"/>
      <c r="QN227" s="227"/>
      <c r="QO227" s="227"/>
      <c r="QP227" s="227"/>
      <c r="QQ227" s="227"/>
      <c r="QR227" s="227"/>
      <c r="QS227" s="227"/>
      <c r="QT227" s="227"/>
      <c r="QU227" s="227"/>
      <c r="QV227" s="227"/>
      <c r="QW227" s="227"/>
      <c r="QX227" s="227"/>
      <c r="QY227" s="227"/>
      <c r="QZ227" s="227"/>
      <c r="RA227" s="227"/>
      <c r="RB227" s="227"/>
      <c r="RC227" s="227"/>
      <c r="RD227" s="227"/>
      <c r="RE227" s="227"/>
      <c r="RF227" s="227"/>
      <c r="RG227" s="227"/>
      <c r="RH227" s="227"/>
      <c r="RI227" s="227"/>
      <c r="RJ227" s="227"/>
      <c r="RK227" s="227"/>
      <c r="RL227" s="227"/>
      <c r="RM227" s="227"/>
      <c r="RN227" s="227"/>
      <c r="RO227" s="227"/>
      <c r="RP227" s="227"/>
      <c r="RQ227" s="227"/>
      <c r="RR227" s="227"/>
      <c r="RS227" s="227"/>
      <c r="RT227" s="227"/>
      <c r="RU227" s="227"/>
      <c r="RV227" s="227"/>
      <c r="RW227" s="227"/>
      <c r="RX227" s="227"/>
      <c r="RY227" s="227"/>
      <c r="RZ227" s="227"/>
      <c r="SA227" s="227"/>
      <c r="SB227" s="227"/>
      <c r="SC227" s="227"/>
      <c r="SD227" s="227"/>
      <c r="SE227" s="227"/>
      <c r="SF227" s="227"/>
      <c r="SG227" s="227"/>
      <c r="SH227" s="227"/>
      <c r="SI227" s="227"/>
      <c r="SJ227" s="227"/>
      <c r="SK227" s="227"/>
      <c r="SL227" s="227"/>
      <c r="SM227" s="227"/>
      <c r="SN227" s="227"/>
      <c r="SO227" s="227"/>
      <c r="SP227" s="227"/>
      <c r="SQ227" s="227"/>
      <c r="SR227" s="227"/>
      <c r="SS227" s="227"/>
      <c r="ST227" s="227"/>
      <c r="SU227" s="227"/>
      <c r="SV227" s="227"/>
      <c r="SW227" s="227"/>
      <c r="SX227" s="227"/>
      <c r="SY227" s="227"/>
      <c r="SZ227" s="227"/>
      <c r="TA227" s="227"/>
      <c r="TB227" s="227"/>
      <c r="TC227" s="227"/>
      <c r="TD227" s="227"/>
      <c r="TE227" s="227"/>
      <c r="TF227" s="227"/>
      <c r="TG227" s="227"/>
      <c r="TH227" s="227"/>
      <c r="TI227" s="227"/>
      <c r="TJ227" s="227"/>
      <c r="TK227" s="227"/>
      <c r="TL227" s="227"/>
      <c r="TM227" s="227"/>
      <c r="TN227" s="227"/>
      <c r="TO227" s="227"/>
      <c r="TP227" s="227"/>
      <c r="TQ227" s="227"/>
      <c r="TR227" s="227"/>
      <c r="TS227" s="227"/>
      <c r="TT227" s="227"/>
      <c r="TU227" s="227"/>
      <c r="TV227" s="227"/>
      <c r="TW227" s="227"/>
      <c r="TX227" s="227"/>
      <c r="TY227" s="227"/>
      <c r="TZ227" s="227"/>
      <c r="UA227" s="227"/>
      <c r="UB227" s="227"/>
      <c r="UC227" s="227"/>
      <c r="UD227" s="227"/>
      <c r="UE227" s="227"/>
      <c r="UF227" s="227"/>
      <c r="UG227" s="227"/>
      <c r="UH227" s="227"/>
      <c r="UI227" s="227"/>
      <c r="UJ227" s="227"/>
      <c r="UK227" s="227"/>
      <c r="UL227" s="227"/>
      <c r="UM227" s="227"/>
      <c r="UN227" s="227"/>
      <c r="UO227" s="227"/>
      <c r="UP227" s="227"/>
      <c r="UQ227" s="227"/>
      <c r="UR227" s="227"/>
      <c r="US227" s="227"/>
      <c r="UT227" s="227"/>
      <c r="UU227" s="227"/>
      <c r="UV227" s="227"/>
      <c r="UW227" s="227"/>
      <c r="UX227" s="227"/>
      <c r="UY227" s="227"/>
      <c r="UZ227" s="227"/>
      <c r="VA227" s="227"/>
      <c r="VB227" s="227"/>
      <c r="VC227" s="227"/>
      <c r="VD227" s="227"/>
      <c r="VE227" s="227"/>
      <c r="VF227" s="227"/>
      <c r="VG227" s="227"/>
      <c r="VH227" s="227"/>
      <c r="VI227" s="227"/>
      <c r="VJ227" s="227"/>
      <c r="VK227" s="227"/>
      <c r="VL227" s="227"/>
      <c r="VM227" s="227"/>
      <c r="VN227" s="227"/>
      <c r="VO227" s="227"/>
      <c r="VP227" s="227"/>
      <c r="VQ227" s="227"/>
      <c r="VR227" s="227"/>
      <c r="VS227" s="227"/>
      <c r="VT227" s="227"/>
      <c r="VU227" s="227"/>
      <c r="VV227" s="227"/>
      <c r="VW227" s="227"/>
      <c r="VX227" s="227"/>
      <c r="VY227" s="227"/>
      <c r="VZ227" s="227"/>
      <c r="WA227" s="227"/>
      <c r="WB227" s="227"/>
      <c r="WC227" s="227"/>
      <c r="WD227" s="227"/>
      <c r="WE227" s="227"/>
      <c r="WF227" s="227"/>
      <c r="WG227" s="227"/>
      <c r="WH227" s="227"/>
      <c r="WI227" s="227"/>
      <c r="WJ227" s="227"/>
      <c r="WK227" s="227"/>
      <c r="WL227" s="227"/>
      <c r="WM227" s="227"/>
      <c r="WN227" s="227"/>
      <c r="WO227" s="227"/>
      <c r="WP227" s="227"/>
      <c r="WQ227" s="227"/>
      <c r="WR227" s="227"/>
      <c r="WS227" s="227"/>
      <c r="WT227" s="227"/>
      <c r="WU227" s="227"/>
      <c r="WV227" s="227"/>
      <c r="WW227" s="227"/>
      <c r="WX227" s="227"/>
      <c r="WY227" s="227"/>
      <c r="WZ227" s="227"/>
      <c r="XA227" s="227"/>
      <c r="XB227" s="227"/>
      <c r="XC227" s="227"/>
      <c r="XD227" s="227"/>
      <c r="XE227" s="227"/>
      <c r="XF227" s="227"/>
      <c r="XG227" s="227"/>
      <c r="XH227" s="227"/>
      <c r="XI227" s="227"/>
      <c r="XJ227" s="227"/>
      <c r="XK227" s="227"/>
      <c r="XL227" s="227"/>
      <c r="XM227" s="227"/>
      <c r="XN227" s="227"/>
      <c r="XO227" s="227"/>
      <c r="XP227" s="227"/>
      <c r="XQ227" s="227"/>
      <c r="XR227" s="227"/>
      <c r="XS227" s="227"/>
      <c r="XT227" s="227"/>
      <c r="XU227" s="227"/>
      <c r="XV227" s="227"/>
      <c r="XW227" s="227"/>
      <c r="XX227" s="227"/>
      <c r="XY227" s="227"/>
      <c r="XZ227" s="227"/>
      <c r="YA227" s="227"/>
      <c r="YB227" s="227"/>
      <c r="YC227" s="227"/>
      <c r="YD227" s="227"/>
      <c r="YE227" s="227"/>
      <c r="YF227" s="227"/>
      <c r="YG227" s="227"/>
      <c r="YH227" s="227"/>
      <c r="YI227" s="227"/>
      <c r="YJ227" s="227"/>
      <c r="YK227" s="227"/>
      <c r="YL227" s="227"/>
      <c r="YM227" s="227"/>
      <c r="YN227" s="227"/>
      <c r="YO227" s="227"/>
      <c r="YP227" s="227"/>
      <c r="YQ227" s="227"/>
      <c r="YR227" s="227"/>
      <c r="YS227" s="227"/>
      <c r="YT227" s="227"/>
      <c r="YU227" s="227"/>
      <c r="YV227" s="227"/>
      <c r="YW227" s="227"/>
      <c r="YX227" s="227"/>
      <c r="YY227" s="227"/>
      <c r="YZ227" s="227"/>
      <c r="ZA227" s="227"/>
      <c r="ZB227" s="227"/>
      <c r="ZC227" s="227"/>
      <c r="ZD227" s="227"/>
      <c r="ZE227" s="227"/>
      <c r="ZF227" s="227"/>
      <c r="ZG227" s="227"/>
      <c r="ZH227" s="227"/>
      <c r="ZI227" s="227"/>
      <c r="ZJ227" s="227"/>
      <c r="ZK227" s="227"/>
      <c r="ZL227" s="227"/>
      <c r="ZM227" s="227"/>
      <c r="ZN227" s="227"/>
      <c r="ZO227" s="227"/>
      <c r="ZP227" s="227"/>
      <c r="ZQ227" s="227"/>
      <c r="ZR227" s="227"/>
      <c r="ZS227" s="227"/>
      <c r="ZT227" s="227"/>
      <c r="ZU227" s="227"/>
      <c r="ZV227" s="227"/>
      <c r="ZW227" s="227"/>
      <c r="ZX227" s="227"/>
      <c r="ZY227" s="227"/>
      <c r="ZZ227" s="227"/>
      <c r="AAA227" s="227"/>
      <c r="AAB227" s="227"/>
      <c r="AAC227" s="227"/>
      <c r="AAD227" s="227"/>
      <c r="AAE227" s="227"/>
      <c r="AAF227" s="227"/>
      <c r="AAG227" s="227"/>
      <c r="AAH227" s="227"/>
      <c r="AAI227" s="227"/>
      <c r="AAJ227" s="227"/>
      <c r="AAK227" s="227"/>
      <c r="AAL227" s="227"/>
      <c r="AAM227" s="227"/>
      <c r="AAN227" s="227"/>
      <c r="AAO227" s="227"/>
      <c r="AAP227" s="227"/>
      <c r="AAQ227" s="227"/>
      <c r="AAR227" s="227"/>
      <c r="AAS227" s="227"/>
      <c r="AAT227" s="227"/>
      <c r="AAU227" s="227"/>
      <c r="AAV227" s="227"/>
      <c r="AAW227" s="227"/>
      <c r="AAX227" s="227"/>
      <c r="AAY227" s="227"/>
      <c r="AAZ227" s="227"/>
      <c r="ABA227" s="227"/>
      <c r="ABB227" s="227"/>
      <c r="ABC227" s="227"/>
      <c r="ABD227" s="227"/>
      <c r="ABE227" s="227"/>
      <c r="ABF227" s="227"/>
      <c r="ABG227" s="227"/>
      <c r="ABH227" s="227"/>
      <c r="ABI227" s="227"/>
      <c r="ABJ227" s="227"/>
      <c r="ABK227" s="227"/>
      <c r="ABL227" s="227"/>
      <c r="ABM227" s="227"/>
      <c r="ABN227" s="227"/>
      <c r="ABO227" s="227"/>
      <c r="ABP227" s="227"/>
      <c r="ABQ227" s="227"/>
      <c r="ABR227" s="227"/>
      <c r="ABS227" s="227"/>
      <c r="ABT227" s="227"/>
      <c r="ABU227" s="227"/>
      <c r="ABV227" s="227"/>
      <c r="ABW227" s="227"/>
      <c r="ABX227" s="227"/>
      <c r="ABY227" s="227"/>
      <c r="ABZ227" s="227"/>
      <c r="ACA227" s="227"/>
      <c r="ACB227" s="227"/>
      <c r="ACC227" s="227"/>
      <c r="ACD227" s="227"/>
      <c r="ACE227" s="227"/>
      <c r="ACF227" s="227"/>
      <c r="ACG227" s="227"/>
      <c r="ACH227" s="227"/>
      <c r="ACI227" s="227"/>
      <c r="ACJ227" s="227"/>
      <c r="ACK227" s="227"/>
      <c r="ACL227" s="227"/>
      <c r="ACM227" s="227"/>
      <c r="ACN227" s="227"/>
      <c r="ACO227" s="227"/>
      <c r="ACP227" s="227"/>
      <c r="ACQ227" s="227"/>
      <c r="ACR227" s="227"/>
      <c r="ACS227" s="227"/>
      <c r="ACT227" s="227"/>
      <c r="ACU227" s="227"/>
      <c r="ACV227" s="227"/>
      <c r="ACW227" s="227"/>
      <c r="ACX227" s="227"/>
      <c r="ACY227" s="227"/>
      <c r="ACZ227" s="227"/>
      <c r="ADA227" s="227"/>
      <c r="ADB227" s="227"/>
      <c r="ADC227" s="227"/>
      <c r="ADD227" s="227"/>
      <c r="ADE227" s="227"/>
      <c r="ADF227" s="227"/>
      <c r="ADG227" s="227"/>
      <c r="ADH227" s="227"/>
      <c r="ADI227" s="227"/>
      <c r="ADJ227" s="227"/>
      <c r="ADK227" s="227"/>
      <c r="ADL227" s="227"/>
      <c r="ADM227" s="227"/>
      <c r="ADN227" s="227"/>
      <c r="ADO227" s="227"/>
      <c r="ADP227" s="227"/>
      <c r="ADQ227" s="227"/>
      <c r="ADR227" s="227"/>
      <c r="ADS227" s="227"/>
      <c r="ADT227" s="227"/>
      <c r="ADU227" s="227"/>
      <c r="ADV227" s="227"/>
      <c r="ADW227" s="227"/>
      <c r="ADX227" s="227"/>
      <c r="ADY227" s="227"/>
      <c r="ADZ227" s="227"/>
      <c r="AEA227" s="227"/>
      <c r="AEB227" s="227"/>
      <c r="AEC227" s="227"/>
      <c r="AED227" s="227"/>
      <c r="AEE227" s="227"/>
      <c r="AEF227" s="227"/>
      <c r="AEG227" s="227"/>
      <c r="AEH227" s="227"/>
      <c r="AEI227" s="227"/>
      <c r="AEJ227" s="227"/>
      <c r="AEK227" s="227"/>
      <c r="AEL227" s="227"/>
      <c r="AEM227" s="227"/>
      <c r="AEN227" s="227"/>
      <c r="AEO227" s="227"/>
      <c r="AEP227" s="227"/>
      <c r="AEQ227" s="227"/>
      <c r="AER227" s="227"/>
      <c r="AES227" s="227"/>
      <c r="AET227" s="227"/>
      <c r="AEU227" s="227"/>
      <c r="AEV227" s="227"/>
      <c r="AEW227" s="227"/>
      <c r="AEX227" s="227"/>
      <c r="AEY227" s="227"/>
      <c r="AEZ227" s="227"/>
      <c r="AFA227" s="227"/>
      <c r="AFB227" s="227"/>
      <c r="AFC227" s="227"/>
      <c r="AFD227" s="227"/>
      <c r="AFE227" s="227"/>
      <c r="AFF227" s="227"/>
      <c r="AFG227" s="227"/>
      <c r="AFH227" s="227"/>
      <c r="AFI227" s="227"/>
      <c r="AFJ227" s="227"/>
      <c r="AFK227" s="227"/>
      <c r="AFL227" s="227"/>
      <c r="AFM227" s="227"/>
      <c r="AFN227" s="227"/>
      <c r="AFO227" s="227"/>
      <c r="AFP227" s="227"/>
      <c r="AFQ227" s="227"/>
      <c r="AFR227" s="227"/>
      <c r="AFS227" s="227"/>
      <c r="AFT227" s="227"/>
      <c r="AFU227" s="227"/>
      <c r="AFV227" s="227"/>
      <c r="AFW227" s="227"/>
      <c r="AFX227" s="227"/>
      <c r="AFY227" s="227"/>
      <c r="AFZ227" s="227"/>
      <c r="AGA227" s="227"/>
      <c r="AGB227" s="227"/>
      <c r="AGC227" s="227"/>
      <c r="AGD227" s="227"/>
      <c r="AGE227" s="227"/>
      <c r="AGF227" s="227"/>
      <c r="AGG227" s="227"/>
      <c r="AGH227" s="227"/>
      <c r="AGI227" s="227"/>
      <c r="AGJ227" s="227"/>
      <c r="AGK227" s="227"/>
      <c r="AGL227" s="227"/>
      <c r="AGM227" s="227"/>
      <c r="AGN227" s="227"/>
      <c r="AGO227" s="227"/>
      <c r="AGP227" s="227"/>
      <c r="AGQ227" s="227"/>
      <c r="AGR227" s="227"/>
      <c r="AGS227" s="227"/>
      <c r="AGT227" s="227"/>
      <c r="AGU227" s="227"/>
      <c r="AGV227" s="227"/>
      <c r="AGW227" s="227"/>
      <c r="AGX227" s="227"/>
      <c r="AGY227" s="227"/>
      <c r="AGZ227" s="227"/>
      <c r="AHA227" s="227"/>
      <c r="AHB227" s="227"/>
      <c r="AHC227" s="227"/>
      <c r="AHD227" s="227"/>
      <c r="AHE227" s="227"/>
      <c r="AHF227" s="227"/>
      <c r="AHG227" s="227"/>
      <c r="AHH227" s="227"/>
      <c r="AHI227" s="227"/>
      <c r="AHJ227" s="227"/>
      <c r="AHK227" s="227"/>
      <c r="AHL227" s="227"/>
      <c r="AHM227" s="227"/>
      <c r="AHN227" s="227"/>
      <c r="AHO227" s="227"/>
      <c r="AHP227" s="227"/>
      <c r="AHQ227" s="227"/>
      <c r="AHR227" s="227"/>
      <c r="AHS227" s="227"/>
      <c r="AHT227" s="227"/>
      <c r="AHU227" s="227"/>
      <c r="AHV227" s="227"/>
      <c r="AHW227" s="227"/>
      <c r="AHX227" s="227"/>
      <c r="AHY227" s="227"/>
      <c r="AHZ227" s="227"/>
      <c r="AIA227" s="227"/>
      <c r="AIB227" s="227"/>
      <c r="AIC227" s="227"/>
      <c r="AID227" s="227"/>
      <c r="AIE227" s="227"/>
      <c r="AIF227" s="227"/>
      <c r="AIG227" s="227"/>
      <c r="AIH227" s="227"/>
      <c r="AII227" s="227"/>
      <c r="AIJ227" s="227"/>
      <c r="AIK227" s="227"/>
      <c r="AIL227" s="227"/>
      <c r="AIM227" s="227"/>
      <c r="AIN227" s="227"/>
      <c r="AIO227" s="227"/>
      <c r="AIP227" s="227"/>
      <c r="AIQ227" s="227"/>
      <c r="AIR227" s="227"/>
      <c r="AIS227" s="227"/>
      <c r="AIT227" s="227"/>
      <c r="AIU227" s="227"/>
      <c r="AIV227" s="227"/>
      <c r="AIW227" s="227"/>
      <c r="AIX227" s="227"/>
      <c r="AIY227" s="227"/>
      <c r="AIZ227" s="227"/>
      <c r="AJA227" s="227"/>
      <c r="AJB227" s="227"/>
      <c r="AJC227" s="227"/>
      <c r="AJD227" s="227"/>
      <c r="AJE227" s="227"/>
      <c r="AJF227" s="227"/>
      <c r="AJG227" s="227"/>
      <c r="AJH227" s="227"/>
      <c r="AJI227" s="227"/>
      <c r="AJJ227" s="227"/>
      <c r="AJK227" s="227"/>
      <c r="AJL227" s="227"/>
      <c r="AJM227" s="227"/>
      <c r="AJN227" s="227"/>
      <c r="AJO227" s="227"/>
      <c r="AJP227" s="227"/>
      <c r="AJQ227" s="227"/>
      <c r="AJR227" s="227"/>
      <c r="AJS227" s="227"/>
      <c r="AJT227" s="227"/>
      <c r="AJU227" s="227"/>
      <c r="AJV227" s="227"/>
      <c r="AJW227" s="227"/>
      <c r="AJX227" s="227"/>
      <c r="AJY227" s="227"/>
      <c r="AJZ227" s="227"/>
      <c r="AKA227" s="227"/>
      <c r="AKB227" s="227"/>
      <c r="AKC227" s="227"/>
      <c r="AKD227" s="227"/>
      <c r="AKE227" s="227"/>
      <c r="AKF227" s="227"/>
      <c r="AKG227" s="227"/>
      <c r="AKH227" s="227"/>
      <c r="AKI227" s="227"/>
      <c r="AKJ227" s="227"/>
      <c r="AKK227" s="227"/>
      <c r="AKL227" s="227"/>
      <c r="AKM227" s="227"/>
      <c r="AKN227" s="227"/>
      <c r="AKO227" s="227"/>
      <c r="AKP227" s="227"/>
      <c r="AKQ227" s="227"/>
      <c r="AKR227" s="227"/>
      <c r="AKS227" s="227"/>
      <c r="AKT227" s="227"/>
      <c r="AKU227" s="227"/>
      <c r="AKV227" s="227"/>
      <c r="AKW227" s="227"/>
      <c r="AKX227" s="227"/>
      <c r="AKY227" s="227"/>
      <c r="AKZ227" s="227"/>
      <c r="ALA227" s="227"/>
      <c r="ALB227" s="227"/>
      <c r="ALC227" s="227"/>
      <c r="ALD227" s="227"/>
      <c r="ALE227" s="227"/>
      <c r="ALF227" s="227"/>
      <c r="ALG227" s="227"/>
      <c r="ALH227" s="227"/>
      <c r="ALI227" s="227"/>
      <c r="ALJ227" s="227"/>
      <c r="ALK227" s="227"/>
      <c r="ALL227" s="227"/>
      <c r="ALM227" s="227"/>
      <c r="ALN227" s="227"/>
      <c r="ALO227" s="227"/>
      <c r="ALP227" s="227"/>
      <c r="ALQ227" s="227"/>
      <c r="ALR227" s="227"/>
      <c r="ALS227" s="227"/>
      <c r="ALT227" s="227"/>
      <c r="ALU227" s="227"/>
      <c r="ALV227" s="227"/>
      <c r="ALW227" s="227"/>
      <c r="ALX227" s="227"/>
      <c r="ALY227" s="227"/>
      <c r="ALZ227" s="227"/>
      <c r="AMA227" s="227"/>
      <c r="AMB227" s="227"/>
      <c r="AMC227" s="227"/>
      <c r="AMD227" s="227"/>
      <c r="AME227" s="227"/>
      <c r="AMF227" s="227"/>
      <c r="AMG227" s="227"/>
      <c r="AMH227" s="227"/>
      <c r="AMI227" s="227"/>
      <c r="AMJ227" s="227"/>
      <c r="AMK227" s="227"/>
      <c r="AML227" s="227"/>
      <c r="AMM227" s="227"/>
      <c r="AMN227" s="227"/>
      <c r="AMO227" s="227"/>
      <c r="AMP227" s="227"/>
      <c r="AMQ227" s="227"/>
      <c r="AMR227" s="227"/>
      <c r="AMS227" s="227"/>
      <c r="AMT227" s="227"/>
      <c r="AMU227" s="227"/>
      <c r="AMV227" s="227"/>
      <c r="AMW227" s="227"/>
      <c r="AMX227" s="227"/>
    </row>
    <row r="228" spans="1:1038" s="308" customFormat="1" ht="18" customHeight="1">
      <c r="A228" s="351" t="s">
        <v>1646</v>
      </c>
      <c r="B228" s="228" t="s">
        <v>1647</v>
      </c>
      <c r="C228" s="228"/>
      <c r="D228" s="228" t="s">
        <v>1279</v>
      </c>
      <c r="E228" s="228">
        <v>40</v>
      </c>
      <c r="F228" s="228">
        <v>1</v>
      </c>
      <c r="G228" s="285" t="str">
        <f t="shared" si="59"/>
        <v>40-1</v>
      </c>
      <c r="H228" s="279">
        <v>0</v>
      </c>
      <c r="I228" s="228">
        <v>96.5</v>
      </c>
      <c r="J228" s="226"/>
      <c r="K228" s="545" t="b">
        <f>IF(I229=1,IF(((VLOOKUP($G228,[1]Depth_Lookup!#REF!,9,FALSE))-(H228/100))=0,"Good",IF(((VLOOKUP($G228,[1]Depth_Lookup!$A$3:$J$550,9,FALSE))-(H228/100))&gt;0,"Too Short","Too Long")))</f>
        <v>0</v>
      </c>
      <c r="L228" s="171">
        <f>(VLOOKUP($G228,Depth_Lookup!$A$3:$J$410,10,FALSE))+(H228/100)</f>
        <v>89.7</v>
      </c>
      <c r="M228" s="171">
        <f>(VLOOKUP($G228,Depth_Lookup!$A$3:$J$410,10,FALSE))+(I228/100)</f>
        <v>90.665000000000006</v>
      </c>
      <c r="N228" s="231" t="s">
        <v>1632</v>
      </c>
      <c r="O228" s="228" t="s">
        <v>1280</v>
      </c>
      <c r="P228" s="228" t="s">
        <v>853</v>
      </c>
      <c r="Q228" s="228" t="s">
        <v>125</v>
      </c>
      <c r="R228" s="304" t="s">
        <v>1633</v>
      </c>
      <c r="S228" s="228" t="s">
        <v>94</v>
      </c>
      <c r="T228" s="228" t="s">
        <v>700</v>
      </c>
      <c r="U228" s="228"/>
      <c r="V228" s="228"/>
      <c r="W228" s="228" t="s">
        <v>102</v>
      </c>
      <c r="X228" s="305">
        <v>5</v>
      </c>
      <c r="Y228" s="228" t="s">
        <v>90</v>
      </c>
      <c r="Z228" s="228" t="s">
        <v>91</v>
      </c>
      <c r="AA228" s="228"/>
      <c r="AB228" s="228"/>
      <c r="AC228" s="228"/>
      <c r="AD228" s="228"/>
      <c r="AE228" s="234"/>
      <c r="AF228" s="304" t="e">
        <v>#N/A</v>
      </c>
      <c r="AG228" s="241"/>
      <c r="AH228" s="228"/>
      <c r="AI228" s="244">
        <v>69</v>
      </c>
      <c r="AJ228" s="228"/>
      <c r="AK228" s="228"/>
      <c r="AL228" s="228"/>
      <c r="AM228" s="228"/>
      <c r="AN228" s="228"/>
      <c r="AO228" s="244"/>
      <c r="AP228" s="228"/>
      <c r="AQ228" s="228"/>
      <c r="AR228" s="228"/>
      <c r="AS228" s="228"/>
      <c r="AT228" s="228"/>
      <c r="AU228" s="244"/>
      <c r="AV228" s="228"/>
      <c r="AW228" s="228"/>
      <c r="AX228" s="228"/>
      <c r="AY228" s="228"/>
      <c r="AZ228" s="228"/>
      <c r="BA228" s="244">
        <v>30</v>
      </c>
      <c r="BB228" s="228">
        <v>6</v>
      </c>
      <c r="BC228" s="228">
        <v>4</v>
      </c>
      <c r="BD228" s="228" t="s">
        <v>110</v>
      </c>
      <c r="BE228" s="228" t="s">
        <v>103</v>
      </c>
      <c r="BF228" s="228"/>
      <c r="BG228" s="244"/>
      <c r="BH228" s="228"/>
      <c r="BI228" s="228"/>
      <c r="BJ228" s="228"/>
      <c r="BK228" s="228"/>
      <c r="BL228" s="228"/>
      <c r="BM228" s="244">
        <v>1</v>
      </c>
      <c r="BN228" s="228">
        <v>1</v>
      </c>
      <c r="BO228" s="228">
        <v>0.5</v>
      </c>
      <c r="BP228" s="228"/>
      <c r="BQ228" s="228"/>
      <c r="BR228" s="228"/>
      <c r="BS228" s="228"/>
      <c r="BT228" s="228"/>
      <c r="BU228" s="228"/>
      <c r="BV228" s="228"/>
      <c r="BW228" s="228"/>
      <c r="BX228" s="228"/>
      <c r="BY228" s="244"/>
      <c r="BZ228" s="228"/>
      <c r="CA228" s="228"/>
      <c r="CB228" s="228"/>
      <c r="CC228" s="228"/>
      <c r="CD228" s="228"/>
      <c r="CE228" s="228"/>
      <c r="CF228" s="228"/>
      <c r="CG228" s="245"/>
      <c r="CH228" s="246" t="s">
        <v>1360</v>
      </c>
      <c r="CI228" s="246">
        <v>100</v>
      </c>
      <c r="CJ228" s="246" t="s">
        <v>514</v>
      </c>
      <c r="CK228" s="247"/>
      <c r="CL228" s="248"/>
      <c r="CM228" s="248"/>
      <c r="CN228" s="248"/>
      <c r="CO228" s="248"/>
      <c r="CP228" s="248"/>
      <c r="CQ228" s="248"/>
      <c r="CR228" s="248"/>
      <c r="CS228" s="248"/>
      <c r="CT228" s="248"/>
      <c r="CU228" s="248"/>
      <c r="CV228" s="248"/>
      <c r="CW228" s="248"/>
      <c r="CX228" s="248"/>
      <c r="CY228" s="248"/>
      <c r="CZ228" s="248"/>
      <c r="DA228" s="248"/>
      <c r="DB228" s="248">
        <v>75</v>
      </c>
      <c r="DC228" s="249">
        <v>25</v>
      </c>
      <c r="DD228" s="248"/>
      <c r="DE228" s="248"/>
      <c r="DF228" s="248"/>
      <c r="DG228" s="248"/>
      <c r="DH228" s="248"/>
      <c r="DI228" s="248"/>
      <c r="DJ228" s="248"/>
      <c r="DK228" s="306">
        <v>100</v>
      </c>
      <c r="DL228" s="245"/>
      <c r="DM228" s="248"/>
      <c r="DN228" s="248"/>
      <c r="DO228" s="307"/>
      <c r="DQ228" s="245"/>
      <c r="DR228" s="307"/>
      <c r="DS228" s="245"/>
      <c r="DT228" s="262" t="s">
        <v>1648</v>
      </c>
      <c r="DU228" s="249"/>
      <c r="DV228" s="249"/>
      <c r="DW228" s="310">
        <v>100</v>
      </c>
      <c r="DX228" s="311" t="e">
        <v>#N/A</v>
      </c>
      <c r="DY228" s="268" t="s">
        <v>1401</v>
      </c>
      <c r="DZ228" s="268" t="s">
        <v>1649</v>
      </c>
      <c r="EA228" s="268"/>
      <c r="EB228" s="249"/>
      <c r="EC228" s="312"/>
      <c r="ED228" s="229" t="s">
        <v>2517</v>
      </c>
      <c r="EE228" s="313"/>
      <c r="EF228" s="314"/>
      <c r="EG228" s="313"/>
      <c r="EH228" s="315"/>
      <c r="EI228" s="316" t="e">
        <f>VLOOKUP(EH228,definitions_list_mag!$Y$12:$Z$15,2,FALSE)</f>
        <v>#N/A</v>
      </c>
      <c r="EJ228" s="317"/>
      <c r="EK228" s="318" t="e">
        <f>VLOOKUP(EJ228,definitions_list_mag!$AT$3:$AU$5,2,FALSE)</f>
        <v>#N/A</v>
      </c>
      <c r="EL228" s="313"/>
      <c r="EM228" s="315"/>
      <c r="EN228" s="315"/>
      <c r="EO228" s="319"/>
      <c r="EP228" s="319"/>
      <c r="EQ228" s="319"/>
      <c r="ER228" s="319"/>
      <c r="ES228" s="319"/>
      <c r="ET228" s="319"/>
      <c r="EU228" s="319"/>
      <c r="EV228" s="320"/>
      <c r="EW228" s="320"/>
      <c r="EX228" s="320"/>
      <c r="EY228" s="320"/>
      <c r="EZ228" s="192" t="e">
        <f t="shared" si="60"/>
        <v>#DIV/0!</v>
      </c>
      <c r="FA228" s="192" t="e">
        <f t="shared" si="61"/>
        <v>#DIV/0!</v>
      </c>
      <c r="FB228" s="192" t="e">
        <f t="shared" si="62"/>
        <v>#DIV/0!</v>
      </c>
      <c r="FC228" s="192" t="e">
        <f t="shared" si="63"/>
        <v>#DIV/0!</v>
      </c>
      <c r="FD228" s="192" t="e">
        <f t="shared" si="64"/>
        <v>#DIV/0!</v>
      </c>
      <c r="FE228" s="193" t="e">
        <f t="shared" si="65"/>
        <v>#DIV/0!</v>
      </c>
      <c r="FF228" s="194" t="e">
        <f t="shared" si="66"/>
        <v>#DIV/0!</v>
      </c>
      <c r="FG228" s="317"/>
      <c r="FH228" s="315"/>
      <c r="FI228" s="778">
        <f t="shared" si="67"/>
        <v>0</v>
      </c>
      <c r="FJ228" s="779" t="e">
        <f t="shared" si="68"/>
        <v>#DIV/0!</v>
      </c>
      <c r="FK228" s="779" t="e">
        <f t="shared" si="69"/>
        <v>#DIV/0!</v>
      </c>
      <c r="FL228" s="780" t="e">
        <f t="shared" si="70"/>
        <v>#DIV/0!</v>
      </c>
      <c r="FM228" s="169" t="e">
        <f t="shared" si="71"/>
        <v>#DIV/0!</v>
      </c>
      <c r="FN228" s="783" t="e">
        <f t="shared" si="72"/>
        <v>#DIV/0!</v>
      </c>
      <c r="FO228" s="228"/>
      <c r="FP228" s="228"/>
      <c r="FQ228" s="228"/>
      <c r="FR228" s="228"/>
      <c r="FS228" s="228"/>
      <c r="FT228" s="228"/>
      <c r="FU228" s="228"/>
      <c r="FV228" s="228"/>
      <c r="FW228" s="228"/>
      <c r="FX228" s="228"/>
      <c r="FY228" s="228"/>
      <c r="FZ228" s="228"/>
      <c r="GA228" s="228"/>
      <c r="GB228" s="228"/>
      <c r="GC228" s="228"/>
      <c r="GD228" s="228"/>
      <c r="GE228" s="228"/>
      <c r="GF228" s="228"/>
      <c r="GG228" s="228"/>
      <c r="GH228" s="228"/>
      <c r="GI228" s="228"/>
      <c r="GJ228" s="228"/>
      <c r="GK228" s="228"/>
      <c r="GL228" s="228"/>
      <c r="GM228" s="228"/>
      <c r="GN228" s="228"/>
      <c r="GO228" s="228"/>
      <c r="GP228" s="228"/>
      <c r="GQ228" s="228"/>
      <c r="GR228" s="228"/>
      <c r="GS228" s="228"/>
      <c r="GT228" s="228"/>
      <c r="GU228" s="228"/>
      <c r="GV228" s="228"/>
      <c r="GW228" s="228"/>
      <c r="GX228" s="228"/>
      <c r="GY228" s="228"/>
      <c r="GZ228" s="228"/>
      <c r="HA228" s="228"/>
      <c r="HB228" s="228"/>
      <c r="HC228" s="228"/>
      <c r="HD228" s="228"/>
      <c r="HE228" s="228"/>
      <c r="HF228" s="228"/>
      <c r="HG228" s="228"/>
      <c r="HH228" s="228"/>
      <c r="HI228" s="228"/>
      <c r="HJ228" s="228"/>
      <c r="HK228" s="228"/>
      <c r="HL228" s="228"/>
      <c r="HM228" s="228"/>
      <c r="HN228" s="228"/>
      <c r="HO228" s="228"/>
      <c r="HP228" s="228"/>
      <c r="HQ228" s="228"/>
      <c r="HR228" s="228"/>
      <c r="HS228" s="228"/>
      <c r="HT228" s="228"/>
      <c r="HU228" s="228"/>
      <c r="HV228" s="228"/>
      <c r="HW228" s="228"/>
      <c r="HX228" s="228"/>
      <c r="HY228" s="228"/>
      <c r="HZ228" s="228"/>
      <c r="IA228" s="228"/>
      <c r="IB228" s="228"/>
      <c r="IC228" s="228"/>
      <c r="ID228" s="228"/>
      <c r="IE228" s="228"/>
      <c r="IF228" s="228"/>
      <c r="IG228" s="228"/>
      <c r="IH228" s="228"/>
      <c r="II228" s="228"/>
      <c r="IJ228" s="228"/>
      <c r="IK228" s="228"/>
      <c r="IL228" s="228"/>
      <c r="IM228" s="228"/>
      <c r="IN228" s="228"/>
      <c r="IO228" s="228"/>
      <c r="IP228" s="228"/>
      <c r="IQ228" s="228"/>
      <c r="IR228" s="228"/>
      <c r="IS228" s="228"/>
      <c r="IT228" s="228"/>
      <c r="IU228" s="228"/>
      <c r="IV228" s="228"/>
      <c r="IW228" s="228"/>
      <c r="IX228" s="228"/>
      <c r="IY228" s="228"/>
      <c r="IZ228" s="228"/>
      <c r="JA228" s="228"/>
      <c r="JB228" s="228"/>
      <c r="JC228" s="228"/>
      <c r="JD228" s="228"/>
      <c r="JE228" s="228"/>
      <c r="JF228" s="228"/>
      <c r="JG228" s="228"/>
      <c r="JH228" s="228"/>
      <c r="JI228" s="228"/>
      <c r="JJ228" s="228"/>
      <c r="JK228" s="228"/>
      <c r="JL228" s="228"/>
      <c r="JM228" s="228"/>
      <c r="JN228" s="228"/>
      <c r="JO228" s="228"/>
      <c r="JP228" s="228"/>
      <c r="JQ228" s="228"/>
      <c r="JR228" s="228"/>
      <c r="JS228" s="228"/>
      <c r="JT228" s="228"/>
      <c r="JU228" s="228"/>
      <c r="JV228" s="228"/>
      <c r="JW228" s="228"/>
      <c r="JX228" s="228"/>
      <c r="JY228" s="228"/>
      <c r="JZ228" s="228"/>
      <c r="KA228" s="228"/>
      <c r="KB228" s="228"/>
      <c r="KC228" s="228"/>
      <c r="KD228" s="228"/>
      <c r="KE228" s="228"/>
      <c r="KF228" s="228"/>
      <c r="KG228" s="228"/>
      <c r="KH228" s="228"/>
      <c r="KI228" s="228"/>
      <c r="KJ228" s="228"/>
      <c r="KK228" s="228"/>
      <c r="KL228" s="228"/>
      <c r="KM228" s="228"/>
      <c r="KN228" s="228"/>
      <c r="KO228" s="228"/>
      <c r="KP228" s="228"/>
      <c r="KQ228" s="228"/>
      <c r="KR228" s="228"/>
      <c r="KS228" s="228"/>
      <c r="KT228" s="228"/>
      <c r="KU228" s="228"/>
      <c r="KV228" s="228"/>
      <c r="KW228" s="228"/>
      <c r="KX228" s="228"/>
      <c r="KY228" s="228"/>
      <c r="KZ228" s="228"/>
      <c r="LA228" s="228"/>
      <c r="LB228" s="228"/>
      <c r="LC228" s="228"/>
      <c r="LD228" s="228"/>
      <c r="LE228" s="228"/>
      <c r="LF228" s="228"/>
      <c r="LG228" s="228"/>
      <c r="LH228" s="228"/>
      <c r="LI228" s="228"/>
      <c r="LJ228" s="228"/>
      <c r="LK228" s="228"/>
      <c r="LL228" s="228"/>
      <c r="LM228" s="228"/>
      <c r="LN228" s="228"/>
      <c r="LO228" s="228"/>
      <c r="LP228" s="228"/>
      <c r="LQ228" s="228"/>
      <c r="LR228" s="228"/>
      <c r="LS228" s="228"/>
      <c r="LT228" s="228"/>
      <c r="LU228" s="228"/>
      <c r="LV228" s="228"/>
      <c r="LW228" s="228"/>
      <c r="LX228" s="228"/>
      <c r="LY228" s="228"/>
      <c r="LZ228" s="228"/>
      <c r="MA228" s="228"/>
      <c r="MB228" s="228"/>
      <c r="MC228" s="228"/>
      <c r="MD228" s="228"/>
      <c r="ME228" s="228"/>
      <c r="MF228" s="228"/>
      <c r="MG228" s="228"/>
      <c r="MH228" s="228"/>
      <c r="MI228" s="228"/>
      <c r="MJ228" s="228"/>
      <c r="MK228" s="228"/>
      <c r="ML228" s="228"/>
      <c r="MM228" s="228"/>
      <c r="MN228" s="228"/>
      <c r="MO228" s="228"/>
      <c r="MP228" s="228"/>
      <c r="MQ228" s="228"/>
      <c r="MR228" s="228"/>
      <c r="MS228" s="228"/>
      <c r="MT228" s="228"/>
      <c r="MU228" s="228"/>
      <c r="MV228" s="228"/>
      <c r="MW228" s="228"/>
      <c r="MX228" s="228"/>
      <c r="MY228" s="228"/>
      <c r="MZ228" s="228"/>
      <c r="NA228" s="228"/>
      <c r="NB228" s="228"/>
      <c r="NC228" s="228"/>
      <c r="ND228" s="228"/>
      <c r="NE228" s="228"/>
      <c r="NF228" s="228"/>
      <c r="NG228" s="228"/>
      <c r="NH228" s="228"/>
      <c r="NI228" s="228"/>
      <c r="NJ228" s="228"/>
      <c r="NK228" s="228"/>
      <c r="NL228" s="228"/>
      <c r="NM228" s="228"/>
      <c r="NN228" s="228"/>
      <c r="NO228" s="228"/>
      <c r="NP228" s="228"/>
      <c r="NQ228" s="228"/>
      <c r="NR228" s="228"/>
      <c r="NS228" s="228"/>
      <c r="NT228" s="228"/>
      <c r="NU228" s="228"/>
      <c r="NV228" s="228"/>
      <c r="NW228" s="228"/>
      <c r="NX228" s="228"/>
      <c r="NY228" s="228"/>
      <c r="NZ228" s="228"/>
      <c r="OA228" s="228"/>
      <c r="OB228" s="228"/>
      <c r="OC228" s="228"/>
      <c r="OD228" s="228"/>
      <c r="OE228" s="228"/>
      <c r="OF228" s="228"/>
      <c r="OG228" s="228"/>
      <c r="OH228" s="228"/>
      <c r="OI228" s="228"/>
      <c r="OJ228" s="228"/>
      <c r="OK228" s="228"/>
      <c r="OL228" s="228"/>
      <c r="OM228" s="228"/>
      <c r="ON228" s="228"/>
      <c r="OO228" s="228"/>
      <c r="OP228" s="228"/>
      <c r="OQ228" s="228"/>
      <c r="OR228" s="228"/>
      <c r="OS228" s="228"/>
      <c r="OT228" s="228"/>
      <c r="OU228" s="228"/>
      <c r="OV228" s="228"/>
      <c r="OW228" s="228"/>
      <c r="OX228" s="228"/>
      <c r="OY228" s="228"/>
      <c r="OZ228" s="228"/>
      <c r="PA228" s="228"/>
      <c r="PB228" s="228"/>
      <c r="PC228" s="228"/>
      <c r="PD228" s="228"/>
      <c r="PE228" s="228"/>
      <c r="PF228" s="228"/>
      <c r="PG228" s="228"/>
      <c r="PH228" s="228"/>
      <c r="PI228" s="228"/>
      <c r="PJ228" s="228"/>
      <c r="PK228" s="228"/>
      <c r="PL228" s="228"/>
      <c r="PM228" s="228"/>
      <c r="PN228" s="228"/>
      <c r="PO228" s="228"/>
      <c r="PP228" s="228"/>
      <c r="PQ228" s="228"/>
      <c r="PR228" s="228"/>
      <c r="PS228" s="228"/>
      <c r="PT228" s="228"/>
      <c r="PU228" s="228"/>
      <c r="PV228" s="228"/>
      <c r="PW228" s="228"/>
      <c r="PX228" s="228"/>
      <c r="PY228" s="228"/>
      <c r="PZ228" s="228"/>
      <c r="QA228" s="228"/>
      <c r="QB228" s="228"/>
      <c r="QC228" s="228"/>
      <c r="QD228" s="228"/>
      <c r="QE228" s="228"/>
      <c r="QF228" s="228"/>
      <c r="QG228" s="228"/>
      <c r="QH228" s="228"/>
      <c r="QI228" s="228"/>
      <c r="QJ228" s="228"/>
      <c r="QK228" s="228"/>
      <c r="QL228" s="228"/>
      <c r="QM228" s="228"/>
      <c r="QN228" s="228"/>
      <c r="QO228" s="228"/>
      <c r="QP228" s="228"/>
      <c r="QQ228" s="228"/>
      <c r="QR228" s="228"/>
      <c r="QS228" s="228"/>
      <c r="QT228" s="228"/>
      <c r="QU228" s="228"/>
      <c r="QV228" s="228"/>
      <c r="QW228" s="228"/>
      <c r="QX228" s="228"/>
      <c r="QY228" s="228"/>
      <c r="QZ228" s="228"/>
      <c r="RA228" s="228"/>
      <c r="RB228" s="228"/>
      <c r="RC228" s="228"/>
      <c r="RD228" s="228"/>
      <c r="RE228" s="228"/>
      <c r="RF228" s="228"/>
      <c r="RG228" s="228"/>
      <c r="RH228" s="228"/>
      <c r="RI228" s="228"/>
      <c r="RJ228" s="228"/>
      <c r="RK228" s="228"/>
      <c r="RL228" s="228"/>
      <c r="RM228" s="228"/>
      <c r="RN228" s="228"/>
      <c r="RO228" s="228"/>
      <c r="RP228" s="228"/>
      <c r="RQ228" s="228"/>
      <c r="RR228" s="228"/>
      <c r="RS228" s="228"/>
      <c r="RT228" s="228"/>
      <c r="RU228" s="228"/>
      <c r="RV228" s="228"/>
      <c r="RW228" s="228"/>
      <c r="RX228" s="228"/>
      <c r="RY228" s="228"/>
      <c r="RZ228" s="228"/>
      <c r="SA228" s="228"/>
      <c r="SB228" s="228"/>
      <c r="SC228" s="228"/>
      <c r="SD228" s="228"/>
      <c r="SE228" s="228"/>
      <c r="SF228" s="228"/>
      <c r="SG228" s="228"/>
      <c r="SH228" s="228"/>
      <c r="SI228" s="228"/>
      <c r="SJ228" s="228"/>
      <c r="SK228" s="228"/>
      <c r="SL228" s="228"/>
      <c r="SM228" s="228"/>
      <c r="SN228" s="228"/>
      <c r="SO228" s="228"/>
      <c r="SP228" s="228"/>
      <c r="SQ228" s="228"/>
      <c r="SR228" s="228"/>
      <c r="SS228" s="228"/>
      <c r="ST228" s="228"/>
      <c r="SU228" s="228"/>
      <c r="SV228" s="228"/>
      <c r="SW228" s="228"/>
      <c r="SX228" s="228"/>
      <c r="SY228" s="228"/>
      <c r="SZ228" s="228"/>
      <c r="TA228" s="228"/>
      <c r="TB228" s="228"/>
      <c r="TC228" s="228"/>
      <c r="TD228" s="228"/>
      <c r="TE228" s="228"/>
      <c r="TF228" s="228"/>
      <c r="TG228" s="228"/>
      <c r="TH228" s="228"/>
      <c r="TI228" s="228"/>
      <c r="TJ228" s="228"/>
      <c r="TK228" s="228"/>
      <c r="TL228" s="228"/>
      <c r="TM228" s="228"/>
      <c r="TN228" s="228"/>
      <c r="TO228" s="228"/>
      <c r="TP228" s="228"/>
      <c r="TQ228" s="228"/>
      <c r="TR228" s="228"/>
      <c r="TS228" s="228"/>
      <c r="TT228" s="228"/>
      <c r="TU228" s="228"/>
      <c r="TV228" s="228"/>
      <c r="TW228" s="228"/>
      <c r="TX228" s="228"/>
      <c r="TY228" s="228"/>
      <c r="TZ228" s="228"/>
      <c r="UA228" s="228"/>
      <c r="UB228" s="228"/>
      <c r="UC228" s="228"/>
      <c r="UD228" s="228"/>
      <c r="UE228" s="228"/>
      <c r="UF228" s="228"/>
      <c r="UG228" s="228"/>
      <c r="UH228" s="228"/>
      <c r="UI228" s="228"/>
      <c r="UJ228" s="228"/>
      <c r="UK228" s="228"/>
      <c r="UL228" s="228"/>
      <c r="UM228" s="228"/>
      <c r="UN228" s="228"/>
      <c r="UO228" s="228"/>
      <c r="UP228" s="228"/>
      <c r="UQ228" s="228"/>
      <c r="UR228" s="228"/>
      <c r="US228" s="228"/>
      <c r="UT228" s="228"/>
      <c r="UU228" s="228"/>
      <c r="UV228" s="228"/>
      <c r="UW228" s="228"/>
      <c r="UX228" s="228"/>
      <c r="UY228" s="228"/>
      <c r="UZ228" s="228"/>
      <c r="VA228" s="228"/>
      <c r="VB228" s="228"/>
      <c r="VC228" s="228"/>
      <c r="VD228" s="228"/>
      <c r="VE228" s="228"/>
      <c r="VF228" s="228"/>
      <c r="VG228" s="228"/>
      <c r="VH228" s="228"/>
      <c r="VI228" s="228"/>
      <c r="VJ228" s="228"/>
      <c r="VK228" s="228"/>
      <c r="VL228" s="228"/>
      <c r="VM228" s="228"/>
      <c r="VN228" s="228"/>
      <c r="VO228" s="228"/>
      <c r="VP228" s="228"/>
      <c r="VQ228" s="228"/>
      <c r="VR228" s="228"/>
      <c r="VS228" s="228"/>
      <c r="VT228" s="228"/>
      <c r="VU228" s="228"/>
      <c r="VV228" s="228"/>
      <c r="VW228" s="228"/>
      <c r="VX228" s="228"/>
      <c r="VY228" s="228"/>
      <c r="VZ228" s="228"/>
      <c r="WA228" s="228"/>
      <c r="WB228" s="228"/>
      <c r="WC228" s="228"/>
      <c r="WD228" s="228"/>
      <c r="WE228" s="228"/>
      <c r="WF228" s="228"/>
      <c r="WG228" s="228"/>
      <c r="WH228" s="228"/>
      <c r="WI228" s="228"/>
      <c r="WJ228" s="228"/>
      <c r="WK228" s="228"/>
      <c r="WL228" s="228"/>
      <c r="WM228" s="228"/>
      <c r="WN228" s="228"/>
      <c r="WO228" s="228"/>
      <c r="WP228" s="228"/>
      <c r="WQ228" s="228"/>
      <c r="WR228" s="228"/>
      <c r="WS228" s="228"/>
      <c r="WT228" s="228"/>
      <c r="WU228" s="228"/>
      <c r="WV228" s="228"/>
      <c r="WW228" s="228"/>
      <c r="WX228" s="228"/>
      <c r="WY228" s="228"/>
      <c r="WZ228" s="228"/>
      <c r="XA228" s="228"/>
      <c r="XB228" s="228"/>
      <c r="XC228" s="228"/>
      <c r="XD228" s="228"/>
      <c r="XE228" s="228"/>
      <c r="XF228" s="228"/>
      <c r="XG228" s="228"/>
      <c r="XH228" s="228"/>
      <c r="XI228" s="228"/>
      <c r="XJ228" s="228"/>
      <c r="XK228" s="228"/>
      <c r="XL228" s="228"/>
      <c r="XM228" s="228"/>
      <c r="XN228" s="228"/>
      <c r="XO228" s="228"/>
      <c r="XP228" s="228"/>
      <c r="XQ228" s="228"/>
      <c r="XR228" s="228"/>
      <c r="XS228" s="228"/>
      <c r="XT228" s="228"/>
      <c r="XU228" s="228"/>
      <c r="XV228" s="228"/>
      <c r="XW228" s="228"/>
      <c r="XX228" s="228"/>
      <c r="XY228" s="228"/>
      <c r="XZ228" s="228"/>
      <c r="YA228" s="228"/>
      <c r="YB228" s="228"/>
      <c r="YC228" s="228"/>
      <c r="YD228" s="228"/>
      <c r="YE228" s="228"/>
      <c r="YF228" s="228"/>
      <c r="YG228" s="228"/>
      <c r="YH228" s="228"/>
      <c r="YI228" s="228"/>
      <c r="YJ228" s="228"/>
      <c r="YK228" s="228"/>
      <c r="YL228" s="228"/>
      <c r="YM228" s="228"/>
      <c r="YN228" s="228"/>
      <c r="YO228" s="228"/>
      <c r="YP228" s="228"/>
      <c r="YQ228" s="228"/>
      <c r="YR228" s="228"/>
      <c r="YS228" s="228"/>
      <c r="YT228" s="228"/>
      <c r="YU228" s="228"/>
      <c r="YV228" s="228"/>
      <c r="YW228" s="228"/>
      <c r="YX228" s="228"/>
      <c r="YY228" s="228"/>
      <c r="YZ228" s="228"/>
      <c r="ZA228" s="228"/>
      <c r="ZB228" s="228"/>
      <c r="ZC228" s="228"/>
      <c r="ZD228" s="228"/>
      <c r="ZE228" s="228"/>
      <c r="ZF228" s="228"/>
      <c r="ZG228" s="228"/>
      <c r="ZH228" s="228"/>
      <c r="ZI228" s="228"/>
      <c r="ZJ228" s="228"/>
      <c r="ZK228" s="228"/>
      <c r="ZL228" s="228"/>
      <c r="ZM228" s="228"/>
      <c r="ZN228" s="228"/>
      <c r="ZO228" s="228"/>
      <c r="ZP228" s="228"/>
      <c r="ZQ228" s="228"/>
      <c r="ZR228" s="228"/>
      <c r="ZS228" s="228"/>
      <c r="ZT228" s="228"/>
      <c r="ZU228" s="228"/>
      <c r="ZV228" s="228"/>
      <c r="ZW228" s="228"/>
      <c r="ZX228" s="228"/>
      <c r="ZY228" s="228"/>
      <c r="ZZ228" s="228"/>
      <c r="AAA228" s="228"/>
      <c r="AAB228" s="228"/>
      <c r="AAC228" s="228"/>
      <c r="AAD228" s="228"/>
      <c r="AAE228" s="228"/>
      <c r="AAF228" s="228"/>
      <c r="AAG228" s="228"/>
      <c r="AAH228" s="228"/>
      <c r="AAI228" s="228"/>
      <c r="AAJ228" s="228"/>
      <c r="AAK228" s="228"/>
      <c r="AAL228" s="228"/>
      <c r="AAM228" s="228"/>
      <c r="AAN228" s="228"/>
      <c r="AAO228" s="228"/>
      <c r="AAP228" s="228"/>
      <c r="AAQ228" s="228"/>
      <c r="AAR228" s="228"/>
      <c r="AAS228" s="228"/>
      <c r="AAT228" s="228"/>
      <c r="AAU228" s="228"/>
      <c r="AAV228" s="228"/>
      <c r="AAW228" s="228"/>
      <c r="AAX228" s="228"/>
      <c r="AAY228" s="228"/>
      <c r="AAZ228" s="228"/>
      <c r="ABA228" s="228"/>
      <c r="ABB228" s="228"/>
      <c r="ABC228" s="228"/>
      <c r="ABD228" s="228"/>
      <c r="ABE228" s="228"/>
      <c r="ABF228" s="228"/>
      <c r="ABG228" s="228"/>
      <c r="ABH228" s="228"/>
      <c r="ABI228" s="228"/>
      <c r="ABJ228" s="228"/>
      <c r="ABK228" s="228"/>
      <c r="ABL228" s="228"/>
      <c r="ABM228" s="228"/>
      <c r="ABN228" s="228"/>
      <c r="ABO228" s="228"/>
      <c r="ABP228" s="228"/>
      <c r="ABQ228" s="228"/>
      <c r="ABR228" s="228"/>
      <c r="ABS228" s="228"/>
      <c r="ABT228" s="228"/>
      <c r="ABU228" s="228"/>
      <c r="ABV228" s="228"/>
      <c r="ABW228" s="228"/>
      <c r="ABX228" s="228"/>
      <c r="ABY228" s="228"/>
      <c r="ABZ228" s="228"/>
      <c r="ACA228" s="228"/>
      <c r="ACB228" s="228"/>
      <c r="ACC228" s="228"/>
      <c r="ACD228" s="228"/>
      <c r="ACE228" s="228"/>
      <c r="ACF228" s="228"/>
      <c r="ACG228" s="228"/>
      <c r="ACH228" s="228"/>
      <c r="ACI228" s="228"/>
      <c r="ACJ228" s="228"/>
      <c r="ACK228" s="228"/>
      <c r="ACL228" s="228"/>
      <c r="ACM228" s="228"/>
      <c r="ACN228" s="228"/>
      <c r="ACO228" s="228"/>
      <c r="ACP228" s="228"/>
      <c r="ACQ228" s="228"/>
      <c r="ACR228" s="228"/>
      <c r="ACS228" s="228"/>
      <c r="ACT228" s="228"/>
      <c r="ACU228" s="228"/>
      <c r="ACV228" s="228"/>
      <c r="ACW228" s="228"/>
      <c r="ACX228" s="228"/>
      <c r="ACY228" s="228"/>
      <c r="ACZ228" s="228"/>
      <c r="ADA228" s="228"/>
      <c r="ADB228" s="228"/>
      <c r="ADC228" s="228"/>
      <c r="ADD228" s="228"/>
      <c r="ADE228" s="228"/>
      <c r="ADF228" s="228"/>
      <c r="ADG228" s="228"/>
      <c r="ADH228" s="228"/>
      <c r="ADI228" s="228"/>
      <c r="ADJ228" s="228"/>
      <c r="ADK228" s="228"/>
      <c r="ADL228" s="228"/>
      <c r="ADM228" s="228"/>
      <c r="ADN228" s="228"/>
      <c r="ADO228" s="228"/>
      <c r="ADP228" s="228"/>
      <c r="ADQ228" s="228"/>
      <c r="ADR228" s="228"/>
      <c r="ADS228" s="228"/>
      <c r="ADT228" s="228"/>
      <c r="ADU228" s="228"/>
      <c r="ADV228" s="228"/>
      <c r="ADW228" s="228"/>
      <c r="ADX228" s="228"/>
      <c r="ADY228" s="228"/>
      <c r="ADZ228" s="228"/>
      <c r="AEA228" s="228"/>
      <c r="AEB228" s="228"/>
      <c r="AEC228" s="228"/>
      <c r="AED228" s="228"/>
      <c r="AEE228" s="228"/>
      <c r="AEF228" s="228"/>
      <c r="AEG228" s="228"/>
      <c r="AEH228" s="228"/>
      <c r="AEI228" s="228"/>
      <c r="AEJ228" s="228"/>
      <c r="AEK228" s="228"/>
      <c r="AEL228" s="228"/>
      <c r="AEM228" s="228"/>
      <c r="AEN228" s="228"/>
      <c r="AEO228" s="228"/>
      <c r="AEP228" s="228"/>
      <c r="AEQ228" s="228"/>
      <c r="AER228" s="228"/>
      <c r="AES228" s="228"/>
      <c r="AET228" s="228"/>
      <c r="AEU228" s="228"/>
      <c r="AEV228" s="228"/>
      <c r="AEW228" s="228"/>
      <c r="AEX228" s="228"/>
      <c r="AEY228" s="228"/>
      <c r="AEZ228" s="228"/>
      <c r="AFA228" s="228"/>
      <c r="AFB228" s="228"/>
      <c r="AFC228" s="228"/>
      <c r="AFD228" s="228"/>
      <c r="AFE228" s="228"/>
      <c r="AFF228" s="228"/>
      <c r="AFG228" s="228"/>
      <c r="AFH228" s="228"/>
      <c r="AFI228" s="228"/>
      <c r="AFJ228" s="228"/>
      <c r="AFK228" s="228"/>
      <c r="AFL228" s="228"/>
      <c r="AFM228" s="228"/>
      <c r="AFN228" s="228"/>
      <c r="AFO228" s="228"/>
      <c r="AFP228" s="228"/>
      <c r="AFQ228" s="228"/>
      <c r="AFR228" s="228"/>
      <c r="AFS228" s="228"/>
      <c r="AFT228" s="228"/>
      <c r="AFU228" s="228"/>
      <c r="AFV228" s="228"/>
      <c r="AFW228" s="228"/>
      <c r="AFX228" s="228"/>
      <c r="AFY228" s="228"/>
      <c r="AFZ228" s="228"/>
      <c r="AGA228" s="228"/>
      <c r="AGB228" s="228"/>
      <c r="AGC228" s="228"/>
      <c r="AGD228" s="228"/>
      <c r="AGE228" s="228"/>
      <c r="AGF228" s="228"/>
      <c r="AGG228" s="228"/>
      <c r="AGH228" s="228"/>
      <c r="AGI228" s="228"/>
      <c r="AGJ228" s="228"/>
      <c r="AGK228" s="228"/>
      <c r="AGL228" s="228"/>
      <c r="AGM228" s="228"/>
      <c r="AGN228" s="228"/>
      <c r="AGO228" s="228"/>
      <c r="AGP228" s="228"/>
      <c r="AGQ228" s="228"/>
      <c r="AGR228" s="228"/>
      <c r="AGS228" s="228"/>
      <c r="AGT228" s="228"/>
      <c r="AGU228" s="228"/>
      <c r="AGV228" s="228"/>
      <c r="AGW228" s="228"/>
      <c r="AGX228" s="228"/>
      <c r="AGY228" s="228"/>
      <c r="AGZ228" s="228"/>
      <c r="AHA228" s="228"/>
      <c r="AHB228" s="228"/>
      <c r="AHC228" s="228"/>
      <c r="AHD228" s="228"/>
      <c r="AHE228" s="228"/>
      <c r="AHF228" s="228"/>
      <c r="AHG228" s="228"/>
      <c r="AHH228" s="228"/>
      <c r="AHI228" s="228"/>
      <c r="AHJ228" s="228"/>
      <c r="AHK228" s="228"/>
      <c r="AHL228" s="228"/>
      <c r="AHM228" s="228"/>
      <c r="AHN228" s="228"/>
      <c r="AHO228" s="228"/>
      <c r="AHP228" s="228"/>
      <c r="AHQ228" s="228"/>
      <c r="AHR228" s="228"/>
      <c r="AHS228" s="228"/>
      <c r="AHT228" s="228"/>
      <c r="AHU228" s="228"/>
      <c r="AHV228" s="228"/>
      <c r="AHW228" s="228"/>
      <c r="AHX228" s="228"/>
      <c r="AHY228" s="228"/>
      <c r="AHZ228" s="228"/>
      <c r="AIA228" s="228"/>
      <c r="AIB228" s="228"/>
      <c r="AIC228" s="228"/>
      <c r="AID228" s="228"/>
      <c r="AIE228" s="228"/>
      <c r="AIF228" s="228"/>
      <c r="AIG228" s="228"/>
      <c r="AIH228" s="228"/>
      <c r="AII228" s="228"/>
      <c r="AIJ228" s="228"/>
      <c r="AIK228" s="228"/>
      <c r="AIL228" s="228"/>
      <c r="AIM228" s="228"/>
      <c r="AIN228" s="228"/>
      <c r="AIO228" s="228"/>
      <c r="AIP228" s="228"/>
      <c r="AIQ228" s="228"/>
      <c r="AIR228" s="228"/>
      <c r="AIS228" s="228"/>
      <c r="AIT228" s="228"/>
      <c r="AIU228" s="228"/>
      <c r="AIV228" s="228"/>
      <c r="AIW228" s="228"/>
      <c r="AIX228" s="228"/>
      <c r="AIY228" s="228"/>
      <c r="AIZ228" s="228"/>
      <c r="AJA228" s="228"/>
      <c r="AJB228" s="228"/>
      <c r="AJC228" s="228"/>
      <c r="AJD228" s="228"/>
      <c r="AJE228" s="228"/>
      <c r="AJF228" s="228"/>
      <c r="AJG228" s="228"/>
      <c r="AJH228" s="228"/>
      <c r="AJI228" s="228"/>
      <c r="AJJ228" s="228"/>
      <c r="AJK228" s="228"/>
      <c r="AJL228" s="228"/>
      <c r="AJM228" s="228"/>
      <c r="AJN228" s="228"/>
      <c r="AJO228" s="228"/>
      <c r="AJP228" s="228"/>
      <c r="AJQ228" s="228"/>
      <c r="AJR228" s="228"/>
      <c r="AJS228" s="228"/>
      <c r="AJT228" s="228"/>
      <c r="AJU228" s="228"/>
      <c r="AJV228" s="228"/>
      <c r="AJW228" s="228"/>
      <c r="AJX228" s="228"/>
      <c r="AJY228" s="228"/>
      <c r="AJZ228" s="228"/>
      <c r="AKA228" s="228"/>
      <c r="AKB228" s="228"/>
      <c r="AKC228" s="228"/>
      <c r="AKD228" s="228"/>
      <c r="AKE228" s="228"/>
      <c r="AKF228" s="228"/>
      <c r="AKG228" s="228"/>
      <c r="AKH228" s="228"/>
      <c r="AKI228" s="228"/>
      <c r="AKJ228" s="228"/>
      <c r="AKK228" s="228"/>
      <c r="AKL228" s="228"/>
      <c r="AKM228" s="228"/>
      <c r="AKN228" s="228"/>
      <c r="AKO228" s="228"/>
      <c r="AKP228" s="228"/>
      <c r="AKQ228" s="228"/>
      <c r="AKR228" s="228"/>
      <c r="AKS228" s="228"/>
      <c r="AKT228" s="228"/>
      <c r="AKU228" s="228"/>
      <c r="AKV228" s="228"/>
      <c r="AKW228" s="228"/>
      <c r="AKX228" s="228"/>
      <c r="AKY228" s="228"/>
      <c r="AKZ228" s="228"/>
      <c r="ALA228" s="228"/>
      <c r="ALB228" s="228"/>
      <c r="ALC228" s="228"/>
      <c r="ALD228" s="228"/>
      <c r="ALE228" s="228"/>
      <c r="ALF228" s="228"/>
      <c r="ALG228" s="228"/>
      <c r="ALH228" s="228"/>
      <c r="ALI228" s="228"/>
      <c r="ALJ228" s="228"/>
      <c r="ALK228" s="228"/>
      <c r="ALL228" s="228"/>
      <c r="ALM228" s="228"/>
      <c r="ALN228" s="228"/>
      <c r="ALO228" s="228"/>
      <c r="ALP228" s="228"/>
      <c r="ALQ228" s="228"/>
      <c r="ALR228" s="228"/>
      <c r="ALS228" s="228"/>
      <c r="ALT228" s="228"/>
      <c r="ALU228" s="228"/>
      <c r="ALV228" s="228"/>
      <c r="ALW228" s="228"/>
      <c r="ALX228" s="228"/>
      <c r="ALY228" s="228"/>
      <c r="ALZ228" s="228"/>
      <c r="AMA228" s="228"/>
      <c r="AMB228" s="228"/>
      <c r="AMC228" s="228"/>
      <c r="AMD228" s="228"/>
      <c r="AME228" s="228"/>
      <c r="AMF228" s="228"/>
      <c r="AMG228" s="228"/>
      <c r="AMH228" s="228"/>
      <c r="AMI228" s="228"/>
      <c r="AMJ228" s="228"/>
      <c r="AMK228" s="228"/>
      <c r="AML228" s="228"/>
      <c r="AMM228" s="228"/>
      <c r="AMN228" s="228"/>
      <c r="AMO228" s="228"/>
      <c r="AMP228" s="228"/>
      <c r="AMQ228" s="228"/>
      <c r="AMR228" s="228"/>
      <c r="AMS228" s="228"/>
      <c r="AMT228" s="228"/>
      <c r="AMU228" s="228"/>
      <c r="AMV228" s="228"/>
      <c r="AMW228" s="228"/>
      <c r="AMX228" s="228"/>
    </row>
    <row r="229" spans="1:1038" ht="18" customHeight="1">
      <c r="A229" s="125" t="s">
        <v>1646</v>
      </c>
      <c r="B229" s="126" t="s">
        <v>1647</v>
      </c>
      <c r="D229" s="126" t="s">
        <v>1279</v>
      </c>
      <c r="E229" s="126">
        <v>40</v>
      </c>
      <c r="F229" s="126">
        <v>2</v>
      </c>
      <c r="G229" s="285" t="str">
        <f t="shared" si="59"/>
        <v>40-2</v>
      </c>
      <c r="H229" s="277">
        <v>0</v>
      </c>
      <c r="I229" s="126">
        <v>64</v>
      </c>
      <c r="K229" s="545" t="b">
        <f>IF(I230=1,IF(((VLOOKUP($G229,[1]Depth_Lookup!#REF!,9,FALSE))-(H229/100))=0,"Good",IF(((VLOOKUP($G229,[1]Depth_Lookup!$A$3:$J$550,9,FALSE))-(H229/100))&gt;0,"Too Short","Too Long")))</f>
        <v>0</v>
      </c>
      <c r="L229" s="171">
        <f>(VLOOKUP($G229,Depth_Lookup!$A$3:$J$410,10,FALSE))+(H229/100)</f>
        <v>90.665000000000006</v>
      </c>
      <c r="M229" s="171">
        <f>(VLOOKUP($G229,Depth_Lookup!$A$3:$J$410,10,FALSE))+(I229/100)</f>
        <v>91.305000000000007</v>
      </c>
      <c r="N229" s="127" t="s">
        <v>1632</v>
      </c>
      <c r="O229" s="126" t="s">
        <v>1280</v>
      </c>
      <c r="P229" s="126" t="s">
        <v>853</v>
      </c>
      <c r="Q229" s="126" t="s">
        <v>125</v>
      </c>
      <c r="R229" s="196" t="s">
        <v>1633</v>
      </c>
      <c r="S229" s="126" t="s">
        <v>94</v>
      </c>
      <c r="T229" s="126" t="s">
        <v>700</v>
      </c>
      <c r="W229" s="126" t="s">
        <v>102</v>
      </c>
      <c r="X229" s="202">
        <v>5</v>
      </c>
      <c r="Y229" s="126" t="s">
        <v>90</v>
      </c>
      <c r="Z229" s="126" t="s">
        <v>91</v>
      </c>
      <c r="AF229" s="196" t="e">
        <v>#N/A</v>
      </c>
      <c r="AI229" s="130">
        <v>74</v>
      </c>
      <c r="AO229" s="130"/>
      <c r="AU229" s="130"/>
      <c r="BA229" s="130">
        <v>25</v>
      </c>
      <c r="BB229" s="126">
        <v>6</v>
      </c>
      <c r="BC229" s="126">
        <v>4</v>
      </c>
      <c r="BD229" s="126" t="s">
        <v>110</v>
      </c>
      <c r="BE229" s="126" t="s">
        <v>103</v>
      </c>
      <c r="BG229" s="130"/>
      <c r="BM229" s="130">
        <v>1</v>
      </c>
      <c r="BN229" s="126">
        <v>1</v>
      </c>
      <c r="BO229" s="126">
        <v>0.5</v>
      </c>
      <c r="BY229" s="130"/>
      <c r="CG229" s="131"/>
      <c r="CH229" s="132" t="s">
        <v>1360</v>
      </c>
      <c r="CI229" s="132">
        <v>100</v>
      </c>
      <c r="CJ229" s="132" t="s">
        <v>514</v>
      </c>
      <c r="CK229" s="133"/>
      <c r="CL229" s="134"/>
      <c r="CM229" s="134"/>
      <c r="CN229" s="134"/>
      <c r="CO229" s="134"/>
      <c r="CP229" s="134"/>
      <c r="CQ229" s="134"/>
      <c r="CR229" s="134"/>
      <c r="CS229" s="134"/>
      <c r="CT229" s="134"/>
      <c r="CU229" s="134"/>
      <c r="CV229" s="134"/>
      <c r="CW229" s="134"/>
      <c r="CX229" s="134"/>
      <c r="CY229" s="134"/>
      <c r="CZ229" s="134"/>
      <c r="DA229" s="134"/>
      <c r="DB229" s="134">
        <v>75</v>
      </c>
      <c r="DC229" s="135">
        <v>25</v>
      </c>
      <c r="DD229" s="134"/>
      <c r="DE229" s="134"/>
      <c r="DF229" s="134"/>
      <c r="DG229" s="134"/>
      <c r="DH229" s="134"/>
      <c r="DI229" s="134"/>
      <c r="DJ229" s="134"/>
      <c r="DK229" s="207">
        <v>100</v>
      </c>
      <c r="DL229" s="131"/>
      <c r="DM229" s="134"/>
      <c r="DN229" s="134"/>
      <c r="DO229" s="136"/>
      <c r="DQ229" s="131"/>
      <c r="DR229" s="136"/>
      <c r="DS229" s="131"/>
      <c r="DT229" s="138" t="s">
        <v>1648</v>
      </c>
      <c r="DW229" s="213">
        <v>100</v>
      </c>
      <c r="DX229" s="214" t="e">
        <v>#N/A</v>
      </c>
      <c r="DY229" s="139" t="s">
        <v>1405</v>
      </c>
      <c r="DZ229" s="155" t="s">
        <v>1649</v>
      </c>
      <c r="EA229" s="155"/>
      <c r="ED229" s="229" t="s">
        <v>2517</v>
      </c>
      <c r="EE229" s="140"/>
      <c r="EG229" s="140"/>
      <c r="EI229" s="218" t="e">
        <f>VLOOKUP(EH229,definitions_list_mag!$Y$12:$Z$15,2,FALSE)</f>
        <v>#N/A</v>
      </c>
      <c r="EJ229" s="143"/>
      <c r="EK229" s="221" t="e">
        <f>VLOOKUP(EJ229,definitions_list_mag!$AT$3:$AU$5,2,FALSE)</f>
        <v>#N/A</v>
      </c>
      <c r="EM229" s="109"/>
      <c r="EN229" s="109"/>
      <c r="EZ229" s="192" t="e">
        <f t="shared" si="60"/>
        <v>#DIV/0!</v>
      </c>
      <c r="FA229" s="192" t="e">
        <f t="shared" si="61"/>
        <v>#DIV/0!</v>
      </c>
      <c r="FB229" s="192" t="e">
        <f t="shared" si="62"/>
        <v>#DIV/0!</v>
      </c>
      <c r="FC229" s="192" t="e">
        <f t="shared" si="63"/>
        <v>#DIV/0!</v>
      </c>
      <c r="FD229" s="192" t="e">
        <f t="shared" si="64"/>
        <v>#DIV/0!</v>
      </c>
      <c r="FE229" s="193" t="e">
        <f t="shared" si="65"/>
        <v>#DIV/0!</v>
      </c>
      <c r="FF229" s="194" t="e">
        <f t="shared" si="66"/>
        <v>#DIV/0!</v>
      </c>
      <c r="FG229" s="143"/>
      <c r="FI229" s="778">
        <f t="shared" si="67"/>
        <v>0</v>
      </c>
      <c r="FJ229" s="779" t="e">
        <f t="shared" si="68"/>
        <v>#DIV/0!</v>
      </c>
      <c r="FK229" s="779" t="e">
        <f t="shared" si="69"/>
        <v>#DIV/0!</v>
      </c>
      <c r="FL229" s="780" t="e">
        <f t="shared" si="70"/>
        <v>#DIV/0!</v>
      </c>
      <c r="FM229" s="169" t="e">
        <f t="shared" si="71"/>
        <v>#DIV/0!</v>
      </c>
      <c r="FN229" s="783" t="e">
        <f t="shared" si="72"/>
        <v>#DIV/0!</v>
      </c>
    </row>
    <row r="230" spans="1:1038" ht="18" customHeight="1">
      <c r="A230" s="125" t="s">
        <v>1646</v>
      </c>
      <c r="B230" s="126" t="s">
        <v>1647</v>
      </c>
      <c r="D230" s="126" t="s">
        <v>1279</v>
      </c>
      <c r="E230" s="126">
        <v>40</v>
      </c>
      <c r="F230" s="126">
        <v>2</v>
      </c>
      <c r="G230" s="285" t="str">
        <f t="shared" si="59"/>
        <v>40-2</v>
      </c>
      <c r="H230" s="277">
        <v>64</v>
      </c>
      <c r="I230" s="126">
        <v>64.5</v>
      </c>
      <c r="K230" s="545" t="b">
        <f>IF(I231=1,IF(((VLOOKUP($G230,[1]Depth_Lookup!#REF!,9,FALSE))-(H230/100))=0,"Good",IF(((VLOOKUP($G230,[1]Depth_Lookup!$A$3:$J$550,9,FALSE))-(H230/100))&gt;0,"Too Short","Too Long")))</f>
        <v>0</v>
      </c>
      <c r="L230" s="171">
        <f>(VLOOKUP($G230,Depth_Lookup!$A$3:$J$410,10,FALSE))+(H230/100)</f>
        <v>91.305000000000007</v>
      </c>
      <c r="M230" s="171">
        <f>(VLOOKUP($G230,Depth_Lookup!$A$3:$J$410,10,FALSE))+(I230/100)</f>
        <v>91.31</v>
      </c>
      <c r="N230" s="127" t="s">
        <v>1632</v>
      </c>
      <c r="O230" s="126">
        <v>1</v>
      </c>
      <c r="Q230" s="126" t="s">
        <v>137</v>
      </c>
      <c r="R230" s="196" t="s">
        <v>137</v>
      </c>
      <c r="S230" s="126" t="s">
        <v>98</v>
      </c>
      <c r="U230" s="126" t="s">
        <v>95</v>
      </c>
      <c r="V230" s="126" t="s">
        <v>509</v>
      </c>
      <c r="W230" s="126" t="s">
        <v>112</v>
      </c>
      <c r="X230" s="202">
        <v>4</v>
      </c>
      <c r="Y230" s="126" t="s">
        <v>90</v>
      </c>
      <c r="Z230" s="126" t="s">
        <v>91</v>
      </c>
      <c r="AF230" s="196" t="e">
        <v>#N/A</v>
      </c>
      <c r="AI230" s="130"/>
      <c r="AO230" s="130"/>
      <c r="AU230" s="130">
        <v>100</v>
      </c>
      <c r="AV230" s="126">
        <v>3</v>
      </c>
      <c r="AW230" s="126">
        <v>2</v>
      </c>
      <c r="AX230" s="126" t="s">
        <v>110</v>
      </c>
      <c r="AY230" s="126" t="s">
        <v>103</v>
      </c>
      <c r="BA230" s="130"/>
      <c r="BG230" s="130"/>
      <c r="BM230" s="130"/>
      <c r="BY230" s="130"/>
      <c r="CG230" s="131"/>
      <c r="CH230" s="132"/>
      <c r="CI230" s="132">
        <v>80</v>
      </c>
      <c r="CJ230" s="132" t="s">
        <v>514</v>
      </c>
      <c r="CK230" s="133"/>
      <c r="CL230" s="134"/>
      <c r="CM230" s="134"/>
      <c r="CN230" s="134"/>
      <c r="CO230" s="134"/>
      <c r="CP230" s="134"/>
      <c r="CQ230" s="134"/>
      <c r="CR230" s="134"/>
      <c r="CS230" s="134"/>
      <c r="CT230" s="134"/>
      <c r="CU230" s="134"/>
      <c r="CV230" s="134"/>
      <c r="CW230" s="134"/>
      <c r="CX230" s="134"/>
      <c r="CY230" s="134"/>
      <c r="CZ230" s="134"/>
      <c r="DA230" s="134"/>
      <c r="DB230" s="134"/>
      <c r="DD230" s="134"/>
      <c r="DE230" s="134"/>
      <c r="DF230" s="134"/>
      <c r="DG230" s="134"/>
      <c r="DH230" s="134"/>
      <c r="DI230" s="134"/>
      <c r="DJ230" s="134">
        <v>100</v>
      </c>
      <c r="DK230" s="207">
        <v>100</v>
      </c>
      <c r="DL230" s="131"/>
      <c r="DM230" s="134"/>
      <c r="DN230" s="134"/>
      <c r="DO230" s="136"/>
      <c r="DQ230" s="131"/>
      <c r="DR230" s="136"/>
      <c r="DS230" s="131"/>
      <c r="DT230" s="138" t="s">
        <v>1398</v>
      </c>
      <c r="DU230" s="135">
        <v>3</v>
      </c>
      <c r="DV230" s="135" t="s">
        <v>849</v>
      </c>
      <c r="DW230" s="213">
        <v>100</v>
      </c>
      <c r="DX230" s="214" t="e">
        <v>#N/A</v>
      </c>
      <c r="DY230" s="139" t="s">
        <v>1433</v>
      </c>
      <c r="DZ230" s="155" t="s">
        <v>1650</v>
      </c>
      <c r="EA230" s="155"/>
      <c r="ED230" s="229" t="s">
        <v>2517</v>
      </c>
      <c r="EE230" s="140"/>
      <c r="EG230" s="140"/>
      <c r="EI230" s="218" t="e">
        <f>VLOOKUP(EH230,definitions_list_mag!$Y$12:$Z$15,2,FALSE)</f>
        <v>#N/A</v>
      </c>
      <c r="EJ230" s="143"/>
      <c r="EK230" s="221" t="e">
        <f>VLOOKUP(EJ230,definitions_list_mag!$AT$3:$AU$5,2,FALSE)</f>
        <v>#N/A</v>
      </c>
      <c r="EM230" s="109"/>
      <c r="EN230" s="109"/>
      <c r="EZ230" s="192" t="e">
        <f t="shared" si="60"/>
        <v>#DIV/0!</v>
      </c>
      <c r="FA230" s="192" t="e">
        <f t="shared" si="61"/>
        <v>#DIV/0!</v>
      </c>
      <c r="FB230" s="192" t="e">
        <f t="shared" si="62"/>
        <v>#DIV/0!</v>
      </c>
      <c r="FC230" s="192" t="e">
        <f t="shared" si="63"/>
        <v>#DIV/0!</v>
      </c>
      <c r="FD230" s="192" t="e">
        <f t="shared" si="64"/>
        <v>#DIV/0!</v>
      </c>
      <c r="FE230" s="193" t="e">
        <f t="shared" si="65"/>
        <v>#DIV/0!</v>
      </c>
      <c r="FF230" s="194" t="e">
        <f t="shared" si="66"/>
        <v>#DIV/0!</v>
      </c>
      <c r="FG230" s="143" t="s">
        <v>1806</v>
      </c>
      <c r="FI230" s="778">
        <f t="shared" si="67"/>
        <v>0</v>
      </c>
      <c r="FJ230" s="779" t="e">
        <f t="shared" si="68"/>
        <v>#DIV/0!</v>
      </c>
      <c r="FK230" s="779" t="e">
        <f t="shared" si="69"/>
        <v>#DIV/0!</v>
      </c>
      <c r="FL230" s="780" t="e">
        <f t="shared" si="70"/>
        <v>#DIV/0!</v>
      </c>
      <c r="FM230" s="169" t="e">
        <f t="shared" si="71"/>
        <v>#DIV/0!</v>
      </c>
      <c r="FN230" s="783" t="e">
        <f t="shared" si="72"/>
        <v>#DIV/0!</v>
      </c>
    </row>
    <row r="231" spans="1:1038" s="288" customFormat="1" ht="18" customHeight="1">
      <c r="A231" s="352" t="s">
        <v>1646</v>
      </c>
      <c r="B231" s="227" t="s">
        <v>1647</v>
      </c>
      <c r="C231" s="227"/>
      <c r="D231" s="227" t="s">
        <v>1279</v>
      </c>
      <c r="E231" s="227">
        <v>40</v>
      </c>
      <c r="F231" s="227">
        <v>2</v>
      </c>
      <c r="G231" s="285" t="str">
        <f t="shared" si="59"/>
        <v>40-2</v>
      </c>
      <c r="H231" s="278">
        <v>64.5</v>
      </c>
      <c r="I231" s="227">
        <v>87</v>
      </c>
      <c r="J231" s="226"/>
      <c r="K231" s="545" t="b">
        <f>IF(I232=1,IF(((VLOOKUP($G231,[1]Depth_Lookup!#REF!,9,FALSE))-(H231/100))=0,"Good",IF(((VLOOKUP($G231,[1]Depth_Lookup!$A$3:$J$550,9,FALSE))-(H231/100))&gt;0,"Too Short","Too Long")))</f>
        <v>0</v>
      </c>
      <c r="L231" s="171">
        <f>(VLOOKUP($G231,Depth_Lookup!$A$3:$J$410,10,FALSE))+(H231/100)</f>
        <v>91.31</v>
      </c>
      <c r="M231" s="171">
        <f>(VLOOKUP($G231,Depth_Lookup!$A$3:$J$410,10,FALSE))+(I231/100)</f>
        <v>91.535000000000011</v>
      </c>
      <c r="N231" s="230" t="s">
        <v>1632</v>
      </c>
      <c r="O231" s="227">
        <v>3</v>
      </c>
      <c r="P231" s="227" t="s">
        <v>853</v>
      </c>
      <c r="Q231" s="227" t="s">
        <v>125</v>
      </c>
      <c r="R231" s="286" t="s">
        <v>1633</v>
      </c>
      <c r="S231" s="227" t="s">
        <v>98</v>
      </c>
      <c r="T231" s="227"/>
      <c r="U231" s="227" t="s">
        <v>95</v>
      </c>
      <c r="V231" s="227" t="s">
        <v>509</v>
      </c>
      <c r="W231" s="227" t="s">
        <v>102</v>
      </c>
      <c r="X231" s="287">
        <v>5</v>
      </c>
      <c r="Y231" s="227" t="s">
        <v>90</v>
      </c>
      <c r="Z231" s="227" t="s">
        <v>91</v>
      </c>
      <c r="AA231" s="227"/>
      <c r="AB231" s="227"/>
      <c r="AC231" s="227"/>
      <c r="AD231" s="227"/>
      <c r="AE231" s="233"/>
      <c r="AF231" s="286" t="e">
        <v>#N/A</v>
      </c>
      <c r="AG231" s="237"/>
      <c r="AH231" s="227"/>
      <c r="AI231" s="240">
        <v>74</v>
      </c>
      <c r="AJ231" s="227"/>
      <c r="AK231" s="227"/>
      <c r="AL231" s="227"/>
      <c r="AM231" s="227"/>
      <c r="AN231" s="227"/>
      <c r="AO231" s="240"/>
      <c r="AP231" s="227"/>
      <c r="AQ231" s="227"/>
      <c r="AR231" s="227"/>
      <c r="AS231" s="227"/>
      <c r="AT231" s="227"/>
      <c r="AU231" s="240"/>
      <c r="AV231" s="227"/>
      <c r="AW231" s="227"/>
      <c r="AX231" s="227"/>
      <c r="AY231" s="227"/>
      <c r="AZ231" s="227"/>
      <c r="BA231" s="240">
        <v>25</v>
      </c>
      <c r="BB231" s="227">
        <v>6</v>
      </c>
      <c r="BC231" s="227">
        <v>4</v>
      </c>
      <c r="BD231" s="227" t="s">
        <v>110</v>
      </c>
      <c r="BE231" s="227" t="s">
        <v>103</v>
      </c>
      <c r="BF231" s="227"/>
      <c r="BG231" s="240"/>
      <c r="BH231" s="227"/>
      <c r="BI231" s="227"/>
      <c r="BJ231" s="227"/>
      <c r="BK231" s="227"/>
      <c r="BL231" s="227"/>
      <c r="BM231" s="240">
        <v>1</v>
      </c>
      <c r="BN231" s="227">
        <v>1</v>
      </c>
      <c r="BO231" s="227">
        <v>0.5</v>
      </c>
      <c r="BP231" s="227"/>
      <c r="BQ231" s="227"/>
      <c r="BR231" s="227"/>
      <c r="BS231" s="227"/>
      <c r="BT231" s="227"/>
      <c r="BU231" s="227"/>
      <c r="BV231" s="227"/>
      <c r="BW231" s="227"/>
      <c r="BX231" s="227"/>
      <c r="BY231" s="240"/>
      <c r="BZ231" s="227"/>
      <c r="CA231" s="227"/>
      <c r="CB231" s="227"/>
      <c r="CC231" s="227"/>
      <c r="CD231" s="227"/>
      <c r="CE231" s="227"/>
      <c r="CF231" s="227"/>
      <c r="CG231" s="148"/>
      <c r="CH231" s="149" t="s">
        <v>1360</v>
      </c>
      <c r="CI231" s="149">
        <v>100</v>
      </c>
      <c r="CJ231" s="149" t="s">
        <v>514</v>
      </c>
      <c r="CK231" s="151"/>
      <c r="CL231" s="152"/>
      <c r="CM231" s="152"/>
      <c r="CN231" s="152"/>
      <c r="CO231" s="152"/>
      <c r="CP231" s="152"/>
      <c r="CQ231" s="152"/>
      <c r="CR231" s="152"/>
      <c r="CS231" s="152"/>
      <c r="CT231" s="152"/>
      <c r="CU231" s="152"/>
      <c r="CV231" s="152"/>
      <c r="CW231" s="152"/>
      <c r="CX231" s="152"/>
      <c r="CY231" s="152"/>
      <c r="CZ231" s="152"/>
      <c r="DA231" s="152"/>
      <c r="DB231" s="152">
        <v>75</v>
      </c>
      <c r="DC231" s="229">
        <v>25</v>
      </c>
      <c r="DD231" s="152"/>
      <c r="DE231" s="152"/>
      <c r="DF231" s="152"/>
      <c r="DG231" s="152"/>
      <c r="DH231" s="152"/>
      <c r="DI231" s="152"/>
      <c r="DJ231" s="152"/>
      <c r="DK231" s="208">
        <v>100</v>
      </c>
      <c r="DL231" s="148"/>
      <c r="DM231" s="152"/>
      <c r="DN231" s="152"/>
      <c r="DO231" s="153"/>
      <c r="DQ231" s="148"/>
      <c r="DR231" s="153"/>
      <c r="DS231" s="148"/>
      <c r="DT231" s="261"/>
      <c r="DU231" s="229"/>
      <c r="DV231" s="229"/>
      <c r="DW231" s="290">
        <v>100</v>
      </c>
      <c r="DX231" s="291" t="e">
        <v>#N/A</v>
      </c>
      <c r="DY231" s="154" t="s">
        <v>1401</v>
      </c>
      <c r="DZ231" s="154" t="s">
        <v>1651</v>
      </c>
      <c r="EA231" s="154"/>
      <c r="EB231" s="229"/>
      <c r="EC231" s="292"/>
      <c r="ED231" s="229" t="s">
        <v>2517</v>
      </c>
      <c r="EE231" s="293"/>
      <c r="EF231" s="294"/>
      <c r="EG231" s="293"/>
      <c r="EH231" s="295"/>
      <c r="EI231" s="296" t="e">
        <f>VLOOKUP(EH231,definitions_list_mag!$Y$12:$Z$15,2,FALSE)</f>
        <v>#N/A</v>
      </c>
      <c r="EJ231" s="297"/>
      <c r="EK231" s="298" t="e">
        <f>VLOOKUP(EJ231,definitions_list_mag!$AT$3:$AU$5,2,FALSE)</f>
        <v>#N/A</v>
      </c>
      <c r="EL231" s="293"/>
      <c r="EM231" s="295"/>
      <c r="EN231" s="295"/>
      <c r="EO231" s="321"/>
      <c r="EP231" s="321"/>
      <c r="EQ231" s="321"/>
      <c r="ER231" s="321"/>
      <c r="ES231" s="321"/>
      <c r="ET231" s="321"/>
      <c r="EU231" s="321"/>
      <c r="EV231" s="322"/>
      <c r="EW231" s="322"/>
      <c r="EX231" s="322"/>
      <c r="EY231" s="322"/>
      <c r="EZ231" s="192" t="e">
        <f t="shared" si="60"/>
        <v>#DIV/0!</v>
      </c>
      <c r="FA231" s="192" t="e">
        <f t="shared" si="61"/>
        <v>#DIV/0!</v>
      </c>
      <c r="FB231" s="192" t="e">
        <f t="shared" si="62"/>
        <v>#DIV/0!</v>
      </c>
      <c r="FC231" s="192" t="e">
        <f t="shared" si="63"/>
        <v>#DIV/0!</v>
      </c>
      <c r="FD231" s="192" t="e">
        <f t="shared" si="64"/>
        <v>#DIV/0!</v>
      </c>
      <c r="FE231" s="193" t="e">
        <f t="shared" si="65"/>
        <v>#DIV/0!</v>
      </c>
      <c r="FF231" s="194" t="e">
        <f t="shared" si="66"/>
        <v>#DIV/0!</v>
      </c>
      <c r="FG231" s="297"/>
      <c r="FH231" s="295"/>
      <c r="FI231" s="778">
        <f t="shared" si="67"/>
        <v>0</v>
      </c>
      <c r="FJ231" s="779" t="e">
        <f t="shared" si="68"/>
        <v>#DIV/0!</v>
      </c>
      <c r="FK231" s="779" t="e">
        <f t="shared" si="69"/>
        <v>#DIV/0!</v>
      </c>
      <c r="FL231" s="780" t="e">
        <f t="shared" si="70"/>
        <v>#DIV/0!</v>
      </c>
      <c r="FM231" s="169" t="e">
        <f t="shared" si="71"/>
        <v>#DIV/0!</v>
      </c>
      <c r="FN231" s="783" t="e">
        <f t="shared" si="72"/>
        <v>#DIV/0!</v>
      </c>
      <c r="FO231" s="227"/>
      <c r="FP231" s="227"/>
      <c r="FQ231" s="227"/>
      <c r="FR231" s="227"/>
      <c r="FS231" s="227"/>
      <c r="FT231" s="227"/>
      <c r="FU231" s="227"/>
      <c r="FV231" s="227"/>
      <c r="FW231" s="227"/>
      <c r="FX231" s="227"/>
      <c r="FY231" s="227"/>
      <c r="FZ231" s="227"/>
      <c r="GA231" s="227"/>
      <c r="GB231" s="227"/>
      <c r="GC231" s="227"/>
      <c r="GD231" s="227"/>
      <c r="GE231" s="227"/>
      <c r="GF231" s="227"/>
      <c r="GG231" s="227"/>
      <c r="GH231" s="227"/>
      <c r="GI231" s="227"/>
      <c r="GJ231" s="227"/>
      <c r="GK231" s="227"/>
      <c r="GL231" s="227"/>
      <c r="GM231" s="227"/>
      <c r="GN231" s="227"/>
      <c r="GO231" s="227"/>
      <c r="GP231" s="227"/>
      <c r="GQ231" s="227"/>
      <c r="GR231" s="227"/>
      <c r="GS231" s="227"/>
      <c r="GT231" s="227"/>
      <c r="GU231" s="227"/>
      <c r="GV231" s="227"/>
      <c r="GW231" s="227"/>
      <c r="GX231" s="227"/>
      <c r="GY231" s="227"/>
      <c r="GZ231" s="227"/>
      <c r="HA231" s="227"/>
      <c r="HB231" s="227"/>
      <c r="HC231" s="227"/>
      <c r="HD231" s="227"/>
      <c r="HE231" s="227"/>
      <c r="HF231" s="227"/>
      <c r="HG231" s="227"/>
      <c r="HH231" s="227"/>
      <c r="HI231" s="227"/>
      <c r="HJ231" s="227"/>
      <c r="HK231" s="227"/>
      <c r="HL231" s="227"/>
      <c r="HM231" s="227"/>
      <c r="HN231" s="227"/>
      <c r="HO231" s="227"/>
      <c r="HP231" s="227"/>
      <c r="HQ231" s="227"/>
      <c r="HR231" s="227"/>
      <c r="HS231" s="227"/>
      <c r="HT231" s="227"/>
      <c r="HU231" s="227"/>
      <c r="HV231" s="227"/>
      <c r="HW231" s="227"/>
      <c r="HX231" s="227"/>
      <c r="HY231" s="227"/>
      <c r="HZ231" s="227"/>
      <c r="IA231" s="227"/>
      <c r="IB231" s="227"/>
      <c r="IC231" s="227"/>
      <c r="ID231" s="227"/>
      <c r="IE231" s="227"/>
      <c r="IF231" s="227"/>
      <c r="IG231" s="227"/>
      <c r="IH231" s="227"/>
      <c r="II231" s="227"/>
      <c r="IJ231" s="227"/>
      <c r="IK231" s="227"/>
      <c r="IL231" s="227"/>
      <c r="IM231" s="227"/>
      <c r="IN231" s="227"/>
      <c r="IO231" s="227"/>
      <c r="IP231" s="227"/>
      <c r="IQ231" s="227"/>
      <c r="IR231" s="227"/>
      <c r="IS231" s="227"/>
      <c r="IT231" s="227"/>
      <c r="IU231" s="227"/>
      <c r="IV231" s="227"/>
      <c r="IW231" s="227"/>
      <c r="IX231" s="227"/>
      <c r="IY231" s="227"/>
      <c r="IZ231" s="227"/>
      <c r="JA231" s="227"/>
      <c r="JB231" s="227"/>
      <c r="JC231" s="227"/>
      <c r="JD231" s="227"/>
      <c r="JE231" s="227"/>
      <c r="JF231" s="227"/>
      <c r="JG231" s="227"/>
      <c r="JH231" s="227"/>
      <c r="JI231" s="227"/>
      <c r="JJ231" s="227"/>
      <c r="JK231" s="227"/>
      <c r="JL231" s="227"/>
      <c r="JM231" s="227"/>
      <c r="JN231" s="227"/>
      <c r="JO231" s="227"/>
      <c r="JP231" s="227"/>
      <c r="JQ231" s="227"/>
      <c r="JR231" s="227"/>
      <c r="JS231" s="227"/>
      <c r="JT231" s="227"/>
      <c r="JU231" s="227"/>
      <c r="JV231" s="227"/>
      <c r="JW231" s="227"/>
      <c r="JX231" s="227"/>
      <c r="JY231" s="227"/>
      <c r="JZ231" s="227"/>
      <c r="KA231" s="227"/>
      <c r="KB231" s="227"/>
      <c r="KC231" s="227"/>
      <c r="KD231" s="227"/>
      <c r="KE231" s="227"/>
      <c r="KF231" s="227"/>
      <c r="KG231" s="227"/>
      <c r="KH231" s="227"/>
      <c r="KI231" s="227"/>
      <c r="KJ231" s="227"/>
      <c r="KK231" s="227"/>
      <c r="KL231" s="227"/>
      <c r="KM231" s="227"/>
      <c r="KN231" s="227"/>
      <c r="KO231" s="227"/>
      <c r="KP231" s="227"/>
      <c r="KQ231" s="227"/>
      <c r="KR231" s="227"/>
      <c r="KS231" s="227"/>
      <c r="KT231" s="227"/>
      <c r="KU231" s="227"/>
      <c r="KV231" s="227"/>
      <c r="KW231" s="227"/>
      <c r="KX231" s="227"/>
      <c r="KY231" s="227"/>
      <c r="KZ231" s="227"/>
      <c r="LA231" s="227"/>
      <c r="LB231" s="227"/>
      <c r="LC231" s="227"/>
      <c r="LD231" s="227"/>
      <c r="LE231" s="227"/>
      <c r="LF231" s="227"/>
      <c r="LG231" s="227"/>
      <c r="LH231" s="227"/>
      <c r="LI231" s="227"/>
      <c r="LJ231" s="227"/>
      <c r="LK231" s="227"/>
      <c r="LL231" s="227"/>
      <c r="LM231" s="227"/>
      <c r="LN231" s="227"/>
      <c r="LO231" s="227"/>
      <c r="LP231" s="227"/>
      <c r="LQ231" s="227"/>
      <c r="LR231" s="227"/>
      <c r="LS231" s="227"/>
      <c r="LT231" s="227"/>
      <c r="LU231" s="227"/>
      <c r="LV231" s="227"/>
      <c r="LW231" s="227"/>
      <c r="LX231" s="227"/>
      <c r="LY231" s="227"/>
      <c r="LZ231" s="227"/>
      <c r="MA231" s="227"/>
      <c r="MB231" s="227"/>
      <c r="MC231" s="227"/>
      <c r="MD231" s="227"/>
      <c r="ME231" s="227"/>
      <c r="MF231" s="227"/>
      <c r="MG231" s="227"/>
      <c r="MH231" s="227"/>
      <c r="MI231" s="227"/>
      <c r="MJ231" s="227"/>
      <c r="MK231" s="227"/>
      <c r="ML231" s="227"/>
      <c r="MM231" s="227"/>
      <c r="MN231" s="227"/>
      <c r="MO231" s="227"/>
      <c r="MP231" s="227"/>
      <c r="MQ231" s="227"/>
      <c r="MR231" s="227"/>
      <c r="MS231" s="227"/>
      <c r="MT231" s="227"/>
      <c r="MU231" s="227"/>
      <c r="MV231" s="227"/>
      <c r="MW231" s="227"/>
      <c r="MX231" s="227"/>
      <c r="MY231" s="227"/>
      <c r="MZ231" s="227"/>
      <c r="NA231" s="227"/>
      <c r="NB231" s="227"/>
      <c r="NC231" s="227"/>
      <c r="ND231" s="227"/>
      <c r="NE231" s="227"/>
      <c r="NF231" s="227"/>
      <c r="NG231" s="227"/>
      <c r="NH231" s="227"/>
      <c r="NI231" s="227"/>
      <c r="NJ231" s="227"/>
      <c r="NK231" s="227"/>
      <c r="NL231" s="227"/>
      <c r="NM231" s="227"/>
      <c r="NN231" s="227"/>
      <c r="NO231" s="227"/>
      <c r="NP231" s="227"/>
      <c r="NQ231" s="227"/>
      <c r="NR231" s="227"/>
      <c r="NS231" s="227"/>
      <c r="NT231" s="227"/>
      <c r="NU231" s="227"/>
      <c r="NV231" s="227"/>
      <c r="NW231" s="227"/>
      <c r="NX231" s="227"/>
      <c r="NY231" s="227"/>
      <c r="NZ231" s="227"/>
      <c r="OA231" s="227"/>
      <c r="OB231" s="227"/>
      <c r="OC231" s="227"/>
      <c r="OD231" s="227"/>
      <c r="OE231" s="227"/>
      <c r="OF231" s="227"/>
      <c r="OG231" s="227"/>
      <c r="OH231" s="227"/>
      <c r="OI231" s="227"/>
      <c r="OJ231" s="227"/>
      <c r="OK231" s="227"/>
      <c r="OL231" s="227"/>
      <c r="OM231" s="227"/>
      <c r="ON231" s="227"/>
      <c r="OO231" s="227"/>
      <c r="OP231" s="227"/>
      <c r="OQ231" s="227"/>
      <c r="OR231" s="227"/>
      <c r="OS231" s="227"/>
      <c r="OT231" s="227"/>
      <c r="OU231" s="227"/>
      <c r="OV231" s="227"/>
      <c r="OW231" s="227"/>
      <c r="OX231" s="227"/>
      <c r="OY231" s="227"/>
      <c r="OZ231" s="227"/>
      <c r="PA231" s="227"/>
      <c r="PB231" s="227"/>
      <c r="PC231" s="227"/>
      <c r="PD231" s="227"/>
      <c r="PE231" s="227"/>
      <c r="PF231" s="227"/>
      <c r="PG231" s="227"/>
      <c r="PH231" s="227"/>
      <c r="PI231" s="227"/>
      <c r="PJ231" s="227"/>
      <c r="PK231" s="227"/>
      <c r="PL231" s="227"/>
      <c r="PM231" s="227"/>
      <c r="PN231" s="227"/>
      <c r="PO231" s="227"/>
      <c r="PP231" s="227"/>
      <c r="PQ231" s="227"/>
      <c r="PR231" s="227"/>
      <c r="PS231" s="227"/>
      <c r="PT231" s="227"/>
      <c r="PU231" s="227"/>
      <c r="PV231" s="227"/>
      <c r="PW231" s="227"/>
      <c r="PX231" s="227"/>
      <c r="PY231" s="227"/>
      <c r="PZ231" s="227"/>
      <c r="QA231" s="227"/>
      <c r="QB231" s="227"/>
      <c r="QC231" s="227"/>
      <c r="QD231" s="227"/>
      <c r="QE231" s="227"/>
      <c r="QF231" s="227"/>
      <c r="QG231" s="227"/>
      <c r="QH231" s="227"/>
      <c r="QI231" s="227"/>
      <c r="QJ231" s="227"/>
      <c r="QK231" s="227"/>
      <c r="QL231" s="227"/>
      <c r="QM231" s="227"/>
      <c r="QN231" s="227"/>
      <c r="QO231" s="227"/>
      <c r="QP231" s="227"/>
      <c r="QQ231" s="227"/>
      <c r="QR231" s="227"/>
      <c r="QS231" s="227"/>
      <c r="QT231" s="227"/>
      <c r="QU231" s="227"/>
      <c r="QV231" s="227"/>
      <c r="QW231" s="227"/>
      <c r="QX231" s="227"/>
      <c r="QY231" s="227"/>
      <c r="QZ231" s="227"/>
      <c r="RA231" s="227"/>
      <c r="RB231" s="227"/>
      <c r="RC231" s="227"/>
      <c r="RD231" s="227"/>
      <c r="RE231" s="227"/>
      <c r="RF231" s="227"/>
      <c r="RG231" s="227"/>
      <c r="RH231" s="227"/>
      <c r="RI231" s="227"/>
      <c r="RJ231" s="227"/>
      <c r="RK231" s="227"/>
      <c r="RL231" s="227"/>
      <c r="RM231" s="227"/>
      <c r="RN231" s="227"/>
      <c r="RO231" s="227"/>
      <c r="RP231" s="227"/>
      <c r="RQ231" s="227"/>
      <c r="RR231" s="227"/>
      <c r="RS231" s="227"/>
      <c r="RT231" s="227"/>
      <c r="RU231" s="227"/>
      <c r="RV231" s="227"/>
      <c r="RW231" s="227"/>
      <c r="RX231" s="227"/>
      <c r="RY231" s="227"/>
      <c r="RZ231" s="227"/>
      <c r="SA231" s="227"/>
      <c r="SB231" s="227"/>
      <c r="SC231" s="227"/>
      <c r="SD231" s="227"/>
      <c r="SE231" s="227"/>
      <c r="SF231" s="227"/>
      <c r="SG231" s="227"/>
      <c r="SH231" s="227"/>
      <c r="SI231" s="227"/>
      <c r="SJ231" s="227"/>
      <c r="SK231" s="227"/>
      <c r="SL231" s="227"/>
      <c r="SM231" s="227"/>
      <c r="SN231" s="227"/>
      <c r="SO231" s="227"/>
      <c r="SP231" s="227"/>
      <c r="SQ231" s="227"/>
      <c r="SR231" s="227"/>
      <c r="SS231" s="227"/>
      <c r="ST231" s="227"/>
      <c r="SU231" s="227"/>
      <c r="SV231" s="227"/>
      <c r="SW231" s="227"/>
      <c r="SX231" s="227"/>
      <c r="SY231" s="227"/>
      <c r="SZ231" s="227"/>
      <c r="TA231" s="227"/>
      <c r="TB231" s="227"/>
      <c r="TC231" s="227"/>
      <c r="TD231" s="227"/>
      <c r="TE231" s="227"/>
      <c r="TF231" s="227"/>
      <c r="TG231" s="227"/>
      <c r="TH231" s="227"/>
      <c r="TI231" s="227"/>
      <c r="TJ231" s="227"/>
      <c r="TK231" s="227"/>
      <c r="TL231" s="227"/>
      <c r="TM231" s="227"/>
      <c r="TN231" s="227"/>
      <c r="TO231" s="227"/>
      <c r="TP231" s="227"/>
      <c r="TQ231" s="227"/>
      <c r="TR231" s="227"/>
      <c r="TS231" s="227"/>
      <c r="TT231" s="227"/>
      <c r="TU231" s="227"/>
      <c r="TV231" s="227"/>
      <c r="TW231" s="227"/>
      <c r="TX231" s="227"/>
      <c r="TY231" s="227"/>
      <c r="TZ231" s="227"/>
      <c r="UA231" s="227"/>
      <c r="UB231" s="227"/>
      <c r="UC231" s="227"/>
      <c r="UD231" s="227"/>
      <c r="UE231" s="227"/>
      <c r="UF231" s="227"/>
      <c r="UG231" s="227"/>
      <c r="UH231" s="227"/>
      <c r="UI231" s="227"/>
      <c r="UJ231" s="227"/>
      <c r="UK231" s="227"/>
      <c r="UL231" s="227"/>
      <c r="UM231" s="227"/>
      <c r="UN231" s="227"/>
      <c r="UO231" s="227"/>
      <c r="UP231" s="227"/>
      <c r="UQ231" s="227"/>
      <c r="UR231" s="227"/>
      <c r="US231" s="227"/>
      <c r="UT231" s="227"/>
      <c r="UU231" s="227"/>
      <c r="UV231" s="227"/>
      <c r="UW231" s="227"/>
      <c r="UX231" s="227"/>
      <c r="UY231" s="227"/>
      <c r="UZ231" s="227"/>
      <c r="VA231" s="227"/>
      <c r="VB231" s="227"/>
      <c r="VC231" s="227"/>
      <c r="VD231" s="227"/>
      <c r="VE231" s="227"/>
      <c r="VF231" s="227"/>
      <c r="VG231" s="227"/>
      <c r="VH231" s="227"/>
      <c r="VI231" s="227"/>
      <c r="VJ231" s="227"/>
      <c r="VK231" s="227"/>
      <c r="VL231" s="227"/>
      <c r="VM231" s="227"/>
      <c r="VN231" s="227"/>
      <c r="VO231" s="227"/>
      <c r="VP231" s="227"/>
      <c r="VQ231" s="227"/>
      <c r="VR231" s="227"/>
      <c r="VS231" s="227"/>
      <c r="VT231" s="227"/>
      <c r="VU231" s="227"/>
      <c r="VV231" s="227"/>
      <c r="VW231" s="227"/>
      <c r="VX231" s="227"/>
      <c r="VY231" s="227"/>
      <c r="VZ231" s="227"/>
      <c r="WA231" s="227"/>
      <c r="WB231" s="227"/>
      <c r="WC231" s="227"/>
      <c r="WD231" s="227"/>
      <c r="WE231" s="227"/>
      <c r="WF231" s="227"/>
      <c r="WG231" s="227"/>
      <c r="WH231" s="227"/>
      <c r="WI231" s="227"/>
      <c r="WJ231" s="227"/>
      <c r="WK231" s="227"/>
      <c r="WL231" s="227"/>
      <c r="WM231" s="227"/>
      <c r="WN231" s="227"/>
      <c r="WO231" s="227"/>
      <c r="WP231" s="227"/>
      <c r="WQ231" s="227"/>
      <c r="WR231" s="227"/>
      <c r="WS231" s="227"/>
      <c r="WT231" s="227"/>
      <c r="WU231" s="227"/>
      <c r="WV231" s="227"/>
      <c r="WW231" s="227"/>
      <c r="WX231" s="227"/>
      <c r="WY231" s="227"/>
      <c r="WZ231" s="227"/>
      <c r="XA231" s="227"/>
      <c r="XB231" s="227"/>
      <c r="XC231" s="227"/>
      <c r="XD231" s="227"/>
      <c r="XE231" s="227"/>
      <c r="XF231" s="227"/>
      <c r="XG231" s="227"/>
      <c r="XH231" s="227"/>
      <c r="XI231" s="227"/>
      <c r="XJ231" s="227"/>
      <c r="XK231" s="227"/>
      <c r="XL231" s="227"/>
      <c r="XM231" s="227"/>
      <c r="XN231" s="227"/>
      <c r="XO231" s="227"/>
      <c r="XP231" s="227"/>
      <c r="XQ231" s="227"/>
      <c r="XR231" s="227"/>
      <c r="XS231" s="227"/>
      <c r="XT231" s="227"/>
      <c r="XU231" s="227"/>
      <c r="XV231" s="227"/>
      <c r="XW231" s="227"/>
      <c r="XX231" s="227"/>
      <c r="XY231" s="227"/>
      <c r="XZ231" s="227"/>
      <c r="YA231" s="227"/>
      <c r="YB231" s="227"/>
      <c r="YC231" s="227"/>
      <c r="YD231" s="227"/>
      <c r="YE231" s="227"/>
      <c r="YF231" s="227"/>
      <c r="YG231" s="227"/>
      <c r="YH231" s="227"/>
      <c r="YI231" s="227"/>
      <c r="YJ231" s="227"/>
      <c r="YK231" s="227"/>
      <c r="YL231" s="227"/>
      <c r="YM231" s="227"/>
      <c r="YN231" s="227"/>
      <c r="YO231" s="227"/>
      <c r="YP231" s="227"/>
      <c r="YQ231" s="227"/>
      <c r="YR231" s="227"/>
      <c r="YS231" s="227"/>
      <c r="YT231" s="227"/>
      <c r="YU231" s="227"/>
      <c r="YV231" s="227"/>
      <c r="YW231" s="227"/>
      <c r="YX231" s="227"/>
      <c r="YY231" s="227"/>
      <c r="YZ231" s="227"/>
      <c r="ZA231" s="227"/>
      <c r="ZB231" s="227"/>
      <c r="ZC231" s="227"/>
      <c r="ZD231" s="227"/>
      <c r="ZE231" s="227"/>
      <c r="ZF231" s="227"/>
      <c r="ZG231" s="227"/>
      <c r="ZH231" s="227"/>
      <c r="ZI231" s="227"/>
      <c r="ZJ231" s="227"/>
      <c r="ZK231" s="227"/>
      <c r="ZL231" s="227"/>
      <c r="ZM231" s="227"/>
      <c r="ZN231" s="227"/>
      <c r="ZO231" s="227"/>
      <c r="ZP231" s="227"/>
      <c r="ZQ231" s="227"/>
      <c r="ZR231" s="227"/>
      <c r="ZS231" s="227"/>
      <c r="ZT231" s="227"/>
      <c r="ZU231" s="227"/>
      <c r="ZV231" s="227"/>
      <c r="ZW231" s="227"/>
      <c r="ZX231" s="227"/>
      <c r="ZY231" s="227"/>
      <c r="ZZ231" s="227"/>
      <c r="AAA231" s="227"/>
      <c r="AAB231" s="227"/>
      <c r="AAC231" s="227"/>
      <c r="AAD231" s="227"/>
      <c r="AAE231" s="227"/>
      <c r="AAF231" s="227"/>
      <c r="AAG231" s="227"/>
      <c r="AAH231" s="227"/>
      <c r="AAI231" s="227"/>
      <c r="AAJ231" s="227"/>
      <c r="AAK231" s="227"/>
      <c r="AAL231" s="227"/>
      <c r="AAM231" s="227"/>
      <c r="AAN231" s="227"/>
      <c r="AAO231" s="227"/>
      <c r="AAP231" s="227"/>
      <c r="AAQ231" s="227"/>
      <c r="AAR231" s="227"/>
      <c r="AAS231" s="227"/>
      <c r="AAT231" s="227"/>
      <c r="AAU231" s="227"/>
      <c r="AAV231" s="227"/>
      <c r="AAW231" s="227"/>
      <c r="AAX231" s="227"/>
      <c r="AAY231" s="227"/>
      <c r="AAZ231" s="227"/>
      <c r="ABA231" s="227"/>
      <c r="ABB231" s="227"/>
      <c r="ABC231" s="227"/>
      <c r="ABD231" s="227"/>
      <c r="ABE231" s="227"/>
      <c r="ABF231" s="227"/>
      <c r="ABG231" s="227"/>
      <c r="ABH231" s="227"/>
      <c r="ABI231" s="227"/>
      <c r="ABJ231" s="227"/>
      <c r="ABK231" s="227"/>
      <c r="ABL231" s="227"/>
      <c r="ABM231" s="227"/>
      <c r="ABN231" s="227"/>
      <c r="ABO231" s="227"/>
      <c r="ABP231" s="227"/>
      <c r="ABQ231" s="227"/>
      <c r="ABR231" s="227"/>
      <c r="ABS231" s="227"/>
      <c r="ABT231" s="227"/>
      <c r="ABU231" s="227"/>
      <c r="ABV231" s="227"/>
      <c r="ABW231" s="227"/>
      <c r="ABX231" s="227"/>
      <c r="ABY231" s="227"/>
      <c r="ABZ231" s="227"/>
      <c r="ACA231" s="227"/>
      <c r="ACB231" s="227"/>
      <c r="ACC231" s="227"/>
      <c r="ACD231" s="227"/>
      <c r="ACE231" s="227"/>
      <c r="ACF231" s="227"/>
      <c r="ACG231" s="227"/>
      <c r="ACH231" s="227"/>
      <c r="ACI231" s="227"/>
      <c r="ACJ231" s="227"/>
      <c r="ACK231" s="227"/>
      <c r="ACL231" s="227"/>
      <c r="ACM231" s="227"/>
      <c r="ACN231" s="227"/>
      <c r="ACO231" s="227"/>
      <c r="ACP231" s="227"/>
      <c r="ACQ231" s="227"/>
      <c r="ACR231" s="227"/>
      <c r="ACS231" s="227"/>
      <c r="ACT231" s="227"/>
      <c r="ACU231" s="227"/>
      <c r="ACV231" s="227"/>
      <c r="ACW231" s="227"/>
      <c r="ACX231" s="227"/>
      <c r="ACY231" s="227"/>
      <c r="ACZ231" s="227"/>
      <c r="ADA231" s="227"/>
      <c r="ADB231" s="227"/>
      <c r="ADC231" s="227"/>
      <c r="ADD231" s="227"/>
      <c r="ADE231" s="227"/>
      <c r="ADF231" s="227"/>
      <c r="ADG231" s="227"/>
      <c r="ADH231" s="227"/>
      <c r="ADI231" s="227"/>
      <c r="ADJ231" s="227"/>
      <c r="ADK231" s="227"/>
      <c r="ADL231" s="227"/>
      <c r="ADM231" s="227"/>
      <c r="ADN231" s="227"/>
      <c r="ADO231" s="227"/>
      <c r="ADP231" s="227"/>
      <c r="ADQ231" s="227"/>
      <c r="ADR231" s="227"/>
      <c r="ADS231" s="227"/>
      <c r="ADT231" s="227"/>
      <c r="ADU231" s="227"/>
      <c r="ADV231" s="227"/>
      <c r="ADW231" s="227"/>
      <c r="ADX231" s="227"/>
      <c r="ADY231" s="227"/>
      <c r="ADZ231" s="227"/>
      <c r="AEA231" s="227"/>
      <c r="AEB231" s="227"/>
      <c r="AEC231" s="227"/>
      <c r="AED231" s="227"/>
      <c r="AEE231" s="227"/>
      <c r="AEF231" s="227"/>
      <c r="AEG231" s="227"/>
      <c r="AEH231" s="227"/>
      <c r="AEI231" s="227"/>
      <c r="AEJ231" s="227"/>
      <c r="AEK231" s="227"/>
      <c r="AEL231" s="227"/>
      <c r="AEM231" s="227"/>
      <c r="AEN231" s="227"/>
      <c r="AEO231" s="227"/>
      <c r="AEP231" s="227"/>
      <c r="AEQ231" s="227"/>
      <c r="AER231" s="227"/>
      <c r="AES231" s="227"/>
      <c r="AET231" s="227"/>
      <c r="AEU231" s="227"/>
      <c r="AEV231" s="227"/>
      <c r="AEW231" s="227"/>
      <c r="AEX231" s="227"/>
      <c r="AEY231" s="227"/>
      <c r="AEZ231" s="227"/>
      <c r="AFA231" s="227"/>
      <c r="AFB231" s="227"/>
      <c r="AFC231" s="227"/>
      <c r="AFD231" s="227"/>
      <c r="AFE231" s="227"/>
      <c r="AFF231" s="227"/>
      <c r="AFG231" s="227"/>
      <c r="AFH231" s="227"/>
      <c r="AFI231" s="227"/>
      <c r="AFJ231" s="227"/>
      <c r="AFK231" s="227"/>
      <c r="AFL231" s="227"/>
      <c r="AFM231" s="227"/>
      <c r="AFN231" s="227"/>
      <c r="AFO231" s="227"/>
      <c r="AFP231" s="227"/>
      <c r="AFQ231" s="227"/>
      <c r="AFR231" s="227"/>
      <c r="AFS231" s="227"/>
      <c r="AFT231" s="227"/>
      <c r="AFU231" s="227"/>
      <c r="AFV231" s="227"/>
      <c r="AFW231" s="227"/>
      <c r="AFX231" s="227"/>
      <c r="AFY231" s="227"/>
      <c r="AFZ231" s="227"/>
      <c r="AGA231" s="227"/>
      <c r="AGB231" s="227"/>
      <c r="AGC231" s="227"/>
      <c r="AGD231" s="227"/>
      <c r="AGE231" s="227"/>
      <c r="AGF231" s="227"/>
      <c r="AGG231" s="227"/>
      <c r="AGH231" s="227"/>
      <c r="AGI231" s="227"/>
      <c r="AGJ231" s="227"/>
      <c r="AGK231" s="227"/>
      <c r="AGL231" s="227"/>
      <c r="AGM231" s="227"/>
      <c r="AGN231" s="227"/>
      <c r="AGO231" s="227"/>
      <c r="AGP231" s="227"/>
      <c r="AGQ231" s="227"/>
      <c r="AGR231" s="227"/>
      <c r="AGS231" s="227"/>
      <c r="AGT231" s="227"/>
      <c r="AGU231" s="227"/>
      <c r="AGV231" s="227"/>
      <c r="AGW231" s="227"/>
      <c r="AGX231" s="227"/>
      <c r="AGY231" s="227"/>
      <c r="AGZ231" s="227"/>
      <c r="AHA231" s="227"/>
      <c r="AHB231" s="227"/>
      <c r="AHC231" s="227"/>
      <c r="AHD231" s="227"/>
      <c r="AHE231" s="227"/>
      <c r="AHF231" s="227"/>
      <c r="AHG231" s="227"/>
      <c r="AHH231" s="227"/>
      <c r="AHI231" s="227"/>
      <c r="AHJ231" s="227"/>
      <c r="AHK231" s="227"/>
      <c r="AHL231" s="227"/>
      <c r="AHM231" s="227"/>
      <c r="AHN231" s="227"/>
      <c r="AHO231" s="227"/>
      <c r="AHP231" s="227"/>
      <c r="AHQ231" s="227"/>
      <c r="AHR231" s="227"/>
      <c r="AHS231" s="227"/>
      <c r="AHT231" s="227"/>
      <c r="AHU231" s="227"/>
      <c r="AHV231" s="227"/>
      <c r="AHW231" s="227"/>
      <c r="AHX231" s="227"/>
      <c r="AHY231" s="227"/>
      <c r="AHZ231" s="227"/>
      <c r="AIA231" s="227"/>
      <c r="AIB231" s="227"/>
      <c r="AIC231" s="227"/>
      <c r="AID231" s="227"/>
      <c r="AIE231" s="227"/>
      <c r="AIF231" s="227"/>
      <c r="AIG231" s="227"/>
      <c r="AIH231" s="227"/>
      <c r="AII231" s="227"/>
      <c r="AIJ231" s="227"/>
      <c r="AIK231" s="227"/>
      <c r="AIL231" s="227"/>
      <c r="AIM231" s="227"/>
      <c r="AIN231" s="227"/>
      <c r="AIO231" s="227"/>
      <c r="AIP231" s="227"/>
      <c r="AIQ231" s="227"/>
      <c r="AIR231" s="227"/>
      <c r="AIS231" s="227"/>
      <c r="AIT231" s="227"/>
      <c r="AIU231" s="227"/>
      <c r="AIV231" s="227"/>
      <c r="AIW231" s="227"/>
      <c r="AIX231" s="227"/>
      <c r="AIY231" s="227"/>
      <c r="AIZ231" s="227"/>
      <c r="AJA231" s="227"/>
      <c r="AJB231" s="227"/>
      <c r="AJC231" s="227"/>
      <c r="AJD231" s="227"/>
      <c r="AJE231" s="227"/>
      <c r="AJF231" s="227"/>
      <c r="AJG231" s="227"/>
      <c r="AJH231" s="227"/>
      <c r="AJI231" s="227"/>
      <c r="AJJ231" s="227"/>
      <c r="AJK231" s="227"/>
      <c r="AJL231" s="227"/>
      <c r="AJM231" s="227"/>
      <c r="AJN231" s="227"/>
      <c r="AJO231" s="227"/>
      <c r="AJP231" s="227"/>
      <c r="AJQ231" s="227"/>
      <c r="AJR231" s="227"/>
      <c r="AJS231" s="227"/>
      <c r="AJT231" s="227"/>
      <c r="AJU231" s="227"/>
      <c r="AJV231" s="227"/>
      <c r="AJW231" s="227"/>
      <c r="AJX231" s="227"/>
      <c r="AJY231" s="227"/>
      <c r="AJZ231" s="227"/>
      <c r="AKA231" s="227"/>
      <c r="AKB231" s="227"/>
      <c r="AKC231" s="227"/>
      <c r="AKD231" s="227"/>
      <c r="AKE231" s="227"/>
      <c r="AKF231" s="227"/>
      <c r="AKG231" s="227"/>
      <c r="AKH231" s="227"/>
      <c r="AKI231" s="227"/>
      <c r="AKJ231" s="227"/>
      <c r="AKK231" s="227"/>
      <c r="AKL231" s="227"/>
      <c r="AKM231" s="227"/>
      <c r="AKN231" s="227"/>
      <c r="AKO231" s="227"/>
      <c r="AKP231" s="227"/>
      <c r="AKQ231" s="227"/>
      <c r="AKR231" s="227"/>
      <c r="AKS231" s="227"/>
      <c r="AKT231" s="227"/>
      <c r="AKU231" s="227"/>
      <c r="AKV231" s="227"/>
      <c r="AKW231" s="227"/>
      <c r="AKX231" s="227"/>
      <c r="AKY231" s="227"/>
      <c r="AKZ231" s="227"/>
      <c r="ALA231" s="227"/>
      <c r="ALB231" s="227"/>
      <c r="ALC231" s="227"/>
      <c r="ALD231" s="227"/>
      <c r="ALE231" s="227"/>
      <c r="ALF231" s="227"/>
      <c r="ALG231" s="227"/>
      <c r="ALH231" s="227"/>
      <c r="ALI231" s="227"/>
      <c r="ALJ231" s="227"/>
      <c r="ALK231" s="227"/>
      <c r="ALL231" s="227"/>
      <c r="ALM231" s="227"/>
      <c r="ALN231" s="227"/>
      <c r="ALO231" s="227"/>
      <c r="ALP231" s="227"/>
      <c r="ALQ231" s="227"/>
      <c r="ALR231" s="227"/>
      <c r="ALS231" s="227"/>
      <c r="ALT231" s="227"/>
      <c r="ALU231" s="227"/>
      <c r="ALV231" s="227"/>
      <c r="ALW231" s="227"/>
      <c r="ALX231" s="227"/>
      <c r="ALY231" s="227"/>
      <c r="ALZ231" s="227"/>
      <c r="AMA231" s="227"/>
      <c r="AMB231" s="227"/>
      <c r="AMC231" s="227"/>
      <c r="AMD231" s="227"/>
      <c r="AME231" s="227"/>
      <c r="AMF231" s="227"/>
      <c r="AMG231" s="227"/>
      <c r="AMH231" s="227"/>
      <c r="AMI231" s="227"/>
      <c r="AMJ231" s="227"/>
      <c r="AMK231" s="227"/>
      <c r="AML231" s="227"/>
      <c r="AMM231" s="227"/>
      <c r="AMN231" s="227"/>
      <c r="AMO231" s="227"/>
      <c r="AMP231" s="227"/>
      <c r="AMQ231" s="227"/>
      <c r="AMR231" s="227"/>
      <c r="AMS231" s="227"/>
      <c r="AMT231" s="227"/>
      <c r="AMU231" s="227"/>
      <c r="AMV231" s="227"/>
      <c r="AMW231" s="227"/>
      <c r="AMX231" s="227"/>
    </row>
    <row r="232" spans="1:1038" ht="18" customHeight="1">
      <c r="A232" s="125" t="s">
        <v>1646</v>
      </c>
      <c r="B232" s="126" t="s">
        <v>1647</v>
      </c>
      <c r="D232" s="126" t="s">
        <v>1279</v>
      </c>
      <c r="E232" s="126">
        <v>40</v>
      </c>
      <c r="F232" s="126">
        <v>3</v>
      </c>
      <c r="G232" s="285" t="str">
        <f t="shared" si="59"/>
        <v>40-3</v>
      </c>
      <c r="H232" s="277">
        <v>0</v>
      </c>
      <c r="I232" s="126">
        <v>23</v>
      </c>
      <c r="K232" s="545" t="b">
        <f>IF(I233=1,IF(((VLOOKUP($G232,[1]Depth_Lookup!#REF!,9,FALSE))-(H232/100))=0,"Good",IF(((VLOOKUP($G232,[1]Depth_Lookup!$A$3:$J$550,9,FALSE))-(H232/100))&gt;0,"Too Short","Too Long")))</f>
        <v>0</v>
      </c>
      <c r="L232" s="171">
        <f>(VLOOKUP($G232,Depth_Lookup!$A$3:$J$410,10,FALSE))+(H232/100)</f>
        <v>91.534999999999997</v>
      </c>
      <c r="M232" s="171">
        <f>(VLOOKUP($G232,Depth_Lookup!$A$3:$J$410,10,FALSE))+(I232/100)</f>
        <v>91.765000000000001</v>
      </c>
      <c r="N232" s="127" t="s">
        <v>1632</v>
      </c>
      <c r="O232" s="126" t="s">
        <v>1280</v>
      </c>
      <c r="P232" s="126" t="s">
        <v>853</v>
      </c>
      <c r="Q232" s="126" t="s">
        <v>125</v>
      </c>
      <c r="R232" s="196" t="s">
        <v>1633</v>
      </c>
      <c r="S232" s="126" t="s">
        <v>98</v>
      </c>
      <c r="T232" s="126" t="s">
        <v>587</v>
      </c>
      <c r="U232" s="126" t="s">
        <v>95</v>
      </c>
      <c r="V232" s="126" t="s">
        <v>509</v>
      </c>
      <c r="W232" s="126" t="s">
        <v>102</v>
      </c>
      <c r="X232" s="202">
        <v>5</v>
      </c>
      <c r="Y232" s="126" t="s">
        <v>90</v>
      </c>
      <c r="Z232" s="126" t="s">
        <v>91</v>
      </c>
      <c r="AF232" s="196" t="e">
        <v>#N/A</v>
      </c>
      <c r="AI232" s="130">
        <v>73</v>
      </c>
      <c r="AO232" s="130"/>
      <c r="AU232" s="130">
        <v>1</v>
      </c>
      <c r="AV232" s="126">
        <v>1</v>
      </c>
      <c r="AW232" s="126">
        <v>0.5</v>
      </c>
      <c r="AX232" s="126" t="s">
        <v>110</v>
      </c>
      <c r="AY232" s="126" t="s">
        <v>103</v>
      </c>
      <c r="BA232" s="130">
        <v>25</v>
      </c>
      <c r="BB232" s="126">
        <v>7</v>
      </c>
      <c r="BC232" s="126">
        <v>3</v>
      </c>
      <c r="BD232" s="126" t="s">
        <v>110</v>
      </c>
      <c r="BE232" s="126" t="s">
        <v>103</v>
      </c>
      <c r="BG232" s="130"/>
      <c r="BM232" s="130">
        <v>1</v>
      </c>
      <c r="BN232" s="126">
        <v>1</v>
      </c>
      <c r="BO232" s="126">
        <v>0.5</v>
      </c>
      <c r="BY232" s="130"/>
      <c r="CG232" s="131"/>
      <c r="CH232" s="132" t="s">
        <v>1360</v>
      </c>
      <c r="CI232" s="132">
        <v>100</v>
      </c>
      <c r="CJ232" s="132" t="s">
        <v>514</v>
      </c>
      <c r="CK232" s="133"/>
      <c r="CL232" s="134"/>
      <c r="CM232" s="134"/>
      <c r="CN232" s="134"/>
      <c r="CO232" s="134"/>
      <c r="CP232" s="134"/>
      <c r="CQ232" s="134"/>
      <c r="CR232" s="134"/>
      <c r="CS232" s="134"/>
      <c r="CT232" s="134"/>
      <c r="CU232" s="134"/>
      <c r="CV232" s="134"/>
      <c r="CW232" s="134"/>
      <c r="CX232" s="134"/>
      <c r="CY232" s="134"/>
      <c r="CZ232" s="134"/>
      <c r="DA232" s="134"/>
      <c r="DB232" s="134">
        <v>75</v>
      </c>
      <c r="DC232" s="135">
        <v>25</v>
      </c>
      <c r="DD232" s="134"/>
      <c r="DE232" s="134"/>
      <c r="DF232" s="134"/>
      <c r="DG232" s="134"/>
      <c r="DH232" s="134"/>
      <c r="DI232" s="134"/>
      <c r="DJ232" s="134"/>
      <c r="DK232" s="207">
        <v>100</v>
      </c>
      <c r="DL232" s="131"/>
      <c r="DM232" s="134"/>
      <c r="DN232" s="134"/>
      <c r="DO232" s="136"/>
      <c r="DQ232" s="131"/>
      <c r="DR232" s="136"/>
      <c r="DS232" s="131"/>
      <c r="DT232" s="138" t="s">
        <v>1648</v>
      </c>
      <c r="DW232" s="213">
        <v>100</v>
      </c>
      <c r="DX232" s="214" t="e">
        <v>#N/A</v>
      </c>
      <c r="DY232" s="139" t="s">
        <v>1401</v>
      </c>
      <c r="DZ232" s="155" t="s">
        <v>1650</v>
      </c>
      <c r="EA232" s="155"/>
      <c r="ED232" s="229" t="s">
        <v>2517</v>
      </c>
      <c r="EE232" s="140"/>
      <c r="EG232" s="140"/>
      <c r="EI232" s="218" t="e">
        <f>VLOOKUP(EH232,definitions_list_mag!$Y$12:$Z$15,2,FALSE)</f>
        <v>#N/A</v>
      </c>
      <c r="EJ232" s="143"/>
      <c r="EK232" s="221" t="e">
        <f>VLOOKUP(EJ232,definitions_list_mag!$AT$3:$AU$5,2,FALSE)</f>
        <v>#N/A</v>
      </c>
      <c r="EM232" s="109"/>
      <c r="EN232" s="109"/>
      <c r="EZ232" s="192" t="e">
        <f t="shared" si="60"/>
        <v>#DIV/0!</v>
      </c>
      <c r="FA232" s="192" t="e">
        <f t="shared" si="61"/>
        <v>#DIV/0!</v>
      </c>
      <c r="FB232" s="192" t="e">
        <f t="shared" si="62"/>
        <v>#DIV/0!</v>
      </c>
      <c r="FC232" s="192" t="e">
        <f t="shared" si="63"/>
        <v>#DIV/0!</v>
      </c>
      <c r="FD232" s="192" t="e">
        <f t="shared" si="64"/>
        <v>#DIV/0!</v>
      </c>
      <c r="FE232" s="193" t="e">
        <f t="shared" si="65"/>
        <v>#DIV/0!</v>
      </c>
      <c r="FF232" s="194" t="e">
        <f t="shared" si="66"/>
        <v>#DIV/0!</v>
      </c>
      <c r="FG232" s="143"/>
      <c r="FI232" s="778">
        <f t="shared" si="67"/>
        <v>0</v>
      </c>
      <c r="FJ232" s="779" t="e">
        <f t="shared" si="68"/>
        <v>#DIV/0!</v>
      </c>
      <c r="FK232" s="779" t="e">
        <f t="shared" si="69"/>
        <v>#DIV/0!</v>
      </c>
      <c r="FL232" s="780" t="e">
        <f t="shared" si="70"/>
        <v>#DIV/0!</v>
      </c>
      <c r="FM232" s="169" t="e">
        <f t="shared" si="71"/>
        <v>#DIV/0!</v>
      </c>
      <c r="FN232" s="783" t="e">
        <f t="shared" si="72"/>
        <v>#DIV/0!</v>
      </c>
    </row>
    <row r="233" spans="1:1038" s="288" customFormat="1" ht="18" customHeight="1">
      <c r="A233" s="352" t="s">
        <v>1646</v>
      </c>
      <c r="B233" s="227" t="s">
        <v>1647</v>
      </c>
      <c r="C233" s="227"/>
      <c r="D233" s="227" t="s">
        <v>1279</v>
      </c>
      <c r="E233" s="227">
        <v>40</v>
      </c>
      <c r="F233" s="227">
        <v>3</v>
      </c>
      <c r="G233" s="285" t="str">
        <f t="shared" si="59"/>
        <v>40-3</v>
      </c>
      <c r="H233" s="278">
        <v>23</v>
      </c>
      <c r="I233" s="227">
        <v>45.5</v>
      </c>
      <c r="J233" s="226"/>
      <c r="K233" s="545" t="b">
        <f>IF(I234=1,IF(((VLOOKUP($G233,[1]Depth_Lookup!#REF!,9,FALSE))-(H233/100))=0,"Good",IF(((VLOOKUP($G233,[1]Depth_Lookup!$A$3:$J$550,9,FALSE))-(H233/100))&gt;0,"Too Short","Too Long")))</f>
        <v>0</v>
      </c>
      <c r="L233" s="171">
        <f>(VLOOKUP($G233,Depth_Lookup!$A$3:$J$410,10,FALSE))+(H233/100)</f>
        <v>91.765000000000001</v>
      </c>
      <c r="M233" s="171">
        <f>(VLOOKUP($G233,Depth_Lookup!$A$3:$J$410,10,FALSE))+(I233/100)</f>
        <v>91.99</v>
      </c>
      <c r="N233" s="230" t="s">
        <v>1652</v>
      </c>
      <c r="O233" s="227">
        <v>2</v>
      </c>
      <c r="P233" s="227" t="s">
        <v>853</v>
      </c>
      <c r="Q233" s="227" t="s">
        <v>125</v>
      </c>
      <c r="R233" s="286" t="s">
        <v>1633</v>
      </c>
      <c r="S233" s="227" t="s">
        <v>587</v>
      </c>
      <c r="T233" s="227" t="s">
        <v>587</v>
      </c>
      <c r="U233" s="227" t="s">
        <v>108</v>
      </c>
      <c r="V233" s="227" t="s">
        <v>509</v>
      </c>
      <c r="W233" s="227" t="s">
        <v>102</v>
      </c>
      <c r="X233" s="287">
        <v>5</v>
      </c>
      <c r="Y233" s="227" t="s">
        <v>90</v>
      </c>
      <c r="Z233" s="227" t="s">
        <v>91</v>
      </c>
      <c r="AA233" s="227"/>
      <c r="AB233" s="227"/>
      <c r="AC233" s="227"/>
      <c r="AD233" s="227"/>
      <c r="AE233" s="233"/>
      <c r="AF233" s="286" t="e">
        <v>#N/A</v>
      </c>
      <c r="AG233" s="237"/>
      <c r="AH233" s="227"/>
      <c r="AI233" s="240">
        <v>73</v>
      </c>
      <c r="AJ233" s="227"/>
      <c r="AK233" s="227"/>
      <c r="AL233" s="227"/>
      <c r="AM233" s="227"/>
      <c r="AN233" s="227"/>
      <c r="AO233" s="240"/>
      <c r="AP233" s="227"/>
      <c r="AQ233" s="227"/>
      <c r="AR233" s="227"/>
      <c r="AS233" s="227"/>
      <c r="AT233" s="227"/>
      <c r="AU233" s="240">
        <v>1</v>
      </c>
      <c r="AV233" s="227">
        <v>1</v>
      </c>
      <c r="AW233" s="227">
        <v>0.5</v>
      </c>
      <c r="AX233" s="227" t="s">
        <v>110</v>
      </c>
      <c r="AY233" s="227" t="s">
        <v>103</v>
      </c>
      <c r="AZ233" s="227"/>
      <c r="BA233" s="240">
        <v>25</v>
      </c>
      <c r="BB233" s="227">
        <v>7</v>
      </c>
      <c r="BC233" s="227">
        <v>3</v>
      </c>
      <c r="BD233" s="227" t="s">
        <v>110</v>
      </c>
      <c r="BE233" s="227" t="s">
        <v>103</v>
      </c>
      <c r="BF233" s="227"/>
      <c r="BG233" s="240"/>
      <c r="BH233" s="227"/>
      <c r="BI233" s="227"/>
      <c r="BJ233" s="227"/>
      <c r="BK233" s="227"/>
      <c r="BL233" s="227"/>
      <c r="BM233" s="240">
        <v>1</v>
      </c>
      <c r="BN233" s="227">
        <v>1</v>
      </c>
      <c r="BO233" s="227">
        <v>0.5</v>
      </c>
      <c r="BP233" s="227"/>
      <c r="BQ233" s="227"/>
      <c r="BR233" s="227"/>
      <c r="BS233" s="227"/>
      <c r="BT233" s="227"/>
      <c r="BU233" s="227"/>
      <c r="BV233" s="227"/>
      <c r="BW233" s="227"/>
      <c r="BX233" s="227"/>
      <c r="BY233" s="240"/>
      <c r="BZ233" s="227"/>
      <c r="CA233" s="227"/>
      <c r="CB233" s="227"/>
      <c r="CC233" s="227"/>
      <c r="CD233" s="227"/>
      <c r="CE233" s="227"/>
      <c r="CF233" s="227"/>
      <c r="CG233" s="148"/>
      <c r="CH233" s="149" t="s">
        <v>1329</v>
      </c>
      <c r="CI233" s="149">
        <v>90</v>
      </c>
      <c r="CJ233" s="149" t="s">
        <v>514</v>
      </c>
      <c r="CK233" s="151"/>
      <c r="CL233" s="152"/>
      <c r="CM233" s="152"/>
      <c r="CN233" s="152"/>
      <c r="CO233" s="152"/>
      <c r="CP233" s="152"/>
      <c r="CQ233" s="152"/>
      <c r="CR233" s="152"/>
      <c r="CS233" s="152"/>
      <c r="CT233" s="152"/>
      <c r="CU233" s="152"/>
      <c r="CV233" s="152"/>
      <c r="CW233" s="152"/>
      <c r="CX233" s="152"/>
      <c r="CY233" s="152"/>
      <c r="CZ233" s="152"/>
      <c r="DA233" s="152"/>
      <c r="DB233" s="152">
        <v>75</v>
      </c>
      <c r="DC233" s="229">
        <v>25</v>
      </c>
      <c r="DD233" s="152"/>
      <c r="DE233" s="152"/>
      <c r="DF233" s="152"/>
      <c r="DG233" s="152"/>
      <c r="DH233" s="152"/>
      <c r="DI233" s="152"/>
      <c r="DJ233" s="152"/>
      <c r="DK233" s="208">
        <v>100</v>
      </c>
      <c r="DL233" s="148"/>
      <c r="DM233" s="152"/>
      <c r="DN233" s="152"/>
      <c r="DO233" s="153"/>
      <c r="DQ233" s="148"/>
      <c r="DR233" s="153"/>
      <c r="DS233" s="148"/>
      <c r="DT233" s="261" t="s">
        <v>1653</v>
      </c>
      <c r="DU233" s="229"/>
      <c r="DV233" s="229"/>
      <c r="DW233" s="290">
        <v>100</v>
      </c>
      <c r="DX233" s="291" t="e">
        <v>#N/A</v>
      </c>
      <c r="DY233" s="154" t="s">
        <v>1405</v>
      </c>
      <c r="DZ233" s="154" t="s">
        <v>1654</v>
      </c>
      <c r="EA233" s="154"/>
      <c r="EB233" s="229"/>
      <c r="EC233" s="292"/>
      <c r="ED233" s="229" t="s">
        <v>2517</v>
      </c>
      <c r="EE233" s="293"/>
      <c r="EF233" s="294"/>
      <c r="EG233" s="293"/>
      <c r="EH233" s="295"/>
      <c r="EI233" s="296" t="e">
        <f>VLOOKUP(EH233,definitions_list_mag!$Y$12:$Z$15,2,FALSE)</f>
        <v>#N/A</v>
      </c>
      <c r="EJ233" s="297"/>
      <c r="EK233" s="298" t="e">
        <f>VLOOKUP(EJ233,definitions_list_mag!$AT$3:$AU$5,2,FALSE)</f>
        <v>#N/A</v>
      </c>
      <c r="EL233" s="293"/>
      <c r="EM233" s="295"/>
      <c r="EN233" s="295"/>
      <c r="EO233" s="321"/>
      <c r="EP233" s="321"/>
      <c r="EQ233" s="321"/>
      <c r="ER233" s="321"/>
      <c r="ES233" s="321"/>
      <c r="ET233" s="321"/>
      <c r="EU233" s="321"/>
      <c r="EV233" s="322"/>
      <c r="EW233" s="322"/>
      <c r="EX233" s="322"/>
      <c r="EY233" s="322"/>
      <c r="EZ233" s="192" t="e">
        <f t="shared" si="60"/>
        <v>#DIV/0!</v>
      </c>
      <c r="FA233" s="192" t="e">
        <f t="shared" si="61"/>
        <v>#DIV/0!</v>
      </c>
      <c r="FB233" s="192" t="e">
        <f t="shared" si="62"/>
        <v>#DIV/0!</v>
      </c>
      <c r="FC233" s="192" t="e">
        <f t="shared" si="63"/>
        <v>#DIV/0!</v>
      </c>
      <c r="FD233" s="192" t="e">
        <f t="shared" si="64"/>
        <v>#DIV/0!</v>
      </c>
      <c r="FE233" s="193" t="e">
        <f t="shared" si="65"/>
        <v>#DIV/0!</v>
      </c>
      <c r="FF233" s="194" t="e">
        <f t="shared" si="66"/>
        <v>#DIV/0!</v>
      </c>
      <c r="FG233" s="297"/>
      <c r="FH233" s="295"/>
      <c r="FI233" s="778">
        <f t="shared" si="67"/>
        <v>0</v>
      </c>
      <c r="FJ233" s="779" t="e">
        <f t="shared" si="68"/>
        <v>#DIV/0!</v>
      </c>
      <c r="FK233" s="779" t="e">
        <f t="shared" si="69"/>
        <v>#DIV/0!</v>
      </c>
      <c r="FL233" s="780" t="e">
        <f t="shared" si="70"/>
        <v>#DIV/0!</v>
      </c>
      <c r="FM233" s="169" t="e">
        <f t="shared" si="71"/>
        <v>#DIV/0!</v>
      </c>
      <c r="FN233" s="783" t="e">
        <f t="shared" si="72"/>
        <v>#DIV/0!</v>
      </c>
      <c r="FO233" s="227"/>
      <c r="FP233" s="227"/>
      <c r="FQ233" s="227"/>
      <c r="FR233" s="227"/>
      <c r="FS233" s="227"/>
      <c r="FT233" s="227"/>
      <c r="FU233" s="227"/>
      <c r="FV233" s="227"/>
      <c r="FW233" s="227"/>
      <c r="FX233" s="227"/>
      <c r="FY233" s="227"/>
      <c r="FZ233" s="227"/>
      <c r="GA233" s="227"/>
      <c r="GB233" s="227"/>
      <c r="GC233" s="227"/>
      <c r="GD233" s="227"/>
      <c r="GE233" s="227"/>
      <c r="GF233" s="227"/>
      <c r="GG233" s="227"/>
      <c r="GH233" s="227"/>
      <c r="GI233" s="227"/>
      <c r="GJ233" s="227"/>
      <c r="GK233" s="227"/>
      <c r="GL233" s="227"/>
      <c r="GM233" s="227"/>
      <c r="GN233" s="227"/>
      <c r="GO233" s="227"/>
      <c r="GP233" s="227"/>
      <c r="GQ233" s="227"/>
      <c r="GR233" s="227"/>
      <c r="GS233" s="227"/>
      <c r="GT233" s="227"/>
      <c r="GU233" s="227"/>
      <c r="GV233" s="227"/>
      <c r="GW233" s="227"/>
      <c r="GX233" s="227"/>
      <c r="GY233" s="227"/>
      <c r="GZ233" s="227"/>
      <c r="HA233" s="227"/>
      <c r="HB233" s="227"/>
      <c r="HC233" s="227"/>
      <c r="HD233" s="227"/>
      <c r="HE233" s="227"/>
      <c r="HF233" s="227"/>
      <c r="HG233" s="227"/>
      <c r="HH233" s="227"/>
      <c r="HI233" s="227"/>
      <c r="HJ233" s="227"/>
      <c r="HK233" s="227"/>
      <c r="HL233" s="227"/>
      <c r="HM233" s="227"/>
      <c r="HN233" s="227"/>
      <c r="HO233" s="227"/>
      <c r="HP233" s="227"/>
      <c r="HQ233" s="227"/>
      <c r="HR233" s="227"/>
      <c r="HS233" s="227"/>
      <c r="HT233" s="227"/>
      <c r="HU233" s="227"/>
      <c r="HV233" s="227"/>
      <c r="HW233" s="227"/>
      <c r="HX233" s="227"/>
      <c r="HY233" s="227"/>
      <c r="HZ233" s="227"/>
      <c r="IA233" s="227"/>
      <c r="IB233" s="227"/>
      <c r="IC233" s="227"/>
      <c r="ID233" s="227"/>
      <c r="IE233" s="227"/>
      <c r="IF233" s="227"/>
      <c r="IG233" s="227"/>
      <c r="IH233" s="227"/>
      <c r="II233" s="227"/>
      <c r="IJ233" s="227"/>
      <c r="IK233" s="227"/>
      <c r="IL233" s="227"/>
      <c r="IM233" s="227"/>
      <c r="IN233" s="227"/>
      <c r="IO233" s="227"/>
      <c r="IP233" s="227"/>
      <c r="IQ233" s="227"/>
      <c r="IR233" s="227"/>
      <c r="IS233" s="227"/>
      <c r="IT233" s="227"/>
      <c r="IU233" s="227"/>
      <c r="IV233" s="227"/>
      <c r="IW233" s="227"/>
      <c r="IX233" s="227"/>
      <c r="IY233" s="227"/>
      <c r="IZ233" s="227"/>
      <c r="JA233" s="227"/>
      <c r="JB233" s="227"/>
      <c r="JC233" s="227"/>
      <c r="JD233" s="227"/>
      <c r="JE233" s="227"/>
      <c r="JF233" s="227"/>
      <c r="JG233" s="227"/>
      <c r="JH233" s="227"/>
      <c r="JI233" s="227"/>
      <c r="JJ233" s="227"/>
      <c r="JK233" s="227"/>
      <c r="JL233" s="227"/>
      <c r="JM233" s="227"/>
      <c r="JN233" s="227"/>
      <c r="JO233" s="227"/>
      <c r="JP233" s="227"/>
      <c r="JQ233" s="227"/>
      <c r="JR233" s="227"/>
      <c r="JS233" s="227"/>
      <c r="JT233" s="227"/>
      <c r="JU233" s="227"/>
      <c r="JV233" s="227"/>
      <c r="JW233" s="227"/>
      <c r="JX233" s="227"/>
      <c r="JY233" s="227"/>
      <c r="JZ233" s="227"/>
      <c r="KA233" s="227"/>
      <c r="KB233" s="227"/>
      <c r="KC233" s="227"/>
      <c r="KD233" s="227"/>
      <c r="KE233" s="227"/>
      <c r="KF233" s="227"/>
      <c r="KG233" s="227"/>
      <c r="KH233" s="227"/>
      <c r="KI233" s="227"/>
      <c r="KJ233" s="227"/>
      <c r="KK233" s="227"/>
      <c r="KL233" s="227"/>
      <c r="KM233" s="227"/>
      <c r="KN233" s="227"/>
      <c r="KO233" s="227"/>
      <c r="KP233" s="227"/>
      <c r="KQ233" s="227"/>
      <c r="KR233" s="227"/>
      <c r="KS233" s="227"/>
      <c r="KT233" s="227"/>
      <c r="KU233" s="227"/>
      <c r="KV233" s="227"/>
      <c r="KW233" s="227"/>
      <c r="KX233" s="227"/>
      <c r="KY233" s="227"/>
      <c r="KZ233" s="227"/>
      <c r="LA233" s="227"/>
      <c r="LB233" s="227"/>
      <c r="LC233" s="227"/>
      <c r="LD233" s="227"/>
      <c r="LE233" s="227"/>
      <c r="LF233" s="227"/>
      <c r="LG233" s="227"/>
      <c r="LH233" s="227"/>
      <c r="LI233" s="227"/>
      <c r="LJ233" s="227"/>
      <c r="LK233" s="227"/>
      <c r="LL233" s="227"/>
      <c r="LM233" s="227"/>
      <c r="LN233" s="227"/>
      <c r="LO233" s="227"/>
      <c r="LP233" s="227"/>
      <c r="LQ233" s="227"/>
      <c r="LR233" s="227"/>
      <c r="LS233" s="227"/>
      <c r="LT233" s="227"/>
      <c r="LU233" s="227"/>
      <c r="LV233" s="227"/>
      <c r="LW233" s="227"/>
      <c r="LX233" s="227"/>
      <c r="LY233" s="227"/>
      <c r="LZ233" s="227"/>
      <c r="MA233" s="227"/>
      <c r="MB233" s="227"/>
      <c r="MC233" s="227"/>
      <c r="MD233" s="227"/>
      <c r="ME233" s="227"/>
      <c r="MF233" s="227"/>
      <c r="MG233" s="227"/>
      <c r="MH233" s="227"/>
      <c r="MI233" s="227"/>
      <c r="MJ233" s="227"/>
      <c r="MK233" s="227"/>
      <c r="ML233" s="227"/>
      <c r="MM233" s="227"/>
      <c r="MN233" s="227"/>
      <c r="MO233" s="227"/>
      <c r="MP233" s="227"/>
      <c r="MQ233" s="227"/>
      <c r="MR233" s="227"/>
      <c r="MS233" s="227"/>
      <c r="MT233" s="227"/>
      <c r="MU233" s="227"/>
      <c r="MV233" s="227"/>
      <c r="MW233" s="227"/>
      <c r="MX233" s="227"/>
      <c r="MY233" s="227"/>
      <c r="MZ233" s="227"/>
      <c r="NA233" s="227"/>
      <c r="NB233" s="227"/>
      <c r="NC233" s="227"/>
      <c r="ND233" s="227"/>
      <c r="NE233" s="227"/>
      <c r="NF233" s="227"/>
      <c r="NG233" s="227"/>
      <c r="NH233" s="227"/>
      <c r="NI233" s="227"/>
      <c r="NJ233" s="227"/>
      <c r="NK233" s="227"/>
      <c r="NL233" s="227"/>
      <c r="NM233" s="227"/>
      <c r="NN233" s="227"/>
      <c r="NO233" s="227"/>
      <c r="NP233" s="227"/>
      <c r="NQ233" s="227"/>
      <c r="NR233" s="227"/>
      <c r="NS233" s="227"/>
      <c r="NT233" s="227"/>
      <c r="NU233" s="227"/>
      <c r="NV233" s="227"/>
      <c r="NW233" s="227"/>
      <c r="NX233" s="227"/>
      <c r="NY233" s="227"/>
      <c r="NZ233" s="227"/>
      <c r="OA233" s="227"/>
      <c r="OB233" s="227"/>
      <c r="OC233" s="227"/>
      <c r="OD233" s="227"/>
      <c r="OE233" s="227"/>
      <c r="OF233" s="227"/>
      <c r="OG233" s="227"/>
      <c r="OH233" s="227"/>
      <c r="OI233" s="227"/>
      <c r="OJ233" s="227"/>
      <c r="OK233" s="227"/>
      <c r="OL233" s="227"/>
      <c r="OM233" s="227"/>
      <c r="ON233" s="227"/>
      <c r="OO233" s="227"/>
      <c r="OP233" s="227"/>
      <c r="OQ233" s="227"/>
      <c r="OR233" s="227"/>
      <c r="OS233" s="227"/>
      <c r="OT233" s="227"/>
      <c r="OU233" s="227"/>
      <c r="OV233" s="227"/>
      <c r="OW233" s="227"/>
      <c r="OX233" s="227"/>
      <c r="OY233" s="227"/>
      <c r="OZ233" s="227"/>
      <c r="PA233" s="227"/>
      <c r="PB233" s="227"/>
      <c r="PC233" s="227"/>
      <c r="PD233" s="227"/>
      <c r="PE233" s="227"/>
      <c r="PF233" s="227"/>
      <c r="PG233" s="227"/>
      <c r="PH233" s="227"/>
      <c r="PI233" s="227"/>
      <c r="PJ233" s="227"/>
      <c r="PK233" s="227"/>
      <c r="PL233" s="227"/>
      <c r="PM233" s="227"/>
      <c r="PN233" s="227"/>
      <c r="PO233" s="227"/>
      <c r="PP233" s="227"/>
      <c r="PQ233" s="227"/>
      <c r="PR233" s="227"/>
      <c r="PS233" s="227"/>
      <c r="PT233" s="227"/>
      <c r="PU233" s="227"/>
      <c r="PV233" s="227"/>
      <c r="PW233" s="227"/>
      <c r="PX233" s="227"/>
      <c r="PY233" s="227"/>
      <c r="PZ233" s="227"/>
      <c r="QA233" s="227"/>
      <c r="QB233" s="227"/>
      <c r="QC233" s="227"/>
      <c r="QD233" s="227"/>
      <c r="QE233" s="227"/>
      <c r="QF233" s="227"/>
      <c r="QG233" s="227"/>
      <c r="QH233" s="227"/>
      <c r="QI233" s="227"/>
      <c r="QJ233" s="227"/>
      <c r="QK233" s="227"/>
      <c r="QL233" s="227"/>
      <c r="QM233" s="227"/>
      <c r="QN233" s="227"/>
      <c r="QO233" s="227"/>
      <c r="QP233" s="227"/>
      <c r="QQ233" s="227"/>
      <c r="QR233" s="227"/>
      <c r="QS233" s="227"/>
      <c r="QT233" s="227"/>
      <c r="QU233" s="227"/>
      <c r="QV233" s="227"/>
      <c r="QW233" s="227"/>
      <c r="QX233" s="227"/>
      <c r="QY233" s="227"/>
      <c r="QZ233" s="227"/>
      <c r="RA233" s="227"/>
      <c r="RB233" s="227"/>
      <c r="RC233" s="227"/>
      <c r="RD233" s="227"/>
      <c r="RE233" s="227"/>
      <c r="RF233" s="227"/>
      <c r="RG233" s="227"/>
      <c r="RH233" s="227"/>
      <c r="RI233" s="227"/>
      <c r="RJ233" s="227"/>
      <c r="RK233" s="227"/>
      <c r="RL233" s="227"/>
      <c r="RM233" s="227"/>
      <c r="RN233" s="227"/>
      <c r="RO233" s="227"/>
      <c r="RP233" s="227"/>
      <c r="RQ233" s="227"/>
      <c r="RR233" s="227"/>
      <c r="RS233" s="227"/>
      <c r="RT233" s="227"/>
      <c r="RU233" s="227"/>
      <c r="RV233" s="227"/>
      <c r="RW233" s="227"/>
      <c r="RX233" s="227"/>
      <c r="RY233" s="227"/>
      <c r="RZ233" s="227"/>
      <c r="SA233" s="227"/>
      <c r="SB233" s="227"/>
      <c r="SC233" s="227"/>
      <c r="SD233" s="227"/>
      <c r="SE233" s="227"/>
      <c r="SF233" s="227"/>
      <c r="SG233" s="227"/>
      <c r="SH233" s="227"/>
      <c r="SI233" s="227"/>
      <c r="SJ233" s="227"/>
      <c r="SK233" s="227"/>
      <c r="SL233" s="227"/>
      <c r="SM233" s="227"/>
      <c r="SN233" s="227"/>
      <c r="SO233" s="227"/>
      <c r="SP233" s="227"/>
      <c r="SQ233" s="227"/>
      <c r="SR233" s="227"/>
      <c r="SS233" s="227"/>
      <c r="ST233" s="227"/>
      <c r="SU233" s="227"/>
      <c r="SV233" s="227"/>
      <c r="SW233" s="227"/>
      <c r="SX233" s="227"/>
      <c r="SY233" s="227"/>
      <c r="SZ233" s="227"/>
      <c r="TA233" s="227"/>
      <c r="TB233" s="227"/>
      <c r="TC233" s="227"/>
      <c r="TD233" s="227"/>
      <c r="TE233" s="227"/>
      <c r="TF233" s="227"/>
      <c r="TG233" s="227"/>
      <c r="TH233" s="227"/>
      <c r="TI233" s="227"/>
      <c r="TJ233" s="227"/>
      <c r="TK233" s="227"/>
      <c r="TL233" s="227"/>
      <c r="TM233" s="227"/>
      <c r="TN233" s="227"/>
      <c r="TO233" s="227"/>
      <c r="TP233" s="227"/>
      <c r="TQ233" s="227"/>
      <c r="TR233" s="227"/>
      <c r="TS233" s="227"/>
      <c r="TT233" s="227"/>
      <c r="TU233" s="227"/>
      <c r="TV233" s="227"/>
      <c r="TW233" s="227"/>
      <c r="TX233" s="227"/>
      <c r="TY233" s="227"/>
      <c r="TZ233" s="227"/>
      <c r="UA233" s="227"/>
      <c r="UB233" s="227"/>
      <c r="UC233" s="227"/>
      <c r="UD233" s="227"/>
      <c r="UE233" s="227"/>
      <c r="UF233" s="227"/>
      <c r="UG233" s="227"/>
      <c r="UH233" s="227"/>
      <c r="UI233" s="227"/>
      <c r="UJ233" s="227"/>
      <c r="UK233" s="227"/>
      <c r="UL233" s="227"/>
      <c r="UM233" s="227"/>
      <c r="UN233" s="227"/>
      <c r="UO233" s="227"/>
      <c r="UP233" s="227"/>
      <c r="UQ233" s="227"/>
      <c r="UR233" s="227"/>
      <c r="US233" s="227"/>
      <c r="UT233" s="227"/>
      <c r="UU233" s="227"/>
      <c r="UV233" s="227"/>
      <c r="UW233" s="227"/>
      <c r="UX233" s="227"/>
      <c r="UY233" s="227"/>
      <c r="UZ233" s="227"/>
      <c r="VA233" s="227"/>
      <c r="VB233" s="227"/>
      <c r="VC233" s="227"/>
      <c r="VD233" s="227"/>
      <c r="VE233" s="227"/>
      <c r="VF233" s="227"/>
      <c r="VG233" s="227"/>
      <c r="VH233" s="227"/>
      <c r="VI233" s="227"/>
      <c r="VJ233" s="227"/>
      <c r="VK233" s="227"/>
      <c r="VL233" s="227"/>
      <c r="VM233" s="227"/>
      <c r="VN233" s="227"/>
      <c r="VO233" s="227"/>
      <c r="VP233" s="227"/>
      <c r="VQ233" s="227"/>
      <c r="VR233" s="227"/>
      <c r="VS233" s="227"/>
      <c r="VT233" s="227"/>
      <c r="VU233" s="227"/>
      <c r="VV233" s="227"/>
      <c r="VW233" s="227"/>
      <c r="VX233" s="227"/>
      <c r="VY233" s="227"/>
      <c r="VZ233" s="227"/>
      <c r="WA233" s="227"/>
      <c r="WB233" s="227"/>
      <c r="WC233" s="227"/>
      <c r="WD233" s="227"/>
      <c r="WE233" s="227"/>
      <c r="WF233" s="227"/>
      <c r="WG233" s="227"/>
      <c r="WH233" s="227"/>
      <c r="WI233" s="227"/>
      <c r="WJ233" s="227"/>
      <c r="WK233" s="227"/>
      <c r="WL233" s="227"/>
      <c r="WM233" s="227"/>
      <c r="WN233" s="227"/>
      <c r="WO233" s="227"/>
      <c r="WP233" s="227"/>
      <c r="WQ233" s="227"/>
      <c r="WR233" s="227"/>
      <c r="WS233" s="227"/>
      <c r="WT233" s="227"/>
      <c r="WU233" s="227"/>
      <c r="WV233" s="227"/>
      <c r="WW233" s="227"/>
      <c r="WX233" s="227"/>
      <c r="WY233" s="227"/>
      <c r="WZ233" s="227"/>
      <c r="XA233" s="227"/>
      <c r="XB233" s="227"/>
      <c r="XC233" s="227"/>
      <c r="XD233" s="227"/>
      <c r="XE233" s="227"/>
      <c r="XF233" s="227"/>
      <c r="XG233" s="227"/>
      <c r="XH233" s="227"/>
      <c r="XI233" s="227"/>
      <c r="XJ233" s="227"/>
      <c r="XK233" s="227"/>
      <c r="XL233" s="227"/>
      <c r="XM233" s="227"/>
      <c r="XN233" s="227"/>
      <c r="XO233" s="227"/>
      <c r="XP233" s="227"/>
      <c r="XQ233" s="227"/>
      <c r="XR233" s="227"/>
      <c r="XS233" s="227"/>
      <c r="XT233" s="227"/>
      <c r="XU233" s="227"/>
      <c r="XV233" s="227"/>
      <c r="XW233" s="227"/>
      <c r="XX233" s="227"/>
      <c r="XY233" s="227"/>
      <c r="XZ233" s="227"/>
      <c r="YA233" s="227"/>
      <c r="YB233" s="227"/>
      <c r="YC233" s="227"/>
      <c r="YD233" s="227"/>
      <c r="YE233" s="227"/>
      <c r="YF233" s="227"/>
      <c r="YG233" s="227"/>
      <c r="YH233" s="227"/>
      <c r="YI233" s="227"/>
      <c r="YJ233" s="227"/>
      <c r="YK233" s="227"/>
      <c r="YL233" s="227"/>
      <c r="YM233" s="227"/>
      <c r="YN233" s="227"/>
      <c r="YO233" s="227"/>
      <c r="YP233" s="227"/>
      <c r="YQ233" s="227"/>
      <c r="YR233" s="227"/>
      <c r="YS233" s="227"/>
      <c r="YT233" s="227"/>
      <c r="YU233" s="227"/>
      <c r="YV233" s="227"/>
      <c r="YW233" s="227"/>
      <c r="YX233" s="227"/>
      <c r="YY233" s="227"/>
      <c r="YZ233" s="227"/>
      <c r="ZA233" s="227"/>
      <c r="ZB233" s="227"/>
      <c r="ZC233" s="227"/>
      <c r="ZD233" s="227"/>
      <c r="ZE233" s="227"/>
      <c r="ZF233" s="227"/>
      <c r="ZG233" s="227"/>
      <c r="ZH233" s="227"/>
      <c r="ZI233" s="227"/>
      <c r="ZJ233" s="227"/>
      <c r="ZK233" s="227"/>
      <c r="ZL233" s="227"/>
      <c r="ZM233" s="227"/>
      <c r="ZN233" s="227"/>
      <c r="ZO233" s="227"/>
      <c r="ZP233" s="227"/>
      <c r="ZQ233" s="227"/>
      <c r="ZR233" s="227"/>
      <c r="ZS233" s="227"/>
      <c r="ZT233" s="227"/>
      <c r="ZU233" s="227"/>
      <c r="ZV233" s="227"/>
      <c r="ZW233" s="227"/>
      <c r="ZX233" s="227"/>
      <c r="ZY233" s="227"/>
      <c r="ZZ233" s="227"/>
      <c r="AAA233" s="227"/>
      <c r="AAB233" s="227"/>
      <c r="AAC233" s="227"/>
      <c r="AAD233" s="227"/>
      <c r="AAE233" s="227"/>
      <c r="AAF233" s="227"/>
      <c r="AAG233" s="227"/>
      <c r="AAH233" s="227"/>
      <c r="AAI233" s="227"/>
      <c r="AAJ233" s="227"/>
      <c r="AAK233" s="227"/>
      <c r="AAL233" s="227"/>
      <c r="AAM233" s="227"/>
      <c r="AAN233" s="227"/>
      <c r="AAO233" s="227"/>
      <c r="AAP233" s="227"/>
      <c r="AAQ233" s="227"/>
      <c r="AAR233" s="227"/>
      <c r="AAS233" s="227"/>
      <c r="AAT233" s="227"/>
      <c r="AAU233" s="227"/>
      <c r="AAV233" s="227"/>
      <c r="AAW233" s="227"/>
      <c r="AAX233" s="227"/>
      <c r="AAY233" s="227"/>
      <c r="AAZ233" s="227"/>
      <c r="ABA233" s="227"/>
      <c r="ABB233" s="227"/>
      <c r="ABC233" s="227"/>
      <c r="ABD233" s="227"/>
      <c r="ABE233" s="227"/>
      <c r="ABF233" s="227"/>
      <c r="ABG233" s="227"/>
      <c r="ABH233" s="227"/>
      <c r="ABI233" s="227"/>
      <c r="ABJ233" s="227"/>
      <c r="ABK233" s="227"/>
      <c r="ABL233" s="227"/>
      <c r="ABM233" s="227"/>
      <c r="ABN233" s="227"/>
      <c r="ABO233" s="227"/>
      <c r="ABP233" s="227"/>
      <c r="ABQ233" s="227"/>
      <c r="ABR233" s="227"/>
      <c r="ABS233" s="227"/>
      <c r="ABT233" s="227"/>
      <c r="ABU233" s="227"/>
      <c r="ABV233" s="227"/>
      <c r="ABW233" s="227"/>
      <c r="ABX233" s="227"/>
      <c r="ABY233" s="227"/>
      <c r="ABZ233" s="227"/>
      <c r="ACA233" s="227"/>
      <c r="ACB233" s="227"/>
      <c r="ACC233" s="227"/>
      <c r="ACD233" s="227"/>
      <c r="ACE233" s="227"/>
      <c r="ACF233" s="227"/>
      <c r="ACG233" s="227"/>
      <c r="ACH233" s="227"/>
      <c r="ACI233" s="227"/>
      <c r="ACJ233" s="227"/>
      <c r="ACK233" s="227"/>
      <c r="ACL233" s="227"/>
      <c r="ACM233" s="227"/>
      <c r="ACN233" s="227"/>
      <c r="ACO233" s="227"/>
      <c r="ACP233" s="227"/>
      <c r="ACQ233" s="227"/>
      <c r="ACR233" s="227"/>
      <c r="ACS233" s="227"/>
      <c r="ACT233" s="227"/>
      <c r="ACU233" s="227"/>
      <c r="ACV233" s="227"/>
      <c r="ACW233" s="227"/>
      <c r="ACX233" s="227"/>
      <c r="ACY233" s="227"/>
      <c r="ACZ233" s="227"/>
      <c r="ADA233" s="227"/>
      <c r="ADB233" s="227"/>
      <c r="ADC233" s="227"/>
      <c r="ADD233" s="227"/>
      <c r="ADE233" s="227"/>
      <c r="ADF233" s="227"/>
      <c r="ADG233" s="227"/>
      <c r="ADH233" s="227"/>
      <c r="ADI233" s="227"/>
      <c r="ADJ233" s="227"/>
      <c r="ADK233" s="227"/>
      <c r="ADL233" s="227"/>
      <c r="ADM233" s="227"/>
      <c r="ADN233" s="227"/>
      <c r="ADO233" s="227"/>
      <c r="ADP233" s="227"/>
      <c r="ADQ233" s="227"/>
      <c r="ADR233" s="227"/>
      <c r="ADS233" s="227"/>
      <c r="ADT233" s="227"/>
      <c r="ADU233" s="227"/>
      <c r="ADV233" s="227"/>
      <c r="ADW233" s="227"/>
      <c r="ADX233" s="227"/>
      <c r="ADY233" s="227"/>
      <c r="ADZ233" s="227"/>
      <c r="AEA233" s="227"/>
      <c r="AEB233" s="227"/>
      <c r="AEC233" s="227"/>
      <c r="AED233" s="227"/>
      <c r="AEE233" s="227"/>
      <c r="AEF233" s="227"/>
      <c r="AEG233" s="227"/>
      <c r="AEH233" s="227"/>
      <c r="AEI233" s="227"/>
      <c r="AEJ233" s="227"/>
      <c r="AEK233" s="227"/>
      <c r="AEL233" s="227"/>
      <c r="AEM233" s="227"/>
      <c r="AEN233" s="227"/>
      <c r="AEO233" s="227"/>
      <c r="AEP233" s="227"/>
      <c r="AEQ233" s="227"/>
      <c r="AER233" s="227"/>
      <c r="AES233" s="227"/>
      <c r="AET233" s="227"/>
      <c r="AEU233" s="227"/>
      <c r="AEV233" s="227"/>
      <c r="AEW233" s="227"/>
      <c r="AEX233" s="227"/>
      <c r="AEY233" s="227"/>
      <c r="AEZ233" s="227"/>
      <c r="AFA233" s="227"/>
      <c r="AFB233" s="227"/>
      <c r="AFC233" s="227"/>
      <c r="AFD233" s="227"/>
      <c r="AFE233" s="227"/>
      <c r="AFF233" s="227"/>
      <c r="AFG233" s="227"/>
      <c r="AFH233" s="227"/>
      <c r="AFI233" s="227"/>
      <c r="AFJ233" s="227"/>
      <c r="AFK233" s="227"/>
      <c r="AFL233" s="227"/>
      <c r="AFM233" s="227"/>
      <c r="AFN233" s="227"/>
      <c r="AFO233" s="227"/>
      <c r="AFP233" s="227"/>
      <c r="AFQ233" s="227"/>
      <c r="AFR233" s="227"/>
      <c r="AFS233" s="227"/>
      <c r="AFT233" s="227"/>
      <c r="AFU233" s="227"/>
      <c r="AFV233" s="227"/>
      <c r="AFW233" s="227"/>
      <c r="AFX233" s="227"/>
      <c r="AFY233" s="227"/>
      <c r="AFZ233" s="227"/>
      <c r="AGA233" s="227"/>
      <c r="AGB233" s="227"/>
      <c r="AGC233" s="227"/>
      <c r="AGD233" s="227"/>
      <c r="AGE233" s="227"/>
      <c r="AGF233" s="227"/>
      <c r="AGG233" s="227"/>
      <c r="AGH233" s="227"/>
      <c r="AGI233" s="227"/>
      <c r="AGJ233" s="227"/>
      <c r="AGK233" s="227"/>
      <c r="AGL233" s="227"/>
      <c r="AGM233" s="227"/>
      <c r="AGN233" s="227"/>
      <c r="AGO233" s="227"/>
      <c r="AGP233" s="227"/>
      <c r="AGQ233" s="227"/>
      <c r="AGR233" s="227"/>
      <c r="AGS233" s="227"/>
      <c r="AGT233" s="227"/>
      <c r="AGU233" s="227"/>
      <c r="AGV233" s="227"/>
      <c r="AGW233" s="227"/>
      <c r="AGX233" s="227"/>
      <c r="AGY233" s="227"/>
      <c r="AGZ233" s="227"/>
      <c r="AHA233" s="227"/>
      <c r="AHB233" s="227"/>
      <c r="AHC233" s="227"/>
      <c r="AHD233" s="227"/>
      <c r="AHE233" s="227"/>
      <c r="AHF233" s="227"/>
      <c r="AHG233" s="227"/>
      <c r="AHH233" s="227"/>
      <c r="AHI233" s="227"/>
      <c r="AHJ233" s="227"/>
      <c r="AHK233" s="227"/>
      <c r="AHL233" s="227"/>
      <c r="AHM233" s="227"/>
      <c r="AHN233" s="227"/>
      <c r="AHO233" s="227"/>
      <c r="AHP233" s="227"/>
      <c r="AHQ233" s="227"/>
      <c r="AHR233" s="227"/>
      <c r="AHS233" s="227"/>
      <c r="AHT233" s="227"/>
      <c r="AHU233" s="227"/>
      <c r="AHV233" s="227"/>
      <c r="AHW233" s="227"/>
      <c r="AHX233" s="227"/>
      <c r="AHY233" s="227"/>
      <c r="AHZ233" s="227"/>
      <c r="AIA233" s="227"/>
      <c r="AIB233" s="227"/>
      <c r="AIC233" s="227"/>
      <c r="AID233" s="227"/>
      <c r="AIE233" s="227"/>
      <c r="AIF233" s="227"/>
      <c r="AIG233" s="227"/>
      <c r="AIH233" s="227"/>
      <c r="AII233" s="227"/>
      <c r="AIJ233" s="227"/>
      <c r="AIK233" s="227"/>
      <c r="AIL233" s="227"/>
      <c r="AIM233" s="227"/>
      <c r="AIN233" s="227"/>
      <c r="AIO233" s="227"/>
      <c r="AIP233" s="227"/>
      <c r="AIQ233" s="227"/>
      <c r="AIR233" s="227"/>
      <c r="AIS233" s="227"/>
      <c r="AIT233" s="227"/>
      <c r="AIU233" s="227"/>
      <c r="AIV233" s="227"/>
      <c r="AIW233" s="227"/>
      <c r="AIX233" s="227"/>
      <c r="AIY233" s="227"/>
      <c r="AIZ233" s="227"/>
      <c r="AJA233" s="227"/>
      <c r="AJB233" s="227"/>
      <c r="AJC233" s="227"/>
      <c r="AJD233" s="227"/>
      <c r="AJE233" s="227"/>
      <c r="AJF233" s="227"/>
      <c r="AJG233" s="227"/>
      <c r="AJH233" s="227"/>
      <c r="AJI233" s="227"/>
      <c r="AJJ233" s="227"/>
      <c r="AJK233" s="227"/>
      <c r="AJL233" s="227"/>
      <c r="AJM233" s="227"/>
      <c r="AJN233" s="227"/>
      <c r="AJO233" s="227"/>
      <c r="AJP233" s="227"/>
      <c r="AJQ233" s="227"/>
      <c r="AJR233" s="227"/>
      <c r="AJS233" s="227"/>
      <c r="AJT233" s="227"/>
      <c r="AJU233" s="227"/>
      <c r="AJV233" s="227"/>
      <c r="AJW233" s="227"/>
      <c r="AJX233" s="227"/>
      <c r="AJY233" s="227"/>
      <c r="AJZ233" s="227"/>
      <c r="AKA233" s="227"/>
      <c r="AKB233" s="227"/>
      <c r="AKC233" s="227"/>
      <c r="AKD233" s="227"/>
      <c r="AKE233" s="227"/>
      <c r="AKF233" s="227"/>
      <c r="AKG233" s="227"/>
      <c r="AKH233" s="227"/>
      <c r="AKI233" s="227"/>
      <c r="AKJ233" s="227"/>
      <c r="AKK233" s="227"/>
      <c r="AKL233" s="227"/>
      <c r="AKM233" s="227"/>
      <c r="AKN233" s="227"/>
      <c r="AKO233" s="227"/>
      <c r="AKP233" s="227"/>
      <c r="AKQ233" s="227"/>
      <c r="AKR233" s="227"/>
      <c r="AKS233" s="227"/>
      <c r="AKT233" s="227"/>
      <c r="AKU233" s="227"/>
      <c r="AKV233" s="227"/>
      <c r="AKW233" s="227"/>
      <c r="AKX233" s="227"/>
      <c r="AKY233" s="227"/>
      <c r="AKZ233" s="227"/>
      <c r="ALA233" s="227"/>
      <c r="ALB233" s="227"/>
      <c r="ALC233" s="227"/>
      <c r="ALD233" s="227"/>
      <c r="ALE233" s="227"/>
      <c r="ALF233" s="227"/>
      <c r="ALG233" s="227"/>
      <c r="ALH233" s="227"/>
      <c r="ALI233" s="227"/>
      <c r="ALJ233" s="227"/>
      <c r="ALK233" s="227"/>
      <c r="ALL233" s="227"/>
      <c r="ALM233" s="227"/>
      <c r="ALN233" s="227"/>
      <c r="ALO233" s="227"/>
      <c r="ALP233" s="227"/>
      <c r="ALQ233" s="227"/>
      <c r="ALR233" s="227"/>
      <c r="ALS233" s="227"/>
      <c r="ALT233" s="227"/>
      <c r="ALU233" s="227"/>
      <c r="ALV233" s="227"/>
      <c r="ALW233" s="227"/>
      <c r="ALX233" s="227"/>
      <c r="ALY233" s="227"/>
      <c r="ALZ233" s="227"/>
      <c r="AMA233" s="227"/>
      <c r="AMB233" s="227"/>
      <c r="AMC233" s="227"/>
      <c r="AMD233" s="227"/>
      <c r="AME233" s="227"/>
      <c r="AMF233" s="227"/>
      <c r="AMG233" s="227"/>
      <c r="AMH233" s="227"/>
      <c r="AMI233" s="227"/>
      <c r="AMJ233" s="227"/>
      <c r="AMK233" s="227"/>
      <c r="AML233" s="227"/>
      <c r="AMM233" s="227"/>
      <c r="AMN233" s="227"/>
      <c r="AMO233" s="227"/>
      <c r="AMP233" s="227"/>
      <c r="AMQ233" s="227"/>
      <c r="AMR233" s="227"/>
      <c r="AMS233" s="227"/>
      <c r="AMT233" s="227"/>
      <c r="AMU233" s="227"/>
      <c r="AMV233" s="227"/>
      <c r="AMW233" s="227"/>
      <c r="AMX233" s="227"/>
    </row>
    <row r="234" spans="1:1038" ht="18" customHeight="1">
      <c r="A234" s="125" t="s">
        <v>1646</v>
      </c>
      <c r="B234" s="126" t="s">
        <v>1647</v>
      </c>
      <c r="D234" s="126" t="s">
        <v>1279</v>
      </c>
      <c r="E234" s="126">
        <v>40</v>
      </c>
      <c r="F234" s="126">
        <v>4</v>
      </c>
      <c r="G234" s="285" t="str">
        <f t="shared" si="59"/>
        <v>40-4</v>
      </c>
      <c r="H234" s="277">
        <v>0</v>
      </c>
      <c r="I234" s="126">
        <v>21</v>
      </c>
      <c r="K234" s="545" t="b">
        <f>IF(I235=1,IF(((VLOOKUP($G234,[1]Depth_Lookup!#REF!,9,FALSE))-(H234/100))=0,"Good",IF(((VLOOKUP($G234,[1]Depth_Lookup!$A$3:$J$550,9,FALSE))-(H234/100))&gt;0,"Too Short","Too Long")))</f>
        <v>0</v>
      </c>
      <c r="L234" s="171">
        <f>(VLOOKUP($G234,Depth_Lookup!$A$3:$J$410,10,FALSE))+(H234/100)</f>
        <v>91.99</v>
      </c>
      <c r="M234" s="171">
        <f>(VLOOKUP($G234,Depth_Lookup!$A$3:$J$410,10,FALSE))+(I234/100)</f>
        <v>92.199999999999989</v>
      </c>
      <c r="N234" s="127" t="s">
        <v>1655</v>
      </c>
      <c r="O234" s="126">
        <v>1</v>
      </c>
      <c r="P234" s="126" t="s">
        <v>853</v>
      </c>
      <c r="Q234" s="126" t="s">
        <v>125</v>
      </c>
      <c r="R234" s="196" t="s">
        <v>1633</v>
      </c>
      <c r="S234" s="126" t="s">
        <v>587</v>
      </c>
      <c r="T234" s="126" t="s">
        <v>107</v>
      </c>
      <c r="U234" s="126" t="s">
        <v>108</v>
      </c>
      <c r="V234" s="126" t="s">
        <v>509</v>
      </c>
      <c r="W234" s="126" t="s">
        <v>102</v>
      </c>
      <c r="X234" s="202">
        <v>5</v>
      </c>
      <c r="Y234" s="126" t="s">
        <v>90</v>
      </c>
      <c r="Z234" s="126" t="s">
        <v>91</v>
      </c>
      <c r="AF234" s="196" t="e">
        <v>#N/A</v>
      </c>
      <c r="AI234" s="130">
        <v>79</v>
      </c>
      <c r="AO234" s="130"/>
      <c r="AU234" s="130"/>
      <c r="BA234" s="130">
        <v>20</v>
      </c>
      <c r="BB234" s="126">
        <v>7</v>
      </c>
      <c r="BC234" s="126">
        <v>3</v>
      </c>
      <c r="BD234" s="126" t="s">
        <v>110</v>
      </c>
      <c r="BE234" s="126" t="s">
        <v>103</v>
      </c>
      <c r="BG234" s="130"/>
      <c r="BM234" s="130">
        <v>1</v>
      </c>
      <c r="BN234" s="126">
        <v>1</v>
      </c>
      <c r="BO234" s="126">
        <v>0.5</v>
      </c>
      <c r="BY234" s="130"/>
      <c r="CG234" s="131"/>
      <c r="CH234" s="132" t="s">
        <v>1360</v>
      </c>
      <c r="CI234" s="132">
        <v>100</v>
      </c>
      <c r="CJ234" s="132" t="s">
        <v>514</v>
      </c>
      <c r="CK234" s="133"/>
      <c r="CL234" s="134"/>
      <c r="CM234" s="134"/>
      <c r="CN234" s="134"/>
      <c r="CO234" s="134"/>
      <c r="CP234" s="134"/>
      <c r="CQ234" s="134"/>
      <c r="CR234" s="134"/>
      <c r="CS234" s="134"/>
      <c r="CT234" s="134"/>
      <c r="CU234" s="134"/>
      <c r="CV234" s="134"/>
      <c r="CW234" s="134"/>
      <c r="CX234" s="134"/>
      <c r="CY234" s="134"/>
      <c r="CZ234" s="134"/>
      <c r="DA234" s="134"/>
      <c r="DB234" s="134">
        <v>75</v>
      </c>
      <c r="DC234" s="135">
        <v>25</v>
      </c>
      <c r="DD234" s="134"/>
      <c r="DE234" s="134"/>
      <c r="DF234" s="134"/>
      <c r="DG234" s="134"/>
      <c r="DH234" s="134"/>
      <c r="DI234" s="134"/>
      <c r="DJ234" s="134"/>
      <c r="DK234" s="207">
        <v>100</v>
      </c>
      <c r="DL234" s="131"/>
      <c r="DM234" s="134"/>
      <c r="DN234" s="134"/>
      <c r="DO234" s="136"/>
      <c r="DQ234" s="131"/>
      <c r="DR234" s="136"/>
      <c r="DS234" s="131"/>
      <c r="DT234" s="138" t="s">
        <v>1656</v>
      </c>
      <c r="DW234" s="213">
        <v>100</v>
      </c>
      <c r="DX234" s="214" t="e">
        <v>#N/A</v>
      </c>
      <c r="DY234" s="139" t="s">
        <v>1401</v>
      </c>
      <c r="DZ234" s="155"/>
      <c r="EA234" s="155"/>
      <c r="ED234" s="229" t="s">
        <v>2517</v>
      </c>
      <c r="EE234" s="140"/>
      <c r="EG234" s="140"/>
      <c r="EI234" s="218" t="e">
        <f>VLOOKUP(EH234,definitions_list_mag!$Y$12:$Z$15,2,FALSE)</f>
        <v>#N/A</v>
      </c>
      <c r="EJ234" s="143"/>
      <c r="EK234" s="221" t="e">
        <f>VLOOKUP(EJ234,definitions_list_mag!$AT$3:$AU$5,2,FALSE)</f>
        <v>#N/A</v>
      </c>
      <c r="EM234" s="109"/>
      <c r="EN234" s="109"/>
      <c r="EZ234" s="192" t="e">
        <f t="shared" si="60"/>
        <v>#DIV/0!</v>
      </c>
      <c r="FA234" s="192" t="e">
        <f t="shared" si="61"/>
        <v>#DIV/0!</v>
      </c>
      <c r="FB234" s="192" t="e">
        <f t="shared" si="62"/>
        <v>#DIV/0!</v>
      </c>
      <c r="FC234" s="192" t="e">
        <f t="shared" si="63"/>
        <v>#DIV/0!</v>
      </c>
      <c r="FD234" s="192" t="e">
        <f t="shared" si="64"/>
        <v>#DIV/0!</v>
      </c>
      <c r="FE234" s="193" t="e">
        <f t="shared" si="65"/>
        <v>#DIV/0!</v>
      </c>
      <c r="FF234" s="194" t="e">
        <f t="shared" si="66"/>
        <v>#DIV/0!</v>
      </c>
      <c r="FG234" s="143"/>
      <c r="FI234" s="778">
        <f t="shared" si="67"/>
        <v>0</v>
      </c>
      <c r="FJ234" s="779" t="e">
        <f t="shared" si="68"/>
        <v>#DIV/0!</v>
      </c>
      <c r="FK234" s="779" t="e">
        <f t="shared" si="69"/>
        <v>#DIV/0!</v>
      </c>
      <c r="FL234" s="780" t="e">
        <f t="shared" si="70"/>
        <v>#DIV/0!</v>
      </c>
      <c r="FM234" s="169" t="e">
        <f t="shared" si="71"/>
        <v>#DIV/0!</v>
      </c>
      <c r="FN234" s="783" t="e">
        <f t="shared" si="72"/>
        <v>#DIV/0!</v>
      </c>
    </row>
    <row r="235" spans="1:1038" ht="18" customHeight="1">
      <c r="A235" s="125" t="s">
        <v>1646</v>
      </c>
      <c r="B235" s="126" t="s">
        <v>1647</v>
      </c>
      <c r="D235" s="126" t="s">
        <v>1279</v>
      </c>
      <c r="E235" s="126">
        <v>40</v>
      </c>
      <c r="F235" s="126">
        <v>4</v>
      </c>
      <c r="G235" s="285" t="str">
        <f t="shared" si="59"/>
        <v>40-4</v>
      </c>
      <c r="H235" s="277">
        <v>21</v>
      </c>
      <c r="I235" s="126">
        <v>60.5</v>
      </c>
      <c r="K235" s="545" t="b">
        <f>IF(I236=1,IF(((VLOOKUP($G235,[1]Depth_Lookup!#REF!,9,FALSE))-(H235/100))=0,"Good",IF(((VLOOKUP($G235,[1]Depth_Lookup!$A$3:$J$550,9,FALSE))-(H235/100))&gt;0,"Too Short","Too Long")))</f>
        <v>0</v>
      </c>
      <c r="L235" s="171">
        <f>(VLOOKUP($G235,Depth_Lookup!$A$3:$J$410,10,FALSE))+(H235/100)</f>
        <v>92.199999999999989</v>
      </c>
      <c r="M235" s="171">
        <f>(VLOOKUP($G235,Depth_Lookup!$A$3:$J$410,10,FALSE))+(I235/100)</f>
        <v>92.594999999999999</v>
      </c>
      <c r="N235" s="127" t="s">
        <v>1657</v>
      </c>
      <c r="O235" s="126">
        <v>1</v>
      </c>
      <c r="P235" s="126" t="s">
        <v>853</v>
      </c>
      <c r="Q235" s="126" t="s">
        <v>125</v>
      </c>
      <c r="R235" s="196" t="s">
        <v>1633</v>
      </c>
      <c r="S235" s="126" t="s">
        <v>107</v>
      </c>
      <c r="U235" s="126" t="s">
        <v>108</v>
      </c>
      <c r="V235" s="126" t="s">
        <v>509</v>
      </c>
      <c r="W235" s="126" t="s">
        <v>102</v>
      </c>
      <c r="X235" s="202">
        <v>5</v>
      </c>
      <c r="Y235" s="126" t="s">
        <v>90</v>
      </c>
      <c r="Z235" s="126" t="s">
        <v>91</v>
      </c>
      <c r="AF235" s="196" t="e">
        <v>#N/A</v>
      </c>
      <c r="AI235" s="130">
        <v>72</v>
      </c>
      <c r="AO235" s="130"/>
      <c r="AU235" s="130">
        <v>2</v>
      </c>
      <c r="AV235" s="126">
        <v>1</v>
      </c>
      <c r="AW235" s="126">
        <v>0.5</v>
      </c>
      <c r="AX235" s="126" t="s">
        <v>110</v>
      </c>
      <c r="AY235" s="126" t="s">
        <v>103</v>
      </c>
      <c r="BA235" s="130">
        <v>25</v>
      </c>
      <c r="BB235" s="126">
        <v>7</v>
      </c>
      <c r="BC235" s="126">
        <v>3</v>
      </c>
      <c r="BD235" s="126" t="s">
        <v>110</v>
      </c>
      <c r="BE235" s="126" t="s">
        <v>103</v>
      </c>
      <c r="BG235" s="130"/>
      <c r="BM235" s="130">
        <v>1</v>
      </c>
      <c r="BN235" s="126">
        <v>1</v>
      </c>
      <c r="BO235" s="126">
        <v>0.5</v>
      </c>
      <c r="BY235" s="130"/>
      <c r="CG235" s="131"/>
      <c r="CH235" s="132" t="s">
        <v>1329</v>
      </c>
      <c r="CI235" s="132">
        <v>90</v>
      </c>
      <c r="CJ235" s="132" t="s">
        <v>514</v>
      </c>
      <c r="CK235" s="133"/>
      <c r="CL235" s="134"/>
      <c r="CM235" s="134"/>
      <c r="CN235" s="134"/>
      <c r="CO235" s="134"/>
      <c r="CP235" s="134"/>
      <c r="CQ235" s="134"/>
      <c r="CR235" s="134"/>
      <c r="CS235" s="134"/>
      <c r="CT235" s="134"/>
      <c r="CU235" s="134"/>
      <c r="CV235" s="134"/>
      <c r="CW235" s="134"/>
      <c r="CX235" s="134"/>
      <c r="CY235" s="134"/>
      <c r="CZ235" s="134"/>
      <c r="DA235" s="134"/>
      <c r="DB235" s="134">
        <v>75</v>
      </c>
      <c r="DC235" s="135">
        <v>25</v>
      </c>
      <c r="DD235" s="134"/>
      <c r="DE235" s="134"/>
      <c r="DF235" s="134"/>
      <c r="DG235" s="134"/>
      <c r="DH235" s="134"/>
      <c r="DI235" s="134"/>
      <c r="DJ235" s="134"/>
      <c r="DK235" s="207">
        <v>100</v>
      </c>
      <c r="DL235" s="131"/>
      <c r="DM235" s="134"/>
      <c r="DN235" s="134"/>
      <c r="DO235" s="136"/>
      <c r="DQ235" s="131"/>
      <c r="DR235" s="136"/>
      <c r="DS235" s="131"/>
      <c r="DT235" s="138" t="s">
        <v>1658</v>
      </c>
      <c r="DW235" s="213">
        <v>100</v>
      </c>
      <c r="DX235" s="214" t="e">
        <v>#N/A</v>
      </c>
      <c r="DY235" s="139" t="s">
        <v>1405</v>
      </c>
      <c r="DZ235" s="155" t="s">
        <v>1654</v>
      </c>
      <c r="EA235" s="155"/>
      <c r="ED235" s="229" t="s">
        <v>2517</v>
      </c>
      <c r="EE235" s="140"/>
      <c r="EG235" s="140"/>
      <c r="EI235" s="218" t="e">
        <f>VLOOKUP(EH235,definitions_list_mag!$Y$12:$Z$15,2,FALSE)</f>
        <v>#N/A</v>
      </c>
      <c r="EJ235" s="143"/>
      <c r="EK235" s="221" t="e">
        <f>VLOOKUP(EJ235,definitions_list_mag!$AT$3:$AU$5,2,FALSE)</f>
        <v>#N/A</v>
      </c>
      <c r="EM235" s="109"/>
      <c r="EN235" s="109"/>
      <c r="EZ235" s="192" t="e">
        <f t="shared" si="60"/>
        <v>#DIV/0!</v>
      </c>
      <c r="FA235" s="192" t="e">
        <f t="shared" si="61"/>
        <v>#DIV/0!</v>
      </c>
      <c r="FB235" s="192" t="e">
        <f t="shared" si="62"/>
        <v>#DIV/0!</v>
      </c>
      <c r="FC235" s="192" t="e">
        <f t="shared" si="63"/>
        <v>#DIV/0!</v>
      </c>
      <c r="FD235" s="192" t="e">
        <f t="shared" si="64"/>
        <v>#DIV/0!</v>
      </c>
      <c r="FE235" s="193" t="e">
        <f t="shared" si="65"/>
        <v>#DIV/0!</v>
      </c>
      <c r="FF235" s="194" t="e">
        <f t="shared" si="66"/>
        <v>#DIV/0!</v>
      </c>
      <c r="FG235" s="143"/>
      <c r="FI235" s="778">
        <f t="shared" si="67"/>
        <v>0</v>
      </c>
      <c r="FJ235" s="779" t="e">
        <f t="shared" si="68"/>
        <v>#DIV/0!</v>
      </c>
      <c r="FK235" s="779" t="e">
        <f t="shared" si="69"/>
        <v>#DIV/0!</v>
      </c>
      <c r="FL235" s="780" t="e">
        <f t="shared" si="70"/>
        <v>#DIV/0!</v>
      </c>
      <c r="FM235" s="169" t="e">
        <f t="shared" si="71"/>
        <v>#DIV/0!</v>
      </c>
      <c r="FN235" s="783" t="e">
        <f t="shared" si="72"/>
        <v>#DIV/0!</v>
      </c>
    </row>
    <row r="236" spans="1:1038" s="288" customFormat="1" ht="18" customHeight="1">
      <c r="A236" s="352" t="s">
        <v>1646</v>
      </c>
      <c r="B236" s="227" t="s">
        <v>1647</v>
      </c>
      <c r="C236" s="227"/>
      <c r="D236" s="227" t="s">
        <v>1279</v>
      </c>
      <c r="E236" s="227">
        <v>40</v>
      </c>
      <c r="F236" s="227">
        <v>4</v>
      </c>
      <c r="G236" s="285" t="str">
        <f t="shared" si="59"/>
        <v>40-4</v>
      </c>
      <c r="H236" s="278">
        <v>60.5</v>
      </c>
      <c r="I236" s="227">
        <v>91</v>
      </c>
      <c r="J236" s="226"/>
      <c r="K236" s="545" t="b">
        <f>IF(I237=1,IF(((VLOOKUP($G236,[1]Depth_Lookup!#REF!,9,FALSE))-(H236/100))=0,"Good",IF(((VLOOKUP($G236,[1]Depth_Lookup!$A$3:$J$550,9,FALSE))-(H236/100))&gt;0,"Too Short","Too Long")))</f>
        <v>0</v>
      </c>
      <c r="L236" s="171">
        <f>(VLOOKUP($G236,Depth_Lookup!$A$3:$J$410,10,FALSE))+(H236/100)</f>
        <v>92.594999999999999</v>
      </c>
      <c r="M236" s="171">
        <f>(VLOOKUP($G236,Depth_Lookup!$A$3:$J$410,10,FALSE))+(I236/100)</f>
        <v>92.899999999999991</v>
      </c>
      <c r="N236" s="230" t="s">
        <v>1659</v>
      </c>
      <c r="O236" s="227">
        <v>1</v>
      </c>
      <c r="P236" s="227" t="s">
        <v>853</v>
      </c>
      <c r="Q236" s="227" t="s">
        <v>125</v>
      </c>
      <c r="R236" s="286" t="s">
        <v>1633</v>
      </c>
      <c r="S236" s="227" t="s">
        <v>587</v>
      </c>
      <c r="T236" s="227"/>
      <c r="U236" s="227" t="s">
        <v>108</v>
      </c>
      <c r="V236" s="227" t="s">
        <v>509</v>
      </c>
      <c r="W236" s="227" t="s">
        <v>102</v>
      </c>
      <c r="X236" s="287">
        <v>5</v>
      </c>
      <c r="Y236" s="227" t="s">
        <v>90</v>
      </c>
      <c r="Z236" s="227" t="s">
        <v>91</v>
      </c>
      <c r="AA236" s="227"/>
      <c r="AB236" s="227"/>
      <c r="AC236" s="227"/>
      <c r="AD236" s="227"/>
      <c r="AE236" s="233"/>
      <c r="AF236" s="286" t="e">
        <v>#N/A</v>
      </c>
      <c r="AG236" s="237"/>
      <c r="AH236" s="227"/>
      <c r="AI236" s="240">
        <v>72</v>
      </c>
      <c r="AJ236" s="227"/>
      <c r="AK236" s="227"/>
      <c r="AL236" s="227"/>
      <c r="AM236" s="227"/>
      <c r="AN236" s="227"/>
      <c r="AO236" s="240"/>
      <c r="AP236" s="227"/>
      <c r="AQ236" s="227"/>
      <c r="AR236" s="227"/>
      <c r="AS236" s="227"/>
      <c r="AT236" s="227"/>
      <c r="AU236" s="240">
        <v>2</v>
      </c>
      <c r="AV236" s="227">
        <v>1</v>
      </c>
      <c r="AW236" s="227">
        <v>0.5</v>
      </c>
      <c r="AX236" s="227" t="s">
        <v>110</v>
      </c>
      <c r="AY236" s="227" t="s">
        <v>103</v>
      </c>
      <c r="AZ236" s="227"/>
      <c r="BA236" s="240">
        <v>25</v>
      </c>
      <c r="BB236" s="227">
        <v>7</v>
      </c>
      <c r="BC236" s="227">
        <v>3</v>
      </c>
      <c r="BD236" s="227" t="s">
        <v>110</v>
      </c>
      <c r="BE236" s="227" t="s">
        <v>103</v>
      </c>
      <c r="BF236" s="227"/>
      <c r="BG236" s="240"/>
      <c r="BH236" s="227"/>
      <c r="BI236" s="227"/>
      <c r="BJ236" s="227"/>
      <c r="BK236" s="227"/>
      <c r="BL236" s="227"/>
      <c r="BM236" s="240">
        <v>1</v>
      </c>
      <c r="BN236" s="227">
        <v>1</v>
      </c>
      <c r="BO236" s="227">
        <v>0.5</v>
      </c>
      <c r="BP236" s="227"/>
      <c r="BQ236" s="227"/>
      <c r="BR236" s="227"/>
      <c r="BS236" s="227"/>
      <c r="BT236" s="227"/>
      <c r="BU236" s="227"/>
      <c r="BV236" s="227"/>
      <c r="BW236" s="227"/>
      <c r="BX236" s="227"/>
      <c r="BY236" s="240"/>
      <c r="BZ236" s="227"/>
      <c r="CA236" s="227"/>
      <c r="CB236" s="227"/>
      <c r="CC236" s="227"/>
      <c r="CD236" s="227"/>
      <c r="CE236" s="227"/>
      <c r="CF236" s="227"/>
      <c r="CG236" s="148"/>
      <c r="CH236" s="149" t="s">
        <v>1360</v>
      </c>
      <c r="CI236" s="149">
        <v>100</v>
      </c>
      <c r="CJ236" s="149" t="s">
        <v>514</v>
      </c>
      <c r="CK236" s="151"/>
      <c r="CL236" s="152"/>
      <c r="CM236" s="152"/>
      <c r="CN236" s="152"/>
      <c r="CO236" s="152"/>
      <c r="CP236" s="152"/>
      <c r="CQ236" s="152"/>
      <c r="CR236" s="152"/>
      <c r="CS236" s="152"/>
      <c r="CT236" s="152"/>
      <c r="CU236" s="152"/>
      <c r="CV236" s="152"/>
      <c r="CW236" s="152"/>
      <c r="CX236" s="152"/>
      <c r="CY236" s="152"/>
      <c r="CZ236" s="152"/>
      <c r="DA236" s="152"/>
      <c r="DB236" s="152">
        <v>75</v>
      </c>
      <c r="DC236" s="229">
        <v>25</v>
      </c>
      <c r="DD236" s="152"/>
      <c r="DE236" s="152"/>
      <c r="DF236" s="152"/>
      <c r="DG236" s="152"/>
      <c r="DH236" s="152"/>
      <c r="DI236" s="152"/>
      <c r="DJ236" s="152"/>
      <c r="DK236" s="208">
        <v>100</v>
      </c>
      <c r="DL236" s="148"/>
      <c r="DM236" s="152"/>
      <c r="DN236" s="152"/>
      <c r="DO236" s="153"/>
      <c r="DQ236" s="148"/>
      <c r="DR236" s="153"/>
      <c r="DS236" s="148"/>
      <c r="DT236" s="261" t="s">
        <v>1660</v>
      </c>
      <c r="DU236" s="229"/>
      <c r="DV236" s="229"/>
      <c r="DW236" s="290">
        <v>100</v>
      </c>
      <c r="DX236" s="291" t="e">
        <v>#N/A</v>
      </c>
      <c r="DY236" s="154" t="s">
        <v>1401</v>
      </c>
      <c r="DZ236" s="154" t="s">
        <v>1661</v>
      </c>
      <c r="EA236" s="154"/>
      <c r="EB236" s="229"/>
      <c r="EC236" s="292"/>
      <c r="ED236" s="229" t="s">
        <v>2517</v>
      </c>
      <c r="EE236" s="293"/>
      <c r="EF236" s="294"/>
      <c r="EG236" s="293"/>
      <c r="EH236" s="295"/>
      <c r="EI236" s="296" t="e">
        <f>VLOOKUP(EH236,definitions_list_mag!$Y$12:$Z$15,2,FALSE)</f>
        <v>#N/A</v>
      </c>
      <c r="EJ236" s="297"/>
      <c r="EK236" s="298" t="e">
        <f>VLOOKUP(EJ236,definitions_list_mag!$AT$3:$AU$5,2,FALSE)</f>
        <v>#N/A</v>
      </c>
      <c r="EL236" s="293"/>
      <c r="EM236" s="295"/>
      <c r="EN236" s="295"/>
      <c r="EO236" s="321"/>
      <c r="EP236" s="321"/>
      <c r="EQ236" s="321"/>
      <c r="ER236" s="321"/>
      <c r="ES236" s="321"/>
      <c r="ET236" s="321"/>
      <c r="EU236" s="321"/>
      <c r="EV236" s="322"/>
      <c r="EW236" s="322"/>
      <c r="EX236" s="322"/>
      <c r="EY236" s="322"/>
      <c r="EZ236" s="192" t="e">
        <f t="shared" si="60"/>
        <v>#DIV/0!</v>
      </c>
      <c r="FA236" s="192" t="e">
        <f t="shared" si="61"/>
        <v>#DIV/0!</v>
      </c>
      <c r="FB236" s="192" t="e">
        <f t="shared" si="62"/>
        <v>#DIV/0!</v>
      </c>
      <c r="FC236" s="192" t="e">
        <f t="shared" si="63"/>
        <v>#DIV/0!</v>
      </c>
      <c r="FD236" s="192" t="e">
        <f t="shared" si="64"/>
        <v>#DIV/0!</v>
      </c>
      <c r="FE236" s="193" t="e">
        <f t="shared" si="65"/>
        <v>#DIV/0!</v>
      </c>
      <c r="FF236" s="194" t="e">
        <f t="shared" si="66"/>
        <v>#DIV/0!</v>
      </c>
      <c r="FG236" s="297"/>
      <c r="FH236" s="295"/>
      <c r="FI236" s="778">
        <f t="shared" si="67"/>
        <v>0</v>
      </c>
      <c r="FJ236" s="779" t="e">
        <f t="shared" si="68"/>
        <v>#DIV/0!</v>
      </c>
      <c r="FK236" s="779" t="e">
        <f t="shared" si="69"/>
        <v>#DIV/0!</v>
      </c>
      <c r="FL236" s="780" t="e">
        <f t="shared" si="70"/>
        <v>#DIV/0!</v>
      </c>
      <c r="FM236" s="169" t="e">
        <f t="shared" si="71"/>
        <v>#DIV/0!</v>
      </c>
      <c r="FN236" s="783" t="e">
        <f t="shared" si="72"/>
        <v>#DIV/0!</v>
      </c>
      <c r="FO236" s="227"/>
      <c r="FP236" s="227"/>
      <c r="FQ236" s="227"/>
      <c r="FR236" s="227"/>
      <c r="FS236" s="227"/>
      <c r="FT236" s="227"/>
      <c r="FU236" s="227"/>
      <c r="FV236" s="227"/>
      <c r="FW236" s="227"/>
      <c r="FX236" s="227"/>
      <c r="FY236" s="227"/>
      <c r="FZ236" s="227"/>
      <c r="GA236" s="227"/>
      <c r="GB236" s="227"/>
      <c r="GC236" s="227"/>
      <c r="GD236" s="227"/>
      <c r="GE236" s="227"/>
      <c r="GF236" s="227"/>
      <c r="GG236" s="227"/>
      <c r="GH236" s="227"/>
      <c r="GI236" s="227"/>
      <c r="GJ236" s="227"/>
      <c r="GK236" s="227"/>
      <c r="GL236" s="227"/>
      <c r="GM236" s="227"/>
      <c r="GN236" s="227"/>
      <c r="GO236" s="227"/>
      <c r="GP236" s="227"/>
      <c r="GQ236" s="227"/>
      <c r="GR236" s="227"/>
      <c r="GS236" s="227"/>
      <c r="GT236" s="227"/>
      <c r="GU236" s="227"/>
      <c r="GV236" s="227"/>
      <c r="GW236" s="227"/>
      <c r="GX236" s="227"/>
      <c r="GY236" s="227"/>
      <c r="GZ236" s="227"/>
      <c r="HA236" s="227"/>
      <c r="HB236" s="227"/>
      <c r="HC236" s="227"/>
      <c r="HD236" s="227"/>
      <c r="HE236" s="227"/>
      <c r="HF236" s="227"/>
      <c r="HG236" s="227"/>
      <c r="HH236" s="227"/>
      <c r="HI236" s="227"/>
      <c r="HJ236" s="227"/>
      <c r="HK236" s="227"/>
      <c r="HL236" s="227"/>
      <c r="HM236" s="227"/>
      <c r="HN236" s="227"/>
      <c r="HO236" s="227"/>
      <c r="HP236" s="227"/>
      <c r="HQ236" s="227"/>
      <c r="HR236" s="227"/>
      <c r="HS236" s="227"/>
      <c r="HT236" s="227"/>
      <c r="HU236" s="227"/>
      <c r="HV236" s="227"/>
      <c r="HW236" s="227"/>
      <c r="HX236" s="227"/>
      <c r="HY236" s="227"/>
      <c r="HZ236" s="227"/>
      <c r="IA236" s="227"/>
      <c r="IB236" s="227"/>
      <c r="IC236" s="227"/>
      <c r="ID236" s="227"/>
      <c r="IE236" s="227"/>
      <c r="IF236" s="227"/>
      <c r="IG236" s="227"/>
      <c r="IH236" s="227"/>
      <c r="II236" s="227"/>
      <c r="IJ236" s="227"/>
      <c r="IK236" s="227"/>
      <c r="IL236" s="227"/>
      <c r="IM236" s="227"/>
      <c r="IN236" s="227"/>
      <c r="IO236" s="227"/>
      <c r="IP236" s="227"/>
      <c r="IQ236" s="227"/>
      <c r="IR236" s="227"/>
      <c r="IS236" s="227"/>
      <c r="IT236" s="227"/>
      <c r="IU236" s="227"/>
      <c r="IV236" s="227"/>
      <c r="IW236" s="227"/>
      <c r="IX236" s="227"/>
      <c r="IY236" s="227"/>
      <c r="IZ236" s="227"/>
      <c r="JA236" s="227"/>
      <c r="JB236" s="227"/>
      <c r="JC236" s="227"/>
      <c r="JD236" s="227"/>
      <c r="JE236" s="227"/>
      <c r="JF236" s="227"/>
      <c r="JG236" s="227"/>
      <c r="JH236" s="227"/>
      <c r="JI236" s="227"/>
      <c r="JJ236" s="227"/>
      <c r="JK236" s="227"/>
      <c r="JL236" s="227"/>
      <c r="JM236" s="227"/>
      <c r="JN236" s="227"/>
      <c r="JO236" s="227"/>
      <c r="JP236" s="227"/>
      <c r="JQ236" s="227"/>
      <c r="JR236" s="227"/>
      <c r="JS236" s="227"/>
      <c r="JT236" s="227"/>
      <c r="JU236" s="227"/>
      <c r="JV236" s="227"/>
      <c r="JW236" s="227"/>
      <c r="JX236" s="227"/>
      <c r="JY236" s="227"/>
      <c r="JZ236" s="227"/>
      <c r="KA236" s="227"/>
      <c r="KB236" s="227"/>
      <c r="KC236" s="227"/>
      <c r="KD236" s="227"/>
      <c r="KE236" s="227"/>
      <c r="KF236" s="227"/>
      <c r="KG236" s="227"/>
      <c r="KH236" s="227"/>
      <c r="KI236" s="227"/>
      <c r="KJ236" s="227"/>
      <c r="KK236" s="227"/>
      <c r="KL236" s="227"/>
      <c r="KM236" s="227"/>
      <c r="KN236" s="227"/>
      <c r="KO236" s="227"/>
      <c r="KP236" s="227"/>
      <c r="KQ236" s="227"/>
      <c r="KR236" s="227"/>
      <c r="KS236" s="227"/>
      <c r="KT236" s="227"/>
      <c r="KU236" s="227"/>
      <c r="KV236" s="227"/>
      <c r="KW236" s="227"/>
      <c r="KX236" s="227"/>
      <c r="KY236" s="227"/>
      <c r="KZ236" s="227"/>
      <c r="LA236" s="227"/>
      <c r="LB236" s="227"/>
      <c r="LC236" s="227"/>
      <c r="LD236" s="227"/>
      <c r="LE236" s="227"/>
      <c r="LF236" s="227"/>
      <c r="LG236" s="227"/>
      <c r="LH236" s="227"/>
      <c r="LI236" s="227"/>
      <c r="LJ236" s="227"/>
      <c r="LK236" s="227"/>
      <c r="LL236" s="227"/>
      <c r="LM236" s="227"/>
      <c r="LN236" s="227"/>
      <c r="LO236" s="227"/>
      <c r="LP236" s="227"/>
      <c r="LQ236" s="227"/>
      <c r="LR236" s="227"/>
      <c r="LS236" s="227"/>
      <c r="LT236" s="227"/>
      <c r="LU236" s="227"/>
      <c r="LV236" s="227"/>
      <c r="LW236" s="227"/>
      <c r="LX236" s="227"/>
      <c r="LY236" s="227"/>
      <c r="LZ236" s="227"/>
      <c r="MA236" s="227"/>
      <c r="MB236" s="227"/>
      <c r="MC236" s="227"/>
      <c r="MD236" s="227"/>
      <c r="ME236" s="227"/>
      <c r="MF236" s="227"/>
      <c r="MG236" s="227"/>
      <c r="MH236" s="227"/>
      <c r="MI236" s="227"/>
      <c r="MJ236" s="227"/>
      <c r="MK236" s="227"/>
      <c r="ML236" s="227"/>
      <c r="MM236" s="227"/>
      <c r="MN236" s="227"/>
      <c r="MO236" s="227"/>
      <c r="MP236" s="227"/>
      <c r="MQ236" s="227"/>
      <c r="MR236" s="227"/>
      <c r="MS236" s="227"/>
      <c r="MT236" s="227"/>
      <c r="MU236" s="227"/>
      <c r="MV236" s="227"/>
      <c r="MW236" s="227"/>
      <c r="MX236" s="227"/>
      <c r="MY236" s="227"/>
      <c r="MZ236" s="227"/>
      <c r="NA236" s="227"/>
      <c r="NB236" s="227"/>
      <c r="NC236" s="227"/>
      <c r="ND236" s="227"/>
      <c r="NE236" s="227"/>
      <c r="NF236" s="227"/>
      <c r="NG236" s="227"/>
      <c r="NH236" s="227"/>
      <c r="NI236" s="227"/>
      <c r="NJ236" s="227"/>
      <c r="NK236" s="227"/>
      <c r="NL236" s="227"/>
      <c r="NM236" s="227"/>
      <c r="NN236" s="227"/>
      <c r="NO236" s="227"/>
      <c r="NP236" s="227"/>
      <c r="NQ236" s="227"/>
      <c r="NR236" s="227"/>
      <c r="NS236" s="227"/>
      <c r="NT236" s="227"/>
      <c r="NU236" s="227"/>
      <c r="NV236" s="227"/>
      <c r="NW236" s="227"/>
      <c r="NX236" s="227"/>
      <c r="NY236" s="227"/>
      <c r="NZ236" s="227"/>
      <c r="OA236" s="227"/>
      <c r="OB236" s="227"/>
      <c r="OC236" s="227"/>
      <c r="OD236" s="227"/>
      <c r="OE236" s="227"/>
      <c r="OF236" s="227"/>
      <c r="OG236" s="227"/>
      <c r="OH236" s="227"/>
      <c r="OI236" s="227"/>
      <c r="OJ236" s="227"/>
      <c r="OK236" s="227"/>
      <c r="OL236" s="227"/>
      <c r="OM236" s="227"/>
      <c r="ON236" s="227"/>
      <c r="OO236" s="227"/>
      <c r="OP236" s="227"/>
      <c r="OQ236" s="227"/>
      <c r="OR236" s="227"/>
      <c r="OS236" s="227"/>
      <c r="OT236" s="227"/>
      <c r="OU236" s="227"/>
      <c r="OV236" s="227"/>
      <c r="OW236" s="227"/>
      <c r="OX236" s="227"/>
      <c r="OY236" s="227"/>
      <c r="OZ236" s="227"/>
      <c r="PA236" s="227"/>
      <c r="PB236" s="227"/>
      <c r="PC236" s="227"/>
      <c r="PD236" s="227"/>
      <c r="PE236" s="227"/>
      <c r="PF236" s="227"/>
      <c r="PG236" s="227"/>
      <c r="PH236" s="227"/>
      <c r="PI236" s="227"/>
      <c r="PJ236" s="227"/>
      <c r="PK236" s="227"/>
      <c r="PL236" s="227"/>
      <c r="PM236" s="227"/>
      <c r="PN236" s="227"/>
      <c r="PO236" s="227"/>
      <c r="PP236" s="227"/>
      <c r="PQ236" s="227"/>
      <c r="PR236" s="227"/>
      <c r="PS236" s="227"/>
      <c r="PT236" s="227"/>
      <c r="PU236" s="227"/>
      <c r="PV236" s="227"/>
      <c r="PW236" s="227"/>
      <c r="PX236" s="227"/>
      <c r="PY236" s="227"/>
      <c r="PZ236" s="227"/>
      <c r="QA236" s="227"/>
      <c r="QB236" s="227"/>
      <c r="QC236" s="227"/>
      <c r="QD236" s="227"/>
      <c r="QE236" s="227"/>
      <c r="QF236" s="227"/>
      <c r="QG236" s="227"/>
      <c r="QH236" s="227"/>
      <c r="QI236" s="227"/>
      <c r="QJ236" s="227"/>
      <c r="QK236" s="227"/>
      <c r="QL236" s="227"/>
      <c r="QM236" s="227"/>
      <c r="QN236" s="227"/>
      <c r="QO236" s="227"/>
      <c r="QP236" s="227"/>
      <c r="QQ236" s="227"/>
      <c r="QR236" s="227"/>
      <c r="QS236" s="227"/>
      <c r="QT236" s="227"/>
      <c r="QU236" s="227"/>
      <c r="QV236" s="227"/>
      <c r="QW236" s="227"/>
      <c r="QX236" s="227"/>
      <c r="QY236" s="227"/>
      <c r="QZ236" s="227"/>
      <c r="RA236" s="227"/>
      <c r="RB236" s="227"/>
      <c r="RC236" s="227"/>
      <c r="RD236" s="227"/>
      <c r="RE236" s="227"/>
      <c r="RF236" s="227"/>
      <c r="RG236" s="227"/>
      <c r="RH236" s="227"/>
      <c r="RI236" s="227"/>
      <c r="RJ236" s="227"/>
      <c r="RK236" s="227"/>
      <c r="RL236" s="227"/>
      <c r="RM236" s="227"/>
      <c r="RN236" s="227"/>
      <c r="RO236" s="227"/>
      <c r="RP236" s="227"/>
      <c r="RQ236" s="227"/>
      <c r="RR236" s="227"/>
      <c r="RS236" s="227"/>
      <c r="RT236" s="227"/>
      <c r="RU236" s="227"/>
      <c r="RV236" s="227"/>
      <c r="RW236" s="227"/>
      <c r="RX236" s="227"/>
      <c r="RY236" s="227"/>
      <c r="RZ236" s="227"/>
      <c r="SA236" s="227"/>
      <c r="SB236" s="227"/>
      <c r="SC236" s="227"/>
      <c r="SD236" s="227"/>
      <c r="SE236" s="227"/>
      <c r="SF236" s="227"/>
      <c r="SG236" s="227"/>
      <c r="SH236" s="227"/>
      <c r="SI236" s="227"/>
      <c r="SJ236" s="227"/>
      <c r="SK236" s="227"/>
      <c r="SL236" s="227"/>
      <c r="SM236" s="227"/>
      <c r="SN236" s="227"/>
      <c r="SO236" s="227"/>
      <c r="SP236" s="227"/>
      <c r="SQ236" s="227"/>
      <c r="SR236" s="227"/>
      <c r="SS236" s="227"/>
      <c r="ST236" s="227"/>
      <c r="SU236" s="227"/>
      <c r="SV236" s="227"/>
      <c r="SW236" s="227"/>
      <c r="SX236" s="227"/>
      <c r="SY236" s="227"/>
      <c r="SZ236" s="227"/>
      <c r="TA236" s="227"/>
      <c r="TB236" s="227"/>
      <c r="TC236" s="227"/>
      <c r="TD236" s="227"/>
      <c r="TE236" s="227"/>
      <c r="TF236" s="227"/>
      <c r="TG236" s="227"/>
      <c r="TH236" s="227"/>
      <c r="TI236" s="227"/>
      <c r="TJ236" s="227"/>
      <c r="TK236" s="227"/>
      <c r="TL236" s="227"/>
      <c r="TM236" s="227"/>
      <c r="TN236" s="227"/>
      <c r="TO236" s="227"/>
      <c r="TP236" s="227"/>
      <c r="TQ236" s="227"/>
      <c r="TR236" s="227"/>
      <c r="TS236" s="227"/>
      <c r="TT236" s="227"/>
      <c r="TU236" s="227"/>
      <c r="TV236" s="227"/>
      <c r="TW236" s="227"/>
      <c r="TX236" s="227"/>
      <c r="TY236" s="227"/>
      <c r="TZ236" s="227"/>
      <c r="UA236" s="227"/>
      <c r="UB236" s="227"/>
      <c r="UC236" s="227"/>
      <c r="UD236" s="227"/>
      <c r="UE236" s="227"/>
      <c r="UF236" s="227"/>
      <c r="UG236" s="227"/>
      <c r="UH236" s="227"/>
      <c r="UI236" s="227"/>
      <c r="UJ236" s="227"/>
      <c r="UK236" s="227"/>
      <c r="UL236" s="227"/>
      <c r="UM236" s="227"/>
      <c r="UN236" s="227"/>
      <c r="UO236" s="227"/>
      <c r="UP236" s="227"/>
      <c r="UQ236" s="227"/>
      <c r="UR236" s="227"/>
      <c r="US236" s="227"/>
      <c r="UT236" s="227"/>
      <c r="UU236" s="227"/>
      <c r="UV236" s="227"/>
      <c r="UW236" s="227"/>
      <c r="UX236" s="227"/>
      <c r="UY236" s="227"/>
      <c r="UZ236" s="227"/>
      <c r="VA236" s="227"/>
      <c r="VB236" s="227"/>
      <c r="VC236" s="227"/>
      <c r="VD236" s="227"/>
      <c r="VE236" s="227"/>
      <c r="VF236" s="227"/>
      <c r="VG236" s="227"/>
      <c r="VH236" s="227"/>
      <c r="VI236" s="227"/>
      <c r="VJ236" s="227"/>
      <c r="VK236" s="227"/>
      <c r="VL236" s="227"/>
      <c r="VM236" s="227"/>
      <c r="VN236" s="227"/>
      <c r="VO236" s="227"/>
      <c r="VP236" s="227"/>
      <c r="VQ236" s="227"/>
      <c r="VR236" s="227"/>
      <c r="VS236" s="227"/>
      <c r="VT236" s="227"/>
      <c r="VU236" s="227"/>
      <c r="VV236" s="227"/>
      <c r="VW236" s="227"/>
      <c r="VX236" s="227"/>
      <c r="VY236" s="227"/>
      <c r="VZ236" s="227"/>
      <c r="WA236" s="227"/>
      <c r="WB236" s="227"/>
      <c r="WC236" s="227"/>
      <c r="WD236" s="227"/>
      <c r="WE236" s="227"/>
      <c r="WF236" s="227"/>
      <c r="WG236" s="227"/>
      <c r="WH236" s="227"/>
      <c r="WI236" s="227"/>
      <c r="WJ236" s="227"/>
      <c r="WK236" s="227"/>
      <c r="WL236" s="227"/>
      <c r="WM236" s="227"/>
      <c r="WN236" s="227"/>
      <c r="WO236" s="227"/>
      <c r="WP236" s="227"/>
      <c r="WQ236" s="227"/>
      <c r="WR236" s="227"/>
      <c r="WS236" s="227"/>
      <c r="WT236" s="227"/>
      <c r="WU236" s="227"/>
      <c r="WV236" s="227"/>
      <c r="WW236" s="227"/>
      <c r="WX236" s="227"/>
      <c r="WY236" s="227"/>
      <c r="WZ236" s="227"/>
      <c r="XA236" s="227"/>
      <c r="XB236" s="227"/>
      <c r="XC236" s="227"/>
      <c r="XD236" s="227"/>
      <c r="XE236" s="227"/>
      <c r="XF236" s="227"/>
      <c r="XG236" s="227"/>
      <c r="XH236" s="227"/>
      <c r="XI236" s="227"/>
      <c r="XJ236" s="227"/>
      <c r="XK236" s="227"/>
      <c r="XL236" s="227"/>
      <c r="XM236" s="227"/>
      <c r="XN236" s="227"/>
      <c r="XO236" s="227"/>
      <c r="XP236" s="227"/>
      <c r="XQ236" s="227"/>
      <c r="XR236" s="227"/>
      <c r="XS236" s="227"/>
      <c r="XT236" s="227"/>
      <c r="XU236" s="227"/>
      <c r="XV236" s="227"/>
      <c r="XW236" s="227"/>
      <c r="XX236" s="227"/>
      <c r="XY236" s="227"/>
      <c r="XZ236" s="227"/>
      <c r="YA236" s="227"/>
      <c r="YB236" s="227"/>
      <c r="YC236" s="227"/>
      <c r="YD236" s="227"/>
      <c r="YE236" s="227"/>
      <c r="YF236" s="227"/>
      <c r="YG236" s="227"/>
      <c r="YH236" s="227"/>
      <c r="YI236" s="227"/>
      <c r="YJ236" s="227"/>
      <c r="YK236" s="227"/>
      <c r="YL236" s="227"/>
      <c r="YM236" s="227"/>
      <c r="YN236" s="227"/>
      <c r="YO236" s="227"/>
      <c r="YP236" s="227"/>
      <c r="YQ236" s="227"/>
      <c r="YR236" s="227"/>
      <c r="YS236" s="227"/>
      <c r="YT236" s="227"/>
      <c r="YU236" s="227"/>
      <c r="YV236" s="227"/>
      <c r="YW236" s="227"/>
      <c r="YX236" s="227"/>
      <c r="YY236" s="227"/>
      <c r="YZ236" s="227"/>
      <c r="ZA236" s="227"/>
      <c r="ZB236" s="227"/>
      <c r="ZC236" s="227"/>
      <c r="ZD236" s="227"/>
      <c r="ZE236" s="227"/>
      <c r="ZF236" s="227"/>
      <c r="ZG236" s="227"/>
      <c r="ZH236" s="227"/>
      <c r="ZI236" s="227"/>
      <c r="ZJ236" s="227"/>
      <c r="ZK236" s="227"/>
      <c r="ZL236" s="227"/>
      <c r="ZM236" s="227"/>
      <c r="ZN236" s="227"/>
      <c r="ZO236" s="227"/>
      <c r="ZP236" s="227"/>
      <c r="ZQ236" s="227"/>
      <c r="ZR236" s="227"/>
      <c r="ZS236" s="227"/>
      <c r="ZT236" s="227"/>
      <c r="ZU236" s="227"/>
      <c r="ZV236" s="227"/>
      <c r="ZW236" s="227"/>
      <c r="ZX236" s="227"/>
      <c r="ZY236" s="227"/>
      <c r="ZZ236" s="227"/>
      <c r="AAA236" s="227"/>
      <c r="AAB236" s="227"/>
      <c r="AAC236" s="227"/>
      <c r="AAD236" s="227"/>
      <c r="AAE236" s="227"/>
      <c r="AAF236" s="227"/>
      <c r="AAG236" s="227"/>
      <c r="AAH236" s="227"/>
      <c r="AAI236" s="227"/>
      <c r="AAJ236" s="227"/>
      <c r="AAK236" s="227"/>
      <c r="AAL236" s="227"/>
      <c r="AAM236" s="227"/>
      <c r="AAN236" s="227"/>
      <c r="AAO236" s="227"/>
      <c r="AAP236" s="227"/>
      <c r="AAQ236" s="227"/>
      <c r="AAR236" s="227"/>
      <c r="AAS236" s="227"/>
      <c r="AAT236" s="227"/>
      <c r="AAU236" s="227"/>
      <c r="AAV236" s="227"/>
      <c r="AAW236" s="227"/>
      <c r="AAX236" s="227"/>
      <c r="AAY236" s="227"/>
      <c r="AAZ236" s="227"/>
      <c r="ABA236" s="227"/>
      <c r="ABB236" s="227"/>
      <c r="ABC236" s="227"/>
      <c r="ABD236" s="227"/>
      <c r="ABE236" s="227"/>
      <c r="ABF236" s="227"/>
      <c r="ABG236" s="227"/>
      <c r="ABH236" s="227"/>
      <c r="ABI236" s="227"/>
      <c r="ABJ236" s="227"/>
      <c r="ABK236" s="227"/>
      <c r="ABL236" s="227"/>
      <c r="ABM236" s="227"/>
      <c r="ABN236" s="227"/>
      <c r="ABO236" s="227"/>
      <c r="ABP236" s="227"/>
      <c r="ABQ236" s="227"/>
      <c r="ABR236" s="227"/>
      <c r="ABS236" s="227"/>
      <c r="ABT236" s="227"/>
      <c r="ABU236" s="227"/>
      <c r="ABV236" s="227"/>
      <c r="ABW236" s="227"/>
      <c r="ABX236" s="227"/>
      <c r="ABY236" s="227"/>
      <c r="ABZ236" s="227"/>
      <c r="ACA236" s="227"/>
      <c r="ACB236" s="227"/>
      <c r="ACC236" s="227"/>
      <c r="ACD236" s="227"/>
      <c r="ACE236" s="227"/>
      <c r="ACF236" s="227"/>
      <c r="ACG236" s="227"/>
      <c r="ACH236" s="227"/>
      <c r="ACI236" s="227"/>
      <c r="ACJ236" s="227"/>
      <c r="ACK236" s="227"/>
      <c r="ACL236" s="227"/>
      <c r="ACM236" s="227"/>
      <c r="ACN236" s="227"/>
      <c r="ACO236" s="227"/>
      <c r="ACP236" s="227"/>
      <c r="ACQ236" s="227"/>
      <c r="ACR236" s="227"/>
      <c r="ACS236" s="227"/>
      <c r="ACT236" s="227"/>
      <c r="ACU236" s="227"/>
      <c r="ACV236" s="227"/>
      <c r="ACW236" s="227"/>
      <c r="ACX236" s="227"/>
      <c r="ACY236" s="227"/>
      <c r="ACZ236" s="227"/>
      <c r="ADA236" s="227"/>
      <c r="ADB236" s="227"/>
      <c r="ADC236" s="227"/>
      <c r="ADD236" s="227"/>
      <c r="ADE236" s="227"/>
      <c r="ADF236" s="227"/>
      <c r="ADG236" s="227"/>
      <c r="ADH236" s="227"/>
      <c r="ADI236" s="227"/>
      <c r="ADJ236" s="227"/>
      <c r="ADK236" s="227"/>
      <c r="ADL236" s="227"/>
      <c r="ADM236" s="227"/>
      <c r="ADN236" s="227"/>
      <c r="ADO236" s="227"/>
      <c r="ADP236" s="227"/>
      <c r="ADQ236" s="227"/>
      <c r="ADR236" s="227"/>
      <c r="ADS236" s="227"/>
      <c r="ADT236" s="227"/>
      <c r="ADU236" s="227"/>
      <c r="ADV236" s="227"/>
      <c r="ADW236" s="227"/>
      <c r="ADX236" s="227"/>
      <c r="ADY236" s="227"/>
      <c r="ADZ236" s="227"/>
      <c r="AEA236" s="227"/>
      <c r="AEB236" s="227"/>
      <c r="AEC236" s="227"/>
      <c r="AED236" s="227"/>
      <c r="AEE236" s="227"/>
      <c r="AEF236" s="227"/>
      <c r="AEG236" s="227"/>
      <c r="AEH236" s="227"/>
      <c r="AEI236" s="227"/>
      <c r="AEJ236" s="227"/>
      <c r="AEK236" s="227"/>
      <c r="AEL236" s="227"/>
      <c r="AEM236" s="227"/>
      <c r="AEN236" s="227"/>
      <c r="AEO236" s="227"/>
      <c r="AEP236" s="227"/>
      <c r="AEQ236" s="227"/>
      <c r="AER236" s="227"/>
      <c r="AES236" s="227"/>
      <c r="AET236" s="227"/>
      <c r="AEU236" s="227"/>
      <c r="AEV236" s="227"/>
      <c r="AEW236" s="227"/>
      <c r="AEX236" s="227"/>
      <c r="AEY236" s="227"/>
      <c r="AEZ236" s="227"/>
      <c r="AFA236" s="227"/>
      <c r="AFB236" s="227"/>
      <c r="AFC236" s="227"/>
      <c r="AFD236" s="227"/>
      <c r="AFE236" s="227"/>
      <c r="AFF236" s="227"/>
      <c r="AFG236" s="227"/>
      <c r="AFH236" s="227"/>
      <c r="AFI236" s="227"/>
      <c r="AFJ236" s="227"/>
      <c r="AFK236" s="227"/>
      <c r="AFL236" s="227"/>
      <c r="AFM236" s="227"/>
      <c r="AFN236" s="227"/>
      <c r="AFO236" s="227"/>
      <c r="AFP236" s="227"/>
      <c r="AFQ236" s="227"/>
      <c r="AFR236" s="227"/>
      <c r="AFS236" s="227"/>
      <c r="AFT236" s="227"/>
      <c r="AFU236" s="227"/>
      <c r="AFV236" s="227"/>
      <c r="AFW236" s="227"/>
      <c r="AFX236" s="227"/>
      <c r="AFY236" s="227"/>
      <c r="AFZ236" s="227"/>
      <c r="AGA236" s="227"/>
      <c r="AGB236" s="227"/>
      <c r="AGC236" s="227"/>
      <c r="AGD236" s="227"/>
      <c r="AGE236" s="227"/>
      <c r="AGF236" s="227"/>
      <c r="AGG236" s="227"/>
      <c r="AGH236" s="227"/>
      <c r="AGI236" s="227"/>
      <c r="AGJ236" s="227"/>
      <c r="AGK236" s="227"/>
      <c r="AGL236" s="227"/>
      <c r="AGM236" s="227"/>
      <c r="AGN236" s="227"/>
      <c r="AGO236" s="227"/>
      <c r="AGP236" s="227"/>
      <c r="AGQ236" s="227"/>
      <c r="AGR236" s="227"/>
      <c r="AGS236" s="227"/>
      <c r="AGT236" s="227"/>
      <c r="AGU236" s="227"/>
      <c r="AGV236" s="227"/>
      <c r="AGW236" s="227"/>
      <c r="AGX236" s="227"/>
      <c r="AGY236" s="227"/>
      <c r="AGZ236" s="227"/>
      <c r="AHA236" s="227"/>
      <c r="AHB236" s="227"/>
      <c r="AHC236" s="227"/>
      <c r="AHD236" s="227"/>
      <c r="AHE236" s="227"/>
      <c r="AHF236" s="227"/>
      <c r="AHG236" s="227"/>
      <c r="AHH236" s="227"/>
      <c r="AHI236" s="227"/>
      <c r="AHJ236" s="227"/>
      <c r="AHK236" s="227"/>
      <c r="AHL236" s="227"/>
      <c r="AHM236" s="227"/>
      <c r="AHN236" s="227"/>
      <c r="AHO236" s="227"/>
      <c r="AHP236" s="227"/>
      <c r="AHQ236" s="227"/>
      <c r="AHR236" s="227"/>
      <c r="AHS236" s="227"/>
      <c r="AHT236" s="227"/>
      <c r="AHU236" s="227"/>
      <c r="AHV236" s="227"/>
      <c r="AHW236" s="227"/>
      <c r="AHX236" s="227"/>
      <c r="AHY236" s="227"/>
      <c r="AHZ236" s="227"/>
      <c r="AIA236" s="227"/>
      <c r="AIB236" s="227"/>
      <c r="AIC236" s="227"/>
      <c r="AID236" s="227"/>
      <c r="AIE236" s="227"/>
      <c r="AIF236" s="227"/>
      <c r="AIG236" s="227"/>
      <c r="AIH236" s="227"/>
      <c r="AII236" s="227"/>
      <c r="AIJ236" s="227"/>
      <c r="AIK236" s="227"/>
      <c r="AIL236" s="227"/>
      <c r="AIM236" s="227"/>
      <c r="AIN236" s="227"/>
      <c r="AIO236" s="227"/>
      <c r="AIP236" s="227"/>
      <c r="AIQ236" s="227"/>
      <c r="AIR236" s="227"/>
      <c r="AIS236" s="227"/>
      <c r="AIT236" s="227"/>
      <c r="AIU236" s="227"/>
      <c r="AIV236" s="227"/>
      <c r="AIW236" s="227"/>
      <c r="AIX236" s="227"/>
      <c r="AIY236" s="227"/>
      <c r="AIZ236" s="227"/>
      <c r="AJA236" s="227"/>
      <c r="AJB236" s="227"/>
      <c r="AJC236" s="227"/>
      <c r="AJD236" s="227"/>
      <c r="AJE236" s="227"/>
      <c r="AJF236" s="227"/>
      <c r="AJG236" s="227"/>
      <c r="AJH236" s="227"/>
      <c r="AJI236" s="227"/>
      <c r="AJJ236" s="227"/>
      <c r="AJK236" s="227"/>
      <c r="AJL236" s="227"/>
      <c r="AJM236" s="227"/>
      <c r="AJN236" s="227"/>
      <c r="AJO236" s="227"/>
      <c r="AJP236" s="227"/>
      <c r="AJQ236" s="227"/>
      <c r="AJR236" s="227"/>
      <c r="AJS236" s="227"/>
      <c r="AJT236" s="227"/>
      <c r="AJU236" s="227"/>
      <c r="AJV236" s="227"/>
      <c r="AJW236" s="227"/>
      <c r="AJX236" s="227"/>
      <c r="AJY236" s="227"/>
      <c r="AJZ236" s="227"/>
      <c r="AKA236" s="227"/>
      <c r="AKB236" s="227"/>
      <c r="AKC236" s="227"/>
      <c r="AKD236" s="227"/>
      <c r="AKE236" s="227"/>
      <c r="AKF236" s="227"/>
      <c r="AKG236" s="227"/>
      <c r="AKH236" s="227"/>
      <c r="AKI236" s="227"/>
      <c r="AKJ236" s="227"/>
      <c r="AKK236" s="227"/>
      <c r="AKL236" s="227"/>
      <c r="AKM236" s="227"/>
      <c r="AKN236" s="227"/>
      <c r="AKO236" s="227"/>
      <c r="AKP236" s="227"/>
      <c r="AKQ236" s="227"/>
      <c r="AKR236" s="227"/>
      <c r="AKS236" s="227"/>
      <c r="AKT236" s="227"/>
      <c r="AKU236" s="227"/>
      <c r="AKV236" s="227"/>
      <c r="AKW236" s="227"/>
      <c r="AKX236" s="227"/>
      <c r="AKY236" s="227"/>
      <c r="AKZ236" s="227"/>
      <c r="ALA236" s="227"/>
      <c r="ALB236" s="227"/>
      <c r="ALC236" s="227"/>
      <c r="ALD236" s="227"/>
      <c r="ALE236" s="227"/>
      <c r="ALF236" s="227"/>
      <c r="ALG236" s="227"/>
      <c r="ALH236" s="227"/>
      <c r="ALI236" s="227"/>
      <c r="ALJ236" s="227"/>
      <c r="ALK236" s="227"/>
      <c r="ALL236" s="227"/>
      <c r="ALM236" s="227"/>
      <c r="ALN236" s="227"/>
      <c r="ALO236" s="227"/>
      <c r="ALP236" s="227"/>
      <c r="ALQ236" s="227"/>
      <c r="ALR236" s="227"/>
      <c r="ALS236" s="227"/>
      <c r="ALT236" s="227"/>
      <c r="ALU236" s="227"/>
      <c r="ALV236" s="227"/>
      <c r="ALW236" s="227"/>
      <c r="ALX236" s="227"/>
      <c r="ALY236" s="227"/>
      <c r="ALZ236" s="227"/>
      <c r="AMA236" s="227"/>
      <c r="AMB236" s="227"/>
      <c r="AMC236" s="227"/>
      <c r="AMD236" s="227"/>
      <c r="AME236" s="227"/>
      <c r="AMF236" s="227"/>
      <c r="AMG236" s="227"/>
      <c r="AMH236" s="227"/>
      <c r="AMI236" s="227"/>
      <c r="AMJ236" s="227"/>
      <c r="AMK236" s="227"/>
      <c r="AML236" s="227"/>
      <c r="AMM236" s="227"/>
      <c r="AMN236" s="227"/>
      <c r="AMO236" s="227"/>
      <c r="AMP236" s="227"/>
      <c r="AMQ236" s="227"/>
      <c r="AMR236" s="227"/>
      <c r="AMS236" s="227"/>
      <c r="AMT236" s="227"/>
      <c r="AMU236" s="227"/>
      <c r="AMV236" s="227"/>
      <c r="AMW236" s="227"/>
      <c r="AMX236" s="227"/>
    </row>
    <row r="237" spans="1:1038" ht="18" customHeight="1">
      <c r="A237" s="125" t="s">
        <v>1646</v>
      </c>
      <c r="B237" s="126" t="s">
        <v>1647</v>
      </c>
      <c r="D237" s="126" t="s">
        <v>1279</v>
      </c>
      <c r="E237" s="126">
        <v>41</v>
      </c>
      <c r="F237" s="126">
        <v>1</v>
      </c>
      <c r="G237" s="285" t="str">
        <f t="shared" si="59"/>
        <v>41-1</v>
      </c>
      <c r="H237" s="277">
        <v>0</v>
      </c>
      <c r="I237" s="126">
        <v>39.5</v>
      </c>
      <c r="K237" s="545" t="b">
        <f>IF(I238=1,IF(((VLOOKUP($G237,[1]Depth_Lookup!#REF!,9,FALSE))-(H237/100))=0,"Good",IF(((VLOOKUP($G237,[1]Depth_Lookup!$A$3:$J$550,9,FALSE))-(H237/100))&gt;0,"Too Short","Too Long")))</f>
        <v>0</v>
      </c>
      <c r="L237" s="171">
        <f>(VLOOKUP($G237,Depth_Lookup!$A$3:$J$410,10,FALSE))+(H237/100)</f>
        <v>92.7</v>
      </c>
      <c r="M237" s="171">
        <f>(VLOOKUP($G237,Depth_Lookup!$A$3:$J$410,10,FALSE))+(I237/100)</f>
        <v>93.094999999999999</v>
      </c>
      <c r="N237" s="127" t="s">
        <v>1659</v>
      </c>
      <c r="O237" s="126">
        <v>2</v>
      </c>
      <c r="P237" s="126" t="s">
        <v>853</v>
      </c>
      <c r="Q237" s="126" t="s">
        <v>125</v>
      </c>
      <c r="R237" s="196" t="s">
        <v>1633</v>
      </c>
      <c r="S237" s="126" t="s">
        <v>94</v>
      </c>
      <c r="W237" s="126" t="s">
        <v>102</v>
      </c>
      <c r="X237" s="202">
        <v>5</v>
      </c>
      <c r="Y237" s="126" t="s">
        <v>90</v>
      </c>
      <c r="Z237" s="126" t="s">
        <v>91</v>
      </c>
      <c r="AF237" s="196" t="e">
        <v>#N/A</v>
      </c>
      <c r="AI237" s="130">
        <v>73</v>
      </c>
      <c r="AO237" s="130"/>
      <c r="AU237" s="130">
        <v>1</v>
      </c>
      <c r="AV237" s="126">
        <v>1</v>
      </c>
      <c r="AW237" s="126">
        <v>0.5</v>
      </c>
      <c r="AX237" s="126" t="s">
        <v>110</v>
      </c>
      <c r="AY237" s="126" t="s">
        <v>103</v>
      </c>
      <c r="BA237" s="130">
        <v>25</v>
      </c>
      <c r="BB237" s="126">
        <v>8</v>
      </c>
      <c r="BC237" s="126">
        <v>2</v>
      </c>
      <c r="BD237" s="126" t="s">
        <v>110</v>
      </c>
      <c r="BE237" s="126" t="s">
        <v>103</v>
      </c>
      <c r="BG237" s="130"/>
      <c r="BM237" s="130">
        <v>1</v>
      </c>
      <c r="BN237" s="126">
        <v>1</v>
      </c>
      <c r="BO237" s="126">
        <v>0.5</v>
      </c>
      <c r="BY237" s="130"/>
      <c r="CG237" s="131"/>
      <c r="CH237" s="132" t="s">
        <v>1360</v>
      </c>
      <c r="CI237" s="132">
        <v>100</v>
      </c>
      <c r="CJ237" s="132" t="s">
        <v>514</v>
      </c>
      <c r="CK237" s="133"/>
      <c r="CL237" s="134"/>
      <c r="CM237" s="134"/>
      <c r="CN237" s="134"/>
      <c r="CO237" s="134"/>
      <c r="CP237" s="134"/>
      <c r="CQ237" s="134"/>
      <c r="CR237" s="134"/>
      <c r="CS237" s="134"/>
      <c r="CT237" s="134"/>
      <c r="CU237" s="134"/>
      <c r="CV237" s="134"/>
      <c r="CW237" s="134"/>
      <c r="CX237" s="134"/>
      <c r="CY237" s="134"/>
      <c r="CZ237" s="134"/>
      <c r="DA237" s="134"/>
      <c r="DB237" s="134">
        <v>75</v>
      </c>
      <c r="DC237" s="135">
        <v>25</v>
      </c>
      <c r="DD237" s="134"/>
      <c r="DE237" s="134"/>
      <c r="DF237" s="134"/>
      <c r="DG237" s="134"/>
      <c r="DH237" s="134"/>
      <c r="DI237" s="134"/>
      <c r="DJ237" s="134"/>
      <c r="DK237" s="207">
        <v>100</v>
      </c>
      <c r="DL237" s="131"/>
      <c r="DM237" s="134"/>
      <c r="DN237" s="134"/>
      <c r="DO237" s="136"/>
      <c r="DQ237" s="131"/>
      <c r="DR237" s="136"/>
      <c r="DS237" s="131"/>
      <c r="DT237" s="138" t="s">
        <v>1660</v>
      </c>
      <c r="DW237" s="213">
        <v>100</v>
      </c>
      <c r="DX237" s="214" t="e">
        <v>#N/A</v>
      </c>
      <c r="DY237" s="139" t="s">
        <v>1401</v>
      </c>
      <c r="DZ237" s="155" t="s">
        <v>1430</v>
      </c>
      <c r="EA237" s="155"/>
      <c r="ED237" s="229" t="s">
        <v>2517</v>
      </c>
      <c r="EE237" s="140"/>
      <c r="EG237" s="140"/>
      <c r="EI237" s="218" t="e">
        <f>VLOOKUP(EH237,definitions_list_mag!$Y$12:$Z$15,2,FALSE)</f>
        <v>#N/A</v>
      </c>
      <c r="EJ237" s="143"/>
      <c r="EK237" s="221" t="e">
        <f>VLOOKUP(EJ237,definitions_list_mag!$AT$3:$AU$5,2,FALSE)</f>
        <v>#N/A</v>
      </c>
      <c r="EM237" s="109"/>
      <c r="EN237" s="109"/>
      <c r="EZ237" s="192" t="e">
        <f t="shared" si="60"/>
        <v>#DIV/0!</v>
      </c>
      <c r="FA237" s="192" t="e">
        <f t="shared" si="61"/>
        <v>#DIV/0!</v>
      </c>
      <c r="FB237" s="192" t="e">
        <f t="shared" si="62"/>
        <v>#DIV/0!</v>
      </c>
      <c r="FC237" s="192" t="e">
        <f t="shared" si="63"/>
        <v>#DIV/0!</v>
      </c>
      <c r="FD237" s="192" t="e">
        <f t="shared" si="64"/>
        <v>#DIV/0!</v>
      </c>
      <c r="FE237" s="193" t="e">
        <f t="shared" si="65"/>
        <v>#DIV/0!</v>
      </c>
      <c r="FF237" s="194" t="e">
        <f t="shared" si="66"/>
        <v>#DIV/0!</v>
      </c>
      <c r="FG237" s="144"/>
      <c r="FI237" s="778">
        <f t="shared" si="67"/>
        <v>0</v>
      </c>
      <c r="FJ237" s="779" t="e">
        <f t="shared" si="68"/>
        <v>#DIV/0!</v>
      </c>
      <c r="FK237" s="779" t="e">
        <f t="shared" si="69"/>
        <v>#DIV/0!</v>
      </c>
      <c r="FL237" s="780" t="e">
        <f t="shared" si="70"/>
        <v>#DIV/0!</v>
      </c>
      <c r="FM237" s="169" t="e">
        <f t="shared" si="71"/>
        <v>#DIV/0!</v>
      </c>
      <c r="FN237" s="783" t="e">
        <f t="shared" si="72"/>
        <v>#DIV/0!</v>
      </c>
    </row>
    <row r="238" spans="1:1038" s="398" customFormat="1" ht="18" customHeight="1">
      <c r="A238" s="389" t="s">
        <v>1646</v>
      </c>
      <c r="B238" s="226" t="s">
        <v>1647</v>
      </c>
      <c r="C238" s="226"/>
      <c r="D238" s="226" t="s">
        <v>1279</v>
      </c>
      <c r="E238" s="226">
        <v>41</v>
      </c>
      <c r="F238" s="226">
        <v>1</v>
      </c>
      <c r="G238" s="285" t="str">
        <f t="shared" si="59"/>
        <v>41-1</v>
      </c>
      <c r="H238" s="390">
        <v>39.5</v>
      </c>
      <c r="I238" s="226">
        <v>75</v>
      </c>
      <c r="J238" s="226"/>
      <c r="K238" s="545" t="b">
        <f>IF(I239=1,IF(((VLOOKUP($G238,[1]Depth_Lookup!#REF!,9,FALSE))-(H238/100))=0,"Good",IF(((VLOOKUP($G238,[1]Depth_Lookup!$A$3:$J$550,9,FALSE))-(H238/100))&gt;0,"Too Short","Too Long")))</f>
        <v>0</v>
      </c>
      <c r="L238" s="171">
        <f>(VLOOKUP($G238,Depth_Lookup!$A$3:$J$410,10,FALSE))+(H238/100)</f>
        <v>93.094999999999999</v>
      </c>
      <c r="M238" s="171">
        <f>(VLOOKUP($G238,Depth_Lookup!$A$3:$J$410,10,FALSE))+(I238/100)</f>
        <v>93.45</v>
      </c>
      <c r="N238" s="232" t="s">
        <v>1662</v>
      </c>
      <c r="O238" s="226">
        <v>1</v>
      </c>
      <c r="P238" s="226" t="s">
        <v>853</v>
      </c>
      <c r="Q238" s="226" t="s">
        <v>125</v>
      </c>
      <c r="R238" s="391" t="s">
        <v>1633</v>
      </c>
      <c r="S238" s="226" t="s">
        <v>587</v>
      </c>
      <c r="T238" s="226"/>
      <c r="U238" s="226" t="s">
        <v>108</v>
      </c>
      <c r="V238" s="226" t="s">
        <v>509</v>
      </c>
      <c r="W238" s="226" t="s">
        <v>102</v>
      </c>
      <c r="X238" s="392">
        <v>5</v>
      </c>
      <c r="Y238" s="226" t="s">
        <v>90</v>
      </c>
      <c r="Z238" s="226" t="s">
        <v>91</v>
      </c>
      <c r="AA238" s="226"/>
      <c r="AB238" s="226"/>
      <c r="AC238" s="226"/>
      <c r="AD238" s="226"/>
      <c r="AE238" s="393"/>
      <c r="AF238" s="391" t="e">
        <v>#N/A</v>
      </c>
      <c r="AG238" s="394"/>
      <c r="AH238" s="226"/>
      <c r="AI238" s="257">
        <v>73</v>
      </c>
      <c r="AJ238" s="226"/>
      <c r="AK238" s="226"/>
      <c r="AL238" s="226"/>
      <c r="AM238" s="226"/>
      <c r="AN238" s="226"/>
      <c r="AO238" s="257"/>
      <c r="AP238" s="226"/>
      <c r="AQ238" s="226"/>
      <c r="AR238" s="226"/>
      <c r="AS238" s="226"/>
      <c r="AT238" s="226"/>
      <c r="AU238" s="257">
        <v>1</v>
      </c>
      <c r="AV238" s="226">
        <v>1</v>
      </c>
      <c r="AW238" s="226">
        <v>0.5</v>
      </c>
      <c r="AX238" s="226" t="s">
        <v>110</v>
      </c>
      <c r="AY238" s="226" t="s">
        <v>103</v>
      </c>
      <c r="AZ238" s="226"/>
      <c r="BA238" s="257">
        <v>25</v>
      </c>
      <c r="BB238" s="226">
        <v>10</v>
      </c>
      <c r="BC238" s="226">
        <v>3</v>
      </c>
      <c r="BD238" s="226" t="s">
        <v>110</v>
      </c>
      <c r="BE238" s="226" t="s">
        <v>103</v>
      </c>
      <c r="BF238" s="226"/>
      <c r="BG238" s="257"/>
      <c r="BH238" s="226"/>
      <c r="BI238" s="226"/>
      <c r="BJ238" s="226"/>
      <c r="BK238" s="226"/>
      <c r="BL238" s="226"/>
      <c r="BM238" s="257">
        <v>1</v>
      </c>
      <c r="BN238" s="226">
        <v>1</v>
      </c>
      <c r="BO238" s="226">
        <v>0.5</v>
      </c>
      <c r="BP238" s="226"/>
      <c r="BQ238" s="226"/>
      <c r="BR238" s="226"/>
      <c r="BS238" s="226"/>
      <c r="BT238" s="226"/>
      <c r="BU238" s="226"/>
      <c r="BV238" s="226"/>
      <c r="BW238" s="226"/>
      <c r="BX238" s="226"/>
      <c r="BY238" s="257"/>
      <c r="BZ238" s="226"/>
      <c r="CA238" s="226"/>
      <c r="CB238" s="226"/>
      <c r="CC238" s="226"/>
      <c r="CD238" s="226"/>
      <c r="CE238" s="226"/>
      <c r="CF238" s="226"/>
      <c r="CG238" s="259"/>
      <c r="CH238" s="150" t="s">
        <v>1329</v>
      </c>
      <c r="CI238" s="150">
        <v>90</v>
      </c>
      <c r="CJ238" s="150" t="s">
        <v>514</v>
      </c>
      <c r="CK238" s="158"/>
      <c r="CL238" s="395"/>
      <c r="CM238" s="395"/>
      <c r="CN238" s="395"/>
      <c r="CO238" s="395"/>
      <c r="CP238" s="395"/>
      <c r="CQ238" s="395"/>
      <c r="CR238" s="395"/>
      <c r="CS238" s="395"/>
      <c r="CT238" s="395"/>
      <c r="CU238" s="395"/>
      <c r="CV238" s="395"/>
      <c r="CW238" s="395"/>
      <c r="CX238" s="395"/>
      <c r="CY238" s="395"/>
      <c r="CZ238" s="395"/>
      <c r="DA238" s="395"/>
      <c r="DB238" s="395">
        <v>75</v>
      </c>
      <c r="DC238" s="256">
        <v>25</v>
      </c>
      <c r="DD238" s="395"/>
      <c r="DE238" s="395"/>
      <c r="DF238" s="395"/>
      <c r="DG238" s="395"/>
      <c r="DH238" s="395"/>
      <c r="DI238" s="395"/>
      <c r="DJ238" s="395"/>
      <c r="DK238" s="396">
        <v>100</v>
      </c>
      <c r="DL238" s="259"/>
      <c r="DM238" s="395"/>
      <c r="DN238" s="395"/>
      <c r="DO238" s="397"/>
      <c r="DQ238" s="259"/>
      <c r="DR238" s="397"/>
      <c r="DS238" s="259"/>
      <c r="DT238" s="263" t="s">
        <v>1658</v>
      </c>
      <c r="DU238" s="256"/>
      <c r="DV238" s="256"/>
      <c r="DW238" s="399">
        <v>100</v>
      </c>
      <c r="DX238" s="400" t="e">
        <v>#N/A</v>
      </c>
      <c r="DY238" s="155" t="s">
        <v>1405</v>
      </c>
      <c r="DZ238" s="155" t="s">
        <v>1654</v>
      </c>
      <c r="EA238" s="155"/>
      <c r="EB238" s="256"/>
      <c r="EC238" s="104"/>
      <c r="ED238" s="229" t="s">
        <v>2517</v>
      </c>
      <c r="EE238" s="401"/>
      <c r="EF238" s="402"/>
      <c r="EG238" s="401"/>
      <c r="EH238" s="403"/>
      <c r="EI238" s="404" t="e">
        <f>VLOOKUP(EH238,definitions_list_mag!$Y$12:$Z$15,2,FALSE)</f>
        <v>#N/A</v>
      </c>
      <c r="EJ238" s="405"/>
      <c r="EK238" s="406" t="e">
        <f>VLOOKUP(EJ238,definitions_list_mag!$AT$3:$AU$5,2,FALSE)</f>
        <v>#N/A</v>
      </c>
      <c r="EL238" s="401"/>
      <c r="EM238" s="403"/>
      <c r="EN238" s="403"/>
      <c r="EO238" s="407"/>
      <c r="EP238" s="407"/>
      <c r="EQ238" s="407"/>
      <c r="ER238" s="407"/>
      <c r="ES238" s="407"/>
      <c r="ET238" s="407"/>
      <c r="EU238" s="407"/>
      <c r="EV238" s="408"/>
      <c r="EW238" s="408"/>
      <c r="EX238" s="408"/>
      <c r="EY238" s="408"/>
      <c r="EZ238" s="192" t="e">
        <f t="shared" si="60"/>
        <v>#DIV/0!</v>
      </c>
      <c r="FA238" s="192" t="e">
        <f t="shared" si="61"/>
        <v>#DIV/0!</v>
      </c>
      <c r="FB238" s="192" t="e">
        <f t="shared" si="62"/>
        <v>#DIV/0!</v>
      </c>
      <c r="FC238" s="192" t="e">
        <f t="shared" si="63"/>
        <v>#DIV/0!</v>
      </c>
      <c r="FD238" s="192" t="e">
        <f t="shared" si="64"/>
        <v>#DIV/0!</v>
      </c>
      <c r="FE238" s="193" t="e">
        <f t="shared" si="65"/>
        <v>#DIV/0!</v>
      </c>
      <c r="FF238" s="194" t="e">
        <f t="shared" si="66"/>
        <v>#DIV/0!</v>
      </c>
      <c r="FG238" s="407"/>
      <c r="FH238" s="403"/>
      <c r="FI238" s="778">
        <f t="shared" si="67"/>
        <v>0</v>
      </c>
      <c r="FJ238" s="779" t="e">
        <f t="shared" si="68"/>
        <v>#DIV/0!</v>
      </c>
      <c r="FK238" s="779" t="e">
        <f t="shared" si="69"/>
        <v>#DIV/0!</v>
      </c>
      <c r="FL238" s="780" t="e">
        <f t="shared" si="70"/>
        <v>#DIV/0!</v>
      </c>
      <c r="FM238" s="169" t="e">
        <f t="shared" si="71"/>
        <v>#DIV/0!</v>
      </c>
      <c r="FN238" s="783" t="e">
        <f t="shared" si="72"/>
        <v>#DIV/0!</v>
      </c>
      <c r="FO238" s="226"/>
      <c r="FP238" s="226"/>
      <c r="FQ238" s="226"/>
      <c r="FR238" s="226"/>
      <c r="FS238" s="226"/>
      <c r="FT238" s="226"/>
      <c r="FU238" s="226"/>
      <c r="FV238" s="226"/>
      <c r="FW238" s="226"/>
      <c r="FX238" s="226"/>
      <c r="FY238" s="226"/>
      <c r="FZ238" s="226"/>
      <c r="GA238" s="226"/>
      <c r="GB238" s="226"/>
      <c r="GC238" s="226"/>
      <c r="GD238" s="226"/>
      <c r="GE238" s="226"/>
      <c r="GF238" s="226"/>
      <c r="GG238" s="226"/>
      <c r="GH238" s="226"/>
      <c r="GI238" s="226"/>
      <c r="GJ238" s="226"/>
      <c r="GK238" s="226"/>
      <c r="GL238" s="226"/>
      <c r="GM238" s="226"/>
      <c r="GN238" s="226"/>
      <c r="GO238" s="226"/>
      <c r="GP238" s="226"/>
      <c r="GQ238" s="226"/>
      <c r="GR238" s="226"/>
      <c r="GS238" s="226"/>
      <c r="GT238" s="226"/>
      <c r="GU238" s="226"/>
      <c r="GV238" s="226"/>
      <c r="GW238" s="226"/>
      <c r="GX238" s="226"/>
      <c r="GY238" s="226"/>
      <c r="GZ238" s="226"/>
      <c r="HA238" s="226"/>
      <c r="HB238" s="226"/>
      <c r="HC238" s="226"/>
      <c r="HD238" s="226"/>
      <c r="HE238" s="226"/>
      <c r="HF238" s="226"/>
      <c r="HG238" s="226"/>
      <c r="HH238" s="226"/>
      <c r="HI238" s="226"/>
      <c r="HJ238" s="226"/>
      <c r="HK238" s="226"/>
      <c r="HL238" s="226"/>
      <c r="HM238" s="226"/>
      <c r="HN238" s="226"/>
      <c r="HO238" s="226"/>
      <c r="HP238" s="226"/>
      <c r="HQ238" s="226"/>
      <c r="HR238" s="226"/>
      <c r="HS238" s="226"/>
      <c r="HT238" s="226"/>
      <c r="HU238" s="226"/>
      <c r="HV238" s="226"/>
      <c r="HW238" s="226"/>
      <c r="HX238" s="226"/>
      <c r="HY238" s="226"/>
      <c r="HZ238" s="226"/>
      <c r="IA238" s="226"/>
      <c r="IB238" s="226"/>
      <c r="IC238" s="226"/>
      <c r="ID238" s="226"/>
      <c r="IE238" s="226"/>
      <c r="IF238" s="226"/>
      <c r="IG238" s="226"/>
      <c r="IH238" s="226"/>
      <c r="II238" s="226"/>
      <c r="IJ238" s="226"/>
      <c r="IK238" s="226"/>
      <c r="IL238" s="226"/>
      <c r="IM238" s="226"/>
      <c r="IN238" s="226"/>
      <c r="IO238" s="226"/>
      <c r="IP238" s="226"/>
      <c r="IQ238" s="226"/>
      <c r="IR238" s="226"/>
      <c r="IS238" s="226"/>
      <c r="IT238" s="226"/>
      <c r="IU238" s="226"/>
      <c r="IV238" s="226"/>
      <c r="IW238" s="226"/>
      <c r="IX238" s="226"/>
      <c r="IY238" s="226"/>
      <c r="IZ238" s="226"/>
      <c r="JA238" s="226"/>
      <c r="JB238" s="226"/>
      <c r="JC238" s="226"/>
      <c r="JD238" s="226"/>
      <c r="JE238" s="226"/>
      <c r="JF238" s="226"/>
      <c r="JG238" s="226"/>
      <c r="JH238" s="226"/>
      <c r="JI238" s="226"/>
      <c r="JJ238" s="226"/>
      <c r="JK238" s="226"/>
      <c r="JL238" s="226"/>
      <c r="JM238" s="226"/>
      <c r="JN238" s="226"/>
      <c r="JO238" s="226"/>
      <c r="JP238" s="226"/>
      <c r="JQ238" s="226"/>
      <c r="JR238" s="226"/>
      <c r="JS238" s="226"/>
      <c r="JT238" s="226"/>
      <c r="JU238" s="226"/>
      <c r="JV238" s="226"/>
      <c r="JW238" s="226"/>
      <c r="JX238" s="226"/>
      <c r="JY238" s="226"/>
      <c r="JZ238" s="226"/>
      <c r="KA238" s="226"/>
      <c r="KB238" s="226"/>
      <c r="KC238" s="226"/>
      <c r="KD238" s="226"/>
      <c r="KE238" s="226"/>
      <c r="KF238" s="226"/>
      <c r="KG238" s="226"/>
      <c r="KH238" s="226"/>
      <c r="KI238" s="226"/>
      <c r="KJ238" s="226"/>
      <c r="KK238" s="226"/>
      <c r="KL238" s="226"/>
      <c r="KM238" s="226"/>
      <c r="KN238" s="226"/>
      <c r="KO238" s="226"/>
      <c r="KP238" s="226"/>
      <c r="KQ238" s="226"/>
      <c r="KR238" s="226"/>
      <c r="KS238" s="226"/>
      <c r="KT238" s="226"/>
      <c r="KU238" s="226"/>
      <c r="KV238" s="226"/>
      <c r="KW238" s="226"/>
      <c r="KX238" s="226"/>
      <c r="KY238" s="226"/>
      <c r="KZ238" s="226"/>
      <c r="LA238" s="226"/>
      <c r="LB238" s="226"/>
      <c r="LC238" s="226"/>
      <c r="LD238" s="226"/>
      <c r="LE238" s="226"/>
      <c r="LF238" s="226"/>
      <c r="LG238" s="226"/>
      <c r="LH238" s="226"/>
      <c r="LI238" s="226"/>
      <c r="LJ238" s="226"/>
      <c r="LK238" s="226"/>
      <c r="LL238" s="226"/>
      <c r="LM238" s="226"/>
      <c r="LN238" s="226"/>
      <c r="LO238" s="226"/>
      <c r="LP238" s="226"/>
      <c r="LQ238" s="226"/>
      <c r="LR238" s="226"/>
      <c r="LS238" s="226"/>
      <c r="LT238" s="226"/>
      <c r="LU238" s="226"/>
      <c r="LV238" s="226"/>
      <c r="LW238" s="226"/>
      <c r="LX238" s="226"/>
      <c r="LY238" s="226"/>
      <c r="LZ238" s="226"/>
      <c r="MA238" s="226"/>
      <c r="MB238" s="226"/>
      <c r="MC238" s="226"/>
      <c r="MD238" s="226"/>
      <c r="ME238" s="226"/>
      <c r="MF238" s="226"/>
      <c r="MG238" s="226"/>
      <c r="MH238" s="226"/>
      <c r="MI238" s="226"/>
      <c r="MJ238" s="226"/>
      <c r="MK238" s="226"/>
      <c r="ML238" s="226"/>
      <c r="MM238" s="226"/>
      <c r="MN238" s="226"/>
      <c r="MO238" s="226"/>
      <c r="MP238" s="226"/>
      <c r="MQ238" s="226"/>
      <c r="MR238" s="226"/>
      <c r="MS238" s="226"/>
      <c r="MT238" s="226"/>
      <c r="MU238" s="226"/>
      <c r="MV238" s="226"/>
      <c r="MW238" s="226"/>
      <c r="MX238" s="226"/>
      <c r="MY238" s="226"/>
      <c r="MZ238" s="226"/>
      <c r="NA238" s="226"/>
      <c r="NB238" s="226"/>
      <c r="NC238" s="226"/>
      <c r="ND238" s="226"/>
      <c r="NE238" s="226"/>
      <c r="NF238" s="226"/>
      <c r="NG238" s="226"/>
      <c r="NH238" s="226"/>
      <c r="NI238" s="226"/>
      <c r="NJ238" s="226"/>
      <c r="NK238" s="226"/>
      <c r="NL238" s="226"/>
      <c r="NM238" s="226"/>
      <c r="NN238" s="226"/>
      <c r="NO238" s="226"/>
      <c r="NP238" s="226"/>
      <c r="NQ238" s="226"/>
      <c r="NR238" s="226"/>
      <c r="NS238" s="226"/>
      <c r="NT238" s="226"/>
      <c r="NU238" s="226"/>
      <c r="NV238" s="226"/>
      <c r="NW238" s="226"/>
      <c r="NX238" s="226"/>
      <c r="NY238" s="226"/>
      <c r="NZ238" s="226"/>
      <c r="OA238" s="226"/>
      <c r="OB238" s="226"/>
      <c r="OC238" s="226"/>
      <c r="OD238" s="226"/>
      <c r="OE238" s="226"/>
      <c r="OF238" s="226"/>
      <c r="OG238" s="226"/>
      <c r="OH238" s="226"/>
      <c r="OI238" s="226"/>
      <c r="OJ238" s="226"/>
      <c r="OK238" s="226"/>
      <c r="OL238" s="226"/>
      <c r="OM238" s="226"/>
      <c r="ON238" s="226"/>
      <c r="OO238" s="226"/>
      <c r="OP238" s="226"/>
      <c r="OQ238" s="226"/>
      <c r="OR238" s="226"/>
      <c r="OS238" s="226"/>
      <c r="OT238" s="226"/>
      <c r="OU238" s="226"/>
      <c r="OV238" s="226"/>
      <c r="OW238" s="226"/>
      <c r="OX238" s="226"/>
      <c r="OY238" s="226"/>
      <c r="OZ238" s="226"/>
      <c r="PA238" s="226"/>
      <c r="PB238" s="226"/>
      <c r="PC238" s="226"/>
      <c r="PD238" s="226"/>
      <c r="PE238" s="226"/>
      <c r="PF238" s="226"/>
      <c r="PG238" s="226"/>
      <c r="PH238" s="226"/>
      <c r="PI238" s="226"/>
      <c r="PJ238" s="226"/>
      <c r="PK238" s="226"/>
      <c r="PL238" s="226"/>
      <c r="PM238" s="226"/>
      <c r="PN238" s="226"/>
      <c r="PO238" s="226"/>
      <c r="PP238" s="226"/>
      <c r="PQ238" s="226"/>
      <c r="PR238" s="226"/>
      <c r="PS238" s="226"/>
      <c r="PT238" s="226"/>
      <c r="PU238" s="226"/>
      <c r="PV238" s="226"/>
      <c r="PW238" s="226"/>
      <c r="PX238" s="226"/>
      <c r="PY238" s="226"/>
      <c r="PZ238" s="226"/>
      <c r="QA238" s="226"/>
      <c r="QB238" s="226"/>
      <c r="QC238" s="226"/>
      <c r="QD238" s="226"/>
      <c r="QE238" s="226"/>
      <c r="QF238" s="226"/>
      <c r="QG238" s="226"/>
      <c r="QH238" s="226"/>
      <c r="QI238" s="226"/>
      <c r="QJ238" s="226"/>
      <c r="QK238" s="226"/>
      <c r="QL238" s="226"/>
      <c r="QM238" s="226"/>
      <c r="QN238" s="226"/>
      <c r="QO238" s="226"/>
      <c r="QP238" s="226"/>
      <c r="QQ238" s="226"/>
      <c r="QR238" s="226"/>
      <c r="QS238" s="226"/>
      <c r="QT238" s="226"/>
      <c r="QU238" s="226"/>
      <c r="QV238" s="226"/>
      <c r="QW238" s="226"/>
      <c r="QX238" s="226"/>
      <c r="QY238" s="226"/>
      <c r="QZ238" s="226"/>
      <c r="RA238" s="226"/>
      <c r="RB238" s="226"/>
      <c r="RC238" s="226"/>
      <c r="RD238" s="226"/>
      <c r="RE238" s="226"/>
      <c r="RF238" s="226"/>
      <c r="RG238" s="226"/>
      <c r="RH238" s="226"/>
      <c r="RI238" s="226"/>
      <c r="RJ238" s="226"/>
      <c r="RK238" s="226"/>
      <c r="RL238" s="226"/>
      <c r="RM238" s="226"/>
      <c r="RN238" s="226"/>
      <c r="RO238" s="226"/>
      <c r="RP238" s="226"/>
      <c r="RQ238" s="226"/>
      <c r="RR238" s="226"/>
      <c r="RS238" s="226"/>
      <c r="RT238" s="226"/>
      <c r="RU238" s="226"/>
      <c r="RV238" s="226"/>
      <c r="RW238" s="226"/>
      <c r="RX238" s="226"/>
      <c r="RY238" s="226"/>
      <c r="RZ238" s="226"/>
      <c r="SA238" s="226"/>
      <c r="SB238" s="226"/>
      <c r="SC238" s="226"/>
      <c r="SD238" s="226"/>
      <c r="SE238" s="226"/>
      <c r="SF238" s="226"/>
      <c r="SG238" s="226"/>
      <c r="SH238" s="226"/>
      <c r="SI238" s="226"/>
      <c r="SJ238" s="226"/>
      <c r="SK238" s="226"/>
      <c r="SL238" s="226"/>
      <c r="SM238" s="226"/>
      <c r="SN238" s="226"/>
      <c r="SO238" s="226"/>
      <c r="SP238" s="226"/>
      <c r="SQ238" s="226"/>
      <c r="SR238" s="226"/>
      <c r="SS238" s="226"/>
      <c r="ST238" s="226"/>
      <c r="SU238" s="226"/>
      <c r="SV238" s="226"/>
      <c r="SW238" s="226"/>
      <c r="SX238" s="226"/>
      <c r="SY238" s="226"/>
      <c r="SZ238" s="226"/>
      <c r="TA238" s="226"/>
      <c r="TB238" s="226"/>
      <c r="TC238" s="226"/>
      <c r="TD238" s="226"/>
      <c r="TE238" s="226"/>
      <c r="TF238" s="226"/>
      <c r="TG238" s="226"/>
      <c r="TH238" s="226"/>
      <c r="TI238" s="226"/>
      <c r="TJ238" s="226"/>
      <c r="TK238" s="226"/>
      <c r="TL238" s="226"/>
      <c r="TM238" s="226"/>
      <c r="TN238" s="226"/>
      <c r="TO238" s="226"/>
      <c r="TP238" s="226"/>
      <c r="TQ238" s="226"/>
      <c r="TR238" s="226"/>
      <c r="TS238" s="226"/>
      <c r="TT238" s="226"/>
      <c r="TU238" s="226"/>
      <c r="TV238" s="226"/>
      <c r="TW238" s="226"/>
      <c r="TX238" s="226"/>
      <c r="TY238" s="226"/>
      <c r="TZ238" s="226"/>
      <c r="UA238" s="226"/>
      <c r="UB238" s="226"/>
      <c r="UC238" s="226"/>
      <c r="UD238" s="226"/>
      <c r="UE238" s="226"/>
      <c r="UF238" s="226"/>
      <c r="UG238" s="226"/>
      <c r="UH238" s="226"/>
      <c r="UI238" s="226"/>
      <c r="UJ238" s="226"/>
      <c r="UK238" s="226"/>
      <c r="UL238" s="226"/>
      <c r="UM238" s="226"/>
      <c r="UN238" s="226"/>
      <c r="UO238" s="226"/>
      <c r="UP238" s="226"/>
      <c r="UQ238" s="226"/>
      <c r="UR238" s="226"/>
      <c r="US238" s="226"/>
      <c r="UT238" s="226"/>
      <c r="UU238" s="226"/>
      <c r="UV238" s="226"/>
      <c r="UW238" s="226"/>
      <c r="UX238" s="226"/>
      <c r="UY238" s="226"/>
      <c r="UZ238" s="226"/>
      <c r="VA238" s="226"/>
      <c r="VB238" s="226"/>
      <c r="VC238" s="226"/>
      <c r="VD238" s="226"/>
      <c r="VE238" s="226"/>
      <c r="VF238" s="226"/>
      <c r="VG238" s="226"/>
      <c r="VH238" s="226"/>
      <c r="VI238" s="226"/>
      <c r="VJ238" s="226"/>
      <c r="VK238" s="226"/>
      <c r="VL238" s="226"/>
      <c r="VM238" s="226"/>
      <c r="VN238" s="226"/>
      <c r="VO238" s="226"/>
      <c r="VP238" s="226"/>
      <c r="VQ238" s="226"/>
      <c r="VR238" s="226"/>
      <c r="VS238" s="226"/>
      <c r="VT238" s="226"/>
      <c r="VU238" s="226"/>
      <c r="VV238" s="226"/>
      <c r="VW238" s="226"/>
      <c r="VX238" s="226"/>
      <c r="VY238" s="226"/>
      <c r="VZ238" s="226"/>
      <c r="WA238" s="226"/>
      <c r="WB238" s="226"/>
      <c r="WC238" s="226"/>
      <c r="WD238" s="226"/>
      <c r="WE238" s="226"/>
      <c r="WF238" s="226"/>
      <c r="WG238" s="226"/>
      <c r="WH238" s="226"/>
      <c r="WI238" s="226"/>
      <c r="WJ238" s="226"/>
      <c r="WK238" s="226"/>
      <c r="WL238" s="226"/>
      <c r="WM238" s="226"/>
      <c r="WN238" s="226"/>
      <c r="WO238" s="226"/>
      <c r="WP238" s="226"/>
      <c r="WQ238" s="226"/>
      <c r="WR238" s="226"/>
      <c r="WS238" s="226"/>
      <c r="WT238" s="226"/>
      <c r="WU238" s="226"/>
      <c r="WV238" s="226"/>
      <c r="WW238" s="226"/>
      <c r="WX238" s="226"/>
      <c r="WY238" s="226"/>
      <c r="WZ238" s="226"/>
      <c r="XA238" s="226"/>
      <c r="XB238" s="226"/>
      <c r="XC238" s="226"/>
      <c r="XD238" s="226"/>
      <c r="XE238" s="226"/>
      <c r="XF238" s="226"/>
      <c r="XG238" s="226"/>
      <c r="XH238" s="226"/>
      <c r="XI238" s="226"/>
      <c r="XJ238" s="226"/>
      <c r="XK238" s="226"/>
      <c r="XL238" s="226"/>
      <c r="XM238" s="226"/>
      <c r="XN238" s="226"/>
      <c r="XO238" s="226"/>
      <c r="XP238" s="226"/>
      <c r="XQ238" s="226"/>
      <c r="XR238" s="226"/>
      <c r="XS238" s="226"/>
      <c r="XT238" s="226"/>
      <c r="XU238" s="226"/>
      <c r="XV238" s="226"/>
      <c r="XW238" s="226"/>
      <c r="XX238" s="226"/>
      <c r="XY238" s="226"/>
      <c r="XZ238" s="226"/>
      <c r="YA238" s="226"/>
      <c r="YB238" s="226"/>
      <c r="YC238" s="226"/>
      <c r="YD238" s="226"/>
      <c r="YE238" s="226"/>
      <c r="YF238" s="226"/>
      <c r="YG238" s="226"/>
      <c r="YH238" s="226"/>
      <c r="YI238" s="226"/>
      <c r="YJ238" s="226"/>
      <c r="YK238" s="226"/>
      <c r="YL238" s="226"/>
      <c r="YM238" s="226"/>
      <c r="YN238" s="226"/>
      <c r="YO238" s="226"/>
      <c r="YP238" s="226"/>
      <c r="YQ238" s="226"/>
      <c r="YR238" s="226"/>
      <c r="YS238" s="226"/>
      <c r="YT238" s="226"/>
      <c r="YU238" s="226"/>
      <c r="YV238" s="226"/>
      <c r="YW238" s="226"/>
      <c r="YX238" s="226"/>
      <c r="YY238" s="226"/>
      <c r="YZ238" s="226"/>
      <c r="ZA238" s="226"/>
      <c r="ZB238" s="226"/>
      <c r="ZC238" s="226"/>
      <c r="ZD238" s="226"/>
      <c r="ZE238" s="226"/>
      <c r="ZF238" s="226"/>
      <c r="ZG238" s="226"/>
      <c r="ZH238" s="226"/>
      <c r="ZI238" s="226"/>
      <c r="ZJ238" s="226"/>
      <c r="ZK238" s="226"/>
      <c r="ZL238" s="226"/>
      <c r="ZM238" s="226"/>
      <c r="ZN238" s="226"/>
      <c r="ZO238" s="226"/>
      <c r="ZP238" s="226"/>
      <c r="ZQ238" s="226"/>
      <c r="ZR238" s="226"/>
      <c r="ZS238" s="226"/>
      <c r="ZT238" s="226"/>
      <c r="ZU238" s="226"/>
      <c r="ZV238" s="226"/>
      <c r="ZW238" s="226"/>
      <c r="ZX238" s="226"/>
      <c r="ZY238" s="226"/>
      <c r="ZZ238" s="226"/>
      <c r="AAA238" s="226"/>
      <c r="AAB238" s="226"/>
      <c r="AAC238" s="226"/>
      <c r="AAD238" s="226"/>
      <c r="AAE238" s="226"/>
      <c r="AAF238" s="226"/>
      <c r="AAG238" s="226"/>
      <c r="AAH238" s="226"/>
      <c r="AAI238" s="226"/>
      <c r="AAJ238" s="226"/>
      <c r="AAK238" s="226"/>
      <c r="AAL238" s="226"/>
      <c r="AAM238" s="226"/>
      <c r="AAN238" s="226"/>
      <c r="AAO238" s="226"/>
      <c r="AAP238" s="226"/>
      <c r="AAQ238" s="226"/>
      <c r="AAR238" s="226"/>
      <c r="AAS238" s="226"/>
      <c r="AAT238" s="226"/>
      <c r="AAU238" s="226"/>
      <c r="AAV238" s="226"/>
      <c r="AAW238" s="226"/>
      <c r="AAX238" s="226"/>
      <c r="AAY238" s="226"/>
      <c r="AAZ238" s="226"/>
      <c r="ABA238" s="226"/>
      <c r="ABB238" s="226"/>
      <c r="ABC238" s="226"/>
      <c r="ABD238" s="226"/>
      <c r="ABE238" s="226"/>
      <c r="ABF238" s="226"/>
      <c r="ABG238" s="226"/>
      <c r="ABH238" s="226"/>
      <c r="ABI238" s="226"/>
      <c r="ABJ238" s="226"/>
      <c r="ABK238" s="226"/>
      <c r="ABL238" s="226"/>
      <c r="ABM238" s="226"/>
      <c r="ABN238" s="226"/>
      <c r="ABO238" s="226"/>
      <c r="ABP238" s="226"/>
      <c r="ABQ238" s="226"/>
      <c r="ABR238" s="226"/>
      <c r="ABS238" s="226"/>
      <c r="ABT238" s="226"/>
      <c r="ABU238" s="226"/>
      <c r="ABV238" s="226"/>
      <c r="ABW238" s="226"/>
      <c r="ABX238" s="226"/>
      <c r="ABY238" s="226"/>
      <c r="ABZ238" s="226"/>
      <c r="ACA238" s="226"/>
      <c r="ACB238" s="226"/>
      <c r="ACC238" s="226"/>
      <c r="ACD238" s="226"/>
      <c r="ACE238" s="226"/>
      <c r="ACF238" s="226"/>
      <c r="ACG238" s="226"/>
      <c r="ACH238" s="226"/>
      <c r="ACI238" s="226"/>
      <c r="ACJ238" s="226"/>
      <c r="ACK238" s="226"/>
      <c r="ACL238" s="226"/>
      <c r="ACM238" s="226"/>
      <c r="ACN238" s="226"/>
      <c r="ACO238" s="226"/>
      <c r="ACP238" s="226"/>
      <c r="ACQ238" s="226"/>
      <c r="ACR238" s="226"/>
      <c r="ACS238" s="226"/>
      <c r="ACT238" s="226"/>
      <c r="ACU238" s="226"/>
      <c r="ACV238" s="226"/>
      <c r="ACW238" s="226"/>
      <c r="ACX238" s="226"/>
      <c r="ACY238" s="226"/>
      <c r="ACZ238" s="226"/>
      <c r="ADA238" s="226"/>
      <c r="ADB238" s="226"/>
      <c r="ADC238" s="226"/>
      <c r="ADD238" s="226"/>
      <c r="ADE238" s="226"/>
      <c r="ADF238" s="226"/>
      <c r="ADG238" s="226"/>
      <c r="ADH238" s="226"/>
      <c r="ADI238" s="226"/>
      <c r="ADJ238" s="226"/>
      <c r="ADK238" s="226"/>
      <c r="ADL238" s="226"/>
      <c r="ADM238" s="226"/>
      <c r="ADN238" s="226"/>
      <c r="ADO238" s="226"/>
      <c r="ADP238" s="226"/>
      <c r="ADQ238" s="226"/>
      <c r="ADR238" s="226"/>
      <c r="ADS238" s="226"/>
      <c r="ADT238" s="226"/>
      <c r="ADU238" s="226"/>
      <c r="ADV238" s="226"/>
      <c r="ADW238" s="226"/>
      <c r="ADX238" s="226"/>
      <c r="ADY238" s="226"/>
      <c r="ADZ238" s="226"/>
      <c r="AEA238" s="226"/>
      <c r="AEB238" s="226"/>
      <c r="AEC238" s="226"/>
      <c r="AED238" s="226"/>
      <c r="AEE238" s="226"/>
      <c r="AEF238" s="226"/>
      <c r="AEG238" s="226"/>
      <c r="AEH238" s="226"/>
      <c r="AEI238" s="226"/>
      <c r="AEJ238" s="226"/>
      <c r="AEK238" s="226"/>
      <c r="AEL238" s="226"/>
      <c r="AEM238" s="226"/>
      <c r="AEN238" s="226"/>
      <c r="AEO238" s="226"/>
      <c r="AEP238" s="226"/>
      <c r="AEQ238" s="226"/>
      <c r="AER238" s="226"/>
      <c r="AES238" s="226"/>
      <c r="AET238" s="226"/>
      <c r="AEU238" s="226"/>
      <c r="AEV238" s="226"/>
      <c r="AEW238" s="226"/>
      <c r="AEX238" s="226"/>
      <c r="AEY238" s="226"/>
      <c r="AEZ238" s="226"/>
      <c r="AFA238" s="226"/>
      <c r="AFB238" s="226"/>
      <c r="AFC238" s="226"/>
      <c r="AFD238" s="226"/>
      <c r="AFE238" s="226"/>
      <c r="AFF238" s="226"/>
      <c r="AFG238" s="226"/>
      <c r="AFH238" s="226"/>
      <c r="AFI238" s="226"/>
      <c r="AFJ238" s="226"/>
      <c r="AFK238" s="226"/>
      <c r="AFL238" s="226"/>
      <c r="AFM238" s="226"/>
      <c r="AFN238" s="226"/>
      <c r="AFO238" s="226"/>
      <c r="AFP238" s="226"/>
      <c r="AFQ238" s="226"/>
      <c r="AFR238" s="226"/>
      <c r="AFS238" s="226"/>
      <c r="AFT238" s="226"/>
      <c r="AFU238" s="226"/>
      <c r="AFV238" s="226"/>
      <c r="AFW238" s="226"/>
      <c r="AFX238" s="226"/>
      <c r="AFY238" s="226"/>
      <c r="AFZ238" s="226"/>
      <c r="AGA238" s="226"/>
      <c r="AGB238" s="226"/>
      <c r="AGC238" s="226"/>
      <c r="AGD238" s="226"/>
      <c r="AGE238" s="226"/>
      <c r="AGF238" s="226"/>
      <c r="AGG238" s="226"/>
      <c r="AGH238" s="226"/>
      <c r="AGI238" s="226"/>
      <c r="AGJ238" s="226"/>
      <c r="AGK238" s="226"/>
      <c r="AGL238" s="226"/>
      <c r="AGM238" s="226"/>
      <c r="AGN238" s="226"/>
      <c r="AGO238" s="226"/>
      <c r="AGP238" s="226"/>
      <c r="AGQ238" s="226"/>
      <c r="AGR238" s="226"/>
      <c r="AGS238" s="226"/>
      <c r="AGT238" s="226"/>
      <c r="AGU238" s="226"/>
      <c r="AGV238" s="226"/>
      <c r="AGW238" s="226"/>
      <c r="AGX238" s="226"/>
      <c r="AGY238" s="226"/>
      <c r="AGZ238" s="226"/>
      <c r="AHA238" s="226"/>
      <c r="AHB238" s="226"/>
      <c r="AHC238" s="226"/>
      <c r="AHD238" s="226"/>
      <c r="AHE238" s="226"/>
      <c r="AHF238" s="226"/>
      <c r="AHG238" s="226"/>
      <c r="AHH238" s="226"/>
      <c r="AHI238" s="226"/>
      <c r="AHJ238" s="226"/>
      <c r="AHK238" s="226"/>
      <c r="AHL238" s="226"/>
      <c r="AHM238" s="226"/>
      <c r="AHN238" s="226"/>
      <c r="AHO238" s="226"/>
      <c r="AHP238" s="226"/>
      <c r="AHQ238" s="226"/>
      <c r="AHR238" s="226"/>
      <c r="AHS238" s="226"/>
      <c r="AHT238" s="226"/>
      <c r="AHU238" s="226"/>
      <c r="AHV238" s="226"/>
      <c r="AHW238" s="226"/>
      <c r="AHX238" s="226"/>
      <c r="AHY238" s="226"/>
      <c r="AHZ238" s="226"/>
      <c r="AIA238" s="226"/>
      <c r="AIB238" s="226"/>
      <c r="AIC238" s="226"/>
      <c r="AID238" s="226"/>
      <c r="AIE238" s="226"/>
      <c r="AIF238" s="226"/>
      <c r="AIG238" s="226"/>
      <c r="AIH238" s="226"/>
      <c r="AII238" s="226"/>
      <c r="AIJ238" s="226"/>
      <c r="AIK238" s="226"/>
      <c r="AIL238" s="226"/>
      <c r="AIM238" s="226"/>
      <c r="AIN238" s="226"/>
      <c r="AIO238" s="226"/>
      <c r="AIP238" s="226"/>
      <c r="AIQ238" s="226"/>
      <c r="AIR238" s="226"/>
      <c r="AIS238" s="226"/>
      <c r="AIT238" s="226"/>
      <c r="AIU238" s="226"/>
      <c r="AIV238" s="226"/>
      <c r="AIW238" s="226"/>
      <c r="AIX238" s="226"/>
      <c r="AIY238" s="226"/>
      <c r="AIZ238" s="226"/>
      <c r="AJA238" s="226"/>
      <c r="AJB238" s="226"/>
      <c r="AJC238" s="226"/>
      <c r="AJD238" s="226"/>
      <c r="AJE238" s="226"/>
      <c r="AJF238" s="226"/>
      <c r="AJG238" s="226"/>
      <c r="AJH238" s="226"/>
      <c r="AJI238" s="226"/>
      <c r="AJJ238" s="226"/>
      <c r="AJK238" s="226"/>
      <c r="AJL238" s="226"/>
      <c r="AJM238" s="226"/>
      <c r="AJN238" s="226"/>
      <c r="AJO238" s="226"/>
      <c r="AJP238" s="226"/>
      <c r="AJQ238" s="226"/>
      <c r="AJR238" s="226"/>
      <c r="AJS238" s="226"/>
      <c r="AJT238" s="226"/>
      <c r="AJU238" s="226"/>
      <c r="AJV238" s="226"/>
      <c r="AJW238" s="226"/>
      <c r="AJX238" s="226"/>
      <c r="AJY238" s="226"/>
      <c r="AJZ238" s="226"/>
      <c r="AKA238" s="226"/>
      <c r="AKB238" s="226"/>
      <c r="AKC238" s="226"/>
      <c r="AKD238" s="226"/>
      <c r="AKE238" s="226"/>
      <c r="AKF238" s="226"/>
      <c r="AKG238" s="226"/>
      <c r="AKH238" s="226"/>
      <c r="AKI238" s="226"/>
      <c r="AKJ238" s="226"/>
      <c r="AKK238" s="226"/>
      <c r="AKL238" s="226"/>
      <c r="AKM238" s="226"/>
      <c r="AKN238" s="226"/>
      <c r="AKO238" s="226"/>
      <c r="AKP238" s="226"/>
      <c r="AKQ238" s="226"/>
      <c r="AKR238" s="226"/>
      <c r="AKS238" s="226"/>
      <c r="AKT238" s="226"/>
      <c r="AKU238" s="226"/>
      <c r="AKV238" s="226"/>
      <c r="AKW238" s="226"/>
      <c r="AKX238" s="226"/>
      <c r="AKY238" s="226"/>
      <c r="AKZ238" s="226"/>
      <c r="ALA238" s="226"/>
      <c r="ALB238" s="226"/>
      <c r="ALC238" s="226"/>
      <c r="ALD238" s="226"/>
      <c r="ALE238" s="226"/>
      <c r="ALF238" s="226"/>
      <c r="ALG238" s="226"/>
      <c r="ALH238" s="226"/>
      <c r="ALI238" s="226"/>
      <c r="ALJ238" s="226"/>
      <c r="ALK238" s="226"/>
      <c r="ALL238" s="226"/>
      <c r="ALM238" s="226"/>
      <c r="ALN238" s="226"/>
      <c r="ALO238" s="226"/>
      <c r="ALP238" s="226"/>
      <c r="ALQ238" s="226"/>
      <c r="ALR238" s="226"/>
      <c r="ALS238" s="226"/>
      <c r="ALT238" s="226"/>
      <c r="ALU238" s="226"/>
      <c r="ALV238" s="226"/>
      <c r="ALW238" s="226"/>
      <c r="ALX238" s="226"/>
      <c r="ALY238" s="226"/>
      <c r="ALZ238" s="226"/>
      <c r="AMA238" s="226"/>
      <c r="AMB238" s="226"/>
      <c r="AMC238" s="226"/>
      <c r="AMD238" s="226"/>
      <c r="AME238" s="226"/>
      <c r="AMF238" s="226"/>
      <c r="AMG238" s="226"/>
      <c r="AMH238" s="226"/>
      <c r="AMI238" s="226"/>
      <c r="AMJ238" s="226"/>
      <c r="AMK238" s="226"/>
      <c r="AML238" s="226"/>
      <c r="AMM238" s="226"/>
      <c r="AMN238" s="226"/>
      <c r="AMO238" s="226"/>
      <c r="AMP238" s="226"/>
      <c r="AMQ238" s="226"/>
      <c r="AMR238" s="226"/>
      <c r="AMS238" s="226"/>
      <c r="AMT238" s="226"/>
      <c r="AMU238" s="226"/>
      <c r="AMV238" s="226"/>
      <c r="AMW238" s="226"/>
      <c r="AMX238" s="226"/>
    </row>
    <row r="239" spans="1:1038" s="288" customFormat="1" ht="18" customHeight="1">
      <c r="A239" s="409" t="s">
        <v>1646</v>
      </c>
      <c r="B239" s="227" t="s">
        <v>1647</v>
      </c>
      <c r="C239" s="227"/>
      <c r="D239" s="227" t="s">
        <v>1279</v>
      </c>
      <c r="E239" s="227">
        <v>41</v>
      </c>
      <c r="F239" s="227">
        <v>2</v>
      </c>
      <c r="G239" s="285" t="str">
        <f t="shared" si="59"/>
        <v>41-2</v>
      </c>
      <c r="H239" s="278">
        <v>0</v>
      </c>
      <c r="I239" s="227">
        <v>45</v>
      </c>
      <c r="J239" s="226"/>
      <c r="K239" s="545" t="b">
        <f>IF(I240=1,IF(((VLOOKUP($G239,[1]Depth_Lookup!#REF!,9,FALSE))-(H239/100))=0,"Good",IF(((VLOOKUP($G239,[1]Depth_Lookup!$A$3:$J$550,9,FALSE))-(H239/100))&gt;0,"Too Short","Too Long")))</f>
        <v>0</v>
      </c>
      <c r="L239" s="171">
        <f>(VLOOKUP($G239,Depth_Lookup!$A$3:$J$410,10,FALSE))+(H239/100)</f>
        <v>93.45</v>
      </c>
      <c r="M239" s="171">
        <f>(VLOOKUP($G239,Depth_Lookup!$A$3:$J$410,10,FALSE))+(I239/100)</f>
        <v>93.9</v>
      </c>
      <c r="N239" s="230" t="s">
        <v>1662</v>
      </c>
      <c r="O239" s="227">
        <v>1</v>
      </c>
      <c r="P239" s="227" t="s">
        <v>853</v>
      </c>
      <c r="Q239" s="227" t="s">
        <v>125</v>
      </c>
      <c r="R239" s="286" t="s">
        <v>1633</v>
      </c>
      <c r="S239" s="227" t="s">
        <v>94</v>
      </c>
      <c r="T239" s="227"/>
      <c r="U239" s="227"/>
      <c r="V239" s="227"/>
      <c r="W239" s="227" t="s">
        <v>102</v>
      </c>
      <c r="X239" s="287">
        <v>5</v>
      </c>
      <c r="Y239" s="227" t="s">
        <v>90</v>
      </c>
      <c r="Z239" s="227" t="s">
        <v>91</v>
      </c>
      <c r="AA239" s="227"/>
      <c r="AB239" s="227"/>
      <c r="AC239" s="227"/>
      <c r="AD239" s="227"/>
      <c r="AE239" s="233"/>
      <c r="AF239" s="286" t="e">
        <v>#N/A</v>
      </c>
      <c r="AG239" s="237"/>
      <c r="AH239" s="227"/>
      <c r="AI239" s="240">
        <v>73</v>
      </c>
      <c r="AJ239" s="227"/>
      <c r="AK239" s="227"/>
      <c r="AL239" s="227"/>
      <c r="AM239" s="227"/>
      <c r="AN239" s="227"/>
      <c r="AO239" s="240"/>
      <c r="AP239" s="227"/>
      <c r="AQ239" s="227"/>
      <c r="AR239" s="227"/>
      <c r="AS239" s="227"/>
      <c r="AT239" s="227"/>
      <c r="AU239" s="240">
        <v>1</v>
      </c>
      <c r="AV239" s="227">
        <v>1</v>
      </c>
      <c r="AW239" s="227">
        <v>0.5</v>
      </c>
      <c r="AX239" s="227" t="s">
        <v>110</v>
      </c>
      <c r="AY239" s="227" t="s">
        <v>103</v>
      </c>
      <c r="AZ239" s="227"/>
      <c r="BA239" s="240">
        <v>25</v>
      </c>
      <c r="BB239" s="227">
        <v>7</v>
      </c>
      <c r="BC239" s="227">
        <v>3</v>
      </c>
      <c r="BD239" s="227" t="s">
        <v>110</v>
      </c>
      <c r="BE239" s="227" t="s">
        <v>103</v>
      </c>
      <c r="BF239" s="227"/>
      <c r="BG239" s="240"/>
      <c r="BH239" s="227"/>
      <c r="BI239" s="227"/>
      <c r="BJ239" s="227"/>
      <c r="BK239" s="227"/>
      <c r="BL239" s="227"/>
      <c r="BM239" s="240">
        <v>1</v>
      </c>
      <c r="BN239" s="227">
        <v>1</v>
      </c>
      <c r="BO239" s="227">
        <v>0.5</v>
      </c>
      <c r="BP239" s="227"/>
      <c r="BQ239" s="227"/>
      <c r="BR239" s="227"/>
      <c r="BS239" s="227"/>
      <c r="BT239" s="227"/>
      <c r="BU239" s="227"/>
      <c r="BV239" s="227"/>
      <c r="BW239" s="227"/>
      <c r="BX239" s="227"/>
      <c r="BY239" s="240"/>
      <c r="BZ239" s="227"/>
      <c r="CA239" s="227"/>
      <c r="CB239" s="227"/>
      <c r="CC239" s="227"/>
      <c r="CD239" s="227"/>
      <c r="CE239" s="227"/>
      <c r="CF239" s="227"/>
      <c r="CG239" s="148"/>
      <c r="CH239" s="149" t="s">
        <v>1329</v>
      </c>
      <c r="CI239" s="149">
        <v>90</v>
      </c>
      <c r="CJ239" s="149" t="s">
        <v>514</v>
      </c>
      <c r="CK239" s="151"/>
      <c r="CL239" s="152"/>
      <c r="CM239" s="152"/>
      <c r="CN239" s="152"/>
      <c r="CO239" s="152"/>
      <c r="CP239" s="152"/>
      <c r="CQ239" s="152"/>
      <c r="CR239" s="152"/>
      <c r="CS239" s="152"/>
      <c r="CT239" s="152"/>
      <c r="CU239" s="152"/>
      <c r="CV239" s="152"/>
      <c r="CW239" s="152"/>
      <c r="CX239" s="152"/>
      <c r="CY239" s="152"/>
      <c r="CZ239" s="152"/>
      <c r="DA239" s="152"/>
      <c r="DB239" s="152">
        <v>75</v>
      </c>
      <c r="DC239" s="229">
        <v>25</v>
      </c>
      <c r="DD239" s="152"/>
      <c r="DE239" s="152"/>
      <c r="DF239" s="152"/>
      <c r="DG239" s="152"/>
      <c r="DH239" s="152"/>
      <c r="DI239" s="152"/>
      <c r="DJ239" s="152"/>
      <c r="DK239" s="208">
        <v>100</v>
      </c>
      <c r="DL239" s="148"/>
      <c r="DM239" s="152"/>
      <c r="DN239" s="152"/>
      <c r="DO239" s="153"/>
      <c r="DQ239" s="148"/>
      <c r="DR239" s="153"/>
      <c r="DS239" s="148"/>
      <c r="DT239" s="261" t="s">
        <v>1658</v>
      </c>
      <c r="DU239" s="229"/>
      <c r="DV239" s="229"/>
      <c r="DW239" s="290">
        <v>100</v>
      </c>
      <c r="DX239" s="291" t="e">
        <v>#N/A</v>
      </c>
      <c r="DY239" s="154" t="s">
        <v>1405</v>
      </c>
      <c r="DZ239" s="154" t="s">
        <v>1654</v>
      </c>
      <c r="EA239" s="154"/>
      <c r="EB239" s="229"/>
      <c r="EC239" s="292"/>
      <c r="ED239" s="229" t="s">
        <v>2517</v>
      </c>
      <c r="EE239" s="293"/>
      <c r="EF239" s="294"/>
      <c r="EG239" s="293"/>
      <c r="EH239" s="295"/>
      <c r="EI239" s="296" t="e">
        <f>VLOOKUP(EH239,definitions_list_mag!$Y$12:$Z$15,2,FALSE)</f>
        <v>#N/A</v>
      </c>
      <c r="EJ239" s="297"/>
      <c r="EK239" s="298" t="e">
        <f>VLOOKUP(EJ239,definitions_list_mag!$AT$3:$AU$5,2,FALSE)</f>
        <v>#N/A</v>
      </c>
      <c r="EL239" s="293"/>
      <c r="EM239" s="295"/>
      <c r="EN239" s="295"/>
      <c r="EO239" s="321"/>
      <c r="EP239" s="321"/>
      <c r="EQ239" s="321"/>
      <c r="ER239" s="321"/>
      <c r="ES239" s="321"/>
      <c r="ET239" s="321"/>
      <c r="EU239" s="321"/>
      <c r="EV239" s="322"/>
      <c r="EW239" s="322"/>
      <c r="EX239" s="322"/>
      <c r="EY239" s="322"/>
      <c r="EZ239" s="192" t="e">
        <f t="shared" si="60"/>
        <v>#DIV/0!</v>
      </c>
      <c r="FA239" s="192" t="e">
        <f t="shared" si="61"/>
        <v>#DIV/0!</v>
      </c>
      <c r="FB239" s="192" t="e">
        <f t="shared" si="62"/>
        <v>#DIV/0!</v>
      </c>
      <c r="FC239" s="192" t="e">
        <f t="shared" si="63"/>
        <v>#DIV/0!</v>
      </c>
      <c r="FD239" s="192" t="e">
        <f t="shared" si="64"/>
        <v>#DIV/0!</v>
      </c>
      <c r="FE239" s="193" t="e">
        <f t="shared" si="65"/>
        <v>#DIV/0!</v>
      </c>
      <c r="FF239" s="194" t="e">
        <f t="shared" si="66"/>
        <v>#DIV/0!</v>
      </c>
      <c r="FG239" s="321"/>
      <c r="FH239" s="295"/>
      <c r="FI239" s="778">
        <f t="shared" si="67"/>
        <v>0</v>
      </c>
      <c r="FJ239" s="779" t="e">
        <f t="shared" si="68"/>
        <v>#DIV/0!</v>
      </c>
      <c r="FK239" s="779" t="e">
        <f t="shared" si="69"/>
        <v>#DIV/0!</v>
      </c>
      <c r="FL239" s="780" t="e">
        <f t="shared" si="70"/>
        <v>#DIV/0!</v>
      </c>
      <c r="FM239" s="169" t="e">
        <f t="shared" si="71"/>
        <v>#DIV/0!</v>
      </c>
      <c r="FN239" s="783" t="e">
        <f t="shared" si="72"/>
        <v>#DIV/0!</v>
      </c>
      <c r="FO239" s="227"/>
      <c r="FP239" s="227"/>
      <c r="FQ239" s="227"/>
      <c r="FR239" s="227"/>
      <c r="FS239" s="227"/>
      <c r="FT239" s="227"/>
      <c r="FU239" s="227"/>
      <c r="FV239" s="227"/>
      <c r="FW239" s="227"/>
      <c r="FX239" s="227"/>
      <c r="FY239" s="227"/>
      <c r="FZ239" s="227"/>
      <c r="GA239" s="227"/>
      <c r="GB239" s="227"/>
      <c r="GC239" s="227"/>
      <c r="GD239" s="227"/>
      <c r="GE239" s="227"/>
      <c r="GF239" s="227"/>
      <c r="GG239" s="227"/>
      <c r="GH239" s="227"/>
      <c r="GI239" s="227"/>
      <c r="GJ239" s="227"/>
      <c r="GK239" s="227"/>
      <c r="GL239" s="227"/>
      <c r="GM239" s="227"/>
      <c r="GN239" s="227"/>
      <c r="GO239" s="227"/>
      <c r="GP239" s="227"/>
      <c r="GQ239" s="227"/>
      <c r="GR239" s="227"/>
      <c r="GS239" s="227"/>
      <c r="GT239" s="227"/>
      <c r="GU239" s="227"/>
      <c r="GV239" s="227"/>
      <c r="GW239" s="227"/>
      <c r="GX239" s="227"/>
      <c r="GY239" s="227"/>
      <c r="GZ239" s="227"/>
      <c r="HA239" s="227"/>
      <c r="HB239" s="227"/>
      <c r="HC239" s="227"/>
      <c r="HD239" s="227"/>
      <c r="HE239" s="227"/>
      <c r="HF239" s="227"/>
      <c r="HG239" s="227"/>
      <c r="HH239" s="227"/>
      <c r="HI239" s="227"/>
      <c r="HJ239" s="227"/>
      <c r="HK239" s="227"/>
      <c r="HL239" s="227"/>
      <c r="HM239" s="227"/>
      <c r="HN239" s="227"/>
      <c r="HO239" s="227"/>
      <c r="HP239" s="227"/>
      <c r="HQ239" s="227"/>
      <c r="HR239" s="227"/>
      <c r="HS239" s="227"/>
      <c r="HT239" s="227"/>
      <c r="HU239" s="227"/>
      <c r="HV239" s="227"/>
      <c r="HW239" s="227"/>
      <c r="HX239" s="227"/>
      <c r="HY239" s="227"/>
      <c r="HZ239" s="227"/>
      <c r="IA239" s="227"/>
      <c r="IB239" s="227"/>
      <c r="IC239" s="227"/>
      <c r="ID239" s="227"/>
      <c r="IE239" s="227"/>
      <c r="IF239" s="227"/>
      <c r="IG239" s="227"/>
      <c r="IH239" s="227"/>
      <c r="II239" s="227"/>
      <c r="IJ239" s="227"/>
      <c r="IK239" s="227"/>
      <c r="IL239" s="227"/>
      <c r="IM239" s="227"/>
      <c r="IN239" s="227"/>
      <c r="IO239" s="227"/>
      <c r="IP239" s="227"/>
      <c r="IQ239" s="227"/>
      <c r="IR239" s="227"/>
      <c r="IS239" s="227"/>
      <c r="IT239" s="227"/>
      <c r="IU239" s="227"/>
      <c r="IV239" s="227"/>
      <c r="IW239" s="227"/>
      <c r="IX239" s="227"/>
      <c r="IY239" s="227"/>
      <c r="IZ239" s="227"/>
      <c r="JA239" s="227"/>
      <c r="JB239" s="227"/>
      <c r="JC239" s="227"/>
      <c r="JD239" s="227"/>
      <c r="JE239" s="227"/>
      <c r="JF239" s="227"/>
      <c r="JG239" s="227"/>
      <c r="JH239" s="227"/>
      <c r="JI239" s="227"/>
      <c r="JJ239" s="227"/>
      <c r="JK239" s="227"/>
      <c r="JL239" s="227"/>
      <c r="JM239" s="227"/>
      <c r="JN239" s="227"/>
      <c r="JO239" s="227"/>
      <c r="JP239" s="227"/>
      <c r="JQ239" s="227"/>
      <c r="JR239" s="227"/>
      <c r="JS239" s="227"/>
      <c r="JT239" s="227"/>
      <c r="JU239" s="227"/>
      <c r="JV239" s="227"/>
      <c r="JW239" s="227"/>
      <c r="JX239" s="227"/>
      <c r="JY239" s="227"/>
      <c r="JZ239" s="227"/>
      <c r="KA239" s="227"/>
      <c r="KB239" s="227"/>
      <c r="KC239" s="227"/>
      <c r="KD239" s="227"/>
      <c r="KE239" s="227"/>
      <c r="KF239" s="227"/>
      <c r="KG239" s="227"/>
      <c r="KH239" s="227"/>
      <c r="KI239" s="227"/>
      <c r="KJ239" s="227"/>
      <c r="KK239" s="227"/>
      <c r="KL239" s="227"/>
      <c r="KM239" s="227"/>
      <c r="KN239" s="227"/>
      <c r="KO239" s="227"/>
      <c r="KP239" s="227"/>
      <c r="KQ239" s="227"/>
      <c r="KR239" s="227"/>
      <c r="KS239" s="227"/>
      <c r="KT239" s="227"/>
      <c r="KU239" s="227"/>
      <c r="KV239" s="227"/>
      <c r="KW239" s="227"/>
      <c r="KX239" s="227"/>
      <c r="KY239" s="227"/>
      <c r="KZ239" s="227"/>
      <c r="LA239" s="227"/>
      <c r="LB239" s="227"/>
      <c r="LC239" s="227"/>
      <c r="LD239" s="227"/>
      <c r="LE239" s="227"/>
      <c r="LF239" s="227"/>
      <c r="LG239" s="227"/>
      <c r="LH239" s="227"/>
      <c r="LI239" s="227"/>
      <c r="LJ239" s="227"/>
      <c r="LK239" s="227"/>
      <c r="LL239" s="227"/>
      <c r="LM239" s="227"/>
      <c r="LN239" s="227"/>
      <c r="LO239" s="227"/>
      <c r="LP239" s="227"/>
      <c r="LQ239" s="227"/>
      <c r="LR239" s="227"/>
      <c r="LS239" s="227"/>
      <c r="LT239" s="227"/>
      <c r="LU239" s="227"/>
      <c r="LV239" s="227"/>
      <c r="LW239" s="227"/>
      <c r="LX239" s="227"/>
      <c r="LY239" s="227"/>
      <c r="LZ239" s="227"/>
      <c r="MA239" s="227"/>
      <c r="MB239" s="227"/>
      <c r="MC239" s="227"/>
      <c r="MD239" s="227"/>
      <c r="ME239" s="227"/>
      <c r="MF239" s="227"/>
      <c r="MG239" s="227"/>
      <c r="MH239" s="227"/>
      <c r="MI239" s="227"/>
      <c r="MJ239" s="227"/>
      <c r="MK239" s="227"/>
      <c r="ML239" s="227"/>
      <c r="MM239" s="227"/>
      <c r="MN239" s="227"/>
      <c r="MO239" s="227"/>
      <c r="MP239" s="227"/>
      <c r="MQ239" s="227"/>
      <c r="MR239" s="227"/>
      <c r="MS239" s="227"/>
      <c r="MT239" s="227"/>
      <c r="MU239" s="227"/>
      <c r="MV239" s="227"/>
      <c r="MW239" s="227"/>
      <c r="MX239" s="227"/>
      <c r="MY239" s="227"/>
      <c r="MZ239" s="227"/>
      <c r="NA239" s="227"/>
      <c r="NB239" s="227"/>
      <c r="NC239" s="227"/>
      <c r="ND239" s="227"/>
      <c r="NE239" s="227"/>
      <c r="NF239" s="227"/>
      <c r="NG239" s="227"/>
      <c r="NH239" s="227"/>
      <c r="NI239" s="227"/>
      <c r="NJ239" s="227"/>
      <c r="NK239" s="227"/>
      <c r="NL239" s="227"/>
      <c r="NM239" s="227"/>
      <c r="NN239" s="227"/>
      <c r="NO239" s="227"/>
      <c r="NP239" s="227"/>
      <c r="NQ239" s="227"/>
      <c r="NR239" s="227"/>
      <c r="NS239" s="227"/>
      <c r="NT239" s="227"/>
      <c r="NU239" s="227"/>
      <c r="NV239" s="227"/>
      <c r="NW239" s="227"/>
      <c r="NX239" s="227"/>
      <c r="NY239" s="227"/>
      <c r="NZ239" s="227"/>
      <c r="OA239" s="227"/>
      <c r="OB239" s="227"/>
      <c r="OC239" s="227"/>
      <c r="OD239" s="227"/>
      <c r="OE239" s="227"/>
      <c r="OF239" s="227"/>
      <c r="OG239" s="227"/>
      <c r="OH239" s="227"/>
      <c r="OI239" s="227"/>
      <c r="OJ239" s="227"/>
      <c r="OK239" s="227"/>
      <c r="OL239" s="227"/>
      <c r="OM239" s="227"/>
      <c r="ON239" s="227"/>
      <c r="OO239" s="227"/>
      <c r="OP239" s="227"/>
      <c r="OQ239" s="227"/>
      <c r="OR239" s="227"/>
      <c r="OS239" s="227"/>
      <c r="OT239" s="227"/>
      <c r="OU239" s="227"/>
      <c r="OV239" s="227"/>
      <c r="OW239" s="227"/>
      <c r="OX239" s="227"/>
      <c r="OY239" s="227"/>
      <c r="OZ239" s="227"/>
      <c r="PA239" s="227"/>
      <c r="PB239" s="227"/>
      <c r="PC239" s="227"/>
      <c r="PD239" s="227"/>
      <c r="PE239" s="227"/>
      <c r="PF239" s="227"/>
      <c r="PG239" s="227"/>
      <c r="PH239" s="227"/>
      <c r="PI239" s="227"/>
      <c r="PJ239" s="227"/>
      <c r="PK239" s="227"/>
      <c r="PL239" s="227"/>
      <c r="PM239" s="227"/>
      <c r="PN239" s="227"/>
      <c r="PO239" s="227"/>
      <c r="PP239" s="227"/>
      <c r="PQ239" s="227"/>
      <c r="PR239" s="227"/>
      <c r="PS239" s="227"/>
      <c r="PT239" s="227"/>
      <c r="PU239" s="227"/>
      <c r="PV239" s="227"/>
      <c r="PW239" s="227"/>
      <c r="PX239" s="227"/>
      <c r="PY239" s="227"/>
      <c r="PZ239" s="227"/>
      <c r="QA239" s="227"/>
      <c r="QB239" s="227"/>
      <c r="QC239" s="227"/>
      <c r="QD239" s="227"/>
      <c r="QE239" s="227"/>
      <c r="QF239" s="227"/>
      <c r="QG239" s="227"/>
      <c r="QH239" s="227"/>
      <c r="QI239" s="227"/>
      <c r="QJ239" s="227"/>
      <c r="QK239" s="227"/>
      <c r="QL239" s="227"/>
      <c r="QM239" s="227"/>
      <c r="QN239" s="227"/>
      <c r="QO239" s="227"/>
      <c r="QP239" s="227"/>
      <c r="QQ239" s="227"/>
      <c r="QR239" s="227"/>
      <c r="QS239" s="227"/>
      <c r="QT239" s="227"/>
      <c r="QU239" s="227"/>
      <c r="QV239" s="227"/>
      <c r="QW239" s="227"/>
      <c r="QX239" s="227"/>
      <c r="QY239" s="227"/>
      <c r="QZ239" s="227"/>
      <c r="RA239" s="227"/>
      <c r="RB239" s="227"/>
      <c r="RC239" s="227"/>
      <c r="RD239" s="227"/>
      <c r="RE239" s="227"/>
      <c r="RF239" s="227"/>
      <c r="RG239" s="227"/>
      <c r="RH239" s="227"/>
      <c r="RI239" s="227"/>
      <c r="RJ239" s="227"/>
      <c r="RK239" s="227"/>
      <c r="RL239" s="227"/>
      <c r="RM239" s="227"/>
      <c r="RN239" s="227"/>
      <c r="RO239" s="227"/>
      <c r="RP239" s="227"/>
      <c r="RQ239" s="227"/>
      <c r="RR239" s="227"/>
      <c r="RS239" s="227"/>
      <c r="RT239" s="227"/>
      <c r="RU239" s="227"/>
      <c r="RV239" s="227"/>
      <c r="RW239" s="227"/>
      <c r="RX239" s="227"/>
      <c r="RY239" s="227"/>
      <c r="RZ239" s="227"/>
      <c r="SA239" s="227"/>
      <c r="SB239" s="227"/>
      <c r="SC239" s="227"/>
      <c r="SD239" s="227"/>
      <c r="SE239" s="227"/>
      <c r="SF239" s="227"/>
      <c r="SG239" s="227"/>
      <c r="SH239" s="227"/>
      <c r="SI239" s="227"/>
      <c r="SJ239" s="227"/>
      <c r="SK239" s="227"/>
      <c r="SL239" s="227"/>
      <c r="SM239" s="227"/>
      <c r="SN239" s="227"/>
      <c r="SO239" s="227"/>
      <c r="SP239" s="227"/>
      <c r="SQ239" s="227"/>
      <c r="SR239" s="227"/>
      <c r="SS239" s="227"/>
      <c r="ST239" s="227"/>
      <c r="SU239" s="227"/>
      <c r="SV239" s="227"/>
      <c r="SW239" s="227"/>
      <c r="SX239" s="227"/>
      <c r="SY239" s="227"/>
      <c r="SZ239" s="227"/>
      <c r="TA239" s="227"/>
      <c r="TB239" s="227"/>
      <c r="TC239" s="227"/>
      <c r="TD239" s="227"/>
      <c r="TE239" s="227"/>
      <c r="TF239" s="227"/>
      <c r="TG239" s="227"/>
      <c r="TH239" s="227"/>
      <c r="TI239" s="227"/>
      <c r="TJ239" s="227"/>
      <c r="TK239" s="227"/>
      <c r="TL239" s="227"/>
      <c r="TM239" s="227"/>
      <c r="TN239" s="227"/>
      <c r="TO239" s="227"/>
      <c r="TP239" s="227"/>
      <c r="TQ239" s="227"/>
      <c r="TR239" s="227"/>
      <c r="TS239" s="227"/>
      <c r="TT239" s="227"/>
      <c r="TU239" s="227"/>
      <c r="TV239" s="227"/>
      <c r="TW239" s="227"/>
      <c r="TX239" s="227"/>
      <c r="TY239" s="227"/>
      <c r="TZ239" s="227"/>
      <c r="UA239" s="227"/>
      <c r="UB239" s="227"/>
      <c r="UC239" s="227"/>
      <c r="UD239" s="227"/>
      <c r="UE239" s="227"/>
      <c r="UF239" s="227"/>
      <c r="UG239" s="227"/>
      <c r="UH239" s="227"/>
      <c r="UI239" s="227"/>
      <c r="UJ239" s="227"/>
      <c r="UK239" s="227"/>
      <c r="UL239" s="227"/>
      <c r="UM239" s="227"/>
      <c r="UN239" s="227"/>
      <c r="UO239" s="227"/>
      <c r="UP239" s="227"/>
      <c r="UQ239" s="227"/>
      <c r="UR239" s="227"/>
      <c r="US239" s="227"/>
      <c r="UT239" s="227"/>
      <c r="UU239" s="227"/>
      <c r="UV239" s="227"/>
      <c r="UW239" s="227"/>
      <c r="UX239" s="227"/>
      <c r="UY239" s="227"/>
      <c r="UZ239" s="227"/>
      <c r="VA239" s="227"/>
      <c r="VB239" s="227"/>
      <c r="VC239" s="227"/>
      <c r="VD239" s="227"/>
      <c r="VE239" s="227"/>
      <c r="VF239" s="227"/>
      <c r="VG239" s="227"/>
      <c r="VH239" s="227"/>
      <c r="VI239" s="227"/>
      <c r="VJ239" s="227"/>
      <c r="VK239" s="227"/>
      <c r="VL239" s="227"/>
      <c r="VM239" s="227"/>
      <c r="VN239" s="227"/>
      <c r="VO239" s="227"/>
      <c r="VP239" s="227"/>
      <c r="VQ239" s="227"/>
      <c r="VR239" s="227"/>
      <c r="VS239" s="227"/>
      <c r="VT239" s="227"/>
      <c r="VU239" s="227"/>
      <c r="VV239" s="227"/>
      <c r="VW239" s="227"/>
      <c r="VX239" s="227"/>
      <c r="VY239" s="227"/>
      <c r="VZ239" s="227"/>
      <c r="WA239" s="227"/>
      <c r="WB239" s="227"/>
      <c r="WC239" s="227"/>
      <c r="WD239" s="227"/>
      <c r="WE239" s="227"/>
      <c r="WF239" s="227"/>
      <c r="WG239" s="227"/>
      <c r="WH239" s="227"/>
      <c r="WI239" s="227"/>
      <c r="WJ239" s="227"/>
      <c r="WK239" s="227"/>
      <c r="WL239" s="227"/>
      <c r="WM239" s="227"/>
      <c r="WN239" s="227"/>
      <c r="WO239" s="227"/>
      <c r="WP239" s="227"/>
      <c r="WQ239" s="227"/>
      <c r="WR239" s="227"/>
      <c r="WS239" s="227"/>
      <c r="WT239" s="227"/>
      <c r="WU239" s="227"/>
      <c r="WV239" s="227"/>
      <c r="WW239" s="227"/>
      <c r="WX239" s="227"/>
      <c r="WY239" s="227"/>
      <c r="WZ239" s="227"/>
      <c r="XA239" s="227"/>
      <c r="XB239" s="227"/>
      <c r="XC239" s="227"/>
      <c r="XD239" s="227"/>
      <c r="XE239" s="227"/>
      <c r="XF239" s="227"/>
      <c r="XG239" s="227"/>
      <c r="XH239" s="227"/>
      <c r="XI239" s="227"/>
      <c r="XJ239" s="227"/>
      <c r="XK239" s="227"/>
      <c r="XL239" s="227"/>
      <c r="XM239" s="227"/>
      <c r="XN239" s="227"/>
      <c r="XO239" s="227"/>
      <c r="XP239" s="227"/>
      <c r="XQ239" s="227"/>
      <c r="XR239" s="227"/>
      <c r="XS239" s="227"/>
      <c r="XT239" s="227"/>
      <c r="XU239" s="227"/>
      <c r="XV239" s="227"/>
      <c r="XW239" s="227"/>
      <c r="XX239" s="227"/>
      <c r="XY239" s="227"/>
      <c r="XZ239" s="227"/>
      <c r="YA239" s="227"/>
      <c r="YB239" s="227"/>
      <c r="YC239" s="227"/>
      <c r="YD239" s="227"/>
      <c r="YE239" s="227"/>
      <c r="YF239" s="227"/>
      <c r="YG239" s="227"/>
      <c r="YH239" s="227"/>
      <c r="YI239" s="227"/>
      <c r="YJ239" s="227"/>
      <c r="YK239" s="227"/>
      <c r="YL239" s="227"/>
      <c r="YM239" s="227"/>
      <c r="YN239" s="227"/>
      <c r="YO239" s="227"/>
      <c r="YP239" s="227"/>
      <c r="YQ239" s="227"/>
      <c r="YR239" s="227"/>
      <c r="YS239" s="227"/>
      <c r="YT239" s="227"/>
      <c r="YU239" s="227"/>
      <c r="YV239" s="227"/>
      <c r="YW239" s="227"/>
      <c r="YX239" s="227"/>
      <c r="YY239" s="227"/>
      <c r="YZ239" s="227"/>
      <c r="ZA239" s="227"/>
      <c r="ZB239" s="227"/>
      <c r="ZC239" s="227"/>
      <c r="ZD239" s="227"/>
      <c r="ZE239" s="227"/>
      <c r="ZF239" s="227"/>
      <c r="ZG239" s="227"/>
      <c r="ZH239" s="227"/>
      <c r="ZI239" s="227"/>
      <c r="ZJ239" s="227"/>
      <c r="ZK239" s="227"/>
      <c r="ZL239" s="227"/>
      <c r="ZM239" s="227"/>
      <c r="ZN239" s="227"/>
      <c r="ZO239" s="227"/>
      <c r="ZP239" s="227"/>
      <c r="ZQ239" s="227"/>
      <c r="ZR239" s="227"/>
      <c r="ZS239" s="227"/>
      <c r="ZT239" s="227"/>
      <c r="ZU239" s="227"/>
      <c r="ZV239" s="227"/>
      <c r="ZW239" s="227"/>
      <c r="ZX239" s="227"/>
      <c r="ZY239" s="227"/>
      <c r="ZZ239" s="227"/>
      <c r="AAA239" s="227"/>
      <c r="AAB239" s="227"/>
      <c r="AAC239" s="227"/>
      <c r="AAD239" s="227"/>
      <c r="AAE239" s="227"/>
      <c r="AAF239" s="227"/>
      <c r="AAG239" s="227"/>
      <c r="AAH239" s="227"/>
      <c r="AAI239" s="227"/>
      <c r="AAJ239" s="227"/>
      <c r="AAK239" s="227"/>
      <c r="AAL239" s="227"/>
      <c r="AAM239" s="227"/>
      <c r="AAN239" s="227"/>
      <c r="AAO239" s="227"/>
      <c r="AAP239" s="227"/>
      <c r="AAQ239" s="227"/>
      <c r="AAR239" s="227"/>
      <c r="AAS239" s="227"/>
      <c r="AAT239" s="227"/>
      <c r="AAU239" s="227"/>
      <c r="AAV239" s="227"/>
      <c r="AAW239" s="227"/>
      <c r="AAX239" s="227"/>
      <c r="AAY239" s="227"/>
      <c r="AAZ239" s="227"/>
      <c r="ABA239" s="227"/>
      <c r="ABB239" s="227"/>
      <c r="ABC239" s="227"/>
      <c r="ABD239" s="227"/>
      <c r="ABE239" s="227"/>
      <c r="ABF239" s="227"/>
      <c r="ABG239" s="227"/>
      <c r="ABH239" s="227"/>
      <c r="ABI239" s="227"/>
      <c r="ABJ239" s="227"/>
      <c r="ABK239" s="227"/>
      <c r="ABL239" s="227"/>
      <c r="ABM239" s="227"/>
      <c r="ABN239" s="227"/>
      <c r="ABO239" s="227"/>
      <c r="ABP239" s="227"/>
      <c r="ABQ239" s="227"/>
      <c r="ABR239" s="227"/>
      <c r="ABS239" s="227"/>
      <c r="ABT239" s="227"/>
      <c r="ABU239" s="227"/>
      <c r="ABV239" s="227"/>
      <c r="ABW239" s="227"/>
      <c r="ABX239" s="227"/>
      <c r="ABY239" s="227"/>
      <c r="ABZ239" s="227"/>
      <c r="ACA239" s="227"/>
      <c r="ACB239" s="227"/>
      <c r="ACC239" s="227"/>
      <c r="ACD239" s="227"/>
      <c r="ACE239" s="227"/>
      <c r="ACF239" s="227"/>
      <c r="ACG239" s="227"/>
      <c r="ACH239" s="227"/>
      <c r="ACI239" s="227"/>
      <c r="ACJ239" s="227"/>
      <c r="ACK239" s="227"/>
      <c r="ACL239" s="227"/>
      <c r="ACM239" s="227"/>
      <c r="ACN239" s="227"/>
      <c r="ACO239" s="227"/>
      <c r="ACP239" s="227"/>
      <c r="ACQ239" s="227"/>
      <c r="ACR239" s="227"/>
      <c r="ACS239" s="227"/>
      <c r="ACT239" s="227"/>
      <c r="ACU239" s="227"/>
      <c r="ACV239" s="227"/>
      <c r="ACW239" s="227"/>
      <c r="ACX239" s="227"/>
      <c r="ACY239" s="227"/>
      <c r="ACZ239" s="227"/>
      <c r="ADA239" s="227"/>
      <c r="ADB239" s="227"/>
      <c r="ADC239" s="227"/>
      <c r="ADD239" s="227"/>
      <c r="ADE239" s="227"/>
      <c r="ADF239" s="227"/>
      <c r="ADG239" s="227"/>
      <c r="ADH239" s="227"/>
      <c r="ADI239" s="227"/>
      <c r="ADJ239" s="227"/>
      <c r="ADK239" s="227"/>
      <c r="ADL239" s="227"/>
      <c r="ADM239" s="227"/>
      <c r="ADN239" s="227"/>
      <c r="ADO239" s="227"/>
      <c r="ADP239" s="227"/>
      <c r="ADQ239" s="227"/>
      <c r="ADR239" s="227"/>
      <c r="ADS239" s="227"/>
      <c r="ADT239" s="227"/>
      <c r="ADU239" s="227"/>
      <c r="ADV239" s="227"/>
      <c r="ADW239" s="227"/>
      <c r="ADX239" s="227"/>
      <c r="ADY239" s="227"/>
      <c r="ADZ239" s="227"/>
      <c r="AEA239" s="227"/>
      <c r="AEB239" s="227"/>
      <c r="AEC239" s="227"/>
      <c r="AED239" s="227"/>
      <c r="AEE239" s="227"/>
      <c r="AEF239" s="227"/>
      <c r="AEG239" s="227"/>
      <c r="AEH239" s="227"/>
      <c r="AEI239" s="227"/>
      <c r="AEJ239" s="227"/>
      <c r="AEK239" s="227"/>
      <c r="AEL239" s="227"/>
      <c r="AEM239" s="227"/>
      <c r="AEN239" s="227"/>
      <c r="AEO239" s="227"/>
      <c r="AEP239" s="227"/>
      <c r="AEQ239" s="227"/>
      <c r="AER239" s="227"/>
      <c r="AES239" s="227"/>
      <c r="AET239" s="227"/>
      <c r="AEU239" s="227"/>
      <c r="AEV239" s="227"/>
      <c r="AEW239" s="227"/>
      <c r="AEX239" s="227"/>
      <c r="AEY239" s="227"/>
      <c r="AEZ239" s="227"/>
      <c r="AFA239" s="227"/>
      <c r="AFB239" s="227"/>
      <c r="AFC239" s="227"/>
      <c r="AFD239" s="227"/>
      <c r="AFE239" s="227"/>
      <c r="AFF239" s="227"/>
      <c r="AFG239" s="227"/>
      <c r="AFH239" s="227"/>
      <c r="AFI239" s="227"/>
      <c r="AFJ239" s="227"/>
      <c r="AFK239" s="227"/>
      <c r="AFL239" s="227"/>
      <c r="AFM239" s="227"/>
      <c r="AFN239" s="227"/>
      <c r="AFO239" s="227"/>
      <c r="AFP239" s="227"/>
      <c r="AFQ239" s="227"/>
      <c r="AFR239" s="227"/>
      <c r="AFS239" s="227"/>
      <c r="AFT239" s="227"/>
      <c r="AFU239" s="227"/>
      <c r="AFV239" s="227"/>
      <c r="AFW239" s="227"/>
      <c r="AFX239" s="227"/>
      <c r="AFY239" s="227"/>
      <c r="AFZ239" s="227"/>
      <c r="AGA239" s="227"/>
      <c r="AGB239" s="227"/>
      <c r="AGC239" s="227"/>
      <c r="AGD239" s="227"/>
      <c r="AGE239" s="227"/>
      <c r="AGF239" s="227"/>
      <c r="AGG239" s="227"/>
      <c r="AGH239" s="227"/>
      <c r="AGI239" s="227"/>
      <c r="AGJ239" s="227"/>
      <c r="AGK239" s="227"/>
      <c r="AGL239" s="227"/>
      <c r="AGM239" s="227"/>
      <c r="AGN239" s="227"/>
      <c r="AGO239" s="227"/>
      <c r="AGP239" s="227"/>
      <c r="AGQ239" s="227"/>
      <c r="AGR239" s="227"/>
      <c r="AGS239" s="227"/>
      <c r="AGT239" s="227"/>
      <c r="AGU239" s="227"/>
      <c r="AGV239" s="227"/>
      <c r="AGW239" s="227"/>
      <c r="AGX239" s="227"/>
      <c r="AGY239" s="227"/>
      <c r="AGZ239" s="227"/>
      <c r="AHA239" s="227"/>
      <c r="AHB239" s="227"/>
      <c r="AHC239" s="227"/>
      <c r="AHD239" s="227"/>
      <c r="AHE239" s="227"/>
      <c r="AHF239" s="227"/>
      <c r="AHG239" s="227"/>
      <c r="AHH239" s="227"/>
      <c r="AHI239" s="227"/>
      <c r="AHJ239" s="227"/>
      <c r="AHK239" s="227"/>
      <c r="AHL239" s="227"/>
      <c r="AHM239" s="227"/>
      <c r="AHN239" s="227"/>
      <c r="AHO239" s="227"/>
      <c r="AHP239" s="227"/>
      <c r="AHQ239" s="227"/>
      <c r="AHR239" s="227"/>
      <c r="AHS239" s="227"/>
      <c r="AHT239" s="227"/>
      <c r="AHU239" s="227"/>
      <c r="AHV239" s="227"/>
      <c r="AHW239" s="227"/>
      <c r="AHX239" s="227"/>
      <c r="AHY239" s="227"/>
      <c r="AHZ239" s="227"/>
      <c r="AIA239" s="227"/>
      <c r="AIB239" s="227"/>
      <c r="AIC239" s="227"/>
      <c r="AID239" s="227"/>
      <c r="AIE239" s="227"/>
      <c r="AIF239" s="227"/>
      <c r="AIG239" s="227"/>
      <c r="AIH239" s="227"/>
      <c r="AII239" s="227"/>
      <c r="AIJ239" s="227"/>
      <c r="AIK239" s="227"/>
      <c r="AIL239" s="227"/>
      <c r="AIM239" s="227"/>
      <c r="AIN239" s="227"/>
      <c r="AIO239" s="227"/>
      <c r="AIP239" s="227"/>
      <c r="AIQ239" s="227"/>
      <c r="AIR239" s="227"/>
      <c r="AIS239" s="227"/>
      <c r="AIT239" s="227"/>
      <c r="AIU239" s="227"/>
      <c r="AIV239" s="227"/>
      <c r="AIW239" s="227"/>
      <c r="AIX239" s="227"/>
      <c r="AIY239" s="227"/>
      <c r="AIZ239" s="227"/>
      <c r="AJA239" s="227"/>
      <c r="AJB239" s="227"/>
      <c r="AJC239" s="227"/>
      <c r="AJD239" s="227"/>
      <c r="AJE239" s="227"/>
      <c r="AJF239" s="227"/>
      <c r="AJG239" s="227"/>
      <c r="AJH239" s="227"/>
      <c r="AJI239" s="227"/>
      <c r="AJJ239" s="227"/>
      <c r="AJK239" s="227"/>
      <c r="AJL239" s="227"/>
      <c r="AJM239" s="227"/>
      <c r="AJN239" s="227"/>
      <c r="AJO239" s="227"/>
      <c r="AJP239" s="227"/>
      <c r="AJQ239" s="227"/>
      <c r="AJR239" s="227"/>
      <c r="AJS239" s="227"/>
      <c r="AJT239" s="227"/>
      <c r="AJU239" s="227"/>
      <c r="AJV239" s="227"/>
      <c r="AJW239" s="227"/>
      <c r="AJX239" s="227"/>
      <c r="AJY239" s="227"/>
      <c r="AJZ239" s="227"/>
      <c r="AKA239" s="227"/>
      <c r="AKB239" s="227"/>
      <c r="AKC239" s="227"/>
      <c r="AKD239" s="227"/>
      <c r="AKE239" s="227"/>
      <c r="AKF239" s="227"/>
      <c r="AKG239" s="227"/>
      <c r="AKH239" s="227"/>
      <c r="AKI239" s="227"/>
      <c r="AKJ239" s="227"/>
      <c r="AKK239" s="227"/>
      <c r="AKL239" s="227"/>
      <c r="AKM239" s="227"/>
      <c r="AKN239" s="227"/>
      <c r="AKO239" s="227"/>
      <c r="AKP239" s="227"/>
      <c r="AKQ239" s="227"/>
      <c r="AKR239" s="227"/>
      <c r="AKS239" s="227"/>
      <c r="AKT239" s="227"/>
      <c r="AKU239" s="227"/>
      <c r="AKV239" s="227"/>
      <c r="AKW239" s="227"/>
      <c r="AKX239" s="227"/>
      <c r="AKY239" s="227"/>
      <c r="AKZ239" s="227"/>
      <c r="ALA239" s="227"/>
      <c r="ALB239" s="227"/>
      <c r="ALC239" s="227"/>
      <c r="ALD239" s="227"/>
      <c r="ALE239" s="227"/>
      <c r="ALF239" s="227"/>
      <c r="ALG239" s="227"/>
      <c r="ALH239" s="227"/>
      <c r="ALI239" s="227"/>
      <c r="ALJ239" s="227"/>
      <c r="ALK239" s="227"/>
      <c r="ALL239" s="227"/>
      <c r="ALM239" s="227"/>
      <c r="ALN239" s="227"/>
      <c r="ALO239" s="227"/>
      <c r="ALP239" s="227"/>
      <c r="ALQ239" s="227"/>
      <c r="ALR239" s="227"/>
      <c r="ALS239" s="227"/>
      <c r="ALT239" s="227"/>
      <c r="ALU239" s="227"/>
      <c r="ALV239" s="227"/>
      <c r="ALW239" s="227"/>
      <c r="ALX239" s="227"/>
      <c r="ALY239" s="227"/>
      <c r="ALZ239" s="227"/>
      <c r="AMA239" s="227"/>
      <c r="AMB239" s="227"/>
      <c r="AMC239" s="227"/>
      <c r="AMD239" s="227"/>
      <c r="AME239" s="227"/>
      <c r="AMF239" s="227"/>
      <c r="AMG239" s="227"/>
      <c r="AMH239" s="227"/>
      <c r="AMI239" s="227"/>
      <c r="AMJ239" s="227"/>
      <c r="AMK239" s="227"/>
      <c r="AML239" s="227"/>
      <c r="AMM239" s="227"/>
      <c r="AMN239" s="227"/>
      <c r="AMO239" s="227"/>
      <c r="AMP239" s="227"/>
      <c r="AMQ239" s="227"/>
      <c r="AMR239" s="227"/>
      <c r="AMS239" s="227"/>
      <c r="AMT239" s="227"/>
      <c r="AMU239" s="227"/>
      <c r="AMV239" s="227"/>
      <c r="AMW239" s="227"/>
      <c r="AMX239" s="227"/>
    </row>
    <row r="240" spans="1:1038" s="288" customFormat="1" ht="18" customHeight="1">
      <c r="A240" s="409"/>
      <c r="B240" s="227"/>
      <c r="C240" s="227"/>
      <c r="D240" s="227"/>
      <c r="E240" s="227">
        <v>41</v>
      </c>
      <c r="F240" s="227">
        <v>2</v>
      </c>
      <c r="G240" s="285" t="str">
        <f t="shared" si="59"/>
        <v>41-2</v>
      </c>
      <c r="H240" s="278">
        <v>45</v>
      </c>
      <c r="I240" s="227">
        <v>48</v>
      </c>
      <c r="J240" s="226"/>
      <c r="K240" s="545" t="b">
        <f>IF(I241=1,IF(((VLOOKUP($G240,[1]Depth_Lookup!#REF!,9,FALSE))-(H240/100))=0,"Good",IF(((VLOOKUP($G240,[1]Depth_Lookup!$A$3:$J$550,9,FALSE))-(H240/100))&gt;0,"Too Short","Too Long")))</f>
        <v>0</v>
      </c>
      <c r="L240" s="171">
        <f>(VLOOKUP($G240,Depth_Lookup!$A$3:$J$410,10,FALSE))+(H240/100)</f>
        <v>93.9</v>
      </c>
      <c r="M240" s="171">
        <f>(VLOOKUP($G240,Depth_Lookup!$A$3:$J$410,10,FALSE))+(I240/100)</f>
        <v>93.93</v>
      </c>
      <c r="N240" s="230"/>
      <c r="O240" s="227"/>
      <c r="P240" s="227"/>
      <c r="Q240" s="227"/>
      <c r="R240" s="286" t="s">
        <v>1805</v>
      </c>
      <c r="S240" s="227"/>
      <c r="T240" s="227"/>
      <c r="U240" s="227"/>
      <c r="V240" s="227"/>
      <c r="W240" s="227"/>
      <c r="X240" s="287"/>
      <c r="Y240" s="227"/>
      <c r="Z240" s="227"/>
      <c r="AA240" s="227"/>
      <c r="AB240" s="227"/>
      <c r="AC240" s="227"/>
      <c r="AD240" s="227"/>
      <c r="AE240" s="233"/>
      <c r="AF240" s="286"/>
      <c r="AG240" s="237"/>
      <c r="AH240" s="227"/>
      <c r="AI240" s="240"/>
      <c r="AJ240" s="227"/>
      <c r="AK240" s="227"/>
      <c r="AL240" s="227"/>
      <c r="AM240" s="227"/>
      <c r="AN240" s="227"/>
      <c r="AO240" s="240"/>
      <c r="AP240" s="227"/>
      <c r="AQ240" s="227"/>
      <c r="AR240" s="227"/>
      <c r="AS240" s="227"/>
      <c r="AT240" s="227"/>
      <c r="AU240" s="240"/>
      <c r="AV240" s="227"/>
      <c r="AW240" s="227"/>
      <c r="AX240" s="227"/>
      <c r="AY240" s="227"/>
      <c r="AZ240" s="227"/>
      <c r="BA240" s="240"/>
      <c r="BB240" s="227"/>
      <c r="BC240" s="227"/>
      <c r="BD240" s="227"/>
      <c r="BE240" s="227"/>
      <c r="BF240" s="227"/>
      <c r="BG240" s="240"/>
      <c r="BH240" s="227"/>
      <c r="BI240" s="227"/>
      <c r="BJ240" s="227"/>
      <c r="BK240" s="227"/>
      <c r="BL240" s="227"/>
      <c r="BM240" s="240"/>
      <c r="BN240" s="227"/>
      <c r="BO240" s="227"/>
      <c r="BP240" s="227"/>
      <c r="BQ240" s="227"/>
      <c r="BR240" s="227"/>
      <c r="BS240" s="227"/>
      <c r="BT240" s="227"/>
      <c r="BU240" s="227"/>
      <c r="BV240" s="227"/>
      <c r="BW240" s="227"/>
      <c r="BX240" s="227"/>
      <c r="BY240" s="240"/>
      <c r="BZ240" s="227"/>
      <c r="CA240" s="227"/>
      <c r="CB240" s="227"/>
      <c r="CC240" s="227"/>
      <c r="CD240" s="227"/>
      <c r="CE240" s="227"/>
      <c r="CF240" s="227"/>
      <c r="CG240" s="148"/>
      <c r="CH240" s="149"/>
      <c r="CI240" s="149"/>
      <c r="CJ240" s="149"/>
      <c r="CK240" s="151"/>
      <c r="CL240" s="152"/>
      <c r="CM240" s="152"/>
      <c r="CN240" s="152"/>
      <c r="CO240" s="152"/>
      <c r="CP240" s="152"/>
      <c r="CQ240" s="152"/>
      <c r="CR240" s="152"/>
      <c r="CS240" s="152"/>
      <c r="CT240" s="152"/>
      <c r="CU240" s="152"/>
      <c r="CV240" s="152"/>
      <c r="CW240" s="152"/>
      <c r="CX240" s="152"/>
      <c r="CY240" s="152"/>
      <c r="CZ240" s="152"/>
      <c r="DA240" s="152"/>
      <c r="DB240" s="152"/>
      <c r="DC240" s="229"/>
      <c r="DD240" s="152"/>
      <c r="DE240" s="152"/>
      <c r="DF240" s="152"/>
      <c r="DG240" s="152"/>
      <c r="DH240" s="152"/>
      <c r="DI240" s="152"/>
      <c r="DJ240" s="152"/>
      <c r="DK240" s="208"/>
      <c r="DL240" s="148"/>
      <c r="DM240" s="152"/>
      <c r="DN240" s="152"/>
      <c r="DO240" s="153"/>
      <c r="DQ240" s="148"/>
      <c r="DR240" s="153"/>
      <c r="DS240" s="148"/>
      <c r="DT240" s="261"/>
      <c r="DU240" s="229"/>
      <c r="DV240" s="229"/>
      <c r="DW240" s="290"/>
      <c r="DX240" s="291"/>
      <c r="DY240" s="154"/>
      <c r="DZ240" s="154"/>
      <c r="EA240" s="154"/>
      <c r="EB240" s="229"/>
      <c r="EC240" s="292"/>
      <c r="ED240" s="229" t="s">
        <v>2517</v>
      </c>
      <c r="EE240" s="293"/>
      <c r="EF240" s="294"/>
      <c r="EG240" s="293"/>
      <c r="EH240" s="295"/>
      <c r="EI240" s="296"/>
      <c r="EJ240" s="297"/>
      <c r="EK240" s="298"/>
      <c r="EL240" s="293"/>
      <c r="EM240" s="295"/>
      <c r="EN240" s="295"/>
      <c r="EO240" s="321">
        <v>2</v>
      </c>
      <c r="EP240" s="407"/>
      <c r="EQ240" s="144" t="s">
        <v>1807</v>
      </c>
      <c r="ER240" s="321"/>
      <c r="ES240" s="321"/>
      <c r="ET240" s="321"/>
      <c r="EU240" s="321"/>
      <c r="EV240" s="322">
        <v>35</v>
      </c>
      <c r="EW240" s="322">
        <v>270</v>
      </c>
      <c r="EX240" s="322">
        <v>31</v>
      </c>
      <c r="EY240" s="322">
        <v>0</v>
      </c>
      <c r="EZ240" s="192">
        <f t="shared" si="60"/>
        <v>130.63348399515246</v>
      </c>
      <c r="FA240" s="192">
        <f t="shared" si="61"/>
        <v>130.63348399515246</v>
      </c>
      <c r="FB240" s="192">
        <f t="shared" si="62"/>
        <v>47.303131572797412</v>
      </c>
      <c r="FC240" s="192">
        <f t="shared" si="63"/>
        <v>220.63348399515246</v>
      </c>
      <c r="FD240" s="192">
        <f t="shared" si="64"/>
        <v>42.696868427202588</v>
      </c>
      <c r="FE240" s="193">
        <f t="shared" si="65"/>
        <v>310.63348399515246</v>
      </c>
      <c r="FF240" s="194">
        <f t="shared" si="66"/>
        <v>42.696868427202588</v>
      </c>
      <c r="FG240" s="144" t="s">
        <v>1807</v>
      </c>
      <c r="FH240" s="295"/>
      <c r="FI240" s="778">
        <f t="shared" si="67"/>
        <v>2</v>
      </c>
      <c r="FJ240" s="779">
        <f t="shared" si="68"/>
        <v>42.696868427202588</v>
      </c>
      <c r="FK240" s="779">
        <f t="shared" si="69"/>
        <v>47.303131572797412</v>
      </c>
      <c r="FL240" s="780">
        <f t="shared" si="70"/>
        <v>0.82559539244939861</v>
      </c>
      <c r="FM240" s="169">
        <f t="shared" si="71"/>
        <v>0.73495165972081389</v>
      </c>
      <c r="FN240" s="783">
        <f t="shared" si="72"/>
        <v>1.4699033194416278</v>
      </c>
      <c r="FO240" s="227"/>
      <c r="FP240" s="227"/>
      <c r="FQ240" s="227"/>
      <c r="FR240" s="227"/>
      <c r="FS240" s="227"/>
      <c r="FT240" s="227"/>
      <c r="FU240" s="227"/>
      <c r="FV240" s="227"/>
      <c r="FW240" s="227"/>
      <c r="FX240" s="227"/>
      <c r="FY240" s="227"/>
      <c r="FZ240" s="227"/>
      <c r="GA240" s="227"/>
      <c r="GB240" s="227"/>
      <c r="GC240" s="227"/>
      <c r="GD240" s="227"/>
      <c r="GE240" s="227"/>
      <c r="GF240" s="227"/>
      <c r="GG240" s="227"/>
      <c r="GH240" s="227"/>
      <c r="GI240" s="227"/>
      <c r="GJ240" s="227"/>
      <c r="GK240" s="227"/>
      <c r="GL240" s="227"/>
      <c r="GM240" s="227"/>
      <c r="GN240" s="227"/>
      <c r="GO240" s="227"/>
      <c r="GP240" s="227"/>
      <c r="GQ240" s="227"/>
      <c r="GR240" s="227"/>
      <c r="GS240" s="227"/>
      <c r="GT240" s="227"/>
      <c r="GU240" s="227"/>
      <c r="GV240" s="227"/>
      <c r="GW240" s="227"/>
      <c r="GX240" s="227"/>
      <c r="GY240" s="227"/>
      <c r="GZ240" s="227"/>
      <c r="HA240" s="227"/>
      <c r="HB240" s="227"/>
      <c r="HC240" s="227"/>
      <c r="HD240" s="227"/>
      <c r="HE240" s="227"/>
      <c r="HF240" s="227"/>
      <c r="HG240" s="227"/>
      <c r="HH240" s="227"/>
      <c r="HI240" s="227"/>
      <c r="HJ240" s="227"/>
      <c r="HK240" s="227"/>
      <c r="HL240" s="227"/>
      <c r="HM240" s="227"/>
      <c r="HN240" s="227"/>
      <c r="HO240" s="227"/>
      <c r="HP240" s="227"/>
      <c r="HQ240" s="227"/>
      <c r="HR240" s="227"/>
      <c r="HS240" s="227"/>
      <c r="HT240" s="227"/>
      <c r="HU240" s="227"/>
      <c r="HV240" s="227"/>
      <c r="HW240" s="227"/>
      <c r="HX240" s="227"/>
      <c r="HY240" s="227"/>
      <c r="HZ240" s="227"/>
      <c r="IA240" s="227"/>
      <c r="IB240" s="227"/>
      <c r="IC240" s="227"/>
      <c r="ID240" s="227"/>
      <c r="IE240" s="227"/>
      <c r="IF240" s="227"/>
      <c r="IG240" s="227"/>
      <c r="IH240" s="227"/>
      <c r="II240" s="227"/>
      <c r="IJ240" s="227"/>
      <c r="IK240" s="227"/>
      <c r="IL240" s="227"/>
      <c r="IM240" s="227"/>
      <c r="IN240" s="227"/>
      <c r="IO240" s="227"/>
      <c r="IP240" s="227"/>
      <c r="IQ240" s="227"/>
      <c r="IR240" s="227"/>
      <c r="IS240" s="227"/>
      <c r="IT240" s="227"/>
      <c r="IU240" s="227"/>
      <c r="IV240" s="227"/>
      <c r="IW240" s="227"/>
      <c r="IX240" s="227"/>
      <c r="IY240" s="227"/>
      <c r="IZ240" s="227"/>
      <c r="JA240" s="227"/>
      <c r="JB240" s="227"/>
      <c r="JC240" s="227"/>
      <c r="JD240" s="227"/>
      <c r="JE240" s="227"/>
      <c r="JF240" s="227"/>
      <c r="JG240" s="227"/>
      <c r="JH240" s="227"/>
      <c r="JI240" s="227"/>
      <c r="JJ240" s="227"/>
      <c r="JK240" s="227"/>
      <c r="JL240" s="227"/>
      <c r="JM240" s="227"/>
      <c r="JN240" s="227"/>
      <c r="JO240" s="227"/>
      <c r="JP240" s="227"/>
      <c r="JQ240" s="227"/>
      <c r="JR240" s="227"/>
      <c r="JS240" s="227"/>
      <c r="JT240" s="227"/>
      <c r="JU240" s="227"/>
      <c r="JV240" s="227"/>
      <c r="JW240" s="227"/>
      <c r="JX240" s="227"/>
      <c r="JY240" s="227"/>
      <c r="JZ240" s="227"/>
      <c r="KA240" s="227"/>
      <c r="KB240" s="227"/>
      <c r="KC240" s="227"/>
      <c r="KD240" s="227"/>
      <c r="KE240" s="227"/>
      <c r="KF240" s="227"/>
      <c r="KG240" s="227"/>
      <c r="KH240" s="227"/>
      <c r="KI240" s="227"/>
      <c r="KJ240" s="227"/>
      <c r="KK240" s="227"/>
      <c r="KL240" s="227"/>
      <c r="KM240" s="227"/>
      <c r="KN240" s="227"/>
      <c r="KO240" s="227"/>
      <c r="KP240" s="227"/>
      <c r="KQ240" s="227"/>
      <c r="KR240" s="227"/>
      <c r="KS240" s="227"/>
      <c r="KT240" s="227"/>
      <c r="KU240" s="227"/>
      <c r="KV240" s="227"/>
      <c r="KW240" s="227"/>
      <c r="KX240" s="227"/>
      <c r="KY240" s="227"/>
      <c r="KZ240" s="227"/>
      <c r="LA240" s="227"/>
      <c r="LB240" s="227"/>
      <c r="LC240" s="227"/>
      <c r="LD240" s="227"/>
      <c r="LE240" s="227"/>
      <c r="LF240" s="227"/>
      <c r="LG240" s="227"/>
      <c r="LH240" s="227"/>
      <c r="LI240" s="227"/>
      <c r="LJ240" s="227"/>
      <c r="LK240" s="227"/>
      <c r="LL240" s="227"/>
      <c r="LM240" s="227"/>
      <c r="LN240" s="227"/>
      <c r="LO240" s="227"/>
      <c r="LP240" s="227"/>
      <c r="LQ240" s="227"/>
      <c r="LR240" s="227"/>
      <c r="LS240" s="227"/>
      <c r="LT240" s="227"/>
      <c r="LU240" s="227"/>
      <c r="LV240" s="227"/>
      <c r="LW240" s="227"/>
      <c r="LX240" s="227"/>
      <c r="LY240" s="227"/>
      <c r="LZ240" s="227"/>
      <c r="MA240" s="227"/>
      <c r="MB240" s="227"/>
      <c r="MC240" s="227"/>
      <c r="MD240" s="227"/>
      <c r="ME240" s="227"/>
      <c r="MF240" s="227"/>
      <c r="MG240" s="227"/>
      <c r="MH240" s="227"/>
      <c r="MI240" s="227"/>
      <c r="MJ240" s="227"/>
      <c r="MK240" s="227"/>
      <c r="ML240" s="227"/>
      <c r="MM240" s="227"/>
      <c r="MN240" s="227"/>
      <c r="MO240" s="227"/>
      <c r="MP240" s="227"/>
      <c r="MQ240" s="227"/>
      <c r="MR240" s="227"/>
      <c r="MS240" s="227"/>
      <c r="MT240" s="227"/>
      <c r="MU240" s="227"/>
      <c r="MV240" s="227"/>
      <c r="MW240" s="227"/>
      <c r="MX240" s="227"/>
      <c r="MY240" s="227"/>
      <c r="MZ240" s="227"/>
      <c r="NA240" s="227"/>
      <c r="NB240" s="227"/>
      <c r="NC240" s="227"/>
      <c r="ND240" s="227"/>
      <c r="NE240" s="227"/>
      <c r="NF240" s="227"/>
      <c r="NG240" s="227"/>
      <c r="NH240" s="227"/>
      <c r="NI240" s="227"/>
      <c r="NJ240" s="227"/>
      <c r="NK240" s="227"/>
      <c r="NL240" s="227"/>
      <c r="NM240" s="227"/>
      <c r="NN240" s="227"/>
      <c r="NO240" s="227"/>
      <c r="NP240" s="227"/>
      <c r="NQ240" s="227"/>
      <c r="NR240" s="227"/>
      <c r="NS240" s="227"/>
      <c r="NT240" s="227"/>
      <c r="NU240" s="227"/>
      <c r="NV240" s="227"/>
      <c r="NW240" s="227"/>
      <c r="NX240" s="227"/>
      <c r="NY240" s="227"/>
      <c r="NZ240" s="227"/>
      <c r="OA240" s="227"/>
      <c r="OB240" s="227"/>
      <c r="OC240" s="227"/>
      <c r="OD240" s="227"/>
      <c r="OE240" s="227"/>
      <c r="OF240" s="227"/>
      <c r="OG240" s="227"/>
      <c r="OH240" s="227"/>
      <c r="OI240" s="227"/>
      <c r="OJ240" s="227"/>
      <c r="OK240" s="227"/>
      <c r="OL240" s="227"/>
      <c r="OM240" s="227"/>
      <c r="ON240" s="227"/>
      <c r="OO240" s="227"/>
      <c r="OP240" s="227"/>
      <c r="OQ240" s="227"/>
      <c r="OR240" s="227"/>
      <c r="OS240" s="227"/>
      <c r="OT240" s="227"/>
      <c r="OU240" s="227"/>
      <c r="OV240" s="227"/>
      <c r="OW240" s="227"/>
      <c r="OX240" s="227"/>
      <c r="OY240" s="227"/>
      <c r="OZ240" s="227"/>
      <c r="PA240" s="227"/>
      <c r="PB240" s="227"/>
      <c r="PC240" s="227"/>
      <c r="PD240" s="227"/>
      <c r="PE240" s="227"/>
      <c r="PF240" s="227"/>
      <c r="PG240" s="227"/>
      <c r="PH240" s="227"/>
      <c r="PI240" s="227"/>
      <c r="PJ240" s="227"/>
      <c r="PK240" s="227"/>
      <c r="PL240" s="227"/>
      <c r="PM240" s="227"/>
      <c r="PN240" s="227"/>
      <c r="PO240" s="227"/>
      <c r="PP240" s="227"/>
      <c r="PQ240" s="227"/>
      <c r="PR240" s="227"/>
      <c r="PS240" s="227"/>
      <c r="PT240" s="227"/>
      <c r="PU240" s="227"/>
      <c r="PV240" s="227"/>
      <c r="PW240" s="227"/>
      <c r="PX240" s="227"/>
      <c r="PY240" s="227"/>
      <c r="PZ240" s="227"/>
      <c r="QA240" s="227"/>
      <c r="QB240" s="227"/>
      <c r="QC240" s="227"/>
      <c r="QD240" s="227"/>
      <c r="QE240" s="227"/>
      <c r="QF240" s="227"/>
      <c r="QG240" s="227"/>
      <c r="QH240" s="227"/>
      <c r="QI240" s="227"/>
      <c r="QJ240" s="227"/>
      <c r="QK240" s="227"/>
      <c r="QL240" s="227"/>
      <c r="QM240" s="227"/>
      <c r="QN240" s="227"/>
      <c r="QO240" s="227"/>
      <c r="QP240" s="227"/>
      <c r="QQ240" s="227"/>
      <c r="QR240" s="227"/>
      <c r="QS240" s="227"/>
      <c r="QT240" s="227"/>
      <c r="QU240" s="227"/>
      <c r="QV240" s="227"/>
      <c r="QW240" s="227"/>
      <c r="QX240" s="227"/>
      <c r="QY240" s="227"/>
      <c r="QZ240" s="227"/>
      <c r="RA240" s="227"/>
      <c r="RB240" s="227"/>
      <c r="RC240" s="227"/>
      <c r="RD240" s="227"/>
      <c r="RE240" s="227"/>
      <c r="RF240" s="227"/>
      <c r="RG240" s="227"/>
      <c r="RH240" s="227"/>
      <c r="RI240" s="227"/>
      <c r="RJ240" s="227"/>
      <c r="RK240" s="227"/>
      <c r="RL240" s="227"/>
      <c r="RM240" s="227"/>
      <c r="RN240" s="227"/>
      <c r="RO240" s="227"/>
      <c r="RP240" s="227"/>
      <c r="RQ240" s="227"/>
      <c r="RR240" s="227"/>
      <c r="RS240" s="227"/>
      <c r="RT240" s="227"/>
      <c r="RU240" s="227"/>
      <c r="RV240" s="227"/>
      <c r="RW240" s="227"/>
      <c r="RX240" s="227"/>
      <c r="RY240" s="227"/>
      <c r="RZ240" s="227"/>
      <c r="SA240" s="227"/>
      <c r="SB240" s="227"/>
      <c r="SC240" s="227"/>
      <c r="SD240" s="227"/>
      <c r="SE240" s="227"/>
      <c r="SF240" s="227"/>
      <c r="SG240" s="227"/>
      <c r="SH240" s="227"/>
      <c r="SI240" s="227"/>
      <c r="SJ240" s="227"/>
      <c r="SK240" s="227"/>
      <c r="SL240" s="227"/>
      <c r="SM240" s="227"/>
      <c r="SN240" s="227"/>
      <c r="SO240" s="227"/>
      <c r="SP240" s="227"/>
      <c r="SQ240" s="227"/>
      <c r="SR240" s="227"/>
      <c r="SS240" s="227"/>
      <c r="ST240" s="227"/>
      <c r="SU240" s="227"/>
      <c r="SV240" s="227"/>
      <c r="SW240" s="227"/>
      <c r="SX240" s="227"/>
      <c r="SY240" s="227"/>
      <c r="SZ240" s="227"/>
      <c r="TA240" s="227"/>
      <c r="TB240" s="227"/>
      <c r="TC240" s="227"/>
      <c r="TD240" s="227"/>
      <c r="TE240" s="227"/>
      <c r="TF240" s="227"/>
      <c r="TG240" s="227"/>
      <c r="TH240" s="227"/>
      <c r="TI240" s="227"/>
      <c r="TJ240" s="227"/>
      <c r="TK240" s="227"/>
      <c r="TL240" s="227"/>
      <c r="TM240" s="227"/>
      <c r="TN240" s="227"/>
      <c r="TO240" s="227"/>
      <c r="TP240" s="227"/>
      <c r="TQ240" s="227"/>
      <c r="TR240" s="227"/>
      <c r="TS240" s="227"/>
      <c r="TT240" s="227"/>
      <c r="TU240" s="227"/>
      <c r="TV240" s="227"/>
      <c r="TW240" s="227"/>
      <c r="TX240" s="227"/>
      <c r="TY240" s="227"/>
      <c r="TZ240" s="227"/>
      <c r="UA240" s="227"/>
      <c r="UB240" s="227"/>
      <c r="UC240" s="227"/>
      <c r="UD240" s="227"/>
      <c r="UE240" s="227"/>
      <c r="UF240" s="227"/>
      <c r="UG240" s="227"/>
      <c r="UH240" s="227"/>
      <c r="UI240" s="227"/>
      <c r="UJ240" s="227"/>
      <c r="UK240" s="227"/>
      <c r="UL240" s="227"/>
      <c r="UM240" s="227"/>
      <c r="UN240" s="227"/>
      <c r="UO240" s="227"/>
      <c r="UP240" s="227"/>
      <c r="UQ240" s="227"/>
      <c r="UR240" s="227"/>
      <c r="US240" s="227"/>
      <c r="UT240" s="227"/>
      <c r="UU240" s="227"/>
      <c r="UV240" s="227"/>
      <c r="UW240" s="227"/>
      <c r="UX240" s="227"/>
      <c r="UY240" s="227"/>
      <c r="UZ240" s="227"/>
      <c r="VA240" s="227"/>
      <c r="VB240" s="227"/>
      <c r="VC240" s="227"/>
      <c r="VD240" s="227"/>
      <c r="VE240" s="227"/>
      <c r="VF240" s="227"/>
      <c r="VG240" s="227"/>
      <c r="VH240" s="227"/>
      <c r="VI240" s="227"/>
      <c r="VJ240" s="227"/>
      <c r="VK240" s="227"/>
      <c r="VL240" s="227"/>
      <c r="VM240" s="227"/>
      <c r="VN240" s="227"/>
      <c r="VO240" s="227"/>
      <c r="VP240" s="227"/>
      <c r="VQ240" s="227"/>
      <c r="VR240" s="227"/>
      <c r="VS240" s="227"/>
      <c r="VT240" s="227"/>
      <c r="VU240" s="227"/>
      <c r="VV240" s="227"/>
      <c r="VW240" s="227"/>
      <c r="VX240" s="227"/>
      <c r="VY240" s="227"/>
      <c r="VZ240" s="227"/>
      <c r="WA240" s="227"/>
      <c r="WB240" s="227"/>
      <c r="WC240" s="227"/>
      <c r="WD240" s="227"/>
      <c r="WE240" s="227"/>
      <c r="WF240" s="227"/>
      <c r="WG240" s="227"/>
      <c r="WH240" s="227"/>
      <c r="WI240" s="227"/>
      <c r="WJ240" s="227"/>
      <c r="WK240" s="227"/>
      <c r="WL240" s="227"/>
      <c r="WM240" s="227"/>
      <c r="WN240" s="227"/>
      <c r="WO240" s="227"/>
      <c r="WP240" s="227"/>
      <c r="WQ240" s="227"/>
      <c r="WR240" s="227"/>
      <c r="WS240" s="227"/>
      <c r="WT240" s="227"/>
      <c r="WU240" s="227"/>
      <c r="WV240" s="227"/>
      <c r="WW240" s="227"/>
      <c r="WX240" s="227"/>
      <c r="WY240" s="227"/>
      <c r="WZ240" s="227"/>
      <c r="XA240" s="227"/>
      <c r="XB240" s="227"/>
      <c r="XC240" s="227"/>
      <c r="XD240" s="227"/>
      <c r="XE240" s="227"/>
      <c r="XF240" s="227"/>
      <c r="XG240" s="227"/>
      <c r="XH240" s="227"/>
      <c r="XI240" s="227"/>
      <c r="XJ240" s="227"/>
      <c r="XK240" s="227"/>
      <c r="XL240" s="227"/>
      <c r="XM240" s="227"/>
      <c r="XN240" s="227"/>
      <c r="XO240" s="227"/>
      <c r="XP240" s="227"/>
      <c r="XQ240" s="227"/>
      <c r="XR240" s="227"/>
      <c r="XS240" s="227"/>
      <c r="XT240" s="227"/>
      <c r="XU240" s="227"/>
      <c r="XV240" s="227"/>
      <c r="XW240" s="227"/>
      <c r="XX240" s="227"/>
      <c r="XY240" s="227"/>
      <c r="XZ240" s="227"/>
      <c r="YA240" s="227"/>
      <c r="YB240" s="227"/>
      <c r="YC240" s="227"/>
      <c r="YD240" s="227"/>
      <c r="YE240" s="227"/>
      <c r="YF240" s="227"/>
      <c r="YG240" s="227"/>
      <c r="YH240" s="227"/>
      <c r="YI240" s="227"/>
      <c r="YJ240" s="227"/>
      <c r="YK240" s="227"/>
      <c r="YL240" s="227"/>
      <c r="YM240" s="227"/>
      <c r="YN240" s="227"/>
      <c r="YO240" s="227"/>
      <c r="YP240" s="227"/>
      <c r="YQ240" s="227"/>
      <c r="YR240" s="227"/>
      <c r="YS240" s="227"/>
      <c r="YT240" s="227"/>
      <c r="YU240" s="227"/>
      <c r="YV240" s="227"/>
      <c r="YW240" s="227"/>
      <c r="YX240" s="227"/>
      <c r="YY240" s="227"/>
      <c r="YZ240" s="227"/>
      <c r="ZA240" s="227"/>
      <c r="ZB240" s="227"/>
      <c r="ZC240" s="227"/>
      <c r="ZD240" s="227"/>
      <c r="ZE240" s="227"/>
      <c r="ZF240" s="227"/>
      <c r="ZG240" s="227"/>
      <c r="ZH240" s="227"/>
      <c r="ZI240" s="227"/>
      <c r="ZJ240" s="227"/>
      <c r="ZK240" s="227"/>
      <c r="ZL240" s="227"/>
      <c r="ZM240" s="227"/>
      <c r="ZN240" s="227"/>
      <c r="ZO240" s="227"/>
      <c r="ZP240" s="227"/>
      <c r="ZQ240" s="227"/>
      <c r="ZR240" s="227"/>
      <c r="ZS240" s="227"/>
      <c r="ZT240" s="227"/>
      <c r="ZU240" s="227"/>
      <c r="ZV240" s="227"/>
      <c r="ZW240" s="227"/>
      <c r="ZX240" s="227"/>
      <c r="ZY240" s="227"/>
      <c r="ZZ240" s="227"/>
      <c r="AAA240" s="227"/>
      <c r="AAB240" s="227"/>
      <c r="AAC240" s="227"/>
      <c r="AAD240" s="227"/>
      <c r="AAE240" s="227"/>
      <c r="AAF240" s="227"/>
      <c r="AAG240" s="227"/>
      <c r="AAH240" s="227"/>
      <c r="AAI240" s="227"/>
      <c r="AAJ240" s="227"/>
      <c r="AAK240" s="227"/>
      <c r="AAL240" s="227"/>
      <c r="AAM240" s="227"/>
      <c r="AAN240" s="227"/>
      <c r="AAO240" s="227"/>
      <c r="AAP240" s="227"/>
      <c r="AAQ240" s="227"/>
      <c r="AAR240" s="227"/>
      <c r="AAS240" s="227"/>
      <c r="AAT240" s="227"/>
      <c r="AAU240" s="227"/>
      <c r="AAV240" s="227"/>
      <c r="AAW240" s="227"/>
      <c r="AAX240" s="227"/>
      <c r="AAY240" s="227"/>
      <c r="AAZ240" s="227"/>
      <c r="ABA240" s="227"/>
      <c r="ABB240" s="227"/>
      <c r="ABC240" s="227"/>
      <c r="ABD240" s="227"/>
      <c r="ABE240" s="227"/>
      <c r="ABF240" s="227"/>
      <c r="ABG240" s="227"/>
      <c r="ABH240" s="227"/>
      <c r="ABI240" s="227"/>
      <c r="ABJ240" s="227"/>
      <c r="ABK240" s="227"/>
      <c r="ABL240" s="227"/>
      <c r="ABM240" s="227"/>
      <c r="ABN240" s="227"/>
      <c r="ABO240" s="227"/>
      <c r="ABP240" s="227"/>
      <c r="ABQ240" s="227"/>
      <c r="ABR240" s="227"/>
      <c r="ABS240" s="227"/>
      <c r="ABT240" s="227"/>
      <c r="ABU240" s="227"/>
      <c r="ABV240" s="227"/>
      <c r="ABW240" s="227"/>
      <c r="ABX240" s="227"/>
      <c r="ABY240" s="227"/>
      <c r="ABZ240" s="227"/>
      <c r="ACA240" s="227"/>
      <c r="ACB240" s="227"/>
      <c r="ACC240" s="227"/>
      <c r="ACD240" s="227"/>
      <c r="ACE240" s="227"/>
      <c r="ACF240" s="227"/>
      <c r="ACG240" s="227"/>
      <c r="ACH240" s="227"/>
      <c r="ACI240" s="227"/>
      <c r="ACJ240" s="227"/>
      <c r="ACK240" s="227"/>
      <c r="ACL240" s="227"/>
      <c r="ACM240" s="227"/>
      <c r="ACN240" s="227"/>
      <c r="ACO240" s="227"/>
      <c r="ACP240" s="227"/>
      <c r="ACQ240" s="227"/>
      <c r="ACR240" s="227"/>
      <c r="ACS240" s="227"/>
      <c r="ACT240" s="227"/>
      <c r="ACU240" s="227"/>
      <c r="ACV240" s="227"/>
      <c r="ACW240" s="227"/>
      <c r="ACX240" s="227"/>
      <c r="ACY240" s="227"/>
      <c r="ACZ240" s="227"/>
      <c r="ADA240" s="227"/>
      <c r="ADB240" s="227"/>
      <c r="ADC240" s="227"/>
      <c r="ADD240" s="227"/>
      <c r="ADE240" s="227"/>
      <c r="ADF240" s="227"/>
      <c r="ADG240" s="227"/>
      <c r="ADH240" s="227"/>
      <c r="ADI240" s="227"/>
      <c r="ADJ240" s="227"/>
      <c r="ADK240" s="227"/>
      <c r="ADL240" s="227"/>
      <c r="ADM240" s="227"/>
      <c r="ADN240" s="227"/>
      <c r="ADO240" s="227"/>
      <c r="ADP240" s="227"/>
      <c r="ADQ240" s="227"/>
      <c r="ADR240" s="227"/>
      <c r="ADS240" s="227"/>
      <c r="ADT240" s="227"/>
      <c r="ADU240" s="227"/>
      <c r="ADV240" s="227"/>
      <c r="ADW240" s="227"/>
      <c r="ADX240" s="227"/>
      <c r="ADY240" s="227"/>
      <c r="ADZ240" s="227"/>
      <c r="AEA240" s="227"/>
      <c r="AEB240" s="227"/>
      <c r="AEC240" s="227"/>
      <c r="AED240" s="227"/>
      <c r="AEE240" s="227"/>
      <c r="AEF240" s="227"/>
      <c r="AEG240" s="227"/>
      <c r="AEH240" s="227"/>
      <c r="AEI240" s="227"/>
      <c r="AEJ240" s="227"/>
      <c r="AEK240" s="227"/>
      <c r="AEL240" s="227"/>
      <c r="AEM240" s="227"/>
      <c r="AEN240" s="227"/>
      <c r="AEO240" s="227"/>
      <c r="AEP240" s="227"/>
      <c r="AEQ240" s="227"/>
      <c r="AER240" s="227"/>
      <c r="AES240" s="227"/>
      <c r="AET240" s="227"/>
      <c r="AEU240" s="227"/>
      <c r="AEV240" s="227"/>
      <c r="AEW240" s="227"/>
      <c r="AEX240" s="227"/>
      <c r="AEY240" s="227"/>
      <c r="AEZ240" s="227"/>
      <c r="AFA240" s="227"/>
      <c r="AFB240" s="227"/>
      <c r="AFC240" s="227"/>
      <c r="AFD240" s="227"/>
      <c r="AFE240" s="227"/>
      <c r="AFF240" s="227"/>
      <c r="AFG240" s="227"/>
      <c r="AFH240" s="227"/>
      <c r="AFI240" s="227"/>
      <c r="AFJ240" s="227"/>
      <c r="AFK240" s="227"/>
      <c r="AFL240" s="227"/>
      <c r="AFM240" s="227"/>
      <c r="AFN240" s="227"/>
      <c r="AFO240" s="227"/>
      <c r="AFP240" s="227"/>
      <c r="AFQ240" s="227"/>
      <c r="AFR240" s="227"/>
      <c r="AFS240" s="227"/>
      <c r="AFT240" s="227"/>
      <c r="AFU240" s="227"/>
      <c r="AFV240" s="227"/>
      <c r="AFW240" s="227"/>
      <c r="AFX240" s="227"/>
      <c r="AFY240" s="227"/>
      <c r="AFZ240" s="227"/>
      <c r="AGA240" s="227"/>
      <c r="AGB240" s="227"/>
      <c r="AGC240" s="227"/>
      <c r="AGD240" s="227"/>
      <c r="AGE240" s="227"/>
      <c r="AGF240" s="227"/>
      <c r="AGG240" s="227"/>
      <c r="AGH240" s="227"/>
      <c r="AGI240" s="227"/>
      <c r="AGJ240" s="227"/>
      <c r="AGK240" s="227"/>
      <c r="AGL240" s="227"/>
      <c r="AGM240" s="227"/>
      <c r="AGN240" s="227"/>
      <c r="AGO240" s="227"/>
      <c r="AGP240" s="227"/>
      <c r="AGQ240" s="227"/>
      <c r="AGR240" s="227"/>
      <c r="AGS240" s="227"/>
      <c r="AGT240" s="227"/>
      <c r="AGU240" s="227"/>
      <c r="AGV240" s="227"/>
      <c r="AGW240" s="227"/>
      <c r="AGX240" s="227"/>
      <c r="AGY240" s="227"/>
      <c r="AGZ240" s="227"/>
      <c r="AHA240" s="227"/>
      <c r="AHB240" s="227"/>
      <c r="AHC240" s="227"/>
      <c r="AHD240" s="227"/>
      <c r="AHE240" s="227"/>
      <c r="AHF240" s="227"/>
      <c r="AHG240" s="227"/>
      <c r="AHH240" s="227"/>
      <c r="AHI240" s="227"/>
      <c r="AHJ240" s="227"/>
      <c r="AHK240" s="227"/>
      <c r="AHL240" s="227"/>
      <c r="AHM240" s="227"/>
      <c r="AHN240" s="227"/>
      <c r="AHO240" s="227"/>
      <c r="AHP240" s="227"/>
      <c r="AHQ240" s="227"/>
      <c r="AHR240" s="227"/>
      <c r="AHS240" s="227"/>
      <c r="AHT240" s="227"/>
      <c r="AHU240" s="227"/>
      <c r="AHV240" s="227"/>
      <c r="AHW240" s="227"/>
      <c r="AHX240" s="227"/>
      <c r="AHY240" s="227"/>
      <c r="AHZ240" s="227"/>
      <c r="AIA240" s="227"/>
      <c r="AIB240" s="227"/>
      <c r="AIC240" s="227"/>
      <c r="AID240" s="227"/>
      <c r="AIE240" s="227"/>
      <c r="AIF240" s="227"/>
      <c r="AIG240" s="227"/>
      <c r="AIH240" s="227"/>
      <c r="AII240" s="227"/>
      <c r="AIJ240" s="227"/>
      <c r="AIK240" s="227"/>
      <c r="AIL240" s="227"/>
      <c r="AIM240" s="227"/>
      <c r="AIN240" s="227"/>
      <c r="AIO240" s="227"/>
      <c r="AIP240" s="227"/>
      <c r="AIQ240" s="227"/>
      <c r="AIR240" s="227"/>
      <c r="AIS240" s="227"/>
      <c r="AIT240" s="227"/>
      <c r="AIU240" s="227"/>
      <c r="AIV240" s="227"/>
      <c r="AIW240" s="227"/>
      <c r="AIX240" s="227"/>
      <c r="AIY240" s="227"/>
      <c r="AIZ240" s="227"/>
      <c r="AJA240" s="227"/>
      <c r="AJB240" s="227"/>
      <c r="AJC240" s="227"/>
      <c r="AJD240" s="227"/>
      <c r="AJE240" s="227"/>
      <c r="AJF240" s="227"/>
      <c r="AJG240" s="227"/>
      <c r="AJH240" s="227"/>
      <c r="AJI240" s="227"/>
      <c r="AJJ240" s="227"/>
      <c r="AJK240" s="227"/>
      <c r="AJL240" s="227"/>
      <c r="AJM240" s="227"/>
      <c r="AJN240" s="227"/>
      <c r="AJO240" s="227"/>
      <c r="AJP240" s="227"/>
      <c r="AJQ240" s="227"/>
      <c r="AJR240" s="227"/>
      <c r="AJS240" s="227"/>
      <c r="AJT240" s="227"/>
      <c r="AJU240" s="227"/>
      <c r="AJV240" s="227"/>
      <c r="AJW240" s="227"/>
      <c r="AJX240" s="227"/>
      <c r="AJY240" s="227"/>
      <c r="AJZ240" s="227"/>
      <c r="AKA240" s="227"/>
      <c r="AKB240" s="227"/>
      <c r="AKC240" s="227"/>
      <c r="AKD240" s="227"/>
      <c r="AKE240" s="227"/>
      <c r="AKF240" s="227"/>
      <c r="AKG240" s="227"/>
      <c r="AKH240" s="227"/>
      <c r="AKI240" s="227"/>
      <c r="AKJ240" s="227"/>
      <c r="AKK240" s="227"/>
      <c r="AKL240" s="227"/>
      <c r="AKM240" s="227"/>
      <c r="AKN240" s="227"/>
      <c r="AKO240" s="227"/>
      <c r="AKP240" s="227"/>
      <c r="AKQ240" s="227"/>
      <c r="AKR240" s="227"/>
      <c r="AKS240" s="227"/>
      <c r="AKT240" s="227"/>
      <c r="AKU240" s="227"/>
      <c r="AKV240" s="227"/>
      <c r="AKW240" s="227"/>
      <c r="AKX240" s="227"/>
      <c r="AKY240" s="227"/>
      <c r="AKZ240" s="227"/>
      <c r="ALA240" s="227"/>
      <c r="ALB240" s="227"/>
      <c r="ALC240" s="227"/>
      <c r="ALD240" s="227"/>
      <c r="ALE240" s="227"/>
      <c r="ALF240" s="227"/>
      <c r="ALG240" s="227"/>
      <c r="ALH240" s="227"/>
      <c r="ALI240" s="227"/>
      <c r="ALJ240" s="227"/>
      <c r="ALK240" s="227"/>
      <c r="ALL240" s="227"/>
      <c r="ALM240" s="227"/>
      <c r="ALN240" s="227"/>
      <c r="ALO240" s="227"/>
      <c r="ALP240" s="227"/>
      <c r="ALQ240" s="227"/>
      <c r="ALR240" s="227"/>
      <c r="ALS240" s="227"/>
      <c r="ALT240" s="227"/>
      <c r="ALU240" s="227"/>
      <c r="ALV240" s="227"/>
      <c r="ALW240" s="227"/>
      <c r="ALX240" s="227"/>
      <c r="ALY240" s="227"/>
      <c r="ALZ240" s="227"/>
      <c r="AMA240" s="227"/>
      <c r="AMB240" s="227"/>
      <c r="AMC240" s="227"/>
      <c r="AMD240" s="227"/>
      <c r="AME240" s="227"/>
      <c r="AMF240" s="227"/>
      <c r="AMG240" s="227"/>
      <c r="AMH240" s="227"/>
      <c r="AMI240" s="227"/>
      <c r="AMJ240" s="227"/>
      <c r="AMK240" s="227"/>
      <c r="AML240" s="227"/>
      <c r="AMM240" s="227"/>
      <c r="AMN240" s="227"/>
      <c r="AMO240" s="227"/>
      <c r="AMP240" s="227"/>
      <c r="AMQ240" s="227"/>
      <c r="AMR240" s="227"/>
      <c r="AMS240" s="227"/>
      <c r="AMT240" s="227"/>
      <c r="AMU240" s="227"/>
      <c r="AMV240" s="227"/>
      <c r="AMW240" s="227"/>
      <c r="AMX240" s="227"/>
    </row>
    <row r="241" spans="1:1038" s="288" customFormat="1" ht="18" customHeight="1">
      <c r="A241" s="409" t="s">
        <v>1646</v>
      </c>
      <c r="B241" s="227" t="s">
        <v>1647</v>
      </c>
      <c r="C241" s="227"/>
      <c r="D241" s="227" t="s">
        <v>1279</v>
      </c>
      <c r="E241" s="227">
        <v>41</v>
      </c>
      <c r="F241" s="227">
        <v>2</v>
      </c>
      <c r="G241" s="285" t="str">
        <f t="shared" si="59"/>
        <v>41-2</v>
      </c>
      <c r="H241" s="278">
        <v>0</v>
      </c>
      <c r="I241" s="227">
        <v>61</v>
      </c>
      <c r="J241" s="226"/>
      <c r="K241" s="545" t="b">
        <f>IF(I242=1,IF(((VLOOKUP($G241,[1]Depth_Lookup!#REF!,9,FALSE))-(H241/100))=0,"Good",IF(((VLOOKUP($G241,[1]Depth_Lookup!$A$3:$J$550,9,FALSE))-(H241/100))&gt;0,"Too Short","Too Long")))</f>
        <v>0</v>
      </c>
      <c r="L241" s="171">
        <f>(VLOOKUP($G241,Depth_Lookup!$A$3:$J$410,10,FALSE))+(H241/100)</f>
        <v>93.45</v>
      </c>
      <c r="M241" s="171">
        <f>(VLOOKUP($G241,Depth_Lookup!$A$3:$J$410,10,FALSE))+(I241/100)</f>
        <v>94.06</v>
      </c>
      <c r="N241" s="230" t="s">
        <v>1662</v>
      </c>
      <c r="O241" s="227">
        <v>1</v>
      </c>
      <c r="P241" s="227" t="s">
        <v>853</v>
      </c>
      <c r="Q241" s="227" t="s">
        <v>125</v>
      </c>
      <c r="R241" s="286" t="s">
        <v>1633</v>
      </c>
      <c r="S241" s="227" t="s">
        <v>94</v>
      </c>
      <c r="T241" s="227"/>
      <c r="U241" s="227"/>
      <c r="V241" s="227"/>
      <c r="W241" s="227" t="s">
        <v>102</v>
      </c>
      <c r="X241" s="287">
        <v>5</v>
      </c>
      <c r="Y241" s="227" t="s">
        <v>90</v>
      </c>
      <c r="Z241" s="227" t="s">
        <v>91</v>
      </c>
      <c r="AA241" s="227"/>
      <c r="AB241" s="227"/>
      <c r="AC241" s="227"/>
      <c r="AD241" s="227"/>
      <c r="AE241" s="233"/>
      <c r="AF241" s="286" t="e">
        <v>#N/A</v>
      </c>
      <c r="AG241" s="237"/>
      <c r="AH241" s="227"/>
      <c r="AI241" s="240">
        <v>73</v>
      </c>
      <c r="AJ241" s="227"/>
      <c r="AK241" s="227"/>
      <c r="AL241" s="227"/>
      <c r="AM241" s="227"/>
      <c r="AN241" s="227"/>
      <c r="AO241" s="240"/>
      <c r="AP241" s="227"/>
      <c r="AQ241" s="227"/>
      <c r="AR241" s="227"/>
      <c r="AS241" s="227"/>
      <c r="AT241" s="227"/>
      <c r="AU241" s="240">
        <v>1</v>
      </c>
      <c r="AV241" s="227">
        <v>1</v>
      </c>
      <c r="AW241" s="227">
        <v>0.5</v>
      </c>
      <c r="AX241" s="227" t="s">
        <v>110</v>
      </c>
      <c r="AY241" s="227" t="s">
        <v>103</v>
      </c>
      <c r="AZ241" s="227"/>
      <c r="BA241" s="240">
        <v>25</v>
      </c>
      <c r="BB241" s="227">
        <v>7</v>
      </c>
      <c r="BC241" s="227">
        <v>3</v>
      </c>
      <c r="BD241" s="227" t="s">
        <v>110</v>
      </c>
      <c r="BE241" s="227" t="s">
        <v>103</v>
      </c>
      <c r="BF241" s="227"/>
      <c r="BG241" s="240"/>
      <c r="BH241" s="227"/>
      <c r="BI241" s="227"/>
      <c r="BJ241" s="227"/>
      <c r="BK241" s="227"/>
      <c r="BL241" s="227"/>
      <c r="BM241" s="240">
        <v>1</v>
      </c>
      <c r="BN241" s="227">
        <v>1</v>
      </c>
      <c r="BO241" s="227">
        <v>0.5</v>
      </c>
      <c r="BP241" s="227"/>
      <c r="BQ241" s="227"/>
      <c r="BR241" s="227"/>
      <c r="BS241" s="227"/>
      <c r="BT241" s="227"/>
      <c r="BU241" s="227"/>
      <c r="BV241" s="227"/>
      <c r="BW241" s="227"/>
      <c r="BX241" s="227"/>
      <c r="BY241" s="240"/>
      <c r="BZ241" s="227"/>
      <c r="CA241" s="227"/>
      <c r="CB241" s="227"/>
      <c r="CC241" s="227"/>
      <c r="CD241" s="227"/>
      <c r="CE241" s="227"/>
      <c r="CF241" s="227"/>
      <c r="CG241" s="148"/>
      <c r="CH241" s="149" t="s">
        <v>1329</v>
      </c>
      <c r="CI241" s="149">
        <v>90</v>
      </c>
      <c r="CJ241" s="149" t="s">
        <v>514</v>
      </c>
      <c r="CK241" s="151"/>
      <c r="CL241" s="152"/>
      <c r="CM241" s="152"/>
      <c r="CN241" s="152"/>
      <c r="CO241" s="152"/>
      <c r="CP241" s="152"/>
      <c r="CQ241" s="152"/>
      <c r="CR241" s="152"/>
      <c r="CS241" s="152"/>
      <c r="CT241" s="152"/>
      <c r="CU241" s="152"/>
      <c r="CV241" s="152"/>
      <c r="CW241" s="152"/>
      <c r="CX241" s="152"/>
      <c r="CY241" s="152"/>
      <c r="CZ241" s="152"/>
      <c r="DA241" s="152"/>
      <c r="DB241" s="152">
        <v>75</v>
      </c>
      <c r="DC241" s="229">
        <v>25</v>
      </c>
      <c r="DD241" s="152"/>
      <c r="DE241" s="152"/>
      <c r="DF241" s="152"/>
      <c r="DG241" s="152"/>
      <c r="DH241" s="152"/>
      <c r="DI241" s="152"/>
      <c r="DJ241" s="152"/>
      <c r="DK241" s="208">
        <v>100</v>
      </c>
      <c r="DL241" s="148"/>
      <c r="DM241" s="152"/>
      <c r="DN241" s="152"/>
      <c r="DO241" s="153"/>
      <c r="DQ241" s="148"/>
      <c r="DR241" s="153"/>
      <c r="DS241" s="148"/>
      <c r="DT241" s="261" t="s">
        <v>1658</v>
      </c>
      <c r="DU241" s="229"/>
      <c r="DV241" s="229"/>
      <c r="DW241" s="290">
        <v>100</v>
      </c>
      <c r="DX241" s="291" t="e">
        <v>#N/A</v>
      </c>
      <c r="DY241" s="154" t="s">
        <v>1405</v>
      </c>
      <c r="DZ241" s="154" t="s">
        <v>1654</v>
      </c>
      <c r="EA241" s="154"/>
      <c r="EB241" s="229"/>
      <c r="EC241" s="292"/>
      <c r="ED241" s="229" t="s">
        <v>2517</v>
      </c>
      <c r="EE241" s="293"/>
      <c r="EF241" s="294"/>
      <c r="EG241" s="293"/>
      <c r="EH241" s="295"/>
      <c r="EI241" s="296" t="e">
        <f>VLOOKUP(EH241,definitions_list_mag!$Y$12:$Z$15,2,FALSE)</f>
        <v>#N/A</v>
      </c>
      <c r="EJ241" s="297"/>
      <c r="EK241" s="298" t="e">
        <f>VLOOKUP(EJ241,definitions_list_mag!$AT$3:$AU$5,2,FALSE)</f>
        <v>#N/A</v>
      </c>
      <c r="EL241" s="293"/>
      <c r="EM241" s="295"/>
      <c r="EN241" s="295"/>
      <c r="EO241" s="321"/>
      <c r="EP241" s="321"/>
      <c r="EQ241" s="321"/>
      <c r="ER241" s="321"/>
      <c r="ES241" s="321"/>
      <c r="ET241" s="321"/>
      <c r="EU241" s="321"/>
      <c r="EV241" s="322">
        <v>35</v>
      </c>
      <c r="EW241" s="322">
        <v>270</v>
      </c>
      <c r="EX241" s="322">
        <v>31</v>
      </c>
      <c r="EY241" s="322">
        <v>0</v>
      </c>
      <c r="EZ241" s="192">
        <f t="shared" si="60"/>
        <v>130.63348399515246</v>
      </c>
      <c r="FA241" s="192">
        <f t="shared" si="61"/>
        <v>130.63348399515246</v>
      </c>
      <c r="FB241" s="192">
        <f t="shared" si="62"/>
        <v>47.303131572797412</v>
      </c>
      <c r="FC241" s="192">
        <f t="shared" si="63"/>
        <v>220.63348399515246</v>
      </c>
      <c r="FD241" s="192">
        <f t="shared" si="64"/>
        <v>42.696868427202588</v>
      </c>
      <c r="FE241" s="193">
        <f t="shared" si="65"/>
        <v>310.63348399515246</v>
      </c>
      <c r="FF241" s="194">
        <f t="shared" si="66"/>
        <v>42.696868427202588</v>
      </c>
      <c r="FG241" s="321"/>
      <c r="FH241" s="295"/>
      <c r="FI241" s="778">
        <f t="shared" si="67"/>
        <v>0</v>
      </c>
      <c r="FJ241" s="779">
        <f t="shared" si="68"/>
        <v>42.696868427202588</v>
      </c>
      <c r="FK241" s="779">
        <f t="shared" si="69"/>
        <v>47.303131572797412</v>
      </c>
      <c r="FL241" s="780">
        <f t="shared" si="70"/>
        <v>0.82559539244939861</v>
      </c>
      <c r="FM241" s="169">
        <f t="shared" si="71"/>
        <v>0.73495165972081389</v>
      </c>
      <c r="FN241" s="783">
        <f t="shared" si="72"/>
        <v>0</v>
      </c>
      <c r="FO241" s="227"/>
      <c r="FP241" s="227"/>
      <c r="FQ241" s="227"/>
      <c r="FR241" s="227"/>
      <c r="FS241" s="227"/>
      <c r="FT241" s="227"/>
      <c r="FU241" s="227"/>
      <c r="FV241" s="227"/>
      <c r="FW241" s="227"/>
      <c r="FX241" s="227"/>
      <c r="FY241" s="227"/>
      <c r="FZ241" s="227"/>
      <c r="GA241" s="227"/>
      <c r="GB241" s="227"/>
      <c r="GC241" s="227"/>
      <c r="GD241" s="227"/>
      <c r="GE241" s="227"/>
      <c r="GF241" s="227"/>
      <c r="GG241" s="227"/>
      <c r="GH241" s="227"/>
      <c r="GI241" s="227"/>
      <c r="GJ241" s="227"/>
      <c r="GK241" s="227"/>
      <c r="GL241" s="227"/>
      <c r="GM241" s="227"/>
      <c r="GN241" s="227"/>
      <c r="GO241" s="227"/>
      <c r="GP241" s="227"/>
      <c r="GQ241" s="227"/>
      <c r="GR241" s="227"/>
      <c r="GS241" s="227"/>
      <c r="GT241" s="227"/>
      <c r="GU241" s="227"/>
      <c r="GV241" s="227"/>
      <c r="GW241" s="227"/>
      <c r="GX241" s="227"/>
      <c r="GY241" s="227"/>
      <c r="GZ241" s="227"/>
      <c r="HA241" s="227"/>
      <c r="HB241" s="227"/>
      <c r="HC241" s="227"/>
      <c r="HD241" s="227"/>
      <c r="HE241" s="227"/>
      <c r="HF241" s="227"/>
      <c r="HG241" s="227"/>
      <c r="HH241" s="227"/>
      <c r="HI241" s="227"/>
      <c r="HJ241" s="227"/>
      <c r="HK241" s="227"/>
      <c r="HL241" s="227"/>
      <c r="HM241" s="227"/>
      <c r="HN241" s="227"/>
      <c r="HO241" s="227"/>
      <c r="HP241" s="227"/>
      <c r="HQ241" s="227"/>
      <c r="HR241" s="227"/>
      <c r="HS241" s="227"/>
      <c r="HT241" s="227"/>
      <c r="HU241" s="227"/>
      <c r="HV241" s="227"/>
      <c r="HW241" s="227"/>
      <c r="HX241" s="227"/>
      <c r="HY241" s="227"/>
      <c r="HZ241" s="227"/>
      <c r="IA241" s="227"/>
      <c r="IB241" s="227"/>
      <c r="IC241" s="227"/>
      <c r="ID241" s="227"/>
      <c r="IE241" s="227"/>
      <c r="IF241" s="227"/>
      <c r="IG241" s="227"/>
      <c r="IH241" s="227"/>
      <c r="II241" s="227"/>
      <c r="IJ241" s="227"/>
      <c r="IK241" s="227"/>
      <c r="IL241" s="227"/>
      <c r="IM241" s="227"/>
      <c r="IN241" s="227"/>
      <c r="IO241" s="227"/>
      <c r="IP241" s="227"/>
      <c r="IQ241" s="227"/>
      <c r="IR241" s="227"/>
      <c r="IS241" s="227"/>
      <c r="IT241" s="227"/>
      <c r="IU241" s="227"/>
      <c r="IV241" s="227"/>
      <c r="IW241" s="227"/>
      <c r="IX241" s="227"/>
      <c r="IY241" s="227"/>
      <c r="IZ241" s="227"/>
      <c r="JA241" s="227"/>
      <c r="JB241" s="227"/>
      <c r="JC241" s="227"/>
      <c r="JD241" s="227"/>
      <c r="JE241" s="227"/>
      <c r="JF241" s="227"/>
      <c r="JG241" s="227"/>
      <c r="JH241" s="227"/>
      <c r="JI241" s="227"/>
      <c r="JJ241" s="227"/>
      <c r="JK241" s="227"/>
      <c r="JL241" s="227"/>
      <c r="JM241" s="227"/>
      <c r="JN241" s="227"/>
      <c r="JO241" s="227"/>
      <c r="JP241" s="227"/>
      <c r="JQ241" s="227"/>
      <c r="JR241" s="227"/>
      <c r="JS241" s="227"/>
      <c r="JT241" s="227"/>
      <c r="JU241" s="227"/>
      <c r="JV241" s="227"/>
      <c r="JW241" s="227"/>
      <c r="JX241" s="227"/>
      <c r="JY241" s="227"/>
      <c r="JZ241" s="227"/>
      <c r="KA241" s="227"/>
      <c r="KB241" s="227"/>
      <c r="KC241" s="227"/>
      <c r="KD241" s="227"/>
      <c r="KE241" s="227"/>
      <c r="KF241" s="227"/>
      <c r="KG241" s="227"/>
      <c r="KH241" s="227"/>
      <c r="KI241" s="227"/>
      <c r="KJ241" s="227"/>
      <c r="KK241" s="227"/>
      <c r="KL241" s="227"/>
      <c r="KM241" s="227"/>
      <c r="KN241" s="227"/>
      <c r="KO241" s="227"/>
      <c r="KP241" s="227"/>
      <c r="KQ241" s="227"/>
      <c r="KR241" s="227"/>
      <c r="KS241" s="227"/>
      <c r="KT241" s="227"/>
      <c r="KU241" s="227"/>
      <c r="KV241" s="227"/>
      <c r="KW241" s="227"/>
      <c r="KX241" s="227"/>
      <c r="KY241" s="227"/>
      <c r="KZ241" s="227"/>
      <c r="LA241" s="227"/>
      <c r="LB241" s="227"/>
      <c r="LC241" s="227"/>
      <c r="LD241" s="227"/>
      <c r="LE241" s="227"/>
      <c r="LF241" s="227"/>
      <c r="LG241" s="227"/>
      <c r="LH241" s="227"/>
      <c r="LI241" s="227"/>
      <c r="LJ241" s="227"/>
      <c r="LK241" s="227"/>
      <c r="LL241" s="227"/>
      <c r="LM241" s="227"/>
      <c r="LN241" s="227"/>
      <c r="LO241" s="227"/>
      <c r="LP241" s="227"/>
      <c r="LQ241" s="227"/>
      <c r="LR241" s="227"/>
      <c r="LS241" s="227"/>
      <c r="LT241" s="227"/>
      <c r="LU241" s="227"/>
      <c r="LV241" s="227"/>
      <c r="LW241" s="227"/>
      <c r="LX241" s="227"/>
      <c r="LY241" s="227"/>
      <c r="LZ241" s="227"/>
      <c r="MA241" s="227"/>
      <c r="MB241" s="227"/>
      <c r="MC241" s="227"/>
      <c r="MD241" s="227"/>
      <c r="ME241" s="227"/>
      <c r="MF241" s="227"/>
      <c r="MG241" s="227"/>
      <c r="MH241" s="227"/>
      <c r="MI241" s="227"/>
      <c r="MJ241" s="227"/>
      <c r="MK241" s="227"/>
      <c r="ML241" s="227"/>
      <c r="MM241" s="227"/>
      <c r="MN241" s="227"/>
      <c r="MO241" s="227"/>
      <c r="MP241" s="227"/>
      <c r="MQ241" s="227"/>
      <c r="MR241" s="227"/>
      <c r="MS241" s="227"/>
      <c r="MT241" s="227"/>
      <c r="MU241" s="227"/>
      <c r="MV241" s="227"/>
      <c r="MW241" s="227"/>
      <c r="MX241" s="227"/>
      <c r="MY241" s="227"/>
      <c r="MZ241" s="227"/>
      <c r="NA241" s="227"/>
      <c r="NB241" s="227"/>
      <c r="NC241" s="227"/>
      <c r="ND241" s="227"/>
      <c r="NE241" s="227"/>
      <c r="NF241" s="227"/>
      <c r="NG241" s="227"/>
      <c r="NH241" s="227"/>
      <c r="NI241" s="227"/>
      <c r="NJ241" s="227"/>
      <c r="NK241" s="227"/>
      <c r="NL241" s="227"/>
      <c r="NM241" s="227"/>
      <c r="NN241" s="227"/>
      <c r="NO241" s="227"/>
      <c r="NP241" s="227"/>
      <c r="NQ241" s="227"/>
      <c r="NR241" s="227"/>
      <c r="NS241" s="227"/>
      <c r="NT241" s="227"/>
      <c r="NU241" s="227"/>
      <c r="NV241" s="227"/>
      <c r="NW241" s="227"/>
      <c r="NX241" s="227"/>
      <c r="NY241" s="227"/>
      <c r="NZ241" s="227"/>
      <c r="OA241" s="227"/>
      <c r="OB241" s="227"/>
      <c r="OC241" s="227"/>
      <c r="OD241" s="227"/>
      <c r="OE241" s="227"/>
      <c r="OF241" s="227"/>
      <c r="OG241" s="227"/>
      <c r="OH241" s="227"/>
      <c r="OI241" s="227"/>
      <c r="OJ241" s="227"/>
      <c r="OK241" s="227"/>
      <c r="OL241" s="227"/>
      <c r="OM241" s="227"/>
      <c r="ON241" s="227"/>
      <c r="OO241" s="227"/>
      <c r="OP241" s="227"/>
      <c r="OQ241" s="227"/>
      <c r="OR241" s="227"/>
      <c r="OS241" s="227"/>
      <c r="OT241" s="227"/>
      <c r="OU241" s="227"/>
      <c r="OV241" s="227"/>
      <c r="OW241" s="227"/>
      <c r="OX241" s="227"/>
      <c r="OY241" s="227"/>
      <c r="OZ241" s="227"/>
      <c r="PA241" s="227"/>
      <c r="PB241" s="227"/>
      <c r="PC241" s="227"/>
      <c r="PD241" s="227"/>
      <c r="PE241" s="227"/>
      <c r="PF241" s="227"/>
      <c r="PG241" s="227"/>
      <c r="PH241" s="227"/>
      <c r="PI241" s="227"/>
      <c r="PJ241" s="227"/>
      <c r="PK241" s="227"/>
      <c r="PL241" s="227"/>
      <c r="PM241" s="227"/>
      <c r="PN241" s="227"/>
      <c r="PO241" s="227"/>
      <c r="PP241" s="227"/>
      <c r="PQ241" s="227"/>
      <c r="PR241" s="227"/>
      <c r="PS241" s="227"/>
      <c r="PT241" s="227"/>
      <c r="PU241" s="227"/>
      <c r="PV241" s="227"/>
      <c r="PW241" s="227"/>
      <c r="PX241" s="227"/>
      <c r="PY241" s="227"/>
      <c r="PZ241" s="227"/>
      <c r="QA241" s="227"/>
      <c r="QB241" s="227"/>
      <c r="QC241" s="227"/>
      <c r="QD241" s="227"/>
      <c r="QE241" s="227"/>
      <c r="QF241" s="227"/>
      <c r="QG241" s="227"/>
      <c r="QH241" s="227"/>
      <c r="QI241" s="227"/>
      <c r="QJ241" s="227"/>
      <c r="QK241" s="227"/>
      <c r="QL241" s="227"/>
      <c r="QM241" s="227"/>
      <c r="QN241" s="227"/>
      <c r="QO241" s="227"/>
      <c r="QP241" s="227"/>
      <c r="QQ241" s="227"/>
      <c r="QR241" s="227"/>
      <c r="QS241" s="227"/>
      <c r="QT241" s="227"/>
      <c r="QU241" s="227"/>
      <c r="QV241" s="227"/>
      <c r="QW241" s="227"/>
      <c r="QX241" s="227"/>
      <c r="QY241" s="227"/>
      <c r="QZ241" s="227"/>
      <c r="RA241" s="227"/>
      <c r="RB241" s="227"/>
      <c r="RC241" s="227"/>
      <c r="RD241" s="227"/>
      <c r="RE241" s="227"/>
      <c r="RF241" s="227"/>
      <c r="RG241" s="227"/>
      <c r="RH241" s="227"/>
      <c r="RI241" s="227"/>
      <c r="RJ241" s="227"/>
      <c r="RK241" s="227"/>
      <c r="RL241" s="227"/>
      <c r="RM241" s="227"/>
      <c r="RN241" s="227"/>
      <c r="RO241" s="227"/>
      <c r="RP241" s="227"/>
      <c r="RQ241" s="227"/>
      <c r="RR241" s="227"/>
      <c r="RS241" s="227"/>
      <c r="RT241" s="227"/>
      <c r="RU241" s="227"/>
      <c r="RV241" s="227"/>
      <c r="RW241" s="227"/>
      <c r="RX241" s="227"/>
      <c r="RY241" s="227"/>
      <c r="RZ241" s="227"/>
      <c r="SA241" s="227"/>
      <c r="SB241" s="227"/>
      <c r="SC241" s="227"/>
      <c r="SD241" s="227"/>
      <c r="SE241" s="227"/>
      <c r="SF241" s="227"/>
      <c r="SG241" s="227"/>
      <c r="SH241" s="227"/>
      <c r="SI241" s="227"/>
      <c r="SJ241" s="227"/>
      <c r="SK241" s="227"/>
      <c r="SL241" s="227"/>
      <c r="SM241" s="227"/>
      <c r="SN241" s="227"/>
      <c r="SO241" s="227"/>
      <c r="SP241" s="227"/>
      <c r="SQ241" s="227"/>
      <c r="SR241" s="227"/>
      <c r="SS241" s="227"/>
      <c r="ST241" s="227"/>
      <c r="SU241" s="227"/>
      <c r="SV241" s="227"/>
      <c r="SW241" s="227"/>
      <c r="SX241" s="227"/>
      <c r="SY241" s="227"/>
      <c r="SZ241" s="227"/>
      <c r="TA241" s="227"/>
      <c r="TB241" s="227"/>
      <c r="TC241" s="227"/>
      <c r="TD241" s="227"/>
      <c r="TE241" s="227"/>
      <c r="TF241" s="227"/>
      <c r="TG241" s="227"/>
      <c r="TH241" s="227"/>
      <c r="TI241" s="227"/>
      <c r="TJ241" s="227"/>
      <c r="TK241" s="227"/>
      <c r="TL241" s="227"/>
      <c r="TM241" s="227"/>
      <c r="TN241" s="227"/>
      <c r="TO241" s="227"/>
      <c r="TP241" s="227"/>
      <c r="TQ241" s="227"/>
      <c r="TR241" s="227"/>
      <c r="TS241" s="227"/>
      <c r="TT241" s="227"/>
      <c r="TU241" s="227"/>
      <c r="TV241" s="227"/>
      <c r="TW241" s="227"/>
      <c r="TX241" s="227"/>
      <c r="TY241" s="227"/>
      <c r="TZ241" s="227"/>
      <c r="UA241" s="227"/>
      <c r="UB241" s="227"/>
      <c r="UC241" s="227"/>
      <c r="UD241" s="227"/>
      <c r="UE241" s="227"/>
      <c r="UF241" s="227"/>
      <c r="UG241" s="227"/>
      <c r="UH241" s="227"/>
      <c r="UI241" s="227"/>
      <c r="UJ241" s="227"/>
      <c r="UK241" s="227"/>
      <c r="UL241" s="227"/>
      <c r="UM241" s="227"/>
      <c r="UN241" s="227"/>
      <c r="UO241" s="227"/>
      <c r="UP241" s="227"/>
      <c r="UQ241" s="227"/>
      <c r="UR241" s="227"/>
      <c r="US241" s="227"/>
      <c r="UT241" s="227"/>
      <c r="UU241" s="227"/>
      <c r="UV241" s="227"/>
      <c r="UW241" s="227"/>
      <c r="UX241" s="227"/>
      <c r="UY241" s="227"/>
      <c r="UZ241" s="227"/>
      <c r="VA241" s="227"/>
      <c r="VB241" s="227"/>
      <c r="VC241" s="227"/>
      <c r="VD241" s="227"/>
      <c r="VE241" s="227"/>
      <c r="VF241" s="227"/>
      <c r="VG241" s="227"/>
      <c r="VH241" s="227"/>
      <c r="VI241" s="227"/>
      <c r="VJ241" s="227"/>
      <c r="VK241" s="227"/>
      <c r="VL241" s="227"/>
      <c r="VM241" s="227"/>
      <c r="VN241" s="227"/>
      <c r="VO241" s="227"/>
      <c r="VP241" s="227"/>
      <c r="VQ241" s="227"/>
      <c r="VR241" s="227"/>
      <c r="VS241" s="227"/>
      <c r="VT241" s="227"/>
      <c r="VU241" s="227"/>
      <c r="VV241" s="227"/>
      <c r="VW241" s="227"/>
      <c r="VX241" s="227"/>
      <c r="VY241" s="227"/>
      <c r="VZ241" s="227"/>
      <c r="WA241" s="227"/>
      <c r="WB241" s="227"/>
      <c r="WC241" s="227"/>
      <c r="WD241" s="227"/>
      <c r="WE241" s="227"/>
      <c r="WF241" s="227"/>
      <c r="WG241" s="227"/>
      <c r="WH241" s="227"/>
      <c r="WI241" s="227"/>
      <c r="WJ241" s="227"/>
      <c r="WK241" s="227"/>
      <c r="WL241" s="227"/>
      <c r="WM241" s="227"/>
      <c r="WN241" s="227"/>
      <c r="WO241" s="227"/>
      <c r="WP241" s="227"/>
      <c r="WQ241" s="227"/>
      <c r="WR241" s="227"/>
      <c r="WS241" s="227"/>
      <c r="WT241" s="227"/>
      <c r="WU241" s="227"/>
      <c r="WV241" s="227"/>
      <c r="WW241" s="227"/>
      <c r="WX241" s="227"/>
      <c r="WY241" s="227"/>
      <c r="WZ241" s="227"/>
      <c r="XA241" s="227"/>
      <c r="XB241" s="227"/>
      <c r="XC241" s="227"/>
      <c r="XD241" s="227"/>
      <c r="XE241" s="227"/>
      <c r="XF241" s="227"/>
      <c r="XG241" s="227"/>
      <c r="XH241" s="227"/>
      <c r="XI241" s="227"/>
      <c r="XJ241" s="227"/>
      <c r="XK241" s="227"/>
      <c r="XL241" s="227"/>
      <c r="XM241" s="227"/>
      <c r="XN241" s="227"/>
      <c r="XO241" s="227"/>
      <c r="XP241" s="227"/>
      <c r="XQ241" s="227"/>
      <c r="XR241" s="227"/>
      <c r="XS241" s="227"/>
      <c r="XT241" s="227"/>
      <c r="XU241" s="227"/>
      <c r="XV241" s="227"/>
      <c r="XW241" s="227"/>
      <c r="XX241" s="227"/>
      <c r="XY241" s="227"/>
      <c r="XZ241" s="227"/>
      <c r="YA241" s="227"/>
      <c r="YB241" s="227"/>
      <c r="YC241" s="227"/>
      <c r="YD241" s="227"/>
      <c r="YE241" s="227"/>
      <c r="YF241" s="227"/>
      <c r="YG241" s="227"/>
      <c r="YH241" s="227"/>
      <c r="YI241" s="227"/>
      <c r="YJ241" s="227"/>
      <c r="YK241" s="227"/>
      <c r="YL241" s="227"/>
      <c r="YM241" s="227"/>
      <c r="YN241" s="227"/>
      <c r="YO241" s="227"/>
      <c r="YP241" s="227"/>
      <c r="YQ241" s="227"/>
      <c r="YR241" s="227"/>
      <c r="YS241" s="227"/>
      <c r="YT241" s="227"/>
      <c r="YU241" s="227"/>
      <c r="YV241" s="227"/>
      <c r="YW241" s="227"/>
      <c r="YX241" s="227"/>
      <c r="YY241" s="227"/>
      <c r="YZ241" s="227"/>
      <c r="ZA241" s="227"/>
      <c r="ZB241" s="227"/>
      <c r="ZC241" s="227"/>
      <c r="ZD241" s="227"/>
      <c r="ZE241" s="227"/>
      <c r="ZF241" s="227"/>
      <c r="ZG241" s="227"/>
      <c r="ZH241" s="227"/>
      <c r="ZI241" s="227"/>
      <c r="ZJ241" s="227"/>
      <c r="ZK241" s="227"/>
      <c r="ZL241" s="227"/>
      <c r="ZM241" s="227"/>
      <c r="ZN241" s="227"/>
      <c r="ZO241" s="227"/>
      <c r="ZP241" s="227"/>
      <c r="ZQ241" s="227"/>
      <c r="ZR241" s="227"/>
      <c r="ZS241" s="227"/>
      <c r="ZT241" s="227"/>
      <c r="ZU241" s="227"/>
      <c r="ZV241" s="227"/>
      <c r="ZW241" s="227"/>
      <c r="ZX241" s="227"/>
      <c r="ZY241" s="227"/>
      <c r="ZZ241" s="227"/>
      <c r="AAA241" s="227"/>
      <c r="AAB241" s="227"/>
      <c r="AAC241" s="227"/>
      <c r="AAD241" s="227"/>
      <c r="AAE241" s="227"/>
      <c r="AAF241" s="227"/>
      <c r="AAG241" s="227"/>
      <c r="AAH241" s="227"/>
      <c r="AAI241" s="227"/>
      <c r="AAJ241" s="227"/>
      <c r="AAK241" s="227"/>
      <c r="AAL241" s="227"/>
      <c r="AAM241" s="227"/>
      <c r="AAN241" s="227"/>
      <c r="AAO241" s="227"/>
      <c r="AAP241" s="227"/>
      <c r="AAQ241" s="227"/>
      <c r="AAR241" s="227"/>
      <c r="AAS241" s="227"/>
      <c r="AAT241" s="227"/>
      <c r="AAU241" s="227"/>
      <c r="AAV241" s="227"/>
      <c r="AAW241" s="227"/>
      <c r="AAX241" s="227"/>
      <c r="AAY241" s="227"/>
      <c r="AAZ241" s="227"/>
      <c r="ABA241" s="227"/>
      <c r="ABB241" s="227"/>
      <c r="ABC241" s="227"/>
      <c r="ABD241" s="227"/>
      <c r="ABE241" s="227"/>
      <c r="ABF241" s="227"/>
      <c r="ABG241" s="227"/>
      <c r="ABH241" s="227"/>
      <c r="ABI241" s="227"/>
      <c r="ABJ241" s="227"/>
      <c r="ABK241" s="227"/>
      <c r="ABL241" s="227"/>
      <c r="ABM241" s="227"/>
      <c r="ABN241" s="227"/>
      <c r="ABO241" s="227"/>
      <c r="ABP241" s="227"/>
      <c r="ABQ241" s="227"/>
      <c r="ABR241" s="227"/>
      <c r="ABS241" s="227"/>
      <c r="ABT241" s="227"/>
      <c r="ABU241" s="227"/>
      <c r="ABV241" s="227"/>
      <c r="ABW241" s="227"/>
      <c r="ABX241" s="227"/>
      <c r="ABY241" s="227"/>
      <c r="ABZ241" s="227"/>
      <c r="ACA241" s="227"/>
      <c r="ACB241" s="227"/>
      <c r="ACC241" s="227"/>
      <c r="ACD241" s="227"/>
      <c r="ACE241" s="227"/>
      <c r="ACF241" s="227"/>
      <c r="ACG241" s="227"/>
      <c r="ACH241" s="227"/>
      <c r="ACI241" s="227"/>
      <c r="ACJ241" s="227"/>
      <c r="ACK241" s="227"/>
      <c r="ACL241" s="227"/>
      <c r="ACM241" s="227"/>
      <c r="ACN241" s="227"/>
      <c r="ACO241" s="227"/>
      <c r="ACP241" s="227"/>
      <c r="ACQ241" s="227"/>
      <c r="ACR241" s="227"/>
      <c r="ACS241" s="227"/>
      <c r="ACT241" s="227"/>
      <c r="ACU241" s="227"/>
      <c r="ACV241" s="227"/>
      <c r="ACW241" s="227"/>
      <c r="ACX241" s="227"/>
      <c r="ACY241" s="227"/>
      <c r="ACZ241" s="227"/>
      <c r="ADA241" s="227"/>
      <c r="ADB241" s="227"/>
      <c r="ADC241" s="227"/>
      <c r="ADD241" s="227"/>
      <c r="ADE241" s="227"/>
      <c r="ADF241" s="227"/>
      <c r="ADG241" s="227"/>
      <c r="ADH241" s="227"/>
      <c r="ADI241" s="227"/>
      <c r="ADJ241" s="227"/>
      <c r="ADK241" s="227"/>
      <c r="ADL241" s="227"/>
      <c r="ADM241" s="227"/>
      <c r="ADN241" s="227"/>
      <c r="ADO241" s="227"/>
      <c r="ADP241" s="227"/>
      <c r="ADQ241" s="227"/>
      <c r="ADR241" s="227"/>
      <c r="ADS241" s="227"/>
      <c r="ADT241" s="227"/>
      <c r="ADU241" s="227"/>
      <c r="ADV241" s="227"/>
      <c r="ADW241" s="227"/>
      <c r="ADX241" s="227"/>
      <c r="ADY241" s="227"/>
      <c r="ADZ241" s="227"/>
      <c r="AEA241" s="227"/>
      <c r="AEB241" s="227"/>
      <c r="AEC241" s="227"/>
      <c r="AED241" s="227"/>
      <c r="AEE241" s="227"/>
      <c r="AEF241" s="227"/>
      <c r="AEG241" s="227"/>
      <c r="AEH241" s="227"/>
      <c r="AEI241" s="227"/>
      <c r="AEJ241" s="227"/>
      <c r="AEK241" s="227"/>
      <c r="AEL241" s="227"/>
      <c r="AEM241" s="227"/>
      <c r="AEN241" s="227"/>
      <c r="AEO241" s="227"/>
      <c r="AEP241" s="227"/>
      <c r="AEQ241" s="227"/>
      <c r="AER241" s="227"/>
      <c r="AES241" s="227"/>
      <c r="AET241" s="227"/>
      <c r="AEU241" s="227"/>
      <c r="AEV241" s="227"/>
      <c r="AEW241" s="227"/>
      <c r="AEX241" s="227"/>
      <c r="AEY241" s="227"/>
      <c r="AEZ241" s="227"/>
      <c r="AFA241" s="227"/>
      <c r="AFB241" s="227"/>
      <c r="AFC241" s="227"/>
      <c r="AFD241" s="227"/>
      <c r="AFE241" s="227"/>
      <c r="AFF241" s="227"/>
      <c r="AFG241" s="227"/>
      <c r="AFH241" s="227"/>
      <c r="AFI241" s="227"/>
      <c r="AFJ241" s="227"/>
      <c r="AFK241" s="227"/>
      <c r="AFL241" s="227"/>
      <c r="AFM241" s="227"/>
      <c r="AFN241" s="227"/>
      <c r="AFO241" s="227"/>
      <c r="AFP241" s="227"/>
      <c r="AFQ241" s="227"/>
      <c r="AFR241" s="227"/>
      <c r="AFS241" s="227"/>
      <c r="AFT241" s="227"/>
      <c r="AFU241" s="227"/>
      <c r="AFV241" s="227"/>
      <c r="AFW241" s="227"/>
      <c r="AFX241" s="227"/>
      <c r="AFY241" s="227"/>
      <c r="AFZ241" s="227"/>
      <c r="AGA241" s="227"/>
      <c r="AGB241" s="227"/>
      <c r="AGC241" s="227"/>
      <c r="AGD241" s="227"/>
      <c r="AGE241" s="227"/>
      <c r="AGF241" s="227"/>
      <c r="AGG241" s="227"/>
      <c r="AGH241" s="227"/>
      <c r="AGI241" s="227"/>
      <c r="AGJ241" s="227"/>
      <c r="AGK241" s="227"/>
      <c r="AGL241" s="227"/>
      <c r="AGM241" s="227"/>
      <c r="AGN241" s="227"/>
      <c r="AGO241" s="227"/>
      <c r="AGP241" s="227"/>
      <c r="AGQ241" s="227"/>
      <c r="AGR241" s="227"/>
      <c r="AGS241" s="227"/>
      <c r="AGT241" s="227"/>
      <c r="AGU241" s="227"/>
      <c r="AGV241" s="227"/>
      <c r="AGW241" s="227"/>
      <c r="AGX241" s="227"/>
      <c r="AGY241" s="227"/>
      <c r="AGZ241" s="227"/>
      <c r="AHA241" s="227"/>
      <c r="AHB241" s="227"/>
      <c r="AHC241" s="227"/>
      <c r="AHD241" s="227"/>
      <c r="AHE241" s="227"/>
      <c r="AHF241" s="227"/>
      <c r="AHG241" s="227"/>
      <c r="AHH241" s="227"/>
      <c r="AHI241" s="227"/>
      <c r="AHJ241" s="227"/>
      <c r="AHK241" s="227"/>
      <c r="AHL241" s="227"/>
      <c r="AHM241" s="227"/>
      <c r="AHN241" s="227"/>
      <c r="AHO241" s="227"/>
      <c r="AHP241" s="227"/>
      <c r="AHQ241" s="227"/>
      <c r="AHR241" s="227"/>
      <c r="AHS241" s="227"/>
      <c r="AHT241" s="227"/>
      <c r="AHU241" s="227"/>
      <c r="AHV241" s="227"/>
      <c r="AHW241" s="227"/>
      <c r="AHX241" s="227"/>
      <c r="AHY241" s="227"/>
      <c r="AHZ241" s="227"/>
      <c r="AIA241" s="227"/>
      <c r="AIB241" s="227"/>
      <c r="AIC241" s="227"/>
      <c r="AID241" s="227"/>
      <c r="AIE241" s="227"/>
      <c r="AIF241" s="227"/>
      <c r="AIG241" s="227"/>
      <c r="AIH241" s="227"/>
      <c r="AII241" s="227"/>
      <c r="AIJ241" s="227"/>
      <c r="AIK241" s="227"/>
      <c r="AIL241" s="227"/>
      <c r="AIM241" s="227"/>
      <c r="AIN241" s="227"/>
      <c r="AIO241" s="227"/>
      <c r="AIP241" s="227"/>
      <c r="AIQ241" s="227"/>
      <c r="AIR241" s="227"/>
      <c r="AIS241" s="227"/>
      <c r="AIT241" s="227"/>
      <c r="AIU241" s="227"/>
      <c r="AIV241" s="227"/>
      <c r="AIW241" s="227"/>
      <c r="AIX241" s="227"/>
      <c r="AIY241" s="227"/>
      <c r="AIZ241" s="227"/>
      <c r="AJA241" s="227"/>
      <c r="AJB241" s="227"/>
      <c r="AJC241" s="227"/>
      <c r="AJD241" s="227"/>
      <c r="AJE241" s="227"/>
      <c r="AJF241" s="227"/>
      <c r="AJG241" s="227"/>
      <c r="AJH241" s="227"/>
      <c r="AJI241" s="227"/>
      <c r="AJJ241" s="227"/>
      <c r="AJK241" s="227"/>
      <c r="AJL241" s="227"/>
      <c r="AJM241" s="227"/>
      <c r="AJN241" s="227"/>
      <c r="AJO241" s="227"/>
      <c r="AJP241" s="227"/>
      <c r="AJQ241" s="227"/>
      <c r="AJR241" s="227"/>
      <c r="AJS241" s="227"/>
      <c r="AJT241" s="227"/>
      <c r="AJU241" s="227"/>
      <c r="AJV241" s="227"/>
      <c r="AJW241" s="227"/>
      <c r="AJX241" s="227"/>
      <c r="AJY241" s="227"/>
      <c r="AJZ241" s="227"/>
      <c r="AKA241" s="227"/>
      <c r="AKB241" s="227"/>
      <c r="AKC241" s="227"/>
      <c r="AKD241" s="227"/>
      <c r="AKE241" s="227"/>
      <c r="AKF241" s="227"/>
      <c r="AKG241" s="227"/>
      <c r="AKH241" s="227"/>
      <c r="AKI241" s="227"/>
      <c r="AKJ241" s="227"/>
      <c r="AKK241" s="227"/>
      <c r="AKL241" s="227"/>
      <c r="AKM241" s="227"/>
      <c r="AKN241" s="227"/>
      <c r="AKO241" s="227"/>
      <c r="AKP241" s="227"/>
      <c r="AKQ241" s="227"/>
      <c r="AKR241" s="227"/>
      <c r="AKS241" s="227"/>
      <c r="AKT241" s="227"/>
      <c r="AKU241" s="227"/>
      <c r="AKV241" s="227"/>
      <c r="AKW241" s="227"/>
      <c r="AKX241" s="227"/>
      <c r="AKY241" s="227"/>
      <c r="AKZ241" s="227"/>
      <c r="ALA241" s="227"/>
      <c r="ALB241" s="227"/>
      <c r="ALC241" s="227"/>
      <c r="ALD241" s="227"/>
      <c r="ALE241" s="227"/>
      <c r="ALF241" s="227"/>
      <c r="ALG241" s="227"/>
      <c r="ALH241" s="227"/>
      <c r="ALI241" s="227"/>
      <c r="ALJ241" s="227"/>
      <c r="ALK241" s="227"/>
      <c r="ALL241" s="227"/>
      <c r="ALM241" s="227"/>
      <c r="ALN241" s="227"/>
      <c r="ALO241" s="227"/>
      <c r="ALP241" s="227"/>
      <c r="ALQ241" s="227"/>
      <c r="ALR241" s="227"/>
      <c r="ALS241" s="227"/>
      <c r="ALT241" s="227"/>
      <c r="ALU241" s="227"/>
      <c r="ALV241" s="227"/>
      <c r="ALW241" s="227"/>
      <c r="ALX241" s="227"/>
      <c r="ALY241" s="227"/>
      <c r="ALZ241" s="227"/>
      <c r="AMA241" s="227"/>
      <c r="AMB241" s="227"/>
      <c r="AMC241" s="227"/>
      <c r="AMD241" s="227"/>
      <c r="AME241" s="227"/>
      <c r="AMF241" s="227"/>
      <c r="AMG241" s="227"/>
      <c r="AMH241" s="227"/>
      <c r="AMI241" s="227"/>
      <c r="AMJ241" s="227"/>
      <c r="AMK241" s="227"/>
      <c r="AML241" s="227"/>
      <c r="AMM241" s="227"/>
      <c r="AMN241" s="227"/>
      <c r="AMO241" s="227"/>
      <c r="AMP241" s="227"/>
      <c r="AMQ241" s="227"/>
      <c r="AMR241" s="227"/>
      <c r="AMS241" s="227"/>
      <c r="AMT241" s="227"/>
      <c r="AMU241" s="227"/>
      <c r="AMV241" s="227"/>
      <c r="AMW241" s="227"/>
      <c r="AMX241" s="227"/>
    </row>
    <row r="242" spans="1:1038" ht="18" customHeight="1">
      <c r="A242" s="125" t="s">
        <v>1646</v>
      </c>
      <c r="B242" s="126" t="s">
        <v>1647</v>
      </c>
      <c r="D242" s="126" t="s">
        <v>1279</v>
      </c>
      <c r="E242" s="126">
        <v>41</v>
      </c>
      <c r="F242" s="126">
        <v>3</v>
      </c>
      <c r="G242" s="285" t="str">
        <f t="shared" si="59"/>
        <v>41-3</v>
      </c>
      <c r="H242" s="277">
        <v>0</v>
      </c>
      <c r="I242" s="126">
        <v>34.5</v>
      </c>
      <c r="K242" s="545" t="b">
        <f>IF(I243=1,IF(((VLOOKUP($G242,[1]Depth_Lookup!#REF!,9,FALSE))-(H242/100))=0,"Good",IF(((VLOOKUP($G242,[1]Depth_Lookup!$A$3:$J$550,9,FALSE))-(H242/100))&gt;0,"Too Short","Too Long")))</f>
        <v>0</v>
      </c>
      <c r="L242" s="171">
        <f>(VLOOKUP($G242,Depth_Lookup!$A$3:$J$410,10,FALSE))+(H242/100)</f>
        <v>94.06</v>
      </c>
      <c r="M242" s="171">
        <f>(VLOOKUP($G242,Depth_Lookup!$A$3:$J$410,10,FALSE))+(I242/100)</f>
        <v>94.405000000000001</v>
      </c>
      <c r="N242" s="127" t="s">
        <v>1662</v>
      </c>
      <c r="O242" s="126">
        <v>1</v>
      </c>
      <c r="P242" s="126" t="s">
        <v>853</v>
      </c>
      <c r="Q242" s="126" t="s">
        <v>125</v>
      </c>
      <c r="R242" s="196" t="s">
        <v>1633</v>
      </c>
      <c r="S242" s="126" t="s">
        <v>94</v>
      </c>
      <c r="T242" s="126" t="s">
        <v>107</v>
      </c>
      <c r="W242" s="126" t="s">
        <v>102</v>
      </c>
      <c r="X242" s="202">
        <v>5</v>
      </c>
      <c r="Y242" s="126" t="s">
        <v>90</v>
      </c>
      <c r="Z242" s="126" t="s">
        <v>91</v>
      </c>
      <c r="AF242" s="196" t="e">
        <v>#N/A</v>
      </c>
      <c r="AI242" s="130">
        <v>80</v>
      </c>
      <c r="AO242" s="130"/>
      <c r="AU242" s="130"/>
      <c r="BA242" s="130">
        <v>20</v>
      </c>
      <c r="BB242" s="126">
        <v>7</v>
      </c>
      <c r="BC242" s="126">
        <v>4</v>
      </c>
      <c r="BD242" s="126" t="s">
        <v>110</v>
      </c>
      <c r="BE242" s="126" t="s">
        <v>103</v>
      </c>
      <c r="BG242" s="130"/>
      <c r="BM242" s="130"/>
      <c r="BY242" s="130"/>
      <c r="CG242" s="131"/>
      <c r="CH242" s="132" t="s">
        <v>1329</v>
      </c>
      <c r="CI242" s="132">
        <v>90</v>
      </c>
      <c r="CJ242" s="132" t="s">
        <v>514</v>
      </c>
      <c r="CK242" s="133"/>
      <c r="CL242" s="134"/>
      <c r="CM242" s="134"/>
      <c r="CN242" s="134"/>
      <c r="CO242" s="134"/>
      <c r="CP242" s="134"/>
      <c r="CQ242" s="134"/>
      <c r="CR242" s="134"/>
      <c r="CS242" s="134"/>
      <c r="CT242" s="134"/>
      <c r="CU242" s="134"/>
      <c r="CV242" s="134"/>
      <c r="CW242" s="134"/>
      <c r="CX242" s="134"/>
      <c r="CY242" s="134"/>
      <c r="CZ242" s="134"/>
      <c r="DA242" s="134"/>
      <c r="DB242" s="134">
        <v>80</v>
      </c>
      <c r="DC242" s="135">
        <v>20</v>
      </c>
      <c r="DD242" s="134"/>
      <c r="DE242" s="134"/>
      <c r="DF242" s="134"/>
      <c r="DG242" s="134"/>
      <c r="DH242" s="134"/>
      <c r="DI242" s="134"/>
      <c r="DJ242" s="134"/>
      <c r="DK242" s="207">
        <v>100</v>
      </c>
      <c r="DL242" s="131"/>
      <c r="DM242" s="134"/>
      <c r="DN242" s="134"/>
      <c r="DO242" s="136"/>
      <c r="DQ242" s="131"/>
      <c r="DR242" s="136"/>
      <c r="DS242" s="131"/>
      <c r="DT242" s="138" t="s">
        <v>1658</v>
      </c>
      <c r="DW242" s="213">
        <v>100</v>
      </c>
      <c r="DX242" s="214" t="e">
        <v>#N/A</v>
      </c>
      <c r="DY242" s="139" t="s">
        <v>1405</v>
      </c>
      <c r="DZ242" s="139" t="s">
        <v>1654</v>
      </c>
      <c r="EA242" s="139"/>
      <c r="ED242" s="229" t="s">
        <v>2517</v>
      </c>
      <c r="EE242" s="140"/>
      <c r="EG242" s="140"/>
      <c r="EI242" s="218" t="e">
        <f>VLOOKUP(EH242,definitions_list_mag!$Y$12:$Z$15,2,FALSE)</f>
        <v>#N/A</v>
      </c>
      <c r="EJ242" s="143"/>
      <c r="EK242" s="221" t="e">
        <f>VLOOKUP(EJ242,definitions_list_mag!$AT$3:$AU$5,2,FALSE)</f>
        <v>#N/A</v>
      </c>
      <c r="EM242" s="109"/>
      <c r="EN242" s="109"/>
      <c r="EZ242" s="192" t="e">
        <f t="shared" si="60"/>
        <v>#DIV/0!</v>
      </c>
      <c r="FA242" s="192" t="e">
        <f t="shared" si="61"/>
        <v>#DIV/0!</v>
      </c>
      <c r="FB242" s="192" t="e">
        <f t="shared" si="62"/>
        <v>#DIV/0!</v>
      </c>
      <c r="FC242" s="192" t="e">
        <f t="shared" si="63"/>
        <v>#DIV/0!</v>
      </c>
      <c r="FD242" s="192" t="e">
        <f t="shared" si="64"/>
        <v>#DIV/0!</v>
      </c>
      <c r="FE242" s="193" t="e">
        <f t="shared" si="65"/>
        <v>#DIV/0!</v>
      </c>
      <c r="FF242" s="194" t="e">
        <f t="shared" si="66"/>
        <v>#DIV/0!</v>
      </c>
      <c r="FG242" s="144"/>
      <c r="FI242" s="778">
        <f t="shared" si="67"/>
        <v>0</v>
      </c>
      <c r="FJ242" s="779" t="e">
        <f t="shared" si="68"/>
        <v>#DIV/0!</v>
      </c>
      <c r="FK242" s="779" t="e">
        <f t="shared" si="69"/>
        <v>#DIV/0!</v>
      </c>
      <c r="FL242" s="780" t="e">
        <f t="shared" si="70"/>
        <v>#DIV/0!</v>
      </c>
      <c r="FM242" s="169" t="e">
        <f t="shared" si="71"/>
        <v>#DIV/0!</v>
      </c>
      <c r="FN242" s="783" t="e">
        <f t="shared" si="72"/>
        <v>#DIV/0!</v>
      </c>
    </row>
    <row r="243" spans="1:1038" ht="18" customHeight="1">
      <c r="A243" s="125" t="s">
        <v>1646</v>
      </c>
      <c r="B243" s="126" t="s">
        <v>1647</v>
      </c>
      <c r="D243" s="126" t="s">
        <v>1279</v>
      </c>
      <c r="E243" s="126">
        <v>41</v>
      </c>
      <c r="F243" s="126">
        <v>3</v>
      </c>
      <c r="G243" s="285" t="str">
        <f t="shared" si="59"/>
        <v>41-3</v>
      </c>
      <c r="H243" s="277">
        <v>34.5</v>
      </c>
      <c r="I243" s="126">
        <v>36</v>
      </c>
      <c r="K243" s="545" t="b">
        <f>IF(I244=1,IF(((VLOOKUP($G243,[1]Depth_Lookup!#REF!,9,FALSE))-(H243/100))=0,"Good",IF(((VLOOKUP($G243,[1]Depth_Lookup!$A$3:$J$550,9,FALSE))-(H243/100))&gt;0,"Too Short","Too Long")))</f>
        <v>0</v>
      </c>
      <c r="L243" s="171">
        <f>(VLOOKUP($G243,Depth_Lookup!$A$3:$J$410,10,FALSE))+(H243/100)</f>
        <v>94.405000000000001</v>
      </c>
      <c r="M243" s="171">
        <f>(VLOOKUP($G243,Depth_Lookup!$A$3:$J$410,10,FALSE))+(I243/100)</f>
        <v>94.42</v>
      </c>
      <c r="N243" s="127">
        <v>28</v>
      </c>
      <c r="O243" s="126">
        <v>1</v>
      </c>
      <c r="P243" s="126" t="s">
        <v>853</v>
      </c>
      <c r="Q243" s="126" t="s">
        <v>125</v>
      </c>
      <c r="R243" s="196" t="s">
        <v>1633</v>
      </c>
      <c r="S243" s="126" t="s">
        <v>107</v>
      </c>
      <c r="T243" s="126" t="s">
        <v>107</v>
      </c>
      <c r="U243" s="126" t="s">
        <v>108</v>
      </c>
      <c r="V243" s="126" t="s">
        <v>509</v>
      </c>
      <c r="W243" s="126" t="s">
        <v>102</v>
      </c>
      <c r="X243" s="202">
        <v>5</v>
      </c>
      <c r="Y243" s="126" t="s">
        <v>90</v>
      </c>
      <c r="Z243" s="126" t="s">
        <v>91</v>
      </c>
      <c r="AF243" s="196" t="e">
        <v>#N/A</v>
      </c>
      <c r="AI243" s="130">
        <v>68</v>
      </c>
      <c r="AO243" s="130"/>
      <c r="AU243" s="130">
        <v>1</v>
      </c>
      <c r="AV243" s="126">
        <v>1</v>
      </c>
      <c r="AW243" s="126">
        <v>0.5</v>
      </c>
      <c r="AX243" s="126" t="s">
        <v>110</v>
      </c>
      <c r="AY243" s="126" t="s">
        <v>103</v>
      </c>
      <c r="BA243" s="130">
        <v>30</v>
      </c>
      <c r="BB243" s="126">
        <v>8</v>
      </c>
      <c r="BC243" s="126">
        <v>3</v>
      </c>
      <c r="BD243" s="126" t="s">
        <v>110</v>
      </c>
      <c r="BE243" s="126" t="s">
        <v>103</v>
      </c>
      <c r="BG243" s="130"/>
      <c r="BM243" s="130">
        <v>1</v>
      </c>
      <c r="BN243" s="126">
        <v>1</v>
      </c>
      <c r="BO243" s="126">
        <v>0.5</v>
      </c>
      <c r="BY243" s="130"/>
      <c r="CG243" s="131"/>
      <c r="CH243" s="132" t="s">
        <v>1663</v>
      </c>
      <c r="CI243" s="132">
        <v>100</v>
      </c>
      <c r="CJ243" s="132" t="s">
        <v>514</v>
      </c>
      <c r="CK243" s="133"/>
      <c r="CL243" s="134"/>
      <c r="CM243" s="134"/>
      <c r="CN243" s="134"/>
      <c r="CO243" s="134"/>
      <c r="CP243" s="134"/>
      <c r="CQ243" s="134"/>
      <c r="CR243" s="134"/>
      <c r="CS243" s="134"/>
      <c r="CT243" s="134"/>
      <c r="CU243" s="134"/>
      <c r="CV243" s="134"/>
      <c r="CW243" s="134"/>
      <c r="CX243" s="134"/>
      <c r="CY243" s="134"/>
      <c r="CZ243" s="134"/>
      <c r="DA243" s="134"/>
      <c r="DB243" s="134">
        <v>70</v>
      </c>
      <c r="DC243" s="135">
        <v>30</v>
      </c>
      <c r="DD243" s="134"/>
      <c r="DE243" s="134"/>
      <c r="DF243" s="134"/>
      <c r="DG243" s="134"/>
      <c r="DH243" s="134"/>
      <c r="DI243" s="134"/>
      <c r="DJ243" s="134"/>
      <c r="DK243" s="207">
        <v>100</v>
      </c>
      <c r="DL243" s="131"/>
      <c r="DM243" s="134"/>
      <c r="DN243" s="134"/>
      <c r="DO243" s="136"/>
      <c r="DQ243" s="131"/>
      <c r="DR243" s="136"/>
      <c r="DS243" s="131"/>
      <c r="DT243" s="138" t="s">
        <v>1664</v>
      </c>
      <c r="DW243" s="213">
        <v>100</v>
      </c>
      <c r="DX243" s="214" t="e">
        <v>#N/A</v>
      </c>
      <c r="DY243" s="139" t="s">
        <v>1401</v>
      </c>
      <c r="DZ243" s="139" t="s">
        <v>1432</v>
      </c>
      <c r="EA243" s="139"/>
      <c r="ED243" s="229" t="s">
        <v>2517</v>
      </c>
      <c r="EE243" s="140"/>
      <c r="EG243" s="140"/>
      <c r="EI243" s="218" t="e">
        <f>VLOOKUP(EH243,definitions_list_mag!$Y$12:$Z$15,2,FALSE)</f>
        <v>#N/A</v>
      </c>
      <c r="EJ243" s="143"/>
      <c r="EK243" s="221" t="e">
        <f>VLOOKUP(EJ243,definitions_list_mag!$AT$3:$AU$5,2,FALSE)</f>
        <v>#N/A</v>
      </c>
      <c r="EM243" s="109"/>
      <c r="EN243" s="109"/>
      <c r="EZ243" s="192" t="e">
        <f t="shared" si="60"/>
        <v>#DIV/0!</v>
      </c>
      <c r="FA243" s="192" t="e">
        <f t="shared" si="61"/>
        <v>#DIV/0!</v>
      </c>
      <c r="FB243" s="192" t="e">
        <f t="shared" si="62"/>
        <v>#DIV/0!</v>
      </c>
      <c r="FC243" s="192" t="e">
        <f t="shared" si="63"/>
        <v>#DIV/0!</v>
      </c>
      <c r="FD243" s="192" t="e">
        <f t="shared" si="64"/>
        <v>#DIV/0!</v>
      </c>
      <c r="FE243" s="193" t="e">
        <f t="shared" si="65"/>
        <v>#DIV/0!</v>
      </c>
      <c r="FF243" s="194" t="e">
        <f t="shared" si="66"/>
        <v>#DIV/0!</v>
      </c>
      <c r="FG243" s="144"/>
      <c r="FI243" s="778">
        <f t="shared" si="67"/>
        <v>0</v>
      </c>
      <c r="FJ243" s="779" t="e">
        <f t="shared" si="68"/>
        <v>#DIV/0!</v>
      </c>
      <c r="FK243" s="779" t="e">
        <f t="shared" si="69"/>
        <v>#DIV/0!</v>
      </c>
      <c r="FL243" s="780" t="e">
        <f t="shared" si="70"/>
        <v>#DIV/0!</v>
      </c>
      <c r="FM243" s="169" t="e">
        <f t="shared" si="71"/>
        <v>#DIV/0!</v>
      </c>
      <c r="FN243" s="783" t="e">
        <f t="shared" si="72"/>
        <v>#DIV/0!</v>
      </c>
    </row>
    <row r="244" spans="1:1038" ht="18" customHeight="1">
      <c r="A244" s="125" t="s">
        <v>1646</v>
      </c>
      <c r="B244" s="126" t="s">
        <v>1647</v>
      </c>
      <c r="D244" s="126" t="s">
        <v>1279</v>
      </c>
      <c r="E244" s="126">
        <v>41</v>
      </c>
      <c r="F244" s="126">
        <v>3</v>
      </c>
      <c r="G244" s="285" t="str">
        <f t="shared" si="59"/>
        <v>41-3</v>
      </c>
      <c r="H244" s="277">
        <v>36</v>
      </c>
      <c r="I244" s="126">
        <v>46</v>
      </c>
      <c r="K244" s="545" t="b">
        <f>IF(I245=1,IF(((VLOOKUP($G244,[1]Depth_Lookup!#REF!,9,FALSE))-(H244/100))=0,"Good",IF(((VLOOKUP($G244,[1]Depth_Lookup!$A$3:$J$550,9,FALSE))-(H244/100))&gt;0,"Too Short","Too Long")))</f>
        <v>0</v>
      </c>
      <c r="L244" s="171">
        <f>(VLOOKUP($G244,Depth_Lookup!$A$3:$J$410,10,FALSE))+(H244/100)</f>
        <v>94.42</v>
      </c>
      <c r="M244" s="171">
        <f>(VLOOKUP($G244,Depth_Lookup!$A$3:$J$410,10,FALSE))+(I244/100)</f>
        <v>94.52</v>
      </c>
      <c r="N244" s="127">
        <v>28</v>
      </c>
      <c r="O244" s="126" t="s">
        <v>1280</v>
      </c>
      <c r="P244" s="126" t="s">
        <v>853</v>
      </c>
      <c r="Q244" s="126" t="s">
        <v>87</v>
      </c>
      <c r="R244" s="196" t="s">
        <v>1635</v>
      </c>
      <c r="S244" s="126" t="s">
        <v>107</v>
      </c>
      <c r="T244" s="126" t="s">
        <v>107</v>
      </c>
      <c r="U244" s="126" t="s">
        <v>108</v>
      </c>
      <c r="V244" s="126" t="s">
        <v>509</v>
      </c>
      <c r="W244" s="126" t="s">
        <v>102</v>
      </c>
      <c r="X244" s="202">
        <v>5</v>
      </c>
      <c r="Y244" s="126" t="s">
        <v>90</v>
      </c>
      <c r="Z244" s="126" t="s">
        <v>91</v>
      </c>
      <c r="AF244" s="196" t="e">
        <v>#N/A</v>
      </c>
      <c r="AI244" s="130">
        <v>92</v>
      </c>
      <c r="AO244" s="130"/>
      <c r="AU244" s="130"/>
      <c r="BA244" s="130">
        <v>5</v>
      </c>
      <c r="BB244" s="126">
        <v>3</v>
      </c>
      <c r="BC244" s="126">
        <v>2</v>
      </c>
      <c r="BD244" s="126" t="s">
        <v>110</v>
      </c>
      <c r="BE244" s="126" t="s">
        <v>103</v>
      </c>
      <c r="BG244" s="130"/>
      <c r="BM244" s="130">
        <v>3</v>
      </c>
      <c r="BN244" s="126">
        <v>2</v>
      </c>
      <c r="BO244" s="126">
        <v>1</v>
      </c>
      <c r="BY244" s="130"/>
      <c r="CG244" s="131"/>
      <c r="CH244" s="132" t="s">
        <v>1663</v>
      </c>
      <c r="CI244" s="132">
        <v>100</v>
      </c>
      <c r="CJ244" s="132" t="s">
        <v>514</v>
      </c>
      <c r="CK244" s="133"/>
      <c r="CL244" s="134"/>
      <c r="CM244" s="134"/>
      <c r="CN244" s="134"/>
      <c r="CO244" s="134"/>
      <c r="CP244" s="134"/>
      <c r="CQ244" s="134"/>
      <c r="CR244" s="134"/>
      <c r="CS244" s="134"/>
      <c r="CT244" s="134"/>
      <c r="CU244" s="134"/>
      <c r="CV244" s="134"/>
      <c r="CW244" s="134"/>
      <c r="CX244" s="134"/>
      <c r="CY244" s="134"/>
      <c r="CZ244" s="134"/>
      <c r="DA244" s="134"/>
      <c r="DB244" s="134">
        <v>100</v>
      </c>
      <c r="DD244" s="134"/>
      <c r="DE244" s="134"/>
      <c r="DF244" s="134"/>
      <c r="DG244" s="134"/>
      <c r="DH244" s="134"/>
      <c r="DI244" s="134"/>
      <c r="DJ244" s="134"/>
      <c r="DK244" s="207">
        <v>100</v>
      </c>
      <c r="DL244" s="131"/>
      <c r="DM244" s="134"/>
      <c r="DN244" s="134"/>
      <c r="DO244" s="136"/>
      <c r="DQ244" s="131"/>
      <c r="DR244" s="136"/>
      <c r="DS244" s="131"/>
      <c r="DT244" s="138" t="s">
        <v>1665</v>
      </c>
      <c r="DW244" s="213">
        <v>100</v>
      </c>
      <c r="DX244" s="214" t="e">
        <v>#N/A</v>
      </c>
      <c r="DY244" s="139" t="s">
        <v>1401</v>
      </c>
      <c r="DZ244" s="139" t="s">
        <v>1432</v>
      </c>
      <c r="EA244" s="139"/>
      <c r="ED244" s="229" t="s">
        <v>2517</v>
      </c>
      <c r="EE244" s="140"/>
      <c r="EG244" s="140"/>
      <c r="EI244" s="218" t="e">
        <f>VLOOKUP(EH244,definitions_list_mag!$Y$12:$Z$15,2,FALSE)</f>
        <v>#N/A</v>
      </c>
      <c r="EJ244" s="143"/>
      <c r="EK244" s="221" t="e">
        <f>VLOOKUP(EJ244,definitions_list_mag!$AT$3:$AU$5,2,FALSE)</f>
        <v>#N/A</v>
      </c>
      <c r="EM244" s="109"/>
      <c r="EN244" s="109"/>
      <c r="EO244" s="144">
        <v>8</v>
      </c>
      <c r="EQ244" s="144" t="s">
        <v>1807</v>
      </c>
      <c r="EV244" s="112">
        <v>58</v>
      </c>
      <c r="EW244" s="112">
        <v>270</v>
      </c>
      <c r="EX244" s="112">
        <v>10</v>
      </c>
      <c r="EY244" s="112">
        <v>0</v>
      </c>
      <c r="EZ244" s="192">
        <f t="shared" si="60"/>
        <v>96.287563304140178</v>
      </c>
      <c r="FA244" s="192">
        <f t="shared" si="61"/>
        <v>96.287563304140178</v>
      </c>
      <c r="FB244" s="192">
        <f t="shared" si="62"/>
        <v>31.844854358044607</v>
      </c>
      <c r="FC244" s="192">
        <f t="shared" si="63"/>
        <v>186.28756330414018</v>
      </c>
      <c r="FD244" s="192">
        <f t="shared" si="64"/>
        <v>58.155145641955393</v>
      </c>
      <c r="FE244" s="193">
        <f t="shared" si="65"/>
        <v>276.28756330414018</v>
      </c>
      <c r="FF244" s="194">
        <f t="shared" si="66"/>
        <v>58.155145641955393</v>
      </c>
      <c r="FG244" s="144" t="s">
        <v>1807</v>
      </c>
      <c r="FI244" s="778">
        <f t="shared" si="67"/>
        <v>8</v>
      </c>
      <c r="FJ244" s="779">
        <f t="shared" si="68"/>
        <v>58.155145641955393</v>
      </c>
      <c r="FK244" s="779">
        <f t="shared" si="69"/>
        <v>31.844854358044607</v>
      </c>
      <c r="FL244" s="780">
        <f t="shared" si="70"/>
        <v>0.55579755836594358</v>
      </c>
      <c r="FM244" s="169">
        <f t="shared" si="71"/>
        <v>0.52762097774365913</v>
      </c>
      <c r="FN244" s="783">
        <f t="shared" si="72"/>
        <v>4.220967821949273</v>
      </c>
    </row>
    <row r="245" spans="1:1038" s="288" customFormat="1" ht="18" customHeight="1">
      <c r="A245" s="352" t="s">
        <v>1646</v>
      </c>
      <c r="B245" s="227" t="s">
        <v>1647</v>
      </c>
      <c r="C245" s="227"/>
      <c r="D245" s="227" t="s">
        <v>1279</v>
      </c>
      <c r="E245" s="227">
        <v>41</v>
      </c>
      <c r="F245" s="227">
        <v>3</v>
      </c>
      <c r="G245" s="285" t="str">
        <f t="shared" si="59"/>
        <v>41-3</v>
      </c>
      <c r="H245" s="278">
        <v>46</v>
      </c>
      <c r="I245" s="227">
        <v>69</v>
      </c>
      <c r="J245" s="226"/>
      <c r="K245" s="545" t="b">
        <f>IF(I246=1,IF(((VLOOKUP($G245,[1]Depth_Lookup!#REF!,9,FALSE))-(H245/100))=0,"Good",IF(((VLOOKUP($G245,[1]Depth_Lookup!$A$3:$J$550,9,FALSE))-(H245/100))&gt;0,"Too Short","Too Long")))</f>
        <v>0</v>
      </c>
      <c r="L245" s="171">
        <f>(VLOOKUP($G245,Depth_Lookup!$A$3:$J$410,10,FALSE))+(H245/100)</f>
        <v>94.52</v>
      </c>
      <c r="M245" s="171">
        <f>(VLOOKUP($G245,Depth_Lookup!$A$3:$J$410,10,FALSE))+(I245/100)</f>
        <v>94.75</v>
      </c>
      <c r="N245" s="230">
        <v>28</v>
      </c>
      <c r="O245" s="227">
        <v>1</v>
      </c>
      <c r="P245" s="227" t="s">
        <v>853</v>
      </c>
      <c r="Q245" s="227" t="s">
        <v>125</v>
      </c>
      <c r="R245" s="286" t="s">
        <v>1633</v>
      </c>
      <c r="S245" s="227" t="s">
        <v>107</v>
      </c>
      <c r="T245" s="227" t="s">
        <v>94</v>
      </c>
      <c r="U245" s="227" t="s">
        <v>108</v>
      </c>
      <c r="V245" s="227" t="s">
        <v>509</v>
      </c>
      <c r="W245" s="227" t="s">
        <v>102</v>
      </c>
      <c r="X245" s="287">
        <v>5</v>
      </c>
      <c r="Y245" s="227" t="s">
        <v>90</v>
      </c>
      <c r="Z245" s="227" t="s">
        <v>91</v>
      </c>
      <c r="AA245" s="227"/>
      <c r="AB245" s="227"/>
      <c r="AC245" s="227"/>
      <c r="AD245" s="227"/>
      <c r="AE245" s="233"/>
      <c r="AF245" s="286" t="e">
        <v>#N/A</v>
      </c>
      <c r="AG245" s="237"/>
      <c r="AH245" s="227"/>
      <c r="AI245" s="240">
        <v>69</v>
      </c>
      <c r="AJ245" s="227"/>
      <c r="AK245" s="227"/>
      <c r="AL245" s="227"/>
      <c r="AM245" s="227"/>
      <c r="AN245" s="227"/>
      <c r="AO245" s="240"/>
      <c r="AP245" s="227"/>
      <c r="AQ245" s="227"/>
      <c r="AR245" s="227"/>
      <c r="AS245" s="227"/>
      <c r="AT245" s="227"/>
      <c r="AU245" s="240">
        <v>1</v>
      </c>
      <c r="AV245" s="227">
        <v>1</v>
      </c>
      <c r="AW245" s="227">
        <v>0.5</v>
      </c>
      <c r="AX245" s="227" t="s">
        <v>110</v>
      </c>
      <c r="AY245" s="227" t="s">
        <v>103</v>
      </c>
      <c r="AZ245" s="227"/>
      <c r="BA245" s="240">
        <v>30</v>
      </c>
      <c r="BB245" s="227">
        <v>8</v>
      </c>
      <c r="BC245" s="227">
        <v>4</v>
      </c>
      <c r="BD245" s="227" t="s">
        <v>110</v>
      </c>
      <c r="BE245" s="227" t="s">
        <v>103</v>
      </c>
      <c r="BF245" s="227"/>
      <c r="BG245" s="240"/>
      <c r="BH245" s="227"/>
      <c r="BI245" s="227"/>
      <c r="BJ245" s="227"/>
      <c r="BK245" s="227"/>
      <c r="BL245" s="227"/>
      <c r="BM245" s="240"/>
      <c r="BN245" s="227"/>
      <c r="BO245" s="227"/>
      <c r="BP245" s="227"/>
      <c r="BQ245" s="227"/>
      <c r="BR245" s="227"/>
      <c r="BS245" s="227"/>
      <c r="BT245" s="227"/>
      <c r="BU245" s="227"/>
      <c r="BV245" s="227"/>
      <c r="BW245" s="227"/>
      <c r="BX245" s="227"/>
      <c r="BY245" s="240"/>
      <c r="BZ245" s="227"/>
      <c r="CA245" s="227"/>
      <c r="CB245" s="227"/>
      <c r="CC245" s="227"/>
      <c r="CD245" s="227"/>
      <c r="CE245" s="227"/>
      <c r="CF245" s="227"/>
      <c r="CG245" s="148"/>
      <c r="CH245" s="149" t="s">
        <v>1663</v>
      </c>
      <c r="CI245" s="149">
        <v>100</v>
      </c>
      <c r="CJ245" s="149" t="s">
        <v>514</v>
      </c>
      <c r="CK245" s="151"/>
      <c r="CL245" s="152"/>
      <c r="CM245" s="152"/>
      <c r="CN245" s="152"/>
      <c r="CO245" s="152"/>
      <c r="CP245" s="152"/>
      <c r="CQ245" s="152"/>
      <c r="CR245" s="152"/>
      <c r="CS245" s="152"/>
      <c r="CT245" s="152"/>
      <c r="CU245" s="152"/>
      <c r="CV245" s="152"/>
      <c r="CW245" s="152"/>
      <c r="CX245" s="152"/>
      <c r="CY245" s="152"/>
      <c r="CZ245" s="152"/>
      <c r="DA245" s="152"/>
      <c r="DB245" s="152">
        <v>70</v>
      </c>
      <c r="DC245" s="229">
        <v>30</v>
      </c>
      <c r="DD245" s="152"/>
      <c r="DE245" s="152"/>
      <c r="DF245" s="152"/>
      <c r="DG245" s="152"/>
      <c r="DH245" s="152"/>
      <c r="DI245" s="152"/>
      <c r="DJ245" s="152"/>
      <c r="DK245" s="208">
        <v>100</v>
      </c>
      <c r="DL245" s="148"/>
      <c r="DM245" s="152"/>
      <c r="DN245" s="152"/>
      <c r="DO245" s="153"/>
      <c r="DQ245" s="148"/>
      <c r="DR245" s="153"/>
      <c r="DS245" s="148"/>
      <c r="DT245" s="261" t="s">
        <v>1664</v>
      </c>
      <c r="DU245" s="229"/>
      <c r="DV245" s="229"/>
      <c r="DW245" s="290">
        <v>100</v>
      </c>
      <c r="DX245" s="291" t="e">
        <v>#N/A</v>
      </c>
      <c r="DY245" s="154" t="s">
        <v>1401</v>
      </c>
      <c r="DZ245" s="154" t="s">
        <v>1432</v>
      </c>
      <c r="EA245" s="154"/>
      <c r="EB245" s="229"/>
      <c r="EC245" s="292"/>
      <c r="ED245" s="229" t="s">
        <v>2517</v>
      </c>
      <c r="EE245" s="293"/>
      <c r="EF245" s="294"/>
      <c r="EG245" s="293"/>
      <c r="EH245" s="295"/>
      <c r="EI245" s="296" t="e">
        <f>VLOOKUP(EH245,definitions_list_mag!$Y$12:$Z$15,2,FALSE)</f>
        <v>#N/A</v>
      </c>
      <c r="EJ245" s="297"/>
      <c r="EK245" s="298" t="e">
        <f>VLOOKUP(EJ245,definitions_list_mag!$AT$3:$AU$5,2,FALSE)</f>
        <v>#N/A</v>
      </c>
      <c r="EL245" s="293"/>
      <c r="EM245" s="295"/>
      <c r="EN245" s="295"/>
      <c r="EO245" s="321"/>
      <c r="EP245" s="321"/>
      <c r="EQ245" s="321"/>
      <c r="ER245" s="321"/>
      <c r="ES245" s="321"/>
      <c r="ET245" s="321"/>
      <c r="EU245" s="321"/>
      <c r="EV245" s="322">
        <v>50</v>
      </c>
      <c r="EW245" s="322">
        <v>270</v>
      </c>
      <c r="EX245" s="322">
        <v>10</v>
      </c>
      <c r="EY245" s="322">
        <v>0</v>
      </c>
      <c r="EZ245" s="192">
        <f t="shared" si="60"/>
        <v>98.416190528755465</v>
      </c>
      <c r="FA245" s="192">
        <f t="shared" si="61"/>
        <v>98.416190528755465</v>
      </c>
      <c r="FB245" s="192">
        <f t="shared" si="62"/>
        <v>39.694823199359682</v>
      </c>
      <c r="FC245" s="192">
        <f t="shared" si="63"/>
        <v>188.41619052875546</v>
      </c>
      <c r="FD245" s="192">
        <f t="shared" si="64"/>
        <v>50.305176800640318</v>
      </c>
      <c r="FE245" s="193">
        <f t="shared" si="65"/>
        <v>278.41619052875546</v>
      </c>
      <c r="FF245" s="194">
        <f t="shared" si="66"/>
        <v>50.305176800640318</v>
      </c>
      <c r="FG245" s="321" t="s">
        <v>1637</v>
      </c>
      <c r="FH245" s="295"/>
      <c r="FI245" s="778">
        <f t="shared" si="67"/>
        <v>0</v>
      </c>
      <c r="FJ245" s="779">
        <f t="shared" si="68"/>
        <v>50.305176800640318</v>
      </c>
      <c r="FK245" s="779">
        <f t="shared" si="69"/>
        <v>39.694823199359682</v>
      </c>
      <c r="FL245" s="780">
        <f t="shared" si="70"/>
        <v>0.69280536082585598</v>
      </c>
      <c r="FM245" s="169">
        <f t="shared" si="71"/>
        <v>0.63869829795368893</v>
      </c>
      <c r="FN245" s="783">
        <f t="shared" si="72"/>
        <v>0</v>
      </c>
      <c r="FO245" s="227"/>
      <c r="FP245" s="227"/>
      <c r="FQ245" s="227"/>
      <c r="FR245" s="227"/>
      <c r="FS245" s="227"/>
      <c r="FT245" s="227"/>
      <c r="FU245" s="227"/>
      <c r="FV245" s="227"/>
      <c r="FW245" s="227"/>
      <c r="FX245" s="227"/>
      <c r="FY245" s="227"/>
      <c r="FZ245" s="227"/>
      <c r="GA245" s="227"/>
      <c r="GB245" s="227"/>
      <c r="GC245" s="227"/>
      <c r="GD245" s="227"/>
      <c r="GE245" s="227"/>
      <c r="GF245" s="227"/>
      <c r="GG245" s="227"/>
      <c r="GH245" s="227"/>
      <c r="GI245" s="227"/>
      <c r="GJ245" s="227"/>
      <c r="GK245" s="227"/>
      <c r="GL245" s="227"/>
      <c r="GM245" s="227"/>
      <c r="GN245" s="227"/>
      <c r="GO245" s="227"/>
      <c r="GP245" s="227"/>
      <c r="GQ245" s="227"/>
      <c r="GR245" s="227"/>
      <c r="GS245" s="227"/>
      <c r="GT245" s="227"/>
      <c r="GU245" s="227"/>
      <c r="GV245" s="227"/>
      <c r="GW245" s="227"/>
      <c r="GX245" s="227"/>
      <c r="GY245" s="227"/>
      <c r="GZ245" s="227"/>
      <c r="HA245" s="227"/>
      <c r="HB245" s="227"/>
      <c r="HC245" s="227"/>
      <c r="HD245" s="227"/>
      <c r="HE245" s="227"/>
      <c r="HF245" s="227"/>
      <c r="HG245" s="227"/>
      <c r="HH245" s="227"/>
      <c r="HI245" s="227"/>
      <c r="HJ245" s="227"/>
      <c r="HK245" s="227"/>
      <c r="HL245" s="227"/>
      <c r="HM245" s="227"/>
      <c r="HN245" s="227"/>
      <c r="HO245" s="227"/>
      <c r="HP245" s="227"/>
      <c r="HQ245" s="227"/>
      <c r="HR245" s="227"/>
      <c r="HS245" s="227"/>
      <c r="HT245" s="227"/>
      <c r="HU245" s="227"/>
      <c r="HV245" s="227"/>
      <c r="HW245" s="227"/>
      <c r="HX245" s="227"/>
      <c r="HY245" s="227"/>
      <c r="HZ245" s="227"/>
      <c r="IA245" s="227"/>
      <c r="IB245" s="227"/>
      <c r="IC245" s="227"/>
      <c r="ID245" s="227"/>
      <c r="IE245" s="227"/>
      <c r="IF245" s="227"/>
      <c r="IG245" s="227"/>
      <c r="IH245" s="227"/>
      <c r="II245" s="227"/>
      <c r="IJ245" s="227"/>
      <c r="IK245" s="227"/>
      <c r="IL245" s="227"/>
      <c r="IM245" s="227"/>
      <c r="IN245" s="227"/>
      <c r="IO245" s="227"/>
      <c r="IP245" s="227"/>
      <c r="IQ245" s="227"/>
      <c r="IR245" s="227"/>
      <c r="IS245" s="227"/>
      <c r="IT245" s="227"/>
      <c r="IU245" s="227"/>
      <c r="IV245" s="227"/>
      <c r="IW245" s="227"/>
      <c r="IX245" s="227"/>
      <c r="IY245" s="227"/>
      <c r="IZ245" s="227"/>
      <c r="JA245" s="227"/>
      <c r="JB245" s="227"/>
      <c r="JC245" s="227"/>
      <c r="JD245" s="227"/>
      <c r="JE245" s="227"/>
      <c r="JF245" s="227"/>
      <c r="JG245" s="227"/>
      <c r="JH245" s="227"/>
      <c r="JI245" s="227"/>
      <c r="JJ245" s="227"/>
      <c r="JK245" s="227"/>
      <c r="JL245" s="227"/>
      <c r="JM245" s="227"/>
      <c r="JN245" s="227"/>
      <c r="JO245" s="227"/>
      <c r="JP245" s="227"/>
      <c r="JQ245" s="227"/>
      <c r="JR245" s="227"/>
      <c r="JS245" s="227"/>
      <c r="JT245" s="227"/>
      <c r="JU245" s="227"/>
      <c r="JV245" s="227"/>
      <c r="JW245" s="227"/>
      <c r="JX245" s="227"/>
      <c r="JY245" s="227"/>
      <c r="JZ245" s="227"/>
      <c r="KA245" s="227"/>
      <c r="KB245" s="227"/>
      <c r="KC245" s="227"/>
      <c r="KD245" s="227"/>
      <c r="KE245" s="227"/>
      <c r="KF245" s="227"/>
      <c r="KG245" s="227"/>
      <c r="KH245" s="227"/>
      <c r="KI245" s="227"/>
      <c r="KJ245" s="227"/>
      <c r="KK245" s="227"/>
      <c r="KL245" s="227"/>
      <c r="KM245" s="227"/>
      <c r="KN245" s="227"/>
      <c r="KO245" s="227"/>
      <c r="KP245" s="227"/>
      <c r="KQ245" s="227"/>
      <c r="KR245" s="227"/>
      <c r="KS245" s="227"/>
      <c r="KT245" s="227"/>
      <c r="KU245" s="227"/>
      <c r="KV245" s="227"/>
      <c r="KW245" s="227"/>
      <c r="KX245" s="227"/>
      <c r="KY245" s="227"/>
      <c r="KZ245" s="227"/>
      <c r="LA245" s="227"/>
      <c r="LB245" s="227"/>
      <c r="LC245" s="227"/>
      <c r="LD245" s="227"/>
      <c r="LE245" s="227"/>
      <c r="LF245" s="227"/>
      <c r="LG245" s="227"/>
      <c r="LH245" s="227"/>
      <c r="LI245" s="227"/>
      <c r="LJ245" s="227"/>
      <c r="LK245" s="227"/>
      <c r="LL245" s="227"/>
      <c r="LM245" s="227"/>
      <c r="LN245" s="227"/>
      <c r="LO245" s="227"/>
      <c r="LP245" s="227"/>
      <c r="LQ245" s="227"/>
      <c r="LR245" s="227"/>
      <c r="LS245" s="227"/>
      <c r="LT245" s="227"/>
      <c r="LU245" s="227"/>
      <c r="LV245" s="227"/>
      <c r="LW245" s="227"/>
      <c r="LX245" s="227"/>
      <c r="LY245" s="227"/>
      <c r="LZ245" s="227"/>
      <c r="MA245" s="227"/>
      <c r="MB245" s="227"/>
      <c r="MC245" s="227"/>
      <c r="MD245" s="227"/>
      <c r="ME245" s="227"/>
      <c r="MF245" s="227"/>
      <c r="MG245" s="227"/>
      <c r="MH245" s="227"/>
      <c r="MI245" s="227"/>
      <c r="MJ245" s="227"/>
      <c r="MK245" s="227"/>
      <c r="ML245" s="227"/>
      <c r="MM245" s="227"/>
      <c r="MN245" s="227"/>
      <c r="MO245" s="227"/>
      <c r="MP245" s="227"/>
      <c r="MQ245" s="227"/>
      <c r="MR245" s="227"/>
      <c r="MS245" s="227"/>
      <c r="MT245" s="227"/>
      <c r="MU245" s="227"/>
      <c r="MV245" s="227"/>
      <c r="MW245" s="227"/>
      <c r="MX245" s="227"/>
      <c r="MY245" s="227"/>
      <c r="MZ245" s="227"/>
      <c r="NA245" s="227"/>
      <c r="NB245" s="227"/>
      <c r="NC245" s="227"/>
      <c r="ND245" s="227"/>
      <c r="NE245" s="227"/>
      <c r="NF245" s="227"/>
      <c r="NG245" s="227"/>
      <c r="NH245" s="227"/>
      <c r="NI245" s="227"/>
      <c r="NJ245" s="227"/>
      <c r="NK245" s="227"/>
      <c r="NL245" s="227"/>
      <c r="NM245" s="227"/>
      <c r="NN245" s="227"/>
      <c r="NO245" s="227"/>
      <c r="NP245" s="227"/>
      <c r="NQ245" s="227"/>
      <c r="NR245" s="227"/>
      <c r="NS245" s="227"/>
      <c r="NT245" s="227"/>
      <c r="NU245" s="227"/>
      <c r="NV245" s="227"/>
      <c r="NW245" s="227"/>
      <c r="NX245" s="227"/>
      <c r="NY245" s="227"/>
      <c r="NZ245" s="227"/>
      <c r="OA245" s="227"/>
      <c r="OB245" s="227"/>
      <c r="OC245" s="227"/>
      <c r="OD245" s="227"/>
      <c r="OE245" s="227"/>
      <c r="OF245" s="227"/>
      <c r="OG245" s="227"/>
      <c r="OH245" s="227"/>
      <c r="OI245" s="227"/>
      <c r="OJ245" s="227"/>
      <c r="OK245" s="227"/>
      <c r="OL245" s="227"/>
      <c r="OM245" s="227"/>
      <c r="ON245" s="227"/>
      <c r="OO245" s="227"/>
      <c r="OP245" s="227"/>
      <c r="OQ245" s="227"/>
      <c r="OR245" s="227"/>
      <c r="OS245" s="227"/>
      <c r="OT245" s="227"/>
      <c r="OU245" s="227"/>
      <c r="OV245" s="227"/>
      <c r="OW245" s="227"/>
      <c r="OX245" s="227"/>
      <c r="OY245" s="227"/>
      <c r="OZ245" s="227"/>
      <c r="PA245" s="227"/>
      <c r="PB245" s="227"/>
      <c r="PC245" s="227"/>
      <c r="PD245" s="227"/>
      <c r="PE245" s="227"/>
      <c r="PF245" s="227"/>
      <c r="PG245" s="227"/>
      <c r="PH245" s="227"/>
      <c r="PI245" s="227"/>
      <c r="PJ245" s="227"/>
      <c r="PK245" s="227"/>
      <c r="PL245" s="227"/>
      <c r="PM245" s="227"/>
      <c r="PN245" s="227"/>
      <c r="PO245" s="227"/>
      <c r="PP245" s="227"/>
      <c r="PQ245" s="227"/>
      <c r="PR245" s="227"/>
      <c r="PS245" s="227"/>
      <c r="PT245" s="227"/>
      <c r="PU245" s="227"/>
      <c r="PV245" s="227"/>
      <c r="PW245" s="227"/>
      <c r="PX245" s="227"/>
      <c r="PY245" s="227"/>
      <c r="PZ245" s="227"/>
      <c r="QA245" s="227"/>
      <c r="QB245" s="227"/>
      <c r="QC245" s="227"/>
      <c r="QD245" s="227"/>
      <c r="QE245" s="227"/>
      <c r="QF245" s="227"/>
      <c r="QG245" s="227"/>
      <c r="QH245" s="227"/>
      <c r="QI245" s="227"/>
      <c r="QJ245" s="227"/>
      <c r="QK245" s="227"/>
      <c r="QL245" s="227"/>
      <c r="QM245" s="227"/>
      <c r="QN245" s="227"/>
      <c r="QO245" s="227"/>
      <c r="QP245" s="227"/>
      <c r="QQ245" s="227"/>
      <c r="QR245" s="227"/>
      <c r="QS245" s="227"/>
      <c r="QT245" s="227"/>
      <c r="QU245" s="227"/>
      <c r="QV245" s="227"/>
      <c r="QW245" s="227"/>
      <c r="QX245" s="227"/>
      <c r="QY245" s="227"/>
      <c r="QZ245" s="227"/>
      <c r="RA245" s="227"/>
      <c r="RB245" s="227"/>
      <c r="RC245" s="227"/>
      <c r="RD245" s="227"/>
      <c r="RE245" s="227"/>
      <c r="RF245" s="227"/>
      <c r="RG245" s="227"/>
      <c r="RH245" s="227"/>
      <c r="RI245" s="227"/>
      <c r="RJ245" s="227"/>
      <c r="RK245" s="227"/>
      <c r="RL245" s="227"/>
      <c r="RM245" s="227"/>
      <c r="RN245" s="227"/>
      <c r="RO245" s="227"/>
      <c r="RP245" s="227"/>
      <c r="RQ245" s="227"/>
      <c r="RR245" s="227"/>
      <c r="RS245" s="227"/>
      <c r="RT245" s="227"/>
      <c r="RU245" s="227"/>
      <c r="RV245" s="227"/>
      <c r="RW245" s="227"/>
      <c r="RX245" s="227"/>
      <c r="RY245" s="227"/>
      <c r="RZ245" s="227"/>
      <c r="SA245" s="227"/>
      <c r="SB245" s="227"/>
      <c r="SC245" s="227"/>
      <c r="SD245" s="227"/>
      <c r="SE245" s="227"/>
      <c r="SF245" s="227"/>
      <c r="SG245" s="227"/>
      <c r="SH245" s="227"/>
      <c r="SI245" s="227"/>
      <c r="SJ245" s="227"/>
      <c r="SK245" s="227"/>
      <c r="SL245" s="227"/>
      <c r="SM245" s="227"/>
      <c r="SN245" s="227"/>
      <c r="SO245" s="227"/>
      <c r="SP245" s="227"/>
      <c r="SQ245" s="227"/>
      <c r="SR245" s="227"/>
      <c r="SS245" s="227"/>
      <c r="ST245" s="227"/>
      <c r="SU245" s="227"/>
      <c r="SV245" s="227"/>
      <c r="SW245" s="227"/>
      <c r="SX245" s="227"/>
      <c r="SY245" s="227"/>
      <c r="SZ245" s="227"/>
      <c r="TA245" s="227"/>
      <c r="TB245" s="227"/>
      <c r="TC245" s="227"/>
      <c r="TD245" s="227"/>
      <c r="TE245" s="227"/>
      <c r="TF245" s="227"/>
      <c r="TG245" s="227"/>
      <c r="TH245" s="227"/>
      <c r="TI245" s="227"/>
      <c r="TJ245" s="227"/>
      <c r="TK245" s="227"/>
      <c r="TL245" s="227"/>
      <c r="TM245" s="227"/>
      <c r="TN245" s="227"/>
      <c r="TO245" s="227"/>
      <c r="TP245" s="227"/>
      <c r="TQ245" s="227"/>
      <c r="TR245" s="227"/>
      <c r="TS245" s="227"/>
      <c r="TT245" s="227"/>
      <c r="TU245" s="227"/>
      <c r="TV245" s="227"/>
      <c r="TW245" s="227"/>
      <c r="TX245" s="227"/>
      <c r="TY245" s="227"/>
      <c r="TZ245" s="227"/>
      <c r="UA245" s="227"/>
      <c r="UB245" s="227"/>
      <c r="UC245" s="227"/>
      <c r="UD245" s="227"/>
      <c r="UE245" s="227"/>
      <c r="UF245" s="227"/>
      <c r="UG245" s="227"/>
      <c r="UH245" s="227"/>
      <c r="UI245" s="227"/>
      <c r="UJ245" s="227"/>
      <c r="UK245" s="227"/>
      <c r="UL245" s="227"/>
      <c r="UM245" s="227"/>
      <c r="UN245" s="227"/>
      <c r="UO245" s="227"/>
      <c r="UP245" s="227"/>
      <c r="UQ245" s="227"/>
      <c r="UR245" s="227"/>
      <c r="US245" s="227"/>
      <c r="UT245" s="227"/>
      <c r="UU245" s="227"/>
      <c r="UV245" s="227"/>
      <c r="UW245" s="227"/>
      <c r="UX245" s="227"/>
      <c r="UY245" s="227"/>
      <c r="UZ245" s="227"/>
      <c r="VA245" s="227"/>
      <c r="VB245" s="227"/>
      <c r="VC245" s="227"/>
      <c r="VD245" s="227"/>
      <c r="VE245" s="227"/>
      <c r="VF245" s="227"/>
      <c r="VG245" s="227"/>
      <c r="VH245" s="227"/>
      <c r="VI245" s="227"/>
      <c r="VJ245" s="227"/>
      <c r="VK245" s="227"/>
      <c r="VL245" s="227"/>
      <c r="VM245" s="227"/>
      <c r="VN245" s="227"/>
      <c r="VO245" s="227"/>
      <c r="VP245" s="227"/>
      <c r="VQ245" s="227"/>
      <c r="VR245" s="227"/>
      <c r="VS245" s="227"/>
      <c r="VT245" s="227"/>
      <c r="VU245" s="227"/>
      <c r="VV245" s="227"/>
      <c r="VW245" s="227"/>
      <c r="VX245" s="227"/>
      <c r="VY245" s="227"/>
      <c r="VZ245" s="227"/>
      <c r="WA245" s="227"/>
      <c r="WB245" s="227"/>
      <c r="WC245" s="227"/>
      <c r="WD245" s="227"/>
      <c r="WE245" s="227"/>
      <c r="WF245" s="227"/>
      <c r="WG245" s="227"/>
      <c r="WH245" s="227"/>
      <c r="WI245" s="227"/>
      <c r="WJ245" s="227"/>
      <c r="WK245" s="227"/>
      <c r="WL245" s="227"/>
      <c r="WM245" s="227"/>
      <c r="WN245" s="227"/>
      <c r="WO245" s="227"/>
      <c r="WP245" s="227"/>
      <c r="WQ245" s="227"/>
      <c r="WR245" s="227"/>
      <c r="WS245" s="227"/>
      <c r="WT245" s="227"/>
      <c r="WU245" s="227"/>
      <c r="WV245" s="227"/>
      <c r="WW245" s="227"/>
      <c r="WX245" s="227"/>
      <c r="WY245" s="227"/>
      <c r="WZ245" s="227"/>
      <c r="XA245" s="227"/>
      <c r="XB245" s="227"/>
      <c r="XC245" s="227"/>
      <c r="XD245" s="227"/>
      <c r="XE245" s="227"/>
      <c r="XF245" s="227"/>
      <c r="XG245" s="227"/>
      <c r="XH245" s="227"/>
      <c r="XI245" s="227"/>
      <c r="XJ245" s="227"/>
      <c r="XK245" s="227"/>
      <c r="XL245" s="227"/>
      <c r="XM245" s="227"/>
      <c r="XN245" s="227"/>
      <c r="XO245" s="227"/>
      <c r="XP245" s="227"/>
      <c r="XQ245" s="227"/>
      <c r="XR245" s="227"/>
      <c r="XS245" s="227"/>
      <c r="XT245" s="227"/>
      <c r="XU245" s="227"/>
      <c r="XV245" s="227"/>
      <c r="XW245" s="227"/>
      <c r="XX245" s="227"/>
      <c r="XY245" s="227"/>
      <c r="XZ245" s="227"/>
      <c r="YA245" s="227"/>
      <c r="YB245" s="227"/>
      <c r="YC245" s="227"/>
      <c r="YD245" s="227"/>
      <c r="YE245" s="227"/>
      <c r="YF245" s="227"/>
      <c r="YG245" s="227"/>
      <c r="YH245" s="227"/>
      <c r="YI245" s="227"/>
      <c r="YJ245" s="227"/>
      <c r="YK245" s="227"/>
      <c r="YL245" s="227"/>
      <c r="YM245" s="227"/>
      <c r="YN245" s="227"/>
      <c r="YO245" s="227"/>
      <c r="YP245" s="227"/>
      <c r="YQ245" s="227"/>
      <c r="YR245" s="227"/>
      <c r="YS245" s="227"/>
      <c r="YT245" s="227"/>
      <c r="YU245" s="227"/>
      <c r="YV245" s="227"/>
      <c r="YW245" s="227"/>
      <c r="YX245" s="227"/>
      <c r="YY245" s="227"/>
      <c r="YZ245" s="227"/>
      <c r="ZA245" s="227"/>
      <c r="ZB245" s="227"/>
      <c r="ZC245" s="227"/>
      <c r="ZD245" s="227"/>
      <c r="ZE245" s="227"/>
      <c r="ZF245" s="227"/>
      <c r="ZG245" s="227"/>
      <c r="ZH245" s="227"/>
      <c r="ZI245" s="227"/>
      <c r="ZJ245" s="227"/>
      <c r="ZK245" s="227"/>
      <c r="ZL245" s="227"/>
      <c r="ZM245" s="227"/>
      <c r="ZN245" s="227"/>
      <c r="ZO245" s="227"/>
      <c r="ZP245" s="227"/>
      <c r="ZQ245" s="227"/>
      <c r="ZR245" s="227"/>
      <c r="ZS245" s="227"/>
      <c r="ZT245" s="227"/>
      <c r="ZU245" s="227"/>
      <c r="ZV245" s="227"/>
      <c r="ZW245" s="227"/>
      <c r="ZX245" s="227"/>
      <c r="ZY245" s="227"/>
      <c r="ZZ245" s="227"/>
      <c r="AAA245" s="227"/>
      <c r="AAB245" s="227"/>
      <c r="AAC245" s="227"/>
      <c r="AAD245" s="227"/>
      <c r="AAE245" s="227"/>
      <c r="AAF245" s="227"/>
      <c r="AAG245" s="227"/>
      <c r="AAH245" s="227"/>
      <c r="AAI245" s="227"/>
      <c r="AAJ245" s="227"/>
      <c r="AAK245" s="227"/>
      <c r="AAL245" s="227"/>
      <c r="AAM245" s="227"/>
      <c r="AAN245" s="227"/>
      <c r="AAO245" s="227"/>
      <c r="AAP245" s="227"/>
      <c r="AAQ245" s="227"/>
      <c r="AAR245" s="227"/>
      <c r="AAS245" s="227"/>
      <c r="AAT245" s="227"/>
      <c r="AAU245" s="227"/>
      <c r="AAV245" s="227"/>
      <c r="AAW245" s="227"/>
      <c r="AAX245" s="227"/>
      <c r="AAY245" s="227"/>
      <c r="AAZ245" s="227"/>
      <c r="ABA245" s="227"/>
      <c r="ABB245" s="227"/>
      <c r="ABC245" s="227"/>
      <c r="ABD245" s="227"/>
      <c r="ABE245" s="227"/>
      <c r="ABF245" s="227"/>
      <c r="ABG245" s="227"/>
      <c r="ABH245" s="227"/>
      <c r="ABI245" s="227"/>
      <c r="ABJ245" s="227"/>
      <c r="ABK245" s="227"/>
      <c r="ABL245" s="227"/>
      <c r="ABM245" s="227"/>
      <c r="ABN245" s="227"/>
      <c r="ABO245" s="227"/>
      <c r="ABP245" s="227"/>
      <c r="ABQ245" s="227"/>
      <c r="ABR245" s="227"/>
      <c r="ABS245" s="227"/>
      <c r="ABT245" s="227"/>
      <c r="ABU245" s="227"/>
      <c r="ABV245" s="227"/>
      <c r="ABW245" s="227"/>
      <c r="ABX245" s="227"/>
      <c r="ABY245" s="227"/>
      <c r="ABZ245" s="227"/>
      <c r="ACA245" s="227"/>
      <c r="ACB245" s="227"/>
      <c r="ACC245" s="227"/>
      <c r="ACD245" s="227"/>
      <c r="ACE245" s="227"/>
      <c r="ACF245" s="227"/>
      <c r="ACG245" s="227"/>
      <c r="ACH245" s="227"/>
      <c r="ACI245" s="227"/>
      <c r="ACJ245" s="227"/>
      <c r="ACK245" s="227"/>
      <c r="ACL245" s="227"/>
      <c r="ACM245" s="227"/>
      <c r="ACN245" s="227"/>
      <c r="ACO245" s="227"/>
      <c r="ACP245" s="227"/>
      <c r="ACQ245" s="227"/>
      <c r="ACR245" s="227"/>
      <c r="ACS245" s="227"/>
      <c r="ACT245" s="227"/>
      <c r="ACU245" s="227"/>
      <c r="ACV245" s="227"/>
      <c r="ACW245" s="227"/>
      <c r="ACX245" s="227"/>
      <c r="ACY245" s="227"/>
      <c r="ACZ245" s="227"/>
      <c r="ADA245" s="227"/>
      <c r="ADB245" s="227"/>
      <c r="ADC245" s="227"/>
      <c r="ADD245" s="227"/>
      <c r="ADE245" s="227"/>
      <c r="ADF245" s="227"/>
      <c r="ADG245" s="227"/>
      <c r="ADH245" s="227"/>
      <c r="ADI245" s="227"/>
      <c r="ADJ245" s="227"/>
      <c r="ADK245" s="227"/>
      <c r="ADL245" s="227"/>
      <c r="ADM245" s="227"/>
      <c r="ADN245" s="227"/>
      <c r="ADO245" s="227"/>
      <c r="ADP245" s="227"/>
      <c r="ADQ245" s="227"/>
      <c r="ADR245" s="227"/>
      <c r="ADS245" s="227"/>
      <c r="ADT245" s="227"/>
      <c r="ADU245" s="227"/>
      <c r="ADV245" s="227"/>
      <c r="ADW245" s="227"/>
      <c r="ADX245" s="227"/>
      <c r="ADY245" s="227"/>
      <c r="ADZ245" s="227"/>
      <c r="AEA245" s="227"/>
      <c r="AEB245" s="227"/>
      <c r="AEC245" s="227"/>
      <c r="AED245" s="227"/>
      <c r="AEE245" s="227"/>
      <c r="AEF245" s="227"/>
      <c r="AEG245" s="227"/>
      <c r="AEH245" s="227"/>
      <c r="AEI245" s="227"/>
      <c r="AEJ245" s="227"/>
      <c r="AEK245" s="227"/>
      <c r="AEL245" s="227"/>
      <c r="AEM245" s="227"/>
      <c r="AEN245" s="227"/>
      <c r="AEO245" s="227"/>
      <c r="AEP245" s="227"/>
      <c r="AEQ245" s="227"/>
      <c r="AER245" s="227"/>
      <c r="AES245" s="227"/>
      <c r="AET245" s="227"/>
      <c r="AEU245" s="227"/>
      <c r="AEV245" s="227"/>
      <c r="AEW245" s="227"/>
      <c r="AEX245" s="227"/>
      <c r="AEY245" s="227"/>
      <c r="AEZ245" s="227"/>
      <c r="AFA245" s="227"/>
      <c r="AFB245" s="227"/>
      <c r="AFC245" s="227"/>
      <c r="AFD245" s="227"/>
      <c r="AFE245" s="227"/>
      <c r="AFF245" s="227"/>
      <c r="AFG245" s="227"/>
      <c r="AFH245" s="227"/>
      <c r="AFI245" s="227"/>
      <c r="AFJ245" s="227"/>
      <c r="AFK245" s="227"/>
      <c r="AFL245" s="227"/>
      <c r="AFM245" s="227"/>
      <c r="AFN245" s="227"/>
      <c r="AFO245" s="227"/>
      <c r="AFP245" s="227"/>
      <c r="AFQ245" s="227"/>
      <c r="AFR245" s="227"/>
      <c r="AFS245" s="227"/>
      <c r="AFT245" s="227"/>
      <c r="AFU245" s="227"/>
      <c r="AFV245" s="227"/>
      <c r="AFW245" s="227"/>
      <c r="AFX245" s="227"/>
      <c r="AFY245" s="227"/>
      <c r="AFZ245" s="227"/>
      <c r="AGA245" s="227"/>
      <c r="AGB245" s="227"/>
      <c r="AGC245" s="227"/>
      <c r="AGD245" s="227"/>
      <c r="AGE245" s="227"/>
      <c r="AGF245" s="227"/>
      <c r="AGG245" s="227"/>
      <c r="AGH245" s="227"/>
      <c r="AGI245" s="227"/>
      <c r="AGJ245" s="227"/>
      <c r="AGK245" s="227"/>
      <c r="AGL245" s="227"/>
      <c r="AGM245" s="227"/>
      <c r="AGN245" s="227"/>
      <c r="AGO245" s="227"/>
      <c r="AGP245" s="227"/>
      <c r="AGQ245" s="227"/>
      <c r="AGR245" s="227"/>
      <c r="AGS245" s="227"/>
      <c r="AGT245" s="227"/>
      <c r="AGU245" s="227"/>
      <c r="AGV245" s="227"/>
      <c r="AGW245" s="227"/>
      <c r="AGX245" s="227"/>
      <c r="AGY245" s="227"/>
      <c r="AGZ245" s="227"/>
      <c r="AHA245" s="227"/>
      <c r="AHB245" s="227"/>
      <c r="AHC245" s="227"/>
      <c r="AHD245" s="227"/>
      <c r="AHE245" s="227"/>
      <c r="AHF245" s="227"/>
      <c r="AHG245" s="227"/>
      <c r="AHH245" s="227"/>
      <c r="AHI245" s="227"/>
      <c r="AHJ245" s="227"/>
      <c r="AHK245" s="227"/>
      <c r="AHL245" s="227"/>
      <c r="AHM245" s="227"/>
      <c r="AHN245" s="227"/>
      <c r="AHO245" s="227"/>
      <c r="AHP245" s="227"/>
      <c r="AHQ245" s="227"/>
      <c r="AHR245" s="227"/>
      <c r="AHS245" s="227"/>
      <c r="AHT245" s="227"/>
      <c r="AHU245" s="227"/>
      <c r="AHV245" s="227"/>
      <c r="AHW245" s="227"/>
      <c r="AHX245" s="227"/>
      <c r="AHY245" s="227"/>
      <c r="AHZ245" s="227"/>
      <c r="AIA245" s="227"/>
      <c r="AIB245" s="227"/>
      <c r="AIC245" s="227"/>
      <c r="AID245" s="227"/>
      <c r="AIE245" s="227"/>
      <c r="AIF245" s="227"/>
      <c r="AIG245" s="227"/>
      <c r="AIH245" s="227"/>
      <c r="AII245" s="227"/>
      <c r="AIJ245" s="227"/>
      <c r="AIK245" s="227"/>
      <c r="AIL245" s="227"/>
      <c r="AIM245" s="227"/>
      <c r="AIN245" s="227"/>
      <c r="AIO245" s="227"/>
      <c r="AIP245" s="227"/>
      <c r="AIQ245" s="227"/>
      <c r="AIR245" s="227"/>
      <c r="AIS245" s="227"/>
      <c r="AIT245" s="227"/>
      <c r="AIU245" s="227"/>
      <c r="AIV245" s="227"/>
      <c r="AIW245" s="227"/>
      <c r="AIX245" s="227"/>
      <c r="AIY245" s="227"/>
      <c r="AIZ245" s="227"/>
      <c r="AJA245" s="227"/>
      <c r="AJB245" s="227"/>
      <c r="AJC245" s="227"/>
      <c r="AJD245" s="227"/>
      <c r="AJE245" s="227"/>
      <c r="AJF245" s="227"/>
      <c r="AJG245" s="227"/>
      <c r="AJH245" s="227"/>
      <c r="AJI245" s="227"/>
      <c r="AJJ245" s="227"/>
      <c r="AJK245" s="227"/>
      <c r="AJL245" s="227"/>
      <c r="AJM245" s="227"/>
      <c r="AJN245" s="227"/>
      <c r="AJO245" s="227"/>
      <c r="AJP245" s="227"/>
      <c r="AJQ245" s="227"/>
      <c r="AJR245" s="227"/>
      <c r="AJS245" s="227"/>
      <c r="AJT245" s="227"/>
      <c r="AJU245" s="227"/>
      <c r="AJV245" s="227"/>
      <c r="AJW245" s="227"/>
      <c r="AJX245" s="227"/>
      <c r="AJY245" s="227"/>
      <c r="AJZ245" s="227"/>
      <c r="AKA245" s="227"/>
      <c r="AKB245" s="227"/>
      <c r="AKC245" s="227"/>
      <c r="AKD245" s="227"/>
      <c r="AKE245" s="227"/>
      <c r="AKF245" s="227"/>
      <c r="AKG245" s="227"/>
      <c r="AKH245" s="227"/>
      <c r="AKI245" s="227"/>
      <c r="AKJ245" s="227"/>
      <c r="AKK245" s="227"/>
      <c r="AKL245" s="227"/>
      <c r="AKM245" s="227"/>
      <c r="AKN245" s="227"/>
      <c r="AKO245" s="227"/>
      <c r="AKP245" s="227"/>
      <c r="AKQ245" s="227"/>
      <c r="AKR245" s="227"/>
      <c r="AKS245" s="227"/>
      <c r="AKT245" s="227"/>
      <c r="AKU245" s="227"/>
      <c r="AKV245" s="227"/>
      <c r="AKW245" s="227"/>
      <c r="AKX245" s="227"/>
      <c r="AKY245" s="227"/>
      <c r="AKZ245" s="227"/>
      <c r="ALA245" s="227"/>
      <c r="ALB245" s="227"/>
      <c r="ALC245" s="227"/>
      <c r="ALD245" s="227"/>
      <c r="ALE245" s="227"/>
      <c r="ALF245" s="227"/>
      <c r="ALG245" s="227"/>
      <c r="ALH245" s="227"/>
      <c r="ALI245" s="227"/>
      <c r="ALJ245" s="227"/>
      <c r="ALK245" s="227"/>
      <c r="ALL245" s="227"/>
      <c r="ALM245" s="227"/>
      <c r="ALN245" s="227"/>
      <c r="ALO245" s="227"/>
      <c r="ALP245" s="227"/>
      <c r="ALQ245" s="227"/>
      <c r="ALR245" s="227"/>
      <c r="ALS245" s="227"/>
      <c r="ALT245" s="227"/>
      <c r="ALU245" s="227"/>
      <c r="ALV245" s="227"/>
      <c r="ALW245" s="227"/>
      <c r="ALX245" s="227"/>
      <c r="ALY245" s="227"/>
      <c r="ALZ245" s="227"/>
      <c r="AMA245" s="227"/>
      <c r="AMB245" s="227"/>
      <c r="AMC245" s="227"/>
      <c r="AMD245" s="227"/>
      <c r="AME245" s="227"/>
      <c r="AMF245" s="227"/>
      <c r="AMG245" s="227"/>
      <c r="AMH245" s="227"/>
      <c r="AMI245" s="227"/>
      <c r="AMJ245" s="227"/>
      <c r="AMK245" s="227"/>
      <c r="AML245" s="227"/>
      <c r="AMM245" s="227"/>
      <c r="AMN245" s="227"/>
      <c r="AMO245" s="227"/>
      <c r="AMP245" s="227"/>
      <c r="AMQ245" s="227"/>
      <c r="AMR245" s="227"/>
      <c r="AMS245" s="227"/>
      <c r="AMT245" s="227"/>
      <c r="AMU245" s="227"/>
      <c r="AMV245" s="227"/>
      <c r="AMW245" s="227"/>
      <c r="AMX245" s="227"/>
    </row>
    <row r="246" spans="1:1038" ht="18" customHeight="1">
      <c r="A246" s="125" t="s">
        <v>1646</v>
      </c>
      <c r="B246" s="126" t="s">
        <v>1647</v>
      </c>
      <c r="D246" s="126" t="s">
        <v>1279</v>
      </c>
      <c r="E246" s="126">
        <v>41</v>
      </c>
      <c r="F246" s="126">
        <v>4</v>
      </c>
      <c r="G246" s="285" t="str">
        <f t="shared" si="59"/>
        <v>41-4</v>
      </c>
      <c r="H246" s="277">
        <v>0</v>
      </c>
      <c r="I246" s="126">
        <v>32</v>
      </c>
      <c r="K246" s="545" t="b">
        <f>IF(I247=1,IF(((VLOOKUP($G246,[1]Depth_Lookup!#REF!,9,FALSE))-(H246/100))=0,"Good",IF(((VLOOKUP($G246,[1]Depth_Lookup!$A$3:$J$550,9,FALSE))-(H246/100))&gt;0,"Too Short","Too Long")))</f>
        <v>0</v>
      </c>
      <c r="L246" s="171">
        <f>(VLOOKUP($G246,Depth_Lookup!$A$3:$J$410,10,FALSE))+(H246/100)</f>
        <v>94.754999999999995</v>
      </c>
      <c r="M246" s="171">
        <f>(VLOOKUP($G246,Depth_Lookup!$A$3:$J$410,10,FALSE))+(I246/100)</f>
        <v>95.074999999999989</v>
      </c>
      <c r="N246" s="127">
        <v>28</v>
      </c>
      <c r="O246" s="126">
        <v>1</v>
      </c>
      <c r="P246" s="126" t="s">
        <v>853</v>
      </c>
      <c r="Q246" s="126" t="s">
        <v>125</v>
      </c>
      <c r="R246" s="196" t="s">
        <v>1633</v>
      </c>
      <c r="S246" s="126" t="s">
        <v>94</v>
      </c>
      <c r="T246" s="126" t="s">
        <v>107</v>
      </c>
      <c r="W246" s="126" t="s">
        <v>102</v>
      </c>
      <c r="X246" s="202">
        <v>5</v>
      </c>
      <c r="Y246" s="126" t="s">
        <v>90</v>
      </c>
      <c r="Z246" s="126" t="s">
        <v>91</v>
      </c>
      <c r="AF246" s="196" t="e">
        <v>#N/A</v>
      </c>
      <c r="AI246" s="130">
        <v>69</v>
      </c>
      <c r="AO246" s="130"/>
      <c r="AU246" s="130">
        <v>1</v>
      </c>
      <c r="AV246" s="126">
        <v>1</v>
      </c>
      <c r="AW246" s="126">
        <v>0.5</v>
      </c>
      <c r="AX246" s="126" t="s">
        <v>110</v>
      </c>
      <c r="AY246" s="126" t="s">
        <v>103</v>
      </c>
      <c r="BA246" s="130">
        <v>30</v>
      </c>
      <c r="BB246" s="126">
        <v>8</v>
      </c>
      <c r="BC246" s="126">
        <v>4</v>
      </c>
      <c r="BD246" s="126" t="s">
        <v>110</v>
      </c>
      <c r="BE246" s="126" t="s">
        <v>103</v>
      </c>
      <c r="BG246" s="130"/>
      <c r="BM246" s="130"/>
      <c r="BY246" s="130"/>
      <c r="CG246" s="131"/>
      <c r="CH246" s="132" t="s">
        <v>1663</v>
      </c>
      <c r="CI246" s="132">
        <v>100</v>
      </c>
      <c r="CJ246" s="132" t="s">
        <v>514</v>
      </c>
      <c r="CK246" s="133"/>
      <c r="CL246" s="134"/>
      <c r="CM246" s="134"/>
      <c r="CN246" s="134"/>
      <c r="CO246" s="134"/>
      <c r="CP246" s="134"/>
      <c r="CQ246" s="134"/>
      <c r="CR246" s="134"/>
      <c r="CS246" s="134"/>
      <c r="CT246" s="134"/>
      <c r="CU246" s="134"/>
      <c r="CV246" s="134"/>
      <c r="CW246" s="134"/>
      <c r="CX246" s="134"/>
      <c r="CY246" s="134"/>
      <c r="CZ246" s="134"/>
      <c r="DA246" s="134"/>
      <c r="DB246" s="134">
        <v>70</v>
      </c>
      <c r="DC246" s="135">
        <v>30</v>
      </c>
      <c r="DD246" s="134"/>
      <c r="DE246" s="134"/>
      <c r="DF246" s="134"/>
      <c r="DG246" s="134"/>
      <c r="DH246" s="134"/>
      <c r="DI246" s="134"/>
      <c r="DJ246" s="134"/>
      <c r="DK246" s="207">
        <v>100</v>
      </c>
      <c r="DL246" s="131"/>
      <c r="DM246" s="134"/>
      <c r="DN246" s="134"/>
      <c r="DO246" s="136"/>
      <c r="DQ246" s="131"/>
      <c r="DR246" s="136"/>
      <c r="DS246" s="131"/>
      <c r="DT246" s="138" t="s">
        <v>1664</v>
      </c>
      <c r="DW246" s="213">
        <v>100</v>
      </c>
      <c r="DX246" s="214" t="e">
        <v>#N/A</v>
      </c>
      <c r="DY246" s="139" t="s">
        <v>1401</v>
      </c>
      <c r="DZ246" s="155" t="s">
        <v>1666</v>
      </c>
      <c r="EA246" s="155"/>
      <c r="ED246" s="229" t="s">
        <v>2517</v>
      </c>
      <c r="EE246" s="140"/>
      <c r="EG246" s="140"/>
      <c r="EI246" s="218" t="e">
        <f>VLOOKUP(EH246,definitions_list_mag!$Y$12:$Z$15,2,FALSE)</f>
        <v>#N/A</v>
      </c>
      <c r="EJ246" s="143"/>
      <c r="EK246" s="221" t="e">
        <f>VLOOKUP(EJ246,definitions_list_mag!$AT$3:$AU$5,2,FALSE)</f>
        <v>#N/A</v>
      </c>
      <c r="EM246" s="109"/>
      <c r="EN246" s="109"/>
      <c r="EZ246" s="192" t="e">
        <f t="shared" si="60"/>
        <v>#DIV/0!</v>
      </c>
      <c r="FA246" s="192" t="e">
        <f t="shared" si="61"/>
        <v>#DIV/0!</v>
      </c>
      <c r="FB246" s="192" t="e">
        <f t="shared" si="62"/>
        <v>#DIV/0!</v>
      </c>
      <c r="FC246" s="192" t="e">
        <f t="shared" si="63"/>
        <v>#DIV/0!</v>
      </c>
      <c r="FD246" s="192" t="e">
        <f t="shared" si="64"/>
        <v>#DIV/0!</v>
      </c>
      <c r="FE246" s="193" t="e">
        <f t="shared" si="65"/>
        <v>#DIV/0!</v>
      </c>
      <c r="FF246" s="194" t="e">
        <f t="shared" si="66"/>
        <v>#DIV/0!</v>
      </c>
      <c r="FG246" s="144"/>
      <c r="FI246" s="778">
        <f t="shared" si="67"/>
        <v>0</v>
      </c>
      <c r="FJ246" s="779" t="e">
        <f t="shared" si="68"/>
        <v>#DIV/0!</v>
      </c>
      <c r="FK246" s="779" t="e">
        <f t="shared" si="69"/>
        <v>#DIV/0!</v>
      </c>
      <c r="FL246" s="780" t="e">
        <f t="shared" si="70"/>
        <v>#DIV/0!</v>
      </c>
      <c r="FM246" s="169" t="e">
        <f t="shared" si="71"/>
        <v>#DIV/0!</v>
      </c>
      <c r="FN246" s="783" t="e">
        <f t="shared" si="72"/>
        <v>#DIV/0!</v>
      </c>
    </row>
    <row r="247" spans="1:1038" ht="18" customHeight="1">
      <c r="A247" s="125" t="s">
        <v>1646</v>
      </c>
      <c r="B247" s="126" t="s">
        <v>1647</v>
      </c>
      <c r="D247" s="126" t="s">
        <v>1279</v>
      </c>
      <c r="E247" s="126">
        <v>41</v>
      </c>
      <c r="F247" s="126">
        <v>4</v>
      </c>
      <c r="G247" s="285" t="str">
        <f t="shared" si="59"/>
        <v>41-4</v>
      </c>
      <c r="H247" s="277">
        <v>32</v>
      </c>
      <c r="I247" s="126">
        <v>43</v>
      </c>
      <c r="K247" s="545" t="b">
        <f>IF(I248=1,IF(((VLOOKUP($G247,[1]Depth_Lookup!#REF!,9,FALSE))-(H247/100))=0,"Good",IF(((VLOOKUP($G247,[1]Depth_Lookup!$A$3:$J$550,9,FALSE))-(H247/100))&gt;0,"Too Short","Too Long")))</f>
        <v>0</v>
      </c>
      <c r="L247" s="171">
        <f>(VLOOKUP($G247,Depth_Lookup!$A$3:$J$410,10,FALSE))+(H247/100)</f>
        <v>95.074999999999989</v>
      </c>
      <c r="M247" s="171">
        <f>(VLOOKUP($G247,Depth_Lookup!$A$3:$J$410,10,FALSE))+(I247/100)</f>
        <v>95.185000000000002</v>
      </c>
      <c r="N247" s="127">
        <v>28</v>
      </c>
      <c r="O247" s="126">
        <v>1</v>
      </c>
      <c r="P247" s="126" t="s">
        <v>853</v>
      </c>
      <c r="Q247" s="126" t="s">
        <v>87</v>
      </c>
      <c r="R247" s="196" t="s">
        <v>1635</v>
      </c>
      <c r="S247" s="126" t="s">
        <v>107</v>
      </c>
      <c r="T247" s="126" t="s">
        <v>107</v>
      </c>
      <c r="U247" s="126" t="s">
        <v>108</v>
      </c>
      <c r="V247" s="126" t="s">
        <v>509</v>
      </c>
      <c r="W247" s="126" t="s">
        <v>102</v>
      </c>
      <c r="X247" s="202">
        <v>5</v>
      </c>
      <c r="Y247" s="126" t="s">
        <v>90</v>
      </c>
      <c r="Z247" s="126" t="s">
        <v>91</v>
      </c>
      <c r="AF247" s="196" t="e">
        <v>#N/A</v>
      </c>
      <c r="AI247" s="130">
        <v>96</v>
      </c>
      <c r="AO247" s="130"/>
      <c r="AU247" s="130"/>
      <c r="BA247" s="130">
        <v>2</v>
      </c>
      <c r="BB247" s="126">
        <v>2</v>
      </c>
      <c r="BC247" s="126">
        <v>1</v>
      </c>
      <c r="BD247" s="126" t="s">
        <v>110</v>
      </c>
      <c r="BE247" s="126" t="s">
        <v>103</v>
      </c>
      <c r="BG247" s="130"/>
      <c r="BM247" s="130">
        <v>2</v>
      </c>
      <c r="BN247" s="126">
        <v>1</v>
      </c>
      <c r="BO247" s="126">
        <v>1</v>
      </c>
      <c r="BY247" s="130"/>
      <c r="CG247" s="131"/>
      <c r="CH247" s="132" t="s">
        <v>1663</v>
      </c>
      <c r="CI247" s="132">
        <v>100</v>
      </c>
      <c r="CJ247" s="132" t="s">
        <v>514</v>
      </c>
      <c r="CK247" s="133"/>
      <c r="CL247" s="134"/>
      <c r="CM247" s="134"/>
      <c r="CN247" s="134"/>
      <c r="CO247" s="134"/>
      <c r="CP247" s="134"/>
      <c r="CQ247" s="134"/>
      <c r="CR247" s="134"/>
      <c r="CS247" s="134"/>
      <c r="CT247" s="134"/>
      <c r="CU247" s="134"/>
      <c r="CV247" s="134"/>
      <c r="CW247" s="134"/>
      <c r="CX247" s="134"/>
      <c r="CY247" s="134"/>
      <c r="CZ247" s="134"/>
      <c r="DA247" s="134"/>
      <c r="DB247" s="134">
        <v>100</v>
      </c>
      <c r="DD247" s="134"/>
      <c r="DE247" s="134"/>
      <c r="DF247" s="134"/>
      <c r="DG247" s="134"/>
      <c r="DH247" s="134"/>
      <c r="DI247" s="134"/>
      <c r="DJ247" s="134"/>
      <c r="DK247" s="207">
        <v>100</v>
      </c>
      <c r="DL247" s="131"/>
      <c r="DM247" s="134"/>
      <c r="DN247" s="134"/>
      <c r="DO247" s="136"/>
      <c r="DQ247" s="131"/>
      <c r="DR247" s="136"/>
      <c r="DS247" s="131"/>
      <c r="DT247" s="138" t="s">
        <v>1665</v>
      </c>
      <c r="DW247" s="213">
        <v>100</v>
      </c>
      <c r="DX247" s="214" t="e">
        <v>#N/A</v>
      </c>
      <c r="DY247" s="139" t="s">
        <v>1401</v>
      </c>
      <c r="DZ247" s="155" t="s">
        <v>1432</v>
      </c>
      <c r="EA247" s="155"/>
      <c r="ED247" s="229" t="s">
        <v>2517</v>
      </c>
      <c r="EE247" s="140"/>
      <c r="EG247" s="140"/>
      <c r="EI247" s="218" t="e">
        <f>VLOOKUP(EH247,definitions_list_mag!$Y$12:$Z$15,2,FALSE)</f>
        <v>#N/A</v>
      </c>
      <c r="EJ247" s="143"/>
      <c r="EK247" s="221" t="e">
        <f>VLOOKUP(EJ247,definitions_list_mag!$AT$3:$AU$5,2,FALSE)</f>
        <v>#N/A</v>
      </c>
      <c r="EM247" s="109"/>
      <c r="EN247" s="109"/>
      <c r="EV247" s="112">
        <v>43</v>
      </c>
      <c r="EW247" s="112">
        <v>270</v>
      </c>
      <c r="EX247" s="112">
        <v>35</v>
      </c>
      <c r="EY247" s="112">
        <v>0</v>
      </c>
      <c r="EZ247" s="192">
        <f t="shared" si="60"/>
        <v>126.90217698055534</v>
      </c>
      <c r="FA247" s="192">
        <f t="shared" si="61"/>
        <v>126.90217698055534</v>
      </c>
      <c r="FB247" s="192">
        <f t="shared" si="62"/>
        <v>40.614156554740717</v>
      </c>
      <c r="FC247" s="192">
        <f t="shared" si="63"/>
        <v>216.90217698055534</v>
      </c>
      <c r="FD247" s="192">
        <f t="shared" si="64"/>
        <v>49.385843445259283</v>
      </c>
      <c r="FE247" s="193">
        <f t="shared" si="65"/>
        <v>306.90217698055534</v>
      </c>
      <c r="FF247" s="194">
        <f t="shared" si="66"/>
        <v>49.385843445259283</v>
      </c>
      <c r="FG247" s="144" t="s">
        <v>1637</v>
      </c>
      <c r="FI247" s="778">
        <f t="shared" si="67"/>
        <v>0</v>
      </c>
      <c r="FJ247" s="779">
        <f t="shared" si="68"/>
        <v>49.385843445259283</v>
      </c>
      <c r="FK247" s="779">
        <f t="shared" si="69"/>
        <v>40.614156554740717</v>
      </c>
      <c r="FL247" s="780">
        <f t="shared" si="70"/>
        <v>0.70885075480066206</v>
      </c>
      <c r="FM247" s="169">
        <f t="shared" si="71"/>
        <v>0.65096179700863022</v>
      </c>
      <c r="FN247" s="783">
        <f t="shared" si="72"/>
        <v>0</v>
      </c>
    </row>
    <row r="248" spans="1:1038" ht="18" customHeight="1">
      <c r="A248" s="125" t="s">
        <v>1646</v>
      </c>
      <c r="B248" s="126" t="s">
        <v>1647</v>
      </c>
      <c r="D248" s="126" t="s">
        <v>1279</v>
      </c>
      <c r="E248" s="126">
        <v>41</v>
      </c>
      <c r="F248" s="126">
        <v>4</v>
      </c>
      <c r="G248" s="285" t="str">
        <f t="shared" si="59"/>
        <v>41-4</v>
      </c>
      <c r="H248" s="277">
        <v>43</v>
      </c>
      <c r="I248" s="126">
        <v>54</v>
      </c>
      <c r="K248" s="545" t="b">
        <f>IF(I249=1,IF(((VLOOKUP($G248,[1]Depth_Lookup!#REF!,9,FALSE))-(H248/100))=0,"Good",IF(((VLOOKUP($G248,[1]Depth_Lookup!$A$3:$J$550,9,FALSE))-(H248/100))&gt;0,"Too Short","Too Long")))</f>
        <v>0</v>
      </c>
      <c r="L248" s="171">
        <f>(VLOOKUP($G248,Depth_Lookup!$A$3:$J$410,10,FALSE))+(H248/100)</f>
        <v>95.185000000000002</v>
      </c>
      <c r="M248" s="171">
        <f>(VLOOKUP($G248,Depth_Lookup!$A$3:$J$410,10,FALSE))+(I248/100)</f>
        <v>95.295000000000002</v>
      </c>
      <c r="N248" s="127">
        <v>28</v>
      </c>
      <c r="O248" s="126">
        <v>2</v>
      </c>
      <c r="P248" s="126" t="s">
        <v>853</v>
      </c>
      <c r="Q248" s="126" t="s">
        <v>125</v>
      </c>
      <c r="R248" s="196" t="s">
        <v>1633</v>
      </c>
      <c r="S248" s="126" t="s">
        <v>107</v>
      </c>
      <c r="T248" s="126" t="s">
        <v>115</v>
      </c>
      <c r="U248" s="126" t="s">
        <v>108</v>
      </c>
      <c r="V248" s="126" t="s">
        <v>509</v>
      </c>
      <c r="W248" s="126" t="s">
        <v>102</v>
      </c>
      <c r="X248" s="202">
        <v>5</v>
      </c>
      <c r="Y248" s="126" t="s">
        <v>90</v>
      </c>
      <c r="Z248" s="126" t="s">
        <v>91</v>
      </c>
      <c r="AF248" s="196" t="e">
        <v>#N/A</v>
      </c>
      <c r="AI248" s="130">
        <v>69</v>
      </c>
      <c r="AO248" s="130"/>
      <c r="AU248" s="130">
        <v>1</v>
      </c>
      <c r="AV248" s="126">
        <v>1</v>
      </c>
      <c r="AW248" s="126">
        <v>0.5</v>
      </c>
      <c r="AX248" s="126" t="s">
        <v>110</v>
      </c>
      <c r="AY248" s="126" t="s">
        <v>103</v>
      </c>
      <c r="BA248" s="130">
        <v>30</v>
      </c>
      <c r="BB248" s="126">
        <v>8</v>
      </c>
      <c r="BC248" s="126">
        <v>4</v>
      </c>
      <c r="BD248" s="126" t="s">
        <v>110</v>
      </c>
      <c r="BE248" s="126" t="s">
        <v>103</v>
      </c>
      <c r="BG248" s="130"/>
      <c r="BM248" s="130"/>
      <c r="BY248" s="130"/>
      <c r="CG248" s="131"/>
      <c r="CH248" s="132" t="s">
        <v>1663</v>
      </c>
      <c r="CI248" s="132">
        <v>100</v>
      </c>
      <c r="CJ248" s="132" t="s">
        <v>514</v>
      </c>
      <c r="CK248" s="133"/>
      <c r="CL248" s="134"/>
      <c r="CM248" s="134"/>
      <c r="CN248" s="134"/>
      <c r="CO248" s="134"/>
      <c r="CP248" s="134"/>
      <c r="CQ248" s="134"/>
      <c r="CR248" s="134"/>
      <c r="CS248" s="134"/>
      <c r="CT248" s="134"/>
      <c r="CU248" s="134"/>
      <c r="CV248" s="134"/>
      <c r="CW248" s="134"/>
      <c r="CX248" s="134"/>
      <c r="CY248" s="134"/>
      <c r="CZ248" s="134"/>
      <c r="DA248" s="134"/>
      <c r="DB248" s="134">
        <v>70</v>
      </c>
      <c r="DC248" s="135">
        <v>30</v>
      </c>
      <c r="DD248" s="134"/>
      <c r="DE248" s="134"/>
      <c r="DF248" s="134"/>
      <c r="DG248" s="134"/>
      <c r="DH248" s="134"/>
      <c r="DI248" s="134"/>
      <c r="DJ248" s="134"/>
      <c r="DK248" s="207">
        <v>100</v>
      </c>
      <c r="DL248" s="131"/>
      <c r="DM248" s="134"/>
      <c r="DN248" s="134"/>
      <c r="DO248" s="136"/>
      <c r="DQ248" s="131"/>
      <c r="DR248" s="136"/>
      <c r="DS248" s="131"/>
      <c r="DT248" s="138" t="s">
        <v>1667</v>
      </c>
      <c r="DW248" s="213">
        <v>100</v>
      </c>
      <c r="DX248" s="214" t="e">
        <v>#N/A</v>
      </c>
      <c r="DY248" s="139" t="s">
        <v>1401</v>
      </c>
      <c r="DZ248" s="155" t="s">
        <v>1432</v>
      </c>
      <c r="EA248" s="155"/>
      <c r="ED248" s="229" t="s">
        <v>2517</v>
      </c>
      <c r="EE248" s="140"/>
      <c r="EG248" s="140"/>
      <c r="EI248" s="218" t="e">
        <f>VLOOKUP(EH248,definitions_list_mag!$Y$12:$Z$15,2,FALSE)</f>
        <v>#N/A</v>
      </c>
      <c r="EJ248" s="143"/>
      <c r="EK248" s="221" t="e">
        <f>VLOOKUP(EJ248,definitions_list_mag!$AT$3:$AU$5,2,FALSE)</f>
        <v>#N/A</v>
      </c>
      <c r="EM248" s="109"/>
      <c r="EN248" s="109"/>
      <c r="EQ248" s="144" t="s">
        <v>1808</v>
      </c>
      <c r="EV248" s="112">
        <v>43</v>
      </c>
      <c r="EW248" s="112">
        <v>270</v>
      </c>
      <c r="EX248" s="112">
        <v>35</v>
      </c>
      <c r="EY248" s="112">
        <v>0</v>
      </c>
      <c r="EZ248" s="192">
        <f t="shared" si="60"/>
        <v>126.90217698055534</v>
      </c>
      <c r="FA248" s="192">
        <f t="shared" si="61"/>
        <v>126.90217698055534</v>
      </c>
      <c r="FB248" s="192">
        <f t="shared" si="62"/>
        <v>40.614156554740717</v>
      </c>
      <c r="FC248" s="192">
        <f t="shared" si="63"/>
        <v>216.90217698055534</v>
      </c>
      <c r="FD248" s="192">
        <f t="shared" si="64"/>
        <v>49.385843445259283</v>
      </c>
      <c r="FE248" s="193">
        <f t="shared" si="65"/>
        <v>306.90217698055534</v>
      </c>
      <c r="FF248" s="194">
        <f t="shared" si="66"/>
        <v>49.385843445259283</v>
      </c>
      <c r="FG248" s="144" t="s">
        <v>2206</v>
      </c>
      <c r="FI248" s="778">
        <f t="shared" si="67"/>
        <v>0</v>
      </c>
      <c r="FJ248" s="779">
        <f t="shared" si="68"/>
        <v>49.385843445259283</v>
      </c>
      <c r="FK248" s="779">
        <f t="shared" si="69"/>
        <v>40.614156554740717</v>
      </c>
      <c r="FL248" s="780">
        <f t="shared" si="70"/>
        <v>0.70885075480066206</v>
      </c>
      <c r="FM248" s="169">
        <f t="shared" si="71"/>
        <v>0.65096179700863022</v>
      </c>
      <c r="FN248" s="783">
        <f t="shared" si="72"/>
        <v>0</v>
      </c>
    </row>
    <row r="249" spans="1:1038" s="288" customFormat="1" ht="18" customHeight="1">
      <c r="A249" s="352" t="s">
        <v>1646</v>
      </c>
      <c r="B249" s="227" t="s">
        <v>1647</v>
      </c>
      <c r="C249" s="227"/>
      <c r="D249" s="227" t="s">
        <v>1279</v>
      </c>
      <c r="E249" s="227">
        <v>41</v>
      </c>
      <c r="F249" s="227">
        <v>4</v>
      </c>
      <c r="G249" s="285" t="str">
        <f t="shared" si="59"/>
        <v>41-4</v>
      </c>
      <c r="H249" s="278">
        <v>54</v>
      </c>
      <c r="I249" s="227">
        <v>97</v>
      </c>
      <c r="J249" s="226"/>
      <c r="K249" s="545" t="b">
        <f>IF(I250=1,IF(((VLOOKUP($G249,[1]Depth_Lookup!#REF!,9,FALSE))-(H249/100))=0,"Good",IF(((VLOOKUP($G249,[1]Depth_Lookup!$A$3:$J$550,9,FALSE))-(H249/100))&gt;0,"Too Short","Too Long")))</f>
        <v>0</v>
      </c>
      <c r="L249" s="171">
        <f>(VLOOKUP($G249,Depth_Lookup!$A$3:$J$410,10,FALSE))+(H249/100)</f>
        <v>95.295000000000002</v>
      </c>
      <c r="M249" s="171">
        <f>(VLOOKUP($G249,Depth_Lookup!$A$3:$J$410,10,FALSE))+(I249/100)</f>
        <v>95.724999999999994</v>
      </c>
      <c r="N249" s="230" t="s">
        <v>1668</v>
      </c>
      <c r="O249" s="227" t="s">
        <v>1280</v>
      </c>
      <c r="P249" s="227" t="s">
        <v>853</v>
      </c>
      <c r="Q249" s="227" t="s">
        <v>125</v>
      </c>
      <c r="R249" s="286" t="s">
        <v>1633</v>
      </c>
      <c r="S249" s="227" t="s">
        <v>115</v>
      </c>
      <c r="T249" s="227" t="s">
        <v>94</v>
      </c>
      <c r="U249" s="227" t="s">
        <v>95</v>
      </c>
      <c r="V249" s="227" t="s">
        <v>96</v>
      </c>
      <c r="W249" s="227" t="s">
        <v>102</v>
      </c>
      <c r="X249" s="287">
        <v>5</v>
      </c>
      <c r="Y249" s="227" t="s">
        <v>90</v>
      </c>
      <c r="Z249" s="227" t="s">
        <v>91</v>
      </c>
      <c r="AA249" s="227"/>
      <c r="AB249" s="227"/>
      <c r="AC249" s="227"/>
      <c r="AD249" s="227"/>
      <c r="AE249" s="233"/>
      <c r="AF249" s="286" t="e">
        <v>#N/A</v>
      </c>
      <c r="AG249" s="237"/>
      <c r="AH249" s="227"/>
      <c r="AI249" s="240">
        <v>69</v>
      </c>
      <c r="AJ249" s="227"/>
      <c r="AK249" s="227"/>
      <c r="AL249" s="227"/>
      <c r="AM249" s="227"/>
      <c r="AN249" s="227"/>
      <c r="AO249" s="240"/>
      <c r="AP249" s="227"/>
      <c r="AQ249" s="227"/>
      <c r="AR249" s="227"/>
      <c r="AS249" s="227"/>
      <c r="AT249" s="227"/>
      <c r="AU249" s="240">
        <v>1</v>
      </c>
      <c r="AV249" s="227">
        <v>1</v>
      </c>
      <c r="AW249" s="227">
        <v>0.5</v>
      </c>
      <c r="AX249" s="227" t="s">
        <v>110</v>
      </c>
      <c r="AY249" s="227" t="s">
        <v>103</v>
      </c>
      <c r="AZ249" s="227"/>
      <c r="BA249" s="240">
        <v>30</v>
      </c>
      <c r="BB249" s="227">
        <v>8</v>
      </c>
      <c r="BC249" s="227">
        <v>4</v>
      </c>
      <c r="BD249" s="227" t="s">
        <v>110</v>
      </c>
      <c r="BE249" s="227" t="s">
        <v>103</v>
      </c>
      <c r="BF249" s="227"/>
      <c r="BG249" s="240"/>
      <c r="BH249" s="227"/>
      <c r="BI249" s="227"/>
      <c r="BJ249" s="227"/>
      <c r="BK249" s="227"/>
      <c r="BL249" s="227"/>
      <c r="BM249" s="240"/>
      <c r="BN249" s="227"/>
      <c r="BO249" s="227"/>
      <c r="BP249" s="227"/>
      <c r="BQ249" s="227"/>
      <c r="BR249" s="227"/>
      <c r="BS249" s="227"/>
      <c r="BT249" s="227"/>
      <c r="BU249" s="227"/>
      <c r="BV249" s="227"/>
      <c r="BW249" s="227"/>
      <c r="BX249" s="227"/>
      <c r="BY249" s="240"/>
      <c r="BZ249" s="227"/>
      <c r="CA249" s="227"/>
      <c r="CB249" s="227"/>
      <c r="CC249" s="227"/>
      <c r="CD249" s="227"/>
      <c r="CE249" s="227"/>
      <c r="CF249" s="227"/>
      <c r="CG249" s="148"/>
      <c r="CH249" s="149" t="s">
        <v>1360</v>
      </c>
      <c r="CI249" s="149">
        <v>100</v>
      </c>
      <c r="CJ249" s="149" t="s">
        <v>514</v>
      </c>
      <c r="CK249" s="151"/>
      <c r="CL249" s="152"/>
      <c r="CM249" s="152"/>
      <c r="CN249" s="152"/>
      <c r="CO249" s="152"/>
      <c r="CP249" s="152"/>
      <c r="CQ249" s="152"/>
      <c r="CR249" s="152"/>
      <c r="CS249" s="152"/>
      <c r="CT249" s="152"/>
      <c r="CU249" s="152"/>
      <c r="CV249" s="152"/>
      <c r="CW249" s="152"/>
      <c r="CX249" s="152"/>
      <c r="CY249" s="152"/>
      <c r="CZ249" s="152"/>
      <c r="DA249" s="152"/>
      <c r="DB249" s="152">
        <v>70</v>
      </c>
      <c r="DC249" s="229">
        <v>30</v>
      </c>
      <c r="DD249" s="152"/>
      <c r="DE249" s="152"/>
      <c r="DF249" s="152"/>
      <c r="DG249" s="152"/>
      <c r="DH249" s="152"/>
      <c r="DI249" s="152"/>
      <c r="DJ249" s="152"/>
      <c r="DK249" s="208">
        <v>100</v>
      </c>
      <c r="DL249" s="148"/>
      <c r="DM249" s="152"/>
      <c r="DN249" s="152"/>
      <c r="DO249" s="153"/>
      <c r="DQ249" s="148"/>
      <c r="DR249" s="153"/>
      <c r="DS249" s="148"/>
      <c r="DT249" s="261" t="s">
        <v>1667</v>
      </c>
      <c r="DU249" s="229"/>
      <c r="DV249" s="229"/>
      <c r="DW249" s="290">
        <v>100</v>
      </c>
      <c r="DX249" s="291" t="e">
        <v>#N/A</v>
      </c>
      <c r="DY249" s="154" t="s">
        <v>1401</v>
      </c>
      <c r="DZ249" s="154" t="s">
        <v>1669</v>
      </c>
      <c r="EA249" s="154"/>
      <c r="EB249" s="229"/>
      <c r="EC249" s="292"/>
      <c r="ED249" s="229" t="s">
        <v>2517</v>
      </c>
      <c r="EE249" s="293"/>
      <c r="EF249" s="294"/>
      <c r="EG249" s="293"/>
      <c r="EH249" s="295"/>
      <c r="EI249" s="296" t="e">
        <f>VLOOKUP(EH249,definitions_list_mag!$Y$12:$Z$15,2,FALSE)</f>
        <v>#N/A</v>
      </c>
      <c r="EJ249" s="297"/>
      <c r="EK249" s="298" t="e">
        <f>VLOOKUP(EJ249,definitions_list_mag!$AT$3:$AU$5,2,FALSE)</f>
        <v>#N/A</v>
      </c>
      <c r="EL249" s="293"/>
      <c r="EM249" s="295"/>
      <c r="EN249" s="295"/>
      <c r="EO249" s="321"/>
      <c r="EP249" s="321"/>
      <c r="EQ249" s="321" t="s">
        <v>1809</v>
      </c>
      <c r="ER249" s="321"/>
      <c r="ES249" s="321"/>
      <c r="ET249" s="321"/>
      <c r="EU249" s="321"/>
      <c r="EV249" s="322"/>
      <c r="EW249" s="322"/>
      <c r="EX249" s="322"/>
      <c r="EY249" s="322"/>
      <c r="EZ249" s="192" t="e">
        <f t="shared" si="60"/>
        <v>#DIV/0!</v>
      </c>
      <c r="FA249" s="192" t="e">
        <f t="shared" si="61"/>
        <v>#DIV/0!</v>
      </c>
      <c r="FB249" s="192" t="e">
        <f t="shared" si="62"/>
        <v>#DIV/0!</v>
      </c>
      <c r="FC249" s="192" t="e">
        <f t="shared" si="63"/>
        <v>#DIV/0!</v>
      </c>
      <c r="FD249" s="192" t="e">
        <f t="shared" si="64"/>
        <v>#DIV/0!</v>
      </c>
      <c r="FE249" s="193" t="e">
        <f t="shared" si="65"/>
        <v>#DIV/0!</v>
      </c>
      <c r="FF249" s="194" t="e">
        <f t="shared" si="66"/>
        <v>#DIV/0!</v>
      </c>
      <c r="FG249" s="321" t="s">
        <v>1809</v>
      </c>
      <c r="FH249" s="295"/>
      <c r="FI249" s="778">
        <f t="shared" si="67"/>
        <v>0</v>
      </c>
      <c r="FJ249" s="779" t="e">
        <f t="shared" si="68"/>
        <v>#DIV/0!</v>
      </c>
      <c r="FK249" s="779" t="e">
        <f t="shared" si="69"/>
        <v>#DIV/0!</v>
      </c>
      <c r="FL249" s="780" t="e">
        <f t="shared" si="70"/>
        <v>#DIV/0!</v>
      </c>
      <c r="FM249" s="169" t="e">
        <f t="shared" si="71"/>
        <v>#DIV/0!</v>
      </c>
      <c r="FN249" s="783" t="e">
        <f t="shared" si="72"/>
        <v>#DIV/0!</v>
      </c>
      <c r="FO249" s="227"/>
      <c r="FP249" s="227"/>
      <c r="FQ249" s="227"/>
      <c r="FR249" s="227"/>
      <c r="FS249" s="227"/>
      <c r="FT249" s="227"/>
      <c r="FU249" s="227"/>
      <c r="FV249" s="227"/>
      <c r="FW249" s="227"/>
      <c r="FX249" s="227"/>
      <c r="FY249" s="227"/>
      <c r="FZ249" s="227"/>
      <c r="GA249" s="227"/>
      <c r="GB249" s="227"/>
      <c r="GC249" s="227"/>
      <c r="GD249" s="227"/>
      <c r="GE249" s="227"/>
      <c r="GF249" s="227"/>
      <c r="GG249" s="227"/>
      <c r="GH249" s="227"/>
      <c r="GI249" s="227"/>
      <c r="GJ249" s="227"/>
      <c r="GK249" s="227"/>
      <c r="GL249" s="227"/>
      <c r="GM249" s="227"/>
      <c r="GN249" s="227"/>
      <c r="GO249" s="227"/>
      <c r="GP249" s="227"/>
      <c r="GQ249" s="227"/>
      <c r="GR249" s="227"/>
      <c r="GS249" s="227"/>
      <c r="GT249" s="227"/>
      <c r="GU249" s="227"/>
      <c r="GV249" s="227"/>
      <c r="GW249" s="227"/>
      <c r="GX249" s="227"/>
      <c r="GY249" s="227"/>
      <c r="GZ249" s="227"/>
      <c r="HA249" s="227"/>
      <c r="HB249" s="227"/>
      <c r="HC249" s="227"/>
      <c r="HD249" s="227"/>
      <c r="HE249" s="227"/>
      <c r="HF249" s="227"/>
      <c r="HG249" s="227"/>
      <c r="HH249" s="227"/>
      <c r="HI249" s="227"/>
      <c r="HJ249" s="227"/>
      <c r="HK249" s="227"/>
      <c r="HL249" s="227"/>
      <c r="HM249" s="227"/>
      <c r="HN249" s="227"/>
      <c r="HO249" s="227"/>
      <c r="HP249" s="227"/>
      <c r="HQ249" s="227"/>
      <c r="HR249" s="227"/>
      <c r="HS249" s="227"/>
      <c r="HT249" s="227"/>
      <c r="HU249" s="227"/>
      <c r="HV249" s="227"/>
      <c r="HW249" s="227"/>
      <c r="HX249" s="227"/>
      <c r="HY249" s="227"/>
      <c r="HZ249" s="227"/>
      <c r="IA249" s="227"/>
      <c r="IB249" s="227"/>
      <c r="IC249" s="227"/>
      <c r="ID249" s="227"/>
      <c r="IE249" s="227"/>
      <c r="IF249" s="227"/>
      <c r="IG249" s="227"/>
      <c r="IH249" s="227"/>
      <c r="II249" s="227"/>
      <c r="IJ249" s="227"/>
      <c r="IK249" s="227"/>
      <c r="IL249" s="227"/>
      <c r="IM249" s="227"/>
      <c r="IN249" s="227"/>
      <c r="IO249" s="227"/>
      <c r="IP249" s="227"/>
      <c r="IQ249" s="227"/>
      <c r="IR249" s="227"/>
      <c r="IS249" s="227"/>
      <c r="IT249" s="227"/>
      <c r="IU249" s="227"/>
      <c r="IV249" s="227"/>
      <c r="IW249" s="227"/>
      <c r="IX249" s="227"/>
      <c r="IY249" s="227"/>
      <c r="IZ249" s="227"/>
      <c r="JA249" s="227"/>
      <c r="JB249" s="227"/>
      <c r="JC249" s="227"/>
      <c r="JD249" s="227"/>
      <c r="JE249" s="227"/>
      <c r="JF249" s="227"/>
      <c r="JG249" s="227"/>
      <c r="JH249" s="227"/>
      <c r="JI249" s="227"/>
      <c r="JJ249" s="227"/>
      <c r="JK249" s="227"/>
      <c r="JL249" s="227"/>
      <c r="JM249" s="227"/>
      <c r="JN249" s="227"/>
      <c r="JO249" s="227"/>
      <c r="JP249" s="227"/>
      <c r="JQ249" s="227"/>
      <c r="JR249" s="227"/>
      <c r="JS249" s="227"/>
      <c r="JT249" s="227"/>
      <c r="JU249" s="227"/>
      <c r="JV249" s="227"/>
      <c r="JW249" s="227"/>
      <c r="JX249" s="227"/>
      <c r="JY249" s="227"/>
      <c r="JZ249" s="227"/>
      <c r="KA249" s="227"/>
      <c r="KB249" s="227"/>
      <c r="KC249" s="227"/>
      <c r="KD249" s="227"/>
      <c r="KE249" s="227"/>
      <c r="KF249" s="227"/>
      <c r="KG249" s="227"/>
      <c r="KH249" s="227"/>
      <c r="KI249" s="227"/>
      <c r="KJ249" s="227"/>
      <c r="KK249" s="227"/>
      <c r="KL249" s="227"/>
      <c r="KM249" s="227"/>
      <c r="KN249" s="227"/>
      <c r="KO249" s="227"/>
      <c r="KP249" s="227"/>
      <c r="KQ249" s="227"/>
      <c r="KR249" s="227"/>
      <c r="KS249" s="227"/>
      <c r="KT249" s="227"/>
      <c r="KU249" s="227"/>
      <c r="KV249" s="227"/>
      <c r="KW249" s="227"/>
      <c r="KX249" s="227"/>
      <c r="KY249" s="227"/>
      <c r="KZ249" s="227"/>
      <c r="LA249" s="227"/>
      <c r="LB249" s="227"/>
      <c r="LC249" s="227"/>
      <c r="LD249" s="227"/>
      <c r="LE249" s="227"/>
      <c r="LF249" s="227"/>
      <c r="LG249" s="227"/>
      <c r="LH249" s="227"/>
      <c r="LI249" s="227"/>
      <c r="LJ249" s="227"/>
      <c r="LK249" s="227"/>
      <c r="LL249" s="227"/>
      <c r="LM249" s="227"/>
      <c r="LN249" s="227"/>
      <c r="LO249" s="227"/>
      <c r="LP249" s="227"/>
      <c r="LQ249" s="227"/>
      <c r="LR249" s="227"/>
      <c r="LS249" s="227"/>
      <c r="LT249" s="227"/>
      <c r="LU249" s="227"/>
      <c r="LV249" s="227"/>
      <c r="LW249" s="227"/>
      <c r="LX249" s="227"/>
      <c r="LY249" s="227"/>
      <c r="LZ249" s="227"/>
      <c r="MA249" s="227"/>
      <c r="MB249" s="227"/>
      <c r="MC249" s="227"/>
      <c r="MD249" s="227"/>
      <c r="ME249" s="227"/>
      <c r="MF249" s="227"/>
      <c r="MG249" s="227"/>
      <c r="MH249" s="227"/>
      <c r="MI249" s="227"/>
      <c r="MJ249" s="227"/>
      <c r="MK249" s="227"/>
      <c r="ML249" s="227"/>
      <c r="MM249" s="227"/>
      <c r="MN249" s="227"/>
      <c r="MO249" s="227"/>
      <c r="MP249" s="227"/>
      <c r="MQ249" s="227"/>
      <c r="MR249" s="227"/>
      <c r="MS249" s="227"/>
      <c r="MT249" s="227"/>
      <c r="MU249" s="227"/>
      <c r="MV249" s="227"/>
      <c r="MW249" s="227"/>
      <c r="MX249" s="227"/>
      <c r="MY249" s="227"/>
      <c r="MZ249" s="227"/>
      <c r="NA249" s="227"/>
      <c r="NB249" s="227"/>
      <c r="NC249" s="227"/>
      <c r="ND249" s="227"/>
      <c r="NE249" s="227"/>
      <c r="NF249" s="227"/>
      <c r="NG249" s="227"/>
      <c r="NH249" s="227"/>
      <c r="NI249" s="227"/>
      <c r="NJ249" s="227"/>
      <c r="NK249" s="227"/>
      <c r="NL249" s="227"/>
      <c r="NM249" s="227"/>
      <c r="NN249" s="227"/>
      <c r="NO249" s="227"/>
      <c r="NP249" s="227"/>
      <c r="NQ249" s="227"/>
      <c r="NR249" s="227"/>
      <c r="NS249" s="227"/>
      <c r="NT249" s="227"/>
      <c r="NU249" s="227"/>
      <c r="NV249" s="227"/>
      <c r="NW249" s="227"/>
      <c r="NX249" s="227"/>
      <c r="NY249" s="227"/>
      <c r="NZ249" s="227"/>
      <c r="OA249" s="227"/>
      <c r="OB249" s="227"/>
      <c r="OC249" s="227"/>
      <c r="OD249" s="227"/>
      <c r="OE249" s="227"/>
      <c r="OF249" s="227"/>
      <c r="OG249" s="227"/>
      <c r="OH249" s="227"/>
      <c r="OI249" s="227"/>
      <c r="OJ249" s="227"/>
      <c r="OK249" s="227"/>
      <c r="OL249" s="227"/>
      <c r="OM249" s="227"/>
      <c r="ON249" s="227"/>
      <c r="OO249" s="227"/>
      <c r="OP249" s="227"/>
      <c r="OQ249" s="227"/>
      <c r="OR249" s="227"/>
      <c r="OS249" s="227"/>
      <c r="OT249" s="227"/>
      <c r="OU249" s="227"/>
      <c r="OV249" s="227"/>
      <c r="OW249" s="227"/>
      <c r="OX249" s="227"/>
      <c r="OY249" s="227"/>
      <c r="OZ249" s="227"/>
      <c r="PA249" s="227"/>
      <c r="PB249" s="227"/>
      <c r="PC249" s="227"/>
      <c r="PD249" s="227"/>
      <c r="PE249" s="227"/>
      <c r="PF249" s="227"/>
      <c r="PG249" s="227"/>
      <c r="PH249" s="227"/>
      <c r="PI249" s="227"/>
      <c r="PJ249" s="227"/>
      <c r="PK249" s="227"/>
      <c r="PL249" s="227"/>
      <c r="PM249" s="227"/>
      <c r="PN249" s="227"/>
      <c r="PO249" s="227"/>
      <c r="PP249" s="227"/>
      <c r="PQ249" s="227"/>
      <c r="PR249" s="227"/>
      <c r="PS249" s="227"/>
      <c r="PT249" s="227"/>
      <c r="PU249" s="227"/>
      <c r="PV249" s="227"/>
      <c r="PW249" s="227"/>
      <c r="PX249" s="227"/>
      <c r="PY249" s="227"/>
      <c r="PZ249" s="227"/>
      <c r="QA249" s="227"/>
      <c r="QB249" s="227"/>
      <c r="QC249" s="227"/>
      <c r="QD249" s="227"/>
      <c r="QE249" s="227"/>
      <c r="QF249" s="227"/>
      <c r="QG249" s="227"/>
      <c r="QH249" s="227"/>
      <c r="QI249" s="227"/>
      <c r="QJ249" s="227"/>
      <c r="QK249" s="227"/>
      <c r="QL249" s="227"/>
      <c r="QM249" s="227"/>
      <c r="QN249" s="227"/>
      <c r="QO249" s="227"/>
      <c r="QP249" s="227"/>
      <c r="QQ249" s="227"/>
      <c r="QR249" s="227"/>
      <c r="QS249" s="227"/>
      <c r="QT249" s="227"/>
      <c r="QU249" s="227"/>
      <c r="QV249" s="227"/>
      <c r="QW249" s="227"/>
      <c r="QX249" s="227"/>
      <c r="QY249" s="227"/>
      <c r="QZ249" s="227"/>
      <c r="RA249" s="227"/>
      <c r="RB249" s="227"/>
      <c r="RC249" s="227"/>
      <c r="RD249" s="227"/>
      <c r="RE249" s="227"/>
      <c r="RF249" s="227"/>
      <c r="RG249" s="227"/>
      <c r="RH249" s="227"/>
      <c r="RI249" s="227"/>
      <c r="RJ249" s="227"/>
      <c r="RK249" s="227"/>
      <c r="RL249" s="227"/>
      <c r="RM249" s="227"/>
      <c r="RN249" s="227"/>
      <c r="RO249" s="227"/>
      <c r="RP249" s="227"/>
      <c r="RQ249" s="227"/>
      <c r="RR249" s="227"/>
      <c r="RS249" s="227"/>
      <c r="RT249" s="227"/>
      <c r="RU249" s="227"/>
      <c r="RV249" s="227"/>
      <c r="RW249" s="227"/>
      <c r="RX249" s="227"/>
      <c r="RY249" s="227"/>
      <c r="RZ249" s="227"/>
      <c r="SA249" s="227"/>
      <c r="SB249" s="227"/>
      <c r="SC249" s="227"/>
      <c r="SD249" s="227"/>
      <c r="SE249" s="227"/>
      <c r="SF249" s="227"/>
      <c r="SG249" s="227"/>
      <c r="SH249" s="227"/>
      <c r="SI249" s="227"/>
      <c r="SJ249" s="227"/>
      <c r="SK249" s="227"/>
      <c r="SL249" s="227"/>
      <c r="SM249" s="227"/>
      <c r="SN249" s="227"/>
      <c r="SO249" s="227"/>
      <c r="SP249" s="227"/>
      <c r="SQ249" s="227"/>
      <c r="SR249" s="227"/>
      <c r="SS249" s="227"/>
      <c r="ST249" s="227"/>
      <c r="SU249" s="227"/>
      <c r="SV249" s="227"/>
      <c r="SW249" s="227"/>
      <c r="SX249" s="227"/>
      <c r="SY249" s="227"/>
      <c r="SZ249" s="227"/>
      <c r="TA249" s="227"/>
      <c r="TB249" s="227"/>
      <c r="TC249" s="227"/>
      <c r="TD249" s="227"/>
      <c r="TE249" s="227"/>
      <c r="TF249" s="227"/>
      <c r="TG249" s="227"/>
      <c r="TH249" s="227"/>
      <c r="TI249" s="227"/>
      <c r="TJ249" s="227"/>
      <c r="TK249" s="227"/>
      <c r="TL249" s="227"/>
      <c r="TM249" s="227"/>
      <c r="TN249" s="227"/>
      <c r="TO249" s="227"/>
      <c r="TP249" s="227"/>
      <c r="TQ249" s="227"/>
      <c r="TR249" s="227"/>
      <c r="TS249" s="227"/>
      <c r="TT249" s="227"/>
      <c r="TU249" s="227"/>
      <c r="TV249" s="227"/>
      <c r="TW249" s="227"/>
      <c r="TX249" s="227"/>
      <c r="TY249" s="227"/>
      <c r="TZ249" s="227"/>
      <c r="UA249" s="227"/>
      <c r="UB249" s="227"/>
      <c r="UC249" s="227"/>
      <c r="UD249" s="227"/>
      <c r="UE249" s="227"/>
      <c r="UF249" s="227"/>
      <c r="UG249" s="227"/>
      <c r="UH249" s="227"/>
      <c r="UI249" s="227"/>
      <c r="UJ249" s="227"/>
      <c r="UK249" s="227"/>
      <c r="UL249" s="227"/>
      <c r="UM249" s="227"/>
      <c r="UN249" s="227"/>
      <c r="UO249" s="227"/>
      <c r="UP249" s="227"/>
      <c r="UQ249" s="227"/>
      <c r="UR249" s="227"/>
      <c r="US249" s="227"/>
      <c r="UT249" s="227"/>
      <c r="UU249" s="227"/>
      <c r="UV249" s="227"/>
      <c r="UW249" s="227"/>
      <c r="UX249" s="227"/>
      <c r="UY249" s="227"/>
      <c r="UZ249" s="227"/>
      <c r="VA249" s="227"/>
      <c r="VB249" s="227"/>
      <c r="VC249" s="227"/>
      <c r="VD249" s="227"/>
      <c r="VE249" s="227"/>
      <c r="VF249" s="227"/>
      <c r="VG249" s="227"/>
      <c r="VH249" s="227"/>
      <c r="VI249" s="227"/>
      <c r="VJ249" s="227"/>
      <c r="VK249" s="227"/>
      <c r="VL249" s="227"/>
      <c r="VM249" s="227"/>
      <c r="VN249" s="227"/>
      <c r="VO249" s="227"/>
      <c r="VP249" s="227"/>
      <c r="VQ249" s="227"/>
      <c r="VR249" s="227"/>
      <c r="VS249" s="227"/>
      <c r="VT249" s="227"/>
      <c r="VU249" s="227"/>
      <c r="VV249" s="227"/>
      <c r="VW249" s="227"/>
      <c r="VX249" s="227"/>
      <c r="VY249" s="227"/>
      <c r="VZ249" s="227"/>
      <c r="WA249" s="227"/>
      <c r="WB249" s="227"/>
      <c r="WC249" s="227"/>
      <c r="WD249" s="227"/>
      <c r="WE249" s="227"/>
      <c r="WF249" s="227"/>
      <c r="WG249" s="227"/>
      <c r="WH249" s="227"/>
      <c r="WI249" s="227"/>
      <c r="WJ249" s="227"/>
      <c r="WK249" s="227"/>
      <c r="WL249" s="227"/>
      <c r="WM249" s="227"/>
      <c r="WN249" s="227"/>
      <c r="WO249" s="227"/>
      <c r="WP249" s="227"/>
      <c r="WQ249" s="227"/>
      <c r="WR249" s="227"/>
      <c r="WS249" s="227"/>
      <c r="WT249" s="227"/>
      <c r="WU249" s="227"/>
      <c r="WV249" s="227"/>
      <c r="WW249" s="227"/>
      <c r="WX249" s="227"/>
      <c r="WY249" s="227"/>
      <c r="WZ249" s="227"/>
      <c r="XA249" s="227"/>
      <c r="XB249" s="227"/>
      <c r="XC249" s="227"/>
      <c r="XD249" s="227"/>
      <c r="XE249" s="227"/>
      <c r="XF249" s="227"/>
      <c r="XG249" s="227"/>
      <c r="XH249" s="227"/>
      <c r="XI249" s="227"/>
      <c r="XJ249" s="227"/>
      <c r="XK249" s="227"/>
      <c r="XL249" s="227"/>
      <c r="XM249" s="227"/>
      <c r="XN249" s="227"/>
      <c r="XO249" s="227"/>
      <c r="XP249" s="227"/>
      <c r="XQ249" s="227"/>
      <c r="XR249" s="227"/>
      <c r="XS249" s="227"/>
      <c r="XT249" s="227"/>
      <c r="XU249" s="227"/>
      <c r="XV249" s="227"/>
      <c r="XW249" s="227"/>
      <c r="XX249" s="227"/>
      <c r="XY249" s="227"/>
      <c r="XZ249" s="227"/>
      <c r="YA249" s="227"/>
      <c r="YB249" s="227"/>
      <c r="YC249" s="227"/>
      <c r="YD249" s="227"/>
      <c r="YE249" s="227"/>
      <c r="YF249" s="227"/>
      <c r="YG249" s="227"/>
      <c r="YH249" s="227"/>
      <c r="YI249" s="227"/>
      <c r="YJ249" s="227"/>
      <c r="YK249" s="227"/>
      <c r="YL249" s="227"/>
      <c r="YM249" s="227"/>
      <c r="YN249" s="227"/>
      <c r="YO249" s="227"/>
      <c r="YP249" s="227"/>
      <c r="YQ249" s="227"/>
      <c r="YR249" s="227"/>
      <c r="YS249" s="227"/>
      <c r="YT249" s="227"/>
      <c r="YU249" s="227"/>
      <c r="YV249" s="227"/>
      <c r="YW249" s="227"/>
      <c r="YX249" s="227"/>
      <c r="YY249" s="227"/>
      <c r="YZ249" s="227"/>
      <c r="ZA249" s="227"/>
      <c r="ZB249" s="227"/>
      <c r="ZC249" s="227"/>
      <c r="ZD249" s="227"/>
      <c r="ZE249" s="227"/>
      <c r="ZF249" s="227"/>
      <c r="ZG249" s="227"/>
      <c r="ZH249" s="227"/>
      <c r="ZI249" s="227"/>
      <c r="ZJ249" s="227"/>
      <c r="ZK249" s="227"/>
      <c r="ZL249" s="227"/>
      <c r="ZM249" s="227"/>
      <c r="ZN249" s="227"/>
      <c r="ZO249" s="227"/>
      <c r="ZP249" s="227"/>
      <c r="ZQ249" s="227"/>
      <c r="ZR249" s="227"/>
      <c r="ZS249" s="227"/>
      <c r="ZT249" s="227"/>
      <c r="ZU249" s="227"/>
      <c r="ZV249" s="227"/>
      <c r="ZW249" s="227"/>
      <c r="ZX249" s="227"/>
      <c r="ZY249" s="227"/>
      <c r="ZZ249" s="227"/>
      <c r="AAA249" s="227"/>
      <c r="AAB249" s="227"/>
      <c r="AAC249" s="227"/>
      <c r="AAD249" s="227"/>
      <c r="AAE249" s="227"/>
      <c r="AAF249" s="227"/>
      <c r="AAG249" s="227"/>
      <c r="AAH249" s="227"/>
      <c r="AAI249" s="227"/>
      <c r="AAJ249" s="227"/>
      <c r="AAK249" s="227"/>
      <c r="AAL249" s="227"/>
      <c r="AAM249" s="227"/>
      <c r="AAN249" s="227"/>
      <c r="AAO249" s="227"/>
      <c r="AAP249" s="227"/>
      <c r="AAQ249" s="227"/>
      <c r="AAR249" s="227"/>
      <c r="AAS249" s="227"/>
      <c r="AAT249" s="227"/>
      <c r="AAU249" s="227"/>
      <c r="AAV249" s="227"/>
      <c r="AAW249" s="227"/>
      <c r="AAX249" s="227"/>
      <c r="AAY249" s="227"/>
      <c r="AAZ249" s="227"/>
      <c r="ABA249" s="227"/>
      <c r="ABB249" s="227"/>
      <c r="ABC249" s="227"/>
      <c r="ABD249" s="227"/>
      <c r="ABE249" s="227"/>
      <c r="ABF249" s="227"/>
      <c r="ABG249" s="227"/>
      <c r="ABH249" s="227"/>
      <c r="ABI249" s="227"/>
      <c r="ABJ249" s="227"/>
      <c r="ABK249" s="227"/>
      <c r="ABL249" s="227"/>
      <c r="ABM249" s="227"/>
      <c r="ABN249" s="227"/>
      <c r="ABO249" s="227"/>
      <c r="ABP249" s="227"/>
      <c r="ABQ249" s="227"/>
      <c r="ABR249" s="227"/>
      <c r="ABS249" s="227"/>
      <c r="ABT249" s="227"/>
      <c r="ABU249" s="227"/>
      <c r="ABV249" s="227"/>
      <c r="ABW249" s="227"/>
      <c r="ABX249" s="227"/>
      <c r="ABY249" s="227"/>
      <c r="ABZ249" s="227"/>
      <c r="ACA249" s="227"/>
      <c r="ACB249" s="227"/>
      <c r="ACC249" s="227"/>
      <c r="ACD249" s="227"/>
      <c r="ACE249" s="227"/>
      <c r="ACF249" s="227"/>
      <c r="ACG249" s="227"/>
      <c r="ACH249" s="227"/>
      <c r="ACI249" s="227"/>
      <c r="ACJ249" s="227"/>
      <c r="ACK249" s="227"/>
      <c r="ACL249" s="227"/>
      <c r="ACM249" s="227"/>
      <c r="ACN249" s="227"/>
      <c r="ACO249" s="227"/>
      <c r="ACP249" s="227"/>
      <c r="ACQ249" s="227"/>
      <c r="ACR249" s="227"/>
      <c r="ACS249" s="227"/>
      <c r="ACT249" s="227"/>
      <c r="ACU249" s="227"/>
      <c r="ACV249" s="227"/>
      <c r="ACW249" s="227"/>
      <c r="ACX249" s="227"/>
      <c r="ACY249" s="227"/>
      <c r="ACZ249" s="227"/>
      <c r="ADA249" s="227"/>
      <c r="ADB249" s="227"/>
      <c r="ADC249" s="227"/>
      <c r="ADD249" s="227"/>
      <c r="ADE249" s="227"/>
      <c r="ADF249" s="227"/>
      <c r="ADG249" s="227"/>
      <c r="ADH249" s="227"/>
      <c r="ADI249" s="227"/>
      <c r="ADJ249" s="227"/>
      <c r="ADK249" s="227"/>
      <c r="ADL249" s="227"/>
      <c r="ADM249" s="227"/>
      <c r="ADN249" s="227"/>
      <c r="ADO249" s="227"/>
      <c r="ADP249" s="227"/>
      <c r="ADQ249" s="227"/>
      <c r="ADR249" s="227"/>
      <c r="ADS249" s="227"/>
      <c r="ADT249" s="227"/>
      <c r="ADU249" s="227"/>
      <c r="ADV249" s="227"/>
      <c r="ADW249" s="227"/>
      <c r="ADX249" s="227"/>
      <c r="ADY249" s="227"/>
      <c r="ADZ249" s="227"/>
      <c r="AEA249" s="227"/>
      <c r="AEB249" s="227"/>
      <c r="AEC249" s="227"/>
      <c r="AED249" s="227"/>
      <c r="AEE249" s="227"/>
      <c r="AEF249" s="227"/>
      <c r="AEG249" s="227"/>
      <c r="AEH249" s="227"/>
      <c r="AEI249" s="227"/>
      <c r="AEJ249" s="227"/>
      <c r="AEK249" s="227"/>
      <c r="AEL249" s="227"/>
      <c r="AEM249" s="227"/>
      <c r="AEN249" s="227"/>
      <c r="AEO249" s="227"/>
      <c r="AEP249" s="227"/>
      <c r="AEQ249" s="227"/>
      <c r="AER249" s="227"/>
      <c r="AES249" s="227"/>
      <c r="AET249" s="227"/>
      <c r="AEU249" s="227"/>
      <c r="AEV249" s="227"/>
      <c r="AEW249" s="227"/>
      <c r="AEX249" s="227"/>
      <c r="AEY249" s="227"/>
      <c r="AEZ249" s="227"/>
      <c r="AFA249" s="227"/>
      <c r="AFB249" s="227"/>
      <c r="AFC249" s="227"/>
      <c r="AFD249" s="227"/>
      <c r="AFE249" s="227"/>
      <c r="AFF249" s="227"/>
      <c r="AFG249" s="227"/>
      <c r="AFH249" s="227"/>
      <c r="AFI249" s="227"/>
      <c r="AFJ249" s="227"/>
      <c r="AFK249" s="227"/>
      <c r="AFL249" s="227"/>
      <c r="AFM249" s="227"/>
      <c r="AFN249" s="227"/>
      <c r="AFO249" s="227"/>
      <c r="AFP249" s="227"/>
      <c r="AFQ249" s="227"/>
      <c r="AFR249" s="227"/>
      <c r="AFS249" s="227"/>
      <c r="AFT249" s="227"/>
      <c r="AFU249" s="227"/>
      <c r="AFV249" s="227"/>
      <c r="AFW249" s="227"/>
      <c r="AFX249" s="227"/>
      <c r="AFY249" s="227"/>
      <c r="AFZ249" s="227"/>
      <c r="AGA249" s="227"/>
      <c r="AGB249" s="227"/>
      <c r="AGC249" s="227"/>
      <c r="AGD249" s="227"/>
      <c r="AGE249" s="227"/>
      <c r="AGF249" s="227"/>
      <c r="AGG249" s="227"/>
      <c r="AGH249" s="227"/>
      <c r="AGI249" s="227"/>
      <c r="AGJ249" s="227"/>
      <c r="AGK249" s="227"/>
      <c r="AGL249" s="227"/>
      <c r="AGM249" s="227"/>
      <c r="AGN249" s="227"/>
      <c r="AGO249" s="227"/>
      <c r="AGP249" s="227"/>
      <c r="AGQ249" s="227"/>
      <c r="AGR249" s="227"/>
      <c r="AGS249" s="227"/>
      <c r="AGT249" s="227"/>
      <c r="AGU249" s="227"/>
      <c r="AGV249" s="227"/>
      <c r="AGW249" s="227"/>
      <c r="AGX249" s="227"/>
      <c r="AGY249" s="227"/>
      <c r="AGZ249" s="227"/>
      <c r="AHA249" s="227"/>
      <c r="AHB249" s="227"/>
      <c r="AHC249" s="227"/>
      <c r="AHD249" s="227"/>
      <c r="AHE249" s="227"/>
      <c r="AHF249" s="227"/>
      <c r="AHG249" s="227"/>
      <c r="AHH249" s="227"/>
      <c r="AHI249" s="227"/>
      <c r="AHJ249" s="227"/>
      <c r="AHK249" s="227"/>
      <c r="AHL249" s="227"/>
      <c r="AHM249" s="227"/>
      <c r="AHN249" s="227"/>
      <c r="AHO249" s="227"/>
      <c r="AHP249" s="227"/>
      <c r="AHQ249" s="227"/>
      <c r="AHR249" s="227"/>
      <c r="AHS249" s="227"/>
      <c r="AHT249" s="227"/>
      <c r="AHU249" s="227"/>
      <c r="AHV249" s="227"/>
      <c r="AHW249" s="227"/>
      <c r="AHX249" s="227"/>
      <c r="AHY249" s="227"/>
      <c r="AHZ249" s="227"/>
      <c r="AIA249" s="227"/>
      <c r="AIB249" s="227"/>
      <c r="AIC249" s="227"/>
      <c r="AID249" s="227"/>
      <c r="AIE249" s="227"/>
      <c r="AIF249" s="227"/>
      <c r="AIG249" s="227"/>
      <c r="AIH249" s="227"/>
      <c r="AII249" s="227"/>
      <c r="AIJ249" s="227"/>
      <c r="AIK249" s="227"/>
      <c r="AIL249" s="227"/>
      <c r="AIM249" s="227"/>
      <c r="AIN249" s="227"/>
      <c r="AIO249" s="227"/>
      <c r="AIP249" s="227"/>
      <c r="AIQ249" s="227"/>
      <c r="AIR249" s="227"/>
      <c r="AIS249" s="227"/>
      <c r="AIT249" s="227"/>
      <c r="AIU249" s="227"/>
      <c r="AIV249" s="227"/>
      <c r="AIW249" s="227"/>
      <c r="AIX249" s="227"/>
      <c r="AIY249" s="227"/>
      <c r="AIZ249" s="227"/>
      <c r="AJA249" s="227"/>
      <c r="AJB249" s="227"/>
      <c r="AJC249" s="227"/>
      <c r="AJD249" s="227"/>
      <c r="AJE249" s="227"/>
      <c r="AJF249" s="227"/>
      <c r="AJG249" s="227"/>
      <c r="AJH249" s="227"/>
      <c r="AJI249" s="227"/>
      <c r="AJJ249" s="227"/>
      <c r="AJK249" s="227"/>
      <c r="AJL249" s="227"/>
      <c r="AJM249" s="227"/>
      <c r="AJN249" s="227"/>
      <c r="AJO249" s="227"/>
      <c r="AJP249" s="227"/>
      <c r="AJQ249" s="227"/>
      <c r="AJR249" s="227"/>
      <c r="AJS249" s="227"/>
      <c r="AJT249" s="227"/>
      <c r="AJU249" s="227"/>
      <c r="AJV249" s="227"/>
      <c r="AJW249" s="227"/>
      <c r="AJX249" s="227"/>
      <c r="AJY249" s="227"/>
      <c r="AJZ249" s="227"/>
      <c r="AKA249" s="227"/>
      <c r="AKB249" s="227"/>
      <c r="AKC249" s="227"/>
      <c r="AKD249" s="227"/>
      <c r="AKE249" s="227"/>
      <c r="AKF249" s="227"/>
      <c r="AKG249" s="227"/>
      <c r="AKH249" s="227"/>
      <c r="AKI249" s="227"/>
      <c r="AKJ249" s="227"/>
      <c r="AKK249" s="227"/>
      <c r="AKL249" s="227"/>
      <c r="AKM249" s="227"/>
      <c r="AKN249" s="227"/>
      <c r="AKO249" s="227"/>
      <c r="AKP249" s="227"/>
      <c r="AKQ249" s="227"/>
      <c r="AKR249" s="227"/>
      <c r="AKS249" s="227"/>
      <c r="AKT249" s="227"/>
      <c r="AKU249" s="227"/>
      <c r="AKV249" s="227"/>
      <c r="AKW249" s="227"/>
      <c r="AKX249" s="227"/>
      <c r="AKY249" s="227"/>
      <c r="AKZ249" s="227"/>
      <c r="ALA249" s="227"/>
      <c r="ALB249" s="227"/>
      <c r="ALC249" s="227"/>
      <c r="ALD249" s="227"/>
      <c r="ALE249" s="227"/>
      <c r="ALF249" s="227"/>
      <c r="ALG249" s="227"/>
      <c r="ALH249" s="227"/>
      <c r="ALI249" s="227"/>
      <c r="ALJ249" s="227"/>
      <c r="ALK249" s="227"/>
      <c r="ALL249" s="227"/>
      <c r="ALM249" s="227"/>
      <c r="ALN249" s="227"/>
      <c r="ALO249" s="227"/>
      <c r="ALP249" s="227"/>
      <c r="ALQ249" s="227"/>
      <c r="ALR249" s="227"/>
      <c r="ALS249" s="227"/>
      <c r="ALT249" s="227"/>
      <c r="ALU249" s="227"/>
      <c r="ALV249" s="227"/>
      <c r="ALW249" s="227"/>
      <c r="ALX249" s="227"/>
      <c r="ALY249" s="227"/>
      <c r="ALZ249" s="227"/>
      <c r="AMA249" s="227"/>
      <c r="AMB249" s="227"/>
      <c r="AMC249" s="227"/>
      <c r="AMD249" s="227"/>
      <c r="AME249" s="227"/>
      <c r="AMF249" s="227"/>
      <c r="AMG249" s="227"/>
      <c r="AMH249" s="227"/>
      <c r="AMI249" s="227"/>
      <c r="AMJ249" s="227"/>
      <c r="AMK249" s="227"/>
      <c r="AML249" s="227"/>
      <c r="AMM249" s="227"/>
      <c r="AMN249" s="227"/>
      <c r="AMO249" s="227"/>
      <c r="AMP249" s="227"/>
      <c r="AMQ249" s="227"/>
      <c r="AMR249" s="227"/>
      <c r="AMS249" s="227"/>
      <c r="AMT249" s="227"/>
      <c r="AMU249" s="227"/>
      <c r="AMV249" s="227"/>
      <c r="AMW249" s="227"/>
      <c r="AMX249" s="227"/>
    </row>
    <row r="250" spans="1:1038" s="308" customFormat="1" ht="18" customHeight="1">
      <c r="A250" s="351" t="s">
        <v>1646</v>
      </c>
      <c r="B250" s="228" t="s">
        <v>1647</v>
      </c>
      <c r="C250" s="228"/>
      <c r="D250" s="228" t="s">
        <v>1279</v>
      </c>
      <c r="E250" s="228">
        <v>42</v>
      </c>
      <c r="F250" s="228">
        <v>1</v>
      </c>
      <c r="G250" s="285" t="str">
        <f t="shared" si="59"/>
        <v>42-1</v>
      </c>
      <c r="H250" s="279">
        <v>0</v>
      </c>
      <c r="I250" s="228">
        <v>82</v>
      </c>
      <c r="J250" s="226"/>
      <c r="K250" s="545" t="b">
        <f>IF(I251=1,IF(((VLOOKUP($G250,[1]Depth_Lookup!#REF!,9,FALSE))-(H250/100))=0,"Good",IF(((VLOOKUP($G250,[1]Depth_Lookup!$A$3:$J$550,9,FALSE))-(H250/100))&gt;0,"Too Short","Too Long")))</f>
        <v>0</v>
      </c>
      <c r="L250" s="171">
        <f>(VLOOKUP($G250,Depth_Lookup!$A$3:$J$410,10,FALSE))+(H250/100)</f>
        <v>95.7</v>
      </c>
      <c r="M250" s="171">
        <f>(VLOOKUP($G250,Depth_Lookup!$A$3:$J$410,10,FALSE))+(I250/100)</f>
        <v>96.52</v>
      </c>
      <c r="N250" s="231" t="s">
        <v>1668</v>
      </c>
      <c r="O250" s="228"/>
      <c r="P250" s="228" t="s">
        <v>853</v>
      </c>
      <c r="Q250" s="228" t="s">
        <v>125</v>
      </c>
      <c r="R250" s="304" t="s">
        <v>1633</v>
      </c>
      <c r="S250" s="228" t="s">
        <v>94</v>
      </c>
      <c r="T250" s="228" t="s">
        <v>94</v>
      </c>
      <c r="U250" s="228"/>
      <c r="V250" s="228"/>
      <c r="W250" s="228" t="s">
        <v>102</v>
      </c>
      <c r="X250" s="305">
        <v>5</v>
      </c>
      <c r="Y250" s="228" t="s">
        <v>90</v>
      </c>
      <c r="Z250" s="228" t="s">
        <v>91</v>
      </c>
      <c r="AA250" s="228"/>
      <c r="AB250" s="228"/>
      <c r="AC250" s="228"/>
      <c r="AD250" s="228"/>
      <c r="AE250" s="234"/>
      <c r="AF250" s="304" t="e">
        <v>#N/A</v>
      </c>
      <c r="AG250" s="241"/>
      <c r="AH250" s="228"/>
      <c r="AI250" s="244">
        <v>69</v>
      </c>
      <c r="AJ250" s="228"/>
      <c r="AK250" s="228"/>
      <c r="AL250" s="228"/>
      <c r="AM250" s="228"/>
      <c r="AN250" s="228"/>
      <c r="AO250" s="244"/>
      <c r="AP250" s="228"/>
      <c r="AQ250" s="228"/>
      <c r="AR250" s="228"/>
      <c r="AS250" s="228"/>
      <c r="AT250" s="228"/>
      <c r="AU250" s="244">
        <v>1</v>
      </c>
      <c r="AV250" s="228">
        <v>1</v>
      </c>
      <c r="AW250" s="228">
        <v>0.5</v>
      </c>
      <c r="AX250" s="228" t="s">
        <v>110</v>
      </c>
      <c r="AY250" s="228" t="s">
        <v>103</v>
      </c>
      <c r="AZ250" s="228"/>
      <c r="BA250" s="244">
        <v>30</v>
      </c>
      <c r="BB250" s="228">
        <v>8</v>
      </c>
      <c r="BC250" s="228">
        <v>4</v>
      </c>
      <c r="BD250" s="228" t="s">
        <v>110</v>
      </c>
      <c r="BE250" s="228" t="s">
        <v>103</v>
      </c>
      <c r="BF250" s="228"/>
      <c r="BG250" s="244"/>
      <c r="BH250" s="228"/>
      <c r="BI250" s="228"/>
      <c r="BJ250" s="228"/>
      <c r="BK250" s="228"/>
      <c r="BL250" s="228"/>
      <c r="BM250" s="244"/>
      <c r="BN250" s="228"/>
      <c r="BO250" s="228"/>
      <c r="BP250" s="228"/>
      <c r="BQ250" s="228"/>
      <c r="BR250" s="228"/>
      <c r="BS250" s="228"/>
      <c r="BT250" s="228"/>
      <c r="BU250" s="228"/>
      <c r="BV250" s="228"/>
      <c r="BW250" s="228"/>
      <c r="BX250" s="228"/>
      <c r="BY250" s="244"/>
      <c r="BZ250" s="228"/>
      <c r="CA250" s="228"/>
      <c r="CB250" s="228"/>
      <c r="CC250" s="228"/>
      <c r="CD250" s="228"/>
      <c r="CE250" s="228"/>
      <c r="CF250" s="228"/>
      <c r="CG250" s="245"/>
      <c r="CH250" s="246" t="s">
        <v>1360</v>
      </c>
      <c r="CI250" s="246">
        <v>100</v>
      </c>
      <c r="CJ250" s="246" t="s">
        <v>514</v>
      </c>
      <c r="CK250" s="247"/>
      <c r="CL250" s="248"/>
      <c r="CM250" s="248"/>
      <c r="CN250" s="248"/>
      <c r="CO250" s="248"/>
      <c r="CP250" s="248"/>
      <c r="CQ250" s="248"/>
      <c r="CR250" s="248"/>
      <c r="CS250" s="248"/>
      <c r="CT250" s="248"/>
      <c r="CU250" s="248"/>
      <c r="CV250" s="248"/>
      <c r="CW250" s="248"/>
      <c r="CX250" s="248"/>
      <c r="CY250" s="248"/>
      <c r="CZ250" s="248"/>
      <c r="DA250" s="248"/>
      <c r="DB250" s="248">
        <v>70</v>
      </c>
      <c r="DC250" s="249">
        <v>30</v>
      </c>
      <c r="DD250" s="248"/>
      <c r="DE250" s="248"/>
      <c r="DF250" s="248"/>
      <c r="DG250" s="248"/>
      <c r="DH250" s="248"/>
      <c r="DI250" s="248"/>
      <c r="DJ250" s="248"/>
      <c r="DK250" s="306">
        <v>100</v>
      </c>
      <c r="DL250" s="245"/>
      <c r="DM250" s="248"/>
      <c r="DN250" s="248"/>
      <c r="DO250" s="307"/>
      <c r="DQ250" s="245"/>
      <c r="DR250" s="307"/>
      <c r="DS250" s="245"/>
      <c r="DT250" s="262" t="s">
        <v>1667</v>
      </c>
      <c r="DU250" s="249"/>
      <c r="DV250" s="249"/>
      <c r="DW250" s="310">
        <v>100</v>
      </c>
      <c r="DX250" s="311" t="e">
        <v>#N/A</v>
      </c>
      <c r="DY250" s="268" t="s">
        <v>1401</v>
      </c>
      <c r="DZ250" s="268" t="s">
        <v>1669</v>
      </c>
      <c r="EA250" s="268"/>
      <c r="EB250" s="249"/>
      <c r="EC250" s="312"/>
      <c r="ED250" s="229" t="s">
        <v>2517</v>
      </c>
      <c r="EE250" s="313"/>
      <c r="EF250" s="314"/>
      <c r="EG250" s="313"/>
      <c r="EH250" s="315"/>
      <c r="EI250" s="316" t="e">
        <f>VLOOKUP(EH250,definitions_list_mag!$Y$12:$Z$15,2,FALSE)</f>
        <v>#N/A</v>
      </c>
      <c r="EJ250" s="317"/>
      <c r="EK250" s="318" t="e">
        <f>VLOOKUP(EJ250,definitions_list_mag!$AT$3:$AU$5,2,FALSE)</f>
        <v>#N/A</v>
      </c>
      <c r="EL250" s="313"/>
      <c r="EM250" s="315"/>
      <c r="EN250" s="315"/>
      <c r="EO250" s="319"/>
      <c r="EP250" s="319"/>
      <c r="EQ250" s="319" t="s">
        <v>1809</v>
      </c>
      <c r="ER250" s="319"/>
      <c r="ES250" s="319"/>
      <c r="ET250" s="319"/>
      <c r="EU250" s="319"/>
      <c r="EV250" s="320"/>
      <c r="EW250" s="320"/>
      <c r="EX250" s="320"/>
      <c r="EY250" s="320"/>
      <c r="EZ250" s="192" t="e">
        <f t="shared" si="60"/>
        <v>#DIV/0!</v>
      </c>
      <c r="FA250" s="192" t="e">
        <f t="shared" si="61"/>
        <v>#DIV/0!</v>
      </c>
      <c r="FB250" s="192" t="e">
        <f t="shared" si="62"/>
        <v>#DIV/0!</v>
      </c>
      <c r="FC250" s="192" t="e">
        <f t="shared" si="63"/>
        <v>#DIV/0!</v>
      </c>
      <c r="FD250" s="192" t="e">
        <f t="shared" si="64"/>
        <v>#DIV/0!</v>
      </c>
      <c r="FE250" s="193" t="e">
        <f t="shared" si="65"/>
        <v>#DIV/0!</v>
      </c>
      <c r="FF250" s="194" t="e">
        <f t="shared" si="66"/>
        <v>#DIV/0!</v>
      </c>
      <c r="FG250" s="319" t="s">
        <v>1809</v>
      </c>
      <c r="FH250" s="315"/>
      <c r="FI250" s="778">
        <f t="shared" si="67"/>
        <v>0</v>
      </c>
      <c r="FJ250" s="779" t="e">
        <f t="shared" si="68"/>
        <v>#DIV/0!</v>
      </c>
      <c r="FK250" s="779" t="e">
        <f t="shared" si="69"/>
        <v>#DIV/0!</v>
      </c>
      <c r="FL250" s="780" t="e">
        <f t="shared" si="70"/>
        <v>#DIV/0!</v>
      </c>
      <c r="FM250" s="169" t="e">
        <f t="shared" si="71"/>
        <v>#DIV/0!</v>
      </c>
      <c r="FN250" s="783" t="e">
        <f t="shared" si="72"/>
        <v>#DIV/0!</v>
      </c>
      <c r="FO250" s="228"/>
      <c r="FP250" s="228"/>
      <c r="FQ250" s="228"/>
      <c r="FR250" s="228"/>
      <c r="FS250" s="228"/>
      <c r="FT250" s="228"/>
      <c r="FU250" s="228"/>
      <c r="FV250" s="228"/>
      <c r="FW250" s="228"/>
      <c r="FX250" s="228"/>
      <c r="FY250" s="228"/>
      <c r="FZ250" s="228"/>
      <c r="GA250" s="228"/>
      <c r="GB250" s="228"/>
      <c r="GC250" s="228"/>
      <c r="GD250" s="228"/>
      <c r="GE250" s="228"/>
      <c r="GF250" s="228"/>
      <c r="GG250" s="228"/>
      <c r="GH250" s="228"/>
      <c r="GI250" s="228"/>
      <c r="GJ250" s="228"/>
      <c r="GK250" s="228"/>
      <c r="GL250" s="228"/>
      <c r="GM250" s="228"/>
      <c r="GN250" s="228"/>
      <c r="GO250" s="228"/>
      <c r="GP250" s="228"/>
      <c r="GQ250" s="228"/>
      <c r="GR250" s="228"/>
      <c r="GS250" s="228"/>
      <c r="GT250" s="228"/>
      <c r="GU250" s="228"/>
      <c r="GV250" s="228"/>
      <c r="GW250" s="228"/>
      <c r="GX250" s="228"/>
      <c r="GY250" s="228"/>
      <c r="GZ250" s="228"/>
      <c r="HA250" s="228"/>
      <c r="HB250" s="228"/>
      <c r="HC250" s="228"/>
      <c r="HD250" s="228"/>
      <c r="HE250" s="228"/>
      <c r="HF250" s="228"/>
      <c r="HG250" s="228"/>
      <c r="HH250" s="228"/>
      <c r="HI250" s="228"/>
      <c r="HJ250" s="228"/>
      <c r="HK250" s="228"/>
      <c r="HL250" s="228"/>
      <c r="HM250" s="228"/>
      <c r="HN250" s="228"/>
      <c r="HO250" s="228"/>
      <c r="HP250" s="228"/>
      <c r="HQ250" s="228"/>
      <c r="HR250" s="228"/>
      <c r="HS250" s="228"/>
      <c r="HT250" s="228"/>
      <c r="HU250" s="228"/>
      <c r="HV250" s="228"/>
      <c r="HW250" s="228"/>
      <c r="HX250" s="228"/>
      <c r="HY250" s="228"/>
      <c r="HZ250" s="228"/>
      <c r="IA250" s="228"/>
      <c r="IB250" s="228"/>
      <c r="IC250" s="228"/>
      <c r="ID250" s="228"/>
      <c r="IE250" s="228"/>
      <c r="IF250" s="228"/>
      <c r="IG250" s="228"/>
      <c r="IH250" s="228"/>
      <c r="II250" s="228"/>
      <c r="IJ250" s="228"/>
      <c r="IK250" s="228"/>
      <c r="IL250" s="228"/>
      <c r="IM250" s="228"/>
      <c r="IN250" s="228"/>
      <c r="IO250" s="228"/>
      <c r="IP250" s="228"/>
      <c r="IQ250" s="228"/>
      <c r="IR250" s="228"/>
      <c r="IS250" s="228"/>
      <c r="IT250" s="228"/>
      <c r="IU250" s="228"/>
      <c r="IV250" s="228"/>
      <c r="IW250" s="228"/>
      <c r="IX250" s="228"/>
      <c r="IY250" s="228"/>
      <c r="IZ250" s="228"/>
      <c r="JA250" s="228"/>
      <c r="JB250" s="228"/>
      <c r="JC250" s="228"/>
      <c r="JD250" s="228"/>
      <c r="JE250" s="228"/>
      <c r="JF250" s="228"/>
      <c r="JG250" s="228"/>
      <c r="JH250" s="228"/>
      <c r="JI250" s="228"/>
      <c r="JJ250" s="228"/>
      <c r="JK250" s="228"/>
      <c r="JL250" s="228"/>
      <c r="JM250" s="228"/>
      <c r="JN250" s="228"/>
      <c r="JO250" s="228"/>
      <c r="JP250" s="228"/>
      <c r="JQ250" s="228"/>
      <c r="JR250" s="228"/>
      <c r="JS250" s="228"/>
      <c r="JT250" s="228"/>
      <c r="JU250" s="228"/>
      <c r="JV250" s="228"/>
      <c r="JW250" s="228"/>
      <c r="JX250" s="228"/>
      <c r="JY250" s="228"/>
      <c r="JZ250" s="228"/>
      <c r="KA250" s="228"/>
      <c r="KB250" s="228"/>
      <c r="KC250" s="228"/>
      <c r="KD250" s="228"/>
      <c r="KE250" s="228"/>
      <c r="KF250" s="228"/>
      <c r="KG250" s="228"/>
      <c r="KH250" s="228"/>
      <c r="KI250" s="228"/>
      <c r="KJ250" s="228"/>
      <c r="KK250" s="228"/>
      <c r="KL250" s="228"/>
      <c r="KM250" s="228"/>
      <c r="KN250" s="228"/>
      <c r="KO250" s="228"/>
      <c r="KP250" s="228"/>
      <c r="KQ250" s="228"/>
      <c r="KR250" s="228"/>
      <c r="KS250" s="228"/>
      <c r="KT250" s="228"/>
      <c r="KU250" s="228"/>
      <c r="KV250" s="228"/>
      <c r="KW250" s="228"/>
      <c r="KX250" s="228"/>
      <c r="KY250" s="228"/>
      <c r="KZ250" s="228"/>
      <c r="LA250" s="228"/>
      <c r="LB250" s="228"/>
      <c r="LC250" s="228"/>
      <c r="LD250" s="228"/>
      <c r="LE250" s="228"/>
      <c r="LF250" s="228"/>
      <c r="LG250" s="228"/>
      <c r="LH250" s="228"/>
      <c r="LI250" s="228"/>
      <c r="LJ250" s="228"/>
      <c r="LK250" s="228"/>
      <c r="LL250" s="228"/>
      <c r="LM250" s="228"/>
      <c r="LN250" s="228"/>
      <c r="LO250" s="228"/>
      <c r="LP250" s="228"/>
      <c r="LQ250" s="228"/>
      <c r="LR250" s="228"/>
      <c r="LS250" s="228"/>
      <c r="LT250" s="228"/>
      <c r="LU250" s="228"/>
      <c r="LV250" s="228"/>
      <c r="LW250" s="228"/>
      <c r="LX250" s="228"/>
      <c r="LY250" s="228"/>
      <c r="LZ250" s="228"/>
      <c r="MA250" s="228"/>
      <c r="MB250" s="228"/>
      <c r="MC250" s="228"/>
      <c r="MD250" s="228"/>
      <c r="ME250" s="228"/>
      <c r="MF250" s="228"/>
      <c r="MG250" s="228"/>
      <c r="MH250" s="228"/>
      <c r="MI250" s="228"/>
      <c r="MJ250" s="228"/>
      <c r="MK250" s="228"/>
      <c r="ML250" s="228"/>
      <c r="MM250" s="228"/>
      <c r="MN250" s="228"/>
      <c r="MO250" s="228"/>
      <c r="MP250" s="228"/>
      <c r="MQ250" s="228"/>
      <c r="MR250" s="228"/>
      <c r="MS250" s="228"/>
      <c r="MT250" s="228"/>
      <c r="MU250" s="228"/>
      <c r="MV250" s="228"/>
      <c r="MW250" s="228"/>
      <c r="MX250" s="228"/>
      <c r="MY250" s="228"/>
      <c r="MZ250" s="228"/>
      <c r="NA250" s="228"/>
      <c r="NB250" s="228"/>
      <c r="NC250" s="228"/>
      <c r="ND250" s="228"/>
      <c r="NE250" s="228"/>
      <c r="NF250" s="228"/>
      <c r="NG250" s="228"/>
      <c r="NH250" s="228"/>
      <c r="NI250" s="228"/>
      <c r="NJ250" s="228"/>
      <c r="NK250" s="228"/>
      <c r="NL250" s="228"/>
      <c r="NM250" s="228"/>
      <c r="NN250" s="228"/>
      <c r="NO250" s="228"/>
      <c r="NP250" s="228"/>
      <c r="NQ250" s="228"/>
      <c r="NR250" s="228"/>
      <c r="NS250" s="228"/>
      <c r="NT250" s="228"/>
      <c r="NU250" s="228"/>
      <c r="NV250" s="228"/>
      <c r="NW250" s="228"/>
      <c r="NX250" s="228"/>
      <c r="NY250" s="228"/>
      <c r="NZ250" s="228"/>
      <c r="OA250" s="228"/>
      <c r="OB250" s="228"/>
      <c r="OC250" s="228"/>
      <c r="OD250" s="228"/>
      <c r="OE250" s="228"/>
      <c r="OF250" s="228"/>
      <c r="OG250" s="228"/>
      <c r="OH250" s="228"/>
      <c r="OI250" s="228"/>
      <c r="OJ250" s="228"/>
      <c r="OK250" s="228"/>
      <c r="OL250" s="228"/>
      <c r="OM250" s="228"/>
      <c r="ON250" s="228"/>
      <c r="OO250" s="228"/>
      <c r="OP250" s="228"/>
      <c r="OQ250" s="228"/>
      <c r="OR250" s="228"/>
      <c r="OS250" s="228"/>
      <c r="OT250" s="228"/>
      <c r="OU250" s="228"/>
      <c r="OV250" s="228"/>
      <c r="OW250" s="228"/>
      <c r="OX250" s="228"/>
      <c r="OY250" s="228"/>
      <c r="OZ250" s="228"/>
      <c r="PA250" s="228"/>
      <c r="PB250" s="228"/>
      <c r="PC250" s="228"/>
      <c r="PD250" s="228"/>
      <c r="PE250" s="228"/>
      <c r="PF250" s="228"/>
      <c r="PG250" s="228"/>
      <c r="PH250" s="228"/>
      <c r="PI250" s="228"/>
      <c r="PJ250" s="228"/>
      <c r="PK250" s="228"/>
      <c r="PL250" s="228"/>
      <c r="PM250" s="228"/>
      <c r="PN250" s="228"/>
      <c r="PO250" s="228"/>
      <c r="PP250" s="228"/>
      <c r="PQ250" s="228"/>
      <c r="PR250" s="228"/>
      <c r="PS250" s="228"/>
      <c r="PT250" s="228"/>
      <c r="PU250" s="228"/>
      <c r="PV250" s="228"/>
      <c r="PW250" s="228"/>
      <c r="PX250" s="228"/>
      <c r="PY250" s="228"/>
      <c r="PZ250" s="228"/>
      <c r="QA250" s="228"/>
      <c r="QB250" s="228"/>
      <c r="QC250" s="228"/>
      <c r="QD250" s="228"/>
      <c r="QE250" s="228"/>
      <c r="QF250" s="228"/>
      <c r="QG250" s="228"/>
      <c r="QH250" s="228"/>
      <c r="QI250" s="228"/>
      <c r="QJ250" s="228"/>
      <c r="QK250" s="228"/>
      <c r="QL250" s="228"/>
      <c r="QM250" s="228"/>
      <c r="QN250" s="228"/>
      <c r="QO250" s="228"/>
      <c r="QP250" s="228"/>
      <c r="QQ250" s="228"/>
      <c r="QR250" s="228"/>
      <c r="QS250" s="228"/>
      <c r="QT250" s="228"/>
      <c r="QU250" s="228"/>
      <c r="QV250" s="228"/>
      <c r="QW250" s="228"/>
      <c r="QX250" s="228"/>
      <c r="QY250" s="228"/>
      <c r="QZ250" s="228"/>
      <c r="RA250" s="228"/>
      <c r="RB250" s="228"/>
      <c r="RC250" s="228"/>
      <c r="RD250" s="228"/>
      <c r="RE250" s="228"/>
      <c r="RF250" s="228"/>
      <c r="RG250" s="228"/>
      <c r="RH250" s="228"/>
      <c r="RI250" s="228"/>
      <c r="RJ250" s="228"/>
      <c r="RK250" s="228"/>
      <c r="RL250" s="228"/>
      <c r="RM250" s="228"/>
      <c r="RN250" s="228"/>
      <c r="RO250" s="228"/>
      <c r="RP250" s="228"/>
      <c r="RQ250" s="228"/>
      <c r="RR250" s="228"/>
      <c r="RS250" s="228"/>
      <c r="RT250" s="228"/>
      <c r="RU250" s="228"/>
      <c r="RV250" s="228"/>
      <c r="RW250" s="228"/>
      <c r="RX250" s="228"/>
      <c r="RY250" s="228"/>
      <c r="RZ250" s="228"/>
      <c r="SA250" s="228"/>
      <c r="SB250" s="228"/>
      <c r="SC250" s="228"/>
      <c r="SD250" s="228"/>
      <c r="SE250" s="228"/>
      <c r="SF250" s="228"/>
      <c r="SG250" s="228"/>
      <c r="SH250" s="228"/>
      <c r="SI250" s="228"/>
      <c r="SJ250" s="228"/>
      <c r="SK250" s="228"/>
      <c r="SL250" s="228"/>
      <c r="SM250" s="228"/>
      <c r="SN250" s="228"/>
      <c r="SO250" s="228"/>
      <c r="SP250" s="228"/>
      <c r="SQ250" s="228"/>
      <c r="SR250" s="228"/>
      <c r="SS250" s="228"/>
      <c r="ST250" s="228"/>
      <c r="SU250" s="228"/>
      <c r="SV250" s="228"/>
      <c r="SW250" s="228"/>
      <c r="SX250" s="228"/>
      <c r="SY250" s="228"/>
      <c r="SZ250" s="228"/>
      <c r="TA250" s="228"/>
      <c r="TB250" s="228"/>
      <c r="TC250" s="228"/>
      <c r="TD250" s="228"/>
      <c r="TE250" s="228"/>
      <c r="TF250" s="228"/>
      <c r="TG250" s="228"/>
      <c r="TH250" s="228"/>
      <c r="TI250" s="228"/>
      <c r="TJ250" s="228"/>
      <c r="TK250" s="228"/>
      <c r="TL250" s="228"/>
      <c r="TM250" s="228"/>
      <c r="TN250" s="228"/>
      <c r="TO250" s="228"/>
      <c r="TP250" s="228"/>
      <c r="TQ250" s="228"/>
      <c r="TR250" s="228"/>
      <c r="TS250" s="228"/>
      <c r="TT250" s="228"/>
      <c r="TU250" s="228"/>
      <c r="TV250" s="228"/>
      <c r="TW250" s="228"/>
      <c r="TX250" s="228"/>
      <c r="TY250" s="228"/>
      <c r="TZ250" s="228"/>
      <c r="UA250" s="228"/>
      <c r="UB250" s="228"/>
      <c r="UC250" s="228"/>
      <c r="UD250" s="228"/>
      <c r="UE250" s="228"/>
      <c r="UF250" s="228"/>
      <c r="UG250" s="228"/>
      <c r="UH250" s="228"/>
      <c r="UI250" s="228"/>
      <c r="UJ250" s="228"/>
      <c r="UK250" s="228"/>
      <c r="UL250" s="228"/>
      <c r="UM250" s="228"/>
      <c r="UN250" s="228"/>
      <c r="UO250" s="228"/>
      <c r="UP250" s="228"/>
      <c r="UQ250" s="228"/>
      <c r="UR250" s="228"/>
      <c r="US250" s="228"/>
      <c r="UT250" s="228"/>
      <c r="UU250" s="228"/>
      <c r="UV250" s="228"/>
      <c r="UW250" s="228"/>
      <c r="UX250" s="228"/>
      <c r="UY250" s="228"/>
      <c r="UZ250" s="228"/>
      <c r="VA250" s="228"/>
      <c r="VB250" s="228"/>
      <c r="VC250" s="228"/>
      <c r="VD250" s="228"/>
      <c r="VE250" s="228"/>
      <c r="VF250" s="228"/>
      <c r="VG250" s="228"/>
      <c r="VH250" s="228"/>
      <c r="VI250" s="228"/>
      <c r="VJ250" s="228"/>
      <c r="VK250" s="228"/>
      <c r="VL250" s="228"/>
      <c r="VM250" s="228"/>
      <c r="VN250" s="228"/>
      <c r="VO250" s="228"/>
      <c r="VP250" s="228"/>
      <c r="VQ250" s="228"/>
      <c r="VR250" s="228"/>
      <c r="VS250" s="228"/>
      <c r="VT250" s="228"/>
      <c r="VU250" s="228"/>
      <c r="VV250" s="228"/>
      <c r="VW250" s="228"/>
      <c r="VX250" s="228"/>
      <c r="VY250" s="228"/>
      <c r="VZ250" s="228"/>
      <c r="WA250" s="228"/>
      <c r="WB250" s="228"/>
      <c r="WC250" s="228"/>
      <c r="WD250" s="228"/>
      <c r="WE250" s="228"/>
      <c r="WF250" s="228"/>
      <c r="WG250" s="228"/>
      <c r="WH250" s="228"/>
      <c r="WI250" s="228"/>
      <c r="WJ250" s="228"/>
      <c r="WK250" s="228"/>
      <c r="WL250" s="228"/>
      <c r="WM250" s="228"/>
      <c r="WN250" s="228"/>
      <c r="WO250" s="228"/>
      <c r="WP250" s="228"/>
      <c r="WQ250" s="228"/>
      <c r="WR250" s="228"/>
      <c r="WS250" s="228"/>
      <c r="WT250" s="228"/>
      <c r="WU250" s="228"/>
      <c r="WV250" s="228"/>
      <c r="WW250" s="228"/>
      <c r="WX250" s="228"/>
      <c r="WY250" s="228"/>
      <c r="WZ250" s="228"/>
      <c r="XA250" s="228"/>
      <c r="XB250" s="228"/>
      <c r="XC250" s="228"/>
      <c r="XD250" s="228"/>
      <c r="XE250" s="228"/>
      <c r="XF250" s="228"/>
      <c r="XG250" s="228"/>
      <c r="XH250" s="228"/>
      <c r="XI250" s="228"/>
      <c r="XJ250" s="228"/>
      <c r="XK250" s="228"/>
      <c r="XL250" s="228"/>
      <c r="XM250" s="228"/>
      <c r="XN250" s="228"/>
      <c r="XO250" s="228"/>
      <c r="XP250" s="228"/>
      <c r="XQ250" s="228"/>
      <c r="XR250" s="228"/>
      <c r="XS250" s="228"/>
      <c r="XT250" s="228"/>
      <c r="XU250" s="228"/>
      <c r="XV250" s="228"/>
      <c r="XW250" s="228"/>
      <c r="XX250" s="228"/>
      <c r="XY250" s="228"/>
      <c r="XZ250" s="228"/>
      <c r="YA250" s="228"/>
      <c r="YB250" s="228"/>
      <c r="YC250" s="228"/>
      <c r="YD250" s="228"/>
      <c r="YE250" s="228"/>
      <c r="YF250" s="228"/>
      <c r="YG250" s="228"/>
      <c r="YH250" s="228"/>
      <c r="YI250" s="228"/>
      <c r="YJ250" s="228"/>
      <c r="YK250" s="228"/>
      <c r="YL250" s="228"/>
      <c r="YM250" s="228"/>
      <c r="YN250" s="228"/>
      <c r="YO250" s="228"/>
      <c r="YP250" s="228"/>
      <c r="YQ250" s="228"/>
      <c r="YR250" s="228"/>
      <c r="YS250" s="228"/>
      <c r="YT250" s="228"/>
      <c r="YU250" s="228"/>
      <c r="YV250" s="228"/>
      <c r="YW250" s="228"/>
      <c r="YX250" s="228"/>
      <c r="YY250" s="228"/>
      <c r="YZ250" s="228"/>
      <c r="ZA250" s="228"/>
      <c r="ZB250" s="228"/>
      <c r="ZC250" s="228"/>
      <c r="ZD250" s="228"/>
      <c r="ZE250" s="228"/>
      <c r="ZF250" s="228"/>
      <c r="ZG250" s="228"/>
      <c r="ZH250" s="228"/>
      <c r="ZI250" s="228"/>
      <c r="ZJ250" s="228"/>
      <c r="ZK250" s="228"/>
      <c r="ZL250" s="228"/>
      <c r="ZM250" s="228"/>
      <c r="ZN250" s="228"/>
      <c r="ZO250" s="228"/>
      <c r="ZP250" s="228"/>
      <c r="ZQ250" s="228"/>
      <c r="ZR250" s="228"/>
      <c r="ZS250" s="228"/>
      <c r="ZT250" s="228"/>
      <c r="ZU250" s="228"/>
      <c r="ZV250" s="228"/>
      <c r="ZW250" s="228"/>
      <c r="ZX250" s="228"/>
      <c r="ZY250" s="228"/>
      <c r="ZZ250" s="228"/>
      <c r="AAA250" s="228"/>
      <c r="AAB250" s="228"/>
      <c r="AAC250" s="228"/>
      <c r="AAD250" s="228"/>
      <c r="AAE250" s="228"/>
      <c r="AAF250" s="228"/>
      <c r="AAG250" s="228"/>
      <c r="AAH250" s="228"/>
      <c r="AAI250" s="228"/>
      <c r="AAJ250" s="228"/>
      <c r="AAK250" s="228"/>
      <c r="AAL250" s="228"/>
      <c r="AAM250" s="228"/>
      <c r="AAN250" s="228"/>
      <c r="AAO250" s="228"/>
      <c r="AAP250" s="228"/>
      <c r="AAQ250" s="228"/>
      <c r="AAR250" s="228"/>
      <c r="AAS250" s="228"/>
      <c r="AAT250" s="228"/>
      <c r="AAU250" s="228"/>
      <c r="AAV250" s="228"/>
      <c r="AAW250" s="228"/>
      <c r="AAX250" s="228"/>
      <c r="AAY250" s="228"/>
      <c r="AAZ250" s="228"/>
      <c r="ABA250" s="228"/>
      <c r="ABB250" s="228"/>
      <c r="ABC250" s="228"/>
      <c r="ABD250" s="228"/>
      <c r="ABE250" s="228"/>
      <c r="ABF250" s="228"/>
      <c r="ABG250" s="228"/>
      <c r="ABH250" s="228"/>
      <c r="ABI250" s="228"/>
      <c r="ABJ250" s="228"/>
      <c r="ABK250" s="228"/>
      <c r="ABL250" s="228"/>
      <c r="ABM250" s="228"/>
      <c r="ABN250" s="228"/>
      <c r="ABO250" s="228"/>
      <c r="ABP250" s="228"/>
      <c r="ABQ250" s="228"/>
      <c r="ABR250" s="228"/>
      <c r="ABS250" s="228"/>
      <c r="ABT250" s="228"/>
      <c r="ABU250" s="228"/>
      <c r="ABV250" s="228"/>
      <c r="ABW250" s="228"/>
      <c r="ABX250" s="228"/>
      <c r="ABY250" s="228"/>
      <c r="ABZ250" s="228"/>
      <c r="ACA250" s="228"/>
      <c r="ACB250" s="228"/>
      <c r="ACC250" s="228"/>
      <c r="ACD250" s="228"/>
      <c r="ACE250" s="228"/>
      <c r="ACF250" s="228"/>
      <c r="ACG250" s="228"/>
      <c r="ACH250" s="228"/>
      <c r="ACI250" s="228"/>
      <c r="ACJ250" s="228"/>
      <c r="ACK250" s="228"/>
      <c r="ACL250" s="228"/>
      <c r="ACM250" s="228"/>
      <c r="ACN250" s="228"/>
      <c r="ACO250" s="228"/>
      <c r="ACP250" s="228"/>
      <c r="ACQ250" s="228"/>
      <c r="ACR250" s="228"/>
      <c r="ACS250" s="228"/>
      <c r="ACT250" s="228"/>
      <c r="ACU250" s="228"/>
      <c r="ACV250" s="228"/>
      <c r="ACW250" s="228"/>
      <c r="ACX250" s="228"/>
      <c r="ACY250" s="228"/>
      <c r="ACZ250" s="228"/>
      <c r="ADA250" s="228"/>
      <c r="ADB250" s="228"/>
      <c r="ADC250" s="228"/>
      <c r="ADD250" s="228"/>
      <c r="ADE250" s="228"/>
      <c r="ADF250" s="228"/>
      <c r="ADG250" s="228"/>
      <c r="ADH250" s="228"/>
      <c r="ADI250" s="228"/>
      <c r="ADJ250" s="228"/>
      <c r="ADK250" s="228"/>
      <c r="ADL250" s="228"/>
      <c r="ADM250" s="228"/>
      <c r="ADN250" s="228"/>
      <c r="ADO250" s="228"/>
      <c r="ADP250" s="228"/>
      <c r="ADQ250" s="228"/>
      <c r="ADR250" s="228"/>
      <c r="ADS250" s="228"/>
      <c r="ADT250" s="228"/>
      <c r="ADU250" s="228"/>
      <c r="ADV250" s="228"/>
      <c r="ADW250" s="228"/>
      <c r="ADX250" s="228"/>
      <c r="ADY250" s="228"/>
      <c r="ADZ250" s="228"/>
      <c r="AEA250" s="228"/>
      <c r="AEB250" s="228"/>
      <c r="AEC250" s="228"/>
      <c r="AED250" s="228"/>
      <c r="AEE250" s="228"/>
      <c r="AEF250" s="228"/>
      <c r="AEG250" s="228"/>
      <c r="AEH250" s="228"/>
      <c r="AEI250" s="228"/>
      <c r="AEJ250" s="228"/>
      <c r="AEK250" s="228"/>
      <c r="AEL250" s="228"/>
      <c r="AEM250" s="228"/>
      <c r="AEN250" s="228"/>
      <c r="AEO250" s="228"/>
      <c r="AEP250" s="228"/>
      <c r="AEQ250" s="228"/>
      <c r="AER250" s="228"/>
      <c r="AES250" s="228"/>
      <c r="AET250" s="228"/>
      <c r="AEU250" s="228"/>
      <c r="AEV250" s="228"/>
      <c r="AEW250" s="228"/>
      <c r="AEX250" s="228"/>
      <c r="AEY250" s="228"/>
      <c r="AEZ250" s="228"/>
      <c r="AFA250" s="228"/>
      <c r="AFB250" s="228"/>
      <c r="AFC250" s="228"/>
      <c r="AFD250" s="228"/>
      <c r="AFE250" s="228"/>
      <c r="AFF250" s="228"/>
      <c r="AFG250" s="228"/>
      <c r="AFH250" s="228"/>
      <c r="AFI250" s="228"/>
      <c r="AFJ250" s="228"/>
      <c r="AFK250" s="228"/>
      <c r="AFL250" s="228"/>
      <c r="AFM250" s="228"/>
      <c r="AFN250" s="228"/>
      <c r="AFO250" s="228"/>
      <c r="AFP250" s="228"/>
      <c r="AFQ250" s="228"/>
      <c r="AFR250" s="228"/>
      <c r="AFS250" s="228"/>
      <c r="AFT250" s="228"/>
      <c r="AFU250" s="228"/>
      <c r="AFV250" s="228"/>
      <c r="AFW250" s="228"/>
      <c r="AFX250" s="228"/>
      <c r="AFY250" s="228"/>
      <c r="AFZ250" s="228"/>
      <c r="AGA250" s="228"/>
      <c r="AGB250" s="228"/>
      <c r="AGC250" s="228"/>
      <c r="AGD250" s="228"/>
      <c r="AGE250" s="228"/>
      <c r="AGF250" s="228"/>
      <c r="AGG250" s="228"/>
      <c r="AGH250" s="228"/>
      <c r="AGI250" s="228"/>
      <c r="AGJ250" s="228"/>
      <c r="AGK250" s="228"/>
      <c r="AGL250" s="228"/>
      <c r="AGM250" s="228"/>
      <c r="AGN250" s="228"/>
      <c r="AGO250" s="228"/>
      <c r="AGP250" s="228"/>
      <c r="AGQ250" s="228"/>
      <c r="AGR250" s="228"/>
      <c r="AGS250" s="228"/>
      <c r="AGT250" s="228"/>
      <c r="AGU250" s="228"/>
      <c r="AGV250" s="228"/>
      <c r="AGW250" s="228"/>
      <c r="AGX250" s="228"/>
      <c r="AGY250" s="228"/>
      <c r="AGZ250" s="228"/>
      <c r="AHA250" s="228"/>
      <c r="AHB250" s="228"/>
      <c r="AHC250" s="228"/>
      <c r="AHD250" s="228"/>
      <c r="AHE250" s="228"/>
      <c r="AHF250" s="228"/>
      <c r="AHG250" s="228"/>
      <c r="AHH250" s="228"/>
      <c r="AHI250" s="228"/>
      <c r="AHJ250" s="228"/>
      <c r="AHK250" s="228"/>
      <c r="AHL250" s="228"/>
      <c r="AHM250" s="228"/>
      <c r="AHN250" s="228"/>
      <c r="AHO250" s="228"/>
      <c r="AHP250" s="228"/>
      <c r="AHQ250" s="228"/>
      <c r="AHR250" s="228"/>
      <c r="AHS250" s="228"/>
      <c r="AHT250" s="228"/>
      <c r="AHU250" s="228"/>
      <c r="AHV250" s="228"/>
      <c r="AHW250" s="228"/>
      <c r="AHX250" s="228"/>
      <c r="AHY250" s="228"/>
      <c r="AHZ250" s="228"/>
      <c r="AIA250" s="228"/>
      <c r="AIB250" s="228"/>
      <c r="AIC250" s="228"/>
      <c r="AID250" s="228"/>
      <c r="AIE250" s="228"/>
      <c r="AIF250" s="228"/>
      <c r="AIG250" s="228"/>
      <c r="AIH250" s="228"/>
      <c r="AII250" s="228"/>
      <c r="AIJ250" s="228"/>
      <c r="AIK250" s="228"/>
      <c r="AIL250" s="228"/>
      <c r="AIM250" s="228"/>
      <c r="AIN250" s="228"/>
      <c r="AIO250" s="228"/>
      <c r="AIP250" s="228"/>
      <c r="AIQ250" s="228"/>
      <c r="AIR250" s="228"/>
      <c r="AIS250" s="228"/>
      <c r="AIT250" s="228"/>
      <c r="AIU250" s="228"/>
      <c r="AIV250" s="228"/>
      <c r="AIW250" s="228"/>
      <c r="AIX250" s="228"/>
      <c r="AIY250" s="228"/>
      <c r="AIZ250" s="228"/>
      <c r="AJA250" s="228"/>
      <c r="AJB250" s="228"/>
      <c r="AJC250" s="228"/>
      <c r="AJD250" s="228"/>
      <c r="AJE250" s="228"/>
      <c r="AJF250" s="228"/>
      <c r="AJG250" s="228"/>
      <c r="AJH250" s="228"/>
      <c r="AJI250" s="228"/>
      <c r="AJJ250" s="228"/>
      <c r="AJK250" s="228"/>
      <c r="AJL250" s="228"/>
      <c r="AJM250" s="228"/>
      <c r="AJN250" s="228"/>
      <c r="AJO250" s="228"/>
      <c r="AJP250" s="228"/>
      <c r="AJQ250" s="228"/>
      <c r="AJR250" s="228"/>
      <c r="AJS250" s="228"/>
      <c r="AJT250" s="228"/>
      <c r="AJU250" s="228"/>
      <c r="AJV250" s="228"/>
      <c r="AJW250" s="228"/>
      <c r="AJX250" s="228"/>
      <c r="AJY250" s="228"/>
      <c r="AJZ250" s="228"/>
      <c r="AKA250" s="228"/>
      <c r="AKB250" s="228"/>
      <c r="AKC250" s="228"/>
      <c r="AKD250" s="228"/>
      <c r="AKE250" s="228"/>
      <c r="AKF250" s="228"/>
      <c r="AKG250" s="228"/>
      <c r="AKH250" s="228"/>
      <c r="AKI250" s="228"/>
      <c r="AKJ250" s="228"/>
      <c r="AKK250" s="228"/>
      <c r="AKL250" s="228"/>
      <c r="AKM250" s="228"/>
      <c r="AKN250" s="228"/>
      <c r="AKO250" s="228"/>
      <c r="AKP250" s="228"/>
      <c r="AKQ250" s="228"/>
      <c r="AKR250" s="228"/>
      <c r="AKS250" s="228"/>
      <c r="AKT250" s="228"/>
      <c r="AKU250" s="228"/>
      <c r="AKV250" s="228"/>
      <c r="AKW250" s="228"/>
      <c r="AKX250" s="228"/>
      <c r="AKY250" s="228"/>
      <c r="AKZ250" s="228"/>
      <c r="ALA250" s="228"/>
      <c r="ALB250" s="228"/>
      <c r="ALC250" s="228"/>
      <c r="ALD250" s="228"/>
      <c r="ALE250" s="228"/>
      <c r="ALF250" s="228"/>
      <c r="ALG250" s="228"/>
      <c r="ALH250" s="228"/>
      <c r="ALI250" s="228"/>
      <c r="ALJ250" s="228"/>
      <c r="ALK250" s="228"/>
      <c r="ALL250" s="228"/>
      <c r="ALM250" s="228"/>
      <c r="ALN250" s="228"/>
      <c r="ALO250" s="228"/>
      <c r="ALP250" s="228"/>
      <c r="ALQ250" s="228"/>
      <c r="ALR250" s="228"/>
      <c r="ALS250" s="228"/>
      <c r="ALT250" s="228"/>
      <c r="ALU250" s="228"/>
      <c r="ALV250" s="228"/>
      <c r="ALW250" s="228"/>
      <c r="ALX250" s="228"/>
      <c r="ALY250" s="228"/>
      <c r="ALZ250" s="228"/>
      <c r="AMA250" s="228"/>
      <c r="AMB250" s="228"/>
      <c r="AMC250" s="228"/>
      <c r="AMD250" s="228"/>
      <c r="AME250" s="228"/>
      <c r="AMF250" s="228"/>
      <c r="AMG250" s="228"/>
      <c r="AMH250" s="228"/>
      <c r="AMI250" s="228"/>
      <c r="AMJ250" s="228"/>
      <c r="AMK250" s="228"/>
      <c r="AML250" s="228"/>
      <c r="AMM250" s="228"/>
      <c r="AMN250" s="228"/>
      <c r="AMO250" s="228"/>
      <c r="AMP250" s="228"/>
      <c r="AMQ250" s="228"/>
      <c r="AMR250" s="228"/>
      <c r="AMS250" s="228"/>
      <c r="AMT250" s="228"/>
      <c r="AMU250" s="228"/>
      <c r="AMV250" s="228"/>
      <c r="AMW250" s="228"/>
      <c r="AMX250" s="228"/>
    </row>
    <row r="251" spans="1:1038" ht="18" customHeight="1">
      <c r="A251" s="125" t="s">
        <v>1646</v>
      </c>
      <c r="B251" s="126" t="s">
        <v>1647</v>
      </c>
      <c r="D251" s="126" t="s">
        <v>1279</v>
      </c>
      <c r="E251" s="126">
        <v>42</v>
      </c>
      <c r="F251" s="126">
        <v>2</v>
      </c>
      <c r="G251" s="285" t="str">
        <f t="shared" si="59"/>
        <v>42-2</v>
      </c>
      <c r="H251" s="277">
        <v>0</v>
      </c>
      <c r="I251" s="126">
        <v>11</v>
      </c>
      <c r="K251" s="545" t="b">
        <f>IF(I252=1,IF(((VLOOKUP($G251,[1]Depth_Lookup!#REF!,9,FALSE))-(H251/100))=0,"Good",IF(((VLOOKUP($G251,[1]Depth_Lookup!$A$3:$J$550,9,FALSE))-(H251/100))&gt;0,"Too Short","Too Long")))</f>
        <v>0</v>
      </c>
      <c r="L251" s="171">
        <f>(VLOOKUP($G251,Depth_Lookup!$A$3:$J$410,10,FALSE))+(H251/100)</f>
        <v>96.53</v>
      </c>
      <c r="M251" s="171">
        <f>(VLOOKUP($G251,Depth_Lookup!$A$3:$J$410,10,FALSE))+(I251/100)</f>
        <v>96.64</v>
      </c>
      <c r="N251" s="127" t="s">
        <v>1668</v>
      </c>
      <c r="P251" s="126" t="s">
        <v>853</v>
      </c>
      <c r="Q251" s="126" t="s">
        <v>125</v>
      </c>
      <c r="R251" s="196" t="s">
        <v>1633</v>
      </c>
      <c r="S251" s="126" t="s">
        <v>94</v>
      </c>
      <c r="T251" s="126" t="s">
        <v>107</v>
      </c>
      <c r="W251" s="126" t="s">
        <v>102</v>
      </c>
      <c r="X251" s="202">
        <v>5</v>
      </c>
      <c r="Y251" s="126" t="s">
        <v>90</v>
      </c>
      <c r="Z251" s="126" t="s">
        <v>91</v>
      </c>
      <c r="AF251" s="196" t="e">
        <v>#N/A</v>
      </c>
      <c r="AI251" s="130">
        <v>69</v>
      </c>
      <c r="AO251" s="130"/>
      <c r="AU251" s="130">
        <v>1</v>
      </c>
      <c r="AV251" s="126">
        <v>1</v>
      </c>
      <c r="AW251" s="126">
        <v>0.5</v>
      </c>
      <c r="AX251" s="126" t="s">
        <v>110</v>
      </c>
      <c r="AY251" s="126" t="s">
        <v>103</v>
      </c>
      <c r="BA251" s="130">
        <v>30</v>
      </c>
      <c r="BB251" s="126">
        <v>8</v>
      </c>
      <c r="BC251" s="126">
        <v>4</v>
      </c>
      <c r="BD251" s="126" t="s">
        <v>110</v>
      </c>
      <c r="BE251" s="126" t="s">
        <v>103</v>
      </c>
      <c r="BG251" s="130"/>
      <c r="BM251" s="130"/>
      <c r="BY251" s="130"/>
      <c r="CG251" s="131"/>
      <c r="CH251" s="132" t="s">
        <v>1360</v>
      </c>
      <c r="CI251" s="132">
        <v>100</v>
      </c>
      <c r="CJ251" s="132" t="s">
        <v>514</v>
      </c>
      <c r="CK251" s="133"/>
      <c r="CL251" s="134"/>
      <c r="CM251" s="134"/>
      <c r="CN251" s="134"/>
      <c r="CO251" s="134"/>
      <c r="CP251" s="134"/>
      <c r="CQ251" s="134"/>
      <c r="CR251" s="134"/>
      <c r="CS251" s="134"/>
      <c r="CT251" s="134"/>
      <c r="CU251" s="134"/>
      <c r="CV251" s="134"/>
      <c r="CW251" s="134"/>
      <c r="CX251" s="134"/>
      <c r="CY251" s="134"/>
      <c r="CZ251" s="134"/>
      <c r="DA251" s="134"/>
      <c r="DB251" s="134">
        <v>70</v>
      </c>
      <c r="DC251" s="135">
        <v>30</v>
      </c>
      <c r="DD251" s="134"/>
      <c r="DE251" s="134"/>
      <c r="DF251" s="134"/>
      <c r="DG251" s="134"/>
      <c r="DH251" s="134"/>
      <c r="DI251" s="134"/>
      <c r="DJ251" s="134"/>
      <c r="DK251" s="207">
        <v>100</v>
      </c>
      <c r="DL251" s="131"/>
      <c r="DM251" s="134"/>
      <c r="DN251" s="134"/>
      <c r="DO251" s="136"/>
      <c r="DQ251" s="131"/>
      <c r="DR251" s="136"/>
      <c r="DS251" s="131"/>
      <c r="DT251" s="138" t="s">
        <v>1667</v>
      </c>
      <c r="DW251" s="213">
        <v>100</v>
      </c>
      <c r="DX251" s="214" t="e">
        <v>#N/A</v>
      </c>
      <c r="DY251" s="139" t="s">
        <v>1401</v>
      </c>
      <c r="DZ251" s="139" t="s">
        <v>1669</v>
      </c>
      <c r="EA251" s="139"/>
      <c r="ED251" s="229" t="s">
        <v>2517</v>
      </c>
      <c r="EE251" s="140"/>
      <c r="EG251" s="140"/>
      <c r="EI251" s="218" t="e">
        <f>VLOOKUP(EH251,definitions_list_mag!$Y$12:$Z$15,2,FALSE)</f>
        <v>#N/A</v>
      </c>
      <c r="EJ251" s="143"/>
      <c r="EK251" s="221" t="e">
        <f>VLOOKUP(EJ251,definitions_list_mag!$AT$3:$AU$5,2,FALSE)</f>
        <v>#N/A</v>
      </c>
      <c r="EM251" s="109"/>
      <c r="EN251" s="109"/>
      <c r="EQ251" s="144" t="s">
        <v>1809</v>
      </c>
      <c r="EZ251" s="192" t="e">
        <f t="shared" si="60"/>
        <v>#DIV/0!</v>
      </c>
      <c r="FA251" s="192" t="e">
        <f t="shared" si="61"/>
        <v>#DIV/0!</v>
      </c>
      <c r="FB251" s="192" t="e">
        <f t="shared" si="62"/>
        <v>#DIV/0!</v>
      </c>
      <c r="FC251" s="192" t="e">
        <f t="shared" si="63"/>
        <v>#DIV/0!</v>
      </c>
      <c r="FD251" s="192" t="e">
        <f t="shared" si="64"/>
        <v>#DIV/0!</v>
      </c>
      <c r="FE251" s="193" t="e">
        <f t="shared" si="65"/>
        <v>#DIV/0!</v>
      </c>
      <c r="FF251" s="194" t="e">
        <f t="shared" si="66"/>
        <v>#DIV/0!</v>
      </c>
      <c r="FG251" s="144" t="s">
        <v>1809</v>
      </c>
      <c r="FI251" s="778">
        <f t="shared" si="67"/>
        <v>0</v>
      </c>
      <c r="FJ251" s="779" t="e">
        <f t="shared" si="68"/>
        <v>#DIV/0!</v>
      </c>
      <c r="FK251" s="779" t="e">
        <f t="shared" si="69"/>
        <v>#DIV/0!</v>
      </c>
      <c r="FL251" s="780" t="e">
        <f t="shared" si="70"/>
        <v>#DIV/0!</v>
      </c>
      <c r="FM251" s="169" t="e">
        <f t="shared" si="71"/>
        <v>#DIV/0!</v>
      </c>
      <c r="FN251" s="783" t="e">
        <f t="shared" si="72"/>
        <v>#DIV/0!</v>
      </c>
    </row>
    <row r="252" spans="1:1038" s="288" customFormat="1" ht="18" customHeight="1">
      <c r="A252" s="352" t="s">
        <v>1646</v>
      </c>
      <c r="B252" s="227" t="s">
        <v>1647</v>
      </c>
      <c r="C252" s="227"/>
      <c r="D252" s="227" t="s">
        <v>1279</v>
      </c>
      <c r="E252" s="227">
        <v>42</v>
      </c>
      <c r="F252" s="227">
        <v>2</v>
      </c>
      <c r="G252" s="285" t="str">
        <f t="shared" si="59"/>
        <v>42-2</v>
      </c>
      <c r="H252" s="278">
        <v>11</v>
      </c>
      <c r="I252" s="227">
        <v>77</v>
      </c>
      <c r="J252" s="226"/>
      <c r="K252" s="545" t="b">
        <f>IF(I253=1,IF(((VLOOKUP($G252,[1]Depth_Lookup!#REF!,9,FALSE))-(H252/100))=0,"Good",IF(((VLOOKUP($G252,[1]Depth_Lookup!$A$3:$J$550,9,FALSE))-(H252/100))&gt;0,"Too Short","Too Long")))</f>
        <v>0</v>
      </c>
      <c r="L252" s="171">
        <f>(VLOOKUP($G252,Depth_Lookup!$A$3:$J$410,10,FALSE))+(H252/100)</f>
        <v>96.64</v>
      </c>
      <c r="M252" s="171">
        <f>(VLOOKUP($G252,Depth_Lookup!$A$3:$J$410,10,FALSE))+(I252/100)</f>
        <v>97.3</v>
      </c>
      <c r="N252" s="230" t="s">
        <v>1670</v>
      </c>
      <c r="O252" s="227"/>
      <c r="P252" s="227" t="s">
        <v>853</v>
      </c>
      <c r="Q252" s="227" t="s">
        <v>125</v>
      </c>
      <c r="R252" s="286" t="s">
        <v>1633</v>
      </c>
      <c r="S252" s="227" t="s">
        <v>107</v>
      </c>
      <c r="T252" s="227" t="s">
        <v>94</v>
      </c>
      <c r="U252" s="227" t="s">
        <v>108</v>
      </c>
      <c r="V252" s="227" t="s">
        <v>509</v>
      </c>
      <c r="W252" s="227" t="s">
        <v>102</v>
      </c>
      <c r="X252" s="287">
        <v>5</v>
      </c>
      <c r="Y252" s="227" t="s">
        <v>90</v>
      </c>
      <c r="Z252" s="227" t="s">
        <v>91</v>
      </c>
      <c r="AA252" s="227"/>
      <c r="AB252" s="227"/>
      <c r="AC252" s="227"/>
      <c r="AD252" s="227"/>
      <c r="AE252" s="233"/>
      <c r="AF252" s="286" t="e">
        <v>#N/A</v>
      </c>
      <c r="AG252" s="237"/>
      <c r="AH252" s="227"/>
      <c r="AI252" s="240">
        <v>73</v>
      </c>
      <c r="AJ252" s="227"/>
      <c r="AK252" s="227"/>
      <c r="AL252" s="227"/>
      <c r="AM252" s="227"/>
      <c r="AN252" s="227"/>
      <c r="AO252" s="240"/>
      <c r="AP252" s="227"/>
      <c r="AQ252" s="227"/>
      <c r="AR252" s="227"/>
      <c r="AS252" s="227"/>
      <c r="AT252" s="227"/>
      <c r="AU252" s="240">
        <v>1</v>
      </c>
      <c r="AV252" s="227">
        <v>1</v>
      </c>
      <c r="AW252" s="227">
        <v>0.5</v>
      </c>
      <c r="AX252" s="227" t="s">
        <v>110</v>
      </c>
      <c r="AY252" s="227" t="s">
        <v>103</v>
      </c>
      <c r="AZ252" s="227"/>
      <c r="BA252" s="240">
        <v>25</v>
      </c>
      <c r="BB252" s="227">
        <v>7</v>
      </c>
      <c r="BC252" s="227">
        <v>4</v>
      </c>
      <c r="BD252" s="227" t="s">
        <v>110</v>
      </c>
      <c r="BE252" s="227" t="s">
        <v>103</v>
      </c>
      <c r="BF252" s="227"/>
      <c r="BG252" s="240"/>
      <c r="BH252" s="227"/>
      <c r="BI252" s="227"/>
      <c r="BJ252" s="227"/>
      <c r="BK252" s="227"/>
      <c r="BL252" s="227"/>
      <c r="BM252" s="240">
        <v>1</v>
      </c>
      <c r="BN252" s="227">
        <v>1</v>
      </c>
      <c r="BO252" s="227">
        <v>0.5</v>
      </c>
      <c r="BP252" s="227"/>
      <c r="BQ252" s="227"/>
      <c r="BR252" s="227"/>
      <c r="BS252" s="227"/>
      <c r="BT252" s="227"/>
      <c r="BU252" s="227"/>
      <c r="BV252" s="227"/>
      <c r="BW252" s="227"/>
      <c r="BX252" s="227"/>
      <c r="BY252" s="240"/>
      <c r="BZ252" s="227"/>
      <c r="CA252" s="227"/>
      <c r="CB252" s="227"/>
      <c r="CC252" s="227"/>
      <c r="CD252" s="227"/>
      <c r="CE252" s="227"/>
      <c r="CF252" s="227"/>
      <c r="CG252" s="148"/>
      <c r="CH252" s="149" t="s">
        <v>1360</v>
      </c>
      <c r="CI252" s="149">
        <v>100</v>
      </c>
      <c r="CJ252" s="149" t="s">
        <v>514</v>
      </c>
      <c r="CK252" s="151"/>
      <c r="CL252" s="152"/>
      <c r="CM252" s="152"/>
      <c r="CN252" s="152"/>
      <c r="CO252" s="152"/>
      <c r="CP252" s="152"/>
      <c r="CQ252" s="152"/>
      <c r="CR252" s="152"/>
      <c r="CS252" s="152"/>
      <c r="CT252" s="152"/>
      <c r="CU252" s="152"/>
      <c r="CV252" s="152"/>
      <c r="CW252" s="152"/>
      <c r="CX252" s="152"/>
      <c r="CY252" s="152"/>
      <c r="CZ252" s="152"/>
      <c r="DA252" s="152"/>
      <c r="DB252" s="152">
        <v>75</v>
      </c>
      <c r="DC252" s="229">
        <v>25</v>
      </c>
      <c r="DD252" s="152"/>
      <c r="DE252" s="152"/>
      <c r="DF252" s="152"/>
      <c r="DG252" s="152"/>
      <c r="DH252" s="152"/>
      <c r="DI252" s="152"/>
      <c r="DJ252" s="152"/>
      <c r="DK252" s="208">
        <v>100</v>
      </c>
      <c r="DL252" s="148"/>
      <c r="DM252" s="152"/>
      <c r="DN252" s="152"/>
      <c r="DO252" s="153"/>
      <c r="DQ252" s="148"/>
      <c r="DR252" s="153"/>
      <c r="DS252" s="148"/>
      <c r="DT252" s="261" t="s">
        <v>1671</v>
      </c>
      <c r="DU252" s="229"/>
      <c r="DV252" s="229"/>
      <c r="DW252" s="290">
        <v>100</v>
      </c>
      <c r="DX252" s="291" t="e">
        <v>#N/A</v>
      </c>
      <c r="DY252" s="154" t="s">
        <v>1401</v>
      </c>
      <c r="DZ252" s="154" t="s">
        <v>1672</v>
      </c>
      <c r="EA252" s="154"/>
      <c r="EB252" s="229"/>
      <c r="EC252" s="292"/>
      <c r="ED252" s="229" t="s">
        <v>2517</v>
      </c>
      <c r="EE252" s="293"/>
      <c r="EF252" s="294"/>
      <c r="EG252" s="293"/>
      <c r="EH252" s="295"/>
      <c r="EI252" s="296" t="e">
        <f>VLOOKUP(EH252,definitions_list_mag!$Y$12:$Z$15,2,FALSE)</f>
        <v>#N/A</v>
      </c>
      <c r="EJ252" s="297"/>
      <c r="EK252" s="298" t="e">
        <f>VLOOKUP(EJ252,definitions_list_mag!$AT$3:$AU$5,2,FALSE)</f>
        <v>#N/A</v>
      </c>
      <c r="EL252" s="293"/>
      <c r="EM252" s="295"/>
      <c r="EN252" s="295"/>
      <c r="EO252" s="321"/>
      <c r="EP252" s="321"/>
      <c r="EQ252" s="321" t="s">
        <v>1809</v>
      </c>
      <c r="ER252" s="321"/>
      <c r="ES252" s="321"/>
      <c r="ET252" s="321"/>
      <c r="EU252" s="321"/>
      <c r="EV252" s="322"/>
      <c r="EW252" s="322"/>
      <c r="EX252" s="322"/>
      <c r="EY252" s="322"/>
      <c r="EZ252" s="192" t="e">
        <f t="shared" si="60"/>
        <v>#DIV/0!</v>
      </c>
      <c r="FA252" s="192" t="e">
        <f t="shared" si="61"/>
        <v>#DIV/0!</v>
      </c>
      <c r="FB252" s="192" t="e">
        <f t="shared" si="62"/>
        <v>#DIV/0!</v>
      </c>
      <c r="FC252" s="192" t="e">
        <f t="shared" si="63"/>
        <v>#DIV/0!</v>
      </c>
      <c r="FD252" s="192" t="e">
        <f t="shared" si="64"/>
        <v>#DIV/0!</v>
      </c>
      <c r="FE252" s="193" t="e">
        <f t="shared" si="65"/>
        <v>#DIV/0!</v>
      </c>
      <c r="FF252" s="194" t="e">
        <f t="shared" si="66"/>
        <v>#DIV/0!</v>
      </c>
      <c r="FG252" s="321" t="s">
        <v>1809</v>
      </c>
      <c r="FH252" s="295"/>
      <c r="FI252" s="778">
        <f t="shared" si="67"/>
        <v>0</v>
      </c>
      <c r="FJ252" s="779" t="e">
        <f t="shared" si="68"/>
        <v>#DIV/0!</v>
      </c>
      <c r="FK252" s="779" t="e">
        <f t="shared" si="69"/>
        <v>#DIV/0!</v>
      </c>
      <c r="FL252" s="780" t="e">
        <f t="shared" si="70"/>
        <v>#DIV/0!</v>
      </c>
      <c r="FM252" s="169" t="e">
        <f t="shared" si="71"/>
        <v>#DIV/0!</v>
      </c>
      <c r="FN252" s="783" t="e">
        <f t="shared" si="72"/>
        <v>#DIV/0!</v>
      </c>
      <c r="FO252" s="227"/>
      <c r="FP252" s="227"/>
      <c r="FQ252" s="227"/>
      <c r="FR252" s="227"/>
      <c r="FS252" s="227"/>
      <c r="FT252" s="227"/>
      <c r="FU252" s="227"/>
      <c r="FV252" s="227"/>
      <c r="FW252" s="227"/>
      <c r="FX252" s="227"/>
      <c r="FY252" s="227"/>
      <c r="FZ252" s="227"/>
      <c r="GA252" s="227"/>
      <c r="GB252" s="227"/>
      <c r="GC252" s="227"/>
      <c r="GD252" s="227"/>
      <c r="GE252" s="227"/>
      <c r="GF252" s="227"/>
      <c r="GG252" s="227"/>
      <c r="GH252" s="227"/>
      <c r="GI252" s="227"/>
      <c r="GJ252" s="227"/>
      <c r="GK252" s="227"/>
      <c r="GL252" s="227"/>
      <c r="GM252" s="227"/>
      <c r="GN252" s="227"/>
      <c r="GO252" s="227"/>
      <c r="GP252" s="227"/>
      <c r="GQ252" s="227"/>
      <c r="GR252" s="227"/>
      <c r="GS252" s="227"/>
      <c r="GT252" s="227"/>
      <c r="GU252" s="227"/>
      <c r="GV252" s="227"/>
      <c r="GW252" s="227"/>
      <c r="GX252" s="227"/>
      <c r="GY252" s="227"/>
      <c r="GZ252" s="227"/>
      <c r="HA252" s="227"/>
      <c r="HB252" s="227"/>
      <c r="HC252" s="227"/>
      <c r="HD252" s="227"/>
      <c r="HE252" s="227"/>
      <c r="HF252" s="227"/>
      <c r="HG252" s="227"/>
      <c r="HH252" s="227"/>
      <c r="HI252" s="227"/>
      <c r="HJ252" s="227"/>
      <c r="HK252" s="227"/>
      <c r="HL252" s="227"/>
      <c r="HM252" s="227"/>
      <c r="HN252" s="227"/>
      <c r="HO252" s="227"/>
      <c r="HP252" s="227"/>
      <c r="HQ252" s="227"/>
      <c r="HR252" s="227"/>
      <c r="HS252" s="227"/>
      <c r="HT252" s="227"/>
      <c r="HU252" s="227"/>
      <c r="HV252" s="227"/>
      <c r="HW252" s="227"/>
      <c r="HX252" s="227"/>
      <c r="HY252" s="227"/>
      <c r="HZ252" s="227"/>
      <c r="IA252" s="227"/>
      <c r="IB252" s="227"/>
      <c r="IC252" s="227"/>
      <c r="ID252" s="227"/>
      <c r="IE252" s="227"/>
      <c r="IF252" s="227"/>
      <c r="IG252" s="227"/>
      <c r="IH252" s="227"/>
      <c r="II252" s="227"/>
      <c r="IJ252" s="227"/>
      <c r="IK252" s="227"/>
      <c r="IL252" s="227"/>
      <c r="IM252" s="227"/>
      <c r="IN252" s="227"/>
      <c r="IO252" s="227"/>
      <c r="IP252" s="227"/>
      <c r="IQ252" s="227"/>
      <c r="IR252" s="227"/>
      <c r="IS252" s="227"/>
      <c r="IT252" s="227"/>
      <c r="IU252" s="227"/>
      <c r="IV252" s="227"/>
      <c r="IW252" s="227"/>
      <c r="IX252" s="227"/>
      <c r="IY252" s="227"/>
      <c r="IZ252" s="227"/>
      <c r="JA252" s="227"/>
      <c r="JB252" s="227"/>
      <c r="JC252" s="227"/>
      <c r="JD252" s="227"/>
      <c r="JE252" s="227"/>
      <c r="JF252" s="227"/>
      <c r="JG252" s="227"/>
      <c r="JH252" s="227"/>
      <c r="JI252" s="227"/>
      <c r="JJ252" s="227"/>
      <c r="JK252" s="227"/>
      <c r="JL252" s="227"/>
      <c r="JM252" s="227"/>
      <c r="JN252" s="227"/>
      <c r="JO252" s="227"/>
      <c r="JP252" s="227"/>
      <c r="JQ252" s="227"/>
      <c r="JR252" s="227"/>
      <c r="JS252" s="227"/>
      <c r="JT252" s="227"/>
      <c r="JU252" s="227"/>
      <c r="JV252" s="227"/>
      <c r="JW252" s="227"/>
      <c r="JX252" s="227"/>
      <c r="JY252" s="227"/>
      <c r="JZ252" s="227"/>
      <c r="KA252" s="227"/>
      <c r="KB252" s="227"/>
      <c r="KC252" s="227"/>
      <c r="KD252" s="227"/>
      <c r="KE252" s="227"/>
      <c r="KF252" s="227"/>
      <c r="KG252" s="227"/>
      <c r="KH252" s="227"/>
      <c r="KI252" s="227"/>
      <c r="KJ252" s="227"/>
      <c r="KK252" s="227"/>
      <c r="KL252" s="227"/>
      <c r="KM252" s="227"/>
      <c r="KN252" s="227"/>
      <c r="KO252" s="227"/>
      <c r="KP252" s="227"/>
      <c r="KQ252" s="227"/>
      <c r="KR252" s="227"/>
      <c r="KS252" s="227"/>
      <c r="KT252" s="227"/>
      <c r="KU252" s="227"/>
      <c r="KV252" s="227"/>
      <c r="KW252" s="227"/>
      <c r="KX252" s="227"/>
      <c r="KY252" s="227"/>
      <c r="KZ252" s="227"/>
      <c r="LA252" s="227"/>
      <c r="LB252" s="227"/>
      <c r="LC252" s="227"/>
      <c r="LD252" s="227"/>
      <c r="LE252" s="227"/>
      <c r="LF252" s="227"/>
      <c r="LG252" s="227"/>
      <c r="LH252" s="227"/>
      <c r="LI252" s="227"/>
      <c r="LJ252" s="227"/>
      <c r="LK252" s="227"/>
      <c r="LL252" s="227"/>
      <c r="LM252" s="227"/>
      <c r="LN252" s="227"/>
      <c r="LO252" s="227"/>
      <c r="LP252" s="227"/>
      <c r="LQ252" s="227"/>
      <c r="LR252" s="227"/>
      <c r="LS252" s="227"/>
      <c r="LT252" s="227"/>
      <c r="LU252" s="227"/>
      <c r="LV252" s="227"/>
      <c r="LW252" s="227"/>
      <c r="LX252" s="227"/>
      <c r="LY252" s="227"/>
      <c r="LZ252" s="227"/>
      <c r="MA252" s="227"/>
      <c r="MB252" s="227"/>
      <c r="MC252" s="227"/>
      <c r="MD252" s="227"/>
      <c r="ME252" s="227"/>
      <c r="MF252" s="227"/>
      <c r="MG252" s="227"/>
      <c r="MH252" s="227"/>
      <c r="MI252" s="227"/>
      <c r="MJ252" s="227"/>
      <c r="MK252" s="227"/>
      <c r="ML252" s="227"/>
      <c r="MM252" s="227"/>
      <c r="MN252" s="227"/>
      <c r="MO252" s="227"/>
      <c r="MP252" s="227"/>
      <c r="MQ252" s="227"/>
      <c r="MR252" s="227"/>
      <c r="MS252" s="227"/>
      <c r="MT252" s="227"/>
      <c r="MU252" s="227"/>
      <c r="MV252" s="227"/>
      <c r="MW252" s="227"/>
      <c r="MX252" s="227"/>
      <c r="MY252" s="227"/>
      <c r="MZ252" s="227"/>
      <c r="NA252" s="227"/>
      <c r="NB252" s="227"/>
      <c r="NC252" s="227"/>
      <c r="ND252" s="227"/>
      <c r="NE252" s="227"/>
      <c r="NF252" s="227"/>
      <c r="NG252" s="227"/>
      <c r="NH252" s="227"/>
      <c r="NI252" s="227"/>
      <c r="NJ252" s="227"/>
      <c r="NK252" s="227"/>
      <c r="NL252" s="227"/>
      <c r="NM252" s="227"/>
      <c r="NN252" s="227"/>
      <c r="NO252" s="227"/>
      <c r="NP252" s="227"/>
      <c r="NQ252" s="227"/>
      <c r="NR252" s="227"/>
      <c r="NS252" s="227"/>
      <c r="NT252" s="227"/>
      <c r="NU252" s="227"/>
      <c r="NV252" s="227"/>
      <c r="NW252" s="227"/>
      <c r="NX252" s="227"/>
      <c r="NY252" s="227"/>
      <c r="NZ252" s="227"/>
      <c r="OA252" s="227"/>
      <c r="OB252" s="227"/>
      <c r="OC252" s="227"/>
      <c r="OD252" s="227"/>
      <c r="OE252" s="227"/>
      <c r="OF252" s="227"/>
      <c r="OG252" s="227"/>
      <c r="OH252" s="227"/>
      <c r="OI252" s="227"/>
      <c r="OJ252" s="227"/>
      <c r="OK252" s="227"/>
      <c r="OL252" s="227"/>
      <c r="OM252" s="227"/>
      <c r="ON252" s="227"/>
      <c r="OO252" s="227"/>
      <c r="OP252" s="227"/>
      <c r="OQ252" s="227"/>
      <c r="OR252" s="227"/>
      <c r="OS252" s="227"/>
      <c r="OT252" s="227"/>
      <c r="OU252" s="227"/>
      <c r="OV252" s="227"/>
      <c r="OW252" s="227"/>
      <c r="OX252" s="227"/>
      <c r="OY252" s="227"/>
      <c r="OZ252" s="227"/>
      <c r="PA252" s="227"/>
      <c r="PB252" s="227"/>
      <c r="PC252" s="227"/>
      <c r="PD252" s="227"/>
      <c r="PE252" s="227"/>
      <c r="PF252" s="227"/>
      <c r="PG252" s="227"/>
      <c r="PH252" s="227"/>
      <c r="PI252" s="227"/>
      <c r="PJ252" s="227"/>
      <c r="PK252" s="227"/>
      <c r="PL252" s="227"/>
      <c r="PM252" s="227"/>
      <c r="PN252" s="227"/>
      <c r="PO252" s="227"/>
      <c r="PP252" s="227"/>
      <c r="PQ252" s="227"/>
      <c r="PR252" s="227"/>
      <c r="PS252" s="227"/>
      <c r="PT252" s="227"/>
      <c r="PU252" s="227"/>
      <c r="PV252" s="227"/>
      <c r="PW252" s="227"/>
      <c r="PX252" s="227"/>
      <c r="PY252" s="227"/>
      <c r="PZ252" s="227"/>
      <c r="QA252" s="227"/>
      <c r="QB252" s="227"/>
      <c r="QC252" s="227"/>
      <c r="QD252" s="227"/>
      <c r="QE252" s="227"/>
      <c r="QF252" s="227"/>
      <c r="QG252" s="227"/>
      <c r="QH252" s="227"/>
      <c r="QI252" s="227"/>
      <c r="QJ252" s="227"/>
      <c r="QK252" s="227"/>
      <c r="QL252" s="227"/>
      <c r="QM252" s="227"/>
      <c r="QN252" s="227"/>
      <c r="QO252" s="227"/>
      <c r="QP252" s="227"/>
      <c r="QQ252" s="227"/>
      <c r="QR252" s="227"/>
      <c r="QS252" s="227"/>
      <c r="QT252" s="227"/>
      <c r="QU252" s="227"/>
      <c r="QV252" s="227"/>
      <c r="QW252" s="227"/>
      <c r="QX252" s="227"/>
      <c r="QY252" s="227"/>
      <c r="QZ252" s="227"/>
      <c r="RA252" s="227"/>
      <c r="RB252" s="227"/>
      <c r="RC252" s="227"/>
      <c r="RD252" s="227"/>
      <c r="RE252" s="227"/>
      <c r="RF252" s="227"/>
      <c r="RG252" s="227"/>
      <c r="RH252" s="227"/>
      <c r="RI252" s="227"/>
      <c r="RJ252" s="227"/>
      <c r="RK252" s="227"/>
      <c r="RL252" s="227"/>
      <c r="RM252" s="227"/>
      <c r="RN252" s="227"/>
      <c r="RO252" s="227"/>
      <c r="RP252" s="227"/>
      <c r="RQ252" s="227"/>
      <c r="RR252" s="227"/>
      <c r="RS252" s="227"/>
      <c r="RT252" s="227"/>
      <c r="RU252" s="227"/>
      <c r="RV252" s="227"/>
      <c r="RW252" s="227"/>
      <c r="RX252" s="227"/>
      <c r="RY252" s="227"/>
      <c r="RZ252" s="227"/>
      <c r="SA252" s="227"/>
      <c r="SB252" s="227"/>
      <c r="SC252" s="227"/>
      <c r="SD252" s="227"/>
      <c r="SE252" s="227"/>
      <c r="SF252" s="227"/>
      <c r="SG252" s="227"/>
      <c r="SH252" s="227"/>
      <c r="SI252" s="227"/>
      <c r="SJ252" s="227"/>
      <c r="SK252" s="227"/>
      <c r="SL252" s="227"/>
      <c r="SM252" s="227"/>
      <c r="SN252" s="227"/>
      <c r="SO252" s="227"/>
      <c r="SP252" s="227"/>
      <c r="SQ252" s="227"/>
      <c r="SR252" s="227"/>
      <c r="SS252" s="227"/>
      <c r="ST252" s="227"/>
      <c r="SU252" s="227"/>
      <c r="SV252" s="227"/>
      <c r="SW252" s="227"/>
      <c r="SX252" s="227"/>
      <c r="SY252" s="227"/>
      <c r="SZ252" s="227"/>
      <c r="TA252" s="227"/>
      <c r="TB252" s="227"/>
      <c r="TC252" s="227"/>
      <c r="TD252" s="227"/>
      <c r="TE252" s="227"/>
      <c r="TF252" s="227"/>
      <c r="TG252" s="227"/>
      <c r="TH252" s="227"/>
      <c r="TI252" s="227"/>
      <c r="TJ252" s="227"/>
      <c r="TK252" s="227"/>
      <c r="TL252" s="227"/>
      <c r="TM252" s="227"/>
      <c r="TN252" s="227"/>
      <c r="TO252" s="227"/>
      <c r="TP252" s="227"/>
      <c r="TQ252" s="227"/>
      <c r="TR252" s="227"/>
      <c r="TS252" s="227"/>
      <c r="TT252" s="227"/>
      <c r="TU252" s="227"/>
      <c r="TV252" s="227"/>
      <c r="TW252" s="227"/>
      <c r="TX252" s="227"/>
      <c r="TY252" s="227"/>
      <c r="TZ252" s="227"/>
      <c r="UA252" s="227"/>
      <c r="UB252" s="227"/>
      <c r="UC252" s="227"/>
      <c r="UD252" s="227"/>
      <c r="UE252" s="227"/>
      <c r="UF252" s="227"/>
      <c r="UG252" s="227"/>
      <c r="UH252" s="227"/>
      <c r="UI252" s="227"/>
      <c r="UJ252" s="227"/>
      <c r="UK252" s="227"/>
      <c r="UL252" s="227"/>
      <c r="UM252" s="227"/>
      <c r="UN252" s="227"/>
      <c r="UO252" s="227"/>
      <c r="UP252" s="227"/>
      <c r="UQ252" s="227"/>
      <c r="UR252" s="227"/>
      <c r="US252" s="227"/>
      <c r="UT252" s="227"/>
      <c r="UU252" s="227"/>
      <c r="UV252" s="227"/>
      <c r="UW252" s="227"/>
      <c r="UX252" s="227"/>
      <c r="UY252" s="227"/>
      <c r="UZ252" s="227"/>
      <c r="VA252" s="227"/>
      <c r="VB252" s="227"/>
      <c r="VC252" s="227"/>
      <c r="VD252" s="227"/>
      <c r="VE252" s="227"/>
      <c r="VF252" s="227"/>
      <c r="VG252" s="227"/>
      <c r="VH252" s="227"/>
      <c r="VI252" s="227"/>
      <c r="VJ252" s="227"/>
      <c r="VK252" s="227"/>
      <c r="VL252" s="227"/>
      <c r="VM252" s="227"/>
      <c r="VN252" s="227"/>
      <c r="VO252" s="227"/>
      <c r="VP252" s="227"/>
      <c r="VQ252" s="227"/>
      <c r="VR252" s="227"/>
      <c r="VS252" s="227"/>
      <c r="VT252" s="227"/>
      <c r="VU252" s="227"/>
      <c r="VV252" s="227"/>
      <c r="VW252" s="227"/>
      <c r="VX252" s="227"/>
      <c r="VY252" s="227"/>
      <c r="VZ252" s="227"/>
      <c r="WA252" s="227"/>
      <c r="WB252" s="227"/>
      <c r="WC252" s="227"/>
      <c r="WD252" s="227"/>
      <c r="WE252" s="227"/>
      <c r="WF252" s="227"/>
      <c r="WG252" s="227"/>
      <c r="WH252" s="227"/>
      <c r="WI252" s="227"/>
      <c r="WJ252" s="227"/>
      <c r="WK252" s="227"/>
      <c r="WL252" s="227"/>
      <c r="WM252" s="227"/>
      <c r="WN252" s="227"/>
      <c r="WO252" s="227"/>
      <c r="WP252" s="227"/>
      <c r="WQ252" s="227"/>
      <c r="WR252" s="227"/>
      <c r="WS252" s="227"/>
      <c r="WT252" s="227"/>
      <c r="WU252" s="227"/>
      <c r="WV252" s="227"/>
      <c r="WW252" s="227"/>
      <c r="WX252" s="227"/>
      <c r="WY252" s="227"/>
      <c r="WZ252" s="227"/>
      <c r="XA252" s="227"/>
      <c r="XB252" s="227"/>
      <c r="XC252" s="227"/>
      <c r="XD252" s="227"/>
      <c r="XE252" s="227"/>
      <c r="XF252" s="227"/>
      <c r="XG252" s="227"/>
      <c r="XH252" s="227"/>
      <c r="XI252" s="227"/>
      <c r="XJ252" s="227"/>
      <c r="XK252" s="227"/>
      <c r="XL252" s="227"/>
      <c r="XM252" s="227"/>
      <c r="XN252" s="227"/>
      <c r="XO252" s="227"/>
      <c r="XP252" s="227"/>
      <c r="XQ252" s="227"/>
      <c r="XR252" s="227"/>
      <c r="XS252" s="227"/>
      <c r="XT252" s="227"/>
      <c r="XU252" s="227"/>
      <c r="XV252" s="227"/>
      <c r="XW252" s="227"/>
      <c r="XX252" s="227"/>
      <c r="XY252" s="227"/>
      <c r="XZ252" s="227"/>
      <c r="YA252" s="227"/>
      <c r="YB252" s="227"/>
      <c r="YC252" s="227"/>
      <c r="YD252" s="227"/>
      <c r="YE252" s="227"/>
      <c r="YF252" s="227"/>
      <c r="YG252" s="227"/>
      <c r="YH252" s="227"/>
      <c r="YI252" s="227"/>
      <c r="YJ252" s="227"/>
      <c r="YK252" s="227"/>
      <c r="YL252" s="227"/>
      <c r="YM252" s="227"/>
      <c r="YN252" s="227"/>
      <c r="YO252" s="227"/>
      <c r="YP252" s="227"/>
      <c r="YQ252" s="227"/>
      <c r="YR252" s="227"/>
      <c r="YS252" s="227"/>
      <c r="YT252" s="227"/>
      <c r="YU252" s="227"/>
      <c r="YV252" s="227"/>
      <c r="YW252" s="227"/>
      <c r="YX252" s="227"/>
      <c r="YY252" s="227"/>
      <c r="YZ252" s="227"/>
      <c r="ZA252" s="227"/>
      <c r="ZB252" s="227"/>
      <c r="ZC252" s="227"/>
      <c r="ZD252" s="227"/>
      <c r="ZE252" s="227"/>
      <c r="ZF252" s="227"/>
      <c r="ZG252" s="227"/>
      <c r="ZH252" s="227"/>
      <c r="ZI252" s="227"/>
      <c r="ZJ252" s="227"/>
      <c r="ZK252" s="227"/>
      <c r="ZL252" s="227"/>
      <c r="ZM252" s="227"/>
      <c r="ZN252" s="227"/>
      <c r="ZO252" s="227"/>
      <c r="ZP252" s="227"/>
      <c r="ZQ252" s="227"/>
      <c r="ZR252" s="227"/>
      <c r="ZS252" s="227"/>
      <c r="ZT252" s="227"/>
      <c r="ZU252" s="227"/>
      <c r="ZV252" s="227"/>
      <c r="ZW252" s="227"/>
      <c r="ZX252" s="227"/>
      <c r="ZY252" s="227"/>
      <c r="ZZ252" s="227"/>
      <c r="AAA252" s="227"/>
      <c r="AAB252" s="227"/>
      <c r="AAC252" s="227"/>
      <c r="AAD252" s="227"/>
      <c r="AAE252" s="227"/>
      <c r="AAF252" s="227"/>
      <c r="AAG252" s="227"/>
      <c r="AAH252" s="227"/>
      <c r="AAI252" s="227"/>
      <c r="AAJ252" s="227"/>
      <c r="AAK252" s="227"/>
      <c r="AAL252" s="227"/>
      <c r="AAM252" s="227"/>
      <c r="AAN252" s="227"/>
      <c r="AAO252" s="227"/>
      <c r="AAP252" s="227"/>
      <c r="AAQ252" s="227"/>
      <c r="AAR252" s="227"/>
      <c r="AAS252" s="227"/>
      <c r="AAT252" s="227"/>
      <c r="AAU252" s="227"/>
      <c r="AAV252" s="227"/>
      <c r="AAW252" s="227"/>
      <c r="AAX252" s="227"/>
      <c r="AAY252" s="227"/>
      <c r="AAZ252" s="227"/>
      <c r="ABA252" s="227"/>
      <c r="ABB252" s="227"/>
      <c r="ABC252" s="227"/>
      <c r="ABD252" s="227"/>
      <c r="ABE252" s="227"/>
      <c r="ABF252" s="227"/>
      <c r="ABG252" s="227"/>
      <c r="ABH252" s="227"/>
      <c r="ABI252" s="227"/>
      <c r="ABJ252" s="227"/>
      <c r="ABK252" s="227"/>
      <c r="ABL252" s="227"/>
      <c r="ABM252" s="227"/>
      <c r="ABN252" s="227"/>
      <c r="ABO252" s="227"/>
      <c r="ABP252" s="227"/>
      <c r="ABQ252" s="227"/>
      <c r="ABR252" s="227"/>
      <c r="ABS252" s="227"/>
      <c r="ABT252" s="227"/>
      <c r="ABU252" s="227"/>
      <c r="ABV252" s="227"/>
      <c r="ABW252" s="227"/>
      <c r="ABX252" s="227"/>
      <c r="ABY252" s="227"/>
      <c r="ABZ252" s="227"/>
      <c r="ACA252" s="227"/>
      <c r="ACB252" s="227"/>
      <c r="ACC252" s="227"/>
      <c r="ACD252" s="227"/>
      <c r="ACE252" s="227"/>
      <c r="ACF252" s="227"/>
      <c r="ACG252" s="227"/>
      <c r="ACH252" s="227"/>
      <c r="ACI252" s="227"/>
      <c r="ACJ252" s="227"/>
      <c r="ACK252" s="227"/>
      <c r="ACL252" s="227"/>
      <c r="ACM252" s="227"/>
      <c r="ACN252" s="227"/>
      <c r="ACO252" s="227"/>
      <c r="ACP252" s="227"/>
      <c r="ACQ252" s="227"/>
      <c r="ACR252" s="227"/>
      <c r="ACS252" s="227"/>
      <c r="ACT252" s="227"/>
      <c r="ACU252" s="227"/>
      <c r="ACV252" s="227"/>
      <c r="ACW252" s="227"/>
      <c r="ACX252" s="227"/>
      <c r="ACY252" s="227"/>
      <c r="ACZ252" s="227"/>
      <c r="ADA252" s="227"/>
      <c r="ADB252" s="227"/>
      <c r="ADC252" s="227"/>
      <c r="ADD252" s="227"/>
      <c r="ADE252" s="227"/>
      <c r="ADF252" s="227"/>
      <c r="ADG252" s="227"/>
      <c r="ADH252" s="227"/>
      <c r="ADI252" s="227"/>
      <c r="ADJ252" s="227"/>
      <c r="ADK252" s="227"/>
      <c r="ADL252" s="227"/>
      <c r="ADM252" s="227"/>
      <c r="ADN252" s="227"/>
      <c r="ADO252" s="227"/>
      <c r="ADP252" s="227"/>
      <c r="ADQ252" s="227"/>
      <c r="ADR252" s="227"/>
      <c r="ADS252" s="227"/>
      <c r="ADT252" s="227"/>
      <c r="ADU252" s="227"/>
      <c r="ADV252" s="227"/>
      <c r="ADW252" s="227"/>
      <c r="ADX252" s="227"/>
      <c r="ADY252" s="227"/>
      <c r="ADZ252" s="227"/>
      <c r="AEA252" s="227"/>
      <c r="AEB252" s="227"/>
      <c r="AEC252" s="227"/>
      <c r="AED252" s="227"/>
      <c r="AEE252" s="227"/>
      <c r="AEF252" s="227"/>
      <c r="AEG252" s="227"/>
      <c r="AEH252" s="227"/>
      <c r="AEI252" s="227"/>
      <c r="AEJ252" s="227"/>
      <c r="AEK252" s="227"/>
      <c r="AEL252" s="227"/>
      <c r="AEM252" s="227"/>
      <c r="AEN252" s="227"/>
      <c r="AEO252" s="227"/>
      <c r="AEP252" s="227"/>
      <c r="AEQ252" s="227"/>
      <c r="AER252" s="227"/>
      <c r="AES252" s="227"/>
      <c r="AET252" s="227"/>
      <c r="AEU252" s="227"/>
      <c r="AEV252" s="227"/>
      <c r="AEW252" s="227"/>
      <c r="AEX252" s="227"/>
      <c r="AEY252" s="227"/>
      <c r="AEZ252" s="227"/>
      <c r="AFA252" s="227"/>
      <c r="AFB252" s="227"/>
      <c r="AFC252" s="227"/>
      <c r="AFD252" s="227"/>
      <c r="AFE252" s="227"/>
      <c r="AFF252" s="227"/>
      <c r="AFG252" s="227"/>
      <c r="AFH252" s="227"/>
      <c r="AFI252" s="227"/>
      <c r="AFJ252" s="227"/>
      <c r="AFK252" s="227"/>
      <c r="AFL252" s="227"/>
      <c r="AFM252" s="227"/>
      <c r="AFN252" s="227"/>
      <c r="AFO252" s="227"/>
      <c r="AFP252" s="227"/>
      <c r="AFQ252" s="227"/>
      <c r="AFR252" s="227"/>
      <c r="AFS252" s="227"/>
      <c r="AFT252" s="227"/>
      <c r="AFU252" s="227"/>
      <c r="AFV252" s="227"/>
      <c r="AFW252" s="227"/>
      <c r="AFX252" s="227"/>
      <c r="AFY252" s="227"/>
      <c r="AFZ252" s="227"/>
      <c r="AGA252" s="227"/>
      <c r="AGB252" s="227"/>
      <c r="AGC252" s="227"/>
      <c r="AGD252" s="227"/>
      <c r="AGE252" s="227"/>
      <c r="AGF252" s="227"/>
      <c r="AGG252" s="227"/>
      <c r="AGH252" s="227"/>
      <c r="AGI252" s="227"/>
      <c r="AGJ252" s="227"/>
      <c r="AGK252" s="227"/>
      <c r="AGL252" s="227"/>
      <c r="AGM252" s="227"/>
      <c r="AGN252" s="227"/>
      <c r="AGO252" s="227"/>
      <c r="AGP252" s="227"/>
      <c r="AGQ252" s="227"/>
      <c r="AGR252" s="227"/>
      <c r="AGS252" s="227"/>
      <c r="AGT252" s="227"/>
      <c r="AGU252" s="227"/>
      <c r="AGV252" s="227"/>
      <c r="AGW252" s="227"/>
      <c r="AGX252" s="227"/>
      <c r="AGY252" s="227"/>
      <c r="AGZ252" s="227"/>
      <c r="AHA252" s="227"/>
      <c r="AHB252" s="227"/>
      <c r="AHC252" s="227"/>
      <c r="AHD252" s="227"/>
      <c r="AHE252" s="227"/>
      <c r="AHF252" s="227"/>
      <c r="AHG252" s="227"/>
      <c r="AHH252" s="227"/>
      <c r="AHI252" s="227"/>
      <c r="AHJ252" s="227"/>
      <c r="AHK252" s="227"/>
      <c r="AHL252" s="227"/>
      <c r="AHM252" s="227"/>
      <c r="AHN252" s="227"/>
      <c r="AHO252" s="227"/>
      <c r="AHP252" s="227"/>
      <c r="AHQ252" s="227"/>
      <c r="AHR252" s="227"/>
      <c r="AHS252" s="227"/>
      <c r="AHT252" s="227"/>
      <c r="AHU252" s="227"/>
      <c r="AHV252" s="227"/>
      <c r="AHW252" s="227"/>
      <c r="AHX252" s="227"/>
      <c r="AHY252" s="227"/>
      <c r="AHZ252" s="227"/>
      <c r="AIA252" s="227"/>
      <c r="AIB252" s="227"/>
      <c r="AIC252" s="227"/>
      <c r="AID252" s="227"/>
      <c r="AIE252" s="227"/>
      <c r="AIF252" s="227"/>
      <c r="AIG252" s="227"/>
      <c r="AIH252" s="227"/>
      <c r="AII252" s="227"/>
      <c r="AIJ252" s="227"/>
      <c r="AIK252" s="227"/>
      <c r="AIL252" s="227"/>
      <c r="AIM252" s="227"/>
      <c r="AIN252" s="227"/>
      <c r="AIO252" s="227"/>
      <c r="AIP252" s="227"/>
      <c r="AIQ252" s="227"/>
      <c r="AIR252" s="227"/>
      <c r="AIS252" s="227"/>
      <c r="AIT252" s="227"/>
      <c r="AIU252" s="227"/>
      <c r="AIV252" s="227"/>
      <c r="AIW252" s="227"/>
      <c r="AIX252" s="227"/>
      <c r="AIY252" s="227"/>
      <c r="AIZ252" s="227"/>
      <c r="AJA252" s="227"/>
      <c r="AJB252" s="227"/>
      <c r="AJC252" s="227"/>
      <c r="AJD252" s="227"/>
      <c r="AJE252" s="227"/>
      <c r="AJF252" s="227"/>
      <c r="AJG252" s="227"/>
      <c r="AJH252" s="227"/>
      <c r="AJI252" s="227"/>
      <c r="AJJ252" s="227"/>
      <c r="AJK252" s="227"/>
      <c r="AJL252" s="227"/>
      <c r="AJM252" s="227"/>
      <c r="AJN252" s="227"/>
      <c r="AJO252" s="227"/>
      <c r="AJP252" s="227"/>
      <c r="AJQ252" s="227"/>
      <c r="AJR252" s="227"/>
      <c r="AJS252" s="227"/>
      <c r="AJT252" s="227"/>
      <c r="AJU252" s="227"/>
      <c r="AJV252" s="227"/>
      <c r="AJW252" s="227"/>
      <c r="AJX252" s="227"/>
      <c r="AJY252" s="227"/>
      <c r="AJZ252" s="227"/>
      <c r="AKA252" s="227"/>
      <c r="AKB252" s="227"/>
      <c r="AKC252" s="227"/>
      <c r="AKD252" s="227"/>
      <c r="AKE252" s="227"/>
      <c r="AKF252" s="227"/>
      <c r="AKG252" s="227"/>
      <c r="AKH252" s="227"/>
      <c r="AKI252" s="227"/>
      <c r="AKJ252" s="227"/>
      <c r="AKK252" s="227"/>
      <c r="AKL252" s="227"/>
      <c r="AKM252" s="227"/>
      <c r="AKN252" s="227"/>
      <c r="AKO252" s="227"/>
      <c r="AKP252" s="227"/>
      <c r="AKQ252" s="227"/>
      <c r="AKR252" s="227"/>
      <c r="AKS252" s="227"/>
      <c r="AKT252" s="227"/>
      <c r="AKU252" s="227"/>
      <c r="AKV252" s="227"/>
      <c r="AKW252" s="227"/>
      <c r="AKX252" s="227"/>
      <c r="AKY252" s="227"/>
      <c r="AKZ252" s="227"/>
      <c r="ALA252" s="227"/>
      <c r="ALB252" s="227"/>
      <c r="ALC252" s="227"/>
      <c r="ALD252" s="227"/>
      <c r="ALE252" s="227"/>
      <c r="ALF252" s="227"/>
      <c r="ALG252" s="227"/>
      <c r="ALH252" s="227"/>
      <c r="ALI252" s="227"/>
      <c r="ALJ252" s="227"/>
      <c r="ALK252" s="227"/>
      <c r="ALL252" s="227"/>
      <c r="ALM252" s="227"/>
      <c r="ALN252" s="227"/>
      <c r="ALO252" s="227"/>
      <c r="ALP252" s="227"/>
      <c r="ALQ252" s="227"/>
      <c r="ALR252" s="227"/>
      <c r="ALS252" s="227"/>
      <c r="ALT252" s="227"/>
      <c r="ALU252" s="227"/>
      <c r="ALV252" s="227"/>
      <c r="ALW252" s="227"/>
      <c r="ALX252" s="227"/>
      <c r="ALY252" s="227"/>
      <c r="ALZ252" s="227"/>
      <c r="AMA252" s="227"/>
      <c r="AMB252" s="227"/>
      <c r="AMC252" s="227"/>
      <c r="AMD252" s="227"/>
      <c r="AME252" s="227"/>
      <c r="AMF252" s="227"/>
      <c r="AMG252" s="227"/>
      <c r="AMH252" s="227"/>
      <c r="AMI252" s="227"/>
      <c r="AMJ252" s="227"/>
      <c r="AMK252" s="227"/>
      <c r="AML252" s="227"/>
      <c r="AMM252" s="227"/>
      <c r="AMN252" s="227"/>
      <c r="AMO252" s="227"/>
      <c r="AMP252" s="227"/>
      <c r="AMQ252" s="227"/>
      <c r="AMR252" s="227"/>
      <c r="AMS252" s="227"/>
      <c r="AMT252" s="227"/>
      <c r="AMU252" s="227"/>
      <c r="AMV252" s="227"/>
      <c r="AMW252" s="227"/>
      <c r="AMX252" s="227"/>
    </row>
    <row r="253" spans="1:1038" ht="18" customHeight="1">
      <c r="A253" s="125" t="s">
        <v>1646</v>
      </c>
      <c r="B253" s="126" t="s">
        <v>1647</v>
      </c>
      <c r="D253" s="126" t="s">
        <v>1279</v>
      </c>
      <c r="E253" s="126">
        <v>42</v>
      </c>
      <c r="F253" s="126">
        <v>3</v>
      </c>
      <c r="G253" s="285" t="str">
        <f t="shared" si="59"/>
        <v>42-3</v>
      </c>
      <c r="H253" s="277">
        <v>0</v>
      </c>
      <c r="I253" s="126">
        <v>33</v>
      </c>
      <c r="K253" s="545" t="b">
        <f>IF(I254=1,IF(((VLOOKUP($G253,[1]Depth_Lookup!#REF!,9,FALSE))-(H253/100))=0,"Good",IF(((VLOOKUP($G253,[1]Depth_Lookup!$A$3:$J$550,9,FALSE))-(H253/100))&gt;0,"Too Short","Too Long")))</f>
        <v>0</v>
      </c>
      <c r="L253" s="171">
        <f>(VLOOKUP($G253,Depth_Lookup!$A$3:$J$410,10,FALSE))+(H253/100)</f>
        <v>97.3</v>
      </c>
      <c r="M253" s="171">
        <f>(VLOOKUP($G253,Depth_Lookup!$A$3:$J$410,10,FALSE))+(I253/100)</f>
        <v>97.63</v>
      </c>
      <c r="N253" s="127" t="s">
        <v>1670</v>
      </c>
      <c r="P253" s="126" t="s">
        <v>853</v>
      </c>
      <c r="Q253" s="126" t="s">
        <v>125</v>
      </c>
      <c r="R253" s="196" t="s">
        <v>1633</v>
      </c>
      <c r="S253" s="126" t="s">
        <v>700</v>
      </c>
      <c r="W253" s="126" t="s">
        <v>102</v>
      </c>
      <c r="X253" s="202">
        <v>5</v>
      </c>
      <c r="Y253" s="126" t="s">
        <v>90</v>
      </c>
      <c r="Z253" s="126" t="s">
        <v>91</v>
      </c>
      <c r="AF253" s="196" t="e">
        <v>#N/A</v>
      </c>
      <c r="AI253" s="130">
        <v>73</v>
      </c>
      <c r="AO253" s="130"/>
      <c r="AU253" s="130">
        <v>1</v>
      </c>
      <c r="AV253" s="126">
        <v>1</v>
      </c>
      <c r="AW253" s="126">
        <v>0.5</v>
      </c>
      <c r="AX253" s="126" t="s">
        <v>110</v>
      </c>
      <c r="AY253" s="126" t="s">
        <v>103</v>
      </c>
      <c r="BA253" s="130">
        <v>25</v>
      </c>
      <c r="BB253" s="126">
        <v>7</v>
      </c>
      <c r="BC253" s="126">
        <v>3</v>
      </c>
      <c r="BD253" s="126" t="s">
        <v>110</v>
      </c>
      <c r="BE253" s="126" t="s">
        <v>103</v>
      </c>
      <c r="BG253" s="130"/>
      <c r="BM253" s="130">
        <v>1</v>
      </c>
      <c r="BN253" s="126">
        <v>1</v>
      </c>
      <c r="BO253" s="126">
        <v>0.5</v>
      </c>
      <c r="BY253" s="130"/>
      <c r="CG253" s="131"/>
      <c r="CH253" s="132" t="s">
        <v>1360</v>
      </c>
      <c r="CI253" s="132">
        <v>100</v>
      </c>
      <c r="CJ253" s="132" t="s">
        <v>514</v>
      </c>
      <c r="CK253" s="133"/>
      <c r="CL253" s="134"/>
      <c r="CM253" s="134"/>
      <c r="CN253" s="134"/>
      <c r="CO253" s="134"/>
      <c r="CP253" s="134"/>
      <c r="CQ253" s="134"/>
      <c r="CR253" s="134"/>
      <c r="CS253" s="134"/>
      <c r="CT253" s="134"/>
      <c r="CU253" s="134"/>
      <c r="CV253" s="134"/>
      <c r="CW253" s="134"/>
      <c r="CX253" s="134"/>
      <c r="CY253" s="134"/>
      <c r="CZ253" s="134"/>
      <c r="DA253" s="134"/>
      <c r="DB253" s="134">
        <v>75</v>
      </c>
      <c r="DC253" s="135">
        <v>25</v>
      </c>
      <c r="DD253" s="134"/>
      <c r="DE253" s="134"/>
      <c r="DF253" s="134"/>
      <c r="DG253" s="134"/>
      <c r="DH253" s="134"/>
      <c r="DI253" s="134"/>
      <c r="DJ253" s="134"/>
      <c r="DK253" s="207">
        <v>100</v>
      </c>
      <c r="DL253" s="131"/>
      <c r="DM253" s="134"/>
      <c r="DN253" s="134"/>
      <c r="DO253" s="136"/>
      <c r="DQ253" s="131"/>
      <c r="DR253" s="136"/>
      <c r="DS253" s="131"/>
      <c r="DT253" s="138" t="s">
        <v>1671</v>
      </c>
      <c r="DW253" s="213">
        <v>100</v>
      </c>
      <c r="DX253" s="214" t="e">
        <v>#N/A</v>
      </c>
      <c r="DY253" s="139" t="s">
        <v>1401</v>
      </c>
      <c r="DZ253" s="139" t="s">
        <v>1672</v>
      </c>
      <c r="EA253" s="139"/>
      <c r="ED253" s="229" t="s">
        <v>2517</v>
      </c>
      <c r="EE253" s="140"/>
      <c r="EG253" s="140"/>
      <c r="EI253" s="218" t="e">
        <f>VLOOKUP(EH253,definitions_list_mag!$Y$12:$Z$15,2,FALSE)</f>
        <v>#N/A</v>
      </c>
      <c r="EJ253" s="143"/>
      <c r="EK253" s="221" t="e">
        <f>VLOOKUP(EJ253,definitions_list_mag!$AT$3:$AU$5,2,FALSE)</f>
        <v>#N/A</v>
      </c>
      <c r="EM253" s="109"/>
      <c r="EN253" s="109"/>
      <c r="EZ253" s="192" t="e">
        <f t="shared" si="60"/>
        <v>#DIV/0!</v>
      </c>
      <c r="FA253" s="192" t="e">
        <f t="shared" si="61"/>
        <v>#DIV/0!</v>
      </c>
      <c r="FB253" s="192" t="e">
        <f t="shared" si="62"/>
        <v>#DIV/0!</v>
      </c>
      <c r="FC253" s="192" t="e">
        <f t="shared" si="63"/>
        <v>#DIV/0!</v>
      </c>
      <c r="FD253" s="192" t="e">
        <f t="shared" si="64"/>
        <v>#DIV/0!</v>
      </c>
      <c r="FE253" s="193" t="e">
        <f t="shared" si="65"/>
        <v>#DIV/0!</v>
      </c>
      <c r="FF253" s="194" t="e">
        <f t="shared" si="66"/>
        <v>#DIV/0!</v>
      </c>
      <c r="FG253" s="144"/>
      <c r="FI253" s="778">
        <f t="shared" si="67"/>
        <v>0</v>
      </c>
      <c r="FJ253" s="779" t="e">
        <f t="shared" si="68"/>
        <v>#DIV/0!</v>
      </c>
      <c r="FK253" s="779" t="e">
        <f t="shared" si="69"/>
        <v>#DIV/0!</v>
      </c>
      <c r="FL253" s="780" t="e">
        <f t="shared" si="70"/>
        <v>#DIV/0!</v>
      </c>
      <c r="FM253" s="169" t="e">
        <f t="shared" si="71"/>
        <v>#DIV/0!</v>
      </c>
      <c r="FN253" s="783" t="e">
        <f t="shared" si="72"/>
        <v>#DIV/0!</v>
      </c>
    </row>
    <row r="254" spans="1:1038" ht="18" customHeight="1">
      <c r="A254" s="125" t="s">
        <v>1646</v>
      </c>
      <c r="B254" s="126" t="s">
        <v>1647</v>
      </c>
      <c r="D254" s="126" t="s">
        <v>1279</v>
      </c>
      <c r="E254" s="126">
        <v>42</v>
      </c>
      <c r="F254" s="126">
        <v>3</v>
      </c>
      <c r="G254" s="285" t="str">
        <f t="shared" si="59"/>
        <v>42-3</v>
      </c>
      <c r="H254" s="277">
        <v>33</v>
      </c>
      <c r="I254" s="126">
        <v>40.5</v>
      </c>
      <c r="K254" s="545" t="b">
        <f>IF(I255=1,IF(((VLOOKUP($G254,[1]Depth_Lookup!#REF!,9,FALSE))-(H254/100))=0,"Good",IF(((VLOOKUP($G254,[1]Depth_Lookup!$A$3:$J$550,9,FALSE))-(H254/100))&gt;0,"Too Short","Too Long")))</f>
        <v>0</v>
      </c>
      <c r="L254" s="171">
        <f>(VLOOKUP($G254,Depth_Lookup!$A$3:$J$410,10,FALSE))+(H254/100)</f>
        <v>97.63</v>
      </c>
      <c r="M254" s="171">
        <f>(VLOOKUP($G254,Depth_Lookup!$A$3:$J$410,10,FALSE))+(I254/100)</f>
        <v>97.704999999999998</v>
      </c>
      <c r="N254" s="127" t="s">
        <v>1670</v>
      </c>
      <c r="P254" s="126" t="s">
        <v>648</v>
      </c>
      <c r="Q254" s="126" t="s">
        <v>97</v>
      </c>
      <c r="R254" s="196" t="s">
        <v>1802</v>
      </c>
      <c r="S254" s="126" t="s">
        <v>98</v>
      </c>
      <c r="U254" s="126" t="s">
        <v>95</v>
      </c>
      <c r="V254" s="126" t="s">
        <v>96</v>
      </c>
      <c r="W254" s="126" t="s">
        <v>89</v>
      </c>
      <c r="X254" s="202">
        <v>3</v>
      </c>
      <c r="Y254" s="126" t="s">
        <v>90</v>
      </c>
      <c r="Z254" s="126" t="s">
        <v>91</v>
      </c>
      <c r="AA254" s="126" t="s">
        <v>1326</v>
      </c>
      <c r="AF254" s="196" t="e">
        <v>#N/A</v>
      </c>
      <c r="AI254" s="130"/>
      <c r="AO254" s="130">
        <v>70</v>
      </c>
      <c r="AT254" s="126" t="s">
        <v>1326</v>
      </c>
      <c r="AU254" s="130">
        <v>30</v>
      </c>
      <c r="AZ254" s="126" t="s">
        <v>1326</v>
      </c>
      <c r="BA254" s="130"/>
      <c r="BG254" s="130"/>
      <c r="BM254" s="130"/>
      <c r="BY254" s="130"/>
      <c r="CG254" s="131"/>
      <c r="CH254" s="132"/>
      <c r="CI254" s="132"/>
      <c r="CJ254" s="132"/>
      <c r="CK254" s="133"/>
      <c r="CL254" s="134"/>
      <c r="CM254" s="134"/>
      <c r="CN254" s="134"/>
      <c r="CO254" s="134"/>
      <c r="CP254" s="134"/>
      <c r="CQ254" s="134"/>
      <c r="CR254" s="134"/>
      <c r="CS254" s="134"/>
      <c r="CT254" s="134"/>
      <c r="CU254" s="134"/>
      <c r="CV254" s="134"/>
      <c r="CW254" s="134"/>
      <c r="CX254" s="134"/>
      <c r="CY254" s="134"/>
      <c r="CZ254" s="134"/>
      <c r="DA254" s="134"/>
      <c r="DB254" s="134"/>
      <c r="DD254" s="134"/>
      <c r="DE254" s="134"/>
      <c r="DF254" s="134"/>
      <c r="DG254" s="134"/>
      <c r="DH254" s="134"/>
      <c r="DI254" s="134"/>
      <c r="DJ254" s="134">
        <v>100</v>
      </c>
      <c r="DK254" s="207">
        <v>100</v>
      </c>
      <c r="DL254" s="131"/>
      <c r="DM254" s="134"/>
      <c r="DN254" s="134"/>
      <c r="DO254" s="136"/>
      <c r="DQ254" s="131"/>
      <c r="DR254" s="136"/>
      <c r="DS254" s="131"/>
      <c r="DT254" s="138" t="s">
        <v>1673</v>
      </c>
      <c r="DW254" s="213">
        <v>100</v>
      </c>
      <c r="DX254" s="214" t="s">
        <v>690</v>
      </c>
      <c r="DY254" s="139" t="s">
        <v>1433</v>
      </c>
      <c r="DZ254" s="139" t="s">
        <v>1674</v>
      </c>
      <c r="EA254" s="139"/>
      <c r="ED254" s="229" t="s">
        <v>2517</v>
      </c>
      <c r="EE254" s="140"/>
      <c r="EG254" s="140"/>
      <c r="EI254" s="218" t="e">
        <f>VLOOKUP(EH254,definitions_list_mag!$Y$12:$Z$15,2,FALSE)</f>
        <v>#N/A</v>
      </c>
      <c r="EJ254" s="143"/>
      <c r="EK254" s="221" t="e">
        <f>VLOOKUP(EJ254,definitions_list_mag!$AT$3:$AU$5,2,FALSE)</f>
        <v>#N/A</v>
      </c>
      <c r="EM254" s="109"/>
      <c r="EN254" s="109"/>
      <c r="EO254" s="144">
        <v>7.2</v>
      </c>
      <c r="EQ254" s="144" t="s">
        <v>1810</v>
      </c>
      <c r="EV254" s="112">
        <v>25</v>
      </c>
      <c r="EW254" s="112">
        <v>90</v>
      </c>
      <c r="EX254" s="112">
        <v>10</v>
      </c>
      <c r="EY254" s="112">
        <v>0</v>
      </c>
      <c r="EZ254" s="192">
        <f t="shared" si="60"/>
        <v>-110.71333118680495</v>
      </c>
      <c r="FA254" s="192">
        <f t="shared" si="61"/>
        <v>249.28666881319504</v>
      </c>
      <c r="FB254" s="192">
        <f t="shared" si="62"/>
        <v>63.502281960091736</v>
      </c>
      <c r="FC254" s="192">
        <f t="shared" si="63"/>
        <v>339.28666881319504</v>
      </c>
      <c r="FD254" s="192">
        <f t="shared" si="64"/>
        <v>26.497718039908264</v>
      </c>
      <c r="FE254" s="193">
        <f t="shared" si="65"/>
        <v>69.286668813195035</v>
      </c>
      <c r="FF254" s="194">
        <f t="shared" si="66"/>
        <v>26.497718039908264</v>
      </c>
      <c r="FG254" s="144" t="s">
        <v>1810</v>
      </c>
      <c r="FI254" s="778">
        <f t="shared" si="67"/>
        <v>7.2</v>
      </c>
      <c r="FJ254" s="779">
        <f t="shared" si="68"/>
        <v>26.497718039908264</v>
      </c>
      <c r="FK254" s="779">
        <f t="shared" si="69"/>
        <v>63.502281960091736</v>
      </c>
      <c r="FL254" s="780">
        <f t="shared" si="70"/>
        <v>1.1083239027333991</v>
      </c>
      <c r="FM254" s="169">
        <f t="shared" si="71"/>
        <v>0.89495213193245338</v>
      </c>
      <c r="FN254" s="783">
        <f t="shared" si="72"/>
        <v>6.4436553499136648</v>
      </c>
    </row>
    <row r="255" spans="1:1038" ht="18" customHeight="1">
      <c r="A255" s="125" t="s">
        <v>1646</v>
      </c>
      <c r="B255" s="126" t="s">
        <v>1647</v>
      </c>
      <c r="D255" s="126" t="s">
        <v>1279</v>
      </c>
      <c r="E255" s="126">
        <v>42</v>
      </c>
      <c r="F255" s="126">
        <v>3</v>
      </c>
      <c r="G255" s="285" t="str">
        <f t="shared" si="59"/>
        <v>42-3</v>
      </c>
      <c r="H255" s="277">
        <v>40.5</v>
      </c>
      <c r="I255" s="126">
        <v>58.5</v>
      </c>
      <c r="K255" s="545" t="b">
        <f>IF(I256=1,IF(((VLOOKUP($G255,[1]Depth_Lookup!#REF!,9,FALSE))-(H255/100))=0,"Good",IF(((VLOOKUP($G255,[1]Depth_Lookup!$A$3:$J$550,9,FALSE))-(H255/100))&gt;0,"Too Short","Too Long")))</f>
        <v>0</v>
      </c>
      <c r="L255" s="171">
        <f>(VLOOKUP($G255,Depth_Lookup!$A$3:$J$410,10,FALSE))+(H255/100)</f>
        <v>97.704999999999998</v>
      </c>
      <c r="M255" s="171">
        <f>(VLOOKUP($G255,Depth_Lookup!$A$3:$J$410,10,FALSE))+(I255/100)</f>
        <v>97.884999999999991</v>
      </c>
      <c r="N255" s="127" t="s">
        <v>1670</v>
      </c>
      <c r="P255" s="126" t="s">
        <v>853</v>
      </c>
      <c r="Q255" s="126" t="s">
        <v>125</v>
      </c>
      <c r="R255" s="196" t="s">
        <v>1633</v>
      </c>
      <c r="S255" s="126" t="s">
        <v>98</v>
      </c>
      <c r="T255" s="126" t="s">
        <v>107</v>
      </c>
      <c r="U255" s="126" t="s">
        <v>95</v>
      </c>
      <c r="V255" s="126" t="s">
        <v>96</v>
      </c>
      <c r="W255" s="126" t="s">
        <v>102</v>
      </c>
      <c r="X255" s="202">
        <v>5</v>
      </c>
      <c r="Y255" s="126" t="s">
        <v>90</v>
      </c>
      <c r="Z255" s="126" t="s">
        <v>91</v>
      </c>
      <c r="AF255" s="196" t="e">
        <v>#N/A</v>
      </c>
      <c r="AI255" s="130">
        <v>73</v>
      </c>
      <c r="AO255" s="130"/>
      <c r="AU255" s="130">
        <v>1</v>
      </c>
      <c r="AV255" s="126">
        <v>1</v>
      </c>
      <c r="AW255" s="126">
        <v>0.5</v>
      </c>
      <c r="AX255" s="126" t="s">
        <v>110</v>
      </c>
      <c r="AY255" s="126" t="s">
        <v>103</v>
      </c>
      <c r="BA255" s="130">
        <v>25</v>
      </c>
      <c r="BB255" s="126">
        <v>7</v>
      </c>
      <c r="BC255" s="126">
        <v>3</v>
      </c>
      <c r="BD255" s="126" t="s">
        <v>110</v>
      </c>
      <c r="BE255" s="126" t="s">
        <v>103</v>
      </c>
      <c r="BG255" s="130"/>
      <c r="BM255" s="130">
        <v>1</v>
      </c>
      <c r="BN255" s="126">
        <v>1</v>
      </c>
      <c r="BO255" s="126">
        <v>0.5</v>
      </c>
      <c r="BY255" s="130"/>
      <c r="CG255" s="131"/>
      <c r="CH255" s="132" t="s">
        <v>1360</v>
      </c>
      <c r="CI255" s="132">
        <v>100</v>
      </c>
      <c r="CJ255" s="132" t="s">
        <v>514</v>
      </c>
      <c r="CK255" s="133"/>
      <c r="CL255" s="134"/>
      <c r="CM255" s="134"/>
      <c r="CN255" s="134"/>
      <c r="CO255" s="134"/>
      <c r="CP255" s="134"/>
      <c r="CQ255" s="134"/>
      <c r="CR255" s="134"/>
      <c r="CS255" s="134"/>
      <c r="CT255" s="134"/>
      <c r="CU255" s="134"/>
      <c r="CV255" s="134"/>
      <c r="CW255" s="134"/>
      <c r="CX255" s="134"/>
      <c r="CY255" s="134"/>
      <c r="CZ255" s="134"/>
      <c r="DA255" s="134"/>
      <c r="DB255" s="134">
        <v>75</v>
      </c>
      <c r="DC255" s="135">
        <v>25</v>
      </c>
      <c r="DD255" s="134"/>
      <c r="DE255" s="134"/>
      <c r="DF255" s="134"/>
      <c r="DG255" s="134"/>
      <c r="DH255" s="134"/>
      <c r="DI255" s="134"/>
      <c r="DJ255" s="134"/>
      <c r="DK255" s="207">
        <v>100</v>
      </c>
      <c r="DL255" s="131"/>
      <c r="DM255" s="134"/>
      <c r="DN255" s="134"/>
      <c r="DO255" s="136"/>
      <c r="DQ255" s="131"/>
      <c r="DR255" s="136"/>
      <c r="DS255" s="131"/>
      <c r="DT255" s="138" t="s">
        <v>1671</v>
      </c>
      <c r="DW255" s="213">
        <v>100</v>
      </c>
      <c r="DX255" s="214" t="e">
        <v>#N/A</v>
      </c>
      <c r="DY255" s="139" t="s">
        <v>1401</v>
      </c>
      <c r="DZ255" s="139" t="s">
        <v>1672</v>
      </c>
      <c r="EA255" s="139"/>
      <c r="ED255" s="229" t="s">
        <v>2517</v>
      </c>
      <c r="EE255" s="140"/>
      <c r="EG255" s="140"/>
      <c r="EI255" s="218" t="e">
        <f>VLOOKUP(EH255,definitions_list_mag!$Y$12:$Z$15,2,FALSE)</f>
        <v>#N/A</v>
      </c>
      <c r="EJ255" s="143"/>
      <c r="EK255" s="221" t="e">
        <f>VLOOKUP(EJ255,definitions_list_mag!$AT$3:$AU$5,2,FALSE)</f>
        <v>#N/A</v>
      </c>
      <c r="EM255" s="109"/>
      <c r="EN255" s="109"/>
      <c r="EV255" s="112">
        <v>25</v>
      </c>
      <c r="EW255" s="112">
        <v>90</v>
      </c>
      <c r="EX255" s="112">
        <v>10</v>
      </c>
      <c r="EY255" s="112">
        <v>0</v>
      </c>
      <c r="EZ255" s="192">
        <f t="shared" si="60"/>
        <v>-110.71333118680495</v>
      </c>
      <c r="FA255" s="192">
        <f t="shared" si="61"/>
        <v>249.28666881319504</v>
      </c>
      <c r="FB255" s="192">
        <f t="shared" si="62"/>
        <v>63.502281960091736</v>
      </c>
      <c r="FC255" s="192">
        <f t="shared" si="63"/>
        <v>339.28666881319504</v>
      </c>
      <c r="FD255" s="192">
        <f t="shared" si="64"/>
        <v>26.497718039908264</v>
      </c>
      <c r="FE255" s="193">
        <f t="shared" si="65"/>
        <v>69.286668813195035</v>
      </c>
      <c r="FF255" s="194">
        <f t="shared" si="66"/>
        <v>26.497718039908264</v>
      </c>
      <c r="FG255" s="144"/>
      <c r="FI255" s="778">
        <f t="shared" si="67"/>
        <v>0</v>
      </c>
      <c r="FJ255" s="779">
        <f t="shared" si="68"/>
        <v>26.497718039908264</v>
      </c>
      <c r="FK255" s="779">
        <f t="shared" si="69"/>
        <v>63.502281960091736</v>
      </c>
      <c r="FL255" s="780">
        <f t="shared" si="70"/>
        <v>1.1083239027333991</v>
      </c>
      <c r="FM255" s="169">
        <f t="shared" si="71"/>
        <v>0.89495213193245338</v>
      </c>
      <c r="FN255" s="783">
        <f t="shared" si="72"/>
        <v>0</v>
      </c>
    </row>
    <row r="256" spans="1:1038" s="288" customFormat="1" ht="18" customHeight="1">
      <c r="A256" s="352" t="s">
        <v>1646</v>
      </c>
      <c r="B256" s="227" t="s">
        <v>1647</v>
      </c>
      <c r="C256" s="227"/>
      <c r="D256" s="227" t="s">
        <v>1279</v>
      </c>
      <c r="E256" s="227">
        <v>42</v>
      </c>
      <c r="F256" s="227">
        <v>3</v>
      </c>
      <c r="G256" s="285" t="str">
        <f t="shared" si="59"/>
        <v>42-3</v>
      </c>
      <c r="H256" s="278">
        <v>58.5</v>
      </c>
      <c r="I256" s="227">
        <v>92</v>
      </c>
      <c r="J256" s="226"/>
      <c r="K256" s="545" t="b">
        <f>IF(I257=1,IF(((VLOOKUP($G256,[1]Depth_Lookup!#REF!,9,FALSE))-(H256/100))=0,"Good",IF(((VLOOKUP($G256,[1]Depth_Lookup!$A$3:$J$550,9,FALSE))-(H256/100))&gt;0,"Too Short","Too Long")))</f>
        <v>0</v>
      </c>
      <c r="L256" s="171">
        <f>(VLOOKUP($G256,Depth_Lookup!$A$3:$J$410,10,FALSE))+(H256/100)</f>
        <v>97.884999999999991</v>
      </c>
      <c r="M256" s="171">
        <f>(VLOOKUP($G256,Depth_Lookup!$A$3:$J$410,10,FALSE))+(I256/100)</f>
        <v>98.22</v>
      </c>
      <c r="N256" s="230" t="s">
        <v>1675</v>
      </c>
      <c r="O256" s="227"/>
      <c r="P256" s="227" t="s">
        <v>853</v>
      </c>
      <c r="Q256" s="227" t="s">
        <v>125</v>
      </c>
      <c r="R256" s="286" t="s">
        <v>1633</v>
      </c>
      <c r="S256" s="227" t="s">
        <v>107</v>
      </c>
      <c r="T256" s="227" t="s">
        <v>700</v>
      </c>
      <c r="U256" s="227" t="s">
        <v>108</v>
      </c>
      <c r="V256" s="227" t="s">
        <v>509</v>
      </c>
      <c r="W256" s="227" t="s">
        <v>102</v>
      </c>
      <c r="X256" s="287">
        <v>5</v>
      </c>
      <c r="Y256" s="227" t="s">
        <v>90</v>
      </c>
      <c r="Z256" s="227" t="s">
        <v>91</v>
      </c>
      <c r="AA256" s="227"/>
      <c r="AB256" s="227"/>
      <c r="AC256" s="227"/>
      <c r="AD256" s="227"/>
      <c r="AE256" s="233"/>
      <c r="AF256" s="286" t="e">
        <v>#N/A</v>
      </c>
      <c r="AG256" s="237"/>
      <c r="AH256" s="227"/>
      <c r="AI256" s="240">
        <v>73</v>
      </c>
      <c r="AJ256" s="227"/>
      <c r="AK256" s="227"/>
      <c r="AL256" s="227"/>
      <c r="AM256" s="227"/>
      <c r="AN256" s="227"/>
      <c r="AO256" s="240"/>
      <c r="AP256" s="227"/>
      <c r="AQ256" s="227"/>
      <c r="AR256" s="227"/>
      <c r="AS256" s="227"/>
      <c r="AT256" s="227"/>
      <c r="AU256" s="240">
        <v>1</v>
      </c>
      <c r="AV256" s="227">
        <v>1</v>
      </c>
      <c r="AW256" s="227">
        <v>0.5</v>
      </c>
      <c r="AX256" s="227" t="s">
        <v>110</v>
      </c>
      <c r="AY256" s="227" t="s">
        <v>103</v>
      </c>
      <c r="AZ256" s="227"/>
      <c r="BA256" s="240">
        <v>25</v>
      </c>
      <c r="BB256" s="227">
        <v>7</v>
      </c>
      <c r="BC256" s="227">
        <v>3</v>
      </c>
      <c r="BD256" s="227" t="s">
        <v>110</v>
      </c>
      <c r="BE256" s="227" t="s">
        <v>103</v>
      </c>
      <c r="BF256" s="227"/>
      <c r="BG256" s="240"/>
      <c r="BH256" s="227"/>
      <c r="BI256" s="227"/>
      <c r="BJ256" s="227"/>
      <c r="BK256" s="227"/>
      <c r="BL256" s="227"/>
      <c r="BM256" s="240">
        <v>1</v>
      </c>
      <c r="BN256" s="227">
        <v>1</v>
      </c>
      <c r="BO256" s="227">
        <v>0.5</v>
      </c>
      <c r="BP256" s="227"/>
      <c r="BQ256" s="227"/>
      <c r="BR256" s="227"/>
      <c r="BS256" s="227"/>
      <c r="BT256" s="227"/>
      <c r="BU256" s="227"/>
      <c r="BV256" s="227"/>
      <c r="BW256" s="227"/>
      <c r="BX256" s="227"/>
      <c r="BY256" s="240"/>
      <c r="BZ256" s="227"/>
      <c r="CA256" s="227"/>
      <c r="CB256" s="227"/>
      <c r="CC256" s="227"/>
      <c r="CD256" s="227"/>
      <c r="CE256" s="227"/>
      <c r="CF256" s="227"/>
      <c r="CG256" s="148"/>
      <c r="CH256" s="149" t="s">
        <v>1329</v>
      </c>
      <c r="CI256" s="149">
        <v>95</v>
      </c>
      <c r="CJ256" s="149" t="s">
        <v>514</v>
      </c>
      <c r="CK256" s="151"/>
      <c r="CL256" s="152"/>
      <c r="CM256" s="152"/>
      <c r="CN256" s="152"/>
      <c r="CO256" s="152"/>
      <c r="CP256" s="152"/>
      <c r="CQ256" s="152"/>
      <c r="CR256" s="152"/>
      <c r="CS256" s="152"/>
      <c r="CT256" s="152"/>
      <c r="CU256" s="152"/>
      <c r="CV256" s="152"/>
      <c r="CW256" s="152"/>
      <c r="CX256" s="152"/>
      <c r="CY256" s="152"/>
      <c r="CZ256" s="152"/>
      <c r="DA256" s="152"/>
      <c r="DB256" s="152">
        <v>75</v>
      </c>
      <c r="DC256" s="229">
        <v>25</v>
      </c>
      <c r="DD256" s="152"/>
      <c r="DE256" s="152"/>
      <c r="DF256" s="152"/>
      <c r="DG256" s="152"/>
      <c r="DH256" s="152"/>
      <c r="DI256" s="152"/>
      <c r="DJ256" s="152"/>
      <c r="DK256" s="208">
        <v>100</v>
      </c>
      <c r="DL256" s="148"/>
      <c r="DM256" s="152"/>
      <c r="DN256" s="152"/>
      <c r="DO256" s="153"/>
      <c r="DQ256" s="148"/>
      <c r="DR256" s="153"/>
      <c r="DS256" s="148"/>
      <c r="DT256" s="261" t="s">
        <v>1676</v>
      </c>
      <c r="DU256" s="229"/>
      <c r="DV256" s="229"/>
      <c r="DW256" s="290">
        <v>100</v>
      </c>
      <c r="DX256" s="291" t="e">
        <v>#N/A</v>
      </c>
      <c r="DY256" s="154" t="s">
        <v>1405</v>
      </c>
      <c r="DZ256" s="154" t="s">
        <v>1677</v>
      </c>
      <c r="EA256" s="154"/>
      <c r="EB256" s="229"/>
      <c r="EC256" s="292"/>
      <c r="ED256" s="229" t="s">
        <v>2517</v>
      </c>
      <c r="EE256" s="293"/>
      <c r="EF256" s="294"/>
      <c r="EG256" s="293"/>
      <c r="EH256" s="295"/>
      <c r="EI256" s="296" t="e">
        <f>VLOOKUP(EH256,definitions_list_mag!$Y$12:$Z$15,2,FALSE)</f>
        <v>#N/A</v>
      </c>
      <c r="EJ256" s="297"/>
      <c r="EK256" s="298" t="e">
        <f>VLOOKUP(EJ256,definitions_list_mag!$AT$3:$AU$5,2,FALSE)</f>
        <v>#N/A</v>
      </c>
      <c r="EL256" s="293"/>
      <c r="EM256" s="295"/>
      <c r="EN256" s="295"/>
      <c r="EO256" s="321"/>
      <c r="EP256" s="321"/>
      <c r="EQ256" s="321"/>
      <c r="ER256" s="321"/>
      <c r="ES256" s="321"/>
      <c r="ET256" s="321"/>
      <c r="EU256" s="321"/>
      <c r="EV256" s="322"/>
      <c r="EW256" s="322"/>
      <c r="EX256" s="322"/>
      <c r="EY256" s="322"/>
      <c r="EZ256" s="192" t="e">
        <f t="shared" si="60"/>
        <v>#DIV/0!</v>
      </c>
      <c r="FA256" s="192" t="e">
        <f t="shared" si="61"/>
        <v>#DIV/0!</v>
      </c>
      <c r="FB256" s="192" t="e">
        <f t="shared" si="62"/>
        <v>#DIV/0!</v>
      </c>
      <c r="FC256" s="192" t="e">
        <f t="shared" si="63"/>
        <v>#DIV/0!</v>
      </c>
      <c r="FD256" s="192" t="e">
        <f t="shared" si="64"/>
        <v>#DIV/0!</v>
      </c>
      <c r="FE256" s="193" t="e">
        <f t="shared" si="65"/>
        <v>#DIV/0!</v>
      </c>
      <c r="FF256" s="194" t="e">
        <f t="shared" si="66"/>
        <v>#DIV/0!</v>
      </c>
      <c r="FG256" s="321"/>
      <c r="FH256" s="295"/>
      <c r="FI256" s="778">
        <f t="shared" si="67"/>
        <v>0</v>
      </c>
      <c r="FJ256" s="779" t="e">
        <f t="shared" si="68"/>
        <v>#DIV/0!</v>
      </c>
      <c r="FK256" s="779" t="e">
        <f t="shared" si="69"/>
        <v>#DIV/0!</v>
      </c>
      <c r="FL256" s="780" t="e">
        <f t="shared" si="70"/>
        <v>#DIV/0!</v>
      </c>
      <c r="FM256" s="169" t="e">
        <f t="shared" si="71"/>
        <v>#DIV/0!</v>
      </c>
      <c r="FN256" s="783" t="e">
        <f t="shared" si="72"/>
        <v>#DIV/0!</v>
      </c>
      <c r="FO256" s="227"/>
      <c r="FP256" s="227"/>
      <c r="FQ256" s="227"/>
      <c r="FR256" s="227"/>
      <c r="FS256" s="227"/>
      <c r="FT256" s="227"/>
      <c r="FU256" s="227"/>
      <c r="FV256" s="227"/>
      <c r="FW256" s="227"/>
      <c r="FX256" s="227"/>
      <c r="FY256" s="227"/>
      <c r="FZ256" s="227"/>
      <c r="GA256" s="227"/>
      <c r="GB256" s="227"/>
      <c r="GC256" s="227"/>
      <c r="GD256" s="227"/>
      <c r="GE256" s="227"/>
      <c r="GF256" s="227"/>
      <c r="GG256" s="227"/>
      <c r="GH256" s="227"/>
      <c r="GI256" s="227"/>
      <c r="GJ256" s="227"/>
      <c r="GK256" s="227"/>
      <c r="GL256" s="227"/>
      <c r="GM256" s="227"/>
      <c r="GN256" s="227"/>
      <c r="GO256" s="227"/>
      <c r="GP256" s="227"/>
      <c r="GQ256" s="227"/>
      <c r="GR256" s="227"/>
      <c r="GS256" s="227"/>
      <c r="GT256" s="227"/>
      <c r="GU256" s="227"/>
      <c r="GV256" s="227"/>
      <c r="GW256" s="227"/>
      <c r="GX256" s="227"/>
      <c r="GY256" s="227"/>
      <c r="GZ256" s="227"/>
      <c r="HA256" s="227"/>
      <c r="HB256" s="227"/>
      <c r="HC256" s="227"/>
      <c r="HD256" s="227"/>
      <c r="HE256" s="227"/>
      <c r="HF256" s="227"/>
      <c r="HG256" s="227"/>
      <c r="HH256" s="227"/>
      <c r="HI256" s="227"/>
      <c r="HJ256" s="227"/>
      <c r="HK256" s="227"/>
      <c r="HL256" s="227"/>
      <c r="HM256" s="227"/>
      <c r="HN256" s="227"/>
      <c r="HO256" s="227"/>
      <c r="HP256" s="227"/>
      <c r="HQ256" s="227"/>
      <c r="HR256" s="227"/>
      <c r="HS256" s="227"/>
      <c r="HT256" s="227"/>
      <c r="HU256" s="227"/>
      <c r="HV256" s="227"/>
      <c r="HW256" s="227"/>
      <c r="HX256" s="227"/>
      <c r="HY256" s="227"/>
      <c r="HZ256" s="227"/>
      <c r="IA256" s="227"/>
      <c r="IB256" s="227"/>
      <c r="IC256" s="227"/>
      <c r="ID256" s="227"/>
      <c r="IE256" s="227"/>
      <c r="IF256" s="227"/>
      <c r="IG256" s="227"/>
      <c r="IH256" s="227"/>
      <c r="II256" s="227"/>
      <c r="IJ256" s="227"/>
      <c r="IK256" s="227"/>
      <c r="IL256" s="227"/>
      <c r="IM256" s="227"/>
      <c r="IN256" s="227"/>
      <c r="IO256" s="227"/>
      <c r="IP256" s="227"/>
      <c r="IQ256" s="227"/>
      <c r="IR256" s="227"/>
      <c r="IS256" s="227"/>
      <c r="IT256" s="227"/>
      <c r="IU256" s="227"/>
      <c r="IV256" s="227"/>
      <c r="IW256" s="227"/>
      <c r="IX256" s="227"/>
      <c r="IY256" s="227"/>
      <c r="IZ256" s="227"/>
      <c r="JA256" s="227"/>
      <c r="JB256" s="227"/>
      <c r="JC256" s="227"/>
      <c r="JD256" s="227"/>
      <c r="JE256" s="227"/>
      <c r="JF256" s="227"/>
      <c r="JG256" s="227"/>
      <c r="JH256" s="227"/>
      <c r="JI256" s="227"/>
      <c r="JJ256" s="227"/>
      <c r="JK256" s="227"/>
      <c r="JL256" s="227"/>
      <c r="JM256" s="227"/>
      <c r="JN256" s="227"/>
      <c r="JO256" s="227"/>
      <c r="JP256" s="227"/>
      <c r="JQ256" s="227"/>
      <c r="JR256" s="227"/>
      <c r="JS256" s="227"/>
      <c r="JT256" s="227"/>
      <c r="JU256" s="227"/>
      <c r="JV256" s="227"/>
      <c r="JW256" s="227"/>
      <c r="JX256" s="227"/>
      <c r="JY256" s="227"/>
      <c r="JZ256" s="227"/>
      <c r="KA256" s="227"/>
      <c r="KB256" s="227"/>
      <c r="KC256" s="227"/>
      <c r="KD256" s="227"/>
      <c r="KE256" s="227"/>
      <c r="KF256" s="227"/>
      <c r="KG256" s="227"/>
      <c r="KH256" s="227"/>
      <c r="KI256" s="227"/>
      <c r="KJ256" s="227"/>
      <c r="KK256" s="227"/>
      <c r="KL256" s="227"/>
      <c r="KM256" s="227"/>
      <c r="KN256" s="227"/>
      <c r="KO256" s="227"/>
      <c r="KP256" s="227"/>
      <c r="KQ256" s="227"/>
      <c r="KR256" s="227"/>
      <c r="KS256" s="227"/>
      <c r="KT256" s="227"/>
      <c r="KU256" s="227"/>
      <c r="KV256" s="227"/>
      <c r="KW256" s="227"/>
      <c r="KX256" s="227"/>
      <c r="KY256" s="227"/>
      <c r="KZ256" s="227"/>
      <c r="LA256" s="227"/>
      <c r="LB256" s="227"/>
      <c r="LC256" s="227"/>
      <c r="LD256" s="227"/>
      <c r="LE256" s="227"/>
      <c r="LF256" s="227"/>
      <c r="LG256" s="227"/>
      <c r="LH256" s="227"/>
      <c r="LI256" s="227"/>
      <c r="LJ256" s="227"/>
      <c r="LK256" s="227"/>
      <c r="LL256" s="227"/>
      <c r="LM256" s="227"/>
      <c r="LN256" s="227"/>
      <c r="LO256" s="227"/>
      <c r="LP256" s="227"/>
      <c r="LQ256" s="227"/>
      <c r="LR256" s="227"/>
      <c r="LS256" s="227"/>
      <c r="LT256" s="227"/>
      <c r="LU256" s="227"/>
      <c r="LV256" s="227"/>
      <c r="LW256" s="227"/>
      <c r="LX256" s="227"/>
      <c r="LY256" s="227"/>
      <c r="LZ256" s="227"/>
      <c r="MA256" s="227"/>
      <c r="MB256" s="227"/>
      <c r="MC256" s="227"/>
      <c r="MD256" s="227"/>
      <c r="ME256" s="227"/>
      <c r="MF256" s="227"/>
      <c r="MG256" s="227"/>
      <c r="MH256" s="227"/>
      <c r="MI256" s="227"/>
      <c r="MJ256" s="227"/>
      <c r="MK256" s="227"/>
      <c r="ML256" s="227"/>
      <c r="MM256" s="227"/>
      <c r="MN256" s="227"/>
      <c r="MO256" s="227"/>
      <c r="MP256" s="227"/>
      <c r="MQ256" s="227"/>
      <c r="MR256" s="227"/>
      <c r="MS256" s="227"/>
      <c r="MT256" s="227"/>
      <c r="MU256" s="227"/>
      <c r="MV256" s="227"/>
      <c r="MW256" s="227"/>
      <c r="MX256" s="227"/>
      <c r="MY256" s="227"/>
      <c r="MZ256" s="227"/>
      <c r="NA256" s="227"/>
      <c r="NB256" s="227"/>
      <c r="NC256" s="227"/>
      <c r="ND256" s="227"/>
      <c r="NE256" s="227"/>
      <c r="NF256" s="227"/>
      <c r="NG256" s="227"/>
      <c r="NH256" s="227"/>
      <c r="NI256" s="227"/>
      <c r="NJ256" s="227"/>
      <c r="NK256" s="227"/>
      <c r="NL256" s="227"/>
      <c r="NM256" s="227"/>
      <c r="NN256" s="227"/>
      <c r="NO256" s="227"/>
      <c r="NP256" s="227"/>
      <c r="NQ256" s="227"/>
      <c r="NR256" s="227"/>
      <c r="NS256" s="227"/>
      <c r="NT256" s="227"/>
      <c r="NU256" s="227"/>
      <c r="NV256" s="227"/>
      <c r="NW256" s="227"/>
      <c r="NX256" s="227"/>
      <c r="NY256" s="227"/>
      <c r="NZ256" s="227"/>
      <c r="OA256" s="227"/>
      <c r="OB256" s="227"/>
      <c r="OC256" s="227"/>
      <c r="OD256" s="227"/>
      <c r="OE256" s="227"/>
      <c r="OF256" s="227"/>
      <c r="OG256" s="227"/>
      <c r="OH256" s="227"/>
      <c r="OI256" s="227"/>
      <c r="OJ256" s="227"/>
      <c r="OK256" s="227"/>
      <c r="OL256" s="227"/>
      <c r="OM256" s="227"/>
      <c r="ON256" s="227"/>
      <c r="OO256" s="227"/>
      <c r="OP256" s="227"/>
      <c r="OQ256" s="227"/>
      <c r="OR256" s="227"/>
      <c r="OS256" s="227"/>
      <c r="OT256" s="227"/>
      <c r="OU256" s="227"/>
      <c r="OV256" s="227"/>
      <c r="OW256" s="227"/>
      <c r="OX256" s="227"/>
      <c r="OY256" s="227"/>
      <c r="OZ256" s="227"/>
      <c r="PA256" s="227"/>
      <c r="PB256" s="227"/>
      <c r="PC256" s="227"/>
      <c r="PD256" s="227"/>
      <c r="PE256" s="227"/>
      <c r="PF256" s="227"/>
      <c r="PG256" s="227"/>
      <c r="PH256" s="227"/>
      <c r="PI256" s="227"/>
      <c r="PJ256" s="227"/>
      <c r="PK256" s="227"/>
      <c r="PL256" s="227"/>
      <c r="PM256" s="227"/>
      <c r="PN256" s="227"/>
      <c r="PO256" s="227"/>
      <c r="PP256" s="227"/>
      <c r="PQ256" s="227"/>
      <c r="PR256" s="227"/>
      <c r="PS256" s="227"/>
      <c r="PT256" s="227"/>
      <c r="PU256" s="227"/>
      <c r="PV256" s="227"/>
      <c r="PW256" s="227"/>
      <c r="PX256" s="227"/>
      <c r="PY256" s="227"/>
      <c r="PZ256" s="227"/>
      <c r="QA256" s="227"/>
      <c r="QB256" s="227"/>
      <c r="QC256" s="227"/>
      <c r="QD256" s="227"/>
      <c r="QE256" s="227"/>
      <c r="QF256" s="227"/>
      <c r="QG256" s="227"/>
      <c r="QH256" s="227"/>
      <c r="QI256" s="227"/>
      <c r="QJ256" s="227"/>
      <c r="QK256" s="227"/>
      <c r="QL256" s="227"/>
      <c r="QM256" s="227"/>
      <c r="QN256" s="227"/>
      <c r="QO256" s="227"/>
      <c r="QP256" s="227"/>
      <c r="QQ256" s="227"/>
      <c r="QR256" s="227"/>
      <c r="QS256" s="227"/>
      <c r="QT256" s="227"/>
      <c r="QU256" s="227"/>
      <c r="QV256" s="227"/>
      <c r="QW256" s="227"/>
      <c r="QX256" s="227"/>
      <c r="QY256" s="227"/>
      <c r="QZ256" s="227"/>
      <c r="RA256" s="227"/>
      <c r="RB256" s="227"/>
      <c r="RC256" s="227"/>
      <c r="RD256" s="227"/>
      <c r="RE256" s="227"/>
      <c r="RF256" s="227"/>
      <c r="RG256" s="227"/>
      <c r="RH256" s="227"/>
      <c r="RI256" s="227"/>
      <c r="RJ256" s="227"/>
      <c r="RK256" s="227"/>
      <c r="RL256" s="227"/>
      <c r="RM256" s="227"/>
      <c r="RN256" s="227"/>
      <c r="RO256" s="227"/>
      <c r="RP256" s="227"/>
      <c r="RQ256" s="227"/>
      <c r="RR256" s="227"/>
      <c r="RS256" s="227"/>
      <c r="RT256" s="227"/>
      <c r="RU256" s="227"/>
      <c r="RV256" s="227"/>
      <c r="RW256" s="227"/>
      <c r="RX256" s="227"/>
      <c r="RY256" s="227"/>
      <c r="RZ256" s="227"/>
      <c r="SA256" s="227"/>
      <c r="SB256" s="227"/>
      <c r="SC256" s="227"/>
      <c r="SD256" s="227"/>
      <c r="SE256" s="227"/>
      <c r="SF256" s="227"/>
      <c r="SG256" s="227"/>
      <c r="SH256" s="227"/>
      <c r="SI256" s="227"/>
      <c r="SJ256" s="227"/>
      <c r="SK256" s="227"/>
      <c r="SL256" s="227"/>
      <c r="SM256" s="227"/>
      <c r="SN256" s="227"/>
      <c r="SO256" s="227"/>
      <c r="SP256" s="227"/>
      <c r="SQ256" s="227"/>
      <c r="SR256" s="227"/>
      <c r="SS256" s="227"/>
      <c r="ST256" s="227"/>
      <c r="SU256" s="227"/>
      <c r="SV256" s="227"/>
      <c r="SW256" s="227"/>
      <c r="SX256" s="227"/>
      <c r="SY256" s="227"/>
      <c r="SZ256" s="227"/>
      <c r="TA256" s="227"/>
      <c r="TB256" s="227"/>
      <c r="TC256" s="227"/>
      <c r="TD256" s="227"/>
      <c r="TE256" s="227"/>
      <c r="TF256" s="227"/>
      <c r="TG256" s="227"/>
      <c r="TH256" s="227"/>
      <c r="TI256" s="227"/>
      <c r="TJ256" s="227"/>
      <c r="TK256" s="227"/>
      <c r="TL256" s="227"/>
      <c r="TM256" s="227"/>
      <c r="TN256" s="227"/>
      <c r="TO256" s="227"/>
      <c r="TP256" s="227"/>
      <c r="TQ256" s="227"/>
      <c r="TR256" s="227"/>
      <c r="TS256" s="227"/>
      <c r="TT256" s="227"/>
      <c r="TU256" s="227"/>
      <c r="TV256" s="227"/>
      <c r="TW256" s="227"/>
      <c r="TX256" s="227"/>
      <c r="TY256" s="227"/>
      <c r="TZ256" s="227"/>
      <c r="UA256" s="227"/>
      <c r="UB256" s="227"/>
      <c r="UC256" s="227"/>
      <c r="UD256" s="227"/>
      <c r="UE256" s="227"/>
      <c r="UF256" s="227"/>
      <c r="UG256" s="227"/>
      <c r="UH256" s="227"/>
      <c r="UI256" s="227"/>
      <c r="UJ256" s="227"/>
      <c r="UK256" s="227"/>
      <c r="UL256" s="227"/>
      <c r="UM256" s="227"/>
      <c r="UN256" s="227"/>
      <c r="UO256" s="227"/>
      <c r="UP256" s="227"/>
      <c r="UQ256" s="227"/>
      <c r="UR256" s="227"/>
      <c r="US256" s="227"/>
      <c r="UT256" s="227"/>
      <c r="UU256" s="227"/>
      <c r="UV256" s="227"/>
      <c r="UW256" s="227"/>
      <c r="UX256" s="227"/>
      <c r="UY256" s="227"/>
      <c r="UZ256" s="227"/>
      <c r="VA256" s="227"/>
      <c r="VB256" s="227"/>
      <c r="VC256" s="227"/>
      <c r="VD256" s="227"/>
      <c r="VE256" s="227"/>
      <c r="VF256" s="227"/>
      <c r="VG256" s="227"/>
      <c r="VH256" s="227"/>
      <c r="VI256" s="227"/>
      <c r="VJ256" s="227"/>
      <c r="VK256" s="227"/>
      <c r="VL256" s="227"/>
      <c r="VM256" s="227"/>
      <c r="VN256" s="227"/>
      <c r="VO256" s="227"/>
      <c r="VP256" s="227"/>
      <c r="VQ256" s="227"/>
      <c r="VR256" s="227"/>
      <c r="VS256" s="227"/>
      <c r="VT256" s="227"/>
      <c r="VU256" s="227"/>
      <c r="VV256" s="227"/>
      <c r="VW256" s="227"/>
      <c r="VX256" s="227"/>
      <c r="VY256" s="227"/>
      <c r="VZ256" s="227"/>
      <c r="WA256" s="227"/>
      <c r="WB256" s="227"/>
      <c r="WC256" s="227"/>
      <c r="WD256" s="227"/>
      <c r="WE256" s="227"/>
      <c r="WF256" s="227"/>
      <c r="WG256" s="227"/>
      <c r="WH256" s="227"/>
      <c r="WI256" s="227"/>
      <c r="WJ256" s="227"/>
      <c r="WK256" s="227"/>
      <c r="WL256" s="227"/>
      <c r="WM256" s="227"/>
      <c r="WN256" s="227"/>
      <c r="WO256" s="227"/>
      <c r="WP256" s="227"/>
      <c r="WQ256" s="227"/>
      <c r="WR256" s="227"/>
      <c r="WS256" s="227"/>
      <c r="WT256" s="227"/>
      <c r="WU256" s="227"/>
      <c r="WV256" s="227"/>
      <c r="WW256" s="227"/>
      <c r="WX256" s="227"/>
      <c r="WY256" s="227"/>
      <c r="WZ256" s="227"/>
      <c r="XA256" s="227"/>
      <c r="XB256" s="227"/>
      <c r="XC256" s="227"/>
      <c r="XD256" s="227"/>
      <c r="XE256" s="227"/>
      <c r="XF256" s="227"/>
      <c r="XG256" s="227"/>
      <c r="XH256" s="227"/>
      <c r="XI256" s="227"/>
      <c r="XJ256" s="227"/>
      <c r="XK256" s="227"/>
      <c r="XL256" s="227"/>
      <c r="XM256" s="227"/>
      <c r="XN256" s="227"/>
      <c r="XO256" s="227"/>
      <c r="XP256" s="227"/>
      <c r="XQ256" s="227"/>
      <c r="XR256" s="227"/>
      <c r="XS256" s="227"/>
      <c r="XT256" s="227"/>
      <c r="XU256" s="227"/>
      <c r="XV256" s="227"/>
      <c r="XW256" s="227"/>
      <c r="XX256" s="227"/>
      <c r="XY256" s="227"/>
      <c r="XZ256" s="227"/>
      <c r="YA256" s="227"/>
      <c r="YB256" s="227"/>
      <c r="YC256" s="227"/>
      <c r="YD256" s="227"/>
      <c r="YE256" s="227"/>
      <c r="YF256" s="227"/>
      <c r="YG256" s="227"/>
      <c r="YH256" s="227"/>
      <c r="YI256" s="227"/>
      <c r="YJ256" s="227"/>
      <c r="YK256" s="227"/>
      <c r="YL256" s="227"/>
      <c r="YM256" s="227"/>
      <c r="YN256" s="227"/>
      <c r="YO256" s="227"/>
      <c r="YP256" s="227"/>
      <c r="YQ256" s="227"/>
      <c r="YR256" s="227"/>
      <c r="YS256" s="227"/>
      <c r="YT256" s="227"/>
      <c r="YU256" s="227"/>
      <c r="YV256" s="227"/>
      <c r="YW256" s="227"/>
      <c r="YX256" s="227"/>
      <c r="YY256" s="227"/>
      <c r="YZ256" s="227"/>
      <c r="ZA256" s="227"/>
      <c r="ZB256" s="227"/>
      <c r="ZC256" s="227"/>
      <c r="ZD256" s="227"/>
      <c r="ZE256" s="227"/>
      <c r="ZF256" s="227"/>
      <c r="ZG256" s="227"/>
      <c r="ZH256" s="227"/>
      <c r="ZI256" s="227"/>
      <c r="ZJ256" s="227"/>
      <c r="ZK256" s="227"/>
      <c r="ZL256" s="227"/>
      <c r="ZM256" s="227"/>
      <c r="ZN256" s="227"/>
      <c r="ZO256" s="227"/>
      <c r="ZP256" s="227"/>
      <c r="ZQ256" s="227"/>
      <c r="ZR256" s="227"/>
      <c r="ZS256" s="227"/>
      <c r="ZT256" s="227"/>
      <c r="ZU256" s="227"/>
      <c r="ZV256" s="227"/>
      <c r="ZW256" s="227"/>
      <c r="ZX256" s="227"/>
      <c r="ZY256" s="227"/>
      <c r="ZZ256" s="227"/>
      <c r="AAA256" s="227"/>
      <c r="AAB256" s="227"/>
      <c r="AAC256" s="227"/>
      <c r="AAD256" s="227"/>
      <c r="AAE256" s="227"/>
      <c r="AAF256" s="227"/>
      <c r="AAG256" s="227"/>
      <c r="AAH256" s="227"/>
      <c r="AAI256" s="227"/>
      <c r="AAJ256" s="227"/>
      <c r="AAK256" s="227"/>
      <c r="AAL256" s="227"/>
      <c r="AAM256" s="227"/>
      <c r="AAN256" s="227"/>
      <c r="AAO256" s="227"/>
      <c r="AAP256" s="227"/>
      <c r="AAQ256" s="227"/>
      <c r="AAR256" s="227"/>
      <c r="AAS256" s="227"/>
      <c r="AAT256" s="227"/>
      <c r="AAU256" s="227"/>
      <c r="AAV256" s="227"/>
      <c r="AAW256" s="227"/>
      <c r="AAX256" s="227"/>
      <c r="AAY256" s="227"/>
      <c r="AAZ256" s="227"/>
      <c r="ABA256" s="227"/>
      <c r="ABB256" s="227"/>
      <c r="ABC256" s="227"/>
      <c r="ABD256" s="227"/>
      <c r="ABE256" s="227"/>
      <c r="ABF256" s="227"/>
      <c r="ABG256" s="227"/>
      <c r="ABH256" s="227"/>
      <c r="ABI256" s="227"/>
      <c r="ABJ256" s="227"/>
      <c r="ABK256" s="227"/>
      <c r="ABL256" s="227"/>
      <c r="ABM256" s="227"/>
      <c r="ABN256" s="227"/>
      <c r="ABO256" s="227"/>
      <c r="ABP256" s="227"/>
      <c r="ABQ256" s="227"/>
      <c r="ABR256" s="227"/>
      <c r="ABS256" s="227"/>
      <c r="ABT256" s="227"/>
      <c r="ABU256" s="227"/>
      <c r="ABV256" s="227"/>
      <c r="ABW256" s="227"/>
      <c r="ABX256" s="227"/>
      <c r="ABY256" s="227"/>
      <c r="ABZ256" s="227"/>
      <c r="ACA256" s="227"/>
      <c r="ACB256" s="227"/>
      <c r="ACC256" s="227"/>
      <c r="ACD256" s="227"/>
      <c r="ACE256" s="227"/>
      <c r="ACF256" s="227"/>
      <c r="ACG256" s="227"/>
      <c r="ACH256" s="227"/>
      <c r="ACI256" s="227"/>
      <c r="ACJ256" s="227"/>
      <c r="ACK256" s="227"/>
      <c r="ACL256" s="227"/>
      <c r="ACM256" s="227"/>
      <c r="ACN256" s="227"/>
      <c r="ACO256" s="227"/>
      <c r="ACP256" s="227"/>
      <c r="ACQ256" s="227"/>
      <c r="ACR256" s="227"/>
      <c r="ACS256" s="227"/>
      <c r="ACT256" s="227"/>
      <c r="ACU256" s="227"/>
      <c r="ACV256" s="227"/>
      <c r="ACW256" s="227"/>
      <c r="ACX256" s="227"/>
      <c r="ACY256" s="227"/>
      <c r="ACZ256" s="227"/>
      <c r="ADA256" s="227"/>
      <c r="ADB256" s="227"/>
      <c r="ADC256" s="227"/>
      <c r="ADD256" s="227"/>
      <c r="ADE256" s="227"/>
      <c r="ADF256" s="227"/>
      <c r="ADG256" s="227"/>
      <c r="ADH256" s="227"/>
      <c r="ADI256" s="227"/>
      <c r="ADJ256" s="227"/>
      <c r="ADK256" s="227"/>
      <c r="ADL256" s="227"/>
      <c r="ADM256" s="227"/>
      <c r="ADN256" s="227"/>
      <c r="ADO256" s="227"/>
      <c r="ADP256" s="227"/>
      <c r="ADQ256" s="227"/>
      <c r="ADR256" s="227"/>
      <c r="ADS256" s="227"/>
      <c r="ADT256" s="227"/>
      <c r="ADU256" s="227"/>
      <c r="ADV256" s="227"/>
      <c r="ADW256" s="227"/>
      <c r="ADX256" s="227"/>
      <c r="ADY256" s="227"/>
      <c r="ADZ256" s="227"/>
      <c r="AEA256" s="227"/>
      <c r="AEB256" s="227"/>
      <c r="AEC256" s="227"/>
      <c r="AED256" s="227"/>
      <c r="AEE256" s="227"/>
      <c r="AEF256" s="227"/>
      <c r="AEG256" s="227"/>
      <c r="AEH256" s="227"/>
      <c r="AEI256" s="227"/>
      <c r="AEJ256" s="227"/>
      <c r="AEK256" s="227"/>
      <c r="AEL256" s="227"/>
      <c r="AEM256" s="227"/>
      <c r="AEN256" s="227"/>
      <c r="AEO256" s="227"/>
      <c r="AEP256" s="227"/>
      <c r="AEQ256" s="227"/>
      <c r="AER256" s="227"/>
      <c r="AES256" s="227"/>
      <c r="AET256" s="227"/>
      <c r="AEU256" s="227"/>
      <c r="AEV256" s="227"/>
      <c r="AEW256" s="227"/>
      <c r="AEX256" s="227"/>
      <c r="AEY256" s="227"/>
      <c r="AEZ256" s="227"/>
      <c r="AFA256" s="227"/>
      <c r="AFB256" s="227"/>
      <c r="AFC256" s="227"/>
      <c r="AFD256" s="227"/>
      <c r="AFE256" s="227"/>
      <c r="AFF256" s="227"/>
      <c r="AFG256" s="227"/>
      <c r="AFH256" s="227"/>
      <c r="AFI256" s="227"/>
      <c r="AFJ256" s="227"/>
      <c r="AFK256" s="227"/>
      <c r="AFL256" s="227"/>
      <c r="AFM256" s="227"/>
      <c r="AFN256" s="227"/>
      <c r="AFO256" s="227"/>
      <c r="AFP256" s="227"/>
      <c r="AFQ256" s="227"/>
      <c r="AFR256" s="227"/>
      <c r="AFS256" s="227"/>
      <c r="AFT256" s="227"/>
      <c r="AFU256" s="227"/>
      <c r="AFV256" s="227"/>
      <c r="AFW256" s="227"/>
      <c r="AFX256" s="227"/>
      <c r="AFY256" s="227"/>
      <c r="AFZ256" s="227"/>
      <c r="AGA256" s="227"/>
      <c r="AGB256" s="227"/>
      <c r="AGC256" s="227"/>
      <c r="AGD256" s="227"/>
      <c r="AGE256" s="227"/>
      <c r="AGF256" s="227"/>
      <c r="AGG256" s="227"/>
      <c r="AGH256" s="227"/>
      <c r="AGI256" s="227"/>
      <c r="AGJ256" s="227"/>
      <c r="AGK256" s="227"/>
      <c r="AGL256" s="227"/>
      <c r="AGM256" s="227"/>
      <c r="AGN256" s="227"/>
      <c r="AGO256" s="227"/>
      <c r="AGP256" s="227"/>
      <c r="AGQ256" s="227"/>
      <c r="AGR256" s="227"/>
      <c r="AGS256" s="227"/>
      <c r="AGT256" s="227"/>
      <c r="AGU256" s="227"/>
      <c r="AGV256" s="227"/>
      <c r="AGW256" s="227"/>
      <c r="AGX256" s="227"/>
      <c r="AGY256" s="227"/>
      <c r="AGZ256" s="227"/>
      <c r="AHA256" s="227"/>
      <c r="AHB256" s="227"/>
      <c r="AHC256" s="227"/>
      <c r="AHD256" s="227"/>
      <c r="AHE256" s="227"/>
      <c r="AHF256" s="227"/>
      <c r="AHG256" s="227"/>
      <c r="AHH256" s="227"/>
      <c r="AHI256" s="227"/>
      <c r="AHJ256" s="227"/>
      <c r="AHK256" s="227"/>
      <c r="AHL256" s="227"/>
      <c r="AHM256" s="227"/>
      <c r="AHN256" s="227"/>
      <c r="AHO256" s="227"/>
      <c r="AHP256" s="227"/>
      <c r="AHQ256" s="227"/>
      <c r="AHR256" s="227"/>
      <c r="AHS256" s="227"/>
      <c r="AHT256" s="227"/>
      <c r="AHU256" s="227"/>
      <c r="AHV256" s="227"/>
      <c r="AHW256" s="227"/>
      <c r="AHX256" s="227"/>
      <c r="AHY256" s="227"/>
      <c r="AHZ256" s="227"/>
      <c r="AIA256" s="227"/>
      <c r="AIB256" s="227"/>
      <c r="AIC256" s="227"/>
      <c r="AID256" s="227"/>
      <c r="AIE256" s="227"/>
      <c r="AIF256" s="227"/>
      <c r="AIG256" s="227"/>
      <c r="AIH256" s="227"/>
      <c r="AII256" s="227"/>
      <c r="AIJ256" s="227"/>
      <c r="AIK256" s="227"/>
      <c r="AIL256" s="227"/>
      <c r="AIM256" s="227"/>
      <c r="AIN256" s="227"/>
      <c r="AIO256" s="227"/>
      <c r="AIP256" s="227"/>
      <c r="AIQ256" s="227"/>
      <c r="AIR256" s="227"/>
      <c r="AIS256" s="227"/>
      <c r="AIT256" s="227"/>
      <c r="AIU256" s="227"/>
      <c r="AIV256" s="227"/>
      <c r="AIW256" s="227"/>
      <c r="AIX256" s="227"/>
      <c r="AIY256" s="227"/>
      <c r="AIZ256" s="227"/>
      <c r="AJA256" s="227"/>
      <c r="AJB256" s="227"/>
      <c r="AJC256" s="227"/>
      <c r="AJD256" s="227"/>
      <c r="AJE256" s="227"/>
      <c r="AJF256" s="227"/>
      <c r="AJG256" s="227"/>
      <c r="AJH256" s="227"/>
      <c r="AJI256" s="227"/>
      <c r="AJJ256" s="227"/>
      <c r="AJK256" s="227"/>
      <c r="AJL256" s="227"/>
      <c r="AJM256" s="227"/>
      <c r="AJN256" s="227"/>
      <c r="AJO256" s="227"/>
      <c r="AJP256" s="227"/>
      <c r="AJQ256" s="227"/>
      <c r="AJR256" s="227"/>
      <c r="AJS256" s="227"/>
      <c r="AJT256" s="227"/>
      <c r="AJU256" s="227"/>
      <c r="AJV256" s="227"/>
      <c r="AJW256" s="227"/>
      <c r="AJX256" s="227"/>
      <c r="AJY256" s="227"/>
      <c r="AJZ256" s="227"/>
      <c r="AKA256" s="227"/>
      <c r="AKB256" s="227"/>
      <c r="AKC256" s="227"/>
      <c r="AKD256" s="227"/>
      <c r="AKE256" s="227"/>
      <c r="AKF256" s="227"/>
      <c r="AKG256" s="227"/>
      <c r="AKH256" s="227"/>
      <c r="AKI256" s="227"/>
      <c r="AKJ256" s="227"/>
      <c r="AKK256" s="227"/>
      <c r="AKL256" s="227"/>
      <c r="AKM256" s="227"/>
      <c r="AKN256" s="227"/>
      <c r="AKO256" s="227"/>
      <c r="AKP256" s="227"/>
      <c r="AKQ256" s="227"/>
      <c r="AKR256" s="227"/>
      <c r="AKS256" s="227"/>
      <c r="AKT256" s="227"/>
      <c r="AKU256" s="227"/>
      <c r="AKV256" s="227"/>
      <c r="AKW256" s="227"/>
      <c r="AKX256" s="227"/>
      <c r="AKY256" s="227"/>
      <c r="AKZ256" s="227"/>
      <c r="ALA256" s="227"/>
      <c r="ALB256" s="227"/>
      <c r="ALC256" s="227"/>
      <c r="ALD256" s="227"/>
      <c r="ALE256" s="227"/>
      <c r="ALF256" s="227"/>
      <c r="ALG256" s="227"/>
      <c r="ALH256" s="227"/>
      <c r="ALI256" s="227"/>
      <c r="ALJ256" s="227"/>
      <c r="ALK256" s="227"/>
      <c r="ALL256" s="227"/>
      <c r="ALM256" s="227"/>
      <c r="ALN256" s="227"/>
      <c r="ALO256" s="227"/>
      <c r="ALP256" s="227"/>
      <c r="ALQ256" s="227"/>
      <c r="ALR256" s="227"/>
      <c r="ALS256" s="227"/>
      <c r="ALT256" s="227"/>
      <c r="ALU256" s="227"/>
      <c r="ALV256" s="227"/>
      <c r="ALW256" s="227"/>
      <c r="ALX256" s="227"/>
      <c r="ALY256" s="227"/>
      <c r="ALZ256" s="227"/>
      <c r="AMA256" s="227"/>
      <c r="AMB256" s="227"/>
      <c r="AMC256" s="227"/>
      <c r="AMD256" s="227"/>
      <c r="AME256" s="227"/>
      <c r="AMF256" s="227"/>
      <c r="AMG256" s="227"/>
      <c r="AMH256" s="227"/>
      <c r="AMI256" s="227"/>
      <c r="AMJ256" s="227"/>
      <c r="AMK256" s="227"/>
      <c r="AML256" s="227"/>
      <c r="AMM256" s="227"/>
      <c r="AMN256" s="227"/>
      <c r="AMO256" s="227"/>
      <c r="AMP256" s="227"/>
      <c r="AMQ256" s="227"/>
      <c r="AMR256" s="227"/>
      <c r="AMS256" s="227"/>
      <c r="AMT256" s="227"/>
      <c r="AMU256" s="227"/>
      <c r="AMV256" s="227"/>
      <c r="AMW256" s="227"/>
      <c r="AMX256" s="227"/>
    </row>
    <row r="257" spans="1:1038" s="288" customFormat="1" ht="18" customHeight="1">
      <c r="A257" s="352" t="s">
        <v>1646</v>
      </c>
      <c r="B257" s="227" t="s">
        <v>1647</v>
      </c>
      <c r="C257" s="227"/>
      <c r="D257" s="227" t="s">
        <v>1279</v>
      </c>
      <c r="E257" s="227">
        <v>42</v>
      </c>
      <c r="F257" s="227">
        <v>3</v>
      </c>
      <c r="G257" s="285" t="str">
        <f t="shared" si="59"/>
        <v>42-3</v>
      </c>
      <c r="H257" s="278">
        <v>92</v>
      </c>
      <c r="I257" s="227">
        <v>95</v>
      </c>
      <c r="J257" s="226"/>
      <c r="K257" s="545" t="b">
        <f>IF(I258=1,IF(((VLOOKUP($G257,[1]Depth_Lookup!#REF!,9,FALSE))-(H257/100))=0,"Good",IF(((VLOOKUP($G257,[1]Depth_Lookup!$A$3:$J$550,9,FALSE))-(H257/100))&gt;0,"Too Short","Too Long")))</f>
        <v>0</v>
      </c>
      <c r="L257" s="171">
        <f>(VLOOKUP($G257,Depth_Lookup!$A$3:$J$410,10,FALSE))+(H257/100)</f>
        <v>98.22</v>
      </c>
      <c r="M257" s="171">
        <f>(VLOOKUP($G257,Depth_Lookup!$A$3:$J$410,10,FALSE))+(I257/100)</f>
        <v>98.25</v>
      </c>
      <c r="N257" s="230"/>
      <c r="O257" s="227"/>
      <c r="P257" s="227"/>
      <c r="Q257" s="227"/>
      <c r="R257" s="286" t="s">
        <v>1805</v>
      </c>
      <c r="S257" s="227"/>
      <c r="T257" s="227"/>
      <c r="U257" s="227"/>
      <c r="V257" s="227"/>
      <c r="W257" s="227"/>
      <c r="X257" s="287"/>
      <c r="Y257" s="227"/>
      <c r="Z257" s="227"/>
      <c r="AA257" s="227"/>
      <c r="AB257" s="227"/>
      <c r="AC257" s="227"/>
      <c r="AD257" s="227"/>
      <c r="AE257" s="233"/>
      <c r="AF257" s="286"/>
      <c r="AG257" s="237"/>
      <c r="AH257" s="227"/>
      <c r="AI257" s="240"/>
      <c r="AJ257" s="227"/>
      <c r="AK257" s="227"/>
      <c r="AL257" s="227"/>
      <c r="AM257" s="227"/>
      <c r="AN257" s="227"/>
      <c r="AO257" s="240"/>
      <c r="AP257" s="227"/>
      <c r="AQ257" s="227"/>
      <c r="AR257" s="227"/>
      <c r="AS257" s="227"/>
      <c r="AT257" s="227"/>
      <c r="AU257" s="240"/>
      <c r="AV257" s="227"/>
      <c r="AW257" s="227"/>
      <c r="AX257" s="227"/>
      <c r="AY257" s="227"/>
      <c r="AZ257" s="227"/>
      <c r="BA257" s="240"/>
      <c r="BB257" s="227"/>
      <c r="BC257" s="227"/>
      <c r="BD257" s="227"/>
      <c r="BE257" s="227"/>
      <c r="BF257" s="227"/>
      <c r="BG257" s="240"/>
      <c r="BH257" s="227"/>
      <c r="BI257" s="227"/>
      <c r="BJ257" s="227"/>
      <c r="BK257" s="227"/>
      <c r="BL257" s="227"/>
      <c r="BM257" s="240"/>
      <c r="BN257" s="227"/>
      <c r="BO257" s="227"/>
      <c r="BP257" s="227"/>
      <c r="BQ257" s="227"/>
      <c r="BR257" s="227"/>
      <c r="BS257" s="227"/>
      <c r="BT257" s="227"/>
      <c r="BU257" s="227"/>
      <c r="BV257" s="227"/>
      <c r="BW257" s="227"/>
      <c r="BX257" s="227"/>
      <c r="BY257" s="240"/>
      <c r="BZ257" s="227"/>
      <c r="CA257" s="227"/>
      <c r="CB257" s="227"/>
      <c r="CC257" s="227"/>
      <c r="CD257" s="227"/>
      <c r="CE257" s="227"/>
      <c r="CF257" s="227"/>
      <c r="CG257" s="148"/>
      <c r="CH257" s="149"/>
      <c r="CI257" s="149"/>
      <c r="CJ257" s="149"/>
      <c r="CK257" s="151"/>
      <c r="CL257" s="152"/>
      <c r="CM257" s="152"/>
      <c r="CN257" s="152"/>
      <c r="CO257" s="152"/>
      <c r="CP257" s="152"/>
      <c r="CQ257" s="152"/>
      <c r="CR257" s="152"/>
      <c r="CS257" s="152"/>
      <c r="CT257" s="152"/>
      <c r="CU257" s="152"/>
      <c r="CV257" s="152"/>
      <c r="CW257" s="152"/>
      <c r="CX257" s="152"/>
      <c r="CY257" s="152"/>
      <c r="CZ257" s="152"/>
      <c r="DA257" s="152"/>
      <c r="DB257" s="152"/>
      <c r="DC257" s="229"/>
      <c r="DD257" s="152"/>
      <c r="DE257" s="152"/>
      <c r="DF257" s="152"/>
      <c r="DG257" s="152"/>
      <c r="DH257" s="152"/>
      <c r="DI257" s="152"/>
      <c r="DJ257" s="152"/>
      <c r="DK257" s="208"/>
      <c r="DL257" s="148"/>
      <c r="DM257" s="152"/>
      <c r="DN257" s="152"/>
      <c r="DO257" s="153"/>
      <c r="DQ257" s="148"/>
      <c r="DR257" s="153"/>
      <c r="DS257" s="148"/>
      <c r="DT257" s="261"/>
      <c r="DU257" s="229"/>
      <c r="DV257" s="229"/>
      <c r="DW257" s="290"/>
      <c r="DX257" s="291"/>
      <c r="DY257" s="154"/>
      <c r="DZ257" s="154"/>
      <c r="EA257" s="154"/>
      <c r="EB257" s="229"/>
      <c r="EC257" s="292"/>
      <c r="ED257" s="229" t="s">
        <v>2517</v>
      </c>
      <c r="EE257" s="293"/>
      <c r="EF257" s="294"/>
      <c r="EG257" s="293"/>
      <c r="EH257" s="295"/>
      <c r="EI257" s="296" t="e">
        <f>VLOOKUP(EH257,definitions_list_mag!$Y$12:$Z$15,2,FALSE)</f>
        <v>#N/A</v>
      </c>
      <c r="EJ257" s="297"/>
      <c r="EK257" s="298" t="e">
        <f>VLOOKUP(EJ257,definitions_list_mag!$AT$3:$AU$5,2,FALSE)</f>
        <v>#N/A</v>
      </c>
      <c r="EL257" s="293"/>
      <c r="EM257" s="295"/>
      <c r="EN257" s="295"/>
      <c r="EO257" s="321"/>
      <c r="EP257" s="321"/>
      <c r="EQ257" s="321"/>
      <c r="ER257" s="321"/>
      <c r="ES257" s="321"/>
      <c r="ET257" s="321"/>
      <c r="EU257" s="321"/>
      <c r="EV257" s="322">
        <v>35</v>
      </c>
      <c r="EW257" s="322">
        <v>90</v>
      </c>
      <c r="EX257" s="322">
        <v>16</v>
      </c>
      <c r="EY257" s="322">
        <v>0</v>
      </c>
      <c r="EZ257" s="192">
        <f t="shared" si="60"/>
        <v>-112.26982835817873</v>
      </c>
      <c r="FA257" s="192">
        <f t="shared" si="61"/>
        <v>247.73017164182127</v>
      </c>
      <c r="FB257" s="192">
        <f t="shared" si="62"/>
        <v>52.887166342405628</v>
      </c>
      <c r="FC257" s="192">
        <f t="shared" si="63"/>
        <v>337.73017164182124</v>
      </c>
      <c r="FD257" s="192">
        <f t="shared" si="64"/>
        <v>37.112833657594372</v>
      </c>
      <c r="FE257" s="193">
        <f t="shared" si="65"/>
        <v>67.730171641821272</v>
      </c>
      <c r="FF257" s="194">
        <f t="shared" si="66"/>
        <v>37.112833657594372</v>
      </c>
      <c r="FG257" s="144" t="s">
        <v>1807</v>
      </c>
      <c r="FH257" s="295"/>
      <c r="FI257" s="778">
        <f t="shared" si="67"/>
        <v>0</v>
      </c>
      <c r="FJ257" s="779">
        <f t="shared" si="68"/>
        <v>37.112833657594372</v>
      </c>
      <c r="FK257" s="779">
        <f t="shared" si="69"/>
        <v>52.887166342405628</v>
      </c>
      <c r="FL257" s="780">
        <f t="shared" si="70"/>
        <v>0.923055184724905</v>
      </c>
      <c r="FM257" s="169">
        <f t="shared" si="71"/>
        <v>0.79744879651454914</v>
      </c>
      <c r="FN257" s="783">
        <f t="shared" si="72"/>
        <v>0</v>
      </c>
      <c r="FO257" s="227"/>
      <c r="FP257" s="227"/>
      <c r="FQ257" s="227"/>
      <c r="FR257" s="227"/>
      <c r="FS257" s="227"/>
      <c r="FT257" s="227"/>
      <c r="FU257" s="227"/>
      <c r="FV257" s="227"/>
      <c r="FW257" s="227"/>
      <c r="FX257" s="227"/>
      <c r="FY257" s="227"/>
      <c r="FZ257" s="227"/>
      <c r="GA257" s="227"/>
      <c r="GB257" s="227"/>
      <c r="GC257" s="227"/>
      <c r="GD257" s="227"/>
      <c r="GE257" s="227"/>
      <c r="GF257" s="227"/>
      <c r="GG257" s="227"/>
      <c r="GH257" s="227"/>
      <c r="GI257" s="227"/>
      <c r="GJ257" s="227"/>
      <c r="GK257" s="227"/>
      <c r="GL257" s="227"/>
      <c r="GM257" s="227"/>
      <c r="GN257" s="227"/>
      <c r="GO257" s="227"/>
      <c r="GP257" s="227"/>
      <c r="GQ257" s="227"/>
      <c r="GR257" s="227"/>
      <c r="GS257" s="227"/>
      <c r="GT257" s="227"/>
      <c r="GU257" s="227"/>
      <c r="GV257" s="227"/>
      <c r="GW257" s="227"/>
      <c r="GX257" s="227"/>
      <c r="GY257" s="227"/>
      <c r="GZ257" s="227"/>
      <c r="HA257" s="227"/>
      <c r="HB257" s="227"/>
      <c r="HC257" s="227"/>
      <c r="HD257" s="227"/>
      <c r="HE257" s="227"/>
      <c r="HF257" s="227"/>
      <c r="HG257" s="227"/>
      <c r="HH257" s="227"/>
      <c r="HI257" s="227"/>
      <c r="HJ257" s="227"/>
      <c r="HK257" s="227"/>
      <c r="HL257" s="227"/>
      <c r="HM257" s="227"/>
      <c r="HN257" s="227"/>
      <c r="HO257" s="227"/>
      <c r="HP257" s="227"/>
      <c r="HQ257" s="227"/>
      <c r="HR257" s="227"/>
      <c r="HS257" s="227"/>
      <c r="HT257" s="227"/>
      <c r="HU257" s="227"/>
      <c r="HV257" s="227"/>
      <c r="HW257" s="227"/>
      <c r="HX257" s="227"/>
      <c r="HY257" s="227"/>
      <c r="HZ257" s="227"/>
      <c r="IA257" s="227"/>
      <c r="IB257" s="227"/>
      <c r="IC257" s="227"/>
      <c r="ID257" s="227"/>
      <c r="IE257" s="227"/>
      <c r="IF257" s="227"/>
      <c r="IG257" s="227"/>
      <c r="IH257" s="227"/>
      <c r="II257" s="227"/>
      <c r="IJ257" s="227"/>
      <c r="IK257" s="227"/>
      <c r="IL257" s="227"/>
      <c r="IM257" s="227"/>
      <c r="IN257" s="227"/>
      <c r="IO257" s="227"/>
      <c r="IP257" s="227"/>
      <c r="IQ257" s="227"/>
      <c r="IR257" s="227"/>
      <c r="IS257" s="227"/>
      <c r="IT257" s="227"/>
      <c r="IU257" s="227"/>
      <c r="IV257" s="227"/>
      <c r="IW257" s="227"/>
      <c r="IX257" s="227"/>
      <c r="IY257" s="227"/>
      <c r="IZ257" s="227"/>
      <c r="JA257" s="227"/>
      <c r="JB257" s="227"/>
      <c r="JC257" s="227"/>
      <c r="JD257" s="227"/>
      <c r="JE257" s="227"/>
      <c r="JF257" s="227"/>
      <c r="JG257" s="227"/>
      <c r="JH257" s="227"/>
      <c r="JI257" s="227"/>
      <c r="JJ257" s="227"/>
      <c r="JK257" s="227"/>
      <c r="JL257" s="227"/>
      <c r="JM257" s="227"/>
      <c r="JN257" s="227"/>
      <c r="JO257" s="227"/>
      <c r="JP257" s="227"/>
      <c r="JQ257" s="227"/>
      <c r="JR257" s="227"/>
      <c r="JS257" s="227"/>
      <c r="JT257" s="227"/>
      <c r="JU257" s="227"/>
      <c r="JV257" s="227"/>
      <c r="JW257" s="227"/>
      <c r="JX257" s="227"/>
      <c r="JY257" s="227"/>
      <c r="JZ257" s="227"/>
      <c r="KA257" s="227"/>
      <c r="KB257" s="227"/>
      <c r="KC257" s="227"/>
      <c r="KD257" s="227"/>
      <c r="KE257" s="227"/>
      <c r="KF257" s="227"/>
      <c r="KG257" s="227"/>
      <c r="KH257" s="227"/>
      <c r="KI257" s="227"/>
      <c r="KJ257" s="227"/>
      <c r="KK257" s="227"/>
      <c r="KL257" s="227"/>
      <c r="KM257" s="227"/>
      <c r="KN257" s="227"/>
      <c r="KO257" s="227"/>
      <c r="KP257" s="227"/>
      <c r="KQ257" s="227"/>
      <c r="KR257" s="227"/>
      <c r="KS257" s="227"/>
      <c r="KT257" s="227"/>
      <c r="KU257" s="227"/>
      <c r="KV257" s="227"/>
      <c r="KW257" s="227"/>
      <c r="KX257" s="227"/>
      <c r="KY257" s="227"/>
      <c r="KZ257" s="227"/>
      <c r="LA257" s="227"/>
      <c r="LB257" s="227"/>
      <c r="LC257" s="227"/>
      <c r="LD257" s="227"/>
      <c r="LE257" s="227"/>
      <c r="LF257" s="227"/>
      <c r="LG257" s="227"/>
      <c r="LH257" s="227"/>
      <c r="LI257" s="227"/>
      <c r="LJ257" s="227"/>
      <c r="LK257" s="227"/>
      <c r="LL257" s="227"/>
      <c r="LM257" s="227"/>
      <c r="LN257" s="227"/>
      <c r="LO257" s="227"/>
      <c r="LP257" s="227"/>
      <c r="LQ257" s="227"/>
      <c r="LR257" s="227"/>
      <c r="LS257" s="227"/>
      <c r="LT257" s="227"/>
      <c r="LU257" s="227"/>
      <c r="LV257" s="227"/>
      <c r="LW257" s="227"/>
      <c r="LX257" s="227"/>
      <c r="LY257" s="227"/>
      <c r="LZ257" s="227"/>
      <c r="MA257" s="227"/>
      <c r="MB257" s="227"/>
      <c r="MC257" s="227"/>
      <c r="MD257" s="227"/>
      <c r="ME257" s="227"/>
      <c r="MF257" s="227"/>
      <c r="MG257" s="227"/>
      <c r="MH257" s="227"/>
      <c r="MI257" s="227"/>
      <c r="MJ257" s="227"/>
      <c r="MK257" s="227"/>
      <c r="ML257" s="227"/>
      <c r="MM257" s="227"/>
      <c r="MN257" s="227"/>
      <c r="MO257" s="227"/>
      <c r="MP257" s="227"/>
      <c r="MQ257" s="227"/>
      <c r="MR257" s="227"/>
      <c r="MS257" s="227"/>
      <c r="MT257" s="227"/>
      <c r="MU257" s="227"/>
      <c r="MV257" s="227"/>
      <c r="MW257" s="227"/>
      <c r="MX257" s="227"/>
      <c r="MY257" s="227"/>
      <c r="MZ257" s="227"/>
      <c r="NA257" s="227"/>
      <c r="NB257" s="227"/>
      <c r="NC257" s="227"/>
      <c r="ND257" s="227"/>
      <c r="NE257" s="227"/>
      <c r="NF257" s="227"/>
      <c r="NG257" s="227"/>
      <c r="NH257" s="227"/>
      <c r="NI257" s="227"/>
      <c r="NJ257" s="227"/>
      <c r="NK257" s="227"/>
      <c r="NL257" s="227"/>
      <c r="NM257" s="227"/>
      <c r="NN257" s="227"/>
      <c r="NO257" s="227"/>
      <c r="NP257" s="227"/>
      <c r="NQ257" s="227"/>
      <c r="NR257" s="227"/>
      <c r="NS257" s="227"/>
      <c r="NT257" s="227"/>
      <c r="NU257" s="227"/>
      <c r="NV257" s="227"/>
      <c r="NW257" s="227"/>
      <c r="NX257" s="227"/>
      <c r="NY257" s="227"/>
      <c r="NZ257" s="227"/>
      <c r="OA257" s="227"/>
      <c r="OB257" s="227"/>
      <c r="OC257" s="227"/>
      <c r="OD257" s="227"/>
      <c r="OE257" s="227"/>
      <c r="OF257" s="227"/>
      <c r="OG257" s="227"/>
      <c r="OH257" s="227"/>
      <c r="OI257" s="227"/>
      <c r="OJ257" s="227"/>
      <c r="OK257" s="227"/>
      <c r="OL257" s="227"/>
      <c r="OM257" s="227"/>
      <c r="ON257" s="227"/>
      <c r="OO257" s="227"/>
      <c r="OP257" s="227"/>
      <c r="OQ257" s="227"/>
      <c r="OR257" s="227"/>
      <c r="OS257" s="227"/>
      <c r="OT257" s="227"/>
      <c r="OU257" s="227"/>
      <c r="OV257" s="227"/>
      <c r="OW257" s="227"/>
      <c r="OX257" s="227"/>
      <c r="OY257" s="227"/>
      <c r="OZ257" s="227"/>
      <c r="PA257" s="227"/>
      <c r="PB257" s="227"/>
      <c r="PC257" s="227"/>
      <c r="PD257" s="227"/>
      <c r="PE257" s="227"/>
      <c r="PF257" s="227"/>
      <c r="PG257" s="227"/>
      <c r="PH257" s="227"/>
      <c r="PI257" s="227"/>
      <c r="PJ257" s="227"/>
      <c r="PK257" s="227"/>
      <c r="PL257" s="227"/>
      <c r="PM257" s="227"/>
      <c r="PN257" s="227"/>
      <c r="PO257" s="227"/>
      <c r="PP257" s="227"/>
      <c r="PQ257" s="227"/>
      <c r="PR257" s="227"/>
      <c r="PS257" s="227"/>
      <c r="PT257" s="227"/>
      <c r="PU257" s="227"/>
      <c r="PV257" s="227"/>
      <c r="PW257" s="227"/>
      <c r="PX257" s="227"/>
      <c r="PY257" s="227"/>
      <c r="PZ257" s="227"/>
      <c r="QA257" s="227"/>
      <c r="QB257" s="227"/>
      <c r="QC257" s="227"/>
      <c r="QD257" s="227"/>
      <c r="QE257" s="227"/>
      <c r="QF257" s="227"/>
      <c r="QG257" s="227"/>
      <c r="QH257" s="227"/>
      <c r="QI257" s="227"/>
      <c r="QJ257" s="227"/>
      <c r="QK257" s="227"/>
      <c r="QL257" s="227"/>
      <c r="QM257" s="227"/>
      <c r="QN257" s="227"/>
      <c r="QO257" s="227"/>
      <c r="QP257" s="227"/>
      <c r="QQ257" s="227"/>
      <c r="QR257" s="227"/>
      <c r="QS257" s="227"/>
      <c r="QT257" s="227"/>
      <c r="QU257" s="227"/>
      <c r="QV257" s="227"/>
      <c r="QW257" s="227"/>
      <c r="QX257" s="227"/>
      <c r="QY257" s="227"/>
      <c r="QZ257" s="227"/>
      <c r="RA257" s="227"/>
      <c r="RB257" s="227"/>
      <c r="RC257" s="227"/>
      <c r="RD257" s="227"/>
      <c r="RE257" s="227"/>
      <c r="RF257" s="227"/>
      <c r="RG257" s="227"/>
      <c r="RH257" s="227"/>
      <c r="RI257" s="227"/>
      <c r="RJ257" s="227"/>
      <c r="RK257" s="227"/>
      <c r="RL257" s="227"/>
      <c r="RM257" s="227"/>
      <c r="RN257" s="227"/>
      <c r="RO257" s="227"/>
      <c r="RP257" s="227"/>
      <c r="RQ257" s="227"/>
      <c r="RR257" s="227"/>
      <c r="RS257" s="227"/>
      <c r="RT257" s="227"/>
      <c r="RU257" s="227"/>
      <c r="RV257" s="227"/>
      <c r="RW257" s="227"/>
      <c r="RX257" s="227"/>
      <c r="RY257" s="227"/>
      <c r="RZ257" s="227"/>
      <c r="SA257" s="227"/>
      <c r="SB257" s="227"/>
      <c r="SC257" s="227"/>
      <c r="SD257" s="227"/>
      <c r="SE257" s="227"/>
      <c r="SF257" s="227"/>
      <c r="SG257" s="227"/>
      <c r="SH257" s="227"/>
      <c r="SI257" s="227"/>
      <c r="SJ257" s="227"/>
      <c r="SK257" s="227"/>
      <c r="SL257" s="227"/>
      <c r="SM257" s="227"/>
      <c r="SN257" s="227"/>
      <c r="SO257" s="227"/>
      <c r="SP257" s="227"/>
      <c r="SQ257" s="227"/>
      <c r="SR257" s="227"/>
      <c r="SS257" s="227"/>
      <c r="ST257" s="227"/>
      <c r="SU257" s="227"/>
      <c r="SV257" s="227"/>
      <c r="SW257" s="227"/>
      <c r="SX257" s="227"/>
      <c r="SY257" s="227"/>
      <c r="SZ257" s="227"/>
      <c r="TA257" s="227"/>
      <c r="TB257" s="227"/>
      <c r="TC257" s="227"/>
      <c r="TD257" s="227"/>
      <c r="TE257" s="227"/>
      <c r="TF257" s="227"/>
      <c r="TG257" s="227"/>
      <c r="TH257" s="227"/>
      <c r="TI257" s="227"/>
      <c r="TJ257" s="227"/>
      <c r="TK257" s="227"/>
      <c r="TL257" s="227"/>
      <c r="TM257" s="227"/>
      <c r="TN257" s="227"/>
      <c r="TO257" s="227"/>
      <c r="TP257" s="227"/>
      <c r="TQ257" s="227"/>
      <c r="TR257" s="227"/>
      <c r="TS257" s="227"/>
      <c r="TT257" s="227"/>
      <c r="TU257" s="227"/>
      <c r="TV257" s="227"/>
      <c r="TW257" s="227"/>
      <c r="TX257" s="227"/>
      <c r="TY257" s="227"/>
      <c r="TZ257" s="227"/>
      <c r="UA257" s="227"/>
      <c r="UB257" s="227"/>
      <c r="UC257" s="227"/>
      <c r="UD257" s="227"/>
      <c r="UE257" s="227"/>
      <c r="UF257" s="227"/>
      <c r="UG257" s="227"/>
      <c r="UH257" s="227"/>
      <c r="UI257" s="227"/>
      <c r="UJ257" s="227"/>
      <c r="UK257" s="227"/>
      <c r="UL257" s="227"/>
      <c r="UM257" s="227"/>
      <c r="UN257" s="227"/>
      <c r="UO257" s="227"/>
      <c r="UP257" s="227"/>
      <c r="UQ257" s="227"/>
      <c r="UR257" s="227"/>
      <c r="US257" s="227"/>
      <c r="UT257" s="227"/>
      <c r="UU257" s="227"/>
      <c r="UV257" s="227"/>
      <c r="UW257" s="227"/>
      <c r="UX257" s="227"/>
      <c r="UY257" s="227"/>
      <c r="UZ257" s="227"/>
      <c r="VA257" s="227"/>
      <c r="VB257" s="227"/>
      <c r="VC257" s="227"/>
      <c r="VD257" s="227"/>
      <c r="VE257" s="227"/>
      <c r="VF257" s="227"/>
      <c r="VG257" s="227"/>
      <c r="VH257" s="227"/>
      <c r="VI257" s="227"/>
      <c r="VJ257" s="227"/>
      <c r="VK257" s="227"/>
      <c r="VL257" s="227"/>
      <c r="VM257" s="227"/>
      <c r="VN257" s="227"/>
      <c r="VO257" s="227"/>
      <c r="VP257" s="227"/>
      <c r="VQ257" s="227"/>
      <c r="VR257" s="227"/>
      <c r="VS257" s="227"/>
      <c r="VT257" s="227"/>
      <c r="VU257" s="227"/>
      <c r="VV257" s="227"/>
      <c r="VW257" s="227"/>
      <c r="VX257" s="227"/>
      <c r="VY257" s="227"/>
      <c r="VZ257" s="227"/>
      <c r="WA257" s="227"/>
      <c r="WB257" s="227"/>
      <c r="WC257" s="227"/>
      <c r="WD257" s="227"/>
      <c r="WE257" s="227"/>
      <c r="WF257" s="227"/>
      <c r="WG257" s="227"/>
      <c r="WH257" s="227"/>
      <c r="WI257" s="227"/>
      <c r="WJ257" s="227"/>
      <c r="WK257" s="227"/>
      <c r="WL257" s="227"/>
      <c r="WM257" s="227"/>
      <c r="WN257" s="227"/>
      <c r="WO257" s="227"/>
      <c r="WP257" s="227"/>
      <c r="WQ257" s="227"/>
      <c r="WR257" s="227"/>
      <c r="WS257" s="227"/>
      <c r="WT257" s="227"/>
      <c r="WU257" s="227"/>
      <c r="WV257" s="227"/>
      <c r="WW257" s="227"/>
      <c r="WX257" s="227"/>
      <c r="WY257" s="227"/>
      <c r="WZ257" s="227"/>
      <c r="XA257" s="227"/>
      <c r="XB257" s="227"/>
      <c r="XC257" s="227"/>
      <c r="XD257" s="227"/>
      <c r="XE257" s="227"/>
      <c r="XF257" s="227"/>
      <c r="XG257" s="227"/>
      <c r="XH257" s="227"/>
      <c r="XI257" s="227"/>
      <c r="XJ257" s="227"/>
      <c r="XK257" s="227"/>
      <c r="XL257" s="227"/>
      <c r="XM257" s="227"/>
      <c r="XN257" s="227"/>
      <c r="XO257" s="227"/>
      <c r="XP257" s="227"/>
      <c r="XQ257" s="227"/>
      <c r="XR257" s="227"/>
      <c r="XS257" s="227"/>
      <c r="XT257" s="227"/>
      <c r="XU257" s="227"/>
      <c r="XV257" s="227"/>
      <c r="XW257" s="227"/>
      <c r="XX257" s="227"/>
      <c r="XY257" s="227"/>
      <c r="XZ257" s="227"/>
      <c r="YA257" s="227"/>
      <c r="YB257" s="227"/>
      <c r="YC257" s="227"/>
      <c r="YD257" s="227"/>
      <c r="YE257" s="227"/>
      <c r="YF257" s="227"/>
      <c r="YG257" s="227"/>
      <c r="YH257" s="227"/>
      <c r="YI257" s="227"/>
      <c r="YJ257" s="227"/>
      <c r="YK257" s="227"/>
      <c r="YL257" s="227"/>
      <c r="YM257" s="227"/>
      <c r="YN257" s="227"/>
      <c r="YO257" s="227"/>
      <c r="YP257" s="227"/>
      <c r="YQ257" s="227"/>
      <c r="YR257" s="227"/>
      <c r="YS257" s="227"/>
      <c r="YT257" s="227"/>
      <c r="YU257" s="227"/>
      <c r="YV257" s="227"/>
      <c r="YW257" s="227"/>
      <c r="YX257" s="227"/>
      <c r="YY257" s="227"/>
      <c r="YZ257" s="227"/>
      <c r="ZA257" s="227"/>
      <c r="ZB257" s="227"/>
      <c r="ZC257" s="227"/>
      <c r="ZD257" s="227"/>
      <c r="ZE257" s="227"/>
      <c r="ZF257" s="227"/>
      <c r="ZG257" s="227"/>
      <c r="ZH257" s="227"/>
      <c r="ZI257" s="227"/>
      <c r="ZJ257" s="227"/>
      <c r="ZK257" s="227"/>
      <c r="ZL257" s="227"/>
      <c r="ZM257" s="227"/>
      <c r="ZN257" s="227"/>
      <c r="ZO257" s="227"/>
      <c r="ZP257" s="227"/>
      <c r="ZQ257" s="227"/>
      <c r="ZR257" s="227"/>
      <c r="ZS257" s="227"/>
      <c r="ZT257" s="227"/>
      <c r="ZU257" s="227"/>
      <c r="ZV257" s="227"/>
      <c r="ZW257" s="227"/>
      <c r="ZX257" s="227"/>
      <c r="ZY257" s="227"/>
      <c r="ZZ257" s="227"/>
      <c r="AAA257" s="227"/>
      <c r="AAB257" s="227"/>
      <c r="AAC257" s="227"/>
      <c r="AAD257" s="227"/>
      <c r="AAE257" s="227"/>
      <c r="AAF257" s="227"/>
      <c r="AAG257" s="227"/>
      <c r="AAH257" s="227"/>
      <c r="AAI257" s="227"/>
      <c r="AAJ257" s="227"/>
      <c r="AAK257" s="227"/>
      <c r="AAL257" s="227"/>
      <c r="AAM257" s="227"/>
      <c r="AAN257" s="227"/>
      <c r="AAO257" s="227"/>
      <c r="AAP257" s="227"/>
      <c r="AAQ257" s="227"/>
      <c r="AAR257" s="227"/>
      <c r="AAS257" s="227"/>
      <c r="AAT257" s="227"/>
      <c r="AAU257" s="227"/>
      <c r="AAV257" s="227"/>
      <c r="AAW257" s="227"/>
      <c r="AAX257" s="227"/>
      <c r="AAY257" s="227"/>
      <c r="AAZ257" s="227"/>
      <c r="ABA257" s="227"/>
      <c r="ABB257" s="227"/>
      <c r="ABC257" s="227"/>
      <c r="ABD257" s="227"/>
      <c r="ABE257" s="227"/>
      <c r="ABF257" s="227"/>
      <c r="ABG257" s="227"/>
      <c r="ABH257" s="227"/>
      <c r="ABI257" s="227"/>
      <c r="ABJ257" s="227"/>
      <c r="ABK257" s="227"/>
      <c r="ABL257" s="227"/>
      <c r="ABM257" s="227"/>
      <c r="ABN257" s="227"/>
      <c r="ABO257" s="227"/>
      <c r="ABP257" s="227"/>
      <c r="ABQ257" s="227"/>
      <c r="ABR257" s="227"/>
      <c r="ABS257" s="227"/>
      <c r="ABT257" s="227"/>
      <c r="ABU257" s="227"/>
      <c r="ABV257" s="227"/>
      <c r="ABW257" s="227"/>
      <c r="ABX257" s="227"/>
      <c r="ABY257" s="227"/>
      <c r="ABZ257" s="227"/>
      <c r="ACA257" s="227"/>
      <c r="ACB257" s="227"/>
      <c r="ACC257" s="227"/>
      <c r="ACD257" s="227"/>
      <c r="ACE257" s="227"/>
      <c r="ACF257" s="227"/>
      <c r="ACG257" s="227"/>
      <c r="ACH257" s="227"/>
      <c r="ACI257" s="227"/>
      <c r="ACJ257" s="227"/>
      <c r="ACK257" s="227"/>
      <c r="ACL257" s="227"/>
      <c r="ACM257" s="227"/>
      <c r="ACN257" s="227"/>
      <c r="ACO257" s="227"/>
      <c r="ACP257" s="227"/>
      <c r="ACQ257" s="227"/>
      <c r="ACR257" s="227"/>
      <c r="ACS257" s="227"/>
      <c r="ACT257" s="227"/>
      <c r="ACU257" s="227"/>
      <c r="ACV257" s="227"/>
      <c r="ACW257" s="227"/>
      <c r="ACX257" s="227"/>
      <c r="ACY257" s="227"/>
      <c r="ACZ257" s="227"/>
      <c r="ADA257" s="227"/>
      <c r="ADB257" s="227"/>
      <c r="ADC257" s="227"/>
      <c r="ADD257" s="227"/>
      <c r="ADE257" s="227"/>
      <c r="ADF257" s="227"/>
      <c r="ADG257" s="227"/>
      <c r="ADH257" s="227"/>
      <c r="ADI257" s="227"/>
      <c r="ADJ257" s="227"/>
      <c r="ADK257" s="227"/>
      <c r="ADL257" s="227"/>
      <c r="ADM257" s="227"/>
      <c r="ADN257" s="227"/>
      <c r="ADO257" s="227"/>
      <c r="ADP257" s="227"/>
      <c r="ADQ257" s="227"/>
      <c r="ADR257" s="227"/>
      <c r="ADS257" s="227"/>
      <c r="ADT257" s="227"/>
      <c r="ADU257" s="227"/>
      <c r="ADV257" s="227"/>
      <c r="ADW257" s="227"/>
      <c r="ADX257" s="227"/>
      <c r="ADY257" s="227"/>
      <c r="ADZ257" s="227"/>
      <c r="AEA257" s="227"/>
      <c r="AEB257" s="227"/>
      <c r="AEC257" s="227"/>
      <c r="AED257" s="227"/>
      <c r="AEE257" s="227"/>
      <c r="AEF257" s="227"/>
      <c r="AEG257" s="227"/>
      <c r="AEH257" s="227"/>
      <c r="AEI257" s="227"/>
      <c r="AEJ257" s="227"/>
      <c r="AEK257" s="227"/>
      <c r="AEL257" s="227"/>
      <c r="AEM257" s="227"/>
      <c r="AEN257" s="227"/>
      <c r="AEO257" s="227"/>
      <c r="AEP257" s="227"/>
      <c r="AEQ257" s="227"/>
      <c r="AER257" s="227"/>
      <c r="AES257" s="227"/>
      <c r="AET257" s="227"/>
      <c r="AEU257" s="227"/>
      <c r="AEV257" s="227"/>
      <c r="AEW257" s="227"/>
      <c r="AEX257" s="227"/>
      <c r="AEY257" s="227"/>
      <c r="AEZ257" s="227"/>
      <c r="AFA257" s="227"/>
      <c r="AFB257" s="227"/>
      <c r="AFC257" s="227"/>
      <c r="AFD257" s="227"/>
      <c r="AFE257" s="227"/>
      <c r="AFF257" s="227"/>
      <c r="AFG257" s="227"/>
      <c r="AFH257" s="227"/>
      <c r="AFI257" s="227"/>
      <c r="AFJ257" s="227"/>
      <c r="AFK257" s="227"/>
      <c r="AFL257" s="227"/>
      <c r="AFM257" s="227"/>
      <c r="AFN257" s="227"/>
      <c r="AFO257" s="227"/>
      <c r="AFP257" s="227"/>
      <c r="AFQ257" s="227"/>
      <c r="AFR257" s="227"/>
      <c r="AFS257" s="227"/>
      <c r="AFT257" s="227"/>
      <c r="AFU257" s="227"/>
      <c r="AFV257" s="227"/>
      <c r="AFW257" s="227"/>
      <c r="AFX257" s="227"/>
      <c r="AFY257" s="227"/>
      <c r="AFZ257" s="227"/>
      <c r="AGA257" s="227"/>
      <c r="AGB257" s="227"/>
      <c r="AGC257" s="227"/>
      <c r="AGD257" s="227"/>
      <c r="AGE257" s="227"/>
      <c r="AGF257" s="227"/>
      <c r="AGG257" s="227"/>
      <c r="AGH257" s="227"/>
      <c r="AGI257" s="227"/>
      <c r="AGJ257" s="227"/>
      <c r="AGK257" s="227"/>
      <c r="AGL257" s="227"/>
      <c r="AGM257" s="227"/>
      <c r="AGN257" s="227"/>
      <c r="AGO257" s="227"/>
      <c r="AGP257" s="227"/>
      <c r="AGQ257" s="227"/>
      <c r="AGR257" s="227"/>
      <c r="AGS257" s="227"/>
      <c r="AGT257" s="227"/>
      <c r="AGU257" s="227"/>
      <c r="AGV257" s="227"/>
      <c r="AGW257" s="227"/>
      <c r="AGX257" s="227"/>
      <c r="AGY257" s="227"/>
      <c r="AGZ257" s="227"/>
      <c r="AHA257" s="227"/>
      <c r="AHB257" s="227"/>
      <c r="AHC257" s="227"/>
      <c r="AHD257" s="227"/>
      <c r="AHE257" s="227"/>
      <c r="AHF257" s="227"/>
      <c r="AHG257" s="227"/>
      <c r="AHH257" s="227"/>
      <c r="AHI257" s="227"/>
      <c r="AHJ257" s="227"/>
      <c r="AHK257" s="227"/>
      <c r="AHL257" s="227"/>
      <c r="AHM257" s="227"/>
      <c r="AHN257" s="227"/>
      <c r="AHO257" s="227"/>
      <c r="AHP257" s="227"/>
      <c r="AHQ257" s="227"/>
      <c r="AHR257" s="227"/>
      <c r="AHS257" s="227"/>
      <c r="AHT257" s="227"/>
      <c r="AHU257" s="227"/>
      <c r="AHV257" s="227"/>
      <c r="AHW257" s="227"/>
      <c r="AHX257" s="227"/>
      <c r="AHY257" s="227"/>
      <c r="AHZ257" s="227"/>
      <c r="AIA257" s="227"/>
      <c r="AIB257" s="227"/>
      <c r="AIC257" s="227"/>
      <c r="AID257" s="227"/>
      <c r="AIE257" s="227"/>
      <c r="AIF257" s="227"/>
      <c r="AIG257" s="227"/>
      <c r="AIH257" s="227"/>
      <c r="AII257" s="227"/>
      <c r="AIJ257" s="227"/>
      <c r="AIK257" s="227"/>
      <c r="AIL257" s="227"/>
      <c r="AIM257" s="227"/>
      <c r="AIN257" s="227"/>
      <c r="AIO257" s="227"/>
      <c r="AIP257" s="227"/>
      <c r="AIQ257" s="227"/>
      <c r="AIR257" s="227"/>
      <c r="AIS257" s="227"/>
      <c r="AIT257" s="227"/>
      <c r="AIU257" s="227"/>
      <c r="AIV257" s="227"/>
      <c r="AIW257" s="227"/>
      <c r="AIX257" s="227"/>
      <c r="AIY257" s="227"/>
      <c r="AIZ257" s="227"/>
      <c r="AJA257" s="227"/>
      <c r="AJB257" s="227"/>
      <c r="AJC257" s="227"/>
      <c r="AJD257" s="227"/>
      <c r="AJE257" s="227"/>
      <c r="AJF257" s="227"/>
      <c r="AJG257" s="227"/>
      <c r="AJH257" s="227"/>
      <c r="AJI257" s="227"/>
      <c r="AJJ257" s="227"/>
      <c r="AJK257" s="227"/>
      <c r="AJL257" s="227"/>
      <c r="AJM257" s="227"/>
      <c r="AJN257" s="227"/>
      <c r="AJO257" s="227"/>
      <c r="AJP257" s="227"/>
      <c r="AJQ257" s="227"/>
      <c r="AJR257" s="227"/>
      <c r="AJS257" s="227"/>
      <c r="AJT257" s="227"/>
      <c r="AJU257" s="227"/>
      <c r="AJV257" s="227"/>
      <c r="AJW257" s="227"/>
      <c r="AJX257" s="227"/>
      <c r="AJY257" s="227"/>
      <c r="AJZ257" s="227"/>
      <c r="AKA257" s="227"/>
      <c r="AKB257" s="227"/>
      <c r="AKC257" s="227"/>
      <c r="AKD257" s="227"/>
      <c r="AKE257" s="227"/>
      <c r="AKF257" s="227"/>
      <c r="AKG257" s="227"/>
      <c r="AKH257" s="227"/>
      <c r="AKI257" s="227"/>
      <c r="AKJ257" s="227"/>
      <c r="AKK257" s="227"/>
      <c r="AKL257" s="227"/>
      <c r="AKM257" s="227"/>
      <c r="AKN257" s="227"/>
      <c r="AKO257" s="227"/>
      <c r="AKP257" s="227"/>
      <c r="AKQ257" s="227"/>
      <c r="AKR257" s="227"/>
      <c r="AKS257" s="227"/>
      <c r="AKT257" s="227"/>
      <c r="AKU257" s="227"/>
      <c r="AKV257" s="227"/>
      <c r="AKW257" s="227"/>
      <c r="AKX257" s="227"/>
      <c r="AKY257" s="227"/>
      <c r="AKZ257" s="227"/>
      <c r="ALA257" s="227"/>
      <c r="ALB257" s="227"/>
      <c r="ALC257" s="227"/>
      <c r="ALD257" s="227"/>
      <c r="ALE257" s="227"/>
      <c r="ALF257" s="227"/>
      <c r="ALG257" s="227"/>
      <c r="ALH257" s="227"/>
      <c r="ALI257" s="227"/>
      <c r="ALJ257" s="227"/>
      <c r="ALK257" s="227"/>
      <c r="ALL257" s="227"/>
      <c r="ALM257" s="227"/>
      <c r="ALN257" s="227"/>
      <c r="ALO257" s="227"/>
      <c r="ALP257" s="227"/>
      <c r="ALQ257" s="227"/>
      <c r="ALR257" s="227"/>
      <c r="ALS257" s="227"/>
      <c r="ALT257" s="227"/>
      <c r="ALU257" s="227"/>
      <c r="ALV257" s="227"/>
      <c r="ALW257" s="227"/>
      <c r="ALX257" s="227"/>
      <c r="ALY257" s="227"/>
      <c r="ALZ257" s="227"/>
      <c r="AMA257" s="227"/>
      <c r="AMB257" s="227"/>
      <c r="AMC257" s="227"/>
      <c r="AMD257" s="227"/>
      <c r="AME257" s="227"/>
      <c r="AMF257" s="227"/>
      <c r="AMG257" s="227"/>
      <c r="AMH257" s="227"/>
      <c r="AMI257" s="227"/>
      <c r="AMJ257" s="227"/>
      <c r="AMK257" s="227"/>
      <c r="AML257" s="227"/>
      <c r="AMM257" s="227"/>
      <c r="AMN257" s="227"/>
      <c r="AMO257" s="227"/>
      <c r="AMP257" s="227"/>
      <c r="AMQ257" s="227"/>
      <c r="AMR257" s="227"/>
      <c r="AMS257" s="227"/>
      <c r="AMT257" s="227"/>
      <c r="AMU257" s="227"/>
      <c r="AMV257" s="227"/>
      <c r="AMW257" s="227"/>
      <c r="AMX257" s="227"/>
    </row>
    <row r="258" spans="1:1038" s="308" customFormat="1" ht="18" customHeight="1">
      <c r="A258" s="351" t="s">
        <v>1646</v>
      </c>
      <c r="B258" s="228" t="s">
        <v>1647</v>
      </c>
      <c r="C258" s="228"/>
      <c r="D258" s="228" t="s">
        <v>1279</v>
      </c>
      <c r="E258" s="228">
        <v>42</v>
      </c>
      <c r="F258" s="228">
        <v>4</v>
      </c>
      <c r="G258" s="285" t="str">
        <f t="shared" si="59"/>
        <v>42-4</v>
      </c>
      <c r="H258" s="279">
        <v>0</v>
      </c>
      <c r="I258" s="228">
        <v>64</v>
      </c>
      <c r="J258" s="226"/>
      <c r="K258" s="545" t="b">
        <f>IF(I259=1,IF(((VLOOKUP($G258,[1]Depth_Lookup!#REF!,9,FALSE))-(H258/100))=0,"Good",IF(((VLOOKUP($G258,[1]Depth_Lookup!$A$3:$J$550,9,FALSE))-(H258/100))&gt;0,"Too Short","Too Long")))</f>
        <v>0</v>
      </c>
      <c r="L258" s="171">
        <f>(VLOOKUP($G258,Depth_Lookup!$A$3:$J$410,10,FALSE))+(H258/100)</f>
        <v>98.254999999999995</v>
      </c>
      <c r="M258" s="171">
        <f>(VLOOKUP($G258,Depth_Lookup!$A$3:$J$410,10,FALSE))+(I258/100)</f>
        <v>98.894999999999996</v>
      </c>
      <c r="N258" s="231" t="s">
        <v>1675</v>
      </c>
      <c r="O258" s="228"/>
      <c r="P258" s="228" t="s">
        <v>853</v>
      </c>
      <c r="Q258" s="228" t="s">
        <v>125</v>
      </c>
      <c r="R258" s="304" t="s">
        <v>1633</v>
      </c>
      <c r="S258" s="228" t="s">
        <v>700</v>
      </c>
      <c r="T258" s="228" t="s">
        <v>700</v>
      </c>
      <c r="U258" s="228"/>
      <c r="V258" s="228"/>
      <c r="W258" s="228" t="s">
        <v>102</v>
      </c>
      <c r="X258" s="305">
        <v>5</v>
      </c>
      <c r="Y258" s="228" t="s">
        <v>90</v>
      </c>
      <c r="Z258" s="228" t="s">
        <v>91</v>
      </c>
      <c r="AA258" s="228"/>
      <c r="AB258" s="228"/>
      <c r="AC258" s="228"/>
      <c r="AD258" s="228"/>
      <c r="AE258" s="234"/>
      <c r="AF258" s="304" t="e">
        <v>#N/A</v>
      </c>
      <c r="AG258" s="241"/>
      <c r="AH258" s="228"/>
      <c r="AI258" s="244">
        <v>73</v>
      </c>
      <c r="AJ258" s="228"/>
      <c r="AK258" s="228"/>
      <c r="AL258" s="228"/>
      <c r="AM258" s="228"/>
      <c r="AN258" s="228"/>
      <c r="AO258" s="244"/>
      <c r="AP258" s="228"/>
      <c r="AQ258" s="228"/>
      <c r="AR258" s="228"/>
      <c r="AS258" s="228"/>
      <c r="AT258" s="228"/>
      <c r="AU258" s="244">
        <v>1</v>
      </c>
      <c r="AV258" s="228">
        <v>1</v>
      </c>
      <c r="AW258" s="228">
        <v>0.5</v>
      </c>
      <c r="AX258" s="228" t="s">
        <v>110</v>
      </c>
      <c r="AY258" s="228" t="s">
        <v>103</v>
      </c>
      <c r="AZ258" s="228"/>
      <c r="BA258" s="244">
        <v>25</v>
      </c>
      <c r="BB258" s="228">
        <v>6</v>
      </c>
      <c r="BC258" s="228">
        <v>4</v>
      </c>
      <c r="BD258" s="228" t="s">
        <v>110</v>
      </c>
      <c r="BE258" s="228" t="s">
        <v>103</v>
      </c>
      <c r="BF258" s="228"/>
      <c r="BG258" s="244"/>
      <c r="BH258" s="228"/>
      <c r="BI258" s="228"/>
      <c r="BJ258" s="228"/>
      <c r="BK258" s="228"/>
      <c r="BL258" s="228"/>
      <c r="BM258" s="244">
        <v>1</v>
      </c>
      <c r="BN258" s="228">
        <v>1</v>
      </c>
      <c r="BO258" s="228">
        <v>0.5</v>
      </c>
      <c r="BP258" s="228"/>
      <c r="BQ258" s="228"/>
      <c r="BR258" s="228"/>
      <c r="BS258" s="228"/>
      <c r="BT258" s="228"/>
      <c r="BU258" s="228"/>
      <c r="BV258" s="228"/>
      <c r="BW258" s="228"/>
      <c r="BX258" s="228"/>
      <c r="BY258" s="244"/>
      <c r="BZ258" s="228"/>
      <c r="CA258" s="228"/>
      <c r="CB258" s="228"/>
      <c r="CC258" s="228"/>
      <c r="CD258" s="228"/>
      <c r="CE258" s="228"/>
      <c r="CF258" s="228"/>
      <c r="CG258" s="245"/>
      <c r="CH258" s="246" t="s">
        <v>1329</v>
      </c>
      <c r="CI258" s="246">
        <v>95</v>
      </c>
      <c r="CJ258" s="246" t="s">
        <v>514</v>
      </c>
      <c r="CK258" s="247"/>
      <c r="CL258" s="248"/>
      <c r="CM258" s="248"/>
      <c r="CN258" s="248"/>
      <c r="CO258" s="248"/>
      <c r="CP258" s="248"/>
      <c r="CQ258" s="248"/>
      <c r="CR258" s="248"/>
      <c r="CS258" s="248"/>
      <c r="CT258" s="248"/>
      <c r="CU258" s="248"/>
      <c r="CV258" s="248"/>
      <c r="CW258" s="248"/>
      <c r="CX258" s="248"/>
      <c r="CY258" s="248"/>
      <c r="CZ258" s="248"/>
      <c r="DA258" s="248"/>
      <c r="DB258" s="248">
        <v>75</v>
      </c>
      <c r="DC258" s="249">
        <v>25</v>
      </c>
      <c r="DD258" s="248"/>
      <c r="DE258" s="248"/>
      <c r="DF258" s="248"/>
      <c r="DG258" s="248"/>
      <c r="DH258" s="248"/>
      <c r="DI258" s="248"/>
      <c r="DJ258" s="248"/>
      <c r="DK258" s="306">
        <v>100</v>
      </c>
      <c r="DL258" s="245"/>
      <c r="DM258" s="248"/>
      <c r="DN258" s="248"/>
      <c r="DO258" s="307"/>
      <c r="DQ258" s="245"/>
      <c r="DR258" s="307"/>
      <c r="DS258" s="245"/>
      <c r="DT258" s="262" t="s">
        <v>1676</v>
      </c>
      <c r="DU258" s="249"/>
      <c r="DV258" s="249"/>
      <c r="DW258" s="310">
        <v>100</v>
      </c>
      <c r="DX258" s="311" t="e">
        <v>#N/A</v>
      </c>
      <c r="DY258" s="268" t="s">
        <v>1405</v>
      </c>
      <c r="DZ258" s="268" t="s">
        <v>1677</v>
      </c>
      <c r="EA258" s="268"/>
      <c r="EB258" s="249"/>
      <c r="EC258" s="312"/>
      <c r="ED258" s="229" t="s">
        <v>2517</v>
      </c>
      <c r="EE258" s="313"/>
      <c r="EF258" s="314"/>
      <c r="EG258" s="313"/>
      <c r="EH258" s="315"/>
      <c r="EI258" s="316" t="e">
        <f>VLOOKUP(EH258,definitions_list_mag!$Y$12:$Z$15,2,FALSE)</f>
        <v>#N/A</v>
      </c>
      <c r="EJ258" s="317"/>
      <c r="EK258" s="318" t="e">
        <f>VLOOKUP(EJ258,definitions_list_mag!$AT$3:$AU$5,2,FALSE)</f>
        <v>#N/A</v>
      </c>
      <c r="EL258" s="313"/>
      <c r="EM258" s="315"/>
      <c r="EN258" s="315"/>
      <c r="EO258" s="319"/>
      <c r="EP258" s="319"/>
      <c r="EQ258" s="319"/>
      <c r="ER258" s="319"/>
      <c r="ES258" s="319"/>
      <c r="ET258" s="319"/>
      <c r="EU258" s="319"/>
      <c r="EV258" s="322"/>
      <c r="EW258" s="322"/>
      <c r="EX258" s="322"/>
      <c r="EY258" s="322"/>
      <c r="EZ258" s="192" t="e">
        <f t="shared" si="60"/>
        <v>#DIV/0!</v>
      </c>
      <c r="FA258" s="192" t="e">
        <f t="shared" si="61"/>
        <v>#DIV/0!</v>
      </c>
      <c r="FB258" s="192" t="e">
        <f t="shared" si="62"/>
        <v>#DIV/0!</v>
      </c>
      <c r="FC258" s="192" t="e">
        <f t="shared" si="63"/>
        <v>#DIV/0!</v>
      </c>
      <c r="FD258" s="192" t="e">
        <f t="shared" si="64"/>
        <v>#DIV/0!</v>
      </c>
      <c r="FE258" s="193" t="e">
        <f t="shared" si="65"/>
        <v>#DIV/0!</v>
      </c>
      <c r="FF258" s="194" t="e">
        <f t="shared" si="66"/>
        <v>#DIV/0!</v>
      </c>
      <c r="FG258" s="319"/>
      <c r="FH258" s="315"/>
      <c r="FI258" s="778">
        <f t="shared" si="67"/>
        <v>0</v>
      </c>
      <c r="FJ258" s="779" t="e">
        <f t="shared" si="68"/>
        <v>#DIV/0!</v>
      </c>
      <c r="FK258" s="779" t="e">
        <f t="shared" si="69"/>
        <v>#DIV/0!</v>
      </c>
      <c r="FL258" s="780" t="e">
        <f t="shared" si="70"/>
        <v>#DIV/0!</v>
      </c>
      <c r="FM258" s="169" t="e">
        <f t="shared" si="71"/>
        <v>#DIV/0!</v>
      </c>
      <c r="FN258" s="783" t="e">
        <f t="shared" si="72"/>
        <v>#DIV/0!</v>
      </c>
      <c r="FO258" s="228"/>
      <c r="FP258" s="228"/>
      <c r="FQ258" s="228"/>
      <c r="FR258" s="228"/>
      <c r="FS258" s="228"/>
      <c r="FT258" s="228"/>
      <c r="FU258" s="228"/>
      <c r="FV258" s="228"/>
      <c r="FW258" s="228"/>
      <c r="FX258" s="228"/>
      <c r="FY258" s="228"/>
      <c r="FZ258" s="228"/>
      <c r="GA258" s="228"/>
      <c r="GB258" s="228"/>
      <c r="GC258" s="228"/>
      <c r="GD258" s="228"/>
      <c r="GE258" s="228"/>
      <c r="GF258" s="228"/>
      <c r="GG258" s="228"/>
      <c r="GH258" s="228"/>
      <c r="GI258" s="228"/>
      <c r="GJ258" s="228"/>
      <c r="GK258" s="228"/>
      <c r="GL258" s="228"/>
      <c r="GM258" s="228"/>
      <c r="GN258" s="228"/>
      <c r="GO258" s="228"/>
      <c r="GP258" s="228"/>
      <c r="GQ258" s="228"/>
      <c r="GR258" s="228"/>
      <c r="GS258" s="228"/>
      <c r="GT258" s="228"/>
      <c r="GU258" s="228"/>
      <c r="GV258" s="228"/>
      <c r="GW258" s="228"/>
      <c r="GX258" s="228"/>
      <c r="GY258" s="228"/>
      <c r="GZ258" s="228"/>
      <c r="HA258" s="228"/>
      <c r="HB258" s="228"/>
      <c r="HC258" s="228"/>
      <c r="HD258" s="228"/>
      <c r="HE258" s="228"/>
      <c r="HF258" s="228"/>
      <c r="HG258" s="228"/>
      <c r="HH258" s="228"/>
      <c r="HI258" s="228"/>
      <c r="HJ258" s="228"/>
      <c r="HK258" s="228"/>
      <c r="HL258" s="228"/>
      <c r="HM258" s="228"/>
      <c r="HN258" s="228"/>
      <c r="HO258" s="228"/>
      <c r="HP258" s="228"/>
      <c r="HQ258" s="228"/>
      <c r="HR258" s="228"/>
      <c r="HS258" s="228"/>
      <c r="HT258" s="228"/>
      <c r="HU258" s="228"/>
      <c r="HV258" s="228"/>
      <c r="HW258" s="228"/>
      <c r="HX258" s="228"/>
      <c r="HY258" s="228"/>
      <c r="HZ258" s="228"/>
      <c r="IA258" s="228"/>
      <c r="IB258" s="228"/>
      <c r="IC258" s="228"/>
      <c r="ID258" s="228"/>
      <c r="IE258" s="228"/>
      <c r="IF258" s="228"/>
      <c r="IG258" s="228"/>
      <c r="IH258" s="228"/>
      <c r="II258" s="228"/>
      <c r="IJ258" s="228"/>
      <c r="IK258" s="228"/>
      <c r="IL258" s="228"/>
      <c r="IM258" s="228"/>
      <c r="IN258" s="228"/>
      <c r="IO258" s="228"/>
      <c r="IP258" s="228"/>
      <c r="IQ258" s="228"/>
      <c r="IR258" s="228"/>
      <c r="IS258" s="228"/>
      <c r="IT258" s="228"/>
      <c r="IU258" s="228"/>
      <c r="IV258" s="228"/>
      <c r="IW258" s="228"/>
      <c r="IX258" s="228"/>
      <c r="IY258" s="228"/>
      <c r="IZ258" s="228"/>
      <c r="JA258" s="228"/>
      <c r="JB258" s="228"/>
      <c r="JC258" s="228"/>
      <c r="JD258" s="228"/>
      <c r="JE258" s="228"/>
      <c r="JF258" s="228"/>
      <c r="JG258" s="228"/>
      <c r="JH258" s="228"/>
      <c r="JI258" s="228"/>
      <c r="JJ258" s="228"/>
      <c r="JK258" s="228"/>
      <c r="JL258" s="228"/>
      <c r="JM258" s="228"/>
      <c r="JN258" s="228"/>
      <c r="JO258" s="228"/>
      <c r="JP258" s="228"/>
      <c r="JQ258" s="228"/>
      <c r="JR258" s="228"/>
      <c r="JS258" s="228"/>
      <c r="JT258" s="228"/>
      <c r="JU258" s="228"/>
      <c r="JV258" s="228"/>
      <c r="JW258" s="228"/>
      <c r="JX258" s="228"/>
      <c r="JY258" s="228"/>
      <c r="JZ258" s="228"/>
      <c r="KA258" s="228"/>
      <c r="KB258" s="228"/>
      <c r="KC258" s="228"/>
      <c r="KD258" s="228"/>
      <c r="KE258" s="228"/>
      <c r="KF258" s="228"/>
      <c r="KG258" s="228"/>
      <c r="KH258" s="228"/>
      <c r="KI258" s="228"/>
      <c r="KJ258" s="228"/>
      <c r="KK258" s="228"/>
      <c r="KL258" s="228"/>
      <c r="KM258" s="228"/>
      <c r="KN258" s="228"/>
      <c r="KO258" s="228"/>
      <c r="KP258" s="228"/>
      <c r="KQ258" s="228"/>
      <c r="KR258" s="228"/>
      <c r="KS258" s="228"/>
      <c r="KT258" s="228"/>
      <c r="KU258" s="228"/>
      <c r="KV258" s="228"/>
      <c r="KW258" s="228"/>
      <c r="KX258" s="228"/>
      <c r="KY258" s="228"/>
      <c r="KZ258" s="228"/>
      <c r="LA258" s="228"/>
      <c r="LB258" s="228"/>
      <c r="LC258" s="228"/>
      <c r="LD258" s="228"/>
      <c r="LE258" s="228"/>
      <c r="LF258" s="228"/>
      <c r="LG258" s="228"/>
      <c r="LH258" s="228"/>
      <c r="LI258" s="228"/>
      <c r="LJ258" s="228"/>
      <c r="LK258" s="228"/>
      <c r="LL258" s="228"/>
      <c r="LM258" s="228"/>
      <c r="LN258" s="228"/>
      <c r="LO258" s="228"/>
      <c r="LP258" s="228"/>
      <c r="LQ258" s="228"/>
      <c r="LR258" s="228"/>
      <c r="LS258" s="228"/>
      <c r="LT258" s="228"/>
      <c r="LU258" s="228"/>
      <c r="LV258" s="228"/>
      <c r="LW258" s="228"/>
      <c r="LX258" s="228"/>
      <c r="LY258" s="228"/>
      <c r="LZ258" s="228"/>
      <c r="MA258" s="228"/>
      <c r="MB258" s="228"/>
      <c r="MC258" s="228"/>
      <c r="MD258" s="228"/>
      <c r="ME258" s="228"/>
      <c r="MF258" s="228"/>
      <c r="MG258" s="228"/>
      <c r="MH258" s="228"/>
      <c r="MI258" s="228"/>
      <c r="MJ258" s="228"/>
      <c r="MK258" s="228"/>
      <c r="ML258" s="228"/>
      <c r="MM258" s="228"/>
      <c r="MN258" s="228"/>
      <c r="MO258" s="228"/>
      <c r="MP258" s="228"/>
      <c r="MQ258" s="228"/>
      <c r="MR258" s="228"/>
      <c r="MS258" s="228"/>
      <c r="MT258" s="228"/>
      <c r="MU258" s="228"/>
      <c r="MV258" s="228"/>
      <c r="MW258" s="228"/>
      <c r="MX258" s="228"/>
      <c r="MY258" s="228"/>
      <c r="MZ258" s="228"/>
      <c r="NA258" s="228"/>
      <c r="NB258" s="228"/>
      <c r="NC258" s="228"/>
      <c r="ND258" s="228"/>
      <c r="NE258" s="228"/>
      <c r="NF258" s="228"/>
      <c r="NG258" s="228"/>
      <c r="NH258" s="228"/>
      <c r="NI258" s="228"/>
      <c r="NJ258" s="228"/>
      <c r="NK258" s="228"/>
      <c r="NL258" s="228"/>
      <c r="NM258" s="228"/>
      <c r="NN258" s="228"/>
      <c r="NO258" s="228"/>
      <c r="NP258" s="228"/>
      <c r="NQ258" s="228"/>
      <c r="NR258" s="228"/>
      <c r="NS258" s="228"/>
      <c r="NT258" s="228"/>
      <c r="NU258" s="228"/>
      <c r="NV258" s="228"/>
      <c r="NW258" s="228"/>
      <c r="NX258" s="228"/>
      <c r="NY258" s="228"/>
      <c r="NZ258" s="228"/>
      <c r="OA258" s="228"/>
      <c r="OB258" s="228"/>
      <c r="OC258" s="228"/>
      <c r="OD258" s="228"/>
      <c r="OE258" s="228"/>
      <c r="OF258" s="228"/>
      <c r="OG258" s="228"/>
      <c r="OH258" s="228"/>
      <c r="OI258" s="228"/>
      <c r="OJ258" s="228"/>
      <c r="OK258" s="228"/>
      <c r="OL258" s="228"/>
      <c r="OM258" s="228"/>
      <c r="ON258" s="228"/>
      <c r="OO258" s="228"/>
      <c r="OP258" s="228"/>
      <c r="OQ258" s="228"/>
      <c r="OR258" s="228"/>
      <c r="OS258" s="228"/>
      <c r="OT258" s="228"/>
      <c r="OU258" s="228"/>
      <c r="OV258" s="228"/>
      <c r="OW258" s="228"/>
      <c r="OX258" s="228"/>
      <c r="OY258" s="228"/>
      <c r="OZ258" s="228"/>
      <c r="PA258" s="228"/>
      <c r="PB258" s="228"/>
      <c r="PC258" s="228"/>
      <c r="PD258" s="228"/>
      <c r="PE258" s="228"/>
      <c r="PF258" s="228"/>
      <c r="PG258" s="228"/>
      <c r="PH258" s="228"/>
      <c r="PI258" s="228"/>
      <c r="PJ258" s="228"/>
      <c r="PK258" s="228"/>
      <c r="PL258" s="228"/>
      <c r="PM258" s="228"/>
      <c r="PN258" s="228"/>
      <c r="PO258" s="228"/>
      <c r="PP258" s="228"/>
      <c r="PQ258" s="228"/>
      <c r="PR258" s="228"/>
      <c r="PS258" s="228"/>
      <c r="PT258" s="228"/>
      <c r="PU258" s="228"/>
      <c r="PV258" s="228"/>
      <c r="PW258" s="228"/>
      <c r="PX258" s="228"/>
      <c r="PY258" s="228"/>
      <c r="PZ258" s="228"/>
      <c r="QA258" s="228"/>
      <c r="QB258" s="228"/>
      <c r="QC258" s="228"/>
      <c r="QD258" s="228"/>
      <c r="QE258" s="228"/>
      <c r="QF258" s="228"/>
      <c r="QG258" s="228"/>
      <c r="QH258" s="228"/>
      <c r="QI258" s="228"/>
      <c r="QJ258" s="228"/>
      <c r="QK258" s="228"/>
      <c r="QL258" s="228"/>
      <c r="QM258" s="228"/>
      <c r="QN258" s="228"/>
      <c r="QO258" s="228"/>
      <c r="QP258" s="228"/>
      <c r="QQ258" s="228"/>
      <c r="QR258" s="228"/>
      <c r="QS258" s="228"/>
      <c r="QT258" s="228"/>
      <c r="QU258" s="228"/>
      <c r="QV258" s="228"/>
      <c r="QW258" s="228"/>
      <c r="QX258" s="228"/>
      <c r="QY258" s="228"/>
      <c r="QZ258" s="228"/>
      <c r="RA258" s="228"/>
      <c r="RB258" s="228"/>
      <c r="RC258" s="228"/>
      <c r="RD258" s="228"/>
      <c r="RE258" s="228"/>
      <c r="RF258" s="228"/>
      <c r="RG258" s="228"/>
      <c r="RH258" s="228"/>
      <c r="RI258" s="228"/>
      <c r="RJ258" s="228"/>
      <c r="RK258" s="228"/>
      <c r="RL258" s="228"/>
      <c r="RM258" s="228"/>
      <c r="RN258" s="228"/>
      <c r="RO258" s="228"/>
      <c r="RP258" s="228"/>
      <c r="RQ258" s="228"/>
      <c r="RR258" s="228"/>
      <c r="RS258" s="228"/>
      <c r="RT258" s="228"/>
      <c r="RU258" s="228"/>
      <c r="RV258" s="228"/>
      <c r="RW258" s="228"/>
      <c r="RX258" s="228"/>
      <c r="RY258" s="228"/>
      <c r="RZ258" s="228"/>
      <c r="SA258" s="228"/>
      <c r="SB258" s="228"/>
      <c r="SC258" s="228"/>
      <c r="SD258" s="228"/>
      <c r="SE258" s="228"/>
      <c r="SF258" s="228"/>
      <c r="SG258" s="228"/>
      <c r="SH258" s="228"/>
      <c r="SI258" s="228"/>
      <c r="SJ258" s="228"/>
      <c r="SK258" s="228"/>
      <c r="SL258" s="228"/>
      <c r="SM258" s="228"/>
      <c r="SN258" s="228"/>
      <c r="SO258" s="228"/>
      <c r="SP258" s="228"/>
      <c r="SQ258" s="228"/>
      <c r="SR258" s="228"/>
      <c r="SS258" s="228"/>
      <c r="ST258" s="228"/>
      <c r="SU258" s="228"/>
      <c r="SV258" s="228"/>
      <c r="SW258" s="228"/>
      <c r="SX258" s="228"/>
      <c r="SY258" s="228"/>
      <c r="SZ258" s="228"/>
      <c r="TA258" s="228"/>
      <c r="TB258" s="228"/>
      <c r="TC258" s="228"/>
      <c r="TD258" s="228"/>
      <c r="TE258" s="228"/>
      <c r="TF258" s="228"/>
      <c r="TG258" s="228"/>
      <c r="TH258" s="228"/>
      <c r="TI258" s="228"/>
      <c r="TJ258" s="228"/>
      <c r="TK258" s="228"/>
      <c r="TL258" s="228"/>
      <c r="TM258" s="228"/>
      <c r="TN258" s="228"/>
      <c r="TO258" s="228"/>
      <c r="TP258" s="228"/>
      <c r="TQ258" s="228"/>
      <c r="TR258" s="228"/>
      <c r="TS258" s="228"/>
      <c r="TT258" s="228"/>
      <c r="TU258" s="228"/>
      <c r="TV258" s="228"/>
      <c r="TW258" s="228"/>
      <c r="TX258" s="228"/>
      <c r="TY258" s="228"/>
      <c r="TZ258" s="228"/>
      <c r="UA258" s="228"/>
      <c r="UB258" s="228"/>
      <c r="UC258" s="228"/>
      <c r="UD258" s="228"/>
      <c r="UE258" s="228"/>
      <c r="UF258" s="228"/>
      <c r="UG258" s="228"/>
      <c r="UH258" s="228"/>
      <c r="UI258" s="228"/>
      <c r="UJ258" s="228"/>
      <c r="UK258" s="228"/>
      <c r="UL258" s="228"/>
      <c r="UM258" s="228"/>
      <c r="UN258" s="228"/>
      <c r="UO258" s="228"/>
      <c r="UP258" s="228"/>
      <c r="UQ258" s="228"/>
      <c r="UR258" s="228"/>
      <c r="US258" s="228"/>
      <c r="UT258" s="228"/>
      <c r="UU258" s="228"/>
      <c r="UV258" s="228"/>
      <c r="UW258" s="228"/>
      <c r="UX258" s="228"/>
      <c r="UY258" s="228"/>
      <c r="UZ258" s="228"/>
      <c r="VA258" s="228"/>
      <c r="VB258" s="228"/>
      <c r="VC258" s="228"/>
      <c r="VD258" s="228"/>
      <c r="VE258" s="228"/>
      <c r="VF258" s="228"/>
      <c r="VG258" s="228"/>
      <c r="VH258" s="228"/>
      <c r="VI258" s="228"/>
      <c r="VJ258" s="228"/>
      <c r="VK258" s="228"/>
      <c r="VL258" s="228"/>
      <c r="VM258" s="228"/>
      <c r="VN258" s="228"/>
      <c r="VO258" s="228"/>
      <c r="VP258" s="228"/>
      <c r="VQ258" s="228"/>
      <c r="VR258" s="228"/>
      <c r="VS258" s="228"/>
      <c r="VT258" s="228"/>
      <c r="VU258" s="228"/>
      <c r="VV258" s="228"/>
      <c r="VW258" s="228"/>
      <c r="VX258" s="228"/>
      <c r="VY258" s="228"/>
      <c r="VZ258" s="228"/>
      <c r="WA258" s="228"/>
      <c r="WB258" s="228"/>
      <c r="WC258" s="228"/>
      <c r="WD258" s="228"/>
      <c r="WE258" s="228"/>
      <c r="WF258" s="228"/>
      <c r="WG258" s="228"/>
      <c r="WH258" s="228"/>
      <c r="WI258" s="228"/>
      <c r="WJ258" s="228"/>
      <c r="WK258" s="228"/>
      <c r="WL258" s="228"/>
      <c r="WM258" s="228"/>
      <c r="WN258" s="228"/>
      <c r="WO258" s="228"/>
      <c r="WP258" s="228"/>
      <c r="WQ258" s="228"/>
      <c r="WR258" s="228"/>
      <c r="WS258" s="228"/>
      <c r="WT258" s="228"/>
      <c r="WU258" s="228"/>
      <c r="WV258" s="228"/>
      <c r="WW258" s="228"/>
      <c r="WX258" s="228"/>
      <c r="WY258" s="228"/>
      <c r="WZ258" s="228"/>
      <c r="XA258" s="228"/>
      <c r="XB258" s="228"/>
      <c r="XC258" s="228"/>
      <c r="XD258" s="228"/>
      <c r="XE258" s="228"/>
      <c r="XF258" s="228"/>
      <c r="XG258" s="228"/>
      <c r="XH258" s="228"/>
      <c r="XI258" s="228"/>
      <c r="XJ258" s="228"/>
      <c r="XK258" s="228"/>
      <c r="XL258" s="228"/>
      <c r="XM258" s="228"/>
      <c r="XN258" s="228"/>
      <c r="XO258" s="228"/>
      <c r="XP258" s="228"/>
      <c r="XQ258" s="228"/>
      <c r="XR258" s="228"/>
      <c r="XS258" s="228"/>
      <c r="XT258" s="228"/>
      <c r="XU258" s="228"/>
      <c r="XV258" s="228"/>
      <c r="XW258" s="228"/>
      <c r="XX258" s="228"/>
      <c r="XY258" s="228"/>
      <c r="XZ258" s="228"/>
      <c r="YA258" s="228"/>
      <c r="YB258" s="228"/>
      <c r="YC258" s="228"/>
      <c r="YD258" s="228"/>
      <c r="YE258" s="228"/>
      <c r="YF258" s="228"/>
      <c r="YG258" s="228"/>
      <c r="YH258" s="228"/>
      <c r="YI258" s="228"/>
      <c r="YJ258" s="228"/>
      <c r="YK258" s="228"/>
      <c r="YL258" s="228"/>
      <c r="YM258" s="228"/>
      <c r="YN258" s="228"/>
      <c r="YO258" s="228"/>
      <c r="YP258" s="228"/>
      <c r="YQ258" s="228"/>
      <c r="YR258" s="228"/>
      <c r="YS258" s="228"/>
      <c r="YT258" s="228"/>
      <c r="YU258" s="228"/>
      <c r="YV258" s="228"/>
      <c r="YW258" s="228"/>
      <c r="YX258" s="228"/>
      <c r="YY258" s="228"/>
      <c r="YZ258" s="228"/>
      <c r="ZA258" s="228"/>
      <c r="ZB258" s="228"/>
      <c r="ZC258" s="228"/>
      <c r="ZD258" s="228"/>
      <c r="ZE258" s="228"/>
      <c r="ZF258" s="228"/>
      <c r="ZG258" s="228"/>
      <c r="ZH258" s="228"/>
      <c r="ZI258" s="228"/>
      <c r="ZJ258" s="228"/>
      <c r="ZK258" s="228"/>
      <c r="ZL258" s="228"/>
      <c r="ZM258" s="228"/>
      <c r="ZN258" s="228"/>
      <c r="ZO258" s="228"/>
      <c r="ZP258" s="228"/>
      <c r="ZQ258" s="228"/>
      <c r="ZR258" s="228"/>
      <c r="ZS258" s="228"/>
      <c r="ZT258" s="228"/>
      <c r="ZU258" s="228"/>
      <c r="ZV258" s="228"/>
      <c r="ZW258" s="228"/>
      <c r="ZX258" s="228"/>
      <c r="ZY258" s="228"/>
      <c r="ZZ258" s="228"/>
      <c r="AAA258" s="228"/>
      <c r="AAB258" s="228"/>
      <c r="AAC258" s="228"/>
      <c r="AAD258" s="228"/>
      <c r="AAE258" s="228"/>
      <c r="AAF258" s="228"/>
      <c r="AAG258" s="228"/>
      <c r="AAH258" s="228"/>
      <c r="AAI258" s="228"/>
      <c r="AAJ258" s="228"/>
      <c r="AAK258" s="228"/>
      <c r="AAL258" s="228"/>
      <c r="AAM258" s="228"/>
      <c r="AAN258" s="228"/>
      <c r="AAO258" s="228"/>
      <c r="AAP258" s="228"/>
      <c r="AAQ258" s="228"/>
      <c r="AAR258" s="228"/>
      <c r="AAS258" s="228"/>
      <c r="AAT258" s="228"/>
      <c r="AAU258" s="228"/>
      <c r="AAV258" s="228"/>
      <c r="AAW258" s="228"/>
      <c r="AAX258" s="228"/>
      <c r="AAY258" s="228"/>
      <c r="AAZ258" s="228"/>
      <c r="ABA258" s="228"/>
      <c r="ABB258" s="228"/>
      <c r="ABC258" s="228"/>
      <c r="ABD258" s="228"/>
      <c r="ABE258" s="228"/>
      <c r="ABF258" s="228"/>
      <c r="ABG258" s="228"/>
      <c r="ABH258" s="228"/>
      <c r="ABI258" s="228"/>
      <c r="ABJ258" s="228"/>
      <c r="ABK258" s="228"/>
      <c r="ABL258" s="228"/>
      <c r="ABM258" s="228"/>
      <c r="ABN258" s="228"/>
      <c r="ABO258" s="228"/>
      <c r="ABP258" s="228"/>
      <c r="ABQ258" s="228"/>
      <c r="ABR258" s="228"/>
      <c r="ABS258" s="228"/>
      <c r="ABT258" s="228"/>
      <c r="ABU258" s="228"/>
      <c r="ABV258" s="228"/>
      <c r="ABW258" s="228"/>
      <c r="ABX258" s="228"/>
      <c r="ABY258" s="228"/>
      <c r="ABZ258" s="228"/>
      <c r="ACA258" s="228"/>
      <c r="ACB258" s="228"/>
      <c r="ACC258" s="228"/>
      <c r="ACD258" s="228"/>
      <c r="ACE258" s="228"/>
      <c r="ACF258" s="228"/>
      <c r="ACG258" s="228"/>
      <c r="ACH258" s="228"/>
      <c r="ACI258" s="228"/>
      <c r="ACJ258" s="228"/>
      <c r="ACK258" s="228"/>
      <c r="ACL258" s="228"/>
      <c r="ACM258" s="228"/>
      <c r="ACN258" s="228"/>
      <c r="ACO258" s="228"/>
      <c r="ACP258" s="228"/>
      <c r="ACQ258" s="228"/>
      <c r="ACR258" s="228"/>
      <c r="ACS258" s="228"/>
      <c r="ACT258" s="228"/>
      <c r="ACU258" s="228"/>
      <c r="ACV258" s="228"/>
      <c r="ACW258" s="228"/>
      <c r="ACX258" s="228"/>
      <c r="ACY258" s="228"/>
      <c r="ACZ258" s="228"/>
      <c r="ADA258" s="228"/>
      <c r="ADB258" s="228"/>
      <c r="ADC258" s="228"/>
      <c r="ADD258" s="228"/>
      <c r="ADE258" s="228"/>
      <c r="ADF258" s="228"/>
      <c r="ADG258" s="228"/>
      <c r="ADH258" s="228"/>
      <c r="ADI258" s="228"/>
      <c r="ADJ258" s="228"/>
      <c r="ADK258" s="228"/>
      <c r="ADL258" s="228"/>
      <c r="ADM258" s="228"/>
      <c r="ADN258" s="228"/>
      <c r="ADO258" s="228"/>
      <c r="ADP258" s="228"/>
      <c r="ADQ258" s="228"/>
      <c r="ADR258" s="228"/>
      <c r="ADS258" s="228"/>
      <c r="ADT258" s="228"/>
      <c r="ADU258" s="228"/>
      <c r="ADV258" s="228"/>
      <c r="ADW258" s="228"/>
      <c r="ADX258" s="228"/>
      <c r="ADY258" s="228"/>
      <c r="ADZ258" s="228"/>
      <c r="AEA258" s="228"/>
      <c r="AEB258" s="228"/>
      <c r="AEC258" s="228"/>
      <c r="AED258" s="228"/>
      <c r="AEE258" s="228"/>
      <c r="AEF258" s="228"/>
      <c r="AEG258" s="228"/>
      <c r="AEH258" s="228"/>
      <c r="AEI258" s="228"/>
      <c r="AEJ258" s="228"/>
      <c r="AEK258" s="228"/>
      <c r="AEL258" s="228"/>
      <c r="AEM258" s="228"/>
      <c r="AEN258" s="228"/>
      <c r="AEO258" s="228"/>
      <c r="AEP258" s="228"/>
      <c r="AEQ258" s="228"/>
      <c r="AER258" s="228"/>
      <c r="AES258" s="228"/>
      <c r="AET258" s="228"/>
      <c r="AEU258" s="228"/>
      <c r="AEV258" s="228"/>
      <c r="AEW258" s="228"/>
      <c r="AEX258" s="228"/>
      <c r="AEY258" s="228"/>
      <c r="AEZ258" s="228"/>
      <c r="AFA258" s="228"/>
      <c r="AFB258" s="228"/>
      <c r="AFC258" s="228"/>
      <c r="AFD258" s="228"/>
      <c r="AFE258" s="228"/>
      <c r="AFF258" s="228"/>
      <c r="AFG258" s="228"/>
      <c r="AFH258" s="228"/>
      <c r="AFI258" s="228"/>
      <c r="AFJ258" s="228"/>
      <c r="AFK258" s="228"/>
      <c r="AFL258" s="228"/>
      <c r="AFM258" s="228"/>
      <c r="AFN258" s="228"/>
      <c r="AFO258" s="228"/>
      <c r="AFP258" s="228"/>
      <c r="AFQ258" s="228"/>
      <c r="AFR258" s="228"/>
      <c r="AFS258" s="228"/>
      <c r="AFT258" s="228"/>
      <c r="AFU258" s="228"/>
      <c r="AFV258" s="228"/>
      <c r="AFW258" s="228"/>
      <c r="AFX258" s="228"/>
      <c r="AFY258" s="228"/>
      <c r="AFZ258" s="228"/>
      <c r="AGA258" s="228"/>
      <c r="AGB258" s="228"/>
      <c r="AGC258" s="228"/>
      <c r="AGD258" s="228"/>
      <c r="AGE258" s="228"/>
      <c r="AGF258" s="228"/>
      <c r="AGG258" s="228"/>
      <c r="AGH258" s="228"/>
      <c r="AGI258" s="228"/>
      <c r="AGJ258" s="228"/>
      <c r="AGK258" s="228"/>
      <c r="AGL258" s="228"/>
      <c r="AGM258" s="228"/>
      <c r="AGN258" s="228"/>
      <c r="AGO258" s="228"/>
      <c r="AGP258" s="228"/>
      <c r="AGQ258" s="228"/>
      <c r="AGR258" s="228"/>
      <c r="AGS258" s="228"/>
      <c r="AGT258" s="228"/>
      <c r="AGU258" s="228"/>
      <c r="AGV258" s="228"/>
      <c r="AGW258" s="228"/>
      <c r="AGX258" s="228"/>
      <c r="AGY258" s="228"/>
      <c r="AGZ258" s="228"/>
      <c r="AHA258" s="228"/>
      <c r="AHB258" s="228"/>
      <c r="AHC258" s="228"/>
      <c r="AHD258" s="228"/>
      <c r="AHE258" s="228"/>
      <c r="AHF258" s="228"/>
      <c r="AHG258" s="228"/>
      <c r="AHH258" s="228"/>
      <c r="AHI258" s="228"/>
      <c r="AHJ258" s="228"/>
      <c r="AHK258" s="228"/>
      <c r="AHL258" s="228"/>
      <c r="AHM258" s="228"/>
      <c r="AHN258" s="228"/>
      <c r="AHO258" s="228"/>
      <c r="AHP258" s="228"/>
      <c r="AHQ258" s="228"/>
      <c r="AHR258" s="228"/>
      <c r="AHS258" s="228"/>
      <c r="AHT258" s="228"/>
      <c r="AHU258" s="228"/>
      <c r="AHV258" s="228"/>
      <c r="AHW258" s="228"/>
      <c r="AHX258" s="228"/>
      <c r="AHY258" s="228"/>
      <c r="AHZ258" s="228"/>
      <c r="AIA258" s="228"/>
      <c r="AIB258" s="228"/>
      <c r="AIC258" s="228"/>
      <c r="AID258" s="228"/>
      <c r="AIE258" s="228"/>
      <c r="AIF258" s="228"/>
      <c r="AIG258" s="228"/>
      <c r="AIH258" s="228"/>
      <c r="AII258" s="228"/>
      <c r="AIJ258" s="228"/>
      <c r="AIK258" s="228"/>
      <c r="AIL258" s="228"/>
      <c r="AIM258" s="228"/>
      <c r="AIN258" s="228"/>
      <c r="AIO258" s="228"/>
      <c r="AIP258" s="228"/>
      <c r="AIQ258" s="228"/>
      <c r="AIR258" s="228"/>
      <c r="AIS258" s="228"/>
      <c r="AIT258" s="228"/>
      <c r="AIU258" s="228"/>
      <c r="AIV258" s="228"/>
      <c r="AIW258" s="228"/>
      <c r="AIX258" s="228"/>
      <c r="AIY258" s="228"/>
      <c r="AIZ258" s="228"/>
      <c r="AJA258" s="228"/>
      <c r="AJB258" s="228"/>
      <c r="AJC258" s="228"/>
      <c r="AJD258" s="228"/>
      <c r="AJE258" s="228"/>
      <c r="AJF258" s="228"/>
      <c r="AJG258" s="228"/>
      <c r="AJH258" s="228"/>
      <c r="AJI258" s="228"/>
      <c r="AJJ258" s="228"/>
      <c r="AJK258" s="228"/>
      <c r="AJL258" s="228"/>
      <c r="AJM258" s="228"/>
      <c r="AJN258" s="228"/>
      <c r="AJO258" s="228"/>
      <c r="AJP258" s="228"/>
      <c r="AJQ258" s="228"/>
      <c r="AJR258" s="228"/>
      <c r="AJS258" s="228"/>
      <c r="AJT258" s="228"/>
      <c r="AJU258" s="228"/>
      <c r="AJV258" s="228"/>
      <c r="AJW258" s="228"/>
      <c r="AJX258" s="228"/>
      <c r="AJY258" s="228"/>
      <c r="AJZ258" s="228"/>
      <c r="AKA258" s="228"/>
      <c r="AKB258" s="228"/>
      <c r="AKC258" s="228"/>
      <c r="AKD258" s="228"/>
      <c r="AKE258" s="228"/>
      <c r="AKF258" s="228"/>
      <c r="AKG258" s="228"/>
      <c r="AKH258" s="228"/>
      <c r="AKI258" s="228"/>
      <c r="AKJ258" s="228"/>
      <c r="AKK258" s="228"/>
      <c r="AKL258" s="228"/>
      <c r="AKM258" s="228"/>
      <c r="AKN258" s="228"/>
      <c r="AKO258" s="228"/>
      <c r="AKP258" s="228"/>
      <c r="AKQ258" s="228"/>
      <c r="AKR258" s="228"/>
      <c r="AKS258" s="228"/>
      <c r="AKT258" s="228"/>
      <c r="AKU258" s="228"/>
      <c r="AKV258" s="228"/>
      <c r="AKW258" s="228"/>
      <c r="AKX258" s="228"/>
      <c r="AKY258" s="228"/>
      <c r="AKZ258" s="228"/>
      <c r="ALA258" s="228"/>
      <c r="ALB258" s="228"/>
      <c r="ALC258" s="228"/>
      <c r="ALD258" s="228"/>
      <c r="ALE258" s="228"/>
      <c r="ALF258" s="228"/>
      <c r="ALG258" s="228"/>
      <c r="ALH258" s="228"/>
      <c r="ALI258" s="228"/>
      <c r="ALJ258" s="228"/>
      <c r="ALK258" s="228"/>
      <c r="ALL258" s="228"/>
      <c r="ALM258" s="228"/>
      <c r="ALN258" s="228"/>
      <c r="ALO258" s="228"/>
      <c r="ALP258" s="228"/>
      <c r="ALQ258" s="228"/>
      <c r="ALR258" s="228"/>
      <c r="ALS258" s="228"/>
      <c r="ALT258" s="228"/>
      <c r="ALU258" s="228"/>
      <c r="ALV258" s="228"/>
      <c r="ALW258" s="228"/>
      <c r="ALX258" s="228"/>
      <c r="ALY258" s="228"/>
      <c r="ALZ258" s="228"/>
      <c r="AMA258" s="228"/>
      <c r="AMB258" s="228"/>
      <c r="AMC258" s="228"/>
      <c r="AMD258" s="228"/>
      <c r="AME258" s="228"/>
      <c r="AMF258" s="228"/>
      <c r="AMG258" s="228"/>
      <c r="AMH258" s="228"/>
      <c r="AMI258" s="228"/>
      <c r="AMJ258" s="228"/>
      <c r="AMK258" s="228"/>
      <c r="AML258" s="228"/>
      <c r="AMM258" s="228"/>
      <c r="AMN258" s="228"/>
      <c r="AMO258" s="228"/>
      <c r="AMP258" s="228"/>
      <c r="AMQ258" s="228"/>
      <c r="AMR258" s="228"/>
      <c r="AMS258" s="228"/>
      <c r="AMT258" s="228"/>
      <c r="AMU258" s="228"/>
      <c r="AMV258" s="228"/>
      <c r="AMW258" s="228"/>
      <c r="AMX258" s="228"/>
    </row>
    <row r="259" spans="1:1038" s="308" customFormat="1" ht="18" customHeight="1">
      <c r="A259" s="351" t="s">
        <v>1646</v>
      </c>
      <c r="B259" s="228" t="s">
        <v>1647</v>
      </c>
      <c r="C259" s="228"/>
      <c r="D259" s="228" t="s">
        <v>1279</v>
      </c>
      <c r="E259" s="228">
        <v>43</v>
      </c>
      <c r="F259" s="228">
        <v>1</v>
      </c>
      <c r="G259" s="285" t="str">
        <f t="shared" si="59"/>
        <v>43-1</v>
      </c>
      <c r="H259" s="279">
        <v>0</v>
      </c>
      <c r="I259" s="228">
        <v>64</v>
      </c>
      <c r="J259" s="226"/>
      <c r="K259" s="545" t="b">
        <f>IF(I260=1,IF(((VLOOKUP($G259,[1]Depth_Lookup!#REF!,9,FALSE))-(H259/100))=0,"Good",IF(((VLOOKUP($G259,[1]Depth_Lookup!$A$3:$J$550,9,FALSE))-(H259/100))&gt;0,"Too Short","Too Long")))</f>
        <v>0</v>
      </c>
      <c r="L259" s="171">
        <f>(VLOOKUP($G259,Depth_Lookup!$A$3:$J$410,10,FALSE))+(H259/100)</f>
        <v>98.7</v>
      </c>
      <c r="M259" s="171">
        <f>(VLOOKUP($G259,Depth_Lookup!$A$3:$J$410,10,FALSE))+(I259/100)</f>
        <v>99.34</v>
      </c>
      <c r="N259" s="231" t="s">
        <v>1675</v>
      </c>
      <c r="O259" s="228"/>
      <c r="P259" s="228" t="s">
        <v>853</v>
      </c>
      <c r="Q259" s="228" t="s">
        <v>125</v>
      </c>
      <c r="R259" s="304" t="s">
        <v>1633</v>
      </c>
      <c r="S259" s="228" t="s">
        <v>700</v>
      </c>
      <c r="T259" s="228" t="s">
        <v>700</v>
      </c>
      <c r="U259" s="228"/>
      <c r="V259" s="228"/>
      <c r="W259" s="228" t="s">
        <v>102</v>
      </c>
      <c r="X259" s="305">
        <v>5</v>
      </c>
      <c r="Y259" s="228" t="s">
        <v>90</v>
      </c>
      <c r="Z259" s="228" t="s">
        <v>91</v>
      </c>
      <c r="AA259" s="228"/>
      <c r="AB259" s="228"/>
      <c r="AC259" s="228"/>
      <c r="AD259" s="228"/>
      <c r="AE259" s="234"/>
      <c r="AF259" s="304" t="e">
        <v>#N/A</v>
      </c>
      <c r="AG259" s="241"/>
      <c r="AH259" s="228"/>
      <c r="AI259" s="244">
        <v>68</v>
      </c>
      <c r="AJ259" s="228"/>
      <c r="AK259" s="228"/>
      <c r="AL259" s="228"/>
      <c r="AM259" s="228"/>
      <c r="AN259" s="228"/>
      <c r="AO259" s="244"/>
      <c r="AP259" s="228"/>
      <c r="AQ259" s="228"/>
      <c r="AR259" s="228"/>
      <c r="AS259" s="228"/>
      <c r="AT259" s="228"/>
      <c r="AU259" s="244">
        <v>1</v>
      </c>
      <c r="AV259" s="228">
        <v>1</v>
      </c>
      <c r="AW259" s="228">
        <v>0.5</v>
      </c>
      <c r="AX259" s="228" t="s">
        <v>110</v>
      </c>
      <c r="AY259" s="228" t="s">
        <v>103</v>
      </c>
      <c r="AZ259" s="228"/>
      <c r="BA259" s="244">
        <v>30</v>
      </c>
      <c r="BB259" s="228">
        <v>6</v>
      </c>
      <c r="BC259" s="228">
        <v>3</v>
      </c>
      <c r="BD259" s="228" t="s">
        <v>110</v>
      </c>
      <c r="BE259" s="228" t="s">
        <v>103</v>
      </c>
      <c r="BF259" s="228"/>
      <c r="BG259" s="244"/>
      <c r="BH259" s="228"/>
      <c r="BI259" s="228"/>
      <c r="BJ259" s="228"/>
      <c r="BK259" s="228"/>
      <c r="BL259" s="228"/>
      <c r="BM259" s="244">
        <v>1</v>
      </c>
      <c r="BN259" s="228">
        <v>1</v>
      </c>
      <c r="BO259" s="228">
        <v>0.5</v>
      </c>
      <c r="BP259" s="228"/>
      <c r="BQ259" s="228"/>
      <c r="BR259" s="228"/>
      <c r="BS259" s="228"/>
      <c r="BT259" s="228"/>
      <c r="BU259" s="228"/>
      <c r="BV259" s="228"/>
      <c r="BW259" s="228"/>
      <c r="BX259" s="228"/>
      <c r="BY259" s="244"/>
      <c r="BZ259" s="228"/>
      <c r="CA259" s="228"/>
      <c r="CB259" s="228"/>
      <c r="CC259" s="228"/>
      <c r="CD259" s="228"/>
      <c r="CE259" s="228"/>
      <c r="CF259" s="228"/>
      <c r="CG259" s="245"/>
      <c r="CH259" s="246" t="s">
        <v>1329</v>
      </c>
      <c r="CI259" s="246">
        <v>95</v>
      </c>
      <c r="CJ259" s="246" t="s">
        <v>514</v>
      </c>
      <c r="CK259" s="247"/>
      <c r="CL259" s="248"/>
      <c r="CM259" s="248"/>
      <c r="CN259" s="248"/>
      <c r="CO259" s="248"/>
      <c r="CP259" s="248"/>
      <c r="CQ259" s="248"/>
      <c r="CR259" s="248"/>
      <c r="CS259" s="248"/>
      <c r="CT259" s="248"/>
      <c r="CU259" s="248"/>
      <c r="CV259" s="248"/>
      <c r="CW259" s="248"/>
      <c r="CX259" s="248"/>
      <c r="CY259" s="248"/>
      <c r="CZ259" s="248"/>
      <c r="DA259" s="248"/>
      <c r="DB259" s="248">
        <v>70</v>
      </c>
      <c r="DC259" s="249">
        <v>30</v>
      </c>
      <c r="DD259" s="248"/>
      <c r="DE259" s="248"/>
      <c r="DF259" s="248"/>
      <c r="DG259" s="248"/>
      <c r="DH259" s="248"/>
      <c r="DI259" s="248"/>
      <c r="DJ259" s="248"/>
      <c r="DK259" s="306">
        <v>100</v>
      </c>
      <c r="DL259" s="245"/>
      <c r="DM259" s="248"/>
      <c r="DN259" s="248"/>
      <c r="DO259" s="307"/>
      <c r="DQ259" s="245"/>
      <c r="DR259" s="307"/>
      <c r="DS259" s="245"/>
      <c r="DT259" s="262" t="s">
        <v>1676</v>
      </c>
      <c r="DU259" s="249"/>
      <c r="DV259" s="249"/>
      <c r="DW259" s="310">
        <v>100</v>
      </c>
      <c r="DX259" s="311" t="e">
        <v>#N/A</v>
      </c>
      <c r="DY259" s="268" t="s">
        <v>1405</v>
      </c>
      <c r="DZ259" s="268" t="s">
        <v>1677</v>
      </c>
      <c r="EA259" s="268"/>
      <c r="EB259" s="249"/>
      <c r="EC259" s="312"/>
      <c r="ED259" s="229" t="s">
        <v>2517</v>
      </c>
      <c r="EE259" s="313"/>
      <c r="EF259" s="314"/>
      <c r="EG259" s="313"/>
      <c r="EH259" s="315"/>
      <c r="EI259" s="316" t="e">
        <f>VLOOKUP(EH259,definitions_list_mag!$Y$12:$Z$15,2,FALSE)</f>
        <v>#N/A</v>
      </c>
      <c r="EJ259" s="317"/>
      <c r="EK259" s="318" t="e">
        <f>VLOOKUP(EJ259,definitions_list_mag!$AT$3:$AU$5,2,FALSE)</f>
        <v>#N/A</v>
      </c>
      <c r="EL259" s="313"/>
      <c r="EM259" s="315"/>
      <c r="EN259" s="315"/>
      <c r="EO259" s="319"/>
      <c r="EP259" s="319"/>
      <c r="EQ259" s="319"/>
      <c r="ER259" s="319"/>
      <c r="ES259" s="319"/>
      <c r="ET259" s="319"/>
      <c r="EU259" s="319"/>
      <c r="EV259" s="320"/>
      <c r="EW259" s="320"/>
      <c r="EX259" s="320"/>
      <c r="EY259" s="320"/>
      <c r="EZ259" s="192" t="e">
        <f t="shared" si="60"/>
        <v>#DIV/0!</v>
      </c>
      <c r="FA259" s="192" t="e">
        <f t="shared" si="61"/>
        <v>#DIV/0!</v>
      </c>
      <c r="FB259" s="192" t="e">
        <f t="shared" si="62"/>
        <v>#DIV/0!</v>
      </c>
      <c r="FC259" s="192" t="e">
        <f t="shared" si="63"/>
        <v>#DIV/0!</v>
      </c>
      <c r="FD259" s="192" t="e">
        <f t="shared" si="64"/>
        <v>#DIV/0!</v>
      </c>
      <c r="FE259" s="193" t="e">
        <f t="shared" si="65"/>
        <v>#DIV/0!</v>
      </c>
      <c r="FF259" s="194" t="e">
        <f t="shared" si="66"/>
        <v>#DIV/0!</v>
      </c>
      <c r="FG259" s="319"/>
      <c r="FH259" s="315"/>
      <c r="FI259" s="778">
        <f t="shared" si="67"/>
        <v>0</v>
      </c>
      <c r="FJ259" s="779" t="e">
        <f t="shared" si="68"/>
        <v>#DIV/0!</v>
      </c>
      <c r="FK259" s="779" t="e">
        <f t="shared" si="69"/>
        <v>#DIV/0!</v>
      </c>
      <c r="FL259" s="780" t="e">
        <f t="shared" si="70"/>
        <v>#DIV/0!</v>
      </c>
      <c r="FM259" s="169" t="e">
        <f t="shared" si="71"/>
        <v>#DIV/0!</v>
      </c>
      <c r="FN259" s="783" t="e">
        <f t="shared" si="72"/>
        <v>#DIV/0!</v>
      </c>
      <c r="FO259" s="228"/>
      <c r="FP259" s="228"/>
      <c r="FQ259" s="228"/>
      <c r="FR259" s="228"/>
      <c r="FS259" s="228"/>
      <c r="FT259" s="228"/>
      <c r="FU259" s="228"/>
      <c r="FV259" s="228"/>
      <c r="FW259" s="228"/>
      <c r="FX259" s="228"/>
      <c r="FY259" s="228"/>
      <c r="FZ259" s="228"/>
      <c r="GA259" s="228"/>
      <c r="GB259" s="228"/>
      <c r="GC259" s="228"/>
      <c r="GD259" s="228"/>
      <c r="GE259" s="228"/>
      <c r="GF259" s="228"/>
      <c r="GG259" s="228"/>
      <c r="GH259" s="228"/>
      <c r="GI259" s="228"/>
      <c r="GJ259" s="228"/>
      <c r="GK259" s="228"/>
      <c r="GL259" s="228"/>
      <c r="GM259" s="228"/>
      <c r="GN259" s="228"/>
      <c r="GO259" s="228"/>
      <c r="GP259" s="228"/>
      <c r="GQ259" s="228"/>
      <c r="GR259" s="228"/>
      <c r="GS259" s="228"/>
      <c r="GT259" s="228"/>
      <c r="GU259" s="228"/>
      <c r="GV259" s="228"/>
      <c r="GW259" s="228"/>
      <c r="GX259" s="228"/>
      <c r="GY259" s="228"/>
      <c r="GZ259" s="228"/>
      <c r="HA259" s="228"/>
      <c r="HB259" s="228"/>
      <c r="HC259" s="228"/>
      <c r="HD259" s="228"/>
      <c r="HE259" s="228"/>
      <c r="HF259" s="228"/>
      <c r="HG259" s="228"/>
      <c r="HH259" s="228"/>
      <c r="HI259" s="228"/>
      <c r="HJ259" s="228"/>
      <c r="HK259" s="228"/>
      <c r="HL259" s="228"/>
      <c r="HM259" s="228"/>
      <c r="HN259" s="228"/>
      <c r="HO259" s="228"/>
      <c r="HP259" s="228"/>
      <c r="HQ259" s="228"/>
      <c r="HR259" s="228"/>
      <c r="HS259" s="228"/>
      <c r="HT259" s="228"/>
      <c r="HU259" s="228"/>
      <c r="HV259" s="228"/>
      <c r="HW259" s="228"/>
      <c r="HX259" s="228"/>
      <c r="HY259" s="228"/>
      <c r="HZ259" s="228"/>
      <c r="IA259" s="228"/>
      <c r="IB259" s="228"/>
      <c r="IC259" s="228"/>
      <c r="ID259" s="228"/>
      <c r="IE259" s="228"/>
      <c r="IF259" s="228"/>
      <c r="IG259" s="228"/>
      <c r="IH259" s="228"/>
      <c r="II259" s="228"/>
      <c r="IJ259" s="228"/>
      <c r="IK259" s="228"/>
      <c r="IL259" s="228"/>
      <c r="IM259" s="228"/>
      <c r="IN259" s="228"/>
      <c r="IO259" s="228"/>
      <c r="IP259" s="228"/>
      <c r="IQ259" s="228"/>
      <c r="IR259" s="228"/>
      <c r="IS259" s="228"/>
      <c r="IT259" s="228"/>
      <c r="IU259" s="228"/>
      <c r="IV259" s="228"/>
      <c r="IW259" s="228"/>
      <c r="IX259" s="228"/>
      <c r="IY259" s="228"/>
      <c r="IZ259" s="228"/>
      <c r="JA259" s="228"/>
      <c r="JB259" s="228"/>
      <c r="JC259" s="228"/>
      <c r="JD259" s="228"/>
      <c r="JE259" s="228"/>
      <c r="JF259" s="228"/>
      <c r="JG259" s="228"/>
      <c r="JH259" s="228"/>
      <c r="JI259" s="228"/>
      <c r="JJ259" s="228"/>
      <c r="JK259" s="228"/>
      <c r="JL259" s="228"/>
      <c r="JM259" s="228"/>
      <c r="JN259" s="228"/>
      <c r="JO259" s="228"/>
      <c r="JP259" s="228"/>
      <c r="JQ259" s="228"/>
      <c r="JR259" s="228"/>
      <c r="JS259" s="228"/>
      <c r="JT259" s="228"/>
      <c r="JU259" s="228"/>
      <c r="JV259" s="228"/>
      <c r="JW259" s="228"/>
      <c r="JX259" s="228"/>
      <c r="JY259" s="228"/>
      <c r="JZ259" s="228"/>
      <c r="KA259" s="228"/>
      <c r="KB259" s="228"/>
      <c r="KC259" s="228"/>
      <c r="KD259" s="228"/>
      <c r="KE259" s="228"/>
      <c r="KF259" s="228"/>
      <c r="KG259" s="228"/>
      <c r="KH259" s="228"/>
      <c r="KI259" s="228"/>
      <c r="KJ259" s="228"/>
      <c r="KK259" s="228"/>
      <c r="KL259" s="228"/>
      <c r="KM259" s="228"/>
      <c r="KN259" s="228"/>
      <c r="KO259" s="228"/>
      <c r="KP259" s="228"/>
      <c r="KQ259" s="228"/>
      <c r="KR259" s="228"/>
      <c r="KS259" s="228"/>
      <c r="KT259" s="228"/>
      <c r="KU259" s="228"/>
      <c r="KV259" s="228"/>
      <c r="KW259" s="228"/>
      <c r="KX259" s="228"/>
      <c r="KY259" s="228"/>
      <c r="KZ259" s="228"/>
      <c r="LA259" s="228"/>
      <c r="LB259" s="228"/>
      <c r="LC259" s="228"/>
      <c r="LD259" s="228"/>
      <c r="LE259" s="228"/>
      <c r="LF259" s="228"/>
      <c r="LG259" s="228"/>
      <c r="LH259" s="228"/>
      <c r="LI259" s="228"/>
      <c r="LJ259" s="228"/>
      <c r="LK259" s="228"/>
      <c r="LL259" s="228"/>
      <c r="LM259" s="228"/>
      <c r="LN259" s="228"/>
      <c r="LO259" s="228"/>
      <c r="LP259" s="228"/>
      <c r="LQ259" s="228"/>
      <c r="LR259" s="228"/>
      <c r="LS259" s="228"/>
      <c r="LT259" s="228"/>
      <c r="LU259" s="228"/>
      <c r="LV259" s="228"/>
      <c r="LW259" s="228"/>
      <c r="LX259" s="228"/>
      <c r="LY259" s="228"/>
      <c r="LZ259" s="228"/>
      <c r="MA259" s="228"/>
      <c r="MB259" s="228"/>
      <c r="MC259" s="228"/>
      <c r="MD259" s="228"/>
      <c r="ME259" s="228"/>
      <c r="MF259" s="228"/>
      <c r="MG259" s="228"/>
      <c r="MH259" s="228"/>
      <c r="MI259" s="228"/>
      <c r="MJ259" s="228"/>
      <c r="MK259" s="228"/>
      <c r="ML259" s="228"/>
      <c r="MM259" s="228"/>
      <c r="MN259" s="228"/>
      <c r="MO259" s="228"/>
      <c r="MP259" s="228"/>
      <c r="MQ259" s="228"/>
      <c r="MR259" s="228"/>
      <c r="MS259" s="228"/>
      <c r="MT259" s="228"/>
      <c r="MU259" s="228"/>
      <c r="MV259" s="228"/>
      <c r="MW259" s="228"/>
      <c r="MX259" s="228"/>
      <c r="MY259" s="228"/>
      <c r="MZ259" s="228"/>
      <c r="NA259" s="228"/>
      <c r="NB259" s="228"/>
      <c r="NC259" s="228"/>
      <c r="ND259" s="228"/>
      <c r="NE259" s="228"/>
      <c r="NF259" s="228"/>
      <c r="NG259" s="228"/>
      <c r="NH259" s="228"/>
      <c r="NI259" s="228"/>
      <c r="NJ259" s="228"/>
      <c r="NK259" s="228"/>
      <c r="NL259" s="228"/>
      <c r="NM259" s="228"/>
      <c r="NN259" s="228"/>
      <c r="NO259" s="228"/>
      <c r="NP259" s="228"/>
      <c r="NQ259" s="228"/>
      <c r="NR259" s="228"/>
      <c r="NS259" s="228"/>
      <c r="NT259" s="228"/>
      <c r="NU259" s="228"/>
      <c r="NV259" s="228"/>
      <c r="NW259" s="228"/>
      <c r="NX259" s="228"/>
      <c r="NY259" s="228"/>
      <c r="NZ259" s="228"/>
      <c r="OA259" s="228"/>
      <c r="OB259" s="228"/>
      <c r="OC259" s="228"/>
      <c r="OD259" s="228"/>
      <c r="OE259" s="228"/>
      <c r="OF259" s="228"/>
      <c r="OG259" s="228"/>
      <c r="OH259" s="228"/>
      <c r="OI259" s="228"/>
      <c r="OJ259" s="228"/>
      <c r="OK259" s="228"/>
      <c r="OL259" s="228"/>
      <c r="OM259" s="228"/>
      <c r="ON259" s="228"/>
      <c r="OO259" s="228"/>
      <c r="OP259" s="228"/>
      <c r="OQ259" s="228"/>
      <c r="OR259" s="228"/>
      <c r="OS259" s="228"/>
      <c r="OT259" s="228"/>
      <c r="OU259" s="228"/>
      <c r="OV259" s="228"/>
      <c r="OW259" s="228"/>
      <c r="OX259" s="228"/>
      <c r="OY259" s="228"/>
      <c r="OZ259" s="228"/>
      <c r="PA259" s="228"/>
      <c r="PB259" s="228"/>
      <c r="PC259" s="228"/>
      <c r="PD259" s="228"/>
      <c r="PE259" s="228"/>
      <c r="PF259" s="228"/>
      <c r="PG259" s="228"/>
      <c r="PH259" s="228"/>
      <c r="PI259" s="228"/>
      <c r="PJ259" s="228"/>
      <c r="PK259" s="228"/>
      <c r="PL259" s="228"/>
      <c r="PM259" s="228"/>
      <c r="PN259" s="228"/>
      <c r="PO259" s="228"/>
      <c r="PP259" s="228"/>
      <c r="PQ259" s="228"/>
      <c r="PR259" s="228"/>
      <c r="PS259" s="228"/>
      <c r="PT259" s="228"/>
      <c r="PU259" s="228"/>
      <c r="PV259" s="228"/>
      <c r="PW259" s="228"/>
      <c r="PX259" s="228"/>
      <c r="PY259" s="228"/>
      <c r="PZ259" s="228"/>
      <c r="QA259" s="228"/>
      <c r="QB259" s="228"/>
      <c r="QC259" s="228"/>
      <c r="QD259" s="228"/>
      <c r="QE259" s="228"/>
      <c r="QF259" s="228"/>
      <c r="QG259" s="228"/>
      <c r="QH259" s="228"/>
      <c r="QI259" s="228"/>
      <c r="QJ259" s="228"/>
      <c r="QK259" s="228"/>
      <c r="QL259" s="228"/>
      <c r="QM259" s="228"/>
      <c r="QN259" s="228"/>
      <c r="QO259" s="228"/>
      <c r="QP259" s="228"/>
      <c r="QQ259" s="228"/>
      <c r="QR259" s="228"/>
      <c r="QS259" s="228"/>
      <c r="QT259" s="228"/>
      <c r="QU259" s="228"/>
      <c r="QV259" s="228"/>
      <c r="QW259" s="228"/>
      <c r="QX259" s="228"/>
      <c r="QY259" s="228"/>
      <c r="QZ259" s="228"/>
      <c r="RA259" s="228"/>
      <c r="RB259" s="228"/>
      <c r="RC259" s="228"/>
      <c r="RD259" s="228"/>
      <c r="RE259" s="228"/>
      <c r="RF259" s="228"/>
      <c r="RG259" s="228"/>
      <c r="RH259" s="228"/>
      <c r="RI259" s="228"/>
      <c r="RJ259" s="228"/>
      <c r="RK259" s="228"/>
      <c r="RL259" s="228"/>
      <c r="RM259" s="228"/>
      <c r="RN259" s="228"/>
      <c r="RO259" s="228"/>
      <c r="RP259" s="228"/>
      <c r="RQ259" s="228"/>
      <c r="RR259" s="228"/>
      <c r="RS259" s="228"/>
      <c r="RT259" s="228"/>
      <c r="RU259" s="228"/>
      <c r="RV259" s="228"/>
      <c r="RW259" s="228"/>
      <c r="RX259" s="228"/>
      <c r="RY259" s="228"/>
      <c r="RZ259" s="228"/>
      <c r="SA259" s="228"/>
      <c r="SB259" s="228"/>
      <c r="SC259" s="228"/>
      <c r="SD259" s="228"/>
      <c r="SE259" s="228"/>
      <c r="SF259" s="228"/>
      <c r="SG259" s="228"/>
      <c r="SH259" s="228"/>
      <c r="SI259" s="228"/>
      <c r="SJ259" s="228"/>
      <c r="SK259" s="228"/>
      <c r="SL259" s="228"/>
      <c r="SM259" s="228"/>
      <c r="SN259" s="228"/>
      <c r="SO259" s="228"/>
      <c r="SP259" s="228"/>
      <c r="SQ259" s="228"/>
      <c r="SR259" s="228"/>
      <c r="SS259" s="228"/>
      <c r="ST259" s="228"/>
      <c r="SU259" s="228"/>
      <c r="SV259" s="228"/>
      <c r="SW259" s="228"/>
      <c r="SX259" s="228"/>
      <c r="SY259" s="228"/>
      <c r="SZ259" s="228"/>
      <c r="TA259" s="228"/>
      <c r="TB259" s="228"/>
      <c r="TC259" s="228"/>
      <c r="TD259" s="228"/>
      <c r="TE259" s="228"/>
      <c r="TF259" s="228"/>
      <c r="TG259" s="228"/>
      <c r="TH259" s="228"/>
      <c r="TI259" s="228"/>
      <c r="TJ259" s="228"/>
      <c r="TK259" s="228"/>
      <c r="TL259" s="228"/>
      <c r="TM259" s="228"/>
      <c r="TN259" s="228"/>
      <c r="TO259" s="228"/>
      <c r="TP259" s="228"/>
      <c r="TQ259" s="228"/>
      <c r="TR259" s="228"/>
      <c r="TS259" s="228"/>
      <c r="TT259" s="228"/>
      <c r="TU259" s="228"/>
      <c r="TV259" s="228"/>
      <c r="TW259" s="228"/>
      <c r="TX259" s="228"/>
      <c r="TY259" s="228"/>
      <c r="TZ259" s="228"/>
      <c r="UA259" s="228"/>
      <c r="UB259" s="228"/>
      <c r="UC259" s="228"/>
      <c r="UD259" s="228"/>
      <c r="UE259" s="228"/>
      <c r="UF259" s="228"/>
      <c r="UG259" s="228"/>
      <c r="UH259" s="228"/>
      <c r="UI259" s="228"/>
      <c r="UJ259" s="228"/>
      <c r="UK259" s="228"/>
      <c r="UL259" s="228"/>
      <c r="UM259" s="228"/>
      <c r="UN259" s="228"/>
      <c r="UO259" s="228"/>
      <c r="UP259" s="228"/>
      <c r="UQ259" s="228"/>
      <c r="UR259" s="228"/>
      <c r="US259" s="228"/>
      <c r="UT259" s="228"/>
      <c r="UU259" s="228"/>
      <c r="UV259" s="228"/>
      <c r="UW259" s="228"/>
      <c r="UX259" s="228"/>
      <c r="UY259" s="228"/>
      <c r="UZ259" s="228"/>
      <c r="VA259" s="228"/>
      <c r="VB259" s="228"/>
      <c r="VC259" s="228"/>
      <c r="VD259" s="228"/>
      <c r="VE259" s="228"/>
      <c r="VF259" s="228"/>
      <c r="VG259" s="228"/>
      <c r="VH259" s="228"/>
      <c r="VI259" s="228"/>
      <c r="VJ259" s="228"/>
      <c r="VK259" s="228"/>
      <c r="VL259" s="228"/>
      <c r="VM259" s="228"/>
      <c r="VN259" s="228"/>
      <c r="VO259" s="228"/>
      <c r="VP259" s="228"/>
      <c r="VQ259" s="228"/>
      <c r="VR259" s="228"/>
      <c r="VS259" s="228"/>
      <c r="VT259" s="228"/>
      <c r="VU259" s="228"/>
      <c r="VV259" s="228"/>
      <c r="VW259" s="228"/>
      <c r="VX259" s="228"/>
      <c r="VY259" s="228"/>
      <c r="VZ259" s="228"/>
      <c r="WA259" s="228"/>
      <c r="WB259" s="228"/>
      <c r="WC259" s="228"/>
      <c r="WD259" s="228"/>
      <c r="WE259" s="228"/>
      <c r="WF259" s="228"/>
      <c r="WG259" s="228"/>
      <c r="WH259" s="228"/>
      <c r="WI259" s="228"/>
      <c r="WJ259" s="228"/>
      <c r="WK259" s="228"/>
      <c r="WL259" s="228"/>
      <c r="WM259" s="228"/>
      <c r="WN259" s="228"/>
      <c r="WO259" s="228"/>
      <c r="WP259" s="228"/>
      <c r="WQ259" s="228"/>
      <c r="WR259" s="228"/>
      <c r="WS259" s="228"/>
      <c r="WT259" s="228"/>
      <c r="WU259" s="228"/>
      <c r="WV259" s="228"/>
      <c r="WW259" s="228"/>
      <c r="WX259" s="228"/>
      <c r="WY259" s="228"/>
      <c r="WZ259" s="228"/>
      <c r="XA259" s="228"/>
      <c r="XB259" s="228"/>
      <c r="XC259" s="228"/>
      <c r="XD259" s="228"/>
      <c r="XE259" s="228"/>
      <c r="XF259" s="228"/>
      <c r="XG259" s="228"/>
      <c r="XH259" s="228"/>
      <c r="XI259" s="228"/>
      <c r="XJ259" s="228"/>
      <c r="XK259" s="228"/>
      <c r="XL259" s="228"/>
      <c r="XM259" s="228"/>
      <c r="XN259" s="228"/>
      <c r="XO259" s="228"/>
      <c r="XP259" s="228"/>
      <c r="XQ259" s="228"/>
      <c r="XR259" s="228"/>
      <c r="XS259" s="228"/>
      <c r="XT259" s="228"/>
      <c r="XU259" s="228"/>
      <c r="XV259" s="228"/>
      <c r="XW259" s="228"/>
      <c r="XX259" s="228"/>
      <c r="XY259" s="228"/>
      <c r="XZ259" s="228"/>
      <c r="YA259" s="228"/>
      <c r="YB259" s="228"/>
      <c r="YC259" s="228"/>
      <c r="YD259" s="228"/>
      <c r="YE259" s="228"/>
      <c r="YF259" s="228"/>
      <c r="YG259" s="228"/>
      <c r="YH259" s="228"/>
      <c r="YI259" s="228"/>
      <c r="YJ259" s="228"/>
      <c r="YK259" s="228"/>
      <c r="YL259" s="228"/>
      <c r="YM259" s="228"/>
      <c r="YN259" s="228"/>
      <c r="YO259" s="228"/>
      <c r="YP259" s="228"/>
      <c r="YQ259" s="228"/>
      <c r="YR259" s="228"/>
      <c r="YS259" s="228"/>
      <c r="YT259" s="228"/>
      <c r="YU259" s="228"/>
      <c r="YV259" s="228"/>
      <c r="YW259" s="228"/>
      <c r="YX259" s="228"/>
      <c r="YY259" s="228"/>
      <c r="YZ259" s="228"/>
      <c r="ZA259" s="228"/>
      <c r="ZB259" s="228"/>
      <c r="ZC259" s="228"/>
      <c r="ZD259" s="228"/>
      <c r="ZE259" s="228"/>
      <c r="ZF259" s="228"/>
      <c r="ZG259" s="228"/>
      <c r="ZH259" s="228"/>
      <c r="ZI259" s="228"/>
      <c r="ZJ259" s="228"/>
      <c r="ZK259" s="228"/>
      <c r="ZL259" s="228"/>
      <c r="ZM259" s="228"/>
      <c r="ZN259" s="228"/>
      <c r="ZO259" s="228"/>
      <c r="ZP259" s="228"/>
      <c r="ZQ259" s="228"/>
      <c r="ZR259" s="228"/>
      <c r="ZS259" s="228"/>
      <c r="ZT259" s="228"/>
      <c r="ZU259" s="228"/>
      <c r="ZV259" s="228"/>
      <c r="ZW259" s="228"/>
      <c r="ZX259" s="228"/>
      <c r="ZY259" s="228"/>
      <c r="ZZ259" s="228"/>
      <c r="AAA259" s="228"/>
      <c r="AAB259" s="228"/>
      <c r="AAC259" s="228"/>
      <c r="AAD259" s="228"/>
      <c r="AAE259" s="228"/>
      <c r="AAF259" s="228"/>
      <c r="AAG259" s="228"/>
      <c r="AAH259" s="228"/>
      <c r="AAI259" s="228"/>
      <c r="AAJ259" s="228"/>
      <c r="AAK259" s="228"/>
      <c r="AAL259" s="228"/>
      <c r="AAM259" s="228"/>
      <c r="AAN259" s="228"/>
      <c r="AAO259" s="228"/>
      <c r="AAP259" s="228"/>
      <c r="AAQ259" s="228"/>
      <c r="AAR259" s="228"/>
      <c r="AAS259" s="228"/>
      <c r="AAT259" s="228"/>
      <c r="AAU259" s="228"/>
      <c r="AAV259" s="228"/>
      <c r="AAW259" s="228"/>
      <c r="AAX259" s="228"/>
      <c r="AAY259" s="228"/>
      <c r="AAZ259" s="228"/>
      <c r="ABA259" s="228"/>
      <c r="ABB259" s="228"/>
      <c r="ABC259" s="228"/>
      <c r="ABD259" s="228"/>
      <c r="ABE259" s="228"/>
      <c r="ABF259" s="228"/>
      <c r="ABG259" s="228"/>
      <c r="ABH259" s="228"/>
      <c r="ABI259" s="228"/>
      <c r="ABJ259" s="228"/>
      <c r="ABK259" s="228"/>
      <c r="ABL259" s="228"/>
      <c r="ABM259" s="228"/>
      <c r="ABN259" s="228"/>
      <c r="ABO259" s="228"/>
      <c r="ABP259" s="228"/>
      <c r="ABQ259" s="228"/>
      <c r="ABR259" s="228"/>
      <c r="ABS259" s="228"/>
      <c r="ABT259" s="228"/>
      <c r="ABU259" s="228"/>
      <c r="ABV259" s="228"/>
      <c r="ABW259" s="228"/>
      <c r="ABX259" s="228"/>
      <c r="ABY259" s="228"/>
      <c r="ABZ259" s="228"/>
      <c r="ACA259" s="228"/>
      <c r="ACB259" s="228"/>
      <c r="ACC259" s="228"/>
      <c r="ACD259" s="228"/>
      <c r="ACE259" s="228"/>
      <c r="ACF259" s="228"/>
      <c r="ACG259" s="228"/>
      <c r="ACH259" s="228"/>
      <c r="ACI259" s="228"/>
      <c r="ACJ259" s="228"/>
      <c r="ACK259" s="228"/>
      <c r="ACL259" s="228"/>
      <c r="ACM259" s="228"/>
      <c r="ACN259" s="228"/>
      <c r="ACO259" s="228"/>
      <c r="ACP259" s="228"/>
      <c r="ACQ259" s="228"/>
      <c r="ACR259" s="228"/>
      <c r="ACS259" s="228"/>
      <c r="ACT259" s="228"/>
      <c r="ACU259" s="228"/>
      <c r="ACV259" s="228"/>
      <c r="ACW259" s="228"/>
      <c r="ACX259" s="228"/>
      <c r="ACY259" s="228"/>
      <c r="ACZ259" s="228"/>
      <c r="ADA259" s="228"/>
      <c r="ADB259" s="228"/>
      <c r="ADC259" s="228"/>
      <c r="ADD259" s="228"/>
      <c r="ADE259" s="228"/>
      <c r="ADF259" s="228"/>
      <c r="ADG259" s="228"/>
      <c r="ADH259" s="228"/>
      <c r="ADI259" s="228"/>
      <c r="ADJ259" s="228"/>
      <c r="ADK259" s="228"/>
      <c r="ADL259" s="228"/>
      <c r="ADM259" s="228"/>
      <c r="ADN259" s="228"/>
      <c r="ADO259" s="228"/>
      <c r="ADP259" s="228"/>
      <c r="ADQ259" s="228"/>
      <c r="ADR259" s="228"/>
      <c r="ADS259" s="228"/>
      <c r="ADT259" s="228"/>
      <c r="ADU259" s="228"/>
      <c r="ADV259" s="228"/>
      <c r="ADW259" s="228"/>
      <c r="ADX259" s="228"/>
      <c r="ADY259" s="228"/>
      <c r="ADZ259" s="228"/>
      <c r="AEA259" s="228"/>
      <c r="AEB259" s="228"/>
      <c r="AEC259" s="228"/>
      <c r="AED259" s="228"/>
      <c r="AEE259" s="228"/>
      <c r="AEF259" s="228"/>
      <c r="AEG259" s="228"/>
      <c r="AEH259" s="228"/>
      <c r="AEI259" s="228"/>
      <c r="AEJ259" s="228"/>
      <c r="AEK259" s="228"/>
      <c r="AEL259" s="228"/>
      <c r="AEM259" s="228"/>
      <c r="AEN259" s="228"/>
      <c r="AEO259" s="228"/>
      <c r="AEP259" s="228"/>
      <c r="AEQ259" s="228"/>
      <c r="AER259" s="228"/>
      <c r="AES259" s="228"/>
      <c r="AET259" s="228"/>
      <c r="AEU259" s="228"/>
      <c r="AEV259" s="228"/>
      <c r="AEW259" s="228"/>
      <c r="AEX259" s="228"/>
      <c r="AEY259" s="228"/>
      <c r="AEZ259" s="228"/>
      <c r="AFA259" s="228"/>
      <c r="AFB259" s="228"/>
      <c r="AFC259" s="228"/>
      <c r="AFD259" s="228"/>
      <c r="AFE259" s="228"/>
      <c r="AFF259" s="228"/>
      <c r="AFG259" s="228"/>
      <c r="AFH259" s="228"/>
      <c r="AFI259" s="228"/>
      <c r="AFJ259" s="228"/>
      <c r="AFK259" s="228"/>
      <c r="AFL259" s="228"/>
      <c r="AFM259" s="228"/>
      <c r="AFN259" s="228"/>
      <c r="AFO259" s="228"/>
      <c r="AFP259" s="228"/>
      <c r="AFQ259" s="228"/>
      <c r="AFR259" s="228"/>
      <c r="AFS259" s="228"/>
      <c r="AFT259" s="228"/>
      <c r="AFU259" s="228"/>
      <c r="AFV259" s="228"/>
      <c r="AFW259" s="228"/>
      <c r="AFX259" s="228"/>
      <c r="AFY259" s="228"/>
      <c r="AFZ259" s="228"/>
      <c r="AGA259" s="228"/>
      <c r="AGB259" s="228"/>
      <c r="AGC259" s="228"/>
      <c r="AGD259" s="228"/>
      <c r="AGE259" s="228"/>
      <c r="AGF259" s="228"/>
      <c r="AGG259" s="228"/>
      <c r="AGH259" s="228"/>
      <c r="AGI259" s="228"/>
      <c r="AGJ259" s="228"/>
      <c r="AGK259" s="228"/>
      <c r="AGL259" s="228"/>
      <c r="AGM259" s="228"/>
      <c r="AGN259" s="228"/>
      <c r="AGO259" s="228"/>
      <c r="AGP259" s="228"/>
      <c r="AGQ259" s="228"/>
      <c r="AGR259" s="228"/>
      <c r="AGS259" s="228"/>
      <c r="AGT259" s="228"/>
      <c r="AGU259" s="228"/>
      <c r="AGV259" s="228"/>
      <c r="AGW259" s="228"/>
      <c r="AGX259" s="228"/>
      <c r="AGY259" s="228"/>
      <c r="AGZ259" s="228"/>
      <c r="AHA259" s="228"/>
      <c r="AHB259" s="228"/>
      <c r="AHC259" s="228"/>
      <c r="AHD259" s="228"/>
      <c r="AHE259" s="228"/>
      <c r="AHF259" s="228"/>
      <c r="AHG259" s="228"/>
      <c r="AHH259" s="228"/>
      <c r="AHI259" s="228"/>
      <c r="AHJ259" s="228"/>
      <c r="AHK259" s="228"/>
      <c r="AHL259" s="228"/>
      <c r="AHM259" s="228"/>
      <c r="AHN259" s="228"/>
      <c r="AHO259" s="228"/>
      <c r="AHP259" s="228"/>
      <c r="AHQ259" s="228"/>
      <c r="AHR259" s="228"/>
      <c r="AHS259" s="228"/>
      <c r="AHT259" s="228"/>
      <c r="AHU259" s="228"/>
      <c r="AHV259" s="228"/>
      <c r="AHW259" s="228"/>
      <c r="AHX259" s="228"/>
      <c r="AHY259" s="228"/>
      <c r="AHZ259" s="228"/>
      <c r="AIA259" s="228"/>
      <c r="AIB259" s="228"/>
      <c r="AIC259" s="228"/>
      <c r="AID259" s="228"/>
      <c r="AIE259" s="228"/>
      <c r="AIF259" s="228"/>
      <c r="AIG259" s="228"/>
      <c r="AIH259" s="228"/>
      <c r="AII259" s="228"/>
      <c r="AIJ259" s="228"/>
      <c r="AIK259" s="228"/>
      <c r="AIL259" s="228"/>
      <c r="AIM259" s="228"/>
      <c r="AIN259" s="228"/>
      <c r="AIO259" s="228"/>
      <c r="AIP259" s="228"/>
      <c r="AIQ259" s="228"/>
      <c r="AIR259" s="228"/>
      <c r="AIS259" s="228"/>
      <c r="AIT259" s="228"/>
      <c r="AIU259" s="228"/>
      <c r="AIV259" s="228"/>
      <c r="AIW259" s="228"/>
      <c r="AIX259" s="228"/>
      <c r="AIY259" s="228"/>
      <c r="AIZ259" s="228"/>
      <c r="AJA259" s="228"/>
      <c r="AJB259" s="228"/>
      <c r="AJC259" s="228"/>
      <c r="AJD259" s="228"/>
      <c r="AJE259" s="228"/>
      <c r="AJF259" s="228"/>
      <c r="AJG259" s="228"/>
      <c r="AJH259" s="228"/>
      <c r="AJI259" s="228"/>
      <c r="AJJ259" s="228"/>
      <c r="AJK259" s="228"/>
      <c r="AJL259" s="228"/>
      <c r="AJM259" s="228"/>
      <c r="AJN259" s="228"/>
      <c r="AJO259" s="228"/>
      <c r="AJP259" s="228"/>
      <c r="AJQ259" s="228"/>
      <c r="AJR259" s="228"/>
      <c r="AJS259" s="228"/>
      <c r="AJT259" s="228"/>
      <c r="AJU259" s="228"/>
      <c r="AJV259" s="228"/>
      <c r="AJW259" s="228"/>
      <c r="AJX259" s="228"/>
      <c r="AJY259" s="228"/>
      <c r="AJZ259" s="228"/>
      <c r="AKA259" s="228"/>
      <c r="AKB259" s="228"/>
      <c r="AKC259" s="228"/>
      <c r="AKD259" s="228"/>
      <c r="AKE259" s="228"/>
      <c r="AKF259" s="228"/>
      <c r="AKG259" s="228"/>
      <c r="AKH259" s="228"/>
      <c r="AKI259" s="228"/>
      <c r="AKJ259" s="228"/>
      <c r="AKK259" s="228"/>
      <c r="AKL259" s="228"/>
      <c r="AKM259" s="228"/>
      <c r="AKN259" s="228"/>
      <c r="AKO259" s="228"/>
      <c r="AKP259" s="228"/>
      <c r="AKQ259" s="228"/>
      <c r="AKR259" s="228"/>
      <c r="AKS259" s="228"/>
      <c r="AKT259" s="228"/>
      <c r="AKU259" s="228"/>
      <c r="AKV259" s="228"/>
      <c r="AKW259" s="228"/>
      <c r="AKX259" s="228"/>
      <c r="AKY259" s="228"/>
      <c r="AKZ259" s="228"/>
      <c r="ALA259" s="228"/>
      <c r="ALB259" s="228"/>
      <c r="ALC259" s="228"/>
      <c r="ALD259" s="228"/>
      <c r="ALE259" s="228"/>
      <c r="ALF259" s="228"/>
      <c r="ALG259" s="228"/>
      <c r="ALH259" s="228"/>
      <c r="ALI259" s="228"/>
      <c r="ALJ259" s="228"/>
      <c r="ALK259" s="228"/>
      <c r="ALL259" s="228"/>
      <c r="ALM259" s="228"/>
      <c r="ALN259" s="228"/>
      <c r="ALO259" s="228"/>
      <c r="ALP259" s="228"/>
      <c r="ALQ259" s="228"/>
      <c r="ALR259" s="228"/>
      <c r="ALS259" s="228"/>
      <c r="ALT259" s="228"/>
      <c r="ALU259" s="228"/>
      <c r="ALV259" s="228"/>
      <c r="ALW259" s="228"/>
      <c r="ALX259" s="228"/>
      <c r="ALY259" s="228"/>
      <c r="ALZ259" s="228"/>
      <c r="AMA259" s="228"/>
      <c r="AMB259" s="228"/>
      <c r="AMC259" s="228"/>
      <c r="AMD259" s="228"/>
      <c r="AME259" s="228"/>
      <c r="AMF259" s="228"/>
      <c r="AMG259" s="228"/>
      <c r="AMH259" s="228"/>
      <c r="AMI259" s="228"/>
      <c r="AMJ259" s="228"/>
      <c r="AMK259" s="228"/>
      <c r="AML259" s="228"/>
      <c r="AMM259" s="228"/>
      <c r="AMN259" s="228"/>
      <c r="AMO259" s="228"/>
      <c r="AMP259" s="228"/>
      <c r="AMQ259" s="228"/>
      <c r="AMR259" s="228"/>
      <c r="AMS259" s="228"/>
      <c r="AMT259" s="228"/>
      <c r="AMU259" s="228"/>
      <c r="AMV259" s="228"/>
      <c r="AMW259" s="228"/>
      <c r="AMX259" s="228"/>
    </row>
    <row r="260" spans="1:1038" s="308" customFormat="1" ht="18" customHeight="1">
      <c r="A260" s="351" t="s">
        <v>1646</v>
      </c>
      <c r="B260" s="228" t="s">
        <v>1647</v>
      </c>
      <c r="C260" s="228"/>
      <c r="D260" s="228" t="s">
        <v>1279</v>
      </c>
      <c r="E260" s="228">
        <v>43</v>
      </c>
      <c r="F260" s="228">
        <v>2</v>
      </c>
      <c r="G260" s="285" t="str">
        <f t="shared" ref="G260:G323" si="73">E260&amp;"-"&amp;F260</f>
        <v>43-2</v>
      </c>
      <c r="H260" s="279">
        <v>0</v>
      </c>
      <c r="I260" s="228">
        <v>83</v>
      </c>
      <c r="J260" s="226"/>
      <c r="K260" s="545" t="b">
        <f>IF(I261=1,IF(((VLOOKUP($G260,[1]Depth_Lookup!#REF!,9,FALSE))-(H260/100))=0,"Good",IF(((VLOOKUP($G260,[1]Depth_Lookup!$A$3:$J$550,9,FALSE))-(H260/100))&gt;0,"Too Short","Too Long")))</f>
        <v>0</v>
      </c>
      <c r="L260" s="171">
        <f>(VLOOKUP($G260,Depth_Lookup!$A$3:$J$410,10,FALSE))+(H260/100)</f>
        <v>99.34</v>
      </c>
      <c r="M260" s="171">
        <f>(VLOOKUP($G260,Depth_Lookup!$A$3:$J$410,10,FALSE))+(I260/100)</f>
        <v>100.17</v>
      </c>
      <c r="N260" s="231" t="s">
        <v>1675</v>
      </c>
      <c r="O260" s="228"/>
      <c r="P260" s="228" t="s">
        <v>853</v>
      </c>
      <c r="Q260" s="228" t="s">
        <v>125</v>
      </c>
      <c r="R260" s="304" t="s">
        <v>1633</v>
      </c>
      <c r="S260" s="228" t="s">
        <v>700</v>
      </c>
      <c r="T260" s="228" t="s">
        <v>700</v>
      </c>
      <c r="U260" s="228"/>
      <c r="V260" s="228"/>
      <c r="W260" s="228" t="s">
        <v>102</v>
      </c>
      <c r="X260" s="305">
        <v>5</v>
      </c>
      <c r="Y260" s="228" t="s">
        <v>90</v>
      </c>
      <c r="Z260" s="228" t="s">
        <v>91</v>
      </c>
      <c r="AA260" s="228"/>
      <c r="AB260" s="228"/>
      <c r="AC260" s="228"/>
      <c r="AD260" s="228"/>
      <c r="AE260" s="234"/>
      <c r="AF260" s="304" t="e">
        <v>#N/A</v>
      </c>
      <c r="AG260" s="241"/>
      <c r="AH260" s="228"/>
      <c r="AI260" s="244">
        <v>73</v>
      </c>
      <c r="AJ260" s="228"/>
      <c r="AK260" s="228"/>
      <c r="AL260" s="228"/>
      <c r="AM260" s="228"/>
      <c r="AN260" s="228"/>
      <c r="AO260" s="244"/>
      <c r="AP260" s="228"/>
      <c r="AQ260" s="228"/>
      <c r="AR260" s="228"/>
      <c r="AS260" s="228"/>
      <c r="AT260" s="228"/>
      <c r="AU260" s="244">
        <v>1</v>
      </c>
      <c r="AV260" s="228">
        <v>1</v>
      </c>
      <c r="AW260" s="228">
        <v>0.5</v>
      </c>
      <c r="AX260" s="228" t="s">
        <v>110</v>
      </c>
      <c r="AY260" s="228" t="s">
        <v>103</v>
      </c>
      <c r="AZ260" s="228"/>
      <c r="BA260" s="244">
        <v>25</v>
      </c>
      <c r="BB260" s="228">
        <v>6</v>
      </c>
      <c r="BC260" s="228">
        <v>3</v>
      </c>
      <c r="BD260" s="228" t="s">
        <v>110</v>
      </c>
      <c r="BE260" s="228" t="s">
        <v>103</v>
      </c>
      <c r="BF260" s="228"/>
      <c r="BG260" s="244"/>
      <c r="BH260" s="228"/>
      <c r="BI260" s="228"/>
      <c r="BJ260" s="228"/>
      <c r="BK260" s="228"/>
      <c r="BL260" s="228"/>
      <c r="BM260" s="244">
        <v>1</v>
      </c>
      <c r="BN260" s="228">
        <v>1</v>
      </c>
      <c r="BO260" s="228">
        <v>0.5</v>
      </c>
      <c r="BP260" s="228"/>
      <c r="BQ260" s="228"/>
      <c r="BR260" s="228"/>
      <c r="BS260" s="228"/>
      <c r="BT260" s="228"/>
      <c r="BU260" s="228"/>
      <c r="BV260" s="228"/>
      <c r="BW260" s="228"/>
      <c r="BX260" s="228"/>
      <c r="BY260" s="244"/>
      <c r="BZ260" s="228"/>
      <c r="CA260" s="228"/>
      <c r="CB260" s="228"/>
      <c r="CC260" s="228"/>
      <c r="CD260" s="228"/>
      <c r="CE260" s="228"/>
      <c r="CF260" s="228"/>
      <c r="CG260" s="245"/>
      <c r="CH260" s="246" t="s">
        <v>1329</v>
      </c>
      <c r="CI260" s="246">
        <v>95</v>
      </c>
      <c r="CJ260" s="246" t="s">
        <v>514</v>
      </c>
      <c r="CK260" s="247"/>
      <c r="CL260" s="248"/>
      <c r="CM260" s="248"/>
      <c r="CN260" s="248"/>
      <c r="CO260" s="248"/>
      <c r="CP260" s="248"/>
      <c r="CQ260" s="248"/>
      <c r="CR260" s="248"/>
      <c r="CS260" s="248"/>
      <c r="CT260" s="248"/>
      <c r="CU260" s="248"/>
      <c r="CV260" s="248"/>
      <c r="CW260" s="248"/>
      <c r="CX260" s="248"/>
      <c r="CY260" s="248"/>
      <c r="CZ260" s="248"/>
      <c r="DA260" s="248"/>
      <c r="DB260" s="248">
        <v>75</v>
      </c>
      <c r="DC260" s="249">
        <v>25</v>
      </c>
      <c r="DD260" s="248"/>
      <c r="DE260" s="248"/>
      <c r="DF260" s="248"/>
      <c r="DG260" s="248"/>
      <c r="DH260" s="248"/>
      <c r="DI260" s="248"/>
      <c r="DJ260" s="248"/>
      <c r="DK260" s="306">
        <v>100</v>
      </c>
      <c r="DL260" s="245"/>
      <c r="DM260" s="248"/>
      <c r="DN260" s="248"/>
      <c r="DO260" s="307"/>
      <c r="DQ260" s="245"/>
      <c r="DR260" s="307"/>
      <c r="DS260" s="245"/>
      <c r="DT260" s="262" t="s">
        <v>1676</v>
      </c>
      <c r="DU260" s="249"/>
      <c r="DV260" s="249"/>
      <c r="DW260" s="310">
        <v>100</v>
      </c>
      <c r="DX260" s="311" t="e">
        <v>#N/A</v>
      </c>
      <c r="DY260" s="268" t="s">
        <v>1405</v>
      </c>
      <c r="DZ260" s="268" t="s">
        <v>1677</v>
      </c>
      <c r="EA260" s="268"/>
      <c r="EB260" s="249"/>
      <c r="EC260" s="312"/>
      <c r="ED260" s="229" t="s">
        <v>2517</v>
      </c>
      <c r="EE260" s="313"/>
      <c r="EF260" s="314"/>
      <c r="EG260" s="313"/>
      <c r="EH260" s="315"/>
      <c r="EI260" s="316" t="e">
        <f>VLOOKUP(EH260,definitions_list_mag!$Y$12:$Z$15,2,FALSE)</f>
        <v>#N/A</v>
      </c>
      <c r="EJ260" s="317"/>
      <c r="EK260" s="318" t="e">
        <f>VLOOKUP(EJ260,definitions_list_mag!$AT$3:$AU$5,2,FALSE)</f>
        <v>#N/A</v>
      </c>
      <c r="EL260" s="313"/>
      <c r="EM260" s="315"/>
      <c r="EN260" s="315"/>
      <c r="EO260" s="319"/>
      <c r="EP260" s="319"/>
      <c r="EQ260" s="319"/>
      <c r="ER260" s="319"/>
      <c r="ES260" s="319"/>
      <c r="ET260" s="319"/>
      <c r="EU260" s="319"/>
      <c r="EV260" s="320"/>
      <c r="EW260" s="320"/>
      <c r="EX260" s="320"/>
      <c r="EY260" s="320"/>
      <c r="EZ260" s="192" t="e">
        <f t="shared" ref="EZ260:EZ323" si="74">+(IF($EW260&lt;$EY260,((MIN($EY260,$EW260)+(DEGREES(ATAN((TAN(RADIANS($EX260))/((TAN(RADIANS($EV260))*SIN(RADIANS(ABS($EW260-$EY260))))))-(COS(RADIANS(ABS($EW260-$EY260)))/SIN(RADIANS(ABS($EW260-$EY260)))))))-180)),((MAX($EY260,$EW260)-(DEGREES(ATAN((TAN(RADIANS($EX260))/((TAN(RADIANS($EV260))*SIN(RADIANS(ABS($EW260-$EY260))))))-(COS(RADIANS(ABS($EW260-$EY260)))/SIN(RADIANS(ABS($EW260-$EY260)))))))-180))))</f>
        <v>#DIV/0!</v>
      </c>
      <c r="FA260" s="192" t="e">
        <f t="shared" ref="FA260:FA323" si="75">IF($EZ260&gt;0,$EZ260,360+$EZ260)</f>
        <v>#DIV/0!</v>
      </c>
      <c r="FB260" s="192" t="e">
        <f t="shared" ref="FB260:FB323" si="76">+ABS(DEGREES(ATAN((COS(RADIANS(ABS($EZ260+180-(IF($EW260&gt;$EY260,MAX($EX260,$EW260),MIN($EW260,$EY260))))))/(TAN(RADIANS($EV260)))))))</f>
        <v>#DIV/0!</v>
      </c>
      <c r="FC260" s="192" t="e">
        <f t="shared" ref="FC260:FC323" si="77">+IF(($EZ260+90)&gt;0,$EZ260+90,$EZ260+450)</f>
        <v>#DIV/0!</v>
      </c>
      <c r="FD260" s="192" t="e">
        <f t="shared" ref="FD260:FD323" si="78">-$FB260+90</f>
        <v>#DIV/0!</v>
      </c>
      <c r="FE260" s="193" t="e">
        <f t="shared" ref="FE260:FE323" si="79">IF(($FA260&lt;180),$FA260+180,$FA260-180)</f>
        <v>#DIV/0!</v>
      </c>
      <c r="FF260" s="194" t="e">
        <f t="shared" ref="FF260:FF323" si="80">-$FB260+90</f>
        <v>#DIV/0!</v>
      </c>
      <c r="FG260" s="319"/>
      <c r="FH260" s="315"/>
      <c r="FI260" s="778">
        <f t="shared" si="67"/>
        <v>0</v>
      </c>
      <c r="FJ260" s="779" t="e">
        <f t="shared" si="68"/>
        <v>#DIV/0!</v>
      </c>
      <c r="FK260" s="779" t="e">
        <f t="shared" si="69"/>
        <v>#DIV/0!</v>
      </c>
      <c r="FL260" s="780" t="e">
        <f t="shared" si="70"/>
        <v>#DIV/0!</v>
      </c>
      <c r="FM260" s="169" t="e">
        <f t="shared" si="71"/>
        <v>#DIV/0!</v>
      </c>
      <c r="FN260" s="783" t="e">
        <f t="shared" si="72"/>
        <v>#DIV/0!</v>
      </c>
      <c r="FO260" s="228"/>
      <c r="FP260" s="228"/>
      <c r="FQ260" s="228"/>
      <c r="FR260" s="228"/>
      <c r="FS260" s="228"/>
      <c r="FT260" s="228"/>
      <c r="FU260" s="228"/>
      <c r="FV260" s="228"/>
      <c r="FW260" s="228"/>
      <c r="FX260" s="228"/>
      <c r="FY260" s="228"/>
      <c r="FZ260" s="228"/>
      <c r="GA260" s="228"/>
      <c r="GB260" s="228"/>
      <c r="GC260" s="228"/>
      <c r="GD260" s="228"/>
      <c r="GE260" s="228"/>
      <c r="GF260" s="228"/>
      <c r="GG260" s="228"/>
      <c r="GH260" s="228"/>
      <c r="GI260" s="228"/>
      <c r="GJ260" s="228"/>
      <c r="GK260" s="228"/>
      <c r="GL260" s="228"/>
      <c r="GM260" s="228"/>
      <c r="GN260" s="228"/>
      <c r="GO260" s="228"/>
      <c r="GP260" s="228"/>
      <c r="GQ260" s="228"/>
      <c r="GR260" s="228"/>
      <c r="GS260" s="228"/>
      <c r="GT260" s="228"/>
      <c r="GU260" s="228"/>
      <c r="GV260" s="228"/>
      <c r="GW260" s="228"/>
      <c r="GX260" s="228"/>
      <c r="GY260" s="228"/>
      <c r="GZ260" s="228"/>
      <c r="HA260" s="228"/>
      <c r="HB260" s="228"/>
      <c r="HC260" s="228"/>
      <c r="HD260" s="228"/>
      <c r="HE260" s="228"/>
      <c r="HF260" s="228"/>
      <c r="HG260" s="228"/>
      <c r="HH260" s="228"/>
      <c r="HI260" s="228"/>
      <c r="HJ260" s="228"/>
      <c r="HK260" s="228"/>
      <c r="HL260" s="228"/>
      <c r="HM260" s="228"/>
      <c r="HN260" s="228"/>
      <c r="HO260" s="228"/>
      <c r="HP260" s="228"/>
      <c r="HQ260" s="228"/>
      <c r="HR260" s="228"/>
      <c r="HS260" s="228"/>
      <c r="HT260" s="228"/>
      <c r="HU260" s="228"/>
      <c r="HV260" s="228"/>
      <c r="HW260" s="228"/>
      <c r="HX260" s="228"/>
      <c r="HY260" s="228"/>
      <c r="HZ260" s="228"/>
      <c r="IA260" s="228"/>
      <c r="IB260" s="228"/>
      <c r="IC260" s="228"/>
      <c r="ID260" s="228"/>
      <c r="IE260" s="228"/>
      <c r="IF260" s="228"/>
      <c r="IG260" s="228"/>
      <c r="IH260" s="228"/>
      <c r="II260" s="228"/>
      <c r="IJ260" s="228"/>
      <c r="IK260" s="228"/>
      <c r="IL260" s="228"/>
      <c r="IM260" s="228"/>
      <c r="IN260" s="228"/>
      <c r="IO260" s="228"/>
      <c r="IP260" s="228"/>
      <c r="IQ260" s="228"/>
      <c r="IR260" s="228"/>
      <c r="IS260" s="228"/>
      <c r="IT260" s="228"/>
      <c r="IU260" s="228"/>
      <c r="IV260" s="228"/>
      <c r="IW260" s="228"/>
      <c r="IX260" s="228"/>
      <c r="IY260" s="228"/>
      <c r="IZ260" s="228"/>
      <c r="JA260" s="228"/>
      <c r="JB260" s="228"/>
      <c r="JC260" s="228"/>
      <c r="JD260" s="228"/>
      <c r="JE260" s="228"/>
      <c r="JF260" s="228"/>
      <c r="JG260" s="228"/>
      <c r="JH260" s="228"/>
      <c r="JI260" s="228"/>
      <c r="JJ260" s="228"/>
      <c r="JK260" s="228"/>
      <c r="JL260" s="228"/>
      <c r="JM260" s="228"/>
      <c r="JN260" s="228"/>
      <c r="JO260" s="228"/>
      <c r="JP260" s="228"/>
      <c r="JQ260" s="228"/>
      <c r="JR260" s="228"/>
      <c r="JS260" s="228"/>
      <c r="JT260" s="228"/>
      <c r="JU260" s="228"/>
      <c r="JV260" s="228"/>
      <c r="JW260" s="228"/>
      <c r="JX260" s="228"/>
      <c r="JY260" s="228"/>
      <c r="JZ260" s="228"/>
      <c r="KA260" s="228"/>
      <c r="KB260" s="228"/>
      <c r="KC260" s="228"/>
      <c r="KD260" s="228"/>
      <c r="KE260" s="228"/>
      <c r="KF260" s="228"/>
      <c r="KG260" s="228"/>
      <c r="KH260" s="228"/>
      <c r="KI260" s="228"/>
      <c r="KJ260" s="228"/>
      <c r="KK260" s="228"/>
      <c r="KL260" s="228"/>
      <c r="KM260" s="228"/>
      <c r="KN260" s="228"/>
      <c r="KO260" s="228"/>
      <c r="KP260" s="228"/>
      <c r="KQ260" s="228"/>
      <c r="KR260" s="228"/>
      <c r="KS260" s="228"/>
      <c r="KT260" s="228"/>
      <c r="KU260" s="228"/>
      <c r="KV260" s="228"/>
      <c r="KW260" s="228"/>
      <c r="KX260" s="228"/>
      <c r="KY260" s="228"/>
      <c r="KZ260" s="228"/>
      <c r="LA260" s="228"/>
      <c r="LB260" s="228"/>
      <c r="LC260" s="228"/>
      <c r="LD260" s="228"/>
      <c r="LE260" s="228"/>
      <c r="LF260" s="228"/>
      <c r="LG260" s="228"/>
      <c r="LH260" s="228"/>
      <c r="LI260" s="228"/>
      <c r="LJ260" s="228"/>
      <c r="LK260" s="228"/>
      <c r="LL260" s="228"/>
      <c r="LM260" s="228"/>
      <c r="LN260" s="228"/>
      <c r="LO260" s="228"/>
      <c r="LP260" s="228"/>
      <c r="LQ260" s="228"/>
      <c r="LR260" s="228"/>
      <c r="LS260" s="228"/>
      <c r="LT260" s="228"/>
      <c r="LU260" s="228"/>
      <c r="LV260" s="228"/>
      <c r="LW260" s="228"/>
      <c r="LX260" s="228"/>
      <c r="LY260" s="228"/>
      <c r="LZ260" s="228"/>
      <c r="MA260" s="228"/>
      <c r="MB260" s="228"/>
      <c r="MC260" s="228"/>
      <c r="MD260" s="228"/>
      <c r="ME260" s="228"/>
      <c r="MF260" s="228"/>
      <c r="MG260" s="228"/>
      <c r="MH260" s="228"/>
      <c r="MI260" s="228"/>
      <c r="MJ260" s="228"/>
      <c r="MK260" s="228"/>
      <c r="ML260" s="228"/>
      <c r="MM260" s="228"/>
      <c r="MN260" s="228"/>
      <c r="MO260" s="228"/>
      <c r="MP260" s="228"/>
      <c r="MQ260" s="228"/>
      <c r="MR260" s="228"/>
      <c r="MS260" s="228"/>
      <c r="MT260" s="228"/>
      <c r="MU260" s="228"/>
      <c r="MV260" s="228"/>
      <c r="MW260" s="228"/>
      <c r="MX260" s="228"/>
      <c r="MY260" s="228"/>
      <c r="MZ260" s="228"/>
      <c r="NA260" s="228"/>
      <c r="NB260" s="228"/>
      <c r="NC260" s="228"/>
      <c r="ND260" s="228"/>
      <c r="NE260" s="228"/>
      <c r="NF260" s="228"/>
      <c r="NG260" s="228"/>
      <c r="NH260" s="228"/>
      <c r="NI260" s="228"/>
      <c r="NJ260" s="228"/>
      <c r="NK260" s="228"/>
      <c r="NL260" s="228"/>
      <c r="NM260" s="228"/>
      <c r="NN260" s="228"/>
      <c r="NO260" s="228"/>
      <c r="NP260" s="228"/>
      <c r="NQ260" s="228"/>
      <c r="NR260" s="228"/>
      <c r="NS260" s="228"/>
      <c r="NT260" s="228"/>
      <c r="NU260" s="228"/>
      <c r="NV260" s="228"/>
      <c r="NW260" s="228"/>
      <c r="NX260" s="228"/>
      <c r="NY260" s="228"/>
      <c r="NZ260" s="228"/>
      <c r="OA260" s="228"/>
      <c r="OB260" s="228"/>
      <c r="OC260" s="228"/>
      <c r="OD260" s="228"/>
      <c r="OE260" s="228"/>
      <c r="OF260" s="228"/>
      <c r="OG260" s="228"/>
      <c r="OH260" s="228"/>
      <c r="OI260" s="228"/>
      <c r="OJ260" s="228"/>
      <c r="OK260" s="228"/>
      <c r="OL260" s="228"/>
      <c r="OM260" s="228"/>
      <c r="ON260" s="228"/>
      <c r="OO260" s="228"/>
      <c r="OP260" s="228"/>
      <c r="OQ260" s="228"/>
      <c r="OR260" s="228"/>
      <c r="OS260" s="228"/>
      <c r="OT260" s="228"/>
      <c r="OU260" s="228"/>
      <c r="OV260" s="228"/>
      <c r="OW260" s="228"/>
      <c r="OX260" s="228"/>
      <c r="OY260" s="228"/>
      <c r="OZ260" s="228"/>
      <c r="PA260" s="228"/>
      <c r="PB260" s="228"/>
      <c r="PC260" s="228"/>
      <c r="PD260" s="228"/>
      <c r="PE260" s="228"/>
      <c r="PF260" s="228"/>
      <c r="PG260" s="228"/>
      <c r="PH260" s="228"/>
      <c r="PI260" s="228"/>
      <c r="PJ260" s="228"/>
      <c r="PK260" s="228"/>
      <c r="PL260" s="228"/>
      <c r="PM260" s="228"/>
      <c r="PN260" s="228"/>
      <c r="PO260" s="228"/>
      <c r="PP260" s="228"/>
      <c r="PQ260" s="228"/>
      <c r="PR260" s="228"/>
      <c r="PS260" s="228"/>
      <c r="PT260" s="228"/>
      <c r="PU260" s="228"/>
      <c r="PV260" s="228"/>
      <c r="PW260" s="228"/>
      <c r="PX260" s="228"/>
      <c r="PY260" s="228"/>
      <c r="PZ260" s="228"/>
      <c r="QA260" s="228"/>
      <c r="QB260" s="228"/>
      <c r="QC260" s="228"/>
      <c r="QD260" s="228"/>
      <c r="QE260" s="228"/>
      <c r="QF260" s="228"/>
      <c r="QG260" s="228"/>
      <c r="QH260" s="228"/>
      <c r="QI260" s="228"/>
      <c r="QJ260" s="228"/>
      <c r="QK260" s="228"/>
      <c r="QL260" s="228"/>
      <c r="QM260" s="228"/>
      <c r="QN260" s="228"/>
      <c r="QO260" s="228"/>
      <c r="QP260" s="228"/>
      <c r="QQ260" s="228"/>
      <c r="QR260" s="228"/>
      <c r="QS260" s="228"/>
      <c r="QT260" s="228"/>
      <c r="QU260" s="228"/>
      <c r="QV260" s="228"/>
      <c r="QW260" s="228"/>
      <c r="QX260" s="228"/>
      <c r="QY260" s="228"/>
      <c r="QZ260" s="228"/>
      <c r="RA260" s="228"/>
      <c r="RB260" s="228"/>
      <c r="RC260" s="228"/>
      <c r="RD260" s="228"/>
      <c r="RE260" s="228"/>
      <c r="RF260" s="228"/>
      <c r="RG260" s="228"/>
      <c r="RH260" s="228"/>
      <c r="RI260" s="228"/>
      <c r="RJ260" s="228"/>
      <c r="RK260" s="228"/>
      <c r="RL260" s="228"/>
      <c r="RM260" s="228"/>
      <c r="RN260" s="228"/>
      <c r="RO260" s="228"/>
      <c r="RP260" s="228"/>
      <c r="RQ260" s="228"/>
      <c r="RR260" s="228"/>
      <c r="RS260" s="228"/>
      <c r="RT260" s="228"/>
      <c r="RU260" s="228"/>
      <c r="RV260" s="228"/>
      <c r="RW260" s="228"/>
      <c r="RX260" s="228"/>
      <c r="RY260" s="228"/>
      <c r="RZ260" s="228"/>
      <c r="SA260" s="228"/>
      <c r="SB260" s="228"/>
      <c r="SC260" s="228"/>
      <c r="SD260" s="228"/>
      <c r="SE260" s="228"/>
      <c r="SF260" s="228"/>
      <c r="SG260" s="228"/>
      <c r="SH260" s="228"/>
      <c r="SI260" s="228"/>
      <c r="SJ260" s="228"/>
      <c r="SK260" s="228"/>
      <c r="SL260" s="228"/>
      <c r="SM260" s="228"/>
      <c r="SN260" s="228"/>
      <c r="SO260" s="228"/>
      <c r="SP260" s="228"/>
      <c r="SQ260" s="228"/>
      <c r="SR260" s="228"/>
      <c r="SS260" s="228"/>
      <c r="ST260" s="228"/>
      <c r="SU260" s="228"/>
      <c r="SV260" s="228"/>
      <c r="SW260" s="228"/>
      <c r="SX260" s="228"/>
      <c r="SY260" s="228"/>
      <c r="SZ260" s="228"/>
      <c r="TA260" s="228"/>
      <c r="TB260" s="228"/>
      <c r="TC260" s="228"/>
      <c r="TD260" s="228"/>
      <c r="TE260" s="228"/>
      <c r="TF260" s="228"/>
      <c r="TG260" s="228"/>
      <c r="TH260" s="228"/>
      <c r="TI260" s="228"/>
      <c r="TJ260" s="228"/>
      <c r="TK260" s="228"/>
      <c r="TL260" s="228"/>
      <c r="TM260" s="228"/>
      <c r="TN260" s="228"/>
      <c r="TO260" s="228"/>
      <c r="TP260" s="228"/>
      <c r="TQ260" s="228"/>
      <c r="TR260" s="228"/>
      <c r="TS260" s="228"/>
      <c r="TT260" s="228"/>
      <c r="TU260" s="228"/>
      <c r="TV260" s="228"/>
      <c r="TW260" s="228"/>
      <c r="TX260" s="228"/>
      <c r="TY260" s="228"/>
      <c r="TZ260" s="228"/>
      <c r="UA260" s="228"/>
      <c r="UB260" s="228"/>
      <c r="UC260" s="228"/>
      <c r="UD260" s="228"/>
      <c r="UE260" s="228"/>
      <c r="UF260" s="228"/>
      <c r="UG260" s="228"/>
      <c r="UH260" s="228"/>
      <c r="UI260" s="228"/>
      <c r="UJ260" s="228"/>
      <c r="UK260" s="228"/>
      <c r="UL260" s="228"/>
      <c r="UM260" s="228"/>
      <c r="UN260" s="228"/>
      <c r="UO260" s="228"/>
      <c r="UP260" s="228"/>
      <c r="UQ260" s="228"/>
      <c r="UR260" s="228"/>
      <c r="US260" s="228"/>
      <c r="UT260" s="228"/>
      <c r="UU260" s="228"/>
      <c r="UV260" s="228"/>
      <c r="UW260" s="228"/>
      <c r="UX260" s="228"/>
      <c r="UY260" s="228"/>
      <c r="UZ260" s="228"/>
      <c r="VA260" s="228"/>
      <c r="VB260" s="228"/>
      <c r="VC260" s="228"/>
      <c r="VD260" s="228"/>
      <c r="VE260" s="228"/>
      <c r="VF260" s="228"/>
      <c r="VG260" s="228"/>
      <c r="VH260" s="228"/>
      <c r="VI260" s="228"/>
      <c r="VJ260" s="228"/>
      <c r="VK260" s="228"/>
      <c r="VL260" s="228"/>
      <c r="VM260" s="228"/>
      <c r="VN260" s="228"/>
      <c r="VO260" s="228"/>
      <c r="VP260" s="228"/>
      <c r="VQ260" s="228"/>
      <c r="VR260" s="228"/>
      <c r="VS260" s="228"/>
      <c r="VT260" s="228"/>
      <c r="VU260" s="228"/>
      <c r="VV260" s="228"/>
      <c r="VW260" s="228"/>
      <c r="VX260" s="228"/>
      <c r="VY260" s="228"/>
      <c r="VZ260" s="228"/>
      <c r="WA260" s="228"/>
      <c r="WB260" s="228"/>
      <c r="WC260" s="228"/>
      <c r="WD260" s="228"/>
      <c r="WE260" s="228"/>
      <c r="WF260" s="228"/>
      <c r="WG260" s="228"/>
      <c r="WH260" s="228"/>
      <c r="WI260" s="228"/>
      <c r="WJ260" s="228"/>
      <c r="WK260" s="228"/>
      <c r="WL260" s="228"/>
      <c r="WM260" s="228"/>
      <c r="WN260" s="228"/>
      <c r="WO260" s="228"/>
      <c r="WP260" s="228"/>
      <c r="WQ260" s="228"/>
      <c r="WR260" s="228"/>
      <c r="WS260" s="228"/>
      <c r="WT260" s="228"/>
      <c r="WU260" s="228"/>
      <c r="WV260" s="228"/>
      <c r="WW260" s="228"/>
      <c r="WX260" s="228"/>
      <c r="WY260" s="228"/>
      <c r="WZ260" s="228"/>
      <c r="XA260" s="228"/>
      <c r="XB260" s="228"/>
      <c r="XC260" s="228"/>
      <c r="XD260" s="228"/>
      <c r="XE260" s="228"/>
      <c r="XF260" s="228"/>
      <c r="XG260" s="228"/>
      <c r="XH260" s="228"/>
      <c r="XI260" s="228"/>
      <c r="XJ260" s="228"/>
      <c r="XK260" s="228"/>
      <c r="XL260" s="228"/>
      <c r="XM260" s="228"/>
      <c r="XN260" s="228"/>
      <c r="XO260" s="228"/>
      <c r="XP260" s="228"/>
      <c r="XQ260" s="228"/>
      <c r="XR260" s="228"/>
      <c r="XS260" s="228"/>
      <c r="XT260" s="228"/>
      <c r="XU260" s="228"/>
      <c r="XV260" s="228"/>
      <c r="XW260" s="228"/>
      <c r="XX260" s="228"/>
      <c r="XY260" s="228"/>
      <c r="XZ260" s="228"/>
      <c r="YA260" s="228"/>
      <c r="YB260" s="228"/>
      <c r="YC260" s="228"/>
      <c r="YD260" s="228"/>
      <c r="YE260" s="228"/>
      <c r="YF260" s="228"/>
      <c r="YG260" s="228"/>
      <c r="YH260" s="228"/>
      <c r="YI260" s="228"/>
      <c r="YJ260" s="228"/>
      <c r="YK260" s="228"/>
      <c r="YL260" s="228"/>
      <c r="YM260" s="228"/>
      <c r="YN260" s="228"/>
      <c r="YO260" s="228"/>
      <c r="YP260" s="228"/>
      <c r="YQ260" s="228"/>
      <c r="YR260" s="228"/>
      <c r="YS260" s="228"/>
      <c r="YT260" s="228"/>
      <c r="YU260" s="228"/>
      <c r="YV260" s="228"/>
      <c r="YW260" s="228"/>
      <c r="YX260" s="228"/>
      <c r="YY260" s="228"/>
      <c r="YZ260" s="228"/>
      <c r="ZA260" s="228"/>
      <c r="ZB260" s="228"/>
      <c r="ZC260" s="228"/>
      <c r="ZD260" s="228"/>
      <c r="ZE260" s="228"/>
      <c r="ZF260" s="228"/>
      <c r="ZG260" s="228"/>
      <c r="ZH260" s="228"/>
      <c r="ZI260" s="228"/>
      <c r="ZJ260" s="228"/>
      <c r="ZK260" s="228"/>
      <c r="ZL260" s="228"/>
      <c r="ZM260" s="228"/>
      <c r="ZN260" s="228"/>
      <c r="ZO260" s="228"/>
      <c r="ZP260" s="228"/>
      <c r="ZQ260" s="228"/>
      <c r="ZR260" s="228"/>
      <c r="ZS260" s="228"/>
      <c r="ZT260" s="228"/>
      <c r="ZU260" s="228"/>
      <c r="ZV260" s="228"/>
      <c r="ZW260" s="228"/>
      <c r="ZX260" s="228"/>
      <c r="ZY260" s="228"/>
      <c r="ZZ260" s="228"/>
      <c r="AAA260" s="228"/>
      <c r="AAB260" s="228"/>
      <c r="AAC260" s="228"/>
      <c r="AAD260" s="228"/>
      <c r="AAE260" s="228"/>
      <c r="AAF260" s="228"/>
      <c r="AAG260" s="228"/>
      <c r="AAH260" s="228"/>
      <c r="AAI260" s="228"/>
      <c r="AAJ260" s="228"/>
      <c r="AAK260" s="228"/>
      <c r="AAL260" s="228"/>
      <c r="AAM260" s="228"/>
      <c r="AAN260" s="228"/>
      <c r="AAO260" s="228"/>
      <c r="AAP260" s="228"/>
      <c r="AAQ260" s="228"/>
      <c r="AAR260" s="228"/>
      <c r="AAS260" s="228"/>
      <c r="AAT260" s="228"/>
      <c r="AAU260" s="228"/>
      <c r="AAV260" s="228"/>
      <c r="AAW260" s="228"/>
      <c r="AAX260" s="228"/>
      <c r="AAY260" s="228"/>
      <c r="AAZ260" s="228"/>
      <c r="ABA260" s="228"/>
      <c r="ABB260" s="228"/>
      <c r="ABC260" s="228"/>
      <c r="ABD260" s="228"/>
      <c r="ABE260" s="228"/>
      <c r="ABF260" s="228"/>
      <c r="ABG260" s="228"/>
      <c r="ABH260" s="228"/>
      <c r="ABI260" s="228"/>
      <c r="ABJ260" s="228"/>
      <c r="ABK260" s="228"/>
      <c r="ABL260" s="228"/>
      <c r="ABM260" s="228"/>
      <c r="ABN260" s="228"/>
      <c r="ABO260" s="228"/>
      <c r="ABP260" s="228"/>
      <c r="ABQ260" s="228"/>
      <c r="ABR260" s="228"/>
      <c r="ABS260" s="228"/>
      <c r="ABT260" s="228"/>
      <c r="ABU260" s="228"/>
      <c r="ABV260" s="228"/>
      <c r="ABW260" s="228"/>
      <c r="ABX260" s="228"/>
      <c r="ABY260" s="228"/>
      <c r="ABZ260" s="228"/>
      <c r="ACA260" s="228"/>
      <c r="ACB260" s="228"/>
      <c r="ACC260" s="228"/>
      <c r="ACD260" s="228"/>
      <c r="ACE260" s="228"/>
      <c r="ACF260" s="228"/>
      <c r="ACG260" s="228"/>
      <c r="ACH260" s="228"/>
      <c r="ACI260" s="228"/>
      <c r="ACJ260" s="228"/>
      <c r="ACK260" s="228"/>
      <c r="ACL260" s="228"/>
      <c r="ACM260" s="228"/>
      <c r="ACN260" s="228"/>
      <c r="ACO260" s="228"/>
      <c r="ACP260" s="228"/>
      <c r="ACQ260" s="228"/>
      <c r="ACR260" s="228"/>
      <c r="ACS260" s="228"/>
      <c r="ACT260" s="228"/>
      <c r="ACU260" s="228"/>
      <c r="ACV260" s="228"/>
      <c r="ACW260" s="228"/>
      <c r="ACX260" s="228"/>
      <c r="ACY260" s="228"/>
      <c r="ACZ260" s="228"/>
      <c r="ADA260" s="228"/>
      <c r="ADB260" s="228"/>
      <c r="ADC260" s="228"/>
      <c r="ADD260" s="228"/>
      <c r="ADE260" s="228"/>
      <c r="ADF260" s="228"/>
      <c r="ADG260" s="228"/>
      <c r="ADH260" s="228"/>
      <c r="ADI260" s="228"/>
      <c r="ADJ260" s="228"/>
      <c r="ADK260" s="228"/>
      <c r="ADL260" s="228"/>
      <c r="ADM260" s="228"/>
      <c r="ADN260" s="228"/>
      <c r="ADO260" s="228"/>
      <c r="ADP260" s="228"/>
      <c r="ADQ260" s="228"/>
      <c r="ADR260" s="228"/>
      <c r="ADS260" s="228"/>
      <c r="ADT260" s="228"/>
      <c r="ADU260" s="228"/>
      <c r="ADV260" s="228"/>
      <c r="ADW260" s="228"/>
      <c r="ADX260" s="228"/>
      <c r="ADY260" s="228"/>
      <c r="ADZ260" s="228"/>
      <c r="AEA260" s="228"/>
      <c r="AEB260" s="228"/>
      <c r="AEC260" s="228"/>
      <c r="AED260" s="228"/>
      <c r="AEE260" s="228"/>
      <c r="AEF260" s="228"/>
      <c r="AEG260" s="228"/>
      <c r="AEH260" s="228"/>
      <c r="AEI260" s="228"/>
      <c r="AEJ260" s="228"/>
      <c r="AEK260" s="228"/>
      <c r="AEL260" s="228"/>
      <c r="AEM260" s="228"/>
      <c r="AEN260" s="228"/>
      <c r="AEO260" s="228"/>
      <c r="AEP260" s="228"/>
      <c r="AEQ260" s="228"/>
      <c r="AER260" s="228"/>
      <c r="AES260" s="228"/>
      <c r="AET260" s="228"/>
      <c r="AEU260" s="228"/>
      <c r="AEV260" s="228"/>
      <c r="AEW260" s="228"/>
      <c r="AEX260" s="228"/>
      <c r="AEY260" s="228"/>
      <c r="AEZ260" s="228"/>
      <c r="AFA260" s="228"/>
      <c r="AFB260" s="228"/>
      <c r="AFC260" s="228"/>
      <c r="AFD260" s="228"/>
      <c r="AFE260" s="228"/>
      <c r="AFF260" s="228"/>
      <c r="AFG260" s="228"/>
      <c r="AFH260" s="228"/>
      <c r="AFI260" s="228"/>
      <c r="AFJ260" s="228"/>
      <c r="AFK260" s="228"/>
      <c r="AFL260" s="228"/>
      <c r="AFM260" s="228"/>
      <c r="AFN260" s="228"/>
      <c r="AFO260" s="228"/>
      <c r="AFP260" s="228"/>
      <c r="AFQ260" s="228"/>
      <c r="AFR260" s="228"/>
      <c r="AFS260" s="228"/>
      <c r="AFT260" s="228"/>
      <c r="AFU260" s="228"/>
      <c r="AFV260" s="228"/>
      <c r="AFW260" s="228"/>
      <c r="AFX260" s="228"/>
      <c r="AFY260" s="228"/>
      <c r="AFZ260" s="228"/>
      <c r="AGA260" s="228"/>
      <c r="AGB260" s="228"/>
      <c r="AGC260" s="228"/>
      <c r="AGD260" s="228"/>
      <c r="AGE260" s="228"/>
      <c r="AGF260" s="228"/>
      <c r="AGG260" s="228"/>
      <c r="AGH260" s="228"/>
      <c r="AGI260" s="228"/>
      <c r="AGJ260" s="228"/>
      <c r="AGK260" s="228"/>
      <c r="AGL260" s="228"/>
      <c r="AGM260" s="228"/>
      <c r="AGN260" s="228"/>
      <c r="AGO260" s="228"/>
      <c r="AGP260" s="228"/>
      <c r="AGQ260" s="228"/>
      <c r="AGR260" s="228"/>
      <c r="AGS260" s="228"/>
      <c r="AGT260" s="228"/>
      <c r="AGU260" s="228"/>
      <c r="AGV260" s="228"/>
      <c r="AGW260" s="228"/>
      <c r="AGX260" s="228"/>
      <c r="AGY260" s="228"/>
      <c r="AGZ260" s="228"/>
      <c r="AHA260" s="228"/>
      <c r="AHB260" s="228"/>
      <c r="AHC260" s="228"/>
      <c r="AHD260" s="228"/>
      <c r="AHE260" s="228"/>
      <c r="AHF260" s="228"/>
      <c r="AHG260" s="228"/>
      <c r="AHH260" s="228"/>
      <c r="AHI260" s="228"/>
      <c r="AHJ260" s="228"/>
      <c r="AHK260" s="228"/>
      <c r="AHL260" s="228"/>
      <c r="AHM260" s="228"/>
      <c r="AHN260" s="228"/>
      <c r="AHO260" s="228"/>
      <c r="AHP260" s="228"/>
      <c r="AHQ260" s="228"/>
      <c r="AHR260" s="228"/>
      <c r="AHS260" s="228"/>
      <c r="AHT260" s="228"/>
      <c r="AHU260" s="228"/>
      <c r="AHV260" s="228"/>
      <c r="AHW260" s="228"/>
      <c r="AHX260" s="228"/>
      <c r="AHY260" s="228"/>
      <c r="AHZ260" s="228"/>
      <c r="AIA260" s="228"/>
      <c r="AIB260" s="228"/>
      <c r="AIC260" s="228"/>
      <c r="AID260" s="228"/>
      <c r="AIE260" s="228"/>
      <c r="AIF260" s="228"/>
      <c r="AIG260" s="228"/>
      <c r="AIH260" s="228"/>
      <c r="AII260" s="228"/>
      <c r="AIJ260" s="228"/>
      <c r="AIK260" s="228"/>
      <c r="AIL260" s="228"/>
      <c r="AIM260" s="228"/>
      <c r="AIN260" s="228"/>
      <c r="AIO260" s="228"/>
      <c r="AIP260" s="228"/>
      <c r="AIQ260" s="228"/>
      <c r="AIR260" s="228"/>
      <c r="AIS260" s="228"/>
      <c r="AIT260" s="228"/>
      <c r="AIU260" s="228"/>
      <c r="AIV260" s="228"/>
      <c r="AIW260" s="228"/>
      <c r="AIX260" s="228"/>
      <c r="AIY260" s="228"/>
      <c r="AIZ260" s="228"/>
      <c r="AJA260" s="228"/>
      <c r="AJB260" s="228"/>
      <c r="AJC260" s="228"/>
      <c r="AJD260" s="228"/>
      <c r="AJE260" s="228"/>
      <c r="AJF260" s="228"/>
      <c r="AJG260" s="228"/>
      <c r="AJH260" s="228"/>
      <c r="AJI260" s="228"/>
      <c r="AJJ260" s="228"/>
      <c r="AJK260" s="228"/>
      <c r="AJL260" s="228"/>
      <c r="AJM260" s="228"/>
      <c r="AJN260" s="228"/>
      <c r="AJO260" s="228"/>
      <c r="AJP260" s="228"/>
      <c r="AJQ260" s="228"/>
      <c r="AJR260" s="228"/>
      <c r="AJS260" s="228"/>
      <c r="AJT260" s="228"/>
      <c r="AJU260" s="228"/>
      <c r="AJV260" s="228"/>
      <c r="AJW260" s="228"/>
      <c r="AJX260" s="228"/>
      <c r="AJY260" s="228"/>
      <c r="AJZ260" s="228"/>
      <c r="AKA260" s="228"/>
      <c r="AKB260" s="228"/>
      <c r="AKC260" s="228"/>
      <c r="AKD260" s="228"/>
      <c r="AKE260" s="228"/>
      <c r="AKF260" s="228"/>
      <c r="AKG260" s="228"/>
      <c r="AKH260" s="228"/>
      <c r="AKI260" s="228"/>
      <c r="AKJ260" s="228"/>
      <c r="AKK260" s="228"/>
      <c r="AKL260" s="228"/>
      <c r="AKM260" s="228"/>
      <c r="AKN260" s="228"/>
      <c r="AKO260" s="228"/>
      <c r="AKP260" s="228"/>
      <c r="AKQ260" s="228"/>
      <c r="AKR260" s="228"/>
      <c r="AKS260" s="228"/>
      <c r="AKT260" s="228"/>
      <c r="AKU260" s="228"/>
      <c r="AKV260" s="228"/>
      <c r="AKW260" s="228"/>
      <c r="AKX260" s="228"/>
      <c r="AKY260" s="228"/>
      <c r="AKZ260" s="228"/>
      <c r="ALA260" s="228"/>
      <c r="ALB260" s="228"/>
      <c r="ALC260" s="228"/>
      <c r="ALD260" s="228"/>
      <c r="ALE260" s="228"/>
      <c r="ALF260" s="228"/>
      <c r="ALG260" s="228"/>
      <c r="ALH260" s="228"/>
      <c r="ALI260" s="228"/>
      <c r="ALJ260" s="228"/>
      <c r="ALK260" s="228"/>
      <c r="ALL260" s="228"/>
      <c r="ALM260" s="228"/>
      <c r="ALN260" s="228"/>
      <c r="ALO260" s="228"/>
      <c r="ALP260" s="228"/>
      <c r="ALQ260" s="228"/>
      <c r="ALR260" s="228"/>
      <c r="ALS260" s="228"/>
      <c r="ALT260" s="228"/>
      <c r="ALU260" s="228"/>
      <c r="ALV260" s="228"/>
      <c r="ALW260" s="228"/>
      <c r="ALX260" s="228"/>
      <c r="ALY260" s="228"/>
      <c r="ALZ260" s="228"/>
      <c r="AMA260" s="228"/>
      <c r="AMB260" s="228"/>
      <c r="AMC260" s="228"/>
      <c r="AMD260" s="228"/>
      <c r="AME260" s="228"/>
      <c r="AMF260" s="228"/>
      <c r="AMG260" s="228"/>
      <c r="AMH260" s="228"/>
      <c r="AMI260" s="228"/>
      <c r="AMJ260" s="228"/>
      <c r="AMK260" s="228"/>
      <c r="AML260" s="228"/>
      <c r="AMM260" s="228"/>
      <c r="AMN260" s="228"/>
      <c r="AMO260" s="228"/>
      <c r="AMP260" s="228"/>
      <c r="AMQ260" s="228"/>
      <c r="AMR260" s="228"/>
      <c r="AMS260" s="228"/>
      <c r="AMT260" s="228"/>
      <c r="AMU260" s="228"/>
      <c r="AMV260" s="228"/>
      <c r="AMW260" s="228"/>
      <c r="AMX260" s="228"/>
    </row>
    <row r="261" spans="1:1038" s="308" customFormat="1" ht="18" customHeight="1">
      <c r="A261" s="351" t="s">
        <v>1646</v>
      </c>
      <c r="B261" s="228" t="s">
        <v>1647</v>
      </c>
      <c r="C261" s="228"/>
      <c r="D261" s="228" t="s">
        <v>1279</v>
      </c>
      <c r="E261" s="228">
        <v>43</v>
      </c>
      <c r="F261" s="228">
        <v>3</v>
      </c>
      <c r="G261" s="285" t="str">
        <f t="shared" si="73"/>
        <v>43-3</v>
      </c>
      <c r="H261" s="279">
        <v>0</v>
      </c>
      <c r="I261" s="228">
        <v>61</v>
      </c>
      <c r="J261" s="226"/>
      <c r="K261" s="545" t="b">
        <f>IF(I262=1,IF(((VLOOKUP($G261,[1]Depth_Lookup!#REF!,9,FALSE))-(H261/100))=0,"Good",IF(((VLOOKUP($G261,[1]Depth_Lookup!$A$3:$J$550,9,FALSE))-(H261/100))&gt;0,"Too Short","Too Long")))</f>
        <v>0</v>
      </c>
      <c r="L261" s="171">
        <f>(VLOOKUP($G261,Depth_Lookup!$A$3:$J$410,10,FALSE))+(H261/100)</f>
        <v>100.17</v>
      </c>
      <c r="M261" s="171">
        <f>(VLOOKUP($G261,Depth_Lookup!$A$3:$J$410,10,FALSE))+(I261/100)</f>
        <v>100.78</v>
      </c>
      <c r="N261" s="231" t="s">
        <v>1675</v>
      </c>
      <c r="O261" s="228"/>
      <c r="P261" s="228" t="s">
        <v>853</v>
      </c>
      <c r="Q261" s="228" t="s">
        <v>125</v>
      </c>
      <c r="R261" s="304" t="s">
        <v>1633</v>
      </c>
      <c r="S261" s="228" t="s">
        <v>700</v>
      </c>
      <c r="T261" s="228" t="s">
        <v>700</v>
      </c>
      <c r="U261" s="228"/>
      <c r="V261" s="228"/>
      <c r="W261" s="228" t="s">
        <v>102</v>
      </c>
      <c r="X261" s="305">
        <v>5</v>
      </c>
      <c r="Y261" s="228" t="s">
        <v>90</v>
      </c>
      <c r="Z261" s="228" t="s">
        <v>91</v>
      </c>
      <c r="AA261" s="228"/>
      <c r="AB261" s="228"/>
      <c r="AC261" s="228"/>
      <c r="AD261" s="228"/>
      <c r="AE261" s="234"/>
      <c r="AF261" s="304" t="e">
        <v>#N/A</v>
      </c>
      <c r="AG261" s="241"/>
      <c r="AH261" s="228"/>
      <c r="AI261" s="244">
        <v>68</v>
      </c>
      <c r="AJ261" s="228"/>
      <c r="AK261" s="228"/>
      <c r="AL261" s="228"/>
      <c r="AM261" s="228"/>
      <c r="AN261" s="228"/>
      <c r="AO261" s="244"/>
      <c r="AP261" s="228"/>
      <c r="AQ261" s="228"/>
      <c r="AR261" s="228"/>
      <c r="AS261" s="228"/>
      <c r="AT261" s="228"/>
      <c r="AU261" s="244">
        <v>1</v>
      </c>
      <c r="AV261" s="228">
        <v>1</v>
      </c>
      <c r="AW261" s="228">
        <v>0.5</v>
      </c>
      <c r="AX261" s="228" t="s">
        <v>110</v>
      </c>
      <c r="AY261" s="228" t="s">
        <v>103</v>
      </c>
      <c r="AZ261" s="228"/>
      <c r="BA261" s="244">
        <v>30</v>
      </c>
      <c r="BB261" s="228">
        <v>8</v>
      </c>
      <c r="BC261" s="228">
        <v>5</v>
      </c>
      <c r="BD261" s="228" t="s">
        <v>110</v>
      </c>
      <c r="BE261" s="228" t="s">
        <v>103</v>
      </c>
      <c r="BF261" s="228"/>
      <c r="BG261" s="244"/>
      <c r="BH261" s="228"/>
      <c r="BI261" s="228"/>
      <c r="BJ261" s="228"/>
      <c r="BK261" s="228"/>
      <c r="BL261" s="228"/>
      <c r="BM261" s="244">
        <v>1</v>
      </c>
      <c r="BN261" s="228">
        <v>1</v>
      </c>
      <c r="BO261" s="228">
        <v>0.5</v>
      </c>
      <c r="BP261" s="228"/>
      <c r="BQ261" s="228"/>
      <c r="BR261" s="228"/>
      <c r="BS261" s="228"/>
      <c r="BT261" s="228"/>
      <c r="BU261" s="228"/>
      <c r="BV261" s="228"/>
      <c r="BW261" s="228"/>
      <c r="BX261" s="228"/>
      <c r="BY261" s="244"/>
      <c r="BZ261" s="228"/>
      <c r="CA261" s="228"/>
      <c r="CB261" s="228"/>
      <c r="CC261" s="228"/>
      <c r="CD261" s="228"/>
      <c r="CE261" s="228"/>
      <c r="CF261" s="228"/>
      <c r="CG261" s="245"/>
      <c r="CH261" s="246" t="s">
        <v>1329</v>
      </c>
      <c r="CI261" s="246">
        <v>95</v>
      </c>
      <c r="CJ261" s="246" t="s">
        <v>514</v>
      </c>
      <c r="CK261" s="247"/>
      <c r="CL261" s="248"/>
      <c r="CM261" s="248"/>
      <c r="CN261" s="248"/>
      <c r="CO261" s="248"/>
      <c r="CP261" s="248"/>
      <c r="CQ261" s="248"/>
      <c r="CR261" s="248"/>
      <c r="CS261" s="248"/>
      <c r="CT261" s="248"/>
      <c r="CU261" s="248"/>
      <c r="CV261" s="248"/>
      <c r="CW261" s="248"/>
      <c r="CX261" s="248"/>
      <c r="CY261" s="248"/>
      <c r="CZ261" s="248"/>
      <c r="DA261" s="248"/>
      <c r="DB261" s="248">
        <v>70</v>
      </c>
      <c r="DC261" s="249">
        <v>30</v>
      </c>
      <c r="DD261" s="248"/>
      <c r="DE261" s="248"/>
      <c r="DF261" s="248"/>
      <c r="DG261" s="248"/>
      <c r="DH261" s="248"/>
      <c r="DI261" s="248"/>
      <c r="DJ261" s="248"/>
      <c r="DK261" s="306">
        <v>100</v>
      </c>
      <c r="DL261" s="245"/>
      <c r="DM261" s="248"/>
      <c r="DN261" s="248"/>
      <c r="DO261" s="307"/>
      <c r="DQ261" s="245"/>
      <c r="DR261" s="307"/>
      <c r="DS261" s="245"/>
      <c r="DT261" s="262" t="s">
        <v>1676</v>
      </c>
      <c r="DU261" s="249"/>
      <c r="DV261" s="249"/>
      <c r="DW261" s="310">
        <v>100</v>
      </c>
      <c r="DX261" s="311" t="e">
        <v>#N/A</v>
      </c>
      <c r="DY261" s="268" t="s">
        <v>1405</v>
      </c>
      <c r="DZ261" s="268" t="s">
        <v>1677</v>
      </c>
      <c r="EA261" s="268"/>
      <c r="EB261" s="249"/>
      <c r="EC261" s="312"/>
      <c r="ED261" s="229" t="s">
        <v>2517</v>
      </c>
      <c r="EE261" s="313"/>
      <c r="EF261" s="314"/>
      <c r="EG261" s="313"/>
      <c r="EH261" s="315"/>
      <c r="EI261" s="316" t="e">
        <f>VLOOKUP(EH261,definitions_list_mag!$Y$12:$Z$15,2,FALSE)</f>
        <v>#N/A</v>
      </c>
      <c r="EJ261" s="317"/>
      <c r="EK261" s="318" t="e">
        <f>VLOOKUP(EJ261,definitions_list_mag!$AT$3:$AU$5,2,FALSE)</f>
        <v>#N/A</v>
      </c>
      <c r="EL261" s="313"/>
      <c r="EM261" s="315"/>
      <c r="EN261" s="315"/>
      <c r="EO261" s="319"/>
      <c r="EP261" s="319"/>
      <c r="EQ261" s="319"/>
      <c r="ER261" s="319"/>
      <c r="ES261" s="319"/>
      <c r="ET261" s="319"/>
      <c r="EU261" s="319"/>
      <c r="EV261" s="320"/>
      <c r="EW261" s="320"/>
      <c r="EX261" s="320"/>
      <c r="EY261" s="320"/>
      <c r="EZ261" s="192" t="e">
        <f t="shared" si="74"/>
        <v>#DIV/0!</v>
      </c>
      <c r="FA261" s="192" t="e">
        <f t="shared" si="75"/>
        <v>#DIV/0!</v>
      </c>
      <c r="FB261" s="192" t="e">
        <f t="shared" si="76"/>
        <v>#DIV/0!</v>
      </c>
      <c r="FC261" s="192" t="e">
        <f t="shared" si="77"/>
        <v>#DIV/0!</v>
      </c>
      <c r="FD261" s="192" t="e">
        <f t="shared" si="78"/>
        <v>#DIV/0!</v>
      </c>
      <c r="FE261" s="193" t="e">
        <f t="shared" si="79"/>
        <v>#DIV/0!</v>
      </c>
      <c r="FF261" s="194" t="e">
        <f t="shared" si="80"/>
        <v>#DIV/0!</v>
      </c>
      <c r="FG261" s="319"/>
      <c r="FH261" s="315"/>
      <c r="FI261" s="778">
        <f t="shared" ref="FI261:FI324" si="81">EO261</f>
        <v>0</v>
      </c>
      <c r="FJ261" s="779" t="e">
        <f t="shared" ref="FJ261:FJ324" si="82">FF261</f>
        <v>#DIV/0!</v>
      </c>
      <c r="FK261" s="779" t="e">
        <f t="shared" ref="FK261:FK324" si="83">90-FJ261</f>
        <v>#DIV/0!</v>
      </c>
      <c r="FL261" s="780" t="e">
        <f t="shared" ref="FL261:FL324" si="84">RADIANS(FK261)</f>
        <v>#DIV/0!</v>
      </c>
      <c r="FM261" s="169" t="e">
        <f t="shared" ref="FM261:FM324" si="85">SIN(FL261)</f>
        <v>#DIV/0!</v>
      </c>
      <c r="FN261" s="783" t="e">
        <f t="shared" ref="FN261:FN324" si="86">FI261*FM261</f>
        <v>#DIV/0!</v>
      </c>
      <c r="FO261" s="228"/>
      <c r="FP261" s="228"/>
      <c r="FQ261" s="228"/>
      <c r="FR261" s="228"/>
      <c r="FS261" s="228"/>
      <c r="FT261" s="228"/>
      <c r="FU261" s="228"/>
      <c r="FV261" s="228"/>
      <c r="FW261" s="228"/>
      <c r="FX261" s="228"/>
      <c r="FY261" s="228"/>
      <c r="FZ261" s="228"/>
      <c r="GA261" s="228"/>
      <c r="GB261" s="228"/>
      <c r="GC261" s="228"/>
      <c r="GD261" s="228"/>
      <c r="GE261" s="228"/>
      <c r="GF261" s="228"/>
      <c r="GG261" s="228"/>
      <c r="GH261" s="228"/>
      <c r="GI261" s="228"/>
      <c r="GJ261" s="228"/>
      <c r="GK261" s="228"/>
      <c r="GL261" s="228"/>
      <c r="GM261" s="228"/>
      <c r="GN261" s="228"/>
      <c r="GO261" s="228"/>
      <c r="GP261" s="228"/>
      <c r="GQ261" s="228"/>
      <c r="GR261" s="228"/>
      <c r="GS261" s="228"/>
      <c r="GT261" s="228"/>
      <c r="GU261" s="228"/>
      <c r="GV261" s="228"/>
      <c r="GW261" s="228"/>
      <c r="GX261" s="228"/>
      <c r="GY261" s="228"/>
      <c r="GZ261" s="228"/>
      <c r="HA261" s="228"/>
      <c r="HB261" s="228"/>
      <c r="HC261" s="228"/>
      <c r="HD261" s="228"/>
      <c r="HE261" s="228"/>
      <c r="HF261" s="228"/>
      <c r="HG261" s="228"/>
      <c r="HH261" s="228"/>
      <c r="HI261" s="228"/>
      <c r="HJ261" s="228"/>
      <c r="HK261" s="228"/>
      <c r="HL261" s="228"/>
      <c r="HM261" s="228"/>
      <c r="HN261" s="228"/>
      <c r="HO261" s="228"/>
      <c r="HP261" s="228"/>
      <c r="HQ261" s="228"/>
      <c r="HR261" s="228"/>
      <c r="HS261" s="228"/>
      <c r="HT261" s="228"/>
      <c r="HU261" s="228"/>
      <c r="HV261" s="228"/>
      <c r="HW261" s="228"/>
      <c r="HX261" s="228"/>
      <c r="HY261" s="228"/>
      <c r="HZ261" s="228"/>
      <c r="IA261" s="228"/>
      <c r="IB261" s="228"/>
      <c r="IC261" s="228"/>
      <c r="ID261" s="228"/>
      <c r="IE261" s="228"/>
      <c r="IF261" s="228"/>
      <c r="IG261" s="228"/>
      <c r="IH261" s="228"/>
      <c r="II261" s="228"/>
      <c r="IJ261" s="228"/>
      <c r="IK261" s="228"/>
      <c r="IL261" s="228"/>
      <c r="IM261" s="228"/>
      <c r="IN261" s="228"/>
      <c r="IO261" s="228"/>
      <c r="IP261" s="228"/>
      <c r="IQ261" s="228"/>
      <c r="IR261" s="228"/>
      <c r="IS261" s="228"/>
      <c r="IT261" s="228"/>
      <c r="IU261" s="228"/>
      <c r="IV261" s="228"/>
      <c r="IW261" s="228"/>
      <c r="IX261" s="228"/>
      <c r="IY261" s="228"/>
      <c r="IZ261" s="228"/>
      <c r="JA261" s="228"/>
      <c r="JB261" s="228"/>
      <c r="JC261" s="228"/>
      <c r="JD261" s="228"/>
      <c r="JE261" s="228"/>
      <c r="JF261" s="228"/>
      <c r="JG261" s="228"/>
      <c r="JH261" s="228"/>
      <c r="JI261" s="228"/>
      <c r="JJ261" s="228"/>
      <c r="JK261" s="228"/>
      <c r="JL261" s="228"/>
      <c r="JM261" s="228"/>
      <c r="JN261" s="228"/>
      <c r="JO261" s="228"/>
      <c r="JP261" s="228"/>
      <c r="JQ261" s="228"/>
      <c r="JR261" s="228"/>
      <c r="JS261" s="228"/>
      <c r="JT261" s="228"/>
      <c r="JU261" s="228"/>
      <c r="JV261" s="228"/>
      <c r="JW261" s="228"/>
      <c r="JX261" s="228"/>
      <c r="JY261" s="228"/>
      <c r="JZ261" s="228"/>
      <c r="KA261" s="228"/>
      <c r="KB261" s="228"/>
      <c r="KC261" s="228"/>
      <c r="KD261" s="228"/>
      <c r="KE261" s="228"/>
      <c r="KF261" s="228"/>
      <c r="KG261" s="228"/>
      <c r="KH261" s="228"/>
      <c r="KI261" s="228"/>
      <c r="KJ261" s="228"/>
      <c r="KK261" s="228"/>
      <c r="KL261" s="228"/>
      <c r="KM261" s="228"/>
      <c r="KN261" s="228"/>
      <c r="KO261" s="228"/>
      <c r="KP261" s="228"/>
      <c r="KQ261" s="228"/>
      <c r="KR261" s="228"/>
      <c r="KS261" s="228"/>
      <c r="KT261" s="228"/>
      <c r="KU261" s="228"/>
      <c r="KV261" s="228"/>
      <c r="KW261" s="228"/>
      <c r="KX261" s="228"/>
      <c r="KY261" s="228"/>
      <c r="KZ261" s="228"/>
      <c r="LA261" s="228"/>
      <c r="LB261" s="228"/>
      <c r="LC261" s="228"/>
      <c r="LD261" s="228"/>
      <c r="LE261" s="228"/>
      <c r="LF261" s="228"/>
      <c r="LG261" s="228"/>
      <c r="LH261" s="228"/>
      <c r="LI261" s="228"/>
      <c r="LJ261" s="228"/>
      <c r="LK261" s="228"/>
      <c r="LL261" s="228"/>
      <c r="LM261" s="228"/>
      <c r="LN261" s="228"/>
      <c r="LO261" s="228"/>
      <c r="LP261" s="228"/>
      <c r="LQ261" s="228"/>
      <c r="LR261" s="228"/>
      <c r="LS261" s="228"/>
      <c r="LT261" s="228"/>
      <c r="LU261" s="228"/>
      <c r="LV261" s="228"/>
      <c r="LW261" s="228"/>
      <c r="LX261" s="228"/>
      <c r="LY261" s="228"/>
      <c r="LZ261" s="228"/>
      <c r="MA261" s="228"/>
      <c r="MB261" s="228"/>
      <c r="MC261" s="228"/>
      <c r="MD261" s="228"/>
      <c r="ME261" s="228"/>
      <c r="MF261" s="228"/>
      <c r="MG261" s="228"/>
      <c r="MH261" s="228"/>
      <c r="MI261" s="228"/>
      <c r="MJ261" s="228"/>
      <c r="MK261" s="228"/>
      <c r="ML261" s="228"/>
      <c r="MM261" s="228"/>
      <c r="MN261" s="228"/>
      <c r="MO261" s="228"/>
      <c r="MP261" s="228"/>
      <c r="MQ261" s="228"/>
      <c r="MR261" s="228"/>
      <c r="MS261" s="228"/>
      <c r="MT261" s="228"/>
      <c r="MU261" s="228"/>
      <c r="MV261" s="228"/>
      <c r="MW261" s="228"/>
      <c r="MX261" s="228"/>
      <c r="MY261" s="228"/>
      <c r="MZ261" s="228"/>
      <c r="NA261" s="228"/>
      <c r="NB261" s="228"/>
      <c r="NC261" s="228"/>
      <c r="ND261" s="228"/>
      <c r="NE261" s="228"/>
      <c r="NF261" s="228"/>
      <c r="NG261" s="228"/>
      <c r="NH261" s="228"/>
      <c r="NI261" s="228"/>
      <c r="NJ261" s="228"/>
      <c r="NK261" s="228"/>
      <c r="NL261" s="228"/>
      <c r="NM261" s="228"/>
      <c r="NN261" s="228"/>
      <c r="NO261" s="228"/>
      <c r="NP261" s="228"/>
      <c r="NQ261" s="228"/>
      <c r="NR261" s="228"/>
      <c r="NS261" s="228"/>
      <c r="NT261" s="228"/>
      <c r="NU261" s="228"/>
      <c r="NV261" s="228"/>
      <c r="NW261" s="228"/>
      <c r="NX261" s="228"/>
      <c r="NY261" s="228"/>
      <c r="NZ261" s="228"/>
      <c r="OA261" s="228"/>
      <c r="OB261" s="228"/>
      <c r="OC261" s="228"/>
      <c r="OD261" s="228"/>
      <c r="OE261" s="228"/>
      <c r="OF261" s="228"/>
      <c r="OG261" s="228"/>
      <c r="OH261" s="228"/>
      <c r="OI261" s="228"/>
      <c r="OJ261" s="228"/>
      <c r="OK261" s="228"/>
      <c r="OL261" s="228"/>
      <c r="OM261" s="228"/>
      <c r="ON261" s="228"/>
      <c r="OO261" s="228"/>
      <c r="OP261" s="228"/>
      <c r="OQ261" s="228"/>
      <c r="OR261" s="228"/>
      <c r="OS261" s="228"/>
      <c r="OT261" s="228"/>
      <c r="OU261" s="228"/>
      <c r="OV261" s="228"/>
      <c r="OW261" s="228"/>
      <c r="OX261" s="228"/>
      <c r="OY261" s="228"/>
      <c r="OZ261" s="228"/>
      <c r="PA261" s="228"/>
      <c r="PB261" s="228"/>
      <c r="PC261" s="228"/>
      <c r="PD261" s="228"/>
      <c r="PE261" s="228"/>
      <c r="PF261" s="228"/>
      <c r="PG261" s="228"/>
      <c r="PH261" s="228"/>
      <c r="PI261" s="228"/>
      <c r="PJ261" s="228"/>
      <c r="PK261" s="228"/>
      <c r="PL261" s="228"/>
      <c r="PM261" s="228"/>
      <c r="PN261" s="228"/>
      <c r="PO261" s="228"/>
      <c r="PP261" s="228"/>
      <c r="PQ261" s="228"/>
      <c r="PR261" s="228"/>
      <c r="PS261" s="228"/>
      <c r="PT261" s="228"/>
      <c r="PU261" s="228"/>
      <c r="PV261" s="228"/>
      <c r="PW261" s="228"/>
      <c r="PX261" s="228"/>
      <c r="PY261" s="228"/>
      <c r="PZ261" s="228"/>
      <c r="QA261" s="228"/>
      <c r="QB261" s="228"/>
      <c r="QC261" s="228"/>
      <c r="QD261" s="228"/>
      <c r="QE261" s="228"/>
      <c r="QF261" s="228"/>
      <c r="QG261" s="228"/>
      <c r="QH261" s="228"/>
      <c r="QI261" s="228"/>
      <c r="QJ261" s="228"/>
      <c r="QK261" s="228"/>
      <c r="QL261" s="228"/>
      <c r="QM261" s="228"/>
      <c r="QN261" s="228"/>
      <c r="QO261" s="228"/>
      <c r="QP261" s="228"/>
      <c r="QQ261" s="228"/>
      <c r="QR261" s="228"/>
      <c r="QS261" s="228"/>
      <c r="QT261" s="228"/>
      <c r="QU261" s="228"/>
      <c r="QV261" s="228"/>
      <c r="QW261" s="228"/>
      <c r="QX261" s="228"/>
      <c r="QY261" s="228"/>
      <c r="QZ261" s="228"/>
      <c r="RA261" s="228"/>
      <c r="RB261" s="228"/>
      <c r="RC261" s="228"/>
      <c r="RD261" s="228"/>
      <c r="RE261" s="228"/>
      <c r="RF261" s="228"/>
      <c r="RG261" s="228"/>
      <c r="RH261" s="228"/>
      <c r="RI261" s="228"/>
      <c r="RJ261" s="228"/>
      <c r="RK261" s="228"/>
      <c r="RL261" s="228"/>
      <c r="RM261" s="228"/>
      <c r="RN261" s="228"/>
      <c r="RO261" s="228"/>
      <c r="RP261" s="228"/>
      <c r="RQ261" s="228"/>
      <c r="RR261" s="228"/>
      <c r="RS261" s="228"/>
      <c r="RT261" s="228"/>
      <c r="RU261" s="228"/>
      <c r="RV261" s="228"/>
      <c r="RW261" s="228"/>
      <c r="RX261" s="228"/>
      <c r="RY261" s="228"/>
      <c r="RZ261" s="228"/>
      <c r="SA261" s="228"/>
      <c r="SB261" s="228"/>
      <c r="SC261" s="228"/>
      <c r="SD261" s="228"/>
      <c r="SE261" s="228"/>
      <c r="SF261" s="228"/>
      <c r="SG261" s="228"/>
      <c r="SH261" s="228"/>
      <c r="SI261" s="228"/>
      <c r="SJ261" s="228"/>
      <c r="SK261" s="228"/>
      <c r="SL261" s="228"/>
      <c r="SM261" s="228"/>
      <c r="SN261" s="228"/>
      <c r="SO261" s="228"/>
      <c r="SP261" s="228"/>
      <c r="SQ261" s="228"/>
      <c r="SR261" s="228"/>
      <c r="SS261" s="228"/>
      <c r="ST261" s="228"/>
      <c r="SU261" s="228"/>
      <c r="SV261" s="228"/>
      <c r="SW261" s="228"/>
      <c r="SX261" s="228"/>
      <c r="SY261" s="228"/>
      <c r="SZ261" s="228"/>
      <c r="TA261" s="228"/>
      <c r="TB261" s="228"/>
      <c r="TC261" s="228"/>
      <c r="TD261" s="228"/>
      <c r="TE261" s="228"/>
      <c r="TF261" s="228"/>
      <c r="TG261" s="228"/>
      <c r="TH261" s="228"/>
      <c r="TI261" s="228"/>
      <c r="TJ261" s="228"/>
      <c r="TK261" s="228"/>
      <c r="TL261" s="228"/>
      <c r="TM261" s="228"/>
      <c r="TN261" s="228"/>
      <c r="TO261" s="228"/>
      <c r="TP261" s="228"/>
      <c r="TQ261" s="228"/>
      <c r="TR261" s="228"/>
      <c r="TS261" s="228"/>
      <c r="TT261" s="228"/>
      <c r="TU261" s="228"/>
      <c r="TV261" s="228"/>
      <c r="TW261" s="228"/>
      <c r="TX261" s="228"/>
      <c r="TY261" s="228"/>
      <c r="TZ261" s="228"/>
      <c r="UA261" s="228"/>
      <c r="UB261" s="228"/>
      <c r="UC261" s="228"/>
      <c r="UD261" s="228"/>
      <c r="UE261" s="228"/>
      <c r="UF261" s="228"/>
      <c r="UG261" s="228"/>
      <c r="UH261" s="228"/>
      <c r="UI261" s="228"/>
      <c r="UJ261" s="228"/>
      <c r="UK261" s="228"/>
      <c r="UL261" s="228"/>
      <c r="UM261" s="228"/>
      <c r="UN261" s="228"/>
      <c r="UO261" s="228"/>
      <c r="UP261" s="228"/>
      <c r="UQ261" s="228"/>
      <c r="UR261" s="228"/>
      <c r="US261" s="228"/>
      <c r="UT261" s="228"/>
      <c r="UU261" s="228"/>
      <c r="UV261" s="228"/>
      <c r="UW261" s="228"/>
      <c r="UX261" s="228"/>
      <c r="UY261" s="228"/>
      <c r="UZ261" s="228"/>
      <c r="VA261" s="228"/>
      <c r="VB261" s="228"/>
      <c r="VC261" s="228"/>
      <c r="VD261" s="228"/>
      <c r="VE261" s="228"/>
      <c r="VF261" s="228"/>
      <c r="VG261" s="228"/>
      <c r="VH261" s="228"/>
      <c r="VI261" s="228"/>
      <c r="VJ261" s="228"/>
      <c r="VK261" s="228"/>
      <c r="VL261" s="228"/>
      <c r="VM261" s="228"/>
      <c r="VN261" s="228"/>
      <c r="VO261" s="228"/>
      <c r="VP261" s="228"/>
      <c r="VQ261" s="228"/>
      <c r="VR261" s="228"/>
      <c r="VS261" s="228"/>
      <c r="VT261" s="228"/>
      <c r="VU261" s="228"/>
      <c r="VV261" s="228"/>
      <c r="VW261" s="228"/>
      <c r="VX261" s="228"/>
      <c r="VY261" s="228"/>
      <c r="VZ261" s="228"/>
      <c r="WA261" s="228"/>
      <c r="WB261" s="228"/>
      <c r="WC261" s="228"/>
      <c r="WD261" s="228"/>
      <c r="WE261" s="228"/>
      <c r="WF261" s="228"/>
      <c r="WG261" s="228"/>
      <c r="WH261" s="228"/>
      <c r="WI261" s="228"/>
      <c r="WJ261" s="228"/>
      <c r="WK261" s="228"/>
      <c r="WL261" s="228"/>
      <c r="WM261" s="228"/>
      <c r="WN261" s="228"/>
      <c r="WO261" s="228"/>
      <c r="WP261" s="228"/>
      <c r="WQ261" s="228"/>
      <c r="WR261" s="228"/>
      <c r="WS261" s="228"/>
      <c r="WT261" s="228"/>
      <c r="WU261" s="228"/>
      <c r="WV261" s="228"/>
      <c r="WW261" s="228"/>
      <c r="WX261" s="228"/>
      <c r="WY261" s="228"/>
      <c r="WZ261" s="228"/>
      <c r="XA261" s="228"/>
      <c r="XB261" s="228"/>
      <c r="XC261" s="228"/>
      <c r="XD261" s="228"/>
      <c r="XE261" s="228"/>
      <c r="XF261" s="228"/>
      <c r="XG261" s="228"/>
      <c r="XH261" s="228"/>
      <c r="XI261" s="228"/>
      <c r="XJ261" s="228"/>
      <c r="XK261" s="228"/>
      <c r="XL261" s="228"/>
      <c r="XM261" s="228"/>
      <c r="XN261" s="228"/>
      <c r="XO261" s="228"/>
      <c r="XP261" s="228"/>
      <c r="XQ261" s="228"/>
      <c r="XR261" s="228"/>
      <c r="XS261" s="228"/>
      <c r="XT261" s="228"/>
      <c r="XU261" s="228"/>
      <c r="XV261" s="228"/>
      <c r="XW261" s="228"/>
      <c r="XX261" s="228"/>
      <c r="XY261" s="228"/>
      <c r="XZ261" s="228"/>
      <c r="YA261" s="228"/>
      <c r="YB261" s="228"/>
      <c r="YC261" s="228"/>
      <c r="YD261" s="228"/>
      <c r="YE261" s="228"/>
      <c r="YF261" s="228"/>
      <c r="YG261" s="228"/>
      <c r="YH261" s="228"/>
      <c r="YI261" s="228"/>
      <c r="YJ261" s="228"/>
      <c r="YK261" s="228"/>
      <c r="YL261" s="228"/>
      <c r="YM261" s="228"/>
      <c r="YN261" s="228"/>
      <c r="YO261" s="228"/>
      <c r="YP261" s="228"/>
      <c r="YQ261" s="228"/>
      <c r="YR261" s="228"/>
      <c r="YS261" s="228"/>
      <c r="YT261" s="228"/>
      <c r="YU261" s="228"/>
      <c r="YV261" s="228"/>
      <c r="YW261" s="228"/>
      <c r="YX261" s="228"/>
      <c r="YY261" s="228"/>
      <c r="YZ261" s="228"/>
      <c r="ZA261" s="228"/>
      <c r="ZB261" s="228"/>
      <c r="ZC261" s="228"/>
      <c r="ZD261" s="228"/>
      <c r="ZE261" s="228"/>
      <c r="ZF261" s="228"/>
      <c r="ZG261" s="228"/>
      <c r="ZH261" s="228"/>
      <c r="ZI261" s="228"/>
      <c r="ZJ261" s="228"/>
      <c r="ZK261" s="228"/>
      <c r="ZL261" s="228"/>
      <c r="ZM261" s="228"/>
      <c r="ZN261" s="228"/>
      <c r="ZO261" s="228"/>
      <c r="ZP261" s="228"/>
      <c r="ZQ261" s="228"/>
      <c r="ZR261" s="228"/>
      <c r="ZS261" s="228"/>
      <c r="ZT261" s="228"/>
      <c r="ZU261" s="228"/>
      <c r="ZV261" s="228"/>
      <c r="ZW261" s="228"/>
      <c r="ZX261" s="228"/>
      <c r="ZY261" s="228"/>
      <c r="ZZ261" s="228"/>
      <c r="AAA261" s="228"/>
      <c r="AAB261" s="228"/>
      <c r="AAC261" s="228"/>
      <c r="AAD261" s="228"/>
      <c r="AAE261" s="228"/>
      <c r="AAF261" s="228"/>
      <c r="AAG261" s="228"/>
      <c r="AAH261" s="228"/>
      <c r="AAI261" s="228"/>
      <c r="AAJ261" s="228"/>
      <c r="AAK261" s="228"/>
      <c r="AAL261" s="228"/>
      <c r="AAM261" s="228"/>
      <c r="AAN261" s="228"/>
      <c r="AAO261" s="228"/>
      <c r="AAP261" s="228"/>
      <c r="AAQ261" s="228"/>
      <c r="AAR261" s="228"/>
      <c r="AAS261" s="228"/>
      <c r="AAT261" s="228"/>
      <c r="AAU261" s="228"/>
      <c r="AAV261" s="228"/>
      <c r="AAW261" s="228"/>
      <c r="AAX261" s="228"/>
      <c r="AAY261" s="228"/>
      <c r="AAZ261" s="228"/>
      <c r="ABA261" s="228"/>
      <c r="ABB261" s="228"/>
      <c r="ABC261" s="228"/>
      <c r="ABD261" s="228"/>
      <c r="ABE261" s="228"/>
      <c r="ABF261" s="228"/>
      <c r="ABG261" s="228"/>
      <c r="ABH261" s="228"/>
      <c r="ABI261" s="228"/>
      <c r="ABJ261" s="228"/>
      <c r="ABK261" s="228"/>
      <c r="ABL261" s="228"/>
      <c r="ABM261" s="228"/>
      <c r="ABN261" s="228"/>
      <c r="ABO261" s="228"/>
      <c r="ABP261" s="228"/>
      <c r="ABQ261" s="228"/>
      <c r="ABR261" s="228"/>
      <c r="ABS261" s="228"/>
      <c r="ABT261" s="228"/>
      <c r="ABU261" s="228"/>
      <c r="ABV261" s="228"/>
      <c r="ABW261" s="228"/>
      <c r="ABX261" s="228"/>
      <c r="ABY261" s="228"/>
      <c r="ABZ261" s="228"/>
      <c r="ACA261" s="228"/>
      <c r="ACB261" s="228"/>
      <c r="ACC261" s="228"/>
      <c r="ACD261" s="228"/>
      <c r="ACE261" s="228"/>
      <c r="ACF261" s="228"/>
      <c r="ACG261" s="228"/>
      <c r="ACH261" s="228"/>
      <c r="ACI261" s="228"/>
      <c r="ACJ261" s="228"/>
      <c r="ACK261" s="228"/>
      <c r="ACL261" s="228"/>
      <c r="ACM261" s="228"/>
      <c r="ACN261" s="228"/>
      <c r="ACO261" s="228"/>
      <c r="ACP261" s="228"/>
      <c r="ACQ261" s="228"/>
      <c r="ACR261" s="228"/>
      <c r="ACS261" s="228"/>
      <c r="ACT261" s="228"/>
      <c r="ACU261" s="228"/>
      <c r="ACV261" s="228"/>
      <c r="ACW261" s="228"/>
      <c r="ACX261" s="228"/>
      <c r="ACY261" s="228"/>
      <c r="ACZ261" s="228"/>
      <c r="ADA261" s="228"/>
      <c r="ADB261" s="228"/>
      <c r="ADC261" s="228"/>
      <c r="ADD261" s="228"/>
      <c r="ADE261" s="228"/>
      <c r="ADF261" s="228"/>
      <c r="ADG261" s="228"/>
      <c r="ADH261" s="228"/>
      <c r="ADI261" s="228"/>
      <c r="ADJ261" s="228"/>
      <c r="ADK261" s="228"/>
      <c r="ADL261" s="228"/>
      <c r="ADM261" s="228"/>
      <c r="ADN261" s="228"/>
      <c r="ADO261" s="228"/>
      <c r="ADP261" s="228"/>
      <c r="ADQ261" s="228"/>
      <c r="ADR261" s="228"/>
      <c r="ADS261" s="228"/>
      <c r="ADT261" s="228"/>
      <c r="ADU261" s="228"/>
      <c r="ADV261" s="228"/>
      <c r="ADW261" s="228"/>
      <c r="ADX261" s="228"/>
      <c r="ADY261" s="228"/>
      <c r="ADZ261" s="228"/>
      <c r="AEA261" s="228"/>
      <c r="AEB261" s="228"/>
      <c r="AEC261" s="228"/>
      <c r="AED261" s="228"/>
      <c r="AEE261" s="228"/>
      <c r="AEF261" s="228"/>
      <c r="AEG261" s="228"/>
      <c r="AEH261" s="228"/>
      <c r="AEI261" s="228"/>
      <c r="AEJ261" s="228"/>
      <c r="AEK261" s="228"/>
      <c r="AEL261" s="228"/>
      <c r="AEM261" s="228"/>
      <c r="AEN261" s="228"/>
      <c r="AEO261" s="228"/>
      <c r="AEP261" s="228"/>
      <c r="AEQ261" s="228"/>
      <c r="AER261" s="228"/>
      <c r="AES261" s="228"/>
      <c r="AET261" s="228"/>
      <c r="AEU261" s="228"/>
      <c r="AEV261" s="228"/>
      <c r="AEW261" s="228"/>
      <c r="AEX261" s="228"/>
      <c r="AEY261" s="228"/>
      <c r="AEZ261" s="228"/>
      <c r="AFA261" s="228"/>
      <c r="AFB261" s="228"/>
      <c r="AFC261" s="228"/>
      <c r="AFD261" s="228"/>
      <c r="AFE261" s="228"/>
      <c r="AFF261" s="228"/>
      <c r="AFG261" s="228"/>
      <c r="AFH261" s="228"/>
      <c r="AFI261" s="228"/>
      <c r="AFJ261" s="228"/>
      <c r="AFK261" s="228"/>
      <c r="AFL261" s="228"/>
      <c r="AFM261" s="228"/>
      <c r="AFN261" s="228"/>
      <c r="AFO261" s="228"/>
      <c r="AFP261" s="228"/>
      <c r="AFQ261" s="228"/>
      <c r="AFR261" s="228"/>
      <c r="AFS261" s="228"/>
      <c r="AFT261" s="228"/>
      <c r="AFU261" s="228"/>
      <c r="AFV261" s="228"/>
      <c r="AFW261" s="228"/>
      <c r="AFX261" s="228"/>
      <c r="AFY261" s="228"/>
      <c r="AFZ261" s="228"/>
      <c r="AGA261" s="228"/>
      <c r="AGB261" s="228"/>
      <c r="AGC261" s="228"/>
      <c r="AGD261" s="228"/>
      <c r="AGE261" s="228"/>
      <c r="AGF261" s="228"/>
      <c r="AGG261" s="228"/>
      <c r="AGH261" s="228"/>
      <c r="AGI261" s="228"/>
      <c r="AGJ261" s="228"/>
      <c r="AGK261" s="228"/>
      <c r="AGL261" s="228"/>
      <c r="AGM261" s="228"/>
      <c r="AGN261" s="228"/>
      <c r="AGO261" s="228"/>
      <c r="AGP261" s="228"/>
      <c r="AGQ261" s="228"/>
      <c r="AGR261" s="228"/>
      <c r="AGS261" s="228"/>
      <c r="AGT261" s="228"/>
      <c r="AGU261" s="228"/>
      <c r="AGV261" s="228"/>
      <c r="AGW261" s="228"/>
      <c r="AGX261" s="228"/>
      <c r="AGY261" s="228"/>
      <c r="AGZ261" s="228"/>
      <c r="AHA261" s="228"/>
      <c r="AHB261" s="228"/>
      <c r="AHC261" s="228"/>
      <c r="AHD261" s="228"/>
      <c r="AHE261" s="228"/>
      <c r="AHF261" s="228"/>
      <c r="AHG261" s="228"/>
      <c r="AHH261" s="228"/>
      <c r="AHI261" s="228"/>
      <c r="AHJ261" s="228"/>
      <c r="AHK261" s="228"/>
      <c r="AHL261" s="228"/>
      <c r="AHM261" s="228"/>
      <c r="AHN261" s="228"/>
      <c r="AHO261" s="228"/>
      <c r="AHP261" s="228"/>
      <c r="AHQ261" s="228"/>
      <c r="AHR261" s="228"/>
      <c r="AHS261" s="228"/>
      <c r="AHT261" s="228"/>
      <c r="AHU261" s="228"/>
      <c r="AHV261" s="228"/>
      <c r="AHW261" s="228"/>
      <c r="AHX261" s="228"/>
      <c r="AHY261" s="228"/>
      <c r="AHZ261" s="228"/>
      <c r="AIA261" s="228"/>
      <c r="AIB261" s="228"/>
      <c r="AIC261" s="228"/>
      <c r="AID261" s="228"/>
      <c r="AIE261" s="228"/>
      <c r="AIF261" s="228"/>
      <c r="AIG261" s="228"/>
      <c r="AIH261" s="228"/>
      <c r="AII261" s="228"/>
      <c r="AIJ261" s="228"/>
      <c r="AIK261" s="228"/>
      <c r="AIL261" s="228"/>
      <c r="AIM261" s="228"/>
      <c r="AIN261" s="228"/>
      <c r="AIO261" s="228"/>
      <c r="AIP261" s="228"/>
      <c r="AIQ261" s="228"/>
      <c r="AIR261" s="228"/>
      <c r="AIS261" s="228"/>
      <c r="AIT261" s="228"/>
      <c r="AIU261" s="228"/>
      <c r="AIV261" s="228"/>
      <c r="AIW261" s="228"/>
      <c r="AIX261" s="228"/>
      <c r="AIY261" s="228"/>
      <c r="AIZ261" s="228"/>
      <c r="AJA261" s="228"/>
      <c r="AJB261" s="228"/>
      <c r="AJC261" s="228"/>
      <c r="AJD261" s="228"/>
      <c r="AJE261" s="228"/>
      <c r="AJF261" s="228"/>
      <c r="AJG261" s="228"/>
      <c r="AJH261" s="228"/>
      <c r="AJI261" s="228"/>
      <c r="AJJ261" s="228"/>
      <c r="AJK261" s="228"/>
      <c r="AJL261" s="228"/>
      <c r="AJM261" s="228"/>
      <c r="AJN261" s="228"/>
      <c r="AJO261" s="228"/>
      <c r="AJP261" s="228"/>
      <c r="AJQ261" s="228"/>
      <c r="AJR261" s="228"/>
      <c r="AJS261" s="228"/>
      <c r="AJT261" s="228"/>
      <c r="AJU261" s="228"/>
      <c r="AJV261" s="228"/>
      <c r="AJW261" s="228"/>
      <c r="AJX261" s="228"/>
      <c r="AJY261" s="228"/>
      <c r="AJZ261" s="228"/>
      <c r="AKA261" s="228"/>
      <c r="AKB261" s="228"/>
      <c r="AKC261" s="228"/>
      <c r="AKD261" s="228"/>
      <c r="AKE261" s="228"/>
      <c r="AKF261" s="228"/>
      <c r="AKG261" s="228"/>
      <c r="AKH261" s="228"/>
      <c r="AKI261" s="228"/>
      <c r="AKJ261" s="228"/>
      <c r="AKK261" s="228"/>
      <c r="AKL261" s="228"/>
      <c r="AKM261" s="228"/>
      <c r="AKN261" s="228"/>
      <c r="AKO261" s="228"/>
      <c r="AKP261" s="228"/>
      <c r="AKQ261" s="228"/>
      <c r="AKR261" s="228"/>
      <c r="AKS261" s="228"/>
      <c r="AKT261" s="228"/>
      <c r="AKU261" s="228"/>
      <c r="AKV261" s="228"/>
      <c r="AKW261" s="228"/>
      <c r="AKX261" s="228"/>
      <c r="AKY261" s="228"/>
      <c r="AKZ261" s="228"/>
      <c r="ALA261" s="228"/>
      <c r="ALB261" s="228"/>
      <c r="ALC261" s="228"/>
      <c r="ALD261" s="228"/>
      <c r="ALE261" s="228"/>
      <c r="ALF261" s="228"/>
      <c r="ALG261" s="228"/>
      <c r="ALH261" s="228"/>
      <c r="ALI261" s="228"/>
      <c r="ALJ261" s="228"/>
      <c r="ALK261" s="228"/>
      <c r="ALL261" s="228"/>
      <c r="ALM261" s="228"/>
      <c r="ALN261" s="228"/>
      <c r="ALO261" s="228"/>
      <c r="ALP261" s="228"/>
      <c r="ALQ261" s="228"/>
      <c r="ALR261" s="228"/>
      <c r="ALS261" s="228"/>
      <c r="ALT261" s="228"/>
      <c r="ALU261" s="228"/>
      <c r="ALV261" s="228"/>
      <c r="ALW261" s="228"/>
      <c r="ALX261" s="228"/>
      <c r="ALY261" s="228"/>
      <c r="ALZ261" s="228"/>
      <c r="AMA261" s="228"/>
      <c r="AMB261" s="228"/>
      <c r="AMC261" s="228"/>
      <c r="AMD261" s="228"/>
      <c r="AME261" s="228"/>
      <c r="AMF261" s="228"/>
      <c r="AMG261" s="228"/>
      <c r="AMH261" s="228"/>
      <c r="AMI261" s="228"/>
      <c r="AMJ261" s="228"/>
      <c r="AMK261" s="228"/>
      <c r="AML261" s="228"/>
      <c r="AMM261" s="228"/>
      <c r="AMN261" s="228"/>
      <c r="AMO261" s="228"/>
      <c r="AMP261" s="228"/>
      <c r="AMQ261" s="228"/>
      <c r="AMR261" s="228"/>
      <c r="AMS261" s="228"/>
      <c r="AMT261" s="228"/>
      <c r="AMU261" s="228"/>
      <c r="AMV261" s="228"/>
      <c r="AMW261" s="228"/>
      <c r="AMX261" s="228"/>
    </row>
    <row r="262" spans="1:1038" ht="18" customHeight="1">
      <c r="A262" s="125" t="s">
        <v>1646</v>
      </c>
      <c r="B262" s="126" t="s">
        <v>1647</v>
      </c>
      <c r="D262" s="126" t="s">
        <v>1279</v>
      </c>
      <c r="E262" s="126">
        <v>43</v>
      </c>
      <c r="F262" s="126">
        <v>4</v>
      </c>
      <c r="G262" s="285" t="str">
        <f t="shared" si="73"/>
        <v>43-4</v>
      </c>
      <c r="H262" s="277">
        <v>0</v>
      </c>
      <c r="I262" s="126">
        <v>15.5</v>
      </c>
      <c r="K262" s="545" t="b">
        <f>IF(I263=1,IF(((VLOOKUP($G262,[1]Depth_Lookup!#REF!,9,FALSE))-(H262/100))=0,"Good",IF(((VLOOKUP($G262,[1]Depth_Lookup!$A$3:$J$550,9,FALSE))-(H262/100))&gt;0,"Too Short","Too Long")))</f>
        <v>0</v>
      </c>
      <c r="L262" s="171">
        <f>(VLOOKUP($G262,Depth_Lookup!$A$3:$J$410,10,FALSE))+(H262/100)</f>
        <v>100.78</v>
      </c>
      <c r="M262" s="171">
        <f>(VLOOKUP($G262,Depth_Lookup!$A$3:$J$410,10,FALSE))+(I262/100)</f>
        <v>100.935</v>
      </c>
      <c r="N262" s="127" t="s">
        <v>1675</v>
      </c>
      <c r="P262" s="126" t="s">
        <v>853</v>
      </c>
      <c r="Q262" s="126" t="s">
        <v>125</v>
      </c>
      <c r="R262" s="196" t="s">
        <v>1633</v>
      </c>
      <c r="S262" s="126" t="s">
        <v>700</v>
      </c>
      <c r="W262" s="126" t="s">
        <v>102</v>
      </c>
      <c r="X262" s="202">
        <v>5</v>
      </c>
      <c r="Y262" s="126" t="s">
        <v>90</v>
      </c>
      <c r="Z262" s="126" t="s">
        <v>91</v>
      </c>
      <c r="AF262" s="196" t="e">
        <v>#N/A</v>
      </c>
      <c r="AI262" s="130">
        <v>73</v>
      </c>
      <c r="AO262" s="130"/>
      <c r="AU262" s="130">
        <v>1</v>
      </c>
      <c r="AV262" s="126">
        <v>1</v>
      </c>
      <c r="AW262" s="126">
        <v>0.5</v>
      </c>
      <c r="AX262" s="126" t="s">
        <v>110</v>
      </c>
      <c r="AY262" s="126" t="s">
        <v>103</v>
      </c>
      <c r="BA262" s="130">
        <v>25</v>
      </c>
      <c r="BB262" s="126">
        <v>8</v>
      </c>
      <c r="BC262" s="126">
        <v>3</v>
      </c>
      <c r="BD262" s="126" t="s">
        <v>110</v>
      </c>
      <c r="BE262" s="126" t="s">
        <v>103</v>
      </c>
      <c r="BG262" s="130"/>
      <c r="BM262" s="130">
        <v>1</v>
      </c>
      <c r="BN262" s="126">
        <v>1</v>
      </c>
      <c r="BO262" s="126">
        <v>0.5</v>
      </c>
      <c r="BY262" s="130"/>
      <c r="CG262" s="131"/>
      <c r="CH262" s="132" t="s">
        <v>1329</v>
      </c>
      <c r="CI262" s="132">
        <v>95</v>
      </c>
      <c r="CJ262" s="132" t="s">
        <v>514</v>
      </c>
      <c r="CK262" s="133"/>
      <c r="CL262" s="134"/>
      <c r="CM262" s="134"/>
      <c r="CN262" s="134"/>
      <c r="CO262" s="134"/>
      <c r="CP262" s="134"/>
      <c r="CQ262" s="134"/>
      <c r="CR262" s="134"/>
      <c r="CS262" s="134"/>
      <c r="CT262" s="134"/>
      <c r="CU262" s="134"/>
      <c r="CV262" s="134"/>
      <c r="CW262" s="134"/>
      <c r="CX262" s="134"/>
      <c r="CY262" s="134"/>
      <c r="CZ262" s="134"/>
      <c r="DA262" s="134"/>
      <c r="DB262" s="134">
        <v>75</v>
      </c>
      <c r="DC262" s="135">
        <v>25</v>
      </c>
      <c r="DD262" s="134"/>
      <c r="DE262" s="134"/>
      <c r="DF262" s="134"/>
      <c r="DG262" s="134"/>
      <c r="DH262" s="134"/>
      <c r="DI262" s="134"/>
      <c r="DJ262" s="134"/>
      <c r="DK262" s="207">
        <v>100</v>
      </c>
      <c r="DL262" s="131"/>
      <c r="DM262" s="134"/>
      <c r="DN262" s="134"/>
      <c r="DO262" s="136"/>
      <c r="DQ262" s="131"/>
      <c r="DR262" s="136"/>
      <c r="DS262" s="131"/>
      <c r="DT262" s="138" t="s">
        <v>1676</v>
      </c>
      <c r="DW262" s="213">
        <v>100</v>
      </c>
      <c r="DX262" s="214" t="e">
        <v>#N/A</v>
      </c>
      <c r="DY262" s="139" t="s">
        <v>1405</v>
      </c>
      <c r="DZ262" s="139" t="s">
        <v>1677</v>
      </c>
      <c r="EA262" s="139"/>
      <c r="ED262" s="229" t="s">
        <v>2517</v>
      </c>
      <c r="EE262" s="140"/>
      <c r="EG262" s="140"/>
      <c r="EI262" s="218" t="e">
        <f>VLOOKUP(EH262,definitions_list_mag!$Y$12:$Z$15,2,FALSE)</f>
        <v>#N/A</v>
      </c>
      <c r="EJ262" s="143"/>
      <c r="EK262" s="221" t="e">
        <f>VLOOKUP(EJ262,definitions_list_mag!$AT$3:$AU$5,2,FALSE)</f>
        <v>#N/A</v>
      </c>
      <c r="EM262" s="109"/>
      <c r="EN262" s="109"/>
      <c r="EZ262" s="192" t="e">
        <f t="shared" si="74"/>
        <v>#DIV/0!</v>
      </c>
      <c r="FA262" s="192" t="e">
        <f t="shared" si="75"/>
        <v>#DIV/0!</v>
      </c>
      <c r="FB262" s="192" t="e">
        <f t="shared" si="76"/>
        <v>#DIV/0!</v>
      </c>
      <c r="FC262" s="192" t="e">
        <f t="shared" si="77"/>
        <v>#DIV/0!</v>
      </c>
      <c r="FD262" s="192" t="e">
        <f t="shared" si="78"/>
        <v>#DIV/0!</v>
      </c>
      <c r="FE262" s="193" t="e">
        <f t="shared" si="79"/>
        <v>#DIV/0!</v>
      </c>
      <c r="FF262" s="194" t="e">
        <f t="shared" si="80"/>
        <v>#DIV/0!</v>
      </c>
      <c r="FG262" s="144"/>
      <c r="FI262" s="778">
        <f t="shared" si="81"/>
        <v>0</v>
      </c>
      <c r="FJ262" s="779" t="e">
        <f t="shared" si="82"/>
        <v>#DIV/0!</v>
      </c>
      <c r="FK262" s="779" t="e">
        <f t="shared" si="83"/>
        <v>#DIV/0!</v>
      </c>
      <c r="FL262" s="780" t="e">
        <f t="shared" si="84"/>
        <v>#DIV/0!</v>
      </c>
      <c r="FM262" s="169" t="e">
        <f t="shared" si="85"/>
        <v>#DIV/0!</v>
      </c>
      <c r="FN262" s="783" t="e">
        <f t="shared" si="86"/>
        <v>#DIV/0!</v>
      </c>
    </row>
    <row r="263" spans="1:1038" ht="18" customHeight="1">
      <c r="A263" s="125" t="s">
        <v>1646</v>
      </c>
      <c r="B263" s="126" t="s">
        <v>1647</v>
      </c>
      <c r="D263" s="126" t="s">
        <v>1279</v>
      </c>
      <c r="E263" s="126">
        <v>43</v>
      </c>
      <c r="F263" s="126">
        <v>4</v>
      </c>
      <c r="G263" s="285" t="str">
        <f t="shared" si="73"/>
        <v>43-4</v>
      </c>
      <c r="H263" s="277">
        <v>15.5</v>
      </c>
      <c r="I263" s="126">
        <v>16</v>
      </c>
      <c r="K263" s="545" t="b">
        <f>IF(I264=1,IF(((VLOOKUP($G263,[1]Depth_Lookup!#REF!,9,FALSE))-(H263/100))=0,"Good",IF(((VLOOKUP($G263,[1]Depth_Lookup!$A$3:$J$550,9,FALSE))-(H263/100))&gt;0,"Too Short","Too Long")))</f>
        <v>0</v>
      </c>
      <c r="L263" s="171">
        <f>(VLOOKUP($G263,Depth_Lookup!$A$3:$J$410,10,FALSE))+(H263/100)</f>
        <v>100.935</v>
      </c>
      <c r="M263" s="171">
        <f>(VLOOKUP($G263,Depth_Lookup!$A$3:$J$410,10,FALSE))+(I263/100)</f>
        <v>100.94</v>
      </c>
      <c r="N263" s="127" t="s">
        <v>1675</v>
      </c>
      <c r="Q263" s="126" t="s">
        <v>97</v>
      </c>
      <c r="R263" s="196" t="s">
        <v>97</v>
      </c>
      <c r="S263" s="126" t="s">
        <v>98</v>
      </c>
      <c r="U263" s="126" t="s">
        <v>95</v>
      </c>
      <c r="V263" s="126" t="s">
        <v>96</v>
      </c>
      <c r="W263" s="126" t="s">
        <v>112</v>
      </c>
      <c r="X263" s="202">
        <v>4</v>
      </c>
      <c r="Y263" s="126" t="s">
        <v>90</v>
      </c>
      <c r="Z263" s="126" t="s">
        <v>91</v>
      </c>
      <c r="AF263" s="196" t="e">
        <v>#N/A</v>
      </c>
      <c r="AI263" s="130"/>
      <c r="AO263" s="130">
        <v>50</v>
      </c>
      <c r="AR263" s="126" t="s">
        <v>106</v>
      </c>
      <c r="AS263" s="126" t="s">
        <v>93</v>
      </c>
      <c r="AU263" s="130">
        <v>50</v>
      </c>
      <c r="AV263" s="126">
        <v>5</v>
      </c>
      <c r="AW263" s="126">
        <v>2</v>
      </c>
      <c r="AX263" s="126" t="s">
        <v>110</v>
      </c>
      <c r="AY263" s="126" t="s">
        <v>103</v>
      </c>
      <c r="AZ263" s="126" t="s">
        <v>1678</v>
      </c>
      <c r="BA263" s="130"/>
      <c r="BG263" s="130"/>
      <c r="BM263" s="130"/>
      <c r="BY263" s="130"/>
      <c r="CG263" s="131"/>
      <c r="CH263" s="132" t="s">
        <v>1679</v>
      </c>
      <c r="CI263" s="132">
        <v>80</v>
      </c>
      <c r="CJ263" s="132" t="s">
        <v>514</v>
      </c>
      <c r="CK263" s="133"/>
      <c r="CL263" s="134"/>
      <c r="CM263" s="134"/>
      <c r="CN263" s="134"/>
      <c r="CO263" s="134"/>
      <c r="CP263" s="134"/>
      <c r="CQ263" s="134"/>
      <c r="CR263" s="134"/>
      <c r="CS263" s="134"/>
      <c r="CT263" s="134"/>
      <c r="CU263" s="134"/>
      <c r="CV263" s="134"/>
      <c r="CW263" s="134"/>
      <c r="CX263" s="134"/>
      <c r="CY263" s="134"/>
      <c r="CZ263" s="134"/>
      <c r="DA263" s="134"/>
      <c r="DB263" s="134"/>
      <c r="DD263" s="134"/>
      <c r="DE263" s="134"/>
      <c r="DF263" s="134"/>
      <c r="DG263" s="134"/>
      <c r="DH263" s="134"/>
      <c r="DI263" s="134"/>
      <c r="DJ263" s="134">
        <v>100</v>
      </c>
      <c r="DK263" s="207">
        <v>100</v>
      </c>
      <c r="DL263" s="131"/>
      <c r="DM263" s="134"/>
      <c r="DN263" s="134"/>
      <c r="DO263" s="136"/>
      <c r="DQ263" s="131"/>
      <c r="DR263" s="136"/>
      <c r="DS263" s="131"/>
      <c r="DT263" s="138" t="s">
        <v>1487</v>
      </c>
      <c r="DW263" s="213">
        <v>100</v>
      </c>
      <c r="DX263" s="214" t="e">
        <v>#N/A</v>
      </c>
      <c r="DY263" s="139" t="s">
        <v>1433</v>
      </c>
      <c r="DZ263" s="139" t="s">
        <v>1677</v>
      </c>
      <c r="EA263" s="139"/>
      <c r="ED263" s="229" t="s">
        <v>2517</v>
      </c>
      <c r="EE263" s="140"/>
      <c r="EG263" s="140"/>
      <c r="EI263" s="218" t="e">
        <f>VLOOKUP(EH263,definitions_list_mag!$Y$12:$Z$15,2,FALSE)</f>
        <v>#N/A</v>
      </c>
      <c r="EJ263" s="143"/>
      <c r="EK263" s="221" t="e">
        <f>VLOOKUP(EJ263,definitions_list_mag!$AT$3:$AU$5,2,FALSE)</f>
        <v>#N/A</v>
      </c>
      <c r="EM263" s="109"/>
      <c r="EN263" s="109" t="s">
        <v>1447</v>
      </c>
      <c r="EO263" s="144">
        <v>0.5</v>
      </c>
      <c r="EQ263" s="144" t="s">
        <v>1812</v>
      </c>
      <c r="EV263" s="112">
        <v>19</v>
      </c>
      <c r="EW263" s="112">
        <v>90</v>
      </c>
      <c r="EX263" s="112">
        <v>9</v>
      </c>
      <c r="EY263" s="112">
        <v>180</v>
      </c>
      <c r="EZ263" s="192">
        <f t="shared" si="74"/>
        <v>-65.298429761282023</v>
      </c>
      <c r="FA263" s="192">
        <f t="shared" si="75"/>
        <v>294.70157023871798</v>
      </c>
      <c r="FB263" s="192">
        <f t="shared" si="76"/>
        <v>69.242886259457208</v>
      </c>
      <c r="FC263" s="192">
        <f t="shared" si="77"/>
        <v>24.701570238717977</v>
      </c>
      <c r="FD263" s="192">
        <f t="shared" si="78"/>
        <v>20.757113740542792</v>
      </c>
      <c r="FE263" s="193">
        <f t="shared" si="79"/>
        <v>114.70157023871798</v>
      </c>
      <c r="FF263" s="194">
        <f t="shared" si="80"/>
        <v>20.757113740542792</v>
      </c>
      <c r="FG263" s="144" t="s">
        <v>1812</v>
      </c>
      <c r="FI263" s="778">
        <f t="shared" si="81"/>
        <v>0.5</v>
      </c>
      <c r="FJ263" s="779">
        <f t="shared" si="82"/>
        <v>20.757113740542792</v>
      </c>
      <c r="FK263" s="779">
        <f t="shared" si="83"/>
        <v>69.242886259457208</v>
      </c>
      <c r="FL263" s="780">
        <f t="shared" si="84"/>
        <v>1.208516348811469</v>
      </c>
      <c r="FM263" s="169">
        <f t="shared" si="85"/>
        <v>0.93509121434280751</v>
      </c>
      <c r="FN263" s="783">
        <f t="shared" si="86"/>
        <v>0.46754560717140375</v>
      </c>
    </row>
    <row r="264" spans="1:1038" ht="18" customHeight="1">
      <c r="A264" s="125" t="s">
        <v>1646</v>
      </c>
      <c r="B264" s="126" t="s">
        <v>1647</v>
      </c>
      <c r="D264" s="126" t="s">
        <v>1279</v>
      </c>
      <c r="E264" s="126">
        <v>43</v>
      </c>
      <c r="F264" s="126">
        <v>4</v>
      </c>
      <c r="G264" s="285" t="str">
        <f t="shared" si="73"/>
        <v>43-4</v>
      </c>
      <c r="H264" s="277">
        <v>16</v>
      </c>
      <c r="I264" s="126">
        <v>35.5</v>
      </c>
      <c r="K264" s="545" t="b">
        <f>IF(I265=1,IF(((VLOOKUP($G264,[1]Depth_Lookup!#REF!,9,FALSE))-(H264/100))=0,"Good",IF(((VLOOKUP($G264,[1]Depth_Lookup!$A$3:$J$550,9,FALSE))-(H264/100))&gt;0,"Too Short","Too Long")))</f>
        <v>0</v>
      </c>
      <c r="L264" s="171">
        <f>(VLOOKUP($G264,Depth_Lookup!$A$3:$J$410,10,FALSE))+(H264/100)</f>
        <v>100.94</v>
      </c>
      <c r="M264" s="171">
        <f>(VLOOKUP($G264,Depth_Lookup!$A$3:$J$410,10,FALSE))+(I264/100)</f>
        <v>101.13500000000001</v>
      </c>
      <c r="N264" s="127" t="s">
        <v>1675</v>
      </c>
      <c r="P264" s="126" t="s">
        <v>853</v>
      </c>
      <c r="Q264" s="126" t="s">
        <v>125</v>
      </c>
      <c r="R264" s="196" t="s">
        <v>1633</v>
      </c>
      <c r="S264" s="126" t="s">
        <v>98</v>
      </c>
      <c r="T264" s="126" t="s">
        <v>587</v>
      </c>
      <c r="U264" s="126" t="s">
        <v>95</v>
      </c>
      <c r="V264" s="126" t="s">
        <v>96</v>
      </c>
      <c r="W264" s="126" t="s">
        <v>102</v>
      </c>
      <c r="X264" s="202">
        <v>5</v>
      </c>
      <c r="Y264" s="126" t="s">
        <v>90</v>
      </c>
      <c r="Z264" s="126" t="s">
        <v>91</v>
      </c>
      <c r="AF264" s="196" t="e">
        <v>#N/A</v>
      </c>
      <c r="AI264" s="130">
        <v>73</v>
      </c>
      <c r="AO264" s="130"/>
      <c r="AU264" s="130">
        <v>1</v>
      </c>
      <c r="AV264" s="126">
        <v>1</v>
      </c>
      <c r="AW264" s="126">
        <v>0.5</v>
      </c>
      <c r="AX264" s="126" t="s">
        <v>110</v>
      </c>
      <c r="AY264" s="126" t="s">
        <v>103</v>
      </c>
      <c r="BA264" s="130">
        <v>25</v>
      </c>
      <c r="BB264" s="126">
        <v>8</v>
      </c>
      <c r="BC264" s="126">
        <v>3</v>
      </c>
      <c r="BD264" s="126" t="s">
        <v>110</v>
      </c>
      <c r="BE264" s="126" t="s">
        <v>103</v>
      </c>
      <c r="BG264" s="130"/>
      <c r="BM264" s="130">
        <v>1</v>
      </c>
      <c r="BN264" s="126">
        <v>1</v>
      </c>
      <c r="BO264" s="126">
        <v>0.5</v>
      </c>
      <c r="BY264" s="130"/>
      <c r="CG264" s="131"/>
      <c r="CH264" s="132" t="s">
        <v>1329</v>
      </c>
      <c r="CI264" s="132">
        <v>95</v>
      </c>
      <c r="CJ264" s="132" t="s">
        <v>514</v>
      </c>
      <c r="CK264" s="133"/>
      <c r="CL264" s="134"/>
      <c r="CM264" s="134"/>
      <c r="CN264" s="134"/>
      <c r="CO264" s="134"/>
      <c r="CP264" s="134"/>
      <c r="CQ264" s="134"/>
      <c r="CR264" s="134"/>
      <c r="CS264" s="134"/>
      <c r="CT264" s="134"/>
      <c r="CU264" s="134"/>
      <c r="CV264" s="134"/>
      <c r="CW264" s="134"/>
      <c r="CX264" s="134"/>
      <c r="CY264" s="134"/>
      <c r="CZ264" s="134"/>
      <c r="DA264" s="134"/>
      <c r="DB264" s="134">
        <v>75</v>
      </c>
      <c r="DC264" s="135">
        <v>25</v>
      </c>
      <c r="DD264" s="134"/>
      <c r="DE264" s="134"/>
      <c r="DF264" s="134"/>
      <c r="DG264" s="134"/>
      <c r="DH264" s="134"/>
      <c r="DI264" s="134"/>
      <c r="DJ264" s="134"/>
      <c r="DK264" s="207">
        <v>100</v>
      </c>
      <c r="DL264" s="131"/>
      <c r="DM264" s="134"/>
      <c r="DN264" s="134"/>
      <c r="DO264" s="136"/>
      <c r="DQ264" s="131"/>
      <c r="DR264" s="136"/>
      <c r="DS264" s="131"/>
      <c r="DT264" s="138" t="s">
        <v>1676</v>
      </c>
      <c r="DW264" s="213">
        <v>100</v>
      </c>
      <c r="DX264" s="214" t="e">
        <v>#N/A</v>
      </c>
      <c r="DY264" s="139" t="s">
        <v>1405</v>
      </c>
      <c r="DZ264" s="139" t="s">
        <v>1677</v>
      </c>
      <c r="EA264" s="139"/>
      <c r="ED264" s="229" t="s">
        <v>2517</v>
      </c>
      <c r="EE264" s="140"/>
      <c r="EG264" s="140"/>
      <c r="EI264" s="218" t="e">
        <f>VLOOKUP(EH264,definitions_list_mag!$Y$12:$Z$15,2,FALSE)</f>
        <v>#N/A</v>
      </c>
      <c r="EJ264" s="143"/>
      <c r="EK264" s="221" t="e">
        <f>VLOOKUP(EJ264,definitions_list_mag!$AT$3:$AU$5,2,FALSE)</f>
        <v>#N/A</v>
      </c>
      <c r="EM264" s="109"/>
      <c r="EN264" s="109" t="s">
        <v>1447</v>
      </c>
      <c r="EV264" s="112">
        <v>19</v>
      </c>
      <c r="EW264" s="112">
        <v>90</v>
      </c>
      <c r="EX264" s="112">
        <v>9</v>
      </c>
      <c r="EY264" s="112">
        <v>180</v>
      </c>
      <c r="EZ264" s="192">
        <f t="shared" si="74"/>
        <v>-65.298429761282023</v>
      </c>
      <c r="FA264" s="192">
        <f t="shared" si="75"/>
        <v>294.70157023871798</v>
      </c>
      <c r="FB264" s="192">
        <f t="shared" si="76"/>
        <v>69.242886259457208</v>
      </c>
      <c r="FC264" s="192">
        <f t="shared" si="77"/>
        <v>24.701570238717977</v>
      </c>
      <c r="FD264" s="192">
        <f t="shared" si="78"/>
        <v>20.757113740542792</v>
      </c>
      <c r="FE264" s="193">
        <f t="shared" si="79"/>
        <v>114.70157023871798</v>
      </c>
      <c r="FF264" s="194">
        <f t="shared" si="80"/>
        <v>20.757113740542792</v>
      </c>
      <c r="FG264" s="144"/>
      <c r="FI264" s="778">
        <f t="shared" si="81"/>
        <v>0</v>
      </c>
      <c r="FJ264" s="779">
        <f t="shared" si="82"/>
        <v>20.757113740542792</v>
      </c>
      <c r="FK264" s="779">
        <f t="shared" si="83"/>
        <v>69.242886259457208</v>
      </c>
      <c r="FL264" s="780">
        <f t="shared" si="84"/>
        <v>1.208516348811469</v>
      </c>
      <c r="FM264" s="169">
        <f t="shared" si="85"/>
        <v>0.93509121434280751</v>
      </c>
      <c r="FN264" s="783">
        <f t="shared" si="86"/>
        <v>0</v>
      </c>
    </row>
    <row r="265" spans="1:1038" ht="18" customHeight="1">
      <c r="A265" s="125" t="s">
        <v>1646</v>
      </c>
      <c r="B265" s="126" t="s">
        <v>1647</v>
      </c>
      <c r="D265" s="126" t="s">
        <v>1279</v>
      </c>
      <c r="E265" s="126">
        <v>43</v>
      </c>
      <c r="F265" s="126">
        <v>4</v>
      </c>
      <c r="G265" s="285" t="str">
        <f t="shared" si="73"/>
        <v>43-4</v>
      </c>
      <c r="H265" s="277">
        <v>35.5</v>
      </c>
      <c r="I265" s="126">
        <v>48</v>
      </c>
      <c r="K265" s="545" t="b">
        <f>IF(I266=1,IF(((VLOOKUP($G265,[1]Depth_Lookup!#REF!,9,FALSE))-(H265/100))=0,"Good",IF(((VLOOKUP($G265,[1]Depth_Lookup!$A$3:$J$550,9,FALSE))-(H265/100))&gt;0,"Too Short","Too Long")))</f>
        <v>0</v>
      </c>
      <c r="L265" s="171">
        <f>(VLOOKUP($G265,Depth_Lookup!$A$3:$J$410,10,FALSE))+(H265/100)</f>
        <v>101.13500000000001</v>
      </c>
      <c r="M265" s="171">
        <f>(VLOOKUP($G265,Depth_Lookup!$A$3:$J$410,10,FALSE))+(I265/100)</f>
        <v>101.26</v>
      </c>
      <c r="N265" s="127" t="s">
        <v>1680</v>
      </c>
      <c r="P265" s="126" t="s">
        <v>853</v>
      </c>
      <c r="Q265" s="126" t="s">
        <v>125</v>
      </c>
      <c r="R265" s="196" t="s">
        <v>1633</v>
      </c>
      <c r="S265" s="126" t="s">
        <v>587</v>
      </c>
      <c r="T265" s="126" t="s">
        <v>587</v>
      </c>
      <c r="U265" s="126" t="s">
        <v>108</v>
      </c>
      <c r="V265" s="126" t="s">
        <v>509</v>
      </c>
      <c r="W265" s="126" t="s">
        <v>102</v>
      </c>
      <c r="X265" s="202">
        <v>5</v>
      </c>
      <c r="Y265" s="126" t="s">
        <v>90</v>
      </c>
      <c r="Z265" s="126" t="s">
        <v>91</v>
      </c>
      <c r="AF265" s="196" t="e">
        <v>#N/A</v>
      </c>
      <c r="AI265" s="130">
        <v>73</v>
      </c>
      <c r="AO265" s="130"/>
      <c r="AU265" s="130">
        <v>1</v>
      </c>
      <c r="AV265" s="126">
        <v>1</v>
      </c>
      <c r="AW265" s="126">
        <v>0.5</v>
      </c>
      <c r="AX265" s="126" t="s">
        <v>110</v>
      </c>
      <c r="AY265" s="126" t="s">
        <v>103</v>
      </c>
      <c r="BA265" s="130">
        <v>25</v>
      </c>
      <c r="BB265" s="126">
        <v>8</v>
      </c>
      <c r="BC265" s="126">
        <v>3</v>
      </c>
      <c r="BD265" s="126" t="s">
        <v>110</v>
      </c>
      <c r="BE265" s="126" t="s">
        <v>103</v>
      </c>
      <c r="BG265" s="130"/>
      <c r="BM265" s="130">
        <v>1</v>
      </c>
      <c r="BN265" s="126">
        <v>1</v>
      </c>
      <c r="BO265" s="126">
        <v>0.5</v>
      </c>
      <c r="BY265" s="130"/>
      <c r="CG265" s="131"/>
      <c r="CH265" s="132" t="s">
        <v>1360</v>
      </c>
      <c r="CI265" s="132">
        <v>100</v>
      </c>
      <c r="CJ265" s="132" t="s">
        <v>514</v>
      </c>
      <c r="CK265" s="133"/>
      <c r="CL265" s="134"/>
      <c r="CM265" s="134"/>
      <c r="CN265" s="134"/>
      <c r="CO265" s="134"/>
      <c r="CP265" s="134"/>
      <c r="CQ265" s="134"/>
      <c r="CR265" s="134"/>
      <c r="CS265" s="134"/>
      <c r="CT265" s="134"/>
      <c r="CU265" s="134"/>
      <c r="CV265" s="134"/>
      <c r="CW265" s="134"/>
      <c r="CX265" s="134"/>
      <c r="CY265" s="134"/>
      <c r="CZ265" s="134"/>
      <c r="DA265" s="134"/>
      <c r="DB265" s="134">
        <v>75</v>
      </c>
      <c r="DC265" s="135">
        <v>25</v>
      </c>
      <c r="DD265" s="134"/>
      <c r="DE265" s="134"/>
      <c r="DF265" s="134"/>
      <c r="DG265" s="134"/>
      <c r="DH265" s="134"/>
      <c r="DI265" s="134"/>
      <c r="DJ265" s="134"/>
      <c r="DK265" s="207">
        <v>100</v>
      </c>
      <c r="DL265" s="131"/>
      <c r="DM265" s="134"/>
      <c r="DN265" s="134"/>
      <c r="DO265" s="136"/>
      <c r="DQ265" s="131"/>
      <c r="DR265" s="136"/>
      <c r="DS265" s="131"/>
      <c r="DT265" s="138" t="s">
        <v>1681</v>
      </c>
      <c r="DW265" s="213">
        <v>100</v>
      </c>
      <c r="DX265" s="214" t="e">
        <v>#N/A</v>
      </c>
      <c r="DY265" s="139" t="s">
        <v>1401</v>
      </c>
      <c r="DZ265" s="139" t="s">
        <v>1430</v>
      </c>
      <c r="EA265" s="139"/>
      <c r="ED265" s="229" t="s">
        <v>2517</v>
      </c>
      <c r="EE265" s="140"/>
      <c r="EG265" s="140"/>
      <c r="EI265" s="218" t="e">
        <f>VLOOKUP(EH265,definitions_list_mag!$Y$12:$Z$15,2,FALSE)</f>
        <v>#N/A</v>
      </c>
      <c r="EJ265" s="143"/>
      <c r="EK265" s="221" t="e">
        <f>VLOOKUP(EJ265,definitions_list_mag!$AT$3:$AU$5,2,FALSE)</f>
        <v>#N/A</v>
      </c>
      <c r="EM265" s="109"/>
      <c r="EN265" s="109"/>
      <c r="EZ265" s="192" t="e">
        <f t="shared" si="74"/>
        <v>#DIV/0!</v>
      </c>
      <c r="FA265" s="192" t="e">
        <f t="shared" si="75"/>
        <v>#DIV/0!</v>
      </c>
      <c r="FB265" s="192" t="e">
        <f t="shared" si="76"/>
        <v>#DIV/0!</v>
      </c>
      <c r="FC265" s="192" t="e">
        <f t="shared" si="77"/>
        <v>#DIV/0!</v>
      </c>
      <c r="FD265" s="192" t="e">
        <f t="shared" si="78"/>
        <v>#DIV/0!</v>
      </c>
      <c r="FE265" s="193" t="e">
        <f t="shared" si="79"/>
        <v>#DIV/0!</v>
      </c>
      <c r="FF265" s="194" t="e">
        <f t="shared" si="80"/>
        <v>#DIV/0!</v>
      </c>
      <c r="FG265" s="144"/>
      <c r="FI265" s="778">
        <f t="shared" si="81"/>
        <v>0</v>
      </c>
      <c r="FJ265" s="779" t="e">
        <f t="shared" si="82"/>
        <v>#DIV/0!</v>
      </c>
      <c r="FK265" s="779" t="e">
        <f t="shared" si="83"/>
        <v>#DIV/0!</v>
      </c>
      <c r="FL265" s="780" t="e">
        <f t="shared" si="84"/>
        <v>#DIV/0!</v>
      </c>
      <c r="FM265" s="169" t="e">
        <f t="shared" si="85"/>
        <v>#DIV/0!</v>
      </c>
      <c r="FN265" s="783" t="e">
        <f t="shared" si="86"/>
        <v>#DIV/0!</v>
      </c>
    </row>
    <row r="266" spans="1:1038" s="288" customFormat="1" ht="18" customHeight="1">
      <c r="A266" s="352" t="s">
        <v>1646</v>
      </c>
      <c r="B266" s="227" t="s">
        <v>1647</v>
      </c>
      <c r="C266" s="227"/>
      <c r="D266" s="227" t="s">
        <v>1279</v>
      </c>
      <c r="E266" s="227">
        <v>43</v>
      </c>
      <c r="F266" s="227">
        <v>4</v>
      </c>
      <c r="G266" s="285" t="str">
        <f t="shared" si="73"/>
        <v>43-4</v>
      </c>
      <c r="H266" s="278">
        <v>48</v>
      </c>
      <c r="I266" s="227">
        <v>96.5</v>
      </c>
      <c r="J266" s="226"/>
      <c r="K266" s="545" t="b">
        <f>IF(I267=1,IF(((VLOOKUP($G266,[1]Depth_Lookup!#REF!,9,FALSE))-(H266/100))=0,"Good",IF(((VLOOKUP($G266,[1]Depth_Lookup!$A$3:$J$550,9,FALSE))-(H266/100))&gt;0,"Too Short","Too Long")))</f>
        <v>0</v>
      </c>
      <c r="L266" s="171">
        <f>(VLOOKUP($G266,Depth_Lookup!$A$3:$J$410,10,FALSE))+(H266/100)</f>
        <v>101.26</v>
      </c>
      <c r="M266" s="171">
        <f>(VLOOKUP($G266,Depth_Lookup!$A$3:$J$410,10,FALSE))+(I266/100)</f>
        <v>101.745</v>
      </c>
      <c r="N266" s="230" t="s">
        <v>1682</v>
      </c>
      <c r="O266" s="227"/>
      <c r="P266" s="227" t="s">
        <v>853</v>
      </c>
      <c r="Q266" s="227" t="s">
        <v>125</v>
      </c>
      <c r="R266" s="286" t="s">
        <v>1633</v>
      </c>
      <c r="S266" s="227" t="s">
        <v>587</v>
      </c>
      <c r="T266" s="227"/>
      <c r="U266" s="227" t="s">
        <v>108</v>
      </c>
      <c r="V266" s="227" t="s">
        <v>509</v>
      </c>
      <c r="W266" s="227" t="s">
        <v>102</v>
      </c>
      <c r="X266" s="287">
        <v>5</v>
      </c>
      <c r="Y266" s="227" t="s">
        <v>90</v>
      </c>
      <c r="Z266" s="227" t="s">
        <v>91</v>
      </c>
      <c r="AA266" s="227"/>
      <c r="AB266" s="227"/>
      <c r="AC266" s="227"/>
      <c r="AD266" s="227"/>
      <c r="AE266" s="233"/>
      <c r="AF266" s="286" t="e">
        <v>#N/A</v>
      </c>
      <c r="AG266" s="237"/>
      <c r="AH266" s="227"/>
      <c r="AI266" s="240">
        <v>73</v>
      </c>
      <c r="AJ266" s="227"/>
      <c r="AK266" s="227"/>
      <c r="AL266" s="227"/>
      <c r="AM266" s="227"/>
      <c r="AN266" s="227"/>
      <c r="AO266" s="240"/>
      <c r="AP266" s="227"/>
      <c r="AQ266" s="227"/>
      <c r="AR266" s="227"/>
      <c r="AS266" s="227"/>
      <c r="AT266" s="227"/>
      <c r="AU266" s="240">
        <v>1</v>
      </c>
      <c r="AV266" s="227">
        <v>1</v>
      </c>
      <c r="AW266" s="227">
        <v>0.5</v>
      </c>
      <c r="AX266" s="227" t="s">
        <v>110</v>
      </c>
      <c r="AY266" s="227" t="s">
        <v>103</v>
      </c>
      <c r="AZ266" s="227"/>
      <c r="BA266" s="240">
        <v>25</v>
      </c>
      <c r="BB266" s="227">
        <v>8</v>
      </c>
      <c r="BC266" s="227">
        <v>3</v>
      </c>
      <c r="BD266" s="227" t="s">
        <v>110</v>
      </c>
      <c r="BE266" s="227" t="s">
        <v>103</v>
      </c>
      <c r="BF266" s="227"/>
      <c r="BG266" s="240"/>
      <c r="BH266" s="227"/>
      <c r="BI266" s="227"/>
      <c r="BJ266" s="227"/>
      <c r="BK266" s="227"/>
      <c r="BL266" s="227"/>
      <c r="BM266" s="240">
        <v>1</v>
      </c>
      <c r="BN266" s="227">
        <v>1</v>
      </c>
      <c r="BO266" s="227">
        <v>0.5</v>
      </c>
      <c r="BP266" s="227"/>
      <c r="BQ266" s="227"/>
      <c r="BR266" s="227"/>
      <c r="BS266" s="227"/>
      <c r="BT266" s="227"/>
      <c r="BU266" s="227"/>
      <c r="BV266" s="227"/>
      <c r="BW266" s="227"/>
      <c r="BX266" s="227"/>
      <c r="BY266" s="240"/>
      <c r="BZ266" s="227"/>
      <c r="CA266" s="227"/>
      <c r="CB266" s="227"/>
      <c r="CC266" s="227"/>
      <c r="CD266" s="227"/>
      <c r="CE266" s="227"/>
      <c r="CF266" s="227"/>
      <c r="CG266" s="148"/>
      <c r="CH266" s="149" t="s">
        <v>1329</v>
      </c>
      <c r="CI266" s="149">
        <v>95</v>
      </c>
      <c r="CJ266" s="149" t="s">
        <v>514</v>
      </c>
      <c r="CK266" s="151"/>
      <c r="CL266" s="152"/>
      <c r="CM266" s="152"/>
      <c r="CN266" s="152"/>
      <c r="CO266" s="152"/>
      <c r="CP266" s="152"/>
      <c r="CQ266" s="152"/>
      <c r="CR266" s="152"/>
      <c r="CS266" s="152"/>
      <c r="CT266" s="152"/>
      <c r="CU266" s="152"/>
      <c r="CV266" s="152"/>
      <c r="CW266" s="152"/>
      <c r="CX266" s="152"/>
      <c r="CY266" s="152"/>
      <c r="CZ266" s="152"/>
      <c r="DA266" s="152"/>
      <c r="DB266" s="152">
        <v>75</v>
      </c>
      <c r="DC266" s="229">
        <v>25</v>
      </c>
      <c r="DD266" s="152"/>
      <c r="DE266" s="152"/>
      <c r="DF266" s="152"/>
      <c r="DG266" s="152"/>
      <c r="DH266" s="152"/>
      <c r="DI266" s="152"/>
      <c r="DJ266" s="152"/>
      <c r="DK266" s="208">
        <v>100</v>
      </c>
      <c r="DL266" s="148"/>
      <c r="DM266" s="152"/>
      <c r="DN266" s="152"/>
      <c r="DO266" s="153"/>
      <c r="DQ266" s="148"/>
      <c r="DR266" s="153"/>
      <c r="DS266" s="148"/>
      <c r="DT266" s="261" t="s">
        <v>1683</v>
      </c>
      <c r="DU266" s="229"/>
      <c r="DV266" s="229"/>
      <c r="DW266" s="290">
        <v>100</v>
      </c>
      <c r="DX266" s="291" t="e">
        <v>#N/A</v>
      </c>
      <c r="DY266" s="154" t="s">
        <v>1405</v>
      </c>
      <c r="DZ266" s="154" t="s">
        <v>1677</v>
      </c>
      <c r="EA266" s="154"/>
      <c r="EB266" s="229"/>
      <c r="EC266" s="292"/>
      <c r="ED266" s="229" t="s">
        <v>2517</v>
      </c>
      <c r="EE266" s="293"/>
      <c r="EF266" s="294"/>
      <c r="EG266" s="293"/>
      <c r="EH266" s="295"/>
      <c r="EI266" s="296" t="e">
        <f>VLOOKUP(EH266,definitions_list_mag!$Y$12:$Z$15,2,FALSE)</f>
        <v>#N/A</v>
      </c>
      <c r="EJ266" s="297"/>
      <c r="EK266" s="298" t="e">
        <f>VLOOKUP(EJ266,definitions_list_mag!$AT$3:$AU$5,2,FALSE)</f>
        <v>#N/A</v>
      </c>
      <c r="EL266" s="293"/>
      <c r="EM266" s="295"/>
      <c r="EN266" s="295"/>
      <c r="EO266" s="321"/>
      <c r="EP266" s="321"/>
      <c r="EQ266" s="321"/>
      <c r="ER266" s="321"/>
      <c r="ES266" s="321"/>
      <c r="ET266" s="321"/>
      <c r="EU266" s="321"/>
      <c r="EV266" s="322"/>
      <c r="EW266" s="322"/>
      <c r="EX266" s="322"/>
      <c r="EY266" s="322"/>
      <c r="EZ266" s="192" t="e">
        <f t="shared" si="74"/>
        <v>#DIV/0!</v>
      </c>
      <c r="FA266" s="192" t="e">
        <f t="shared" si="75"/>
        <v>#DIV/0!</v>
      </c>
      <c r="FB266" s="192" t="e">
        <f t="shared" si="76"/>
        <v>#DIV/0!</v>
      </c>
      <c r="FC266" s="192" t="e">
        <f t="shared" si="77"/>
        <v>#DIV/0!</v>
      </c>
      <c r="FD266" s="192" t="e">
        <f t="shared" si="78"/>
        <v>#DIV/0!</v>
      </c>
      <c r="FE266" s="193" t="e">
        <f t="shared" si="79"/>
        <v>#DIV/0!</v>
      </c>
      <c r="FF266" s="194" t="e">
        <f t="shared" si="80"/>
        <v>#DIV/0!</v>
      </c>
      <c r="FG266" s="321"/>
      <c r="FH266" s="295"/>
      <c r="FI266" s="778">
        <f t="shared" si="81"/>
        <v>0</v>
      </c>
      <c r="FJ266" s="779" t="e">
        <f t="shared" si="82"/>
        <v>#DIV/0!</v>
      </c>
      <c r="FK266" s="779" t="e">
        <f t="shared" si="83"/>
        <v>#DIV/0!</v>
      </c>
      <c r="FL266" s="780" t="e">
        <f t="shared" si="84"/>
        <v>#DIV/0!</v>
      </c>
      <c r="FM266" s="169" t="e">
        <f t="shared" si="85"/>
        <v>#DIV/0!</v>
      </c>
      <c r="FN266" s="783" t="e">
        <f t="shared" si="86"/>
        <v>#DIV/0!</v>
      </c>
      <c r="FO266" s="227"/>
      <c r="FP266" s="227"/>
      <c r="FQ266" s="227"/>
      <c r="FR266" s="227"/>
      <c r="FS266" s="227"/>
      <c r="FT266" s="227"/>
      <c r="FU266" s="227"/>
      <c r="FV266" s="227"/>
      <c r="FW266" s="227"/>
      <c r="FX266" s="227"/>
      <c r="FY266" s="227"/>
      <c r="FZ266" s="227"/>
      <c r="GA266" s="227"/>
      <c r="GB266" s="227"/>
      <c r="GC266" s="227"/>
      <c r="GD266" s="227"/>
      <c r="GE266" s="227"/>
      <c r="GF266" s="227"/>
      <c r="GG266" s="227"/>
      <c r="GH266" s="227"/>
      <c r="GI266" s="227"/>
      <c r="GJ266" s="227"/>
      <c r="GK266" s="227"/>
      <c r="GL266" s="227"/>
      <c r="GM266" s="227"/>
      <c r="GN266" s="227"/>
      <c r="GO266" s="227"/>
      <c r="GP266" s="227"/>
      <c r="GQ266" s="227"/>
      <c r="GR266" s="227"/>
      <c r="GS266" s="227"/>
      <c r="GT266" s="227"/>
      <c r="GU266" s="227"/>
      <c r="GV266" s="227"/>
      <c r="GW266" s="227"/>
      <c r="GX266" s="227"/>
      <c r="GY266" s="227"/>
      <c r="GZ266" s="227"/>
      <c r="HA266" s="227"/>
      <c r="HB266" s="227"/>
      <c r="HC266" s="227"/>
      <c r="HD266" s="227"/>
      <c r="HE266" s="227"/>
      <c r="HF266" s="227"/>
      <c r="HG266" s="227"/>
      <c r="HH266" s="227"/>
      <c r="HI266" s="227"/>
      <c r="HJ266" s="227"/>
      <c r="HK266" s="227"/>
      <c r="HL266" s="227"/>
      <c r="HM266" s="227"/>
      <c r="HN266" s="227"/>
      <c r="HO266" s="227"/>
      <c r="HP266" s="227"/>
      <c r="HQ266" s="227"/>
      <c r="HR266" s="227"/>
      <c r="HS266" s="227"/>
      <c r="HT266" s="227"/>
      <c r="HU266" s="227"/>
      <c r="HV266" s="227"/>
      <c r="HW266" s="227"/>
      <c r="HX266" s="227"/>
      <c r="HY266" s="227"/>
      <c r="HZ266" s="227"/>
      <c r="IA266" s="227"/>
      <c r="IB266" s="227"/>
      <c r="IC266" s="227"/>
      <c r="ID266" s="227"/>
      <c r="IE266" s="227"/>
      <c r="IF266" s="227"/>
      <c r="IG266" s="227"/>
      <c r="IH266" s="227"/>
      <c r="II266" s="227"/>
      <c r="IJ266" s="227"/>
      <c r="IK266" s="227"/>
      <c r="IL266" s="227"/>
      <c r="IM266" s="227"/>
      <c r="IN266" s="227"/>
      <c r="IO266" s="227"/>
      <c r="IP266" s="227"/>
      <c r="IQ266" s="227"/>
      <c r="IR266" s="227"/>
      <c r="IS266" s="227"/>
      <c r="IT266" s="227"/>
      <c r="IU266" s="227"/>
      <c r="IV266" s="227"/>
      <c r="IW266" s="227"/>
      <c r="IX266" s="227"/>
      <c r="IY266" s="227"/>
      <c r="IZ266" s="227"/>
      <c r="JA266" s="227"/>
      <c r="JB266" s="227"/>
      <c r="JC266" s="227"/>
      <c r="JD266" s="227"/>
      <c r="JE266" s="227"/>
      <c r="JF266" s="227"/>
      <c r="JG266" s="227"/>
      <c r="JH266" s="227"/>
      <c r="JI266" s="227"/>
      <c r="JJ266" s="227"/>
      <c r="JK266" s="227"/>
      <c r="JL266" s="227"/>
      <c r="JM266" s="227"/>
      <c r="JN266" s="227"/>
      <c r="JO266" s="227"/>
      <c r="JP266" s="227"/>
      <c r="JQ266" s="227"/>
      <c r="JR266" s="227"/>
      <c r="JS266" s="227"/>
      <c r="JT266" s="227"/>
      <c r="JU266" s="227"/>
      <c r="JV266" s="227"/>
      <c r="JW266" s="227"/>
      <c r="JX266" s="227"/>
      <c r="JY266" s="227"/>
      <c r="JZ266" s="227"/>
      <c r="KA266" s="227"/>
      <c r="KB266" s="227"/>
      <c r="KC266" s="227"/>
      <c r="KD266" s="227"/>
      <c r="KE266" s="227"/>
      <c r="KF266" s="227"/>
      <c r="KG266" s="227"/>
      <c r="KH266" s="227"/>
      <c r="KI266" s="227"/>
      <c r="KJ266" s="227"/>
      <c r="KK266" s="227"/>
      <c r="KL266" s="227"/>
      <c r="KM266" s="227"/>
      <c r="KN266" s="227"/>
      <c r="KO266" s="227"/>
      <c r="KP266" s="227"/>
      <c r="KQ266" s="227"/>
      <c r="KR266" s="227"/>
      <c r="KS266" s="227"/>
      <c r="KT266" s="227"/>
      <c r="KU266" s="227"/>
      <c r="KV266" s="227"/>
      <c r="KW266" s="227"/>
      <c r="KX266" s="227"/>
      <c r="KY266" s="227"/>
      <c r="KZ266" s="227"/>
      <c r="LA266" s="227"/>
      <c r="LB266" s="227"/>
      <c r="LC266" s="227"/>
      <c r="LD266" s="227"/>
      <c r="LE266" s="227"/>
      <c r="LF266" s="227"/>
      <c r="LG266" s="227"/>
      <c r="LH266" s="227"/>
      <c r="LI266" s="227"/>
      <c r="LJ266" s="227"/>
      <c r="LK266" s="227"/>
      <c r="LL266" s="227"/>
      <c r="LM266" s="227"/>
      <c r="LN266" s="227"/>
      <c r="LO266" s="227"/>
      <c r="LP266" s="227"/>
      <c r="LQ266" s="227"/>
      <c r="LR266" s="227"/>
      <c r="LS266" s="227"/>
      <c r="LT266" s="227"/>
      <c r="LU266" s="227"/>
      <c r="LV266" s="227"/>
      <c r="LW266" s="227"/>
      <c r="LX266" s="227"/>
      <c r="LY266" s="227"/>
      <c r="LZ266" s="227"/>
      <c r="MA266" s="227"/>
      <c r="MB266" s="227"/>
      <c r="MC266" s="227"/>
      <c r="MD266" s="227"/>
      <c r="ME266" s="227"/>
      <c r="MF266" s="227"/>
      <c r="MG266" s="227"/>
      <c r="MH266" s="227"/>
      <c r="MI266" s="227"/>
      <c r="MJ266" s="227"/>
      <c r="MK266" s="227"/>
      <c r="ML266" s="227"/>
      <c r="MM266" s="227"/>
      <c r="MN266" s="227"/>
      <c r="MO266" s="227"/>
      <c r="MP266" s="227"/>
      <c r="MQ266" s="227"/>
      <c r="MR266" s="227"/>
      <c r="MS266" s="227"/>
      <c r="MT266" s="227"/>
      <c r="MU266" s="227"/>
      <c r="MV266" s="227"/>
      <c r="MW266" s="227"/>
      <c r="MX266" s="227"/>
      <c r="MY266" s="227"/>
      <c r="MZ266" s="227"/>
      <c r="NA266" s="227"/>
      <c r="NB266" s="227"/>
      <c r="NC266" s="227"/>
      <c r="ND266" s="227"/>
      <c r="NE266" s="227"/>
      <c r="NF266" s="227"/>
      <c r="NG266" s="227"/>
      <c r="NH266" s="227"/>
      <c r="NI266" s="227"/>
      <c r="NJ266" s="227"/>
      <c r="NK266" s="227"/>
      <c r="NL266" s="227"/>
      <c r="NM266" s="227"/>
      <c r="NN266" s="227"/>
      <c r="NO266" s="227"/>
      <c r="NP266" s="227"/>
      <c r="NQ266" s="227"/>
      <c r="NR266" s="227"/>
      <c r="NS266" s="227"/>
      <c r="NT266" s="227"/>
      <c r="NU266" s="227"/>
      <c r="NV266" s="227"/>
      <c r="NW266" s="227"/>
      <c r="NX266" s="227"/>
      <c r="NY266" s="227"/>
      <c r="NZ266" s="227"/>
      <c r="OA266" s="227"/>
      <c r="OB266" s="227"/>
      <c r="OC266" s="227"/>
      <c r="OD266" s="227"/>
      <c r="OE266" s="227"/>
      <c r="OF266" s="227"/>
      <c r="OG266" s="227"/>
      <c r="OH266" s="227"/>
      <c r="OI266" s="227"/>
      <c r="OJ266" s="227"/>
      <c r="OK266" s="227"/>
      <c r="OL266" s="227"/>
      <c r="OM266" s="227"/>
      <c r="ON266" s="227"/>
      <c r="OO266" s="227"/>
      <c r="OP266" s="227"/>
      <c r="OQ266" s="227"/>
      <c r="OR266" s="227"/>
      <c r="OS266" s="227"/>
      <c r="OT266" s="227"/>
      <c r="OU266" s="227"/>
      <c r="OV266" s="227"/>
      <c r="OW266" s="227"/>
      <c r="OX266" s="227"/>
      <c r="OY266" s="227"/>
      <c r="OZ266" s="227"/>
      <c r="PA266" s="227"/>
      <c r="PB266" s="227"/>
      <c r="PC266" s="227"/>
      <c r="PD266" s="227"/>
      <c r="PE266" s="227"/>
      <c r="PF266" s="227"/>
      <c r="PG266" s="227"/>
      <c r="PH266" s="227"/>
      <c r="PI266" s="227"/>
      <c r="PJ266" s="227"/>
      <c r="PK266" s="227"/>
      <c r="PL266" s="227"/>
      <c r="PM266" s="227"/>
      <c r="PN266" s="227"/>
      <c r="PO266" s="227"/>
      <c r="PP266" s="227"/>
      <c r="PQ266" s="227"/>
      <c r="PR266" s="227"/>
      <c r="PS266" s="227"/>
      <c r="PT266" s="227"/>
      <c r="PU266" s="227"/>
      <c r="PV266" s="227"/>
      <c r="PW266" s="227"/>
      <c r="PX266" s="227"/>
      <c r="PY266" s="227"/>
      <c r="PZ266" s="227"/>
      <c r="QA266" s="227"/>
      <c r="QB266" s="227"/>
      <c r="QC266" s="227"/>
      <c r="QD266" s="227"/>
      <c r="QE266" s="227"/>
      <c r="QF266" s="227"/>
      <c r="QG266" s="227"/>
      <c r="QH266" s="227"/>
      <c r="QI266" s="227"/>
      <c r="QJ266" s="227"/>
      <c r="QK266" s="227"/>
      <c r="QL266" s="227"/>
      <c r="QM266" s="227"/>
      <c r="QN266" s="227"/>
      <c r="QO266" s="227"/>
      <c r="QP266" s="227"/>
      <c r="QQ266" s="227"/>
      <c r="QR266" s="227"/>
      <c r="QS266" s="227"/>
      <c r="QT266" s="227"/>
      <c r="QU266" s="227"/>
      <c r="QV266" s="227"/>
      <c r="QW266" s="227"/>
      <c r="QX266" s="227"/>
      <c r="QY266" s="227"/>
      <c r="QZ266" s="227"/>
      <c r="RA266" s="227"/>
      <c r="RB266" s="227"/>
      <c r="RC266" s="227"/>
      <c r="RD266" s="227"/>
      <c r="RE266" s="227"/>
      <c r="RF266" s="227"/>
      <c r="RG266" s="227"/>
      <c r="RH266" s="227"/>
      <c r="RI266" s="227"/>
      <c r="RJ266" s="227"/>
      <c r="RK266" s="227"/>
      <c r="RL266" s="227"/>
      <c r="RM266" s="227"/>
      <c r="RN266" s="227"/>
      <c r="RO266" s="227"/>
      <c r="RP266" s="227"/>
      <c r="RQ266" s="227"/>
      <c r="RR266" s="227"/>
      <c r="RS266" s="227"/>
      <c r="RT266" s="227"/>
      <c r="RU266" s="227"/>
      <c r="RV266" s="227"/>
      <c r="RW266" s="227"/>
      <c r="RX266" s="227"/>
      <c r="RY266" s="227"/>
      <c r="RZ266" s="227"/>
      <c r="SA266" s="227"/>
      <c r="SB266" s="227"/>
      <c r="SC266" s="227"/>
      <c r="SD266" s="227"/>
      <c r="SE266" s="227"/>
      <c r="SF266" s="227"/>
      <c r="SG266" s="227"/>
      <c r="SH266" s="227"/>
      <c r="SI266" s="227"/>
      <c r="SJ266" s="227"/>
      <c r="SK266" s="227"/>
      <c r="SL266" s="227"/>
      <c r="SM266" s="227"/>
      <c r="SN266" s="227"/>
      <c r="SO266" s="227"/>
      <c r="SP266" s="227"/>
      <c r="SQ266" s="227"/>
      <c r="SR266" s="227"/>
      <c r="SS266" s="227"/>
      <c r="ST266" s="227"/>
      <c r="SU266" s="227"/>
      <c r="SV266" s="227"/>
      <c r="SW266" s="227"/>
      <c r="SX266" s="227"/>
      <c r="SY266" s="227"/>
      <c r="SZ266" s="227"/>
      <c r="TA266" s="227"/>
      <c r="TB266" s="227"/>
      <c r="TC266" s="227"/>
      <c r="TD266" s="227"/>
      <c r="TE266" s="227"/>
      <c r="TF266" s="227"/>
      <c r="TG266" s="227"/>
      <c r="TH266" s="227"/>
      <c r="TI266" s="227"/>
      <c r="TJ266" s="227"/>
      <c r="TK266" s="227"/>
      <c r="TL266" s="227"/>
      <c r="TM266" s="227"/>
      <c r="TN266" s="227"/>
      <c r="TO266" s="227"/>
      <c r="TP266" s="227"/>
      <c r="TQ266" s="227"/>
      <c r="TR266" s="227"/>
      <c r="TS266" s="227"/>
      <c r="TT266" s="227"/>
      <c r="TU266" s="227"/>
      <c r="TV266" s="227"/>
      <c r="TW266" s="227"/>
      <c r="TX266" s="227"/>
      <c r="TY266" s="227"/>
      <c r="TZ266" s="227"/>
      <c r="UA266" s="227"/>
      <c r="UB266" s="227"/>
      <c r="UC266" s="227"/>
      <c r="UD266" s="227"/>
      <c r="UE266" s="227"/>
      <c r="UF266" s="227"/>
      <c r="UG266" s="227"/>
      <c r="UH266" s="227"/>
      <c r="UI266" s="227"/>
      <c r="UJ266" s="227"/>
      <c r="UK266" s="227"/>
      <c r="UL266" s="227"/>
      <c r="UM266" s="227"/>
      <c r="UN266" s="227"/>
      <c r="UO266" s="227"/>
      <c r="UP266" s="227"/>
      <c r="UQ266" s="227"/>
      <c r="UR266" s="227"/>
      <c r="US266" s="227"/>
      <c r="UT266" s="227"/>
      <c r="UU266" s="227"/>
      <c r="UV266" s="227"/>
      <c r="UW266" s="227"/>
      <c r="UX266" s="227"/>
      <c r="UY266" s="227"/>
      <c r="UZ266" s="227"/>
      <c r="VA266" s="227"/>
      <c r="VB266" s="227"/>
      <c r="VC266" s="227"/>
      <c r="VD266" s="227"/>
      <c r="VE266" s="227"/>
      <c r="VF266" s="227"/>
      <c r="VG266" s="227"/>
      <c r="VH266" s="227"/>
      <c r="VI266" s="227"/>
      <c r="VJ266" s="227"/>
      <c r="VK266" s="227"/>
      <c r="VL266" s="227"/>
      <c r="VM266" s="227"/>
      <c r="VN266" s="227"/>
      <c r="VO266" s="227"/>
      <c r="VP266" s="227"/>
      <c r="VQ266" s="227"/>
      <c r="VR266" s="227"/>
      <c r="VS266" s="227"/>
      <c r="VT266" s="227"/>
      <c r="VU266" s="227"/>
      <c r="VV266" s="227"/>
      <c r="VW266" s="227"/>
      <c r="VX266" s="227"/>
      <c r="VY266" s="227"/>
      <c r="VZ266" s="227"/>
      <c r="WA266" s="227"/>
      <c r="WB266" s="227"/>
      <c r="WC266" s="227"/>
      <c r="WD266" s="227"/>
      <c r="WE266" s="227"/>
      <c r="WF266" s="227"/>
      <c r="WG266" s="227"/>
      <c r="WH266" s="227"/>
      <c r="WI266" s="227"/>
      <c r="WJ266" s="227"/>
      <c r="WK266" s="227"/>
      <c r="WL266" s="227"/>
      <c r="WM266" s="227"/>
      <c r="WN266" s="227"/>
      <c r="WO266" s="227"/>
      <c r="WP266" s="227"/>
      <c r="WQ266" s="227"/>
      <c r="WR266" s="227"/>
      <c r="WS266" s="227"/>
      <c r="WT266" s="227"/>
      <c r="WU266" s="227"/>
      <c r="WV266" s="227"/>
      <c r="WW266" s="227"/>
      <c r="WX266" s="227"/>
      <c r="WY266" s="227"/>
      <c r="WZ266" s="227"/>
      <c r="XA266" s="227"/>
      <c r="XB266" s="227"/>
      <c r="XC266" s="227"/>
      <c r="XD266" s="227"/>
      <c r="XE266" s="227"/>
      <c r="XF266" s="227"/>
      <c r="XG266" s="227"/>
      <c r="XH266" s="227"/>
      <c r="XI266" s="227"/>
      <c r="XJ266" s="227"/>
      <c r="XK266" s="227"/>
      <c r="XL266" s="227"/>
      <c r="XM266" s="227"/>
      <c r="XN266" s="227"/>
      <c r="XO266" s="227"/>
      <c r="XP266" s="227"/>
      <c r="XQ266" s="227"/>
      <c r="XR266" s="227"/>
      <c r="XS266" s="227"/>
      <c r="XT266" s="227"/>
      <c r="XU266" s="227"/>
      <c r="XV266" s="227"/>
      <c r="XW266" s="227"/>
      <c r="XX266" s="227"/>
      <c r="XY266" s="227"/>
      <c r="XZ266" s="227"/>
      <c r="YA266" s="227"/>
      <c r="YB266" s="227"/>
      <c r="YC266" s="227"/>
      <c r="YD266" s="227"/>
      <c r="YE266" s="227"/>
      <c r="YF266" s="227"/>
      <c r="YG266" s="227"/>
      <c r="YH266" s="227"/>
      <c r="YI266" s="227"/>
      <c r="YJ266" s="227"/>
      <c r="YK266" s="227"/>
      <c r="YL266" s="227"/>
      <c r="YM266" s="227"/>
      <c r="YN266" s="227"/>
      <c r="YO266" s="227"/>
      <c r="YP266" s="227"/>
      <c r="YQ266" s="227"/>
      <c r="YR266" s="227"/>
      <c r="YS266" s="227"/>
      <c r="YT266" s="227"/>
      <c r="YU266" s="227"/>
      <c r="YV266" s="227"/>
      <c r="YW266" s="227"/>
      <c r="YX266" s="227"/>
      <c r="YY266" s="227"/>
      <c r="YZ266" s="227"/>
      <c r="ZA266" s="227"/>
      <c r="ZB266" s="227"/>
      <c r="ZC266" s="227"/>
      <c r="ZD266" s="227"/>
      <c r="ZE266" s="227"/>
      <c r="ZF266" s="227"/>
      <c r="ZG266" s="227"/>
      <c r="ZH266" s="227"/>
      <c r="ZI266" s="227"/>
      <c r="ZJ266" s="227"/>
      <c r="ZK266" s="227"/>
      <c r="ZL266" s="227"/>
      <c r="ZM266" s="227"/>
      <c r="ZN266" s="227"/>
      <c r="ZO266" s="227"/>
      <c r="ZP266" s="227"/>
      <c r="ZQ266" s="227"/>
      <c r="ZR266" s="227"/>
      <c r="ZS266" s="227"/>
      <c r="ZT266" s="227"/>
      <c r="ZU266" s="227"/>
      <c r="ZV266" s="227"/>
      <c r="ZW266" s="227"/>
      <c r="ZX266" s="227"/>
      <c r="ZY266" s="227"/>
      <c r="ZZ266" s="227"/>
      <c r="AAA266" s="227"/>
      <c r="AAB266" s="227"/>
      <c r="AAC266" s="227"/>
      <c r="AAD266" s="227"/>
      <c r="AAE266" s="227"/>
      <c r="AAF266" s="227"/>
      <c r="AAG266" s="227"/>
      <c r="AAH266" s="227"/>
      <c r="AAI266" s="227"/>
      <c r="AAJ266" s="227"/>
      <c r="AAK266" s="227"/>
      <c r="AAL266" s="227"/>
      <c r="AAM266" s="227"/>
      <c r="AAN266" s="227"/>
      <c r="AAO266" s="227"/>
      <c r="AAP266" s="227"/>
      <c r="AAQ266" s="227"/>
      <c r="AAR266" s="227"/>
      <c r="AAS266" s="227"/>
      <c r="AAT266" s="227"/>
      <c r="AAU266" s="227"/>
      <c r="AAV266" s="227"/>
      <c r="AAW266" s="227"/>
      <c r="AAX266" s="227"/>
      <c r="AAY266" s="227"/>
      <c r="AAZ266" s="227"/>
      <c r="ABA266" s="227"/>
      <c r="ABB266" s="227"/>
      <c r="ABC266" s="227"/>
      <c r="ABD266" s="227"/>
      <c r="ABE266" s="227"/>
      <c r="ABF266" s="227"/>
      <c r="ABG266" s="227"/>
      <c r="ABH266" s="227"/>
      <c r="ABI266" s="227"/>
      <c r="ABJ266" s="227"/>
      <c r="ABK266" s="227"/>
      <c r="ABL266" s="227"/>
      <c r="ABM266" s="227"/>
      <c r="ABN266" s="227"/>
      <c r="ABO266" s="227"/>
      <c r="ABP266" s="227"/>
      <c r="ABQ266" s="227"/>
      <c r="ABR266" s="227"/>
      <c r="ABS266" s="227"/>
      <c r="ABT266" s="227"/>
      <c r="ABU266" s="227"/>
      <c r="ABV266" s="227"/>
      <c r="ABW266" s="227"/>
      <c r="ABX266" s="227"/>
      <c r="ABY266" s="227"/>
      <c r="ABZ266" s="227"/>
      <c r="ACA266" s="227"/>
      <c r="ACB266" s="227"/>
      <c r="ACC266" s="227"/>
      <c r="ACD266" s="227"/>
      <c r="ACE266" s="227"/>
      <c r="ACF266" s="227"/>
      <c r="ACG266" s="227"/>
      <c r="ACH266" s="227"/>
      <c r="ACI266" s="227"/>
      <c r="ACJ266" s="227"/>
      <c r="ACK266" s="227"/>
      <c r="ACL266" s="227"/>
      <c r="ACM266" s="227"/>
      <c r="ACN266" s="227"/>
      <c r="ACO266" s="227"/>
      <c r="ACP266" s="227"/>
      <c r="ACQ266" s="227"/>
      <c r="ACR266" s="227"/>
      <c r="ACS266" s="227"/>
      <c r="ACT266" s="227"/>
      <c r="ACU266" s="227"/>
      <c r="ACV266" s="227"/>
      <c r="ACW266" s="227"/>
      <c r="ACX266" s="227"/>
      <c r="ACY266" s="227"/>
      <c r="ACZ266" s="227"/>
      <c r="ADA266" s="227"/>
      <c r="ADB266" s="227"/>
      <c r="ADC266" s="227"/>
      <c r="ADD266" s="227"/>
      <c r="ADE266" s="227"/>
      <c r="ADF266" s="227"/>
      <c r="ADG266" s="227"/>
      <c r="ADH266" s="227"/>
      <c r="ADI266" s="227"/>
      <c r="ADJ266" s="227"/>
      <c r="ADK266" s="227"/>
      <c r="ADL266" s="227"/>
      <c r="ADM266" s="227"/>
      <c r="ADN266" s="227"/>
      <c r="ADO266" s="227"/>
      <c r="ADP266" s="227"/>
      <c r="ADQ266" s="227"/>
      <c r="ADR266" s="227"/>
      <c r="ADS266" s="227"/>
      <c r="ADT266" s="227"/>
      <c r="ADU266" s="227"/>
      <c r="ADV266" s="227"/>
      <c r="ADW266" s="227"/>
      <c r="ADX266" s="227"/>
      <c r="ADY266" s="227"/>
      <c r="ADZ266" s="227"/>
      <c r="AEA266" s="227"/>
      <c r="AEB266" s="227"/>
      <c r="AEC266" s="227"/>
      <c r="AED266" s="227"/>
      <c r="AEE266" s="227"/>
      <c r="AEF266" s="227"/>
      <c r="AEG266" s="227"/>
      <c r="AEH266" s="227"/>
      <c r="AEI266" s="227"/>
      <c r="AEJ266" s="227"/>
      <c r="AEK266" s="227"/>
      <c r="AEL266" s="227"/>
      <c r="AEM266" s="227"/>
      <c r="AEN266" s="227"/>
      <c r="AEO266" s="227"/>
      <c r="AEP266" s="227"/>
      <c r="AEQ266" s="227"/>
      <c r="AER266" s="227"/>
      <c r="AES266" s="227"/>
      <c r="AET266" s="227"/>
      <c r="AEU266" s="227"/>
      <c r="AEV266" s="227"/>
      <c r="AEW266" s="227"/>
      <c r="AEX266" s="227"/>
      <c r="AEY266" s="227"/>
      <c r="AEZ266" s="227"/>
      <c r="AFA266" s="227"/>
      <c r="AFB266" s="227"/>
      <c r="AFC266" s="227"/>
      <c r="AFD266" s="227"/>
      <c r="AFE266" s="227"/>
      <c r="AFF266" s="227"/>
      <c r="AFG266" s="227"/>
      <c r="AFH266" s="227"/>
      <c r="AFI266" s="227"/>
      <c r="AFJ266" s="227"/>
      <c r="AFK266" s="227"/>
      <c r="AFL266" s="227"/>
      <c r="AFM266" s="227"/>
      <c r="AFN266" s="227"/>
      <c r="AFO266" s="227"/>
      <c r="AFP266" s="227"/>
      <c r="AFQ266" s="227"/>
      <c r="AFR266" s="227"/>
      <c r="AFS266" s="227"/>
      <c r="AFT266" s="227"/>
      <c r="AFU266" s="227"/>
      <c r="AFV266" s="227"/>
      <c r="AFW266" s="227"/>
      <c r="AFX266" s="227"/>
      <c r="AFY266" s="227"/>
      <c r="AFZ266" s="227"/>
      <c r="AGA266" s="227"/>
      <c r="AGB266" s="227"/>
      <c r="AGC266" s="227"/>
      <c r="AGD266" s="227"/>
      <c r="AGE266" s="227"/>
      <c r="AGF266" s="227"/>
      <c r="AGG266" s="227"/>
      <c r="AGH266" s="227"/>
      <c r="AGI266" s="227"/>
      <c r="AGJ266" s="227"/>
      <c r="AGK266" s="227"/>
      <c r="AGL266" s="227"/>
      <c r="AGM266" s="227"/>
      <c r="AGN266" s="227"/>
      <c r="AGO266" s="227"/>
      <c r="AGP266" s="227"/>
      <c r="AGQ266" s="227"/>
      <c r="AGR266" s="227"/>
      <c r="AGS266" s="227"/>
      <c r="AGT266" s="227"/>
      <c r="AGU266" s="227"/>
      <c r="AGV266" s="227"/>
      <c r="AGW266" s="227"/>
      <c r="AGX266" s="227"/>
      <c r="AGY266" s="227"/>
      <c r="AGZ266" s="227"/>
      <c r="AHA266" s="227"/>
      <c r="AHB266" s="227"/>
      <c r="AHC266" s="227"/>
      <c r="AHD266" s="227"/>
      <c r="AHE266" s="227"/>
      <c r="AHF266" s="227"/>
      <c r="AHG266" s="227"/>
      <c r="AHH266" s="227"/>
      <c r="AHI266" s="227"/>
      <c r="AHJ266" s="227"/>
      <c r="AHK266" s="227"/>
      <c r="AHL266" s="227"/>
      <c r="AHM266" s="227"/>
      <c r="AHN266" s="227"/>
      <c r="AHO266" s="227"/>
      <c r="AHP266" s="227"/>
      <c r="AHQ266" s="227"/>
      <c r="AHR266" s="227"/>
      <c r="AHS266" s="227"/>
      <c r="AHT266" s="227"/>
      <c r="AHU266" s="227"/>
      <c r="AHV266" s="227"/>
      <c r="AHW266" s="227"/>
      <c r="AHX266" s="227"/>
      <c r="AHY266" s="227"/>
      <c r="AHZ266" s="227"/>
      <c r="AIA266" s="227"/>
      <c r="AIB266" s="227"/>
      <c r="AIC266" s="227"/>
      <c r="AID266" s="227"/>
      <c r="AIE266" s="227"/>
      <c r="AIF266" s="227"/>
      <c r="AIG266" s="227"/>
      <c r="AIH266" s="227"/>
      <c r="AII266" s="227"/>
      <c r="AIJ266" s="227"/>
      <c r="AIK266" s="227"/>
      <c r="AIL266" s="227"/>
      <c r="AIM266" s="227"/>
      <c r="AIN266" s="227"/>
      <c r="AIO266" s="227"/>
      <c r="AIP266" s="227"/>
      <c r="AIQ266" s="227"/>
      <c r="AIR266" s="227"/>
      <c r="AIS266" s="227"/>
      <c r="AIT266" s="227"/>
      <c r="AIU266" s="227"/>
      <c r="AIV266" s="227"/>
      <c r="AIW266" s="227"/>
      <c r="AIX266" s="227"/>
      <c r="AIY266" s="227"/>
      <c r="AIZ266" s="227"/>
      <c r="AJA266" s="227"/>
      <c r="AJB266" s="227"/>
      <c r="AJC266" s="227"/>
      <c r="AJD266" s="227"/>
      <c r="AJE266" s="227"/>
      <c r="AJF266" s="227"/>
      <c r="AJG266" s="227"/>
      <c r="AJH266" s="227"/>
      <c r="AJI266" s="227"/>
      <c r="AJJ266" s="227"/>
      <c r="AJK266" s="227"/>
      <c r="AJL266" s="227"/>
      <c r="AJM266" s="227"/>
      <c r="AJN266" s="227"/>
      <c r="AJO266" s="227"/>
      <c r="AJP266" s="227"/>
      <c r="AJQ266" s="227"/>
      <c r="AJR266" s="227"/>
      <c r="AJS266" s="227"/>
      <c r="AJT266" s="227"/>
      <c r="AJU266" s="227"/>
      <c r="AJV266" s="227"/>
      <c r="AJW266" s="227"/>
      <c r="AJX266" s="227"/>
      <c r="AJY266" s="227"/>
      <c r="AJZ266" s="227"/>
      <c r="AKA266" s="227"/>
      <c r="AKB266" s="227"/>
      <c r="AKC266" s="227"/>
      <c r="AKD266" s="227"/>
      <c r="AKE266" s="227"/>
      <c r="AKF266" s="227"/>
      <c r="AKG266" s="227"/>
      <c r="AKH266" s="227"/>
      <c r="AKI266" s="227"/>
      <c r="AKJ266" s="227"/>
      <c r="AKK266" s="227"/>
      <c r="AKL266" s="227"/>
      <c r="AKM266" s="227"/>
      <c r="AKN266" s="227"/>
      <c r="AKO266" s="227"/>
      <c r="AKP266" s="227"/>
      <c r="AKQ266" s="227"/>
      <c r="AKR266" s="227"/>
      <c r="AKS266" s="227"/>
      <c r="AKT266" s="227"/>
      <c r="AKU266" s="227"/>
      <c r="AKV266" s="227"/>
      <c r="AKW266" s="227"/>
      <c r="AKX266" s="227"/>
      <c r="AKY266" s="227"/>
      <c r="AKZ266" s="227"/>
      <c r="ALA266" s="227"/>
      <c r="ALB266" s="227"/>
      <c r="ALC266" s="227"/>
      <c r="ALD266" s="227"/>
      <c r="ALE266" s="227"/>
      <c r="ALF266" s="227"/>
      <c r="ALG266" s="227"/>
      <c r="ALH266" s="227"/>
      <c r="ALI266" s="227"/>
      <c r="ALJ266" s="227"/>
      <c r="ALK266" s="227"/>
      <c r="ALL266" s="227"/>
      <c r="ALM266" s="227"/>
      <c r="ALN266" s="227"/>
      <c r="ALO266" s="227"/>
      <c r="ALP266" s="227"/>
      <c r="ALQ266" s="227"/>
      <c r="ALR266" s="227"/>
      <c r="ALS266" s="227"/>
      <c r="ALT266" s="227"/>
      <c r="ALU266" s="227"/>
      <c r="ALV266" s="227"/>
      <c r="ALW266" s="227"/>
      <c r="ALX266" s="227"/>
      <c r="ALY266" s="227"/>
      <c r="ALZ266" s="227"/>
      <c r="AMA266" s="227"/>
      <c r="AMB266" s="227"/>
      <c r="AMC266" s="227"/>
      <c r="AMD266" s="227"/>
      <c r="AME266" s="227"/>
      <c r="AMF266" s="227"/>
      <c r="AMG266" s="227"/>
      <c r="AMH266" s="227"/>
      <c r="AMI266" s="227"/>
      <c r="AMJ266" s="227"/>
      <c r="AMK266" s="227"/>
      <c r="AML266" s="227"/>
      <c r="AMM266" s="227"/>
      <c r="AMN266" s="227"/>
      <c r="AMO266" s="227"/>
      <c r="AMP266" s="227"/>
      <c r="AMQ266" s="227"/>
      <c r="AMR266" s="227"/>
      <c r="AMS266" s="227"/>
      <c r="AMT266" s="227"/>
      <c r="AMU266" s="227"/>
      <c r="AMV266" s="227"/>
      <c r="AMW266" s="227"/>
      <c r="AMX266" s="227"/>
    </row>
    <row r="267" spans="1:1038" s="308" customFormat="1" ht="18" customHeight="1">
      <c r="A267" s="351" t="s">
        <v>1646</v>
      </c>
      <c r="B267" s="228" t="s">
        <v>1647</v>
      </c>
      <c r="C267" s="228"/>
      <c r="D267" s="228" t="s">
        <v>1279</v>
      </c>
      <c r="E267" s="228">
        <v>44</v>
      </c>
      <c r="F267" s="228">
        <v>1</v>
      </c>
      <c r="G267" s="285" t="str">
        <f t="shared" si="73"/>
        <v>44-1</v>
      </c>
      <c r="H267" s="279">
        <v>0</v>
      </c>
      <c r="I267" s="228">
        <v>95</v>
      </c>
      <c r="J267" s="226"/>
      <c r="K267" s="545" t="b">
        <f>IF(I268=1,IF(((VLOOKUP($G267,[1]Depth_Lookup!#REF!,9,FALSE))-(H267/100))=0,"Good",IF(((VLOOKUP($G267,[1]Depth_Lookup!$A$3:$J$550,9,FALSE))-(H267/100))&gt;0,"Too Short","Too Long")))</f>
        <v>0</v>
      </c>
      <c r="L267" s="171">
        <f>(VLOOKUP($G267,Depth_Lookup!$A$3:$J$410,10,FALSE))+(H267/100)</f>
        <v>101.7</v>
      </c>
      <c r="M267" s="171">
        <f>(VLOOKUP($G267,Depth_Lookup!$A$3:$J$410,10,FALSE))+(I267/100)</f>
        <v>102.65</v>
      </c>
      <c r="N267" s="231" t="s">
        <v>1684</v>
      </c>
      <c r="O267" s="228">
        <v>2</v>
      </c>
      <c r="P267" s="228" t="s">
        <v>853</v>
      </c>
      <c r="Q267" s="228" t="s">
        <v>125</v>
      </c>
      <c r="R267" s="304" t="s">
        <v>1633</v>
      </c>
      <c r="S267" s="228" t="s">
        <v>94</v>
      </c>
      <c r="T267" s="228" t="s">
        <v>700</v>
      </c>
      <c r="U267" s="228"/>
      <c r="V267" s="228"/>
      <c r="W267" s="228" t="s">
        <v>102</v>
      </c>
      <c r="X267" s="305">
        <v>5</v>
      </c>
      <c r="Y267" s="228" t="s">
        <v>90</v>
      </c>
      <c r="Z267" s="228" t="s">
        <v>91</v>
      </c>
      <c r="AA267" s="228" t="s">
        <v>1685</v>
      </c>
      <c r="AB267" s="228"/>
      <c r="AC267" s="228"/>
      <c r="AD267" s="228"/>
      <c r="AE267" s="234"/>
      <c r="AF267" s="304" t="e">
        <v>#N/A</v>
      </c>
      <c r="AG267" s="241"/>
      <c r="AH267" s="228"/>
      <c r="AI267" s="244">
        <v>69</v>
      </c>
      <c r="AJ267" s="228"/>
      <c r="AK267" s="228"/>
      <c r="AL267" s="228"/>
      <c r="AM267" s="228"/>
      <c r="AN267" s="228"/>
      <c r="AO267" s="244"/>
      <c r="AP267" s="228"/>
      <c r="AQ267" s="228"/>
      <c r="AR267" s="228"/>
      <c r="AS267" s="228"/>
      <c r="AT267" s="228"/>
      <c r="AU267" s="244"/>
      <c r="AV267" s="228"/>
      <c r="AW267" s="228"/>
      <c r="AX267" s="228"/>
      <c r="AY267" s="228"/>
      <c r="AZ267" s="228"/>
      <c r="BA267" s="244">
        <v>30</v>
      </c>
      <c r="BB267" s="228">
        <v>7</v>
      </c>
      <c r="BC267" s="228">
        <v>5</v>
      </c>
      <c r="BD267" s="228" t="s">
        <v>110</v>
      </c>
      <c r="BE267" s="228" t="s">
        <v>103</v>
      </c>
      <c r="BF267" s="228"/>
      <c r="BG267" s="244"/>
      <c r="BH267" s="228"/>
      <c r="BI267" s="228"/>
      <c r="BJ267" s="228"/>
      <c r="BK267" s="228"/>
      <c r="BL267" s="228"/>
      <c r="BM267" s="244">
        <v>1</v>
      </c>
      <c r="BN267" s="228">
        <v>0.8</v>
      </c>
      <c r="BO267" s="228">
        <v>0.4</v>
      </c>
      <c r="BP267" s="228" t="s">
        <v>110</v>
      </c>
      <c r="BQ267" s="228" t="s">
        <v>103</v>
      </c>
      <c r="BR267" s="228"/>
      <c r="BS267" s="228"/>
      <c r="BT267" s="228"/>
      <c r="BU267" s="228"/>
      <c r="BV267" s="228"/>
      <c r="BW267" s="228"/>
      <c r="BX267" s="228"/>
      <c r="BY267" s="244"/>
      <c r="BZ267" s="228"/>
      <c r="CA267" s="228"/>
      <c r="CB267" s="228"/>
      <c r="CC267" s="228"/>
      <c r="CD267" s="228"/>
      <c r="CE267" s="228"/>
      <c r="CF267" s="228"/>
      <c r="CG267" s="245"/>
      <c r="CH267" s="246" t="s">
        <v>1355</v>
      </c>
      <c r="CI267" s="246">
        <v>90</v>
      </c>
      <c r="CJ267" s="246" t="s">
        <v>514</v>
      </c>
      <c r="CK267" s="247"/>
      <c r="CL267" s="248"/>
      <c r="CM267" s="248"/>
      <c r="CN267" s="248"/>
      <c r="CO267" s="248"/>
      <c r="CP267" s="248"/>
      <c r="CQ267" s="248"/>
      <c r="CR267" s="248"/>
      <c r="CS267" s="248"/>
      <c r="CT267" s="248"/>
      <c r="CU267" s="248"/>
      <c r="CV267" s="248"/>
      <c r="CW267" s="248"/>
      <c r="CX267" s="248"/>
      <c r="CY267" s="248"/>
      <c r="CZ267" s="248"/>
      <c r="DA267" s="248"/>
      <c r="DB267" s="248">
        <v>80</v>
      </c>
      <c r="DC267" s="249">
        <v>15</v>
      </c>
      <c r="DD267" s="248"/>
      <c r="DE267" s="248"/>
      <c r="DF267" s="248"/>
      <c r="DG267" s="248"/>
      <c r="DH267" s="248"/>
      <c r="DI267" s="248"/>
      <c r="DJ267" s="248">
        <v>5</v>
      </c>
      <c r="DK267" s="306">
        <v>100</v>
      </c>
      <c r="DL267" s="245"/>
      <c r="DM267" s="248"/>
      <c r="DN267" s="248"/>
      <c r="DO267" s="307"/>
      <c r="DQ267" s="245"/>
      <c r="DR267" s="307"/>
      <c r="DS267" s="245"/>
      <c r="DT267" s="262" t="s">
        <v>1686</v>
      </c>
      <c r="DU267" s="249"/>
      <c r="DV267" s="249"/>
      <c r="DW267" s="310">
        <v>100</v>
      </c>
      <c r="DX267" s="311" t="e">
        <v>#N/A</v>
      </c>
      <c r="DY267" s="268" t="s">
        <v>1687</v>
      </c>
      <c r="DZ267" s="268" t="s">
        <v>1688</v>
      </c>
      <c r="EA267" s="268"/>
      <c r="EB267" s="249"/>
      <c r="EC267" s="312"/>
      <c r="ED267" s="229" t="s">
        <v>2517</v>
      </c>
      <c r="EE267" s="313"/>
      <c r="EF267" s="314"/>
      <c r="EG267" s="313"/>
      <c r="EH267" s="315"/>
      <c r="EI267" s="316" t="e">
        <f>VLOOKUP(EH267,definitions_list_mag!$Y$12:$Z$15,2,FALSE)</f>
        <v>#N/A</v>
      </c>
      <c r="EJ267" s="317"/>
      <c r="EK267" s="318" t="e">
        <f>VLOOKUP(EJ267,definitions_list_mag!$AT$3:$AU$5,2,FALSE)</f>
        <v>#N/A</v>
      </c>
      <c r="EL267" s="313"/>
      <c r="EM267" s="315"/>
      <c r="EN267" s="315"/>
      <c r="EO267" s="319"/>
      <c r="EP267" s="319"/>
      <c r="EQ267" s="319"/>
      <c r="ER267" s="319"/>
      <c r="ES267" s="319"/>
      <c r="ET267" s="319"/>
      <c r="EU267" s="319"/>
      <c r="EV267" s="320"/>
      <c r="EW267" s="320"/>
      <c r="EX267" s="320"/>
      <c r="EY267" s="320"/>
      <c r="EZ267" s="192" t="e">
        <f t="shared" si="74"/>
        <v>#DIV/0!</v>
      </c>
      <c r="FA267" s="192" t="e">
        <f t="shared" si="75"/>
        <v>#DIV/0!</v>
      </c>
      <c r="FB267" s="192" t="e">
        <f t="shared" si="76"/>
        <v>#DIV/0!</v>
      </c>
      <c r="FC267" s="192" t="e">
        <f t="shared" si="77"/>
        <v>#DIV/0!</v>
      </c>
      <c r="FD267" s="192" t="e">
        <f t="shared" si="78"/>
        <v>#DIV/0!</v>
      </c>
      <c r="FE267" s="193" t="e">
        <f t="shared" si="79"/>
        <v>#DIV/0!</v>
      </c>
      <c r="FF267" s="194" t="e">
        <f t="shared" si="80"/>
        <v>#DIV/0!</v>
      </c>
      <c r="FG267" s="319"/>
      <c r="FH267" s="315"/>
      <c r="FI267" s="778">
        <f t="shared" si="81"/>
        <v>0</v>
      </c>
      <c r="FJ267" s="779" t="e">
        <f t="shared" si="82"/>
        <v>#DIV/0!</v>
      </c>
      <c r="FK267" s="779" t="e">
        <f t="shared" si="83"/>
        <v>#DIV/0!</v>
      </c>
      <c r="FL267" s="780" t="e">
        <f t="shared" si="84"/>
        <v>#DIV/0!</v>
      </c>
      <c r="FM267" s="169" t="e">
        <f t="shared" si="85"/>
        <v>#DIV/0!</v>
      </c>
      <c r="FN267" s="783" t="e">
        <f t="shared" si="86"/>
        <v>#DIV/0!</v>
      </c>
      <c r="FO267" s="228"/>
      <c r="FP267" s="228"/>
      <c r="FQ267" s="228"/>
      <c r="FR267" s="228"/>
      <c r="FS267" s="228"/>
      <c r="FT267" s="228"/>
      <c r="FU267" s="228"/>
      <c r="FV267" s="228"/>
      <c r="FW267" s="228"/>
      <c r="FX267" s="228"/>
      <c r="FY267" s="228"/>
      <c r="FZ267" s="228"/>
      <c r="GA267" s="228"/>
      <c r="GB267" s="228"/>
      <c r="GC267" s="228"/>
      <c r="GD267" s="228"/>
      <c r="GE267" s="228"/>
      <c r="GF267" s="228"/>
      <c r="GG267" s="228"/>
      <c r="GH267" s="228"/>
      <c r="GI267" s="228"/>
      <c r="GJ267" s="228"/>
      <c r="GK267" s="228"/>
      <c r="GL267" s="228"/>
      <c r="GM267" s="228"/>
      <c r="GN267" s="228"/>
      <c r="GO267" s="228"/>
      <c r="GP267" s="228"/>
      <c r="GQ267" s="228"/>
      <c r="GR267" s="228"/>
      <c r="GS267" s="228"/>
      <c r="GT267" s="228"/>
      <c r="GU267" s="228"/>
      <c r="GV267" s="228"/>
      <c r="GW267" s="228"/>
      <c r="GX267" s="228"/>
      <c r="GY267" s="228"/>
      <c r="GZ267" s="228"/>
      <c r="HA267" s="228"/>
      <c r="HB267" s="228"/>
      <c r="HC267" s="228"/>
      <c r="HD267" s="228"/>
      <c r="HE267" s="228"/>
      <c r="HF267" s="228"/>
      <c r="HG267" s="228"/>
      <c r="HH267" s="228"/>
      <c r="HI267" s="228"/>
      <c r="HJ267" s="228"/>
      <c r="HK267" s="228"/>
      <c r="HL267" s="228"/>
      <c r="HM267" s="228"/>
      <c r="HN267" s="228"/>
      <c r="HO267" s="228"/>
      <c r="HP267" s="228"/>
      <c r="HQ267" s="228"/>
      <c r="HR267" s="228"/>
      <c r="HS267" s="228"/>
      <c r="HT267" s="228"/>
      <c r="HU267" s="228"/>
      <c r="HV267" s="228"/>
      <c r="HW267" s="228"/>
      <c r="HX267" s="228"/>
      <c r="HY267" s="228"/>
      <c r="HZ267" s="228"/>
      <c r="IA267" s="228"/>
      <c r="IB267" s="228"/>
      <c r="IC267" s="228"/>
      <c r="ID267" s="228"/>
      <c r="IE267" s="228"/>
      <c r="IF267" s="228"/>
      <c r="IG267" s="228"/>
      <c r="IH267" s="228"/>
      <c r="II267" s="228"/>
      <c r="IJ267" s="228"/>
      <c r="IK267" s="228"/>
      <c r="IL267" s="228"/>
      <c r="IM267" s="228"/>
      <c r="IN267" s="228"/>
      <c r="IO267" s="228"/>
      <c r="IP267" s="228"/>
      <c r="IQ267" s="228"/>
      <c r="IR267" s="228"/>
      <c r="IS267" s="228"/>
      <c r="IT267" s="228"/>
      <c r="IU267" s="228"/>
      <c r="IV267" s="228"/>
      <c r="IW267" s="228"/>
      <c r="IX267" s="228"/>
      <c r="IY267" s="228"/>
      <c r="IZ267" s="228"/>
      <c r="JA267" s="228"/>
      <c r="JB267" s="228"/>
      <c r="JC267" s="228"/>
      <c r="JD267" s="228"/>
      <c r="JE267" s="228"/>
      <c r="JF267" s="228"/>
      <c r="JG267" s="228"/>
      <c r="JH267" s="228"/>
      <c r="JI267" s="228"/>
      <c r="JJ267" s="228"/>
      <c r="JK267" s="228"/>
      <c r="JL267" s="228"/>
      <c r="JM267" s="228"/>
      <c r="JN267" s="228"/>
      <c r="JO267" s="228"/>
      <c r="JP267" s="228"/>
      <c r="JQ267" s="228"/>
      <c r="JR267" s="228"/>
      <c r="JS267" s="228"/>
      <c r="JT267" s="228"/>
      <c r="JU267" s="228"/>
      <c r="JV267" s="228"/>
      <c r="JW267" s="228"/>
      <c r="JX267" s="228"/>
      <c r="JY267" s="228"/>
      <c r="JZ267" s="228"/>
      <c r="KA267" s="228"/>
      <c r="KB267" s="228"/>
      <c r="KC267" s="228"/>
      <c r="KD267" s="228"/>
      <c r="KE267" s="228"/>
      <c r="KF267" s="228"/>
      <c r="KG267" s="228"/>
      <c r="KH267" s="228"/>
      <c r="KI267" s="228"/>
      <c r="KJ267" s="228"/>
      <c r="KK267" s="228"/>
      <c r="KL267" s="228"/>
      <c r="KM267" s="228"/>
      <c r="KN267" s="228"/>
      <c r="KO267" s="228"/>
      <c r="KP267" s="228"/>
      <c r="KQ267" s="228"/>
      <c r="KR267" s="228"/>
      <c r="KS267" s="228"/>
      <c r="KT267" s="228"/>
      <c r="KU267" s="228"/>
      <c r="KV267" s="228"/>
      <c r="KW267" s="228"/>
      <c r="KX267" s="228"/>
      <c r="KY267" s="228"/>
      <c r="KZ267" s="228"/>
      <c r="LA267" s="228"/>
      <c r="LB267" s="228"/>
      <c r="LC267" s="228"/>
      <c r="LD267" s="228"/>
      <c r="LE267" s="228"/>
      <c r="LF267" s="228"/>
      <c r="LG267" s="228"/>
      <c r="LH267" s="228"/>
      <c r="LI267" s="228"/>
      <c r="LJ267" s="228"/>
      <c r="LK267" s="228"/>
      <c r="LL267" s="228"/>
      <c r="LM267" s="228"/>
      <c r="LN267" s="228"/>
      <c r="LO267" s="228"/>
      <c r="LP267" s="228"/>
      <c r="LQ267" s="228"/>
      <c r="LR267" s="228"/>
      <c r="LS267" s="228"/>
      <c r="LT267" s="228"/>
      <c r="LU267" s="228"/>
      <c r="LV267" s="228"/>
      <c r="LW267" s="228"/>
      <c r="LX267" s="228"/>
      <c r="LY267" s="228"/>
      <c r="LZ267" s="228"/>
      <c r="MA267" s="228"/>
      <c r="MB267" s="228"/>
      <c r="MC267" s="228"/>
      <c r="MD267" s="228"/>
      <c r="ME267" s="228"/>
      <c r="MF267" s="228"/>
      <c r="MG267" s="228"/>
      <c r="MH267" s="228"/>
      <c r="MI267" s="228"/>
      <c r="MJ267" s="228"/>
      <c r="MK267" s="228"/>
      <c r="ML267" s="228"/>
      <c r="MM267" s="228"/>
      <c r="MN267" s="228"/>
      <c r="MO267" s="228"/>
      <c r="MP267" s="228"/>
      <c r="MQ267" s="228"/>
      <c r="MR267" s="228"/>
      <c r="MS267" s="228"/>
      <c r="MT267" s="228"/>
      <c r="MU267" s="228"/>
      <c r="MV267" s="228"/>
      <c r="MW267" s="228"/>
      <c r="MX267" s="228"/>
      <c r="MY267" s="228"/>
      <c r="MZ267" s="228"/>
      <c r="NA267" s="228"/>
      <c r="NB267" s="228"/>
      <c r="NC267" s="228"/>
      <c r="ND267" s="228"/>
      <c r="NE267" s="228"/>
      <c r="NF267" s="228"/>
      <c r="NG267" s="228"/>
      <c r="NH267" s="228"/>
      <c r="NI267" s="228"/>
      <c r="NJ267" s="228"/>
      <c r="NK267" s="228"/>
      <c r="NL267" s="228"/>
      <c r="NM267" s="228"/>
      <c r="NN267" s="228"/>
      <c r="NO267" s="228"/>
      <c r="NP267" s="228"/>
      <c r="NQ267" s="228"/>
      <c r="NR267" s="228"/>
      <c r="NS267" s="228"/>
      <c r="NT267" s="228"/>
      <c r="NU267" s="228"/>
      <c r="NV267" s="228"/>
      <c r="NW267" s="228"/>
      <c r="NX267" s="228"/>
      <c r="NY267" s="228"/>
      <c r="NZ267" s="228"/>
      <c r="OA267" s="228"/>
      <c r="OB267" s="228"/>
      <c r="OC267" s="228"/>
      <c r="OD267" s="228"/>
      <c r="OE267" s="228"/>
      <c r="OF267" s="228"/>
      <c r="OG267" s="228"/>
      <c r="OH267" s="228"/>
      <c r="OI267" s="228"/>
      <c r="OJ267" s="228"/>
      <c r="OK267" s="228"/>
      <c r="OL267" s="228"/>
      <c r="OM267" s="228"/>
      <c r="ON267" s="228"/>
      <c r="OO267" s="228"/>
      <c r="OP267" s="228"/>
      <c r="OQ267" s="228"/>
      <c r="OR267" s="228"/>
      <c r="OS267" s="228"/>
      <c r="OT267" s="228"/>
      <c r="OU267" s="228"/>
      <c r="OV267" s="228"/>
      <c r="OW267" s="228"/>
      <c r="OX267" s="228"/>
      <c r="OY267" s="228"/>
      <c r="OZ267" s="228"/>
      <c r="PA267" s="228"/>
      <c r="PB267" s="228"/>
      <c r="PC267" s="228"/>
      <c r="PD267" s="228"/>
      <c r="PE267" s="228"/>
      <c r="PF267" s="228"/>
      <c r="PG267" s="228"/>
      <c r="PH267" s="228"/>
      <c r="PI267" s="228"/>
      <c r="PJ267" s="228"/>
      <c r="PK267" s="228"/>
      <c r="PL267" s="228"/>
      <c r="PM267" s="228"/>
      <c r="PN267" s="228"/>
      <c r="PO267" s="228"/>
      <c r="PP267" s="228"/>
      <c r="PQ267" s="228"/>
      <c r="PR267" s="228"/>
      <c r="PS267" s="228"/>
      <c r="PT267" s="228"/>
      <c r="PU267" s="228"/>
      <c r="PV267" s="228"/>
      <c r="PW267" s="228"/>
      <c r="PX267" s="228"/>
      <c r="PY267" s="228"/>
      <c r="PZ267" s="228"/>
      <c r="QA267" s="228"/>
      <c r="QB267" s="228"/>
      <c r="QC267" s="228"/>
      <c r="QD267" s="228"/>
      <c r="QE267" s="228"/>
      <c r="QF267" s="228"/>
      <c r="QG267" s="228"/>
      <c r="QH267" s="228"/>
      <c r="QI267" s="228"/>
      <c r="QJ267" s="228"/>
      <c r="QK267" s="228"/>
      <c r="QL267" s="228"/>
      <c r="QM267" s="228"/>
      <c r="QN267" s="228"/>
      <c r="QO267" s="228"/>
      <c r="QP267" s="228"/>
      <c r="QQ267" s="228"/>
      <c r="QR267" s="228"/>
      <c r="QS267" s="228"/>
      <c r="QT267" s="228"/>
      <c r="QU267" s="228"/>
      <c r="QV267" s="228"/>
      <c r="QW267" s="228"/>
      <c r="QX267" s="228"/>
      <c r="QY267" s="228"/>
      <c r="QZ267" s="228"/>
      <c r="RA267" s="228"/>
      <c r="RB267" s="228"/>
      <c r="RC267" s="228"/>
      <c r="RD267" s="228"/>
      <c r="RE267" s="228"/>
      <c r="RF267" s="228"/>
      <c r="RG267" s="228"/>
      <c r="RH267" s="228"/>
      <c r="RI267" s="228"/>
      <c r="RJ267" s="228"/>
      <c r="RK267" s="228"/>
      <c r="RL267" s="228"/>
      <c r="RM267" s="228"/>
      <c r="RN267" s="228"/>
      <c r="RO267" s="228"/>
      <c r="RP267" s="228"/>
      <c r="RQ267" s="228"/>
      <c r="RR267" s="228"/>
      <c r="RS267" s="228"/>
      <c r="RT267" s="228"/>
      <c r="RU267" s="228"/>
      <c r="RV267" s="228"/>
      <c r="RW267" s="228"/>
      <c r="RX267" s="228"/>
      <c r="RY267" s="228"/>
      <c r="RZ267" s="228"/>
      <c r="SA267" s="228"/>
      <c r="SB267" s="228"/>
      <c r="SC267" s="228"/>
      <c r="SD267" s="228"/>
      <c r="SE267" s="228"/>
      <c r="SF267" s="228"/>
      <c r="SG267" s="228"/>
      <c r="SH267" s="228"/>
      <c r="SI267" s="228"/>
      <c r="SJ267" s="228"/>
      <c r="SK267" s="228"/>
      <c r="SL267" s="228"/>
      <c r="SM267" s="228"/>
      <c r="SN267" s="228"/>
      <c r="SO267" s="228"/>
      <c r="SP267" s="228"/>
      <c r="SQ267" s="228"/>
      <c r="SR267" s="228"/>
      <c r="SS267" s="228"/>
      <c r="ST267" s="228"/>
      <c r="SU267" s="228"/>
      <c r="SV267" s="228"/>
      <c r="SW267" s="228"/>
      <c r="SX267" s="228"/>
      <c r="SY267" s="228"/>
      <c r="SZ267" s="228"/>
      <c r="TA267" s="228"/>
      <c r="TB267" s="228"/>
      <c r="TC267" s="228"/>
      <c r="TD267" s="228"/>
      <c r="TE267" s="228"/>
      <c r="TF267" s="228"/>
      <c r="TG267" s="228"/>
      <c r="TH267" s="228"/>
      <c r="TI267" s="228"/>
      <c r="TJ267" s="228"/>
      <c r="TK267" s="228"/>
      <c r="TL267" s="228"/>
      <c r="TM267" s="228"/>
      <c r="TN267" s="228"/>
      <c r="TO267" s="228"/>
      <c r="TP267" s="228"/>
      <c r="TQ267" s="228"/>
      <c r="TR267" s="228"/>
      <c r="TS267" s="228"/>
      <c r="TT267" s="228"/>
      <c r="TU267" s="228"/>
      <c r="TV267" s="228"/>
      <c r="TW267" s="228"/>
      <c r="TX267" s="228"/>
      <c r="TY267" s="228"/>
      <c r="TZ267" s="228"/>
      <c r="UA267" s="228"/>
      <c r="UB267" s="228"/>
      <c r="UC267" s="228"/>
      <c r="UD267" s="228"/>
      <c r="UE267" s="228"/>
      <c r="UF267" s="228"/>
      <c r="UG267" s="228"/>
      <c r="UH267" s="228"/>
      <c r="UI267" s="228"/>
      <c r="UJ267" s="228"/>
      <c r="UK267" s="228"/>
      <c r="UL267" s="228"/>
      <c r="UM267" s="228"/>
      <c r="UN267" s="228"/>
      <c r="UO267" s="228"/>
      <c r="UP267" s="228"/>
      <c r="UQ267" s="228"/>
      <c r="UR267" s="228"/>
      <c r="US267" s="228"/>
      <c r="UT267" s="228"/>
      <c r="UU267" s="228"/>
      <c r="UV267" s="228"/>
      <c r="UW267" s="228"/>
      <c r="UX267" s="228"/>
      <c r="UY267" s="228"/>
      <c r="UZ267" s="228"/>
      <c r="VA267" s="228"/>
      <c r="VB267" s="228"/>
      <c r="VC267" s="228"/>
      <c r="VD267" s="228"/>
      <c r="VE267" s="228"/>
      <c r="VF267" s="228"/>
      <c r="VG267" s="228"/>
      <c r="VH267" s="228"/>
      <c r="VI267" s="228"/>
      <c r="VJ267" s="228"/>
      <c r="VK267" s="228"/>
      <c r="VL267" s="228"/>
      <c r="VM267" s="228"/>
      <c r="VN267" s="228"/>
      <c r="VO267" s="228"/>
      <c r="VP267" s="228"/>
      <c r="VQ267" s="228"/>
      <c r="VR267" s="228"/>
      <c r="VS267" s="228"/>
      <c r="VT267" s="228"/>
      <c r="VU267" s="228"/>
      <c r="VV267" s="228"/>
      <c r="VW267" s="228"/>
      <c r="VX267" s="228"/>
      <c r="VY267" s="228"/>
      <c r="VZ267" s="228"/>
      <c r="WA267" s="228"/>
      <c r="WB267" s="228"/>
      <c r="WC267" s="228"/>
      <c r="WD267" s="228"/>
      <c r="WE267" s="228"/>
      <c r="WF267" s="228"/>
      <c r="WG267" s="228"/>
      <c r="WH267" s="228"/>
      <c r="WI267" s="228"/>
      <c r="WJ267" s="228"/>
      <c r="WK267" s="228"/>
      <c r="WL267" s="228"/>
      <c r="WM267" s="228"/>
      <c r="WN267" s="228"/>
      <c r="WO267" s="228"/>
      <c r="WP267" s="228"/>
      <c r="WQ267" s="228"/>
      <c r="WR267" s="228"/>
      <c r="WS267" s="228"/>
      <c r="WT267" s="228"/>
      <c r="WU267" s="228"/>
      <c r="WV267" s="228"/>
      <c r="WW267" s="228"/>
      <c r="WX267" s="228"/>
      <c r="WY267" s="228"/>
      <c r="WZ267" s="228"/>
      <c r="XA267" s="228"/>
      <c r="XB267" s="228"/>
      <c r="XC267" s="228"/>
      <c r="XD267" s="228"/>
      <c r="XE267" s="228"/>
      <c r="XF267" s="228"/>
      <c r="XG267" s="228"/>
      <c r="XH267" s="228"/>
      <c r="XI267" s="228"/>
      <c r="XJ267" s="228"/>
      <c r="XK267" s="228"/>
      <c r="XL267" s="228"/>
      <c r="XM267" s="228"/>
      <c r="XN267" s="228"/>
      <c r="XO267" s="228"/>
      <c r="XP267" s="228"/>
      <c r="XQ267" s="228"/>
      <c r="XR267" s="228"/>
      <c r="XS267" s="228"/>
      <c r="XT267" s="228"/>
      <c r="XU267" s="228"/>
      <c r="XV267" s="228"/>
      <c r="XW267" s="228"/>
      <c r="XX267" s="228"/>
      <c r="XY267" s="228"/>
      <c r="XZ267" s="228"/>
      <c r="YA267" s="228"/>
      <c r="YB267" s="228"/>
      <c r="YC267" s="228"/>
      <c r="YD267" s="228"/>
      <c r="YE267" s="228"/>
      <c r="YF267" s="228"/>
      <c r="YG267" s="228"/>
      <c r="YH267" s="228"/>
      <c r="YI267" s="228"/>
      <c r="YJ267" s="228"/>
      <c r="YK267" s="228"/>
      <c r="YL267" s="228"/>
      <c r="YM267" s="228"/>
      <c r="YN267" s="228"/>
      <c r="YO267" s="228"/>
      <c r="YP267" s="228"/>
      <c r="YQ267" s="228"/>
      <c r="YR267" s="228"/>
      <c r="YS267" s="228"/>
      <c r="YT267" s="228"/>
      <c r="YU267" s="228"/>
      <c r="YV267" s="228"/>
      <c r="YW267" s="228"/>
      <c r="YX267" s="228"/>
      <c r="YY267" s="228"/>
      <c r="YZ267" s="228"/>
      <c r="ZA267" s="228"/>
      <c r="ZB267" s="228"/>
      <c r="ZC267" s="228"/>
      <c r="ZD267" s="228"/>
      <c r="ZE267" s="228"/>
      <c r="ZF267" s="228"/>
      <c r="ZG267" s="228"/>
      <c r="ZH267" s="228"/>
      <c r="ZI267" s="228"/>
      <c r="ZJ267" s="228"/>
      <c r="ZK267" s="228"/>
      <c r="ZL267" s="228"/>
      <c r="ZM267" s="228"/>
      <c r="ZN267" s="228"/>
      <c r="ZO267" s="228"/>
      <c r="ZP267" s="228"/>
      <c r="ZQ267" s="228"/>
      <c r="ZR267" s="228"/>
      <c r="ZS267" s="228"/>
      <c r="ZT267" s="228"/>
      <c r="ZU267" s="228"/>
      <c r="ZV267" s="228"/>
      <c r="ZW267" s="228"/>
      <c r="ZX267" s="228"/>
      <c r="ZY267" s="228"/>
      <c r="ZZ267" s="228"/>
      <c r="AAA267" s="228"/>
      <c r="AAB267" s="228"/>
      <c r="AAC267" s="228"/>
      <c r="AAD267" s="228"/>
      <c r="AAE267" s="228"/>
      <c r="AAF267" s="228"/>
      <c r="AAG267" s="228"/>
      <c r="AAH267" s="228"/>
      <c r="AAI267" s="228"/>
      <c r="AAJ267" s="228"/>
      <c r="AAK267" s="228"/>
      <c r="AAL267" s="228"/>
      <c r="AAM267" s="228"/>
      <c r="AAN267" s="228"/>
      <c r="AAO267" s="228"/>
      <c r="AAP267" s="228"/>
      <c r="AAQ267" s="228"/>
      <c r="AAR267" s="228"/>
      <c r="AAS267" s="228"/>
      <c r="AAT267" s="228"/>
      <c r="AAU267" s="228"/>
      <c r="AAV267" s="228"/>
      <c r="AAW267" s="228"/>
      <c r="AAX267" s="228"/>
      <c r="AAY267" s="228"/>
      <c r="AAZ267" s="228"/>
      <c r="ABA267" s="228"/>
      <c r="ABB267" s="228"/>
      <c r="ABC267" s="228"/>
      <c r="ABD267" s="228"/>
      <c r="ABE267" s="228"/>
      <c r="ABF267" s="228"/>
      <c r="ABG267" s="228"/>
      <c r="ABH267" s="228"/>
      <c r="ABI267" s="228"/>
      <c r="ABJ267" s="228"/>
      <c r="ABK267" s="228"/>
      <c r="ABL267" s="228"/>
      <c r="ABM267" s="228"/>
      <c r="ABN267" s="228"/>
      <c r="ABO267" s="228"/>
      <c r="ABP267" s="228"/>
      <c r="ABQ267" s="228"/>
      <c r="ABR267" s="228"/>
      <c r="ABS267" s="228"/>
      <c r="ABT267" s="228"/>
      <c r="ABU267" s="228"/>
      <c r="ABV267" s="228"/>
      <c r="ABW267" s="228"/>
      <c r="ABX267" s="228"/>
      <c r="ABY267" s="228"/>
      <c r="ABZ267" s="228"/>
      <c r="ACA267" s="228"/>
      <c r="ACB267" s="228"/>
      <c r="ACC267" s="228"/>
      <c r="ACD267" s="228"/>
      <c r="ACE267" s="228"/>
      <c r="ACF267" s="228"/>
      <c r="ACG267" s="228"/>
      <c r="ACH267" s="228"/>
      <c r="ACI267" s="228"/>
      <c r="ACJ267" s="228"/>
      <c r="ACK267" s="228"/>
      <c r="ACL267" s="228"/>
      <c r="ACM267" s="228"/>
      <c r="ACN267" s="228"/>
      <c r="ACO267" s="228"/>
      <c r="ACP267" s="228"/>
      <c r="ACQ267" s="228"/>
      <c r="ACR267" s="228"/>
      <c r="ACS267" s="228"/>
      <c r="ACT267" s="228"/>
      <c r="ACU267" s="228"/>
      <c r="ACV267" s="228"/>
      <c r="ACW267" s="228"/>
      <c r="ACX267" s="228"/>
      <c r="ACY267" s="228"/>
      <c r="ACZ267" s="228"/>
      <c r="ADA267" s="228"/>
      <c r="ADB267" s="228"/>
      <c r="ADC267" s="228"/>
      <c r="ADD267" s="228"/>
      <c r="ADE267" s="228"/>
      <c r="ADF267" s="228"/>
      <c r="ADG267" s="228"/>
      <c r="ADH267" s="228"/>
      <c r="ADI267" s="228"/>
      <c r="ADJ267" s="228"/>
      <c r="ADK267" s="228"/>
      <c r="ADL267" s="228"/>
      <c r="ADM267" s="228"/>
      <c r="ADN267" s="228"/>
      <c r="ADO267" s="228"/>
      <c r="ADP267" s="228"/>
      <c r="ADQ267" s="228"/>
      <c r="ADR267" s="228"/>
      <c r="ADS267" s="228"/>
      <c r="ADT267" s="228"/>
      <c r="ADU267" s="228"/>
      <c r="ADV267" s="228"/>
      <c r="ADW267" s="228"/>
      <c r="ADX267" s="228"/>
      <c r="ADY267" s="228"/>
      <c r="ADZ267" s="228"/>
      <c r="AEA267" s="228"/>
      <c r="AEB267" s="228"/>
      <c r="AEC267" s="228"/>
      <c r="AED267" s="228"/>
      <c r="AEE267" s="228"/>
      <c r="AEF267" s="228"/>
      <c r="AEG267" s="228"/>
      <c r="AEH267" s="228"/>
      <c r="AEI267" s="228"/>
      <c r="AEJ267" s="228"/>
      <c r="AEK267" s="228"/>
      <c r="AEL267" s="228"/>
      <c r="AEM267" s="228"/>
      <c r="AEN267" s="228"/>
      <c r="AEO267" s="228"/>
      <c r="AEP267" s="228"/>
      <c r="AEQ267" s="228"/>
      <c r="AER267" s="228"/>
      <c r="AES267" s="228"/>
      <c r="AET267" s="228"/>
      <c r="AEU267" s="228"/>
      <c r="AEV267" s="228"/>
      <c r="AEW267" s="228"/>
      <c r="AEX267" s="228"/>
      <c r="AEY267" s="228"/>
      <c r="AEZ267" s="228"/>
      <c r="AFA267" s="228"/>
      <c r="AFB267" s="228"/>
      <c r="AFC267" s="228"/>
      <c r="AFD267" s="228"/>
      <c r="AFE267" s="228"/>
      <c r="AFF267" s="228"/>
      <c r="AFG267" s="228"/>
      <c r="AFH267" s="228"/>
      <c r="AFI267" s="228"/>
      <c r="AFJ267" s="228"/>
      <c r="AFK267" s="228"/>
      <c r="AFL267" s="228"/>
      <c r="AFM267" s="228"/>
      <c r="AFN267" s="228"/>
      <c r="AFO267" s="228"/>
      <c r="AFP267" s="228"/>
      <c r="AFQ267" s="228"/>
      <c r="AFR267" s="228"/>
      <c r="AFS267" s="228"/>
      <c r="AFT267" s="228"/>
      <c r="AFU267" s="228"/>
      <c r="AFV267" s="228"/>
      <c r="AFW267" s="228"/>
      <c r="AFX267" s="228"/>
      <c r="AFY267" s="228"/>
      <c r="AFZ267" s="228"/>
      <c r="AGA267" s="228"/>
      <c r="AGB267" s="228"/>
      <c r="AGC267" s="228"/>
      <c r="AGD267" s="228"/>
      <c r="AGE267" s="228"/>
      <c r="AGF267" s="228"/>
      <c r="AGG267" s="228"/>
      <c r="AGH267" s="228"/>
      <c r="AGI267" s="228"/>
      <c r="AGJ267" s="228"/>
      <c r="AGK267" s="228"/>
      <c r="AGL267" s="228"/>
      <c r="AGM267" s="228"/>
      <c r="AGN267" s="228"/>
      <c r="AGO267" s="228"/>
      <c r="AGP267" s="228"/>
      <c r="AGQ267" s="228"/>
      <c r="AGR267" s="228"/>
      <c r="AGS267" s="228"/>
      <c r="AGT267" s="228"/>
      <c r="AGU267" s="228"/>
      <c r="AGV267" s="228"/>
      <c r="AGW267" s="228"/>
      <c r="AGX267" s="228"/>
      <c r="AGY267" s="228"/>
      <c r="AGZ267" s="228"/>
      <c r="AHA267" s="228"/>
      <c r="AHB267" s="228"/>
      <c r="AHC267" s="228"/>
      <c r="AHD267" s="228"/>
      <c r="AHE267" s="228"/>
      <c r="AHF267" s="228"/>
      <c r="AHG267" s="228"/>
      <c r="AHH267" s="228"/>
      <c r="AHI267" s="228"/>
      <c r="AHJ267" s="228"/>
      <c r="AHK267" s="228"/>
      <c r="AHL267" s="228"/>
      <c r="AHM267" s="228"/>
      <c r="AHN267" s="228"/>
      <c r="AHO267" s="228"/>
      <c r="AHP267" s="228"/>
      <c r="AHQ267" s="228"/>
      <c r="AHR267" s="228"/>
      <c r="AHS267" s="228"/>
      <c r="AHT267" s="228"/>
      <c r="AHU267" s="228"/>
      <c r="AHV267" s="228"/>
      <c r="AHW267" s="228"/>
      <c r="AHX267" s="228"/>
      <c r="AHY267" s="228"/>
      <c r="AHZ267" s="228"/>
      <c r="AIA267" s="228"/>
      <c r="AIB267" s="228"/>
      <c r="AIC267" s="228"/>
      <c r="AID267" s="228"/>
      <c r="AIE267" s="228"/>
      <c r="AIF267" s="228"/>
      <c r="AIG267" s="228"/>
      <c r="AIH267" s="228"/>
      <c r="AII267" s="228"/>
      <c r="AIJ267" s="228"/>
      <c r="AIK267" s="228"/>
      <c r="AIL267" s="228"/>
      <c r="AIM267" s="228"/>
      <c r="AIN267" s="228"/>
      <c r="AIO267" s="228"/>
      <c r="AIP267" s="228"/>
      <c r="AIQ267" s="228"/>
      <c r="AIR267" s="228"/>
      <c r="AIS267" s="228"/>
      <c r="AIT267" s="228"/>
      <c r="AIU267" s="228"/>
      <c r="AIV267" s="228"/>
      <c r="AIW267" s="228"/>
      <c r="AIX267" s="228"/>
      <c r="AIY267" s="228"/>
      <c r="AIZ267" s="228"/>
      <c r="AJA267" s="228"/>
      <c r="AJB267" s="228"/>
      <c r="AJC267" s="228"/>
      <c r="AJD267" s="228"/>
      <c r="AJE267" s="228"/>
      <c r="AJF267" s="228"/>
      <c r="AJG267" s="228"/>
      <c r="AJH267" s="228"/>
      <c r="AJI267" s="228"/>
      <c r="AJJ267" s="228"/>
      <c r="AJK267" s="228"/>
      <c r="AJL267" s="228"/>
      <c r="AJM267" s="228"/>
      <c r="AJN267" s="228"/>
      <c r="AJO267" s="228"/>
      <c r="AJP267" s="228"/>
      <c r="AJQ267" s="228"/>
      <c r="AJR267" s="228"/>
      <c r="AJS267" s="228"/>
      <c r="AJT267" s="228"/>
      <c r="AJU267" s="228"/>
      <c r="AJV267" s="228"/>
      <c r="AJW267" s="228"/>
      <c r="AJX267" s="228"/>
      <c r="AJY267" s="228"/>
      <c r="AJZ267" s="228"/>
      <c r="AKA267" s="228"/>
      <c r="AKB267" s="228"/>
      <c r="AKC267" s="228"/>
      <c r="AKD267" s="228"/>
      <c r="AKE267" s="228"/>
      <c r="AKF267" s="228"/>
      <c r="AKG267" s="228"/>
      <c r="AKH267" s="228"/>
      <c r="AKI267" s="228"/>
      <c r="AKJ267" s="228"/>
      <c r="AKK267" s="228"/>
      <c r="AKL267" s="228"/>
      <c r="AKM267" s="228"/>
      <c r="AKN267" s="228"/>
      <c r="AKO267" s="228"/>
      <c r="AKP267" s="228"/>
      <c r="AKQ267" s="228"/>
      <c r="AKR267" s="228"/>
      <c r="AKS267" s="228"/>
      <c r="AKT267" s="228"/>
      <c r="AKU267" s="228"/>
      <c r="AKV267" s="228"/>
      <c r="AKW267" s="228"/>
      <c r="AKX267" s="228"/>
      <c r="AKY267" s="228"/>
      <c r="AKZ267" s="228"/>
      <c r="ALA267" s="228"/>
      <c r="ALB267" s="228"/>
      <c r="ALC267" s="228"/>
      <c r="ALD267" s="228"/>
      <c r="ALE267" s="228"/>
      <c r="ALF267" s="228"/>
      <c r="ALG267" s="228"/>
      <c r="ALH267" s="228"/>
      <c r="ALI267" s="228"/>
      <c r="ALJ267" s="228"/>
      <c r="ALK267" s="228"/>
      <c r="ALL267" s="228"/>
      <c r="ALM267" s="228"/>
      <c r="ALN267" s="228"/>
      <c r="ALO267" s="228"/>
      <c r="ALP267" s="228"/>
      <c r="ALQ267" s="228"/>
      <c r="ALR267" s="228"/>
      <c r="ALS267" s="228"/>
      <c r="ALT267" s="228"/>
      <c r="ALU267" s="228"/>
      <c r="ALV267" s="228"/>
      <c r="ALW267" s="228"/>
      <c r="ALX267" s="228"/>
      <c r="ALY267" s="228"/>
      <c r="ALZ267" s="228"/>
      <c r="AMA267" s="228"/>
      <c r="AMB267" s="228"/>
      <c r="AMC267" s="228"/>
      <c r="AMD267" s="228"/>
      <c r="AME267" s="228"/>
      <c r="AMF267" s="228"/>
      <c r="AMG267" s="228"/>
      <c r="AMH267" s="228"/>
      <c r="AMI267" s="228"/>
      <c r="AMJ267" s="228"/>
      <c r="AMK267" s="228"/>
      <c r="AML267" s="228"/>
      <c r="AMM267" s="228"/>
      <c r="AMN267" s="228"/>
      <c r="AMO267" s="228"/>
      <c r="AMP267" s="228"/>
      <c r="AMQ267" s="228"/>
      <c r="AMR267" s="228"/>
      <c r="AMS267" s="228"/>
      <c r="AMT267" s="228"/>
      <c r="AMU267" s="228"/>
      <c r="AMV267" s="228"/>
      <c r="AMW267" s="228"/>
      <c r="AMX267" s="228"/>
    </row>
    <row r="268" spans="1:1038" ht="18" customHeight="1">
      <c r="A268" s="125" t="s">
        <v>1646</v>
      </c>
      <c r="B268" s="126" t="s">
        <v>1647</v>
      </c>
      <c r="D268" s="126" t="s">
        <v>1279</v>
      </c>
      <c r="E268" s="126">
        <v>44</v>
      </c>
      <c r="F268" s="126">
        <v>2</v>
      </c>
      <c r="G268" s="285" t="str">
        <f t="shared" si="73"/>
        <v>44-2</v>
      </c>
      <c r="H268" s="277">
        <v>0</v>
      </c>
      <c r="I268" s="126">
        <v>20</v>
      </c>
      <c r="K268" s="545" t="b">
        <f>IF(I269=1,IF(((VLOOKUP($G268,[1]Depth_Lookup!#REF!,9,FALSE))-(H268/100))=0,"Good",IF(((VLOOKUP($G268,[1]Depth_Lookup!$A$3:$J$550,9,FALSE))-(H268/100))&gt;0,"Too Short","Too Long")))</f>
        <v>0</v>
      </c>
      <c r="L268" s="171">
        <f>(VLOOKUP($G268,Depth_Lookup!$A$3:$J$410,10,FALSE))+(H268/100)</f>
        <v>102.655</v>
      </c>
      <c r="M268" s="171">
        <f>(VLOOKUP($G268,Depth_Lookup!$A$3:$J$410,10,FALSE))+(I268/100)</f>
        <v>102.855</v>
      </c>
      <c r="N268" s="127" t="s">
        <v>1684</v>
      </c>
      <c r="O268" s="126">
        <v>1</v>
      </c>
      <c r="P268" s="126" t="s">
        <v>853</v>
      </c>
      <c r="Q268" s="126" t="s">
        <v>125</v>
      </c>
      <c r="R268" s="196" t="s">
        <v>1633</v>
      </c>
      <c r="S268" s="126" t="s">
        <v>94</v>
      </c>
      <c r="T268" s="126" t="s">
        <v>587</v>
      </c>
      <c r="W268" s="126" t="s">
        <v>102</v>
      </c>
      <c r="X268" s="202">
        <v>5</v>
      </c>
      <c r="Y268" s="126" t="s">
        <v>90</v>
      </c>
      <c r="Z268" s="126" t="s">
        <v>91</v>
      </c>
      <c r="AA268" s="126" t="s">
        <v>1685</v>
      </c>
      <c r="AF268" s="196" t="e">
        <v>#N/A</v>
      </c>
      <c r="AI268" s="130">
        <v>69</v>
      </c>
      <c r="AO268" s="130"/>
      <c r="AU268" s="130"/>
      <c r="BA268" s="130">
        <v>30</v>
      </c>
      <c r="BB268" s="126">
        <v>6</v>
      </c>
      <c r="BC268" s="126">
        <v>5</v>
      </c>
      <c r="BD268" s="126" t="s">
        <v>110</v>
      </c>
      <c r="BE268" s="126" t="s">
        <v>103</v>
      </c>
      <c r="BG268" s="130"/>
      <c r="BM268" s="130">
        <v>1</v>
      </c>
      <c r="BN268" s="126">
        <v>0.6</v>
      </c>
      <c r="BO268" s="126">
        <v>0.5</v>
      </c>
      <c r="BP268" s="126" t="s">
        <v>110</v>
      </c>
      <c r="BQ268" s="126" t="s">
        <v>103</v>
      </c>
      <c r="BY268" s="130"/>
      <c r="CG268" s="131"/>
      <c r="CH268" s="132" t="s">
        <v>1355</v>
      </c>
      <c r="CI268" s="132">
        <v>90</v>
      </c>
      <c r="CJ268" s="132" t="s">
        <v>514</v>
      </c>
      <c r="CK268" s="133"/>
      <c r="CL268" s="134"/>
      <c r="CM268" s="134"/>
      <c r="CN268" s="134"/>
      <c r="CO268" s="134"/>
      <c r="CP268" s="134"/>
      <c r="CQ268" s="134"/>
      <c r="CR268" s="134"/>
      <c r="CS268" s="134"/>
      <c r="CT268" s="134"/>
      <c r="CU268" s="134"/>
      <c r="CV268" s="134"/>
      <c r="CW268" s="134"/>
      <c r="CX268" s="134"/>
      <c r="CY268" s="134"/>
      <c r="CZ268" s="134"/>
      <c r="DA268" s="134"/>
      <c r="DB268" s="134">
        <v>85</v>
      </c>
      <c r="DC268" s="135">
        <v>15</v>
      </c>
      <c r="DD268" s="134"/>
      <c r="DE268" s="134"/>
      <c r="DF268" s="134"/>
      <c r="DG268" s="134"/>
      <c r="DH268" s="134"/>
      <c r="DI268" s="134"/>
      <c r="DJ268" s="134"/>
      <c r="DK268" s="207">
        <v>100</v>
      </c>
      <c r="DL268" s="131"/>
      <c r="DM268" s="134"/>
      <c r="DN268" s="134"/>
      <c r="DO268" s="136"/>
      <c r="DQ268" s="131"/>
      <c r="DR268" s="136"/>
      <c r="DS268" s="131"/>
      <c r="DT268" s="138" t="s">
        <v>1686</v>
      </c>
      <c r="DW268" s="213">
        <v>100</v>
      </c>
      <c r="DX268" s="214" t="e">
        <v>#N/A</v>
      </c>
      <c r="DY268" s="139" t="s">
        <v>1405</v>
      </c>
      <c r="DZ268" s="139" t="s">
        <v>1689</v>
      </c>
      <c r="EA268" s="139"/>
      <c r="ED268" s="229" t="s">
        <v>2517</v>
      </c>
      <c r="EE268" s="140"/>
      <c r="EG268" s="140"/>
      <c r="EI268" s="218"/>
      <c r="EJ268" s="143"/>
      <c r="EK268" s="221"/>
      <c r="EM268" s="109"/>
      <c r="EN268" s="109"/>
      <c r="EZ268" s="192" t="e">
        <f t="shared" si="74"/>
        <v>#DIV/0!</v>
      </c>
      <c r="FA268" s="192" t="e">
        <f t="shared" si="75"/>
        <v>#DIV/0!</v>
      </c>
      <c r="FB268" s="192" t="e">
        <f t="shared" si="76"/>
        <v>#DIV/0!</v>
      </c>
      <c r="FC268" s="192" t="e">
        <f t="shared" si="77"/>
        <v>#DIV/0!</v>
      </c>
      <c r="FD268" s="192" t="e">
        <f t="shared" si="78"/>
        <v>#DIV/0!</v>
      </c>
      <c r="FE268" s="193" t="e">
        <f t="shared" si="79"/>
        <v>#DIV/0!</v>
      </c>
      <c r="FF268" s="194" t="e">
        <f t="shared" si="80"/>
        <v>#DIV/0!</v>
      </c>
      <c r="FG268" s="144"/>
      <c r="FI268" s="778">
        <f t="shared" si="81"/>
        <v>0</v>
      </c>
      <c r="FJ268" s="779" t="e">
        <f t="shared" si="82"/>
        <v>#DIV/0!</v>
      </c>
      <c r="FK268" s="779" t="e">
        <f t="shared" si="83"/>
        <v>#DIV/0!</v>
      </c>
      <c r="FL268" s="780" t="e">
        <f t="shared" si="84"/>
        <v>#DIV/0!</v>
      </c>
      <c r="FM268" s="169" t="e">
        <f t="shared" si="85"/>
        <v>#DIV/0!</v>
      </c>
      <c r="FN268" s="783" t="e">
        <f t="shared" si="86"/>
        <v>#DIV/0!</v>
      </c>
    </row>
    <row r="269" spans="1:1038" ht="18" customHeight="1">
      <c r="A269" s="125" t="s">
        <v>1646</v>
      </c>
      <c r="B269" s="126" t="s">
        <v>1647</v>
      </c>
      <c r="D269" s="126" t="s">
        <v>1279</v>
      </c>
      <c r="E269" s="126">
        <v>44</v>
      </c>
      <c r="F269" s="126">
        <v>2</v>
      </c>
      <c r="G269" s="285" t="str">
        <f t="shared" si="73"/>
        <v>44-2</v>
      </c>
      <c r="H269" s="277">
        <v>20</v>
      </c>
      <c r="I269" s="126">
        <v>43</v>
      </c>
      <c r="K269" s="545" t="b">
        <f>IF(I270=1,IF(((VLOOKUP($G269,[1]Depth_Lookup!#REF!,9,FALSE))-(H269/100))=0,"Good",IF(((VLOOKUP($G269,[1]Depth_Lookup!$A$3:$J$550,9,FALSE))-(H269/100))&gt;0,"Too Short","Too Long")))</f>
        <v>0</v>
      </c>
      <c r="L269" s="171">
        <f>(VLOOKUP($G269,Depth_Lookup!$A$3:$J$410,10,FALSE))+(H269/100)</f>
        <v>102.855</v>
      </c>
      <c r="M269" s="171">
        <f>(VLOOKUP($G269,Depth_Lookup!$A$3:$J$410,10,FALSE))+(I269/100)</f>
        <v>103.08500000000001</v>
      </c>
      <c r="N269" s="127" t="s">
        <v>1690</v>
      </c>
      <c r="O269" s="126">
        <v>2</v>
      </c>
      <c r="P269" s="126" t="s">
        <v>853</v>
      </c>
      <c r="Q269" s="126" t="s">
        <v>125</v>
      </c>
      <c r="R269" s="196" t="s">
        <v>1633</v>
      </c>
      <c r="S269" s="126" t="s">
        <v>587</v>
      </c>
      <c r="T269" s="126" t="s">
        <v>587</v>
      </c>
      <c r="U269" s="126" t="s">
        <v>108</v>
      </c>
      <c r="V269" s="126" t="s">
        <v>509</v>
      </c>
      <c r="W269" s="126" t="s">
        <v>102</v>
      </c>
      <c r="X269" s="202">
        <v>5</v>
      </c>
      <c r="Y269" s="126" t="s">
        <v>90</v>
      </c>
      <c r="Z269" s="126" t="s">
        <v>91</v>
      </c>
      <c r="AF269" s="196" t="e">
        <v>#N/A</v>
      </c>
      <c r="AI269" s="130">
        <v>69</v>
      </c>
      <c r="AO269" s="130"/>
      <c r="AU269" s="130"/>
      <c r="BA269" s="130">
        <v>30</v>
      </c>
      <c r="BB269" s="126">
        <v>7</v>
      </c>
      <c r="BC269" s="126">
        <v>5</v>
      </c>
      <c r="BD269" s="126" t="s">
        <v>110</v>
      </c>
      <c r="BE269" s="126" t="s">
        <v>103</v>
      </c>
      <c r="BG269" s="130"/>
      <c r="BM269" s="130">
        <v>1</v>
      </c>
      <c r="BN269" s="126">
        <v>1</v>
      </c>
      <c r="BO269" s="126">
        <v>0.6</v>
      </c>
      <c r="BP269" s="126" t="s">
        <v>110</v>
      </c>
      <c r="BQ269" s="126" t="s">
        <v>103</v>
      </c>
      <c r="BY269" s="130"/>
      <c r="CE269" s="126" t="s">
        <v>1691</v>
      </c>
      <c r="CG269" s="131"/>
      <c r="CH269" s="132" t="s">
        <v>1692</v>
      </c>
      <c r="CI269" s="132">
        <v>100</v>
      </c>
      <c r="CJ269" s="132" t="s">
        <v>514</v>
      </c>
      <c r="CK269" s="133"/>
      <c r="CL269" s="134"/>
      <c r="CM269" s="134"/>
      <c r="CN269" s="134"/>
      <c r="CO269" s="134"/>
      <c r="CP269" s="134"/>
      <c r="CQ269" s="134"/>
      <c r="CR269" s="134"/>
      <c r="CS269" s="134"/>
      <c r="CT269" s="134"/>
      <c r="CU269" s="134"/>
      <c r="CV269" s="134"/>
      <c r="CW269" s="134"/>
      <c r="CX269" s="134"/>
      <c r="CY269" s="134"/>
      <c r="CZ269" s="134"/>
      <c r="DA269" s="134"/>
      <c r="DB269" s="134">
        <v>75</v>
      </c>
      <c r="DC269" s="135">
        <v>20</v>
      </c>
      <c r="DD269" s="134"/>
      <c r="DE269" s="134"/>
      <c r="DF269" s="134"/>
      <c r="DG269" s="134"/>
      <c r="DH269" s="134"/>
      <c r="DI269" s="134"/>
      <c r="DJ269" s="134">
        <v>5</v>
      </c>
      <c r="DK269" s="207">
        <v>100</v>
      </c>
      <c r="DL269" s="131"/>
      <c r="DM269" s="134"/>
      <c r="DN269" s="134"/>
      <c r="DO269" s="136"/>
      <c r="DQ269" s="131"/>
      <c r="DR269" s="136"/>
      <c r="DS269" s="131"/>
      <c r="DT269" s="138" t="s">
        <v>1693</v>
      </c>
      <c r="DW269" s="213">
        <v>100</v>
      </c>
      <c r="DX269" s="214" t="e">
        <v>#N/A</v>
      </c>
      <c r="DY269" s="139" t="s">
        <v>1694</v>
      </c>
      <c r="DZ269" s="139" t="s">
        <v>1695</v>
      </c>
      <c r="EA269" s="139"/>
      <c r="ED269" s="229" t="s">
        <v>2517</v>
      </c>
      <c r="EE269" s="140"/>
      <c r="EG269" s="140"/>
      <c r="EI269" s="218"/>
      <c r="EJ269" s="143"/>
      <c r="EK269" s="221"/>
      <c r="EM269" s="109"/>
      <c r="EN269" s="109"/>
      <c r="EZ269" s="192" t="e">
        <f t="shared" si="74"/>
        <v>#DIV/0!</v>
      </c>
      <c r="FA269" s="192" t="e">
        <f t="shared" si="75"/>
        <v>#DIV/0!</v>
      </c>
      <c r="FB269" s="192" t="e">
        <f t="shared" si="76"/>
        <v>#DIV/0!</v>
      </c>
      <c r="FC269" s="192" t="e">
        <f t="shared" si="77"/>
        <v>#DIV/0!</v>
      </c>
      <c r="FD269" s="192" t="e">
        <f t="shared" si="78"/>
        <v>#DIV/0!</v>
      </c>
      <c r="FE269" s="193" t="e">
        <f t="shared" si="79"/>
        <v>#DIV/0!</v>
      </c>
      <c r="FF269" s="194" t="e">
        <f t="shared" si="80"/>
        <v>#DIV/0!</v>
      </c>
      <c r="FG269" s="144"/>
      <c r="FI269" s="778">
        <f t="shared" si="81"/>
        <v>0</v>
      </c>
      <c r="FJ269" s="779" t="e">
        <f t="shared" si="82"/>
        <v>#DIV/0!</v>
      </c>
      <c r="FK269" s="779" t="e">
        <f t="shared" si="83"/>
        <v>#DIV/0!</v>
      </c>
      <c r="FL269" s="780" t="e">
        <f t="shared" si="84"/>
        <v>#DIV/0!</v>
      </c>
      <c r="FM269" s="169" t="e">
        <f t="shared" si="85"/>
        <v>#DIV/0!</v>
      </c>
      <c r="FN269" s="783" t="e">
        <f t="shared" si="86"/>
        <v>#DIV/0!</v>
      </c>
    </row>
    <row r="270" spans="1:1038" s="288" customFormat="1" ht="18" customHeight="1">
      <c r="A270" s="352" t="s">
        <v>1646</v>
      </c>
      <c r="B270" s="227" t="s">
        <v>1647</v>
      </c>
      <c r="C270" s="227"/>
      <c r="D270" s="227" t="s">
        <v>1279</v>
      </c>
      <c r="E270" s="227">
        <v>44</v>
      </c>
      <c r="F270" s="227">
        <v>2</v>
      </c>
      <c r="G270" s="285" t="str">
        <f t="shared" si="73"/>
        <v>44-2</v>
      </c>
      <c r="H270" s="278">
        <v>43</v>
      </c>
      <c r="I270" s="227">
        <v>89</v>
      </c>
      <c r="J270" s="226"/>
      <c r="K270" s="545" t="b">
        <f>IF(I271=1,IF(((VLOOKUP($G270,[1]Depth_Lookup!#REF!,9,FALSE))-(H270/100))=0,"Good",IF(((VLOOKUP($G270,[1]Depth_Lookup!$A$3:$J$550,9,FALSE))-(H270/100))&gt;0,"Too Short","Too Long")))</f>
        <v>0</v>
      </c>
      <c r="L270" s="171">
        <f>(VLOOKUP($G270,Depth_Lookup!$A$3:$J$410,10,FALSE))+(H270/100)</f>
        <v>103.08500000000001</v>
      </c>
      <c r="M270" s="171">
        <f>(VLOOKUP($G270,Depth_Lookup!$A$3:$J$410,10,FALSE))+(I270/100)</f>
        <v>103.545</v>
      </c>
      <c r="N270" s="230" t="s">
        <v>1696</v>
      </c>
      <c r="O270" s="227">
        <v>1</v>
      </c>
      <c r="P270" s="227" t="s">
        <v>853</v>
      </c>
      <c r="Q270" s="227" t="s">
        <v>125</v>
      </c>
      <c r="R270" s="286" t="s">
        <v>1633</v>
      </c>
      <c r="S270" s="227" t="s">
        <v>587</v>
      </c>
      <c r="T270" s="227" t="s">
        <v>700</v>
      </c>
      <c r="U270" s="227" t="s">
        <v>108</v>
      </c>
      <c r="V270" s="227" t="s">
        <v>509</v>
      </c>
      <c r="W270" s="227" t="s">
        <v>102</v>
      </c>
      <c r="X270" s="287">
        <v>5</v>
      </c>
      <c r="Y270" s="227" t="s">
        <v>90</v>
      </c>
      <c r="Z270" s="227" t="s">
        <v>91</v>
      </c>
      <c r="AA270" s="227" t="s">
        <v>1685</v>
      </c>
      <c r="AB270" s="227"/>
      <c r="AC270" s="227"/>
      <c r="AD270" s="227"/>
      <c r="AE270" s="233"/>
      <c r="AF270" s="286" t="e">
        <v>#N/A</v>
      </c>
      <c r="AG270" s="237"/>
      <c r="AH270" s="227"/>
      <c r="AI270" s="240">
        <v>69</v>
      </c>
      <c r="AJ270" s="227"/>
      <c r="AK270" s="227"/>
      <c r="AL270" s="227"/>
      <c r="AM270" s="227"/>
      <c r="AN270" s="227"/>
      <c r="AO270" s="240"/>
      <c r="AP270" s="227"/>
      <c r="AQ270" s="227"/>
      <c r="AR270" s="227"/>
      <c r="AS270" s="227"/>
      <c r="AT270" s="227"/>
      <c r="AU270" s="240"/>
      <c r="AV270" s="227"/>
      <c r="AW270" s="227"/>
      <c r="AX270" s="227"/>
      <c r="AY270" s="227"/>
      <c r="AZ270" s="227"/>
      <c r="BA270" s="240">
        <v>30</v>
      </c>
      <c r="BB270" s="227">
        <v>8</v>
      </c>
      <c r="BC270" s="227">
        <v>5</v>
      </c>
      <c r="BD270" s="227" t="s">
        <v>110</v>
      </c>
      <c r="BE270" s="227" t="s">
        <v>103</v>
      </c>
      <c r="BF270" s="227"/>
      <c r="BG270" s="240"/>
      <c r="BH270" s="227"/>
      <c r="BI270" s="227"/>
      <c r="BJ270" s="227"/>
      <c r="BK270" s="227"/>
      <c r="BL270" s="227"/>
      <c r="BM270" s="240">
        <v>1</v>
      </c>
      <c r="BN270" s="227">
        <v>0.5</v>
      </c>
      <c r="BO270" s="227">
        <v>0.5</v>
      </c>
      <c r="BP270" s="227" t="s">
        <v>110</v>
      </c>
      <c r="BQ270" s="227" t="s">
        <v>103</v>
      </c>
      <c r="BR270" s="227"/>
      <c r="BS270" s="227"/>
      <c r="BT270" s="227"/>
      <c r="BU270" s="227"/>
      <c r="BV270" s="227"/>
      <c r="BW270" s="227"/>
      <c r="BX270" s="227"/>
      <c r="BY270" s="240"/>
      <c r="BZ270" s="227"/>
      <c r="CA270" s="227"/>
      <c r="CB270" s="227"/>
      <c r="CC270" s="227"/>
      <c r="CD270" s="227"/>
      <c r="CE270" s="227"/>
      <c r="CF270" s="227"/>
      <c r="CG270" s="148"/>
      <c r="CH270" s="149" t="s">
        <v>1697</v>
      </c>
      <c r="CI270" s="149">
        <v>95</v>
      </c>
      <c r="CJ270" s="149" t="s">
        <v>514</v>
      </c>
      <c r="CK270" s="151"/>
      <c r="CL270" s="152"/>
      <c r="CM270" s="152"/>
      <c r="CN270" s="152"/>
      <c r="CO270" s="152"/>
      <c r="CP270" s="152"/>
      <c r="CQ270" s="152"/>
      <c r="CR270" s="152"/>
      <c r="CS270" s="152"/>
      <c r="CT270" s="152"/>
      <c r="CU270" s="152"/>
      <c r="CV270" s="152"/>
      <c r="CW270" s="152"/>
      <c r="CX270" s="152"/>
      <c r="CY270" s="152"/>
      <c r="CZ270" s="152"/>
      <c r="DA270" s="152"/>
      <c r="DB270" s="152">
        <v>80</v>
      </c>
      <c r="DC270" s="229">
        <v>20</v>
      </c>
      <c r="DD270" s="152"/>
      <c r="DE270" s="152"/>
      <c r="DF270" s="152"/>
      <c r="DG270" s="152"/>
      <c r="DH270" s="152"/>
      <c r="DI270" s="152"/>
      <c r="DJ270" s="152"/>
      <c r="DK270" s="208">
        <v>100</v>
      </c>
      <c r="DL270" s="148"/>
      <c r="DM270" s="152"/>
      <c r="DN270" s="152"/>
      <c r="DO270" s="153"/>
      <c r="DQ270" s="148"/>
      <c r="DR270" s="153"/>
      <c r="DS270" s="148"/>
      <c r="DT270" s="261" t="s">
        <v>1698</v>
      </c>
      <c r="DU270" s="229"/>
      <c r="DV270" s="229"/>
      <c r="DW270" s="290">
        <v>100</v>
      </c>
      <c r="DX270" s="291" t="e">
        <v>#N/A</v>
      </c>
      <c r="DY270" s="154" t="s">
        <v>1687</v>
      </c>
      <c r="DZ270" s="154" t="s">
        <v>1688</v>
      </c>
      <c r="EA270" s="154"/>
      <c r="EB270" s="229"/>
      <c r="EC270" s="292"/>
      <c r="ED270" s="229" t="s">
        <v>2517</v>
      </c>
      <c r="EE270" s="293"/>
      <c r="EF270" s="294"/>
      <c r="EG270" s="293"/>
      <c r="EH270" s="295"/>
      <c r="EI270" s="296"/>
      <c r="EJ270" s="297"/>
      <c r="EK270" s="298"/>
      <c r="EL270" s="293"/>
      <c r="EM270" s="295"/>
      <c r="EN270" s="295"/>
      <c r="EO270" s="321"/>
      <c r="EP270" s="321"/>
      <c r="EQ270" s="321"/>
      <c r="ER270" s="321"/>
      <c r="ES270" s="321"/>
      <c r="ET270" s="321"/>
      <c r="EU270" s="321"/>
      <c r="EV270" s="322"/>
      <c r="EW270" s="322"/>
      <c r="EX270" s="322"/>
      <c r="EY270" s="322"/>
      <c r="EZ270" s="192" t="e">
        <f t="shared" si="74"/>
        <v>#DIV/0!</v>
      </c>
      <c r="FA270" s="192" t="e">
        <f t="shared" si="75"/>
        <v>#DIV/0!</v>
      </c>
      <c r="FB270" s="192" t="e">
        <f t="shared" si="76"/>
        <v>#DIV/0!</v>
      </c>
      <c r="FC270" s="192" t="e">
        <f t="shared" si="77"/>
        <v>#DIV/0!</v>
      </c>
      <c r="FD270" s="192" t="e">
        <f t="shared" si="78"/>
        <v>#DIV/0!</v>
      </c>
      <c r="FE270" s="193" t="e">
        <f t="shared" si="79"/>
        <v>#DIV/0!</v>
      </c>
      <c r="FF270" s="194" t="e">
        <f t="shared" si="80"/>
        <v>#DIV/0!</v>
      </c>
      <c r="FG270" s="321"/>
      <c r="FH270" s="295"/>
      <c r="FI270" s="778">
        <f t="shared" si="81"/>
        <v>0</v>
      </c>
      <c r="FJ270" s="779" t="e">
        <f t="shared" si="82"/>
        <v>#DIV/0!</v>
      </c>
      <c r="FK270" s="779" t="e">
        <f t="shared" si="83"/>
        <v>#DIV/0!</v>
      </c>
      <c r="FL270" s="780" t="e">
        <f t="shared" si="84"/>
        <v>#DIV/0!</v>
      </c>
      <c r="FM270" s="169" t="e">
        <f t="shared" si="85"/>
        <v>#DIV/0!</v>
      </c>
      <c r="FN270" s="783" t="e">
        <f t="shared" si="86"/>
        <v>#DIV/0!</v>
      </c>
      <c r="FO270" s="227"/>
      <c r="FP270" s="227"/>
      <c r="FQ270" s="227"/>
      <c r="FR270" s="227"/>
      <c r="FS270" s="227"/>
      <c r="FT270" s="227"/>
      <c r="FU270" s="227"/>
      <c r="FV270" s="227"/>
      <c r="FW270" s="227"/>
      <c r="FX270" s="227"/>
      <c r="FY270" s="227"/>
      <c r="FZ270" s="227"/>
      <c r="GA270" s="227"/>
      <c r="GB270" s="227"/>
      <c r="GC270" s="227"/>
      <c r="GD270" s="227"/>
      <c r="GE270" s="227"/>
      <c r="GF270" s="227"/>
      <c r="GG270" s="227"/>
      <c r="GH270" s="227"/>
      <c r="GI270" s="227"/>
      <c r="GJ270" s="227"/>
      <c r="GK270" s="227"/>
      <c r="GL270" s="227"/>
      <c r="GM270" s="227"/>
      <c r="GN270" s="227"/>
      <c r="GO270" s="227"/>
      <c r="GP270" s="227"/>
      <c r="GQ270" s="227"/>
      <c r="GR270" s="227"/>
      <c r="GS270" s="227"/>
      <c r="GT270" s="227"/>
      <c r="GU270" s="227"/>
      <c r="GV270" s="227"/>
      <c r="GW270" s="227"/>
      <c r="GX270" s="227"/>
      <c r="GY270" s="227"/>
      <c r="GZ270" s="227"/>
      <c r="HA270" s="227"/>
      <c r="HB270" s="227"/>
      <c r="HC270" s="227"/>
      <c r="HD270" s="227"/>
      <c r="HE270" s="227"/>
      <c r="HF270" s="227"/>
      <c r="HG270" s="227"/>
      <c r="HH270" s="227"/>
      <c r="HI270" s="227"/>
      <c r="HJ270" s="227"/>
      <c r="HK270" s="227"/>
      <c r="HL270" s="227"/>
      <c r="HM270" s="227"/>
      <c r="HN270" s="227"/>
      <c r="HO270" s="227"/>
      <c r="HP270" s="227"/>
      <c r="HQ270" s="227"/>
      <c r="HR270" s="227"/>
      <c r="HS270" s="227"/>
      <c r="HT270" s="227"/>
      <c r="HU270" s="227"/>
      <c r="HV270" s="227"/>
      <c r="HW270" s="227"/>
      <c r="HX270" s="227"/>
      <c r="HY270" s="227"/>
      <c r="HZ270" s="227"/>
      <c r="IA270" s="227"/>
      <c r="IB270" s="227"/>
      <c r="IC270" s="227"/>
      <c r="ID270" s="227"/>
      <c r="IE270" s="227"/>
      <c r="IF270" s="227"/>
      <c r="IG270" s="227"/>
      <c r="IH270" s="227"/>
      <c r="II270" s="227"/>
      <c r="IJ270" s="227"/>
      <c r="IK270" s="227"/>
      <c r="IL270" s="227"/>
      <c r="IM270" s="227"/>
      <c r="IN270" s="227"/>
      <c r="IO270" s="227"/>
      <c r="IP270" s="227"/>
      <c r="IQ270" s="227"/>
      <c r="IR270" s="227"/>
      <c r="IS270" s="227"/>
      <c r="IT270" s="227"/>
      <c r="IU270" s="227"/>
      <c r="IV270" s="227"/>
      <c r="IW270" s="227"/>
      <c r="IX270" s="227"/>
      <c r="IY270" s="227"/>
      <c r="IZ270" s="227"/>
      <c r="JA270" s="227"/>
      <c r="JB270" s="227"/>
      <c r="JC270" s="227"/>
      <c r="JD270" s="227"/>
      <c r="JE270" s="227"/>
      <c r="JF270" s="227"/>
      <c r="JG270" s="227"/>
      <c r="JH270" s="227"/>
      <c r="JI270" s="227"/>
      <c r="JJ270" s="227"/>
      <c r="JK270" s="227"/>
      <c r="JL270" s="227"/>
      <c r="JM270" s="227"/>
      <c r="JN270" s="227"/>
      <c r="JO270" s="227"/>
      <c r="JP270" s="227"/>
      <c r="JQ270" s="227"/>
      <c r="JR270" s="227"/>
      <c r="JS270" s="227"/>
      <c r="JT270" s="227"/>
      <c r="JU270" s="227"/>
      <c r="JV270" s="227"/>
      <c r="JW270" s="227"/>
      <c r="JX270" s="227"/>
      <c r="JY270" s="227"/>
      <c r="JZ270" s="227"/>
      <c r="KA270" s="227"/>
      <c r="KB270" s="227"/>
      <c r="KC270" s="227"/>
      <c r="KD270" s="227"/>
      <c r="KE270" s="227"/>
      <c r="KF270" s="227"/>
      <c r="KG270" s="227"/>
      <c r="KH270" s="227"/>
      <c r="KI270" s="227"/>
      <c r="KJ270" s="227"/>
      <c r="KK270" s="227"/>
      <c r="KL270" s="227"/>
      <c r="KM270" s="227"/>
      <c r="KN270" s="227"/>
      <c r="KO270" s="227"/>
      <c r="KP270" s="227"/>
      <c r="KQ270" s="227"/>
      <c r="KR270" s="227"/>
      <c r="KS270" s="227"/>
      <c r="KT270" s="227"/>
      <c r="KU270" s="227"/>
      <c r="KV270" s="227"/>
      <c r="KW270" s="227"/>
      <c r="KX270" s="227"/>
      <c r="KY270" s="227"/>
      <c r="KZ270" s="227"/>
      <c r="LA270" s="227"/>
      <c r="LB270" s="227"/>
      <c r="LC270" s="227"/>
      <c r="LD270" s="227"/>
      <c r="LE270" s="227"/>
      <c r="LF270" s="227"/>
      <c r="LG270" s="227"/>
      <c r="LH270" s="227"/>
      <c r="LI270" s="227"/>
      <c r="LJ270" s="227"/>
      <c r="LK270" s="227"/>
      <c r="LL270" s="227"/>
      <c r="LM270" s="227"/>
      <c r="LN270" s="227"/>
      <c r="LO270" s="227"/>
      <c r="LP270" s="227"/>
      <c r="LQ270" s="227"/>
      <c r="LR270" s="227"/>
      <c r="LS270" s="227"/>
      <c r="LT270" s="227"/>
      <c r="LU270" s="227"/>
      <c r="LV270" s="227"/>
      <c r="LW270" s="227"/>
      <c r="LX270" s="227"/>
      <c r="LY270" s="227"/>
      <c r="LZ270" s="227"/>
      <c r="MA270" s="227"/>
      <c r="MB270" s="227"/>
      <c r="MC270" s="227"/>
      <c r="MD270" s="227"/>
      <c r="ME270" s="227"/>
      <c r="MF270" s="227"/>
      <c r="MG270" s="227"/>
      <c r="MH270" s="227"/>
      <c r="MI270" s="227"/>
      <c r="MJ270" s="227"/>
      <c r="MK270" s="227"/>
      <c r="ML270" s="227"/>
      <c r="MM270" s="227"/>
      <c r="MN270" s="227"/>
      <c r="MO270" s="227"/>
      <c r="MP270" s="227"/>
      <c r="MQ270" s="227"/>
      <c r="MR270" s="227"/>
      <c r="MS270" s="227"/>
      <c r="MT270" s="227"/>
      <c r="MU270" s="227"/>
      <c r="MV270" s="227"/>
      <c r="MW270" s="227"/>
      <c r="MX270" s="227"/>
      <c r="MY270" s="227"/>
      <c r="MZ270" s="227"/>
      <c r="NA270" s="227"/>
      <c r="NB270" s="227"/>
      <c r="NC270" s="227"/>
      <c r="ND270" s="227"/>
      <c r="NE270" s="227"/>
      <c r="NF270" s="227"/>
      <c r="NG270" s="227"/>
      <c r="NH270" s="227"/>
      <c r="NI270" s="227"/>
      <c r="NJ270" s="227"/>
      <c r="NK270" s="227"/>
      <c r="NL270" s="227"/>
      <c r="NM270" s="227"/>
      <c r="NN270" s="227"/>
      <c r="NO270" s="227"/>
      <c r="NP270" s="227"/>
      <c r="NQ270" s="227"/>
      <c r="NR270" s="227"/>
      <c r="NS270" s="227"/>
      <c r="NT270" s="227"/>
      <c r="NU270" s="227"/>
      <c r="NV270" s="227"/>
      <c r="NW270" s="227"/>
      <c r="NX270" s="227"/>
      <c r="NY270" s="227"/>
      <c r="NZ270" s="227"/>
      <c r="OA270" s="227"/>
      <c r="OB270" s="227"/>
      <c r="OC270" s="227"/>
      <c r="OD270" s="227"/>
      <c r="OE270" s="227"/>
      <c r="OF270" s="227"/>
      <c r="OG270" s="227"/>
      <c r="OH270" s="227"/>
      <c r="OI270" s="227"/>
      <c r="OJ270" s="227"/>
      <c r="OK270" s="227"/>
      <c r="OL270" s="227"/>
      <c r="OM270" s="227"/>
      <c r="ON270" s="227"/>
      <c r="OO270" s="227"/>
      <c r="OP270" s="227"/>
      <c r="OQ270" s="227"/>
      <c r="OR270" s="227"/>
      <c r="OS270" s="227"/>
      <c r="OT270" s="227"/>
      <c r="OU270" s="227"/>
      <c r="OV270" s="227"/>
      <c r="OW270" s="227"/>
      <c r="OX270" s="227"/>
      <c r="OY270" s="227"/>
      <c r="OZ270" s="227"/>
      <c r="PA270" s="227"/>
      <c r="PB270" s="227"/>
      <c r="PC270" s="227"/>
      <c r="PD270" s="227"/>
      <c r="PE270" s="227"/>
      <c r="PF270" s="227"/>
      <c r="PG270" s="227"/>
      <c r="PH270" s="227"/>
      <c r="PI270" s="227"/>
      <c r="PJ270" s="227"/>
      <c r="PK270" s="227"/>
      <c r="PL270" s="227"/>
      <c r="PM270" s="227"/>
      <c r="PN270" s="227"/>
      <c r="PO270" s="227"/>
      <c r="PP270" s="227"/>
      <c r="PQ270" s="227"/>
      <c r="PR270" s="227"/>
      <c r="PS270" s="227"/>
      <c r="PT270" s="227"/>
      <c r="PU270" s="227"/>
      <c r="PV270" s="227"/>
      <c r="PW270" s="227"/>
      <c r="PX270" s="227"/>
      <c r="PY270" s="227"/>
      <c r="PZ270" s="227"/>
      <c r="QA270" s="227"/>
      <c r="QB270" s="227"/>
      <c r="QC270" s="227"/>
      <c r="QD270" s="227"/>
      <c r="QE270" s="227"/>
      <c r="QF270" s="227"/>
      <c r="QG270" s="227"/>
      <c r="QH270" s="227"/>
      <c r="QI270" s="227"/>
      <c r="QJ270" s="227"/>
      <c r="QK270" s="227"/>
      <c r="QL270" s="227"/>
      <c r="QM270" s="227"/>
      <c r="QN270" s="227"/>
      <c r="QO270" s="227"/>
      <c r="QP270" s="227"/>
      <c r="QQ270" s="227"/>
      <c r="QR270" s="227"/>
      <c r="QS270" s="227"/>
      <c r="QT270" s="227"/>
      <c r="QU270" s="227"/>
      <c r="QV270" s="227"/>
      <c r="QW270" s="227"/>
      <c r="QX270" s="227"/>
      <c r="QY270" s="227"/>
      <c r="QZ270" s="227"/>
      <c r="RA270" s="227"/>
      <c r="RB270" s="227"/>
      <c r="RC270" s="227"/>
      <c r="RD270" s="227"/>
      <c r="RE270" s="227"/>
      <c r="RF270" s="227"/>
      <c r="RG270" s="227"/>
      <c r="RH270" s="227"/>
      <c r="RI270" s="227"/>
      <c r="RJ270" s="227"/>
      <c r="RK270" s="227"/>
      <c r="RL270" s="227"/>
      <c r="RM270" s="227"/>
      <c r="RN270" s="227"/>
      <c r="RO270" s="227"/>
      <c r="RP270" s="227"/>
      <c r="RQ270" s="227"/>
      <c r="RR270" s="227"/>
      <c r="RS270" s="227"/>
      <c r="RT270" s="227"/>
      <c r="RU270" s="227"/>
      <c r="RV270" s="227"/>
      <c r="RW270" s="227"/>
      <c r="RX270" s="227"/>
      <c r="RY270" s="227"/>
      <c r="RZ270" s="227"/>
      <c r="SA270" s="227"/>
      <c r="SB270" s="227"/>
      <c r="SC270" s="227"/>
      <c r="SD270" s="227"/>
      <c r="SE270" s="227"/>
      <c r="SF270" s="227"/>
      <c r="SG270" s="227"/>
      <c r="SH270" s="227"/>
      <c r="SI270" s="227"/>
      <c r="SJ270" s="227"/>
      <c r="SK270" s="227"/>
      <c r="SL270" s="227"/>
      <c r="SM270" s="227"/>
      <c r="SN270" s="227"/>
      <c r="SO270" s="227"/>
      <c r="SP270" s="227"/>
      <c r="SQ270" s="227"/>
      <c r="SR270" s="227"/>
      <c r="SS270" s="227"/>
      <c r="ST270" s="227"/>
      <c r="SU270" s="227"/>
      <c r="SV270" s="227"/>
      <c r="SW270" s="227"/>
      <c r="SX270" s="227"/>
      <c r="SY270" s="227"/>
      <c r="SZ270" s="227"/>
      <c r="TA270" s="227"/>
      <c r="TB270" s="227"/>
      <c r="TC270" s="227"/>
      <c r="TD270" s="227"/>
      <c r="TE270" s="227"/>
      <c r="TF270" s="227"/>
      <c r="TG270" s="227"/>
      <c r="TH270" s="227"/>
      <c r="TI270" s="227"/>
      <c r="TJ270" s="227"/>
      <c r="TK270" s="227"/>
      <c r="TL270" s="227"/>
      <c r="TM270" s="227"/>
      <c r="TN270" s="227"/>
      <c r="TO270" s="227"/>
      <c r="TP270" s="227"/>
      <c r="TQ270" s="227"/>
      <c r="TR270" s="227"/>
      <c r="TS270" s="227"/>
      <c r="TT270" s="227"/>
      <c r="TU270" s="227"/>
      <c r="TV270" s="227"/>
      <c r="TW270" s="227"/>
      <c r="TX270" s="227"/>
      <c r="TY270" s="227"/>
      <c r="TZ270" s="227"/>
      <c r="UA270" s="227"/>
      <c r="UB270" s="227"/>
      <c r="UC270" s="227"/>
      <c r="UD270" s="227"/>
      <c r="UE270" s="227"/>
      <c r="UF270" s="227"/>
      <c r="UG270" s="227"/>
      <c r="UH270" s="227"/>
      <c r="UI270" s="227"/>
      <c r="UJ270" s="227"/>
      <c r="UK270" s="227"/>
      <c r="UL270" s="227"/>
      <c r="UM270" s="227"/>
      <c r="UN270" s="227"/>
      <c r="UO270" s="227"/>
      <c r="UP270" s="227"/>
      <c r="UQ270" s="227"/>
      <c r="UR270" s="227"/>
      <c r="US270" s="227"/>
      <c r="UT270" s="227"/>
      <c r="UU270" s="227"/>
      <c r="UV270" s="227"/>
      <c r="UW270" s="227"/>
      <c r="UX270" s="227"/>
      <c r="UY270" s="227"/>
      <c r="UZ270" s="227"/>
      <c r="VA270" s="227"/>
      <c r="VB270" s="227"/>
      <c r="VC270" s="227"/>
      <c r="VD270" s="227"/>
      <c r="VE270" s="227"/>
      <c r="VF270" s="227"/>
      <c r="VG270" s="227"/>
      <c r="VH270" s="227"/>
      <c r="VI270" s="227"/>
      <c r="VJ270" s="227"/>
      <c r="VK270" s="227"/>
      <c r="VL270" s="227"/>
      <c r="VM270" s="227"/>
      <c r="VN270" s="227"/>
      <c r="VO270" s="227"/>
      <c r="VP270" s="227"/>
      <c r="VQ270" s="227"/>
      <c r="VR270" s="227"/>
      <c r="VS270" s="227"/>
      <c r="VT270" s="227"/>
      <c r="VU270" s="227"/>
      <c r="VV270" s="227"/>
      <c r="VW270" s="227"/>
      <c r="VX270" s="227"/>
      <c r="VY270" s="227"/>
      <c r="VZ270" s="227"/>
      <c r="WA270" s="227"/>
      <c r="WB270" s="227"/>
      <c r="WC270" s="227"/>
      <c r="WD270" s="227"/>
      <c r="WE270" s="227"/>
      <c r="WF270" s="227"/>
      <c r="WG270" s="227"/>
      <c r="WH270" s="227"/>
      <c r="WI270" s="227"/>
      <c r="WJ270" s="227"/>
      <c r="WK270" s="227"/>
      <c r="WL270" s="227"/>
      <c r="WM270" s="227"/>
      <c r="WN270" s="227"/>
      <c r="WO270" s="227"/>
      <c r="WP270" s="227"/>
      <c r="WQ270" s="227"/>
      <c r="WR270" s="227"/>
      <c r="WS270" s="227"/>
      <c r="WT270" s="227"/>
      <c r="WU270" s="227"/>
      <c r="WV270" s="227"/>
      <c r="WW270" s="227"/>
      <c r="WX270" s="227"/>
      <c r="WY270" s="227"/>
      <c r="WZ270" s="227"/>
      <c r="XA270" s="227"/>
      <c r="XB270" s="227"/>
      <c r="XC270" s="227"/>
      <c r="XD270" s="227"/>
      <c r="XE270" s="227"/>
      <c r="XF270" s="227"/>
      <c r="XG270" s="227"/>
      <c r="XH270" s="227"/>
      <c r="XI270" s="227"/>
      <c r="XJ270" s="227"/>
      <c r="XK270" s="227"/>
      <c r="XL270" s="227"/>
      <c r="XM270" s="227"/>
      <c r="XN270" s="227"/>
      <c r="XO270" s="227"/>
      <c r="XP270" s="227"/>
      <c r="XQ270" s="227"/>
      <c r="XR270" s="227"/>
      <c r="XS270" s="227"/>
      <c r="XT270" s="227"/>
      <c r="XU270" s="227"/>
      <c r="XV270" s="227"/>
      <c r="XW270" s="227"/>
      <c r="XX270" s="227"/>
      <c r="XY270" s="227"/>
      <c r="XZ270" s="227"/>
      <c r="YA270" s="227"/>
      <c r="YB270" s="227"/>
      <c r="YC270" s="227"/>
      <c r="YD270" s="227"/>
      <c r="YE270" s="227"/>
      <c r="YF270" s="227"/>
      <c r="YG270" s="227"/>
      <c r="YH270" s="227"/>
      <c r="YI270" s="227"/>
      <c r="YJ270" s="227"/>
      <c r="YK270" s="227"/>
      <c r="YL270" s="227"/>
      <c r="YM270" s="227"/>
      <c r="YN270" s="227"/>
      <c r="YO270" s="227"/>
      <c r="YP270" s="227"/>
      <c r="YQ270" s="227"/>
      <c r="YR270" s="227"/>
      <c r="YS270" s="227"/>
      <c r="YT270" s="227"/>
      <c r="YU270" s="227"/>
      <c r="YV270" s="227"/>
      <c r="YW270" s="227"/>
      <c r="YX270" s="227"/>
      <c r="YY270" s="227"/>
      <c r="YZ270" s="227"/>
      <c r="ZA270" s="227"/>
      <c r="ZB270" s="227"/>
      <c r="ZC270" s="227"/>
      <c r="ZD270" s="227"/>
      <c r="ZE270" s="227"/>
      <c r="ZF270" s="227"/>
      <c r="ZG270" s="227"/>
      <c r="ZH270" s="227"/>
      <c r="ZI270" s="227"/>
      <c r="ZJ270" s="227"/>
      <c r="ZK270" s="227"/>
      <c r="ZL270" s="227"/>
      <c r="ZM270" s="227"/>
      <c r="ZN270" s="227"/>
      <c r="ZO270" s="227"/>
      <c r="ZP270" s="227"/>
      <c r="ZQ270" s="227"/>
      <c r="ZR270" s="227"/>
      <c r="ZS270" s="227"/>
      <c r="ZT270" s="227"/>
      <c r="ZU270" s="227"/>
      <c r="ZV270" s="227"/>
      <c r="ZW270" s="227"/>
      <c r="ZX270" s="227"/>
      <c r="ZY270" s="227"/>
      <c r="ZZ270" s="227"/>
      <c r="AAA270" s="227"/>
      <c r="AAB270" s="227"/>
      <c r="AAC270" s="227"/>
      <c r="AAD270" s="227"/>
      <c r="AAE270" s="227"/>
      <c r="AAF270" s="227"/>
      <c r="AAG270" s="227"/>
      <c r="AAH270" s="227"/>
      <c r="AAI270" s="227"/>
      <c r="AAJ270" s="227"/>
      <c r="AAK270" s="227"/>
      <c r="AAL270" s="227"/>
      <c r="AAM270" s="227"/>
      <c r="AAN270" s="227"/>
      <c r="AAO270" s="227"/>
      <c r="AAP270" s="227"/>
      <c r="AAQ270" s="227"/>
      <c r="AAR270" s="227"/>
      <c r="AAS270" s="227"/>
      <c r="AAT270" s="227"/>
      <c r="AAU270" s="227"/>
      <c r="AAV270" s="227"/>
      <c r="AAW270" s="227"/>
      <c r="AAX270" s="227"/>
      <c r="AAY270" s="227"/>
      <c r="AAZ270" s="227"/>
      <c r="ABA270" s="227"/>
      <c r="ABB270" s="227"/>
      <c r="ABC270" s="227"/>
      <c r="ABD270" s="227"/>
      <c r="ABE270" s="227"/>
      <c r="ABF270" s="227"/>
      <c r="ABG270" s="227"/>
      <c r="ABH270" s="227"/>
      <c r="ABI270" s="227"/>
      <c r="ABJ270" s="227"/>
      <c r="ABK270" s="227"/>
      <c r="ABL270" s="227"/>
      <c r="ABM270" s="227"/>
      <c r="ABN270" s="227"/>
      <c r="ABO270" s="227"/>
      <c r="ABP270" s="227"/>
      <c r="ABQ270" s="227"/>
      <c r="ABR270" s="227"/>
      <c r="ABS270" s="227"/>
      <c r="ABT270" s="227"/>
      <c r="ABU270" s="227"/>
      <c r="ABV270" s="227"/>
      <c r="ABW270" s="227"/>
      <c r="ABX270" s="227"/>
      <c r="ABY270" s="227"/>
      <c r="ABZ270" s="227"/>
      <c r="ACA270" s="227"/>
      <c r="ACB270" s="227"/>
      <c r="ACC270" s="227"/>
      <c r="ACD270" s="227"/>
      <c r="ACE270" s="227"/>
      <c r="ACF270" s="227"/>
      <c r="ACG270" s="227"/>
      <c r="ACH270" s="227"/>
      <c r="ACI270" s="227"/>
      <c r="ACJ270" s="227"/>
      <c r="ACK270" s="227"/>
      <c r="ACL270" s="227"/>
      <c r="ACM270" s="227"/>
      <c r="ACN270" s="227"/>
      <c r="ACO270" s="227"/>
      <c r="ACP270" s="227"/>
      <c r="ACQ270" s="227"/>
      <c r="ACR270" s="227"/>
      <c r="ACS270" s="227"/>
      <c r="ACT270" s="227"/>
      <c r="ACU270" s="227"/>
      <c r="ACV270" s="227"/>
      <c r="ACW270" s="227"/>
      <c r="ACX270" s="227"/>
      <c r="ACY270" s="227"/>
      <c r="ACZ270" s="227"/>
      <c r="ADA270" s="227"/>
      <c r="ADB270" s="227"/>
      <c r="ADC270" s="227"/>
      <c r="ADD270" s="227"/>
      <c r="ADE270" s="227"/>
      <c r="ADF270" s="227"/>
      <c r="ADG270" s="227"/>
      <c r="ADH270" s="227"/>
      <c r="ADI270" s="227"/>
      <c r="ADJ270" s="227"/>
      <c r="ADK270" s="227"/>
      <c r="ADL270" s="227"/>
      <c r="ADM270" s="227"/>
      <c r="ADN270" s="227"/>
      <c r="ADO270" s="227"/>
      <c r="ADP270" s="227"/>
      <c r="ADQ270" s="227"/>
      <c r="ADR270" s="227"/>
      <c r="ADS270" s="227"/>
      <c r="ADT270" s="227"/>
      <c r="ADU270" s="227"/>
      <c r="ADV270" s="227"/>
      <c r="ADW270" s="227"/>
      <c r="ADX270" s="227"/>
      <c r="ADY270" s="227"/>
      <c r="ADZ270" s="227"/>
      <c r="AEA270" s="227"/>
      <c r="AEB270" s="227"/>
      <c r="AEC270" s="227"/>
      <c r="AED270" s="227"/>
      <c r="AEE270" s="227"/>
      <c r="AEF270" s="227"/>
      <c r="AEG270" s="227"/>
      <c r="AEH270" s="227"/>
      <c r="AEI270" s="227"/>
      <c r="AEJ270" s="227"/>
      <c r="AEK270" s="227"/>
      <c r="AEL270" s="227"/>
      <c r="AEM270" s="227"/>
      <c r="AEN270" s="227"/>
      <c r="AEO270" s="227"/>
      <c r="AEP270" s="227"/>
      <c r="AEQ270" s="227"/>
      <c r="AER270" s="227"/>
      <c r="AES270" s="227"/>
      <c r="AET270" s="227"/>
      <c r="AEU270" s="227"/>
      <c r="AEV270" s="227"/>
      <c r="AEW270" s="227"/>
      <c r="AEX270" s="227"/>
      <c r="AEY270" s="227"/>
      <c r="AEZ270" s="227"/>
      <c r="AFA270" s="227"/>
      <c r="AFB270" s="227"/>
      <c r="AFC270" s="227"/>
      <c r="AFD270" s="227"/>
      <c r="AFE270" s="227"/>
      <c r="AFF270" s="227"/>
      <c r="AFG270" s="227"/>
      <c r="AFH270" s="227"/>
      <c r="AFI270" s="227"/>
      <c r="AFJ270" s="227"/>
      <c r="AFK270" s="227"/>
      <c r="AFL270" s="227"/>
      <c r="AFM270" s="227"/>
      <c r="AFN270" s="227"/>
      <c r="AFO270" s="227"/>
      <c r="AFP270" s="227"/>
      <c r="AFQ270" s="227"/>
      <c r="AFR270" s="227"/>
      <c r="AFS270" s="227"/>
      <c r="AFT270" s="227"/>
      <c r="AFU270" s="227"/>
      <c r="AFV270" s="227"/>
      <c r="AFW270" s="227"/>
      <c r="AFX270" s="227"/>
      <c r="AFY270" s="227"/>
      <c r="AFZ270" s="227"/>
      <c r="AGA270" s="227"/>
      <c r="AGB270" s="227"/>
      <c r="AGC270" s="227"/>
      <c r="AGD270" s="227"/>
      <c r="AGE270" s="227"/>
      <c r="AGF270" s="227"/>
      <c r="AGG270" s="227"/>
      <c r="AGH270" s="227"/>
      <c r="AGI270" s="227"/>
      <c r="AGJ270" s="227"/>
      <c r="AGK270" s="227"/>
      <c r="AGL270" s="227"/>
      <c r="AGM270" s="227"/>
      <c r="AGN270" s="227"/>
      <c r="AGO270" s="227"/>
      <c r="AGP270" s="227"/>
      <c r="AGQ270" s="227"/>
      <c r="AGR270" s="227"/>
      <c r="AGS270" s="227"/>
      <c r="AGT270" s="227"/>
      <c r="AGU270" s="227"/>
      <c r="AGV270" s="227"/>
      <c r="AGW270" s="227"/>
      <c r="AGX270" s="227"/>
      <c r="AGY270" s="227"/>
      <c r="AGZ270" s="227"/>
      <c r="AHA270" s="227"/>
      <c r="AHB270" s="227"/>
      <c r="AHC270" s="227"/>
      <c r="AHD270" s="227"/>
      <c r="AHE270" s="227"/>
      <c r="AHF270" s="227"/>
      <c r="AHG270" s="227"/>
      <c r="AHH270" s="227"/>
      <c r="AHI270" s="227"/>
      <c r="AHJ270" s="227"/>
      <c r="AHK270" s="227"/>
      <c r="AHL270" s="227"/>
      <c r="AHM270" s="227"/>
      <c r="AHN270" s="227"/>
      <c r="AHO270" s="227"/>
      <c r="AHP270" s="227"/>
      <c r="AHQ270" s="227"/>
      <c r="AHR270" s="227"/>
      <c r="AHS270" s="227"/>
      <c r="AHT270" s="227"/>
      <c r="AHU270" s="227"/>
      <c r="AHV270" s="227"/>
      <c r="AHW270" s="227"/>
      <c r="AHX270" s="227"/>
      <c r="AHY270" s="227"/>
      <c r="AHZ270" s="227"/>
      <c r="AIA270" s="227"/>
      <c r="AIB270" s="227"/>
      <c r="AIC270" s="227"/>
      <c r="AID270" s="227"/>
      <c r="AIE270" s="227"/>
      <c r="AIF270" s="227"/>
      <c r="AIG270" s="227"/>
      <c r="AIH270" s="227"/>
      <c r="AII270" s="227"/>
      <c r="AIJ270" s="227"/>
      <c r="AIK270" s="227"/>
      <c r="AIL270" s="227"/>
      <c r="AIM270" s="227"/>
      <c r="AIN270" s="227"/>
      <c r="AIO270" s="227"/>
      <c r="AIP270" s="227"/>
      <c r="AIQ270" s="227"/>
      <c r="AIR270" s="227"/>
      <c r="AIS270" s="227"/>
      <c r="AIT270" s="227"/>
      <c r="AIU270" s="227"/>
      <c r="AIV270" s="227"/>
      <c r="AIW270" s="227"/>
      <c r="AIX270" s="227"/>
      <c r="AIY270" s="227"/>
      <c r="AIZ270" s="227"/>
      <c r="AJA270" s="227"/>
      <c r="AJB270" s="227"/>
      <c r="AJC270" s="227"/>
      <c r="AJD270" s="227"/>
      <c r="AJE270" s="227"/>
      <c r="AJF270" s="227"/>
      <c r="AJG270" s="227"/>
      <c r="AJH270" s="227"/>
      <c r="AJI270" s="227"/>
      <c r="AJJ270" s="227"/>
      <c r="AJK270" s="227"/>
      <c r="AJL270" s="227"/>
      <c r="AJM270" s="227"/>
      <c r="AJN270" s="227"/>
      <c r="AJO270" s="227"/>
      <c r="AJP270" s="227"/>
      <c r="AJQ270" s="227"/>
      <c r="AJR270" s="227"/>
      <c r="AJS270" s="227"/>
      <c r="AJT270" s="227"/>
      <c r="AJU270" s="227"/>
      <c r="AJV270" s="227"/>
      <c r="AJW270" s="227"/>
      <c r="AJX270" s="227"/>
      <c r="AJY270" s="227"/>
      <c r="AJZ270" s="227"/>
      <c r="AKA270" s="227"/>
      <c r="AKB270" s="227"/>
      <c r="AKC270" s="227"/>
      <c r="AKD270" s="227"/>
      <c r="AKE270" s="227"/>
      <c r="AKF270" s="227"/>
      <c r="AKG270" s="227"/>
      <c r="AKH270" s="227"/>
      <c r="AKI270" s="227"/>
      <c r="AKJ270" s="227"/>
      <c r="AKK270" s="227"/>
      <c r="AKL270" s="227"/>
      <c r="AKM270" s="227"/>
      <c r="AKN270" s="227"/>
      <c r="AKO270" s="227"/>
      <c r="AKP270" s="227"/>
      <c r="AKQ270" s="227"/>
      <c r="AKR270" s="227"/>
      <c r="AKS270" s="227"/>
      <c r="AKT270" s="227"/>
      <c r="AKU270" s="227"/>
      <c r="AKV270" s="227"/>
      <c r="AKW270" s="227"/>
      <c r="AKX270" s="227"/>
      <c r="AKY270" s="227"/>
      <c r="AKZ270" s="227"/>
      <c r="ALA270" s="227"/>
      <c r="ALB270" s="227"/>
      <c r="ALC270" s="227"/>
      <c r="ALD270" s="227"/>
      <c r="ALE270" s="227"/>
      <c r="ALF270" s="227"/>
      <c r="ALG270" s="227"/>
      <c r="ALH270" s="227"/>
      <c r="ALI270" s="227"/>
      <c r="ALJ270" s="227"/>
      <c r="ALK270" s="227"/>
      <c r="ALL270" s="227"/>
      <c r="ALM270" s="227"/>
      <c r="ALN270" s="227"/>
      <c r="ALO270" s="227"/>
      <c r="ALP270" s="227"/>
      <c r="ALQ270" s="227"/>
      <c r="ALR270" s="227"/>
      <c r="ALS270" s="227"/>
      <c r="ALT270" s="227"/>
      <c r="ALU270" s="227"/>
      <c r="ALV270" s="227"/>
      <c r="ALW270" s="227"/>
      <c r="ALX270" s="227"/>
      <c r="ALY270" s="227"/>
      <c r="ALZ270" s="227"/>
      <c r="AMA270" s="227"/>
      <c r="AMB270" s="227"/>
      <c r="AMC270" s="227"/>
      <c r="AMD270" s="227"/>
      <c r="AME270" s="227"/>
      <c r="AMF270" s="227"/>
      <c r="AMG270" s="227"/>
      <c r="AMH270" s="227"/>
      <c r="AMI270" s="227"/>
      <c r="AMJ270" s="227"/>
      <c r="AMK270" s="227"/>
      <c r="AML270" s="227"/>
      <c r="AMM270" s="227"/>
      <c r="AMN270" s="227"/>
      <c r="AMO270" s="227"/>
      <c r="AMP270" s="227"/>
      <c r="AMQ270" s="227"/>
      <c r="AMR270" s="227"/>
      <c r="AMS270" s="227"/>
      <c r="AMT270" s="227"/>
      <c r="AMU270" s="227"/>
      <c r="AMV270" s="227"/>
      <c r="AMW270" s="227"/>
      <c r="AMX270" s="227"/>
    </row>
    <row r="271" spans="1:1038" s="308" customFormat="1" ht="18" customHeight="1">
      <c r="A271" s="351" t="s">
        <v>1646</v>
      </c>
      <c r="B271" s="228" t="s">
        <v>1647</v>
      </c>
      <c r="C271" s="228"/>
      <c r="D271" s="228" t="s">
        <v>1279</v>
      </c>
      <c r="E271" s="228">
        <v>44</v>
      </c>
      <c r="F271" s="228">
        <v>3</v>
      </c>
      <c r="G271" s="285" t="str">
        <f t="shared" si="73"/>
        <v>44-3</v>
      </c>
      <c r="H271" s="279">
        <v>0</v>
      </c>
      <c r="I271" s="228">
        <v>51</v>
      </c>
      <c r="J271" s="226"/>
      <c r="K271" s="545" t="b">
        <f>IF(I272=1,IF(((VLOOKUP($G271,[1]Depth_Lookup!#REF!,9,FALSE))-(H271/100))=0,"Good",IF(((VLOOKUP($G271,[1]Depth_Lookup!$A$3:$J$550,9,FALSE))-(H271/100))&gt;0,"Too Short","Too Long")))</f>
        <v>0</v>
      </c>
      <c r="L271" s="171">
        <f>(VLOOKUP($G271,Depth_Lookup!$A$3:$J$410,10,FALSE))+(H271/100)</f>
        <v>103.545</v>
      </c>
      <c r="M271" s="171">
        <f>(VLOOKUP($G271,Depth_Lookup!$A$3:$J$410,10,FALSE))+(I271/100)</f>
        <v>104.05500000000001</v>
      </c>
      <c r="N271" s="231" t="s">
        <v>1696</v>
      </c>
      <c r="O271" s="228">
        <v>2</v>
      </c>
      <c r="P271" s="228" t="s">
        <v>853</v>
      </c>
      <c r="Q271" s="228" t="s">
        <v>125</v>
      </c>
      <c r="R271" s="304" t="s">
        <v>1633</v>
      </c>
      <c r="S271" s="228" t="s">
        <v>94</v>
      </c>
      <c r="T271" s="228" t="s">
        <v>700</v>
      </c>
      <c r="U271" s="228"/>
      <c r="V271" s="228"/>
      <c r="W271" s="228" t="s">
        <v>102</v>
      </c>
      <c r="X271" s="305">
        <v>5</v>
      </c>
      <c r="Y271" s="228" t="s">
        <v>90</v>
      </c>
      <c r="Z271" s="228" t="s">
        <v>91</v>
      </c>
      <c r="AA271" s="228" t="s">
        <v>1685</v>
      </c>
      <c r="AB271" s="228"/>
      <c r="AC271" s="228"/>
      <c r="AD271" s="228"/>
      <c r="AE271" s="234"/>
      <c r="AF271" s="304" t="e">
        <v>#N/A</v>
      </c>
      <c r="AG271" s="241"/>
      <c r="AH271" s="228"/>
      <c r="AI271" s="244">
        <v>68</v>
      </c>
      <c r="AJ271" s="228"/>
      <c r="AK271" s="228"/>
      <c r="AL271" s="228"/>
      <c r="AM271" s="228"/>
      <c r="AN271" s="228"/>
      <c r="AO271" s="244"/>
      <c r="AP271" s="228"/>
      <c r="AQ271" s="228"/>
      <c r="AR271" s="228"/>
      <c r="AS271" s="228"/>
      <c r="AT271" s="228"/>
      <c r="AU271" s="244"/>
      <c r="AV271" s="228"/>
      <c r="AW271" s="228"/>
      <c r="AX271" s="228"/>
      <c r="AY271" s="228"/>
      <c r="AZ271" s="228"/>
      <c r="BA271" s="244">
        <v>30</v>
      </c>
      <c r="BB271" s="228">
        <v>7</v>
      </c>
      <c r="BC271" s="228">
        <v>5</v>
      </c>
      <c r="BD271" s="228" t="s">
        <v>110</v>
      </c>
      <c r="BE271" s="228" t="s">
        <v>103</v>
      </c>
      <c r="BF271" s="228"/>
      <c r="BG271" s="244"/>
      <c r="BH271" s="228"/>
      <c r="BI271" s="228"/>
      <c r="BJ271" s="228"/>
      <c r="BK271" s="228"/>
      <c r="BL271" s="228"/>
      <c r="BM271" s="244">
        <v>2</v>
      </c>
      <c r="BN271" s="228">
        <v>1.5</v>
      </c>
      <c r="BO271" s="228">
        <v>1</v>
      </c>
      <c r="BP271" s="228" t="s">
        <v>110</v>
      </c>
      <c r="BQ271" s="228" t="s">
        <v>103</v>
      </c>
      <c r="BR271" s="228"/>
      <c r="BS271" s="228"/>
      <c r="BT271" s="228"/>
      <c r="BU271" s="228"/>
      <c r="BV271" s="228"/>
      <c r="BW271" s="228"/>
      <c r="BX271" s="228"/>
      <c r="BY271" s="244"/>
      <c r="BZ271" s="228"/>
      <c r="CA271" s="228"/>
      <c r="CB271" s="228"/>
      <c r="CC271" s="228"/>
      <c r="CD271" s="228"/>
      <c r="CE271" s="228"/>
      <c r="CF271" s="228"/>
      <c r="CG271" s="245"/>
      <c r="CH271" s="246" t="s">
        <v>1697</v>
      </c>
      <c r="CI271" s="246">
        <v>95</v>
      </c>
      <c r="CJ271" s="246" t="s">
        <v>514</v>
      </c>
      <c r="CK271" s="247"/>
      <c r="CL271" s="248"/>
      <c r="CM271" s="248"/>
      <c r="CN271" s="248"/>
      <c r="CO271" s="248"/>
      <c r="CP271" s="248"/>
      <c r="CQ271" s="248"/>
      <c r="CR271" s="248"/>
      <c r="CS271" s="248"/>
      <c r="CT271" s="248"/>
      <c r="CU271" s="248"/>
      <c r="CV271" s="248"/>
      <c r="CW271" s="248"/>
      <c r="CX271" s="248"/>
      <c r="CY271" s="248"/>
      <c r="CZ271" s="248"/>
      <c r="DA271" s="248"/>
      <c r="DB271" s="248">
        <v>78</v>
      </c>
      <c r="DC271" s="249">
        <v>20</v>
      </c>
      <c r="DD271" s="248"/>
      <c r="DE271" s="248"/>
      <c r="DF271" s="248"/>
      <c r="DG271" s="248"/>
      <c r="DH271" s="248"/>
      <c r="DI271" s="248"/>
      <c r="DJ271" s="248">
        <v>2</v>
      </c>
      <c r="DK271" s="306">
        <v>100</v>
      </c>
      <c r="DL271" s="245"/>
      <c r="DM271" s="248"/>
      <c r="DN271" s="248"/>
      <c r="DO271" s="307"/>
      <c r="DQ271" s="245"/>
      <c r="DR271" s="307"/>
      <c r="DS271" s="245"/>
      <c r="DT271" s="262" t="s">
        <v>1698</v>
      </c>
      <c r="DU271" s="249"/>
      <c r="DV271" s="249"/>
      <c r="DW271" s="310">
        <v>100</v>
      </c>
      <c r="DX271" s="311" t="e">
        <v>#N/A</v>
      </c>
      <c r="DY271" s="268" t="s">
        <v>1687</v>
      </c>
      <c r="DZ271" s="268" t="s">
        <v>1688</v>
      </c>
      <c r="EA271" s="268"/>
      <c r="EB271" s="249"/>
      <c r="EC271" s="312"/>
      <c r="ED271" s="229" t="s">
        <v>2517</v>
      </c>
      <c r="EE271" s="313"/>
      <c r="EF271" s="314"/>
      <c r="EG271" s="313"/>
      <c r="EH271" s="315"/>
      <c r="EI271" s="316"/>
      <c r="EJ271" s="317"/>
      <c r="EK271" s="318"/>
      <c r="EL271" s="313"/>
      <c r="EM271" s="315"/>
      <c r="EN271" s="315"/>
      <c r="EO271" s="319"/>
      <c r="EP271" s="319"/>
      <c r="EQ271" s="319"/>
      <c r="ER271" s="319"/>
      <c r="ES271" s="319"/>
      <c r="ET271" s="319"/>
      <c r="EU271" s="319"/>
      <c r="EV271" s="320"/>
      <c r="EW271" s="320"/>
      <c r="EX271" s="320"/>
      <c r="EY271" s="320"/>
      <c r="EZ271" s="192" t="e">
        <f t="shared" si="74"/>
        <v>#DIV/0!</v>
      </c>
      <c r="FA271" s="192" t="e">
        <f t="shared" si="75"/>
        <v>#DIV/0!</v>
      </c>
      <c r="FB271" s="192" t="e">
        <f t="shared" si="76"/>
        <v>#DIV/0!</v>
      </c>
      <c r="FC271" s="192" t="e">
        <f t="shared" si="77"/>
        <v>#DIV/0!</v>
      </c>
      <c r="FD271" s="192" t="e">
        <f t="shared" si="78"/>
        <v>#DIV/0!</v>
      </c>
      <c r="FE271" s="193" t="e">
        <f t="shared" si="79"/>
        <v>#DIV/0!</v>
      </c>
      <c r="FF271" s="194" t="e">
        <f t="shared" si="80"/>
        <v>#DIV/0!</v>
      </c>
      <c r="FG271" s="319"/>
      <c r="FH271" s="315"/>
      <c r="FI271" s="778">
        <f t="shared" si="81"/>
        <v>0</v>
      </c>
      <c r="FJ271" s="779" t="e">
        <f t="shared" si="82"/>
        <v>#DIV/0!</v>
      </c>
      <c r="FK271" s="779" t="e">
        <f t="shared" si="83"/>
        <v>#DIV/0!</v>
      </c>
      <c r="FL271" s="780" t="e">
        <f t="shared" si="84"/>
        <v>#DIV/0!</v>
      </c>
      <c r="FM271" s="169" t="e">
        <f t="shared" si="85"/>
        <v>#DIV/0!</v>
      </c>
      <c r="FN271" s="783" t="e">
        <f t="shared" si="86"/>
        <v>#DIV/0!</v>
      </c>
      <c r="FO271" s="228"/>
      <c r="FP271" s="228"/>
      <c r="FQ271" s="228"/>
      <c r="FR271" s="228"/>
      <c r="FS271" s="228"/>
      <c r="FT271" s="228"/>
      <c r="FU271" s="228"/>
      <c r="FV271" s="228"/>
      <c r="FW271" s="228"/>
      <c r="FX271" s="228"/>
      <c r="FY271" s="228"/>
      <c r="FZ271" s="228"/>
      <c r="GA271" s="228"/>
      <c r="GB271" s="228"/>
      <c r="GC271" s="228"/>
      <c r="GD271" s="228"/>
      <c r="GE271" s="228"/>
      <c r="GF271" s="228"/>
      <c r="GG271" s="228"/>
      <c r="GH271" s="228"/>
      <c r="GI271" s="228"/>
      <c r="GJ271" s="228"/>
      <c r="GK271" s="228"/>
      <c r="GL271" s="228"/>
      <c r="GM271" s="228"/>
      <c r="GN271" s="228"/>
      <c r="GO271" s="228"/>
      <c r="GP271" s="228"/>
      <c r="GQ271" s="228"/>
      <c r="GR271" s="228"/>
      <c r="GS271" s="228"/>
      <c r="GT271" s="228"/>
      <c r="GU271" s="228"/>
      <c r="GV271" s="228"/>
      <c r="GW271" s="228"/>
      <c r="GX271" s="228"/>
      <c r="GY271" s="228"/>
      <c r="GZ271" s="228"/>
      <c r="HA271" s="228"/>
      <c r="HB271" s="228"/>
      <c r="HC271" s="228"/>
      <c r="HD271" s="228"/>
      <c r="HE271" s="228"/>
      <c r="HF271" s="228"/>
      <c r="HG271" s="228"/>
      <c r="HH271" s="228"/>
      <c r="HI271" s="228"/>
      <c r="HJ271" s="228"/>
      <c r="HK271" s="228"/>
      <c r="HL271" s="228"/>
      <c r="HM271" s="228"/>
      <c r="HN271" s="228"/>
      <c r="HO271" s="228"/>
      <c r="HP271" s="228"/>
      <c r="HQ271" s="228"/>
      <c r="HR271" s="228"/>
      <c r="HS271" s="228"/>
      <c r="HT271" s="228"/>
      <c r="HU271" s="228"/>
      <c r="HV271" s="228"/>
      <c r="HW271" s="228"/>
      <c r="HX271" s="228"/>
      <c r="HY271" s="228"/>
      <c r="HZ271" s="228"/>
      <c r="IA271" s="228"/>
      <c r="IB271" s="228"/>
      <c r="IC271" s="228"/>
      <c r="ID271" s="228"/>
      <c r="IE271" s="228"/>
      <c r="IF271" s="228"/>
      <c r="IG271" s="228"/>
      <c r="IH271" s="228"/>
      <c r="II271" s="228"/>
      <c r="IJ271" s="228"/>
      <c r="IK271" s="228"/>
      <c r="IL271" s="228"/>
      <c r="IM271" s="228"/>
      <c r="IN271" s="228"/>
      <c r="IO271" s="228"/>
      <c r="IP271" s="228"/>
      <c r="IQ271" s="228"/>
      <c r="IR271" s="228"/>
      <c r="IS271" s="228"/>
      <c r="IT271" s="228"/>
      <c r="IU271" s="228"/>
      <c r="IV271" s="228"/>
      <c r="IW271" s="228"/>
      <c r="IX271" s="228"/>
      <c r="IY271" s="228"/>
      <c r="IZ271" s="228"/>
      <c r="JA271" s="228"/>
      <c r="JB271" s="228"/>
      <c r="JC271" s="228"/>
      <c r="JD271" s="228"/>
      <c r="JE271" s="228"/>
      <c r="JF271" s="228"/>
      <c r="JG271" s="228"/>
      <c r="JH271" s="228"/>
      <c r="JI271" s="228"/>
      <c r="JJ271" s="228"/>
      <c r="JK271" s="228"/>
      <c r="JL271" s="228"/>
      <c r="JM271" s="228"/>
      <c r="JN271" s="228"/>
      <c r="JO271" s="228"/>
      <c r="JP271" s="228"/>
      <c r="JQ271" s="228"/>
      <c r="JR271" s="228"/>
      <c r="JS271" s="228"/>
      <c r="JT271" s="228"/>
      <c r="JU271" s="228"/>
      <c r="JV271" s="228"/>
      <c r="JW271" s="228"/>
      <c r="JX271" s="228"/>
      <c r="JY271" s="228"/>
      <c r="JZ271" s="228"/>
      <c r="KA271" s="228"/>
      <c r="KB271" s="228"/>
      <c r="KC271" s="228"/>
      <c r="KD271" s="228"/>
      <c r="KE271" s="228"/>
      <c r="KF271" s="228"/>
      <c r="KG271" s="228"/>
      <c r="KH271" s="228"/>
      <c r="KI271" s="228"/>
      <c r="KJ271" s="228"/>
      <c r="KK271" s="228"/>
      <c r="KL271" s="228"/>
      <c r="KM271" s="228"/>
      <c r="KN271" s="228"/>
      <c r="KO271" s="228"/>
      <c r="KP271" s="228"/>
      <c r="KQ271" s="228"/>
      <c r="KR271" s="228"/>
      <c r="KS271" s="228"/>
      <c r="KT271" s="228"/>
      <c r="KU271" s="228"/>
      <c r="KV271" s="228"/>
      <c r="KW271" s="228"/>
      <c r="KX271" s="228"/>
      <c r="KY271" s="228"/>
      <c r="KZ271" s="228"/>
      <c r="LA271" s="228"/>
      <c r="LB271" s="228"/>
      <c r="LC271" s="228"/>
      <c r="LD271" s="228"/>
      <c r="LE271" s="228"/>
      <c r="LF271" s="228"/>
      <c r="LG271" s="228"/>
      <c r="LH271" s="228"/>
      <c r="LI271" s="228"/>
      <c r="LJ271" s="228"/>
      <c r="LK271" s="228"/>
      <c r="LL271" s="228"/>
      <c r="LM271" s="228"/>
      <c r="LN271" s="228"/>
      <c r="LO271" s="228"/>
      <c r="LP271" s="228"/>
      <c r="LQ271" s="228"/>
      <c r="LR271" s="228"/>
      <c r="LS271" s="228"/>
      <c r="LT271" s="228"/>
      <c r="LU271" s="228"/>
      <c r="LV271" s="228"/>
      <c r="LW271" s="228"/>
      <c r="LX271" s="228"/>
      <c r="LY271" s="228"/>
      <c r="LZ271" s="228"/>
      <c r="MA271" s="228"/>
      <c r="MB271" s="228"/>
      <c r="MC271" s="228"/>
      <c r="MD271" s="228"/>
      <c r="ME271" s="228"/>
      <c r="MF271" s="228"/>
      <c r="MG271" s="228"/>
      <c r="MH271" s="228"/>
      <c r="MI271" s="228"/>
      <c r="MJ271" s="228"/>
      <c r="MK271" s="228"/>
      <c r="ML271" s="228"/>
      <c r="MM271" s="228"/>
      <c r="MN271" s="228"/>
      <c r="MO271" s="228"/>
      <c r="MP271" s="228"/>
      <c r="MQ271" s="228"/>
      <c r="MR271" s="228"/>
      <c r="MS271" s="228"/>
      <c r="MT271" s="228"/>
      <c r="MU271" s="228"/>
      <c r="MV271" s="228"/>
      <c r="MW271" s="228"/>
      <c r="MX271" s="228"/>
      <c r="MY271" s="228"/>
      <c r="MZ271" s="228"/>
      <c r="NA271" s="228"/>
      <c r="NB271" s="228"/>
      <c r="NC271" s="228"/>
      <c r="ND271" s="228"/>
      <c r="NE271" s="228"/>
      <c r="NF271" s="228"/>
      <c r="NG271" s="228"/>
      <c r="NH271" s="228"/>
      <c r="NI271" s="228"/>
      <c r="NJ271" s="228"/>
      <c r="NK271" s="228"/>
      <c r="NL271" s="228"/>
      <c r="NM271" s="228"/>
      <c r="NN271" s="228"/>
      <c r="NO271" s="228"/>
      <c r="NP271" s="228"/>
      <c r="NQ271" s="228"/>
      <c r="NR271" s="228"/>
      <c r="NS271" s="228"/>
      <c r="NT271" s="228"/>
      <c r="NU271" s="228"/>
      <c r="NV271" s="228"/>
      <c r="NW271" s="228"/>
      <c r="NX271" s="228"/>
      <c r="NY271" s="228"/>
      <c r="NZ271" s="228"/>
      <c r="OA271" s="228"/>
      <c r="OB271" s="228"/>
      <c r="OC271" s="228"/>
      <c r="OD271" s="228"/>
      <c r="OE271" s="228"/>
      <c r="OF271" s="228"/>
      <c r="OG271" s="228"/>
      <c r="OH271" s="228"/>
      <c r="OI271" s="228"/>
      <c r="OJ271" s="228"/>
      <c r="OK271" s="228"/>
      <c r="OL271" s="228"/>
      <c r="OM271" s="228"/>
      <c r="ON271" s="228"/>
      <c r="OO271" s="228"/>
      <c r="OP271" s="228"/>
      <c r="OQ271" s="228"/>
      <c r="OR271" s="228"/>
      <c r="OS271" s="228"/>
      <c r="OT271" s="228"/>
      <c r="OU271" s="228"/>
      <c r="OV271" s="228"/>
      <c r="OW271" s="228"/>
      <c r="OX271" s="228"/>
      <c r="OY271" s="228"/>
      <c r="OZ271" s="228"/>
      <c r="PA271" s="228"/>
      <c r="PB271" s="228"/>
      <c r="PC271" s="228"/>
      <c r="PD271" s="228"/>
      <c r="PE271" s="228"/>
      <c r="PF271" s="228"/>
      <c r="PG271" s="228"/>
      <c r="PH271" s="228"/>
      <c r="PI271" s="228"/>
      <c r="PJ271" s="228"/>
      <c r="PK271" s="228"/>
      <c r="PL271" s="228"/>
      <c r="PM271" s="228"/>
      <c r="PN271" s="228"/>
      <c r="PO271" s="228"/>
      <c r="PP271" s="228"/>
      <c r="PQ271" s="228"/>
      <c r="PR271" s="228"/>
      <c r="PS271" s="228"/>
      <c r="PT271" s="228"/>
      <c r="PU271" s="228"/>
      <c r="PV271" s="228"/>
      <c r="PW271" s="228"/>
      <c r="PX271" s="228"/>
      <c r="PY271" s="228"/>
      <c r="PZ271" s="228"/>
      <c r="QA271" s="228"/>
      <c r="QB271" s="228"/>
      <c r="QC271" s="228"/>
      <c r="QD271" s="228"/>
      <c r="QE271" s="228"/>
      <c r="QF271" s="228"/>
      <c r="QG271" s="228"/>
      <c r="QH271" s="228"/>
      <c r="QI271" s="228"/>
      <c r="QJ271" s="228"/>
      <c r="QK271" s="228"/>
      <c r="QL271" s="228"/>
      <c r="QM271" s="228"/>
      <c r="QN271" s="228"/>
      <c r="QO271" s="228"/>
      <c r="QP271" s="228"/>
      <c r="QQ271" s="228"/>
      <c r="QR271" s="228"/>
      <c r="QS271" s="228"/>
      <c r="QT271" s="228"/>
      <c r="QU271" s="228"/>
      <c r="QV271" s="228"/>
      <c r="QW271" s="228"/>
      <c r="QX271" s="228"/>
      <c r="QY271" s="228"/>
      <c r="QZ271" s="228"/>
      <c r="RA271" s="228"/>
      <c r="RB271" s="228"/>
      <c r="RC271" s="228"/>
      <c r="RD271" s="228"/>
      <c r="RE271" s="228"/>
      <c r="RF271" s="228"/>
      <c r="RG271" s="228"/>
      <c r="RH271" s="228"/>
      <c r="RI271" s="228"/>
      <c r="RJ271" s="228"/>
      <c r="RK271" s="228"/>
      <c r="RL271" s="228"/>
      <c r="RM271" s="228"/>
      <c r="RN271" s="228"/>
      <c r="RO271" s="228"/>
      <c r="RP271" s="228"/>
      <c r="RQ271" s="228"/>
      <c r="RR271" s="228"/>
      <c r="RS271" s="228"/>
      <c r="RT271" s="228"/>
      <c r="RU271" s="228"/>
      <c r="RV271" s="228"/>
      <c r="RW271" s="228"/>
      <c r="RX271" s="228"/>
      <c r="RY271" s="228"/>
      <c r="RZ271" s="228"/>
      <c r="SA271" s="228"/>
      <c r="SB271" s="228"/>
      <c r="SC271" s="228"/>
      <c r="SD271" s="228"/>
      <c r="SE271" s="228"/>
      <c r="SF271" s="228"/>
      <c r="SG271" s="228"/>
      <c r="SH271" s="228"/>
      <c r="SI271" s="228"/>
      <c r="SJ271" s="228"/>
      <c r="SK271" s="228"/>
      <c r="SL271" s="228"/>
      <c r="SM271" s="228"/>
      <c r="SN271" s="228"/>
      <c r="SO271" s="228"/>
      <c r="SP271" s="228"/>
      <c r="SQ271" s="228"/>
      <c r="SR271" s="228"/>
      <c r="SS271" s="228"/>
      <c r="ST271" s="228"/>
      <c r="SU271" s="228"/>
      <c r="SV271" s="228"/>
      <c r="SW271" s="228"/>
      <c r="SX271" s="228"/>
      <c r="SY271" s="228"/>
      <c r="SZ271" s="228"/>
      <c r="TA271" s="228"/>
      <c r="TB271" s="228"/>
      <c r="TC271" s="228"/>
      <c r="TD271" s="228"/>
      <c r="TE271" s="228"/>
      <c r="TF271" s="228"/>
      <c r="TG271" s="228"/>
      <c r="TH271" s="228"/>
      <c r="TI271" s="228"/>
      <c r="TJ271" s="228"/>
      <c r="TK271" s="228"/>
      <c r="TL271" s="228"/>
      <c r="TM271" s="228"/>
      <c r="TN271" s="228"/>
      <c r="TO271" s="228"/>
      <c r="TP271" s="228"/>
      <c r="TQ271" s="228"/>
      <c r="TR271" s="228"/>
      <c r="TS271" s="228"/>
      <c r="TT271" s="228"/>
      <c r="TU271" s="228"/>
      <c r="TV271" s="228"/>
      <c r="TW271" s="228"/>
      <c r="TX271" s="228"/>
      <c r="TY271" s="228"/>
      <c r="TZ271" s="228"/>
      <c r="UA271" s="228"/>
      <c r="UB271" s="228"/>
      <c r="UC271" s="228"/>
      <c r="UD271" s="228"/>
      <c r="UE271" s="228"/>
      <c r="UF271" s="228"/>
      <c r="UG271" s="228"/>
      <c r="UH271" s="228"/>
      <c r="UI271" s="228"/>
      <c r="UJ271" s="228"/>
      <c r="UK271" s="228"/>
      <c r="UL271" s="228"/>
      <c r="UM271" s="228"/>
      <c r="UN271" s="228"/>
      <c r="UO271" s="228"/>
      <c r="UP271" s="228"/>
      <c r="UQ271" s="228"/>
      <c r="UR271" s="228"/>
      <c r="US271" s="228"/>
      <c r="UT271" s="228"/>
      <c r="UU271" s="228"/>
      <c r="UV271" s="228"/>
      <c r="UW271" s="228"/>
      <c r="UX271" s="228"/>
      <c r="UY271" s="228"/>
      <c r="UZ271" s="228"/>
      <c r="VA271" s="228"/>
      <c r="VB271" s="228"/>
      <c r="VC271" s="228"/>
      <c r="VD271" s="228"/>
      <c r="VE271" s="228"/>
      <c r="VF271" s="228"/>
      <c r="VG271" s="228"/>
      <c r="VH271" s="228"/>
      <c r="VI271" s="228"/>
      <c r="VJ271" s="228"/>
      <c r="VK271" s="228"/>
      <c r="VL271" s="228"/>
      <c r="VM271" s="228"/>
      <c r="VN271" s="228"/>
      <c r="VO271" s="228"/>
      <c r="VP271" s="228"/>
      <c r="VQ271" s="228"/>
      <c r="VR271" s="228"/>
      <c r="VS271" s="228"/>
      <c r="VT271" s="228"/>
      <c r="VU271" s="228"/>
      <c r="VV271" s="228"/>
      <c r="VW271" s="228"/>
      <c r="VX271" s="228"/>
      <c r="VY271" s="228"/>
      <c r="VZ271" s="228"/>
      <c r="WA271" s="228"/>
      <c r="WB271" s="228"/>
      <c r="WC271" s="228"/>
      <c r="WD271" s="228"/>
      <c r="WE271" s="228"/>
      <c r="WF271" s="228"/>
      <c r="WG271" s="228"/>
      <c r="WH271" s="228"/>
      <c r="WI271" s="228"/>
      <c r="WJ271" s="228"/>
      <c r="WK271" s="228"/>
      <c r="WL271" s="228"/>
      <c r="WM271" s="228"/>
      <c r="WN271" s="228"/>
      <c r="WO271" s="228"/>
      <c r="WP271" s="228"/>
      <c r="WQ271" s="228"/>
      <c r="WR271" s="228"/>
      <c r="WS271" s="228"/>
      <c r="WT271" s="228"/>
      <c r="WU271" s="228"/>
      <c r="WV271" s="228"/>
      <c r="WW271" s="228"/>
      <c r="WX271" s="228"/>
      <c r="WY271" s="228"/>
      <c r="WZ271" s="228"/>
      <c r="XA271" s="228"/>
      <c r="XB271" s="228"/>
      <c r="XC271" s="228"/>
      <c r="XD271" s="228"/>
      <c r="XE271" s="228"/>
      <c r="XF271" s="228"/>
      <c r="XG271" s="228"/>
      <c r="XH271" s="228"/>
      <c r="XI271" s="228"/>
      <c r="XJ271" s="228"/>
      <c r="XK271" s="228"/>
      <c r="XL271" s="228"/>
      <c r="XM271" s="228"/>
      <c r="XN271" s="228"/>
      <c r="XO271" s="228"/>
      <c r="XP271" s="228"/>
      <c r="XQ271" s="228"/>
      <c r="XR271" s="228"/>
      <c r="XS271" s="228"/>
      <c r="XT271" s="228"/>
      <c r="XU271" s="228"/>
      <c r="XV271" s="228"/>
      <c r="XW271" s="228"/>
      <c r="XX271" s="228"/>
      <c r="XY271" s="228"/>
      <c r="XZ271" s="228"/>
      <c r="YA271" s="228"/>
      <c r="YB271" s="228"/>
      <c r="YC271" s="228"/>
      <c r="YD271" s="228"/>
      <c r="YE271" s="228"/>
      <c r="YF271" s="228"/>
      <c r="YG271" s="228"/>
      <c r="YH271" s="228"/>
      <c r="YI271" s="228"/>
      <c r="YJ271" s="228"/>
      <c r="YK271" s="228"/>
      <c r="YL271" s="228"/>
      <c r="YM271" s="228"/>
      <c r="YN271" s="228"/>
      <c r="YO271" s="228"/>
      <c r="YP271" s="228"/>
      <c r="YQ271" s="228"/>
      <c r="YR271" s="228"/>
      <c r="YS271" s="228"/>
      <c r="YT271" s="228"/>
      <c r="YU271" s="228"/>
      <c r="YV271" s="228"/>
      <c r="YW271" s="228"/>
      <c r="YX271" s="228"/>
      <c r="YY271" s="228"/>
      <c r="YZ271" s="228"/>
      <c r="ZA271" s="228"/>
      <c r="ZB271" s="228"/>
      <c r="ZC271" s="228"/>
      <c r="ZD271" s="228"/>
      <c r="ZE271" s="228"/>
      <c r="ZF271" s="228"/>
      <c r="ZG271" s="228"/>
      <c r="ZH271" s="228"/>
      <c r="ZI271" s="228"/>
      <c r="ZJ271" s="228"/>
      <c r="ZK271" s="228"/>
      <c r="ZL271" s="228"/>
      <c r="ZM271" s="228"/>
      <c r="ZN271" s="228"/>
      <c r="ZO271" s="228"/>
      <c r="ZP271" s="228"/>
      <c r="ZQ271" s="228"/>
      <c r="ZR271" s="228"/>
      <c r="ZS271" s="228"/>
      <c r="ZT271" s="228"/>
      <c r="ZU271" s="228"/>
      <c r="ZV271" s="228"/>
      <c r="ZW271" s="228"/>
      <c r="ZX271" s="228"/>
      <c r="ZY271" s="228"/>
      <c r="ZZ271" s="228"/>
      <c r="AAA271" s="228"/>
      <c r="AAB271" s="228"/>
      <c r="AAC271" s="228"/>
      <c r="AAD271" s="228"/>
      <c r="AAE271" s="228"/>
      <c r="AAF271" s="228"/>
      <c r="AAG271" s="228"/>
      <c r="AAH271" s="228"/>
      <c r="AAI271" s="228"/>
      <c r="AAJ271" s="228"/>
      <c r="AAK271" s="228"/>
      <c r="AAL271" s="228"/>
      <c r="AAM271" s="228"/>
      <c r="AAN271" s="228"/>
      <c r="AAO271" s="228"/>
      <c r="AAP271" s="228"/>
      <c r="AAQ271" s="228"/>
      <c r="AAR271" s="228"/>
      <c r="AAS271" s="228"/>
      <c r="AAT271" s="228"/>
      <c r="AAU271" s="228"/>
      <c r="AAV271" s="228"/>
      <c r="AAW271" s="228"/>
      <c r="AAX271" s="228"/>
      <c r="AAY271" s="228"/>
      <c r="AAZ271" s="228"/>
      <c r="ABA271" s="228"/>
      <c r="ABB271" s="228"/>
      <c r="ABC271" s="228"/>
      <c r="ABD271" s="228"/>
      <c r="ABE271" s="228"/>
      <c r="ABF271" s="228"/>
      <c r="ABG271" s="228"/>
      <c r="ABH271" s="228"/>
      <c r="ABI271" s="228"/>
      <c r="ABJ271" s="228"/>
      <c r="ABK271" s="228"/>
      <c r="ABL271" s="228"/>
      <c r="ABM271" s="228"/>
      <c r="ABN271" s="228"/>
      <c r="ABO271" s="228"/>
      <c r="ABP271" s="228"/>
      <c r="ABQ271" s="228"/>
      <c r="ABR271" s="228"/>
      <c r="ABS271" s="228"/>
      <c r="ABT271" s="228"/>
      <c r="ABU271" s="228"/>
      <c r="ABV271" s="228"/>
      <c r="ABW271" s="228"/>
      <c r="ABX271" s="228"/>
      <c r="ABY271" s="228"/>
      <c r="ABZ271" s="228"/>
      <c r="ACA271" s="228"/>
      <c r="ACB271" s="228"/>
      <c r="ACC271" s="228"/>
      <c r="ACD271" s="228"/>
      <c r="ACE271" s="228"/>
      <c r="ACF271" s="228"/>
      <c r="ACG271" s="228"/>
      <c r="ACH271" s="228"/>
      <c r="ACI271" s="228"/>
      <c r="ACJ271" s="228"/>
      <c r="ACK271" s="228"/>
      <c r="ACL271" s="228"/>
      <c r="ACM271" s="228"/>
      <c r="ACN271" s="228"/>
      <c r="ACO271" s="228"/>
      <c r="ACP271" s="228"/>
      <c r="ACQ271" s="228"/>
      <c r="ACR271" s="228"/>
      <c r="ACS271" s="228"/>
      <c r="ACT271" s="228"/>
      <c r="ACU271" s="228"/>
      <c r="ACV271" s="228"/>
      <c r="ACW271" s="228"/>
      <c r="ACX271" s="228"/>
      <c r="ACY271" s="228"/>
      <c r="ACZ271" s="228"/>
      <c r="ADA271" s="228"/>
      <c r="ADB271" s="228"/>
      <c r="ADC271" s="228"/>
      <c r="ADD271" s="228"/>
      <c r="ADE271" s="228"/>
      <c r="ADF271" s="228"/>
      <c r="ADG271" s="228"/>
      <c r="ADH271" s="228"/>
      <c r="ADI271" s="228"/>
      <c r="ADJ271" s="228"/>
      <c r="ADK271" s="228"/>
      <c r="ADL271" s="228"/>
      <c r="ADM271" s="228"/>
      <c r="ADN271" s="228"/>
      <c r="ADO271" s="228"/>
      <c r="ADP271" s="228"/>
      <c r="ADQ271" s="228"/>
      <c r="ADR271" s="228"/>
      <c r="ADS271" s="228"/>
      <c r="ADT271" s="228"/>
      <c r="ADU271" s="228"/>
      <c r="ADV271" s="228"/>
      <c r="ADW271" s="228"/>
      <c r="ADX271" s="228"/>
      <c r="ADY271" s="228"/>
      <c r="ADZ271" s="228"/>
      <c r="AEA271" s="228"/>
      <c r="AEB271" s="228"/>
      <c r="AEC271" s="228"/>
      <c r="AED271" s="228"/>
      <c r="AEE271" s="228"/>
      <c r="AEF271" s="228"/>
      <c r="AEG271" s="228"/>
      <c r="AEH271" s="228"/>
      <c r="AEI271" s="228"/>
      <c r="AEJ271" s="228"/>
      <c r="AEK271" s="228"/>
      <c r="AEL271" s="228"/>
      <c r="AEM271" s="228"/>
      <c r="AEN271" s="228"/>
      <c r="AEO271" s="228"/>
      <c r="AEP271" s="228"/>
      <c r="AEQ271" s="228"/>
      <c r="AER271" s="228"/>
      <c r="AES271" s="228"/>
      <c r="AET271" s="228"/>
      <c r="AEU271" s="228"/>
      <c r="AEV271" s="228"/>
      <c r="AEW271" s="228"/>
      <c r="AEX271" s="228"/>
      <c r="AEY271" s="228"/>
      <c r="AEZ271" s="228"/>
      <c r="AFA271" s="228"/>
      <c r="AFB271" s="228"/>
      <c r="AFC271" s="228"/>
      <c r="AFD271" s="228"/>
      <c r="AFE271" s="228"/>
      <c r="AFF271" s="228"/>
      <c r="AFG271" s="228"/>
      <c r="AFH271" s="228"/>
      <c r="AFI271" s="228"/>
      <c r="AFJ271" s="228"/>
      <c r="AFK271" s="228"/>
      <c r="AFL271" s="228"/>
      <c r="AFM271" s="228"/>
      <c r="AFN271" s="228"/>
      <c r="AFO271" s="228"/>
      <c r="AFP271" s="228"/>
      <c r="AFQ271" s="228"/>
      <c r="AFR271" s="228"/>
      <c r="AFS271" s="228"/>
      <c r="AFT271" s="228"/>
      <c r="AFU271" s="228"/>
      <c r="AFV271" s="228"/>
      <c r="AFW271" s="228"/>
      <c r="AFX271" s="228"/>
      <c r="AFY271" s="228"/>
      <c r="AFZ271" s="228"/>
      <c r="AGA271" s="228"/>
      <c r="AGB271" s="228"/>
      <c r="AGC271" s="228"/>
      <c r="AGD271" s="228"/>
      <c r="AGE271" s="228"/>
      <c r="AGF271" s="228"/>
      <c r="AGG271" s="228"/>
      <c r="AGH271" s="228"/>
      <c r="AGI271" s="228"/>
      <c r="AGJ271" s="228"/>
      <c r="AGK271" s="228"/>
      <c r="AGL271" s="228"/>
      <c r="AGM271" s="228"/>
      <c r="AGN271" s="228"/>
      <c r="AGO271" s="228"/>
      <c r="AGP271" s="228"/>
      <c r="AGQ271" s="228"/>
      <c r="AGR271" s="228"/>
      <c r="AGS271" s="228"/>
      <c r="AGT271" s="228"/>
      <c r="AGU271" s="228"/>
      <c r="AGV271" s="228"/>
      <c r="AGW271" s="228"/>
      <c r="AGX271" s="228"/>
      <c r="AGY271" s="228"/>
      <c r="AGZ271" s="228"/>
      <c r="AHA271" s="228"/>
      <c r="AHB271" s="228"/>
      <c r="AHC271" s="228"/>
      <c r="AHD271" s="228"/>
      <c r="AHE271" s="228"/>
      <c r="AHF271" s="228"/>
      <c r="AHG271" s="228"/>
      <c r="AHH271" s="228"/>
      <c r="AHI271" s="228"/>
      <c r="AHJ271" s="228"/>
      <c r="AHK271" s="228"/>
      <c r="AHL271" s="228"/>
      <c r="AHM271" s="228"/>
      <c r="AHN271" s="228"/>
      <c r="AHO271" s="228"/>
      <c r="AHP271" s="228"/>
      <c r="AHQ271" s="228"/>
      <c r="AHR271" s="228"/>
      <c r="AHS271" s="228"/>
      <c r="AHT271" s="228"/>
      <c r="AHU271" s="228"/>
      <c r="AHV271" s="228"/>
      <c r="AHW271" s="228"/>
      <c r="AHX271" s="228"/>
      <c r="AHY271" s="228"/>
      <c r="AHZ271" s="228"/>
      <c r="AIA271" s="228"/>
      <c r="AIB271" s="228"/>
      <c r="AIC271" s="228"/>
      <c r="AID271" s="228"/>
      <c r="AIE271" s="228"/>
      <c r="AIF271" s="228"/>
      <c r="AIG271" s="228"/>
      <c r="AIH271" s="228"/>
      <c r="AII271" s="228"/>
      <c r="AIJ271" s="228"/>
      <c r="AIK271" s="228"/>
      <c r="AIL271" s="228"/>
      <c r="AIM271" s="228"/>
      <c r="AIN271" s="228"/>
      <c r="AIO271" s="228"/>
      <c r="AIP271" s="228"/>
      <c r="AIQ271" s="228"/>
      <c r="AIR271" s="228"/>
      <c r="AIS271" s="228"/>
      <c r="AIT271" s="228"/>
      <c r="AIU271" s="228"/>
      <c r="AIV271" s="228"/>
      <c r="AIW271" s="228"/>
      <c r="AIX271" s="228"/>
      <c r="AIY271" s="228"/>
      <c r="AIZ271" s="228"/>
      <c r="AJA271" s="228"/>
      <c r="AJB271" s="228"/>
      <c r="AJC271" s="228"/>
      <c r="AJD271" s="228"/>
      <c r="AJE271" s="228"/>
      <c r="AJF271" s="228"/>
      <c r="AJG271" s="228"/>
      <c r="AJH271" s="228"/>
      <c r="AJI271" s="228"/>
      <c r="AJJ271" s="228"/>
      <c r="AJK271" s="228"/>
      <c r="AJL271" s="228"/>
      <c r="AJM271" s="228"/>
      <c r="AJN271" s="228"/>
      <c r="AJO271" s="228"/>
      <c r="AJP271" s="228"/>
      <c r="AJQ271" s="228"/>
      <c r="AJR271" s="228"/>
      <c r="AJS271" s="228"/>
      <c r="AJT271" s="228"/>
      <c r="AJU271" s="228"/>
      <c r="AJV271" s="228"/>
      <c r="AJW271" s="228"/>
      <c r="AJX271" s="228"/>
      <c r="AJY271" s="228"/>
      <c r="AJZ271" s="228"/>
      <c r="AKA271" s="228"/>
      <c r="AKB271" s="228"/>
      <c r="AKC271" s="228"/>
      <c r="AKD271" s="228"/>
      <c r="AKE271" s="228"/>
      <c r="AKF271" s="228"/>
      <c r="AKG271" s="228"/>
      <c r="AKH271" s="228"/>
      <c r="AKI271" s="228"/>
      <c r="AKJ271" s="228"/>
      <c r="AKK271" s="228"/>
      <c r="AKL271" s="228"/>
      <c r="AKM271" s="228"/>
      <c r="AKN271" s="228"/>
      <c r="AKO271" s="228"/>
      <c r="AKP271" s="228"/>
      <c r="AKQ271" s="228"/>
      <c r="AKR271" s="228"/>
      <c r="AKS271" s="228"/>
      <c r="AKT271" s="228"/>
      <c r="AKU271" s="228"/>
      <c r="AKV271" s="228"/>
      <c r="AKW271" s="228"/>
      <c r="AKX271" s="228"/>
      <c r="AKY271" s="228"/>
      <c r="AKZ271" s="228"/>
      <c r="ALA271" s="228"/>
      <c r="ALB271" s="228"/>
      <c r="ALC271" s="228"/>
      <c r="ALD271" s="228"/>
      <c r="ALE271" s="228"/>
      <c r="ALF271" s="228"/>
      <c r="ALG271" s="228"/>
      <c r="ALH271" s="228"/>
      <c r="ALI271" s="228"/>
      <c r="ALJ271" s="228"/>
      <c r="ALK271" s="228"/>
      <c r="ALL271" s="228"/>
      <c r="ALM271" s="228"/>
      <c r="ALN271" s="228"/>
      <c r="ALO271" s="228"/>
      <c r="ALP271" s="228"/>
      <c r="ALQ271" s="228"/>
      <c r="ALR271" s="228"/>
      <c r="ALS271" s="228"/>
      <c r="ALT271" s="228"/>
      <c r="ALU271" s="228"/>
      <c r="ALV271" s="228"/>
      <c r="ALW271" s="228"/>
      <c r="ALX271" s="228"/>
      <c r="ALY271" s="228"/>
      <c r="ALZ271" s="228"/>
      <c r="AMA271" s="228"/>
      <c r="AMB271" s="228"/>
      <c r="AMC271" s="228"/>
      <c r="AMD271" s="228"/>
      <c r="AME271" s="228"/>
      <c r="AMF271" s="228"/>
      <c r="AMG271" s="228"/>
      <c r="AMH271" s="228"/>
      <c r="AMI271" s="228"/>
      <c r="AMJ271" s="228"/>
      <c r="AMK271" s="228"/>
      <c r="AML271" s="228"/>
      <c r="AMM271" s="228"/>
      <c r="AMN271" s="228"/>
      <c r="AMO271" s="228"/>
      <c r="AMP271" s="228"/>
      <c r="AMQ271" s="228"/>
      <c r="AMR271" s="228"/>
      <c r="AMS271" s="228"/>
      <c r="AMT271" s="228"/>
      <c r="AMU271" s="228"/>
      <c r="AMV271" s="228"/>
      <c r="AMW271" s="228"/>
      <c r="AMX271" s="228"/>
    </row>
    <row r="272" spans="1:1038" ht="18" customHeight="1">
      <c r="A272" s="125" t="s">
        <v>1646</v>
      </c>
      <c r="B272" s="126" t="s">
        <v>1647</v>
      </c>
      <c r="D272" s="126" t="s">
        <v>1279</v>
      </c>
      <c r="E272" s="126">
        <v>44</v>
      </c>
      <c r="F272" s="126">
        <v>4</v>
      </c>
      <c r="G272" s="285" t="str">
        <f t="shared" si="73"/>
        <v>44-4</v>
      </c>
      <c r="H272" s="277">
        <v>0</v>
      </c>
      <c r="I272" s="126">
        <v>7</v>
      </c>
      <c r="K272" s="545" t="b">
        <f>IF(I273=1,IF(((VLOOKUP($G272,[1]Depth_Lookup!#REF!,9,FALSE))-(H272/100))=0,"Good",IF(((VLOOKUP($G272,[1]Depth_Lookup!$A$3:$J$550,9,FALSE))-(H272/100))&gt;0,"Too Short","Too Long")))</f>
        <v>0</v>
      </c>
      <c r="L272" s="171">
        <f>(VLOOKUP($G272,Depth_Lookup!$A$3:$J$410,10,FALSE))+(H272/100)</f>
        <v>104.065</v>
      </c>
      <c r="M272" s="171">
        <f>(VLOOKUP($G272,Depth_Lookup!$A$3:$J$410,10,FALSE))+(I272/100)</f>
        <v>104.13499999999999</v>
      </c>
      <c r="N272" s="127" t="s">
        <v>1696</v>
      </c>
      <c r="O272" s="126">
        <v>1</v>
      </c>
      <c r="P272" s="126" t="s">
        <v>853</v>
      </c>
      <c r="Q272" s="126" t="s">
        <v>125</v>
      </c>
      <c r="R272" s="196" t="s">
        <v>1633</v>
      </c>
      <c r="S272" s="126" t="s">
        <v>94</v>
      </c>
      <c r="T272" s="126" t="s">
        <v>115</v>
      </c>
      <c r="W272" s="126" t="s">
        <v>102</v>
      </c>
      <c r="X272" s="202">
        <v>5</v>
      </c>
      <c r="Y272" s="126" t="s">
        <v>90</v>
      </c>
      <c r="Z272" s="126" t="s">
        <v>91</v>
      </c>
      <c r="AF272" s="196" t="e">
        <v>#N/A</v>
      </c>
      <c r="AI272" s="130">
        <v>69</v>
      </c>
      <c r="AO272" s="130"/>
      <c r="AU272" s="130"/>
      <c r="BA272" s="130">
        <v>30</v>
      </c>
      <c r="BB272" s="126">
        <v>7</v>
      </c>
      <c r="BC272" s="126">
        <v>5</v>
      </c>
      <c r="BD272" s="126" t="s">
        <v>110</v>
      </c>
      <c r="BE272" s="126" t="s">
        <v>103</v>
      </c>
      <c r="BG272" s="130"/>
      <c r="BM272" s="130">
        <v>1</v>
      </c>
      <c r="BN272" s="126">
        <v>0.8</v>
      </c>
      <c r="BO272" s="126">
        <v>0.5</v>
      </c>
      <c r="BP272" s="126" t="s">
        <v>110</v>
      </c>
      <c r="BQ272" s="126" t="s">
        <v>103</v>
      </c>
      <c r="BY272" s="130"/>
      <c r="CG272" s="131"/>
      <c r="CH272" s="132" t="s">
        <v>1697</v>
      </c>
      <c r="CI272" s="132">
        <v>95</v>
      </c>
      <c r="CJ272" s="132" t="s">
        <v>514</v>
      </c>
      <c r="CK272" s="133"/>
      <c r="CL272" s="134"/>
      <c r="CM272" s="134"/>
      <c r="CN272" s="134"/>
      <c r="CO272" s="134"/>
      <c r="CP272" s="134"/>
      <c r="CQ272" s="134"/>
      <c r="CR272" s="134"/>
      <c r="CS272" s="134"/>
      <c r="CT272" s="134"/>
      <c r="CU272" s="134"/>
      <c r="CV272" s="134"/>
      <c r="CW272" s="134"/>
      <c r="CX272" s="134"/>
      <c r="CY272" s="134"/>
      <c r="CZ272" s="134"/>
      <c r="DA272" s="134"/>
      <c r="DB272" s="134">
        <v>84</v>
      </c>
      <c r="DC272" s="135">
        <v>15</v>
      </c>
      <c r="DD272" s="134"/>
      <c r="DE272" s="134"/>
      <c r="DF272" s="134"/>
      <c r="DG272" s="134"/>
      <c r="DH272" s="134"/>
      <c r="DI272" s="134"/>
      <c r="DJ272" s="134">
        <v>1</v>
      </c>
      <c r="DK272" s="207">
        <v>100</v>
      </c>
      <c r="DL272" s="131"/>
      <c r="DM272" s="134"/>
      <c r="DN272" s="134"/>
      <c r="DO272" s="136"/>
      <c r="DQ272" s="131"/>
      <c r="DR272" s="136"/>
      <c r="DS272" s="131"/>
      <c r="DT272" s="138" t="s">
        <v>1698</v>
      </c>
      <c r="DW272" s="213">
        <v>100</v>
      </c>
      <c r="DX272" s="214" t="e">
        <v>#N/A</v>
      </c>
      <c r="DY272" s="139" t="s">
        <v>1687</v>
      </c>
      <c r="DZ272" s="139" t="s">
        <v>1688</v>
      </c>
      <c r="EA272" s="139"/>
      <c r="ED272" s="229" t="s">
        <v>2517</v>
      </c>
      <c r="EE272" s="140"/>
      <c r="EG272" s="140"/>
      <c r="EI272" s="218"/>
      <c r="EJ272" s="143"/>
      <c r="EK272" s="221"/>
      <c r="EM272" s="109"/>
      <c r="EN272" s="109"/>
      <c r="EQ272" s="144" t="s">
        <v>1813</v>
      </c>
      <c r="EZ272" s="192" t="e">
        <f t="shared" si="74"/>
        <v>#DIV/0!</v>
      </c>
      <c r="FA272" s="192" t="e">
        <f t="shared" si="75"/>
        <v>#DIV/0!</v>
      </c>
      <c r="FB272" s="192" t="e">
        <f t="shared" si="76"/>
        <v>#DIV/0!</v>
      </c>
      <c r="FC272" s="192" t="e">
        <f t="shared" si="77"/>
        <v>#DIV/0!</v>
      </c>
      <c r="FD272" s="192" t="e">
        <f t="shared" si="78"/>
        <v>#DIV/0!</v>
      </c>
      <c r="FE272" s="193" t="e">
        <f t="shared" si="79"/>
        <v>#DIV/0!</v>
      </c>
      <c r="FF272" s="194" t="e">
        <f t="shared" si="80"/>
        <v>#DIV/0!</v>
      </c>
      <c r="FG272" s="144" t="s">
        <v>1813</v>
      </c>
      <c r="FI272" s="778">
        <f t="shared" si="81"/>
        <v>0</v>
      </c>
      <c r="FJ272" s="779" t="e">
        <f t="shared" si="82"/>
        <v>#DIV/0!</v>
      </c>
      <c r="FK272" s="779" t="e">
        <f t="shared" si="83"/>
        <v>#DIV/0!</v>
      </c>
      <c r="FL272" s="780" t="e">
        <f t="shared" si="84"/>
        <v>#DIV/0!</v>
      </c>
      <c r="FM272" s="169" t="e">
        <f t="shared" si="85"/>
        <v>#DIV/0!</v>
      </c>
      <c r="FN272" s="783" t="e">
        <f t="shared" si="86"/>
        <v>#DIV/0!</v>
      </c>
    </row>
    <row r="273" spans="1:1038" s="288" customFormat="1" ht="18" customHeight="1">
      <c r="A273" s="352" t="s">
        <v>1646</v>
      </c>
      <c r="B273" s="227" t="s">
        <v>1647</v>
      </c>
      <c r="C273" s="227"/>
      <c r="D273" s="227" t="s">
        <v>1279</v>
      </c>
      <c r="E273" s="227">
        <v>44</v>
      </c>
      <c r="F273" s="227">
        <v>4</v>
      </c>
      <c r="G273" s="285" t="str">
        <f t="shared" si="73"/>
        <v>44-4</v>
      </c>
      <c r="H273" s="278">
        <v>7</v>
      </c>
      <c r="I273" s="227">
        <v>74</v>
      </c>
      <c r="J273" s="226"/>
      <c r="K273" s="545" t="b">
        <f>IF(I274=1,IF(((VLOOKUP($G273,[1]Depth_Lookup!#REF!,9,FALSE))-(H273/100))=0,"Good",IF(((VLOOKUP($G273,[1]Depth_Lookup!$A$3:$J$550,9,FALSE))-(H273/100))&gt;0,"Too Short","Too Long")))</f>
        <v>0</v>
      </c>
      <c r="L273" s="171">
        <f>(VLOOKUP($G273,Depth_Lookup!$A$3:$J$410,10,FALSE))+(H273/100)</f>
        <v>104.13499999999999</v>
      </c>
      <c r="M273" s="171">
        <f>(VLOOKUP($G273,Depth_Lookup!$A$3:$J$410,10,FALSE))+(I273/100)</f>
        <v>104.80499999999999</v>
      </c>
      <c r="N273" s="230" t="s">
        <v>1699</v>
      </c>
      <c r="O273" s="227" t="s">
        <v>1280</v>
      </c>
      <c r="P273" s="227" t="s">
        <v>853</v>
      </c>
      <c r="Q273" s="227" t="s">
        <v>125</v>
      </c>
      <c r="R273" s="286" t="s">
        <v>1633</v>
      </c>
      <c r="S273" s="227" t="s">
        <v>115</v>
      </c>
      <c r="T273" s="227" t="s">
        <v>115</v>
      </c>
      <c r="U273" s="227" t="s">
        <v>108</v>
      </c>
      <c r="V273" s="227" t="s">
        <v>509</v>
      </c>
      <c r="W273" s="227" t="s">
        <v>102</v>
      </c>
      <c r="X273" s="287">
        <v>5</v>
      </c>
      <c r="Y273" s="227" t="s">
        <v>90</v>
      </c>
      <c r="Z273" s="227" t="s">
        <v>91</v>
      </c>
      <c r="AA273" s="227"/>
      <c r="AB273" s="227"/>
      <c r="AC273" s="227"/>
      <c r="AD273" s="227"/>
      <c r="AE273" s="233"/>
      <c r="AF273" s="286" t="e">
        <v>#N/A</v>
      </c>
      <c r="AG273" s="237"/>
      <c r="AH273" s="227"/>
      <c r="AI273" s="240">
        <v>74</v>
      </c>
      <c r="AJ273" s="227"/>
      <c r="AK273" s="227"/>
      <c r="AL273" s="227"/>
      <c r="AM273" s="227"/>
      <c r="AN273" s="227"/>
      <c r="AO273" s="240"/>
      <c r="AP273" s="227"/>
      <c r="AQ273" s="227"/>
      <c r="AR273" s="227"/>
      <c r="AS273" s="227"/>
      <c r="AT273" s="227"/>
      <c r="AU273" s="240"/>
      <c r="AV273" s="227"/>
      <c r="AW273" s="227"/>
      <c r="AX273" s="227"/>
      <c r="AY273" s="227"/>
      <c r="AZ273" s="227"/>
      <c r="BA273" s="240">
        <v>25</v>
      </c>
      <c r="BB273" s="227">
        <v>6</v>
      </c>
      <c r="BC273" s="227">
        <v>5</v>
      </c>
      <c r="BD273" s="227" t="s">
        <v>110</v>
      </c>
      <c r="BE273" s="227" t="s">
        <v>103</v>
      </c>
      <c r="BF273" s="227"/>
      <c r="BG273" s="240"/>
      <c r="BH273" s="227"/>
      <c r="BI273" s="227"/>
      <c r="BJ273" s="227"/>
      <c r="BK273" s="227"/>
      <c r="BL273" s="227"/>
      <c r="BM273" s="240">
        <v>1</v>
      </c>
      <c r="BN273" s="227">
        <v>0.6</v>
      </c>
      <c r="BO273" s="227">
        <v>0.4</v>
      </c>
      <c r="BP273" s="227" t="s">
        <v>110</v>
      </c>
      <c r="BQ273" s="227" t="s">
        <v>103</v>
      </c>
      <c r="BR273" s="227"/>
      <c r="BS273" s="227"/>
      <c r="BT273" s="227"/>
      <c r="BU273" s="227"/>
      <c r="BV273" s="227"/>
      <c r="BW273" s="227"/>
      <c r="BX273" s="227"/>
      <c r="BY273" s="240"/>
      <c r="BZ273" s="227"/>
      <c r="CA273" s="227"/>
      <c r="CB273" s="227"/>
      <c r="CC273" s="227"/>
      <c r="CD273" s="227"/>
      <c r="CE273" s="227" t="s">
        <v>1700</v>
      </c>
      <c r="CF273" s="227"/>
      <c r="CG273" s="148"/>
      <c r="CH273" s="149" t="s">
        <v>1697</v>
      </c>
      <c r="CI273" s="149">
        <v>100</v>
      </c>
      <c r="CJ273" s="149" t="s">
        <v>514</v>
      </c>
      <c r="CK273" s="151"/>
      <c r="CL273" s="152"/>
      <c r="CM273" s="152"/>
      <c r="CN273" s="152"/>
      <c r="CO273" s="152"/>
      <c r="CP273" s="152"/>
      <c r="CQ273" s="152"/>
      <c r="CR273" s="152"/>
      <c r="CS273" s="152"/>
      <c r="CT273" s="152"/>
      <c r="CU273" s="152"/>
      <c r="CV273" s="152"/>
      <c r="CW273" s="152"/>
      <c r="CX273" s="152"/>
      <c r="CY273" s="152"/>
      <c r="CZ273" s="152"/>
      <c r="DA273" s="152"/>
      <c r="DB273" s="152">
        <v>75</v>
      </c>
      <c r="DC273" s="229">
        <v>15</v>
      </c>
      <c r="DD273" s="152"/>
      <c r="DE273" s="152"/>
      <c r="DF273" s="152"/>
      <c r="DG273" s="152"/>
      <c r="DH273" s="152"/>
      <c r="DI273" s="152"/>
      <c r="DJ273" s="152">
        <v>10</v>
      </c>
      <c r="DK273" s="208">
        <v>100</v>
      </c>
      <c r="DL273" s="148"/>
      <c r="DM273" s="152"/>
      <c r="DN273" s="152"/>
      <c r="DO273" s="153"/>
      <c r="DQ273" s="148"/>
      <c r="DR273" s="153"/>
      <c r="DS273" s="148"/>
      <c r="DT273" s="261" t="s">
        <v>1686</v>
      </c>
      <c r="DU273" s="229"/>
      <c r="DV273" s="229"/>
      <c r="DW273" s="290">
        <v>100</v>
      </c>
      <c r="DX273" s="291" t="e">
        <v>#N/A</v>
      </c>
      <c r="DY273" s="154" t="s">
        <v>1701</v>
      </c>
      <c r="DZ273" s="154" t="s">
        <v>1695</v>
      </c>
      <c r="EA273" s="154"/>
      <c r="EB273" s="229"/>
      <c r="EC273" s="292"/>
      <c r="ED273" s="229" t="s">
        <v>2517</v>
      </c>
      <c r="EE273" s="293"/>
      <c r="EF273" s="294"/>
      <c r="EG273" s="293"/>
      <c r="EH273" s="295"/>
      <c r="EI273" s="296"/>
      <c r="EJ273" s="297"/>
      <c r="EK273" s="298"/>
      <c r="EL273" s="293"/>
      <c r="EM273" s="295"/>
      <c r="EN273" s="295"/>
      <c r="EO273" s="321"/>
      <c r="EP273" s="321"/>
      <c r="EQ273" s="321" t="s">
        <v>1813</v>
      </c>
      <c r="ER273" s="321"/>
      <c r="ES273" s="321"/>
      <c r="ET273" s="321"/>
      <c r="EU273" s="321"/>
      <c r="EV273" s="322"/>
      <c r="EW273" s="322"/>
      <c r="EX273" s="322"/>
      <c r="EY273" s="322"/>
      <c r="EZ273" s="192" t="e">
        <f t="shared" si="74"/>
        <v>#DIV/0!</v>
      </c>
      <c r="FA273" s="192" t="e">
        <f t="shared" si="75"/>
        <v>#DIV/0!</v>
      </c>
      <c r="FB273" s="192" t="e">
        <f t="shared" si="76"/>
        <v>#DIV/0!</v>
      </c>
      <c r="FC273" s="192" t="e">
        <f t="shared" si="77"/>
        <v>#DIV/0!</v>
      </c>
      <c r="FD273" s="192" t="e">
        <f t="shared" si="78"/>
        <v>#DIV/0!</v>
      </c>
      <c r="FE273" s="193" t="e">
        <f t="shared" si="79"/>
        <v>#DIV/0!</v>
      </c>
      <c r="FF273" s="194" t="e">
        <f t="shared" si="80"/>
        <v>#DIV/0!</v>
      </c>
      <c r="FG273" s="321" t="s">
        <v>1813</v>
      </c>
      <c r="FH273" s="295"/>
      <c r="FI273" s="778">
        <f t="shared" si="81"/>
        <v>0</v>
      </c>
      <c r="FJ273" s="779" t="e">
        <f t="shared" si="82"/>
        <v>#DIV/0!</v>
      </c>
      <c r="FK273" s="779" t="e">
        <f t="shared" si="83"/>
        <v>#DIV/0!</v>
      </c>
      <c r="FL273" s="780" t="e">
        <f t="shared" si="84"/>
        <v>#DIV/0!</v>
      </c>
      <c r="FM273" s="169" t="e">
        <f t="shared" si="85"/>
        <v>#DIV/0!</v>
      </c>
      <c r="FN273" s="783" t="e">
        <f t="shared" si="86"/>
        <v>#DIV/0!</v>
      </c>
      <c r="FO273" s="227"/>
      <c r="FP273" s="227"/>
      <c r="FQ273" s="227"/>
      <c r="FR273" s="227"/>
      <c r="FS273" s="227"/>
      <c r="FT273" s="227"/>
      <c r="FU273" s="227"/>
      <c r="FV273" s="227"/>
      <c r="FW273" s="227"/>
      <c r="FX273" s="227"/>
      <c r="FY273" s="227"/>
      <c r="FZ273" s="227"/>
      <c r="GA273" s="227"/>
      <c r="GB273" s="227"/>
      <c r="GC273" s="227"/>
      <c r="GD273" s="227"/>
      <c r="GE273" s="227"/>
      <c r="GF273" s="227"/>
      <c r="GG273" s="227"/>
      <c r="GH273" s="227"/>
      <c r="GI273" s="227"/>
      <c r="GJ273" s="227"/>
      <c r="GK273" s="227"/>
      <c r="GL273" s="227"/>
      <c r="GM273" s="227"/>
      <c r="GN273" s="227"/>
      <c r="GO273" s="227"/>
      <c r="GP273" s="227"/>
      <c r="GQ273" s="227"/>
      <c r="GR273" s="227"/>
      <c r="GS273" s="227"/>
      <c r="GT273" s="227"/>
      <c r="GU273" s="227"/>
      <c r="GV273" s="227"/>
      <c r="GW273" s="227"/>
      <c r="GX273" s="227"/>
      <c r="GY273" s="227"/>
      <c r="GZ273" s="227"/>
      <c r="HA273" s="227"/>
      <c r="HB273" s="227"/>
      <c r="HC273" s="227"/>
      <c r="HD273" s="227"/>
      <c r="HE273" s="227"/>
      <c r="HF273" s="227"/>
      <c r="HG273" s="227"/>
      <c r="HH273" s="227"/>
      <c r="HI273" s="227"/>
      <c r="HJ273" s="227"/>
      <c r="HK273" s="227"/>
      <c r="HL273" s="227"/>
      <c r="HM273" s="227"/>
      <c r="HN273" s="227"/>
      <c r="HO273" s="227"/>
      <c r="HP273" s="227"/>
      <c r="HQ273" s="227"/>
      <c r="HR273" s="227"/>
      <c r="HS273" s="227"/>
      <c r="HT273" s="227"/>
      <c r="HU273" s="227"/>
      <c r="HV273" s="227"/>
      <c r="HW273" s="227"/>
      <c r="HX273" s="227"/>
      <c r="HY273" s="227"/>
      <c r="HZ273" s="227"/>
      <c r="IA273" s="227"/>
      <c r="IB273" s="227"/>
      <c r="IC273" s="227"/>
      <c r="ID273" s="227"/>
      <c r="IE273" s="227"/>
      <c r="IF273" s="227"/>
      <c r="IG273" s="227"/>
      <c r="IH273" s="227"/>
      <c r="II273" s="227"/>
      <c r="IJ273" s="227"/>
      <c r="IK273" s="227"/>
      <c r="IL273" s="227"/>
      <c r="IM273" s="227"/>
      <c r="IN273" s="227"/>
      <c r="IO273" s="227"/>
      <c r="IP273" s="227"/>
      <c r="IQ273" s="227"/>
      <c r="IR273" s="227"/>
      <c r="IS273" s="227"/>
      <c r="IT273" s="227"/>
      <c r="IU273" s="227"/>
      <c r="IV273" s="227"/>
      <c r="IW273" s="227"/>
      <c r="IX273" s="227"/>
      <c r="IY273" s="227"/>
      <c r="IZ273" s="227"/>
      <c r="JA273" s="227"/>
      <c r="JB273" s="227"/>
      <c r="JC273" s="227"/>
      <c r="JD273" s="227"/>
      <c r="JE273" s="227"/>
      <c r="JF273" s="227"/>
      <c r="JG273" s="227"/>
      <c r="JH273" s="227"/>
      <c r="JI273" s="227"/>
      <c r="JJ273" s="227"/>
      <c r="JK273" s="227"/>
      <c r="JL273" s="227"/>
      <c r="JM273" s="227"/>
      <c r="JN273" s="227"/>
      <c r="JO273" s="227"/>
      <c r="JP273" s="227"/>
      <c r="JQ273" s="227"/>
      <c r="JR273" s="227"/>
      <c r="JS273" s="227"/>
      <c r="JT273" s="227"/>
      <c r="JU273" s="227"/>
      <c r="JV273" s="227"/>
      <c r="JW273" s="227"/>
      <c r="JX273" s="227"/>
      <c r="JY273" s="227"/>
      <c r="JZ273" s="227"/>
      <c r="KA273" s="227"/>
      <c r="KB273" s="227"/>
      <c r="KC273" s="227"/>
      <c r="KD273" s="227"/>
      <c r="KE273" s="227"/>
      <c r="KF273" s="227"/>
      <c r="KG273" s="227"/>
      <c r="KH273" s="227"/>
      <c r="KI273" s="227"/>
      <c r="KJ273" s="227"/>
      <c r="KK273" s="227"/>
      <c r="KL273" s="227"/>
      <c r="KM273" s="227"/>
      <c r="KN273" s="227"/>
      <c r="KO273" s="227"/>
      <c r="KP273" s="227"/>
      <c r="KQ273" s="227"/>
      <c r="KR273" s="227"/>
      <c r="KS273" s="227"/>
      <c r="KT273" s="227"/>
      <c r="KU273" s="227"/>
      <c r="KV273" s="227"/>
      <c r="KW273" s="227"/>
      <c r="KX273" s="227"/>
      <c r="KY273" s="227"/>
      <c r="KZ273" s="227"/>
      <c r="LA273" s="227"/>
      <c r="LB273" s="227"/>
      <c r="LC273" s="227"/>
      <c r="LD273" s="227"/>
      <c r="LE273" s="227"/>
      <c r="LF273" s="227"/>
      <c r="LG273" s="227"/>
      <c r="LH273" s="227"/>
      <c r="LI273" s="227"/>
      <c r="LJ273" s="227"/>
      <c r="LK273" s="227"/>
      <c r="LL273" s="227"/>
      <c r="LM273" s="227"/>
      <c r="LN273" s="227"/>
      <c r="LO273" s="227"/>
      <c r="LP273" s="227"/>
      <c r="LQ273" s="227"/>
      <c r="LR273" s="227"/>
      <c r="LS273" s="227"/>
      <c r="LT273" s="227"/>
      <c r="LU273" s="227"/>
      <c r="LV273" s="227"/>
      <c r="LW273" s="227"/>
      <c r="LX273" s="227"/>
      <c r="LY273" s="227"/>
      <c r="LZ273" s="227"/>
      <c r="MA273" s="227"/>
      <c r="MB273" s="227"/>
      <c r="MC273" s="227"/>
      <c r="MD273" s="227"/>
      <c r="ME273" s="227"/>
      <c r="MF273" s="227"/>
      <c r="MG273" s="227"/>
      <c r="MH273" s="227"/>
      <c r="MI273" s="227"/>
      <c r="MJ273" s="227"/>
      <c r="MK273" s="227"/>
      <c r="ML273" s="227"/>
      <c r="MM273" s="227"/>
      <c r="MN273" s="227"/>
      <c r="MO273" s="227"/>
      <c r="MP273" s="227"/>
      <c r="MQ273" s="227"/>
      <c r="MR273" s="227"/>
      <c r="MS273" s="227"/>
      <c r="MT273" s="227"/>
      <c r="MU273" s="227"/>
      <c r="MV273" s="227"/>
      <c r="MW273" s="227"/>
      <c r="MX273" s="227"/>
      <c r="MY273" s="227"/>
      <c r="MZ273" s="227"/>
      <c r="NA273" s="227"/>
      <c r="NB273" s="227"/>
      <c r="NC273" s="227"/>
      <c r="ND273" s="227"/>
      <c r="NE273" s="227"/>
      <c r="NF273" s="227"/>
      <c r="NG273" s="227"/>
      <c r="NH273" s="227"/>
      <c r="NI273" s="227"/>
      <c r="NJ273" s="227"/>
      <c r="NK273" s="227"/>
      <c r="NL273" s="227"/>
      <c r="NM273" s="227"/>
      <c r="NN273" s="227"/>
      <c r="NO273" s="227"/>
      <c r="NP273" s="227"/>
      <c r="NQ273" s="227"/>
      <c r="NR273" s="227"/>
      <c r="NS273" s="227"/>
      <c r="NT273" s="227"/>
      <c r="NU273" s="227"/>
      <c r="NV273" s="227"/>
      <c r="NW273" s="227"/>
      <c r="NX273" s="227"/>
      <c r="NY273" s="227"/>
      <c r="NZ273" s="227"/>
      <c r="OA273" s="227"/>
      <c r="OB273" s="227"/>
      <c r="OC273" s="227"/>
      <c r="OD273" s="227"/>
      <c r="OE273" s="227"/>
      <c r="OF273" s="227"/>
      <c r="OG273" s="227"/>
      <c r="OH273" s="227"/>
      <c r="OI273" s="227"/>
      <c r="OJ273" s="227"/>
      <c r="OK273" s="227"/>
      <c r="OL273" s="227"/>
      <c r="OM273" s="227"/>
      <c r="ON273" s="227"/>
      <c r="OO273" s="227"/>
      <c r="OP273" s="227"/>
      <c r="OQ273" s="227"/>
      <c r="OR273" s="227"/>
      <c r="OS273" s="227"/>
      <c r="OT273" s="227"/>
      <c r="OU273" s="227"/>
      <c r="OV273" s="227"/>
      <c r="OW273" s="227"/>
      <c r="OX273" s="227"/>
      <c r="OY273" s="227"/>
      <c r="OZ273" s="227"/>
      <c r="PA273" s="227"/>
      <c r="PB273" s="227"/>
      <c r="PC273" s="227"/>
      <c r="PD273" s="227"/>
      <c r="PE273" s="227"/>
      <c r="PF273" s="227"/>
      <c r="PG273" s="227"/>
      <c r="PH273" s="227"/>
      <c r="PI273" s="227"/>
      <c r="PJ273" s="227"/>
      <c r="PK273" s="227"/>
      <c r="PL273" s="227"/>
      <c r="PM273" s="227"/>
      <c r="PN273" s="227"/>
      <c r="PO273" s="227"/>
      <c r="PP273" s="227"/>
      <c r="PQ273" s="227"/>
      <c r="PR273" s="227"/>
      <c r="PS273" s="227"/>
      <c r="PT273" s="227"/>
      <c r="PU273" s="227"/>
      <c r="PV273" s="227"/>
      <c r="PW273" s="227"/>
      <c r="PX273" s="227"/>
      <c r="PY273" s="227"/>
      <c r="PZ273" s="227"/>
      <c r="QA273" s="227"/>
      <c r="QB273" s="227"/>
      <c r="QC273" s="227"/>
      <c r="QD273" s="227"/>
      <c r="QE273" s="227"/>
      <c r="QF273" s="227"/>
      <c r="QG273" s="227"/>
      <c r="QH273" s="227"/>
      <c r="QI273" s="227"/>
      <c r="QJ273" s="227"/>
      <c r="QK273" s="227"/>
      <c r="QL273" s="227"/>
      <c r="QM273" s="227"/>
      <c r="QN273" s="227"/>
      <c r="QO273" s="227"/>
      <c r="QP273" s="227"/>
      <c r="QQ273" s="227"/>
      <c r="QR273" s="227"/>
      <c r="QS273" s="227"/>
      <c r="QT273" s="227"/>
      <c r="QU273" s="227"/>
      <c r="QV273" s="227"/>
      <c r="QW273" s="227"/>
      <c r="QX273" s="227"/>
      <c r="QY273" s="227"/>
      <c r="QZ273" s="227"/>
      <c r="RA273" s="227"/>
      <c r="RB273" s="227"/>
      <c r="RC273" s="227"/>
      <c r="RD273" s="227"/>
      <c r="RE273" s="227"/>
      <c r="RF273" s="227"/>
      <c r="RG273" s="227"/>
      <c r="RH273" s="227"/>
      <c r="RI273" s="227"/>
      <c r="RJ273" s="227"/>
      <c r="RK273" s="227"/>
      <c r="RL273" s="227"/>
      <c r="RM273" s="227"/>
      <c r="RN273" s="227"/>
      <c r="RO273" s="227"/>
      <c r="RP273" s="227"/>
      <c r="RQ273" s="227"/>
      <c r="RR273" s="227"/>
      <c r="RS273" s="227"/>
      <c r="RT273" s="227"/>
      <c r="RU273" s="227"/>
      <c r="RV273" s="227"/>
      <c r="RW273" s="227"/>
      <c r="RX273" s="227"/>
      <c r="RY273" s="227"/>
      <c r="RZ273" s="227"/>
      <c r="SA273" s="227"/>
      <c r="SB273" s="227"/>
      <c r="SC273" s="227"/>
      <c r="SD273" s="227"/>
      <c r="SE273" s="227"/>
      <c r="SF273" s="227"/>
      <c r="SG273" s="227"/>
      <c r="SH273" s="227"/>
      <c r="SI273" s="227"/>
      <c r="SJ273" s="227"/>
      <c r="SK273" s="227"/>
      <c r="SL273" s="227"/>
      <c r="SM273" s="227"/>
      <c r="SN273" s="227"/>
      <c r="SO273" s="227"/>
      <c r="SP273" s="227"/>
      <c r="SQ273" s="227"/>
      <c r="SR273" s="227"/>
      <c r="SS273" s="227"/>
      <c r="ST273" s="227"/>
      <c r="SU273" s="227"/>
      <c r="SV273" s="227"/>
      <c r="SW273" s="227"/>
      <c r="SX273" s="227"/>
      <c r="SY273" s="227"/>
      <c r="SZ273" s="227"/>
      <c r="TA273" s="227"/>
      <c r="TB273" s="227"/>
      <c r="TC273" s="227"/>
      <c r="TD273" s="227"/>
      <c r="TE273" s="227"/>
      <c r="TF273" s="227"/>
      <c r="TG273" s="227"/>
      <c r="TH273" s="227"/>
      <c r="TI273" s="227"/>
      <c r="TJ273" s="227"/>
      <c r="TK273" s="227"/>
      <c r="TL273" s="227"/>
      <c r="TM273" s="227"/>
      <c r="TN273" s="227"/>
      <c r="TO273" s="227"/>
      <c r="TP273" s="227"/>
      <c r="TQ273" s="227"/>
      <c r="TR273" s="227"/>
      <c r="TS273" s="227"/>
      <c r="TT273" s="227"/>
      <c r="TU273" s="227"/>
      <c r="TV273" s="227"/>
      <c r="TW273" s="227"/>
      <c r="TX273" s="227"/>
      <c r="TY273" s="227"/>
      <c r="TZ273" s="227"/>
      <c r="UA273" s="227"/>
      <c r="UB273" s="227"/>
      <c r="UC273" s="227"/>
      <c r="UD273" s="227"/>
      <c r="UE273" s="227"/>
      <c r="UF273" s="227"/>
      <c r="UG273" s="227"/>
      <c r="UH273" s="227"/>
      <c r="UI273" s="227"/>
      <c r="UJ273" s="227"/>
      <c r="UK273" s="227"/>
      <c r="UL273" s="227"/>
      <c r="UM273" s="227"/>
      <c r="UN273" s="227"/>
      <c r="UO273" s="227"/>
      <c r="UP273" s="227"/>
      <c r="UQ273" s="227"/>
      <c r="UR273" s="227"/>
      <c r="US273" s="227"/>
      <c r="UT273" s="227"/>
      <c r="UU273" s="227"/>
      <c r="UV273" s="227"/>
      <c r="UW273" s="227"/>
      <c r="UX273" s="227"/>
      <c r="UY273" s="227"/>
      <c r="UZ273" s="227"/>
      <c r="VA273" s="227"/>
      <c r="VB273" s="227"/>
      <c r="VC273" s="227"/>
      <c r="VD273" s="227"/>
      <c r="VE273" s="227"/>
      <c r="VF273" s="227"/>
      <c r="VG273" s="227"/>
      <c r="VH273" s="227"/>
      <c r="VI273" s="227"/>
      <c r="VJ273" s="227"/>
      <c r="VK273" s="227"/>
      <c r="VL273" s="227"/>
      <c r="VM273" s="227"/>
      <c r="VN273" s="227"/>
      <c r="VO273" s="227"/>
      <c r="VP273" s="227"/>
      <c r="VQ273" s="227"/>
      <c r="VR273" s="227"/>
      <c r="VS273" s="227"/>
      <c r="VT273" s="227"/>
      <c r="VU273" s="227"/>
      <c r="VV273" s="227"/>
      <c r="VW273" s="227"/>
      <c r="VX273" s="227"/>
      <c r="VY273" s="227"/>
      <c r="VZ273" s="227"/>
      <c r="WA273" s="227"/>
      <c r="WB273" s="227"/>
      <c r="WC273" s="227"/>
      <c r="WD273" s="227"/>
      <c r="WE273" s="227"/>
      <c r="WF273" s="227"/>
      <c r="WG273" s="227"/>
      <c r="WH273" s="227"/>
      <c r="WI273" s="227"/>
      <c r="WJ273" s="227"/>
      <c r="WK273" s="227"/>
      <c r="WL273" s="227"/>
      <c r="WM273" s="227"/>
      <c r="WN273" s="227"/>
      <c r="WO273" s="227"/>
      <c r="WP273" s="227"/>
      <c r="WQ273" s="227"/>
      <c r="WR273" s="227"/>
      <c r="WS273" s="227"/>
      <c r="WT273" s="227"/>
      <c r="WU273" s="227"/>
      <c r="WV273" s="227"/>
      <c r="WW273" s="227"/>
      <c r="WX273" s="227"/>
      <c r="WY273" s="227"/>
      <c r="WZ273" s="227"/>
      <c r="XA273" s="227"/>
      <c r="XB273" s="227"/>
      <c r="XC273" s="227"/>
      <c r="XD273" s="227"/>
      <c r="XE273" s="227"/>
      <c r="XF273" s="227"/>
      <c r="XG273" s="227"/>
      <c r="XH273" s="227"/>
      <c r="XI273" s="227"/>
      <c r="XJ273" s="227"/>
      <c r="XK273" s="227"/>
      <c r="XL273" s="227"/>
      <c r="XM273" s="227"/>
      <c r="XN273" s="227"/>
      <c r="XO273" s="227"/>
      <c r="XP273" s="227"/>
      <c r="XQ273" s="227"/>
      <c r="XR273" s="227"/>
      <c r="XS273" s="227"/>
      <c r="XT273" s="227"/>
      <c r="XU273" s="227"/>
      <c r="XV273" s="227"/>
      <c r="XW273" s="227"/>
      <c r="XX273" s="227"/>
      <c r="XY273" s="227"/>
      <c r="XZ273" s="227"/>
      <c r="YA273" s="227"/>
      <c r="YB273" s="227"/>
      <c r="YC273" s="227"/>
      <c r="YD273" s="227"/>
      <c r="YE273" s="227"/>
      <c r="YF273" s="227"/>
      <c r="YG273" s="227"/>
      <c r="YH273" s="227"/>
      <c r="YI273" s="227"/>
      <c r="YJ273" s="227"/>
      <c r="YK273" s="227"/>
      <c r="YL273" s="227"/>
      <c r="YM273" s="227"/>
      <c r="YN273" s="227"/>
      <c r="YO273" s="227"/>
      <c r="YP273" s="227"/>
      <c r="YQ273" s="227"/>
      <c r="YR273" s="227"/>
      <c r="YS273" s="227"/>
      <c r="YT273" s="227"/>
      <c r="YU273" s="227"/>
      <c r="YV273" s="227"/>
      <c r="YW273" s="227"/>
      <c r="YX273" s="227"/>
      <c r="YY273" s="227"/>
      <c r="YZ273" s="227"/>
      <c r="ZA273" s="227"/>
      <c r="ZB273" s="227"/>
      <c r="ZC273" s="227"/>
      <c r="ZD273" s="227"/>
      <c r="ZE273" s="227"/>
      <c r="ZF273" s="227"/>
      <c r="ZG273" s="227"/>
      <c r="ZH273" s="227"/>
      <c r="ZI273" s="227"/>
      <c r="ZJ273" s="227"/>
      <c r="ZK273" s="227"/>
      <c r="ZL273" s="227"/>
      <c r="ZM273" s="227"/>
      <c r="ZN273" s="227"/>
      <c r="ZO273" s="227"/>
      <c r="ZP273" s="227"/>
      <c r="ZQ273" s="227"/>
      <c r="ZR273" s="227"/>
      <c r="ZS273" s="227"/>
      <c r="ZT273" s="227"/>
      <c r="ZU273" s="227"/>
      <c r="ZV273" s="227"/>
      <c r="ZW273" s="227"/>
      <c r="ZX273" s="227"/>
      <c r="ZY273" s="227"/>
      <c r="ZZ273" s="227"/>
      <c r="AAA273" s="227"/>
      <c r="AAB273" s="227"/>
      <c r="AAC273" s="227"/>
      <c r="AAD273" s="227"/>
      <c r="AAE273" s="227"/>
      <c r="AAF273" s="227"/>
      <c r="AAG273" s="227"/>
      <c r="AAH273" s="227"/>
      <c r="AAI273" s="227"/>
      <c r="AAJ273" s="227"/>
      <c r="AAK273" s="227"/>
      <c r="AAL273" s="227"/>
      <c r="AAM273" s="227"/>
      <c r="AAN273" s="227"/>
      <c r="AAO273" s="227"/>
      <c r="AAP273" s="227"/>
      <c r="AAQ273" s="227"/>
      <c r="AAR273" s="227"/>
      <c r="AAS273" s="227"/>
      <c r="AAT273" s="227"/>
      <c r="AAU273" s="227"/>
      <c r="AAV273" s="227"/>
      <c r="AAW273" s="227"/>
      <c r="AAX273" s="227"/>
      <c r="AAY273" s="227"/>
      <c r="AAZ273" s="227"/>
      <c r="ABA273" s="227"/>
      <c r="ABB273" s="227"/>
      <c r="ABC273" s="227"/>
      <c r="ABD273" s="227"/>
      <c r="ABE273" s="227"/>
      <c r="ABF273" s="227"/>
      <c r="ABG273" s="227"/>
      <c r="ABH273" s="227"/>
      <c r="ABI273" s="227"/>
      <c r="ABJ273" s="227"/>
      <c r="ABK273" s="227"/>
      <c r="ABL273" s="227"/>
      <c r="ABM273" s="227"/>
      <c r="ABN273" s="227"/>
      <c r="ABO273" s="227"/>
      <c r="ABP273" s="227"/>
      <c r="ABQ273" s="227"/>
      <c r="ABR273" s="227"/>
      <c r="ABS273" s="227"/>
      <c r="ABT273" s="227"/>
      <c r="ABU273" s="227"/>
      <c r="ABV273" s="227"/>
      <c r="ABW273" s="227"/>
      <c r="ABX273" s="227"/>
      <c r="ABY273" s="227"/>
      <c r="ABZ273" s="227"/>
      <c r="ACA273" s="227"/>
      <c r="ACB273" s="227"/>
      <c r="ACC273" s="227"/>
      <c r="ACD273" s="227"/>
      <c r="ACE273" s="227"/>
      <c r="ACF273" s="227"/>
      <c r="ACG273" s="227"/>
      <c r="ACH273" s="227"/>
      <c r="ACI273" s="227"/>
      <c r="ACJ273" s="227"/>
      <c r="ACK273" s="227"/>
      <c r="ACL273" s="227"/>
      <c r="ACM273" s="227"/>
      <c r="ACN273" s="227"/>
      <c r="ACO273" s="227"/>
      <c r="ACP273" s="227"/>
      <c r="ACQ273" s="227"/>
      <c r="ACR273" s="227"/>
      <c r="ACS273" s="227"/>
      <c r="ACT273" s="227"/>
      <c r="ACU273" s="227"/>
      <c r="ACV273" s="227"/>
      <c r="ACW273" s="227"/>
      <c r="ACX273" s="227"/>
      <c r="ACY273" s="227"/>
      <c r="ACZ273" s="227"/>
      <c r="ADA273" s="227"/>
      <c r="ADB273" s="227"/>
      <c r="ADC273" s="227"/>
      <c r="ADD273" s="227"/>
      <c r="ADE273" s="227"/>
      <c r="ADF273" s="227"/>
      <c r="ADG273" s="227"/>
      <c r="ADH273" s="227"/>
      <c r="ADI273" s="227"/>
      <c r="ADJ273" s="227"/>
      <c r="ADK273" s="227"/>
      <c r="ADL273" s="227"/>
      <c r="ADM273" s="227"/>
      <c r="ADN273" s="227"/>
      <c r="ADO273" s="227"/>
      <c r="ADP273" s="227"/>
      <c r="ADQ273" s="227"/>
      <c r="ADR273" s="227"/>
      <c r="ADS273" s="227"/>
      <c r="ADT273" s="227"/>
      <c r="ADU273" s="227"/>
      <c r="ADV273" s="227"/>
      <c r="ADW273" s="227"/>
      <c r="ADX273" s="227"/>
      <c r="ADY273" s="227"/>
      <c r="ADZ273" s="227"/>
      <c r="AEA273" s="227"/>
      <c r="AEB273" s="227"/>
      <c r="AEC273" s="227"/>
      <c r="AED273" s="227"/>
      <c r="AEE273" s="227"/>
      <c r="AEF273" s="227"/>
      <c r="AEG273" s="227"/>
      <c r="AEH273" s="227"/>
      <c r="AEI273" s="227"/>
      <c r="AEJ273" s="227"/>
      <c r="AEK273" s="227"/>
      <c r="AEL273" s="227"/>
      <c r="AEM273" s="227"/>
      <c r="AEN273" s="227"/>
      <c r="AEO273" s="227"/>
      <c r="AEP273" s="227"/>
      <c r="AEQ273" s="227"/>
      <c r="AER273" s="227"/>
      <c r="AES273" s="227"/>
      <c r="AET273" s="227"/>
      <c r="AEU273" s="227"/>
      <c r="AEV273" s="227"/>
      <c r="AEW273" s="227"/>
      <c r="AEX273" s="227"/>
      <c r="AEY273" s="227"/>
      <c r="AEZ273" s="227"/>
      <c r="AFA273" s="227"/>
      <c r="AFB273" s="227"/>
      <c r="AFC273" s="227"/>
      <c r="AFD273" s="227"/>
      <c r="AFE273" s="227"/>
      <c r="AFF273" s="227"/>
      <c r="AFG273" s="227"/>
      <c r="AFH273" s="227"/>
      <c r="AFI273" s="227"/>
      <c r="AFJ273" s="227"/>
      <c r="AFK273" s="227"/>
      <c r="AFL273" s="227"/>
      <c r="AFM273" s="227"/>
      <c r="AFN273" s="227"/>
      <c r="AFO273" s="227"/>
      <c r="AFP273" s="227"/>
      <c r="AFQ273" s="227"/>
      <c r="AFR273" s="227"/>
      <c r="AFS273" s="227"/>
      <c r="AFT273" s="227"/>
      <c r="AFU273" s="227"/>
      <c r="AFV273" s="227"/>
      <c r="AFW273" s="227"/>
      <c r="AFX273" s="227"/>
      <c r="AFY273" s="227"/>
      <c r="AFZ273" s="227"/>
      <c r="AGA273" s="227"/>
      <c r="AGB273" s="227"/>
      <c r="AGC273" s="227"/>
      <c r="AGD273" s="227"/>
      <c r="AGE273" s="227"/>
      <c r="AGF273" s="227"/>
      <c r="AGG273" s="227"/>
      <c r="AGH273" s="227"/>
      <c r="AGI273" s="227"/>
      <c r="AGJ273" s="227"/>
      <c r="AGK273" s="227"/>
      <c r="AGL273" s="227"/>
      <c r="AGM273" s="227"/>
      <c r="AGN273" s="227"/>
      <c r="AGO273" s="227"/>
      <c r="AGP273" s="227"/>
      <c r="AGQ273" s="227"/>
      <c r="AGR273" s="227"/>
      <c r="AGS273" s="227"/>
      <c r="AGT273" s="227"/>
      <c r="AGU273" s="227"/>
      <c r="AGV273" s="227"/>
      <c r="AGW273" s="227"/>
      <c r="AGX273" s="227"/>
      <c r="AGY273" s="227"/>
      <c r="AGZ273" s="227"/>
      <c r="AHA273" s="227"/>
      <c r="AHB273" s="227"/>
      <c r="AHC273" s="227"/>
      <c r="AHD273" s="227"/>
      <c r="AHE273" s="227"/>
      <c r="AHF273" s="227"/>
      <c r="AHG273" s="227"/>
      <c r="AHH273" s="227"/>
      <c r="AHI273" s="227"/>
      <c r="AHJ273" s="227"/>
      <c r="AHK273" s="227"/>
      <c r="AHL273" s="227"/>
      <c r="AHM273" s="227"/>
      <c r="AHN273" s="227"/>
      <c r="AHO273" s="227"/>
      <c r="AHP273" s="227"/>
      <c r="AHQ273" s="227"/>
      <c r="AHR273" s="227"/>
      <c r="AHS273" s="227"/>
      <c r="AHT273" s="227"/>
      <c r="AHU273" s="227"/>
      <c r="AHV273" s="227"/>
      <c r="AHW273" s="227"/>
      <c r="AHX273" s="227"/>
      <c r="AHY273" s="227"/>
      <c r="AHZ273" s="227"/>
      <c r="AIA273" s="227"/>
      <c r="AIB273" s="227"/>
      <c r="AIC273" s="227"/>
      <c r="AID273" s="227"/>
      <c r="AIE273" s="227"/>
      <c r="AIF273" s="227"/>
      <c r="AIG273" s="227"/>
      <c r="AIH273" s="227"/>
      <c r="AII273" s="227"/>
      <c r="AIJ273" s="227"/>
      <c r="AIK273" s="227"/>
      <c r="AIL273" s="227"/>
      <c r="AIM273" s="227"/>
      <c r="AIN273" s="227"/>
      <c r="AIO273" s="227"/>
      <c r="AIP273" s="227"/>
      <c r="AIQ273" s="227"/>
      <c r="AIR273" s="227"/>
      <c r="AIS273" s="227"/>
      <c r="AIT273" s="227"/>
      <c r="AIU273" s="227"/>
      <c r="AIV273" s="227"/>
      <c r="AIW273" s="227"/>
      <c r="AIX273" s="227"/>
      <c r="AIY273" s="227"/>
      <c r="AIZ273" s="227"/>
      <c r="AJA273" s="227"/>
      <c r="AJB273" s="227"/>
      <c r="AJC273" s="227"/>
      <c r="AJD273" s="227"/>
      <c r="AJE273" s="227"/>
      <c r="AJF273" s="227"/>
      <c r="AJG273" s="227"/>
      <c r="AJH273" s="227"/>
      <c r="AJI273" s="227"/>
      <c r="AJJ273" s="227"/>
      <c r="AJK273" s="227"/>
      <c r="AJL273" s="227"/>
      <c r="AJM273" s="227"/>
      <c r="AJN273" s="227"/>
      <c r="AJO273" s="227"/>
      <c r="AJP273" s="227"/>
      <c r="AJQ273" s="227"/>
      <c r="AJR273" s="227"/>
      <c r="AJS273" s="227"/>
      <c r="AJT273" s="227"/>
      <c r="AJU273" s="227"/>
      <c r="AJV273" s="227"/>
      <c r="AJW273" s="227"/>
      <c r="AJX273" s="227"/>
      <c r="AJY273" s="227"/>
      <c r="AJZ273" s="227"/>
      <c r="AKA273" s="227"/>
      <c r="AKB273" s="227"/>
      <c r="AKC273" s="227"/>
      <c r="AKD273" s="227"/>
      <c r="AKE273" s="227"/>
      <c r="AKF273" s="227"/>
      <c r="AKG273" s="227"/>
      <c r="AKH273" s="227"/>
      <c r="AKI273" s="227"/>
      <c r="AKJ273" s="227"/>
      <c r="AKK273" s="227"/>
      <c r="AKL273" s="227"/>
      <c r="AKM273" s="227"/>
      <c r="AKN273" s="227"/>
      <c r="AKO273" s="227"/>
      <c r="AKP273" s="227"/>
      <c r="AKQ273" s="227"/>
      <c r="AKR273" s="227"/>
      <c r="AKS273" s="227"/>
      <c r="AKT273" s="227"/>
      <c r="AKU273" s="227"/>
      <c r="AKV273" s="227"/>
      <c r="AKW273" s="227"/>
      <c r="AKX273" s="227"/>
      <c r="AKY273" s="227"/>
      <c r="AKZ273" s="227"/>
      <c r="ALA273" s="227"/>
      <c r="ALB273" s="227"/>
      <c r="ALC273" s="227"/>
      <c r="ALD273" s="227"/>
      <c r="ALE273" s="227"/>
      <c r="ALF273" s="227"/>
      <c r="ALG273" s="227"/>
      <c r="ALH273" s="227"/>
      <c r="ALI273" s="227"/>
      <c r="ALJ273" s="227"/>
      <c r="ALK273" s="227"/>
      <c r="ALL273" s="227"/>
      <c r="ALM273" s="227"/>
      <c r="ALN273" s="227"/>
      <c r="ALO273" s="227"/>
      <c r="ALP273" s="227"/>
      <c r="ALQ273" s="227"/>
      <c r="ALR273" s="227"/>
      <c r="ALS273" s="227"/>
      <c r="ALT273" s="227"/>
      <c r="ALU273" s="227"/>
      <c r="ALV273" s="227"/>
      <c r="ALW273" s="227"/>
      <c r="ALX273" s="227"/>
      <c r="ALY273" s="227"/>
      <c r="ALZ273" s="227"/>
      <c r="AMA273" s="227"/>
      <c r="AMB273" s="227"/>
      <c r="AMC273" s="227"/>
      <c r="AMD273" s="227"/>
      <c r="AME273" s="227"/>
      <c r="AMF273" s="227"/>
      <c r="AMG273" s="227"/>
      <c r="AMH273" s="227"/>
      <c r="AMI273" s="227"/>
      <c r="AMJ273" s="227"/>
      <c r="AMK273" s="227"/>
      <c r="AML273" s="227"/>
      <c r="AMM273" s="227"/>
      <c r="AMN273" s="227"/>
      <c r="AMO273" s="227"/>
      <c r="AMP273" s="227"/>
      <c r="AMQ273" s="227"/>
      <c r="AMR273" s="227"/>
      <c r="AMS273" s="227"/>
      <c r="AMT273" s="227"/>
      <c r="AMU273" s="227"/>
      <c r="AMV273" s="227"/>
      <c r="AMW273" s="227"/>
      <c r="AMX273" s="227"/>
    </row>
    <row r="274" spans="1:1038" s="308" customFormat="1" ht="18" customHeight="1">
      <c r="A274" s="351" t="s">
        <v>1646</v>
      </c>
      <c r="B274" s="228" t="s">
        <v>1647</v>
      </c>
      <c r="C274" s="228"/>
      <c r="D274" s="228" t="s">
        <v>1279</v>
      </c>
      <c r="E274" s="228">
        <v>45</v>
      </c>
      <c r="F274" s="228">
        <v>1</v>
      </c>
      <c r="G274" s="285" t="str">
        <f t="shared" si="73"/>
        <v>45-1</v>
      </c>
      <c r="H274" s="279">
        <v>0</v>
      </c>
      <c r="I274" s="228">
        <v>93</v>
      </c>
      <c r="J274" s="226"/>
      <c r="K274" s="545" t="b">
        <f>IF(I275=1,IF(((VLOOKUP($G274,[1]Depth_Lookup!#REF!,9,FALSE))-(H274/100))=0,"Good",IF(((VLOOKUP($G274,[1]Depth_Lookup!$A$3:$J$550,9,FALSE))-(H274/100))&gt;0,"Too Short","Too Long")))</f>
        <v>0</v>
      </c>
      <c r="L274" s="171">
        <f>(VLOOKUP($G274,Depth_Lookup!$A$3:$J$410,10,FALSE))+(H274/100)</f>
        <v>104.7</v>
      </c>
      <c r="M274" s="171">
        <f>(VLOOKUP($G274,Depth_Lookup!$A$3:$J$410,10,FALSE))+(I274/100)</f>
        <v>105.63000000000001</v>
      </c>
      <c r="N274" s="231" t="s">
        <v>1702</v>
      </c>
      <c r="O274" s="228">
        <v>10</v>
      </c>
      <c r="P274" s="228" t="s">
        <v>853</v>
      </c>
      <c r="Q274" s="228" t="s">
        <v>125</v>
      </c>
      <c r="R274" s="304" t="s">
        <v>1633</v>
      </c>
      <c r="S274" s="228" t="s">
        <v>115</v>
      </c>
      <c r="T274" s="228" t="s">
        <v>700</v>
      </c>
      <c r="U274" s="228" t="s">
        <v>108</v>
      </c>
      <c r="V274" s="228" t="s">
        <v>509</v>
      </c>
      <c r="W274" s="228" t="s">
        <v>102</v>
      </c>
      <c r="X274" s="305">
        <v>5</v>
      </c>
      <c r="Y274" s="228" t="s">
        <v>90</v>
      </c>
      <c r="Z274" s="228" t="s">
        <v>91</v>
      </c>
      <c r="AA274" s="228" t="s">
        <v>1685</v>
      </c>
      <c r="AB274" s="228"/>
      <c r="AC274" s="228"/>
      <c r="AD274" s="228"/>
      <c r="AE274" s="234"/>
      <c r="AF274" s="304" t="e">
        <v>#N/A</v>
      </c>
      <c r="AG274" s="241"/>
      <c r="AH274" s="228"/>
      <c r="AI274" s="244">
        <v>69</v>
      </c>
      <c r="AJ274" s="228"/>
      <c r="AK274" s="228"/>
      <c r="AL274" s="228"/>
      <c r="AM274" s="228"/>
      <c r="AN274" s="228"/>
      <c r="AO274" s="244"/>
      <c r="AP274" s="228"/>
      <c r="AQ274" s="228"/>
      <c r="AR274" s="228"/>
      <c r="AS274" s="228"/>
      <c r="AT274" s="228"/>
      <c r="AU274" s="244"/>
      <c r="AV274" s="228"/>
      <c r="AW274" s="228"/>
      <c r="AX274" s="228"/>
      <c r="AY274" s="228"/>
      <c r="AZ274" s="228"/>
      <c r="BA274" s="244">
        <v>30</v>
      </c>
      <c r="BB274" s="228">
        <v>8</v>
      </c>
      <c r="BC274" s="228">
        <v>5</v>
      </c>
      <c r="BD274" s="228" t="s">
        <v>110</v>
      </c>
      <c r="BE274" s="228" t="s">
        <v>103</v>
      </c>
      <c r="BF274" s="228"/>
      <c r="BG274" s="244"/>
      <c r="BH274" s="228"/>
      <c r="BI274" s="228"/>
      <c r="BJ274" s="228"/>
      <c r="BK274" s="228"/>
      <c r="BL274" s="228"/>
      <c r="BM274" s="244">
        <v>1</v>
      </c>
      <c r="BN274" s="228">
        <v>0.5</v>
      </c>
      <c r="BO274" s="228">
        <v>0.4</v>
      </c>
      <c r="BP274" s="228" t="s">
        <v>110</v>
      </c>
      <c r="BQ274" s="228" t="s">
        <v>103</v>
      </c>
      <c r="BR274" s="228"/>
      <c r="BS274" s="228"/>
      <c r="BT274" s="228"/>
      <c r="BU274" s="228"/>
      <c r="BV274" s="228"/>
      <c r="BW274" s="228"/>
      <c r="BX274" s="228"/>
      <c r="BY274" s="244"/>
      <c r="BZ274" s="228"/>
      <c r="CA274" s="228"/>
      <c r="CB274" s="228"/>
      <c r="CC274" s="228"/>
      <c r="CD274" s="228"/>
      <c r="CE274" s="228" t="s">
        <v>1703</v>
      </c>
      <c r="CF274" s="228"/>
      <c r="CG274" s="245"/>
      <c r="CH274" s="246" t="s">
        <v>1355</v>
      </c>
      <c r="CI274" s="246">
        <v>90</v>
      </c>
      <c r="CJ274" s="246" t="s">
        <v>514</v>
      </c>
      <c r="CK274" s="247"/>
      <c r="CL274" s="248"/>
      <c r="CM274" s="248"/>
      <c r="CN274" s="248"/>
      <c r="CO274" s="248"/>
      <c r="CP274" s="248"/>
      <c r="CQ274" s="248"/>
      <c r="CR274" s="248"/>
      <c r="CS274" s="248"/>
      <c r="CT274" s="248"/>
      <c r="CU274" s="248"/>
      <c r="CV274" s="248"/>
      <c r="CW274" s="248"/>
      <c r="CX274" s="248"/>
      <c r="CY274" s="248"/>
      <c r="CZ274" s="248"/>
      <c r="DA274" s="248"/>
      <c r="DB274" s="248">
        <v>75</v>
      </c>
      <c r="DC274" s="249">
        <v>20</v>
      </c>
      <c r="DD274" s="248"/>
      <c r="DE274" s="248"/>
      <c r="DF274" s="248"/>
      <c r="DG274" s="248"/>
      <c r="DH274" s="248"/>
      <c r="DI274" s="248"/>
      <c r="DJ274" s="248">
        <v>5</v>
      </c>
      <c r="DK274" s="306">
        <v>100</v>
      </c>
      <c r="DL274" s="245"/>
      <c r="DM274" s="248"/>
      <c r="DN274" s="248"/>
      <c r="DO274" s="307"/>
      <c r="DQ274" s="245"/>
      <c r="DR274" s="307"/>
      <c r="DS274" s="245"/>
      <c r="DT274" s="262" t="s">
        <v>1686</v>
      </c>
      <c r="DU274" s="249"/>
      <c r="DV274" s="249"/>
      <c r="DW274" s="310">
        <v>100</v>
      </c>
      <c r="DX274" s="311" t="e">
        <v>#N/A</v>
      </c>
      <c r="DY274" s="383" t="s">
        <v>1687</v>
      </c>
      <c r="DZ274" s="268" t="s">
        <v>1688</v>
      </c>
      <c r="EA274" s="268"/>
      <c r="EB274" s="249"/>
      <c r="EC274" s="312"/>
      <c r="ED274" s="229" t="s">
        <v>2517</v>
      </c>
      <c r="EE274" s="313"/>
      <c r="EF274" s="314"/>
      <c r="EG274" s="313"/>
      <c r="EH274" s="315"/>
      <c r="EI274" s="316"/>
      <c r="EJ274" s="317"/>
      <c r="EK274" s="318"/>
      <c r="EL274" s="313"/>
      <c r="EM274" s="315"/>
      <c r="EN274" s="315"/>
      <c r="EO274" s="319"/>
      <c r="EP274" s="319"/>
      <c r="EQ274" s="319" t="s">
        <v>1813</v>
      </c>
      <c r="ER274" s="319"/>
      <c r="ES274" s="319"/>
      <c r="ET274" s="319"/>
      <c r="EU274" s="319"/>
      <c r="EV274" s="320"/>
      <c r="EW274" s="320"/>
      <c r="EX274" s="320"/>
      <c r="EY274" s="320"/>
      <c r="EZ274" s="192" t="e">
        <f t="shared" si="74"/>
        <v>#DIV/0!</v>
      </c>
      <c r="FA274" s="192" t="e">
        <f t="shared" si="75"/>
        <v>#DIV/0!</v>
      </c>
      <c r="FB274" s="192" t="e">
        <f t="shared" si="76"/>
        <v>#DIV/0!</v>
      </c>
      <c r="FC274" s="192" t="e">
        <f t="shared" si="77"/>
        <v>#DIV/0!</v>
      </c>
      <c r="FD274" s="192" t="e">
        <f t="shared" si="78"/>
        <v>#DIV/0!</v>
      </c>
      <c r="FE274" s="193" t="e">
        <f t="shared" si="79"/>
        <v>#DIV/0!</v>
      </c>
      <c r="FF274" s="194" t="e">
        <f t="shared" si="80"/>
        <v>#DIV/0!</v>
      </c>
      <c r="FG274" s="319" t="s">
        <v>1813</v>
      </c>
      <c r="FH274" s="315"/>
      <c r="FI274" s="778">
        <f t="shared" si="81"/>
        <v>0</v>
      </c>
      <c r="FJ274" s="779" t="e">
        <f t="shared" si="82"/>
        <v>#DIV/0!</v>
      </c>
      <c r="FK274" s="779" t="e">
        <f t="shared" si="83"/>
        <v>#DIV/0!</v>
      </c>
      <c r="FL274" s="780" t="e">
        <f t="shared" si="84"/>
        <v>#DIV/0!</v>
      </c>
      <c r="FM274" s="169" t="e">
        <f t="shared" si="85"/>
        <v>#DIV/0!</v>
      </c>
      <c r="FN274" s="783" t="e">
        <f t="shared" si="86"/>
        <v>#DIV/0!</v>
      </c>
      <c r="FO274" s="228"/>
      <c r="FP274" s="228"/>
      <c r="FQ274" s="228"/>
      <c r="FR274" s="228"/>
      <c r="FS274" s="228"/>
      <c r="FT274" s="228"/>
      <c r="FU274" s="228"/>
      <c r="FV274" s="228"/>
      <c r="FW274" s="228"/>
      <c r="FX274" s="228"/>
      <c r="FY274" s="228"/>
      <c r="FZ274" s="228"/>
      <c r="GA274" s="228"/>
      <c r="GB274" s="228"/>
      <c r="GC274" s="228"/>
      <c r="GD274" s="228"/>
      <c r="GE274" s="228"/>
      <c r="GF274" s="228"/>
      <c r="GG274" s="228"/>
      <c r="GH274" s="228"/>
      <c r="GI274" s="228"/>
      <c r="GJ274" s="228"/>
      <c r="GK274" s="228"/>
      <c r="GL274" s="228"/>
      <c r="GM274" s="228"/>
      <c r="GN274" s="228"/>
      <c r="GO274" s="228"/>
      <c r="GP274" s="228"/>
      <c r="GQ274" s="228"/>
      <c r="GR274" s="228"/>
      <c r="GS274" s="228"/>
      <c r="GT274" s="228"/>
      <c r="GU274" s="228"/>
      <c r="GV274" s="228"/>
      <c r="GW274" s="228"/>
      <c r="GX274" s="228"/>
      <c r="GY274" s="228"/>
      <c r="GZ274" s="228"/>
      <c r="HA274" s="228"/>
      <c r="HB274" s="228"/>
      <c r="HC274" s="228"/>
      <c r="HD274" s="228"/>
      <c r="HE274" s="228"/>
      <c r="HF274" s="228"/>
      <c r="HG274" s="228"/>
      <c r="HH274" s="228"/>
      <c r="HI274" s="228"/>
      <c r="HJ274" s="228"/>
      <c r="HK274" s="228"/>
      <c r="HL274" s="228"/>
      <c r="HM274" s="228"/>
      <c r="HN274" s="228"/>
      <c r="HO274" s="228"/>
      <c r="HP274" s="228"/>
      <c r="HQ274" s="228"/>
      <c r="HR274" s="228"/>
      <c r="HS274" s="228"/>
      <c r="HT274" s="228"/>
      <c r="HU274" s="228"/>
      <c r="HV274" s="228"/>
      <c r="HW274" s="228"/>
      <c r="HX274" s="228"/>
      <c r="HY274" s="228"/>
      <c r="HZ274" s="228"/>
      <c r="IA274" s="228"/>
      <c r="IB274" s="228"/>
      <c r="IC274" s="228"/>
      <c r="ID274" s="228"/>
      <c r="IE274" s="228"/>
      <c r="IF274" s="228"/>
      <c r="IG274" s="228"/>
      <c r="IH274" s="228"/>
      <c r="II274" s="228"/>
      <c r="IJ274" s="228"/>
      <c r="IK274" s="228"/>
      <c r="IL274" s="228"/>
      <c r="IM274" s="228"/>
      <c r="IN274" s="228"/>
      <c r="IO274" s="228"/>
      <c r="IP274" s="228"/>
      <c r="IQ274" s="228"/>
      <c r="IR274" s="228"/>
      <c r="IS274" s="228"/>
      <c r="IT274" s="228"/>
      <c r="IU274" s="228"/>
      <c r="IV274" s="228"/>
      <c r="IW274" s="228"/>
      <c r="IX274" s="228"/>
      <c r="IY274" s="228"/>
      <c r="IZ274" s="228"/>
      <c r="JA274" s="228"/>
      <c r="JB274" s="228"/>
      <c r="JC274" s="228"/>
      <c r="JD274" s="228"/>
      <c r="JE274" s="228"/>
      <c r="JF274" s="228"/>
      <c r="JG274" s="228"/>
      <c r="JH274" s="228"/>
      <c r="JI274" s="228"/>
      <c r="JJ274" s="228"/>
      <c r="JK274" s="228"/>
      <c r="JL274" s="228"/>
      <c r="JM274" s="228"/>
      <c r="JN274" s="228"/>
      <c r="JO274" s="228"/>
      <c r="JP274" s="228"/>
      <c r="JQ274" s="228"/>
      <c r="JR274" s="228"/>
      <c r="JS274" s="228"/>
      <c r="JT274" s="228"/>
      <c r="JU274" s="228"/>
      <c r="JV274" s="228"/>
      <c r="JW274" s="228"/>
      <c r="JX274" s="228"/>
      <c r="JY274" s="228"/>
      <c r="JZ274" s="228"/>
      <c r="KA274" s="228"/>
      <c r="KB274" s="228"/>
      <c r="KC274" s="228"/>
      <c r="KD274" s="228"/>
      <c r="KE274" s="228"/>
      <c r="KF274" s="228"/>
      <c r="KG274" s="228"/>
      <c r="KH274" s="228"/>
      <c r="KI274" s="228"/>
      <c r="KJ274" s="228"/>
      <c r="KK274" s="228"/>
      <c r="KL274" s="228"/>
      <c r="KM274" s="228"/>
      <c r="KN274" s="228"/>
      <c r="KO274" s="228"/>
      <c r="KP274" s="228"/>
      <c r="KQ274" s="228"/>
      <c r="KR274" s="228"/>
      <c r="KS274" s="228"/>
      <c r="KT274" s="228"/>
      <c r="KU274" s="228"/>
      <c r="KV274" s="228"/>
      <c r="KW274" s="228"/>
      <c r="KX274" s="228"/>
      <c r="KY274" s="228"/>
      <c r="KZ274" s="228"/>
      <c r="LA274" s="228"/>
      <c r="LB274" s="228"/>
      <c r="LC274" s="228"/>
      <c r="LD274" s="228"/>
      <c r="LE274" s="228"/>
      <c r="LF274" s="228"/>
      <c r="LG274" s="228"/>
      <c r="LH274" s="228"/>
      <c r="LI274" s="228"/>
      <c r="LJ274" s="228"/>
      <c r="LK274" s="228"/>
      <c r="LL274" s="228"/>
      <c r="LM274" s="228"/>
      <c r="LN274" s="228"/>
      <c r="LO274" s="228"/>
      <c r="LP274" s="228"/>
      <c r="LQ274" s="228"/>
      <c r="LR274" s="228"/>
      <c r="LS274" s="228"/>
      <c r="LT274" s="228"/>
      <c r="LU274" s="228"/>
      <c r="LV274" s="228"/>
      <c r="LW274" s="228"/>
      <c r="LX274" s="228"/>
      <c r="LY274" s="228"/>
      <c r="LZ274" s="228"/>
      <c r="MA274" s="228"/>
      <c r="MB274" s="228"/>
      <c r="MC274" s="228"/>
      <c r="MD274" s="228"/>
      <c r="ME274" s="228"/>
      <c r="MF274" s="228"/>
      <c r="MG274" s="228"/>
      <c r="MH274" s="228"/>
      <c r="MI274" s="228"/>
      <c r="MJ274" s="228"/>
      <c r="MK274" s="228"/>
      <c r="ML274" s="228"/>
      <c r="MM274" s="228"/>
      <c r="MN274" s="228"/>
      <c r="MO274" s="228"/>
      <c r="MP274" s="228"/>
      <c r="MQ274" s="228"/>
      <c r="MR274" s="228"/>
      <c r="MS274" s="228"/>
      <c r="MT274" s="228"/>
      <c r="MU274" s="228"/>
      <c r="MV274" s="228"/>
      <c r="MW274" s="228"/>
      <c r="MX274" s="228"/>
      <c r="MY274" s="228"/>
      <c r="MZ274" s="228"/>
      <c r="NA274" s="228"/>
      <c r="NB274" s="228"/>
      <c r="NC274" s="228"/>
      <c r="ND274" s="228"/>
      <c r="NE274" s="228"/>
      <c r="NF274" s="228"/>
      <c r="NG274" s="228"/>
      <c r="NH274" s="228"/>
      <c r="NI274" s="228"/>
      <c r="NJ274" s="228"/>
      <c r="NK274" s="228"/>
      <c r="NL274" s="228"/>
      <c r="NM274" s="228"/>
      <c r="NN274" s="228"/>
      <c r="NO274" s="228"/>
      <c r="NP274" s="228"/>
      <c r="NQ274" s="228"/>
      <c r="NR274" s="228"/>
      <c r="NS274" s="228"/>
      <c r="NT274" s="228"/>
      <c r="NU274" s="228"/>
      <c r="NV274" s="228"/>
      <c r="NW274" s="228"/>
      <c r="NX274" s="228"/>
      <c r="NY274" s="228"/>
      <c r="NZ274" s="228"/>
      <c r="OA274" s="228"/>
      <c r="OB274" s="228"/>
      <c r="OC274" s="228"/>
      <c r="OD274" s="228"/>
      <c r="OE274" s="228"/>
      <c r="OF274" s="228"/>
      <c r="OG274" s="228"/>
      <c r="OH274" s="228"/>
      <c r="OI274" s="228"/>
      <c r="OJ274" s="228"/>
      <c r="OK274" s="228"/>
      <c r="OL274" s="228"/>
      <c r="OM274" s="228"/>
      <c r="ON274" s="228"/>
      <c r="OO274" s="228"/>
      <c r="OP274" s="228"/>
      <c r="OQ274" s="228"/>
      <c r="OR274" s="228"/>
      <c r="OS274" s="228"/>
      <c r="OT274" s="228"/>
      <c r="OU274" s="228"/>
      <c r="OV274" s="228"/>
      <c r="OW274" s="228"/>
      <c r="OX274" s="228"/>
      <c r="OY274" s="228"/>
      <c r="OZ274" s="228"/>
      <c r="PA274" s="228"/>
      <c r="PB274" s="228"/>
      <c r="PC274" s="228"/>
      <c r="PD274" s="228"/>
      <c r="PE274" s="228"/>
      <c r="PF274" s="228"/>
      <c r="PG274" s="228"/>
      <c r="PH274" s="228"/>
      <c r="PI274" s="228"/>
      <c r="PJ274" s="228"/>
      <c r="PK274" s="228"/>
      <c r="PL274" s="228"/>
      <c r="PM274" s="228"/>
      <c r="PN274" s="228"/>
      <c r="PO274" s="228"/>
      <c r="PP274" s="228"/>
      <c r="PQ274" s="228"/>
      <c r="PR274" s="228"/>
      <c r="PS274" s="228"/>
      <c r="PT274" s="228"/>
      <c r="PU274" s="228"/>
      <c r="PV274" s="228"/>
      <c r="PW274" s="228"/>
      <c r="PX274" s="228"/>
      <c r="PY274" s="228"/>
      <c r="PZ274" s="228"/>
      <c r="QA274" s="228"/>
      <c r="QB274" s="228"/>
      <c r="QC274" s="228"/>
      <c r="QD274" s="228"/>
      <c r="QE274" s="228"/>
      <c r="QF274" s="228"/>
      <c r="QG274" s="228"/>
      <c r="QH274" s="228"/>
      <c r="QI274" s="228"/>
      <c r="QJ274" s="228"/>
      <c r="QK274" s="228"/>
      <c r="QL274" s="228"/>
      <c r="QM274" s="228"/>
      <c r="QN274" s="228"/>
      <c r="QO274" s="228"/>
      <c r="QP274" s="228"/>
      <c r="QQ274" s="228"/>
      <c r="QR274" s="228"/>
      <c r="QS274" s="228"/>
      <c r="QT274" s="228"/>
      <c r="QU274" s="228"/>
      <c r="QV274" s="228"/>
      <c r="QW274" s="228"/>
      <c r="QX274" s="228"/>
      <c r="QY274" s="228"/>
      <c r="QZ274" s="228"/>
      <c r="RA274" s="228"/>
      <c r="RB274" s="228"/>
      <c r="RC274" s="228"/>
      <c r="RD274" s="228"/>
      <c r="RE274" s="228"/>
      <c r="RF274" s="228"/>
      <c r="RG274" s="228"/>
      <c r="RH274" s="228"/>
      <c r="RI274" s="228"/>
      <c r="RJ274" s="228"/>
      <c r="RK274" s="228"/>
      <c r="RL274" s="228"/>
      <c r="RM274" s="228"/>
      <c r="RN274" s="228"/>
      <c r="RO274" s="228"/>
      <c r="RP274" s="228"/>
      <c r="RQ274" s="228"/>
      <c r="RR274" s="228"/>
      <c r="RS274" s="228"/>
      <c r="RT274" s="228"/>
      <c r="RU274" s="228"/>
      <c r="RV274" s="228"/>
      <c r="RW274" s="228"/>
      <c r="RX274" s="228"/>
      <c r="RY274" s="228"/>
      <c r="RZ274" s="228"/>
      <c r="SA274" s="228"/>
      <c r="SB274" s="228"/>
      <c r="SC274" s="228"/>
      <c r="SD274" s="228"/>
      <c r="SE274" s="228"/>
      <c r="SF274" s="228"/>
      <c r="SG274" s="228"/>
      <c r="SH274" s="228"/>
      <c r="SI274" s="228"/>
      <c r="SJ274" s="228"/>
      <c r="SK274" s="228"/>
      <c r="SL274" s="228"/>
      <c r="SM274" s="228"/>
      <c r="SN274" s="228"/>
      <c r="SO274" s="228"/>
      <c r="SP274" s="228"/>
      <c r="SQ274" s="228"/>
      <c r="SR274" s="228"/>
      <c r="SS274" s="228"/>
      <c r="ST274" s="228"/>
      <c r="SU274" s="228"/>
      <c r="SV274" s="228"/>
      <c r="SW274" s="228"/>
      <c r="SX274" s="228"/>
      <c r="SY274" s="228"/>
      <c r="SZ274" s="228"/>
      <c r="TA274" s="228"/>
      <c r="TB274" s="228"/>
      <c r="TC274" s="228"/>
      <c r="TD274" s="228"/>
      <c r="TE274" s="228"/>
      <c r="TF274" s="228"/>
      <c r="TG274" s="228"/>
      <c r="TH274" s="228"/>
      <c r="TI274" s="228"/>
      <c r="TJ274" s="228"/>
      <c r="TK274" s="228"/>
      <c r="TL274" s="228"/>
      <c r="TM274" s="228"/>
      <c r="TN274" s="228"/>
      <c r="TO274" s="228"/>
      <c r="TP274" s="228"/>
      <c r="TQ274" s="228"/>
      <c r="TR274" s="228"/>
      <c r="TS274" s="228"/>
      <c r="TT274" s="228"/>
      <c r="TU274" s="228"/>
      <c r="TV274" s="228"/>
      <c r="TW274" s="228"/>
      <c r="TX274" s="228"/>
      <c r="TY274" s="228"/>
      <c r="TZ274" s="228"/>
      <c r="UA274" s="228"/>
      <c r="UB274" s="228"/>
      <c r="UC274" s="228"/>
      <c r="UD274" s="228"/>
      <c r="UE274" s="228"/>
      <c r="UF274" s="228"/>
      <c r="UG274" s="228"/>
      <c r="UH274" s="228"/>
      <c r="UI274" s="228"/>
      <c r="UJ274" s="228"/>
      <c r="UK274" s="228"/>
      <c r="UL274" s="228"/>
      <c r="UM274" s="228"/>
      <c r="UN274" s="228"/>
      <c r="UO274" s="228"/>
      <c r="UP274" s="228"/>
      <c r="UQ274" s="228"/>
      <c r="UR274" s="228"/>
      <c r="US274" s="228"/>
      <c r="UT274" s="228"/>
      <c r="UU274" s="228"/>
      <c r="UV274" s="228"/>
      <c r="UW274" s="228"/>
      <c r="UX274" s="228"/>
      <c r="UY274" s="228"/>
      <c r="UZ274" s="228"/>
      <c r="VA274" s="228"/>
      <c r="VB274" s="228"/>
      <c r="VC274" s="228"/>
      <c r="VD274" s="228"/>
      <c r="VE274" s="228"/>
      <c r="VF274" s="228"/>
      <c r="VG274" s="228"/>
      <c r="VH274" s="228"/>
      <c r="VI274" s="228"/>
      <c r="VJ274" s="228"/>
      <c r="VK274" s="228"/>
      <c r="VL274" s="228"/>
      <c r="VM274" s="228"/>
      <c r="VN274" s="228"/>
      <c r="VO274" s="228"/>
      <c r="VP274" s="228"/>
      <c r="VQ274" s="228"/>
      <c r="VR274" s="228"/>
      <c r="VS274" s="228"/>
      <c r="VT274" s="228"/>
      <c r="VU274" s="228"/>
      <c r="VV274" s="228"/>
      <c r="VW274" s="228"/>
      <c r="VX274" s="228"/>
      <c r="VY274" s="228"/>
      <c r="VZ274" s="228"/>
      <c r="WA274" s="228"/>
      <c r="WB274" s="228"/>
      <c r="WC274" s="228"/>
      <c r="WD274" s="228"/>
      <c r="WE274" s="228"/>
      <c r="WF274" s="228"/>
      <c r="WG274" s="228"/>
      <c r="WH274" s="228"/>
      <c r="WI274" s="228"/>
      <c r="WJ274" s="228"/>
      <c r="WK274" s="228"/>
      <c r="WL274" s="228"/>
      <c r="WM274" s="228"/>
      <c r="WN274" s="228"/>
      <c r="WO274" s="228"/>
      <c r="WP274" s="228"/>
      <c r="WQ274" s="228"/>
      <c r="WR274" s="228"/>
      <c r="WS274" s="228"/>
      <c r="WT274" s="228"/>
      <c r="WU274" s="228"/>
      <c r="WV274" s="228"/>
      <c r="WW274" s="228"/>
      <c r="WX274" s="228"/>
      <c r="WY274" s="228"/>
      <c r="WZ274" s="228"/>
      <c r="XA274" s="228"/>
      <c r="XB274" s="228"/>
      <c r="XC274" s="228"/>
      <c r="XD274" s="228"/>
      <c r="XE274" s="228"/>
      <c r="XF274" s="228"/>
      <c r="XG274" s="228"/>
      <c r="XH274" s="228"/>
      <c r="XI274" s="228"/>
      <c r="XJ274" s="228"/>
      <c r="XK274" s="228"/>
      <c r="XL274" s="228"/>
      <c r="XM274" s="228"/>
      <c r="XN274" s="228"/>
      <c r="XO274" s="228"/>
      <c r="XP274" s="228"/>
      <c r="XQ274" s="228"/>
      <c r="XR274" s="228"/>
      <c r="XS274" s="228"/>
      <c r="XT274" s="228"/>
      <c r="XU274" s="228"/>
      <c r="XV274" s="228"/>
      <c r="XW274" s="228"/>
      <c r="XX274" s="228"/>
      <c r="XY274" s="228"/>
      <c r="XZ274" s="228"/>
      <c r="YA274" s="228"/>
      <c r="YB274" s="228"/>
      <c r="YC274" s="228"/>
      <c r="YD274" s="228"/>
      <c r="YE274" s="228"/>
      <c r="YF274" s="228"/>
      <c r="YG274" s="228"/>
      <c r="YH274" s="228"/>
      <c r="YI274" s="228"/>
      <c r="YJ274" s="228"/>
      <c r="YK274" s="228"/>
      <c r="YL274" s="228"/>
      <c r="YM274" s="228"/>
      <c r="YN274" s="228"/>
      <c r="YO274" s="228"/>
      <c r="YP274" s="228"/>
      <c r="YQ274" s="228"/>
      <c r="YR274" s="228"/>
      <c r="YS274" s="228"/>
      <c r="YT274" s="228"/>
      <c r="YU274" s="228"/>
      <c r="YV274" s="228"/>
      <c r="YW274" s="228"/>
      <c r="YX274" s="228"/>
      <c r="YY274" s="228"/>
      <c r="YZ274" s="228"/>
      <c r="ZA274" s="228"/>
      <c r="ZB274" s="228"/>
      <c r="ZC274" s="228"/>
      <c r="ZD274" s="228"/>
      <c r="ZE274" s="228"/>
      <c r="ZF274" s="228"/>
      <c r="ZG274" s="228"/>
      <c r="ZH274" s="228"/>
      <c r="ZI274" s="228"/>
      <c r="ZJ274" s="228"/>
      <c r="ZK274" s="228"/>
      <c r="ZL274" s="228"/>
      <c r="ZM274" s="228"/>
      <c r="ZN274" s="228"/>
      <c r="ZO274" s="228"/>
      <c r="ZP274" s="228"/>
      <c r="ZQ274" s="228"/>
      <c r="ZR274" s="228"/>
      <c r="ZS274" s="228"/>
      <c r="ZT274" s="228"/>
      <c r="ZU274" s="228"/>
      <c r="ZV274" s="228"/>
      <c r="ZW274" s="228"/>
      <c r="ZX274" s="228"/>
      <c r="ZY274" s="228"/>
      <c r="ZZ274" s="228"/>
      <c r="AAA274" s="228"/>
      <c r="AAB274" s="228"/>
      <c r="AAC274" s="228"/>
      <c r="AAD274" s="228"/>
      <c r="AAE274" s="228"/>
      <c r="AAF274" s="228"/>
      <c r="AAG274" s="228"/>
      <c r="AAH274" s="228"/>
      <c r="AAI274" s="228"/>
      <c r="AAJ274" s="228"/>
      <c r="AAK274" s="228"/>
      <c r="AAL274" s="228"/>
      <c r="AAM274" s="228"/>
      <c r="AAN274" s="228"/>
      <c r="AAO274" s="228"/>
      <c r="AAP274" s="228"/>
      <c r="AAQ274" s="228"/>
      <c r="AAR274" s="228"/>
      <c r="AAS274" s="228"/>
      <c r="AAT274" s="228"/>
      <c r="AAU274" s="228"/>
      <c r="AAV274" s="228"/>
      <c r="AAW274" s="228"/>
      <c r="AAX274" s="228"/>
      <c r="AAY274" s="228"/>
      <c r="AAZ274" s="228"/>
      <c r="ABA274" s="228"/>
      <c r="ABB274" s="228"/>
      <c r="ABC274" s="228"/>
      <c r="ABD274" s="228"/>
      <c r="ABE274" s="228"/>
      <c r="ABF274" s="228"/>
      <c r="ABG274" s="228"/>
      <c r="ABH274" s="228"/>
      <c r="ABI274" s="228"/>
      <c r="ABJ274" s="228"/>
      <c r="ABK274" s="228"/>
      <c r="ABL274" s="228"/>
      <c r="ABM274" s="228"/>
      <c r="ABN274" s="228"/>
      <c r="ABO274" s="228"/>
      <c r="ABP274" s="228"/>
      <c r="ABQ274" s="228"/>
      <c r="ABR274" s="228"/>
      <c r="ABS274" s="228"/>
      <c r="ABT274" s="228"/>
      <c r="ABU274" s="228"/>
      <c r="ABV274" s="228"/>
      <c r="ABW274" s="228"/>
      <c r="ABX274" s="228"/>
      <c r="ABY274" s="228"/>
      <c r="ABZ274" s="228"/>
      <c r="ACA274" s="228"/>
      <c r="ACB274" s="228"/>
      <c r="ACC274" s="228"/>
      <c r="ACD274" s="228"/>
      <c r="ACE274" s="228"/>
      <c r="ACF274" s="228"/>
      <c r="ACG274" s="228"/>
      <c r="ACH274" s="228"/>
      <c r="ACI274" s="228"/>
      <c r="ACJ274" s="228"/>
      <c r="ACK274" s="228"/>
      <c r="ACL274" s="228"/>
      <c r="ACM274" s="228"/>
      <c r="ACN274" s="228"/>
      <c r="ACO274" s="228"/>
      <c r="ACP274" s="228"/>
      <c r="ACQ274" s="228"/>
      <c r="ACR274" s="228"/>
      <c r="ACS274" s="228"/>
      <c r="ACT274" s="228"/>
      <c r="ACU274" s="228"/>
      <c r="ACV274" s="228"/>
      <c r="ACW274" s="228"/>
      <c r="ACX274" s="228"/>
      <c r="ACY274" s="228"/>
      <c r="ACZ274" s="228"/>
      <c r="ADA274" s="228"/>
      <c r="ADB274" s="228"/>
      <c r="ADC274" s="228"/>
      <c r="ADD274" s="228"/>
      <c r="ADE274" s="228"/>
      <c r="ADF274" s="228"/>
      <c r="ADG274" s="228"/>
      <c r="ADH274" s="228"/>
      <c r="ADI274" s="228"/>
      <c r="ADJ274" s="228"/>
      <c r="ADK274" s="228"/>
      <c r="ADL274" s="228"/>
      <c r="ADM274" s="228"/>
      <c r="ADN274" s="228"/>
      <c r="ADO274" s="228"/>
      <c r="ADP274" s="228"/>
      <c r="ADQ274" s="228"/>
      <c r="ADR274" s="228"/>
      <c r="ADS274" s="228"/>
      <c r="ADT274" s="228"/>
      <c r="ADU274" s="228"/>
      <c r="ADV274" s="228"/>
      <c r="ADW274" s="228"/>
      <c r="ADX274" s="228"/>
      <c r="ADY274" s="228"/>
      <c r="ADZ274" s="228"/>
      <c r="AEA274" s="228"/>
      <c r="AEB274" s="228"/>
      <c r="AEC274" s="228"/>
      <c r="AED274" s="228"/>
      <c r="AEE274" s="228"/>
      <c r="AEF274" s="228"/>
      <c r="AEG274" s="228"/>
      <c r="AEH274" s="228"/>
      <c r="AEI274" s="228"/>
      <c r="AEJ274" s="228"/>
      <c r="AEK274" s="228"/>
      <c r="AEL274" s="228"/>
      <c r="AEM274" s="228"/>
      <c r="AEN274" s="228"/>
      <c r="AEO274" s="228"/>
      <c r="AEP274" s="228"/>
      <c r="AEQ274" s="228"/>
      <c r="AER274" s="228"/>
      <c r="AES274" s="228"/>
      <c r="AET274" s="228"/>
      <c r="AEU274" s="228"/>
      <c r="AEV274" s="228"/>
      <c r="AEW274" s="228"/>
      <c r="AEX274" s="228"/>
      <c r="AEY274" s="228"/>
      <c r="AEZ274" s="228"/>
      <c r="AFA274" s="228"/>
      <c r="AFB274" s="228"/>
      <c r="AFC274" s="228"/>
      <c r="AFD274" s="228"/>
      <c r="AFE274" s="228"/>
      <c r="AFF274" s="228"/>
      <c r="AFG274" s="228"/>
      <c r="AFH274" s="228"/>
      <c r="AFI274" s="228"/>
      <c r="AFJ274" s="228"/>
      <c r="AFK274" s="228"/>
      <c r="AFL274" s="228"/>
      <c r="AFM274" s="228"/>
      <c r="AFN274" s="228"/>
      <c r="AFO274" s="228"/>
      <c r="AFP274" s="228"/>
      <c r="AFQ274" s="228"/>
      <c r="AFR274" s="228"/>
      <c r="AFS274" s="228"/>
      <c r="AFT274" s="228"/>
      <c r="AFU274" s="228"/>
      <c r="AFV274" s="228"/>
      <c r="AFW274" s="228"/>
      <c r="AFX274" s="228"/>
      <c r="AFY274" s="228"/>
      <c r="AFZ274" s="228"/>
      <c r="AGA274" s="228"/>
      <c r="AGB274" s="228"/>
      <c r="AGC274" s="228"/>
      <c r="AGD274" s="228"/>
      <c r="AGE274" s="228"/>
      <c r="AGF274" s="228"/>
      <c r="AGG274" s="228"/>
      <c r="AGH274" s="228"/>
      <c r="AGI274" s="228"/>
      <c r="AGJ274" s="228"/>
      <c r="AGK274" s="228"/>
      <c r="AGL274" s="228"/>
      <c r="AGM274" s="228"/>
      <c r="AGN274" s="228"/>
      <c r="AGO274" s="228"/>
      <c r="AGP274" s="228"/>
      <c r="AGQ274" s="228"/>
      <c r="AGR274" s="228"/>
      <c r="AGS274" s="228"/>
      <c r="AGT274" s="228"/>
      <c r="AGU274" s="228"/>
      <c r="AGV274" s="228"/>
      <c r="AGW274" s="228"/>
      <c r="AGX274" s="228"/>
      <c r="AGY274" s="228"/>
      <c r="AGZ274" s="228"/>
      <c r="AHA274" s="228"/>
      <c r="AHB274" s="228"/>
      <c r="AHC274" s="228"/>
      <c r="AHD274" s="228"/>
      <c r="AHE274" s="228"/>
      <c r="AHF274" s="228"/>
      <c r="AHG274" s="228"/>
      <c r="AHH274" s="228"/>
      <c r="AHI274" s="228"/>
      <c r="AHJ274" s="228"/>
      <c r="AHK274" s="228"/>
      <c r="AHL274" s="228"/>
      <c r="AHM274" s="228"/>
      <c r="AHN274" s="228"/>
      <c r="AHO274" s="228"/>
      <c r="AHP274" s="228"/>
      <c r="AHQ274" s="228"/>
      <c r="AHR274" s="228"/>
      <c r="AHS274" s="228"/>
      <c r="AHT274" s="228"/>
      <c r="AHU274" s="228"/>
      <c r="AHV274" s="228"/>
      <c r="AHW274" s="228"/>
      <c r="AHX274" s="228"/>
      <c r="AHY274" s="228"/>
      <c r="AHZ274" s="228"/>
      <c r="AIA274" s="228"/>
      <c r="AIB274" s="228"/>
      <c r="AIC274" s="228"/>
      <c r="AID274" s="228"/>
      <c r="AIE274" s="228"/>
      <c r="AIF274" s="228"/>
      <c r="AIG274" s="228"/>
      <c r="AIH274" s="228"/>
      <c r="AII274" s="228"/>
      <c r="AIJ274" s="228"/>
      <c r="AIK274" s="228"/>
      <c r="AIL274" s="228"/>
      <c r="AIM274" s="228"/>
      <c r="AIN274" s="228"/>
      <c r="AIO274" s="228"/>
      <c r="AIP274" s="228"/>
      <c r="AIQ274" s="228"/>
      <c r="AIR274" s="228"/>
      <c r="AIS274" s="228"/>
      <c r="AIT274" s="228"/>
      <c r="AIU274" s="228"/>
      <c r="AIV274" s="228"/>
      <c r="AIW274" s="228"/>
      <c r="AIX274" s="228"/>
      <c r="AIY274" s="228"/>
      <c r="AIZ274" s="228"/>
      <c r="AJA274" s="228"/>
      <c r="AJB274" s="228"/>
      <c r="AJC274" s="228"/>
      <c r="AJD274" s="228"/>
      <c r="AJE274" s="228"/>
      <c r="AJF274" s="228"/>
      <c r="AJG274" s="228"/>
      <c r="AJH274" s="228"/>
      <c r="AJI274" s="228"/>
      <c r="AJJ274" s="228"/>
      <c r="AJK274" s="228"/>
      <c r="AJL274" s="228"/>
      <c r="AJM274" s="228"/>
      <c r="AJN274" s="228"/>
      <c r="AJO274" s="228"/>
      <c r="AJP274" s="228"/>
      <c r="AJQ274" s="228"/>
      <c r="AJR274" s="228"/>
      <c r="AJS274" s="228"/>
      <c r="AJT274" s="228"/>
      <c r="AJU274" s="228"/>
      <c r="AJV274" s="228"/>
      <c r="AJW274" s="228"/>
      <c r="AJX274" s="228"/>
      <c r="AJY274" s="228"/>
      <c r="AJZ274" s="228"/>
      <c r="AKA274" s="228"/>
      <c r="AKB274" s="228"/>
      <c r="AKC274" s="228"/>
      <c r="AKD274" s="228"/>
      <c r="AKE274" s="228"/>
      <c r="AKF274" s="228"/>
      <c r="AKG274" s="228"/>
      <c r="AKH274" s="228"/>
      <c r="AKI274" s="228"/>
      <c r="AKJ274" s="228"/>
      <c r="AKK274" s="228"/>
      <c r="AKL274" s="228"/>
      <c r="AKM274" s="228"/>
      <c r="AKN274" s="228"/>
      <c r="AKO274" s="228"/>
      <c r="AKP274" s="228"/>
      <c r="AKQ274" s="228"/>
      <c r="AKR274" s="228"/>
      <c r="AKS274" s="228"/>
      <c r="AKT274" s="228"/>
      <c r="AKU274" s="228"/>
      <c r="AKV274" s="228"/>
      <c r="AKW274" s="228"/>
      <c r="AKX274" s="228"/>
      <c r="AKY274" s="228"/>
      <c r="AKZ274" s="228"/>
      <c r="ALA274" s="228"/>
      <c r="ALB274" s="228"/>
      <c r="ALC274" s="228"/>
      <c r="ALD274" s="228"/>
      <c r="ALE274" s="228"/>
      <c r="ALF274" s="228"/>
      <c r="ALG274" s="228"/>
      <c r="ALH274" s="228"/>
      <c r="ALI274" s="228"/>
      <c r="ALJ274" s="228"/>
      <c r="ALK274" s="228"/>
      <c r="ALL274" s="228"/>
      <c r="ALM274" s="228"/>
      <c r="ALN274" s="228"/>
      <c r="ALO274" s="228"/>
      <c r="ALP274" s="228"/>
      <c r="ALQ274" s="228"/>
      <c r="ALR274" s="228"/>
      <c r="ALS274" s="228"/>
      <c r="ALT274" s="228"/>
      <c r="ALU274" s="228"/>
      <c r="ALV274" s="228"/>
      <c r="ALW274" s="228"/>
      <c r="ALX274" s="228"/>
      <c r="ALY274" s="228"/>
      <c r="ALZ274" s="228"/>
      <c r="AMA274" s="228"/>
      <c r="AMB274" s="228"/>
      <c r="AMC274" s="228"/>
      <c r="AMD274" s="228"/>
      <c r="AME274" s="228"/>
      <c r="AMF274" s="228"/>
      <c r="AMG274" s="228"/>
      <c r="AMH274" s="228"/>
      <c r="AMI274" s="228"/>
      <c r="AMJ274" s="228"/>
      <c r="AMK274" s="228"/>
      <c r="AML274" s="228"/>
      <c r="AMM274" s="228"/>
      <c r="AMN274" s="228"/>
      <c r="AMO274" s="228"/>
      <c r="AMP274" s="228"/>
      <c r="AMQ274" s="228"/>
      <c r="AMR274" s="228"/>
      <c r="AMS274" s="228"/>
      <c r="AMT274" s="228"/>
      <c r="AMU274" s="228"/>
      <c r="AMV274" s="228"/>
      <c r="AMW274" s="228"/>
      <c r="AMX274" s="228"/>
    </row>
    <row r="275" spans="1:1038" ht="18" customHeight="1">
      <c r="A275" s="125" t="s">
        <v>1646</v>
      </c>
      <c r="B275" s="126" t="s">
        <v>1647</v>
      </c>
      <c r="D275" s="126" t="s">
        <v>1279</v>
      </c>
      <c r="E275" s="126">
        <v>45</v>
      </c>
      <c r="F275" s="126">
        <v>2</v>
      </c>
      <c r="G275" s="285" t="str">
        <f t="shared" si="73"/>
        <v>45-2</v>
      </c>
      <c r="H275" s="277">
        <v>0</v>
      </c>
      <c r="I275" s="126">
        <v>72</v>
      </c>
      <c r="K275" s="545" t="b">
        <f>IF(I276=1,IF(((VLOOKUP($G275,[1]Depth_Lookup!#REF!,9,FALSE))-(H275/100))=0,"Good",IF(((VLOOKUP($G275,[1]Depth_Lookup!$A$3:$J$550,9,FALSE))-(H275/100))&gt;0,"Too Short","Too Long")))</f>
        <v>0</v>
      </c>
      <c r="L275" s="171">
        <f>(VLOOKUP($G275,Depth_Lookup!$A$3:$J$410,10,FALSE))+(H275/100)</f>
        <v>105.63</v>
      </c>
      <c r="M275" s="171">
        <f>(VLOOKUP($G275,Depth_Lookup!$A$3:$J$410,10,FALSE))+(I275/100)</f>
        <v>106.35</v>
      </c>
      <c r="N275" s="127" t="s">
        <v>1702</v>
      </c>
      <c r="O275" s="126">
        <v>1</v>
      </c>
      <c r="P275" s="126" t="s">
        <v>853</v>
      </c>
      <c r="Q275" s="126" t="s">
        <v>125</v>
      </c>
      <c r="R275" s="196" t="s">
        <v>1633</v>
      </c>
      <c r="S275" s="126" t="s">
        <v>94</v>
      </c>
      <c r="T275" s="126" t="s">
        <v>587</v>
      </c>
      <c r="W275" s="126" t="s">
        <v>102</v>
      </c>
      <c r="X275" s="202">
        <v>5</v>
      </c>
      <c r="Y275" s="126" t="s">
        <v>90</v>
      </c>
      <c r="Z275" s="126" t="s">
        <v>91</v>
      </c>
      <c r="AA275" s="126" t="s">
        <v>1685</v>
      </c>
      <c r="AF275" s="196" t="e">
        <v>#N/A</v>
      </c>
      <c r="AI275" s="130">
        <v>69</v>
      </c>
      <c r="AO275" s="130"/>
      <c r="AU275" s="130"/>
      <c r="BA275" s="130">
        <v>30</v>
      </c>
      <c r="BB275" s="126">
        <v>9</v>
      </c>
      <c r="BC275" s="126">
        <v>5</v>
      </c>
      <c r="BD275" s="126" t="s">
        <v>110</v>
      </c>
      <c r="BE275" s="126" t="s">
        <v>103</v>
      </c>
      <c r="BG275" s="130"/>
      <c r="BM275" s="130">
        <v>1</v>
      </c>
      <c r="BN275" s="126">
        <v>0.8</v>
      </c>
      <c r="BO275" s="126">
        <v>0.7</v>
      </c>
      <c r="BP275" s="126" t="s">
        <v>110</v>
      </c>
      <c r="BQ275" s="126" t="s">
        <v>103</v>
      </c>
      <c r="BY275" s="130"/>
      <c r="CG275" s="131"/>
      <c r="CH275" s="132" t="s">
        <v>1355</v>
      </c>
      <c r="CI275" s="132">
        <v>90</v>
      </c>
      <c r="CJ275" s="132" t="s">
        <v>514</v>
      </c>
      <c r="CK275" s="133"/>
      <c r="CL275" s="134"/>
      <c r="CM275" s="134"/>
      <c r="CN275" s="134"/>
      <c r="CO275" s="134"/>
      <c r="CP275" s="134"/>
      <c r="CQ275" s="134"/>
      <c r="CR275" s="134"/>
      <c r="CS275" s="134"/>
      <c r="CT275" s="134"/>
      <c r="CU275" s="134"/>
      <c r="CV275" s="134"/>
      <c r="CW275" s="134"/>
      <c r="CX275" s="134"/>
      <c r="CY275" s="134"/>
      <c r="CZ275" s="134"/>
      <c r="DA275" s="134"/>
      <c r="DB275" s="134">
        <v>84</v>
      </c>
      <c r="DC275" s="135">
        <v>15</v>
      </c>
      <c r="DD275" s="134"/>
      <c r="DE275" s="134"/>
      <c r="DF275" s="134"/>
      <c r="DG275" s="134"/>
      <c r="DH275" s="134"/>
      <c r="DI275" s="134"/>
      <c r="DJ275" s="134">
        <v>1</v>
      </c>
      <c r="DK275" s="207">
        <v>100</v>
      </c>
      <c r="DL275" s="131"/>
      <c r="DM275" s="134"/>
      <c r="DN275" s="134"/>
      <c r="DO275" s="136"/>
      <c r="DQ275" s="131"/>
      <c r="DR275" s="136"/>
      <c r="DS275" s="131"/>
      <c r="DT275" s="138" t="s">
        <v>1704</v>
      </c>
      <c r="DW275" s="213">
        <v>100</v>
      </c>
      <c r="DX275" s="214" t="e">
        <v>#N/A</v>
      </c>
      <c r="DY275" s="156" t="s">
        <v>1687</v>
      </c>
      <c r="DZ275" s="139" t="s">
        <v>1688</v>
      </c>
      <c r="EA275" s="139"/>
      <c r="ED275" s="229" t="s">
        <v>2517</v>
      </c>
      <c r="EE275" s="140"/>
      <c r="EG275" s="140"/>
      <c r="EI275" s="218"/>
      <c r="EJ275" s="143"/>
      <c r="EK275" s="221"/>
      <c r="EM275" s="109"/>
      <c r="EN275" s="109"/>
      <c r="EZ275" s="192" t="e">
        <f t="shared" si="74"/>
        <v>#DIV/0!</v>
      </c>
      <c r="FA275" s="192" t="e">
        <f t="shared" si="75"/>
        <v>#DIV/0!</v>
      </c>
      <c r="FB275" s="192" t="e">
        <f t="shared" si="76"/>
        <v>#DIV/0!</v>
      </c>
      <c r="FC275" s="192" t="e">
        <f t="shared" si="77"/>
        <v>#DIV/0!</v>
      </c>
      <c r="FD275" s="192" t="e">
        <f t="shared" si="78"/>
        <v>#DIV/0!</v>
      </c>
      <c r="FE275" s="193" t="e">
        <f t="shared" si="79"/>
        <v>#DIV/0!</v>
      </c>
      <c r="FF275" s="194" t="e">
        <f t="shared" si="80"/>
        <v>#DIV/0!</v>
      </c>
      <c r="FG275" s="144"/>
      <c r="FI275" s="778">
        <f t="shared" si="81"/>
        <v>0</v>
      </c>
      <c r="FJ275" s="779" t="e">
        <f t="shared" si="82"/>
        <v>#DIV/0!</v>
      </c>
      <c r="FK275" s="779" t="e">
        <f t="shared" si="83"/>
        <v>#DIV/0!</v>
      </c>
      <c r="FL275" s="780" t="e">
        <f t="shared" si="84"/>
        <v>#DIV/0!</v>
      </c>
      <c r="FM275" s="169" t="e">
        <f t="shared" si="85"/>
        <v>#DIV/0!</v>
      </c>
      <c r="FN275" s="783" t="e">
        <f t="shared" si="86"/>
        <v>#DIV/0!</v>
      </c>
    </row>
    <row r="276" spans="1:1038" s="288" customFormat="1" ht="18" customHeight="1">
      <c r="A276" s="352" t="s">
        <v>1646</v>
      </c>
      <c r="B276" s="227" t="s">
        <v>1647</v>
      </c>
      <c r="C276" s="227"/>
      <c r="D276" s="227" t="s">
        <v>1279</v>
      </c>
      <c r="E276" s="227">
        <v>45</v>
      </c>
      <c r="F276" s="227">
        <v>2</v>
      </c>
      <c r="G276" s="285" t="str">
        <f t="shared" si="73"/>
        <v>45-2</v>
      </c>
      <c r="H276" s="278">
        <v>72</v>
      </c>
      <c r="I276" s="227">
        <v>93</v>
      </c>
      <c r="J276" s="226"/>
      <c r="K276" s="545" t="b">
        <f>IF(I277=1,IF(((VLOOKUP($G276,[1]Depth_Lookup!#REF!,9,FALSE))-(H276/100))=0,"Good",IF(((VLOOKUP($G276,[1]Depth_Lookup!$A$3:$J$550,9,FALSE))-(H276/100))&gt;0,"Too Short","Too Long")))</f>
        <v>0</v>
      </c>
      <c r="L276" s="171">
        <f>(VLOOKUP($G276,Depth_Lookup!$A$3:$J$410,10,FALSE))+(H276/100)</f>
        <v>106.35</v>
      </c>
      <c r="M276" s="171">
        <f>(VLOOKUP($G276,Depth_Lookup!$A$3:$J$410,10,FALSE))+(I276/100)</f>
        <v>106.56</v>
      </c>
      <c r="N276" s="230" t="s">
        <v>1705</v>
      </c>
      <c r="O276" s="227">
        <v>3</v>
      </c>
      <c r="P276" s="227" t="s">
        <v>853</v>
      </c>
      <c r="Q276" s="227" t="s">
        <v>125</v>
      </c>
      <c r="R276" s="286" t="s">
        <v>1633</v>
      </c>
      <c r="S276" s="227" t="s">
        <v>587</v>
      </c>
      <c r="T276" s="227" t="s">
        <v>700</v>
      </c>
      <c r="U276" s="227" t="s">
        <v>108</v>
      </c>
      <c r="V276" s="227" t="s">
        <v>509</v>
      </c>
      <c r="W276" s="227" t="s">
        <v>102</v>
      </c>
      <c r="X276" s="287">
        <v>5</v>
      </c>
      <c r="Y276" s="227" t="s">
        <v>90</v>
      </c>
      <c r="Z276" s="227" t="s">
        <v>91</v>
      </c>
      <c r="AA276" s="227"/>
      <c r="AB276" s="227"/>
      <c r="AC276" s="227"/>
      <c r="AD276" s="227"/>
      <c r="AE276" s="233"/>
      <c r="AF276" s="286" t="e">
        <v>#N/A</v>
      </c>
      <c r="AG276" s="237"/>
      <c r="AH276" s="227"/>
      <c r="AI276" s="240">
        <v>69</v>
      </c>
      <c r="AJ276" s="227"/>
      <c r="AK276" s="227"/>
      <c r="AL276" s="227"/>
      <c r="AM276" s="227"/>
      <c r="AN276" s="227"/>
      <c r="AO276" s="240"/>
      <c r="AP276" s="227"/>
      <c r="AQ276" s="227"/>
      <c r="AR276" s="227"/>
      <c r="AS276" s="227"/>
      <c r="AT276" s="227"/>
      <c r="AU276" s="240"/>
      <c r="AV276" s="227"/>
      <c r="AW276" s="227"/>
      <c r="AX276" s="227"/>
      <c r="AY276" s="227"/>
      <c r="AZ276" s="227"/>
      <c r="BA276" s="240">
        <v>30</v>
      </c>
      <c r="BB276" s="227">
        <v>5</v>
      </c>
      <c r="BC276" s="227">
        <v>5</v>
      </c>
      <c r="BD276" s="227" t="s">
        <v>110</v>
      </c>
      <c r="BE276" s="227" t="s">
        <v>103</v>
      </c>
      <c r="BF276" s="227"/>
      <c r="BG276" s="240"/>
      <c r="BH276" s="227"/>
      <c r="BI276" s="227"/>
      <c r="BJ276" s="227"/>
      <c r="BK276" s="227"/>
      <c r="BL276" s="227"/>
      <c r="BM276" s="240">
        <v>1</v>
      </c>
      <c r="BN276" s="227">
        <v>0.5</v>
      </c>
      <c r="BO276" s="227">
        <v>0.4</v>
      </c>
      <c r="BP276" s="227" t="s">
        <v>110</v>
      </c>
      <c r="BQ276" s="227" t="s">
        <v>103</v>
      </c>
      <c r="BR276" s="227"/>
      <c r="BS276" s="227"/>
      <c r="BT276" s="227"/>
      <c r="BU276" s="227"/>
      <c r="BV276" s="227"/>
      <c r="BW276" s="227"/>
      <c r="BX276" s="227"/>
      <c r="BY276" s="240"/>
      <c r="BZ276" s="227"/>
      <c r="CA276" s="227"/>
      <c r="CB276" s="227"/>
      <c r="CC276" s="227"/>
      <c r="CD276" s="227"/>
      <c r="CE276" s="227"/>
      <c r="CF276" s="227"/>
      <c r="CG276" s="148"/>
      <c r="CH276" s="149" t="s">
        <v>1692</v>
      </c>
      <c r="CI276" s="149">
        <v>100</v>
      </c>
      <c r="CJ276" s="149" t="s">
        <v>514</v>
      </c>
      <c r="CK276" s="151"/>
      <c r="CL276" s="152"/>
      <c r="CM276" s="152"/>
      <c r="CN276" s="152"/>
      <c r="CO276" s="152"/>
      <c r="CP276" s="152"/>
      <c r="CQ276" s="152"/>
      <c r="CR276" s="152"/>
      <c r="CS276" s="152"/>
      <c r="CT276" s="152"/>
      <c r="CU276" s="152"/>
      <c r="CV276" s="152"/>
      <c r="CW276" s="152"/>
      <c r="CX276" s="152"/>
      <c r="CY276" s="152"/>
      <c r="CZ276" s="152"/>
      <c r="DA276" s="152"/>
      <c r="DB276" s="152">
        <v>80</v>
      </c>
      <c r="DC276" s="229">
        <v>15</v>
      </c>
      <c r="DD276" s="152"/>
      <c r="DE276" s="152"/>
      <c r="DF276" s="152"/>
      <c r="DG276" s="152"/>
      <c r="DH276" s="152"/>
      <c r="DI276" s="152"/>
      <c r="DJ276" s="152">
        <v>5</v>
      </c>
      <c r="DK276" s="208">
        <v>100</v>
      </c>
      <c r="DL276" s="148"/>
      <c r="DM276" s="152"/>
      <c r="DN276" s="152"/>
      <c r="DO276" s="153"/>
      <c r="DQ276" s="148"/>
      <c r="DR276" s="153"/>
      <c r="DS276" s="148"/>
      <c r="DT276" s="261" t="s">
        <v>1706</v>
      </c>
      <c r="DU276" s="229"/>
      <c r="DV276" s="229"/>
      <c r="DW276" s="290">
        <v>100</v>
      </c>
      <c r="DX276" s="291" t="e">
        <v>#N/A</v>
      </c>
      <c r="DY276" s="157" t="s">
        <v>1687</v>
      </c>
      <c r="DZ276" s="154" t="s">
        <v>1707</v>
      </c>
      <c r="EA276" s="154"/>
      <c r="EB276" s="229"/>
      <c r="EC276" s="292"/>
      <c r="ED276" s="229" t="s">
        <v>2517</v>
      </c>
      <c r="EE276" s="293"/>
      <c r="EF276" s="294"/>
      <c r="EG276" s="293"/>
      <c r="EH276" s="295"/>
      <c r="EI276" s="296"/>
      <c r="EJ276" s="297"/>
      <c r="EK276" s="298"/>
      <c r="EL276" s="293"/>
      <c r="EM276" s="295"/>
      <c r="EN276" s="295"/>
      <c r="EO276" s="321"/>
      <c r="EP276" s="321"/>
      <c r="EQ276" s="321"/>
      <c r="ER276" s="321"/>
      <c r="ES276" s="321"/>
      <c r="ET276" s="321"/>
      <c r="EU276" s="321"/>
      <c r="EV276" s="322"/>
      <c r="EW276" s="322"/>
      <c r="EX276" s="322"/>
      <c r="EY276" s="322"/>
      <c r="EZ276" s="192" t="e">
        <f t="shared" si="74"/>
        <v>#DIV/0!</v>
      </c>
      <c r="FA276" s="192" t="e">
        <f t="shared" si="75"/>
        <v>#DIV/0!</v>
      </c>
      <c r="FB276" s="192" t="e">
        <f t="shared" si="76"/>
        <v>#DIV/0!</v>
      </c>
      <c r="FC276" s="192" t="e">
        <f t="shared" si="77"/>
        <v>#DIV/0!</v>
      </c>
      <c r="FD276" s="192" t="e">
        <f t="shared" si="78"/>
        <v>#DIV/0!</v>
      </c>
      <c r="FE276" s="193" t="e">
        <f t="shared" si="79"/>
        <v>#DIV/0!</v>
      </c>
      <c r="FF276" s="194" t="e">
        <f t="shared" si="80"/>
        <v>#DIV/0!</v>
      </c>
      <c r="FG276" s="321"/>
      <c r="FH276" s="295"/>
      <c r="FI276" s="778">
        <f t="shared" si="81"/>
        <v>0</v>
      </c>
      <c r="FJ276" s="779" t="e">
        <f t="shared" si="82"/>
        <v>#DIV/0!</v>
      </c>
      <c r="FK276" s="779" t="e">
        <f t="shared" si="83"/>
        <v>#DIV/0!</v>
      </c>
      <c r="FL276" s="780" t="e">
        <f t="shared" si="84"/>
        <v>#DIV/0!</v>
      </c>
      <c r="FM276" s="169" t="e">
        <f t="shared" si="85"/>
        <v>#DIV/0!</v>
      </c>
      <c r="FN276" s="783" t="e">
        <f t="shared" si="86"/>
        <v>#DIV/0!</v>
      </c>
      <c r="FO276" s="227"/>
      <c r="FP276" s="227"/>
      <c r="FQ276" s="227"/>
      <c r="FR276" s="227"/>
      <c r="FS276" s="227"/>
      <c r="FT276" s="227"/>
      <c r="FU276" s="227"/>
      <c r="FV276" s="227"/>
      <c r="FW276" s="227"/>
      <c r="FX276" s="227"/>
      <c r="FY276" s="227"/>
      <c r="FZ276" s="227"/>
      <c r="GA276" s="227"/>
      <c r="GB276" s="227"/>
      <c r="GC276" s="227"/>
      <c r="GD276" s="227"/>
      <c r="GE276" s="227"/>
      <c r="GF276" s="227"/>
      <c r="GG276" s="227"/>
      <c r="GH276" s="227"/>
      <c r="GI276" s="227"/>
      <c r="GJ276" s="227"/>
      <c r="GK276" s="227"/>
      <c r="GL276" s="227"/>
      <c r="GM276" s="227"/>
      <c r="GN276" s="227"/>
      <c r="GO276" s="227"/>
      <c r="GP276" s="227"/>
      <c r="GQ276" s="227"/>
      <c r="GR276" s="227"/>
      <c r="GS276" s="227"/>
      <c r="GT276" s="227"/>
      <c r="GU276" s="227"/>
      <c r="GV276" s="227"/>
      <c r="GW276" s="227"/>
      <c r="GX276" s="227"/>
      <c r="GY276" s="227"/>
      <c r="GZ276" s="227"/>
      <c r="HA276" s="227"/>
      <c r="HB276" s="227"/>
      <c r="HC276" s="227"/>
      <c r="HD276" s="227"/>
      <c r="HE276" s="227"/>
      <c r="HF276" s="227"/>
      <c r="HG276" s="227"/>
      <c r="HH276" s="227"/>
      <c r="HI276" s="227"/>
      <c r="HJ276" s="227"/>
      <c r="HK276" s="227"/>
      <c r="HL276" s="227"/>
      <c r="HM276" s="227"/>
      <c r="HN276" s="227"/>
      <c r="HO276" s="227"/>
      <c r="HP276" s="227"/>
      <c r="HQ276" s="227"/>
      <c r="HR276" s="227"/>
      <c r="HS276" s="227"/>
      <c r="HT276" s="227"/>
      <c r="HU276" s="227"/>
      <c r="HV276" s="227"/>
      <c r="HW276" s="227"/>
      <c r="HX276" s="227"/>
      <c r="HY276" s="227"/>
      <c r="HZ276" s="227"/>
      <c r="IA276" s="227"/>
      <c r="IB276" s="227"/>
      <c r="IC276" s="227"/>
      <c r="ID276" s="227"/>
      <c r="IE276" s="227"/>
      <c r="IF276" s="227"/>
      <c r="IG276" s="227"/>
      <c r="IH276" s="227"/>
      <c r="II276" s="227"/>
      <c r="IJ276" s="227"/>
      <c r="IK276" s="227"/>
      <c r="IL276" s="227"/>
      <c r="IM276" s="227"/>
      <c r="IN276" s="227"/>
      <c r="IO276" s="227"/>
      <c r="IP276" s="227"/>
      <c r="IQ276" s="227"/>
      <c r="IR276" s="227"/>
      <c r="IS276" s="227"/>
      <c r="IT276" s="227"/>
      <c r="IU276" s="227"/>
      <c r="IV276" s="227"/>
      <c r="IW276" s="227"/>
      <c r="IX276" s="227"/>
      <c r="IY276" s="227"/>
      <c r="IZ276" s="227"/>
      <c r="JA276" s="227"/>
      <c r="JB276" s="227"/>
      <c r="JC276" s="227"/>
      <c r="JD276" s="227"/>
      <c r="JE276" s="227"/>
      <c r="JF276" s="227"/>
      <c r="JG276" s="227"/>
      <c r="JH276" s="227"/>
      <c r="JI276" s="227"/>
      <c r="JJ276" s="227"/>
      <c r="JK276" s="227"/>
      <c r="JL276" s="227"/>
      <c r="JM276" s="227"/>
      <c r="JN276" s="227"/>
      <c r="JO276" s="227"/>
      <c r="JP276" s="227"/>
      <c r="JQ276" s="227"/>
      <c r="JR276" s="227"/>
      <c r="JS276" s="227"/>
      <c r="JT276" s="227"/>
      <c r="JU276" s="227"/>
      <c r="JV276" s="227"/>
      <c r="JW276" s="227"/>
      <c r="JX276" s="227"/>
      <c r="JY276" s="227"/>
      <c r="JZ276" s="227"/>
      <c r="KA276" s="227"/>
      <c r="KB276" s="227"/>
      <c r="KC276" s="227"/>
      <c r="KD276" s="227"/>
      <c r="KE276" s="227"/>
      <c r="KF276" s="227"/>
      <c r="KG276" s="227"/>
      <c r="KH276" s="227"/>
      <c r="KI276" s="227"/>
      <c r="KJ276" s="227"/>
      <c r="KK276" s="227"/>
      <c r="KL276" s="227"/>
      <c r="KM276" s="227"/>
      <c r="KN276" s="227"/>
      <c r="KO276" s="227"/>
      <c r="KP276" s="227"/>
      <c r="KQ276" s="227"/>
      <c r="KR276" s="227"/>
      <c r="KS276" s="227"/>
      <c r="KT276" s="227"/>
      <c r="KU276" s="227"/>
      <c r="KV276" s="227"/>
      <c r="KW276" s="227"/>
      <c r="KX276" s="227"/>
      <c r="KY276" s="227"/>
      <c r="KZ276" s="227"/>
      <c r="LA276" s="227"/>
      <c r="LB276" s="227"/>
      <c r="LC276" s="227"/>
      <c r="LD276" s="227"/>
      <c r="LE276" s="227"/>
      <c r="LF276" s="227"/>
      <c r="LG276" s="227"/>
      <c r="LH276" s="227"/>
      <c r="LI276" s="227"/>
      <c r="LJ276" s="227"/>
      <c r="LK276" s="227"/>
      <c r="LL276" s="227"/>
      <c r="LM276" s="227"/>
      <c r="LN276" s="227"/>
      <c r="LO276" s="227"/>
      <c r="LP276" s="227"/>
      <c r="LQ276" s="227"/>
      <c r="LR276" s="227"/>
      <c r="LS276" s="227"/>
      <c r="LT276" s="227"/>
      <c r="LU276" s="227"/>
      <c r="LV276" s="227"/>
      <c r="LW276" s="227"/>
      <c r="LX276" s="227"/>
      <c r="LY276" s="227"/>
      <c r="LZ276" s="227"/>
      <c r="MA276" s="227"/>
      <c r="MB276" s="227"/>
      <c r="MC276" s="227"/>
      <c r="MD276" s="227"/>
      <c r="ME276" s="227"/>
      <c r="MF276" s="227"/>
      <c r="MG276" s="227"/>
      <c r="MH276" s="227"/>
      <c r="MI276" s="227"/>
      <c r="MJ276" s="227"/>
      <c r="MK276" s="227"/>
      <c r="ML276" s="227"/>
      <c r="MM276" s="227"/>
      <c r="MN276" s="227"/>
      <c r="MO276" s="227"/>
      <c r="MP276" s="227"/>
      <c r="MQ276" s="227"/>
      <c r="MR276" s="227"/>
      <c r="MS276" s="227"/>
      <c r="MT276" s="227"/>
      <c r="MU276" s="227"/>
      <c r="MV276" s="227"/>
      <c r="MW276" s="227"/>
      <c r="MX276" s="227"/>
      <c r="MY276" s="227"/>
      <c r="MZ276" s="227"/>
      <c r="NA276" s="227"/>
      <c r="NB276" s="227"/>
      <c r="NC276" s="227"/>
      <c r="ND276" s="227"/>
      <c r="NE276" s="227"/>
      <c r="NF276" s="227"/>
      <c r="NG276" s="227"/>
      <c r="NH276" s="227"/>
      <c r="NI276" s="227"/>
      <c r="NJ276" s="227"/>
      <c r="NK276" s="227"/>
      <c r="NL276" s="227"/>
      <c r="NM276" s="227"/>
      <c r="NN276" s="227"/>
      <c r="NO276" s="227"/>
      <c r="NP276" s="227"/>
      <c r="NQ276" s="227"/>
      <c r="NR276" s="227"/>
      <c r="NS276" s="227"/>
      <c r="NT276" s="227"/>
      <c r="NU276" s="227"/>
      <c r="NV276" s="227"/>
      <c r="NW276" s="227"/>
      <c r="NX276" s="227"/>
      <c r="NY276" s="227"/>
      <c r="NZ276" s="227"/>
      <c r="OA276" s="227"/>
      <c r="OB276" s="227"/>
      <c r="OC276" s="227"/>
      <c r="OD276" s="227"/>
      <c r="OE276" s="227"/>
      <c r="OF276" s="227"/>
      <c r="OG276" s="227"/>
      <c r="OH276" s="227"/>
      <c r="OI276" s="227"/>
      <c r="OJ276" s="227"/>
      <c r="OK276" s="227"/>
      <c r="OL276" s="227"/>
      <c r="OM276" s="227"/>
      <c r="ON276" s="227"/>
      <c r="OO276" s="227"/>
      <c r="OP276" s="227"/>
      <c r="OQ276" s="227"/>
      <c r="OR276" s="227"/>
      <c r="OS276" s="227"/>
      <c r="OT276" s="227"/>
      <c r="OU276" s="227"/>
      <c r="OV276" s="227"/>
      <c r="OW276" s="227"/>
      <c r="OX276" s="227"/>
      <c r="OY276" s="227"/>
      <c r="OZ276" s="227"/>
      <c r="PA276" s="227"/>
      <c r="PB276" s="227"/>
      <c r="PC276" s="227"/>
      <c r="PD276" s="227"/>
      <c r="PE276" s="227"/>
      <c r="PF276" s="227"/>
      <c r="PG276" s="227"/>
      <c r="PH276" s="227"/>
      <c r="PI276" s="227"/>
      <c r="PJ276" s="227"/>
      <c r="PK276" s="227"/>
      <c r="PL276" s="227"/>
      <c r="PM276" s="227"/>
      <c r="PN276" s="227"/>
      <c r="PO276" s="227"/>
      <c r="PP276" s="227"/>
      <c r="PQ276" s="227"/>
      <c r="PR276" s="227"/>
      <c r="PS276" s="227"/>
      <c r="PT276" s="227"/>
      <c r="PU276" s="227"/>
      <c r="PV276" s="227"/>
      <c r="PW276" s="227"/>
      <c r="PX276" s="227"/>
      <c r="PY276" s="227"/>
      <c r="PZ276" s="227"/>
      <c r="QA276" s="227"/>
      <c r="QB276" s="227"/>
      <c r="QC276" s="227"/>
      <c r="QD276" s="227"/>
      <c r="QE276" s="227"/>
      <c r="QF276" s="227"/>
      <c r="QG276" s="227"/>
      <c r="QH276" s="227"/>
      <c r="QI276" s="227"/>
      <c r="QJ276" s="227"/>
      <c r="QK276" s="227"/>
      <c r="QL276" s="227"/>
      <c r="QM276" s="227"/>
      <c r="QN276" s="227"/>
      <c r="QO276" s="227"/>
      <c r="QP276" s="227"/>
      <c r="QQ276" s="227"/>
      <c r="QR276" s="227"/>
      <c r="QS276" s="227"/>
      <c r="QT276" s="227"/>
      <c r="QU276" s="227"/>
      <c r="QV276" s="227"/>
      <c r="QW276" s="227"/>
      <c r="QX276" s="227"/>
      <c r="QY276" s="227"/>
      <c r="QZ276" s="227"/>
      <c r="RA276" s="227"/>
      <c r="RB276" s="227"/>
      <c r="RC276" s="227"/>
      <c r="RD276" s="227"/>
      <c r="RE276" s="227"/>
      <c r="RF276" s="227"/>
      <c r="RG276" s="227"/>
      <c r="RH276" s="227"/>
      <c r="RI276" s="227"/>
      <c r="RJ276" s="227"/>
      <c r="RK276" s="227"/>
      <c r="RL276" s="227"/>
      <c r="RM276" s="227"/>
      <c r="RN276" s="227"/>
      <c r="RO276" s="227"/>
      <c r="RP276" s="227"/>
      <c r="RQ276" s="227"/>
      <c r="RR276" s="227"/>
      <c r="RS276" s="227"/>
      <c r="RT276" s="227"/>
      <c r="RU276" s="227"/>
      <c r="RV276" s="227"/>
      <c r="RW276" s="227"/>
      <c r="RX276" s="227"/>
      <c r="RY276" s="227"/>
      <c r="RZ276" s="227"/>
      <c r="SA276" s="227"/>
      <c r="SB276" s="227"/>
      <c r="SC276" s="227"/>
      <c r="SD276" s="227"/>
      <c r="SE276" s="227"/>
      <c r="SF276" s="227"/>
      <c r="SG276" s="227"/>
      <c r="SH276" s="227"/>
      <c r="SI276" s="227"/>
      <c r="SJ276" s="227"/>
      <c r="SK276" s="227"/>
      <c r="SL276" s="227"/>
      <c r="SM276" s="227"/>
      <c r="SN276" s="227"/>
      <c r="SO276" s="227"/>
      <c r="SP276" s="227"/>
      <c r="SQ276" s="227"/>
      <c r="SR276" s="227"/>
      <c r="SS276" s="227"/>
      <c r="ST276" s="227"/>
      <c r="SU276" s="227"/>
      <c r="SV276" s="227"/>
      <c r="SW276" s="227"/>
      <c r="SX276" s="227"/>
      <c r="SY276" s="227"/>
      <c r="SZ276" s="227"/>
      <c r="TA276" s="227"/>
      <c r="TB276" s="227"/>
      <c r="TC276" s="227"/>
      <c r="TD276" s="227"/>
      <c r="TE276" s="227"/>
      <c r="TF276" s="227"/>
      <c r="TG276" s="227"/>
      <c r="TH276" s="227"/>
      <c r="TI276" s="227"/>
      <c r="TJ276" s="227"/>
      <c r="TK276" s="227"/>
      <c r="TL276" s="227"/>
      <c r="TM276" s="227"/>
      <c r="TN276" s="227"/>
      <c r="TO276" s="227"/>
      <c r="TP276" s="227"/>
      <c r="TQ276" s="227"/>
      <c r="TR276" s="227"/>
      <c r="TS276" s="227"/>
      <c r="TT276" s="227"/>
      <c r="TU276" s="227"/>
      <c r="TV276" s="227"/>
      <c r="TW276" s="227"/>
      <c r="TX276" s="227"/>
      <c r="TY276" s="227"/>
      <c r="TZ276" s="227"/>
      <c r="UA276" s="227"/>
      <c r="UB276" s="227"/>
      <c r="UC276" s="227"/>
      <c r="UD276" s="227"/>
      <c r="UE276" s="227"/>
      <c r="UF276" s="227"/>
      <c r="UG276" s="227"/>
      <c r="UH276" s="227"/>
      <c r="UI276" s="227"/>
      <c r="UJ276" s="227"/>
      <c r="UK276" s="227"/>
      <c r="UL276" s="227"/>
      <c r="UM276" s="227"/>
      <c r="UN276" s="227"/>
      <c r="UO276" s="227"/>
      <c r="UP276" s="227"/>
      <c r="UQ276" s="227"/>
      <c r="UR276" s="227"/>
      <c r="US276" s="227"/>
      <c r="UT276" s="227"/>
      <c r="UU276" s="227"/>
      <c r="UV276" s="227"/>
      <c r="UW276" s="227"/>
      <c r="UX276" s="227"/>
      <c r="UY276" s="227"/>
      <c r="UZ276" s="227"/>
      <c r="VA276" s="227"/>
      <c r="VB276" s="227"/>
      <c r="VC276" s="227"/>
      <c r="VD276" s="227"/>
      <c r="VE276" s="227"/>
      <c r="VF276" s="227"/>
      <c r="VG276" s="227"/>
      <c r="VH276" s="227"/>
      <c r="VI276" s="227"/>
      <c r="VJ276" s="227"/>
      <c r="VK276" s="227"/>
      <c r="VL276" s="227"/>
      <c r="VM276" s="227"/>
      <c r="VN276" s="227"/>
      <c r="VO276" s="227"/>
      <c r="VP276" s="227"/>
      <c r="VQ276" s="227"/>
      <c r="VR276" s="227"/>
      <c r="VS276" s="227"/>
      <c r="VT276" s="227"/>
      <c r="VU276" s="227"/>
      <c r="VV276" s="227"/>
      <c r="VW276" s="227"/>
      <c r="VX276" s="227"/>
      <c r="VY276" s="227"/>
      <c r="VZ276" s="227"/>
      <c r="WA276" s="227"/>
      <c r="WB276" s="227"/>
      <c r="WC276" s="227"/>
      <c r="WD276" s="227"/>
      <c r="WE276" s="227"/>
      <c r="WF276" s="227"/>
      <c r="WG276" s="227"/>
      <c r="WH276" s="227"/>
      <c r="WI276" s="227"/>
      <c r="WJ276" s="227"/>
      <c r="WK276" s="227"/>
      <c r="WL276" s="227"/>
      <c r="WM276" s="227"/>
      <c r="WN276" s="227"/>
      <c r="WO276" s="227"/>
      <c r="WP276" s="227"/>
      <c r="WQ276" s="227"/>
      <c r="WR276" s="227"/>
      <c r="WS276" s="227"/>
      <c r="WT276" s="227"/>
      <c r="WU276" s="227"/>
      <c r="WV276" s="227"/>
      <c r="WW276" s="227"/>
      <c r="WX276" s="227"/>
      <c r="WY276" s="227"/>
      <c r="WZ276" s="227"/>
      <c r="XA276" s="227"/>
      <c r="XB276" s="227"/>
      <c r="XC276" s="227"/>
      <c r="XD276" s="227"/>
      <c r="XE276" s="227"/>
      <c r="XF276" s="227"/>
      <c r="XG276" s="227"/>
      <c r="XH276" s="227"/>
      <c r="XI276" s="227"/>
      <c r="XJ276" s="227"/>
      <c r="XK276" s="227"/>
      <c r="XL276" s="227"/>
      <c r="XM276" s="227"/>
      <c r="XN276" s="227"/>
      <c r="XO276" s="227"/>
      <c r="XP276" s="227"/>
      <c r="XQ276" s="227"/>
      <c r="XR276" s="227"/>
      <c r="XS276" s="227"/>
      <c r="XT276" s="227"/>
      <c r="XU276" s="227"/>
      <c r="XV276" s="227"/>
      <c r="XW276" s="227"/>
      <c r="XX276" s="227"/>
      <c r="XY276" s="227"/>
      <c r="XZ276" s="227"/>
      <c r="YA276" s="227"/>
      <c r="YB276" s="227"/>
      <c r="YC276" s="227"/>
      <c r="YD276" s="227"/>
      <c r="YE276" s="227"/>
      <c r="YF276" s="227"/>
      <c r="YG276" s="227"/>
      <c r="YH276" s="227"/>
      <c r="YI276" s="227"/>
      <c r="YJ276" s="227"/>
      <c r="YK276" s="227"/>
      <c r="YL276" s="227"/>
      <c r="YM276" s="227"/>
      <c r="YN276" s="227"/>
      <c r="YO276" s="227"/>
      <c r="YP276" s="227"/>
      <c r="YQ276" s="227"/>
      <c r="YR276" s="227"/>
      <c r="YS276" s="227"/>
      <c r="YT276" s="227"/>
      <c r="YU276" s="227"/>
      <c r="YV276" s="227"/>
      <c r="YW276" s="227"/>
      <c r="YX276" s="227"/>
      <c r="YY276" s="227"/>
      <c r="YZ276" s="227"/>
      <c r="ZA276" s="227"/>
      <c r="ZB276" s="227"/>
      <c r="ZC276" s="227"/>
      <c r="ZD276" s="227"/>
      <c r="ZE276" s="227"/>
      <c r="ZF276" s="227"/>
      <c r="ZG276" s="227"/>
      <c r="ZH276" s="227"/>
      <c r="ZI276" s="227"/>
      <c r="ZJ276" s="227"/>
      <c r="ZK276" s="227"/>
      <c r="ZL276" s="227"/>
      <c r="ZM276" s="227"/>
      <c r="ZN276" s="227"/>
      <c r="ZO276" s="227"/>
      <c r="ZP276" s="227"/>
      <c r="ZQ276" s="227"/>
      <c r="ZR276" s="227"/>
      <c r="ZS276" s="227"/>
      <c r="ZT276" s="227"/>
      <c r="ZU276" s="227"/>
      <c r="ZV276" s="227"/>
      <c r="ZW276" s="227"/>
      <c r="ZX276" s="227"/>
      <c r="ZY276" s="227"/>
      <c r="ZZ276" s="227"/>
      <c r="AAA276" s="227"/>
      <c r="AAB276" s="227"/>
      <c r="AAC276" s="227"/>
      <c r="AAD276" s="227"/>
      <c r="AAE276" s="227"/>
      <c r="AAF276" s="227"/>
      <c r="AAG276" s="227"/>
      <c r="AAH276" s="227"/>
      <c r="AAI276" s="227"/>
      <c r="AAJ276" s="227"/>
      <c r="AAK276" s="227"/>
      <c r="AAL276" s="227"/>
      <c r="AAM276" s="227"/>
      <c r="AAN276" s="227"/>
      <c r="AAO276" s="227"/>
      <c r="AAP276" s="227"/>
      <c r="AAQ276" s="227"/>
      <c r="AAR276" s="227"/>
      <c r="AAS276" s="227"/>
      <c r="AAT276" s="227"/>
      <c r="AAU276" s="227"/>
      <c r="AAV276" s="227"/>
      <c r="AAW276" s="227"/>
      <c r="AAX276" s="227"/>
      <c r="AAY276" s="227"/>
      <c r="AAZ276" s="227"/>
      <c r="ABA276" s="227"/>
      <c r="ABB276" s="227"/>
      <c r="ABC276" s="227"/>
      <c r="ABD276" s="227"/>
      <c r="ABE276" s="227"/>
      <c r="ABF276" s="227"/>
      <c r="ABG276" s="227"/>
      <c r="ABH276" s="227"/>
      <c r="ABI276" s="227"/>
      <c r="ABJ276" s="227"/>
      <c r="ABK276" s="227"/>
      <c r="ABL276" s="227"/>
      <c r="ABM276" s="227"/>
      <c r="ABN276" s="227"/>
      <c r="ABO276" s="227"/>
      <c r="ABP276" s="227"/>
      <c r="ABQ276" s="227"/>
      <c r="ABR276" s="227"/>
      <c r="ABS276" s="227"/>
      <c r="ABT276" s="227"/>
      <c r="ABU276" s="227"/>
      <c r="ABV276" s="227"/>
      <c r="ABW276" s="227"/>
      <c r="ABX276" s="227"/>
      <c r="ABY276" s="227"/>
      <c r="ABZ276" s="227"/>
      <c r="ACA276" s="227"/>
      <c r="ACB276" s="227"/>
      <c r="ACC276" s="227"/>
      <c r="ACD276" s="227"/>
      <c r="ACE276" s="227"/>
      <c r="ACF276" s="227"/>
      <c r="ACG276" s="227"/>
      <c r="ACH276" s="227"/>
      <c r="ACI276" s="227"/>
      <c r="ACJ276" s="227"/>
      <c r="ACK276" s="227"/>
      <c r="ACL276" s="227"/>
      <c r="ACM276" s="227"/>
      <c r="ACN276" s="227"/>
      <c r="ACO276" s="227"/>
      <c r="ACP276" s="227"/>
      <c r="ACQ276" s="227"/>
      <c r="ACR276" s="227"/>
      <c r="ACS276" s="227"/>
      <c r="ACT276" s="227"/>
      <c r="ACU276" s="227"/>
      <c r="ACV276" s="227"/>
      <c r="ACW276" s="227"/>
      <c r="ACX276" s="227"/>
      <c r="ACY276" s="227"/>
      <c r="ACZ276" s="227"/>
      <c r="ADA276" s="227"/>
      <c r="ADB276" s="227"/>
      <c r="ADC276" s="227"/>
      <c r="ADD276" s="227"/>
      <c r="ADE276" s="227"/>
      <c r="ADF276" s="227"/>
      <c r="ADG276" s="227"/>
      <c r="ADH276" s="227"/>
      <c r="ADI276" s="227"/>
      <c r="ADJ276" s="227"/>
      <c r="ADK276" s="227"/>
      <c r="ADL276" s="227"/>
      <c r="ADM276" s="227"/>
      <c r="ADN276" s="227"/>
      <c r="ADO276" s="227"/>
      <c r="ADP276" s="227"/>
      <c r="ADQ276" s="227"/>
      <c r="ADR276" s="227"/>
      <c r="ADS276" s="227"/>
      <c r="ADT276" s="227"/>
      <c r="ADU276" s="227"/>
      <c r="ADV276" s="227"/>
      <c r="ADW276" s="227"/>
      <c r="ADX276" s="227"/>
      <c r="ADY276" s="227"/>
      <c r="ADZ276" s="227"/>
      <c r="AEA276" s="227"/>
      <c r="AEB276" s="227"/>
      <c r="AEC276" s="227"/>
      <c r="AED276" s="227"/>
      <c r="AEE276" s="227"/>
      <c r="AEF276" s="227"/>
      <c r="AEG276" s="227"/>
      <c r="AEH276" s="227"/>
      <c r="AEI276" s="227"/>
      <c r="AEJ276" s="227"/>
      <c r="AEK276" s="227"/>
      <c r="AEL276" s="227"/>
      <c r="AEM276" s="227"/>
      <c r="AEN276" s="227"/>
      <c r="AEO276" s="227"/>
      <c r="AEP276" s="227"/>
      <c r="AEQ276" s="227"/>
      <c r="AER276" s="227"/>
      <c r="AES276" s="227"/>
      <c r="AET276" s="227"/>
      <c r="AEU276" s="227"/>
      <c r="AEV276" s="227"/>
      <c r="AEW276" s="227"/>
      <c r="AEX276" s="227"/>
      <c r="AEY276" s="227"/>
      <c r="AEZ276" s="227"/>
      <c r="AFA276" s="227"/>
      <c r="AFB276" s="227"/>
      <c r="AFC276" s="227"/>
      <c r="AFD276" s="227"/>
      <c r="AFE276" s="227"/>
      <c r="AFF276" s="227"/>
      <c r="AFG276" s="227"/>
      <c r="AFH276" s="227"/>
      <c r="AFI276" s="227"/>
      <c r="AFJ276" s="227"/>
      <c r="AFK276" s="227"/>
      <c r="AFL276" s="227"/>
      <c r="AFM276" s="227"/>
      <c r="AFN276" s="227"/>
      <c r="AFO276" s="227"/>
      <c r="AFP276" s="227"/>
      <c r="AFQ276" s="227"/>
      <c r="AFR276" s="227"/>
      <c r="AFS276" s="227"/>
      <c r="AFT276" s="227"/>
      <c r="AFU276" s="227"/>
      <c r="AFV276" s="227"/>
      <c r="AFW276" s="227"/>
      <c r="AFX276" s="227"/>
      <c r="AFY276" s="227"/>
      <c r="AFZ276" s="227"/>
      <c r="AGA276" s="227"/>
      <c r="AGB276" s="227"/>
      <c r="AGC276" s="227"/>
      <c r="AGD276" s="227"/>
      <c r="AGE276" s="227"/>
      <c r="AGF276" s="227"/>
      <c r="AGG276" s="227"/>
      <c r="AGH276" s="227"/>
      <c r="AGI276" s="227"/>
      <c r="AGJ276" s="227"/>
      <c r="AGK276" s="227"/>
      <c r="AGL276" s="227"/>
      <c r="AGM276" s="227"/>
      <c r="AGN276" s="227"/>
      <c r="AGO276" s="227"/>
      <c r="AGP276" s="227"/>
      <c r="AGQ276" s="227"/>
      <c r="AGR276" s="227"/>
      <c r="AGS276" s="227"/>
      <c r="AGT276" s="227"/>
      <c r="AGU276" s="227"/>
      <c r="AGV276" s="227"/>
      <c r="AGW276" s="227"/>
      <c r="AGX276" s="227"/>
      <c r="AGY276" s="227"/>
      <c r="AGZ276" s="227"/>
      <c r="AHA276" s="227"/>
      <c r="AHB276" s="227"/>
      <c r="AHC276" s="227"/>
      <c r="AHD276" s="227"/>
      <c r="AHE276" s="227"/>
      <c r="AHF276" s="227"/>
      <c r="AHG276" s="227"/>
      <c r="AHH276" s="227"/>
      <c r="AHI276" s="227"/>
      <c r="AHJ276" s="227"/>
      <c r="AHK276" s="227"/>
      <c r="AHL276" s="227"/>
      <c r="AHM276" s="227"/>
      <c r="AHN276" s="227"/>
      <c r="AHO276" s="227"/>
      <c r="AHP276" s="227"/>
      <c r="AHQ276" s="227"/>
      <c r="AHR276" s="227"/>
      <c r="AHS276" s="227"/>
      <c r="AHT276" s="227"/>
      <c r="AHU276" s="227"/>
      <c r="AHV276" s="227"/>
      <c r="AHW276" s="227"/>
      <c r="AHX276" s="227"/>
      <c r="AHY276" s="227"/>
      <c r="AHZ276" s="227"/>
      <c r="AIA276" s="227"/>
      <c r="AIB276" s="227"/>
      <c r="AIC276" s="227"/>
      <c r="AID276" s="227"/>
      <c r="AIE276" s="227"/>
      <c r="AIF276" s="227"/>
      <c r="AIG276" s="227"/>
      <c r="AIH276" s="227"/>
      <c r="AII276" s="227"/>
      <c r="AIJ276" s="227"/>
      <c r="AIK276" s="227"/>
      <c r="AIL276" s="227"/>
      <c r="AIM276" s="227"/>
      <c r="AIN276" s="227"/>
      <c r="AIO276" s="227"/>
      <c r="AIP276" s="227"/>
      <c r="AIQ276" s="227"/>
      <c r="AIR276" s="227"/>
      <c r="AIS276" s="227"/>
      <c r="AIT276" s="227"/>
      <c r="AIU276" s="227"/>
      <c r="AIV276" s="227"/>
      <c r="AIW276" s="227"/>
      <c r="AIX276" s="227"/>
      <c r="AIY276" s="227"/>
      <c r="AIZ276" s="227"/>
      <c r="AJA276" s="227"/>
      <c r="AJB276" s="227"/>
      <c r="AJC276" s="227"/>
      <c r="AJD276" s="227"/>
      <c r="AJE276" s="227"/>
      <c r="AJF276" s="227"/>
      <c r="AJG276" s="227"/>
      <c r="AJH276" s="227"/>
      <c r="AJI276" s="227"/>
      <c r="AJJ276" s="227"/>
      <c r="AJK276" s="227"/>
      <c r="AJL276" s="227"/>
      <c r="AJM276" s="227"/>
      <c r="AJN276" s="227"/>
      <c r="AJO276" s="227"/>
      <c r="AJP276" s="227"/>
      <c r="AJQ276" s="227"/>
      <c r="AJR276" s="227"/>
      <c r="AJS276" s="227"/>
      <c r="AJT276" s="227"/>
      <c r="AJU276" s="227"/>
      <c r="AJV276" s="227"/>
      <c r="AJW276" s="227"/>
      <c r="AJX276" s="227"/>
      <c r="AJY276" s="227"/>
      <c r="AJZ276" s="227"/>
      <c r="AKA276" s="227"/>
      <c r="AKB276" s="227"/>
      <c r="AKC276" s="227"/>
      <c r="AKD276" s="227"/>
      <c r="AKE276" s="227"/>
      <c r="AKF276" s="227"/>
      <c r="AKG276" s="227"/>
      <c r="AKH276" s="227"/>
      <c r="AKI276" s="227"/>
      <c r="AKJ276" s="227"/>
      <c r="AKK276" s="227"/>
      <c r="AKL276" s="227"/>
      <c r="AKM276" s="227"/>
      <c r="AKN276" s="227"/>
      <c r="AKO276" s="227"/>
      <c r="AKP276" s="227"/>
      <c r="AKQ276" s="227"/>
      <c r="AKR276" s="227"/>
      <c r="AKS276" s="227"/>
      <c r="AKT276" s="227"/>
      <c r="AKU276" s="227"/>
      <c r="AKV276" s="227"/>
      <c r="AKW276" s="227"/>
      <c r="AKX276" s="227"/>
      <c r="AKY276" s="227"/>
      <c r="AKZ276" s="227"/>
      <c r="ALA276" s="227"/>
      <c r="ALB276" s="227"/>
      <c r="ALC276" s="227"/>
      <c r="ALD276" s="227"/>
      <c r="ALE276" s="227"/>
      <c r="ALF276" s="227"/>
      <c r="ALG276" s="227"/>
      <c r="ALH276" s="227"/>
      <c r="ALI276" s="227"/>
      <c r="ALJ276" s="227"/>
      <c r="ALK276" s="227"/>
      <c r="ALL276" s="227"/>
      <c r="ALM276" s="227"/>
      <c r="ALN276" s="227"/>
      <c r="ALO276" s="227"/>
      <c r="ALP276" s="227"/>
      <c r="ALQ276" s="227"/>
      <c r="ALR276" s="227"/>
      <c r="ALS276" s="227"/>
      <c r="ALT276" s="227"/>
      <c r="ALU276" s="227"/>
      <c r="ALV276" s="227"/>
      <c r="ALW276" s="227"/>
      <c r="ALX276" s="227"/>
      <c r="ALY276" s="227"/>
      <c r="ALZ276" s="227"/>
      <c r="AMA276" s="227"/>
      <c r="AMB276" s="227"/>
      <c r="AMC276" s="227"/>
      <c r="AMD276" s="227"/>
      <c r="AME276" s="227"/>
      <c r="AMF276" s="227"/>
      <c r="AMG276" s="227"/>
      <c r="AMH276" s="227"/>
      <c r="AMI276" s="227"/>
      <c r="AMJ276" s="227"/>
      <c r="AMK276" s="227"/>
      <c r="AML276" s="227"/>
      <c r="AMM276" s="227"/>
      <c r="AMN276" s="227"/>
      <c r="AMO276" s="227"/>
      <c r="AMP276" s="227"/>
      <c r="AMQ276" s="227"/>
      <c r="AMR276" s="227"/>
      <c r="AMS276" s="227"/>
      <c r="AMT276" s="227"/>
      <c r="AMU276" s="227"/>
      <c r="AMV276" s="227"/>
      <c r="AMW276" s="227"/>
      <c r="AMX276" s="227"/>
    </row>
    <row r="277" spans="1:1038" s="308" customFormat="1" ht="18" customHeight="1">
      <c r="A277" s="351" t="s">
        <v>1646</v>
      </c>
      <c r="B277" s="228" t="s">
        <v>1647</v>
      </c>
      <c r="C277" s="228"/>
      <c r="D277" s="228" t="s">
        <v>1279</v>
      </c>
      <c r="E277" s="228">
        <v>45</v>
      </c>
      <c r="F277" s="228">
        <v>3</v>
      </c>
      <c r="G277" s="285" t="str">
        <f t="shared" si="73"/>
        <v>45-3</v>
      </c>
      <c r="H277" s="279">
        <v>0</v>
      </c>
      <c r="I277" s="228">
        <v>55</v>
      </c>
      <c r="J277" s="226"/>
      <c r="K277" s="545" t="b">
        <f>IF(I278=1,IF(((VLOOKUP($G277,[1]Depth_Lookup!#REF!,9,FALSE))-(H277/100))=0,"Good",IF(((VLOOKUP($G277,[1]Depth_Lookup!$A$3:$J$550,9,FALSE))-(H277/100))&gt;0,"Too Short","Too Long")))</f>
        <v>0</v>
      </c>
      <c r="L277" s="171">
        <f>(VLOOKUP($G277,Depth_Lookup!$A$3:$J$410,10,FALSE))+(H277/100)</f>
        <v>106.56</v>
      </c>
      <c r="M277" s="171">
        <f>(VLOOKUP($G277,Depth_Lookup!$A$3:$J$410,10,FALSE))+(I277/100)</f>
        <v>107.11</v>
      </c>
      <c r="N277" s="231" t="s">
        <v>1705</v>
      </c>
      <c r="O277" s="228" t="s">
        <v>1280</v>
      </c>
      <c r="P277" s="228" t="s">
        <v>853</v>
      </c>
      <c r="Q277" s="228" t="s">
        <v>125</v>
      </c>
      <c r="R277" s="304" t="s">
        <v>1633</v>
      </c>
      <c r="S277" s="228" t="s">
        <v>94</v>
      </c>
      <c r="T277" s="228" t="s">
        <v>587</v>
      </c>
      <c r="U277" s="228"/>
      <c r="V277" s="228"/>
      <c r="W277" s="228" t="s">
        <v>102</v>
      </c>
      <c r="X277" s="305">
        <v>5</v>
      </c>
      <c r="Y277" s="228" t="s">
        <v>134</v>
      </c>
      <c r="Z277" s="228" t="s">
        <v>91</v>
      </c>
      <c r="AA277" s="228"/>
      <c r="AB277" s="228"/>
      <c r="AC277" s="228"/>
      <c r="AD277" s="228"/>
      <c r="AE277" s="234"/>
      <c r="AF277" s="304" t="e">
        <v>#N/A</v>
      </c>
      <c r="AG277" s="241"/>
      <c r="AH277" s="228"/>
      <c r="AI277" s="244">
        <v>69</v>
      </c>
      <c r="AJ277" s="228"/>
      <c r="AK277" s="228"/>
      <c r="AL277" s="228"/>
      <c r="AM277" s="228"/>
      <c r="AN277" s="228"/>
      <c r="AO277" s="244"/>
      <c r="AP277" s="228"/>
      <c r="AQ277" s="228"/>
      <c r="AR277" s="228"/>
      <c r="AS277" s="228"/>
      <c r="AT277" s="228"/>
      <c r="AU277" s="244"/>
      <c r="AV277" s="228"/>
      <c r="AW277" s="228"/>
      <c r="AX277" s="228"/>
      <c r="AY277" s="228"/>
      <c r="AZ277" s="228"/>
      <c r="BA277" s="244">
        <v>30</v>
      </c>
      <c r="BB277" s="228">
        <v>5</v>
      </c>
      <c r="BC277" s="228">
        <v>5</v>
      </c>
      <c r="BD277" s="228" t="s">
        <v>110</v>
      </c>
      <c r="BE277" s="228" t="s">
        <v>103</v>
      </c>
      <c r="BF277" s="228"/>
      <c r="BG277" s="244"/>
      <c r="BH277" s="228"/>
      <c r="BI277" s="228"/>
      <c r="BJ277" s="228"/>
      <c r="BK277" s="228"/>
      <c r="BL277" s="228"/>
      <c r="BM277" s="244">
        <v>1</v>
      </c>
      <c r="BN277" s="228">
        <v>0.5</v>
      </c>
      <c r="BO277" s="228">
        <v>0.4</v>
      </c>
      <c r="BP277" s="228" t="s">
        <v>110</v>
      </c>
      <c r="BQ277" s="228" t="s">
        <v>103</v>
      </c>
      <c r="BR277" s="228"/>
      <c r="BS277" s="228"/>
      <c r="BT277" s="228"/>
      <c r="BU277" s="228"/>
      <c r="BV277" s="228"/>
      <c r="BW277" s="228"/>
      <c r="BX277" s="228"/>
      <c r="BY277" s="244"/>
      <c r="BZ277" s="228"/>
      <c r="CA277" s="228"/>
      <c r="CB277" s="228"/>
      <c r="CC277" s="228"/>
      <c r="CD277" s="228"/>
      <c r="CE277" s="228" t="s">
        <v>1708</v>
      </c>
      <c r="CF277" s="228"/>
      <c r="CG277" s="245"/>
      <c r="CH277" s="246" t="s">
        <v>1709</v>
      </c>
      <c r="CI277" s="246">
        <v>100</v>
      </c>
      <c r="CJ277" s="246" t="s">
        <v>514</v>
      </c>
      <c r="CK277" s="247"/>
      <c r="CL277" s="248"/>
      <c r="CM277" s="248"/>
      <c r="CN277" s="248"/>
      <c r="CO277" s="248"/>
      <c r="CP277" s="248"/>
      <c r="CQ277" s="248"/>
      <c r="CR277" s="248"/>
      <c r="CS277" s="248"/>
      <c r="CT277" s="248"/>
      <c r="CU277" s="248"/>
      <c r="CV277" s="248"/>
      <c r="CW277" s="248"/>
      <c r="CX277" s="248"/>
      <c r="CY277" s="248"/>
      <c r="CZ277" s="248"/>
      <c r="DA277" s="248"/>
      <c r="DB277" s="248">
        <v>92</v>
      </c>
      <c r="DC277" s="249">
        <v>5</v>
      </c>
      <c r="DD277" s="248"/>
      <c r="DE277" s="248"/>
      <c r="DF277" s="248"/>
      <c r="DG277" s="248"/>
      <c r="DH277" s="248"/>
      <c r="DI277" s="248"/>
      <c r="DJ277" s="248">
        <v>3</v>
      </c>
      <c r="DK277" s="306">
        <v>100</v>
      </c>
      <c r="DL277" s="245"/>
      <c r="DM277" s="248"/>
      <c r="DN277" s="248"/>
      <c r="DO277" s="307"/>
      <c r="DQ277" s="245"/>
      <c r="DR277" s="307"/>
      <c r="DS277" s="245"/>
      <c r="DT277" s="262" t="s">
        <v>1706</v>
      </c>
      <c r="DU277" s="249"/>
      <c r="DV277" s="249"/>
      <c r="DW277" s="310">
        <v>100</v>
      </c>
      <c r="DX277" s="311" t="e">
        <v>#N/A</v>
      </c>
      <c r="DY277" s="383" t="s">
        <v>1687</v>
      </c>
      <c r="DZ277" s="268" t="s">
        <v>1707</v>
      </c>
      <c r="EA277" s="268"/>
      <c r="EB277" s="249"/>
      <c r="EC277" s="312"/>
      <c r="ED277" s="229" t="s">
        <v>2517</v>
      </c>
      <c r="EE277" s="313"/>
      <c r="EF277" s="314"/>
      <c r="EG277" s="313"/>
      <c r="EH277" s="315"/>
      <c r="EI277" s="316"/>
      <c r="EJ277" s="317"/>
      <c r="EK277" s="318"/>
      <c r="EL277" s="313"/>
      <c r="EM277" s="315"/>
      <c r="EN277" s="315"/>
      <c r="EO277" s="319"/>
      <c r="EP277" s="319"/>
      <c r="EQ277" s="319" t="s">
        <v>1814</v>
      </c>
      <c r="ER277" s="319"/>
      <c r="ES277" s="319"/>
      <c r="ET277" s="319"/>
      <c r="EU277" s="319"/>
      <c r="EV277" s="320"/>
      <c r="EW277" s="320"/>
      <c r="EX277" s="320"/>
      <c r="EY277" s="320"/>
      <c r="EZ277" s="192" t="e">
        <f t="shared" si="74"/>
        <v>#DIV/0!</v>
      </c>
      <c r="FA277" s="192" t="e">
        <f t="shared" si="75"/>
        <v>#DIV/0!</v>
      </c>
      <c r="FB277" s="192" t="e">
        <f t="shared" si="76"/>
        <v>#DIV/0!</v>
      </c>
      <c r="FC277" s="192" t="e">
        <f t="shared" si="77"/>
        <v>#DIV/0!</v>
      </c>
      <c r="FD277" s="192" t="e">
        <f t="shared" si="78"/>
        <v>#DIV/0!</v>
      </c>
      <c r="FE277" s="193" t="e">
        <f t="shared" si="79"/>
        <v>#DIV/0!</v>
      </c>
      <c r="FF277" s="194" t="e">
        <f t="shared" si="80"/>
        <v>#DIV/0!</v>
      </c>
      <c r="FG277" s="319" t="s">
        <v>1814</v>
      </c>
      <c r="FH277" s="315"/>
      <c r="FI277" s="778">
        <f t="shared" si="81"/>
        <v>0</v>
      </c>
      <c r="FJ277" s="779" t="e">
        <f t="shared" si="82"/>
        <v>#DIV/0!</v>
      </c>
      <c r="FK277" s="779" t="e">
        <f t="shared" si="83"/>
        <v>#DIV/0!</v>
      </c>
      <c r="FL277" s="780" t="e">
        <f t="shared" si="84"/>
        <v>#DIV/0!</v>
      </c>
      <c r="FM277" s="169" t="e">
        <f t="shared" si="85"/>
        <v>#DIV/0!</v>
      </c>
      <c r="FN277" s="783" t="e">
        <f t="shared" si="86"/>
        <v>#DIV/0!</v>
      </c>
      <c r="FO277" s="228"/>
      <c r="FP277" s="228"/>
      <c r="FQ277" s="228"/>
      <c r="FR277" s="228"/>
      <c r="FS277" s="228"/>
      <c r="FT277" s="228"/>
      <c r="FU277" s="228"/>
      <c r="FV277" s="228"/>
      <c r="FW277" s="228"/>
      <c r="FX277" s="228"/>
      <c r="FY277" s="228"/>
      <c r="FZ277" s="228"/>
      <c r="GA277" s="228"/>
      <c r="GB277" s="228"/>
      <c r="GC277" s="228"/>
      <c r="GD277" s="228"/>
      <c r="GE277" s="228"/>
      <c r="GF277" s="228"/>
      <c r="GG277" s="228"/>
      <c r="GH277" s="228"/>
      <c r="GI277" s="228"/>
      <c r="GJ277" s="228"/>
      <c r="GK277" s="228"/>
      <c r="GL277" s="228"/>
      <c r="GM277" s="228"/>
      <c r="GN277" s="228"/>
      <c r="GO277" s="228"/>
      <c r="GP277" s="228"/>
      <c r="GQ277" s="228"/>
      <c r="GR277" s="228"/>
      <c r="GS277" s="228"/>
      <c r="GT277" s="228"/>
      <c r="GU277" s="228"/>
      <c r="GV277" s="228"/>
      <c r="GW277" s="228"/>
      <c r="GX277" s="228"/>
      <c r="GY277" s="228"/>
      <c r="GZ277" s="228"/>
      <c r="HA277" s="228"/>
      <c r="HB277" s="228"/>
      <c r="HC277" s="228"/>
      <c r="HD277" s="228"/>
      <c r="HE277" s="228"/>
      <c r="HF277" s="228"/>
      <c r="HG277" s="228"/>
      <c r="HH277" s="228"/>
      <c r="HI277" s="228"/>
      <c r="HJ277" s="228"/>
      <c r="HK277" s="228"/>
      <c r="HL277" s="228"/>
      <c r="HM277" s="228"/>
      <c r="HN277" s="228"/>
      <c r="HO277" s="228"/>
      <c r="HP277" s="228"/>
      <c r="HQ277" s="228"/>
      <c r="HR277" s="228"/>
      <c r="HS277" s="228"/>
      <c r="HT277" s="228"/>
      <c r="HU277" s="228"/>
      <c r="HV277" s="228"/>
      <c r="HW277" s="228"/>
      <c r="HX277" s="228"/>
      <c r="HY277" s="228"/>
      <c r="HZ277" s="228"/>
      <c r="IA277" s="228"/>
      <c r="IB277" s="228"/>
      <c r="IC277" s="228"/>
      <c r="ID277" s="228"/>
      <c r="IE277" s="228"/>
      <c r="IF277" s="228"/>
      <c r="IG277" s="228"/>
      <c r="IH277" s="228"/>
      <c r="II277" s="228"/>
      <c r="IJ277" s="228"/>
      <c r="IK277" s="228"/>
      <c r="IL277" s="228"/>
      <c r="IM277" s="228"/>
      <c r="IN277" s="228"/>
      <c r="IO277" s="228"/>
      <c r="IP277" s="228"/>
      <c r="IQ277" s="228"/>
      <c r="IR277" s="228"/>
      <c r="IS277" s="228"/>
      <c r="IT277" s="228"/>
      <c r="IU277" s="228"/>
      <c r="IV277" s="228"/>
      <c r="IW277" s="228"/>
      <c r="IX277" s="228"/>
      <c r="IY277" s="228"/>
      <c r="IZ277" s="228"/>
      <c r="JA277" s="228"/>
      <c r="JB277" s="228"/>
      <c r="JC277" s="228"/>
      <c r="JD277" s="228"/>
      <c r="JE277" s="228"/>
      <c r="JF277" s="228"/>
      <c r="JG277" s="228"/>
      <c r="JH277" s="228"/>
      <c r="JI277" s="228"/>
      <c r="JJ277" s="228"/>
      <c r="JK277" s="228"/>
      <c r="JL277" s="228"/>
      <c r="JM277" s="228"/>
      <c r="JN277" s="228"/>
      <c r="JO277" s="228"/>
      <c r="JP277" s="228"/>
      <c r="JQ277" s="228"/>
      <c r="JR277" s="228"/>
      <c r="JS277" s="228"/>
      <c r="JT277" s="228"/>
      <c r="JU277" s="228"/>
      <c r="JV277" s="228"/>
      <c r="JW277" s="228"/>
      <c r="JX277" s="228"/>
      <c r="JY277" s="228"/>
      <c r="JZ277" s="228"/>
      <c r="KA277" s="228"/>
      <c r="KB277" s="228"/>
      <c r="KC277" s="228"/>
      <c r="KD277" s="228"/>
      <c r="KE277" s="228"/>
      <c r="KF277" s="228"/>
      <c r="KG277" s="228"/>
      <c r="KH277" s="228"/>
      <c r="KI277" s="228"/>
      <c r="KJ277" s="228"/>
      <c r="KK277" s="228"/>
      <c r="KL277" s="228"/>
      <c r="KM277" s="228"/>
      <c r="KN277" s="228"/>
      <c r="KO277" s="228"/>
      <c r="KP277" s="228"/>
      <c r="KQ277" s="228"/>
      <c r="KR277" s="228"/>
      <c r="KS277" s="228"/>
      <c r="KT277" s="228"/>
      <c r="KU277" s="228"/>
      <c r="KV277" s="228"/>
      <c r="KW277" s="228"/>
      <c r="KX277" s="228"/>
      <c r="KY277" s="228"/>
      <c r="KZ277" s="228"/>
      <c r="LA277" s="228"/>
      <c r="LB277" s="228"/>
      <c r="LC277" s="228"/>
      <c r="LD277" s="228"/>
      <c r="LE277" s="228"/>
      <c r="LF277" s="228"/>
      <c r="LG277" s="228"/>
      <c r="LH277" s="228"/>
      <c r="LI277" s="228"/>
      <c r="LJ277" s="228"/>
      <c r="LK277" s="228"/>
      <c r="LL277" s="228"/>
      <c r="LM277" s="228"/>
      <c r="LN277" s="228"/>
      <c r="LO277" s="228"/>
      <c r="LP277" s="228"/>
      <c r="LQ277" s="228"/>
      <c r="LR277" s="228"/>
      <c r="LS277" s="228"/>
      <c r="LT277" s="228"/>
      <c r="LU277" s="228"/>
      <c r="LV277" s="228"/>
      <c r="LW277" s="228"/>
      <c r="LX277" s="228"/>
      <c r="LY277" s="228"/>
      <c r="LZ277" s="228"/>
      <c r="MA277" s="228"/>
      <c r="MB277" s="228"/>
      <c r="MC277" s="228"/>
      <c r="MD277" s="228"/>
      <c r="ME277" s="228"/>
      <c r="MF277" s="228"/>
      <c r="MG277" s="228"/>
      <c r="MH277" s="228"/>
      <c r="MI277" s="228"/>
      <c r="MJ277" s="228"/>
      <c r="MK277" s="228"/>
      <c r="ML277" s="228"/>
      <c r="MM277" s="228"/>
      <c r="MN277" s="228"/>
      <c r="MO277" s="228"/>
      <c r="MP277" s="228"/>
      <c r="MQ277" s="228"/>
      <c r="MR277" s="228"/>
      <c r="MS277" s="228"/>
      <c r="MT277" s="228"/>
      <c r="MU277" s="228"/>
      <c r="MV277" s="228"/>
      <c r="MW277" s="228"/>
      <c r="MX277" s="228"/>
      <c r="MY277" s="228"/>
      <c r="MZ277" s="228"/>
      <c r="NA277" s="228"/>
      <c r="NB277" s="228"/>
      <c r="NC277" s="228"/>
      <c r="ND277" s="228"/>
      <c r="NE277" s="228"/>
      <c r="NF277" s="228"/>
      <c r="NG277" s="228"/>
      <c r="NH277" s="228"/>
      <c r="NI277" s="228"/>
      <c r="NJ277" s="228"/>
      <c r="NK277" s="228"/>
      <c r="NL277" s="228"/>
      <c r="NM277" s="228"/>
      <c r="NN277" s="228"/>
      <c r="NO277" s="228"/>
      <c r="NP277" s="228"/>
      <c r="NQ277" s="228"/>
      <c r="NR277" s="228"/>
      <c r="NS277" s="228"/>
      <c r="NT277" s="228"/>
      <c r="NU277" s="228"/>
      <c r="NV277" s="228"/>
      <c r="NW277" s="228"/>
      <c r="NX277" s="228"/>
      <c r="NY277" s="228"/>
      <c r="NZ277" s="228"/>
      <c r="OA277" s="228"/>
      <c r="OB277" s="228"/>
      <c r="OC277" s="228"/>
      <c r="OD277" s="228"/>
      <c r="OE277" s="228"/>
      <c r="OF277" s="228"/>
      <c r="OG277" s="228"/>
      <c r="OH277" s="228"/>
      <c r="OI277" s="228"/>
      <c r="OJ277" s="228"/>
      <c r="OK277" s="228"/>
      <c r="OL277" s="228"/>
      <c r="OM277" s="228"/>
      <c r="ON277" s="228"/>
      <c r="OO277" s="228"/>
      <c r="OP277" s="228"/>
      <c r="OQ277" s="228"/>
      <c r="OR277" s="228"/>
      <c r="OS277" s="228"/>
      <c r="OT277" s="228"/>
      <c r="OU277" s="228"/>
      <c r="OV277" s="228"/>
      <c r="OW277" s="228"/>
      <c r="OX277" s="228"/>
      <c r="OY277" s="228"/>
      <c r="OZ277" s="228"/>
      <c r="PA277" s="228"/>
      <c r="PB277" s="228"/>
      <c r="PC277" s="228"/>
      <c r="PD277" s="228"/>
      <c r="PE277" s="228"/>
      <c r="PF277" s="228"/>
      <c r="PG277" s="228"/>
      <c r="PH277" s="228"/>
      <c r="PI277" s="228"/>
      <c r="PJ277" s="228"/>
      <c r="PK277" s="228"/>
      <c r="PL277" s="228"/>
      <c r="PM277" s="228"/>
      <c r="PN277" s="228"/>
      <c r="PO277" s="228"/>
      <c r="PP277" s="228"/>
      <c r="PQ277" s="228"/>
      <c r="PR277" s="228"/>
      <c r="PS277" s="228"/>
      <c r="PT277" s="228"/>
      <c r="PU277" s="228"/>
      <c r="PV277" s="228"/>
      <c r="PW277" s="228"/>
      <c r="PX277" s="228"/>
      <c r="PY277" s="228"/>
      <c r="PZ277" s="228"/>
      <c r="QA277" s="228"/>
      <c r="QB277" s="228"/>
      <c r="QC277" s="228"/>
      <c r="QD277" s="228"/>
      <c r="QE277" s="228"/>
      <c r="QF277" s="228"/>
      <c r="QG277" s="228"/>
      <c r="QH277" s="228"/>
      <c r="QI277" s="228"/>
      <c r="QJ277" s="228"/>
      <c r="QK277" s="228"/>
      <c r="QL277" s="228"/>
      <c r="QM277" s="228"/>
      <c r="QN277" s="228"/>
      <c r="QO277" s="228"/>
      <c r="QP277" s="228"/>
      <c r="QQ277" s="228"/>
      <c r="QR277" s="228"/>
      <c r="QS277" s="228"/>
      <c r="QT277" s="228"/>
      <c r="QU277" s="228"/>
      <c r="QV277" s="228"/>
      <c r="QW277" s="228"/>
      <c r="QX277" s="228"/>
      <c r="QY277" s="228"/>
      <c r="QZ277" s="228"/>
      <c r="RA277" s="228"/>
      <c r="RB277" s="228"/>
      <c r="RC277" s="228"/>
      <c r="RD277" s="228"/>
      <c r="RE277" s="228"/>
      <c r="RF277" s="228"/>
      <c r="RG277" s="228"/>
      <c r="RH277" s="228"/>
      <c r="RI277" s="228"/>
      <c r="RJ277" s="228"/>
      <c r="RK277" s="228"/>
      <c r="RL277" s="228"/>
      <c r="RM277" s="228"/>
      <c r="RN277" s="228"/>
      <c r="RO277" s="228"/>
      <c r="RP277" s="228"/>
      <c r="RQ277" s="228"/>
      <c r="RR277" s="228"/>
      <c r="RS277" s="228"/>
      <c r="RT277" s="228"/>
      <c r="RU277" s="228"/>
      <c r="RV277" s="228"/>
      <c r="RW277" s="228"/>
      <c r="RX277" s="228"/>
      <c r="RY277" s="228"/>
      <c r="RZ277" s="228"/>
      <c r="SA277" s="228"/>
      <c r="SB277" s="228"/>
      <c r="SC277" s="228"/>
      <c r="SD277" s="228"/>
      <c r="SE277" s="228"/>
      <c r="SF277" s="228"/>
      <c r="SG277" s="228"/>
      <c r="SH277" s="228"/>
      <c r="SI277" s="228"/>
      <c r="SJ277" s="228"/>
      <c r="SK277" s="228"/>
      <c r="SL277" s="228"/>
      <c r="SM277" s="228"/>
      <c r="SN277" s="228"/>
      <c r="SO277" s="228"/>
      <c r="SP277" s="228"/>
      <c r="SQ277" s="228"/>
      <c r="SR277" s="228"/>
      <c r="SS277" s="228"/>
      <c r="ST277" s="228"/>
      <c r="SU277" s="228"/>
      <c r="SV277" s="228"/>
      <c r="SW277" s="228"/>
      <c r="SX277" s="228"/>
      <c r="SY277" s="228"/>
      <c r="SZ277" s="228"/>
      <c r="TA277" s="228"/>
      <c r="TB277" s="228"/>
      <c r="TC277" s="228"/>
      <c r="TD277" s="228"/>
      <c r="TE277" s="228"/>
      <c r="TF277" s="228"/>
      <c r="TG277" s="228"/>
      <c r="TH277" s="228"/>
      <c r="TI277" s="228"/>
      <c r="TJ277" s="228"/>
      <c r="TK277" s="228"/>
      <c r="TL277" s="228"/>
      <c r="TM277" s="228"/>
      <c r="TN277" s="228"/>
      <c r="TO277" s="228"/>
      <c r="TP277" s="228"/>
      <c r="TQ277" s="228"/>
      <c r="TR277" s="228"/>
      <c r="TS277" s="228"/>
      <c r="TT277" s="228"/>
      <c r="TU277" s="228"/>
      <c r="TV277" s="228"/>
      <c r="TW277" s="228"/>
      <c r="TX277" s="228"/>
      <c r="TY277" s="228"/>
      <c r="TZ277" s="228"/>
      <c r="UA277" s="228"/>
      <c r="UB277" s="228"/>
      <c r="UC277" s="228"/>
      <c r="UD277" s="228"/>
      <c r="UE277" s="228"/>
      <c r="UF277" s="228"/>
      <c r="UG277" s="228"/>
      <c r="UH277" s="228"/>
      <c r="UI277" s="228"/>
      <c r="UJ277" s="228"/>
      <c r="UK277" s="228"/>
      <c r="UL277" s="228"/>
      <c r="UM277" s="228"/>
      <c r="UN277" s="228"/>
      <c r="UO277" s="228"/>
      <c r="UP277" s="228"/>
      <c r="UQ277" s="228"/>
      <c r="UR277" s="228"/>
      <c r="US277" s="228"/>
      <c r="UT277" s="228"/>
      <c r="UU277" s="228"/>
      <c r="UV277" s="228"/>
      <c r="UW277" s="228"/>
      <c r="UX277" s="228"/>
      <c r="UY277" s="228"/>
      <c r="UZ277" s="228"/>
      <c r="VA277" s="228"/>
      <c r="VB277" s="228"/>
      <c r="VC277" s="228"/>
      <c r="VD277" s="228"/>
      <c r="VE277" s="228"/>
      <c r="VF277" s="228"/>
      <c r="VG277" s="228"/>
      <c r="VH277" s="228"/>
      <c r="VI277" s="228"/>
      <c r="VJ277" s="228"/>
      <c r="VK277" s="228"/>
      <c r="VL277" s="228"/>
      <c r="VM277" s="228"/>
      <c r="VN277" s="228"/>
      <c r="VO277" s="228"/>
      <c r="VP277" s="228"/>
      <c r="VQ277" s="228"/>
      <c r="VR277" s="228"/>
      <c r="VS277" s="228"/>
      <c r="VT277" s="228"/>
      <c r="VU277" s="228"/>
      <c r="VV277" s="228"/>
      <c r="VW277" s="228"/>
      <c r="VX277" s="228"/>
      <c r="VY277" s="228"/>
      <c r="VZ277" s="228"/>
      <c r="WA277" s="228"/>
      <c r="WB277" s="228"/>
      <c r="WC277" s="228"/>
      <c r="WD277" s="228"/>
      <c r="WE277" s="228"/>
      <c r="WF277" s="228"/>
      <c r="WG277" s="228"/>
      <c r="WH277" s="228"/>
      <c r="WI277" s="228"/>
      <c r="WJ277" s="228"/>
      <c r="WK277" s="228"/>
      <c r="WL277" s="228"/>
      <c r="WM277" s="228"/>
      <c r="WN277" s="228"/>
      <c r="WO277" s="228"/>
      <c r="WP277" s="228"/>
      <c r="WQ277" s="228"/>
      <c r="WR277" s="228"/>
      <c r="WS277" s="228"/>
      <c r="WT277" s="228"/>
      <c r="WU277" s="228"/>
      <c r="WV277" s="228"/>
      <c r="WW277" s="228"/>
      <c r="WX277" s="228"/>
      <c r="WY277" s="228"/>
      <c r="WZ277" s="228"/>
      <c r="XA277" s="228"/>
      <c r="XB277" s="228"/>
      <c r="XC277" s="228"/>
      <c r="XD277" s="228"/>
      <c r="XE277" s="228"/>
      <c r="XF277" s="228"/>
      <c r="XG277" s="228"/>
      <c r="XH277" s="228"/>
      <c r="XI277" s="228"/>
      <c r="XJ277" s="228"/>
      <c r="XK277" s="228"/>
      <c r="XL277" s="228"/>
      <c r="XM277" s="228"/>
      <c r="XN277" s="228"/>
      <c r="XO277" s="228"/>
      <c r="XP277" s="228"/>
      <c r="XQ277" s="228"/>
      <c r="XR277" s="228"/>
      <c r="XS277" s="228"/>
      <c r="XT277" s="228"/>
      <c r="XU277" s="228"/>
      <c r="XV277" s="228"/>
      <c r="XW277" s="228"/>
      <c r="XX277" s="228"/>
      <c r="XY277" s="228"/>
      <c r="XZ277" s="228"/>
      <c r="YA277" s="228"/>
      <c r="YB277" s="228"/>
      <c r="YC277" s="228"/>
      <c r="YD277" s="228"/>
      <c r="YE277" s="228"/>
      <c r="YF277" s="228"/>
      <c r="YG277" s="228"/>
      <c r="YH277" s="228"/>
      <c r="YI277" s="228"/>
      <c r="YJ277" s="228"/>
      <c r="YK277" s="228"/>
      <c r="YL277" s="228"/>
      <c r="YM277" s="228"/>
      <c r="YN277" s="228"/>
      <c r="YO277" s="228"/>
      <c r="YP277" s="228"/>
      <c r="YQ277" s="228"/>
      <c r="YR277" s="228"/>
      <c r="YS277" s="228"/>
      <c r="YT277" s="228"/>
      <c r="YU277" s="228"/>
      <c r="YV277" s="228"/>
      <c r="YW277" s="228"/>
      <c r="YX277" s="228"/>
      <c r="YY277" s="228"/>
      <c r="YZ277" s="228"/>
      <c r="ZA277" s="228"/>
      <c r="ZB277" s="228"/>
      <c r="ZC277" s="228"/>
      <c r="ZD277" s="228"/>
      <c r="ZE277" s="228"/>
      <c r="ZF277" s="228"/>
      <c r="ZG277" s="228"/>
      <c r="ZH277" s="228"/>
      <c r="ZI277" s="228"/>
      <c r="ZJ277" s="228"/>
      <c r="ZK277" s="228"/>
      <c r="ZL277" s="228"/>
      <c r="ZM277" s="228"/>
      <c r="ZN277" s="228"/>
      <c r="ZO277" s="228"/>
      <c r="ZP277" s="228"/>
      <c r="ZQ277" s="228"/>
      <c r="ZR277" s="228"/>
      <c r="ZS277" s="228"/>
      <c r="ZT277" s="228"/>
      <c r="ZU277" s="228"/>
      <c r="ZV277" s="228"/>
      <c r="ZW277" s="228"/>
      <c r="ZX277" s="228"/>
      <c r="ZY277" s="228"/>
      <c r="ZZ277" s="228"/>
      <c r="AAA277" s="228"/>
      <c r="AAB277" s="228"/>
      <c r="AAC277" s="228"/>
      <c r="AAD277" s="228"/>
      <c r="AAE277" s="228"/>
      <c r="AAF277" s="228"/>
      <c r="AAG277" s="228"/>
      <c r="AAH277" s="228"/>
      <c r="AAI277" s="228"/>
      <c r="AAJ277" s="228"/>
      <c r="AAK277" s="228"/>
      <c r="AAL277" s="228"/>
      <c r="AAM277" s="228"/>
      <c r="AAN277" s="228"/>
      <c r="AAO277" s="228"/>
      <c r="AAP277" s="228"/>
      <c r="AAQ277" s="228"/>
      <c r="AAR277" s="228"/>
      <c r="AAS277" s="228"/>
      <c r="AAT277" s="228"/>
      <c r="AAU277" s="228"/>
      <c r="AAV277" s="228"/>
      <c r="AAW277" s="228"/>
      <c r="AAX277" s="228"/>
      <c r="AAY277" s="228"/>
      <c r="AAZ277" s="228"/>
      <c r="ABA277" s="228"/>
      <c r="ABB277" s="228"/>
      <c r="ABC277" s="228"/>
      <c r="ABD277" s="228"/>
      <c r="ABE277" s="228"/>
      <c r="ABF277" s="228"/>
      <c r="ABG277" s="228"/>
      <c r="ABH277" s="228"/>
      <c r="ABI277" s="228"/>
      <c r="ABJ277" s="228"/>
      <c r="ABK277" s="228"/>
      <c r="ABL277" s="228"/>
      <c r="ABM277" s="228"/>
      <c r="ABN277" s="228"/>
      <c r="ABO277" s="228"/>
      <c r="ABP277" s="228"/>
      <c r="ABQ277" s="228"/>
      <c r="ABR277" s="228"/>
      <c r="ABS277" s="228"/>
      <c r="ABT277" s="228"/>
      <c r="ABU277" s="228"/>
      <c r="ABV277" s="228"/>
      <c r="ABW277" s="228"/>
      <c r="ABX277" s="228"/>
      <c r="ABY277" s="228"/>
      <c r="ABZ277" s="228"/>
      <c r="ACA277" s="228"/>
      <c r="ACB277" s="228"/>
      <c r="ACC277" s="228"/>
      <c r="ACD277" s="228"/>
      <c r="ACE277" s="228"/>
      <c r="ACF277" s="228"/>
      <c r="ACG277" s="228"/>
      <c r="ACH277" s="228"/>
      <c r="ACI277" s="228"/>
      <c r="ACJ277" s="228"/>
      <c r="ACK277" s="228"/>
      <c r="ACL277" s="228"/>
      <c r="ACM277" s="228"/>
      <c r="ACN277" s="228"/>
      <c r="ACO277" s="228"/>
      <c r="ACP277" s="228"/>
      <c r="ACQ277" s="228"/>
      <c r="ACR277" s="228"/>
      <c r="ACS277" s="228"/>
      <c r="ACT277" s="228"/>
      <c r="ACU277" s="228"/>
      <c r="ACV277" s="228"/>
      <c r="ACW277" s="228"/>
      <c r="ACX277" s="228"/>
      <c r="ACY277" s="228"/>
      <c r="ACZ277" s="228"/>
      <c r="ADA277" s="228"/>
      <c r="ADB277" s="228"/>
      <c r="ADC277" s="228"/>
      <c r="ADD277" s="228"/>
      <c r="ADE277" s="228"/>
      <c r="ADF277" s="228"/>
      <c r="ADG277" s="228"/>
      <c r="ADH277" s="228"/>
      <c r="ADI277" s="228"/>
      <c r="ADJ277" s="228"/>
      <c r="ADK277" s="228"/>
      <c r="ADL277" s="228"/>
      <c r="ADM277" s="228"/>
      <c r="ADN277" s="228"/>
      <c r="ADO277" s="228"/>
      <c r="ADP277" s="228"/>
      <c r="ADQ277" s="228"/>
      <c r="ADR277" s="228"/>
      <c r="ADS277" s="228"/>
      <c r="ADT277" s="228"/>
      <c r="ADU277" s="228"/>
      <c r="ADV277" s="228"/>
      <c r="ADW277" s="228"/>
      <c r="ADX277" s="228"/>
      <c r="ADY277" s="228"/>
      <c r="ADZ277" s="228"/>
      <c r="AEA277" s="228"/>
      <c r="AEB277" s="228"/>
      <c r="AEC277" s="228"/>
      <c r="AED277" s="228"/>
      <c r="AEE277" s="228"/>
      <c r="AEF277" s="228"/>
      <c r="AEG277" s="228"/>
      <c r="AEH277" s="228"/>
      <c r="AEI277" s="228"/>
      <c r="AEJ277" s="228"/>
      <c r="AEK277" s="228"/>
      <c r="AEL277" s="228"/>
      <c r="AEM277" s="228"/>
      <c r="AEN277" s="228"/>
      <c r="AEO277" s="228"/>
      <c r="AEP277" s="228"/>
      <c r="AEQ277" s="228"/>
      <c r="AER277" s="228"/>
      <c r="AES277" s="228"/>
      <c r="AET277" s="228"/>
      <c r="AEU277" s="228"/>
      <c r="AEV277" s="228"/>
      <c r="AEW277" s="228"/>
      <c r="AEX277" s="228"/>
      <c r="AEY277" s="228"/>
      <c r="AEZ277" s="228"/>
      <c r="AFA277" s="228"/>
      <c r="AFB277" s="228"/>
      <c r="AFC277" s="228"/>
      <c r="AFD277" s="228"/>
      <c r="AFE277" s="228"/>
      <c r="AFF277" s="228"/>
      <c r="AFG277" s="228"/>
      <c r="AFH277" s="228"/>
      <c r="AFI277" s="228"/>
      <c r="AFJ277" s="228"/>
      <c r="AFK277" s="228"/>
      <c r="AFL277" s="228"/>
      <c r="AFM277" s="228"/>
      <c r="AFN277" s="228"/>
      <c r="AFO277" s="228"/>
      <c r="AFP277" s="228"/>
      <c r="AFQ277" s="228"/>
      <c r="AFR277" s="228"/>
      <c r="AFS277" s="228"/>
      <c r="AFT277" s="228"/>
      <c r="AFU277" s="228"/>
      <c r="AFV277" s="228"/>
      <c r="AFW277" s="228"/>
      <c r="AFX277" s="228"/>
      <c r="AFY277" s="228"/>
      <c r="AFZ277" s="228"/>
      <c r="AGA277" s="228"/>
      <c r="AGB277" s="228"/>
      <c r="AGC277" s="228"/>
      <c r="AGD277" s="228"/>
      <c r="AGE277" s="228"/>
      <c r="AGF277" s="228"/>
      <c r="AGG277" s="228"/>
      <c r="AGH277" s="228"/>
      <c r="AGI277" s="228"/>
      <c r="AGJ277" s="228"/>
      <c r="AGK277" s="228"/>
      <c r="AGL277" s="228"/>
      <c r="AGM277" s="228"/>
      <c r="AGN277" s="228"/>
      <c r="AGO277" s="228"/>
      <c r="AGP277" s="228"/>
      <c r="AGQ277" s="228"/>
      <c r="AGR277" s="228"/>
      <c r="AGS277" s="228"/>
      <c r="AGT277" s="228"/>
      <c r="AGU277" s="228"/>
      <c r="AGV277" s="228"/>
      <c r="AGW277" s="228"/>
      <c r="AGX277" s="228"/>
      <c r="AGY277" s="228"/>
      <c r="AGZ277" s="228"/>
      <c r="AHA277" s="228"/>
      <c r="AHB277" s="228"/>
      <c r="AHC277" s="228"/>
      <c r="AHD277" s="228"/>
      <c r="AHE277" s="228"/>
      <c r="AHF277" s="228"/>
      <c r="AHG277" s="228"/>
      <c r="AHH277" s="228"/>
      <c r="AHI277" s="228"/>
      <c r="AHJ277" s="228"/>
      <c r="AHK277" s="228"/>
      <c r="AHL277" s="228"/>
      <c r="AHM277" s="228"/>
      <c r="AHN277" s="228"/>
      <c r="AHO277" s="228"/>
      <c r="AHP277" s="228"/>
      <c r="AHQ277" s="228"/>
      <c r="AHR277" s="228"/>
      <c r="AHS277" s="228"/>
      <c r="AHT277" s="228"/>
      <c r="AHU277" s="228"/>
      <c r="AHV277" s="228"/>
      <c r="AHW277" s="228"/>
      <c r="AHX277" s="228"/>
      <c r="AHY277" s="228"/>
      <c r="AHZ277" s="228"/>
      <c r="AIA277" s="228"/>
      <c r="AIB277" s="228"/>
      <c r="AIC277" s="228"/>
      <c r="AID277" s="228"/>
      <c r="AIE277" s="228"/>
      <c r="AIF277" s="228"/>
      <c r="AIG277" s="228"/>
      <c r="AIH277" s="228"/>
      <c r="AII277" s="228"/>
      <c r="AIJ277" s="228"/>
      <c r="AIK277" s="228"/>
      <c r="AIL277" s="228"/>
      <c r="AIM277" s="228"/>
      <c r="AIN277" s="228"/>
      <c r="AIO277" s="228"/>
      <c r="AIP277" s="228"/>
      <c r="AIQ277" s="228"/>
      <c r="AIR277" s="228"/>
      <c r="AIS277" s="228"/>
      <c r="AIT277" s="228"/>
      <c r="AIU277" s="228"/>
      <c r="AIV277" s="228"/>
      <c r="AIW277" s="228"/>
      <c r="AIX277" s="228"/>
      <c r="AIY277" s="228"/>
      <c r="AIZ277" s="228"/>
      <c r="AJA277" s="228"/>
      <c r="AJB277" s="228"/>
      <c r="AJC277" s="228"/>
      <c r="AJD277" s="228"/>
      <c r="AJE277" s="228"/>
      <c r="AJF277" s="228"/>
      <c r="AJG277" s="228"/>
      <c r="AJH277" s="228"/>
      <c r="AJI277" s="228"/>
      <c r="AJJ277" s="228"/>
      <c r="AJK277" s="228"/>
      <c r="AJL277" s="228"/>
      <c r="AJM277" s="228"/>
      <c r="AJN277" s="228"/>
      <c r="AJO277" s="228"/>
      <c r="AJP277" s="228"/>
      <c r="AJQ277" s="228"/>
      <c r="AJR277" s="228"/>
      <c r="AJS277" s="228"/>
      <c r="AJT277" s="228"/>
      <c r="AJU277" s="228"/>
      <c r="AJV277" s="228"/>
      <c r="AJW277" s="228"/>
      <c r="AJX277" s="228"/>
      <c r="AJY277" s="228"/>
      <c r="AJZ277" s="228"/>
      <c r="AKA277" s="228"/>
      <c r="AKB277" s="228"/>
      <c r="AKC277" s="228"/>
      <c r="AKD277" s="228"/>
      <c r="AKE277" s="228"/>
      <c r="AKF277" s="228"/>
      <c r="AKG277" s="228"/>
      <c r="AKH277" s="228"/>
      <c r="AKI277" s="228"/>
      <c r="AKJ277" s="228"/>
      <c r="AKK277" s="228"/>
      <c r="AKL277" s="228"/>
      <c r="AKM277" s="228"/>
      <c r="AKN277" s="228"/>
      <c r="AKO277" s="228"/>
      <c r="AKP277" s="228"/>
      <c r="AKQ277" s="228"/>
      <c r="AKR277" s="228"/>
      <c r="AKS277" s="228"/>
      <c r="AKT277" s="228"/>
      <c r="AKU277" s="228"/>
      <c r="AKV277" s="228"/>
      <c r="AKW277" s="228"/>
      <c r="AKX277" s="228"/>
      <c r="AKY277" s="228"/>
      <c r="AKZ277" s="228"/>
      <c r="ALA277" s="228"/>
      <c r="ALB277" s="228"/>
      <c r="ALC277" s="228"/>
      <c r="ALD277" s="228"/>
      <c r="ALE277" s="228"/>
      <c r="ALF277" s="228"/>
      <c r="ALG277" s="228"/>
      <c r="ALH277" s="228"/>
      <c r="ALI277" s="228"/>
      <c r="ALJ277" s="228"/>
      <c r="ALK277" s="228"/>
      <c r="ALL277" s="228"/>
      <c r="ALM277" s="228"/>
      <c r="ALN277" s="228"/>
      <c r="ALO277" s="228"/>
      <c r="ALP277" s="228"/>
      <c r="ALQ277" s="228"/>
      <c r="ALR277" s="228"/>
      <c r="ALS277" s="228"/>
      <c r="ALT277" s="228"/>
      <c r="ALU277" s="228"/>
      <c r="ALV277" s="228"/>
      <c r="ALW277" s="228"/>
      <c r="ALX277" s="228"/>
      <c r="ALY277" s="228"/>
      <c r="ALZ277" s="228"/>
      <c r="AMA277" s="228"/>
      <c r="AMB277" s="228"/>
      <c r="AMC277" s="228"/>
      <c r="AMD277" s="228"/>
      <c r="AME277" s="228"/>
      <c r="AMF277" s="228"/>
      <c r="AMG277" s="228"/>
      <c r="AMH277" s="228"/>
      <c r="AMI277" s="228"/>
      <c r="AMJ277" s="228"/>
      <c r="AMK277" s="228"/>
      <c r="AML277" s="228"/>
      <c r="AMM277" s="228"/>
      <c r="AMN277" s="228"/>
      <c r="AMO277" s="228"/>
      <c r="AMP277" s="228"/>
      <c r="AMQ277" s="228"/>
      <c r="AMR277" s="228"/>
      <c r="AMS277" s="228"/>
      <c r="AMT277" s="228"/>
      <c r="AMU277" s="228"/>
      <c r="AMV277" s="228"/>
      <c r="AMW277" s="228"/>
      <c r="AMX277" s="228"/>
    </row>
    <row r="278" spans="1:1038" ht="18" customHeight="1">
      <c r="A278" s="125" t="s">
        <v>1646</v>
      </c>
      <c r="B278" s="126" t="s">
        <v>1647</v>
      </c>
      <c r="D278" s="126" t="s">
        <v>1279</v>
      </c>
      <c r="E278" s="126">
        <v>45</v>
      </c>
      <c r="F278" s="126">
        <v>4</v>
      </c>
      <c r="G278" s="285" t="str">
        <f t="shared" si="73"/>
        <v>45-4</v>
      </c>
      <c r="H278" s="277">
        <v>0</v>
      </c>
      <c r="I278" s="126">
        <v>34</v>
      </c>
      <c r="K278" s="545" t="b">
        <f>IF(I279=1,IF(((VLOOKUP($G278,[1]Depth_Lookup!#REF!,9,FALSE))-(H278/100))=0,"Good",IF(((VLOOKUP($G278,[1]Depth_Lookup!$A$3:$J$550,9,FALSE))-(H278/100))&gt;0,"Too Short","Too Long")))</f>
        <v>0</v>
      </c>
      <c r="L278" s="171">
        <f>(VLOOKUP($G278,Depth_Lookup!$A$3:$J$410,10,FALSE))+(H278/100)</f>
        <v>107.11</v>
      </c>
      <c r="M278" s="171">
        <f>(VLOOKUP($G278,Depth_Lookup!$A$3:$J$410,10,FALSE))+(I278/100)</f>
        <v>107.45</v>
      </c>
      <c r="N278" s="127" t="s">
        <v>1710</v>
      </c>
      <c r="O278" s="126" t="s">
        <v>1280</v>
      </c>
      <c r="P278" s="126" t="s">
        <v>853</v>
      </c>
      <c r="Q278" s="126" t="s">
        <v>125</v>
      </c>
      <c r="R278" s="196" t="s">
        <v>1633</v>
      </c>
      <c r="S278" s="126" t="s">
        <v>587</v>
      </c>
      <c r="T278" s="126" t="s">
        <v>107</v>
      </c>
      <c r="U278" s="126" t="s">
        <v>108</v>
      </c>
      <c r="V278" s="126" t="s">
        <v>509</v>
      </c>
      <c r="W278" s="126" t="s">
        <v>102</v>
      </c>
      <c r="X278" s="202">
        <v>5</v>
      </c>
      <c r="Y278" s="126" t="s">
        <v>90</v>
      </c>
      <c r="Z278" s="126" t="s">
        <v>91</v>
      </c>
      <c r="AF278" s="196" t="e">
        <v>#N/A</v>
      </c>
      <c r="AI278" s="130">
        <v>74</v>
      </c>
      <c r="AO278" s="130"/>
      <c r="AU278" s="130"/>
      <c r="BA278" s="130">
        <v>25</v>
      </c>
      <c r="BB278" s="126">
        <v>7</v>
      </c>
      <c r="BC278" s="126">
        <v>5</v>
      </c>
      <c r="BD278" s="126" t="s">
        <v>110</v>
      </c>
      <c r="BE278" s="126" t="s">
        <v>103</v>
      </c>
      <c r="BG278" s="130"/>
      <c r="BM278" s="130">
        <v>1</v>
      </c>
      <c r="BN278" s="126">
        <v>1</v>
      </c>
      <c r="BO278" s="126">
        <v>0.6</v>
      </c>
      <c r="BP278" s="126" t="s">
        <v>110</v>
      </c>
      <c r="BQ278" s="126" t="s">
        <v>103</v>
      </c>
      <c r="BY278" s="130"/>
      <c r="CE278" s="126" t="s">
        <v>1711</v>
      </c>
      <c r="CG278" s="131"/>
      <c r="CH278" s="132" t="s">
        <v>1712</v>
      </c>
      <c r="CI278" s="132">
        <v>100</v>
      </c>
      <c r="CJ278" s="132" t="s">
        <v>514</v>
      </c>
      <c r="CK278" s="133"/>
      <c r="CL278" s="134"/>
      <c r="CM278" s="134"/>
      <c r="CN278" s="134"/>
      <c r="CO278" s="134"/>
      <c r="CP278" s="134"/>
      <c r="CQ278" s="134"/>
      <c r="CR278" s="134"/>
      <c r="CS278" s="134"/>
      <c r="CT278" s="134"/>
      <c r="CU278" s="134"/>
      <c r="CV278" s="134"/>
      <c r="CW278" s="134"/>
      <c r="CX278" s="134"/>
      <c r="CY278" s="134"/>
      <c r="CZ278" s="134"/>
      <c r="DA278" s="134"/>
      <c r="DB278" s="134">
        <v>96</v>
      </c>
      <c r="DC278" s="135">
        <v>2</v>
      </c>
      <c r="DD278" s="134"/>
      <c r="DE278" s="134"/>
      <c r="DF278" s="134"/>
      <c r="DG278" s="134"/>
      <c r="DH278" s="134"/>
      <c r="DI278" s="134"/>
      <c r="DJ278" s="134">
        <v>2</v>
      </c>
      <c r="DK278" s="207">
        <v>100</v>
      </c>
      <c r="DL278" s="131"/>
      <c r="DM278" s="134"/>
      <c r="DN278" s="134"/>
      <c r="DO278" s="136"/>
      <c r="DQ278" s="131"/>
      <c r="DR278" s="136"/>
      <c r="DS278" s="131"/>
      <c r="DT278" s="138" t="s">
        <v>1706</v>
      </c>
      <c r="DW278" s="213">
        <v>100</v>
      </c>
      <c r="DX278" s="214" t="e">
        <v>#N/A</v>
      </c>
      <c r="DY278" s="156" t="s">
        <v>1687</v>
      </c>
      <c r="DZ278" s="139" t="s">
        <v>1707</v>
      </c>
      <c r="EA278" s="139"/>
      <c r="ED278" s="229" t="s">
        <v>2517</v>
      </c>
      <c r="EE278" s="140"/>
      <c r="EG278" s="140"/>
      <c r="EI278" s="218"/>
      <c r="EJ278" s="143"/>
      <c r="EK278" s="221"/>
      <c r="EM278" s="109"/>
      <c r="EN278" s="109"/>
      <c r="EQ278" s="144" t="s">
        <v>1814</v>
      </c>
      <c r="EZ278" s="192" t="e">
        <f t="shared" si="74"/>
        <v>#DIV/0!</v>
      </c>
      <c r="FA278" s="192" t="e">
        <f t="shared" si="75"/>
        <v>#DIV/0!</v>
      </c>
      <c r="FB278" s="192" t="e">
        <f t="shared" si="76"/>
        <v>#DIV/0!</v>
      </c>
      <c r="FC278" s="192" t="e">
        <f t="shared" si="77"/>
        <v>#DIV/0!</v>
      </c>
      <c r="FD278" s="192" t="e">
        <f t="shared" si="78"/>
        <v>#DIV/0!</v>
      </c>
      <c r="FE278" s="193" t="e">
        <f t="shared" si="79"/>
        <v>#DIV/0!</v>
      </c>
      <c r="FF278" s="194" t="e">
        <f t="shared" si="80"/>
        <v>#DIV/0!</v>
      </c>
      <c r="FG278" s="144" t="s">
        <v>1814</v>
      </c>
      <c r="FI278" s="778">
        <f t="shared" si="81"/>
        <v>0</v>
      </c>
      <c r="FJ278" s="779" t="e">
        <f t="shared" si="82"/>
        <v>#DIV/0!</v>
      </c>
      <c r="FK278" s="779" t="e">
        <f t="shared" si="83"/>
        <v>#DIV/0!</v>
      </c>
      <c r="FL278" s="780" t="e">
        <f t="shared" si="84"/>
        <v>#DIV/0!</v>
      </c>
      <c r="FM278" s="169" t="e">
        <f t="shared" si="85"/>
        <v>#DIV/0!</v>
      </c>
      <c r="FN278" s="783" t="e">
        <f t="shared" si="86"/>
        <v>#DIV/0!</v>
      </c>
    </row>
    <row r="279" spans="1:1038" ht="18" customHeight="1">
      <c r="A279" s="125" t="s">
        <v>1646</v>
      </c>
      <c r="B279" s="126" t="s">
        <v>1647</v>
      </c>
      <c r="D279" s="126" t="s">
        <v>1279</v>
      </c>
      <c r="E279" s="126">
        <v>45</v>
      </c>
      <c r="F279" s="126">
        <v>4</v>
      </c>
      <c r="G279" s="285" t="str">
        <f t="shared" si="73"/>
        <v>45-4</v>
      </c>
      <c r="H279" s="277">
        <v>0</v>
      </c>
      <c r="I279" s="126">
        <v>52</v>
      </c>
      <c r="K279" s="545" t="b">
        <f>IF(I280=1,IF(((VLOOKUP($G279,[1]Depth_Lookup!#REF!,9,FALSE))-(H279/100))=0,"Good",IF(((VLOOKUP($G279,[1]Depth_Lookup!$A$3:$J$550,9,FALSE))-(H279/100))&gt;0,"Too Short","Too Long")))</f>
        <v>0</v>
      </c>
      <c r="L279" s="171">
        <f>(VLOOKUP($G279,Depth_Lookup!$A$3:$J$410,10,FALSE))+(H279/100)</f>
        <v>107.11</v>
      </c>
      <c r="M279" s="171">
        <f>(VLOOKUP($G279,Depth_Lookup!$A$3:$J$410,10,FALSE))+(I279/100)</f>
        <v>107.63</v>
      </c>
      <c r="N279" s="127" t="s">
        <v>1713</v>
      </c>
      <c r="O279" s="126" t="s">
        <v>1280</v>
      </c>
      <c r="P279" s="126" t="s">
        <v>853</v>
      </c>
      <c r="Q279" s="126" t="s">
        <v>87</v>
      </c>
      <c r="R279" s="196" t="s">
        <v>1635</v>
      </c>
      <c r="S279" s="126" t="s">
        <v>107</v>
      </c>
      <c r="T279" s="126" t="s">
        <v>107</v>
      </c>
      <c r="U279" s="126" t="s">
        <v>108</v>
      </c>
      <c r="V279" s="126" t="s">
        <v>509</v>
      </c>
      <c r="W279" s="126" t="s">
        <v>102</v>
      </c>
      <c r="X279" s="202">
        <v>5</v>
      </c>
      <c r="Y279" s="126" t="s">
        <v>90</v>
      </c>
      <c r="Z279" s="126" t="s">
        <v>91</v>
      </c>
      <c r="AF279" s="196" t="e">
        <v>#N/A</v>
      </c>
      <c r="AI279" s="130">
        <v>94</v>
      </c>
      <c r="AO279" s="130"/>
      <c r="AU279" s="130"/>
      <c r="BA279" s="130">
        <v>5</v>
      </c>
      <c r="BB279" s="126">
        <v>6</v>
      </c>
      <c r="BC279" s="126">
        <v>5</v>
      </c>
      <c r="BD279" s="126" t="s">
        <v>110</v>
      </c>
      <c r="BE279" s="126" t="s">
        <v>103</v>
      </c>
      <c r="BG279" s="130"/>
      <c r="BM279" s="130">
        <v>1</v>
      </c>
      <c r="BN279" s="126">
        <v>1</v>
      </c>
      <c r="BO279" s="126">
        <v>0.6</v>
      </c>
      <c r="BP279" s="126" t="s">
        <v>110</v>
      </c>
      <c r="BQ279" s="126" t="s">
        <v>103</v>
      </c>
      <c r="BY279" s="130"/>
      <c r="CG279" s="131"/>
      <c r="CH279" s="132" t="s">
        <v>1714</v>
      </c>
      <c r="CI279" s="132">
        <v>100</v>
      </c>
      <c r="CJ279" s="132" t="s">
        <v>514</v>
      </c>
      <c r="CK279" s="133"/>
      <c r="CL279" s="134"/>
      <c r="CM279" s="134"/>
      <c r="CN279" s="134"/>
      <c r="CO279" s="134"/>
      <c r="CP279" s="134"/>
      <c r="CQ279" s="134"/>
      <c r="CR279" s="134"/>
      <c r="CS279" s="134"/>
      <c r="CT279" s="134"/>
      <c r="CU279" s="134"/>
      <c r="CV279" s="134"/>
      <c r="CW279" s="134"/>
      <c r="CX279" s="134"/>
      <c r="CY279" s="134"/>
      <c r="CZ279" s="134"/>
      <c r="DA279" s="134"/>
      <c r="DB279" s="134">
        <v>98</v>
      </c>
      <c r="DD279" s="134"/>
      <c r="DE279" s="134"/>
      <c r="DF279" s="134"/>
      <c r="DG279" s="134"/>
      <c r="DH279" s="134"/>
      <c r="DI279" s="134"/>
      <c r="DJ279" s="134">
        <v>2</v>
      </c>
      <c r="DK279" s="207">
        <v>100</v>
      </c>
      <c r="DL279" s="131"/>
      <c r="DM279" s="134"/>
      <c r="DN279" s="134"/>
      <c r="DO279" s="136"/>
      <c r="DQ279" s="131"/>
      <c r="DR279" s="136"/>
      <c r="DS279" s="131"/>
      <c r="DT279" s="138" t="s">
        <v>1715</v>
      </c>
      <c r="DW279" s="213">
        <v>100</v>
      </c>
      <c r="DX279" s="214" t="e">
        <v>#N/A</v>
      </c>
      <c r="DY279" s="156" t="s">
        <v>1716</v>
      </c>
      <c r="DZ279" s="139" t="s">
        <v>1422</v>
      </c>
      <c r="EA279" s="139"/>
      <c r="ED279" s="229" t="s">
        <v>2517</v>
      </c>
      <c r="EE279" s="140"/>
      <c r="EG279" s="140"/>
      <c r="EI279" s="218"/>
      <c r="EJ279" s="143"/>
      <c r="EK279" s="221"/>
      <c r="EM279" s="109"/>
      <c r="EN279" s="109"/>
      <c r="EQ279" s="137"/>
      <c r="EZ279" s="192" t="e">
        <f t="shared" si="74"/>
        <v>#DIV/0!</v>
      </c>
      <c r="FA279" s="192" t="e">
        <f t="shared" si="75"/>
        <v>#DIV/0!</v>
      </c>
      <c r="FB279" s="192" t="e">
        <f t="shared" si="76"/>
        <v>#DIV/0!</v>
      </c>
      <c r="FC279" s="192" t="e">
        <f t="shared" si="77"/>
        <v>#DIV/0!</v>
      </c>
      <c r="FD279" s="192" t="e">
        <f t="shared" si="78"/>
        <v>#DIV/0!</v>
      </c>
      <c r="FE279" s="193" t="e">
        <f t="shared" si="79"/>
        <v>#DIV/0!</v>
      </c>
      <c r="FF279" s="194" t="e">
        <f t="shared" si="80"/>
        <v>#DIV/0!</v>
      </c>
      <c r="FG279" s="144" t="s">
        <v>2207</v>
      </c>
      <c r="FI279" s="778">
        <f t="shared" si="81"/>
        <v>0</v>
      </c>
      <c r="FJ279" s="779" t="e">
        <f t="shared" si="82"/>
        <v>#DIV/0!</v>
      </c>
      <c r="FK279" s="779" t="e">
        <f t="shared" si="83"/>
        <v>#DIV/0!</v>
      </c>
      <c r="FL279" s="780" t="e">
        <f t="shared" si="84"/>
        <v>#DIV/0!</v>
      </c>
      <c r="FM279" s="169" t="e">
        <f t="shared" si="85"/>
        <v>#DIV/0!</v>
      </c>
      <c r="FN279" s="783" t="e">
        <f t="shared" si="86"/>
        <v>#DIV/0!</v>
      </c>
    </row>
    <row r="280" spans="1:1038" s="288" customFormat="1" ht="18" customHeight="1">
      <c r="A280" s="352" t="s">
        <v>1646</v>
      </c>
      <c r="B280" s="227" t="s">
        <v>1647</v>
      </c>
      <c r="C280" s="227"/>
      <c r="D280" s="227" t="s">
        <v>1279</v>
      </c>
      <c r="E280" s="227">
        <v>45</v>
      </c>
      <c r="F280" s="227">
        <v>4</v>
      </c>
      <c r="G280" s="285" t="str">
        <f t="shared" si="73"/>
        <v>45-4</v>
      </c>
      <c r="H280" s="278">
        <v>52</v>
      </c>
      <c r="I280" s="227">
        <v>98.5</v>
      </c>
      <c r="J280" s="226"/>
      <c r="K280" s="545" t="b">
        <f>IF(I281=1,IF(((VLOOKUP($G280,[1]Depth_Lookup!#REF!,9,FALSE))-(H280/100))=0,"Good",IF(((VLOOKUP($G280,[1]Depth_Lookup!$A$3:$J$550,9,FALSE))-(H280/100))&gt;0,"Too Short","Too Long")))</f>
        <v>0</v>
      </c>
      <c r="L280" s="171">
        <f>(VLOOKUP($G280,Depth_Lookup!$A$3:$J$410,10,FALSE))+(H280/100)</f>
        <v>107.63</v>
      </c>
      <c r="M280" s="171">
        <f>(VLOOKUP($G280,Depth_Lookup!$A$3:$J$410,10,FALSE))+(I280/100)</f>
        <v>108.095</v>
      </c>
      <c r="N280" s="230" t="s">
        <v>1717</v>
      </c>
      <c r="O280" s="227" t="s">
        <v>1280</v>
      </c>
      <c r="P280" s="227" t="s">
        <v>853</v>
      </c>
      <c r="Q280" s="227" t="s">
        <v>125</v>
      </c>
      <c r="R280" s="286" t="s">
        <v>1633</v>
      </c>
      <c r="S280" s="227" t="s">
        <v>107</v>
      </c>
      <c r="T280" s="227" t="s">
        <v>700</v>
      </c>
      <c r="U280" s="227" t="s">
        <v>108</v>
      </c>
      <c r="V280" s="227" t="s">
        <v>509</v>
      </c>
      <c r="W280" s="227" t="s">
        <v>102</v>
      </c>
      <c r="X280" s="287">
        <v>5</v>
      </c>
      <c r="Y280" s="227" t="s">
        <v>90</v>
      </c>
      <c r="Z280" s="227" t="s">
        <v>91</v>
      </c>
      <c r="AA280" s="227"/>
      <c r="AB280" s="227"/>
      <c r="AC280" s="227"/>
      <c r="AD280" s="227"/>
      <c r="AE280" s="233"/>
      <c r="AF280" s="286" t="e">
        <v>#N/A</v>
      </c>
      <c r="AG280" s="237"/>
      <c r="AH280" s="227"/>
      <c r="AI280" s="240">
        <v>79</v>
      </c>
      <c r="AJ280" s="227"/>
      <c r="AK280" s="227"/>
      <c r="AL280" s="227"/>
      <c r="AM280" s="227"/>
      <c r="AN280" s="227"/>
      <c r="AO280" s="240"/>
      <c r="AP280" s="227"/>
      <c r="AQ280" s="227"/>
      <c r="AR280" s="227"/>
      <c r="AS280" s="227"/>
      <c r="AT280" s="227"/>
      <c r="AU280" s="240"/>
      <c r="AV280" s="227"/>
      <c r="AW280" s="227"/>
      <c r="AX280" s="227"/>
      <c r="AY280" s="227"/>
      <c r="AZ280" s="227"/>
      <c r="BA280" s="240">
        <v>20</v>
      </c>
      <c r="BB280" s="227">
        <v>6</v>
      </c>
      <c r="BC280" s="227">
        <v>5</v>
      </c>
      <c r="BD280" s="227" t="s">
        <v>110</v>
      </c>
      <c r="BE280" s="227" t="s">
        <v>103</v>
      </c>
      <c r="BF280" s="227"/>
      <c r="BG280" s="240"/>
      <c r="BH280" s="227"/>
      <c r="BI280" s="227"/>
      <c r="BJ280" s="227"/>
      <c r="BK280" s="227"/>
      <c r="BL280" s="227"/>
      <c r="BM280" s="240">
        <v>1</v>
      </c>
      <c r="BN280" s="227">
        <v>0.8</v>
      </c>
      <c r="BO280" s="227">
        <v>0.4</v>
      </c>
      <c r="BP280" s="227" t="s">
        <v>110</v>
      </c>
      <c r="BQ280" s="227" t="s">
        <v>103</v>
      </c>
      <c r="BR280" s="227"/>
      <c r="BS280" s="227"/>
      <c r="BT280" s="227"/>
      <c r="BU280" s="227"/>
      <c r="BV280" s="227"/>
      <c r="BW280" s="227"/>
      <c r="BX280" s="227"/>
      <c r="BY280" s="240"/>
      <c r="BZ280" s="227"/>
      <c r="CA280" s="227"/>
      <c r="CB280" s="227"/>
      <c r="CC280" s="227"/>
      <c r="CD280" s="227"/>
      <c r="CE280" s="227"/>
      <c r="CF280" s="227"/>
      <c r="CG280" s="148"/>
      <c r="CH280" s="149" t="s">
        <v>1718</v>
      </c>
      <c r="CI280" s="149">
        <v>100</v>
      </c>
      <c r="CJ280" s="149" t="s">
        <v>514</v>
      </c>
      <c r="CK280" s="151"/>
      <c r="CL280" s="152"/>
      <c r="CM280" s="152"/>
      <c r="CN280" s="152"/>
      <c r="CO280" s="152"/>
      <c r="CP280" s="152"/>
      <c r="CQ280" s="152"/>
      <c r="CR280" s="152"/>
      <c r="CS280" s="152"/>
      <c r="CT280" s="152"/>
      <c r="CU280" s="152"/>
      <c r="CV280" s="152"/>
      <c r="CW280" s="152"/>
      <c r="CX280" s="152"/>
      <c r="CY280" s="152"/>
      <c r="CZ280" s="152"/>
      <c r="DA280" s="152"/>
      <c r="DB280" s="152">
        <v>93</v>
      </c>
      <c r="DC280" s="229">
        <v>5</v>
      </c>
      <c r="DD280" s="152"/>
      <c r="DE280" s="152"/>
      <c r="DF280" s="152"/>
      <c r="DG280" s="152"/>
      <c r="DH280" s="152"/>
      <c r="DI280" s="152"/>
      <c r="DJ280" s="152">
        <v>2</v>
      </c>
      <c r="DK280" s="208">
        <v>100</v>
      </c>
      <c r="DL280" s="148"/>
      <c r="DM280" s="152"/>
      <c r="DN280" s="152"/>
      <c r="DO280" s="153"/>
      <c r="DQ280" s="148"/>
      <c r="DR280" s="153"/>
      <c r="DS280" s="148"/>
      <c r="DT280" s="261" t="s">
        <v>1719</v>
      </c>
      <c r="DU280" s="229"/>
      <c r="DV280" s="229"/>
      <c r="DW280" s="290">
        <v>100</v>
      </c>
      <c r="DX280" s="291" t="e">
        <v>#N/A</v>
      </c>
      <c r="DY280" s="157" t="s">
        <v>1720</v>
      </c>
      <c r="DZ280" s="154" t="s">
        <v>1721</v>
      </c>
      <c r="EA280" s="154"/>
      <c r="EB280" s="229"/>
      <c r="EC280" s="292"/>
      <c r="ED280" s="229" t="s">
        <v>2517</v>
      </c>
      <c r="EE280" s="293"/>
      <c r="EF280" s="294"/>
      <c r="EG280" s="293"/>
      <c r="EH280" s="295"/>
      <c r="EI280" s="296"/>
      <c r="EJ280" s="297"/>
      <c r="EK280" s="298"/>
      <c r="EL280" s="293"/>
      <c r="EM280" s="295"/>
      <c r="EN280" s="295"/>
      <c r="EO280" s="321"/>
      <c r="EP280" s="321"/>
      <c r="EQ280" s="321" t="s">
        <v>1814</v>
      </c>
      <c r="ER280" s="321"/>
      <c r="ES280" s="321"/>
      <c r="ET280" s="321"/>
      <c r="EU280" s="321"/>
      <c r="EV280" s="322"/>
      <c r="EW280" s="322"/>
      <c r="EX280" s="322"/>
      <c r="EY280" s="322"/>
      <c r="EZ280" s="192" t="e">
        <f t="shared" si="74"/>
        <v>#DIV/0!</v>
      </c>
      <c r="FA280" s="192" t="e">
        <f t="shared" si="75"/>
        <v>#DIV/0!</v>
      </c>
      <c r="FB280" s="192" t="e">
        <f t="shared" si="76"/>
        <v>#DIV/0!</v>
      </c>
      <c r="FC280" s="192" t="e">
        <f t="shared" si="77"/>
        <v>#DIV/0!</v>
      </c>
      <c r="FD280" s="192" t="e">
        <f t="shared" si="78"/>
        <v>#DIV/0!</v>
      </c>
      <c r="FE280" s="193" t="e">
        <f t="shared" si="79"/>
        <v>#DIV/0!</v>
      </c>
      <c r="FF280" s="194" t="e">
        <f t="shared" si="80"/>
        <v>#DIV/0!</v>
      </c>
      <c r="FG280" s="321" t="s">
        <v>1814</v>
      </c>
      <c r="FH280" s="295"/>
      <c r="FI280" s="778">
        <f t="shared" si="81"/>
        <v>0</v>
      </c>
      <c r="FJ280" s="779" t="e">
        <f t="shared" si="82"/>
        <v>#DIV/0!</v>
      </c>
      <c r="FK280" s="779" t="e">
        <f t="shared" si="83"/>
        <v>#DIV/0!</v>
      </c>
      <c r="FL280" s="780" t="e">
        <f t="shared" si="84"/>
        <v>#DIV/0!</v>
      </c>
      <c r="FM280" s="169" t="e">
        <f t="shared" si="85"/>
        <v>#DIV/0!</v>
      </c>
      <c r="FN280" s="783" t="e">
        <f t="shared" si="86"/>
        <v>#DIV/0!</v>
      </c>
      <c r="FO280" s="227"/>
      <c r="FP280" s="227"/>
      <c r="FQ280" s="227"/>
      <c r="FR280" s="227"/>
      <c r="FS280" s="227"/>
      <c r="FT280" s="227"/>
      <c r="FU280" s="227"/>
      <c r="FV280" s="227"/>
      <c r="FW280" s="227"/>
      <c r="FX280" s="227"/>
      <c r="FY280" s="227"/>
      <c r="FZ280" s="227"/>
      <c r="GA280" s="227"/>
      <c r="GB280" s="227"/>
      <c r="GC280" s="227"/>
      <c r="GD280" s="227"/>
      <c r="GE280" s="227"/>
      <c r="GF280" s="227"/>
      <c r="GG280" s="227"/>
      <c r="GH280" s="227"/>
      <c r="GI280" s="227"/>
      <c r="GJ280" s="227"/>
      <c r="GK280" s="227"/>
      <c r="GL280" s="227"/>
      <c r="GM280" s="227"/>
      <c r="GN280" s="227"/>
      <c r="GO280" s="227"/>
      <c r="GP280" s="227"/>
      <c r="GQ280" s="227"/>
      <c r="GR280" s="227"/>
      <c r="GS280" s="227"/>
      <c r="GT280" s="227"/>
      <c r="GU280" s="227"/>
      <c r="GV280" s="227"/>
      <c r="GW280" s="227"/>
      <c r="GX280" s="227"/>
      <c r="GY280" s="227"/>
      <c r="GZ280" s="227"/>
      <c r="HA280" s="227"/>
      <c r="HB280" s="227"/>
      <c r="HC280" s="227"/>
      <c r="HD280" s="227"/>
      <c r="HE280" s="227"/>
      <c r="HF280" s="227"/>
      <c r="HG280" s="227"/>
      <c r="HH280" s="227"/>
      <c r="HI280" s="227"/>
      <c r="HJ280" s="227"/>
      <c r="HK280" s="227"/>
      <c r="HL280" s="227"/>
      <c r="HM280" s="227"/>
      <c r="HN280" s="227"/>
      <c r="HO280" s="227"/>
      <c r="HP280" s="227"/>
      <c r="HQ280" s="227"/>
      <c r="HR280" s="227"/>
      <c r="HS280" s="227"/>
      <c r="HT280" s="227"/>
      <c r="HU280" s="227"/>
      <c r="HV280" s="227"/>
      <c r="HW280" s="227"/>
      <c r="HX280" s="227"/>
      <c r="HY280" s="227"/>
      <c r="HZ280" s="227"/>
      <c r="IA280" s="227"/>
      <c r="IB280" s="227"/>
      <c r="IC280" s="227"/>
      <c r="ID280" s="227"/>
      <c r="IE280" s="227"/>
      <c r="IF280" s="227"/>
      <c r="IG280" s="227"/>
      <c r="IH280" s="227"/>
      <c r="II280" s="227"/>
      <c r="IJ280" s="227"/>
      <c r="IK280" s="227"/>
      <c r="IL280" s="227"/>
      <c r="IM280" s="227"/>
      <c r="IN280" s="227"/>
      <c r="IO280" s="227"/>
      <c r="IP280" s="227"/>
      <c r="IQ280" s="227"/>
      <c r="IR280" s="227"/>
      <c r="IS280" s="227"/>
      <c r="IT280" s="227"/>
      <c r="IU280" s="227"/>
      <c r="IV280" s="227"/>
      <c r="IW280" s="227"/>
      <c r="IX280" s="227"/>
      <c r="IY280" s="227"/>
      <c r="IZ280" s="227"/>
      <c r="JA280" s="227"/>
      <c r="JB280" s="227"/>
      <c r="JC280" s="227"/>
      <c r="JD280" s="227"/>
      <c r="JE280" s="227"/>
      <c r="JF280" s="227"/>
      <c r="JG280" s="227"/>
      <c r="JH280" s="227"/>
      <c r="JI280" s="227"/>
      <c r="JJ280" s="227"/>
      <c r="JK280" s="227"/>
      <c r="JL280" s="227"/>
      <c r="JM280" s="227"/>
      <c r="JN280" s="227"/>
      <c r="JO280" s="227"/>
      <c r="JP280" s="227"/>
      <c r="JQ280" s="227"/>
      <c r="JR280" s="227"/>
      <c r="JS280" s="227"/>
      <c r="JT280" s="227"/>
      <c r="JU280" s="227"/>
      <c r="JV280" s="227"/>
      <c r="JW280" s="227"/>
      <c r="JX280" s="227"/>
      <c r="JY280" s="227"/>
      <c r="JZ280" s="227"/>
      <c r="KA280" s="227"/>
      <c r="KB280" s="227"/>
      <c r="KC280" s="227"/>
      <c r="KD280" s="227"/>
      <c r="KE280" s="227"/>
      <c r="KF280" s="227"/>
      <c r="KG280" s="227"/>
      <c r="KH280" s="227"/>
      <c r="KI280" s="227"/>
      <c r="KJ280" s="227"/>
      <c r="KK280" s="227"/>
      <c r="KL280" s="227"/>
      <c r="KM280" s="227"/>
      <c r="KN280" s="227"/>
      <c r="KO280" s="227"/>
      <c r="KP280" s="227"/>
      <c r="KQ280" s="227"/>
      <c r="KR280" s="227"/>
      <c r="KS280" s="227"/>
      <c r="KT280" s="227"/>
      <c r="KU280" s="227"/>
      <c r="KV280" s="227"/>
      <c r="KW280" s="227"/>
      <c r="KX280" s="227"/>
      <c r="KY280" s="227"/>
      <c r="KZ280" s="227"/>
      <c r="LA280" s="227"/>
      <c r="LB280" s="227"/>
      <c r="LC280" s="227"/>
      <c r="LD280" s="227"/>
      <c r="LE280" s="227"/>
      <c r="LF280" s="227"/>
      <c r="LG280" s="227"/>
      <c r="LH280" s="227"/>
      <c r="LI280" s="227"/>
      <c r="LJ280" s="227"/>
      <c r="LK280" s="227"/>
      <c r="LL280" s="227"/>
      <c r="LM280" s="227"/>
      <c r="LN280" s="227"/>
      <c r="LO280" s="227"/>
      <c r="LP280" s="227"/>
      <c r="LQ280" s="227"/>
      <c r="LR280" s="227"/>
      <c r="LS280" s="227"/>
      <c r="LT280" s="227"/>
      <c r="LU280" s="227"/>
      <c r="LV280" s="227"/>
      <c r="LW280" s="227"/>
      <c r="LX280" s="227"/>
      <c r="LY280" s="227"/>
      <c r="LZ280" s="227"/>
      <c r="MA280" s="227"/>
      <c r="MB280" s="227"/>
      <c r="MC280" s="227"/>
      <c r="MD280" s="227"/>
      <c r="ME280" s="227"/>
      <c r="MF280" s="227"/>
      <c r="MG280" s="227"/>
      <c r="MH280" s="227"/>
      <c r="MI280" s="227"/>
      <c r="MJ280" s="227"/>
      <c r="MK280" s="227"/>
      <c r="ML280" s="227"/>
      <c r="MM280" s="227"/>
      <c r="MN280" s="227"/>
      <c r="MO280" s="227"/>
      <c r="MP280" s="227"/>
      <c r="MQ280" s="227"/>
      <c r="MR280" s="227"/>
      <c r="MS280" s="227"/>
      <c r="MT280" s="227"/>
      <c r="MU280" s="227"/>
      <c r="MV280" s="227"/>
      <c r="MW280" s="227"/>
      <c r="MX280" s="227"/>
      <c r="MY280" s="227"/>
      <c r="MZ280" s="227"/>
      <c r="NA280" s="227"/>
      <c r="NB280" s="227"/>
      <c r="NC280" s="227"/>
      <c r="ND280" s="227"/>
      <c r="NE280" s="227"/>
      <c r="NF280" s="227"/>
      <c r="NG280" s="227"/>
      <c r="NH280" s="227"/>
      <c r="NI280" s="227"/>
      <c r="NJ280" s="227"/>
      <c r="NK280" s="227"/>
      <c r="NL280" s="227"/>
      <c r="NM280" s="227"/>
      <c r="NN280" s="227"/>
      <c r="NO280" s="227"/>
      <c r="NP280" s="227"/>
      <c r="NQ280" s="227"/>
      <c r="NR280" s="227"/>
      <c r="NS280" s="227"/>
      <c r="NT280" s="227"/>
      <c r="NU280" s="227"/>
      <c r="NV280" s="227"/>
      <c r="NW280" s="227"/>
      <c r="NX280" s="227"/>
      <c r="NY280" s="227"/>
      <c r="NZ280" s="227"/>
      <c r="OA280" s="227"/>
      <c r="OB280" s="227"/>
      <c r="OC280" s="227"/>
      <c r="OD280" s="227"/>
      <c r="OE280" s="227"/>
      <c r="OF280" s="227"/>
      <c r="OG280" s="227"/>
      <c r="OH280" s="227"/>
      <c r="OI280" s="227"/>
      <c r="OJ280" s="227"/>
      <c r="OK280" s="227"/>
      <c r="OL280" s="227"/>
      <c r="OM280" s="227"/>
      <c r="ON280" s="227"/>
      <c r="OO280" s="227"/>
      <c r="OP280" s="227"/>
      <c r="OQ280" s="227"/>
      <c r="OR280" s="227"/>
      <c r="OS280" s="227"/>
      <c r="OT280" s="227"/>
      <c r="OU280" s="227"/>
      <c r="OV280" s="227"/>
      <c r="OW280" s="227"/>
      <c r="OX280" s="227"/>
      <c r="OY280" s="227"/>
      <c r="OZ280" s="227"/>
      <c r="PA280" s="227"/>
      <c r="PB280" s="227"/>
      <c r="PC280" s="227"/>
      <c r="PD280" s="227"/>
      <c r="PE280" s="227"/>
      <c r="PF280" s="227"/>
      <c r="PG280" s="227"/>
      <c r="PH280" s="227"/>
      <c r="PI280" s="227"/>
      <c r="PJ280" s="227"/>
      <c r="PK280" s="227"/>
      <c r="PL280" s="227"/>
      <c r="PM280" s="227"/>
      <c r="PN280" s="227"/>
      <c r="PO280" s="227"/>
      <c r="PP280" s="227"/>
      <c r="PQ280" s="227"/>
      <c r="PR280" s="227"/>
      <c r="PS280" s="227"/>
      <c r="PT280" s="227"/>
      <c r="PU280" s="227"/>
      <c r="PV280" s="227"/>
      <c r="PW280" s="227"/>
      <c r="PX280" s="227"/>
      <c r="PY280" s="227"/>
      <c r="PZ280" s="227"/>
      <c r="QA280" s="227"/>
      <c r="QB280" s="227"/>
      <c r="QC280" s="227"/>
      <c r="QD280" s="227"/>
      <c r="QE280" s="227"/>
      <c r="QF280" s="227"/>
      <c r="QG280" s="227"/>
      <c r="QH280" s="227"/>
      <c r="QI280" s="227"/>
      <c r="QJ280" s="227"/>
      <c r="QK280" s="227"/>
      <c r="QL280" s="227"/>
      <c r="QM280" s="227"/>
      <c r="QN280" s="227"/>
      <c r="QO280" s="227"/>
      <c r="QP280" s="227"/>
      <c r="QQ280" s="227"/>
      <c r="QR280" s="227"/>
      <c r="QS280" s="227"/>
      <c r="QT280" s="227"/>
      <c r="QU280" s="227"/>
      <c r="QV280" s="227"/>
      <c r="QW280" s="227"/>
      <c r="QX280" s="227"/>
      <c r="QY280" s="227"/>
      <c r="QZ280" s="227"/>
      <c r="RA280" s="227"/>
      <c r="RB280" s="227"/>
      <c r="RC280" s="227"/>
      <c r="RD280" s="227"/>
      <c r="RE280" s="227"/>
      <c r="RF280" s="227"/>
      <c r="RG280" s="227"/>
      <c r="RH280" s="227"/>
      <c r="RI280" s="227"/>
      <c r="RJ280" s="227"/>
      <c r="RK280" s="227"/>
      <c r="RL280" s="227"/>
      <c r="RM280" s="227"/>
      <c r="RN280" s="227"/>
      <c r="RO280" s="227"/>
      <c r="RP280" s="227"/>
      <c r="RQ280" s="227"/>
      <c r="RR280" s="227"/>
      <c r="RS280" s="227"/>
      <c r="RT280" s="227"/>
      <c r="RU280" s="227"/>
      <c r="RV280" s="227"/>
      <c r="RW280" s="227"/>
      <c r="RX280" s="227"/>
      <c r="RY280" s="227"/>
      <c r="RZ280" s="227"/>
      <c r="SA280" s="227"/>
      <c r="SB280" s="227"/>
      <c r="SC280" s="227"/>
      <c r="SD280" s="227"/>
      <c r="SE280" s="227"/>
      <c r="SF280" s="227"/>
      <c r="SG280" s="227"/>
      <c r="SH280" s="227"/>
      <c r="SI280" s="227"/>
      <c r="SJ280" s="227"/>
      <c r="SK280" s="227"/>
      <c r="SL280" s="227"/>
      <c r="SM280" s="227"/>
      <c r="SN280" s="227"/>
      <c r="SO280" s="227"/>
      <c r="SP280" s="227"/>
      <c r="SQ280" s="227"/>
      <c r="SR280" s="227"/>
      <c r="SS280" s="227"/>
      <c r="ST280" s="227"/>
      <c r="SU280" s="227"/>
      <c r="SV280" s="227"/>
      <c r="SW280" s="227"/>
      <c r="SX280" s="227"/>
      <c r="SY280" s="227"/>
      <c r="SZ280" s="227"/>
      <c r="TA280" s="227"/>
      <c r="TB280" s="227"/>
      <c r="TC280" s="227"/>
      <c r="TD280" s="227"/>
      <c r="TE280" s="227"/>
      <c r="TF280" s="227"/>
      <c r="TG280" s="227"/>
      <c r="TH280" s="227"/>
      <c r="TI280" s="227"/>
      <c r="TJ280" s="227"/>
      <c r="TK280" s="227"/>
      <c r="TL280" s="227"/>
      <c r="TM280" s="227"/>
      <c r="TN280" s="227"/>
      <c r="TO280" s="227"/>
      <c r="TP280" s="227"/>
      <c r="TQ280" s="227"/>
      <c r="TR280" s="227"/>
      <c r="TS280" s="227"/>
      <c r="TT280" s="227"/>
      <c r="TU280" s="227"/>
      <c r="TV280" s="227"/>
      <c r="TW280" s="227"/>
      <c r="TX280" s="227"/>
      <c r="TY280" s="227"/>
      <c r="TZ280" s="227"/>
      <c r="UA280" s="227"/>
      <c r="UB280" s="227"/>
      <c r="UC280" s="227"/>
      <c r="UD280" s="227"/>
      <c r="UE280" s="227"/>
      <c r="UF280" s="227"/>
      <c r="UG280" s="227"/>
      <c r="UH280" s="227"/>
      <c r="UI280" s="227"/>
      <c r="UJ280" s="227"/>
      <c r="UK280" s="227"/>
      <c r="UL280" s="227"/>
      <c r="UM280" s="227"/>
      <c r="UN280" s="227"/>
      <c r="UO280" s="227"/>
      <c r="UP280" s="227"/>
      <c r="UQ280" s="227"/>
      <c r="UR280" s="227"/>
      <c r="US280" s="227"/>
      <c r="UT280" s="227"/>
      <c r="UU280" s="227"/>
      <c r="UV280" s="227"/>
      <c r="UW280" s="227"/>
      <c r="UX280" s="227"/>
      <c r="UY280" s="227"/>
      <c r="UZ280" s="227"/>
      <c r="VA280" s="227"/>
      <c r="VB280" s="227"/>
      <c r="VC280" s="227"/>
      <c r="VD280" s="227"/>
      <c r="VE280" s="227"/>
      <c r="VF280" s="227"/>
      <c r="VG280" s="227"/>
      <c r="VH280" s="227"/>
      <c r="VI280" s="227"/>
      <c r="VJ280" s="227"/>
      <c r="VK280" s="227"/>
      <c r="VL280" s="227"/>
      <c r="VM280" s="227"/>
      <c r="VN280" s="227"/>
      <c r="VO280" s="227"/>
      <c r="VP280" s="227"/>
      <c r="VQ280" s="227"/>
      <c r="VR280" s="227"/>
      <c r="VS280" s="227"/>
      <c r="VT280" s="227"/>
      <c r="VU280" s="227"/>
      <c r="VV280" s="227"/>
      <c r="VW280" s="227"/>
      <c r="VX280" s="227"/>
      <c r="VY280" s="227"/>
      <c r="VZ280" s="227"/>
      <c r="WA280" s="227"/>
      <c r="WB280" s="227"/>
      <c r="WC280" s="227"/>
      <c r="WD280" s="227"/>
      <c r="WE280" s="227"/>
      <c r="WF280" s="227"/>
      <c r="WG280" s="227"/>
      <c r="WH280" s="227"/>
      <c r="WI280" s="227"/>
      <c r="WJ280" s="227"/>
      <c r="WK280" s="227"/>
      <c r="WL280" s="227"/>
      <c r="WM280" s="227"/>
      <c r="WN280" s="227"/>
      <c r="WO280" s="227"/>
      <c r="WP280" s="227"/>
      <c r="WQ280" s="227"/>
      <c r="WR280" s="227"/>
      <c r="WS280" s="227"/>
      <c r="WT280" s="227"/>
      <c r="WU280" s="227"/>
      <c r="WV280" s="227"/>
      <c r="WW280" s="227"/>
      <c r="WX280" s="227"/>
      <c r="WY280" s="227"/>
      <c r="WZ280" s="227"/>
      <c r="XA280" s="227"/>
      <c r="XB280" s="227"/>
      <c r="XC280" s="227"/>
      <c r="XD280" s="227"/>
      <c r="XE280" s="227"/>
      <c r="XF280" s="227"/>
      <c r="XG280" s="227"/>
      <c r="XH280" s="227"/>
      <c r="XI280" s="227"/>
      <c r="XJ280" s="227"/>
      <c r="XK280" s="227"/>
      <c r="XL280" s="227"/>
      <c r="XM280" s="227"/>
      <c r="XN280" s="227"/>
      <c r="XO280" s="227"/>
      <c r="XP280" s="227"/>
      <c r="XQ280" s="227"/>
      <c r="XR280" s="227"/>
      <c r="XS280" s="227"/>
      <c r="XT280" s="227"/>
      <c r="XU280" s="227"/>
      <c r="XV280" s="227"/>
      <c r="XW280" s="227"/>
      <c r="XX280" s="227"/>
      <c r="XY280" s="227"/>
      <c r="XZ280" s="227"/>
      <c r="YA280" s="227"/>
      <c r="YB280" s="227"/>
      <c r="YC280" s="227"/>
      <c r="YD280" s="227"/>
      <c r="YE280" s="227"/>
      <c r="YF280" s="227"/>
      <c r="YG280" s="227"/>
      <c r="YH280" s="227"/>
      <c r="YI280" s="227"/>
      <c r="YJ280" s="227"/>
      <c r="YK280" s="227"/>
      <c r="YL280" s="227"/>
      <c r="YM280" s="227"/>
      <c r="YN280" s="227"/>
      <c r="YO280" s="227"/>
      <c r="YP280" s="227"/>
      <c r="YQ280" s="227"/>
      <c r="YR280" s="227"/>
      <c r="YS280" s="227"/>
      <c r="YT280" s="227"/>
      <c r="YU280" s="227"/>
      <c r="YV280" s="227"/>
      <c r="YW280" s="227"/>
      <c r="YX280" s="227"/>
      <c r="YY280" s="227"/>
      <c r="YZ280" s="227"/>
      <c r="ZA280" s="227"/>
      <c r="ZB280" s="227"/>
      <c r="ZC280" s="227"/>
      <c r="ZD280" s="227"/>
      <c r="ZE280" s="227"/>
      <c r="ZF280" s="227"/>
      <c r="ZG280" s="227"/>
      <c r="ZH280" s="227"/>
      <c r="ZI280" s="227"/>
      <c r="ZJ280" s="227"/>
      <c r="ZK280" s="227"/>
      <c r="ZL280" s="227"/>
      <c r="ZM280" s="227"/>
      <c r="ZN280" s="227"/>
      <c r="ZO280" s="227"/>
      <c r="ZP280" s="227"/>
      <c r="ZQ280" s="227"/>
      <c r="ZR280" s="227"/>
      <c r="ZS280" s="227"/>
      <c r="ZT280" s="227"/>
      <c r="ZU280" s="227"/>
      <c r="ZV280" s="227"/>
      <c r="ZW280" s="227"/>
      <c r="ZX280" s="227"/>
      <c r="ZY280" s="227"/>
      <c r="ZZ280" s="227"/>
      <c r="AAA280" s="227"/>
      <c r="AAB280" s="227"/>
      <c r="AAC280" s="227"/>
      <c r="AAD280" s="227"/>
      <c r="AAE280" s="227"/>
      <c r="AAF280" s="227"/>
      <c r="AAG280" s="227"/>
      <c r="AAH280" s="227"/>
      <c r="AAI280" s="227"/>
      <c r="AAJ280" s="227"/>
      <c r="AAK280" s="227"/>
      <c r="AAL280" s="227"/>
      <c r="AAM280" s="227"/>
      <c r="AAN280" s="227"/>
      <c r="AAO280" s="227"/>
      <c r="AAP280" s="227"/>
      <c r="AAQ280" s="227"/>
      <c r="AAR280" s="227"/>
      <c r="AAS280" s="227"/>
      <c r="AAT280" s="227"/>
      <c r="AAU280" s="227"/>
      <c r="AAV280" s="227"/>
      <c r="AAW280" s="227"/>
      <c r="AAX280" s="227"/>
      <c r="AAY280" s="227"/>
      <c r="AAZ280" s="227"/>
      <c r="ABA280" s="227"/>
      <c r="ABB280" s="227"/>
      <c r="ABC280" s="227"/>
      <c r="ABD280" s="227"/>
      <c r="ABE280" s="227"/>
      <c r="ABF280" s="227"/>
      <c r="ABG280" s="227"/>
      <c r="ABH280" s="227"/>
      <c r="ABI280" s="227"/>
      <c r="ABJ280" s="227"/>
      <c r="ABK280" s="227"/>
      <c r="ABL280" s="227"/>
      <c r="ABM280" s="227"/>
      <c r="ABN280" s="227"/>
      <c r="ABO280" s="227"/>
      <c r="ABP280" s="227"/>
      <c r="ABQ280" s="227"/>
      <c r="ABR280" s="227"/>
      <c r="ABS280" s="227"/>
      <c r="ABT280" s="227"/>
      <c r="ABU280" s="227"/>
      <c r="ABV280" s="227"/>
      <c r="ABW280" s="227"/>
      <c r="ABX280" s="227"/>
      <c r="ABY280" s="227"/>
      <c r="ABZ280" s="227"/>
      <c r="ACA280" s="227"/>
      <c r="ACB280" s="227"/>
      <c r="ACC280" s="227"/>
      <c r="ACD280" s="227"/>
      <c r="ACE280" s="227"/>
      <c r="ACF280" s="227"/>
      <c r="ACG280" s="227"/>
      <c r="ACH280" s="227"/>
      <c r="ACI280" s="227"/>
      <c r="ACJ280" s="227"/>
      <c r="ACK280" s="227"/>
      <c r="ACL280" s="227"/>
      <c r="ACM280" s="227"/>
      <c r="ACN280" s="227"/>
      <c r="ACO280" s="227"/>
      <c r="ACP280" s="227"/>
      <c r="ACQ280" s="227"/>
      <c r="ACR280" s="227"/>
      <c r="ACS280" s="227"/>
      <c r="ACT280" s="227"/>
      <c r="ACU280" s="227"/>
      <c r="ACV280" s="227"/>
      <c r="ACW280" s="227"/>
      <c r="ACX280" s="227"/>
      <c r="ACY280" s="227"/>
      <c r="ACZ280" s="227"/>
      <c r="ADA280" s="227"/>
      <c r="ADB280" s="227"/>
      <c r="ADC280" s="227"/>
      <c r="ADD280" s="227"/>
      <c r="ADE280" s="227"/>
      <c r="ADF280" s="227"/>
      <c r="ADG280" s="227"/>
      <c r="ADH280" s="227"/>
      <c r="ADI280" s="227"/>
      <c r="ADJ280" s="227"/>
      <c r="ADK280" s="227"/>
      <c r="ADL280" s="227"/>
      <c r="ADM280" s="227"/>
      <c r="ADN280" s="227"/>
      <c r="ADO280" s="227"/>
      <c r="ADP280" s="227"/>
      <c r="ADQ280" s="227"/>
      <c r="ADR280" s="227"/>
      <c r="ADS280" s="227"/>
      <c r="ADT280" s="227"/>
      <c r="ADU280" s="227"/>
      <c r="ADV280" s="227"/>
      <c r="ADW280" s="227"/>
      <c r="ADX280" s="227"/>
      <c r="ADY280" s="227"/>
      <c r="ADZ280" s="227"/>
      <c r="AEA280" s="227"/>
      <c r="AEB280" s="227"/>
      <c r="AEC280" s="227"/>
      <c r="AED280" s="227"/>
      <c r="AEE280" s="227"/>
      <c r="AEF280" s="227"/>
      <c r="AEG280" s="227"/>
      <c r="AEH280" s="227"/>
      <c r="AEI280" s="227"/>
      <c r="AEJ280" s="227"/>
      <c r="AEK280" s="227"/>
      <c r="AEL280" s="227"/>
      <c r="AEM280" s="227"/>
      <c r="AEN280" s="227"/>
      <c r="AEO280" s="227"/>
      <c r="AEP280" s="227"/>
      <c r="AEQ280" s="227"/>
      <c r="AER280" s="227"/>
      <c r="AES280" s="227"/>
      <c r="AET280" s="227"/>
      <c r="AEU280" s="227"/>
      <c r="AEV280" s="227"/>
      <c r="AEW280" s="227"/>
      <c r="AEX280" s="227"/>
      <c r="AEY280" s="227"/>
      <c r="AEZ280" s="227"/>
      <c r="AFA280" s="227"/>
      <c r="AFB280" s="227"/>
      <c r="AFC280" s="227"/>
      <c r="AFD280" s="227"/>
      <c r="AFE280" s="227"/>
      <c r="AFF280" s="227"/>
      <c r="AFG280" s="227"/>
      <c r="AFH280" s="227"/>
      <c r="AFI280" s="227"/>
      <c r="AFJ280" s="227"/>
      <c r="AFK280" s="227"/>
      <c r="AFL280" s="227"/>
      <c r="AFM280" s="227"/>
      <c r="AFN280" s="227"/>
      <c r="AFO280" s="227"/>
      <c r="AFP280" s="227"/>
      <c r="AFQ280" s="227"/>
      <c r="AFR280" s="227"/>
      <c r="AFS280" s="227"/>
      <c r="AFT280" s="227"/>
      <c r="AFU280" s="227"/>
      <c r="AFV280" s="227"/>
      <c r="AFW280" s="227"/>
      <c r="AFX280" s="227"/>
      <c r="AFY280" s="227"/>
      <c r="AFZ280" s="227"/>
      <c r="AGA280" s="227"/>
      <c r="AGB280" s="227"/>
      <c r="AGC280" s="227"/>
      <c r="AGD280" s="227"/>
      <c r="AGE280" s="227"/>
      <c r="AGF280" s="227"/>
      <c r="AGG280" s="227"/>
      <c r="AGH280" s="227"/>
      <c r="AGI280" s="227"/>
      <c r="AGJ280" s="227"/>
      <c r="AGK280" s="227"/>
      <c r="AGL280" s="227"/>
      <c r="AGM280" s="227"/>
      <c r="AGN280" s="227"/>
      <c r="AGO280" s="227"/>
      <c r="AGP280" s="227"/>
      <c r="AGQ280" s="227"/>
      <c r="AGR280" s="227"/>
      <c r="AGS280" s="227"/>
      <c r="AGT280" s="227"/>
      <c r="AGU280" s="227"/>
      <c r="AGV280" s="227"/>
      <c r="AGW280" s="227"/>
      <c r="AGX280" s="227"/>
      <c r="AGY280" s="227"/>
      <c r="AGZ280" s="227"/>
      <c r="AHA280" s="227"/>
      <c r="AHB280" s="227"/>
      <c r="AHC280" s="227"/>
      <c r="AHD280" s="227"/>
      <c r="AHE280" s="227"/>
      <c r="AHF280" s="227"/>
      <c r="AHG280" s="227"/>
      <c r="AHH280" s="227"/>
      <c r="AHI280" s="227"/>
      <c r="AHJ280" s="227"/>
      <c r="AHK280" s="227"/>
      <c r="AHL280" s="227"/>
      <c r="AHM280" s="227"/>
      <c r="AHN280" s="227"/>
      <c r="AHO280" s="227"/>
      <c r="AHP280" s="227"/>
      <c r="AHQ280" s="227"/>
      <c r="AHR280" s="227"/>
      <c r="AHS280" s="227"/>
      <c r="AHT280" s="227"/>
      <c r="AHU280" s="227"/>
      <c r="AHV280" s="227"/>
      <c r="AHW280" s="227"/>
      <c r="AHX280" s="227"/>
      <c r="AHY280" s="227"/>
      <c r="AHZ280" s="227"/>
      <c r="AIA280" s="227"/>
      <c r="AIB280" s="227"/>
      <c r="AIC280" s="227"/>
      <c r="AID280" s="227"/>
      <c r="AIE280" s="227"/>
      <c r="AIF280" s="227"/>
      <c r="AIG280" s="227"/>
      <c r="AIH280" s="227"/>
      <c r="AII280" s="227"/>
      <c r="AIJ280" s="227"/>
      <c r="AIK280" s="227"/>
      <c r="AIL280" s="227"/>
      <c r="AIM280" s="227"/>
      <c r="AIN280" s="227"/>
      <c r="AIO280" s="227"/>
      <c r="AIP280" s="227"/>
      <c r="AIQ280" s="227"/>
      <c r="AIR280" s="227"/>
      <c r="AIS280" s="227"/>
      <c r="AIT280" s="227"/>
      <c r="AIU280" s="227"/>
      <c r="AIV280" s="227"/>
      <c r="AIW280" s="227"/>
      <c r="AIX280" s="227"/>
      <c r="AIY280" s="227"/>
      <c r="AIZ280" s="227"/>
      <c r="AJA280" s="227"/>
      <c r="AJB280" s="227"/>
      <c r="AJC280" s="227"/>
      <c r="AJD280" s="227"/>
      <c r="AJE280" s="227"/>
      <c r="AJF280" s="227"/>
      <c r="AJG280" s="227"/>
      <c r="AJH280" s="227"/>
      <c r="AJI280" s="227"/>
      <c r="AJJ280" s="227"/>
      <c r="AJK280" s="227"/>
      <c r="AJL280" s="227"/>
      <c r="AJM280" s="227"/>
      <c r="AJN280" s="227"/>
      <c r="AJO280" s="227"/>
      <c r="AJP280" s="227"/>
      <c r="AJQ280" s="227"/>
      <c r="AJR280" s="227"/>
      <c r="AJS280" s="227"/>
      <c r="AJT280" s="227"/>
      <c r="AJU280" s="227"/>
      <c r="AJV280" s="227"/>
      <c r="AJW280" s="227"/>
      <c r="AJX280" s="227"/>
      <c r="AJY280" s="227"/>
      <c r="AJZ280" s="227"/>
      <c r="AKA280" s="227"/>
      <c r="AKB280" s="227"/>
      <c r="AKC280" s="227"/>
      <c r="AKD280" s="227"/>
      <c r="AKE280" s="227"/>
      <c r="AKF280" s="227"/>
      <c r="AKG280" s="227"/>
      <c r="AKH280" s="227"/>
      <c r="AKI280" s="227"/>
      <c r="AKJ280" s="227"/>
      <c r="AKK280" s="227"/>
      <c r="AKL280" s="227"/>
      <c r="AKM280" s="227"/>
      <c r="AKN280" s="227"/>
      <c r="AKO280" s="227"/>
      <c r="AKP280" s="227"/>
      <c r="AKQ280" s="227"/>
      <c r="AKR280" s="227"/>
      <c r="AKS280" s="227"/>
      <c r="AKT280" s="227"/>
      <c r="AKU280" s="227"/>
      <c r="AKV280" s="227"/>
      <c r="AKW280" s="227"/>
      <c r="AKX280" s="227"/>
      <c r="AKY280" s="227"/>
      <c r="AKZ280" s="227"/>
      <c r="ALA280" s="227"/>
      <c r="ALB280" s="227"/>
      <c r="ALC280" s="227"/>
      <c r="ALD280" s="227"/>
      <c r="ALE280" s="227"/>
      <c r="ALF280" s="227"/>
      <c r="ALG280" s="227"/>
      <c r="ALH280" s="227"/>
      <c r="ALI280" s="227"/>
      <c r="ALJ280" s="227"/>
      <c r="ALK280" s="227"/>
      <c r="ALL280" s="227"/>
      <c r="ALM280" s="227"/>
      <c r="ALN280" s="227"/>
      <c r="ALO280" s="227"/>
      <c r="ALP280" s="227"/>
      <c r="ALQ280" s="227"/>
      <c r="ALR280" s="227"/>
      <c r="ALS280" s="227"/>
      <c r="ALT280" s="227"/>
      <c r="ALU280" s="227"/>
      <c r="ALV280" s="227"/>
      <c r="ALW280" s="227"/>
      <c r="ALX280" s="227"/>
      <c r="ALY280" s="227"/>
      <c r="ALZ280" s="227"/>
      <c r="AMA280" s="227"/>
      <c r="AMB280" s="227"/>
      <c r="AMC280" s="227"/>
      <c r="AMD280" s="227"/>
      <c r="AME280" s="227"/>
      <c r="AMF280" s="227"/>
      <c r="AMG280" s="227"/>
      <c r="AMH280" s="227"/>
      <c r="AMI280" s="227"/>
      <c r="AMJ280" s="227"/>
      <c r="AMK280" s="227"/>
      <c r="AML280" s="227"/>
      <c r="AMM280" s="227"/>
      <c r="AMN280" s="227"/>
      <c r="AMO280" s="227"/>
      <c r="AMP280" s="227"/>
      <c r="AMQ280" s="227"/>
      <c r="AMR280" s="227"/>
      <c r="AMS280" s="227"/>
      <c r="AMT280" s="227"/>
      <c r="AMU280" s="227"/>
      <c r="AMV280" s="227"/>
      <c r="AMW280" s="227"/>
      <c r="AMX280" s="227"/>
    </row>
    <row r="281" spans="1:1038" ht="18" customHeight="1">
      <c r="A281" s="125" t="s">
        <v>1646</v>
      </c>
      <c r="B281" s="126" t="s">
        <v>1647</v>
      </c>
      <c r="D281" s="126" t="s">
        <v>1279</v>
      </c>
      <c r="E281" s="126">
        <v>46</v>
      </c>
      <c r="F281" s="126">
        <v>1</v>
      </c>
      <c r="G281" s="285" t="str">
        <f t="shared" si="73"/>
        <v>46-1</v>
      </c>
      <c r="H281" s="277">
        <v>0</v>
      </c>
      <c r="I281" s="126">
        <v>35</v>
      </c>
      <c r="K281" s="545" t="b">
        <f>IF(I282=1,IF(((VLOOKUP($G281,[1]Depth_Lookup!#REF!,9,FALSE))-(H281/100))=0,"Good",IF(((VLOOKUP($G281,[1]Depth_Lookup!$A$3:$J$550,9,FALSE))-(H281/100))&gt;0,"Too Short","Too Long")))</f>
        <v>0</v>
      </c>
      <c r="L281" s="171">
        <f>(VLOOKUP($G281,Depth_Lookup!$A$3:$J$410,10,FALSE))+(H281/100)</f>
        <v>107.7</v>
      </c>
      <c r="M281" s="171">
        <f>(VLOOKUP($G281,Depth_Lookup!$A$3:$J$410,10,FALSE))+(I281/100)</f>
        <v>108.05</v>
      </c>
      <c r="N281" s="127" t="s">
        <v>1717</v>
      </c>
      <c r="O281" s="126" t="s">
        <v>1280</v>
      </c>
      <c r="P281" s="126" t="s">
        <v>853</v>
      </c>
      <c r="Q281" s="126" t="s">
        <v>125</v>
      </c>
      <c r="R281" s="196" t="s">
        <v>1633</v>
      </c>
      <c r="S281" s="126" t="s">
        <v>94</v>
      </c>
      <c r="T281" s="126" t="s">
        <v>107</v>
      </c>
      <c r="W281" s="126" t="s">
        <v>102</v>
      </c>
      <c r="X281" s="202">
        <v>5</v>
      </c>
      <c r="Y281" s="126" t="s">
        <v>90</v>
      </c>
      <c r="Z281" s="126" t="s">
        <v>91</v>
      </c>
      <c r="AF281" s="196" t="e">
        <v>#N/A</v>
      </c>
      <c r="AI281" s="130">
        <v>79</v>
      </c>
      <c r="AO281" s="130"/>
      <c r="AU281" s="130"/>
      <c r="BA281" s="130">
        <v>20</v>
      </c>
      <c r="BB281" s="126">
        <v>8</v>
      </c>
      <c r="BC281" s="126">
        <v>5</v>
      </c>
      <c r="BD281" s="126" t="s">
        <v>110</v>
      </c>
      <c r="BE281" s="126" t="s">
        <v>103</v>
      </c>
      <c r="BG281" s="130"/>
      <c r="BM281" s="130">
        <v>1</v>
      </c>
      <c r="BN281" s="126">
        <v>0.6</v>
      </c>
      <c r="BO281" s="126">
        <v>0.5</v>
      </c>
      <c r="BP281" s="126" t="s">
        <v>110</v>
      </c>
      <c r="BQ281" s="126" t="s">
        <v>103</v>
      </c>
      <c r="BY281" s="130"/>
      <c r="CE281" s="126" t="s">
        <v>1722</v>
      </c>
      <c r="CG281" s="131"/>
      <c r="CH281" s="132" t="s">
        <v>1718</v>
      </c>
      <c r="CI281" s="132">
        <v>100</v>
      </c>
      <c r="CJ281" s="132" t="s">
        <v>514</v>
      </c>
      <c r="CK281" s="133"/>
      <c r="CL281" s="134"/>
      <c r="CM281" s="134"/>
      <c r="CN281" s="134"/>
      <c r="CO281" s="134"/>
      <c r="CP281" s="134"/>
      <c r="CQ281" s="134"/>
      <c r="CR281" s="134"/>
      <c r="CS281" s="134"/>
      <c r="CT281" s="134"/>
      <c r="CU281" s="134"/>
      <c r="CV281" s="134"/>
      <c r="CW281" s="134"/>
      <c r="CX281" s="134"/>
      <c r="CY281" s="134"/>
      <c r="CZ281" s="134"/>
      <c r="DA281" s="134"/>
      <c r="DB281" s="134">
        <v>93</v>
      </c>
      <c r="DC281" s="135">
        <v>5</v>
      </c>
      <c r="DD281" s="134"/>
      <c r="DE281" s="134"/>
      <c r="DF281" s="134"/>
      <c r="DG281" s="134"/>
      <c r="DH281" s="134"/>
      <c r="DI281" s="134"/>
      <c r="DJ281" s="134">
        <v>2</v>
      </c>
      <c r="DK281" s="207">
        <v>100</v>
      </c>
      <c r="DL281" s="131"/>
      <c r="DM281" s="134"/>
      <c r="DN281" s="134"/>
      <c r="DO281" s="136"/>
      <c r="DQ281" s="131"/>
      <c r="DR281" s="136"/>
      <c r="DS281" s="131"/>
      <c r="DT281" s="138" t="s">
        <v>1719</v>
      </c>
      <c r="DW281" s="213">
        <v>100</v>
      </c>
      <c r="DX281" s="214" t="e">
        <v>#N/A</v>
      </c>
      <c r="DY281" s="156" t="s">
        <v>1720</v>
      </c>
      <c r="DZ281" s="139" t="s">
        <v>1721</v>
      </c>
      <c r="EA281" s="139"/>
      <c r="ED281" s="229" t="s">
        <v>2517</v>
      </c>
      <c r="EE281" s="140"/>
      <c r="EG281" s="140"/>
      <c r="EI281" s="218"/>
      <c r="EJ281" s="143"/>
      <c r="EK281" s="221"/>
      <c r="EM281" s="109"/>
      <c r="EN281" s="109"/>
      <c r="EZ281" s="192" t="e">
        <f t="shared" si="74"/>
        <v>#DIV/0!</v>
      </c>
      <c r="FA281" s="192" t="e">
        <f t="shared" si="75"/>
        <v>#DIV/0!</v>
      </c>
      <c r="FB281" s="192" t="e">
        <f t="shared" si="76"/>
        <v>#DIV/0!</v>
      </c>
      <c r="FC281" s="192" t="e">
        <f t="shared" si="77"/>
        <v>#DIV/0!</v>
      </c>
      <c r="FD281" s="192" t="e">
        <f t="shared" si="78"/>
        <v>#DIV/0!</v>
      </c>
      <c r="FE281" s="193" t="e">
        <f t="shared" si="79"/>
        <v>#DIV/0!</v>
      </c>
      <c r="FF281" s="194" t="e">
        <f t="shared" si="80"/>
        <v>#DIV/0!</v>
      </c>
      <c r="FG281" s="144"/>
      <c r="FI281" s="778">
        <f t="shared" si="81"/>
        <v>0</v>
      </c>
      <c r="FJ281" s="779" t="e">
        <f t="shared" si="82"/>
        <v>#DIV/0!</v>
      </c>
      <c r="FK281" s="779" t="e">
        <f t="shared" si="83"/>
        <v>#DIV/0!</v>
      </c>
      <c r="FL281" s="780" t="e">
        <f t="shared" si="84"/>
        <v>#DIV/0!</v>
      </c>
      <c r="FM281" s="169" t="e">
        <f t="shared" si="85"/>
        <v>#DIV/0!</v>
      </c>
      <c r="FN281" s="783" t="e">
        <f t="shared" si="86"/>
        <v>#DIV/0!</v>
      </c>
    </row>
    <row r="282" spans="1:1038" ht="18" customHeight="1">
      <c r="A282" s="125" t="s">
        <v>1646</v>
      </c>
      <c r="B282" s="126" t="s">
        <v>1647</v>
      </c>
      <c r="D282" s="126" t="s">
        <v>1279</v>
      </c>
      <c r="E282" s="126">
        <v>46</v>
      </c>
      <c r="F282" s="126">
        <v>1</v>
      </c>
      <c r="G282" s="285" t="str">
        <f t="shared" si="73"/>
        <v>46-1</v>
      </c>
      <c r="H282" s="277">
        <v>35</v>
      </c>
      <c r="I282" s="126">
        <v>55</v>
      </c>
      <c r="K282" s="545" t="b">
        <f>IF(I283=1,IF(((VLOOKUP($G282,[1]Depth_Lookup!#REF!,9,FALSE))-(H282/100))=0,"Good",IF(((VLOOKUP($G282,[1]Depth_Lookup!$A$3:$J$550,9,FALSE))-(H282/100))&gt;0,"Too Short","Too Long")))</f>
        <v>0</v>
      </c>
      <c r="L282" s="171">
        <f>(VLOOKUP($G282,Depth_Lookup!$A$3:$J$410,10,FALSE))+(H282/100)</f>
        <v>108.05</v>
      </c>
      <c r="M282" s="171">
        <f>(VLOOKUP($G282,Depth_Lookup!$A$3:$J$410,10,FALSE))+(I282/100)</f>
        <v>108.25</v>
      </c>
      <c r="N282" s="127" t="s">
        <v>1723</v>
      </c>
      <c r="O282" s="126" t="s">
        <v>1280</v>
      </c>
      <c r="P282" s="126" t="s">
        <v>853</v>
      </c>
      <c r="Q282" s="126" t="s">
        <v>87</v>
      </c>
      <c r="R282" s="196" t="s">
        <v>1635</v>
      </c>
      <c r="S282" s="126" t="s">
        <v>107</v>
      </c>
      <c r="T282" s="126" t="s">
        <v>107</v>
      </c>
      <c r="U282" s="126" t="s">
        <v>108</v>
      </c>
      <c r="V282" s="126" t="s">
        <v>509</v>
      </c>
      <c r="X282" s="202" t="e">
        <v>#N/A</v>
      </c>
      <c r="AF282" s="196" t="e">
        <v>#N/A</v>
      </c>
      <c r="AI282" s="130">
        <v>97</v>
      </c>
      <c r="AO282" s="130"/>
      <c r="AU282" s="130"/>
      <c r="BA282" s="130">
        <v>2</v>
      </c>
      <c r="BB282" s="126">
        <v>4</v>
      </c>
      <c r="BC282" s="126">
        <v>3</v>
      </c>
      <c r="BD282" s="126" t="s">
        <v>110</v>
      </c>
      <c r="BE282" s="126" t="s">
        <v>103</v>
      </c>
      <c r="BG282" s="130"/>
      <c r="BM282" s="130">
        <v>1</v>
      </c>
      <c r="BN282" s="126">
        <v>0.8</v>
      </c>
      <c r="BO282" s="126">
        <v>0.5</v>
      </c>
      <c r="BP282" s="126" t="s">
        <v>110</v>
      </c>
      <c r="BQ282" s="126" t="s">
        <v>103</v>
      </c>
      <c r="BY282" s="130"/>
      <c r="CE282" s="126" t="s">
        <v>1724</v>
      </c>
      <c r="CG282" s="131"/>
      <c r="CH282" s="132" t="s">
        <v>1714</v>
      </c>
      <c r="CI282" s="132">
        <v>100</v>
      </c>
      <c r="CJ282" s="132" t="s">
        <v>514</v>
      </c>
      <c r="CK282" s="133"/>
      <c r="CL282" s="134"/>
      <c r="CM282" s="134"/>
      <c r="CN282" s="134"/>
      <c r="CO282" s="134"/>
      <c r="CP282" s="134"/>
      <c r="CQ282" s="134"/>
      <c r="CR282" s="134"/>
      <c r="CS282" s="134"/>
      <c r="CT282" s="134"/>
      <c r="CU282" s="134"/>
      <c r="CV282" s="134"/>
      <c r="CW282" s="134"/>
      <c r="CX282" s="134"/>
      <c r="CY282" s="134"/>
      <c r="CZ282" s="134"/>
      <c r="DA282" s="134"/>
      <c r="DB282" s="134">
        <v>98</v>
      </c>
      <c r="DD282" s="134"/>
      <c r="DE282" s="134"/>
      <c r="DF282" s="134"/>
      <c r="DG282" s="134"/>
      <c r="DH282" s="134"/>
      <c r="DI282" s="134"/>
      <c r="DJ282" s="134">
        <v>2</v>
      </c>
      <c r="DK282" s="207">
        <v>100</v>
      </c>
      <c r="DL282" s="131"/>
      <c r="DM282" s="134"/>
      <c r="DN282" s="134"/>
      <c r="DO282" s="136"/>
      <c r="DQ282" s="131"/>
      <c r="DR282" s="136"/>
      <c r="DS282" s="131"/>
      <c r="DT282" s="138" t="s">
        <v>1715</v>
      </c>
      <c r="DW282" s="213">
        <v>100</v>
      </c>
      <c r="DX282" s="214" t="e">
        <v>#N/A</v>
      </c>
      <c r="DY282" s="156" t="s">
        <v>1725</v>
      </c>
      <c r="DZ282" s="139" t="s">
        <v>1726</v>
      </c>
      <c r="EA282" s="139"/>
      <c r="ED282" s="229" t="s">
        <v>2517</v>
      </c>
      <c r="EE282" s="140"/>
      <c r="EG282" s="140"/>
      <c r="EI282" s="218"/>
      <c r="EJ282" s="143"/>
      <c r="EK282" s="221"/>
      <c r="EM282" s="109"/>
      <c r="EN282" s="109"/>
      <c r="EQ282" s="144" t="s">
        <v>1815</v>
      </c>
      <c r="EZ282" s="192" t="e">
        <f t="shared" si="74"/>
        <v>#DIV/0!</v>
      </c>
      <c r="FA282" s="192" t="e">
        <f t="shared" si="75"/>
        <v>#DIV/0!</v>
      </c>
      <c r="FB282" s="192" t="e">
        <f t="shared" si="76"/>
        <v>#DIV/0!</v>
      </c>
      <c r="FC282" s="192" t="e">
        <f t="shared" si="77"/>
        <v>#DIV/0!</v>
      </c>
      <c r="FD282" s="192" t="e">
        <f t="shared" si="78"/>
        <v>#DIV/0!</v>
      </c>
      <c r="FE282" s="193" t="e">
        <f t="shared" si="79"/>
        <v>#DIV/0!</v>
      </c>
      <c r="FF282" s="194" t="e">
        <f t="shared" si="80"/>
        <v>#DIV/0!</v>
      </c>
      <c r="FG282" s="144" t="s">
        <v>1817</v>
      </c>
      <c r="FI282" s="778">
        <f t="shared" si="81"/>
        <v>0</v>
      </c>
      <c r="FJ282" s="779" t="e">
        <f t="shared" si="82"/>
        <v>#DIV/0!</v>
      </c>
      <c r="FK282" s="779" t="e">
        <f t="shared" si="83"/>
        <v>#DIV/0!</v>
      </c>
      <c r="FL282" s="780" t="e">
        <f t="shared" si="84"/>
        <v>#DIV/0!</v>
      </c>
      <c r="FM282" s="169" t="e">
        <f t="shared" si="85"/>
        <v>#DIV/0!</v>
      </c>
      <c r="FN282" s="783" t="e">
        <f t="shared" si="86"/>
        <v>#DIV/0!</v>
      </c>
    </row>
    <row r="283" spans="1:1038" s="288" customFormat="1" ht="18" customHeight="1">
      <c r="A283" s="352" t="s">
        <v>1646</v>
      </c>
      <c r="B283" s="227" t="s">
        <v>1647</v>
      </c>
      <c r="C283" s="227"/>
      <c r="D283" s="227" t="s">
        <v>1279</v>
      </c>
      <c r="E283" s="227">
        <v>46</v>
      </c>
      <c r="F283" s="227">
        <v>1</v>
      </c>
      <c r="G283" s="285" t="str">
        <f t="shared" si="73"/>
        <v>46-1</v>
      </c>
      <c r="H283" s="278">
        <v>55</v>
      </c>
      <c r="I283" s="227">
        <v>70</v>
      </c>
      <c r="J283" s="226"/>
      <c r="K283" s="545" t="b">
        <f>IF(I284=1,IF(((VLOOKUP($G283,[1]Depth_Lookup!#REF!,9,FALSE))-(H283/100))=0,"Good",IF(((VLOOKUP($G283,[1]Depth_Lookup!$A$3:$J$550,9,FALSE))-(H283/100))&gt;0,"Too Short","Too Long")))</f>
        <v>0</v>
      </c>
      <c r="L283" s="171">
        <f>(VLOOKUP($G283,Depth_Lookup!$A$3:$J$410,10,FALSE))+(H283/100)</f>
        <v>108.25</v>
      </c>
      <c r="M283" s="171">
        <f>(VLOOKUP($G283,Depth_Lookup!$A$3:$J$410,10,FALSE))+(I283/100)</f>
        <v>108.4</v>
      </c>
      <c r="N283" s="230" t="s">
        <v>1727</v>
      </c>
      <c r="O283" s="227" t="s">
        <v>1280</v>
      </c>
      <c r="P283" s="227" t="s">
        <v>853</v>
      </c>
      <c r="Q283" s="227" t="s">
        <v>125</v>
      </c>
      <c r="R283" s="286" t="s">
        <v>1633</v>
      </c>
      <c r="S283" s="227" t="s">
        <v>107</v>
      </c>
      <c r="T283" s="227" t="s">
        <v>700</v>
      </c>
      <c r="U283" s="227" t="s">
        <v>108</v>
      </c>
      <c r="V283" s="227" t="s">
        <v>509</v>
      </c>
      <c r="W283" s="227" t="s">
        <v>102</v>
      </c>
      <c r="X283" s="287">
        <v>5</v>
      </c>
      <c r="Y283" s="227" t="s">
        <v>90</v>
      </c>
      <c r="Z283" s="227" t="s">
        <v>91</v>
      </c>
      <c r="AA283" s="227"/>
      <c r="AB283" s="227"/>
      <c r="AC283" s="227"/>
      <c r="AD283" s="227"/>
      <c r="AE283" s="233"/>
      <c r="AF283" s="286" t="e">
        <v>#N/A</v>
      </c>
      <c r="AG283" s="237"/>
      <c r="AH283" s="227"/>
      <c r="AI283" s="240">
        <v>69</v>
      </c>
      <c r="AJ283" s="227"/>
      <c r="AK283" s="227"/>
      <c r="AL283" s="227"/>
      <c r="AM283" s="227"/>
      <c r="AN283" s="227"/>
      <c r="AO283" s="240"/>
      <c r="AP283" s="227"/>
      <c r="AQ283" s="227"/>
      <c r="AR283" s="227"/>
      <c r="AS283" s="227"/>
      <c r="AT283" s="227"/>
      <c r="AU283" s="240"/>
      <c r="AV283" s="227"/>
      <c r="AW283" s="227"/>
      <c r="AX283" s="227"/>
      <c r="AY283" s="227"/>
      <c r="AZ283" s="227"/>
      <c r="BA283" s="240">
        <v>30</v>
      </c>
      <c r="BB283" s="227">
        <v>6</v>
      </c>
      <c r="BC283" s="227">
        <v>5</v>
      </c>
      <c r="BD283" s="227" t="s">
        <v>110</v>
      </c>
      <c r="BE283" s="227" t="s">
        <v>103</v>
      </c>
      <c r="BF283" s="227"/>
      <c r="BG283" s="240"/>
      <c r="BH283" s="227"/>
      <c r="BI283" s="227"/>
      <c r="BJ283" s="227"/>
      <c r="BK283" s="227"/>
      <c r="BL283" s="227"/>
      <c r="BM283" s="240">
        <v>1</v>
      </c>
      <c r="BN283" s="227">
        <v>1.2</v>
      </c>
      <c r="BO283" s="227">
        <v>0.4</v>
      </c>
      <c r="BP283" s="227" t="s">
        <v>110</v>
      </c>
      <c r="BQ283" s="227" t="s">
        <v>103</v>
      </c>
      <c r="BR283" s="227"/>
      <c r="BS283" s="227"/>
      <c r="BT283" s="227"/>
      <c r="BU283" s="227"/>
      <c r="BV283" s="227"/>
      <c r="BW283" s="227"/>
      <c r="BX283" s="227"/>
      <c r="BY283" s="240"/>
      <c r="BZ283" s="227"/>
      <c r="CA283" s="227"/>
      <c r="CB283" s="227"/>
      <c r="CC283" s="227"/>
      <c r="CD283" s="227"/>
      <c r="CE283" s="227"/>
      <c r="CF283" s="227"/>
      <c r="CG283" s="148"/>
      <c r="CH283" s="149" t="s">
        <v>1728</v>
      </c>
      <c r="CI283" s="149">
        <v>100</v>
      </c>
      <c r="CJ283" s="149" t="s">
        <v>514</v>
      </c>
      <c r="CK283" s="151"/>
      <c r="CL283" s="152"/>
      <c r="CM283" s="152"/>
      <c r="CN283" s="152"/>
      <c r="CO283" s="152"/>
      <c r="CP283" s="152"/>
      <c r="CQ283" s="152"/>
      <c r="CR283" s="152"/>
      <c r="CS283" s="152"/>
      <c r="CT283" s="152"/>
      <c r="CU283" s="152"/>
      <c r="CV283" s="152"/>
      <c r="CW283" s="152"/>
      <c r="CX283" s="152"/>
      <c r="CY283" s="152"/>
      <c r="CZ283" s="152"/>
      <c r="DA283" s="152"/>
      <c r="DB283" s="152">
        <v>83</v>
      </c>
      <c r="DC283" s="229">
        <v>15</v>
      </c>
      <c r="DD283" s="152"/>
      <c r="DE283" s="152"/>
      <c r="DF283" s="152"/>
      <c r="DG283" s="152"/>
      <c r="DH283" s="152"/>
      <c r="DI283" s="152"/>
      <c r="DJ283" s="152">
        <v>2</v>
      </c>
      <c r="DK283" s="208">
        <v>100</v>
      </c>
      <c r="DL283" s="148"/>
      <c r="DM283" s="152"/>
      <c r="DN283" s="152"/>
      <c r="DO283" s="153"/>
      <c r="DQ283" s="148"/>
      <c r="DR283" s="153"/>
      <c r="DS283" s="148"/>
      <c r="DT283" s="261" t="s">
        <v>1729</v>
      </c>
      <c r="DU283" s="229"/>
      <c r="DV283" s="229"/>
      <c r="DW283" s="290">
        <v>100</v>
      </c>
      <c r="DX283" s="291" t="e">
        <v>#N/A</v>
      </c>
      <c r="DY283" s="157" t="s">
        <v>1730</v>
      </c>
      <c r="DZ283" s="154" t="s">
        <v>1688</v>
      </c>
      <c r="EA283" s="154"/>
      <c r="EB283" s="229"/>
      <c r="EC283" s="292"/>
      <c r="ED283" s="229" t="s">
        <v>2517</v>
      </c>
      <c r="EE283" s="293"/>
      <c r="EF283" s="294"/>
      <c r="EG283" s="293"/>
      <c r="EH283" s="295"/>
      <c r="EI283" s="296"/>
      <c r="EJ283" s="297"/>
      <c r="EK283" s="298"/>
      <c r="EL283" s="293"/>
      <c r="EM283" s="295"/>
      <c r="EN283" s="295"/>
      <c r="EO283" s="321"/>
      <c r="EP283" s="321"/>
      <c r="EQ283" s="321" t="s">
        <v>1816</v>
      </c>
      <c r="ER283" s="321"/>
      <c r="ES283" s="321"/>
      <c r="ET283" s="321"/>
      <c r="EU283" s="321"/>
      <c r="EV283" s="322"/>
      <c r="EW283" s="322"/>
      <c r="EX283" s="322"/>
      <c r="EY283" s="322"/>
      <c r="EZ283" s="192" t="e">
        <f t="shared" si="74"/>
        <v>#DIV/0!</v>
      </c>
      <c r="FA283" s="192" t="e">
        <f t="shared" si="75"/>
        <v>#DIV/0!</v>
      </c>
      <c r="FB283" s="192" t="e">
        <f t="shared" si="76"/>
        <v>#DIV/0!</v>
      </c>
      <c r="FC283" s="192" t="e">
        <f t="shared" si="77"/>
        <v>#DIV/0!</v>
      </c>
      <c r="FD283" s="192" t="e">
        <f t="shared" si="78"/>
        <v>#DIV/0!</v>
      </c>
      <c r="FE283" s="193" t="e">
        <f t="shared" si="79"/>
        <v>#DIV/0!</v>
      </c>
      <c r="FF283" s="194" t="e">
        <f t="shared" si="80"/>
        <v>#DIV/0!</v>
      </c>
      <c r="FG283" s="321" t="s">
        <v>1816</v>
      </c>
      <c r="FH283" s="295"/>
      <c r="FI283" s="778">
        <f t="shared" si="81"/>
        <v>0</v>
      </c>
      <c r="FJ283" s="779" t="e">
        <f t="shared" si="82"/>
        <v>#DIV/0!</v>
      </c>
      <c r="FK283" s="779" t="e">
        <f t="shared" si="83"/>
        <v>#DIV/0!</v>
      </c>
      <c r="FL283" s="780" t="e">
        <f t="shared" si="84"/>
        <v>#DIV/0!</v>
      </c>
      <c r="FM283" s="169" t="e">
        <f t="shared" si="85"/>
        <v>#DIV/0!</v>
      </c>
      <c r="FN283" s="783" t="e">
        <f t="shared" si="86"/>
        <v>#DIV/0!</v>
      </c>
      <c r="FO283" s="227"/>
      <c r="FP283" s="227"/>
      <c r="FQ283" s="227"/>
      <c r="FR283" s="227"/>
      <c r="FS283" s="227"/>
      <c r="FT283" s="227"/>
      <c r="FU283" s="227"/>
      <c r="FV283" s="227"/>
      <c r="FW283" s="227"/>
      <c r="FX283" s="227"/>
      <c r="FY283" s="227"/>
      <c r="FZ283" s="227"/>
      <c r="GA283" s="227"/>
      <c r="GB283" s="227"/>
      <c r="GC283" s="227"/>
      <c r="GD283" s="227"/>
      <c r="GE283" s="227"/>
      <c r="GF283" s="227"/>
      <c r="GG283" s="227"/>
      <c r="GH283" s="227"/>
      <c r="GI283" s="227"/>
      <c r="GJ283" s="227"/>
      <c r="GK283" s="227"/>
      <c r="GL283" s="227"/>
      <c r="GM283" s="227"/>
      <c r="GN283" s="227"/>
      <c r="GO283" s="227"/>
      <c r="GP283" s="227"/>
      <c r="GQ283" s="227"/>
      <c r="GR283" s="227"/>
      <c r="GS283" s="227"/>
      <c r="GT283" s="227"/>
      <c r="GU283" s="227"/>
      <c r="GV283" s="227"/>
      <c r="GW283" s="227"/>
      <c r="GX283" s="227"/>
      <c r="GY283" s="227"/>
      <c r="GZ283" s="227"/>
      <c r="HA283" s="227"/>
      <c r="HB283" s="227"/>
      <c r="HC283" s="227"/>
      <c r="HD283" s="227"/>
      <c r="HE283" s="227"/>
      <c r="HF283" s="227"/>
      <c r="HG283" s="227"/>
      <c r="HH283" s="227"/>
      <c r="HI283" s="227"/>
      <c r="HJ283" s="227"/>
      <c r="HK283" s="227"/>
      <c r="HL283" s="227"/>
      <c r="HM283" s="227"/>
      <c r="HN283" s="227"/>
      <c r="HO283" s="227"/>
      <c r="HP283" s="227"/>
      <c r="HQ283" s="227"/>
      <c r="HR283" s="227"/>
      <c r="HS283" s="227"/>
      <c r="HT283" s="227"/>
      <c r="HU283" s="227"/>
      <c r="HV283" s="227"/>
      <c r="HW283" s="227"/>
      <c r="HX283" s="227"/>
      <c r="HY283" s="227"/>
      <c r="HZ283" s="227"/>
      <c r="IA283" s="227"/>
      <c r="IB283" s="227"/>
      <c r="IC283" s="227"/>
      <c r="ID283" s="227"/>
      <c r="IE283" s="227"/>
      <c r="IF283" s="227"/>
      <c r="IG283" s="227"/>
      <c r="IH283" s="227"/>
      <c r="II283" s="227"/>
      <c r="IJ283" s="227"/>
      <c r="IK283" s="227"/>
      <c r="IL283" s="227"/>
      <c r="IM283" s="227"/>
      <c r="IN283" s="227"/>
      <c r="IO283" s="227"/>
      <c r="IP283" s="227"/>
      <c r="IQ283" s="227"/>
      <c r="IR283" s="227"/>
      <c r="IS283" s="227"/>
      <c r="IT283" s="227"/>
      <c r="IU283" s="227"/>
      <c r="IV283" s="227"/>
      <c r="IW283" s="227"/>
      <c r="IX283" s="227"/>
      <c r="IY283" s="227"/>
      <c r="IZ283" s="227"/>
      <c r="JA283" s="227"/>
      <c r="JB283" s="227"/>
      <c r="JC283" s="227"/>
      <c r="JD283" s="227"/>
      <c r="JE283" s="227"/>
      <c r="JF283" s="227"/>
      <c r="JG283" s="227"/>
      <c r="JH283" s="227"/>
      <c r="JI283" s="227"/>
      <c r="JJ283" s="227"/>
      <c r="JK283" s="227"/>
      <c r="JL283" s="227"/>
      <c r="JM283" s="227"/>
      <c r="JN283" s="227"/>
      <c r="JO283" s="227"/>
      <c r="JP283" s="227"/>
      <c r="JQ283" s="227"/>
      <c r="JR283" s="227"/>
      <c r="JS283" s="227"/>
      <c r="JT283" s="227"/>
      <c r="JU283" s="227"/>
      <c r="JV283" s="227"/>
      <c r="JW283" s="227"/>
      <c r="JX283" s="227"/>
      <c r="JY283" s="227"/>
      <c r="JZ283" s="227"/>
      <c r="KA283" s="227"/>
      <c r="KB283" s="227"/>
      <c r="KC283" s="227"/>
      <c r="KD283" s="227"/>
      <c r="KE283" s="227"/>
      <c r="KF283" s="227"/>
      <c r="KG283" s="227"/>
      <c r="KH283" s="227"/>
      <c r="KI283" s="227"/>
      <c r="KJ283" s="227"/>
      <c r="KK283" s="227"/>
      <c r="KL283" s="227"/>
      <c r="KM283" s="227"/>
      <c r="KN283" s="227"/>
      <c r="KO283" s="227"/>
      <c r="KP283" s="227"/>
      <c r="KQ283" s="227"/>
      <c r="KR283" s="227"/>
      <c r="KS283" s="227"/>
      <c r="KT283" s="227"/>
      <c r="KU283" s="227"/>
      <c r="KV283" s="227"/>
      <c r="KW283" s="227"/>
      <c r="KX283" s="227"/>
      <c r="KY283" s="227"/>
      <c r="KZ283" s="227"/>
      <c r="LA283" s="227"/>
      <c r="LB283" s="227"/>
      <c r="LC283" s="227"/>
      <c r="LD283" s="227"/>
      <c r="LE283" s="227"/>
      <c r="LF283" s="227"/>
      <c r="LG283" s="227"/>
      <c r="LH283" s="227"/>
      <c r="LI283" s="227"/>
      <c r="LJ283" s="227"/>
      <c r="LK283" s="227"/>
      <c r="LL283" s="227"/>
      <c r="LM283" s="227"/>
      <c r="LN283" s="227"/>
      <c r="LO283" s="227"/>
      <c r="LP283" s="227"/>
      <c r="LQ283" s="227"/>
      <c r="LR283" s="227"/>
      <c r="LS283" s="227"/>
      <c r="LT283" s="227"/>
      <c r="LU283" s="227"/>
      <c r="LV283" s="227"/>
      <c r="LW283" s="227"/>
      <c r="LX283" s="227"/>
      <c r="LY283" s="227"/>
      <c r="LZ283" s="227"/>
      <c r="MA283" s="227"/>
      <c r="MB283" s="227"/>
      <c r="MC283" s="227"/>
      <c r="MD283" s="227"/>
      <c r="ME283" s="227"/>
      <c r="MF283" s="227"/>
      <c r="MG283" s="227"/>
      <c r="MH283" s="227"/>
      <c r="MI283" s="227"/>
      <c r="MJ283" s="227"/>
      <c r="MK283" s="227"/>
      <c r="ML283" s="227"/>
      <c r="MM283" s="227"/>
      <c r="MN283" s="227"/>
      <c r="MO283" s="227"/>
      <c r="MP283" s="227"/>
      <c r="MQ283" s="227"/>
      <c r="MR283" s="227"/>
      <c r="MS283" s="227"/>
      <c r="MT283" s="227"/>
      <c r="MU283" s="227"/>
      <c r="MV283" s="227"/>
      <c r="MW283" s="227"/>
      <c r="MX283" s="227"/>
      <c r="MY283" s="227"/>
      <c r="MZ283" s="227"/>
      <c r="NA283" s="227"/>
      <c r="NB283" s="227"/>
      <c r="NC283" s="227"/>
      <c r="ND283" s="227"/>
      <c r="NE283" s="227"/>
      <c r="NF283" s="227"/>
      <c r="NG283" s="227"/>
      <c r="NH283" s="227"/>
      <c r="NI283" s="227"/>
      <c r="NJ283" s="227"/>
      <c r="NK283" s="227"/>
      <c r="NL283" s="227"/>
      <c r="NM283" s="227"/>
      <c r="NN283" s="227"/>
      <c r="NO283" s="227"/>
      <c r="NP283" s="227"/>
      <c r="NQ283" s="227"/>
      <c r="NR283" s="227"/>
      <c r="NS283" s="227"/>
      <c r="NT283" s="227"/>
      <c r="NU283" s="227"/>
      <c r="NV283" s="227"/>
      <c r="NW283" s="227"/>
      <c r="NX283" s="227"/>
      <c r="NY283" s="227"/>
      <c r="NZ283" s="227"/>
      <c r="OA283" s="227"/>
      <c r="OB283" s="227"/>
      <c r="OC283" s="227"/>
      <c r="OD283" s="227"/>
      <c r="OE283" s="227"/>
      <c r="OF283" s="227"/>
      <c r="OG283" s="227"/>
      <c r="OH283" s="227"/>
      <c r="OI283" s="227"/>
      <c r="OJ283" s="227"/>
      <c r="OK283" s="227"/>
      <c r="OL283" s="227"/>
      <c r="OM283" s="227"/>
      <c r="ON283" s="227"/>
      <c r="OO283" s="227"/>
      <c r="OP283" s="227"/>
      <c r="OQ283" s="227"/>
      <c r="OR283" s="227"/>
      <c r="OS283" s="227"/>
      <c r="OT283" s="227"/>
      <c r="OU283" s="227"/>
      <c r="OV283" s="227"/>
      <c r="OW283" s="227"/>
      <c r="OX283" s="227"/>
      <c r="OY283" s="227"/>
      <c r="OZ283" s="227"/>
      <c r="PA283" s="227"/>
      <c r="PB283" s="227"/>
      <c r="PC283" s="227"/>
      <c r="PD283" s="227"/>
      <c r="PE283" s="227"/>
      <c r="PF283" s="227"/>
      <c r="PG283" s="227"/>
      <c r="PH283" s="227"/>
      <c r="PI283" s="227"/>
      <c r="PJ283" s="227"/>
      <c r="PK283" s="227"/>
      <c r="PL283" s="227"/>
      <c r="PM283" s="227"/>
      <c r="PN283" s="227"/>
      <c r="PO283" s="227"/>
      <c r="PP283" s="227"/>
      <c r="PQ283" s="227"/>
      <c r="PR283" s="227"/>
      <c r="PS283" s="227"/>
      <c r="PT283" s="227"/>
      <c r="PU283" s="227"/>
      <c r="PV283" s="227"/>
      <c r="PW283" s="227"/>
      <c r="PX283" s="227"/>
      <c r="PY283" s="227"/>
      <c r="PZ283" s="227"/>
      <c r="QA283" s="227"/>
      <c r="QB283" s="227"/>
      <c r="QC283" s="227"/>
      <c r="QD283" s="227"/>
      <c r="QE283" s="227"/>
      <c r="QF283" s="227"/>
      <c r="QG283" s="227"/>
      <c r="QH283" s="227"/>
      <c r="QI283" s="227"/>
      <c r="QJ283" s="227"/>
      <c r="QK283" s="227"/>
      <c r="QL283" s="227"/>
      <c r="QM283" s="227"/>
      <c r="QN283" s="227"/>
      <c r="QO283" s="227"/>
      <c r="QP283" s="227"/>
      <c r="QQ283" s="227"/>
      <c r="QR283" s="227"/>
      <c r="QS283" s="227"/>
      <c r="QT283" s="227"/>
      <c r="QU283" s="227"/>
      <c r="QV283" s="227"/>
      <c r="QW283" s="227"/>
      <c r="QX283" s="227"/>
      <c r="QY283" s="227"/>
      <c r="QZ283" s="227"/>
      <c r="RA283" s="227"/>
      <c r="RB283" s="227"/>
      <c r="RC283" s="227"/>
      <c r="RD283" s="227"/>
      <c r="RE283" s="227"/>
      <c r="RF283" s="227"/>
      <c r="RG283" s="227"/>
      <c r="RH283" s="227"/>
      <c r="RI283" s="227"/>
      <c r="RJ283" s="227"/>
      <c r="RK283" s="227"/>
      <c r="RL283" s="227"/>
      <c r="RM283" s="227"/>
      <c r="RN283" s="227"/>
      <c r="RO283" s="227"/>
      <c r="RP283" s="227"/>
      <c r="RQ283" s="227"/>
      <c r="RR283" s="227"/>
      <c r="RS283" s="227"/>
      <c r="RT283" s="227"/>
      <c r="RU283" s="227"/>
      <c r="RV283" s="227"/>
      <c r="RW283" s="227"/>
      <c r="RX283" s="227"/>
      <c r="RY283" s="227"/>
      <c r="RZ283" s="227"/>
      <c r="SA283" s="227"/>
      <c r="SB283" s="227"/>
      <c r="SC283" s="227"/>
      <c r="SD283" s="227"/>
      <c r="SE283" s="227"/>
      <c r="SF283" s="227"/>
      <c r="SG283" s="227"/>
      <c r="SH283" s="227"/>
      <c r="SI283" s="227"/>
      <c r="SJ283" s="227"/>
      <c r="SK283" s="227"/>
      <c r="SL283" s="227"/>
      <c r="SM283" s="227"/>
      <c r="SN283" s="227"/>
      <c r="SO283" s="227"/>
      <c r="SP283" s="227"/>
      <c r="SQ283" s="227"/>
      <c r="SR283" s="227"/>
      <c r="SS283" s="227"/>
      <c r="ST283" s="227"/>
      <c r="SU283" s="227"/>
      <c r="SV283" s="227"/>
      <c r="SW283" s="227"/>
      <c r="SX283" s="227"/>
      <c r="SY283" s="227"/>
      <c r="SZ283" s="227"/>
      <c r="TA283" s="227"/>
      <c r="TB283" s="227"/>
      <c r="TC283" s="227"/>
      <c r="TD283" s="227"/>
      <c r="TE283" s="227"/>
      <c r="TF283" s="227"/>
      <c r="TG283" s="227"/>
      <c r="TH283" s="227"/>
      <c r="TI283" s="227"/>
      <c r="TJ283" s="227"/>
      <c r="TK283" s="227"/>
      <c r="TL283" s="227"/>
      <c r="TM283" s="227"/>
      <c r="TN283" s="227"/>
      <c r="TO283" s="227"/>
      <c r="TP283" s="227"/>
      <c r="TQ283" s="227"/>
      <c r="TR283" s="227"/>
      <c r="TS283" s="227"/>
      <c r="TT283" s="227"/>
      <c r="TU283" s="227"/>
      <c r="TV283" s="227"/>
      <c r="TW283" s="227"/>
      <c r="TX283" s="227"/>
      <c r="TY283" s="227"/>
      <c r="TZ283" s="227"/>
      <c r="UA283" s="227"/>
      <c r="UB283" s="227"/>
      <c r="UC283" s="227"/>
      <c r="UD283" s="227"/>
      <c r="UE283" s="227"/>
      <c r="UF283" s="227"/>
      <c r="UG283" s="227"/>
      <c r="UH283" s="227"/>
      <c r="UI283" s="227"/>
      <c r="UJ283" s="227"/>
      <c r="UK283" s="227"/>
      <c r="UL283" s="227"/>
      <c r="UM283" s="227"/>
      <c r="UN283" s="227"/>
      <c r="UO283" s="227"/>
      <c r="UP283" s="227"/>
      <c r="UQ283" s="227"/>
      <c r="UR283" s="227"/>
      <c r="US283" s="227"/>
      <c r="UT283" s="227"/>
      <c r="UU283" s="227"/>
      <c r="UV283" s="227"/>
      <c r="UW283" s="227"/>
      <c r="UX283" s="227"/>
      <c r="UY283" s="227"/>
      <c r="UZ283" s="227"/>
      <c r="VA283" s="227"/>
      <c r="VB283" s="227"/>
      <c r="VC283" s="227"/>
      <c r="VD283" s="227"/>
      <c r="VE283" s="227"/>
      <c r="VF283" s="227"/>
      <c r="VG283" s="227"/>
      <c r="VH283" s="227"/>
      <c r="VI283" s="227"/>
      <c r="VJ283" s="227"/>
      <c r="VK283" s="227"/>
      <c r="VL283" s="227"/>
      <c r="VM283" s="227"/>
      <c r="VN283" s="227"/>
      <c r="VO283" s="227"/>
      <c r="VP283" s="227"/>
      <c r="VQ283" s="227"/>
      <c r="VR283" s="227"/>
      <c r="VS283" s="227"/>
      <c r="VT283" s="227"/>
      <c r="VU283" s="227"/>
      <c r="VV283" s="227"/>
      <c r="VW283" s="227"/>
      <c r="VX283" s="227"/>
      <c r="VY283" s="227"/>
      <c r="VZ283" s="227"/>
      <c r="WA283" s="227"/>
      <c r="WB283" s="227"/>
      <c r="WC283" s="227"/>
      <c r="WD283" s="227"/>
      <c r="WE283" s="227"/>
      <c r="WF283" s="227"/>
      <c r="WG283" s="227"/>
      <c r="WH283" s="227"/>
      <c r="WI283" s="227"/>
      <c r="WJ283" s="227"/>
      <c r="WK283" s="227"/>
      <c r="WL283" s="227"/>
      <c r="WM283" s="227"/>
      <c r="WN283" s="227"/>
      <c r="WO283" s="227"/>
      <c r="WP283" s="227"/>
      <c r="WQ283" s="227"/>
      <c r="WR283" s="227"/>
      <c r="WS283" s="227"/>
      <c r="WT283" s="227"/>
      <c r="WU283" s="227"/>
      <c r="WV283" s="227"/>
      <c r="WW283" s="227"/>
      <c r="WX283" s="227"/>
      <c r="WY283" s="227"/>
      <c r="WZ283" s="227"/>
      <c r="XA283" s="227"/>
      <c r="XB283" s="227"/>
      <c r="XC283" s="227"/>
      <c r="XD283" s="227"/>
      <c r="XE283" s="227"/>
      <c r="XF283" s="227"/>
      <c r="XG283" s="227"/>
      <c r="XH283" s="227"/>
      <c r="XI283" s="227"/>
      <c r="XJ283" s="227"/>
      <c r="XK283" s="227"/>
      <c r="XL283" s="227"/>
      <c r="XM283" s="227"/>
      <c r="XN283" s="227"/>
      <c r="XO283" s="227"/>
      <c r="XP283" s="227"/>
      <c r="XQ283" s="227"/>
      <c r="XR283" s="227"/>
      <c r="XS283" s="227"/>
      <c r="XT283" s="227"/>
      <c r="XU283" s="227"/>
      <c r="XV283" s="227"/>
      <c r="XW283" s="227"/>
      <c r="XX283" s="227"/>
      <c r="XY283" s="227"/>
      <c r="XZ283" s="227"/>
      <c r="YA283" s="227"/>
      <c r="YB283" s="227"/>
      <c r="YC283" s="227"/>
      <c r="YD283" s="227"/>
      <c r="YE283" s="227"/>
      <c r="YF283" s="227"/>
      <c r="YG283" s="227"/>
      <c r="YH283" s="227"/>
      <c r="YI283" s="227"/>
      <c r="YJ283" s="227"/>
      <c r="YK283" s="227"/>
      <c r="YL283" s="227"/>
      <c r="YM283" s="227"/>
      <c r="YN283" s="227"/>
      <c r="YO283" s="227"/>
      <c r="YP283" s="227"/>
      <c r="YQ283" s="227"/>
      <c r="YR283" s="227"/>
      <c r="YS283" s="227"/>
      <c r="YT283" s="227"/>
      <c r="YU283" s="227"/>
      <c r="YV283" s="227"/>
      <c r="YW283" s="227"/>
      <c r="YX283" s="227"/>
      <c r="YY283" s="227"/>
      <c r="YZ283" s="227"/>
      <c r="ZA283" s="227"/>
      <c r="ZB283" s="227"/>
      <c r="ZC283" s="227"/>
      <c r="ZD283" s="227"/>
      <c r="ZE283" s="227"/>
      <c r="ZF283" s="227"/>
      <c r="ZG283" s="227"/>
      <c r="ZH283" s="227"/>
      <c r="ZI283" s="227"/>
      <c r="ZJ283" s="227"/>
      <c r="ZK283" s="227"/>
      <c r="ZL283" s="227"/>
      <c r="ZM283" s="227"/>
      <c r="ZN283" s="227"/>
      <c r="ZO283" s="227"/>
      <c r="ZP283" s="227"/>
      <c r="ZQ283" s="227"/>
      <c r="ZR283" s="227"/>
      <c r="ZS283" s="227"/>
      <c r="ZT283" s="227"/>
      <c r="ZU283" s="227"/>
      <c r="ZV283" s="227"/>
      <c r="ZW283" s="227"/>
      <c r="ZX283" s="227"/>
      <c r="ZY283" s="227"/>
      <c r="ZZ283" s="227"/>
      <c r="AAA283" s="227"/>
      <c r="AAB283" s="227"/>
      <c r="AAC283" s="227"/>
      <c r="AAD283" s="227"/>
      <c r="AAE283" s="227"/>
      <c r="AAF283" s="227"/>
      <c r="AAG283" s="227"/>
      <c r="AAH283" s="227"/>
      <c r="AAI283" s="227"/>
      <c r="AAJ283" s="227"/>
      <c r="AAK283" s="227"/>
      <c r="AAL283" s="227"/>
      <c r="AAM283" s="227"/>
      <c r="AAN283" s="227"/>
      <c r="AAO283" s="227"/>
      <c r="AAP283" s="227"/>
      <c r="AAQ283" s="227"/>
      <c r="AAR283" s="227"/>
      <c r="AAS283" s="227"/>
      <c r="AAT283" s="227"/>
      <c r="AAU283" s="227"/>
      <c r="AAV283" s="227"/>
      <c r="AAW283" s="227"/>
      <c r="AAX283" s="227"/>
      <c r="AAY283" s="227"/>
      <c r="AAZ283" s="227"/>
      <c r="ABA283" s="227"/>
      <c r="ABB283" s="227"/>
      <c r="ABC283" s="227"/>
      <c r="ABD283" s="227"/>
      <c r="ABE283" s="227"/>
      <c r="ABF283" s="227"/>
      <c r="ABG283" s="227"/>
      <c r="ABH283" s="227"/>
      <c r="ABI283" s="227"/>
      <c r="ABJ283" s="227"/>
      <c r="ABK283" s="227"/>
      <c r="ABL283" s="227"/>
      <c r="ABM283" s="227"/>
      <c r="ABN283" s="227"/>
      <c r="ABO283" s="227"/>
      <c r="ABP283" s="227"/>
      <c r="ABQ283" s="227"/>
      <c r="ABR283" s="227"/>
      <c r="ABS283" s="227"/>
      <c r="ABT283" s="227"/>
      <c r="ABU283" s="227"/>
      <c r="ABV283" s="227"/>
      <c r="ABW283" s="227"/>
      <c r="ABX283" s="227"/>
      <c r="ABY283" s="227"/>
      <c r="ABZ283" s="227"/>
      <c r="ACA283" s="227"/>
      <c r="ACB283" s="227"/>
      <c r="ACC283" s="227"/>
      <c r="ACD283" s="227"/>
      <c r="ACE283" s="227"/>
      <c r="ACF283" s="227"/>
      <c r="ACG283" s="227"/>
      <c r="ACH283" s="227"/>
      <c r="ACI283" s="227"/>
      <c r="ACJ283" s="227"/>
      <c r="ACK283" s="227"/>
      <c r="ACL283" s="227"/>
      <c r="ACM283" s="227"/>
      <c r="ACN283" s="227"/>
      <c r="ACO283" s="227"/>
      <c r="ACP283" s="227"/>
      <c r="ACQ283" s="227"/>
      <c r="ACR283" s="227"/>
      <c r="ACS283" s="227"/>
      <c r="ACT283" s="227"/>
      <c r="ACU283" s="227"/>
      <c r="ACV283" s="227"/>
      <c r="ACW283" s="227"/>
      <c r="ACX283" s="227"/>
      <c r="ACY283" s="227"/>
      <c r="ACZ283" s="227"/>
      <c r="ADA283" s="227"/>
      <c r="ADB283" s="227"/>
      <c r="ADC283" s="227"/>
      <c r="ADD283" s="227"/>
      <c r="ADE283" s="227"/>
      <c r="ADF283" s="227"/>
      <c r="ADG283" s="227"/>
      <c r="ADH283" s="227"/>
      <c r="ADI283" s="227"/>
      <c r="ADJ283" s="227"/>
      <c r="ADK283" s="227"/>
      <c r="ADL283" s="227"/>
      <c r="ADM283" s="227"/>
      <c r="ADN283" s="227"/>
      <c r="ADO283" s="227"/>
      <c r="ADP283" s="227"/>
      <c r="ADQ283" s="227"/>
      <c r="ADR283" s="227"/>
      <c r="ADS283" s="227"/>
      <c r="ADT283" s="227"/>
      <c r="ADU283" s="227"/>
      <c r="ADV283" s="227"/>
      <c r="ADW283" s="227"/>
      <c r="ADX283" s="227"/>
      <c r="ADY283" s="227"/>
      <c r="ADZ283" s="227"/>
      <c r="AEA283" s="227"/>
      <c r="AEB283" s="227"/>
      <c r="AEC283" s="227"/>
      <c r="AED283" s="227"/>
      <c r="AEE283" s="227"/>
      <c r="AEF283" s="227"/>
      <c r="AEG283" s="227"/>
      <c r="AEH283" s="227"/>
      <c r="AEI283" s="227"/>
      <c r="AEJ283" s="227"/>
      <c r="AEK283" s="227"/>
      <c r="AEL283" s="227"/>
      <c r="AEM283" s="227"/>
      <c r="AEN283" s="227"/>
      <c r="AEO283" s="227"/>
      <c r="AEP283" s="227"/>
      <c r="AEQ283" s="227"/>
      <c r="AER283" s="227"/>
      <c r="AES283" s="227"/>
      <c r="AET283" s="227"/>
      <c r="AEU283" s="227"/>
      <c r="AEV283" s="227"/>
      <c r="AEW283" s="227"/>
      <c r="AEX283" s="227"/>
      <c r="AEY283" s="227"/>
      <c r="AEZ283" s="227"/>
      <c r="AFA283" s="227"/>
      <c r="AFB283" s="227"/>
      <c r="AFC283" s="227"/>
      <c r="AFD283" s="227"/>
      <c r="AFE283" s="227"/>
      <c r="AFF283" s="227"/>
      <c r="AFG283" s="227"/>
      <c r="AFH283" s="227"/>
      <c r="AFI283" s="227"/>
      <c r="AFJ283" s="227"/>
      <c r="AFK283" s="227"/>
      <c r="AFL283" s="227"/>
      <c r="AFM283" s="227"/>
      <c r="AFN283" s="227"/>
      <c r="AFO283" s="227"/>
      <c r="AFP283" s="227"/>
      <c r="AFQ283" s="227"/>
      <c r="AFR283" s="227"/>
      <c r="AFS283" s="227"/>
      <c r="AFT283" s="227"/>
      <c r="AFU283" s="227"/>
      <c r="AFV283" s="227"/>
      <c r="AFW283" s="227"/>
      <c r="AFX283" s="227"/>
      <c r="AFY283" s="227"/>
      <c r="AFZ283" s="227"/>
      <c r="AGA283" s="227"/>
      <c r="AGB283" s="227"/>
      <c r="AGC283" s="227"/>
      <c r="AGD283" s="227"/>
      <c r="AGE283" s="227"/>
      <c r="AGF283" s="227"/>
      <c r="AGG283" s="227"/>
      <c r="AGH283" s="227"/>
      <c r="AGI283" s="227"/>
      <c r="AGJ283" s="227"/>
      <c r="AGK283" s="227"/>
      <c r="AGL283" s="227"/>
      <c r="AGM283" s="227"/>
      <c r="AGN283" s="227"/>
      <c r="AGO283" s="227"/>
      <c r="AGP283" s="227"/>
      <c r="AGQ283" s="227"/>
      <c r="AGR283" s="227"/>
      <c r="AGS283" s="227"/>
      <c r="AGT283" s="227"/>
      <c r="AGU283" s="227"/>
      <c r="AGV283" s="227"/>
      <c r="AGW283" s="227"/>
      <c r="AGX283" s="227"/>
      <c r="AGY283" s="227"/>
      <c r="AGZ283" s="227"/>
      <c r="AHA283" s="227"/>
      <c r="AHB283" s="227"/>
      <c r="AHC283" s="227"/>
      <c r="AHD283" s="227"/>
      <c r="AHE283" s="227"/>
      <c r="AHF283" s="227"/>
      <c r="AHG283" s="227"/>
      <c r="AHH283" s="227"/>
      <c r="AHI283" s="227"/>
      <c r="AHJ283" s="227"/>
      <c r="AHK283" s="227"/>
      <c r="AHL283" s="227"/>
      <c r="AHM283" s="227"/>
      <c r="AHN283" s="227"/>
      <c r="AHO283" s="227"/>
      <c r="AHP283" s="227"/>
      <c r="AHQ283" s="227"/>
      <c r="AHR283" s="227"/>
      <c r="AHS283" s="227"/>
      <c r="AHT283" s="227"/>
      <c r="AHU283" s="227"/>
      <c r="AHV283" s="227"/>
      <c r="AHW283" s="227"/>
      <c r="AHX283" s="227"/>
      <c r="AHY283" s="227"/>
      <c r="AHZ283" s="227"/>
      <c r="AIA283" s="227"/>
      <c r="AIB283" s="227"/>
      <c r="AIC283" s="227"/>
      <c r="AID283" s="227"/>
      <c r="AIE283" s="227"/>
      <c r="AIF283" s="227"/>
      <c r="AIG283" s="227"/>
      <c r="AIH283" s="227"/>
      <c r="AII283" s="227"/>
      <c r="AIJ283" s="227"/>
      <c r="AIK283" s="227"/>
      <c r="AIL283" s="227"/>
      <c r="AIM283" s="227"/>
      <c r="AIN283" s="227"/>
      <c r="AIO283" s="227"/>
      <c r="AIP283" s="227"/>
      <c r="AIQ283" s="227"/>
      <c r="AIR283" s="227"/>
      <c r="AIS283" s="227"/>
      <c r="AIT283" s="227"/>
      <c r="AIU283" s="227"/>
      <c r="AIV283" s="227"/>
      <c r="AIW283" s="227"/>
      <c r="AIX283" s="227"/>
      <c r="AIY283" s="227"/>
      <c r="AIZ283" s="227"/>
      <c r="AJA283" s="227"/>
      <c r="AJB283" s="227"/>
      <c r="AJC283" s="227"/>
      <c r="AJD283" s="227"/>
      <c r="AJE283" s="227"/>
      <c r="AJF283" s="227"/>
      <c r="AJG283" s="227"/>
      <c r="AJH283" s="227"/>
      <c r="AJI283" s="227"/>
      <c r="AJJ283" s="227"/>
      <c r="AJK283" s="227"/>
      <c r="AJL283" s="227"/>
      <c r="AJM283" s="227"/>
      <c r="AJN283" s="227"/>
      <c r="AJO283" s="227"/>
      <c r="AJP283" s="227"/>
      <c r="AJQ283" s="227"/>
      <c r="AJR283" s="227"/>
      <c r="AJS283" s="227"/>
      <c r="AJT283" s="227"/>
      <c r="AJU283" s="227"/>
      <c r="AJV283" s="227"/>
      <c r="AJW283" s="227"/>
      <c r="AJX283" s="227"/>
      <c r="AJY283" s="227"/>
      <c r="AJZ283" s="227"/>
      <c r="AKA283" s="227"/>
      <c r="AKB283" s="227"/>
      <c r="AKC283" s="227"/>
      <c r="AKD283" s="227"/>
      <c r="AKE283" s="227"/>
      <c r="AKF283" s="227"/>
      <c r="AKG283" s="227"/>
      <c r="AKH283" s="227"/>
      <c r="AKI283" s="227"/>
      <c r="AKJ283" s="227"/>
      <c r="AKK283" s="227"/>
      <c r="AKL283" s="227"/>
      <c r="AKM283" s="227"/>
      <c r="AKN283" s="227"/>
      <c r="AKO283" s="227"/>
      <c r="AKP283" s="227"/>
      <c r="AKQ283" s="227"/>
      <c r="AKR283" s="227"/>
      <c r="AKS283" s="227"/>
      <c r="AKT283" s="227"/>
      <c r="AKU283" s="227"/>
      <c r="AKV283" s="227"/>
      <c r="AKW283" s="227"/>
      <c r="AKX283" s="227"/>
      <c r="AKY283" s="227"/>
      <c r="AKZ283" s="227"/>
      <c r="ALA283" s="227"/>
      <c r="ALB283" s="227"/>
      <c r="ALC283" s="227"/>
      <c r="ALD283" s="227"/>
      <c r="ALE283" s="227"/>
      <c r="ALF283" s="227"/>
      <c r="ALG283" s="227"/>
      <c r="ALH283" s="227"/>
      <c r="ALI283" s="227"/>
      <c r="ALJ283" s="227"/>
      <c r="ALK283" s="227"/>
      <c r="ALL283" s="227"/>
      <c r="ALM283" s="227"/>
      <c r="ALN283" s="227"/>
      <c r="ALO283" s="227"/>
      <c r="ALP283" s="227"/>
      <c r="ALQ283" s="227"/>
      <c r="ALR283" s="227"/>
      <c r="ALS283" s="227"/>
      <c r="ALT283" s="227"/>
      <c r="ALU283" s="227"/>
      <c r="ALV283" s="227"/>
      <c r="ALW283" s="227"/>
      <c r="ALX283" s="227"/>
      <c r="ALY283" s="227"/>
      <c r="ALZ283" s="227"/>
      <c r="AMA283" s="227"/>
      <c r="AMB283" s="227"/>
      <c r="AMC283" s="227"/>
      <c r="AMD283" s="227"/>
      <c r="AME283" s="227"/>
      <c r="AMF283" s="227"/>
      <c r="AMG283" s="227"/>
      <c r="AMH283" s="227"/>
      <c r="AMI283" s="227"/>
      <c r="AMJ283" s="227"/>
      <c r="AMK283" s="227"/>
      <c r="AML283" s="227"/>
      <c r="AMM283" s="227"/>
      <c r="AMN283" s="227"/>
      <c r="AMO283" s="227"/>
      <c r="AMP283" s="227"/>
      <c r="AMQ283" s="227"/>
      <c r="AMR283" s="227"/>
      <c r="AMS283" s="227"/>
      <c r="AMT283" s="227"/>
      <c r="AMU283" s="227"/>
      <c r="AMV283" s="227"/>
      <c r="AMW283" s="227"/>
      <c r="AMX283" s="227"/>
    </row>
    <row r="284" spans="1:1038" s="308" customFormat="1" ht="18" customHeight="1">
      <c r="A284" s="351" t="s">
        <v>1646</v>
      </c>
      <c r="B284" s="228" t="s">
        <v>1647</v>
      </c>
      <c r="C284" s="228"/>
      <c r="D284" s="228" t="s">
        <v>1279</v>
      </c>
      <c r="E284" s="228">
        <v>46</v>
      </c>
      <c r="F284" s="228">
        <v>2</v>
      </c>
      <c r="G284" s="285" t="str">
        <f t="shared" si="73"/>
        <v>46-2</v>
      </c>
      <c r="H284" s="279">
        <v>0</v>
      </c>
      <c r="I284" s="228">
        <v>98</v>
      </c>
      <c r="J284" s="226"/>
      <c r="K284" s="545" t="b">
        <f>IF(I285=1,IF(((VLOOKUP($G284,[1]Depth_Lookup!#REF!,9,FALSE))-(H284/100))=0,"Good",IF(((VLOOKUP($G284,[1]Depth_Lookup!$A$3:$J$550,9,FALSE))-(H284/100))&gt;0,"Too Short","Too Long")))</f>
        <v>0</v>
      </c>
      <c r="L284" s="171">
        <f>(VLOOKUP($G284,Depth_Lookup!$A$3:$J$410,10,FALSE))+(H284/100)</f>
        <v>108.41</v>
      </c>
      <c r="M284" s="171">
        <f>(VLOOKUP($G284,Depth_Lookup!$A$3:$J$410,10,FALSE))+(I284/100)</f>
        <v>109.39</v>
      </c>
      <c r="N284" s="231" t="s">
        <v>1727</v>
      </c>
      <c r="O284" s="228">
        <v>5</v>
      </c>
      <c r="P284" s="228" t="s">
        <v>853</v>
      </c>
      <c r="Q284" s="228" t="s">
        <v>125</v>
      </c>
      <c r="R284" s="304" t="s">
        <v>1633</v>
      </c>
      <c r="S284" s="228" t="s">
        <v>94</v>
      </c>
      <c r="T284" s="228" t="s">
        <v>700</v>
      </c>
      <c r="U284" s="228"/>
      <c r="V284" s="228"/>
      <c r="W284" s="228" t="s">
        <v>102</v>
      </c>
      <c r="X284" s="305">
        <v>5</v>
      </c>
      <c r="Y284" s="228" t="s">
        <v>90</v>
      </c>
      <c r="Z284" s="228" t="s">
        <v>91</v>
      </c>
      <c r="AA284" s="228"/>
      <c r="AB284" s="228"/>
      <c r="AC284" s="228"/>
      <c r="AD284" s="228"/>
      <c r="AE284" s="234"/>
      <c r="AF284" s="304" t="e">
        <v>#N/A</v>
      </c>
      <c r="AG284" s="241"/>
      <c r="AH284" s="228"/>
      <c r="AI284" s="244">
        <v>69</v>
      </c>
      <c r="AJ284" s="228"/>
      <c r="AK284" s="228"/>
      <c r="AL284" s="228"/>
      <c r="AM284" s="228"/>
      <c r="AN284" s="228"/>
      <c r="AO284" s="244"/>
      <c r="AP284" s="228"/>
      <c r="AQ284" s="228"/>
      <c r="AR284" s="228"/>
      <c r="AS284" s="228"/>
      <c r="AT284" s="228"/>
      <c r="AU284" s="244"/>
      <c r="AV284" s="228"/>
      <c r="AW284" s="228"/>
      <c r="AX284" s="228"/>
      <c r="AY284" s="228"/>
      <c r="AZ284" s="228"/>
      <c r="BA284" s="244">
        <v>30</v>
      </c>
      <c r="BB284" s="228">
        <v>7</v>
      </c>
      <c r="BC284" s="228">
        <v>5</v>
      </c>
      <c r="BD284" s="228" t="s">
        <v>110</v>
      </c>
      <c r="BE284" s="228" t="s">
        <v>103</v>
      </c>
      <c r="BF284" s="228"/>
      <c r="BG284" s="244"/>
      <c r="BH284" s="228"/>
      <c r="BI284" s="228"/>
      <c r="BJ284" s="228"/>
      <c r="BK284" s="228"/>
      <c r="BL284" s="228"/>
      <c r="BM284" s="244">
        <v>1</v>
      </c>
      <c r="BN284" s="228">
        <v>0.8</v>
      </c>
      <c r="BO284" s="228">
        <v>0.4</v>
      </c>
      <c r="BP284" s="228" t="s">
        <v>110</v>
      </c>
      <c r="BQ284" s="228" t="s">
        <v>103</v>
      </c>
      <c r="BR284" s="228"/>
      <c r="BS284" s="228"/>
      <c r="BT284" s="228"/>
      <c r="BU284" s="228"/>
      <c r="BV284" s="228"/>
      <c r="BW284" s="228"/>
      <c r="BX284" s="228"/>
      <c r="BY284" s="244"/>
      <c r="BZ284" s="228"/>
      <c r="CA284" s="228"/>
      <c r="CB284" s="228"/>
      <c r="CC284" s="228"/>
      <c r="CD284" s="228"/>
      <c r="CE284" s="228"/>
      <c r="CF284" s="228"/>
      <c r="CG284" s="245"/>
      <c r="CH284" s="246" t="s">
        <v>1697</v>
      </c>
      <c r="CI284" s="246">
        <v>100</v>
      </c>
      <c r="CJ284" s="246" t="s">
        <v>514</v>
      </c>
      <c r="CK284" s="247"/>
      <c r="CL284" s="248"/>
      <c r="CM284" s="248"/>
      <c r="CN284" s="248"/>
      <c r="CO284" s="248"/>
      <c r="CP284" s="248"/>
      <c r="CQ284" s="248"/>
      <c r="CR284" s="248"/>
      <c r="CS284" s="248"/>
      <c r="CT284" s="248"/>
      <c r="CU284" s="248"/>
      <c r="CV284" s="248"/>
      <c r="CW284" s="248"/>
      <c r="CX284" s="248"/>
      <c r="CY284" s="248"/>
      <c r="CZ284" s="248"/>
      <c r="DA284" s="248"/>
      <c r="DB284" s="248">
        <v>78</v>
      </c>
      <c r="DC284" s="249">
        <v>20</v>
      </c>
      <c r="DD284" s="248"/>
      <c r="DE284" s="248"/>
      <c r="DF284" s="248"/>
      <c r="DG284" s="248"/>
      <c r="DH284" s="248"/>
      <c r="DI284" s="248"/>
      <c r="DJ284" s="248">
        <v>2</v>
      </c>
      <c r="DK284" s="306">
        <v>100</v>
      </c>
      <c r="DL284" s="245"/>
      <c r="DM284" s="248"/>
      <c r="DN284" s="248"/>
      <c r="DO284" s="307"/>
      <c r="DQ284" s="245"/>
      <c r="DR284" s="307"/>
      <c r="DS284" s="245"/>
      <c r="DT284" s="262" t="s">
        <v>1729</v>
      </c>
      <c r="DU284" s="249"/>
      <c r="DV284" s="249"/>
      <c r="DW284" s="310">
        <v>100</v>
      </c>
      <c r="DX284" s="311" t="e">
        <v>#N/A</v>
      </c>
      <c r="DY284" s="383" t="s">
        <v>1730</v>
      </c>
      <c r="DZ284" s="268" t="s">
        <v>1688</v>
      </c>
      <c r="EA284" s="268"/>
      <c r="EB284" s="249"/>
      <c r="EC284" s="312"/>
      <c r="ED284" s="229" t="s">
        <v>2517</v>
      </c>
      <c r="EE284" s="313"/>
      <c r="EF284" s="314"/>
      <c r="EG284" s="313"/>
      <c r="EH284" s="315"/>
      <c r="EI284" s="316"/>
      <c r="EJ284" s="317"/>
      <c r="EK284" s="318"/>
      <c r="EL284" s="313"/>
      <c r="EM284" s="315"/>
      <c r="EN284" s="315"/>
      <c r="EO284" s="319"/>
      <c r="EP284" s="319"/>
      <c r="EQ284" s="319"/>
      <c r="ER284" s="319"/>
      <c r="ES284" s="319"/>
      <c r="ET284" s="319"/>
      <c r="EU284" s="319"/>
      <c r="EV284" s="320"/>
      <c r="EW284" s="320"/>
      <c r="EX284" s="320"/>
      <c r="EY284" s="320"/>
      <c r="EZ284" s="192" t="e">
        <f t="shared" si="74"/>
        <v>#DIV/0!</v>
      </c>
      <c r="FA284" s="192" t="e">
        <f t="shared" si="75"/>
        <v>#DIV/0!</v>
      </c>
      <c r="FB284" s="192" t="e">
        <f t="shared" si="76"/>
        <v>#DIV/0!</v>
      </c>
      <c r="FC284" s="192" t="e">
        <f t="shared" si="77"/>
        <v>#DIV/0!</v>
      </c>
      <c r="FD284" s="192" t="e">
        <f t="shared" si="78"/>
        <v>#DIV/0!</v>
      </c>
      <c r="FE284" s="193" t="e">
        <f t="shared" si="79"/>
        <v>#DIV/0!</v>
      </c>
      <c r="FF284" s="194" t="e">
        <f t="shared" si="80"/>
        <v>#DIV/0!</v>
      </c>
      <c r="FG284" s="319"/>
      <c r="FH284" s="315"/>
      <c r="FI284" s="778">
        <f t="shared" si="81"/>
        <v>0</v>
      </c>
      <c r="FJ284" s="779" t="e">
        <f t="shared" si="82"/>
        <v>#DIV/0!</v>
      </c>
      <c r="FK284" s="779" t="e">
        <f t="shared" si="83"/>
        <v>#DIV/0!</v>
      </c>
      <c r="FL284" s="780" t="e">
        <f t="shared" si="84"/>
        <v>#DIV/0!</v>
      </c>
      <c r="FM284" s="169" t="e">
        <f t="shared" si="85"/>
        <v>#DIV/0!</v>
      </c>
      <c r="FN284" s="783" t="e">
        <f t="shared" si="86"/>
        <v>#DIV/0!</v>
      </c>
      <c r="FO284" s="228"/>
      <c r="FP284" s="228"/>
      <c r="FQ284" s="228"/>
      <c r="FR284" s="228"/>
      <c r="FS284" s="228"/>
      <c r="FT284" s="228"/>
      <c r="FU284" s="228"/>
      <c r="FV284" s="228"/>
      <c r="FW284" s="228"/>
      <c r="FX284" s="228"/>
      <c r="FY284" s="228"/>
      <c r="FZ284" s="228"/>
      <c r="GA284" s="228"/>
      <c r="GB284" s="228"/>
      <c r="GC284" s="228"/>
      <c r="GD284" s="228"/>
      <c r="GE284" s="228"/>
      <c r="GF284" s="228"/>
      <c r="GG284" s="228"/>
      <c r="GH284" s="228"/>
      <c r="GI284" s="228"/>
      <c r="GJ284" s="228"/>
      <c r="GK284" s="228"/>
      <c r="GL284" s="228"/>
      <c r="GM284" s="228"/>
      <c r="GN284" s="228"/>
      <c r="GO284" s="228"/>
      <c r="GP284" s="228"/>
      <c r="GQ284" s="228"/>
      <c r="GR284" s="228"/>
      <c r="GS284" s="228"/>
      <c r="GT284" s="228"/>
      <c r="GU284" s="228"/>
      <c r="GV284" s="228"/>
      <c r="GW284" s="228"/>
      <c r="GX284" s="228"/>
      <c r="GY284" s="228"/>
      <c r="GZ284" s="228"/>
      <c r="HA284" s="228"/>
      <c r="HB284" s="228"/>
      <c r="HC284" s="228"/>
      <c r="HD284" s="228"/>
      <c r="HE284" s="228"/>
      <c r="HF284" s="228"/>
      <c r="HG284" s="228"/>
      <c r="HH284" s="228"/>
      <c r="HI284" s="228"/>
      <c r="HJ284" s="228"/>
      <c r="HK284" s="228"/>
      <c r="HL284" s="228"/>
      <c r="HM284" s="228"/>
      <c r="HN284" s="228"/>
      <c r="HO284" s="228"/>
      <c r="HP284" s="228"/>
      <c r="HQ284" s="228"/>
      <c r="HR284" s="228"/>
      <c r="HS284" s="228"/>
      <c r="HT284" s="228"/>
      <c r="HU284" s="228"/>
      <c r="HV284" s="228"/>
      <c r="HW284" s="228"/>
      <c r="HX284" s="228"/>
      <c r="HY284" s="228"/>
      <c r="HZ284" s="228"/>
      <c r="IA284" s="228"/>
      <c r="IB284" s="228"/>
      <c r="IC284" s="228"/>
      <c r="ID284" s="228"/>
      <c r="IE284" s="228"/>
      <c r="IF284" s="228"/>
      <c r="IG284" s="228"/>
      <c r="IH284" s="228"/>
      <c r="II284" s="228"/>
      <c r="IJ284" s="228"/>
      <c r="IK284" s="228"/>
      <c r="IL284" s="228"/>
      <c r="IM284" s="228"/>
      <c r="IN284" s="228"/>
      <c r="IO284" s="228"/>
      <c r="IP284" s="228"/>
      <c r="IQ284" s="228"/>
      <c r="IR284" s="228"/>
      <c r="IS284" s="228"/>
      <c r="IT284" s="228"/>
      <c r="IU284" s="228"/>
      <c r="IV284" s="228"/>
      <c r="IW284" s="228"/>
      <c r="IX284" s="228"/>
      <c r="IY284" s="228"/>
      <c r="IZ284" s="228"/>
      <c r="JA284" s="228"/>
      <c r="JB284" s="228"/>
      <c r="JC284" s="228"/>
      <c r="JD284" s="228"/>
      <c r="JE284" s="228"/>
      <c r="JF284" s="228"/>
      <c r="JG284" s="228"/>
      <c r="JH284" s="228"/>
      <c r="JI284" s="228"/>
      <c r="JJ284" s="228"/>
      <c r="JK284" s="228"/>
      <c r="JL284" s="228"/>
      <c r="JM284" s="228"/>
      <c r="JN284" s="228"/>
      <c r="JO284" s="228"/>
      <c r="JP284" s="228"/>
      <c r="JQ284" s="228"/>
      <c r="JR284" s="228"/>
      <c r="JS284" s="228"/>
      <c r="JT284" s="228"/>
      <c r="JU284" s="228"/>
      <c r="JV284" s="228"/>
      <c r="JW284" s="228"/>
      <c r="JX284" s="228"/>
      <c r="JY284" s="228"/>
      <c r="JZ284" s="228"/>
      <c r="KA284" s="228"/>
      <c r="KB284" s="228"/>
      <c r="KC284" s="228"/>
      <c r="KD284" s="228"/>
      <c r="KE284" s="228"/>
      <c r="KF284" s="228"/>
      <c r="KG284" s="228"/>
      <c r="KH284" s="228"/>
      <c r="KI284" s="228"/>
      <c r="KJ284" s="228"/>
      <c r="KK284" s="228"/>
      <c r="KL284" s="228"/>
      <c r="KM284" s="228"/>
      <c r="KN284" s="228"/>
      <c r="KO284" s="228"/>
      <c r="KP284" s="228"/>
      <c r="KQ284" s="228"/>
      <c r="KR284" s="228"/>
      <c r="KS284" s="228"/>
      <c r="KT284" s="228"/>
      <c r="KU284" s="228"/>
      <c r="KV284" s="228"/>
      <c r="KW284" s="228"/>
      <c r="KX284" s="228"/>
      <c r="KY284" s="228"/>
      <c r="KZ284" s="228"/>
      <c r="LA284" s="228"/>
      <c r="LB284" s="228"/>
      <c r="LC284" s="228"/>
      <c r="LD284" s="228"/>
      <c r="LE284" s="228"/>
      <c r="LF284" s="228"/>
      <c r="LG284" s="228"/>
      <c r="LH284" s="228"/>
      <c r="LI284" s="228"/>
      <c r="LJ284" s="228"/>
      <c r="LK284" s="228"/>
      <c r="LL284" s="228"/>
      <c r="LM284" s="228"/>
      <c r="LN284" s="228"/>
      <c r="LO284" s="228"/>
      <c r="LP284" s="228"/>
      <c r="LQ284" s="228"/>
      <c r="LR284" s="228"/>
      <c r="LS284" s="228"/>
      <c r="LT284" s="228"/>
      <c r="LU284" s="228"/>
      <c r="LV284" s="228"/>
      <c r="LW284" s="228"/>
      <c r="LX284" s="228"/>
      <c r="LY284" s="228"/>
      <c r="LZ284" s="228"/>
      <c r="MA284" s="228"/>
      <c r="MB284" s="228"/>
      <c r="MC284" s="228"/>
      <c r="MD284" s="228"/>
      <c r="ME284" s="228"/>
      <c r="MF284" s="228"/>
      <c r="MG284" s="228"/>
      <c r="MH284" s="228"/>
      <c r="MI284" s="228"/>
      <c r="MJ284" s="228"/>
      <c r="MK284" s="228"/>
      <c r="ML284" s="228"/>
      <c r="MM284" s="228"/>
      <c r="MN284" s="228"/>
      <c r="MO284" s="228"/>
      <c r="MP284" s="228"/>
      <c r="MQ284" s="228"/>
      <c r="MR284" s="228"/>
      <c r="MS284" s="228"/>
      <c r="MT284" s="228"/>
      <c r="MU284" s="228"/>
      <c r="MV284" s="228"/>
      <c r="MW284" s="228"/>
      <c r="MX284" s="228"/>
      <c r="MY284" s="228"/>
      <c r="MZ284" s="228"/>
      <c r="NA284" s="228"/>
      <c r="NB284" s="228"/>
      <c r="NC284" s="228"/>
      <c r="ND284" s="228"/>
      <c r="NE284" s="228"/>
      <c r="NF284" s="228"/>
      <c r="NG284" s="228"/>
      <c r="NH284" s="228"/>
      <c r="NI284" s="228"/>
      <c r="NJ284" s="228"/>
      <c r="NK284" s="228"/>
      <c r="NL284" s="228"/>
      <c r="NM284" s="228"/>
      <c r="NN284" s="228"/>
      <c r="NO284" s="228"/>
      <c r="NP284" s="228"/>
      <c r="NQ284" s="228"/>
      <c r="NR284" s="228"/>
      <c r="NS284" s="228"/>
      <c r="NT284" s="228"/>
      <c r="NU284" s="228"/>
      <c r="NV284" s="228"/>
      <c r="NW284" s="228"/>
      <c r="NX284" s="228"/>
      <c r="NY284" s="228"/>
      <c r="NZ284" s="228"/>
      <c r="OA284" s="228"/>
      <c r="OB284" s="228"/>
      <c r="OC284" s="228"/>
      <c r="OD284" s="228"/>
      <c r="OE284" s="228"/>
      <c r="OF284" s="228"/>
      <c r="OG284" s="228"/>
      <c r="OH284" s="228"/>
      <c r="OI284" s="228"/>
      <c r="OJ284" s="228"/>
      <c r="OK284" s="228"/>
      <c r="OL284" s="228"/>
      <c r="OM284" s="228"/>
      <c r="ON284" s="228"/>
      <c r="OO284" s="228"/>
      <c r="OP284" s="228"/>
      <c r="OQ284" s="228"/>
      <c r="OR284" s="228"/>
      <c r="OS284" s="228"/>
      <c r="OT284" s="228"/>
      <c r="OU284" s="228"/>
      <c r="OV284" s="228"/>
      <c r="OW284" s="228"/>
      <c r="OX284" s="228"/>
      <c r="OY284" s="228"/>
      <c r="OZ284" s="228"/>
      <c r="PA284" s="228"/>
      <c r="PB284" s="228"/>
      <c r="PC284" s="228"/>
      <c r="PD284" s="228"/>
      <c r="PE284" s="228"/>
      <c r="PF284" s="228"/>
      <c r="PG284" s="228"/>
      <c r="PH284" s="228"/>
      <c r="PI284" s="228"/>
      <c r="PJ284" s="228"/>
      <c r="PK284" s="228"/>
      <c r="PL284" s="228"/>
      <c r="PM284" s="228"/>
      <c r="PN284" s="228"/>
      <c r="PO284" s="228"/>
      <c r="PP284" s="228"/>
      <c r="PQ284" s="228"/>
      <c r="PR284" s="228"/>
      <c r="PS284" s="228"/>
      <c r="PT284" s="228"/>
      <c r="PU284" s="228"/>
      <c r="PV284" s="228"/>
      <c r="PW284" s="228"/>
      <c r="PX284" s="228"/>
      <c r="PY284" s="228"/>
      <c r="PZ284" s="228"/>
      <c r="QA284" s="228"/>
      <c r="QB284" s="228"/>
      <c r="QC284" s="228"/>
      <c r="QD284" s="228"/>
      <c r="QE284" s="228"/>
      <c r="QF284" s="228"/>
      <c r="QG284" s="228"/>
      <c r="QH284" s="228"/>
      <c r="QI284" s="228"/>
      <c r="QJ284" s="228"/>
      <c r="QK284" s="228"/>
      <c r="QL284" s="228"/>
      <c r="QM284" s="228"/>
      <c r="QN284" s="228"/>
      <c r="QO284" s="228"/>
      <c r="QP284" s="228"/>
      <c r="QQ284" s="228"/>
      <c r="QR284" s="228"/>
      <c r="QS284" s="228"/>
      <c r="QT284" s="228"/>
      <c r="QU284" s="228"/>
      <c r="QV284" s="228"/>
      <c r="QW284" s="228"/>
      <c r="QX284" s="228"/>
      <c r="QY284" s="228"/>
      <c r="QZ284" s="228"/>
      <c r="RA284" s="228"/>
      <c r="RB284" s="228"/>
      <c r="RC284" s="228"/>
      <c r="RD284" s="228"/>
      <c r="RE284" s="228"/>
      <c r="RF284" s="228"/>
      <c r="RG284" s="228"/>
      <c r="RH284" s="228"/>
      <c r="RI284" s="228"/>
      <c r="RJ284" s="228"/>
      <c r="RK284" s="228"/>
      <c r="RL284" s="228"/>
      <c r="RM284" s="228"/>
      <c r="RN284" s="228"/>
      <c r="RO284" s="228"/>
      <c r="RP284" s="228"/>
      <c r="RQ284" s="228"/>
      <c r="RR284" s="228"/>
      <c r="RS284" s="228"/>
      <c r="RT284" s="228"/>
      <c r="RU284" s="228"/>
      <c r="RV284" s="228"/>
      <c r="RW284" s="228"/>
      <c r="RX284" s="228"/>
      <c r="RY284" s="228"/>
      <c r="RZ284" s="228"/>
      <c r="SA284" s="228"/>
      <c r="SB284" s="228"/>
      <c r="SC284" s="228"/>
      <c r="SD284" s="228"/>
      <c r="SE284" s="228"/>
      <c r="SF284" s="228"/>
      <c r="SG284" s="228"/>
      <c r="SH284" s="228"/>
      <c r="SI284" s="228"/>
      <c r="SJ284" s="228"/>
      <c r="SK284" s="228"/>
      <c r="SL284" s="228"/>
      <c r="SM284" s="228"/>
      <c r="SN284" s="228"/>
      <c r="SO284" s="228"/>
      <c r="SP284" s="228"/>
      <c r="SQ284" s="228"/>
      <c r="SR284" s="228"/>
      <c r="SS284" s="228"/>
      <c r="ST284" s="228"/>
      <c r="SU284" s="228"/>
      <c r="SV284" s="228"/>
      <c r="SW284" s="228"/>
      <c r="SX284" s="228"/>
      <c r="SY284" s="228"/>
      <c r="SZ284" s="228"/>
      <c r="TA284" s="228"/>
      <c r="TB284" s="228"/>
      <c r="TC284" s="228"/>
      <c r="TD284" s="228"/>
      <c r="TE284" s="228"/>
      <c r="TF284" s="228"/>
      <c r="TG284" s="228"/>
      <c r="TH284" s="228"/>
      <c r="TI284" s="228"/>
      <c r="TJ284" s="228"/>
      <c r="TK284" s="228"/>
      <c r="TL284" s="228"/>
      <c r="TM284" s="228"/>
      <c r="TN284" s="228"/>
      <c r="TO284" s="228"/>
      <c r="TP284" s="228"/>
      <c r="TQ284" s="228"/>
      <c r="TR284" s="228"/>
      <c r="TS284" s="228"/>
      <c r="TT284" s="228"/>
      <c r="TU284" s="228"/>
      <c r="TV284" s="228"/>
      <c r="TW284" s="228"/>
      <c r="TX284" s="228"/>
      <c r="TY284" s="228"/>
      <c r="TZ284" s="228"/>
      <c r="UA284" s="228"/>
      <c r="UB284" s="228"/>
      <c r="UC284" s="228"/>
      <c r="UD284" s="228"/>
      <c r="UE284" s="228"/>
      <c r="UF284" s="228"/>
      <c r="UG284" s="228"/>
      <c r="UH284" s="228"/>
      <c r="UI284" s="228"/>
      <c r="UJ284" s="228"/>
      <c r="UK284" s="228"/>
      <c r="UL284" s="228"/>
      <c r="UM284" s="228"/>
      <c r="UN284" s="228"/>
      <c r="UO284" s="228"/>
      <c r="UP284" s="228"/>
      <c r="UQ284" s="228"/>
      <c r="UR284" s="228"/>
      <c r="US284" s="228"/>
      <c r="UT284" s="228"/>
      <c r="UU284" s="228"/>
      <c r="UV284" s="228"/>
      <c r="UW284" s="228"/>
      <c r="UX284" s="228"/>
      <c r="UY284" s="228"/>
      <c r="UZ284" s="228"/>
      <c r="VA284" s="228"/>
      <c r="VB284" s="228"/>
      <c r="VC284" s="228"/>
      <c r="VD284" s="228"/>
      <c r="VE284" s="228"/>
      <c r="VF284" s="228"/>
      <c r="VG284" s="228"/>
      <c r="VH284" s="228"/>
      <c r="VI284" s="228"/>
      <c r="VJ284" s="228"/>
      <c r="VK284" s="228"/>
      <c r="VL284" s="228"/>
      <c r="VM284" s="228"/>
      <c r="VN284" s="228"/>
      <c r="VO284" s="228"/>
      <c r="VP284" s="228"/>
      <c r="VQ284" s="228"/>
      <c r="VR284" s="228"/>
      <c r="VS284" s="228"/>
      <c r="VT284" s="228"/>
      <c r="VU284" s="228"/>
      <c r="VV284" s="228"/>
      <c r="VW284" s="228"/>
      <c r="VX284" s="228"/>
      <c r="VY284" s="228"/>
      <c r="VZ284" s="228"/>
      <c r="WA284" s="228"/>
      <c r="WB284" s="228"/>
      <c r="WC284" s="228"/>
      <c r="WD284" s="228"/>
      <c r="WE284" s="228"/>
      <c r="WF284" s="228"/>
      <c r="WG284" s="228"/>
      <c r="WH284" s="228"/>
      <c r="WI284" s="228"/>
      <c r="WJ284" s="228"/>
      <c r="WK284" s="228"/>
      <c r="WL284" s="228"/>
      <c r="WM284" s="228"/>
      <c r="WN284" s="228"/>
      <c r="WO284" s="228"/>
      <c r="WP284" s="228"/>
      <c r="WQ284" s="228"/>
      <c r="WR284" s="228"/>
      <c r="WS284" s="228"/>
      <c r="WT284" s="228"/>
      <c r="WU284" s="228"/>
      <c r="WV284" s="228"/>
      <c r="WW284" s="228"/>
      <c r="WX284" s="228"/>
      <c r="WY284" s="228"/>
      <c r="WZ284" s="228"/>
      <c r="XA284" s="228"/>
      <c r="XB284" s="228"/>
      <c r="XC284" s="228"/>
      <c r="XD284" s="228"/>
      <c r="XE284" s="228"/>
      <c r="XF284" s="228"/>
      <c r="XG284" s="228"/>
      <c r="XH284" s="228"/>
      <c r="XI284" s="228"/>
      <c r="XJ284" s="228"/>
      <c r="XK284" s="228"/>
      <c r="XL284" s="228"/>
      <c r="XM284" s="228"/>
      <c r="XN284" s="228"/>
      <c r="XO284" s="228"/>
      <c r="XP284" s="228"/>
      <c r="XQ284" s="228"/>
      <c r="XR284" s="228"/>
      <c r="XS284" s="228"/>
      <c r="XT284" s="228"/>
      <c r="XU284" s="228"/>
      <c r="XV284" s="228"/>
      <c r="XW284" s="228"/>
      <c r="XX284" s="228"/>
      <c r="XY284" s="228"/>
      <c r="XZ284" s="228"/>
      <c r="YA284" s="228"/>
      <c r="YB284" s="228"/>
      <c r="YC284" s="228"/>
      <c r="YD284" s="228"/>
      <c r="YE284" s="228"/>
      <c r="YF284" s="228"/>
      <c r="YG284" s="228"/>
      <c r="YH284" s="228"/>
      <c r="YI284" s="228"/>
      <c r="YJ284" s="228"/>
      <c r="YK284" s="228"/>
      <c r="YL284" s="228"/>
      <c r="YM284" s="228"/>
      <c r="YN284" s="228"/>
      <c r="YO284" s="228"/>
      <c r="YP284" s="228"/>
      <c r="YQ284" s="228"/>
      <c r="YR284" s="228"/>
      <c r="YS284" s="228"/>
      <c r="YT284" s="228"/>
      <c r="YU284" s="228"/>
      <c r="YV284" s="228"/>
      <c r="YW284" s="228"/>
      <c r="YX284" s="228"/>
      <c r="YY284" s="228"/>
      <c r="YZ284" s="228"/>
      <c r="ZA284" s="228"/>
      <c r="ZB284" s="228"/>
      <c r="ZC284" s="228"/>
      <c r="ZD284" s="228"/>
      <c r="ZE284" s="228"/>
      <c r="ZF284" s="228"/>
      <c r="ZG284" s="228"/>
      <c r="ZH284" s="228"/>
      <c r="ZI284" s="228"/>
      <c r="ZJ284" s="228"/>
      <c r="ZK284" s="228"/>
      <c r="ZL284" s="228"/>
      <c r="ZM284" s="228"/>
      <c r="ZN284" s="228"/>
      <c r="ZO284" s="228"/>
      <c r="ZP284" s="228"/>
      <c r="ZQ284" s="228"/>
      <c r="ZR284" s="228"/>
      <c r="ZS284" s="228"/>
      <c r="ZT284" s="228"/>
      <c r="ZU284" s="228"/>
      <c r="ZV284" s="228"/>
      <c r="ZW284" s="228"/>
      <c r="ZX284" s="228"/>
      <c r="ZY284" s="228"/>
      <c r="ZZ284" s="228"/>
      <c r="AAA284" s="228"/>
      <c r="AAB284" s="228"/>
      <c r="AAC284" s="228"/>
      <c r="AAD284" s="228"/>
      <c r="AAE284" s="228"/>
      <c r="AAF284" s="228"/>
      <c r="AAG284" s="228"/>
      <c r="AAH284" s="228"/>
      <c r="AAI284" s="228"/>
      <c r="AAJ284" s="228"/>
      <c r="AAK284" s="228"/>
      <c r="AAL284" s="228"/>
      <c r="AAM284" s="228"/>
      <c r="AAN284" s="228"/>
      <c r="AAO284" s="228"/>
      <c r="AAP284" s="228"/>
      <c r="AAQ284" s="228"/>
      <c r="AAR284" s="228"/>
      <c r="AAS284" s="228"/>
      <c r="AAT284" s="228"/>
      <c r="AAU284" s="228"/>
      <c r="AAV284" s="228"/>
      <c r="AAW284" s="228"/>
      <c r="AAX284" s="228"/>
      <c r="AAY284" s="228"/>
      <c r="AAZ284" s="228"/>
      <c r="ABA284" s="228"/>
      <c r="ABB284" s="228"/>
      <c r="ABC284" s="228"/>
      <c r="ABD284" s="228"/>
      <c r="ABE284" s="228"/>
      <c r="ABF284" s="228"/>
      <c r="ABG284" s="228"/>
      <c r="ABH284" s="228"/>
      <c r="ABI284" s="228"/>
      <c r="ABJ284" s="228"/>
      <c r="ABK284" s="228"/>
      <c r="ABL284" s="228"/>
      <c r="ABM284" s="228"/>
      <c r="ABN284" s="228"/>
      <c r="ABO284" s="228"/>
      <c r="ABP284" s="228"/>
      <c r="ABQ284" s="228"/>
      <c r="ABR284" s="228"/>
      <c r="ABS284" s="228"/>
      <c r="ABT284" s="228"/>
      <c r="ABU284" s="228"/>
      <c r="ABV284" s="228"/>
      <c r="ABW284" s="228"/>
      <c r="ABX284" s="228"/>
      <c r="ABY284" s="228"/>
      <c r="ABZ284" s="228"/>
      <c r="ACA284" s="228"/>
      <c r="ACB284" s="228"/>
      <c r="ACC284" s="228"/>
      <c r="ACD284" s="228"/>
      <c r="ACE284" s="228"/>
      <c r="ACF284" s="228"/>
      <c r="ACG284" s="228"/>
      <c r="ACH284" s="228"/>
      <c r="ACI284" s="228"/>
      <c r="ACJ284" s="228"/>
      <c r="ACK284" s="228"/>
      <c r="ACL284" s="228"/>
      <c r="ACM284" s="228"/>
      <c r="ACN284" s="228"/>
      <c r="ACO284" s="228"/>
      <c r="ACP284" s="228"/>
      <c r="ACQ284" s="228"/>
      <c r="ACR284" s="228"/>
      <c r="ACS284" s="228"/>
      <c r="ACT284" s="228"/>
      <c r="ACU284" s="228"/>
      <c r="ACV284" s="228"/>
      <c r="ACW284" s="228"/>
      <c r="ACX284" s="228"/>
      <c r="ACY284" s="228"/>
      <c r="ACZ284" s="228"/>
      <c r="ADA284" s="228"/>
      <c r="ADB284" s="228"/>
      <c r="ADC284" s="228"/>
      <c r="ADD284" s="228"/>
      <c r="ADE284" s="228"/>
      <c r="ADF284" s="228"/>
      <c r="ADG284" s="228"/>
      <c r="ADH284" s="228"/>
      <c r="ADI284" s="228"/>
      <c r="ADJ284" s="228"/>
      <c r="ADK284" s="228"/>
      <c r="ADL284" s="228"/>
      <c r="ADM284" s="228"/>
      <c r="ADN284" s="228"/>
      <c r="ADO284" s="228"/>
      <c r="ADP284" s="228"/>
      <c r="ADQ284" s="228"/>
      <c r="ADR284" s="228"/>
      <c r="ADS284" s="228"/>
      <c r="ADT284" s="228"/>
      <c r="ADU284" s="228"/>
      <c r="ADV284" s="228"/>
      <c r="ADW284" s="228"/>
      <c r="ADX284" s="228"/>
      <c r="ADY284" s="228"/>
      <c r="ADZ284" s="228"/>
      <c r="AEA284" s="228"/>
      <c r="AEB284" s="228"/>
      <c r="AEC284" s="228"/>
      <c r="AED284" s="228"/>
      <c r="AEE284" s="228"/>
      <c r="AEF284" s="228"/>
      <c r="AEG284" s="228"/>
      <c r="AEH284" s="228"/>
      <c r="AEI284" s="228"/>
      <c r="AEJ284" s="228"/>
      <c r="AEK284" s="228"/>
      <c r="AEL284" s="228"/>
      <c r="AEM284" s="228"/>
      <c r="AEN284" s="228"/>
      <c r="AEO284" s="228"/>
      <c r="AEP284" s="228"/>
      <c r="AEQ284" s="228"/>
      <c r="AER284" s="228"/>
      <c r="AES284" s="228"/>
      <c r="AET284" s="228"/>
      <c r="AEU284" s="228"/>
      <c r="AEV284" s="228"/>
      <c r="AEW284" s="228"/>
      <c r="AEX284" s="228"/>
      <c r="AEY284" s="228"/>
      <c r="AEZ284" s="228"/>
      <c r="AFA284" s="228"/>
      <c r="AFB284" s="228"/>
      <c r="AFC284" s="228"/>
      <c r="AFD284" s="228"/>
      <c r="AFE284" s="228"/>
      <c r="AFF284" s="228"/>
      <c r="AFG284" s="228"/>
      <c r="AFH284" s="228"/>
      <c r="AFI284" s="228"/>
      <c r="AFJ284" s="228"/>
      <c r="AFK284" s="228"/>
      <c r="AFL284" s="228"/>
      <c r="AFM284" s="228"/>
      <c r="AFN284" s="228"/>
      <c r="AFO284" s="228"/>
      <c r="AFP284" s="228"/>
      <c r="AFQ284" s="228"/>
      <c r="AFR284" s="228"/>
      <c r="AFS284" s="228"/>
      <c r="AFT284" s="228"/>
      <c r="AFU284" s="228"/>
      <c r="AFV284" s="228"/>
      <c r="AFW284" s="228"/>
      <c r="AFX284" s="228"/>
      <c r="AFY284" s="228"/>
      <c r="AFZ284" s="228"/>
      <c r="AGA284" s="228"/>
      <c r="AGB284" s="228"/>
      <c r="AGC284" s="228"/>
      <c r="AGD284" s="228"/>
      <c r="AGE284" s="228"/>
      <c r="AGF284" s="228"/>
      <c r="AGG284" s="228"/>
      <c r="AGH284" s="228"/>
      <c r="AGI284" s="228"/>
      <c r="AGJ284" s="228"/>
      <c r="AGK284" s="228"/>
      <c r="AGL284" s="228"/>
      <c r="AGM284" s="228"/>
      <c r="AGN284" s="228"/>
      <c r="AGO284" s="228"/>
      <c r="AGP284" s="228"/>
      <c r="AGQ284" s="228"/>
      <c r="AGR284" s="228"/>
      <c r="AGS284" s="228"/>
      <c r="AGT284" s="228"/>
      <c r="AGU284" s="228"/>
      <c r="AGV284" s="228"/>
      <c r="AGW284" s="228"/>
      <c r="AGX284" s="228"/>
      <c r="AGY284" s="228"/>
      <c r="AGZ284" s="228"/>
      <c r="AHA284" s="228"/>
      <c r="AHB284" s="228"/>
      <c r="AHC284" s="228"/>
      <c r="AHD284" s="228"/>
      <c r="AHE284" s="228"/>
      <c r="AHF284" s="228"/>
      <c r="AHG284" s="228"/>
      <c r="AHH284" s="228"/>
      <c r="AHI284" s="228"/>
      <c r="AHJ284" s="228"/>
      <c r="AHK284" s="228"/>
      <c r="AHL284" s="228"/>
      <c r="AHM284" s="228"/>
      <c r="AHN284" s="228"/>
      <c r="AHO284" s="228"/>
      <c r="AHP284" s="228"/>
      <c r="AHQ284" s="228"/>
      <c r="AHR284" s="228"/>
      <c r="AHS284" s="228"/>
      <c r="AHT284" s="228"/>
      <c r="AHU284" s="228"/>
      <c r="AHV284" s="228"/>
      <c r="AHW284" s="228"/>
      <c r="AHX284" s="228"/>
      <c r="AHY284" s="228"/>
      <c r="AHZ284" s="228"/>
      <c r="AIA284" s="228"/>
      <c r="AIB284" s="228"/>
      <c r="AIC284" s="228"/>
      <c r="AID284" s="228"/>
      <c r="AIE284" s="228"/>
      <c r="AIF284" s="228"/>
      <c r="AIG284" s="228"/>
      <c r="AIH284" s="228"/>
      <c r="AII284" s="228"/>
      <c r="AIJ284" s="228"/>
      <c r="AIK284" s="228"/>
      <c r="AIL284" s="228"/>
      <c r="AIM284" s="228"/>
      <c r="AIN284" s="228"/>
      <c r="AIO284" s="228"/>
      <c r="AIP284" s="228"/>
      <c r="AIQ284" s="228"/>
      <c r="AIR284" s="228"/>
      <c r="AIS284" s="228"/>
      <c r="AIT284" s="228"/>
      <c r="AIU284" s="228"/>
      <c r="AIV284" s="228"/>
      <c r="AIW284" s="228"/>
      <c r="AIX284" s="228"/>
      <c r="AIY284" s="228"/>
      <c r="AIZ284" s="228"/>
      <c r="AJA284" s="228"/>
      <c r="AJB284" s="228"/>
      <c r="AJC284" s="228"/>
      <c r="AJD284" s="228"/>
      <c r="AJE284" s="228"/>
      <c r="AJF284" s="228"/>
      <c r="AJG284" s="228"/>
      <c r="AJH284" s="228"/>
      <c r="AJI284" s="228"/>
      <c r="AJJ284" s="228"/>
      <c r="AJK284" s="228"/>
      <c r="AJL284" s="228"/>
      <c r="AJM284" s="228"/>
      <c r="AJN284" s="228"/>
      <c r="AJO284" s="228"/>
      <c r="AJP284" s="228"/>
      <c r="AJQ284" s="228"/>
      <c r="AJR284" s="228"/>
      <c r="AJS284" s="228"/>
      <c r="AJT284" s="228"/>
      <c r="AJU284" s="228"/>
      <c r="AJV284" s="228"/>
      <c r="AJW284" s="228"/>
      <c r="AJX284" s="228"/>
      <c r="AJY284" s="228"/>
      <c r="AJZ284" s="228"/>
      <c r="AKA284" s="228"/>
      <c r="AKB284" s="228"/>
      <c r="AKC284" s="228"/>
      <c r="AKD284" s="228"/>
      <c r="AKE284" s="228"/>
      <c r="AKF284" s="228"/>
      <c r="AKG284" s="228"/>
      <c r="AKH284" s="228"/>
      <c r="AKI284" s="228"/>
      <c r="AKJ284" s="228"/>
      <c r="AKK284" s="228"/>
      <c r="AKL284" s="228"/>
      <c r="AKM284" s="228"/>
      <c r="AKN284" s="228"/>
      <c r="AKO284" s="228"/>
      <c r="AKP284" s="228"/>
      <c r="AKQ284" s="228"/>
      <c r="AKR284" s="228"/>
      <c r="AKS284" s="228"/>
      <c r="AKT284" s="228"/>
      <c r="AKU284" s="228"/>
      <c r="AKV284" s="228"/>
      <c r="AKW284" s="228"/>
      <c r="AKX284" s="228"/>
      <c r="AKY284" s="228"/>
      <c r="AKZ284" s="228"/>
      <c r="ALA284" s="228"/>
      <c r="ALB284" s="228"/>
      <c r="ALC284" s="228"/>
      <c r="ALD284" s="228"/>
      <c r="ALE284" s="228"/>
      <c r="ALF284" s="228"/>
      <c r="ALG284" s="228"/>
      <c r="ALH284" s="228"/>
      <c r="ALI284" s="228"/>
      <c r="ALJ284" s="228"/>
      <c r="ALK284" s="228"/>
      <c r="ALL284" s="228"/>
      <c r="ALM284" s="228"/>
      <c r="ALN284" s="228"/>
      <c r="ALO284" s="228"/>
      <c r="ALP284" s="228"/>
      <c r="ALQ284" s="228"/>
      <c r="ALR284" s="228"/>
      <c r="ALS284" s="228"/>
      <c r="ALT284" s="228"/>
      <c r="ALU284" s="228"/>
      <c r="ALV284" s="228"/>
      <c r="ALW284" s="228"/>
      <c r="ALX284" s="228"/>
      <c r="ALY284" s="228"/>
      <c r="ALZ284" s="228"/>
      <c r="AMA284" s="228"/>
      <c r="AMB284" s="228"/>
      <c r="AMC284" s="228"/>
      <c r="AMD284" s="228"/>
      <c r="AME284" s="228"/>
      <c r="AMF284" s="228"/>
      <c r="AMG284" s="228"/>
      <c r="AMH284" s="228"/>
      <c r="AMI284" s="228"/>
      <c r="AMJ284" s="228"/>
      <c r="AMK284" s="228"/>
      <c r="AML284" s="228"/>
      <c r="AMM284" s="228"/>
      <c r="AMN284" s="228"/>
      <c r="AMO284" s="228"/>
      <c r="AMP284" s="228"/>
      <c r="AMQ284" s="228"/>
      <c r="AMR284" s="228"/>
      <c r="AMS284" s="228"/>
      <c r="AMT284" s="228"/>
      <c r="AMU284" s="228"/>
      <c r="AMV284" s="228"/>
      <c r="AMW284" s="228"/>
      <c r="AMX284" s="228"/>
    </row>
    <row r="285" spans="1:1038" s="308" customFormat="1" ht="18" customHeight="1">
      <c r="A285" s="351" t="s">
        <v>1646</v>
      </c>
      <c r="B285" s="228" t="s">
        <v>1647</v>
      </c>
      <c r="C285" s="228"/>
      <c r="D285" s="228" t="s">
        <v>1279</v>
      </c>
      <c r="E285" s="228">
        <v>46</v>
      </c>
      <c r="F285" s="228">
        <v>3</v>
      </c>
      <c r="G285" s="285" t="str">
        <f t="shared" si="73"/>
        <v>46-3</v>
      </c>
      <c r="H285" s="279">
        <v>0</v>
      </c>
      <c r="I285" s="228">
        <v>85</v>
      </c>
      <c r="J285" s="226"/>
      <c r="K285" s="545" t="b">
        <f>IF(I286=1,IF(((VLOOKUP($G285,[1]Depth_Lookup!#REF!,9,FALSE))-(H285/100))=0,"Good",IF(((VLOOKUP($G285,[1]Depth_Lookup!$A$3:$J$550,9,FALSE))-(H285/100))&gt;0,"Too Short","Too Long")))</f>
        <v>0</v>
      </c>
      <c r="L285" s="171">
        <f>(VLOOKUP($G285,Depth_Lookup!$A$3:$J$410,10,FALSE))+(H285/100)</f>
        <v>109.39</v>
      </c>
      <c r="M285" s="171">
        <f>(VLOOKUP($G285,Depth_Lookup!$A$3:$J$410,10,FALSE))+(I285/100)</f>
        <v>110.24</v>
      </c>
      <c r="N285" s="231" t="s">
        <v>1727</v>
      </c>
      <c r="O285" s="228">
        <v>4</v>
      </c>
      <c r="P285" s="228" t="s">
        <v>853</v>
      </c>
      <c r="Q285" s="228" t="s">
        <v>125</v>
      </c>
      <c r="R285" s="304" t="s">
        <v>1633</v>
      </c>
      <c r="S285" s="228" t="s">
        <v>94</v>
      </c>
      <c r="T285" s="228" t="s">
        <v>700</v>
      </c>
      <c r="U285" s="228"/>
      <c r="V285" s="228"/>
      <c r="W285" s="228" t="s">
        <v>102</v>
      </c>
      <c r="X285" s="305">
        <v>5</v>
      </c>
      <c r="Y285" s="228" t="s">
        <v>90</v>
      </c>
      <c r="Z285" s="228" t="s">
        <v>91</v>
      </c>
      <c r="AA285" s="228"/>
      <c r="AB285" s="228"/>
      <c r="AC285" s="228"/>
      <c r="AD285" s="228"/>
      <c r="AE285" s="234"/>
      <c r="AF285" s="304" t="e">
        <v>#N/A</v>
      </c>
      <c r="AG285" s="241"/>
      <c r="AH285" s="228"/>
      <c r="AI285" s="244">
        <v>69</v>
      </c>
      <c r="AJ285" s="228"/>
      <c r="AK285" s="228"/>
      <c r="AL285" s="228"/>
      <c r="AM285" s="228"/>
      <c r="AN285" s="228"/>
      <c r="AO285" s="244"/>
      <c r="AP285" s="228"/>
      <c r="AQ285" s="228"/>
      <c r="AR285" s="228"/>
      <c r="AS285" s="228"/>
      <c r="AT285" s="228"/>
      <c r="AU285" s="244"/>
      <c r="AV285" s="228"/>
      <c r="AW285" s="228"/>
      <c r="AX285" s="228"/>
      <c r="AY285" s="228"/>
      <c r="AZ285" s="228"/>
      <c r="BA285" s="244">
        <v>30</v>
      </c>
      <c r="BB285" s="228">
        <v>7</v>
      </c>
      <c r="BC285" s="228">
        <v>5</v>
      </c>
      <c r="BD285" s="228" t="s">
        <v>110</v>
      </c>
      <c r="BE285" s="228" t="s">
        <v>103</v>
      </c>
      <c r="BF285" s="228"/>
      <c r="BG285" s="244"/>
      <c r="BH285" s="228"/>
      <c r="BI285" s="228"/>
      <c r="BJ285" s="228"/>
      <c r="BK285" s="228"/>
      <c r="BL285" s="228"/>
      <c r="BM285" s="244">
        <v>1</v>
      </c>
      <c r="BN285" s="228">
        <v>0.5</v>
      </c>
      <c r="BO285" s="228">
        <v>0.5</v>
      </c>
      <c r="BP285" s="228" t="s">
        <v>110</v>
      </c>
      <c r="BQ285" s="228" t="s">
        <v>103</v>
      </c>
      <c r="BR285" s="228"/>
      <c r="BS285" s="228"/>
      <c r="BT285" s="228"/>
      <c r="BU285" s="228"/>
      <c r="BV285" s="228"/>
      <c r="BW285" s="228"/>
      <c r="BX285" s="228"/>
      <c r="BY285" s="244"/>
      <c r="BZ285" s="228"/>
      <c r="CA285" s="228"/>
      <c r="CB285" s="228"/>
      <c r="CC285" s="228"/>
      <c r="CD285" s="228"/>
      <c r="CE285" s="228" t="s">
        <v>1731</v>
      </c>
      <c r="CF285" s="228"/>
      <c r="CG285" s="245"/>
      <c r="CH285" s="246" t="s">
        <v>1697</v>
      </c>
      <c r="CI285" s="246">
        <v>100</v>
      </c>
      <c r="CJ285" s="246" t="s">
        <v>514</v>
      </c>
      <c r="CK285" s="247"/>
      <c r="CL285" s="248"/>
      <c r="CM285" s="248"/>
      <c r="CN285" s="248"/>
      <c r="CO285" s="248"/>
      <c r="CP285" s="248"/>
      <c r="CQ285" s="248"/>
      <c r="CR285" s="248"/>
      <c r="CS285" s="248"/>
      <c r="CT285" s="248"/>
      <c r="CU285" s="248"/>
      <c r="CV285" s="248"/>
      <c r="CW285" s="248"/>
      <c r="CX285" s="248"/>
      <c r="CY285" s="248"/>
      <c r="CZ285" s="248"/>
      <c r="DA285" s="248"/>
      <c r="DB285" s="248">
        <v>78</v>
      </c>
      <c r="DC285" s="249">
        <v>20</v>
      </c>
      <c r="DD285" s="248"/>
      <c r="DE285" s="248"/>
      <c r="DF285" s="248"/>
      <c r="DG285" s="248"/>
      <c r="DH285" s="248"/>
      <c r="DI285" s="248"/>
      <c r="DJ285" s="248">
        <v>2</v>
      </c>
      <c r="DK285" s="306">
        <v>100</v>
      </c>
      <c r="DL285" s="245"/>
      <c r="DM285" s="248"/>
      <c r="DN285" s="248"/>
      <c r="DO285" s="307"/>
      <c r="DQ285" s="245"/>
      <c r="DR285" s="307"/>
      <c r="DS285" s="245"/>
      <c r="DT285" s="262" t="s">
        <v>1729</v>
      </c>
      <c r="DU285" s="249"/>
      <c r="DV285" s="249"/>
      <c r="DW285" s="310">
        <v>100</v>
      </c>
      <c r="DX285" s="311" t="e">
        <v>#N/A</v>
      </c>
      <c r="DY285" s="383" t="s">
        <v>1730</v>
      </c>
      <c r="DZ285" s="268" t="s">
        <v>1688</v>
      </c>
      <c r="EA285" s="268"/>
      <c r="EB285" s="249"/>
      <c r="EC285" s="312"/>
      <c r="ED285" s="229" t="s">
        <v>2517</v>
      </c>
      <c r="EE285" s="313"/>
      <c r="EF285" s="314"/>
      <c r="EG285" s="313"/>
      <c r="EH285" s="315"/>
      <c r="EI285" s="316"/>
      <c r="EJ285" s="317"/>
      <c r="EK285" s="318"/>
      <c r="EL285" s="313"/>
      <c r="EM285" s="315"/>
      <c r="EN285" s="315"/>
      <c r="EO285" s="319"/>
      <c r="EP285" s="319"/>
      <c r="EQ285" s="319"/>
      <c r="ER285" s="319"/>
      <c r="ES285" s="319"/>
      <c r="ET285" s="319"/>
      <c r="EU285" s="319"/>
      <c r="EV285" s="320"/>
      <c r="EW285" s="320"/>
      <c r="EX285" s="320"/>
      <c r="EY285" s="320"/>
      <c r="EZ285" s="192" t="e">
        <f t="shared" si="74"/>
        <v>#DIV/0!</v>
      </c>
      <c r="FA285" s="192" t="e">
        <f t="shared" si="75"/>
        <v>#DIV/0!</v>
      </c>
      <c r="FB285" s="192" t="e">
        <f t="shared" si="76"/>
        <v>#DIV/0!</v>
      </c>
      <c r="FC285" s="192" t="e">
        <f t="shared" si="77"/>
        <v>#DIV/0!</v>
      </c>
      <c r="FD285" s="192" t="e">
        <f t="shared" si="78"/>
        <v>#DIV/0!</v>
      </c>
      <c r="FE285" s="193" t="e">
        <f t="shared" si="79"/>
        <v>#DIV/0!</v>
      </c>
      <c r="FF285" s="194" t="e">
        <f t="shared" si="80"/>
        <v>#DIV/0!</v>
      </c>
      <c r="FG285" s="319"/>
      <c r="FH285" s="315"/>
      <c r="FI285" s="778">
        <f t="shared" si="81"/>
        <v>0</v>
      </c>
      <c r="FJ285" s="779" t="e">
        <f t="shared" si="82"/>
        <v>#DIV/0!</v>
      </c>
      <c r="FK285" s="779" t="e">
        <f t="shared" si="83"/>
        <v>#DIV/0!</v>
      </c>
      <c r="FL285" s="780" t="e">
        <f t="shared" si="84"/>
        <v>#DIV/0!</v>
      </c>
      <c r="FM285" s="169" t="e">
        <f t="shared" si="85"/>
        <v>#DIV/0!</v>
      </c>
      <c r="FN285" s="783" t="e">
        <f t="shared" si="86"/>
        <v>#DIV/0!</v>
      </c>
      <c r="FO285" s="228"/>
      <c r="FP285" s="228"/>
      <c r="FQ285" s="228"/>
      <c r="FR285" s="228"/>
      <c r="FS285" s="228"/>
      <c r="FT285" s="228"/>
      <c r="FU285" s="228"/>
      <c r="FV285" s="228"/>
      <c r="FW285" s="228"/>
      <c r="FX285" s="228"/>
      <c r="FY285" s="228"/>
      <c r="FZ285" s="228"/>
      <c r="GA285" s="228"/>
      <c r="GB285" s="228"/>
      <c r="GC285" s="228"/>
      <c r="GD285" s="228"/>
      <c r="GE285" s="228"/>
      <c r="GF285" s="228"/>
      <c r="GG285" s="228"/>
      <c r="GH285" s="228"/>
      <c r="GI285" s="228"/>
      <c r="GJ285" s="228"/>
      <c r="GK285" s="228"/>
      <c r="GL285" s="228"/>
      <c r="GM285" s="228"/>
      <c r="GN285" s="228"/>
      <c r="GO285" s="228"/>
      <c r="GP285" s="228"/>
      <c r="GQ285" s="228"/>
      <c r="GR285" s="228"/>
      <c r="GS285" s="228"/>
      <c r="GT285" s="228"/>
      <c r="GU285" s="228"/>
      <c r="GV285" s="228"/>
      <c r="GW285" s="228"/>
      <c r="GX285" s="228"/>
      <c r="GY285" s="228"/>
      <c r="GZ285" s="228"/>
      <c r="HA285" s="228"/>
      <c r="HB285" s="228"/>
      <c r="HC285" s="228"/>
      <c r="HD285" s="228"/>
      <c r="HE285" s="228"/>
      <c r="HF285" s="228"/>
      <c r="HG285" s="228"/>
      <c r="HH285" s="228"/>
      <c r="HI285" s="228"/>
      <c r="HJ285" s="228"/>
      <c r="HK285" s="228"/>
      <c r="HL285" s="228"/>
      <c r="HM285" s="228"/>
      <c r="HN285" s="228"/>
      <c r="HO285" s="228"/>
      <c r="HP285" s="228"/>
      <c r="HQ285" s="228"/>
      <c r="HR285" s="228"/>
      <c r="HS285" s="228"/>
      <c r="HT285" s="228"/>
      <c r="HU285" s="228"/>
      <c r="HV285" s="228"/>
      <c r="HW285" s="228"/>
      <c r="HX285" s="228"/>
      <c r="HY285" s="228"/>
      <c r="HZ285" s="228"/>
      <c r="IA285" s="228"/>
      <c r="IB285" s="228"/>
      <c r="IC285" s="228"/>
      <c r="ID285" s="228"/>
      <c r="IE285" s="228"/>
      <c r="IF285" s="228"/>
      <c r="IG285" s="228"/>
      <c r="IH285" s="228"/>
      <c r="II285" s="228"/>
      <c r="IJ285" s="228"/>
      <c r="IK285" s="228"/>
      <c r="IL285" s="228"/>
      <c r="IM285" s="228"/>
      <c r="IN285" s="228"/>
      <c r="IO285" s="228"/>
      <c r="IP285" s="228"/>
      <c r="IQ285" s="228"/>
      <c r="IR285" s="228"/>
      <c r="IS285" s="228"/>
      <c r="IT285" s="228"/>
      <c r="IU285" s="228"/>
      <c r="IV285" s="228"/>
      <c r="IW285" s="228"/>
      <c r="IX285" s="228"/>
      <c r="IY285" s="228"/>
      <c r="IZ285" s="228"/>
      <c r="JA285" s="228"/>
      <c r="JB285" s="228"/>
      <c r="JC285" s="228"/>
      <c r="JD285" s="228"/>
      <c r="JE285" s="228"/>
      <c r="JF285" s="228"/>
      <c r="JG285" s="228"/>
      <c r="JH285" s="228"/>
      <c r="JI285" s="228"/>
      <c r="JJ285" s="228"/>
      <c r="JK285" s="228"/>
      <c r="JL285" s="228"/>
      <c r="JM285" s="228"/>
      <c r="JN285" s="228"/>
      <c r="JO285" s="228"/>
      <c r="JP285" s="228"/>
      <c r="JQ285" s="228"/>
      <c r="JR285" s="228"/>
      <c r="JS285" s="228"/>
      <c r="JT285" s="228"/>
      <c r="JU285" s="228"/>
      <c r="JV285" s="228"/>
      <c r="JW285" s="228"/>
      <c r="JX285" s="228"/>
      <c r="JY285" s="228"/>
      <c r="JZ285" s="228"/>
      <c r="KA285" s="228"/>
      <c r="KB285" s="228"/>
      <c r="KC285" s="228"/>
      <c r="KD285" s="228"/>
      <c r="KE285" s="228"/>
      <c r="KF285" s="228"/>
      <c r="KG285" s="228"/>
      <c r="KH285" s="228"/>
      <c r="KI285" s="228"/>
      <c r="KJ285" s="228"/>
      <c r="KK285" s="228"/>
      <c r="KL285" s="228"/>
      <c r="KM285" s="228"/>
      <c r="KN285" s="228"/>
      <c r="KO285" s="228"/>
      <c r="KP285" s="228"/>
      <c r="KQ285" s="228"/>
      <c r="KR285" s="228"/>
      <c r="KS285" s="228"/>
      <c r="KT285" s="228"/>
      <c r="KU285" s="228"/>
      <c r="KV285" s="228"/>
      <c r="KW285" s="228"/>
      <c r="KX285" s="228"/>
      <c r="KY285" s="228"/>
      <c r="KZ285" s="228"/>
      <c r="LA285" s="228"/>
      <c r="LB285" s="228"/>
      <c r="LC285" s="228"/>
      <c r="LD285" s="228"/>
      <c r="LE285" s="228"/>
      <c r="LF285" s="228"/>
      <c r="LG285" s="228"/>
      <c r="LH285" s="228"/>
      <c r="LI285" s="228"/>
      <c r="LJ285" s="228"/>
      <c r="LK285" s="228"/>
      <c r="LL285" s="228"/>
      <c r="LM285" s="228"/>
      <c r="LN285" s="228"/>
      <c r="LO285" s="228"/>
      <c r="LP285" s="228"/>
      <c r="LQ285" s="228"/>
      <c r="LR285" s="228"/>
      <c r="LS285" s="228"/>
      <c r="LT285" s="228"/>
      <c r="LU285" s="228"/>
      <c r="LV285" s="228"/>
      <c r="LW285" s="228"/>
      <c r="LX285" s="228"/>
      <c r="LY285" s="228"/>
      <c r="LZ285" s="228"/>
      <c r="MA285" s="228"/>
      <c r="MB285" s="228"/>
      <c r="MC285" s="228"/>
      <c r="MD285" s="228"/>
      <c r="ME285" s="228"/>
      <c r="MF285" s="228"/>
      <c r="MG285" s="228"/>
      <c r="MH285" s="228"/>
      <c r="MI285" s="228"/>
      <c r="MJ285" s="228"/>
      <c r="MK285" s="228"/>
      <c r="ML285" s="228"/>
      <c r="MM285" s="228"/>
      <c r="MN285" s="228"/>
      <c r="MO285" s="228"/>
      <c r="MP285" s="228"/>
      <c r="MQ285" s="228"/>
      <c r="MR285" s="228"/>
      <c r="MS285" s="228"/>
      <c r="MT285" s="228"/>
      <c r="MU285" s="228"/>
      <c r="MV285" s="228"/>
      <c r="MW285" s="228"/>
      <c r="MX285" s="228"/>
      <c r="MY285" s="228"/>
      <c r="MZ285" s="228"/>
      <c r="NA285" s="228"/>
      <c r="NB285" s="228"/>
      <c r="NC285" s="228"/>
      <c r="ND285" s="228"/>
      <c r="NE285" s="228"/>
      <c r="NF285" s="228"/>
      <c r="NG285" s="228"/>
      <c r="NH285" s="228"/>
      <c r="NI285" s="228"/>
      <c r="NJ285" s="228"/>
      <c r="NK285" s="228"/>
      <c r="NL285" s="228"/>
      <c r="NM285" s="228"/>
      <c r="NN285" s="228"/>
      <c r="NO285" s="228"/>
      <c r="NP285" s="228"/>
      <c r="NQ285" s="228"/>
      <c r="NR285" s="228"/>
      <c r="NS285" s="228"/>
      <c r="NT285" s="228"/>
      <c r="NU285" s="228"/>
      <c r="NV285" s="228"/>
      <c r="NW285" s="228"/>
      <c r="NX285" s="228"/>
      <c r="NY285" s="228"/>
      <c r="NZ285" s="228"/>
      <c r="OA285" s="228"/>
      <c r="OB285" s="228"/>
      <c r="OC285" s="228"/>
      <c r="OD285" s="228"/>
      <c r="OE285" s="228"/>
      <c r="OF285" s="228"/>
      <c r="OG285" s="228"/>
      <c r="OH285" s="228"/>
      <c r="OI285" s="228"/>
      <c r="OJ285" s="228"/>
      <c r="OK285" s="228"/>
      <c r="OL285" s="228"/>
      <c r="OM285" s="228"/>
      <c r="ON285" s="228"/>
      <c r="OO285" s="228"/>
      <c r="OP285" s="228"/>
      <c r="OQ285" s="228"/>
      <c r="OR285" s="228"/>
      <c r="OS285" s="228"/>
      <c r="OT285" s="228"/>
      <c r="OU285" s="228"/>
      <c r="OV285" s="228"/>
      <c r="OW285" s="228"/>
      <c r="OX285" s="228"/>
      <c r="OY285" s="228"/>
      <c r="OZ285" s="228"/>
      <c r="PA285" s="228"/>
      <c r="PB285" s="228"/>
      <c r="PC285" s="228"/>
      <c r="PD285" s="228"/>
      <c r="PE285" s="228"/>
      <c r="PF285" s="228"/>
      <c r="PG285" s="228"/>
      <c r="PH285" s="228"/>
      <c r="PI285" s="228"/>
      <c r="PJ285" s="228"/>
      <c r="PK285" s="228"/>
      <c r="PL285" s="228"/>
      <c r="PM285" s="228"/>
      <c r="PN285" s="228"/>
      <c r="PO285" s="228"/>
      <c r="PP285" s="228"/>
      <c r="PQ285" s="228"/>
      <c r="PR285" s="228"/>
      <c r="PS285" s="228"/>
      <c r="PT285" s="228"/>
      <c r="PU285" s="228"/>
      <c r="PV285" s="228"/>
      <c r="PW285" s="228"/>
      <c r="PX285" s="228"/>
      <c r="PY285" s="228"/>
      <c r="PZ285" s="228"/>
      <c r="QA285" s="228"/>
      <c r="QB285" s="228"/>
      <c r="QC285" s="228"/>
      <c r="QD285" s="228"/>
      <c r="QE285" s="228"/>
      <c r="QF285" s="228"/>
      <c r="QG285" s="228"/>
      <c r="QH285" s="228"/>
      <c r="QI285" s="228"/>
      <c r="QJ285" s="228"/>
      <c r="QK285" s="228"/>
      <c r="QL285" s="228"/>
      <c r="QM285" s="228"/>
      <c r="QN285" s="228"/>
      <c r="QO285" s="228"/>
      <c r="QP285" s="228"/>
      <c r="QQ285" s="228"/>
      <c r="QR285" s="228"/>
      <c r="QS285" s="228"/>
      <c r="QT285" s="228"/>
      <c r="QU285" s="228"/>
      <c r="QV285" s="228"/>
      <c r="QW285" s="228"/>
      <c r="QX285" s="228"/>
      <c r="QY285" s="228"/>
      <c r="QZ285" s="228"/>
      <c r="RA285" s="228"/>
      <c r="RB285" s="228"/>
      <c r="RC285" s="228"/>
      <c r="RD285" s="228"/>
      <c r="RE285" s="228"/>
      <c r="RF285" s="228"/>
      <c r="RG285" s="228"/>
      <c r="RH285" s="228"/>
      <c r="RI285" s="228"/>
      <c r="RJ285" s="228"/>
      <c r="RK285" s="228"/>
      <c r="RL285" s="228"/>
      <c r="RM285" s="228"/>
      <c r="RN285" s="228"/>
      <c r="RO285" s="228"/>
      <c r="RP285" s="228"/>
      <c r="RQ285" s="228"/>
      <c r="RR285" s="228"/>
      <c r="RS285" s="228"/>
      <c r="RT285" s="228"/>
      <c r="RU285" s="228"/>
      <c r="RV285" s="228"/>
      <c r="RW285" s="228"/>
      <c r="RX285" s="228"/>
      <c r="RY285" s="228"/>
      <c r="RZ285" s="228"/>
      <c r="SA285" s="228"/>
      <c r="SB285" s="228"/>
      <c r="SC285" s="228"/>
      <c r="SD285" s="228"/>
      <c r="SE285" s="228"/>
      <c r="SF285" s="228"/>
      <c r="SG285" s="228"/>
      <c r="SH285" s="228"/>
      <c r="SI285" s="228"/>
      <c r="SJ285" s="228"/>
      <c r="SK285" s="228"/>
      <c r="SL285" s="228"/>
      <c r="SM285" s="228"/>
      <c r="SN285" s="228"/>
      <c r="SO285" s="228"/>
      <c r="SP285" s="228"/>
      <c r="SQ285" s="228"/>
      <c r="SR285" s="228"/>
      <c r="SS285" s="228"/>
      <c r="ST285" s="228"/>
      <c r="SU285" s="228"/>
      <c r="SV285" s="228"/>
      <c r="SW285" s="228"/>
      <c r="SX285" s="228"/>
      <c r="SY285" s="228"/>
      <c r="SZ285" s="228"/>
      <c r="TA285" s="228"/>
      <c r="TB285" s="228"/>
      <c r="TC285" s="228"/>
      <c r="TD285" s="228"/>
      <c r="TE285" s="228"/>
      <c r="TF285" s="228"/>
      <c r="TG285" s="228"/>
      <c r="TH285" s="228"/>
      <c r="TI285" s="228"/>
      <c r="TJ285" s="228"/>
      <c r="TK285" s="228"/>
      <c r="TL285" s="228"/>
      <c r="TM285" s="228"/>
      <c r="TN285" s="228"/>
      <c r="TO285" s="228"/>
      <c r="TP285" s="228"/>
      <c r="TQ285" s="228"/>
      <c r="TR285" s="228"/>
      <c r="TS285" s="228"/>
      <c r="TT285" s="228"/>
      <c r="TU285" s="228"/>
      <c r="TV285" s="228"/>
      <c r="TW285" s="228"/>
      <c r="TX285" s="228"/>
      <c r="TY285" s="228"/>
      <c r="TZ285" s="228"/>
      <c r="UA285" s="228"/>
      <c r="UB285" s="228"/>
      <c r="UC285" s="228"/>
      <c r="UD285" s="228"/>
      <c r="UE285" s="228"/>
      <c r="UF285" s="228"/>
      <c r="UG285" s="228"/>
      <c r="UH285" s="228"/>
      <c r="UI285" s="228"/>
      <c r="UJ285" s="228"/>
      <c r="UK285" s="228"/>
      <c r="UL285" s="228"/>
      <c r="UM285" s="228"/>
      <c r="UN285" s="228"/>
      <c r="UO285" s="228"/>
      <c r="UP285" s="228"/>
      <c r="UQ285" s="228"/>
      <c r="UR285" s="228"/>
      <c r="US285" s="228"/>
      <c r="UT285" s="228"/>
      <c r="UU285" s="228"/>
      <c r="UV285" s="228"/>
      <c r="UW285" s="228"/>
      <c r="UX285" s="228"/>
      <c r="UY285" s="228"/>
      <c r="UZ285" s="228"/>
      <c r="VA285" s="228"/>
      <c r="VB285" s="228"/>
      <c r="VC285" s="228"/>
      <c r="VD285" s="228"/>
      <c r="VE285" s="228"/>
      <c r="VF285" s="228"/>
      <c r="VG285" s="228"/>
      <c r="VH285" s="228"/>
      <c r="VI285" s="228"/>
      <c r="VJ285" s="228"/>
      <c r="VK285" s="228"/>
      <c r="VL285" s="228"/>
      <c r="VM285" s="228"/>
      <c r="VN285" s="228"/>
      <c r="VO285" s="228"/>
      <c r="VP285" s="228"/>
      <c r="VQ285" s="228"/>
      <c r="VR285" s="228"/>
      <c r="VS285" s="228"/>
      <c r="VT285" s="228"/>
      <c r="VU285" s="228"/>
      <c r="VV285" s="228"/>
      <c r="VW285" s="228"/>
      <c r="VX285" s="228"/>
      <c r="VY285" s="228"/>
      <c r="VZ285" s="228"/>
      <c r="WA285" s="228"/>
      <c r="WB285" s="228"/>
      <c r="WC285" s="228"/>
      <c r="WD285" s="228"/>
      <c r="WE285" s="228"/>
      <c r="WF285" s="228"/>
      <c r="WG285" s="228"/>
      <c r="WH285" s="228"/>
      <c r="WI285" s="228"/>
      <c r="WJ285" s="228"/>
      <c r="WK285" s="228"/>
      <c r="WL285" s="228"/>
      <c r="WM285" s="228"/>
      <c r="WN285" s="228"/>
      <c r="WO285" s="228"/>
      <c r="WP285" s="228"/>
      <c r="WQ285" s="228"/>
      <c r="WR285" s="228"/>
      <c r="WS285" s="228"/>
      <c r="WT285" s="228"/>
      <c r="WU285" s="228"/>
      <c r="WV285" s="228"/>
      <c r="WW285" s="228"/>
      <c r="WX285" s="228"/>
      <c r="WY285" s="228"/>
      <c r="WZ285" s="228"/>
      <c r="XA285" s="228"/>
      <c r="XB285" s="228"/>
      <c r="XC285" s="228"/>
      <c r="XD285" s="228"/>
      <c r="XE285" s="228"/>
      <c r="XF285" s="228"/>
      <c r="XG285" s="228"/>
      <c r="XH285" s="228"/>
      <c r="XI285" s="228"/>
      <c r="XJ285" s="228"/>
      <c r="XK285" s="228"/>
      <c r="XL285" s="228"/>
      <c r="XM285" s="228"/>
      <c r="XN285" s="228"/>
      <c r="XO285" s="228"/>
      <c r="XP285" s="228"/>
      <c r="XQ285" s="228"/>
      <c r="XR285" s="228"/>
      <c r="XS285" s="228"/>
      <c r="XT285" s="228"/>
      <c r="XU285" s="228"/>
      <c r="XV285" s="228"/>
      <c r="XW285" s="228"/>
      <c r="XX285" s="228"/>
      <c r="XY285" s="228"/>
      <c r="XZ285" s="228"/>
      <c r="YA285" s="228"/>
      <c r="YB285" s="228"/>
      <c r="YC285" s="228"/>
      <c r="YD285" s="228"/>
      <c r="YE285" s="228"/>
      <c r="YF285" s="228"/>
      <c r="YG285" s="228"/>
      <c r="YH285" s="228"/>
      <c r="YI285" s="228"/>
      <c r="YJ285" s="228"/>
      <c r="YK285" s="228"/>
      <c r="YL285" s="228"/>
      <c r="YM285" s="228"/>
      <c r="YN285" s="228"/>
      <c r="YO285" s="228"/>
      <c r="YP285" s="228"/>
      <c r="YQ285" s="228"/>
      <c r="YR285" s="228"/>
      <c r="YS285" s="228"/>
      <c r="YT285" s="228"/>
      <c r="YU285" s="228"/>
      <c r="YV285" s="228"/>
      <c r="YW285" s="228"/>
      <c r="YX285" s="228"/>
      <c r="YY285" s="228"/>
      <c r="YZ285" s="228"/>
      <c r="ZA285" s="228"/>
      <c r="ZB285" s="228"/>
      <c r="ZC285" s="228"/>
      <c r="ZD285" s="228"/>
      <c r="ZE285" s="228"/>
      <c r="ZF285" s="228"/>
      <c r="ZG285" s="228"/>
      <c r="ZH285" s="228"/>
      <c r="ZI285" s="228"/>
      <c r="ZJ285" s="228"/>
      <c r="ZK285" s="228"/>
      <c r="ZL285" s="228"/>
      <c r="ZM285" s="228"/>
      <c r="ZN285" s="228"/>
      <c r="ZO285" s="228"/>
      <c r="ZP285" s="228"/>
      <c r="ZQ285" s="228"/>
      <c r="ZR285" s="228"/>
      <c r="ZS285" s="228"/>
      <c r="ZT285" s="228"/>
      <c r="ZU285" s="228"/>
      <c r="ZV285" s="228"/>
      <c r="ZW285" s="228"/>
      <c r="ZX285" s="228"/>
      <c r="ZY285" s="228"/>
      <c r="ZZ285" s="228"/>
      <c r="AAA285" s="228"/>
      <c r="AAB285" s="228"/>
      <c r="AAC285" s="228"/>
      <c r="AAD285" s="228"/>
      <c r="AAE285" s="228"/>
      <c r="AAF285" s="228"/>
      <c r="AAG285" s="228"/>
      <c r="AAH285" s="228"/>
      <c r="AAI285" s="228"/>
      <c r="AAJ285" s="228"/>
      <c r="AAK285" s="228"/>
      <c r="AAL285" s="228"/>
      <c r="AAM285" s="228"/>
      <c r="AAN285" s="228"/>
      <c r="AAO285" s="228"/>
      <c r="AAP285" s="228"/>
      <c r="AAQ285" s="228"/>
      <c r="AAR285" s="228"/>
      <c r="AAS285" s="228"/>
      <c r="AAT285" s="228"/>
      <c r="AAU285" s="228"/>
      <c r="AAV285" s="228"/>
      <c r="AAW285" s="228"/>
      <c r="AAX285" s="228"/>
      <c r="AAY285" s="228"/>
      <c r="AAZ285" s="228"/>
      <c r="ABA285" s="228"/>
      <c r="ABB285" s="228"/>
      <c r="ABC285" s="228"/>
      <c r="ABD285" s="228"/>
      <c r="ABE285" s="228"/>
      <c r="ABF285" s="228"/>
      <c r="ABG285" s="228"/>
      <c r="ABH285" s="228"/>
      <c r="ABI285" s="228"/>
      <c r="ABJ285" s="228"/>
      <c r="ABK285" s="228"/>
      <c r="ABL285" s="228"/>
      <c r="ABM285" s="228"/>
      <c r="ABN285" s="228"/>
      <c r="ABO285" s="228"/>
      <c r="ABP285" s="228"/>
      <c r="ABQ285" s="228"/>
      <c r="ABR285" s="228"/>
      <c r="ABS285" s="228"/>
      <c r="ABT285" s="228"/>
      <c r="ABU285" s="228"/>
      <c r="ABV285" s="228"/>
      <c r="ABW285" s="228"/>
      <c r="ABX285" s="228"/>
      <c r="ABY285" s="228"/>
      <c r="ABZ285" s="228"/>
      <c r="ACA285" s="228"/>
      <c r="ACB285" s="228"/>
      <c r="ACC285" s="228"/>
      <c r="ACD285" s="228"/>
      <c r="ACE285" s="228"/>
      <c r="ACF285" s="228"/>
      <c r="ACG285" s="228"/>
      <c r="ACH285" s="228"/>
      <c r="ACI285" s="228"/>
      <c r="ACJ285" s="228"/>
      <c r="ACK285" s="228"/>
      <c r="ACL285" s="228"/>
      <c r="ACM285" s="228"/>
      <c r="ACN285" s="228"/>
      <c r="ACO285" s="228"/>
      <c r="ACP285" s="228"/>
      <c r="ACQ285" s="228"/>
      <c r="ACR285" s="228"/>
      <c r="ACS285" s="228"/>
      <c r="ACT285" s="228"/>
      <c r="ACU285" s="228"/>
      <c r="ACV285" s="228"/>
      <c r="ACW285" s="228"/>
      <c r="ACX285" s="228"/>
      <c r="ACY285" s="228"/>
      <c r="ACZ285" s="228"/>
      <c r="ADA285" s="228"/>
      <c r="ADB285" s="228"/>
      <c r="ADC285" s="228"/>
      <c r="ADD285" s="228"/>
      <c r="ADE285" s="228"/>
      <c r="ADF285" s="228"/>
      <c r="ADG285" s="228"/>
      <c r="ADH285" s="228"/>
      <c r="ADI285" s="228"/>
      <c r="ADJ285" s="228"/>
      <c r="ADK285" s="228"/>
      <c r="ADL285" s="228"/>
      <c r="ADM285" s="228"/>
      <c r="ADN285" s="228"/>
      <c r="ADO285" s="228"/>
      <c r="ADP285" s="228"/>
      <c r="ADQ285" s="228"/>
      <c r="ADR285" s="228"/>
      <c r="ADS285" s="228"/>
      <c r="ADT285" s="228"/>
      <c r="ADU285" s="228"/>
      <c r="ADV285" s="228"/>
      <c r="ADW285" s="228"/>
      <c r="ADX285" s="228"/>
      <c r="ADY285" s="228"/>
      <c r="ADZ285" s="228"/>
      <c r="AEA285" s="228"/>
      <c r="AEB285" s="228"/>
      <c r="AEC285" s="228"/>
      <c r="AED285" s="228"/>
      <c r="AEE285" s="228"/>
      <c r="AEF285" s="228"/>
      <c r="AEG285" s="228"/>
      <c r="AEH285" s="228"/>
      <c r="AEI285" s="228"/>
      <c r="AEJ285" s="228"/>
      <c r="AEK285" s="228"/>
      <c r="AEL285" s="228"/>
      <c r="AEM285" s="228"/>
      <c r="AEN285" s="228"/>
      <c r="AEO285" s="228"/>
      <c r="AEP285" s="228"/>
      <c r="AEQ285" s="228"/>
      <c r="AER285" s="228"/>
      <c r="AES285" s="228"/>
      <c r="AET285" s="228"/>
      <c r="AEU285" s="228"/>
      <c r="AEV285" s="228"/>
      <c r="AEW285" s="228"/>
      <c r="AEX285" s="228"/>
      <c r="AEY285" s="228"/>
      <c r="AEZ285" s="228"/>
      <c r="AFA285" s="228"/>
      <c r="AFB285" s="228"/>
      <c r="AFC285" s="228"/>
      <c r="AFD285" s="228"/>
      <c r="AFE285" s="228"/>
      <c r="AFF285" s="228"/>
      <c r="AFG285" s="228"/>
      <c r="AFH285" s="228"/>
      <c r="AFI285" s="228"/>
      <c r="AFJ285" s="228"/>
      <c r="AFK285" s="228"/>
      <c r="AFL285" s="228"/>
      <c r="AFM285" s="228"/>
      <c r="AFN285" s="228"/>
      <c r="AFO285" s="228"/>
      <c r="AFP285" s="228"/>
      <c r="AFQ285" s="228"/>
      <c r="AFR285" s="228"/>
      <c r="AFS285" s="228"/>
      <c r="AFT285" s="228"/>
      <c r="AFU285" s="228"/>
      <c r="AFV285" s="228"/>
      <c r="AFW285" s="228"/>
      <c r="AFX285" s="228"/>
      <c r="AFY285" s="228"/>
      <c r="AFZ285" s="228"/>
      <c r="AGA285" s="228"/>
      <c r="AGB285" s="228"/>
      <c r="AGC285" s="228"/>
      <c r="AGD285" s="228"/>
      <c r="AGE285" s="228"/>
      <c r="AGF285" s="228"/>
      <c r="AGG285" s="228"/>
      <c r="AGH285" s="228"/>
      <c r="AGI285" s="228"/>
      <c r="AGJ285" s="228"/>
      <c r="AGK285" s="228"/>
      <c r="AGL285" s="228"/>
      <c r="AGM285" s="228"/>
      <c r="AGN285" s="228"/>
      <c r="AGO285" s="228"/>
      <c r="AGP285" s="228"/>
      <c r="AGQ285" s="228"/>
      <c r="AGR285" s="228"/>
      <c r="AGS285" s="228"/>
      <c r="AGT285" s="228"/>
      <c r="AGU285" s="228"/>
      <c r="AGV285" s="228"/>
      <c r="AGW285" s="228"/>
      <c r="AGX285" s="228"/>
      <c r="AGY285" s="228"/>
      <c r="AGZ285" s="228"/>
      <c r="AHA285" s="228"/>
      <c r="AHB285" s="228"/>
      <c r="AHC285" s="228"/>
      <c r="AHD285" s="228"/>
      <c r="AHE285" s="228"/>
      <c r="AHF285" s="228"/>
      <c r="AHG285" s="228"/>
      <c r="AHH285" s="228"/>
      <c r="AHI285" s="228"/>
      <c r="AHJ285" s="228"/>
      <c r="AHK285" s="228"/>
      <c r="AHL285" s="228"/>
      <c r="AHM285" s="228"/>
      <c r="AHN285" s="228"/>
      <c r="AHO285" s="228"/>
      <c r="AHP285" s="228"/>
      <c r="AHQ285" s="228"/>
      <c r="AHR285" s="228"/>
      <c r="AHS285" s="228"/>
      <c r="AHT285" s="228"/>
      <c r="AHU285" s="228"/>
      <c r="AHV285" s="228"/>
      <c r="AHW285" s="228"/>
      <c r="AHX285" s="228"/>
      <c r="AHY285" s="228"/>
      <c r="AHZ285" s="228"/>
      <c r="AIA285" s="228"/>
      <c r="AIB285" s="228"/>
      <c r="AIC285" s="228"/>
      <c r="AID285" s="228"/>
      <c r="AIE285" s="228"/>
      <c r="AIF285" s="228"/>
      <c r="AIG285" s="228"/>
      <c r="AIH285" s="228"/>
      <c r="AII285" s="228"/>
      <c r="AIJ285" s="228"/>
      <c r="AIK285" s="228"/>
      <c r="AIL285" s="228"/>
      <c r="AIM285" s="228"/>
      <c r="AIN285" s="228"/>
      <c r="AIO285" s="228"/>
      <c r="AIP285" s="228"/>
      <c r="AIQ285" s="228"/>
      <c r="AIR285" s="228"/>
      <c r="AIS285" s="228"/>
      <c r="AIT285" s="228"/>
      <c r="AIU285" s="228"/>
      <c r="AIV285" s="228"/>
      <c r="AIW285" s="228"/>
      <c r="AIX285" s="228"/>
      <c r="AIY285" s="228"/>
      <c r="AIZ285" s="228"/>
      <c r="AJA285" s="228"/>
      <c r="AJB285" s="228"/>
      <c r="AJC285" s="228"/>
      <c r="AJD285" s="228"/>
      <c r="AJE285" s="228"/>
      <c r="AJF285" s="228"/>
      <c r="AJG285" s="228"/>
      <c r="AJH285" s="228"/>
      <c r="AJI285" s="228"/>
      <c r="AJJ285" s="228"/>
      <c r="AJK285" s="228"/>
      <c r="AJL285" s="228"/>
      <c r="AJM285" s="228"/>
      <c r="AJN285" s="228"/>
      <c r="AJO285" s="228"/>
      <c r="AJP285" s="228"/>
      <c r="AJQ285" s="228"/>
      <c r="AJR285" s="228"/>
      <c r="AJS285" s="228"/>
      <c r="AJT285" s="228"/>
      <c r="AJU285" s="228"/>
      <c r="AJV285" s="228"/>
      <c r="AJW285" s="228"/>
      <c r="AJX285" s="228"/>
      <c r="AJY285" s="228"/>
      <c r="AJZ285" s="228"/>
      <c r="AKA285" s="228"/>
      <c r="AKB285" s="228"/>
      <c r="AKC285" s="228"/>
      <c r="AKD285" s="228"/>
      <c r="AKE285" s="228"/>
      <c r="AKF285" s="228"/>
      <c r="AKG285" s="228"/>
      <c r="AKH285" s="228"/>
      <c r="AKI285" s="228"/>
      <c r="AKJ285" s="228"/>
      <c r="AKK285" s="228"/>
      <c r="AKL285" s="228"/>
      <c r="AKM285" s="228"/>
      <c r="AKN285" s="228"/>
      <c r="AKO285" s="228"/>
      <c r="AKP285" s="228"/>
      <c r="AKQ285" s="228"/>
      <c r="AKR285" s="228"/>
      <c r="AKS285" s="228"/>
      <c r="AKT285" s="228"/>
      <c r="AKU285" s="228"/>
      <c r="AKV285" s="228"/>
      <c r="AKW285" s="228"/>
      <c r="AKX285" s="228"/>
      <c r="AKY285" s="228"/>
      <c r="AKZ285" s="228"/>
      <c r="ALA285" s="228"/>
      <c r="ALB285" s="228"/>
      <c r="ALC285" s="228"/>
      <c r="ALD285" s="228"/>
      <c r="ALE285" s="228"/>
      <c r="ALF285" s="228"/>
      <c r="ALG285" s="228"/>
      <c r="ALH285" s="228"/>
      <c r="ALI285" s="228"/>
      <c r="ALJ285" s="228"/>
      <c r="ALK285" s="228"/>
      <c r="ALL285" s="228"/>
      <c r="ALM285" s="228"/>
      <c r="ALN285" s="228"/>
      <c r="ALO285" s="228"/>
      <c r="ALP285" s="228"/>
      <c r="ALQ285" s="228"/>
      <c r="ALR285" s="228"/>
      <c r="ALS285" s="228"/>
      <c r="ALT285" s="228"/>
      <c r="ALU285" s="228"/>
      <c r="ALV285" s="228"/>
      <c r="ALW285" s="228"/>
      <c r="ALX285" s="228"/>
      <c r="ALY285" s="228"/>
      <c r="ALZ285" s="228"/>
      <c r="AMA285" s="228"/>
      <c r="AMB285" s="228"/>
      <c r="AMC285" s="228"/>
      <c r="AMD285" s="228"/>
      <c r="AME285" s="228"/>
      <c r="AMF285" s="228"/>
      <c r="AMG285" s="228"/>
      <c r="AMH285" s="228"/>
      <c r="AMI285" s="228"/>
      <c r="AMJ285" s="228"/>
      <c r="AMK285" s="228"/>
      <c r="AML285" s="228"/>
      <c r="AMM285" s="228"/>
      <c r="AMN285" s="228"/>
      <c r="AMO285" s="228"/>
      <c r="AMP285" s="228"/>
      <c r="AMQ285" s="228"/>
      <c r="AMR285" s="228"/>
      <c r="AMS285" s="228"/>
      <c r="AMT285" s="228"/>
      <c r="AMU285" s="228"/>
      <c r="AMV285" s="228"/>
      <c r="AMW285" s="228"/>
      <c r="AMX285" s="228"/>
    </row>
    <row r="286" spans="1:1038" ht="18" customHeight="1">
      <c r="A286" s="125" t="s">
        <v>1646</v>
      </c>
      <c r="B286" s="126" t="s">
        <v>1647</v>
      </c>
      <c r="D286" s="126" t="s">
        <v>1279</v>
      </c>
      <c r="E286" s="126">
        <v>46</v>
      </c>
      <c r="F286" s="126">
        <v>4</v>
      </c>
      <c r="G286" s="285" t="str">
        <f t="shared" si="73"/>
        <v>46-4</v>
      </c>
      <c r="H286" s="277">
        <v>0</v>
      </c>
      <c r="I286" s="126">
        <v>37</v>
      </c>
      <c r="K286" s="545" t="b">
        <f>IF(I287=1,IF(((VLOOKUP($G286,[1]Depth_Lookup!#REF!,9,FALSE))-(H286/100))=0,"Good",IF(((VLOOKUP($G286,[1]Depth_Lookup!$A$3:$J$550,9,FALSE))-(H286/100))&gt;0,"Too Short","Too Long")))</f>
        <v>0</v>
      </c>
      <c r="L286" s="171">
        <f>(VLOOKUP($G286,Depth_Lookup!$A$3:$J$410,10,FALSE))+(H286/100)</f>
        <v>110.27</v>
      </c>
      <c r="M286" s="171">
        <f>(VLOOKUP($G286,Depth_Lookup!$A$3:$J$410,10,FALSE))+(I286/100)</f>
        <v>110.64</v>
      </c>
      <c r="N286" s="127" t="s">
        <v>1727</v>
      </c>
      <c r="O286" s="126" t="s">
        <v>1280</v>
      </c>
      <c r="P286" s="126" t="s">
        <v>853</v>
      </c>
      <c r="Q286" s="126" t="s">
        <v>125</v>
      </c>
      <c r="R286" s="196" t="s">
        <v>1633</v>
      </c>
      <c r="S286" s="126" t="s">
        <v>94</v>
      </c>
      <c r="T286" s="126" t="s">
        <v>115</v>
      </c>
      <c r="W286" s="126" t="s">
        <v>102</v>
      </c>
      <c r="X286" s="202">
        <v>5</v>
      </c>
      <c r="Y286" s="126" t="s">
        <v>90</v>
      </c>
      <c r="Z286" s="126" t="s">
        <v>91</v>
      </c>
      <c r="AF286" s="196" t="e">
        <v>#N/A</v>
      </c>
      <c r="AI286" s="130">
        <v>74</v>
      </c>
      <c r="AO286" s="130"/>
      <c r="AU286" s="130"/>
      <c r="BA286" s="130">
        <v>25</v>
      </c>
      <c r="BB286" s="126">
        <v>8</v>
      </c>
      <c r="BC286" s="126">
        <v>5</v>
      </c>
      <c r="BD286" s="126" t="s">
        <v>110</v>
      </c>
      <c r="BE286" s="126" t="s">
        <v>103</v>
      </c>
      <c r="BG286" s="130"/>
      <c r="BM286" s="130">
        <v>1</v>
      </c>
      <c r="BN286" s="126">
        <v>1</v>
      </c>
      <c r="BO286" s="126">
        <v>0.8</v>
      </c>
      <c r="BP286" s="126" t="s">
        <v>110</v>
      </c>
      <c r="BQ286" s="126" t="s">
        <v>103</v>
      </c>
      <c r="BY286" s="130"/>
      <c r="CG286" s="131"/>
      <c r="CH286" s="132" t="s">
        <v>1697</v>
      </c>
      <c r="CI286" s="132">
        <v>100</v>
      </c>
      <c r="CJ286" s="132" t="s">
        <v>514</v>
      </c>
      <c r="CK286" s="133"/>
      <c r="CL286" s="134"/>
      <c r="CM286" s="134"/>
      <c r="CN286" s="134"/>
      <c r="CO286" s="134"/>
      <c r="CP286" s="134"/>
      <c r="CQ286" s="134"/>
      <c r="CR286" s="134"/>
      <c r="CS286" s="134"/>
      <c r="CT286" s="134"/>
      <c r="CU286" s="134"/>
      <c r="CV286" s="134"/>
      <c r="CW286" s="134"/>
      <c r="CX286" s="134"/>
      <c r="CY286" s="134"/>
      <c r="CZ286" s="134"/>
      <c r="DA286" s="134"/>
      <c r="DB286" s="134">
        <v>83</v>
      </c>
      <c r="DC286" s="135">
        <v>15</v>
      </c>
      <c r="DD286" s="134"/>
      <c r="DE286" s="134"/>
      <c r="DF286" s="134"/>
      <c r="DG286" s="134"/>
      <c r="DH286" s="134"/>
      <c r="DI286" s="134"/>
      <c r="DJ286" s="134">
        <v>2</v>
      </c>
      <c r="DK286" s="207">
        <v>100</v>
      </c>
      <c r="DL286" s="131"/>
      <c r="DM286" s="134"/>
      <c r="DN286" s="134"/>
      <c r="DO286" s="136"/>
      <c r="DQ286" s="131"/>
      <c r="DR286" s="136"/>
      <c r="DS286" s="131"/>
      <c r="DT286" s="138" t="s">
        <v>1729</v>
      </c>
      <c r="DW286" s="213">
        <v>100</v>
      </c>
      <c r="DX286" s="214" t="e">
        <v>#N/A</v>
      </c>
      <c r="DY286" s="156" t="s">
        <v>1730</v>
      </c>
      <c r="DZ286" s="139" t="s">
        <v>1688</v>
      </c>
      <c r="EA286" s="139"/>
      <c r="ED286" s="229" t="s">
        <v>2517</v>
      </c>
      <c r="EE286" s="140"/>
      <c r="EG286" s="140"/>
      <c r="EI286" s="218"/>
      <c r="EJ286" s="143"/>
      <c r="EK286" s="221"/>
      <c r="EM286" s="109"/>
      <c r="EN286" s="109"/>
      <c r="EZ286" s="192" t="e">
        <f t="shared" si="74"/>
        <v>#DIV/0!</v>
      </c>
      <c r="FA286" s="192" t="e">
        <f t="shared" si="75"/>
        <v>#DIV/0!</v>
      </c>
      <c r="FB286" s="192" t="e">
        <f t="shared" si="76"/>
        <v>#DIV/0!</v>
      </c>
      <c r="FC286" s="192" t="e">
        <f t="shared" si="77"/>
        <v>#DIV/0!</v>
      </c>
      <c r="FD286" s="192" t="e">
        <f t="shared" si="78"/>
        <v>#DIV/0!</v>
      </c>
      <c r="FE286" s="193" t="e">
        <f t="shared" si="79"/>
        <v>#DIV/0!</v>
      </c>
      <c r="FF286" s="194" t="e">
        <f t="shared" si="80"/>
        <v>#DIV/0!</v>
      </c>
      <c r="FG286" s="144"/>
      <c r="FI286" s="778">
        <f t="shared" si="81"/>
        <v>0</v>
      </c>
      <c r="FJ286" s="779" t="e">
        <f t="shared" si="82"/>
        <v>#DIV/0!</v>
      </c>
      <c r="FK286" s="779" t="e">
        <f t="shared" si="83"/>
        <v>#DIV/0!</v>
      </c>
      <c r="FL286" s="780" t="e">
        <f t="shared" si="84"/>
        <v>#DIV/0!</v>
      </c>
      <c r="FM286" s="169" t="e">
        <f t="shared" si="85"/>
        <v>#DIV/0!</v>
      </c>
      <c r="FN286" s="783" t="e">
        <f t="shared" si="86"/>
        <v>#DIV/0!</v>
      </c>
    </row>
    <row r="287" spans="1:1038" s="288" customFormat="1" ht="18" customHeight="1">
      <c r="A287" s="352" t="s">
        <v>1646</v>
      </c>
      <c r="B287" s="227" t="s">
        <v>1647</v>
      </c>
      <c r="C287" s="227"/>
      <c r="D287" s="227" t="s">
        <v>1279</v>
      </c>
      <c r="E287" s="227">
        <v>46</v>
      </c>
      <c r="F287" s="227">
        <v>4</v>
      </c>
      <c r="G287" s="285" t="str">
        <f t="shared" si="73"/>
        <v>46-4</v>
      </c>
      <c r="H287" s="278">
        <v>37</v>
      </c>
      <c r="I287" s="227">
        <v>74</v>
      </c>
      <c r="J287" s="226"/>
      <c r="K287" s="545" t="b">
        <f>IF(I288=1,IF(((VLOOKUP($G287,[1]Depth_Lookup!#REF!,9,FALSE))-(H287/100))=0,"Good",IF(((VLOOKUP($G287,[1]Depth_Lookup!$A$3:$J$550,9,FALSE))-(H287/100))&gt;0,"Too Short","Too Long")))</f>
        <v>0</v>
      </c>
      <c r="L287" s="171">
        <f>(VLOOKUP($G287,Depth_Lookup!$A$3:$J$410,10,FALSE))+(H287/100)</f>
        <v>110.64</v>
      </c>
      <c r="M287" s="171">
        <f>(VLOOKUP($G287,Depth_Lookup!$A$3:$J$410,10,FALSE))+(I287/100)</f>
        <v>111.00999999999999</v>
      </c>
      <c r="N287" s="230" t="s">
        <v>1732</v>
      </c>
      <c r="O287" s="227" t="s">
        <v>1280</v>
      </c>
      <c r="P287" s="227" t="s">
        <v>853</v>
      </c>
      <c r="Q287" s="227" t="s">
        <v>125</v>
      </c>
      <c r="R287" s="286" t="s">
        <v>1633</v>
      </c>
      <c r="S287" s="227" t="s">
        <v>115</v>
      </c>
      <c r="T287" s="227" t="s">
        <v>115</v>
      </c>
      <c r="U287" s="227" t="s">
        <v>95</v>
      </c>
      <c r="V287" s="227" t="s">
        <v>509</v>
      </c>
      <c r="W287" s="227" t="s">
        <v>102</v>
      </c>
      <c r="X287" s="287">
        <v>5</v>
      </c>
      <c r="Y287" s="227"/>
      <c r="Z287" s="227"/>
      <c r="AA287" s="227"/>
      <c r="AB287" s="227"/>
      <c r="AC287" s="227"/>
      <c r="AD287" s="227"/>
      <c r="AE287" s="233"/>
      <c r="AF287" s="286" t="e">
        <v>#N/A</v>
      </c>
      <c r="AG287" s="237"/>
      <c r="AH287" s="227"/>
      <c r="AI287" s="240">
        <v>74</v>
      </c>
      <c r="AJ287" s="227"/>
      <c r="AK287" s="227"/>
      <c r="AL287" s="227"/>
      <c r="AM287" s="227"/>
      <c r="AN287" s="227"/>
      <c r="AO287" s="240"/>
      <c r="AP287" s="227"/>
      <c r="AQ287" s="227"/>
      <c r="AR287" s="227"/>
      <c r="AS287" s="227"/>
      <c r="AT287" s="227"/>
      <c r="AU287" s="240"/>
      <c r="AV287" s="227"/>
      <c r="AW287" s="227"/>
      <c r="AX287" s="227"/>
      <c r="AY287" s="227"/>
      <c r="AZ287" s="227"/>
      <c r="BA287" s="240">
        <v>25</v>
      </c>
      <c r="BB287" s="227"/>
      <c r="BC287" s="227"/>
      <c r="BD287" s="227"/>
      <c r="BE287" s="227"/>
      <c r="BF287" s="227"/>
      <c r="BG287" s="240"/>
      <c r="BH287" s="227"/>
      <c r="BI287" s="227"/>
      <c r="BJ287" s="227"/>
      <c r="BK287" s="227"/>
      <c r="BL287" s="227"/>
      <c r="BM287" s="240">
        <v>1</v>
      </c>
      <c r="BN287" s="227"/>
      <c r="BO287" s="227"/>
      <c r="BP287" s="227"/>
      <c r="BQ287" s="227"/>
      <c r="BR287" s="227"/>
      <c r="BS287" s="227"/>
      <c r="BT287" s="227"/>
      <c r="BU287" s="227"/>
      <c r="BV287" s="227"/>
      <c r="BW287" s="227"/>
      <c r="BX287" s="227"/>
      <c r="BY287" s="240"/>
      <c r="BZ287" s="227"/>
      <c r="CA287" s="227"/>
      <c r="CB287" s="227"/>
      <c r="CC287" s="227"/>
      <c r="CD287" s="227"/>
      <c r="CE287" s="227" t="s">
        <v>1733</v>
      </c>
      <c r="CF287" s="227"/>
      <c r="CG287" s="148"/>
      <c r="CH287" s="149" t="s">
        <v>1734</v>
      </c>
      <c r="CI287" s="149">
        <v>100</v>
      </c>
      <c r="CJ287" s="149" t="s">
        <v>514</v>
      </c>
      <c r="CK287" s="151"/>
      <c r="CL287" s="152"/>
      <c r="CM287" s="152"/>
      <c r="CN287" s="152"/>
      <c r="CO287" s="152"/>
      <c r="CP287" s="152"/>
      <c r="CQ287" s="152"/>
      <c r="CR287" s="152"/>
      <c r="CS287" s="152"/>
      <c r="CT287" s="152"/>
      <c r="CU287" s="152"/>
      <c r="CV287" s="152"/>
      <c r="CW287" s="152"/>
      <c r="CX287" s="152"/>
      <c r="CY287" s="152"/>
      <c r="CZ287" s="152"/>
      <c r="DA287" s="152"/>
      <c r="DB287" s="152">
        <v>90</v>
      </c>
      <c r="DC287" s="229"/>
      <c r="DD287" s="152"/>
      <c r="DE287" s="152"/>
      <c r="DF287" s="152"/>
      <c r="DG287" s="152"/>
      <c r="DH287" s="152"/>
      <c r="DI287" s="152"/>
      <c r="DJ287" s="152">
        <v>10</v>
      </c>
      <c r="DK287" s="208">
        <v>100</v>
      </c>
      <c r="DL287" s="148"/>
      <c r="DM287" s="152"/>
      <c r="DN287" s="152"/>
      <c r="DO287" s="153"/>
      <c r="DQ287" s="148"/>
      <c r="DR287" s="153"/>
      <c r="DS287" s="148"/>
      <c r="DT287" s="261" t="s">
        <v>1592</v>
      </c>
      <c r="DU287" s="229"/>
      <c r="DV287" s="229"/>
      <c r="DW287" s="290">
        <v>100</v>
      </c>
      <c r="DX287" s="291" t="e">
        <v>#N/A</v>
      </c>
      <c r="DY287" s="154" t="s">
        <v>1405</v>
      </c>
      <c r="DZ287" s="154" t="s">
        <v>1735</v>
      </c>
      <c r="EA287" s="154"/>
      <c r="EB287" s="229"/>
      <c r="EC287" s="292"/>
      <c r="ED287" s="229" t="s">
        <v>2517</v>
      </c>
      <c r="EE287" s="293"/>
      <c r="EF287" s="294"/>
      <c r="EG287" s="293"/>
      <c r="EH287" s="295"/>
      <c r="EI287" s="296"/>
      <c r="EJ287" s="297"/>
      <c r="EK287" s="298"/>
      <c r="EL287" s="293"/>
      <c r="EM287" s="295"/>
      <c r="EN287" s="295"/>
      <c r="EO287" s="321"/>
      <c r="EP287" s="321"/>
      <c r="EQ287" s="321"/>
      <c r="ER287" s="321"/>
      <c r="ES287" s="321"/>
      <c r="ET287" s="321"/>
      <c r="EU287" s="321"/>
      <c r="EV287" s="322"/>
      <c r="EW287" s="322"/>
      <c r="EX287" s="322"/>
      <c r="EY287" s="322"/>
      <c r="EZ287" s="192" t="e">
        <f t="shared" si="74"/>
        <v>#DIV/0!</v>
      </c>
      <c r="FA287" s="192" t="e">
        <f t="shared" si="75"/>
        <v>#DIV/0!</v>
      </c>
      <c r="FB287" s="192" t="e">
        <f t="shared" si="76"/>
        <v>#DIV/0!</v>
      </c>
      <c r="FC287" s="192" t="e">
        <f t="shared" si="77"/>
        <v>#DIV/0!</v>
      </c>
      <c r="FD287" s="192" t="e">
        <f t="shared" si="78"/>
        <v>#DIV/0!</v>
      </c>
      <c r="FE287" s="193" t="e">
        <f t="shared" si="79"/>
        <v>#DIV/0!</v>
      </c>
      <c r="FF287" s="194" t="e">
        <f t="shared" si="80"/>
        <v>#DIV/0!</v>
      </c>
      <c r="FG287" s="321"/>
      <c r="FH287" s="295"/>
      <c r="FI287" s="778">
        <f t="shared" si="81"/>
        <v>0</v>
      </c>
      <c r="FJ287" s="779" t="e">
        <f t="shared" si="82"/>
        <v>#DIV/0!</v>
      </c>
      <c r="FK287" s="779" t="e">
        <f t="shared" si="83"/>
        <v>#DIV/0!</v>
      </c>
      <c r="FL287" s="780" t="e">
        <f t="shared" si="84"/>
        <v>#DIV/0!</v>
      </c>
      <c r="FM287" s="169" t="e">
        <f t="shared" si="85"/>
        <v>#DIV/0!</v>
      </c>
      <c r="FN287" s="783" t="e">
        <f t="shared" si="86"/>
        <v>#DIV/0!</v>
      </c>
      <c r="FO287" s="227"/>
      <c r="FP287" s="227"/>
      <c r="FQ287" s="227"/>
      <c r="FR287" s="227"/>
      <c r="FS287" s="227"/>
      <c r="FT287" s="227"/>
      <c r="FU287" s="227"/>
      <c r="FV287" s="227"/>
      <c r="FW287" s="227"/>
      <c r="FX287" s="227"/>
      <c r="FY287" s="227"/>
      <c r="FZ287" s="227"/>
      <c r="GA287" s="227"/>
      <c r="GB287" s="227"/>
      <c r="GC287" s="227"/>
      <c r="GD287" s="227"/>
      <c r="GE287" s="227"/>
      <c r="GF287" s="227"/>
      <c r="GG287" s="227"/>
      <c r="GH287" s="227"/>
      <c r="GI287" s="227"/>
      <c r="GJ287" s="227"/>
      <c r="GK287" s="227"/>
      <c r="GL287" s="227"/>
      <c r="GM287" s="227"/>
      <c r="GN287" s="227"/>
      <c r="GO287" s="227"/>
      <c r="GP287" s="227"/>
      <c r="GQ287" s="227"/>
      <c r="GR287" s="227"/>
      <c r="GS287" s="227"/>
      <c r="GT287" s="227"/>
      <c r="GU287" s="227"/>
      <c r="GV287" s="227"/>
      <c r="GW287" s="227"/>
      <c r="GX287" s="227"/>
      <c r="GY287" s="227"/>
      <c r="GZ287" s="227"/>
      <c r="HA287" s="227"/>
      <c r="HB287" s="227"/>
      <c r="HC287" s="227"/>
      <c r="HD287" s="227"/>
      <c r="HE287" s="227"/>
      <c r="HF287" s="227"/>
      <c r="HG287" s="227"/>
      <c r="HH287" s="227"/>
      <c r="HI287" s="227"/>
      <c r="HJ287" s="227"/>
      <c r="HK287" s="227"/>
      <c r="HL287" s="227"/>
      <c r="HM287" s="227"/>
      <c r="HN287" s="227"/>
      <c r="HO287" s="227"/>
      <c r="HP287" s="227"/>
      <c r="HQ287" s="227"/>
      <c r="HR287" s="227"/>
      <c r="HS287" s="227"/>
      <c r="HT287" s="227"/>
      <c r="HU287" s="227"/>
      <c r="HV287" s="227"/>
      <c r="HW287" s="227"/>
      <c r="HX287" s="227"/>
      <c r="HY287" s="227"/>
      <c r="HZ287" s="227"/>
      <c r="IA287" s="227"/>
      <c r="IB287" s="227"/>
      <c r="IC287" s="227"/>
      <c r="ID287" s="227"/>
      <c r="IE287" s="227"/>
      <c r="IF287" s="227"/>
      <c r="IG287" s="227"/>
      <c r="IH287" s="227"/>
      <c r="II287" s="227"/>
      <c r="IJ287" s="227"/>
      <c r="IK287" s="227"/>
      <c r="IL287" s="227"/>
      <c r="IM287" s="227"/>
      <c r="IN287" s="227"/>
      <c r="IO287" s="227"/>
      <c r="IP287" s="227"/>
      <c r="IQ287" s="227"/>
      <c r="IR287" s="227"/>
      <c r="IS287" s="227"/>
      <c r="IT287" s="227"/>
      <c r="IU287" s="227"/>
      <c r="IV287" s="227"/>
      <c r="IW287" s="227"/>
      <c r="IX287" s="227"/>
      <c r="IY287" s="227"/>
      <c r="IZ287" s="227"/>
      <c r="JA287" s="227"/>
      <c r="JB287" s="227"/>
      <c r="JC287" s="227"/>
      <c r="JD287" s="227"/>
      <c r="JE287" s="227"/>
      <c r="JF287" s="227"/>
      <c r="JG287" s="227"/>
      <c r="JH287" s="227"/>
      <c r="JI287" s="227"/>
      <c r="JJ287" s="227"/>
      <c r="JK287" s="227"/>
      <c r="JL287" s="227"/>
      <c r="JM287" s="227"/>
      <c r="JN287" s="227"/>
      <c r="JO287" s="227"/>
      <c r="JP287" s="227"/>
      <c r="JQ287" s="227"/>
      <c r="JR287" s="227"/>
      <c r="JS287" s="227"/>
      <c r="JT287" s="227"/>
      <c r="JU287" s="227"/>
      <c r="JV287" s="227"/>
      <c r="JW287" s="227"/>
      <c r="JX287" s="227"/>
      <c r="JY287" s="227"/>
      <c r="JZ287" s="227"/>
      <c r="KA287" s="227"/>
      <c r="KB287" s="227"/>
      <c r="KC287" s="227"/>
      <c r="KD287" s="227"/>
      <c r="KE287" s="227"/>
      <c r="KF287" s="227"/>
      <c r="KG287" s="227"/>
      <c r="KH287" s="227"/>
      <c r="KI287" s="227"/>
      <c r="KJ287" s="227"/>
      <c r="KK287" s="227"/>
      <c r="KL287" s="227"/>
      <c r="KM287" s="227"/>
      <c r="KN287" s="227"/>
      <c r="KO287" s="227"/>
      <c r="KP287" s="227"/>
      <c r="KQ287" s="227"/>
      <c r="KR287" s="227"/>
      <c r="KS287" s="227"/>
      <c r="KT287" s="227"/>
      <c r="KU287" s="227"/>
      <c r="KV287" s="227"/>
      <c r="KW287" s="227"/>
      <c r="KX287" s="227"/>
      <c r="KY287" s="227"/>
      <c r="KZ287" s="227"/>
      <c r="LA287" s="227"/>
      <c r="LB287" s="227"/>
      <c r="LC287" s="227"/>
      <c r="LD287" s="227"/>
      <c r="LE287" s="227"/>
      <c r="LF287" s="227"/>
      <c r="LG287" s="227"/>
      <c r="LH287" s="227"/>
      <c r="LI287" s="227"/>
      <c r="LJ287" s="227"/>
      <c r="LK287" s="227"/>
      <c r="LL287" s="227"/>
      <c r="LM287" s="227"/>
      <c r="LN287" s="227"/>
      <c r="LO287" s="227"/>
      <c r="LP287" s="227"/>
      <c r="LQ287" s="227"/>
      <c r="LR287" s="227"/>
      <c r="LS287" s="227"/>
      <c r="LT287" s="227"/>
      <c r="LU287" s="227"/>
      <c r="LV287" s="227"/>
      <c r="LW287" s="227"/>
      <c r="LX287" s="227"/>
      <c r="LY287" s="227"/>
      <c r="LZ287" s="227"/>
      <c r="MA287" s="227"/>
      <c r="MB287" s="227"/>
      <c r="MC287" s="227"/>
      <c r="MD287" s="227"/>
      <c r="ME287" s="227"/>
      <c r="MF287" s="227"/>
      <c r="MG287" s="227"/>
      <c r="MH287" s="227"/>
      <c r="MI287" s="227"/>
      <c r="MJ287" s="227"/>
      <c r="MK287" s="227"/>
      <c r="ML287" s="227"/>
      <c r="MM287" s="227"/>
      <c r="MN287" s="227"/>
      <c r="MO287" s="227"/>
      <c r="MP287" s="227"/>
      <c r="MQ287" s="227"/>
      <c r="MR287" s="227"/>
      <c r="MS287" s="227"/>
      <c r="MT287" s="227"/>
      <c r="MU287" s="227"/>
      <c r="MV287" s="227"/>
      <c r="MW287" s="227"/>
      <c r="MX287" s="227"/>
      <c r="MY287" s="227"/>
      <c r="MZ287" s="227"/>
      <c r="NA287" s="227"/>
      <c r="NB287" s="227"/>
      <c r="NC287" s="227"/>
      <c r="ND287" s="227"/>
      <c r="NE287" s="227"/>
      <c r="NF287" s="227"/>
      <c r="NG287" s="227"/>
      <c r="NH287" s="227"/>
      <c r="NI287" s="227"/>
      <c r="NJ287" s="227"/>
      <c r="NK287" s="227"/>
      <c r="NL287" s="227"/>
      <c r="NM287" s="227"/>
      <c r="NN287" s="227"/>
      <c r="NO287" s="227"/>
      <c r="NP287" s="227"/>
      <c r="NQ287" s="227"/>
      <c r="NR287" s="227"/>
      <c r="NS287" s="227"/>
      <c r="NT287" s="227"/>
      <c r="NU287" s="227"/>
      <c r="NV287" s="227"/>
      <c r="NW287" s="227"/>
      <c r="NX287" s="227"/>
      <c r="NY287" s="227"/>
      <c r="NZ287" s="227"/>
      <c r="OA287" s="227"/>
      <c r="OB287" s="227"/>
      <c r="OC287" s="227"/>
      <c r="OD287" s="227"/>
      <c r="OE287" s="227"/>
      <c r="OF287" s="227"/>
      <c r="OG287" s="227"/>
      <c r="OH287" s="227"/>
      <c r="OI287" s="227"/>
      <c r="OJ287" s="227"/>
      <c r="OK287" s="227"/>
      <c r="OL287" s="227"/>
      <c r="OM287" s="227"/>
      <c r="ON287" s="227"/>
      <c r="OO287" s="227"/>
      <c r="OP287" s="227"/>
      <c r="OQ287" s="227"/>
      <c r="OR287" s="227"/>
      <c r="OS287" s="227"/>
      <c r="OT287" s="227"/>
      <c r="OU287" s="227"/>
      <c r="OV287" s="227"/>
      <c r="OW287" s="227"/>
      <c r="OX287" s="227"/>
      <c r="OY287" s="227"/>
      <c r="OZ287" s="227"/>
      <c r="PA287" s="227"/>
      <c r="PB287" s="227"/>
      <c r="PC287" s="227"/>
      <c r="PD287" s="227"/>
      <c r="PE287" s="227"/>
      <c r="PF287" s="227"/>
      <c r="PG287" s="227"/>
      <c r="PH287" s="227"/>
      <c r="PI287" s="227"/>
      <c r="PJ287" s="227"/>
      <c r="PK287" s="227"/>
      <c r="PL287" s="227"/>
      <c r="PM287" s="227"/>
      <c r="PN287" s="227"/>
      <c r="PO287" s="227"/>
      <c r="PP287" s="227"/>
      <c r="PQ287" s="227"/>
      <c r="PR287" s="227"/>
      <c r="PS287" s="227"/>
      <c r="PT287" s="227"/>
      <c r="PU287" s="227"/>
      <c r="PV287" s="227"/>
      <c r="PW287" s="227"/>
      <c r="PX287" s="227"/>
      <c r="PY287" s="227"/>
      <c r="PZ287" s="227"/>
      <c r="QA287" s="227"/>
      <c r="QB287" s="227"/>
      <c r="QC287" s="227"/>
      <c r="QD287" s="227"/>
      <c r="QE287" s="227"/>
      <c r="QF287" s="227"/>
      <c r="QG287" s="227"/>
      <c r="QH287" s="227"/>
      <c r="QI287" s="227"/>
      <c r="QJ287" s="227"/>
      <c r="QK287" s="227"/>
      <c r="QL287" s="227"/>
      <c r="QM287" s="227"/>
      <c r="QN287" s="227"/>
      <c r="QO287" s="227"/>
      <c r="QP287" s="227"/>
      <c r="QQ287" s="227"/>
      <c r="QR287" s="227"/>
      <c r="QS287" s="227"/>
      <c r="QT287" s="227"/>
      <c r="QU287" s="227"/>
      <c r="QV287" s="227"/>
      <c r="QW287" s="227"/>
      <c r="QX287" s="227"/>
      <c r="QY287" s="227"/>
      <c r="QZ287" s="227"/>
      <c r="RA287" s="227"/>
      <c r="RB287" s="227"/>
      <c r="RC287" s="227"/>
      <c r="RD287" s="227"/>
      <c r="RE287" s="227"/>
      <c r="RF287" s="227"/>
      <c r="RG287" s="227"/>
      <c r="RH287" s="227"/>
      <c r="RI287" s="227"/>
      <c r="RJ287" s="227"/>
      <c r="RK287" s="227"/>
      <c r="RL287" s="227"/>
      <c r="RM287" s="227"/>
      <c r="RN287" s="227"/>
      <c r="RO287" s="227"/>
      <c r="RP287" s="227"/>
      <c r="RQ287" s="227"/>
      <c r="RR287" s="227"/>
      <c r="RS287" s="227"/>
      <c r="RT287" s="227"/>
      <c r="RU287" s="227"/>
      <c r="RV287" s="227"/>
      <c r="RW287" s="227"/>
      <c r="RX287" s="227"/>
      <c r="RY287" s="227"/>
      <c r="RZ287" s="227"/>
      <c r="SA287" s="227"/>
      <c r="SB287" s="227"/>
      <c r="SC287" s="227"/>
      <c r="SD287" s="227"/>
      <c r="SE287" s="227"/>
      <c r="SF287" s="227"/>
      <c r="SG287" s="227"/>
      <c r="SH287" s="227"/>
      <c r="SI287" s="227"/>
      <c r="SJ287" s="227"/>
      <c r="SK287" s="227"/>
      <c r="SL287" s="227"/>
      <c r="SM287" s="227"/>
      <c r="SN287" s="227"/>
      <c r="SO287" s="227"/>
      <c r="SP287" s="227"/>
      <c r="SQ287" s="227"/>
      <c r="SR287" s="227"/>
      <c r="SS287" s="227"/>
      <c r="ST287" s="227"/>
      <c r="SU287" s="227"/>
      <c r="SV287" s="227"/>
      <c r="SW287" s="227"/>
      <c r="SX287" s="227"/>
      <c r="SY287" s="227"/>
      <c r="SZ287" s="227"/>
      <c r="TA287" s="227"/>
      <c r="TB287" s="227"/>
      <c r="TC287" s="227"/>
      <c r="TD287" s="227"/>
      <c r="TE287" s="227"/>
      <c r="TF287" s="227"/>
      <c r="TG287" s="227"/>
      <c r="TH287" s="227"/>
      <c r="TI287" s="227"/>
      <c r="TJ287" s="227"/>
      <c r="TK287" s="227"/>
      <c r="TL287" s="227"/>
      <c r="TM287" s="227"/>
      <c r="TN287" s="227"/>
      <c r="TO287" s="227"/>
      <c r="TP287" s="227"/>
      <c r="TQ287" s="227"/>
      <c r="TR287" s="227"/>
      <c r="TS287" s="227"/>
      <c r="TT287" s="227"/>
      <c r="TU287" s="227"/>
      <c r="TV287" s="227"/>
      <c r="TW287" s="227"/>
      <c r="TX287" s="227"/>
      <c r="TY287" s="227"/>
      <c r="TZ287" s="227"/>
      <c r="UA287" s="227"/>
      <c r="UB287" s="227"/>
      <c r="UC287" s="227"/>
      <c r="UD287" s="227"/>
      <c r="UE287" s="227"/>
      <c r="UF287" s="227"/>
      <c r="UG287" s="227"/>
      <c r="UH287" s="227"/>
      <c r="UI287" s="227"/>
      <c r="UJ287" s="227"/>
      <c r="UK287" s="227"/>
      <c r="UL287" s="227"/>
      <c r="UM287" s="227"/>
      <c r="UN287" s="227"/>
      <c r="UO287" s="227"/>
      <c r="UP287" s="227"/>
      <c r="UQ287" s="227"/>
      <c r="UR287" s="227"/>
      <c r="US287" s="227"/>
      <c r="UT287" s="227"/>
      <c r="UU287" s="227"/>
      <c r="UV287" s="227"/>
      <c r="UW287" s="227"/>
      <c r="UX287" s="227"/>
      <c r="UY287" s="227"/>
      <c r="UZ287" s="227"/>
      <c r="VA287" s="227"/>
      <c r="VB287" s="227"/>
      <c r="VC287" s="227"/>
      <c r="VD287" s="227"/>
      <c r="VE287" s="227"/>
      <c r="VF287" s="227"/>
      <c r="VG287" s="227"/>
      <c r="VH287" s="227"/>
      <c r="VI287" s="227"/>
      <c r="VJ287" s="227"/>
      <c r="VK287" s="227"/>
      <c r="VL287" s="227"/>
      <c r="VM287" s="227"/>
      <c r="VN287" s="227"/>
      <c r="VO287" s="227"/>
      <c r="VP287" s="227"/>
      <c r="VQ287" s="227"/>
      <c r="VR287" s="227"/>
      <c r="VS287" s="227"/>
      <c r="VT287" s="227"/>
      <c r="VU287" s="227"/>
      <c r="VV287" s="227"/>
      <c r="VW287" s="227"/>
      <c r="VX287" s="227"/>
      <c r="VY287" s="227"/>
      <c r="VZ287" s="227"/>
      <c r="WA287" s="227"/>
      <c r="WB287" s="227"/>
      <c r="WC287" s="227"/>
      <c r="WD287" s="227"/>
      <c r="WE287" s="227"/>
      <c r="WF287" s="227"/>
      <c r="WG287" s="227"/>
      <c r="WH287" s="227"/>
      <c r="WI287" s="227"/>
      <c r="WJ287" s="227"/>
      <c r="WK287" s="227"/>
      <c r="WL287" s="227"/>
      <c r="WM287" s="227"/>
      <c r="WN287" s="227"/>
      <c r="WO287" s="227"/>
      <c r="WP287" s="227"/>
      <c r="WQ287" s="227"/>
      <c r="WR287" s="227"/>
      <c r="WS287" s="227"/>
      <c r="WT287" s="227"/>
      <c r="WU287" s="227"/>
      <c r="WV287" s="227"/>
      <c r="WW287" s="227"/>
      <c r="WX287" s="227"/>
      <c r="WY287" s="227"/>
      <c r="WZ287" s="227"/>
      <c r="XA287" s="227"/>
      <c r="XB287" s="227"/>
      <c r="XC287" s="227"/>
      <c r="XD287" s="227"/>
      <c r="XE287" s="227"/>
      <c r="XF287" s="227"/>
      <c r="XG287" s="227"/>
      <c r="XH287" s="227"/>
      <c r="XI287" s="227"/>
      <c r="XJ287" s="227"/>
      <c r="XK287" s="227"/>
      <c r="XL287" s="227"/>
      <c r="XM287" s="227"/>
      <c r="XN287" s="227"/>
      <c r="XO287" s="227"/>
      <c r="XP287" s="227"/>
      <c r="XQ287" s="227"/>
      <c r="XR287" s="227"/>
      <c r="XS287" s="227"/>
      <c r="XT287" s="227"/>
      <c r="XU287" s="227"/>
      <c r="XV287" s="227"/>
      <c r="XW287" s="227"/>
      <c r="XX287" s="227"/>
      <c r="XY287" s="227"/>
      <c r="XZ287" s="227"/>
      <c r="YA287" s="227"/>
      <c r="YB287" s="227"/>
      <c r="YC287" s="227"/>
      <c r="YD287" s="227"/>
      <c r="YE287" s="227"/>
      <c r="YF287" s="227"/>
      <c r="YG287" s="227"/>
      <c r="YH287" s="227"/>
      <c r="YI287" s="227"/>
      <c r="YJ287" s="227"/>
      <c r="YK287" s="227"/>
      <c r="YL287" s="227"/>
      <c r="YM287" s="227"/>
      <c r="YN287" s="227"/>
      <c r="YO287" s="227"/>
      <c r="YP287" s="227"/>
      <c r="YQ287" s="227"/>
      <c r="YR287" s="227"/>
      <c r="YS287" s="227"/>
      <c r="YT287" s="227"/>
      <c r="YU287" s="227"/>
      <c r="YV287" s="227"/>
      <c r="YW287" s="227"/>
      <c r="YX287" s="227"/>
      <c r="YY287" s="227"/>
      <c r="YZ287" s="227"/>
      <c r="ZA287" s="227"/>
      <c r="ZB287" s="227"/>
      <c r="ZC287" s="227"/>
      <c r="ZD287" s="227"/>
      <c r="ZE287" s="227"/>
      <c r="ZF287" s="227"/>
      <c r="ZG287" s="227"/>
      <c r="ZH287" s="227"/>
      <c r="ZI287" s="227"/>
      <c r="ZJ287" s="227"/>
      <c r="ZK287" s="227"/>
      <c r="ZL287" s="227"/>
      <c r="ZM287" s="227"/>
      <c r="ZN287" s="227"/>
      <c r="ZO287" s="227"/>
      <c r="ZP287" s="227"/>
      <c r="ZQ287" s="227"/>
      <c r="ZR287" s="227"/>
      <c r="ZS287" s="227"/>
      <c r="ZT287" s="227"/>
      <c r="ZU287" s="227"/>
      <c r="ZV287" s="227"/>
      <c r="ZW287" s="227"/>
      <c r="ZX287" s="227"/>
      <c r="ZY287" s="227"/>
      <c r="ZZ287" s="227"/>
      <c r="AAA287" s="227"/>
      <c r="AAB287" s="227"/>
      <c r="AAC287" s="227"/>
      <c r="AAD287" s="227"/>
      <c r="AAE287" s="227"/>
      <c r="AAF287" s="227"/>
      <c r="AAG287" s="227"/>
      <c r="AAH287" s="227"/>
      <c r="AAI287" s="227"/>
      <c r="AAJ287" s="227"/>
      <c r="AAK287" s="227"/>
      <c r="AAL287" s="227"/>
      <c r="AAM287" s="227"/>
      <c r="AAN287" s="227"/>
      <c r="AAO287" s="227"/>
      <c r="AAP287" s="227"/>
      <c r="AAQ287" s="227"/>
      <c r="AAR287" s="227"/>
      <c r="AAS287" s="227"/>
      <c r="AAT287" s="227"/>
      <c r="AAU287" s="227"/>
      <c r="AAV287" s="227"/>
      <c r="AAW287" s="227"/>
      <c r="AAX287" s="227"/>
      <c r="AAY287" s="227"/>
      <c r="AAZ287" s="227"/>
      <c r="ABA287" s="227"/>
      <c r="ABB287" s="227"/>
      <c r="ABC287" s="227"/>
      <c r="ABD287" s="227"/>
      <c r="ABE287" s="227"/>
      <c r="ABF287" s="227"/>
      <c r="ABG287" s="227"/>
      <c r="ABH287" s="227"/>
      <c r="ABI287" s="227"/>
      <c r="ABJ287" s="227"/>
      <c r="ABK287" s="227"/>
      <c r="ABL287" s="227"/>
      <c r="ABM287" s="227"/>
      <c r="ABN287" s="227"/>
      <c r="ABO287" s="227"/>
      <c r="ABP287" s="227"/>
      <c r="ABQ287" s="227"/>
      <c r="ABR287" s="227"/>
      <c r="ABS287" s="227"/>
      <c r="ABT287" s="227"/>
      <c r="ABU287" s="227"/>
      <c r="ABV287" s="227"/>
      <c r="ABW287" s="227"/>
      <c r="ABX287" s="227"/>
      <c r="ABY287" s="227"/>
      <c r="ABZ287" s="227"/>
      <c r="ACA287" s="227"/>
      <c r="ACB287" s="227"/>
      <c r="ACC287" s="227"/>
      <c r="ACD287" s="227"/>
      <c r="ACE287" s="227"/>
      <c r="ACF287" s="227"/>
      <c r="ACG287" s="227"/>
      <c r="ACH287" s="227"/>
      <c r="ACI287" s="227"/>
      <c r="ACJ287" s="227"/>
      <c r="ACK287" s="227"/>
      <c r="ACL287" s="227"/>
      <c r="ACM287" s="227"/>
      <c r="ACN287" s="227"/>
      <c r="ACO287" s="227"/>
      <c r="ACP287" s="227"/>
      <c r="ACQ287" s="227"/>
      <c r="ACR287" s="227"/>
      <c r="ACS287" s="227"/>
      <c r="ACT287" s="227"/>
      <c r="ACU287" s="227"/>
      <c r="ACV287" s="227"/>
      <c r="ACW287" s="227"/>
      <c r="ACX287" s="227"/>
      <c r="ACY287" s="227"/>
      <c r="ACZ287" s="227"/>
      <c r="ADA287" s="227"/>
      <c r="ADB287" s="227"/>
      <c r="ADC287" s="227"/>
      <c r="ADD287" s="227"/>
      <c r="ADE287" s="227"/>
      <c r="ADF287" s="227"/>
      <c r="ADG287" s="227"/>
      <c r="ADH287" s="227"/>
      <c r="ADI287" s="227"/>
      <c r="ADJ287" s="227"/>
      <c r="ADK287" s="227"/>
      <c r="ADL287" s="227"/>
      <c r="ADM287" s="227"/>
      <c r="ADN287" s="227"/>
      <c r="ADO287" s="227"/>
      <c r="ADP287" s="227"/>
      <c r="ADQ287" s="227"/>
      <c r="ADR287" s="227"/>
      <c r="ADS287" s="227"/>
      <c r="ADT287" s="227"/>
      <c r="ADU287" s="227"/>
      <c r="ADV287" s="227"/>
      <c r="ADW287" s="227"/>
      <c r="ADX287" s="227"/>
      <c r="ADY287" s="227"/>
      <c r="ADZ287" s="227"/>
      <c r="AEA287" s="227"/>
      <c r="AEB287" s="227"/>
      <c r="AEC287" s="227"/>
      <c r="AED287" s="227"/>
      <c r="AEE287" s="227"/>
      <c r="AEF287" s="227"/>
      <c r="AEG287" s="227"/>
      <c r="AEH287" s="227"/>
      <c r="AEI287" s="227"/>
      <c r="AEJ287" s="227"/>
      <c r="AEK287" s="227"/>
      <c r="AEL287" s="227"/>
      <c r="AEM287" s="227"/>
      <c r="AEN287" s="227"/>
      <c r="AEO287" s="227"/>
      <c r="AEP287" s="227"/>
      <c r="AEQ287" s="227"/>
      <c r="AER287" s="227"/>
      <c r="AES287" s="227"/>
      <c r="AET287" s="227"/>
      <c r="AEU287" s="227"/>
      <c r="AEV287" s="227"/>
      <c r="AEW287" s="227"/>
      <c r="AEX287" s="227"/>
      <c r="AEY287" s="227"/>
      <c r="AEZ287" s="227"/>
      <c r="AFA287" s="227"/>
      <c r="AFB287" s="227"/>
      <c r="AFC287" s="227"/>
      <c r="AFD287" s="227"/>
      <c r="AFE287" s="227"/>
      <c r="AFF287" s="227"/>
      <c r="AFG287" s="227"/>
      <c r="AFH287" s="227"/>
      <c r="AFI287" s="227"/>
      <c r="AFJ287" s="227"/>
      <c r="AFK287" s="227"/>
      <c r="AFL287" s="227"/>
      <c r="AFM287" s="227"/>
      <c r="AFN287" s="227"/>
      <c r="AFO287" s="227"/>
      <c r="AFP287" s="227"/>
      <c r="AFQ287" s="227"/>
      <c r="AFR287" s="227"/>
      <c r="AFS287" s="227"/>
      <c r="AFT287" s="227"/>
      <c r="AFU287" s="227"/>
      <c r="AFV287" s="227"/>
      <c r="AFW287" s="227"/>
      <c r="AFX287" s="227"/>
      <c r="AFY287" s="227"/>
      <c r="AFZ287" s="227"/>
      <c r="AGA287" s="227"/>
      <c r="AGB287" s="227"/>
      <c r="AGC287" s="227"/>
      <c r="AGD287" s="227"/>
      <c r="AGE287" s="227"/>
      <c r="AGF287" s="227"/>
      <c r="AGG287" s="227"/>
      <c r="AGH287" s="227"/>
      <c r="AGI287" s="227"/>
      <c r="AGJ287" s="227"/>
      <c r="AGK287" s="227"/>
      <c r="AGL287" s="227"/>
      <c r="AGM287" s="227"/>
      <c r="AGN287" s="227"/>
      <c r="AGO287" s="227"/>
      <c r="AGP287" s="227"/>
      <c r="AGQ287" s="227"/>
      <c r="AGR287" s="227"/>
      <c r="AGS287" s="227"/>
      <c r="AGT287" s="227"/>
      <c r="AGU287" s="227"/>
      <c r="AGV287" s="227"/>
      <c r="AGW287" s="227"/>
      <c r="AGX287" s="227"/>
      <c r="AGY287" s="227"/>
      <c r="AGZ287" s="227"/>
      <c r="AHA287" s="227"/>
      <c r="AHB287" s="227"/>
      <c r="AHC287" s="227"/>
      <c r="AHD287" s="227"/>
      <c r="AHE287" s="227"/>
      <c r="AHF287" s="227"/>
      <c r="AHG287" s="227"/>
      <c r="AHH287" s="227"/>
      <c r="AHI287" s="227"/>
      <c r="AHJ287" s="227"/>
      <c r="AHK287" s="227"/>
      <c r="AHL287" s="227"/>
      <c r="AHM287" s="227"/>
      <c r="AHN287" s="227"/>
      <c r="AHO287" s="227"/>
      <c r="AHP287" s="227"/>
      <c r="AHQ287" s="227"/>
      <c r="AHR287" s="227"/>
      <c r="AHS287" s="227"/>
      <c r="AHT287" s="227"/>
      <c r="AHU287" s="227"/>
      <c r="AHV287" s="227"/>
      <c r="AHW287" s="227"/>
      <c r="AHX287" s="227"/>
      <c r="AHY287" s="227"/>
      <c r="AHZ287" s="227"/>
      <c r="AIA287" s="227"/>
      <c r="AIB287" s="227"/>
      <c r="AIC287" s="227"/>
      <c r="AID287" s="227"/>
      <c r="AIE287" s="227"/>
      <c r="AIF287" s="227"/>
      <c r="AIG287" s="227"/>
      <c r="AIH287" s="227"/>
      <c r="AII287" s="227"/>
      <c r="AIJ287" s="227"/>
      <c r="AIK287" s="227"/>
      <c r="AIL287" s="227"/>
      <c r="AIM287" s="227"/>
      <c r="AIN287" s="227"/>
      <c r="AIO287" s="227"/>
      <c r="AIP287" s="227"/>
      <c r="AIQ287" s="227"/>
      <c r="AIR287" s="227"/>
      <c r="AIS287" s="227"/>
      <c r="AIT287" s="227"/>
      <c r="AIU287" s="227"/>
      <c r="AIV287" s="227"/>
      <c r="AIW287" s="227"/>
      <c r="AIX287" s="227"/>
      <c r="AIY287" s="227"/>
      <c r="AIZ287" s="227"/>
      <c r="AJA287" s="227"/>
      <c r="AJB287" s="227"/>
      <c r="AJC287" s="227"/>
      <c r="AJD287" s="227"/>
      <c r="AJE287" s="227"/>
      <c r="AJF287" s="227"/>
      <c r="AJG287" s="227"/>
      <c r="AJH287" s="227"/>
      <c r="AJI287" s="227"/>
      <c r="AJJ287" s="227"/>
      <c r="AJK287" s="227"/>
      <c r="AJL287" s="227"/>
      <c r="AJM287" s="227"/>
      <c r="AJN287" s="227"/>
      <c r="AJO287" s="227"/>
      <c r="AJP287" s="227"/>
      <c r="AJQ287" s="227"/>
      <c r="AJR287" s="227"/>
      <c r="AJS287" s="227"/>
      <c r="AJT287" s="227"/>
      <c r="AJU287" s="227"/>
      <c r="AJV287" s="227"/>
      <c r="AJW287" s="227"/>
      <c r="AJX287" s="227"/>
      <c r="AJY287" s="227"/>
      <c r="AJZ287" s="227"/>
      <c r="AKA287" s="227"/>
      <c r="AKB287" s="227"/>
      <c r="AKC287" s="227"/>
      <c r="AKD287" s="227"/>
      <c r="AKE287" s="227"/>
      <c r="AKF287" s="227"/>
      <c r="AKG287" s="227"/>
      <c r="AKH287" s="227"/>
      <c r="AKI287" s="227"/>
      <c r="AKJ287" s="227"/>
      <c r="AKK287" s="227"/>
      <c r="AKL287" s="227"/>
      <c r="AKM287" s="227"/>
      <c r="AKN287" s="227"/>
      <c r="AKO287" s="227"/>
      <c r="AKP287" s="227"/>
      <c r="AKQ287" s="227"/>
      <c r="AKR287" s="227"/>
      <c r="AKS287" s="227"/>
      <c r="AKT287" s="227"/>
      <c r="AKU287" s="227"/>
      <c r="AKV287" s="227"/>
      <c r="AKW287" s="227"/>
      <c r="AKX287" s="227"/>
      <c r="AKY287" s="227"/>
      <c r="AKZ287" s="227"/>
      <c r="ALA287" s="227"/>
      <c r="ALB287" s="227"/>
      <c r="ALC287" s="227"/>
      <c r="ALD287" s="227"/>
      <c r="ALE287" s="227"/>
      <c r="ALF287" s="227"/>
      <c r="ALG287" s="227"/>
      <c r="ALH287" s="227"/>
      <c r="ALI287" s="227"/>
      <c r="ALJ287" s="227"/>
      <c r="ALK287" s="227"/>
      <c r="ALL287" s="227"/>
      <c r="ALM287" s="227"/>
      <c r="ALN287" s="227"/>
      <c r="ALO287" s="227"/>
      <c r="ALP287" s="227"/>
      <c r="ALQ287" s="227"/>
      <c r="ALR287" s="227"/>
      <c r="ALS287" s="227"/>
      <c r="ALT287" s="227"/>
      <c r="ALU287" s="227"/>
      <c r="ALV287" s="227"/>
      <c r="ALW287" s="227"/>
      <c r="ALX287" s="227"/>
      <c r="ALY287" s="227"/>
      <c r="ALZ287" s="227"/>
      <c r="AMA287" s="227"/>
      <c r="AMB287" s="227"/>
      <c r="AMC287" s="227"/>
      <c r="AMD287" s="227"/>
      <c r="AME287" s="227"/>
      <c r="AMF287" s="227"/>
      <c r="AMG287" s="227"/>
      <c r="AMH287" s="227"/>
      <c r="AMI287" s="227"/>
      <c r="AMJ287" s="227"/>
      <c r="AMK287" s="227"/>
      <c r="AML287" s="227"/>
      <c r="AMM287" s="227"/>
      <c r="AMN287" s="227"/>
      <c r="AMO287" s="227"/>
      <c r="AMP287" s="227"/>
      <c r="AMQ287" s="227"/>
      <c r="AMR287" s="227"/>
      <c r="AMS287" s="227"/>
      <c r="AMT287" s="227"/>
      <c r="AMU287" s="227"/>
      <c r="AMV287" s="227"/>
      <c r="AMW287" s="227"/>
      <c r="AMX287" s="227"/>
    </row>
    <row r="288" spans="1:1038" s="308" customFormat="1" ht="18" customHeight="1">
      <c r="A288" s="351" t="s">
        <v>1646</v>
      </c>
      <c r="B288" s="228" t="s">
        <v>1647</v>
      </c>
      <c r="C288" s="228"/>
      <c r="D288" s="228" t="s">
        <v>1279</v>
      </c>
      <c r="E288" s="228">
        <v>47</v>
      </c>
      <c r="F288" s="228">
        <v>1</v>
      </c>
      <c r="G288" s="285" t="str">
        <f t="shared" si="73"/>
        <v>47-1</v>
      </c>
      <c r="H288" s="279">
        <v>0</v>
      </c>
      <c r="I288" s="228">
        <v>93.5</v>
      </c>
      <c r="J288" s="226"/>
      <c r="K288" s="545" t="b">
        <f>IF(I289=1,IF(((VLOOKUP($G288,[1]Depth_Lookup!#REF!,9,FALSE))-(H288/100))=0,"Good",IF(((VLOOKUP($G288,[1]Depth_Lookup!$A$3:$J$550,9,FALSE))-(H288/100))&gt;0,"Too Short","Too Long")))</f>
        <v>0</v>
      </c>
      <c r="L288" s="171">
        <f>(VLOOKUP($G288,Depth_Lookup!$A$3:$J$410,10,FALSE))+(H288/100)</f>
        <v>110.7</v>
      </c>
      <c r="M288" s="171">
        <f>(VLOOKUP($G288,Depth_Lookup!$A$3:$J$410,10,FALSE))+(I288/100)</f>
        <v>111.63500000000001</v>
      </c>
      <c r="N288" s="231" t="s">
        <v>1736</v>
      </c>
      <c r="O288" s="228" t="s">
        <v>1303</v>
      </c>
      <c r="P288" s="228" t="s">
        <v>853</v>
      </c>
      <c r="Q288" s="228" t="s">
        <v>125</v>
      </c>
      <c r="R288" s="304" t="s">
        <v>1633</v>
      </c>
      <c r="S288" s="228" t="s">
        <v>115</v>
      </c>
      <c r="T288" s="228" t="s">
        <v>94</v>
      </c>
      <c r="U288" s="228" t="s">
        <v>95</v>
      </c>
      <c r="V288" s="228" t="s">
        <v>509</v>
      </c>
      <c r="W288" s="228" t="s">
        <v>102</v>
      </c>
      <c r="X288" s="305">
        <v>5</v>
      </c>
      <c r="Y288" s="228" t="s">
        <v>90</v>
      </c>
      <c r="Z288" s="228" t="s">
        <v>91</v>
      </c>
      <c r="AA288" s="228"/>
      <c r="AB288" s="228"/>
      <c r="AC288" s="228"/>
      <c r="AD288" s="228"/>
      <c r="AE288" s="234"/>
      <c r="AF288" s="304" t="e">
        <v>#N/A</v>
      </c>
      <c r="AG288" s="241"/>
      <c r="AH288" s="228"/>
      <c r="AI288" s="244">
        <v>79</v>
      </c>
      <c r="AJ288" s="228"/>
      <c r="AK288" s="228"/>
      <c r="AL288" s="228"/>
      <c r="AM288" s="228"/>
      <c r="AN288" s="228"/>
      <c r="AO288" s="244"/>
      <c r="AP288" s="228"/>
      <c r="AQ288" s="228"/>
      <c r="AR288" s="228"/>
      <c r="AS288" s="228"/>
      <c r="AT288" s="228"/>
      <c r="AU288" s="244"/>
      <c r="AV288" s="228"/>
      <c r="AW288" s="228"/>
      <c r="AX288" s="228"/>
      <c r="AY288" s="228"/>
      <c r="AZ288" s="228"/>
      <c r="BA288" s="244">
        <v>20</v>
      </c>
      <c r="BB288" s="228">
        <v>9</v>
      </c>
      <c r="BC288" s="228">
        <v>3</v>
      </c>
      <c r="BD288" s="228" t="s">
        <v>110</v>
      </c>
      <c r="BE288" s="228" t="s">
        <v>103</v>
      </c>
      <c r="BF288" s="228"/>
      <c r="BG288" s="244"/>
      <c r="BH288" s="228"/>
      <c r="BI288" s="228"/>
      <c r="BJ288" s="228"/>
      <c r="BK288" s="228"/>
      <c r="BL288" s="228"/>
      <c r="BM288" s="244">
        <v>1</v>
      </c>
      <c r="BN288" s="228">
        <v>1</v>
      </c>
      <c r="BO288" s="228">
        <v>0.5</v>
      </c>
      <c r="BP288" s="228" t="s">
        <v>110</v>
      </c>
      <c r="BQ288" s="228" t="s">
        <v>103</v>
      </c>
      <c r="BR288" s="228"/>
      <c r="BS288" s="228"/>
      <c r="BT288" s="228"/>
      <c r="BU288" s="228"/>
      <c r="BV288" s="228"/>
      <c r="BW288" s="228"/>
      <c r="BX288" s="228"/>
      <c r="BY288" s="244"/>
      <c r="BZ288" s="228"/>
      <c r="CA288" s="228"/>
      <c r="CB288" s="228"/>
      <c r="CC288" s="228"/>
      <c r="CD288" s="228"/>
      <c r="CE288" s="228"/>
      <c r="CF288" s="228"/>
      <c r="CG288" s="245"/>
      <c r="CH288" s="246" t="s">
        <v>1737</v>
      </c>
      <c r="CI288" s="246">
        <v>100</v>
      </c>
      <c r="CJ288" s="246" t="s">
        <v>514</v>
      </c>
      <c r="CK288" s="247"/>
      <c r="CL288" s="248"/>
      <c r="CM288" s="248"/>
      <c r="CN288" s="248"/>
      <c r="CO288" s="248"/>
      <c r="CP288" s="248"/>
      <c r="CQ288" s="248"/>
      <c r="CR288" s="248"/>
      <c r="CS288" s="248"/>
      <c r="CT288" s="248"/>
      <c r="CU288" s="248"/>
      <c r="CV288" s="248"/>
      <c r="CW288" s="248"/>
      <c r="CX288" s="248"/>
      <c r="CY288" s="248"/>
      <c r="CZ288" s="248"/>
      <c r="DA288" s="248"/>
      <c r="DB288" s="248">
        <v>65</v>
      </c>
      <c r="DC288" s="249">
        <v>5</v>
      </c>
      <c r="DD288" s="248"/>
      <c r="DE288" s="248"/>
      <c r="DF288" s="248"/>
      <c r="DG288" s="248"/>
      <c r="DH288" s="248"/>
      <c r="DI288" s="248"/>
      <c r="DJ288" s="248">
        <v>30</v>
      </c>
      <c r="DK288" s="306">
        <v>100</v>
      </c>
      <c r="DL288" s="245"/>
      <c r="DM288" s="248"/>
      <c r="DN288" s="248"/>
      <c r="DO288" s="307"/>
      <c r="DQ288" s="245"/>
      <c r="DR288" s="307"/>
      <c r="DS288" s="245"/>
      <c r="DT288" s="262" t="s">
        <v>1738</v>
      </c>
      <c r="DU288" s="249"/>
      <c r="DV288" s="249"/>
      <c r="DW288" s="310">
        <v>100</v>
      </c>
      <c r="DX288" s="311" t="e">
        <v>#N/A</v>
      </c>
      <c r="DY288" s="383" t="s">
        <v>1405</v>
      </c>
      <c r="DZ288" s="268" t="s">
        <v>1739</v>
      </c>
      <c r="EA288" s="268"/>
      <c r="EB288" s="249"/>
      <c r="EC288" s="312"/>
      <c r="ED288" s="229" t="s">
        <v>2517</v>
      </c>
      <c r="EE288" s="313"/>
      <c r="EF288" s="314"/>
      <c r="EG288" s="313"/>
      <c r="EH288" s="315"/>
      <c r="EI288" s="316"/>
      <c r="EJ288" s="317"/>
      <c r="EK288" s="318"/>
      <c r="EL288" s="313"/>
      <c r="EM288" s="315"/>
      <c r="EN288" s="315"/>
      <c r="EO288" s="319"/>
      <c r="EP288" s="319"/>
      <c r="EQ288" s="319"/>
      <c r="ER288" s="319"/>
      <c r="ES288" s="319"/>
      <c r="ET288" s="319"/>
      <c r="EU288" s="319"/>
      <c r="EV288" s="320"/>
      <c r="EW288" s="320"/>
      <c r="EX288" s="320"/>
      <c r="EY288" s="320"/>
      <c r="EZ288" s="192" t="e">
        <f t="shared" si="74"/>
        <v>#DIV/0!</v>
      </c>
      <c r="FA288" s="192" t="e">
        <f t="shared" si="75"/>
        <v>#DIV/0!</v>
      </c>
      <c r="FB288" s="192" t="e">
        <f t="shared" si="76"/>
        <v>#DIV/0!</v>
      </c>
      <c r="FC288" s="192" t="e">
        <f t="shared" si="77"/>
        <v>#DIV/0!</v>
      </c>
      <c r="FD288" s="192" t="e">
        <f t="shared" si="78"/>
        <v>#DIV/0!</v>
      </c>
      <c r="FE288" s="193" t="e">
        <f t="shared" si="79"/>
        <v>#DIV/0!</v>
      </c>
      <c r="FF288" s="194" t="e">
        <f t="shared" si="80"/>
        <v>#DIV/0!</v>
      </c>
      <c r="FG288" s="319"/>
      <c r="FH288" s="315"/>
      <c r="FI288" s="778">
        <f t="shared" si="81"/>
        <v>0</v>
      </c>
      <c r="FJ288" s="779" t="e">
        <f t="shared" si="82"/>
        <v>#DIV/0!</v>
      </c>
      <c r="FK288" s="779" t="e">
        <f t="shared" si="83"/>
        <v>#DIV/0!</v>
      </c>
      <c r="FL288" s="780" t="e">
        <f t="shared" si="84"/>
        <v>#DIV/0!</v>
      </c>
      <c r="FM288" s="169" t="e">
        <f t="shared" si="85"/>
        <v>#DIV/0!</v>
      </c>
      <c r="FN288" s="783" t="e">
        <f t="shared" si="86"/>
        <v>#DIV/0!</v>
      </c>
      <c r="FO288" s="228"/>
      <c r="FP288" s="228"/>
      <c r="FQ288" s="228"/>
      <c r="FR288" s="228"/>
      <c r="FS288" s="228"/>
      <c r="FT288" s="228"/>
      <c r="FU288" s="228"/>
      <c r="FV288" s="228"/>
      <c r="FW288" s="228"/>
      <c r="FX288" s="228"/>
      <c r="FY288" s="228"/>
      <c r="FZ288" s="228"/>
      <c r="GA288" s="228"/>
      <c r="GB288" s="228"/>
      <c r="GC288" s="228"/>
      <c r="GD288" s="228"/>
      <c r="GE288" s="228"/>
      <c r="GF288" s="228"/>
      <c r="GG288" s="228"/>
      <c r="GH288" s="228"/>
      <c r="GI288" s="228"/>
      <c r="GJ288" s="228"/>
      <c r="GK288" s="228"/>
      <c r="GL288" s="228"/>
      <c r="GM288" s="228"/>
      <c r="GN288" s="228"/>
      <c r="GO288" s="228"/>
      <c r="GP288" s="228"/>
      <c r="GQ288" s="228"/>
      <c r="GR288" s="228"/>
      <c r="GS288" s="228"/>
      <c r="GT288" s="228"/>
      <c r="GU288" s="228"/>
      <c r="GV288" s="228"/>
      <c r="GW288" s="228"/>
      <c r="GX288" s="228"/>
      <c r="GY288" s="228"/>
      <c r="GZ288" s="228"/>
      <c r="HA288" s="228"/>
      <c r="HB288" s="228"/>
      <c r="HC288" s="228"/>
      <c r="HD288" s="228"/>
      <c r="HE288" s="228"/>
      <c r="HF288" s="228"/>
      <c r="HG288" s="228"/>
      <c r="HH288" s="228"/>
      <c r="HI288" s="228"/>
      <c r="HJ288" s="228"/>
      <c r="HK288" s="228"/>
      <c r="HL288" s="228"/>
      <c r="HM288" s="228"/>
      <c r="HN288" s="228"/>
      <c r="HO288" s="228"/>
      <c r="HP288" s="228"/>
      <c r="HQ288" s="228"/>
      <c r="HR288" s="228"/>
      <c r="HS288" s="228"/>
      <c r="HT288" s="228"/>
      <c r="HU288" s="228"/>
      <c r="HV288" s="228"/>
      <c r="HW288" s="228"/>
      <c r="HX288" s="228"/>
      <c r="HY288" s="228"/>
      <c r="HZ288" s="228"/>
      <c r="IA288" s="228"/>
      <c r="IB288" s="228"/>
      <c r="IC288" s="228"/>
      <c r="ID288" s="228"/>
      <c r="IE288" s="228"/>
      <c r="IF288" s="228"/>
      <c r="IG288" s="228"/>
      <c r="IH288" s="228"/>
      <c r="II288" s="228"/>
      <c r="IJ288" s="228"/>
      <c r="IK288" s="228"/>
      <c r="IL288" s="228"/>
      <c r="IM288" s="228"/>
      <c r="IN288" s="228"/>
      <c r="IO288" s="228"/>
      <c r="IP288" s="228"/>
      <c r="IQ288" s="228"/>
      <c r="IR288" s="228"/>
      <c r="IS288" s="228"/>
      <c r="IT288" s="228"/>
      <c r="IU288" s="228"/>
      <c r="IV288" s="228"/>
      <c r="IW288" s="228"/>
      <c r="IX288" s="228"/>
      <c r="IY288" s="228"/>
      <c r="IZ288" s="228"/>
      <c r="JA288" s="228"/>
      <c r="JB288" s="228"/>
      <c r="JC288" s="228"/>
      <c r="JD288" s="228"/>
      <c r="JE288" s="228"/>
      <c r="JF288" s="228"/>
      <c r="JG288" s="228"/>
      <c r="JH288" s="228"/>
      <c r="JI288" s="228"/>
      <c r="JJ288" s="228"/>
      <c r="JK288" s="228"/>
      <c r="JL288" s="228"/>
      <c r="JM288" s="228"/>
      <c r="JN288" s="228"/>
      <c r="JO288" s="228"/>
      <c r="JP288" s="228"/>
      <c r="JQ288" s="228"/>
      <c r="JR288" s="228"/>
      <c r="JS288" s="228"/>
      <c r="JT288" s="228"/>
      <c r="JU288" s="228"/>
      <c r="JV288" s="228"/>
      <c r="JW288" s="228"/>
      <c r="JX288" s="228"/>
      <c r="JY288" s="228"/>
      <c r="JZ288" s="228"/>
      <c r="KA288" s="228"/>
      <c r="KB288" s="228"/>
      <c r="KC288" s="228"/>
      <c r="KD288" s="228"/>
      <c r="KE288" s="228"/>
      <c r="KF288" s="228"/>
      <c r="KG288" s="228"/>
      <c r="KH288" s="228"/>
      <c r="KI288" s="228"/>
      <c r="KJ288" s="228"/>
      <c r="KK288" s="228"/>
      <c r="KL288" s="228"/>
      <c r="KM288" s="228"/>
      <c r="KN288" s="228"/>
      <c r="KO288" s="228"/>
      <c r="KP288" s="228"/>
      <c r="KQ288" s="228"/>
      <c r="KR288" s="228"/>
      <c r="KS288" s="228"/>
      <c r="KT288" s="228"/>
      <c r="KU288" s="228"/>
      <c r="KV288" s="228"/>
      <c r="KW288" s="228"/>
      <c r="KX288" s="228"/>
      <c r="KY288" s="228"/>
      <c r="KZ288" s="228"/>
      <c r="LA288" s="228"/>
      <c r="LB288" s="228"/>
      <c r="LC288" s="228"/>
      <c r="LD288" s="228"/>
      <c r="LE288" s="228"/>
      <c r="LF288" s="228"/>
      <c r="LG288" s="228"/>
      <c r="LH288" s="228"/>
      <c r="LI288" s="228"/>
      <c r="LJ288" s="228"/>
      <c r="LK288" s="228"/>
      <c r="LL288" s="228"/>
      <c r="LM288" s="228"/>
      <c r="LN288" s="228"/>
      <c r="LO288" s="228"/>
      <c r="LP288" s="228"/>
      <c r="LQ288" s="228"/>
      <c r="LR288" s="228"/>
      <c r="LS288" s="228"/>
      <c r="LT288" s="228"/>
      <c r="LU288" s="228"/>
      <c r="LV288" s="228"/>
      <c r="LW288" s="228"/>
      <c r="LX288" s="228"/>
      <c r="LY288" s="228"/>
      <c r="LZ288" s="228"/>
      <c r="MA288" s="228"/>
      <c r="MB288" s="228"/>
      <c r="MC288" s="228"/>
      <c r="MD288" s="228"/>
      <c r="ME288" s="228"/>
      <c r="MF288" s="228"/>
      <c r="MG288" s="228"/>
      <c r="MH288" s="228"/>
      <c r="MI288" s="228"/>
      <c r="MJ288" s="228"/>
      <c r="MK288" s="228"/>
      <c r="ML288" s="228"/>
      <c r="MM288" s="228"/>
      <c r="MN288" s="228"/>
      <c r="MO288" s="228"/>
      <c r="MP288" s="228"/>
      <c r="MQ288" s="228"/>
      <c r="MR288" s="228"/>
      <c r="MS288" s="228"/>
      <c r="MT288" s="228"/>
      <c r="MU288" s="228"/>
      <c r="MV288" s="228"/>
      <c r="MW288" s="228"/>
      <c r="MX288" s="228"/>
      <c r="MY288" s="228"/>
      <c r="MZ288" s="228"/>
      <c r="NA288" s="228"/>
      <c r="NB288" s="228"/>
      <c r="NC288" s="228"/>
      <c r="ND288" s="228"/>
      <c r="NE288" s="228"/>
      <c r="NF288" s="228"/>
      <c r="NG288" s="228"/>
      <c r="NH288" s="228"/>
      <c r="NI288" s="228"/>
      <c r="NJ288" s="228"/>
      <c r="NK288" s="228"/>
      <c r="NL288" s="228"/>
      <c r="NM288" s="228"/>
      <c r="NN288" s="228"/>
      <c r="NO288" s="228"/>
      <c r="NP288" s="228"/>
      <c r="NQ288" s="228"/>
      <c r="NR288" s="228"/>
      <c r="NS288" s="228"/>
      <c r="NT288" s="228"/>
      <c r="NU288" s="228"/>
      <c r="NV288" s="228"/>
      <c r="NW288" s="228"/>
      <c r="NX288" s="228"/>
      <c r="NY288" s="228"/>
      <c r="NZ288" s="228"/>
      <c r="OA288" s="228"/>
      <c r="OB288" s="228"/>
      <c r="OC288" s="228"/>
      <c r="OD288" s="228"/>
      <c r="OE288" s="228"/>
      <c r="OF288" s="228"/>
      <c r="OG288" s="228"/>
      <c r="OH288" s="228"/>
      <c r="OI288" s="228"/>
      <c r="OJ288" s="228"/>
      <c r="OK288" s="228"/>
      <c r="OL288" s="228"/>
      <c r="OM288" s="228"/>
      <c r="ON288" s="228"/>
      <c r="OO288" s="228"/>
      <c r="OP288" s="228"/>
      <c r="OQ288" s="228"/>
      <c r="OR288" s="228"/>
      <c r="OS288" s="228"/>
      <c r="OT288" s="228"/>
      <c r="OU288" s="228"/>
      <c r="OV288" s="228"/>
      <c r="OW288" s="228"/>
      <c r="OX288" s="228"/>
      <c r="OY288" s="228"/>
      <c r="OZ288" s="228"/>
      <c r="PA288" s="228"/>
      <c r="PB288" s="228"/>
      <c r="PC288" s="228"/>
      <c r="PD288" s="228"/>
      <c r="PE288" s="228"/>
      <c r="PF288" s="228"/>
      <c r="PG288" s="228"/>
      <c r="PH288" s="228"/>
      <c r="PI288" s="228"/>
      <c r="PJ288" s="228"/>
      <c r="PK288" s="228"/>
      <c r="PL288" s="228"/>
      <c r="PM288" s="228"/>
      <c r="PN288" s="228"/>
      <c r="PO288" s="228"/>
      <c r="PP288" s="228"/>
      <c r="PQ288" s="228"/>
      <c r="PR288" s="228"/>
      <c r="PS288" s="228"/>
      <c r="PT288" s="228"/>
      <c r="PU288" s="228"/>
      <c r="PV288" s="228"/>
      <c r="PW288" s="228"/>
      <c r="PX288" s="228"/>
      <c r="PY288" s="228"/>
      <c r="PZ288" s="228"/>
      <c r="QA288" s="228"/>
      <c r="QB288" s="228"/>
      <c r="QC288" s="228"/>
      <c r="QD288" s="228"/>
      <c r="QE288" s="228"/>
      <c r="QF288" s="228"/>
      <c r="QG288" s="228"/>
      <c r="QH288" s="228"/>
      <c r="QI288" s="228"/>
      <c r="QJ288" s="228"/>
      <c r="QK288" s="228"/>
      <c r="QL288" s="228"/>
      <c r="QM288" s="228"/>
      <c r="QN288" s="228"/>
      <c r="QO288" s="228"/>
      <c r="QP288" s="228"/>
      <c r="QQ288" s="228"/>
      <c r="QR288" s="228"/>
      <c r="QS288" s="228"/>
      <c r="QT288" s="228"/>
      <c r="QU288" s="228"/>
      <c r="QV288" s="228"/>
      <c r="QW288" s="228"/>
      <c r="QX288" s="228"/>
      <c r="QY288" s="228"/>
      <c r="QZ288" s="228"/>
      <c r="RA288" s="228"/>
      <c r="RB288" s="228"/>
      <c r="RC288" s="228"/>
      <c r="RD288" s="228"/>
      <c r="RE288" s="228"/>
      <c r="RF288" s="228"/>
      <c r="RG288" s="228"/>
      <c r="RH288" s="228"/>
      <c r="RI288" s="228"/>
      <c r="RJ288" s="228"/>
      <c r="RK288" s="228"/>
      <c r="RL288" s="228"/>
      <c r="RM288" s="228"/>
      <c r="RN288" s="228"/>
      <c r="RO288" s="228"/>
      <c r="RP288" s="228"/>
      <c r="RQ288" s="228"/>
      <c r="RR288" s="228"/>
      <c r="RS288" s="228"/>
      <c r="RT288" s="228"/>
      <c r="RU288" s="228"/>
      <c r="RV288" s="228"/>
      <c r="RW288" s="228"/>
      <c r="RX288" s="228"/>
      <c r="RY288" s="228"/>
      <c r="RZ288" s="228"/>
      <c r="SA288" s="228"/>
      <c r="SB288" s="228"/>
      <c r="SC288" s="228"/>
      <c r="SD288" s="228"/>
      <c r="SE288" s="228"/>
      <c r="SF288" s="228"/>
      <c r="SG288" s="228"/>
      <c r="SH288" s="228"/>
      <c r="SI288" s="228"/>
      <c r="SJ288" s="228"/>
      <c r="SK288" s="228"/>
      <c r="SL288" s="228"/>
      <c r="SM288" s="228"/>
      <c r="SN288" s="228"/>
      <c r="SO288" s="228"/>
      <c r="SP288" s="228"/>
      <c r="SQ288" s="228"/>
      <c r="SR288" s="228"/>
      <c r="SS288" s="228"/>
      <c r="ST288" s="228"/>
      <c r="SU288" s="228"/>
      <c r="SV288" s="228"/>
      <c r="SW288" s="228"/>
      <c r="SX288" s="228"/>
      <c r="SY288" s="228"/>
      <c r="SZ288" s="228"/>
      <c r="TA288" s="228"/>
      <c r="TB288" s="228"/>
      <c r="TC288" s="228"/>
      <c r="TD288" s="228"/>
      <c r="TE288" s="228"/>
      <c r="TF288" s="228"/>
      <c r="TG288" s="228"/>
      <c r="TH288" s="228"/>
      <c r="TI288" s="228"/>
      <c r="TJ288" s="228"/>
      <c r="TK288" s="228"/>
      <c r="TL288" s="228"/>
      <c r="TM288" s="228"/>
      <c r="TN288" s="228"/>
      <c r="TO288" s="228"/>
      <c r="TP288" s="228"/>
      <c r="TQ288" s="228"/>
      <c r="TR288" s="228"/>
      <c r="TS288" s="228"/>
      <c r="TT288" s="228"/>
      <c r="TU288" s="228"/>
      <c r="TV288" s="228"/>
      <c r="TW288" s="228"/>
      <c r="TX288" s="228"/>
      <c r="TY288" s="228"/>
      <c r="TZ288" s="228"/>
      <c r="UA288" s="228"/>
      <c r="UB288" s="228"/>
      <c r="UC288" s="228"/>
      <c r="UD288" s="228"/>
      <c r="UE288" s="228"/>
      <c r="UF288" s="228"/>
      <c r="UG288" s="228"/>
      <c r="UH288" s="228"/>
      <c r="UI288" s="228"/>
      <c r="UJ288" s="228"/>
      <c r="UK288" s="228"/>
      <c r="UL288" s="228"/>
      <c r="UM288" s="228"/>
      <c r="UN288" s="228"/>
      <c r="UO288" s="228"/>
      <c r="UP288" s="228"/>
      <c r="UQ288" s="228"/>
      <c r="UR288" s="228"/>
      <c r="US288" s="228"/>
      <c r="UT288" s="228"/>
      <c r="UU288" s="228"/>
      <c r="UV288" s="228"/>
      <c r="UW288" s="228"/>
      <c r="UX288" s="228"/>
      <c r="UY288" s="228"/>
      <c r="UZ288" s="228"/>
      <c r="VA288" s="228"/>
      <c r="VB288" s="228"/>
      <c r="VC288" s="228"/>
      <c r="VD288" s="228"/>
      <c r="VE288" s="228"/>
      <c r="VF288" s="228"/>
      <c r="VG288" s="228"/>
      <c r="VH288" s="228"/>
      <c r="VI288" s="228"/>
      <c r="VJ288" s="228"/>
      <c r="VK288" s="228"/>
      <c r="VL288" s="228"/>
      <c r="VM288" s="228"/>
      <c r="VN288" s="228"/>
      <c r="VO288" s="228"/>
      <c r="VP288" s="228"/>
      <c r="VQ288" s="228"/>
      <c r="VR288" s="228"/>
      <c r="VS288" s="228"/>
      <c r="VT288" s="228"/>
      <c r="VU288" s="228"/>
      <c r="VV288" s="228"/>
      <c r="VW288" s="228"/>
      <c r="VX288" s="228"/>
      <c r="VY288" s="228"/>
      <c r="VZ288" s="228"/>
      <c r="WA288" s="228"/>
      <c r="WB288" s="228"/>
      <c r="WC288" s="228"/>
      <c r="WD288" s="228"/>
      <c r="WE288" s="228"/>
      <c r="WF288" s="228"/>
      <c r="WG288" s="228"/>
      <c r="WH288" s="228"/>
      <c r="WI288" s="228"/>
      <c r="WJ288" s="228"/>
      <c r="WK288" s="228"/>
      <c r="WL288" s="228"/>
      <c r="WM288" s="228"/>
      <c r="WN288" s="228"/>
      <c r="WO288" s="228"/>
      <c r="WP288" s="228"/>
      <c r="WQ288" s="228"/>
      <c r="WR288" s="228"/>
      <c r="WS288" s="228"/>
      <c r="WT288" s="228"/>
      <c r="WU288" s="228"/>
      <c r="WV288" s="228"/>
      <c r="WW288" s="228"/>
      <c r="WX288" s="228"/>
      <c r="WY288" s="228"/>
      <c r="WZ288" s="228"/>
      <c r="XA288" s="228"/>
      <c r="XB288" s="228"/>
      <c r="XC288" s="228"/>
      <c r="XD288" s="228"/>
      <c r="XE288" s="228"/>
      <c r="XF288" s="228"/>
      <c r="XG288" s="228"/>
      <c r="XH288" s="228"/>
      <c r="XI288" s="228"/>
      <c r="XJ288" s="228"/>
      <c r="XK288" s="228"/>
      <c r="XL288" s="228"/>
      <c r="XM288" s="228"/>
      <c r="XN288" s="228"/>
      <c r="XO288" s="228"/>
      <c r="XP288" s="228"/>
      <c r="XQ288" s="228"/>
      <c r="XR288" s="228"/>
      <c r="XS288" s="228"/>
      <c r="XT288" s="228"/>
      <c r="XU288" s="228"/>
      <c r="XV288" s="228"/>
      <c r="XW288" s="228"/>
      <c r="XX288" s="228"/>
      <c r="XY288" s="228"/>
      <c r="XZ288" s="228"/>
      <c r="YA288" s="228"/>
      <c r="YB288" s="228"/>
      <c r="YC288" s="228"/>
      <c r="YD288" s="228"/>
      <c r="YE288" s="228"/>
      <c r="YF288" s="228"/>
      <c r="YG288" s="228"/>
      <c r="YH288" s="228"/>
      <c r="YI288" s="228"/>
      <c r="YJ288" s="228"/>
      <c r="YK288" s="228"/>
      <c r="YL288" s="228"/>
      <c r="YM288" s="228"/>
      <c r="YN288" s="228"/>
      <c r="YO288" s="228"/>
      <c r="YP288" s="228"/>
      <c r="YQ288" s="228"/>
      <c r="YR288" s="228"/>
      <c r="YS288" s="228"/>
      <c r="YT288" s="228"/>
      <c r="YU288" s="228"/>
      <c r="YV288" s="228"/>
      <c r="YW288" s="228"/>
      <c r="YX288" s="228"/>
      <c r="YY288" s="228"/>
      <c r="YZ288" s="228"/>
      <c r="ZA288" s="228"/>
      <c r="ZB288" s="228"/>
      <c r="ZC288" s="228"/>
      <c r="ZD288" s="228"/>
      <c r="ZE288" s="228"/>
      <c r="ZF288" s="228"/>
      <c r="ZG288" s="228"/>
      <c r="ZH288" s="228"/>
      <c r="ZI288" s="228"/>
      <c r="ZJ288" s="228"/>
      <c r="ZK288" s="228"/>
      <c r="ZL288" s="228"/>
      <c r="ZM288" s="228"/>
      <c r="ZN288" s="228"/>
      <c r="ZO288" s="228"/>
      <c r="ZP288" s="228"/>
      <c r="ZQ288" s="228"/>
      <c r="ZR288" s="228"/>
      <c r="ZS288" s="228"/>
      <c r="ZT288" s="228"/>
      <c r="ZU288" s="228"/>
      <c r="ZV288" s="228"/>
      <c r="ZW288" s="228"/>
      <c r="ZX288" s="228"/>
      <c r="ZY288" s="228"/>
      <c r="ZZ288" s="228"/>
      <c r="AAA288" s="228"/>
      <c r="AAB288" s="228"/>
      <c r="AAC288" s="228"/>
      <c r="AAD288" s="228"/>
      <c r="AAE288" s="228"/>
      <c r="AAF288" s="228"/>
      <c r="AAG288" s="228"/>
      <c r="AAH288" s="228"/>
      <c r="AAI288" s="228"/>
      <c r="AAJ288" s="228"/>
      <c r="AAK288" s="228"/>
      <c r="AAL288" s="228"/>
      <c r="AAM288" s="228"/>
      <c r="AAN288" s="228"/>
      <c r="AAO288" s="228"/>
      <c r="AAP288" s="228"/>
      <c r="AAQ288" s="228"/>
      <c r="AAR288" s="228"/>
      <c r="AAS288" s="228"/>
      <c r="AAT288" s="228"/>
      <c r="AAU288" s="228"/>
      <c r="AAV288" s="228"/>
      <c r="AAW288" s="228"/>
      <c r="AAX288" s="228"/>
      <c r="AAY288" s="228"/>
      <c r="AAZ288" s="228"/>
      <c r="ABA288" s="228"/>
      <c r="ABB288" s="228"/>
      <c r="ABC288" s="228"/>
      <c r="ABD288" s="228"/>
      <c r="ABE288" s="228"/>
      <c r="ABF288" s="228"/>
      <c r="ABG288" s="228"/>
      <c r="ABH288" s="228"/>
      <c r="ABI288" s="228"/>
      <c r="ABJ288" s="228"/>
      <c r="ABK288" s="228"/>
      <c r="ABL288" s="228"/>
      <c r="ABM288" s="228"/>
      <c r="ABN288" s="228"/>
      <c r="ABO288" s="228"/>
      <c r="ABP288" s="228"/>
      <c r="ABQ288" s="228"/>
      <c r="ABR288" s="228"/>
      <c r="ABS288" s="228"/>
      <c r="ABT288" s="228"/>
      <c r="ABU288" s="228"/>
      <c r="ABV288" s="228"/>
      <c r="ABW288" s="228"/>
      <c r="ABX288" s="228"/>
      <c r="ABY288" s="228"/>
      <c r="ABZ288" s="228"/>
      <c r="ACA288" s="228"/>
      <c r="ACB288" s="228"/>
      <c r="ACC288" s="228"/>
      <c r="ACD288" s="228"/>
      <c r="ACE288" s="228"/>
      <c r="ACF288" s="228"/>
      <c r="ACG288" s="228"/>
      <c r="ACH288" s="228"/>
      <c r="ACI288" s="228"/>
      <c r="ACJ288" s="228"/>
      <c r="ACK288" s="228"/>
      <c r="ACL288" s="228"/>
      <c r="ACM288" s="228"/>
      <c r="ACN288" s="228"/>
      <c r="ACO288" s="228"/>
      <c r="ACP288" s="228"/>
      <c r="ACQ288" s="228"/>
      <c r="ACR288" s="228"/>
      <c r="ACS288" s="228"/>
      <c r="ACT288" s="228"/>
      <c r="ACU288" s="228"/>
      <c r="ACV288" s="228"/>
      <c r="ACW288" s="228"/>
      <c r="ACX288" s="228"/>
      <c r="ACY288" s="228"/>
      <c r="ACZ288" s="228"/>
      <c r="ADA288" s="228"/>
      <c r="ADB288" s="228"/>
      <c r="ADC288" s="228"/>
      <c r="ADD288" s="228"/>
      <c r="ADE288" s="228"/>
      <c r="ADF288" s="228"/>
      <c r="ADG288" s="228"/>
      <c r="ADH288" s="228"/>
      <c r="ADI288" s="228"/>
      <c r="ADJ288" s="228"/>
      <c r="ADK288" s="228"/>
      <c r="ADL288" s="228"/>
      <c r="ADM288" s="228"/>
      <c r="ADN288" s="228"/>
      <c r="ADO288" s="228"/>
      <c r="ADP288" s="228"/>
      <c r="ADQ288" s="228"/>
      <c r="ADR288" s="228"/>
      <c r="ADS288" s="228"/>
      <c r="ADT288" s="228"/>
      <c r="ADU288" s="228"/>
      <c r="ADV288" s="228"/>
      <c r="ADW288" s="228"/>
      <c r="ADX288" s="228"/>
      <c r="ADY288" s="228"/>
      <c r="ADZ288" s="228"/>
      <c r="AEA288" s="228"/>
      <c r="AEB288" s="228"/>
      <c r="AEC288" s="228"/>
      <c r="AED288" s="228"/>
      <c r="AEE288" s="228"/>
      <c r="AEF288" s="228"/>
      <c r="AEG288" s="228"/>
      <c r="AEH288" s="228"/>
      <c r="AEI288" s="228"/>
      <c r="AEJ288" s="228"/>
      <c r="AEK288" s="228"/>
      <c r="AEL288" s="228"/>
      <c r="AEM288" s="228"/>
      <c r="AEN288" s="228"/>
      <c r="AEO288" s="228"/>
      <c r="AEP288" s="228"/>
      <c r="AEQ288" s="228"/>
      <c r="AER288" s="228"/>
      <c r="AES288" s="228"/>
      <c r="AET288" s="228"/>
      <c r="AEU288" s="228"/>
      <c r="AEV288" s="228"/>
      <c r="AEW288" s="228"/>
      <c r="AEX288" s="228"/>
      <c r="AEY288" s="228"/>
      <c r="AEZ288" s="228"/>
      <c r="AFA288" s="228"/>
      <c r="AFB288" s="228"/>
      <c r="AFC288" s="228"/>
      <c r="AFD288" s="228"/>
      <c r="AFE288" s="228"/>
      <c r="AFF288" s="228"/>
      <c r="AFG288" s="228"/>
      <c r="AFH288" s="228"/>
      <c r="AFI288" s="228"/>
      <c r="AFJ288" s="228"/>
      <c r="AFK288" s="228"/>
      <c r="AFL288" s="228"/>
      <c r="AFM288" s="228"/>
      <c r="AFN288" s="228"/>
      <c r="AFO288" s="228"/>
      <c r="AFP288" s="228"/>
      <c r="AFQ288" s="228"/>
      <c r="AFR288" s="228"/>
      <c r="AFS288" s="228"/>
      <c r="AFT288" s="228"/>
      <c r="AFU288" s="228"/>
      <c r="AFV288" s="228"/>
      <c r="AFW288" s="228"/>
      <c r="AFX288" s="228"/>
      <c r="AFY288" s="228"/>
      <c r="AFZ288" s="228"/>
      <c r="AGA288" s="228"/>
      <c r="AGB288" s="228"/>
      <c r="AGC288" s="228"/>
      <c r="AGD288" s="228"/>
      <c r="AGE288" s="228"/>
      <c r="AGF288" s="228"/>
      <c r="AGG288" s="228"/>
      <c r="AGH288" s="228"/>
      <c r="AGI288" s="228"/>
      <c r="AGJ288" s="228"/>
      <c r="AGK288" s="228"/>
      <c r="AGL288" s="228"/>
      <c r="AGM288" s="228"/>
      <c r="AGN288" s="228"/>
      <c r="AGO288" s="228"/>
      <c r="AGP288" s="228"/>
      <c r="AGQ288" s="228"/>
      <c r="AGR288" s="228"/>
      <c r="AGS288" s="228"/>
      <c r="AGT288" s="228"/>
      <c r="AGU288" s="228"/>
      <c r="AGV288" s="228"/>
      <c r="AGW288" s="228"/>
      <c r="AGX288" s="228"/>
      <c r="AGY288" s="228"/>
      <c r="AGZ288" s="228"/>
      <c r="AHA288" s="228"/>
      <c r="AHB288" s="228"/>
      <c r="AHC288" s="228"/>
      <c r="AHD288" s="228"/>
      <c r="AHE288" s="228"/>
      <c r="AHF288" s="228"/>
      <c r="AHG288" s="228"/>
      <c r="AHH288" s="228"/>
      <c r="AHI288" s="228"/>
      <c r="AHJ288" s="228"/>
      <c r="AHK288" s="228"/>
      <c r="AHL288" s="228"/>
      <c r="AHM288" s="228"/>
      <c r="AHN288" s="228"/>
      <c r="AHO288" s="228"/>
      <c r="AHP288" s="228"/>
      <c r="AHQ288" s="228"/>
      <c r="AHR288" s="228"/>
      <c r="AHS288" s="228"/>
      <c r="AHT288" s="228"/>
      <c r="AHU288" s="228"/>
      <c r="AHV288" s="228"/>
      <c r="AHW288" s="228"/>
      <c r="AHX288" s="228"/>
      <c r="AHY288" s="228"/>
      <c r="AHZ288" s="228"/>
      <c r="AIA288" s="228"/>
      <c r="AIB288" s="228"/>
      <c r="AIC288" s="228"/>
      <c r="AID288" s="228"/>
      <c r="AIE288" s="228"/>
      <c r="AIF288" s="228"/>
      <c r="AIG288" s="228"/>
      <c r="AIH288" s="228"/>
      <c r="AII288" s="228"/>
      <c r="AIJ288" s="228"/>
      <c r="AIK288" s="228"/>
      <c r="AIL288" s="228"/>
      <c r="AIM288" s="228"/>
      <c r="AIN288" s="228"/>
      <c r="AIO288" s="228"/>
      <c r="AIP288" s="228"/>
      <c r="AIQ288" s="228"/>
      <c r="AIR288" s="228"/>
      <c r="AIS288" s="228"/>
      <c r="AIT288" s="228"/>
      <c r="AIU288" s="228"/>
      <c r="AIV288" s="228"/>
      <c r="AIW288" s="228"/>
      <c r="AIX288" s="228"/>
      <c r="AIY288" s="228"/>
      <c r="AIZ288" s="228"/>
      <c r="AJA288" s="228"/>
      <c r="AJB288" s="228"/>
      <c r="AJC288" s="228"/>
      <c r="AJD288" s="228"/>
      <c r="AJE288" s="228"/>
      <c r="AJF288" s="228"/>
      <c r="AJG288" s="228"/>
      <c r="AJH288" s="228"/>
      <c r="AJI288" s="228"/>
      <c r="AJJ288" s="228"/>
      <c r="AJK288" s="228"/>
      <c r="AJL288" s="228"/>
      <c r="AJM288" s="228"/>
      <c r="AJN288" s="228"/>
      <c r="AJO288" s="228"/>
      <c r="AJP288" s="228"/>
      <c r="AJQ288" s="228"/>
      <c r="AJR288" s="228"/>
      <c r="AJS288" s="228"/>
      <c r="AJT288" s="228"/>
      <c r="AJU288" s="228"/>
      <c r="AJV288" s="228"/>
      <c r="AJW288" s="228"/>
      <c r="AJX288" s="228"/>
      <c r="AJY288" s="228"/>
      <c r="AJZ288" s="228"/>
      <c r="AKA288" s="228"/>
      <c r="AKB288" s="228"/>
      <c r="AKC288" s="228"/>
      <c r="AKD288" s="228"/>
      <c r="AKE288" s="228"/>
      <c r="AKF288" s="228"/>
      <c r="AKG288" s="228"/>
      <c r="AKH288" s="228"/>
      <c r="AKI288" s="228"/>
      <c r="AKJ288" s="228"/>
      <c r="AKK288" s="228"/>
      <c r="AKL288" s="228"/>
      <c r="AKM288" s="228"/>
      <c r="AKN288" s="228"/>
      <c r="AKO288" s="228"/>
      <c r="AKP288" s="228"/>
      <c r="AKQ288" s="228"/>
      <c r="AKR288" s="228"/>
      <c r="AKS288" s="228"/>
      <c r="AKT288" s="228"/>
      <c r="AKU288" s="228"/>
      <c r="AKV288" s="228"/>
      <c r="AKW288" s="228"/>
      <c r="AKX288" s="228"/>
      <c r="AKY288" s="228"/>
      <c r="AKZ288" s="228"/>
      <c r="ALA288" s="228"/>
      <c r="ALB288" s="228"/>
      <c r="ALC288" s="228"/>
      <c r="ALD288" s="228"/>
      <c r="ALE288" s="228"/>
      <c r="ALF288" s="228"/>
      <c r="ALG288" s="228"/>
      <c r="ALH288" s="228"/>
      <c r="ALI288" s="228"/>
      <c r="ALJ288" s="228"/>
      <c r="ALK288" s="228"/>
      <c r="ALL288" s="228"/>
      <c r="ALM288" s="228"/>
      <c r="ALN288" s="228"/>
      <c r="ALO288" s="228"/>
      <c r="ALP288" s="228"/>
      <c r="ALQ288" s="228"/>
      <c r="ALR288" s="228"/>
      <c r="ALS288" s="228"/>
      <c r="ALT288" s="228"/>
      <c r="ALU288" s="228"/>
      <c r="ALV288" s="228"/>
      <c r="ALW288" s="228"/>
      <c r="ALX288" s="228"/>
      <c r="ALY288" s="228"/>
      <c r="ALZ288" s="228"/>
      <c r="AMA288" s="228"/>
      <c r="AMB288" s="228"/>
      <c r="AMC288" s="228"/>
      <c r="AMD288" s="228"/>
      <c r="AME288" s="228"/>
      <c r="AMF288" s="228"/>
      <c r="AMG288" s="228"/>
      <c r="AMH288" s="228"/>
      <c r="AMI288" s="228"/>
      <c r="AMJ288" s="228"/>
      <c r="AMK288" s="228"/>
      <c r="AML288" s="228"/>
      <c r="AMM288" s="228"/>
      <c r="AMN288" s="228"/>
      <c r="AMO288" s="228"/>
      <c r="AMP288" s="228"/>
      <c r="AMQ288" s="228"/>
      <c r="AMR288" s="228"/>
      <c r="AMS288" s="228"/>
      <c r="AMT288" s="228"/>
      <c r="AMU288" s="228"/>
      <c r="AMV288" s="228"/>
      <c r="AMW288" s="228"/>
      <c r="AMX288" s="228"/>
    </row>
    <row r="289" spans="1:1038" ht="18" customHeight="1">
      <c r="A289" s="125" t="s">
        <v>1646</v>
      </c>
      <c r="B289" s="126" t="s">
        <v>1647</v>
      </c>
      <c r="D289" s="126" t="s">
        <v>1279</v>
      </c>
      <c r="E289" s="126">
        <v>47</v>
      </c>
      <c r="F289" s="126">
        <v>2</v>
      </c>
      <c r="G289" s="285" t="str">
        <f t="shared" si="73"/>
        <v>47-2</v>
      </c>
      <c r="H289" s="277">
        <v>0</v>
      </c>
      <c r="I289" s="126">
        <v>14</v>
      </c>
      <c r="K289" s="545" t="b">
        <f>IF(I290=1,IF(((VLOOKUP($G289,[1]Depth_Lookup!#REF!,9,FALSE))-(H289/100))=0,"Good",IF(((VLOOKUP($G289,[1]Depth_Lookup!$A$3:$J$550,9,FALSE))-(H289/100))&gt;0,"Too Short","Too Long")))</f>
        <v>0</v>
      </c>
      <c r="L289" s="171">
        <f>(VLOOKUP($G289,Depth_Lookup!$A$3:$J$410,10,FALSE))+(H289/100)</f>
        <v>111.655</v>
      </c>
      <c r="M289" s="171">
        <f>(VLOOKUP($G289,Depth_Lookup!$A$3:$J$410,10,FALSE))+(I289/100)</f>
        <v>111.795</v>
      </c>
      <c r="N289" s="127" t="s">
        <v>1736</v>
      </c>
      <c r="O289" s="126">
        <v>2</v>
      </c>
      <c r="P289" s="126" t="s">
        <v>853</v>
      </c>
      <c r="Q289" s="126" t="s">
        <v>125</v>
      </c>
      <c r="R289" s="196" t="s">
        <v>1633</v>
      </c>
      <c r="S289" s="126" t="s">
        <v>94</v>
      </c>
      <c r="T289" s="126" t="s">
        <v>115</v>
      </c>
      <c r="U289" s="126" t="s">
        <v>95</v>
      </c>
      <c r="V289" s="126" t="s">
        <v>509</v>
      </c>
      <c r="W289" s="126" t="s">
        <v>102</v>
      </c>
      <c r="X289" s="202">
        <v>5</v>
      </c>
      <c r="Y289" s="126" t="s">
        <v>90</v>
      </c>
      <c r="Z289" s="126" t="s">
        <v>91</v>
      </c>
      <c r="AF289" s="196" t="e">
        <v>#N/A</v>
      </c>
      <c r="AI289" s="130">
        <v>79</v>
      </c>
      <c r="AO289" s="130"/>
      <c r="AU289" s="130"/>
      <c r="BA289" s="130">
        <v>20</v>
      </c>
      <c r="BB289" s="126">
        <v>6</v>
      </c>
      <c r="BC289" s="126">
        <v>2</v>
      </c>
      <c r="BD289" s="126" t="s">
        <v>110</v>
      </c>
      <c r="BE289" s="126" t="s">
        <v>103</v>
      </c>
      <c r="BG289" s="130"/>
      <c r="BM289" s="130">
        <v>1</v>
      </c>
      <c r="BN289" s="126">
        <v>1</v>
      </c>
      <c r="BO289" s="126">
        <v>0.5</v>
      </c>
      <c r="BP289" s="126" t="s">
        <v>110</v>
      </c>
      <c r="BQ289" s="126" t="s">
        <v>103</v>
      </c>
      <c r="BY289" s="130"/>
      <c r="CG289" s="131"/>
      <c r="CH289" s="132" t="s">
        <v>1737</v>
      </c>
      <c r="CI289" s="132">
        <v>100</v>
      </c>
      <c r="CJ289" s="132" t="s">
        <v>514</v>
      </c>
      <c r="CK289" s="133"/>
      <c r="CL289" s="134"/>
      <c r="CM289" s="134"/>
      <c r="CN289" s="134"/>
      <c r="CO289" s="134"/>
      <c r="CP289" s="134"/>
      <c r="CQ289" s="134"/>
      <c r="CR289" s="134"/>
      <c r="CS289" s="134"/>
      <c r="CT289" s="134"/>
      <c r="CU289" s="134"/>
      <c r="CV289" s="134"/>
      <c r="CW289" s="134"/>
      <c r="CX289" s="134"/>
      <c r="CY289" s="134"/>
      <c r="CZ289" s="134"/>
      <c r="DA289" s="134"/>
      <c r="DB289" s="134">
        <v>65</v>
      </c>
      <c r="DC289" s="135">
        <v>5</v>
      </c>
      <c r="DD289" s="134"/>
      <c r="DE289" s="134"/>
      <c r="DF289" s="134"/>
      <c r="DG289" s="134"/>
      <c r="DH289" s="134"/>
      <c r="DI289" s="134"/>
      <c r="DJ289" s="134">
        <v>30</v>
      </c>
      <c r="DK289" s="207">
        <v>100</v>
      </c>
      <c r="DL289" s="131"/>
      <c r="DM289" s="134"/>
      <c r="DN289" s="134"/>
      <c r="DO289" s="136"/>
      <c r="DQ289" s="131"/>
      <c r="DR289" s="136"/>
      <c r="DS289" s="131"/>
      <c r="DT289" s="138" t="s">
        <v>1738</v>
      </c>
      <c r="DW289" s="213">
        <v>100</v>
      </c>
      <c r="DX289" s="214" t="e">
        <v>#N/A</v>
      </c>
      <c r="DY289" s="156" t="s">
        <v>1405</v>
      </c>
      <c r="DZ289" s="139" t="s">
        <v>1739</v>
      </c>
      <c r="EA289" s="139"/>
      <c r="ED289" s="229" t="s">
        <v>2517</v>
      </c>
      <c r="EE289" s="140"/>
      <c r="EG289" s="140"/>
      <c r="EI289" s="218"/>
      <c r="EJ289" s="143"/>
      <c r="EK289" s="221"/>
      <c r="EM289" s="109"/>
      <c r="EN289" s="109"/>
      <c r="EZ289" s="192" t="e">
        <f t="shared" si="74"/>
        <v>#DIV/0!</v>
      </c>
      <c r="FA289" s="192" t="e">
        <f t="shared" si="75"/>
        <v>#DIV/0!</v>
      </c>
      <c r="FB289" s="192" t="e">
        <f t="shared" si="76"/>
        <v>#DIV/0!</v>
      </c>
      <c r="FC289" s="192" t="e">
        <f t="shared" si="77"/>
        <v>#DIV/0!</v>
      </c>
      <c r="FD289" s="192" t="e">
        <f t="shared" si="78"/>
        <v>#DIV/0!</v>
      </c>
      <c r="FE289" s="193" t="e">
        <f t="shared" si="79"/>
        <v>#DIV/0!</v>
      </c>
      <c r="FF289" s="194" t="e">
        <f t="shared" si="80"/>
        <v>#DIV/0!</v>
      </c>
      <c r="FG289" s="144"/>
      <c r="FI289" s="778">
        <f t="shared" si="81"/>
        <v>0</v>
      </c>
      <c r="FJ289" s="779" t="e">
        <f t="shared" si="82"/>
        <v>#DIV/0!</v>
      </c>
      <c r="FK289" s="779" t="e">
        <f t="shared" si="83"/>
        <v>#DIV/0!</v>
      </c>
      <c r="FL289" s="780" t="e">
        <f t="shared" si="84"/>
        <v>#DIV/0!</v>
      </c>
      <c r="FM289" s="169" t="e">
        <f t="shared" si="85"/>
        <v>#DIV/0!</v>
      </c>
      <c r="FN289" s="783" t="e">
        <f t="shared" si="86"/>
        <v>#DIV/0!</v>
      </c>
    </row>
    <row r="290" spans="1:1038" s="288" customFormat="1" ht="18" customHeight="1">
      <c r="A290" s="352" t="s">
        <v>1646</v>
      </c>
      <c r="B290" s="227" t="s">
        <v>1647</v>
      </c>
      <c r="C290" s="227"/>
      <c r="D290" s="227" t="s">
        <v>1279</v>
      </c>
      <c r="E290" s="227">
        <v>47</v>
      </c>
      <c r="F290" s="227">
        <v>2</v>
      </c>
      <c r="G290" s="285" t="str">
        <f t="shared" si="73"/>
        <v>47-2</v>
      </c>
      <c r="H290" s="278">
        <v>14</v>
      </c>
      <c r="I290" s="227">
        <v>80</v>
      </c>
      <c r="J290" s="226"/>
      <c r="K290" s="545" t="b">
        <f>IF(I291=1,IF(((VLOOKUP($G290,[1]Depth_Lookup!#REF!,9,FALSE))-(H290/100))=0,"Good",IF(((VLOOKUP($G290,[1]Depth_Lookup!$A$3:$J$550,9,FALSE))-(H290/100))&gt;0,"Too Short","Too Long")))</f>
        <v>0</v>
      </c>
      <c r="L290" s="171">
        <f>(VLOOKUP($G290,Depth_Lookup!$A$3:$J$410,10,FALSE))+(H290/100)</f>
        <v>111.795</v>
      </c>
      <c r="M290" s="171">
        <f>(VLOOKUP($G290,Depth_Lookup!$A$3:$J$410,10,FALSE))+(I290/100)</f>
        <v>112.455</v>
      </c>
      <c r="N290" s="230" t="s">
        <v>1740</v>
      </c>
      <c r="O290" s="227" t="s">
        <v>1303</v>
      </c>
      <c r="P290" s="227" t="s">
        <v>853</v>
      </c>
      <c r="Q290" s="227" t="s">
        <v>125</v>
      </c>
      <c r="R290" s="286" t="s">
        <v>1633</v>
      </c>
      <c r="S290" s="227" t="s">
        <v>115</v>
      </c>
      <c r="T290" s="227" t="s">
        <v>94</v>
      </c>
      <c r="U290" s="227" t="s">
        <v>95</v>
      </c>
      <c r="V290" s="227" t="s">
        <v>509</v>
      </c>
      <c r="W290" s="227" t="s">
        <v>102</v>
      </c>
      <c r="X290" s="287">
        <v>5</v>
      </c>
      <c r="Y290" s="227" t="s">
        <v>90</v>
      </c>
      <c r="Z290" s="227" t="s">
        <v>91</v>
      </c>
      <c r="AA290" s="227"/>
      <c r="AB290" s="227"/>
      <c r="AC290" s="227"/>
      <c r="AD290" s="227"/>
      <c r="AE290" s="233"/>
      <c r="AF290" s="286" t="e">
        <v>#N/A</v>
      </c>
      <c r="AG290" s="237"/>
      <c r="AH290" s="227"/>
      <c r="AI290" s="240">
        <v>79</v>
      </c>
      <c r="AJ290" s="227"/>
      <c r="AK290" s="227"/>
      <c r="AL290" s="227"/>
      <c r="AM290" s="227"/>
      <c r="AN290" s="227"/>
      <c r="AO290" s="240"/>
      <c r="AP290" s="227"/>
      <c r="AQ290" s="227"/>
      <c r="AR290" s="227"/>
      <c r="AS290" s="227"/>
      <c r="AT290" s="227"/>
      <c r="AU290" s="240"/>
      <c r="AV290" s="227"/>
      <c r="AW290" s="227"/>
      <c r="AX290" s="227"/>
      <c r="AY290" s="227"/>
      <c r="AZ290" s="227"/>
      <c r="BA290" s="240">
        <v>20</v>
      </c>
      <c r="BB290" s="227">
        <v>6</v>
      </c>
      <c r="BC290" s="227">
        <v>3</v>
      </c>
      <c r="BD290" s="227" t="s">
        <v>110</v>
      </c>
      <c r="BE290" s="227" t="s">
        <v>103</v>
      </c>
      <c r="BF290" s="227"/>
      <c r="BG290" s="240"/>
      <c r="BH290" s="227"/>
      <c r="BI290" s="227"/>
      <c r="BJ290" s="227"/>
      <c r="BK290" s="227"/>
      <c r="BL290" s="227"/>
      <c r="BM290" s="240">
        <v>1</v>
      </c>
      <c r="BN290" s="227">
        <v>1</v>
      </c>
      <c r="BO290" s="227">
        <v>0.5</v>
      </c>
      <c r="BP290" s="227" t="s">
        <v>110</v>
      </c>
      <c r="BQ290" s="227" t="s">
        <v>103</v>
      </c>
      <c r="BR290" s="227"/>
      <c r="BS290" s="227"/>
      <c r="BT290" s="227"/>
      <c r="BU290" s="227"/>
      <c r="BV290" s="227"/>
      <c r="BW290" s="227"/>
      <c r="BX290" s="227"/>
      <c r="BY290" s="240"/>
      <c r="BZ290" s="227"/>
      <c r="CA290" s="227"/>
      <c r="CB290" s="227"/>
      <c r="CC290" s="227"/>
      <c r="CD290" s="227"/>
      <c r="CE290" s="227"/>
      <c r="CF290" s="227"/>
      <c r="CG290" s="148"/>
      <c r="CH290" s="149" t="s">
        <v>1737</v>
      </c>
      <c r="CI290" s="149">
        <v>100</v>
      </c>
      <c r="CJ290" s="149" t="s">
        <v>514</v>
      </c>
      <c r="CK290" s="151"/>
      <c r="CL290" s="152"/>
      <c r="CM290" s="152"/>
      <c r="CN290" s="152"/>
      <c r="CO290" s="152"/>
      <c r="CP290" s="152"/>
      <c r="CQ290" s="152"/>
      <c r="CR290" s="152"/>
      <c r="CS290" s="152"/>
      <c r="CT290" s="152"/>
      <c r="CU290" s="152"/>
      <c r="CV290" s="152"/>
      <c r="CW290" s="152"/>
      <c r="CX290" s="152"/>
      <c r="CY290" s="152"/>
      <c r="CZ290" s="152"/>
      <c r="DA290" s="152"/>
      <c r="DB290" s="152">
        <v>65</v>
      </c>
      <c r="DC290" s="229">
        <v>3</v>
      </c>
      <c r="DD290" s="152"/>
      <c r="DE290" s="152"/>
      <c r="DF290" s="152"/>
      <c r="DG290" s="152"/>
      <c r="DH290" s="152"/>
      <c r="DI290" s="152"/>
      <c r="DJ290" s="152">
        <v>32</v>
      </c>
      <c r="DK290" s="208">
        <v>100</v>
      </c>
      <c r="DL290" s="148"/>
      <c r="DM290" s="152"/>
      <c r="DN290" s="152"/>
      <c r="DO290" s="153"/>
      <c r="DQ290" s="148"/>
      <c r="DR290" s="153"/>
      <c r="DS290" s="148"/>
      <c r="DT290" s="261" t="s">
        <v>1741</v>
      </c>
      <c r="DU290" s="229"/>
      <c r="DV290" s="229"/>
      <c r="DW290" s="290">
        <v>100</v>
      </c>
      <c r="DX290" s="291" t="e">
        <v>#N/A</v>
      </c>
      <c r="DY290" s="157" t="s">
        <v>1405</v>
      </c>
      <c r="DZ290" s="154" t="s">
        <v>1739</v>
      </c>
      <c r="EA290" s="154"/>
      <c r="EB290" s="229"/>
      <c r="EC290" s="292"/>
      <c r="ED290" s="229" t="s">
        <v>2517</v>
      </c>
      <c r="EE290" s="293"/>
      <c r="EF290" s="294"/>
      <c r="EG290" s="293"/>
      <c r="EH290" s="295"/>
      <c r="EI290" s="296"/>
      <c r="EJ290" s="297"/>
      <c r="EK290" s="298"/>
      <c r="EL290" s="293"/>
      <c r="EM290" s="295"/>
      <c r="EN290" s="295"/>
      <c r="EO290" s="321"/>
      <c r="EP290" s="321"/>
      <c r="EQ290" s="321"/>
      <c r="ER290" s="321"/>
      <c r="ES290" s="321"/>
      <c r="ET290" s="321"/>
      <c r="EU290" s="321"/>
      <c r="EV290" s="322"/>
      <c r="EW290" s="322"/>
      <c r="EX290" s="322"/>
      <c r="EY290" s="322"/>
      <c r="EZ290" s="192" t="e">
        <f t="shared" si="74"/>
        <v>#DIV/0!</v>
      </c>
      <c r="FA290" s="192" t="e">
        <f t="shared" si="75"/>
        <v>#DIV/0!</v>
      </c>
      <c r="FB290" s="192" t="e">
        <f t="shared" si="76"/>
        <v>#DIV/0!</v>
      </c>
      <c r="FC290" s="192" t="e">
        <f t="shared" si="77"/>
        <v>#DIV/0!</v>
      </c>
      <c r="FD290" s="192" t="e">
        <f t="shared" si="78"/>
        <v>#DIV/0!</v>
      </c>
      <c r="FE290" s="193" t="e">
        <f t="shared" si="79"/>
        <v>#DIV/0!</v>
      </c>
      <c r="FF290" s="194" t="e">
        <f t="shared" si="80"/>
        <v>#DIV/0!</v>
      </c>
      <c r="FG290" s="321"/>
      <c r="FH290" s="295"/>
      <c r="FI290" s="778">
        <f t="shared" si="81"/>
        <v>0</v>
      </c>
      <c r="FJ290" s="779" t="e">
        <f t="shared" si="82"/>
        <v>#DIV/0!</v>
      </c>
      <c r="FK290" s="779" t="e">
        <f t="shared" si="83"/>
        <v>#DIV/0!</v>
      </c>
      <c r="FL290" s="780" t="e">
        <f t="shared" si="84"/>
        <v>#DIV/0!</v>
      </c>
      <c r="FM290" s="169" t="e">
        <f t="shared" si="85"/>
        <v>#DIV/0!</v>
      </c>
      <c r="FN290" s="783" t="e">
        <f t="shared" si="86"/>
        <v>#DIV/0!</v>
      </c>
      <c r="FO290" s="227"/>
      <c r="FP290" s="227"/>
      <c r="FQ290" s="227"/>
      <c r="FR290" s="227"/>
      <c r="FS290" s="227"/>
      <c r="FT290" s="227"/>
      <c r="FU290" s="227"/>
      <c r="FV290" s="227"/>
      <c r="FW290" s="227"/>
      <c r="FX290" s="227"/>
      <c r="FY290" s="227"/>
      <c r="FZ290" s="227"/>
      <c r="GA290" s="227"/>
      <c r="GB290" s="227"/>
      <c r="GC290" s="227"/>
      <c r="GD290" s="227"/>
      <c r="GE290" s="227"/>
      <c r="GF290" s="227"/>
      <c r="GG290" s="227"/>
      <c r="GH290" s="227"/>
      <c r="GI290" s="227"/>
      <c r="GJ290" s="227"/>
      <c r="GK290" s="227"/>
      <c r="GL290" s="227"/>
      <c r="GM290" s="227"/>
      <c r="GN290" s="227"/>
      <c r="GO290" s="227"/>
      <c r="GP290" s="227"/>
      <c r="GQ290" s="227"/>
      <c r="GR290" s="227"/>
      <c r="GS290" s="227"/>
      <c r="GT290" s="227"/>
      <c r="GU290" s="227"/>
      <c r="GV290" s="227"/>
      <c r="GW290" s="227"/>
      <c r="GX290" s="227"/>
      <c r="GY290" s="227"/>
      <c r="GZ290" s="227"/>
      <c r="HA290" s="227"/>
      <c r="HB290" s="227"/>
      <c r="HC290" s="227"/>
      <c r="HD290" s="227"/>
      <c r="HE290" s="227"/>
      <c r="HF290" s="227"/>
      <c r="HG290" s="227"/>
      <c r="HH290" s="227"/>
      <c r="HI290" s="227"/>
      <c r="HJ290" s="227"/>
      <c r="HK290" s="227"/>
      <c r="HL290" s="227"/>
      <c r="HM290" s="227"/>
      <c r="HN290" s="227"/>
      <c r="HO290" s="227"/>
      <c r="HP290" s="227"/>
      <c r="HQ290" s="227"/>
      <c r="HR290" s="227"/>
      <c r="HS290" s="227"/>
      <c r="HT290" s="227"/>
      <c r="HU290" s="227"/>
      <c r="HV290" s="227"/>
      <c r="HW290" s="227"/>
      <c r="HX290" s="227"/>
      <c r="HY290" s="227"/>
      <c r="HZ290" s="227"/>
      <c r="IA290" s="227"/>
      <c r="IB290" s="227"/>
      <c r="IC290" s="227"/>
      <c r="ID290" s="227"/>
      <c r="IE290" s="227"/>
      <c r="IF290" s="227"/>
      <c r="IG290" s="227"/>
      <c r="IH290" s="227"/>
      <c r="II290" s="227"/>
      <c r="IJ290" s="227"/>
      <c r="IK290" s="227"/>
      <c r="IL290" s="227"/>
      <c r="IM290" s="227"/>
      <c r="IN290" s="227"/>
      <c r="IO290" s="227"/>
      <c r="IP290" s="227"/>
      <c r="IQ290" s="227"/>
      <c r="IR290" s="227"/>
      <c r="IS290" s="227"/>
      <c r="IT290" s="227"/>
      <c r="IU290" s="227"/>
      <c r="IV290" s="227"/>
      <c r="IW290" s="227"/>
      <c r="IX290" s="227"/>
      <c r="IY290" s="227"/>
      <c r="IZ290" s="227"/>
      <c r="JA290" s="227"/>
      <c r="JB290" s="227"/>
      <c r="JC290" s="227"/>
      <c r="JD290" s="227"/>
      <c r="JE290" s="227"/>
      <c r="JF290" s="227"/>
      <c r="JG290" s="227"/>
      <c r="JH290" s="227"/>
      <c r="JI290" s="227"/>
      <c r="JJ290" s="227"/>
      <c r="JK290" s="227"/>
      <c r="JL290" s="227"/>
      <c r="JM290" s="227"/>
      <c r="JN290" s="227"/>
      <c r="JO290" s="227"/>
      <c r="JP290" s="227"/>
      <c r="JQ290" s="227"/>
      <c r="JR290" s="227"/>
      <c r="JS290" s="227"/>
      <c r="JT290" s="227"/>
      <c r="JU290" s="227"/>
      <c r="JV290" s="227"/>
      <c r="JW290" s="227"/>
      <c r="JX290" s="227"/>
      <c r="JY290" s="227"/>
      <c r="JZ290" s="227"/>
      <c r="KA290" s="227"/>
      <c r="KB290" s="227"/>
      <c r="KC290" s="227"/>
      <c r="KD290" s="227"/>
      <c r="KE290" s="227"/>
      <c r="KF290" s="227"/>
      <c r="KG290" s="227"/>
      <c r="KH290" s="227"/>
      <c r="KI290" s="227"/>
      <c r="KJ290" s="227"/>
      <c r="KK290" s="227"/>
      <c r="KL290" s="227"/>
      <c r="KM290" s="227"/>
      <c r="KN290" s="227"/>
      <c r="KO290" s="227"/>
      <c r="KP290" s="227"/>
      <c r="KQ290" s="227"/>
      <c r="KR290" s="227"/>
      <c r="KS290" s="227"/>
      <c r="KT290" s="227"/>
      <c r="KU290" s="227"/>
      <c r="KV290" s="227"/>
      <c r="KW290" s="227"/>
      <c r="KX290" s="227"/>
      <c r="KY290" s="227"/>
      <c r="KZ290" s="227"/>
      <c r="LA290" s="227"/>
      <c r="LB290" s="227"/>
      <c r="LC290" s="227"/>
      <c r="LD290" s="227"/>
      <c r="LE290" s="227"/>
      <c r="LF290" s="227"/>
      <c r="LG290" s="227"/>
      <c r="LH290" s="227"/>
      <c r="LI290" s="227"/>
      <c r="LJ290" s="227"/>
      <c r="LK290" s="227"/>
      <c r="LL290" s="227"/>
      <c r="LM290" s="227"/>
      <c r="LN290" s="227"/>
      <c r="LO290" s="227"/>
      <c r="LP290" s="227"/>
      <c r="LQ290" s="227"/>
      <c r="LR290" s="227"/>
      <c r="LS290" s="227"/>
      <c r="LT290" s="227"/>
      <c r="LU290" s="227"/>
      <c r="LV290" s="227"/>
      <c r="LW290" s="227"/>
      <c r="LX290" s="227"/>
      <c r="LY290" s="227"/>
      <c r="LZ290" s="227"/>
      <c r="MA290" s="227"/>
      <c r="MB290" s="227"/>
      <c r="MC290" s="227"/>
      <c r="MD290" s="227"/>
      <c r="ME290" s="227"/>
      <c r="MF290" s="227"/>
      <c r="MG290" s="227"/>
      <c r="MH290" s="227"/>
      <c r="MI290" s="227"/>
      <c r="MJ290" s="227"/>
      <c r="MK290" s="227"/>
      <c r="ML290" s="227"/>
      <c r="MM290" s="227"/>
      <c r="MN290" s="227"/>
      <c r="MO290" s="227"/>
      <c r="MP290" s="227"/>
      <c r="MQ290" s="227"/>
      <c r="MR290" s="227"/>
      <c r="MS290" s="227"/>
      <c r="MT290" s="227"/>
      <c r="MU290" s="227"/>
      <c r="MV290" s="227"/>
      <c r="MW290" s="227"/>
      <c r="MX290" s="227"/>
      <c r="MY290" s="227"/>
      <c r="MZ290" s="227"/>
      <c r="NA290" s="227"/>
      <c r="NB290" s="227"/>
      <c r="NC290" s="227"/>
      <c r="ND290" s="227"/>
      <c r="NE290" s="227"/>
      <c r="NF290" s="227"/>
      <c r="NG290" s="227"/>
      <c r="NH290" s="227"/>
      <c r="NI290" s="227"/>
      <c r="NJ290" s="227"/>
      <c r="NK290" s="227"/>
      <c r="NL290" s="227"/>
      <c r="NM290" s="227"/>
      <c r="NN290" s="227"/>
      <c r="NO290" s="227"/>
      <c r="NP290" s="227"/>
      <c r="NQ290" s="227"/>
      <c r="NR290" s="227"/>
      <c r="NS290" s="227"/>
      <c r="NT290" s="227"/>
      <c r="NU290" s="227"/>
      <c r="NV290" s="227"/>
      <c r="NW290" s="227"/>
      <c r="NX290" s="227"/>
      <c r="NY290" s="227"/>
      <c r="NZ290" s="227"/>
      <c r="OA290" s="227"/>
      <c r="OB290" s="227"/>
      <c r="OC290" s="227"/>
      <c r="OD290" s="227"/>
      <c r="OE290" s="227"/>
      <c r="OF290" s="227"/>
      <c r="OG290" s="227"/>
      <c r="OH290" s="227"/>
      <c r="OI290" s="227"/>
      <c r="OJ290" s="227"/>
      <c r="OK290" s="227"/>
      <c r="OL290" s="227"/>
      <c r="OM290" s="227"/>
      <c r="ON290" s="227"/>
      <c r="OO290" s="227"/>
      <c r="OP290" s="227"/>
      <c r="OQ290" s="227"/>
      <c r="OR290" s="227"/>
      <c r="OS290" s="227"/>
      <c r="OT290" s="227"/>
      <c r="OU290" s="227"/>
      <c r="OV290" s="227"/>
      <c r="OW290" s="227"/>
      <c r="OX290" s="227"/>
      <c r="OY290" s="227"/>
      <c r="OZ290" s="227"/>
      <c r="PA290" s="227"/>
      <c r="PB290" s="227"/>
      <c r="PC290" s="227"/>
      <c r="PD290" s="227"/>
      <c r="PE290" s="227"/>
      <c r="PF290" s="227"/>
      <c r="PG290" s="227"/>
      <c r="PH290" s="227"/>
      <c r="PI290" s="227"/>
      <c r="PJ290" s="227"/>
      <c r="PK290" s="227"/>
      <c r="PL290" s="227"/>
      <c r="PM290" s="227"/>
      <c r="PN290" s="227"/>
      <c r="PO290" s="227"/>
      <c r="PP290" s="227"/>
      <c r="PQ290" s="227"/>
      <c r="PR290" s="227"/>
      <c r="PS290" s="227"/>
      <c r="PT290" s="227"/>
      <c r="PU290" s="227"/>
      <c r="PV290" s="227"/>
      <c r="PW290" s="227"/>
      <c r="PX290" s="227"/>
      <c r="PY290" s="227"/>
      <c r="PZ290" s="227"/>
      <c r="QA290" s="227"/>
      <c r="QB290" s="227"/>
      <c r="QC290" s="227"/>
      <c r="QD290" s="227"/>
      <c r="QE290" s="227"/>
      <c r="QF290" s="227"/>
      <c r="QG290" s="227"/>
      <c r="QH290" s="227"/>
      <c r="QI290" s="227"/>
      <c r="QJ290" s="227"/>
      <c r="QK290" s="227"/>
      <c r="QL290" s="227"/>
      <c r="QM290" s="227"/>
      <c r="QN290" s="227"/>
      <c r="QO290" s="227"/>
      <c r="QP290" s="227"/>
      <c r="QQ290" s="227"/>
      <c r="QR290" s="227"/>
      <c r="QS290" s="227"/>
      <c r="QT290" s="227"/>
      <c r="QU290" s="227"/>
      <c r="QV290" s="227"/>
      <c r="QW290" s="227"/>
      <c r="QX290" s="227"/>
      <c r="QY290" s="227"/>
      <c r="QZ290" s="227"/>
      <c r="RA290" s="227"/>
      <c r="RB290" s="227"/>
      <c r="RC290" s="227"/>
      <c r="RD290" s="227"/>
      <c r="RE290" s="227"/>
      <c r="RF290" s="227"/>
      <c r="RG290" s="227"/>
      <c r="RH290" s="227"/>
      <c r="RI290" s="227"/>
      <c r="RJ290" s="227"/>
      <c r="RK290" s="227"/>
      <c r="RL290" s="227"/>
      <c r="RM290" s="227"/>
      <c r="RN290" s="227"/>
      <c r="RO290" s="227"/>
      <c r="RP290" s="227"/>
      <c r="RQ290" s="227"/>
      <c r="RR290" s="227"/>
      <c r="RS290" s="227"/>
      <c r="RT290" s="227"/>
      <c r="RU290" s="227"/>
      <c r="RV290" s="227"/>
      <c r="RW290" s="227"/>
      <c r="RX290" s="227"/>
      <c r="RY290" s="227"/>
      <c r="RZ290" s="227"/>
      <c r="SA290" s="227"/>
      <c r="SB290" s="227"/>
      <c r="SC290" s="227"/>
      <c r="SD290" s="227"/>
      <c r="SE290" s="227"/>
      <c r="SF290" s="227"/>
      <c r="SG290" s="227"/>
      <c r="SH290" s="227"/>
      <c r="SI290" s="227"/>
      <c r="SJ290" s="227"/>
      <c r="SK290" s="227"/>
      <c r="SL290" s="227"/>
      <c r="SM290" s="227"/>
      <c r="SN290" s="227"/>
      <c r="SO290" s="227"/>
      <c r="SP290" s="227"/>
      <c r="SQ290" s="227"/>
      <c r="SR290" s="227"/>
      <c r="SS290" s="227"/>
      <c r="ST290" s="227"/>
      <c r="SU290" s="227"/>
      <c r="SV290" s="227"/>
      <c r="SW290" s="227"/>
      <c r="SX290" s="227"/>
      <c r="SY290" s="227"/>
      <c r="SZ290" s="227"/>
      <c r="TA290" s="227"/>
      <c r="TB290" s="227"/>
      <c r="TC290" s="227"/>
      <c r="TD290" s="227"/>
      <c r="TE290" s="227"/>
      <c r="TF290" s="227"/>
      <c r="TG290" s="227"/>
      <c r="TH290" s="227"/>
      <c r="TI290" s="227"/>
      <c r="TJ290" s="227"/>
      <c r="TK290" s="227"/>
      <c r="TL290" s="227"/>
      <c r="TM290" s="227"/>
      <c r="TN290" s="227"/>
      <c r="TO290" s="227"/>
      <c r="TP290" s="227"/>
      <c r="TQ290" s="227"/>
      <c r="TR290" s="227"/>
      <c r="TS290" s="227"/>
      <c r="TT290" s="227"/>
      <c r="TU290" s="227"/>
      <c r="TV290" s="227"/>
      <c r="TW290" s="227"/>
      <c r="TX290" s="227"/>
      <c r="TY290" s="227"/>
      <c r="TZ290" s="227"/>
      <c r="UA290" s="227"/>
      <c r="UB290" s="227"/>
      <c r="UC290" s="227"/>
      <c r="UD290" s="227"/>
      <c r="UE290" s="227"/>
      <c r="UF290" s="227"/>
      <c r="UG290" s="227"/>
      <c r="UH290" s="227"/>
      <c r="UI290" s="227"/>
      <c r="UJ290" s="227"/>
      <c r="UK290" s="227"/>
      <c r="UL290" s="227"/>
      <c r="UM290" s="227"/>
      <c r="UN290" s="227"/>
      <c r="UO290" s="227"/>
      <c r="UP290" s="227"/>
      <c r="UQ290" s="227"/>
      <c r="UR290" s="227"/>
      <c r="US290" s="227"/>
      <c r="UT290" s="227"/>
      <c r="UU290" s="227"/>
      <c r="UV290" s="227"/>
      <c r="UW290" s="227"/>
      <c r="UX290" s="227"/>
      <c r="UY290" s="227"/>
      <c r="UZ290" s="227"/>
      <c r="VA290" s="227"/>
      <c r="VB290" s="227"/>
      <c r="VC290" s="227"/>
      <c r="VD290" s="227"/>
      <c r="VE290" s="227"/>
      <c r="VF290" s="227"/>
      <c r="VG290" s="227"/>
      <c r="VH290" s="227"/>
      <c r="VI290" s="227"/>
      <c r="VJ290" s="227"/>
      <c r="VK290" s="227"/>
      <c r="VL290" s="227"/>
      <c r="VM290" s="227"/>
      <c r="VN290" s="227"/>
      <c r="VO290" s="227"/>
      <c r="VP290" s="227"/>
      <c r="VQ290" s="227"/>
      <c r="VR290" s="227"/>
      <c r="VS290" s="227"/>
      <c r="VT290" s="227"/>
      <c r="VU290" s="227"/>
      <c r="VV290" s="227"/>
      <c r="VW290" s="227"/>
      <c r="VX290" s="227"/>
      <c r="VY290" s="227"/>
      <c r="VZ290" s="227"/>
      <c r="WA290" s="227"/>
      <c r="WB290" s="227"/>
      <c r="WC290" s="227"/>
      <c r="WD290" s="227"/>
      <c r="WE290" s="227"/>
      <c r="WF290" s="227"/>
      <c r="WG290" s="227"/>
      <c r="WH290" s="227"/>
      <c r="WI290" s="227"/>
      <c r="WJ290" s="227"/>
      <c r="WK290" s="227"/>
      <c r="WL290" s="227"/>
      <c r="WM290" s="227"/>
      <c r="WN290" s="227"/>
      <c r="WO290" s="227"/>
      <c r="WP290" s="227"/>
      <c r="WQ290" s="227"/>
      <c r="WR290" s="227"/>
      <c r="WS290" s="227"/>
      <c r="WT290" s="227"/>
      <c r="WU290" s="227"/>
      <c r="WV290" s="227"/>
      <c r="WW290" s="227"/>
      <c r="WX290" s="227"/>
      <c r="WY290" s="227"/>
      <c r="WZ290" s="227"/>
      <c r="XA290" s="227"/>
      <c r="XB290" s="227"/>
      <c r="XC290" s="227"/>
      <c r="XD290" s="227"/>
      <c r="XE290" s="227"/>
      <c r="XF290" s="227"/>
      <c r="XG290" s="227"/>
      <c r="XH290" s="227"/>
      <c r="XI290" s="227"/>
      <c r="XJ290" s="227"/>
      <c r="XK290" s="227"/>
      <c r="XL290" s="227"/>
      <c r="XM290" s="227"/>
      <c r="XN290" s="227"/>
      <c r="XO290" s="227"/>
      <c r="XP290" s="227"/>
      <c r="XQ290" s="227"/>
      <c r="XR290" s="227"/>
      <c r="XS290" s="227"/>
      <c r="XT290" s="227"/>
      <c r="XU290" s="227"/>
      <c r="XV290" s="227"/>
      <c r="XW290" s="227"/>
      <c r="XX290" s="227"/>
      <c r="XY290" s="227"/>
      <c r="XZ290" s="227"/>
      <c r="YA290" s="227"/>
      <c r="YB290" s="227"/>
      <c r="YC290" s="227"/>
      <c r="YD290" s="227"/>
      <c r="YE290" s="227"/>
      <c r="YF290" s="227"/>
      <c r="YG290" s="227"/>
      <c r="YH290" s="227"/>
      <c r="YI290" s="227"/>
      <c r="YJ290" s="227"/>
      <c r="YK290" s="227"/>
      <c r="YL290" s="227"/>
      <c r="YM290" s="227"/>
      <c r="YN290" s="227"/>
      <c r="YO290" s="227"/>
      <c r="YP290" s="227"/>
      <c r="YQ290" s="227"/>
      <c r="YR290" s="227"/>
      <c r="YS290" s="227"/>
      <c r="YT290" s="227"/>
      <c r="YU290" s="227"/>
      <c r="YV290" s="227"/>
      <c r="YW290" s="227"/>
      <c r="YX290" s="227"/>
      <c r="YY290" s="227"/>
      <c r="YZ290" s="227"/>
      <c r="ZA290" s="227"/>
      <c r="ZB290" s="227"/>
      <c r="ZC290" s="227"/>
      <c r="ZD290" s="227"/>
      <c r="ZE290" s="227"/>
      <c r="ZF290" s="227"/>
      <c r="ZG290" s="227"/>
      <c r="ZH290" s="227"/>
      <c r="ZI290" s="227"/>
      <c r="ZJ290" s="227"/>
      <c r="ZK290" s="227"/>
      <c r="ZL290" s="227"/>
      <c r="ZM290" s="227"/>
      <c r="ZN290" s="227"/>
      <c r="ZO290" s="227"/>
      <c r="ZP290" s="227"/>
      <c r="ZQ290" s="227"/>
      <c r="ZR290" s="227"/>
      <c r="ZS290" s="227"/>
      <c r="ZT290" s="227"/>
      <c r="ZU290" s="227"/>
      <c r="ZV290" s="227"/>
      <c r="ZW290" s="227"/>
      <c r="ZX290" s="227"/>
      <c r="ZY290" s="227"/>
      <c r="ZZ290" s="227"/>
      <c r="AAA290" s="227"/>
      <c r="AAB290" s="227"/>
      <c r="AAC290" s="227"/>
      <c r="AAD290" s="227"/>
      <c r="AAE290" s="227"/>
      <c r="AAF290" s="227"/>
      <c r="AAG290" s="227"/>
      <c r="AAH290" s="227"/>
      <c r="AAI290" s="227"/>
      <c r="AAJ290" s="227"/>
      <c r="AAK290" s="227"/>
      <c r="AAL290" s="227"/>
      <c r="AAM290" s="227"/>
      <c r="AAN290" s="227"/>
      <c r="AAO290" s="227"/>
      <c r="AAP290" s="227"/>
      <c r="AAQ290" s="227"/>
      <c r="AAR290" s="227"/>
      <c r="AAS290" s="227"/>
      <c r="AAT290" s="227"/>
      <c r="AAU290" s="227"/>
      <c r="AAV290" s="227"/>
      <c r="AAW290" s="227"/>
      <c r="AAX290" s="227"/>
      <c r="AAY290" s="227"/>
      <c r="AAZ290" s="227"/>
      <c r="ABA290" s="227"/>
      <c r="ABB290" s="227"/>
      <c r="ABC290" s="227"/>
      <c r="ABD290" s="227"/>
      <c r="ABE290" s="227"/>
      <c r="ABF290" s="227"/>
      <c r="ABG290" s="227"/>
      <c r="ABH290" s="227"/>
      <c r="ABI290" s="227"/>
      <c r="ABJ290" s="227"/>
      <c r="ABK290" s="227"/>
      <c r="ABL290" s="227"/>
      <c r="ABM290" s="227"/>
      <c r="ABN290" s="227"/>
      <c r="ABO290" s="227"/>
      <c r="ABP290" s="227"/>
      <c r="ABQ290" s="227"/>
      <c r="ABR290" s="227"/>
      <c r="ABS290" s="227"/>
      <c r="ABT290" s="227"/>
      <c r="ABU290" s="227"/>
      <c r="ABV290" s="227"/>
      <c r="ABW290" s="227"/>
      <c r="ABX290" s="227"/>
      <c r="ABY290" s="227"/>
      <c r="ABZ290" s="227"/>
      <c r="ACA290" s="227"/>
      <c r="ACB290" s="227"/>
      <c r="ACC290" s="227"/>
      <c r="ACD290" s="227"/>
      <c r="ACE290" s="227"/>
      <c r="ACF290" s="227"/>
      <c r="ACG290" s="227"/>
      <c r="ACH290" s="227"/>
      <c r="ACI290" s="227"/>
      <c r="ACJ290" s="227"/>
      <c r="ACK290" s="227"/>
      <c r="ACL290" s="227"/>
      <c r="ACM290" s="227"/>
      <c r="ACN290" s="227"/>
      <c r="ACO290" s="227"/>
      <c r="ACP290" s="227"/>
      <c r="ACQ290" s="227"/>
      <c r="ACR290" s="227"/>
      <c r="ACS290" s="227"/>
      <c r="ACT290" s="227"/>
      <c r="ACU290" s="227"/>
      <c r="ACV290" s="227"/>
      <c r="ACW290" s="227"/>
      <c r="ACX290" s="227"/>
      <c r="ACY290" s="227"/>
      <c r="ACZ290" s="227"/>
      <c r="ADA290" s="227"/>
      <c r="ADB290" s="227"/>
      <c r="ADC290" s="227"/>
      <c r="ADD290" s="227"/>
      <c r="ADE290" s="227"/>
      <c r="ADF290" s="227"/>
      <c r="ADG290" s="227"/>
      <c r="ADH290" s="227"/>
      <c r="ADI290" s="227"/>
      <c r="ADJ290" s="227"/>
      <c r="ADK290" s="227"/>
      <c r="ADL290" s="227"/>
      <c r="ADM290" s="227"/>
      <c r="ADN290" s="227"/>
      <c r="ADO290" s="227"/>
      <c r="ADP290" s="227"/>
      <c r="ADQ290" s="227"/>
      <c r="ADR290" s="227"/>
      <c r="ADS290" s="227"/>
      <c r="ADT290" s="227"/>
      <c r="ADU290" s="227"/>
      <c r="ADV290" s="227"/>
      <c r="ADW290" s="227"/>
      <c r="ADX290" s="227"/>
      <c r="ADY290" s="227"/>
      <c r="ADZ290" s="227"/>
      <c r="AEA290" s="227"/>
      <c r="AEB290" s="227"/>
      <c r="AEC290" s="227"/>
      <c r="AED290" s="227"/>
      <c r="AEE290" s="227"/>
      <c r="AEF290" s="227"/>
      <c r="AEG290" s="227"/>
      <c r="AEH290" s="227"/>
      <c r="AEI290" s="227"/>
      <c r="AEJ290" s="227"/>
      <c r="AEK290" s="227"/>
      <c r="AEL290" s="227"/>
      <c r="AEM290" s="227"/>
      <c r="AEN290" s="227"/>
      <c r="AEO290" s="227"/>
      <c r="AEP290" s="227"/>
      <c r="AEQ290" s="227"/>
      <c r="AER290" s="227"/>
      <c r="AES290" s="227"/>
      <c r="AET290" s="227"/>
      <c r="AEU290" s="227"/>
      <c r="AEV290" s="227"/>
      <c r="AEW290" s="227"/>
      <c r="AEX290" s="227"/>
      <c r="AEY290" s="227"/>
      <c r="AEZ290" s="227"/>
      <c r="AFA290" s="227"/>
      <c r="AFB290" s="227"/>
      <c r="AFC290" s="227"/>
      <c r="AFD290" s="227"/>
      <c r="AFE290" s="227"/>
      <c r="AFF290" s="227"/>
      <c r="AFG290" s="227"/>
      <c r="AFH290" s="227"/>
      <c r="AFI290" s="227"/>
      <c r="AFJ290" s="227"/>
      <c r="AFK290" s="227"/>
      <c r="AFL290" s="227"/>
      <c r="AFM290" s="227"/>
      <c r="AFN290" s="227"/>
      <c r="AFO290" s="227"/>
      <c r="AFP290" s="227"/>
      <c r="AFQ290" s="227"/>
      <c r="AFR290" s="227"/>
      <c r="AFS290" s="227"/>
      <c r="AFT290" s="227"/>
      <c r="AFU290" s="227"/>
      <c r="AFV290" s="227"/>
      <c r="AFW290" s="227"/>
      <c r="AFX290" s="227"/>
      <c r="AFY290" s="227"/>
      <c r="AFZ290" s="227"/>
      <c r="AGA290" s="227"/>
      <c r="AGB290" s="227"/>
      <c r="AGC290" s="227"/>
      <c r="AGD290" s="227"/>
      <c r="AGE290" s="227"/>
      <c r="AGF290" s="227"/>
      <c r="AGG290" s="227"/>
      <c r="AGH290" s="227"/>
      <c r="AGI290" s="227"/>
      <c r="AGJ290" s="227"/>
      <c r="AGK290" s="227"/>
      <c r="AGL290" s="227"/>
      <c r="AGM290" s="227"/>
      <c r="AGN290" s="227"/>
      <c r="AGO290" s="227"/>
      <c r="AGP290" s="227"/>
      <c r="AGQ290" s="227"/>
      <c r="AGR290" s="227"/>
      <c r="AGS290" s="227"/>
      <c r="AGT290" s="227"/>
      <c r="AGU290" s="227"/>
      <c r="AGV290" s="227"/>
      <c r="AGW290" s="227"/>
      <c r="AGX290" s="227"/>
      <c r="AGY290" s="227"/>
      <c r="AGZ290" s="227"/>
      <c r="AHA290" s="227"/>
      <c r="AHB290" s="227"/>
      <c r="AHC290" s="227"/>
      <c r="AHD290" s="227"/>
      <c r="AHE290" s="227"/>
      <c r="AHF290" s="227"/>
      <c r="AHG290" s="227"/>
      <c r="AHH290" s="227"/>
      <c r="AHI290" s="227"/>
      <c r="AHJ290" s="227"/>
      <c r="AHK290" s="227"/>
      <c r="AHL290" s="227"/>
      <c r="AHM290" s="227"/>
      <c r="AHN290" s="227"/>
      <c r="AHO290" s="227"/>
      <c r="AHP290" s="227"/>
      <c r="AHQ290" s="227"/>
      <c r="AHR290" s="227"/>
      <c r="AHS290" s="227"/>
      <c r="AHT290" s="227"/>
      <c r="AHU290" s="227"/>
      <c r="AHV290" s="227"/>
      <c r="AHW290" s="227"/>
      <c r="AHX290" s="227"/>
      <c r="AHY290" s="227"/>
      <c r="AHZ290" s="227"/>
      <c r="AIA290" s="227"/>
      <c r="AIB290" s="227"/>
      <c r="AIC290" s="227"/>
      <c r="AID290" s="227"/>
      <c r="AIE290" s="227"/>
      <c r="AIF290" s="227"/>
      <c r="AIG290" s="227"/>
      <c r="AIH290" s="227"/>
      <c r="AII290" s="227"/>
      <c r="AIJ290" s="227"/>
      <c r="AIK290" s="227"/>
      <c r="AIL290" s="227"/>
      <c r="AIM290" s="227"/>
      <c r="AIN290" s="227"/>
      <c r="AIO290" s="227"/>
      <c r="AIP290" s="227"/>
      <c r="AIQ290" s="227"/>
      <c r="AIR290" s="227"/>
      <c r="AIS290" s="227"/>
      <c r="AIT290" s="227"/>
      <c r="AIU290" s="227"/>
      <c r="AIV290" s="227"/>
      <c r="AIW290" s="227"/>
      <c r="AIX290" s="227"/>
      <c r="AIY290" s="227"/>
      <c r="AIZ290" s="227"/>
      <c r="AJA290" s="227"/>
      <c r="AJB290" s="227"/>
      <c r="AJC290" s="227"/>
      <c r="AJD290" s="227"/>
      <c r="AJE290" s="227"/>
      <c r="AJF290" s="227"/>
      <c r="AJG290" s="227"/>
      <c r="AJH290" s="227"/>
      <c r="AJI290" s="227"/>
      <c r="AJJ290" s="227"/>
      <c r="AJK290" s="227"/>
      <c r="AJL290" s="227"/>
      <c r="AJM290" s="227"/>
      <c r="AJN290" s="227"/>
      <c r="AJO290" s="227"/>
      <c r="AJP290" s="227"/>
      <c r="AJQ290" s="227"/>
      <c r="AJR290" s="227"/>
      <c r="AJS290" s="227"/>
      <c r="AJT290" s="227"/>
      <c r="AJU290" s="227"/>
      <c r="AJV290" s="227"/>
      <c r="AJW290" s="227"/>
      <c r="AJX290" s="227"/>
      <c r="AJY290" s="227"/>
      <c r="AJZ290" s="227"/>
      <c r="AKA290" s="227"/>
      <c r="AKB290" s="227"/>
      <c r="AKC290" s="227"/>
      <c r="AKD290" s="227"/>
      <c r="AKE290" s="227"/>
      <c r="AKF290" s="227"/>
      <c r="AKG290" s="227"/>
      <c r="AKH290" s="227"/>
      <c r="AKI290" s="227"/>
      <c r="AKJ290" s="227"/>
      <c r="AKK290" s="227"/>
      <c r="AKL290" s="227"/>
      <c r="AKM290" s="227"/>
      <c r="AKN290" s="227"/>
      <c r="AKO290" s="227"/>
      <c r="AKP290" s="227"/>
      <c r="AKQ290" s="227"/>
      <c r="AKR290" s="227"/>
      <c r="AKS290" s="227"/>
      <c r="AKT290" s="227"/>
      <c r="AKU290" s="227"/>
      <c r="AKV290" s="227"/>
      <c r="AKW290" s="227"/>
      <c r="AKX290" s="227"/>
      <c r="AKY290" s="227"/>
      <c r="AKZ290" s="227"/>
      <c r="ALA290" s="227"/>
      <c r="ALB290" s="227"/>
      <c r="ALC290" s="227"/>
      <c r="ALD290" s="227"/>
      <c r="ALE290" s="227"/>
      <c r="ALF290" s="227"/>
      <c r="ALG290" s="227"/>
      <c r="ALH290" s="227"/>
      <c r="ALI290" s="227"/>
      <c r="ALJ290" s="227"/>
      <c r="ALK290" s="227"/>
      <c r="ALL290" s="227"/>
      <c r="ALM290" s="227"/>
      <c r="ALN290" s="227"/>
      <c r="ALO290" s="227"/>
      <c r="ALP290" s="227"/>
      <c r="ALQ290" s="227"/>
      <c r="ALR290" s="227"/>
      <c r="ALS290" s="227"/>
      <c r="ALT290" s="227"/>
      <c r="ALU290" s="227"/>
      <c r="ALV290" s="227"/>
      <c r="ALW290" s="227"/>
      <c r="ALX290" s="227"/>
      <c r="ALY290" s="227"/>
      <c r="ALZ290" s="227"/>
      <c r="AMA290" s="227"/>
      <c r="AMB290" s="227"/>
      <c r="AMC290" s="227"/>
      <c r="AMD290" s="227"/>
      <c r="AME290" s="227"/>
      <c r="AMF290" s="227"/>
      <c r="AMG290" s="227"/>
      <c r="AMH290" s="227"/>
      <c r="AMI290" s="227"/>
      <c r="AMJ290" s="227"/>
      <c r="AMK290" s="227"/>
      <c r="AML290" s="227"/>
      <c r="AMM290" s="227"/>
      <c r="AMN290" s="227"/>
      <c r="AMO290" s="227"/>
      <c r="AMP290" s="227"/>
      <c r="AMQ290" s="227"/>
      <c r="AMR290" s="227"/>
      <c r="AMS290" s="227"/>
      <c r="AMT290" s="227"/>
      <c r="AMU290" s="227"/>
      <c r="AMV290" s="227"/>
      <c r="AMW290" s="227"/>
      <c r="AMX290" s="227"/>
    </row>
    <row r="291" spans="1:1038" ht="18" customHeight="1">
      <c r="A291" s="125" t="s">
        <v>1646</v>
      </c>
      <c r="B291" s="126" t="s">
        <v>1647</v>
      </c>
      <c r="D291" s="126" t="s">
        <v>1279</v>
      </c>
      <c r="E291" s="126">
        <v>47</v>
      </c>
      <c r="F291" s="126">
        <v>3</v>
      </c>
      <c r="G291" s="285" t="str">
        <f t="shared" si="73"/>
        <v>47-3</v>
      </c>
      <c r="H291" s="277">
        <v>0</v>
      </c>
      <c r="I291" s="126">
        <v>23</v>
      </c>
      <c r="K291" s="545" t="b">
        <f>IF(I292=1,IF(((VLOOKUP($G291,[1]Depth_Lookup!#REF!,9,FALSE))-(H291/100))=0,"Good",IF(((VLOOKUP($G291,[1]Depth_Lookup!$A$3:$J$550,9,FALSE))-(H291/100))&gt;0,"Too Short","Too Long")))</f>
        <v>0</v>
      </c>
      <c r="L291" s="171">
        <f>(VLOOKUP($G291,Depth_Lookup!$A$3:$J$410,10,FALSE))+(H291/100)</f>
        <v>112.465</v>
      </c>
      <c r="M291" s="171">
        <f>(VLOOKUP($G291,Depth_Lookup!$A$3:$J$410,10,FALSE))+(I291/100)</f>
        <v>112.69500000000001</v>
      </c>
      <c r="N291" s="127" t="s">
        <v>1740</v>
      </c>
      <c r="O291" s="126">
        <v>2</v>
      </c>
      <c r="P291" s="126" t="s">
        <v>853</v>
      </c>
      <c r="Q291" s="126" t="s">
        <v>125</v>
      </c>
      <c r="R291" s="196" t="s">
        <v>1633</v>
      </c>
      <c r="S291" s="126" t="s">
        <v>94</v>
      </c>
      <c r="T291" s="126" t="s">
        <v>115</v>
      </c>
      <c r="U291" s="126" t="s">
        <v>95</v>
      </c>
      <c r="V291" s="126" t="s">
        <v>509</v>
      </c>
      <c r="W291" s="126" t="s">
        <v>102</v>
      </c>
      <c r="X291" s="202">
        <v>5</v>
      </c>
      <c r="Y291" s="126" t="s">
        <v>90</v>
      </c>
      <c r="Z291" s="126" t="s">
        <v>91</v>
      </c>
      <c r="AF291" s="196" t="e">
        <v>#N/A</v>
      </c>
      <c r="AI291" s="130">
        <v>79</v>
      </c>
      <c r="AO291" s="130"/>
      <c r="AU291" s="130"/>
      <c r="BA291" s="130">
        <v>20</v>
      </c>
      <c r="BB291" s="126">
        <v>6</v>
      </c>
      <c r="BC291" s="126">
        <v>3</v>
      </c>
      <c r="BD291" s="126" t="s">
        <v>110</v>
      </c>
      <c r="BE291" s="126" t="s">
        <v>103</v>
      </c>
      <c r="BG291" s="130"/>
      <c r="BM291" s="130">
        <v>1</v>
      </c>
      <c r="BN291" s="126">
        <v>1</v>
      </c>
      <c r="BO291" s="126">
        <v>0.5</v>
      </c>
      <c r="BP291" s="126" t="s">
        <v>110</v>
      </c>
      <c r="BQ291" s="126" t="s">
        <v>103</v>
      </c>
      <c r="BY291" s="130"/>
      <c r="CG291" s="131"/>
      <c r="CH291" s="132" t="s">
        <v>1737</v>
      </c>
      <c r="CI291" s="132">
        <v>100</v>
      </c>
      <c r="CJ291" s="132" t="s">
        <v>514</v>
      </c>
      <c r="CK291" s="133"/>
      <c r="CL291" s="134"/>
      <c r="CM291" s="134"/>
      <c r="CN291" s="134"/>
      <c r="CO291" s="134"/>
      <c r="CP291" s="134"/>
      <c r="CQ291" s="134"/>
      <c r="CR291" s="134"/>
      <c r="CS291" s="134"/>
      <c r="CT291" s="134"/>
      <c r="CU291" s="134"/>
      <c r="CV291" s="134"/>
      <c r="CW291" s="134"/>
      <c r="CX291" s="134"/>
      <c r="CY291" s="134"/>
      <c r="CZ291" s="134"/>
      <c r="DA291" s="134"/>
      <c r="DB291" s="134">
        <v>60</v>
      </c>
      <c r="DC291" s="135">
        <v>2</v>
      </c>
      <c r="DD291" s="134"/>
      <c r="DE291" s="134"/>
      <c r="DF291" s="134"/>
      <c r="DG291" s="134"/>
      <c r="DH291" s="134"/>
      <c r="DI291" s="134"/>
      <c r="DJ291" s="134">
        <v>38</v>
      </c>
      <c r="DK291" s="207">
        <v>100</v>
      </c>
      <c r="DL291" s="131"/>
      <c r="DM291" s="134"/>
      <c r="DN291" s="134"/>
      <c r="DO291" s="136"/>
      <c r="DQ291" s="131"/>
      <c r="DR291" s="136"/>
      <c r="DS291" s="131"/>
      <c r="DT291" s="138" t="s">
        <v>1741</v>
      </c>
      <c r="DW291" s="213">
        <v>100</v>
      </c>
      <c r="DX291" s="214" t="e">
        <v>#N/A</v>
      </c>
      <c r="DY291" s="156" t="s">
        <v>1405</v>
      </c>
      <c r="DZ291" s="139" t="s">
        <v>1739</v>
      </c>
      <c r="EA291" s="139"/>
      <c r="ED291" s="229" t="s">
        <v>2517</v>
      </c>
      <c r="EE291" s="140"/>
      <c r="EG291" s="140"/>
      <c r="EI291" s="218"/>
      <c r="EJ291" s="143"/>
      <c r="EK291" s="221"/>
      <c r="EM291" s="109"/>
      <c r="EN291" s="109"/>
      <c r="EZ291" s="192" t="e">
        <f t="shared" si="74"/>
        <v>#DIV/0!</v>
      </c>
      <c r="FA291" s="192" t="e">
        <f t="shared" si="75"/>
        <v>#DIV/0!</v>
      </c>
      <c r="FB291" s="192" t="e">
        <f t="shared" si="76"/>
        <v>#DIV/0!</v>
      </c>
      <c r="FC291" s="192" t="e">
        <f t="shared" si="77"/>
        <v>#DIV/0!</v>
      </c>
      <c r="FD291" s="192" t="e">
        <f t="shared" si="78"/>
        <v>#DIV/0!</v>
      </c>
      <c r="FE291" s="193" t="e">
        <f t="shared" si="79"/>
        <v>#DIV/0!</v>
      </c>
      <c r="FF291" s="194" t="e">
        <f t="shared" si="80"/>
        <v>#DIV/0!</v>
      </c>
      <c r="FG291" s="144"/>
      <c r="FI291" s="778">
        <f t="shared" si="81"/>
        <v>0</v>
      </c>
      <c r="FJ291" s="779" t="e">
        <f t="shared" si="82"/>
        <v>#DIV/0!</v>
      </c>
      <c r="FK291" s="779" t="e">
        <f t="shared" si="83"/>
        <v>#DIV/0!</v>
      </c>
      <c r="FL291" s="780" t="e">
        <f t="shared" si="84"/>
        <v>#DIV/0!</v>
      </c>
      <c r="FM291" s="169" t="e">
        <f t="shared" si="85"/>
        <v>#DIV/0!</v>
      </c>
      <c r="FN291" s="783" t="e">
        <f t="shared" si="86"/>
        <v>#DIV/0!</v>
      </c>
    </row>
    <row r="292" spans="1:1038" s="288" customFormat="1" ht="18" customHeight="1">
      <c r="A292" s="352" t="s">
        <v>1646</v>
      </c>
      <c r="B292" s="227" t="s">
        <v>1647</v>
      </c>
      <c r="C292" s="227"/>
      <c r="D292" s="227" t="s">
        <v>1279</v>
      </c>
      <c r="E292" s="227">
        <v>47</v>
      </c>
      <c r="F292" s="227">
        <v>3</v>
      </c>
      <c r="G292" s="285" t="str">
        <f t="shared" si="73"/>
        <v>47-3</v>
      </c>
      <c r="H292" s="278">
        <v>23</v>
      </c>
      <c r="I292" s="227">
        <v>99</v>
      </c>
      <c r="J292" s="226"/>
      <c r="K292" s="545" t="b">
        <f>IF(I293=1,IF(((VLOOKUP($G292,[1]Depth_Lookup!#REF!,9,FALSE))-(H292/100))=0,"Good",IF(((VLOOKUP($G292,[1]Depth_Lookup!$A$3:$J$550,9,FALSE))-(H292/100))&gt;0,"Too Short","Too Long")))</f>
        <v>0</v>
      </c>
      <c r="L292" s="171">
        <f>(VLOOKUP($G292,Depth_Lookup!$A$3:$J$410,10,FALSE))+(H292/100)</f>
        <v>112.69500000000001</v>
      </c>
      <c r="M292" s="171">
        <f>(VLOOKUP($G292,Depth_Lookup!$A$3:$J$410,10,FALSE))+(I292/100)</f>
        <v>113.455</v>
      </c>
      <c r="N292" s="230" t="s">
        <v>1742</v>
      </c>
      <c r="O292" s="227" t="s">
        <v>1303</v>
      </c>
      <c r="P292" s="227" t="s">
        <v>853</v>
      </c>
      <c r="Q292" s="227" t="s">
        <v>125</v>
      </c>
      <c r="R292" s="286" t="s">
        <v>1633</v>
      </c>
      <c r="S292" s="227" t="s">
        <v>115</v>
      </c>
      <c r="T292" s="227" t="s">
        <v>94</v>
      </c>
      <c r="U292" s="227" t="s">
        <v>95</v>
      </c>
      <c r="V292" s="227" t="s">
        <v>509</v>
      </c>
      <c r="W292" s="227" t="s">
        <v>102</v>
      </c>
      <c r="X292" s="287">
        <v>5</v>
      </c>
      <c r="Y292" s="227" t="s">
        <v>90</v>
      </c>
      <c r="Z292" s="227" t="s">
        <v>91</v>
      </c>
      <c r="AA292" s="227"/>
      <c r="AB292" s="227"/>
      <c r="AC292" s="227"/>
      <c r="AD292" s="227"/>
      <c r="AE292" s="233"/>
      <c r="AF292" s="286" t="e">
        <v>#N/A</v>
      </c>
      <c r="AG292" s="237"/>
      <c r="AH292" s="227"/>
      <c r="AI292" s="240">
        <v>79</v>
      </c>
      <c r="AJ292" s="227"/>
      <c r="AK292" s="227"/>
      <c r="AL292" s="227"/>
      <c r="AM292" s="227"/>
      <c r="AN292" s="227"/>
      <c r="AO292" s="240"/>
      <c r="AP292" s="227"/>
      <c r="AQ292" s="227"/>
      <c r="AR292" s="227"/>
      <c r="AS292" s="227"/>
      <c r="AT292" s="227"/>
      <c r="AU292" s="240"/>
      <c r="AV292" s="227"/>
      <c r="AW292" s="227"/>
      <c r="AX292" s="227"/>
      <c r="AY292" s="227"/>
      <c r="AZ292" s="227"/>
      <c r="BA292" s="240">
        <v>20</v>
      </c>
      <c r="BB292" s="227">
        <v>7</v>
      </c>
      <c r="BC292" s="227">
        <v>3</v>
      </c>
      <c r="BD292" s="227" t="s">
        <v>110</v>
      </c>
      <c r="BE292" s="227" t="s">
        <v>103</v>
      </c>
      <c r="BF292" s="227"/>
      <c r="BG292" s="240"/>
      <c r="BH292" s="227"/>
      <c r="BI292" s="227"/>
      <c r="BJ292" s="227"/>
      <c r="BK292" s="227"/>
      <c r="BL292" s="227"/>
      <c r="BM292" s="240">
        <v>1</v>
      </c>
      <c r="BN292" s="227">
        <v>1</v>
      </c>
      <c r="BO292" s="227">
        <v>0.5</v>
      </c>
      <c r="BP292" s="227" t="s">
        <v>110</v>
      </c>
      <c r="BQ292" s="227" t="s">
        <v>103</v>
      </c>
      <c r="BR292" s="227"/>
      <c r="BS292" s="227"/>
      <c r="BT292" s="227"/>
      <c r="BU292" s="227"/>
      <c r="BV292" s="227"/>
      <c r="BW292" s="227"/>
      <c r="BX292" s="227"/>
      <c r="BY292" s="240"/>
      <c r="BZ292" s="227"/>
      <c r="CA292" s="227"/>
      <c r="CB292" s="227"/>
      <c r="CC292" s="227"/>
      <c r="CD292" s="227"/>
      <c r="CE292" s="227"/>
      <c r="CF292" s="227"/>
      <c r="CG292" s="148"/>
      <c r="CH292" s="149" t="s">
        <v>1737</v>
      </c>
      <c r="CI292" s="149">
        <v>100</v>
      </c>
      <c r="CJ292" s="149" t="s">
        <v>514</v>
      </c>
      <c r="CK292" s="151"/>
      <c r="CL292" s="152"/>
      <c r="CM292" s="152"/>
      <c r="CN292" s="152"/>
      <c r="CO292" s="152"/>
      <c r="CP292" s="152"/>
      <c r="CQ292" s="152"/>
      <c r="CR292" s="152"/>
      <c r="CS292" s="152"/>
      <c r="CT292" s="152"/>
      <c r="CU292" s="152"/>
      <c r="CV292" s="152"/>
      <c r="CW292" s="152"/>
      <c r="CX292" s="152"/>
      <c r="CY292" s="152"/>
      <c r="CZ292" s="152"/>
      <c r="DA292" s="152"/>
      <c r="DB292" s="152">
        <v>45</v>
      </c>
      <c r="DC292" s="229">
        <v>2</v>
      </c>
      <c r="DD292" s="152"/>
      <c r="DE292" s="152"/>
      <c r="DF292" s="152"/>
      <c r="DG292" s="152"/>
      <c r="DH292" s="152"/>
      <c r="DI292" s="152"/>
      <c r="DJ292" s="152">
        <v>53</v>
      </c>
      <c r="DK292" s="208">
        <v>100</v>
      </c>
      <c r="DL292" s="148"/>
      <c r="DM292" s="152"/>
      <c r="DN292" s="152"/>
      <c r="DO292" s="153"/>
      <c r="DQ292" s="148"/>
      <c r="DR292" s="153"/>
      <c r="DS292" s="148"/>
      <c r="DT292" s="261" t="s">
        <v>1743</v>
      </c>
      <c r="DU292" s="229"/>
      <c r="DV292" s="229"/>
      <c r="DW292" s="290">
        <v>100</v>
      </c>
      <c r="DX292" s="291" t="e">
        <v>#N/A</v>
      </c>
      <c r="DY292" s="157" t="s">
        <v>1405</v>
      </c>
      <c r="DZ292" s="154" t="s">
        <v>1739</v>
      </c>
      <c r="EA292" s="154"/>
      <c r="EB292" s="229"/>
      <c r="EC292" s="292"/>
      <c r="ED292" s="229" t="s">
        <v>2517</v>
      </c>
      <c r="EE292" s="293"/>
      <c r="EF292" s="294"/>
      <c r="EG292" s="293"/>
      <c r="EH292" s="295"/>
      <c r="EI292" s="296"/>
      <c r="EJ292" s="297"/>
      <c r="EK292" s="298"/>
      <c r="EL292" s="293"/>
      <c r="EM292" s="295"/>
      <c r="EN292" s="295"/>
      <c r="EO292" s="321"/>
      <c r="EP292" s="321"/>
      <c r="EQ292" s="321"/>
      <c r="ER292" s="321"/>
      <c r="ES292" s="321"/>
      <c r="ET292" s="321"/>
      <c r="EU292" s="321"/>
      <c r="EV292" s="322"/>
      <c r="EW292" s="322"/>
      <c r="EX292" s="322"/>
      <c r="EY292" s="322"/>
      <c r="EZ292" s="192" t="e">
        <f t="shared" si="74"/>
        <v>#DIV/0!</v>
      </c>
      <c r="FA292" s="192" t="e">
        <f t="shared" si="75"/>
        <v>#DIV/0!</v>
      </c>
      <c r="FB292" s="192" t="e">
        <f t="shared" si="76"/>
        <v>#DIV/0!</v>
      </c>
      <c r="FC292" s="192" t="e">
        <f t="shared" si="77"/>
        <v>#DIV/0!</v>
      </c>
      <c r="FD292" s="192" t="e">
        <f t="shared" si="78"/>
        <v>#DIV/0!</v>
      </c>
      <c r="FE292" s="193" t="e">
        <f t="shared" si="79"/>
        <v>#DIV/0!</v>
      </c>
      <c r="FF292" s="194" t="e">
        <f t="shared" si="80"/>
        <v>#DIV/0!</v>
      </c>
      <c r="FG292" s="321"/>
      <c r="FH292" s="295"/>
      <c r="FI292" s="778">
        <f t="shared" si="81"/>
        <v>0</v>
      </c>
      <c r="FJ292" s="779" t="e">
        <f t="shared" si="82"/>
        <v>#DIV/0!</v>
      </c>
      <c r="FK292" s="779" t="e">
        <f t="shared" si="83"/>
        <v>#DIV/0!</v>
      </c>
      <c r="FL292" s="780" t="e">
        <f t="shared" si="84"/>
        <v>#DIV/0!</v>
      </c>
      <c r="FM292" s="169" t="e">
        <f t="shared" si="85"/>
        <v>#DIV/0!</v>
      </c>
      <c r="FN292" s="783" t="e">
        <f t="shared" si="86"/>
        <v>#DIV/0!</v>
      </c>
      <c r="FO292" s="227"/>
      <c r="FP292" s="227"/>
      <c r="FQ292" s="227"/>
      <c r="FR292" s="227"/>
      <c r="FS292" s="227"/>
      <c r="FT292" s="227"/>
      <c r="FU292" s="227"/>
      <c r="FV292" s="227"/>
      <c r="FW292" s="227"/>
      <c r="FX292" s="227"/>
      <c r="FY292" s="227"/>
      <c r="FZ292" s="227"/>
      <c r="GA292" s="227"/>
      <c r="GB292" s="227"/>
      <c r="GC292" s="227"/>
      <c r="GD292" s="227"/>
      <c r="GE292" s="227"/>
      <c r="GF292" s="227"/>
      <c r="GG292" s="227"/>
      <c r="GH292" s="227"/>
      <c r="GI292" s="227"/>
      <c r="GJ292" s="227"/>
      <c r="GK292" s="227"/>
      <c r="GL292" s="227"/>
      <c r="GM292" s="227"/>
      <c r="GN292" s="227"/>
      <c r="GO292" s="227"/>
      <c r="GP292" s="227"/>
      <c r="GQ292" s="227"/>
      <c r="GR292" s="227"/>
      <c r="GS292" s="227"/>
      <c r="GT292" s="227"/>
      <c r="GU292" s="227"/>
      <c r="GV292" s="227"/>
      <c r="GW292" s="227"/>
      <c r="GX292" s="227"/>
      <c r="GY292" s="227"/>
      <c r="GZ292" s="227"/>
      <c r="HA292" s="227"/>
      <c r="HB292" s="227"/>
      <c r="HC292" s="227"/>
      <c r="HD292" s="227"/>
      <c r="HE292" s="227"/>
      <c r="HF292" s="227"/>
      <c r="HG292" s="227"/>
      <c r="HH292" s="227"/>
      <c r="HI292" s="227"/>
      <c r="HJ292" s="227"/>
      <c r="HK292" s="227"/>
      <c r="HL292" s="227"/>
      <c r="HM292" s="227"/>
      <c r="HN292" s="227"/>
      <c r="HO292" s="227"/>
      <c r="HP292" s="227"/>
      <c r="HQ292" s="227"/>
      <c r="HR292" s="227"/>
      <c r="HS292" s="227"/>
      <c r="HT292" s="227"/>
      <c r="HU292" s="227"/>
      <c r="HV292" s="227"/>
      <c r="HW292" s="227"/>
      <c r="HX292" s="227"/>
      <c r="HY292" s="227"/>
      <c r="HZ292" s="227"/>
      <c r="IA292" s="227"/>
      <c r="IB292" s="227"/>
      <c r="IC292" s="227"/>
      <c r="ID292" s="227"/>
      <c r="IE292" s="227"/>
      <c r="IF292" s="227"/>
      <c r="IG292" s="227"/>
      <c r="IH292" s="227"/>
      <c r="II292" s="227"/>
      <c r="IJ292" s="227"/>
      <c r="IK292" s="227"/>
      <c r="IL292" s="227"/>
      <c r="IM292" s="227"/>
      <c r="IN292" s="227"/>
      <c r="IO292" s="227"/>
      <c r="IP292" s="227"/>
      <c r="IQ292" s="227"/>
      <c r="IR292" s="227"/>
      <c r="IS292" s="227"/>
      <c r="IT292" s="227"/>
      <c r="IU292" s="227"/>
      <c r="IV292" s="227"/>
      <c r="IW292" s="227"/>
      <c r="IX292" s="227"/>
      <c r="IY292" s="227"/>
      <c r="IZ292" s="227"/>
      <c r="JA292" s="227"/>
      <c r="JB292" s="227"/>
      <c r="JC292" s="227"/>
      <c r="JD292" s="227"/>
      <c r="JE292" s="227"/>
      <c r="JF292" s="227"/>
      <c r="JG292" s="227"/>
      <c r="JH292" s="227"/>
      <c r="JI292" s="227"/>
      <c r="JJ292" s="227"/>
      <c r="JK292" s="227"/>
      <c r="JL292" s="227"/>
      <c r="JM292" s="227"/>
      <c r="JN292" s="227"/>
      <c r="JO292" s="227"/>
      <c r="JP292" s="227"/>
      <c r="JQ292" s="227"/>
      <c r="JR292" s="227"/>
      <c r="JS292" s="227"/>
      <c r="JT292" s="227"/>
      <c r="JU292" s="227"/>
      <c r="JV292" s="227"/>
      <c r="JW292" s="227"/>
      <c r="JX292" s="227"/>
      <c r="JY292" s="227"/>
      <c r="JZ292" s="227"/>
      <c r="KA292" s="227"/>
      <c r="KB292" s="227"/>
      <c r="KC292" s="227"/>
      <c r="KD292" s="227"/>
      <c r="KE292" s="227"/>
      <c r="KF292" s="227"/>
      <c r="KG292" s="227"/>
      <c r="KH292" s="227"/>
      <c r="KI292" s="227"/>
      <c r="KJ292" s="227"/>
      <c r="KK292" s="227"/>
      <c r="KL292" s="227"/>
      <c r="KM292" s="227"/>
      <c r="KN292" s="227"/>
      <c r="KO292" s="227"/>
      <c r="KP292" s="227"/>
      <c r="KQ292" s="227"/>
      <c r="KR292" s="227"/>
      <c r="KS292" s="227"/>
      <c r="KT292" s="227"/>
      <c r="KU292" s="227"/>
      <c r="KV292" s="227"/>
      <c r="KW292" s="227"/>
      <c r="KX292" s="227"/>
      <c r="KY292" s="227"/>
      <c r="KZ292" s="227"/>
      <c r="LA292" s="227"/>
      <c r="LB292" s="227"/>
      <c r="LC292" s="227"/>
      <c r="LD292" s="227"/>
      <c r="LE292" s="227"/>
      <c r="LF292" s="227"/>
      <c r="LG292" s="227"/>
      <c r="LH292" s="227"/>
      <c r="LI292" s="227"/>
      <c r="LJ292" s="227"/>
      <c r="LK292" s="227"/>
      <c r="LL292" s="227"/>
      <c r="LM292" s="227"/>
      <c r="LN292" s="227"/>
      <c r="LO292" s="227"/>
      <c r="LP292" s="227"/>
      <c r="LQ292" s="227"/>
      <c r="LR292" s="227"/>
      <c r="LS292" s="227"/>
      <c r="LT292" s="227"/>
      <c r="LU292" s="227"/>
      <c r="LV292" s="227"/>
      <c r="LW292" s="227"/>
      <c r="LX292" s="227"/>
      <c r="LY292" s="227"/>
      <c r="LZ292" s="227"/>
      <c r="MA292" s="227"/>
      <c r="MB292" s="227"/>
      <c r="MC292" s="227"/>
      <c r="MD292" s="227"/>
      <c r="ME292" s="227"/>
      <c r="MF292" s="227"/>
      <c r="MG292" s="227"/>
      <c r="MH292" s="227"/>
      <c r="MI292" s="227"/>
      <c r="MJ292" s="227"/>
      <c r="MK292" s="227"/>
      <c r="ML292" s="227"/>
      <c r="MM292" s="227"/>
      <c r="MN292" s="227"/>
      <c r="MO292" s="227"/>
      <c r="MP292" s="227"/>
      <c r="MQ292" s="227"/>
      <c r="MR292" s="227"/>
      <c r="MS292" s="227"/>
      <c r="MT292" s="227"/>
      <c r="MU292" s="227"/>
      <c r="MV292" s="227"/>
      <c r="MW292" s="227"/>
      <c r="MX292" s="227"/>
      <c r="MY292" s="227"/>
      <c r="MZ292" s="227"/>
      <c r="NA292" s="227"/>
      <c r="NB292" s="227"/>
      <c r="NC292" s="227"/>
      <c r="ND292" s="227"/>
      <c r="NE292" s="227"/>
      <c r="NF292" s="227"/>
      <c r="NG292" s="227"/>
      <c r="NH292" s="227"/>
      <c r="NI292" s="227"/>
      <c r="NJ292" s="227"/>
      <c r="NK292" s="227"/>
      <c r="NL292" s="227"/>
      <c r="NM292" s="227"/>
      <c r="NN292" s="227"/>
      <c r="NO292" s="227"/>
      <c r="NP292" s="227"/>
      <c r="NQ292" s="227"/>
      <c r="NR292" s="227"/>
      <c r="NS292" s="227"/>
      <c r="NT292" s="227"/>
      <c r="NU292" s="227"/>
      <c r="NV292" s="227"/>
      <c r="NW292" s="227"/>
      <c r="NX292" s="227"/>
      <c r="NY292" s="227"/>
      <c r="NZ292" s="227"/>
      <c r="OA292" s="227"/>
      <c r="OB292" s="227"/>
      <c r="OC292" s="227"/>
      <c r="OD292" s="227"/>
      <c r="OE292" s="227"/>
      <c r="OF292" s="227"/>
      <c r="OG292" s="227"/>
      <c r="OH292" s="227"/>
      <c r="OI292" s="227"/>
      <c r="OJ292" s="227"/>
      <c r="OK292" s="227"/>
      <c r="OL292" s="227"/>
      <c r="OM292" s="227"/>
      <c r="ON292" s="227"/>
      <c r="OO292" s="227"/>
      <c r="OP292" s="227"/>
      <c r="OQ292" s="227"/>
      <c r="OR292" s="227"/>
      <c r="OS292" s="227"/>
      <c r="OT292" s="227"/>
      <c r="OU292" s="227"/>
      <c r="OV292" s="227"/>
      <c r="OW292" s="227"/>
      <c r="OX292" s="227"/>
      <c r="OY292" s="227"/>
      <c r="OZ292" s="227"/>
      <c r="PA292" s="227"/>
      <c r="PB292" s="227"/>
      <c r="PC292" s="227"/>
      <c r="PD292" s="227"/>
      <c r="PE292" s="227"/>
      <c r="PF292" s="227"/>
      <c r="PG292" s="227"/>
      <c r="PH292" s="227"/>
      <c r="PI292" s="227"/>
      <c r="PJ292" s="227"/>
      <c r="PK292" s="227"/>
      <c r="PL292" s="227"/>
      <c r="PM292" s="227"/>
      <c r="PN292" s="227"/>
      <c r="PO292" s="227"/>
      <c r="PP292" s="227"/>
      <c r="PQ292" s="227"/>
      <c r="PR292" s="227"/>
      <c r="PS292" s="227"/>
      <c r="PT292" s="227"/>
      <c r="PU292" s="227"/>
      <c r="PV292" s="227"/>
      <c r="PW292" s="227"/>
      <c r="PX292" s="227"/>
      <c r="PY292" s="227"/>
      <c r="PZ292" s="227"/>
      <c r="QA292" s="227"/>
      <c r="QB292" s="227"/>
      <c r="QC292" s="227"/>
      <c r="QD292" s="227"/>
      <c r="QE292" s="227"/>
      <c r="QF292" s="227"/>
      <c r="QG292" s="227"/>
      <c r="QH292" s="227"/>
      <c r="QI292" s="227"/>
      <c r="QJ292" s="227"/>
      <c r="QK292" s="227"/>
      <c r="QL292" s="227"/>
      <c r="QM292" s="227"/>
      <c r="QN292" s="227"/>
      <c r="QO292" s="227"/>
      <c r="QP292" s="227"/>
      <c r="QQ292" s="227"/>
      <c r="QR292" s="227"/>
      <c r="QS292" s="227"/>
      <c r="QT292" s="227"/>
      <c r="QU292" s="227"/>
      <c r="QV292" s="227"/>
      <c r="QW292" s="227"/>
      <c r="QX292" s="227"/>
      <c r="QY292" s="227"/>
      <c r="QZ292" s="227"/>
      <c r="RA292" s="227"/>
      <c r="RB292" s="227"/>
      <c r="RC292" s="227"/>
      <c r="RD292" s="227"/>
      <c r="RE292" s="227"/>
      <c r="RF292" s="227"/>
      <c r="RG292" s="227"/>
      <c r="RH292" s="227"/>
      <c r="RI292" s="227"/>
      <c r="RJ292" s="227"/>
      <c r="RK292" s="227"/>
      <c r="RL292" s="227"/>
      <c r="RM292" s="227"/>
      <c r="RN292" s="227"/>
      <c r="RO292" s="227"/>
      <c r="RP292" s="227"/>
      <c r="RQ292" s="227"/>
      <c r="RR292" s="227"/>
      <c r="RS292" s="227"/>
      <c r="RT292" s="227"/>
      <c r="RU292" s="227"/>
      <c r="RV292" s="227"/>
      <c r="RW292" s="227"/>
      <c r="RX292" s="227"/>
      <c r="RY292" s="227"/>
      <c r="RZ292" s="227"/>
      <c r="SA292" s="227"/>
      <c r="SB292" s="227"/>
      <c r="SC292" s="227"/>
      <c r="SD292" s="227"/>
      <c r="SE292" s="227"/>
      <c r="SF292" s="227"/>
      <c r="SG292" s="227"/>
      <c r="SH292" s="227"/>
      <c r="SI292" s="227"/>
      <c r="SJ292" s="227"/>
      <c r="SK292" s="227"/>
      <c r="SL292" s="227"/>
      <c r="SM292" s="227"/>
      <c r="SN292" s="227"/>
      <c r="SO292" s="227"/>
      <c r="SP292" s="227"/>
      <c r="SQ292" s="227"/>
      <c r="SR292" s="227"/>
      <c r="SS292" s="227"/>
      <c r="ST292" s="227"/>
      <c r="SU292" s="227"/>
      <c r="SV292" s="227"/>
      <c r="SW292" s="227"/>
      <c r="SX292" s="227"/>
      <c r="SY292" s="227"/>
      <c r="SZ292" s="227"/>
      <c r="TA292" s="227"/>
      <c r="TB292" s="227"/>
      <c r="TC292" s="227"/>
      <c r="TD292" s="227"/>
      <c r="TE292" s="227"/>
      <c r="TF292" s="227"/>
      <c r="TG292" s="227"/>
      <c r="TH292" s="227"/>
      <c r="TI292" s="227"/>
      <c r="TJ292" s="227"/>
      <c r="TK292" s="227"/>
      <c r="TL292" s="227"/>
      <c r="TM292" s="227"/>
      <c r="TN292" s="227"/>
      <c r="TO292" s="227"/>
      <c r="TP292" s="227"/>
      <c r="TQ292" s="227"/>
      <c r="TR292" s="227"/>
      <c r="TS292" s="227"/>
      <c r="TT292" s="227"/>
      <c r="TU292" s="227"/>
      <c r="TV292" s="227"/>
      <c r="TW292" s="227"/>
      <c r="TX292" s="227"/>
      <c r="TY292" s="227"/>
      <c r="TZ292" s="227"/>
      <c r="UA292" s="227"/>
      <c r="UB292" s="227"/>
      <c r="UC292" s="227"/>
      <c r="UD292" s="227"/>
      <c r="UE292" s="227"/>
      <c r="UF292" s="227"/>
      <c r="UG292" s="227"/>
      <c r="UH292" s="227"/>
      <c r="UI292" s="227"/>
      <c r="UJ292" s="227"/>
      <c r="UK292" s="227"/>
      <c r="UL292" s="227"/>
      <c r="UM292" s="227"/>
      <c r="UN292" s="227"/>
      <c r="UO292" s="227"/>
      <c r="UP292" s="227"/>
      <c r="UQ292" s="227"/>
      <c r="UR292" s="227"/>
      <c r="US292" s="227"/>
      <c r="UT292" s="227"/>
      <c r="UU292" s="227"/>
      <c r="UV292" s="227"/>
      <c r="UW292" s="227"/>
      <c r="UX292" s="227"/>
      <c r="UY292" s="227"/>
      <c r="UZ292" s="227"/>
      <c r="VA292" s="227"/>
      <c r="VB292" s="227"/>
      <c r="VC292" s="227"/>
      <c r="VD292" s="227"/>
      <c r="VE292" s="227"/>
      <c r="VF292" s="227"/>
      <c r="VG292" s="227"/>
      <c r="VH292" s="227"/>
      <c r="VI292" s="227"/>
      <c r="VJ292" s="227"/>
      <c r="VK292" s="227"/>
      <c r="VL292" s="227"/>
      <c r="VM292" s="227"/>
      <c r="VN292" s="227"/>
      <c r="VO292" s="227"/>
      <c r="VP292" s="227"/>
      <c r="VQ292" s="227"/>
      <c r="VR292" s="227"/>
      <c r="VS292" s="227"/>
      <c r="VT292" s="227"/>
      <c r="VU292" s="227"/>
      <c r="VV292" s="227"/>
      <c r="VW292" s="227"/>
      <c r="VX292" s="227"/>
      <c r="VY292" s="227"/>
      <c r="VZ292" s="227"/>
      <c r="WA292" s="227"/>
      <c r="WB292" s="227"/>
      <c r="WC292" s="227"/>
      <c r="WD292" s="227"/>
      <c r="WE292" s="227"/>
      <c r="WF292" s="227"/>
      <c r="WG292" s="227"/>
      <c r="WH292" s="227"/>
      <c r="WI292" s="227"/>
      <c r="WJ292" s="227"/>
      <c r="WK292" s="227"/>
      <c r="WL292" s="227"/>
      <c r="WM292" s="227"/>
      <c r="WN292" s="227"/>
      <c r="WO292" s="227"/>
      <c r="WP292" s="227"/>
      <c r="WQ292" s="227"/>
      <c r="WR292" s="227"/>
      <c r="WS292" s="227"/>
      <c r="WT292" s="227"/>
      <c r="WU292" s="227"/>
      <c r="WV292" s="227"/>
      <c r="WW292" s="227"/>
      <c r="WX292" s="227"/>
      <c r="WY292" s="227"/>
      <c r="WZ292" s="227"/>
      <c r="XA292" s="227"/>
      <c r="XB292" s="227"/>
      <c r="XC292" s="227"/>
      <c r="XD292" s="227"/>
      <c r="XE292" s="227"/>
      <c r="XF292" s="227"/>
      <c r="XG292" s="227"/>
      <c r="XH292" s="227"/>
      <c r="XI292" s="227"/>
      <c r="XJ292" s="227"/>
      <c r="XK292" s="227"/>
      <c r="XL292" s="227"/>
      <c r="XM292" s="227"/>
      <c r="XN292" s="227"/>
      <c r="XO292" s="227"/>
      <c r="XP292" s="227"/>
      <c r="XQ292" s="227"/>
      <c r="XR292" s="227"/>
      <c r="XS292" s="227"/>
      <c r="XT292" s="227"/>
      <c r="XU292" s="227"/>
      <c r="XV292" s="227"/>
      <c r="XW292" s="227"/>
      <c r="XX292" s="227"/>
      <c r="XY292" s="227"/>
      <c r="XZ292" s="227"/>
      <c r="YA292" s="227"/>
      <c r="YB292" s="227"/>
      <c r="YC292" s="227"/>
      <c r="YD292" s="227"/>
      <c r="YE292" s="227"/>
      <c r="YF292" s="227"/>
      <c r="YG292" s="227"/>
      <c r="YH292" s="227"/>
      <c r="YI292" s="227"/>
      <c r="YJ292" s="227"/>
      <c r="YK292" s="227"/>
      <c r="YL292" s="227"/>
      <c r="YM292" s="227"/>
      <c r="YN292" s="227"/>
      <c r="YO292" s="227"/>
      <c r="YP292" s="227"/>
      <c r="YQ292" s="227"/>
      <c r="YR292" s="227"/>
      <c r="YS292" s="227"/>
      <c r="YT292" s="227"/>
      <c r="YU292" s="227"/>
      <c r="YV292" s="227"/>
      <c r="YW292" s="227"/>
      <c r="YX292" s="227"/>
      <c r="YY292" s="227"/>
      <c r="YZ292" s="227"/>
      <c r="ZA292" s="227"/>
      <c r="ZB292" s="227"/>
      <c r="ZC292" s="227"/>
      <c r="ZD292" s="227"/>
      <c r="ZE292" s="227"/>
      <c r="ZF292" s="227"/>
      <c r="ZG292" s="227"/>
      <c r="ZH292" s="227"/>
      <c r="ZI292" s="227"/>
      <c r="ZJ292" s="227"/>
      <c r="ZK292" s="227"/>
      <c r="ZL292" s="227"/>
      <c r="ZM292" s="227"/>
      <c r="ZN292" s="227"/>
      <c r="ZO292" s="227"/>
      <c r="ZP292" s="227"/>
      <c r="ZQ292" s="227"/>
      <c r="ZR292" s="227"/>
      <c r="ZS292" s="227"/>
      <c r="ZT292" s="227"/>
      <c r="ZU292" s="227"/>
      <c r="ZV292" s="227"/>
      <c r="ZW292" s="227"/>
      <c r="ZX292" s="227"/>
      <c r="ZY292" s="227"/>
      <c r="ZZ292" s="227"/>
      <c r="AAA292" s="227"/>
      <c r="AAB292" s="227"/>
      <c r="AAC292" s="227"/>
      <c r="AAD292" s="227"/>
      <c r="AAE292" s="227"/>
      <c r="AAF292" s="227"/>
      <c r="AAG292" s="227"/>
      <c r="AAH292" s="227"/>
      <c r="AAI292" s="227"/>
      <c r="AAJ292" s="227"/>
      <c r="AAK292" s="227"/>
      <c r="AAL292" s="227"/>
      <c r="AAM292" s="227"/>
      <c r="AAN292" s="227"/>
      <c r="AAO292" s="227"/>
      <c r="AAP292" s="227"/>
      <c r="AAQ292" s="227"/>
      <c r="AAR292" s="227"/>
      <c r="AAS292" s="227"/>
      <c r="AAT292" s="227"/>
      <c r="AAU292" s="227"/>
      <c r="AAV292" s="227"/>
      <c r="AAW292" s="227"/>
      <c r="AAX292" s="227"/>
      <c r="AAY292" s="227"/>
      <c r="AAZ292" s="227"/>
      <c r="ABA292" s="227"/>
      <c r="ABB292" s="227"/>
      <c r="ABC292" s="227"/>
      <c r="ABD292" s="227"/>
      <c r="ABE292" s="227"/>
      <c r="ABF292" s="227"/>
      <c r="ABG292" s="227"/>
      <c r="ABH292" s="227"/>
      <c r="ABI292" s="227"/>
      <c r="ABJ292" s="227"/>
      <c r="ABK292" s="227"/>
      <c r="ABL292" s="227"/>
      <c r="ABM292" s="227"/>
      <c r="ABN292" s="227"/>
      <c r="ABO292" s="227"/>
      <c r="ABP292" s="227"/>
      <c r="ABQ292" s="227"/>
      <c r="ABR292" s="227"/>
      <c r="ABS292" s="227"/>
      <c r="ABT292" s="227"/>
      <c r="ABU292" s="227"/>
      <c r="ABV292" s="227"/>
      <c r="ABW292" s="227"/>
      <c r="ABX292" s="227"/>
      <c r="ABY292" s="227"/>
      <c r="ABZ292" s="227"/>
      <c r="ACA292" s="227"/>
      <c r="ACB292" s="227"/>
      <c r="ACC292" s="227"/>
      <c r="ACD292" s="227"/>
      <c r="ACE292" s="227"/>
      <c r="ACF292" s="227"/>
      <c r="ACG292" s="227"/>
      <c r="ACH292" s="227"/>
      <c r="ACI292" s="227"/>
      <c r="ACJ292" s="227"/>
      <c r="ACK292" s="227"/>
      <c r="ACL292" s="227"/>
      <c r="ACM292" s="227"/>
      <c r="ACN292" s="227"/>
      <c r="ACO292" s="227"/>
      <c r="ACP292" s="227"/>
      <c r="ACQ292" s="227"/>
      <c r="ACR292" s="227"/>
      <c r="ACS292" s="227"/>
      <c r="ACT292" s="227"/>
      <c r="ACU292" s="227"/>
      <c r="ACV292" s="227"/>
      <c r="ACW292" s="227"/>
      <c r="ACX292" s="227"/>
      <c r="ACY292" s="227"/>
      <c r="ACZ292" s="227"/>
      <c r="ADA292" s="227"/>
      <c r="ADB292" s="227"/>
      <c r="ADC292" s="227"/>
      <c r="ADD292" s="227"/>
      <c r="ADE292" s="227"/>
      <c r="ADF292" s="227"/>
      <c r="ADG292" s="227"/>
      <c r="ADH292" s="227"/>
      <c r="ADI292" s="227"/>
      <c r="ADJ292" s="227"/>
      <c r="ADK292" s="227"/>
      <c r="ADL292" s="227"/>
      <c r="ADM292" s="227"/>
      <c r="ADN292" s="227"/>
      <c r="ADO292" s="227"/>
      <c r="ADP292" s="227"/>
      <c r="ADQ292" s="227"/>
      <c r="ADR292" s="227"/>
      <c r="ADS292" s="227"/>
      <c r="ADT292" s="227"/>
      <c r="ADU292" s="227"/>
      <c r="ADV292" s="227"/>
      <c r="ADW292" s="227"/>
      <c r="ADX292" s="227"/>
      <c r="ADY292" s="227"/>
      <c r="ADZ292" s="227"/>
      <c r="AEA292" s="227"/>
      <c r="AEB292" s="227"/>
      <c r="AEC292" s="227"/>
      <c r="AED292" s="227"/>
      <c r="AEE292" s="227"/>
      <c r="AEF292" s="227"/>
      <c r="AEG292" s="227"/>
      <c r="AEH292" s="227"/>
      <c r="AEI292" s="227"/>
      <c r="AEJ292" s="227"/>
      <c r="AEK292" s="227"/>
      <c r="AEL292" s="227"/>
      <c r="AEM292" s="227"/>
      <c r="AEN292" s="227"/>
      <c r="AEO292" s="227"/>
      <c r="AEP292" s="227"/>
      <c r="AEQ292" s="227"/>
      <c r="AER292" s="227"/>
      <c r="AES292" s="227"/>
      <c r="AET292" s="227"/>
      <c r="AEU292" s="227"/>
      <c r="AEV292" s="227"/>
      <c r="AEW292" s="227"/>
      <c r="AEX292" s="227"/>
      <c r="AEY292" s="227"/>
      <c r="AEZ292" s="227"/>
      <c r="AFA292" s="227"/>
      <c r="AFB292" s="227"/>
      <c r="AFC292" s="227"/>
      <c r="AFD292" s="227"/>
      <c r="AFE292" s="227"/>
      <c r="AFF292" s="227"/>
      <c r="AFG292" s="227"/>
      <c r="AFH292" s="227"/>
      <c r="AFI292" s="227"/>
      <c r="AFJ292" s="227"/>
      <c r="AFK292" s="227"/>
      <c r="AFL292" s="227"/>
      <c r="AFM292" s="227"/>
      <c r="AFN292" s="227"/>
      <c r="AFO292" s="227"/>
      <c r="AFP292" s="227"/>
      <c r="AFQ292" s="227"/>
      <c r="AFR292" s="227"/>
      <c r="AFS292" s="227"/>
      <c r="AFT292" s="227"/>
      <c r="AFU292" s="227"/>
      <c r="AFV292" s="227"/>
      <c r="AFW292" s="227"/>
      <c r="AFX292" s="227"/>
      <c r="AFY292" s="227"/>
      <c r="AFZ292" s="227"/>
      <c r="AGA292" s="227"/>
      <c r="AGB292" s="227"/>
      <c r="AGC292" s="227"/>
      <c r="AGD292" s="227"/>
      <c r="AGE292" s="227"/>
      <c r="AGF292" s="227"/>
      <c r="AGG292" s="227"/>
      <c r="AGH292" s="227"/>
      <c r="AGI292" s="227"/>
      <c r="AGJ292" s="227"/>
      <c r="AGK292" s="227"/>
      <c r="AGL292" s="227"/>
      <c r="AGM292" s="227"/>
      <c r="AGN292" s="227"/>
      <c r="AGO292" s="227"/>
      <c r="AGP292" s="227"/>
      <c r="AGQ292" s="227"/>
      <c r="AGR292" s="227"/>
      <c r="AGS292" s="227"/>
      <c r="AGT292" s="227"/>
      <c r="AGU292" s="227"/>
      <c r="AGV292" s="227"/>
      <c r="AGW292" s="227"/>
      <c r="AGX292" s="227"/>
      <c r="AGY292" s="227"/>
      <c r="AGZ292" s="227"/>
      <c r="AHA292" s="227"/>
      <c r="AHB292" s="227"/>
      <c r="AHC292" s="227"/>
      <c r="AHD292" s="227"/>
      <c r="AHE292" s="227"/>
      <c r="AHF292" s="227"/>
      <c r="AHG292" s="227"/>
      <c r="AHH292" s="227"/>
      <c r="AHI292" s="227"/>
      <c r="AHJ292" s="227"/>
      <c r="AHK292" s="227"/>
      <c r="AHL292" s="227"/>
      <c r="AHM292" s="227"/>
      <c r="AHN292" s="227"/>
      <c r="AHO292" s="227"/>
      <c r="AHP292" s="227"/>
      <c r="AHQ292" s="227"/>
      <c r="AHR292" s="227"/>
      <c r="AHS292" s="227"/>
      <c r="AHT292" s="227"/>
      <c r="AHU292" s="227"/>
      <c r="AHV292" s="227"/>
      <c r="AHW292" s="227"/>
      <c r="AHX292" s="227"/>
      <c r="AHY292" s="227"/>
      <c r="AHZ292" s="227"/>
      <c r="AIA292" s="227"/>
      <c r="AIB292" s="227"/>
      <c r="AIC292" s="227"/>
      <c r="AID292" s="227"/>
      <c r="AIE292" s="227"/>
      <c r="AIF292" s="227"/>
      <c r="AIG292" s="227"/>
      <c r="AIH292" s="227"/>
      <c r="AII292" s="227"/>
      <c r="AIJ292" s="227"/>
      <c r="AIK292" s="227"/>
      <c r="AIL292" s="227"/>
      <c r="AIM292" s="227"/>
      <c r="AIN292" s="227"/>
      <c r="AIO292" s="227"/>
      <c r="AIP292" s="227"/>
      <c r="AIQ292" s="227"/>
      <c r="AIR292" s="227"/>
      <c r="AIS292" s="227"/>
      <c r="AIT292" s="227"/>
      <c r="AIU292" s="227"/>
      <c r="AIV292" s="227"/>
      <c r="AIW292" s="227"/>
      <c r="AIX292" s="227"/>
      <c r="AIY292" s="227"/>
      <c r="AIZ292" s="227"/>
      <c r="AJA292" s="227"/>
      <c r="AJB292" s="227"/>
      <c r="AJC292" s="227"/>
      <c r="AJD292" s="227"/>
      <c r="AJE292" s="227"/>
      <c r="AJF292" s="227"/>
      <c r="AJG292" s="227"/>
      <c r="AJH292" s="227"/>
      <c r="AJI292" s="227"/>
      <c r="AJJ292" s="227"/>
      <c r="AJK292" s="227"/>
      <c r="AJL292" s="227"/>
      <c r="AJM292" s="227"/>
      <c r="AJN292" s="227"/>
      <c r="AJO292" s="227"/>
      <c r="AJP292" s="227"/>
      <c r="AJQ292" s="227"/>
      <c r="AJR292" s="227"/>
      <c r="AJS292" s="227"/>
      <c r="AJT292" s="227"/>
      <c r="AJU292" s="227"/>
      <c r="AJV292" s="227"/>
      <c r="AJW292" s="227"/>
      <c r="AJX292" s="227"/>
      <c r="AJY292" s="227"/>
      <c r="AJZ292" s="227"/>
      <c r="AKA292" s="227"/>
      <c r="AKB292" s="227"/>
      <c r="AKC292" s="227"/>
      <c r="AKD292" s="227"/>
      <c r="AKE292" s="227"/>
      <c r="AKF292" s="227"/>
      <c r="AKG292" s="227"/>
      <c r="AKH292" s="227"/>
      <c r="AKI292" s="227"/>
      <c r="AKJ292" s="227"/>
      <c r="AKK292" s="227"/>
      <c r="AKL292" s="227"/>
      <c r="AKM292" s="227"/>
      <c r="AKN292" s="227"/>
      <c r="AKO292" s="227"/>
      <c r="AKP292" s="227"/>
      <c r="AKQ292" s="227"/>
      <c r="AKR292" s="227"/>
      <c r="AKS292" s="227"/>
      <c r="AKT292" s="227"/>
      <c r="AKU292" s="227"/>
      <c r="AKV292" s="227"/>
      <c r="AKW292" s="227"/>
      <c r="AKX292" s="227"/>
      <c r="AKY292" s="227"/>
      <c r="AKZ292" s="227"/>
      <c r="ALA292" s="227"/>
      <c r="ALB292" s="227"/>
      <c r="ALC292" s="227"/>
      <c r="ALD292" s="227"/>
      <c r="ALE292" s="227"/>
      <c r="ALF292" s="227"/>
      <c r="ALG292" s="227"/>
      <c r="ALH292" s="227"/>
      <c r="ALI292" s="227"/>
      <c r="ALJ292" s="227"/>
      <c r="ALK292" s="227"/>
      <c r="ALL292" s="227"/>
      <c r="ALM292" s="227"/>
      <c r="ALN292" s="227"/>
      <c r="ALO292" s="227"/>
      <c r="ALP292" s="227"/>
      <c r="ALQ292" s="227"/>
      <c r="ALR292" s="227"/>
      <c r="ALS292" s="227"/>
      <c r="ALT292" s="227"/>
      <c r="ALU292" s="227"/>
      <c r="ALV292" s="227"/>
      <c r="ALW292" s="227"/>
      <c r="ALX292" s="227"/>
      <c r="ALY292" s="227"/>
      <c r="ALZ292" s="227"/>
      <c r="AMA292" s="227"/>
      <c r="AMB292" s="227"/>
      <c r="AMC292" s="227"/>
      <c r="AMD292" s="227"/>
      <c r="AME292" s="227"/>
      <c r="AMF292" s="227"/>
      <c r="AMG292" s="227"/>
      <c r="AMH292" s="227"/>
      <c r="AMI292" s="227"/>
      <c r="AMJ292" s="227"/>
      <c r="AMK292" s="227"/>
      <c r="AML292" s="227"/>
      <c r="AMM292" s="227"/>
      <c r="AMN292" s="227"/>
      <c r="AMO292" s="227"/>
      <c r="AMP292" s="227"/>
      <c r="AMQ292" s="227"/>
      <c r="AMR292" s="227"/>
      <c r="AMS292" s="227"/>
      <c r="AMT292" s="227"/>
      <c r="AMU292" s="227"/>
      <c r="AMV292" s="227"/>
      <c r="AMW292" s="227"/>
      <c r="AMX292" s="227"/>
    </row>
    <row r="293" spans="1:1038" s="308" customFormat="1" ht="18" customHeight="1">
      <c r="A293" s="351" t="s">
        <v>1646</v>
      </c>
      <c r="B293" s="228" t="s">
        <v>1647</v>
      </c>
      <c r="C293" s="228"/>
      <c r="D293" s="228" t="s">
        <v>1279</v>
      </c>
      <c r="E293" s="228">
        <v>48</v>
      </c>
      <c r="F293" s="228">
        <v>1</v>
      </c>
      <c r="G293" s="285" t="str">
        <f t="shared" si="73"/>
        <v>48-1</v>
      </c>
      <c r="H293" s="279">
        <v>0</v>
      </c>
      <c r="I293" s="228">
        <v>38</v>
      </c>
      <c r="J293" s="226"/>
      <c r="K293" s="545" t="b">
        <f>IF(I294=1,IF(((VLOOKUP($G293,[1]Depth_Lookup!#REF!,9,FALSE))-(H293/100))=0,"Good",IF(((VLOOKUP($G293,[1]Depth_Lookup!$A$3:$J$550,9,FALSE))-(H293/100))&gt;0,"Too Short","Too Long")))</f>
        <v>0</v>
      </c>
      <c r="L293" s="171">
        <f>(VLOOKUP($G293,Depth_Lookup!$A$3:$J$410,10,FALSE))+(H293/100)</f>
        <v>113.4</v>
      </c>
      <c r="M293" s="171">
        <f>(VLOOKUP($G293,Depth_Lookup!$A$3:$J$410,10,FALSE))+(I293/100)</f>
        <v>113.78</v>
      </c>
      <c r="N293" s="231" t="s">
        <v>1742</v>
      </c>
      <c r="O293" s="228" t="s">
        <v>1303</v>
      </c>
      <c r="P293" s="228" t="s">
        <v>853</v>
      </c>
      <c r="Q293" s="228" t="s">
        <v>125</v>
      </c>
      <c r="R293" s="304" t="s">
        <v>1633</v>
      </c>
      <c r="S293" s="228" t="s">
        <v>94</v>
      </c>
      <c r="T293" s="228" t="s">
        <v>94</v>
      </c>
      <c r="U293" s="228" t="s">
        <v>95</v>
      </c>
      <c r="V293" s="228" t="s">
        <v>509</v>
      </c>
      <c r="W293" s="228" t="s">
        <v>102</v>
      </c>
      <c r="X293" s="305">
        <v>5</v>
      </c>
      <c r="Y293" s="228" t="s">
        <v>90</v>
      </c>
      <c r="Z293" s="228" t="s">
        <v>91</v>
      </c>
      <c r="AA293" s="228"/>
      <c r="AB293" s="228"/>
      <c r="AC293" s="228"/>
      <c r="AD293" s="228"/>
      <c r="AE293" s="234"/>
      <c r="AF293" s="304" t="e">
        <v>#N/A</v>
      </c>
      <c r="AG293" s="241"/>
      <c r="AH293" s="228"/>
      <c r="AI293" s="244">
        <v>79</v>
      </c>
      <c r="AJ293" s="228"/>
      <c r="AK293" s="228"/>
      <c r="AL293" s="228"/>
      <c r="AM293" s="228"/>
      <c r="AN293" s="228"/>
      <c r="AO293" s="244"/>
      <c r="AP293" s="228"/>
      <c r="AQ293" s="228"/>
      <c r="AR293" s="228"/>
      <c r="AS293" s="228"/>
      <c r="AT293" s="228"/>
      <c r="AU293" s="244"/>
      <c r="AV293" s="228"/>
      <c r="AW293" s="228"/>
      <c r="AX293" s="228"/>
      <c r="AY293" s="228"/>
      <c r="AZ293" s="228"/>
      <c r="BA293" s="244">
        <v>20</v>
      </c>
      <c r="BB293" s="228">
        <v>5</v>
      </c>
      <c r="BC293" s="228">
        <v>2</v>
      </c>
      <c r="BD293" s="228" t="s">
        <v>110</v>
      </c>
      <c r="BE293" s="228" t="s">
        <v>103</v>
      </c>
      <c r="BF293" s="228"/>
      <c r="BG293" s="244"/>
      <c r="BH293" s="228"/>
      <c r="BI293" s="228"/>
      <c r="BJ293" s="228"/>
      <c r="BK293" s="228"/>
      <c r="BL293" s="228"/>
      <c r="BM293" s="244">
        <v>1</v>
      </c>
      <c r="BN293" s="228">
        <v>1</v>
      </c>
      <c r="BO293" s="228">
        <v>0.5</v>
      </c>
      <c r="BP293" s="228" t="s">
        <v>110</v>
      </c>
      <c r="BQ293" s="228" t="s">
        <v>103</v>
      </c>
      <c r="BR293" s="228"/>
      <c r="BS293" s="228"/>
      <c r="BT293" s="228"/>
      <c r="BU293" s="228"/>
      <c r="BV293" s="228"/>
      <c r="BW293" s="228"/>
      <c r="BX293" s="228"/>
      <c r="BY293" s="244"/>
      <c r="BZ293" s="228"/>
      <c r="CA293" s="228"/>
      <c r="CB293" s="228"/>
      <c r="CC293" s="228"/>
      <c r="CD293" s="228"/>
      <c r="CE293" s="228"/>
      <c r="CF293" s="228"/>
      <c r="CG293" s="245"/>
      <c r="CH293" s="246" t="s">
        <v>1737</v>
      </c>
      <c r="CI293" s="246">
        <v>100</v>
      </c>
      <c r="CJ293" s="246" t="s">
        <v>514</v>
      </c>
      <c r="CK293" s="247"/>
      <c r="CL293" s="248"/>
      <c r="CM293" s="248"/>
      <c r="CN293" s="248"/>
      <c r="CO293" s="248"/>
      <c r="CP293" s="248"/>
      <c r="CQ293" s="248"/>
      <c r="CR293" s="248"/>
      <c r="CS293" s="248"/>
      <c r="CT293" s="248"/>
      <c r="CU293" s="248"/>
      <c r="CV293" s="248"/>
      <c r="CW293" s="248"/>
      <c r="CX293" s="248"/>
      <c r="CY293" s="248"/>
      <c r="CZ293" s="248"/>
      <c r="DA293" s="248"/>
      <c r="DB293" s="248">
        <v>50</v>
      </c>
      <c r="DC293" s="249">
        <v>2</v>
      </c>
      <c r="DD293" s="248"/>
      <c r="DE293" s="248"/>
      <c r="DF293" s="248"/>
      <c r="DG293" s="248"/>
      <c r="DH293" s="248"/>
      <c r="DI293" s="248"/>
      <c r="DJ293" s="248">
        <v>48</v>
      </c>
      <c r="DK293" s="306">
        <v>100</v>
      </c>
      <c r="DL293" s="245"/>
      <c r="DM293" s="248"/>
      <c r="DN293" s="248"/>
      <c r="DO293" s="307"/>
      <c r="DQ293" s="245"/>
      <c r="DR293" s="307"/>
      <c r="DS293" s="245"/>
      <c r="DT293" s="262" t="s">
        <v>1743</v>
      </c>
      <c r="DU293" s="249"/>
      <c r="DV293" s="249"/>
      <c r="DW293" s="310">
        <v>100</v>
      </c>
      <c r="DX293" s="311" t="e">
        <v>#N/A</v>
      </c>
      <c r="DY293" s="383" t="s">
        <v>1405</v>
      </c>
      <c r="DZ293" s="268" t="s">
        <v>1739</v>
      </c>
      <c r="EA293" s="268"/>
      <c r="EB293" s="249"/>
      <c r="EC293" s="312"/>
      <c r="ED293" s="229" t="s">
        <v>2517</v>
      </c>
      <c r="EE293" s="313"/>
      <c r="EF293" s="314"/>
      <c r="EG293" s="313"/>
      <c r="EH293" s="315"/>
      <c r="EI293" s="316"/>
      <c r="EJ293" s="317"/>
      <c r="EK293" s="318"/>
      <c r="EL293" s="313"/>
      <c r="EM293" s="315"/>
      <c r="EN293" s="315"/>
      <c r="EO293" s="319"/>
      <c r="EP293" s="319"/>
      <c r="ER293" s="319"/>
      <c r="ES293" s="319"/>
      <c r="ET293" s="319"/>
      <c r="EU293" s="319"/>
      <c r="EV293" s="320"/>
      <c r="EW293" s="320"/>
      <c r="EX293" s="320"/>
      <c r="EY293" s="320"/>
      <c r="EZ293" s="192" t="e">
        <f t="shared" si="74"/>
        <v>#DIV/0!</v>
      </c>
      <c r="FA293" s="192" t="e">
        <f t="shared" si="75"/>
        <v>#DIV/0!</v>
      </c>
      <c r="FB293" s="192" t="e">
        <f t="shared" si="76"/>
        <v>#DIV/0!</v>
      </c>
      <c r="FC293" s="192" t="e">
        <f t="shared" si="77"/>
        <v>#DIV/0!</v>
      </c>
      <c r="FD293" s="192" t="e">
        <f t="shared" si="78"/>
        <v>#DIV/0!</v>
      </c>
      <c r="FE293" s="193" t="e">
        <f t="shared" si="79"/>
        <v>#DIV/0!</v>
      </c>
      <c r="FF293" s="194" t="e">
        <f t="shared" si="80"/>
        <v>#DIV/0!</v>
      </c>
      <c r="FG293" s="308" t="s">
        <v>1811</v>
      </c>
      <c r="FH293" s="315"/>
      <c r="FI293" s="778">
        <f t="shared" si="81"/>
        <v>0</v>
      </c>
      <c r="FJ293" s="779" t="e">
        <f t="shared" si="82"/>
        <v>#DIV/0!</v>
      </c>
      <c r="FK293" s="779" t="e">
        <f t="shared" si="83"/>
        <v>#DIV/0!</v>
      </c>
      <c r="FL293" s="780" t="e">
        <f t="shared" si="84"/>
        <v>#DIV/0!</v>
      </c>
      <c r="FM293" s="169" t="e">
        <f t="shared" si="85"/>
        <v>#DIV/0!</v>
      </c>
      <c r="FN293" s="783" t="e">
        <f t="shared" si="86"/>
        <v>#DIV/0!</v>
      </c>
      <c r="FO293" s="228"/>
      <c r="FP293" s="228"/>
      <c r="FQ293" s="228"/>
      <c r="FR293" s="228"/>
      <c r="FS293" s="228"/>
      <c r="FT293" s="228"/>
      <c r="FU293" s="228"/>
      <c r="FV293" s="228"/>
      <c r="FW293" s="228"/>
      <c r="FX293" s="228"/>
      <c r="FY293" s="228"/>
      <c r="FZ293" s="228"/>
      <c r="GA293" s="228"/>
      <c r="GB293" s="228"/>
      <c r="GC293" s="228"/>
      <c r="GD293" s="228"/>
      <c r="GE293" s="228"/>
      <c r="GF293" s="228"/>
      <c r="GG293" s="228"/>
      <c r="GH293" s="228"/>
      <c r="GI293" s="228"/>
      <c r="GJ293" s="228"/>
      <c r="GK293" s="228"/>
      <c r="GL293" s="228"/>
      <c r="GM293" s="228"/>
      <c r="GN293" s="228"/>
      <c r="GO293" s="228"/>
      <c r="GP293" s="228"/>
      <c r="GQ293" s="228"/>
      <c r="GR293" s="228"/>
      <c r="GS293" s="228"/>
      <c r="GT293" s="228"/>
      <c r="GU293" s="228"/>
      <c r="GV293" s="228"/>
      <c r="GW293" s="228"/>
      <c r="GX293" s="228"/>
      <c r="GY293" s="228"/>
      <c r="GZ293" s="228"/>
      <c r="HA293" s="228"/>
      <c r="HB293" s="228"/>
      <c r="HC293" s="228"/>
      <c r="HD293" s="228"/>
      <c r="HE293" s="228"/>
      <c r="HF293" s="228"/>
      <c r="HG293" s="228"/>
      <c r="HH293" s="228"/>
      <c r="HI293" s="228"/>
      <c r="HJ293" s="228"/>
      <c r="HK293" s="228"/>
      <c r="HL293" s="228"/>
      <c r="HM293" s="228"/>
      <c r="HN293" s="228"/>
      <c r="HO293" s="228"/>
      <c r="HP293" s="228"/>
      <c r="HQ293" s="228"/>
      <c r="HR293" s="228"/>
      <c r="HS293" s="228"/>
      <c r="HT293" s="228"/>
      <c r="HU293" s="228"/>
      <c r="HV293" s="228"/>
      <c r="HW293" s="228"/>
      <c r="HX293" s="228"/>
      <c r="HY293" s="228"/>
      <c r="HZ293" s="228"/>
      <c r="IA293" s="228"/>
      <c r="IB293" s="228"/>
      <c r="IC293" s="228"/>
      <c r="ID293" s="228"/>
      <c r="IE293" s="228"/>
      <c r="IF293" s="228"/>
      <c r="IG293" s="228"/>
      <c r="IH293" s="228"/>
      <c r="II293" s="228"/>
      <c r="IJ293" s="228"/>
      <c r="IK293" s="228"/>
      <c r="IL293" s="228"/>
      <c r="IM293" s="228"/>
      <c r="IN293" s="228"/>
      <c r="IO293" s="228"/>
      <c r="IP293" s="228"/>
      <c r="IQ293" s="228"/>
      <c r="IR293" s="228"/>
      <c r="IS293" s="228"/>
      <c r="IT293" s="228"/>
      <c r="IU293" s="228"/>
      <c r="IV293" s="228"/>
      <c r="IW293" s="228"/>
      <c r="IX293" s="228"/>
      <c r="IY293" s="228"/>
      <c r="IZ293" s="228"/>
      <c r="JA293" s="228"/>
      <c r="JB293" s="228"/>
      <c r="JC293" s="228"/>
      <c r="JD293" s="228"/>
      <c r="JE293" s="228"/>
      <c r="JF293" s="228"/>
      <c r="JG293" s="228"/>
      <c r="JH293" s="228"/>
      <c r="JI293" s="228"/>
      <c r="JJ293" s="228"/>
      <c r="JK293" s="228"/>
      <c r="JL293" s="228"/>
      <c r="JM293" s="228"/>
      <c r="JN293" s="228"/>
      <c r="JO293" s="228"/>
      <c r="JP293" s="228"/>
      <c r="JQ293" s="228"/>
      <c r="JR293" s="228"/>
      <c r="JS293" s="228"/>
      <c r="JT293" s="228"/>
      <c r="JU293" s="228"/>
      <c r="JV293" s="228"/>
      <c r="JW293" s="228"/>
      <c r="JX293" s="228"/>
      <c r="JY293" s="228"/>
      <c r="JZ293" s="228"/>
      <c r="KA293" s="228"/>
      <c r="KB293" s="228"/>
      <c r="KC293" s="228"/>
      <c r="KD293" s="228"/>
      <c r="KE293" s="228"/>
      <c r="KF293" s="228"/>
      <c r="KG293" s="228"/>
      <c r="KH293" s="228"/>
      <c r="KI293" s="228"/>
      <c r="KJ293" s="228"/>
      <c r="KK293" s="228"/>
      <c r="KL293" s="228"/>
      <c r="KM293" s="228"/>
      <c r="KN293" s="228"/>
      <c r="KO293" s="228"/>
      <c r="KP293" s="228"/>
      <c r="KQ293" s="228"/>
      <c r="KR293" s="228"/>
      <c r="KS293" s="228"/>
      <c r="KT293" s="228"/>
      <c r="KU293" s="228"/>
      <c r="KV293" s="228"/>
      <c r="KW293" s="228"/>
      <c r="KX293" s="228"/>
      <c r="KY293" s="228"/>
      <c r="KZ293" s="228"/>
      <c r="LA293" s="228"/>
      <c r="LB293" s="228"/>
      <c r="LC293" s="228"/>
      <c r="LD293" s="228"/>
      <c r="LE293" s="228"/>
      <c r="LF293" s="228"/>
      <c r="LG293" s="228"/>
      <c r="LH293" s="228"/>
      <c r="LI293" s="228"/>
      <c r="LJ293" s="228"/>
      <c r="LK293" s="228"/>
      <c r="LL293" s="228"/>
      <c r="LM293" s="228"/>
      <c r="LN293" s="228"/>
      <c r="LO293" s="228"/>
      <c r="LP293" s="228"/>
      <c r="LQ293" s="228"/>
      <c r="LR293" s="228"/>
      <c r="LS293" s="228"/>
      <c r="LT293" s="228"/>
      <c r="LU293" s="228"/>
      <c r="LV293" s="228"/>
      <c r="LW293" s="228"/>
      <c r="LX293" s="228"/>
      <c r="LY293" s="228"/>
      <c r="LZ293" s="228"/>
      <c r="MA293" s="228"/>
      <c r="MB293" s="228"/>
      <c r="MC293" s="228"/>
      <c r="MD293" s="228"/>
      <c r="ME293" s="228"/>
      <c r="MF293" s="228"/>
      <c r="MG293" s="228"/>
      <c r="MH293" s="228"/>
      <c r="MI293" s="228"/>
      <c r="MJ293" s="228"/>
      <c r="MK293" s="228"/>
      <c r="ML293" s="228"/>
      <c r="MM293" s="228"/>
      <c r="MN293" s="228"/>
      <c r="MO293" s="228"/>
      <c r="MP293" s="228"/>
      <c r="MQ293" s="228"/>
      <c r="MR293" s="228"/>
      <c r="MS293" s="228"/>
      <c r="MT293" s="228"/>
      <c r="MU293" s="228"/>
      <c r="MV293" s="228"/>
      <c r="MW293" s="228"/>
      <c r="MX293" s="228"/>
      <c r="MY293" s="228"/>
      <c r="MZ293" s="228"/>
      <c r="NA293" s="228"/>
      <c r="NB293" s="228"/>
      <c r="NC293" s="228"/>
      <c r="ND293" s="228"/>
      <c r="NE293" s="228"/>
      <c r="NF293" s="228"/>
      <c r="NG293" s="228"/>
      <c r="NH293" s="228"/>
      <c r="NI293" s="228"/>
      <c r="NJ293" s="228"/>
      <c r="NK293" s="228"/>
      <c r="NL293" s="228"/>
      <c r="NM293" s="228"/>
      <c r="NN293" s="228"/>
      <c r="NO293" s="228"/>
      <c r="NP293" s="228"/>
      <c r="NQ293" s="228"/>
      <c r="NR293" s="228"/>
      <c r="NS293" s="228"/>
      <c r="NT293" s="228"/>
      <c r="NU293" s="228"/>
      <c r="NV293" s="228"/>
      <c r="NW293" s="228"/>
      <c r="NX293" s="228"/>
      <c r="NY293" s="228"/>
      <c r="NZ293" s="228"/>
      <c r="OA293" s="228"/>
      <c r="OB293" s="228"/>
      <c r="OC293" s="228"/>
      <c r="OD293" s="228"/>
      <c r="OE293" s="228"/>
      <c r="OF293" s="228"/>
      <c r="OG293" s="228"/>
      <c r="OH293" s="228"/>
      <c r="OI293" s="228"/>
      <c r="OJ293" s="228"/>
      <c r="OK293" s="228"/>
      <c r="OL293" s="228"/>
      <c r="OM293" s="228"/>
      <c r="ON293" s="228"/>
      <c r="OO293" s="228"/>
      <c r="OP293" s="228"/>
      <c r="OQ293" s="228"/>
      <c r="OR293" s="228"/>
      <c r="OS293" s="228"/>
      <c r="OT293" s="228"/>
      <c r="OU293" s="228"/>
      <c r="OV293" s="228"/>
      <c r="OW293" s="228"/>
      <c r="OX293" s="228"/>
      <c r="OY293" s="228"/>
      <c r="OZ293" s="228"/>
      <c r="PA293" s="228"/>
      <c r="PB293" s="228"/>
      <c r="PC293" s="228"/>
      <c r="PD293" s="228"/>
      <c r="PE293" s="228"/>
      <c r="PF293" s="228"/>
      <c r="PG293" s="228"/>
      <c r="PH293" s="228"/>
      <c r="PI293" s="228"/>
      <c r="PJ293" s="228"/>
      <c r="PK293" s="228"/>
      <c r="PL293" s="228"/>
      <c r="PM293" s="228"/>
      <c r="PN293" s="228"/>
      <c r="PO293" s="228"/>
      <c r="PP293" s="228"/>
      <c r="PQ293" s="228"/>
      <c r="PR293" s="228"/>
      <c r="PS293" s="228"/>
      <c r="PT293" s="228"/>
      <c r="PU293" s="228"/>
      <c r="PV293" s="228"/>
      <c r="PW293" s="228"/>
      <c r="PX293" s="228"/>
      <c r="PY293" s="228"/>
      <c r="PZ293" s="228"/>
      <c r="QA293" s="228"/>
      <c r="QB293" s="228"/>
      <c r="QC293" s="228"/>
      <c r="QD293" s="228"/>
      <c r="QE293" s="228"/>
      <c r="QF293" s="228"/>
      <c r="QG293" s="228"/>
      <c r="QH293" s="228"/>
      <c r="QI293" s="228"/>
      <c r="QJ293" s="228"/>
      <c r="QK293" s="228"/>
      <c r="QL293" s="228"/>
      <c r="QM293" s="228"/>
      <c r="QN293" s="228"/>
      <c r="QO293" s="228"/>
      <c r="QP293" s="228"/>
      <c r="QQ293" s="228"/>
      <c r="QR293" s="228"/>
      <c r="QS293" s="228"/>
      <c r="QT293" s="228"/>
      <c r="QU293" s="228"/>
      <c r="QV293" s="228"/>
      <c r="QW293" s="228"/>
      <c r="QX293" s="228"/>
      <c r="QY293" s="228"/>
      <c r="QZ293" s="228"/>
      <c r="RA293" s="228"/>
      <c r="RB293" s="228"/>
      <c r="RC293" s="228"/>
      <c r="RD293" s="228"/>
      <c r="RE293" s="228"/>
      <c r="RF293" s="228"/>
      <c r="RG293" s="228"/>
      <c r="RH293" s="228"/>
      <c r="RI293" s="228"/>
      <c r="RJ293" s="228"/>
      <c r="RK293" s="228"/>
      <c r="RL293" s="228"/>
      <c r="RM293" s="228"/>
      <c r="RN293" s="228"/>
      <c r="RO293" s="228"/>
      <c r="RP293" s="228"/>
      <c r="RQ293" s="228"/>
      <c r="RR293" s="228"/>
      <c r="RS293" s="228"/>
      <c r="RT293" s="228"/>
      <c r="RU293" s="228"/>
      <c r="RV293" s="228"/>
      <c r="RW293" s="228"/>
      <c r="RX293" s="228"/>
      <c r="RY293" s="228"/>
      <c r="RZ293" s="228"/>
      <c r="SA293" s="228"/>
      <c r="SB293" s="228"/>
      <c r="SC293" s="228"/>
      <c r="SD293" s="228"/>
      <c r="SE293" s="228"/>
      <c r="SF293" s="228"/>
      <c r="SG293" s="228"/>
      <c r="SH293" s="228"/>
      <c r="SI293" s="228"/>
      <c r="SJ293" s="228"/>
      <c r="SK293" s="228"/>
      <c r="SL293" s="228"/>
      <c r="SM293" s="228"/>
      <c r="SN293" s="228"/>
      <c r="SO293" s="228"/>
      <c r="SP293" s="228"/>
      <c r="SQ293" s="228"/>
      <c r="SR293" s="228"/>
      <c r="SS293" s="228"/>
      <c r="ST293" s="228"/>
      <c r="SU293" s="228"/>
      <c r="SV293" s="228"/>
      <c r="SW293" s="228"/>
      <c r="SX293" s="228"/>
      <c r="SY293" s="228"/>
      <c r="SZ293" s="228"/>
      <c r="TA293" s="228"/>
      <c r="TB293" s="228"/>
      <c r="TC293" s="228"/>
      <c r="TD293" s="228"/>
      <c r="TE293" s="228"/>
      <c r="TF293" s="228"/>
      <c r="TG293" s="228"/>
      <c r="TH293" s="228"/>
      <c r="TI293" s="228"/>
      <c r="TJ293" s="228"/>
      <c r="TK293" s="228"/>
      <c r="TL293" s="228"/>
      <c r="TM293" s="228"/>
      <c r="TN293" s="228"/>
      <c r="TO293" s="228"/>
      <c r="TP293" s="228"/>
      <c r="TQ293" s="228"/>
      <c r="TR293" s="228"/>
      <c r="TS293" s="228"/>
      <c r="TT293" s="228"/>
      <c r="TU293" s="228"/>
      <c r="TV293" s="228"/>
      <c r="TW293" s="228"/>
      <c r="TX293" s="228"/>
      <c r="TY293" s="228"/>
      <c r="TZ293" s="228"/>
      <c r="UA293" s="228"/>
      <c r="UB293" s="228"/>
      <c r="UC293" s="228"/>
      <c r="UD293" s="228"/>
      <c r="UE293" s="228"/>
      <c r="UF293" s="228"/>
      <c r="UG293" s="228"/>
      <c r="UH293" s="228"/>
      <c r="UI293" s="228"/>
      <c r="UJ293" s="228"/>
      <c r="UK293" s="228"/>
      <c r="UL293" s="228"/>
      <c r="UM293" s="228"/>
      <c r="UN293" s="228"/>
      <c r="UO293" s="228"/>
      <c r="UP293" s="228"/>
      <c r="UQ293" s="228"/>
      <c r="UR293" s="228"/>
      <c r="US293" s="228"/>
      <c r="UT293" s="228"/>
      <c r="UU293" s="228"/>
      <c r="UV293" s="228"/>
      <c r="UW293" s="228"/>
      <c r="UX293" s="228"/>
      <c r="UY293" s="228"/>
      <c r="UZ293" s="228"/>
      <c r="VA293" s="228"/>
      <c r="VB293" s="228"/>
      <c r="VC293" s="228"/>
      <c r="VD293" s="228"/>
      <c r="VE293" s="228"/>
      <c r="VF293" s="228"/>
      <c r="VG293" s="228"/>
      <c r="VH293" s="228"/>
      <c r="VI293" s="228"/>
      <c r="VJ293" s="228"/>
      <c r="VK293" s="228"/>
      <c r="VL293" s="228"/>
      <c r="VM293" s="228"/>
      <c r="VN293" s="228"/>
      <c r="VO293" s="228"/>
      <c r="VP293" s="228"/>
      <c r="VQ293" s="228"/>
      <c r="VR293" s="228"/>
      <c r="VS293" s="228"/>
      <c r="VT293" s="228"/>
      <c r="VU293" s="228"/>
      <c r="VV293" s="228"/>
      <c r="VW293" s="228"/>
      <c r="VX293" s="228"/>
      <c r="VY293" s="228"/>
      <c r="VZ293" s="228"/>
      <c r="WA293" s="228"/>
      <c r="WB293" s="228"/>
      <c r="WC293" s="228"/>
      <c r="WD293" s="228"/>
      <c r="WE293" s="228"/>
      <c r="WF293" s="228"/>
      <c r="WG293" s="228"/>
      <c r="WH293" s="228"/>
      <c r="WI293" s="228"/>
      <c r="WJ293" s="228"/>
      <c r="WK293" s="228"/>
      <c r="WL293" s="228"/>
      <c r="WM293" s="228"/>
      <c r="WN293" s="228"/>
      <c r="WO293" s="228"/>
      <c r="WP293" s="228"/>
      <c r="WQ293" s="228"/>
      <c r="WR293" s="228"/>
      <c r="WS293" s="228"/>
      <c r="WT293" s="228"/>
      <c r="WU293" s="228"/>
      <c r="WV293" s="228"/>
      <c r="WW293" s="228"/>
      <c r="WX293" s="228"/>
      <c r="WY293" s="228"/>
      <c r="WZ293" s="228"/>
      <c r="XA293" s="228"/>
      <c r="XB293" s="228"/>
      <c r="XC293" s="228"/>
      <c r="XD293" s="228"/>
      <c r="XE293" s="228"/>
      <c r="XF293" s="228"/>
      <c r="XG293" s="228"/>
      <c r="XH293" s="228"/>
      <c r="XI293" s="228"/>
      <c r="XJ293" s="228"/>
      <c r="XK293" s="228"/>
      <c r="XL293" s="228"/>
      <c r="XM293" s="228"/>
      <c r="XN293" s="228"/>
      <c r="XO293" s="228"/>
      <c r="XP293" s="228"/>
      <c r="XQ293" s="228"/>
      <c r="XR293" s="228"/>
      <c r="XS293" s="228"/>
      <c r="XT293" s="228"/>
      <c r="XU293" s="228"/>
      <c r="XV293" s="228"/>
      <c r="XW293" s="228"/>
      <c r="XX293" s="228"/>
      <c r="XY293" s="228"/>
      <c r="XZ293" s="228"/>
      <c r="YA293" s="228"/>
      <c r="YB293" s="228"/>
      <c r="YC293" s="228"/>
      <c r="YD293" s="228"/>
      <c r="YE293" s="228"/>
      <c r="YF293" s="228"/>
      <c r="YG293" s="228"/>
      <c r="YH293" s="228"/>
      <c r="YI293" s="228"/>
      <c r="YJ293" s="228"/>
      <c r="YK293" s="228"/>
      <c r="YL293" s="228"/>
      <c r="YM293" s="228"/>
      <c r="YN293" s="228"/>
      <c r="YO293" s="228"/>
      <c r="YP293" s="228"/>
      <c r="YQ293" s="228"/>
      <c r="YR293" s="228"/>
      <c r="YS293" s="228"/>
      <c r="YT293" s="228"/>
      <c r="YU293" s="228"/>
      <c r="YV293" s="228"/>
      <c r="YW293" s="228"/>
      <c r="YX293" s="228"/>
      <c r="YY293" s="228"/>
      <c r="YZ293" s="228"/>
      <c r="ZA293" s="228"/>
      <c r="ZB293" s="228"/>
      <c r="ZC293" s="228"/>
      <c r="ZD293" s="228"/>
      <c r="ZE293" s="228"/>
      <c r="ZF293" s="228"/>
      <c r="ZG293" s="228"/>
      <c r="ZH293" s="228"/>
      <c r="ZI293" s="228"/>
      <c r="ZJ293" s="228"/>
      <c r="ZK293" s="228"/>
      <c r="ZL293" s="228"/>
      <c r="ZM293" s="228"/>
      <c r="ZN293" s="228"/>
      <c r="ZO293" s="228"/>
      <c r="ZP293" s="228"/>
      <c r="ZQ293" s="228"/>
      <c r="ZR293" s="228"/>
      <c r="ZS293" s="228"/>
      <c r="ZT293" s="228"/>
      <c r="ZU293" s="228"/>
      <c r="ZV293" s="228"/>
      <c r="ZW293" s="228"/>
      <c r="ZX293" s="228"/>
      <c r="ZY293" s="228"/>
      <c r="ZZ293" s="228"/>
      <c r="AAA293" s="228"/>
      <c r="AAB293" s="228"/>
      <c r="AAC293" s="228"/>
      <c r="AAD293" s="228"/>
      <c r="AAE293" s="228"/>
      <c r="AAF293" s="228"/>
      <c r="AAG293" s="228"/>
      <c r="AAH293" s="228"/>
      <c r="AAI293" s="228"/>
      <c r="AAJ293" s="228"/>
      <c r="AAK293" s="228"/>
      <c r="AAL293" s="228"/>
      <c r="AAM293" s="228"/>
      <c r="AAN293" s="228"/>
      <c r="AAO293" s="228"/>
      <c r="AAP293" s="228"/>
      <c r="AAQ293" s="228"/>
      <c r="AAR293" s="228"/>
      <c r="AAS293" s="228"/>
      <c r="AAT293" s="228"/>
      <c r="AAU293" s="228"/>
      <c r="AAV293" s="228"/>
      <c r="AAW293" s="228"/>
      <c r="AAX293" s="228"/>
      <c r="AAY293" s="228"/>
      <c r="AAZ293" s="228"/>
      <c r="ABA293" s="228"/>
      <c r="ABB293" s="228"/>
      <c r="ABC293" s="228"/>
      <c r="ABD293" s="228"/>
      <c r="ABE293" s="228"/>
      <c r="ABF293" s="228"/>
      <c r="ABG293" s="228"/>
      <c r="ABH293" s="228"/>
      <c r="ABI293" s="228"/>
      <c r="ABJ293" s="228"/>
      <c r="ABK293" s="228"/>
      <c r="ABL293" s="228"/>
      <c r="ABM293" s="228"/>
      <c r="ABN293" s="228"/>
      <c r="ABO293" s="228"/>
      <c r="ABP293" s="228"/>
      <c r="ABQ293" s="228"/>
      <c r="ABR293" s="228"/>
      <c r="ABS293" s="228"/>
      <c r="ABT293" s="228"/>
      <c r="ABU293" s="228"/>
      <c r="ABV293" s="228"/>
      <c r="ABW293" s="228"/>
      <c r="ABX293" s="228"/>
      <c r="ABY293" s="228"/>
      <c r="ABZ293" s="228"/>
      <c r="ACA293" s="228"/>
      <c r="ACB293" s="228"/>
      <c r="ACC293" s="228"/>
      <c r="ACD293" s="228"/>
      <c r="ACE293" s="228"/>
      <c r="ACF293" s="228"/>
      <c r="ACG293" s="228"/>
      <c r="ACH293" s="228"/>
      <c r="ACI293" s="228"/>
      <c r="ACJ293" s="228"/>
      <c r="ACK293" s="228"/>
      <c r="ACL293" s="228"/>
      <c r="ACM293" s="228"/>
      <c r="ACN293" s="228"/>
      <c r="ACO293" s="228"/>
      <c r="ACP293" s="228"/>
      <c r="ACQ293" s="228"/>
      <c r="ACR293" s="228"/>
      <c r="ACS293" s="228"/>
      <c r="ACT293" s="228"/>
      <c r="ACU293" s="228"/>
      <c r="ACV293" s="228"/>
      <c r="ACW293" s="228"/>
      <c r="ACX293" s="228"/>
      <c r="ACY293" s="228"/>
      <c r="ACZ293" s="228"/>
      <c r="ADA293" s="228"/>
      <c r="ADB293" s="228"/>
      <c r="ADC293" s="228"/>
      <c r="ADD293" s="228"/>
      <c r="ADE293" s="228"/>
      <c r="ADF293" s="228"/>
      <c r="ADG293" s="228"/>
      <c r="ADH293" s="228"/>
      <c r="ADI293" s="228"/>
      <c r="ADJ293" s="228"/>
      <c r="ADK293" s="228"/>
      <c r="ADL293" s="228"/>
      <c r="ADM293" s="228"/>
      <c r="ADN293" s="228"/>
      <c r="ADO293" s="228"/>
      <c r="ADP293" s="228"/>
      <c r="ADQ293" s="228"/>
      <c r="ADR293" s="228"/>
      <c r="ADS293" s="228"/>
      <c r="ADT293" s="228"/>
      <c r="ADU293" s="228"/>
      <c r="ADV293" s="228"/>
      <c r="ADW293" s="228"/>
      <c r="ADX293" s="228"/>
      <c r="ADY293" s="228"/>
      <c r="ADZ293" s="228"/>
      <c r="AEA293" s="228"/>
      <c r="AEB293" s="228"/>
      <c r="AEC293" s="228"/>
      <c r="AED293" s="228"/>
      <c r="AEE293" s="228"/>
      <c r="AEF293" s="228"/>
      <c r="AEG293" s="228"/>
      <c r="AEH293" s="228"/>
      <c r="AEI293" s="228"/>
      <c r="AEJ293" s="228"/>
      <c r="AEK293" s="228"/>
      <c r="AEL293" s="228"/>
      <c r="AEM293" s="228"/>
      <c r="AEN293" s="228"/>
      <c r="AEO293" s="228"/>
      <c r="AEP293" s="228"/>
      <c r="AEQ293" s="228"/>
      <c r="AER293" s="228"/>
      <c r="AES293" s="228"/>
      <c r="AET293" s="228"/>
      <c r="AEU293" s="228"/>
      <c r="AEV293" s="228"/>
      <c r="AEW293" s="228"/>
      <c r="AEX293" s="228"/>
      <c r="AEY293" s="228"/>
      <c r="AEZ293" s="228"/>
      <c r="AFA293" s="228"/>
      <c r="AFB293" s="228"/>
      <c r="AFC293" s="228"/>
      <c r="AFD293" s="228"/>
      <c r="AFE293" s="228"/>
      <c r="AFF293" s="228"/>
      <c r="AFG293" s="228"/>
      <c r="AFH293" s="228"/>
      <c r="AFI293" s="228"/>
      <c r="AFJ293" s="228"/>
      <c r="AFK293" s="228"/>
      <c r="AFL293" s="228"/>
      <c r="AFM293" s="228"/>
      <c r="AFN293" s="228"/>
      <c r="AFO293" s="228"/>
      <c r="AFP293" s="228"/>
      <c r="AFQ293" s="228"/>
      <c r="AFR293" s="228"/>
      <c r="AFS293" s="228"/>
      <c r="AFT293" s="228"/>
      <c r="AFU293" s="228"/>
      <c r="AFV293" s="228"/>
      <c r="AFW293" s="228"/>
      <c r="AFX293" s="228"/>
      <c r="AFY293" s="228"/>
      <c r="AFZ293" s="228"/>
      <c r="AGA293" s="228"/>
      <c r="AGB293" s="228"/>
      <c r="AGC293" s="228"/>
      <c r="AGD293" s="228"/>
      <c r="AGE293" s="228"/>
      <c r="AGF293" s="228"/>
      <c r="AGG293" s="228"/>
      <c r="AGH293" s="228"/>
      <c r="AGI293" s="228"/>
      <c r="AGJ293" s="228"/>
      <c r="AGK293" s="228"/>
      <c r="AGL293" s="228"/>
      <c r="AGM293" s="228"/>
      <c r="AGN293" s="228"/>
      <c r="AGO293" s="228"/>
      <c r="AGP293" s="228"/>
      <c r="AGQ293" s="228"/>
      <c r="AGR293" s="228"/>
      <c r="AGS293" s="228"/>
      <c r="AGT293" s="228"/>
      <c r="AGU293" s="228"/>
      <c r="AGV293" s="228"/>
      <c r="AGW293" s="228"/>
      <c r="AGX293" s="228"/>
      <c r="AGY293" s="228"/>
      <c r="AGZ293" s="228"/>
      <c r="AHA293" s="228"/>
      <c r="AHB293" s="228"/>
      <c r="AHC293" s="228"/>
      <c r="AHD293" s="228"/>
      <c r="AHE293" s="228"/>
      <c r="AHF293" s="228"/>
      <c r="AHG293" s="228"/>
      <c r="AHH293" s="228"/>
      <c r="AHI293" s="228"/>
      <c r="AHJ293" s="228"/>
      <c r="AHK293" s="228"/>
      <c r="AHL293" s="228"/>
      <c r="AHM293" s="228"/>
      <c r="AHN293" s="228"/>
      <c r="AHO293" s="228"/>
      <c r="AHP293" s="228"/>
      <c r="AHQ293" s="228"/>
      <c r="AHR293" s="228"/>
      <c r="AHS293" s="228"/>
      <c r="AHT293" s="228"/>
      <c r="AHU293" s="228"/>
      <c r="AHV293" s="228"/>
      <c r="AHW293" s="228"/>
      <c r="AHX293" s="228"/>
      <c r="AHY293" s="228"/>
      <c r="AHZ293" s="228"/>
      <c r="AIA293" s="228"/>
      <c r="AIB293" s="228"/>
      <c r="AIC293" s="228"/>
      <c r="AID293" s="228"/>
      <c r="AIE293" s="228"/>
      <c r="AIF293" s="228"/>
      <c r="AIG293" s="228"/>
      <c r="AIH293" s="228"/>
      <c r="AII293" s="228"/>
      <c r="AIJ293" s="228"/>
      <c r="AIK293" s="228"/>
      <c r="AIL293" s="228"/>
      <c r="AIM293" s="228"/>
      <c r="AIN293" s="228"/>
      <c r="AIO293" s="228"/>
      <c r="AIP293" s="228"/>
      <c r="AIQ293" s="228"/>
      <c r="AIR293" s="228"/>
      <c r="AIS293" s="228"/>
      <c r="AIT293" s="228"/>
      <c r="AIU293" s="228"/>
      <c r="AIV293" s="228"/>
      <c r="AIW293" s="228"/>
      <c r="AIX293" s="228"/>
      <c r="AIY293" s="228"/>
      <c r="AIZ293" s="228"/>
      <c r="AJA293" s="228"/>
      <c r="AJB293" s="228"/>
      <c r="AJC293" s="228"/>
      <c r="AJD293" s="228"/>
      <c r="AJE293" s="228"/>
      <c r="AJF293" s="228"/>
      <c r="AJG293" s="228"/>
      <c r="AJH293" s="228"/>
      <c r="AJI293" s="228"/>
      <c r="AJJ293" s="228"/>
      <c r="AJK293" s="228"/>
      <c r="AJL293" s="228"/>
      <c r="AJM293" s="228"/>
      <c r="AJN293" s="228"/>
      <c r="AJO293" s="228"/>
      <c r="AJP293" s="228"/>
      <c r="AJQ293" s="228"/>
      <c r="AJR293" s="228"/>
      <c r="AJS293" s="228"/>
      <c r="AJT293" s="228"/>
      <c r="AJU293" s="228"/>
      <c r="AJV293" s="228"/>
      <c r="AJW293" s="228"/>
      <c r="AJX293" s="228"/>
      <c r="AJY293" s="228"/>
      <c r="AJZ293" s="228"/>
      <c r="AKA293" s="228"/>
      <c r="AKB293" s="228"/>
      <c r="AKC293" s="228"/>
      <c r="AKD293" s="228"/>
      <c r="AKE293" s="228"/>
      <c r="AKF293" s="228"/>
      <c r="AKG293" s="228"/>
      <c r="AKH293" s="228"/>
      <c r="AKI293" s="228"/>
      <c r="AKJ293" s="228"/>
      <c r="AKK293" s="228"/>
      <c r="AKL293" s="228"/>
      <c r="AKM293" s="228"/>
      <c r="AKN293" s="228"/>
      <c r="AKO293" s="228"/>
      <c r="AKP293" s="228"/>
      <c r="AKQ293" s="228"/>
      <c r="AKR293" s="228"/>
      <c r="AKS293" s="228"/>
      <c r="AKT293" s="228"/>
      <c r="AKU293" s="228"/>
      <c r="AKV293" s="228"/>
      <c r="AKW293" s="228"/>
      <c r="AKX293" s="228"/>
      <c r="AKY293" s="228"/>
      <c r="AKZ293" s="228"/>
      <c r="ALA293" s="228"/>
      <c r="ALB293" s="228"/>
      <c r="ALC293" s="228"/>
      <c r="ALD293" s="228"/>
      <c r="ALE293" s="228"/>
      <c r="ALF293" s="228"/>
      <c r="ALG293" s="228"/>
      <c r="ALH293" s="228"/>
      <c r="ALI293" s="228"/>
      <c r="ALJ293" s="228"/>
      <c r="ALK293" s="228"/>
      <c r="ALL293" s="228"/>
      <c r="ALM293" s="228"/>
      <c r="ALN293" s="228"/>
      <c r="ALO293" s="228"/>
      <c r="ALP293" s="228"/>
      <c r="ALQ293" s="228"/>
      <c r="ALR293" s="228"/>
      <c r="ALS293" s="228"/>
      <c r="ALT293" s="228"/>
      <c r="ALU293" s="228"/>
      <c r="ALV293" s="228"/>
      <c r="ALW293" s="228"/>
      <c r="ALX293" s="228"/>
      <c r="ALY293" s="228"/>
      <c r="ALZ293" s="228"/>
      <c r="AMA293" s="228"/>
      <c r="AMB293" s="228"/>
      <c r="AMC293" s="228"/>
      <c r="AMD293" s="228"/>
      <c r="AME293" s="228"/>
      <c r="AMF293" s="228"/>
      <c r="AMG293" s="228"/>
      <c r="AMH293" s="228"/>
      <c r="AMI293" s="228"/>
      <c r="AMJ293" s="228"/>
      <c r="AMK293" s="228"/>
      <c r="AML293" s="228"/>
      <c r="AMM293" s="228"/>
      <c r="AMN293" s="228"/>
      <c r="AMO293" s="228"/>
      <c r="AMP293" s="228"/>
      <c r="AMQ293" s="228"/>
      <c r="AMR293" s="228"/>
      <c r="AMS293" s="228"/>
      <c r="AMT293" s="228"/>
      <c r="AMU293" s="228"/>
      <c r="AMV293" s="228"/>
      <c r="AMW293" s="228"/>
      <c r="AMX293" s="228"/>
    </row>
    <row r="294" spans="1:1038" s="288" customFormat="1" ht="18" customHeight="1">
      <c r="A294" s="352" t="s">
        <v>1646</v>
      </c>
      <c r="B294" s="227" t="s">
        <v>1647</v>
      </c>
      <c r="C294" s="227"/>
      <c r="D294" s="227" t="s">
        <v>1279</v>
      </c>
      <c r="E294" s="227">
        <v>49</v>
      </c>
      <c r="F294" s="227">
        <v>1</v>
      </c>
      <c r="G294" s="285" t="str">
        <f t="shared" si="73"/>
        <v>49-1</v>
      </c>
      <c r="H294" s="278">
        <v>0</v>
      </c>
      <c r="I294" s="227">
        <v>97</v>
      </c>
      <c r="J294" s="226"/>
      <c r="K294" s="545" t="b">
        <f>IF(I295=1,IF(((VLOOKUP($G294,[1]Depth_Lookup!#REF!,9,FALSE))-(H294/100))=0,"Good",IF(((VLOOKUP($G294,[1]Depth_Lookup!$A$3:$J$550,9,FALSE))-(H294/100))&gt;0,"Too Short","Too Long")))</f>
        <v>0</v>
      </c>
      <c r="L294" s="171">
        <f>(VLOOKUP($G294,Depth_Lookup!$A$3:$J$410,10,FALSE))+(H294/100)</f>
        <v>113.7</v>
      </c>
      <c r="M294" s="171">
        <f>(VLOOKUP($G294,Depth_Lookup!$A$3:$J$410,10,FALSE))+(I294/100)</f>
        <v>114.67</v>
      </c>
      <c r="N294" s="230" t="s">
        <v>1742</v>
      </c>
      <c r="O294" s="227" t="s">
        <v>1303</v>
      </c>
      <c r="P294" s="227" t="s">
        <v>853</v>
      </c>
      <c r="Q294" s="227" t="s">
        <v>125</v>
      </c>
      <c r="R294" s="286" t="s">
        <v>1633</v>
      </c>
      <c r="S294" s="227" t="s">
        <v>94</v>
      </c>
      <c r="T294" s="227" t="s">
        <v>94</v>
      </c>
      <c r="U294" s="227" t="s">
        <v>95</v>
      </c>
      <c r="V294" s="227" t="s">
        <v>509</v>
      </c>
      <c r="W294" s="227" t="s">
        <v>102</v>
      </c>
      <c r="X294" s="287">
        <v>5</v>
      </c>
      <c r="Y294" s="227" t="s">
        <v>90</v>
      </c>
      <c r="Z294" s="227" t="s">
        <v>91</v>
      </c>
      <c r="AA294" s="227"/>
      <c r="AB294" s="227"/>
      <c r="AC294" s="227"/>
      <c r="AD294" s="227"/>
      <c r="AE294" s="233"/>
      <c r="AF294" s="286" t="e">
        <v>#N/A</v>
      </c>
      <c r="AG294" s="237"/>
      <c r="AH294" s="227"/>
      <c r="AI294" s="240">
        <v>79</v>
      </c>
      <c r="AJ294" s="227"/>
      <c r="AK294" s="227"/>
      <c r="AL294" s="227"/>
      <c r="AM294" s="227"/>
      <c r="AN294" s="227"/>
      <c r="AO294" s="240"/>
      <c r="AP294" s="227"/>
      <c r="AQ294" s="227"/>
      <c r="AR294" s="227"/>
      <c r="AS294" s="227"/>
      <c r="AT294" s="227"/>
      <c r="AU294" s="240"/>
      <c r="AV294" s="227"/>
      <c r="AW294" s="227"/>
      <c r="AX294" s="227"/>
      <c r="AY294" s="227"/>
      <c r="AZ294" s="227"/>
      <c r="BA294" s="240">
        <v>20</v>
      </c>
      <c r="BB294" s="227">
        <v>7</v>
      </c>
      <c r="BC294" s="227">
        <v>3</v>
      </c>
      <c r="BD294" s="227" t="s">
        <v>110</v>
      </c>
      <c r="BE294" s="227" t="s">
        <v>103</v>
      </c>
      <c r="BF294" s="227"/>
      <c r="BG294" s="240"/>
      <c r="BH294" s="227"/>
      <c r="BI294" s="227"/>
      <c r="BJ294" s="227"/>
      <c r="BK294" s="227"/>
      <c r="BL294" s="227"/>
      <c r="BM294" s="240">
        <v>1</v>
      </c>
      <c r="BN294" s="227">
        <v>1</v>
      </c>
      <c r="BO294" s="227">
        <v>0.5</v>
      </c>
      <c r="BP294" s="227" t="s">
        <v>110</v>
      </c>
      <c r="BQ294" s="227" t="s">
        <v>103</v>
      </c>
      <c r="BR294" s="227"/>
      <c r="BS294" s="227"/>
      <c r="BT294" s="227"/>
      <c r="BU294" s="227"/>
      <c r="BV294" s="227"/>
      <c r="BW294" s="227"/>
      <c r="BX294" s="227"/>
      <c r="BY294" s="240"/>
      <c r="BZ294" s="227"/>
      <c r="CA294" s="227"/>
      <c r="CB294" s="227"/>
      <c r="CC294" s="227"/>
      <c r="CD294" s="227"/>
      <c r="CE294" s="227"/>
      <c r="CF294" s="227"/>
      <c r="CG294" s="148"/>
      <c r="CH294" s="149" t="s">
        <v>1737</v>
      </c>
      <c r="CI294" s="149">
        <v>100</v>
      </c>
      <c r="CJ294" s="149" t="s">
        <v>514</v>
      </c>
      <c r="CK294" s="151"/>
      <c r="CL294" s="152"/>
      <c r="CM294" s="152"/>
      <c r="CN294" s="152"/>
      <c r="CO294" s="152"/>
      <c r="CP294" s="152"/>
      <c r="CQ294" s="152"/>
      <c r="CR294" s="152"/>
      <c r="CS294" s="152"/>
      <c r="CT294" s="152"/>
      <c r="CU294" s="152"/>
      <c r="CV294" s="152"/>
      <c r="CW294" s="152"/>
      <c r="CX294" s="152"/>
      <c r="CY294" s="152"/>
      <c r="CZ294" s="152"/>
      <c r="DA294" s="152"/>
      <c r="DB294" s="152">
        <v>55</v>
      </c>
      <c r="DC294" s="229"/>
      <c r="DD294" s="152"/>
      <c r="DE294" s="152"/>
      <c r="DF294" s="152"/>
      <c r="DG294" s="152"/>
      <c r="DH294" s="152"/>
      <c r="DI294" s="152"/>
      <c r="DJ294" s="152">
        <v>45</v>
      </c>
      <c r="DK294" s="208">
        <v>100</v>
      </c>
      <c r="DL294" s="148"/>
      <c r="DM294" s="152"/>
      <c r="DN294" s="152"/>
      <c r="DO294" s="153"/>
      <c r="DQ294" s="148"/>
      <c r="DR294" s="153"/>
      <c r="DS294" s="148"/>
      <c r="DT294" s="261" t="s">
        <v>1743</v>
      </c>
      <c r="DU294" s="229"/>
      <c r="DV294" s="229"/>
      <c r="DW294" s="290">
        <v>100</v>
      </c>
      <c r="DX294" s="291" t="e">
        <v>#N/A</v>
      </c>
      <c r="DY294" s="154" t="s">
        <v>1405</v>
      </c>
      <c r="DZ294" s="154" t="s">
        <v>1739</v>
      </c>
      <c r="EA294" s="154"/>
      <c r="EB294" s="229"/>
      <c r="EC294" s="292"/>
      <c r="ED294" s="229" t="s">
        <v>2517</v>
      </c>
      <c r="EE294" s="293"/>
      <c r="EF294" s="294"/>
      <c r="EG294" s="293"/>
      <c r="EH294" s="295"/>
      <c r="EI294" s="296"/>
      <c r="EJ294" s="297"/>
      <c r="EK294" s="298"/>
      <c r="EL294" s="293"/>
      <c r="EM294" s="295"/>
      <c r="EN294" s="295"/>
      <c r="EO294" s="321"/>
      <c r="EP294" s="321"/>
      <c r="EQ294" s="319" t="s">
        <v>1811</v>
      </c>
      <c r="ER294" s="321"/>
      <c r="ES294" s="321"/>
      <c r="ET294" s="321"/>
      <c r="EU294" s="321"/>
      <c r="EV294" s="322"/>
      <c r="EW294" s="322"/>
      <c r="EX294" s="322"/>
      <c r="EY294" s="322"/>
      <c r="EZ294" s="192" t="e">
        <f t="shared" si="74"/>
        <v>#DIV/0!</v>
      </c>
      <c r="FA294" s="192" t="e">
        <f t="shared" si="75"/>
        <v>#DIV/0!</v>
      </c>
      <c r="FB294" s="192" t="e">
        <f t="shared" si="76"/>
        <v>#DIV/0!</v>
      </c>
      <c r="FC294" s="192" t="e">
        <f t="shared" si="77"/>
        <v>#DIV/0!</v>
      </c>
      <c r="FD294" s="192" t="e">
        <f t="shared" si="78"/>
        <v>#DIV/0!</v>
      </c>
      <c r="FE294" s="193" t="e">
        <f t="shared" si="79"/>
        <v>#DIV/0!</v>
      </c>
      <c r="FF294" s="194" t="e">
        <f t="shared" si="80"/>
        <v>#DIV/0!</v>
      </c>
      <c r="FG294" s="319" t="s">
        <v>1811</v>
      </c>
      <c r="FH294" s="295"/>
      <c r="FI294" s="778">
        <f t="shared" si="81"/>
        <v>0</v>
      </c>
      <c r="FJ294" s="779" t="e">
        <f t="shared" si="82"/>
        <v>#DIV/0!</v>
      </c>
      <c r="FK294" s="779" t="e">
        <f t="shared" si="83"/>
        <v>#DIV/0!</v>
      </c>
      <c r="FL294" s="780" t="e">
        <f t="shared" si="84"/>
        <v>#DIV/0!</v>
      </c>
      <c r="FM294" s="169" t="e">
        <f t="shared" si="85"/>
        <v>#DIV/0!</v>
      </c>
      <c r="FN294" s="783" t="e">
        <f t="shared" si="86"/>
        <v>#DIV/0!</v>
      </c>
      <c r="FO294" s="227"/>
      <c r="FP294" s="227"/>
      <c r="FQ294" s="227"/>
      <c r="FR294" s="227"/>
      <c r="FS294" s="227"/>
      <c r="FT294" s="227"/>
      <c r="FU294" s="227"/>
      <c r="FV294" s="227"/>
      <c r="FW294" s="227"/>
      <c r="FX294" s="227"/>
      <c r="FY294" s="227"/>
      <c r="FZ294" s="227"/>
      <c r="GA294" s="227"/>
      <c r="GB294" s="227"/>
      <c r="GC294" s="227"/>
      <c r="GD294" s="227"/>
      <c r="GE294" s="227"/>
      <c r="GF294" s="227"/>
      <c r="GG294" s="227"/>
      <c r="GH294" s="227"/>
      <c r="GI294" s="227"/>
      <c r="GJ294" s="227"/>
      <c r="GK294" s="227"/>
      <c r="GL294" s="227"/>
      <c r="GM294" s="227"/>
      <c r="GN294" s="227"/>
      <c r="GO294" s="227"/>
      <c r="GP294" s="227"/>
      <c r="GQ294" s="227"/>
      <c r="GR294" s="227"/>
      <c r="GS294" s="227"/>
      <c r="GT294" s="227"/>
      <c r="GU294" s="227"/>
      <c r="GV294" s="227"/>
      <c r="GW294" s="227"/>
      <c r="GX294" s="227"/>
      <c r="GY294" s="227"/>
      <c r="GZ294" s="227"/>
      <c r="HA294" s="227"/>
      <c r="HB294" s="227"/>
      <c r="HC294" s="227"/>
      <c r="HD294" s="227"/>
      <c r="HE294" s="227"/>
      <c r="HF294" s="227"/>
      <c r="HG294" s="227"/>
      <c r="HH294" s="227"/>
      <c r="HI294" s="227"/>
      <c r="HJ294" s="227"/>
      <c r="HK294" s="227"/>
      <c r="HL294" s="227"/>
      <c r="HM294" s="227"/>
      <c r="HN294" s="227"/>
      <c r="HO294" s="227"/>
      <c r="HP294" s="227"/>
      <c r="HQ294" s="227"/>
      <c r="HR294" s="227"/>
      <c r="HS294" s="227"/>
      <c r="HT294" s="227"/>
      <c r="HU294" s="227"/>
      <c r="HV294" s="227"/>
      <c r="HW294" s="227"/>
      <c r="HX294" s="227"/>
      <c r="HY294" s="227"/>
      <c r="HZ294" s="227"/>
      <c r="IA294" s="227"/>
      <c r="IB294" s="227"/>
      <c r="IC294" s="227"/>
      <c r="ID294" s="227"/>
      <c r="IE294" s="227"/>
      <c r="IF294" s="227"/>
      <c r="IG294" s="227"/>
      <c r="IH294" s="227"/>
      <c r="II294" s="227"/>
      <c r="IJ294" s="227"/>
      <c r="IK294" s="227"/>
      <c r="IL294" s="227"/>
      <c r="IM294" s="227"/>
      <c r="IN294" s="227"/>
      <c r="IO294" s="227"/>
      <c r="IP294" s="227"/>
      <c r="IQ294" s="227"/>
      <c r="IR294" s="227"/>
      <c r="IS294" s="227"/>
      <c r="IT294" s="227"/>
      <c r="IU294" s="227"/>
      <c r="IV294" s="227"/>
      <c r="IW294" s="227"/>
      <c r="IX294" s="227"/>
      <c r="IY294" s="227"/>
      <c r="IZ294" s="227"/>
      <c r="JA294" s="227"/>
      <c r="JB294" s="227"/>
      <c r="JC294" s="227"/>
      <c r="JD294" s="227"/>
      <c r="JE294" s="227"/>
      <c r="JF294" s="227"/>
      <c r="JG294" s="227"/>
      <c r="JH294" s="227"/>
      <c r="JI294" s="227"/>
      <c r="JJ294" s="227"/>
      <c r="JK294" s="227"/>
      <c r="JL294" s="227"/>
      <c r="JM294" s="227"/>
      <c r="JN294" s="227"/>
      <c r="JO294" s="227"/>
      <c r="JP294" s="227"/>
      <c r="JQ294" s="227"/>
      <c r="JR294" s="227"/>
      <c r="JS294" s="227"/>
      <c r="JT294" s="227"/>
      <c r="JU294" s="227"/>
      <c r="JV294" s="227"/>
      <c r="JW294" s="227"/>
      <c r="JX294" s="227"/>
      <c r="JY294" s="227"/>
      <c r="JZ294" s="227"/>
      <c r="KA294" s="227"/>
      <c r="KB294" s="227"/>
      <c r="KC294" s="227"/>
      <c r="KD294" s="227"/>
      <c r="KE294" s="227"/>
      <c r="KF294" s="227"/>
      <c r="KG294" s="227"/>
      <c r="KH294" s="227"/>
      <c r="KI294" s="227"/>
      <c r="KJ294" s="227"/>
      <c r="KK294" s="227"/>
      <c r="KL294" s="227"/>
      <c r="KM294" s="227"/>
      <c r="KN294" s="227"/>
      <c r="KO294" s="227"/>
      <c r="KP294" s="227"/>
      <c r="KQ294" s="227"/>
      <c r="KR294" s="227"/>
      <c r="KS294" s="227"/>
      <c r="KT294" s="227"/>
      <c r="KU294" s="227"/>
      <c r="KV294" s="227"/>
      <c r="KW294" s="227"/>
      <c r="KX294" s="227"/>
      <c r="KY294" s="227"/>
      <c r="KZ294" s="227"/>
      <c r="LA294" s="227"/>
      <c r="LB294" s="227"/>
      <c r="LC294" s="227"/>
      <c r="LD294" s="227"/>
      <c r="LE294" s="227"/>
      <c r="LF294" s="227"/>
      <c r="LG294" s="227"/>
      <c r="LH294" s="227"/>
      <c r="LI294" s="227"/>
      <c r="LJ294" s="227"/>
      <c r="LK294" s="227"/>
      <c r="LL294" s="227"/>
      <c r="LM294" s="227"/>
      <c r="LN294" s="227"/>
      <c r="LO294" s="227"/>
      <c r="LP294" s="227"/>
      <c r="LQ294" s="227"/>
      <c r="LR294" s="227"/>
      <c r="LS294" s="227"/>
      <c r="LT294" s="227"/>
      <c r="LU294" s="227"/>
      <c r="LV294" s="227"/>
      <c r="LW294" s="227"/>
      <c r="LX294" s="227"/>
      <c r="LY294" s="227"/>
      <c r="LZ294" s="227"/>
      <c r="MA294" s="227"/>
      <c r="MB294" s="227"/>
      <c r="MC294" s="227"/>
      <c r="MD294" s="227"/>
      <c r="ME294" s="227"/>
      <c r="MF294" s="227"/>
      <c r="MG294" s="227"/>
      <c r="MH294" s="227"/>
      <c r="MI294" s="227"/>
      <c r="MJ294" s="227"/>
      <c r="MK294" s="227"/>
      <c r="ML294" s="227"/>
      <c r="MM294" s="227"/>
      <c r="MN294" s="227"/>
      <c r="MO294" s="227"/>
      <c r="MP294" s="227"/>
      <c r="MQ294" s="227"/>
      <c r="MR294" s="227"/>
      <c r="MS294" s="227"/>
      <c r="MT294" s="227"/>
      <c r="MU294" s="227"/>
      <c r="MV294" s="227"/>
      <c r="MW294" s="227"/>
      <c r="MX294" s="227"/>
      <c r="MY294" s="227"/>
      <c r="MZ294" s="227"/>
      <c r="NA294" s="227"/>
      <c r="NB294" s="227"/>
      <c r="NC294" s="227"/>
      <c r="ND294" s="227"/>
      <c r="NE294" s="227"/>
      <c r="NF294" s="227"/>
      <c r="NG294" s="227"/>
      <c r="NH294" s="227"/>
      <c r="NI294" s="227"/>
      <c r="NJ294" s="227"/>
      <c r="NK294" s="227"/>
      <c r="NL294" s="227"/>
      <c r="NM294" s="227"/>
      <c r="NN294" s="227"/>
      <c r="NO294" s="227"/>
      <c r="NP294" s="227"/>
      <c r="NQ294" s="227"/>
      <c r="NR294" s="227"/>
      <c r="NS294" s="227"/>
      <c r="NT294" s="227"/>
      <c r="NU294" s="227"/>
      <c r="NV294" s="227"/>
      <c r="NW294" s="227"/>
      <c r="NX294" s="227"/>
      <c r="NY294" s="227"/>
      <c r="NZ294" s="227"/>
      <c r="OA294" s="227"/>
      <c r="OB294" s="227"/>
      <c r="OC294" s="227"/>
      <c r="OD294" s="227"/>
      <c r="OE294" s="227"/>
      <c r="OF294" s="227"/>
      <c r="OG294" s="227"/>
      <c r="OH294" s="227"/>
      <c r="OI294" s="227"/>
      <c r="OJ294" s="227"/>
      <c r="OK294" s="227"/>
      <c r="OL294" s="227"/>
      <c r="OM294" s="227"/>
      <c r="ON294" s="227"/>
      <c r="OO294" s="227"/>
      <c r="OP294" s="227"/>
      <c r="OQ294" s="227"/>
      <c r="OR294" s="227"/>
      <c r="OS294" s="227"/>
      <c r="OT294" s="227"/>
      <c r="OU294" s="227"/>
      <c r="OV294" s="227"/>
      <c r="OW294" s="227"/>
      <c r="OX294" s="227"/>
      <c r="OY294" s="227"/>
      <c r="OZ294" s="227"/>
      <c r="PA294" s="227"/>
      <c r="PB294" s="227"/>
      <c r="PC294" s="227"/>
      <c r="PD294" s="227"/>
      <c r="PE294" s="227"/>
      <c r="PF294" s="227"/>
      <c r="PG294" s="227"/>
      <c r="PH294" s="227"/>
      <c r="PI294" s="227"/>
      <c r="PJ294" s="227"/>
      <c r="PK294" s="227"/>
      <c r="PL294" s="227"/>
      <c r="PM294" s="227"/>
      <c r="PN294" s="227"/>
      <c r="PO294" s="227"/>
      <c r="PP294" s="227"/>
      <c r="PQ294" s="227"/>
      <c r="PR294" s="227"/>
      <c r="PS294" s="227"/>
      <c r="PT294" s="227"/>
      <c r="PU294" s="227"/>
      <c r="PV294" s="227"/>
      <c r="PW294" s="227"/>
      <c r="PX294" s="227"/>
      <c r="PY294" s="227"/>
      <c r="PZ294" s="227"/>
      <c r="QA294" s="227"/>
      <c r="QB294" s="227"/>
      <c r="QC294" s="227"/>
      <c r="QD294" s="227"/>
      <c r="QE294" s="227"/>
      <c r="QF294" s="227"/>
      <c r="QG294" s="227"/>
      <c r="QH294" s="227"/>
      <c r="QI294" s="227"/>
      <c r="QJ294" s="227"/>
      <c r="QK294" s="227"/>
      <c r="QL294" s="227"/>
      <c r="QM294" s="227"/>
      <c r="QN294" s="227"/>
      <c r="QO294" s="227"/>
      <c r="QP294" s="227"/>
      <c r="QQ294" s="227"/>
      <c r="QR294" s="227"/>
      <c r="QS294" s="227"/>
      <c r="QT294" s="227"/>
      <c r="QU294" s="227"/>
      <c r="QV294" s="227"/>
      <c r="QW294" s="227"/>
      <c r="QX294" s="227"/>
      <c r="QY294" s="227"/>
      <c r="QZ294" s="227"/>
      <c r="RA294" s="227"/>
      <c r="RB294" s="227"/>
      <c r="RC294" s="227"/>
      <c r="RD294" s="227"/>
      <c r="RE294" s="227"/>
      <c r="RF294" s="227"/>
      <c r="RG294" s="227"/>
      <c r="RH294" s="227"/>
      <c r="RI294" s="227"/>
      <c r="RJ294" s="227"/>
      <c r="RK294" s="227"/>
      <c r="RL294" s="227"/>
      <c r="RM294" s="227"/>
      <c r="RN294" s="227"/>
      <c r="RO294" s="227"/>
      <c r="RP294" s="227"/>
      <c r="RQ294" s="227"/>
      <c r="RR294" s="227"/>
      <c r="RS294" s="227"/>
      <c r="RT294" s="227"/>
      <c r="RU294" s="227"/>
      <c r="RV294" s="227"/>
      <c r="RW294" s="227"/>
      <c r="RX294" s="227"/>
      <c r="RY294" s="227"/>
      <c r="RZ294" s="227"/>
      <c r="SA294" s="227"/>
      <c r="SB294" s="227"/>
      <c r="SC294" s="227"/>
      <c r="SD294" s="227"/>
      <c r="SE294" s="227"/>
      <c r="SF294" s="227"/>
      <c r="SG294" s="227"/>
      <c r="SH294" s="227"/>
      <c r="SI294" s="227"/>
      <c r="SJ294" s="227"/>
      <c r="SK294" s="227"/>
      <c r="SL294" s="227"/>
      <c r="SM294" s="227"/>
      <c r="SN294" s="227"/>
      <c r="SO294" s="227"/>
      <c r="SP294" s="227"/>
      <c r="SQ294" s="227"/>
      <c r="SR294" s="227"/>
      <c r="SS294" s="227"/>
      <c r="ST294" s="227"/>
      <c r="SU294" s="227"/>
      <c r="SV294" s="227"/>
      <c r="SW294" s="227"/>
      <c r="SX294" s="227"/>
      <c r="SY294" s="227"/>
      <c r="SZ294" s="227"/>
      <c r="TA294" s="227"/>
      <c r="TB294" s="227"/>
      <c r="TC294" s="227"/>
      <c r="TD294" s="227"/>
      <c r="TE294" s="227"/>
      <c r="TF294" s="227"/>
      <c r="TG294" s="227"/>
      <c r="TH294" s="227"/>
      <c r="TI294" s="227"/>
      <c r="TJ294" s="227"/>
      <c r="TK294" s="227"/>
      <c r="TL294" s="227"/>
      <c r="TM294" s="227"/>
      <c r="TN294" s="227"/>
      <c r="TO294" s="227"/>
      <c r="TP294" s="227"/>
      <c r="TQ294" s="227"/>
      <c r="TR294" s="227"/>
      <c r="TS294" s="227"/>
      <c r="TT294" s="227"/>
      <c r="TU294" s="227"/>
      <c r="TV294" s="227"/>
      <c r="TW294" s="227"/>
      <c r="TX294" s="227"/>
      <c r="TY294" s="227"/>
      <c r="TZ294" s="227"/>
      <c r="UA294" s="227"/>
      <c r="UB294" s="227"/>
      <c r="UC294" s="227"/>
      <c r="UD294" s="227"/>
      <c r="UE294" s="227"/>
      <c r="UF294" s="227"/>
      <c r="UG294" s="227"/>
      <c r="UH294" s="227"/>
      <c r="UI294" s="227"/>
      <c r="UJ294" s="227"/>
      <c r="UK294" s="227"/>
      <c r="UL294" s="227"/>
      <c r="UM294" s="227"/>
      <c r="UN294" s="227"/>
      <c r="UO294" s="227"/>
      <c r="UP294" s="227"/>
      <c r="UQ294" s="227"/>
      <c r="UR294" s="227"/>
      <c r="US294" s="227"/>
      <c r="UT294" s="227"/>
      <c r="UU294" s="227"/>
      <c r="UV294" s="227"/>
      <c r="UW294" s="227"/>
      <c r="UX294" s="227"/>
      <c r="UY294" s="227"/>
      <c r="UZ294" s="227"/>
      <c r="VA294" s="227"/>
      <c r="VB294" s="227"/>
      <c r="VC294" s="227"/>
      <c r="VD294" s="227"/>
      <c r="VE294" s="227"/>
      <c r="VF294" s="227"/>
      <c r="VG294" s="227"/>
      <c r="VH294" s="227"/>
      <c r="VI294" s="227"/>
      <c r="VJ294" s="227"/>
      <c r="VK294" s="227"/>
      <c r="VL294" s="227"/>
      <c r="VM294" s="227"/>
      <c r="VN294" s="227"/>
      <c r="VO294" s="227"/>
      <c r="VP294" s="227"/>
      <c r="VQ294" s="227"/>
      <c r="VR294" s="227"/>
      <c r="VS294" s="227"/>
      <c r="VT294" s="227"/>
      <c r="VU294" s="227"/>
      <c r="VV294" s="227"/>
      <c r="VW294" s="227"/>
      <c r="VX294" s="227"/>
      <c r="VY294" s="227"/>
      <c r="VZ294" s="227"/>
      <c r="WA294" s="227"/>
      <c r="WB294" s="227"/>
      <c r="WC294" s="227"/>
      <c r="WD294" s="227"/>
      <c r="WE294" s="227"/>
      <c r="WF294" s="227"/>
      <c r="WG294" s="227"/>
      <c r="WH294" s="227"/>
      <c r="WI294" s="227"/>
      <c r="WJ294" s="227"/>
      <c r="WK294" s="227"/>
      <c r="WL294" s="227"/>
      <c r="WM294" s="227"/>
      <c r="WN294" s="227"/>
      <c r="WO294" s="227"/>
      <c r="WP294" s="227"/>
      <c r="WQ294" s="227"/>
      <c r="WR294" s="227"/>
      <c r="WS294" s="227"/>
      <c r="WT294" s="227"/>
      <c r="WU294" s="227"/>
      <c r="WV294" s="227"/>
      <c r="WW294" s="227"/>
      <c r="WX294" s="227"/>
      <c r="WY294" s="227"/>
      <c r="WZ294" s="227"/>
      <c r="XA294" s="227"/>
      <c r="XB294" s="227"/>
      <c r="XC294" s="227"/>
      <c r="XD294" s="227"/>
      <c r="XE294" s="227"/>
      <c r="XF294" s="227"/>
      <c r="XG294" s="227"/>
      <c r="XH294" s="227"/>
      <c r="XI294" s="227"/>
      <c r="XJ294" s="227"/>
      <c r="XK294" s="227"/>
      <c r="XL294" s="227"/>
      <c r="XM294" s="227"/>
      <c r="XN294" s="227"/>
      <c r="XO294" s="227"/>
      <c r="XP294" s="227"/>
      <c r="XQ294" s="227"/>
      <c r="XR294" s="227"/>
      <c r="XS294" s="227"/>
      <c r="XT294" s="227"/>
      <c r="XU294" s="227"/>
      <c r="XV294" s="227"/>
      <c r="XW294" s="227"/>
      <c r="XX294" s="227"/>
      <c r="XY294" s="227"/>
      <c r="XZ294" s="227"/>
      <c r="YA294" s="227"/>
      <c r="YB294" s="227"/>
      <c r="YC294" s="227"/>
      <c r="YD294" s="227"/>
      <c r="YE294" s="227"/>
      <c r="YF294" s="227"/>
      <c r="YG294" s="227"/>
      <c r="YH294" s="227"/>
      <c r="YI294" s="227"/>
      <c r="YJ294" s="227"/>
      <c r="YK294" s="227"/>
      <c r="YL294" s="227"/>
      <c r="YM294" s="227"/>
      <c r="YN294" s="227"/>
      <c r="YO294" s="227"/>
      <c r="YP294" s="227"/>
      <c r="YQ294" s="227"/>
      <c r="YR294" s="227"/>
      <c r="YS294" s="227"/>
      <c r="YT294" s="227"/>
      <c r="YU294" s="227"/>
      <c r="YV294" s="227"/>
      <c r="YW294" s="227"/>
      <c r="YX294" s="227"/>
      <c r="YY294" s="227"/>
      <c r="YZ294" s="227"/>
      <c r="ZA294" s="227"/>
      <c r="ZB294" s="227"/>
      <c r="ZC294" s="227"/>
      <c r="ZD294" s="227"/>
      <c r="ZE294" s="227"/>
      <c r="ZF294" s="227"/>
      <c r="ZG294" s="227"/>
      <c r="ZH294" s="227"/>
      <c r="ZI294" s="227"/>
      <c r="ZJ294" s="227"/>
      <c r="ZK294" s="227"/>
      <c r="ZL294" s="227"/>
      <c r="ZM294" s="227"/>
      <c r="ZN294" s="227"/>
      <c r="ZO294" s="227"/>
      <c r="ZP294" s="227"/>
      <c r="ZQ294" s="227"/>
      <c r="ZR294" s="227"/>
      <c r="ZS294" s="227"/>
      <c r="ZT294" s="227"/>
      <c r="ZU294" s="227"/>
      <c r="ZV294" s="227"/>
      <c r="ZW294" s="227"/>
      <c r="ZX294" s="227"/>
      <c r="ZY294" s="227"/>
      <c r="ZZ294" s="227"/>
      <c r="AAA294" s="227"/>
      <c r="AAB294" s="227"/>
      <c r="AAC294" s="227"/>
      <c r="AAD294" s="227"/>
      <c r="AAE294" s="227"/>
      <c r="AAF294" s="227"/>
      <c r="AAG294" s="227"/>
      <c r="AAH294" s="227"/>
      <c r="AAI294" s="227"/>
      <c r="AAJ294" s="227"/>
      <c r="AAK294" s="227"/>
      <c r="AAL294" s="227"/>
      <c r="AAM294" s="227"/>
      <c r="AAN294" s="227"/>
      <c r="AAO294" s="227"/>
      <c r="AAP294" s="227"/>
      <c r="AAQ294" s="227"/>
      <c r="AAR294" s="227"/>
      <c r="AAS294" s="227"/>
      <c r="AAT294" s="227"/>
      <c r="AAU294" s="227"/>
      <c r="AAV294" s="227"/>
      <c r="AAW294" s="227"/>
      <c r="AAX294" s="227"/>
      <c r="AAY294" s="227"/>
      <c r="AAZ294" s="227"/>
      <c r="ABA294" s="227"/>
      <c r="ABB294" s="227"/>
      <c r="ABC294" s="227"/>
      <c r="ABD294" s="227"/>
      <c r="ABE294" s="227"/>
      <c r="ABF294" s="227"/>
      <c r="ABG294" s="227"/>
      <c r="ABH294" s="227"/>
      <c r="ABI294" s="227"/>
      <c r="ABJ294" s="227"/>
      <c r="ABK294" s="227"/>
      <c r="ABL294" s="227"/>
      <c r="ABM294" s="227"/>
      <c r="ABN294" s="227"/>
      <c r="ABO294" s="227"/>
      <c r="ABP294" s="227"/>
      <c r="ABQ294" s="227"/>
      <c r="ABR294" s="227"/>
      <c r="ABS294" s="227"/>
      <c r="ABT294" s="227"/>
      <c r="ABU294" s="227"/>
      <c r="ABV294" s="227"/>
      <c r="ABW294" s="227"/>
      <c r="ABX294" s="227"/>
      <c r="ABY294" s="227"/>
      <c r="ABZ294" s="227"/>
      <c r="ACA294" s="227"/>
      <c r="ACB294" s="227"/>
      <c r="ACC294" s="227"/>
      <c r="ACD294" s="227"/>
      <c r="ACE294" s="227"/>
      <c r="ACF294" s="227"/>
      <c r="ACG294" s="227"/>
      <c r="ACH294" s="227"/>
      <c r="ACI294" s="227"/>
      <c r="ACJ294" s="227"/>
      <c r="ACK294" s="227"/>
      <c r="ACL294" s="227"/>
      <c r="ACM294" s="227"/>
      <c r="ACN294" s="227"/>
      <c r="ACO294" s="227"/>
      <c r="ACP294" s="227"/>
      <c r="ACQ294" s="227"/>
      <c r="ACR294" s="227"/>
      <c r="ACS294" s="227"/>
      <c r="ACT294" s="227"/>
      <c r="ACU294" s="227"/>
      <c r="ACV294" s="227"/>
      <c r="ACW294" s="227"/>
      <c r="ACX294" s="227"/>
      <c r="ACY294" s="227"/>
      <c r="ACZ294" s="227"/>
      <c r="ADA294" s="227"/>
      <c r="ADB294" s="227"/>
      <c r="ADC294" s="227"/>
      <c r="ADD294" s="227"/>
      <c r="ADE294" s="227"/>
      <c r="ADF294" s="227"/>
      <c r="ADG294" s="227"/>
      <c r="ADH294" s="227"/>
      <c r="ADI294" s="227"/>
      <c r="ADJ294" s="227"/>
      <c r="ADK294" s="227"/>
      <c r="ADL294" s="227"/>
      <c r="ADM294" s="227"/>
      <c r="ADN294" s="227"/>
      <c r="ADO294" s="227"/>
      <c r="ADP294" s="227"/>
      <c r="ADQ294" s="227"/>
      <c r="ADR294" s="227"/>
      <c r="ADS294" s="227"/>
      <c r="ADT294" s="227"/>
      <c r="ADU294" s="227"/>
      <c r="ADV294" s="227"/>
      <c r="ADW294" s="227"/>
      <c r="ADX294" s="227"/>
      <c r="ADY294" s="227"/>
      <c r="ADZ294" s="227"/>
      <c r="AEA294" s="227"/>
      <c r="AEB294" s="227"/>
      <c r="AEC294" s="227"/>
      <c r="AED294" s="227"/>
      <c r="AEE294" s="227"/>
      <c r="AEF294" s="227"/>
      <c r="AEG294" s="227"/>
      <c r="AEH294" s="227"/>
      <c r="AEI294" s="227"/>
      <c r="AEJ294" s="227"/>
      <c r="AEK294" s="227"/>
      <c r="AEL294" s="227"/>
      <c r="AEM294" s="227"/>
      <c r="AEN294" s="227"/>
      <c r="AEO294" s="227"/>
      <c r="AEP294" s="227"/>
      <c r="AEQ294" s="227"/>
      <c r="AER294" s="227"/>
      <c r="AES294" s="227"/>
      <c r="AET294" s="227"/>
      <c r="AEU294" s="227"/>
      <c r="AEV294" s="227"/>
      <c r="AEW294" s="227"/>
      <c r="AEX294" s="227"/>
      <c r="AEY294" s="227"/>
      <c r="AEZ294" s="227"/>
      <c r="AFA294" s="227"/>
      <c r="AFB294" s="227"/>
      <c r="AFC294" s="227"/>
      <c r="AFD294" s="227"/>
      <c r="AFE294" s="227"/>
      <c r="AFF294" s="227"/>
      <c r="AFG294" s="227"/>
      <c r="AFH294" s="227"/>
      <c r="AFI294" s="227"/>
      <c r="AFJ294" s="227"/>
      <c r="AFK294" s="227"/>
      <c r="AFL294" s="227"/>
      <c r="AFM294" s="227"/>
      <c r="AFN294" s="227"/>
      <c r="AFO294" s="227"/>
      <c r="AFP294" s="227"/>
      <c r="AFQ294" s="227"/>
      <c r="AFR294" s="227"/>
      <c r="AFS294" s="227"/>
      <c r="AFT294" s="227"/>
      <c r="AFU294" s="227"/>
      <c r="AFV294" s="227"/>
      <c r="AFW294" s="227"/>
      <c r="AFX294" s="227"/>
      <c r="AFY294" s="227"/>
      <c r="AFZ294" s="227"/>
      <c r="AGA294" s="227"/>
      <c r="AGB294" s="227"/>
      <c r="AGC294" s="227"/>
      <c r="AGD294" s="227"/>
      <c r="AGE294" s="227"/>
      <c r="AGF294" s="227"/>
      <c r="AGG294" s="227"/>
      <c r="AGH294" s="227"/>
      <c r="AGI294" s="227"/>
      <c r="AGJ294" s="227"/>
      <c r="AGK294" s="227"/>
      <c r="AGL294" s="227"/>
      <c r="AGM294" s="227"/>
      <c r="AGN294" s="227"/>
      <c r="AGO294" s="227"/>
      <c r="AGP294" s="227"/>
      <c r="AGQ294" s="227"/>
      <c r="AGR294" s="227"/>
      <c r="AGS294" s="227"/>
      <c r="AGT294" s="227"/>
      <c r="AGU294" s="227"/>
      <c r="AGV294" s="227"/>
      <c r="AGW294" s="227"/>
      <c r="AGX294" s="227"/>
      <c r="AGY294" s="227"/>
      <c r="AGZ294" s="227"/>
      <c r="AHA294" s="227"/>
      <c r="AHB294" s="227"/>
      <c r="AHC294" s="227"/>
      <c r="AHD294" s="227"/>
      <c r="AHE294" s="227"/>
      <c r="AHF294" s="227"/>
      <c r="AHG294" s="227"/>
      <c r="AHH294" s="227"/>
      <c r="AHI294" s="227"/>
      <c r="AHJ294" s="227"/>
      <c r="AHK294" s="227"/>
      <c r="AHL294" s="227"/>
      <c r="AHM294" s="227"/>
      <c r="AHN294" s="227"/>
      <c r="AHO294" s="227"/>
      <c r="AHP294" s="227"/>
      <c r="AHQ294" s="227"/>
      <c r="AHR294" s="227"/>
      <c r="AHS294" s="227"/>
      <c r="AHT294" s="227"/>
      <c r="AHU294" s="227"/>
      <c r="AHV294" s="227"/>
      <c r="AHW294" s="227"/>
      <c r="AHX294" s="227"/>
      <c r="AHY294" s="227"/>
      <c r="AHZ294" s="227"/>
      <c r="AIA294" s="227"/>
      <c r="AIB294" s="227"/>
      <c r="AIC294" s="227"/>
      <c r="AID294" s="227"/>
      <c r="AIE294" s="227"/>
      <c r="AIF294" s="227"/>
      <c r="AIG294" s="227"/>
      <c r="AIH294" s="227"/>
      <c r="AII294" s="227"/>
      <c r="AIJ294" s="227"/>
      <c r="AIK294" s="227"/>
      <c r="AIL294" s="227"/>
      <c r="AIM294" s="227"/>
      <c r="AIN294" s="227"/>
      <c r="AIO294" s="227"/>
      <c r="AIP294" s="227"/>
      <c r="AIQ294" s="227"/>
      <c r="AIR294" s="227"/>
      <c r="AIS294" s="227"/>
      <c r="AIT294" s="227"/>
      <c r="AIU294" s="227"/>
      <c r="AIV294" s="227"/>
      <c r="AIW294" s="227"/>
      <c r="AIX294" s="227"/>
      <c r="AIY294" s="227"/>
      <c r="AIZ294" s="227"/>
      <c r="AJA294" s="227"/>
      <c r="AJB294" s="227"/>
      <c r="AJC294" s="227"/>
      <c r="AJD294" s="227"/>
      <c r="AJE294" s="227"/>
      <c r="AJF294" s="227"/>
      <c r="AJG294" s="227"/>
      <c r="AJH294" s="227"/>
      <c r="AJI294" s="227"/>
      <c r="AJJ294" s="227"/>
      <c r="AJK294" s="227"/>
      <c r="AJL294" s="227"/>
      <c r="AJM294" s="227"/>
      <c r="AJN294" s="227"/>
      <c r="AJO294" s="227"/>
      <c r="AJP294" s="227"/>
      <c r="AJQ294" s="227"/>
      <c r="AJR294" s="227"/>
      <c r="AJS294" s="227"/>
      <c r="AJT294" s="227"/>
      <c r="AJU294" s="227"/>
      <c r="AJV294" s="227"/>
      <c r="AJW294" s="227"/>
      <c r="AJX294" s="227"/>
      <c r="AJY294" s="227"/>
      <c r="AJZ294" s="227"/>
      <c r="AKA294" s="227"/>
      <c r="AKB294" s="227"/>
      <c r="AKC294" s="227"/>
      <c r="AKD294" s="227"/>
      <c r="AKE294" s="227"/>
      <c r="AKF294" s="227"/>
      <c r="AKG294" s="227"/>
      <c r="AKH294" s="227"/>
      <c r="AKI294" s="227"/>
      <c r="AKJ294" s="227"/>
      <c r="AKK294" s="227"/>
      <c r="AKL294" s="227"/>
      <c r="AKM294" s="227"/>
      <c r="AKN294" s="227"/>
      <c r="AKO294" s="227"/>
      <c r="AKP294" s="227"/>
      <c r="AKQ294" s="227"/>
      <c r="AKR294" s="227"/>
      <c r="AKS294" s="227"/>
      <c r="AKT294" s="227"/>
      <c r="AKU294" s="227"/>
      <c r="AKV294" s="227"/>
      <c r="AKW294" s="227"/>
      <c r="AKX294" s="227"/>
      <c r="AKY294" s="227"/>
      <c r="AKZ294" s="227"/>
      <c r="ALA294" s="227"/>
      <c r="ALB294" s="227"/>
      <c r="ALC294" s="227"/>
      <c r="ALD294" s="227"/>
      <c r="ALE294" s="227"/>
      <c r="ALF294" s="227"/>
      <c r="ALG294" s="227"/>
      <c r="ALH294" s="227"/>
      <c r="ALI294" s="227"/>
      <c r="ALJ294" s="227"/>
      <c r="ALK294" s="227"/>
      <c r="ALL294" s="227"/>
      <c r="ALM294" s="227"/>
      <c r="ALN294" s="227"/>
      <c r="ALO294" s="227"/>
      <c r="ALP294" s="227"/>
      <c r="ALQ294" s="227"/>
      <c r="ALR294" s="227"/>
      <c r="ALS294" s="227"/>
      <c r="ALT294" s="227"/>
      <c r="ALU294" s="227"/>
      <c r="ALV294" s="227"/>
      <c r="ALW294" s="227"/>
      <c r="ALX294" s="227"/>
      <c r="ALY294" s="227"/>
      <c r="ALZ294" s="227"/>
      <c r="AMA294" s="227"/>
      <c r="AMB294" s="227"/>
      <c r="AMC294" s="227"/>
      <c r="AMD294" s="227"/>
      <c r="AME294" s="227"/>
      <c r="AMF294" s="227"/>
      <c r="AMG294" s="227"/>
      <c r="AMH294" s="227"/>
      <c r="AMI294" s="227"/>
      <c r="AMJ294" s="227"/>
      <c r="AMK294" s="227"/>
      <c r="AML294" s="227"/>
      <c r="AMM294" s="227"/>
      <c r="AMN294" s="227"/>
      <c r="AMO294" s="227"/>
      <c r="AMP294" s="227"/>
      <c r="AMQ294" s="227"/>
      <c r="AMR294" s="227"/>
      <c r="AMS294" s="227"/>
      <c r="AMT294" s="227"/>
      <c r="AMU294" s="227"/>
      <c r="AMV294" s="227"/>
      <c r="AMW294" s="227"/>
      <c r="AMX294" s="227"/>
    </row>
    <row r="295" spans="1:1038" s="308" customFormat="1" ht="18" customHeight="1">
      <c r="A295" s="351" t="s">
        <v>1646</v>
      </c>
      <c r="B295" s="228" t="s">
        <v>1647</v>
      </c>
      <c r="C295" s="228"/>
      <c r="D295" s="228" t="s">
        <v>1279</v>
      </c>
      <c r="E295" s="228">
        <v>49</v>
      </c>
      <c r="F295" s="228">
        <v>2</v>
      </c>
      <c r="G295" s="285" t="str">
        <f t="shared" si="73"/>
        <v>49-2</v>
      </c>
      <c r="H295" s="279">
        <v>0</v>
      </c>
      <c r="I295" s="228">
        <v>79.5</v>
      </c>
      <c r="J295" s="226"/>
      <c r="K295" s="545" t="b">
        <f>IF(I296=1,IF(((VLOOKUP($G295,[1]Depth_Lookup!#REF!,9,FALSE))-(H295/100))=0,"Good",IF(((VLOOKUP($G295,[1]Depth_Lookup!$A$3:$J$550,9,FALSE))-(H295/100))&gt;0,"Too Short","Too Long")))</f>
        <v>0</v>
      </c>
      <c r="L295" s="171">
        <f>(VLOOKUP($G295,Depth_Lookup!$A$3:$J$410,10,FALSE))+(H295/100)</f>
        <v>114.67</v>
      </c>
      <c r="M295" s="171">
        <f>(VLOOKUP($G295,Depth_Lookup!$A$3:$J$410,10,FALSE))+(I295/100)</f>
        <v>115.465</v>
      </c>
      <c r="N295" s="231" t="s">
        <v>1742</v>
      </c>
      <c r="O295" s="228" t="s">
        <v>1303</v>
      </c>
      <c r="P295" s="228" t="s">
        <v>853</v>
      </c>
      <c r="Q295" s="228" t="s">
        <v>125</v>
      </c>
      <c r="R295" s="304" t="s">
        <v>1633</v>
      </c>
      <c r="S295" s="228" t="s">
        <v>94</v>
      </c>
      <c r="T295" s="228" t="s">
        <v>94</v>
      </c>
      <c r="U295" s="228" t="s">
        <v>95</v>
      </c>
      <c r="V295" s="228" t="s">
        <v>509</v>
      </c>
      <c r="W295" s="228" t="s">
        <v>102</v>
      </c>
      <c r="X295" s="305">
        <v>5</v>
      </c>
      <c r="Y295" s="228" t="s">
        <v>90</v>
      </c>
      <c r="Z295" s="228" t="s">
        <v>91</v>
      </c>
      <c r="AA295" s="228"/>
      <c r="AB295" s="228"/>
      <c r="AC295" s="228"/>
      <c r="AD295" s="228"/>
      <c r="AE295" s="234"/>
      <c r="AF295" s="304" t="e">
        <v>#N/A</v>
      </c>
      <c r="AG295" s="241"/>
      <c r="AH295" s="228"/>
      <c r="AI295" s="244">
        <v>79</v>
      </c>
      <c r="AJ295" s="228"/>
      <c r="AK295" s="228"/>
      <c r="AL295" s="228"/>
      <c r="AM295" s="228"/>
      <c r="AN295" s="228"/>
      <c r="AO295" s="244"/>
      <c r="AP295" s="228"/>
      <c r="AQ295" s="228"/>
      <c r="AR295" s="228"/>
      <c r="AS295" s="228"/>
      <c r="AT295" s="228"/>
      <c r="AU295" s="244"/>
      <c r="AV295" s="228"/>
      <c r="AW295" s="228"/>
      <c r="AX295" s="228"/>
      <c r="AY295" s="228"/>
      <c r="AZ295" s="228"/>
      <c r="BA295" s="244">
        <v>20</v>
      </c>
      <c r="BB295" s="228">
        <v>6</v>
      </c>
      <c r="BC295" s="228">
        <v>3</v>
      </c>
      <c r="BD295" s="228" t="s">
        <v>110</v>
      </c>
      <c r="BE295" s="228" t="s">
        <v>103</v>
      </c>
      <c r="BF295" s="228"/>
      <c r="BG295" s="244"/>
      <c r="BH295" s="228"/>
      <c r="BI295" s="228"/>
      <c r="BJ295" s="228"/>
      <c r="BK295" s="228"/>
      <c r="BL295" s="228"/>
      <c r="BM295" s="244">
        <v>1</v>
      </c>
      <c r="BN295" s="228">
        <v>1</v>
      </c>
      <c r="BO295" s="228">
        <v>0.5</v>
      </c>
      <c r="BP295" s="228" t="s">
        <v>110</v>
      </c>
      <c r="BQ295" s="228" t="s">
        <v>103</v>
      </c>
      <c r="BR295" s="228"/>
      <c r="BS295" s="228"/>
      <c r="BT295" s="228"/>
      <c r="BU295" s="228"/>
      <c r="BV295" s="228"/>
      <c r="BW295" s="228"/>
      <c r="BX295" s="228"/>
      <c r="BY295" s="244"/>
      <c r="BZ295" s="228"/>
      <c r="CA295" s="228"/>
      <c r="CB295" s="228"/>
      <c r="CC295" s="228"/>
      <c r="CD295" s="228"/>
      <c r="CE295" s="228"/>
      <c r="CF295" s="228"/>
      <c r="CG295" s="245"/>
      <c r="CH295" s="246" t="s">
        <v>1737</v>
      </c>
      <c r="CI295" s="246">
        <v>100</v>
      </c>
      <c r="CJ295" s="246" t="s">
        <v>514</v>
      </c>
      <c r="CK295" s="247"/>
      <c r="CL295" s="248"/>
      <c r="CM295" s="248"/>
      <c r="CN295" s="248"/>
      <c r="CO295" s="248"/>
      <c r="CP295" s="248"/>
      <c r="CQ295" s="248"/>
      <c r="CR295" s="248"/>
      <c r="CS295" s="248"/>
      <c r="CT295" s="248"/>
      <c r="CU295" s="248"/>
      <c r="CV295" s="248"/>
      <c r="CW295" s="248"/>
      <c r="CX295" s="248"/>
      <c r="CY295" s="248"/>
      <c r="CZ295" s="248"/>
      <c r="DA295" s="248"/>
      <c r="DB295" s="248">
        <v>60</v>
      </c>
      <c r="DC295" s="249"/>
      <c r="DD295" s="248"/>
      <c r="DE295" s="248"/>
      <c r="DF295" s="248"/>
      <c r="DG295" s="248"/>
      <c r="DH295" s="248"/>
      <c r="DI295" s="248"/>
      <c r="DJ295" s="248">
        <v>40</v>
      </c>
      <c r="DK295" s="306">
        <v>100</v>
      </c>
      <c r="DL295" s="245"/>
      <c r="DM295" s="248"/>
      <c r="DN295" s="248"/>
      <c r="DO295" s="307"/>
      <c r="DQ295" s="245"/>
      <c r="DR295" s="307"/>
      <c r="DS295" s="245"/>
      <c r="DT295" s="262" t="s">
        <v>1743</v>
      </c>
      <c r="DU295" s="249"/>
      <c r="DV295" s="249"/>
      <c r="DW295" s="310">
        <v>100</v>
      </c>
      <c r="DX295" s="311" t="e">
        <v>#N/A</v>
      </c>
      <c r="DY295" s="383" t="s">
        <v>1405</v>
      </c>
      <c r="DZ295" s="268" t="s">
        <v>1739</v>
      </c>
      <c r="EA295" s="268"/>
      <c r="EB295" s="249"/>
      <c r="EC295" s="312"/>
      <c r="ED295" s="229" t="s">
        <v>2517</v>
      </c>
      <c r="EE295" s="313"/>
      <c r="EF295" s="314"/>
      <c r="EG295" s="313"/>
      <c r="EH295" s="315"/>
      <c r="EI295" s="316"/>
      <c r="EJ295" s="317"/>
      <c r="EK295" s="318"/>
      <c r="EL295" s="313"/>
      <c r="EM295" s="315"/>
      <c r="EN295" s="315"/>
      <c r="EO295" s="319"/>
      <c r="EP295" s="321"/>
      <c r="EQ295" s="321" t="s">
        <v>1811</v>
      </c>
      <c r="ER295" s="319"/>
      <c r="ES295" s="319"/>
      <c r="ET295" s="319"/>
      <c r="EU295" s="319"/>
      <c r="EV295" s="320"/>
      <c r="EW295" s="320"/>
      <c r="EX295" s="320"/>
      <c r="EY295" s="320"/>
      <c r="EZ295" s="192" t="e">
        <f t="shared" si="74"/>
        <v>#DIV/0!</v>
      </c>
      <c r="FA295" s="192" t="e">
        <f t="shared" si="75"/>
        <v>#DIV/0!</v>
      </c>
      <c r="FB295" s="192" t="e">
        <f t="shared" si="76"/>
        <v>#DIV/0!</v>
      </c>
      <c r="FC295" s="192" t="e">
        <f t="shared" si="77"/>
        <v>#DIV/0!</v>
      </c>
      <c r="FD295" s="192" t="e">
        <f t="shared" si="78"/>
        <v>#DIV/0!</v>
      </c>
      <c r="FE295" s="193" t="e">
        <f t="shared" si="79"/>
        <v>#DIV/0!</v>
      </c>
      <c r="FF295" s="194" t="e">
        <f t="shared" si="80"/>
        <v>#DIV/0!</v>
      </c>
      <c r="FG295" s="321" t="s">
        <v>1811</v>
      </c>
      <c r="FH295" s="315"/>
      <c r="FI295" s="778">
        <f t="shared" si="81"/>
        <v>0</v>
      </c>
      <c r="FJ295" s="779" t="e">
        <f t="shared" si="82"/>
        <v>#DIV/0!</v>
      </c>
      <c r="FK295" s="779" t="e">
        <f t="shared" si="83"/>
        <v>#DIV/0!</v>
      </c>
      <c r="FL295" s="780" t="e">
        <f t="shared" si="84"/>
        <v>#DIV/0!</v>
      </c>
      <c r="FM295" s="169" t="e">
        <f t="shared" si="85"/>
        <v>#DIV/0!</v>
      </c>
      <c r="FN295" s="783" t="e">
        <f t="shared" si="86"/>
        <v>#DIV/0!</v>
      </c>
      <c r="FO295" s="228"/>
      <c r="FP295" s="228"/>
      <c r="FQ295" s="228"/>
      <c r="FR295" s="228"/>
      <c r="FS295" s="228"/>
      <c r="FT295" s="228"/>
      <c r="FU295" s="228"/>
      <c r="FV295" s="228"/>
      <c r="FW295" s="228"/>
      <c r="FX295" s="228"/>
      <c r="FY295" s="228"/>
      <c r="FZ295" s="228"/>
      <c r="GA295" s="228"/>
      <c r="GB295" s="228"/>
      <c r="GC295" s="228"/>
      <c r="GD295" s="228"/>
      <c r="GE295" s="228"/>
      <c r="GF295" s="228"/>
      <c r="GG295" s="228"/>
      <c r="GH295" s="228"/>
      <c r="GI295" s="228"/>
      <c r="GJ295" s="228"/>
      <c r="GK295" s="228"/>
      <c r="GL295" s="228"/>
      <c r="GM295" s="228"/>
      <c r="GN295" s="228"/>
      <c r="GO295" s="228"/>
      <c r="GP295" s="228"/>
      <c r="GQ295" s="228"/>
      <c r="GR295" s="228"/>
      <c r="GS295" s="228"/>
      <c r="GT295" s="228"/>
      <c r="GU295" s="228"/>
      <c r="GV295" s="228"/>
      <c r="GW295" s="228"/>
      <c r="GX295" s="228"/>
      <c r="GY295" s="228"/>
      <c r="GZ295" s="228"/>
      <c r="HA295" s="228"/>
      <c r="HB295" s="228"/>
      <c r="HC295" s="228"/>
      <c r="HD295" s="228"/>
      <c r="HE295" s="228"/>
      <c r="HF295" s="228"/>
      <c r="HG295" s="228"/>
      <c r="HH295" s="228"/>
      <c r="HI295" s="228"/>
      <c r="HJ295" s="228"/>
      <c r="HK295" s="228"/>
      <c r="HL295" s="228"/>
      <c r="HM295" s="228"/>
      <c r="HN295" s="228"/>
      <c r="HO295" s="228"/>
      <c r="HP295" s="228"/>
      <c r="HQ295" s="228"/>
      <c r="HR295" s="228"/>
      <c r="HS295" s="228"/>
      <c r="HT295" s="228"/>
      <c r="HU295" s="228"/>
      <c r="HV295" s="228"/>
      <c r="HW295" s="228"/>
      <c r="HX295" s="228"/>
      <c r="HY295" s="228"/>
      <c r="HZ295" s="228"/>
      <c r="IA295" s="228"/>
      <c r="IB295" s="228"/>
      <c r="IC295" s="228"/>
      <c r="ID295" s="228"/>
      <c r="IE295" s="228"/>
      <c r="IF295" s="228"/>
      <c r="IG295" s="228"/>
      <c r="IH295" s="228"/>
      <c r="II295" s="228"/>
      <c r="IJ295" s="228"/>
      <c r="IK295" s="228"/>
      <c r="IL295" s="228"/>
      <c r="IM295" s="228"/>
      <c r="IN295" s="228"/>
      <c r="IO295" s="228"/>
      <c r="IP295" s="228"/>
      <c r="IQ295" s="228"/>
      <c r="IR295" s="228"/>
      <c r="IS295" s="228"/>
      <c r="IT295" s="228"/>
      <c r="IU295" s="228"/>
      <c r="IV295" s="228"/>
      <c r="IW295" s="228"/>
      <c r="IX295" s="228"/>
      <c r="IY295" s="228"/>
      <c r="IZ295" s="228"/>
      <c r="JA295" s="228"/>
      <c r="JB295" s="228"/>
      <c r="JC295" s="228"/>
      <c r="JD295" s="228"/>
      <c r="JE295" s="228"/>
      <c r="JF295" s="228"/>
      <c r="JG295" s="228"/>
      <c r="JH295" s="228"/>
      <c r="JI295" s="228"/>
      <c r="JJ295" s="228"/>
      <c r="JK295" s="228"/>
      <c r="JL295" s="228"/>
      <c r="JM295" s="228"/>
      <c r="JN295" s="228"/>
      <c r="JO295" s="228"/>
      <c r="JP295" s="228"/>
      <c r="JQ295" s="228"/>
      <c r="JR295" s="228"/>
      <c r="JS295" s="228"/>
      <c r="JT295" s="228"/>
      <c r="JU295" s="228"/>
      <c r="JV295" s="228"/>
      <c r="JW295" s="228"/>
      <c r="JX295" s="228"/>
      <c r="JY295" s="228"/>
      <c r="JZ295" s="228"/>
      <c r="KA295" s="228"/>
      <c r="KB295" s="228"/>
      <c r="KC295" s="228"/>
      <c r="KD295" s="228"/>
      <c r="KE295" s="228"/>
      <c r="KF295" s="228"/>
      <c r="KG295" s="228"/>
      <c r="KH295" s="228"/>
      <c r="KI295" s="228"/>
      <c r="KJ295" s="228"/>
      <c r="KK295" s="228"/>
      <c r="KL295" s="228"/>
      <c r="KM295" s="228"/>
      <c r="KN295" s="228"/>
      <c r="KO295" s="228"/>
      <c r="KP295" s="228"/>
      <c r="KQ295" s="228"/>
      <c r="KR295" s="228"/>
      <c r="KS295" s="228"/>
      <c r="KT295" s="228"/>
      <c r="KU295" s="228"/>
      <c r="KV295" s="228"/>
      <c r="KW295" s="228"/>
      <c r="KX295" s="228"/>
      <c r="KY295" s="228"/>
      <c r="KZ295" s="228"/>
      <c r="LA295" s="228"/>
      <c r="LB295" s="228"/>
      <c r="LC295" s="228"/>
      <c r="LD295" s="228"/>
      <c r="LE295" s="228"/>
      <c r="LF295" s="228"/>
      <c r="LG295" s="228"/>
      <c r="LH295" s="228"/>
      <c r="LI295" s="228"/>
      <c r="LJ295" s="228"/>
      <c r="LK295" s="228"/>
      <c r="LL295" s="228"/>
      <c r="LM295" s="228"/>
      <c r="LN295" s="228"/>
      <c r="LO295" s="228"/>
      <c r="LP295" s="228"/>
      <c r="LQ295" s="228"/>
      <c r="LR295" s="228"/>
      <c r="LS295" s="228"/>
      <c r="LT295" s="228"/>
      <c r="LU295" s="228"/>
      <c r="LV295" s="228"/>
      <c r="LW295" s="228"/>
      <c r="LX295" s="228"/>
      <c r="LY295" s="228"/>
      <c r="LZ295" s="228"/>
      <c r="MA295" s="228"/>
      <c r="MB295" s="228"/>
      <c r="MC295" s="228"/>
      <c r="MD295" s="228"/>
      <c r="ME295" s="228"/>
      <c r="MF295" s="228"/>
      <c r="MG295" s="228"/>
      <c r="MH295" s="228"/>
      <c r="MI295" s="228"/>
      <c r="MJ295" s="228"/>
      <c r="MK295" s="228"/>
      <c r="ML295" s="228"/>
      <c r="MM295" s="228"/>
      <c r="MN295" s="228"/>
      <c r="MO295" s="228"/>
      <c r="MP295" s="228"/>
      <c r="MQ295" s="228"/>
      <c r="MR295" s="228"/>
      <c r="MS295" s="228"/>
      <c r="MT295" s="228"/>
      <c r="MU295" s="228"/>
      <c r="MV295" s="228"/>
      <c r="MW295" s="228"/>
      <c r="MX295" s="228"/>
      <c r="MY295" s="228"/>
      <c r="MZ295" s="228"/>
      <c r="NA295" s="228"/>
      <c r="NB295" s="228"/>
      <c r="NC295" s="228"/>
      <c r="ND295" s="228"/>
      <c r="NE295" s="228"/>
      <c r="NF295" s="228"/>
      <c r="NG295" s="228"/>
      <c r="NH295" s="228"/>
      <c r="NI295" s="228"/>
      <c r="NJ295" s="228"/>
      <c r="NK295" s="228"/>
      <c r="NL295" s="228"/>
      <c r="NM295" s="228"/>
      <c r="NN295" s="228"/>
      <c r="NO295" s="228"/>
      <c r="NP295" s="228"/>
      <c r="NQ295" s="228"/>
      <c r="NR295" s="228"/>
      <c r="NS295" s="228"/>
      <c r="NT295" s="228"/>
      <c r="NU295" s="228"/>
      <c r="NV295" s="228"/>
      <c r="NW295" s="228"/>
      <c r="NX295" s="228"/>
      <c r="NY295" s="228"/>
      <c r="NZ295" s="228"/>
      <c r="OA295" s="228"/>
      <c r="OB295" s="228"/>
      <c r="OC295" s="228"/>
      <c r="OD295" s="228"/>
      <c r="OE295" s="228"/>
      <c r="OF295" s="228"/>
      <c r="OG295" s="228"/>
      <c r="OH295" s="228"/>
      <c r="OI295" s="228"/>
      <c r="OJ295" s="228"/>
      <c r="OK295" s="228"/>
      <c r="OL295" s="228"/>
      <c r="OM295" s="228"/>
      <c r="ON295" s="228"/>
      <c r="OO295" s="228"/>
      <c r="OP295" s="228"/>
      <c r="OQ295" s="228"/>
      <c r="OR295" s="228"/>
      <c r="OS295" s="228"/>
      <c r="OT295" s="228"/>
      <c r="OU295" s="228"/>
      <c r="OV295" s="228"/>
      <c r="OW295" s="228"/>
      <c r="OX295" s="228"/>
      <c r="OY295" s="228"/>
      <c r="OZ295" s="228"/>
      <c r="PA295" s="228"/>
      <c r="PB295" s="228"/>
      <c r="PC295" s="228"/>
      <c r="PD295" s="228"/>
      <c r="PE295" s="228"/>
      <c r="PF295" s="228"/>
      <c r="PG295" s="228"/>
      <c r="PH295" s="228"/>
      <c r="PI295" s="228"/>
      <c r="PJ295" s="228"/>
      <c r="PK295" s="228"/>
      <c r="PL295" s="228"/>
      <c r="PM295" s="228"/>
      <c r="PN295" s="228"/>
      <c r="PO295" s="228"/>
      <c r="PP295" s="228"/>
      <c r="PQ295" s="228"/>
      <c r="PR295" s="228"/>
      <c r="PS295" s="228"/>
      <c r="PT295" s="228"/>
      <c r="PU295" s="228"/>
      <c r="PV295" s="228"/>
      <c r="PW295" s="228"/>
      <c r="PX295" s="228"/>
      <c r="PY295" s="228"/>
      <c r="PZ295" s="228"/>
      <c r="QA295" s="228"/>
      <c r="QB295" s="228"/>
      <c r="QC295" s="228"/>
      <c r="QD295" s="228"/>
      <c r="QE295" s="228"/>
      <c r="QF295" s="228"/>
      <c r="QG295" s="228"/>
      <c r="QH295" s="228"/>
      <c r="QI295" s="228"/>
      <c r="QJ295" s="228"/>
      <c r="QK295" s="228"/>
      <c r="QL295" s="228"/>
      <c r="QM295" s="228"/>
      <c r="QN295" s="228"/>
      <c r="QO295" s="228"/>
      <c r="QP295" s="228"/>
      <c r="QQ295" s="228"/>
      <c r="QR295" s="228"/>
      <c r="QS295" s="228"/>
      <c r="QT295" s="228"/>
      <c r="QU295" s="228"/>
      <c r="QV295" s="228"/>
      <c r="QW295" s="228"/>
      <c r="QX295" s="228"/>
      <c r="QY295" s="228"/>
      <c r="QZ295" s="228"/>
      <c r="RA295" s="228"/>
      <c r="RB295" s="228"/>
      <c r="RC295" s="228"/>
      <c r="RD295" s="228"/>
      <c r="RE295" s="228"/>
      <c r="RF295" s="228"/>
      <c r="RG295" s="228"/>
      <c r="RH295" s="228"/>
      <c r="RI295" s="228"/>
      <c r="RJ295" s="228"/>
      <c r="RK295" s="228"/>
      <c r="RL295" s="228"/>
      <c r="RM295" s="228"/>
      <c r="RN295" s="228"/>
      <c r="RO295" s="228"/>
      <c r="RP295" s="228"/>
      <c r="RQ295" s="228"/>
      <c r="RR295" s="228"/>
      <c r="RS295" s="228"/>
      <c r="RT295" s="228"/>
      <c r="RU295" s="228"/>
      <c r="RV295" s="228"/>
      <c r="RW295" s="228"/>
      <c r="RX295" s="228"/>
      <c r="RY295" s="228"/>
      <c r="RZ295" s="228"/>
      <c r="SA295" s="228"/>
      <c r="SB295" s="228"/>
      <c r="SC295" s="228"/>
      <c r="SD295" s="228"/>
      <c r="SE295" s="228"/>
      <c r="SF295" s="228"/>
      <c r="SG295" s="228"/>
      <c r="SH295" s="228"/>
      <c r="SI295" s="228"/>
      <c r="SJ295" s="228"/>
      <c r="SK295" s="228"/>
      <c r="SL295" s="228"/>
      <c r="SM295" s="228"/>
      <c r="SN295" s="228"/>
      <c r="SO295" s="228"/>
      <c r="SP295" s="228"/>
      <c r="SQ295" s="228"/>
      <c r="SR295" s="228"/>
      <c r="SS295" s="228"/>
      <c r="ST295" s="228"/>
      <c r="SU295" s="228"/>
      <c r="SV295" s="228"/>
      <c r="SW295" s="228"/>
      <c r="SX295" s="228"/>
      <c r="SY295" s="228"/>
      <c r="SZ295" s="228"/>
      <c r="TA295" s="228"/>
      <c r="TB295" s="228"/>
      <c r="TC295" s="228"/>
      <c r="TD295" s="228"/>
      <c r="TE295" s="228"/>
      <c r="TF295" s="228"/>
      <c r="TG295" s="228"/>
      <c r="TH295" s="228"/>
      <c r="TI295" s="228"/>
      <c r="TJ295" s="228"/>
      <c r="TK295" s="228"/>
      <c r="TL295" s="228"/>
      <c r="TM295" s="228"/>
      <c r="TN295" s="228"/>
      <c r="TO295" s="228"/>
      <c r="TP295" s="228"/>
      <c r="TQ295" s="228"/>
      <c r="TR295" s="228"/>
      <c r="TS295" s="228"/>
      <c r="TT295" s="228"/>
      <c r="TU295" s="228"/>
      <c r="TV295" s="228"/>
      <c r="TW295" s="228"/>
      <c r="TX295" s="228"/>
      <c r="TY295" s="228"/>
      <c r="TZ295" s="228"/>
      <c r="UA295" s="228"/>
      <c r="UB295" s="228"/>
      <c r="UC295" s="228"/>
      <c r="UD295" s="228"/>
      <c r="UE295" s="228"/>
      <c r="UF295" s="228"/>
      <c r="UG295" s="228"/>
      <c r="UH295" s="228"/>
      <c r="UI295" s="228"/>
      <c r="UJ295" s="228"/>
      <c r="UK295" s="228"/>
      <c r="UL295" s="228"/>
      <c r="UM295" s="228"/>
      <c r="UN295" s="228"/>
      <c r="UO295" s="228"/>
      <c r="UP295" s="228"/>
      <c r="UQ295" s="228"/>
      <c r="UR295" s="228"/>
      <c r="US295" s="228"/>
      <c r="UT295" s="228"/>
      <c r="UU295" s="228"/>
      <c r="UV295" s="228"/>
      <c r="UW295" s="228"/>
      <c r="UX295" s="228"/>
      <c r="UY295" s="228"/>
      <c r="UZ295" s="228"/>
      <c r="VA295" s="228"/>
      <c r="VB295" s="228"/>
      <c r="VC295" s="228"/>
      <c r="VD295" s="228"/>
      <c r="VE295" s="228"/>
      <c r="VF295" s="228"/>
      <c r="VG295" s="228"/>
      <c r="VH295" s="228"/>
      <c r="VI295" s="228"/>
      <c r="VJ295" s="228"/>
      <c r="VK295" s="228"/>
      <c r="VL295" s="228"/>
      <c r="VM295" s="228"/>
      <c r="VN295" s="228"/>
      <c r="VO295" s="228"/>
      <c r="VP295" s="228"/>
      <c r="VQ295" s="228"/>
      <c r="VR295" s="228"/>
      <c r="VS295" s="228"/>
      <c r="VT295" s="228"/>
      <c r="VU295" s="228"/>
      <c r="VV295" s="228"/>
      <c r="VW295" s="228"/>
      <c r="VX295" s="228"/>
      <c r="VY295" s="228"/>
      <c r="VZ295" s="228"/>
      <c r="WA295" s="228"/>
      <c r="WB295" s="228"/>
      <c r="WC295" s="228"/>
      <c r="WD295" s="228"/>
      <c r="WE295" s="228"/>
      <c r="WF295" s="228"/>
      <c r="WG295" s="228"/>
      <c r="WH295" s="228"/>
      <c r="WI295" s="228"/>
      <c r="WJ295" s="228"/>
      <c r="WK295" s="228"/>
      <c r="WL295" s="228"/>
      <c r="WM295" s="228"/>
      <c r="WN295" s="228"/>
      <c r="WO295" s="228"/>
      <c r="WP295" s="228"/>
      <c r="WQ295" s="228"/>
      <c r="WR295" s="228"/>
      <c r="WS295" s="228"/>
      <c r="WT295" s="228"/>
      <c r="WU295" s="228"/>
      <c r="WV295" s="228"/>
      <c r="WW295" s="228"/>
      <c r="WX295" s="228"/>
      <c r="WY295" s="228"/>
      <c r="WZ295" s="228"/>
      <c r="XA295" s="228"/>
      <c r="XB295" s="228"/>
      <c r="XC295" s="228"/>
      <c r="XD295" s="228"/>
      <c r="XE295" s="228"/>
      <c r="XF295" s="228"/>
      <c r="XG295" s="228"/>
      <c r="XH295" s="228"/>
      <c r="XI295" s="228"/>
      <c r="XJ295" s="228"/>
      <c r="XK295" s="228"/>
      <c r="XL295" s="228"/>
      <c r="XM295" s="228"/>
      <c r="XN295" s="228"/>
      <c r="XO295" s="228"/>
      <c r="XP295" s="228"/>
      <c r="XQ295" s="228"/>
      <c r="XR295" s="228"/>
      <c r="XS295" s="228"/>
      <c r="XT295" s="228"/>
      <c r="XU295" s="228"/>
      <c r="XV295" s="228"/>
      <c r="XW295" s="228"/>
      <c r="XX295" s="228"/>
      <c r="XY295" s="228"/>
      <c r="XZ295" s="228"/>
      <c r="YA295" s="228"/>
      <c r="YB295" s="228"/>
      <c r="YC295" s="228"/>
      <c r="YD295" s="228"/>
      <c r="YE295" s="228"/>
      <c r="YF295" s="228"/>
      <c r="YG295" s="228"/>
      <c r="YH295" s="228"/>
      <c r="YI295" s="228"/>
      <c r="YJ295" s="228"/>
      <c r="YK295" s="228"/>
      <c r="YL295" s="228"/>
      <c r="YM295" s="228"/>
      <c r="YN295" s="228"/>
      <c r="YO295" s="228"/>
      <c r="YP295" s="228"/>
      <c r="YQ295" s="228"/>
      <c r="YR295" s="228"/>
      <c r="YS295" s="228"/>
      <c r="YT295" s="228"/>
      <c r="YU295" s="228"/>
      <c r="YV295" s="228"/>
      <c r="YW295" s="228"/>
      <c r="YX295" s="228"/>
      <c r="YY295" s="228"/>
      <c r="YZ295" s="228"/>
      <c r="ZA295" s="228"/>
      <c r="ZB295" s="228"/>
      <c r="ZC295" s="228"/>
      <c r="ZD295" s="228"/>
      <c r="ZE295" s="228"/>
      <c r="ZF295" s="228"/>
      <c r="ZG295" s="228"/>
      <c r="ZH295" s="228"/>
      <c r="ZI295" s="228"/>
      <c r="ZJ295" s="228"/>
      <c r="ZK295" s="228"/>
      <c r="ZL295" s="228"/>
      <c r="ZM295" s="228"/>
      <c r="ZN295" s="228"/>
      <c r="ZO295" s="228"/>
      <c r="ZP295" s="228"/>
      <c r="ZQ295" s="228"/>
      <c r="ZR295" s="228"/>
      <c r="ZS295" s="228"/>
      <c r="ZT295" s="228"/>
      <c r="ZU295" s="228"/>
      <c r="ZV295" s="228"/>
      <c r="ZW295" s="228"/>
      <c r="ZX295" s="228"/>
      <c r="ZY295" s="228"/>
      <c r="ZZ295" s="228"/>
      <c r="AAA295" s="228"/>
      <c r="AAB295" s="228"/>
      <c r="AAC295" s="228"/>
      <c r="AAD295" s="228"/>
      <c r="AAE295" s="228"/>
      <c r="AAF295" s="228"/>
      <c r="AAG295" s="228"/>
      <c r="AAH295" s="228"/>
      <c r="AAI295" s="228"/>
      <c r="AAJ295" s="228"/>
      <c r="AAK295" s="228"/>
      <c r="AAL295" s="228"/>
      <c r="AAM295" s="228"/>
      <c r="AAN295" s="228"/>
      <c r="AAO295" s="228"/>
      <c r="AAP295" s="228"/>
      <c r="AAQ295" s="228"/>
      <c r="AAR295" s="228"/>
      <c r="AAS295" s="228"/>
      <c r="AAT295" s="228"/>
      <c r="AAU295" s="228"/>
      <c r="AAV295" s="228"/>
      <c r="AAW295" s="228"/>
      <c r="AAX295" s="228"/>
      <c r="AAY295" s="228"/>
      <c r="AAZ295" s="228"/>
      <c r="ABA295" s="228"/>
      <c r="ABB295" s="228"/>
      <c r="ABC295" s="228"/>
      <c r="ABD295" s="228"/>
      <c r="ABE295" s="228"/>
      <c r="ABF295" s="228"/>
      <c r="ABG295" s="228"/>
      <c r="ABH295" s="228"/>
      <c r="ABI295" s="228"/>
      <c r="ABJ295" s="228"/>
      <c r="ABK295" s="228"/>
      <c r="ABL295" s="228"/>
      <c r="ABM295" s="228"/>
      <c r="ABN295" s="228"/>
      <c r="ABO295" s="228"/>
      <c r="ABP295" s="228"/>
      <c r="ABQ295" s="228"/>
      <c r="ABR295" s="228"/>
      <c r="ABS295" s="228"/>
      <c r="ABT295" s="228"/>
      <c r="ABU295" s="228"/>
      <c r="ABV295" s="228"/>
      <c r="ABW295" s="228"/>
      <c r="ABX295" s="228"/>
      <c r="ABY295" s="228"/>
      <c r="ABZ295" s="228"/>
      <c r="ACA295" s="228"/>
      <c r="ACB295" s="228"/>
      <c r="ACC295" s="228"/>
      <c r="ACD295" s="228"/>
      <c r="ACE295" s="228"/>
      <c r="ACF295" s="228"/>
      <c r="ACG295" s="228"/>
      <c r="ACH295" s="228"/>
      <c r="ACI295" s="228"/>
      <c r="ACJ295" s="228"/>
      <c r="ACK295" s="228"/>
      <c r="ACL295" s="228"/>
      <c r="ACM295" s="228"/>
      <c r="ACN295" s="228"/>
      <c r="ACO295" s="228"/>
      <c r="ACP295" s="228"/>
      <c r="ACQ295" s="228"/>
      <c r="ACR295" s="228"/>
      <c r="ACS295" s="228"/>
      <c r="ACT295" s="228"/>
      <c r="ACU295" s="228"/>
      <c r="ACV295" s="228"/>
      <c r="ACW295" s="228"/>
      <c r="ACX295" s="228"/>
      <c r="ACY295" s="228"/>
      <c r="ACZ295" s="228"/>
      <c r="ADA295" s="228"/>
      <c r="ADB295" s="228"/>
      <c r="ADC295" s="228"/>
      <c r="ADD295" s="228"/>
      <c r="ADE295" s="228"/>
      <c r="ADF295" s="228"/>
      <c r="ADG295" s="228"/>
      <c r="ADH295" s="228"/>
      <c r="ADI295" s="228"/>
      <c r="ADJ295" s="228"/>
      <c r="ADK295" s="228"/>
      <c r="ADL295" s="228"/>
      <c r="ADM295" s="228"/>
      <c r="ADN295" s="228"/>
      <c r="ADO295" s="228"/>
      <c r="ADP295" s="228"/>
      <c r="ADQ295" s="228"/>
      <c r="ADR295" s="228"/>
      <c r="ADS295" s="228"/>
      <c r="ADT295" s="228"/>
      <c r="ADU295" s="228"/>
      <c r="ADV295" s="228"/>
      <c r="ADW295" s="228"/>
      <c r="ADX295" s="228"/>
      <c r="ADY295" s="228"/>
      <c r="ADZ295" s="228"/>
      <c r="AEA295" s="228"/>
      <c r="AEB295" s="228"/>
      <c r="AEC295" s="228"/>
      <c r="AED295" s="228"/>
      <c r="AEE295" s="228"/>
      <c r="AEF295" s="228"/>
      <c r="AEG295" s="228"/>
      <c r="AEH295" s="228"/>
      <c r="AEI295" s="228"/>
      <c r="AEJ295" s="228"/>
      <c r="AEK295" s="228"/>
      <c r="AEL295" s="228"/>
      <c r="AEM295" s="228"/>
      <c r="AEN295" s="228"/>
      <c r="AEO295" s="228"/>
      <c r="AEP295" s="228"/>
      <c r="AEQ295" s="228"/>
      <c r="AER295" s="228"/>
      <c r="AES295" s="228"/>
      <c r="AET295" s="228"/>
      <c r="AEU295" s="228"/>
      <c r="AEV295" s="228"/>
      <c r="AEW295" s="228"/>
      <c r="AEX295" s="228"/>
      <c r="AEY295" s="228"/>
      <c r="AEZ295" s="228"/>
      <c r="AFA295" s="228"/>
      <c r="AFB295" s="228"/>
      <c r="AFC295" s="228"/>
      <c r="AFD295" s="228"/>
      <c r="AFE295" s="228"/>
      <c r="AFF295" s="228"/>
      <c r="AFG295" s="228"/>
      <c r="AFH295" s="228"/>
      <c r="AFI295" s="228"/>
      <c r="AFJ295" s="228"/>
      <c r="AFK295" s="228"/>
      <c r="AFL295" s="228"/>
      <c r="AFM295" s="228"/>
      <c r="AFN295" s="228"/>
      <c r="AFO295" s="228"/>
      <c r="AFP295" s="228"/>
      <c r="AFQ295" s="228"/>
      <c r="AFR295" s="228"/>
      <c r="AFS295" s="228"/>
      <c r="AFT295" s="228"/>
      <c r="AFU295" s="228"/>
      <c r="AFV295" s="228"/>
      <c r="AFW295" s="228"/>
      <c r="AFX295" s="228"/>
      <c r="AFY295" s="228"/>
      <c r="AFZ295" s="228"/>
      <c r="AGA295" s="228"/>
      <c r="AGB295" s="228"/>
      <c r="AGC295" s="228"/>
      <c r="AGD295" s="228"/>
      <c r="AGE295" s="228"/>
      <c r="AGF295" s="228"/>
      <c r="AGG295" s="228"/>
      <c r="AGH295" s="228"/>
      <c r="AGI295" s="228"/>
      <c r="AGJ295" s="228"/>
      <c r="AGK295" s="228"/>
      <c r="AGL295" s="228"/>
      <c r="AGM295" s="228"/>
      <c r="AGN295" s="228"/>
      <c r="AGO295" s="228"/>
      <c r="AGP295" s="228"/>
      <c r="AGQ295" s="228"/>
      <c r="AGR295" s="228"/>
      <c r="AGS295" s="228"/>
      <c r="AGT295" s="228"/>
      <c r="AGU295" s="228"/>
      <c r="AGV295" s="228"/>
      <c r="AGW295" s="228"/>
      <c r="AGX295" s="228"/>
      <c r="AGY295" s="228"/>
      <c r="AGZ295" s="228"/>
      <c r="AHA295" s="228"/>
      <c r="AHB295" s="228"/>
      <c r="AHC295" s="228"/>
      <c r="AHD295" s="228"/>
      <c r="AHE295" s="228"/>
      <c r="AHF295" s="228"/>
      <c r="AHG295" s="228"/>
      <c r="AHH295" s="228"/>
      <c r="AHI295" s="228"/>
      <c r="AHJ295" s="228"/>
      <c r="AHK295" s="228"/>
      <c r="AHL295" s="228"/>
      <c r="AHM295" s="228"/>
      <c r="AHN295" s="228"/>
      <c r="AHO295" s="228"/>
      <c r="AHP295" s="228"/>
      <c r="AHQ295" s="228"/>
      <c r="AHR295" s="228"/>
      <c r="AHS295" s="228"/>
      <c r="AHT295" s="228"/>
      <c r="AHU295" s="228"/>
      <c r="AHV295" s="228"/>
      <c r="AHW295" s="228"/>
      <c r="AHX295" s="228"/>
      <c r="AHY295" s="228"/>
      <c r="AHZ295" s="228"/>
      <c r="AIA295" s="228"/>
      <c r="AIB295" s="228"/>
      <c r="AIC295" s="228"/>
      <c r="AID295" s="228"/>
      <c r="AIE295" s="228"/>
      <c r="AIF295" s="228"/>
      <c r="AIG295" s="228"/>
      <c r="AIH295" s="228"/>
      <c r="AII295" s="228"/>
      <c r="AIJ295" s="228"/>
      <c r="AIK295" s="228"/>
      <c r="AIL295" s="228"/>
      <c r="AIM295" s="228"/>
      <c r="AIN295" s="228"/>
      <c r="AIO295" s="228"/>
      <c r="AIP295" s="228"/>
      <c r="AIQ295" s="228"/>
      <c r="AIR295" s="228"/>
      <c r="AIS295" s="228"/>
      <c r="AIT295" s="228"/>
      <c r="AIU295" s="228"/>
      <c r="AIV295" s="228"/>
      <c r="AIW295" s="228"/>
      <c r="AIX295" s="228"/>
      <c r="AIY295" s="228"/>
      <c r="AIZ295" s="228"/>
      <c r="AJA295" s="228"/>
      <c r="AJB295" s="228"/>
      <c r="AJC295" s="228"/>
      <c r="AJD295" s="228"/>
      <c r="AJE295" s="228"/>
      <c r="AJF295" s="228"/>
      <c r="AJG295" s="228"/>
      <c r="AJH295" s="228"/>
      <c r="AJI295" s="228"/>
      <c r="AJJ295" s="228"/>
      <c r="AJK295" s="228"/>
      <c r="AJL295" s="228"/>
      <c r="AJM295" s="228"/>
      <c r="AJN295" s="228"/>
      <c r="AJO295" s="228"/>
      <c r="AJP295" s="228"/>
      <c r="AJQ295" s="228"/>
      <c r="AJR295" s="228"/>
      <c r="AJS295" s="228"/>
      <c r="AJT295" s="228"/>
      <c r="AJU295" s="228"/>
      <c r="AJV295" s="228"/>
      <c r="AJW295" s="228"/>
      <c r="AJX295" s="228"/>
      <c r="AJY295" s="228"/>
      <c r="AJZ295" s="228"/>
      <c r="AKA295" s="228"/>
      <c r="AKB295" s="228"/>
      <c r="AKC295" s="228"/>
      <c r="AKD295" s="228"/>
      <c r="AKE295" s="228"/>
      <c r="AKF295" s="228"/>
      <c r="AKG295" s="228"/>
      <c r="AKH295" s="228"/>
      <c r="AKI295" s="228"/>
      <c r="AKJ295" s="228"/>
      <c r="AKK295" s="228"/>
      <c r="AKL295" s="228"/>
      <c r="AKM295" s="228"/>
      <c r="AKN295" s="228"/>
      <c r="AKO295" s="228"/>
      <c r="AKP295" s="228"/>
      <c r="AKQ295" s="228"/>
      <c r="AKR295" s="228"/>
      <c r="AKS295" s="228"/>
      <c r="AKT295" s="228"/>
      <c r="AKU295" s="228"/>
      <c r="AKV295" s="228"/>
      <c r="AKW295" s="228"/>
      <c r="AKX295" s="228"/>
      <c r="AKY295" s="228"/>
      <c r="AKZ295" s="228"/>
      <c r="ALA295" s="228"/>
      <c r="ALB295" s="228"/>
      <c r="ALC295" s="228"/>
      <c r="ALD295" s="228"/>
      <c r="ALE295" s="228"/>
      <c r="ALF295" s="228"/>
      <c r="ALG295" s="228"/>
      <c r="ALH295" s="228"/>
      <c r="ALI295" s="228"/>
      <c r="ALJ295" s="228"/>
      <c r="ALK295" s="228"/>
      <c r="ALL295" s="228"/>
      <c r="ALM295" s="228"/>
      <c r="ALN295" s="228"/>
      <c r="ALO295" s="228"/>
      <c r="ALP295" s="228"/>
      <c r="ALQ295" s="228"/>
      <c r="ALR295" s="228"/>
      <c r="ALS295" s="228"/>
      <c r="ALT295" s="228"/>
      <c r="ALU295" s="228"/>
      <c r="ALV295" s="228"/>
      <c r="ALW295" s="228"/>
      <c r="ALX295" s="228"/>
      <c r="ALY295" s="228"/>
      <c r="ALZ295" s="228"/>
      <c r="AMA295" s="228"/>
      <c r="AMB295" s="228"/>
      <c r="AMC295" s="228"/>
      <c r="AMD295" s="228"/>
      <c r="AME295" s="228"/>
      <c r="AMF295" s="228"/>
      <c r="AMG295" s="228"/>
      <c r="AMH295" s="228"/>
      <c r="AMI295" s="228"/>
      <c r="AMJ295" s="228"/>
      <c r="AMK295" s="228"/>
      <c r="AML295" s="228"/>
      <c r="AMM295" s="228"/>
      <c r="AMN295" s="228"/>
      <c r="AMO295" s="228"/>
      <c r="AMP295" s="228"/>
      <c r="AMQ295" s="228"/>
      <c r="AMR295" s="228"/>
      <c r="AMS295" s="228"/>
      <c r="AMT295" s="228"/>
      <c r="AMU295" s="228"/>
      <c r="AMV295" s="228"/>
      <c r="AMW295" s="228"/>
      <c r="AMX295" s="228"/>
    </row>
    <row r="296" spans="1:1038" s="308" customFormat="1" ht="18" customHeight="1">
      <c r="A296" s="351" t="s">
        <v>1646</v>
      </c>
      <c r="B296" s="228" t="s">
        <v>1647</v>
      </c>
      <c r="C296" s="228"/>
      <c r="D296" s="228" t="s">
        <v>1279</v>
      </c>
      <c r="E296" s="228">
        <v>49</v>
      </c>
      <c r="F296" s="228">
        <v>3</v>
      </c>
      <c r="G296" s="285" t="str">
        <f t="shared" si="73"/>
        <v>49-3</v>
      </c>
      <c r="H296" s="279">
        <v>0</v>
      </c>
      <c r="I296" s="228">
        <v>25.5</v>
      </c>
      <c r="J296" s="226"/>
      <c r="K296" s="545" t="b">
        <f>IF(I297=1,IF(((VLOOKUP($G296,[1]Depth_Lookup!#REF!,9,FALSE))-(H296/100))=0,"Good",IF(((VLOOKUP($G296,[1]Depth_Lookup!$A$3:$J$550,9,FALSE))-(H296/100))&gt;0,"Too Short","Too Long")))</f>
        <v>0</v>
      </c>
      <c r="L296" s="171">
        <f>(VLOOKUP($G296,Depth_Lookup!$A$3:$J$410,10,FALSE))+(H296/100)</f>
        <v>115.47499999999999</v>
      </c>
      <c r="M296" s="171">
        <f>(VLOOKUP($G296,Depth_Lookup!$A$3:$J$410,10,FALSE))+(I296/100)</f>
        <v>115.72999999999999</v>
      </c>
      <c r="N296" s="231" t="s">
        <v>1744</v>
      </c>
      <c r="O296" s="228">
        <v>1</v>
      </c>
      <c r="P296" s="228" t="s">
        <v>853</v>
      </c>
      <c r="Q296" s="228" t="s">
        <v>125</v>
      </c>
      <c r="R296" s="304" t="s">
        <v>1633</v>
      </c>
      <c r="S296" s="228" t="s">
        <v>94</v>
      </c>
      <c r="T296" s="228" t="s">
        <v>94</v>
      </c>
      <c r="U296" s="228" t="s">
        <v>95</v>
      </c>
      <c r="V296" s="228" t="s">
        <v>96</v>
      </c>
      <c r="W296" s="228" t="s">
        <v>102</v>
      </c>
      <c r="X296" s="305">
        <v>5</v>
      </c>
      <c r="Y296" s="228" t="s">
        <v>90</v>
      </c>
      <c r="Z296" s="228" t="s">
        <v>91</v>
      </c>
      <c r="AA296" s="228"/>
      <c r="AB296" s="228"/>
      <c r="AC296" s="228"/>
      <c r="AD296" s="228"/>
      <c r="AE296" s="234"/>
      <c r="AF296" s="304" t="e">
        <v>#N/A</v>
      </c>
      <c r="AG296" s="241"/>
      <c r="AH296" s="228"/>
      <c r="AI296" s="244">
        <v>79</v>
      </c>
      <c r="AJ296" s="228"/>
      <c r="AK296" s="228"/>
      <c r="AL296" s="228"/>
      <c r="AM296" s="228"/>
      <c r="AN296" s="228"/>
      <c r="AO296" s="244"/>
      <c r="AP296" s="228"/>
      <c r="AQ296" s="228"/>
      <c r="AR296" s="228"/>
      <c r="AS296" s="228"/>
      <c r="AT296" s="228"/>
      <c r="AU296" s="244"/>
      <c r="AV296" s="228"/>
      <c r="AW296" s="228"/>
      <c r="AX296" s="228"/>
      <c r="AY296" s="228"/>
      <c r="AZ296" s="228"/>
      <c r="BA296" s="244">
        <v>20</v>
      </c>
      <c r="BB296" s="228">
        <v>5</v>
      </c>
      <c r="BC296" s="228">
        <v>2</v>
      </c>
      <c r="BD296" s="228" t="s">
        <v>110</v>
      </c>
      <c r="BE296" s="228" t="s">
        <v>103</v>
      </c>
      <c r="BF296" s="228"/>
      <c r="BG296" s="244"/>
      <c r="BH296" s="228"/>
      <c r="BI296" s="228"/>
      <c r="BJ296" s="228"/>
      <c r="BK296" s="228"/>
      <c r="BL296" s="228"/>
      <c r="BM296" s="244">
        <v>1</v>
      </c>
      <c r="BN296" s="228">
        <v>1</v>
      </c>
      <c r="BO296" s="228">
        <v>0.5</v>
      </c>
      <c r="BP296" s="228" t="s">
        <v>110</v>
      </c>
      <c r="BQ296" s="228" t="s">
        <v>103</v>
      </c>
      <c r="BR296" s="228"/>
      <c r="BS296" s="228"/>
      <c r="BT296" s="228"/>
      <c r="BU296" s="228"/>
      <c r="BV296" s="228"/>
      <c r="BW296" s="228"/>
      <c r="BX296" s="228"/>
      <c r="BY296" s="244"/>
      <c r="BZ296" s="228"/>
      <c r="CA296" s="228"/>
      <c r="CB296" s="228"/>
      <c r="CC296" s="228"/>
      <c r="CD296" s="228"/>
      <c r="CE296" s="228"/>
      <c r="CF296" s="228"/>
      <c r="CG296" s="245"/>
      <c r="CH296" s="246" t="s">
        <v>1745</v>
      </c>
      <c r="CI296" s="246">
        <v>95</v>
      </c>
      <c r="CJ296" s="246" t="s">
        <v>514</v>
      </c>
      <c r="CK296" s="247"/>
      <c r="CL296" s="248"/>
      <c r="CM296" s="248"/>
      <c r="CN296" s="248"/>
      <c r="CO296" s="248"/>
      <c r="CP296" s="248"/>
      <c r="CQ296" s="248"/>
      <c r="CR296" s="248"/>
      <c r="CS296" s="248"/>
      <c r="CT296" s="248"/>
      <c r="CU296" s="248"/>
      <c r="CV296" s="248"/>
      <c r="CW296" s="248"/>
      <c r="CX296" s="248"/>
      <c r="CY296" s="248"/>
      <c r="CZ296" s="248"/>
      <c r="DA296" s="248"/>
      <c r="DB296" s="248">
        <v>75</v>
      </c>
      <c r="DC296" s="249">
        <v>5</v>
      </c>
      <c r="DD296" s="248"/>
      <c r="DE296" s="248"/>
      <c r="DF296" s="248"/>
      <c r="DG296" s="248"/>
      <c r="DH296" s="248"/>
      <c r="DI296" s="248"/>
      <c r="DJ296" s="248">
        <v>20</v>
      </c>
      <c r="DK296" s="306">
        <v>100</v>
      </c>
      <c r="DL296" s="245"/>
      <c r="DM296" s="248"/>
      <c r="DN296" s="248"/>
      <c r="DO296" s="307"/>
      <c r="DQ296" s="245"/>
      <c r="DR296" s="307"/>
      <c r="DS296" s="245"/>
      <c r="DT296" s="262" t="s">
        <v>1746</v>
      </c>
      <c r="DU296" s="249"/>
      <c r="DV296" s="249"/>
      <c r="DW296" s="310">
        <v>100</v>
      </c>
      <c r="DX296" s="311" t="e">
        <v>#N/A</v>
      </c>
      <c r="DY296" s="383" t="s">
        <v>1405</v>
      </c>
      <c r="DZ296" s="268" t="s">
        <v>1747</v>
      </c>
      <c r="EA296" s="268"/>
      <c r="EB296" s="249"/>
      <c r="EC296" s="312"/>
      <c r="ED296" s="229" t="s">
        <v>2517</v>
      </c>
      <c r="EE296" s="313"/>
      <c r="EF296" s="314"/>
      <c r="EG296" s="313"/>
      <c r="EH296" s="315"/>
      <c r="EI296" s="316"/>
      <c r="EJ296" s="317"/>
      <c r="EK296" s="318"/>
      <c r="EL296" s="313"/>
      <c r="EM296" s="315"/>
      <c r="EN296" s="315"/>
      <c r="EO296" s="319"/>
      <c r="EP296" s="319"/>
      <c r="EQ296" s="319"/>
      <c r="ER296" s="319"/>
      <c r="ES296" s="319"/>
      <c r="ET296" s="319"/>
      <c r="EU296" s="319"/>
      <c r="EV296" s="320"/>
      <c r="EW296" s="320"/>
      <c r="EX296" s="320"/>
      <c r="EY296" s="320"/>
      <c r="EZ296" s="192" t="e">
        <f t="shared" si="74"/>
        <v>#DIV/0!</v>
      </c>
      <c r="FA296" s="192" t="e">
        <f t="shared" si="75"/>
        <v>#DIV/0!</v>
      </c>
      <c r="FB296" s="192" t="e">
        <f t="shared" si="76"/>
        <v>#DIV/0!</v>
      </c>
      <c r="FC296" s="192" t="e">
        <f t="shared" si="77"/>
        <v>#DIV/0!</v>
      </c>
      <c r="FD296" s="192" t="e">
        <f t="shared" si="78"/>
        <v>#DIV/0!</v>
      </c>
      <c r="FE296" s="193" t="e">
        <f t="shared" si="79"/>
        <v>#DIV/0!</v>
      </c>
      <c r="FF296" s="194" t="e">
        <f t="shared" si="80"/>
        <v>#DIV/0!</v>
      </c>
      <c r="FG296" s="319"/>
      <c r="FH296" s="315"/>
      <c r="FI296" s="778">
        <f t="shared" si="81"/>
        <v>0</v>
      </c>
      <c r="FJ296" s="779" t="e">
        <f t="shared" si="82"/>
        <v>#DIV/0!</v>
      </c>
      <c r="FK296" s="779" t="e">
        <f t="shared" si="83"/>
        <v>#DIV/0!</v>
      </c>
      <c r="FL296" s="780" t="e">
        <f t="shared" si="84"/>
        <v>#DIV/0!</v>
      </c>
      <c r="FM296" s="169" t="e">
        <f t="shared" si="85"/>
        <v>#DIV/0!</v>
      </c>
      <c r="FN296" s="783" t="e">
        <f t="shared" si="86"/>
        <v>#DIV/0!</v>
      </c>
      <c r="FO296" s="228"/>
      <c r="FP296" s="228"/>
      <c r="FQ296" s="228"/>
      <c r="FR296" s="228"/>
      <c r="FS296" s="228"/>
      <c r="FT296" s="228"/>
      <c r="FU296" s="228"/>
      <c r="FV296" s="228"/>
      <c r="FW296" s="228"/>
      <c r="FX296" s="228"/>
      <c r="FY296" s="228"/>
      <c r="FZ296" s="228"/>
      <c r="GA296" s="228"/>
      <c r="GB296" s="228"/>
      <c r="GC296" s="228"/>
      <c r="GD296" s="228"/>
      <c r="GE296" s="228"/>
      <c r="GF296" s="228"/>
      <c r="GG296" s="228"/>
      <c r="GH296" s="228"/>
      <c r="GI296" s="228"/>
      <c r="GJ296" s="228"/>
      <c r="GK296" s="228"/>
      <c r="GL296" s="228"/>
      <c r="GM296" s="228"/>
      <c r="GN296" s="228"/>
      <c r="GO296" s="228"/>
      <c r="GP296" s="228"/>
      <c r="GQ296" s="228"/>
      <c r="GR296" s="228"/>
      <c r="GS296" s="228"/>
      <c r="GT296" s="228"/>
      <c r="GU296" s="228"/>
      <c r="GV296" s="228"/>
      <c r="GW296" s="228"/>
      <c r="GX296" s="228"/>
      <c r="GY296" s="228"/>
      <c r="GZ296" s="228"/>
      <c r="HA296" s="228"/>
      <c r="HB296" s="228"/>
      <c r="HC296" s="228"/>
      <c r="HD296" s="228"/>
      <c r="HE296" s="228"/>
      <c r="HF296" s="228"/>
      <c r="HG296" s="228"/>
      <c r="HH296" s="228"/>
      <c r="HI296" s="228"/>
      <c r="HJ296" s="228"/>
      <c r="HK296" s="228"/>
      <c r="HL296" s="228"/>
      <c r="HM296" s="228"/>
      <c r="HN296" s="228"/>
      <c r="HO296" s="228"/>
      <c r="HP296" s="228"/>
      <c r="HQ296" s="228"/>
      <c r="HR296" s="228"/>
      <c r="HS296" s="228"/>
      <c r="HT296" s="228"/>
      <c r="HU296" s="228"/>
      <c r="HV296" s="228"/>
      <c r="HW296" s="228"/>
      <c r="HX296" s="228"/>
      <c r="HY296" s="228"/>
      <c r="HZ296" s="228"/>
      <c r="IA296" s="228"/>
      <c r="IB296" s="228"/>
      <c r="IC296" s="228"/>
      <c r="ID296" s="228"/>
      <c r="IE296" s="228"/>
      <c r="IF296" s="228"/>
      <c r="IG296" s="228"/>
      <c r="IH296" s="228"/>
      <c r="II296" s="228"/>
      <c r="IJ296" s="228"/>
      <c r="IK296" s="228"/>
      <c r="IL296" s="228"/>
      <c r="IM296" s="228"/>
      <c r="IN296" s="228"/>
      <c r="IO296" s="228"/>
      <c r="IP296" s="228"/>
      <c r="IQ296" s="228"/>
      <c r="IR296" s="228"/>
      <c r="IS296" s="228"/>
      <c r="IT296" s="228"/>
      <c r="IU296" s="228"/>
      <c r="IV296" s="228"/>
      <c r="IW296" s="228"/>
      <c r="IX296" s="228"/>
      <c r="IY296" s="228"/>
      <c r="IZ296" s="228"/>
      <c r="JA296" s="228"/>
      <c r="JB296" s="228"/>
      <c r="JC296" s="228"/>
      <c r="JD296" s="228"/>
      <c r="JE296" s="228"/>
      <c r="JF296" s="228"/>
      <c r="JG296" s="228"/>
      <c r="JH296" s="228"/>
      <c r="JI296" s="228"/>
      <c r="JJ296" s="228"/>
      <c r="JK296" s="228"/>
      <c r="JL296" s="228"/>
      <c r="JM296" s="228"/>
      <c r="JN296" s="228"/>
      <c r="JO296" s="228"/>
      <c r="JP296" s="228"/>
      <c r="JQ296" s="228"/>
      <c r="JR296" s="228"/>
      <c r="JS296" s="228"/>
      <c r="JT296" s="228"/>
      <c r="JU296" s="228"/>
      <c r="JV296" s="228"/>
      <c r="JW296" s="228"/>
      <c r="JX296" s="228"/>
      <c r="JY296" s="228"/>
      <c r="JZ296" s="228"/>
      <c r="KA296" s="228"/>
      <c r="KB296" s="228"/>
      <c r="KC296" s="228"/>
      <c r="KD296" s="228"/>
      <c r="KE296" s="228"/>
      <c r="KF296" s="228"/>
      <c r="KG296" s="228"/>
      <c r="KH296" s="228"/>
      <c r="KI296" s="228"/>
      <c r="KJ296" s="228"/>
      <c r="KK296" s="228"/>
      <c r="KL296" s="228"/>
      <c r="KM296" s="228"/>
      <c r="KN296" s="228"/>
      <c r="KO296" s="228"/>
      <c r="KP296" s="228"/>
      <c r="KQ296" s="228"/>
      <c r="KR296" s="228"/>
      <c r="KS296" s="228"/>
      <c r="KT296" s="228"/>
      <c r="KU296" s="228"/>
      <c r="KV296" s="228"/>
      <c r="KW296" s="228"/>
      <c r="KX296" s="228"/>
      <c r="KY296" s="228"/>
      <c r="KZ296" s="228"/>
      <c r="LA296" s="228"/>
      <c r="LB296" s="228"/>
      <c r="LC296" s="228"/>
      <c r="LD296" s="228"/>
      <c r="LE296" s="228"/>
      <c r="LF296" s="228"/>
      <c r="LG296" s="228"/>
      <c r="LH296" s="228"/>
      <c r="LI296" s="228"/>
      <c r="LJ296" s="228"/>
      <c r="LK296" s="228"/>
      <c r="LL296" s="228"/>
      <c r="LM296" s="228"/>
      <c r="LN296" s="228"/>
      <c r="LO296" s="228"/>
      <c r="LP296" s="228"/>
      <c r="LQ296" s="228"/>
      <c r="LR296" s="228"/>
      <c r="LS296" s="228"/>
      <c r="LT296" s="228"/>
      <c r="LU296" s="228"/>
      <c r="LV296" s="228"/>
      <c r="LW296" s="228"/>
      <c r="LX296" s="228"/>
      <c r="LY296" s="228"/>
      <c r="LZ296" s="228"/>
      <c r="MA296" s="228"/>
      <c r="MB296" s="228"/>
      <c r="MC296" s="228"/>
      <c r="MD296" s="228"/>
      <c r="ME296" s="228"/>
      <c r="MF296" s="228"/>
      <c r="MG296" s="228"/>
      <c r="MH296" s="228"/>
      <c r="MI296" s="228"/>
      <c r="MJ296" s="228"/>
      <c r="MK296" s="228"/>
      <c r="ML296" s="228"/>
      <c r="MM296" s="228"/>
      <c r="MN296" s="228"/>
      <c r="MO296" s="228"/>
      <c r="MP296" s="228"/>
      <c r="MQ296" s="228"/>
      <c r="MR296" s="228"/>
      <c r="MS296" s="228"/>
      <c r="MT296" s="228"/>
      <c r="MU296" s="228"/>
      <c r="MV296" s="228"/>
      <c r="MW296" s="228"/>
      <c r="MX296" s="228"/>
      <c r="MY296" s="228"/>
      <c r="MZ296" s="228"/>
      <c r="NA296" s="228"/>
      <c r="NB296" s="228"/>
      <c r="NC296" s="228"/>
      <c r="ND296" s="228"/>
      <c r="NE296" s="228"/>
      <c r="NF296" s="228"/>
      <c r="NG296" s="228"/>
      <c r="NH296" s="228"/>
      <c r="NI296" s="228"/>
      <c r="NJ296" s="228"/>
      <c r="NK296" s="228"/>
      <c r="NL296" s="228"/>
      <c r="NM296" s="228"/>
      <c r="NN296" s="228"/>
      <c r="NO296" s="228"/>
      <c r="NP296" s="228"/>
      <c r="NQ296" s="228"/>
      <c r="NR296" s="228"/>
      <c r="NS296" s="228"/>
      <c r="NT296" s="228"/>
      <c r="NU296" s="228"/>
      <c r="NV296" s="228"/>
      <c r="NW296" s="228"/>
      <c r="NX296" s="228"/>
      <c r="NY296" s="228"/>
      <c r="NZ296" s="228"/>
      <c r="OA296" s="228"/>
      <c r="OB296" s="228"/>
      <c r="OC296" s="228"/>
      <c r="OD296" s="228"/>
      <c r="OE296" s="228"/>
      <c r="OF296" s="228"/>
      <c r="OG296" s="228"/>
      <c r="OH296" s="228"/>
      <c r="OI296" s="228"/>
      <c r="OJ296" s="228"/>
      <c r="OK296" s="228"/>
      <c r="OL296" s="228"/>
      <c r="OM296" s="228"/>
      <c r="ON296" s="228"/>
      <c r="OO296" s="228"/>
      <c r="OP296" s="228"/>
      <c r="OQ296" s="228"/>
      <c r="OR296" s="228"/>
      <c r="OS296" s="228"/>
      <c r="OT296" s="228"/>
      <c r="OU296" s="228"/>
      <c r="OV296" s="228"/>
      <c r="OW296" s="228"/>
      <c r="OX296" s="228"/>
      <c r="OY296" s="228"/>
      <c r="OZ296" s="228"/>
      <c r="PA296" s="228"/>
      <c r="PB296" s="228"/>
      <c r="PC296" s="228"/>
      <c r="PD296" s="228"/>
      <c r="PE296" s="228"/>
      <c r="PF296" s="228"/>
      <c r="PG296" s="228"/>
      <c r="PH296" s="228"/>
      <c r="PI296" s="228"/>
      <c r="PJ296" s="228"/>
      <c r="PK296" s="228"/>
      <c r="PL296" s="228"/>
      <c r="PM296" s="228"/>
      <c r="PN296" s="228"/>
      <c r="PO296" s="228"/>
      <c r="PP296" s="228"/>
      <c r="PQ296" s="228"/>
      <c r="PR296" s="228"/>
      <c r="PS296" s="228"/>
      <c r="PT296" s="228"/>
      <c r="PU296" s="228"/>
      <c r="PV296" s="228"/>
      <c r="PW296" s="228"/>
      <c r="PX296" s="228"/>
      <c r="PY296" s="228"/>
      <c r="PZ296" s="228"/>
      <c r="QA296" s="228"/>
      <c r="QB296" s="228"/>
      <c r="QC296" s="228"/>
      <c r="QD296" s="228"/>
      <c r="QE296" s="228"/>
      <c r="QF296" s="228"/>
      <c r="QG296" s="228"/>
      <c r="QH296" s="228"/>
      <c r="QI296" s="228"/>
      <c r="QJ296" s="228"/>
      <c r="QK296" s="228"/>
      <c r="QL296" s="228"/>
      <c r="QM296" s="228"/>
      <c r="QN296" s="228"/>
      <c r="QO296" s="228"/>
      <c r="QP296" s="228"/>
      <c r="QQ296" s="228"/>
      <c r="QR296" s="228"/>
      <c r="QS296" s="228"/>
      <c r="QT296" s="228"/>
      <c r="QU296" s="228"/>
      <c r="QV296" s="228"/>
      <c r="QW296" s="228"/>
      <c r="QX296" s="228"/>
      <c r="QY296" s="228"/>
      <c r="QZ296" s="228"/>
      <c r="RA296" s="228"/>
      <c r="RB296" s="228"/>
      <c r="RC296" s="228"/>
      <c r="RD296" s="228"/>
      <c r="RE296" s="228"/>
      <c r="RF296" s="228"/>
      <c r="RG296" s="228"/>
      <c r="RH296" s="228"/>
      <c r="RI296" s="228"/>
      <c r="RJ296" s="228"/>
      <c r="RK296" s="228"/>
      <c r="RL296" s="228"/>
      <c r="RM296" s="228"/>
      <c r="RN296" s="228"/>
      <c r="RO296" s="228"/>
      <c r="RP296" s="228"/>
      <c r="RQ296" s="228"/>
      <c r="RR296" s="228"/>
      <c r="RS296" s="228"/>
      <c r="RT296" s="228"/>
      <c r="RU296" s="228"/>
      <c r="RV296" s="228"/>
      <c r="RW296" s="228"/>
      <c r="RX296" s="228"/>
      <c r="RY296" s="228"/>
      <c r="RZ296" s="228"/>
      <c r="SA296" s="228"/>
      <c r="SB296" s="228"/>
      <c r="SC296" s="228"/>
      <c r="SD296" s="228"/>
      <c r="SE296" s="228"/>
      <c r="SF296" s="228"/>
      <c r="SG296" s="228"/>
      <c r="SH296" s="228"/>
      <c r="SI296" s="228"/>
      <c r="SJ296" s="228"/>
      <c r="SK296" s="228"/>
      <c r="SL296" s="228"/>
      <c r="SM296" s="228"/>
      <c r="SN296" s="228"/>
      <c r="SO296" s="228"/>
      <c r="SP296" s="228"/>
      <c r="SQ296" s="228"/>
      <c r="SR296" s="228"/>
      <c r="SS296" s="228"/>
      <c r="ST296" s="228"/>
      <c r="SU296" s="228"/>
      <c r="SV296" s="228"/>
      <c r="SW296" s="228"/>
      <c r="SX296" s="228"/>
      <c r="SY296" s="228"/>
      <c r="SZ296" s="228"/>
      <c r="TA296" s="228"/>
      <c r="TB296" s="228"/>
      <c r="TC296" s="228"/>
      <c r="TD296" s="228"/>
      <c r="TE296" s="228"/>
      <c r="TF296" s="228"/>
      <c r="TG296" s="228"/>
      <c r="TH296" s="228"/>
      <c r="TI296" s="228"/>
      <c r="TJ296" s="228"/>
      <c r="TK296" s="228"/>
      <c r="TL296" s="228"/>
      <c r="TM296" s="228"/>
      <c r="TN296" s="228"/>
      <c r="TO296" s="228"/>
      <c r="TP296" s="228"/>
      <c r="TQ296" s="228"/>
      <c r="TR296" s="228"/>
      <c r="TS296" s="228"/>
      <c r="TT296" s="228"/>
      <c r="TU296" s="228"/>
      <c r="TV296" s="228"/>
      <c r="TW296" s="228"/>
      <c r="TX296" s="228"/>
      <c r="TY296" s="228"/>
      <c r="TZ296" s="228"/>
      <c r="UA296" s="228"/>
      <c r="UB296" s="228"/>
      <c r="UC296" s="228"/>
      <c r="UD296" s="228"/>
      <c r="UE296" s="228"/>
      <c r="UF296" s="228"/>
      <c r="UG296" s="228"/>
      <c r="UH296" s="228"/>
      <c r="UI296" s="228"/>
      <c r="UJ296" s="228"/>
      <c r="UK296" s="228"/>
      <c r="UL296" s="228"/>
      <c r="UM296" s="228"/>
      <c r="UN296" s="228"/>
      <c r="UO296" s="228"/>
      <c r="UP296" s="228"/>
      <c r="UQ296" s="228"/>
      <c r="UR296" s="228"/>
      <c r="US296" s="228"/>
      <c r="UT296" s="228"/>
      <c r="UU296" s="228"/>
      <c r="UV296" s="228"/>
      <c r="UW296" s="228"/>
      <c r="UX296" s="228"/>
      <c r="UY296" s="228"/>
      <c r="UZ296" s="228"/>
      <c r="VA296" s="228"/>
      <c r="VB296" s="228"/>
      <c r="VC296" s="228"/>
      <c r="VD296" s="228"/>
      <c r="VE296" s="228"/>
      <c r="VF296" s="228"/>
      <c r="VG296" s="228"/>
      <c r="VH296" s="228"/>
      <c r="VI296" s="228"/>
      <c r="VJ296" s="228"/>
      <c r="VK296" s="228"/>
      <c r="VL296" s="228"/>
      <c r="VM296" s="228"/>
      <c r="VN296" s="228"/>
      <c r="VO296" s="228"/>
      <c r="VP296" s="228"/>
      <c r="VQ296" s="228"/>
      <c r="VR296" s="228"/>
      <c r="VS296" s="228"/>
      <c r="VT296" s="228"/>
      <c r="VU296" s="228"/>
      <c r="VV296" s="228"/>
      <c r="VW296" s="228"/>
      <c r="VX296" s="228"/>
      <c r="VY296" s="228"/>
      <c r="VZ296" s="228"/>
      <c r="WA296" s="228"/>
      <c r="WB296" s="228"/>
      <c r="WC296" s="228"/>
      <c r="WD296" s="228"/>
      <c r="WE296" s="228"/>
      <c r="WF296" s="228"/>
      <c r="WG296" s="228"/>
      <c r="WH296" s="228"/>
      <c r="WI296" s="228"/>
      <c r="WJ296" s="228"/>
      <c r="WK296" s="228"/>
      <c r="WL296" s="228"/>
      <c r="WM296" s="228"/>
      <c r="WN296" s="228"/>
      <c r="WO296" s="228"/>
      <c r="WP296" s="228"/>
      <c r="WQ296" s="228"/>
      <c r="WR296" s="228"/>
      <c r="WS296" s="228"/>
      <c r="WT296" s="228"/>
      <c r="WU296" s="228"/>
      <c r="WV296" s="228"/>
      <c r="WW296" s="228"/>
      <c r="WX296" s="228"/>
      <c r="WY296" s="228"/>
      <c r="WZ296" s="228"/>
      <c r="XA296" s="228"/>
      <c r="XB296" s="228"/>
      <c r="XC296" s="228"/>
      <c r="XD296" s="228"/>
      <c r="XE296" s="228"/>
      <c r="XF296" s="228"/>
      <c r="XG296" s="228"/>
      <c r="XH296" s="228"/>
      <c r="XI296" s="228"/>
      <c r="XJ296" s="228"/>
      <c r="XK296" s="228"/>
      <c r="XL296" s="228"/>
      <c r="XM296" s="228"/>
      <c r="XN296" s="228"/>
      <c r="XO296" s="228"/>
      <c r="XP296" s="228"/>
      <c r="XQ296" s="228"/>
      <c r="XR296" s="228"/>
      <c r="XS296" s="228"/>
      <c r="XT296" s="228"/>
      <c r="XU296" s="228"/>
      <c r="XV296" s="228"/>
      <c r="XW296" s="228"/>
      <c r="XX296" s="228"/>
      <c r="XY296" s="228"/>
      <c r="XZ296" s="228"/>
      <c r="YA296" s="228"/>
      <c r="YB296" s="228"/>
      <c r="YC296" s="228"/>
      <c r="YD296" s="228"/>
      <c r="YE296" s="228"/>
      <c r="YF296" s="228"/>
      <c r="YG296" s="228"/>
      <c r="YH296" s="228"/>
      <c r="YI296" s="228"/>
      <c r="YJ296" s="228"/>
      <c r="YK296" s="228"/>
      <c r="YL296" s="228"/>
      <c r="YM296" s="228"/>
      <c r="YN296" s="228"/>
      <c r="YO296" s="228"/>
      <c r="YP296" s="228"/>
      <c r="YQ296" s="228"/>
      <c r="YR296" s="228"/>
      <c r="YS296" s="228"/>
      <c r="YT296" s="228"/>
      <c r="YU296" s="228"/>
      <c r="YV296" s="228"/>
      <c r="YW296" s="228"/>
      <c r="YX296" s="228"/>
      <c r="YY296" s="228"/>
      <c r="YZ296" s="228"/>
      <c r="ZA296" s="228"/>
      <c r="ZB296" s="228"/>
      <c r="ZC296" s="228"/>
      <c r="ZD296" s="228"/>
      <c r="ZE296" s="228"/>
      <c r="ZF296" s="228"/>
      <c r="ZG296" s="228"/>
      <c r="ZH296" s="228"/>
      <c r="ZI296" s="228"/>
      <c r="ZJ296" s="228"/>
      <c r="ZK296" s="228"/>
      <c r="ZL296" s="228"/>
      <c r="ZM296" s="228"/>
      <c r="ZN296" s="228"/>
      <c r="ZO296" s="228"/>
      <c r="ZP296" s="228"/>
      <c r="ZQ296" s="228"/>
      <c r="ZR296" s="228"/>
      <c r="ZS296" s="228"/>
      <c r="ZT296" s="228"/>
      <c r="ZU296" s="228"/>
      <c r="ZV296" s="228"/>
      <c r="ZW296" s="228"/>
      <c r="ZX296" s="228"/>
      <c r="ZY296" s="228"/>
      <c r="ZZ296" s="228"/>
      <c r="AAA296" s="228"/>
      <c r="AAB296" s="228"/>
      <c r="AAC296" s="228"/>
      <c r="AAD296" s="228"/>
      <c r="AAE296" s="228"/>
      <c r="AAF296" s="228"/>
      <c r="AAG296" s="228"/>
      <c r="AAH296" s="228"/>
      <c r="AAI296" s="228"/>
      <c r="AAJ296" s="228"/>
      <c r="AAK296" s="228"/>
      <c r="AAL296" s="228"/>
      <c r="AAM296" s="228"/>
      <c r="AAN296" s="228"/>
      <c r="AAO296" s="228"/>
      <c r="AAP296" s="228"/>
      <c r="AAQ296" s="228"/>
      <c r="AAR296" s="228"/>
      <c r="AAS296" s="228"/>
      <c r="AAT296" s="228"/>
      <c r="AAU296" s="228"/>
      <c r="AAV296" s="228"/>
      <c r="AAW296" s="228"/>
      <c r="AAX296" s="228"/>
      <c r="AAY296" s="228"/>
      <c r="AAZ296" s="228"/>
      <c r="ABA296" s="228"/>
      <c r="ABB296" s="228"/>
      <c r="ABC296" s="228"/>
      <c r="ABD296" s="228"/>
      <c r="ABE296" s="228"/>
      <c r="ABF296" s="228"/>
      <c r="ABG296" s="228"/>
      <c r="ABH296" s="228"/>
      <c r="ABI296" s="228"/>
      <c r="ABJ296" s="228"/>
      <c r="ABK296" s="228"/>
      <c r="ABL296" s="228"/>
      <c r="ABM296" s="228"/>
      <c r="ABN296" s="228"/>
      <c r="ABO296" s="228"/>
      <c r="ABP296" s="228"/>
      <c r="ABQ296" s="228"/>
      <c r="ABR296" s="228"/>
      <c r="ABS296" s="228"/>
      <c r="ABT296" s="228"/>
      <c r="ABU296" s="228"/>
      <c r="ABV296" s="228"/>
      <c r="ABW296" s="228"/>
      <c r="ABX296" s="228"/>
      <c r="ABY296" s="228"/>
      <c r="ABZ296" s="228"/>
      <c r="ACA296" s="228"/>
      <c r="ACB296" s="228"/>
      <c r="ACC296" s="228"/>
      <c r="ACD296" s="228"/>
      <c r="ACE296" s="228"/>
      <c r="ACF296" s="228"/>
      <c r="ACG296" s="228"/>
      <c r="ACH296" s="228"/>
      <c r="ACI296" s="228"/>
      <c r="ACJ296" s="228"/>
      <c r="ACK296" s="228"/>
      <c r="ACL296" s="228"/>
      <c r="ACM296" s="228"/>
      <c r="ACN296" s="228"/>
      <c r="ACO296" s="228"/>
      <c r="ACP296" s="228"/>
      <c r="ACQ296" s="228"/>
      <c r="ACR296" s="228"/>
      <c r="ACS296" s="228"/>
      <c r="ACT296" s="228"/>
      <c r="ACU296" s="228"/>
      <c r="ACV296" s="228"/>
      <c r="ACW296" s="228"/>
      <c r="ACX296" s="228"/>
      <c r="ACY296" s="228"/>
      <c r="ACZ296" s="228"/>
      <c r="ADA296" s="228"/>
      <c r="ADB296" s="228"/>
      <c r="ADC296" s="228"/>
      <c r="ADD296" s="228"/>
      <c r="ADE296" s="228"/>
      <c r="ADF296" s="228"/>
      <c r="ADG296" s="228"/>
      <c r="ADH296" s="228"/>
      <c r="ADI296" s="228"/>
      <c r="ADJ296" s="228"/>
      <c r="ADK296" s="228"/>
      <c r="ADL296" s="228"/>
      <c r="ADM296" s="228"/>
      <c r="ADN296" s="228"/>
      <c r="ADO296" s="228"/>
      <c r="ADP296" s="228"/>
      <c r="ADQ296" s="228"/>
      <c r="ADR296" s="228"/>
      <c r="ADS296" s="228"/>
      <c r="ADT296" s="228"/>
      <c r="ADU296" s="228"/>
      <c r="ADV296" s="228"/>
      <c r="ADW296" s="228"/>
      <c r="ADX296" s="228"/>
      <c r="ADY296" s="228"/>
      <c r="ADZ296" s="228"/>
      <c r="AEA296" s="228"/>
      <c r="AEB296" s="228"/>
      <c r="AEC296" s="228"/>
      <c r="AED296" s="228"/>
      <c r="AEE296" s="228"/>
      <c r="AEF296" s="228"/>
      <c r="AEG296" s="228"/>
      <c r="AEH296" s="228"/>
      <c r="AEI296" s="228"/>
      <c r="AEJ296" s="228"/>
      <c r="AEK296" s="228"/>
      <c r="AEL296" s="228"/>
      <c r="AEM296" s="228"/>
      <c r="AEN296" s="228"/>
      <c r="AEO296" s="228"/>
      <c r="AEP296" s="228"/>
      <c r="AEQ296" s="228"/>
      <c r="AER296" s="228"/>
      <c r="AES296" s="228"/>
      <c r="AET296" s="228"/>
      <c r="AEU296" s="228"/>
      <c r="AEV296" s="228"/>
      <c r="AEW296" s="228"/>
      <c r="AEX296" s="228"/>
      <c r="AEY296" s="228"/>
      <c r="AEZ296" s="228"/>
      <c r="AFA296" s="228"/>
      <c r="AFB296" s="228"/>
      <c r="AFC296" s="228"/>
      <c r="AFD296" s="228"/>
      <c r="AFE296" s="228"/>
      <c r="AFF296" s="228"/>
      <c r="AFG296" s="228"/>
      <c r="AFH296" s="228"/>
      <c r="AFI296" s="228"/>
      <c r="AFJ296" s="228"/>
      <c r="AFK296" s="228"/>
      <c r="AFL296" s="228"/>
      <c r="AFM296" s="228"/>
      <c r="AFN296" s="228"/>
      <c r="AFO296" s="228"/>
      <c r="AFP296" s="228"/>
      <c r="AFQ296" s="228"/>
      <c r="AFR296" s="228"/>
      <c r="AFS296" s="228"/>
      <c r="AFT296" s="228"/>
      <c r="AFU296" s="228"/>
      <c r="AFV296" s="228"/>
      <c r="AFW296" s="228"/>
      <c r="AFX296" s="228"/>
      <c r="AFY296" s="228"/>
      <c r="AFZ296" s="228"/>
      <c r="AGA296" s="228"/>
      <c r="AGB296" s="228"/>
      <c r="AGC296" s="228"/>
      <c r="AGD296" s="228"/>
      <c r="AGE296" s="228"/>
      <c r="AGF296" s="228"/>
      <c r="AGG296" s="228"/>
      <c r="AGH296" s="228"/>
      <c r="AGI296" s="228"/>
      <c r="AGJ296" s="228"/>
      <c r="AGK296" s="228"/>
      <c r="AGL296" s="228"/>
      <c r="AGM296" s="228"/>
      <c r="AGN296" s="228"/>
      <c r="AGO296" s="228"/>
      <c r="AGP296" s="228"/>
      <c r="AGQ296" s="228"/>
      <c r="AGR296" s="228"/>
      <c r="AGS296" s="228"/>
      <c r="AGT296" s="228"/>
      <c r="AGU296" s="228"/>
      <c r="AGV296" s="228"/>
      <c r="AGW296" s="228"/>
      <c r="AGX296" s="228"/>
      <c r="AGY296" s="228"/>
      <c r="AGZ296" s="228"/>
      <c r="AHA296" s="228"/>
      <c r="AHB296" s="228"/>
      <c r="AHC296" s="228"/>
      <c r="AHD296" s="228"/>
      <c r="AHE296" s="228"/>
      <c r="AHF296" s="228"/>
      <c r="AHG296" s="228"/>
      <c r="AHH296" s="228"/>
      <c r="AHI296" s="228"/>
      <c r="AHJ296" s="228"/>
      <c r="AHK296" s="228"/>
      <c r="AHL296" s="228"/>
      <c r="AHM296" s="228"/>
      <c r="AHN296" s="228"/>
      <c r="AHO296" s="228"/>
      <c r="AHP296" s="228"/>
      <c r="AHQ296" s="228"/>
      <c r="AHR296" s="228"/>
      <c r="AHS296" s="228"/>
      <c r="AHT296" s="228"/>
      <c r="AHU296" s="228"/>
      <c r="AHV296" s="228"/>
      <c r="AHW296" s="228"/>
      <c r="AHX296" s="228"/>
      <c r="AHY296" s="228"/>
      <c r="AHZ296" s="228"/>
      <c r="AIA296" s="228"/>
      <c r="AIB296" s="228"/>
      <c r="AIC296" s="228"/>
      <c r="AID296" s="228"/>
      <c r="AIE296" s="228"/>
      <c r="AIF296" s="228"/>
      <c r="AIG296" s="228"/>
      <c r="AIH296" s="228"/>
      <c r="AII296" s="228"/>
      <c r="AIJ296" s="228"/>
      <c r="AIK296" s="228"/>
      <c r="AIL296" s="228"/>
      <c r="AIM296" s="228"/>
      <c r="AIN296" s="228"/>
      <c r="AIO296" s="228"/>
      <c r="AIP296" s="228"/>
      <c r="AIQ296" s="228"/>
      <c r="AIR296" s="228"/>
      <c r="AIS296" s="228"/>
      <c r="AIT296" s="228"/>
      <c r="AIU296" s="228"/>
      <c r="AIV296" s="228"/>
      <c r="AIW296" s="228"/>
      <c r="AIX296" s="228"/>
      <c r="AIY296" s="228"/>
      <c r="AIZ296" s="228"/>
      <c r="AJA296" s="228"/>
      <c r="AJB296" s="228"/>
      <c r="AJC296" s="228"/>
      <c r="AJD296" s="228"/>
      <c r="AJE296" s="228"/>
      <c r="AJF296" s="228"/>
      <c r="AJG296" s="228"/>
      <c r="AJH296" s="228"/>
      <c r="AJI296" s="228"/>
      <c r="AJJ296" s="228"/>
      <c r="AJK296" s="228"/>
      <c r="AJL296" s="228"/>
      <c r="AJM296" s="228"/>
      <c r="AJN296" s="228"/>
      <c r="AJO296" s="228"/>
      <c r="AJP296" s="228"/>
      <c r="AJQ296" s="228"/>
      <c r="AJR296" s="228"/>
      <c r="AJS296" s="228"/>
      <c r="AJT296" s="228"/>
      <c r="AJU296" s="228"/>
      <c r="AJV296" s="228"/>
      <c r="AJW296" s="228"/>
      <c r="AJX296" s="228"/>
      <c r="AJY296" s="228"/>
      <c r="AJZ296" s="228"/>
      <c r="AKA296" s="228"/>
      <c r="AKB296" s="228"/>
      <c r="AKC296" s="228"/>
      <c r="AKD296" s="228"/>
      <c r="AKE296" s="228"/>
      <c r="AKF296" s="228"/>
      <c r="AKG296" s="228"/>
      <c r="AKH296" s="228"/>
      <c r="AKI296" s="228"/>
      <c r="AKJ296" s="228"/>
      <c r="AKK296" s="228"/>
      <c r="AKL296" s="228"/>
      <c r="AKM296" s="228"/>
      <c r="AKN296" s="228"/>
      <c r="AKO296" s="228"/>
      <c r="AKP296" s="228"/>
      <c r="AKQ296" s="228"/>
      <c r="AKR296" s="228"/>
      <c r="AKS296" s="228"/>
      <c r="AKT296" s="228"/>
      <c r="AKU296" s="228"/>
      <c r="AKV296" s="228"/>
      <c r="AKW296" s="228"/>
      <c r="AKX296" s="228"/>
      <c r="AKY296" s="228"/>
      <c r="AKZ296" s="228"/>
      <c r="ALA296" s="228"/>
      <c r="ALB296" s="228"/>
      <c r="ALC296" s="228"/>
      <c r="ALD296" s="228"/>
      <c r="ALE296" s="228"/>
      <c r="ALF296" s="228"/>
      <c r="ALG296" s="228"/>
      <c r="ALH296" s="228"/>
      <c r="ALI296" s="228"/>
      <c r="ALJ296" s="228"/>
      <c r="ALK296" s="228"/>
      <c r="ALL296" s="228"/>
      <c r="ALM296" s="228"/>
      <c r="ALN296" s="228"/>
      <c r="ALO296" s="228"/>
      <c r="ALP296" s="228"/>
      <c r="ALQ296" s="228"/>
      <c r="ALR296" s="228"/>
      <c r="ALS296" s="228"/>
      <c r="ALT296" s="228"/>
      <c r="ALU296" s="228"/>
      <c r="ALV296" s="228"/>
      <c r="ALW296" s="228"/>
      <c r="ALX296" s="228"/>
      <c r="ALY296" s="228"/>
      <c r="ALZ296" s="228"/>
      <c r="AMA296" s="228"/>
      <c r="AMB296" s="228"/>
      <c r="AMC296" s="228"/>
      <c r="AMD296" s="228"/>
      <c r="AME296" s="228"/>
      <c r="AMF296" s="228"/>
      <c r="AMG296" s="228"/>
      <c r="AMH296" s="228"/>
      <c r="AMI296" s="228"/>
      <c r="AMJ296" s="228"/>
      <c r="AMK296" s="228"/>
      <c r="AML296" s="228"/>
      <c r="AMM296" s="228"/>
      <c r="AMN296" s="228"/>
      <c r="AMO296" s="228"/>
      <c r="AMP296" s="228"/>
      <c r="AMQ296" s="228"/>
      <c r="AMR296" s="228"/>
      <c r="AMS296" s="228"/>
      <c r="AMT296" s="228"/>
      <c r="AMU296" s="228"/>
      <c r="AMV296" s="228"/>
      <c r="AMW296" s="228"/>
      <c r="AMX296" s="228"/>
    </row>
    <row r="297" spans="1:1038" s="308" customFormat="1" ht="18" customHeight="1">
      <c r="A297" s="351" t="s">
        <v>1646</v>
      </c>
      <c r="B297" s="228" t="s">
        <v>1647</v>
      </c>
      <c r="C297" s="228"/>
      <c r="D297" s="228" t="s">
        <v>1279</v>
      </c>
      <c r="E297" s="228">
        <v>50</v>
      </c>
      <c r="F297" s="228">
        <v>1</v>
      </c>
      <c r="G297" s="285" t="str">
        <f t="shared" si="73"/>
        <v>50-1</v>
      </c>
      <c r="H297" s="279">
        <v>0</v>
      </c>
      <c r="I297" s="228">
        <v>19</v>
      </c>
      <c r="J297" s="226"/>
      <c r="K297" s="545" t="b">
        <f>IF(I298=1,IF(((VLOOKUP($G297,[1]Depth_Lookup!#REF!,9,FALSE))-(H297/100))=0,"Good",IF(((VLOOKUP($G297,[1]Depth_Lookup!$A$3:$J$550,9,FALSE))-(H297/100))&gt;0,"Too Short","Too Long")))</f>
        <v>0</v>
      </c>
      <c r="L297" s="171">
        <f>(VLOOKUP($G297,Depth_Lookup!$A$3:$J$410,10,FALSE))+(H297/100)</f>
        <v>115.7</v>
      </c>
      <c r="M297" s="171">
        <f>(VLOOKUP($G297,Depth_Lookup!$A$3:$J$410,10,FALSE))+(I297/100)</f>
        <v>115.89</v>
      </c>
      <c r="N297" s="231" t="s">
        <v>1744</v>
      </c>
      <c r="O297" s="228">
        <v>4</v>
      </c>
      <c r="P297" s="228" t="s">
        <v>853</v>
      </c>
      <c r="Q297" s="228" t="s">
        <v>125</v>
      </c>
      <c r="R297" s="304" t="s">
        <v>1633</v>
      </c>
      <c r="S297" s="228" t="s">
        <v>94</v>
      </c>
      <c r="T297" s="228" t="s">
        <v>94</v>
      </c>
      <c r="U297" s="228" t="s">
        <v>95</v>
      </c>
      <c r="V297" s="228" t="s">
        <v>96</v>
      </c>
      <c r="W297" s="228" t="s">
        <v>102</v>
      </c>
      <c r="X297" s="305">
        <v>5</v>
      </c>
      <c r="Y297" s="228" t="s">
        <v>90</v>
      </c>
      <c r="Z297" s="228" t="s">
        <v>91</v>
      </c>
      <c r="AA297" s="228"/>
      <c r="AB297" s="228" t="s">
        <v>116</v>
      </c>
      <c r="AC297" s="228" t="s">
        <v>108</v>
      </c>
      <c r="AD297" s="228" t="s">
        <v>509</v>
      </c>
      <c r="AE297" s="234" t="s">
        <v>123</v>
      </c>
      <c r="AF297" s="304">
        <v>1</v>
      </c>
      <c r="AG297" s="241">
        <v>5</v>
      </c>
      <c r="AH297" s="228"/>
      <c r="AI297" s="244">
        <v>76</v>
      </c>
      <c r="AJ297" s="228"/>
      <c r="AK297" s="228"/>
      <c r="AL297" s="228"/>
      <c r="AM297" s="228"/>
      <c r="AN297" s="228"/>
      <c r="AO297" s="244"/>
      <c r="AP297" s="228"/>
      <c r="AQ297" s="228"/>
      <c r="AR297" s="228"/>
      <c r="AS297" s="228"/>
      <c r="AT297" s="228"/>
      <c r="AU297" s="244">
        <v>7</v>
      </c>
      <c r="AV297" s="228">
        <v>5</v>
      </c>
      <c r="AW297" s="228">
        <v>3</v>
      </c>
      <c r="AX297" s="228" t="s">
        <v>110</v>
      </c>
      <c r="AY297" s="228" t="s">
        <v>103</v>
      </c>
      <c r="AZ297" s="228"/>
      <c r="BA297" s="244">
        <v>15</v>
      </c>
      <c r="BB297" s="228">
        <v>6</v>
      </c>
      <c r="BC297" s="228">
        <v>2</v>
      </c>
      <c r="BD297" s="228" t="s">
        <v>110</v>
      </c>
      <c r="BE297" s="228" t="s">
        <v>103</v>
      </c>
      <c r="BF297" s="228"/>
      <c r="BG297" s="244"/>
      <c r="BH297" s="228"/>
      <c r="BI297" s="228"/>
      <c r="BJ297" s="228"/>
      <c r="BK297" s="228"/>
      <c r="BL297" s="228"/>
      <c r="BM297" s="244">
        <v>2</v>
      </c>
      <c r="BN297" s="228">
        <v>1</v>
      </c>
      <c r="BO297" s="228">
        <v>0.5</v>
      </c>
      <c r="BP297" s="228" t="s">
        <v>110</v>
      </c>
      <c r="BQ297" s="228" t="s">
        <v>103</v>
      </c>
      <c r="BR297" s="228"/>
      <c r="BS297" s="228"/>
      <c r="BT297" s="228"/>
      <c r="BU297" s="228"/>
      <c r="BV297" s="228"/>
      <c r="BW297" s="228"/>
      <c r="BX297" s="228"/>
      <c r="BY297" s="244"/>
      <c r="BZ297" s="228"/>
      <c r="CA297" s="228"/>
      <c r="CB297" s="228"/>
      <c r="CC297" s="228"/>
      <c r="CD297" s="228"/>
      <c r="CE297" s="228"/>
      <c r="CF297" s="228"/>
      <c r="CG297" s="245"/>
      <c r="CH297" s="246" t="s">
        <v>1745</v>
      </c>
      <c r="CI297" s="246">
        <v>90</v>
      </c>
      <c r="CJ297" s="246" t="s">
        <v>514</v>
      </c>
      <c r="CK297" s="247"/>
      <c r="CL297" s="248"/>
      <c r="CM297" s="248"/>
      <c r="CN297" s="248"/>
      <c r="CO297" s="248"/>
      <c r="CP297" s="248"/>
      <c r="CQ297" s="248"/>
      <c r="CR297" s="248"/>
      <c r="CS297" s="248"/>
      <c r="CT297" s="248"/>
      <c r="CU297" s="248"/>
      <c r="CV297" s="248"/>
      <c r="CW297" s="248"/>
      <c r="CX297" s="248"/>
      <c r="CY297" s="248"/>
      <c r="CZ297" s="248"/>
      <c r="DA297" s="248"/>
      <c r="DB297" s="248">
        <v>75</v>
      </c>
      <c r="DC297" s="249">
        <v>5</v>
      </c>
      <c r="DD297" s="248"/>
      <c r="DE297" s="248"/>
      <c r="DF297" s="248"/>
      <c r="DG297" s="248"/>
      <c r="DH297" s="248"/>
      <c r="DI297" s="248"/>
      <c r="DJ297" s="248">
        <v>20</v>
      </c>
      <c r="DK297" s="306">
        <v>100</v>
      </c>
      <c r="DL297" s="245"/>
      <c r="DM297" s="248"/>
      <c r="DN297" s="248"/>
      <c r="DO297" s="307"/>
      <c r="DQ297" s="245"/>
      <c r="DR297" s="307"/>
      <c r="DS297" s="245"/>
      <c r="DT297" s="262" t="s">
        <v>1746</v>
      </c>
      <c r="DU297" s="249"/>
      <c r="DV297" s="249"/>
      <c r="DW297" s="310">
        <v>100</v>
      </c>
      <c r="DX297" s="311" t="e">
        <v>#N/A</v>
      </c>
      <c r="DY297" s="383" t="s">
        <v>1405</v>
      </c>
      <c r="DZ297" s="268" t="s">
        <v>1747</v>
      </c>
      <c r="EA297" s="268"/>
      <c r="EB297" s="249"/>
      <c r="EC297" s="312"/>
      <c r="ED297" s="229" t="s">
        <v>2517</v>
      </c>
      <c r="EE297" s="313"/>
      <c r="EF297" s="314"/>
      <c r="EG297" s="313"/>
      <c r="EH297" s="315"/>
      <c r="EI297" s="316"/>
      <c r="EJ297" s="317"/>
      <c r="EK297" s="318"/>
      <c r="EL297" s="313"/>
      <c r="EM297" s="315"/>
      <c r="EN297" s="315"/>
      <c r="EO297" s="319"/>
      <c r="EP297" s="319"/>
      <c r="EQ297" s="319"/>
      <c r="ER297" s="319"/>
      <c r="ES297" s="319"/>
      <c r="ET297" s="319"/>
      <c r="EU297" s="319"/>
      <c r="EV297" s="320"/>
      <c r="EW297" s="320"/>
      <c r="EX297" s="320"/>
      <c r="EY297" s="320"/>
      <c r="EZ297" s="192" t="e">
        <f t="shared" si="74"/>
        <v>#DIV/0!</v>
      </c>
      <c r="FA297" s="192" t="e">
        <f t="shared" si="75"/>
        <v>#DIV/0!</v>
      </c>
      <c r="FB297" s="192" t="e">
        <f t="shared" si="76"/>
        <v>#DIV/0!</v>
      </c>
      <c r="FC297" s="192" t="e">
        <f t="shared" si="77"/>
        <v>#DIV/0!</v>
      </c>
      <c r="FD297" s="192" t="e">
        <f t="shared" si="78"/>
        <v>#DIV/0!</v>
      </c>
      <c r="FE297" s="193" t="e">
        <f t="shared" si="79"/>
        <v>#DIV/0!</v>
      </c>
      <c r="FF297" s="194" t="e">
        <f t="shared" si="80"/>
        <v>#DIV/0!</v>
      </c>
      <c r="FG297" s="319"/>
      <c r="FH297" s="315"/>
      <c r="FI297" s="778">
        <f t="shared" si="81"/>
        <v>0</v>
      </c>
      <c r="FJ297" s="779" t="e">
        <f t="shared" si="82"/>
        <v>#DIV/0!</v>
      </c>
      <c r="FK297" s="779" t="e">
        <f t="shared" si="83"/>
        <v>#DIV/0!</v>
      </c>
      <c r="FL297" s="780" t="e">
        <f t="shared" si="84"/>
        <v>#DIV/0!</v>
      </c>
      <c r="FM297" s="169" t="e">
        <f t="shared" si="85"/>
        <v>#DIV/0!</v>
      </c>
      <c r="FN297" s="783" t="e">
        <f t="shared" si="86"/>
        <v>#DIV/0!</v>
      </c>
      <c r="FO297" s="228"/>
      <c r="FP297" s="228"/>
      <c r="FQ297" s="228"/>
      <c r="FR297" s="228"/>
      <c r="FS297" s="228"/>
      <c r="FT297" s="228"/>
      <c r="FU297" s="228"/>
      <c r="FV297" s="228"/>
      <c r="FW297" s="228"/>
      <c r="FX297" s="228"/>
      <c r="FY297" s="228"/>
      <c r="FZ297" s="228"/>
      <c r="GA297" s="228"/>
      <c r="GB297" s="228"/>
      <c r="GC297" s="228"/>
      <c r="GD297" s="228"/>
      <c r="GE297" s="228"/>
      <c r="GF297" s="228"/>
      <c r="GG297" s="228"/>
      <c r="GH297" s="228"/>
      <c r="GI297" s="228"/>
      <c r="GJ297" s="228"/>
      <c r="GK297" s="228"/>
      <c r="GL297" s="228"/>
      <c r="GM297" s="228"/>
      <c r="GN297" s="228"/>
      <c r="GO297" s="228"/>
      <c r="GP297" s="228"/>
      <c r="GQ297" s="228"/>
      <c r="GR297" s="228"/>
      <c r="GS297" s="228"/>
      <c r="GT297" s="228"/>
      <c r="GU297" s="228"/>
      <c r="GV297" s="228"/>
      <c r="GW297" s="228"/>
      <c r="GX297" s="228"/>
      <c r="GY297" s="228"/>
      <c r="GZ297" s="228"/>
      <c r="HA297" s="228"/>
      <c r="HB297" s="228"/>
      <c r="HC297" s="228"/>
      <c r="HD297" s="228"/>
      <c r="HE297" s="228"/>
      <c r="HF297" s="228"/>
      <c r="HG297" s="228"/>
      <c r="HH297" s="228"/>
      <c r="HI297" s="228"/>
      <c r="HJ297" s="228"/>
      <c r="HK297" s="228"/>
      <c r="HL297" s="228"/>
      <c r="HM297" s="228"/>
      <c r="HN297" s="228"/>
      <c r="HO297" s="228"/>
      <c r="HP297" s="228"/>
      <c r="HQ297" s="228"/>
      <c r="HR297" s="228"/>
      <c r="HS297" s="228"/>
      <c r="HT297" s="228"/>
      <c r="HU297" s="228"/>
      <c r="HV297" s="228"/>
      <c r="HW297" s="228"/>
      <c r="HX297" s="228"/>
      <c r="HY297" s="228"/>
      <c r="HZ297" s="228"/>
      <c r="IA297" s="228"/>
      <c r="IB297" s="228"/>
      <c r="IC297" s="228"/>
      <c r="ID297" s="228"/>
      <c r="IE297" s="228"/>
      <c r="IF297" s="228"/>
      <c r="IG297" s="228"/>
      <c r="IH297" s="228"/>
      <c r="II297" s="228"/>
      <c r="IJ297" s="228"/>
      <c r="IK297" s="228"/>
      <c r="IL297" s="228"/>
      <c r="IM297" s="228"/>
      <c r="IN297" s="228"/>
      <c r="IO297" s="228"/>
      <c r="IP297" s="228"/>
      <c r="IQ297" s="228"/>
      <c r="IR297" s="228"/>
      <c r="IS297" s="228"/>
      <c r="IT297" s="228"/>
      <c r="IU297" s="228"/>
      <c r="IV297" s="228"/>
      <c r="IW297" s="228"/>
      <c r="IX297" s="228"/>
      <c r="IY297" s="228"/>
      <c r="IZ297" s="228"/>
      <c r="JA297" s="228"/>
      <c r="JB297" s="228"/>
      <c r="JC297" s="228"/>
      <c r="JD297" s="228"/>
      <c r="JE297" s="228"/>
      <c r="JF297" s="228"/>
      <c r="JG297" s="228"/>
      <c r="JH297" s="228"/>
      <c r="JI297" s="228"/>
      <c r="JJ297" s="228"/>
      <c r="JK297" s="228"/>
      <c r="JL297" s="228"/>
      <c r="JM297" s="228"/>
      <c r="JN297" s="228"/>
      <c r="JO297" s="228"/>
      <c r="JP297" s="228"/>
      <c r="JQ297" s="228"/>
      <c r="JR297" s="228"/>
      <c r="JS297" s="228"/>
      <c r="JT297" s="228"/>
      <c r="JU297" s="228"/>
      <c r="JV297" s="228"/>
      <c r="JW297" s="228"/>
      <c r="JX297" s="228"/>
      <c r="JY297" s="228"/>
      <c r="JZ297" s="228"/>
      <c r="KA297" s="228"/>
      <c r="KB297" s="228"/>
      <c r="KC297" s="228"/>
      <c r="KD297" s="228"/>
      <c r="KE297" s="228"/>
      <c r="KF297" s="228"/>
      <c r="KG297" s="228"/>
      <c r="KH297" s="228"/>
      <c r="KI297" s="228"/>
      <c r="KJ297" s="228"/>
      <c r="KK297" s="228"/>
      <c r="KL297" s="228"/>
      <c r="KM297" s="228"/>
      <c r="KN297" s="228"/>
      <c r="KO297" s="228"/>
      <c r="KP297" s="228"/>
      <c r="KQ297" s="228"/>
      <c r="KR297" s="228"/>
      <c r="KS297" s="228"/>
      <c r="KT297" s="228"/>
      <c r="KU297" s="228"/>
      <c r="KV297" s="228"/>
      <c r="KW297" s="228"/>
      <c r="KX297" s="228"/>
      <c r="KY297" s="228"/>
      <c r="KZ297" s="228"/>
      <c r="LA297" s="228"/>
      <c r="LB297" s="228"/>
      <c r="LC297" s="228"/>
      <c r="LD297" s="228"/>
      <c r="LE297" s="228"/>
      <c r="LF297" s="228"/>
      <c r="LG297" s="228"/>
      <c r="LH297" s="228"/>
      <c r="LI297" s="228"/>
      <c r="LJ297" s="228"/>
      <c r="LK297" s="228"/>
      <c r="LL297" s="228"/>
      <c r="LM297" s="228"/>
      <c r="LN297" s="228"/>
      <c r="LO297" s="228"/>
      <c r="LP297" s="228"/>
      <c r="LQ297" s="228"/>
      <c r="LR297" s="228"/>
      <c r="LS297" s="228"/>
      <c r="LT297" s="228"/>
      <c r="LU297" s="228"/>
      <c r="LV297" s="228"/>
      <c r="LW297" s="228"/>
      <c r="LX297" s="228"/>
      <c r="LY297" s="228"/>
      <c r="LZ297" s="228"/>
      <c r="MA297" s="228"/>
      <c r="MB297" s="228"/>
      <c r="MC297" s="228"/>
      <c r="MD297" s="228"/>
      <c r="ME297" s="228"/>
      <c r="MF297" s="228"/>
      <c r="MG297" s="228"/>
      <c r="MH297" s="228"/>
      <c r="MI297" s="228"/>
      <c r="MJ297" s="228"/>
      <c r="MK297" s="228"/>
      <c r="ML297" s="228"/>
      <c r="MM297" s="228"/>
      <c r="MN297" s="228"/>
      <c r="MO297" s="228"/>
      <c r="MP297" s="228"/>
      <c r="MQ297" s="228"/>
      <c r="MR297" s="228"/>
      <c r="MS297" s="228"/>
      <c r="MT297" s="228"/>
      <c r="MU297" s="228"/>
      <c r="MV297" s="228"/>
      <c r="MW297" s="228"/>
      <c r="MX297" s="228"/>
      <c r="MY297" s="228"/>
      <c r="MZ297" s="228"/>
      <c r="NA297" s="228"/>
      <c r="NB297" s="228"/>
      <c r="NC297" s="228"/>
      <c r="ND297" s="228"/>
      <c r="NE297" s="228"/>
      <c r="NF297" s="228"/>
      <c r="NG297" s="228"/>
      <c r="NH297" s="228"/>
      <c r="NI297" s="228"/>
      <c r="NJ297" s="228"/>
      <c r="NK297" s="228"/>
      <c r="NL297" s="228"/>
      <c r="NM297" s="228"/>
      <c r="NN297" s="228"/>
      <c r="NO297" s="228"/>
      <c r="NP297" s="228"/>
      <c r="NQ297" s="228"/>
      <c r="NR297" s="228"/>
      <c r="NS297" s="228"/>
      <c r="NT297" s="228"/>
      <c r="NU297" s="228"/>
      <c r="NV297" s="228"/>
      <c r="NW297" s="228"/>
      <c r="NX297" s="228"/>
      <c r="NY297" s="228"/>
      <c r="NZ297" s="228"/>
      <c r="OA297" s="228"/>
      <c r="OB297" s="228"/>
      <c r="OC297" s="228"/>
      <c r="OD297" s="228"/>
      <c r="OE297" s="228"/>
      <c r="OF297" s="228"/>
      <c r="OG297" s="228"/>
      <c r="OH297" s="228"/>
      <c r="OI297" s="228"/>
      <c r="OJ297" s="228"/>
      <c r="OK297" s="228"/>
      <c r="OL297" s="228"/>
      <c r="OM297" s="228"/>
      <c r="ON297" s="228"/>
      <c r="OO297" s="228"/>
      <c r="OP297" s="228"/>
      <c r="OQ297" s="228"/>
      <c r="OR297" s="228"/>
      <c r="OS297" s="228"/>
      <c r="OT297" s="228"/>
      <c r="OU297" s="228"/>
      <c r="OV297" s="228"/>
      <c r="OW297" s="228"/>
      <c r="OX297" s="228"/>
      <c r="OY297" s="228"/>
      <c r="OZ297" s="228"/>
      <c r="PA297" s="228"/>
      <c r="PB297" s="228"/>
      <c r="PC297" s="228"/>
      <c r="PD297" s="228"/>
      <c r="PE297" s="228"/>
      <c r="PF297" s="228"/>
      <c r="PG297" s="228"/>
      <c r="PH297" s="228"/>
      <c r="PI297" s="228"/>
      <c r="PJ297" s="228"/>
      <c r="PK297" s="228"/>
      <c r="PL297" s="228"/>
      <c r="PM297" s="228"/>
      <c r="PN297" s="228"/>
      <c r="PO297" s="228"/>
      <c r="PP297" s="228"/>
      <c r="PQ297" s="228"/>
      <c r="PR297" s="228"/>
      <c r="PS297" s="228"/>
      <c r="PT297" s="228"/>
      <c r="PU297" s="228"/>
      <c r="PV297" s="228"/>
      <c r="PW297" s="228"/>
      <c r="PX297" s="228"/>
      <c r="PY297" s="228"/>
      <c r="PZ297" s="228"/>
      <c r="QA297" s="228"/>
      <c r="QB297" s="228"/>
      <c r="QC297" s="228"/>
      <c r="QD297" s="228"/>
      <c r="QE297" s="228"/>
      <c r="QF297" s="228"/>
      <c r="QG297" s="228"/>
      <c r="QH297" s="228"/>
      <c r="QI297" s="228"/>
      <c r="QJ297" s="228"/>
      <c r="QK297" s="228"/>
      <c r="QL297" s="228"/>
      <c r="QM297" s="228"/>
      <c r="QN297" s="228"/>
      <c r="QO297" s="228"/>
      <c r="QP297" s="228"/>
      <c r="QQ297" s="228"/>
      <c r="QR297" s="228"/>
      <c r="QS297" s="228"/>
      <c r="QT297" s="228"/>
      <c r="QU297" s="228"/>
      <c r="QV297" s="228"/>
      <c r="QW297" s="228"/>
      <c r="QX297" s="228"/>
      <c r="QY297" s="228"/>
      <c r="QZ297" s="228"/>
      <c r="RA297" s="228"/>
      <c r="RB297" s="228"/>
      <c r="RC297" s="228"/>
      <c r="RD297" s="228"/>
      <c r="RE297" s="228"/>
      <c r="RF297" s="228"/>
      <c r="RG297" s="228"/>
      <c r="RH297" s="228"/>
      <c r="RI297" s="228"/>
      <c r="RJ297" s="228"/>
      <c r="RK297" s="228"/>
      <c r="RL297" s="228"/>
      <c r="RM297" s="228"/>
      <c r="RN297" s="228"/>
      <c r="RO297" s="228"/>
      <c r="RP297" s="228"/>
      <c r="RQ297" s="228"/>
      <c r="RR297" s="228"/>
      <c r="RS297" s="228"/>
      <c r="RT297" s="228"/>
      <c r="RU297" s="228"/>
      <c r="RV297" s="228"/>
      <c r="RW297" s="228"/>
      <c r="RX297" s="228"/>
      <c r="RY297" s="228"/>
      <c r="RZ297" s="228"/>
      <c r="SA297" s="228"/>
      <c r="SB297" s="228"/>
      <c r="SC297" s="228"/>
      <c r="SD297" s="228"/>
      <c r="SE297" s="228"/>
      <c r="SF297" s="228"/>
      <c r="SG297" s="228"/>
      <c r="SH297" s="228"/>
      <c r="SI297" s="228"/>
      <c r="SJ297" s="228"/>
      <c r="SK297" s="228"/>
      <c r="SL297" s="228"/>
      <c r="SM297" s="228"/>
      <c r="SN297" s="228"/>
      <c r="SO297" s="228"/>
      <c r="SP297" s="228"/>
      <c r="SQ297" s="228"/>
      <c r="SR297" s="228"/>
      <c r="SS297" s="228"/>
      <c r="ST297" s="228"/>
      <c r="SU297" s="228"/>
      <c r="SV297" s="228"/>
      <c r="SW297" s="228"/>
      <c r="SX297" s="228"/>
      <c r="SY297" s="228"/>
      <c r="SZ297" s="228"/>
      <c r="TA297" s="228"/>
      <c r="TB297" s="228"/>
      <c r="TC297" s="228"/>
      <c r="TD297" s="228"/>
      <c r="TE297" s="228"/>
      <c r="TF297" s="228"/>
      <c r="TG297" s="228"/>
      <c r="TH297" s="228"/>
      <c r="TI297" s="228"/>
      <c r="TJ297" s="228"/>
      <c r="TK297" s="228"/>
      <c r="TL297" s="228"/>
      <c r="TM297" s="228"/>
      <c r="TN297" s="228"/>
      <c r="TO297" s="228"/>
      <c r="TP297" s="228"/>
      <c r="TQ297" s="228"/>
      <c r="TR297" s="228"/>
      <c r="TS297" s="228"/>
      <c r="TT297" s="228"/>
      <c r="TU297" s="228"/>
      <c r="TV297" s="228"/>
      <c r="TW297" s="228"/>
      <c r="TX297" s="228"/>
      <c r="TY297" s="228"/>
      <c r="TZ297" s="228"/>
      <c r="UA297" s="228"/>
      <c r="UB297" s="228"/>
      <c r="UC297" s="228"/>
      <c r="UD297" s="228"/>
      <c r="UE297" s="228"/>
      <c r="UF297" s="228"/>
      <c r="UG297" s="228"/>
      <c r="UH297" s="228"/>
      <c r="UI297" s="228"/>
      <c r="UJ297" s="228"/>
      <c r="UK297" s="228"/>
      <c r="UL297" s="228"/>
      <c r="UM297" s="228"/>
      <c r="UN297" s="228"/>
      <c r="UO297" s="228"/>
      <c r="UP297" s="228"/>
      <c r="UQ297" s="228"/>
      <c r="UR297" s="228"/>
      <c r="US297" s="228"/>
      <c r="UT297" s="228"/>
      <c r="UU297" s="228"/>
      <c r="UV297" s="228"/>
      <c r="UW297" s="228"/>
      <c r="UX297" s="228"/>
      <c r="UY297" s="228"/>
      <c r="UZ297" s="228"/>
      <c r="VA297" s="228"/>
      <c r="VB297" s="228"/>
      <c r="VC297" s="228"/>
      <c r="VD297" s="228"/>
      <c r="VE297" s="228"/>
      <c r="VF297" s="228"/>
      <c r="VG297" s="228"/>
      <c r="VH297" s="228"/>
      <c r="VI297" s="228"/>
      <c r="VJ297" s="228"/>
      <c r="VK297" s="228"/>
      <c r="VL297" s="228"/>
      <c r="VM297" s="228"/>
      <c r="VN297" s="228"/>
      <c r="VO297" s="228"/>
      <c r="VP297" s="228"/>
      <c r="VQ297" s="228"/>
      <c r="VR297" s="228"/>
      <c r="VS297" s="228"/>
      <c r="VT297" s="228"/>
      <c r="VU297" s="228"/>
      <c r="VV297" s="228"/>
      <c r="VW297" s="228"/>
      <c r="VX297" s="228"/>
      <c r="VY297" s="228"/>
      <c r="VZ297" s="228"/>
      <c r="WA297" s="228"/>
      <c r="WB297" s="228"/>
      <c r="WC297" s="228"/>
      <c r="WD297" s="228"/>
      <c r="WE297" s="228"/>
      <c r="WF297" s="228"/>
      <c r="WG297" s="228"/>
      <c r="WH297" s="228"/>
      <c r="WI297" s="228"/>
      <c r="WJ297" s="228"/>
      <c r="WK297" s="228"/>
      <c r="WL297" s="228"/>
      <c r="WM297" s="228"/>
      <c r="WN297" s="228"/>
      <c r="WO297" s="228"/>
      <c r="WP297" s="228"/>
      <c r="WQ297" s="228"/>
      <c r="WR297" s="228"/>
      <c r="WS297" s="228"/>
      <c r="WT297" s="228"/>
      <c r="WU297" s="228"/>
      <c r="WV297" s="228"/>
      <c r="WW297" s="228"/>
      <c r="WX297" s="228"/>
      <c r="WY297" s="228"/>
      <c r="WZ297" s="228"/>
      <c r="XA297" s="228"/>
      <c r="XB297" s="228"/>
      <c r="XC297" s="228"/>
      <c r="XD297" s="228"/>
      <c r="XE297" s="228"/>
      <c r="XF297" s="228"/>
      <c r="XG297" s="228"/>
      <c r="XH297" s="228"/>
      <c r="XI297" s="228"/>
      <c r="XJ297" s="228"/>
      <c r="XK297" s="228"/>
      <c r="XL297" s="228"/>
      <c r="XM297" s="228"/>
      <c r="XN297" s="228"/>
      <c r="XO297" s="228"/>
      <c r="XP297" s="228"/>
      <c r="XQ297" s="228"/>
      <c r="XR297" s="228"/>
      <c r="XS297" s="228"/>
      <c r="XT297" s="228"/>
      <c r="XU297" s="228"/>
      <c r="XV297" s="228"/>
      <c r="XW297" s="228"/>
      <c r="XX297" s="228"/>
      <c r="XY297" s="228"/>
      <c r="XZ297" s="228"/>
      <c r="YA297" s="228"/>
      <c r="YB297" s="228"/>
      <c r="YC297" s="228"/>
      <c r="YD297" s="228"/>
      <c r="YE297" s="228"/>
      <c r="YF297" s="228"/>
      <c r="YG297" s="228"/>
      <c r="YH297" s="228"/>
      <c r="YI297" s="228"/>
      <c r="YJ297" s="228"/>
      <c r="YK297" s="228"/>
      <c r="YL297" s="228"/>
      <c r="YM297" s="228"/>
      <c r="YN297" s="228"/>
      <c r="YO297" s="228"/>
      <c r="YP297" s="228"/>
      <c r="YQ297" s="228"/>
      <c r="YR297" s="228"/>
      <c r="YS297" s="228"/>
      <c r="YT297" s="228"/>
      <c r="YU297" s="228"/>
      <c r="YV297" s="228"/>
      <c r="YW297" s="228"/>
      <c r="YX297" s="228"/>
      <c r="YY297" s="228"/>
      <c r="YZ297" s="228"/>
      <c r="ZA297" s="228"/>
      <c r="ZB297" s="228"/>
      <c r="ZC297" s="228"/>
      <c r="ZD297" s="228"/>
      <c r="ZE297" s="228"/>
      <c r="ZF297" s="228"/>
      <c r="ZG297" s="228"/>
      <c r="ZH297" s="228"/>
      <c r="ZI297" s="228"/>
      <c r="ZJ297" s="228"/>
      <c r="ZK297" s="228"/>
      <c r="ZL297" s="228"/>
      <c r="ZM297" s="228"/>
      <c r="ZN297" s="228"/>
      <c r="ZO297" s="228"/>
      <c r="ZP297" s="228"/>
      <c r="ZQ297" s="228"/>
      <c r="ZR297" s="228"/>
      <c r="ZS297" s="228"/>
      <c r="ZT297" s="228"/>
      <c r="ZU297" s="228"/>
      <c r="ZV297" s="228"/>
      <c r="ZW297" s="228"/>
      <c r="ZX297" s="228"/>
      <c r="ZY297" s="228"/>
      <c r="ZZ297" s="228"/>
      <c r="AAA297" s="228"/>
      <c r="AAB297" s="228"/>
      <c r="AAC297" s="228"/>
      <c r="AAD297" s="228"/>
      <c r="AAE297" s="228"/>
      <c r="AAF297" s="228"/>
      <c r="AAG297" s="228"/>
      <c r="AAH297" s="228"/>
      <c r="AAI297" s="228"/>
      <c r="AAJ297" s="228"/>
      <c r="AAK297" s="228"/>
      <c r="AAL297" s="228"/>
      <c r="AAM297" s="228"/>
      <c r="AAN297" s="228"/>
      <c r="AAO297" s="228"/>
      <c r="AAP297" s="228"/>
      <c r="AAQ297" s="228"/>
      <c r="AAR297" s="228"/>
      <c r="AAS297" s="228"/>
      <c r="AAT297" s="228"/>
      <c r="AAU297" s="228"/>
      <c r="AAV297" s="228"/>
      <c r="AAW297" s="228"/>
      <c r="AAX297" s="228"/>
      <c r="AAY297" s="228"/>
      <c r="AAZ297" s="228"/>
      <c r="ABA297" s="228"/>
      <c r="ABB297" s="228"/>
      <c r="ABC297" s="228"/>
      <c r="ABD297" s="228"/>
      <c r="ABE297" s="228"/>
      <c r="ABF297" s="228"/>
      <c r="ABG297" s="228"/>
      <c r="ABH297" s="228"/>
      <c r="ABI297" s="228"/>
      <c r="ABJ297" s="228"/>
      <c r="ABK297" s="228"/>
      <c r="ABL297" s="228"/>
      <c r="ABM297" s="228"/>
      <c r="ABN297" s="228"/>
      <c r="ABO297" s="228"/>
      <c r="ABP297" s="228"/>
      <c r="ABQ297" s="228"/>
      <c r="ABR297" s="228"/>
      <c r="ABS297" s="228"/>
      <c r="ABT297" s="228"/>
      <c r="ABU297" s="228"/>
      <c r="ABV297" s="228"/>
      <c r="ABW297" s="228"/>
      <c r="ABX297" s="228"/>
      <c r="ABY297" s="228"/>
      <c r="ABZ297" s="228"/>
      <c r="ACA297" s="228"/>
      <c r="ACB297" s="228"/>
      <c r="ACC297" s="228"/>
      <c r="ACD297" s="228"/>
      <c r="ACE297" s="228"/>
      <c r="ACF297" s="228"/>
      <c r="ACG297" s="228"/>
      <c r="ACH297" s="228"/>
      <c r="ACI297" s="228"/>
      <c r="ACJ297" s="228"/>
      <c r="ACK297" s="228"/>
      <c r="ACL297" s="228"/>
      <c r="ACM297" s="228"/>
      <c r="ACN297" s="228"/>
      <c r="ACO297" s="228"/>
      <c r="ACP297" s="228"/>
      <c r="ACQ297" s="228"/>
      <c r="ACR297" s="228"/>
      <c r="ACS297" s="228"/>
      <c r="ACT297" s="228"/>
      <c r="ACU297" s="228"/>
      <c r="ACV297" s="228"/>
      <c r="ACW297" s="228"/>
      <c r="ACX297" s="228"/>
      <c r="ACY297" s="228"/>
      <c r="ACZ297" s="228"/>
      <c r="ADA297" s="228"/>
      <c r="ADB297" s="228"/>
      <c r="ADC297" s="228"/>
      <c r="ADD297" s="228"/>
      <c r="ADE297" s="228"/>
      <c r="ADF297" s="228"/>
      <c r="ADG297" s="228"/>
      <c r="ADH297" s="228"/>
      <c r="ADI297" s="228"/>
      <c r="ADJ297" s="228"/>
      <c r="ADK297" s="228"/>
      <c r="ADL297" s="228"/>
      <c r="ADM297" s="228"/>
      <c r="ADN297" s="228"/>
      <c r="ADO297" s="228"/>
      <c r="ADP297" s="228"/>
      <c r="ADQ297" s="228"/>
      <c r="ADR297" s="228"/>
      <c r="ADS297" s="228"/>
      <c r="ADT297" s="228"/>
      <c r="ADU297" s="228"/>
      <c r="ADV297" s="228"/>
      <c r="ADW297" s="228"/>
      <c r="ADX297" s="228"/>
      <c r="ADY297" s="228"/>
      <c r="ADZ297" s="228"/>
      <c r="AEA297" s="228"/>
      <c r="AEB297" s="228"/>
      <c r="AEC297" s="228"/>
      <c r="AED297" s="228"/>
      <c r="AEE297" s="228"/>
      <c r="AEF297" s="228"/>
      <c r="AEG297" s="228"/>
      <c r="AEH297" s="228"/>
      <c r="AEI297" s="228"/>
      <c r="AEJ297" s="228"/>
      <c r="AEK297" s="228"/>
      <c r="AEL297" s="228"/>
      <c r="AEM297" s="228"/>
      <c r="AEN297" s="228"/>
      <c r="AEO297" s="228"/>
      <c r="AEP297" s="228"/>
      <c r="AEQ297" s="228"/>
      <c r="AER297" s="228"/>
      <c r="AES297" s="228"/>
      <c r="AET297" s="228"/>
      <c r="AEU297" s="228"/>
      <c r="AEV297" s="228"/>
      <c r="AEW297" s="228"/>
      <c r="AEX297" s="228"/>
      <c r="AEY297" s="228"/>
      <c r="AEZ297" s="228"/>
      <c r="AFA297" s="228"/>
      <c r="AFB297" s="228"/>
      <c r="AFC297" s="228"/>
      <c r="AFD297" s="228"/>
      <c r="AFE297" s="228"/>
      <c r="AFF297" s="228"/>
      <c r="AFG297" s="228"/>
      <c r="AFH297" s="228"/>
      <c r="AFI297" s="228"/>
      <c r="AFJ297" s="228"/>
      <c r="AFK297" s="228"/>
      <c r="AFL297" s="228"/>
      <c r="AFM297" s="228"/>
      <c r="AFN297" s="228"/>
      <c r="AFO297" s="228"/>
      <c r="AFP297" s="228"/>
      <c r="AFQ297" s="228"/>
      <c r="AFR297" s="228"/>
      <c r="AFS297" s="228"/>
      <c r="AFT297" s="228"/>
      <c r="AFU297" s="228"/>
      <c r="AFV297" s="228"/>
      <c r="AFW297" s="228"/>
      <c r="AFX297" s="228"/>
      <c r="AFY297" s="228"/>
      <c r="AFZ297" s="228"/>
      <c r="AGA297" s="228"/>
      <c r="AGB297" s="228"/>
      <c r="AGC297" s="228"/>
      <c r="AGD297" s="228"/>
      <c r="AGE297" s="228"/>
      <c r="AGF297" s="228"/>
      <c r="AGG297" s="228"/>
      <c r="AGH297" s="228"/>
      <c r="AGI297" s="228"/>
      <c r="AGJ297" s="228"/>
      <c r="AGK297" s="228"/>
      <c r="AGL297" s="228"/>
      <c r="AGM297" s="228"/>
      <c r="AGN297" s="228"/>
      <c r="AGO297" s="228"/>
      <c r="AGP297" s="228"/>
      <c r="AGQ297" s="228"/>
      <c r="AGR297" s="228"/>
      <c r="AGS297" s="228"/>
      <c r="AGT297" s="228"/>
      <c r="AGU297" s="228"/>
      <c r="AGV297" s="228"/>
      <c r="AGW297" s="228"/>
      <c r="AGX297" s="228"/>
      <c r="AGY297" s="228"/>
      <c r="AGZ297" s="228"/>
      <c r="AHA297" s="228"/>
      <c r="AHB297" s="228"/>
      <c r="AHC297" s="228"/>
      <c r="AHD297" s="228"/>
      <c r="AHE297" s="228"/>
      <c r="AHF297" s="228"/>
      <c r="AHG297" s="228"/>
      <c r="AHH297" s="228"/>
      <c r="AHI297" s="228"/>
      <c r="AHJ297" s="228"/>
      <c r="AHK297" s="228"/>
      <c r="AHL297" s="228"/>
      <c r="AHM297" s="228"/>
      <c r="AHN297" s="228"/>
      <c r="AHO297" s="228"/>
      <c r="AHP297" s="228"/>
      <c r="AHQ297" s="228"/>
      <c r="AHR297" s="228"/>
      <c r="AHS297" s="228"/>
      <c r="AHT297" s="228"/>
      <c r="AHU297" s="228"/>
      <c r="AHV297" s="228"/>
      <c r="AHW297" s="228"/>
      <c r="AHX297" s="228"/>
      <c r="AHY297" s="228"/>
      <c r="AHZ297" s="228"/>
      <c r="AIA297" s="228"/>
      <c r="AIB297" s="228"/>
      <c r="AIC297" s="228"/>
      <c r="AID297" s="228"/>
      <c r="AIE297" s="228"/>
      <c r="AIF297" s="228"/>
      <c r="AIG297" s="228"/>
      <c r="AIH297" s="228"/>
      <c r="AII297" s="228"/>
      <c r="AIJ297" s="228"/>
      <c r="AIK297" s="228"/>
      <c r="AIL297" s="228"/>
      <c r="AIM297" s="228"/>
      <c r="AIN297" s="228"/>
      <c r="AIO297" s="228"/>
      <c r="AIP297" s="228"/>
      <c r="AIQ297" s="228"/>
      <c r="AIR297" s="228"/>
      <c r="AIS297" s="228"/>
      <c r="AIT297" s="228"/>
      <c r="AIU297" s="228"/>
      <c r="AIV297" s="228"/>
      <c r="AIW297" s="228"/>
      <c r="AIX297" s="228"/>
      <c r="AIY297" s="228"/>
      <c r="AIZ297" s="228"/>
      <c r="AJA297" s="228"/>
      <c r="AJB297" s="228"/>
      <c r="AJC297" s="228"/>
      <c r="AJD297" s="228"/>
      <c r="AJE297" s="228"/>
      <c r="AJF297" s="228"/>
      <c r="AJG297" s="228"/>
      <c r="AJH297" s="228"/>
      <c r="AJI297" s="228"/>
      <c r="AJJ297" s="228"/>
      <c r="AJK297" s="228"/>
      <c r="AJL297" s="228"/>
      <c r="AJM297" s="228"/>
      <c r="AJN297" s="228"/>
      <c r="AJO297" s="228"/>
      <c r="AJP297" s="228"/>
      <c r="AJQ297" s="228"/>
      <c r="AJR297" s="228"/>
      <c r="AJS297" s="228"/>
      <c r="AJT297" s="228"/>
      <c r="AJU297" s="228"/>
      <c r="AJV297" s="228"/>
      <c r="AJW297" s="228"/>
      <c r="AJX297" s="228"/>
      <c r="AJY297" s="228"/>
      <c r="AJZ297" s="228"/>
      <c r="AKA297" s="228"/>
      <c r="AKB297" s="228"/>
      <c r="AKC297" s="228"/>
      <c r="AKD297" s="228"/>
      <c r="AKE297" s="228"/>
      <c r="AKF297" s="228"/>
      <c r="AKG297" s="228"/>
      <c r="AKH297" s="228"/>
      <c r="AKI297" s="228"/>
      <c r="AKJ297" s="228"/>
      <c r="AKK297" s="228"/>
      <c r="AKL297" s="228"/>
      <c r="AKM297" s="228"/>
      <c r="AKN297" s="228"/>
      <c r="AKO297" s="228"/>
      <c r="AKP297" s="228"/>
      <c r="AKQ297" s="228"/>
      <c r="AKR297" s="228"/>
      <c r="AKS297" s="228"/>
      <c r="AKT297" s="228"/>
      <c r="AKU297" s="228"/>
      <c r="AKV297" s="228"/>
      <c r="AKW297" s="228"/>
      <c r="AKX297" s="228"/>
      <c r="AKY297" s="228"/>
      <c r="AKZ297" s="228"/>
      <c r="ALA297" s="228"/>
      <c r="ALB297" s="228"/>
      <c r="ALC297" s="228"/>
      <c r="ALD297" s="228"/>
      <c r="ALE297" s="228"/>
      <c r="ALF297" s="228"/>
      <c r="ALG297" s="228"/>
      <c r="ALH297" s="228"/>
      <c r="ALI297" s="228"/>
      <c r="ALJ297" s="228"/>
      <c r="ALK297" s="228"/>
      <c r="ALL297" s="228"/>
      <c r="ALM297" s="228"/>
      <c r="ALN297" s="228"/>
      <c r="ALO297" s="228"/>
      <c r="ALP297" s="228"/>
      <c r="ALQ297" s="228"/>
      <c r="ALR297" s="228"/>
      <c r="ALS297" s="228"/>
      <c r="ALT297" s="228"/>
      <c r="ALU297" s="228"/>
      <c r="ALV297" s="228"/>
      <c r="ALW297" s="228"/>
      <c r="ALX297" s="228"/>
      <c r="ALY297" s="228"/>
      <c r="ALZ297" s="228"/>
      <c r="AMA297" s="228"/>
      <c r="AMB297" s="228"/>
      <c r="AMC297" s="228"/>
      <c r="AMD297" s="228"/>
      <c r="AME297" s="228"/>
      <c r="AMF297" s="228"/>
      <c r="AMG297" s="228"/>
      <c r="AMH297" s="228"/>
      <c r="AMI297" s="228"/>
      <c r="AMJ297" s="228"/>
      <c r="AMK297" s="228"/>
      <c r="AML297" s="228"/>
      <c r="AMM297" s="228"/>
      <c r="AMN297" s="228"/>
      <c r="AMO297" s="228"/>
      <c r="AMP297" s="228"/>
      <c r="AMQ297" s="228"/>
      <c r="AMR297" s="228"/>
      <c r="AMS297" s="228"/>
      <c r="AMT297" s="228"/>
      <c r="AMU297" s="228"/>
      <c r="AMV297" s="228"/>
      <c r="AMW297" s="228"/>
      <c r="AMX297" s="228"/>
    </row>
    <row r="298" spans="1:1038" s="308" customFormat="1" ht="18" customHeight="1">
      <c r="A298" s="351"/>
      <c r="B298" s="228"/>
      <c r="C298" s="228"/>
      <c r="D298" s="228"/>
      <c r="E298" s="228">
        <v>50</v>
      </c>
      <c r="F298" s="228">
        <v>1</v>
      </c>
      <c r="G298" s="285" t="str">
        <f t="shared" si="73"/>
        <v>50-1</v>
      </c>
      <c r="H298" s="279">
        <v>19</v>
      </c>
      <c r="I298" s="228">
        <v>25</v>
      </c>
      <c r="J298" s="226"/>
      <c r="K298" s="545" t="b">
        <f>IF(I299=1,IF(((VLOOKUP($G298,[1]Depth_Lookup!#REF!,9,FALSE))-(H298/100))=0,"Good",IF(((VLOOKUP($G298,[1]Depth_Lookup!$A$3:$J$550,9,FALSE))-(H298/100))&gt;0,"Too Short","Too Long")))</f>
        <v>0</v>
      </c>
      <c r="L298" s="171">
        <f>(VLOOKUP($G298,Depth_Lookup!$A$3:$J$410,10,FALSE))+(H298/100)</f>
        <v>115.89</v>
      </c>
      <c r="M298" s="171">
        <f>(VLOOKUP($G298,Depth_Lookup!$A$3:$J$410,10,FALSE))+(I298/100)</f>
        <v>115.95</v>
      </c>
      <c r="N298" s="231"/>
      <c r="O298" s="228"/>
      <c r="P298" s="228"/>
      <c r="Q298" s="228"/>
      <c r="R298" s="304" t="s">
        <v>1805</v>
      </c>
      <c r="S298" s="228"/>
      <c r="T298" s="228"/>
      <c r="U298" s="228"/>
      <c r="V298" s="228"/>
      <c r="W298" s="228"/>
      <c r="X298" s="305"/>
      <c r="Y298" s="228"/>
      <c r="Z298" s="228"/>
      <c r="AA298" s="228"/>
      <c r="AB298" s="228"/>
      <c r="AC298" s="228"/>
      <c r="AD298" s="228"/>
      <c r="AE298" s="234"/>
      <c r="AF298" s="304"/>
      <c r="AG298" s="241"/>
      <c r="AH298" s="228"/>
      <c r="AI298" s="244"/>
      <c r="AJ298" s="228"/>
      <c r="AK298" s="228"/>
      <c r="AL298" s="228"/>
      <c r="AM298" s="228"/>
      <c r="AN298" s="228"/>
      <c r="AO298" s="244"/>
      <c r="AP298" s="228"/>
      <c r="AQ298" s="228"/>
      <c r="AR298" s="228"/>
      <c r="AS298" s="228"/>
      <c r="AT298" s="228"/>
      <c r="AU298" s="244"/>
      <c r="AV298" s="228"/>
      <c r="AW298" s="228"/>
      <c r="AX298" s="228"/>
      <c r="AY298" s="228"/>
      <c r="AZ298" s="228"/>
      <c r="BA298" s="244"/>
      <c r="BB298" s="228"/>
      <c r="BC298" s="228"/>
      <c r="BD298" s="228"/>
      <c r="BE298" s="228"/>
      <c r="BF298" s="228"/>
      <c r="BG298" s="244"/>
      <c r="BH298" s="228"/>
      <c r="BI298" s="228"/>
      <c r="BJ298" s="228"/>
      <c r="BK298" s="228"/>
      <c r="BL298" s="228"/>
      <c r="BM298" s="244"/>
      <c r="BN298" s="228"/>
      <c r="BO298" s="228"/>
      <c r="BP298" s="228"/>
      <c r="BQ298" s="228"/>
      <c r="BR298" s="228"/>
      <c r="BS298" s="228"/>
      <c r="BT298" s="228"/>
      <c r="BU298" s="228"/>
      <c r="BV298" s="228"/>
      <c r="BW298" s="228"/>
      <c r="BX298" s="228"/>
      <c r="BY298" s="244"/>
      <c r="BZ298" s="228"/>
      <c r="CA298" s="228"/>
      <c r="CB298" s="228"/>
      <c r="CC298" s="228"/>
      <c r="CD298" s="228"/>
      <c r="CE298" s="228"/>
      <c r="CF298" s="228"/>
      <c r="CG298" s="245"/>
      <c r="CH298" s="246"/>
      <c r="CI298" s="246"/>
      <c r="CJ298" s="246"/>
      <c r="CK298" s="247"/>
      <c r="CL298" s="248"/>
      <c r="CM298" s="248"/>
      <c r="CN298" s="248"/>
      <c r="CO298" s="248"/>
      <c r="CP298" s="248"/>
      <c r="CQ298" s="248"/>
      <c r="CR298" s="248"/>
      <c r="CS298" s="248"/>
      <c r="CT298" s="248"/>
      <c r="CU298" s="248"/>
      <c r="CV298" s="248"/>
      <c r="CW298" s="248"/>
      <c r="CX298" s="248"/>
      <c r="CY298" s="248"/>
      <c r="CZ298" s="248"/>
      <c r="DA298" s="248"/>
      <c r="DB298" s="248"/>
      <c r="DC298" s="249"/>
      <c r="DD298" s="248"/>
      <c r="DE298" s="248"/>
      <c r="DF298" s="248"/>
      <c r="DG298" s="248"/>
      <c r="DH298" s="248"/>
      <c r="DI298" s="248"/>
      <c r="DJ298" s="248"/>
      <c r="DK298" s="306"/>
      <c r="DL298" s="245"/>
      <c r="DM298" s="248"/>
      <c r="DN298" s="248"/>
      <c r="DO298" s="307"/>
      <c r="DQ298" s="245"/>
      <c r="DR298" s="307"/>
      <c r="DS298" s="245"/>
      <c r="DT298" s="262"/>
      <c r="DU298" s="249"/>
      <c r="DV298" s="249"/>
      <c r="DW298" s="310"/>
      <c r="DX298" s="311"/>
      <c r="DY298" s="383"/>
      <c r="DZ298" s="268"/>
      <c r="EA298" s="268"/>
      <c r="EB298" s="249"/>
      <c r="EC298" s="312"/>
      <c r="ED298" s="229" t="s">
        <v>2517</v>
      </c>
      <c r="EE298" s="313"/>
      <c r="EF298" s="314"/>
      <c r="EG298" s="313"/>
      <c r="EH298" s="315"/>
      <c r="EI298" s="316"/>
      <c r="EJ298" s="317"/>
      <c r="EK298" s="318"/>
      <c r="EL298" s="313"/>
      <c r="EM298" s="315"/>
      <c r="EN298" s="315"/>
      <c r="EO298" s="319">
        <v>5</v>
      </c>
      <c r="EP298" s="319"/>
      <c r="EQ298" s="319"/>
      <c r="ER298" s="319"/>
      <c r="ES298" s="319"/>
      <c r="ET298" s="319"/>
      <c r="EU298" s="319"/>
      <c r="EV298" s="320">
        <v>32</v>
      </c>
      <c r="EW298" s="320">
        <v>270</v>
      </c>
      <c r="EX298" s="320">
        <v>24</v>
      </c>
      <c r="EY298" s="320">
        <v>180</v>
      </c>
      <c r="EZ298" s="192">
        <f t="shared" si="74"/>
        <v>54.529563928984544</v>
      </c>
      <c r="FA298" s="192">
        <f t="shared" si="75"/>
        <v>54.529563928984544</v>
      </c>
      <c r="FB298" s="192">
        <f t="shared" si="76"/>
        <v>52.502359860179773</v>
      </c>
      <c r="FC298" s="192">
        <f t="shared" si="77"/>
        <v>144.52956392898454</v>
      </c>
      <c r="FD298" s="192">
        <f t="shared" si="78"/>
        <v>37.497640139820227</v>
      </c>
      <c r="FE298" s="193">
        <f t="shared" si="79"/>
        <v>234.52956392898454</v>
      </c>
      <c r="FF298" s="194">
        <f t="shared" si="80"/>
        <v>37.497640139820227</v>
      </c>
      <c r="FG298" s="144" t="s">
        <v>1807</v>
      </c>
      <c r="FH298" s="315"/>
      <c r="FI298" s="778">
        <f t="shared" si="81"/>
        <v>5</v>
      </c>
      <c r="FJ298" s="779">
        <f t="shared" si="82"/>
        <v>37.497640139820227</v>
      </c>
      <c r="FK298" s="779">
        <f t="shared" si="83"/>
        <v>52.502359860179773</v>
      </c>
      <c r="FL298" s="780">
        <f t="shared" si="84"/>
        <v>0.91633904462704674</v>
      </c>
      <c r="FM298" s="169">
        <f t="shared" si="85"/>
        <v>0.7933784128761896</v>
      </c>
      <c r="FN298" s="783">
        <f t="shared" si="86"/>
        <v>3.9668920643809482</v>
      </c>
      <c r="FO298" s="228"/>
      <c r="FP298" s="228"/>
      <c r="FQ298" s="228"/>
      <c r="FR298" s="228"/>
      <c r="FS298" s="228"/>
      <c r="FT298" s="228"/>
      <c r="FU298" s="228"/>
      <c r="FV298" s="228"/>
      <c r="FW298" s="228"/>
      <c r="FX298" s="228"/>
      <c r="FY298" s="228"/>
      <c r="FZ298" s="228"/>
      <c r="GA298" s="228"/>
      <c r="GB298" s="228"/>
      <c r="GC298" s="228"/>
      <c r="GD298" s="228"/>
      <c r="GE298" s="228"/>
      <c r="GF298" s="228"/>
      <c r="GG298" s="228"/>
      <c r="GH298" s="228"/>
      <c r="GI298" s="228"/>
      <c r="GJ298" s="228"/>
      <c r="GK298" s="228"/>
      <c r="GL298" s="228"/>
      <c r="GM298" s="228"/>
      <c r="GN298" s="228"/>
      <c r="GO298" s="228"/>
      <c r="GP298" s="228"/>
      <c r="GQ298" s="228"/>
      <c r="GR298" s="228"/>
      <c r="GS298" s="228"/>
      <c r="GT298" s="228"/>
      <c r="GU298" s="228"/>
      <c r="GV298" s="228"/>
      <c r="GW298" s="228"/>
      <c r="GX298" s="228"/>
      <c r="GY298" s="228"/>
      <c r="GZ298" s="228"/>
      <c r="HA298" s="228"/>
      <c r="HB298" s="228"/>
      <c r="HC298" s="228"/>
      <c r="HD298" s="228"/>
      <c r="HE298" s="228"/>
      <c r="HF298" s="228"/>
      <c r="HG298" s="228"/>
      <c r="HH298" s="228"/>
      <c r="HI298" s="228"/>
      <c r="HJ298" s="228"/>
      <c r="HK298" s="228"/>
      <c r="HL298" s="228"/>
      <c r="HM298" s="228"/>
      <c r="HN298" s="228"/>
      <c r="HO298" s="228"/>
      <c r="HP298" s="228"/>
      <c r="HQ298" s="228"/>
      <c r="HR298" s="228"/>
      <c r="HS298" s="228"/>
      <c r="HT298" s="228"/>
      <c r="HU298" s="228"/>
      <c r="HV298" s="228"/>
      <c r="HW298" s="228"/>
      <c r="HX298" s="228"/>
      <c r="HY298" s="228"/>
      <c r="HZ298" s="228"/>
      <c r="IA298" s="228"/>
      <c r="IB298" s="228"/>
      <c r="IC298" s="228"/>
      <c r="ID298" s="228"/>
      <c r="IE298" s="228"/>
      <c r="IF298" s="228"/>
      <c r="IG298" s="228"/>
      <c r="IH298" s="228"/>
      <c r="II298" s="228"/>
      <c r="IJ298" s="228"/>
      <c r="IK298" s="228"/>
      <c r="IL298" s="228"/>
      <c r="IM298" s="228"/>
      <c r="IN298" s="228"/>
      <c r="IO298" s="228"/>
      <c r="IP298" s="228"/>
      <c r="IQ298" s="228"/>
      <c r="IR298" s="228"/>
      <c r="IS298" s="228"/>
      <c r="IT298" s="228"/>
      <c r="IU298" s="228"/>
      <c r="IV298" s="228"/>
      <c r="IW298" s="228"/>
      <c r="IX298" s="228"/>
      <c r="IY298" s="228"/>
      <c r="IZ298" s="228"/>
      <c r="JA298" s="228"/>
      <c r="JB298" s="228"/>
      <c r="JC298" s="228"/>
      <c r="JD298" s="228"/>
      <c r="JE298" s="228"/>
      <c r="JF298" s="228"/>
      <c r="JG298" s="228"/>
      <c r="JH298" s="228"/>
      <c r="JI298" s="228"/>
      <c r="JJ298" s="228"/>
      <c r="JK298" s="228"/>
      <c r="JL298" s="228"/>
      <c r="JM298" s="228"/>
      <c r="JN298" s="228"/>
      <c r="JO298" s="228"/>
      <c r="JP298" s="228"/>
      <c r="JQ298" s="228"/>
      <c r="JR298" s="228"/>
      <c r="JS298" s="228"/>
      <c r="JT298" s="228"/>
      <c r="JU298" s="228"/>
      <c r="JV298" s="228"/>
      <c r="JW298" s="228"/>
      <c r="JX298" s="228"/>
      <c r="JY298" s="228"/>
      <c r="JZ298" s="228"/>
      <c r="KA298" s="228"/>
      <c r="KB298" s="228"/>
      <c r="KC298" s="228"/>
      <c r="KD298" s="228"/>
      <c r="KE298" s="228"/>
      <c r="KF298" s="228"/>
      <c r="KG298" s="228"/>
      <c r="KH298" s="228"/>
      <c r="KI298" s="228"/>
      <c r="KJ298" s="228"/>
      <c r="KK298" s="228"/>
      <c r="KL298" s="228"/>
      <c r="KM298" s="228"/>
      <c r="KN298" s="228"/>
      <c r="KO298" s="228"/>
      <c r="KP298" s="228"/>
      <c r="KQ298" s="228"/>
      <c r="KR298" s="228"/>
      <c r="KS298" s="228"/>
      <c r="KT298" s="228"/>
      <c r="KU298" s="228"/>
      <c r="KV298" s="228"/>
      <c r="KW298" s="228"/>
      <c r="KX298" s="228"/>
      <c r="KY298" s="228"/>
      <c r="KZ298" s="228"/>
      <c r="LA298" s="228"/>
      <c r="LB298" s="228"/>
      <c r="LC298" s="228"/>
      <c r="LD298" s="228"/>
      <c r="LE298" s="228"/>
      <c r="LF298" s="228"/>
      <c r="LG298" s="228"/>
      <c r="LH298" s="228"/>
      <c r="LI298" s="228"/>
      <c r="LJ298" s="228"/>
      <c r="LK298" s="228"/>
      <c r="LL298" s="228"/>
      <c r="LM298" s="228"/>
      <c r="LN298" s="228"/>
      <c r="LO298" s="228"/>
      <c r="LP298" s="228"/>
      <c r="LQ298" s="228"/>
      <c r="LR298" s="228"/>
      <c r="LS298" s="228"/>
      <c r="LT298" s="228"/>
      <c r="LU298" s="228"/>
      <c r="LV298" s="228"/>
      <c r="LW298" s="228"/>
      <c r="LX298" s="228"/>
      <c r="LY298" s="228"/>
      <c r="LZ298" s="228"/>
      <c r="MA298" s="228"/>
      <c r="MB298" s="228"/>
      <c r="MC298" s="228"/>
      <c r="MD298" s="228"/>
      <c r="ME298" s="228"/>
      <c r="MF298" s="228"/>
      <c r="MG298" s="228"/>
      <c r="MH298" s="228"/>
      <c r="MI298" s="228"/>
      <c r="MJ298" s="228"/>
      <c r="MK298" s="228"/>
      <c r="ML298" s="228"/>
      <c r="MM298" s="228"/>
      <c r="MN298" s="228"/>
      <c r="MO298" s="228"/>
      <c r="MP298" s="228"/>
      <c r="MQ298" s="228"/>
      <c r="MR298" s="228"/>
      <c r="MS298" s="228"/>
      <c r="MT298" s="228"/>
      <c r="MU298" s="228"/>
      <c r="MV298" s="228"/>
      <c r="MW298" s="228"/>
      <c r="MX298" s="228"/>
      <c r="MY298" s="228"/>
      <c r="MZ298" s="228"/>
      <c r="NA298" s="228"/>
      <c r="NB298" s="228"/>
      <c r="NC298" s="228"/>
      <c r="ND298" s="228"/>
      <c r="NE298" s="228"/>
      <c r="NF298" s="228"/>
      <c r="NG298" s="228"/>
      <c r="NH298" s="228"/>
      <c r="NI298" s="228"/>
      <c r="NJ298" s="228"/>
      <c r="NK298" s="228"/>
      <c r="NL298" s="228"/>
      <c r="NM298" s="228"/>
      <c r="NN298" s="228"/>
      <c r="NO298" s="228"/>
      <c r="NP298" s="228"/>
      <c r="NQ298" s="228"/>
      <c r="NR298" s="228"/>
      <c r="NS298" s="228"/>
      <c r="NT298" s="228"/>
      <c r="NU298" s="228"/>
      <c r="NV298" s="228"/>
      <c r="NW298" s="228"/>
      <c r="NX298" s="228"/>
      <c r="NY298" s="228"/>
      <c r="NZ298" s="228"/>
      <c r="OA298" s="228"/>
      <c r="OB298" s="228"/>
      <c r="OC298" s="228"/>
      <c r="OD298" s="228"/>
      <c r="OE298" s="228"/>
      <c r="OF298" s="228"/>
      <c r="OG298" s="228"/>
      <c r="OH298" s="228"/>
      <c r="OI298" s="228"/>
      <c r="OJ298" s="228"/>
      <c r="OK298" s="228"/>
      <c r="OL298" s="228"/>
      <c r="OM298" s="228"/>
      <c r="ON298" s="228"/>
      <c r="OO298" s="228"/>
      <c r="OP298" s="228"/>
      <c r="OQ298" s="228"/>
      <c r="OR298" s="228"/>
      <c r="OS298" s="228"/>
      <c r="OT298" s="228"/>
      <c r="OU298" s="228"/>
      <c r="OV298" s="228"/>
      <c r="OW298" s="228"/>
      <c r="OX298" s="228"/>
      <c r="OY298" s="228"/>
      <c r="OZ298" s="228"/>
      <c r="PA298" s="228"/>
      <c r="PB298" s="228"/>
      <c r="PC298" s="228"/>
      <c r="PD298" s="228"/>
      <c r="PE298" s="228"/>
      <c r="PF298" s="228"/>
      <c r="PG298" s="228"/>
      <c r="PH298" s="228"/>
      <c r="PI298" s="228"/>
      <c r="PJ298" s="228"/>
      <c r="PK298" s="228"/>
      <c r="PL298" s="228"/>
      <c r="PM298" s="228"/>
      <c r="PN298" s="228"/>
      <c r="PO298" s="228"/>
      <c r="PP298" s="228"/>
      <c r="PQ298" s="228"/>
      <c r="PR298" s="228"/>
      <c r="PS298" s="228"/>
      <c r="PT298" s="228"/>
      <c r="PU298" s="228"/>
      <c r="PV298" s="228"/>
      <c r="PW298" s="228"/>
      <c r="PX298" s="228"/>
      <c r="PY298" s="228"/>
      <c r="PZ298" s="228"/>
      <c r="QA298" s="228"/>
      <c r="QB298" s="228"/>
      <c r="QC298" s="228"/>
      <c r="QD298" s="228"/>
      <c r="QE298" s="228"/>
      <c r="QF298" s="228"/>
      <c r="QG298" s="228"/>
      <c r="QH298" s="228"/>
      <c r="QI298" s="228"/>
      <c r="QJ298" s="228"/>
      <c r="QK298" s="228"/>
      <c r="QL298" s="228"/>
      <c r="QM298" s="228"/>
      <c r="QN298" s="228"/>
      <c r="QO298" s="228"/>
      <c r="QP298" s="228"/>
      <c r="QQ298" s="228"/>
      <c r="QR298" s="228"/>
      <c r="QS298" s="228"/>
      <c r="QT298" s="228"/>
      <c r="QU298" s="228"/>
      <c r="QV298" s="228"/>
      <c r="QW298" s="228"/>
      <c r="QX298" s="228"/>
      <c r="QY298" s="228"/>
      <c r="QZ298" s="228"/>
      <c r="RA298" s="228"/>
      <c r="RB298" s="228"/>
      <c r="RC298" s="228"/>
      <c r="RD298" s="228"/>
      <c r="RE298" s="228"/>
      <c r="RF298" s="228"/>
      <c r="RG298" s="228"/>
      <c r="RH298" s="228"/>
      <c r="RI298" s="228"/>
      <c r="RJ298" s="228"/>
      <c r="RK298" s="228"/>
      <c r="RL298" s="228"/>
      <c r="RM298" s="228"/>
      <c r="RN298" s="228"/>
      <c r="RO298" s="228"/>
      <c r="RP298" s="228"/>
      <c r="RQ298" s="228"/>
      <c r="RR298" s="228"/>
      <c r="RS298" s="228"/>
      <c r="RT298" s="228"/>
      <c r="RU298" s="228"/>
      <c r="RV298" s="228"/>
      <c r="RW298" s="228"/>
      <c r="RX298" s="228"/>
      <c r="RY298" s="228"/>
      <c r="RZ298" s="228"/>
      <c r="SA298" s="228"/>
      <c r="SB298" s="228"/>
      <c r="SC298" s="228"/>
      <c r="SD298" s="228"/>
      <c r="SE298" s="228"/>
      <c r="SF298" s="228"/>
      <c r="SG298" s="228"/>
      <c r="SH298" s="228"/>
      <c r="SI298" s="228"/>
      <c r="SJ298" s="228"/>
      <c r="SK298" s="228"/>
      <c r="SL298" s="228"/>
      <c r="SM298" s="228"/>
      <c r="SN298" s="228"/>
      <c r="SO298" s="228"/>
      <c r="SP298" s="228"/>
      <c r="SQ298" s="228"/>
      <c r="SR298" s="228"/>
      <c r="SS298" s="228"/>
      <c r="ST298" s="228"/>
      <c r="SU298" s="228"/>
      <c r="SV298" s="228"/>
      <c r="SW298" s="228"/>
      <c r="SX298" s="228"/>
      <c r="SY298" s="228"/>
      <c r="SZ298" s="228"/>
      <c r="TA298" s="228"/>
      <c r="TB298" s="228"/>
      <c r="TC298" s="228"/>
      <c r="TD298" s="228"/>
      <c r="TE298" s="228"/>
      <c r="TF298" s="228"/>
      <c r="TG298" s="228"/>
      <c r="TH298" s="228"/>
      <c r="TI298" s="228"/>
      <c r="TJ298" s="228"/>
      <c r="TK298" s="228"/>
      <c r="TL298" s="228"/>
      <c r="TM298" s="228"/>
      <c r="TN298" s="228"/>
      <c r="TO298" s="228"/>
      <c r="TP298" s="228"/>
      <c r="TQ298" s="228"/>
      <c r="TR298" s="228"/>
      <c r="TS298" s="228"/>
      <c r="TT298" s="228"/>
      <c r="TU298" s="228"/>
      <c r="TV298" s="228"/>
      <c r="TW298" s="228"/>
      <c r="TX298" s="228"/>
      <c r="TY298" s="228"/>
      <c r="TZ298" s="228"/>
      <c r="UA298" s="228"/>
      <c r="UB298" s="228"/>
      <c r="UC298" s="228"/>
      <c r="UD298" s="228"/>
      <c r="UE298" s="228"/>
      <c r="UF298" s="228"/>
      <c r="UG298" s="228"/>
      <c r="UH298" s="228"/>
      <c r="UI298" s="228"/>
      <c r="UJ298" s="228"/>
      <c r="UK298" s="228"/>
      <c r="UL298" s="228"/>
      <c r="UM298" s="228"/>
      <c r="UN298" s="228"/>
      <c r="UO298" s="228"/>
      <c r="UP298" s="228"/>
      <c r="UQ298" s="228"/>
      <c r="UR298" s="228"/>
      <c r="US298" s="228"/>
      <c r="UT298" s="228"/>
      <c r="UU298" s="228"/>
      <c r="UV298" s="228"/>
      <c r="UW298" s="228"/>
      <c r="UX298" s="228"/>
      <c r="UY298" s="228"/>
      <c r="UZ298" s="228"/>
      <c r="VA298" s="228"/>
      <c r="VB298" s="228"/>
      <c r="VC298" s="228"/>
      <c r="VD298" s="228"/>
      <c r="VE298" s="228"/>
      <c r="VF298" s="228"/>
      <c r="VG298" s="228"/>
      <c r="VH298" s="228"/>
      <c r="VI298" s="228"/>
      <c r="VJ298" s="228"/>
      <c r="VK298" s="228"/>
      <c r="VL298" s="228"/>
      <c r="VM298" s="228"/>
      <c r="VN298" s="228"/>
      <c r="VO298" s="228"/>
      <c r="VP298" s="228"/>
      <c r="VQ298" s="228"/>
      <c r="VR298" s="228"/>
      <c r="VS298" s="228"/>
      <c r="VT298" s="228"/>
      <c r="VU298" s="228"/>
      <c r="VV298" s="228"/>
      <c r="VW298" s="228"/>
      <c r="VX298" s="228"/>
      <c r="VY298" s="228"/>
      <c r="VZ298" s="228"/>
      <c r="WA298" s="228"/>
      <c r="WB298" s="228"/>
      <c r="WC298" s="228"/>
      <c r="WD298" s="228"/>
      <c r="WE298" s="228"/>
      <c r="WF298" s="228"/>
      <c r="WG298" s="228"/>
      <c r="WH298" s="228"/>
      <c r="WI298" s="228"/>
      <c r="WJ298" s="228"/>
      <c r="WK298" s="228"/>
      <c r="WL298" s="228"/>
      <c r="WM298" s="228"/>
      <c r="WN298" s="228"/>
      <c r="WO298" s="228"/>
      <c r="WP298" s="228"/>
      <c r="WQ298" s="228"/>
      <c r="WR298" s="228"/>
      <c r="WS298" s="228"/>
      <c r="WT298" s="228"/>
      <c r="WU298" s="228"/>
      <c r="WV298" s="228"/>
      <c r="WW298" s="228"/>
      <c r="WX298" s="228"/>
      <c r="WY298" s="228"/>
      <c r="WZ298" s="228"/>
      <c r="XA298" s="228"/>
      <c r="XB298" s="228"/>
      <c r="XC298" s="228"/>
      <c r="XD298" s="228"/>
      <c r="XE298" s="228"/>
      <c r="XF298" s="228"/>
      <c r="XG298" s="228"/>
      <c r="XH298" s="228"/>
      <c r="XI298" s="228"/>
      <c r="XJ298" s="228"/>
      <c r="XK298" s="228"/>
      <c r="XL298" s="228"/>
      <c r="XM298" s="228"/>
      <c r="XN298" s="228"/>
      <c r="XO298" s="228"/>
      <c r="XP298" s="228"/>
      <c r="XQ298" s="228"/>
      <c r="XR298" s="228"/>
      <c r="XS298" s="228"/>
      <c r="XT298" s="228"/>
      <c r="XU298" s="228"/>
      <c r="XV298" s="228"/>
      <c r="XW298" s="228"/>
      <c r="XX298" s="228"/>
      <c r="XY298" s="228"/>
      <c r="XZ298" s="228"/>
      <c r="YA298" s="228"/>
      <c r="YB298" s="228"/>
      <c r="YC298" s="228"/>
      <c r="YD298" s="228"/>
      <c r="YE298" s="228"/>
      <c r="YF298" s="228"/>
      <c r="YG298" s="228"/>
      <c r="YH298" s="228"/>
      <c r="YI298" s="228"/>
      <c r="YJ298" s="228"/>
      <c r="YK298" s="228"/>
      <c r="YL298" s="228"/>
      <c r="YM298" s="228"/>
      <c r="YN298" s="228"/>
      <c r="YO298" s="228"/>
      <c r="YP298" s="228"/>
      <c r="YQ298" s="228"/>
      <c r="YR298" s="228"/>
      <c r="YS298" s="228"/>
      <c r="YT298" s="228"/>
      <c r="YU298" s="228"/>
      <c r="YV298" s="228"/>
      <c r="YW298" s="228"/>
      <c r="YX298" s="228"/>
      <c r="YY298" s="228"/>
      <c r="YZ298" s="228"/>
      <c r="ZA298" s="228"/>
      <c r="ZB298" s="228"/>
      <c r="ZC298" s="228"/>
      <c r="ZD298" s="228"/>
      <c r="ZE298" s="228"/>
      <c r="ZF298" s="228"/>
      <c r="ZG298" s="228"/>
      <c r="ZH298" s="228"/>
      <c r="ZI298" s="228"/>
      <c r="ZJ298" s="228"/>
      <c r="ZK298" s="228"/>
      <c r="ZL298" s="228"/>
      <c r="ZM298" s="228"/>
      <c r="ZN298" s="228"/>
      <c r="ZO298" s="228"/>
      <c r="ZP298" s="228"/>
      <c r="ZQ298" s="228"/>
      <c r="ZR298" s="228"/>
      <c r="ZS298" s="228"/>
      <c r="ZT298" s="228"/>
      <c r="ZU298" s="228"/>
      <c r="ZV298" s="228"/>
      <c r="ZW298" s="228"/>
      <c r="ZX298" s="228"/>
      <c r="ZY298" s="228"/>
      <c r="ZZ298" s="228"/>
      <c r="AAA298" s="228"/>
      <c r="AAB298" s="228"/>
      <c r="AAC298" s="228"/>
      <c r="AAD298" s="228"/>
      <c r="AAE298" s="228"/>
      <c r="AAF298" s="228"/>
      <c r="AAG298" s="228"/>
      <c r="AAH298" s="228"/>
      <c r="AAI298" s="228"/>
      <c r="AAJ298" s="228"/>
      <c r="AAK298" s="228"/>
      <c r="AAL298" s="228"/>
      <c r="AAM298" s="228"/>
      <c r="AAN298" s="228"/>
      <c r="AAO298" s="228"/>
      <c r="AAP298" s="228"/>
      <c r="AAQ298" s="228"/>
      <c r="AAR298" s="228"/>
      <c r="AAS298" s="228"/>
      <c r="AAT298" s="228"/>
      <c r="AAU298" s="228"/>
      <c r="AAV298" s="228"/>
      <c r="AAW298" s="228"/>
      <c r="AAX298" s="228"/>
      <c r="AAY298" s="228"/>
      <c r="AAZ298" s="228"/>
      <c r="ABA298" s="228"/>
      <c r="ABB298" s="228"/>
      <c r="ABC298" s="228"/>
      <c r="ABD298" s="228"/>
      <c r="ABE298" s="228"/>
      <c r="ABF298" s="228"/>
      <c r="ABG298" s="228"/>
      <c r="ABH298" s="228"/>
      <c r="ABI298" s="228"/>
      <c r="ABJ298" s="228"/>
      <c r="ABK298" s="228"/>
      <c r="ABL298" s="228"/>
      <c r="ABM298" s="228"/>
      <c r="ABN298" s="228"/>
      <c r="ABO298" s="228"/>
      <c r="ABP298" s="228"/>
      <c r="ABQ298" s="228"/>
      <c r="ABR298" s="228"/>
      <c r="ABS298" s="228"/>
      <c r="ABT298" s="228"/>
      <c r="ABU298" s="228"/>
      <c r="ABV298" s="228"/>
      <c r="ABW298" s="228"/>
      <c r="ABX298" s="228"/>
      <c r="ABY298" s="228"/>
      <c r="ABZ298" s="228"/>
      <c r="ACA298" s="228"/>
      <c r="ACB298" s="228"/>
      <c r="ACC298" s="228"/>
      <c r="ACD298" s="228"/>
      <c r="ACE298" s="228"/>
      <c r="ACF298" s="228"/>
      <c r="ACG298" s="228"/>
      <c r="ACH298" s="228"/>
      <c r="ACI298" s="228"/>
      <c r="ACJ298" s="228"/>
      <c r="ACK298" s="228"/>
      <c r="ACL298" s="228"/>
      <c r="ACM298" s="228"/>
      <c r="ACN298" s="228"/>
      <c r="ACO298" s="228"/>
      <c r="ACP298" s="228"/>
      <c r="ACQ298" s="228"/>
      <c r="ACR298" s="228"/>
      <c r="ACS298" s="228"/>
      <c r="ACT298" s="228"/>
      <c r="ACU298" s="228"/>
      <c r="ACV298" s="228"/>
      <c r="ACW298" s="228"/>
      <c r="ACX298" s="228"/>
      <c r="ACY298" s="228"/>
      <c r="ACZ298" s="228"/>
      <c r="ADA298" s="228"/>
      <c r="ADB298" s="228"/>
      <c r="ADC298" s="228"/>
      <c r="ADD298" s="228"/>
      <c r="ADE298" s="228"/>
      <c r="ADF298" s="228"/>
      <c r="ADG298" s="228"/>
      <c r="ADH298" s="228"/>
      <c r="ADI298" s="228"/>
      <c r="ADJ298" s="228"/>
      <c r="ADK298" s="228"/>
      <c r="ADL298" s="228"/>
      <c r="ADM298" s="228"/>
      <c r="ADN298" s="228"/>
      <c r="ADO298" s="228"/>
      <c r="ADP298" s="228"/>
      <c r="ADQ298" s="228"/>
      <c r="ADR298" s="228"/>
      <c r="ADS298" s="228"/>
      <c r="ADT298" s="228"/>
      <c r="ADU298" s="228"/>
      <c r="ADV298" s="228"/>
      <c r="ADW298" s="228"/>
      <c r="ADX298" s="228"/>
      <c r="ADY298" s="228"/>
      <c r="ADZ298" s="228"/>
      <c r="AEA298" s="228"/>
      <c r="AEB298" s="228"/>
      <c r="AEC298" s="228"/>
      <c r="AED298" s="228"/>
      <c r="AEE298" s="228"/>
      <c r="AEF298" s="228"/>
      <c r="AEG298" s="228"/>
      <c r="AEH298" s="228"/>
      <c r="AEI298" s="228"/>
      <c r="AEJ298" s="228"/>
      <c r="AEK298" s="228"/>
      <c r="AEL298" s="228"/>
      <c r="AEM298" s="228"/>
      <c r="AEN298" s="228"/>
      <c r="AEO298" s="228"/>
      <c r="AEP298" s="228"/>
      <c r="AEQ298" s="228"/>
      <c r="AER298" s="228"/>
      <c r="AES298" s="228"/>
      <c r="AET298" s="228"/>
      <c r="AEU298" s="228"/>
      <c r="AEV298" s="228"/>
      <c r="AEW298" s="228"/>
      <c r="AEX298" s="228"/>
      <c r="AEY298" s="228"/>
      <c r="AEZ298" s="228"/>
      <c r="AFA298" s="228"/>
      <c r="AFB298" s="228"/>
      <c r="AFC298" s="228"/>
      <c r="AFD298" s="228"/>
      <c r="AFE298" s="228"/>
      <c r="AFF298" s="228"/>
      <c r="AFG298" s="228"/>
      <c r="AFH298" s="228"/>
      <c r="AFI298" s="228"/>
      <c r="AFJ298" s="228"/>
      <c r="AFK298" s="228"/>
      <c r="AFL298" s="228"/>
      <c r="AFM298" s="228"/>
      <c r="AFN298" s="228"/>
      <c r="AFO298" s="228"/>
      <c r="AFP298" s="228"/>
      <c r="AFQ298" s="228"/>
      <c r="AFR298" s="228"/>
      <c r="AFS298" s="228"/>
      <c r="AFT298" s="228"/>
      <c r="AFU298" s="228"/>
      <c r="AFV298" s="228"/>
      <c r="AFW298" s="228"/>
      <c r="AFX298" s="228"/>
      <c r="AFY298" s="228"/>
      <c r="AFZ298" s="228"/>
      <c r="AGA298" s="228"/>
      <c r="AGB298" s="228"/>
      <c r="AGC298" s="228"/>
      <c r="AGD298" s="228"/>
      <c r="AGE298" s="228"/>
      <c r="AGF298" s="228"/>
      <c r="AGG298" s="228"/>
      <c r="AGH298" s="228"/>
      <c r="AGI298" s="228"/>
      <c r="AGJ298" s="228"/>
      <c r="AGK298" s="228"/>
      <c r="AGL298" s="228"/>
      <c r="AGM298" s="228"/>
      <c r="AGN298" s="228"/>
      <c r="AGO298" s="228"/>
      <c r="AGP298" s="228"/>
      <c r="AGQ298" s="228"/>
      <c r="AGR298" s="228"/>
      <c r="AGS298" s="228"/>
      <c r="AGT298" s="228"/>
      <c r="AGU298" s="228"/>
      <c r="AGV298" s="228"/>
      <c r="AGW298" s="228"/>
      <c r="AGX298" s="228"/>
      <c r="AGY298" s="228"/>
      <c r="AGZ298" s="228"/>
      <c r="AHA298" s="228"/>
      <c r="AHB298" s="228"/>
      <c r="AHC298" s="228"/>
      <c r="AHD298" s="228"/>
      <c r="AHE298" s="228"/>
      <c r="AHF298" s="228"/>
      <c r="AHG298" s="228"/>
      <c r="AHH298" s="228"/>
      <c r="AHI298" s="228"/>
      <c r="AHJ298" s="228"/>
      <c r="AHK298" s="228"/>
      <c r="AHL298" s="228"/>
      <c r="AHM298" s="228"/>
      <c r="AHN298" s="228"/>
      <c r="AHO298" s="228"/>
      <c r="AHP298" s="228"/>
      <c r="AHQ298" s="228"/>
      <c r="AHR298" s="228"/>
      <c r="AHS298" s="228"/>
      <c r="AHT298" s="228"/>
      <c r="AHU298" s="228"/>
      <c r="AHV298" s="228"/>
      <c r="AHW298" s="228"/>
      <c r="AHX298" s="228"/>
      <c r="AHY298" s="228"/>
      <c r="AHZ298" s="228"/>
      <c r="AIA298" s="228"/>
      <c r="AIB298" s="228"/>
      <c r="AIC298" s="228"/>
      <c r="AID298" s="228"/>
      <c r="AIE298" s="228"/>
      <c r="AIF298" s="228"/>
      <c r="AIG298" s="228"/>
      <c r="AIH298" s="228"/>
      <c r="AII298" s="228"/>
      <c r="AIJ298" s="228"/>
      <c r="AIK298" s="228"/>
      <c r="AIL298" s="228"/>
      <c r="AIM298" s="228"/>
      <c r="AIN298" s="228"/>
      <c r="AIO298" s="228"/>
      <c r="AIP298" s="228"/>
      <c r="AIQ298" s="228"/>
      <c r="AIR298" s="228"/>
      <c r="AIS298" s="228"/>
      <c r="AIT298" s="228"/>
      <c r="AIU298" s="228"/>
      <c r="AIV298" s="228"/>
      <c r="AIW298" s="228"/>
      <c r="AIX298" s="228"/>
      <c r="AIY298" s="228"/>
      <c r="AIZ298" s="228"/>
      <c r="AJA298" s="228"/>
      <c r="AJB298" s="228"/>
      <c r="AJC298" s="228"/>
      <c r="AJD298" s="228"/>
      <c r="AJE298" s="228"/>
      <c r="AJF298" s="228"/>
      <c r="AJG298" s="228"/>
      <c r="AJH298" s="228"/>
      <c r="AJI298" s="228"/>
      <c r="AJJ298" s="228"/>
      <c r="AJK298" s="228"/>
      <c r="AJL298" s="228"/>
      <c r="AJM298" s="228"/>
      <c r="AJN298" s="228"/>
      <c r="AJO298" s="228"/>
      <c r="AJP298" s="228"/>
      <c r="AJQ298" s="228"/>
      <c r="AJR298" s="228"/>
      <c r="AJS298" s="228"/>
      <c r="AJT298" s="228"/>
      <c r="AJU298" s="228"/>
      <c r="AJV298" s="228"/>
      <c r="AJW298" s="228"/>
      <c r="AJX298" s="228"/>
      <c r="AJY298" s="228"/>
      <c r="AJZ298" s="228"/>
      <c r="AKA298" s="228"/>
      <c r="AKB298" s="228"/>
      <c r="AKC298" s="228"/>
      <c r="AKD298" s="228"/>
      <c r="AKE298" s="228"/>
      <c r="AKF298" s="228"/>
      <c r="AKG298" s="228"/>
      <c r="AKH298" s="228"/>
      <c r="AKI298" s="228"/>
      <c r="AKJ298" s="228"/>
      <c r="AKK298" s="228"/>
      <c r="AKL298" s="228"/>
      <c r="AKM298" s="228"/>
      <c r="AKN298" s="228"/>
      <c r="AKO298" s="228"/>
      <c r="AKP298" s="228"/>
      <c r="AKQ298" s="228"/>
      <c r="AKR298" s="228"/>
      <c r="AKS298" s="228"/>
      <c r="AKT298" s="228"/>
      <c r="AKU298" s="228"/>
      <c r="AKV298" s="228"/>
      <c r="AKW298" s="228"/>
      <c r="AKX298" s="228"/>
      <c r="AKY298" s="228"/>
      <c r="AKZ298" s="228"/>
      <c r="ALA298" s="228"/>
      <c r="ALB298" s="228"/>
      <c r="ALC298" s="228"/>
      <c r="ALD298" s="228"/>
      <c r="ALE298" s="228"/>
      <c r="ALF298" s="228"/>
      <c r="ALG298" s="228"/>
      <c r="ALH298" s="228"/>
      <c r="ALI298" s="228"/>
      <c r="ALJ298" s="228"/>
      <c r="ALK298" s="228"/>
      <c r="ALL298" s="228"/>
      <c r="ALM298" s="228"/>
      <c r="ALN298" s="228"/>
      <c r="ALO298" s="228"/>
      <c r="ALP298" s="228"/>
      <c r="ALQ298" s="228"/>
      <c r="ALR298" s="228"/>
      <c r="ALS298" s="228"/>
      <c r="ALT298" s="228"/>
      <c r="ALU298" s="228"/>
      <c r="ALV298" s="228"/>
      <c r="ALW298" s="228"/>
      <c r="ALX298" s="228"/>
      <c r="ALY298" s="228"/>
      <c r="ALZ298" s="228"/>
      <c r="AMA298" s="228"/>
      <c r="AMB298" s="228"/>
      <c r="AMC298" s="228"/>
      <c r="AMD298" s="228"/>
      <c r="AME298" s="228"/>
      <c r="AMF298" s="228"/>
      <c r="AMG298" s="228"/>
      <c r="AMH298" s="228"/>
      <c r="AMI298" s="228"/>
      <c r="AMJ298" s="228"/>
      <c r="AMK298" s="228"/>
      <c r="AML298" s="228"/>
      <c r="AMM298" s="228"/>
      <c r="AMN298" s="228"/>
      <c r="AMO298" s="228"/>
      <c r="AMP298" s="228"/>
      <c r="AMQ298" s="228"/>
      <c r="AMR298" s="228"/>
      <c r="AMS298" s="228"/>
      <c r="AMT298" s="228"/>
      <c r="AMU298" s="228"/>
      <c r="AMV298" s="228"/>
      <c r="AMW298" s="228"/>
      <c r="AMX298" s="228"/>
    </row>
    <row r="299" spans="1:1038" s="308" customFormat="1" ht="18" customHeight="1">
      <c r="A299" s="351" t="s">
        <v>1646</v>
      </c>
      <c r="B299" s="228" t="s">
        <v>1647</v>
      </c>
      <c r="C299" s="228"/>
      <c r="D299" s="228" t="s">
        <v>1279</v>
      </c>
      <c r="E299" s="228">
        <v>50</v>
      </c>
      <c r="F299" s="228">
        <v>1</v>
      </c>
      <c r="G299" s="285" t="str">
        <f t="shared" si="73"/>
        <v>50-1</v>
      </c>
      <c r="H299" s="279">
        <v>25</v>
      </c>
      <c r="I299" s="228">
        <v>36</v>
      </c>
      <c r="J299" s="226"/>
      <c r="K299" s="545" t="b">
        <f>IF(I300=1,IF(((VLOOKUP($G299,[1]Depth_Lookup!#REF!,9,FALSE))-(H299/100))=0,"Good",IF(((VLOOKUP($G299,[1]Depth_Lookup!$A$3:$J$550,9,FALSE))-(H299/100))&gt;0,"Too Short","Too Long")))</f>
        <v>0</v>
      </c>
      <c r="L299" s="171">
        <f>(VLOOKUP($G299,Depth_Lookup!$A$3:$J$410,10,FALSE))+(H299/100)</f>
        <v>115.95</v>
      </c>
      <c r="M299" s="171">
        <f>(VLOOKUP($G299,Depth_Lookup!$A$3:$J$410,10,FALSE))+(I299/100)</f>
        <v>116.06</v>
      </c>
      <c r="N299" s="231" t="s">
        <v>1744</v>
      </c>
      <c r="O299" s="228">
        <v>4</v>
      </c>
      <c r="P299" s="228" t="s">
        <v>853</v>
      </c>
      <c r="Q299" s="228" t="s">
        <v>125</v>
      </c>
      <c r="R299" s="304" t="s">
        <v>1633</v>
      </c>
      <c r="S299" s="228" t="s">
        <v>94</v>
      </c>
      <c r="T299" s="228" t="s">
        <v>94</v>
      </c>
      <c r="U299" s="228" t="s">
        <v>95</v>
      </c>
      <c r="V299" s="228" t="s">
        <v>96</v>
      </c>
      <c r="W299" s="228" t="s">
        <v>102</v>
      </c>
      <c r="X299" s="305">
        <v>5</v>
      </c>
      <c r="Y299" s="228" t="s">
        <v>90</v>
      </c>
      <c r="Z299" s="228" t="s">
        <v>91</v>
      </c>
      <c r="AA299" s="228"/>
      <c r="AB299" s="228" t="s">
        <v>116</v>
      </c>
      <c r="AC299" s="228" t="s">
        <v>108</v>
      </c>
      <c r="AD299" s="228" t="s">
        <v>509</v>
      </c>
      <c r="AE299" s="234" t="s">
        <v>123</v>
      </c>
      <c r="AF299" s="304">
        <v>1</v>
      </c>
      <c r="AG299" s="241">
        <v>5</v>
      </c>
      <c r="AH299" s="228"/>
      <c r="AI299" s="244">
        <v>76</v>
      </c>
      <c r="AJ299" s="228"/>
      <c r="AK299" s="228"/>
      <c r="AL299" s="228"/>
      <c r="AM299" s="228"/>
      <c r="AN299" s="228"/>
      <c r="AO299" s="244"/>
      <c r="AP299" s="228"/>
      <c r="AQ299" s="228"/>
      <c r="AR299" s="228"/>
      <c r="AS299" s="228"/>
      <c r="AT299" s="228"/>
      <c r="AU299" s="244">
        <v>7</v>
      </c>
      <c r="AV299" s="228">
        <v>5</v>
      </c>
      <c r="AW299" s="228">
        <v>3</v>
      </c>
      <c r="AX299" s="228" t="s">
        <v>110</v>
      </c>
      <c r="AY299" s="228" t="s">
        <v>103</v>
      </c>
      <c r="AZ299" s="228"/>
      <c r="BA299" s="244">
        <v>15</v>
      </c>
      <c r="BB299" s="228">
        <v>6</v>
      </c>
      <c r="BC299" s="228">
        <v>2</v>
      </c>
      <c r="BD299" s="228" t="s">
        <v>110</v>
      </c>
      <c r="BE299" s="228" t="s">
        <v>103</v>
      </c>
      <c r="BF299" s="228"/>
      <c r="BG299" s="244"/>
      <c r="BH299" s="228"/>
      <c r="BI299" s="228"/>
      <c r="BJ299" s="228"/>
      <c r="BK299" s="228"/>
      <c r="BL299" s="228"/>
      <c r="BM299" s="244">
        <v>2</v>
      </c>
      <c r="BN299" s="228">
        <v>1</v>
      </c>
      <c r="BO299" s="228">
        <v>0.5</v>
      </c>
      <c r="BP299" s="228" t="s">
        <v>110</v>
      </c>
      <c r="BQ299" s="228" t="s">
        <v>103</v>
      </c>
      <c r="BR299" s="228"/>
      <c r="BS299" s="228"/>
      <c r="BT299" s="228"/>
      <c r="BU299" s="228"/>
      <c r="BV299" s="228"/>
      <c r="BW299" s="228"/>
      <c r="BX299" s="228"/>
      <c r="BY299" s="244"/>
      <c r="BZ299" s="228"/>
      <c r="CA299" s="228"/>
      <c r="CB299" s="228"/>
      <c r="CC299" s="228"/>
      <c r="CD299" s="228"/>
      <c r="CE299" s="228"/>
      <c r="CF299" s="228"/>
      <c r="CG299" s="245"/>
      <c r="CH299" s="246" t="s">
        <v>1745</v>
      </c>
      <c r="CI299" s="246">
        <v>90</v>
      </c>
      <c r="CJ299" s="246" t="s">
        <v>514</v>
      </c>
      <c r="CK299" s="247"/>
      <c r="CL299" s="248"/>
      <c r="CM299" s="248"/>
      <c r="CN299" s="248"/>
      <c r="CO299" s="248"/>
      <c r="CP299" s="248"/>
      <c r="CQ299" s="248"/>
      <c r="CR299" s="248"/>
      <c r="CS299" s="248"/>
      <c r="CT299" s="248"/>
      <c r="CU299" s="248"/>
      <c r="CV299" s="248"/>
      <c r="CW299" s="248"/>
      <c r="CX299" s="248"/>
      <c r="CY299" s="248"/>
      <c r="CZ299" s="248"/>
      <c r="DA299" s="248"/>
      <c r="DB299" s="248">
        <v>75</v>
      </c>
      <c r="DC299" s="249">
        <v>5</v>
      </c>
      <c r="DD299" s="248"/>
      <c r="DE299" s="248"/>
      <c r="DF299" s="248"/>
      <c r="DG299" s="248"/>
      <c r="DH299" s="248"/>
      <c r="DI299" s="248"/>
      <c r="DJ299" s="248">
        <v>20</v>
      </c>
      <c r="DK299" s="306">
        <v>100</v>
      </c>
      <c r="DL299" s="245"/>
      <c r="DM299" s="248"/>
      <c r="DN299" s="248"/>
      <c r="DO299" s="307"/>
      <c r="DQ299" s="245"/>
      <c r="DR299" s="307"/>
      <c r="DS299" s="245"/>
      <c r="DT299" s="262" t="s">
        <v>1746</v>
      </c>
      <c r="DU299" s="249"/>
      <c r="DV299" s="249"/>
      <c r="DW299" s="310">
        <v>100</v>
      </c>
      <c r="DX299" s="311" t="e">
        <v>#N/A</v>
      </c>
      <c r="DY299" s="383" t="s">
        <v>1405</v>
      </c>
      <c r="DZ299" s="268" t="s">
        <v>1747</v>
      </c>
      <c r="EA299" s="268"/>
      <c r="EB299" s="249"/>
      <c r="EC299" s="312"/>
      <c r="ED299" s="229" t="s">
        <v>2517</v>
      </c>
      <c r="EE299" s="313"/>
      <c r="EF299" s="314"/>
      <c r="EG299" s="313"/>
      <c r="EH299" s="315"/>
      <c r="EI299" s="316"/>
      <c r="EJ299" s="317"/>
      <c r="EK299" s="318"/>
      <c r="EL299" s="313"/>
      <c r="EM299" s="315"/>
      <c r="EN299" s="315"/>
      <c r="EO299" s="319"/>
      <c r="EP299" s="319"/>
      <c r="EQ299" s="319"/>
      <c r="ER299" s="319"/>
      <c r="ES299" s="319"/>
      <c r="ET299" s="319"/>
      <c r="EU299" s="319"/>
      <c r="EV299" s="320">
        <v>32</v>
      </c>
      <c r="EW299" s="320">
        <v>270</v>
      </c>
      <c r="EX299" s="320">
        <v>24</v>
      </c>
      <c r="EY299" s="320">
        <v>180</v>
      </c>
      <c r="EZ299" s="192">
        <f t="shared" si="74"/>
        <v>54.529563928984544</v>
      </c>
      <c r="FA299" s="192">
        <f t="shared" si="75"/>
        <v>54.529563928984544</v>
      </c>
      <c r="FB299" s="192">
        <f t="shared" si="76"/>
        <v>52.502359860179773</v>
      </c>
      <c r="FC299" s="192">
        <f t="shared" si="77"/>
        <v>144.52956392898454</v>
      </c>
      <c r="FD299" s="192">
        <f t="shared" si="78"/>
        <v>37.497640139820227</v>
      </c>
      <c r="FE299" s="193">
        <f t="shared" si="79"/>
        <v>234.52956392898454</v>
      </c>
      <c r="FF299" s="194">
        <f t="shared" si="80"/>
        <v>37.497640139820227</v>
      </c>
      <c r="FG299" s="319"/>
      <c r="FH299" s="315"/>
      <c r="FI299" s="778">
        <f t="shared" si="81"/>
        <v>0</v>
      </c>
      <c r="FJ299" s="779">
        <f t="shared" si="82"/>
        <v>37.497640139820227</v>
      </c>
      <c r="FK299" s="779">
        <f t="shared" si="83"/>
        <v>52.502359860179773</v>
      </c>
      <c r="FL299" s="780">
        <f t="shared" si="84"/>
        <v>0.91633904462704674</v>
      </c>
      <c r="FM299" s="169">
        <f t="shared" si="85"/>
        <v>0.7933784128761896</v>
      </c>
      <c r="FN299" s="783">
        <f t="shared" si="86"/>
        <v>0</v>
      </c>
      <c r="FO299" s="228"/>
      <c r="FP299" s="228"/>
      <c r="FQ299" s="228"/>
      <c r="FR299" s="228"/>
      <c r="FS299" s="228"/>
      <c r="FT299" s="228"/>
      <c r="FU299" s="228"/>
      <c r="FV299" s="228"/>
      <c r="FW299" s="228"/>
      <c r="FX299" s="228"/>
      <c r="FY299" s="228"/>
      <c r="FZ299" s="228"/>
      <c r="GA299" s="228"/>
      <c r="GB299" s="228"/>
      <c r="GC299" s="228"/>
      <c r="GD299" s="228"/>
      <c r="GE299" s="228"/>
      <c r="GF299" s="228"/>
      <c r="GG299" s="228"/>
      <c r="GH299" s="228"/>
      <c r="GI299" s="228"/>
      <c r="GJ299" s="228"/>
      <c r="GK299" s="228"/>
      <c r="GL299" s="228"/>
      <c r="GM299" s="228"/>
      <c r="GN299" s="228"/>
      <c r="GO299" s="228"/>
      <c r="GP299" s="228"/>
      <c r="GQ299" s="228"/>
      <c r="GR299" s="228"/>
      <c r="GS299" s="228"/>
      <c r="GT299" s="228"/>
      <c r="GU299" s="228"/>
      <c r="GV299" s="228"/>
      <c r="GW299" s="228"/>
      <c r="GX299" s="228"/>
      <c r="GY299" s="228"/>
      <c r="GZ299" s="228"/>
      <c r="HA299" s="228"/>
      <c r="HB299" s="228"/>
      <c r="HC299" s="228"/>
      <c r="HD299" s="228"/>
      <c r="HE299" s="228"/>
      <c r="HF299" s="228"/>
      <c r="HG299" s="228"/>
      <c r="HH299" s="228"/>
      <c r="HI299" s="228"/>
      <c r="HJ299" s="228"/>
      <c r="HK299" s="228"/>
      <c r="HL299" s="228"/>
      <c r="HM299" s="228"/>
      <c r="HN299" s="228"/>
      <c r="HO299" s="228"/>
      <c r="HP299" s="228"/>
      <c r="HQ299" s="228"/>
      <c r="HR299" s="228"/>
      <c r="HS299" s="228"/>
      <c r="HT299" s="228"/>
      <c r="HU299" s="228"/>
      <c r="HV299" s="228"/>
      <c r="HW299" s="228"/>
      <c r="HX299" s="228"/>
      <c r="HY299" s="228"/>
      <c r="HZ299" s="228"/>
      <c r="IA299" s="228"/>
      <c r="IB299" s="228"/>
      <c r="IC299" s="228"/>
      <c r="ID299" s="228"/>
      <c r="IE299" s="228"/>
      <c r="IF299" s="228"/>
      <c r="IG299" s="228"/>
      <c r="IH299" s="228"/>
      <c r="II299" s="228"/>
      <c r="IJ299" s="228"/>
      <c r="IK299" s="228"/>
      <c r="IL299" s="228"/>
      <c r="IM299" s="228"/>
      <c r="IN299" s="228"/>
      <c r="IO299" s="228"/>
      <c r="IP299" s="228"/>
      <c r="IQ299" s="228"/>
      <c r="IR299" s="228"/>
      <c r="IS299" s="228"/>
      <c r="IT299" s="228"/>
      <c r="IU299" s="228"/>
      <c r="IV299" s="228"/>
      <c r="IW299" s="228"/>
      <c r="IX299" s="228"/>
      <c r="IY299" s="228"/>
      <c r="IZ299" s="228"/>
      <c r="JA299" s="228"/>
      <c r="JB299" s="228"/>
      <c r="JC299" s="228"/>
      <c r="JD299" s="228"/>
      <c r="JE299" s="228"/>
      <c r="JF299" s="228"/>
      <c r="JG299" s="228"/>
      <c r="JH299" s="228"/>
      <c r="JI299" s="228"/>
      <c r="JJ299" s="228"/>
      <c r="JK299" s="228"/>
      <c r="JL299" s="228"/>
      <c r="JM299" s="228"/>
      <c r="JN299" s="228"/>
      <c r="JO299" s="228"/>
      <c r="JP299" s="228"/>
      <c r="JQ299" s="228"/>
      <c r="JR299" s="228"/>
      <c r="JS299" s="228"/>
      <c r="JT299" s="228"/>
      <c r="JU299" s="228"/>
      <c r="JV299" s="228"/>
      <c r="JW299" s="228"/>
      <c r="JX299" s="228"/>
      <c r="JY299" s="228"/>
      <c r="JZ299" s="228"/>
      <c r="KA299" s="228"/>
      <c r="KB299" s="228"/>
      <c r="KC299" s="228"/>
      <c r="KD299" s="228"/>
      <c r="KE299" s="228"/>
      <c r="KF299" s="228"/>
      <c r="KG299" s="228"/>
      <c r="KH299" s="228"/>
      <c r="KI299" s="228"/>
      <c r="KJ299" s="228"/>
      <c r="KK299" s="228"/>
      <c r="KL299" s="228"/>
      <c r="KM299" s="228"/>
      <c r="KN299" s="228"/>
      <c r="KO299" s="228"/>
      <c r="KP299" s="228"/>
      <c r="KQ299" s="228"/>
      <c r="KR299" s="228"/>
      <c r="KS299" s="228"/>
      <c r="KT299" s="228"/>
      <c r="KU299" s="228"/>
      <c r="KV299" s="228"/>
      <c r="KW299" s="228"/>
      <c r="KX299" s="228"/>
      <c r="KY299" s="228"/>
      <c r="KZ299" s="228"/>
      <c r="LA299" s="228"/>
      <c r="LB299" s="228"/>
      <c r="LC299" s="228"/>
      <c r="LD299" s="228"/>
      <c r="LE299" s="228"/>
      <c r="LF299" s="228"/>
      <c r="LG299" s="228"/>
      <c r="LH299" s="228"/>
      <c r="LI299" s="228"/>
      <c r="LJ299" s="228"/>
      <c r="LK299" s="228"/>
      <c r="LL299" s="228"/>
      <c r="LM299" s="228"/>
      <c r="LN299" s="228"/>
      <c r="LO299" s="228"/>
      <c r="LP299" s="228"/>
      <c r="LQ299" s="228"/>
      <c r="LR299" s="228"/>
      <c r="LS299" s="228"/>
      <c r="LT299" s="228"/>
      <c r="LU299" s="228"/>
      <c r="LV299" s="228"/>
      <c r="LW299" s="228"/>
      <c r="LX299" s="228"/>
      <c r="LY299" s="228"/>
      <c r="LZ299" s="228"/>
      <c r="MA299" s="228"/>
      <c r="MB299" s="228"/>
      <c r="MC299" s="228"/>
      <c r="MD299" s="228"/>
      <c r="ME299" s="228"/>
      <c r="MF299" s="228"/>
      <c r="MG299" s="228"/>
      <c r="MH299" s="228"/>
      <c r="MI299" s="228"/>
      <c r="MJ299" s="228"/>
      <c r="MK299" s="228"/>
      <c r="ML299" s="228"/>
      <c r="MM299" s="228"/>
      <c r="MN299" s="228"/>
      <c r="MO299" s="228"/>
      <c r="MP299" s="228"/>
      <c r="MQ299" s="228"/>
      <c r="MR299" s="228"/>
      <c r="MS299" s="228"/>
      <c r="MT299" s="228"/>
      <c r="MU299" s="228"/>
      <c r="MV299" s="228"/>
      <c r="MW299" s="228"/>
      <c r="MX299" s="228"/>
      <c r="MY299" s="228"/>
      <c r="MZ299" s="228"/>
      <c r="NA299" s="228"/>
      <c r="NB299" s="228"/>
      <c r="NC299" s="228"/>
      <c r="ND299" s="228"/>
      <c r="NE299" s="228"/>
      <c r="NF299" s="228"/>
      <c r="NG299" s="228"/>
      <c r="NH299" s="228"/>
      <c r="NI299" s="228"/>
      <c r="NJ299" s="228"/>
      <c r="NK299" s="228"/>
      <c r="NL299" s="228"/>
      <c r="NM299" s="228"/>
      <c r="NN299" s="228"/>
      <c r="NO299" s="228"/>
      <c r="NP299" s="228"/>
      <c r="NQ299" s="228"/>
      <c r="NR299" s="228"/>
      <c r="NS299" s="228"/>
      <c r="NT299" s="228"/>
      <c r="NU299" s="228"/>
      <c r="NV299" s="228"/>
      <c r="NW299" s="228"/>
      <c r="NX299" s="228"/>
      <c r="NY299" s="228"/>
      <c r="NZ299" s="228"/>
      <c r="OA299" s="228"/>
      <c r="OB299" s="228"/>
      <c r="OC299" s="228"/>
      <c r="OD299" s="228"/>
      <c r="OE299" s="228"/>
      <c r="OF299" s="228"/>
      <c r="OG299" s="228"/>
      <c r="OH299" s="228"/>
      <c r="OI299" s="228"/>
      <c r="OJ299" s="228"/>
      <c r="OK299" s="228"/>
      <c r="OL299" s="228"/>
      <c r="OM299" s="228"/>
      <c r="ON299" s="228"/>
      <c r="OO299" s="228"/>
      <c r="OP299" s="228"/>
      <c r="OQ299" s="228"/>
      <c r="OR299" s="228"/>
      <c r="OS299" s="228"/>
      <c r="OT299" s="228"/>
      <c r="OU299" s="228"/>
      <c r="OV299" s="228"/>
      <c r="OW299" s="228"/>
      <c r="OX299" s="228"/>
      <c r="OY299" s="228"/>
      <c r="OZ299" s="228"/>
      <c r="PA299" s="228"/>
      <c r="PB299" s="228"/>
      <c r="PC299" s="228"/>
      <c r="PD299" s="228"/>
      <c r="PE299" s="228"/>
      <c r="PF299" s="228"/>
      <c r="PG299" s="228"/>
      <c r="PH299" s="228"/>
      <c r="PI299" s="228"/>
      <c r="PJ299" s="228"/>
      <c r="PK299" s="228"/>
      <c r="PL299" s="228"/>
      <c r="PM299" s="228"/>
      <c r="PN299" s="228"/>
      <c r="PO299" s="228"/>
      <c r="PP299" s="228"/>
      <c r="PQ299" s="228"/>
      <c r="PR299" s="228"/>
      <c r="PS299" s="228"/>
      <c r="PT299" s="228"/>
      <c r="PU299" s="228"/>
      <c r="PV299" s="228"/>
      <c r="PW299" s="228"/>
      <c r="PX299" s="228"/>
      <c r="PY299" s="228"/>
      <c r="PZ299" s="228"/>
      <c r="QA299" s="228"/>
      <c r="QB299" s="228"/>
      <c r="QC299" s="228"/>
      <c r="QD299" s="228"/>
      <c r="QE299" s="228"/>
      <c r="QF299" s="228"/>
      <c r="QG299" s="228"/>
      <c r="QH299" s="228"/>
      <c r="QI299" s="228"/>
      <c r="QJ299" s="228"/>
      <c r="QK299" s="228"/>
      <c r="QL299" s="228"/>
      <c r="QM299" s="228"/>
      <c r="QN299" s="228"/>
      <c r="QO299" s="228"/>
      <c r="QP299" s="228"/>
      <c r="QQ299" s="228"/>
      <c r="QR299" s="228"/>
      <c r="QS299" s="228"/>
      <c r="QT299" s="228"/>
      <c r="QU299" s="228"/>
      <c r="QV299" s="228"/>
      <c r="QW299" s="228"/>
      <c r="QX299" s="228"/>
      <c r="QY299" s="228"/>
      <c r="QZ299" s="228"/>
      <c r="RA299" s="228"/>
      <c r="RB299" s="228"/>
      <c r="RC299" s="228"/>
      <c r="RD299" s="228"/>
      <c r="RE299" s="228"/>
      <c r="RF299" s="228"/>
      <c r="RG299" s="228"/>
      <c r="RH299" s="228"/>
      <c r="RI299" s="228"/>
      <c r="RJ299" s="228"/>
      <c r="RK299" s="228"/>
      <c r="RL299" s="228"/>
      <c r="RM299" s="228"/>
      <c r="RN299" s="228"/>
      <c r="RO299" s="228"/>
      <c r="RP299" s="228"/>
      <c r="RQ299" s="228"/>
      <c r="RR299" s="228"/>
      <c r="RS299" s="228"/>
      <c r="RT299" s="228"/>
      <c r="RU299" s="228"/>
      <c r="RV299" s="228"/>
      <c r="RW299" s="228"/>
      <c r="RX299" s="228"/>
      <c r="RY299" s="228"/>
      <c r="RZ299" s="228"/>
      <c r="SA299" s="228"/>
      <c r="SB299" s="228"/>
      <c r="SC299" s="228"/>
      <c r="SD299" s="228"/>
      <c r="SE299" s="228"/>
      <c r="SF299" s="228"/>
      <c r="SG299" s="228"/>
      <c r="SH299" s="228"/>
      <c r="SI299" s="228"/>
      <c r="SJ299" s="228"/>
      <c r="SK299" s="228"/>
      <c r="SL299" s="228"/>
      <c r="SM299" s="228"/>
      <c r="SN299" s="228"/>
      <c r="SO299" s="228"/>
      <c r="SP299" s="228"/>
      <c r="SQ299" s="228"/>
      <c r="SR299" s="228"/>
      <c r="SS299" s="228"/>
      <c r="ST299" s="228"/>
      <c r="SU299" s="228"/>
      <c r="SV299" s="228"/>
      <c r="SW299" s="228"/>
      <c r="SX299" s="228"/>
      <c r="SY299" s="228"/>
      <c r="SZ299" s="228"/>
      <c r="TA299" s="228"/>
      <c r="TB299" s="228"/>
      <c r="TC299" s="228"/>
      <c r="TD299" s="228"/>
      <c r="TE299" s="228"/>
      <c r="TF299" s="228"/>
      <c r="TG299" s="228"/>
      <c r="TH299" s="228"/>
      <c r="TI299" s="228"/>
      <c r="TJ299" s="228"/>
      <c r="TK299" s="228"/>
      <c r="TL299" s="228"/>
      <c r="TM299" s="228"/>
      <c r="TN299" s="228"/>
      <c r="TO299" s="228"/>
      <c r="TP299" s="228"/>
      <c r="TQ299" s="228"/>
      <c r="TR299" s="228"/>
      <c r="TS299" s="228"/>
      <c r="TT299" s="228"/>
      <c r="TU299" s="228"/>
      <c r="TV299" s="228"/>
      <c r="TW299" s="228"/>
      <c r="TX299" s="228"/>
      <c r="TY299" s="228"/>
      <c r="TZ299" s="228"/>
      <c r="UA299" s="228"/>
      <c r="UB299" s="228"/>
      <c r="UC299" s="228"/>
      <c r="UD299" s="228"/>
      <c r="UE299" s="228"/>
      <c r="UF299" s="228"/>
      <c r="UG299" s="228"/>
      <c r="UH299" s="228"/>
      <c r="UI299" s="228"/>
      <c r="UJ299" s="228"/>
      <c r="UK299" s="228"/>
      <c r="UL299" s="228"/>
      <c r="UM299" s="228"/>
      <c r="UN299" s="228"/>
      <c r="UO299" s="228"/>
      <c r="UP299" s="228"/>
      <c r="UQ299" s="228"/>
      <c r="UR299" s="228"/>
      <c r="US299" s="228"/>
      <c r="UT299" s="228"/>
      <c r="UU299" s="228"/>
      <c r="UV299" s="228"/>
      <c r="UW299" s="228"/>
      <c r="UX299" s="228"/>
      <c r="UY299" s="228"/>
      <c r="UZ299" s="228"/>
      <c r="VA299" s="228"/>
      <c r="VB299" s="228"/>
      <c r="VC299" s="228"/>
      <c r="VD299" s="228"/>
      <c r="VE299" s="228"/>
      <c r="VF299" s="228"/>
      <c r="VG299" s="228"/>
      <c r="VH299" s="228"/>
      <c r="VI299" s="228"/>
      <c r="VJ299" s="228"/>
      <c r="VK299" s="228"/>
      <c r="VL299" s="228"/>
      <c r="VM299" s="228"/>
      <c r="VN299" s="228"/>
      <c r="VO299" s="228"/>
      <c r="VP299" s="228"/>
      <c r="VQ299" s="228"/>
      <c r="VR299" s="228"/>
      <c r="VS299" s="228"/>
      <c r="VT299" s="228"/>
      <c r="VU299" s="228"/>
      <c r="VV299" s="228"/>
      <c r="VW299" s="228"/>
      <c r="VX299" s="228"/>
      <c r="VY299" s="228"/>
      <c r="VZ299" s="228"/>
      <c r="WA299" s="228"/>
      <c r="WB299" s="228"/>
      <c r="WC299" s="228"/>
      <c r="WD299" s="228"/>
      <c r="WE299" s="228"/>
      <c r="WF299" s="228"/>
      <c r="WG299" s="228"/>
      <c r="WH299" s="228"/>
      <c r="WI299" s="228"/>
      <c r="WJ299" s="228"/>
      <c r="WK299" s="228"/>
      <c r="WL299" s="228"/>
      <c r="WM299" s="228"/>
      <c r="WN299" s="228"/>
      <c r="WO299" s="228"/>
      <c r="WP299" s="228"/>
      <c r="WQ299" s="228"/>
      <c r="WR299" s="228"/>
      <c r="WS299" s="228"/>
      <c r="WT299" s="228"/>
      <c r="WU299" s="228"/>
      <c r="WV299" s="228"/>
      <c r="WW299" s="228"/>
      <c r="WX299" s="228"/>
      <c r="WY299" s="228"/>
      <c r="WZ299" s="228"/>
      <c r="XA299" s="228"/>
      <c r="XB299" s="228"/>
      <c r="XC299" s="228"/>
      <c r="XD299" s="228"/>
      <c r="XE299" s="228"/>
      <c r="XF299" s="228"/>
      <c r="XG299" s="228"/>
      <c r="XH299" s="228"/>
      <c r="XI299" s="228"/>
      <c r="XJ299" s="228"/>
      <c r="XK299" s="228"/>
      <c r="XL299" s="228"/>
      <c r="XM299" s="228"/>
      <c r="XN299" s="228"/>
      <c r="XO299" s="228"/>
      <c r="XP299" s="228"/>
      <c r="XQ299" s="228"/>
      <c r="XR299" s="228"/>
      <c r="XS299" s="228"/>
      <c r="XT299" s="228"/>
      <c r="XU299" s="228"/>
      <c r="XV299" s="228"/>
      <c r="XW299" s="228"/>
      <c r="XX299" s="228"/>
      <c r="XY299" s="228"/>
      <c r="XZ299" s="228"/>
      <c r="YA299" s="228"/>
      <c r="YB299" s="228"/>
      <c r="YC299" s="228"/>
      <c r="YD299" s="228"/>
      <c r="YE299" s="228"/>
      <c r="YF299" s="228"/>
      <c r="YG299" s="228"/>
      <c r="YH299" s="228"/>
      <c r="YI299" s="228"/>
      <c r="YJ299" s="228"/>
      <c r="YK299" s="228"/>
      <c r="YL299" s="228"/>
      <c r="YM299" s="228"/>
      <c r="YN299" s="228"/>
      <c r="YO299" s="228"/>
      <c r="YP299" s="228"/>
      <c r="YQ299" s="228"/>
      <c r="YR299" s="228"/>
      <c r="YS299" s="228"/>
      <c r="YT299" s="228"/>
      <c r="YU299" s="228"/>
      <c r="YV299" s="228"/>
      <c r="YW299" s="228"/>
      <c r="YX299" s="228"/>
      <c r="YY299" s="228"/>
      <c r="YZ299" s="228"/>
      <c r="ZA299" s="228"/>
      <c r="ZB299" s="228"/>
      <c r="ZC299" s="228"/>
      <c r="ZD299" s="228"/>
      <c r="ZE299" s="228"/>
      <c r="ZF299" s="228"/>
      <c r="ZG299" s="228"/>
      <c r="ZH299" s="228"/>
      <c r="ZI299" s="228"/>
      <c r="ZJ299" s="228"/>
      <c r="ZK299" s="228"/>
      <c r="ZL299" s="228"/>
      <c r="ZM299" s="228"/>
      <c r="ZN299" s="228"/>
      <c r="ZO299" s="228"/>
      <c r="ZP299" s="228"/>
      <c r="ZQ299" s="228"/>
      <c r="ZR299" s="228"/>
      <c r="ZS299" s="228"/>
      <c r="ZT299" s="228"/>
      <c r="ZU299" s="228"/>
      <c r="ZV299" s="228"/>
      <c r="ZW299" s="228"/>
      <c r="ZX299" s="228"/>
      <c r="ZY299" s="228"/>
      <c r="ZZ299" s="228"/>
      <c r="AAA299" s="228"/>
      <c r="AAB299" s="228"/>
      <c r="AAC299" s="228"/>
      <c r="AAD299" s="228"/>
      <c r="AAE299" s="228"/>
      <c r="AAF299" s="228"/>
      <c r="AAG299" s="228"/>
      <c r="AAH299" s="228"/>
      <c r="AAI299" s="228"/>
      <c r="AAJ299" s="228"/>
      <c r="AAK299" s="228"/>
      <c r="AAL299" s="228"/>
      <c r="AAM299" s="228"/>
      <c r="AAN299" s="228"/>
      <c r="AAO299" s="228"/>
      <c r="AAP299" s="228"/>
      <c r="AAQ299" s="228"/>
      <c r="AAR299" s="228"/>
      <c r="AAS299" s="228"/>
      <c r="AAT299" s="228"/>
      <c r="AAU299" s="228"/>
      <c r="AAV299" s="228"/>
      <c r="AAW299" s="228"/>
      <c r="AAX299" s="228"/>
      <c r="AAY299" s="228"/>
      <c r="AAZ299" s="228"/>
      <c r="ABA299" s="228"/>
      <c r="ABB299" s="228"/>
      <c r="ABC299" s="228"/>
      <c r="ABD299" s="228"/>
      <c r="ABE299" s="228"/>
      <c r="ABF299" s="228"/>
      <c r="ABG299" s="228"/>
      <c r="ABH299" s="228"/>
      <c r="ABI299" s="228"/>
      <c r="ABJ299" s="228"/>
      <c r="ABK299" s="228"/>
      <c r="ABL299" s="228"/>
      <c r="ABM299" s="228"/>
      <c r="ABN299" s="228"/>
      <c r="ABO299" s="228"/>
      <c r="ABP299" s="228"/>
      <c r="ABQ299" s="228"/>
      <c r="ABR299" s="228"/>
      <c r="ABS299" s="228"/>
      <c r="ABT299" s="228"/>
      <c r="ABU299" s="228"/>
      <c r="ABV299" s="228"/>
      <c r="ABW299" s="228"/>
      <c r="ABX299" s="228"/>
      <c r="ABY299" s="228"/>
      <c r="ABZ299" s="228"/>
      <c r="ACA299" s="228"/>
      <c r="ACB299" s="228"/>
      <c r="ACC299" s="228"/>
      <c r="ACD299" s="228"/>
      <c r="ACE299" s="228"/>
      <c r="ACF299" s="228"/>
      <c r="ACG299" s="228"/>
      <c r="ACH299" s="228"/>
      <c r="ACI299" s="228"/>
      <c r="ACJ299" s="228"/>
      <c r="ACK299" s="228"/>
      <c r="ACL299" s="228"/>
      <c r="ACM299" s="228"/>
      <c r="ACN299" s="228"/>
      <c r="ACO299" s="228"/>
      <c r="ACP299" s="228"/>
      <c r="ACQ299" s="228"/>
      <c r="ACR299" s="228"/>
      <c r="ACS299" s="228"/>
      <c r="ACT299" s="228"/>
      <c r="ACU299" s="228"/>
      <c r="ACV299" s="228"/>
      <c r="ACW299" s="228"/>
      <c r="ACX299" s="228"/>
      <c r="ACY299" s="228"/>
      <c r="ACZ299" s="228"/>
      <c r="ADA299" s="228"/>
      <c r="ADB299" s="228"/>
      <c r="ADC299" s="228"/>
      <c r="ADD299" s="228"/>
      <c r="ADE299" s="228"/>
      <c r="ADF299" s="228"/>
      <c r="ADG299" s="228"/>
      <c r="ADH299" s="228"/>
      <c r="ADI299" s="228"/>
      <c r="ADJ299" s="228"/>
      <c r="ADK299" s="228"/>
      <c r="ADL299" s="228"/>
      <c r="ADM299" s="228"/>
      <c r="ADN299" s="228"/>
      <c r="ADO299" s="228"/>
      <c r="ADP299" s="228"/>
      <c r="ADQ299" s="228"/>
      <c r="ADR299" s="228"/>
      <c r="ADS299" s="228"/>
      <c r="ADT299" s="228"/>
      <c r="ADU299" s="228"/>
      <c r="ADV299" s="228"/>
      <c r="ADW299" s="228"/>
      <c r="ADX299" s="228"/>
      <c r="ADY299" s="228"/>
      <c r="ADZ299" s="228"/>
      <c r="AEA299" s="228"/>
      <c r="AEB299" s="228"/>
      <c r="AEC299" s="228"/>
      <c r="AED299" s="228"/>
      <c r="AEE299" s="228"/>
      <c r="AEF299" s="228"/>
      <c r="AEG299" s="228"/>
      <c r="AEH299" s="228"/>
      <c r="AEI299" s="228"/>
      <c r="AEJ299" s="228"/>
      <c r="AEK299" s="228"/>
      <c r="AEL299" s="228"/>
      <c r="AEM299" s="228"/>
      <c r="AEN299" s="228"/>
      <c r="AEO299" s="228"/>
      <c r="AEP299" s="228"/>
      <c r="AEQ299" s="228"/>
      <c r="AER299" s="228"/>
      <c r="AES299" s="228"/>
      <c r="AET299" s="228"/>
      <c r="AEU299" s="228"/>
      <c r="AEV299" s="228"/>
      <c r="AEW299" s="228"/>
      <c r="AEX299" s="228"/>
      <c r="AEY299" s="228"/>
      <c r="AEZ299" s="228"/>
      <c r="AFA299" s="228"/>
      <c r="AFB299" s="228"/>
      <c r="AFC299" s="228"/>
      <c r="AFD299" s="228"/>
      <c r="AFE299" s="228"/>
      <c r="AFF299" s="228"/>
      <c r="AFG299" s="228"/>
      <c r="AFH299" s="228"/>
      <c r="AFI299" s="228"/>
      <c r="AFJ299" s="228"/>
      <c r="AFK299" s="228"/>
      <c r="AFL299" s="228"/>
      <c r="AFM299" s="228"/>
      <c r="AFN299" s="228"/>
      <c r="AFO299" s="228"/>
      <c r="AFP299" s="228"/>
      <c r="AFQ299" s="228"/>
      <c r="AFR299" s="228"/>
      <c r="AFS299" s="228"/>
      <c r="AFT299" s="228"/>
      <c r="AFU299" s="228"/>
      <c r="AFV299" s="228"/>
      <c r="AFW299" s="228"/>
      <c r="AFX299" s="228"/>
      <c r="AFY299" s="228"/>
      <c r="AFZ299" s="228"/>
      <c r="AGA299" s="228"/>
      <c r="AGB299" s="228"/>
      <c r="AGC299" s="228"/>
      <c r="AGD299" s="228"/>
      <c r="AGE299" s="228"/>
      <c r="AGF299" s="228"/>
      <c r="AGG299" s="228"/>
      <c r="AGH299" s="228"/>
      <c r="AGI299" s="228"/>
      <c r="AGJ299" s="228"/>
      <c r="AGK299" s="228"/>
      <c r="AGL299" s="228"/>
      <c r="AGM299" s="228"/>
      <c r="AGN299" s="228"/>
      <c r="AGO299" s="228"/>
      <c r="AGP299" s="228"/>
      <c r="AGQ299" s="228"/>
      <c r="AGR299" s="228"/>
      <c r="AGS299" s="228"/>
      <c r="AGT299" s="228"/>
      <c r="AGU299" s="228"/>
      <c r="AGV299" s="228"/>
      <c r="AGW299" s="228"/>
      <c r="AGX299" s="228"/>
      <c r="AGY299" s="228"/>
      <c r="AGZ299" s="228"/>
      <c r="AHA299" s="228"/>
      <c r="AHB299" s="228"/>
      <c r="AHC299" s="228"/>
      <c r="AHD299" s="228"/>
      <c r="AHE299" s="228"/>
      <c r="AHF299" s="228"/>
      <c r="AHG299" s="228"/>
      <c r="AHH299" s="228"/>
      <c r="AHI299" s="228"/>
      <c r="AHJ299" s="228"/>
      <c r="AHK299" s="228"/>
      <c r="AHL299" s="228"/>
      <c r="AHM299" s="228"/>
      <c r="AHN299" s="228"/>
      <c r="AHO299" s="228"/>
      <c r="AHP299" s="228"/>
      <c r="AHQ299" s="228"/>
      <c r="AHR299" s="228"/>
      <c r="AHS299" s="228"/>
      <c r="AHT299" s="228"/>
      <c r="AHU299" s="228"/>
      <c r="AHV299" s="228"/>
      <c r="AHW299" s="228"/>
      <c r="AHX299" s="228"/>
      <c r="AHY299" s="228"/>
      <c r="AHZ299" s="228"/>
      <c r="AIA299" s="228"/>
      <c r="AIB299" s="228"/>
      <c r="AIC299" s="228"/>
      <c r="AID299" s="228"/>
      <c r="AIE299" s="228"/>
      <c r="AIF299" s="228"/>
      <c r="AIG299" s="228"/>
      <c r="AIH299" s="228"/>
      <c r="AII299" s="228"/>
      <c r="AIJ299" s="228"/>
      <c r="AIK299" s="228"/>
      <c r="AIL299" s="228"/>
      <c r="AIM299" s="228"/>
      <c r="AIN299" s="228"/>
      <c r="AIO299" s="228"/>
      <c r="AIP299" s="228"/>
      <c r="AIQ299" s="228"/>
      <c r="AIR299" s="228"/>
      <c r="AIS299" s="228"/>
      <c r="AIT299" s="228"/>
      <c r="AIU299" s="228"/>
      <c r="AIV299" s="228"/>
      <c r="AIW299" s="228"/>
      <c r="AIX299" s="228"/>
      <c r="AIY299" s="228"/>
      <c r="AIZ299" s="228"/>
      <c r="AJA299" s="228"/>
      <c r="AJB299" s="228"/>
      <c r="AJC299" s="228"/>
      <c r="AJD299" s="228"/>
      <c r="AJE299" s="228"/>
      <c r="AJF299" s="228"/>
      <c r="AJG299" s="228"/>
      <c r="AJH299" s="228"/>
      <c r="AJI299" s="228"/>
      <c r="AJJ299" s="228"/>
      <c r="AJK299" s="228"/>
      <c r="AJL299" s="228"/>
      <c r="AJM299" s="228"/>
      <c r="AJN299" s="228"/>
      <c r="AJO299" s="228"/>
      <c r="AJP299" s="228"/>
      <c r="AJQ299" s="228"/>
      <c r="AJR299" s="228"/>
      <c r="AJS299" s="228"/>
      <c r="AJT299" s="228"/>
      <c r="AJU299" s="228"/>
      <c r="AJV299" s="228"/>
      <c r="AJW299" s="228"/>
      <c r="AJX299" s="228"/>
      <c r="AJY299" s="228"/>
      <c r="AJZ299" s="228"/>
      <c r="AKA299" s="228"/>
      <c r="AKB299" s="228"/>
      <c r="AKC299" s="228"/>
      <c r="AKD299" s="228"/>
      <c r="AKE299" s="228"/>
      <c r="AKF299" s="228"/>
      <c r="AKG299" s="228"/>
      <c r="AKH299" s="228"/>
      <c r="AKI299" s="228"/>
      <c r="AKJ299" s="228"/>
      <c r="AKK299" s="228"/>
      <c r="AKL299" s="228"/>
      <c r="AKM299" s="228"/>
      <c r="AKN299" s="228"/>
      <c r="AKO299" s="228"/>
      <c r="AKP299" s="228"/>
      <c r="AKQ299" s="228"/>
      <c r="AKR299" s="228"/>
      <c r="AKS299" s="228"/>
      <c r="AKT299" s="228"/>
      <c r="AKU299" s="228"/>
      <c r="AKV299" s="228"/>
      <c r="AKW299" s="228"/>
      <c r="AKX299" s="228"/>
      <c r="AKY299" s="228"/>
      <c r="AKZ299" s="228"/>
      <c r="ALA299" s="228"/>
      <c r="ALB299" s="228"/>
      <c r="ALC299" s="228"/>
      <c r="ALD299" s="228"/>
      <c r="ALE299" s="228"/>
      <c r="ALF299" s="228"/>
      <c r="ALG299" s="228"/>
      <c r="ALH299" s="228"/>
      <c r="ALI299" s="228"/>
      <c r="ALJ299" s="228"/>
      <c r="ALK299" s="228"/>
      <c r="ALL299" s="228"/>
      <c r="ALM299" s="228"/>
      <c r="ALN299" s="228"/>
      <c r="ALO299" s="228"/>
      <c r="ALP299" s="228"/>
      <c r="ALQ299" s="228"/>
      <c r="ALR299" s="228"/>
      <c r="ALS299" s="228"/>
      <c r="ALT299" s="228"/>
      <c r="ALU299" s="228"/>
      <c r="ALV299" s="228"/>
      <c r="ALW299" s="228"/>
      <c r="ALX299" s="228"/>
      <c r="ALY299" s="228"/>
      <c r="ALZ299" s="228"/>
      <c r="AMA299" s="228"/>
      <c r="AMB299" s="228"/>
      <c r="AMC299" s="228"/>
      <c r="AMD299" s="228"/>
      <c r="AME299" s="228"/>
      <c r="AMF299" s="228"/>
      <c r="AMG299" s="228"/>
      <c r="AMH299" s="228"/>
      <c r="AMI299" s="228"/>
      <c r="AMJ299" s="228"/>
      <c r="AMK299" s="228"/>
      <c r="AML299" s="228"/>
      <c r="AMM299" s="228"/>
      <c r="AMN299" s="228"/>
      <c r="AMO299" s="228"/>
      <c r="AMP299" s="228"/>
      <c r="AMQ299" s="228"/>
      <c r="AMR299" s="228"/>
      <c r="AMS299" s="228"/>
      <c r="AMT299" s="228"/>
      <c r="AMU299" s="228"/>
      <c r="AMV299" s="228"/>
      <c r="AMW299" s="228"/>
      <c r="AMX299" s="228"/>
    </row>
    <row r="300" spans="1:1038" s="308" customFormat="1" ht="18" customHeight="1">
      <c r="A300" s="351" t="s">
        <v>1646</v>
      </c>
      <c r="B300" s="228" t="s">
        <v>1647</v>
      </c>
      <c r="C300" s="228"/>
      <c r="D300" s="228" t="s">
        <v>1279</v>
      </c>
      <c r="E300" s="228">
        <v>50</v>
      </c>
      <c r="F300" s="228">
        <v>2</v>
      </c>
      <c r="G300" s="285" t="str">
        <f t="shared" si="73"/>
        <v>50-2</v>
      </c>
      <c r="H300" s="279">
        <v>0</v>
      </c>
      <c r="I300" s="228">
        <v>75</v>
      </c>
      <c r="J300" s="226"/>
      <c r="K300" s="545" t="b">
        <f>IF(I301=1,IF(((VLOOKUP($G300,[1]Depth_Lookup!#REF!,9,FALSE))-(H300/100))=0,"Good",IF(((VLOOKUP($G300,[1]Depth_Lookup!$A$3:$J$550,9,FALSE))-(H300/100))&gt;0,"Too Short","Too Long")))</f>
        <v>0</v>
      </c>
      <c r="L300" s="171">
        <f>(VLOOKUP($G300,Depth_Lookup!$A$3:$J$410,10,FALSE))+(H300/100)</f>
        <v>116.07</v>
      </c>
      <c r="M300" s="171">
        <f>(VLOOKUP($G300,Depth_Lookup!$A$3:$J$410,10,FALSE))+(I300/100)</f>
        <v>116.82</v>
      </c>
      <c r="N300" s="231" t="s">
        <v>1744</v>
      </c>
      <c r="O300" s="228">
        <v>2</v>
      </c>
      <c r="P300" s="228" t="s">
        <v>853</v>
      </c>
      <c r="Q300" s="228" t="s">
        <v>125</v>
      </c>
      <c r="R300" s="304" t="s">
        <v>1633</v>
      </c>
      <c r="S300" s="228" t="s">
        <v>94</v>
      </c>
      <c r="T300" s="228" t="s">
        <v>94</v>
      </c>
      <c r="U300" s="228" t="s">
        <v>95</v>
      </c>
      <c r="V300" s="228" t="s">
        <v>96</v>
      </c>
      <c r="W300" s="228" t="s">
        <v>102</v>
      </c>
      <c r="X300" s="305">
        <v>5</v>
      </c>
      <c r="Y300" s="228" t="s">
        <v>90</v>
      </c>
      <c r="Z300" s="228" t="s">
        <v>91</v>
      </c>
      <c r="AA300" s="228"/>
      <c r="AB300" s="228" t="s">
        <v>116</v>
      </c>
      <c r="AC300" s="228" t="s">
        <v>108</v>
      </c>
      <c r="AD300" s="228" t="s">
        <v>509</v>
      </c>
      <c r="AE300" s="234" t="s">
        <v>123</v>
      </c>
      <c r="AF300" s="304">
        <v>1</v>
      </c>
      <c r="AG300" s="241">
        <v>3</v>
      </c>
      <c r="AH300" s="228"/>
      <c r="AI300" s="244">
        <v>79</v>
      </c>
      <c r="AJ300" s="228"/>
      <c r="AK300" s="228"/>
      <c r="AL300" s="228"/>
      <c r="AM300" s="228"/>
      <c r="AN300" s="228"/>
      <c r="AO300" s="244"/>
      <c r="AP300" s="228"/>
      <c r="AQ300" s="228"/>
      <c r="AR300" s="228"/>
      <c r="AS300" s="228"/>
      <c r="AT300" s="228"/>
      <c r="AU300" s="244">
        <v>5</v>
      </c>
      <c r="AV300" s="228">
        <v>3</v>
      </c>
      <c r="AW300" s="228">
        <v>2</v>
      </c>
      <c r="AX300" s="228" t="s">
        <v>110</v>
      </c>
      <c r="AY300" s="228" t="s">
        <v>103</v>
      </c>
      <c r="AZ300" s="228"/>
      <c r="BA300" s="244">
        <v>15</v>
      </c>
      <c r="BB300" s="228">
        <v>6</v>
      </c>
      <c r="BC300" s="228">
        <v>2</v>
      </c>
      <c r="BD300" s="228" t="s">
        <v>110</v>
      </c>
      <c r="BE300" s="228" t="s">
        <v>103</v>
      </c>
      <c r="BF300" s="228"/>
      <c r="BG300" s="244"/>
      <c r="BH300" s="228"/>
      <c r="BI300" s="228"/>
      <c r="BJ300" s="228"/>
      <c r="BK300" s="228"/>
      <c r="BL300" s="228"/>
      <c r="BM300" s="244">
        <v>1</v>
      </c>
      <c r="BN300" s="228">
        <v>1</v>
      </c>
      <c r="BO300" s="228">
        <v>0.5</v>
      </c>
      <c r="BP300" s="228" t="s">
        <v>110</v>
      </c>
      <c r="BQ300" s="228" t="s">
        <v>103</v>
      </c>
      <c r="BR300" s="228"/>
      <c r="BS300" s="228"/>
      <c r="BT300" s="228"/>
      <c r="BU300" s="228"/>
      <c r="BV300" s="228"/>
      <c r="BW300" s="228"/>
      <c r="BX300" s="228"/>
      <c r="BY300" s="244"/>
      <c r="BZ300" s="228"/>
      <c r="CA300" s="228"/>
      <c r="CB300" s="228"/>
      <c r="CC300" s="228"/>
      <c r="CD300" s="228"/>
      <c r="CE300" s="228"/>
      <c r="CF300" s="228"/>
      <c r="CG300" s="245"/>
      <c r="CH300" s="246" t="s">
        <v>1745</v>
      </c>
      <c r="CI300" s="246">
        <v>95</v>
      </c>
      <c r="CJ300" s="246" t="s">
        <v>514</v>
      </c>
      <c r="CK300" s="247"/>
      <c r="CL300" s="248"/>
      <c r="CM300" s="248"/>
      <c r="CN300" s="248"/>
      <c r="CO300" s="248"/>
      <c r="CP300" s="248"/>
      <c r="CQ300" s="248"/>
      <c r="CR300" s="248"/>
      <c r="CS300" s="248"/>
      <c r="CT300" s="248"/>
      <c r="CU300" s="248"/>
      <c r="CV300" s="248"/>
      <c r="CW300" s="248"/>
      <c r="CX300" s="248"/>
      <c r="CY300" s="248"/>
      <c r="CZ300" s="248"/>
      <c r="DA300" s="248"/>
      <c r="DB300" s="248">
        <v>70</v>
      </c>
      <c r="DC300" s="249">
        <v>10</v>
      </c>
      <c r="DD300" s="248"/>
      <c r="DE300" s="248"/>
      <c r="DF300" s="248"/>
      <c r="DG300" s="248"/>
      <c r="DH300" s="248"/>
      <c r="DI300" s="248"/>
      <c r="DJ300" s="248">
        <v>20</v>
      </c>
      <c r="DK300" s="306">
        <v>100</v>
      </c>
      <c r="DL300" s="245"/>
      <c r="DM300" s="248"/>
      <c r="DN300" s="248"/>
      <c r="DO300" s="307"/>
      <c r="DQ300" s="245"/>
      <c r="DR300" s="307"/>
      <c r="DS300" s="245"/>
      <c r="DT300" s="262" t="s">
        <v>1746</v>
      </c>
      <c r="DU300" s="249"/>
      <c r="DV300" s="249"/>
      <c r="DW300" s="310">
        <v>100</v>
      </c>
      <c r="DX300" s="311" t="e">
        <v>#N/A</v>
      </c>
      <c r="DY300" s="383" t="s">
        <v>1405</v>
      </c>
      <c r="DZ300" s="268" t="s">
        <v>1747</v>
      </c>
      <c r="EA300" s="268"/>
      <c r="EB300" s="249"/>
      <c r="EC300" s="312"/>
      <c r="ED300" s="229" t="s">
        <v>2517</v>
      </c>
      <c r="EE300" s="313"/>
      <c r="EF300" s="314"/>
      <c r="EG300" s="313"/>
      <c r="EH300" s="315"/>
      <c r="EI300" s="316"/>
      <c r="EJ300" s="317"/>
      <c r="EK300" s="318"/>
      <c r="EL300" s="313"/>
      <c r="EM300" s="315"/>
      <c r="EN300" s="315"/>
      <c r="EO300" s="319"/>
      <c r="EP300" s="319"/>
      <c r="EQ300" s="319"/>
      <c r="ER300" s="319"/>
      <c r="ES300" s="319"/>
      <c r="ET300" s="319"/>
      <c r="EU300" s="319"/>
      <c r="EV300" s="320"/>
      <c r="EW300" s="320"/>
      <c r="EX300" s="320"/>
      <c r="EY300" s="320"/>
      <c r="EZ300" s="192" t="e">
        <f t="shared" si="74"/>
        <v>#DIV/0!</v>
      </c>
      <c r="FA300" s="192" t="e">
        <f t="shared" si="75"/>
        <v>#DIV/0!</v>
      </c>
      <c r="FB300" s="192" t="e">
        <f t="shared" si="76"/>
        <v>#DIV/0!</v>
      </c>
      <c r="FC300" s="192" t="e">
        <f t="shared" si="77"/>
        <v>#DIV/0!</v>
      </c>
      <c r="FD300" s="192" t="e">
        <f t="shared" si="78"/>
        <v>#DIV/0!</v>
      </c>
      <c r="FE300" s="193" t="e">
        <f t="shared" si="79"/>
        <v>#DIV/0!</v>
      </c>
      <c r="FF300" s="194" t="e">
        <f t="shared" si="80"/>
        <v>#DIV/0!</v>
      </c>
      <c r="FG300" s="319"/>
      <c r="FH300" s="315"/>
      <c r="FI300" s="778">
        <f t="shared" si="81"/>
        <v>0</v>
      </c>
      <c r="FJ300" s="779" t="e">
        <f t="shared" si="82"/>
        <v>#DIV/0!</v>
      </c>
      <c r="FK300" s="779" t="e">
        <f t="shared" si="83"/>
        <v>#DIV/0!</v>
      </c>
      <c r="FL300" s="780" t="e">
        <f t="shared" si="84"/>
        <v>#DIV/0!</v>
      </c>
      <c r="FM300" s="169" t="e">
        <f t="shared" si="85"/>
        <v>#DIV/0!</v>
      </c>
      <c r="FN300" s="783" t="e">
        <f t="shared" si="86"/>
        <v>#DIV/0!</v>
      </c>
      <c r="FO300" s="228"/>
      <c r="FP300" s="228"/>
      <c r="FQ300" s="228"/>
      <c r="FR300" s="228"/>
      <c r="FS300" s="228"/>
      <c r="FT300" s="228"/>
      <c r="FU300" s="228"/>
      <c r="FV300" s="228"/>
      <c r="FW300" s="228"/>
      <c r="FX300" s="228"/>
      <c r="FY300" s="228"/>
      <c r="FZ300" s="228"/>
      <c r="GA300" s="228"/>
      <c r="GB300" s="228"/>
      <c r="GC300" s="228"/>
      <c r="GD300" s="228"/>
      <c r="GE300" s="228"/>
      <c r="GF300" s="228"/>
      <c r="GG300" s="228"/>
      <c r="GH300" s="228"/>
      <c r="GI300" s="228"/>
      <c r="GJ300" s="228"/>
      <c r="GK300" s="228"/>
      <c r="GL300" s="228"/>
      <c r="GM300" s="228"/>
      <c r="GN300" s="228"/>
      <c r="GO300" s="228"/>
      <c r="GP300" s="228"/>
      <c r="GQ300" s="228"/>
      <c r="GR300" s="228"/>
      <c r="GS300" s="228"/>
      <c r="GT300" s="228"/>
      <c r="GU300" s="228"/>
      <c r="GV300" s="228"/>
      <c r="GW300" s="228"/>
      <c r="GX300" s="228"/>
      <c r="GY300" s="228"/>
      <c r="GZ300" s="228"/>
      <c r="HA300" s="228"/>
      <c r="HB300" s="228"/>
      <c r="HC300" s="228"/>
      <c r="HD300" s="228"/>
      <c r="HE300" s="228"/>
      <c r="HF300" s="228"/>
      <c r="HG300" s="228"/>
      <c r="HH300" s="228"/>
      <c r="HI300" s="228"/>
      <c r="HJ300" s="228"/>
      <c r="HK300" s="228"/>
      <c r="HL300" s="228"/>
      <c r="HM300" s="228"/>
      <c r="HN300" s="228"/>
      <c r="HO300" s="228"/>
      <c r="HP300" s="228"/>
      <c r="HQ300" s="228"/>
      <c r="HR300" s="228"/>
      <c r="HS300" s="228"/>
      <c r="HT300" s="228"/>
      <c r="HU300" s="228"/>
      <c r="HV300" s="228"/>
      <c r="HW300" s="228"/>
      <c r="HX300" s="228"/>
      <c r="HY300" s="228"/>
      <c r="HZ300" s="228"/>
      <c r="IA300" s="228"/>
      <c r="IB300" s="228"/>
      <c r="IC300" s="228"/>
      <c r="ID300" s="228"/>
      <c r="IE300" s="228"/>
      <c r="IF300" s="228"/>
      <c r="IG300" s="228"/>
      <c r="IH300" s="228"/>
      <c r="II300" s="228"/>
      <c r="IJ300" s="228"/>
      <c r="IK300" s="228"/>
      <c r="IL300" s="228"/>
      <c r="IM300" s="228"/>
      <c r="IN300" s="228"/>
      <c r="IO300" s="228"/>
      <c r="IP300" s="228"/>
      <c r="IQ300" s="228"/>
      <c r="IR300" s="228"/>
      <c r="IS300" s="228"/>
      <c r="IT300" s="228"/>
      <c r="IU300" s="228"/>
      <c r="IV300" s="228"/>
      <c r="IW300" s="228"/>
      <c r="IX300" s="228"/>
      <c r="IY300" s="228"/>
      <c r="IZ300" s="228"/>
      <c r="JA300" s="228"/>
      <c r="JB300" s="228"/>
      <c r="JC300" s="228"/>
      <c r="JD300" s="228"/>
      <c r="JE300" s="228"/>
      <c r="JF300" s="228"/>
      <c r="JG300" s="228"/>
      <c r="JH300" s="228"/>
      <c r="JI300" s="228"/>
      <c r="JJ300" s="228"/>
      <c r="JK300" s="228"/>
      <c r="JL300" s="228"/>
      <c r="JM300" s="228"/>
      <c r="JN300" s="228"/>
      <c r="JO300" s="228"/>
      <c r="JP300" s="228"/>
      <c r="JQ300" s="228"/>
      <c r="JR300" s="228"/>
      <c r="JS300" s="228"/>
      <c r="JT300" s="228"/>
      <c r="JU300" s="228"/>
      <c r="JV300" s="228"/>
      <c r="JW300" s="228"/>
      <c r="JX300" s="228"/>
      <c r="JY300" s="228"/>
      <c r="JZ300" s="228"/>
      <c r="KA300" s="228"/>
      <c r="KB300" s="228"/>
      <c r="KC300" s="228"/>
      <c r="KD300" s="228"/>
      <c r="KE300" s="228"/>
      <c r="KF300" s="228"/>
      <c r="KG300" s="228"/>
      <c r="KH300" s="228"/>
      <c r="KI300" s="228"/>
      <c r="KJ300" s="228"/>
      <c r="KK300" s="228"/>
      <c r="KL300" s="228"/>
      <c r="KM300" s="228"/>
      <c r="KN300" s="228"/>
      <c r="KO300" s="228"/>
      <c r="KP300" s="228"/>
      <c r="KQ300" s="228"/>
      <c r="KR300" s="228"/>
      <c r="KS300" s="228"/>
      <c r="KT300" s="228"/>
      <c r="KU300" s="228"/>
      <c r="KV300" s="228"/>
      <c r="KW300" s="228"/>
      <c r="KX300" s="228"/>
      <c r="KY300" s="228"/>
      <c r="KZ300" s="228"/>
      <c r="LA300" s="228"/>
      <c r="LB300" s="228"/>
      <c r="LC300" s="228"/>
      <c r="LD300" s="228"/>
      <c r="LE300" s="228"/>
      <c r="LF300" s="228"/>
      <c r="LG300" s="228"/>
      <c r="LH300" s="228"/>
      <c r="LI300" s="228"/>
      <c r="LJ300" s="228"/>
      <c r="LK300" s="228"/>
      <c r="LL300" s="228"/>
      <c r="LM300" s="228"/>
      <c r="LN300" s="228"/>
      <c r="LO300" s="228"/>
      <c r="LP300" s="228"/>
      <c r="LQ300" s="228"/>
      <c r="LR300" s="228"/>
      <c r="LS300" s="228"/>
      <c r="LT300" s="228"/>
      <c r="LU300" s="228"/>
      <c r="LV300" s="228"/>
      <c r="LW300" s="228"/>
      <c r="LX300" s="228"/>
      <c r="LY300" s="228"/>
      <c r="LZ300" s="228"/>
      <c r="MA300" s="228"/>
      <c r="MB300" s="228"/>
      <c r="MC300" s="228"/>
      <c r="MD300" s="228"/>
      <c r="ME300" s="228"/>
      <c r="MF300" s="228"/>
      <c r="MG300" s="228"/>
      <c r="MH300" s="228"/>
      <c r="MI300" s="228"/>
      <c r="MJ300" s="228"/>
      <c r="MK300" s="228"/>
      <c r="ML300" s="228"/>
      <c r="MM300" s="228"/>
      <c r="MN300" s="228"/>
      <c r="MO300" s="228"/>
      <c r="MP300" s="228"/>
      <c r="MQ300" s="228"/>
      <c r="MR300" s="228"/>
      <c r="MS300" s="228"/>
      <c r="MT300" s="228"/>
      <c r="MU300" s="228"/>
      <c r="MV300" s="228"/>
      <c r="MW300" s="228"/>
      <c r="MX300" s="228"/>
      <c r="MY300" s="228"/>
      <c r="MZ300" s="228"/>
      <c r="NA300" s="228"/>
      <c r="NB300" s="228"/>
      <c r="NC300" s="228"/>
      <c r="ND300" s="228"/>
      <c r="NE300" s="228"/>
      <c r="NF300" s="228"/>
      <c r="NG300" s="228"/>
      <c r="NH300" s="228"/>
      <c r="NI300" s="228"/>
      <c r="NJ300" s="228"/>
      <c r="NK300" s="228"/>
      <c r="NL300" s="228"/>
      <c r="NM300" s="228"/>
      <c r="NN300" s="228"/>
      <c r="NO300" s="228"/>
      <c r="NP300" s="228"/>
      <c r="NQ300" s="228"/>
      <c r="NR300" s="228"/>
      <c r="NS300" s="228"/>
      <c r="NT300" s="228"/>
      <c r="NU300" s="228"/>
      <c r="NV300" s="228"/>
      <c r="NW300" s="228"/>
      <c r="NX300" s="228"/>
      <c r="NY300" s="228"/>
      <c r="NZ300" s="228"/>
      <c r="OA300" s="228"/>
      <c r="OB300" s="228"/>
      <c r="OC300" s="228"/>
      <c r="OD300" s="228"/>
      <c r="OE300" s="228"/>
      <c r="OF300" s="228"/>
      <c r="OG300" s="228"/>
      <c r="OH300" s="228"/>
      <c r="OI300" s="228"/>
      <c r="OJ300" s="228"/>
      <c r="OK300" s="228"/>
      <c r="OL300" s="228"/>
      <c r="OM300" s="228"/>
      <c r="ON300" s="228"/>
      <c r="OO300" s="228"/>
      <c r="OP300" s="228"/>
      <c r="OQ300" s="228"/>
      <c r="OR300" s="228"/>
      <c r="OS300" s="228"/>
      <c r="OT300" s="228"/>
      <c r="OU300" s="228"/>
      <c r="OV300" s="228"/>
      <c r="OW300" s="228"/>
      <c r="OX300" s="228"/>
      <c r="OY300" s="228"/>
      <c r="OZ300" s="228"/>
      <c r="PA300" s="228"/>
      <c r="PB300" s="228"/>
      <c r="PC300" s="228"/>
      <c r="PD300" s="228"/>
      <c r="PE300" s="228"/>
      <c r="PF300" s="228"/>
      <c r="PG300" s="228"/>
      <c r="PH300" s="228"/>
      <c r="PI300" s="228"/>
      <c r="PJ300" s="228"/>
      <c r="PK300" s="228"/>
      <c r="PL300" s="228"/>
      <c r="PM300" s="228"/>
      <c r="PN300" s="228"/>
      <c r="PO300" s="228"/>
      <c r="PP300" s="228"/>
      <c r="PQ300" s="228"/>
      <c r="PR300" s="228"/>
      <c r="PS300" s="228"/>
      <c r="PT300" s="228"/>
      <c r="PU300" s="228"/>
      <c r="PV300" s="228"/>
      <c r="PW300" s="228"/>
      <c r="PX300" s="228"/>
      <c r="PY300" s="228"/>
      <c r="PZ300" s="228"/>
      <c r="QA300" s="228"/>
      <c r="QB300" s="228"/>
      <c r="QC300" s="228"/>
      <c r="QD300" s="228"/>
      <c r="QE300" s="228"/>
      <c r="QF300" s="228"/>
      <c r="QG300" s="228"/>
      <c r="QH300" s="228"/>
      <c r="QI300" s="228"/>
      <c r="QJ300" s="228"/>
      <c r="QK300" s="228"/>
      <c r="QL300" s="228"/>
      <c r="QM300" s="228"/>
      <c r="QN300" s="228"/>
      <c r="QO300" s="228"/>
      <c r="QP300" s="228"/>
      <c r="QQ300" s="228"/>
      <c r="QR300" s="228"/>
      <c r="QS300" s="228"/>
      <c r="QT300" s="228"/>
      <c r="QU300" s="228"/>
      <c r="QV300" s="228"/>
      <c r="QW300" s="228"/>
      <c r="QX300" s="228"/>
      <c r="QY300" s="228"/>
      <c r="QZ300" s="228"/>
      <c r="RA300" s="228"/>
      <c r="RB300" s="228"/>
      <c r="RC300" s="228"/>
      <c r="RD300" s="228"/>
      <c r="RE300" s="228"/>
      <c r="RF300" s="228"/>
      <c r="RG300" s="228"/>
      <c r="RH300" s="228"/>
      <c r="RI300" s="228"/>
      <c r="RJ300" s="228"/>
      <c r="RK300" s="228"/>
      <c r="RL300" s="228"/>
      <c r="RM300" s="228"/>
      <c r="RN300" s="228"/>
      <c r="RO300" s="228"/>
      <c r="RP300" s="228"/>
      <c r="RQ300" s="228"/>
      <c r="RR300" s="228"/>
      <c r="RS300" s="228"/>
      <c r="RT300" s="228"/>
      <c r="RU300" s="228"/>
      <c r="RV300" s="228"/>
      <c r="RW300" s="228"/>
      <c r="RX300" s="228"/>
      <c r="RY300" s="228"/>
      <c r="RZ300" s="228"/>
      <c r="SA300" s="228"/>
      <c r="SB300" s="228"/>
      <c r="SC300" s="228"/>
      <c r="SD300" s="228"/>
      <c r="SE300" s="228"/>
      <c r="SF300" s="228"/>
      <c r="SG300" s="228"/>
      <c r="SH300" s="228"/>
      <c r="SI300" s="228"/>
      <c r="SJ300" s="228"/>
      <c r="SK300" s="228"/>
      <c r="SL300" s="228"/>
      <c r="SM300" s="228"/>
      <c r="SN300" s="228"/>
      <c r="SO300" s="228"/>
      <c r="SP300" s="228"/>
      <c r="SQ300" s="228"/>
      <c r="SR300" s="228"/>
      <c r="SS300" s="228"/>
      <c r="ST300" s="228"/>
      <c r="SU300" s="228"/>
      <c r="SV300" s="228"/>
      <c r="SW300" s="228"/>
      <c r="SX300" s="228"/>
      <c r="SY300" s="228"/>
      <c r="SZ300" s="228"/>
      <c r="TA300" s="228"/>
      <c r="TB300" s="228"/>
      <c r="TC300" s="228"/>
      <c r="TD300" s="228"/>
      <c r="TE300" s="228"/>
      <c r="TF300" s="228"/>
      <c r="TG300" s="228"/>
      <c r="TH300" s="228"/>
      <c r="TI300" s="228"/>
      <c r="TJ300" s="228"/>
      <c r="TK300" s="228"/>
      <c r="TL300" s="228"/>
      <c r="TM300" s="228"/>
      <c r="TN300" s="228"/>
      <c r="TO300" s="228"/>
      <c r="TP300" s="228"/>
      <c r="TQ300" s="228"/>
      <c r="TR300" s="228"/>
      <c r="TS300" s="228"/>
      <c r="TT300" s="228"/>
      <c r="TU300" s="228"/>
      <c r="TV300" s="228"/>
      <c r="TW300" s="228"/>
      <c r="TX300" s="228"/>
      <c r="TY300" s="228"/>
      <c r="TZ300" s="228"/>
      <c r="UA300" s="228"/>
      <c r="UB300" s="228"/>
      <c r="UC300" s="228"/>
      <c r="UD300" s="228"/>
      <c r="UE300" s="228"/>
      <c r="UF300" s="228"/>
      <c r="UG300" s="228"/>
      <c r="UH300" s="228"/>
      <c r="UI300" s="228"/>
      <c r="UJ300" s="228"/>
      <c r="UK300" s="228"/>
      <c r="UL300" s="228"/>
      <c r="UM300" s="228"/>
      <c r="UN300" s="228"/>
      <c r="UO300" s="228"/>
      <c r="UP300" s="228"/>
      <c r="UQ300" s="228"/>
      <c r="UR300" s="228"/>
      <c r="US300" s="228"/>
      <c r="UT300" s="228"/>
      <c r="UU300" s="228"/>
      <c r="UV300" s="228"/>
      <c r="UW300" s="228"/>
      <c r="UX300" s="228"/>
      <c r="UY300" s="228"/>
      <c r="UZ300" s="228"/>
      <c r="VA300" s="228"/>
      <c r="VB300" s="228"/>
      <c r="VC300" s="228"/>
      <c r="VD300" s="228"/>
      <c r="VE300" s="228"/>
      <c r="VF300" s="228"/>
      <c r="VG300" s="228"/>
      <c r="VH300" s="228"/>
      <c r="VI300" s="228"/>
      <c r="VJ300" s="228"/>
      <c r="VK300" s="228"/>
      <c r="VL300" s="228"/>
      <c r="VM300" s="228"/>
      <c r="VN300" s="228"/>
      <c r="VO300" s="228"/>
      <c r="VP300" s="228"/>
      <c r="VQ300" s="228"/>
      <c r="VR300" s="228"/>
      <c r="VS300" s="228"/>
      <c r="VT300" s="228"/>
      <c r="VU300" s="228"/>
      <c r="VV300" s="228"/>
      <c r="VW300" s="228"/>
      <c r="VX300" s="228"/>
      <c r="VY300" s="228"/>
      <c r="VZ300" s="228"/>
      <c r="WA300" s="228"/>
      <c r="WB300" s="228"/>
      <c r="WC300" s="228"/>
      <c r="WD300" s="228"/>
      <c r="WE300" s="228"/>
      <c r="WF300" s="228"/>
      <c r="WG300" s="228"/>
      <c r="WH300" s="228"/>
      <c r="WI300" s="228"/>
      <c r="WJ300" s="228"/>
      <c r="WK300" s="228"/>
      <c r="WL300" s="228"/>
      <c r="WM300" s="228"/>
      <c r="WN300" s="228"/>
      <c r="WO300" s="228"/>
      <c r="WP300" s="228"/>
      <c r="WQ300" s="228"/>
      <c r="WR300" s="228"/>
      <c r="WS300" s="228"/>
      <c r="WT300" s="228"/>
      <c r="WU300" s="228"/>
      <c r="WV300" s="228"/>
      <c r="WW300" s="228"/>
      <c r="WX300" s="228"/>
      <c r="WY300" s="228"/>
      <c r="WZ300" s="228"/>
      <c r="XA300" s="228"/>
      <c r="XB300" s="228"/>
      <c r="XC300" s="228"/>
      <c r="XD300" s="228"/>
      <c r="XE300" s="228"/>
      <c r="XF300" s="228"/>
      <c r="XG300" s="228"/>
      <c r="XH300" s="228"/>
      <c r="XI300" s="228"/>
      <c r="XJ300" s="228"/>
      <c r="XK300" s="228"/>
      <c r="XL300" s="228"/>
      <c r="XM300" s="228"/>
      <c r="XN300" s="228"/>
      <c r="XO300" s="228"/>
      <c r="XP300" s="228"/>
      <c r="XQ300" s="228"/>
      <c r="XR300" s="228"/>
      <c r="XS300" s="228"/>
      <c r="XT300" s="228"/>
      <c r="XU300" s="228"/>
      <c r="XV300" s="228"/>
      <c r="XW300" s="228"/>
      <c r="XX300" s="228"/>
      <c r="XY300" s="228"/>
      <c r="XZ300" s="228"/>
      <c r="YA300" s="228"/>
      <c r="YB300" s="228"/>
      <c r="YC300" s="228"/>
      <c r="YD300" s="228"/>
      <c r="YE300" s="228"/>
      <c r="YF300" s="228"/>
      <c r="YG300" s="228"/>
      <c r="YH300" s="228"/>
      <c r="YI300" s="228"/>
      <c r="YJ300" s="228"/>
      <c r="YK300" s="228"/>
      <c r="YL300" s="228"/>
      <c r="YM300" s="228"/>
      <c r="YN300" s="228"/>
      <c r="YO300" s="228"/>
      <c r="YP300" s="228"/>
      <c r="YQ300" s="228"/>
      <c r="YR300" s="228"/>
      <c r="YS300" s="228"/>
      <c r="YT300" s="228"/>
      <c r="YU300" s="228"/>
      <c r="YV300" s="228"/>
      <c r="YW300" s="228"/>
      <c r="YX300" s="228"/>
      <c r="YY300" s="228"/>
      <c r="YZ300" s="228"/>
      <c r="ZA300" s="228"/>
      <c r="ZB300" s="228"/>
      <c r="ZC300" s="228"/>
      <c r="ZD300" s="228"/>
      <c r="ZE300" s="228"/>
      <c r="ZF300" s="228"/>
      <c r="ZG300" s="228"/>
      <c r="ZH300" s="228"/>
      <c r="ZI300" s="228"/>
      <c r="ZJ300" s="228"/>
      <c r="ZK300" s="228"/>
      <c r="ZL300" s="228"/>
      <c r="ZM300" s="228"/>
      <c r="ZN300" s="228"/>
      <c r="ZO300" s="228"/>
      <c r="ZP300" s="228"/>
      <c r="ZQ300" s="228"/>
      <c r="ZR300" s="228"/>
      <c r="ZS300" s="228"/>
      <c r="ZT300" s="228"/>
      <c r="ZU300" s="228"/>
      <c r="ZV300" s="228"/>
      <c r="ZW300" s="228"/>
      <c r="ZX300" s="228"/>
      <c r="ZY300" s="228"/>
      <c r="ZZ300" s="228"/>
      <c r="AAA300" s="228"/>
      <c r="AAB300" s="228"/>
      <c r="AAC300" s="228"/>
      <c r="AAD300" s="228"/>
      <c r="AAE300" s="228"/>
      <c r="AAF300" s="228"/>
      <c r="AAG300" s="228"/>
      <c r="AAH300" s="228"/>
      <c r="AAI300" s="228"/>
      <c r="AAJ300" s="228"/>
      <c r="AAK300" s="228"/>
      <c r="AAL300" s="228"/>
      <c r="AAM300" s="228"/>
      <c r="AAN300" s="228"/>
      <c r="AAO300" s="228"/>
      <c r="AAP300" s="228"/>
      <c r="AAQ300" s="228"/>
      <c r="AAR300" s="228"/>
      <c r="AAS300" s="228"/>
      <c r="AAT300" s="228"/>
      <c r="AAU300" s="228"/>
      <c r="AAV300" s="228"/>
      <c r="AAW300" s="228"/>
      <c r="AAX300" s="228"/>
      <c r="AAY300" s="228"/>
      <c r="AAZ300" s="228"/>
      <c r="ABA300" s="228"/>
      <c r="ABB300" s="228"/>
      <c r="ABC300" s="228"/>
      <c r="ABD300" s="228"/>
      <c r="ABE300" s="228"/>
      <c r="ABF300" s="228"/>
      <c r="ABG300" s="228"/>
      <c r="ABH300" s="228"/>
      <c r="ABI300" s="228"/>
      <c r="ABJ300" s="228"/>
      <c r="ABK300" s="228"/>
      <c r="ABL300" s="228"/>
      <c r="ABM300" s="228"/>
      <c r="ABN300" s="228"/>
      <c r="ABO300" s="228"/>
      <c r="ABP300" s="228"/>
      <c r="ABQ300" s="228"/>
      <c r="ABR300" s="228"/>
      <c r="ABS300" s="228"/>
      <c r="ABT300" s="228"/>
      <c r="ABU300" s="228"/>
      <c r="ABV300" s="228"/>
      <c r="ABW300" s="228"/>
      <c r="ABX300" s="228"/>
      <c r="ABY300" s="228"/>
      <c r="ABZ300" s="228"/>
      <c r="ACA300" s="228"/>
      <c r="ACB300" s="228"/>
      <c r="ACC300" s="228"/>
      <c r="ACD300" s="228"/>
      <c r="ACE300" s="228"/>
      <c r="ACF300" s="228"/>
      <c r="ACG300" s="228"/>
      <c r="ACH300" s="228"/>
      <c r="ACI300" s="228"/>
      <c r="ACJ300" s="228"/>
      <c r="ACK300" s="228"/>
      <c r="ACL300" s="228"/>
      <c r="ACM300" s="228"/>
      <c r="ACN300" s="228"/>
      <c r="ACO300" s="228"/>
      <c r="ACP300" s="228"/>
      <c r="ACQ300" s="228"/>
      <c r="ACR300" s="228"/>
      <c r="ACS300" s="228"/>
      <c r="ACT300" s="228"/>
      <c r="ACU300" s="228"/>
      <c r="ACV300" s="228"/>
      <c r="ACW300" s="228"/>
      <c r="ACX300" s="228"/>
      <c r="ACY300" s="228"/>
      <c r="ACZ300" s="228"/>
      <c r="ADA300" s="228"/>
      <c r="ADB300" s="228"/>
      <c r="ADC300" s="228"/>
      <c r="ADD300" s="228"/>
      <c r="ADE300" s="228"/>
      <c r="ADF300" s="228"/>
      <c r="ADG300" s="228"/>
      <c r="ADH300" s="228"/>
      <c r="ADI300" s="228"/>
      <c r="ADJ300" s="228"/>
      <c r="ADK300" s="228"/>
      <c r="ADL300" s="228"/>
      <c r="ADM300" s="228"/>
      <c r="ADN300" s="228"/>
      <c r="ADO300" s="228"/>
      <c r="ADP300" s="228"/>
      <c r="ADQ300" s="228"/>
      <c r="ADR300" s="228"/>
      <c r="ADS300" s="228"/>
      <c r="ADT300" s="228"/>
      <c r="ADU300" s="228"/>
      <c r="ADV300" s="228"/>
      <c r="ADW300" s="228"/>
      <c r="ADX300" s="228"/>
      <c r="ADY300" s="228"/>
      <c r="ADZ300" s="228"/>
      <c r="AEA300" s="228"/>
      <c r="AEB300" s="228"/>
      <c r="AEC300" s="228"/>
      <c r="AED300" s="228"/>
      <c r="AEE300" s="228"/>
      <c r="AEF300" s="228"/>
      <c r="AEG300" s="228"/>
      <c r="AEH300" s="228"/>
      <c r="AEI300" s="228"/>
      <c r="AEJ300" s="228"/>
      <c r="AEK300" s="228"/>
      <c r="AEL300" s="228"/>
      <c r="AEM300" s="228"/>
      <c r="AEN300" s="228"/>
      <c r="AEO300" s="228"/>
      <c r="AEP300" s="228"/>
      <c r="AEQ300" s="228"/>
      <c r="AER300" s="228"/>
      <c r="AES300" s="228"/>
      <c r="AET300" s="228"/>
      <c r="AEU300" s="228"/>
      <c r="AEV300" s="228"/>
      <c r="AEW300" s="228"/>
      <c r="AEX300" s="228"/>
      <c r="AEY300" s="228"/>
      <c r="AEZ300" s="228"/>
      <c r="AFA300" s="228"/>
      <c r="AFB300" s="228"/>
      <c r="AFC300" s="228"/>
      <c r="AFD300" s="228"/>
      <c r="AFE300" s="228"/>
      <c r="AFF300" s="228"/>
      <c r="AFG300" s="228"/>
      <c r="AFH300" s="228"/>
      <c r="AFI300" s="228"/>
      <c r="AFJ300" s="228"/>
      <c r="AFK300" s="228"/>
      <c r="AFL300" s="228"/>
      <c r="AFM300" s="228"/>
      <c r="AFN300" s="228"/>
      <c r="AFO300" s="228"/>
      <c r="AFP300" s="228"/>
      <c r="AFQ300" s="228"/>
      <c r="AFR300" s="228"/>
      <c r="AFS300" s="228"/>
      <c r="AFT300" s="228"/>
      <c r="AFU300" s="228"/>
      <c r="AFV300" s="228"/>
      <c r="AFW300" s="228"/>
      <c r="AFX300" s="228"/>
      <c r="AFY300" s="228"/>
      <c r="AFZ300" s="228"/>
      <c r="AGA300" s="228"/>
      <c r="AGB300" s="228"/>
      <c r="AGC300" s="228"/>
      <c r="AGD300" s="228"/>
      <c r="AGE300" s="228"/>
      <c r="AGF300" s="228"/>
      <c r="AGG300" s="228"/>
      <c r="AGH300" s="228"/>
      <c r="AGI300" s="228"/>
      <c r="AGJ300" s="228"/>
      <c r="AGK300" s="228"/>
      <c r="AGL300" s="228"/>
      <c r="AGM300" s="228"/>
      <c r="AGN300" s="228"/>
      <c r="AGO300" s="228"/>
      <c r="AGP300" s="228"/>
      <c r="AGQ300" s="228"/>
      <c r="AGR300" s="228"/>
      <c r="AGS300" s="228"/>
      <c r="AGT300" s="228"/>
      <c r="AGU300" s="228"/>
      <c r="AGV300" s="228"/>
      <c r="AGW300" s="228"/>
      <c r="AGX300" s="228"/>
      <c r="AGY300" s="228"/>
      <c r="AGZ300" s="228"/>
      <c r="AHA300" s="228"/>
      <c r="AHB300" s="228"/>
      <c r="AHC300" s="228"/>
      <c r="AHD300" s="228"/>
      <c r="AHE300" s="228"/>
      <c r="AHF300" s="228"/>
      <c r="AHG300" s="228"/>
      <c r="AHH300" s="228"/>
      <c r="AHI300" s="228"/>
      <c r="AHJ300" s="228"/>
      <c r="AHK300" s="228"/>
      <c r="AHL300" s="228"/>
      <c r="AHM300" s="228"/>
      <c r="AHN300" s="228"/>
      <c r="AHO300" s="228"/>
      <c r="AHP300" s="228"/>
      <c r="AHQ300" s="228"/>
      <c r="AHR300" s="228"/>
      <c r="AHS300" s="228"/>
      <c r="AHT300" s="228"/>
      <c r="AHU300" s="228"/>
      <c r="AHV300" s="228"/>
      <c r="AHW300" s="228"/>
      <c r="AHX300" s="228"/>
      <c r="AHY300" s="228"/>
      <c r="AHZ300" s="228"/>
      <c r="AIA300" s="228"/>
      <c r="AIB300" s="228"/>
      <c r="AIC300" s="228"/>
      <c r="AID300" s="228"/>
      <c r="AIE300" s="228"/>
      <c r="AIF300" s="228"/>
      <c r="AIG300" s="228"/>
      <c r="AIH300" s="228"/>
      <c r="AII300" s="228"/>
      <c r="AIJ300" s="228"/>
      <c r="AIK300" s="228"/>
      <c r="AIL300" s="228"/>
      <c r="AIM300" s="228"/>
      <c r="AIN300" s="228"/>
      <c r="AIO300" s="228"/>
      <c r="AIP300" s="228"/>
      <c r="AIQ300" s="228"/>
      <c r="AIR300" s="228"/>
      <c r="AIS300" s="228"/>
      <c r="AIT300" s="228"/>
      <c r="AIU300" s="228"/>
      <c r="AIV300" s="228"/>
      <c r="AIW300" s="228"/>
      <c r="AIX300" s="228"/>
      <c r="AIY300" s="228"/>
      <c r="AIZ300" s="228"/>
      <c r="AJA300" s="228"/>
      <c r="AJB300" s="228"/>
      <c r="AJC300" s="228"/>
      <c r="AJD300" s="228"/>
      <c r="AJE300" s="228"/>
      <c r="AJF300" s="228"/>
      <c r="AJG300" s="228"/>
      <c r="AJH300" s="228"/>
      <c r="AJI300" s="228"/>
      <c r="AJJ300" s="228"/>
      <c r="AJK300" s="228"/>
      <c r="AJL300" s="228"/>
      <c r="AJM300" s="228"/>
      <c r="AJN300" s="228"/>
      <c r="AJO300" s="228"/>
      <c r="AJP300" s="228"/>
      <c r="AJQ300" s="228"/>
      <c r="AJR300" s="228"/>
      <c r="AJS300" s="228"/>
      <c r="AJT300" s="228"/>
      <c r="AJU300" s="228"/>
      <c r="AJV300" s="228"/>
      <c r="AJW300" s="228"/>
      <c r="AJX300" s="228"/>
      <c r="AJY300" s="228"/>
      <c r="AJZ300" s="228"/>
      <c r="AKA300" s="228"/>
      <c r="AKB300" s="228"/>
      <c r="AKC300" s="228"/>
      <c r="AKD300" s="228"/>
      <c r="AKE300" s="228"/>
      <c r="AKF300" s="228"/>
      <c r="AKG300" s="228"/>
      <c r="AKH300" s="228"/>
      <c r="AKI300" s="228"/>
      <c r="AKJ300" s="228"/>
      <c r="AKK300" s="228"/>
      <c r="AKL300" s="228"/>
      <c r="AKM300" s="228"/>
      <c r="AKN300" s="228"/>
      <c r="AKO300" s="228"/>
      <c r="AKP300" s="228"/>
      <c r="AKQ300" s="228"/>
      <c r="AKR300" s="228"/>
      <c r="AKS300" s="228"/>
      <c r="AKT300" s="228"/>
      <c r="AKU300" s="228"/>
      <c r="AKV300" s="228"/>
      <c r="AKW300" s="228"/>
      <c r="AKX300" s="228"/>
      <c r="AKY300" s="228"/>
      <c r="AKZ300" s="228"/>
      <c r="ALA300" s="228"/>
      <c r="ALB300" s="228"/>
      <c r="ALC300" s="228"/>
      <c r="ALD300" s="228"/>
      <c r="ALE300" s="228"/>
      <c r="ALF300" s="228"/>
      <c r="ALG300" s="228"/>
      <c r="ALH300" s="228"/>
      <c r="ALI300" s="228"/>
      <c r="ALJ300" s="228"/>
      <c r="ALK300" s="228"/>
      <c r="ALL300" s="228"/>
      <c r="ALM300" s="228"/>
      <c r="ALN300" s="228"/>
      <c r="ALO300" s="228"/>
      <c r="ALP300" s="228"/>
      <c r="ALQ300" s="228"/>
      <c r="ALR300" s="228"/>
      <c r="ALS300" s="228"/>
      <c r="ALT300" s="228"/>
      <c r="ALU300" s="228"/>
      <c r="ALV300" s="228"/>
      <c r="ALW300" s="228"/>
      <c r="ALX300" s="228"/>
      <c r="ALY300" s="228"/>
      <c r="ALZ300" s="228"/>
      <c r="AMA300" s="228"/>
      <c r="AMB300" s="228"/>
      <c r="AMC300" s="228"/>
      <c r="AMD300" s="228"/>
      <c r="AME300" s="228"/>
      <c r="AMF300" s="228"/>
      <c r="AMG300" s="228"/>
      <c r="AMH300" s="228"/>
      <c r="AMI300" s="228"/>
      <c r="AMJ300" s="228"/>
      <c r="AMK300" s="228"/>
      <c r="AML300" s="228"/>
      <c r="AMM300" s="228"/>
      <c r="AMN300" s="228"/>
      <c r="AMO300" s="228"/>
      <c r="AMP300" s="228"/>
      <c r="AMQ300" s="228"/>
      <c r="AMR300" s="228"/>
      <c r="AMS300" s="228"/>
      <c r="AMT300" s="228"/>
      <c r="AMU300" s="228"/>
      <c r="AMV300" s="228"/>
      <c r="AMW300" s="228"/>
      <c r="AMX300" s="228"/>
    </row>
    <row r="301" spans="1:1038" s="308" customFormat="1" ht="18" customHeight="1">
      <c r="A301" s="351" t="s">
        <v>1646</v>
      </c>
      <c r="B301" s="228" t="s">
        <v>1647</v>
      </c>
      <c r="C301" s="228"/>
      <c r="D301" s="228" t="s">
        <v>1279</v>
      </c>
      <c r="E301" s="228">
        <v>51</v>
      </c>
      <c r="F301" s="228">
        <v>1</v>
      </c>
      <c r="G301" s="285" t="str">
        <f t="shared" si="73"/>
        <v>51-1</v>
      </c>
      <c r="H301" s="279">
        <v>0</v>
      </c>
      <c r="I301" s="228">
        <v>11</v>
      </c>
      <c r="J301" s="226"/>
      <c r="K301" s="545" t="b">
        <f>IF(I302=1,IF(((VLOOKUP($G301,[1]Depth_Lookup!#REF!,9,FALSE))-(H301/100))=0,"Good",IF(((VLOOKUP($G301,[1]Depth_Lookup!$A$3:$J$550,9,FALSE))-(H301/100))&gt;0,"Too Short","Too Long")))</f>
        <v>0</v>
      </c>
      <c r="L301" s="171">
        <f>(VLOOKUP($G301,Depth_Lookup!$A$3:$J$410,10,FALSE))+(H301/100)</f>
        <v>116.7</v>
      </c>
      <c r="M301" s="171">
        <f>(VLOOKUP($G301,Depth_Lookup!$A$3:$J$410,10,FALSE))+(I301/100)</f>
        <v>116.81</v>
      </c>
      <c r="N301" s="231" t="s">
        <v>1744</v>
      </c>
      <c r="O301" s="228" t="s">
        <v>1303</v>
      </c>
      <c r="P301" s="228" t="s">
        <v>853</v>
      </c>
      <c r="Q301" s="228" t="s">
        <v>125</v>
      </c>
      <c r="R301" s="304" t="s">
        <v>1633</v>
      </c>
      <c r="S301" s="228" t="s">
        <v>94</v>
      </c>
      <c r="T301" s="228" t="s">
        <v>94</v>
      </c>
      <c r="U301" s="228" t="s">
        <v>95</v>
      </c>
      <c r="V301" s="228" t="s">
        <v>96</v>
      </c>
      <c r="W301" s="228" t="s">
        <v>102</v>
      </c>
      <c r="X301" s="305">
        <v>5</v>
      </c>
      <c r="Y301" s="228" t="s">
        <v>90</v>
      </c>
      <c r="Z301" s="228" t="s">
        <v>91</v>
      </c>
      <c r="AA301" s="228"/>
      <c r="AB301" s="228" t="s">
        <v>116</v>
      </c>
      <c r="AC301" s="228" t="s">
        <v>108</v>
      </c>
      <c r="AD301" s="228" t="s">
        <v>509</v>
      </c>
      <c r="AE301" s="234" t="s">
        <v>120</v>
      </c>
      <c r="AF301" s="304">
        <v>2</v>
      </c>
      <c r="AG301" s="241">
        <v>28</v>
      </c>
      <c r="AH301" s="228"/>
      <c r="AI301" s="244">
        <v>81</v>
      </c>
      <c r="AJ301" s="228"/>
      <c r="AK301" s="228"/>
      <c r="AL301" s="228"/>
      <c r="AM301" s="228"/>
      <c r="AN301" s="228"/>
      <c r="AO301" s="244"/>
      <c r="AP301" s="228"/>
      <c r="AQ301" s="228"/>
      <c r="AR301" s="228"/>
      <c r="AS301" s="228"/>
      <c r="AT301" s="228"/>
      <c r="AU301" s="244">
        <v>8</v>
      </c>
      <c r="AV301" s="228">
        <v>5</v>
      </c>
      <c r="AW301" s="228">
        <v>3</v>
      </c>
      <c r="AX301" s="228" t="s">
        <v>110</v>
      </c>
      <c r="AY301" s="228" t="s">
        <v>103</v>
      </c>
      <c r="AZ301" s="228"/>
      <c r="BA301" s="244">
        <v>10</v>
      </c>
      <c r="BB301" s="228">
        <v>7</v>
      </c>
      <c r="BC301" s="228">
        <v>3</v>
      </c>
      <c r="BD301" s="228" t="s">
        <v>110</v>
      </c>
      <c r="BE301" s="228" t="s">
        <v>103</v>
      </c>
      <c r="BF301" s="228"/>
      <c r="BG301" s="244"/>
      <c r="BH301" s="228"/>
      <c r="BI301" s="228"/>
      <c r="BJ301" s="228"/>
      <c r="BK301" s="228"/>
      <c r="BL301" s="228"/>
      <c r="BM301" s="244">
        <v>1</v>
      </c>
      <c r="BN301" s="228">
        <v>1</v>
      </c>
      <c r="BO301" s="228">
        <v>0.5</v>
      </c>
      <c r="BP301" s="228" t="s">
        <v>110</v>
      </c>
      <c r="BQ301" s="228" t="s">
        <v>103</v>
      </c>
      <c r="BR301" s="228"/>
      <c r="BS301" s="228"/>
      <c r="BT301" s="228"/>
      <c r="BU301" s="228"/>
      <c r="BV301" s="228"/>
      <c r="BW301" s="228"/>
      <c r="BX301" s="228"/>
      <c r="BY301" s="244"/>
      <c r="BZ301" s="228"/>
      <c r="CA301" s="228"/>
      <c r="CB301" s="228"/>
      <c r="CC301" s="228"/>
      <c r="CD301" s="228"/>
      <c r="CE301" s="228"/>
      <c r="CF301" s="228"/>
      <c r="CG301" s="245"/>
      <c r="CH301" s="246" t="s">
        <v>1745</v>
      </c>
      <c r="CI301" s="246">
        <v>90</v>
      </c>
      <c r="CJ301" s="246" t="s">
        <v>514</v>
      </c>
      <c r="CK301" s="247"/>
      <c r="CL301" s="248"/>
      <c r="CM301" s="248"/>
      <c r="CN301" s="248"/>
      <c r="CO301" s="248"/>
      <c r="CP301" s="248"/>
      <c r="CQ301" s="248"/>
      <c r="CR301" s="248"/>
      <c r="CS301" s="248"/>
      <c r="CT301" s="248"/>
      <c r="CU301" s="248"/>
      <c r="CV301" s="248"/>
      <c r="CW301" s="248"/>
      <c r="CX301" s="248"/>
      <c r="CY301" s="248"/>
      <c r="CZ301" s="248"/>
      <c r="DA301" s="248"/>
      <c r="DB301" s="248">
        <v>60</v>
      </c>
      <c r="DC301" s="249">
        <v>5</v>
      </c>
      <c r="DD301" s="248"/>
      <c r="DE301" s="248"/>
      <c r="DF301" s="248"/>
      <c r="DG301" s="248"/>
      <c r="DH301" s="248"/>
      <c r="DI301" s="248"/>
      <c r="DJ301" s="248">
        <v>35</v>
      </c>
      <c r="DK301" s="306">
        <v>100</v>
      </c>
      <c r="DL301" s="245"/>
      <c r="DM301" s="248"/>
      <c r="DN301" s="248"/>
      <c r="DO301" s="307"/>
      <c r="DQ301" s="245"/>
      <c r="DR301" s="307"/>
      <c r="DS301" s="245"/>
      <c r="DT301" s="262" t="s">
        <v>1746</v>
      </c>
      <c r="DU301" s="249"/>
      <c r="DV301" s="249"/>
      <c r="DW301" s="310">
        <v>100</v>
      </c>
      <c r="DX301" s="311" t="e">
        <v>#N/A</v>
      </c>
      <c r="DY301" s="268" t="s">
        <v>1405</v>
      </c>
      <c r="DZ301" s="268" t="s">
        <v>1747</v>
      </c>
      <c r="EA301" s="268"/>
      <c r="EB301" s="249"/>
      <c r="EC301" s="312"/>
      <c r="ED301" s="229" t="s">
        <v>2517</v>
      </c>
      <c r="EE301" s="313"/>
      <c r="EF301" s="314"/>
      <c r="EG301" s="313"/>
      <c r="EH301" s="315"/>
      <c r="EI301" s="316"/>
      <c r="EJ301" s="317"/>
      <c r="EK301" s="318"/>
      <c r="EL301" s="313"/>
      <c r="EM301" s="315"/>
      <c r="EN301" s="315"/>
      <c r="EO301" s="319"/>
      <c r="EP301" s="319"/>
      <c r="EQ301" s="319"/>
      <c r="ER301" s="319"/>
      <c r="ES301" s="319"/>
      <c r="ET301" s="319"/>
      <c r="EU301" s="319"/>
      <c r="EV301" s="320"/>
      <c r="EW301" s="320"/>
      <c r="EX301" s="320"/>
      <c r="EY301" s="320"/>
      <c r="EZ301" s="192" t="e">
        <f t="shared" si="74"/>
        <v>#DIV/0!</v>
      </c>
      <c r="FA301" s="192" t="e">
        <f t="shared" si="75"/>
        <v>#DIV/0!</v>
      </c>
      <c r="FB301" s="192" t="e">
        <f t="shared" si="76"/>
        <v>#DIV/0!</v>
      </c>
      <c r="FC301" s="192" t="e">
        <f t="shared" si="77"/>
        <v>#DIV/0!</v>
      </c>
      <c r="FD301" s="192" t="e">
        <f t="shared" si="78"/>
        <v>#DIV/0!</v>
      </c>
      <c r="FE301" s="193" t="e">
        <f t="shared" si="79"/>
        <v>#DIV/0!</v>
      </c>
      <c r="FF301" s="194" t="e">
        <f t="shared" si="80"/>
        <v>#DIV/0!</v>
      </c>
      <c r="FG301" s="319"/>
      <c r="FH301" s="315"/>
      <c r="FI301" s="778">
        <f t="shared" si="81"/>
        <v>0</v>
      </c>
      <c r="FJ301" s="779" t="e">
        <f t="shared" si="82"/>
        <v>#DIV/0!</v>
      </c>
      <c r="FK301" s="779" t="e">
        <f t="shared" si="83"/>
        <v>#DIV/0!</v>
      </c>
      <c r="FL301" s="780" t="e">
        <f t="shared" si="84"/>
        <v>#DIV/0!</v>
      </c>
      <c r="FM301" s="169" t="e">
        <f t="shared" si="85"/>
        <v>#DIV/0!</v>
      </c>
      <c r="FN301" s="783" t="e">
        <f t="shared" si="86"/>
        <v>#DIV/0!</v>
      </c>
      <c r="FO301" s="228"/>
      <c r="FP301" s="228"/>
      <c r="FQ301" s="228"/>
      <c r="FR301" s="228"/>
      <c r="FS301" s="228"/>
      <c r="FT301" s="228"/>
      <c r="FU301" s="228"/>
      <c r="FV301" s="228"/>
      <c r="FW301" s="228"/>
      <c r="FX301" s="228"/>
      <c r="FY301" s="228"/>
      <c r="FZ301" s="228"/>
      <c r="GA301" s="228"/>
      <c r="GB301" s="228"/>
      <c r="GC301" s="228"/>
      <c r="GD301" s="228"/>
      <c r="GE301" s="228"/>
      <c r="GF301" s="228"/>
      <c r="GG301" s="228"/>
      <c r="GH301" s="228"/>
      <c r="GI301" s="228"/>
      <c r="GJ301" s="228"/>
      <c r="GK301" s="228"/>
      <c r="GL301" s="228"/>
      <c r="GM301" s="228"/>
      <c r="GN301" s="228"/>
      <c r="GO301" s="228"/>
      <c r="GP301" s="228"/>
      <c r="GQ301" s="228"/>
      <c r="GR301" s="228"/>
      <c r="GS301" s="228"/>
      <c r="GT301" s="228"/>
      <c r="GU301" s="228"/>
      <c r="GV301" s="228"/>
      <c r="GW301" s="228"/>
      <c r="GX301" s="228"/>
      <c r="GY301" s="228"/>
      <c r="GZ301" s="228"/>
      <c r="HA301" s="228"/>
      <c r="HB301" s="228"/>
      <c r="HC301" s="228"/>
      <c r="HD301" s="228"/>
      <c r="HE301" s="228"/>
      <c r="HF301" s="228"/>
      <c r="HG301" s="228"/>
      <c r="HH301" s="228"/>
      <c r="HI301" s="228"/>
      <c r="HJ301" s="228"/>
      <c r="HK301" s="228"/>
      <c r="HL301" s="228"/>
      <c r="HM301" s="228"/>
      <c r="HN301" s="228"/>
      <c r="HO301" s="228"/>
      <c r="HP301" s="228"/>
      <c r="HQ301" s="228"/>
      <c r="HR301" s="228"/>
      <c r="HS301" s="228"/>
      <c r="HT301" s="228"/>
      <c r="HU301" s="228"/>
      <c r="HV301" s="228"/>
      <c r="HW301" s="228"/>
      <c r="HX301" s="228"/>
      <c r="HY301" s="228"/>
      <c r="HZ301" s="228"/>
      <c r="IA301" s="228"/>
      <c r="IB301" s="228"/>
      <c r="IC301" s="228"/>
      <c r="ID301" s="228"/>
      <c r="IE301" s="228"/>
      <c r="IF301" s="228"/>
      <c r="IG301" s="228"/>
      <c r="IH301" s="228"/>
      <c r="II301" s="228"/>
      <c r="IJ301" s="228"/>
      <c r="IK301" s="228"/>
      <c r="IL301" s="228"/>
      <c r="IM301" s="228"/>
      <c r="IN301" s="228"/>
      <c r="IO301" s="228"/>
      <c r="IP301" s="228"/>
      <c r="IQ301" s="228"/>
      <c r="IR301" s="228"/>
      <c r="IS301" s="228"/>
      <c r="IT301" s="228"/>
      <c r="IU301" s="228"/>
      <c r="IV301" s="228"/>
      <c r="IW301" s="228"/>
      <c r="IX301" s="228"/>
      <c r="IY301" s="228"/>
      <c r="IZ301" s="228"/>
      <c r="JA301" s="228"/>
      <c r="JB301" s="228"/>
      <c r="JC301" s="228"/>
      <c r="JD301" s="228"/>
      <c r="JE301" s="228"/>
      <c r="JF301" s="228"/>
      <c r="JG301" s="228"/>
      <c r="JH301" s="228"/>
      <c r="JI301" s="228"/>
      <c r="JJ301" s="228"/>
      <c r="JK301" s="228"/>
      <c r="JL301" s="228"/>
      <c r="JM301" s="228"/>
      <c r="JN301" s="228"/>
      <c r="JO301" s="228"/>
      <c r="JP301" s="228"/>
      <c r="JQ301" s="228"/>
      <c r="JR301" s="228"/>
      <c r="JS301" s="228"/>
      <c r="JT301" s="228"/>
      <c r="JU301" s="228"/>
      <c r="JV301" s="228"/>
      <c r="JW301" s="228"/>
      <c r="JX301" s="228"/>
      <c r="JY301" s="228"/>
      <c r="JZ301" s="228"/>
      <c r="KA301" s="228"/>
      <c r="KB301" s="228"/>
      <c r="KC301" s="228"/>
      <c r="KD301" s="228"/>
      <c r="KE301" s="228"/>
      <c r="KF301" s="228"/>
      <c r="KG301" s="228"/>
      <c r="KH301" s="228"/>
      <c r="KI301" s="228"/>
      <c r="KJ301" s="228"/>
      <c r="KK301" s="228"/>
      <c r="KL301" s="228"/>
      <c r="KM301" s="228"/>
      <c r="KN301" s="228"/>
      <c r="KO301" s="228"/>
      <c r="KP301" s="228"/>
      <c r="KQ301" s="228"/>
      <c r="KR301" s="228"/>
      <c r="KS301" s="228"/>
      <c r="KT301" s="228"/>
      <c r="KU301" s="228"/>
      <c r="KV301" s="228"/>
      <c r="KW301" s="228"/>
      <c r="KX301" s="228"/>
      <c r="KY301" s="228"/>
      <c r="KZ301" s="228"/>
      <c r="LA301" s="228"/>
      <c r="LB301" s="228"/>
      <c r="LC301" s="228"/>
      <c r="LD301" s="228"/>
      <c r="LE301" s="228"/>
      <c r="LF301" s="228"/>
      <c r="LG301" s="228"/>
      <c r="LH301" s="228"/>
      <c r="LI301" s="228"/>
      <c r="LJ301" s="228"/>
      <c r="LK301" s="228"/>
      <c r="LL301" s="228"/>
      <c r="LM301" s="228"/>
      <c r="LN301" s="228"/>
      <c r="LO301" s="228"/>
      <c r="LP301" s="228"/>
      <c r="LQ301" s="228"/>
      <c r="LR301" s="228"/>
      <c r="LS301" s="228"/>
      <c r="LT301" s="228"/>
      <c r="LU301" s="228"/>
      <c r="LV301" s="228"/>
      <c r="LW301" s="228"/>
      <c r="LX301" s="228"/>
      <c r="LY301" s="228"/>
      <c r="LZ301" s="228"/>
      <c r="MA301" s="228"/>
      <c r="MB301" s="228"/>
      <c r="MC301" s="228"/>
      <c r="MD301" s="228"/>
      <c r="ME301" s="228"/>
      <c r="MF301" s="228"/>
      <c r="MG301" s="228"/>
      <c r="MH301" s="228"/>
      <c r="MI301" s="228"/>
      <c r="MJ301" s="228"/>
      <c r="MK301" s="228"/>
      <c r="ML301" s="228"/>
      <c r="MM301" s="228"/>
      <c r="MN301" s="228"/>
      <c r="MO301" s="228"/>
      <c r="MP301" s="228"/>
      <c r="MQ301" s="228"/>
      <c r="MR301" s="228"/>
      <c r="MS301" s="228"/>
      <c r="MT301" s="228"/>
      <c r="MU301" s="228"/>
      <c r="MV301" s="228"/>
      <c r="MW301" s="228"/>
      <c r="MX301" s="228"/>
      <c r="MY301" s="228"/>
      <c r="MZ301" s="228"/>
      <c r="NA301" s="228"/>
      <c r="NB301" s="228"/>
      <c r="NC301" s="228"/>
      <c r="ND301" s="228"/>
      <c r="NE301" s="228"/>
      <c r="NF301" s="228"/>
      <c r="NG301" s="228"/>
      <c r="NH301" s="228"/>
      <c r="NI301" s="228"/>
      <c r="NJ301" s="228"/>
      <c r="NK301" s="228"/>
      <c r="NL301" s="228"/>
      <c r="NM301" s="228"/>
      <c r="NN301" s="228"/>
      <c r="NO301" s="228"/>
      <c r="NP301" s="228"/>
      <c r="NQ301" s="228"/>
      <c r="NR301" s="228"/>
      <c r="NS301" s="228"/>
      <c r="NT301" s="228"/>
      <c r="NU301" s="228"/>
      <c r="NV301" s="228"/>
      <c r="NW301" s="228"/>
      <c r="NX301" s="228"/>
      <c r="NY301" s="228"/>
      <c r="NZ301" s="228"/>
      <c r="OA301" s="228"/>
      <c r="OB301" s="228"/>
      <c r="OC301" s="228"/>
      <c r="OD301" s="228"/>
      <c r="OE301" s="228"/>
      <c r="OF301" s="228"/>
      <c r="OG301" s="228"/>
      <c r="OH301" s="228"/>
      <c r="OI301" s="228"/>
      <c r="OJ301" s="228"/>
      <c r="OK301" s="228"/>
      <c r="OL301" s="228"/>
      <c r="OM301" s="228"/>
      <c r="ON301" s="228"/>
      <c r="OO301" s="228"/>
      <c r="OP301" s="228"/>
      <c r="OQ301" s="228"/>
      <c r="OR301" s="228"/>
      <c r="OS301" s="228"/>
      <c r="OT301" s="228"/>
      <c r="OU301" s="228"/>
      <c r="OV301" s="228"/>
      <c r="OW301" s="228"/>
      <c r="OX301" s="228"/>
      <c r="OY301" s="228"/>
      <c r="OZ301" s="228"/>
      <c r="PA301" s="228"/>
      <c r="PB301" s="228"/>
      <c r="PC301" s="228"/>
      <c r="PD301" s="228"/>
      <c r="PE301" s="228"/>
      <c r="PF301" s="228"/>
      <c r="PG301" s="228"/>
      <c r="PH301" s="228"/>
      <c r="PI301" s="228"/>
      <c r="PJ301" s="228"/>
      <c r="PK301" s="228"/>
      <c r="PL301" s="228"/>
      <c r="PM301" s="228"/>
      <c r="PN301" s="228"/>
      <c r="PO301" s="228"/>
      <c r="PP301" s="228"/>
      <c r="PQ301" s="228"/>
      <c r="PR301" s="228"/>
      <c r="PS301" s="228"/>
      <c r="PT301" s="228"/>
      <c r="PU301" s="228"/>
      <c r="PV301" s="228"/>
      <c r="PW301" s="228"/>
      <c r="PX301" s="228"/>
      <c r="PY301" s="228"/>
      <c r="PZ301" s="228"/>
      <c r="QA301" s="228"/>
      <c r="QB301" s="228"/>
      <c r="QC301" s="228"/>
      <c r="QD301" s="228"/>
      <c r="QE301" s="228"/>
      <c r="QF301" s="228"/>
      <c r="QG301" s="228"/>
      <c r="QH301" s="228"/>
      <c r="QI301" s="228"/>
      <c r="QJ301" s="228"/>
      <c r="QK301" s="228"/>
      <c r="QL301" s="228"/>
      <c r="QM301" s="228"/>
      <c r="QN301" s="228"/>
      <c r="QO301" s="228"/>
      <c r="QP301" s="228"/>
      <c r="QQ301" s="228"/>
      <c r="QR301" s="228"/>
      <c r="QS301" s="228"/>
      <c r="QT301" s="228"/>
      <c r="QU301" s="228"/>
      <c r="QV301" s="228"/>
      <c r="QW301" s="228"/>
      <c r="QX301" s="228"/>
      <c r="QY301" s="228"/>
      <c r="QZ301" s="228"/>
      <c r="RA301" s="228"/>
      <c r="RB301" s="228"/>
      <c r="RC301" s="228"/>
      <c r="RD301" s="228"/>
      <c r="RE301" s="228"/>
      <c r="RF301" s="228"/>
      <c r="RG301" s="228"/>
      <c r="RH301" s="228"/>
      <c r="RI301" s="228"/>
      <c r="RJ301" s="228"/>
      <c r="RK301" s="228"/>
      <c r="RL301" s="228"/>
      <c r="RM301" s="228"/>
      <c r="RN301" s="228"/>
      <c r="RO301" s="228"/>
      <c r="RP301" s="228"/>
      <c r="RQ301" s="228"/>
      <c r="RR301" s="228"/>
      <c r="RS301" s="228"/>
      <c r="RT301" s="228"/>
      <c r="RU301" s="228"/>
      <c r="RV301" s="228"/>
      <c r="RW301" s="228"/>
      <c r="RX301" s="228"/>
      <c r="RY301" s="228"/>
      <c r="RZ301" s="228"/>
      <c r="SA301" s="228"/>
      <c r="SB301" s="228"/>
      <c r="SC301" s="228"/>
      <c r="SD301" s="228"/>
      <c r="SE301" s="228"/>
      <c r="SF301" s="228"/>
      <c r="SG301" s="228"/>
      <c r="SH301" s="228"/>
      <c r="SI301" s="228"/>
      <c r="SJ301" s="228"/>
      <c r="SK301" s="228"/>
      <c r="SL301" s="228"/>
      <c r="SM301" s="228"/>
      <c r="SN301" s="228"/>
      <c r="SO301" s="228"/>
      <c r="SP301" s="228"/>
      <c r="SQ301" s="228"/>
      <c r="SR301" s="228"/>
      <c r="SS301" s="228"/>
      <c r="ST301" s="228"/>
      <c r="SU301" s="228"/>
      <c r="SV301" s="228"/>
      <c r="SW301" s="228"/>
      <c r="SX301" s="228"/>
      <c r="SY301" s="228"/>
      <c r="SZ301" s="228"/>
      <c r="TA301" s="228"/>
      <c r="TB301" s="228"/>
      <c r="TC301" s="228"/>
      <c r="TD301" s="228"/>
      <c r="TE301" s="228"/>
      <c r="TF301" s="228"/>
      <c r="TG301" s="228"/>
      <c r="TH301" s="228"/>
      <c r="TI301" s="228"/>
      <c r="TJ301" s="228"/>
      <c r="TK301" s="228"/>
      <c r="TL301" s="228"/>
      <c r="TM301" s="228"/>
      <c r="TN301" s="228"/>
      <c r="TO301" s="228"/>
      <c r="TP301" s="228"/>
      <c r="TQ301" s="228"/>
      <c r="TR301" s="228"/>
      <c r="TS301" s="228"/>
      <c r="TT301" s="228"/>
      <c r="TU301" s="228"/>
      <c r="TV301" s="228"/>
      <c r="TW301" s="228"/>
      <c r="TX301" s="228"/>
      <c r="TY301" s="228"/>
      <c r="TZ301" s="228"/>
      <c r="UA301" s="228"/>
      <c r="UB301" s="228"/>
      <c r="UC301" s="228"/>
      <c r="UD301" s="228"/>
      <c r="UE301" s="228"/>
      <c r="UF301" s="228"/>
      <c r="UG301" s="228"/>
      <c r="UH301" s="228"/>
      <c r="UI301" s="228"/>
      <c r="UJ301" s="228"/>
      <c r="UK301" s="228"/>
      <c r="UL301" s="228"/>
      <c r="UM301" s="228"/>
      <c r="UN301" s="228"/>
      <c r="UO301" s="228"/>
      <c r="UP301" s="228"/>
      <c r="UQ301" s="228"/>
      <c r="UR301" s="228"/>
      <c r="US301" s="228"/>
      <c r="UT301" s="228"/>
      <c r="UU301" s="228"/>
      <c r="UV301" s="228"/>
      <c r="UW301" s="228"/>
      <c r="UX301" s="228"/>
      <c r="UY301" s="228"/>
      <c r="UZ301" s="228"/>
      <c r="VA301" s="228"/>
      <c r="VB301" s="228"/>
      <c r="VC301" s="228"/>
      <c r="VD301" s="228"/>
      <c r="VE301" s="228"/>
      <c r="VF301" s="228"/>
      <c r="VG301" s="228"/>
      <c r="VH301" s="228"/>
      <c r="VI301" s="228"/>
      <c r="VJ301" s="228"/>
      <c r="VK301" s="228"/>
      <c r="VL301" s="228"/>
      <c r="VM301" s="228"/>
      <c r="VN301" s="228"/>
      <c r="VO301" s="228"/>
      <c r="VP301" s="228"/>
      <c r="VQ301" s="228"/>
      <c r="VR301" s="228"/>
      <c r="VS301" s="228"/>
      <c r="VT301" s="228"/>
      <c r="VU301" s="228"/>
      <c r="VV301" s="228"/>
      <c r="VW301" s="228"/>
      <c r="VX301" s="228"/>
      <c r="VY301" s="228"/>
      <c r="VZ301" s="228"/>
      <c r="WA301" s="228"/>
      <c r="WB301" s="228"/>
      <c r="WC301" s="228"/>
      <c r="WD301" s="228"/>
      <c r="WE301" s="228"/>
      <c r="WF301" s="228"/>
      <c r="WG301" s="228"/>
      <c r="WH301" s="228"/>
      <c r="WI301" s="228"/>
      <c r="WJ301" s="228"/>
      <c r="WK301" s="228"/>
      <c r="WL301" s="228"/>
      <c r="WM301" s="228"/>
      <c r="WN301" s="228"/>
      <c r="WO301" s="228"/>
      <c r="WP301" s="228"/>
      <c r="WQ301" s="228"/>
      <c r="WR301" s="228"/>
      <c r="WS301" s="228"/>
      <c r="WT301" s="228"/>
      <c r="WU301" s="228"/>
      <c r="WV301" s="228"/>
      <c r="WW301" s="228"/>
      <c r="WX301" s="228"/>
      <c r="WY301" s="228"/>
      <c r="WZ301" s="228"/>
      <c r="XA301" s="228"/>
      <c r="XB301" s="228"/>
      <c r="XC301" s="228"/>
      <c r="XD301" s="228"/>
      <c r="XE301" s="228"/>
      <c r="XF301" s="228"/>
      <c r="XG301" s="228"/>
      <c r="XH301" s="228"/>
      <c r="XI301" s="228"/>
      <c r="XJ301" s="228"/>
      <c r="XK301" s="228"/>
      <c r="XL301" s="228"/>
      <c r="XM301" s="228"/>
      <c r="XN301" s="228"/>
      <c r="XO301" s="228"/>
      <c r="XP301" s="228"/>
      <c r="XQ301" s="228"/>
      <c r="XR301" s="228"/>
      <c r="XS301" s="228"/>
      <c r="XT301" s="228"/>
      <c r="XU301" s="228"/>
      <c r="XV301" s="228"/>
      <c r="XW301" s="228"/>
      <c r="XX301" s="228"/>
      <c r="XY301" s="228"/>
      <c r="XZ301" s="228"/>
      <c r="YA301" s="228"/>
      <c r="YB301" s="228"/>
      <c r="YC301" s="228"/>
      <c r="YD301" s="228"/>
      <c r="YE301" s="228"/>
      <c r="YF301" s="228"/>
      <c r="YG301" s="228"/>
      <c r="YH301" s="228"/>
      <c r="YI301" s="228"/>
      <c r="YJ301" s="228"/>
      <c r="YK301" s="228"/>
      <c r="YL301" s="228"/>
      <c r="YM301" s="228"/>
      <c r="YN301" s="228"/>
      <c r="YO301" s="228"/>
      <c r="YP301" s="228"/>
      <c r="YQ301" s="228"/>
      <c r="YR301" s="228"/>
      <c r="YS301" s="228"/>
      <c r="YT301" s="228"/>
      <c r="YU301" s="228"/>
      <c r="YV301" s="228"/>
      <c r="YW301" s="228"/>
      <c r="YX301" s="228"/>
      <c r="YY301" s="228"/>
      <c r="YZ301" s="228"/>
      <c r="ZA301" s="228"/>
      <c r="ZB301" s="228"/>
      <c r="ZC301" s="228"/>
      <c r="ZD301" s="228"/>
      <c r="ZE301" s="228"/>
      <c r="ZF301" s="228"/>
      <c r="ZG301" s="228"/>
      <c r="ZH301" s="228"/>
      <c r="ZI301" s="228"/>
      <c r="ZJ301" s="228"/>
      <c r="ZK301" s="228"/>
      <c r="ZL301" s="228"/>
      <c r="ZM301" s="228"/>
      <c r="ZN301" s="228"/>
      <c r="ZO301" s="228"/>
      <c r="ZP301" s="228"/>
      <c r="ZQ301" s="228"/>
      <c r="ZR301" s="228"/>
      <c r="ZS301" s="228"/>
      <c r="ZT301" s="228"/>
      <c r="ZU301" s="228"/>
      <c r="ZV301" s="228"/>
      <c r="ZW301" s="228"/>
      <c r="ZX301" s="228"/>
      <c r="ZY301" s="228"/>
      <c r="ZZ301" s="228"/>
      <c r="AAA301" s="228"/>
      <c r="AAB301" s="228"/>
      <c r="AAC301" s="228"/>
      <c r="AAD301" s="228"/>
      <c r="AAE301" s="228"/>
      <c r="AAF301" s="228"/>
      <c r="AAG301" s="228"/>
      <c r="AAH301" s="228"/>
      <c r="AAI301" s="228"/>
      <c r="AAJ301" s="228"/>
      <c r="AAK301" s="228"/>
      <c r="AAL301" s="228"/>
      <c r="AAM301" s="228"/>
      <c r="AAN301" s="228"/>
      <c r="AAO301" s="228"/>
      <c r="AAP301" s="228"/>
      <c r="AAQ301" s="228"/>
      <c r="AAR301" s="228"/>
      <c r="AAS301" s="228"/>
      <c r="AAT301" s="228"/>
      <c r="AAU301" s="228"/>
      <c r="AAV301" s="228"/>
      <c r="AAW301" s="228"/>
      <c r="AAX301" s="228"/>
      <c r="AAY301" s="228"/>
      <c r="AAZ301" s="228"/>
      <c r="ABA301" s="228"/>
      <c r="ABB301" s="228"/>
      <c r="ABC301" s="228"/>
      <c r="ABD301" s="228"/>
      <c r="ABE301" s="228"/>
      <c r="ABF301" s="228"/>
      <c r="ABG301" s="228"/>
      <c r="ABH301" s="228"/>
      <c r="ABI301" s="228"/>
      <c r="ABJ301" s="228"/>
      <c r="ABK301" s="228"/>
      <c r="ABL301" s="228"/>
      <c r="ABM301" s="228"/>
      <c r="ABN301" s="228"/>
      <c r="ABO301" s="228"/>
      <c r="ABP301" s="228"/>
      <c r="ABQ301" s="228"/>
      <c r="ABR301" s="228"/>
      <c r="ABS301" s="228"/>
      <c r="ABT301" s="228"/>
      <c r="ABU301" s="228"/>
      <c r="ABV301" s="228"/>
      <c r="ABW301" s="228"/>
      <c r="ABX301" s="228"/>
      <c r="ABY301" s="228"/>
      <c r="ABZ301" s="228"/>
      <c r="ACA301" s="228"/>
      <c r="ACB301" s="228"/>
      <c r="ACC301" s="228"/>
      <c r="ACD301" s="228"/>
      <c r="ACE301" s="228"/>
      <c r="ACF301" s="228"/>
      <c r="ACG301" s="228"/>
      <c r="ACH301" s="228"/>
      <c r="ACI301" s="228"/>
      <c r="ACJ301" s="228"/>
      <c r="ACK301" s="228"/>
      <c r="ACL301" s="228"/>
      <c r="ACM301" s="228"/>
      <c r="ACN301" s="228"/>
      <c r="ACO301" s="228"/>
      <c r="ACP301" s="228"/>
      <c r="ACQ301" s="228"/>
      <c r="ACR301" s="228"/>
      <c r="ACS301" s="228"/>
      <c r="ACT301" s="228"/>
      <c r="ACU301" s="228"/>
      <c r="ACV301" s="228"/>
      <c r="ACW301" s="228"/>
      <c r="ACX301" s="228"/>
      <c r="ACY301" s="228"/>
      <c r="ACZ301" s="228"/>
      <c r="ADA301" s="228"/>
      <c r="ADB301" s="228"/>
      <c r="ADC301" s="228"/>
      <c r="ADD301" s="228"/>
      <c r="ADE301" s="228"/>
      <c r="ADF301" s="228"/>
      <c r="ADG301" s="228"/>
      <c r="ADH301" s="228"/>
      <c r="ADI301" s="228"/>
      <c r="ADJ301" s="228"/>
      <c r="ADK301" s="228"/>
      <c r="ADL301" s="228"/>
      <c r="ADM301" s="228"/>
      <c r="ADN301" s="228"/>
      <c r="ADO301" s="228"/>
      <c r="ADP301" s="228"/>
      <c r="ADQ301" s="228"/>
      <c r="ADR301" s="228"/>
      <c r="ADS301" s="228"/>
      <c r="ADT301" s="228"/>
      <c r="ADU301" s="228"/>
      <c r="ADV301" s="228"/>
      <c r="ADW301" s="228"/>
      <c r="ADX301" s="228"/>
      <c r="ADY301" s="228"/>
      <c r="ADZ301" s="228"/>
      <c r="AEA301" s="228"/>
      <c r="AEB301" s="228"/>
      <c r="AEC301" s="228"/>
      <c r="AED301" s="228"/>
      <c r="AEE301" s="228"/>
      <c r="AEF301" s="228"/>
      <c r="AEG301" s="228"/>
      <c r="AEH301" s="228"/>
      <c r="AEI301" s="228"/>
      <c r="AEJ301" s="228"/>
      <c r="AEK301" s="228"/>
      <c r="AEL301" s="228"/>
      <c r="AEM301" s="228"/>
      <c r="AEN301" s="228"/>
      <c r="AEO301" s="228"/>
      <c r="AEP301" s="228"/>
      <c r="AEQ301" s="228"/>
      <c r="AER301" s="228"/>
      <c r="AES301" s="228"/>
      <c r="AET301" s="228"/>
      <c r="AEU301" s="228"/>
      <c r="AEV301" s="228"/>
      <c r="AEW301" s="228"/>
      <c r="AEX301" s="228"/>
      <c r="AEY301" s="228"/>
      <c r="AEZ301" s="228"/>
      <c r="AFA301" s="228"/>
      <c r="AFB301" s="228"/>
      <c r="AFC301" s="228"/>
      <c r="AFD301" s="228"/>
      <c r="AFE301" s="228"/>
      <c r="AFF301" s="228"/>
      <c r="AFG301" s="228"/>
      <c r="AFH301" s="228"/>
      <c r="AFI301" s="228"/>
      <c r="AFJ301" s="228"/>
      <c r="AFK301" s="228"/>
      <c r="AFL301" s="228"/>
      <c r="AFM301" s="228"/>
      <c r="AFN301" s="228"/>
      <c r="AFO301" s="228"/>
      <c r="AFP301" s="228"/>
      <c r="AFQ301" s="228"/>
      <c r="AFR301" s="228"/>
      <c r="AFS301" s="228"/>
      <c r="AFT301" s="228"/>
      <c r="AFU301" s="228"/>
      <c r="AFV301" s="228"/>
      <c r="AFW301" s="228"/>
      <c r="AFX301" s="228"/>
      <c r="AFY301" s="228"/>
      <c r="AFZ301" s="228"/>
      <c r="AGA301" s="228"/>
      <c r="AGB301" s="228"/>
      <c r="AGC301" s="228"/>
      <c r="AGD301" s="228"/>
      <c r="AGE301" s="228"/>
      <c r="AGF301" s="228"/>
      <c r="AGG301" s="228"/>
      <c r="AGH301" s="228"/>
      <c r="AGI301" s="228"/>
      <c r="AGJ301" s="228"/>
      <c r="AGK301" s="228"/>
      <c r="AGL301" s="228"/>
      <c r="AGM301" s="228"/>
      <c r="AGN301" s="228"/>
      <c r="AGO301" s="228"/>
      <c r="AGP301" s="228"/>
      <c r="AGQ301" s="228"/>
      <c r="AGR301" s="228"/>
      <c r="AGS301" s="228"/>
      <c r="AGT301" s="228"/>
      <c r="AGU301" s="228"/>
      <c r="AGV301" s="228"/>
      <c r="AGW301" s="228"/>
      <c r="AGX301" s="228"/>
      <c r="AGY301" s="228"/>
      <c r="AGZ301" s="228"/>
      <c r="AHA301" s="228"/>
      <c r="AHB301" s="228"/>
      <c r="AHC301" s="228"/>
      <c r="AHD301" s="228"/>
      <c r="AHE301" s="228"/>
      <c r="AHF301" s="228"/>
      <c r="AHG301" s="228"/>
      <c r="AHH301" s="228"/>
      <c r="AHI301" s="228"/>
      <c r="AHJ301" s="228"/>
      <c r="AHK301" s="228"/>
      <c r="AHL301" s="228"/>
      <c r="AHM301" s="228"/>
      <c r="AHN301" s="228"/>
      <c r="AHO301" s="228"/>
      <c r="AHP301" s="228"/>
      <c r="AHQ301" s="228"/>
      <c r="AHR301" s="228"/>
      <c r="AHS301" s="228"/>
      <c r="AHT301" s="228"/>
      <c r="AHU301" s="228"/>
      <c r="AHV301" s="228"/>
      <c r="AHW301" s="228"/>
      <c r="AHX301" s="228"/>
      <c r="AHY301" s="228"/>
      <c r="AHZ301" s="228"/>
      <c r="AIA301" s="228"/>
      <c r="AIB301" s="228"/>
      <c r="AIC301" s="228"/>
      <c r="AID301" s="228"/>
      <c r="AIE301" s="228"/>
      <c r="AIF301" s="228"/>
      <c r="AIG301" s="228"/>
      <c r="AIH301" s="228"/>
      <c r="AII301" s="228"/>
      <c r="AIJ301" s="228"/>
      <c r="AIK301" s="228"/>
      <c r="AIL301" s="228"/>
      <c r="AIM301" s="228"/>
      <c r="AIN301" s="228"/>
      <c r="AIO301" s="228"/>
      <c r="AIP301" s="228"/>
      <c r="AIQ301" s="228"/>
      <c r="AIR301" s="228"/>
      <c r="AIS301" s="228"/>
      <c r="AIT301" s="228"/>
      <c r="AIU301" s="228"/>
      <c r="AIV301" s="228"/>
      <c r="AIW301" s="228"/>
      <c r="AIX301" s="228"/>
      <c r="AIY301" s="228"/>
      <c r="AIZ301" s="228"/>
      <c r="AJA301" s="228"/>
      <c r="AJB301" s="228"/>
      <c r="AJC301" s="228"/>
      <c r="AJD301" s="228"/>
      <c r="AJE301" s="228"/>
      <c r="AJF301" s="228"/>
      <c r="AJG301" s="228"/>
      <c r="AJH301" s="228"/>
      <c r="AJI301" s="228"/>
      <c r="AJJ301" s="228"/>
      <c r="AJK301" s="228"/>
      <c r="AJL301" s="228"/>
      <c r="AJM301" s="228"/>
      <c r="AJN301" s="228"/>
      <c r="AJO301" s="228"/>
      <c r="AJP301" s="228"/>
      <c r="AJQ301" s="228"/>
      <c r="AJR301" s="228"/>
      <c r="AJS301" s="228"/>
      <c r="AJT301" s="228"/>
      <c r="AJU301" s="228"/>
      <c r="AJV301" s="228"/>
      <c r="AJW301" s="228"/>
      <c r="AJX301" s="228"/>
      <c r="AJY301" s="228"/>
      <c r="AJZ301" s="228"/>
      <c r="AKA301" s="228"/>
      <c r="AKB301" s="228"/>
      <c r="AKC301" s="228"/>
      <c r="AKD301" s="228"/>
      <c r="AKE301" s="228"/>
      <c r="AKF301" s="228"/>
      <c r="AKG301" s="228"/>
      <c r="AKH301" s="228"/>
      <c r="AKI301" s="228"/>
      <c r="AKJ301" s="228"/>
      <c r="AKK301" s="228"/>
      <c r="AKL301" s="228"/>
      <c r="AKM301" s="228"/>
      <c r="AKN301" s="228"/>
      <c r="AKO301" s="228"/>
      <c r="AKP301" s="228"/>
      <c r="AKQ301" s="228"/>
      <c r="AKR301" s="228"/>
      <c r="AKS301" s="228"/>
      <c r="AKT301" s="228"/>
      <c r="AKU301" s="228"/>
      <c r="AKV301" s="228"/>
      <c r="AKW301" s="228"/>
      <c r="AKX301" s="228"/>
      <c r="AKY301" s="228"/>
      <c r="AKZ301" s="228"/>
      <c r="ALA301" s="228"/>
      <c r="ALB301" s="228"/>
      <c r="ALC301" s="228"/>
      <c r="ALD301" s="228"/>
      <c r="ALE301" s="228"/>
      <c r="ALF301" s="228"/>
      <c r="ALG301" s="228"/>
      <c r="ALH301" s="228"/>
      <c r="ALI301" s="228"/>
      <c r="ALJ301" s="228"/>
      <c r="ALK301" s="228"/>
      <c r="ALL301" s="228"/>
      <c r="ALM301" s="228"/>
      <c r="ALN301" s="228"/>
      <c r="ALO301" s="228"/>
      <c r="ALP301" s="228"/>
      <c r="ALQ301" s="228"/>
      <c r="ALR301" s="228"/>
      <c r="ALS301" s="228"/>
      <c r="ALT301" s="228"/>
      <c r="ALU301" s="228"/>
      <c r="ALV301" s="228"/>
      <c r="ALW301" s="228"/>
      <c r="ALX301" s="228"/>
      <c r="ALY301" s="228"/>
      <c r="ALZ301" s="228"/>
      <c r="AMA301" s="228"/>
      <c r="AMB301" s="228"/>
      <c r="AMC301" s="228"/>
      <c r="AMD301" s="228"/>
      <c r="AME301" s="228"/>
      <c r="AMF301" s="228"/>
      <c r="AMG301" s="228"/>
      <c r="AMH301" s="228"/>
      <c r="AMI301" s="228"/>
      <c r="AMJ301" s="228"/>
      <c r="AMK301" s="228"/>
      <c r="AML301" s="228"/>
      <c r="AMM301" s="228"/>
      <c r="AMN301" s="228"/>
      <c r="AMO301" s="228"/>
      <c r="AMP301" s="228"/>
      <c r="AMQ301" s="228"/>
      <c r="AMR301" s="228"/>
      <c r="AMS301" s="228"/>
      <c r="AMT301" s="228"/>
      <c r="AMU301" s="228"/>
      <c r="AMV301" s="228"/>
      <c r="AMW301" s="228"/>
      <c r="AMX301" s="228"/>
    </row>
    <row r="302" spans="1:1038" s="308" customFormat="1" ht="18" customHeight="1">
      <c r="A302" s="351"/>
      <c r="B302" s="228"/>
      <c r="C302" s="228"/>
      <c r="D302" s="228"/>
      <c r="E302" s="228">
        <v>51</v>
      </c>
      <c r="F302" s="228">
        <v>1</v>
      </c>
      <c r="G302" s="285" t="str">
        <f t="shared" si="73"/>
        <v>51-1</v>
      </c>
      <c r="H302" s="279">
        <v>11</v>
      </c>
      <c r="I302" s="228">
        <v>13</v>
      </c>
      <c r="J302" s="226"/>
      <c r="K302" s="545" t="b">
        <f>IF(I303=1,IF(((VLOOKUP($G302,[1]Depth_Lookup!#REF!,9,FALSE))-(H302/100))=0,"Good",IF(((VLOOKUP($G302,[1]Depth_Lookup!$A$3:$J$550,9,FALSE))-(H302/100))&gt;0,"Too Short","Too Long")))</f>
        <v>0</v>
      </c>
      <c r="L302" s="171">
        <f>(VLOOKUP($G302,Depth_Lookup!$A$3:$J$410,10,FALSE))+(H302/100)</f>
        <v>116.81</v>
      </c>
      <c r="M302" s="171">
        <f>(VLOOKUP($G302,Depth_Lookup!$A$3:$J$410,10,FALSE))+(I302/100)</f>
        <v>116.83</v>
      </c>
      <c r="N302" s="231"/>
      <c r="O302" s="228"/>
      <c r="P302" s="228"/>
      <c r="Q302" s="228"/>
      <c r="R302" s="304" t="s">
        <v>1805</v>
      </c>
      <c r="S302" s="228"/>
      <c r="T302" s="228"/>
      <c r="U302" s="228"/>
      <c r="V302" s="228"/>
      <c r="W302" s="228"/>
      <c r="X302" s="305"/>
      <c r="Y302" s="228"/>
      <c r="Z302" s="228"/>
      <c r="AA302" s="228"/>
      <c r="AB302" s="228"/>
      <c r="AC302" s="228"/>
      <c r="AD302" s="228"/>
      <c r="AE302" s="234"/>
      <c r="AF302" s="304"/>
      <c r="AG302" s="241"/>
      <c r="AH302" s="228"/>
      <c r="AI302" s="244"/>
      <c r="AJ302" s="228"/>
      <c r="AK302" s="228"/>
      <c r="AL302" s="228"/>
      <c r="AM302" s="228"/>
      <c r="AN302" s="228"/>
      <c r="AO302" s="244"/>
      <c r="AP302" s="228"/>
      <c r="AQ302" s="228"/>
      <c r="AR302" s="228"/>
      <c r="AS302" s="228"/>
      <c r="AT302" s="228"/>
      <c r="AU302" s="244"/>
      <c r="AV302" s="228"/>
      <c r="AW302" s="228"/>
      <c r="AX302" s="228"/>
      <c r="AY302" s="228"/>
      <c r="AZ302" s="228"/>
      <c r="BA302" s="244"/>
      <c r="BB302" s="228"/>
      <c r="BC302" s="228"/>
      <c r="BD302" s="228"/>
      <c r="BE302" s="228"/>
      <c r="BF302" s="228"/>
      <c r="BG302" s="244"/>
      <c r="BH302" s="228"/>
      <c r="BI302" s="228"/>
      <c r="BJ302" s="228"/>
      <c r="BK302" s="228"/>
      <c r="BL302" s="228"/>
      <c r="BM302" s="244"/>
      <c r="BN302" s="228"/>
      <c r="BO302" s="228"/>
      <c r="BP302" s="228"/>
      <c r="BQ302" s="228"/>
      <c r="BR302" s="228"/>
      <c r="BS302" s="228"/>
      <c r="BT302" s="228"/>
      <c r="BU302" s="228"/>
      <c r="BV302" s="228"/>
      <c r="BW302" s="228"/>
      <c r="BX302" s="228"/>
      <c r="BY302" s="244"/>
      <c r="BZ302" s="228"/>
      <c r="CA302" s="228"/>
      <c r="CB302" s="228"/>
      <c r="CC302" s="228"/>
      <c r="CD302" s="228"/>
      <c r="CE302" s="228"/>
      <c r="CF302" s="228"/>
      <c r="CG302" s="245"/>
      <c r="CH302" s="246"/>
      <c r="CI302" s="246"/>
      <c r="CJ302" s="246"/>
      <c r="CK302" s="247"/>
      <c r="CL302" s="248"/>
      <c r="CM302" s="248"/>
      <c r="CN302" s="248"/>
      <c r="CO302" s="248"/>
      <c r="CP302" s="248"/>
      <c r="CQ302" s="248"/>
      <c r="CR302" s="248"/>
      <c r="CS302" s="248"/>
      <c r="CT302" s="248"/>
      <c r="CU302" s="248"/>
      <c r="CV302" s="248"/>
      <c r="CW302" s="248"/>
      <c r="CX302" s="248"/>
      <c r="CY302" s="248"/>
      <c r="CZ302" s="248"/>
      <c r="DA302" s="248"/>
      <c r="DB302" s="248"/>
      <c r="DC302" s="249"/>
      <c r="DD302" s="248"/>
      <c r="DE302" s="248"/>
      <c r="DF302" s="248"/>
      <c r="DG302" s="248"/>
      <c r="DH302" s="248"/>
      <c r="DI302" s="248"/>
      <c r="DJ302" s="248"/>
      <c r="DK302" s="306"/>
      <c r="DL302" s="245"/>
      <c r="DM302" s="248"/>
      <c r="DN302" s="248"/>
      <c r="DO302" s="307"/>
      <c r="DQ302" s="245"/>
      <c r="DR302" s="307"/>
      <c r="DS302" s="245"/>
      <c r="DT302" s="262"/>
      <c r="DU302" s="249"/>
      <c r="DV302" s="249"/>
      <c r="DW302" s="310"/>
      <c r="DX302" s="311"/>
      <c r="DY302" s="268"/>
      <c r="DZ302" s="268"/>
      <c r="EA302" s="268"/>
      <c r="EB302" s="249"/>
      <c r="EC302" s="312"/>
      <c r="ED302" s="229" t="s">
        <v>2517</v>
      </c>
      <c r="EE302" s="313"/>
      <c r="EF302" s="314"/>
      <c r="EG302" s="313"/>
      <c r="EH302" s="315"/>
      <c r="EI302" s="316"/>
      <c r="EJ302" s="317"/>
      <c r="EK302" s="318"/>
      <c r="EL302" s="313"/>
      <c r="EM302" s="315"/>
      <c r="EN302" s="109" t="s">
        <v>2046</v>
      </c>
      <c r="EO302" s="319">
        <v>2</v>
      </c>
      <c r="EP302" s="319"/>
      <c r="EQ302" s="319"/>
      <c r="ER302" s="319"/>
      <c r="ES302" s="319"/>
      <c r="ET302" s="319"/>
      <c r="EU302" s="319"/>
      <c r="EV302" s="320">
        <v>35</v>
      </c>
      <c r="EW302" s="320">
        <v>270</v>
      </c>
      <c r="EX302" s="320">
        <v>35</v>
      </c>
      <c r="EY302" s="320">
        <v>180</v>
      </c>
      <c r="EZ302" s="192">
        <f t="shared" si="74"/>
        <v>45</v>
      </c>
      <c r="FA302" s="192">
        <f t="shared" si="75"/>
        <v>45</v>
      </c>
      <c r="FB302" s="192">
        <f t="shared" si="76"/>
        <v>45.280885607561046</v>
      </c>
      <c r="FC302" s="192">
        <f t="shared" si="77"/>
        <v>135</v>
      </c>
      <c r="FD302" s="192">
        <f t="shared" si="78"/>
        <v>44.719114392438954</v>
      </c>
      <c r="FE302" s="193">
        <f t="shared" si="79"/>
        <v>225</v>
      </c>
      <c r="FF302" s="194">
        <f t="shared" si="80"/>
        <v>44.719114392438954</v>
      </c>
      <c r="FG302" s="144" t="s">
        <v>1807</v>
      </c>
      <c r="FH302" s="315"/>
      <c r="FI302" s="778">
        <f t="shared" si="81"/>
        <v>2</v>
      </c>
      <c r="FJ302" s="779">
        <f t="shared" si="82"/>
        <v>44.719114392438954</v>
      </c>
      <c r="FK302" s="779">
        <f t="shared" si="83"/>
        <v>45.280885607561046</v>
      </c>
      <c r="FL302" s="780">
        <f t="shared" si="84"/>
        <v>0.79030054207085321</v>
      </c>
      <c r="FM302" s="169">
        <f t="shared" si="85"/>
        <v>0.71056477546162988</v>
      </c>
      <c r="FN302" s="783">
        <f t="shared" si="86"/>
        <v>1.4211295509232598</v>
      </c>
      <c r="FO302" s="228"/>
      <c r="FP302" s="228"/>
      <c r="FQ302" s="228"/>
      <c r="FR302" s="228"/>
      <c r="FS302" s="228"/>
      <c r="FT302" s="228"/>
      <c r="FU302" s="228"/>
      <c r="FV302" s="228"/>
      <c r="FW302" s="228"/>
      <c r="FX302" s="228"/>
      <c r="FY302" s="228"/>
      <c r="FZ302" s="228"/>
      <c r="GA302" s="228"/>
      <c r="GB302" s="228"/>
      <c r="GC302" s="228"/>
      <c r="GD302" s="228"/>
      <c r="GE302" s="228"/>
      <c r="GF302" s="228"/>
      <c r="GG302" s="228"/>
      <c r="GH302" s="228"/>
      <c r="GI302" s="228"/>
      <c r="GJ302" s="228"/>
      <c r="GK302" s="228"/>
      <c r="GL302" s="228"/>
      <c r="GM302" s="228"/>
      <c r="GN302" s="228"/>
      <c r="GO302" s="228"/>
      <c r="GP302" s="228"/>
      <c r="GQ302" s="228"/>
      <c r="GR302" s="228"/>
      <c r="GS302" s="228"/>
      <c r="GT302" s="228"/>
      <c r="GU302" s="228"/>
      <c r="GV302" s="228"/>
      <c r="GW302" s="228"/>
      <c r="GX302" s="228"/>
      <c r="GY302" s="228"/>
      <c r="GZ302" s="228"/>
      <c r="HA302" s="228"/>
      <c r="HB302" s="228"/>
      <c r="HC302" s="228"/>
      <c r="HD302" s="228"/>
      <c r="HE302" s="228"/>
      <c r="HF302" s="228"/>
      <c r="HG302" s="228"/>
      <c r="HH302" s="228"/>
      <c r="HI302" s="228"/>
      <c r="HJ302" s="228"/>
      <c r="HK302" s="228"/>
      <c r="HL302" s="228"/>
      <c r="HM302" s="228"/>
      <c r="HN302" s="228"/>
      <c r="HO302" s="228"/>
      <c r="HP302" s="228"/>
      <c r="HQ302" s="228"/>
      <c r="HR302" s="228"/>
      <c r="HS302" s="228"/>
      <c r="HT302" s="228"/>
      <c r="HU302" s="228"/>
      <c r="HV302" s="228"/>
      <c r="HW302" s="228"/>
      <c r="HX302" s="228"/>
      <c r="HY302" s="228"/>
      <c r="HZ302" s="228"/>
      <c r="IA302" s="228"/>
      <c r="IB302" s="228"/>
      <c r="IC302" s="228"/>
      <c r="ID302" s="228"/>
      <c r="IE302" s="228"/>
      <c r="IF302" s="228"/>
      <c r="IG302" s="228"/>
      <c r="IH302" s="228"/>
      <c r="II302" s="228"/>
      <c r="IJ302" s="228"/>
      <c r="IK302" s="228"/>
      <c r="IL302" s="228"/>
      <c r="IM302" s="228"/>
      <c r="IN302" s="228"/>
      <c r="IO302" s="228"/>
      <c r="IP302" s="228"/>
      <c r="IQ302" s="228"/>
      <c r="IR302" s="228"/>
      <c r="IS302" s="228"/>
      <c r="IT302" s="228"/>
      <c r="IU302" s="228"/>
      <c r="IV302" s="228"/>
      <c r="IW302" s="228"/>
      <c r="IX302" s="228"/>
      <c r="IY302" s="228"/>
      <c r="IZ302" s="228"/>
      <c r="JA302" s="228"/>
      <c r="JB302" s="228"/>
      <c r="JC302" s="228"/>
      <c r="JD302" s="228"/>
      <c r="JE302" s="228"/>
      <c r="JF302" s="228"/>
      <c r="JG302" s="228"/>
      <c r="JH302" s="228"/>
      <c r="JI302" s="228"/>
      <c r="JJ302" s="228"/>
      <c r="JK302" s="228"/>
      <c r="JL302" s="228"/>
      <c r="JM302" s="228"/>
      <c r="JN302" s="228"/>
      <c r="JO302" s="228"/>
      <c r="JP302" s="228"/>
      <c r="JQ302" s="228"/>
      <c r="JR302" s="228"/>
      <c r="JS302" s="228"/>
      <c r="JT302" s="228"/>
      <c r="JU302" s="228"/>
      <c r="JV302" s="228"/>
      <c r="JW302" s="228"/>
      <c r="JX302" s="228"/>
      <c r="JY302" s="228"/>
      <c r="JZ302" s="228"/>
      <c r="KA302" s="228"/>
      <c r="KB302" s="228"/>
      <c r="KC302" s="228"/>
      <c r="KD302" s="228"/>
      <c r="KE302" s="228"/>
      <c r="KF302" s="228"/>
      <c r="KG302" s="228"/>
      <c r="KH302" s="228"/>
      <c r="KI302" s="228"/>
      <c r="KJ302" s="228"/>
      <c r="KK302" s="228"/>
      <c r="KL302" s="228"/>
      <c r="KM302" s="228"/>
      <c r="KN302" s="228"/>
      <c r="KO302" s="228"/>
      <c r="KP302" s="228"/>
      <c r="KQ302" s="228"/>
      <c r="KR302" s="228"/>
      <c r="KS302" s="228"/>
      <c r="KT302" s="228"/>
      <c r="KU302" s="228"/>
      <c r="KV302" s="228"/>
      <c r="KW302" s="228"/>
      <c r="KX302" s="228"/>
      <c r="KY302" s="228"/>
      <c r="KZ302" s="228"/>
      <c r="LA302" s="228"/>
      <c r="LB302" s="228"/>
      <c r="LC302" s="228"/>
      <c r="LD302" s="228"/>
      <c r="LE302" s="228"/>
      <c r="LF302" s="228"/>
      <c r="LG302" s="228"/>
      <c r="LH302" s="228"/>
      <c r="LI302" s="228"/>
      <c r="LJ302" s="228"/>
      <c r="LK302" s="228"/>
      <c r="LL302" s="228"/>
      <c r="LM302" s="228"/>
      <c r="LN302" s="228"/>
      <c r="LO302" s="228"/>
      <c r="LP302" s="228"/>
      <c r="LQ302" s="228"/>
      <c r="LR302" s="228"/>
      <c r="LS302" s="228"/>
      <c r="LT302" s="228"/>
      <c r="LU302" s="228"/>
      <c r="LV302" s="228"/>
      <c r="LW302" s="228"/>
      <c r="LX302" s="228"/>
      <c r="LY302" s="228"/>
      <c r="LZ302" s="228"/>
      <c r="MA302" s="228"/>
      <c r="MB302" s="228"/>
      <c r="MC302" s="228"/>
      <c r="MD302" s="228"/>
      <c r="ME302" s="228"/>
      <c r="MF302" s="228"/>
      <c r="MG302" s="228"/>
      <c r="MH302" s="228"/>
      <c r="MI302" s="228"/>
      <c r="MJ302" s="228"/>
      <c r="MK302" s="228"/>
      <c r="ML302" s="228"/>
      <c r="MM302" s="228"/>
      <c r="MN302" s="228"/>
      <c r="MO302" s="228"/>
      <c r="MP302" s="228"/>
      <c r="MQ302" s="228"/>
      <c r="MR302" s="228"/>
      <c r="MS302" s="228"/>
      <c r="MT302" s="228"/>
      <c r="MU302" s="228"/>
      <c r="MV302" s="228"/>
      <c r="MW302" s="228"/>
      <c r="MX302" s="228"/>
      <c r="MY302" s="228"/>
      <c r="MZ302" s="228"/>
      <c r="NA302" s="228"/>
      <c r="NB302" s="228"/>
      <c r="NC302" s="228"/>
      <c r="ND302" s="228"/>
      <c r="NE302" s="228"/>
      <c r="NF302" s="228"/>
      <c r="NG302" s="228"/>
      <c r="NH302" s="228"/>
      <c r="NI302" s="228"/>
      <c r="NJ302" s="228"/>
      <c r="NK302" s="228"/>
      <c r="NL302" s="228"/>
      <c r="NM302" s="228"/>
      <c r="NN302" s="228"/>
      <c r="NO302" s="228"/>
      <c r="NP302" s="228"/>
      <c r="NQ302" s="228"/>
      <c r="NR302" s="228"/>
      <c r="NS302" s="228"/>
      <c r="NT302" s="228"/>
      <c r="NU302" s="228"/>
      <c r="NV302" s="228"/>
      <c r="NW302" s="228"/>
      <c r="NX302" s="228"/>
      <c r="NY302" s="228"/>
      <c r="NZ302" s="228"/>
      <c r="OA302" s="228"/>
      <c r="OB302" s="228"/>
      <c r="OC302" s="228"/>
      <c r="OD302" s="228"/>
      <c r="OE302" s="228"/>
      <c r="OF302" s="228"/>
      <c r="OG302" s="228"/>
      <c r="OH302" s="228"/>
      <c r="OI302" s="228"/>
      <c r="OJ302" s="228"/>
      <c r="OK302" s="228"/>
      <c r="OL302" s="228"/>
      <c r="OM302" s="228"/>
      <c r="ON302" s="228"/>
      <c r="OO302" s="228"/>
      <c r="OP302" s="228"/>
      <c r="OQ302" s="228"/>
      <c r="OR302" s="228"/>
      <c r="OS302" s="228"/>
      <c r="OT302" s="228"/>
      <c r="OU302" s="228"/>
      <c r="OV302" s="228"/>
      <c r="OW302" s="228"/>
      <c r="OX302" s="228"/>
      <c r="OY302" s="228"/>
      <c r="OZ302" s="228"/>
      <c r="PA302" s="228"/>
      <c r="PB302" s="228"/>
      <c r="PC302" s="228"/>
      <c r="PD302" s="228"/>
      <c r="PE302" s="228"/>
      <c r="PF302" s="228"/>
      <c r="PG302" s="228"/>
      <c r="PH302" s="228"/>
      <c r="PI302" s="228"/>
      <c r="PJ302" s="228"/>
      <c r="PK302" s="228"/>
      <c r="PL302" s="228"/>
      <c r="PM302" s="228"/>
      <c r="PN302" s="228"/>
      <c r="PO302" s="228"/>
      <c r="PP302" s="228"/>
      <c r="PQ302" s="228"/>
      <c r="PR302" s="228"/>
      <c r="PS302" s="228"/>
      <c r="PT302" s="228"/>
      <c r="PU302" s="228"/>
      <c r="PV302" s="228"/>
      <c r="PW302" s="228"/>
      <c r="PX302" s="228"/>
      <c r="PY302" s="228"/>
      <c r="PZ302" s="228"/>
      <c r="QA302" s="228"/>
      <c r="QB302" s="228"/>
      <c r="QC302" s="228"/>
      <c r="QD302" s="228"/>
      <c r="QE302" s="228"/>
      <c r="QF302" s="228"/>
      <c r="QG302" s="228"/>
      <c r="QH302" s="228"/>
      <c r="QI302" s="228"/>
      <c r="QJ302" s="228"/>
      <c r="QK302" s="228"/>
      <c r="QL302" s="228"/>
      <c r="QM302" s="228"/>
      <c r="QN302" s="228"/>
      <c r="QO302" s="228"/>
      <c r="QP302" s="228"/>
      <c r="QQ302" s="228"/>
      <c r="QR302" s="228"/>
      <c r="QS302" s="228"/>
      <c r="QT302" s="228"/>
      <c r="QU302" s="228"/>
      <c r="QV302" s="228"/>
      <c r="QW302" s="228"/>
      <c r="QX302" s="228"/>
      <c r="QY302" s="228"/>
      <c r="QZ302" s="228"/>
      <c r="RA302" s="228"/>
      <c r="RB302" s="228"/>
      <c r="RC302" s="228"/>
      <c r="RD302" s="228"/>
      <c r="RE302" s="228"/>
      <c r="RF302" s="228"/>
      <c r="RG302" s="228"/>
      <c r="RH302" s="228"/>
      <c r="RI302" s="228"/>
      <c r="RJ302" s="228"/>
      <c r="RK302" s="228"/>
      <c r="RL302" s="228"/>
      <c r="RM302" s="228"/>
      <c r="RN302" s="228"/>
      <c r="RO302" s="228"/>
      <c r="RP302" s="228"/>
      <c r="RQ302" s="228"/>
      <c r="RR302" s="228"/>
      <c r="RS302" s="228"/>
      <c r="RT302" s="228"/>
      <c r="RU302" s="228"/>
      <c r="RV302" s="228"/>
      <c r="RW302" s="228"/>
      <c r="RX302" s="228"/>
      <c r="RY302" s="228"/>
      <c r="RZ302" s="228"/>
      <c r="SA302" s="228"/>
      <c r="SB302" s="228"/>
      <c r="SC302" s="228"/>
      <c r="SD302" s="228"/>
      <c r="SE302" s="228"/>
      <c r="SF302" s="228"/>
      <c r="SG302" s="228"/>
      <c r="SH302" s="228"/>
      <c r="SI302" s="228"/>
      <c r="SJ302" s="228"/>
      <c r="SK302" s="228"/>
      <c r="SL302" s="228"/>
      <c r="SM302" s="228"/>
      <c r="SN302" s="228"/>
      <c r="SO302" s="228"/>
      <c r="SP302" s="228"/>
      <c r="SQ302" s="228"/>
      <c r="SR302" s="228"/>
      <c r="SS302" s="228"/>
      <c r="ST302" s="228"/>
      <c r="SU302" s="228"/>
      <c r="SV302" s="228"/>
      <c r="SW302" s="228"/>
      <c r="SX302" s="228"/>
      <c r="SY302" s="228"/>
      <c r="SZ302" s="228"/>
      <c r="TA302" s="228"/>
      <c r="TB302" s="228"/>
      <c r="TC302" s="228"/>
      <c r="TD302" s="228"/>
      <c r="TE302" s="228"/>
      <c r="TF302" s="228"/>
      <c r="TG302" s="228"/>
      <c r="TH302" s="228"/>
      <c r="TI302" s="228"/>
      <c r="TJ302" s="228"/>
      <c r="TK302" s="228"/>
      <c r="TL302" s="228"/>
      <c r="TM302" s="228"/>
      <c r="TN302" s="228"/>
      <c r="TO302" s="228"/>
      <c r="TP302" s="228"/>
      <c r="TQ302" s="228"/>
      <c r="TR302" s="228"/>
      <c r="TS302" s="228"/>
      <c r="TT302" s="228"/>
      <c r="TU302" s="228"/>
      <c r="TV302" s="228"/>
      <c r="TW302" s="228"/>
      <c r="TX302" s="228"/>
      <c r="TY302" s="228"/>
      <c r="TZ302" s="228"/>
      <c r="UA302" s="228"/>
      <c r="UB302" s="228"/>
      <c r="UC302" s="228"/>
      <c r="UD302" s="228"/>
      <c r="UE302" s="228"/>
      <c r="UF302" s="228"/>
      <c r="UG302" s="228"/>
      <c r="UH302" s="228"/>
      <c r="UI302" s="228"/>
      <c r="UJ302" s="228"/>
      <c r="UK302" s="228"/>
      <c r="UL302" s="228"/>
      <c r="UM302" s="228"/>
      <c r="UN302" s="228"/>
      <c r="UO302" s="228"/>
      <c r="UP302" s="228"/>
      <c r="UQ302" s="228"/>
      <c r="UR302" s="228"/>
      <c r="US302" s="228"/>
      <c r="UT302" s="228"/>
      <c r="UU302" s="228"/>
      <c r="UV302" s="228"/>
      <c r="UW302" s="228"/>
      <c r="UX302" s="228"/>
      <c r="UY302" s="228"/>
      <c r="UZ302" s="228"/>
      <c r="VA302" s="228"/>
      <c r="VB302" s="228"/>
      <c r="VC302" s="228"/>
      <c r="VD302" s="228"/>
      <c r="VE302" s="228"/>
      <c r="VF302" s="228"/>
      <c r="VG302" s="228"/>
      <c r="VH302" s="228"/>
      <c r="VI302" s="228"/>
      <c r="VJ302" s="228"/>
      <c r="VK302" s="228"/>
      <c r="VL302" s="228"/>
      <c r="VM302" s="228"/>
      <c r="VN302" s="228"/>
      <c r="VO302" s="228"/>
      <c r="VP302" s="228"/>
      <c r="VQ302" s="228"/>
      <c r="VR302" s="228"/>
      <c r="VS302" s="228"/>
      <c r="VT302" s="228"/>
      <c r="VU302" s="228"/>
      <c r="VV302" s="228"/>
      <c r="VW302" s="228"/>
      <c r="VX302" s="228"/>
      <c r="VY302" s="228"/>
      <c r="VZ302" s="228"/>
      <c r="WA302" s="228"/>
      <c r="WB302" s="228"/>
      <c r="WC302" s="228"/>
      <c r="WD302" s="228"/>
      <c r="WE302" s="228"/>
      <c r="WF302" s="228"/>
      <c r="WG302" s="228"/>
      <c r="WH302" s="228"/>
      <c r="WI302" s="228"/>
      <c r="WJ302" s="228"/>
      <c r="WK302" s="228"/>
      <c r="WL302" s="228"/>
      <c r="WM302" s="228"/>
      <c r="WN302" s="228"/>
      <c r="WO302" s="228"/>
      <c r="WP302" s="228"/>
      <c r="WQ302" s="228"/>
      <c r="WR302" s="228"/>
      <c r="WS302" s="228"/>
      <c r="WT302" s="228"/>
      <c r="WU302" s="228"/>
      <c r="WV302" s="228"/>
      <c r="WW302" s="228"/>
      <c r="WX302" s="228"/>
      <c r="WY302" s="228"/>
      <c r="WZ302" s="228"/>
      <c r="XA302" s="228"/>
      <c r="XB302" s="228"/>
      <c r="XC302" s="228"/>
      <c r="XD302" s="228"/>
      <c r="XE302" s="228"/>
      <c r="XF302" s="228"/>
      <c r="XG302" s="228"/>
      <c r="XH302" s="228"/>
      <c r="XI302" s="228"/>
      <c r="XJ302" s="228"/>
      <c r="XK302" s="228"/>
      <c r="XL302" s="228"/>
      <c r="XM302" s="228"/>
      <c r="XN302" s="228"/>
      <c r="XO302" s="228"/>
      <c r="XP302" s="228"/>
      <c r="XQ302" s="228"/>
      <c r="XR302" s="228"/>
      <c r="XS302" s="228"/>
      <c r="XT302" s="228"/>
      <c r="XU302" s="228"/>
      <c r="XV302" s="228"/>
      <c r="XW302" s="228"/>
      <c r="XX302" s="228"/>
      <c r="XY302" s="228"/>
      <c r="XZ302" s="228"/>
      <c r="YA302" s="228"/>
      <c r="YB302" s="228"/>
      <c r="YC302" s="228"/>
      <c r="YD302" s="228"/>
      <c r="YE302" s="228"/>
      <c r="YF302" s="228"/>
      <c r="YG302" s="228"/>
      <c r="YH302" s="228"/>
      <c r="YI302" s="228"/>
      <c r="YJ302" s="228"/>
      <c r="YK302" s="228"/>
      <c r="YL302" s="228"/>
      <c r="YM302" s="228"/>
      <c r="YN302" s="228"/>
      <c r="YO302" s="228"/>
      <c r="YP302" s="228"/>
      <c r="YQ302" s="228"/>
      <c r="YR302" s="228"/>
      <c r="YS302" s="228"/>
      <c r="YT302" s="228"/>
      <c r="YU302" s="228"/>
      <c r="YV302" s="228"/>
      <c r="YW302" s="228"/>
      <c r="YX302" s="228"/>
      <c r="YY302" s="228"/>
      <c r="YZ302" s="228"/>
      <c r="ZA302" s="228"/>
      <c r="ZB302" s="228"/>
      <c r="ZC302" s="228"/>
      <c r="ZD302" s="228"/>
      <c r="ZE302" s="228"/>
      <c r="ZF302" s="228"/>
      <c r="ZG302" s="228"/>
      <c r="ZH302" s="228"/>
      <c r="ZI302" s="228"/>
      <c r="ZJ302" s="228"/>
      <c r="ZK302" s="228"/>
      <c r="ZL302" s="228"/>
      <c r="ZM302" s="228"/>
      <c r="ZN302" s="228"/>
      <c r="ZO302" s="228"/>
      <c r="ZP302" s="228"/>
      <c r="ZQ302" s="228"/>
      <c r="ZR302" s="228"/>
      <c r="ZS302" s="228"/>
      <c r="ZT302" s="228"/>
      <c r="ZU302" s="228"/>
      <c r="ZV302" s="228"/>
      <c r="ZW302" s="228"/>
      <c r="ZX302" s="228"/>
      <c r="ZY302" s="228"/>
      <c r="ZZ302" s="228"/>
      <c r="AAA302" s="228"/>
      <c r="AAB302" s="228"/>
      <c r="AAC302" s="228"/>
      <c r="AAD302" s="228"/>
      <c r="AAE302" s="228"/>
      <c r="AAF302" s="228"/>
      <c r="AAG302" s="228"/>
      <c r="AAH302" s="228"/>
      <c r="AAI302" s="228"/>
      <c r="AAJ302" s="228"/>
      <c r="AAK302" s="228"/>
      <c r="AAL302" s="228"/>
      <c r="AAM302" s="228"/>
      <c r="AAN302" s="228"/>
      <c r="AAO302" s="228"/>
      <c r="AAP302" s="228"/>
      <c r="AAQ302" s="228"/>
      <c r="AAR302" s="228"/>
      <c r="AAS302" s="228"/>
      <c r="AAT302" s="228"/>
      <c r="AAU302" s="228"/>
      <c r="AAV302" s="228"/>
      <c r="AAW302" s="228"/>
      <c r="AAX302" s="228"/>
      <c r="AAY302" s="228"/>
      <c r="AAZ302" s="228"/>
      <c r="ABA302" s="228"/>
      <c r="ABB302" s="228"/>
      <c r="ABC302" s="228"/>
      <c r="ABD302" s="228"/>
      <c r="ABE302" s="228"/>
      <c r="ABF302" s="228"/>
      <c r="ABG302" s="228"/>
      <c r="ABH302" s="228"/>
      <c r="ABI302" s="228"/>
      <c r="ABJ302" s="228"/>
      <c r="ABK302" s="228"/>
      <c r="ABL302" s="228"/>
      <c r="ABM302" s="228"/>
      <c r="ABN302" s="228"/>
      <c r="ABO302" s="228"/>
      <c r="ABP302" s="228"/>
      <c r="ABQ302" s="228"/>
      <c r="ABR302" s="228"/>
      <c r="ABS302" s="228"/>
      <c r="ABT302" s="228"/>
      <c r="ABU302" s="228"/>
      <c r="ABV302" s="228"/>
      <c r="ABW302" s="228"/>
      <c r="ABX302" s="228"/>
      <c r="ABY302" s="228"/>
      <c r="ABZ302" s="228"/>
      <c r="ACA302" s="228"/>
      <c r="ACB302" s="228"/>
      <c r="ACC302" s="228"/>
      <c r="ACD302" s="228"/>
      <c r="ACE302" s="228"/>
      <c r="ACF302" s="228"/>
      <c r="ACG302" s="228"/>
      <c r="ACH302" s="228"/>
      <c r="ACI302" s="228"/>
      <c r="ACJ302" s="228"/>
      <c r="ACK302" s="228"/>
      <c r="ACL302" s="228"/>
      <c r="ACM302" s="228"/>
      <c r="ACN302" s="228"/>
      <c r="ACO302" s="228"/>
      <c r="ACP302" s="228"/>
      <c r="ACQ302" s="228"/>
      <c r="ACR302" s="228"/>
      <c r="ACS302" s="228"/>
      <c r="ACT302" s="228"/>
      <c r="ACU302" s="228"/>
      <c r="ACV302" s="228"/>
      <c r="ACW302" s="228"/>
      <c r="ACX302" s="228"/>
      <c r="ACY302" s="228"/>
      <c r="ACZ302" s="228"/>
      <c r="ADA302" s="228"/>
      <c r="ADB302" s="228"/>
      <c r="ADC302" s="228"/>
      <c r="ADD302" s="228"/>
      <c r="ADE302" s="228"/>
      <c r="ADF302" s="228"/>
      <c r="ADG302" s="228"/>
      <c r="ADH302" s="228"/>
      <c r="ADI302" s="228"/>
      <c r="ADJ302" s="228"/>
      <c r="ADK302" s="228"/>
      <c r="ADL302" s="228"/>
      <c r="ADM302" s="228"/>
      <c r="ADN302" s="228"/>
      <c r="ADO302" s="228"/>
      <c r="ADP302" s="228"/>
      <c r="ADQ302" s="228"/>
      <c r="ADR302" s="228"/>
      <c r="ADS302" s="228"/>
      <c r="ADT302" s="228"/>
      <c r="ADU302" s="228"/>
      <c r="ADV302" s="228"/>
      <c r="ADW302" s="228"/>
      <c r="ADX302" s="228"/>
      <c r="ADY302" s="228"/>
      <c r="ADZ302" s="228"/>
      <c r="AEA302" s="228"/>
      <c r="AEB302" s="228"/>
      <c r="AEC302" s="228"/>
      <c r="AED302" s="228"/>
      <c r="AEE302" s="228"/>
      <c r="AEF302" s="228"/>
      <c r="AEG302" s="228"/>
      <c r="AEH302" s="228"/>
      <c r="AEI302" s="228"/>
      <c r="AEJ302" s="228"/>
      <c r="AEK302" s="228"/>
      <c r="AEL302" s="228"/>
      <c r="AEM302" s="228"/>
      <c r="AEN302" s="228"/>
      <c r="AEO302" s="228"/>
      <c r="AEP302" s="228"/>
      <c r="AEQ302" s="228"/>
      <c r="AER302" s="228"/>
      <c r="AES302" s="228"/>
      <c r="AET302" s="228"/>
      <c r="AEU302" s="228"/>
      <c r="AEV302" s="228"/>
      <c r="AEW302" s="228"/>
      <c r="AEX302" s="228"/>
      <c r="AEY302" s="228"/>
      <c r="AEZ302" s="228"/>
      <c r="AFA302" s="228"/>
      <c r="AFB302" s="228"/>
      <c r="AFC302" s="228"/>
      <c r="AFD302" s="228"/>
      <c r="AFE302" s="228"/>
      <c r="AFF302" s="228"/>
      <c r="AFG302" s="228"/>
      <c r="AFH302" s="228"/>
      <c r="AFI302" s="228"/>
      <c r="AFJ302" s="228"/>
      <c r="AFK302" s="228"/>
      <c r="AFL302" s="228"/>
      <c r="AFM302" s="228"/>
      <c r="AFN302" s="228"/>
      <c r="AFO302" s="228"/>
      <c r="AFP302" s="228"/>
      <c r="AFQ302" s="228"/>
      <c r="AFR302" s="228"/>
      <c r="AFS302" s="228"/>
      <c r="AFT302" s="228"/>
      <c r="AFU302" s="228"/>
      <c r="AFV302" s="228"/>
      <c r="AFW302" s="228"/>
      <c r="AFX302" s="228"/>
      <c r="AFY302" s="228"/>
      <c r="AFZ302" s="228"/>
      <c r="AGA302" s="228"/>
      <c r="AGB302" s="228"/>
      <c r="AGC302" s="228"/>
      <c r="AGD302" s="228"/>
      <c r="AGE302" s="228"/>
      <c r="AGF302" s="228"/>
      <c r="AGG302" s="228"/>
      <c r="AGH302" s="228"/>
      <c r="AGI302" s="228"/>
      <c r="AGJ302" s="228"/>
      <c r="AGK302" s="228"/>
      <c r="AGL302" s="228"/>
      <c r="AGM302" s="228"/>
      <c r="AGN302" s="228"/>
      <c r="AGO302" s="228"/>
      <c r="AGP302" s="228"/>
      <c r="AGQ302" s="228"/>
      <c r="AGR302" s="228"/>
      <c r="AGS302" s="228"/>
      <c r="AGT302" s="228"/>
      <c r="AGU302" s="228"/>
      <c r="AGV302" s="228"/>
      <c r="AGW302" s="228"/>
      <c r="AGX302" s="228"/>
      <c r="AGY302" s="228"/>
      <c r="AGZ302" s="228"/>
      <c r="AHA302" s="228"/>
      <c r="AHB302" s="228"/>
      <c r="AHC302" s="228"/>
      <c r="AHD302" s="228"/>
      <c r="AHE302" s="228"/>
      <c r="AHF302" s="228"/>
      <c r="AHG302" s="228"/>
      <c r="AHH302" s="228"/>
      <c r="AHI302" s="228"/>
      <c r="AHJ302" s="228"/>
      <c r="AHK302" s="228"/>
      <c r="AHL302" s="228"/>
      <c r="AHM302" s="228"/>
      <c r="AHN302" s="228"/>
      <c r="AHO302" s="228"/>
      <c r="AHP302" s="228"/>
      <c r="AHQ302" s="228"/>
      <c r="AHR302" s="228"/>
      <c r="AHS302" s="228"/>
      <c r="AHT302" s="228"/>
      <c r="AHU302" s="228"/>
      <c r="AHV302" s="228"/>
      <c r="AHW302" s="228"/>
      <c r="AHX302" s="228"/>
      <c r="AHY302" s="228"/>
      <c r="AHZ302" s="228"/>
      <c r="AIA302" s="228"/>
      <c r="AIB302" s="228"/>
      <c r="AIC302" s="228"/>
      <c r="AID302" s="228"/>
      <c r="AIE302" s="228"/>
      <c r="AIF302" s="228"/>
      <c r="AIG302" s="228"/>
      <c r="AIH302" s="228"/>
      <c r="AII302" s="228"/>
      <c r="AIJ302" s="228"/>
      <c r="AIK302" s="228"/>
      <c r="AIL302" s="228"/>
      <c r="AIM302" s="228"/>
      <c r="AIN302" s="228"/>
      <c r="AIO302" s="228"/>
      <c r="AIP302" s="228"/>
      <c r="AIQ302" s="228"/>
      <c r="AIR302" s="228"/>
      <c r="AIS302" s="228"/>
      <c r="AIT302" s="228"/>
      <c r="AIU302" s="228"/>
      <c r="AIV302" s="228"/>
      <c r="AIW302" s="228"/>
      <c r="AIX302" s="228"/>
      <c r="AIY302" s="228"/>
      <c r="AIZ302" s="228"/>
      <c r="AJA302" s="228"/>
      <c r="AJB302" s="228"/>
      <c r="AJC302" s="228"/>
      <c r="AJD302" s="228"/>
      <c r="AJE302" s="228"/>
      <c r="AJF302" s="228"/>
      <c r="AJG302" s="228"/>
      <c r="AJH302" s="228"/>
      <c r="AJI302" s="228"/>
      <c r="AJJ302" s="228"/>
      <c r="AJK302" s="228"/>
      <c r="AJL302" s="228"/>
      <c r="AJM302" s="228"/>
      <c r="AJN302" s="228"/>
      <c r="AJO302" s="228"/>
      <c r="AJP302" s="228"/>
      <c r="AJQ302" s="228"/>
      <c r="AJR302" s="228"/>
      <c r="AJS302" s="228"/>
      <c r="AJT302" s="228"/>
      <c r="AJU302" s="228"/>
      <c r="AJV302" s="228"/>
      <c r="AJW302" s="228"/>
      <c r="AJX302" s="228"/>
      <c r="AJY302" s="228"/>
      <c r="AJZ302" s="228"/>
      <c r="AKA302" s="228"/>
      <c r="AKB302" s="228"/>
      <c r="AKC302" s="228"/>
      <c r="AKD302" s="228"/>
      <c r="AKE302" s="228"/>
      <c r="AKF302" s="228"/>
      <c r="AKG302" s="228"/>
      <c r="AKH302" s="228"/>
      <c r="AKI302" s="228"/>
      <c r="AKJ302" s="228"/>
      <c r="AKK302" s="228"/>
      <c r="AKL302" s="228"/>
      <c r="AKM302" s="228"/>
      <c r="AKN302" s="228"/>
      <c r="AKO302" s="228"/>
      <c r="AKP302" s="228"/>
      <c r="AKQ302" s="228"/>
      <c r="AKR302" s="228"/>
      <c r="AKS302" s="228"/>
      <c r="AKT302" s="228"/>
      <c r="AKU302" s="228"/>
      <c r="AKV302" s="228"/>
      <c r="AKW302" s="228"/>
      <c r="AKX302" s="228"/>
      <c r="AKY302" s="228"/>
      <c r="AKZ302" s="228"/>
      <c r="ALA302" s="228"/>
      <c r="ALB302" s="228"/>
      <c r="ALC302" s="228"/>
      <c r="ALD302" s="228"/>
      <c r="ALE302" s="228"/>
      <c r="ALF302" s="228"/>
      <c r="ALG302" s="228"/>
      <c r="ALH302" s="228"/>
      <c r="ALI302" s="228"/>
      <c r="ALJ302" s="228"/>
      <c r="ALK302" s="228"/>
      <c r="ALL302" s="228"/>
      <c r="ALM302" s="228"/>
      <c r="ALN302" s="228"/>
      <c r="ALO302" s="228"/>
      <c r="ALP302" s="228"/>
      <c r="ALQ302" s="228"/>
      <c r="ALR302" s="228"/>
      <c r="ALS302" s="228"/>
      <c r="ALT302" s="228"/>
      <c r="ALU302" s="228"/>
      <c r="ALV302" s="228"/>
      <c r="ALW302" s="228"/>
      <c r="ALX302" s="228"/>
      <c r="ALY302" s="228"/>
      <c r="ALZ302" s="228"/>
      <c r="AMA302" s="228"/>
      <c r="AMB302" s="228"/>
      <c r="AMC302" s="228"/>
      <c r="AMD302" s="228"/>
      <c r="AME302" s="228"/>
      <c r="AMF302" s="228"/>
      <c r="AMG302" s="228"/>
      <c r="AMH302" s="228"/>
      <c r="AMI302" s="228"/>
      <c r="AMJ302" s="228"/>
      <c r="AMK302" s="228"/>
      <c r="AML302" s="228"/>
      <c r="AMM302" s="228"/>
      <c r="AMN302" s="228"/>
      <c r="AMO302" s="228"/>
      <c r="AMP302" s="228"/>
      <c r="AMQ302" s="228"/>
      <c r="AMR302" s="228"/>
      <c r="AMS302" s="228"/>
      <c r="AMT302" s="228"/>
      <c r="AMU302" s="228"/>
      <c r="AMV302" s="228"/>
      <c r="AMW302" s="228"/>
      <c r="AMX302" s="228"/>
    </row>
    <row r="303" spans="1:1038" s="308" customFormat="1" ht="18" customHeight="1">
      <c r="A303" s="351"/>
      <c r="B303" s="228"/>
      <c r="C303" s="228"/>
      <c r="D303" s="228"/>
      <c r="E303" s="228">
        <v>51</v>
      </c>
      <c r="F303" s="228">
        <v>1</v>
      </c>
      <c r="G303" s="285" t="str">
        <f t="shared" si="73"/>
        <v>51-1</v>
      </c>
      <c r="H303" s="279">
        <v>27</v>
      </c>
      <c r="I303" s="228">
        <v>29</v>
      </c>
      <c r="J303" s="226"/>
      <c r="K303" s="545" t="b">
        <f>IF(I304=1,IF(((VLOOKUP($G303,[1]Depth_Lookup!#REF!,9,FALSE))-(H303/100))=0,"Good",IF(((VLOOKUP($G303,[1]Depth_Lookup!$A$3:$J$550,9,FALSE))-(H303/100))&gt;0,"Too Short","Too Long")))</f>
        <v>0</v>
      </c>
      <c r="L303" s="171">
        <f>(VLOOKUP($G303,Depth_Lookup!$A$3:$J$410,10,FALSE))+(H303/100)</f>
        <v>116.97</v>
      </c>
      <c r="M303" s="171">
        <f>(VLOOKUP($G303,Depth_Lookup!$A$3:$J$410,10,FALSE))+(I303/100)</f>
        <v>116.99000000000001</v>
      </c>
      <c r="N303" s="231"/>
      <c r="O303" s="228"/>
      <c r="P303" s="228"/>
      <c r="Q303" s="228"/>
      <c r="R303" s="304" t="s">
        <v>1805</v>
      </c>
      <c r="S303" s="228"/>
      <c r="T303" s="228"/>
      <c r="U303" s="228"/>
      <c r="V303" s="228"/>
      <c r="W303" s="228"/>
      <c r="X303" s="305"/>
      <c r="Y303" s="228"/>
      <c r="Z303" s="228"/>
      <c r="AA303" s="228"/>
      <c r="AB303" s="228"/>
      <c r="AC303" s="228"/>
      <c r="AD303" s="228"/>
      <c r="AE303" s="234"/>
      <c r="AF303" s="304"/>
      <c r="AG303" s="241"/>
      <c r="AH303" s="228"/>
      <c r="AI303" s="244"/>
      <c r="AJ303" s="228"/>
      <c r="AK303" s="228"/>
      <c r="AL303" s="228"/>
      <c r="AM303" s="228"/>
      <c r="AN303" s="228"/>
      <c r="AO303" s="244"/>
      <c r="AP303" s="228"/>
      <c r="AQ303" s="228"/>
      <c r="AR303" s="228"/>
      <c r="AS303" s="228"/>
      <c r="AT303" s="228"/>
      <c r="AU303" s="244"/>
      <c r="AV303" s="228"/>
      <c r="AW303" s="228"/>
      <c r="AX303" s="228"/>
      <c r="AY303" s="228"/>
      <c r="AZ303" s="228"/>
      <c r="BA303" s="244"/>
      <c r="BB303" s="228"/>
      <c r="BC303" s="228"/>
      <c r="BD303" s="228"/>
      <c r="BE303" s="228"/>
      <c r="BF303" s="228"/>
      <c r="BG303" s="244"/>
      <c r="BH303" s="228"/>
      <c r="BI303" s="228"/>
      <c r="BJ303" s="228"/>
      <c r="BK303" s="228"/>
      <c r="BL303" s="228"/>
      <c r="BM303" s="244"/>
      <c r="BN303" s="228"/>
      <c r="BO303" s="228"/>
      <c r="BP303" s="228"/>
      <c r="BQ303" s="228"/>
      <c r="BR303" s="228"/>
      <c r="BS303" s="228"/>
      <c r="BT303" s="228"/>
      <c r="BU303" s="228"/>
      <c r="BV303" s="228"/>
      <c r="BW303" s="228"/>
      <c r="BX303" s="228"/>
      <c r="BY303" s="244"/>
      <c r="BZ303" s="228"/>
      <c r="CA303" s="228"/>
      <c r="CB303" s="228"/>
      <c r="CC303" s="228"/>
      <c r="CD303" s="228"/>
      <c r="CE303" s="228"/>
      <c r="CF303" s="228"/>
      <c r="CG303" s="245"/>
      <c r="CH303" s="246"/>
      <c r="CI303" s="246"/>
      <c r="CJ303" s="246"/>
      <c r="CK303" s="247"/>
      <c r="CL303" s="248"/>
      <c r="CM303" s="248"/>
      <c r="CN303" s="248"/>
      <c r="CO303" s="248"/>
      <c r="CP303" s="248"/>
      <c r="CQ303" s="248"/>
      <c r="CR303" s="248"/>
      <c r="CS303" s="248"/>
      <c r="CT303" s="248"/>
      <c r="CU303" s="248"/>
      <c r="CV303" s="248"/>
      <c r="CW303" s="248"/>
      <c r="CX303" s="248"/>
      <c r="CY303" s="248"/>
      <c r="CZ303" s="248"/>
      <c r="DA303" s="248"/>
      <c r="DB303" s="248"/>
      <c r="DC303" s="249"/>
      <c r="DD303" s="248"/>
      <c r="DE303" s="248"/>
      <c r="DF303" s="248"/>
      <c r="DG303" s="248"/>
      <c r="DH303" s="248"/>
      <c r="DI303" s="248"/>
      <c r="DJ303" s="248"/>
      <c r="DK303" s="306"/>
      <c r="DL303" s="245"/>
      <c r="DM303" s="248"/>
      <c r="DN303" s="248"/>
      <c r="DO303" s="307"/>
      <c r="DQ303" s="245"/>
      <c r="DR303" s="307"/>
      <c r="DS303" s="245"/>
      <c r="DT303" s="262"/>
      <c r="DU303" s="249"/>
      <c r="DV303" s="249"/>
      <c r="DW303" s="310"/>
      <c r="DX303" s="311"/>
      <c r="DY303" s="268"/>
      <c r="DZ303" s="268"/>
      <c r="EA303" s="268"/>
      <c r="EB303" s="249"/>
      <c r="EC303" s="312"/>
      <c r="ED303" s="229" t="s">
        <v>2517</v>
      </c>
      <c r="EE303" s="313"/>
      <c r="EF303" s="314"/>
      <c r="EG303" s="313"/>
      <c r="EH303" s="315"/>
      <c r="EI303" s="316"/>
      <c r="EJ303" s="317"/>
      <c r="EK303" s="318"/>
      <c r="EL303" s="313"/>
      <c r="EM303" s="315"/>
      <c r="EN303" s="109" t="s">
        <v>2046</v>
      </c>
      <c r="EO303" s="319">
        <v>1.7</v>
      </c>
      <c r="EP303" s="319"/>
      <c r="EQ303" s="319"/>
      <c r="ER303" s="319"/>
      <c r="ES303" s="319"/>
      <c r="ET303" s="319"/>
      <c r="EU303" s="319"/>
      <c r="EV303" s="320">
        <v>35</v>
      </c>
      <c r="EW303" s="320">
        <v>270</v>
      </c>
      <c r="EX303" s="320">
        <v>35</v>
      </c>
      <c r="EY303" s="320">
        <v>180</v>
      </c>
      <c r="EZ303" s="192">
        <f t="shared" si="74"/>
        <v>45</v>
      </c>
      <c r="FA303" s="192">
        <f t="shared" si="75"/>
        <v>45</v>
      </c>
      <c r="FB303" s="192">
        <f t="shared" si="76"/>
        <v>45.280885607561046</v>
      </c>
      <c r="FC303" s="192">
        <f t="shared" si="77"/>
        <v>135</v>
      </c>
      <c r="FD303" s="192">
        <f t="shared" si="78"/>
        <v>44.719114392438954</v>
      </c>
      <c r="FE303" s="193">
        <f t="shared" si="79"/>
        <v>225</v>
      </c>
      <c r="FF303" s="194">
        <f t="shared" si="80"/>
        <v>44.719114392438954</v>
      </c>
      <c r="FG303" s="144" t="s">
        <v>1807</v>
      </c>
      <c r="FH303" s="315"/>
      <c r="FI303" s="778">
        <f t="shared" si="81"/>
        <v>1.7</v>
      </c>
      <c r="FJ303" s="779">
        <f t="shared" si="82"/>
        <v>44.719114392438954</v>
      </c>
      <c r="FK303" s="779">
        <f t="shared" si="83"/>
        <v>45.280885607561046</v>
      </c>
      <c r="FL303" s="780">
        <f t="shared" si="84"/>
        <v>0.79030054207085321</v>
      </c>
      <c r="FM303" s="169">
        <f t="shared" si="85"/>
        <v>0.71056477546162988</v>
      </c>
      <c r="FN303" s="783">
        <f t="shared" si="86"/>
        <v>1.2079601182847708</v>
      </c>
      <c r="FO303" s="228"/>
      <c r="FP303" s="228"/>
      <c r="FQ303" s="228"/>
      <c r="FR303" s="228"/>
      <c r="FS303" s="228"/>
      <c r="FT303" s="228"/>
      <c r="FU303" s="228"/>
      <c r="FV303" s="228"/>
      <c r="FW303" s="228"/>
      <c r="FX303" s="228"/>
      <c r="FY303" s="228"/>
      <c r="FZ303" s="228"/>
      <c r="GA303" s="228"/>
      <c r="GB303" s="228"/>
      <c r="GC303" s="228"/>
      <c r="GD303" s="228"/>
      <c r="GE303" s="228"/>
      <c r="GF303" s="228"/>
      <c r="GG303" s="228"/>
      <c r="GH303" s="228"/>
      <c r="GI303" s="228"/>
      <c r="GJ303" s="228"/>
      <c r="GK303" s="228"/>
      <c r="GL303" s="228"/>
      <c r="GM303" s="228"/>
      <c r="GN303" s="228"/>
      <c r="GO303" s="228"/>
      <c r="GP303" s="228"/>
      <c r="GQ303" s="228"/>
      <c r="GR303" s="228"/>
      <c r="GS303" s="228"/>
      <c r="GT303" s="228"/>
      <c r="GU303" s="228"/>
      <c r="GV303" s="228"/>
      <c r="GW303" s="228"/>
      <c r="GX303" s="228"/>
      <c r="GY303" s="228"/>
      <c r="GZ303" s="228"/>
      <c r="HA303" s="228"/>
      <c r="HB303" s="228"/>
      <c r="HC303" s="228"/>
      <c r="HD303" s="228"/>
      <c r="HE303" s="228"/>
      <c r="HF303" s="228"/>
      <c r="HG303" s="228"/>
      <c r="HH303" s="228"/>
      <c r="HI303" s="228"/>
      <c r="HJ303" s="228"/>
      <c r="HK303" s="228"/>
      <c r="HL303" s="228"/>
      <c r="HM303" s="228"/>
      <c r="HN303" s="228"/>
      <c r="HO303" s="228"/>
      <c r="HP303" s="228"/>
      <c r="HQ303" s="228"/>
      <c r="HR303" s="228"/>
      <c r="HS303" s="228"/>
      <c r="HT303" s="228"/>
      <c r="HU303" s="228"/>
      <c r="HV303" s="228"/>
      <c r="HW303" s="228"/>
      <c r="HX303" s="228"/>
      <c r="HY303" s="228"/>
      <c r="HZ303" s="228"/>
      <c r="IA303" s="228"/>
      <c r="IB303" s="228"/>
      <c r="IC303" s="228"/>
      <c r="ID303" s="228"/>
      <c r="IE303" s="228"/>
      <c r="IF303" s="228"/>
      <c r="IG303" s="228"/>
      <c r="IH303" s="228"/>
      <c r="II303" s="228"/>
      <c r="IJ303" s="228"/>
      <c r="IK303" s="228"/>
      <c r="IL303" s="228"/>
      <c r="IM303" s="228"/>
      <c r="IN303" s="228"/>
      <c r="IO303" s="228"/>
      <c r="IP303" s="228"/>
      <c r="IQ303" s="228"/>
      <c r="IR303" s="228"/>
      <c r="IS303" s="228"/>
      <c r="IT303" s="228"/>
      <c r="IU303" s="228"/>
      <c r="IV303" s="228"/>
      <c r="IW303" s="228"/>
      <c r="IX303" s="228"/>
      <c r="IY303" s="228"/>
      <c r="IZ303" s="228"/>
      <c r="JA303" s="228"/>
      <c r="JB303" s="228"/>
      <c r="JC303" s="228"/>
      <c r="JD303" s="228"/>
      <c r="JE303" s="228"/>
      <c r="JF303" s="228"/>
      <c r="JG303" s="228"/>
      <c r="JH303" s="228"/>
      <c r="JI303" s="228"/>
      <c r="JJ303" s="228"/>
      <c r="JK303" s="228"/>
      <c r="JL303" s="228"/>
      <c r="JM303" s="228"/>
      <c r="JN303" s="228"/>
      <c r="JO303" s="228"/>
      <c r="JP303" s="228"/>
      <c r="JQ303" s="228"/>
      <c r="JR303" s="228"/>
      <c r="JS303" s="228"/>
      <c r="JT303" s="228"/>
      <c r="JU303" s="228"/>
      <c r="JV303" s="228"/>
      <c r="JW303" s="228"/>
      <c r="JX303" s="228"/>
      <c r="JY303" s="228"/>
      <c r="JZ303" s="228"/>
      <c r="KA303" s="228"/>
      <c r="KB303" s="228"/>
      <c r="KC303" s="228"/>
      <c r="KD303" s="228"/>
      <c r="KE303" s="228"/>
      <c r="KF303" s="228"/>
      <c r="KG303" s="228"/>
      <c r="KH303" s="228"/>
      <c r="KI303" s="228"/>
      <c r="KJ303" s="228"/>
      <c r="KK303" s="228"/>
      <c r="KL303" s="228"/>
      <c r="KM303" s="228"/>
      <c r="KN303" s="228"/>
      <c r="KO303" s="228"/>
      <c r="KP303" s="228"/>
      <c r="KQ303" s="228"/>
      <c r="KR303" s="228"/>
      <c r="KS303" s="228"/>
      <c r="KT303" s="228"/>
      <c r="KU303" s="228"/>
      <c r="KV303" s="228"/>
      <c r="KW303" s="228"/>
      <c r="KX303" s="228"/>
      <c r="KY303" s="228"/>
      <c r="KZ303" s="228"/>
      <c r="LA303" s="228"/>
      <c r="LB303" s="228"/>
      <c r="LC303" s="228"/>
      <c r="LD303" s="228"/>
      <c r="LE303" s="228"/>
      <c r="LF303" s="228"/>
      <c r="LG303" s="228"/>
      <c r="LH303" s="228"/>
      <c r="LI303" s="228"/>
      <c r="LJ303" s="228"/>
      <c r="LK303" s="228"/>
      <c r="LL303" s="228"/>
      <c r="LM303" s="228"/>
      <c r="LN303" s="228"/>
      <c r="LO303" s="228"/>
      <c r="LP303" s="228"/>
      <c r="LQ303" s="228"/>
      <c r="LR303" s="228"/>
      <c r="LS303" s="228"/>
      <c r="LT303" s="228"/>
      <c r="LU303" s="228"/>
      <c r="LV303" s="228"/>
      <c r="LW303" s="228"/>
      <c r="LX303" s="228"/>
      <c r="LY303" s="228"/>
      <c r="LZ303" s="228"/>
      <c r="MA303" s="228"/>
      <c r="MB303" s="228"/>
      <c r="MC303" s="228"/>
      <c r="MD303" s="228"/>
      <c r="ME303" s="228"/>
      <c r="MF303" s="228"/>
      <c r="MG303" s="228"/>
      <c r="MH303" s="228"/>
      <c r="MI303" s="228"/>
      <c r="MJ303" s="228"/>
      <c r="MK303" s="228"/>
      <c r="ML303" s="228"/>
      <c r="MM303" s="228"/>
      <c r="MN303" s="228"/>
      <c r="MO303" s="228"/>
      <c r="MP303" s="228"/>
      <c r="MQ303" s="228"/>
      <c r="MR303" s="228"/>
      <c r="MS303" s="228"/>
      <c r="MT303" s="228"/>
      <c r="MU303" s="228"/>
      <c r="MV303" s="228"/>
      <c r="MW303" s="228"/>
      <c r="MX303" s="228"/>
      <c r="MY303" s="228"/>
      <c r="MZ303" s="228"/>
      <c r="NA303" s="228"/>
      <c r="NB303" s="228"/>
      <c r="NC303" s="228"/>
      <c r="ND303" s="228"/>
      <c r="NE303" s="228"/>
      <c r="NF303" s="228"/>
      <c r="NG303" s="228"/>
      <c r="NH303" s="228"/>
      <c r="NI303" s="228"/>
      <c r="NJ303" s="228"/>
      <c r="NK303" s="228"/>
      <c r="NL303" s="228"/>
      <c r="NM303" s="228"/>
      <c r="NN303" s="228"/>
      <c r="NO303" s="228"/>
      <c r="NP303" s="228"/>
      <c r="NQ303" s="228"/>
      <c r="NR303" s="228"/>
      <c r="NS303" s="228"/>
      <c r="NT303" s="228"/>
      <c r="NU303" s="228"/>
      <c r="NV303" s="228"/>
      <c r="NW303" s="228"/>
      <c r="NX303" s="228"/>
      <c r="NY303" s="228"/>
      <c r="NZ303" s="228"/>
      <c r="OA303" s="228"/>
      <c r="OB303" s="228"/>
      <c r="OC303" s="228"/>
      <c r="OD303" s="228"/>
      <c r="OE303" s="228"/>
      <c r="OF303" s="228"/>
      <c r="OG303" s="228"/>
      <c r="OH303" s="228"/>
      <c r="OI303" s="228"/>
      <c r="OJ303" s="228"/>
      <c r="OK303" s="228"/>
      <c r="OL303" s="228"/>
      <c r="OM303" s="228"/>
      <c r="ON303" s="228"/>
      <c r="OO303" s="228"/>
      <c r="OP303" s="228"/>
      <c r="OQ303" s="228"/>
      <c r="OR303" s="228"/>
      <c r="OS303" s="228"/>
      <c r="OT303" s="228"/>
      <c r="OU303" s="228"/>
      <c r="OV303" s="228"/>
      <c r="OW303" s="228"/>
      <c r="OX303" s="228"/>
      <c r="OY303" s="228"/>
      <c r="OZ303" s="228"/>
      <c r="PA303" s="228"/>
      <c r="PB303" s="228"/>
      <c r="PC303" s="228"/>
      <c r="PD303" s="228"/>
      <c r="PE303" s="228"/>
      <c r="PF303" s="228"/>
      <c r="PG303" s="228"/>
      <c r="PH303" s="228"/>
      <c r="PI303" s="228"/>
      <c r="PJ303" s="228"/>
      <c r="PK303" s="228"/>
      <c r="PL303" s="228"/>
      <c r="PM303" s="228"/>
      <c r="PN303" s="228"/>
      <c r="PO303" s="228"/>
      <c r="PP303" s="228"/>
      <c r="PQ303" s="228"/>
      <c r="PR303" s="228"/>
      <c r="PS303" s="228"/>
      <c r="PT303" s="228"/>
      <c r="PU303" s="228"/>
      <c r="PV303" s="228"/>
      <c r="PW303" s="228"/>
      <c r="PX303" s="228"/>
      <c r="PY303" s="228"/>
      <c r="PZ303" s="228"/>
      <c r="QA303" s="228"/>
      <c r="QB303" s="228"/>
      <c r="QC303" s="228"/>
      <c r="QD303" s="228"/>
      <c r="QE303" s="228"/>
      <c r="QF303" s="228"/>
      <c r="QG303" s="228"/>
      <c r="QH303" s="228"/>
      <c r="QI303" s="228"/>
      <c r="QJ303" s="228"/>
      <c r="QK303" s="228"/>
      <c r="QL303" s="228"/>
      <c r="QM303" s="228"/>
      <c r="QN303" s="228"/>
      <c r="QO303" s="228"/>
      <c r="QP303" s="228"/>
      <c r="QQ303" s="228"/>
      <c r="QR303" s="228"/>
      <c r="QS303" s="228"/>
      <c r="QT303" s="228"/>
      <c r="QU303" s="228"/>
      <c r="QV303" s="228"/>
      <c r="QW303" s="228"/>
      <c r="QX303" s="228"/>
      <c r="QY303" s="228"/>
      <c r="QZ303" s="228"/>
      <c r="RA303" s="228"/>
      <c r="RB303" s="228"/>
      <c r="RC303" s="228"/>
      <c r="RD303" s="228"/>
      <c r="RE303" s="228"/>
      <c r="RF303" s="228"/>
      <c r="RG303" s="228"/>
      <c r="RH303" s="228"/>
      <c r="RI303" s="228"/>
      <c r="RJ303" s="228"/>
      <c r="RK303" s="228"/>
      <c r="RL303" s="228"/>
      <c r="RM303" s="228"/>
      <c r="RN303" s="228"/>
      <c r="RO303" s="228"/>
      <c r="RP303" s="228"/>
      <c r="RQ303" s="228"/>
      <c r="RR303" s="228"/>
      <c r="RS303" s="228"/>
      <c r="RT303" s="228"/>
      <c r="RU303" s="228"/>
      <c r="RV303" s="228"/>
      <c r="RW303" s="228"/>
      <c r="RX303" s="228"/>
      <c r="RY303" s="228"/>
      <c r="RZ303" s="228"/>
      <c r="SA303" s="228"/>
      <c r="SB303" s="228"/>
      <c r="SC303" s="228"/>
      <c r="SD303" s="228"/>
      <c r="SE303" s="228"/>
      <c r="SF303" s="228"/>
      <c r="SG303" s="228"/>
      <c r="SH303" s="228"/>
      <c r="SI303" s="228"/>
      <c r="SJ303" s="228"/>
      <c r="SK303" s="228"/>
      <c r="SL303" s="228"/>
      <c r="SM303" s="228"/>
      <c r="SN303" s="228"/>
      <c r="SO303" s="228"/>
      <c r="SP303" s="228"/>
      <c r="SQ303" s="228"/>
      <c r="SR303" s="228"/>
      <c r="SS303" s="228"/>
      <c r="ST303" s="228"/>
      <c r="SU303" s="228"/>
      <c r="SV303" s="228"/>
      <c r="SW303" s="228"/>
      <c r="SX303" s="228"/>
      <c r="SY303" s="228"/>
      <c r="SZ303" s="228"/>
      <c r="TA303" s="228"/>
      <c r="TB303" s="228"/>
      <c r="TC303" s="228"/>
      <c r="TD303" s="228"/>
      <c r="TE303" s="228"/>
      <c r="TF303" s="228"/>
      <c r="TG303" s="228"/>
      <c r="TH303" s="228"/>
      <c r="TI303" s="228"/>
      <c r="TJ303" s="228"/>
      <c r="TK303" s="228"/>
      <c r="TL303" s="228"/>
      <c r="TM303" s="228"/>
      <c r="TN303" s="228"/>
      <c r="TO303" s="228"/>
      <c r="TP303" s="228"/>
      <c r="TQ303" s="228"/>
      <c r="TR303" s="228"/>
      <c r="TS303" s="228"/>
      <c r="TT303" s="228"/>
      <c r="TU303" s="228"/>
      <c r="TV303" s="228"/>
      <c r="TW303" s="228"/>
      <c r="TX303" s="228"/>
      <c r="TY303" s="228"/>
      <c r="TZ303" s="228"/>
      <c r="UA303" s="228"/>
      <c r="UB303" s="228"/>
      <c r="UC303" s="228"/>
      <c r="UD303" s="228"/>
      <c r="UE303" s="228"/>
      <c r="UF303" s="228"/>
      <c r="UG303" s="228"/>
      <c r="UH303" s="228"/>
      <c r="UI303" s="228"/>
      <c r="UJ303" s="228"/>
      <c r="UK303" s="228"/>
      <c r="UL303" s="228"/>
      <c r="UM303" s="228"/>
      <c r="UN303" s="228"/>
      <c r="UO303" s="228"/>
      <c r="UP303" s="228"/>
      <c r="UQ303" s="228"/>
      <c r="UR303" s="228"/>
      <c r="US303" s="228"/>
      <c r="UT303" s="228"/>
      <c r="UU303" s="228"/>
      <c r="UV303" s="228"/>
      <c r="UW303" s="228"/>
      <c r="UX303" s="228"/>
      <c r="UY303" s="228"/>
      <c r="UZ303" s="228"/>
      <c r="VA303" s="228"/>
      <c r="VB303" s="228"/>
      <c r="VC303" s="228"/>
      <c r="VD303" s="228"/>
      <c r="VE303" s="228"/>
      <c r="VF303" s="228"/>
      <c r="VG303" s="228"/>
      <c r="VH303" s="228"/>
      <c r="VI303" s="228"/>
      <c r="VJ303" s="228"/>
      <c r="VK303" s="228"/>
      <c r="VL303" s="228"/>
      <c r="VM303" s="228"/>
      <c r="VN303" s="228"/>
      <c r="VO303" s="228"/>
      <c r="VP303" s="228"/>
      <c r="VQ303" s="228"/>
      <c r="VR303" s="228"/>
      <c r="VS303" s="228"/>
      <c r="VT303" s="228"/>
      <c r="VU303" s="228"/>
      <c r="VV303" s="228"/>
      <c r="VW303" s="228"/>
      <c r="VX303" s="228"/>
      <c r="VY303" s="228"/>
      <c r="VZ303" s="228"/>
      <c r="WA303" s="228"/>
      <c r="WB303" s="228"/>
      <c r="WC303" s="228"/>
      <c r="WD303" s="228"/>
      <c r="WE303" s="228"/>
      <c r="WF303" s="228"/>
      <c r="WG303" s="228"/>
      <c r="WH303" s="228"/>
      <c r="WI303" s="228"/>
      <c r="WJ303" s="228"/>
      <c r="WK303" s="228"/>
      <c r="WL303" s="228"/>
      <c r="WM303" s="228"/>
      <c r="WN303" s="228"/>
      <c r="WO303" s="228"/>
      <c r="WP303" s="228"/>
      <c r="WQ303" s="228"/>
      <c r="WR303" s="228"/>
      <c r="WS303" s="228"/>
      <c r="WT303" s="228"/>
      <c r="WU303" s="228"/>
      <c r="WV303" s="228"/>
      <c r="WW303" s="228"/>
      <c r="WX303" s="228"/>
      <c r="WY303" s="228"/>
      <c r="WZ303" s="228"/>
      <c r="XA303" s="228"/>
      <c r="XB303" s="228"/>
      <c r="XC303" s="228"/>
      <c r="XD303" s="228"/>
      <c r="XE303" s="228"/>
      <c r="XF303" s="228"/>
      <c r="XG303" s="228"/>
      <c r="XH303" s="228"/>
      <c r="XI303" s="228"/>
      <c r="XJ303" s="228"/>
      <c r="XK303" s="228"/>
      <c r="XL303" s="228"/>
      <c r="XM303" s="228"/>
      <c r="XN303" s="228"/>
      <c r="XO303" s="228"/>
      <c r="XP303" s="228"/>
      <c r="XQ303" s="228"/>
      <c r="XR303" s="228"/>
      <c r="XS303" s="228"/>
      <c r="XT303" s="228"/>
      <c r="XU303" s="228"/>
      <c r="XV303" s="228"/>
      <c r="XW303" s="228"/>
      <c r="XX303" s="228"/>
      <c r="XY303" s="228"/>
      <c r="XZ303" s="228"/>
      <c r="YA303" s="228"/>
      <c r="YB303" s="228"/>
      <c r="YC303" s="228"/>
      <c r="YD303" s="228"/>
      <c r="YE303" s="228"/>
      <c r="YF303" s="228"/>
      <c r="YG303" s="228"/>
      <c r="YH303" s="228"/>
      <c r="YI303" s="228"/>
      <c r="YJ303" s="228"/>
      <c r="YK303" s="228"/>
      <c r="YL303" s="228"/>
      <c r="YM303" s="228"/>
      <c r="YN303" s="228"/>
      <c r="YO303" s="228"/>
      <c r="YP303" s="228"/>
      <c r="YQ303" s="228"/>
      <c r="YR303" s="228"/>
      <c r="YS303" s="228"/>
      <c r="YT303" s="228"/>
      <c r="YU303" s="228"/>
      <c r="YV303" s="228"/>
      <c r="YW303" s="228"/>
      <c r="YX303" s="228"/>
      <c r="YY303" s="228"/>
      <c r="YZ303" s="228"/>
      <c r="ZA303" s="228"/>
      <c r="ZB303" s="228"/>
      <c r="ZC303" s="228"/>
      <c r="ZD303" s="228"/>
      <c r="ZE303" s="228"/>
      <c r="ZF303" s="228"/>
      <c r="ZG303" s="228"/>
      <c r="ZH303" s="228"/>
      <c r="ZI303" s="228"/>
      <c r="ZJ303" s="228"/>
      <c r="ZK303" s="228"/>
      <c r="ZL303" s="228"/>
      <c r="ZM303" s="228"/>
      <c r="ZN303" s="228"/>
      <c r="ZO303" s="228"/>
      <c r="ZP303" s="228"/>
      <c r="ZQ303" s="228"/>
      <c r="ZR303" s="228"/>
      <c r="ZS303" s="228"/>
      <c r="ZT303" s="228"/>
      <c r="ZU303" s="228"/>
      <c r="ZV303" s="228"/>
      <c r="ZW303" s="228"/>
      <c r="ZX303" s="228"/>
      <c r="ZY303" s="228"/>
      <c r="ZZ303" s="228"/>
      <c r="AAA303" s="228"/>
      <c r="AAB303" s="228"/>
      <c r="AAC303" s="228"/>
      <c r="AAD303" s="228"/>
      <c r="AAE303" s="228"/>
      <c r="AAF303" s="228"/>
      <c r="AAG303" s="228"/>
      <c r="AAH303" s="228"/>
      <c r="AAI303" s="228"/>
      <c r="AAJ303" s="228"/>
      <c r="AAK303" s="228"/>
      <c r="AAL303" s="228"/>
      <c r="AAM303" s="228"/>
      <c r="AAN303" s="228"/>
      <c r="AAO303" s="228"/>
      <c r="AAP303" s="228"/>
      <c r="AAQ303" s="228"/>
      <c r="AAR303" s="228"/>
      <c r="AAS303" s="228"/>
      <c r="AAT303" s="228"/>
      <c r="AAU303" s="228"/>
      <c r="AAV303" s="228"/>
      <c r="AAW303" s="228"/>
      <c r="AAX303" s="228"/>
      <c r="AAY303" s="228"/>
      <c r="AAZ303" s="228"/>
      <c r="ABA303" s="228"/>
      <c r="ABB303" s="228"/>
      <c r="ABC303" s="228"/>
      <c r="ABD303" s="228"/>
      <c r="ABE303" s="228"/>
      <c r="ABF303" s="228"/>
      <c r="ABG303" s="228"/>
      <c r="ABH303" s="228"/>
      <c r="ABI303" s="228"/>
      <c r="ABJ303" s="228"/>
      <c r="ABK303" s="228"/>
      <c r="ABL303" s="228"/>
      <c r="ABM303" s="228"/>
      <c r="ABN303" s="228"/>
      <c r="ABO303" s="228"/>
      <c r="ABP303" s="228"/>
      <c r="ABQ303" s="228"/>
      <c r="ABR303" s="228"/>
      <c r="ABS303" s="228"/>
      <c r="ABT303" s="228"/>
      <c r="ABU303" s="228"/>
      <c r="ABV303" s="228"/>
      <c r="ABW303" s="228"/>
      <c r="ABX303" s="228"/>
      <c r="ABY303" s="228"/>
      <c r="ABZ303" s="228"/>
      <c r="ACA303" s="228"/>
      <c r="ACB303" s="228"/>
      <c r="ACC303" s="228"/>
      <c r="ACD303" s="228"/>
      <c r="ACE303" s="228"/>
      <c r="ACF303" s="228"/>
      <c r="ACG303" s="228"/>
      <c r="ACH303" s="228"/>
      <c r="ACI303" s="228"/>
      <c r="ACJ303" s="228"/>
      <c r="ACK303" s="228"/>
      <c r="ACL303" s="228"/>
      <c r="ACM303" s="228"/>
      <c r="ACN303" s="228"/>
      <c r="ACO303" s="228"/>
      <c r="ACP303" s="228"/>
      <c r="ACQ303" s="228"/>
      <c r="ACR303" s="228"/>
      <c r="ACS303" s="228"/>
      <c r="ACT303" s="228"/>
      <c r="ACU303" s="228"/>
      <c r="ACV303" s="228"/>
      <c r="ACW303" s="228"/>
      <c r="ACX303" s="228"/>
      <c r="ACY303" s="228"/>
      <c r="ACZ303" s="228"/>
      <c r="ADA303" s="228"/>
      <c r="ADB303" s="228"/>
      <c r="ADC303" s="228"/>
      <c r="ADD303" s="228"/>
      <c r="ADE303" s="228"/>
      <c r="ADF303" s="228"/>
      <c r="ADG303" s="228"/>
      <c r="ADH303" s="228"/>
      <c r="ADI303" s="228"/>
      <c r="ADJ303" s="228"/>
      <c r="ADK303" s="228"/>
      <c r="ADL303" s="228"/>
      <c r="ADM303" s="228"/>
      <c r="ADN303" s="228"/>
      <c r="ADO303" s="228"/>
      <c r="ADP303" s="228"/>
      <c r="ADQ303" s="228"/>
      <c r="ADR303" s="228"/>
      <c r="ADS303" s="228"/>
      <c r="ADT303" s="228"/>
      <c r="ADU303" s="228"/>
      <c r="ADV303" s="228"/>
      <c r="ADW303" s="228"/>
      <c r="ADX303" s="228"/>
      <c r="ADY303" s="228"/>
      <c r="ADZ303" s="228"/>
      <c r="AEA303" s="228"/>
      <c r="AEB303" s="228"/>
      <c r="AEC303" s="228"/>
      <c r="AED303" s="228"/>
      <c r="AEE303" s="228"/>
      <c r="AEF303" s="228"/>
      <c r="AEG303" s="228"/>
      <c r="AEH303" s="228"/>
      <c r="AEI303" s="228"/>
      <c r="AEJ303" s="228"/>
      <c r="AEK303" s="228"/>
      <c r="AEL303" s="228"/>
      <c r="AEM303" s="228"/>
      <c r="AEN303" s="228"/>
      <c r="AEO303" s="228"/>
      <c r="AEP303" s="228"/>
      <c r="AEQ303" s="228"/>
      <c r="AER303" s="228"/>
      <c r="AES303" s="228"/>
      <c r="AET303" s="228"/>
      <c r="AEU303" s="228"/>
      <c r="AEV303" s="228"/>
      <c r="AEW303" s="228"/>
      <c r="AEX303" s="228"/>
      <c r="AEY303" s="228"/>
      <c r="AEZ303" s="228"/>
      <c r="AFA303" s="228"/>
      <c r="AFB303" s="228"/>
      <c r="AFC303" s="228"/>
      <c r="AFD303" s="228"/>
      <c r="AFE303" s="228"/>
      <c r="AFF303" s="228"/>
      <c r="AFG303" s="228"/>
      <c r="AFH303" s="228"/>
      <c r="AFI303" s="228"/>
      <c r="AFJ303" s="228"/>
      <c r="AFK303" s="228"/>
      <c r="AFL303" s="228"/>
      <c r="AFM303" s="228"/>
      <c r="AFN303" s="228"/>
      <c r="AFO303" s="228"/>
      <c r="AFP303" s="228"/>
      <c r="AFQ303" s="228"/>
      <c r="AFR303" s="228"/>
      <c r="AFS303" s="228"/>
      <c r="AFT303" s="228"/>
      <c r="AFU303" s="228"/>
      <c r="AFV303" s="228"/>
      <c r="AFW303" s="228"/>
      <c r="AFX303" s="228"/>
      <c r="AFY303" s="228"/>
      <c r="AFZ303" s="228"/>
      <c r="AGA303" s="228"/>
      <c r="AGB303" s="228"/>
      <c r="AGC303" s="228"/>
      <c r="AGD303" s="228"/>
      <c r="AGE303" s="228"/>
      <c r="AGF303" s="228"/>
      <c r="AGG303" s="228"/>
      <c r="AGH303" s="228"/>
      <c r="AGI303" s="228"/>
      <c r="AGJ303" s="228"/>
      <c r="AGK303" s="228"/>
      <c r="AGL303" s="228"/>
      <c r="AGM303" s="228"/>
      <c r="AGN303" s="228"/>
      <c r="AGO303" s="228"/>
      <c r="AGP303" s="228"/>
      <c r="AGQ303" s="228"/>
      <c r="AGR303" s="228"/>
      <c r="AGS303" s="228"/>
      <c r="AGT303" s="228"/>
      <c r="AGU303" s="228"/>
      <c r="AGV303" s="228"/>
      <c r="AGW303" s="228"/>
      <c r="AGX303" s="228"/>
      <c r="AGY303" s="228"/>
      <c r="AGZ303" s="228"/>
      <c r="AHA303" s="228"/>
      <c r="AHB303" s="228"/>
      <c r="AHC303" s="228"/>
      <c r="AHD303" s="228"/>
      <c r="AHE303" s="228"/>
      <c r="AHF303" s="228"/>
      <c r="AHG303" s="228"/>
      <c r="AHH303" s="228"/>
      <c r="AHI303" s="228"/>
      <c r="AHJ303" s="228"/>
      <c r="AHK303" s="228"/>
      <c r="AHL303" s="228"/>
      <c r="AHM303" s="228"/>
      <c r="AHN303" s="228"/>
      <c r="AHO303" s="228"/>
      <c r="AHP303" s="228"/>
      <c r="AHQ303" s="228"/>
      <c r="AHR303" s="228"/>
      <c r="AHS303" s="228"/>
      <c r="AHT303" s="228"/>
      <c r="AHU303" s="228"/>
      <c r="AHV303" s="228"/>
      <c r="AHW303" s="228"/>
      <c r="AHX303" s="228"/>
      <c r="AHY303" s="228"/>
      <c r="AHZ303" s="228"/>
      <c r="AIA303" s="228"/>
      <c r="AIB303" s="228"/>
      <c r="AIC303" s="228"/>
      <c r="AID303" s="228"/>
      <c r="AIE303" s="228"/>
      <c r="AIF303" s="228"/>
      <c r="AIG303" s="228"/>
      <c r="AIH303" s="228"/>
      <c r="AII303" s="228"/>
      <c r="AIJ303" s="228"/>
      <c r="AIK303" s="228"/>
      <c r="AIL303" s="228"/>
      <c r="AIM303" s="228"/>
      <c r="AIN303" s="228"/>
      <c r="AIO303" s="228"/>
      <c r="AIP303" s="228"/>
      <c r="AIQ303" s="228"/>
      <c r="AIR303" s="228"/>
      <c r="AIS303" s="228"/>
      <c r="AIT303" s="228"/>
      <c r="AIU303" s="228"/>
      <c r="AIV303" s="228"/>
      <c r="AIW303" s="228"/>
      <c r="AIX303" s="228"/>
      <c r="AIY303" s="228"/>
      <c r="AIZ303" s="228"/>
      <c r="AJA303" s="228"/>
      <c r="AJB303" s="228"/>
      <c r="AJC303" s="228"/>
      <c r="AJD303" s="228"/>
      <c r="AJE303" s="228"/>
      <c r="AJF303" s="228"/>
      <c r="AJG303" s="228"/>
      <c r="AJH303" s="228"/>
      <c r="AJI303" s="228"/>
      <c r="AJJ303" s="228"/>
      <c r="AJK303" s="228"/>
      <c r="AJL303" s="228"/>
      <c r="AJM303" s="228"/>
      <c r="AJN303" s="228"/>
      <c r="AJO303" s="228"/>
      <c r="AJP303" s="228"/>
      <c r="AJQ303" s="228"/>
      <c r="AJR303" s="228"/>
      <c r="AJS303" s="228"/>
      <c r="AJT303" s="228"/>
      <c r="AJU303" s="228"/>
      <c r="AJV303" s="228"/>
      <c r="AJW303" s="228"/>
      <c r="AJX303" s="228"/>
      <c r="AJY303" s="228"/>
      <c r="AJZ303" s="228"/>
      <c r="AKA303" s="228"/>
      <c r="AKB303" s="228"/>
      <c r="AKC303" s="228"/>
      <c r="AKD303" s="228"/>
      <c r="AKE303" s="228"/>
      <c r="AKF303" s="228"/>
      <c r="AKG303" s="228"/>
      <c r="AKH303" s="228"/>
      <c r="AKI303" s="228"/>
      <c r="AKJ303" s="228"/>
      <c r="AKK303" s="228"/>
      <c r="AKL303" s="228"/>
      <c r="AKM303" s="228"/>
      <c r="AKN303" s="228"/>
      <c r="AKO303" s="228"/>
      <c r="AKP303" s="228"/>
      <c r="AKQ303" s="228"/>
      <c r="AKR303" s="228"/>
      <c r="AKS303" s="228"/>
      <c r="AKT303" s="228"/>
      <c r="AKU303" s="228"/>
      <c r="AKV303" s="228"/>
      <c r="AKW303" s="228"/>
      <c r="AKX303" s="228"/>
      <c r="AKY303" s="228"/>
      <c r="AKZ303" s="228"/>
      <c r="ALA303" s="228"/>
      <c r="ALB303" s="228"/>
      <c r="ALC303" s="228"/>
      <c r="ALD303" s="228"/>
      <c r="ALE303" s="228"/>
      <c r="ALF303" s="228"/>
      <c r="ALG303" s="228"/>
      <c r="ALH303" s="228"/>
      <c r="ALI303" s="228"/>
      <c r="ALJ303" s="228"/>
      <c r="ALK303" s="228"/>
      <c r="ALL303" s="228"/>
      <c r="ALM303" s="228"/>
      <c r="ALN303" s="228"/>
      <c r="ALO303" s="228"/>
      <c r="ALP303" s="228"/>
      <c r="ALQ303" s="228"/>
      <c r="ALR303" s="228"/>
      <c r="ALS303" s="228"/>
      <c r="ALT303" s="228"/>
      <c r="ALU303" s="228"/>
      <c r="ALV303" s="228"/>
      <c r="ALW303" s="228"/>
      <c r="ALX303" s="228"/>
      <c r="ALY303" s="228"/>
      <c r="ALZ303" s="228"/>
      <c r="AMA303" s="228"/>
      <c r="AMB303" s="228"/>
      <c r="AMC303" s="228"/>
      <c r="AMD303" s="228"/>
      <c r="AME303" s="228"/>
      <c r="AMF303" s="228"/>
      <c r="AMG303" s="228"/>
      <c r="AMH303" s="228"/>
      <c r="AMI303" s="228"/>
      <c r="AMJ303" s="228"/>
      <c r="AMK303" s="228"/>
      <c r="AML303" s="228"/>
      <c r="AMM303" s="228"/>
      <c r="AMN303" s="228"/>
      <c r="AMO303" s="228"/>
      <c r="AMP303" s="228"/>
      <c r="AMQ303" s="228"/>
      <c r="AMR303" s="228"/>
      <c r="AMS303" s="228"/>
      <c r="AMT303" s="228"/>
      <c r="AMU303" s="228"/>
      <c r="AMV303" s="228"/>
      <c r="AMW303" s="228"/>
      <c r="AMX303" s="228"/>
    </row>
    <row r="304" spans="1:1038" s="308" customFormat="1" ht="18" customHeight="1">
      <c r="A304" s="351" t="s">
        <v>1646</v>
      </c>
      <c r="B304" s="228" t="s">
        <v>1647</v>
      </c>
      <c r="C304" s="228"/>
      <c r="D304" s="228" t="s">
        <v>1279</v>
      </c>
      <c r="E304" s="228">
        <v>51</v>
      </c>
      <c r="F304" s="228">
        <v>1</v>
      </c>
      <c r="G304" s="285" t="str">
        <f t="shared" si="73"/>
        <v>51-1</v>
      </c>
      <c r="H304" s="279">
        <v>29</v>
      </c>
      <c r="I304" s="228">
        <v>41</v>
      </c>
      <c r="J304" s="226"/>
      <c r="K304" s="545" t="b">
        <f>IF(I305=1,IF(((VLOOKUP($G304,[1]Depth_Lookup!#REF!,9,FALSE))-(H304/100))=0,"Good",IF(((VLOOKUP($G304,[1]Depth_Lookup!$A$3:$J$550,9,FALSE))-(H304/100))&gt;0,"Too Short","Too Long")))</f>
        <v>0</v>
      </c>
      <c r="L304" s="171">
        <f>(VLOOKUP($G304,Depth_Lookup!$A$3:$J$410,10,FALSE))+(H304/100)</f>
        <v>116.99000000000001</v>
      </c>
      <c r="M304" s="171">
        <f>(VLOOKUP($G304,Depth_Lookup!$A$3:$J$410,10,FALSE))+(I304/100)</f>
        <v>117.11</v>
      </c>
      <c r="N304" s="231" t="s">
        <v>1744</v>
      </c>
      <c r="O304" s="228" t="s">
        <v>1303</v>
      </c>
      <c r="P304" s="228" t="s">
        <v>853</v>
      </c>
      <c r="Q304" s="228" t="s">
        <v>125</v>
      </c>
      <c r="R304" s="304" t="s">
        <v>1633</v>
      </c>
      <c r="S304" s="228" t="s">
        <v>94</v>
      </c>
      <c r="T304" s="228" t="s">
        <v>94</v>
      </c>
      <c r="U304" s="228" t="s">
        <v>95</v>
      </c>
      <c r="V304" s="228" t="s">
        <v>96</v>
      </c>
      <c r="W304" s="228" t="s">
        <v>102</v>
      </c>
      <c r="X304" s="305">
        <v>5</v>
      </c>
      <c r="Y304" s="228" t="s">
        <v>90</v>
      </c>
      <c r="Z304" s="228" t="s">
        <v>91</v>
      </c>
      <c r="AA304" s="228"/>
      <c r="AB304" s="228" t="s">
        <v>116</v>
      </c>
      <c r="AC304" s="228" t="s">
        <v>108</v>
      </c>
      <c r="AD304" s="228" t="s">
        <v>509</v>
      </c>
      <c r="AE304" s="234" t="s">
        <v>120</v>
      </c>
      <c r="AF304" s="304">
        <v>2</v>
      </c>
      <c r="AG304" s="241">
        <v>28</v>
      </c>
      <c r="AH304" s="228"/>
      <c r="AI304" s="244">
        <v>81</v>
      </c>
      <c r="AJ304" s="228"/>
      <c r="AK304" s="228"/>
      <c r="AL304" s="228"/>
      <c r="AM304" s="228"/>
      <c r="AN304" s="228"/>
      <c r="AO304" s="244"/>
      <c r="AP304" s="228"/>
      <c r="AQ304" s="228"/>
      <c r="AR304" s="228"/>
      <c r="AS304" s="228"/>
      <c r="AT304" s="228"/>
      <c r="AU304" s="244">
        <v>8</v>
      </c>
      <c r="AV304" s="228">
        <v>5</v>
      </c>
      <c r="AW304" s="228">
        <v>3</v>
      </c>
      <c r="AX304" s="228" t="s">
        <v>110</v>
      </c>
      <c r="AY304" s="228" t="s">
        <v>103</v>
      </c>
      <c r="AZ304" s="228"/>
      <c r="BA304" s="244">
        <v>10</v>
      </c>
      <c r="BB304" s="228">
        <v>7</v>
      </c>
      <c r="BC304" s="228">
        <v>3</v>
      </c>
      <c r="BD304" s="228" t="s">
        <v>110</v>
      </c>
      <c r="BE304" s="228" t="s">
        <v>103</v>
      </c>
      <c r="BF304" s="228"/>
      <c r="BG304" s="244"/>
      <c r="BH304" s="228"/>
      <c r="BI304" s="228"/>
      <c r="BJ304" s="228"/>
      <c r="BK304" s="228"/>
      <c r="BL304" s="228"/>
      <c r="BM304" s="244">
        <v>1</v>
      </c>
      <c r="BN304" s="228">
        <v>1</v>
      </c>
      <c r="BO304" s="228">
        <v>0.5</v>
      </c>
      <c r="BP304" s="228" t="s">
        <v>110</v>
      </c>
      <c r="BQ304" s="228" t="s">
        <v>103</v>
      </c>
      <c r="BR304" s="228"/>
      <c r="BS304" s="228"/>
      <c r="BT304" s="228"/>
      <c r="BU304" s="228"/>
      <c r="BV304" s="228"/>
      <c r="BW304" s="228"/>
      <c r="BX304" s="228"/>
      <c r="BY304" s="244"/>
      <c r="BZ304" s="228"/>
      <c r="CA304" s="228"/>
      <c r="CB304" s="228"/>
      <c r="CC304" s="228"/>
      <c r="CD304" s="228"/>
      <c r="CE304" s="228"/>
      <c r="CF304" s="228"/>
      <c r="CG304" s="245"/>
      <c r="CH304" s="246" t="s">
        <v>1745</v>
      </c>
      <c r="CI304" s="246">
        <v>90</v>
      </c>
      <c r="CJ304" s="246" t="s">
        <v>514</v>
      </c>
      <c r="CK304" s="247"/>
      <c r="CL304" s="248"/>
      <c r="CM304" s="248"/>
      <c r="CN304" s="248"/>
      <c r="CO304" s="248"/>
      <c r="CP304" s="248"/>
      <c r="CQ304" s="248"/>
      <c r="CR304" s="248"/>
      <c r="CS304" s="248"/>
      <c r="CT304" s="248"/>
      <c r="CU304" s="248"/>
      <c r="CV304" s="248"/>
      <c r="CW304" s="248"/>
      <c r="CX304" s="248"/>
      <c r="CY304" s="248"/>
      <c r="CZ304" s="248"/>
      <c r="DA304" s="248"/>
      <c r="DB304" s="248">
        <v>60</v>
      </c>
      <c r="DC304" s="249">
        <v>5</v>
      </c>
      <c r="DD304" s="248"/>
      <c r="DE304" s="248"/>
      <c r="DF304" s="248"/>
      <c r="DG304" s="248"/>
      <c r="DH304" s="248"/>
      <c r="DI304" s="248"/>
      <c r="DJ304" s="248">
        <v>35</v>
      </c>
      <c r="DK304" s="306">
        <v>100</v>
      </c>
      <c r="DL304" s="245"/>
      <c r="DM304" s="248"/>
      <c r="DN304" s="248"/>
      <c r="DO304" s="307"/>
      <c r="DQ304" s="245"/>
      <c r="DR304" s="307"/>
      <c r="DS304" s="245"/>
      <c r="DT304" s="262" t="s">
        <v>1746</v>
      </c>
      <c r="DU304" s="249"/>
      <c r="DV304" s="249"/>
      <c r="DW304" s="310">
        <v>100</v>
      </c>
      <c r="DX304" s="311" t="e">
        <v>#N/A</v>
      </c>
      <c r="DY304" s="268" t="s">
        <v>1405</v>
      </c>
      <c r="DZ304" s="268" t="s">
        <v>1747</v>
      </c>
      <c r="EA304" s="268"/>
      <c r="EB304" s="249"/>
      <c r="EC304" s="312"/>
      <c r="ED304" s="229" t="s">
        <v>2517</v>
      </c>
      <c r="EE304" s="313"/>
      <c r="EF304" s="314"/>
      <c r="EG304" s="313"/>
      <c r="EH304" s="315"/>
      <c r="EI304" s="316"/>
      <c r="EJ304" s="317"/>
      <c r="EK304" s="318"/>
      <c r="EL304" s="313"/>
      <c r="EM304" s="315"/>
      <c r="EN304" s="109" t="s">
        <v>2046</v>
      </c>
      <c r="EO304" s="319"/>
      <c r="EP304" s="319"/>
      <c r="EQ304" s="319"/>
      <c r="ER304" s="319"/>
      <c r="ES304" s="319"/>
      <c r="ET304" s="319"/>
      <c r="EU304" s="319"/>
      <c r="EV304" s="320">
        <v>35</v>
      </c>
      <c r="EW304" s="320">
        <v>270</v>
      </c>
      <c r="EX304" s="320">
        <v>35</v>
      </c>
      <c r="EY304" s="320">
        <v>180</v>
      </c>
      <c r="EZ304" s="192">
        <f t="shared" si="74"/>
        <v>45</v>
      </c>
      <c r="FA304" s="192">
        <f t="shared" si="75"/>
        <v>45</v>
      </c>
      <c r="FB304" s="192">
        <f t="shared" si="76"/>
        <v>45.280885607561046</v>
      </c>
      <c r="FC304" s="192">
        <f t="shared" si="77"/>
        <v>135</v>
      </c>
      <c r="FD304" s="192">
        <f t="shared" si="78"/>
        <v>44.719114392438954</v>
      </c>
      <c r="FE304" s="193">
        <f t="shared" si="79"/>
        <v>225</v>
      </c>
      <c r="FF304" s="194">
        <f t="shared" si="80"/>
        <v>44.719114392438954</v>
      </c>
      <c r="FG304" s="319"/>
      <c r="FH304" s="315"/>
      <c r="FI304" s="778">
        <f t="shared" si="81"/>
        <v>0</v>
      </c>
      <c r="FJ304" s="779">
        <f t="shared" si="82"/>
        <v>44.719114392438954</v>
      </c>
      <c r="FK304" s="779">
        <f t="shared" si="83"/>
        <v>45.280885607561046</v>
      </c>
      <c r="FL304" s="780">
        <f t="shared" si="84"/>
        <v>0.79030054207085321</v>
      </c>
      <c r="FM304" s="169">
        <f t="shared" si="85"/>
        <v>0.71056477546162988</v>
      </c>
      <c r="FN304" s="783">
        <f t="shared" si="86"/>
        <v>0</v>
      </c>
      <c r="FO304" s="228"/>
      <c r="FP304" s="228"/>
      <c r="FQ304" s="228"/>
      <c r="FR304" s="228"/>
      <c r="FS304" s="228"/>
      <c r="FT304" s="228"/>
      <c r="FU304" s="228"/>
      <c r="FV304" s="228"/>
      <c r="FW304" s="228"/>
      <c r="FX304" s="228"/>
      <c r="FY304" s="228"/>
      <c r="FZ304" s="228"/>
      <c r="GA304" s="228"/>
      <c r="GB304" s="228"/>
      <c r="GC304" s="228"/>
      <c r="GD304" s="228"/>
      <c r="GE304" s="228"/>
      <c r="GF304" s="228"/>
      <c r="GG304" s="228"/>
      <c r="GH304" s="228"/>
      <c r="GI304" s="228"/>
      <c r="GJ304" s="228"/>
      <c r="GK304" s="228"/>
      <c r="GL304" s="228"/>
      <c r="GM304" s="228"/>
      <c r="GN304" s="228"/>
      <c r="GO304" s="228"/>
      <c r="GP304" s="228"/>
      <c r="GQ304" s="228"/>
      <c r="GR304" s="228"/>
      <c r="GS304" s="228"/>
      <c r="GT304" s="228"/>
      <c r="GU304" s="228"/>
      <c r="GV304" s="228"/>
      <c r="GW304" s="228"/>
      <c r="GX304" s="228"/>
      <c r="GY304" s="228"/>
      <c r="GZ304" s="228"/>
      <c r="HA304" s="228"/>
      <c r="HB304" s="228"/>
      <c r="HC304" s="228"/>
      <c r="HD304" s="228"/>
      <c r="HE304" s="228"/>
      <c r="HF304" s="228"/>
      <c r="HG304" s="228"/>
      <c r="HH304" s="228"/>
      <c r="HI304" s="228"/>
      <c r="HJ304" s="228"/>
      <c r="HK304" s="228"/>
      <c r="HL304" s="228"/>
      <c r="HM304" s="228"/>
      <c r="HN304" s="228"/>
      <c r="HO304" s="228"/>
      <c r="HP304" s="228"/>
      <c r="HQ304" s="228"/>
      <c r="HR304" s="228"/>
      <c r="HS304" s="228"/>
      <c r="HT304" s="228"/>
      <c r="HU304" s="228"/>
      <c r="HV304" s="228"/>
      <c r="HW304" s="228"/>
      <c r="HX304" s="228"/>
      <c r="HY304" s="228"/>
      <c r="HZ304" s="228"/>
      <c r="IA304" s="228"/>
      <c r="IB304" s="228"/>
      <c r="IC304" s="228"/>
      <c r="ID304" s="228"/>
      <c r="IE304" s="228"/>
      <c r="IF304" s="228"/>
      <c r="IG304" s="228"/>
      <c r="IH304" s="228"/>
      <c r="II304" s="228"/>
      <c r="IJ304" s="228"/>
      <c r="IK304" s="228"/>
      <c r="IL304" s="228"/>
      <c r="IM304" s="228"/>
      <c r="IN304" s="228"/>
      <c r="IO304" s="228"/>
      <c r="IP304" s="228"/>
      <c r="IQ304" s="228"/>
      <c r="IR304" s="228"/>
      <c r="IS304" s="228"/>
      <c r="IT304" s="228"/>
      <c r="IU304" s="228"/>
      <c r="IV304" s="228"/>
      <c r="IW304" s="228"/>
      <c r="IX304" s="228"/>
      <c r="IY304" s="228"/>
      <c r="IZ304" s="228"/>
      <c r="JA304" s="228"/>
      <c r="JB304" s="228"/>
      <c r="JC304" s="228"/>
      <c r="JD304" s="228"/>
      <c r="JE304" s="228"/>
      <c r="JF304" s="228"/>
      <c r="JG304" s="228"/>
      <c r="JH304" s="228"/>
      <c r="JI304" s="228"/>
      <c r="JJ304" s="228"/>
      <c r="JK304" s="228"/>
      <c r="JL304" s="228"/>
      <c r="JM304" s="228"/>
      <c r="JN304" s="228"/>
      <c r="JO304" s="228"/>
      <c r="JP304" s="228"/>
      <c r="JQ304" s="228"/>
      <c r="JR304" s="228"/>
      <c r="JS304" s="228"/>
      <c r="JT304" s="228"/>
      <c r="JU304" s="228"/>
      <c r="JV304" s="228"/>
      <c r="JW304" s="228"/>
      <c r="JX304" s="228"/>
      <c r="JY304" s="228"/>
      <c r="JZ304" s="228"/>
      <c r="KA304" s="228"/>
      <c r="KB304" s="228"/>
      <c r="KC304" s="228"/>
      <c r="KD304" s="228"/>
      <c r="KE304" s="228"/>
      <c r="KF304" s="228"/>
      <c r="KG304" s="228"/>
      <c r="KH304" s="228"/>
      <c r="KI304" s="228"/>
      <c r="KJ304" s="228"/>
      <c r="KK304" s="228"/>
      <c r="KL304" s="228"/>
      <c r="KM304" s="228"/>
      <c r="KN304" s="228"/>
      <c r="KO304" s="228"/>
      <c r="KP304" s="228"/>
      <c r="KQ304" s="228"/>
      <c r="KR304" s="228"/>
      <c r="KS304" s="228"/>
      <c r="KT304" s="228"/>
      <c r="KU304" s="228"/>
      <c r="KV304" s="228"/>
      <c r="KW304" s="228"/>
      <c r="KX304" s="228"/>
      <c r="KY304" s="228"/>
      <c r="KZ304" s="228"/>
      <c r="LA304" s="228"/>
      <c r="LB304" s="228"/>
      <c r="LC304" s="228"/>
      <c r="LD304" s="228"/>
      <c r="LE304" s="228"/>
      <c r="LF304" s="228"/>
      <c r="LG304" s="228"/>
      <c r="LH304" s="228"/>
      <c r="LI304" s="228"/>
      <c r="LJ304" s="228"/>
      <c r="LK304" s="228"/>
      <c r="LL304" s="228"/>
      <c r="LM304" s="228"/>
      <c r="LN304" s="228"/>
      <c r="LO304" s="228"/>
      <c r="LP304" s="228"/>
      <c r="LQ304" s="228"/>
      <c r="LR304" s="228"/>
      <c r="LS304" s="228"/>
      <c r="LT304" s="228"/>
      <c r="LU304" s="228"/>
      <c r="LV304" s="228"/>
      <c r="LW304" s="228"/>
      <c r="LX304" s="228"/>
      <c r="LY304" s="228"/>
      <c r="LZ304" s="228"/>
      <c r="MA304" s="228"/>
      <c r="MB304" s="228"/>
      <c r="MC304" s="228"/>
      <c r="MD304" s="228"/>
      <c r="ME304" s="228"/>
      <c r="MF304" s="228"/>
      <c r="MG304" s="228"/>
      <c r="MH304" s="228"/>
      <c r="MI304" s="228"/>
      <c r="MJ304" s="228"/>
      <c r="MK304" s="228"/>
      <c r="ML304" s="228"/>
      <c r="MM304" s="228"/>
      <c r="MN304" s="228"/>
      <c r="MO304" s="228"/>
      <c r="MP304" s="228"/>
      <c r="MQ304" s="228"/>
      <c r="MR304" s="228"/>
      <c r="MS304" s="228"/>
      <c r="MT304" s="228"/>
      <c r="MU304" s="228"/>
      <c r="MV304" s="228"/>
      <c r="MW304" s="228"/>
      <c r="MX304" s="228"/>
      <c r="MY304" s="228"/>
      <c r="MZ304" s="228"/>
      <c r="NA304" s="228"/>
      <c r="NB304" s="228"/>
      <c r="NC304" s="228"/>
      <c r="ND304" s="228"/>
      <c r="NE304" s="228"/>
      <c r="NF304" s="228"/>
      <c r="NG304" s="228"/>
      <c r="NH304" s="228"/>
      <c r="NI304" s="228"/>
      <c r="NJ304" s="228"/>
      <c r="NK304" s="228"/>
      <c r="NL304" s="228"/>
      <c r="NM304" s="228"/>
      <c r="NN304" s="228"/>
      <c r="NO304" s="228"/>
      <c r="NP304" s="228"/>
      <c r="NQ304" s="228"/>
      <c r="NR304" s="228"/>
      <c r="NS304" s="228"/>
      <c r="NT304" s="228"/>
      <c r="NU304" s="228"/>
      <c r="NV304" s="228"/>
      <c r="NW304" s="228"/>
      <c r="NX304" s="228"/>
      <c r="NY304" s="228"/>
      <c r="NZ304" s="228"/>
      <c r="OA304" s="228"/>
      <c r="OB304" s="228"/>
      <c r="OC304" s="228"/>
      <c r="OD304" s="228"/>
      <c r="OE304" s="228"/>
      <c r="OF304" s="228"/>
      <c r="OG304" s="228"/>
      <c r="OH304" s="228"/>
      <c r="OI304" s="228"/>
      <c r="OJ304" s="228"/>
      <c r="OK304" s="228"/>
      <c r="OL304" s="228"/>
      <c r="OM304" s="228"/>
      <c r="ON304" s="228"/>
      <c r="OO304" s="228"/>
      <c r="OP304" s="228"/>
      <c r="OQ304" s="228"/>
      <c r="OR304" s="228"/>
      <c r="OS304" s="228"/>
      <c r="OT304" s="228"/>
      <c r="OU304" s="228"/>
      <c r="OV304" s="228"/>
      <c r="OW304" s="228"/>
      <c r="OX304" s="228"/>
      <c r="OY304" s="228"/>
      <c r="OZ304" s="228"/>
      <c r="PA304" s="228"/>
      <c r="PB304" s="228"/>
      <c r="PC304" s="228"/>
      <c r="PD304" s="228"/>
      <c r="PE304" s="228"/>
      <c r="PF304" s="228"/>
      <c r="PG304" s="228"/>
      <c r="PH304" s="228"/>
      <c r="PI304" s="228"/>
      <c r="PJ304" s="228"/>
      <c r="PK304" s="228"/>
      <c r="PL304" s="228"/>
      <c r="PM304" s="228"/>
      <c r="PN304" s="228"/>
      <c r="PO304" s="228"/>
      <c r="PP304" s="228"/>
      <c r="PQ304" s="228"/>
      <c r="PR304" s="228"/>
      <c r="PS304" s="228"/>
      <c r="PT304" s="228"/>
      <c r="PU304" s="228"/>
      <c r="PV304" s="228"/>
      <c r="PW304" s="228"/>
      <c r="PX304" s="228"/>
      <c r="PY304" s="228"/>
      <c r="PZ304" s="228"/>
      <c r="QA304" s="228"/>
      <c r="QB304" s="228"/>
      <c r="QC304" s="228"/>
      <c r="QD304" s="228"/>
      <c r="QE304" s="228"/>
      <c r="QF304" s="228"/>
      <c r="QG304" s="228"/>
      <c r="QH304" s="228"/>
      <c r="QI304" s="228"/>
      <c r="QJ304" s="228"/>
      <c r="QK304" s="228"/>
      <c r="QL304" s="228"/>
      <c r="QM304" s="228"/>
      <c r="QN304" s="228"/>
      <c r="QO304" s="228"/>
      <c r="QP304" s="228"/>
      <c r="QQ304" s="228"/>
      <c r="QR304" s="228"/>
      <c r="QS304" s="228"/>
      <c r="QT304" s="228"/>
      <c r="QU304" s="228"/>
      <c r="QV304" s="228"/>
      <c r="QW304" s="228"/>
      <c r="QX304" s="228"/>
      <c r="QY304" s="228"/>
      <c r="QZ304" s="228"/>
      <c r="RA304" s="228"/>
      <c r="RB304" s="228"/>
      <c r="RC304" s="228"/>
      <c r="RD304" s="228"/>
      <c r="RE304" s="228"/>
      <c r="RF304" s="228"/>
      <c r="RG304" s="228"/>
      <c r="RH304" s="228"/>
      <c r="RI304" s="228"/>
      <c r="RJ304" s="228"/>
      <c r="RK304" s="228"/>
      <c r="RL304" s="228"/>
      <c r="RM304" s="228"/>
      <c r="RN304" s="228"/>
      <c r="RO304" s="228"/>
      <c r="RP304" s="228"/>
      <c r="RQ304" s="228"/>
      <c r="RR304" s="228"/>
      <c r="RS304" s="228"/>
      <c r="RT304" s="228"/>
      <c r="RU304" s="228"/>
      <c r="RV304" s="228"/>
      <c r="RW304" s="228"/>
      <c r="RX304" s="228"/>
      <c r="RY304" s="228"/>
      <c r="RZ304" s="228"/>
      <c r="SA304" s="228"/>
      <c r="SB304" s="228"/>
      <c r="SC304" s="228"/>
      <c r="SD304" s="228"/>
      <c r="SE304" s="228"/>
      <c r="SF304" s="228"/>
      <c r="SG304" s="228"/>
      <c r="SH304" s="228"/>
      <c r="SI304" s="228"/>
      <c r="SJ304" s="228"/>
      <c r="SK304" s="228"/>
      <c r="SL304" s="228"/>
      <c r="SM304" s="228"/>
      <c r="SN304" s="228"/>
      <c r="SO304" s="228"/>
      <c r="SP304" s="228"/>
      <c r="SQ304" s="228"/>
      <c r="SR304" s="228"/>
      <c r="SS304" s="228"/>
      <c r="ST304" s="228"/>
      <c r="SU304" s="228"/>
      <c r="SV304" s="228"/>
      <c r="SW304" s="228"/>
      <c r="SX304" s="228"/>
      <c r="SY304" s="228"/>
      <c r="SZ304" s="228"/>
      <c r="TA304" s="228"/>
      <c r="TB304" s="228"/>
      <c r="TC304" s="228"/>
      <c r="TD304" s="228"/>
      <c r="TE304" s="228"/>
      <c r="TF304" s="228"/>
      <c r="TG304" s="228"/>
      <c r="TH304" s="228"/>
      <c r="TI304" s="228"/>
      <c r="TJ304" s="228"/>
      <c r="TK304" s="228"/>
      <c r="TL304" s="228"/>
      <c r="TM304" s="228"/>
      <c r="TN304" s="228"/>
      <c r="TO304" s="228"/>
      <c r="TP304" s="228"/>
      <c r="TQ304" s="228"/>
      <c r="TR304" s="228"/>
      <c r="TS304" s="228"/>
      <c r="TT304" s="228"/>
      <c r="TU304" s="228"/>
      <c r="TV304" s="228"/>
      <c r="TW304" s="228"/>
      <c r="TX304" s="228"/>
      <c r="TY304" s="228"/>
      <c r="TZ304" s="228"/>
      <c r="UA304" s="228"/>
      <c r="UB304" s="228"/>
      <c r="UC304" s="228"/>
      <c r="UD304" s="228"/>
      <c r="UE304" s="228"/>
      <c r="UF304" s="228"/>
      <c r="UG304" s="228"/>
      <c r="UH304" s="228"/>
      <c r="UI304" s="228"/>
      <c r="UJ304" s="228"/>
      <c r="UK304" s="228"/>
      <c r="UL304" s="228"/>
      <c r="UM304" s="228"/>
      <c r="UN304" s="228"/>
      <c r="UO304" s="228"/>
      <c r="UP304" s="228"/>
      <c r="UQ304" s="228"/>
      <c r="UR304" s="228"/>
      <c r="US304" s="228"/>
      <c r="UT304" s="228"/>
      <c r="UU304" s="228"/>
      <c r="UV304" s="228"/>
      <c r="UW304" s="228"/>
      <c r="UX304" s="228"/>
      <c r="UY304" s="228"/>
      <c r="UZ304" s="228"/>
      <c r="VA304" s="228"/>
      <c r="VB304" s="228"/>
      <c r="VC304" s="228"/>
      <c r="VD304" s="228"/>
      <c r="VE304" s="228"/>
      <c r="VF304" s="228"/>
      <c r="VG304" s="228"/>
      <c r="VH304" s="228"/>
      <c r="VI304" s="228"/>
      <c r="VJ304" s="228"/>
      <c r="VK304" s="228"/>
      <c r="VL304" s="228"/>
      <c r="VM304" s="228"/>
      <c r="VN304" s="228"/>
      <c r="VO304" s="228"/>
      <c r="VP304" s="228"/>
      <c r="VQ304" s="228"/>
      <c r="VR304" s="228"/>
      <c r="VS304" s="228"/>
      <c r="VT304" s="228"/>
      <c r="VU304" s="228"/>
      <c r="VV304" s="228"/>
      <c r="VW304" s="228"/>
      <c r="VX304" s="228"/>
      <c r="VY304" s="228"/>
      <c r="VZ304" s="228"/>
      <c r="WA304" s="228"/>
      <c r="WB304" s="228"/>
      <c r="WC304" s="228"/>
      <c r="WD304" s="228"/>
      <c r="WE304" s="228"/>
      <c r="WF304" s="228"/>
      <c r="WG304" s="228"/>
      <c r="WH304" s="228"/>
      <c r="WI304" s="228"/>
      <c r="WJ304" s="228"/>
      <c r="WK304" s="228"/>
      <c r="WL304" s="228"/>
      <c r="WM304" s="228"/>
      <c r="WN304" s="228"/>
      <c r="WO304" s="228"/>
      <c r="WP304" s="228"/>
      <c r="WQ304" s="228"/>
      <c r="WR304" s="228"/>
      <c r="WS304" s="228"/>
      <c r="WT304" s="228"/>
      <c r="WU304" s="228"/>
      <c r="WV304" s="228"/>
      <c r="WW304" s="228"/>
      <c r="WX304" s="228"/>
      <c r="WY304" s="228"/>
      <c r="WZ304" s="228"/>
      <c r="XA304" s="228"/>
      <c r="XB304" s="228"/>
      <c r="XC304" s="228"/>
      <c r="XD304" s="228"/>
      <c r="XE304" s="228"/>
      <c r="XF304" s="228"/>
      <c r="XG304" s="228"/>
      <c r="XH304" s="228"/>
      <c r="XI304" s="228"/>
      <c r="XJ304" s="228"/>
      <c r="XK304" s="228"/>
      <c r="XL304" s="228"/>
      <c r="XM304" s="228"/>
      <c r="XN304" s="228"/>
      <c r="XO304" s="228"/>
      <c r="XP304" s="228"/>
      <c r="XQ304" s="228"/>
      <c r="XR304" s="228"/>
      <c r="XS304" s="228"/>
      <c r="XT304" s="228"/>
      <c r="XU304" s="228"/>
      <c r="XV304" s="228"/>
      <c r="XW304" s="228"/>
      <c r="XX304" s="228"/>
      <c r="XY304" s="228"/>
      <c r="XZ304" s="228"/>
      <c r="YA304" s="228"/>
      <c r="YB304" s="228"/>
      <c r="YC304" s="228"/>
      <c r="YD304" s="228"/>
      <c r="YE304" s="228"/>
      <c r="YF304" s="228"/>
      <c r="YG304" s="228"/>
      <c r="YH304" s="228"/>
      <c r="YI304" s="228"/>
      <c r="YJ304" s="228"/>
      <c r="YK304" s="228"/>
      <c r="YL304" s="228"/>
      <c r="YM304" s="228"/>
      <c r="YN304" s="228"/>
      <c r="YO304" s="228"/>
      <c r="YP304" s="228"/>
      <c r="YQ304" s="228"/>
      <c r="YR304" s="228"/>
      <c r="YS304" s="228"/>
      <c r="YT304" s="228"/>
      <c r="YU304" s="228"/>
      <c r="YV304" s="228"/>
      <c r="YW304" s="228"/>
      <c r="YX304" s="228"/>
      <c r="YY304" s="228"/>
      <c r="YZ304" s="228"/>
      <c r="ZA304" s="228"/>
      <c r="ZB304" s="228"/>
      <c r="ZC304" s="228"/>
      <c r="ZD304" s="228"/>
      <c r="ZE304" s="228"/>
      <c r="ZF304" s="228"/>
      <c r="ZG304" s="228"/>
      <c r="ZH304" s="228"/>
      <c r="ZI304" s="228"/>
      <c r="ZJ304" s="228"/>
      <c r="ZK304" s="228"/>
      <c r="ZL304" s="228"/>
      <c r="ZM304" s="228"/>
      <c r="ZN304" s="228"/>
      <c r="ZO304" s="228"/>
      <c r="ZP304" s="228"/>
      <c r="ZQ304" s="228"/>
      <c r="ZR304" s="228"/>
      <c r="ZS304" s="228"/>
      <c r="ZT304" s="228"/>
      <c r="ZU304" s="228"/>
      <c r="ZV304" s="228"/>
      <c r="ZW304" s="228"/>
      <c r="ZX304" s="228"/>
      <c r="ZY304" s="228"/>
      <c r="ZZ304" s="228"/>
      <c r="AAA304" s="228"/>
      <c r="AAB304" s="228"/>
      <c r="AAC304" s="228"/>
      <c r="AAD304" s="228"/>
      <c r="AAE304" s="228"/>
      <c r="AAF304" s="228"/>
      <c r="AAG304" s="228"/>
      <c r="AAH304" s="228"/>
      <c r="AAI304" s="228"/>
      <c r="AAJ304" s="228"/>
      <c r="AAK304" s="228"/>
      <c r="AAL304" s="228"/>
      <c r="AAM304" s="228"/>
      <c r="AAN304" s="228"/>
      <c r="AAO304" s="228"/>
      <c r="AAP304" s="228"/>
      <c r="AAQ304" s="228"/>
      <c r="AAR304" s="228"/>
      <c r="AAS304" s="228"/>
      <c r="AAT304" s="228"/>
      <c r="AAU304" s="228"/>
      <c r="AAV304" s="228"/>
      <c r="AAW304" s="228"/>
      <c r="AAX304" s="228"/>
      <c r="AAY304" s="228"/>
      <c r="AAZ304" s="228"/>
      <c r="ABA304" s="228"/>
      <c r="ABB304" s="228"/>
      <c r="ABC304" s="228"/>
      <c r="ABD304" s="228"/>
      <c r="ABE304" s="228"/>
      <c r="ABF304" s="228"/>
      <c r="ABG304" s="228"/>
      <c r="ABH304" s="228"/>
      <c r="ABI304" s="228"/>
      <c r="ABJ304" s="228"/>
      <c r="ABK304" s="228"/>
      <c r="ABL304" s="228"/>
      <c r="ABM304" s="228"/>
      <c r="ABN304" s="228"/>
      <c r="ABO304" s="228"/>
      <c r="ABP304" s="228"/>
      <c r="ABQ304" s="228"/>
      <c r="ABR304" s="228"/>
      <c r="ABS304" s="228"/>
      <c r="ABT304" s="228"/>
      <c r="ABU304" s="228"/>
      <c r="ABV304" s="228"/>
      <c r="ABW304" s="228"/>
      <c r="ABX304" s="228"/>
      <c r="ABY304" s="228"/>
      <c r="ABZ304" s="228"/>
      <c r="ACA304" s="228"/>
      <c r="ACB304" s="228"/>
      <c r="ACC304" s="228"/>
      <c r="ACD304" s="228"/>
      <c r="ACE304" s="228"/>
      <c r="ACF304" s="228"/>
      <c r="ACG304" s="228"/>
      <c r="ACH304" s="228"/>
      <c r="ACI304" s="228"/>
      <c r="ACJ304" s="228"/>
      <c r="ACK304" s="228"/>
      <c r="ACL304" s="228"/>
      <c r="ACM304" s="228"/>
      <c r="ACN304" s="228"/>
      <c r="ACO304" s="228"/>
      <c r="ACP304" s="228"/>
      <c r="ACQ304" s="228"/>
      <c r="ACR304" s="228"/>
      <c r="ACS304" s="228"/>
      <c r="ACT304" s="228"/>
      <c r="ACU304" s="228"/>
      <c r="ACV304" s="228"/>
      <c r="ACW304" s="228"/>
      <c r="ACX304" s="228"/>
      <c r="ACY304" s="228"/>
      <c r="ACZ304" s="228"/>
      <c r="ADA304" s="228"/>
      <c r="ADB304" s="228"/>
      <c r="ADC304" s="228"/>
      <c r="ADD304" s="228"/>
      <c r="ADE304" s="228"/>
      <c r="ADF304" s="228"/>
      <c r="ADG304" s="228"/>
      <c r="ADH304" s="228"/>
      <c r="ADI304" s="228"/>
      <c r="ADJ304" s="228"/>
      <c r="ADK304" s="228"/>
      <c r="ADL304" s="228"/>
      <c r="ADM304" s="228"/>
      <c r="ADN304" s="228"/>
      <c r="ADO304" s="228"/>
      <c r="ADP304" s="228"/>
      <c r="ADQ304" s="228"/>
      <c r="ADR304" s="228"/>
      <c r="ADS304" s="228"/>
      <c r="ADT304" s="228"/>
      <c r="ADU304" s="228"/>
      <c r="ADV304" s="228"/>
      <c r="ADW304" s="228"/>
      <c r="ADX304" s="228"/>
      <c r="ADY304" s="228"/>
      <c r="ADZ304" s="228"/>
      <c r="AEA304" s="228"/>
      <c r="AEB304" s="228"/>
      <c r="AEC304" s="228"/>
      <c r="AED304" s="228"/>
      <c r="AEE304" s="228"/>
      <c r="AEF304" s="228"/>
      <c r="AEG304" s="228"/>
      <c r="AEH304" s="228"/>
      <c r="AEI304" s="228"/>
      <c r="AEJ304" s="228"/>
      <c r="AEK304" s="228"/>
      <c r="AEL304" s="228"/>
      <c r="AEM304" s="228"/>
      <c r="AEN304" s="228"/>
      <c r="AEO304" s="228"/>
      <c r="AEP304" s="228"/>
      <c r="AEQ304" s="228"/>
      <c r="AER304" s="228"/>
      <c r="AES304" s="228"/>
      <c r="AET304" s="228"/>
      <c r="AEU304" s="228"/>
      <c r="AEV304" s="228"/>
      <c r="AEW304" s="228"/>
      <c r="AEX304" s="228"/>
      <c r="AEY304" s="228"/>
      <c r="AEZ304" s="228"/>
      <c r="AFA304" s="228"/>
      <c r="AFB304" s="228"/>
      <c r="AFC304" s="228"/>
      <c r="AFD304" s="228"/>
      <c r="AFE304" s="228"/>
      <c r="AFF304" s="228"/>
      <c r="AFG304" s="228"/>
      <c r="AFH304" s="228"/>
      <c r="AFI304" s="228"/>
      <c r="AFJ304" s="228"/>
      <c r="AFK304" s="228"/>
      <c r="AFL304" s="228"/>
      <c r="AFM304" s="228"/>
      <c r="AFN304" s="228"/>
      <c r="AFO304" s="228"/>
      <c r="AFP304" s="228"/>
      <c r="AFQ304" s="228"/>
      <c r="AFR304" s="228"/>
      <c r="AFS304" s="228"/>
      <c r="AFT304" s="228"/>
      <c r="AFU304" s="228"/>
      <c r="AFV304" s="228"/>
      <c r="AFW304" s="228"/>
      <c r="AFX304" s="228"/>
      <c r="AFY304" s="228"/>
      <c r="AFZ304" s="228"/>
      <c r="AGA304" s="228"/>
      <c r="AGB304" s="228"/>
      <c r="AGC304" s="228"/>
      <c r="AGD304" s="228"/>
      <c r="AGE304" s="228"/>
      <c r="AGF304" s="228"/>
      <c r="AGG304" s="228"/>
      <c r="AGH304" s="228"/>
      <c r="AGI304" s="228"/>
      <c r="AGJ304" s="228"/>
      <c r="AGK304" s="228"/>
      <c r="AGL304" s="228"/>
      <c r="AGM304" s="228"/>
      <c r="AGN304" s="228"/>
      <c r="AGO304" s="228"/>
      <c r="AGP304" s="228"/>
      <c r="AGQ304" s="228"/>
      <c r="AGR304" s="228"/>
      <c r="AGS304" s="228"/>
      <c r="AGT304" s="228"/>
      <c r="AGU304" s="228"/>
      <c r="AGV304" s="228"/>
      <c r="AGW304" s="228"/>
      <c r="AGX304" s="228"/>
      <c r="AGY304" s="228"/>
      <c r="AGZ304" s="228"/>
      <c r="AHA304" s="228"/>
      <c r="AHB304" s="228"/>
      <c r="AHC304" s="228"/>
      <c r="AHD304" s="228"/>
      <c r="AHE304" s="228"/>
      <c r="AHF304" s="228"/>
      <c r="AHG304" s="228"/>
      <c r="AHH304" s="228"/>
      <c r="AHI304" s="228"/>
      <c r="AHJ304" s="228"/>
      <c r="AHK304" s="228"/>
      <c r="AHL304" s="228"/>
      <c r="AHM304" s="228"/>
      <c r="AHN304" s="228"/>
      <c r="AHO304" s="228"/>
      <c r="AHP304" s="228"/>
      <c r="AHQ304" s="228"/>
      <c r="AHR304" s="228"/>
      <c r="AHS304" s="228"/>
      <c r="AHT304" s="228"/>
      <c r="AHU304" s="228"/>
      <c r="AHV304" s="228"/>
      <c r="AHW304" s="228"/>
      <c r="AHX304" s="228"/>
      <c r="AHY304" s="228"/>
      <c r="AHZ304" s="228"/>
      <c r="AIA304" s="228"/>
      <c r="AIB304" s="228"/>
      <c r="AIC304" s="228"/>
      <c r="AID304" s="228"/>
      <c r="AIE304" s="228"/>
      <c r="AIF304" s="228"/>
      <c r="AIG304" s="228"/>
      <c r="AIH304" s="228"/>
      <c r="AII304" s="228"/>
      <c r="AIJ304" s="228"/>
      <c r="AIK304" s="228"/>
      <c r="AIL304" s="228"/>
      <c r="AIM304" s="228"/>
      <c r="AIN304" s="228"/>
      <c r="AIO304" s="228"/>
      <c r="AIP304" s="228"/>
      <c r="AIQ304" s="228"/>
      <c r="AIR304" s="228"/>
      <c r="AIS304" s="228"/>
      <c r="AIT304" s="228"/>
      <c r="AIU304" s="228"/>
      <c r="AIV304" s="228"/>
      <c r="AIW304" s="228"/>
      <c r="AIX304" s="228"/>
      <c r="AIY304" s="228"/>
      <c r="AIZ304" s="228"/>
      <c r="AJA304" s="228"/>
      <c r="AJB304" s="228"/>
      <c r="AJC304" s="228"/>
      <c r="AJD304" s="228"/>
      <c r="AJE304" s="228"/>
      <c r="AJF304" s="228"/>
      <c r="AJG304" s="228"/>
      <c r="AJH304" s="228"/>
      <c r="AJI304" s="228"/>
      <c r="AJJ304" s="228"/>
      <c r="AJK304" s="228"/>
      <c r="AJL304" s="228"/>
      <c r="AJM304" s="228"/>
      <c r="AJN304" s="228"/>
      <c r="AJO304" s="228"/>
      <c r="AJP304" s="228"/>
      <c r="AJQ304" s="228"/>
      <c r="AJR304" s="228"/>
      <c r="AJS304" s="228"/>
      <c r="AJT304" s="228"/>
      <c r="AJU304" s="228"/>
      <c r="AJV304" s="228"/>
      <c r="AJW304" s="228"/>
      <c r="AJX304" s="228"/>
      <c r="AJY304" s="228"/>
      <c r="AJZ304" s="228"/>
      <c r="AKA304" s="228"/>
      <c r="AKB304" s="228"/>
      <c r="AKC304" s="228"/>
      <c r="AKD304" s="228"/>
      <c r="AKE304" s="228"/>
      <c r="AKF304" s="228"/>
      <c r="AKG304" s="228"/>
      <c r="AKH304" s="228"/>
      <c r="AKI304" s="228"/>
      <c r="AKJ304" s="228"/>
      <c r="AKK304" s="228"/>
      <c r="AKL304" s="228"/>
      <c r="AKM304" s="228"/>
      <c r="AKN304" s="228"/>
      <c r="AKO304" s="228"/>
      <c r="AKP304" s="228"/>
      <c r="AKQ304" s="228"/>
      <c r="AKR304" s="228"/>
      <c r="AKS304" s="228"/>
      <c r="AKT304" s="228"/>
      <c r="AKU304" s="228"/>
      <c r="AKV304" s="228"/>
      <c r="AKW304" s="228"/>
      <c r="AKX304" s="228"/>
      <c r="AKY304" s="228"/>
      <c r="AKZ304" s="228"/>
      <c r="ALA304" s="228"/>
      <c r="ALB304" s="228"/>
      <c r="ALC304" s="228"/>
      <c r="ALD304" s="228"/>
      <c r="ALE304" s="228"/>
      <c r="ALF304" s="228"/>
      <c r="ALG304" s="228"/>
      <c r="ALH304" s="228"/>
      <c r="ALI304" s="228"/>
      <c r="ALJ304" s="228"/>
      <c r="ALK304" s="228"/>
      <c r="ALL304" s="228"/>
      <c r="ALM304" s="228"/>
      <c r="ALN304" s="228"/>
      <c r="ALO304" s="228"/>
      <c r="ALP304" s="228"/>
      <c r="ALQ304" s="228"/>
      <c r="ALR304" s="228"/>
      <c r="ALS304" s="228"/>
      <c r="ALT304" s="228"/>
      <c r="ALU304" s="228"/>
      <c r="ALV304" s="228"/>
      <c r="ALW304" s="228"/>
      <c r="ALX304" s="228"/>
      <c r="ALY304" s="228"/>
      <c r="ALZ304" s="228"/>
      <c r="AMA304" s="228"/>
      <c r="AMB304" s="228"/>
      <c r="AMC304" s="228"/>
      <c r="AMD304" s="228"/>
      <c r="AME304" s="228"/>
      <c r="AMF304" s="228"/>
      <c r="AMG304" s="228"/>
      <c r="AMH304" s="228"/>
      <c r="AMI304" s="228"/>
      <c r="AMJ304" s="228"/>
      <c r="AMK304" s="228"/>
      <c r="AML304" s="228"/>
      <c r="AMM304" s="228"/>
      <c r="AMN304" s="228"/>
      <c r="AMO304" s="228"/>
      <c r="AMP304" s="228"/>
      <c r="AMQ304" s="228"/>
      <c r="AMR304" s="228"/>
      <c r="AMS304" s="228"/>
      <c r="AMT304" s="228"/>
      <c r="AMU304" s="228"/>
      <c r="AMV304" s="228"/>
      <c r="AMW304" s="228"/>
      <c r="AMX304" s="228"/>
    </row>
    <row r="305" spans="1:1038" s="308" customFormat="1" ht="18" customHeight="1">
      <c r="A305" s="351" t="s">
        <v>1646</v>
      </c>
      <c r="B305" s="228" t="s">
        <v>1647</v>
      </c>
      <c r="C305" s="228"/>
      <c r="D305" s="228" t="s">
        <v>1279</v>
      </c>
      <c r="E305" s="228">
        <v>51</v>
      </c>
      <c r="F305" s="228">
        <v>2</v>
      </c>
      <c r="G305" s="285" t="str">
        <f t="shared" si="73"/>
        <v>51-2</v>
      </c>
      <c r="H305" s="279">
        <v>0</v>
      </c>
      <c r="I305" s="228">
        <v>96</v>
      </c>
      <c r="J305" s="226"/>
      <c r="K305" s="545" t="b">
        <f>IF(I306=1,IF(((VLOOKUP($G305,[1]Depth_Lookup!#REF!,9,FALSE))-(H305/100))=0,"Good",IF(((VLOOKUP($G305,[1]Depth_Lookup!$A$3:$J$550,9,FALSE))-(H305/100))&gt;0,"Too Short","Too Long")))</f>
        <v>0</v>
      </c>
      <c r="L305" s="171">
        <f>(VLOOKUP($G305,Depth_Lookup!$A$3:$J$410,10,FALSE))+(H305/100)</f>
        <v>117.13500000000001</v>
      </c>
      <c r="M305" s="171">
        <f>(VLOOKUP($G305,Depth_Lookup!$A$3:$J$410,10,FALSE))+(I305/100)</f>
        <v>118.095</v>
      </c>
      <c r="N305" s="231" t="s">
        <v>1744</v>
      </c>
      <c r="O305" s="228" t="s">
        <v>1303</v>
      </c>
      <c r="P305" s="228" t="s">
        <v>853</v>
      </c>
      <c r="Q305" s="228" t="s">
        <v>125</v>
      </c>
      <c r="R305" s="304" t="s">
        <v>1633</v>
      </c>
      <c r="S305" s="228" t="s">
        <v>94</v>
      </c>
      <c r="T305" s="228" t="s">
        <v>94</v>
      </c>
      <c r="U305" s="228" t="s">
        <v>95</v>
      </c>
      <c r="V305" s="228" t="s">
        <v>96</v>
      </c>
      <c r="W305" s="228" t="s">
        <v>102</v>
      </c>
      <c r="X305" s="305">
        <v>5</v>
      </c>
      <c r="Y305" s="228" t="s">
        <v>90</v>
      </c>
      <c r="Z305" s="228" t="s">
        <v>91</v>
      </c>
      <c r="AA305" s="228"/>
      <c r="AB305" s="228" t="s">
        <v>116</v>
      </c>
      <c r="AC305" s="228" t="s">
        <v>108</v>
      </c>
      <c r="AD305" s="228" t="s">
        <v>509</v>
      </c>
      <c r="AE305" s="234" t="s">
        <v>123</v>
      </c>
      <c r="AF305" s="304">
        <v>1</v>
      </c>
      <c r="AG305" s="241">
        <v>60</v>
      </c>
      <c r="AH305" s="228"/>
      <c r="AI305" s="244">
        <v>78</v>
      </c>
      <c r="AJ305" s="228"/>
      <c r="AK305" s="228"/>
      <c r="AL305" s="228"/>
      <c r="AM305" s="228"/>
      <c r="AN305" s="228"/>
      <c r="AO305" s="244"/>
      <c r="AP305" s="228"/>
      <c r="AQ305" s="228"/>
      <c r="AR305" s="228"/>
      <c r="AS305" s="228"/>
      <c r="AT305" s="228"/>
      <c r="AU305" s="244">
        <v>5</v>
      </c>
      <c r="AV305" s="228">
        <v>5</v>
      </c>
      <c r="AW305" s="228">
        <v>3</v>
      </c>
      <c r="AX305" s="228" t="s">
        <v>110</v>
      </c>
      <c r="AY305" s="228" t="s">
        <v>103</v>
      </c>
      <c r="AZ305" s="228"/>
      <c r="BA305" s="244">
        <v>15</v>
      </c>
      <c r="BB305" s="228">
        <v>6</v>
      </c>
      <c r="BC305" s="228">
        <v>2</v>
      </c>
      <c r="BD305" s="228" t="s">
        <v>110</v>
      </c>
      <c r="BE305" s="228" t="s">
        <v>103</v>
      </c>
      <c r="BF305" s="228"/>
      <c r="BG305" s="244"/>
      <c r="BH305" s="228"/>
      <c r="BI305" s="228"/>
      <c r="BJ305" s="228"/>
      <c r="BK305" s="228"/>
      <c r="BL305" s="228"/>
      <c r="BM305" s="244">
        <v>2</v>
      </c>
      <c r="BN305" s="228">
        <v>1</v>
      </c>
      <c r="BO305" s="228">
        <v>0.5</v>
      </c>
      <c r="BP305" s="228" t="s">
        <v>110</v>
      </c>
      <c r="BQ305" s="228" t="s">
        <v>103</v>
      </c>
      <c r="BR305" s="228"/>
      <c r="BS305" s="228"/>
      <c r="BT305" s="228"/>
      <c r="BU305" s="228"/>
      <c r="BV305" s="228"/>
      <c r="BW305" s="228"/>
      <c r="BX305" s="228"/>
      <c r="BY305" s="244"/>
      <c r="BZ305" s="228"/>
      <c r="CA305" s="228"/>
      <c r="CB305" s="228"/>
      <c r="CC305" s="228"/>
      <c r="CD305" s="228"/>
      <c r="CE305" s="228"/>
      <c r="CF305" s="228"/>
      <c r="CG305" s="245"/>
      <c r="CH305" s="246" t="s">
        <v>1745</v>
      </c>
      <c r="CI305" s="246">
        <v>90</v>
      </c>
      <c r="CJ305" s="246" t="s">
        <v>514</v>
      </c>
      <c r="CK305" s="247"/>
      <c r="CL305" s="248"/>
      <c r="CM305" s="248"/>
      <c r="CN305" s="248"/>
      <c r="CO305" s="248"/>
      <c r="CP305" s="248"/>
      <c r="CQ305" s="248"/>
      <c r="CR305" s="248"/>
      <c r="CS305" s="248"/>
      <c r="CT305" s="248"/>
      <c r="CU305" s="248"/>
      <c r="CV305" s="248"/>
      <c r="CW305" s="248"/>
      <c r="CX305" s="248"/>
      <c r="CY305" s="248"/>
      <c r="CZ305" s="248"/>
      <c r="DA305" s="248"/>
      <c r="DB305" s="248">
        <v>70</v>
      </c>
      <c r="DC305" s="249">
        <v>10</v>
      </c>
      <c r="DD305" s="248"/>
      <c r="DE305" s="248"/>
      <c r="DF305" s="248"/>
      <c r="DG305" s="248"/>
      <c r="DH305" s="248"/>
      <c r="DI305" s="248"/>
      <c r="DJ305" s="248">
        <v>20</v>
      </c>
      <c r="DK305" s="306">
        <v>100</v>
      </c>
      <c r="DL305" s="245"/>
      <c r="DM305" s="248"/>
      <c r="DN305" s="248"/>
      <c r="DO305" s="307"/>
      <c r="DQ305" s="245"/>
      <c r="DR305" s="307"/>
      <c r="DS305" s="245"/>
      <c r="DT305" s="262" t="s">
        <v>1746</v>
      </c>
      <c r="DU305" s="249"/>
      <c r="DV305" s="249"/>
      <c r="DW305" s="310">
        <v>100</v>
      </c>
      <c r="DX305" s="311" t="e">
        <v>#N/A</v>
      </c>
      <c r="DY305" s="268" t="s">
        <v>1405</v>
      </c>
      <c r="DZ305" s="268" t="s">
        <v>1747</v>
      </c>
      <c r="EA305" s="268"/>
      <c r="EB305" s="249"/>
      <c r="EC305" s="312"/>
      <c r="ED305" s="229" t="s">
        <v>2517</v>
      </c>
      <c r="EE305" s="313"/>
      <c r="EF305" s="314"/>
      <c r="EG305" s="313"/>
      <c r="EH305" s="315"/>
      <c r="EI305" s="316"/>
      <c r="EJ305" s="317"/>
      <c r="EK305" s="318"/>
      <c r="EL305" s="313"/>
      <c r="EM305" s="315"/>
      <c r="EN305" s="315"/>
      <c r="EO305" s="319"/>
      <c r="EP305" s="319"/>
      <c r="EQ305" s="319"/>
      <c r="ER305" s="319"/>
      <c r="ES305" s="319"/>
      <c r="ET305" s="319"/>
      <c r="EU305" s="319"/>
      <c r="EV305" s="320"/>
      <c r="EW305" s="320"/>
      <c r="EX305" s="320"/>
      <c r="EY305" s="320"/>
      <c r="EZ305" s="192" t="e">
        <f t="shared" si="74"/>
        <v>#DIV/0!</v>
      </c>
      <c r="FA305" s="192" t="e">
        <f t="shared" si="75"/>
        <v>#DIV/0!</v>
      </c>
      <c r="FB305" s="192" t="e">
        <f t="shared" si="76"/>
        <v>#DIV/0!</v>
      </c>
      <c r="FC305" s="192" t="e">
        <f t="shared" si="77"/>
        <v>#DIV/0!</v>
      </c>
      <c r="FD305" s="192" t="e">
        <f t="shared" si="78"/>
        <v>#DIV/0!</v>
      </c>
      <c r="FE305" s="193" t="e">
        <f t="shared" si="79"/>
        <v>#DIV/0!</v>
      </c>
      <c r="FF305" s="194" t="e">
        <f t="shared" si="80"/>
        <v>#DIV/0!</v>
      </c>
      <c r="FG305" s="319"/>
      <c r="FH305" s="315"/>
      <c r="FI305" s="778">
        <f t="shared" si="81"/>
        <v>0</v>
      </c>
      <c r="FJ305" s="779" t="e">
        <f t="shared" si="82"/>
        <v>#DIV/0!</v>
      </c>
      <c r="FK305" s="779" t="e">
        <f t="shared" si="83"/>
        <v>#DIV/0!</v>
      </c>
      <c r="FL305" s="780" t="e">
        <f t="shared" si="84"/>
        <v>#DIV/0!</v>
      </c>
      <c r="FM305" s="169" t="e">
        <f t="shared" si="85"/>
        <v>#DIV/0!</v>
      </c>
      <c r="FN305" s="783" t="e">
        <f t="shared" si="86"/>
        <v>#DIV/0!</v>
      </c>
      <c r="FO305" s="228"/>
      <c r="FP305" s="228"/>
      <c r="FQ305" s="228"/>
      <c r="FR305" s="228"/>
      <c r="FS305" s="228"/>
      <c r="FT305" s="228"/>
      <c r="FU305" s="228"/>
      <c r="FV305" s="228"/>
      <c r="FW305" s="228"/>
      <c r="FX305" s="228"/>
      <c r="FY305" s="228"/>
      <c r="FZ305" s="228"/>
      <c r="GA305" s="228"/>
      <c r="GB305" s="228"/>
      <c r="GC305" s="228"/>
      <c r="GD305" s="228"/>
      <c r="GE305" s="228"/>
      <c r="GF305" s="228"/>
      <c r="GG305" s="228"/>
      <c r="GH305" s="228"/>
      <c r="GI305" s="228"/>
      <c r="GJ305" s="228"/>
      <c r="GK305" s="228"/>
      <c r="GL305" s="228"/>
      <c r="GM305" s="228"/>
      <c r="GN305" s="228"/>
      <c r="GO305" s="228"/>
      <c r="GP305" s="228"/>
      <c r="GQ305" s="228"/>
      <c r="GR305" s="228"/>
      <c r="GS305" s="228"/>
      <c r="GT305" s="228"/>
      <c r="GU305" s="228"/>
      <c r="GV305" s="228"/>
      <c r="GW305" s="228"/>
      <c r="GX305" s="228"/>
      <c r="GY305" s="228"/>
      <c r="GZ305" s="228"/>
      <c r="HA305" s="228"/>
      <c r="HB305" s="228"/>
      <c r="HC305" s="228"/>
      <c r="HD305" s="228"/>
      <c r="HE305" s="228"/>
      <c r="HF305" s="228"/>
      <c r="HG305" s="228"/>
      <c r="HH305" s="228"/>
      <c r="HI305" s="228"/>
      <c r="HJ305" s="228"/>
      <c r="HK305" s="228"/>
      <c r="HL305" s="228"/>
      <c r="HM305" s="228"/>
      <c r="HN305" s="228"/>
      <c r="HO305" s="228"/>
      <c r="HP305" s="228"/>
      <c r="HQ305" s="228"/>
      <c r="HR305" s="228"/>
      <c r="HS305" s="228"/>
      <c r="HT305" s="228"/>
      <c r="HU305" s="228"/>
      <c r="HV305" s="228"/>
      <c r="HW305" s="228"/>
      <c r="HX305" s="228"/>
      <c r="HY305" s="228"/>
      <c r="HZ305" s="228"/>
      <c r="IA305" s="228"/>
      <c r="IB305" s="228"/>
      <c r="IC305" s="228"/>
      <c r="ID305" s="228"/>
      <c r="IE305" s="228"/>
      <c r="IF305" s="228"/>
      <c r="IG305" s="228"/>
      <c r="IH305" s="228"/>
      <c r="II305" s="228"/>
      <c r="IJ305" s="228"/>
      <c r="IK305" s="228"/>
      <c r="IL305" s="228"/>
      <c r="IM305" s="228"/>
      <c r="IN305" s="228"/>
      <c r="IO305" s="228"/>
      <c r="IP305" s="228"/>
      <c r="IQ305" s="228"/>
      <c r="IR305" s="228"/>
      <c r="IS305" s="228"/>
      <c r="IT305" s="228"/>
      <c r="IU305" s="228"/>
      <c r="IV305" s="228"/>
      <c r="IW305" s="228"/>
      <c r="IX305" s="228"/>
      <c r="IY305" s="228"/>
      <c r="IZ305" s="228"/>
      <c r="JA305" s="228"/>
      <c r="JB305" s="228"/>
      <c r="JC305" s="228"/>
      <c r="JD305" s="228"/>
      <c r="JE305" s="228"/>
      <c r="JF305" s="228"/>
      <c r="JG305" s="228"/>
      <c r="JH305" s="228"/>
      <c r="JI305" s="228"/>
      <c r="JJ305" s="228"/>
      <c r="JK305" s="228"/>
      <c r="JL305" s="228"/>
      <c r="JM305" s="228"/>
      <c r="JN305" s="228"/>
      <c r="JO305" s="228"/>
      <c r="JP305" s="228"/>
      <c r="JQ305" s="228"/>
      <c r="JR305" s="228"/>
      <c r="JS305" s="228"/>
      <c r="JT305" s="228"/>
      <c r="JU305" s="228"/>
      <c r="JV305" s="228"/>
      <c r="JW305" s="228"/>
      <c r="JX305" s="228"/>
      <c r="JY305" s="228"/>
      <c r="JZ305" s="228"/>
      <c r="KA305" s="228"/>
      <c r="KB305" s="228"/>
      <c r="KC305" s="228"/>
      <c r="KD305" s="228"/>
      <c r="KE305" s="228"/>
      <c r="KF305" s="228"/>
      <c r="KG305" s="228"/>
      <c r="KH305" s="228"/>
      <c r="KI305" s="228"/>
      <c r="KJ305" s="228"/>
      <c r="KK305" s="228"/>
      <c r="KL305" s="228"/>
      <c r="KM305" s="228"/>
      <c r="KN305" s="228"/>
      <c r="KO305" s="228"/>
      <c r="KP305" s="228"/>
      <c r="KQ305" s="228"/>
      <c r="KR305" s="228"/>
      <c r="KS305" s="228"/>
      <c r="KT305" s="228"/>
      <c r="KU305" s="228"/>
      <c r="KV305" s="228"/>
      <c r="KW305" s="228"/>
      <c r="KX305" s="228"/>
      <c r="KY305" s="228"/>
      <c r="KZ305" s="228"/>
      <c r="LA305" s="228"/>
      <c r="LB305" s="228"/>
      <c r="LC305" s="228"/>
      <c r="LD305" s="228"/>
      <c r="LE305" s="228"/>
      <c r="LF305" s="228"/>
      <c r="LG305" s="228"/>
      <c r="LH305" s="228"/>
      <c r="LI305" s="228"/>
      <c r="LJ305" s="228"/>
      <c r="LK305" s="228"/>
      <c r="LL305" s="228"/>
      <c r="LM305" s="228"/>
      <c r="LN305" s="228"/>
      <c r="LO305" s="228"/>
      <c r="LP305" s="228"/>
      <c r="LQ305" s="228"/>
      <c r="LR305" s="228"/>
      <c r="LS305" s="228"/>
      <c r="LT305" s="228"/>
      <c r="LU305" s="228"/>
      <c r="LV305" s="228"/>
      <c r="LW305" s="228"/>
      <c r="LX305" s="228"/>
      <c r="LY305" s="228"/>
      <c r="LZ305" s="228"/>
      <c r="MA305" s="228"/>
      <c r="MB305" s="228"/>
      <c r="MC305" s="228"/>
      <c r="MD305" s="228"/>
      <c r="ME305" s="228"/>
      <c r="MF305" s="228"/>
      <c r="MG305" s="228"/>
      <c r="MH305" s="228"/>
      <c r="MI305" s="228"/>
      <c r="MJ305" s="228"/>
      <c r="MK305" s="228"/>
      <c r="ML305" s="228"/>
      <c r="MM305" s="228"/>
      <c r="MN305" s="228"/>
      <c r="MO305" s="228"/>
      <c r="MP305" s="228"/>
      <c r="MQ305" s="228"/>
      <c r="MR305" s="228"/>
      <c r="MS305" s="228"/>
      <c r="MT305" s="228"/>
      <c r="MU305" s="228"/>
      <c r="MV305" s="228"/>
      <c r="MW305" s="228"/>
      <c r="MX305" s="228"/>
      <c r="MY305" s="228"/>
      <c r="MZ305" s="228"/>
      <c r="NA305" s="228"/>
      <c r="NB305" s="228"/>
      <c r="NC305" s="228"/>
      <c r="ND305" s="228"/>
      <c r="NE305" s="228"/>
      <c r="NF305" s="228"/>
      <c r="NG305" s="228"/>
      <c r="NH305" s="228"/>
      <c r="NI305" s="228"/>
      <c r="NJ305" s="228"/>
      <c r="NK305" s="228"/>
      <c r="NL305" s="228"/>
      <c r="NM305" s="228"/>
      <c r="NN305" s="228"/>
      <c r="NO305" s="228"/>
      <c r="NP305" s="228"/>
      <c r="NQ305" s="228"/>
      <c r="NR305" s="228"/>
      <c r="NS305" s="228"/>
      <c r="NT305" s="228"/>
      <c r="NU305" s="228"/>
      <c r="NV305" s="228"/>
      <c r="NW305" s="228"/>
      <c r="NX305" s="228"/>
      <c r="NY305" s="228"/>
      <c r="NZ305" s="228"/>
      <c r="OA305" s="228"/>
      <c r="OB305" s="228"/>
      <c r="OC305" s="228"/>
      <c r="OD305" s="228"/>
      <c r="OE305" s="228"/>
      <c r="OF305" s="228"/>
      <c r="OG305" s="228"/>
      <c r="OH305" s="228"/>
      <c r="OI305" s="228"/>
      <c r="OJ305" s="228"/>
      <c r="OK305" s="228"/>
      <c r="OL305" s="228"/>
      <c r="OM305" s="228"/>
      <c r="ON305" s="228"/>
      <c r="OO305" s="228"/>
      <c r="OP305" s="228"/>
      <c r="OQ305" s="228"/>
      <c r="OR305" s="228"/>
      <c r="OS305" s="228"/>
      <c r="OT305" s="228"/>
      <c r="OU305" s="228"/>
      <c r="OV305" s="228"/>
      <c r="OW305" s="228"/>
      <c r="OX305" s="228"/>
      <c r="OY305" s="228"/>
      <c r="OZ305" s="228"/>
      <c r="PA305" s="228"/>
      <c r="PB305" s="228"/>
      <c r="PC305" s="228"/>
      <c r="PD305" s="228"/>
      <c r="PE305" s="228"/>
      <c r="PF305" s="228"/>
      <c r="PG305" s="228"/>
      <c r="PH305" s="228"/>
      <c r="PI305" s="228"/>
      <c r="PJ305" s="228"/>
      <c r="PK305" s="228"/>
      <c r="PL305" s="228"/>
      <c r="PM305" s="228"/>
      <c r="PN305" s="228"/>
      <c r="PO305" s="228"/>
      <c r="PP305" s="228"/>
      <c r="PQ305" s="228"/>
      <c r="PR305" s="228"/>
      <c r="PS305" s="228"/>
      <c r="PT305" s="228"/>
      <c r="PU305" s="228"/>
      <c r="PV305" s="228"/>
      <c r="PW305" s="228"/>
      <c r="PX305" s="228"/>
      <c r="PY305" s="228"/>
      <c r="PZ305" s="228"/>
      <c r="QA305" s="228"/>
      <c r="QB305" s="228"/>
      <c r="QC305" s="228"/>
      <c r="QD305" s="228"/>
      <c r="QE305" s="228"/>
      <c r="QF305" s="228"/>
      <c r="QG305" s="228"/>
      <c r="QH305" s="228"/>
      <c r="QI305" s="228"/>
      <c r="QJ305" s="228"/>
      <c r="QK305" s="228"/>
      <c r="QL305" s="228"/>
      <c r="QM305" s="228"/>
      <c r="QN305" s="228"/>
      <c r="QO305" s="228"/>
      <c r="QP305" s="228"/>
      <c r="QQ305" s="228"/>
      <c r="QR305" s="228"/>
      <c r="QS305" s="228"/>
      <c r="QT305" s="228"/>
      <c r="QU305" s="228"/>
      <c r="QV305" s="228"/>
      <c r="QW305" s="228"/>
      <c r="QX305" s="228"/>
      <c r="QY305" s="228"/>
      <c r="QZ305" s="228"/>
      <c r="RA305" s="228"/>
      <c r="RB305" s="228"/>
      <c r="RC305" s="228"/>
      <c r="RD305" s="228"/>
      <c r="RE305" s="228"/>
      <c r="RF305" s="228"/>
      <c r="RG305" s="228"/>
      <c r="RH305" s="228"/>
      <c r="RI305" s="228"/>
      <c r="RJ305" s="228"/>
      <c r="RK305" s="228"/>
      <c r="RL305" s="228"/>
      <c r="RM305" s="228"/>
      <c r="RN305" s="228"/>
      <c r="RO305" s="228"/>
      <c r="RP305" s="228"/>
      <c r="RQ305" s="228"/>
      <c r="RR305" s="228"/>
      <c r="RS305" s="228"/>
      <c r="RT305" s="228"/>
      <c r="RU305" s="228"/>
      <c r="RV305" s="228"/>
      <c r="RW305" s="228"/>
      <c r="RX305" s="228"/>
      <c r="RY305" s="228"/>
      <c r="RZ305" s="228"/>
      <c r="SA305" s="228"/>
      <c r="SB305" s="228"/>
      <c r="SC305" s="228"/>
      <c r="SD305" s="228"/>
      <c r="SE305" s="228"/>
      <c r="SF305" s="228"/>
      <c r="SG305" s="228"/>
      <c r="SH305" s="228"/>
      <c r="SI305" s="228"/>
      <c r="SJ305" s="228"/>
      <c r="SK305" s="228"/>
      <c r="SL305" s="228"/>
      <c r="SM305" s="228"/>
      <c r="SN305" s="228"/>
      <c r="SO305" s="228"/>
      <c r="SP305" s="228"/>
      <c r="SQ305" s="228"/>
      <c r="SR305" s="228"/>
      <c r="SS305" s="228"/>
      <c r="ST305" s="228"/>
      <c r="SU305" s="228"/>
      <c r="SV305" s="228"/>
      <c r="SW305" s="228"/>
      <c r="SX305" s="228"/>
      <c r="SY305" s="228"/>
      <c r="SZ305" s="228"/>
      <c r="TA305" s="228"/>
      <c r="TB305" s="228"/>
      <c r="TC305" s="228"/>
      <c r="TD305" s="228"/>
      <c r="TE305" s="228"/>
      <c r="TF305" s="228"/>
      <c r="TG305" s="228"/>
      <c r="TH305" s="228"/>
      <c r="TI305" s="228"/>
      <c r="TJ305" s="228"/>
      <c r="TK305" s="228"/>
      <c r="TL305" s="228"/>
      <c r="TM305" s="228"/>
      <c r="TN305" s="228"/>
      <c r="TO305" s="228"/>
      <c r="TP305" s="228"/>
      <c r="TQ305" s="228"/>
      <c r="TR305" s="228"/>
      <c r="TS305" s="228"/>
      <c r="TT305" s="228"/>
      <c r="TU305" s="228"/>
      <c r="TV305" s="228"/>
      <c r="TW305" s="228"/>
      <c r="TX305" s="228"/>
      <c r="TY305" s="228"/>
      <c r="TZ305" s="228"/>
      <c r="UA305" s="228"/>
      <c r="UB305" s="228"/>
      <c r="UC305" s="228"/>
      <c r="UD305" s="228"/>
      <c r="UE305" s="228"/>
      <c r="UF305" s="228"/>
      <c r="UG305" s="228"/>
      <c r="UH305" s="228"/>
      <c r="UI305" s="228"/>
      <c r="UJ305" s="228"/>
      <c r="UK305" s="228"/>
      <c r="UL305" s="228"/>
      <c r="UM305" s="228"/>
      <c r="UN305" s="228"/>
      <c r="UO305" s="228"/>
      <c r="UP305" s="228"/>
      <c r="UQ305" s="228"/>
      <c r="UR305" s="228"/>
      <c r="US305" s="228"/>
      <c r="UT305" s="228"/>
      <c r="UU305" s="228"/>
      <c r="UV305" s="228"/>
      <c r="UW305" s="228"/>
      <c r="UX305" s="228"/>
      <c r="UY305" s="228"/>
      <c r="UZ305" s="228"/>
      <c r="VA305" s="228"/>
      <c r="VB305" s="228"/>
      <c r="VC305" s="228"/>
      <c r="VD305" s="228"/>
      <c r="VE305" s="228"/>
      <c r="VF305" s="228"/>
      <c r="VG305" s="228"/>
      <c r="VH305" s="228"/>
      <c r="VI305" s="228"/>
      <c r="VJ305" s="228"/>
      <c r="VK305" s="228"/>
      <c r="VL305" s="228"/>
      <c r="VM305" s="228"/>
      <c r="VN305" s="228"/>
      <c r="VO305" s="228"/>
      <c r="VP305" s="228"/>
      <c r="VQ305" s="228"/>
      <c r="VR305" s="228"/>
      <c r="VS305" s="228"/>
      <c r="VT305" s="228"/>
      <c r="VU305" s="228"/>
      <c r="VV305" s="228"/>
      <c r="VW305" s="228"/>
      <c r="VX305" s="228"/>
      <c r="VY305" s="228"/>
      <c r="VZ305" s="228"/>
      <c r="WA305" s="228"/>
      <c r="WB305" s="228"/>
      <c r="WC305" s="228"/>
      <c r="WD305" s="228"/>
      <c r="WE305" s="228"/>
      <c r="WF305" s="228"/>
      <c r="WG305" s="228"/>
      <c r="WH305" s="228"/>
      <c r="WI305" s="228"/>
      <c r="WJ305" s="228"/>
      <c r="WK305" s="228"/>
      <c r="WL305" s="228"/>
      <c r="WM305" s="228"/>
      <c r="WN305" s="228"/>
      <c r="WO305" s="228"/>
      <c r="WP305" s="228"/>
      <c r="WQ305" s="228"/>
      <c r="WR305" s="228"/>
      <c r="WS305" s="228"/>
      <c r="WT305" s="228"/>
      <c r="WU305" s="228"/>
      <c r="WV305" s="228"/>
      <c r="WW305" s="228"/>
      <c r="WX305" s="228"/>
      <c r="WY305" s="228"/>
      <c r="WZ305" s="228"/>
      <c r="XA305" s="228"/>
      <c r="XB305" s="228"/>
      <c r="XC305" s="228"/>
      <c r="XD305" s="228"/>
      <c r="XE305" s="228"/>
      <c r="XF305" s="228"/>
      <c r="XG305" s="228"/>
      <c r="XH305" s="228"/>
      <c r="XI305" s="228"/>
      <c r="XJ305" s="228"/>
      <c r="XK305" s="228"/>
      <c r="XL305" s="228"/>
      <c r="XM305" s="228"/>
      <c r="XN305" s="228"/>
      <c r="XO305" s="228"/>
      <c r="XP305" s="228"/>
      <c r="XQ305" s="228"/>
      <c r="XR305" s="228"/>
      <c r="XS305" s="228"/>
      <c r="XT305" s="228"/>
      <c r="XU305" s="228"/>
      <c r="XV305" s="228"/>
      <c r="XW305" s="228"/>
      <c r="XX305" s="228"/>
      <c r="XY305" s="228"/>
      <c r="XZ305" s="228"/>
      <c r="YA305" s="228"/>
      <c r="YB305" s="228"/>
      <c r="YC305" s="228"/>
      <c r="YD305" s="228"/>
      <c r="YE305" s="228"/>
      <c r="YF305" s="228"/>
      <c r="YG305" s="228"/>
      <c r="YH305" s="228"/>
      <c r="YI305" s="228"/>
      <c r="YJ305" s="228"/>
      <c r="YK305" s="228"/>
      <c r="YL305" s="228"/>
      <c r="YM305" s="228"/>
      <c r="YN305" s="228"/>
      <c r="YO305" s="228"/>
      <c r="YP305" s="228"/>
      <c r="YQ305" s="228"/>
      <c r="YR305" s="228"/>
      <c r="YS305" s="228"/>
      <c r="YT305" s="228"/>
      <c r="YU305" s="228"/>
      <c r="YV305" s="228"/>
      <c r="YW305" s="228"/>
      <c r="YX305" s="228"/>
      <c r="YY305" s="228"/>
      <c r="YZ305" s="228"/>
      <c r="ZA305" s="228"/>
      <c r="ZB305" s="228"/>
      <c r="ZC305" s="228"/>
      <c r="ZD305" s="228"/>
      <c r="ZE305" s="228"/>
      <c r="ZF305" s="228"/>
      <c r="ZG305" s="228"/>
      <c r="ZH305" s="228"/>
      <c r="ZI305" s="228"/>
      <c r="ZJ305" s="228"/>
      <c r="ZK305" s="228"/>
      <c r="ZL305" s="228"/>
      <c r="ZM305" s="228"/>
      <c r="ZN305" s="228"/>
      <c r="ZO305" s="228"/>
      <c r="ZP305" s="228"/>
      <c r="ZQ305" s="228"/>
      <c r="ZR305" s="228"/>
      <c r="ZS305" s="228"/>
      <c r="ZT305" s="228"/>
      <c r="ZU305" s="228"/>
      <c r="ZV305" s="228"/>
      <c r="ZW305" s="228"/>
      <c r="ZX305" s="228"/>
      <c r="ZY305" s="228"/>
      <c r="ZZ305" s="228"/>
      <c r="AAA305" s="228"/>
      <c r="AAB305" s="228"/>
      <c r="AAC305" s="228"/>
      <c r="AAD305" s="228"/>
      <c r="AAE305" s="228"/>
      <c r="AAF305" s="228"/>
      <c r="AAG305" s="228"/>
      <c r="AAH305" s="228"/>
      <c r="AAI305" s="228"/>
      <c r="AAJ305" s="228"/>
      <c r="AAK305" s="228"/>
      <c r="AAL305" s="228"/>
      <c r="AAM305" s="228"/>
      <c r="AAN305" s="228"/>
      <c r="AAO305" s="228"/>
      <c r="AAP305" s="228"/>
      <c r="AAQ305" s="228"/>
      <c r="AAR305" s="228"/>
      <c r="AAS305" s="228"/>
      <c r="AAT305" s="228"/>
      <c r="AAU305" s="228"/>
      <c r="AAV305" s="228"/>
      <c r="AAW305" s="228"/>
      <c r="AAX305" s="228"/>
      <c r="AAY305" s="228"/>
      <c r="AAZ305" s="228"/>
      <c r="ABA305" s="228"/>
      <c r="ABB305" s="228"/>
      <c r="ABC305" s="228"/>
      <c r="ABD305" s="228"/>
      <c r="ABE305" s="228"/>
      <c r="ABF305" s="228"/>
      <c r="ABG305" s="228"/>
      <c r="ABH305" s="228"/>
      <c r="ABI305" s="228"/>
      <c r="ABJ305" s="228"/>
      <c r="ABK305" s="228"/>
      <c r="ABL305" s="228"/>
      <c r="ABM305" s="228"/>
      <c r="ABN305" s="228"/>
      <c r="ABO305" s="228"/>
      <c r="ABP305" s="228"/>
      <c r="ABQ305" s="228"/>
      <c r="ABR305" s="228"/>
      <c r="ABS305" s="228"/>
      <c r="ABT305" s="228"/>
      <c r="ABU305" s="228"/>
      <c r="ABV305" s="228"/>
      <c r="ABW305" s="228"/>
      <c r="ABX305" s="228"/>
      <c r="ABY305" s="228"/>
      <c r="ABZ305" s="228"/>
      <c r="ACA305" s="228"/>
      <c r="ACB305" s="228"/>
      <c r="ACC305" s="228"/>
      <c r="ACD305" s="228"/>
      <c r="ACE305" s="228"/>
      <c r="ACF305" s="228"/>
      <c r="ACG305" s="228"/>
      <c r="ACH305" s="228"/>
      <c r="ACI305" s="228"/>
      <c r="ACJ305" s="228"/>
      <c r="ACK305" s="228"/>
      <c r="ACL305" s="228"/>
      <c r="ACM305" s="228"/>
      <c r="ACN305" s="228"/>
      <c r="ACO305" s="228"/>
      <c r="ACP305" s="228"/>
      <c r="ACQ305" s="228"/>
      <c r="ACR305" s="228"/>
      <c r="ACS305" s="228"/>
      <c r="ACT305" s="228"/>
      <c r="ACU305" s="228"/>
      <c r="ACV305" s="228"/>
      <c r="ACW305" s="228"/>
      <c r="ACX305" s="228"/>
      <c r="ACY305" s="228"/>
      <c r="ACZ305" s="228"/>
      <c r="ADA305" s="228"/>
      <c r="ADB305" s="228"/>
      <c r="ADC305" s="228"/>
      <c r="ADD305" s="228"/>
      <c r="ADE305" s="228"/>
      <c r="ADF305" s="228"/>
      <c r="ADG305" s="228"/>
      <c r="ADH305" s="228"/>
      <c r="ADI305" s="228"/>
      <c r="ADJ305" s="228"/>
      <c r="ADK305" s="228"/>
      <c r="ADL305" s="228"/>
      <c r="ADM305" s="228"/>
      <c r="ADN305" s="228"/>
      <c r="ADO305" s="228"/>
      <c r="ADP305" s="228"/>
      <c r="ADQ305" s="228"/>
      <c r="ADR305" s="228"/>
      <c r="ADS305" s="228"/>
      <c r="ADT305" s="228"/>
      <c r="ADU305" s="228"/>
      <c r="ADV305" s="228"/>
      <c r="ADW305" s="228"/>
      <c r="ADX305" s="228"/>
      <c r="ADY305" s="228"/>
      <c r="ADZ305" s="228"/>
      <c r="AEA305" s="228"/>
      <c r="AEB305" s="228"/>
      <c r="AEC305" s="228"/>
      <c r="AED305" s="228"/>
      <c r="AEE305" s="228"/>
      <c r="AEF305" s="228"/>
      <c r="AEG305" s="228"/>
      <c r="AEH305" s="228"/>
      <c r="AEI305" s="228"/>
      <c r="AEJ305" s="228"/>
      <c r="AEK305" s="228"/>
      <c r="AEL305" s="228"/>
      <c r="AEM305" s="228"/>
      <c r="AEN305" s="228"/>
      <c r="AEO305" s="228"/>
      <c r="AEP305" s="228"/>
      <c r="AEQ305" s="228"/>
      <c r="AER305" s="228"/>
      <c r="AES305" s="228"/>
      <c r="AET305" s="228"/>
      <c r="AEU305" s="228"/>
      <c r="AEV305" s="228"/>
      <c r="AEW305" s="228"/>
      <c r="AEX305" s="228"/>
      <c r="AEY305" s="228"/>
      <c r="AEZ305" s="228"/>
      <c r="AFA305" s="228"/>
      <c r="AFB305" s="228"/>
      <c r="AFC305" s="228"/>
      <c r="AFD305" s="228"/>
      <c r="AFE305" s="228"/>
      <c r="AFF305" s="228"/>
      <c r="AFG305" s="228"/>
      <c r="AFH305" s="228"/>
      <c r="AFI305" s="228"/>
      <c r="AFJ305" s="228"/>
      <c r="AFK305" s="228"/>
      <c r="AFL305" s="228"/>
      <c r="AFM305" s="228"/>
      <c r="AFN305" s="228"/>
      <c r="AFO305" s="228"/>
      <c r="AFP305" s="228"/>
      <c r="AFQ305" s="228"/>
      <c r="AFR305" s="228"/>
      <c r="AFS305" s="228"/>
      <c r="AFT305" s="228"/>
      <c r="AFU305" s="228"/>
      <c r="AFV305" s="228"/>
      <c r="AFW305" s="228"/>
      <c r="AFX305" s="228"/>
      <c r="AFY305" s="228"/>
      <c r="AFZ305" s="228"/>
      <c r="AGA305" s="228"/>
      <c r="AGB305" s="228"/>
      <c r="AGC305" s="228"/>
      <c r="AGD305" s="228"/>
      <c r="AGE305" s="228"/>
      <c r="AGF305" s="228"/>
      <c r="AGG305" s="228"/>
      <c r="AGH305" s="228"/>
      <c r="AGI305" s="228"/>
      <c r="AGJ305" s="228"/>
      <c r="AGK305" s="228"/>
      <c r="AGL305" s="228"/>
      <c r="AGM305" s="228"/>
      <c r="AGN305" s="228"/>
      <c r="AGO305" s="228"/>
      <c r="AGP305" s="228"/>
      <c r="AGQ305" s="228"/>
      <c r="AGR305" s="228"/>
      <c r="AGS305" s="228"/>
      <c r="AGT305" s="228"/>
      <c r="AGU305" s="228"/>
      <c r="AGV305" s="228"/>
      <c r="AGW305" s="228"/>
      <c r="AGX305" s="228"/>
      <c r="AGY305" s="228"/>
      <c r="AGZ305" s="228"/>
      <c r="AHA305" s="228"/>
      <c r="AHB305" s="228"/>
      <c r="AHC305" s="228"/>
      <c r="AHD305" s="228"/>
      <c r="AHE305" s="228"/>
      <c r="AHF305" s="228"/>
      <c r="AHG305" s="228"/>
      <c r="AHH305" s="228"/>
      <c r="AHI305" s="228"/>
      <c r="AHJ305" s="228"/>
      <c r="AHK305" s="228"/>
      <c r="AHL305" s="228"/>
      <c r="AHM305" s="228"/>
      <c r="AHN305" s="228"/>
      <c r="AHO305" s="228"/>
      <c r="AHP305" s="228"/>
      <c r="AHQ305" s="228"/>
      <c r="AHR305" s="228"/>
      <c r="AHS305" s="228"/>
      <c r="AHT305" s="228"/>
      <c r="AHU305" s="228"/>
      <c r="AHV305" s="228"/>
      <c r="AHW305" s="228"/>
      <c r="AHX305" s="228"/>
      <c r="AHY305" s="228"/>
      <c r="AHZ305" s="228"/>
      <c r="AIA305" s="228"/>
      <c r="AIB305" s="228"/>
      <c r="AIC305" s="228"/>
      <c r="AID305" s="228"/>
      <c r="AIE305" s="228"/>
      <c r="AIF305" s="228"/>
      <c r="AIG305" s="228"/>
      <c r="AIH305" s="228"/>
      <c r="AII305" s="228"/>
      <c r="AIJ305" s="228"/>
      <c r="AIK305" s="228"/>
      <c r="AIL305" s="228"/>
      <c r="AIM305" s="228"/>
      <c r="AIN305" s="228"/>
      <c r="AIO305" s="228"/>
      <c r="AIP305" s="228"/>
      <c r="AIQ305" s="228"/>
      <c r="AIR305" s="228"/>
      <c r="AIS305" s="228"/>
      <c r="AIT305" s="228"/>
      <c r="AIU305" s="228"/>
      <c r="AIV305" s="228"/>
      <c r="AIW305" s="228"/>
      <c r="AIX305" s="228"/>
      <c r="AIY305" s="228"/>
      <c r="AIZ305" s="228"/>
      <c r="AJA305" s="228"/>
      <c r="AJB305" s="228"/>
      <c r="AJC305" s="228"/>
      <c r="AJD305" s="228"/>
      <c r="AJE305" s="228"/>
      <c r="AJF305" s="228"/>
      <c r="AJG305" s="228"/>
      <c r="AJH305" s="228"/>
      <c r="AJI305" s="228"/>
      <c r="AJJ305" s="228"/>
      <c r="AJK305" s="228"/>
      <c r="AJL305" s="228"/>
      <c r="AJM305" s="228"/>
      <c r="AJN305" s="228"/>
      <c r="AJO305" s="228"/>
      <c r="AJP305" s="228"/>
      <c r="AJQ305" s="228"/>
      <c r="AJR305" s="228"/>
      <c r="AJS305" s="228"/>
      <c r="AJT305" s="228"/>
      <c r="AJU305" s="228"/>
      <c r="AJV305" s="228"/>
      <c r="AJW305" s="228"/>
      <c r="AJX305" s="228"/>
      <c r="AJY305" s="228"/>
      <c r="AJZ305" s="228"/>
      <c r="AKA305" s="228"/>
      <c r="AKB305" s="228"/>
      <c r="AKC305" s="228"/>
      <c r="AKD305" s="228"/>
      <c r="AKE305" s="228"/>
      <c r="AKF305" s="228"/>
      <c r="AKG305" s="228"/>
      <c r="AKH305" s="228"/>
      <c r="AKI305" s="228"/>
      <c r="AKJ305" s="228"/>
      <c r="AKK305" s="228"/>
      <c r="AKL305" s="228"/>
      <c r="AKM305" s="228"/>
      <c r="AKN305" s="228"/>
      <c r="AKO305" s="228"/>
      <c r="AKP305" s="228"/>
      <c r="AKQ305" s="228"/>
      <c r="AKR305" s="228"/>
      <c r="AKS305" s="228"/>
      <c r="AKT305" s="228"/>
      <c r="AKU305" s="228"/>
      <c r="AKV305" s="228"/>
      <c r="AKW305" s="228"/>
      <c r="AKX305" s="228"/>
      <c r="AKY305" s="228"/>
      <c r="AKZ305" s="228"/>
      <c r="ALA305" s="228"/>
      <c r="ALB305" s="228"/>
      <c r="ALC305" s="228"/>
      <c r="ALD305" s="228"/>
      <c r="ALE305" s="228"/>
      <c r="ALF305" s="228"/>
      <c r="ALG305" s="228"/>
      <c r="ALH305" s="228"/>
      <c r="ALI305" s="228"/>
      <c r="ALJ305" s="228"/>
      <c r="ALK305" s="228"/>
      <c r="ALL305" s="228"/>
      <c r="ALM305" s="228"/>
      <c r="ALN305" s="228"/>
      <c r="ALO305" s="228"/>
      <c r="ALP305" s="228"/>
      <c r="ALQ305" s="228"/>
      <c r="ALR305" s="228"/>
      <c r="ALS305" s="228"/>
      <c r="ALT305" s="228"/>
      <c r="ALU305" s="228"/>
      <c r="ALV305" s="228"/>
      <c r="ALW305" s="228"/>
      <c r="ALX305" s="228"/>
      <c r="ALY305" s="228"/>
      <c r="ALZ305" s="228"/>
      <c r="AMA305" s="228"/>
      <c r="AMB305" s="228"/>
      <c r="AMC305" s="228"/>
      <c r="AMD305" s="228"/>
      <c r="AME305" s="228"/>
      <c r="AMF305" s="228"/>
      <c r="AMG305" s="228"/>
      <c r="AMH305" s="228"/>
      <c r="AMI305" s="228"/>
      <c r="AMJ305" s="228"/>
      <c r="AMK305" s="228"/>
      <c r="AML305" s="228"/>
      <c r="AMM305" s="228"/>
      <c r="AMN305" s="228"/>
      <c r="AMO305" s="228"/>
      <c r="AMP305" s="228"/>
      <c r="AMQ305" s="228"/>
      <c r="AMR305" s="228"/>
      <c r="AMS305" s="228"/>
      <c r="AMT305" s="228"/>
      <c r="AMU305" s="228"/>
      <c r="AMV305" s="228"/>
      <c r="AMW305" s="228"/>
      <c r="AMX305" s="228"/>
    </row>
    <row r="306" spans="1:1038" s="308" customFormat="1" ht="18" customHeight="1">
      <c r="A306" s="351" t="s">
        <v>1646</v>
      </c>
      <c r="B306" s="228" t="s">
        <v>1647</v>
      </c>
      <c r="C306" s="228"/>
      <c r="D306" s="228" t="s">
        <v>1279</v>
      </c>
      <c r="E306" s="228">
        <v>51</v>
      </c>
      <c r="F306" s="228">
        <v>3</v>
      </c>
      <c r="G306" s="285" t="str">
        <f t="shared" si="73"/>
        <v>51-3</v>
      </c>
      <c r="H306" s="279">
        <v>0</v>
      </c>
      <c r="I306" s="228">
        <v>64.5</v>
      </c>
      <c r="J306" s="226"/>
      <c r="K306" s="545" t="b">
        <f>IF(I307=1,IF(((VLOOKUP($G306,[1]Depth_Lookup!#REF!,9,FALSE))-(H306/100))=0,"Good",IF(((VLOOKUP($G306,[1]Depth_Lookup!$A$3:$J$550,9,FALSE))-(H306/100))&gt;0,"Too Short","Too Long")))</f>
        <v>0</v>
      </c>
      <c r="L306" s="171">
        <f>(VLOOKUP($G306,Depth_Lookup!$A$3:$J$410,10,FALSE))+(H306/100)</f>
        <v>118.105</v>
      </c>
      <c r="M306" s="171">
        <f>(VLOOKUP($G306,Depth_Lookup!$A$3:$J$410,10,FALSE))+(I306/100)</f>
        <v>118.75</v>
      </c>
      <c r="N306" s="231" t="s">
        <v>1744</v>
      </c>
      <c r="O306" s="228" t="s">
        <v>1303</v>
      </c>
      <c r="P306" s="228" t="s">
        <v>853</v>
      </c>
      <c r="Q306" s="228" t="s">
        <v>125</v>
      </c>
      <c r="R306" s="304" t="s">
        <v>1633</v>
      </c>
      <c r="S306" s="228" t="s">
        <v>94</v>
      </c>
      <c r="T306" s="228" t="s">
        <v>94</v>
      </c>
      <c r="U306" s="228" t="s">
        <v>95</v>
      </c>
      <c r="V306" s="228" t="s">
        <v>96</v>
      </c>
      <c r="W306" s="228" t="s">
        <v>102</v>
      </c>
      <c r="X306" s="305">
        <v>5</v>
      </c>
      <c r="Y306" s="228" t="s">
        <v>90</v>
      </c>
      <c r="Z306" s="228" t="s">
        <v>91</v>
      </c>
      <c r="AA306" s="228"/>
      <c r="AB306" s="228" t="s">
        <v>116</v>
      </c>
      <c r="AC306" s="228" t="s">
        <v>108</v>
      </c>
      <c r="AD306" s="228" t="s">
        <v>509</v>
      </c>
      <c r="AE306" s="234" t="s">
        <v>123</v>
      </c>
      <c r="AF306" s="304">
        <v>1</v>
      </c>
      <c r="AG306" s="241">
        <v>15</v>
      </c>
      <c r="AH306" s="228"/>
      <c r="AI306" s="244">
        <v>79</v>
      </c>
      <c r="AJ306" s="228"/>
      <c r="AK306" s="228"/>
      <c r="AL306" s="228"/>
      <c r="AM306" s="228"/>
      <c r="AN306" s="228"/>
      <c r="AO306" s="244"/>
      <c r="AP306" s="228"/>
      <c r="AQ306" s="228"/>
      <c r="AR306" s="228"/>
      <c r="AS306" s="228"/>
      <c r="AT306" s="228"/>
      <c r="AU306" s="244">
        <v>5</v>
      </c>
      <c r="AV306" s="228">
        <v>4</v>
      </c>
      <c r="AW306" s="228">
        <v>2</v>
      </c>
      <c r="AX306" s="228" t="s">
        <v>110</v>
      </c>
      <c r="AY306" s="228" t="s">
        <v>103</v>
      </c>
      <c r="AZ306" s="228"/>
      <c r="BA306" s="244">
        <v>15</v>
      </c>
      <c r="BB306" s="228">
        <v>5</v>
      </c>
      <c r="BC306" s="228">
        <v>2</v>
      </c>
      <c r="BD306" s="228" t="s">
        <v>110</v>
      </c>
      <c r="BE306" s="228" t="s">
        <v>103</v>
      </c>
      <c r="BF306" s="228"/>
      <c r="BG306" s="244"/>
      <c r="BH306" s="228"/>
      <c r="BI306" s="228"/>
      <c r="BJ306" s="228"/>
      <c r="BK306" s="228"/>
      <c r="BL306" s="228"/>
      <c r="BM306" s="244">
        <v>1</v>
      </c>
      <c r="BN306" s="228">
        <v>2</v>
      </c>
      <c r="BO306" s="228">
        <v>0.5</v>
      </c>
      <c r="BP306" s="228" t="s">
        <v>110</v>
      </c>
      <c r="BQ306" s="228" t="s">
        <v>103</v>
      </c>
      <c r="BR306" s="228"/>
      <c r="BS306" s="228"/>
      <c r="BT306" s="228"/>
      <c r="BU306" s="228"/>
      <c r="BV306" s="228"/>
      <c r="BW306" s="228"/>
      <c r="BX306" s="228"/>
      <c r="BY306" s="244"/>
      <c r="BZ306" s="228"/>
      <c r="CA306" s="228"/>
      <c r="CB306" s="228"/>
      <c r="CC306" s="228"/>
      <c r="CD306" s="228"/>
      <c r="CE306" s="228"/>
      <c r="CF306" s="228"/>
      <c r="CG306" s="245"/>
      <c r="CH306" s="246" t="s">
        <v>1745</v>
      </c>
      <c r="CI306" s="246">
        <v>95</v>
      </c>
      <c r="CJ306" s="246" t="s">
        <v>514</v>
      </c>
      <c r="CK306" s="247"/>
      <c r="CL306" s="248"/>
      <c r="CM306" s="248"/>
      <c r="CN306" s="248"/>
      <c r="CO306" s="248"/>
      <c r="CP306" s="248"/>
      <c r="CQ306" s="248"/>
      <c r="CR306" s="248"/>
      <c r="CS306" s="248"/>
      <c r="CT306" s="248"/>
      <c r="CU306" s="248"/>
      <c r="CV306" s="248"/>
      <c r="CW306" s="248"/>
      <c r="CX306" s="248"/>
      <c r="CY306" s="248"/>
      <c r="CZ306" s="248"/>
      <c r="DA306" s="248"/>
      <c r="DB306" s="248">
        <v>70</v>
      </c>
      <c r="DC306" s="249">
        <v>5</v>
      </c>
      <c r="DD306" s="248"/>
      <c r="DE306" s="248"/>
      <c r="DF306" s="248"/>
      <c r="DG306" s="248"/>
      <c r="DH306" s="248"/>
      <c r="DI306" s="248"/>
      <c r="DJ306" s="248">
        <v>25</v>
      </c>
      <c r="DK306" s="306">
        <v>100</v>
      </c>
      <c r="DL306" s="245"/>
      <c r="DM306" s="248"/>
      <c r="DN306" s="248"/>
      <c r="DO306" s="307"/>
      <c r="DQ306" s="245"/>
      <c r="DR306" s="307"/>
      <c r="DS306" s="245"/>
      <c r="DT306" s="262" t="s">
        <v>1746</v>
      </c>
      <c r="DU306" s="249"/>
      <c r="DV306" s="249"/>
      <c r="DW306" s="310">
        <v>100</v>
      </c>
      <c r="DX306" s="311" t="e">
        <v>#N/A</v>
      </c>
      <c r="DY306" s="268" t="s">
        <v>1405</v>
      </c>
      <c r="DZ306" s="268" t="s">
        <v>1747</v>
      </c>
      <c r="EA306" s="268"/>
      <c r="EB306" s="249"/>
      <c r="EC306" s="312"/>
      <c r="ED306" s="229" t="s">
        <v>2517</v>
      </c>
      <c r="EE306" s="313"/>
      <c r="EF306" s="314"/>
      <c r="EG306" s="313"/>
      <c r="EH306" s="315"/>
      <c r="EI306" s="316"/>
      <c r="EJ306" s="317"/>
      <c r="EK306" s="318"/>
      <c r="EL306" s="313"/>
      <c r="EM306" s="315"/>
      <c r="EN306" s="315"/>
      <c r="EO306" s="319"/>
      <c r="EP306" s="319"/>
      <c r="EQ306" s="319"/>
      <c r="ER306" s="319"/>
      <c r="ES306" s="319"/>
      <c r="ET306" s="319"/>
      <c r="EU306" s="319"/>
      <c r="EV306" s="320"/>
      <c r="EW306" s="320"/>
      <c r="EX306" s="320"/>
      <c r="EY306" s="320"/>
      <c r="EZ306" s="192" t="e">
        <f t="shared" si="74"/>
        <v>#DIV/0!</v>
      </c>
      <c r="FA306" s="192" t="e">
        <f t="shared" si="75"/>
        <v>#DIV/0!</v>
      </c>
      <c r="FB306" s="192" t="e">
        <f t="shared" si="76"/>
        <v>#DIV/0!</v>
      </c>
      <c r="FC306" s="192" t="e">
        <f t="shared" si="77"/>
        <v>#DIV/0!</v>
      </c>
      <c r="FD306" s="192" t="e">
        <f t="shared" si="78"/>
        <v>#DIV/0!</v>
      </c>
      <c r="FE306" s="193" t="e">
        <f t="shared" si="79"/>
        <v>#DIV/0!</v>
      </c>
      <c r="FF306" s="194" t="e">
        <f t="shared" si="80"/>
        <v>#DIV/0!</v>
      </c>
      <c r="FG306" s="319"/>
      <c r="FH306" s="315"/>
      <c r="FI306" s="778">
        <f t="shared" si="81"/>
        <v>0</v>
      </c>
      <c r="FJ306" s="779" t="e">
        <f t="shared" si="82"/>
        <v>#DIV/0!</v>
      </c>
      <c r="FK306" s="779" t="e">
        <f t="shared" si="83"/>
        <v>#DIV/0!</v>
      </c>
      <c r="FL306" s="780" t="e">
        <f t="shared" si="84"/>
        <v>#DIV/0!</v>
      </c>
      <c r="FM306" s="169" t="e">
        <f t="shared" si="85"/>
        <v>#DIV/0!</v>
      </c>
      <c r="FN306" s="783" t="e">
        <f t="shared" si="86"/>
        <v>#DIV/0!</v>
      </c>
      <c r="FO306" s="228"/>
      <c r="FP306" s="228"/>
      <c r="FQ306" s="228"/>
      <c r="FR306" s="228"/>
      <c r="FS306" s="228"/>
      <c r="FT306" s="228"/>
      <c r="FU306" s="228"/>
      <c r="FV306" s="228"/>
      <c r="FW306" s="228"/>
      <c r="FX306" s="228"/>
      <c r="FY306" s="228"/>
      <c r="FZ306" s="228"/>
      <c r="GA306" s="228"/>
      <c r="GB306" s="228"/>
      <c r="GC306" s="228"/>
      <c r="GD306" s="228"/>
      <c r="GE306" s="228"/>
      <c r="GF306" s="228"/>
      <c r="GG306" s="228"/>
      <c r="GH306" s="228"/>
      <c r="GI306" s="228"/>
      <c r="GJ306" s="228"/>
      <c r="GK306" s="228"/>
      <c r="GL306" s="228"/>
      <c r="GM306" s="228"/>
      <c r="GN306" s="228"/>
      <c r="GO306" s="228"/>
      <c r="GP306" s="228"/>
      <c r="GQ306" s="228"/>
      <c r="GR306" s="228"/>
      <c r="GS306" s="228"/>
      <c r="GT306" s="228"/>
      <c r="GU306" s="228"/>
      <c r="GV306" s="228"/>
      <c r="GW306" s="228"/>
      <c r="GX306" s="228"/>
      <c r="GY306" s="228"/>
      <c r="GZ306" s="228"/>
      <c r="HA306" s="228"/>
      <c r="HB306" s="228"/>
      <c r="HC306" s="228"/>
      <c r="HD306" s="228"/>
      <c r="HE306" s="228"/>
      <c r="HF306" s="228"/>
      <c r="HG306" s="228"/>
      <c r="HH306" s="228"/>
      <c r="HI306" s="228"/>
      <c r="HJ306" s="228"/>
      <c r="HK306" s="228"/>
      <c r="HL306" s="228"/>
      <c r="HM306" s="228"/>
      <c r="HN306" s="228"/>
      <c r="HO306" s="228"/>
      <c r="HP306" s="228"/>
      <c r="HQ306" s="228"/>
      <c r="HR306" s="228"/>
      <c r="HS306" s="228"/>
      <c r="HT306" s="228"/>
      <c r="HU306" s="228"/>
      <c r="HV306" s="228"/>
      <c r="HW306" s="228"/>
      <c r="HX306" s="228"/>
      <c r="HY306" s="228"/>
      <c r="HZ306" s="228"/>
      <c r="IA306" s="228"/>
      <c r="IB306" s="228"/>
      <c r="IC306" s="228"/>
      <c r="ID306" s="228"/>
      <c r="IE306" s="228"/>
      <c r="IF306" s="228"/>
      <c r="IG306" s="228"/>
      <c r="IH306" s="228"/>
      <c r="II306" s="228"/>
      <c r="IJ306" s="228"/>
      <c r="IK306" s="228"/>
      <c r="IL306" s="228"/>
      <c r="IM306" s="228"/>
      <c r="IN306" s="228"/>
      <c r="IO306" s="228"/>
      <c r="IP306" s="228"/>
      <c r="IQ306" s="228"/>
      <c r="IR306" s="228"/>
      <c r="IS306" s="228"/>
      <c r="IT306" s="228"/>
      <c r="IU306" s="228"/>
      <c r="IV306" s="228"/>
      <c r="IW306" s="228"/>
      <c r="IX306" s="228"/>
      <c r="IY306" s="228"/>
      <c r="IZ306" s="228"/>
      <c r="JA306" s="228"/>
      <c r="JB306" s="228"/>
      <c r="JC306" s="228"/>
      <c r="JD306" s="228"/>
      <c r="JE306" s="228"/>
      <c r="JF306" s="228"/>
      <c r="JG306" s="228"/>
      <c r="JH306" s="228"/>
      <c r="JI306" s="228"/>
      <c r="JJ306" s="228"/>
      <c r="JK306" s="228"/>
      <c r="JL306" s="228"/>
      <c r="JM306" s="228"/>
      <c r="JN306" s="228"/>
      <c r="JO306" s="228"/>
      <c r="JP306" s="228"/>
      <c r="JQ306" s="228"/>
      <c r="JR306" s="228"/>
      <c r="JS306" s="228"/>
      <c r="JT306" s="228"/>
      <c r="JU306" s="228"/>
      <c r="JV306" s="228"/>
      <c r="JW306" s="228"/>
      <c r="JX306" s="228"/>
      <c r="JY306" s="228"/>
      <c r="JZ306" s="228"/>
      <c r="KA306" s="228"/>
      <c r="KB306" s="228"/>
      <c r="KC306" s="228"/>
      <c r="KD306" s="228"/>
      <c r="KE306" s="228"/>
      <c r="KF306" s="228"/>
      <c r="KG306" s="228"/>
      <c r="KH306" s="228"/>
      <c r="KI306" s="228"/>
      <c r="KJ306" s="228"/>
      <c r="KK306" s="228"/>
      <c r="KL306" s="228"/>
      <c r="KM306" s="228"/>
      <c r="KN306" s="228"/>
      <c r="KO306" s="228"/>
      <c r="KP306" s="228"/>
      <c r="KQ306" s="228"/>
      <c r="KR306" s="228"/>
      <c r="KS306" s="228"/>
      <c r="KT306" s="228"/>
      <c r="KU306" s="228"/>
      <c r="KV306" s="228"/>
      <c r="KW306" s="228"/>
      <c r="KX306" s="228"/>
      <c r="KY306" s="228"/>
      <c r="KZ306" s="228"/>
      <c r="LA306" s="228"/>
      <c r="LB306" s="228"/>
      <c r="LC306" s="228"/>
      <c r="LD306" s="228"/>
      <c r="LE306" s="228"/>
      <c r="LF306" s="228"/>
      <c r="LG306" s="228"/>
      <c r="LH306" s="228"/>
      <c r="LI306" s="228"/>
      <c r="LJ306" s="228"/>
      <c r="LK306" s="228"/>
      <c r="LL306" s="228"/>
      <c r="LM306" s="228"/>
      <c r="LN306" s="228"/>
      <c r="LO306" s="228"/>
      <c r="LP306" s="228"/>
      <c r="LQ306" s="228"/>
      <c r="LR306" s="228"/>
      <c r="LS306" s="228"/>
      <c r="LT306" s="228"/>
      <c r="LU306" s="228"/>
      <c r="LV306" s="228"/>
      <c r="LW306" s="228"/>
      <c r="LX306" s="228"/>
      <c r="LY306" s="228"/>
      <c r="LZ306" s="228"/>
      <c r="MA306" s="228"/>
      <c r="MB306" s="228"/>
      <c r="MC306" s="228"/>
      <c r="MD306" s="228"/>
      <c r="ME306" s="228"/>
      <c r="MF306" s="228"/>
      <c r="MG306" s="228"/>
      <c r="MH306" s="228"/>
      <c r="MI306" s="228"/>
      <c r="MJ306" s="228"/>
      <c r="MK306" s="228"/>
      <c r="ML306" s="228"/>
      <c r="MM306" s="228"/>
      <c r="MN306" s="228"/>
      <c r="MO306" s="228"/>
      <c r="MP306" s="228"/>
      <c r="MQ306" s="228"/>
      <c r="MR306" s="228"/>
      <c r="MS306" s="228"/>
      <c r="MT306" s="228"/>
      <c r="MU306" s="228"/>
      <c r="MV306" s="228"/>
      <c r="MW306" s="228"/>
      <c r="MX306" s="228"/>
      <c r="MY306" s="228"/>
      <c r="MZ306" s="228"/>
      <c r="NA306" s="228"/>
      <c r="NB306" s="228"/>
      <c r="NC306" s="228"/>
      <c r="ND306" s="228"/>
      <c r="NE306" s="228"/>
      <c r="NF306" s="228"/>
      <c r="NG306" s="228"/>
      <c r="NH306" s="228"/>
      <c r="NI306" s="228"/>
      <c r="NJ306" s="228"/>
      <c r="NK306" s="228"/>
      <c r="NL306" s="228"/>
      <c r="NM306" s="228"/>
      <c r="NN306" s="228"/>
      <c r="NO306" s="228"/>
      <c r="NP306" s="228"/>
      <c r="NQ306" s="228"/>
      <c r="NR306" s="228"/>
      <c r="NS306" s="228"/>
      <c r="NT306" s="228"/>
      <c r="NU306" s="228"/>
      <c r="NV306" s="228"/>
      <c r="NW306" s="228"/>
      <c r="NX306" s="228"/>
      <c r="NY306" s="228"/>
      <c r="NZ306" s="228"/>
      <c r="OA306" s="228"/>
      <c r="OB306" s="228"/>
      <c r="OC306" s="228"/>
      <c r="OD306" s="228"/>
      <c r="OE306" s="228"/>
      <c r="OF306" s="228"/>
      <c r="OG306" s="228"/>
      <c r="OH306" s="228"/>
      <c r="OI306" s="228"/>
      <c r="OJ306" s="228"/>
      <c r="OK306" s="228"/>
      <c r="OL306" s="228"/>
      <c r="OM306" s="228"/>
      <c r="ON306" s="228"/>
      <c r="OO306" s="228"/>
      <c r="OP306" s="228"/>
      <c r="OQ306" s="228"/>
      <c r="OR306" s="228"/>
      <c r="OS306" s="228"/>
      <c r="OT306" s="228"/>
      <c r="OU306" s="228"/>
      <c r="OV306" s="228"/>
      <c r="OW306" s="228"/>
      <c r="OX306" s="228"/>
      <c r="OY306" s="228"/>
      <c r="OZ306" s="228"/>
      <c r="PA306" s="228"/>
      <c r="PB306" s="228"/>
      <c r="PC306" s="228"/>
      <c r="PD306" s="228"/>
      <c r="PE306" s="228"/>
      <c r="PF306" s="228"/>
      <c r="PG306" s="228"/>
      <c r="PH306" s="228"/>
      <c r="PI306" s="228"/>
      <c r="PJ306" s="228"/>
      <c r="PK306" s="228"/>
      <c r="PL306" s="228"/>
      <c r="PM306" s="228"/>
      <c r="PN306" s="228"/>
      <c r="PO306" s="228"/>
      <c r="PP306" s="228"/>
      <c r="PQ306" s="228"/>
      <c r="PR306" s="228"/>
      <c r="PS306" s="228"/>
      <c r="PT306" s="228"/>
      <c r="PU306" s="228"/>
      <c r="PV306" s="228"/>
      <c r="PW306" s="228"/>
      <c r="PX306" s="228"/>
      <c r="PY306" s="228"/>
      <c r="PZ306" s="228"/>
      <c r="QA306" s="228"/>
      <c r="QB306" s="228"/>
      <c r="QC306" s="228"/>
      <c r="QD306" s="228"/>
      <c r="QE306" s="228"/>
      <c r="QF306" s="228"/>
      <c r="QG306" s="228"/>
      <c r="QH306" s="228"/>
      <c r="QI306" s="228"/>
      <c r="QJ306" s="228"/>
      <c r="QK306" s="228"/>
      <c r="QL306" s="228"/>
      <c r="QM306" s="228"/>
      <c r="QN306" s="228"/>
      <c r="QO306" s="228"/>
      <c r="QP306" s="228"/>
      <c r="QQ306" s="228"/>
      <c r="QR306" s="228"/>
      <c r="QS306" s="228"/>
      <c r="QT306" s="228"/>
      <c r="QU306" s="228"/>
      <c r="QV306" s="228"/>
      <c r="QW306" s="228"/>
      <c r="QX306" s="228"/>
      <c r="QY306" s="228"/>
      <c r="QZ306" s="228"/>
      <c r="RA306" s="228"/>
      <c r="RB306" s="228"/>
      <c r="RC306" s="228"/>
      <c r="RD306" s="228"/>
      <c r="RE306" s="228"/>
      <c r="RF306" s="228"/>
      <c r="RG306" s="228"/>
      <c r="RH306" s="228"/>
      <c r="RI306" s="228"/>
      <c r="RJ306" s="228"/>
      <c r="RK306" s="228"/>
      <c r="RL306" s="228"/>
      <c r="RM306" s="228"/>
      <c r="RN306" s="228"/>
      <c r="RO306" s="228"/>
      <c r="RP306" s="228"/>
      <c r="RQ306" s="228"/>
      <c r="RR306" s="228"/>
      <c r="RS306" s="228"/>
      <c r="RT306" s="228"/>
      <c r="RU306" s="228"/>
      <c r="RV306" s="228"/>
      <c r="RW306" s="228"/>
      <c r="RX306" s="228"/>
      <c r="RY306" s="228"/>
      <c r="RZ306" s="228"/>
      <c r="SA306" s="228"/>
      <c r="SB306" s="228"/>
      <c r="SC306" s="228"/>
      <c r="SD306" s="228"/>
      <c r="SE306" s="228"/>
      <c r="SF306" s="228"/>
      <c r="SG306" s="228"/>
      <c r="SH306" s="228"/>
      <c r="SI306" s="228"/>
      <c r="SJ306" s="228"/>
      <c r="SK306" s="228"/>
      <c r="SL306" s="228"/>
      <c r="SM306" s="228"/>
      <c r="SN306" s="228"/>
      <c r="SO306" s="228"/>
      <c r="SP306" s="228"/>
      <c r="SQ306" s="228"/>
      <c r="SR306" s="228"/>
      <c r="SS306" s="228"/>
      <c r="ST306" s="228"/>
      <c r="SU306" s="228"/>
      <c r="SV306" s="228"/>
      <c r="SW306" s="228"/>
      <c r="SX306" s="228"/>
      <c r="SY306" s="228"/>
      <c r="SZ306" s="228"/>
      <c r="TA306" s="228"/>
      <c r="TB306" s="228"/>
      <c r="TC306" s="228"/>
      <c r="TD306" s="228"/>
      <c r="TE306" s="228"/>
      <c r="TF306" s="228"/>
      <c r="TG306" s="228"/>
      <c r="TH306" s="228"/>
      <c r="TI306" s="228"/>
      <c r="TJ306" s="228"/>
      <c r="TK306" s="228"/>
      <c r="TL306" s="228"/>
      <c r="TM306" s="228"/>
      <c r="TN306" s="228"/>
      <c r="TO306" s="228"/>
      <c r="TP306" s="228"/>
      <c r="TQ306" s="228"/>
      <c r="TR306" s="228"/>
      <c r="TS306" s="228"/>
      <c r="TT306" s="228"/>
      <c r="TU306" s="228"/>
      <c r="TV306" s="228"/>
      <c r="TW306" s="228"/>
      <c r="TX306" s="228"/>
      <c r="TY306" s="228"/>
      <c r="TZ306" s="228"/>
      <c r="UA306" s="228"/>
      <c r="UB306" s="228"/>
      <c r="UC306" s="228"/>
      <c r="UD306" s="228"/>
      <c r="UE306" s="228"/>
      <c r="UF306" s="228"/>
      <c r="UG306" s="228"/>
      <c r="UH306" s="228"/>
      <c r="UI306" s="228"/>
      <c r="UJ306" s="228"/>
      <c r="UK306" s="228"/>
      <c r="UL306" s="228"/>
      <c r="UM306" s="228"/>
      <c r="UN306" s="228"/>
      <c r="UO306" s="228"/>
      <c r="UP306" s="228"/>
      <c r="UQ306" s="228"/>
      <c r="UR306" s="228"/>
      <c r="US306" s="228"/>
      <c r="UT306" s="228"/>
      <c r="UU306" s="228"/>
      <c r="UV306" s="228"/>
      <c r="UW306" s="228"/>
      <c r="UX306" s="228"/>
      <c r="UY306" s="228"/>
      <c r="UZ306" s="228"/>
      <c r="VA306" s="228"/>
      <c r="VB306" s="228"/>
      <c r="VC306" s="228"/>
      <c r="VD306" s="228"/>
      <c r="VE306" s="228"/>
      <c r="VF306" s="228"/>
      <c r="VG306" s="228"/>
      <c r="VH306" s="228"/>
      <c r="VI306" s="228"/>
      <c r="VJ306" s="228"/>
      <c r="VK306" s="228"/>
      <c r="VL306" s="228"/>
      <c r="VM306" s="228"/>
      <c r="VN306" s="228"/>
      <c r="VO306" s="228"/>
      <c r="VP306" s="228"/>
      <c r="VQ306" s="228"/>
      <c r="VR306" s="228"/>
      <c r="VS306" s="228"/>
      <c r="VT306" s="228"/>
      <c r="VU306" s="228"/>
      <c r="VV306" s="228"/>
      <c r="VW306" s="228"/>
      <c r="VX306" s="228"/>
      <c r="VY306" s="228"/>
      <c r="VZ306" s="228"/>
      <c r="WA306" s="228"/>
      <c r="WB306" s="228"/>
      <c r="WC306" s="228"/>
      <c r="WD306" s="228"/>
      <c r="WE306" s="228"/>
      <c r="WF306" s="228"/>
      <c r="WG306" s="228"/>
      <c r="WH306" s="228"/>
      <c r="WI306" s="228"/>
      <c r="WJ306" s="228"/>
      <c r="WK306" s="228"/>
      <c r="WL306" s="228"/>
      <c r="WM306" s="228"/>
      <c r="WN306" s="228"/>
      <c r="WO306" s="228"/>
      <c r="WP306" s="228"/>
      <c r="WQ306" s="228"/>
      <c r="WR306" s="228"/>
      <c r="WS306" s="228"/>
      <c r="WT306" s="228"/>
      <c r="WU306" s="228"/>
      <c r="WV306" s="228"/>
      <c r="WW306" s="228"/>
      <c r="WX306" s="228"/>
      <c r="WY306" s="228"/>
      <c r="WZ306" s="228"/>
      <c r="XA306" s="228"/>
      <c r="XB306" s="228"/>
      <c r="XC306" s="228"/>
      <c r="XD306" s="228"/>
      <c r="XE306" s="228"/>
      <c r="XF306" s="228"/>
      <c r="XG306" s="228"/>
      <c r="XH306" s="228"/>
      <c r="XI306" s="228"/>
      <c r="XJ306" s="228"/>
      <c r="XK306" s="228"/>
      <c r="XL306" s="228"/>
      <c r="XM306" s="228"/>
      <c r="XN306" s="228"/>
      <c r="XO306" s="228"/>
      <c r="XP306" s="228"/>
      <c r="XQ306" s="228"/>
      <c r="XR306" s="228"/>
      <c r="XS306" s="228"/>
      <c r="XT306" s="228"/>
      <c r="XU306" s="228"/>
      <c r="XV306" s="228"/>
      <c r="XW306" s="228"/>
      <c r="XX306" s="228"/>
      <c r="XY306" s="228"/>
      <c r="XZ306" s="228"/>
      <c r="YA306" s="228"/>
      <c r="YB306" s="228"/>
      <c r="YC306" s="228"/>
      <c r="YD306" s="228"/>
      <c r="YE306" s="228"/>
      <c r="YF306" s="228"/>
      <c r="YG306" s="228"/>
      <c r="YH306" s="228"/>
      <c r="YI306" s="228"/>
      <c r="YJ306" s="228"/>
      <c r="YK306" s="228"/>
      <c r="YL306" s="228"/>
      <c r="YM306" s="228"/>
      <c r="YN306" s="228"/>
      <c r="YO306" s="228"/>
      <c r="YP306" s="228"/>
      <c r="YQ306" s="228"/>
      <c r="YR306" s="228"/>
      <c r="YS306" s="228"/>
      <c r="YT306" s="228"/>
      <c r="YU306" s="228"/>
      <c r="YV306" s="228"/>
      <c r="YW306" s="228"/>
      <c r="YX306" s="228"/>
      <c r="YY306" s="228"/>
      <c r="YZ306" s="228"/>
      <c r="ZA306" s="228"/>
      <c r="ZB306" s="228"/>
      <c r="ZC306" s="228"/>
      <c r="ZD306" s="228"/>
      <c r="ZE306" s="228"/>
      <c r="ZF306" s="228"/>
      <c r="ZG306" s="228"/>
      <c r="ZH306" s="228"/>
      <c r="ZI306" s="228"/>
      <c r="ZJ306" s="228"/>
      <c r="ZK306" s="228"/>
      <c r="ZL306" s="228"/>
      <c r="ZM306" s="228"/>
      <c r="ZN306" s="228"/>
      <c r="ZO306" s="228"/>
      <c r="ZP306" s="228"/>
      <c r="ZQ306" s="228"/>
      <c r="ZR306" s="228"/>
      <c r="ZS306" s="228"/>
      <c r="ZT306" s="228"/>
      <c r="ZU306" s="228"/>
      <c r="ZV306" s="228"/>
      <c r="ZW306" s="228"/>
      <c r="ZX306" s="228"/>
      <c r="ZY306" s="228"/>
      <c r="ZZ306" s="228"/>
      <c r="AAA306" s="228"/>
      <c r="AAB306" s="228"/>
      <c r="AAC306" s="228"/>
      <c r="AAD306" s="228"/>
      <c r="AAE306" s="228"/>
      <c r="AAF306" s="228"/>
      <c r="AAG306" s="228"/>
      <c r="AAH306" s="228"/>
      <c r="AAI306" s="228"/>
      <c r="AAJ306" s="228"/>
      <c r="AAK306" s="228"/>
      <c r="AAL306" s="228"/>
      <c r="AAM306" s="228"/>
      <c r="AAN306" s="228"/>
      <c r="AAO306" s="228"/>
      <c r="AAP306" s="228"/>
      <c r="AAQ306" s="228"/>
      <c r="AAR306" s="228"/>
      <c r="AAS306" s="228"/>
      <c r="AAT306" s="228"/>
      <c r="AAU306" s="228"/>
      <c r="AAV306" s="228"/>
      <c r="AAW306" s="228"/>
      <c r="AAX306" s="228"/>
      <c r="AAY306" s="228"/>
      <c r="AAZ306" s="228"/>
      <c r="ABA306" s="228"/>
      <c r="ABB306" s="228"/>
      <c r="ABC306" s="228"/>
      <c r="ABD306" s="228"/>
      <c r="ABE306" s="228"/>
      <c r="ABF306" s="228"/>
      <c r="ABG306" s="228"/>
      <c r="ABH306" s="228"/>
      <c r="ABI306" s="228"/>
      <c r="ABJ306" s="228"/>
      <c r="ABK306" s="228"/>
      <c r="ABL306" s="228"/>
      <c r="ABM306" s="228"/>
      <c r="ABN306" s="228"/>
      <c r="ABO306" s="228"/>
      <c r="ABP306" s="228"/>
      <c r="ABQ306" s="228"/>
      <c r="ABR306" s="228"/>
      <c r="ABS306" s="228"/>
      <c r="ABT306" s="228"/>
      <c r="ABU306" s="228"/>
      <c r="ABV306" s="228"/>
      <c r="ABW306" s="228"/>
      <c r="ABX306" s="228"/>
      <c r="ABY306" s="228"/>
      <c r="ABZ306" s="228"/>
      <c r="ACA306" s="228"/>
      <c r="ACB306" s="228"/>
      <c r="ACC306" s="228"/>
      <c r="ACD306" s="228"/>
      <c r="ACE306" s="228"/>
      <c r="ACF306" s="228"/>
      <c r="ACG306" s="228"/>
      <c r="ACH306" s="228"/>
      <c r="ACI306" s="228"/>
      <c r="ACJ306" s="228"/>
      <c r="ACK306" s="228"/>
      <c r="ACL306" s="228"/>
      <c r="ACM306" s="228"/>
      <c r="ACN306" s="228"/>
      <c r="ACO306" s="228"/>
      <c r="ACP306" s="228"/>
      <c r="ACQ306" s="228"/>
      <c r="ACR306" s="228"/>
      <c r="ACS306" s="228"/>
      <c r="ACT306" s="228"/>
      <c r="ACU306" s="228"/>
      <c r="ACV306" s="228"/>
      <c r="ACW306" s="228"/>
      <c r="ACX306" s="228"/>
      <c r="ACY306" s="228"/>
      <c r="ACZ306" s="228"/>
      <c r="ADA306" s="228"/>
      <c r="ADB306" s="228"/>
      <c r="ADC306" s="228"/>
      <c r="ADD306" s="228"/>
      <c r="ADE306" s="228"/>
      <c r="ADF306" s="228"/>
      <c r="ADG306" s="228"/>
      <c r="ADH306" s="228"/>
      <c r="ADI306" s="228"/>
      <c r="ADJ306" s="228"/>
      <c r="ADK306" s="228"/>
      <c r="ADL306" s="228"/>
      <c r="ADM306" s="228"/>
      <c r="ADN306" s="228"/>
      <c r="ADO306" s="228"/>
      <c r="ADP306" s="228"/>
      <c r="ADQ306" s="228"/>
      <c r="ADR306" s="228"/>
      <c r="ADS306" s="228"/>
      <c r="ADT306" s="228"/>
      <c r="ADU306" s="228"/>
      <c r="ADV306" s="228"/>
      <c r="ADW306" s="228"/>
      <c r="ADX306" s="228"/>
      <c r="ADY306" s="228"/>
      <c r="ADZ306" s="228"/>
      <c r="AEA306" s="228"/>
      <c r="AEB306" s="228"/>
      <c r="AEC306" s="228"/>
      <c r="AED306" s="228"/>
      <c r="AEE306" s="228"/>
      <c r="AEF306" s="228"/>
      <c r="AEG306" s="228"/>
      <c r="AEH306" s="228"/>
      <c r="AEI306" s="228"/>
      <c r="AEJ306" s="228"/>
      <c r="AEK306" s="228"/>
      <c r="AEL306" s="228"/>
      <c r="AEM306" s="228"/>
      <c r="AEN306" s="228"/>
      <c r="AEO306" s="228"/>
      <c r="AEP306" s="228"/>
      <c r="AEQ306" s="228"/>
      <c r="AER306" s="228"/>
      <c r="AES306" s="228"/>
      <c r="AET306" s="228"/>
      <c r="AEU306" s="228"/>
      <c r="AEV306" s="228"/>
      <c r="AEW306" s="228"/>
      <c r="AEX306" s="228"/>
      <c r="AEY306" s="228"/>
      <c r="AEZ306" s="228"/>
      <c r="AFA306" s="228"/>
      <c r="AFB306" s="228"/>
      <c r="AFC306" s="228"/>
      <c r="AFD306" s="228"/>
      <c r="AFE306" s="228"/>
      <c r="AFF306" s="228"/>
      <c r="AFG306" s="228"/>
      <c r="AFH306" s="228"/>
      <c r="AFI306" s="228"/>
      <c r="AFJ306" s="228"/>
      <c r="AFK306" s="228"/>
      <c r="AFL306" s="228"/>
      <c r="AFM306" s="228"/>
      <c r="AFN306" s="228"/>
      <c r="AFO306" s="228"/>
      <c r="AFP306" s="228"/>
      <c r="AFQ306" s="228"/>
      <c r="AFR306" s="228"/>
      <c r="AFS306" s="228"/>
      <c r="AFT306" s="228"/>
      <c r="AFU306" s="228"/>
      <c r="AFV306" s="228"/>
      <c r="AFW306" s="228"/>
      <c r="AFX306" s="228"/>
      <c r="AFY306" s="228"/>
      <c r="AFZ306" s="228"/>
      <c r="AGA306" s="228"/>
      <c r="AGB306" s="228"/>
      <c r="AGC306" s="228"/>
      <c r="AGD306" s="228"/>
      <c r="AGE306" s="228"/>
      <c r="AGF306" s="228"/>
      <c r="AGG306" s="228"/>
      <c r="AGH306" s="228"/>
      <c r="AGI306" s="228"/>
      <c r="AGJ306" s="228"/>
      <c r="AGK306" s="228"/>
      <c r="AGL306" s="228"/>
      <c r="AGM306" s="228"/>
      <c r="AGN306" s="228"/>
      <c r="AGO306" s="228"/>
      <c r="AGP306" s="228"/>
      <c r="AGQ306" s="228"/>
      <c r="AGR306" s="228"/>
      <c r="AGS306" s="228"/>
      <c r="AGT306" s="228"/>
      <c r="AGU306" s="228"/>
      <c r="AGV306" s="228"/>
      <c r="AGW306" s="228"/>
      <c r="AGX306" s="228"/>
      <c r="AGY306" s="228"/>
      <c r="AGZ306" s="228"/>
      <c r="AHA306" s="228"/>
      <c r="AHB306" s="228"/>
      <c r="AHC306" s="228"/>
      <c r="AHD306" s="228"/>
      <c r="AHE306" s="228"/>
      <c r="AHF306" s="228"/>
      <c r="AHG306" s="228"/>
      <c r="AHH306" s="228"/>
      <c r="AHI306" s="228"/>
      <c r="AHJ306" s="228"/>
      <c r="AHK306" s="228"/>
      <c r="AHL306" s="228"/>
      <c r="AHM306" s="228"/>
      <c r="AHN306" s="228"/>
      <c r="AHO306" s="228"/>
      <c r="AHP306" s="228"/>
      <c r="AHQ306" s="228"/>
      <c r="AHR306" s="228"/>
      <c r="AHS306" s="228"/>
      <c r="AHT306" s="228"/>
      <c r="AHU306" s="228"/>
      <c r="AHV306" s="228"/>
      <c r="AHW306" s="228"/>
      <c r="AHX306" s="228"/>
      <c r="AHY306" s="228"/>
      <c r="AHZ306" s="228"/>
      <c r="AIA306" s="228"/>
      <c r="AIB306" s="228"/>
      <c r="AIC306" s="228"/>
      <c r="AID306" s="228"/>
      <c r="AIE306" s="228"/>
      <c r="AIF306" s="228"/>
      <c r="AIG306" s="228"/>
      <c r="AIH306" s="228"/>
      <c r="AII306" s="228"/>
      <c r="AIJ306" s="228"/>
      <c r="AIK306" s="228"/>
      <c r="AIL306" s="228"/>
      <c r="AIM306" s="228"/>
      <c r="AIN306" s="228"/>
      <c r="AIO306" s="228"/>
      <c r="AIP306" s="228"/>
      <c r="AIQ306" s="228"/>
      <c r="AIR306" s="228"/>
      <c r="AIS306" s="228"/>
      <c r="AIT306" s="228"/>
      <c r="AIU306" s="228"/>
      <c r="AIV306" s="228"/>
      <c r="AIW306" s="228"/>
      <c r="AIX306" s="228"/>
      <c r="AIY306" s="228"/>
      <c r="AIZ306" s="228"/>
      <c r="AJA306" s="228"/>
      <c r="AJB306" s="228"/>
      <c r="AJC306" s="228"/>
      <c r="AJD306" s="228"/>
      <c r="AJE306" s="228"/>
      <c r="AJF306" s="228"/>
      <c r="AJG306" s="228"/>
      <c r="AJH306" s="228"/>
      <c r="AJI306" s="228"/>
      <c r="AJJ306" s="228"/>
      <c r="AJK306" s="228"/>
      <c r="AJL306" s="228"/>
      <c r="AJM306" s="228"/>
      <c r="AJN306" s="228"/>
      <c r="AJO306" s="228"/>
      <c r="AJP306" s="228"/>
      <c r="AJQ306" s="228"/>
      <c r="AJR306" s="228"/>
      <c r="AJS306" s="228"/>
      <c r="AJT306" s="228"/>
      <c r="AJU306" s="228"/>
      <c r="AJV306" s="228"/>
      <c r="AJW306" s="228"/>
      <c r="AJX306" s="228"/>
      <c r="AJY306" s="228"/>
      <c r="AJZ306" s="228"/>
      <c r="AKA306" s="228"/>
      <c r="AKB306" s="228"/>
      <c r="AKC306" s="228"/>
      <c r="AKD306" s="228"/>
      <c r="AKE306" s="228"/>
      <c r="AKF306" s="228"/>
      <c r="AKG306" s="228"/>
      <c r="AKH306" s="228"/>
      <c r="AKI306" s="228"/>
      <c r="AKJ306" s="228"/>
      <c r="AKK306" s="228"/>
      <c r="AKL306" s="228"/>
      <c r="AKM306" s="228"/>
      <c r="AKN306" s="228"/>
      <c r="AKO306" s="228"/>
      <c r="AKP306" s="228"/>
      <c r="AKQ306" s="228"/>
      <c r="AKR306" s="228"/>
      <c r="AKS306" s="228"/>
      <c r="AKT306" s="228"/>
      <c r="AKU306" s="228"/>
      <c r="AKV306" s="228"/>
      <c r="AKW306" s="228"/>
      <c r="AKX306" s="228"/>
      <c r="AKY306" s="228"/>
      <c r="AKZ306" s="228"/>
      <c r="ALA306" s="228"/>
      <c r="ALB306" s="228"/>
      <c r="ALC306" s="228"/>
      <c r="ALD306" s="228"/>
      <c r="ALE306" s="228"/>
      <c r="ALF306" s="228"/>
      <c r="ALG306" s="228"/>
      <c r="ALH306" s="228"/>
      <c r="ALI306" s="228"/>
      <c r="ALJ306" s="228"/>
      <c r="ALK306" s="228"/>
      <c r="ALL306" s="228"/>
      <c r="ALM306" s="228"/>
      <c r="ALN306" s="228"/>
      <c r="ALO306" s="228"/>
      <c r="ALP306" s="228"/>
      <c r="ALQ306" s="228"/>
      <c r="ALR306" s="228"/>
      <c r="ALS306" s="228"/>
      <c r="ALT306" s="228"/>
      <c r="ALU306" s="228"/>
      <c r="ALV306" s="228"/>
      <c r="ALW306" s="228"/>
      <c r="ALX306" s="228"/>
      <c r="ALY306" s="228"/>
      <c r="ALZ306" s="228"/>
      <c r="AMA306" s="228"/>
      <c r="AMB306" s="228"/>
      <c r="AMC306" s="228"/>
      <c r="AMD306" s="228"/>
      <c r="AME306" s="228"/>
      <c r="AMF306" s="228"/>
      <c r="AMG306" s="228"/>
      <c r="AMH306" s="228"/>
      <c r="AMI306" s="228"/>
      <c r="AMJ306" s="228"/>
      <c r="AMK306" s="228"/>
      <c r="AML306" s="228"/>
      <c r="AMM306" s="228"/>
      <c r="AMN306" s="228"/>
      <c r="AMO306" s="228"/>
      <c r="AMP306" s="228"/>
      <c r="AMQ306" s="228"/>
      <c r="AMR306" s="228"/>
      <c r="AMS306" s="228"/>
      <c r="AMT306" s="228"/>
      <c r="AMU306" s="228"/>
      <c r="AMV306" s="228"/>
      <c r="AMW306" s="228"/>
      <c r="AMX306" s="228"/>
    </row>
    <row r="307" spans="1:1038" ht="18" customHeight="1">
      <c r="A307" s="125" t="s">
        <v>1646</v>
      </c>
      <c r="B307" s="126" t="s">
        <v>1647</v>
      </c>
      <c r="D307" s="126" t="s">
        <v>1279</v>
      </c>
      <c r="E307" s="126">
        <v>51</v>
      </c>
      <c r="F307" s="126">
        <v>4</v>
      </c>
      <c r="G307" s="285" t="str">
        <f t="shared" si="73"/>
        <v>51-4</v>
      </c>
      <c r="H307" s="277">
        <v>0</v>
      </c>
      <c r="I307" s="126">
        <v>41</v>
      </c>
      <c r="K307" s="545" t="b">
        <f>IF(I308=1,IF(((VLOOKUP($G307,[1]Depth_Lookup!#REF!,9,FALSE))-(H307/100))=0,"Good",IF(((VLOOKUP($G307,[1]Depth_Lookup!$A$3:$J$550,9,FALSE))-(H307/100))&gt;0,"Too Short","Too Long")))</f>
        <v>0</v>
      </c>
      <c r="L307" s="171">
        <f>(VLOOKUP($G307,Depth_Lookup!$A$3:$J$410,10,FALSE))+(H307/100)</f>
        <v>118.75</v>
      </c>
      <c r="M307" s="171">
        <f>(VLOOKUP($G307,Depth_Lookup!$A$3:$J$410,10,FALSE))+(I307/100)</f>
        <v>119.16</v>
      </c>
      <c r="N307" s="127" t="s">
        <v>1748</v>
      </c>
      <c r="O307" s="126">
        <v>3</v>
      </c>
      <c r="P307" s="126" t="s">
        <v>853</v>
      </c>
      <c r="Q307" s="126" t="s">
        <v>125</v>
      </c>
      <c r="R307" s="196" t="s">
        <v>1633</v>
      </c>
      <c r="S307" s="126" t="s">
        <v>700</v>
      </c>
      <c r="T307" s="126" t="s">
        <v>587</v>
      </c>
      <c r="W307" s="126" t="s">
        <v>102</v>
      </c>
      <c r="X307" s="202">
        <v>5</v>
      </c>
      <c r="Y307" s="126" t="s">
        <v>90</v>
      </c>
      <c r="Z307" s="126" t="s">
        <v>91</v>
      </c>
      <c r="AB307" s="126" t="s">
        <v>116</v>
      </c>
      <c r="AC307" s="126" t="s">
        <v>108</v>
      </c>
      <c r="AD307" s="126" t="s">
        <v>96</v>
      </c>
      <c r="AE307" s="128" t="s">
        <v>123</v>
      </c>
      <c r="AF307" s="196">
        <v>1</v>
      </c>
      <c r="AG307" s="129" t="s">
        <v>1366</v>
      </c>
      <c r="AI307" s="130">
        <v>75</v>
      </c>
      <c r="AO307" s="130"/>
      <c r="AU307" s="130"/>
      <c r="BA307" s="130">
        <v>25</v>
      </c>
      <c r="BB307" s="126">
        <v>7</v>
      </c>
      <c r="BC307" s="126">
        <v>2</v>
      </c>
      <c r="BD307" s="126" t="s">
        <v>110</v>
      </c>
      <c r="BE307" s="126" t="s">
        <v>103</v>
      </c>
      <c r="BG307" s="130"/>
      <c r="BM307" s="130"/>
      <c r="BY307" s="130"/>
      <c r="CG307" s="131"/>
      <c r="CH307" s="132" t="s">
        <v>1472</v>
      </c>
      <c r="CI307" s="132">
        <v>100</v>
      </c>
      <c r="CJ307" s="132" t="s">
        <v>514</v>
      </c>
      <c r="CK307" s="133"/>
      <c r="CL307" s="134"/>
      <c r="CM307" s="134"/>
      <c r="CN307" s="134"/>
      <c r="CO307" s="134"/>
      <c r="CP307" s="134"/>
      <c r="CQ307" s="134"/>
      <c r="CR307" s="134"/>
      <c r="CS307" s="134"/>
      <c r="CT307" s="134"/>
      <c r="CU307" s="134"/>
      <c r="CV307" s="134"/>
      <c r="CW307" s="134"/>
      <c r="CX307" s="134"/>
      <c r="CY307" s="134"/>
      <c r="CZ307" s="134"/>
      <c r="DA307" s="134"/>
      <c r="DB307" s="134">
        <v>75</v>
      </c>
      <c r="DC307" s="135">
        <v>25</v>
      </c>
      <c r="DD307" s="134"/>
      <c r="DE307" s="134"/>
      <c r="DF307" s="134"/>
      <c r="DG307" s="134"/>
      <c r="DH307" s="134"/>
      <c r="DI307" s="134"/>
      <c r="DJ307" s="134"/>
      <c r="DK307" s="207">
        <v>100</v>
      </c>
      <c r="DL307" s="131"/>
      <c r="DM307" s="134"/>
      <c r="DN307" s="134"/>
      <c r="DO307" s="136"/>
      <c r="DQ307" s="131"/>
      <c r="DR307" s="136"/>
      <c r="DS307" s="131"/>
      <c r="DT307" s="138" t="s">
        <v>1600</v>
      </c>
      <c r="DW307" s="213">
        <v>100</v>
      </c>
      <c r="DX307" s="214" t="e">
        <v>#N/A</v>
      </c>
      <c r="DY307" s="139" t="s">
        <v>1597</v>
      </c>
      <c r="DZ307" s="139" t="s">
        <v>1749</v>
      </c>
      <c r="EA307" s="139"/>
      <c r="ED307" s="229" t="s">
        <v>2517</v>
      </c>
      <c r="EE307" s="140"/>
      <c r="EG307" s="140"/>
      <c r="EI307" s="218"/>
      <c r="EJ307" s="143"/>
      <c r="EK307" s="221"/>
      <c r="EM307" s="109"/>
      <c r="EN307" s="109"/>
      <c r="EZ307" s="192" t="e">
        <f t="shared" si="74"/>
        <v>#DIV/0!</v>
      </c>
      <c r="FA307" s="192" t="e">
        <f t="shared" si="75"/>
        <v>#DIV/0!</v>
      </c>
      <c r="FB307" s="192" t="e">
        <f t="shared" si="76"/>
        <v>#DIV/0!</v>
      </c>
      <c r="FC307" s="192" t="e">
        <f t="shared" si="77"/>
        <v>#DIV/0!</v>
      </c>
      <c r="FD307" s="192" t="e">
        <f t="shared" si="78"/>
        <v>#DIV/0!</v>
      </c>
      <c r="FE307" s="193" t="e">
        <f t="shared" si="79"/>
        <v>#DIV/0!</v>
      </c>
      <c r="FF307" s="194" t="e">
        <f t="shared" si="80"/>
        <v>#DIV/0!</v>
      </c>
      <c r="FG307" s="144"/>
      <c r="FI307" s="778">
        <f t="shared" si="81"/>
        <v>0</v>
      </c>
      <c r="FJ307" s="779" t="e">
        <f t="shared" si="82"/>
        <v>#DIV/0!</v>
      </c>
      <c r="FK307" s="779" t="e">
        <f t="shared" si="83"/>
        <v>#DIV/0!</v>
      </c>
      <c r="FL307" s="780" t="e">
        <f t="shared" si="84"/>
        <v>#DIV/0!</v>
      </c>
      <c r="FM307" s="169" t="e">
        <f t="shared" si="85"/>
        <v>#DIV/0!</v>
      </c>
      <c r="FN307" s="783" t="e">
        <f t="shared" si="86"/>
        <v>#DIV/0!</v>
      </c>
    </row>
    <row r="308" spans="1:1038" s="288" customFormat="1" ht="18" customHeight="1">
      <c r="A308" s="352" t="s">
        <v>1646</v>
      </c>
      <c r="B308" s="227" t="s">
        <v>1647</v>
      </c>
      <c r="C308" s="227"/>
      <c r="D308" s="227" t="s">
        <v>1279</v>
      </c>
      <c r="E308" s="227">
        <v>51</v>
      </c>
      <c r="F308" s="227">
        <v>4</v>
      </c>
      <c r="G308" s="285" t="str">
        <f t="shared" si="73"/>
        <v>51-4</v>
      </c>
      <c r="H308" s="278">
        <v>41</v>
      </c>
      <c r="I308" s="227">
        <v>60</v>
      </c>
      <c r="J308" s="226"/>
      <c r="K308" s="545" t="b">
        <f>IF(I309=1,IF(((VLOOKUP($G308,[1]Depth_Lookup!#REF!,9,FALSE))-(H308/100))=0,"Good",IF(((VLOOKUP($G308,[1]Depth_Lookup!$A$3:$J$550,9,FALSE))-(H308/100))&gt;0,"Too Short","Too Long")))</f>
        <v>0</v>
      </c>
      <c r="L308" s="171">
        <f>(VLOOKUP($G308,Depth_Lookup!$A$3:$J$410,10,FALSE))+(H308/100)</f>
        <v>119.16</v>
      </c>
      <c r="M308" s="171">
        <f>(VLOOKUP($G308,Depth_Lookup!$A$3:$J$410,10,FALSE))+(I308/100)</f>
        <v>119.35</v>
      </c>
      <c r="N308" s="230" t="s">
        <v>1750</v>
      </c>
      <c r="O308" s="227">
        <v>1</v>
      </c>
      <c r="P308" s="227" t="s">
        <v>853</v>
      </c>
      <c r="Q308" s="227" t="s">
        <v>125</v>
      </c>
      <c r="R308" s="286" t="s">
        <v>1633</v>
      </c>
      <c r="S308" s="227" t="s">
        <v>587</v>
      </c>
      <c r="T308" s="227" t="s">
        <v>700</v>
      </c>
      <c r="U308" s="227" t="s">
        <v>95</v>
      </c>
      <c r="V308" s="227" t="s">
        <v>509</v>
      </c>
      <c r="W308" s="227" t="s">
        <v>102</v>
      </c>
      <c r="X308" s="287">
        <v>5</v>
      </c>
      <c r="Y308" s="227" t="s">
        <v>90</v>
      </c>
      <c r="Z308" s="227" t="s">
        <v>91</v>
      </c>
      <c r="AA308" s="227"/>
      <c r="AB308" s="227" t="s">
        <v>116</v>
      </c>
      <c r="AC308" s="227" t="s">
        <v>108</v>
      </c>
      <c r="AD308" s="227" t="s">
        <v>96</v>
      </c>
      <c r="AE308" s="233" t="s">
        <v>123</v>
      </c>
      <c r="AF308" s="286">
        <v>1</v>
      </c>
      <c r="AG308" s="237" t="s">
        <v>1365</v>
      </c>
      <c r="AH308" s="227"/>
      <c r="AI308" s="240">
        <v>80</v>
      </c>
      <c r="AJ308" s="227"/>
      <c r="AK308" s="227"/>
      <c r="AL308" s="227"/>
      <c r="AM308" s="227"/>
      <c r="AN308" s="227"/>
      <c r="AO308" s="240"/>
      <c r="AP308" s="227"/>
      <c r="AQ308" s="227"/>
      <c r="AR308" s="227"/>
      <c r="AS308" s="227"/>
      <c r="AT308" s="227"/>
      <c r="AU308" s="240"/>
      <c r="AV308" s="227"/>
      <c r="AW308" s="227"/>
      <c r="AX308" s="227"/>
      <c r="AY308" s="227"/>
      <c r="AZ308" s="227"/>
      <c r="BA308" s="240">
        <v>20</v>
      </c>
      <c r="BB308" s="227">
        <v>5</v>
      </c>
      <c r="BC308" s="227">
        <v>2</v>
      </c>
      <c r="BD308" s="227" t="s">
        <v>110</v>
      </c>
      <c r="BE308" s="227" t="s">
        <v>103</v>
      </c>
      <c r="BF308" s="227"/>
      <c r="BG308" s="240"/>
      <c r="BH308" s="227"/>
      <c r="BI308" s="227"/>
      <c r="BJ308" s="227"/>
      <c r="BK308" s="227"/>
      <c r="BL308" s="227"/>
      <c r="BM308" s="240"/>
      <c r="BN308" s="227"/>
      <c r="BO308" s="227"/>
      <c r="BP308" s="227"/>
      <c r="BQ308" s="227"/>
      <c r="BR308" s="227"/>
      <c r="BS308" s="227"/>
      <c r="BT308" s="227"/>
      <c r="BU308" s="227"/>
      <c r="BV308" s="227"/>
      <c r="BW308" s="227"/>
      <c r="BX308" s="227"/>
      <c r="BY308" s="240"/>
      <c r="BZ308" s="227"/>
      <c r="CA308" s="227"/>
      <c r="CB308" s="227"/>
      <c r="CC308" s="227"/>
      <c r="CD308" s="227"/>
      <c r="CE308" s="227"/>
      <c r="CF308" s="227"/>
      <c r="CG308" s="148"/>
      <c r="CH308" s="149" t="s">
        <v>1558</v>
      </c>
      <c r="CI308" s="149">
        <v>100</v>
      </c>
      <c r="CJ308" s="149" t="s">
        <v>514</v>
      </c>
      <c r="CK308" s="151"/>
      <c r="CL308" s="152"/>
      <c r="CM308" s="152"/>
      <c r="CN308" s="152"/>
      <c r="CO308" s="152"/>
      <c r="CP308" s="152"/>
      <c r="CQ308" s="152"/>
      <c r="CR308" s="152"/>
      <c r="CS308" s="152"/>
      <c r="CT308" s="152"/>
      <c r="CU308" s="152"/>
      <c r="CV308" s="152"/>
      <c r="CW308" s="152"/>
      <c r="CX308" s="152"/>
      <c r="CY308" s="152"/>
      <c r="CZ308" s="152"/>
      <c r="DA308" s="152"/>
      <c r="DB308" s="152">
        <v>80</v>
      </c>
      <c r="DC308" s="229">
        <v>20</v>
      </c>
      <c r="DD308" s="152"/>
      <c r="DE308" s="152"/>
      <c r="DF308" s="152"/>
      <c r="DG308" s="152"/>
      <c r="DH308" s="152"/>
      <c r="DI308" s="152"/>
      <c r="DJ308" s="152"/>
      <c r="DK308" s="208">
        <v>100</v>
      </c>
      <c r="DL308" s="148"/>
      <c r="DM308" s="152"/>
      <c r="DN308" s="152"/>
      <c r="DO308" s="153"/>
      <c r="DQ308" s="148"/>
      <c r="DR308" s="153"/>
      <c r="DS308" s="148"/>
      <c r="DT308" s="261" t="s">
        <v>1389</v>
      </c>
      <c r="DU308" s="229"/>
      <c r="DV308" s="229"/>
      <c r="DW308" s="290">
        <v>100</v>
      </c>
      <c r="DX308" s="291" t="e">
        <v>#N/A</v>
      </c>
      <c r="DY308" s="157" t="s">
        <v>1405</v>
      </c>
      <c r="DZ308" s="154" t="s">
        <v>1751</v>
      </c>
      <c r="EA308" s="154"/>
      <c r="EB308" s="229"/>
      <c r="EC308" s="292"/>
      <c r="ED308" s="229" t="s">
        <v>2517</v>
      </c>
      <c r="EE308" s="293"/>
      <c r="EF308" s="294"/>
      <c r="EG308" s="293"/>
      <c r="EH308" s="295"/>
      <c r="EI308" s="296"/>
      <c r="EJ308" s="297"/>
      <c r="EK308" s="298"/>
      <c r="EL308" s="293"/>
      <c r="EM308" s="295"/>
      <c r="EN308" s="295"/>
      <c r="EO308" s="321"/>
      <c r="EP308" s="321"/>
      <c r="EQ308" s="321"/>
      <c r="ER308" s="321"/>
      <c r="ES308" s="321"/>
      <c r="ET308" s="321"/>
      <c r="EU308" s="321"/>
      <c r="EV308" s="322"/>
      <c r="EW308" s="322"/>
      <c r="EX308" s="322"/>
      <c r="EY308" s="322"/>
      <c r="EZ308" s="192" t="e">
        <f t="shared" si="74"/>
        <v>#DIV/0!</v>
      </c>
      <c r="FA308" s="192" t="e">
        <f t="shared" si="75"/>
        <v>#DIV/0!</v>
      </c>
      <c r="FB308" s="192" t="e">
        <f t="shared" si="76"/>
        <v>#DIV/0!</v>
      </c>
      <c r="FC308" s="192" t="e">
        <f t="shared" si="77"/>
        <v>#DIV/0!</v>
      </c>
      <c r="FD308" s="192" t="e">
        <f t="shared" si="78"/>
        <v>#DIV/0!</v>
      </c>
      <c r="FE308" s="193" t="e">
        <f t="shared" si="79"/>
        <v>#DIV/0!</v>
      </c>
      <c r="FF308" s="194" t="e">
        <f t="shared" si="80"/>
        <v>#DIV/0!</v>
      </c>
      <c r="FG308" s="321"/>
      <c r="FH308" s="295"/>
      <c r="FI308" s="778">
        <f t="shared" si="81"/>
        <v>0</v>
      </c>
      <c r="FJ308" s="779" t="e">
        <f t="shared" si="82"/>
        <v>#DIV/0!</v>
      </c>
      <c r="FK308" s="779" t="e">
        <f t="shared" si="83"/>
        <v>#DIV/0!</v>
      </c>
      <c r="FL308" s="780" t="e">
        <f t="shared" si="84"/>
        <v>#DIV/0!</v>
      </c>
      <c r="FM308" s="169" t="e">
        <f t="shared" si="85"/>
        <v>#DIV/0!</v>
      </c>
      <c r="FN308" s="783" t="e">
        <f t="shared" si="86"/>
        <v>#DIV/0!</v>
      </c>
      <c r="FO308" s="227"/>
      <c r="FP308" s="227"/>
      <c r="FQ308" s="227"/>
      <c r="FR308" s="227"/>
      <c r="FS308" s="227"/>
      <c r="FT308" s="227"/>
      <c r="FU308" s="227"/>
      <c r="FV308" s="227"/>
      <c r="FW308" s="227"/>
      <c r="FX308" s="227"/>
      <c r="FY308" s="227"/>
      <c r="FZ308" s="227"/>
      <c r="GA308" s="227"/>
      <c r="GB308" s="227"/>
      <c r="GC308" s="227"/>
      <c r="GD308" s="227"/>
      <c r="GE308" s="227"/>
      <c r="GF308" s="227"/>
      <c r="GG308" s="227"/>
      <c r="GH308" s="227"/>
      <c r="GI308" s="227"/>
      <c r="GJ308" s="227"/>
      <c r="GK308" s="227"/>
      <c r="GL308" s="227"/>
      <c r="GM308" s="227"/>
      <c r="GN308" s="227"/>
      <c r="GO308" s="227"/>
      <c r="GP308" s="227"/>
      <c r="GQ308" s="227"/>
      <c r="GR308" s="227"/>
      <c r="GS308" s="227"/>
      <c r="GT308" s="227"/>
      <c r="GU308" s="227"/>
      <c r="GV308" s="227"/>
      <c r="GW308" s="227"/>
      <c r="GX308" s="227"/>
      <c r="GY308" s="227"/>
      <c r="GZ308" s="227"/>
      <c r="HA308" s="227"/>
      <c r="HB308" s="227"/>
      <c r="HC308" s="227"/>
      <c r="HD308" s="227"/>
      <c r="HE308" s="227"/>
      <c r="HF308" s="227"/>
      <c r="HG308" s="227"/>
      <c r="HH308" s="227"/>
      <c r="HI308" s="227"/>
      <c r="HJ308" s="227"/>
      <c r="HK308" s="227"/>
      <c r="HL308" s="227"/>
      <c r="HM308" s="227"/>
      <c r="HN308" s="227"/>
      <c r="HO308" s="227"/>
      <c r="HP308" s="227"/>
      <c r="HQ308" s="227"/>
      <c r="HR308" s="227"/>
      <c r="HS308" s="227"/>
      <c r="HT308" s="227"/>
      <c r="HU308" s="227"/>
      <c r="HV308" s="227"/>
      <c r="HW308" s="227"/>
      <c r="HX308" s="227"/>
      <c r="HY308" s="227"/>
      <c r="HZ308" s="227"/>
      <c r="IA308" s="227"/>
      <c r="IB308" s="227"/>
      <c r="IC308" s="227"/>
      <c r="ID308" s="227"/>
      <c r="IE308" s="227"/>
      <c r="IF308" s="227"/>
      <c r="IG308" s="227"/>
      <c r="IH308" s="227"/>
      <c r="II308" s="227"/>
      <c r="IJ308" s="227"/>
      <c r="IK308" s="227"/>
      <c r="IL308" s="227"/>
      <c r="IM308" s="227"/>
      <c r="IN308" s="227"/>
      <c r="IO308" s="227"/>
      <c r="IP308" s="227"/>
      <c r="IQ308" s="227"/>
      <c r="IR308" s="227"/>
      <c r="IS308" s="227"/>
      <c r="IT308" s="227"/>
      <c r="IU308" s="227"/>
      <c r="IV308" s="227"/>
      <c r="IW308" s="227"/>
      <c r="IX308" s="227"/>
      <c r="IY308" s="227"/>
      <c r="IZ308" s="227"/>
      <c r="JA308" s="227"/>
      <c r="JB308" s="227"/>
      <c r="JC308" s="227"/>
      <c r="JD308" s="227"/>
      <c r="JE308" s="227"/>
      <c r="JF308" s="227"/>
      <c r="JG308" s="227"/>
      <c r="JH308" s="227"/>
      <c r="JI308" s="227"/>
      <c r="JJ308" s="227"/>
      <c r="JK308" s="227"/>
      <c r="JL308" s="227"/>
      <c r="JM308" s="227"/>
      <c r="JN308" s="227"/>
      <c r="JO308" s="227"/>
      <c r="JP308" s="227"/>
      <c r="JQ308" s="227"/>
      <c r="JR308" s="227"/>
      <c r="JS308" s="227"/>
      <c r="JT308" s="227"/>
      <c r="JU308" s="227"/>
      <c r="JV308" s="227"/>
      <c r="JW308" s="227"/>
      <c r="JX308" s="227"/>
      <c r="JY308" s="227"/>
      <c r="JZ308" s="227"/>
      <c r="KA308" s="227"/>
      <c r="KB308" s="227"/>
      <c r="KC308" s="227"/>
      <c r="KD308" s="227"/>
      <c r="KE308" s="227"/>
      <c r="KF308" s="227"/>
      <c r="KG308" s="227"/>
      <c r="KH308" s="227"/>
      <c r="KI308" s="227"/>
      <c r="KJ308" s="227"/>
      <c r="KK308" s="227"/>
      <c r="KL308" s="227"/>
      <c r="KM308" s="227"/>
      <c r="KN308" s="227"/>
      <c r="KO308" s="227"/>
      <c r="KP308" s="227"/>
      <c r="KQ308" s="227"/>
      <c r="KR308" s="227"/>
      <c r="KS308" s="227"/>
      <c r="KT308" s="227"/>
      <c r="KU308" s="227"/>
      <c r="KV308" s="227"/>
      <c r="KW308" s="227"/>
      <c r="KX308" s="227"/>
      <c r="KY308" s="227"/>
      <c r="KZ308" s="227"/>
      <c r="LA308" s="227"/>
      <c r="LB308" s="227"/>
      <c r="LC308" s="227"/>
      <c r="LD308" s="227"/>
      <c r="LE308" s="227"/>
      <c r="LF308" s="227"/>
      <c r="LG308" s="227"/>
      <c r="LH308" s="227"/>
      <c r="LI308" s="227"/>
      <c r="LJ308" s="227"/>
      <c r="LK308" s="227"/>
      <c r="LL308" s="227"/>
      <c r="LM308" s="227"/>
      <c r="LN308" s="227"/>
      <c r="LO308" s="227"/>
      <c r="LP308" s="227"/>
      <c r="LQ308" s="227"/>
      <c r="LR308" s="227"/>
      <c r="LS308" s="227"/>
      <c r="LT308" s="227"/>
      <c r="LU308" s="227"/>
      <c r="LV308" s="227"/>
      <c r="LW308" s="227"/>
      <c r="LX308" s="227"/>
      <c r="LY308" s="227"/>
      <c r="LZ308" s="227"/>
      <c r="MA308" s="227"/>
      <c r="MB308" s="227"/>
      <c r="MC308" s="227"/>
      <c r="MD308" s="227"/>
      <c r="ME308" s="227"/>
      <c r="MF308" s="227"/>
      <c r="MG308" s="227"/>
      <c r="MH308" s="227"/>
      <c r="MI308" s="227"/>
      <c r="MJ308" s="227"/>
      <c r="MK308" s="227"/>
      <c r="ML308" s="227"/>
      <c r="MM308" s="227"/>
      <c r="MN308" s="227"/>
      <c r="MO308" s="227"/>
      <c r="MP308" s="227"/>
      <c r="MQ308" s="227"/>
      <c r="MR308" s="227"/>
      <c r="MS308" s="227"/>
      <c r="MT308" s="227"/>
      <c r="MU308" s="227"/>
      <c r="MV308" s="227"/>
      <c r="MW308" s="227"/>
      <c r="MX308" s="227"/>
      <c r="MY308" s="227"/>
      <c r="MZ308" s="227"/>
      <c r="NA308" s="227"/>
      <c r="NB308" s="227"/>
      <c r="NC308" s="227"/>
      <c r="ND308" s="227"/>
      <c r="NE308" s="227"/>
      <c r="NF308" s="227"/>
      <c r="NG308" s="227"/>
      <c r="NH308" s="227"/>
      <c r="NI308" s="227"/>
      <c r="NJ308" s="227"/>
      <c r="NK308" s="227"/>
      <c r="NL308" s="227"/>
      <c r="NM308" s="227"/>
      <c r="NN308" s="227"/>
      <c r="NO308" s="227"/>
      <c r="NP308" s="227"/>
      <c r="NQ308" s="227"/>
      <c r="NR308" s="227"/>
      <c r="NS308" s="227"/>
      <c r="NT308" s="227"/>
      <c r="NU308" s="227"/>
      <c r="NV308" s="227"/>
      <c r="NW308" s="227"/>
      <c r="NX308" s="227"/>
      <c r="NY308" s="227"/>
      <c r="NZ308" s="227"/>
      <c r="OA308" s="227"/>
      <c r="OB308" s="227"/>
      <c r="OC308" s="227"/>
      <c r="OD308" s="227"/>
      <c r="OE308" s="227"/>
      <c r="OF308" s="227"/>
      <c r="OG308" s="227"/>
      <c r="OH308" s="227"/>
      <c r="OI308" s="227"/>
      <c r="OJ308" s="227"/>
      <c r="OK308" s="227"/>
      <c r="OL308" s="227"/>
      <c r="OM308" s="227"/>
      <c r="ON308" s="227"/>
      <c r="OO308" s="227"/>
      <c r="OP308" s="227"/>
      <c r="OQ308" s="227"/>
      <c r="OR308" s="227"/>
      <c r="OS308" s="227"/>
      <c r="OT308" s="227"/>
      <c r="OU308" s="227"/>
      <c r="OV308" s="227"/>
      <c r="OW308" s="227"/>
      <c r="OX308" s="227"/>
      <c r="OY308" s="227"/>
      <c r="OZ308" s="227"/>
      <c r="PA308" s="227"/>
      <c r="PB308" s="227"/>
      <c r="PC308" s="227"/>
      <c r="PD308" s="227"/>
      <c r="PE308" s="227"/>
      <c r="PF308" s="227"/>
      <c r="PG308" s="227"/>
      <c r="PH308" s="227"/>
      <c r="PI308" s="227"/>
      <c r="PJ308" s="227"/>
      <c r="PK308" s="227"/>
      <c r="PL308" s="227"/>
      <c r="PM308" s="227"/>
      <c r="PN308" s="227"/>
      <c r="PO308" s="227"/>
      <c r="PP308" s="227"/>
      <c r="PQ308" s="227"/>
      <c r="PR308" s="227"/>
      <c r="PS308" s="227"/>
      <c r="PT308" s="227"/>
      <c r="PU308" s="227"/>
      <c r="PV308" s="227"/>
      <c r="PW308" s="227"/>
      <c r="PX308" s="227"/>
      <c r="PY308" s="227"/>
      <c r="PZ308" s="227"/>
      <c r="QA308" s="227"/>
      <c r="QB308" s="227"/>
      <c r="QC308" s="227"/>
      <c r="QD308" s="227"/>
      <c r="QE308" s="227"/>
      <c r="QF308" s="227"/>
      <c r="QG308" s="227"/>
      <c r="QH308" s="227"/>
      <c r="QI308" s="227"/>
      <c r="QJ308" s="227"/>
      <c r="QK308" s="227"/>
      <c r="QL308" s="227"/>
      <c r="QM308" s="227"/>
      <c r="QN308" s="227"/>
      <c r="QO308" s="227"/>
      <c r="QP308" s="227"/>
      <c r="QQ308" s="227"/>
      <c r="QR308" s="227"/>
      <c r="QS308" s="227"/>
      <c r="QT308" s="227"/>
      <c r="QU308" s="227"/>
      <c r="QV308" s="227"/>
      <c r="QW308" s="227"/>
      <c r="QX308" s="227"/>
      <c r="QY308" s="227"/>
      <c r="QZ308" s="227"/>
      <c r="RA308" s="227"/>
      <c r="RB308" s="227"/>
      <c r="RC308" s="227"/>
      <c r="RD308" s="227"/>
      <c r="RE308" s="227"/>
      <c r="RF308" s="227"/>
      <c r="RG308" s="227"/>
      <c r="RH308" s="227"/>
      <c r="RI308" s="227"/>
      <c r="RJ308" s="227"/>
      <c r="RK308" s="227"/>
      <c r="RL308" s="227"/>
      <c r="RM308" s="227"/>
      <c r="RN308" s="227"/>
      <c r="RO308" s="227"/>
      <c r="RP308" s="227"/>
      <c r="RQ308" s="227"/>
      <c r="RR308" s="227"/>
      <c r="RS308" s="227"/>
      <c r="RT308" s="227"/>
      <c r="RU308" s="227"/>
      <c r="RV308" s="227"/>
      <c r="RW308" s="227"/>
      <c r="RX308" s="227"/>
      <c r="RY308" s="227"/>
      <c r="RZ308" s="227"/>
      <c r="SA308" s="227"/>
      <c r="SB308" s="227"/>
      <c r="SC308" s="227"/>
      <c r="SD308" s="227"/>
      <c r="SE308" s="227"/>
      <c r="SF308" s="227"/>
      <c r="SG308" s="227"/>
      <c r="SH308" s="227"/>
      <c r="SI308" s="227"/>
      <c r="SJ308" s="227"/>
      <c r="SK308" s="227"/>
      <c r="SL308" s="227"/>
      <c r="SM308" s="227"/>
      <c r="SN308" s="227"/>
      <c r="SO308" s="227"/>
      <c r="SP308" s="227"/>
      <c r="SQ308" s="227"/>
      <c r="SR308" s="227"/>
      <c r="SS308" s="227"/>
      <c r="ST308" s="227"/>
      <c r="SU308" s="227"/>
      <c r="SV308" s="227"/>
      <c r="SW308" s="227"/>
      <c r="SX308" s="227"/>
      <c r="SY308" s="227"/>
      <c r="SZ308" s="227"/>
      <c r="TA308" s="227"/>
      <c r="TB308" s="227"/>
      <c r="TC308" s="227"/>
      <c r="TD308" s="227"/>
      <c r="TE308" s="227"/>
      <c r="TF308" s="227"/>
      <c r="TG308" s="227"/>
      <c r="TH308" s="227"/>
      <c r="TI308" s="227"/>
      <c r="TJ308" s="227"/>
      <c r="TK308" s="227"/>
      <c r="TL308" s="227"/>
      <c r="TM308" s="227"/>
      <c r="TN308" s="227"/>
      <c r="TO308" s="227"/>
      <c r="TP308" s="227"/>
      <c r="TQ308" s="227"/>
      <c r="TR308" s="227"/>
      <c r="TS308" s="227"/>
      <c r="TT308" s="227"/>
      <c r="TU308" s="227"/>
      <c r="TV308" s="227"/>
      <c r="TW308" s="227"/>
      <c r="TX308" s="227"/>
      <c r="TY308" s="227"/>
      <c r="TZ308" s="227"/>
      <c r="UA308" s="227"/>
      <c r="UB308" s="227"/>
      <c r="UC308" s="227"/>
      <c r="UD308" s="227"/>
      <c r="UE308" s="227"/>
      <c r="UF308" s="227"/>
      <c r="UG308" s="227"/>
      <c r="UH308" s="227"/>
      <c r="UI308" s="227"/>
      <c r="UJ308" s="227"/>
      <c r="UK308" s="227"/>
      <c r="UL308" s="227"/>
      <c r="UM308" s="227"/>
      <c r="UN308" s="227"/>
      <c r="UO308" s="227"/>
      <c r="UP308" s="227"/>
      <c r="UQ308" s="227"/>
      <c r="UR308" s="227"/>
      <c r="US308" s="227"/>
      <c r="UT308" s="227"/>
      <c r="UU308" s="227"/>
      <c r="UV308" s="227"/>
      <c r="UW308" s="227"/>
      <c r="UX308" s="227"/>
      <c r="UY308" s="227"/>
      <c r="UZ308" s="227"/>
      <c r="VA308" s="227"/>
      <c r="VB308" s="227"/>
      <c r="VC308" s="227"/>
      <c r="VD308" s="227"/>
      <c r="VE308" s="227"/>
      <c r="VF308" s="227"/>
      <c r="VG308" s="227"/>
      <c r="VH308" s="227"/>
      <c r="VI308" s="227"/>
      <c r="VJ308" s="227"/>
      <c r="VK308" s="227"/>
      <c r="VL308" s="227"/>
      <c r="VM308" s="227"/>
      <c r="VN308" s="227"/>
      <c r="VO308" s="227"/>
      <c r="VP308" s="227"/>
      <c r="VQ308" s="227"/>
      <c r="VR308" s="227"/>
      <c r="VS308" s="227"/>
      <c r="VT308" s="227"/>
      <c r="VU308" s="227"/>
      <c r="VV308" s="227"/>
      <c r="VW308" s="227"/>
      <c r="VX308" s="227"/>
      <c r="VY308" s="227"/>
      <c r="VZ308" s="227"/>
      <c r="WA308" s="227"/>
      <c r="WB308" s="227"/>
      <c r="WC308" s="227"/>
      <c r="WD308" s="227"/>
      <c r="WE308" s="227"/>
      <c r="WF308" s="227"/>
      <c r="WG308" s="227"/>
      <c r="WH308" s="227"/>
      <c r="WI308" s="227"/>
      <c r="WJ308" s="227"/>
      <c r="WK308" s="227"/>
      <c r="WL308" s="227"/>
      <c r="WM308" s="227"/>
      <c r="WN308" s="227"/>
      <c r="WO308" s="227"/>
      <c r="WP308" s="227"/>
      <c r="WQ308" s="227"/>
      <c r="WR308" s="227"/>
      <c r="WS308" s="227"/>
      <c r="WT308" s="227"/>
      <c r="WU308" s="227"/>
      <c r="WV308" s="227"/>
      <c r="WW308" s="227"/>
      <c r="WX308" s="227"/>
      <c r="WY308" s="227"/>
      <c r="WZ308" s="227"/>
      <c r="XA308" s="227"/>
      <c r="XB308" s="227"/>
      <c r="XC308" s="227"/>
      <c r="XD308" s="227"/>
      <c r="XE308" s="227"/>
      <c r="XF308" s="227"/>
      <c r="XG308" s="227"/>
      <c r="XH308" s="227"/>
      <c r="XI308" s="227"/>
      <c r="XJ308" s="227"/>
      <c r="XK308" s="227"/>
      <c r="XL308" s="227"/>
      <c r="XM308" s="227"/>
      <c r="XN308" s="227"/>
      <c r="XO308" s="227"/>
      <c r="XP308" s="227"/>
      <c r="XQ308" s="227"/>
      <c r="XR308" s="227"/>
      <c r="XS308" s="227"/>
      <c r="XT308" s="227"/>
      <c r="XU308" s="227"/>
      <c r="XV308" s="227"/>
      <c r="XW308" s="227"/>
      <c r="XX308" s="227"/>
      <c r="XY308" s="227"/>
      <c r="XZ308" s="227"/>
      <c r="YA308" s="227"/>
      <c r="YB308" s="227"/>
      <c r="YC308" s="227"/>
      <c r="YD308" s="227"/>
      <c r="YE308" s="227"/>
      <c r="YF308" s="227"/>
      <c r="YG308" s="227"/>
      <c r="YH308" s="227"/>
      <c r="YI308" s="227"/>
      <c r="YJ308" s="227"/>
      <c r="YK308" s="227"/>
      <c r="YL308" s="227"/>
      <c r="YM308" s="227"/>
      <c r="YN308" s="227"/>
      <c r="YO308" s="227"/>
      <c r="YP308" s="227"/>
      <c r="YQ308" s="227"/>
      <c r="YR308" s="227"/>
      <c r="YS308" s="227"/>
      <c r="YT308" s="227"/>
      <c r="YU308" s="227"/>
      <c r="YV308" s="227"/>
      <c r="YW308" s="227"/>
      <c r="YX308" s="227"/>
      <c r="YY308" s="227"/>
      <c r="YZ308" s="227"/>
      <c r="ZA308" s="227"/>
      <c r="ZB308" s="227"/>
      <c r="ZC308" s="227"/>
      <c r="ZD308" s="227"/>
      <c r="ZE308" s="227"/>
      <c r="ZF308" s="227"/>
      <c r="ZG308" s="227"/>
      <c r="ZH308" s="227"/>
      <c r="ZI308" s="227"/>
      <c r="ZJ308" s="227"/>
      <c r="ZK308" s="227"/>
      <c r="ZL308" s="227"/>
      <c r="ZM308" s="227"/>
      <c r="ZN308" s="227"/>
      <c r="ZO308" s="227"/>
      <c r="ZP308" s="227"/>
      <c r="ZQ308" s="227"/>
      <c r="ZR308" s="227"/>
      <c r="ZS308" s="227"/>
      <c r="ZT308" s="227"/>
      <c r="ZU308" s="227"/>
      <c r="ZV308" s="227"/>
      <c r="ZW308" s="227"/>
      <c r="ZX308" s="227"/>
      <c r="ZY308" s="227"/>
      <c r="ZZ308" s="227"/>
      <c r="AAA308" s="227"/>
      <c r="AAB308" s="227"/>
      <c r="AAC308" s="227"/>
      <c r="AAD308" s="227"/>
      <c r="AAE308" s="227"/>
      <c r="AAF308" s="227"/>
      <c r="AAG308" s="227"/>
      <c r="AAH308" s="227"/>
      <c r="AAI308" s="227"/>
      <c r="AAJ308" s="227"/>
      <c r="AAK308" s="227"/>
      <c r="AAL308" s="227"/>
      <c r="AAM308" s="227"/>
      <c r="AAN308" s="227"/>
      <c r="AAO308" s="227"/>
      <c r="AAP308" s="227"/>
      <c r="AAQ308" s="227"/>
      <c r="AAR308" s="227"/>
      <c r="AAS308" s="227"/>
      <c r="AAT308" s="227"/>
      <c r="AAU308" s="227"/>
      <c r="AAV308" s="227"/>
      <c r="AAW308" s="227"/>
      <c r="AAX308" s="227"/>
      <c r="AAY308" s="227"/>
      <c r="AAZ308" s="227"/>
      <c r="ABA308" s="227"/>
      <c r="ABB308" s="227"/>
      <c r="ABC308" s="227"/>
      <c r="ABD308" s="227"/>
      <c r="ABE308" s="227"/>
      <c r="ABF308" s="227"/>
      <c r="ABG308" s="227"/>
      <c r="ABH308" s="227"/>
      <c r="ABI308" s="227"/>
      <c r="ABJ308" s="227"/>
      <c r="ABK308" s="227"/>
      <c r="ABL308" s="227"/>
      <c r="ABM308" s="227"/>
      <c r="ABN308" s="227"/>
      <c r="ABO308" s="227"/>
      <c r="ABP308" s="227"/>
      <c r="ABQ308" s="227"/>
      <c r="ABR308" s="227"/>
      <c r="ABS308" s="227"/>
      <c r="ABT308" s="227"/>
      <c r="ABU308" s="227"/>
      <c r="ABV308" s="227"/>
      <c r="ABW308" s="227"/>
      <c r="ABX308" s="227"/>
      <c r="ABY308" s="227"/>
      <c r="ABZ308" s="227"/>
      <c r="ACA308" s="227"/>
      <c r="ACB308" s="227"/>
      <c r="ACC308" s="227"/>
      <c r="ACD308" s="227"/>
      <c r="ACE308" s="227"/>
      <c r="ACF308" s="227"/>
      <c r="ACG308" s="227"/>
      <c r="ACH308" s="227"/>
      <c r="ACI308" s="227"/>
      <c r="ACJ308" s="227"/>
      <c r="ACK308" s="227"/>
      <c r="ACL308" s="227"/>
      <c r="ACM308" s="227"/>
      <c r="ACN308" s="227"/>
      <c r="ACO308" s="227"/>
      <c r="ACP308" s="227"/>
      <c r="ACQ308" s="227"/>
      <c r="ACR308" s="227"/>
      <c r="ACS308" s="227"/>
      <c r="ACT308" s="227"/>
      <c r="ACU308" s="227"/>
      <c r="ACV308" s="227"/>
      <c r="ACW308" s="227"/>
      <c r="ACX308" s="227"/>
      <c r="ACY308" s="227"/>
      <c r="ACZ308" s="227"/>
      <c r="ADA308" s="227"/>
      <c r="ADB308" s="227"/>
      <c r="ADC308" s="227"/>
      <c r="ADD308" s="227"/>
      <c r="ADE308" s="227"/>
      <c r="ADF308" s="227"/>
      <c r="ADG308" s="227"/>
      <c r="ADH308" s="227"/>
      <c r="ADI308" s="227"/>
      <c r="ADJ308" s="227"/>
      <c r="ADK308" s="227"/>
      <c r="ADL308" s="227"/>
      <c r="ADM308" s="227"/>
      <c r="ADN308" s="227"/>
      <c r="ADO308" s="227"/>
      <c r="ADP308" s="227"/>
      <c r="ADQ308" s="227"/>
      <c r="ADR308" s="227"/>
      <c r="ADS308" s="227"/>
      <c r="ADT308" s="227"/>
      <c r="ADU308" s="227"/>
      <c r="ADV308" s="227"/>
      <c r="ADW308" s="227"/>
      <c r="ADX308" s="227"/>
      <c r="ADY308" s="227"/>
      <c r="ADZ308" s="227"/>
      <c r="AEA308" s="227"/>
      <c r="AEB308" s="227"/>
      <c r="AEC308" s="227"/>
      <c r="AED308" s="227"/>
      <c r="AEE308" s="227"/>
      <c r="AEF308" s="227"/>
      <c r="AEG308" s="227"/>
      <c r="AEH308" s="227"/>
      <c r="AEI308" s="227"/>
      <c r="AEJ308" s="227"/>
      <c r="AEK308" s="227"/>
      <c r="AEL308" s="227"/>
      <c r="AEM308" s="227"/>
      <c r="AEN308" s="227"/>
      <c r="AEO308" s="227"/>
      <c r="AEP308" s="227"/>
      <c r="AEQ308" s="227"/>
      <c r="AER308" s="227"/>
      <c r="AES308" s="227"/>
      <c r="AET308" s="227"/>
      <c r="AEU308" s="227"/>
      <c r="AEV308" s="227"/>
      <c r="AEW308" s="227"/>
      <c r="AEX308" s="227"/>
      <c r="AEY308" s="227"/>
      <c r="AEZ308" s="227"/>
      <c r="AFA308" s="227"/>
      <c r="AFB308" s="227"/>
      <c r="AFC308" s="227"/>
      <c r="AFD308" s="227"/>
      <c r="AFE308" s="227"/>
      <c r="AFF308" s="227"/>
      <c r="AFG308" s="227"/>
      <c r="AFH308" s="227"/>
      <c r="AFI308" s="227"/>
      <c r="AFJ308" s="227"/>
      <c r="AFK308" s="227"/>
      <c r="AFL308" s="227"/>
      <c r="AFM308" s="227"/>
      <c r="AFN308" s="227"/>
      <c r="AFO308" s="227"/>
      <c r="AFP308" s="227"/>
      <c r="AFQ308" s="227"/>
      <c r="AFR308" s="227"/>
      <c r="AFS308" s="227"/>
      <c r="AFT308" s="227"/>
      <c r="AFU308" s="227"/>
      <c r="AFV308" s="227"/>
      <c r="AFW308" s="227"/>
      <c r="AFX308" s="227"/>
      <c r="AFY308" s="227"/>
      <c r="AFZ308" s="227"/>
      <c r="AGA308" s="227"/>
      <c r="AGB308" s="227"/>
      <c r="AGC308" s="227"/>
      <c r="AGD308" s="227"/>
      <c r="AGE308" s="227"/>
      <c r="AGF308" s="227"/>
      <c r="AGG308" s="227"/>
      <c r="AGH308" s="227"/>
      <c r="AGI308" s="227"/>
      <c r="AGJ308" s="227"/>
      <c r="AGK308" s="227"/>
      <c r="AGL308" s="227"/>
      <c r="AGM308" s="227"/>
      <c r="AGN308" s="227"/>
      <c r="AGO308" s="227"/>
      <c r="AGP308" s="227"/>
      <c r="AGQ308" s="227"/>
      <c r="AGR308" s="227"/>
      <c r="AGS308" s="227"/>
      <c r="AGT308" s="227"/>
      <c r="AGU308" s="227"/>
      <c r="AGV308" s="227"/>
      <c r="AGW308" s="227"/>
      <c r="AGX308" s="227"/>
      <c r="AGY308" s="227"/>
      <c r="AGZ308" s="227"/>
      <c r="AHA308" s="227"/>
      <c r="AHB308" s="227"/>
      <c r="AHC308" s="227"/>
      <c r="AHD308" s="227"/>
      <c r="AHE308" s="227"/>
      <c r="AHF308" s="227"/>
      <c r="AHG308" s="227"/>
      <c r="AHH308" s="227"/>
      <c r="AHI308" s="227"/>
      <c r="AHJ308" s="227"/>
      <c r="AHK308" s="227"/>
      <c r="AHL308" s="227"/>
      <c r="AHM308" s="227"/>
      <c r="AHN308" s="227"/>
      <c r="AHO308" s="227"/>
      <c r="AHP308" s="227"/>
      <c r="AHQ308" s="227"/>
      <c r="AHR308" s="227"/>
      <c r="AHS308" s="227"/>
      <c r="AHT308" s="227"/>
      <c r="AHU308" s="227"/>
      <c r="AHV308" s="227"/>
      <c r="AHW308" s="227"/>
      <c r="AHX308" s="227"/>
      <c r="AHY308" s="227"/>
      <c r="AHZ308" s="227"/>
      <c r="AIA308" s="227"/>
      <c r="AIB308" s="227"/>
      <c r="AIC308" s="227"/>
      <c r="AID308" s="227"/>
      <c r="AIE308" s="227"/>
      <c r="AIF308" s="227"/>
      <c r="AIG308" s="227"/>
      <c r="AIH308" s="227"/>
      <c r="AII308" s="227"/>
      <c r="AIJ308" s="227"/>
      <c r="AIK308" s="227"/>
      <c r="AIL308" s="227"/>
      <c r="AIM308" s="227"/>
      <c r="AIN308" s="227"/>
      <c r="AIO308" s="227"/>
      <c r="AIP308" s="227"/>
      <c r="AIQ308" s="227"/>
      <c r="AIR308" s="227"/>
      <c r="AIS308" s="227"/>
      <c r="AIT308" s="227"/>
      <c r="AIU308" s="227"/>
      <c r="AIV308" s="227"/>
      <c r="AIW308" s="227"/>
      <c r="AIX308" s="227"/>
      <c r="AIY308" s="227"/>
      <c r="AIZ308" s="227"/>
      <c r="AJA308" s="227"/>
      <c r="AJB308" s="227"/>
      <c r="AJC308" s="227"/>
      <c r="AJD308" s="227"/>
      <c r="AJE308" s="227"/>
      <c r="AJF308" s="227"/>
      <c r="AJG308" s="227"/>
      <c r="AJH308" s="227"/>
      <c r="AJI308" s="227"/>
      <c r="AJJ308" s="227"/>
      <c r="AJK308" s="227"/>
      <c r="AJL308" s="227"/>
      <c r="AJM308" s="227"/>
      <c r="AJN308" s="227"/>
      <c r="AJO308" s="227"/>
      <c r="AJP308" s="227"/>
      <c r="AJQ308" s="227"/>
      <c r="AJR308" s="227"/>
      <c r="AJS308" s="227"/>
      <c r="AJT308" s="227"/>
      <c r="AJU308" s="227"/>
      <c r="AJV308" s="227"/>
      <c r="AJW308" s="227"/>
      <c r="AJX308" s="227"/>
      <c r="AJY308" s="227"/>
      <c r="AJZ308" s="227"/>
      <c r="AKA308" s="227"/>
      <c r="AKB308" s="227"/>
      <c r="AKC308" s="227"/>
      <c r="AKD308" s="227"/>
      <c r="AKE308" s="227"/>
      <c r="AKF308" s="227"/>
      <c r="AKG308" s="227"/>
      <c r="AKH308" s="227"/>
      <c r="AKI308" s="227"/>
      <c r="AKJ308" s="227"/>
      <c r="AKK308" s="227"/>
      <c r="AKL308" s="227"/>
      <c r="AKM308" s="227"/>
      <c r="AKN308" s="227"/>
      <c r="AKO308" s="227"/>
      <c r="AKP308" s="227"/>
      <c r="AKQ308" s="227"/>
      <c r="AKR308" s="227"/>
      <c r="AKS308" s="227"/>
      <c r="AKT308" s="227"/>
      <c r="AKU308" s="227"/>
      <c r="AKV308" s="227"/>
      <c r="AKW308" s="227"/>
      <c r="AKX308" s="227"/>
      <c r="AKY308" s="227"/>
      <c r="AKZ308" s="227"/>
      <c r="ALA308" s="227"/>
      <c r="ALB308" s="227"/>
      <c r="ALC308" s="227"/>
      <c r="ALD308" s="227"/>
      <c r="ALE308" s="227"/>
      <c r="ALF308" s="227"/>
      <c r="ALG308" s="227"/>
      <c r="ALH308" s="227"/>
      <c r="ALI308" s="227"/>
      <c r="ALJ308" s="227"/>
      <c r="ALK308" s="227"/>
      <c r="ALL308" s="227"/>
      <c r="ALM308" s="227"/>
      <c r="ALN308" s="227"/>
      <c r="ALO308" s="227"/>
      <c r="ALP308" s="227"/>
      <c r="ALQ308" s="227"/>
      <c r="ALR308" s="227"/>
      <c r="ALS308" s="227"/>
      <c r="ALT308" s="227"/>
      <c r="ALU308" s="227"/>
      <c r="ALV308" s="227"/>
      <c r="ALW308" s="227"/>
      <c r="ALX308" s="227"/>
      <c r="ALY308" s="227"/>
      <c r="ALZ308" s="227"/>
      <c r="AMA308" s="227"/>
      <c r="AMB308" s="227"/>
      <c r="AMC308" s="227"/>
      <c r="AMD308" s="227"/>
      <c r="AME308" s="227"/>
      <c r="AMF308" s="227"/>
      <c r="AMG308" s="227"/>
      <c r="AMH308" s="227"/>
      <c r="AMI308" s="227"/>
      <c r="AMJ308" s="227"/>
      <c r="AMK308" s="227"/>
      <c r="AML308" s="227"/>
      <c r="AMM308" s="227"/>
      <c r="AMN308" s="227"/>
      <c r="AMO308" s="227"/>
      <c r="AMP308" s="227"/>
      <c r="AMQ308" s="227"/>
      <c r="AMR308" s="227"/>
      <c r="AMS308" s="227"/>
      <c r="AMT308" s="227"/>
      <c r="AMU308" s="227"/>
      <c r="AMV308" s="227"/>
      <c r="AMW308" s="227"/>
      <c r="AMX308" s="227"/>
    </row>
    <row r="309" spans="1:1038" ht="18" customHeight="1">
      <c r="A309" s="125" t="s">
        <v>1646</v>
      </c>
      <c r="B309" s="126" t="s">
        <v>1647</v>
      </c>
      <c r="D309" s="126" t="s">
        <v>1279</v>
      </c>
      <c r="E309" s="126">
        <v>51</v>
      </c>
      <c r="F309" s="126">
        <v>5</v>
      </c>
      <c r="G309" s="285" t="str">
        <f t="shared" si="73"/>
        <v>51-5</v>
      </c>
      <c r="H309" s="277">
        <v>0</v>
      </c>
      <c r="I309" s="126">
        <v>37</v>
      </c>
      <c r="K309" s="545" t="b">
        <f>IF(I310=1,IF(((VLOOKUP($G309,[1]Depth_Lookup!#REF!,9,FALSE))-(H309/100))=0,"Good",IF(((VLOOKUP($G309,[1]Depth_Lookup!$A$3:$J$550,9,FALSE))-(H309/100))&gt;0,"Too Short","Too Long")))</f>
        <v>0</v>
      </c>
      <c r="L309" s="171">
        <f>(VLOOKUP($G309,Depth_Lookup!$A$3:$J$410,10,FALSE))+(H309/100)</f>
        <v>119.35</v>
      </c>
      <c r="M309" s="171">
        <f>(VLOOKUP($G309,Depth_Lookup!$A$3:$J$410,10,FALSE))+(I309/100)</f>
        <v>119.72</v>
      </c>
      <c r="N309" s="127" t="s">
        <v>1750</v>
      </c>
      <c r="O309" s="126" t="s">
        <v>1280</v>
      </c>
      <c r="P309" s="126" t="s">
        <v>853</v>
      </c>
      <c r="Q309" s="126" t="s">
        <v>125</v>
      </c>
      <c r="R309" s="196" t="s">
        <v>1633</v>
      </c>
      <c r="S309" s="126" t="s">
        <v>700</v>
      </c>
      <c r="T309" s="126" t="s">
        <v>107</v>
      </c>
      <c r="W309" s="126" t="s">
        <v>102</v>
      </c>
      <c r="X309" s="202">
        <v>5</v>
      </c>
      <c r="Y309" s="126" t="s">
        <v>90</v>
      </c>
      <c r="Z309" s="126" t="s">
        <v>91</v>
      </c>
      <c r="AB309" s="126" t="s">
        <v>116</v>
      </c>
      <c r="AC309" s="126" t="s">
        <v>108</v>
      </c>
      <c r="AD309" s="126" t="s">
        <v>96</v>
      </c>
      <c r="AE309" s="128" t="s">
        <v>123</v>
      </c>
      <c r="AF309" s="196">
        <v>1</v>
      </c>
      <c r="AG309" s="129" t="s">
        <v>1365</v>
      </c>
      <c r="AI309" s="130">
        <v>75</v>
      </c>
      <c r="AO309" s="130"/>
      <c r="AU309" s="130"/>
      <c r="BA309" s="130">
        <v>25</v>
      </c>
      <c r="BB309" s="126">
        <v>5</v>
      </c>
      <c r="BC309" s="126">
        <v>2</v>
      </c>
      <c r="BD309" s="126" t="s">
        <v>110</v>
      </c>
      <c r="BE309" s="126" t="s">
        <v>103</v>
      </c>
      <c r="BG309" s="130"/>
      <c r="BM309" s="130"/>
      <c r="BY309" s="130"/>
      <c r="CG309" s="131"/>
      <c r="CH309" s="132" t="s">
        <v>1360</v>
      </c>
      <c r="CI309" s="132">
        <v>100</v>
      </c>
      <c r="CJ309" s="132" t="s">
        <v>514</v>
      </c>
      <c r="CK309" s="133"/>
      <c r="CL309" s="134"/>
      <c r="CM309" s="134"/>
      <c r="CN309" s="134"/>
      <c r="CO309" s="134"/>
      <c r="CP309" s="134"/>
      <c r="CQ309" s="134"/>
      <c r="CR309" s="134"/>
      <c r="CS309" s="134"/>
      <c r="CT309" s="134"/>
      <c r="CU309" s="134"/>
      <c r="CV309" s="134"/>
      <c r="CW309" s="134"/>
      <c r="CX309" s="134"/>
      <c r="CY309" s="134"/>
      <c r="CZ309" s="134"/>
      <c r="DA309" s="134"/>
      <c r="DB309" s="134">
        <v>75</v>
      </c>
      <c r="DC309" s="135">
        <v>25</v>
      </c>
      <c r="DD309" s="134"/>
      <c r="DE309" s="134"/>
      <c r="DF309" s="134"/>
      <c r="DG309" s="134"/>
      <c r="DH309" s="134"/>
      <c r="DI309" s="134"/>
      <c r="DJ309" s="134"/>
      <c r="DK309" s="207">
        <v>100</v>
      </c>
      <c r="DL309" s="131"/>
      <c r="DM309" s="134"/>
      <c r="DN309" s="134"/>
      <c r="DO309" s="136"/>
      <c r="DQ309" s="131"/>
      <c r="DR309" s="136"/>
      <c r="DS309" s="131"/>
      <c r="DT309" s="138" t="s">
        <v>1600</v>
      </c>
      <c r="DW309" s="213">
        <v>100</v>
      </c>
      <c r="DX309" s="214" t="e">
        <v>#N/A</v>
      </c>
      <c r="DY309" s="156" t="s">
        <v>1597</v>
      </c>
      <c r="DZ309" s="139" t="s">
        <v>1752</v>
      </c>
      <c r="EA309" s="139"/>
      <c r="ED309" s="229" t="s">
        <v>2517</v>
      </c>
      <c r="EE309" s="140"/>
      <c r="EG309" s="140"/>
      <c r="EI309" s="218"/>
      <c r="EJ309" s="143"/>
      <c r="EK309" s="221"/>
      <c r="EM309" s="109"/>
      <c r="EN309" s="109"/>
      <c r="EZ309" s="192" t="e">
        <f t="shared" si="74"/>
        <v>#DIV/0!</v>
      </c>
      <c r="FA309" s="192" t="e">
        <f t="shared" si="75"/>
        <v>#DIV/0!</v>
      </c>
      <c r="FB309" s="192" t="e">
        <f t="shared" si="76"/>
        <v>#DIV/0!</v>
      </c>
      <c r="FC309" s="192" t="e">
        <f t="shared" si="77"/>
        <v>#DIV/0!</v>
      </c>
      <c r="FD309" s="192" t="e">
        <f t="shared" si="78"/>
        <v>#DIV/0!</v>
      </c>
      <c r="FE309" s="193" t="e">
        <f t="shared" si="79"/>
        <v>#DIV/0!</v>
      </c>
      <c r="FF309" s="194" t="e">
        <f t="shared" si="80"/>
        <v>#DIV/0!</v>
      </c>
      <c r="FG309" s="144"/>
      <c r="FI309" s="778">
        <f t="shared" si="81"/>
        <v>0</v>
      </c>
      <c r="FJ309" s="779" t="e">
        <f t="shared" si="82"/>
        <v>#DIV/0!</v>
      </c>
      <c r="FK309" s="779" t="e">
        <f t="shared" si="83"/>
        <v>#DIV/0!</v>
      </c>
      <c r="FL309" s="780" t="e">
        <f t="shared" si="84"/>
        <v>#DIV/0!</v>
      </c>
      <c r="FM309" s="169" t="e">
        <f t="shared" si="85"/>
        <v>#DIV/0!</v>
      </c>
      <c r="FN309" s="783" t="e">
        <f t="shared" si="86"/>
        <v>#DIV/0!</v>
      </c>
    </row>
    <row r="310" spans="1:1038" s="288" customFormat="1" ht="18" customHeight="1">
      <c r="A310" s="352" t="s">
        <v>1646</v>
      </c>
      <c r="B310" s="227" t="s">
        <v>1647</v>
      </c>
      <c r="C310" s="227"/>
      <c r="D310" s="227" t="s">
        <v>1279</v>
      </c>
      <c r="E310" s="227">
        <v>51</v>
      </c>
      <c r="F310" s="227">
        <v>5</v>
      </c>
      <c r="G310" s="285" t="str">
        <f t="shared" si="73"/>
        <v>51-5</v>
      </c>
      <c r="H310" s="278">
        <v>37</v>
      </c>
      <c r="I310" s="227">
        <v>41</v>
      </c>
      <c r="J310" s="226"/>
      <c r="K310" s="545" t="b">
        <f>IF(I311=1,IF(((VLOOKUP($G310,[1]Depth_Lookup!#REF!,9,FALSE))-(H310/100))=0,"Good",IF(((VLOOKUP($G310,[1]Depth_Lookup!$A$3:$J$550,9,FALSE))-(H310/100))&gt;0,"Too Short","Too Long")))</f>
        <v>0</v>
      </c>
      <c r="L310" s="171">
        <f>(VLOOKUP($G310,Depth_Lookup!$A$3:$J$410,10,FALSE))+(H310/100)</f>
        <v>119.72</v>
      </c>
      <c r="M310" s="171">
        <f>(VLOOKUP($G310,Depth_Lookup!$A$3:$J$410,10,FALSE))+(I310/100)</f>
        <v>119.75999999999999</v>
      </c>
      <c r="N310" s="230" t="s">
        <v>1753</v>
      </c>
      <c r="O310" s="227">
        <v>1</v>
      </c>
      <c r="P310" s="227" t="s">
        <v>853</v>
      </c>
      <c r="Q310" s="227" t="s">
        <v>125</v>
      </c>
      <c r="R310" s="286" t="s">
        <v>1633</v>
      </c>
      <c r="S310" s="227" t="s">
        <v>107</v>
      </c>
      <c r="T310" s="227" t="s">
        <v>700</v>
      </c>
      <c r="U310" s="227" t="s">
        <v>108</v>
      </c>
      <c r="V310" s="227" t="s">
        <v>509</v>
      </c>
      <c r="W310" s="227" t="s">
        <v>102</v>
      </c>
      <c r="X310" s="287">
        <v>5</v>
      </c>
      <c r="Y310" s="227" t="s">
        <v>90</v>
      </c>
      <c r="Z310" s="227" t="s">
        <v>91</v>
      </c>
      <c r="AA310" s="227"/>
      <c r="AB310" s="227"/>
      <c r="AC310" s="227"/>
      <c r="AD310" s="227"/>
      <c r="AE310" s="233"/>
      <c r="AF310" s="286" t="e">
        <v>#N/A</v>
      </c>
      <c r="AG310" s="237"/>
      <c r="AH310" s="227"/>
      <c r="AI310" s="240">
        <v>80</v>
      </c>
      <c r="AJ310" s="227"/>
      <c r="AK310" s="227"/>
      <c r="AL310" s="227"/>
      <c r="AM310" s="227"/>
      <c r="AN310" s="227"/>
      <c r="AO310" s="240"/>
      <c r="AP310" s="227"/>
      <c r="AQ310" s="227"/>
      <c r="AR310" s="227"/>
      <c r="AS310" s="227"/>
      <c r="AT310" s="227"/>
      <c r="AU310" s="240"/>
      <c r="AV310" s="227"/>
      <c r="AW310" s="227"/>
      <c r="AX310" s="227"/>
      <c r="AY310" s="227"/>
      <c r="AZ310" s="227"/>
      <c r="BA310" s="240">
        <v>20</v>
      </c>
      <c r="BB310" s="227">
        <v>3</v>
      </c>
      <c r="BC310" s="227">
        <v>2</v>
      </c>
      <c r="BD310" s="227" t="s">
        <v>110</v>
      </c>
      <c r="BE310" s="227" t="s">
        <v>103</v>
      </c>
      <c r="BF310" s="227"/>
      <c r="BG310" s="240"/>
      <c r="BH310" s="227"/>
      <c r="BI310" s="227"/>
      <c r="BJ310" s="227"/>
      <c r="BK310" s="227"/>
      <c r="BL310" s="227"/>
      <c r="BM310" s="240"/>
      <c r="BN310" s="227"/>
      <c r="BO310" s="227"/>
      <c r="BP310" s="227"/>
      <c r="BQ310" s="227"/>
      <c r="BR310" s="227"/>
      <c r="BS310" s="227"/>
      <c r="BT310" s="227"/>
      <c r="BU310" s="227"/>
      <c r="BV310" s="227"/>
      <c r="BW310" s="227"/>
      <c r="BX310" s="227"/>
      <c r="BY310" s="240"/>
      <c r="BZ310" s="227"/>
      <c r="CA310" s="227"/>
      <c r="CB310" s="227"/>
      <c r="CC310" s="227"/>
      <c r="CD310" s="227"/>
      <c r="CE310" s="227"/>
      <c r="CF310" s="227"/>
      <c r="CG310" s="148"/>
      <c r="CH310" s="149" t="s">
        <v>1329</v>
      </c>
      <c r="CI310" s="149">
        <v>90</v>
      </c>
      <c r="CJ310" s="149" t="s">
        <v>514</v>
      </c>
      <c r="CK310" s="151"/>
      <c r="CL310" s="152"/>
      <c r="CM310" s="152"/>
      <c r="CN310" s="152"/>
      <c r="CO310" s="152"/>
      <c r="CP310" s="152"/>
      <c r="CQ310" s="152"/>
      <c r="CR310" s="152"/>
      <c r="CS310" s="152"/>
      <c r="CT310" s="152"/>
      <c r="CU310" s="152"/>
      <c r="CV310" s="152"/>
      <c r="CW310" s="152"/>
      <c r="CX310" s="152"/>
      <c r="CY310" s="152"/>
      <c r="CZ310" s="152"/>
      <c r="DA310" s="152"/>
      <c r="DB310" s="152">
        <v>90</v>
      </c>
      <c r="DC310" s="229">
        <v>10</v>
      </c>
      <c r="DD310" s="152"/>
      <c r="DE310" s="152"/>
      <c r="DF310" s="152"/>
      <c r="DG310" s="152"/>
      <c r="DH310" s="152"/>
      <c r="DI310" s="152"/>
      <c r="DJ310" s="152"/>
      <c r="DK310" s="208">
        <v>100</v>
      </c>
      <c r="DL310" s="148"/>
      <c r="DM310" s="152"/>
      <c r="DN310" s="152"/>
      <c r="DO310" s="153"/>
      <c r="DQ310" s="148"/>
      <c r="DR310" s="153"/>
      <c r="DS310" s="148"/>
      <c r="DT310" s="261" t="s">
        <v>1389</v>
      </c>
      <c r="DU310" s="229"/>
      <c r="DV310" s="229"/>
      <c r="DW310" s="290">
        <v>100</v>
      </c>
      <c r="DX310" s="291" t="e">
        <v>#N/A</v>
      </c>
      <c r="DY310" s="157" t="s">
        <v>1405</v>
      </c>
      <c r="DZ310" s="154" t="s">
        <v>1751</v>
      </c>
      <c r="EA310" s="154"/>
      <c r="EB310" s="229"/>
      <c r="EC310" s="292"/>
      <c r="ED310" s="229" t="s">
        <v>2517</v>
      </c>
      <c r="EE310" s="293"/>
      <c r="EF310" s="294"/>
      <c r="EG310" s="293"/>
      <c r="EH310" s="295"/>
      <c r="EI310" s="296"/>
      <c r="EJ310" s="297"/>
      <c r="EK310" s="298"/>
      <c r="EL310" s="293"/>
      <c r="EM310" s="295"/>
      <c r="EN310" s="295"/>
      <c r="EO310" s="321"/>
      <c r="EP310" s="321"/>
      <c r="EQ310" s="321"/>
      <c r="ER310" s="321"/>
      <c r="ES310" s="321"/>
      <c r="ET310" s="321"/>
      <c r="EU310" s="321"/>
      <c r="EV310" s="322"/>
      <c r="EW310" s="322"/>
      <c r="EX310" s="322"/>
      <c r="EY310" s="322"/>
      <c r="EZ310" s="192" t="e">
        <f t="shared" si="74"/>
        <v>#DIV/0!</v>
      </c>
      <c r="FA310" s="192" t="e">
        <f t="shared" si="75"/>
        <v>#DIV/0!</v>
      </c>
      <c r="FB310" s="192" t="e">
        <f t="shared" si="76"/>
        <v>#DIV/0!</v>
      </c>
      <c r="FC310" s="192" t="e">
        <f t="shared" si="77"/>
        <v>#DIV/0!</v>
      </c>
      <c r="FD310" s="192" t="e">
        <f t="shared" si="78"/>
        <v>#DIV/0!</v>
      </c>
      <c r="FE310" s="193" t="e">
        <f t="shared" si="79"/>
        <v>#DIV/0!</v>
      </c>
      <c r="FF310" s="194" t="e">
        <f t="shared" si="80"/>
        <v>#DIV/0!</v>
      </c>
      <c r="FG310" s="321"/>
      <c r="FH310" s="295"/>
      <c r="FI310" s="778">
        <f t="shared" si="81"/>
        <v>0</v>
      </c>
      <c r="FJ310" s="779" t="e">
        <f t="shared" si="82"/>
        <v>#DIV/0!</v>
      </c>
      <c r="FK310" s="779" t="e">
        <f t="shared" si="83"/>
        <v>#DIV/0!</v>
      </c>
      <c r="FL310" s="780" t="e">
        <f t="shared" si="84"/>
        <v>#DIV/0!</v>
      </c>
      <c r="FM310" s="169" t="e">
        <f t="shared" si="85"/>
        <v>#DIV/0!</v>
      </c>
      <c r="FN310" s="783" t="e">
        <f t="shared" si="86"/>
        <v>#DIV/0!</v>
      </c>
      <c r="FO310" s="227"/>
      <c r="FP310" s="227"/>
      <c r="FQ310" s="227"/>
      <c r="FR310" s="227"/>
      <c r="FS310" s="227"/>
      <c r="FT310" s="227"/>
      <c r="FU310" s="227"/>
      <c r="FV310" s="227"/>
      <c r="FW310" s="227"/>
      <c r="FX310" s="227"/>
      <c r="FY310" s="227"/>
      <c r="FZ310" s="227"/>
      <c r="GA310" s="227"/>
      <c r="GB310" s="227"/>
      <c r="GC310" s="227"/>
      <c r="GD310" s="227"/>
      <c r="GE310" s="227"/>
      <c r="GF310" s="227"/>
      <c r="GG310" s="227"/>
      <c r="GH310" s="227"/>
      <c r="GI310" s="227"/>
      <c r="GJ310" s="227"/>
      <c r="GK310" s="227"/>
      <c r="GL310" s="227"/>
      <c r="GM310" s="227"/>
      <c r="GN310" s="227"/>
      <c r="GO310" s="227"/>
      <c r="GP310" s="227"/>
      <c r="GQ310" s="227"/>
      <c r="GR310" s="227"/>
      <c r="GS310" s="227"/>
      <c r="GT310" s="227"/>
      <c r="GU310" s="227"/>
      <c r="GV310" s="227"/>
      <c r="GW310" s="227"/>
      <c r="GX310" s="227"/>
      <c r="GY310" s="227"/>
      <c r="GZ310" s="227"/>
      <c r="HA310" s="227"/>
      <c r="HB310" s="227"/>
      <c r="HC310" s="227"/>
      <c r="HD310" s="227"/>
      <c r="HE310" s="227"/>
      <c r="HF310" s="227"/>
      <c r="HG310" s="227"/>
      <c r="HH310" s="227"/>
      <c r="HI310" s="227"/>
      <c r="HJ310" s="227"/>
      <c r="HK310" s="227"/>
      <c r="HL310" s="227"/>
      <c r="HM310" s="227"/>
      <c r="HN310" s="227"/>
      <c r="HO310" s="227"/>
      <c r="HP310" s="227"/>
      <c r="HQ310" s="227"/>
      <c r="HR310" s="227"/>
      <c r="HS310" s="227"/>
      <c r="HT310" s="227"/>
      <c r="HU310" s="227"/>
      <c r="HV310" s="227"/>
      <c r="HW310" s="227"/>
      <c r="HX310" s="227"/>
      <c r="HY310" s="227"/>
      <c r="HZ310" s="227"/>
      <c r="IA310" s="227"/>
      <c r="IB310" s="227"/>
      <c r="IC310" s="227"/>
      <c r="ID310" s="227"/>
      <c r="IE310" s="227"/>
      <c r="IF310" s="227"/>
      <c r="IG310" s="227"/>
      <c r="IH310" s="227"/>
      <c r="II310" s="227"/>
      <c r="IJ310" s="227"/>
      <c r="IK310" s="227"/>
      <c r="IL310" s="227"/>
      <c r="IM310" s="227"/>
      <c r="IN310" s="227"/>
      <c r="IO310" s="227"/>
      <c r="IP310" s="227"/>
      <c r="IQ310" s="227"/>
      <c r="IR310" s="227"/>
      <c r="IS310" s="227"/>
      <c r="IT310" s="227"/>
      <c r="IU310" s="227"/>
      <c r="IV310" s="227"/>
      <c r="IW310" s="227"/>
      <c r="IX310" s="227"/>
      <c r="IY310" s="227"/>
      <c r="IZ310" s="227"/>
      <c r="JA310" s="227"/>
      <c r="JB310" s="227"/>
      <c r="JC310" s="227"/>
      <c r="JD310" s="227"/>
      <c r="JE310" s="227"/>
      <c r="JF310" s="227"/>
      <c r="JG310" s="227"/>
      <c r="JH310" s="227"/>
      <c r="JI310" s="227"/>
      <c r="JJ310" s="227"/>
      <c r="JK310" s="227"/>
      <c r="JL310" s="227"/>
      <c r="JM310" s="227"/>
      <c r="JN310" s="227"/>
      <c r="JO310" s="227"/>
      <c r="JP310" s="227"/>
      <c r="JQ310" s="227"/>
      <c r="JR310" s="227"/>
      <c r="JS310" s="227"/>
      <c r="JT310" s="227"/>
      <c r="JU310" s="227"/>
      <c r="JV310" s="227"/>
      <c r="JW310" s="227"/>
      <c r="JX310" s="227"/>
      <c r="JY310" s="227"/>
      <c r="JZ310" s="227"/>
      <c r="KA310" s="227"/>
      <c r="KB310" s="227"/>
      <c r="KC310" s="227"/>
      <c r="KD310" s="227"/>
      <c r="KE310" s="227"/>
      <c r="KF310" s="227"/>
      <c r="KG310" s="227"/>
      <c r="KH310" s="227"/>
      <c r="KI310" s="227"/>
      <c r="KJ310" s="227"/>
      <c r="KK310" s="227"/>
      <c r="KL310" s="227"/>
      <c r="KM310" s="227"/>
      <c r="KN310" s="227"/>
      <c r="KO310" s="227"/>
      <c r="KP310" s="227"/>
      <c r="KQ310" s="227"/>
      <c r="KR310" s="227"/>
      <c r="KS310" s="227"/>
      <c r="KT310" s="227"/>
      <c r="KU310" s="227"/>
      <c r="KV310" s="227"/>
      <c r="KW310" s="227"/>
      <c r="KX310" s="227"/>
      <c r="KY310" s="227"/>
      <c r="KZ310" s="227"/>
      <c r="LA310" s="227"/>
      <c r="LB310" s="227"/>
      <c r="LC310" s="227"/>
      <c r="LD310" s="227"/>
      <c r="LE310" s="227"/>
      <c r="LF310" s="227"/>
      <c r="LG310" s="227"/>
      <c r="LH310" s="227"/>
      <c r="LI310" s="227"/>
      <c r="LJ310" s="227"/>
      <c r="LK310" s="227"/>
      <c r="LL310" s="227"/>
      <c r="LM310" s="227"/>
      <c r="LN310" s="227"/>
      <c r="LO310" s="227"/>
      <c r="LP310" s="227"/>
      <c r="LQ310" s="227"/>
      <c r="LR310" s="227"/>
      <c r="LS310" s="227"/>
      <c r="LT310" s="227"/>
      <c r="LU310" s="227"/>
      <c r="LV310" s="227"/>
      <c r="LW310" s="227"/>
      <c r="LX310" s="227"/>
      <c r="LY310" s="227"/>
      <c r="LZ310" s="227"/>
      <c r="MA310" s="227"/>
      <c r="MB310" s="227"/>
      <c r="MC310" s="227"/>
      <c r="MD310" s="227"/>
      <c r="ME310" s="227"/>
      <c r="MF310" s="227"/>
      <c r="MG310" s="227"/>
      <c r="MH310" s="227"/>
      <c r="MI310" s="227"/>
      <c r="MJ310" s="227"/>
      <c r="MK310" s="227"/>
      <c r="ML310" s="227"/>
      <c r="MM310" s="227"/>
      <c r="MN310" s="227"/>
      <c r="MO310" s="227"/>
      <c r="MP310" s="227"/>
      <c r="MQ310" s="227"/>
      <c r="MR310" s="227"/>
      <c r="MS310" s="227"/>
      <c r="MT310" s="227"/>
      <c r="MU310" s="227"/>
      <c r="MV310" s="227"/>
      <c r="MW310" s="227"/>
      <c r="MX310" s="227"/>
      <c r="MY310" s="227"/>
      <c r="MZ310" s="227"/>
      <c r="NA310" s="227"/>
      <c r="NB310" s="227"/>
      <c r="NC310" s="227"/>
      <c r="ND310" s="227"/>
      <c r="NE310" s="227"/>
      <c r="NF310" s="227"/>
      <c r="NG310" s="227"/>
      <c r="NH310" s="227"/>
      <c r="NI310" s="227"/>
      <c r="NJ310" s="227"/>
      <c r="NK310" s="227"/>
      <c r="NL310" s="227"/>
      <c r="NM310" s="227"/>
      <c r="NN310" s="227"/>
      <c r="NO310" s="227"/>
      <c r="NP310" s="227"/>
      <c r="NQ310" s="227"/>
      <c r="NR310" s="227"/>
      <c r="NS310" s="227"/>
      <c r="NT310" s="227"/>
      <c r="NU310" s="227"/>
      <c r="NV310" s="227"/>
      <c r="NW310" s="227"/>
      <c r="NX310" s="227"/>
      <c r="NY310" s="227"/>
      <c r="NZ310" s="227"/>
      <c r="OA310" s="227"/>
      <c r="OB310" s="227"/>
      <c r="OC310" s="227"/>
      <c r="OD310" s="227"/>
      <c r="OE310" s="227"/>
      <c r="OF310" s="227"/>
      <c r="OG310" s="227"/>
      <c r="OH310" s="227"/>
      <c r="OI310" s="227"/>
      <c r="OJ310" s="227"/>
      <c r="OK310" s="227"/>
      <c r="OL310" s="227"/>
      <c r="OM310" s="227"/>
      <c r="ON310" s="227"/>
      <c r="OO310" s="227"/>
      <c r="OP310" s="227"/>
      <c r="OQ310" s="227"/>
      <c r="OR310" s="227"/>
      <c r="OS310" s="227"/>
      <c r="OT310" s="227"/>
      <c r="OU310" s="227"/>
      <c r="OV310" s="227"/>
      <c r="OW310" s="227"/>
      <c r="OX310" s="227"/>
      <c r="OY310" s="227"/>
      <c r="OZ310" s="227"/>
      <c r="PA310" s="227"/>
      <c r="PB310" s="227"/>
      <c r="PC310" s="227"/>
      <c r="PD310" s="227"/>
      <c r="PE310" s="227"/>
      <c r="PF310" s="227"/>
      <c r="PG310" s="227"/>
      <c r="PH310" s="227"/>
      <c r="PI310" s="227"/>
      <c r="PJ310" s="227"/>
      <c r="PK310" s="227"/>
      <c r="PL310" s="227"/>
      <c r="PM310" s="227"/>
      <c r="PN310" s="227"/>
      <c r="PO310" s="227"/>
      <c r="PP310" s="227"/>
      <c r="PQ310" s="227"/>
      <c r="PR310" s="227"/>
      <c r="PS310" s="227"/>
      <c r="PT310" s="227"/>
      <c r="PU310" s="227"/>
      <c r="PV310" s="227"/>
      <c r="PW310" s="227"/>
      <c r="PX310" s="227"/>
      <c r="PY310" s="227"/>
      <c r="PZ310" s="227"/>
      <c r="QA310" s="227"/>
      <c r="QB310" s="227"/>
      <c r="QC310" s="227"/>
      <c r="QD310" s="227"/>
      <c r="QE310" s="227"/>
      <c r="QF310" s="227"/>
      <c r="QG310" s="227"/>
      <c r="QH310" s="227"/>
      <c r="QI310" s="227"/>
      <c r="QJ310" s="227"/>
      <c r="QK310" s="227"/>
      <c r="QL310" s="227"/>
      <c r="QM310" s="227"/>
      <c r="QN310" s="227"/>
      <c r="QO310" s="227"/>
      <c r="QP310" s="227"/>
      <c r="QQ310" s="227"/>
      <c r="QR310" s="227"/>
      <c r="QS310" s="227"/>
      <c r="QT310" s="227"/>
      <c r="QU310" s="227"/>
      <c r="QV310" s="227"/>
      <c r="QW310" s="227"/>
      <c r="QX310" s="227"/>
      <c r="QY310" s="227"/>
      <c r="QZ310" s="227"/>
      <c r="RA310" s="227"/>
      <c r="RB310" s="227"/>
      <c r="RC310" s="227"/>
      <c r="RD310" s="227"/>
      <c r="RE310" s="227"/>
      <c r="RF310" s="227"/>
      <c r="RG310" s="227"/>
      <c r="RH310" s="227"/>
      <c r="RI310" s="227"/>
      <c r="RJ310" s="227"/>
      <c r="RK310" s="227"/>
      <c r="RL310" s="227"/>
      <c r="RM310" s="227"/>
      <c r="RN310" s="227"/>
      <c r="RO310" s="227"/>
      <c r="RP310" s="227"/>
      <c r="RQ310" s="227"/>
      <c r="RR310" s="227"/>
      <c r="RS310" s="227"/>
      <c r="RT310" s="227"/>
      <c r="RU310" s="227"/>
      <c r="RV310" s="227"/>
      <c r="RW310" s="227"/>
      <c r="RX310" s="227"/>
      <c r="RY310" s="227"/>
      <c r="RZ310" s="227"/>
      <c r="SA310" s="227"/>
      <c r="SB310" s="227"/>
      <c r="SC310" s="227"/>
      <c r="SD310" s="227"/>
      <c r="SE310" s="227"/>
      <c r="SF310" s="227"/>
      <c r="SG310" s="227"/>
      <c r="SH310" s="227"/>
      <c r="SI310" s="227"/>
      <c r="SJ310" s="227"/>
      <c r="SK310" s="227"/>
      <c r="SL310" s="227"/>
      <c r="SM310" s="227"/>
      <c r="SN310" s="227"/>
      <c r="SO310" s="227"/>
      <c r="SP310" s="227"/>
      <c r="SQ310" s="227"/>
      <c r="SR310" s="227"/>
      <c r="SS310" s="227"/>
      <c r="ST310" s="227"/>
      <c r="SU310" s="227"/>
      <c r="SV310" s="227"/>
      <c r="SW310" s="227"/>
      <c r="SX310" s="227"/>
      <c r="SY310" s="227"/>
      <c r="SZ310" s="227"/>
      <c r="TA310" s="227"/>
      <c r="TB310" s="227"/>
      <c r="TC310" s="227"/>
      <c r="TD310" s="227"/>
      <c r="TE310" s="227"/>
      <c r="TF310" s="227"/>
      <c r="TG310" s="227"/>
      <c r="TH310" s="227"/>
      <c r="TI310" s="227"/>
      <c r="TJ310" s="227"/>
      <c r="TK310" s="227"/>
      <c r="TL310" s="227"/>
      <c r="TM310" s="227"/>
      <c r="TN310" s="227"/>
      <c r="TO310" s="227"/>
      <c r="TP310" s="227"/>
      <c r="TQ310" s="227"/>
      <c r="TR310" s="227"/>
      <c r="TS310" s="227"/>
      <c r="TT310" s="227"/>
      <c r="TU310" s="227"/>
      <c r="TV310" s="227"/>
      <c r="TW310" s="227"/>
      <c r="TX310" s="227"/>
      <c r="TY310" s="227"/>
      <c r="TZ310" s="227"/>
      <c r="UA310" s="227"/>
      <c r="UB310" s="227"/>
      <c r="UC310" s="227"/>
      <c r="UD310" s="227"/>
      <c r="UE310" s="227"/>
      <c r="UF310" s="227"/>
      <c r="UG310" s="227"/>
      <c r="UH310" s="227"/>
      <c r="UI310" s="227"/>
      <c r="UJ310" s="227"/>
      <c r="UK310" s="227"/>
      <c r="UL310" s="227"/>
      <c r="UM310" s="227"/>
      <c r="UN310" s="227"/>
      <c r="UO310" s="227"/>
      <c r="UP310" s="227"/>
      <c r="UQ310" s="227"/>
      <c r="UR310" s="227"/>
      <c r="US310" s="227"/>
      <c r="UT310" s="227"/>
      <c r="UU310" s="227"/>
      <c r="UV310" s="227"/>
      <c r="UW310" s="227"/>
      <c r="UX310" s="227"/>
      <c r="UY310" s="227"/>
      <c r="UZ310" s="227"/>
      <c r="VA310" s="227"/>
      <c r="VB310" s="227"/>
      <c r="VC310" s="227"/>
      <c r="VD310" s="227"/>
      <c r="VE310" s="227"/>
      <c r="VF310" s="227"/>
      <c r="VG310" s="227"/>
      <c r="VH310" s="227"/>
      <c r="VI310" s="227"/>
      <c r="VJ310" s="227"/>
      <c r="VK310" s="227"/>
      <c r="VL310" s="227"/>
      <c r="VM310" s="227"/>
      <c r="VN310" s="227"/>
      <c r="VO310" s="227"/>
      <c r="VP310" s="227"/>
      <c r="VQ310" s="227"/>
      <c r="VR310" s="227"/>
      <c r="VS310" s="227"/>
      <c r="VT310" s="227"/>
      <c r="VU310" s="227"/>
      <c r="VV310" s="227"/>
      <c r="VW310" s="227"/>
      <c r="VX310" s="227"/>
      <c r="VY310" s="227"/>
      <c r="VZ310" s="227"/>
      <c r="WA310" s="227"/>
      <c r="WB310" s="227"/>
      <c r="WC310" s="227"/>
      <c r="WD310" s="227"/>
      <c r="WE310" s="227"/>
      <c r="WF310" s="227"/>
      <c r="WG310" s="227"/>
      <c r="WH310" s="227"/>
      <c r="WI310" s="227"/>
      <c r="WJ310" s="227"/>
      <c r="WK310" s="227"/>
      <c r="WL310" s="227"/>
      <c r="WM310" s="227"/>
      <c r="WN310" s="227"/>
      <c r="WO310" s="227"/>
      <c r="WP310" s="227"/>
      <c r="WQ310" s="227"/>
      <c r="WR310" s="227"/>
      <c r="WS310" s="227"/>
      <c r="WT310" s="227"/>
      <c r="WU310" s="227"/>
      <c r="WV310" s="227"/>
      <c r="WW310" s="227"/>
      <c r="WX310" s="227"/>
      <c r="WY310" s="227"/>
      <c r="WZ310" s="227"/>
      <c r="XA310" s="227"/>
      <c r="XB310" s="227"/>
      <c r="XC310" s="227"/>
      <c r="XD310" s="227"/>
      <c r="XE310" s="227"/>
      <c r="XF310" s="227"/>
      <c r="XG310" s="227"/>
      <c r="XH310" s="227"/>
      <c r="XI310" s="227"/>
      <c r="XJ310" s="227"/>
      <c r="XK310" s="227"/>
      <c r="XL310" s="227"/>
      <c r="XM310" s="227"/>
      <c r="XN310" s="227"/>
      <c r="XO310" s="227"/>
      <c r="XP310" s="227"/>
      <c r="XQ310" s="227"/>
      <c r="XR310" s="227"/>
      <c r="XS310" s="227"/>
      <c r="XT310" s="227"/>
      <c r="XU310" s="227"/>
      <c r="XV310" s="227"/>
      <c r="XW310" s="227"/>
      <c r="XX310" s="227"/>
      <c r="XY310" s="227"/>
      <c r="XZ310" s="227"/>
      <c r="YA310" s="227"/>
      <c r="YB310" s="227"/>
      <c r="YC310" s="227"/>
      <c r="YD310" s="227"/>
      <c r="YE310" s="227"/>
      <c r="YF310" s="227"/>
      <c r="YG310" s="227"/>
      <c r="YH310" s="227"/>
      <c r="YI310" s="227"/>
      <c r="YJ310" s="227"/>
      <c r="YK310" s="227"/>
      <c r="YL310" s="227"/>
      <c r="YM310" s="227"/>
      <c r="YN310" s="227"/>
      <c r="YO310" s="227"/>
      <c r="YP310" s="227"/>
      <c r="YQ310" s="227"/>
      <c r="YR310" s="227"/>
      <c r="YS310" s="227"/>
      <c r="YT310" s="227"/>
      <c r="YU310" s="227"/>
      <c r="YV310" s="227"/>
      <c r="YW310" s="227"/>
      <c r="YX310" s="227"/>
      <c r="YY310" s="227"/>
      <c r="YZ310" s="227"/>
      <c r="ZA310" s="227"/>
      <c r="ZB310" s="227"/>
      <c r="ZC310" s="227"/>
      <c r="ZD310" s="227"/>
      <c r="ZE310" s="227"/>
      <c r="ZF310" s="227"/>
      <c r="ZG310" s="227"/>
      <c r="ZH310" s="227"/>
      <c r="ZI310" s="227"/>
      <c r="ZJ310" s="227"/>
      <c r="ZK310" s="227"/>
      <c r="ZL310" s="227"/>
      <c r="ZM310" s="227"/>
      <c r="ZN310" s="227"/>
      <c r="ZO310" s="227"/>
      <c r="ZP310" s="227"/>
      <c r="ZQ310" s="227"/>
      <c r="ZR310" s="227"/>
      <c r="ZS310" s="227"/>
      <c r="ZT310" s="227"/>
      <c r="ZU310" s="227"/>
      <c r="ZV310" s="227"/>
      <c r="ZW310" s="227"/>
      <c r="ZX310" s="227"/>
      <c r="ZY310" s="227"/>
      <c r="ZZ310" s="227"/>
      <c r="AAA310" s="227"/>
      <c r="AAB310" s="227"/>
      <c r="AAC310" s="227"/>
      <c r="AAD310" s="227"/>
      <c r="AAE310" s="227"/>
      <c r="AAF310" s="227"/>
      <c r="AAG310" s="227"/>
      <c r="AAH310" s="227"/>
      <c r="AAI310" s="227"/>
      <c r="AAJ310" s="227"/>
      <c r="AAK310" s="227"/>
      <c r="AAL310" s="227"/>
      <c r="AAM310" s="227"/>
      <c r="AAN310" s="227"/>
      <c r="AAO310" s="227"/>
      <c r="AAP310" s="227"/>
      <c r="AAQ310" s="227"/>
      <c r="AAR310" s="227"/>
      <c r="AAS310" s="227"/>
      <c r="AAT310" s="227"/>
      <c r="AAU310" s="227"/>
      <c r="AAV310" s="227"/>
      <c r="AAW310" s="227"/>
      <c r="AAX310" s="227"/>
      <c r="AAY310" s="227"/>
      <c r="AAZ310" s="227"/>
      <c r="ABA310" s="227"/>
      <c r="ABB310" s="227"/>
      <c r="ABC310" s="227"/>
      <c r="ABD310" s="227"/>
      <c r="ABE310" s="227"/>
      <c r="ABF310" s="227"/>
      <c r="ABG310" s="227"/>
      <c r="ABH310" s="227"/>
      <c r="ABI310" s="227"/>
      <c r="ABJ310" s="227"/>
      <c r="ABK310" s="227"/>
      <c r="ABL310" s="227"/>
      <c r="ABM310" s="227"/>
      <c r="ABN310" s="227"/>
      <c r="ABO310" s="227"/>
      <c r="ABP310" s="227"/>
      <c r="ABQ310" s="227"/>
      <c r="ABR310" s="227"/>
      <c r="ABS310" s="227"/>
      <c r="ABT310" s="227"/>
      <c r="ABU310" s="227"/>
      <c r="ABV310" s="227"/>
      <c r="ABW310" s="227"/>
      <c r="ABX310" s="227"/>
      <c r="ABY310" s="227"/>
      <c r="ABZ310" s="227"/>
      <c r="ACA310" s="227"/>
      <c r="ACB310" s="227"/>
      <c r="ACC310" s="227"/>
      <c r="ACD310" s="227"/>
      <c r="ACE310" s="227"/>
      <c r="ACF310" s="227"/>
      <c r="ACG310" s="227"/>
      <c r="ACH310" s="227"/>
      <c r="ACI310" s="227"/>
      <c r="ACJ310" s="227"/>
      <c r="ACK310" s="227"/>
      <c r="ACL310" s="227"/>
      <c r="ACM310" s="227"/>
      <c r="ACN310" s="227"/>
      <c r="ACO310" s="227"/>
      <c r="ACP310" s="227"/>
      <c r="ACQ310" s="227"/>
      <c r="ACR310" s="227"/>
      <c r="ACS310" s="227"/>
      <c r="ACT310" s="227"/>
      <c r="ACU310" s="227"/>
      <c r="ACV310" s="227"/>
      <c r="ACW310" s="227"/>
      <c r="ACX310" s="227"/>
      <c r="ACY310" s="227"/>
      <c r="ACZ310" s="227"/>
      <c r="ADA310" s="227"/>
      <c r="ADB310" s="227"/>
      <c r="ADC310" s="227"/>
      <c r="ADD310" s="227"/>
      <c r="ADE310" s="227"/>
      <c r="ADF310" s="227"/>
      <c r="ADG310" s="227"/>
      <c r="ADH310" s="227"/>
      <c r="ADI310" s="227"/>
      <c r="ADJ310" s="227"/>
      <c r="ADK310" s="227"/>
      <c r="ADL310" s="227"/>
      <c r="ADM310" s="227"/>
      <c r="ADN310" s="227"/>
      <c r="ADO310" s="227"/>
      <c r="ADP310" s="227"/>
      <c r="ADQ310" s="227"/>
      <c r="ADR310" s="227"/>
      <c r="ADS310" s="227"/>
      <c r="ADT310" s="227"/>
      <c r="ADU310" s="227"/>
      <c r="ADV310" s="227"/>
      <c r="ADW310" s="227"/>
      <c r="ADX310" s="227"/>
      <c r="ADY310" s="227"/>
      <c r="ADZ310" s="227"/>
      <c r="AEA310" s="227"/>
      <c r="AEB310" s="227"/>
      <c r="AEC310" s="227"/>
      <c r="AED310" s="227"/>
      <c r="AEE310" s="227"/>
      <c r="AEF310" s="227"/>
      <c r="AEG310" s="227"/>
      <c r="AEH310" s="227"/>
      <c r="AEI310" s="227"/>
      <c r="AEJ310" s="227"/>
      <c r="AEK310" s="227"/>
      <c r="AEL310" s="227"/>
      <c r="AEM310" s="227"/>
      <c r="AEN310" s="227"/>
      <c r="AEO310" s="227"/>
      <c r="AEP310" s="227"/>
      <c r="AEQ310" s="227"/>
      <c r="AER310" s="227"/>
      <c r="AES310" s="227"/>
      <c r="AET310" s="227"/>
      <c r="AEU310" s="227"/>
      <c r="AEV310" s="227"/>
      <c r="AEW310" s="227"/>
      <c r="AEX310" s="227"/>
      <c r="AEY310" s="227"/>
      <c r="AEZ310" s="227"/>
      <c r="AFA310" s="227"/>
      <c r="AFB310" s="227"/>
      <c r="AFC310" s="227"/>
      <c r="AFD310" s="227"/>
      <c r="AFE310" s="227"/>
      <c r="AFF310" s="227"/>
      <c r="AFG310" s="227"/>
      <c r="AFH310" s="227"/>
      <c r="AFI310" s="227"/>
      <c r="AFJ310" s="227"/>
      <c r="AFK310" s="227"/>
      <c r="AFL310" s="227"/>
      <c r="AFM310" s="227"/>
      <c r="AFN310" s="227"/>
      <c r="AFO310" s="227"/>
      <c r="AFP310" s="227"/>
      <c r="AFQ310" s="227"/>
      <c r="AFR310" s="227"/>
      <c r="AFS310" s="227"/>
      <c r="AFT310" s="227"/>
      <c r="AFU310" s="227"/>
      <c r="AFV310" s="227"/>
      <c r="AFW310" s="227"/>
      <c r="AFX310" s="227"/>
      <c r="AFY310" s="227"/>
      <c r="AFZ310" s="227"/>
      <c r="AGA310" s="227"/>
      <c r="AGB310" s="227"/>
      <c r="AGC310" s="227"/>
      <c r="AGD310" s="227"/>
      <c r="AGE310" s="227"/>
      <c r="AGF310" s="227"/>
      <c r="AGG310" s="227"/>
      <c r="AGH310" s="227"/>
      <c r="AGI310" s="227"/>
      <c r="AGJ310" s="227"/>
      <c r="AGK310" s="227"/>
      <c r="AGL310" s="227"/>
      <c r="AGM310" s="227"/>
      <c r="AGN310" s="227"/>
      <c r="AGO310" s="227"/>
      <c r="AGP310" s="227"/>
      <c r="AGQ310" s="227"/>
      <c r="AGR310" s="227"/>
      <c r="AGS310" s="227"/>
      <c r="AGT310" s="227"/>
      <c r="AGU310" s="227"/>
      <c r="AGV310" s="227"/>
      <c r="AGW310" s="227"/>
      <c r="AGX310" s="227"/>
      <c r="AGY310" s="227"/>
      <c r="AGZ310" s="227"/>
      <c r="AHA310" s="227"/>
      <c r="AHB310" s="227"/>
      <c r="AHC310" s="227"/>
      <c r="AHD310" s="227"/>
      <c r="AHE310" s="227"/>
      <c r="AHF310" s="227"/>
      <c r="AHG310" s="227"/>
      <c r="AHH310" s="227"/>
      <c r="AHI310" s="227"/>
      <c r="AHJ310" s="227"/>
      <c r="AHK310" s="227"/>
      <c r="AHL310" s="227"/>
      <c r="AHM310" s="227"/>
      <c r="AHN310" s="227"/>
      <c r="AHO310" s="227"/>
      <c r="AHP310" s="227"/>
      <c r="AHQ310" s="227"/>
      <c r="AHR310" s="227"/>
      <c r="AHS310" s="227"/>
      <c r="AHT310" s="227"/>
      <c r="AHU310" s="227"/>
      <c r="AHV310" s="227"/>
      <c r="AHW310" s="227"/>
      <c r="AHX310" s="227"/>
      <c r="AHY310" s="227"/>
      <c r="AHZ310" s="227"/>
      <c r="AIA310" s="227"/>
      <c r="AIB310" s="227"/>
      <c r="AIC310" s="227"/>
      <c r="AID310" s="227"/>
      <c r="AIE310" s="227"/>
      <c r="AIF310" s="227"/>
      <c r="AIG310" s="227"/>
      <c r="AIH310" s="227"/>
      <c r="AII310" s="227"/>
      <c r="AIJ310" s="227"/>
      <c r="AIK310" s="227"/>
      <c r="AIL310" s="227"/>
      <c r="AIM310" s="227"/>
      <c r="AIN310" s="227"/>
      <c r="AIO310" s="227"/>
      <c r="AIP310" s="227"/>
      <c r="AIQ310" s="227"/>
      <c r="AIR310" s="227"/>
      <c r="AIS310" s="227"/>
      <c r="AIT310" s="227"/>
      <c r="AIU310" s="227"/>
      <c r="AIV310" s="227"/>
      <c r="AIW310" s="227"/>
      <c r="AIX310" s="227"/>
      <c r="AIY310" s="227"/>
      <c r="AIZ310" s="227"/>
      <c r="AJA310" s="227"/>
      <c r="AJB310" s="227"/>
      <c r="AJC310" s="227"/>
      <c r="AJD310" s="227"/>
      <c r="AJE310" s="227"/>
      <c r="AJF310" s="227"/>
      <c r="AJG310" s="227"/>
      <c r="AJH310" s="227"/>
      <c r="AJI310" s="227"/>
      <c r="AJJ310" s="227"/>
      <c r="AJK310" s="227"/>
      <c r="AJL310" s="227"/>
      <c r="AJM310" s="227"/>
      <c r="AJN310" s="227"/>
      <c r="AJO310" s="227"/>
      <c r="AJP310" s="227"/>
      <c r="AJQ310" s="227"/>
      <c r="AJR310" s="227"/>
      <c r="AJS310" s="227"/>
      <c r="AJT310" s="227"/>
      <c r="AJU310" s="227"/>
      <c r="AJV310" s="227"/>
      <c r="AJW310" s="227"/>
      <c r="AJX310" s="227"/>
      <c r="AJY310" s="227"/>
      <c r="AJZ310" s="227"/>
      <c r="AKA310" s="227"/>
      <c r="AKB310" s="227"/>
      <c r="AKC310" s="227"/>
      <c r="AKD310" s="227"/>
      <c r="AKE310" s="227"/>
      <c r="AKF310" s="227"/>
      <c r="AKG310" s="227"/>
      <c r="AKH310" s="227"/>
      <c r="AKI310" s="227"/>
      <c r="AKJ310" s="227"/>
      <c r="AKK310" s="227"/>
      <c r="AKL310" s="227"/>
      <c r="AKM310" s="227"/>
      <c r="AKN310" s="227"/>
      <c r="AKO310" s="227"/>
      <c r="AKP310" s="227"/>
      <c r="AKQ310" s="227"/>
      <c r="AKR310" s="227"/>
      <c r="AKS310" s="227"/>
      <c r="AKT310" s="227"/>
      <c r="AKU310" s="227"/>
      <c r="AKV310" s="227"/>
      <c r="AKW310" s="227"/>
      <c r="AKX310" s="227"/>
      <c r="AKY310" s="227"/>
      <c r="AKZ310" s="227"/>
      <c r="ALA310" s="227"/>
      <c r="ALB310" s="227"/>
      <c r="ALC310" s="227"/>
      <c r="ALD310" s="227"/>
      <c r="ALE310" s="227"/>
      <c r="ALF310" s="227"/>
      <c r="ALG310" s="227"/>
      <c r="ALH310" s="227"/>
      <c r="ALI310" s="227"/>
      <c r="ALJ310" s="227"/>
      <c r="ALK310" s="227"/>
      <c r="ALL310" s="227"/>
      <c r="ALM310" s="227"/>
      <c r="ALN310" s="227"/>
      <c r="ALO310" s="227"/>
      <c r="ALP310" s="227"/>
      <c r="ALQ310" s="227"/>
      <c r="ALR310" s="227"/>
      <c r="ALS310" s="227"/>
      <c r="ALT310" s="227"/>
      <c r="ALU310" s="227"/>
      <c r="ALV310" s="227"/>
      <c r="ALW310" s="227"/>
      <c r="ALX310" s="227"/>
      <c r="ALY310" s="227"/>
      <c r="ALZ310" s="227"/>
      <c r="AMA310" s="227"/>
      <c r="AMB310" s="227"/>
      <c r="AMC310" s="227"/>
      <c r="AMD310" s="227"/>
      <c r="AME310" s="227"/>
      <c r="AMF310" s="227"/>
      <c r="AMG310" s="227"/>
      <c r="AMH310" s="227"/>
      <c r="AMI310" s="227"/>
      <c r="AMJ310" s="227"/>
      <c r="AMK310" s="227"/>
      <c r="AML310" s="227"/>
      <c r="AMM310" s="227"/>
      <c r="AMN310" s="227"/>
      <c r="AMO310" s="227"/>
      <c r="AMP310" s="227"/>
      <c r="AMQ310" s="227"/>
      <c r="AMR310" s="227"/>
      <c r="AMS310" s="227"/>
      <c r="AMT310" s="227"/>
      <c r="AMU310" s="227"/>
      <c r="AMV310" s="227"/>
      <c r="AMW310" s="227"/>
      <c r="AMX310" s="227"/>
    </row>
    <row r="311" spans="1:1038" ht="18" customHeight="1">
      <c r="A311" s="125" t="s">
        <v>1646</v>
      </c>
      <c r="B311" s="126" t="s">
        <v>1647</v>
      </c>
      <c r="D311" s="126" t="s">
        <v>1279</v>
      </c>
      <c r="E311" s="126">
        <v>52</v>
      </c>
      <c r="F311" s="126">
        <v>1</v>
      </c>
      <c r="G311" s="285" t="str">
        <f t="shared" si="73"/>
        <v>52-1</v>
      </c>
      <c r="H311" s="277">
        <v>0</v>
      </c>
      <c r="I311" s="126">
        <v>17</v>
      </c>
      <c r="K311" s="545" t="b">
        <f>IF(I312=1,IF(((VLOOKUP($G311,[1]Depth_Lookup!#REF!,9,FALSE))-(H311/100))=0,"Good",IF(((VLOOKUP($G311,[1]Depth_Lookup!$A$3:$J$550,9,FALSE))-(H311/100))&gt;0,"Too Short","Too Long")))</f>
        <v>0</v>
      </c>
      <c r="L311" s="171">
        <f>(VLOOKUP($G311,Depth_Lookup!$A$3:$J$410,10,FALSE))+(H311/100)</f>
        <v>119.7</v>
      </c>
      <c r="M311" s="171">
        <f>(VLOOKUP($G311,Depth_Lookup!$A$3:$J$410,10,FALSE))+(I311/100)</f>
        <v>119.87</v>
      </c>
      <c r="N311" s="127" t="s">
        <v>1753</v>
      </c>
      <c r="O311" s="126">
        <v>1</v>
      </c>
      <c r="P311" s="126" t="s">
        <v>853</v>
      </c>
      <c r="Q311" s="126" t="s">
        <v>125</v>
      </c>
      <c r="R311" s="196" t="s">
        <v>1633</v>
      </c>
      <c r="S311" s="126" t="s">
        <v>94</v>
      </c>
      <c r="T311" s="126" t="s">
        <v>107</v>
      </c>
      <c r="W311" s="126" t="s">
        <v>102</v>
      </c>
      <c r="X311" s="202">
        <v>5</v>
      </c>
      <c r="Y311" s="126" t="s">
        <v>90</v>
      </c>
      <c r="Z311" s="126" t="s">
        <v>91</v>
      </c>
      <c r="AB311" s="126" t="s">
        <v>116</v>
      </c>
      <c r="AC311" s="126" t="s">
        <v>95</v>
      </c>
      <c r="AD311" s="126" t="s">
        <v>96</v>
      </c>
      <c r="AE311" s="128" t="s">
        <v>123</v>
      </c>
      <c r="AF311" s="196">
        <v>1</v>
      </c>
      <c r="AG311" s="129" t="s">
        <v>1365</v>
      </c>
      <c r="AI311" s="130">
        <v>78</v>
      </c>
      <c r="AO311" s="130"/>
      <c r="AU311" s="130">
        <v>1</v>
      </c>
      <c r="AV311" s="126">
        <v>0.5</v>
      </c>
      <c r="AW311" s="126">
        <v>0.5</v>
      </c>
      <c r="AX311" s="126" t="s">
        <v>110</v>
      </c>
      <c r="AY311" s="126" t="s">
        <v>103</v>
      </c>
      <c r="BA311" s="130">
        <v>20</v>
      </c>
      <c r="BB311" s="126">
        <v>6</v>
      </c>
      <c r="BC311" s="126">
        <v>2</v>
      </c>
      <c r="BD311" s="126" t="s">
        <v>110</v>
      </c>
      <c r="BE311" s="126" t="s">
        <v>103</v>
      </c>
      <c r="BG311" s="130"/>
      <c r="BM311" s="130">
        <v>1</v>
      </c>
      <c r="BN311" s="126">
        <v>1</v>
      </c>
      <c r="BO311" s="126">
        <v>0.5</v>
      </c>
      <c r="BY311" s="130"/>
      <c r="CG311" s="131"/>
      <c r="CH311" s="132" t="s">
        <v>1329</v>
      </c>
      <c r="CI311" s="132">
        <v>90</v>
      </c>
      <c r="CJ311" s="132" t="s">
        <v>514</v>
      </c>
      <c r="CK311" s="133"/>
      <c r="CL311" s="134"/>
      <c r="CM311" s="134"/>
      <c r="CN311" s="134"/>
      <c r="CO311" s="134"/>
      <c r="CP311" s="134"/>
      <c r="CQ311" s="134"/>
      <c r="CR311" s="134"/>
      <c r="CS311" s="134"/>
      <c r="CT311" s="134"/>
      <c r="CU311" s="134"/>
      <c r="CV311" s="134"/>
      <c r="CW311" s="134"/>
      <c r="CX311" s="134"/>
      <c r="CY311" s="134"/>
      <c r="CZ311" s="134"/>
      <c r="DA311" s="134"/>
      <c r="DB311" s="134">
        <v>90</v>
      </c>
      <c r="DC311" s="135">
        <v>10</v>
      </c>
      <c r="DD311" s="134"/>
      <c r="DE311" s="134"/>
      <c r="DF311" s="134"/>
      <c r="DG311" s="134"/>
      <c r="DH311" s="134"/>
      <c r="DI311" s="134"/>
      <c r="DJ311" s="134"/>
      <c r="DK311" s="207">
        <v>100</v>
      </c>
      <c r="DL311" s="131"/>
      <c r="DM311" s="134"/>
      <c r="DN311" s="134"/>
      <c r="DO311" s="136"/>
      <c r="DQ311" s="131"/>
      <c r="DR311" s="136"/>
      <c r="DS311" s="131"/>
      <c r="DT311" s="138" t="s">
        <v>1754</v>
      </c>
      <c r="DW311" s="213">
        <v>100</v>
      </c>
      <c r="DX311" s="214" t="e">
        <v>#N/A</v>
      </c>
      <c r="DY311" s="156" t="s">
        <v>1405</v>
      </c>
      <c r="DZ311" s="139" t="s">
        <v>1751</v>
      </c>
      <c r="EA311" s="139"/>
      <c r="ED311" s="229" t="s">
        <v>2517</v>
      </c>
      <c r="EE311" s="140"/>
      <c r="EG311" s="140"/>
      <c r="EI311" s="218"/>
      <c r="EJ311" s="143"/>
      <c r="EK311" s="221"/>
      <c r="EM311" s="109"/>
      <c r="EN311" s="109"/>
      <c r="EZ311" s="192" t="e">
        <f t="shared" si="74"/>
        <v>#DIV/0!</v>
      </c>
      <c r="FA311" s="192" t="e">
        <f t="shared" si="75"/>
        <v>#DIV/0!</v>
      </c>
      <c r="FB311" s="192" t="e">
        <f t="shared" si="76"/>
        <v>#DIV/0!</v>
      </c>
      <c r="FC311" s="192" t="e">
        <f t="shared" si="77"/>
        <v>#DIV/0!</v>
      </c>
      <c r="FD311" s="192" t="e">
        <f t="shared" si="78"/>
        <v>#DIV/0!</v>
      </c>
      <c r="FE311" s="193" t="e">
        <f t="shared" si="79"/>
        <v>#DIV/0!</v>
      </c>
      <c r="FF311" s="194" t="e">
        <f t="shared" si="80"/>
        <v>#DIV/0!</v>
      </c>
      <c r="FG311" s="144"/>
      <c r="FI311" s="778">
        <f t="shared" si="81"/>
        <v>0</v>
      </c>
      <c r="FJ311" s="779" t="e">
        <f t="shared" si="82"/>
        <v>#DIV/0!</v>
      </c>
      <c r="FK311" s="779" t="e">
        <f t="shared" si="83"/>
        <v>#DIV/0!</v>
      </c>
      <c r="FL311" s="780" t="e">
        <f t="shared" si="84"/>
        <v>#DIV/0!</v>
      </c>
      <c r="FM311" s="169" t="e">
        <f t="shared" si="85"/>
        <v>#DIV/0!</v>
      </c>
      <c r="FN311" s="783" t="e">
        <f t="shared" si="86"/>
        <v>#DIV/0!</v>
      </c>
    </row>
    <row r="312" spans="1:1038" ht="18" customHeight="1">
      <c r="A312" s="125"/>
      <c r="E312" s="126">
        <v>52</v>
      </c>
      <c r="F312" s="126">
        <v>1</v>
      </c>
      <c r="G312" s="285" t="str">
        <f t="shared" si="73"/>
        <v>52-1</v>
      </c>
      <c r="H312" s="277">
        <v>17</v>
      </c>
      <c r="I312" s="126">
        <v>19</v>
      </c>
      <c r="K312" s="545" t="b">
        <f>IF(I313=1,IF(((VLOOKUP($G312,[1]Depth_Lookup!#REF!,9,FALSE))-(H312/100))=0,"Good",IF(((VLOOKUP($G312,[1]Depth_Lookup!$A$3:$J$550,9,FALSE))-(H312/100))&gt;0,"Too Short","Too Long")))</f>
        <v>0</v>
      </c>
      <c r="L312" s="171">
        <f>(VLOOKUP($G312,Depth_Lookup!$A$3:$J$410,10,FALSE))+(H312/100)</f>
        <v>119.87</v>
      </c>
      <c r="M312" s="171">
        <f>(VLOOKUP($G312,Depth_Lookup!$A$3:$J$410,10,FALSE))+(I312/100)</f>
        <v>119.89</v>
      </c>
      <c r="N312" s="127"/>
      <c r="R312" s="196" t="s">
        <v>1805</v>
      </c>
      <c r="X312" s="202"/>
      <c r="AF312" s="196"/>
      <c r="AI312" s="130"/>
      <c r="AO312" s="130"/>
      <c r="AU312" s="130"/>
      <c r="BA312" s="130"/>
      <c r="BG312" s="130"/>
      <c r="BM312" s="130"/>
      <c r="BY312" s="130"/>
      <c r="CG312" s="131"/>
      <c r="CH312" s="132"/>
      <c r="CI312" s="132"/>
      <c r="CJ312" s="132"/>
      <c r="CK312" s="133"/>
      <c r="CL312" s="134"/>
      <c r="CM312" s="134"/>
      <c r="CN312" s="134"/>
      <c r="CO312" s="134"/>
      <c r="CP312" s="134"/>
      <c r="CQ312" s="134"/>
      <c r="CR312" s="134"/>
      <c r="CS312" s="134"/>
      <c r="CT312" s="134"/>
      <c r="CU312" s="134"/>
      <c r="CV312" s="134"/>
      <c r="CW312" s="134"/>
      <c r="CX312" s="134"/>
      <c r="CY312" s="134"/>
      <c r="CZ312" s="134"/>
      <c r="DA312" s="134"/>
      <c r="DB312" s="134"/>
      <c r="DD312" s="134"/>
      <c r="DE312" s="134"/>
      <c r="DF312" s="134"/>
      <c r="DG312" s="134"/>
      <c r="DH312" s="134"/>
      <c r="DI312" s="134"/>
      <c r="DJ312" s="134"/>
      <c r="DK312" s="207"/>
      <c r="DL312" s="131"/>
      <c r="DM312" s="134"/>
      <c r="DN312" s="134"/>
      <c r="DO312" s="136"/>
      <c r="DQ312" s="131"/>
      <c r="DR312" s="136"/>
      <c r="DS312" s="131"/>
      <c r="DT312" s="138"/>
      <c r="DW312" s="213"/>
      <c r="DX312" s="214"/>
      <c r="DY312" s="156"/>
      <c r="DZ312" s="139"/>
      <c r="EA312" s="139"/>
      <c r="ED312" s="229" t="s">
        <v>2517</v>
      </c>
      <c r="EE312" s="140"/>
      <c r="EG312" s="140"/>
      <c r="EI312" s="218"/>
      <c r="EJ312" s="143"/>
      <c r="EK312" s="221"/>
      <c r="EM312" s="109"/>
      <c r="EN312" s="109" t="s">
        <v>2046</v>
      </c>
      <c r="EO312" s="144">
        <v>2.7</v>
      </c>
      <c r="EV312" s="112">
        <v>28</v>
      </c>
      <c r="EW312" s="112">
        <v>90</v>
      </c>
      <c r="EX312" s="112">
        <v>35</v>
      </c>
      <c r="EY312" s="112">
        <v>180</v>
      </c>
      <c r="EZ312" s="192">
        <f t="shared" si="74"/>
        <v>-37.211574549966031</v>
      </c>
      <c r="FA312" s="192">
        <f t="shared" si="75"/>
        <v>322.78842545003397</v>
      </c>
      <c r="FB312" s="192">
        <f t="shared" si="76"/>
        <v>48.677828575193971</v>
      </c>
      <c r="FC312" s="192">
        <f t="shared" si="77"/>
        <v>52.788425450033969</v>
      </c>
      <c r="FD312" s="192">
        <f t="shared" si="78"/>
        <v>41.322171424806029</v>
      </c>
      <c r="FE312" s="193">
        <f t="shared" si="79"/>
        <v>142.78842545003397</v>
      </c>
      <c r="FF312" s="194">
        <f t="shared" si="80"/>
        <v>41.322171424806029</v>
      </c>
      <c r="FG312" s="144" t="s">
        <v>1807</v>
      </c>
      <c r="FI312" s="778">
        <f t="shared" si="81"/>
        <v>2.7</v>
      </c>
      <c r="FJ312" s="779">
        <f t="shared" si="82"/>
        <v>41.322171424806029</v>
      </c>
      <c r="FK312" s="779">
        <f t="shared" si="83"/>
        <v>48.677828575193971</v>
      </c>
      <c r="FL312" s="780">
        <f t="shared" si="84"/>
        <v>0.84958838135851489</v>
      </c>
      <c r="FM312" s="169">
        <f t="shared" si="85"/>
        <v>0.75100868013736843</v>
      </c>
      <c r="FN312" s="783">
        <f t="shared" si="86"/>
        <v>2.0277234363708949</v>
      </c>
    </row>
    <row r="313" spans="1:1038" s="288" customFormat="1" ht="18" customHeight="1">
      <c r="A313" s="352" t="s">
        <v>1646</v>
      </c>
      <c r="B313" s="227" t="s">
        <v>1647</v>
      </c>
      <c r="C313" s="227"/>
      <c r="D313" s="227" t="s">
        <v>1279</v>
      </c>
      <c r="E313" s="227">
        <v>52</v>
      </c>
      <c r="F313" s="227">
        <v>1</v>
      </c>
      <c r="G313" s="285" t="str">
        <f t="shared" si="73"/>
        <v>52-1</v>
      </c>
      <c r="H313" s="278">
        <v>19</v>
      </c>
      <c r="I313" s="227">
        <v>70.5</v>
      </c>
      <c r="J313" s="226"/>
      <c r="K313" s="545" t="b">
        <f>IF(I314=1,IF(((VLOOKUP($G313,[1]Depth_Lookup!#REF!,9,FALSE))-(H313/100))=0,"Good",IF(((VLOOKUP($G313,[1]Depth_Lookup!$A$3:$J$550,9,FALSE))-(H313/100))&gt;0,"Too Short","Too Long")))</f>
        <v>0</v>
      </c>
      <c r="L313" s="171">
        <f>(VLOOKUP($G313,Depth_Lookup!$A$3:$J$410,10,FALSE))+(H313/100)</f>
        <v>119.89</v>
      </c>
      <c r="M313" s="171">
        <f>(VLOOKUP($G313,Depth_Lookup!$A$3:$J$410,10,FALSE))+(I313/100)</f>
        <v>120.405</v>
      </c>
      <c r="N313" s="230" t="s">
        <v>1755</v>
      </c>
      <c r="O313" s="227">
        <v>1</v>
      </c>
      <c r="P313" s="227" t="s">
        <v>853</v>
      </c>
      <c r="Q313" s="227" t="s">
        <v>125</v>
      </c>
      <c r="R313" s="286" t="s">
        <v>1633</v>
      </c>
      <c r="S313" s="227" t="s">
        <v>107</v>
      </c>
      <c r="T313" s="227" t="s">
        <v>94</v>
      </c>
      <c r="U313" s="227" t="s">
        <v>108</v>
      </c>
      <c r="V313" s="227" t="s">
        <v>509</v>
      </c>
      <c r="W313" s="227" t="s">
        <v>102</v>
      </c>
      <c r="X313" s="287">
        <v>5</v>
      </c>
      <c r="Y313" s="227" t="s">
        <v>90</v>
      </c>
      <c r="Z313" s="227" t="s">
        <v>91</v>
      </c>
      <c r="AA313" s="227"/>
      <c r="AB313" s="227" t="s">
        <v>116</v>
      </c>
      <c r="AC313" s="227" t="s">
        <v>108</v>
      </c>
      <c r="AD313" s="227" t="s">
        <v>96</v>
      </c>
      <c r="AE313" s="233" t="s">
        <v>123</v>
      </c>
      <c r="AF313" s="286">
        <v>1</v>
      </c>
      <c r="AG313" s="237" t="s">
        <v>1369</v>
      </c>
      <c r="AH313" s="227"/>
      <c r="AI313" s="240">
        <v>73</v>
      </c>
      <c r="AJ313" s="227"/>
      <c r="AK313" s="227"/>
      <c r="AL313" s="227"/>
      <c r="AM313" s="227"/>
      <c r="AN313" s="227"/>
      <c r="AO313" s="240"/>
      <c r="AP313" s="227"/>
      <c r="AQ313" s="227"/>
      <c r="AR313" s="227"/>
      <c r="AS313" s="227"/>
      <c r="AT313" s="227"/>
      <c r="AU313" s="240">
        <v>1</v>
      </c>
      <c r="AV313" s="227">
        <v>1</v>
      </c>
      <c r="AW313" s="227">
        <v>0.5</v>
      </c>
      <c r="AX313" s="227" t="s">
        <v>110</v>
      </c>
      <c r="AY313" s="227" t="s">
        <v>103</v>
      </c>
      <c r="AZ313" s="227"/>
      <c r="BA313" s="240">
        <v>25</v>
      </c>
      <c r="BB313" s="227">
        <v>6</v>
      </c>
      <c r="BC313" s="227">
        <v>3</v>
      </c>
      <c r="BD313" s="227" t="s">
        <v>110</v>
      </c>
      <c r="BE313" s="227" t="s">
        <v>103</v>
      </c>
      <c r="BF313" s="227"/>
      <c r="BG313" s="240"/>
      <c r="BH313" s="227"/>
      <c r="BI313" s="227"/>
      <c r="BJ313" s="227"/>
      <c r="BK313" s="227"/>
      <c r="BL313" s="227"/>
      <c r="BM313" s="240">
        <v>1</v>
      </c>
      <c r="BN313" s="227">
        <v>1</v>
      </c>
      <c r="BO313" s="227">
        <v>0.5</v>
      </c>
      <c r="BP313" s="227"/>
      <c r="BQ313" s="227"/>
      <c r="BR313" s="227"/>
      <c r="BS313" s="227"/>
      <c r="BT313" s="227"/>
      <c r="BU313" s="227"/>
      <c r="BV313" s="227"/>
      <c r="BW313" s="227"/>
      <c r="BX313" s="227"/>
      <c r="BY313" s="240"/>
      <c r="BZ313" s="227"/>
      <c r="CA313" s="227"/>
      <c r="CB313" s="227"/>
      <c r="CC313" s="227"/>
      <c r="CD313" s="227"/>
      <c r="CE313" s="227"/>
      <c r="CF313" s="227"/>
      <c r="CG313" s="148"/>
      <c r="CH313" s="149" t="s">
        <v>1756</v>
      </c>
      <c r="CI313" s="149">
        <v>90</v>
      </c>
      <c r="CJ313" s="149" t="s">
        <v>514</v>
      </c>
      <c r="CK313" s="151"/>
      <c r="CL313" s="152"/>
      <c r="CM313" s="152"/>
      <c r="CN313" s="152"/>
      <c r="CO313" s="152"/>
      <c r="CP313" s="152"/>
      <c r="CQ313" s="152"/>
      <c r="CR313" s="152"/>
      <c r="CS313" s="152"/>
      <c r="CT313" s="152"/>
      <c r="CU313" s="152"/>
      <c r="CV313" s="152"/>
      <c r="CW313" s="152"/>
      <c r="CX313" s="152"/>
      <c r="CY313" s="152"/>
      <c r="CZ313" s="152"/>
      <c r="DA313" s="152"/>
      <c r="DB313" s="152">
        <v>85</v>
      </c>
      <c r="DC313" s="229">
        <v>15</v>
      </c>
      <c r="DD313" s="152"/>
      <c r="DE313" s="152"/>
      <c r="DF313" s="152"/>
      <c r="DG313" s="152"/>
      <c r="DH313" s="152"/>
      <c r="DI313" s="152"/>
      <c r="DJ313" s="152"/>
      <c r="DK313" s="208">
        <v>100</v>
      </c>
      <c r="DL313" s="148"/>
      <c r="DM313" s="152"/>
      <c r="DN313" s="152"/>
      <c r="DO313" s="153"/>
      <c r="DQ313" s="148"/>
      <c r="DR313" s="153"/>
      <c r="DS313" s="148"/>
      <c r="DT313" s="289" t="s">
        <v>1754</v>
      </c>
      <c r="DU313" s="229"/>
      <c r="DV313" s="229"/>
      <c r="DW313" s="384">
        <v>100</v>
      </c>
      <c r="DX313" s="291" t="e">
        <v>#N/A</v>
      </c>
      <c r="DY313" s="154" t="s">
        <v>1405</v>
      </c>
      <c r="DZ313" s="154" t="s">
        <v>1751</v>
      </c>
      <c r="EA313" s="154"/>
      <c r="EB313" s="229"/>
      <c r="EC313" s="292"/>
      <c r="ED313" s="229" t="s">
        <v>2517</v>
      </c>
      <c r="EE313" s="293"/>
      <c r="EF313" s="294"/>
      <c r="EG313" s="293"/>
      <c r="EH313" s="295"/>
      <c r="EI313" s="296"/>
      <c r="EJ313" s="297"/>
      <c r="EK313" s="298"/>
      <c r="EL313" s="293"/>
      <c r="EM313" s="295"/>
      <c r="EN313" s="295" t="s">
        <v>2046</v>
      </c>
      <c r="EO313" s="321"/>
      <c r="EP313" s="321"/>
      <c r="EQ313" s="321"/>
      <c r="ER313" s="321"/>
      <c r="ES313" s="321"/>
      <c r="ET313" s="321"/>
      <c r="EU313" s="321"/>
      <c r="EV313" s="112">
        <v>28</v>
      </c>
      <c r="EW313" s="112">
        <v>90</v>
      </c>
      <c r="EX313" s="112">
        <v>35</v>
      </c>
      <c r="EY313" s="112">
        <v>180</v>
      </c>
      <c r="EZ313" s="192">
        <f t="shared" si="74"/>
        <v>-37.211574549966031</v>
      </c>
      <c r="FA313" s="192">
        <f t="shared" si="75"/>
        <v>322.78842545003397</v>
      </c>
      <c r="FB313" s="192">
        <f t="shared" si="76"/>
        <v>48.677828575193971</v>
      </c>
      <c r="FC313" s="192">
        <f t="shared" si="77"/>
        <v>52.788425450033969</v>
      </c>
      <c r="FD313" s="192">
        <f t="shared" si="78"/>
        <v>41.322171424806029</v>
      </c>
      <c r="FE313" s="193">
        <f t="shared" si="79"/>
        <v>142.78842545003397</v>
      </c>
      <c r="FF313" s="194">
        <f t="shared" si="80"/>
        <v>41.322171424806029</v>
      </c>
      <c r="FG313" s="321"/>
      <c r="FH313" s="295"/>
      <c r="FI313" s="778">
        <f t="shared" si="81"/>
        <v>0</v>
      </c>
      <c r="FJ313" s="779">
        <f t="shared" si="82"/>
        <v>41.322171424806029</v>
      </c>
      <c r="FK313" s="779">
        <f t="shared" si="83"/>
        <v>48.677828575193971</v>
      </c>
      <c r="FL313" s="780">
        <f t="shared" si="84"/>
        <v>0.84958838135851489</v>
      </c>
      <c r="FM313" s="169">
        <f t="shared" si="85"/>
        <v>0.75100868013736843</v>
      </c>
      <c r="FN313" s="783">
        <f t="shared" si="86"/>
        <v>0</v>
      </c>
      <c r="FO313" s="227"/>
      <c r="FP313" s="227"/>
      <c r="FQ313" s="227"/>
      <c r="FR313" s="227"/>
      <c r="FS313" s="227"/>
      <c r="FT313" s="227"/>
      <c r="FU313" s="227"/>
      <c r="FV313" s="227"/>
      <c r="FW313" s="227"/>
      <c r="FX313" s="227"/>
      <c r="FY313" s="227"/>
      <c r="FZ313" s="227"/>
      <c r="GA313" s="227"/>
      <c r="GB313" s="227"/>
      <c r="GC313" s="227"/>
      <c r="GD313" s="227"/>
      <c r="GE313" s="227"/>
      <c r="GF313" s="227"/>
      <c r="GG313" s="227"/>
      <c r="GH313" s="227"/>
      <c r="GI313" s="227"/>
      <c r="GJ313" s="227"/>
      <c r="GK313" s="227"/>
      <c r="GL313" s="227"/>
      <c r="GM313" s="227"/>
      <c r="GN313" s="227"/>
      <c r="GO313" s="227"/>
      <c r="GP313" s="227"/>
      <c r="GQ313" s="227"/>
      <c r="GR313" s="227"/>
      <c r="GS313" s="227"/>
      <c r="GT313" s="227"/>
      <c r="GU313" s="227"/>
      <c r="GV313" s="227"/>
      <c r="GW313" s="227"/>
      <c r="GX313" s="227"/>
      <c r="GY313" s="227"/>
      <c r="GZ313" s="227"/>
      <c r="HA313" s="227"/>
      <c r="HB313" s="227"/>
      <c r="HC313" s="227"/>
      <c r="HD313" s="227"/>
      <c r="HE313" s="227"/>
      <c r="HF313" s="227"/>
      <c r="HG313" s="227"/>
      <c r="HH313" s="227"/>
      <c r="HI313" s="227"/>
      <c r="HJ313" s="227"/>
      <c r="HK313" s="227"/>
      <c r="HL313" s="227"/>
      <c r="HM313" s="227"/>
      <c r="HN313" s="227"/>
      <c r="HO313" s="227"/>
      <c r="HP313" s="227"/>
      <c r="HQ313" s="227"/>
      <c r="HR313" s="227"/>
      <c r="HS313" s="227"/>
      <c r="HT313" s="227"/>
      <c r="HU313" s="227"/>
      <c r="HV313" s="227"/>
      <c r="HW313" s="227"/>
      <c r="HX313" s="227"/>
      <c r="HY313" s="227"/>
      <c r="HZ313" s="227"/>
      <c r="IA313" s="227"/>
      <c r="IB313" s="227"/>
      <c r="IC313" s="227"/>
      <c r="ID313" s="227"/>
      <c r="IE313" s="227"/>
      <c r="IF313" s="227"/>
      <c r="IG313" s="227"/>
      <c r="IH313" s="227"/>
      <c r="II313" s="227"/>
      <c r="IJ313" s="227"/>
      <c r="IK313" s="227"/>
      <c r="IL313" s="227"/>
      <c r="IM313" s="227"/>
      <c r="IN313" s="227"/>
      <c r="IO313" s="227"/>
      <c r="IP313" s="227"/>
      <c r="IQ313" s="227"/>
      <c r="IR313" s="227"/>
      <c r="IS313" s="227"/>
      <c r="IT313" s="227"/>
      <c r="IU313" s="227"/>
      <c r="IV313" s="227"/>
      <c r="IW313" s="227"/>
      <c r="IX313" s="227"/>
      <c r="IY313" s="227"/>
      <c r="IZ313" s="227"/>
      <c r="JA313" s="227"/>
      <c r="JB313" s="227"/>
      <c r="JC313" s="227"/>
      <c r="JD313" s="227"/>
      <c r="JE313" s="227"/>
      <c r="JF313" s="227"/>
      <c r="JG313" s="227"/>
      <c r="JH313" s="227"/>
      <c r="JI313" s="227"/>
      <c r="JJ313" s="227"/>
      <c r="JK313" s="227"/>
      <c r="JL313" s="227"/>
      <c r="JM313" s="227"/>
      <c r="JN313" s="227"/>
      <c r="JO313" s="227"/>
      <c r="JP313" s="227"/>
      <c r="JQ313" s="227"/>
      <c r="JR313" s="227"/>
      <c r="JS313" s="227"/>
      <c r="JT313" s="227"/>
      <c r="JU313" s="227"/>
      <c r="JV313" s="227"/>
      <c r="JW313" s="227"/>
      <c r="JX313" s="227"/>
      <c r="JY313" s="227"/>
      <c r="JZ313" s="227"/>
      <c r="KA313" s="227"/>
      <c r="KB313" s="227"/>
      <c r="KC313" s="227"/>
      <c r="KD313" s="227"/>
      <c r="KE313" s="227"/>
      <c r="KF313" s="227"/>
      <c r="KG313" s="227"/>
      <c r="KH313" s="227"/>
      <c r="KI313" s="227"/>
      <c r="KJ313" s="227"/>
      <c r="KK313" s="227"/>
      <c r="KL313" s="227"/>
      <c r="KM313" s="227"/>
      <c r="KN313" s="227"/>
      <c r="KO313" s="227"/>
      <c r="KP313" s="227"/>
      <c r="KQ313" s="227"/>
      <c r="KR313" s="227"/>
      <c r="KS313" s="227"/>
      <c r="KT313" s="227"/>
      <c r="KU313" s="227"/>
      <c r="KV313" s="227"/>
      <c r="KW313" s="227"/>
      <c r="KX313" s="227"/>
      <c r="KY313" s="227"/>
      <c r="KZ313" s="227"/>
      <c r="LA313" s="227"/>
      <c r="LB313" s="227"/>
      <c r="LC313" s="227"/>
      <c r="LD313" s="227"/>
      <c r="LE313" s="227"/>
      <c r="LF313" s="227"/>
      <c r="LG313" s="227"/>
      <c r="LH313" s="227"/>
      <c r="LI313" s="227"/>
      <c r="LJ313" s="227"/>
      <c r="LK313" s="227"/>
      <c r="LL313" s="227"/>
      <c r="LM313" s="227"/>
      <c r="LN313" s="227"/>
      <c r="LO313" s="227"/>
      <c r="LP313" s="227"/>
      <c r="LQ313" s="227"/>
      <c r="LR313" s="227"/>
      <c r="LS313" s="227"/>
      <c r="LT313" s="227"/>
      <c r="LU313" s="227"/>
      <c r="LV313" s="227"/>
      <c r="LW313" s="227"/>
      <c r="LX313" s="227"/>
      <c r="LY313" s="227"/>
      <c r="LZ313" s="227"/>
      <c r="MA313" s="227"/>
      <c r="MB313" s="227"/>
      <c r="MC313" s="227"/>
      <c r="MD313" s="227"/>
      <c r="ME313" s="227"/>
      <c r="MF313" s="227"/>
      <c r="MG313" s="227"/>
      <c r="MH313" s="227"/>
      <c r="MI313" s="227"/>
      <c r="MJ313" s="227"/>
      <c r="MK313" s="227"/>
      <c r="ML313" s="227"/>
      <c r="MM313" s="227"/>
      <c r="MN313" s="227"/>
      <c r="MO313" s="227"/>
      <c r="MP313" s="227"/>
      <c r="MQ313" s="227"/>
      <c r="MR313" s="227"/>
      <c r="MS313" s="227"/>
      <c r="MT313" s="227"/>
      <c r="MU313" s="227"/>
      <c r="MV313" s="227"/>
      <c r="MW313" s="227"/>
      <c r="MX313" s="227"/>
      <c r="MY313" s="227"/>
      <c r="MZ313" s="227"/>
      <c r="NA313" s="227"/>
      <c r="NB313" s="227"/>
      <c r="NC313" s="227"/>
      <c r="ND313" s="227"/>
      <c r="NE313" s="227"/>
      <c r="NF313" s="227"/>
      <c r="NG313" s="227"/>
      <c r="NH313" s="227"/>
      <c r="NI313" s="227"/>
      <c r="NJ313" s="227"/>
      <c r="NK313" s="227"/>
      <c r="NL313" s="227"/>
      <c r="NM313" s="227"/>
      <c r="NN313" s="227"/>
      <c r="NO313" s="227"/>
      <c r="NP313" s="227"/>
      <c r="NQ313" s="227"/>
      <c r="NR313" s="227"/>
      <c r="NS313" s="227"/>
      <c r="NT313" s="227"/>
      <c r="NU313" s="227"/>
      <c r="NV313" s="227"/>
      <c r="NW313" s="227"/>
      <c r="NX313" s="227"/>
      <c r="NY313" s="227"/>
      <c r="NZ313" s="227"/>
      <c r="OA313" s="227"/>
      <c r="OB313" s="227"/>
      <c r="OC313" s="227"/>
      <c r="OD313" s="227"/>
      <c r="OE313" s="227"/>
      <c r="OF313" s="227"/>
      <c r="OG313" s="227"/>
      <c r="OH313" s="227"/>
      <c r="OI313" s="227"/>
      <c r="OJ313" s="227"/>
      <c r="OK313" s="227"/>
      <c r="OL313" s="227"/>
      <c r="OM313" s="227"/>
      <c r="ON313" s="227"/>
      <c r="OO313" s="227"/>
      <c r="OP313" s="227"/>
      <c r="OQ313" s="227"/>
      <c r="OR313" s="227"/>
      <c r="OS313" s="227"/>
      <c r="OT313" s="227"/>
      <c r="OU313" s="227"/>
      <c r="OV313" s="227"/>
      <c r="OW313" s="227"/>
      <c r="OX313" s="227"/>
      <c r="OY313" s="227"/>
      <c r="OZ313" s="227"/>
      <c r="PA313" s="227"/>
      <c r="PB313" s="227"/>
      <c r="PC313" s="227"/>
      <c r="PD313" s="227"/>
      <c r="PE313" s="227"/>
      <c r="PF313" s="227"/>
      <c r="PG313" s="227"/>
      <c r="PH313" s="227"/>
      <c r="PI313" s="227"/>
      <c r="PJ313" s="227"/>
      <c r="PK313" s="227"/>
      <c r="PL313" s="227"/>
      <c r="PM313" s="227"/>
      <c r="PN313" s="227"/>
      <c r="PO313" s="227"/>
      <c r="PP313" s="227"/>
      <c r="PQ313" s="227"/>
      <c r="PR313" s="227"/>
      <c r="PS313" s="227"/>
      <c r="PT313" s="227"/>
      <c r="PU313" s="227"/>
      <c r="PV313" s="227"/>
      <c r="PW313" s="227"/>
      <c r="PX313" s="227"/>
      <c r="PY313" s="227"/>
      <c r="PZ313" s="227"/>
      <c r="QA313" s="227"/>
      <c r="QB313" s="227"/>
      <c r="QC313" s="227"/>
      <c r="QD313" s="227"/>
      <c r="QE313" s="227"/>
      <c r="QF313" s="227"/>
      <c r="QG313" s="227"/>
      <c r="QH313" s="227"/>
      <c r="QI313" s="227"/>
      <c r="QJ313" s="227"/>
      <c r="QK313" s="227"/>
      <c r="QL313" s="227"/>
      <c r="QM313" s="227"/>
      <c r="QN313" s="227"/>
      <c r="QO313" s="227"/>
      <c r="QP313" s="227"/>
      <c r="QQ313" s="227"/>
      <c r="QR313" s="227"/>
      <c r="QS313" s="227"/>
      <c r="QT313" s="227"/>
      <c r="QU313" s="227"/>
      <c r="QV313" s="227"/>
      <c r="QW313" s="227"/>
      <c r="QX313" s="227"/>
      <c r="QY313" s="227"/>
      <c r="QZ313" s="227"/>
      <c r="RA313" s="227"/>
      <c r="RB313" s="227"/>
      <c r="RC313" s="227"/>
      <c r="RD313" s="227"/>
      <c r="RE313" s="227"/>
      <c r="RF313" s="227"/>
      <c r="RG313" s="227"/>
      <c r="RH313" s="227"/>
      <c r="RI313" s="227"/>
      <c r="RJ313" s="227"/>
      <c r="RK313" s="227"/>
      <c r="RL313" s="227"/>
      <c r="RM313" s="227"/>
      <c r="RN313" s="227"/>
      <c r="RO313" s="227"/>
      <c r="RP313" s="227"/>
      <c r="RQ313" s="227"/>
      <c r="RR313" s="227"/>
      <c r="RS313" s="227"/>
      <c r="RT313" s="227"/>
      <c r="RU313" s="227"/>
      <c r="RV313" s="227"/>
      <c r="RW313" s="227"/>
      <c r="RX313" s="227"/>
      <c r="RY313" s="227"/>
      <c r="RZ313" s="227"/>
      <c r="SA313" s="227"/>
      <c r="SB313" s="227"/>
      <c r="SC313" s="227"/>
      <c r="SD313" s="227"/>
      <c r="SE313" s="227"/>
      <c r="SF313" s="227"/>
      <c r="SG313" s="227"/>
      <c r="SH313" s="227"/>
      <c r="SI313" s="227"/>
      <c r="SJ313" s="227"/>
      <c r="SK313" s="227"/>
      <c r="SL313" s="227"/>
      <c r="SM313" s="227"/>
      <c r="SN313" s="227"/>
      <c r="SO313" s="227"/>
      <c r="SP313" s="227"/>
      <c r="SQ313" s="227"/>
      <c r="SR313" s="227"/>
      <c r="SS313" s="227"/>
      <c r="ST313" s="227"/>
      <c r="SU313" s="227"/>
      <c r="SV313" s="227"/>
      <c r="SW313" s="227"/>
      <c r="SX313" s="227"/>
      <c r="SY313" s="227"/>
      <c r="SZ313" s="227"/>
      <c r="TA313" s="227"/>
      <c r="TB313" s="227"/>
      <c r="TC313" s="227"/>
      <c r="TD313" s="227"/>
      <c r="TE313" s="227"/>
      <c r="TF313" s="227"/>
      <c r="TG313" s="227"/>
      <c r="TH313" s="227"/>
      <c r="TI313" s="227"/>
      <c r="TJ313" s="227"/>
      <c r="TK313" s="227"/>
      <c r="TL313" s="227"/>
      <c r="TM313" s="227"/>
      <c r="TN313" s="227"/>
      <c r="TO313" s="227"/>
      <c r="TP313" s="227"/>
      <c r="TQ313" s="227"/>
      <c r="TR313" s="227"/>
      <c r="TS313" s="227"/>
      <c r="TT313" s="227"/>
      <c r="TU313" s="227"/>
      <c r="TV313" s="227"/>
      <c r="TW313" s="227"/>
      <c r="TX313" s="227"/>
      <c r="TY313" s="227"/>
      <c r="TZ313" s="227"/>
      <c r="UA313" s="227"/>
      <c r="UB313" s="227"/>
      <c r="UC313" s="227"/>
      <c r="UD313" s="227"/>
      <c r="UE313" s="227"/>
      <c r="UF313" s="227"/>
      <c r="UG313" s="227"/>
      <c r="UH313" s="227"/>
      <c r="UI313" s="227"/>
      <c r="UJ313" s="227"/>
      <c r="UK313" s="227"/>
      <c r="UL313" s="227"/>
      <c r="UM313" s="227"/>
      <c r="UN313" s="227"/>
      <c r="UO313" s="227"/>
      <c r="UP313" s="227"/>
      <c r="UQ313" s="227"/>
      <c r="UR313" s="227"/>
      <c r="US313" s="227"/>
      <c r="UT313" s="227"/>
      <c r="UU313" s="227"/>
      <c r="UV313" s="227"/>
      <c r="UW313" s="227"/>
      <c r="UX313" s="227"/>
      <c r="UY313" s="227"/>
      <c r="UZ313" s="227"/>
      <c r="VA313" s="227"/>
      <c r="VB313" s="227"/>
      <c r="VC313" s="227"/>
      <c r="VD313" s="227"/>
      <c r="VE313" s="227"/>
      <c r="VF313" s="227"/>
      <c r="VG313" s="227"/>
      <c r="VH313" s="227"/>
      <c r="VI313" s="227"/>
      <c r="VJ313" s="227"/>
      <c r="VK313" s="227"/>
      <c r="VL313" s="227"/>
      <c r="VM313" s="227"/>
      <c r="VN313" s="227"/>
      <c r="VO313" s="227"/>
      <c r="VP313" s="227"/>
      <c r="VQ313" s="227"/>
      <c r="VR313" s="227"/>
      <c r="VS313" s="227"/>
      <c r="VT313" s="227"/>
      <c r="VU313" s="227"/>
      <c r="VV313" s="227"/>
      <c r="VW313" s="227"/>
      <c r="VX313" s="227"/>
      <c r="VY313" s="227"/>
      <c r="VZ313" s="227"/>
      <c r="WA313" s="227"/>
      <c r="WB313" s="227"/>
      <c r="WC313" s="227"/>
      <c r="WD313" s="227"/>
      <c r="WE313" s="227"/>
      <c r="WF313" s="227"/>
      <c r="WG313" s="227"/>
      <c r="WH313" s="227"/>
      <c r="WI313" s="227"/>
      <c r="WJ313" s="227"/>
      <c r="WK313" s="227"/>
      <c r="WL313" s="227"/>
      <c r="WM313" s="227"/>
      <c r="WN313" s="227"/>
      <c r="WO313" s="227"/>
      <c r="WP313" s="227"/>
      <c r="WQ313" s="227"/>
      <c r="WR313" s="227"/>
      <c r="WS313" s="227"/>
      <c r="WT313" s="227"/>
      <c r="WU313" s="227"/>
      <c r="WV313" s="227"/>
      <c r="WW313" s="227"/>
      <c r="WX313" s="227"/>
      <c r="WY313" s="227"/>
      <c r="WZ313" s="227"/>
      <c r="XA313" s="227"/>
      <c r="XB313" s="227"/>
      <c r="XC313" s="227"/>
      <c r="XD313" s="227"/>
      <c r="XE313" s="227"/>
      <c r="XF313" s="227"/>
      <c r="XG313" s="227"/>
      <c r="XH313" s="227"/>
      <c r="XI313" s="227"/>
      <c r="XJ313" s="227"/>
      <c r="XK313" s="227"/>
      <c r="XL313" s="227"/>
      <c r="XM313" s="227"/>
      <c r="XN313" s="227"/>
      <c r="XO313" s="227"/>
      <c r="XP313" s="227"/>
      <c r="XQ313" s="227"/>
      <c r="XR313" s="227"/>
      <c r="XS313" s="227"/>
      <c r="XT313" s="227"/>
      <c r="XU313" s="227"/>
      <c r="XV313" s="227"/>
      <c r="XW313" s="227"/>
      <c r="XX313" s="227"/>
      <c r="XY313" s="227"/>
      <c r="XZ313" s="227"/>
      <c r="YA313" s="227"/>
      <c r="YB313" s="227"/>
      <c r="YC313" s="227"/>
      <c r="YD313" s="227"/>
      <c r="YE313" s="227"/>
      <c r="YF313" s="227"/>
      <c r="YG313" s="227"/>
      <c r="YH313" s="227"/>
      <c r="YI313" s="227"/>
      <c r="YJ313" s="227"/>
      <c r="YK313" s="227"/>
      <c r="YL313" s="227"/>
      <c r="YM313" s="227"/>
      <c r="YN313" s="227"/>
      <c r="YO313" s="227"/>
      <c r="YP313" s="227"/>
      <c r="YQ313" s="227"/>
      <c r="YR313" s="227"/>
      <c r="YS313" s="227"/>
      <c r="YT313" s="227"/>
      <c r="YU313" s="227"/>
      <c r="YV313" s="227"/>
      <c r="YW313" s="227"/>
      <c r="YX313" s="227"/>
      <c r="YY313" s="227"/>
      <c r="YZ313" s="227"/>
      <c r="ZA313" s="227"/>
      <c r="ZB313" s="227"/>
      <c r="ZC313" s="227"/>
      <c r="ZD313" s="227"/>
      <c r="ZE313" s="227"/>
      <c r="ZF313" s="227"/>
      <c r="ZG313" s="227"/>
      <c r="ZH313" s="227"/>
      <c r="ZI313" s="227"/>
      <c r="ZJ313" s="227"/>
      <c r="ZK313" s="227"/>
      <c r="ZL313" s="227"/>
      <c r="ZM313" s="227"/>
      <c r="ZN313" s="227"/>
      <c r="ZO313" s="227"/>
      <c r="ZP313" s="227"/>
      <c r="ZQ313" s="227"/>
      <c r="ZR313" s="227"/>
      <c r="ZS313" s="227"/>
      <c r="ZT313" s="227"/>
      <c r="ZU313" s="227"/>
      <c r="ZV313" s="227"/>
      <c r="ZW313" s="227"/>
      <c r="ZX313" s="227"/>
      <c r="ZY313" s="227"/>
      <c r="ZZ313" s="227"/>
      <c r="AAA313" s="227"/>
      <c r="AAB313" s="227"/>
      <c r="AAC313" s="227"/>
      <c r="AAD313" s="227"/>
      <c r="AAE313" s="227"/>
      <c r="AAF313" s="227"/>
      <c r="AAG313" s="227"/>
      <c r="AAH313" s="227"/>
      <c r="AAI313" s="227"/>
      <c r="AAJ313" s="227"/>
      <c r="AAK313" s="227"/>
      <c r="AAL313" s="227"/>
      <c r="AAM313" s="227"/>
      <c r="AAN313" s="227"/>
      <c r="AAO313" s="227"/>
      <c r="AAP313" s="227"/>
      <c r="AAQ313" s="227"/>
      <c r="AAR313" s="227"/>
      <c r="AAS313" s="227"/>
      <c r="AAT313" s="227"/>
      <c r="AAU313" s="227"/>
      <c r="AAV313" s="227"/>
      <c r="AAW313" s="227"/>
      <c r="AAX313" s="227"/>
      <c r="AAY313" s="227"/>
      <c r="AAZ313" s="227"/>
      <c r="ABA313" s="227"/>
      <c r="ABB313" s="227"/>
      <c r="ABC313" s="227"/>
      <c r="ABD313" s="227"/>
      <c r="ABE313" s="227"/>
      <c r="ABF313" s="227"/>
      <c r="ABG313" s="227"/>
      <c r="ABH313" s="227"/>
      <c r="ABI313" s="227"/>
      <c r="ABJ313" s="227"/>
      <c r="ABK313" s="227"/>
      <c r="ABL313" s="227"/>
      <c r="ABM313" s="227"/>
      <c r="ABN313" s="227"/>
      <c r="ABO313" s="227"/>
      <c r="ABP313" s="227"/>
      <c r="ABQ313" s="227"/>
      <c r="ABR313" s="227"/>
      <c r="ABS313" s="227"/>
      <c r="ABT313" s="227"/>
      <c r="ABU313" s="227"/>
      <c r="ABV313" s="227"/>
      <c r="ABW313" s="227"/>
      <c r="ABX313" s="227"/>
      <c r="ABY313" s="227"/>
      <c r="ABZ313" s="227"/>
      <c r="ACA313" s="227"/>
      <c r="ACB313" s="227"/>
      <c r="ACC313" s="227"/>
      <c r="ACD313" s="227"/>
      <c r="ACE313" s="227"/>
      <c r="ACF313" s="227"/>
      <c r="ACG313" s="227"/>
      <c r="ACH313" s="227"/>
      <c r="ACI313" s="227"/>
      <c r="ACJ313" s="227"/>
      <c r="ACK313" s="227"/>
      <c r="ACL313" s="227"/>
      <c r="ACM313" s="227"/>
      <c r="ACN313" s="227"/>
      <c r="ACO313" s="227"/>
      <c r="ACP313" s="227"/>
      <c r="ACQ313" s="227"/>
      <c r="ACR313" s="227"/>
      <c r="ACS313" s="227"/>
      <c r="ACT313" s="227"/>
      <c r="ACU313" s="227"/>
      <c r="ACV313" s="227"/>
      <c r="ACW313" s="227"/>
      <c r="ACX313" s="227"/>
      <c r="ACY313" s="227"/>
      <c r="ACZ313" s="227"/>
      <c r="ADA313" s="227"/>
      <c r="ADB313" s="227"/>
      <c r="ADC313" s="227"/>
      <c r="ADD313" s="227"/>
      <c r="ADE313" s="227"/>
      <c r="ADF313" s="227"/>
      <c r="ADG313" s="227"/>
      <c r="ADH313" s="227"/>
      <c r="ADI313" s="227"/>
      <c r="ADJ313" s="227"/>
      <c r="ADK313" s="227"/>
      <c r="ADL313" s="227"/>
      <c r="ADM313" s="227"/>
      <c r="ADN313" s="227"/>
      <c r="ADO313" s="227"/>
      <c r="ADP313" s="227"/>
      <c r="ADQ313" s="227"/>
      <c r="ADR313" s="227"/>
      <c r="ADS313" s="227"/>
      <c r="ADT313" s="227"/>
      <c r="ADU313" s="227"/>
      <c r="ADV313" s="227"/>
      <c r="ADW313" s="227"/>
      <c r="ADX313" s="227"/>
      <c r="ADY313" s="227"/>
      <c r="ADZ313" s="227"/>
      <c r="AEA313" s="227"/>
      <c r="AEB313" s="227"/>
      <c r="AEC313" s="227"/>
      <c r="AED313" s="227"/>
      <c r="AEE313" s="227"/>
      <c r="AEF313" s="227"/>
      <c r="AEG313" s="227"/>
      <c r="AEH313" s="227"/>
      <c r="AEI313" s="227"/>
      <c r="AEJ313" s="227"/>
      <c r="AEK313" s="227"/>
      <c r="AEL313" s="227"/>
      <c r="AEM313" s="227"/>
      <c r="AEN313" s="227"/>
      <c r="AEO313" s="227"/>
      <c r="AEP313" s="227"/>
      <c r="AEQ313" s="227"/>
      <c r="AER313" s="227"/>
      <c r="AES313" s="227"/>
      <c r="AET313" s="227"/>
      <c r="AEU313" s="227"/>
      <c r="AEV313" s="227"/>
      <c r="AEW313" s="227"/>
      <c r="AEX313" s="227"/>
      <c r="AEY313" s="227"/>
      <c r="AEZ313" s="227"/>
      <c r="AFA313" s="227"/>
      <c r="AFB313" s="227"/>
      <c r="AFC313" s="227"/>
      <c r="AFD313" s="227"/>
      <c r="AFE313" s="227"/>
      <c r="AFF313" s="227"/>
      <c r="AFG313" s="227"/>
      <c r="AFH313" s="227"/>
      <c r="AFI313" s="227"/>
      <c r="AFJ313" s="227"/>
      <c r="AFK313" s="227"/>
      <c r="AFL313" s="227"/>
      <c r="AFM313" s="227"/>
      <c r="AFN313" s="227"/>
      <c r="AFO313" s="227"/>
      <c r="AFP313" s="227"/>
      <c r="AFQ313" s="227"/>
      <c r="AFR313" s="227"/>
      <c r="AFS313" s="227"/>
      <c r="AFT313" s="227"/>
      <c r="AFU313" s="227"/>
      <c r="AFV313" s="227"/>
      <c r="AFW313" s="227"/>
      <c r="AFX313" s="227"/>
      <c r="AFY313" s="227"/>
      <c r="AFZ313" s="227"/>
      <c r="AGA313" s="227"/>
      <c r="AGB313" s="227"/>
      <c r="AGC313" s="227"/>
      <c r="AGD313" s="227"/>
      <c r="AGE313" s="227"/>
      <c r="AGF313" s="227"/>
      <c r="AGG313" s="227"/>
      <c r="AGH313" s="227"/>
      <c r="AGI313" s="227"/>
      <c r="AGJ313" s="227"/>
      <c r="AGK313" s="227"/>
      <c r="AGL313" s="227"/>
      <c r="AGM313" s="227"/>
      <c r="AGN313" s="227"/>
      <c r="AGO313" s="227"/>
      <c r="AGP313" s="227"/>
      <c r="AGQ313" s="227"/>
      <c r="AGR313" s="227"/>
      <c r="AGS313" s="227"/>
      <c r="AGT313" s="227"/>
      <c r="AGU313" s="227"/>
      <c r="AGV313" s="227"/>
      <c r="AGW313" s="227"/>
      <c r="AGX313" s="227"/>
      <c r="AGY313" s="227"/>
      <c r="AGZ313" s="227"/>
      <c r="AHA313" s="227"/>
      <c r="AHB313" s="227"/>
      <c r="AHC313" s="227"/>
      <c r="AHD313" s="227"/>
      <c r="AHE313" s="227"/>
      <c r="AHF313" s="227"/>
      <c r="AHG313" s="227"/>
      <c r="AHH313" s="227"/>
      <c r="AHI313" s="227"/>
      <c r="AHJ313" s="227"/>
      <c r="AHK313" s="227"/>
      <c r="AHL313" s="227"/>
      <c r="AHM313" s="227"/>
      <c r="AHN313" s="227"/>
      <c r="AHO313" s="227"/>
      <c r="AHP313" s="227"/>
      <c r="AHQ313" s="227"/>
      <c r="AHR313" s="227"/>
      <c r="AHS313" s="227"/>
      <c r="AHT313" s="227"/>
      <c r="AHU313" s="227"/>
      <c r="AHV313" s="227"/>
      <c r="AHW313" s="227"/>
      <c r="AHX313" s="227"/>
      <c r="AHY313" s="227"/>
      <c r="AHZ313" s="227"/>
      <c r="AIA313" s="227"/>
      <c r="AIB313" s="227"/>
      <c r="AIC313" s="227"/>
      <c r="AID313" s="227"/>
      <c r="AIE313" s="227"/>
      <c r="AIF313" s="227"/>
      <c r="AIG313" s="227"/>
      <c r="AIH313" s="227"/>
      <c r="AII313" s="227"/>
      <c r="AIJ313" s="227"/>
      <c r="AIK313" s="227"/>
      <c r="AIL313" s="227"/>
      <c r="AIM313" s="227"/>
      <c r="AIN313" s="227"/>
      <c r="AIO313" s="227"/>
      <c r="AIP313" s="227"/>
      <c r="AIQ313" s="227"/>
      <c r="AIR313" s="227"/>
      <c r="AIS313" s="227"/>
      <c r="AIT313" s="227"/>
      <c r="AIU313" s="227"/>
      <c r="AIV313" s="227"/>
      <c r="AIW313" s="227"/>
      <c r="AIX313" s="227"/>
      <c r="AIY313" s="227"/>
      <c r="AIZ313" s="227"/>
      <c r="AJA313" s="227"/>
      <c r="AJB313" s="227"/>
      <c r="AJC313" s="227"/>
      <c r="AJD313" s="227"/>
      <c r="AJE313" s="227"/>
      <c r="AJF313" s="227"/>
      <c r="AJG313" s="227"/>
      <c r="AJH313" s="227"/>
      <c r="AJI313" s="227"/>
      <c r="AJJ313" s="227"/>
      <c r="AJK313" s="227"/>
      <c r="AJL313" s="227"/>
      <c r="AJM313" s="227"/>
      <c r="AJN313" s="227"/>
      <c r="AJO313" s="227"/>
      <c r="AJP313" s="227"/>
      <c r="AJQ313" s="227"/>
      <c r="AJR313" s="227"/>
      <c r="AJS313" s="227"/>
      <c r="AJT313" s="227"/>
      <c r="AJU313" s="227"/>
      <c r="AJV313" s="227"/>
      <c r="AJW313" s="227"/>
      <c r="AJX313" s="227"/>
      <c r="AJY313" s="227"/>
      <c r="AJZ313" s="227"/>
      <c r="AKA313" s="227"/>
      <c r="AKB313" s="227"/>
      <c r="AKC313" s="227"/>
      <c r="AKD313" s="227"/>
      <c r="AKE313" s="227"/>
      <c r="AKF313" s="227"/>
      <c r="AKG313" s="227"/>
      <c r="AKH313" s="227"/>
      <c r="AKI313" s="227"/>
      <c r="AKJ313" s="227"/>
      <c r="AKK313" s="227"/>
      <c r="AKL313" s="227"/>
      <c r="AKM313" s="227"/>
      <c r="AKN313" s="227"/>
      <c r="AKO313" s="227"/>
      <c r="AKP313" s="227"/>
      <c r="AKQ313" s="227"/>
      <c r="AKR313" s="227"/>
      <c r="AKS313" s="227"/>
      <c r="AKT313" s="227"/>
      <c r="AKU313" s="227"/>
      <c r="AKV313" s="227"/>
      <c r="AKW313" s="227"/>
      <c r="AKX313" s="227"/>
      <c r="AKY313" s="227"/>
      <c r="AKZ313" s="227"/>
      <c r="ALA313" s="227"/>
      <c r="ALB313" s="227"/>
      <c r="ALC313" s="227"/>
      <c r="ALD313" s="227"/>
      <c r="ALE313" s="227"/>
      <c r="ALF313" s="227"/>
      <c r="ALG313" s="227"/>
      <c r="ALH313" s="227"/>
      <c r="ALI313" s="227"/>
      <c r="ALJ313" s="227"/>
      <c r="ALK313" s="227"/>
      <c r="ALL313" s="227"/>
      <c r="ALM313" s="227"/>
      <c r="ALN313" s="227"/>
      <c r="ALO313" s="227"/>
      <c r="ALP313" s="227"/>
      <c r="ALQ313" s="227"/>
      <c r="ALR313" s="227"/>
      <c r="ALS313" s="227"/>
      <c r="ALT313" s="227"/>
      <c r="ALU313" s="227"/>
      <c r="ALV313" s="227"/>
      <c r="ALW313" s="227"/>
      <c r="ALX313" s="227"/>
      <c r="ALY313" s="227"/>
      <c r="ALZ313" s="227"/>
      <c r="AMA313" s="227"/>
      <c r="AMB313" s="227"/>
      <c r="AMC313" s="227"/>
      <c r="AMD313" s="227"/>
      <c r="AME313" s="227"/>
      <c r="AMF313" s="227"/>
      <c r="AMG313" s="227"/>
      <c r="AMH313" s="227"/>
      <c r="AMI313" s="227"/>
      <c r="AMJ313" s="227"/>
      <c r="AMK313" s="227"/>
      <c r="AML313" s="227"/>
      <c r="AMM313" s="227"/>
      <c r="AMN313" s="227"/>
      <c r="AMO313" s="227"/>
      <c r="AMP313" s="227"/>
      <c r="AMQ313" s="227"/>
      <c r="AMR313" s="227"/>
      <c r="AMS313" s="227"/>
      <c r="AMT313" s="227"/>
      <c r="AMU313" s="227"/>
      <c r="AMV313" s="227"/>
      <c r="AMW313" s="227"/>
      <c r="AMX313" s="227"/>
    </row>
    <row r="314" spans="1:1038" s="308" customFormat="1" ht="18" customHeight="1">
      <c r="A314" s="351" t="s">
        <v>1646</v>
      </c>
      <c r="B314" s="228" t="s">
        <v>1647</v>
      </c>
      <c r="C314" s="228"/>
      <c r="D314" s="228" t="s">
        <v>1279</v>
      </c>
      <c r="E314" s="228">
        <v>52</v>
      </c>
      <c r="F314" s="228">
        <v>2</v>
      </c>
      <c r="G314" s="285" t="str">
        <f t="shared" si="73"/>
        <v>52-2</v>
      </c>
      <c r="H314" s="279">
        <v>0</v>
      </c>
      <c r="I314" s="228">
        <v>51.5</v>
      </c>
      <c r="J314" s="226"/>
      <c r="K314" s="545" t="b">
        <f>IF(I315=1,IF(((VLOOKUP($G314,[1]Depth_Lookup!#REF!,9,FALSE))-(H314/100))=0,"Good",IF(((VLOOKUP($G314,[1]Depth_Lookup!$A$3:$J$550,9,FALSE))-(H314/100))&gt;0,"Too Short","Too Long")))</f>
        <v>0</v>
      </c>
      <c r="L314" s="171">
        <f>(VLOOKUP($G314,Depth_Lookup!$A$3:$J$410,10,FALSE))+(H314/100)</f>
        <v>120.41</v>
      </c>
      <c r="M314" s="171">
        <f>(VLOOKUP($G314,Depth_Lookup!$A$3:$J$410,10,FALSE))+(I314/100)</f>
        <v>120.925</v>
      </c>
      <c r="N314" s="231" t="s">
        <v>1757</v>
      </c>
      <c r="O314" s="228">
        <v>2</v>
      </c>
      <c r="P314" s="228" t="s">
        <v>853</v>
      </c>
      <c r="Q314" s="228" t="s">
        <v>125</v>
      </c>
      <c r="R314" s="304" t="s">
        <v>1633</v>
      </c>
      <c r="S314" s="228" t="s">
        <v>107</v>
      </c>
      <c r="T314" s="228" t="s">
        <v>94</v>
      </c>
      <c r="U314" s="228" t="s">
        <v>108</v>
      </c>
      <c r="V314" s="228" t="s">
        <v>509</v>
      </c>
      <c r="W314" s="228" t="s">
        <v>102</v>
      </c>
      <c r="X314" s="305">
        <v>5</v>
      </c>
      <c r="Y314" s="228" t="s">
        <v>90</v>
      </c>
      <c r="Z314" s="228" t="s">
        <v>91</v>
      </c>
      <c r="AA314" s="228"/>
      <c r="AB314" s="228" t="s">
        <v>116</v>
      </c>
      <c r="AC314" s="228" t="s">
        <v>108</v>
      </c>
      <c r="AD314" s="228" t="s">
        <v>96</v>
      </c>
      <c r="AE314" s="234" t="s">
        <v>123</v>
      </c>
      <c r="AF314" s="304">
        <v>1</v>
      </c>
      <c r="AG314" s="241" t="s">
        <v>1758</v>
      </c>
      <c r="AH314" s="228"/>
      <c r="AI314" s="244">
        <v>73</v>
      </c>
      <c r="AJ314" s="228"/>
      <c r="AK314" s="228"/>
      <c r="AL314" s="228"/>
      <c r="AM314" s="228"/>
      <c r="AN314" s="228"/>
      <c r="AO314" s="244"/>
      <c r="AP314" s="228"/>
      <c r="AQ314" s="228"/>
      <c r="AR314" s="228"/>
      <c r="AS314" s="228"/>
      <c r="AT314" s="228"/>
      <c r="AU314" s="244">
        <v>1</v>
      </c>
      <c r="AV314" s="228">
        <v>1</v>
      </c>
      <c r="AW314" s="228">
        <v>0.5</v>
      </c>
      <c r="AX314" s="228" t="s">
        <v>110</v>
      </c>
      <c r="AY314" s="228" t="s">
        <v>103</v>
      </c>
      <c r="AZ314" s="228"/>
      <c r="BA314" s="244">
        <v>25</v>
      </c>
      <c r="BB314" s="228">
        <v>6</v>
      </c>
      <c r="BC314" s="228">
        <v>3</v>
      </c>
      <c r="BD314" s="228" t="s">
        <v>110</v>
      </c>
      <c r="BE314" s="228" t="s">
        <v>103</v>
      </c>
      <c r="BF314" s="228"/>
      <c r="BG314" s="244"/>
      <c r="BH314" s="228"/>
      <c r="BI314" s="228"/>
      <c r="BJ314" s="228"/>
      <c r="BK314" s="228"/>
      <c r="BL314" s="228"/>
      <c r="BM314" s="244">
        <v>1</v>
      </c>
      <c r="BN314" s="228">
        <v>1</v>
      </c>
      <c r="BO314" s="228">
        <v>0.5</v>
      </c>
      <c r="BP314" s="228"/>
      <c r="BQ314" s="228"/>
      <c r="BR314" s="228"/>
      <c r="BS314" s="228"/>
      <c r="BT314" s="228"/>
      <c r="BU314" s="228"/>
      <c r="BV314" s="228"/>
      <c r="BW314" s="228"/>
      <c r="BX314" s="228"/>
      <c r="BY314" s="244"/>
      <c r="BZ314" s="228"/>
      <c r="CA314" s="228"/>
      <c r="CB314" s="228"/>
      <c r="CC314" s="228"/>
      <c r="CD314" s="228"/>
      <c r="CE314" s="228"/>
      <c r="CF314" s="228"/>
      <c r="CG314" s="245"/>
      <c r="CH314" s="246" t="s">
        <v>1329</v>
      </c>
      <c r="CI314" s="246">
        <v>90</v>
      </c>
      <c r="CJ314" s="246" t="s">
        <v>514</v>
      </c>
      <c r="CK314" s="247"/>
      <c r="CL314" s="248"/>
      <c r="CM314" s="248"/>
      <c r="CN314" s="248"/>
      <c r="CO314" s="248"/>
      <c r="CP314" s="248"/>
      <c r="CQ314" s="248"/>
      <c r="CR314" s="248"/>
      <c r="CS314" s="248"/>
      <c r="CT314" s="248"/>
      <c r="CU314" s="248"/>
      <c r="CV314" s="248"/>
      <c r="CW314" s="248"/>
      <c r="CX314" s="248"/>
      <c r="CY314" s="248"/>
      <c r="CZ314" s="248"/>
      <c r="DA314" s="248"/>
      <c r="DB314" s="248">
        <v>85</v>
      </c>
      <c r="DC314" s="249">
        <v>15</v>
      </c>
      <c r="DD314" s="248"/>
      <c r="DE314" s="248"/>
      <c r="DF314" s="248"/>
      <c r="DG314" s="248"/>
      <c r="DH314" s="248"/>
      <c r="DI314" s="248"/>
      <c r="DJ314" s="248"/>
      <c r="DK314" s="306">
        <v>100</v>
      </c>
      <c r="DL314" s="245"/>
      <c r="DM314" s="248"/>
      <c r="DN314" s="248"/>
      <c r="DO314" s="307"/>
      <c r="DQ314" s="245"/>
      <c r="DR314" s="307"/>
      <c r="DS314" s="245"/>
      <c r="DT314" s="309" t="s">
        <v>1754</v>
      </c>
      <c r="DU314" s="249"/>
      <c r="DV314" s="249"/>
      <c r="DW314" s="385">
        <v>100</v>
      </c>
      <c r="DX314" s="311" t="e">
        <v>#N/A</v>
      </c>
      <c r="DY314" s="268" t="s">
        <v>1405</v>
      </c>
      <c r="DZ314" s="268" t="s">
        <v>1751</v>
      </c>
      <c r="EA314" s="268"/>
      <c r="EB314" s="249"/>
      <c r="EC314" s="312"/>
      <c r="ED314" s="229" t="s">
        <v>2517</v>
      </c>
      <c r="EE314" s="313"/>
      <c r="EF314" s="314"/>
      <c r="EG314" s="313"/>
      <c r="EH314" s="315"/>
      <c r="EI314" s="316"/>
      <c r="EJ314" s="317"/>
      <c r="EK314" s="318"/>
      <c r="EL314" s="313"/>
      <c r="EM314" s="315"/>
      <c r="EN314" s="315"/>
      <c r="EO314" s="319"/>
      <c r="EP314" s="319"/>
      <c r="EQ314" s="319"/>
      <c r="ER314" s="319"/>
      <c r="ES314" s="319"/>
      <c r="ET314" s="319"/>
      <c r="EU314" s="319"/>
      <c r="EV314" s="320"/>
      <c r="EW314" s="320"/>
      <c r="EX314" s="320"/>
      <c r="EY314" s="320"/>
      <c r="EZ314" s="192" t="e">
        <f t="shared" si="74"/>
        <v>#DIV/0!</v>
      </c>
      <c r="FA314" s="192" t="e">
        <f t="shared" si="75"/>
        <v>#DIV/0!</v>
      </c>
      <c r="FB314" s="192" t="e">
        <f t="shared" si="76"/>
        <v>#DIV/0!</v>
      </c>
      <c r="FC314" s="192" t="e">
        <f t="shared" si="77"/>
        <v>#DIV/0!</v>
      </c>
      <c r="FD314" s="192" t="e">
        <f t="shared" si="78"/>
        <v>#DIV/0!</v>
      </c>
      <c r="FE314" s="193" t="e">
        <f t="shared" si="79"/>
        <v>#DIV/0!</v>
      </c>
      <c r="FF314" s="194" t="e">
        <f t="shared" si="80"/>
        <v>#DIV/0!</v>
      </c>
      <c r="FG314" s="319"/>
      <c r="FH314" s="315"/>
      <c r="FI314" s="778">
        <f t="shared" si="81"/>
        <v>0</v>
      </c>
      <c r="FJ314" s="779" t="e">
        <f t="shared" si="82"/>
        <v>#DIV/0!</v>
      </c>
      <c r="FK314" s="779" t="e">
        <f t="shared" si="83"/>
        <v>#DIV/0!</v>
      </c>
      <c r="FL314" s="780" t="e">
        <f t="shared" si="84"/>
        <v>#DIV/0!</v>
      </c>
      <c r="FM314" s="169" t="e">
        <f t="shared" si="85"/>
        <v>#DIV/0!</v>
      </c>
      <c r="FN314" s="783" t="e">
        <f t="shared" si="86"/>
        <v>#DIV/0!</v>
      </c>
      <c r="FO314" s="228"/>
      <c r="FP314" s="228"/>
      <c r="FQ314" s="228"/>
      <c r="FR314" s="228"/>
      <c r="FS314" s="228"/>
      <c r="FT314" s="228"/>
      <c r="FU314" s="228"/>
      <c r="FV314" s="228"/>
      <c r="FW314" s="228"/>
      <c r="FX314" s="228"/>
      <c r="FY314" s="228"/>
      <c r="FZ314" s="228"/>
      <c r="GA314" s="228"/>
      <c r="GB314" s="228"/>
      <c r="GC314" s="228"/>
      <c r="GD314" s="228"/>
      <c r="GE314" s="228"/>
      <c r="GF314" s="228"/>
      <c r="GG314" s="228"/>
      <c r="GH314" s="228"/>
      <c r="GI314" s="228"/>
      <c r="GJ314" s="228"/>
      <c r="GK314" s="228"/>
      <c r="GL314" s="228"/>
      <c r="GM314" s="228"/>
      <c r="GN314" s="228"/>
      <c r="GO314" s="228"/>
      <c r="GP314" s="228"/>
      <c r="GQ314" s="228"/>
      <c r="GR314" s="228"/>
      <c r="GS314" s="228"/>
      <c r="GT314" s="228"/>
      <c r="GU314" s="228"/>
      <c r="GV314" s="228"/>
      <c r="GW314" s="228"/>
      <c r="GX314" s="228"/>
      <c r="GY314" s="228"/>
      <c r="GZ314" s="228"/>
      <c r="HA314" s="228"/>
      <c r="HB314" s="228"/>
      <c r="HC314" s="228"/>
      <c r="HD314" s="228"/>
      <c r="HE314" s="228"/>
      <c r="HF314" s="228"/>
      <c r="HG314" s="228"/>
      <c r="HH314" s="228"/>
      <c r="HI314" s="228"/>
      <c r="HJ314" s="228"/>
      <c r="HK314" s="228"/>
      <c r="HL314" s="228"/>
      <c r="HM314" s="228"/>
      <c r="HN314" s="228"/>
      <c r="HO314" s="228"/>
      <c r="HP314" s="228"/>
      <c r="HQ314" s="228"/>
      <c r="HR314" s="228"/>
      <c r="HS314" s="228"/>
      <c r="HT314" s="228"/>
      <c r="HU314" s="228"/>
      <c r="HV314" s="228"/>
      <c r="HW314" s="228"/>
      <c r="HX314" s="228"/>
      <c r="HY314" s="228"/>
      <c r="HZ314" s="228"/>
      <c r="IA314" s="228"/>
      <c r="IB314" s="228"/>
      <c r="IC314" s="228"/>
      <c r="ID314" s="228"/>
      <c r="IE314" s="228"/>
      <c r="IF314" s="228"/>
      <c r="IG314" s="228"/>
      <c r="IH314" s="228"/>
      <c r="II314" s="228"/>
      <c r="IJ314" s="228"/>
      <c r="IK314" s="228"/>
      <c r="IL314" s="228"/>
      <c r="IM314" s="228"/>
      <c r="IN314" s="228"/>
      <c r="IO314" s="228"/>
      <c r="IP314" s="228"/>
      <c r="IQ314" s="228"/>
      <c r="IR314" s="228"/>
      <c r="IS314" s="228"/>
      <c r="IT314" s="228"/>
      <c r="IU314" s="228"/>
      <c r="IV314" s="228"/>
      <c r="IW314" s="228"/>
      <c r="IX314" s="228"/>
      <c r="IY314" s="228"/>
      <c r="IZ314" s="228"/>
      <c r="JA314" s="228"/>
      <c r="JB314" s="228"/>
      <c r="JC314" s="228"/>
      <c r="JD314" s="228"/>
      <c r="JE314" s="228"/>
      <c r="JF314" s="228"/>
      <c r="JG314" s="228"/>
      <c r="JH314" s="228"/>
      <c r="JI314" s="228"/>
      <c r="JJ314" s="228"/>
      <c r="JK314" s="228"/>
      <c r="JL314" s="228"/>
      <c r="JM314" s="228"/>
      <c r="JN314" s="228"/>
      <c r="JO314" s="228"/>
      <c r="JP314" s="228"/>
      <c r="JQ314" s="228"/>
      <c r="JR314" s="228"/>
      <c r="JS314" s="228"/>
      <c r="JT314" s="228"/>
      <c r="JU314" s="228"/>
      <c r="JV314" s="228"/>
      <c r="JW314" s="228"/>
      <c r="JX314" s="228"/>
      <c r="JY314" s="228"/>
      <c r="JZ314" s="228"/>
      <c r="KA314" s="228"/>
      <c r="KB314" s="228"/>
      <c r="KC314" s="228"/>
      <c r="KD314" s="228"/>
      <c r="KE314" s="228"/>
      <c r="KF314" s="228"/>
      <c r="KG314" s="228"/>
      <c r="KH314" s="228"/>
      <c r="KI314" s="228"/>
      <c r="KJ314" s="228"/>
      <c r="KK314" s="228"/>
      <c r="KL314" s="228"/>
      <c r="KM314" s="228"/>
      <c r="KN314" s="228"/>
      <c r="KO314" s="228"/>
      <c r="KP314" s="228"/>
      <c r="KQ314" s="228"/>
      <c r="KR314" s="228"/>
      <c r="KS314" s="228"/>
      <c r="KT314" s="228"/>
      <c r="KU314" s="228"/>
      <c r="KV314" s="228"/>
      <c r="KW314" s="228"/>
      <c r="KX314" s="228"/>
      <c r="KY314" s="228"/>
      <c r="KZ314" s="228"/>
      <c r="LA314" s="228"/>
      <c r="LB314" s="228"/>
      <c r="LC314" s="228"/>
      <c r="LD314" s="228"/>
      <c r="LE314" s="228"/>
      <c r="LF314" s="228"/>
      <c r="LG314" s="228"/>
      <c r="LH314" s="228"/>
      <c r="LI314" s="228"/>
      <c r="LJ314" s="228"/>
      <c r="LK314" s="228"/>
      <c r="LL314" s="228"/>
      <c r="LM314" s="228"/>
      <c r="LN314" s="228"/>
      <c r="LO314" s="228"/>
      <c r="LP314" s="228"/>
      <c r="LQ314" s="228"/>
      <c r="LR314" s="228"/>
      <c r="LS314" s="228"/>
      <c r="LT314" s="228"/>
      <c r="LU314" s="228"/>
      <c r="LV314" s="228"/>
      <c r="LW314" s="228"/>
      <c r="LX314" s="228"/>
      <c r="LY314" s="228"/>
      <c r="LZ314" s="228"/>
      <c r="MA314" s="228"/>
      <c r="MB314" s="228"/>
      <c r="MC314" s="228"/>
      <c r="MD314" s="228"/>
      <c r="ME314" s="228"/>
      <c r="MF314" s="228"/>
      <c r="MG314" s="228"/>
      <c r="MH314" s="228"/>
      <c r="MI314" s="228"/>
      <c r="MJ314" s="228"/>
      <c r="MK314" s="228"/>
      <c r="ML314" s="228"/>
      <c r="MM314" s="228"/>
      <c r="MN314" s="228"/>
      <c r="MO314" s="228"/>
      <c r="MP314" s="228"/>
      <c r="MQ314" s="228"/>
      <c r="MR314" s="228"/>
      <c r="MS314" s="228"/>
      <c r="MT314" s="228"/>
      <c r="MU314" s="228"/>
      <c r="MV314" s="228"/>
      <c r="MW314" s="228"/>
      <c r="MX314" s="228"/>
      <c r="MY314" s="228"/>
      <c r="MZ314" s="228"/>
      <c r="NA314" s="228"/>
      <c r="NB314" s="228"/>
      <c r="NC314" s="228"/>
      <c r="ND314" s="228"/>
      <c r="NE314" s="228"/>
      <c r="NF314" s="228"/>
      <c r="NG314" s="228"/>
      <c r="NH314" s="228"/>
      <c r="NI314" s="228"/>
      <c r="NJ314" s="228"/>
      <c r="NK314" s="228"/>
      <c r="NL314" s="228"/>
      <c r="NM314" s="228"/>
      <c r="NN314" s="228"/>
      <c r="NO314" s="228"/>
      <c r="NP314" s="228"/>
      <c r="NQ314" s="228"/>
      <c r="NR314" s="228"/>
      <c r="NS314" s="228"/>
      <c r="NT314" s="228"/>
      <c r="NU314" s="228"/>
      <c r="NV314" s="228"/>
      <c r="NW314" s="228"/>
      <c r="NX314" s="228"/>
      <c r="NY314" s="228"/>
      <c r="NZ314" s="228"/>
      <c r="OA314" s="228"/>
      <c r="OB314" s="228"/>
      <c r="OC314" s="228"/>
      <c r="OD314" s="228"/>
      <c r="OE314" s="228"/>
      <c r="OF314" s="228"/>
      <c r="OG314" s="228"/>
      <c r="OH314" s="228"/>
      <c r="OI314" s="228"/>
      <c r="OJ314" s="228"/>
      <c r="OK314" s="228"/>
      <c r="OL314" s="228"/>
      <c r="OM314" s="228"/>
      <c r="ON314" s="228"/>
      <c r="OO314" s="228"/>
      <c r="OP314" s="228"/>
      <c r="OQ314" s="228"/>
      <c r="OR314" s="228"/>
      <c r="OS314" s="228"/>
      <c r="OT314" s="228"/>
      <c r="OU314" s="228"/>
      <c r="OV314" s="228"/>
      <c r="OW314" s="228"/>
      <c r="OX314" s="228"/>
      <c r="OY314" s="228"/>
      <c r="OZ314" s="228"/>
      <c r="PA314" s="228"/>
      <c r="PB314" s="228"/>
      <c r="PC314" s="228"/>
      <c r="PD314" s="228"/>
      <c r="PE314" s="228"/>
      <c r="PF314" s="228"/>
      <c r="PG314" s="228"/>
      <c r="PH314" s="228"/>
      <c r="PI314" s="228"/>
      <c r="PJ314" s="228"/>
      <c r="PK314" s="228"/>
      <c r="PL314" s="228"/>
      <c r="PM314" s="228"/>
      <c r="PN314" s="228"/>
      <c r="PO314" s="228"/>
      <c r="PP314" s="228"/>
      <c r="PQ314" s="228"/>
      <c r="PR314" s="228"/>
      <c r="PS314" s="228"/>
      <c r="PT314" s="228"/>
      <c r="PU314" s="228"/>
      <c r="PV314" s="228"/>
      <c r="PW314" s="228"/>
      <c r="PX314" s="228"/>
      <c r="PY314" s="228"/>
      <c r="PZ314" s="228"/>
      <c r="QA314" s="228"/>
      <c r="QB314" s="228"/>
      <c r="QC314" s="228"/>
      <c r="QD314" s="228"/>
      <c r="QE314" s="228"/>
      <c r="QF314" s="228"/>
      <c r="QG314" s="228"/>
      <c r="QH314" s="228"/>
      <c r="QI314" s="228"/>
      <c r="QJ314" s="228"/>
      <c r="QK314" s="228"/>
      <c r="QL314" s="228"/>
      <c r="QM314" s="228"/>
      <c r="QN314" s="228"/>
      <c r="QO314" s="228"/>
      <c r="QP314" s="228"/>
      <c r="QQ314" s="228"/>
      <c r="QR314" s="228"/>
      <c r="QS314" s="228"/>
      <c r="QT314" s="228"/>
      <c r="QU314" s="228"/>
      <c r="QV314" s="228"/>
      <c r="QW314" s="228"/>
      <c r="QX314" s="228"/>
      <c r="QY314" s="228"/>
      <c r="QZ314" s="228"/>
      <c r="RA314" s="228"/>
      <c r="RB314" s="228"/>
      <c r="RC314" s="228"/>
      <c r="RD314" s="228"/>
      <c r="RE314" s="228"/>
      <c r="RF314" s="228"/>
      <c r="RG314" s="228"/>
      <c r="RH314" s="228"/>
      <c r="RI314" s="228"/>
      <c r="RJ314" s="228"/>
      <c r="RK314" s="228"/>
      <c r="RL314" s="228"/>
      <c r="RM314" s="228"/>
      <c r="RN314" s="228"/>
      <c r="RO314" s="228"/>
      <c r="RP314" s="228"/>
      <c r="RQ314" s="228"/>
      <c r="RR314" s="228"/>
      <c r="RS314" s="228"/>
      <c r="RT314" s="228"/>
      <c r="RU314" s="228"/>
      <c r="RV314" s="228"/>
      <c r="RW314" s="228"/>
      <c r="RX314" s="228"/>
      <c r="RY314" s="228"/>
      <c r="RZ314" s="228"/>
      <c r="SA314" s="228"/>
      <c r="SB314" s="228"/>
      <c r="SC314" s="228"/>
      <c r="SD314" s="228"/>
      <c r="SE314" s="228"/>
      <c r="SF314" s="228"/>
      <c r="SG314" s="228"/>
      <c r="SH314" s="228"/>
      <c r="SI314" s="228"/>
      <c r="SJ314" s="228"/>
      <c r="SK314" s="228"/>
      <c r="SL314" s="228"/>
      <c r="SM314" s="228"/>
      <c r="SN314" s="228"/>
      <c r="SO314" s="228"/>
      <c r="SP314" s="228"/>
      <c r="SQ314" s="228"/>
      <c r="SR314" s="228"/>
      <c r="SS314" s="228"/>
      <c r="ST314" s="228"/>
      <c r="SU314" s="228"/>
      <c r="SV314" s="228"/>
      <c r="SW314" s="228"/>
      <c r="SX314" s="228"/>
      <c r="SY314" s="228"/>
      <c r="SZ314" s="228"/>
      <c r="TA314" s="228"/>
      <c r="TB314" s="228"/>
      <c r="TC314" s="228"/>
      <c r="TD314" s="228"/>
      <c r="TE314" s="228"/>
      <c r="TF314" s="228"/>
      <c r="TG314" s="228"/>
      <c r="TH314" s="228"/>
      <c r="TI314" s="228"/>
      <c r="TJ314" s="228"/>
      <c r="TK314" s="228"/>
      <c r="TL314" s="228"/>
      <c r="TM314" s="228"/>
      <c r="TN314" s="228"/>
      <c r="TO314" s="228"/>
      <c r="TP314" s="228"/>
      <c r="TQ314" s="228"/>
      <c r="TR314" s="228"/>
      <c r="TS314" s="228"/>
      <c r="TT314" s="228"/>
      <c r="TU314" s="228"/>
      <c r="TV314" s="228"/>
      <c r="TW314" s="228"/>
      <c r="TX314" s="228"/>
      <c r="TY314" s="228"/>
      <c r="TZ314" s="228"/>
      <c r="UA314" s="228"/>
      <c r="UB314" s="228"/>
      <c r="UC314" s="228"/>
      <c r="UD314" s="228"/>
      <c r="UE314" s="228"/>
      <c r="UF314" s="228"/>
      <c r="UG314" s="228"/>
      <c r="UH314" s="228"/>
      <c r="UI314" s="228"/>
      <c r="UJ314" s="228"/>
      <c r="UK314" s="228"/>
      <c r="UL314" s="228"/>
      <c r="UM314" s="228"/>
      <c r="UN314" s="228"/>
      <c r="UO314" s="228"/>
      <c r="UP314" s="228"/>
      <c r="UQ314" s="228"/>
      <c r="UR314" s="228"/>
      <c r="US314" s="228"/>
      <c r="UT314" s="228"/>
      <c r="UU314" s="228"/>
      <c r="UV314" s="228"/>
      <c r="UW314" s="228"/>
      <c r="UX314" s="228"/>
      <c r="UY314" s="228"/>
      <c r="UZ314" s="228"/>
      <c r="VA314" s="228"/>
      <c r="VB314" s="228"/>
      <c r="VC314" s="228"/>
      <c r="VD314" s="228"/>
      <c r="VE314" s="228"/>
      <c r="VF314" s="228"/>
      <c r="VG314" s="228"/>
      <c r="VH314" s="228"/>
      <c r="VI314" s="228"/>
      <c r="VJ314" s="228"/>
      <c r="VK314" s="228"/>
      <c r="VL314" s="228"/>
      <c r="VM314" s="228"/>
      <c r="VN314" s="228"/>
      <c r="VO314" s="228"/>
      <c r="VP314" s="228"/>
      <c r="VQ314" s="228"/>
      <c r="VR314" s="228"/>
      <c r="VS314" s="228"/>
      <c r="VT314" s="228"/>
      <c r="VU314" s="228"/>
      <c r="VV314" s="228"/>
      <c r="VW314" s="228"/>
      <c r="VX314" s="228"/>
      <c r="VY314" s="228"/>
      <c r="VZ314" s="228"/>
      <c r="WA314" s="228"/>
      <c r="WB314" s="228"/>
      <c r="WC314" s="228"/>
      <c r="WD314" s="228"/>
      <c r="WE314" s="228"/>
      <c r="WF314" s="228"/>
      <c r="WG314" s="228"/>
      <c r="WH314" s="228"/>
      <c r="WI314" s="228"/>
      <c r="WJ314" s="228"/>
      <c r="WK314" s="228"/>
      <c r="WL314" s="228"/>
      <c r="WM314" s="228"/>
      <c r="WN314" s="228"/>
      <c r="WO314" s="228"/>
      <c r="WP314" s="228"/>
      <c r="WQ314" s="228"/>
      <c r="WR314" s="228"/>
      <c r="WS314" s="228"/>
      <c r="WT314" s="228"/>
      <c r="WU314" s="228"/>
      <c r="WV314" s="228"/>
      <c r="WW314" s="228"/>
      <c r="WX314" s="228"/>
      <c r="WY314" s="228"/>
      <c r="WZ314" s="228"/>
      <c r="XA314" s="228"/>
      <c r="XB314" s="228"/>
      <c r="XC314" s="228"/>
      <c r="XD314" s="228"/>
      <c r="XE314" s="228"/>
      <c r="XF314" s="228"/>
      <c r="XG314" s="228"/>
      <c r="XH314" s="228"/>
      <c r="XI314" s="228"/>
      <c r="XJ314" s="228"/>
      <c r="XK314" s="228"/>
      <c r="XL314" s="228"/>
      <c r="XM314" s="228"/>
      <c r="XN314" s="228"/>
      <c r="XO314" s="228"/>
      <c r="XP314" s="228"/>
      <c r="XQ314" s="228"/>
      <c r="XR314" s="228"/>
      <c r="XS314" s="228"/>
      <c r="XT314" s="228"/>
      <c r="XU314" s="228"/>
      <c r="XV314" s="228"/>
      <c r="XW314" s="228"/>
      <c r="XX314" s="228"/>
      <c r="XY314" s="228"/>
      <c r="XZ314" s="228"/>
      <c r="YA314" s="228"/>
      <c r="YB314" s="228"/>
      <c r="YC314" s="228"/>
      <c r="YD314" s="228"/>
      <c r="YE314" s="228"/>
      <c r="YF314" s="228"/>
      <c r="YG314" s="228"/>
      <c r="YH314" s="228"/>
      <c r="YI314" s="228"/>
      <c r="YJ314" s="228"/>
      <c r="YK314" s="228"/>
      <c r="YL314" s="228"/>
      <c r="YM314" s="228"/>
      <c r="YN314" s="228"/>
      <c r="YO314" s="228"/>
      <c r="YP314" s="228"/>
      <c r="YQ314" s="228"/>
      <c r="YR314" s="228"/>
      <c r="YS314" s="228"/>
      <c r="YT314" s="228"/>
      <c r="YU314" s="228"/>
      <c r="YV314" s="228"/>
      <c r="YW314" s="228"/>
      <c r="YX314" s="228"/>
      <c r="YY314" s="228"/>
      <c r="YZ314" s="228"/>
      <c r="ZA314" s="228"/>
      <c r="ZB314" s="228"/>
      <c r="ZC314" s="228"/>
      <c r="ZD314" s="228"/>
      <c r="ZE314" s="228"/>
      <c r="ZF314" s="228"/>
      <c r="ZG314" s="228"/>
      <c r="ZH314" s="228"/>
      <c r="ZI314" s="228"/>
      <c r="ZJ314" s="228"/>
      <c r="ZK314" s="228"/>
      <c r="ZL314" s="228"/>
      <c r="ZM314" s="228"/>
      <c r="ZN314" s="228"/>
      <c r="ZO314" s="228"/>
      <c r="ZP314" s="228"/>
      <c r="ZQ314" s="228"/>
      <c r="ZR314" s="228"/>
      <c r="ZS314" s="228"/>
      <c r="ZT314" s="228"/>
      <c r="ZU314" s="228"/>
      <c r="ZV314" s="228"/>
      <c r="ZW314" s="228"/>
      <c r="ZX314" s="228"/>
      <c r="ZY314" s="228"/>
      <c r="ZZ314" s="228"/>
      <c r="AAA314" s="228"/>
      <c r="AAB314" s="228"/>
      <c r="AAC314" s="228"/>
      <c r="AAD314" s="228"/>
      <c r="AAE314" s="228"/>
      <c r="AAF314" s="228"/>
      <c r="AAG314" s="228"/>
      <c r="AAH314" s="228"/>
      <c r="AAI314" s="228"/>
      <c r="AAJ314" s="228"/>
      <c r="AAK314" s="228"/>
      <c r="AAL314" s="228"/>
      <c r="AAM314" s="228"/>
      <c r="AAN314" s="228"/>
      <c r="AAO314" s="228"/>
      <c r="AAP314" s="228"/>
      <c r="AAQ314" s="228"/>
      <c r="AAR314" s="228"/>
      <c r="AAS314" s="228"/>
      <c r="AAT314" s="228"/>
      <c r="AAU314" s="228"/>
      <c r="AAV314" s="228"/>
      <c r="AAW314" s="228"/>
      <c r="AAX314" s="228"/>
      <c r="AAY314" s="228"/>
      <c r="AAZ314" s="228"/>
      <c r="ABA314" s="228"/>
      <c r="ABB314" s="228"/>
      <c r="ABC314" s="228"/>
      <c r="ABD314" s="228"/>
      <c r="ABE314" s="228"/>
      <c r="ABF314" s="228"/>
      <c r="ABG314" s="228"/>
      <c r="ABH314" s="228"/>
      <c r="ABI314" s="228"/>
      <c r="ABJ314" s="228"/>
      <c r="ABK314" s="228"/>
      <c r="ABL314" s="228"/>
      <c r="ABM314" s="228"/>
      <c r="ABN314" s="228"/>
      <c r="ABO314" s="228"/>
      <c r="ABP314" s="228"/>
      <c r="ABQ314" s="228"/>
      <c r="ABR314" s="228"/>
      <c r="ABS314" s="228"/>
      <c r="ABT314" s="228"/>
      <c r="ABU314" s="228"/>
      <c r="ABV314" s="228"/>
      <c r="ABW314" s="228"/>
      <c r="ABX314" s="228"/>
      <c r="ABY314" s="228"/>
      <c r="ABZ314" s="228"/>
      <c r="ACA314" s="228"/>
      <c r="ACB314" s="228"/>
      <c r="ACC314" s="228"/>
      <c r="ACD314" s="228"/>
      <c r="ACE314" s="228"/>
      <c r="ACF314" s="228"/>
      <c r="ACG314" s="228"/>
      <c r="ACH314" s="228"/>
      <c r="ACI314" s="228"/>
      <c r="ACJ314" s="228"/>
      <c r="ACK314" s="228"/>
      <c r="ACL314" s="228"/>
      <c r="ACM314" s="228"/>
      <c r="ACN314" s="228"/>
      <c r="ACO314" s="228"/>
      <c r="ACP314" s="228"/>
      <c r="ACQ314" s="228"/>
      <c r="ACR314" s="228"/>
      <c r="ACS314" s="228"/>
      <c r="ACT314" s="228"/>
      <c r="ACU314" s="228"/>
      <c r="ACV314" s="228"/>
      <c r="ACW314" s="228"/>
      <c r="ACX314" s="228"/>
      <c r="ACY314" s="228"/>
      <c r="ACZ314" s="228"/>
      <c r="ADA314" s="228"/>
      <c r="ADB314" s="228"/>
      <c r="ADC314" s="228"/>
      <c r="ADD314" s="228"/>
      <c r="ADE314" s="228"/>
      <c r="ADF314" s="228"/>
      <c r="ADG314" s="228"/>
      <c r="ADH314" s="228"/>
      <c r="ADI314" s="228"/>
      <c r="ADJ314" s="228"/>
      <c r="ADK314" s="228"/>
      <c r="ADL314" s="228"/>
      <c r="ADM314" s="228"/>
      <c r="ADN314" s="228"/>
      <c r="ADO314" s="228"/>
      <c r="ADP314" s="228"/>
      <c r="ADQ314" s="228"/>
      <c r="ADR314" s="228"/>
      <c r="ADS314" s="228"/>
      <c r="ADT314" s="228"/>
      <c r="ADU314" s="228"/>
      <c r="ADV314" s="228"/>
      <c r="ADW314" s="228"/>
      <c r="ADX314" s="228"/>
      <c r="ADY314" s="228"/>
      <c r="ADZ314" s="228"/>
      <c r="AEA314" s="228"/>
      <c r="AEB314" s="228"/>
      <c r="AEC314" s="228"/>
      <c r="AED314" s="228"/>
      <c r="AEE314" s="228"/>
      <c r="AEF314" s="228"/>
      <c r="AEG314" s="228"/>
      <c r="AEH314" s="228"/>
      <c r="AEI314" s="228"/>
      <c r="AEJ314" s="228"/>
      <c r="AEK314" s="228"/>
      <c r="AEL314" s="228"/>
      <c r="AEM314" s="228"/>
      <c r="AEN314" s="228"/>
      <c r="AEO314" s="228"/>
      <c r="AEP314" s="228"/>
      <c r="AEQ314" s="228"/>
      <c r="AER314" s="228"/>
      <c r="AES314" s="228"/>
      <c r="AET314" s="228"/>
      <c r="AEU314" s="228"/>
      <c r="AEV314" s="228"/>
      <c r="AEW314" s="228"/>
      <c r="AEX314" s="228"/>
      <c r="AEY314" s="228"/>
      <c r="AEZ314" s="228"/>
      <c r="AFA314" s="228"/>
      <c r="AFB314" s="228"/>
      <c r="AFC314" s="228"/>
      <c r="AFD314" s="228"/>
      <c r="AFE314" s="228"/>
      <c r="AFF314" s="228"/>
      <c r="AFG314" s="228"/>
      <c r="AFH314" s="228"/>
      <c r="AFI314" s="228"/>
      <c r="AFJ314" s="228"/>
      <c r="AFK314" s="228"/>
      <c r="AFL314" s="228"/>
      <c r="AFM314" s="228"/>
      <c r="AFN314" s="228"/>
      <c r="AFO314" s="228"/>
      <c r="AFP314" s="228"/>
      <c r="AFQ314" s="228"/>
      <c r="AFR314" s="228"/>
      <c r="AFS314" s="228"/>
      <c r="AFT314" s="228"/>
      <c r="AFU314" s="228"/>
      <c r="AFV314" s="228"/>
      <c r="AFW314" s="228"/>
      <c r="AFX314" s="228"/>
      <c r="AFY314" s="228"/>
      <c r="AFZ314" s="228"/>
      <c r="AGA314" s="228"/>
      <c r="AGB314" s="228"/>
      <c r="AGC314" s="228"/>
      <c r="AGD314" s="228"/>
      <c r="AGE314" s="228"/>
      <c r="AGF314" s="228"/>
      <c r="AGG314" s="228"/>
      <c r="AGH314" s="228"/>
      <c r="AGI314" s="228"/>
      <c r="AGJ314" s="228"/>
      <c r="AGK314" s="228"/>
      <c r="AGL314" s="228"/>
      <c r="AGM314" s="228"/>
      <c r="AGN314" s="228"/>
      <c r="AGO314" s="228"/>
      <c r="AGP314" s="228"/>
      <c r="AGQ314" s="228"/>
      <c r="AGR314" s="228"/>
      <c r="AGS314" s="228"/>
      <c r="AGT314" s="228"/>
      <c r="AGU314" s="228"/>
      <c r="AGV314" s="228"/>
      <c r="AGW314" s="228"/>
      <c r="AGX314" s="228"/>
      <c r="AGY314" s="228"/>
      <c r="AGZ314" s="228"/>
      <c r="AHA314" s="228"/>
      <c r="AHB314" s="228"/>
      <c r="AHC314" s="228"/>
      <c r="AHD314" s="228"/>
      <c r="AHE314" s="228"/>
      <c r="AHF314" s="228"/>
      <c r="AHG314" s="228"/>
      <c r="AHH314" s="228"/>
      <c r="AHI314" s="228"/>
      <c r="AHJ314" s="228"/>
      <c r="AHK314" s="228"/>
      <c r="AHL314" s="228"/>
      <c r="AHM314" s="228"/>
      <c r="AHN314" s="228"/>
      <c r="AHO314" s="228"/>
      <c r="AHP314" s="228"/>
      <c r="AHQ314" s="228"/>
      <c r="AHR314" s="228"/>
      <c r="AHS314" s="228"/>
      <c r="AHT314" s="228"/>
      <c r="AHU314" s="228"/>
      <c r="AHV314" s="228"/>
      <c r="AHW314" s="228"/>
      <c r="AHX314" s="228"/>
      <c r="AHY314" s="228"/>
      <c r="AHZ314" s="228"/>
      <c r="AIA314" s="228"/>
      <c r="AIB314" s="228"/>
      <c r="AIC314" s="228"/>
      <c r="AID314" s="228"/>
      <c r="AIE314" s="228"/>
      <c r="AIF314" s="228"/>
      <c r="AIG314" s="228"/>
      <c r="AIH314" s="228"/>
      <c r="AII314" s="228"/>
      <c r="AIJ314" s="228"/>
      <c r="AIK314" s="228"/>
      <c r="AIL314" s="228"/>
      <c r="AIM314" s="228"/>
      <c r="AIN314" s="228"/>
      <c r="AIO314" s="228"/>
      <c r="AIP314" s="228"/>
      <c r="AIQ314" s="228"/>
      <c r="AIR314" s="228"/>
      <c r="AIS314" s="228"/>
      <c r="AIT314" s="228"/>
      <c r="AIU314" s="228"/>
      <c r="AIV314" s="228"/>
      <c r="AIW314" s="228"/>
      <c r="AIX314" s="228"/>
      <c r="AIY314" s="228"/>
      <c r="AIZ314" s="228"/>
      <c r="AJA314" s="228"/>
      <c r="AJB314" s="228"/>
      <c r="AJC314" s="228"/>
      <c r="AJD314" s="228"/>
      <c r="AJE314" s="228"/>
      <c r="AJF314" s="228"/>
      <c r="AJG314" s="228"/>
      <c r="AJH314" s="228"/>
      <c r="AJI314" s="228"/>
      <c r="AJJ314" s="228"/>
      <c r="AJK314" s="228"/>
      <c r="AJL314" s="228"/>
      <c r="AJM314" s="228"/>
      <c r="AJN314" s="228"/>
      <c r="AJO314" s="228"/>
      <c r="AJP314" s="228"/>
      <c r="AJQ314" s="228"/>
      <c r="AJR314" s="228"/>
      <c r="AJS314" s="228"/>
      <c r="AJT314" s="228"/>
      <c r="AJU314" s="228"/>
      <c r="AJV314" s="228"/>
      <c r="AJW314" s="228"/>
      <c r="AJX314" s="228"/>
      <c r="AJY314" s="228"/>
      <c r="AJZ314" s="228"/>
      <c r="AKA314" s="228"/>
      <c r="AKB314" s="228"/>
      <c r="AKC314" s="228"/>
      <c r="AKD314" s="228"/>
      <c r="AKE314" s="228"/>
      <c r="AKF314" s="228"/>
      <c r="AKG314" s="228"/>
      <c r="AKH314" s="228"/>
      <c r="AKI314" s="228"/>
      <c r="AKJ314" s="228"/>
      <c r="AKK314" s="228"/>
      <c r="AKL314" s="228"/>
      <c r="AKM314" s="228"/>
      <c r="AKN314" s="228"/>
      <c r="AKO314" s="228"/>
      <c r="AKP314" s="228"/>
      <c r="AKQ314" s="228"/>
      <c r="AKR314" s="228"/>
      <c r="AKS314" s="228"/>
      <c r="AKT314" s="228"/>
      <c r="AKU314" s="228"/>
      <c r="AKV314" s="228"/>
      <c r="AKW314" s="228"/>
      <c r="AKX314" s="228"/>
      <c r="AKY314" s="228"/>
      <c r="AKZ314" s="228"/>
      <c r="ALA314" s="228"/>
      <c r="ALB314" s="228"/>
      <c r="ALC314" s="228"/>
      <c r="ALD314" s="228"/>
      <c r="ALE314" s="228"/>
      <c r="ALF314" s="228"/>
      <c r="ALG314" s="228"/>
      <c r="ALH314" s="228"/>
      <c r="ALI314" s="228"/>
      <c r="ALJ314" s="228"/>
      <c r="ALK314" s="228"/>
      <c r="ALL314" s="228"/>
      <c r="ALM314" s="228"/>
      <c r="ALN314" s="228"/>
      <c r="ALO314" s="228"/>
      <c r="ALP314" s="228"/>
      <c r="ALQ314" s="228"/>
      <c r="ALR314" s="228"/>
      <c r="ALS314" s="228"/>
      <c r="ALT314" s="228"/>
      <c r="ALU314" s="228"/>
      <c r="ALV314" s="228"/>
      <c r="ALW314" s="228"/>
      <c r="ALX314" s="228"/>
      <c r="ALY314" s="228"/>
      <c r="ALZ314" s="228"/>
      <c r="AMA314" s="228"/>
      <c r="AMB314" s="228"/>
      <c r="AMC314" s="228"/>
      <c r="AMD314" s="228"/>
      <c r="AME314" s="228"/>
      <c r="AMF314" s="228"/>
      <c r="AMG314" s="228"/>
      <c r="AMH314" s="228"/>
      <c r="AMI314" s="228"/>
      <c r="AMJ314" s="228"/>
      <c r="AMK314" s="228"/>
      <c r="AML314" s="228"/>
      <c r="AMM314" s="228"/>
      <c r="AMN314" s="228"/>
      <c r="AMO314" s="228"/>
      <c r="AMP314" s="228"/>
      <c r="AMQ314" s="228"/>
      <c r="AMR314" s="228"/>
      <c r="AMS314" s="228"/>
      <c r="AMT314" s="228"/>
      <c r="AMU314" s="228"/>
      <c r="AMV314" s="228"/>
      <c r="AMW314" s="228"/>
      <c r="AMX314" s="228"/>
    </row>
    <row r="315" spans="1:1038" ht="18" customHeight="1">
      <c r="A315" s="125" t="s">
        <v>1646</v>
      </c>
      <c r="B315" s="126" t="s">
        <v>1647</v>
      </c>
      <c r="D315" s="126" t="s">
        <v>1279</v>
      </c>
      <c r="E315" s="126">
        <v>52</v>
      </c>
      <c r="F315" s="126">
        <v>3</v>
      </c>
      <c r="G315" s="285" t="str">
        <f t="shared" si="73"/>
        <v>52-3</v>
      </c>
      <c r="H315" s="277">
        <v>0</v>
      </c>
      <c r="I315" s="126">
        <v>8</v>
      </c>
      <c r="K315" s="545" t="b">
        <f>IF(I316=1,IF(((VLOOKUP($G315,[1]Depth_Lookup!#REF!,9,FALSE))-(H315/100))=0,"Good",IF(((VLOOKUP($G315,[1]Depth_Lookup!$A$3:$J$550,9,FALSE))-(H315/100))&gt;0,"Too Short","Too Long")))</f>
        <v>0</v>
      </c>
      <c r="L315" s="171">
        <f>(VLOOKUP($G315,Depth_Lookup!$A$3:$J$410,10,FALSE))+(H315/100)</f>
        <v>120.93</v>
      </c>
      <c r="M315" s="171">
        <f>(VLOOKUP($G315,Depth_Lookup!$A$3:$J$410,10,FALSE))+(I315/100)</f>
        <v>121.01</v>
      </c>
      <c r="N315" s="127" t="s">
        <v>1757</v>
      </c>
      <c r="O315" s="126">
        <v>1</v>
      </c>
      <c r="P315" s="126" t="s">
        <v>853</v>
      </c>
      <c r="Q315" s="126" t="s">
        <v>125</v>
      </c>
      <c r="R315" s="196" t="s">
        <v>1633</v>
      </c>
      <c r="S315" s="126" t="s">
        <v>94</v>
      </c>
      <c r="T315" s="126" t="s">
        <v>587</v>
      </c>
      <c r="W315" s="126" t="s">
        <v>102</v>
      </c>
      <c r="X315" s="202">
        <v>5</v>
      </c>
      <c r="Y315" s="126" t="s">
        <v>90</v>
      </c>
      <c r="Z315" s="126" t="s">
        <v>91</v>
      </c>
      <c r="AB315" s="126" t="s">
        <v>116</v>
      </c>
      <c r="AC315" s="126" t="s">
        <v>108</v>
      </c>
      <c r="AD315" s="126" t="s">
        <v>96</v>
      </c>
      <c r="AE315" s="128" t="s">
        <v>123</v>
      </c>
      <c r="AF315" s="196">
        <v>1</v>
      </c>
      <c r="AG315" s="129" t="s">
        <v>1758</v>
      </c>
      <c r="AI315" s="130">
        <v>73</v>
      </c>
      <c r="AO315" s="130"/>
      <c r="AU315" s="130">
        <v>1</v>
      </c>
      <c r="AV315" s="126">
        <v>1</v>
      </c>
      <c r="AW315" s="126">
        <v>0.5</v>
      </c>
      <c r="AX315" s="126" t="s">
        <v>110</v>
      </c>
      <c r="AY315" s="126" t="s">
        <v>103</v>
      </c>
      <c r="BA315" s="130">
        <v>25</v>
      </c>
      <c r="BB315" s="126">
        <v>7</v>
      </c>
      <c r="BC315" s="126">
        <v>3</v>
      </c>
      <c r="BD315" s="126" t="s">
        <v>110</v>
      </c>
      <c r="BE315" s="126" t="s">
        <v>103</v>
      </c>
      <c r="BG315" s="130"/>
      <c r="BM315" s="130">
        <v>1</v>
      </c>
      <c r="BN315" s="126">
        <v>1</v>
      </c>
      <c r="BO315" s="126">
        <v>0.5</v>
      </c>
      <c r="BY315" s="130"/>
      <c r="CG315" s="131"/>
      <c r="CH315" s="132" t="s">
        <v>1329</v>
      </c>
      <c r="CI315" s="132">
        <v>90</v>
      </c>
      <c r="CJ315" s="132" t="s">
        <v>514</v>
      </c>
      <c r="CK315" s="133"/>
      <c r="CL315" s="134"/>
      <c r="CM315" s="134"/>
      <c r="CN315" s="134"/>
      <c r="CO315" s="134"/>
      <c r="CP315" s="134"/>
      <c r="CQ315" s="134"/>
      <c r="CR315" s="134"/>
      <c r="CS315" s="134"/>
      <c r="CT315" s="134"/>
      <c r="CU315" s="134"/>
      <c r="CV315" s="134"/>
      <c r="CW315" s="134"/>
      <c r="CX315" s="134"/>
      <c r="CY315" s="134"/>
      <c r="CZ315" s="134"/>
      <c r="DA315" s="134"/>
      <c r="DB315" s="134">
        <v>85</v>
      </c>
      <c r="DC315" s="135">
        <v>15</v>
      </c>
      <c r="DD315" s="134"/>
      <c r="DE315" s="134"/>
      <c r="DF315" s="134"/>
      <c r="DG315" s="134"/>
      <c r="DH315" s="134"/>
      <c r="DI315" s="134"/>
      <c r="DJ315" s="134"/>
      <c r="DK315" s="207">
        <v>100</v>
      </c>
      <c r="DL315" s="131"/>
      <c r="DM315" s="134"/>
      <c r="DN315" s="134"/>
      <c r="DO315" s="136"/>
      <c r="DQ315" s="131"/>
      <c r="DR315" s="136"/>
      <c r="DS315" s="131"/>
      <c r="DT315" s="160" t="s">
        <v>1754</v>
      </c>
      <c r="DW315" s="215">
        <v>100</v>
      </c>
      <c r="DX315" s="214" t="e">
        <v>#N/A</v>
      </c>
      <c r="DY315" s="139" t="s">
        <v>1405</v>
      </c>
      <c r="DZ315" s="139" t="s">
        <v>1751</v>
      </c>
      <c r="EA315" s="139"/>
      <c r="ED315" s="229" t="s">
        <v>2517</v>
      </c>
      <c r="EE315" s="140"/>
      <c r="EG315" s="140"/>
      <c r="EI315" s="218"/>
      <c r="EJ315" s="143"/>
      <c r="EK315" s="221"/>
      <c r="EM315" s="109"/>
      <c r="EN315" s="109"/>
      <c r="EZ315" s="192" t="e">
        <f t="shared" si="74"/>
        <v>#DIV/0!</v>
      </c>
      <c r="FA315" s="192" t="e">
        <f t="shared" si="75"/>
        <v>#DIV/0!</v>
      </c>
      <c r="FB315" s="192" t="e">
        <f t="shared" si="76"/>
        <v>#DIV/0!</v>
      </c>
      <c r="FC315" s="192" t="e">
        <f t="shared" si="77"/>
        <v>#DIV/0!</v>
      </c>
      <c r="FD315" s="192" t="e">
        <f t="shared" si="78"/>
        <v>#DIV/0!</v>
      </c>
      <c r="FE315" s="193" t="e">
        <f t="shared" si="79"/>
        <v>#DIV/0!</v>
      </c>
      <c r="FF315" s="194" t="e">
        <f t="shared" si="80"/>
        <v>#DIV/0!</v>
      </c>
      <c r="FG315" s="144"/>
      <c r="FI315" s="778">
        <f t="shared" si="81"/>
        <v>0</v>
      </c>
      <c r="FJ315" s="779" t="e">
        <f t="shared" si="82"/>
        <v>#DIV/0!</v>
      </c>
      <c r="FK315" s="779" t="e">
        <f t="shared" si="83"/>
        <v>#DIV/0!</v>
      </c>
      <c r="FL315" s="780" t="e">
        <f t="shared" si="84"/>
        <v>#DIV/0!</v>
      </c>
      <c r="FM315" s="169" t="e">
        <f t="shared" si="85"/>
        <v>#DIV/0!</v>
      </c>
      <c r="FN315" s="783" t="e">
        <f t="shared" si="86"/>
        <v>#DIV/0!</v>
      </c>
    </row>
    <row r="316" spans="1:1038" ht="18" customHeight="1">
      <c r="A316" s="125" t="s">
        <v>1646</v>
      </c>
      <c r="B316" s="126" t="s">
        <v>1647</v>
      </c>
      <c r="D316" s="126" t="s">
        <v>1279</v>
      </c>
      <c r="E316" s="126">
        <v>52</v>
      </c>
      <c r="F316" s="126">
        <v>3</v>
      </c>
      <c r="G316" s="285" t="str">
        <f t="shared" si="73"/>
        <v>52-3</v>
      </c>
      <c r="H316" s="277">
        <v>8</v>
      </c>
      <c r="I316" s="126">
        <v>31.5</v>
      </c>
      <c r="K316" s="545" t="b">
        <f>IF(I317=1,IF(((VLOOKUP($G316,[1]Depth_Lookup!#REF!,9,FALSE))-(H316/100))=0,"Good",IF(((VLOOKUP($G316,[1]Depth_Lookup!$A$3:$J$550,9,FALSE))-(H316/100))&gt;0,"Too Short","Too Long")))</f>
        <v>0</v>
      </c>
      <c r="L316" s="171">
        <f>(VLOOKUP($G316,Depth_Lookup!$A$3:$J$410,10,FALSE))+(H316/100)</f>
        <v>121.01</v>
      </c>
      <c r="M316" s="171">
        <f>(VLOOKUP($G316,Depth_Lookup!$A$3:$J$410,10,FALSE))+(I316/100)</f>
        <v>121.245</v>
      </c>
      <c r="N316" s="127" t="s">
        <v>1759</v>
      </c>
      <c r="O316" s="126">
        <v>3</v>
      </c>
      <c r="P316" s="126" t="s">
        <v>853</v>
      </c>
      <c r="Q316" s="126" t="s">
        <v>125</v>
      </c>
      <c r="R316" s="196" t="s">
        <v>1633</v>
      </c>
      <c r="S316" s="126" t="s">
        <v>587</v>
      </c>
      <c r="T316" s="126" t="s">
        <v>587</v>
      </c>
      <c r="U316" s="126" t="s">
        <v>108</v>
      </c>
      <c r="V316" s="126" t="s">
        <v>509</v>
      </c>
      <c r="W316" s="126" t="s">
        <v>102</v>
      </c>
      <c r="X316" s="202">
        <v>5</v>
      </c>
      <c r="Y316" s="126" t="s">
        <v>90</v>
      </c>
      <c r="Z316" s="126" t="s">
        <v>91</v>
      </c>
      <c r="AB316" s="126" t="s">
        <v>116</v>
      </c>
      <c r="AC316" s="126" t="s">
        <v>108</v>
      </c>
      <c r="AD316" s="126" t="s">
        <v>96</v>
      </c>
      <c r="AE316" s="128" t="s">
        <v>123</v>
      </c>
      <c r="AF316" s="196">
        <v>1</v>
      </c>
      <c r="AG316" s="129" t="s">
        <v>1366</v>
      </c>
      <c r="AI316" s="130">
        <v>73</v>
      </c>
      <c r="AO316" s="130"/>
      <c r="AU316" s="130">
        <v>1</v>
      </c>
      <c r="AV316" s="126">
        <v>1</v>
      </c>
      <c r="AW316" s="126">
        <v>0.5</v>
      </c>
      <c r="AX316" s="126" t="s">
        <v>110</v>
      </c>
      <c r="AY316" s="126" t="s">
        <v>103</v>
      </c>
      <c r="BA316" s="130">
        <v>25</v>
      </c>
      <c r="BB316" s="126">
        <v>5</v>
      </c>
      <c r="BC316" s="126">
        <v>2</v>
      </c>
      <c r="BD316" s="126" t="s">
        <v>110</v>
      </c>
      <c r="BE316" s="126" t="s">
        <v>103</v>
      </c>
      <c r="BG316" s="130"/>
      <c r="BM316" s="130">
        <v>1</v>
      </c>
      <c r="BN316" s="126">
        <v>0.5</v>
      </c>
      <c r="BO316" s="126">
        <v>0.5</v>
      </c>
      <c r="BY316" s="130"/>
      <c r="CG316" s="131"/>
      <c r="CH316" s="132" t="s">
        <v>1472</v>
      </c>
      <c r="CI316" s="132">
        <v>100</v>
      </c>
      <c r="CJ316" s="132" t="s">
        <v>514</v>
      </c>
      <c r="CK316" s="133"/>
      <c r="CL316" s="134"/>
      <c r="CM316" s="134"/>
      <c r="CN316" s="134"/>
      <c r="CO316" s="134"/>
      <c r="CP316" s="134"/>
      <c r="CQ316" s="134"/>
      <c r="CR316" s="134"/>
      <c r="CS316" s="134"/>
      <c r="CT316" s="134"/>
      <c r="CU316" s="134"/>
      <c r="CV316" s="134"/>
      <c r="CW316" s="134"/>
      <c r="CX316" s="134"/>
      <c r="CY316" s="134"/>
      <c r="CZ316" s="134"/>
      <c r="DA316" s="134"/>
      <c r="DB316" s="134">
        <v>75</v>
      </c>
      <c r="DC316" s="135">
        <v>25</v>
      </c>
      <c r="DD316" s="134"/>
      <c r="DE316" s="134"/>
      <c r="DF316" s="134"/>
      <c r="DG316" s="134"/>
      <c r="DH316" s="134"/>
      <c r="DI316" s="134"/>
      <c r="DJ316" s="134"/>
      <c r="DK316" s="207">
        <v>100</v>
      </c>
      <c r="DL316" s="131"/>
      <c r="DM316" s="134"/>
      <c r="DN316" s="134"/>
      <c r="DO316" s="136"/>
      <c r="DQ316" s="131"/>
      <c r="DR316" s="136"/>
      <c r="DS316" s="131"/>
      <c r="DT316" s="160" t="s">
        <v>1760</v>
      </c>
      <c r="DW316" s="215">
        <v>100</v>
      </c>
      <c r="DX316" s="214" t="e">
        <v>#N/A</v>
      </c>
      <c r="DY316" s="139" t="s">
        <v>1597</v>
      </c>
      <c r="DZ316" s="139" t="s">
        <v>1432</v>
      </c>
      <c r="EA316" s="139"/>
      <c r="ED316" s="229" t="s">
        <v>2517</v>
      </c>
      <c r="EE316" s="140"/>
      <c r="EG316" s="140"/>
      <c r="EI316" s="218"/>
      <c r="EJ316" s="143"/>
      <c r="EK316" s="221"/>
      <c r="EM316" s="109"/>
      <c r="EN316" s="109"/>
      <c r="EZ316" s="192" t="e">
        <f t="shared" si="74"/>
        <v>#DIV/0!</v>
      </c>
      <c r="FA316" s="192" t="e">
        <f t="shared" si="75"/>
        <v>#DIV/0!</v>
      </c>
      <c r="FB316" s="192" t="e">
        <f t="shared" si="76"/>
        <v>#DIV/0!</v>
      </c>
      <c r="FC316" s="192" t="e">
        <f t="shared" si="77"/>
        <v>#DIV/0!</v>
      </c>
      <c r="FD316" s="192" t="e">
        <f t="shared" si="78"/>
        <v>#DIV/0!</v>
      </c>
      <c r="FE316" s="193" t="e">
        <f t="shared" si="79"/>
        <v>#DIV/0!</v>
      </c>
      <c r="FF316" s="194" t="e">
        <f t="shared" si="80"/>
        <v>#DIV/0!</v>
      </c>
      <c r="FG316" s="144"/>
      <c r="FI316" s="778">
        <f t="shared" si="81"/>
        <v>0</v>
      </c>
      <c r="FJ316" s="779" t="e">
        <f t="shared" si="82"/>
        <v>#DIV/0!</v>
      </c>
      <c r="FK316" s="779" t="e">
        <f t="shared" si="83"/>
        <v>#DIV/0!</v>
      </c>
      <c r="FL316" s="780" t="e">
        <f t="shared" si="84"/>
        <v>#DIV/0!</v>
      </c>
      <c r="FM316" s="169" t="e">
        <f t="shared" si="85"/>
        <v>#DIV/0!</v>
      </c>
      <c r="FN316" s="783" t="e">
        <f t="shared" si="86"/>
        <v>#DIV/0!</v>
      </c>
    </row>
    <row r="317" spans="1:1038" ht="18" customHeight="1">
      <c r="A317" s="125" t="s">
        <v>1646</v>
      </c>
      <c r="B317" s="126" t="s">
        <v>1647</v>
      </c>
      <c r="D317" s="126" t="s">
        <v>1279</v>
      </c>
      <c r="E317" s="126">
        <v>52</v>
      </c>
      <c r="F317" s="126">
        <v>3</v>
      </c>
      <c r="G317" s="285" t="str">
        <f t="shared" si="73"/>
        <v>52-3</v>
      </c>
      <c r="H317" s="277">
        <v>31.5</v>
      </c>
      <c r="I317" s="126">
        <v>44</v>
      </c>
      <c r="K317" s="545" t="b">
        <f>IF(I318=1,IF(((VLOOKUP($G317,[1]Depth_Lookup!#REF!,9,FALSE))-(H317/100))=0,"Good",IF(((VLOOKUP($G317,[1]Depth_Lookup!$A$3:$J$550,9,FALSE))-(H317/100))&gt;0,"Too Short","Too Long")))</f>
        <v>0</v>
      </c>
      <c r="L317" s="171">
        <f>(VLOOKUP($G317,Depth_Lookup!$A$3:$J$410,10,FALSE))+(H317/100)</f>
        <v>121.245</v>
      </c>
      <c r="M317" s="171">
        <f>(VLOOKUP($G317,Depth_Lookup!$A$3:$J$410,10,FALSE))+(I317/100)</f>
        <v>121.37</v>
      </c>
      <c r="N317" s="127" t="s">
        <v>1761</v>
      </c>
      <c r="O317" s="126">
        <v>1</v>
      </c>
      <c r="P317" s="126" t="s">
        <v>853</v>
      </c>
      <c r="Q317" s="126" t="s">
        <v>125</v>
      </c>
      <c r="R317" s="196" t="s">
        <v>1633</v>
      </c>
      <c r="S317" s="126" t="s">
        <v>587</v>
      </c>
      <c r="T317" s="126" t="s">
        <v>587</v>
      </c>
      <c r="U317" s="126" t="s">
        <v>108</v>
      </c>
      <c r="V317" s="126" t="s">
        <v>509</v>
      </c>
      <c r="W317" s="126" t="s">
        <v>102</v>
      </c>
      <c r="X317" s="202">
        <v>5</v>
      </c>
      <c r="Y317" s="126" t="s">
        <v>90</v>
      </c>
      <c r="Z317" s="126" t="s">
        <v>91</v>
      </c>
      <c r="AB317" s="126" t="s">
        <v>116</v>
      </c>
      <c r="AC317" s="126" t="s">
        <v>108</v>
      </c>
      <c r="AD317" s="126" t="s">
        <v>96</v>
      </c>
      <c r="AE317" s="128" t="s">
        <v>123</v>
      </c>
      <c r="AF317" s="196">
        <v>1</v>
      </c>
      <c r="AG317" s="129" t="s">
        <v>1465</v>
      </c>
      <c r="AI317" s="130">
        <v>75</v>
      </c>
      <c r="AO317" s="130"/>
      <c r="AU317" s="130"/>
      <c r="BA317" s="130">
        <v>25</v>
      </c>
      <c r="BB317" s="126">
        <v>6</v>
      </c>
      <c r="BC317" s="126">
        <v>2</v>
      </c>
      <c r="BD317" s="126" t="s">
        <v>110</v>
      </c>
      <c r="BE317" s="126" t="s">
        <v>103</v>
      </c>
      <c r="BG317" s="130"/>
      <c r="BM317" s="130"/>
      <c r="BY317" s="130"/>
      <c r="CG317" s="131"/>
      <c r="CH317" s="132" t="s">
        <v>1329</v>
      </c>
      <c r="CI317" s="132">
        <v>90</v>
      </c>
      <c r="CJ317" s="132" t="s">
        <v>514</v>
      </c>
      <c r="CK317" s="133"/>
      <c r="CL317" s="134"/>
      <c r="CM317" s="134"/>
      <c r="CN317" s="134"/>
      <c r="CO317" s="134"/>
      <c r="CP317" s="134"/>
      <c r="CQ317" s="134"/>
      <c r="CR317" s="134"/>
      <c r="CS317" s="134"/>
      <c r="CT317" s="134"/>
      <c r="CU317" s="134"/>
      <c r="CV317" s="134"/>
      <c r="CW317" s="134"/>
      <c r="CX317" s="134"/>
      <c r="CY317" s="134"/>
      <c r="CZ317" s="134"/>
      <c r="DA317" s="134"/>
      <c r="DB317" s="134">
        <v>85</v>
      </c>
      <c r="DC317" s="135">
        <v>15</v>
      </c>
      <c r="DD317" s="134"/>
      <c r="DE317" s="134"/>
      <c r="DF317" s="134"/>
      <c r="DG317" s="134"/>
      <c r="DH317" s="134"/>
      <c r="DI317" s="134"/>
      <c r="DJ317" s="134"/>
      <c r="DK317" s="207">
        <v>100</v>
      </c>
      <c r="DL317" s="131"/>
      <c r="DM317" s="134"/>
      <c r="DN317" s="134"/>
      <c r="DO317" s="136"/>
      <c r="DQ317" s="131"/>
      <c r="DR317" s="136"/>
      <c r="DS317" s="131"/>
      <c r="DT317" s="160" t="s">
        <v>1754</v>
      </c>
      <c r="DW317" s="215">
        <v>100</v>
      </c>
      <c r="DX317" s="214" t="e">
        <v>#N/A</v>
      </c>
      <c r="DY317" s="156" t="s">
        <v>1405</v>
      </c>
      <c r="DZ317" s="139" t="s">
        <v>1762</v>
      </c>
      <c r="EA317" s="139"/>
      <c r="ED317" s="229" t="s">
        <v>2517</v>
      </c>
      <c r="EE317" s="140"/>
      <c r="EG317" s="140"/>
      <c r="EI317" s="218"/>
      <c r="EJ317" s="143"/>
      <c r="EK317" s="221"/>
      <c r="EM317" s="109"/>
      <c r="EN317" s="109"/>
      <c r="EZ317" s="192" t="e">
        <f t="shared" si="74"/>
        <v>#DIV/0!</v>
      </c>
      <c r="FA317" s="192" t="e">
        <f t="shared" si="75"/>
        <v>#DIV/0!</v>
      </c>
      <c r="FB317" s="192" t="e">
        <f t="shared" si="76"/>
        <v>#DIV/0!</v>
      </c>
      <c r="FC317" s="192" t="e">
        <f t="shared" si="77"/>
        <v>#DIV/0!</v>
      </c>
      <c r="FD317" s="192" t="e">
        <f t="shared" si="78"/>
        <v>#DIV/0!</v>
      </c>
      <c r="FE317" s="193" t="e">
        <f t="shared" si="79"/>
        <v>#DIV/0!</v>
      </c>
      <c r="FF317" s="194" t="e">
        <f t="shared" si="80"/>
        <v>#DIV/0!</v>
      </c>
      <c r="FG317" s="144"/>
      <c r="FI317" s="778">
        <f t="shared" si="81"/>
        <v>0</v>
      </c>
      <c r="FJ317" s="779" t="e">
        <f t="shared" si="82"/>
        <v>#DIV/0!</v>
      </c>
      <c r="FK317" s="779" t="e">
        <f t="shared" si="83"/>
        <v>#DIV/0!</v>
      </c>
      <c r="FL317" s="780" t="e">
        <f t="shared" si="84"/>
        <v>#DIV/0!</v>
      </c>
      <c r="FM317" s="169" t="e">
        <f t="shared" si="85"/>
        <v>#DIV/0!</v>
      </c>
      <c r="FN317" s="783" t="e">
        <f t="shared" si="86"/>
        <v>#DIV/0!</v>
      </c>
    </row>
    <row r="318" spans="1:1038" s="288" customFormat="1" ht="18" customHeight="1">
      <c r="A318" s="352" t="s">
        <v>1646</v>
      </c>
      <c r="B318" s="227" t="s">
        <v>1647</v>
      </c>
      <c r="C318" s="227"/>
      <c r="D318" s="227" t="s">
        <v>1279</v>
      </c>
      <c r="E318" s="227">
        <v>52</v>
      </c>
      <c r="F318" s="227">
        <v>3</v>
      </c>
      <c r="G318" s="285" t="str">
        <f t="shared" si="73"/>
        <v>52-3</v>
      </c>
      <c r="H318" s="278">
        <v>44</v>
      </c>
      <c r="I318" s="227">
        <v>81</v>
      </c>
      <c r="J318" s="226"/>
      <c r="K318" s="545" t="b">
        <f>IF(I319=1,IF(((VLOOKUP($G318,[1]Depth_Lookup!#REF!,9,FALSE))-(H318/100))=0,"Good",IF(((VLOOKUP($G318,[1]Depth_Lookup!$A$3:$J$550,9,FALSE))-(H318/100))&gt;0,"Too Short","Too Long")))</f>
        <v>0</v>
      </c>
      <c r="L318" s="171">
        <f>(VLOOKUP($G318,Depth_Lookup!$A$3:$J$410,10,FALSE))+(H318/100)</f>
        <v>121.37</v>
      </c>
      <c r="M318" s="171">
        <f>(VLOOKUP($G318,Depth_Lookup!$A$3:$J$410,10,FALSE))+(I318/100)</f>
        <v>121.74000000000001</v>
      </c>
      <c r="N318" s="230" t="s">
        <v>1763</v>
      </c>
      <c r="O318" s="227" t="s">
        <v>1280</v>
      </c>
      <c r="P318" s="227" t="s">
        <v>853</v>
      </c>
      <c r="Q318" s="227" t="s">
        <v>125</v>
      </c>
      <c r="R318" s="286" t="s">
        <v>1633</v>
      </c>
      <c r="S318" s="227" t="s">
        <v>587</v>
      </c>
      <c r="T318" s="227" t="s">
        <v>700</v>
      </c>
      <c r="U318" s="227" t="s">
        <v>108</v>
      </c>
      <c r="V318" s="227" t="s">
        <v>509</v>
      </c>
      <c r="W318" s="227" t="s">
        <v>102</v>
      </c>
      <c r="X318" s="287">
        <v>5</v>
      </c>
      <c r="Y318" s="227" t="s">
        <v>90</v>
      </c>
      <c r="Z318" s="227" t="s">
        <v>91</v>
      </c>
      <c r="AA318" s="227"/>
      <c r="AB318" s="227"/>
      <c r="AC318" s="227"/>
      <c r="AD318" s="227"/>
      <c r="AE318" s="233"/>
      <c r="AF318" s="286" t="e">
        <v>#N/A</v>
      </c>
      <c r="AG318" s="237"/>
      <c r="AH318" s="227"/>
      <c r="AI318" s="240">
        <v>69</v>
      </c>
      <c r="AJ318" s="227"/>
      <c r="AK318" s="227"/>
      <c r="AL318" s="227"/>
      <c r="AM318" s="227"/>
      <c r="AN318" s="227"/>
      <c r="AO318" s="240"/>
      <c r="AP318" s="227"/>
      <c r="AQ318" s="227"/>
      <c r="AR318" s="227"/>
      <c r="AS318" s="227"/>
      <c r="AT318" s="227"/>
      <c r="AU318" s="240">
        <v>1</v>
      </c>
      <c r="AV318" s="227">
        <v>2</v>
      </c>
      <c r="AW318" s="227">
        <v>0.5</v>
      </c>
      <c r="AX318" s="227" t="s">
        <v>110</v>
      </c>
      <c r="AY318" s="227" t="s">
        <v>103</v>
      </c>
      <c r="AZ318" s="227"/>
      <c r="BA318" s="240">
        <v>30</v>
      </c>
      <c r="BB318" s="227">
        <v>6</v>
      </c>
      <c r="BC318" s="227">
        <v>3</v>
      </c>
      <c r="BD318" s="227" t="s">
        <v>110</v>
      </c>
      <c r="BE318" s="227" t="s">
        <v>103</v>
      </c>
      <c r="BF318" s="227"/>
      <c r="BG318" s="240"/>
      <c r="BH318" s="227"/>
      <c r="BI318" s="227"/>
      <c r="BJ318" s="227"/>
      <c r="BK318" s="227"/>
      <c r="BL318" s="227"/>
      <c r="BM318" s="240"/>
      <c r="BN318" s="227"/>
      <c r="BO318" s="227"/>
      <c r="BP318" s="227"/>
      <c r="BQ318" s="227"/>
      <c r="BR318" s="227"/>
      <c r="BS318" s="227"/>
      <c r="BT318" s="227"/>
      <c r="BU318" s="227"/>
      <c r="BV318" s="227"/>
      <c r="BW318" s="227"/>
      <c r="BX318" s="227"/>
      <c r="BY318" s="240"/>
      <c r="BZ318" s="227"/>
      <c r="CA318" s="227"/>
      <c r="CB318" s="227"/>
      <c r="CC318" s="227"/>
      <c r="CD318" s="227"/>
      <c r="CE318" s="227"/>
      <c r="CF318" s="227"/>
      <c r="CG318" s="148"/>
      <c r="CH318" s="149" t="s">
        <v>1472</v>
      </c>
      <c r="CI318" s="149">
        <v>100</v>
      </c>
      <c r="CJ318" s="149" t="s">
        <v>514</v>
      </c>
      <c r="CK318" s="151"/>
      <c r="CL318" s="152"/>
      <c r="CM318" s="152"/>
      <c r="CN318" s="152"/>
      <c r="CO318" s="152"/>
      <c r="CP318" s="152"/>
      <c r="CQ318" s="152"/>
      <c r="CR318" s="152"/>
      <c r="CS318" s="152"/>
      <c r="CT318" s="152"/>
      <c r="CU318" s="152"/>
      <c r="CV318" s="152"/>
      <c r="CW318" s="152"/>
      <c r="CX318" s="152"/>
      <c r="CY318" s="152"/>
      <c r="CZ318" s="152"/>
      <c r="DA318" s="152"/>
      <c r="DB318" s="152">
        <v>70</v>
      </c>
      <c r="DC318" s="229">
        <v>30</v>
      </c>
      <c r="DD318" s="152"/>
      <c r="DE318" s="152"/>
      <c r="DF318" s="152"/>
      <c r="DG318" s="152"/>
      <c r="DH318" s="152"/>
      <c r="DI318" s="152"/>
      <c r="DJ318" s="152"/>
      <c r="DK318" s="208">
        <v>100</v>
      </c>
      <c r="DL318" s="148"/>
      <c r="DM318" s="152"/>
      <c r="DN318" s="152"/>
      <c r="DO318" s="153"/>
      <c r="DQ318" s="148"/>
      <c r="DR318" s="153"/>
      <c r="DS318" s="148"/>
      <c r="DT318" s="289" t="s">
        <v>1600</v>
      </c>
      <c r="DU318" s="229"/>
      <c r="DV318" s="229"/>
      <c r="DW318" s="384">
        <v>100</v>
      </c>
      <c r="DX318" s="291" t="e">
        <v>#N/A</v>
      </c>
      <c r="DY318" s="157" t="s">
        <v>1597</v>
      </c>
      <c r="DZ318" s="154" t="s">
        <v>1764</v>
      </c>
      <c r="EA318" s="154"/>
      <c r="EB318" s="229"/>
      <c r="EC318" s="292"/>
      <c r="ED318" s="229" t="s">
        <v>2517</v>
      </c>
      <c r="EE318" s="293"/>
      <c r="EF318" s="294"/>
      <c r="EG318" s="293"/>
      <c r="EH318" s="295"/>
      <c r="EI318" s="296"/>
      <c r="EJ318" s="297"/>
      <c r="EK318" s="298"/>
      <c r="EL318" s="293"/>
      <c r="EM318" s="295"/>
      <c r="EN318" s="295"/>
      <c r="EO318" s="321"/>
      <c r="EP318" s="321"/>
      <c r="EQ318" s="321"/>
      <c r="ER318" s="321"/>
      <c r="ES318" s="321"/>
      <c r="ET318" s="321"/>
      <c r="EU318" s="321"/>
      <c r="EV318" s="322"/>
      <c r="EW318" s="322"/>
      <c r="EX318" s="322"/>
      <c r="EY318" s="322"/>
      <c r="EZ318" s="192" t="e">
        <f t="shared" si="74"/>
        <v>#DIV/0!</v>
      </c>
      <c r="FA318" s="192" t="e">
        <f t="shared" si="75"/>
        <v>#DIV/0!</v>
      </c>
      <c r="FB318" s="192" t="e">
        <f t="shared" si="76"/>
        <v>#DIV/0!</v>
      </c>
      <c r="FC318" s="192" t="e">
        <f t="shared" si="77"/>
        <v>#DIV/0!</v>
      </c>
      <c r="FD318" s="192" t="e">
        <f t="shared" si="78"/>
        <v>#DIV/0!</v>
      </c>
      <c r="FE318" s="193" t="e">
        <f t="shared" si="79"/>
        <v>#DIV/0!</v>
      </c>
      <c r="FF318" s="194" t="e">
        <f t="shared" si="80"/>
        <v>#DIV/0!</v>
      </c>
      <c r="FG318" s="321"/>
      <c r="FH318" s="295"/>
      <c r="FI318" s="778">
        <f t="shared" si="81"/>
        <v>0</v>
      </c>
      <c r="FJ318" s="779" t="e">
        <f t="shared" si="82"/>
        <v>#DIV/0!</v>
      </c>
      <c r="FK318" s="779" t="e">
        <f t="shared" si="83"/>
        <v>#DIV/0!</v>
      </c>
      <c r="FL318" s="780" t="e">
        <f t="shared" si="84"/>
        <v>#DIV/0!</v>
      </c>
      <c r="FM318" s="169" t="e">
        <f t="shared" si="85"/>
        <v>#DIV/0!</v>
      </c>
      <c r="FN318" s="783" t="e">
        <f t="shared" si="86"/>
        <v>#DIV/0!</v>
      </c>
      <c r="FO318" s="227"/>
      <c r="FP318" s="227"/>
      <c r="FQ318" s="227"/>
      <c r="FR318" s="227"/>
      <c r="FS318" s="227"/>
      <c r="FT318" s="227"/>
      <c r="FU318" s="227"/>
      <c r="FV318" s="227"/>
      <c r="FW318" s="227"/>
      <c r="FX318" s="227"/>
      <c r="FY318" s="227"/>
      <c r="FZ318" s="227"/>
      <c r="GA318" s="227"/>
      <c r="GB318" s="227"/>
      <c r="GC318" s="227"/>
      <c r="GD318" s="227"/>
      <c r="GE318" s="227"/>
      <c r="GF318" s="227"/>
      <c r="GG318" s="227"/>
      <c r="GH318" s="227"/>
      <c r="GI318" s="227"/>
      <c r="GJ318" s="227"/>
      <c r="GK318" s="227"/>
      <c r="GL318" s="227"/>
      <c r="GM318" s="227"/>
      <c r="GN318" s="227"/>
      <c r="GO318" s="227"/>
      <c r="GP318" s="227"/>
      <c r="GQ318" s="227"/>
      <c r="GR318" s="227"/>
      <c r="GS318" s="227"/>
      <c r="GT318" s="227"/>
      <c r="GU318" s="227"/>
      <c r="GV318" s="227"/>
      <c r="GW318" s="227"/>
      <c r="GX318" s="227"/>
      <c r="GY318" s="227"/>
      <c r="GZ318" s="227"/>
      <c r="HA318" s="227"/>
      <c r="HB318" s="227"/>
      <c r="HC318" s="227"/>
      <c r="HD318" s="227"/>
      <c r="HE318" s="227"/>
      <c r="HF318" s="227"/>
      <c r="HG318" s="227"/>
      <c r="HH318" s="227"/>
      <c r="HI318" s="227"/>
      <c r="HJ318" s="227"/>
      <c r="HK318" s="227"/>
      <c r="HL318" s="227"/>
      <c r="HM318" s="227"/>
      <c r="HN318" s="227"/>
      <c r="HO318" s="227"/>
      <c r="HP318" s="227"/>
      <c r="HQ318" s="227"/>
      <c r="HR318" s="227"/>
      <c r="HS318" s="227"/>
      <c r="HT318" s="227"/>
      <c r="HU318" s="227"/>
      <c r="HV318" s="227"/>
      <c r="HW318" s="227"/>
      <c r="HX318" s="227"/>
      <c r="HY318" s="227"/>
      <c r="HZ318" s="227"/>
      <c r="IA318" s="227"/>
      <c r="IB318" s="227"/>
      <c r="IC318" s="227"/>
      <c r="ID318" s="227"/>
      <c r="IE318" s="227"/>
      <c r="IF318" s="227"/>
      <c r="IG318" s="227"/>
      <c r="IH318" s="227"/>
      <c r="II318" s="227"/>
      <c r="IJ318" s="227"/>
      <c r="IK318" s="227"/>
      <c r="IL318" s="227"/>
      <c r="IM318" s="227"/>
      <c r="IN318" s="227"/>
      <c r="IO318" s="227"/>
      <c r="IP318" s="227"/>
      <c r="IQ318" s="227"/>
      <c r="IR318" s="227"/>
      <c r="IS318" s="227"/>
      <c r="IT318" s="227"/>
      <c r="IU318" s="227"/>
      <c r="IV318" s="227"/>
      <c r="IW318" s="227"/>
      <c r="IX318" s="227"/>
      <c r="IY318" s="227"/>
      <c r="IZ318" s="227"/>
      <c r="JA318" s="227"/>
      <c r="JB318" s="227"/>
      <c r="JC318" s="227"/>
      <c r="JD318" s="227"/>
      <c r="JE318" s="227"/>
      <c r="JF318" s="227"/>
      <c r="JG318" s="227"/>
      <c r="JH318" s="227"/>
      <c r="JI318" s="227"/>
      <c r="JJ318" s="227"/>
      <c r="JK318" s="227"/>
      <c r="JL318" s="227"/>
      <c r="JM318" s="227"/>
      <c r="JN318" s="227"/>
      <c r="JO318" s="227"/>
      <c r="JP318" s="227"/>
      <c r="JQ318" s="227"/>
      <c r="JR318" s="227"/>
      <c r="JS318" s="227"/>
      <c r="JT318" s="227"/>
      <c r="JU318" s="227"/>
      <c r="JV318" s="227"/>
      <c r="JW318" s="227"/>
      <c r="JX318" s="227"/>
      <c r="JY318" s="227"/>
      <c r="JZ318" s="227"/>
      <c r="KA318" s="227"/>
      <c r="KB318" s="227"/>
      <c r="KC318" s="227"/>
      <c r="KD318" s="227"/>
      <c r="KE318" s="227"/>
      <c r="KF318" s="227"/>
      <c r="KG318" s="227"/>
      <c r="KH318" s="227"/>
      <c r="KI318" s="227"/>
      <c r="KJ318" s="227"/>
      <c r="KK318" s="227"/>
      <c r="KL318" s="227"/>
      <c r="KM318" s="227"/>
      <c r="KN318" s="227"/>
      <c r="KO318" s="227"/>
      <c r="KP318" s="227"/>
      <c r="KQ318" s="227"/>
      <c r="KR318" s="227"/>
      <c r="KS318" s="227"/>
      <c r="KT318" s="227"/>
      <c r="KU318" s="227"/>
      <c r="KV318" s="227"/>
      <c r="KW318" s="227"/>
      <c r="KX318" s="227"/>
      <c r="KY318" s="227"/>
      <c r="KZ318" s="227"/>
      <c r="LA318" s="227"/>
      <c r="LB318" s="227"/>
      <c r="LC318" s="227"/>
      <c r="LD318" s="227"/>
      <c r="LE318" s="227"/>
      <c r="LF318" s="227"/>
      <c r="LG318" s="227"/>
      <c r="LH318" s="227"/>
      <c r="LI318" s="227"/>
      <c r="LJ318" s="227"/>
      <c r="LK318" s="227"/>
      <c r="LL318" s="227"/>
      <c r="LM318" s="227"/>
      <c r="LN318" s="227"/>
      <c r="LO318" s="227"/>
      <c r="LP318" s="227"/>
      <c r="LQ318" s="227"/>
      <c r="LR318" s="227"/>
      <c r="LS318" s="227"/>
      <c r="LT318" s="227"/>
      <c r="LU318" s="227"/>
      <c r="LV318" s="227"/>
      <c r="LW318" s="227"/>
      <c r="LX318" s="227"/>
      <c r="LY318" s="227"/>
      <c r="LZ318" s="227"/>
      <c r="MA318" s="227"/>
      <c r="MB318" s="227"/>
      <c r="MC318" s="227"/>
      <c r="MD318" s="227"/>
      <c r="ME318" s="227"/>
      <c r="MF318" s="227"/>
      <c r="MG318" s="227"/>
      <c r="MH318" s="227"/>
      <c r="MI318" s="227"/>
      <c r="MJ318" s="227"/>
      <c r="MK318" s="227"/>
      <c r="ML318" s="227"/>
      <c r="MM318" s="227"/>
      <c r="MN318" s="227"/>
      <c r="MO318" s="227"/>
      <c r="MP318" s="227"/>
      <c r="MQ318" s="227"/>
      <c r="MR318" s="227"/>
      <c r="MS318" s="227"/>
      <c r="MT318" s="227"/>
      <c r="MU318" s="227"/>
      <c r="MV318" s="227"/>
      <c r="MW318" s="227"/>
      <c r="MX318" s="227"/>
      <c r="MY318" s="227"/>
      <c r="MZ318" s="227"/>
      <c r="NA318" s="227"/>
      <c r="NB318" s="227"/>
      <c r="NC318" s="227"/>
      <c r="ND318" s="227"/>
      <c r="NE318" s="227"/>
      <c r="NF318" s="227"/>
      <c r="NG318" s="227"/>
      <c r="NH318" s="227"/>
      <c r="NI318" s="227"/>
      <c r="NJ318" s="227"/>
      <c r="NK318" s="227"/>
      <c r="NL318" s="227"/>
      <c r="NM318" s="227"/>
      <c r="NN318" s="227"/>
      <c r="NO318" s="227"/>
      <c r="NP318" s="227"/>
      <c r="NQ318" s="227"/>
      <c r="NR318" s="227"/>
      <c r="NS318" s="227"/>
      <c r="NT318" s="227"/>
      <c r="NU318" s="227"/>
      <c r="NV318" s="227"/>
      <c r="NW318" s="227"/>
      <c r="NX318" s="227"/>
      <c r="NY318" s="227"/>
      <c r="NZ318" s="227"/>
      <c r="OA318" s="227"/>
      <c r="OB318" s="227"/>
      <c r="OC318" s="227"/>
      <c r="OD318" s="227"/>
      <c r="OE318" s="227"/>
      <c r="OF318" s="227"/>
      <c r="OG318" s="227"/>
      <c r="OH318" s="227"/>
      <c r="OI318" s="227"/>
      <c r="OJ318" s="227"/>
      <c r="OK318" s="227"/>
      <c r="OL318" s="227"/>
      <c r="OM318" s="227"/>
      <c r="ON318" s="227"/>
      <c r="OO318" s="227"/>
      <c r="OP318" s="227"/>
      <c r="OQ318" s="227"/>
      <c r="OR318" s="227"/>
      <c r="OS318" s="227"/>
      <c r="OT318" s="227"/>
      <c r="OU318" s="227"/>
      <c r="OV318" s="227"/>
      <c r="OW318" s="227"/>
      <c r="OX318" s="227"/>
      <c r="OY318" s="227"/>
      <c r="OZ318" s="227"/>
      <c r="PA318" s="227"/>
      <c r="PB318" s="227"/>
      <c r="PC318" s="227"/>
      <c r="PD318" s="227"/>
      <c r="PE318" s="227"/>
      <c r="PF318" s="227"/>
      <c r="PG318" s="227"/>
      <c r="PH318" s="227"/>
      <c r="PI318" s="227"/>
      <c r="PJ318" s="227"/>
      <c r="PK318" s="227"/>
      <c r="PL318" s="227"/>
      <c r="PM318" s="227"/>
      <c r="PN318" s="227"/>
      <c r="PO318" s="227"/>
      <c r="PP318" s="227"/>
      <c r="PQ318" s="227"/>
      <c r="PR318" s="227"/>
      <c r="PS318" s="227"/>
      <c r="PT318" s="227"/>
      <c r="PU318" s="227"/>
      <c r="PV318" s="227"/>
      <c r="PW318" s="227"/>
      <c r="PX318" s="227"/>
      <c r="PY318" s="227"/>
      <c r="PZ318" s="227"/>
      <c r="QA318" s="227"/>
      <c r="QB318" s="227"/>
      <c r="QC318" s="227"/>
      <c r="QD318" s="227"/>
      <c r="QE318" s="227"/>
      <c r="QF318" s="227"/>
      <c r="QG318" s="227"/>
      <c r="QH318" s="227"/>
      <c r="QI318" s="227"/>
      <c r="QJ318" s="227"/>
      <c r="QK318" s="227"/>
      <c r="QL318" s="227"/>
      <c r="QM318" s="227"/>
      <c r="QN318" s="227"/>
      <c r="QO318" s="227"/>
      <c r="QP318" s="227"/>
      <c r="QQ318" s="227"/>
      <c r="QR318" s="227"/>
      <c r="QS318" s="227"/>
      <c r="QT318" s="227"/>
      <c r="QU318" s="227"/>
      <c r="QV318" s="227"/>
      <c r="QW318" s="227"/>
      <c r="QX318" s="227"/>
      <c r="QY318" s="227"/>
      <c r="QZ318" s="227"/>
      <c r="RA318" s="227"/>
      <c r="RB318" s="227"/>
      <c r="RC318" s="227"/>
      <c r="RD318" s="227"/>
      <c r="RE318" s="227"/>
      <c r="RF318" s="227"/>
      <c r="RG318" s="227"/>
      <c r="RH318" s="227"/>
      <c r="RI318" s="227"/>
      <c r="RJ318" s="227"/>
      <c r="RK318" s="227"/>
      <c r="RL318" s="227"/>
      <c r="RM318" s="227"/>
      <c r="RN318" s="227"/>
      <c r="RO318" s="227"/>
      <c r="RP318" s="227"/>
      <c r="RQ318" s="227"/>
      <c r="RR318" s="227"/>
      <c r="RS318" s="227"/>
      <c r="RT318" s="227"/>
      <c r="RU318" s="227"/>
      <c r="RV318" s="227"/>
      <c r="RW318" s="227"/>
      <c r="RX318" s="227"/>
      <c r="RY318" s="227"/>
      <c r="RZ318" s="227"/>
      <c r="SA318" s="227"/>
      <c r="SB318" s="227"/>
      <c r="SC318" s="227"/>
      <c r="SD318" s="227"/>
      <c r="SE318" s="227"/>
      <c r="SF318" s="227"/>
      <c r="SG318" s="227"/>
      <c r="SH318" s="227"/>
      <c r="SI318" s="227"/>
      <c r="SJ318" s="227"/>
      <c r="SK318" s="227"/>
      <c r="SL318" s="227"/>
      <c r="SM318" s="227"/>
      <c r="SN318" s="227"/>
      <c r="SO318" s="227"/>
      <c r="SP318" s="227"/>
      <c r="SQ318" s="227"/>
      <c r="SR318" s="227"/>
      <c r="SS318" s="227"/>
      <c r="ST318" s="227"/>
      <c r="SU318" s="227"/>
      <c r="SV318" s="227"/>
      <c r="SW318" s="227"/>
      <c r="SX318" s="227"/>
      <c r="SY318" s="227"/>
      <c r="SZ318" s="227"/>
      <c r="TA318" s="227"/>
      <c r="TB318" s="227"/>
      <c r="TC318" s="227"/>
      <c r="TD318" s="227"/>
      <c r="TE318" s="227"/>
      <c r="TF318" s="227"/>
      <c r="TG318" s="227"/>
      <c r="TH318" s="227"/>
      <c r="TI318" s="227"/>
      <c r="TJ318" s="227"/>
      <c r="TK318" s="227"/>
      <c r="TL318" s="227"/>
      <c r="TM318" s="227"/>
      <c r="TN318" s="227"/>
      <c r="TO318" s="227"/>
      <c r="TP318" s="227"/>
      <c r="TQ318" s="227"/>
      <c r="TR318" s="227"/>
      <c r="TS318" s="227"/>
      <c r="TT318" s="227"/>
      <c r="TU318" s="227"/>
      <c r="TV318" s="227"/>
      <c r="TW318" s="227"/>
      <c r="TX318" s="227"/>
      <c r="TY318" s="227"/>
      <c r="TZ318" s="227"/>
      <c r="UA318" s="227"/>
      <c r="UB318" s="227"/>
      <c r="UC318" s="227"/>
      <c r="UD318" s="227"/>
      <c r="UE318" s="227"/>
      <c r="UF318" s="227"/>
      <c r="UG318" s="227"/>
      <c r="UH318" s="227"/>
      <c r="UI318" s="227"/>
      <c r="UJ318" s="227"/>
      <c r="UK318" s="227"/>
      <c r="UL318" s="227"/>
      <c r="UM318" s="227"/>
      <c r="UN318" s="227"/>
      <c r="UO318" s="227"/>
      <c r="UP318" s="227"/>
      <c r="UQ318" s="227"/>
      <c r="UR318" s="227"/>
      <c r="US318" s="227"/>
      <c r="UT318" s="227"/>
      <c r="UU318" s="227"/>
      <c r="UV318" s="227"/>
      <c r="UW318" s="227"/>
      <c r="UX318" s="227"/>
      <c r="UY318" s="227"/>
      <c r="UZ318" s="227"/>
      <c r="VA318" s="227"/>
      <c r="VB318" s="227"/>
      <c r="VC318" s="227"/>
      <c r="VD318" s="227"/>
      <c r="VE318" s="227"/>
      <c r="VF318" s="227"/>
      <c r="VG318" s="227"/>
      <c r="VH318" s="227"/>
      <c r="VI318" s="227"/>
      <c r="VJ318" s="227"/>
      <c r="VK318" s="227"/>
      <c r="VL318" s="227"/>
      <c r="VM318" s="227"/>
      <c r="VN318" s="227"/>
      <c r="VO318" s="227"/>
      <c r="VP318" s="227"/>
      <c r="VQ318" s="227"/>
      <c r="VR318" s="227"/>
      <c r="VS318" s="227"/>
      <c r="VT318" s="227"/>
      <c r="VU318" s="227"/>
      <c r="VV318" s="227"/>
      <c r="VW318" s="227"/>
      <c r="VX318" s="227"/>
      <c r="VY318" s="227"/>
      <c r="VZ318" s="227"/>
      <c r="WA318" s="227"/>
      <c r="WB318" s="227"/>
      <c r="WC318" s="227"/>
      <c r="WD318" s="227"/>
      <c r="WE318" s="227"/>
      <c r="WF318" s="227"/>
      <c r="WG318" s="227"/>
      <c r="WH318" s="227"/>
      <c r="WI318" s="227"/>
      <c r="WJ318" s="227"/>
      <c r="WK318" s="227"/>
      <c r="WL318" s="227"/>
      <c r="WM318" s="227"/>
      <c r="WN318" s="227"/>
      <c r="WO318" s="227"/>
      <c r="WP318" s="227"/>
      <c r="WQ318" s="227"/>
      <c r="WR318" s="227"/>
      <c r="WS318" s="227"/>
      <c r="WT318" s="227"/>
      <c r="WU318" s="227"/>
      <c r="WV318" s="227"/>
      <c r="WW318" s="227"/>
      <c r="WX318" s="227"/>
      <c r="WY318" s="227"/>
      <c r="WZ318" s="227"/>
      <c r="XA318" s="227"/>
      <c r="XB318" s="227"/>
      <c r="XC318" s="227"/>
      <c r="XD318" s="227"/>
      <c r="XE318" s="227"/>
      <c r="XF318" s="227"/>
      <c r="XG318" s="227"/>
      <c r="XH318" s="227"/>
      <c r="XI318" s="227"/>
      <c r="XJ318" s="227"/>
      <c r="XK318" s="227"/>
      <c r="XL318" s="227"/>
      <c r="XM318" s="227"/>
      <c r="XN318" s="227"/>
      <c r="XO318" s="227"/>
      <c r="XP318" s="227"/>
      <c r="XQ318" s="227"/>
      <c r="XR318" s="227"/>
      <c r="XS318" s="227"/>
      <c r="XT318" s="227"/>
      <c r="XU318" s="227"/>
      <c r="XV318" s="227"/>
      <c r="XW318" s="227"/>
      <c r="XX318" s="227"/>
      <c r="XY318" s="227"/>
      <c r="XZ318" s="227"/>
      <c r="YA318" s="227"/>
      <c r="YB318" s="227"/>
      <c r="YC318" s="227"/>
      <c r="YD318" s="227"/>
      <c r="YE318" s="227"/>
      <c r="YF318" s="227"/>
      <c r="YG318" s="227"/>
      <c r="YH318" s="227"/>
      <c r="YI318" s="227"/>
      <c r="YJ318" s="227"/>
      <c r="YK318" s="227"/>
      <c r="YL318" s="227"/>
      <c r="YM318" s="227"/>
      <c r="YN318" s="227"/>
      <c r="YO318" s="227"/>
      <c r="YP318" s="227"/>
      <c r="YQ318" s="227"/>
      <c r="YR318" s="227"/>
      <c r="YS318" s="227"/>
      <c r="YT318" s="227"/>
      <c r="YU318" s="227"/>
      <c r="YV318" s="227"/>
      <c r="YW318" s="227"/>
      <c r="YX318" s="227"/>
      <c r="YY318" s="227"/>
      <c r="YZ318" s="227"/>
      <c r="ZA318" s="227"/>
      <c r="ZB318" s="227"/>
      <c r="ZC318" s="227"/>
      <c r="ZD318" s="227"/>
      <c r="ZE318" s="227"/>
      <c r="ZF318" s="227"/>
      <c r="ZG318" s="227"/>
      <c r="ZH318" s="227"/>
      <c r="ZI318" s="227"/>
      <c r="ZJ318" s="227"/>
      <c r="ZK318" s="227"/>
      <c r="ZL318" s="227"/>
      <c r="ZM318" s="227"/>
      <c r="ZN318" s="227"/>
      <c r="ZO318" s="227"/>
      <c r="ZP318" s="227"/>
      <c r="ZQ318" s="227"/>
      <c r="ZR318" s="227"/>
      <c r="ZS318" s="227"/>
      <c r="ZT318" s="227"/>
      <c r="ZU318" s="227"/>
      <c r="ZV318" s="227"/>
      <c r="ZW318" s="227"/>
      <c r="ZX318" s="227"/>
      <c r="ZY318" s="227"/>
      <c r="ZZ318" s="227"/>
      <c r="AAA318" s="227"/>
      <c r="AAB318" s="227"/>
      <c r="AAC318" s="227"/>
      <c r="AAD318" s="227"/>
      <c r="AAE318" s="227"/>
      <c r="AAF318" s="227"/>
      <c r="AAG318" s="227"/>
      <c r="AAH318" s="227"/>
      <c r="AAI318" s="227"/>
      <c r="AAJ318" s="227"/>
      <c r="AAK318" s="227"/>
      <c r="AAL318" s="227"/>
      <c r="AAM318" s="227"/>
      <c r="AAN318" s="227"/>
      <c r="AAO318" s="227"/>
      <c r="AAP318" s="227"/>
      <c r="AAQ318" s="227"/>
      <c r="AAR318" s="227"/>
      <c r="AAS318" s="227"/>
      <c r="AAT318" s="227"/>
      <c r="AAU318" s="227"/>
      <c r="AAV318" s="227"/>
      <c r="AAW318" s="227"/>
      <c r="AAX318" s="227"/>
      <c r="AAY318" s="227"/>
      <c r="AAZ318" s="227"/>
      <c r="ABA318" s="227"/>
      <c r="ABB318" s="227"/>
      <c r="ABC318" s="227"/>
      <c r="ABD318" s="227"/>
      <c r="ABE318" s="227"/>
      <c r="ABF318" s="227"/>
      <c r="ABG318" s="227"/>
      <c r="ABH318" s="227"/>
      <c r="ABI318" s="227"/>
      <c r="ABJ318" s="227"/>
      <c r="ABK318" s="227"/>
      <c r="ABL318" s="227"/>
      <c r="ABM318" s="227"/>
      <c r="ABN318" s="227"/>
      <c r="ABO318" s="227"/>
      <c r="ABP318" s="227"/>
      <c r="ABQ318" s="227"/>
      <c r="ABR318" s="227"/>
      <c r="ABS318" s="227"/>
      <c r="ABT318" s="227"/>
      <c r="ABU318" s="227"/>
      <c r="ABV318" s="227"/>
      <c r="ABW318" s="227"/>
      <c r="ABX318" s="227"/>
      <c r="ABY318" s="227"/>
      <c r="ABZ318" s="227"/>
      <c r="ACA318" s="227"/>
      <c r="ACB318" s="227"/>
      <c r="ACC318" s="227"/>
      <c r="ACD318" s="227"/>
      <c r="ACE318" s="227"/>
      <c r="ACF318" s="227"/>
      <c r="ACG318" s="227"/>
      <c r="ACH318" s="227"/>
      <c r="ACI318" s="227"/>
      <c r="ACJ318" s="227"/>
      <c r="ACK318" s="227"/>
      <c r="ACL318" s="227"/>
      <c r="ACM318" s="227"/>
      <c r="ACN318" s="227"/>
      <c r="ACO318" s="227"/>
      <c r="ACP318" s="227"/>
      <c r="ACQ318" s="227"/>
      <c r="ACR318" s="227"/>
      <c r="ACS318" s="227"/>
      <c r="ACT318" s="227"/>
      <c r="ACU318" s="227"/>
      <c r="ACV318" s="227"/>
      <c r="ACW318" s="227"/>
      <c r="ACX318" s="227"/>
      <c r="ACY318" s="227"/>
      <c r="ACZ318" s="227"/>
      <c r="ADA318" s="227"/>
      <c r="ADB318" s="227"/>
      <c r="ADC318" s="227"/>
      <c r="ADD318" s="227"/>
      <c r="ADE318" s="227"/>
      <c r="ADF318" s="227"/>
      <c r="ADG318" s="227"/>
      <c r="ADH318" s="227"/>
      <c r="ADI318" s="227"/>
      <c r="ADJ318" s="227"/>
      <c r="ADK318" s="227"/>
      <c r="ADL318" s="227"/>
      <c r="ADM318" s="227"/>
      <c r="ADN318" s="227"/>
      <c r="ADO318" s="227"/>
      <c r="ADP318" s="227"/>
      <c r="ADQ318" s="227"/>
      <c r="ADR318" s="227"/>
      <c r="ADS318" s="227"/>
      <c r="ADT318" s="227"/>
      <c r="ADU318" s="227"/>
      <c r="ADV318" s="227"/>
      <c r="ADW318" s="227"/>
      <c r="ADX318" s="227"/>
      <c r="ADY318" s="227"/>
      <c r="ADZ318" s="227"/>
      <c r="AEA318" s="227"/>
      <c r="AEB318" s="227"/>
      <c r="AEC318" s="227"/>
      <c r="AED318" s="227"/>
      <c r="AEE318" s="227"/>
      <c r="AEF318" s="227"/>
      <c r="AEG318" s="227"/>
      <c r="AEH318" s="227"/>
      <c r="AEI318" s="227"/>
      <c r="AEJ318" s="227"/>
      <c r="AEK318" s="227"/>
      <c r="AEL318" s="227"/>
      <c r="AEM318" s="227"/>
      <c r="AEN318" s="227"/>
      <c r="AEO318" s="227"/>
      <c r="AEP318" s="227"/>
      <c r="AEQ318" s="227"/>
      <c r="AER318" s="227"/>
      <c r="AES318" s="227"/>
      <c r="AET318" s="227"/>
      <c r="AEU318" s="227"/>
      <c r="AEV318" s="227"/>
      <c r="AEW318" s="227"/>
      <c r="AEX318" s="227"/>
      <c r="AEY318" s="227"/>
      <c r="AEZ318" s="227"/>
      <c r="AFA318" s="227"/>
      <c r="AFB318" s="227"/>
      <c r="AFC318" s="227"/>
      <c r="AFD318" s="227"/>
      <c r="AFE318" s="227"/>
      <c r="AFF318" s="227"/>
      <c r="AFG318" s="227"/>
      <c r="AFH318" s="227"/>
      <c r="AFI318" s="227"/>
      <c r="AFJ318" s="227"/>
      <c r="AFK318" s="227"/>
      <c r="AFL318" s="227"/>
      <c r="AFM318" s="227"/>
      <c r="AFN318" s="227"/>
      <c r="AFO318" s="227"/>
      <c r="AFP318" s="227"/>
      <c r="AFQ318" s="227"/>
      <c r="AFR318" s="227"/>
      <c r="AFS318" s="227"/>
      <c r="AFT318" s="227"/>
      <c r="AFU318" s="227"/>
      <c r="AFV318" s="227"/>
      <c r="AFW318" s="227"/>
      <c r="AFX318" s="227"/>
      <c r="AFY318" s="227"/>
      <c r="AFZ318" s="227"/>
      <c r="AGA318" s="227"/>
      <c r="AGB318" s="227"/>
      <c r="AGC318" s="227"/>
      <c r="AGD318" s="227"/>
      <c r="AGE318" s="227"/>
      <c r="AGF318" s="227"/>
      <c r="AGG318" s="227"/>
      <c r="AGH318" s="227"/>
      <c r="AGI318" s="227"/>
      <c r="AGJ318" s="227"/>
      <c r="AGK318" s="227"/>
      <c r="AGL318" s="227"/>
      <c r="AGM318" s="227"/>
      <c r="AGN318" s="227"/>
      <c r="AGO318" s="227"/>
      <c r="AGP318" s="227"/>
      <c r="AGQ318" s="227"/>
      <c r="AGR318" s="227"/>
      <c r="AGS318" s="227"/>
      <c r="AGT318" s="227"/>
      <c r="AGU318" s="227"/>
      <c r="AGV318" s="227"/>
      <c r="AGW318" s="227"/>
      <c r="AGX318" s="227"/>
      <c r="AGY318" s="227"/>
      <c r="AGZ318" s="227"/>
      <c r="AHA318" s="227"/>
      <c r="AHB318" s="227"/>
      <c r="AHC318" s="227"/>
      <c r="AHD318" s="227"/>
      <c r="AHE318" s="227"/>
      <c r="AHF318" s="227"/>
      <c r="AHG318" s="227"/>
      <c r="AHH318" s="227"/>
      <c r="AHI318" s="227"/>
      <c r="AHJ318" s="227"/>
      <c r="AHK318" s="227"/>
      <c r="AHL318" s="227"/>
      <c r="AHM318" s="227"/>
      <c r="AHN318" s="227"/>
      <c r="AHO318" s="227"/>
      <c r="AHP318" s="227"/>
      <c r="AHQ318" s="227"/>
      <c r="AHR318" s="227"/>
      <c r="AHS318" s="227"/>
      <c r="AHT318" s="227"/>
      <c r="AHU318" s="227"/>
      <c r="AHV318" s="227"/>
      <c r="AHW318" s="227"/>
      <c r="AHX318" s="227"/>
      <c r="AHY318" s="227"/>
      <c r="AHZ318" s="227"/>
      <c r="AIA318" s="227"/>
      <c r="AIB318" s="227"/>
      <c r="AIC318" s="227"/>
      <c r="AID318" s="227"/>
      <c r="AIE318" s="227"/>
      <c r="AIF318" s="227"/>
      <c r="AIG318" s="227"/>
      <c r="AIH318" s="227"/>
      <c r="AII318" s="227"/>
      <c r="AIJ318" s="227"/>
      <c r="AIK318" s="227"/>
      <c r="AIL318" s="227"/>
      <c r="AIM318" s="227"/>
      <c r="AIN318" s="227"/>
      <c r="AIO318" s="227"/>
      <c r="AIP318" s="227"/>
      <c r="AIQ318" s="227"/>
      <c r="AIR318" s="227"/>
      <c r="AIS318" s="227"/>
      <c r="AIT318" s="227"/>
      <c r="AIU318" s="227"/>
      <c r="AIV318" s="227"/>
      <c r="AIW318" s="227"/>
      <c r="AIX318" s="227"/>
      <c r="AIY318" s="227"/>
      <c r="AIZ318" s="227"/>
      <c r="AJA318" s="227"/>
      <c r="AJB318" s="227"/>
      <c r="AJC318" s="227"/>
      <c r="AJD318" s="227"/>
      <c r="AJE318" s="227"/>
      <c r="AJF318" s="227"/>
      <c r="AJG318" s="227"/>
      <c r="AJH318" s="227"/>
      <c r="AJI318" s="227"/>
      <c r="AJJ318" s="227"/>
      <c r="AJK318" s="227"/>
      <c r="AJL318" s="227"/>
      <c r="AJM318" s="227"/>
      <c r="AJN318" s="227"/>
      <c r="AJO318" s="227"/>
      <c r="AJP318" s="227"/>
      <c r="AJQ318" s="227"/>
      <c r="AJR318" s="227"/>
      <c r="AJS318" s="227"/>
      <c r="AJT318" s="227"/>
      <c r="AJU318" s="227"/>
      <c r="AJV318" s="227"/>
      <c r="AJW318" s="227"/>
      <c r="AJX318" s="227"/>
      <c r="AJY318" s="227"/>
      <c r="AJZ318" s="227"/>
      <c r="AKA318" s="227"/>
      <c r="AKB318" s="227"/>
      <c r="AKC318" s="227"/>
      <c r="AKD318" s="227"/>
      <c r="AKE318" s="227"/>
      <c r="AKF318" s="227"/>
      <c r="AKG318" s="227"/>
      <c r="AKH318" s="227"/>
      <c r="AKI318" s="227"/>
      <c r="AKJ318" s="227"/>
      <c r="AKK318" s="227"/>
      <c r="AKL318" s="227"/>
      <c r="AKM318" s="227"/>
      <c r="AKN318" s="227"/>
      <c r="AKO318" s="227"/>
      <c r="AKP318" s="227"/>
      <c r="AKQ318" s="227"/>
      <c r="AKR318" s="227"/>
      <c r="AKS318" s="227"/>
      <c r="AKT318" s="227"/>
      <c r="AKU318" s="227"/>
      <c r="AKV318" s="227"/>
      <c r="AKW318" s="227"/>
      <c r="AKX318" s="227"/>
      <c r="AKY318" s="227"/>
      <c r="AKZ318" s="227"/>
      <c r="ALA318" s="227"/>
      <c r="ALB318" s="227"/>
      <c r="ALC318" s="227"/>
      <c r="ALD318" s="227"/>
      <c r="ALE318" s="227"/>
      <c r="ALF318" s="227"/>
      <c r="ALG318" s="227"/>
      <c r="ALH318" s="227"/>
      <c r="ALI318" s="227"/>
      <c r="ALJ318" s="227"/>
      <c r="ALK318" s="227"/>
      <c r="ALL318" s="227"/>
      <c r="ALM318" s="227"/>
      <c r="ALN318" s="227"/>
      <c r="ALO318" s="227"/>
      <c r="ALP318" s="227"/>
      <c r="ALQ318" s="227"/>
      <c r="ALR318" s="227"/>
      <c r="ALS318" s="227"/>
      <c r="ALT318" s="227"/>
      <c r="ALU318" s="227"/>
      <c r="ALV318" s="227"/>
      <c r="ALW318" s="227"/>
      <c r="ALX318" s="227"/>
      <c r="ALY318" s="227"/>
      <c r="ALZ318" s="227"/>
      <c r="AMA318" s="227"/>
      <c r="AMB318" s="227"/>
      <c r="AMC318" s="227"/>
      <c r="AMD318" s="227"/>
      <c r="AME318" s="227"/>
      <c r="AMF318" s="227"/>
      <c r="AMG318" s="227"/>
      <c r="AMH318" s="227"/>
      <c r="AMI318" s="227"/>
      <c r="AMJ318" s="227"/>
      <c r="AMK318" s="227"/>
      <c r="AML318" s="227"/>
      <c r="AMM318" s="227"/>
      <c r="AMN318" s="227"/>
      <c r="AMO318" s="227"/>
      <c r="AMP318" s="227"/>
      <c r="AMQ318" s="227"/>
      <c r="AMR318" s="227"/>
      <c r="AMS318" s="227"/>
      <c r="AMT318" s="227"/>
      <c r="AMU318" s="227"/>
      <c r="AMV318" s="227"/>
      <c r="AMW318" s="227"/>
      <c r="AMX318" s="227"/>
    </row>
    <row r="319" spans="1:1038" ht="18" customHeight="1">
      <c r="A319" s="125" t="s">
        <v>1646</v>
      </c>
      <c r="B319" s="126" t="s">
        <v>1647</v>
      </c>
      <c r="D319" s="126" t="s">
        <v>1279</v>
      </c>
      <c r="E319" s="126">
        <v>52</v>
      </c>
      <c r="F319" s="126">
        <v>4</v>
      </c>
      <c r="G319" s="285" t="str">
        <f t="shared" si="73"/>
        <v>52-4</v>
      </c>
      <c r="H319" s="277">
        <v>0</v>
      </c>
      <c r="I319" s="126">
        <v>39</v>
      </c>
      <c r="K319" s="545" t="b">
        <f>IF(I320=1,IF(((VLOOKUP($G319,[1]Depth_Lookup!#REF!,9,FALSE))-(H319/100))=0,"Good",IF(((VLOOKUP($G319,[1]Depth_Lookup!$A$3:$J$550,9,FALSE))-(H319/100))&gt;0,"Too Short","Too Long")))</f>
        <v>0</v>
      </c>
      <c r="L319" s="171">
        <f>(VLOOKUP($G319,Depth_Lookup!$A$3:$J$410,10,FALSE))+(H319/100)</f>
        <v>121.74</v>
      </c>
      <c r="M319" s="171">
        <f>(VLOOKUP($G319,Depth_Lookup!$A$3:$J$410,10,FALSE))+(I319/100)</f>
        <v>122.13</v>
      </c>
      <c r="N319" s="127" t="s">
        <v>1763</v>
      </c>
      <c r="O319" s="126">
        <v>2</v>
      </c>
      <c r="P319" s="126" t="s">
        <v>853</v>
      </c>
      <c r="Q319" s="126" t="s">
        <v>125</v>
      </c>
      <c r="R319" s="196" t="s">
        <v>1633</v>
      </c>
      <c r="S319" s="126" t="s">
        <v>700</v>
      </c>
      <c r="T319" s="126" t="s">
        <v>587</v>
      </c>
      <c r="U319" s="126" t="s">
        <v>108</v>
      </c>
      <c r="V319" s="126" t="s">
        <v>509</v>
      </c>
      <c r="W319" s="126" t="s">
        <v>102</v>
      </c>
      <c r="X319" s="202">
        <v>5</v>
      </c>
      <c r="Y319" s="126" t="s">
        <v>90</v>
      </c>
      <c r="Z319" s="126" t="s">
        <v>91</v>
      </c>
      <c r="AF319" s="196" t="e">
        <v>#N/A</v>
      </c>
      <c r="AI319" s="130">
        <v>68</v>
      </c>
      <c r="AO319" s="130"/>
      <c r="AU319" s="130">
        <v>1</v>
      </c>
      <c r="AV319" s="126">
        <v>2</v>
      </c>
      <c r="AW319" s="126">
        <v>0.5</v>
      </c>
      <c r="AX319" s="126" t="s">
        <v>110</v>
      </c>
      <c r="AY319" s="126" t="s">
        <v>103</v>
      </c>
      <c r="BA319" s="130">
        <v>30</v>
      </c>
      <c r="BB319" s="126">
        <v>6</v>
      </c>
      <c r="BC319" s="126">
        <v>3</v>
      </c>
      <c r="BD319" s="126" t="s">
        <v>110</v>
      </c>
      <c r="BE319" s="126" t="s">
        <v>103</v>
      </c>
      <c r="BG319" s="130"/>
      <c r="BM319" s="130">
        <v>1</v>
      </c>
      <c r="BN319" s="126">
        <v>0.5</v>
      </c>
      <c r="BO319" s="126">
        <v>0.5</v>
      </c>
      <c r="BY319" s="130"/>
      <c r="CG319" s="131"/>
      <c r="CH319" s="132" t="s">
        <v>1472</v>
      </c>
      <c r="CI319" s="132">
        <v>100</v>
      </c>
      <c r="CJ319" s="132" t="s">
        <v>514</v>
      </c>
      <c r="CK319" s="133"/>
      <c r="CL319" s="134"/>
      <c r="CM319" s="134"/>
      <c r="CN319" s="134"/>
      <c r="CO319" s="134"/>
      <c r="CP319" s="134"/>
      <c r="CQ319" s="134"/>
      <c r="CR319" s="134"/>
      <c r="CS319" s="134"/>
      <c r="CT319" s="134"/>
      <c r="CU319" s="134"/>
      <c r="CV319" s="134"/>
      <c r="CW319" s="134"/>
      <c r="CX319" s="134"/>
      <c r="CY319" s="134"/>
      <c r="CZ319" s="134"/>
      <c r="DA319" s="134"/>
      <c r="DB319" s="134">
        <v>70</v>
      </c>
      <c r="DC319" s="135">
        <v>30</v>
      </c>
      <c r="DD319" s="134"/>
      <c r="DE319" s="134"/>
      <c r="DF319" s="134"/>
      <c r="DG319" s="134"/>
      <c r="DH319" s="134"/>
      <c r="DI319" s="134"/>
      <c r="DJ319" s="134"/>
      <c r="DK319" s="207">
        <v>100</v>
      </c>
      <c r="DL319" s="131"/>
      <c r="DM319" s="134"/>
      <c r="DN319" s="134"/>
      <c r="DO319" s="136"/>
      <c r="DQ319" s="131"/>
      <c r="DR319" s="136"/>
      <c r="DS319" s="131"/>
      <c r="DT319" s="160" t="s">
        <v>1600</v>
      </c>
      <c r="DW319" s="215">
        <v>100</v>
      </c>
      <c r="DX319" s="214" t="e">
        <v>#N/A</v>
      </c>
      <c r="DY319" s="156" t="s">
        <v>1597</v>
      </c>
      <c r="DZ319" s="139" t="s">
        <v>1764</v>
      </c>
      <c r="EA319" s="139"/>
      <c r="ED319" s="229" t="s">
        <v>2517</v>
      </c>
      <c r="EE319" s="140"/>
      <c r="EG319" s="140"/>
      <c r="EI319" s="218"/>
      <c r="EJ319" s="143"/>
      <c r="EK319" s="221"/>
      <c r="EM319" s="109"/>
      <c r="EN319" s="109"/>
      <c r="EZ319" s="192" t="e">
        <f t="shared" si="74"/>
        <v>#DIV/0!</v>
      </c>
      <c r="FA319" s="192" t="e">
        <f t="shared" si="75"/>
        <v>#DIV/0!</v>
      </c>
      <c r="FB319" s="192" t="e">
        <f t="shared" si="76"/>
        <v>#DIV/0!</v>
      </c>
      <c r="FC319" s="192" t="e">
        <f t="shared" si="77"/>
        <v>#DIV/0!</v>
      </c>
      <c r="FD319" s="192" t="e">
        <f t="shared" si="78"/>
        <v>#DIV/0!</v>
      </c>
      <c r="FE319" s="193" t="e">
        <f t="shared" si="79"/>
        <v>#DIV/0!</v>
      </c>
      <c r="FF319" s="194" t="e">
        <f t="shared" si="80"/>
        <v>#DIV/0!</v>
      </c>
      <c r="FG319" s="144"/>
      <c r="FI319" s="778">
        <f t="shared" si="81"/>
        <v>0</v>
      </c>
      <c r="FJ319" s="779" t="e">
        <f t="shared" si="82"/>
        <v>#DIV/0!</v>
      </c>
      <c r="FK319" s="779" t="e">
        <f t="shared" si="83"/>
        <v>#DIV/0!</v>
      </c>
      <c r="FL319" s="780" t="e">
        <f t="shared" si="84"/>
        <v>#DIV/0!</v>
      </c>
      <c r="FM319" s="169" t="e">
        <f t="shared" si="85"/>
        <v>#DIV/0!</v>
      </c>
      <c r="FN319" s="783" t="e">
        <f t="shared" si="86"/>
        <v>#DIV/0!</v>
      </c>
    </row>
    <row r="320" spans="1:1038" s="288" customFormat="1" ht="18" customHeight="1">
      <c r="A320" s="352" t="s">
        <v>1646</v>
      </c>
      <c r="B320" s="227" t="s">
        <v>1647</v>
      </c>
      <c r="C320" s="227"/>
      <c r="D320" s="227" t="s">
        <v>1279</v>
      </c>
      <c r="E320" s="227">
        <v>52</v>
      </c>
      <c r="F320" s="227">
        <v>4</v>
      </c>
      <c r="G320" s="285" t="str">
        <f t="shared" si="73"/>
        <v>52-4</v>
      </c>
      <c r="H320" s="278">
        <v>39</v>
      </c>
      <c r="I320" s="227">
        <v>97.5</v>
      </c>
      <c r="J320" s="226"/>
      <c r="K320" s="545" t="b">
        <f>IF(I321=1,IF(((VLOOKUP($G320,[1]Depth_Lookup!#REF!,9,FALSE))-(H320/100))=0,"Good",IF(((VLOOKUP($G320,[1]Depth_Lookup!$A$3:$J$550,9,FALSE))-(H320/100))&gt;0,"Too Short","Too Long")))</f>
        <v>0</v>
      </c>
      <c r="L320" s="171">
        <f>(VLOOKUP($G320,Depth_Lookup!$A$3:$J$410,10,FALSE))+(H320/100)</f>
        <v>122.13</v>
      </c>
      <c r="M320" s="171">
        <f>(VLOOKUP($G320,Depth_Lookup!$A$3:$J$410,10,FALSE))+(I320/100)</f>
        <v>122.71499999999999</v>
      </c>
      <c r="N320" s="230" t="s">
        <v>1765</v>
      </c>
      <c r="O320" s="227">
        <v>2</v>
      </c>
      <c r="P320" s="227" t="s">
        <v>853</v>
      </c>
      <c r="Q320" s="227" t="s">
        <v>125</v>
      </c>
      <c r="R320" s="286" t="s">
        <v>1633</v>
      </c>
      <c r="S320" s="227" t="s">
        <v>587</v>
      </c>
      <c r="T320" s="227" t="s">
        <v>700</v>
      </c>
      <c r="U320" s="227" t="s">
        <v>108</v>
      </c>
      <c r="V320" s="227" t="s">
        <v>509</v>
      </c>
      <c r="W320" s="227" t="s">
        <v>102</v>
      </c>
      <c r="X320" s="287">
        <v>5</v>
      </c>
      <c r="Y320" s="227" t="s">
        <v>90</v>
      </c>
      <c r="Z320" s="227" t="s">
        <v>91</v>
      </c>
      <c r="AA320" s="227"/>
      <c r="AB320" s="227"/>
      <c r="AC320" s="227"/>
      <c r="AD320" s="227"/>
      <c r="AE320" s="233"/>
      <c r="AF320" s="286" t="e">
        <v>#N/A</v>
      </c>
      <c r="AG320" s="237"/>
      <c r="AH320" s="227"/>
      <c r="AI320" s="240">
        <v>69</v>
      </c>
      <c r="AJ320" s="227"/>
      <c r="AK320" s="227"/>
      <c r="AL320" s="227"/>
      <c r="AM320" s="227"/>
      <c r="AN320" s="227"/>
      <c r="AO320" s="240"/>
      <c r="AP320" s="227"/>
      <c r="AQ320" s="227"/>
      <c r="AR320" s="227"/>
      <c r="AS320" s="227"/>
      <c r="AT320" s="227"/>
      <c r="AU320" s="240">
        <v>1</v>
      </c>
      <c r="AV320" s="227">
        <v>2</v>
      </c>
      <c r="AW320" s="227">
        <v>0.5</v>
      </c>
      <c r="AX320" s="227" t="s">
        <v>110</v>
      </c>
      <c r="AY320" s="227" t="s">
        <v>103</v>
      </c>
      <c r="AZ320" s="227"/>
      <c r="BA320" s="240">
        <v>30</v>
      </c>
      <c r="BB320" s="227">
        <v>6</v>
      </c>
      <c r="BC320" s="227">
        <v>3</v>
      </c>
      <c r="BD320" s="227" t="s">
        <v>110</v>
      </c>
      <c r="BE320" s="227" t="s">
        <v>103</v>
      </c>
      <c r="BF320" s="227"/>
      <c r="BG320" s="240"/>
      <c r="BH320" s="227"/>
      <c r="BI320" s="227"/>
      <c r="BJ320" s="227"/>
      <c r="BK320" s="227"/>
      <c r="BL320" s="227"/>
      <c r="BM320" s="240"/>
      <c r="BN320" s="227"/>
      <c r="BO320" s="227"/>
      <c r="BP320" s="227"/>
      <c r="BQ320" s="227"/>
      <c r="BR320" s="227"/>
      <c r="BS320" s="227"/>
      <c r="BT320" s="227"/>
      <c r="BU320" s="227"/>
      <c r="BV320" s="227"/>
      <c r="BW320" s="227"/>
      <c r="BX320" s="227"/>
      <c r="BY320" s="240"/>
      <c r="BZ320" s="227"/>
      <c r="CA320" s="227"/>
      <c r="CB320" s="227"/>
      <c r="CC320" s="227"/>
      <c r="CD320" s="227"/>
      <c r="CE320" s="227"/>
      <c r="CF320" s="227"/>
      <c r="CG320" s="148"/>
      <c r="CH320" s="149" t="s">
        <v>1329</v>
      </c>
      <c r="CI320" s="149">
        <v>90</v>
      </c>
      <c r="CJ320" s="149" t="s">
        <v>514</v>
      </c>
      <c r="CK320" s="151"/>
      <c r="CL320" s="152"/>
      <c r="CM320" s="152"/>
      <c r="CN320" s="152"/>
      <c r="CO320" s="152"/>
      <c r="CP320" s="152"/>
      <c r="CQ320" s="152"/>
      <c r="CR320" s="152"/>
      <c r="CS320" s="152"/>
      <c r="CT320" s="152"/>
      <c r="CU320" s="152"/>
      <c r="CV320" s="152"/>
      <c r="CW320" s="152"/>
      <c r="CX320" s="152"/>
      <c r="CY320" s="152"/>
      <c r="CZ320" s="152"/>
      <c r="DA320" s="152"/>
      <c r="DB320" s="152">
        <v>80</v>
      </c>
      <c r="DC320" s="229">
        <v>20</v>
      </c>
      <c r="DD320" s="152"/>
      <c r="DE320" s="152"/>
      <c r="DF320" s="152"/>
      <c r="DG320" s="152"/>
      <c r="DH320" s="152"/>
      <c r="DI320" s="152"/>
      <c r="DJ320" s="152"/>
      <c r="DK320" s="208">
        <v>100</v>
      </c>
      <c r="DL320" s="148"/>
      <c r="DM320" s="152"/>
      <c r="DN320" s="152"/>
      <c r="DO320" s="153"/>
      <c r="DQ320" s="148"/>
      <c r="DR320" s="153"/>
      <c r="DS320" s="148"/>
      <c r="DT320" s="289" t="s">
        <v>1389</v>
      </c>
      <c r="DU320" s="229"/>
      <c r="DV320" s="229"/>
      <c r="DW320" s="384">
        <v>100</v>
      </c>
      <c r="DX320" s="291" t="e">
        <v>#N/A</v>
      </c>
      <c r="DY320" s="157" t="s">
        <v>1405</v>
      </c>
      <c r="DZ320" s="154" t="s">
        <v>1766</v>
      </c>
      <c r="EA320" s="154"/>
      <c r="EB320" s="229"/>
      <c r="EC320" s="292"/>
      <c r="ED320" s="229" t="s">
        <v>2517</v>
      </c>
      <c r="EE320" s="293"/>
      <c r="EF320" s="294"/>
      <c r="EG320" s="293"/>
      <c r="EH320" s="295"/>
      <c r="EI320" s="296"/>
      <c r="EJ320" s="297"/>
      <c r="EK320" s="298"/>
      <c r="EL320" s="293"/>
      <c r="EM320" s="295"/>
      <c r="EN320" s="295"/>
      <c r="EO320" s="321"/>
      <c r="EP320" s="321"/>
      <c r="EQ320" s="321"/>
      <c r="ER320" s="321"/>
      <c r="ES320" s="321"/>
      <c r="ET320" s="321"/>
      <c r="EU320" s="321"/>
      <c r="EV320" s="322"/>
      <c r="EW320" s="322"/>
      <c r="EX320" s="322"/>
      <c r="EY320" s="322"/>
      <c r="EZ320" s="192" t="e">
        <f t="shared" si="74"/>
        <v>#DIV/0!</v>
      </c>
      <c r="FA320" s="192" t="e">
        <f t="shared" si="75"/>
        <v>#DIV/0!</v>
      </c>
      <c r="FB320" s="192" t="e">
        <f t="shared" si="76"/>
        <v>#DIV/0!</v>
      </c>
      <c r="FC320" s="192" t="e">
        <f t="shared" si="77"/>
        <v>#DIV/0!</v>
      </c>
      <c r="FD320" s="192" t="e">
        <f t="shared" si="78"/>
        <v>#DIV/0!</v>
      </c>
      <c r="FE320" s="193" t="e">
        <f t="shared" si="79"/>
        <v>#DIV/0!</v>
      </c>
      <c r="FF320" s="194" t="e">
        <f t="shared" si="80"/>
        <v>#DIV/0!</v>
      </c>
      <c r="FG320" s="321"/>
      <c r="FH320" s="295"/>
      <c r="FI320" s="778">
        <f t="shared" si="81"/>
        <v>0</v>
      </c>
      <c r="FJ320" s="779" t="e">
        <f t="shared" si="82"/>
        <v>#DIV/0!</v>
      </c>
      <c r="FK320" s="779" t="e">
        <f t="shared" si="83"/>
        <v>#DIV/0!</v>
      </c>
      <c r="FL320" s="780" t="e">
        <f t="shared" si="84"/>
        <v>#DIV/0!</v>
      </c>
      <c r="FM320" s="169" t="e">
        <f t="shared" si="85"/>
        <v>#DIV/0!</v>
      </c>
      <c r="FN320" s="783" t="e">
        <f t="shared" si="86"/>
        <v>#DIV/0!</v>
      </c>
      <c r="FO320" s="227"/>
      <c r="FP320" s="227"/>
      <c r="FQ320" s="227"/>
      <c r="FR320" s="227"/>
      <c r="FS320" s="227"/>
      <c r="FT320" s="227"/>
      <c r="FU320" s="227"/>
      <c r="FV320" s="227"/>
      <c r="FW320" s="227"/>
      <c r="FX320" s="227"/>
      <c r="FY320" s="227"/>
      <c r="FZ320" s="227"/>
      <c r="GA320" s="227"/>
      <c r="GB320" s="227"/>
      <c r="GC320" s="227"/>
      <c r="GD320" s="227"/>
      <c r="GE320" s="227"/>
      <c r="GF320" s="227"/>
      <c r="GG320" s="227"/>
      <c r="GH320" s="227"/>
      <c r="GI320" s="227"/>
      <c r="GJ320" s="227"/>
      <c r="GK320" s="227"/>
      <c r="GL320" s="227"/>
      <c r="GM320" s="227"/>
      <c r="GN320" s="227"/>
      <c r="GO320" s="227"/>
      <c r="GP320" s="227"/>
      <c r="GQ320" s="227"/>
      <c r="GR320" s="227"/>
      <c r="GS320" s="227"/>
      <c r="GT320" s="227"/>
      <c r="GU320" s="227"/>
      <c r="GV320" s="227"/>
      <c r="GW320" s="227"/>
      <c r="GX320" s="227"/>
      <c r="GY320" s="227"/>
      <c r="GZ320" s="227"/>
      <c r="HA320" s="227"/>
      <c r="HB320" s="227"/>
      <c r="HC320" s="227"/>
      <c r="HD320" s="227"/>
      <c r="HE320" s="227"/>
      <c r="HF320" s="227"/>
      <c r="HG320" s="227"/>
      <c r="HH320" s="227"/>
      <c r="HI320" s="227"/>
      <c r="HJ320" s="227"/>
      <c r="HK320" s="227"/>
      <c r="HL320" s="227"/>
      <c r="HM320" s="227"/>
      <c r="HN320" s="227"/>
      <c r="HO320" s="227"/>
      <c r="HP320" s="227"/>
      <c r="HQ320" s="227"/>
      <c r="HR320" s="227"/>
      <c r="HS320" s="227"/>
      <c r="HT320" s="227"/>
      <c r="HU320" s="227"/>
      <c r="HV320" s="227"/>
      <c r="HW320" s="227"/>
      <c r="HX320" s="227"/>
      <c r="HY320" s="227"/>
      <c r="HZ320" s="227"/>
      <c r="IA320" s="227"/>
      <c r="IB320" s="227"/>
      <c r="IC320" s="227"/>
      <c r="ID320" s="227"/>
      <c r="IE320" s="227"/>
      <c r="IF320" s="227"/>
      <c r="IG320" s="227"/>
      <c r="IH320" s="227"/>
      <c r="II320" s="227"/>
      <c r="IJ320" s="227"/>
      <c r="IK320" s="227"/>
      <c r="IL320" s="227"/>
      <c r="IM320" s="227"/>
      <c r="IN320" s="227"/>
      <c r="IO320" s="227"/>
      <c r="IP320" s="227"/>
      <c r="IQ320" s="227"/>
      <c r="IR320" s="227"/>
      <c r="IS320" s="227"/>
      <c r="IT320" s="227"/>
      <c r="IU320" s="227"/>
      <c r="IV320" s="227"/>
      <c r="IW320" s="227"/>
      <c r="IX320" s="227"/>
      <c r="IY320" s="227"/>
      <c r="IZ320" s="227"/>
      <c r="JA320" s="227"/>
      <c r="JB320" s="227"/>
      <c r="JC320" s="227"/>
      <c r="JD320" s="227"/>
      <c r="JE320" s="227"/>
      <c r="JF320" s="227"/>
      <c r="JG320" s="227"/>
      <c r="JH320" s="227"/>
      <c r="JI320" s="227"/>
      <c r="JJ320" s="227"/>
      <c r="JK320" s="227"/>
      <c r="JL320" s="227"/>
      <c r="JM320" s="227"/>
      <c r="JN320" s="227"/>
      <c r="JO320" s="227"/>
      <c r="JP320" s="227"/>
      <c r="JQ320" s="227"/>
      <c r="JR320" s="227"/>
      <c r="JS320" s="227"/>
      <c r="JT320" s="227"/>
      <c r="JU320" s="227"/>
      <c r="JV320" s="227"/>
      <c r="JW320" s="227"/>
      <c r="JX320" s="227"/>
      <c r="JY320" s="227"/>
      <c r="JZ320" s="227"/>
      <c r="KA320" s="227"/>
      <c r="KB320" s="227"/>
      <c r="KC320" s="227"/>
      <c r="KD320" s="227"/>
      <c r="KE320" s="227"/>
      <c r="KF320" s="227"/>
      <c r="KG320" s="227"/>
      <c r="KH320" s="227"/>
      <c r="KI320" s="227"/>
      <c r="KJ320" s="227"/>
      <c r="KK320" s="227"/>
      <c r="KL320" s="227"/>
      <c r="KM320" s="227"/>
      <c r="KN320" s="227"/>
      <c r="KO320" s="227"/>
      <c r="KP320" s="227"/>
      <c r="KQ320" s="227"/>
      <c r="KR320" s="227"/>
      <c r="KS320" s="227"/>
      <c r="KT320" s="227"/>
      <c r="KU320" s="227"/>
      <c r="KV320" s="227"/>
      <c r="KW320" s="227"/>
      <c r="KX320" s="227"/>
      <c r="KY320" s="227"/>
      <c r="KZ320" s="227"/>
      <c r="LA320" s="227"/>
      <c r="LB320" s="227"/>
      <c r="LC320" s="227"/>
      <c r="LD320" s="227"/>
      <c r="LE320" s="227"/>
      <c r="LF320" s="227"/>
      <c r="LG320" s="227"/>
      <c r="LH320" s="227"/>
      <c r="LI320" s="227"/>
      <c r="LJ320" s="227"/>
      <c r="LK320" s="227"/>
      <c r="LL320" s="227"/>
      <c r="LM320" s="227"/>
      <c r="LN320" s="227"/>
      <c r="LO320" s="227"/>
      <c r="LP320" s="227"/>
      <c r="LQ320" s="227"/>
      <c r="LR320" s="227"/>
      <c r="LS320" s="227"/>
      <c r="LT320" s="227"/>
      <c r="LU320" s="227"/>
      <c r="LV320" s="227"/>
      <c r="LW320" s="227"/>
      <c r="LX320" s="227"/>
      <c r="LY320" s="227"/>
      <c r="LZ320" s="227"/>
      <c r="MA320" s="227"/>
      <c r="MB320" s="227"/>
      <c r="MC320" s="227"/>
      <c r="MD320" s="227"/>
      <c r="ME320" s="227"/>
      <c r="MF320" s="227"/>
      <c r="MG320" s="227"/>
      <c r="MH320" s="227"/>
      <c r="MI320" s="227"/>
      <c r="MJ320" s="227"/>
      <c r="MK320" s="227"/>
      <c r="ML320" s="227"/>
      <c r="MM320" s="227"/>
      <c r="MN320" s="227"/>
      <c r="MO320" s="227"/>
      <c r="MP320" s="227"/>
      <c r="MQ320" s="227"/>
      <c r="MR320" s="227"/>
      <c r="MS320" s="227"/>
      <c r="MT320" s="227"/>
      <c r="MU320" s="227"/>
      <c r="MV320" s="227"/>
      <c r="MW320" s="227"/>
      <c r="MX320" s="227"/>
      <c r="MY320" s="227"/>
      <c r="MZ320" s="227"/>
      <c r="NA320" s="227"/>
      <c r="NB320" s="227"/>
      <c r="NC320" s="227"/>
      <c r="ND320" s="227"/>
      <c r="NE320" s="227"/>
      <c r="NF320" s="227"/>
      <c r="NG320" s="227"/>
      <c r="NH320" s="227"/>
      <c r="NI320" s="227"/>
      <c r="NJ320" s="227"/>
      <c r="NK320" s="227"/>
      <c r="NL320" s="227"/>
      <c r="NM320" s="227"/>
      <c r="NN320" s="227"/>
      <c r="NO320" s="227"/>
      <c r="NP320" s="227"/>
      <c r="NQ320" s="227"/>
      <c r="NR320" s="227"/>
      <c r="NS320" s="227"/>
      <c r="NT320" s="227"/>
      <c r="NU320" s="227"/>
      <c r="NV320" s="227"/>
      <c r="NW320" s="227"/>
      <c r="NX320" s="227"/>
      <c r="NY320" s="227"/>
      <c r="NZ320" s="227"/>
      <c r="OA320" s="227"/>
      <c r="OB320" s="227"/>
      <c r="OC320" s="227"/>
      <c r="OD320" s="227"/>
      <c r="OE320" s="227"/>
      <c r="OF320" s="227"/>
      <c r="OG320" s="227"/>
      <c r="OH320" s="227"/>
      <c r="OI320" s="227"/>
      <c r="OJ320" s="227"/>
      <c r="OK320" s="227"/>
      <c r="OL320" s="227"/>
      <c r="OM320" s="227"/>
      <c r="ON320" s="227"/>
      <c r="OO320" s="227"/>
      <c r="OP320" s="227"/>
      <c r="OQ320" s="227"/>
      <c r="OR320" s="227"/>
      <c r="OS320" s="227"/>
      <c r="OT320" s="227"/>
      <c r="OU320" s="227"/>
      <c r="OV320" s="227"/>
      <c r="OW320" s="227"/>
      <c r="OX320" s="227"/>
      <c r="OY320" s="227"/>
      <c r="OZ320" s="227"/>
      <c r="PA320" s="227"/>
      <c r="PB320" s="227"/>
      <c r="PC320" s="227"/>
      <c r="PD320" s="227"/>
      <c r="PE320" s="227"/>
      <c r="PF320" s="227"/>
      <c r="PG320" s="227"/>
      <c r="PH320" s="227"/>
      <c r="PI320" s="227"/>
      <c r="PJ320" s="227"/>
      <c r="PK320" s="227"/>
      <c r="PL320" s="227"/>
      <c r="PM320" s="227"/>
      <c r="PN320" s="227"/>
      <c r="PO320" s="227"/>
      <c r="PP320" s="227"/>
      <c r="PQ320" s="227"/>
      <c r="PR320" s="227"/>
      <c r="PS320" s="227"/>
      <c r="PT320" s="227"/>
      <c r="PU320" s="227"/>
      <c r="PV320" s="227"/>
      <c r="PW320" s="227"/>
      <c r="PX320" s="227"/>
      <c r="PY320" s="227"/>
      <c r="PZ320" s="227"/>
      <c r="QA320" s="227"/>
      <c r="QB320" s="227"/>
      <c r="QC320" s="227"/>
      <c r="QD320" s="227"/>
      <c r="QE320" s="227"/>
      <c r="QF320" s="227"/>
      <c r="QG320" s="227"/>
      <c r="QH320" s="227"/>
      <c r="QI320" s="227"/>
      <c r="QJ320" s="227"/>
      <c r="QK320" s="227"/>
      <c r="QL320" s="227"/>
      <c r="QM320" s="227"/>
      <c r="QN320" s="227"/>
      <c r="QO320" s="227"/>
      <c r="QP320" s="227"/>
      <c r="QQ320" s="227"/>
      <c r="QR320" s="227"/>
      <c r="QS320" s="227"/>
      <c r="QT320" s="227"/>
      <c r="QU320" s="227"/>
      <c r="QV320" s="227"/>
      <c r="QW320" s="227"/>
      <c r="QX320" s="227"/>
      <c r="QY320" s="227"/>
      <c r="QZ320" s="227"/>
      <c r="RA320" s="227"/>
      <c r="RB320" s="227"/>
      <c r="RC320" s="227"/>
      <c r="RD320" s="227"/>
      <c r="RE320" s="227"/>
      <c r="RF320" s="227"/>
      <c r="RG320" s="227"/>
      <c r="RH320" s="227"/>
      <c r="RI320" s="227"/>
      <c r="RJ320" s="227"/>
      <c r="RK320" s="227"/>
      <c r="RL320" s="227"/>
      <c r="RM320" s="227"/>
      <c r="RN320" s="227"/>
      <c r="RO320" s="227"/>
      <c r="RP320" s="227"/>
      <c r="RQ320" s="227"/>
      <c r="RR320" s="227"/>
      <c r="RS320" s="227"/>
      <c r="RT320" s="227"/>
      <c r="RU320" s="227"/>
      <c r="RV320" s="227"/>
      <c r="RW320" s="227"/>
      <c r="RX320" s="227"/>
      <c r="RY320" s="227"/>
      <c r="RZ320" s="227"/>
      <c r="SA320" s="227"/>
      <c r="SB320" s="227"/>
      <c r="SC320" s="227"/>
      <c r="SD320" s="227"/>
      <c r="SE320" s="227"/>
      <c r="SF320" s="227"/>
      <c r="SG320" s="227"/>
      <c r="SH320" s="227"/>
      <c r="SI320" s="227"/>
      <c r="SJ320" s="227"/>
      <c r="SK320" s="227"/>
      <c r="SL320" s="227"/>
      <c r="SM320" s="227"/>
      <c r="SN320" s="227"/>
      <c r="SO320" s="227"/>
      <c r="SP320" s="227"/>
      <c r="SQ320" s="227"/>
      <c r="SR320" s="227"/>
      <c r="SS320" s="227"/>
      <c r="ST320" s="227"/>
      <c r="SU320" s="227"/>
      <c r="SV320" s="227"/>
      <c r="SW320" s="227"/>
      <c r="SX320" s="227"/>
      <c r="SY320" s="227"/>
      <c r="SZ320" s="227"/>
      <c r="TA320" s="227"/>
      <c r="TB320" s="227"/>
      <c r="TC320" s="227"/>
      <c r="TD320" s="227"/>
      <c r="TE320" s="227"/>
      <c r="TF320" s="227"/>
      <c r="TG320" s="227"/>
      <c r="TH320" s="227"/>
      <c r="TI320" s="227"/>
      <c r="TJ320" s="227"/>
      <c r="TK320" s="227"/>
      <c r="TL320" s="227"/>
      <c r="TM320" s="227"/>
      <c r="TN320" s="227"/>
      <c r="TO320" s="227"/>
      <c r="TP320" s="227"/>
      <c r="TQ320" s="227"/>
      <c r="TR320" s="227"/>
      <c r="TS320" s="227"/>
      <c r="TT320" s="227"/>
      <c r="TU320" s="227"/>
      <c r="TV320" s="227"/>
      <c r="TW320" s="227"/>
      <c r="TX320" s="227"/>
      <c r="TY320" s="227"/>
      <c r="TZ320" s="227"/>
      <c r="UA320" s="227"/>
      <c r="UB320" s="227"/>
      <c r="UC320" s="227"/>
      <c r="UD320" s="227"/>
      <c r="UE320" s="227"/>
      <c r="UF320" s="227"/>
      <c r="UG320" s="227"/>
      <c r="UH320" s="227"/>
      <c r="UI320" s="227"/>
      <c r="UJ320" s="227"/>
      <c r="UK320" s="227"/>
      <c r="UL320" s="227"/>
      <c r="UM320" s="227"/>
      <c r="UN320" s="227"/>
      <c r="UO320" s="227"/>
      <c r="UP320" s="227"/>
      <c r="UQ320" s="227"/>
      <c r="UR320" s="227"/>
      <c r="US320" s="227"/>
      <c r="UT320" s="227"/>
      <c r="UU320" s="227"/>
      <c r="UV320" s="227"/>
      <c r="UW320" s="227"/>
      <c r="UX320" s="227"/>
      <c r="UY320" s="227"/>
      <c r="UZ320" s="227"/>
      <c r="VA320" s="227"/>
      <c r="VB320" s="227"/>
      <c r="VC320" s="227"/>
      <c r="VD320" s="227"/>
      <c r="VE320" s="227"/>
      <c r="VF320" s="227"/>
      <c r="VG320" s="227"/>
      <c r="VH320" s="227"/>
      <c r="VI320" s="227"/>
      <c r="VJ320" s="227"/>
      <c r="VK320" s="227"/>
      <c r="VL320" s="227"/>
      <c r="VM320" s="227"/>
      <c r="VN320" s="227"/>
      <c r="VO320" s="227"/>
      <c r="VP320" s="227"/>
      <c r="VQ320" s="227"/>
      <c r="VR320" s="227"/>
      <c r="VS320" s="227"/>
      <c r="VT320" s="227"/>
      <c r="VU320" s="227"/>
      <c r="VV320" s="227"/>
      <c r="VW320" s="227"/>
      <c r="VX320" s="227"/>
      <c r="VY320" s="227"/>
      <c r="VZ320" s="227"/>
      <c r="WA320" s="227"/>
      <c r="WB320" s="227"/>
      <c r="WC320" s="227"/>
      <c r="WD320" s="227"/>
      <c r="WE320" s="227"/>
      <c r="WF320" s="227"/>
      <c r="WG320" s="227"/>
      <c r="WH320" s="227"/>
      <c r="WI320" s="227"/>
      <c r="WJ320" s="227"/>
      <c r="WK320" s="227"/>
      <c r="WL320" s="227"/>
      <c r="WM320" s="227"/>
      <c r="WN320" s="227"/>
      <c r="WO320" s="227"/>
      <c r="WP320" s="227"/>
      <c r="WQ320" s="227"/>
      <c r="WR320" s="227"/>
      <c r="WS320" s="227"/>
      <c r="WT320" s="227"/>
      <c r="WU320" s="227"/>
      <c r="WV320" s="227"/>
      <c r="WW320" s="227"/>
      <c r="WX320" s="227"/>
      <c r="WY320" s="227"/>
      <c r="WZ320" s="227"/>
      <c r="XA320" s="227"/>
      <c r="XB320" s="227"/>
      <c r="XC320" s="227"/>
      <c r="XD320" s="227"/>
      <c r="XE320" s="227"/>
      <c r="XF320" s="227"/>
      <c r="XG320" s="227"/>
      <c r="XH320" s="227"/>
      <c r="XI320" s="227"/>
      <c r="XJ320" s="227"/>
      <c r="XK320" s="227"/>
      <c r="XL320" s="227"/>
      <c r="XM320" s="227"/>
      <c r="XN320" s="227"/>
      <c r="XO320" s="227"/>
      <c r="XP320" s="227"/>
      <c r="XQ320" s="227"/>
      <c r="XR320" s="227"/>
      <c r="XS320" s="227"/>
      <c r="XT320" s="227"/>
      <c r="XU320" s="227"/>
      <c r="XV320" s="227"/>
      <c r="XW320" s="227"/>
      <c r="XX320" s="227"/>
      <c r="XY320" s="227"/>
      <c r="XZ320" s="227"/>
      <c r="YA320" s="227"/>
      <c r="YB320" s="227"/>
      <c r="YC320" s="227"/>
      <c r="YD320" s="227"/>
      <c r="YE320" s="227"/>
      <c r="YF320" s="227"/>
      <c r="YG320" s="227"/>
      <c r="YH320" s="227"/>
      <c r="YI320" s="227"/>
      <c r="YJ320" s="227"/>
      <c r="YK320" s="227"/>
      <c r="YL320" s="227"/>
      <c r="YM320" s="227"/>
      <c r="YN320" s="227"/>
      <c r="YO320" s="227"/>
      <c r="YP320" s="227"/>
      <c r="YQ320" s="227"/>
      <c r="YR320" s="227"/>
      <c r="YS320" s="227"/>
      <c r="YT320" s="227"/>
      <c r="YU320" s="227"/>
      <c r="YV320" s="227"/>
      <c r="YW320" s="227"/>
      <c r="YX320" s="227"/>
      <c r="YY320" s="227"/>
      <c r="YZ320" s="227"/>
      <c r="ZA320" s="227"/>
      <c r="ZB320" s="227"/>
      <c r="ZC320" s="227"/>
      <c r="ZD320" s="227"/>
      <c r="ZE320" s="227"/>
      <c r="ZF320" s="227"/>
      <c r="ZG320" s="227"/>
      <c r="ZH320" s="227"/>
      <c r="ZI320" s="227"/>
      <c r="ZJ320" s="227"/>
      <c r="ZK320" s="227"/>
      <c r="ZL320" s="227"/>
      <c r="ZM320" s="227"/>
      <c r="ZN320" s="227"/>
      <c r="ZO320" s="227"/>
      <c r="ZP320" s="227"/>
      <c r="ZQ320" s="227"/>
      <c r="ZR320" s="227"/>
      <c r="ZS320" s="227"/>
      <c r="ZT320" s="227"/>
      <c r="ZU320" s="227"/>
      <c r="ZV320" s="227"/>
      <c r="ZW320" s="227"/>
      <c r="ZX320" s="227"/>
      <c r="ZY320" s="227"/>
      <c r="ZZ320" s="227"/>
      <c r="AAA320" s="227"/>
      <c r="AAB320" s="227"/>
      <c r="AAC320" s="227"/>
      <c r="AAD320" s="227"/>
      <c r="AAE320" s="227"/>
      <c r="AAF320" s="227"/>
      <c r="AAG320" s="227"/>
      <c r="AAH320" s="227"/>
      <c r="AAI320" s="227"/>
      <c r="AAJ320" s="227"/>
      <c r="AAK320" s="227"/>
      <c r="AAL320" s="227"/>
      <c r="AAM320" s="227"/>
      <c r="AAN320" s="227"/>
      <c r="AAO320" s="227"/>
      <c r="AAP320" s="227"/>
      <c r="AAQ320" s="227"/>
      <c r="AAR320" s="227"/>
      <c r="AAS320" s="227"/>
      <c r="AAT320" s="227"/>
      <c r="AAU320" s="227"/>
      <c r="AAV320" s="227"/>
      <c r="AAW320" s="227"/>
      <c r="AAX320" s="227"/>
      <c r="AAY320" s="227"/>
      <c r="AAZ320" s="227"/>
      <c r="ABA320" s="227"/>
      <c r="ABB320" s="227"/>
      <c r="ABC320" s="227"/>
      <c r="ABD320" s="227"/>
      <c r="ABE320" s="227"/>
      <c r="ABF320" s="227"/>
      <c r="ABG320" s="227"/>
      <c r="ABH320" s="227"/>
      <c r="ABI320" s="227"/>
      <c r="ABJ320" s="227"/>
      <c r="ABK320" s="227"/>
      <c r="ABL320" s="227"/>
      <c r="ABM320" s="227"/>
      <c r="ABN320" s="227"/>
      <c r="ABO320" s="227"/>
      <c r="ABP320" s="227"/>
      <c r="ABQ320" s="227"/>
      <c r="ABR320" s="227"/>
      <c r="ABS320" s="227"/>
      <c r="ABT320" s="227"/>
      <c r="ABU320" s="227"/>
      <c r="ABV320" s="227"/>
      <c r="ABW320" s="227"/>
      <c r="ABX320" s="227"/>
      <c r="ABY320" s="227"/>
      <c r="ABZ320" s="227"/>
      <c r="ACA320" s="227"/>
      <c r="ACB320" s="227"/>
      <c r="ACC320" s="227"/>
      <c r="ACD320" s="227"/>
      <c r="ACE320" s="227"/>
      <c r="ACF320" s="227"/>
      <c r="ACG320" s="227"/>
      <c r="ACH320" s="227"/>
      <c r="ACI320" s="227"/>
      <c r="ACJ320" s="227"/>
      <c r="ACK320" s="227"/>
      <c r="ACL320" s="227"/>
      <c r="ACM320" s="227"/>
      <c r="ACN320" s="227"/>
      <c r="ACO320" s="227"/>
      <c r="ACP320" s="227"/>
      <c r="ACQ320" s="227"/>
      <c r="ACR320" s="227"/>
      <c r="ACS320" s="227"/>
      <c r="ACT320" s="227"/>
      <c r="ACU320" s="227"/>
      <c r="ACV320" s="227"/>
      <c r="ACW320" s="227"/>
      <c r="ACX320" s="227"/>
      <c r="ACY320" s="227"/>
      <c r="ACZ320" s="227"/>
      <c r="ADA320" s="227"/>
      <c r="ADB320" s="227"/>
      <c r="ADC320" s="227"/>
      <c r="ADD320" s="227"/>
      <c r="ADE320" s="227"/>
      <c r="ADF320" s="227"/>
      <c r="ADG320" s="227"/>
      <c r="ADH320" s="227"/>
      <c r="ADI320" s="227"/>
      <c r="ADJ320" s="227"/>
      <c r="ADK320" s="227"/>
      <c r="ADL320" s="227"/>
      <c r="ADM320" s="227"/>
      <c r="ADN320" s="227"/>
      <c r="ADO320" s="227"/>
      <c r="ADP320" s="227"/>
      <c r="ADQ320" s="227"/>
      <c r="ADR320" s="227"/>
      <c r="ADS320" s="227"/>
      <c r="ADT320" s="227"/>
      <c r="ADU320" s="227"/>
      <c r="ADV320" s="227"/>
      <c r="ADW320" s="227"/>
      <c r="ADX320" s="227"/>
      <c r="ADY320" s="227"/>
      <c r="ADZ320" s="227"/>
      <c r="AEA320" s="227"/>
      <c r="AEB320" s="227"/>
      <c r="AEC320" s="227"/>
      <c r="AED320" s="227"/>
      <c r="AEE320" s="227"/>
      <c r="AEF320" s="227"/>
      <c r="AEG320" s="227"/>
      <c r="AEH320" s="227"/>
      <c r="AEI320" s="227"/>
      <c r="AEJ320" s="227"/>
      <c r="AEK320" s="227"/>
      <c r="AEL320" s="227"/>
      <c r="AEM320" s="227"/>
      <c r="AEN320" s="227"/>
      <c r="AEO320" s="227"/>
      <c r="AEP320" s="227"/>
      <c r="AEQ320" s="227"/>
      <c r="AER320" s="227"/>
      <c r="AES320" s="227"/>
      <c r="AET320" s="227"/>
      <c r="AEU320" s="227"/>
      <c r="AEV320" s="227"/>
      <c r="AEW320" s="227"/>
      <c r="AEX320" s="227"/>
      <c r="AEY320" s="227"/>
      <c r="AEZ320" s="227"/>
      <c r="AFA320" s="227"/>
      <c r="AFB320" s="227"/>
      <c r="AFC320" s="227"/>
      <c r="AFD320" s="227"/>
      <c r="AFE320" s="227"/>
      <c r="AFF320" s="227"/>
      <c r="AFG320" s="227"/>
      <c r="AFH320" s="227"/>
      <c r="AFI320" s="227"/>
      <c r="AFJ320" s="227"/>
      <c r="AFK320" s="227"/>
      <c r="AFL320" s="227"/>
      <c r="AFM320" s="227"/>
      <c r="AFN320" s="227"/>
      <c r="AFO320" s="227"/>
      <c r="AFP320" s="227"/>
      <c r="AFQ320" s="227"/>
      <c r="AFR320" s="227"/>
      <c r="AFS320" s="227"/>
      <c r="AFT320" s="227"/>
      <c r="AFU320" s="227"/>
      <c r="AFV320" s="227"/>
      <c r="AFW320" s="227"/>
      <c r="AFX320" s="227"/>
      <c r="AFY320" s="227"/>
      <c r="AFZ320" s="227"/>
      <c r="AGA320" s="227"/>
      <c r="AGB320" s="227"/>
      <c r="AGC320" s="227"/>
      <c r="AGD320" s="227"/>
      <c r="AGE320" s="227"/>
      <c r="AGF320" s="227"/>
      <c r="AGG320" s="227"/>
      <c r="AGH320" s="227"/>
      <c r="AGI320" s="227"/>
      <c r="AGJ320" s="227"/>
      <c r="AGK320" s="227"/>
      <c r="AGL320" s="227"/>
      <c r="AGM320" s="227"/>
      <c r="AGN320" s="227"/>
      <c r="AGO320" s="227"/>
      <c r="AGP320" s="227"/>
      <c r="AGQ320" s="227"/>
      <c r="AGR320" s="227"/>
      <c r="AGS320" s="227"/>
      <c r="AGT320" s="227"/>
      <c r="AGU320" s="227"/>
      <c r="AGV320" s="227"/>
      <c r="AGW320" s="227"/>
      <c r="AGX320" s="227"/>
      <c r="AGY320" s="227"/>
      <c r="AGZ320" s="227"/>
      <c r="AHA320" s="227"/>
      <c r="AHB320" s="227"/>
      <c r="AHC320" s="227"/>
      <c r="AHD320" s="227"/>
      <c r="AHE320" s="227"/>
      <c r="AHF320" s="227"/>
      <c r="AHG320" s="227"/>
      <c r="AHH320" s="227"/>
      <c r="AHI320" s="227"/>
      <c r="AHJ320" s="227"/>
      <c r="AHK320" s="227"/>
      <c r="AHL320" s="227"/>
      <c r="AHM320" s="227"/>
      <c r="AHN320" s="227"/>
      <c r="AHO320" s="227"/>
      <c r="AHP320" s="227"/>
      <c r="AHQ320" s="227"/>
      <c r="AHR320" s="227"/>
      <c r="AHS320" s="227"/>
      <c r="AHT320" s="227"/>
      <c r="AHU320" s="227"/>
      <c r="AHV320" s="227"/>
      <c r="AHW320" s="227"/>
      <c r="AHX320" s="227"/>
      <c r="AHY320" s="227"/>
      <c r="AHZ320" s="227"/>
      <c r="AIA320" s="227"/>
      <c r="AIB320" s="227"/>
      <c r="AIC320" s="227"/>
      <c r="AID320" s="227"/>
      <c r="AIE320" s="227"/>
      <c r="AIF320" s="227"/>
      <c r="AIG320" s="227"/>
      <c r="AIH320" s="227"/>
      <c r="AII320" s="227"/>
      <c r="AIJ320" s="227"/>
      <c r="AIK320" s="227"/>
      <c r="AIL320" s="227"/>
      <c r="AIM320" s="227"/>
      <c r="AIN320" s="227"/>
      <c r="AIO320" s="227"/>
      <c r="AIP320" s="227"/>
      <c r="AIQ320" s="227"/>
      <c r="AIR320" s="227"/>
      <c r="AIS320" s="227"/>
      <c r="AIT320" s="227"/>
      <c r="AIU320" s="227"/>
      <c r="AIV320" s="227"/>
      <c r="AIW320" s="227"/>
      <c r="AIX320" s="227"/>
      <c r="AIY320" s="227"/>
      <c r="AIZ320" s="227"/>
      <c r="AJA320" s="227"/>
      <c r="AJB320" s="227"/>
      <c r="AJC320" s="227"/>
      <c r="AJD320" s="227"/>
      <c r="AJE320" s="227"/>
      <c r="AJF320" s="227"/>
      <c r="AJG320" s="227"/>
      <c r="AJH320" s="227"/>
      <c r="AJI320" s="227"/>
      <c r="AJJ320" s="227"/>
      <c r="AJK320" s="227"/>
      <c r="AJL320" s="227"/>
      <c r="AJM320" s="227"/>
      <c r="AJN320" s="227"/>
      <c r="AJO320" s="227"/>
      <c r="AJP320" s="227"/>
      <c r="AJQ320" s="227"/>
      <c r="AJR320" s="227"/>
      <c r="AJS320" s="227"/>
      <c r="AJT320" s="227"/>
      <c r="AJU320" s="227"/>
      <c r="AJV320" s="227"/>
      <c r="AJW320" s="227"/>
      <c r="AJX320" s="227"/>
      <c r="AJY320" s="227"/>
      <c r="AJZ320" s="227"/>
      <c r="AKA320" s="227"/>
      <c r="AKB320" s="227"/>
      <c r="AKC320" s="227"/>
      <c r="AKD320" s="227"/>
      <c r="AKE320" s="227"/>
      <c r="AKF320" s="227"/>
      <c r="AKG320" s="227"/>
      <c r="AKH320" s="227"/>
      <c r="AKI320" s="227"/>
      <c r="AKJ320" s="227"/>
      <c r="AKK320" s="227"/>
      <c r="AKL320" s="227"/>
      <c r="AKM320" s="227"/>
      <c r="AKN320" s="227"/>
      <c r="AKO320" s="227"/>
      <c r="AKP320" s="227"/>
      <c r="AKQ320" s="227"/>
      <c r="AKR320" s="227"/>
      <c r="AKS320" s="227"/>
      <c r="AKT320" s="227"/>
      <c r="AKU320" s="227"/>
      <c r="AKV320" s="227"/>
      <c r="AKW320" s="227"/>
      <c r="AKX320" s="227"/>
      <c r="AKY320" s="227"/>
      <c r="AKZ320" s="227"/>
      <c r="ALA320" s="227"/>
      <c r="ALB320" s="227"/>
      <c r="ALC320" s="227"/>
      <c r="ALD320" s="227"/>
      <c r="ALE320" s="227"/>
      <c r="ALF320" s="227"/>
      <c r="ALG320" s="227"/>
      <c r="ALH320" s="227"/>
      <c r="ALI320" s="227"/>
      <c r="ALJ320" s="227"/>
      <c r="ALK320" s="227"/>
      <c r="ALL320" s="227"/>
      <c r="ALM320" s="227"/>
      <c r="ALN320" s="227"/>
      <c r="ALO320" s="227"/>
      <c r="ALP320" s="227"/>
      <c r="ALQ320" s="227"/>
      <c r="ALR320" s="227"/>
      <c r="ALS320" s="227"/>
      <c r="ALT320" s="227"/>
      <c r="ALU320" s="227"/>
      <c r="ALV320" s="227"/>
      <c r="ALW320" s="227"/>
      <c r="ALX320" s="227"/>
      <c r="ALY320" s="227"/>
      <c r="ALZ320" s="227"/>
      <c r="AMA320" s="227"/>
      <c r="AMB320" s="227"/>
      <c r="AMC320" s="227"/>
      <c r="AMD320" s="227"/>
      <c r="AME320" s="227"/>
      <c r="AMF320" s="227"/>
      <c r="AMG320" s="227"/>
      <c r="AMH320" s="227"/>
      <c r="AMI320" s="227"/>
      <c r="AMJ320" s="227"/>
      <c r="AMK320" s="227"/>
      <c r="AML320" s="227"/>
      <c r="AMM320" s="227"/>
      <c r="AMN320" s="227"/>
      <c r="AMO320" s="227"/>
      <c r="AMP320" s="227"/>
      <c r="AMQ320" s="227"/>
      <c r="AMR320" s="227"/>
      <c r="AMS320" s="227"/>
      <c r="AMT320" s="227"/>
      <c r="AMU320" s="227"/>
      <c r="AMV320" s="227"/>
      <c r="AMW320" s="227"/>
      <c r="AMX320" s="227"/>
    </row>
    <row r="321" spans="1:1038" ht="18" customHeight="1">
      <c r="A321" s="125" t="s">
        <v>1646</v>
      </c>
      <c r="B321" s="126" t="s">
        <v>1647</v>
      </c>
      <c r="D321" s="126" t="s">
        <v>1279</v>
      </c>
      <c r="E321" s="126">
        <v>53</v>
      </c>
      <c r="F321" s="126">
        <v>1</v>
      </c>
      <c r="G321" s="285" t="str">
        <f t="shared" si="73"/>
        <v>53-1</v>
      </c>
      <c r="H321" s="277">
        <v>0</v>
      </c>
      <c r="I321" s="126">
        <v>14.5</v>
      </c>
      <c r="K321" s="545" t="b">
        <f>IF(I322=1,IF(((VLOOKUP($G321,[1]Depth_Lookup!#REF!,9,FALSE))-(H321/100))=0,"Good",IF(((VLOOKUP($G321,[1]Depth_Lookup!$A$3:$J$550,9,FALSE))-(H321/100))&gt;0,"Too Short","Too Long")))</f>
        <v>0</v>
      </c>
      <c r="L321" s="171">
        <f>(VLOOKUP($G321,Depth_Lookup!$A$3:$J$410,10,FALSE))+(H321/100)</f>
        <v>122.7</v>
      </c>
      <c r="M321" s="171">
        <f>(VLOOKUP($G321,Depth_Lookup!$A$3:$J$410,10,FALSE))+(I321/100)</f>
        <v>122.845</v>
      </c>
      <c r="N321" s="127" t="s">
        <v>1765</v>
      </c>
      <c r="O321" s="126">
        <v>1</v>
      </c>
      <c r="P321" s="126" t="s">
        <v>853</v>
      </c>
      <c r="Q321" s="126" t="s">
        <v>125</v>
      </c>
      <c r="R321" s="196" t="s">
        <v>1633</v>
      </c>
      <c r="S321" s="126" t="s">
        <v>700</v>
      </c>
      <c r="T321" s="126" t="s">
        <v>107</v>
      </c>
      <c r="W321" s="126" t="s">
        <v>102</v>
      </c>
      <c r="X321" s="202">
        <v>5</v>
      </c>
      <c r="Y321" s="126" t="s">
        <v>90</v>
      </c>
      <c r="Z321" s="126" t="s">
        <v>91</v>
      </c>
      <c r="AF321" s="196" t="e">
        <v>#N/A</v>
      </c>
      <c r="AI321" s="130">
        <v>69</v>
      </c>
      <c r="AO321" s="130"/>
      <c r="AU321" s="130">
        <v>1</v>
      </c>
      <c r="AV321" s="126">
        <v>2</v>
      </c>
      <c r="AW321" s="126">
        <v>1</v>
      </c>
      <c r="AX321" s="126" t="s">
        <v>110</v>
      </c>
      <c r="AY321" s="126" t="s">
        <v>103</v>
      </c>
      <c r="BA321" s="130">
        <v>30</v>
      </c>
      <c r="BB321" s="126">
        <v>5</v>
      </c>
      <c r="BC321" s="126">
        <v>3</v>
      </c>
      <c r="BD321" s="126" t="s">
        <v>110</v>
      </c>
      <c r="BE321" s="126" t="s">
        <v>103</v>
      </c>
      <c r="BG321" s="130"/>
      <c r="BM321" s="130"/>
      <c r="BY321" s="130"/>
      <c r="CG321" s="131"/>
      <c r="CH321" s="132" t="s">
        <v>1360</v>
      </c>
      <c r="CI321" s="132">
        <v>90</v>
      </c>
      <c r="CJ321" s="132" t="s">
        <v>514</v>
      </c>
      <c r="CK321" s="133"/>
      <c r="CL321" s="134"/>
      <c r="CM321" s="134"/>
      <c r="CN321" s="134"/>
      <c r="CO321" s="134"/>
      <c r="CP321" s="134"/>
      <c r="CQ321" s="134"/>
      <c r="CR321" s="134"/>
      <c r="CS321" s="134"/>
      <c r="CT321" s="134"/>
      <c r="CU321" s="134"/>
      <c r="CV321" s="134"/>
      <c r="CW321" s="134"/>
      <c r="CX321" s="134"/>
      <c r="CY321" s="134"/>
      <c r="CZ321" s="134"/>
      <c r="DA321" s="134"/>
      <c r="DB321" s="134">
        <v>80</v>
      </c>
      <c r="DC321" s="135">
        <v>20</v>
      </c>
      <c r="DD321" s="134"/>
      <c r="DE321" s="134"/>
      <c r="DF321" s="134"/>
      <c r="DG321" s="134"/>
      <c r="DH321" s="134"/>
      <c r="DI321" s="134"/>
      <c r="DJ321" s="134"/>
      <c r="DK321" s="207">
        <v>100</v>
      </c>
      <c r="DL321" s="131"/>
      <c r="DM321" s="134"/>
      <c r="DN321" s="134"/>
      <c r="DO321" s="136"/>
      <c r="DQ321" s="131"/>
      <c r="DR321" s="136"/>
      <c r="DS321" s="131"/>
      <c r="DT321" s="160" t="s">
        <v>1389</v>
      </c>
      <c r="DW321" s="215">
        <v>100</v>
      </c>
      <c r="DX321" s="214" t="e">
        <v>#N/A</v>
      </c>
      <c r="DY321" s="156" t="s">
        <v>1405</v>
      </c>
      <c r="DZ321" s="139" t="s">
        <v>1766</v>
      </c>
      <c r="EA321" s="139"/>
      <c r="ED321" s="229" t="s">
        <v>2517</v>
      </c>
      <c r="EE321" s="140"/>
      <c r="EG321" s="140"/>
      <c r="EI321" s="218"/>
      <c r="EJ321" s="143"/>
      <c r="EK321" s="221"/>
      <c r="EM321" s="109"/>
      <c r="EN321" s="109"/>
      <c r="EZ321" s="192" t="e">
        <f t="shared" si="74"/>
        <v>#DIV/0!</v>
      </c>
      <c r="FA321" s="192" t="e">
        <f t="shared" si="75"/>
        <v>#DIV/0!</v>
      </c>
      <c r="FB321" s="192" t="e">
        <f t="shared" si="76"/>
        <v>#DIV/0!</v>
      </c>
      <c r="FC321" s="192" t="e">
        <f t="shared" si="77"/>
        <v>#DIV/0!</v>
      </c>
      <c r="FD321" s="192" t="e">
        <f t="shared" si="78"/>
        <v>#DIV/0!</v>
      </c>
      <c r="FE321" s="193" t="e">
        <f t="shared" si="79"/>
        <v>#DIV/0!</v>
      </c>
      <c r="FF321" s="194" t="e">
        <f t="shared" si="80"/>
        <v>#DIV/0!</v>
      </c>
      <c r="FG321" s="144"/>
      <c r="FI321" s="778">
        <f t="shared" si="81"/>
        <v>0</v>
      </c>
      <c r="FJ321" s="779" t="e">
        <f t="shared" si="82"/>
        <v>#DIV/0!</v>
      </c>
      <c r="FK321" s="779" t="e">
        <f t="shared" si="83"/>
        <v>#DIV/0!</v>
      </c>
      <c r="FL321" s="780" t="e">
        <f t="shared" si="84"/>
        <v>#DIV/0!</v>
      </c>
      <c r="FM321" s="169" t="e">
        <f t="shared" si="85"/>
        <v>#DIV/0!</v>
      </c>
      <c r="FN321" s="783" t="e">
        <f t="shared" si="86"/>
        <v>#DIV/0!</v>
      </c>
    </row>
    <row r="322" spans="1:1038" s="373" customFormat="1" ht="18" customHeight="1">
      <c r="A322" s="359" t="s">
        <v>1646</v>
      </c>
      <c r="B322" s="360" t="s">
        <v>1647</v>
      </c>
      <c r="C322" s="360"/>
      <c r="D322" s="360" t="s">
        <v>1279</v>
      </c>
      <c r="E322" s="360">
        <v>53</v>
      </c>
      <c r="F322" s="360">
        <v>1</v>
      </c>
      <c r="G322" s="285" t="str">
        <f t="shared" si="73"/>
        <v>53-1</v>
      </c>
      <c r="H322" s="361">
        <v>14.5</v>
      </c>
      <c r="I322" s="360">
        <v>24.5</v>
      </c>
      <c r="J322" s="360"/>
      <c r="K322" s="545" t="b">
        <f>IF(I323=1,IF(((VLOOKUP($G322,[1]Depth_Lookup!#REF!,9,FALSE))-(H322/100))=0,"Good",IF(((VLOOKUP($G322,[1]Depth_Lookup!$A$3:$J$550,9,FALSE))-(H322/100))&gt;0,"Too Short","Too Long")))</f>
        <v>0</v>
      </c>
      <c r="L322" s="171">
        <f>(VLOOKUP($G322,Depth_Lookup!$A$3:$J$410,10,FALSE))+(H322/100)</f>
        <v>122.845</v>
      </c>
      <c r="M322" s="171">
        <f>(VLOOKUP($G322,Depth_Lookup!$A$3:$J$410,10,FALSE))+(I322/100)</f>
        <v>122.94500000000001</v>
      </c>
      <c r="N322" s="362" t="s">
        <v>1767</v>
      </c>
      <c r="O322" s="360">
        <v>1</v>
      </c>
      <c r="P322" s="360" t="s">
        <v>853</v>
      </c>
      <c r="Q322" s="360"/>
      <c r="R322" s="363" t="s">
        <v>1805</v>
      </c>
      <c r="S322" s="360" t="s">
        <v>107</v>
      </c>
      <c r="T322" s="360" t="s">
        <v>107</v>
      </c>
      <c r="U322" s="360" t="s">
        <v>108</v>
      </c>
      <c r="V322" s="360" t="s">
        <v>96</v>
      </c>
      <c r="W322" s="360" t="s">
        <v>102</v>
      </c>
      <c r="X322" s="364">
        <v>5</v>
      </c>
      <c r="Y322" s="360" t="s">
        <v>90</v>
      </c>
      <c r="Z322" s="360" t="s">
        <v>91</v>
      </c>
      <c r="AA322" s="360"/>
      <c r="AB322" s="360" t="s">
        <v>116</v>
      </c>
      <c r="AC322" s="360" t="s">
        <v>95</v>
      </c>
      <c r="AD322" s="360" t="s">
        <v>96</v>
      </c>
      <c r="AE322" s="365" t="s">
        <v>120</v>
      </c>
      <c r="AF322" s="363">
        <v>2</v>
      </c>
      <c r="AG322" s="366" t="s">
        <v>1369</v>
      </c>
      <c r="AH322" s="360"/>
      <c r="AI322" s="367">
        <v>60</v>
      </c>
      <c r="AJ322" s="360"/>
      <c r="AK322" s="360"/>
      <c r="AL322" s="360"/>
      <c r="AM322" s="360"/>
      <c r="AN322" s="360"/>
      <c r="AO322" s="367"/>
      <c r="AP322" s="360"/>
      <c r="AQ322" s="360"/>
      <c r="AR322" s="360"/>
      <c r="AS322" s="360"/>
      <c r="AT322" s="360"/>
      <c r="AU322" s="367"/>
      <c r="AV322" s="360"/>
      <c r="AW322" s="360"/>
      <c r="AX322" s="360"/>
      <c r="AY322" s="360"/>
      <c r="AZ322" s="360"/>
      <c r="BA322" s="367">
        <v>40</v>
      </c>
      <c r="BB322" s="360">
        <v>8</v>
      </c>
      <c r="BC322" s="360">
        <v>3</v>
      </c>
      <c r="BD322" s="360" t="s">
        <v>110</v>
      </c>
      <c r="BE322" s="360" t="s">
        <v>103</v>
      </c>
      <c r="BF322" s="360"/>
      <c r="BG322" s="367"/>
      <c r="BH322" s="360"/>
      <c r="BI322" s="360"/>
      <c r="BJ322" s="360"/>
      <c r="BK322" s="360"/>
      <c r="BL322" s="360"/>
      <c r="BM322" s="367"/>
      <c r="BN322" s="360"/>
      <c r="BO322" s="360"/>
      <c r="BP322" s="360"/>
      <c r="BQ322" s="360"/>
      <c r="BR322" s="360"/>
      <c r="BS322" s="360"/>
      <c r="BT322" s="360"/>
      <c r="BU322" s="360"/>
      <c r="BV322" s="360"/>
      <c r="BW322" s="360"/>
      <c r="BX322" s="360"/>
      <c r="BY322" s="367"/>
      <c r="BZ322" s="360"/>
      <c r="CA322" s="360"/>
      <c r="CB322" s="360"/>
      <c r="CC322" s="360"/>
      <c r="CD322" s="360"/>
      <c r="CE322" s="360"/>
      <c r="CF322" s="360"/>
      <c r="CG322" s="368"/>
      <c r="CH322" s="369" t="s">
        <v>1329</v>
      </c>
      <c r="CI322" s="369">
        <v>80</v>
      </c>
      <c r="CJ322" s="369" t="s">
        <v>514</v>
      </c>
      <c r="CK322" s="369"/>
      <c r="CL322" s="370"/>
      <c r="CM322" s="370"/>
      <c r="CN322" s="370"/>
      <c r="CO322" s="370"/>
      <c r="CP322" s="370"/>
      <c r="CQ322" s="370"/>
      <c r="CR322" s="370"/>
      <c r="CS322" s="370"/>
      <c r="CT322" s="370"/>
      <c r="CU322" s="370"/>
      <c r="CV322" s="370"/>
      <c r="CW322" s="370"/>
      <c r="CX322" s="370"/>
      <c r="CY322" s="370"/>
      <c r="CZ322" s="370"/>
      <c r="DA322" s="370"/>
      <c r="DB322" s="370">
        <v>80</v>
      </c>
      <c r="DC322" s="360">
        <v>20</v>
      </c>
      <c r="DD322" s="370"/>
      <c r="DE322" s="370"/>
      <c r="DF322" s="370"/>
      <c r="DG322" s="370"/>
      <c r="DH322" s="370"/>
      <c r="DI322" s="370"/>
      <c r="DJ322" s="370"/>
      <c r="DK322" s="371">
        <v>100</v>
      </c>
      <c r="DL322" s="368"/>
      <c r="DM322" s="370"/>
      <c r="DN322" s="370"/>
      <c r="DO322" s="372"/>
      <c r="DQ322" s="368"/>
      <c r="DR322" s="372"/>
      <c r="DS322" s="368"/>
      <c r="DT322" s="386" t="s">
        <v>1754</v>
      </c>
      <c r="DU322" s="360"/>
      <c r="DV322" s="360"/>
      <c r="DW322" s="387">
        <v>100</v>
      </c>
      <c r="DX322" s="376" t="e">
        <v>#N/A</v>
      </c>
      <c r="DY322" s="388" t="s">
        <v>1405</v>
      </c>
      <c r="DZ322" s="368" t="s">
        <v>1768</v>
      </c>
      <c r="EA322" s="368"/>
      <c r="EB322" s="360"/>
      <c r="EC322" s="104"/>
      <c r="ED322" s="229" t="s">
        <v>2517</v>
      </c>
      <c r="EE322" s="377"/>
      <c r="EF322" s="378"/>
      <c r="EG322" s="377"/>
      <c r="EH322" s="377"/>
      <c r="EI322" s="379"/>
      <c r="EJ322" s="377"/>
      <c r="EK322" s="379"/>
      <c r="EL322" s="377"/>
      <c r="EM322" s="377"/>
      <c r="EN322" s="377"/>
      <c r="EO322" s="380">
        <v>9</v>
      </c>
      <c r="EP322" s="380"/>
      <c r="EQ322" s="380"/>
      <c r="ER322" s="380"/>
      <c r="ES322" s="380"/>
      <c r="ET322" s="380"/>
      <c r="EU322" s="380"/>
      <c r="EV322" s="381">
        <v>34</v>
      </c>
      <c r="EW322" s="381">
        <v>90</v>
      </c>
      <c r="EX322" s="381">
        <v>40</v>
      </c>
      <c r="EY322" s="381">
        <v>0</v>
      </c>
      <c r="EZ322" s="192">
        <f t="shared" si="74"/>
        <v>-141.20601020403396</v>
      </c>
      <c r="FA322" s="192">
        <f t="shared" si="75"/>
        <v>218.79398979596604</v>
      </c>
      <c r="FB322" s="192">
        <f t="shared" si="76"/>
        <v>42.887693084819887</v>
      </c>
      <c r="FC322" s="192">
        <f t="shared" si="77"/>
        <v>308.79398979596601</v>
      </c>
      <c r="FD322" s="192">
        <f t="shared" si="78"/>
        <v>47.112306915180113</v>
      </c>
      <c r="FE322" s="193">
        <f t="shared" si="79"/>
        <v>38.793989795966041</v>
      </c>
      <c r="FF322" s="194">
        <f t="shared" si="80"/>
        <v>47.112306915180113</v>
      </c>
      <c r="FG322" s="380" t="s">
        <v>1818</v>
      </c>
      <c r="FH322" s="377"/>
      <c r="FI322" s="778">
        <f t="shared" si="81"/>
        <v>9</v>
      </c>
      <c r="FJ322" s="779">
        <f t="shared" si="82"/>
        <v>47.112306915180113</v>
      </c>
      <c r="FK322" s="779">
        <f t="shared" si="83"/>
        <v>42.887693084819887</v>
      </c>
      <c r="FL322" s="780">
        <f t="shared" si="84"/>
        <v>0.74853145291491074</v>
      </c>
      <c r="FM322" s="169">
        <f t="shared" si="85"/>
        <v>0.68056350583262903</v>
      </c>
      <c r="FN322" s="783">
        <f t="shared" si="86"/>
        <v>6.1250715524936616</v>
      </c>
      <c r="FO322" s="360"/>
      <c r="FP322" s="360"/>
      <c r="FQ322" s="360"/>
      <c r="FR322" s="360"/>
      <c r="FS322" s="360"/>
      <c r="FT322" s="360"/>
      <c r="FU322" s="360"/>
      <c r="FV322" s="360"/>
      <c r="FW322" s="360"/>
      <c r="FX322" s="360"/>
      <c r="FY322" s="360"/>
      <c r="FZ322" s="360"/>
      <c r="GA322" s="360"/>
      <c r="GB322" s="360"/>
      <c r="GC322" s="360"/>
      <c r="GD322" s="360"/>
      <c r="GE322" s="360"/>
      <c r="GF322" s="360"/>
      <c r="GG322" s="360"/>
      <c r="GH322" s="360"/>
      <c r="GI322" s="360"/>
      <c r="GJ322" s="360"/>
      <c r="GK322" s="360"/>
      <c r="GL322" s="360"/>
      <c r="GM322" s="360"/>
      <c r="GN322" s="360"/>
      <c r="GO322" s="360"/>
      <c r="GP322" s="360"/>
      <c r="GQ322" s="360"/>
      <c r="GR322" s="360"/>
      <c r="GS322" s="360"/>
      <c r="GT322" s="360"/>
      <c r="GU322" s="360"/>
      <c r="GV322" s="360"/>
      <c r="GW322" s="360"/>
      <c r="GX322" s="360"/>
      <c r="GY322" s="360"/>
      <c r="GZ322" s="360"/>
      <c r="HA322" s="360"/>
      <c r="HB322" s="360"/>
      <c r="HC322" s="360"/>
      <c r="HD322" s="360"/>
      <c r="HE322" s="360"/>
      <c r="HF322" s="360"/>
      <c r="HG322" s="360"/>
      <c r="HH322" s="360"/>
      <c r="HI322" s="360"/>
      <c r="HJ322" s="360"/>
      <c r="HK322" s="360"/>
      <c r="HL322" s="360"/>
      <c r="HM322" s="360"/>
      <c r="HN322" s="360"/>
      <c r="HO322" s="360"/>
      <c r="HP322" s="360"/>
      <c r="HQ322" s="360"/>
      <c r="HR322" s="360"/>
      <c r="HS322" s="360"/>
      <c r="HT322" s="360"/>
      <c r="HU322" s="360"/>
      <c r="HV322" s="360"/>
      <c r="HW322" s="360"/>
      <c r="HX322" s="360"/>
      <c r="HY322" s="360"/>
      <c r="HZ322" s="360"/>
      <c r="IA322" s="360"/>
      <c r="IB322" s="360"/>
      <c r="IC322" s="360"/>
      <c r="ID322" s="360"/>
      <c r="IE322" s="360"/>
      <c r="IF322" s="360"/>
      <c r="IG322" s="360"/>
      <c r="IH322" s="360"/>
      <c r="II322" s="360"/>
      <c r="IJ322" s="360"/>
      <c r="IK322" s="360"/>
      <c r="IL322" s="360"/>
      <c r="IM322" s="360"/>
      <c r="IN322" s="360"/>
      <c r="IO322" s="360"/>
      <c r="IP322" s="360"/>
      <c r="IQ322" s="360"/>
      <c r="IR322" s="360"/>
      <c r="IS322" s="360"/>
      <c r="IT322" s="360"/>
      <c r="IU322" s="360"/>
      <c r="IV322" s="360"/>
      <c r="IW322" s="360"/>
      <c r="IX322" s="360"/>
      <c r="IY322" s="360"/>
      <c r="IZ322" s="360"/>
      <c r="JA322" s="360"/>
      <c r="JB322" s="360"/>
      <c r="JC322" s="360"/>
      <c r="JD322" s="360"/>
      <c r="JE322" s="360"/>
      <c r="JF322" s="360"/>
      <c r="JG322" s="360"/>
      <c r="JH322" s="360"/>
      <c r="JI322" s="360"/>
      <c r="JJ322" s="360"/>
      <c r="JK322" s="360"/>
      <c r="JL322" s="360"/>
      <c r="JM322" s="360"/>
      <c r="JN322" s="360"/>
      <c r="JO322" s="360"/>
      <c r="JP322" s="360"/>
      <c r="JQ322" s="360"/>
      <c r="JR322" s="360"/>
      <c r="JS322" s="360"/>
      <c r="JT322" s="360"/>
      <c r="JU322" s="360"/>
      <c r="JV322" s="360"/>
      <c r="JW322" s="360"/>
      <c r="JX322" s="360"/>
      <c r="JY322" s="360"/>
      <c r="JZ322" s="360"/>
      <c r="KA322" s="360"/>
      <c r="KB322" s="360"/>
      <c r="KC322" s="360"/>
      <c r="KD322" s="360"/>
      <c r="KE322" s="360"/>
      <c r="KF322" s="360"/>
      <c r="KG322" s="360"/>
      <c r="KH322" s="360"/>
      <c r="KI322" s="360"/>
      <c r="KJ322" s="360"/>
      <c r="KK322" s="360"/>
      <c r="KL322" s="360"/>
      <c r="KM322" s="360"/>
      <c r="KN322" s="360"/>
      <c r="KO322" s="360"/>
      <c r="KP322" s="360"/>
      <c r="KQ322" s="360"/>
      <c r="KR322" s="360"/>
      <c r="KS322" s="360"/>
      <c r="KT322" s="360"/>
      <c r="KU322" s="360"/>
      <c r="KV322" s="360"/>
      <c r="KW322" s="360"/>
      <c r="KX322" s="360"/>
      <c r="KY322" s="360"/>
      <c r="KZ322" s="360"/>
      <c r="LA322" s="360"/>
      <c r="LB322" s="360"/>
      <c r="LC322" s="360"/>
      <c r="LD322" s="360"/>
      <c r="LE322" s="360"/>
      <c r="LF322" s="360"/>
      <c r="LG322" s="360"/>
      <c r="LH322" s="360"/>
      <c r="LI322" s="360"/>
      <c r="LJ322" s="360"/>
      <c r="LK322" s="360"/>
      <c r="LL322" s="360"/>
      <c r="LM322" s="360"/>
      <c r="LN322" s="360"/>
      <c r="LO322" s="360"/>
      <c r="LP322" s="360"/>
      <c r="LQ322" s="360"/>
      <c r="LR322" s="360"/>
      <c r="LS322" s="360"/>
      <c r="LT322" s="360"/>
      <c r="LU322" s="360"/>
      <c r="LV322" s="360"/>
      <c r="LW322" s="360"/>
      <c r="LX322" s="360"/>
      <c r="LY322" s="360"/>
      <c r="LZ322" s="360"/>
      <c r="MA322" s="360"/>
      <c r="MB322" s="360"/>
      <c r="MC322" s="360"/>
      <c r="MD322" s="360"/>
      <c r="ME322" s="360"/>
      <c r="MF322" s="360"/>
      <c r="MG322" s="360"/>
      <c r="MH322" s="360"/>
      <c r="MI322" s="360"/>
      <c r="MJ322" s="360"/>
      <c r="MK322" s="360"/>
      <c r="ML322" s="360"/>
      <c r="MM322" s="360"/>
      <c r="MN322" s="360"/>
      <c r="MO322" s="360"/>
      <c r="MP322" s="360"/>
      <c r="MQ322" s="360"/>
      <c r="MR322" s="360"/>
      <c r="MS322" s="360"/>
      <c r="MT322" s="360"/>
      <c r="MU322" s="360"/>
      <c r="MV322" s="360"/>
      <c r="MW322" s="360"/>
      <c r="MX322" s="360"/>
      <c r="MY322" s="360"/>
      <c r="MZ322" s="360"/>
      <c r="NA322" s="360"/>
      <c r="NB322" s="360"/>
      <c r="NC322" s="360"/>
      <c r="ND322" s="360"/>
      <c r="NE322" s="360"/>
      <c r="NF322" s="360"/>
      <c r="NG322" s="360"/>
      <c r="NH322" s="360"/>
      <c r="NI322" s="360"/>
      <c r="NJ322" s="360"/>
      <c r="NK322" s="360"/>
      <c r="NL322" s="360"/>
      <c r="NM322" s="360"/>
      <c r="NN322" s="360"/>
      <c r="NO322" s="360"/>
      <c r="NP322" s="360"/>
      <c r="NQ322" s="360"/>
      <c r="NR322" s="360"/>
      <c r="NS322" s="360"/>
      <c r="NT322" s="360"/>
      <c r="NU322" s="360"/>
      <c r="NV322" s="360"/>
      <c r="NW322" s="360"/>
      <c r="NX322" s="360"/>
      <c r="NY322" s="360"/>
      <c r="NZ322" s="360"/>
      <c r="OA322" s="360"/>
      <c r="OB322" s="360"/>
      <c r="OC322" s="360"/>
      <c r="OD322" s="360"/>
      <c r="OE322" s="360"/>
      <c r="OF322" s="360"/>
      <c r="OG322" s="360"/>
      <c r="OH322" s="360"/>
      <c r="OI322" s="360"/>
      <c r="OJ322" s="360"/>
      <c r="OK322" s="360"/>
      <c r="OL322" s="360"/>
      <c r="OM322" s="360"/>
      <c r="ON322" s="360"/>
      <c r="OO322" s="360"/>
      <c r="OP322" s="360"/>
      <c r="OQ322" s="360"/>
      <c r="OR322" s="360"/>
      <c r="OS322" s="360"/>
      <c r="OT322" s="360"/>
      <c r="OU322" s="360"/>
      <c r="OV322" s="360"/>
      <c r="OW322" s="360"/>
      <c r="OX322" s="360"/>
      <c r="OY322" s="360"/>
      <c r="OZ322" s="360"/>
      <c r="PA322" s="360"/>
      <c r="PB322" s="360"/>
      <c r="PC322" s="360"/>
      <c r="PD322" s="360"/>
      <c r="PE322" s="360"/>
      <c r="PF322" s="360"/>
      <c r="PG322" s="360"/>
      <c r="PH322" s="360"/>
      <c r="PI322" s="360"/>
      <c r="PJ322" s="360"/>
      <c r="PK322" s="360"/>
      <c r="PL322" s="360"/>
      <c r="PM322" s="360"/>
      <c r="PN322" s="360"/>
      <c r="PO322" s="360"/>
      <c r="PP322" s="360"/>
      <c r="PQ322" s="360"/>
      <c r="PR322" s="360"/>
      <c r="PS322" s="360"/>
      <c r="PT322" s="360"/>
      <c r="PU322" s="360"/>
      <c r="PV322" s="360"/>
      <c r="PW322" s="360"/>
      <c r="PX322" s="360"/>
      <c r="PY322" s="360"/>
      <c r="PZ322" s="360"/>
      <c r="QA322" s="360"/>
      <c r="QB322" s="360"/>
      <c r="QC322" s="360"/>
      <c r="QD322" s="360"/>
      <c r="QE322" s="360"/>
      <c r="QF322" s="360"/>
      <c r="QG322" s="360"/>
      <c r="QH322" s="360"/>
      <c r="QI322" s="360"/>
      <c r="QJ322" s="360"/>
      <c r="QK322" s="360"/>
      <c r="QL322" s="360"/>
      <c r="QM322" s="360"/>
      <c r="QN322" s="360"/>
      <c r="QO322" s="360"/>
      <c r="QP322" s="360"/>
      <c r="QQ322" s="360"/>
      <c r="QR322" s="360"/>
      <c r="QS322" s="360"/>
      <c r="QT322" s="360"/>
      <c r="QU322" s="360"/>
      <c r="QV322" s="360"/>
      <c r="QW322" s="360"/>
      <c r="QX322" s="360"/>
      <c r="QY322" s="360"/>
      <c r="QZ322" s="360"/>
      <c r="RA322" s="360"/>
      <c r="RB322" s="360"/>
      <c r="RC322" s="360"/>
      <c r="RD322" s="360"/>
      <c r="RE322" s="360"/>
      <c r="RF322" s="360"/>
      <c r="RG322" s="360"/>
      <c r="RH322" s="360"/>
      <c r="RI322" s="360"/>
      <c r="RJ322" s="360"/>
      <c r="RK322" s="360"/>
      <c r="RL322" s="360"/>
      <c r="RM322" s="360"/>
      <c r="RN322" s="360"/>
      <c r="RO322" s="360"/>
      <c r="RP322" s="360"/>
      <c r="RQ322" s="360"/>
      <c r="RR322" s="360"/>
      <c r="RS322" s="360"/>
      <c r="RT322" s="360"/>
      <c r="RU322" s="360"/>
      <c r="RV322" s="360"/>
      <c r="RW322" s="360"/>
      <c r="RX322" s="360"/>
      <c r="RY322" s="360"/>
      <c r="RZ322" s="360"/>
      <c r="SA322" s="360"/>
      <c r="SB322" s="360"/>
      <c r="SC322" s="360"/>
      <c r="SD322" s="360"/>
      <c r="SE322" s="360"/>
      <c r="SF322" s="360"/>
      <c r="SG322" s="360"/>
      <c r="SH322" s="360"/>
      <c r="SI322" s="360"/>
      <c r="SJ322" s="360"/>
      <c r="SK322" s="360"/>
      <c r="SL322" s="360"/>
      <c r="SM322" s="360"/>
      <c r="SN322" s="360"/>
      <c r="SO322" s="360"/>
      <c r="SP322" s="360"/>
      <c r="SQ322" s="360"/>
      <c r="SR322" s="360"/>
      <c r="SS322" s="360"/>
      <c r="ST322" s="360"/>
      <c r="SU322" s="360"/>
      <c r="SV322" s="360"/>
      <c r="SW322" s="360"/>
      <c r="SX322" s="360"/>
      <c r="SY322" s="360"/>
      <c r="SZ322" s="360"/>
      <c r="TA322" s="360"/>
      <c r="TB322" s="360"/>
      <c r="TC322" s="360"/>
      <c r="TD322" s="360"/>
      <c r="TE322" s="360"/>
      <c r="TF322" s="360"/>
      <c r="TG322" s="360"/>
      <c r="TH322" s="360"/>
      <c r="TI322" s="360"/>
      <c r="TJ322" s="360"/>
      <c r="TK322" s="360"/>
      <c r="TL322" s="360"/>
      <c r="TM322" s="360"/>
      <c r="TN322" s="360"/>
      <c r="TO322" s="360"/>
      <c r="TP322" s="360"/>
      <c r="TQ322" s="360"/>
      <c r="TR322" s="360"/>
      <c r="TS322" s="360"/>
      <c r="TT322" s="360"/>
      <c r="TU322" s="360"/>
      <c r="TV322" s="360"/>
      <c r="TW322" s="360"/>
      <c r="TX322" s="360"/>
      <c r="TY322" s="360"/>
      <c r="TZ322" s="360"/>
      <c r="UA322" s="360"/>
      <c r="UB322" s="360"/>
      <c r="UC322" s="360"/>
      <c r="UD322" s="360"/>
      <c r="UE322" s="360"/>
      <c r="UF322" s="360"/>
      <c r="UG322" s="360"/>
      <c r="UH322" s="360"/>
      <c r="UI322" s="360"/>
      <c r="UJ322" s="360"/>
      <c r="UK322" s="360"/>
      <c r="UL322" s="360"/>
      <c r="UM322" s="360"/>
      <c r="UN322" s="360"/>
      <c r="UO322" s="360"/>
      <c r="UP322" s="360"/>
      <c r="UQ322" s="360"/>
      <c r="UR322" s="360"/>
      <c r="US322" s="360"/>
      <c r="UT322" s="360"/>
      <c r="UU322" s="360"/>
      <c r="UV322" s="360"/>
      <c r="UW322" s="360"/>
      <c r="UX322" s="360"/>
      <c r="UY322" s="360"/>
      <c r="UZ322" s="360"/>
      <c r="VA322" s="360"/>
      <c r="VB322" s="360"/>
      <c r="VC322" s="360"/>
      <c r="VD322" s="360"/>
      <c r="VE322" s="360"/>
      <c r="VF322" s="360"/>
      <c r="VG322" s="360"/>
      <c r="VH322" s="360"/>
      <c r="VI322" s="360"/>
      <c r="VJ322" s="360"/>
      <c r="VK322" s="360"/>
      <c r="VL322" s="360"/>
      <c r="VM322" s="360"/>
      <c r="VN322" s="360"/>
      <c r="VO322" s="360"/>
      <c r="VP322" s="360"/>
      <c r="VQ322" s="360"/>
      <c r="VR322" s="360"/>
      <c r="VS322" s="360"/>
      <c r="VT322" s="360"/>
      <c r="VU322" s="360"/>
      <c r="VV322" s="360"/>
      <c r="VW322" s="360"/>
      <c r="VX322" s="360"/>
      <c r="VY322" s="360"/>
      <c r="VZ322" s="360"/>
      <c r="WA322" s="360"/>
      <c r="WB322" s="360"/>
      <c r="WC322" s="360"/>
      <c r="WD322" s="360"/>
      <c r="WE322" s="360"/>
      <c r="WF322" s="360"/>
      <c r="WG322" s="360"/>
      <c r="WH322" s="360"/>
      <c r="WI322" s="360"/>
      <c r="WJ322" s="360"/>
      <c r="WK322" s="360"/>
      <c r="WL322" s="360"/>
      <c r="WM322" s="360"/>
      <c r="WN322" s="360"/>
      <c r="WO322" s="360"/>
      <c r="WP322" s="360"/>
      <c r="WQ322" s="360"/>
      <c r="WR322" s="360"/>
      <c r="WS322" s="360"/>
      <c r="WT322" s="360"/>
      <c r="WU322" s="360"/>
      <c r="WV322" s="360"/>
      <c r="WW322" s="360"/>
      <c r="WX322" s="360"/>
      <c r="WY322" s="360"/>
      <c r="WZ322" s="360"/>
      <c r="XA322" s="360"/>
      <c r="XB322" s="360"/>
      <c r="XC322" s="360"/>
      <c r="XD322" s="360"/>
      <c r="XE322" s="360"/>
      <c r="XF322" s="360"/>
      <c r="XG322" s="360"/>
      <c r="XH322" s="360"/>
      <c r="XI322" s="360"/>
      <c r="XJ322" s="360"/>
      <c r="XK322" s="360"/>
      <c r="XL322" s="360"/>
      <c r="XM322" s="360"/>
      <c r="XN322" s="360"/>
      <c r="XO322" s="360"/>
      <c r="XP322" s="360"/>
      <c r="XQ322" s="360"/>
      <c r="XR322" s="360"/>
      <c r="XS322" s="360"/>
      <c r="XT322" s="360"/>
      <c r="XU322" s="360"/>
      <c r="XV322" s="360"/>
      <c r="XW322" s="360"/>
      <c r="XX322" s="360"/>
      <c r="XY322" s="360"/>
      <c r="XZ322" s="360"/>
      <c r="YA322" s="360"/>
      <c r="YB322" s="360"/>
      <c r="YC322" s="360"/>
      <c r="YD322" s="360"/>
      <c r="YE322" s="360"/>
      <c r="YF322" s="360"/>
      <c r="YG322" s="360"/>
      <c r="YH322" s="360"/>
      <c r="YI322" s="360"/>
      <c r="YJ322" s="360"/>
      <c r="YK322" s="360"/>
      <c r="YL322" s="360"/>
      <c r="YM322" s="360"/>
      <c r="YN322" s="360"/>
      <c r="YO322" s="360"/>
      <c r="YP322" s="360"/>
      <c r="YQ322" s="360"/>
      <c r="YR322" s="360"/>
      <c r="YS322" s="360"/>
      <c r="YT322" s="360"/>
      <c r="YU322" s="360"/>
      <c r="YV322" s="360"/>
      <c r="YW322" s="360"/>
      <c r="YX322" s="360"/>
      <c r="YY322" s="360"/>
      <c r="YZ322" s="360"/>
      <c r="ZA322" s="360"/>
      <c r="ZB322" s="360"/>
      <c r="ZC322" s="360"/>
      <c r="ZD322" s="360"/>
      <c r="ZE322" s="360"/>
      <c r="ZF322" s="360"/>
      <c r="ZG322" s="360"/>
      <c r="ZH322" s="360"/>
      <c r="ZI322" s="360"/>
      <c r="ZJ322" s="360"/>
      <c r="ZK322" s="360"/>
      <c r="ZL322" s="360"/>
      <c r="ZM322" s="360"/>
      <c r="ZN322" s="360"/>
      <c r="ZO322" s="360"/>
      <c r="ZP322" s="360"/>
      <c r="ZQ322" s="360"/>
      <c r="ZR322" s="360"/>
      <c r="ZS322" s="360"/>
      <c r="ZT322" s="360"/>
      <c r="ZU322" s="360"/>
      <c r="ZV322" s="360"/>
      <c r="ZW322" s="360"/>
      <c r="ZX322" s="360"/>
      <c r="ZY322" s="360"/>
      <c r="ZZ322" s="360"/>
      <c r="AAA322" s="360"/>
      <c r="AAB322" s="360"/>
      <c r="AAC322" s="360"/>
      <c r="AAD322" s="360"/>
      <c r="AAE322" s="360"/>
      <c r="AAF322" s="360"/>
      <c r="AAG322" s="360"/>
      <c r="AAH322" s="360"/>
      <c r="AAI322" s="360"/>
      <c r="AAJ322" s="360"/>
      <c r="AAK322" s="360"/>
      <c r="AAL322" s="360"/>
      <c r="AAM322" s="360"/>
      <c r="AAN322" s="360"/>
      <c r="AAO322" s="360"/>
      <c r="AAP322" s="360"/>
      <c r="AAQ322" s="360"/>
      <c r="AAR322" s="360"/>
      <c r="AAS322" s="360"/>
      <c r="AAT322" s="360"/>
      <c r="AAU322" s="360"/>
      <c r="AAV322" s="360"/>
      <c r="AAW322" s="360"/>
      <c r="AAX322" s="360"/>
      <c r="AAY322" s="360"/>
      <c r="AAZ322" s="360"/>
      <c r="ABA322" s="360"/>
      <c r="ABB322" s="360"/>
      <c r="ABC322" s="360"/>
      <c r="ABD322" s="360"/>
      <c r="ABE322" s="360"/>
      <c r="ABF322" s="360"/>
      <c r="ABG322" s="360"/>
      <c r="ABH322" s="360"/>
      <c r="ABI322" s="360"/>
      <c r="ABJ322" s="360"/>
      <c r="ABK322" s="360"/>
      <c r="ABL322" s="360"/>
      <c r="ABM322" s="360"/>
      <c r="ABN322" s="360"/>
      <c r="ABO322" s="360"/>
      <c r="ABP322" s="360"/>
      <c r="ABQ322" s="360"/>
      <c r="ABR322" s="360"/>
      <c r="ABS322" s="360"/>
      <c r="ABT322" s="360"/>
      <c r="ABU322" s="360"/>
      <c r="ABV322" s="360"/>
      <c r="ABW322" s="360"/>
      <c r="ABX322" s="360"/>
      <c r="ABY322" s="360"/>
      <c r="ABZ322" s="360"/>
      <c r="ACA322" s="360"/>
      <c r="ACB322" s="360"/>
      <c r="ACC322" s="360"/>
      <c r="ACD322" s="360"/>
      <c r="ACE322" s="360"/>
      <c r="ACF322" s="360"/>
      <c r="ACG322" s="360"/>
      <c r="ACH322" s="360"/>
      <c r="ACI322" s="360"/>
      <c r="ACJ322" s="360"/>
      <c r="ACK322" s="360"/>
      <c r="ACL322" s="360"/>
      <c r="ACM322" s="360"/>
      <c r="ACN322" s="360"/>
      <c r="ACO322" s="360"/>
      <c r="ACP322" s="360"/>
      <c r="ACQ322" s="360"/>
      <c r="ACR322" s="360"/>
      <c r="ACS322" s="360"/>
      <c r="ACT322" s="360"/>
      <c r="ACU322" s="360"/>
      <c r="ACV322" s="360"/>
      <c r="ACW322" s="360"/>
      <c r="ACX322" s="360"/>
      <c r="ACY322" s="360"/>
      <c r="ACZ322" s="360"/>
      <c r="ADA322" s="360"/>
      <c r="ADB322" s="360"/>
      <c r="ADC322" s="360"/>
      <c r="ADD322" s="360"/>
      <c r="ADE322" s="360"/>
      <c r="ADF322" s="360"/>
      <c r="ADG322" s="360"/>
      <c r="ADH322" s="360"/>
      <c r="ADI322" s="360"/>
      <c r="ADJ322" s="360"/>
      <c r="ADK322" s="360"/>
      <c r="ADL322" s="360"/>
      <c r="ADM322" s="360"/>
      <c r="ADN322" s="360"/>
      <c r="ADO322" s="360"/>
      <c r="ADP322" s="360"/>
      <c r="ADQ322" s="360"/>
      <c r="ADR322" s="360"/>
      <c r="ADS322" s="360"/>
      <c r="ADT322" s="360"/>
      <c r="ADU322" s="360"/>
      <c r="ADV322" s="360"/>
      <c r="ADW322" s="360"/>
      <c r="ADX322" s="360"/>
      <c r="ADY322" s="360"/>
      <c r="ADZ322" s="360"/>
      <c r="AEA322" s="360"/>
      <c r="AEB322" s="360"/>
      <c r="AEC322" s="360"/>
      <c r="AED322" s="360"/>
      <c r="AEE322" s="360"/>
      <c r="AEF322" s="360"/>
      <c r="AEG322" s="360"/>
      <c r="AEH322" s="360"/>
      <c r="AEI322" s="360"/>
      <c r="AEJ322" s="360"/>
      <c r="AEK322" s="360"/>
      <c r="AEL322" s="360"/>
      <c r="AEM322" s="360"/>
      <c r="AEN322" s="360"/>
      <c r="AEO322" s="360"/>
      <c r="AEP322" s="360"/>
      <c r="AEQ322" s="360"/>
      <c r="AER322" s="360"/>
      <c r="AES322" s="360"/>
      <c r="AET322" s="360"/>
      <c r="AEU322" s="360"/>
      <c r="AEV322" s="360"/>
      <c r="AEW322" s="360"/>
      <c r="AEX322" s="360"/>
      <c r="AEY322" s="360"/>
      <c r="AEZ322" s="360"/>
      <c r="AFA322" s="360"/>
      <c r="AFB322" s="360"/>
      <c r="AFC322" s="360"/>
      <c r="AFD322" s="360"/>
      <c r="AFE322" s="360"/>
      <c r="AFF322" s="360"/>
      <c r="AFG322" s="360"/>
      <c r="AFH322" s="360"/>
      <c r="AFI322" s="360"/>
      <c r="AFJ322" s="360"/>
      <c r="AFK322" s="360"/>
      <c r="AFL322" s="360"/>
      <c r="AFM322" s="360"/>
      <c r="AFN322" s="360"/>
      <c r="AFO322" s="360"/>
      <c r="AFP322" s="360"/>
      <c r="AFQ322" s="360"/>
      <c r="AFR322" s="360"/>
      <c r="AFS322" s="360"/>
      <c r="AFT322" s="360"/>
      <c r="AFU322" s="360"/>
      <c r="AFV322" s="360"/>
      <c r="AFW322" s="360"/>
      <c r="AFX322" s="360"/>
      <c r="AFY322" s="360"/>
      <c r="AFZ322" s="360"/>
      <c r="AGA322" s="360"/>
      <c r="AGB322" s="360"/>
      <c r="AGC322" s="360"/>
      <c r="AGD322" s="360"/>
      <c r="AGE322" s="360"/>
      <c r="AGF322" s="360"/>
      <c r="AGG322" s="360"/>
      <c r="AGH322" s="360"/>
      <c r="AGI322" s="360"/>
      <c r="AGJ322" s="360"/>
      <c r="AGK322" s="360"/>
      <c r="AGL322" s="360"/>
      <c r="AGM322" s="360"/>
      <c r="AGN322" s="360"/>
      <c r="AGO322" s="360"/>
      <c r="AGP322" s="360"/>
      <c r="AGQ322" s="360"/>
      <c r="AGR322" s="360"/>
      <c r="AGS322" s="360"/>
      <c r="AGT322" s="360"/>
      <c r="AGU322" s="360"/>
      <c r="AGV322" s="360"/>
      <c r="AGW322" s="360"/>
      <c r="AGX322" s="360"/>
      <c r="AGY322" s="360"/>
      <c r="AGZ322" s="360"/>
      <c r="AHA322" s="360"/>
      <c r="AHB322" s="360"/>
      <c r="AHC322" s="360"/>
      <c r="AHD322" s="360"/>
      <c r="AHE322" s="360"/>
      <c r="AHF322" s="360"/>
      <c r="AHG322" s="360"/>
      <c r="AHH322" s="360"/>
      <c r="AHI322" s="360"/>
      <c r="AHJ322" s="360"/>
      <c r="AHK322" s="360"/>
      <c r="AHL322" s="360"/>
      <c r="AHM322" s="360"/>
      <c r="AHN322" s="360"/>
      <c r="AHO322" s="360"/>
      <c r="AHP322" s="360"/>
      <c r="AHQ322" s="360"/>
      <c r="AHR322" s="360"/>
      <c r="AHS322" s="360"/>
      <c r="AHT322" s="360"/>
      <c r="AHU322" s="360"/>
      <c r="AHV322" s="360"/>
      <c r="AHW322" s="360"/>
      <c r="AHX322" s="360"/>
      <c r="AHY322" s="360"/>
      <c r="AHZ322" s="360"/>
      <c r="AIA322" s="360"/>
      <c r="AIB322" s="360"/>
      <c r="AIC322" s="360"/>
      <c r="AID322" s="360"/>
      <c r="AIE322" s="360"/>
      <c r="AIF322" s="360"/>
      <c r="AIG322" s="360"/>
      <c r="AIH322" s="360"/>
      <c r="AII322" s="360"/>
      <c r="AIJ322" s="360"/>
      <c r="AIK322" s="360"/>
      <c r="AIL322" s="360"/>
      <c r="AIM322" s="360"/>
      <c r="AIN322" s="360"/>
      <c r="AIO322" s="360"/>
      <c r="AIP322" s="360"/>
      <c r="AIQ322" s="360"/>
      <c r="AIR322" s="360"/>
      <c r="AIS322" s="360"/>
      <c r="AIT322" s="360"/>
      <c r="AIU322" s="360"/>
      <c r="AIV322" s="360"/>
      <c r="AIW322" s="360"/>
      <c r="AIX322" s="360"/>
      <c r="AIY322" s="360"/>
      <c r="AIZ322" s="360"/>
      <c r="AJA322" s="360"/>
      <c r="AJB322" s="360"/>
      <c r="AJC322" s="360"/>
      <c r="AJD322" s="360"/>
      <c r="AJE322" s="360"/>
      <c r="AJF322" s="360"/>
      <c r="AJG322" s="360"/>
      <c r="AJH322" s="360"/>
      <c r="AJI322" s="360"/>
      <c r="AJJ322" s="360"/>
      <c r="AJK322" s="360"/>
      <c r="AJL322" s="360"/>
      <c r="AJM322" s="360"/>
      <c r="AJN322" s="360"/>
      <c r="AJO322" s="360"/>
      <c r="AJP322" s="360"/>
      <c r="AJQ322" s="360"/>
      <c r="AJR322" s="360"/>
      <c r="AJS322" s="360"/>
      <c r="AJT322" s="360"/>
      <c r="AJU322" s="360"/>
      <c r="AJV322" s="360"/>
      <c r="AJW322" s="360"/>
      <c r="AJX322" s="360"/>
      <c r="AJY322" s="360"/>
      <c r="AJZ322" s="360"/>
      <c r="AKA322" s="360"/>
      <c r="AKB322" s="360"/>
      <c r="AKC322" s="360"/>
      <c r="AKD322" s="360"/>
      <c r="AKE322" s="360"/>
      <c r="AKF322" s="360"/>
      <c r="AKG322" s="360"/>
      <c r="AKH322" s="360"/>
      <c r="AKI322" s="360"/>
      <c r="AKJ322" s="360"/>
      <c r="AKK322" s="360"/>
      <c r="AKL322" s="360"/>
      <c r="AKM322" s="360"/>
      <c r="AKN322" s="360"/>
      <c r="AKO322" s="360"/>
      <c r="AKP322" s="360"/>
      <c r="AKQ322" s="360"/>
      <c r="AKR322" s="360"/>
      <c r="AKS322" s="360"/>
      <c r="AKT322" s="360"/>
      <c r="AKU322" s="360"/>
      <c r="AKV322" s="360"/>
      <c r="AKW322" s="360"/>
      <c r="AKX322" s="360"/>
      <c r="AKY322" s="360"/>
      <c r="AKZ322" s="360"/>
      <c r="ALA322" s="360"/>
      <c r="ALB322" s="360"/>
      <c r="ALC322" s="360"/>
      <c r="ALD322" s="360"/>
      <c r="ALE322" s="360"/>
      <c r="ALF322" s="360"/>
      <c r="ALG322" s="360"/>
      <c r="ALH322" s="360"/>
      <c r="ALI322" s="360"/>
      <c r="ALJ322" s="360"/>
      <c r="ALK322" s="360"/>
      <c r="ALL322" s="360"/>
      <c r="ALM322" s="360"/>
      <c r="ALN322" s="360"/>
      <c r="ALO322" s="360"/>
      <c r="ALP322" s="360"/>
      <c r="ALQ322" s="360"/>
      <c r="ALR322" s="360"/>
      <c r="ALS322" s="360"/>
      <c r="ALT322" s="360"/>
      <c r="ALU322" s="360"/>
      <c r="ALV322" s="360"/>
      <c r="ALW322" s="360"/>
      <c r="ALX322" s="360"/>
      <c r="ALY322" s="360"/>
      <c r="ALZ322" s="360"/>
      <c r="AMA322" s="360"/>
      <c r="AMB322" s="360"/>
      <c r="AMC322" s="360"/>
      <c r="AMD322" s="360"/>
      <c r="AME322" s="360"/>
      <c r="AMF322" s="360"/>
      <c r="AMG322" s="360"/>
      <c r="AMH322" s="360"/>
      <c r="AMI322" s="360"/>
      <c r="AMJ322" s="360"/>
      <c r="AMK322" s="360"/>
      <c r="AML322" s="360"/>
      <c r="AMM322" s="360"/>
      <c r="AMN322" s="360"/>
      <c r="AMO322" s="360"/>
      <c r="AMP322" s="360"/>
      <c r="AMQ322" s="360"/>
      <c r="AMR322" s="360"/>
      <c r="AMS322" s="360"/>
      <c r="AMT322" s="360"/>
      <c r="AMU322" s="360"/>
      <c r="AMV322" s="360"/>
      <c r="AMW322" s="360"/>
      <c r="AMX322" s="360"/>
    </row>
    <row r="323" spans="1:1038" s="288" customFormat="1" ht="18" customHeight="1">
      <c r="A323" s="352" t="s">
        <v>1646</v>
      </c>
      <c r="B323" s="227" t="s">
        <v>1647</v>
      </c>
      <c r="C323" s="227"/>
      <c r="D323" s="227" t="s">
        <v>1279</v>
      </c>
      <c r="E323" s="227">
        <v>53</v>
      </c>
      <c r="F323" s="227">
        <v>1</v>
      </c>
      <c r="G323" s="285" t="str">
        <f t="shared" si="73"/>
        <v>53-1</v>
      </c>
      <c r="H323" s="278">
        <v>24.5</v>
      </c>
      <c r="I323" s="227">
        <v>80</v>
      </c>
      <c r="J323" s="226"/>
      <c r="K323" s="545" t="b">
        <f>IF(I324=1,IF(((VLOOKUP($G323,[1]Depth_Lookup!#REF!,9,FALSE))-(H323/100))=0,"Good",IF(((VLOOKUP($G323,[1]Depth_Lookup!$A$3:$J$550,9,FALSE))-(H323/100))&gt;0,"Too Short","Too Long")))</f>
        <v>0</v>
      </c>
      <c r="L323" s="171">
        <f>(VLOOKUP($G323,Depth_Lookup!$A$3:$J$410,10,FALSE))+(H323/100)</f>
        <v>122.94500000000001</v>
      </c>
      <c r="M323" s="171">
        <f>(VLOOKUP($G323,Depth_Lookup!$A$3:$J$410,10,FALSE))+(I323/100)</f>
        <v>123.5</v>
      </c>
      <c r="N323" s="230" t="s">
        <v>1769</v>
      </c>
      <c r="O323" s="227">
        <v>1</v>
      </c>
      <c r="P323" s="227" t="s">
        <v>853</v>
      </c>
      <c r="Q323" s="227" t="s">
        <v>125</v>
      </c>
      <c r="R323" s="286" t="s">
        <v>1633</v>
      </c>
      <c r="S323" s="227" t="s">
        <v>107</v>
      </c>
      <c r="T323" s="227" t="s">
        <v>700</v>
      </c>
      <c r="U323" s="227" t="s">
        <v>108</v>
      </c>
      <c r="V323" s="227" t="s">
        <v>96</v>
      </c>
      <c r="W323" s="227" t="s">
        <v>102</v>
      </c>
      <c r="X323" s="287">
        <v>5</v>
      </c>
      <c r="Y323" s="227" t="s">
        <v>90</v>
      </c>
      <c r="Z323" s="227" t="s">
        <v>91</v>
      </c>
      <c r="AA323" s="227"/>
      <c r="AB323" s="227"/>
      <c r="AC323" s="227"/>
      <c r="AD323" s="227"/>
      <c r="AE323" s="233"/>
      <c r="AF323" s="286" t="e">
        <v>#N/A</v>
      </c>
      <c r="AG323" s="237"/>
      <c r="AH323" s="227"/>
      <c r="AI323" s="240">
        <v>69</v>
      </c>
      <c r="AJ323" s="227"/>
      <c r="AK323" s="227"/>
      <c r="AL323" s="227"/>
      <c r="AM323" s="227"/>
      <c r="AN323" s="227"/>
      <c r="AO323" s="240"/>
      <c r="AP323" s="227"/>
      <c r="AQ323" s="227"/>
      <c r="AR323" s="227"/>
      <c r="AS323" s="227"/>
      <c r="AT323" s="227"/>
      <c r="AU323" s="240">
        <v>1</v>
      </c>
      <c r="AV323" s="227">
        <v>2</v>
      </c>
      <c r="AW323" s="227">
        <v>0.5</v>
      </c>
      <c r="AX323" s="227" t="s">
        <v>110</v>
      </c>
      <c r="AY323" s="227" t="s">
        <v>103</v>
      </c>
      <c r="AZ323" s="227"/>
      <c r="BA323" s="240">
        <v>30</v>
      </c>
      <c r="BB323" s="227">
        <v>8</v>
      </c>
      <c r="BC323" s="227">
        <v>3</v>
      </c>
      <c r="BD323" s="227" t="s">
        <v>110</v>
      </c>
      <c r="BE323" s="227" t="s">
        <v>103</v>
      </c>
      <c r="BF323" s="227"/>
      <c r="BG323" s="240"/>
      <c r="BH323" s="227"/>
      <c r="BI323" s="227"/>
      <c r="BJ323" s="227"/>
      <c r="BK323" s="227"/>
      <c r="BL323" s="227"/>
      <c r="BM323" s="240"/>
      <c r="BN323" s="227"/>
      <c r="BO323" s="227"/>
      <c r="BP323" s="227"/>
      <c r="BQ323" s="227"/>
      <c r="BR323" s="227"/>
      <c r="BS323" s="227"/>
      <c r="BT323" s="227"/>
      <c r="BU323" s="227"/>
      <c r="BV323" s="227"/>
      <c r="BW323" s="227"/>
      <c r="BX323" s="227"/>
      <c r="BY323" s="240"/>
      <c r="BZ323" s="227"/>
      <c r="CA323" s="227"/>
      <c r="CB323" s="227"/>
      <c r="CC323" s="227"/>
      <c r="CD323" s="227"/>
      <c r="CE323" s="227"/>
      <c r="CF323" s="227"/>
      <c r="CG323" s="148"/>
      <c r="CH323" s="149" t="s">
        <v>1329</v>
      </c>
      <c r="CI323" s="149">
        <v>90</v>
      </c>
      <c r="CJ323" s="149" t="s">
        <v>514</v>
      </c>
      <c r="CK323" s="151"/>
      <c r="CL323" s="152"/>
      <c r="CM323" s="152"/>
      <c r="CN323" s="152"/>
      <c r="CO323" s="152"/>
      <c r="CP323" s="152"/>
      <c r="CQ323" s="152"/>
      <c r="CR323" s="152"/>
      <c r="CS323" s="152"/>
      <c r="CT323" s="152"/>
      <c r="CU323" s="152"/>
      <c r="CV323" s="152"/>
      <c r="CW323" s="152"/>
      <c r="CX323" s="152"/>
      <c r="CY323" s="152"/>
      <c r="CZ323" s="152"/>
      <c r="DA323" s="152"/>
      <c r="DB323" s="152">
        <v>80</v>
      </c>
      <c r="DC323" s="229">
        <v>20</v>
      </c>
      <c r="DD323" s="152"/>
      <c r="DE323" s="152"/>
      <c r="DF323" s="152"/>
      <c r="DG323" s="152"/>
      <c r="DH323" s="152"/>
      <c r="DI323" s="152"/>
      <c r="DJ323" s="152"/>
      <c r="DK323" s="208">
        <v>100</v>
      </c>
      <c r="DL323" s="148"/>
      <c r="DM323" s="152"/>
      <c r="DN323" s="152"/>
      <c r="DO323" s="153"/>
      <c r="DQ323" s="148"/>
      <c r="DR323" s="153"/>
      <c r="DS323" s="148"/>
      <c r="DT323" s="289" t="s">
        <v>1389</v>
      </c>
      <c r="DU323" s="229"/>
      <c r="DV323" s="229"/>
      <c r="DW323" s="384">
        <v>100</v>
      </c>
      <c r="DX323" s="291" t="e">
        <v>#N/A</v>
      </c>
      <c r="DY323" s="157" t="s">
        <v>1405</v>
      </c>
      <c r="DZ323" s="154" t="s">
        <v>1751</v>
      </c>
      <c r="EA323" s="154"/>
      <c r="EB323" s="229"/>
      <c r="EC323" s="292"/>
      <c r="ED323" s="229" t="s">
        <v>2517</v>
      </c>
      <c r="EE323" s="293"/>
      <c r="EF323" s="294"/>
      <c r="EG323" s="293"/>
      <c r="EH323" s="295"/>
      <c r="EI323" s="296"/>
      <c r="EJ323" s="297"/>
      <c r="EK323" s="298"/>
      <c r="EL323" s="293"/>
      <c r="EM323" s="295"/>
      <c r="EN323" s="295"/>
      <c r="EO323" s="321"/>
      <c r="EP323" s="321"/>
      <c r="EQ323" s="321"/>
      <c r="ER323" s="321"/>
      <c r="ES323" s="321"/>
      <c r="ET323" s="321"/>
      <c r="EU323" s="321"/>
      <c r="EV323" s="381">
        <v>34</v>
      </c>
      <c r="EW323" s="381">
        <v>90</v>
      </c>
      <c r="EX323" s="381">
        <v>40</v>
      </c>
      <c r="EY323" s="381">
        <v>0</v>
      </c>
      <c r="EZ323" s="192">
        <f t="shared" si="74"/>
        <v>-141.20601020403396</v>
      </c>
      <c r="FA323" s="192">
        <f t="shared" si="75"/>
        <v>218.79398979596604</v>
      </c>
      <c r="FB323" s="192">
        <f t="shared" si="76"/>
        <v>42.887693084819887</v>
      </c>
      <c r="FC323" s="192">
        <f t="shared" si="77"/>
        <v>308.79398979596601</v>
      </c>
      <c r="FD323" s="192">
        <f t="shared" si="78"/>
        <v>47.112306915180113</v>
      </c>
      <c r="FE323" s="193">
        <f t="shared" si="79"/>
        <v>38.793989795966041</v>
      </c>
      <c r="FF323" s="194">
        <f t="shared" si="80"/>
        <v>47.112306915180113</v>
      </c>
      <c r="FG323" s="321"/>
      <c r="FH323" s="295"/>
      <c r="FI323" s="778">
        <f t="shared" si="81"/>
        <v>0</v>
      </c>
      <c r="FJ323" s="779">
        <f t="shared" si="82"/>
        <v>47.112306915180113</v>
      </c>
      <c r="FK323" s="779">
        <f t="shared" si="83"/>
        <v>42.887693084819887</v>
      </c>
      <c r="FL323" s="780">
        <f t="shared" si="84"/>
        <v>0.74853145291491074</v>
      </c>
      <c r="FM323" s="169">
        <f t="shared" si="85"/>
        <v>0.68056350583262903</v>
      </c>
      <c r="FN323" s="783">
        <f t="shared" si="86"/>
        <v>0</v>
      </c>
      <c r="FO323" s="227"/>
      <c r="FP323" s="227"/>
      <c r="FQ323" s="227"/>
      <c r="FR323" s="227"/>
      <c r="FS323" s="227"/>
      <c r="FT323" s="227"/>
      <c r="FU323" s="227"/>
      <c r="FV323" s="227"/>
      <c r="FW323" s="227"/>
      <c r="FX323" s="227"/>
      <c r="FY323" s="227"/>
      <c r="FZ323" s="227"/>
      <c r="GA323" s="227"/>
      <c r="GB323" s="227"/>
      <c r="GC323" s="227"/>
      <c r="GD323" s="227"/>
      <c r="GE323" s="227"/>
      <c r="GF323" s="227"/>
      <c r="GG323" s="227"/>
      <c r="GH323" s="227"/>
      <c r="GI323" s="227"/>
      <c r="GJ323" s="227"/>
      <c r="GK323" s="227"/>
      <c r="GL323" s="227"/>
      <c r="GM323" s="227"/>
      <c r="GN323" s="227"/>
      <c r="GO323" s="227"/>
      <c r="GP323" s="227"/>
      <c r="GQ323" s="227"/>
      <c r="GR323" s="227"/>
      <c r="GS323" s="227"/>
      <c r="GT323" s="227"/>
      <c r="GU323" s="227"/>
      <c r="GV323" s="227"/>
      <c r="GW323" s="227"/>
      <c r="GX323" s="227"/>
      <c r="GY323" s="227"/>
      <c r="GZ323" s="227"/>
      <c r="HA323" s="227"/>
      <c r="HB323" s="227"/>
      <c r="HC323" s="227"/>
      <c r="HD323" s="227"/>
      <c r="HE323" s="227"/>
      <c r="HF323" s="227"/>
      <c r="HG323" s="227"/>
      <c r="HH323" s="227"/>
      <c r="HI323" s="227"/>
      <c r="HJ323" s="227"/>
      <c r="HK323" s="227"/>
      <c r="HL323" s="227"/>
      <c r="HM323" s="227"/>
      <c r="HN323" s="227"/>
      <c r="HO323" s="227"/>
      <c r="HP323" s="227"/>
      <c r="HQ323" s="227"/>
      <c r="HR323" s="227"/>
      <c r="HS323" s="227"/>
      <c r="HT323" s="227"/>
      <c r="HU323" s="227"/>
      <c r="HV323" s="227"/>
      <c r="HW323" s="227"/>
      <c r="HX323" s="227"/>
      <c r="HY323" s="227"/>
      <c r="HZ323" s="227"/>
      <c r="IA323" s="227"/>
      <c r="IB323" s="227"/>
      <c r="IC323" s="227"/>
      <c r="ID323" s="227"/>
      <c r="IE323" s="227"/>
      <c r="IF323" s="227"/>
      <c r="IG323" s="227"/>
      <c r="IH323" s="227"/>
      <c r="II323" s="227"/>
      <c r="IJ323" s="227"/>
      <c r="IK323" s="227"/>
      <c r="IL323" s="227"/>
      <c r="IM323" s="227"/>
      <c r="IN323" s="227"/>
      <c r="IO323" s="227"/>
      <c r="IP323" s="227"/>
      <c r="IQ323" s="227"/>
      <c r="IR323" s="227"/>
      <c r="IS323" s="227"/>
      <c r="IT323" s="227"/>
      <c r="IU323" s="227"/>
      <c r="IV323" s="227"/>
      <c r="IW323" s="227"/>
      <c r="IX323" s="227"/>
      <c r="IY323" s="227"/>
      <c r="IZ323" s="227"/>
      <c r="JA323" s="227"/>
      <c r="JB323" s="227"/>
      <c r="JC323" s="227"/>
      <c r="JD323" s="227"/>
      <c r="JE323" s="227"/>
      <c r="JF323" s="227"/>
      <c r="JG323" s="227"/>
      <c r="JH323" s="227"/>
      <c r="JI323" s="227"/>
      <c r="JJ323" s="227"/>
      <c r="JK323" s="227"/>
      <c r="JL323" s="227"/>
      <c r="JM323" s="227"/>
      <c r="JN323" s="227"/>
      <c r="JO323" s="227"/>
      <c r="JP323" s="227"/>
      <c r="JQ323" s="227"/>
      <c r="JR323" s="227"/>
      <c r="JS323" s="227"/>
      <c r="JT323" s="227"/>
      <c r="JU323" s="227"/>
      <c r="JV323" s="227"/>
      <c r="JW323" s="227"/>
      <c r="JX323" s="227"/>
      <c r="JY323" s="227"/>
      <c r="JZ323" s="227"/>
      <c r="KA323" s="227"/>
      <c r="KB323" s="227"/>
      <c r="KC323" s="227"/>
      <c r="KD323" s="227"/>
      <c r="KE323" s="227"/>
      <c r="KF323" s="227"/>
      <c r="KG323" s="227"/>
      <c r="KH323" s="227"/>
      <c r="KI323" s="227"/>
      <c r="KJ323" s="227"/>
      <c r="KK323" s="227"/>
      <c r="KL323" s="227"/>
      <c r="KM323" s="227"/>
      <c r="KN323" s="227"/>
      <c r="KO323" s="227"/>
      <c r="KP323" s="227"/>
      <c r="KQ323" s="227"/>
      <c r="KR323" s="227"/>
      <c r="KS323" s="227"/>
      <c r="KT323" s="227"/>
      <c r="KU323" s="227"/>
      <c r="KV323" s="227"/>
      <c r="KW323" s="227"/>
      <c r="KX323" s="227"/>
      <c r="KY323" s="227"/>
      <c r="KZ323" s="227"/>
      <c r="LA323" s="227"/>
      <c r="LB323" s="227"/>
      <c r="LC323" s="227"/>
      <c r="LD323" s="227"/>
      <c r="LE323" s="227"/>
      <c r="LF323" s="227"/>
      <c r="LG323" s="227"/>
      <c r="LH323" s="227"/>
      <c r="LI323" s="227"/>
      <c r="LJ323" s="227"/>
      <c r="LK323" s="227"/>
      <c r="LL323" s="227"/>
      <c r="LM323" s="227"/>
      <c r="LN323" s="227"/>
      <c r="LO323" s="227"/>
      <c r="LP323" s="227"/>
      <c r="LQ323" s="227"/>
      <c r="LR323" s="227"/>
      <c r="LS323" s="227"/>
      <c r="LT323" s="227"/>
      <c r="LU323" s="227"/>
      <c r="LV323" s="227"/>
      <c r="LW323" s="227"/>
      <c r="LX323" s="227"/>
      <c r="LY323" s="227"/>
      <c r="LZ323" s="227"/>
      <c r="MA323" s="227"/>
      <c r="MB323" s="227"/>
      <c r="MC323" s="227"/>
      <c r="MD323" s="227"/>
      <c r="ME323" s="227"/>
      <c r="MF323" s="227"/>
      <c r="MG323" s="227"/>
      <c r="MH323" s="227"/>
      <c r="MI323" s="227"/>
      <c r="MJ323" s="227"/>
      <c r="MK323" s="227"/>
      <c r="ML323" s="227"/>
      <c r="MM323" s="227"/>
      <c r="MN323" s="227"/>
      <c r="MO323" s="227"/>
      <c r="MP323" s="227"/>
      <c r="MQ323" s="227"/>
      <c r="MR323" s="227"/>
      <c r="MS323" s="227"/>
      <c r="MT323" s="227"/>
      <c r="MU323" s="227"/>
      <c r="MV323" s="227"/>
      <c r="MW323" s="227"/>
      <c r="MX323" s="227"/>
      <c r="MY323" s="227"/>
      <c r="MZ323" s="227"/>
      <c r="NA323" s="227"/>
      <c r="NB323" s="227"/>
      <c r="NC323" s="227"/>
      <c r="ND323" s="227"/>
      <c r="NE323" s="227"/>
      <c r="NF323" s="227"/>
      <c r="NG323" s="227"/>
      <c r="NH323" s="227"/>
      <c r="NI323" s="227"/>
      <c r="NJ323" s="227"/>
      <c r="NK323" s="227"/>
      <c r="NL323" s="227"/>
      <c r="NM323" s="227"/>
      <c r="NN323" s="227"/>
      <c r="NO323" s="227"/>
      <c r="NP323" s="227"/>
      <c r="NQ323" s="227"/>
      <c r="NR323" s="227"/>
      <c r="NS323" s="227"/>
      <c r="NT323" s="227"/>
      <c r="NU323" s="227"/>
      <c r="NV323" s="227"/>
      <c r="NW323" s="227"/>
      <c r="NX323" s="227"/>
      <c r="NY323" s="227"/>
      <c r="NZ323" s="227"/>
      <c r="OA323" s="227"/>
      <c r="OB323" s="227"/>
      <c r="OC323" s="227"/>
      <c r="OD323" s="227"/>
      <c r="OE323" s="227"/>
      <c r="OF323" s="227"/>
      <c r="OG323" s="227"/>
      <c r="OH323" s="227"/>
      <c r="OI323" s="227"/>
      <c r="OJ323" s="227"/>
      <c r="OK323" s="227"/>
      <c r="OL323" s="227"/>
      <c r="OM323" s="227"/>
      <c r="ON323" s="227"/>
      <c r="OO323" s="227"/>
      <c r="OP323" s="227"/>
      <c r="OQ323" s="227"/>
      <c r="OR323" s="227"/>
      <c r="OS323" s="227"/>
      <c r="OT323" s="227"/>
      <c r="OU323" s="227"/>
      <c r="OV323" s="227"/>
      <c r="OW323" s="227"/>
      <c r="OX323" s="227"/>
      <c r="OY323" s="227"/>
      <c r="OZ323" s="227"/>
      <c r="PA323" s="227"/>
      <c r="PB323" s="227"/>
      <c r="PC323" s="227"/>
      <c r="PD323" s="227"/>
      <c r="PE323" s="227"/>
      <c r="PF323" s="227"/>
      <c r="PG323" s="227"/>
      <c r="PH323" s="227"/>
      <c r="PI323" s="227"/>
      <c r="PJ323" s="227"/>
      <c r="PK323" s="227"/>
      <c r="PL323" s="227"/>
      <c r="PM323" s="227"/>
      <c r="PN323" s="227"/>
      <c r="PO323" s="227"/>
      <c r="PP323" s="227"/>
      <c r="PQ323" s="227"/>
      <c r="PR323" s="227"/>
      <c r="PS323" s="227"/>
      <c r="PT323" s="227"/>
      <c r="PU323" s="227"/>
      <c r="PV323" s="227"/>
      <c r="PW323" s="227"/>
      <c r="PX323" s="227"/>
      <c r="PY323" s="227"/>
      <c r="PZ323" s="227"/>
      <c r="QA323" s="227"/>
      <c r="QB323" s="227"/>
      <c r="QC323" s="227"/>
      <c r="QD323" s="227"/>
      <c r="QE323" s="227"/>
      <c r="QF323" s="227"/>
      <c r="QG323" s="227"/>
      <c r="QH323" s="227"/>
      <c r="QI323" s="227"/>
      <c r="QJ323" s="227"/>
      <c r="QK323" s="227"/>
      <c r="QL323" s="227"/>
      <c r="QM323" s="227"/>
      <c r="QN323" s="227"/>
      <c r="QO323" s="227"/>
      <c r="QP323" s="227"/>
      <c r="QQ323" s="227"/>
      <c r="QR323" s="227"/>
      <c r="QS323" s="227"/>
      <c r="QT323" s="227"/>
      <c r="QU323" s="227"/>
      <c r="QV323" s="227"/>
      <c r="QW323" s="227"/>
      <c r="QX323" s="227"/>
      <c r="QY323" s="227"/>
      <c r="QZ323" s="227"/>
      <c r="RA323" s="227"/>
      <c r="RB323" s="227"/>
      <c r="RC323" s="227"/>
      <c r="RD323" s="227"/>
      <c r="RE323" s="227"/>
      <c r="RF323" s="227"/>
      <c r="RG323" s="227"/>
      <c r="RH323" s="227"/>
      <c r="RI323" s="227"/>
      <c r="RJ323" s="227"/>
      <c r="RK323" s="227"/>
      <c r="RL323" s="227"/>
      <c r="RM323" s="227"/>
      <c r="RN323" s="227"/>
      <c r="RO323" s="227"/>
      <c r="RP323" s="227"/>
      <c r="RQ323" s="227"/>
      <c r="RR323" s="227"/>
      <c r="RS323" s="227"/>
      <c r="RT323" s="227"/>
      <c r="RU323" s="227"/>
      <c r="RV323" s="227"/>
      <c r="RW323" s="227"/>
      <c r="RX323" s="227"/>
      <c r="RY323" s="227"/>
      <c r="RZ323" s="227"/>
      <c r="SA323" s="227"/>
      <c r="SB323" s="227"/>
      <c r="SC323" s="227"/>
      <c r="SD323" s="227"/>
      <c r="SE323" s="227"/>
      <c r="SF323" s="227"/>
      <c r="SG323" s="227"/>
      <c r="SH323" s="227"/>
      <c r="SI323" s="227"/>
      <c r="SJ323" s="227"/>
      <c r="SK323" s="227"/>
      <c r="SL323" s="227"/>
      <c r="SM323" s="227"/>
      <c r="SN323" s="227"/>
      <c r="SO323" s="227"/>
      <c r="SP323" s="227"/>
      <c r="SQ323" s="227"/>
      <c r="SR323" s="227"/>
      <c r="SS323" s="227"/>
      <c r="ST323" s="227"/>
      <c r="SU323" s="227"/>
      <c r="SV323" s="227"/>
      <c r="SW323" s="227"/>
      <c r="SX323" s="227"/>
      <c r="SY323" s="227"/>
      <c r="SZ323" s="227"/>
      <c r="TA323" s="227"/>
      <c r="TB323" s="227"/>
      <c r="TC323" s="227"/>
      <c r="TD323" s="227"/>
      <c r="TE323" s="227"/>
      <c r="TF323" s="227"/>
      <c r="TG323" s="227"/>
      <c r="TH323" s="227"/>
      <c r="TI323" s="227"/>
      <c r="TJ323" s="227"/>
      <c r="TK323" s="227"/>
      <c r="TL323" s="227"/>
      <c r="TM323" s="227"/>
      <c r="TN323" s="227"/>
      <c r="TO323" s="227"/>
      <c r="TP323" s="227"/>
      <c r="TQ323" s="227"/>
      <c r="TR323" s="227"/>
      <c r="TS323" s="227"/>
      <c r="TT323" s="227"/>
      <c r="TU323" s="227"/>
      <c r="TV323" s="227"/>
      <c r="TW323" s="227"/>
      <c r="TX323" s="227"/>
      <c r="TY323" s="227"/>
      <c r="TZ323" s="227"/>
      <c r="UA323" s="227"/>
      <c r="UB323" s="227"/>
      <c r="UC323" s="227"/>
      <c r="UD323" s="227"/>
      <c r="UE323" s="227"/>
      <c r="UF323" s="227"/>
      <c r="UG323" s="227"/>
      <c r="UH323" s="227"/>
      <c r="UI323" s="227"/>
      <c r="UJ323" s="227"/>
      <c r="UK323" s="227"/>
      <c r="UL323" s="227"/>
      <c r="UM323" s="227"/>
      <c r="UN323" s="227"/>
      <c r="UO323" s="227"/>
      <c r="UP323" s="227"/>
      <c r="UQ323" s="227"/>
      <c r="UR323" s="227"/>
      <c r="US323" s="227"/>
      <c r="UT323" s="227"/>
      <c r="UU323" s="227"/>
      <c r="UV323" s="227"/>
      <c r="UW323" s="227"/>
      <c r="UX323" s="227"/>
      <c r="UY323" s="227"/>
      <c r="UZ323" s="227"/>
      <c r="VA323" s="227"/>
      <c r="VB323" s="227"/>
      <c r="VC323" s="227"/>
      <c r="VD323" s="227"/>
      <c r="VE323" s="227"/>
      <c r="VF323" s="227"/>
      <c r="VG323" s="227"/>
      <c r="VH323" s="227"/>
      <c r="VI323" s="227"/>
      <c r="VJ323" s="227"/>
      <c r="VK323" s="227"/>
      <c r="VL323" s="227"/>
      <c r="VM323" s="227"/>
      <c r="VN323" s="227"/>
      <c r="VO323" s="227"/>
      <c r="VP323" s="227"/>
      <c r="VQ323" s="227"/>
      <c r="VR323" s="227"/>
      <c r="VS323" s="227"/>
      <c r="VT323" s="227"/>
      <c r="VU323" s="227"/>
      <c r="VV323" s="227"/>
      <c r="VW323" s="227"/>
      <c r="VX323" s="227"/>
      <c r="VY323" s="227"/>
      <c r="VZ323" s="227"/>
      <c r="WA323" s="227"/>
      <c r="WB323" s="227"/>
      <c r="WC323" s="227"/>
      <c r="WD323" s="227"/>
      <c r="WE323" s="227"/>
      <c r="WF323" s="227"/>
      <c r="WG323" s="227"/>
      <c r="WH323" s="227"/>
      <c r="WI323" s="227"/>
      <c r="WJ323" s="227"/>
      <c r="WK323" s="227"/>
      <c r="WL323" s="227"/>
      <c r="WM323" s="227"/>
      <c r="WN323" s="227"/>
      <c r="WO323" s="227"/>
      <c r="WP323" s="227"/>
      <c r="WQ323" s="227"/>
      <c r="WR323" s="227"/>
      <c r="WS323" s="227"/>
      <c r="WT323" s="227"/>
      <c r="WU323" s="227"/>
      <c r="WV323" s="227"/>
      <c r="WW323" s="227"/>
      <c r="WX323" s="227"/>
      <c r="WY323" s="227"/>
      <c r="WZ323" s="227"/>
      <c r="XA323" s="227"/>
      <c r="XB323" s="227"/>
      <c r="XC323" s="227"/>
      <c r="XD323" s="227"/>
      <c r="XE323" s="227"/>
      <c r="XF323" s="227"/>
      <c r="XG323" s="227"/>
      <c r="XH323" s="227"/>
      <c r="XI323" s="227"/>
      <c r="XJ323" s="227"/>
      <c r="XK323" s="227"/>
      <c r="XL323" s="227"/>
      <c r="XM323" s="227"/>
      <c r="XN323" s="227"/>
      <c r="XO323" s="227"/>
      <c r="XP323" s="227"/>
      <c r="XQ323" s="227"/>
      <c r="XR323" s="227"/>
      <c r="XS323" s="227"/>
      <c r="XT323" s="227"/>
      <c r="XU323" s="227"/>
      <c r="XV323" s="227"/>
      <c r="XW323" s="227"/>
      <c r="XX323" s="227"/>
      <c r="XY323" s="227"/>
      <c r="XZ323" s="227"/>
      <c r="YA323" s="227"/>
      <c r="YB323" s="227"/>
      <c r="YC323" s="227"/>
      <c r="YD323" s="227"/>
      <c r="YE323" s="227"/>
      <c r="YF323" s="227"/>
      <c r="YG323" s="227"/>
      <c r="YH323" s="227"/>
      <c r="YI323" s="227"/>
      <c r="YJ323" s="227"/>
      <c r="YK323" s="227"/>
      <c r="YL323" s="227"/>
      <c r="YM323" s="227"/>
      <c r="YN323" s="227"/>
      <c r="YO323" s="227"/>
      <c r="YP323" s="227"/>
      <c r="YQ323" s="227"/>
      <c r="YR323" s="227"/>
      <c r="YS323" s="227"/>
      <c r="YT323" s="227"/>
      <c r="YU323" s="227"/>
      <c r="YV323" s="227"/>
      <c r="YW323" s="227"/>
      <c r="YX323" s="227"/>
      <c r="YY323" s="227"/>
      <c r="YZ323" s="227"/>
      <c r="ZA323" s="227"/>
      <c r="ZB323" s="227"/>
      <c r="ZC323" s="227"/>
      <c r="ZD323" s="227"/>
      <c r="ZE323" s="227"/>
      <c r="ZF323" s="227"/>
      <c r="ZG323" s="227"/>
      <c r="ZH323" s="227"/>
      <c r="ZI323" s="227"/>
      <c r="ZJ323" s="227"/>
      <c r="ZK323" s="227"/>
      <c r="ZL323" s="227"/>
      <c r="ZM323" s="227"/>
      <c r="ZN323" s="227"/>
      <c r="ZO323" s="227"/>
      <c r="ZP323" s="227"/>
      <c r="ZQ323" s="227"/>
      <c r="ZR323" s="227"/>
      <c r="ZS323" s="227"/>
      <c r="ZT323" s="227"/>
      <c r="ZU323" s="227"/>
      <c r="ZV323" s="227"/>
      <c r="ZW323" s="227"/>
      <c r="ZX323" s="227"/>
      <c r="ZY323" s="227"/>
      <c r="ZZ323" s="227"/>
      <c r="AAA323" s="227"/>
      <c r="AAB323" s="227"/>
      <c r="AAC323" s="227"/>
      <c r="AAD323" s="227"/>
      <c r="AAE323" s="227"/>
      <c r="AAF323" s="227"/>
      <c r="AAG323" s="227"/>
      <c r="AAH323" s="227"/>
      <c r="AAI323" s="227"/>
      <c r="AAJ323" s="227"/>
      <c r="AAK323" s="227"/>
      <c r="AAL323" s="227"/>
      <c r="AAM323" s="227"/>
      <c r="AAN323" s="227"/>
      <c r="AAO323" s="227"/>
      <c r="AAP323" s="227"/>
      <c r="AAQ323" s="227"/>
      <c r="AAR323" s="227"/>
      <c r="AAS323" s="227"/>
      <c r="AAT323" s="227"/>
      <c r="AAU323" s="227"/>
      <c r="AAV323" s="227"/>
      <c r="AAW323" s="227"/>
      <c r="AAX323" s="227"/>
      <c r="AAY323" s="227"/>
      <c r="AAZ323" s="227"/>
      <c r="ABA323" s="227"/>
      <c r="ABB323" s="227"/>
      <c r="ABC323" s="227"/>
      <c r="ABD323" s="227"/>
      <c r="ABE323" s="227"/>
      <c r="ABF323" s="227"/>
      <c r="ABG323" s="227"/>
      <c r="ABH323" s="227"/>
      <c r="ABI323" s="227"/>
      <c r="ABJ323" s="227"/>
      <c r="ABK323" s="227"/>
      <c r="ABL323" s="227"/>
      <c r="ABM323" s="227"/>
      <c r="ABN323" s="227"/>
      <c r="ABO323" s="227"/>
      <c r="ABP323" s="227"/>
      <c r="ABQ323" s="227"/>
      <c r="ABR323" s="227"/>
      <c r="ABS323" s="227"/>
      <c r="ABT323" s="227"/>
      <c r="ABU323" s="227"/>
      <c r="ABV323" s="227"/>
      <c r="ABW323" s="227"/>
      <c r="ABX323" s="227"/>
      <c r="ABY323" s="227"/>
      <c r="ABZ323" s="227"/>
      <c r="ACA323" s="227"/>
      <c r="ACB323" s="227"/>
      <c r="ACC323" s="227"/>
      <c r="ACD323" s="227"/>
      <c r="ACE323" s="227"/>
      <c r="ACF323" s="227"/>
      <c r="ACG323" s="227"/>
      <c r="ACH323" s="227"/>
      <c r="ACI323" s="227"/>
      <c r="ACJ323" s="227"/>
      <c r="ACK323" s="227"/>
      <c r="ACL323" s="227"/>
      <c r="ACM323" s="227"/>
      <c r="ACN323" s="227"/>
      <c r="ACO323" s="227"/>
      <c r="ACP323" s="227"/>
      <c r="ACQ323" s="227"/>
      <c r="ACR323" s="227"/>
      <c r="ACS323" s="227"/>
      <c r="ACT323" s="227"/>
      <c r="ACU323" s="227"/>
      <c r="ACV323" s="227"/>
      <c r="ACW323" s="227"/>
      <c r="ACX323" s="227"/>
      <c r="ACY323" s="227"/>
      <c r="ACZ323" s="227"/>
      <c r="ADA323" s="227"/>
      <c r="ADB323" s="227"/>
      <c r="ADC323" s="227"/>
      <c r="ADD323" s="227"/>
      <c r="ADE323" s="227"/>
      <c r="ADF323" s="227"/>
      <c r="ADG323" s="227"/>
      <c r="ADH323" s="227"/>
      <c r="ADI323" s="227"/>
      <c r="ADJ323" s="227"/>
      <c r="ADK323" s="227"/>
      <c r="ADL323" s="227"/>
      <c r="ADM323" s="227"/>
      <c r="ADN323" s="227"/>
      <c r="ADO323" s="227"/>
      <c r="ADP323" s="227"/>
      <c r="ADQ323" s="227"/>
      <c r="ADR323" s="227"/>
      <c r="ADS323" s="227"/>
      <c r="ADT323" s="227"/>
      <c r="ADU323" s="227"/>
      <c r="ADV323" s="227"/>
      <c r="ADW323" s="227"/>
      <c r="ADX323" s="227"/>
      <c r="ADY323" s="227"/>
      <c r="ADZ323" s="227"/>
      <c r="AEA323" s="227"/>
      <c r="AEB323" s="227"/>
      <c r="AEC323" s="227"/>
      <c r="AED323" s="227"/>
      <c r="AEE323" s="227"/>
      <c r="AEF323" s="227"/>
      <c r="AEG323" s="227"/>
      <c r="AEH323" s="227"/>
      <c r="AEI323" s="227"/>
      <c r="AEJ323" s="227"/>
      <c r="AEK323" s="227"/>
      <c r="AEL323" s="227"/>
      <c r="AEM323" s="227"/>
      <c r="AEN323" s="227"/>
      <c r="AEO323" s="227"/>
      <c r="AEP323" s="227"/>
      <c r="AEQ323" s="227"/>
      <c r="AER323" s="227"/>
      <c r="AES323" s="227"/>
      <c r="AET323" s="227"/>
      <c r="AEU323" s="227"/>
      <c r="AEV323" s="227"/>
      <c r="AEW323" s="227"/>
      <c r="AEX323" s="227"/>
      <c r="AEY323" s="227"/>
      <c r="AEZ323" s="227"/>
      <c r="AFA323" s="227"/>
      <c r="AFB323" s="227"/>
      <c r="AFC323" s="227"/>
      <c r="AFD323" s="227"/>
      <c r="AFE323" s="227"/>
      <c r="AFF323" s="227"/>
      <c r="AFG323" s="227"/>
      <c r="AFH323" s="227"/>
      <c r="AFI323" s="227"/>
      <c r="AFJ323" s="227"/>
      <c r="AFK323" s="227"/>
      <c r="AFL323" s="227"/>
      <c r="AFM323" s="227"/>
      <c r="AFN323" s="227"/>
      <c r="AFO323" s="227"/>
      <c r="AFP323" s="227"/>
      <c r="AFQ323" s="227"/>
      <c r="AFR323" s="227"/>
      <c r="AFS323" s="227"/>
      <c r="AFT323" s="227"/>
      <c r="AFU323" s="227"/>
      <c r="AFV323" s="227"/>
      <c r="AFW323" s="227"/>
      <c r="AFX323" s="227"/>
      <c r="AFY323" s="227"/>
      <c r="AFZ323" s="227"/>
      <c r="AGA323" s="227"/>
      <c r="AGB323" s="227"/>
      <c r="AGC323" s="227"/>
      <c r="AGD323" s="227"/>
      <c r="AGE323" s="227"/>
      <c r="AGF323" s="227"/>
      <c r="AGG323" s="227"/>
      <c r="AGH323" s="227"/>
      <c r="AGI323" s="227"/>
      <c r="AGJ323" s="227"/>
      <c r="AGK323" s="227"/>
      <c r="AGL323" s="227"/>
      <c r="AGM323" s="227"/>
      <c r="AGN323" s="227"/>
      <c r="AGO323" s="227"/>
      <c r="AGP323" s="227"/>
      <c r="AGQ323" s="227"/>
      <c r="AGR323" s="227"/>
      <c r="AGS323" s="227"/>
      <c r="AGT323" s="227"/>
      <c r="AGU323" s="227"/>
      <c r="AGV323" s="227"/>
      <c r="AGW323" s="227"/>
      <c r="AGX323" s="227"/>
      <c r="AGY323" s="227"/>
      <c r="AGZ323" s="227"/>
      <c r="AHA323" s="227"/>
      <c r="AHB323" s="227"/>
      <c r="AHC323" s="227"/>
      <c r="AHD323" s="227"/>
      <c r="AHE323" s="227"/>
      <c r="AHF323" s="227"/>
      <c r="AHG323" s="227"/>
      <c r="AHH323" s="227"/>
      <c r="AHI323" s="227"/>
      <c r="AHJ323" s="227"/>
      <c r="AHK323" s="227"/>
      <c r="AHL323" s="227"/>
      <c r="AHM323" s="227"/>
      <c r="AHN323" s="227"/>
      <c r="AHO323" s="227"/>
      <c r="AHP323" s="227"/>
      <c r="AHQ323" s="227"/>
      <c r="AHR323" s="227"/>
      <c r="AHS323" s="227"/>
      <c r="AHT323" s="227"/>
      <c r="AHU323" s="227"/>
      <c r="AHV323" s="227"/>
      <c r="AHW323" s="227"/>
      <c r="AHX323" s="227"/>
      <c r="AHY323" s="227"/>
      <c r="AHZ323" s="227"/>
      <c r="AIA323" s="227"/>
      <c r="AIB323" s="227"/>
      <c r="AIC323" s="227"/>
      <c r="AID323" s="227"/>
      <c r="AIE323" s="227"/>
      <c r="AIF323" s="227"/>
      <c r="AIG323" s="227"/>
      <c r="AIH323" s="227"/>
      <c r="AII323" s="227"/>
      <c r="AIJ323" s="227"/>
      <c r="AIK323" s="227"/>
      <c r="AIL323" s="227"/>
      <c r="AIM323" s="227"/>
      <c r="AIN323" s="227"/>
      <c r="AIO323" s="227"/>
      <c r="AIP323" s="227"/>
      <c r="AIQ323" s="227"/>
      <c r="AIR323" s="227"/>
      <c r="AIS323" s="227"/>
      <c r="AIT323" s="227"/>
      <c r="AIU323" s="227"/>
      <c r="AIV323" s="227"/>
      <c r="AIW323" s="227"/>
      <c r="AIX323" s="227"/>
      <c r="AIY323" s="227"/>
      <c r="AIZ323" s="227"/>
      <c r="AJA323" s="227"/>
      <c r="AJB323" s="227"/>
      <c r="AJC323" s="227"/>
      <c r="AJD323" s="227"/>
      <c r="AJE323" s="227"/>
      <c r="AJF323" s="227"/>
      <c r="AJG323" s="227"/>
      <c r="AJH323" s="227"/>
      <c r="AJI323" s="227"/>
      <c r="AJJ323" s="227"/>
      <c r="AJK323" s="227"/>
      <c r="AJL323" s="227"/>
      <c r="AJM323" s="227"/>
      <c r="AJN323" s="227"/>
      <c r="AJO323" s="227"/>
      <c r="AJP323" s="227"/>
      <c r="AJQ323" s="227"/>
      <c r="AJR323" s="227"/>
      <c r="AJS323" s="227"/>
      <c r="AJT323" s="227"/>
      <c r="AJU323" s="227"/>
      <c r="AJV323" s="227"/>
      <c r="AJW323" s="227"/>
      <c r="AJX323" s="227"/>
      <c r="AJY323" s="227"/>
      <c r="AJZ323" s="227"/>
      <c r="AKA323" s="227"/>
      <c r="AKB323" s="227"/>
      <c r="AKC323" s="227"/>
      <c r="AKD323" s="227"/>
      <c r="AKE323" s="227"/>
      <c r="AKF323" s="227"/>
      <c r="AKG323" s="227"/>
      <c r="AKH323" s="227"/>
      <c r="AKI323" s="227"/>
      <c r="AKJ323" s="227"/>
      <c r="AKK323" s="227"/>
      <c r="AKL323" s="227"/>
      <c r="AKM323" s="227"/>
      <c r="AKN323" s="227"/>
      <c r="AKO323" s="227"/>
      <c r="AKP323" s="227"/>
      <c r="AKQ323" s="227"/>
      <c r="AKR323" s="227"/>
      <c r="AKS323" s="227"/>
      <c r="AKT323" s="227"/>
      <c r="AKU323" s="227"/>
      <c r="AKV323" s="227"/>
      <c r="AKW323" s="227"/>
      <c r="AKX323" s="227"/>
      <c r="AKY323" s="227"/>
      <c r="AKZ323" s="227"/>
      <c r="ALA323" s="227"/>
      <c r="ALB323" s="227"/>
      <c r="ALC323" s="227"/>
      <c r="ALD323" s="227"/>
      <c r="ALE323" s="227"/>
      <c r="ALF323" s="227"/>
      <c r="ALG323" s="227"/>
      <c r="ALH323" s="227"/>
      <c r="ALI323" s="227"/>
      <c r="ALJ323" s="227"/>
      <c r="ALK323" s="227"/>
      <c r="ALL323" s="227"/>
      <c r="ALM323" s="227"/>
      <c r="ALN323" s="227"/>
      <c r="ALO323" s="227"/>
      <c r="ALP323" s="227"/>
      <c r="ALQ323" s="227"/>
      <c r="ALR323" s="227"/>
      <c r="ALS323" s="227"/>
      <c r="ALT323" s="227"/>
      <c r="ALU323" s="227"/>
      <c r="ALV323" s="227"/>
      <c r="ALW323" s="227"/>
      <c r="ALX323" s="227"/>
      <c r="ALY323" s="227"/>
      <c r="ALZ323" s="227"/>
      <c r="AMA323" s="227"/>
      <c r="AMB323" s="227"/>
      <c r="AMC323" s="227"/>
      <c r="AMD323" s="227"/>
      <c r="AME323" s="227"/>
      <c r="AMF323" s="227"/>
      <c r="AMG323" s="227"/>
      <c r="AMH323" s="227"/>
      <c r="AMI323" s="227"/>
      <c r="AMJ323" s="227"/>
      <c r="AMK323" s="227"/>
      <c r="AML323" s="227"/>
      <c r="AMM323" s="227"/>
      <c r="AMN323" s="227"/>
      <c r="AMO323" s="227"/>
      <c r="AMP323" s="227"/>
      <c r="AMQ323" s="227"/>
      <c r="AMR323" s="227"/>
      <c r="AMS323" s="227"/>
      <c r="AMT323" s="227"/>
      <c r="AMU323" s="227"/>
      <c r="AMV323" s="227"/>
      <c r="AMW323" s="227"/>
      <c r="AMX323" s="227"/>
    </row>
    <row r="324" spans="1:1038" s="308" customFormat="1" ht="18" customHeight="1">
      <c r="A324" s="351" t="s">
        <v>1646</v>
      </c>
      <c r="B324" s="228" t="s">
        <v>1647</v>
      </c>
      <c r="C324" s="228"/>
      <c r="D324" s="228" t="s">
        <v>1279</v>
      </c>
      <c r="E324" s="228">
        <v>53</v>
      </c>
      <c r="F324" s="228">
        <v>2</v>
      </c>
      <c r="G324" s="285" t="str">
        <f t="shared" ref="G324:G388" si="87">E324&amp;"-"&amp;F324</f>
        <v>53-2</v>
      </c>
      <c r="H324" s="279">
        <v>0</v>
      </c>
      <c r="I324" s="228">
        <v>79</v>
      </c>
      <c r="J324" s="226"/>
      <c r="K324" s="545" t="b">
        <f>IF(I325=1,IF(((VLOOKUP($G324,[1]Depth_Lookup!#REF!,9,FALSE))-(H324/100))=0,"Good",IF(((VLOOKUP($G324,[1]Depth_Lookup!$A$3:$J$550,9,FALSE))-(H324/100))&gt;0,"Too Short","Too Long")))</f>
        <v>0</v>
      </c>
      <c r="L324" s="171">
        <f>(VLOOKUP($G324,Depth_Lookup!$A$3:$J$410,10,FALSE))+(H324/100)</f>
        <v>123.505</v>
      </c>
      <c r="M324" s="171">
        <f>(VLOOKUP($G324,Depth_Lookup!$A$3:$J$410,10,FALSE))+(I324/100)</f>
        <v>124.295</v>
      </c>
      <c r="N324" s="231" t="s">
        <v>1769</v>
      </c>
      <c r="O324" s="228">
        <v>1</v>
      </c>
      <c r="P324" s="228" t="s">
        <v>853</v>
      </c>
      <c r="Q324" s="228" t="s">
        <v>125</v>
      </c>
      <c r="R324" s="304" t="s">
        <v>1633</v>
      </c>
      <c r="S324" s="228" t="s">
        <v>700</v>
      </c>
      <c r="T324" s="228" t="s">
        <v>700</v>
      </c>
      <c r="U324" s="228"/>
      <c r="V324" s="228"/>
      <c r="W324" s="228" t="s">
        <v>102</v>
      </c>
      <c r="X324" s="305">
        <v>5</v>
      </c>
      <c r="Y324" s="228" t="s">
        <v>90</v>
      </c>
      <c r="Z324" s="228" t="s">
        <v>91</v>
      </c>
      <c r="AA324" s="228"/>
      <c r="AB324" s="228"/>
      <c r="AC324" s="228"/>
      <c r="AD324" s="228"/>
      <c r="AE324" s="234"/>
      <c r="AF324" s="304" t="e">
        <v>#N/A</v>
      </c>
      <c r="AG324" s="241"/>
      <c r="AH324" s="228"/>
      <c r="AI324" s="244">
        <v>68</v>
      </c>
      <c r="AJ324" s="228"/>
      <c r="AK324" s="228"/>
      <c r="AL324" s="228"/>
      <c r="AM324" s="228"/>
      <c r="AN324" s="228"/>
      <c r="AO324" s="244"/>
      <c r="AP324" s="228"/>
      <c r="AQ324" s="228"/>
      <c r="AR324" s="228"/>
      <c r="AS324" s="228"/>
      <c r="AT324" s="228"/>
      <c r="AU324" s="244">
        <v>1</v>
      </c>
      <c r="AV324" s="228">
        <v>3</v>
      </c>
      <c r="AW324" s="228">
        <v>0.5</v>
      </c>
      <c r="AX324" s="228" t="s">
        <v>110</v>
      </c>
      <c r="AY324" s="228" t="s">
        <v>103</v>
      </c>
      <c r="AZ324" s="228"/>
      <c r="BA324" s="244">
        <v>30</v>
      </c>
      <c r="BB324" s="228">
        <v>10</v>
      </c>
      <c r="BC324" s="228">
        <v>3</v>
      </c>
      <c r="BD324" s="228" t="s">
        <v>110</v>
      </c>
      <c r="BE324" s="228" t="s">
        <v>103</v>
      </c>
      <c r="BF324" s="228"/>
      <c r="BG324" s="244"/>
      <c r="BH324" s="228"/>
      <c r="BI324" s="228"/>
      <c r="BJ324" s="228"/>
      <c r="BK324" s="228"/>
      <c r="BL324" s="228"/>
      <c r="BM324" s="244">
        <v>1</v>
      </c>
      <c r="BN324" s="228">
        <v>1</v>
      </c>
      <c r="BO324" s="228">
        <v>0.5</v>
      </c>
      <c r="BP324" s="228"/>
      <c r="BQ324" s="228"/>
      <c r="BR324" s="228"/>
      <c r="BS324" s="228"/>
      <c r="BT324" s="228"/>
      <c r="BU324" s="228"/>
      <c r="BV324" s="228"/>
      <c r="BW324" s="228"/>
      <c r="BX324" s="228"/>
      <c r="BY324" s="244"/>
      <c r="BZ324" s="228"/>
      <c r="CA324" s="228"/>
      <c r="CB324" s="228"/>
      <c r="CC324" s="228"/>
      <c r="CD324" s="228"/>
      <c r="CE324" s="228"/>
      <c r="CF324" s="228"/>
      <c r="CG324" s="245"/>
      <c r="CH324" s="246" t="s">
        <v>1329</v>
      </c>
      <c r="CI324" s="246">
        <v>90</v>
      </c>
      <c r="CJ324" s="246" t="s">
        <v>514</v>
      </c>
      <c r="CK324" s="247"/>
      <c r="CL324" s="248"/>
      <c r="CM324" s="248"/>
      <c r="CN324" s="248"/>
      <c r="CO324" s="248"/>
      <c r="CP324" s="248"/>
      <c r="CQ324" s="248"/>
      <c r="CR324" s="248"/>
      <c r="CS324" s="248"/>
      <c r="CT324" s="248"/>
      <c r="CU324" s="248"/>
      <c r="CV324" s="248"/>
      <c r="CW324" s="248"/>
      <c r="CX324" s="248"/>
      <c r="CY324" s="248"/>
      <c r="CZ324" s="248"/>
      <c r="DA324" s="248"/>
      <c r="DB324" s="248">
        <v>80</v>
      </c>
      <c r="DC324" s="249">
        <v>20</v>
      </c>
      <c r="DD324" s="248"/>
      <c r="DE324" s="248"/>
      <c r="DF324" s="248"/>
      <c r="DG324" s="248"/>
      <c r="DH324" s="248"/>
      <c r="DI324" s="248"/>
      <c r="DJ324" s="248"/>
      <c r="DK324" s="306">
        <v>100</v>
      </c>
      <c r="DL324" s="245"/>
      <c r="DM324" s="248"/>
      <c r="DN324" s="248"/>
      <c r="DO324" s="307"/>
      <c r="DQ324" s="245"/>
      <c r="DR324" s="307"/>
      <c r="DS324" s="245"/>
      <c r="DT324" s="309" t="s">
        <v>1389</v>
      </c>
      <c r="DU324" s="249"/>
      <c r="DV324" s="249"/>
      <c r="DW324" s="385">
        <v>100</v>
      </c>
      <c r="DX324" s="311" t="e">
        <v>#N/A</v>
      </c>
      <c r="DY324" s="383" t="s">
        <v>1405</v>
      </c>
      <c r="DZ324" s="268" t="s">
        <v>1770</v>
      </c>
      <c r="EA324" s="268"/>
      <c r="EB324" s="249"/>
      <c r="EC324" s="312"/>
      <c r="ED324" s="229" t="s">
        <v>2517</v>
      </c>
      <c r="EE324" s="313"/>
      <c r="EF324" s="314"/>
      <c r="EG324" s="313"/>
      <c r="EH324" s="315"/>
      <c r="EI324" s="316"/>
      <c r="EJ324" s="317"/>
      <c r="EK324" s="318"/>
      <c r="EL324" s="313"/>
      <c r="EM324" s="315"/>
      <c r="EN324" s="315"/>
      <c r="EO324" s="319"/>
      <c r="EP324" s="319"/>
      <c r="EQ324" s="319"/>
      <c r="ER324" s="319"/>
      <c r="ES324" s="319"/>
      <c r="ET324" s="319"/>
      <c r="EU324" s="319"/>
      <c r="EV324" s="320"/>
      <c r="EW324" s="320"/>
      <c r="EX324" s="320"/>
      <c r="EY324" s="320"/>
      <c r="EZ324" s="192" t="e">
        <f t="shared" ref="EZ324:EZ387" si="88">+(IF($EW324&lt;$EY324,((MIN($EY324,$EW324)+(DEGREES(ATAN((TAN(RADIANS($EX324))/((TAN(RADIANS($EV324))*SIN(RADIANS(ABS($EW324-$EY324))))))-(COS(RADIANS(ABS($EW324-$EY324)))/SIN(RADIANS(ABS($EW324-$EY324)))))))-180)),((MAX($EY324,$EW324)-(DEGREES(ATAN((TAN(RADIANS($EX324))/((TAN(RADIANS($EV324))*SIN(RADIANS(ABS($EW324-$EY324))))))-(COS(RADIANS(ABS($EW324-$EY324)))/SIN(RADIANS(ABS($EW324-$EY324)))))))-180))))</f>
        <v>#DIV/0!</v>
      </c>
      <c r="FA324" s="192" t="e">
        <f t="shared" ref="FA324:FA387" si="89">IF($EZ324&gt;0,$EZ324,360+$EZ324)</f>
        <v>#DIV/0!</v>
      </c>
      <c r="FB324" s="192" t="e">
        <f t="shared" ref="FB324:FB387" si="90">+ABS(DEGREES(ATAN((COS(RADIANS(ABS($EZ324+180-(IF($EW324&gt;$EY324,MAX($EX324,$EW324),MIN($EW324,$EY324))))))/(TAN(RADIANS($EV324)))))))</f>
        <v>#DIV/0!</v>
      </c>
      <c r="FC324" s="192" t="e">
        <f t="shared" ref="FC324:FC387" si="91">+IF(($EZ324+90)&gt;0,$EZ324+90,$EZ324+450)</f>
        <v>#DIV/0!</v>
      </c>
      <c r="FD324" s="192" t="e">
        <f t="shared" ref="FD324:FD387" si="92">-$FB324+90</f>
        <v>#DIV/0!</v>
      </c>
      <c r="FE324" s="193" t="e">
        <f t="shared" ref="FE324:FE387" si="93">IF(($FA324&lt;180),$FA324+180,$FA324-180)</f>
        <v>#DIV/0!</v>
      </c>
      <c r="FF324" s="194" t="e">
        <f t="shared" ref="FF324:FF387" si="94">-$FB324+90</f>
        <v>#DIV/0!</v>
      </c>
      <c r="FG324" s="319"/>
      <c r="FH324" s="315"/>
      <c r="FI324" s="778">
        <f t="shared" si="81"/>
        <v>0</v>
      </c>
      <c r="FJ324" s="779" t="e">
        <f t="shared" si="82"/>
        <v>#DIV/0!</v>
      </c>
      <c r="FK324" s="779" t="e">
        <f t="shared" si="83"/>
        <v>#DIV/0!</v>
      </c>
      <c r="FL324" s="780" t="e">
        <f t="shared" si="84"/>
        <v>#DIV/0!</v>
      </c>
      <c r="FM324" s="169" t="e">
        <f t="shared" si="85"/>
        <v>#DIV/0!</v>
      </c>
      <c r="FN324" s="783" t="e">
        <f t="shared" si="86"/>
        <v>#DIV/0!</v>
      </c>
      <c r="FO324" s="228"/>
      <c r="FP324" s="228"/>
      <c r="FQ324" s="228"/>
      <c r="FR324" s="228"/>
      <c r="FS324" s="228"/>
      <c r="FT324" s="228"/>
      <c r="FU324" s="228"/>
      <c r="FV324" s="228"/>
      <c r="FW324" s="228"/>
      <c r="FX324" s="228"/>
      <c r="FY324" s="228"/>
      <c r="FZ324" s="228"/>
      <c r="GA324" s="228"/>
      <c r="GB324" s="228"/>
      <c r="GC324" s="228"/>
      <c r="GD324" s="228"/>
      <c r="GE324" s="228"/>
      <c r="GF324" s="228"/>
      <c r="GG324" s="228"/>
      <c r="GH324" s="228"/>
      <c r="GI324" s="228"/>
      <c r="GJ324" s="228"/>
      <c r="GK324" s="228"/>
      <c r="GL324" s="228"/>
      <c r="GM324" s="228"/>
      <c r="GN324" s="228"/>
      <c r="GO324" s="228"/>
      <c r="GP324" s="228"/>
      <c r="GQ324" s="228"/>
      <c r="GR324" s="228"/>
      <c r="GS324" s="228"/>
      <c r="GT324" s="228"/>
      <c r="GU324" s="228"/>
      <c r="GV324" s="228"/>
      <c r="GW324" s="228"/>
      <c r="GX324" s="228"/>
      <c r="GY324" s="228"/>
      <c r="GZ324" s="228"/>
      <c r="HA324" s="228"/>
      <c r="HB324" s="228"/>
      <c r="HC324" s="228"/>
      <c r="HD324" s="228"/>
      <c r="HE324" s="228"/>
      <c r="HF324" s="228"/>
      <c r="HG324" s="228"/>
      <c r="HH324" s="228"/>
      <c r="HI324" s="228"/>
      <c r="HJ324" s="228"/>
      <c r="HK324" s="228"/>
      <c r="HL324" s="228"/>
      <c r="HM324" s="228"/>
      <c r="HN324" s="228"/>
      <c r="HO324" s="228"/>
      <c r="HP324" s="228"/>
      <c r="HQ324" s="228"/>
      <c r="HR324" s="228"/>
      <c r="HS324" s="228"/>
      <c r="HT324" s="228"/>
      <c r="HU324" s="228"/>
      <c r="HV324" s="228"/>
      <c r="HW324" s="228"/>
      <c r="HX324" s="228"/>
      <c r="HY324" s="228"/>
      <c r="HZ324" s="228"/>
      <c r="IA324" s="228"/>
      <c r="IB324" s="228"/>
      <c r="IC324" s="228"/>
      <c r="ID324" s="228"/>
      <c r="IE324" s="228"/>
      <c r="IF324" s="228"/>
      <c r="IG324" s="228"/>
      <c r="IH324" s="228"/>
      <c r="II324" s="228"/>
      <c r="IJ324" s="228"/>
      <c r="IK324" s="228"/>
      <c r="IL324" s="228"/>
      <c r="IM324" s="228"/>
      <c r="IN324" s="228"/>
      <c r="IO324" s="228"/>
      <c r="IP324" s="228"/>
      <c r="IQ324" s="228"/>
      <c r="IR324" s="228"/>
      <c r="IS324" s="228"/>
      <c r="IT324" s="228"/>
      <c r="IU324" s="228"/>
      <c r="IV324" s="228"/>
      <c r="IW324" s="228"/>
      <c r="IX324" s="228"/>
      <c r="IY324" s="228"/>
      <c r="IZ324" s="228"/>
      <c r="JA324" s="228"/>
      <c r="JB324" s="228"/>
      <c r="JC324" s="228"/>
      <c r="JD324" s="228"/>
      <c r="JE324" s="228"/>
      <c r="JF324" s="228"/>
      <c r="JG324" s="228"/>
      <c r="JH324" s="228"/>
      <c r="JI324" s="228"/>
      <c r="JJ324" s="228"/>
      <c r="JK324" s="228"/>
      <c r="JL324" s="228"/>
      <c r="JM324" s="228"/>
      <c r="JN324" s="228"/>
      <c r="JO324" s="228"/>
      <c r="JP324" s="228"/>
      <c r="JQ324" s="228"/>
      <c r="JR324" s="228"/>
      <c r="JS324" s="228"/>
      <c r="JT324" s="228"/>
      <c r="JU324" s="228"/>
      <c r="JV324" s="228"/>
      <c r="JW324" s="228"/>
      <c r="JX324" s="228"/>
      <c r="JY324" s="228"/>
      <c r="JZ324" s="228"/>
      <c r="KA324" s="228"/>
      <c r="KB324" s="228"/>
      <c r="KC324" s="228"/>
      <c r="KD324" s="228"/>
      <c r="KE324" s="228"/>
      <c r="KF324" s="228"/>
      <c r="KG324" s="228"/>
      <c r="KH324" s="228"/>
      <c r="KI324" s="228"/>
      <c r="KJ324" s="228"/>
      <c r="KK324" s="228"/>
      <c r="KL324" s="228"/>
      <c r="KM324" s="228"/>
      <c r="KN324" s="228"/>
      <c r="KO324" s="228"/>
      <c r="KP324" s="228"/>
      <c r="KQ324" s="228"/>
      <c r="KR324" s="228"/>
      <c r="KS324" s="228"/>
      <c r="KT324" s="228"/>
      <c r="KU324" s="228"/>
      <c r="KV324" s="228"/>
      <c r="KW324" s="228"/>
      <c r="KX324" s="228"/>
      <c r="KY324" s="228"/>
      <c r="KZ324" s="228"/>
      <c r="LA324" s="228"/>
      <c r="LB324" s="228"/>
      <c r="LC324" s="228"/>
      <c r="LD324" s="228"/>
      <c r="LE324" s="228"/>
      <c r="LF324" s="228"/>
      <c r="LG324" s="228"/>
      <c r="LH324" s="228"/>
      <c r="LI324" s="228"/>
      <c r="LJ324" s="228"/>
      <c r="LK324" s="228"/>
      <c r="LL324" s="228"/>
      <c r="LM324" s="228"/>
      <c r="LN324" s="228"/>
      <c r="LO324" s="228"/>
      <c r="LP324" s="228"/>
      <c r="LQ324" s="228"/>
      <c r="LR324" s="228"/>
      <c r="LS324" s="228"/>
      <c r="LT324" s="228"/>
      <c r="LU324" s="228"/>
      <c r="LV324" s="228"/>
      <c r="LW324" s="228"/>
      <c r="LX324" s="228"/>
      <c r="LY324" s="228"/>
      <c r="LZ324" s="228"/>
      <c r="MA324" s="228"/>
      <c r="MB324" s="228"/>
      <c r="MC324" s="228"/>
      <c r="MD324" s="228"/>
      <c r="ME324" s="228"/>
      <c r="MF324" s="228"/>
      <c r="MG324" s="228"/>
      <c r="MH324" s="228"/>
      <c r="MI324" s="228"/>
      <c r="MJ324" s="228"/>
      <c r="MK324" s="228"/>
      <c r="ML324" s="228"/>
      <c r="MM324" s="228"/>
      <c r="MN324" s="228"/>
      <c r="MO324" s="228"/>
      <c r="MP324" s="228"/>
      <c r="MQ324" s="228"/>
      <c r="MR324" s="228"/>
      <c r="MS324" s="228"/>
      <c r="MT324" s="228"/>
      <c r="MU324" s="228"/>
      <c r="MV324" s="228"/>
      <c r="MW324" s="228"/>
      <c r="MX324" s="228"/>
      <c r="MY324" s="228"/>
      <c r="MZ324" s="228"/>
      <c r="NA324" s="228"/>
      <c r="NB324" s="228"/>
      <c r="NC324" s="228"/>
      <c r="ND324" s="228"/>
      <c r="NE324" s="228"/>
      <c r="NF324" s="228"/>
      <c r="NG324" s="228"/>
      <c r="NH324" s="228"/>
      <c r="NI324" s="228"/>
      <c r="NJ324" s="228"/>
      <c r="NK324" s="228"/>
      <c r="NL324" s="228"/>
      <c r="NM324" s="228"/>
      <c r="NN324" s="228"/>
      <c r="NO324" s="228"/>
      <c r="NP324" s="228"/>
      <c r="NQ324" s="228"/>
      <c r="NR324" s="228"/>
      <c r="NS324" s="228"/>
      <c r="NT324" s="228"/>
      <c r="NU324" s="228"/>
      <c r="NV324" s="228"/>
      <c r="NW324" s="228"/>
      <c r="NX324" s="228"/>
      <c r="NY324" s="228"/>
      <c r="NZ324" s="228"/>
      <c r="OA324" s="228"/>
      <c r="OB324" s="228"/>
      <c r="OC324" s="228"/>
      <c r="OD324" s="228"/>
      <c r="OE324" s="228"/>
      <c r="OF324" s="228"/>
      <c r="OG324" s="228"/>
      <c r="OH324" s="228"/>
      <c r="OI324" s="228"/>
      <c r="OJ324" s="228"/>
      <c r="OK324" s="228"/>
      <c r="OL324" s="228"/>
      <c r="OM324" s="228"/>
      <c r="ON324" s="228"/>
      <c r="OO324" s="228"/>
      <c r="OP324" s="228"/>
      <c r="OQ324" s="228"/>
      <c r="OR324" s="228"/>
      <c r="OS324" s="228"/>
      <c r="OT324" s="228"/>
      <c r="OU324" s="228"/>
      <c r="OV324" s="228"/>
      <c r="OW324" s="228"/>
      <c r="OX324" s="228"/>
      <c r="OY324" s="228"/>
      <c r="OZ324" s="228"/>
      <c r="PA324" s="228"/>
      <c r="PB324" s="228"/>
      <c r="PC324" s="228"/>
      <c r="PD324" s="228"/>
      <c r="PE324" s="228"/>
      <c r="PF324" s="228"/>
      <c r="PG324" s="228"/>
      <c r="PH324" s="228"/>
      <c r="PI324" s="228"/>
      <c r="PJ324" s="228"/>
      <c r="PK324" s="228"/>
      <c r="PL324" s="228"/>
      <c r="PM324" s="228"/>
      <c r="PN324" s="228"/>
      <c r="PO324" s="228"/>
      <c r="PP324" s="228"/>
      <c r="PQ324" s="228"/>
      <c r="PR324" s="228"/>
      <c r="PS324" s="228"/>
      <c r="PT324" s="228"/>
      <c r="PU324" s="228"/>
      <c r="PV324" s="228"/>
      <c r="PW324" s="228"/>
      <c r="PX324" s="228"/>
      <c r="PY324" s="228"/>
      <c r="PZ324" s="228"/>
      <c r="QA324" s="228"/>
      <c r="QB324" s="228"/>
      <c r="QC324" s="228"/>
      <c r="QD324" s="228"/>
      <c r="QE324" s="228"/>
      <c r="QF324" s="228"/>
      <c r="QG324" s="228"/>
      <c r="QH324" s="228"/>
      <c r="QI324" s="228"/>
      <c r="QJ324" s="228"/>
      <c r="QK324" s="228"/>
      <c r="QL324" s="228"/>
      <c r="QM324" s="228"/>
      <c r="QN324" s="228"/>
      <c r="QO324" s="228"/>
      <c r="QP324" s="228"/>
      <c r="QQ324" s="228"/>
      <c r="QR324" s="228"/>
      <c r="QS324" s="228"/>
      <c r="QT324" s="228"/>
      <c r="QU324" s="228"/>
      <c r="QV324" s="228"/>
      <c r="QW324" s="228"/>
      <c r="QX324" s="228"/>
      <c r="QY324" s="228"/>
      <c r="QZ324" s="228"/>
      <c r="RA324" s="228"/>
      <c r="RB324" s="228"/>
      <c r="RC324" s="228"/>
      <c r="RD324" s="228"/>
      <c r="RE324" s="228"/>
      <c r="RF324" s="228"/>
      <c r="RG324" s="228"/>
      <c r="RH324" s="228"/>
      <c r="RI324" s="228"/>
      <c r="RJ324" s="228"/>
      <c r="RK324" s="228"/>
      <c r="RL324" s="228"/>
      <c r="RM324" s="228"/>
      <c r="RN324" s="228"/>
      <c r="RO324" s="228"/>
      <c r="RP324" s="228"/>
      <c r="RQ324" s="228"/>
      <c r="RR324" s="228"/>
      <c r="RS324" s="228"/>
      <c r="RT324" s="228"/>
      <c r="RU324" s="228"/>
      <c r="RV324" s="228"/>
      <c r="RW324" s="228"/>
      <c r="RX324" s="228"/>
      <c r="RY324" s="228"/>
      <c r="RZ324" s="228"/>
      <c r="SA324" s="228"/>
      <c r="SB324" s="228"/>
      <c r="SC324" s="228"/>
      <c r="SD324" s="228"/>
      <c r="SE324" s="228"/>
      <c r="SF324" s="228"/>
      <c r="SG324" s="228"/>
      <c r="SH324" s="228"/>
      <c r="SI324" s="228"/>
      <c r="SJ324" s="228"/>
      <c r="SK324" s="228"/>
      <c r="SL324" s="228"/>
      <c r="SM324" s="228"/>
      <c r="SN324" s="228"/>
      <c r="SO324" s="228"/>
      <c r="SP324" s="228"/>
      <c r="SQ324" s="228"/>
      <c r="SR324" s="228"/>
      <c r="SS324" s="228"/>
      <c r="ST324" s="228"/>
      <c r="SU324" s="228"/>
      <c r="SV324" s="228"/>
      <c r="SW324" s="228"/>
      <c r="SX324" s="228"/>
      <c r="SY324" s="228"/>
      <c r="SZ324" s="228"/>
      <c r="TA324" s="228"/>
      <c r="TB324" s="228"/>
      <c r="TC324" s="228"/>
      <c r="TD324" s="228"/>
      <c r="TE324" s="228"/>
      <c r="TF324" s="228"/>
      <c r="TG324" s="228"/>
      <c r="TH324" s="228"/>
      <c r="TI324" s="228"/>
      <c r="TJ324" s="228"/>
      <c r="TK324" s="228"/>
      <c r="TL324" s="228"/>
      <c r="TM324" s="228"/>
      <c r="TN324" s="228"/>
      <c r="TO324" s="228"/>
      <c r="TP324" s="228"/>
      <c r="TQ324" s="228"/>
      <c r="TR324" s="228"/>
      <c r="TS324" s="228"/>
      <c r="TT324" s="228"/>
      <c r="TU324" s="228"/>
      <c r="TV324" s="228"/>
      <c r="TW324" s="228"/>
      <c r="TX324" s="228"/>
      <c r="TY324" s="228"/>
      <c r="TZ324" s="228"/>
      <c r="UA324" s="228"/>
      <c r="UB324" s="228"/>
      <c r="UC324" s="228"/>
      <c r="UD324" s="228"/>
      <c r="UE324" s="228"/>
      <c r="UF324" s="228"/>
      <c r="UG324" s="228"/>
      <c r="UH324" s="228"/>
      <c r="UI324" s="228"/>
      <c r="UJ324" s="228"/>
      <c r="UK324" s="228"/>
      <c r="UL324" s="228"/>
      <c r="UM324" s="228"/>
      <c r="UN324" s="228"/>
      <c r="UO324" s="228"/>
      <c r="UP324" s="228"/>
      <c r="UQ324" s="228"/>
      <c r="UR324" s="228"/>
      <c r="US324" s="228"/>
      <c r="UT324" s="228"/>
      <c r="UU324" s="228"/>
      <c r="UV324" s="228"/>
      <c r="UW324" s="228"/>
      <c r="UX324" s="228"/>
      <c r="UY324" s="228"/>
      <c r="UZ324" s="228"/>
      <c r="VA324" s="228"/>
      <c r="VB324" s="228"/>
      <c r="VC324" s="228"/>
      <c r="VD324" s="228"/>
      <c r="VE324" s="228"/>
      <c r="VF324" s="228"/>
      <c r="VG324" s="228"/>
      <c r="VH324" s="228"/>
      <c r="VI324" s="228"/>
      <c r="VJ324" s="228"/>
      <c r="VK324" s="228"/>
      <c r="VL324" s="228"/>
      <c r="VM324" s="228"/>
      <c r="VN324" s="228"/>
      <c r="VO324" s="228"/>
      <c r="VP324" s="228"/>
      <c r="VQ324" s="228"/>
      <c r="VR324" s="228"/>
      <c r="VS324" s="228"/>
      <c r="VT324" s="228"/>
      <c r="VU324" s="228"/>
      <c r="VV324" s="228"/>
      <c r="VW324" s="228"/>
      <c r="VX324" s="228"/>
      <c r="VY324" s="228"/>
      <c r="VZ324" s="228"/>
      <c r="WA324" s="228"/>
      <c r="WB324" s="228"/>
      <c r="WC324" s="228"/>
      <c r="WD324" s="228"/>
      <c r="WE324" s="228"/>
      <c r="WF324" s="228"/>
      <c r="WG324" s="228"/>
      <c r="WH324" s="228"/>
      <c r="WI324" s="228"/>
      <c r="WJ324" s="228"/>
      <c r="WK324" s="228"/>
      <c r="WL324" s="228"/>
      <c r="WM324" s="228"/>
      <c r="WN324" s="228"/>
      <c r="WO324" s="228"/>
      <c r="WP324" s="228"/>
      <c r="WQ324" s="228"/>
      <c r="WR324" s="228"/>
      <c r="WS324" s="228"/>
      <c r="WT324" s="228"/>
      <c r="WU324" s="228"/>
      <c r="WV324" s="228"/>
      <c r="WW324" s="228"/>
      <c r="WX324" s="228"/>
      <c r="WY324" s="228"/>
      <c r="WZ324" s="228"/>
      <c r="XA324" s="228"/>
      <c r="XB324" s="228"/>
      <c r="XC324" s="228"/>
      <c r="XD324" s="228"/>
      <c r="XE324" s="228"/>
      <c r="XF324" s="228"/>
      <c r="XG324" s="228"/>
      <c r="XH324" s="228"/>
      <c r="XI324" s="228"/>
      <c r="XJ324" s="228"/>
      <c r="XK324" s="228"/>
      <c r="XL324" s="228"/>
      <c r="XM324" s="228"/>
      <c r="XN324" s="228"/>
      <c r="XO324" s="228"/>
      <c r="XP324" s="228"/>
      <c r="XQ324" s="228"/>
      <c r="XR324" s="228"/>
      <c r="XS324" s="228"/>
      <c r="XT324" s="228"/>
      <c r="XU324" s="228"/>
      <c r="XV324" s="228"/>
      <c r="XW324" s="228"/>
      <c r="XX324" s="228"/>
      <c r="XY324" s="228"/>
      <c r="XZ324" s="228"/>
      <c r="YA324" s="228"/>
      <c r="YB324" s="228"/>
      <c r="YC324" s="228"/>
      <c r="YD324" s="228"/>
      <c r="YE324" s="228"/>
      <c r="YF324" s="228"/>
      <c r="YG324" s="228"/>
      <c r="YH324" s="228"/>
      <c r="YI324" s="228"/>
      <c r="YJ324" s="228"/>
      <c r="YK324" s="228"/>
      <c r="YL324" s="228"/>
      <c r="YM324" s="228"/>
      <c r="YN324" s="228"/>
      <c r="YO324" s="228"/>
      <c r="YP324" s="228"/>
      <c r="YQ324" s="228"/>
      <c r="YR324" s="228"/>
      <c r="YS324" s="228"/>
      <c r="YT324" s="228"/>
      <c r="YU324" s="228"/>
      <c r="YV324" s="228"/>
      <c r="YW324" s="228"/>
      <c r="YX324" s="228"/>
      <c r="YY324" s="228"/>
      <c r="YZ324" s="228"/>
      <c r="ZA324" s="228"/>
      <c r="ZB324" s="228"/>
      <c r="ZC324" s="228"/>
      <c r="ZD324" s="228"/>
      <c r="ZE324" s="228"/>
      <c r="ZF324" s="228"/>
      <c r="ZG324" s="228"/>
      <c r="ZH324" s="228"/>
      <c r="ZI324" s="228"/>
      <c r="ZJ324" s="228"/>
      <c r="ZK324" s="228"/>
      <c r="ZL324" s="228"/>
      <c r="ZM324" s="228"/>
      <c r="ZN324" s="228"/>
      <c r="ZO324" s="228"/>
      <c r="ZP324" s="228"/>
      <c r="ZQ324" s="228"/>
      <c r="ZR324" s="228"/>
      <c r="ZS324" s="228"/>
      <c r="ZT324" s="228"/>
      <c r="ZU324" s="228"/>
      <c r="ZV324" s="228"/>
      <c r="ZW324" s="228"/>
      <c r="ZX324" s="228"/>
      <c r="ZY324" s="228"/>
      <c r="ZZ324" s="228"/>
      <c r="AAA324" s="228"/>
      <c r="AAB324" s="228"/>
      <c r="AAC324" s="228"/>
      <c r="AAD324" s="228"/>
      <c r="AAE324" s="228"/>
      <c r="AAF324" s="228"/>
      <c r="AAG324" s="228"/>
      <c r="AAH324" s="228"/>
      <c r="AAI324" s="228"/>
      <c r="AAJ324" s="228"/>
      <c r="AAK324" s="228"/>
      <c r="AAL324" s="228"/>
      <c r="AAM324" s="228"/>
      <c r="AAN324" s="228"/>
      <c r="AAO324" s="228"/>
      <c r="AAP324" s="228"/>
      <c r="AAQ324" s="228"/>
      <c r="AAR324" s="228"/>
      <c r="AAS324" s="228"/>
      <c r="AAT324" s="228"/>
      <c r="AAU324" s="228"/>
      <c r="AAV324" s="228"/>
      <c r="AAW324" s="228"/>
      <c r="AAX324" s="228"/>
      <c r="AAY324" s="228"/>
      <c r="AAZ324" s="228"/>
      <c r="ABA324" s="228"/>
      <c r="ABB324" s="228"/>
      <c r="ABC324" s="228"/>
      <c r="ABD324" s="228"/>
      <c r="ABE324" s="228"/>
      <c r="ABF324" s="228"/>
      <c r="ABG324" s="228"/>
      <c r="ABH324" s="228"/>
      <c r="ABI324" s="228"/>
      <c r="ABJ324" s="228"/>
      <c r="ABK324" s="228"/>
      <c r="ABL324" s="228"/>
      <c r="ABM324" s="228"/>
      <c r="ABN324" s="228"/>
      <c r="ABO324" s="228"/>
      <c r="ABP324" s="228"/>
      <c r="ABQ324" s="228"/>
      <c r="ABR324" s="228"/>
      <c r="ABS324" s="228"/>
      <c r="ABT324" s="228"/>
      <c r="ABU324" s="228"/>
      <c r="ABV324" s="228"/>
      <c r="ABW324" s="228"/>
      <c r="ABX324" s="228"/>
      <c r="ABY324" s="228"/>
      <c r="ABZ324" s="228"/>
      <c r="ACA324" s="228"/>
      <c r="ACB324" s="228"/>
      <c r="ACC324" s="228"/>
      <c r="ACD324" s="228"/>
      <c r="ACE324" s="228"/>
      <c r="ACF324" s="228"/>
      <c r="ACG324" s="228"/>
      <c r="ACH324" s="228"/>
      <c r="ACI324" s="228"/>
      <c r="ACJ324" s="228"/>
      <c r="ACK324" s="228"/>
      <c r="ACL324" s="228"/>
      <c r="ACM324" s="228"/>
      <c r="ACN324" s="228"/>
      <c r="ACO324" s="228"/>
      <c r="ACP324" s="228"/>
      <c r="ACQ324" s="228"/>
      <c r="ACR324" s="228"/>
      <c r="ACS324" s="228"/>
      <c r="ACT324" s="228"/>
      <c r="ACU324" s="228"/>
      <c r="ACV324" s="228"/>
      <c r="ACW324" s="228"/>
      <c r="ACX324" s="228"/>
      <c r="ACY324" s="228"/>
      <c r="ACZ324" s="228"/>
      <c r="ADA324" s="228"/>
      <c r="ADB324" s="228"/>
      <c r="ADC324" s="228"/>
      <c r="ADD324" s="228"/>
      <c r="ADE324" s="228"/>
      <c r="ADF324" s="228"/>
      <c r="ADG324" s="228"/>
      <c r="ADH324" s="228"/>
      <c r="ADI324" s="228"/>
      <c r="ADJ324" s="228"/>
      <c r="ADK324" s="228"/>
      <c r="ADL324" s="228"/>
      <c r="ADM324" s="228"/>
      <c r="ADN324" s="228"/>
      <c r="ADO324" s="228"/>
      <c r="ADP324" s="228"/>
      <c r="ADQ324" s="228"/>
      <c r="ADR324" s="228"/>
      <c r="ADS324" s="228"/>
      <c r="ADT324" s="228"/>
      <c r="ADU324" s="228"/>
      <c r="ADV324" s="228"/>
      <c r="ADW324" s="228"/>
      <c r="ADX324" s="228"/>
      <c r="ADY324" s="228"/>
      <c r="ADZ324" s="228"/>
      <c r="AEA324" s="228"/>
      <c r="AEB324" s="228"/>
      <c r="AEC324" s="228"/>
      <c r="AED324" s="228"/>
      <c r="AEE324" s="228"/>
      <c r="AEF324" s="228"/>
      <c r="AEG324" s="228"/>
      <c r="AEH324" s="228"/>
      <c r="AEI324" s="228"/>
      <c r="AEJ324" s="228"/>
      <c r="AEK324" s="228"/>
      <c r="AEL324" s="228"/>
      <c r="AEM324" s="228"/>
      <c r="AEN324" s="228"/>
      <c r="AEO324" s="228"/>
      <c r="AEP324" s="228"/>
      <c r="AEQ324" s="228"/>
      <c r="AER324" s="228"/>
      <c r="AES324" s="228"/>
      <c r="AET324" s="228"/>
      <c r="AEU324" s="228"/>
      <c r="AEV324" s="228"/>
      <c r="AEW324" s="228"/>
      <c r="AEX324" s="228"/>
      <c r="AEY324" s="228"/>
      <c r="AEZ324" s="228"/>
      <c r="AFA324" s="228"/>
      <c r="AFB324" s="228"/>
      <c r="AFC324" s="228"/>
      <c r="AFD324" s="228"/>
      <c r="AFE324" s="228"/>
      <c r="AFF324" s="228"/>
      <c r="AFG324" s="228"/>
      <c r="AFH324" s="228"/>
      <c r="AFI324" s="228"/>
      <c r="AFJ324" s="228"/>
      <c r="AFK324" s="228"/>
      <c r="AFL324" s="228"/>
      <c r="AFM324" s="228"/>
      <c r="AFN324" s="228"/>
      <c r="AFO324" s="228"/>
      <c r="AFP324" s="228"/>
      <c r="AFQ324" s="228"/>
      <c r="AFR324" s="228"/>
      <c r="AFS324" s="228"/>
      <c r="AFT324" s="228"/>
      <c r="AFU324" s="228"/>
      <c r="AFV324" s="228"/>
      <c r="AFW324" s="228"/>
      <c r="AFX324" s="228"/>
      <c r="AFY324" s="228"/>
      <c r="AFZ324" s="228"/>
      <c r="AGA324" s="228"/>
      <c r="AGB324" s="228"/>
      <c r="AGC324" s="228"/>
      <c r="AGD324" s="228"/>
      <c r="AGE324" s="228"/>
      <c r="AGF324" s="228"/>
      <c r="AGG324" s="228"/>
      <c r="AGH324" s="228"/>
      <c r="AGI324" s="228"/>
      <c r="AGJ324" s="228"/>
      <c r="AGK324" s="228"/>
      <c r="AGL324" s="228"/>
      <c r="AGM324" s="228"/>
      <c r="AGN324" s="228"/>
      <c r="AGO324" s="228"/>
      <c r="AGP324" s="228"/>
      <c r="AGQ324" s="228"/>
      <c r="AGR324" s="228"/>
      <c r="AGS324" s="228"/>
      <c r="AGT324" s="228"/>
      <c r="AGU324" s="228"/>
      <c r="AGV324" s="228"/>
      <c r="AGW324" s="228"/>
      <c r="AGX324" s="228"/>
      <c r="AGY324" s="228"/>
      <c r="AGZ324" s="228"/>
      <c r="AHA324" s="228"/>
      <c r="AHB324" s="228"/>
      <c r="AHC324" s="228"/>
      <c r="AHD324" s="228"/>
      <c r="AHE324" s="228"/>
      <c r="AHF324" s="228"/>
      <c r="AHG324" s="228"/>
      <c r="AHH324" s="228"/>
      <c r="AHI324" s="228"/>
      <c r="AHJ324" s="228"/>
      <c r="AHK324" s="228"/>
      <c r="AHL324" s="228"/>
      <c r="AHM324" s="228"/>
      <c r="AHN324" s="228"/>
      <c r="AHO324" s="228"/>
      <c r="AHP324" s="228"/>
      <c r="AHQ324" s="228"/>
      <c r="AHR324" s="228"/>
      <c r="AHS324" s="228"/>
      <c r="AHT324" s="228"/>
      <c r="AHU324" s="228"/>
      <c r="AHV324" s="228"/>
      <c r="AHW324" s="228"/>
      <c r="AHX324" s="228"/>
      <c r="AHY324" s="228"/>
      <c r="AHZ324" s="228"/>
      <c r="AIA324" s="228"/>
      <c r="AIB324" s="228"/>
      <c r="AIC324" s="228"/>
      <c r="AID324" s="228"/>
      <c r="AIE324" s="228"/>
      <c r="AIF324" s="228"/>
      <c r="AIG324" s="228"/>
      <c r="AIH324" s="228"/>
      <c r="AII324" s="228"/>
      <c r="AIJ324" s="228"/>
      <c r="AIK324" s="228"/>
      <c r="AIL324" s="228"/>
      <c r="AIM324" s="228"/>
      <c r="AIN324" s="228"/>
      <c r="AIO324" s="228"/>
      <c r="AIP324" s="228"/>
      <c r="AIQ324" s="228"/>
      <c r="AIR324" s="228"/>
      <c r="AIS324" s="228"/>
      <c r="AIT324" s="228"/>
      <c r="AIU324" s="228"/>
      <c r="AIV324" s="228"/>
      <c r="AIW324" s="228"/>
      <c r="AIX324" s="228"/>
      <c r="AIY324" s="228"/>
      <c r="AIZ324" s="228"/>
      <c r="AJA324" s="228"/>
      <c r="AJB324" s="228"/>
      <c r="AJC324" s="228"/>
      <c r="AJD324" s="228"/>
      <c r="AJE324" s="228"/>
      <c r="AJF324" s="228"/>
      <c r="AJG324" s="228"/>
      <c r="AJH324" s="228"/>
      <c r="AJI324" s="228"/>
      <c r="AJJ324" s="228"/>
      <c r="AJK324" s="228"/>
      <c r="AJL324" s="228"/>
      <c r="AJM324" s="228"/>
      <c r="AJN324" s="228"/>
      <c r="AJO324" s="228"/>
      <c r="AJP324" s="228"/>
      <c r="AJQ324" s="228"/>
      <c r="AJR324" s="228"/>
      <c r="AJS324" s="228"/>
      <c r="AJT324" s="228"/>
      <c r="AJU324" s="228"/>
      <c r="AJV324" s="228"/>
      <c r="AJW324" s="228"/>
      <c r="AJX324" s="228"/>
      <c r="AJY324" s="228"/>
      <c r="AJZ324" s="228"/>
      <c r="AKA324" s="228"/>
      <c r="AKB324" s="228"/>
      <c r="AKC324" s="228"/>
      <c r="AKD324" s="228"/>
      <c r="AKE324" s="228"/>
      <c r="AKF324" s="228"/>
      <c r="AKG324" s="228"/>
      <c r="AKH324" s="228"/>
      <c r="AKI324" s="228"/>
      <c r="AKJ324" s="228"/>
      <c r="AKK324" s="228"/>
      <c r="AKL324" s="228"/>
      <c r="AKM324" s="228"/>
      <c r="AKN324" s="228"/>
      <c r="AKO324" s="228"/>
      <c r="AKP324" s="228"/>
      <c r="AKQ324" s="228"/>
      <c r="AKR324" s="228"/>
      <c r="AKS324" s="228"/>
      <c r="AKT324" s="228"/>
      <c r="AKU324" s="228"/>
      <c r="AKV324" s="228"/>
      <c r="AKW324" s="228"/>
      <c r="AKX324" s="228"/>
      <c r="AKY324" s="228"/>
      <c r="AKZ324" s="228"/>
      <c r="ALA324" s="228"/>
      <c r="ALB324" s="228"/>
      <c r="ALC324" s="228"/>
      <c r="ALD324" s="228"/>
      <c r="ALE324" s="228"/>
      <c r="ALF324" s="228"/>
      <c r="ALG324" s="228"/>
      <c r="ALH324" s="228"/>
      <c r="ALI324" s="228"/>
      <c r="ALJ324" s="228"/>
      <c r="ALK324" s="228"/>
      <c r="ALL324" s="228"/>
      <c r="ALM324" s="228"/>
      <c r="ALN324" s="228"/>
      <c r="ALO324" s="228"/>
      <c r="ALP324" s="228"/>
      <c r="ALQ324" s="228"/>
      <c r="ALR324" s="228"/>
      <c r="ALS324" s="228"/>
      <c r="ALT324" s="228"/>
      <c r="ALU324" s="228"/>
      <c r="ALV324" s="228"/>
      <c r="ALW324" s="228"/>
      <c r="ALX324" s="228"/>
      <c r="ALY324" s="228"/>
      <c r="ALZ324" s="228"/>
      <c r="AMA324" s="228"/>
      <c r="AMB324" s="228"/>
      <c r="AMC324" s="228"/>
      <c r="AMD324" s="228"/>
      <c r="AME324" s="228"/>
      <c r="AMF324" s="228"/>
      <c r="AMG324" s="228"/>
      <c r="AMH324" s="228"/>
      <c r="AMI324" s="228"/>
      <c r="AMJ324" s="228"/>
      <c r="AMK324" s="228"/>
      <c r="AML324" s="228"/>
      <c r="AMM324" s="228"/>
      <c r="AMN324" s="228"/>
      <c r="AMO324" s="228"/>
      <c r="AMP324" s="228"/>
      <c r="AMQ324" s="228"/>
      <c r="AMR324" s="228"/>
      <c r="AMS324" s="228"/>
      <c r="AMT324" s="228"/>
      <c r="AMU324" s="228"/>
      <c r="AMV324" s="228"/>
      <c r="AMW324" s="228"/>
      <c r="AMX324" s="228"/>
    </row>
    <row r="325" spans="1:1038" s="308" customFormat="1" ht="18" customHeight="1">
      <c r="A325" s="351" t="s">
        <v>1646</v>
      </c>
      <c r="B325" s="228" t="s">
        <v>1647</v>
      </c>
      <c r="C325" s="228"/>
      <c r="D325" s="228" t="s">
        <v>1279</v>
      </c>
      <c r="E325" s="228">
        <v>53</v>
      </c>
      <c r="F325" s="228">
        <v>3</v>
      </c>
      <c r="G325" s="285" t="str">
        <f t="shared" si="87"/>
        <v>53-3</v>
      </c>
      <c r="H325" s="279">
        <v>0</v>
      </c>
      <c r="I325" s="228">
        <v>83</v>
      </c>
      <c r="J325" s="226"/>
      <c r="K325" s="545" t="b">
        <f>IF(I326=1,IF(((VLOOKUP($G325,[1]Depth_Lookup!#REF!,9,FALSE))-(H325/100))=0,"Good",IF(((VLOOKUP($G325,[1]Depth_Lookup!$A$3:$J$550,9,FALSE))-(H325/100))&gt;0,"Too Short","Too Long")))</f>
        <v>0</v>
      </c>
      <c r="L325" s="171">
        <f>(VLOOKUP($G325,Depth_Lookup!$A$3:$J$410,10,FALSE))+(H325/100)</f>
        <v>124.295</v>
      </c>
      <c r="M325" s="171">
        <f>(VLOOKUP($G325,Depth_Lookup!$A$3:$J$410,10,FALSE))+(I325/100)</f>
        <v>125.125</v>
      </c>
      <c r="N325" s="231" t="s">
        <v>1769</v>
      </c>
      <c r="O325" s="228">
        <v>4</v>
      </c>
      <c r="P325" s="228" t="s">
        <v>853</v>
      </c>
      <c r="Q325" s="228" t="s">
        <v>125</v>
      </c>
      <c r="R325" s="304" t="s">
        <v>1633</v>
      </c>
      <c r="S325" s="228" t="s">
        <v>700</v>
      </c>
      <c r="T325" s="228" t="s">
        <v>700</v>
      </c>
      <c r="U325" s="228"/>
      <c r="V325" s="228"/>
      <c r="W325" s="228" t="s">
        <v>102</v>
      </c>
      <c r="X325" s="305">
        <v>5</v>
      </c>
      <c r="Y325" s="228" t="s">
        <v>90</v>
      </c>
      <c r="Z325" s="228" t="s">
        <v>91</v>
      </c>
      <c r="AA325" s="228"/>
      <c r="AB325" s="228" t="s">
        <v>116</v>
      </c>
      <c r="AC325" s="228" t="s">
        <v>108</v>
      </c>
      <c r="AD325" s="228" t="s">
        <v>96</v>
      </c>
      <c r="AE325" s="234" t="s">
        <v>123</v>
      </c>
      <c r="AF325" s="304">
        <v>1</v>
      </c>
      <c r="AG325" s="241" t="s">
        <v>1361</v>
      </c>
      <c r="AH325" s="228"/>
      <c r="AI325" s="244">
        <v>63</v>
      </c>
      <c r="AJ325" s="228"/>
      <c r="AK325" s="228"/>
      <c r="AL325" s="228"/>
      <c r="AM325" s="228"/>
      <c r="AN325" s="228"/>
      <c r="AO325" s="244"/>
      <c r="AP325" s="228"/>
      <c r="AQ325" s="228"/>
      <c r="AR325" s="228"/>
      <c r="AS325" s="228"/>
      <c r="AT325" s="228"/>
      <c r="AU325" s="244">
        <v>1</v>
      </c>
      <c r="AV325" s="228">
        <v>1</v>
      </c>
      <c r="AW325" s="228">
        <v>0.5</v>
      </c>
      <c r="AX325" s="228" t="s">
        <v>110</v>
      </c>
      <c r="AY325" s="228" t="s">
        <v>103</v>
      </c>
      <c r="AZ325" s="228"/>
      <c r="BA325" s="244">
        <v>35</v>
      </c>
      <c r="BB325" s="228">
        <v>10</v>
      </c>
      <c r="BC325" s="228">
        <v>4</v>
      </c>
      <c r="BD325" s="228" t="s">
        <v>110</v>
      </c>
      <c r="BE325" s="228" t="s">
        <v>103</v>
      </c>
      <c r="BF325" s="228"/>
      <c r="BG325" s="244"/>
      <c r="BH325" s="228"/>
      <c r="BI325" s="228"/>
      <c r="BJ325" s="228"/>
      <c r="BK325" s="228"/>
      <c r="BL325" s="228"/>
      <c r="BM325" s="244">
        <v>1</v>
      </c>
      <c r="BN325" s="228">
        <v>1</v>
      </c>
      <c r="BO325" s="228">
        <v>0.5</v>
      </c>
      <c r="BP325" s="228"/>
      <c r="BQ325" s="228"/>
      <c r="BR325" s="228"/>
      <c r="BS325" s="228"/>
      <c r="BT325" s="228"/>
      <c r="BU325" s="228"/>
      <c r="BV325" s="228"/>
      <c r="BW325" s="228"/>
      <c r="BX325" s="228"/>
      <c r="BY325" s="244"/>
      <c r="BZ325" s="228"/>
      <c r="CA325" s="228"/>
      <c r="CB325" s="228"/>
      <c r="CC325" s="228"/>
      <c r="CD325" s="228"/>
      <c r="CE325" s="228"/>
      <c r="CF325" s="228"/>
      <c r="CG325" s="245"/>
      <c r="CH325" s="246" t="s">
        <v>1329</v>
      </c>
      <c r="CI325" s="246">
        <v>90</v>
      </c>
      <c r="CJ325" s="246" t="s">
        <v>514</v>
      </c>
      <c r="CK325" s="247"/>
      <c r="CL325" s="248"/>
      <c r="CM325" s="248"/>
      <c r="CN325" s="248"/>
      <c r="CO325" s="248"/>
      <c r="CP325" s="248"/>
      <c r="CQ325" s="248"/>
      <c r="CR325" s="248"/>
      <c r="CS325" s="248"/>
      <c r="CT325" s="248"/>
      <c r="CU325" s="248"/>
      <c r="CV325" s="248"/>
      <c r="CW325" s="248"/>
      <c r="CX325" s="248"/>
      <c r="CY325" s="248"/>
      <c r="CZ325" s="248"/>
      <c r="DA325" s="248"/>
      <c r="DB325" s="248">
        <v>75</v>
      </c>
      <c r="DC325" s="249">
        <v>25</v>
      </c>
      <c r="DD325" s="248"/>
      <c r="DE325" s="248"/>
      <c r="DF325" s="248"/>
      <c r="DG325" s="248"/>
      <c r="DH325" s="248"/>
      <c r="DI325" s="248"/>
      <c r="DJ325" s="248"/>
      <c r="DK325" s="306">
        <v>100</v>
      </c>
      <c r="DL325" s="245"/>
      <c r="DM325" s="248"/>
      <c r="DN325" s="248"/>
      <c r="DO325" s="307"/>
      <c r="DQ325" s="245"/>
      <c r="DR325" s="307"/>
      <c r="DS325" s="245"/>
      <c r="DT325" s="309" t="s">
        <v>1771</v>
      </c>
      <c r="DU325" s="249"/>
      <c r="DV325" s="249"/>
      <c r="DW325" s="385">
        <v>100</v>
      </c>
      <c r="DX325" s="311" t="e">
        <v>#N/A</v>
      </c>
      <c r="DY325" s="383" t="s">
        <v>1405</v>
      </c>
      <c r="DZ325" s="268" t="s">
        <v>1762</v>
      </c>
      <c r="EA325" s="268"/>
      <c r="EB325" s="249"/>
      <c r="EC325" s="312"/>
      <c r="ED325" s="229" t="s">
        <v>2517</v>
      </c>
      <c r="EE325" s="313"/>
      <c r="EF325" s="314"/>
      <c r="EG325" s="313"/>
      <c r="EH325" s="315"/>
      <c r="EI325" s="316"/>
      <c r="EJ325" s="317"/>
      <c r="EK325" s="318"/>
      <c r="EL325" s="313"/>
      <c r="EM325" s="315"/>
      <c r="EN325" s="315"/>
      <c r="EO325" s="319"/>
      <c r="EP325" s="319"/>
      <c r="EQ325" s="319"/>
      <c r="ER325" s="319"/>
      <c r="ES325" s="319"/>
      <c r="ET325" s="319"/>
      <c r="EU325" s="319"/>
      <c r="EV325" s="320"/>
      <c r="EW325" s="320"/>
      <c r="EX325" s="320"/>
      <c r="EY325" s="320"/>
      <c r="EZ325" s="192" t="e">
        <f t="shared" si="88"/>
        <v>#DIV/0!</v>
      </c>
      <c r="FA325" s="192" t="e">
        <f t="shared" si="89"/>
        <v>#DIV/0!</v>
      </c>
      <c r="FB325" s="192" t="e">
        <f t="shared" si="90"/>
        <v>#DIV/0!</v>
      </c>
      <c r="FC325" s="192" t="e">
        <f t="shared" si="91"/>
        <v>#DIV/0!</v>
      </c>
      <c r="FD325" s="192" t="e">
        <f t="shared" si="92"/>
        <v>#DIV/0!</v>
      </c>
      <c r="FE325" s="193" t="e">
        <f t="shared" si="93"/>
        <v>#DIV/0!</v>
      </c>
      <c r="FF325" s="194" t="e">
        <f t="shared" si="94"/>
        <v>#DIV/0!</v>
      </c>
      <c r="FG325" s="319"/>
      <c r="FH325" s="315"/>
      <c r="FI325" s="778">
        <f t="shared" ref="FI325:FI388" si="95">EO325</f>
        <v>0</v>
      </c>
      <c r="FJ325" s="779" t="e">
        <f t="shared" ref="FJ325:FJ388" si="96">FF325</f>
        <v>#DIV/0!</v>
      </c>
      <c r="FK325" s="779" t="e">
        <f t="shared" ref="FK325:FK388" si="97">90-FJ325</f>
        <v>#DIV/0!</v>
      </c>
      <c r="FL325" s="780" t="e">
        <f t="shared" ref="FL325:FL388" si="98">RADIANS(FK325)</f>
        <v>#DIV/0!</v>
      </c>
      <c r="FM325" s="169" t="e">
        <f t="shared" ref="FM325:FM388" si="99">SIN(FL325)</f>
        <v>#DIV/0!</v>
      </c>
      <c r="FN325" s="783" t="e">
        <f t="shared" ref="FN325:FN388" si="100">FI325*FM325</f>
        <v>#DIV/0!</v>
      </c>
      <c r="FO325" s="228"/>
      <c r="FP325" s="228"/>
      <c r="FQ325" s="228"/>
      <c r="FR325" s="228"/>
      <c r="FS325" s="228"/>
      <c r="FT325" s="228"/>
      <c r="FU325" s="228"/>
      <c r="FV325" s="228"/>
      <c r="FW325" s="228"/>
      <c r="FX325" s="228"/>
      <c r="FY325" s="228"/>
      <c r="FZ325" s="228"/>
      <c r="GA325" s="228"/>
      <c r="GB325" s="228"/>
      <c r="GC325" s="228"/>
      <c r="GD325" s="228"/>
      <c r="GE325" s="228"/>
      <c r="GF325" s="228"/>
      <c r="GG325" s="228"/>
      <c r="GH325" s="228"/>
      <c r="GI325" s="228"/>
      <c r="GJ325" s="228"/>
      <c r="GK325" s="228"/>
      <c r="GL325" s="228"/>
      <c r="GM325" s="228"/>
      <c r="GN325" s="228"/>
      <c r="GO325" s="228"/>
      <c r="GP325" s="228"/>
      <c r="GQ325" s="228"/>
      <c r="GR325" s="228"/>
      <c r="GS325" s="228"/>
      <c r="GT325" s="228"/>
      <c r="GU325" s="228"/>
      <c r="GV325" s="228"/>
      <c r="GW325" s="228"/>
      <c r="GX325" s="228"/>
      <c r="GY325" s="228"/>
      <c r="GZ325" s="228"/>
      <c r="HA325" s="228"/>
      <c r="HB325" s="228"/>
      <c r="HC325" s="228"/>
      <c r="HD325" s="228"/>
      <c r="HE325" s="228"/>
      <c r="HF325" s="228"/>
      <c r="HG325" s="228"/>
      <c r="HH325" s="228"/>
      <c r="HI325" s="228"/>
      <c r="HJ325" s="228"/>
      <c r="HK325" s="228"/>
      <c r="HL325" s="228"/>
      <c r="HM325" s="228"/>
      <c r="HN325" s="228"/>
      <c r="HO325" s="228"/>
      <c r="HP325" s="228"/>
      <c r="HQ325" s="228"/>
      <c r="HR325" s="228"/>
      <c r="HS325" s="228"/>
      <c r="HT325" s="228"/>
      <c r="HU325" s="228"/>
      <c r="HV325" s="228"/>
      <c r="HW325" s="228"/>
      <c r="HX325" s="228"/>
      <c r="HY325" s="228"/>
      <c r="HZ325" s="228"/>
      <c r="IA325" s="228"/>
      <c r="IB325" s="228"/>
      <c r="IC325" s="228"/>
      <c r="ID325" s="228"/>
      <c r="IE325" s="228"/>
      <c r="IF325" s="228"/>
      <c r="IG325" s="228"/>
      <c r="IH325" s="228"/>
      <c r="II325" s="228"/>
      <c r="IJ325" s="228"/>
      <c r="IK325" s="228"/>
      <c r="IL325" s="228"/>
      <c r="IM325" s="228"/>
      <c r="IN325" s="228"/>
      <c r="IO325" s="228"/>
      <c r="IP325" s="228"/>
      <c r="IQ325" s="228"/>
      <c r="IR325" s="228"/>
      <c r="IS325" s="228"/>
      <c r="IT325" s="228"/>
      <c r="IU325" s="228"/>
      <c r="IV325" s="228"/>
      <c r="IW325" s="228"/>
      <c r="IX325" s="228"/>
      <c r="IY325" s="228"/>
      <c r="IZ325" s="228"/>
      <c r="JA325" s="228"/>
      <c r="JB325" s="228"/>
      <c r="JC325" s="228"/>
      <c r="JD325" s="228"/>
      <c r="JE325" s="228"/>
      <c r="JF325" s="228"/>
      <c r="JG325" s="228"/>
      <c r="JH325" s="228"/>
      <c r="JI325" s="228"/>
      <c r="JJ325" s="228"/>
      <c r="JK325" s="228"/>
      <c r="JL325" s="228"/>
      <c r="JM325" s="228"/>
      <c r="JN325" s="228"/>
      <c r="JO325" s="228"/>
      <c r="JP325" s="228"/>
      <c r="JQ325" s="228"/>
      <c r="JR325" s="228"/>
      <c r="JS325" s="228"/>
      <c r="JT325" s="228"/>
      <c r="JU325" s="228"/>
      <c r="JV325" s="228"/>
      <c r="JW325" s="228"/>
      <c r="JX325" s="228"/>
      <c r="JY325" s="228"/>
      <c r="JZ325" s="228"/>
      <c r="KA325" s="228"/>
      <c r="KB325" s="228"/>
      <c r="KC325" s="228"/>
      <c r="KD325" s="228"/>
      <c r="KE325" s="228"/>
      <c r="KF325" s="228"/>
      <c r="KG325" s="228"/>
      <c r="KH325" s="228"/>
      <c r="KI325" s="228"/>
      <c r="KJ325" s="228"/>
      <c r="KK325" s="228"/>
      <c r="KL325" s="228"/>
      <c r="KM325" s="228"/>
      <c r="KN325" s="228"/>
      <c r="KO325" s="228"/>
      <c r="KP325" s="228"/>
      <c r="KQ325" s="228"/>
      <c r="KR325" s="228"/>
      <c r="KS325" s="228"/>
      <c r="KT325" s="228"/>
      <c r="KU325" s="228"/>
      <c r="KV325" s="228"/>
      <c r="KW325" s="228"/>
      <c r="KX325" s="228"/>
      <c r="KY325" s="228"/>
      <c r="KZ325" s="228"/>
      <c r="LA325" s="228"/>
      <c r="LB325" s="228"/>
      <c r="LC325" s="228"/>
      <c r="LD325" s="228"/>
      <c r="LE325" s="228"/>
      <c r="LF325" s="228"/>
      <c r="LG325" s="228"/>
      <c r="LH325" s="228"/>
      <c r="LI325" s="228"/>
      <c r="LJ325" s="228"/>
      <c r="LK325" s="228"/>
      <c r="LL325" s="228"/>
      <c r="LM325" s="228"/>
      <c r="LN325" s="228"/>
      <c r="LO325" s="228"/>
      <c r="LP325" s="228"/>
      <c r="LQ325" s="228"/>
      <c r="LR325" s="228"/>
      <c r="LS325" s="228"/>
      <c r="LT325" s="228"/>
      <c r="LU325" s="228"/>
      <c r="LV325" s="228"/>
      <c r="LW325" s="228"/>
      <c r="LX325" s="228"/>
      <c r="LY325" s="228"/>
      <c r="LZ325" s="228"/>
      <c r="MA325" s="228"/>
      <c r="MB325" s="228"/>
      <c r="MC325" s="228"/>
      <c r="MD325" s="228"/>
      <c r="ME325" s="228"/>
      <c r="MF325" s="228"/>
      <c r="MG325" s="228"/>
      <c r="MH325" s="228"/>
      <c r="MI325" s="228"/>
      <c r="MJ325" s="228"/>
      <c r="MK325" s="228"/>
      <c r="ML325" s="228"/>
      <c r="MM325" s="228"/>
      <c r="MN325" s="228"/>
      <c r="MO325" s="228"/>
      <c r="MP325" s="228"/>
      <c r="MQ325" s="228"/>
      <c r="MR325" s="228"/>
      <c r="MS325" s="228"/>
      <c r="MT325" s="228"/>
      <c r="MU325" s="228"/>
      <c r="MV325" s="228"/>
      <c r="MW325" s="228"/>
      <c r="MX325" s="228"/>
      <c r="MY325" s="228"/>
      <c r="MZ325" s="228"/>
      <c r="NA325" s="228"/>
      <c r="NB325" s="228"/>
      <c r="NC325" s="228"/>
      <c r="ND325" s="228"/>
      <c r="NE325" s="228"/>
      <c r="NF325" s="228"/>
      <c r="NG325" s="228"/>
      <c r="NH325" s="228"/>
      <c r="NI325" s="228"/>
      <c r="NJ325" s="228"/>
      <c r="NK325" s="228"/>
      <c r="NL325" s="228"/>
      <c r="NM325" s="228"/>
      <c r="NN325" s="228"/>
      <c r="NO325" s="228"/>
      <c r="NP325" s="228"/>
      <c r="NQ325" s="228"/>
      <c r="NR325" s="228"/>
      <c r="NS325" s="228"/>
      <c r="NT325" s="228"/>
      <c r="NU325" s="228"/>
      <c r="NV325" s="228"/>
      <c r="NW325" s="228"/>
      <c r="NX325" s="228"/>
      <c r="NY325" s="228"/>
      <c r="NZ325" s="228"/>
      <c r="OA325" s="228"/>
      <c r="OB325" s="228"/>
      <c r="OC325" s="228"/>
      <c r="OD325" s="228"/>
      <c r="OE325" s="228"/>
      <c r="OF325" s="228"/>
      <c r="OG325" s="228"/>
      <c r="OH325" s="228"/>
      <c r="OI325" s="228"/>
      <c r="OJ325" s="228"/>
      <c r="OK325" s="228"/>
      <c r="OL325" s="228"/>
      <c r="OM325" s="228"/>
      <c r="ON325" s="228"/>
      <c r="OO325" s="228"/>
      <c r="OP325" s="228"/>
      <c r="OQ325" s="228"/>
      <c r="OR325" s="228"/>
      <c r="OS325" s="228"/>
      <c r="OT325" s="228"/>
      <c r="OU325" s="228"/>
      <c r="OV325" s="228"/>
      <c r="OW325" s="228"/>
      <c r="OX325" s="228"/>
      <c r="OY325" s="228"/>
      <c r="OZ325" s="228"/>
      <c r="PA325" s="228"/>
      <c r="PB325" s="228"/>
      <c r="PC325" s="228"/>
      <c r="PD325" s="228"/>
      <c r="PE325" s="228"/>
      <c r="PF325" s="228"/>
      <c r="PG325" s="228"/>
      <c r="PH325" s="228"/>
      <c r="PI325" s="228"/>
      <c r="PJ325" s="228"/>
      <c r="PK325" s="228"/>
      <c r="PL325" s="228"/>
      <c r="PM325" s="228"/>
      <c r="PN325" s="228"/>
      <c r="PO325" s="228"/>
      <c r="PP325" s="228"/>
      <c r="PQ325" s="228"/>
      <c r="PR325" s="228"/>
      <c r="PS325" s="228"/>
      <c r="PT325" s="228"/>
      <c r="PU325" s="228"/>
      <c r="PV325" s="228"/>
      <c r="PW325" s="228"/>
      <c r="PX325" s="228"/>
      <c r="PY325" s="228"/>
      <c r="PZ325" s="228"/>
      <c r="QA325" s="228"/>
      <c r="QB325" s="228"/>
      <c r="QC325" s="228"/>
      <c r="QD325" s="228"/>
      <c r="QE325" s="228"/>
      <c r="QF325" s="228"/>
      <c r="QG325" s="228"/>
      <c r="QH325" s="228"/>
      <c r="QI325" s="228"/>
      <c r="QJ325" s="228"/>
      <c r="QK325" s="228"/>
      <c r="QL325" s="228"/>
      <c r="QM325" s="228"/>
      <c r="QN325" s="228"/>
      <c r="QO325" s="228"/>
      <c r="QP325" s="228"/>
      <c r="QQ325" s="228"/>
      <c r="QR325" s="228"/>
      <c r="QS325" s="228"/>
      <c r="QT325" s="228"/>
      <c r="QU325" s="228"/>
      <c r="QV325" s="228"/>
      <c r="QW325" s="228"/>
      <c r="QX325" s="228"/>
      <c r="QY325" s="228"/>
      <c r="QZ325" s="228"/>
      <c r="RA325" s="228"/>
      <c r="RB325" s="228"/>
      <c r="RC325" s="228"/>
      <c r="RD325" s="228"/>
      <c r="RE325" s="228"/>
      <c r="RF325" s="228"/>
      <c r="RG325" s="228"/>
      <c r="RH325" s="228"/>
      <c r="RI325" s="228"/>
      <c r="RJ325" s="228"/>
      <c r="RK325" s="228"/>
      <c r="RL325" s="228"/>
      <c r="RM325" s="228"/>
      <c r="RN325" s="228"/>
      <c r="RO325" s="228"/>
      <c r="RP325" s="228"/>
      <c r="RQ325" s="228"/>
      <c r="RR325" s="228"/>
      <c r="RS325" s="228"/>
      <c r="RT325" s="228"/>
      <c r="RU325" s="228"/>
      <c r="RV325" s="228"/>
      <c r="RW325" s="228"/>
      <c r="RX325" s="228"/>
      <c r="RY325" s="228"/>
      <c r="RZ325" s="228"/>
      <c r="SA325" s="228"/>
      <c r="SB325" s="228"/>
      <c r="SC325" s="228"/>
      <c r="SD325" s="228"/>
      <c r="SE325" s="228"/>
      <c r="SF325" s="228"/>
      <c r="SG325" s="228"/>
      <c r="SH325" s="228"/>
      <c r="SI325" s="228"/>
      <c r="SJ325" s="228"/>
      <c r="SK325" s="228"/>
      <c r="SL325" s="228"/>
      <c r="SM325" s="228"/>
      <c r="SN325" s="228"/>
      <c r="SO325" s="228"/>
      <c r="SP325" s="228"/>
      <c r="SQ325" s="228"/>
      <c r="SR325" s="228"/>
      <c r="SS325" s="228"/>
      <c r="ST325" s="228"/>
      <c r="SU325" s="228"/>
      <c r="SV325" s="228"/>
      <c r="SW325" s="228"/>
      <c r="SX325" s="228"/>
      <c r="SY325" s="228"/>
      <c r="SZ325" s="228"/>
      <c r="TA325" s="228"/>
      <c r="TB325" s="228"/>
      <c r="TC325" s="228"/>
      <c r="TD325" s="228"/>
      <c r="TE325" s="228"/>
      <c r="TF325" s="228"/>
      <c r="TG325" s="228"/>
      <c r="TH325" s="228"/>
      <c r="TI325" s="228"/>
      <c r="TJ325" s="228"/>
      <c r="TK325" s="228"/>
      <c r="TL325" s="228"/>
      <c r="TM325" s="228"/>
      <c r="TN325" s="228"/>
      <c r="TO325" s="228"/>
      <c r="TP325" s="228"/>
      <c r="TQ325" s="228"/>
      <c r="TR325" s="228"/>
      <c r="TS325" s="228"/>
      <c r="TT325" s="228"/>
      <c r="TU325" s="228"/>
      <c r="TV325" s="228"/>
      <c r="TW325" s="228"/>
      <c r="TX325" s="228"/>
      <c r="TY325" s="228"/>
      <c r="TZ325" s="228"/>
      <c r="UA325" s="228"/>
      <c r="UB325" s="228"/>
      <c r="UC325" s="228"/>
      <c r="UD325" s="228"/>
      <c r="UE325" s="228"/>
      <c r="UF325" s="228"/>
      <c r="UG325" s="228"/>
      <c r="UH325" s="228"/>
      <c r="UI325" s="228"/>
      <c r="UJ325" s="228"/>
      <c r="UK325" s="228"/>
      <c r="UL325" s="228"/>
      <c r="UM325" s="228"/>
      <c r="UN325" s="228"/>
      <c r="UO325" s="228"/>
      <c r="UP325" s="228"/>
      <c r="UQ325" s="228"/>
      <c r="UR325" s="228"/>
      <c r="US325" s="228"/>
      <c r="UT325" s="228"/>
      <c r="UU325" s="228"/>
      <c r="UV325" s="228"/>
      <c r="UW325" s="228"/>
      <c r="UX325" s="228"/>
      <c r="UY325" s="228"/>
      <c r="UZ325" s="228"/>
      <c r="VA325" s="228"/>
      <c r="VB325" s="228"/>
      <c r="VC325" s="228"/>
      <c r="VD325" s="228"/>
      <c r="VE325" s="228"/>
      <c r="VF325" s="228"/>
      <c r="VG325" s="228"/>
      <c r="VH325" s="228"/>
      <c r="VI325" s="228"/>
      <c r="VJ325" s="228"/>
      <c r="VK325" s="228"/>
      <c r="VL325" s="228"/>
      <c r="VM325" s="228"/>
      <c r="VN325" s="228"/>
      <c r="VO325" s="228"/>
      <c r="VP325" s="228"/>
      <c r="VQ325" s="228"/>
      <c r="VR325" s="228"/>
      <c r="VS325" s="228"/>
      <c r="VT325" s="228"/>
      <c r="VU325" s="228"/>
      <c r="VV325" s="228"/>
      <c r="VW325" s="228"/>
      <c r="VX325" s="228"/>
      <c r="VY325" s="228"/>
      <c r="VZ325" s="228"/>
      <c r="WA325" s="228"/>
      <c r="WB325" s="228"/>
      <c r="WC325" s="228"/>
      <c r="WD325" s="228"/>
      <c r="WE325" s="228"/>
      <c r="WF325" s="228"/>
      <c r="WG325" s="228"/>
      <c r="WH325" s="228"/>
      <c r="WI325" s="228"/>
      <c r="WJ325" s="228"/>
      <c r="WK325" s="228"/>
      <c r="WL325" s="228"/>
      <c r="WM325" s="228"/>
      <c r="WN325" s="228"/>
      <c r="WO325" s="228"/>
      <c r="WP325" s="228"/>
      <c r="WQ325" s="228"/>
      <c r="WR325" s="228"/>
      <c r="WS325" s="228"/>
      <c r="WT325" s="228"/>
      <c r="WU325" s="228"/>
      <c r="WV325" s="228"/>
      <c r="WW325" s="228"/>
      <c r="WX325" s="228"/>
      <c r="WY325" s="228"/>
      <c r="WZ325" s="228"/>
      <c r="XA325" s="228"/>
      <c r="XB325" s="228"/>
      <c r="XC325" s="228"/>
      <c r="XD325" s="228"/>
      <c r="XE325" s="228"/>
      <c r="XF325" s="228"/>
      <c r="XG325" s="228"/>
      <c r="XH325" s="228"/>
      <c r="XI325" s="228"/>
      <c r="XJ325" s="228"/>
      <c r="XK325" s="228"/>
      <c r="XL325" s="228"/>
      <c r="XM325" s="228"/>
      <c r="XN325" s="228"/>
      <c r="XO325" s="228"/>
      <c r="XP325" s="228"/>
      <c r="XQ325" s="228"/>
      <c r="XR325" s="228"/>
      <c r="XS325" s="228"/>
      <c r="XT325" s="228"/>
      <c r="XU325" s="228"/>
      <c r="XV325" s="228"/>
      <c r="XW325" s="228"/>
      <c r="XX325" s="228"/>
      <c r="XY325" s="228"/>
      <c r="XZ325" s="228"/>
      <c r="YA325" s="228"/>
      <c r="YB325" s="228"/>
      <c r="YC325" s="228"/>
      <c r="YD325" s="228"/>
      <c r="YE325" s="228"/>
      <c r="YF325" s="228"/>
      <c r="YG325" s="228"/>
      <c r="YH325" s="228"/>
      <c r="YI325" s="228"/>
      <c r="YJ325" s="228"/>
      <c r="YK325" s="228"/>
      <c r="YL325" s="228"/>
      <c r="YM325" s="228"/>
      <c r="YN325" s="228"/>
      <c r="YO325" s="228"/>
      <c r="YP325" s="228"/>
      <c r="YQ325" s="228"/>
      <c r="YR325" s="228"/>
      <c r="YS325" s="228"/>
      <c r="YT325" s="228"/>
      <c r="YU325" s="228"/>
      <c r="YV325" s="228"/>
      <c r="YW325" s="228"/>
      <c r="YX325" s="228"/>
      <c r="YY325" s="228"/>
      <c r="YZ325" s="228"/>
      <c r="ZA325" s="228"/>
      <c r="ZB325" s="228"/>
      <c r="ZC325" s="228"/>
      <c r="ZD325" s="228"/>
      <c r="ZE325" s="228"/>
      <c r="ZF325" s="228"/>
      <c r="ZG325" s="228"/>
      <c r="ZH325" s="228"/>
      <c r="ZI325" s="228"/>
      <c r="ZJ325" s="228"/>
      <c r="ZK325" s="228"/>
      <c r="ZL325" s="228"/>
      <c r="ZM325" s="228"/>
      <c r="ZN325" s="228"/>
      <c r="ZO325" s="228"/>
      <c r="ZP325" s="228"/>
      <c r="ZQ325" s="228"/>
      <c r="ZR325" s="228"/>
      <c r="ZS325" s="228"/>
      <c r="ZT325" s="228"/>
      <c r="ZU325" s="228"/>
      <c r="ZV325" s="228"/>
      <c r="ZW325" s="228"/>
      <c r="ZX325" s="228"/>
      <c r="ZY325" s="228"/>
      <c r="ZZ325" s="228"/>
      <c r="AAA325" s="228"/>
      <c r="AAB325" s="228"/>
      <c r="AAC325" s="228"/>
      <c r="AAD325" s="228"/>
      <c r="AAE325" s="228"/>
      <c r="AAF325" s="228"/>
      <c r="AAG325" s="228"/>
      <c r="AAH325" s="228"/>
      <c r="AAI325" s="228"/>
      <c r="AAJ325" s="228"/>
      <c r="AAK325" s="228"/>
      <c r="AAL325" s="228"/>
      <c r="AAM325" s="228"/>
      <c r="AAN325" s="228"/>
      <c r="AAO325" s="228"/>
      <c r="AAP325" s="228"/>
      <c r="AAQ325" s="228"/>
      <c r="AAR325" s="228"/>
      <c r="AAS325" s="228"/>
      <c r="AAT325" s="228"/>
      <c r="AAU325" s="228"/>
      <c r="AAV325" s="228"/>
      <c r="AAW325" s="228"/>
      <c r="AAX325" s="228"/>
      <c r="AAY325" s="228"/>
      <c r="AAZ325" s="228"/>
      <c r="ABA325" s="228"/>
      <c r="ABB325" s="228"/>
      <c r="ABC325" s="228"/>
      <c r="ABD325" s="228"/>
      <c r="ABE325" s="228"/>
      <c r="ABF325" s="228"/>
      <c r="ABG325" s="228"/>
      <c r="ABH325" s="228"/>
      <c r="ABI325" s="228"/>
      <c r="ABJ325" s="228"/>
      <c r="ABK325" s="228"/>
      <c r="ABL325" s="228"/>
      <c r="ABM325" s="228"/>
      <c r="ABN325" s="228"/>
      <c r="ABO325" s="228"/>
      <c r="ABP325" s="228"/>
      <c r="ABQ325" s="228"/>
      <c r="ABR325" s="228"/>
      <c r="ABS325" s="228"/>
      <c r="ABT325" s="228"/>
      <c r="ABU325" s="228"/>
      <c r="ABV325" s="228"/>
      <c r="ABW325" s="228"/>
      <c r="ABX325" s="228"/>
      <c r="ABY325" s="228"/>
      <c r="ABZ325" s="228"/>
      <c r="ACA325" s="228"/>
      <c r="ACB325" s="228"/>
      <c r="ACC325" s="228"/>
      <c r="ACD325" s="228"/>
      <c r="ACE325" s="228"/>
      <c r="ACF325" s="228"/>
      <c r="ACG325" s="228"/>
      <c r="ACH325" s="228"/>
      <c r="ACI325" s="228"/>
      <c r="ACJ325" s="228"/>
      <c r="ACK325" s="228"/>
      <c r="ACL325" s="228"/>
      <c r="ACM325" s="228"/>
      <c r="ACN325" s="228"/>
      <c r="ACO325" s="228"/>
      <c r="ACP325" s="228"/>
      <c r="ACQ325" s="228"/>
      <c r="ACR325" s="228"/>
      <c r="ACS325" s="228"/>
      <c r="ACT325" s="228"/>
      <c r="ACU325" s="228"/>
      <c r="ACV325" s="228"/>
      <c r="ACW325" s="228"/>
      <c r="ACX325" s="228"/>
      <c r="ACY325" s="228"/>
      <c r="ACZ325" s="228"/>
      <c r="ADA325" s="228"/>
      <c r="ADB325" s="228"/>
      <c r="ADC325" s="228"/>
      <c r="ADD325" s="228"/>
      <c r="ADE325" s="228"/>
      <c r="ADF325" s="228"/>
      <c r="ADG325" s="228"/>
      <c r="ADH325" s="228"/>
      <c r="ADI325" s="228"/>
      <c r="ADJ325" s="228"/>
      <c r="ADK325" s="228"/>
      <c r="ADL325" s="228"/>
      <c r="ADM325" s="228"/>
      <c r="ADN325" s="228"/>
      <c r="ADO325" s="228"/>
      <c r="ADP325" s="228"/>
      <c r="ADQ325" s="228"/>
      <c r="ADR325" s="228"/>
      <c r="ADS325" s="228"/>
      <c r="ADT325" s="228"/>
      <c r="ADU325" s="228"/>
      <c r="ADV325" s="228"/>
      <c r="ADW325" s="228"/>
      <c r="ADX325" s="228"/>
      <c r="ADY325" s="228"/>
      <c r="ADZ325" s="228"/>
      <c r="AEA325" s="228"/>
      <c r="AEB325" s="228"/>
      <c r="AEC325" s="228"/>
      <c r="AED325" s="228"/>
      <c r="AEE325" s="228"/>
      <c r="AEF325" s="228"/>
      <c r="AEG325" s="228"/>
      <c r="AEH325" s="228"/>
      <c r="AEI325" s="228"/>
      <c r="AEJ325" s="228"/>
      <c r="AEK325" s="228"/>
      <c r="AEL325" s="228"/>
      <c r="AEM325" s="228"/>
      <c r="AEN325" s="228"/>
      <c r="AEO325" s="228"/>
      <c r="AEP325" s="228"/>
      <c r="AEQ325" s="228"/>
      <c r="AER325" s="228"/>
      <c r="AES325" s="228"/>
      <c r="AET325" s="228"/>
      <c r="AEU325" s="228"/>
      <c r="AEV325" s="228"/>
      <c r="AEW325" s="228"/>
      <c r="AEX325" s="228"/>
      <c r="AEY325" s="228"/>
      <c r="AEZ325" s="228"/>
      <c r="AFA325" s="228"/>
      <c r="AFB325" s="228"/>
      <c r="AFC325" s="228"/>
      <c r="AFD325" s="228"/>
      <c r="AFE325" s="228"/>
      <c r="AFF325" s="228"/>
      <c r="AFG325" s="228"/>
      <c r="AFH325" s="228"/>
      <c r="AFI325" s="228"/>
      <c r="AFJ325" s="228"/>
      <c r="AFK325" s="228"/>
      <c r="AFL325" s="228"/>
      <c r="AFM325" s="228"/>
      <c r="AFN325" s="228"/>
      <c r="AFO325" s="228"/>
      <c r="AFP325" s="228"/>
      <c r="AFQ325" s="228"/>
      <c r="AFR325" s="228"/>
      <c r="AFS325" s="228"/>
      <c r="AFT325" s="228"/>
      <c r="AFU325" s="228"/>
      <c r="AFV325" s="228"/>
      <c r="AFW325" s="228"/>
      <c r="AFX325" s="228"/>
      <c r="AFY325" s="228"/>
      <c r="AFZ325" s="228"/>
      <c r="AGA325" s="228"/>
      <c r="AGB325" s="228"/>
      <c r="AGC325" s="228"/>
      <c r="AGD325" s="228"/>
      <c r="AGE325" s="228"/>
      <c r="AGF325" s="228"/>
      <c r="AGG325" s="228"/>
      <c r="AGH325" s="228"/>
      <c r="AGI325" s="228"/>
      <c r="AGJ325" s="228"/>
      <c r="AGK325" s="228"/>
      <c r="AGL325" s="228"/>
      <c r="AGM325" s="228"/>
      <c r="AGN325" s="228"/>
      <c r="AGO325" s="228"/>
      <c r="AGP325" s="228"/>
      <c r="AGQ325" s="228"/>
      <c r="AGR325" s="228"/>
      <c r="AGS325" s="228"/>
      <c r="AGT325" s="228"/>
      <c r="AGU325" s="228"/>
      <c r="AGV325" s="228"/>
      <c r="AGW325" s="228"/>
      <c r="AGX325" s="228"/>
      <c r="AGY325" s="228"/>
      <c r="AGZ325" s="228"/>
      <c r="AHA325" s="228"/>
      <c r="AHB325" s="228"/>
      <c r="AHC325" s="228"/>
      <c r="AHD325" s="228"/>
      <c r="AHE325" s="228"/>
      <c r="AHF325" s="228"/>
      <c r="AHG325" s="228"/>
      <c r="AHH325" s="228"/>
      <c r="AHI325" s="228"/>
      <c r="AHJ325" s="228"/>
      <c r="AHK325" s="228"/>
      <c r="AHL325" s="228"/>
      <c r="AHM325" s="228"/>
      <c r="AHN325" s="228"/>
      <c r="AHO325" s="228"/>
      <c r="AHP325" s="228"/>
      <c r="AHQ325" s="228"/>
      <c r="AHR325" s="228"/>
      <c r="AHS325" s="228"/>
      <c r="AHT325" s="228"/>
      <c r="AHU325" s="228"/>
      <c r="AHV325" s="228"/>
      <c r="AHW325" s="228"/>
      <c r="AHX325" s="228"/>
      <c r="AHY325" s="228"/>
      <c r="AHZ325" s="228"/>
      <c r="AIA325" s="228"/>
      <c r="AIB325" s="228"/>
      <c r="AIC325" s="228"/>
      <c r="AID325" s="228"/>
      <c r="AIE325" s="228"/>
      <c r="AIF325" s="228"/>
      <c r="AIG325" s="228"/>
      <c r="AIH325" s="228"/>
      <c r="AII325" s="228"/>
      <c r="AIJ325" s="228"/>
      <c r="AIK325" s="228"/>
      <c r="AIL325" s="228"/>
      <c r="AIM325" s="228"/>
      <c r="AIN325" s="228"/>
      <c r="AIO325" s="228"/>
      <c r="AIP325" s="228"/>
      <c r="AIQ325" s="228"/>
      <c r="AIR325" s="228"/>
      <c r="AIS325" s="228"/>
      <c r="AIT325" s="228"/>
      <c r="AIU325" s="228"/>
      <c r="AIV325" s="228"/>
      <c r="AIW325" s="228"/>
      <c r="AIX325" s="228"/>
      <c r="AIY325" s="228"/>
      <c r="AIZ325" s="228"/>
      <c r="AJA325" s="228"/>
      <c r="AJB325" s="228"/>
      <c r="AJC325" s="228"/>
      <c r="AJD325" s="228"/>
      <c r="AJE325" s="228"/>
      <c r="AJF325" s="228"/>
      <c r="AJG325" s="228"/>
      <c r="AJH325" s="228"/>
      <c r="AJI325" s="228"/>
      <c r="AJJ325" s="228"/>
      <c r="AJK325" s="228"/>
      <c r="AJL325" s="228"/>
      <c r="AJM325" s="228"/>
      <c r="AJN325" s="228"/>
      <c r="AJO325" s="228"/>
      <c r="AJP325" s="228"/>
      <c r="AJQ325" s="228"/>
      <c r="AJR325" s="228"/>
      <c r="AJS325" s="228"/>
      <c r="AJT325" s="228"/>
      <c r="AJU325" s="228"/>
      <c r="AJV325" s="228"/>
      <c r="AJW325" s="228"/>
      <c r="AJX325" s="228"/>
      <c r="AJY325" s="228"/>
      <c r="AJZ325" s="228"/>
      <c r="AKA325" s="228"/>
      <c r="AKB325" s="228"/>
      <c r="AKC325" s="228"/>
      <c r="AKD325" s="228"/>
      <c r="AKE325" s="228"/>
      <c r="AKF325" s="228"/>
      <c r="AKG325" s="228"/>
      <c r="AKH325" s="228"/>
      <c r="AKI325" s="228"/>
      <c r="AKJ325" s="228"/>
      <c r="AKK325" s="228"/>
      <c r="AKL325" s="228"/>
      <c r="AKM325" s="228"/>
      <c r="AKN325" s="228"/>
      <c r="AKO325" s="228"/>
      <c r="AKP325" s="228"/>
      <c r="AKQ325" s="228"/>
      <c r="AKR325" s="228"/>
      <c r="AKS325" s="228"/>
      <c r="AKT325" s="228"/>
      <c r="AKU325" s="228"/>
      <c r="AKV325" s="228"/>
      <c r="AKW325" s="228"/>
      <c r="AKX325" s="228"/>
      <c r="AKY325" s="228"/>
      <c r="AKZ325" s="228"/>
      <c r="ALA325" s="228"/>
      <c r="ALB325" s="228"/>
      <c r="ALC325" s="228"/>
      <c r="ALD325" s="228"/>
      <c r="ALE325" s="228"/>
      <c r="ALF325" s="228"/>
      <c r="ALG325" s="228"/>
      <c r="ALH325" s="228"/>
      <c r="ALI325" s="228"/>
      <c r="ALJ325" s="228"/>
      <c r="ALK325" s="228"/>
      <c r="ALL325" s="228"/>
      <c r="ALM325" s="228"/>
      <c r="ALN325" s="228"/>
      <c r="ALO325" s="228"/>
      <c r="ALP325" s="228"/>
      <c r="ALQ325" s="228"/>
      <c r="ALR325" s="228"/>
      <c r="ALS325" s="228"/>
      <c r="ALT325" s="228"/>
      <c r="ALU325" s="228"/>
      <c r="ALV325" s="228"/>
      <c r="ALW325" s="228"/>
      <c r="ALX325" s="228"/>
      <c r="ALY325" s="228"/>
      <c r="ALZ325" s="228"/>
      <c r="AMA325" s="228"/>
      <c r="AMB325" s="228"/>
      <c r="AMC325" s="228"/>
      <c r="AMD325" s="228"/>
      <c r="AME325" s="228"/>
      <c r="AMF325" s="228"/>
      <c r="AMG325" s="228"/>
      <c r="AMH325" s="228"/>
      <c r="AMI325" s="228"/>
      <c r="AMJ325" s="228"/>
      <c r="AMK325" s="228"/>
      <c r="AML325" s="228"/>
      <c r="AMM325" s="228"/>
      <c r="AMN325" s="228"/>
      <c r="AMO325" s="228"/>
      <c r="AMP325" s="228"/>
      <c r="AMQ325" s="228"/>
      <c r="AMR325" s="228"/>
      <c r="AMS325" s="228"/>
      <c r="AMT325" s="228"/>
      <c r="AMU325" s="228"/>
      <c r="AMV325" s="228"/>
      <c r="AMW325" s="228"/>
      <c r="AMX325" s="228"/>
    </row>
    <row r="326" spans="1:1038" s="308" customFormat="1" ht="18" customHeight="1">
      <c r="A326" s="351" t="s">
        <v>1646</v>
      </c>
      <c r="B326" s="228" t="s">
        <v>1647</v>
      </c>
      <c r="C326" s="228"/>
      <c r="D326" s="228" t="s">
        <v>1279</v>
      </c>
      <c r="E326" s="228">
        <v>53</v>
      </c>
      <c r="F326" s="228">
        <v>4</v>
      </c>
      <c r="G326" s="285" t="str">
        <f t="shared" si="87"/>
        <v>53-4</v>
      </c>
      <c r="H326" s="279">
        <v>0</v>
      </c>
      <c r="I326" s="228">
        <v>79</v>
      </c>
      <c r="J326" s="226"/>
      <c r="K326" s="545" t="b">
        <f>IF(I327=1,IF(((VLOOKUP($G326,[1]Depth_Lookup!#REF!,9,FALSE))-(H326/100))=0,"Good",IF(((VLOOKUP($G326,[1]Depth_Lookup!$A$3:$J$550,9,FALSE))-(H326/100))&gt;0,"Too Short","Too Long")))</f>
        <v>0</v>
      </c>
      <c r="L326" s="171">
        <f>(VLOOKUP($G326,Depth_Lookup!$A$3:$J$410,10,FALSE))+(H326/100)</f>
        <v>125.13</v>
      </c>
      <c r="M326" s="171">
        <f>(VLOOKUP($G326,Depth_Lookup!$A$3:$J$410,10,FALSE))+(I326/100)</f>
        <v>125.92</v>
      </c>
      <c r="N326" s="231" t="s">
        <v>1769</v>
      </c>
      <c r="O326" s="228">
        <v>1</v>
      </c>
      <c r="P326" s="228" t="s">
        <v>853</v>
      </c>
      <c r="Q326" s="228" t="s">
        <v>125</v>
      </c>
      <c r="R326" s="304" t="s">
        <v>1633</v>
      </c>
      <c r="S326" s="228" t="s">
        <v>700</v>
      </c>
      <c r="T326" s="228" t="s">
        <v>700</v>
      </c>
      <c r="U326" s="228"/>
      <c r="V326" s="228"/>
      <c r="W326" s="228" t="s">
        <v>102</v>
      </c>
      <c r="X326" s="305">
        <v>5</v>
      </c>
      <c r="Y326" s="228" t="s">
        <v>90</v>
      </c>
      <c r="Z326" s="228" t="s">
        <v>91</v>
      </c>
      <c r="AA326" s="228"/>
      <c r="AB326" s="228"/>
      <c r="AC326" s="228"/>
      <c r="AD326" s="228"/>
      <c r="AE326" s="234"/>
      <c r="AF326" s="304" t="e">
        <v>#N/A</v>
      </c>
      <c r="AG326" s="241"/>
      <c r="AH326" s="228"/>
      <c r="AI326" s="244">
        <v>67</v>
      </c>
      <c r="AJ326" s="228"/>
      <c r="AK326" s="228"/>
      <c r="AL326" s="228"/>
      <c r="AM326" s="228"/>
      <c r="AN326" s="228"/>
      <c r="AO326" s="244"/>
      <c r="AP326" s="228"/>
      <c r="AQ326" s="228"/>
      <c r="AR326" s="228"/>
      <c r="AS326" s="228"/>
      <c r="AT326" s="228"/>
      <c r="AU326" s="244">
        <v>2</v>
      </c>
      <c r="AV326" s="228">
        <v>4</v>
      </c>
      <c r="AW326" s="228">
        <v>1</v>
      </c>
      <c r="AX326" s="228" t="s">
        <v>110</v>
      </c>
      <c r="AY326" s="228" t="s">
        <v>103</v>
      </c>
      <c r="AZ326" s="228"/>
      <c r="BA326" s="244">
        <v>30</v>
      </c>
      <c r="BB326" s="228">
        <v>11</v>
      </c>
      <c r="BC326" s="228">
        <v>4</v>
      </c>
      <c r="BD326" s="228" t="s">
        <v>110</v>
      </c>
      <c r="BE326" s="228" t="s">
        <v>103</v>
      </c>
      <c r="BF326" s="228"/>
      <c r="BG326" s="244"/>
      <c r="BH326" s="228"/>
      <c r="BI326" s="228"/>
      <c r="BJ326" s="228"/>
      <c r="BK326" s="228"/>
      <c r="BL326" s="228"/>
      <c r="BM326" s="244">
        <v>1</v>
      </c>
      <c r="BN326" s="228">
        <v>2</v>
      </c>
      <c r="BO326" s="228">
        <v>0.5</v>
      </c>
      <c r="BP326" s="228"/>
      <c r="BQ326" s="228"/>
      <c r="BR326" s="228"/>
      <c r="BS326" s="228"/>
      <c r="BT326" s="228"/>
      <c r="BU326" s="228"/>
      <c r="BV326" s="228"/>
      <c r="BW326" s="228"/>
      <c r="BX326" s="228"/>
      <c r="BY326" s="244"/>
      <c r="BZ326" s="228"/>
      <c r="CA326" s="228"/>
      <c r="CB326" s="228"/>
      <c r="CC326" s="228"/>
      <c r="CD326" s="228"/>
      <c r="CE326" s="228"/>
      <c r="CF326" s="228"/>
      <c r="CG326" s="245"/>
      <c r="CH326" s="246" t="s">
        <v>1329</v>
      </c>
      <c r="CI326" s="246">
        <v>90</v>
      </c>
      <c r="CJ326" s="246" t="s">
        <v>514</v>
      </c>
      <c r="CK326" s="247"/>
      <c r="CL326" s="248"/>
      <c r="CM326" s="248"/>
      <c r="CN326" s="248"/>
      <c r="CO326" s="248"/>
      <c r="CP326" s="248"/>
      <c r="CQ326" s="248"/>
      <c r="CR326" s="248"/>
      <c r="CS326" s="248"/>
      <c r="CT326" s="248"/>
      <c r="CU326" s="248"/>
      <c r="CV326" s="248"/>
      <c r="CW326" s="248"/>
      <c r="CX326" s="248"/>
      <c r="CY326" s="248"/>
      <c r="CZ326" s="248"/>
      <c r="DA326" s="248"/>
      <c r="DB326" s="248">
        <v>80</v>
      </c>
      <c r="DC326" s="249">
        <v>20</v>
      </c>
      <c r="DD326" s="248"/>
      <c r="DE326" s="248"/>
      <c r="DF326" s="248"/>
      <c r="DG326" s="248"/>
      <c r="DH326" s="248"/>
      <c r="DI326" s="248"/>
      <c r="DJ326" s="248"/>
      <c r="DK326" s="306">
        <v>100</v>
      </c>
      <c r="DL326" s="245"/>
      <c r="DM326" s="248"/>
      <c r="DN326" s="248"/>
      <c r="DO326" s="307"/>
      <c r="DQ326" s="245"/>
      <c r="DR326" s="307"/>
      <c r="DS326" s="245"/>
      <c r="DT326" s="309" t="s">
        <v>1389</v>
      </c>
      <c r="DU326" s="249"/>
      <c r="DV326" s="249"/>
      <c r="DW326" s="385">
        <v>100</v>
      </c>
      <c r="DX326" s="311" t="e">
        <v>#N/A</v>
      </c>
      <c r="DY326" s="268" t="s">
        <v>1405</v>
      </c>
      <c r="DZ326" s="268" t="s">
        <v>1762</v>
      </c>
      <c r="EA326" s="268"/>
      <c r="EB326" s="249"/>
      <c r="EC326" s="312"/>
      <c r="ED326" s="229" t="s">
        <v>2517</v>
      </c>
      <c r="EE326" s="313"/>
      <c r="EF326" s="314"/>
      <c r="EG326" s="313"/>
      <c r="EH326" s="315"/>
      <c r="EI326" s="316"/>
      <c r="EJ326" s="317"/>
      <c r="EK326" s="318"/>
      <c r="EL326" s="313"/>
      <c r="EM326" s="315"/>
      <c r="EN326" s="315"/>
      <c r="EO326" s="319"/>
      <c r="EP326" s="319"/>
      <c r="EQ326" s="319"/>
      <c r="ER326" s="319"/>
      <c r="ES326" s="319"/>
      <c r="ET326" s="319"/>
      <c r="EU326" s="319"/>
      <c r="EV326" s="320"/>
      <c r="EW326" s="320"/>
      <c r="EX326" s="320"/>
      <c r="EY326" s="320"/>
      <c r="EZ326" s="192" t="e">
        <f t="shared" si="88"/>
        <v>#DIV/0!</v>
      </c>
      <c r="FA326" s="192" t="e">
        <f t="shared" si="89"/>
        <v>#DIV/0!</v>
      </c>
      <c r="FB326" s="192" t="e">
        <f t="shared" si="90"/>
        <v>#DIV/0!</v>
      </c>
      <c r="FC326" s="192" t="e">
        <f t="shared" si="91"/>
        <v>#DIV/0!</v>
      </c>
      <c r="FD326" s="192" t="e">
        <f t="shared" si="92"/>
        <v>#DIV/0!</v>
      </c>
      <c r="FE326" s="193" t="e">
        <f t="shared" si="93"/>
        <v>#DIV/0!</v>
      </c>
      <c r="FF326" s="194" t="e">
        <f t="shared" si="94"/>
        <v>#DIV/0!</v>
      </c>
      <c r="FG326" s="319"/>
      <c r="FH326" s="315"/>
      <c r="FI326" s="778">
        <f t="shared" si="95"/>
        <v>0</v>
      </c>
      <c r="FJ326" s="779" t="e">
        <f t="shared" si="96"/>
        <v>#DIV/0!</v>
      </c>
      <c r="FK326" s="779" t="e">
        <f t="shared" si="97"/>
        <v>#DIV/0!</v>
      </c>
      <c r="FL326" s="780" t="e">
        <f t="shared" si="98"/>
        <v>#DIV/0!</v>
      </c>
      <c r="FM326" s="169" t="e">
        <f t="shared" si="99"/>
        <v>#DIV/0!</v>
      </c>
      <c r="FN326" s="783" t="e">
        <f t="shared" si="100"/>
        <v>#DIV/0!</v>
      </c>
      <c r="FO326" s="228"/>
      <c r="FP326" s="228"/>
      <c r="FQ326" s="228"/>
      <c r="FR326" s="228"/>
      <c r="FS326" s="228"/>
      <c r="FT326" s="228"/>
      <c r="FU326" s="228"/>
      <c r="FV326" s="228"/>
      <c r="FW326" s="228"/>
      <c r="FX326" s="228"/>
      <c r="FY326" s="228"/>
      <c r="FZ326" s="228"/>
      <c r="GA326" s="228"/>
      <c r="GB326" s="228"/>
      <c r="GC326" s="228"/>
      <c r="GD326" s="228"/>
      <c r="GE326" s="228"/>
      <c r="GF326" s="228"/>
      <c r="GG326" s="228"/>
      <c r="GH326" s="228"/>
      <c r="GI326" s="228"/>
      <c r="GJ326" s="228"/>
      <c r="GK326" s="228"/>
      <c r="GL326" s="228"/>
      <c r="GM326" s="228"/>
      <c r="GN326" s="228"/>
      <c r="GO326" s="228"/>
      <c r="GP326" s="228"/>
      <c r="GQ326" s="228"/>
      <c r="GR326" s="228"/>
      <c r="GS326" s="228"/>
      <c r="GT326" s="228"/>
      <c r="GU326" s="228"/>
      <c r="GV326" s="228"/>
      <c r="GW326" s="228"/>
      <c r="GX326" s="228"/>
      <c r="GY326" s="228"/>
      <c r="GZ326" s="228"/>
      <c r="HA326" s="228"/>
      <c r="HB326" s="228"/>
      <c r="HC326" s="228"/>
      <c r="HD326" s="228"/>
      <c r="HE326" s="228"/>
      <c r="HF326" s="228"/>
      <c r="HG326" s="228"/>
      <c r="HH326" s="228"/>
      <c r="HI326" s="228"/>
      <c r="HJ326" s="228"/>
      <c r="HK326" s="228"/>
      <c r="HL326" s="228"/>
      <c r="HM326" s="228"/>
      <c r="HN326" s="228"/>
      <c r="HO326" s="228"/>
      <c r="HP326" s="228"/>
      <c r="HQ326" s="228"/>
      <c r="HR326" s="228"/>
      <c r="HS326" s="228"/>
      <c r="HT326" s="228"/>
      <c r="HU326" s="228"/>
      <c r="HV326" s="228"/>
      <c r="HW326" s="228"/>
      <c r="HX326" s="228"/>
      <c r="HY326" s="228"/>
      <c r="HZ326" s="228"/>
      <c r="IA326" s="228"/>
      <c r="IB326" s="228"/>
      <c r="IC326" s="228"/>
      <c r="ID326" s="228"/>
      <c r="IE326" s="228"/>
      <c r="IF326" s="228"/>
      <c r="IG326" s="228"/>
      <c r="IH326" s="228"/>
      <c r="II326" s="228"/>
      <c r="IJ326" s="228"/>
      <c r="IK326" s="228"/>
      <c r="IL326" s="228"/>
      <c r="IM326" s="228"/>
      <c r="IN326" s="228"/>
      <c r="IO326" s="228"/>
      <c r="IP326" s="228"/>
      <c r="IQ326" s="228"/>
      <c r="IR326" s="228"/>
      <c r="IS326" s="228"/>
      <c r="IT326" s="228"/>
      <c r="IU326" s="228"/>
      <c r="IV326" s="228"/>
      <c r="IW326" s="228"/>
      <c r="IX326" s="228"/>
      <c r="IY326" s="228"/>
      <c r="IZ326" s="228"/>
      <c r="JA326" s="228"/>
      <c r="JB326" s="228"/>
      <c r="JC326" s="228"/>
      <c r="JD326" s="228"/>
      <c r="JE326" s="228"/>
      <c r="JF326" s="228"/>
      <c r="JG326" s="228"/>
      <c r="JH326" s="228"/>
      <c r="JI326" s="228"/>
      <c r="JJ326" s="228"/>
      <c r="JK326" s="228"/>
      <c r="JL326" s="228"/>
      <c r="JM326" s="228"/>
      <c r="JN326" s="228"/>
      <c r="JO326" s="228"/>
      <c r="JP326" s="228"/>
      <c r="JQ326" s="228"/>
      <c r="JR326" s="228"/>
      <c r="JS326" s="228"/>
      <c r="JT326" s="228"/>
      <c r="JU326" s="228"/>
      <c r="JV326" s="228"/>
      <c r="JW326" s="228"/>
      <c r="JX326" s="228"/>
      <c r="JY326" s="228"/>
      <c r="JZ326" s="228"/>
      <c r="KA326" s="228"/>
      <c r="KB326" s="228"/>
      <c r="KC326" s="228"/>
      <c r="KD326" s="228"/>
      <c r="KE326" s="228"/>
      <c r="KF326" s="228"/>
      <c r="KG326" s="228"/>
      <c r="KH326" s="228"/>
      <c r="KI326" s="228"/>
      <c r="KJ326" s="228"/>
      <c r="KK326" s="228"/>
      <c r="KL326" s="228"/>
      <c r="KM326" s="228"/>
      <c r="KN326" s="228"/>
      <c r="KO326" s="228"/>
      <c r="KP326" s="228"/>
      <c r="KQ326" s="228"/>
      <c r="KR326" s="228"/>
      <c r="KS326" s="228"/>
      <c r="KT326" s="228"/>
      <c r="KU326" s="228"/>
      <c r="KV326" s="228"/>
      <c r="KW326" s="228"/>
      <c r="KX326" s="228"/>
      <c r="KY326" s="228"/>
      <c r="KZ326" s="228"/>
      <c r="LA326" s="228"/>
      <c r="LB326" s="228"/>
      <c r="LC326" s="228"/>
      <c r="LD326" s="228"/>
      <c r="LE326" s="228"/>
      <c r="LF326" s="228"/>
      <c r="LG326" s="228"/>
      <c r="LH326" s="228"/>
      <c r="LI326" s="228"/>
      <c r="LJ326" s="228"/>
      <c r="LK326" s="228"/>
      <c r="LL326" s="228"/>
      <c r="LM326" s="228"/>
      <c r="LN326" s="228"/>
      <c r="LO326" s="228"/>
      <c r="LP326" s="228"/>
      <c r="LQ326" s="228"/>
      <c r="LR326" s="228"/>
      <c r="LS326" s="228"/>
      <c r="LT326" s="228"/>
      <c r="LU326" s="228"/>
      <c r="LV326" s="228"/>
      <c r="LW326" s="228"/>
      <c r="LX326" s="228"/>
      <c r="LY326" s="228"/>
      <c r="LZ326" s="228"/>
      <c r="MA326" s="228"/>
      <c r="MB326" s="228"/>
      <c r="MC326" s="228"/>
      <c r="MD326" s="228"/>
      <c r="ME326" s="228"/>
      <c r="MF326" s="228"/>
      <c r="MG326" s="228"/>
      <c r="MH326" s="228"/>
      <c r="MI326" s="228"/>
      <c r="MJ326" s="228"/>
      <c r="MK326" s="228"/>
      <c r="ML326" s="228"/>
      <c r="MM326" s="228"/>
      <c r="MN326" s="228"/>
      <c r="MO326" s="228"/>
      <c r="MP326" s="228"/>
      <c r="MQ326" s="228"/>
      <c r="MR326" s="228"/>
      <c r="MS326" s="228"/>
      <c r="MT326" s="228"/>
      <c r="MU326" s="228"/>
      <c r="MV326" s="228"/>
      <c r="MW326" s="228"/>
      <c r="MX326" s="228"/>
      <c r="MY326" s="228"/>
      <c r="MZ326" s="228"/>
      <c r="NA326" s="228"/>
      <c r="NB326" s="228"/>
      <c r="NC326" s="228"/>
      <c r="ND326" s="228"/>
      <c r="NE326" s="228"/>
      <c r="NF326" s="228"/>
      <c r="NG326" s="228"/>
      <c r="NH326" s="228"/>
      <c r="NI326" s="228"/>
      <c r="NJ326" s="228"/>
      <c r="NK326" s="228"/>
      <c r="NL326" s="228"/>
      <c r="NM326" s="228"/>
      <c r="NN326" s="228"/>
      <c r="NO326" s="228"/>
      <c r="NP326" s="228"/>
      <c r="NQ326" s="228"/>
      <c r="NR326" s="228"/>
      <c r="NS326" s="228"/>
      <c r="NT326" s="228"/>
      <c r="NU326" s="228"/>
      <c r="NV326" s="228"/>
      <c r="NW326" s="228"/>
      <c r="NX326" s="228"/>
      <c r="NY326" s="228"/>
      <c r="NZ326" s="228"/>
      <c r="OA326" s="228"/>
      <c r="OB326" s="228"/>
      <c r="OC326" s="228"/>
      <c r="OD326" s="228"/>
      <c r="OE326" s="228"/>
      <c r="OF326" s="228"/>
      <c r="OG326" s="228"/>
      <c r="OH326" s="228"/>
      <c r="OI326" s="228"/>
      <c r="OJ326" s="228"/>
      <c r="OK326" s="228"/>
      <c r="OL326" s="228"/>
      <c r="OM326" s="228"/>
      <c r="ON326" s="228"/>
      <c r="OO326" s="228"/>
      <c r="OP326" s="228"/>
      <c r="OQ326" s="228"/>
      <c r="OR326" s="228"/>
      <c r="OS326" s="228"/>
      <c r="OT326" s="228"/>
      <c r="OU326" s="228"/>
      <c r="OV326" s="228"/>
      <c r="OW326" s="228"/>
      <c r="OX326" s="228"/>
      <c r="OY326" s="228"/>
      <c r="OZ326" s="228"/>
      <c r="PA326" s="228"/>
      <c r="PB326" s="228"/>
      <c r="PC326" s="228"/>
      <c r="PD326" s="228"/>
      <c r="PE326" s="228"/>
      <c r="PF326" s="228"/>
      <c r="PG326" s="228"/>
      <c r="PH326" s="228"/>
      <c r="PI326" s="228"/>
      <c r="PJ326" s="228"/>
      <c r="PK326" s="228"/>
      <c r="PL326" s="228"/>
      <c r="PM326" s="228"/>
      <c r="PN326" s="228"/>
      <c r="PO326" s="228"/>
      <c r="PP326" s="228"/>
      <c r="PQ326" s="228"/>
      <c r="PR326" s="228"/>
      <c r="PS326" s="228"/>
      <c r="PT326" s="228"/>
      <c r="PU326" s="228"/>
      <c r="PV326" s="228"/>
      <c r="PW326" s="228"/>
      <c r="PX326" s="228"/>
      <c r="PY326" s="228"/>
      <c r="PZ326" s="228"/>
      <c r="QA326" s="228"/>
      <c r="QB326" s="228"/>
      <c r="QC326" s="228"/>
      <c r="QD326" s="228"/>
      <c r="QE326" s="228"/>
      <c r="QF326" s="228"/>
      <c r="QG326" s="228"/>
      <c r="QH326" s="228"/>
      <c r="QI326" s="228"/>
      <c r="QJ326" s="228"/>
      <c r="QK326" s="228"/>
      <c r="QL326" s="228"/>
      <c r="QM326" s="228"/>
      <c r="QN326" s="228"/>
      <c r="QO326" s="228"/>
      <c r="QP326" s="228"/>
      <c r="QQ326" s="228"/>
      <c r="QR326" s="228"/>
      <c r="QS326" s="228"/>
      <c r="QT326" s="228"/>
      <c r="QU326" s="228"/>
      <c r="QV326" s="228"/>
      <c r="QW326" s="228"/>
      <c r="QX326" s="228"/>
      <c r="QY326" s="228"/>
      <c r="QZ326" s="228"/>
      <c r="RA326" s="228"/>
      <c r="RB326" s="228"/>
      <c r="RC326" s="228"/>
      <c r="RD326" s="228"/>
      <c r="RE326" s="228"/>
      <c r="RF326" s="228"/>
      <c r="RG326" s="228"/>
      <c r="RH326" s="228"/>
      <c r="RI326" s="228"/>
      <c r="RJ326" s="228"/>
      <c r="RK326" s="228"/>
      <c r="RL326" s="228"/>
      <c r="RM326" s="228"/>
      <c r="RN326" s="228"/>
      <c r="RO326" s="228"/>
      <c r="RP326" s="228"/>
      <c r="RQ326" s="228"/>
      <c r="RR326" s="228"/>
      <c r="RS326" s="228"/>
      <c r="RT326" s="228"/>
      <c r="RU326" s="228"/>
      <c r="RV326" s="228"/>
      <c r="RW326" s="228"/>
      <c r="RX326" s="228"/>
      <c r="RY326" s="228"/>
      <c r="RZ326" s="228"/>
      <c r="SA326" s="228"/>
      <c r="SB326" s="228"/>
      <c r="SC326" s="228"/>
      <c r="SD326" s="228"/>
      <c r="SE326" s="228"/>
      <c r="SF326" s="228"/>
      <c r="SG326" s="228"/>
      <c r="SH326" s="228"/>
      <c r="SI326" s="228"/>
      <c r="SJ326" s="228"/>
      <c r="SK326" s="228"/>
      <c r="SL326" s="228"/>
      <c r="SM326" s="228"/>
      <c r="SN326" s="228"/>
      <c r="SO326" s="228"/>
      <c r="SP326" s="228"/>
      <c r="SQ326" s="228"/>
      <c r="SR326" s="228"/>
      <c r="SS326" s="228"/>
      <c r="ST326" s="228"/>
      <c r="SU326" s="228"/>
      <c r="SV326" s="228"/>
      <c r="SW326" s="228"/>
      <c r="SX326" s="228"/>
      <c r="SY326" s="228"/>
      <c r="SZ326" s="228"/>
      <c r="TA326" s="228"/>
      <c r="TB326" s="228"/>
      <c r="TC326" s="228"/>
      <c r="TD326" s="228"/>
      <c r="TE326" s="228"/>
      <c r="TF326" s="228"/>
      <c r="TG326" s="228"/>
      <c r="TH326" s="228"/>
      <c r="TI326" s="228"/>
      <c r="TJ326" s="228"/>
      <c r="TK326" s="228"/>
      <c r="TL326" s="228"/>
      <c r="TM326" s="228"/>
      <c r="TN326" s="228"/>
      <c r="TO326" s="228"/>
      <c r="TP326" s="228"/>
      <c r="TQ326" s="228"/>
      <c r="TR326" s="228"/>
      <c r="TS326" s="228"/>
      <c r="TT326" s="228"/>
      <c r="TU326" s="228"/>
      <c r="TV326" s="228"/>
      <c r="TW326" s="228"/>
      <c r="TX326" s="228"/>
      <c r="TY326" s="228"/>
      <c r="TZ326" s="228"/>
      <c r="UA326" s="228"/>
      <c r="UB326" s="228"/>
      <c r="UC326" s="228"/>
      <c r="UD326" s="228"/>
      <c r="UE326" s="228"/>
      <c r="UF326" s="228"/>
      <c r="UG326" s="228"/>
      <c r="UH326" s="228"/>
      <c r="UI326" s="228"/>
      <c r="UJ326" s="228"/>
      <c r="UK326" s="228"/>
      <c r="UL326" s="228"/>
      <c r="UM326" s="228"/>
      <c r="UN326" s="228"/>
      <c r="UO326" s="228"/>
      <c r="UP326" s="228"/>
      <c r="UQ326" s="228"/>
      <c r="UR326" s="228"/>
      <c r="US326" s="228"/>
      <c r="UT326" s="228"/>
      <c r="UU326" s="228"/>
      <c r="UV326" s="228"/>
      <c r="UW326" s="228"/>
      <c r="UX326" s="228"/>
      <c r="UY326" s="228"/>
      <c r="UZ326" s="228"/>
      <c r="VA326" s="228"/>
      <c r="VB326" s="228"/>
      <c r="VC326" s="228"/>
      <c r="VD326" s="228"/>
      <c r="VE326" s="228"/>
      <c r="VF326" s="228"/>
      <c r="VG326" s="228"/>
      <c r="VH326" s="228"/>
      <c r="VI326" s="228"/>
      <c r="VJ326" s="228"/>
      <c r="VK326" s="228"/>
      <c r="VL326" s="228"/>
      <c r="VM326" s="228"/>
      <c r="VN326" s="228"/>
      <c r="VO326" s="228"/>
      <c r="VP326" s="228"/>
      <c r="VQ326" s="228"/>
      <c r="VR326" s="228"/>
      <c r="VS326" s="228"/>
      <c r="VT326" s="228"/>
      <c r="VU326" s="228"/>
      <c r="VV326" s="228"/>
      <c r="VW326" s="228"/>
      <c r="VX326" s="228"/>
      <c r="VY326" s="228"/>
      <c r="VZ326" s="228"/>
      <c r="WA326" s="228"/>
      <c r="WB326" s="228"/>
      <c r="WC326" s="228"/>
      <c r="WD326" s="228"/>
      <c r="WE326" s="228"/>
      <c r="WF326" s="228"/>
      <c r="WG326" s="228"/>
      <c r="WH326" s="228"/>
      <c r="WI326" s="228"/>
      <c r="WJ326" s="228"/>
      <c r="WK326" s="228"/>
      <c r="WL326" s="228"/>
      <c r="WM326" s="228"/>
      <c r="WN326" s="228"/>
      <c r="WO326" s="228"/>
      <c r="WP326" s="228"/>
      <c r="WQ326" s="228"/>
      <c r="WR326" s="228"/>
      <c r="WS326" s="228"/>
      <c r="WT326" s="228"/>
      <c r="WU326" s="228"/>
      <c r="WV326" s="228"/>
      <c r="WW326" s="228"/>
      <c r="WX326" s="228"/>
      <c r="WY326" s="228"/>
      <c r="WZ326" s="228"/>
      <c r="XA326" s="228"/>
      <c r="XB326" s="228"/>
      <c r="XC326" s="228"/>
      <c r="XD326" s="228"/>
      <c r="XE326" s="228"/>
      <c r="XF326" s="228"/>
      <c r="XG326" s="228"/>
      <c r="XH326" s="228"/>
      <c r="XI326" s="228"/>
      <c r="XJ326" s="228"/>
      <c r="XK326" s="228"/>
      <c r="XL326" s="228"/>
      <c r="XM326" s="228"/>
      <c r="XN326" s="228"/>
      <c r="XO326" s="228"/>
      <c r="XP326" s="228"/>
      <c r="XQ326" s="228"/>
      <c r="XR326" s="228"/>
      <c r="XS326" s="228"/>
      <c r="XT326" s="228"/>
      <c r="XU326" s="228"/>
      <c r="XV326" s="228"/>
      <c r="XW326" s="228"/>
      <c r="XX326" s="228"/>
      <c r="XY326" s="228"/>
      <c r="XZ326" s="228"/>
      <c r="YA326" s="228"/>
      <c r="YB326" s="228"/>
      <c r="YC326" s="228"/>
      <c r="YD326" s="228"/>
      <c r="YE326" s="228"/>
      <c r="YF326" s="228"/>
      <c r="YG326" s="228"/>
      <c r="YH326" s="228"/>
      <c r="YI326" s="228"/>
      <c r="YJ326" s="228"/>
      <c r="YK326" s="228"/>
      <c r="YL326" s="228"/>
      <c r="YM326" s="228"/>
      <c r="YN326" s="228"/>
      <c r="YO326" s="228"/>
      <c r="YP326" s="228"/>
      <c r="YQ326" s="228"/>
      <c r="YR326" s="228"/>
      <c r="YS326" s="228"/>
      <c r="YT326" s="228"/>
      <c r="YU326" s="228"/>
      <c r="YV326" s="228"/>
      <c r="YW326" s="228"/>
      <c r="YX326" s="228"/>
      <c r="YY326" s="228"/>
      <c r="YZ326" s="228"/>
      <c r="ZA326" s="228"/>
      <c r="ZB326" s="228"/>
      <c r="ZC326" s="228"/>
      <c r="ZD326" s="228"/>
      <c r="ZE326" s="228"/>
      <c r="ZF326" s="228"/>
      <c r="ZG326" s="228"/>
      <c r="ZH326" s="228"/>
      <c r="ZI326" s="228"/>
      <c r="ZJ326" s="228"/>
      <c r="ZK326" s="228"/>
      <c r="ZL326" s="228"/>
      <c r="ZM326" s="228"/>
      <c r="ZN326" s="228"/>
      <c r="ZO326" s="228"/>
      <c r="ZP326" s="228"/>
      <c r="ZQ326" s="228"/>
      <c r="ZR326" s="228"/>
      <c r="ZS326" s="228"/>
      <c r="ZT326" s="228"/>
      <c r="ZU326" s="228"/>
      <c r="ZV326" s="228"/>
      <c r="ZW326" s="228"/>
      <c r="ZX326" s="228"/>
      <c r="ZY326" s="228"/>
      <c r="ZZ326" s="228"/>
      <c r="AAA326" s="228"/>
      <c r="AAB326" s="228"/>
      <c r="AAC326" s="228"/>
      <c r="AAD326" s="228"/>
      <c r="AAE326" s="228"/>
      <c r="AAF326" s="228"/>
      <c r="AAG326" s="228"/>
      <c r="AAH326" s="228"/>
      <c r="AAI326" s="228"/>
      <c r="AAJ326" s="228"/>
      <c r="AAK326" s="228"/>
      <c r="AAL326" s="228"/>
      <c r="AAM326" s="228"/>
      <c r="AAN326" s="228"/>
      <c r="AAO326" s="228"/>
      <c r="AAP326" s="228"/>
      <c r="AAQ326" s="228"/>
      <c r="AAR326" s="228"/>
      <c r="AAS326" s="228"/>
      <c r="AAT326" s="228"/>
      <c r="AAU326" s="228"/>
      <c r="AAV326" s="228"/>
      <c r="AAW326" s="228"/>
      <c r="AAX326" s="228"/>
      <c r="AAY326" s="228"/>
      <c r="AAZ326" s="228"/>
      <c r="ABA326" s="228"/>
      <c r="ABB326" s="228"/>
      <c r="ABC326" s="228"/>
      <c r="ABD326" s="228"/>
      <c r="ABE326" s="228"/>
      <c r="ABF326" s="228"/>
      <c r="ABG326" s="228"/>
      <c r="ABH326" s="228"/>
      <c r="ABI326" s="228"/>
      <c r="ABJ326" s="228"/>
      <c r="ABK326" s="228"/>
      <c r="ABL326" s="228"/>
      <c r="ABM326" s="228"/>
      <c r="ABN326" s="228"/>
      <c r="ABO326" s="228"/>
      <c r="ABP326" s="228"/>
      <c r="ABQ326" s="228"/>
      <c r="ABR326" s="228"/>
      <c r="ABS326" s="228"/>
      <c r="ABT326" s="228"/>
      <c r="ABU326" s="228"/>
      <c r="ABV326" s="228"/>
      <c r="ABW326" s="228"/>
      <c r="ABX326" s="228"/>
      <c r="ABY326" s="228"/>
      <c r="ABZ326" s="228"/>
      <c r="ACA326" s="228"/>
      <c r="ACB326" s="228"/>
      <c r="ACC326" s="228"/>
      <c r="ACD326" s="228"/>
      <c r="ACE326" s="228"/>
      <c r="ACF326" s="228"/>
      <c r="ACG326" s="228"/>
      <c r="ACH326" s="228"/>
      <c r="ACI326" s="228"/>
      <c r="ACJ326" s="228"/>
      <c r="ACK326" s="228"/>
      <c r="ACL326" s="228"/>
      <c r="ACM326" s="228"/>
      <c r="ACN326" s="228"/>
      <c r="ACO326" s="228"/>
      <c r="ACP326" s="228"/>
      <c r="ACQ326" s="228"/>
      <c r="ACR326" s="228"/>
      <c r="ACS326" s="228"/>
      <c r="ACT326" s="228"/>
      <c r="ACU326" s="228"/>
      <c r="ACV326" s="228"/>
      <c r="ACW326" s="228"/>
      <c r="ACX326" s="228"/>
      <c r="ACY326" s="228"/>
      <c r="ACZ326" s="228"/>
      <c r="ADA326" s="228"/>
      <c r="ADB326" s="228"/>
      <c r="ADC326" s="228"/>
      <c r="ADD326" s="228"/>
      <c r="ADE326" s="228"/>
      <c r="ADF326" s="228"/>
      <c r="ADG326" s="228"/>
      <c r="ADH326" s="228"/>
      <c r="ADI326" s="228"/>
      <c r="ADJ326" s="228"/>
      <c r="ADK326" s="228"/>
      <c r="ADL326" s="228"/>
      <c r="ADM326" s="228"/>
      <c r="ADN326" s="228"/>
      <c r="ADO326" s="228"/>
      <c r="ADP326" s="228"/>
      <c r="ADQ326" s="228"/>
      <c r="ADR326" s="228"/>
      <c r="ADS326" s="228"/>
      <c r="ADT326" s="228"/>
      <c r="ADU326" s="228"/>
      <c r="ADV326" s="228"/>
      <c r="ADW326" s="228"/>
      <c r="ADX326" s="228"/>
      <c r="ADY326" s="228"/>
      <c r="ADZ326" s="228"/>
      <c r="AEA326" s="228"/>
      <c r="AEB326" s="228"/>
      <c r="AEC326" s="228"/>
      <c r="AED326" s="228"/>
      <c r="AEE326" s="228"/>
      <c r="AEF326" s="228"/>
      <c r="AEG326" s="228"/>
      <c r="AEH326" s="228"/>
      <c r="AEI326" s="228"/>
      <c r="AEJ326" s="228"/>
      <c r="AEK326" s="228"/>
      <c r="AEL326" s="228"/>
      <c r="AEM326" s="228"/>
      <c r="AEN326" s="228"/>
      <c r="AEO326" s="228"/>
      <c r="AEP326" s="228"/>
      <c r="AEQ326" s="228"/>
      <c r="AER326" s="228"/>
      <c r="AES326" s="228"/>
      <c r="AET326" s="228"/>
      <c r="AEU326" s="228"/>
      <c r="AEV326" s="228"/>
      <c r="AEW326" s="228"/>
      <c r="AEX326" s="228"/>
      <c r="AEY326" s="228"/>
      <c r="AEZ326" s="228"/>
      <c r="AFA326" s="228"/>
      <c r="AFB326" s="228"/>
      <c r="AFC326" s="228"/>
      <c r="AFD326" s="228"/>
      <c r="AFE326" s="228"/>
      <c r="AFF326" s="228"/>
      <c r="AFG326" s="228"/>
      <c r="AFH326" s="228"/>
      <c r="AFI326" s="228"/>
      <c r="AFJ326" s="228"/>
      <c r="AFK326" s="228"/>
      <c r="AFL326" s="228"/>
      <c r="AFM326" s="228"/>
      <c r="AFN326" s="228"/>
      <c r="AFO326" s="228"/>
      <c r="AFP326" s="228"/>
      <c r="AFQ326" s="228"/>
      <c r="AFR326" s="228"/>
      <c r="AFS326" s="228"/>
      <c r="AFT326" s="228"/>
      <c r="AFU326" s="228"/>
      <c r="AFV326" s="228"/>
      <c r="AFW326" s="228"/>
      <c r="AFX326" s="228"/>
      <c r="AFY326" s="228"/>
      <c r="AFZ326" s="228"/>
      <c r="AGA326" s="228"/>
      <c r="AGB326" s="228"/>
      <c r="AGC326" s="228"/>
      <c r="AGD326" s="228"/>
      <c r="AGE326" s="228"/>
      <c r="AGF326" s="228"/>
      <c r="AGG326" s="228"/>
      <c r="AGH326" s="228"/>
      <c r="AGI326" s="228"/>
      <c r="AGJ326" s="228"/>
      <c r="AGK326" s="228"/>
      <c r="AGL326" s="228"/>
      <c r="AGM326" s="228"/>
      <c r="AGN326" s="228"/>
      <c r="AGO326" s="228"/>
      <c r="AGP326" s="228"/>
      <c r="AGQ326" s="228"/>
      <c r="AGR326" s="228"/>
      <c r="AGS326" s="228"/>
      <c r="AGT326" s="228"/>
      <c r="AGU326" s="228"/>
      <c r="AGV326" s="228"/>
      <c r="AGW326" s="228"/>
      <c r="AGX326" s="228"/>
      <c r="AGY326" s="228"/>
      <c r="AGZ326" s="228"/>
      <c r="AHA326" s="228"/>
      <c r="AHB326" s="228"/>
      <c r="AHC326" s="228"/>
      <c r="AHD326" s="228"/>
      <c r="AHE326" s="228"/>
      <c r="AHF326" s="228"/>
      <c r="AHG326" s="228"/>
      <c r="AHH326" s="228"/>
      <c r="AHI326" s="228"/>
      <c r="AHJ326" s="228"/>
      <c r="AHK326" s="228"/>
      <c r="AHL326" s="228"/>
      <c r="AHM326" s="228"/>
      <c r="AHN326" s="228"/>
      <c r="AHO326" s="228"/>
      <c r="AHP326" s="228"/>
      <c r="AHQ326" s="228"/>
      <c r="AHR326" s="228"/>
      <c r="AHS326" s="228"/>
      <c r="AHT326" s="228"/>
      <c r="AHU326" s="228"/>
      <c r="AHV326" s="228"/>
      <c r="AHW326" s="228"/>
      <c r="AHX326" s="228"/>
      <c r="AHY326" s="228"/>
      <c r="AHZ326" s="228"/>
      <c r="AIA326" s="228"/>
      <c r="AIB326" s="228"/>
      <c r="AIC326" s="228"/>
      <c r="AID326" s="228"/>
      <c r="AIE326" s="228"/>
      <c r="AIF326" s="228"/>
      <c r="AIG326" s="228"/>
      <c r="AIH326" s="228"/>
      <c r="AII326" s="228"/>
      <c r="AIJ326" s="228"/>
      <c r="AIK326" s="228"/>
      <c r="AIL326" s="228"/>
      <c r="AIM326" s="228"/>
      <c r="AIN326" s="228"/>
      <c r="AIO326" s="228"/>
      <c r="AIP326" s="228"/>
      <c r="AIQ326" s="228"/>
      <c r="AIR326" s="228"/>
      <c r="AIS326" s="228"/>
      <c r="AIT326" s="228"/>
      <c r="AIU326" s="228"/>
      <c r="AIV326" s="228"/>
      <c r="AIW326" s="228"/>
      <c r="AIX326" s="228"/>
      <c r="AIY326" s="228"/>
      <c r="AIZ326" s="228"/>
      <c r="AJA326" s="228"/>
      <c r="AJB326" s="228"/>
      <c r="AJC326" s="228"/>
      <c r="AJD326" s="228"/>
      <c r="AJE326" s="228"/>
      <c r="AJF326" s="228"/>
      <c r="AJG326" s="228"/>
      <c r="AJH326" s="228"/>
      <c r="AJI326" s="228"/>
      <c r="AJJ326" s="228"/>
      <c r="AJK326" s="228"/>
      <c r="AJL326" s="228"/>
      <c r="AJM326" s="228"/>
      <c r="AJN326" s="228"/>
      <c r="AJO326" s="228"/>
      <c r="AJP326" s="228"/>
      <c r="AJQ326" s="228"/>
      <c r="AJR326" s="228"/>
      <c r="AJS326" s="228"/>
      <c r="AJT326" s="228"/>
      <c r="AJU326" s="228"/>
      <c r="AJV326" s="228"/>
      <c r="AJW326" s="228"/>
      <c r="AJX326" s="228"/>
      <c r="AJY326" s="228"/>
      <c r="AJZ326" s="228"/>
      <c r="AKA326" s="228"/>
      <c r="AKB326" s="228"/>
      <c r="AKC326" s="228"/>
      <c r="AKD326" s="228"/>
      <c r="AKE326" s="228"/>
      <c r="AKF326" s="228"/>
      <c r="AKG326" s="228"/>
      <c r="AKH326" s="228"/>
      <c r="AKI326" s="228"/>
      <c r="AKJ326" s="228"/>
      <c r="AKK326" s="228"/>
      <c r="AKL326" s="228"/>
      <c r="AKM326" s="228"/>
      <c r="AKN326" s="228"/>
      <c r="AKO326" s="228"/>
      <c r="AKP326" s="228"/>
      <c r="AKQ326" s="228"/>
      <c r="AKR326" s="228"/>
      <c r="AKS326" s="228"/>
      <c r="AKT326" s="228"/>
      <c r="AKU326" s="228"/>
      <c r="AKV326" s="228"/>
      <c r="AKW326" s="228"/>
      <c r="AKX326" s="228"/>
      <c r="AKY326" s="228"/>
      <c r="AKZ326" s="228"/>
      <c r="ALA326" s="228"/>
      <c r="ALB326" s="228"/>
      <c r="ALC326" s="228"/>
      <c r="ALD326" s="228"/>
      <c r="ALE326" s="228"/>
      <c r="ALF326" s="228"/>
      <c r="ALG326" s="228"/>
      <c r="ALH326" s="228"/>
      <c r="ALI326" s="228"/>
      <c r="ALJ326" s="228"/>
      <c r="ALK326" s="228"/>
      <c r="ALL326" s="228"/>
      <c r="ALM326" s="228"/>
      <c r="ALN326" s="228"/>
      <c r="ALO326" s="228"/>
      <c r="ALP326" s="228"/>
      <c r="ALQ326" s="228"/>
      <c r="ALR326" s="228"/>
      <c r="ALS326" s="228"/>
      <c r="ALT326" s="228"/>
      <c r="ALU326" s="228"/>
      <c r="ALV326" s="228"/>
      <c r="ALW326" s="228"/>
      <c r="ALX326" s="228"/>
      <c r="ALY326" s="228"/>
      <c r="ALZ326" s="228"/>
      <c r="AMA326" s="228"/>
      <c r="AMB326" s="228"/>
      <c r="AMC326" s="228"/>
      <c r="AMD326" s="228"/>
      <c r="AME326" s="228"/>
      <c r="AMF326" s="228"/>
      <c r="AMG326" s="228"/>
      <c r="AMH326" s="228"/>
      <c r="AMI326" s="228"/>
      <c r="AMJ326" s="228"/>
      <c r="AMK326" s="228"/>
      <c r="AML326" s="228"/>
      <c r="AMM326" s="228"/>
      <c r="AMN326" s="228"/>
      <c r="AMO326" s="228"/>
      <c r="AMP326" s="228"/>
      <c r="AMQ326" s="228"/>
      <c r="AMR326" s="228"/>
      <c r="AMS326" s="228"/>
      <c r="AMT326" s="228"/>
      <c r="AMU326" s="228"/>
      <c r="AMV326" s="228"/>
      <c r="AMW326" s="228"/>
      <c r="AMX326" s="228"/>
    </row>
    <row r="327" spans="1:1038" ht="18" customHeight="1">
      <c r="A327" s="125" t="s">
        <v>1646</v>
      </c>
      <c r="B327" s="126" t="s">
        <v>1647</v>
      </c>
      <c r="D327" s="126" t="s">
        <v>1279</v>
      </c>
      <c r="E327" s="126">
        <v>54</v>
      </c>
      <c r="F327" s="126">
        <v>1</v>
      </c>
      <c r="G327" s="285" t="str">
        <f t="shared" si="87"/>
        <v>54-1</v>
      </c>
      <c r="H327" s="277">
        <v>0</v>
      </c>
      <c r="I327" s="126">
        <v>28</v>
      </c>
      <c r="K327" s="545" t="b">
        <f>IF(I328=1,IF(((VLOOKUP($G327,[1]Depth_Lookup!#REF!,9,FALSE))-(H327/100))=0,"Good",IF(((VLOOKUP($G327,[1]Depth_Lookup!$A$3:$J$550,9,FALSE))-(H327/100))&gt;0,"Too Short","Too Long")))</f>
        <v>0</v>
      </c>
      <c r="L327" s="171">
        <f>(VLOOKUP($G327,Depth_Lookup!$A$3:$J$410,10,FALSE))+(H327/100)</f>
        <v>125.7</v>
      </c>
      <c r="M327" s="171">
        <f>(VLOOKUP($G327,Depth_Lookup!$A$3:$J$410,10,FALSE))+(I327/100)</f>
        <v>125.98</v>
      </c>
      <c r="N327" s="127" t="s">
        <v>1769</v>
      </c>
      <c r="O327" s="126">
        <v>1</v>
      </c>
      <c r="P327" s="126" t="s">
        <v>853</v>
      </c>
      <c r="Q327" s="126" t="s">
        <v>125</v>
      </c>
      <c r="R327" s="196" t="s">
        <v>1633</v>
      </c>
      <c r="S327" s="126" t="s">
        <v>700</v>
      </c>
      <c r="T327" s="126" t="s">
        <v>587</v>
      </c>
      <c r="W327" s="126" t="s">
        <v>102</v>
      </c>
      <c r="X327" s="202">
        <v>5</v>
      </c>
      <c r="Y327" s="126" t="s">
        <v>90</v>
      </c>
      <c r="Z327" s="126" t="s">
        <v>91</v>
      </c>
      <c r="AB327" s="126" t="s">
        <v>116</v>
      </c>
      <c r="AC327" s="126" t="s">
        <v>108</v>
      </c>
      <c r="AD327" s="126" t="s">
        <v>96</v>
      </c>
      <c r="AE327" s="128" t="s">
        <v>123</v>
      </c>
      <c r="AF327" s="196">
        <v>1</v>
      </c>
      <c r="AG327" s="129" t="s">
        <v>1366</v>
      </c>
      <c r="AI327" s="130">
        <v>73</v>
      </c>
      <c r="AO327" s="130"/>
      <c r="AU327" s="130">
        <v>1</v>
      </c>
      <c r="AV327" s="126">
        <v>2</v>
      </c>
      <c r="AW327" s="126">
        <v>0.5</v>
      </c>
      <c r="AX327" s="126" t="s">
        <v>110</v>
      </c>
      <c r="AY327" s="126" t="s">
        <v>103</v>
      </c>
      <c r="BA327" s="130">
        <v>25</v>
      </c>
      <c r="BB327" s="126">
        <v>8</v>
      </c>
      <c r="BC327" s="126">
        <v>4</v>
      </c>
      <c r="BD327" s="126" t="s">
        <v>110</v>
      </c>
      <c r="BE327" s="126" t="s">
        <v>103</v>
      </c>
      <c r="BG327" s="130"/>
      <c r="BM327" s="130">
        <v>1</v>
      </c>
      <c r="BN327" s="126">
        <v>0.5</v>
      </c>
      <c r="BO327" s="126">
        <v>0.5</v>
      </c>
      <c r="BY327" s="130"/>
      <c r="CG327" s="131"/>
      <c r="CH327" s="132" t="s">
        <v>1329</v>
      </c>
      <c r="CI327" s="132">
        <v>90</v>
      </c>
      <c r="CJ327" s="132" t="s">
        <v>514</v>
      </c>
      <c r="CK327" s="133"/>
      <c r="CL327" s="134"/>
      <c r="CM327" s="134"/>
      <c r="CN327" s="134"/>
      <c r="CO327" s="134"/>
      <c r="CP327" s="134"/>
      <c r="CQ327" s="134"/>
      <c r="CR327" s="134"/>
      <c r="CS327" s="134"/>
      <c r="CT327" s="134"/>
      <c r="CU327" s="134"/>
      <c r="CV327" s="134"/>
      <c r="CW327" s="134"/>
      <c r="CX327" s="134"/>
      <c r="CY327" s="134"/>
      <c r="CZ327" s="134"/>
      <c r="DA327" s="134"/>
      <c r="DB327" s="134">
        <v>85</v>
      </c>
      <c r="DC327" s="135">
        <v>15</v>
      </c>
      <c r="DD327" s="134"/>
      <c r="DE327" s="134"/>
      <c r="DF327" s="134"/>
      <c r="DG327" s="134"/>
      <c r="DH327" s="134"/>
      <c r="DI327" s="134"/>
      <c r="DJ327" s="134"/>
      <c r="DK327" s="207">
        <v>100</v>
      </c>
      <c r="DL327" s="131"/>
      <c r="DM327" s="134"/>
      <c r="DN327" s="134"/>
      <c r="DO327" s="136"/>
      <c r="DQ327" s="131"/>
      <c r="DR327" s="136"/>
      <c r="DS327" s="131"/>
      <c r="DT327" s="160" t="s">
        <v>1771</v>
      </c>
      <c r="DW327" s="215">
        <v>100</v>
      </c>
      <c r="DX327" s="214" t="e">
        <v>#N/A</v>
      </c>
      <c r="DY327" s="156" t="s">
        <v>1405</v>
      </c>
      <c r="DZ327" s="139" t="s">
        <v>1770</v>
      </c>
      <c r="EA327" s="139"/>
      <c r="ED327" s="229" t="s">
        <v>2517</v>
      </c>
      <c r="EE327" s="140"/>
      <c r="EG327" s="140"/>
      <c r="EI327" s="218"/>
      <c r="EJ327" s="143"/>
      <c r="EK327" s="221"/>
      <c r="EM327" s="109"/>
      <c r="EN327" s="109"/>
      <c r="EZ327" s="192" t="e">
        <f t="shared" si="88"/>
        <v>#DIV/0!</v>
      </c>
      <c r="FA327" s="192" t="e">
        <f t="shared" si="89"/>
        <v>#DIV/0!</v>
      </c>
      <c r="FB327" s="192" t="e">
        <f t="shared" si="90"/>
        <v>#DIV/0!</v>
      </c>
      <c r="FC327" s="192" t="e">
        <f t="shared" si="91"/>
        <v>#DIV/0!</v>
      </c>
      <c r="FD327" s="192" t="e">
        <f t="shared" si="92"/>
        <v>#DIV/0!</v>
      </c>
      <c r="FE327" s="193" t="e">
        <f t="shared" si="93"/>
        <v>#DIV/0!</v>
      </c>
      <c r="FF327" s="194" t="e">
        <f t="shared" si="94"/>
        <v>#DIV/0!</v>
      </c>
      <c r="FG327" s="144"/>
      <c r="FI327" s="778">
        <f t="shared" si="95"/>
        <v>0</v>
      </c>
      <c r="FJ327" s="779" t="e">
        <f t="shared" si="96"/>
        <v>#DIV/0!</v>
      </c>
      <c r="FK327" s="779" t="e">
        <f t="shared" si="97"/>
        <v>#DIV/0!</v>
      </c>
      <c r="FL327" s="780" t="e">
        <f t="shared" si="98"/>
        <v>#DIV/0!</v>
      </c>
      <c r="FM327" s="169" t="e">
        <f t="shared" si="99"/>
        <v>#DIV/0!</v>
      </c>
      <c r="FN327" s="783" t="e">
        <f t="shared" si="100"/>
        <v>#DIV/0!</v>
      </c>
    </row>
    <row r="328" spans="1:1038" ht="18" customHeight="1">
      <c r="A328" s="125" t="s">
        <v>1646</v>
      </c>
      <c r="B328" s="126" t="s">
        <v>1647</v>
      </c>
      <c r="D328" s="126" t="s">
        <v>1279</v>
      </c>
      <c r="E328" s="126">
        <v>54</v>
      </c>
      <c r="F328" s="126">
        <v>1</v>
      </c>
      <c r="G328" s="285" t="str">
        <f t="shared" si="87"/>
        <v>54-1</v>
      </c>
      <c r="H328" s="277">
        <v>28</v>
      </c>
      <c r="I328" s="126">
        <v>46</v>
      </c>
      <c r="K328" s="545" t="b">
        <f>IF(I329=1,IF(((VLOOKUP($G328,[1]Depth_Lookup!#REF!,9,FALSE))-(H328/100))=0,"Good",IF(((VLOOKUP($G328,[1]Depth_Lookup!$A$3:$J$550,9,FALSE))-(H328/100))&gt;0,"Too Short","Too Long")))</f>
        <v>0</v>
      </c>
      <c r="L328" s="171">
        <f>(VLOOKUP($G328,Depth_Lookup!$A$3:$J$410,10,FALSE))+(H328/100)</f>
        <v>125.98</v>
      </c>
      <c r="M328" s="171">
        <f>(VLOOKUP($G328,Depth_Lookup!$A$3:$J$410,10,FALSE))+(I328/100)</f>
        <v>126.16</v>
      </c>
      <c r="N328" s="127" t="s">
        <v>1772</v>
      </c>
      <c r="O328" s="126">
        <v>1</v>
      </c>
      <c r="P328" s="126" t="s">
        <v>853</v>
      </c>
      <c r="Q328" s="126" t="s">
        <v>125</v>
      </c>
      <c r="R328" s="196" t="s">
        <v>1633</v>
      </c>
      <c r="S328" s="126" t="s">
        <v>587</v>
      </c>
      <c r="T328" s="126" t="s">
        <v>587</v>
      </c>
      <c r="U328" s="126" t="s">
        <v>108</v>
      </c>
      <c r="V328" s="126" t="s">
        <v>96</v>
      </c>
      <c r="W328" s="126" t="s">
        <v>102</v>
      </c>
      <c r="X328" s="202">
        <v>5</v>
      </c>
      <c r="Y328" s="126" t="s">
        <v>90</v>
      </c>
      <c r="Z328" s="126" t="s">
        <v>91</v>
      </c>
      <c r="AF328" s="196" t="e">
        <v>#N/A</v>
      </c>
      <c r="AI328" s="130">
        <v>73</v>
      </c>
      <c r="AO328" s="130"/>
      <c r="AU328" s="130">
        <v>1</v>
      </c>
      <c r="AV328" s="126">
        <v>3</v>
      </c>
      <c r="AW328" s="126">
        <v>0.5</v>
      </c>
      <c r="AX328" s="126" t="s">
        <v>110</v>
      </c>
      <c r="AY328" s="126" t="s">
        <v>103</v>
      </c>
      <c r="BA328" s="130">
        <v>25</v>
      </c>
      <c r="BB328" s="126">
        <v>5</v>
      </c>
      <c r="BC328" s="126">
        <v>4</v>
      </c>
      <c r="BD328" s="126" t="s">
        <v>110</v>
      </c>
      <c r="BE328" s="126" t="s">
        <v>103</v>
      </c>
      <c r="BG328" s="130"/>
      <c r="BM328" s="130">
        <v>1</v>
      </c>
      <c r="BN328" s="126">
        <v>2</v>
      </c>
      <c r="BO328" s="126">
        <v>0.5</v>
      </c>
      <c r="BY328" s="130"/>
      <c r="CG328" s="131"/>
      <c r="CH328" s="132" t="s">
        <v>1472</v>
      </c>
      <c r="CI328" s="132">
        <v>100</v>
      </c>
      <c r="CJ328" s="132" t="s">
        <v>514</v>
      </c>
      <c r="CK328" s="133"/>
      <c r="CL328" s="134"/>
      <c r="CM328" s="134"/>
      <c r="CN328" s="134"/>
      <c r="CO328" s="134"/>
      <c r="CP328" s="134"/>
      <c r="CQ328" s="134"/>
      <c r="CR328" s="134"/>
      <c r="CS328" s="134"/>
      <c r="CT328" s="134"/>
      <c r="CU328" s="134"/>
      <c r="CV328" s="134"/>
      <c r="CW328" s="134"/>
      <c r="CX328" s="134"/>
      <c r="CY328" s="134"/>
      <c r="CZ328" s="134"/>
      <c r="DA328" s="134"/>
      <c r="DB328" s="134">
        <v>75</v>
      </c>
      <c r="DC328" s="135">
        <v>25</v>
      </c>
      <c r="DD328" s="134"/>
      <c r="DE328" s="134"/>
      <c r="DF328" s="134"/>
      <c r="DG328" s="134"/>
      <c r="DH328" s="134"/>
      <c r="DI328" s="134"/>
      <c r="DJ328" s="134"/>
      <c r="DK328" s="207">
        <v>100</v>
      </c>
      <c r="DL328" s="131"/>
      <c r="DM328" s="134"/>
      <c r="DN328" s="134"/>
      <c r="DO328" s="136"/>
      <c r="DQ328" s="131"/>
      <c r="DR328" s="136"/>
      <c r="DS328" s="131"/>
      <c r="DT328" s="160" t="s">
        <v>1600</v>
      </c>
      <c r="DW328" s="215">
        <v>100</v>
      </c>
      <c r="DX328" s="214" t="e">
        <v>#N/A</v>
      </c>
      <c r="DY328" s="156" t="s">
        <v>1597</v>
      </c>
      <c r="DZ328" s="139" t="s">
        <v>1773</v>
      </c>
      <c r="EA328" s="139"/>
      <c r="ED328" s="229" t="s">
        <v>2517</v>
      </c>
      <c r="EE328" s="140"/>
      <c r="EG328" s="140"/>
      <c r="EI328" s="218"/>
      <c r="EJ328" s="143"/>
      <c r="EK328" s="221"/>
      <c r="EM328" s="109"/>
      <c r="EN328" s="109"/>
      <c r="EZ328" s="192" t="e">
        <f t="shared" si="88"/>
        <v>#DIV/0!</v>
      </c>
      <c r="FA328" s="192" t="e">
        <f t="shared" si="89"/>
        <v>#DIV/0!</v>
      </c>
      <c r="FB328" s="192" t="e">
        <f t="shared" si="90"/>
        <v>#DIV/0!</v>
      </c>
      <c r="FC328" s="192" t="e">
        <f t="shared" si="91"/>
        <v>#DIV/0!</v>
      </c>
      <c r="FD328" s="192" t="e">
        <f t="shared" si="92"/>
        <v>#DIV/0!</v>
      </c>
      <c r="FE328" s="193" t="e">
        <f t="shared" si="93"/>
        <v>#DIV/0!</v>
      </c>
      <c r="FF328" s="194" t="e">
        <f t="shared" si="94"/>
        <v>#DIV/0!</v>
      </c>
      <c r="FG328" s="144"/>
      <c r="FI328" s="778">
        <f t="shared" si="95"/>
        <v>0</v>
      </c>
      <c r="FJ328" s="779" t="e">
        <f t="shared" si="96"/>
        <v>#DIV/0!</v>
      </c>
      <c r="FK328" s="779" t="e">
        <f t="shared" si="97"/>
        <v>#DIV/0!</v>
      </c>
      <c r="FL328" s="780" t="e">
        <f t="shared" si="98"/>
        <v>#DIV/0!</v>
      </c>
      <c r="FM328" s="169" t="e">
        <f t="shared" si="99"/>
        <v>#DIV/0!</v>
      </c>
      <c r="FN328" s="783" t="e">
        <f t="shared" si="100"/>
        <v>#DIV/0!</v>
      </c>
    </row>
    <row r="329" spans="1:1038" s="288" customFormat="1" ht="18" customHeight="1">
      <c r="A329" s="352" t="s">
        <v>1646</v>
      </c>
      <c r="B329" s="227" t="s">
        <v>1647</v>
      </c>
      <c r="C329" s="227"/>
      <c r="D329" s="227" t="s">
        <v>1279</v>
      </c>
      <c r="E329" s="227">
        <v>54</v>
      </c>
      <c r="F329" s="227">
        <v>1</v>
      </c>
      <c r="G329" s="285" t="str">
        <f t="shared" si="87"/>
        <v>54-1</v>
      </c>
      <c r="H329" s="278">
        <v>46</v>
      </c>
      <c r="I329" s="227">
        <v>71</v>
      </c>
      <c r="J329" s="226"/>
      <c r="K329" s="545" t="b">
        <f>IF(I330=1,IF(((VLOOKUP($G329,[1]Depth_Lookup!#REF!,9,FALSE))-(H329/100))=0,"Good",IF(((VLOOKUP($G329,[1]Depth_Lookup!$A$3:$J$550,9,FALSE))-(H329/100))&gt;0,"Too Short","Too Long")))</f>
        <v>0</v>
      </c>
      <c r="L329" s="171">
        <f>(VLOOKUP($G329,Depth_Lookup!$A$3:$J$410,10,FALSE))+(H329/100)</f>
        <v>126.16</v>
      </c>
      <c r="M329" s="171">
        <f>(VLOOKUP($G329,Depth_Lookup!$A$3:$J$410,10,FALSE))+(I329/100)</f>
        <v>126.41</v>
      </c>
      <c r="N329" s="230" t="s">
        <v>1774</v>
      </c>
      <c r="O329" s="227">
        <v>1</v>
      </c>
      <c r="P329" s="227" t="s">
        <v>853</v>
      </c>
      <c r="Q329" s="227" t="s">
        <v>125</v>
      </c>
      <c r="R329" s="286" t="s">
        <v>1633</v>
      </c>
      <c r="S329" s="227" t="s">
        <v>587</v>
      </c>
      <c r="T329" s="227" t="s">
        <v>587</v>
      </c>
      <c r="U329" s="227" t="s">
        <v>108</v>
      </c>
      <c r="V329" s="227" t="s">
        <v>96</v>
      </c>
      <c r="W329" s="227" t="s">
        <v>102</v>
      </c>
      <c r="X329" s="287">
        <v>5</v>
      </c>
      <c r="Y329" s="227" t="s">
        <v>90</v>
      </c>
      <c r="Z329" s="227" t="s">
        <v>91</v>
      </c>
      <c r="AA329" s="227"/>
      <c r="AB329" s="227"/>
      <c r="AC329" s="227"/>
      <c r="AD329" s="227"/>
      <c r="AE329" s="233"/>
      <c r="AF329" s="286" t="e">
        <v>#N/A</v>
      </c>
      <c r="AG329" s="237"/>
      <c r="AH329" s="227"/>
      <c r="AI329" s="240">
        <v>73</v>
      </c>
      <c r="AJ329" s="227"/>
      <c r="AK329" s="227"/>
      <c r="AL329" s="227"/>
      <c r="AM329" s="227"/>
      <c r="AN329" s="227"/>
      <c r="AO329" s="240"/>
      <c r="AP329" s="227"/>
      <c r="AQ329" s="227"/>
      <c r="AR329" s="227"/>
      <c r="AS329" s="227"/>
      <c r="AT329" s="227"/>
      <c r="AU329" s="240">
        <v>1</v>
      </c>
      <c r="AV329" s="227">
        <v>2</v>
      </c>
      <c r="AW329" s="227">
        <v>0.5</v>
      </c>
      <c r="AX329" s="227" t="s">
        <v>110</v>
      </c>
      <c r="AY329" s="227" t="s">
        <v>103</v>
      </c>
      <c r="AZ329" s="227"/>
      <c r="BA329" s="240">
        <v>25</v>
      </c>
      <c r="BB329" s="227">
        <v>9</v>
      </c>
      <c r="BC329" s="227">
        <v>4</v>
      </c>
      <c r="BD329" s="227" t="s">
        <v>110</v>
      </c>
      <c r="BE329" s="227" t="s">
        <v>103</v>
      </c>
      <c r="BF329" s="227"/>
      <c r="BG329" s="240"/>
      <c r="BH329" s="227"/>
      <c r="BI329" s="227"/>
      <c r="BJ329" s="227"/>
      <c r="BK329" s="227"/>
      <c r="BL329" s="227"/>
      <c r="BM329" s="240">
        <v>1</v>
      </c>
      <c r="BN329" s="227">
        <v>1</v>
      </c>
      <c r="BO329" s="227">
        <v>0.5</v>
      </c>
      <c r="BP329" s="227"/>
      <c r="BQ329" s="227"/>
      <c r="BR329" s="227"/>
      <c r="BS329" s="227"/>
      <c r="BT329" s="227"/>
      <c r="BU329" s="227"/>
      <c r="BV329" s="227"/>
      <c r="BW329" s="227"/>
      <c r="BX329" s="227"/>
      <c r="BY329" s="240"/>
      <c r="BZ329" s="227"/>
      <c r="CA329" s="227"/>
      <c r="CB329" s="227"/>
      <c r="CC329" s="227"/>
      <c r="CD329" s="227"/>
      <c r="CE329" s="227"/>
      <c r="CF329" s="227"/>
      <c r="CG329" s="148"/>
      <c r="CH329" s="149" t="s">
        <v>1329</v>
      </c>
      <c r="CI329" s="149">
        <v>90</v>
      </c>
      <c r="CJ329" s="149" t="s">
        <v>514</v>
      </c>
      <c r="CK329" s="149"/>
      <c r="CL329" s="152"/>
      <c r="CM329" s="152"/>
      <c r="CN329" s="152"/>
      <c r="CO329" s="152"/>
      <c r="CP329" s="152"/>
      <c r="CQ329" s="152"/>
      <c r="CR329" s="152"/>
      <c r="CS329" s="152"/>
      <c r="CT329" s="152"/>
      <c r="CU329" s="152"/>
      <c r="CV329" s="152"/>
      <c r="CW329" s="152"/>
      <c r="CX329" s="152"/>
      <c r="CY329" s="152"/>
      <c r="CZ329" s="152"/>
      <c r="DA329" s="152"/>
      <c r="DB329" s="152">
        <v>75</v>
      </c>
      <c r="DC329" s="229">
        <v>25</v>
      </c>
      <c r="DD329" s="152"/>
      <c r="DE329" s="152"/>
      <c r="DF329" s="152"/>
      <c r="DG329" s="152"/>
      <c r="DH329" s="152"/>
      <c r="DI329" s="152"/>
      <c r="DJ329" s="152"/>
      <c r="DK329" s="208">
        <v>100</v>
      </c>
      <c r="DL329" s="148"/>
      <c r="DM329" s="152"/>
      <c r="DN329" s="152"/>
      <c r="DO329" s="153"/>
      <c r="DQ329" s="148"/>
      <c r="DR329" s="153"/>
      <c r="DS329" s="148"/>
      <c r="DT329" s="289" t="s">
        <v>1389</v>
      </c>
      <c r="DU329" s="229"/>
      <c r="DV329" s="229"/>
      <c r="DW329" s="384">
        <v>100</v>
      </c>
      <c r="DX329" s="291" t="e">
        <v>#N/A</v>
      </c>
      <c r="DY329" s="157" t="s">
        <v>1405</v>
      </c>
      <c r="DZ329" s="154" t="s">
        <v>1770</v>
      </c>
      <c r="EA329" s="154"/>
      <c r="EB329" s="229"/>
      <c r="EC329" s="292"/>
      <c r="ED329" s="229" t="s">
        <v>2517</v>
      </c>
      <c r="EE329" s="293"/>
      <c r="EF329" s="294"/>
      <c r="EG329" s="293"/>
      <c r="EH329" s="295"/>
      <c r="EI329" s="296"/>
      <c r="EJ329" s="297"/>
      <c r="EK329" s="298"/>
      <c r="EL329" s="293"/>
      <c r="EM329" s="295"/>
      <c r="EN329" s="295"/>
      <c r="EO329" s="321"/>
      <c r="EP329" s="321"/>
      <c r="EQ329" s="321"/>
      <c r="ER329" s="321"/>
      <c r="ES329" s="321"/>
      <c r="ET329" s="321"/>
      <c r="EU329" s="321"/>
      <c r="EV329" s="322"/>
      <c r="EW329" s="322"/>
      <c r="EX329" s="322"/>
      <c r="EY329" s="322"/>
      <c r="EZ329" s="192" t="e">
        <f t="shared" si="88"/>
        <v>#DIV/0!</v>
      </c>
      <c r="FA329" s="192" t="e">
        <f t="shared" si="89"/>
        <v>#DIV/0!</v>
      </c>
      <c r="FB329" s="192" t="e">
        <f t="shared" si="90"/>
        <v>#DIV/0!</v>
      </c>
      <c r="FC329" s="192" t="e">
        <f t="shared" si="91"/>
        <v>#DIV/0!</v>
      </c>
      <c r="FD329" s="192" t="e">
        <f t="shared" si="92"/>
        <v>#DIV/0!</v>
      </c>
      <c r="FE329" s="193" t="e">
        <f t="shared" si="93"/>
        <v>#DIV/0!</v>
      </c>
      <c r="FF329" s="194" t="e">
        <f t="shared" si="94"/>
        <v>#DIV/0!</v>
      </c>
      <c r="FG329" s="321"/>
      <c r="FH329" s="295"/>
      <c r="FI329" s="778">
        <f t="shared" si="95"/>
        <v>0</v>
      </c>
      <c r="FJ329" s="779" t="e">
        <f t="shared" si="96"/>
        <v>#DIV/0!</v>
      </c>
      <c r="FK329" s="779" t="e">
        <f t="shared" si="97"/>
        <v>#DIV/0!</v>
      </c>
      <c r="FL329" s="780" t="e">
        <f t="shared" si="98"/>
        <v>#DIV/0!</v>
      </c>
      <c r="FM329" s="169" t="e">
        <f t="shared" si="99"/>
        <v>#DIV/0!</v>
      </c>
      <c r="FN329" s="783" t="e">
        <f t="shared" si="100"/>
        <v>#DIV/0!</v>
      </c>
      <c r="FO329" s="227"/>
      <c r="FP329" s="227"/>
      <c r="FQ329" s="227"/>
      <c r="FR329" s="227"/>
      <c r="FS329" s="227"/>
      <c r="FT329" s="227"/>
      <c r="FU329" s="227"/>
      <c r="FV329" s="227"/>
      <c r="FW329" s="227"/>
      <c r="FX329" s="227"/>
      <c r="FY329" s="227"/>
      <c r="FZ329" s="227"/>
      <c r="GA329" s="227"/>
      <c r="GB329" s="227"/>
      <c r="GC329" s="227"/>
      <c r="GD329" s="227"/>
      <c r="GE329" s="227"/>
      <c r="GF329" s="227"/>
      <c r="GG329" s="227"/>
      <c r="GH329" s="227"/>
      <c r="GI329" s="227"/>
      <c r="GJ329" s="227"/>
      <c r="GK329" s="227"/>
      <c r="GL329" s="227"/>
      <c r="GM329" s="227"/>
      <c r="GN329" s="227"/>
      <c r="GO329" s="227"/>
      <c r="GP329" s="227"/>
      <c r="GQ329" s="227"/>
      <c r="GR329" s="227"/>
      <c r="GS329" s="227"/>
      <c r="GT329" s="227"/>
      <c r="GU329" s="227"/>
      <c r="GV329" s="227"/>
      <c r="GW329" s="227"/>
      <c r="GX329" s="227"/>
      <c r="GY329" s="227"/>
      <c r="GZ329" s="227"/>
      <c r="HA329" s="227"/>
      <c r="HB329" s="227"/>
      <c r="HC329" s="227"/>
      <c r="HD329" s="227"/>
      <c r="HE329" s="227"/>
      <c r="HF329" s="227"/>
      <c r="HG329" s="227"/>
      <c r="HH329" s="227"/>
      <c r="HI329" s="227"/>
      <c r="HJ329" s="227"/>
      <c r="HK329" s="227"/>
      <c r="HL329" s="227"/>
      <c r="HM329" s="227"/>
      <c r="HN329" s="227"/>
      <c r="HO329" s="227"/>
      <c r="HP329" s="227"/>
      <c r="HQ329" s="227"/>
      <c r="HR329" s="227"/>
      <c r="HS329" s="227"/>
      <c r="HT329" s="227"/>
      <c r="HU329" s="227"/>
      <c r="HV329" s="227"/>
      <c r="HW329" s="227"/>
      <c r="HX329" s="227"/>
      <c r="HY329" s="227"/>
      <c r="HZ329" s="227"/>
      <c r="IA329" s="227"/>
      <c r="IB329" s="227"/>
      <c r="IC329" s="227"/>
      <c r="ID329" s="227"/>
      <c r="IE329" s="227"/>
      <c r="IF329" s="227"/>
      <c r="IG329" s="227"/>
      <c r="IH329" s="227"/>
      <c r="II329" s="227"/>
      <c r="IJ329" s="227"/>
      <c r="IK329" s="227"/>
      <c r="IL329" s="227"/>
      <c r="IM329" s="227"/>
      <c r="IN329" s="227"/>
      <c r="IO329" s="227"/>
      <c r="IP329" s="227"/>
      <c r="IQ329" s="227"/>
      <c r="IR329" s="227"/>
      <c r="IS329" s="227"/>
      <c r="IT329" s="227"/>
      <c r="IU329" s="227"/>
      <c r="IV329" s="227"/>
      <c r="IW329" s="227"/>
      <c r="IX329" s="227"/>
      <c r="IY329" s="227"/>
      <c r="IZ329" s="227"/>
      <c r="JA329" s="227"/>
      <c r="JB329" s="227"/>
      <c r="JC329" s="227"/>
      <c r="JD329" s="227"/>
      <c r="JE329" s="227"/>
      <c r="JF329" s="227"/>
      <c r="JG329" s="227"/>
      <c r="JH329" s="227"/>
      <c r="JI329" s="227"/>
      <c r="JJ329" s="227"/>
      <c r="JK329" s="227"/>
      <c r="JL329" s="227"/>
      <c r="JM329" s="227"/>
      <c r="JN329" s="227"/>
      <c r="JO329" s="227"/>
      <c r="JP329" s="227"/>
      <c r="JQ329" s="227"/>
      <c r="JR329" s="227"/>
      <c r="JS329" s="227"/>
      <c r="JT329" s="227"/>
      <c r="JU329" s="227"/>
      <c r="JV329" s="227"/>
      <c r="JW329" s="227"/>
      <c r="JX329" s="227"/>
      <c r="JY329" s="227"/>
      <c r="JZ329" s="227"/>
      <c r="KA329" s="227"/>
      <c r="KB329" s="227"/>
      <c r="KC329" s="227"/>
      <c r="KD329" s="227"/>
      <c r="KE329" s="227"/>
      <c r="KF329" s="227"/>
      <c r="KG329" s="227"/>
      <c r="KH329" s="227"/>
      <c r="KI329" s="227"/>
      <c r="KJ329" s="227"/>
      <c r="KK329" s="227"/>
      <c r="KL329" s="227"/>
      <c r="KM329" s="227"/>
      <c r="KN329" s="227"/>
      <c r="KO329" s="227"/>
      <c r="KP329" s="227"/>
      <c r="KQ329" s="227"/>
      <c r="KR329" s="227"/>
      <c r="KS329" s="227"/>
      <c r="KT329" s="227"/>
      <c r="KU329" s="227"/>
      <c r="KV329" s="227"/>
      <c r="KW329" s="227"/>
      <c r="KX329" s="227"/>
      <c r="KY329" s="227"/>
      <c r="KZ329" s="227"/>
      <c r="LA329" s="227"/>
      <c r="LB329" s="227"/>
      <c r="LC329" s="227"/>
      <c r="LD329" s="227"/>
      <c r="LE329" s="227"/>
      <c r="LF329" s="227"/>
      <c r="LG329" s="227"/>
      <c r="LH329" s="227"/>
      <c r="LI329" s="227"/>
      <c r="LJ329" s="227"/>
      <c r="LK329" s="227"/>
      <c r="LL329" s="227"/>
      <c r="LM329" s="227"/>
      <c r="LN329" s="227"/>
      <c r="LO329" s="227"/>
      <c r="LP329" s="227"/>
      <c r="LQ329" s="227"/>
      <c r="LR329" s="227"/>
      <c r="LS329" s="227"/>
      <c r="LT329" s="227"/>
      <c r="LU329" s="227"/>
      <c r="LV329" s="227"/>
      <c r="LW329" s="227"/>
      <c r="LX329" s="227"/>
      <c r="LY329" s="227"/>
      <c r="LZ329" s="227"/>
      <c r="MA329" s="227"/>
      <c r="MB329" s="227"/>
      <c r="MC329" s="227"/>
      <c r="MD329" s="227"/>
      <c r="ME329" s="227"/>
      <c r="MF329" s="227"/>
      <c r="MG329" s="227"/>
      <c r="MH329" s="227"/>
      <c r="MI329" s="227"/>
      <c r="MJ329" s="227"/>
      <c r="MK329" s="227"/>
      <c r="ML329" s="227"/>
      <c r="MM329" s="227"/>
      <c r="MN329" s="227"/>
      <c r="MO329" s="227"/>
      <c r="MP329" s="227"/>
      <c r="MQ329" s="227"/>
      <c r="MR329" s="227"/>
      <c r="MS329" s="227"/>
      <c r="MT329" s="227"/>
      <c r="MU329" s="227"/>
      <c r="MV329" s="227"/>
      <c r="MW329" s="227"/>
      <c r="MX329" s="227"/>
      <c r="MY329" s="227"/>
      <c r="MZ329" s="227"/>
      <c r="NA329" s="227"/>
      <c r="NB329" s="227"/>
      <c r="NC329" s="227"/>
      <c r="ND329" s="227"/>
      <c r="NE329" s="227"/>
      <c r="NF329" s="227"/>
      <c r="NG329" s="227"/>
      <c r="NH329" s="227"/>
      <c r="NI329" s="227"/>
      <c r="NJ329" s="227"/>
      <c r="NK329" s="227"/>
      <c r="NL329" s="227"/>
      <c r="NM329" s="227"/>
      <c r="NN329" s="227"/>
      <c r="NO329" s="227"/>
      <c r="NP329" s="227"/>
      <c r="NQ329" s="227"/>
      <c r="NR329" s="227"/>
      <c r="NS329" s="227"/>
      <c r="NT329" s="227"/>
      <c r="NU329" s="227"/>
      <c r="NV329" s="227"/>
      <c r="NW329" s="227"/>
      <c r="NX329" s="227"/>
      <c r="NY329" s="227"/>
      <c r="NZ329" s="227"/>
      <c r="OA329" s="227"/>
      <c r="OB329" s="227"/>
      <c r="OC329" s="227"/>
      <c r="OD329" s="227"/>
      <c r="OE329" s="227"/>
      <c r="OF329" s="227"/>
      <c r="OG329" s="227"/>
      <c r="OH329" s="227"/>
      <c r="OI329" s="227"/>
      <c r="OJ329" s="227"/>
      <c r="OK329" s="227"/>
      <c r="OL329" s="227"/>
      <c r="OM329" s="227"/>
      <c r="ON329" s="227"/>
      <c r="OO329" s="227"/>
      <c r="OP329" s="227"/>
      <c r="OQ329" s="227"/>
      <c r="OR329" s="227"/>
      <c r="OS329" s="227"/>
      <c r="OT329" s="227"/>
      <c r="OU329" s="227"/>
      <c r="OV329" s="227"/>
      <c r="OW329" s="227"/>
      <c r="OX329" s="227"/>
      <c r="OY329" s="227"/>
      <c r="OZ329" s="227"/>
      <c r="PA329" s="227"/>
      <c r="PB329" s="227"/>
      <c r="PC329" s="227"/>
      <c r="PD329" s="227"/>
      <c r="PE329" s="227"/>
      <c r="PF329" s="227"/>
      <c r="PG329" s="227"/>
      <c r="PH329" s="227"/>
      <c r="PI329" s="227"/>
      <c r="PJ329" s="227"/>
      <c r="PK329" s="227"/>
      <c r="PL329" s="227"/>
      <c r="PM329" s="227"/>
      <c r="PN329" s="227"/>
      <c r="PO329" s="227"/>
      <c r="PP329" s="227"/>
      <c r="PQ329" s="227"/>
      <c r="PR329" s="227"/>
      <c r="PS329" s="227"/>
      <c r="PT329" s="227"/>
      <c r="PU329" s="227"/>
      <c r="PV329" s="227"/>
      <c r="PW329" s="227"/>
      <c r="PX329" s="227"/>
      <c r="PY329" s="227"/>
      <c r="PZ329" s="227"/>
      <c r="QA329" s="227"/>
      <c r="QB329" s="227"/>
      <c r="QC329" s="227"/>
      <c r="QD329" s="227"/>
      <c r="QE329" s="227"/>
      <c r="QF329" s="227"/>
      <c r="QG329" s="227"/>
      <c r="QH329" s="227"/>
      <c r="QI329" s="227"/>
      <c r="QJ329" s="227"/>
      <c r="QK329" s="227"/>
      <c r="QL329" s="227"/>
      <c r="QM329" s="227"/>
      <c r="QN329" s="227"/>
      <c r="QO329" s="227"/>
      <c r="QP329" s="227"/>
      <c r="QQ329" s="227"/>
      <c r="QR329" s="227"/>
      <c r="QS329" s="227"/>
      <c r="QT329" s="227"/>
      <c r="QU329" s="227"/>
      <c r="QV329" s="227"/>
      <c r="QW329" s="227"/>
      <c r="QX329" s="227"/>
      <c r="QY329" s="227"/>
      <c r="QZ329" s="227"/>
      <c r="RA329" s="227"/>
      <c r="RB329" s="227"/>
      <c r="RC329" s="227"/>
      <c r="RD329" s="227"/>
      <c r="RE329" s="227"/>
      <c r="RF329" s="227"/>
      <c r="RG329" s="227"/>
      <c r="RH329" s="227"/>
      <c r="RI329" s="227"/>
      <c r="RJ329" s="227"/>
      <c r="RK329" s="227"/>
      <c r="RL329" s="227"/>
      <c r="RM329" s="227"/>
      <c r="RN329" s="227"/>
      <c r="RO329" s="227"/>
      <c r="RP329" s="227"/>
      <c r="RQ329" s="227"/>
      <c r="RR329" s="227"/>
      <c r="RS329" s="227"/>
      <c r="RT329" s="227"/>
      <c r="RU329" s="227"/>
      <c r="RV329" s="227"/>
      <c r="RW329" s="227"/>
      <c r="RX329" s="227"/>
      <c r="RY329" s="227"/>
      <c r="RZ329" s="227"/>
      <c r="SA329" s="227"/>
      <c r="SB329" s="227"/>
      <c r="SC329" s="227"/>
      <c r="SD329" s="227"/>
      <c r="SE329" s="227"/>
      <c r="SF329" s="227"/>
      <c r="SG329" s="227"/>
      <c r="SH329" s="227"/>
      <c r="SI329" s="227"/>
      <c r="SJ329" s="227"/>
      <c r="SK329" s="227"/>
      <c r="SL329" s="227"/>
      <c r="SM329" s="227"/>
      <c r="SN329" s="227"/>
      <c r="SO329" s="227"/>
      <c r="SP329" s="227"/>
      <c r="SQ329" s="227"/>
      <c r="SR329" s="227"/>
      <c r="SS329" s="227"/>
      <c r="ST329" s="227"/>
      <c r="SU329" s="227"/>
      <c r="SV329" s="227"/>
      <c r="SW329" s="227"/>
      <c r="SX329" s="227"/>
      <c r="SY329" s="227"/>
      <c r="SZ329" s="227"/>
      <c r="TA329" s="227"/>
      <c r="TB329" s="227"/>
      <c r="TC329" s="227"/>
      <c r="TD329" s="227"/>
      <c r="TE329" s="227"/>
      <c r="TF329" s="227"/>
      <c r="TG329" s="227"/>
      <c r="TH329" s="227"/>
      <c r="TI329" s="227"/>
      <c r="TJ329" s="227"/>
      <c r="TK329" s="227"/>
      <c r="TL329" s="227"/>
      <c r="TM329" s="227"/>
      <c r="TN329" s="227"/>
      <c r="TO329" s="227"/>
      <c r="TP329" s="227"/>
      <c r="TQ329" s="227"/>
      <c r="TR329" s="227"/>
      <c r="TS329" s="227"/>
      <c r="TT329" s="227"/>
      <c r="TU329" s="227"/>
      <c r="TV329" s="227"/>
      <c r="TW329" s="227"/>
      <c r="TX329" s="227"/>
      <c r="TY329" s="227"/>
      <c r="TZ329" s="227"/>
      <c r="UA329" s="227"/>
      <c r="UB329" s="227"/>
      <c r="UC329" s="227"/>
      <c r="UD329" s="227"/>
      <c r="UE329" s="227"/>
      <c r="UF329" s="227"/>
      <c r="UG329" s="227"/>
      <c r="UH329" s="227"/>
      <c r="UI329" s="227"/>
      <c r="UJ329" s="227"/>
      <c r="UK329" s="227"/>
      <c r="UL329" s="227"/>
      <c r="UM329" s="227"/>
      <c r="UN329" s="227"/>
      <c r="UO329" s="227"/>
      <c r="UP329" s="227"/>
      <c r="UQ329" s="227"/>
      <c r="UR329" s="227"/>
      <c r="US329" s="227"/>
      <c r="UT329" s="227"/>
      <c r="UU329" s="227"/>
      <c r="UV329" s="227"/>
      <c r="UW329" s="227"/>
      <c r="UX329" s="227"/>
      <c r="UY329" s="227"/>
      <c r="UZ329" s="227"/>
      <c r="VA329" s="227"/>
      <c r="VB329" s="227"/>
      <c r="VC329" s="227"/>
      <c r="VD329" s="227"/>
      <c r="VE329" s="227"/>
      <c r="VF329" s="227"/>
      <c r="VG329" s="227"/>
      <c r="VH329" s="227"/>
      <c r="VI329" s="227"/>
      <c r="VJ329" s="227"/>
      <c r="VK329" s="227"/>
      <c r="VL329" s="227"/>
      <c r="VM329" s="227"/>
      <c r="VN329" s="227"/>
      <c r="VO329" s="227"/>
      <c r="VP329" s="227"/>
      <c r="VQ329" s="227"/>
      <c r="VR329" s="227"/>
      <c r="VS329" s="227"/>
      <c r="VT329" s="227"/>
      <c r="VU329" s="227"/>
      <c r="VV329" s="227"/>
      <c r="VW329" s="227"/>
      <c r="VX329" s="227"/>
      <c r="VY329" s="227"/>
      <c r="VZ329" s="227"/>
      <c r="WA329" s="227"/>
      <c r="WB329" s="227"/>
      <c r="WC329" s="227"/>
      <c r="WD329" s="227"/>
      <c r="WE329" s="227"/>
      <c r="WF329" s="227"/>
      <c r="WG329" s="227"/>
      <c r="WH329" s="227"/>
      <c r="WI329" s="227"/>
      <c r="WJ329" s="227"/>
      <c r="WK329" s="227"/>
      <c r="WL329" s="227"/>
      <c r="WM329" s="227"/>
      <c r="WN329" s="227"/>
      <c r="WO329" s="227"/>
      <c r="WP329" s="227"/>
      <c r="WQ329" s="227"/>
      <c r="WR329" s="227"/>
      <c r="WS329" s="227"/>
      <c r="WT329" s="227"/>
      <c r="WU329" s="227"/>
      <c r="WV329" s="227"/>
      <c r="WW329" s="227"/>
      <c r="WX329" s="227"/>
      <c r="WY329" s="227"/>
      <c r="WZ329" s="227"/>
      <c r="XA329" s="227"/>
      <c r="XB329" s="227"/>
      <c r="XC329" s="227"/>
      <c r="XD329" s="227"/>
      <c r="XE329" s="227"/>
      <c r="XF329" s="227"/>
      <c r="XG329" s="227"/>
      <c r="XH329" s="227"/>
      <c r="XI329" s="227"/>
      <c r="XJ329" s="227"/>
      <c r="XK329" s="227"/>
      <c r="XL329" s="227"/>
      <c r="XM329" s="227"/>
      <c r="XN329" s="227"/>
      <c r="XO329" s="227"/>
      <c r="XP329" s="227"/>
      <c r="XQ329" s="227"/>
      <c r="XR329" s="227"/>
      <c r="XS329" s="227"/>
      <c r="XT329" s="227"/>
      <c r="XU329" s="227"/>
      <c r="XV329" s="227"/>
      <c r="XW329" s="227"/>
      <c r="XX329" s="227"/>
      <c r="XY329" s="227"/>
      <c r="XZ329" s="227"/>
      <c r="YA329" s="227"/>
      <c r="YB329" s="227"/>
      <c r="YC329" s="227"/>
      <c r="YD329" s="227"/>
      <c r="YE329" s="227"/>
      <c r="YF329" s="227"/>
      <c r="YG329" s="227"/>
      <c r="YH329" s="227"/>
      <c r="YI329" s="227"/>
      <c r="YJ329" s="227"/>
      <c r="YK329" s="227"/>
      <c r="YL329" s="227"/>
      <c r="YM329" s="227"/>
      <c r="YN329" s="227"/>
      <c r="YO329" s="227"/>
      <c r="YP329" s="227"/>
      <c r="YQ329" s="227"/>
      <c r="YR329" s="227"/>
      <c r="YS329" s="227"/>
      <c r="YT329" s="227"/>
      <c r="YU329" s="227"/>
      <c r="YV329" s="227"/>
      <c r="YW329" s="227"/>
      <c r="YX329" s="227"/>
      <c r="YY329" s="227"/>
      <c r="YZ329" s="227"/>
      <c r="ZA329" s="227"/>
      <c r="ZB329" s="227"/>
      <c r="ZC329" s="227"/>
      <c r="ZD329" s="227"/>
      <c r="ZE329" s="227"/>
      <c r="ZF329" s="227"/>
      <c r="ZG329" s="227"/>
      <c r="ZH329" s="227"/>
      <c r="ZI329" s="227"/>
      <c r="ZJ329" s="227"/>
      <c r="ZK329" s="227"/>
      <c r="ZL329" s="227"/>
      <c r="ZM329" s="227"/>
      <c r="ZN329" s="227"/>
      <c r="ZO329" s="227"/>
      <c r="ZP329" s="227"/>
      <c r="ZQ329" s="227"/>
      <c r="ZR329" s="227"/>
      <c r="ZS329" s="227"/>
      <c r="ZT329" s="227"/>
      <c r="ZU329" s="227"/>
      <c r="ZV329" s="227"/>
      <c r="ZW329" s="227"/>
      <c r="ZX329" s="227"/>
      <c r="ZY329" s="227"/>
      <c r="ZZ329" s="227"/>
      <c r="AAA329" s="227"/>
      <c r="AAB329" s="227"/>
      <c r="AAC329" s="227"/>
      <c r="AAD329" s="227"/>
      <c r="AAE329" s="227"/>
      <c r="AAF329" s="227"/>
      <c r="AAG329" s="227"/>
      <c r="AAH329" s="227"/>
      <c r="AAI329" s="227"/>
      <c r="AAJ329" s="227"/>
      <c r="AAK329" s="227"/>
      <c r="AAL329" s="227"/>
      <c r="AAM329" s="227"/>
      <c r="AAN329" s="227"/>
      <c r="AAO329" s="227"/>
      <c r="AAP329" s="227"/>
      <c r="AAQ329" s="227"/>
      <c r="AAR329" s="227"/>
      <c r="AAS329" s="227"/>
      <c r="AAT329" s="227"/>
      <c r="AAU329" s="227"/>
      <c r="AAV329" s="227"/>
      <c r="AAW329" s="227"/>
      <c r="AAX329" s="227"/>
      <c r="AAY329" s="227"/>
      <c r="AAZ329" s="227"/>
      <c r="ABA329" s="227"/>
      <c r="ABB329" s="227"/>
      <c r="ABC329" s="227"/>
      <c r="ABD329" s="227"/>
      <c r="ABE329" s="227"/>
      <c r="ABF329" s="227"/>
      <c r="ABG329" s="227"/>
      <c r="ABH329" s="227"/>
      <c r="ABI329" s="227"/>
      <c r="ABJ329" s="227"/>
      <c r="ABK329" s="227"/>
      <c r="ABL329" s="227"/>
      <c r="ABM329" s="227"/>
      <c r="ABN329" s="227"/>
      <c r="ABO329" s="227"/>
      <c r="ABP329" s="227"/>
      <c r="ABQ329" s="227"/>
      <c r="ABR329" s="227"/>
      <c r="ABS329" s="227"/>
      <c r="ABT329" s="227"/>
      <c r="ABU329" s="227"/>
      <c r="ABV329" s="227"/>
      <c r="ABW329" s="227"/>
      <c r="ABX329" s="227"/>
      <c r="ABY329" s="227"/>
      <c r="ABZ329" s="227"/>
      <c r="ACA329" s="227"/>
      <c r="ACB329" s="227"/>
      <c r="ACC329" s="227"/>
      <c r="ACD329" s="227"/>
      <c r="ACE329" s="227"/>
      <c r="ACF329" s="227"/>
      <c r="ACG329" s="227"/>
      <c r="ACH329" s="227"/>
      <c r="ACI329" s="227"/>
      <c r="ACJ329" s="227"/>
      <c r="ACK329" s="227"/>
      <c r="ACL329" s="227"/>
      <c r="ACM329" s="227"/>
      <c r="ACN329" s="227"/>
      <c r="ACO329" s="227"/>
      <c r="ACP329" s="227"/>
      <c r="ACQ329" s="227"/>
      <c r="ACR329" s="227"/>
      <c r="ACS329" s="227"/>
      <c r="ACT329" s="227"/>
      <c r="ACU329" s="227"/>
      <c r="ACV329" s="227"/>
      <c r="ACW329" s="227"/>
      <c r="ACX329" s="227"/>
      <c r="ACY329" s="227"/>
      <c r="ACZ329" s="227"/>
      <c r="ADA329" s="227"/>
      <c r="ADB329" s="227"/>
      <c r="ADC329" s="227"/>
      <c r="ADD329" s="227"/>
      <c r="ADE329" s="227"/>
      <c r="ADF329" s="227"/>
      <c r="ADG329" s="227"/>
      <c r="ADH329" s="227"/>
      <c r="ADI329" s="227"/>
      <c r="ADJ329" s="227"/>
      <c r="ADK329" s="227"/>
      <c r="ADL329" s="227"/>
      <c r="ADM329" s="227"/>
      <c r="ADN329" s="227"/>
      <c r="ADO329" s="227"/>
      <c r="ADP329" s="227"/>
      <c r="ADQ329" s="227"/>
      <c r="ADR329" s="227"/>
      <c r="ADS329" s="227"/>
      <c r="ADT329" s="227"/>
      <c r="ADU329" s="227"/>
      <c r="ADV329" s="227"/>
      <c r="ADW329" s="227"/>
      <c r="ADX329" s="227"/>
      <c r="ADY329" s="227"/>
      <c r="ADZ329" s="227"/>
      <c r="AEA329" s="227"/>
      <c r="AEB329" s="227"/>
      <c r="AEC329" s="227"/>
      <c r="AED329" s="227"/>
      <c r="AEE329" s="227"/>
      <c r="AEF329" s="227"/>
      <c r="AEG329" s="227"/>
      <c r="AEH329" s="227"/>
      <c r="AEI329" s="227"/>
      <c r="AEJ329" s="227"/>
      <c r="AEK329" s="227"/>
      <c r="AEL329" s="227"/>
      <c r="AEM329" s="227"/>
      <c r="AEN329" s="227"/>
      <c r="AEO329" s="227"/>
      <c r="AEP329" s="227"/>
      <c r="AEQ329" s="227"/>
      <c r="AER329" s="227"/>
      <c r="AES329" s="227"/>
      <c r="AET329" s="227"/>
      <c r="AEU329" s="227"/>
      <c r="AEV329" s="227"/>
      <c r="AEW329" s="227"/>
      <c r="AEX329" s="227"/>
      <c r="AEY329" s="227"/>
      <c r="AEZ329" s="227"/>
      <c r="AFA329" s="227"/>
      <c r="AFB329" s="227"/>
      <c r="AFC329" s="227"/>
      <c r="AFD329" s="227"/>
      <c r="AFE329" s="227"/>
      <c r="AFF329" s="227"/>
      <c r="AFG329" s="227"/>
      <c r="AFH329" s="227"/>
      <c r="AFI329" s="227"/>
      <c r="AFJ329" s="227"/>
      <c r="AFK329" s="227"/>
      <c r="AFL329" s="227"/>
      <c r="AFM329" s="227"/>
      <c r="AFN329" s="227"/>
      <c r="AFO329" s="227"/>
      <c r="AFP329" s="227"/>
      <c r="AFQ329" s="227"/>
      <c r="AFR329" s="227"/>
      <c r="AFS329" s="227"/>
      <c r="AFT329" s="227"/>
      <c r="AFU329" s="227"/>
      <c r="AFV329" s="227"/>
      <c r="AFW329" s="227"/>
      <c r="AFX329" s="227"/>
      <c r="AFY329" s="227"/>
      <c r="AFZ329" s="227"/>
      <c r="AGA329" s="227"/>
      <c r="AGB329" s="227"/>
      <c r="AGC329" s="227"/>
      <c r="AGD329" s="227"/>
      <c r="AGE329" s="227"/>
      <c r="AGF329" s="227"/>
      <c r="AGG329" s="227"/>
      <c r="AGH329" s="227"/>
      <c r="AGI329" s="227"/>
      <c r="AGJ329" s="227"/>
      <c r="AGK329" s="227"/>
      <c r="AGL329" s="227"/>
      <c r="AGM329" s="227"/>
      <c r="AGN329" s="227"/>
      <c r="AGO329" s="227"/>
      <c r="AGP329" s="227"/>
      <c r="AGQ329" s="227"/>
      <c r="AGR329" s="227"/>
      <c r="AGS329" s="227"/>
      <c r="AGT329" s="227"/>
      <c r="AGU329" s="227"/>
      <c r="AGV329" s="227"/>
      <c r="AGW329" s="227"/>
      <c r="AGX329" s="227"/>
      <c r="AGY329" s="227"/>
      <c r="AGZ329" s="227"/>
      <c r="AHA329" s="227"/>
      <c r="AHB329" s="227"/>
      <c r="AHC329" s="227"/>
      <c r="AHD329" s="227"/>
      <c r="AHE329" s="227"/>
      <c r="AHF329" s="227"/>
      <c r="AHG329" s="227"/>
      <c r="AHH329" s="227"/>
      <c r="AHI329" s="227"/>
      <c r="AHJ329" s="227"/>
      <c r="AHK329" s="227"/>
      <c r="AHL329" s="227"/>
      <c r="AHM329" s="227"/>
      <c r="AHN329" s="227"/>
      <c r="AHO329" s="227"/>
      <c r="AHP329" s="227"/>
      <c r="AHQ329" s="227"/>
      <c r="AHR329" s="227"/>
      <c r="AHS329" s="227"/>
      <c r="AHT329" s="227"/>
      <c r="AHU329" s="227"/>
      <c r="AHV329" s="227"/>
      <c r="AHW329" s="227"/>
      <c r="AHX329" s="227"/>
      <c r="AHY329" s="227"/>
      <c r="AHZ329" s="227"/>
      <c r="AIA329" s="227"/>
      <c r="AIB329" s="227"/>
      <c r="AIC329" s="227"/>
      <c r="AID329" s="227"/>
      <c r="AIE329" s="227"/>
      <c r="AIF329" s="227"/>
      <c r="AIG329" s="227"/>
      <c r="AIH329" s="227"/>
      <c r="AII329" s="227"/>
      <c r="AIJ329" s="227"/>
      <c r="AIK329" s="227"/>
      <c r="AIL329" s="227"/>
      <c r="AIM329" s="227"/>
      <c r="AIN329" s="227"/>
      <c r="AIO329" s="227"/>
      <c r="AIP329" s="227"/>
      <c r="AIQ329" s="227"/>
      <c r="AIR329" s="227"/>
      <c r="AIS329" s="227"/>
      <c r="AIT329" s="227"/>
      <c r="AIU329" s="227"/>
      <c r="AIV329" s="227"/>
      <c r="AIW329" s="227"/>
      <c r="AIX329" s="227"/>
      <c r="AIY329" s="227"/>
      <c r="AIZ329" s="227"/>
      <c r="AJA329" s="227"/>
      <c r="AJB329" s="227"/>
      <c r="AJC329" s="227"/>
      <c r="AJD329" s="227"/>
      <c r="AJE329" s="227"/>
      <c r="AJF329" s="227"/>
      <c r="AJG329" s="227"/>
      <c r="AJH329" s="227"/>
      <c r="AJI329" s="227"/>
      <c r="AJJ329" s="227"/>
      <c r="AJK329" s="227"/>
      <c r="AJL329" s="227"/>
      <c r="AJM329" s="227"/>
      <c r="AJN329" s="227"/>
      <c r="AJO329" s="227"/>
      <c r="AJP329" s="227"/>
      <c r="AJQ329" s="227"/>
      <c r="AJR329" s="227"/>
      <c r="AJS329" s="227"/>
      <c r="AJT329" s="227"/>
      <c r="AJU329" s="227"/>
      <c r="AJV329" s="227"/>
      <c r="AJW329" s="227"/>
      <c r="AJX329" s="227"/>
      <c r="AJY329" s="227"/>
      <c r="AJZ329" s="227"/>
      <c r="AKA329" s="227"/>
      <c r="AKB329" s="227"/>
      <c r="AKC329" s="227"/>
      <c r="AKD329" s="227"/>
      <c r="AKE329" s="227"/>
      <c r="AKF329" s="227"/>
      <c r="AKG329" s="227"/>
      <c r="AKH329" s="227"/>
      <c r="AKI329" s="227"/>
      <c r="AKJ329" s="227"/>
      <c r="AKK329" s="227"/>
      <c r="AKL329" s="227"/>
      <c r="AKM329" s="227"/>
      <c r="AKN329" s="227"/>
      <c r="AKO329" s="227"/>
      <c r="AKP329" s="227"/>
      <c r="AKQ329" s="227"/>
      <c r="AKR329" s="227"/>
      <c r="AKS329" s="227"/>
      <c r="AKT329" s="227"/>
      <c r="AKU329" s="227"/>
      <c r="AKV329" s="227"/>
      <c r="AKW329" s="227"/>
      <c r="AKX329" s="227"/>
      <c r="AKY329" s="227"/>
      <c r="AKZ329" s="227"/>
      <c r="ALA329" s="227"/>
      <c r="ALB329" s="227"/>
      <c r="ALC329" s="227"/>
      <c r="ALD329" s="227"/>
      <c r="ALE329" s="227"/>
      <c r="ALF329" s="227"/>
      <c r="ALG329" s="227"/>
      <c r="ALH329" s="227"/>
      <c r="ALI329" s="227"/>
      <c r="ALJ329" s="227"/>
      <c r="ALK329" s="227"/>
      <c r="ALL329" s="227"/>
      <c r="ALM329" s="227"/>
      <c r="ALN329" s="227"/>
      <c r="ALO329" s="227"/>
      <c r="ALP329" s="227"/>
      <c r="ALQ329" s="227"/>
      <c r="ALR329" s="227"/>
      <c r="ALS329" s="227"/>
      <c r="ALT329" s="227"/>
      <c r="ALU329" s="227"/>
      <c r="ALV329" s="227"/>
      <c r="ALW329" s="227"/>
      <c r="ALX329" s="227"/>
      <c r="ALY329" s="227"/>
      <c r="ALZ329" s="227"/>
      <c r="AMA329" s="227"/>
      <c r="AMB329" s="227"/>
      <c r="AMC329" s="227"/>
      <c r="AMD329" s="227"/>
      <c r="AME329" s="227"/>
      <c r="AMF329" s="227"/>
      <c r="AMG329" s="227"/>
      <c r="AMH329" s="227"/>
      <c r="AMI329" s="227"/>
      <c r="AMJ329" s="227"/>
      <c r="AMK329" s="227"/>
      <c r="AML329" s="227"/>
      <c r="AMM329" s="227"/>
      <c r="AMN329" s="227"/>
      <c r="AMO329" s="227"/>
      <c r="AMP329" s="227"/>
      <c r="AMQ329" s="227"/>
      <c r="AMR329" s="227"/>
      <c r="AMS329" s="227"/>
      <c r="AMT329" s="227"/>
      <c r="AMU329" s="227"/>
      <c r="AMV329" s="227"/>
      <c r="AMW329" s="227"/>
      <c r="AMX329" s="227"/>
    </row>
    <row r="330" spans="1:1038" ht="18" customHeight="1">
      <c r="A330" s="125" t="s">
        <v>1646</v>
      </c>
      <c r="B330" s="126" t="s">
        <v>1647</v>
      </c>
      <c r="D330" s="126" t="s">
        <v>1279</v>
      </c>
      <c r="E330" s="126">
        <v>54</v>
      </c>
      <c r="F330" s="126">
        <v>2</v>
      </c>
      <c r="G330" s="285" t="str">
        <f t="shared" si="87"/>
        <v>54-2</v>
      </c>
      <c r="H330" s="277">
        <v>0</v>
      </c>
      <c r="I330" s="126">
        <v>29</v>
      </c>
      <c r="K330" s="545" t="b">
        <f>IF(I331=1,IF(((VLOOKUP($G330,[1]Depth_Lookup!#REF!,9,FALSE))-(H330/100))=0,"Good",IF(((VLOOKUP($G330,[1]Depth_Lookup!$A$3:$J$550,9,FALSE))-(H330/100))&gt;0,"Too Short","Too Long")))</f>
        <v>0</v>
      </c>
      <c r="L330" s="171">
        <f>(VLOOKUP($G330,Depth_Lookup!$A$3:$J$410,10,FALSE))+(H330/100)</f>
        <v>126.41</v>
      </c>
      <c r="M330" s="171">
        <f>(VLOOKUP($G330,Depth_Lookup!$A$3:$J$410,10,FALSE))+(I330/100)</f>
        <v>126.7</v>
      </c>
      <c r="N330" s="127" t="s">
        <v>1775</v>
      </c>
      <c r="O330" s="126">
        <v>1</v>
      </c>
      <c r="P330" s="126" t="s">
        <v>853</v>
      </c>
      <c r="Q330" s="126" t="s">
        <v>125</v>
      </c>
      <c r="R330" s="196" t="s">
        <v>1633</v>
      </c>
      <c r="S330" s="126" t="s">
        <v>587</v>
      </c>
      <c r="T330" s="126" t="s">
        <v>587</v>
      </c>
      <c r="U330" s="126" t="s">
        <v>108</v>
      </c>
      <c r="V330" s="126" t="s">
        <v>96</v>
      </c>
      <c r="W330" s="126" t="s">
        <v>102</v>
      </c>
      <c r="X330" s="202">
        <v>5</v>
      </c>
      <c r="Y330" s="126" t="s">
        <v>90</v>
      </c>
      <c r="Z330" s="126" t="s">
        <v>91</v>
      </c>
      <c r="AF330" s="196" t="e">
        <v>#N/A</v>
      </c>
      <c r="AI330" s="130">
        <v>73</v>
      </c>
      <c r="AO330" s="130"/>
      <c r="AU330" s="130">
        <v>1</v>
      </c>
      <c r="AV330" s="126">
        <v>3</v>
      </c>
      <c r="AW330" s="126">
        <v>1</v>
      </c>
      <c r="AX330" s="126" t="s">
        <v>110</v>
      </c>
      <c r="AY330" s="126" t="s">
        <v>103</v>
      </c>
      <c r="BA330" s="130">
        <v>25</v>
      </c>
      <c r="BB330" s="126">
        <v>6</v>
      </c>
      <c r="BC330" s="126">
        <v>2</v>
      </c>
      <c r="BD330" s="126" t="s">
        <v>110</v>
      </c>
      <c r="BE330" s="126" t="s">
        <v>103</v>
      </c>
      <c r="BG330" s="130"/>
      <c r="BM330" s="130">
        <v>1</v>
      </c>
      <c r="BN330" s="126">
        <v>2</v>
      </c>
      <c r="BO330" s="126">
        <v>1</v>
      </c>
      <c r="BY330" s="130"/>
      <c r="CG330" s="131"/>
      <c r="CH330" s="132" t="s">
        <v>1360</v>
      </c>
      <c r="CI330" s="132">
        <v>95</v>
      </c>
      <c r="CJ330" s="132" t="s">
        <v>514</v>
      </c>
      <c r="CK330" s="133"/>
      <c r="CL330" s="134"/>
      <c r="CM330" s="134"/>
      <c r="CN330" s="134"/>
      <c r="CO330" s="134"/>
      <c r="CP330" s="134"/>
      <c r="CQ330" s="134"/>
      <c r="CR330" s="134"/>
      <c r="CS330" s="134"/>
      <c r="CT330" s="134"/>
      <c r="CU330" s="134"/>
      <c r="CV330" s="134"/>
      <c r="CW330" s="134"/>
      <c r="CX330" s="134"/>
      <c r="CY330" s="134"/>
      <c r="CZ330" s="134"/>
      <c r="DA330" s="134"/>
      <c r="DB330" s="134">
        <v>80</v>
      </c>
      <c r="DC330" s="135">
        <v>20</v>
      </c>
      <c r="DD330" s="134"/>
      <c r="DE330" s="134"/>
      <c r="DF330" s="134"/>
      <c r="DG330" s="134"/>
      <c r="DH330" s="134"/>
      <c r="DI330" s="134"/>
      <c r="DJ330" s="134"/>
      <c r="DK330" s="207">
        <v>100</v>
      </c>
      <c r="DL330" s="131"/>
      <c r="DM330" s="134"/>
      <c r="DN330" s="134"/>
      <c r="DO330" s="136"/>
      <c r="DQ330" s="131"/>
      <c r="DR330" s="136"/>
      <c r="DS330" s="131"/>
      <c r="DT330" s="160" t="s">
        <v>1776</v>
      </c>
      <c r="DW330" s="215">
        <v>100</v>
      </c>
      <c r="DX330" s="214" t="e">
        <v>#N/A</v>
      </c>
      <c r="DY330" s="156" t="s">
        <v>1777</v>
      </c>
      <c r="DZ330" s="139" t="s">
        <v>1778</v>
      </c>
      <c r="EA330" s="139"/>
      <c r="ED330" s="229" t="s">
        <v>2517</v>
      </c>
      <c r="EE330" s="140"/>
      <c r="EG330" s="140"/>
      <c r="EI330" s="218"/>
      <c r="EJ330" s="143"/>
      <c r="EK330" s="221"/>
      <c r="EM330" s="109"/>
      <c r="EN330" s="109"/>
      <c r="EZ330" s="192" t="e">
        <f t="shared" si="88"/>
        <v>#DIV/0!</v>
      </c>
      <c r="FA330" s="192" t="e">
        <f t="shared" si="89"/>
        <v>#DIV/0!</v>
      </c>
      <c r="FB330" s="192" t="e">
        <f t="shared" si="90"/>
        <v>#DIV/0!</v>
      </c>
      <c r="FC330" s="192" t="e">
        <f t="shared" si="91"/>
        <v>#DIV/0!</v>
      </c>
      <c r="FD330" s="192" t="e">
        <f t="shared" si="92"/>
        <v>#DIV/0!</v>
      </c>
      <c r="FE330" s="193" t="e">
        <f t="shared" si="93"/>
        <v>#DIV/0!</v>
      </c>
      <c r="FF330" s="194" t="e">
        <f t="shared" si="94"/>
        <v>#DIV/0!</v>
      </c>
      <c r="FG330" s="144"/>
      <c r="FI330" s="778">
        <f t="shared" si="95"/>
        <v>0</v>
      </c>
      <c r="FJ330" s="779" t="e">
        <f t="shared" si="96"/>
        <v>#DIV/0!</v>
      </c>
      <c r="FK330" s="779" t="e">
        <f t="shared" si="97"/>
        <v>#DIV/0!</v>
      </c>
      <c r="FL330" s="780" t="e">
        <f t="shared" si="98"/>
        <v>#DIV/0!</v>
      </c>
      <c r="FM330" s="169" t="e">
        <f t="shared" si="99"/>
        <v>#DIV/0!</v>
      </c>
      <c r="FN330" s="783" t="e">
        <f t="shared" si="100"/>
        <v>#DIV/0!</v>
      </c>
    </row>
    <row r="331" spans="1:1038" ht="18" customHeight="1">
      <c r="A331" s="125"/>
      <c r="E331" s="126">
        <v>54</v>
      </c>
      <c r="F331" s="126">
        <v>2</v>
      </c>
      <c r="G331" s="285" t="str">
        <f t="shared" si="87"/>
        <v>54-2</v>
      </c>
      <c r="H331" s="277">
        <v>29</v>
      </c>
      <c r="I331" s="126">
        <v>32</v>
      </c>
      <c r="K331" s="545" t="b">
        <f>IF(I332=1,IF(((VLOOKUP($G331,[1]Depth_Lookup!#REF!,9,FALSE))-(H331/100))=0,"Good",IF(((VLOOKUP($G331,[1]Depth_Lookup!$A$3:$J$550,9,FALSE))-(H331/100))&gt;0,"Too Short","Too Long")))</f>
        <v>0</v>
      </c>
      <c r="L331" s="171">
        <f>(VLOOKUP($G331,Depth_Lookup!$A$3:$J$410,10,FALSE))+(H331/100)</f>
        <v>126.7</v>
      </c>
      <c r="M331" s="171">
        <f>(VLOOKUP($G331,Depth_Lookup!$A$3:$J$410,10,FALSE))+(I331/100)</f>
        <v>126.72999999999999</v>
      </c>
      <c r="N331" s="127"/>
      <c r="R331" s="196" t="s">
        <v>1805</v>
      </c>
      <c r="X331" s="202"/>
      <c r="AF331" s="196"/>
      <c r="AI331" s="130"/>
      <c r="AO331" s="130"/>
      <c r="AU331" s="130"/>
      <c r="BA331" s="130"/>
      <c r="BG331" s="130"/>
      <c r="BM331" s="130"/>
      <c r="BY331" s="130"/>
      <c r="CG331" s="131"/>
      <c r="CH331" s="132"/>
      <c r="CI331" s="132"/>
      <c r="CJ331" s="132"/>
      <c r="CK331" s="133"/>
      <c r="CL331" s="134"/>
      <c r="CM331" s="134"/>
      <c r="CN331" s="134"/>
      <c r="CO331" s="134"/>
      <c r="CP331" s="134"/>
      <c r="CQ331" s="134"/>
      <c r="CR331" s="134"/>
      <c r="CS331" s="134"/>
      <c r="CT331" s="134"/>
      <c r="CU331" s="134"/>
      <c r="CV331" s="134"/>
      <c r="CW331" s="134"/>
      <c r="CX331" s="134"/>
      <c r="CY331" s="134"/>
      <c r="CZ331" s="134"/>
      <c r="DA331" s="134"/>
      <c r="DB331" s="134"/>
      <c r="DD331" s="134"/>
      <c r="DE331" s="134"/>
      <c r="DF331" s="134"/>
      <c r="DG331" s="134"/>
      <c r="DH331" s="134"/>
      <c r="DI331" s="134"/>
      <c r="DJ331" s="134"/>
      <c r="DK331" s="207"/>
      <c r="DL331" s="131"/>
      <c r="DM331" s="134"/>
      <c r="DN331" s="134"/>
      <c r="DO331" s="136"/>
      <c r="DQ331" s="131"/>
      <c r="DR331" s="136"/>
      <c r="DS331" s="131"/>
      <c r="DW331" s="215"/>
      <c r="DX331" s="214"/>
      <c r="DY331" s="156"/>
      <c r="DZ331" s="139"/>
      <c r="EA331" s="139"/>
      <c r="ED331" s="229" t="s">
        <v>2517</v>
      </c>
      <c r="EE331" s="140"/>
      <c r="EG331" s="140"/>
      <c r="EI331" s="218"/>
      <c r="EJ331" s="143"/>
      <c r="EK331" s="221"/>
      <c r="EM331" s="109"/>
      <c r="EN331" s="109"/>
      <c r="EO331" s="144">
        <v>1.6</v>
      </c>
      <c r="EV331" s="112">
        <v>29</v>
      </c>
      <c r="EW331" s="112">
        <v>90</v>
      </c>
      <c r="EX331" s="112">
        <v>40</v>
      </c>
      <c r="EY331" s="112">
        <v>0</v>
      </c>
      <c r="EZ331" s="192">
        <f t="shared" si="88"/>
        <v>-146.55125685042952</v>
      </c>
      <c r="FA331" s="192">
        <f t="shared" si="89"/>
        <v>213.44874314957048</v>
      </c>
      <c r="FB331" s="192">
        <f t="shared" si="90"/>
        <v>44.83838630194564</v>
      </c>
      <c r="FC331" s="192">
        <f t="shared" si="91"/>
        <v>303.44874314957048</v>
      </c>
      <c r="FD331" s="192">
        <f t="shared" si="92"/>
        <v>45.16161369805436</v>
      </c>
      <c r="FE331" s="193">
        <f t="shared" si="93"/>
        <v>33.448743149570475</v>
      </c>
      <c r="FF331" s="194">
        <f t="shared" si="94"/>
        <v>45.16161369805436</v>
      </c>
      <c r="FG331" s="144" t="s">
        <v>1807</v>
      </c>
      <c r="FI331" s="778">
        <f t="shared" si="95"/>
        <v>1.6</v>
      </c>
      <c r="FJ331" s="779">
        <f t="shared" si="96"/>
        <v>45.16161369805436</v>
      </c>
      <c r="FK331" s="779">
        <f t="shared" si="97"/>
        <v>44.83838630194564</v>
      </c>
      <c r="FL331" s="780">
        <f t="shared" si="98"/>
        <v>0.78257747225007579</v>
      </c>
      <c r="FM331" s="169">
        <f t="shared" si="99"/>
        <v>0.70510944101898887</v>
      </c>
      <c r="FN331" s="783">
        <f t="shared" si="100"/>
        <v>1.1281751056303821</v>
      </c>
    </row>
    <row r="332" spans="1:1038" s="288" customFormat="1" ht="18" customHeight="1">
      <c r="A332" s="352" t="s">
        <v>1646</v>
      </c>
      <c r="B332" s="227" t="s">
        <v>1647</v>
      </c>
      <c r="C332" s="227"/>
      <c r="D332" s="227" t="s">
        <v>1279</v>
      </c>
      <c r="E332" s="227">
        <v>54</v>
      </c>
      <c r="F332" s="227">
        <v>2</v>
      </c>
      <c r="G332" s="285" t="str">
        <f t="shared" si="87"/>
        <v>54-2</v>
      </c>
      <c r="H332" s="278">
        <v>32</v>
      </c>
      <c r="I332" s="227">
        <v>75</v>
      </c>
      <c r="J332" s="226"/>
      <c r="K332" s="545" t="b">
        <f>IF(I333=1,IF(((VLOOKUP($G332,[1]Depth_Lookup!#REF!,9,FALSE))-(H332/100))=0,"Good",IF(((VLOOKUP($G332,[1]Depth_Lookup!$A$3:$J$550,9,FALSE))-(H332/100))&gt;0,"Too Short","Too Long")))</f>
        <v>0</v>
      </c>
      <c r="L332" s="171">
        <f>(VLOOKUP($G332,Depth_Lookup!$A$3:$J$410,10,FALSE))+(H332/100)</f>
        <v>126.72999999999999</v>
      </c>
      <c r="M332" s="171">
        <f>(VLOOKUP($G332,Depth_Lookup!$A$3:$J$410,10,FALSE))+(I332/100)</f>
        <v>127.16</v>
      </c>
      <c r="N332" s="230" t="s">
        <v>1779</v>
      </c>
      <c r="O332" s="227">
        <v>1</v>
      </c>
      <c r="P332" s="227" t="s">
        <v>853</v>
      </c>
      <c r="Q332" s="227" t="s">
        <v>125</v>
      </c>
      <c r="R332" s="286" t="s">
        <v>1633</v>
      </c>
      <c r="S332" s="227" t="s">
        <v>587</v>
      </c>
      <c r="T332" s="227" t="s">
        <v>700</v>
      </c>
      <c r="U332" s="227" t="s">
        <v>108</v>
      </c>
      <c r="V332" s="227" t="s">
        <v>96</v>
      </c>
      <c r="W332" s="227" t="s">
        <v>102</v>
      </c>
      <c r="X332" s="287">
        <v>5</v>
      </c>
      <c r="Y332" s="227" t="s">
        <v>90</v>
      </c>
      <c r="Z332" s="227" t="s">
        <v>91</v>
      </c>
      <c r="AA332" s="227"/>
      <c r="AB332" s="227" t="s">
        <v>116</v>
      </c>
      <c r="AC332" s="227" t="s">
        <v>108</v>
      </c>
      <c r="AD332" s="227" t="s">
        <v>96</v>
      </c>
      <c r="AE332" s="233" t="s">
        <v>123</v>
      </c>
      <c r="AF332" s="286">
        <v>1</v>
      </c>
      <c r="AG332" s="237" t="s">
        <v>1361</v>
      </c>
      <c r="AH332" s="227"/>
      <c r="AI332" s="240">
        <v>73</v>
      </c>
      <c r="AJ332" s="227"/>
      <c r="AK332" s="227"/>
      <c r="AL332" s="227"/>
      <c r="AM332" s="227"/>
      <c r="AN332" s="227"/>
      <c r="AO332" s="240"/>
      <c r="AP332" s="227"/>
      <c r="AQ332" s="227"/>
      <c r="AR332" s="227"/>
      <c r="AS332" s="227"/>
      <c r="AT332" s="227"/>
      <c r="AU332" s="240">
        <v>1</v>
      </c>
      <c r="AV332" s="227">
        <v>2</v>
      </c>
      <c r="AW332" s="227">
        <v>0.5</v>
      </c>
      <c r="AX332" s="227" t="s">
        <v>110</v>
      </c>
      <c r="AY332" s="227" t="s">
        <v>103</v>
      </c>
      <c r="AZ332" s="227"/>
      <c r="BA332" s="240">
        <v>25</v>
      </c>
      <c r="BB332" s="227">
        <v>5</v>
      </c>
      <c r="BC332" s="227">
        <v>3</v>
      </c>
      <c r="BD332" s="227" t="s">
        <v>110</v>
      </c>
      <c r="BE332" s="227" t="s">
        <v>103</v>
      </c>
      <c r="BF332" s="227"/>
      <c r="BG332" s="240"/>
      <c r="BH332" s="227"/>
      <c r="BI332" s="227"/>
      <c r="BJ332" s="227"/>
      <c r="BK332" s="227"/>
      <c r="BL332" s="227"/>
      <c r="BM332" s="240">
        <v>1</v>
      </c>
      <c r="BN332" s="227">
        <v>2</v>
      </c>
      <c r="BO332" s="227">
        <v>0.5</v>
      </c>
      <c r="BP332" s="227"/>
      <c r="BQ332" s="227"/>
      <c r="BR332" s="227"/>
      <c r="BS332" s="227"/>
      <c r="BT332" s="227"/>
      <c r="BU332" s="227"/>
      <c r="BV332" s="227"/>
      <c r="BW332" s="227"/>
      <c r="BX332" s="227"/>
      <c r="BY332" s="240"/>
      <c r="BZ332" s="227"/>
      <c r="CA332" s="227"/>
      <c r="CB332" s="227"/>
      <c r="CC332" s="227"/>
      <c r="CD332" s="227"/>
      <c r="CE332" s="227"/>
      <c r="CF332" s="227"/>
      <c r="CG332" s="148"/>
      <c r="CH332" s="149" t="s">
        <v>1329</v>
      </c>
      <c r="CI332" s="149">
        <v>90</v>
      </c>
      <c r="CJ332" s="149" t="s">
        <v>514</v>
      </c>
      <c r="CK332" s="151"/>
      <c r="CL332" s="152"/>
      <c r="CM332" s="152"/>
      <c r="CN332" s="152"/>
      <c r="CO332" s="152"/>
      <c r="CP332" s="152"/>
      <c r="CQ332" s="152"/>
      <c r="CR332" s="152"/>
      <c r="CS332" s="152"/>
      <c r="CT332" s="152"/>
      <c r="CU332" s="152"/>
      <c r="CV332" s="152"/>
      <c r="CW332" s="152"/>
      <c r="CX332" s="152"/>
      <c r="CY332" s="152"/>
      <c r="CZ332" s="152"/>
      <c r="DA332" s="152"/>
      <c r="DB332" s="152">
        <v>75</v>
      </c>
      <c r="DC332" s="229">
        <v>25</v>
      </c>
      <c r="DD332" s="152"/>
      <c r="DE332" s="152"/>
      <c r="DF332" s="152"/>
      <c r="DG332" s="152"/>
      <c r="DH332" s="152"/>
      <c r="DI332" s="152"/>
      <c r="DJ332" s="152"/>
      <c r="DK332" s="208">
        <v>100</v>
      </c>
      <c r="DL332" s="148"/>
      <c r="DM332" s="152"/>
      <c r="DN332" s="152"/>
      <c r="DO332" s="153"/>
      <c r="DQ332" s="148"/>
      <c r="DR332" s="153"/>
      <c r="DS332" s="148"/>
      <c r="DT332" s="289" t="s">
        <v>1780</v>
      </c>
      <c r="DU332" s="229"/>
      <c r="DV332" s="229"/>
      <c r="DW332" s="384">
        <v>100</v>
      </c>
      <c r="DX332" s="291" t="e">
        <v>#N/A</v>
      </c>
      <c r="DY332" s="157" t="s">
        <v>1405</v>
      </c>
      <c r="DZ332" s="154" t="s">
        <v>1770</v>
      </c>
      <c r="EA332" s="154"/>
      <c r="EB332" s="229"/>
      <c r="EC332" s="292"/>
      <c r="ED332" s="229" t="s">
        <v>2517</v>
      </c>
      <c r="EE332" s="293"/>
      <c r="EF332" s="294"/>
      <c r="EG332" s="293"/>
      <c r="EH332" s="295"/>
      <c r="EI332" s="296"/>
      <c r="EJ332" s="297"/>
      <c r="EK332" s="298"/>
      <c r="EL332" s="293"/>
      <c r="EM332" s="295"/>
      <c r="EN332" s="295"/>
      <c r="EO332" s="321"/>
      <c r="EP332" s="321"/>
      <c r="EQ332" s="321"/>
      <c r="ER332" s="321"/>
      <c r="ES332" s="321"/>
      <c r="ET332" s="321"/>
      <c r="EU332" s="321"/>
      <c r="EV332" s="112">
        <v>29</v>
      </c>
      <c r="EW332" s="112">
        <v>90</v>
      </c>
      <c r="EX332" s="112">
        <v>40</v>
      </c>
      <c r="EY332" s="112">
        <v>0</v>
      </c>
      <c r="EZ332" s="192">
        <f t="shared" si="88"/>
        <v>-146.55125685042952</v>
      </c>
      <c r="FA332" s="192">
        <f t="shared" si="89"/>
        <v>213.44874314957048</v>
      </c>
      <c r="FB332" s="192">
        <f t="shared" si="90"/>
        <v>44.83838630194564</v>
      </c>
      <c r="FC332" s="192">
        <f t="shared" si="91"/>
        <v>303.44874314957048</v>
      </c>
      <c r="FD332" s="192">
        <f t="shared" si="92"/>
        <v>45.16161369805436</v>
      </c>
      <c r="FE332" s="193">
        <f t="shared" si="93"/>
        <v>33.448743149570475</v>
      </c>
      <c r="FF332" s="194">
        <f t="shared" si="94"/>
        <v>45.16161369805436</v>
      </c>
      <c r="FG332" s="321"/>
      <c r="FH332" s="295"/>
      <c r="FI332" s="778">
        <f t="shared" si="95"/>
        <v>0</v>
      </c>
      <c r="FJ332" s="779">
        <f t="shared" si="96"/>
        <v>45.16161369805436</v>
      </c>
      <c r="FK332" s="779">
        <f t="shared" si="97"/>
        <v>44.83838630194564</v>
      </c>
      <c r="FL332" s="780">
        <f t="shared" si="98"/>
        <v>0.78257747225007579</v>
      </c>
      <c r="FM332" s="169">
        <f t="shared" si="99"/>
        <v>0.70510944101898887</v>
      </c>
      <c r="FN332" s="783">
        <f t="shared" si="100"/>
        <v>0</v>
      </c>
      <c r="FO332" s="227"/>
      <c r="FP332" s="227"/>
      <c r="FQ332" s="227"/>
      <c r="FR332" s="227"/>
      <c r="FS332" s="227"/>
      <c r="FT332" s="227"/>
      <c r="FU332" s="227"/>
      <c r="FV332" s="227"/>
      <c r="FW332" s="227"/>
      <c r="FX332" s="227"/>
      <c r="FY332" s="227"/>
      <c r="FZ332" s="227"/>
      <c r="GA332" s="227"/>
      <c r="GB332" s="227"/>
      <c r="GC332" s="227"/>
      <c r="GD332" s="227"/>
      <c r="GE332" s="227"/>
      <c r="GF332" s="227"/>
      <c r="GG332" s="227"/>
      <c r="GH332" s="227"/>
      <c r="GI332" s="227"/>
      <c r="GJ332" s="227"/>
      <c r="GK332" s="227"/>
      <c r="GL332" s="227"/>
      <c r="GM332" s="227"/>
      <c r="GN332" s="227"/>
      <c r="GO332" s="227"/>
      <c r="GP332" s="227"/>
      <c r="GQ332" s="227"/>
      <c r="GR332" s="227"/>
      <c r="GS332" s="227"/>
      <c r="GT332" s="227"/>
      <c r="GU332" s="227"/>
      <c r="GV332" s="227"/>
      <c r="GW332" s="227"/>
      <c r="GX332" s="227"/>
      <c r="GY332" s="227"/>
      <c r="GZ332" s="227"/>
      <c r="HA332" s="227"/>
      <c r="HB332" s="227"/>
      <c r="HC332" s="227"/>
      <c r="HD332" s="227"/>
      <c r="HE332" s="227"/>
      <c r="HF332" s="227"/>
      <c r="HG332" s="227"/>
      <c r="HH332" s="227"/>
      <c r="HI332" s="227"/>
      <c r="HJ332" s="227"/>
      <c r="HK332" s="227"/>
      <c r="HL332" s="227"/>
      <c r="HM332" s="227"/>
      <c r="HN332" s="227"/>
      <c r="HO332" s="227"/>
      <c r="HP332" s="227"/>
      <c r="HQ332" s="227"/>
      <c r="HR332" s="227"/>
      <c r="HS332" s="227"/>
      <c r="HT332" s="227"/>
      <c r="HU332" s="227"/>
      <c r="HV332" s="227"/>
      <c r="HW332" s="227"/>
      <c r="HX332" s="227"/>
      <c r="HY332" s="227"/>
      <c r="HZ332" s="227"/>
      <c r="IA332" s="227"/>
      <c r="IB332" s="227"/>
      <c r="IC332" s="227"/>
      <c r="ID332" s="227"/>
      <c r="IE332" s="227"/>
      <c r="IF332" s="227"/>
      <c r="IG332" s="227"/>
      <c r="IH332" s="227"/>
      <c r="II332" s="227"/>
      <c r="IJ332" s="227"/>
      <c r="IK332" s="227"/>
      <c r="IL332" s="227"/>
      <c r="IM332" s="227"/>
      <c r="IN332" s="227"/>
      <c r="IO332" s="227"/>
      <c r="IP332" s="227"/>
      <c r="IQ332" s="227"/>
      <c r="IR332" s="227"/>
      <c r="IS332" s="227"/>
      <c r="IT332" s="227"/>
      <c r="IU332" s="227"/>
      <c r="IV332" s="227"/>
      <c r="IW332" s="227"/>
      <c r="IX332" s="227"/>
      <c r="IY332" s="227"/>
      <c r="IZ332" s="227"/>
      <c r="JA332" s="227"/>
      <c r="JB332" s="227"/>
      <c r="JC332" s="227"/>
      <c r="JD332" s="227"/>
      <c r="JE332" s="227"/>
      <c r="JF332" s="227"/>
      <c r="JG332" s="227"/>
      <c r="JH332" s="227"/>
      <c r="JI332" s="227"/>
      <c r="JJ332" s="227"/>
      <c r="JK332" s="227"/>
      <c r="JL332" s="227"/>
      <c r="JM332" s="227"/>
      <c r="JN332" s="227"/>
      <c r="JO332" s="227"/>
      <c r="JP332" s="227"/>
      <c r="JQ332" s="227"/>
      <c r="JR332" s="227"/>
      <c r="JS332" s="227"/>
      <c r="JT332" s="227"/>
      <c r="JU332" s="227"/>
      <c r="JV332" s="227"/>
      <c r="JW332" s="227"/>
      <c r="JX332" s="227"/>
      <c r="JY332" s="227"/>
      <c r="JZ332" s="227"/>
      <c r="KA332" s="227"/>
      <c r="KB332" s="227"/>
      <c r="KC332" s="227"/>
      <c r="KD332" s="227"/>
      <c r="KE332" s="227"/>
      <c r="KF332" s="227"/>
      <c r="KG332" s="227"/>
      <c r="KH332" s="227"/>
      <c r="KI332" s="227"/>
      <c r="KJ332" s="227"/>
      <c r="KK332" s="227"/>
      <c r="KL332" s="227"/>
      <c r="KM332" s="227"/>
      <c r="KN332" s="227"/>
      <c r="KO332" s="227"/>
      <c r="KP332" s="227"/>
      <c r="KQ332" s="227"/>
      <c r="KR332" s="227"/>
      <c r="KS332" s="227"/>
      <c r="KT332" s="227"/>
      <c r="KU332" s="227"/>
      <c r="KV332" s="227"/>
      <c r="KW332" s="227"/>
      <c r="KX332" s="227"/>
      <c r="KY332" s="227"/>
      <c r="KZ332" s="227"/>
      <c r="LA332" s="227"/>
      <c r="LB332" s="227"/>
      <c r="LC332" s="227"/>
      <c r="LD332" s="227"/>
      <c r="LE332" s="227"/>
      <c r="LF332" s="227"/>
      <c r="LG332" s="227"/>
      <c r="LH332" s="227"/>
      <c r="LI332" s="227"/>
      <c r="LJ332" s="227"/>
      <c r="LK332" s="227"/>
      <c r="LL332" s="227"/>
      <c r="LM332" s="227"/>
      <c r="LN332" s="227"/>
      <c r="LO332" s="227"/>
      <c r="LP332" s="227"/>
      <c r="LQ332" s="227"/>
      <c r="LR332" s="227"/>
      <c r="LS332" s="227"/>
      <c r="LT332" s="227"/>
      <c r="LU332" s="227"/>
      <c r="LV332" s="227"/>
      <c r="LW332" s="227"/>
      <c r="LX332" s="227"/>
      <c r="LY332" s="227"/>
      <c r="LZ332" s="227"/>
      <c r="MA332" s="227"/>
      <c r="MB332" s="227"/>
      <c r="MC332" s="227"/>
      <c r="MD332" s="227"/>
      <c r="ME332" s="227"/>
      <c r="MF332" s="227"/>
      <c r="MG332" s="227"/>
      <c r="MH332" s="227"/>
      <c r="MI332" s="227"/>
      <c r="MJ332" s="227"/>
      <c r="MK332" s="227"/>
      <c r="ML332" s="227"/>
      <c r="MM332" s="227"/>
      <c r="MN332" s="227"/>
      <c r="MO332" s="227"/>
      <c r="MP332" s="227"/>
      <c r="MQ332" s="227"/>
      <c r="MR332" s="227"/>
      <c r="MS332" s="227"/>
      <c r="MT332" s="227"/>
      <c r="MU332" s="227"/>
      <c r="MV332" s="227"/>
      <c r="MW332" s="227"/>
      <c r="MX332" s="227"/>
      <c r="MY332" s="227"/>
      <c r="MZ332" s="227"/>
      <c r="NA332" s="227"/>
      <c r="NB332" s="227"/>
      <c r="NC332" s="227"/>
      <c r="ND332" s="227"/>
      <c r="NE332" s="227"/>
      <c r="NF332" s="227"/>
      <c r="NG332" s="227"/>
      <c r="NH332" s="227"/>
      <c r="NI332" s="227"/>
      <c r="NJ332" s="227"/>
      <c r="NK332" s="227"/>
      <c r="NL332" s="227"/>
      <c r="NM332" s="227"/>
      <c r="NN332" s="227"/>
      <c r="NO332" s="227"/>
      <c r="NP332" s="227"/>
      <c r="NQ332" s="227"/>
      <c r="NR332" s="227"/>
      <c r="NS332" s="227"/>
      <c r="NT332" s="227"/>
      <c r="NU332" s="227"/>
      <c r="NV332" s="227"/>
      <c r="NW332" s="227"/>
      <c r="NX332" s="227"/>
      <c r="NY332" s="227"/>
      <c r="NZ332" s="227"/>
      <c r="OA332" s="227"/>
      <c r="OB332" s="227"/>
      <c r="OC332" s="227"/>
      <c r="OD332" s="227"/>
      <c r="OE332" s="227"/>
      <c r="OF332" s="227"/>
      <c r="OG332" s="227"/>
      <c r="OH332" s="227"/>
      <c r="OI332" s="227"/>
      <c r="OJ332" s="227"/>
      <c r="OK332" s="227"/>
      <c r="OL332" s="227"/>
      <c r="OM332" s="227"/>
      <c r="ON332" s="227"/>
      <c r="OO332" s="227"/>
      <c r="OP332" s="227"/>
      <c r="OQ332" s="227"/>
      <c r="OR332" s="227"/>
      <c r="OS332" s="227"/>
      <c r="OT332" s="227"/>
      <c r="OU332" s="227"/>
      <c r="OV332" s="227"/>
      <c r="OW332" s="227"/>
      <c r="OX332" s="227"/>
      <c r="OY332" s="227"/>
      <c r="OZ332" s="227"/>
      <c r="PA332" s="227"/>
      <c r="PB332" s="227"/>
      <c r="PC332" s="227"/>
      <c r="PD332" s="227"/>
      <c r="PE332" s="227"/>
      <c r="PF332" s="227"/>
      <c r="PG332" s="227"/>
      <c r="PH332" s="227"/>
      <c r="PI332" s="227"/>
      <c r="PJ332" s="227"/>
      <c r="PK332" s="227"/>
      <c r="PL332" s="227"/>
      <c r="PM332" s="227"/>
      <c r="PN332" s="227"/>
      <c r="PO332" s="227"/>
      <c r="PP332" s="227"/>
      <c r="PQ332" s="227"/>
      <c r="PR332" s="227"/>
      <c r="PS332" s="227"/>
      <c r="PT332" s="227"/>
      <c r="PU332" s="227"/>
      <c r="PV332" s="227"/>
      <c r="PW332" s="227"/>
      <c r="PX332" s="227"/>
      <c r="PY332" s="227"/>
      <c r="PZ332" s="227"/>
      <c r="QA332" s="227"/>
      <c r="QB332" s="227"/>
      <c r="QC332" s="227"/>
      <c r="QD332" s="227"/>
      <c r="QE332" s="227"/>
      <c r="QF332" s="227"/>
      <c r="QG332" s="227"/>
      <c r="QH332" s="227"/>
      <c r="QI332" s="227"/>
      <c r="QJ332" s="227"/>
      <c r="QK332" s="227"/>
      <c r="QL332" s="227"/>
      <c r="QM332" s="227"/>
      <c r="QN332" s="227"/>
      <c r="QO332" s="227"/>
      <c r="QP332" s="227"/>
      <c r="QQ332" s="227"/>
      <c r="QR332" s="227"/>
      <c r="QS332" s="227"/>
      <c r="QT332" s="227"/>
      <c r="QU332" s="227"/>
      <c r="QV332" s="227"/>
      <c r="QW332" s="227"/>
      <c r="QX332" s="227"/>
      <c r="QY332" s="227"/>
      <c r="QZ332" s="227"/>
      <c r="RA332" s="227"/>
      <c r="RB332" s="227"/>
      <c r="RC332" s="227"/>
      <c r="RD332" s="227"/>
      <c r="RE332" s="227"/>
      <c r="RF332" s="227"/>
      <c r="RG332" s="227"/>
      <c r="RH332" s="227"/>
      <c r="RI332" s="227"/>
      <c r="RJ332" s="227"/>
      <c r="RK332" s="227"/>
      <c r="RL332" s="227"/>
      <c r="RM332" s="227"/>
      <c r="RN332" s="227"/>
      <c r="RO332" s="227"/>
      <c r="RP332" s="227"/>
      <c r="RQ332" s="227"/>
      <c r="RR332" s="227"/>
      <c r="RS332" s="227"/>
      <c r="RT332" s="227"/>
      <c r="RU332" s="227"/>
      <c r="RV332" s="227"/>
      <c r="RW332" s="227"/>
      <c r="RX332" s="227"/>
      <c r="RY332" s="227"/>
      <c r="RZ332" s="227"/>
      <c r="SA332" s="227"/>
      <c r="SB332" s="227"/>
      <c r="SC332" s="227"/>
      <c r="SD332" s="227"/>
      <c r="SE332" s="227"/>
      <c r="SF332" s="227"/>
      <c r="SG332" s="227"/>
      <c r="SH332" s="227"/>
      <c r="SI332" s="227"/>
      <c r="SJ332" s="227"/>
      <c r="SK332" s="227"/>
      <c r="SL332" s="227"/>
      <c r="SM332" s="227"/>
      <c r="SN332" s="227"/>
      <c r="SO332" s="227"/>
      <c r="SP332" s="227"/>
      <c r="SQ332" s="227"/>
      <c r="SR332" s="227"/>
      <c r="SS332" s="227"/>
      <c r="ST332" s="227"/>
      <c r="SU332" s="227"/>
      <c r="SV332" s="227"/>
      <c r="SW332" s="227"/>
      <c r="SX332" s="227"/>
      <c r="SY332" s="227"/>
      <c r="SZ332" s="227"/>
      <c r="TA332" s="227"/>
      <c r="TB332" s="227"/>
      <c r="TC332" s="227"/>
      <c r="TD332" s="227"/>
      <c r="TE332" s="227"/>
      <c r="TF332" s="227"/>
      <c r="TG332" s="227"/>
      <c r="TH332" s="227"/>
      <c r="TI332" s="227"/>
      <c r="TJ332" s="227"/>
      <c r="TK332" s="227"/>
      <c r="TL332" s="227"/>
      <c r="TM332" s="227"/>
      <c r="TN332" s="227"/>
      <c r="TO332" s="227"/>
      <c r="TP332" s="227"/>
      <c r="TQ332" s="227"/>
      <c r="TR332" s="227"/>
      <c r="TS332" s="227"/>
      <c r="TT332" s="227"/>
      <c r="TU332" s="227"/>
      <c r="TV332" s="227"/>
      <c r="TW332" s="227"/>
      <c r="TX332" s="227"/>
      <c r="TY332" s="227"/>
      <c r="TZ332" s="227"/>
      <c r="UA332" s="227"/>
      <c r="UB332" s="227"/>
      <c r="UC332" s="227"/>
      <c r="UD332" s="227"/>
      <c r="UE332" s="227"/>
      <c r="UF332" s="227"/>
      <c r="UG332" s="227"/>
      <c r="UH332" s="227"/>
      <c r="UI332" s="227"/>
      <c r="UJ332" s="227"/>
      <c r="UK332" s="227"/>
      <c r="UL332" s="227"/>
      <c r="UM332" s="227"/>
      <c r="UN332" s="227"/>
      <c r="UO332" s="227"/>
      <c r="UP332" s="227"/>
      <c r="UQ332" s="227"/>
      <c r="UR332" s="227"/>
      <c r="US332" s="227"/>
      <c r="UT332" s="227"/>
      <c r="UU332" s="227"/>
      <c r="UV332" s="227"/>
      <c r="UW332" s="227"/>
      <c r="UX332" s="227"/>
      <c r="UY332" s="227"/>
      <c r="UZ332" s="227"/>
      <c r="VA332" s="227"/>
      <c r="VB332" s="227"/>
      <c r="VC332" s="227"/>
      <c r="VD332" s="227"/>
      <c r="VE332" s="227"/>
      <c r="VF332" s="227"/>
      <c r="VG332" s="227"/>
      <c r="VH332" s="227"/>
      <c r="VI332" s="227"/>
      <c r="VJ332" s="227"/>
      <c r="VK332" s="227"/>
      <c r="VL332" s="227"/>
      <c r="VM332" s="227"/>
      <c r="VN332" s="227"/>
      <c r="VO332" s="227"/>
      <c r="VP332" s="227"/>
      <c r="VQ332" s="227"/>
      <c r="VR332" s="227"/>
      <c r="VS332" s="227"/>
      <c r="VT332" s="227"/>
      <c r="VU332" s="227"/>
      <c r="VV332" s="227"/>
      <c r="VW332" s="227"/>
      <c r="VX332" s="227"/>
      <c r="VY332" s="227"/>
      <c r="VZ332" s="227"/>
      <c r="WA332" s="227"/>
      <c r="WB332" s="227"/>
      <c r="WC332" s="227"/>
      <c r="WD332" s="227"/>
      <c r="WE332" s="227"/>
      <c r="WF332" s="227"/>
      <c r="WG332" s="227"/>
      <c r="WH332" s="227"/>
      <c r="WI332" s="227"/>
      <c r="WJ332" s="227"/>
      <c r="WK332" s="227"/>
      <c r="WL332" s="227"/>
      <c r="WM332" s="227"/>
      <c r="WN332" s="227"/>
      <c r="WO332" s="227"/>
      <c r="WP332" s="227"/>
      <c r="WQ332" s="227"/>
      <c r="WR332" s="227"/>
      <c r="WS332" s="227"/>
      <c r="WT332" s="227"/>
      <c r="WU332" s="227"/>
      <c r="WV332" s="227"/>
      <c r="WW332" s="227"/>
      <c r="WX332" s="227"/>
      <c r="WY332" s="227"/>
      <c r="WZ332" s="227"/>
      <c r="XA332" s="227"/>
      <c r="XB332" s="227"/>
      <c r="XC332" s="227"/>
      <c r="XD332" s="227"/>
      <c r="XE332" s="227"/>
      <c r="XF332" s="227"/>
      <c r="XG332" s="227"/>
      <c r="XH332" s="227"/>
      <c r="XI332" s="227"/>
      <c r="XJ332" s="227"/>
      <c r="XK332" s="227"/>
      <c r="XL332" s="227"/>
      <c r="XM332" s="227"/>
      <c r="XN332" s="227"/>
      <c r="XO332" s="227"/>
      <c r="XP332" s="227"/>
      <c r="XQ332" s="227"/>
      <c r="XR332" s="227"/>
      <c r="XS332" s="227"/>
      <c r="XT332" s="227"/>
      <c r="XU332" s="227"/>
      <c r="XV332" s="227"/>
      <c r="XW332" s="227"/>
      <c r="XX332" s="227"/>
      <c r="XY332" s="227"/>
      <c r="XZ332" s="227"/>
      <c r="YA332" s="227"/>
      <c r="YB332" s="227"/>
      <c r="YC332" s="227"/>
      <c r="YD332" s="227"/>
      <c r="YE332" s="227"/>
      <c r="YF332" s="227"/>
      <c r="YG332" s="227"/>
      <c r="YH332" s="227"/>
      <c r="YI332" s="227"/>
      <c r="YJ332" s="227"/>
      <c r="YK332" s="227"/>
      <c r="YL332" s="227"/>
      <c r="YM332" s="227"/>
      <c r="YN332" s="227"/>
      <c r="YO332" s="227"/>
      <c r="YP332" s="227"/>
      <c r="YQ332" s="227"/>
      <c r="YR332" s="227"/>
      <c r="YS332" s="227"/>
      <c r="YT332" s="227"/>
      <c r="YU332" s="227"/>
      <c r="YV332" s="227"/>
      <c r="YW332" s="227"/>
      <c r="YX332" s="227"/>
      <c r="YY332" s="227"/>
      <c r="YZ332" s="227"/>
      <c r="ZA332" s="227"/>
      <c r="ZB332" s="227"/>
      <c r="ZC332" s="227"/>
      <c r="ZD332" s="227"/>
      <c r="ZE332" s="227"/>
      <c r="ZF332" s="227"/>
      <c r="ZG332" s="227"/>
      <c r="ZH332" s="227"/>
      <c r="ZI332" s="227"/>
      <c r="ZJ332" s="227"/>
      <c r="ZK332" s="227"/>
      <c r="ZL332" s="227"/>
      <c r="ZM332" s="227"/>
      <c r="ZN332" s="227"/>
      <c r="ZO332" s="227"/>
      <c r="ZP332" s="227"/>
      <c r="ZQ332" s="227"/>
      <c r="ZR332" s="227"/>
      <c r="ZS332" s="227"/>
      <c r="ZT332" s="227"/>
      <c r="ZU332" s="227"/>
      <c r="ZV332" s="227"/>
      <c r="ZW332" s="227"/>
      <c r="ZX332" s="227"/>
      <c r="ZY332" s="227"/>
      <c r="ZZ332" s="227"/>
      <c r="AAA332" s="227"/>
      <c r="AAB332" s="227"/>
      <c r="AAC332" s="227"/>
      <c r="AAD332" s="227"/>
      <c r="AAE332" s="227"/>
      <c r="AAF332" s="227"/>
      <c r="AAG332" s="227"/>
      <c r="AAH332" s="227"/>
      <c r="AAI332" s="227"/>
      <c r="AAJ332" s="227"/>
      <c r="AAK332" s="227"/>
      <c r="AAL332" s="227"/>
      <c r="AAM332" s="227"/>
      <c r="AAN332" s="227"/>
      <c r="AAO332" s="227"/>
      <c r="AAP332" s="227"/>
      <c r="AAQ332" s="227"/>
      <c r="AAR332" s="227"/>
      <c r="AAS332" s="227"/>
      <c r="AAT332" s="227"/>
      <c r="AAU332" s="227"/>
      <c r="AAV332" s="227"/>
      <c r="AAW332" s="227"/>
      <c r="AAX332" s="227"/>
      <c r="AAY332" s="227"/>
      <c r="AAZ332" s="227"/>
      <c r="ABA332" s="227"/>
      <c r="ABB332" s="227"/>
      <c r="ABC332" s="227"/>
      <c r="ABD332" s="227"/>
      <c r="ABE332" s="227"/>
      <c r="ABF332" s="227"/>
      <c r="ABG332" s="227"/>
      <c r="ABH332" s="227"/>
      <c r="ABI332" s="227"/>
      <c r="ABJ332" s="227"/>
      <c r="ABK332" s="227"/>
      <c r="ABL332" s="227"/>
      <c r="ABM332" s="227"/>
      <c r="ABN332" s="227"/>
      <c r="ABO332" s="227"/>
      <c r="ABP332" s="227"/>
      <c r="ABQ332" s="227"/>
      <c r="ABR332" s="227"/>
      <c r="ABS332" s="227"/>
      <c r="ABT332" s="227"/>
      <c r="ABU332" s="227"/>
      <c r="ABV332" s="227"/>
      <c r="ABW332" s="227"/>
      <c r="ABX332" s="227"/>
      <c r="ABY332" s="227"/>
      <c r="ABZ332" s="227"/>
      <c r="ACA332" s="227"/>
      <c r="ACB332" s="227"/>
      <c r="ACC332" s="227"/>
      <c r="ACD332" s="227"/>
      <c r="ACE332" s="227"/>
      <c r="ACF332" s="227"/>
      <c r="ACG332" s="227"/>
      <c r="ACH332" s="227"/>
      <c r="ACI332" s="227"/>
      <c r="ACJ332" s="227"/>
      <c r="ACK332" s="227"/>
      <c r="ACL332" s="227"/>
      <c r="ACM332" s="227"/>
      <c r="ACN332" s="227"/>
      <c r="ACO332" s="227"/>
      <c r="ACP332" s="227"/>
      <c r="ACQ332" s="227"/>
      <c r="ACR332" s="227"/>
      <c r="ACS332" s="227"/>
      <c r="ACT332" s="227"/>
      <c r="ACU332" s="227"/>
      <c r="ACV332" s="227"/>
      <c r="ACW332" s="227"/>
      <c r="ACX332" s="227"/>
      <c r="ACY332" s="227"/>
      <c r="ACZ332" s="227"/>
      <c r="ADA332" s="227"/>
      <c r="ADB332" s="227"/>
      <c r="ADC332" s="227"/>
      <c r="ADD332" s="227"/>
      <c r="ADE332" s="227"/>
      <c r="ADF332" s="227"/>
      <c r="ADG332" s="227"/>
      <c r="ADH332" s="227"/>
      <c r="ADI332" s="227"/>
      <c r="ADJ332" s="227"/>
      <c r="ADK332" s="227"/>
      <c r="ADL332" s="227"/>
      <c r="ADM332" s="227"/>
      <c r="ADN332" s="227"/>
      <c r="ADO332" s="227"/>
      <c r="ADP332" s="227"/>
      <c r="ADQ332" s="227"/>
      <c r="ADR332" s="227"/>
      <c r="ADS332" s="227"/>
      <c r="ADT332" s="227"/>
      <c r="ADU332" s="227"/>
      <c r="ADV332" s="227"/>
      <c r="ADW332" s="227"/>
      <c r="ADX332" s="227"/>
      <c r="ADY332" s="227"/>
      <c r="ADZ332" s="227"/>
      <c r="AEA332" s="227"/>
      <c r="AEB332" s="227"/>
      <c r="AEC332" s="227"/>
      <c r="AED332" s="227"/>
      <c r="AEE332" s="227"/>
      <c r="AEF332" s="227"/>
      <c r="AEG332" s="227"/>
      <c r="AEH332" s="227"/>
      <c r="AEI332" s="227"/>
      <c r="AEJ332" s="227"/>
      <c r="AEK332" s="227"/>
      <c r="AEL332" s="227"/>
      <c r="AEM332" s="227"/>
      <c r="AEN332" s="227"/>
      <c r="AEO332" s="227"/>
      <c r="AEP332" s="227"/>
      <c r="AEQ332" s="227"/>
      <c r="AER332" s="227"/>
      <c r="AES332" s="227"/>
      <c r="AET332" s="227"/>
      <c r="AEU332" s="227"/>
      <c r="AEV332" s="227"/>
      <c r="AEW332" s="227"/>
      <c r="AEX332" s="227"/>
      <c r="AEY332" s="227"/>
      <c r="AEZ332" s="227"/>
      <c r="AFA332" s="227"/>
      <c r="AFB332" s="227"/>
      <c r="AFC332" s="227"/>
      <c r="AFD332" s="227"/>
      <c r="AFE332" s="227"/>
      <c r="AFF332" s="227"/>
      <c r="AFG332" s="227"/>
      <c r="AFH332" s="227"/>
      <c r="AFI332" s="227"/>
      <c r="AFJ332" s="227"/>
      <c r="AFK332" s="227"/>
      <c r="AFL332" s="227"/>
      <c r="AFM332" s="227"/>
      <c r="AFN332" s="227"/>
      <c r="AFO332" s="227"/>
      <c r="AFP332" s="227"/>
      <c r="AFQ332" s="227"/>
      <c r="AFR332" s="227"/>
      <c r="AFS332" s="227"/>
      <c r="AFT332" s="227"/>
      <c r="AFU332" s="227"/>
      <c r="AFV332" s="227"/>
      <c r="AFW332" s="227"/>
      <c r="AFX332" s="227"/>
      <c r="AFY332" s="227"/>
      <c r="AFZ332" s="227"/>
      <c r="AGA332" s="227"/>
      <c r="AGB332" s="227"/>
      <c r="AGC332" s="227"/>
      <c r="AGD332" s="227"/>
      <c r="AGE332" s="227"/>
      <c r="AGF332" s="227"/>
      <c r="AGG332" s="227"/>
      <c r="AGH332" s="227"/>
      <c r="AGI332" s="227"/>
      <c r="AGJ332" s="227"/>
      <c r="AGK332" s="227"/>
      <c r="AGL332" s="227"/>
      <c r="AGM332" s="227"/>
      <c r="AGN332" s="227"/>
      <c r="AGO332" s="227"/>
      <c r="AGP332" s="227"/>
      <c r="AGQ332" s="227"/>
      <c r="AGR332" s="227"/>
      <c r="AGS332" s="227"/>
      <c r="AGT332" s="227"/>
      <c r="AGU332" s="227"/>
      <c r="AGV332" s="227"/>
      <c r="AGW332" s="227"/>
      <c r="AGX332" s="227"/>
      <c r="AGY332" s="227"/>
      <c r="AGZ332" s="227"/>
      <c r="AHA332" s="227"/>
      <c r="AHB332" s="227"/>
      <c r="AHC332" s="227"/>
      <c r="AHD332" s="227"/>
      <c r="AHE332" s="227"/>
      <c r="AHF332" s="227"/>
      <c r="AHG332" s="227"/>
      <c r="AHH332" s="227"/>
      <c r="AHI332" s="227"/>
      <c r="AHJ332" s="227"/>
      <c r="AHK332" s="227"/>
      <c r="AHL332" s="227"/>
      <c r="AHM332" s="227"/>
      <c r="AHN332" s="227"/>
      <c r="AHO332" s="227"/>
      <c r="AHP332" s="227"/>
      <c r="AHQ332" s="227"/>
      <c r="AHR332" s="227"/>
      <c r="AHS332" s="227"/>
      <c r="AHT332" s="227"/>
      <c r="AHU332" s="227"/>
      <c r="AHV332" s="227"/>
      <c r="AHW332" s="227"/>
      <c r="AHX332" s="227"/>
      <c r="AHY332" s="227"/>
      <c r="AHZ332" s="227"/>
      <c r="AIA332" s="227"/>
      <c r="AIB332" s="227"/>
      <c r="AIC332" s="227"/>
      <c r="AID332" s="227"/>
      <c r="AIE332" s="227"/>
      <c r="AIF332" s="227"/>
      <c r="AIG332" s="227"/>
      <c r="AIH332" s="227"/>
      <c r="AII332" s="227"/>
      <c r="AIJ332" s="227"/>
      <c r="AIK332" s="227"/>
      <c r="AIL332" s="227"/>
      <c r="AIM332" s="227"/>
      <c r="AIN332" s="227"/>
      <c r="AIO332" s="227"/>
      <c r="AIP332" s="227"/>
      <c r="AIQ332" s="227"/>
      <c r="AIR332" s="227"/>
      <c r="AIS332" s="227"/>
      <c r="AIT332" s="227"/>
      <c r="AIU332" s="227"/>
      <c r="AIV332" s="227"/>
      <c r="AIW332" s="227"/>
      <c r="AIX332" s="227"/>
      <c r="AIY332" s="227"/>
      <c r="AIZ332" s="227"/>
      <c r="AJA332" s="227"/>
      <c r="AJB332" s="227"/>
      <c r="AJC332" s="227"/>
      <c r="AJD332" s="227"/>
      <c r="AJE332" s="227"/>
      <c r="AJF332" s="227"/>
      <c r="AJG332" s="227"/>
      <c r="AJH332" s="227"/>
      <c r="AJI332" s="227"/>
      <c r="AJJ332" s="227"/>
      <c r="AJK332" s="227"/>
      <c r="AJL332" s="227"/>
      <c r="AJM332" s="227"/>
      <c r="AJN332" s="227"/>
      <c r="AJO332" s="227"/>
      <c r="AJP332" s="227"/>
      <c r="AJQ332" s="227"/>
      <c r="AJR332" s="227"/>
      <c r="AJS332" s="227"/>
      <c r="AJT332" s="227"/>
      <c r="AJU332" s="227"/>
      <c r="AJV332" s="227"/>
      <c r="AJW332" s="227"/>
      <c r="AJX332" s="227"/>
      <c r="AJY332" s="227"/>
      <c r="AJZ332" s="227"/>
      <c r="AKA332" s="227"/>
      <c r="AKB332" s="227"/>
      <c r="AKC332" s="227"/>
      <c r="AKD332" s="227"/>
      <c r="AKE332" s="227"/>
      <c r="AKF332" s="227"/>
      <c r="AKG332" s="227"/>
      <c r="AKH332" s="227"/>
      <c r="AKI332" s="227"/>
      <c r="AKJ332" s="227"/>
      <c r="AKK332" s="227"/>
      <c r="AKL332" s="227"/>
      <c r="AKM332" s="227"/>
      <c r="AKN332" s="227"/>
      <c r="AKO332" s="227"/>
      <c r="AKP332" s="227"/>
      <c r="AKQ332" s="227"/>
      <c r="AKR332" s="227"/>
      <c r="AKS332" s="227"/>
      <c r="AKT332" s="227"/>
      <c r="AKU332" s="227"/>
      <c r="AKV332" s="227"/>
      <c r="AKW332" s="227"/>
      <c r="AKX332" s="227"/>
      <c r="AKY332" s="227"/>
      <c r="AKZ332" s="227"/>
      <c r="ALA332" s="227"/>
      <c r="ALB332" s="227"/>
      <c r="ALC332" s="227"/>
      <c r="ALD332" s="227"/>
      <c r="ALE332" s="227"/>
      <c r="ALF332" s="227"/>
      <c r="ALG332" s="227"/>
      <c r="ALH332" s="227"/>
      <c r="ALI332" s="227"/>
      <c r="ALJ332" s="227"/>
      <c r="ALK332" s="227"/>
      <c r="ALL332" s="227"/>
      <c r="ALM332" s="227"/>
      <c r="ALN332" s="227"/>
      <c r="ALO332" s="227"/>
      <c r="ALP332" s="227"/>
      <c r="ALQ332" s="227"/>
      <c r="ALR332" s="227"/>
      <c r="ALS332" s="227"/>
      <c r="ALT332" s="227"/>
      <c r="ALU332" s="227"/>
      <c r="ALV332" s="227"/>
      <c r="ALW332" s="227"/>
      <c r="ALX332" s="227"/>
      <c r="ALY332" s="227"/>
      <c r="ALZ332" s="227"/>
      <c r="AMA332" s="227"/>
      <c r="AMB332" s="227"/>
      <c r="AMC332" s="227"/>
      <c r="AMD332" s="227"/>
      <c r="AME332" s="227"/>
      <c r="AMF332" s="227"/>
      <c r="AMG332" s="227"/>
      <c r="AMH332" s="227"/>
      <c r="AMI332" s="227"/>
      <c r="AMJ332" s="227"/>
      <c r="AMK332" s="227"/>
      <c r="AML332" s="227"/>
      <c r="AMM332" s="227"/>
      <c r="AMN332" s="227"/>
      <c r="AMO332" s="227"/>
      <c r="AMP332" s="227"/>
      <c r="AMQ332" s="227"/>
      <c r="AMR332" s="227"/>
      <c r="AMS332" s="227"/>
      <c r="AMT332" s="227"/>
      <c r="AMU332" s="227"/>
      <c r="AMV332" s="227"/>
      <c r="AMW332" s="227"/>
      <c r="AMX332" s="227"/>
    </row>
    <row r="333" spans="1:1038" ht="18" customHeight="1">
      <c r="A333" s="125" t="s">
        <v>1646</v>
      </c>
      <c r="B333" s="126" t="s">
        <v>1647</v>
      </c>
      <c r="D333" s="126" t="s">
        <v>1279</v>
      </c>
      <c r="E333" s="126">
        <v>54</v>
      </c>
      <c r="F333" s="126">
        <v>3</v>
      </c>
      <c r="G333" s="285" t="str">
        <f t="shared" si="87"/>
        <v>54-3</v>
      </c>
      <c r="H333" s="277">
        <v>0</v>
      </c>
      <c r="I333" s="126">
        <v>57</v>
      </c>
      <c r="K333" s="545" t="b">
        <f>IF(I334=1,IF(((VLOOKUP($G333,[1]Depth_Lookup!#REF!,9,FALSE))-(H333/100))=0,"Good",IF(((VLOOKUP($G333,[1]Depth_Lookup!$A$3:$J$550,9,FALSE))-(H333/100))&gt;0,"Too Short","Too Long")))</f>
        <v>0</v>
      </c>
      <c r="L333" s="171">
        <f>(VLOOKUP($G333,Depth_Lookup!$A$3:$J$410,10,FALSE))+(H333/100)</f>
        <v>127.16</v>
      </c>
      <c r="M333" s="171">
        <f>(VLOOKUP($G333,Depth_Lookup!$A$3:$J$410,10,FALSE))+(I333/100)</f>
        <v>127.72999999999999</v>
      </c>
      <c r="N333" s="127" t="s">
        <v>1779</v>
      </c>
      <c r="O333" s="126" t="s">
        <v>1280</v>
      </c>
      <c r="P333" s="126" t="s">
        <v>853</v>
      </c>
      <c r="Q333" s="126" t="s">
        <v>125</v>
      </c>
      <c r="R333" s="196" t="s">
        <v>1633</v>
      </c>
      <c r="S333" s="126" t="s">
        <v>700</v>
      </c>
      <c r="W333" s="126" t="s">
        <v>102</v>
      </c>
      <c r="X333" s="202">
        <v>5</v>
      </c>
      <c r="Y333" s="126" t="s">
        <v>90</v>
      </c>
      <c r="Z333" s="126" t="s">
        <v>91</v>
      </c>
      <c r="AB333" s="126" t="s">
        <v>116</v>
      </c>
      <c r="AC333" s="126" t="s">
        <v>108</v>
      </c>
      <c r="AD333" s="126" t="s">
        <v>96</v>
      </c>
      <c r="AE333" s="128" t="s">
        <v>123</v>
      </c>
      <c r="AF333" s="196">
        <v>1</v>
      </c>
      <c r="AG333" s="129" t="s">
        <v>1781</v>
      </c>
      <c r="AI333" s="130">
        <v>74</v>
      </c>
      <c r="AO333" s="130"/>
      <c r="AU333" s="130"/>
      <c r="BA333" s="130">
        <v>25</v>
      </c>
      <c r="BB333" s="126">
        <v>8</v>
      </c>
      <c r="BC333" s="126">
        <v>4</v>
      </c>
      <c r="BD333" s="126" t="s">
        <v>110</v>
      </c>
      <c r="BE333" s="126" t="s">
        <v>103</v>
      </c>
      <c r="BG333" s="130"/>
      <c r="BM333" s="130">
        <v>1</v>
      </c>
      <c r="BN333" s="126">
        <v>2</v>
      </c>
      <c r="BO333" s="126">
        <v>1</v>
      </c>
      <c r="BY333" s="130"/>
      <c r="CG333" s="131"/>
      <c r="CH333" s="132" t="s">
        <v>1329</v>
      </c>
      <c r="CI333" s="132">
        <v>90</v>
      </c>
      <c r="CJ333" s="132" t="s">
        <v>514</v>
      </c>
      <c r="CK333" s="133"/>
      <c r="CL333" s="134"/>
      <c r="CM333" s="134"/>
      <c r="CN333" s="134"/>
      <c r="CO333" s="134"/>
      <c r="CP333" s="134"/>
      <c r="CQ333" s="134"/>
      <c r="CR333" s="134"/>
      <c r="CS333" s="134"/>
      <c r="CT333" s="134"/>
      <c r="CU333" s="134"/>
      <c r="CV333" s="134"/>
      <c r="CW333" s="134"/>
      <c r="CX333" s="134"/>
      <c r="CY333" s="134"/>
      <c r="CZ333" s="134"/>
      <c r="DA333" s="134"/>
      <c r="DB333" s="134">
        <v>75</v>
      </c>
      <c r="DC333" s="135">
        <v>25</v>
      </c>
      <c r="DD333" s="134"/>
      <c r="DE333" s="134"/>
      <c r="DF333" s="134"/>
      <c r="DG333" s="134"/>
      <c r="DH333" s="134"/>
      <c r="DI333" s="134"/>
      <c r="DJ333" s="134"/>
      <c r="DK333" s="207">
        <v>100</v>
      </c>
      <c r="DL333" s="131"/>
      <c r="DM333" s="134"/>
      <c r="DN333" s="134"/>
      <c r="DO333" s="136"/>
      <c r="DQ333" s="131"/>
      <c r="DR333" s="136"/>
      <c r="DS333" s="131"/>
      <c r="DT333" s="160" t="s">
        <v>1780</v>
      </c>
      <c r="DW333" s="215">
        <v>100</v>
      </c>
      <c r="DX333" s="214" t="e">
        <v>#N/A</v>
      </c>
      <c r="DY333" s="156" t="s">
        <v>1405</v>
      </c>
      <c r="DZ333" s="139" t="s">
        <v>1770</v>
      </c>
      <c r="EA333" s="139"/>
      <c r="ED333" s="229" t="s">
        <v>2517</v>
      </c>
      <c r="EE333" s="140"/>
      <c r="EG333" s="140"/>
      <c r="EI333" s="218"/>
      <c r="EJ333" s="143"/>
      <c r="EK333" s="221"/>
      <c r="EM333" s="109"/>
      <c r="EN333" s="109"/>
      <c r="EZ333" s="192" t="e">
        <f t="shared" si="88"/>
        <v>#DIV/0!</v>
      </c>
      <c r="FA333" s="192" t="e">
        <f t="shared" si="89"/>
        <v>#DIV/0!</v>
      </c>
      <c r="FB333" s="192" t="e">
        <f t="shared" si="90"/>
        <v>#DIV/0!</v>
      </c>
      <c r="FC333" s="192" t="e">
        <f t="shared" si="91"/>
        <v>#DIV/0!</v>
      </c>
      <c r="FD333" s="192" t="e">
        <f t="shared" si="92"/>
        <v>#DIV/0!</v>
      </c>
      <c r="FE333" s="193" t="e">
        <f t="shared" si="93"/>
        <v>#DIV/0!</v>
      </c>
      <c r="FF333" s="194" t="e">
        <f t="shared" si="94"/>
        <v>#DIV/0!</v>
      </c>
      <c r="FG333" s="144"/>
      <c r="FI333" s="778">
        <f t="shared" si="95"/>
        <v>0</v>
      </c>
      <c r="FJ333" s="779" t="e">
        <f t="shared" si="96"/>
        <v>#DIV/0!</v>
      </c>
      <c r="FK333" s="779" t="e">
        <f t="shared" si="97"/>
        <v>#DIV/0!</v>
      </c>
      <c r="FL333" s="780" t="e">
        <f t="shared" si="98"/>
        <v>#DIV/0!</v>
      </c>
      <c r="FM333" s="169" t="e">
        <f t="shared" si="99"/>
        <v>#DIV/0!</v>
      </c>
      <c r="FN333" s="783" t="e">
        <f t="shared" si="100"/>
        <v>#DIV/0!</v>
      </c>
    </row>
    <row r="334" spans="1:1038" ht="18" customHeight="1">
      <c r="A334" s="125" t="s">
        <v>1646</v>
      </c>
      <c r="B334" s="126" t="s">
        <v>1647</v>
      </c>
      <c r="D334" s="126" t="s">
        <v>1279</v>
      </c>
      <c r="E334" s="126">
        <v>54</v>
      </c>
      <c r="F334" s="126">
        <v>3</v>
      </c>
      <c r="G334" s="285" t="str">
        <f t="shared" si="87"/>
        <v>54-3</v>
      </c>
      <c r="H334" s="277">
        <v>57</v>
      </c>
      <c r="I334" s="126">
        <v>58</v>
      </c>
      <c r="K334" s="545" t="b">
        <f>IF(I335=1,IF(((VLOOKUP($G334,[1]Depth_Lookup!#REF!,9,FALSE))-(H334/100))=0,"Good",IF(((VLOOKUP($G334,[1]Depth_Lookup!$A$3:$J$550,9,FALSE))-(H334/100))&gt;0,"Too Short","Too Long")))</f>
        <v>0</v>
      </c>
      <c r="L334" s="171">
        <f>(VLOOKUP($G334,Depth_Lookup!$A$3:$J$410,10,FALSE))+(H334/100)</f>
        <v>127.72999999999999</v>
      </c>
      <c r="M334" s="171">
        <f>(VLOOKUP($G334,Depth_Lookup!$A$3:$J$410,10,FALSE))+(I334/100)</f>
        <v>127.74</v>
      </c>
      <c r="N334" s="127" t="s">
        <v>1779</v>
      </c>
      <c r="O334" s="126">
        <v>1</v>
      </c>
      <c r="P334" s="126" t="s">
        <v>853</v>
      </c>
      <c r="Q334" s="126" t="s">
        <v>111</v>
      </c>
      <c r="R334" s="196" t="s">
        <v>1803</v>
      </c>
      <c r="S334" s="126" t="s">
        <v>98</v>
      </c>
      <c r="U334" s="126" t="s">
        <v>95</v>
      </c>
      <c r="V334" s="126" t="s">
        <v>96</v>
      </c>
      <c r="W334" s="126" t="s">
        <v>112</v>
      </c>
      <c r="X334" s="202">
        <v>4</v>
      </c>
      <c r="Y334" s="126" t="s">
        <v>90</v>
      </c>
      <c r="Z334" s="126" t="s">
        <v>91</v>
      </c>
      <c r="AF334" s="196" t="e">
        <v>#N/A</v>
      </c>
      <c r="AI334" s="130">
        <v>30</v>
      </c>
      <c r="AN334" s="126" t="s">
        <v>1782</v>
      </c>
      <c r="AO334" s="130">
        <v>35</v>
      </c>
      <c r="AT334" s="126" t="s">
        <v>1782</v>
      </c>
      <c r="AU334" s="130">
        <v>35</v>
      </c>
      <c r="AZ334" s="126" t="s">
        <v>1782</v>
      </c>
      <c r="BA334" s="130"/>
      <c r="BG334" s="130"/>
      <c r="BM334" s="130"/>
      <c r="BY334" s="130"/>
      <c r="CG334" s="131"/>
      <c r="CH334" s="132" t="s">
        <v>1783</v>
      </c>
      <c r="CI334" s="132">
        <v>100</v>
      </c>
      <c r="CJ334" s="132" t="s">
        <v>514</v>
      </c>
      <c r="CK334" s="133"/>
      <c r="CL334" s="134"/>
      <c r="CM334" s="134"/>
      <c r="CN334" s="134"/>
      <c r="CO334" s="134"/>
      <c r="CP334" s="134"/>
      <c r="CQ334" s="134"/>
      <c r="CR334" s="134"/>
      <c r="CS334" s="134"/>
      <c r="CT334" s="134"/>
      <c r="CU334" s="134"/>
      <c r="CV334" s="134"/>
      <c r="CW334" s="134"/>
      <c r="CX334" s="134"/>
      <c r="CY334" s="134"/>
      <c r="CZ334" s="134"/>
      <c r="DA334" s="134"/>
      <c r="DB334" s="134">
        <v>40</v>
      </c>
      <c r="DD334" s="134"/>
      <c r="DE334" s="134"/>
      <c r="DF334" s="134"/>
      <c r="DG334" s="134"/>
      <c r="DH334" s="134"/>
      <c r="DI334" s="134"/>
      <c r="DJ334" s="134"/>
      <c r="DK334" s="207">
        <v>40</v>
      </c>
      <c r="DL334" s="131"/>
      <c r="DM334" s="134"/>
      <c r="DN334" s="134"/>
      <c r="DO334" s="136"/>
      <c r="DQ334" s="131"/>
      <c r="DR334" s="136"/>
      <c r="DS334" s="131"/>
      <c r="DT334" s="160" t="s">
        <v>1784</v>
      </c>
      <c r="DW334" s="215">
        <v>100</v>
      </c>
      <c r="DX334" s="214" t="e">
        <v>#N/A</v>
      </c>
      <c r="DY334" s="156" t="s">
        <v>1785</v>
      </c>
      <c r="DZ334" s="139" t="s">
        <v>1786</v>
      </c>
      <c r="EA334" s="139"/>
      <c r="ED334" s="229" t="s">
        <v>2517</v>
      </c>
      <c r="EE334" s="140"/>
      <c r="EG334" s="140"/>
      <c r="EI334" s="218"/>
      <c r="EJ334" s="143"/>
      <c r="EK334" s="221"/>
      <c r="EM334" s="109"/>
      <c r="EN334" s="109" t="s">
        <v>1447</v>
      </c>
      <c r="EO334" s="144">
        <v>0.6</v>
      </c>
      <c r="EV334" s="112">
        <v>31</v>
      </c>
      <c r="EW334" s="112">
        <v>90</v>
      </c>
      <c r="EX334" s="112">
        <v>13</v>
      </c>
      <c r="EY334" s="112">
        <v>0</v>
      </c>
      <c r="EZ334" s="192">
        <f t="shared" si="88"/>
        <v>-111.01823284966454</v>
      </c>
      <c r="FA334" s="192">
        <f t="shared" si="89"/>
        <v>248.98176715033546</v>
      </c>
      <c r="FB334" s="192">
        <f t="shared" si="90"/>
        <v>57.231122349544421</v>
      </c>
      <c r="FC334" s="192">
        <f t="shared" si="91"/>
        <v>338.98176715033549</v>
      </c>
      <c r="FD334" s="192">
        <f t="shared" si="92"/>
        <v>32.768877650455579</v>
      </c>
      <c r="FE334" s="193">
        <f t="shared" si="93"/>
        <v>68.981767150335457</v>
      </c>
      <c r="FF334" s="194">
        <f t="shared" si="94"/>
        <v>32.768877650455579</v>
      </c>
      <c r="FG334" s="144"/>
      <c r="FI334" s="778">
        <f t="shared" si="95"/>
        <v>0.6</v>
      </c>
      <c r="FJ334" s="779">
        <f t="shared" si="96"/>
        <v>32.768877650455579</v>
      </c>
      <c r="FK334" s="779">
        <f t="shared" si="97"/>
        <v>57.231122349544421</v>
      </c>
      <c r="FL334" s="780">
        <f t="shared" si="98"/>
        <v>0.99887151961126319</v>
      </c>
      <c r="FM334" s="169">
        <f t="shared" si="99"/>
        <v>0.84086072858802097</v>
      </c>
      <c r="FN334" s="783">
        <f t="shared" si="100"/>
        <v>0.50451643715281258</v>
      </c>
    </row>
    <row r="335" spans="1:1038" s="288" customFormat="1" ht="18" customHeight="1">
      <c r="A335" s="352" t="s">
        <v>1646</v>
      </c>
      <c r="B335" s="227" t="s">
        <v>1647</v>
      </c>
      <c r="C335" s="227"/>
      <c r="D335" s="227" t="s">
        <v>1279</v>
      </c>
      <c r="E335" s="227">
        <v>54</v>
      </c>
      <c r="F335" s="227">
        <v>3</v>
      </c>
      <c r="G335" s="285" t="str">
        <f t="shared" si="87"/>
        <v>54-3</v>
      </c>
      <c r="H335" s="278">
        <v>58</v>
      </c>
      <c r="I335" s="227">
        <v>82</v>
      </c>
      <c r="J335" s="226"/>
      <c r="K335" s="545" t="b">
        <f>IF(I336=1,IF(((VLOOKUP($G335,[1]Depth_Lookup!#REF!,9,FALSE))-(H335/100))=0,"Good",IF(((VLOOKUP($G335,[1]Depth_Lookup!$A$3:$J$550,9,FALSE))-(H335/100))&gt;0,"Too Short","Too Long")))</f>
        <v>0</v>
      </c>
      <c r="L335" s="171">
        <f>(VLOOKUP($G335,Depth_Lookup!$A$3:$J$410,10,FALSE))+(H335/100)</f>
        <v>127.74</v>
      </c>
      <c r="M335" s="171">
        <f>(VLOOKUP($G335,Depth_Lookup!$A$3:$J$410,10,FALSE))+(I335/100)</f>
        <v>127.97999999999999</v>
      </c>
      <c r="N335" s="230" t="s">
        <v>1779</v>
      </c>
      <c r="O335" s="227">
        <v>1</v>
      </c>
      <c r="P335" s="227" t="s">
        <v>853</v>
      </c>
      <c r="Q335" s="227" t="s">
        <v>125</v>
      </c>
      <c r="R335" s="286" t="s">
        <v>1633</v>
      </c>
      <c r="S335" s="227" t="s">
        <v>98</v>
      </c>
      <c r="T335" s="227"/>
      <c r="U335" s="227" t="s">
        <v>95</v>
      </c>
      <c r="V335" s="227" t="s">
        <v>96</v>
      </c>
      <c r="W335" s="227" t="s">
        <v>102</v>
      </c>
      <c r="X335" s="287">
        <v>5</v>
      </c>
      <c r="Y335" s="227" t="s">
        <v>90</v>
      </c>
      <c r="Z335" s="227" t="s">
        <v>91</v>
      </c>
      <c r="AA335" s="227"/>
      <c r="AB335" s="227" t="s">
        <v>116</v>
      </c>
      <c r="AC335" s="227" t="s">
        <v>108</v>
      </c>
      <c r="AD335" s="227" t="s">
        <v>96</v>
      </c>
      <c r="AE335" s="233" t="s">
        <v>123</v>
      </c>
      <c r="AF335" s="286">
        <v>1</v>
      </c>
      <c r="AG335" s="237" t="s">
        <v>1781</v>
      </c>
      <c r="AH335" s="227"/>
      <c r="AI335" s="240">
        <v>74</v>
      </c>
      <c r="AJ335" s="227"/>
      <c r="AK335" s="227"/>
      <c r="AL335" s="227"/>
      <c r="AM335" s="227"/>
      <c r="AN335" s="227"/>
      <c r="AO335" s="240"/>
      <c r="AP335" s="227"/>
      <c r="AQ335" s="227"/>
      <c r="AR335" s="227"/>
      <c r="AS335" s="227"/>
      <c r="AT335" s="227"/>
      <c r="AU335" s="240"/>
      <c r="AV335" s="227"/>
      <c r="AW335" s="227"/>
      <c r="AX335" s="227"/>
      <c r="AY335" s="227"/>
      <c r="AZ335" s="227"/>
      <c r="BA335" s="240">
        <v>25</v>
      </c>
      <c r="BB335" s="227">
        <v>8</v>
      </c>
      <c r="BC335" s="227">
        <v>4</v>
      </c>
      <c r="BD335" s="227" t="s">
        <v>110</v>
      </c>
      <c r="BE335" s="227" t="s">
        <v>103</v>
      </c>
      <c r="BF335" s="227"/>
      <c r="BG335" s="240"/>
      <c r="BH335" s="227"/>
      <c r="BI335" s="227"/>
      <c r="BJ335" s="227"/>
      <c r="BK335" s="227"/>
      <c r="BL335" s="227"/>
      <c r="BM335" s="240">
        <v>1</v>
      </c>
      <c r="BN335" s="227">
        <v>2</v>
      </c>
      <c r="BO335" s="227">
        <v>1</v>
      </c>
      <c r="BP335" s="227"/>
      <c r="BQ335" s="227"/>
      <c r="BR335" s="227"/>
      <c r="BS335" s="227"/>
      <c r="BT335" s="227"/>
      <c r="BU335" s="227"/>
      <c r="BV335" s="227"/>
      <c r="BW335" s="227"/>
      <c r="BX335" s="227"/>
      <c r="BY335" s="240"/>
      <c r="BZ335" s="227"/>
      <c r="CA335" s="227"/>
      <c r="CB335" s="227"/>
      <c r="CC335" s="227"/>
      <c r="CD335" s="227"/>
      <c r="CE335" s="227"/>
      <c r="CF335" s="227"/>
      <c r="CG335" s="148"/>
      <c r="CH335" s="149" t="s">
        <v>1329</v>
      </c>
      <c r="CI335" s="149">
        <v>90</v>
      </c>
      <c r="CJ335" s="149" t="s">
        <v>514</v>
      </c>
      <c r="CK335" s="151"/>
      <c r="CL335" s="152"/>
      <c r="CM335" s="152"/>
      <c r="CN335" s="152"/>
      <c r="CO335" s="152"/>
      <c r="CP335" s="152"/>
      <c r="CQ335" s="152"/>
      <c r="CR335" s="152"/>
      <c r="CS335" s="152"/>
      <c r="CT335" s="152"/>
      <c r="CU335" s="152"/>
      <c r="CV335" s="152"/>
      <c r="CW335" s="152"/>
      <c r="CX335" s="152"/>
      <c r="CY335" s="152"/>
      <c r="CZ335" s="152"/>
      <c r="DA335" s="152"/>
      <c r="DB335" s="152">
        <v>75</v>
      </c>
      <c r="DC335" s="229">
        <v>25</v>
      </c>
      <c r="DD335" s="152"/>
      <c r="DE335" s="152"/>
      <c r="DF335" s="152"/>
      <c r="DG335" s="152"/>
      <c r="DH335" s="152"/>
      <c r="DI335" s="152"/>
      <c r="DJ335" s="152"/>
      <c r="DK335" s="208">
        <v>100</v>
      </c>
      <c r="DL335" s="148"/>
      <c r="DM335" s="152"/>
      <c r="DN335" s="152"/>
      <c r="DO335" s="153"/>
      <c r="DQ335" s="148"/>
      <c r="DR335" s="153"/>
      <c r="DS335" s="148"/>
      <c r="DT335" s="289" t="s">
        <v>1780</v>
      </c>
      <c r="DU335" s="229"/>
      <c r="DV335" s="229"/>
      <c r="DW335" s="384">
        <v>100</v>
      </c>
      <c r="DX335" s="291" t="e">
        <v>#N/A</v>
      </c>
      <c r="DY335" s="157" t="s">
        <v>1405</v>
      </c>
      <c r="DZ335" s="154" t="s">
        <v>1770</v>
      </c>
      <c r="EA335" s="154"/>
      <c r="EB335" s="229"/>
      <c r="EC335" s="292"/>
      <c r="ED335" s="229" t="s">
        <v>2517</v>
      </c>
      <c r="EE335" s="293"/>
      <c r="EF335" s="294"/>
      <c r="EG335" s="293"/>
      <c r="EH335" s="295"/>
      <c r="EI335" s="296"/>
      <c r="EJ335" s="297"/>
      <c r="EK335" s="298"/>
      <c r="EL335" s="293"/>
      <c r="EM335" s="295"/>
      <c r="EN335" s="295" t="s">
        <v>1447</v>
      </c>
      <c r="EO335" s="321"/>
      <c r="EP335" s="321"/>
      <c r="EQ335" s="321"/>
      <c r="ER335" s="321"/>
      <c r="ES335" s="321"/>
      <c r="ET335" s="321"/>
      <c r="EU335" s="321"/>
      <c r="EV335" s="112">
        <v>31</v>
      </c>
      <c r="EW335" s="112">
        <v>90</v>
      </c>
      <c r="EX335" s="112">
        <v>13</v>
      </c>
      <c r="EY335" s="112">
        <v>0</v>
      </c>
      <c r="EZ335" s="192">
        <f t="shared" si="88"/>
        <v>-111.01823284966454</v>
      </c>
      <c r="FA335" s="192">
        <f t="shared" si="89"/>
        <v>248.98176715033546</v>
      </c>
      <c r="FB335" s="192">
        <f t="shared" si="90"/>
        <v>57.231122349544421</v>
      </c>
      <c r="FC335" s="192">
        <f t="shared" si="91"/>
        <v>338.98176715033549</v>
      </c>
      <c r="FD335" s="192">
        <f t="shared" si="92"/>
        <v>32.768877650455579</v>
      </c>
      <c r="FE335" s="193">
        <f t="shared" si="93"/>
        <v>68.981767150335457</v>
      </c>
      <c r="FF335" s="194">
        <f t="shared" si="94"/>
        <v>32.768877650455579</v>
      </c>
      <c r="FG335" s="321"/>
      <c r="FH335" s="295"/>
      <c r="FI335" s="778">
        <f t="shared" si="95"/>
        <v>0</v>
      </c>
      <c r="FJ335" s="779">
        <f t="shared" si="96"/>
        <v>32.768877650455579</v>
      </c>
      <c r="FK335" s="779">
        <f t="shared" si="97"/>
        <v>57.231122349544421</v>
      </c>
      <c r="FL335" s="780">
        <f t="shared" si="98"/>
        <v>0.99887151961126319</v>
      </c>
      <c r="FM335" s="169">
        <f t="shared" si="99"/>
        <v>0.84086072858802097</v>
      </c>
      <c r="FN335" s="783">
        <f t="shared" si="100"/>
        <v>0</v>
      </c>
      <c r="FO335" s="227"/>
      <c r="FP335" s="227"/>
      <c r="FQ335" s="227"/>
      <c r="FR335" s="227"/>
      <c r="FS335" s="227"/>
      <c r="FT335" s="227"/>
      <c r="FU335" s="227"/>
      <c r="FV335" s="227"/>
      <c r="FW335" s="227"/>
      <c r="FX335" s="227"/>
      <c r="FY335" s="227"/>
      <c r="FZ335" s="227"/>
      <c r="GA335" s="227"/>
      <c r="GB335" s="227"/>
      <c r="GC335" s="227"/>
      <c r="GD335" s="227"/>
      <c r="GE335" s="227"/>
      <c r="GF335" s="227"/>
      <c r="GG335" s="227"/>
      <c r="GH335" s="227"/>
      <c r="GI335" s="227"/>
      <c r="GJ335" s="227"/>
      <c r="GK335" s="227"/>
      <c r="GL335" s="227"/>
      <c r="GM335" s="227"/>
      <c r="GN335" s="227"/>
      <c r="GO335" s="227"/>
      <c r="GP335" s="227"/>
      <c r="GQ335" s="227"/>
      <c r="GR335" s="227"/>
      <c r="GS335" s="227"/>
      <c r="GT335" s="227"/>
      <c r="GU335" s="227"/>
      <c r="GV335" s="227"/>
      <c r="GW335" s="227"/>
      <c r="GX335" s="227"/>
      <c r="GY335" s="227"/>
      <c r="GZ335" s="227"/>
      <c r="HA335" s="227"/>
      <c r="HB335" s="227"/>
      <c r="HC335" s="227"/>
      <c r="HD335" s="227"/>
      <c r="HE335" s="227"/>
      <c r="HF335" s="227"/>
      <c r="HG335" s="227"/>
      <c r="HH335" s="227"/>
      <c r="HI335" s="227"/>
      <c r="HJ335" s="227"/>
      <c r="HK335" s="227"/>
      <c r="HL335" s="227"/>
      <c r="HM335" s="227"/>
      <c r="HN335" s="227"/>
      <c r="HO335" s="227"/>
      <c r="HP335" s="227"/>
      <c r="HQ335" s="227"/>
      <c r="HR335" s="227"/>
      <c r="HS335" s="227"/>
      <c r="HT335" s="227"/>
      <c r="HU335" s="227"/>
      <c r="HV335" s="227"/>
      <c r="HW335" s="227"/>
      <c r="HX335" s="227"/>
      <c r="HY335" s="227"/>
      <c r="HZ335" s="227"/>
      <c r="IA335" s="227"/>
      <c r="IB335" s="227"/>
      <c r="IC335" s="227"/>
      <c r="ID335" s="227"/>
      <c r="IE335" s="227"/>
      <c r="IF335" s="227"/>
      <c r="IG335" s="227"/>
      <c r="IH335" s="227"/>
      <c r="II335" s="227"/>
      <c r="IJ335" s="227"/>
      <c r="IK335" s="227"/>
      <c r="IL335" s="227"/>
      <c r="IM335" s="227"/>
      <c r="IN335" s="227"/>
      <c r="IO335" s="227"/>
      <c r="IP335" s="227"/>
      <c r="IQ335" s="227"/>
      <c r="IR335" s="227"/>
      <c r="IS335" s="227"/>
      <c r="IT335" s="227"/>
      <c r="IU335" s="227"/>
      <c r="IV335" s="227"/>
      <c r="IW335" s="227"/>
      <c r="IX335" s="227"/>
      <c r="IY335" s="227"/>
      <c r="IZ335" s="227"/>
      <c r="JA335" s="227"/>
      <c r="JB335" s="227"/>
      <c r="JC335" s="227"/>
      <c r="JD335" s="227"/>
      <c r="JE335" s="227"/>
      <c r="JF335" s="227"/>
      <c r="JG335" s="227"/>
      <c r="JH335" s="227"/>
      <c r="JI335" s="227"/>
      <c r="JJ335" s="227"/>
      <c r="JK335" s="227"/>
      <c r="JL335" s="227"/>
      <c r="JM335" s="227"/>
      <c r="JN335" s="227"/>
      <c r="JO335" s="227"/>
      <c r="JP335" s="227"/>
      <c r="JQ335" s="227"/>
      <c r="JR335" s="227"/>
      <c r="JS335" s="227"/>
      <c r="JT335" s="227"/>
      <c r="JU335" s="227"/>
      <c r="JV335" s="227"/>
      <c r="JW335" s="227"/>
      <c r="JX335" s="227"/>
      <c r="JY335" s="227"/>
      <c r="JZ335" s="227"/>
      <c r="KA335" s="227"/>
      <c r="KB335" s="227"/>
      <c r="KC335" s="227"/>
      <c r="KD335" s="227"/>
      <c r="KE335" s="227"/>
      <c r="KF335" s="227"/>
      <c r="KG335" s="227"/>
      <c r="KH335" s="227"/>
      <c r="KI335" s="227"/>
      <c r="KJ335" s="227"/>
      <c r="KK335" s="227"/>
      <c r="KL335" s="227"/>
      <c r="KM335" s="227"/>
      <c r="KN335" s="227"/>
      <c r="KO335" s="227"/>
      <c r="KP335" s="227"/>
      <c r="KQ335" s="227"/>
      <c r="KR335" s="227"/>
      <c r="KS335" s="227"/>
      <c r="KT335" s="227"/>
      <c r="KU335" s="227"/>
      <c r="KV335" s="227"/>
      <c r="KW335" s="227"/>
      <c r="KX335" s="227"/>
      <c r="KY335" s="227"/>
      <c r="KZ335" s="227"/>
      <c r="LA335" s="227"/>
      <c r="LB335" s="227"/>
      <c r="LC335" s="227"/>
      <c r="LD335" s="227"/>
      <c r="LE335" s="227"/>
      <c r="LF335" s="227"/>
      <c r="LG335" s="227"/>
      <c r="LH335" s="227"/>
      <c r="LI335" s="227"/>
      <c r="LJ335" s="227"/>
      <c r="LK335" s="227"/>
      <c r="LL335" s="227"/>
      <c r="LM335" s="227"/>
      <c r="LN335" s="227"/>
      <c r="LO335" s="227"/>
      <c r="LP335" s="227"/>
      <c r="LQ335" s="227"/>
      <c r="LR335" s="227"/>
      <c r="LS335" s="227"/>
      <c r="LT335" s="227"/>
      <c r="LU335" s="227"/>
      <c r="LV335" s="227"/>
      <c r="LW335" s="227"/>
      <c r="LX335" s="227"/>
      <c r="LY335" s="227"/>
      <c r="LZ335" s="227"/>
      <c r="MA335" s="227"/>
      <c r="MB335" s="227"/>
      <c r="MC335" s="227"/>
      <c r="MD335" s="227"/>
      <c r="ME335" s="227"/>
      <c r="MF335" s="227"/>
      <c r="MG335" s="227"/>
      <c r="MH335" s="227"/>
      <c r="MI335" s="227"/>
      <c r="MJ335" s="227"/>
      <c r="MK335" s="227"/>
      <c r="ML335" s="227"/>
      <c r="MM335" s="227"/>
      <c r="MN335" s="227"/>
      <c r="MO335" s="227"/>
      <c r="MP335" s="227"/>
      <c r="MQ335" s="227"/>
      <c r="MR335" s="227"/>
      <c r="MS335" s="227"/>
      <c r="MT335" s="227"/>
      <c r="MU335" s="227"/>
      <c r="MV335" s="227"/>
      <c r="MW335" s="227"/>
      <c r="MX335" s="227"/>
      <c r="MY335" s="227"/>
      <c r="MZ335" s="227"/>
      <c r="NA335" s="227"/>
      <c r="NB335" s="227"/>
      <c r="NC335" s="227"/>
      <c r="ND335" s="227"/>
      <c r="NE335" s="227"/>
      <c r="NF335" s="227"/>
      <c r="NG335" s="227"/>
      <c r="NH335" s="227"/>
      <c r="NI335" s="227"/>
      <c r="NJ335" s="227"/>
      <c r="NK335" s="227"/>
      <c r="NL335" s="227"/>
      <c r="NM335" s="227"/>
      <c r="NN335" s="227"/>
      <c r="NO335" s="227"/>
      <c r="NP335" s="227"/>
      <c r="NQ335" s="227"/>
      <c r="NR335" s="227"/>
      <c r="NS335" s="227"/>
      <c r="NT335" s="227"/>
      <c r="NU335" s="227"/>
      <c r="NV335" s="227"/>
      <c r="NW335" s="227"/>
      <c r="NX335" s="227"/>
      <c r="NY335" s="227"/>
      <c r="NZ335" s="227"/>
      <c r="OA335" s="227"/>
      <c r="OB335" s="227"/>
      <c r="OC335" s="227"/>
      <c r="OD335" s="227"/>
      <c r="OE335" s="227"/>
      <c r="OF335" s="227"/>
      <c r="OG335" s="227"/>
      <c r="OH335" s="227"/>
      <c r="OI335" s="227"/>
      <c r="OJ335" s="227"/>
      <c r="OK335" s="227"/>
      <c r="OL335" s="227"/>
      <c r="OM335" s="227"/>
      <c r="ON335" s="227"/>
      <c r="OO335" s="227"/>
      <c r="OP335" s="227"/>
      <c r="OQ335" s="227"/>
      <c r="OR335" s="227"/>
      <c r="OS335" s="227"/>
      <c r="OT335" s="227"/>
      <c r="OU335" s="227"/>
      <c r="OV335" s="227"/>
      <c r="OW335" s="227"/>
      <c r="OX335" s="227"/>
      <c r="OY335" s="227"/>
      <c r="OZ335" s="227"/>
      <c r="PA335" s="227"/>
      <c r="PB335" s="227"/>
      <c r="PC335" s="227"/>
      <c r="PD335" s="227"/>
      <c r="PE335" s="227"/>
      <c r="PF335" s="227"/>
      <c r="PG335" s="227"/>
      <c r="PH335" s="227"/>
      <c r="PI335" s="227"/>
      <c r="PJ335" s="227"/>
      <c r="PK335" s="227"/>
      <c r="PL335" s="227"/>
      <c r="PM335" s="227"/>
      <c r="PN335" s="227"/>
      <c r="PO335" s="227"/>
      <c r="PP335" s="227"/>
      <c r="PQ335" s="227"/>
      <c r="PR335" s="227"/>
      <c r="PS335" s="227"/>
      <c r="PT335" s="227"/>
      <c r="PU335" s="227"/>
      <c r="PV335" s="227"/>
      <c r="PW335" s="227"/>
      <c r="PX335" s="227"/>
      <c r="PY335" s="227"/>
      <c r="PZ335" s="227"/>
      <c r="QA335" s="227"/>
      <c r="QB335" s="227"/>
      <c r="QC335" s="227"/>
      <c r="QD335" s="227"/>
      <c r="QE335" s="227"/>
      <c r="QF335" s="227"/>
      <c r="QG335" s="227"/>
      <c r="QH335" s="227"/>
      <c r="QI335" s="227"/>
      <c r="QJ335" s="227"/>
      <c r="QK335" s="227"/>
      <c r="QL335" s="227"/>
      <c r="QM335" s="227"/>
      <c r="QN335" s="227"/>
      <c r="QO335" s="227"/>
      <c r="QP335" s="227"/>
      <c r="QQ335" s="227"/>
      <c r="QR335" s="227"/>
      <c r="QS335" s="227"/>
      <c r="QT335" s="227"/>
      <c r="QU335" s="227"/>
      <c r="QV335" s="227"/>
      <c r="QW335" s="227"/>
      <c r="QX335" s="227"/>
      <c r="QY335" s="227"/>
      <c r="QZ335" s="227"/>
      <c r="RA335" s="227"/>
      <c r="RB335" s="227"/>
      <c r="RC335" s="227"/>
      <c r="RD335" s="227"/>
      <c r="RE335" s="227"/>
      <c r="RF335" s="227"/>
      <c r="RG335" s="227"/>
      <c r="RH335" s="227"/>
      <c r="RI335" s="227"/>
      <c r="RJ335" s="227"/>
      <c r="RK335" s="227"/>
      <c r="RL335" s="227"/>
      <c r="RM335" s="227"/>
      <c r="RN335" s="227"/>
      <c r="RO335" s="227"/>
      <c r="RP335" s="227"/>
      <c r="RQ335" s="227"/>
      <c r="RR335" s="227"/>
      <c r="RS335" s="227"/>
      <c r="RT335" s="227"/>
      <c r="RU335" s="227"/>
      <c r="RV335" s="227"/>
      <c r="RW335" s="227"/>
      <c r="RX335" s="227"/>
      <c r="RY335" s="227"/>
      <c r="RZ335" s="227"/>
      <c r="SA335" s="227"/>
      <c r="SB335" s="227"/>
      <c r="SC335" s="227"/>
      <c r="SD335" s="227"/>
      <c r="SE335" s="227"/>
      <c r="SF335" s="227"/>
      <c r="SG335" s="227"/>
      <c r="SH335" s="227"/>
      <c r="SI335" s="227"/>
      <c r="SJ335" s="227"/>
      <c r="SK335" s="227"/>
      <c r="SL335" s="227"/>
      <c r="SM335" s="227"/>
      <c r="SN335" s="227"/>
      <c r="SO335" s="227"/>
      <c r="SP335" s="227"/>
      <c r="SQ335" s="227"/>
      <c r="SR335" s="227"/>
      <c r="SS335" s="227"/>
      <c r="ST335" s="227"/>
      <c r="SU335" s="227"/>
      <c r="SV335" s="227"/>
      <c r="SW335" s="227"/>
      <c r="SX335" s="227"/>
      <c r="SY335" s="227"/>
      <c r="SZ335" s="227"/>
      <c r="TA335" s="227"/>
      <c r="TB335" s="227"/>
      <c r="TC335" s="227"/>
      <c r="TD335" s="227"/>
      <c r="TE335" s="227"/>
      <c r="TF335" s="227"/>
      <c r="TG335" s="227"/>
      <c r="TH335" s="227"/>
      <c r="TI335" s="227"/>
      <c r="TJ335" s="227"/>
      <c r="TK335" s="227"/>
      <c r="TL335" s="227"/>
      <c r="TM335" s="227"/>
      <c r="TN335" s="227"/>
      <c r="TO335" s="227"/>
      <c r="TP335" s="227"/>
      <c r="TQ335" s="227"/>
      <c r="TR335" s="227"/>
      <c r="TS335" s="227"/>
      <c r="TT335" s="227"/>
      <c r="TU335" s="227"/>
      <c r="TV335" s="227"/>
      <c r="TW335" s="227"/>
      <c r="TX335" s="227"/>
      <c r="TY335" s="227"/>
      <c r="TZ335" s="227"/>
      <c r="UA335" s="227"/>
      <c r="UB335" s="227"/>
      <c r="UC335" s="227"/>
      <c r="UD335" s="227"/>
      <c r="UE335" s="227"/>
      <c r="UF335" s="227"/>
      <c r="UG335" s="227"/>
      <c r="UH335" s="227"/>
      <c r="UI335" s="227"/>
      <c r="UJ335" s="227"/>
      <c r="UK335" s="227"/>
      <c r="UL335" s="227"/>
      <c r="UM335" s="227"/>
      <c r="UN335" s="227"/>
      <c r="UO335" s="227"/>
      <c r="UP335" s="227"/>
      <c r="UQ335" s="227"/>
      <c r="UR335" s="227"/>
      <c r="US335" s="227"/>
      <c r="UT335" s="227"/>
      <c r="UU335" s="227"/>
      <c r="UV335" s="227"/>
      <c r="UW335" s="227"/>
      <c r="UX335" s="227"/>
      <c r="UY335" s="227"/>
      <c r="UZ335" s="227"/>
      <c r="VA335" s="227"/>
      <c r="VB335" s="227"/>
      <c r="VC335" s="227"/>
      <c r="VD335" s="227"/>
      <c r="VE335" s="227"/>
      <c r="VF335" s="227"/>
      <c r="VG335" s="227"/>
      <c r="VH335" s="227"/>
      <c r="VI335" s="227"/>
      <c r="VJ335" s="227"/>
      <c r="VK335" s="227"/>
      <c r="VL335" s="227"/>
      <c r="VM335" s="227"/>
      <c r="VN335" s="227"/>
      <c r="VO335" s="227"/>
      <c r="VP335" s="227"/>
      <c r="VQ335" s="227"/>
      <c r="VR335" s="227"/>
      <c r="VS335" s="227"/>
      <c r="VT335" s="227"/>
      <c r="VU335" s="227"/>
      <c r="VV335" s="227"/>
      <c r="VW335" s="227"/>
      <c r="VX335" s="227"/>
      <c r="VY335" s="227"/>
      <c r="VZ335" s="227"/>
      <c r="WA335" s="227"/>
      <c r="WB335" s="227"/>
      <c r="WC335" s="227"/>
      <c r="WD335" s="227"/>
      <c r="WE335" s="227"/>
      <c r="WF335" s="227"/>
      <c r="WG335" s="227"/>
      <c r="WH335" s="227"/>
      <c r="WI335" s="227"/>
      <c r="WJ335" s="227"/>
      <c r="WK335" s="227"/>
      <c r="WL335" s="227"/>
      <c r="WM335" s="227"/>
      <c r="WN335" s="227"/>
      <c r="WO335" s="227"/>
      <c r="WP335" s="227"/>
      <c r="WQ335" s="227"/>
      <c r="WR335" s="227"/>
      <c r="WS335" s="227"/>
      <c r="WT335" s="227"/>
      <c r="WU335" s="227"/>
      <c r="WV335" s="227"/>
      <c r="WW335" s="227"/>
      <c r="WX335" s="227"/>
      <c r="WY335" s="227"/>
      <c r="WZ335" s="227"/>
      <c r="XA335" s="227"/>
      <c r="XB335" s="227"/>
      <c r="XC335" s="227"/>
      <c r="XD335" s="227"/>
      <c r="XE335" s="227"/>
      <c r="XF335" s="227"/>
      <c r="XG335" s="227"/>
      <c r="XH335" s="227"/>
      <c r="XI335" s="227"/>
      <c r="XJ335" s="227"/>
      <c r="XK335" s="227"/>
      <c r="XL335" s="227"/>
      <c r="XM335" s="227"/>
      <c r="XN335" s="227"/>
      <c r="XO335" s="227"/>
      <c r="XP335" s="227"/>
      <c r="XQ335" s="227"/>
      <c r="XR335" s="227"/>
      <c r="XS335" s="227"/>
      <c r="XT335" s="227"/>
      <c r="XU335" s="227"/>
      <c r="XV335" s="227"/>
      <c r="XW335" s="227"/>
      <c r="XX335" s="227"/>
      <c r="XY335" s="227"/>
      <c r="XZ335" s="227"/>
      <c r="YA335" s="227"/>
      <c r="YB335" s="227"/>
      <c r="YC335" s="227"/>
      <c r="YD335" s="227"/>
      <c r="YE335" s="227"/>
      <c r="YF335" s="227"/>
      <c r="YG335" s="227"/>
      <c r="YH335" s="227"/>
      <c r="YI335" s="227"/>
      <c r="YJ335" s="227"/>
      <c r="YK335" s="227"/>
      <c r="YL335" s="227"/>
      <c r="YM335" s="227"/>
      <c r="YN335" s="227"/>
      <c r="YO335" s="227"/>
      <c r="YP335" s="227"/>
      <c r="YQ335" s="227"/>
      <c r="YR335" s="227"/>
      <c r="YS335" s="227"/>
      <c r="YT335" s="227"/>
      <c r="YU335" s="227"/>
      <c r="YV335" s="227"/>
      <c r="YW335" s="227"/>
      <c r="YX335" s="227"/>
      <c r="YY335" s="227"/>
      <c r="YZ335" s="227"/>
      <c r="ZA335" s="227"/>
      <c r="ZB335" s="227"/>
      <c r="ZC335" s="227"/>
      <c r="ZD335" s="227"/>
      <c r="ZE335" s="227"/>
      <c r="ZF335" s="227"/>
      <c r="ZG335" s="227"/>
      <c r="ZH335" s="227"/>
      <c r="ZI335" s="227"/>
      <c r="ZJ335" s="227"/>
      <c r="ZK335" s="227"/>
      <c r="ZL335" s="227"/>
      <c r="ZM335" s="227"/>
      <c r="ZN335" s="227"/>
      <c r="ZO335" s="227"/>
      <c r="ZP335" s="227"/>
      <c r="ZQ335" s="227"/>
      <c r="ZR335" s="227"/>
      <c r="ZS335" s="227"/>
      <c r="ZT335" s="227"/>
      <c r="ZU335" s="227"/>
      <c r="ZV335" s="227"/>
      <c r="ZW335" s="227"/>
      <c r="ZX335" s="227"/>
      <c r="ZY335" s="227"/>
      <c r="ZZ335" s="227"/>
      <c r="AAA335" s="227"/>
      <c r="AAB335" s="227"/>
      <c r="AAC335" s="227"/>
      <c r="AAD335" s="227"/>
      <c r="AAE335" s="227"/>
      <c r="AAF335" s="227"/>
      <c r="AAG335" s="227"/>
      <c r="AAH335" s="227"/>
      <c r="AAI335" s="227"/>
      <c r="AAJ335" s="227"/>
      <c r="AAK335" s="227"/>
      <c r="AAL335" s="227"/>
      <c r="AAM335" s="227"/>
      <c r="AAN335" s="227"/>
      <c r="AAO335" s="227"/>
      <c r="AAP335" s="227"/>
      <c r="AAQ335" s="227"/>
      <c r="AAR335" s="227"/>
      <c r="AAS335" s="227"/>
      <c r="AAT335" s="227"/>
      <c r="AAU335" s="227"/>
      <c r="AAV335" s="227"/>
      <c r="AAW335" s="227"/>
      <c r="AAX335" s="227"/>
      <c r="AAY335" s="227"/>
      <c r="AAZ335" s="227"/>
      <c r="ABA335" s="227"/>
      <c r="ABB335" s="227"/>
      <c r="ABC335" s="227"/>
      <c r="ABD335" s="227"/>
      <c r="ABE335" s="227"/>
      <c r="ABF335" s="227"/>
      <c r="ABG335" s="227"/>
      <c r="ABH335" s="227"/>
      <c r="ABI335" s="227"/>
      <c r="ABJ335" s="227"/>
      <c r="ABK335" s="227"/>
      <c r="ABL335" s="227"/>
      <c r="ABM335" s="227"/>
      <c r="ABN335" s="227"/>
      <c r="ABO335" s="227"/>
      <c r="ABP335" s="227"/>
      <c r="ABQ335" s="227"/>
      <c r="ABR335" s="227"/>
      <c r="ABS335" s="227"/>
      <c r="ABT335" s="227"/>
      <c r="ABU335" s="227"/>
      <c r="ABV335" s="227"/>
      <c r="ABW335" s="227"/>
      <c r="ABX335" s="227"/>
      <c r="ABY335" s="227"/>
      <c r="ABZ335" s="227"/>
      <c r="ACA335" s="227"/>
      <c r="ACB335" s="227"/>
      <c r="ACC335" s="227"/>
      <c r="ACD335" s="227"/>
      <c r="ACE335" s="227"/>
      <c r="ACF335" s="227"/>
      <c r="ACG335" s="227"/>
      <c r="ACH335" s="227"/>
      <c r="ACI335" s="227"/>
      <c r="ACJ335" s="227"/>
      <c r="ACK335" s="227"/>
      <c r="ACL335" s="227"/>
      <c r="ACM335" s="227"/>
      <c r="ACN335" s="227"/>
      <c r="ACO335" s="227"/>
      <c r="ACP335" s="227"/>
      <c r="ACQ335" s="227"/>
      <c r="ACR335" s="227"/>
      <c r="ACS335" s="227"/>
      <c r="ACT335" s="227"/>
      <c r="ACU335" s="227"/>
      <c r="ACV335" s="227"/>
      <c r="ACW335" s="227"/>
      <c r="ACX335" s="227"/>
      <c r="ACY335" s="227"/>
      <c r="ACZ335" s="227"/>
      <c r="ADA335" s="227"/>
      <c r="ADB335" s="227"/>
      <c r="ADC335" s="227"/>
      <c r="ADD335" s="227"/>
      <c r="ADE335" s="227"/>
      <c r="ADF335" s="227"/>
      <c r="ADG335" s="227"/>
      <c r="ADH335" s="227"/>
      <c r="ADI335" s="227"/>
      <c r="ADJ335" s="227"/>
      <c r="ADK335" s="227"/>
      <c r="ADL335" s="227"/>
      <c r="ADM335" s="227"/>
      <c r="ADN335" s="227"/>
      <c r="ADO335" s="227"/>
      <c r="ADP335" s="227"/>
      <c r="ADQ335" s="227"/>
      <c r="ADR335" s="227"/>
      <c r="ADS335" s="227"/>
      <c r="ADT335" s="227"/>
      <c r="ADU335" s="227"/>
      <c r="ADV335" s="227"/>
      <c r="ADW335" s="227"/>
      <c r="ADX335" s="227"/>
      <c r="ADY335" s="227"/>
      <c r="ADZ335" s="227"/>
      <c r="AEA335" s="227"/>
      <c r="AEB335" s="227"/>
      <c r="AEC335" s="227"/>
      <c r="AED335" s="227"/>
      <c r="AEE335" s="227"/>
      <c r="AEF335" s="227"/>
      <c r="AEG335" s="227"/>
      <c r="AEH335" s="227"/>
      <c r="AEI335" s="227"/>
      <c r="AEJ335" s="227"/>
      <c r="AEK335" s="227"/>
      <c r="AEL335" s="227"/>
      <c r="AEM335" s="227"/>
      <c r="AEN335" s="227"/>
      <c r="AEO335" s="227"/>
      <c r="AEP335" s="227"/>
      <c r="AEQ335" s="227"/>
      <c r="AER335" s="227"/>
      <c r="AES335" s="227"/>
      <c r="AET335" s="227"/>
      <c r="AEU335" s="227"/>
      <c r="AEV335" s="227"/>
      <c r="AEW335" s="227"/>
      <c r="AEX335" s="227"/>
      <c r="AEY335" s="227"/>
      <c r="AEZ335" s="227"/>
      <c r="AFA335" s="227"/>
      <c r="AFB335" s="227"/>
      <c r="AFC335" s="227"/>
      <c r="AFD335" s="227"/>
      <c r="AFE335" s="227"/>
      <c r="AFF335" s="227"/>
      <c r="AFG335" s="227"/>
      <c r="AFH335" s="227"/>
      <c r="AFI335" s="227"/>
      <c r="AFJ335" s="227"/>
      <c r="AFK335" s="227"/>
      <c r="AFL335" s="227"/>
      <c r="AFM335" s="227"/>
      <c r="AFN335" s="227"/>
      <c r="AFO335" s="227"/>
      <c r="AFP335" s="227"/>
      <c r="AFQ335" s="227"/>
      <c r="AFR335" s="227"/>
      <c r="AFS335" s="227"/>
      <c r="AFT335" s="227"/>
      <c r="AFU335" s="227"/>
      <c r="AFV335" s="227"/>
      <c r="AFW335" s="227"/>
      <c r="AFX335" s="227"/>
      <c r="AFY335" s="227"/>
      <c r="AFZ335" s="227"/>
      <c r="AGA335" s="227"/>
      <c r="AGB335" s="227"/>
      <c r="AGC335" s="227"/>
      <c r="AGD335" s="227"/>
      <c r="AGE335" s="227"/>
      <c r="AGF335" s="227"/>
      <c r="AGG335" s="227"/>
      <c r="AGH335" s="227"/>
      <c r="AGI335" s="227"/>
      <c r="AGJ335" s="227"/>
      <c r="AGK335" s="227"/>
      <c r="AGL335" s="227"/>
      <c r="AGM335" s="227"/>
      <c r="AGN335" s="227"/>
      <c r="AGO335" s="227"/>
      <c r="AGP335" s="227"/>
      <c r="AGQ335" s="227"/>
      <c r="AGR335" s="227"/>
      <c r="AGS335" s="227"/>
      <c r="AGT335" s="227"/>
      <c r="AGU335" s="227"/>
      <c r="AGV335" s="227"/>
      <c r="AGW335" s="227"/>
      <c r="AGX335" s="227"/>
      <c r="AGY335" s="227"/>
      <c r="AGZ335" s="227"/>
      <c r="AHA335" s="227"/>
      <c r="AHB335" s="227"/>
      <c r="AHC335" s="227"/>
      <c r="AHD335" s="227"/>
      <c r="AHE335" s="227"/>
      <c r="AHF335" s="227"/>
      <c r="AHG335" s="227"/>
      <c r="AHH335" s="227"/>
      <c r="AHI335" s="227"/>
      <c r="AHJ335" s="227"/>
      <c r="AHK335" s="227"/>
      <c r="AHL335" s="227"/>
      <c r="AHM335" s="227"/>
      <c r="AHN335" s="227"/>
      <c r="AHO335" s="227"/>
      <c r="AHP335" s="227"/>
      <c r="AHQ335" s="227"/>
      <c r="AHR335" s="227"/>
      <c r="AHS335" s="227"/>
      <c r="AHT335" s="227"/>
      <c r="AHU335" s="227"/>
      <c r="AHV335" s="227"/>
      <c r="AHW335" s="227"/>
      <c r="AHX335" s="227"/>
      <c r="AHY335" s="227"/>
      <c r="AHZ335" s="227"/>
      <c r="AIA335" s="227"/>
      <c r="AIB335" s="227"/>
      <c r="AIC335" s="227"/>
      <c r="AID335" s="227"/>
      <c r="AIE335" s="227"/>
      <c r="AIF335" s="227"/>
      <c r="AIG335" s="227"/>
      <c r="AIH335" s="227"/>
      <c r="AII335" s="227"/>
      <c r="AIJ335" s="227"/>
      <c r="AIK335" s="227"/>
      <c r="AIL335" s="227"/>
      <c r="AIM335" s="227"/>
      <c r="AIN335" s="227"/>
      <c r="AIO335" s="227"/>
      <c r="AIP335" s="227"/>
      <c r="AIQ335" s="227"/>
      <c r="AIR335" s="227"/>
      <c r="AIS335" s="227"/>
      <c r="AIT335" s="227"/>
      <c r="AIU335" s="227"/>
      <c r="AIV335" s="227"/>
      <c r="AIW335" s="227"/>
      <c r="AIX335" s="227"/>
      <c r="AIY335" s="227"/>
      <c r="AIZ335" s="227"/>
      <c r="AJA335" s="227"/>
      <c r="AJB335" s="227"/>
      <c r="AJC335" s="227"/>
      <c r="AJD335" s="227"/>
      <c r="AJE335" s="227"/>
      <c r="AJF335" s="227"/>
      <c r="AJG335" s="227"/>
      <c r="AJH335" s="227"/>
      <c r="AJI335" s="227"/>
      <c r="AJJ335" s="227"/>
      <c r="AJK335" s="227"/>
      <c r="AJL335" s="227"/>
      <c r="AJM335" s="227"/>
      <c r="AJN335" s="227"/>
      <c r="AJO335" s="227"/>
      <c r="AJP335" s="227"/>
      <c r="AJQ335" s="227"/>
      <c r="AJR335" s="227"/>
      <c r="AJS335" s="227"/>
      <c r="AJT335" s="227"/>
      <c r="AJU335" s="227"/>
      <c r="AJV335" s="227"/>
      <c r="AJW335" s="227"/>
      <c r="AJX335" s="227"/>
      <c r="AJY335" s="227"/>
      <c r="AJZ335" s="227"/>
      <c r="AKA335" s="227"/>
      <c r="AKB335" s="227"/>
      <c r="AKC335" s="227"/>
      <c r="AKD335" s="227"/>
      <c r="AKE335" s="227"/>
      <c r="AKF335" s="227"/>
      <c r="AKG335" s="227"/>
      <c r="AKH335" s="227"/>
      <c r="AKI335" s="227"/>
      <c r="AKJ335" s="227"/>
      <c r="AKK335" s="227"/>
      <c r="AKL335" s="227"/>
      <c r="AKM335" s="227"/>
      <c r="AKN335" s="227"/>
      <c r="AKO335" s="227"/>
      <c r="AKP335" s="227"/>
      <c r="AKQ335" s="227"/>
      <c r="AKR335" s="227"/>
      <c r="AKS335" s="227"/>
      <c r="AKT335" s="227"/>
      <c r="AKU335" s="227"/>
      <c r="AKV335" s="227"/>
      <c r="AKW335" s="227"/>
      <c r="AKX335" s="227"/>
      <c r="AKY335" s="227"/>
      <c r="AKZ335" s="227"/>
      <c r="ALA335" s="227"/>
      <c r="ALB335" s="227"/>
      <c r="ALC335" s="227"/>
      <c r="ALD335" s="227"/>
      <c r="ALE335" s="227"/>
      <c r="ALF335" s="227"/>
      <c r="ALG335" s="227"/>
      <c r="ALH335" s="227"/>
      <c r="ALI335" s="227"/>
      <c r="ALJ335" s="227"/>
      <c r="ALK335" s="227"/>
      <c r="ALL335" s="227"/>
      <c r="ALM335" s="227"/>
      <c r="ALN335" s="227"/>
      <c r="ALO335" s="227"/>
      <c r="ALP335" s="227"/>
      <c r="ALQ335" s="227"/>
      <c r="ALR335" s="227"/>
      <c r="ALS335" s="227"/>
      <c r="ALT335" s="227"/>
      <c r="ALU335" s="227"/>
      <c r="ALV335" s="227"/>
      <c r="ALW335" s="227"/>
      <c r="ALX335" s="227"/>
      <c r="ALY335" s="227"/>
      <c r="ALZ335" s="227"/>
      <c r="AMA335" s="227"/>
      <c r="AMB335" s="227"/>
      <c r="AMC335" s="227"/>
      <c r="AMD335" s="227"/>
      <c r="AME335" s="227"/>
      <c r="AMF335" s="227"/>
      <c r="AMG335" s="227"/>
      <c r="AMH335" s="227"/>
      <c r="AMI335" s="227"/>
      <c r="AMJ335" s="227"/>
      <c r="AMK335" s="227"/>
      <c r="AML335" s="227"/>
      <c r="AMM335" s="227"/>
      <c r="AMN335" s="227"/>
      <c r="AMO335" s="227"/>
      <c r="AMP335" s="227"/>
      <c r="AMQ335" s="227"/>
      <c r="AMR335" s="227"/>
      <c r="AMS335" s="227"/>
      <c r="AMT335" s="227"/>
      <c r="AMU335" s="227"/>
      <c r="AMV335" s="227"/>
      <c r="AMW335" s="227"/>
      <c r="AMX335" s="227"/>
    </row>
    <row r="336" spans="1:1038" ht="18" customHeight="1">
      <c r="A336" s="125" t="s">
        <v>1646</v>
      </c>
      <c r="B336" s="126" t="s">
        <v>1647</v>
      </c>
      <c r="D336" s="126" t="s">
        <v>1279</v>
      </c>
      <c r="E336" s="126">
        <v>54</v>
      </c>
      <c r="F336" s="126">
        <v>4</v>
      </c>
      <c r="G336" s="285" t="str">
        <f t="shared" si="87"/>
        <v>54-4</v>
      </c>
      <c r="H336" s="277">
        <v>0</v>
      </c>
      <c r="I336" s="126">
        <v>3.5</v>
      </c>
      <c r="K336" s="545" t="b">
        <f>IF(I337=1,IF(((VLOOKUP($G336,[1]Depth_Lookup!#REF!,9,FALSE))-(H336/100))=0,"Good",IF(((VLOOKUP($G336,[1]Depth_Lookup!$A$3:$J$550,9,FALSE))-(H336/100))&gt;0,"Too Short","Too Long")))</f>
        <v>0</v>
      </c>
      <c r="L336" s="171">
        <f>(VLOOKUP($G336,Depth_Lookup!$A$3:$J$410,10,FALSE))+(H336/100)</f>
        <v>127.98</v>
      </c>
      <c r="M336" s="171">
        <f>(VLOOKUP($G336,Depth_Lookup!$A$3:$J$410,10,FALSE))+(I336/100)</f>
        <v>128.01500000000001</v>
      </c>
      <c r="N336" s="127" t="s">
        <v>1779</v>
      </c>
      <c r="O336" s="126">
        <v>1</v>
      </c>
      <c r="P336" s="126" t="s">
        <v>853</v>
      </c>
      <c r="Q336" s="126" t="s">
        <v>97</v>
      </c>
      <c r="R336" s="196" t="s">
        <v>1804</v>
      </c>
      <c r="S336" s="126" t="s">
        <v>98</v>
      </c>
      <c r="U336" s="126" t="s">
        <v>95</v>
      </c>
      <c r="V336" s="126" t="s">
        <v>96</v>
      </c>
      <c r="W336" s="126" t="s">
        <v>112</v>
      </c>
      <c r="X336" s="202">
        <v>4</v>
      </c>
      <c r="Y336" s="126" t="s">
        <v>90</v>
      </c>
      <c r="Z336" s="126" t="s">
        <v>91</v>
      </c>
      <c r="AF336" s="196" t="e">
        <v>#N/A</v>
      </c>
      <c r="AI336" s="130"/>
      <c r="AO336" s="130">
        <v>70</v>
      </c>
      <c r="AT336" s="126" t="s">
        <v>1782</v>
      </c>
      <c r="AU336" s="130">
        <v>30</v>
      </c>
      <c r="AZ336" s="126" t="s">
        <v>1782</v>
      </c>
      <c r="BA336" s="130"/>
      <c r="BG336" s="130"/>
      <c r="BM336" s="130"/>
      <c r="BY336" s="130"/>
      <c r="CG336" s="131"/>
      <c r="CH336" s="132" t="s">
        <v>1787</v>
      </c>
      <c r="CI336" s="132">
        <v>100</v>
      </c>
      <c r="CJ336" s="132" t="s">
        <v>514</v>
      </c>
      <c r="CK336" s="133"/>
      <c r="CL336" s="134"/>
      <c r="CM336" s="134"/>
      <c r="CN336" s="134"/>
      <c r="CO336" s="134"/>
      <c r="CP336" s="134"/>
      <c r="CQ336" s="134"/>
      <c r="CR336" s="134"/>
      <c r="CS336" s="134"/>
      <c r="CT336" s="134"/>
      <c r="CU336" s="134"/>
      <c r="CV336" s="134"/>
      <c r="CW336" s="134"/>
      <c r="CX336" s="134"/>
      <c r="CY336" s="134"/>
      <c r="CZ336" s="134"/>
      <c r="DA336" s="134"/>
      <c r="DB336" s="134"/>
      <c r="DD336" s="134"/>
      <c r="DE336" s="134"/>
      <c r="DF336" s="134"/>
      <c r="DG336" s="134"/>
      <c r="DH336" s="134"/>
      <c r="DI336" s="134"/>
      <c r="DJ336" s="134"/>
      <c r="DK336" s="207">
        <v>0</v>
      </c>
      <c r="DL336" s="131"/>
      <c r="DM336" s="134"/>
      <c r="DN336" s="134"/>
      <c r="DO336" s="136"/>
      <c r="DQ336" s="131"/>
      <c r="DR336" s="136"/>
      <c r="DS336" s="131"/>
      <c r="DT336" s="160" t="s">
        <v>1788</v>
      </c>
      <c r="DW336" s="215">
        <v>100</v>
      </c>
      <c r="DX336" s="214" t="e">
        <v>#N/A</v>
      </c>
      <c r="DY336" s="156" t="s">
        <v>1785</v>
      </c>
      <c r="DZ336" s="139" t="s">
        <v>1786</v>
      </c>
      <c r="EA336" s="139"/>
      <c r="ED336" s="229" t="s">
        <v>2517</v>
      </c>
      <c r="EE336" s="140"/>
      <c r="EG336" s="140"/>
      <c r="EI336" s="218"/>
      <c r="EJ336" s="143"/>
      <c r="EK336" s="221"/>
      <c r="EM336" s="109"/>
      <c r="EN336" s="109" t="s">
        <v>1447</v>
      </c>
      <c r="EO336" s="144">
        <v>0.9</v>
      </c>
      <c r="EV336" s="112">
        <v>30</v>
      </c>
      <c r="EW336" s="112">
        <v>90</v>
      </c>
      <c r="EX336" s="112">
        <v>2</v>
      </c>
      <c r="EY336" s="112">
        <v>180</v>
      </c>
      <c r="EZ336" s="192">
        <f t="shared" si="88"/>
        <v>-86.53870752948643</v>
      </c>
      <c r="FA336" s="192">
        <f t="shared" si="89"/>
        <v>273.46129247051357</v>
      </c>
      <c r="FB336" s="192">
        <f t="shared" si="90"/>
        <v>59.954680301505647</v>
      </c>
      <c r="FC336" s="192">
        <f t="shared" si="91"/>
        <v>3.4612924705135697</v>
      </c>
      <c r="FD336" s="192">
        <f t="shared" si="92"/>
        <v>30.045319698494353</v>
      </c>
      <c r="FE336" s="193">
        <f t="shared" si="93"/>
        <v>93.46129247051357</v>
      </c>
      <c r="FF336" s="194">
        <f t="shared" si="94"/>
        <v>30.045319698494353</v>
      </c>
      <c r="FG336" s="144"/>
      <c r="FI336" s="778">
        <f t="shared" si="95"/>
        <v>0.9</v>
      </c>
      <c r="FJ336" s="779">
        <f t="shared" si="96"/>
        <v>30.045319698494353</v>
      </c>
      <c r="FK336" s="779">
        <f t="shared" si="97"/>
        <v>59.954680301505647</v>
      </c>
      <c r="FL336" s="780">
        <f t="shared" si="98"/>
        <v>1.0464065732418601</v>
      </c>
      <c r="FM336" s="169">
        <f t="shared" si="99"/>
        <v>0.86562964393560438</v>
      </c>
      <c r="FN336" s="783">
        <f t="shared" si="100"/>
        <v>0.779066679542044</v>
      </c>
    </row>
    <row r="337" spans="1:1038" ht="18" customHeight="1">
      <c r="A337" s="125" t="s">
        <v>1646</v>
      </c>
      <c r="B337" s="126" t="s">
        <v>1647</v>
      </c>
      <c r="D337" s="126" t="s">
        <v>1279</v>
      </c>
      <c r="E337" s="126">
        <v>54</v>
      </c>
      <c r="F337" s="126">
        <v>4</v>
      </c>
      <c r="G337" s="285" t="str">
        <f t="shared" si="87"/>
        <v>54-4</v>
      </c>
      <c r="H337" s="277">
        <v>3.5</v>
      </c>
      <c r="I337" s="126">
        <v>25</v>
      </c>
      <c r="K337" s="545" t="b">
        <f>IF(I338=1,IF(((VLOOKUP($G337,[1]Depth_Lookup!#REF!,9,FALSE))-(H337/100))=0,"Good",IF(((VLOOKUP($G337,[1]Depth_Lookup!$A$3:$J$550,9,FALSE))-(H337/100))&gt;0,"Too Short","Too Long")))</f>
        <v>0</v>
      </c>
      <c r="L337" s="171">
        <f>(VLOOKUP($G337,Depth_Lookup!$A$3:$J$410,10,FALSE))+(H337/100)</f>
        <v>128.01500000000001</v>
      </c>
      <c r="M337" s="171">
        <f>(VLOOKUP($G337,Depth_Lookup!$A$3:$J$410,10,FALSE))+(I337/100)</f>
        <v>128.23000000000002</v>
      </c>
      <c r="N337" s="127" t="s">
        <v>1779</v>
      </c>
      <c r="O337" s="126">
        <v>1</v>
      </c>
      <c r="P337" s="126" t="s">
        <v>853</v>
      </c>
      <c r="Q337" s="126" t="s">
        <v>125</v>
      </c>
      <c r="R337" s="196" t="s">
        <v>1633</v>
      </c>
      <c r="S337" s="126" t="s">
        <v>98</v>
      </c>
      <c r="T337" s="126" t="s">
        <v>587</v>
      </c>
      <c r="U337" s="126" t="s">
        <v>95</v>
      </c>
      <c r="V337" s="126" t="s">
        <v>96</v>
      </c>
      <c r="W337" s="126" t="s">
        <v>102</v>
      </c>
      <c r="X337" s="202">
        <v>5</v>
      </c>
      <c r="Y337" s="126" t="s">
        <v>90</v>
      </c>
      <c r="Z337" s="126" t="s">
        <v>91</v>
      </c>
      <c r="AB337" s="126" t="s">
        <v>116</v>
      </c>
      <c r="AC337" s="126" t="s">
        <v>108</v>
      </c>
      <c r="AD337" s="126" t="s">
        <v>96</v>
      </c>
      <c r="AE337" s="128" t="s">
        <v>123</v>
      </c>
      <c r="AF337" s="196">
        <v>1</v>
      </c>
      <c r="AG337" s="129" t="s">
        <v>1366</v>
      </c>
      <c r="AI337" s="130">
        <v>74</v>
      </c>
      <c r="AO337" s="130"/>
      <c r="AU337" s="130"/>
      <c r="BA337" s="130">
        <v>25</v>
      </c>
      <c r="BB337" s="126">
        <v>9</v>
      </c>
      <c r="BC337" s="126">
        <v>4</v>
      </c>
      <c r="BD337" s="126" t="s">
        <v>110</v>
      </c>
      <c r="BE337" s="126" t="s">
        <v>103</v>
      </c>
      <c r="BG337" s="130"/>
      <c r="BM337" s="130">
        <v>1</v>
      </c>
      <c r="BN337" s="126">
        <v>2</v>
      </c>
      <c r="BO337" s="126">
        <v>1</v>
      </c>
      <c r="BY337" s="130"/>
      <c r="CG337" s="131"/>
      <c r="CH337" s="132" t="s">
        <v>1329</v>
      </c>
      <c r="CI337" s="132">
        <v>90</v>
      </c>
      <c r="CJ337" s="132" t="s">
        <v>514</v>
      </c>
      <c r="CK337" s="133"/>
      <c r="CL337" s="134"/>
      <c r="CM337" s="134"/>
      <c r="CN337" s="134"/>
      <c r="CO337" s="134"/>
      <c r="CP337" s="134"/>
      <c r="CQ337" s="134"/>
      <c r="CR337" s="134"/>
      <c r="CS337" s="134"/>
      <c r="CT337" s="134"/>
      <c r="CU337" s="134"/>
      <c r="CV337" s="134"/>
      <c r="CW337" s="134"/>
      <c r="CX337" s="134"/>
      <c r="CY337" s="134"/>
      <c r="CZ337" s="134"/>
      <c r="DA337" s="134"/>
      <c r="DB337" s="134">
        <v>75</v>
      </c>
      <c r="DC337" s="135">
        <v>25</v>
      </c>
      <c r="DD337" s="134"/>
      <c r="DE337" s="134"/>
      <c r="DF337" s="134"/>
      <c r="DG337" s="134"/>
      <c r="DH337" s="134"/>
      <c r="DI337" s="134"/>
      <c r="DJ337" s="134"/>
      <c r="DK337" s="207">
        <v>100</v>
      </c>
      <c r="DL337" s="131"/>
      <c r="DM337" s="134"/>
      <c r="DN337" s="134"/>
      <c r="DO337" s="136"/>
      <c r="DQ337" s="131"/>
      <c r="DR337" s="136"/>
      <c r="DS337" s="131"/>
      <c r="DT337" s="160" t="s">
        <v>1780</v>
      </c>
      <c r="DW337" s="215">
        <v>100</v>
      </c>
      <c r="DX337" s="214" t="e">
        <v>#N/A</v>
      </c>
      <c r="DY337" s="156" t="s">
        <v>1405</v>
      </c>
      <c r="DZ337" s="139" t="s">
        <v>1770</v>
      </c>
      <c r="EA337" s="139"/>
      <c r="ED337" s="229" t="s">
        <v>2517</v>
      </c>
      <c r="EE337" s="140"/>
      <c r="EG337" s="140"/>
      <c r="EI337" s="218"/>
      <c r="EJ337" s="143"/>
      <c r="EK337" s="221"/>
      <c r="EM337" s="109"/>
      <c r="EN337" s="109" t="s">
        <v>1447</v>
      </c>
      <c r="EV337" s="112">
        <v>30</v>
      </c>
      <c r="EW337" s="112">
        <v>90</v>
      </c>
      <c r="EX337" s="112">
        <v>2</v>
      </c>
      <c r="EY337" s="112">
        <v>180</v>
      </c>
      <c r="EZ337" s="192">
        <f t="shared" si="88"/>
        <v>-86.53870752948643</v>
      </c>
      <c r="FA337" s="192">
        <f t="shared" si="89"/>
        <v>273.46129247051357</v>
      </c>
      <c r="FB337" s="192">
        <f t="shared" si="90"/>
        <v>59.954680301505647</v>
      </c>
      <c r="FC337" s="192">
        <f t="shared" si="91"/>
        <v>3.4612924705135697</v>
      </c>
      <c r="FD337" s="192">
        <f t="shared" si="92"/>
        <v>30.045319698494353</v>
      </c>
      <c r="FE337" s="193">
        <f t="shared" si="93"/>
        <v>93.46129247051357</v>
      </c>
      <c r="FF337" s="194">
        <f t="shared" si="94"/>
        <v>30.045319698494353</v>
      </c>
      <c r="FG337" s="144"/>
      <c r="FI337" s="778">
        <f t="shared" si="95"/>
        <v>0</v>
      </c>
      <c r="FJ337" s="779">
        <f t="shared" si="96"/>
        <v>30.045319698494353</v>
      </c>
      <c r="FK337" s="779">
        <f t="shared" si="97"/>
        <v>59.954680301505647</v>
      </c>
      <c r="FL337" s="780">
        <f t="shared" si="98"/>
        <v>1.0464065732418601</v>
      </c>
      <c r="FM337" s="169">
        <f t="shared" si="99"/>
        <v>0.86562964393560438</v>
      </c>
      <c r="FN337" s="783">
        <f t="shared" si="100"/>
        <v>0</v>
      </c>
    </row>
    <row r="338" spans="1:1038" s="288" customFormat="1" ht="18" customHeight="1">
      <c r="A338" s="352" t="s">
        <v>1646</v>
      </c>
      <c r="B338" s="227" t="s">
        <v>1647</v>
      </c>
      <c r="C338" s="227"/>
      <c r="D338" s="227" t="s">
        <v>1279</v>
      </c>
      <c r="E338" s="227">
        <v>54</v>
      </c>
      <c r="F338" s="227">
        <v>4</v>
      </c>
      <c r="G338" s="285" t="str">
        <f t="shared" si="87"/>
        <v>54-4</v>
      </c>
      <c r="H338" s="278">
        <v>25</v>
      </c>
      <c r="I338" s="227">
        <v>82</v>
      </c>
      <c r="J338" s="226"/>
      <c r="K338" s="545" t="b">
        <f>IF(I339=1,IF(((VLOOKUP($G338,[1]Depth_Lookup!#REF!,9,FALSE))-(H338/100))=0,"Good",IF(((VLOOKUP($G338,[1]Depth_Lookup!$A$3:$J$550,9,FALSE))-(H338/100))&gt;0,"Too Short","Too Long")))</f>
        <v>0</v>
      </c>
      <c r="L338" s="171">
        <f>(VLOOKUP($G338,Depth_Lookup!$A$3:$J$410,10,FALSE))+(H338/100)</f>
        <v>128.23000000000002</v>
      </c>
      <c r="M338" s="171">
        <f>(VLOOKUP($G338,Depth_Lookup!$A$3:$J$410,10,FALSE))+(I338/100)</f>
        <v>128.80000000000001</v>
      </c>
      <c r="N338" s="230" t="s">
        <v>1789</v>
      </c>
      <c r="O338" s="227">
        <v>2</v>
      </c>
      <c r="P338" s="227" t="s">
        <v>853</v>
      </c>
      <c r="Q338" s="227" t="s">
        <v>125</v>
      </c>
      <c r="R338" s="286" t="s">
        <v>1633</v>
      </c>
      <c r="S338" s="227" t="s">
        <v>587</v>
      </c>
      <c r="T338" s="227" t="s">
        <v>700</v>
      </c>
      <c r="U338" s="227" t="s">
        <v>108</v>
      </c>
      <c r="V338" s="227" t="s">
        <v>509</v>
      </c>
      <c r="W338" s="227" t="s">
        <v>102</v>
      </c>
      <c r="X338" s="287">
        <v>5</v>
      </c>
      <c r="Y338" s="227" t="s">
        <v>90</v>
      </c>
      <c r="Z338" s="227" t="s">
        <v>91</v>
      </c>
      <c r="AA338" s="227"/>
      <c r="AB338" s="227"/>
      <c r="AC338" s="227"/>
      <c r="AD338" s="227"/>
      <c r="AE338" s="233"/>
      <c r="AF338" s="286" t="e">
        <v>#N/A</v>
      </c>
      <c r="AG338" s="237"/>
      <c r="AH338" s="227"/>
      <c r="AI338" s="240">
        <v>64</v>
      </c>
      <c r="AJ338" s="227"/>
      <c r="AK338" s="227"/>
      <c r="AL338" s="227"/>
      <c r="AM338" s="227"/>
      <c r="AN338" s="227"/>
      <c r="AO338" s="240"/>
      <c r="AP338" s="227"/>
      <c r="AQ338" s="227"/>
      <c r="AR338" s="227"/>
      <c r="AS338" s="227"/>
      <c r="AT338" s="227"/>
      <c r="AU338" s="240"/>
      <c r="AV338" s="227"/>
      <c r="AW338" s="227"/>
      <c r="AX338" s="227"/>
      <c r="AY338" s="227"/>
      <c r="AZ338" s="227"/>
      <c r="BA338" s="240">
        <v>35</v>
      </c>
      <c r="BB338" s="227">
        <v>6</v>
      </c>
      <c r="BC338" s="227">
        <v>5</v>
      </c>
      <c r="BD338" s="227" t="s">
        <v>110</v>
      </c>
      <c r="BE338" s="227" t="s">
        <v>103</v>
      </c>
      <c r="BF338" s="227"/>
      <c r="BG338" s="240"/>
      <c r="BH338" s="227"/>
      <c r="BI338" s="227"/>
      <c r="BJ338" s="227"/>
      <c r="BK338" s="227"/>
      <c r="BL338" s="227"/>
      <c r="BM338" s="240">
        <v>1</v>
      </c>
      <c r="BN338" s="227">
        <v>1</v>
      </c>
      <c r="BO338" s="227">
        <v>1</v>
      </c>
      <c r="BP338" s="227"/>
      <c r="BQ338" s="227"/>
      <c r="BR338" s="227"/>
      <c r="BS338" s="227"/>
      <c r="BT338" s="227"/>
      <c r="BU338" s="227"/>
      <c r="BV338" s="227"/>
      <c r="BW338" s="227"/>
      <c r="BX338" s="227"/>
      <c r="BY338" s="240"/>
      <c r="BZ338" s="227"/>
      <c r="CA338" s="227"/>
      <c r="CB338" s="227"/>
      <c r="CC338" s="227"/>
      <c r="CD338" s="227"/>
      <c r="CE338" s="227"/>
      <c r="CF338" s="227"/>
      <c r="CG338" s="148"/>
      <c r="CH338" s="149" t="s">
        <v>1472</v>
      </c>
      <c r="CI338" s="149">
        <v>100</v>
      </c>
      <c r="CJ338" s="149" t="s">
        <v>514</v>
      </c>
      <c r="CK338" s="151"/>
      <c r="CL338" s="152"/>
      <c r="CM338" s="152"/>
      <c r="CN338" s="152"/>
      <c r="CO338" s="152"/>
      <c r="CP338" s="152"/>
      <c r="CQ338" s="152"/>
      <c r="CR338" s="152"/>
      <c r="CS338" s="152"/>
      <c r="CT338" s="152"/>
      <c r="CU338" s="152"/>
      <c r="CV338" s="152"/>
      <c r="CW338" s="152"/>
      <c r="CX338" s="152"/>
      <c r="CY338" s="152"/>
      <c r="CZ338" s="152"/>
      <c r="DA338" s="152"/>
      <c r="DB338" s="152">
        <v>65</v>
      </c>
      <c r="DC338" s="229">
        <v>35</v>
      </c>
      <c r="DD338" s="152"/>
      <c r="DE338" s="152"/>
      <c r="DF338" s="152"/>
      <c r="DG338" s="152"/>
      <c r="DH338" s="152"/>
      <c r="DI338" s="152"/>
      <c r="DJ338" s="152"/>
      <c r="DK338" s="208">
        <v>100</v>
      </c>
      <c r="DL338" s="148"/>
      <c r="DM338" s="152"/>
      <c r="DN338" s="152"/>
      <c r="DO338" s="153"/>
      <c r="DQ338" s="148"/>
      <c r="DR338" s="153"/>
      <c r="DS338" s="148"/>
      <c r="DT338" s="289" t="s">
        <v>1600</v>
      </c>
      <c r="DU338" s="229"/>
      <c r="DV338" s="229"/>
      <c r="DW338" s="384">
        <v>100</v>
      </c>
      <c r="DX338" s="291" t="e">
        <v>#N/A</v>
      </c>
      <c r="DY338" s="157" t="s">
        <v>1597</v>
      </c>
      <c r="DZ338" s="154" t="s">
        <v>1790</v>
      </c>
      <c r="EA338" s="154"/>
      <c r="EB338" s="229"/>
      <c r="EC338" s="292"/>
      <c r="ED338" s="229" t="s">
        <v>2517</v>
      </c>
      <c r="EE338" s="293"/>
      <c r="EF338" s="294"/>
      <c r="EG338" s="293"/>
      <c r="EH338" s="295"/>
      <c r="EI338" s="296"/>
      <c r="EJ338" s="297"/>
      <c r="EK338" s="298"/>
      <c r="EL338" s="293"/>
      <c r="EM338" s="295"/>
      <c r="EN338" s="295"/>
      <c r="EO338" s="321"/>
      <c r="EP338" s="321"/>
      <c r="EQ338" s="321"/>
      <c r="ER338" s="321"/>
      <c r="ES338" s="321"/>
      <c r="ET338" s="321"/>
      <c r="EU338" s="321"/>
      <c r="EV338" s="322"/>
      <c r="EW338" s="322"/>
      <c r="EX338" s="322"/>
      <c r="EY338" s="322"/>
      <c r="EZ338" s="192" t="e">
        <f t="shared" si="88"/>
        <v>#DIV/0!</v>
      </c>
      <c r="FA338" s="192" t="e">
        <f t="shared" si="89"/>
        <v>#DIV/0!</v>
      </c>
      <c r="FB338" s="192" t="e">
        <f t="shared" si="90"/>
        <v>#DIV/0!</v>
      </c>
      <c r="FC338" s="192" t="e">
        <f t="shared" si="91"/>
        <v>#DIV/0!</v>
      </c>
      <c r="FD338" s="192" t="e">
        <f t="shared" si="92"/>
        <v>#DIV/0!</v>
      </c>
      <c r="FE338" s="193" t="e">
        <f t="shared" si="93"/>
        <v>#DIV/0!</v>
      </c>
      <c r="FF338" s="194" t="e">
        <f t="shared" si="94"/>
        <v>#DIV/0!</v>
      </c>
      <c r="FG338" s="321"/>
      <c r="FH338" s="295"/>
      <c r="FI338" s="778">
        <f t="shared" si="95"/>
        <v>0</v>
      </c>
      <c r="FJ338" s="779" t="e">
        <f t="shared" si="96"/>
        <v>#DIV/0!</v>
      </c>
      <c r="FK338" s="779" t="e">
        <f t="shared" si="97"/>
        <v>#DIV/0!</v>
      </c>
      <c r="FL338" s="780" t="e">
        <f t="shared" si="98"/>
        <v>#DIV/0!</v>
      </c>
      <c r="FM338" s="169" t="e">
        <f t="shared" si="99"/>
        <v>#DIV/0!</v>
      </c>
      <c r="FN338" s="783" t="e">
        <f t="shared" si="100"/>
        <v>#DIV/0!</v>
      </c>
      <c r="FO338" s="227"/>
      <c r="FP338" s="227"/>
      <c r="FQ338" s="227"/>
      <c r="FR338" s="227"/>
      <c r="FS338" s="227"/>
      <c r="FT338" s="227"/>
      <c r="FU338" s="227"/>
      <c r="FV338" s="227"/>
      <c r="FW338" s="227"/>
      <c r="FX338" s="227"/>
      <c r="FY338" s="227"/>
      <c r="FZ338" s="227"/>
      <c r="GA338" s="227"/>
      <c r="GB338" s="227"/>
      <c r="GC338" s="227"/>
      <c r="GD338" s="227"/>
      <c r="GE338" s="227"/>
      <c r="GF338" s="227"/>
      <c r="GG338" s="227"/>
      <c r="GH338" s="227"/>
      <c r="GI338" s="227"/>
      <c r="GJ338" s="227"/>
      <c r="GK338" s="227"/>
      <c r="GL338" s="227"/>
      <c r="GM338" s="227"/>
      <c r="GN338" s="227"/>
      <c r="GO338" s="227"/>
      <c r="GP338" s="227"/>
      <c r="GQ338" s="227"/>
      <c r="GR338" s="227"/>
      <c r="GS338" s="227"/>
      <c r="GT338" s="227"/>
      <c r="GU338" s="227"/>
      <c r="GV338" s="227"/>
      <c r="GW338" s="227"/>
      <c r="GX338" s="227"/>
      <c r="GY338" s="227"/>
      <c r="GZ338" s="227"/>
      <c r="HA338" s="227"/>
      <c r="HB338" s="227"/>
      <c r="HC338" s="227"/>
      <c r="HD338" s="227"/>
      <c r="HE338" s="227"/>
      <c r="HF338" s="227"/>
      <c r="HG338" s="227"/>
      <c r="HH338" s="227"/>
      <c r="HI338" s="227"/>
      <c r="HJ338" s="227"/>
      <c r="HK338" s="227"/>
      <c r="HL338" s="227"/>
      <c r="HM338" s="227"/>
      <c r="HN338" s="227"/>
      <c r="HO338" s="227"/>
      <c r="HP338" s="227"/>
      <c r="HQ338" s="227"/>
      <c r="HR338" s="227"/>
      <c r="HS338" s="227"/>
      <c r="HT338" s="227"/>
      <c r="HU338" s="227"/>
      <c r="HV338" s="227"/>
      <c r="HW338" s="227"/>
      <c r="HX338" s="227"/>
      <c r="HY338" s="227"/>
      <c r="HZ338" s="227"/>
      <c r="IA338" s="227"/>
      <c r="IB338" s="227"/>
      <c r="IC338" s="227"/>
      <c r="ID338" s="227"/>
      <c r="IE338" s="227"/>
      <c r="IF338" s="227"/>
      <c r="IG338" s="227"/>
      <c r="IH338" s="227"/>
      <c r="II338" s="227"/>
      <c r="IJ338" s="227"/>
      <c r="IK338" s="227"/>
      <c r="IL338" s="227"/>
      <c r="IM338" s="227"/>
      <c r="IN338" s="227"/>
      <c r="IO338" s="227"/>
      <c r="IP338" s="227"/>
      <c r="IQ338" s="227"/>
      <c r="IR338" s="227"/>
      <c r="IS338" s="227"/>
      <c r="IT338" s="227"/>
      <c r="IU338" s="227"/>
      <c r="IV338" s="227"/>
      <c r="IW338" s="227"/>
      <c r="IX338" s="227"/>
      <c r="IY338" s="227"/>
      <c r="IZ338" s="227"/>
      <c r="JA338" s="227"/>
      <c r="JB338" s="227"/>
      <c r="JC338" s="227"/>
      <c r="JD338" s="227"/>
      <c r="JE338" s="227"/>
      <c r="JF338" s="227"/>
      <c r="JG338" s="227"/>
      <c r="JH338" s="227"/>
      <c r="JI338" s="227"/>
      <c r="JJ338" s="227"/>
      <c r="JK338" s="227"/>
      <c r="JL338" s="227"/>
      <c r="JM338" s="227"/>
      <c r="JN338" s="227"/>
      <c r="JO338" s="227"/>
      <c r="JP338" s="227"/>
      <c r="JQ338" s="227"/>
      <c r="JR338" s="227"/>
      <c r="JS338" s="227"/>
      <c r="JT338" s="227"/>
      <c r="JU338" s="227"/>
      <c r="JV338" s="227"/>
      <c r="JW338" s="227"/>
      <c r="JX338" s="227"/>
      <c r="JY338" s="227"/>
      <c r="JZ338" s="227"/>
      <c r="KA338" s="227"/>
      <c r="KB338" s="227"/>
      <c r="KC338" s="227"/>
      <c r="KD338" s="227"/>
      <c r="KE338" s="227"/>
      <c r="KF338" s="227"/>
      <c r="KG338" s="227"/>
      <c r="KH338" s="227"/>
      <c r="KI338" s="227"/>
      <c r="KJ338" s="227"/>
      <c r="KK338" s="227"/>
      <c r="KL338" s="227"/>
      <c r="KM338" s="227"/>
      <c r="KN338" s="227"/>
      <c r="KO338" s="227"/>
      <c r="KP338" s="227"/>
      <c r="KQ338" s="227"/>
      <c r="KR338" s="227"/>
      <c r="KS338" s="227"/>
      <c r="KT338" s="227"/>
      <c r="KU338" s="227"/>
      <c r="KV338" s="227"/>
      <c r="KW338" s="227"/>
      <c r="KX338" s="227"/>
      <c r="KY338" s="227"/>
      <c r="KZ338" s="227"/>
      <c r="LA338" s="227"/>
      <c r="LB338" s="227"/>
      <c r="LC338" s="227"/>
      <c r="LD338" s="227"/>
      <c r="LE338" s="227"/>
      <c r="LF338" s="227"/>
      <c r="LG338" s="227"/>
      <c r="LH338" s="227"/>
      <c r="LI338" s="227"/>
      <c r="LJ338" s="227"/>
      <c r="LK338" s="227"/>
      <c r="LL338" s="227"/>
      <c r="LM338" s="227"/>
      <c r="LN338" s="227"/>
      <c r="LO338" s="227"/>
      <c r="LP338" s="227"/>
      <c r="LQ338" s="227"/>
      <c r="LR338" s="227"/>
      <c r="LS338" s="227"/>
      <c r="LT338" s="227"/>
      <c r="LU338" s="227"/>
      <c r="LV338" s="227"/>
      <c r="LW338" s="227"/>
      <c r="LX338" s="227"/>
      <c r="LY338" s="227"/>
      <c r="LZ338" s="227"/>
      <c r="MA338" s="227"/>
      <c r="MB338" s="227"/>
      <c r="MC338" s="227"/>
      <c r="MD338" s="227"/>
      <c r="ME338" s="227"/>
      <c r="MF338" s="227"/>
      <c r="MG338" s="227"/>
      <c r="MH338" s="227"/>
      <c r="MI338" s="227"/>
      <c r="MJ338" s="227"/>
      <c r="MK338" s="227"/>
      <c r="ML338" s="227"/>
      <c r="MM338" s="227"/>
      <c r="MN338" s="227"/>
      <c r="MO338" s="227"/>
      <c r="MP338" s="227"/>
      <c r="MQ338" s="227"/>
      <c r="MR338" s="227"/>
      <c r="MS338" s="227"/>
      <c r="MT338" s="227"/>
      <c r="MU338" s="227"/>
      <c r="MV338" s="227"/>
      <c r="MW338" s="227"/>
      <c r="MX338" s="227"/>
      <c r="MY338" s="227"/>
      <c r="MZ338" s="227"/>
      <c r="NA338" s="227"/>
      <c r="NB338" s="227"/>
      <c r="NC338" s="227"/>
      <c r="ND338" s="227"/>
      <c r="NE338" s="227"/>
      <c r="NF338" s="227"/>
      <c r="NG338" s="227"/>
      <c r="NH338" s="227"/>
      <c r="NI338" s="227"/>
      <c r="NJ338" s="227"/>
      <c r="NK338" s="227"/>
      <c r="NL338" s="227"/>
      <c r="NM338" s="227"/>
      <c r="NN338" s="227"/>
      <c r="NO338" s="227"/>
      <c r="NP338" s="227"/>
      <c r="NQ338" s="227"/>
      <c r="NR338" s="227"/>
      <c r="NS338" s="227"/>
      <c r="NT338" s="227"/>
      <c r="NU338" s="227"/>
      <c r="NV338" s="227"/>
      <c r="NW338" s="227"/>
      <c r="NX338" s="227"/>
      <c r="NY338" s="227"/>
      <c r="NZ338" s="227"/>
      <c r="OA338" s="227"/>
      <c r="OB338" s="227"/>
      <c r="OC338" s="227"/>
      <c r="OD338" s="227"/>
      <c r="OE338" s="227"/>
      <c r="OF338" s="227"/>
      <c r="OG338" s="227"/>
      <c r="OH338" s="227"/>
      <c r="OI338" s="227"/>
      <c r="OJ338" s="227"/>
      <c r="OK338" s="227"/>
      <c r="OL338" s="227"/>
      <c r="OM338" s="227"/>
      <c r="ON338" s="227"/>
      <c r="OO338" s="227"/>
      <c r="OP338" s="227"/>
      <c r="OQ338" s="227"/>
      <c r="OR338" s="227"/>
      <c r="OS338" s="227"/>
      <c r="OT338" s="227"/>
      <c r="OU338" s="227"/>
      <c r="OV338" s="227"/>
      <c r="OW338" s="227"/>
      <c r="OX338" s="227"/>
      <c r="OY338" s="227"/>
      <c r="OZ338" s="227"/>
      <c r="PA338" s="227"/>
      <c r="PB338" s="227"/>
      <c r="PC338" s="227"/>
      <c r="PD338" s="227"/>
      <c r="PE338" s="227"/>
      <c r="PF338" s="227"/>
      <c r="PG338" s="227"/>
      <c r="PH338" s="227"/>
      <c r="PI338" s="227"/>
      <c r="PJ338" s="227"/>
      <c r="PK338" s="227"/>
      <c r="PL338" s="227"/>
      <c r="PM338" s="227"/>
      <c r="PN338" s="227"/>
      <c r="PO338" s="227"/>
      <c r="PP338" s="227"/>
      <c r="PQ338" s="227"/>
      <c r="PR338" s="227"/>
      <c r="PS338" s="227"/>
      <c r="PT338" s="227"/>
      <c r="PU338" s="227"/>
      <c r="PV338" s="227"/>
      <c r="PW338" s="227"/>
      <c r="PX338" s="227"/>
      <c r="PY338" s="227"/>
      <c r="PZ338" s="227"/>
      <c r="QA338" s="227"/>
      <c r="QB338" s="227"/>
      <c r="QC338" s="227"/>
      <c r="QD338" s="227"/>
      <c r="QE338" s="227"/>
      <c r="QF338" s="227"/>
      <c r="QG338" s="227"/>
      <c r="QH338" s="227"/>
      <c r="QI338" s="227"/>
      <c r="QJ338" s="227"/>
      <c r="QK338" s="227"/>
      <c r="QL338" s="227"/>
      <c r="QM338" s="227"/>
      <c r="QN338" s="227"/>
      <c r="QO338" s="227"/>
      <c r="QP338" s="227"/>
      <c r="QQ338" s="227"/>
      <c r="QR338" s="227"/>
      <c r="QS338" s="227"/>
      <c r="QT338" s="227"/>
      <c r="QU338" s="227"/>
      <c r="QV338" s="227"/>
      <c r="QW338" s="227"/>
      <c r="QX338" s="227"/>
      <c r="QY338" s="227"/>
      <c r="QZ338" s="227"/>
      <c r="RA338" s="227"/>
      <c r="RB338" s="227"/>
      <c r="RC338" s="227"/>
      <c r="RD338" s="227"/>
      <c r="RE338" s="227"/>
      <c r="RF338" s="227"/>
      <c r="RG338" s="227"/>
      <c r="RH338" s="227"/>
      <c r="RI338" s="227"/>
      <c r="RJ338" s="227"/>
      <c r="RK338" s="227"/>
      <c r="RL338" s="227"/>
      <c r="RM338" s="227"/>
      <c r="RN338" s="227"/>
      <c r="RO338" s="227"/>
      <c r="RP338" s="227"/>
      <c r="RQ338" s="227"/>
      <c r="RR338" s="227"/>
      <c r="RS338" s="227"/>
      <c r="RT338" s="227"/>
      <c r="RU338" s="227"/>
      <c r="RV338" s="227"/>
      <c r="RW338" s="227"/>
      <c r="RX338" s="227"/>
      <c r="RY338" s="227"/>
      <c r="RZ338" s="227"/>
      <c r="SA338" s="227"/>
      <c r="SB338" s="227"/>
      <c r="SC338" s="227"/>
      <c r="SD338" s="227"/>
      <c r="SE338" s="227"/>
      <c r="SF338" s="227"/>
      <c r="SG338" s="227"/>
      <c r="SH338" s="227"/>
      <c r="SI338" s="227"/>
      <c r="SJ338" s="227"/>
      <c r="SK338" s="227"/>
      <c r="SL338" s="227"/>
      <c r="SM338" s="227"/>
      <c r="SN338" s="227"/>
      <c r="SO338" s="227"/>
      <c r="SP338" s="227"/>
      <c r="SQ338" s="227"/>
      <c r="SR338" s="227"/>
      <c r="SS338" s="227"/>
      <c r="ST338" s="227"/>
      <c r="SU338" s="227"/>
      <c r="SV338" s="227"/>
      <c r="SW338" s="227"/>
      <c r="SX338" s="227"/>
      <c r="SY338" s="227"/>
      <c r="SZ338" s="227"/>
      <c r="TA338" s="227"/>
      <c r="TB338" s="227"/>
      <c r="TC338" s="227"/>
      <c r="TD338" s="227"/>
      <c r="TE338" s="227"/>
      <c r="TF338" s="227"/>
      <c r="TG338" s="227"/>
      <c r="TH338" s="227"/>
      <c r="TI338" s="227"/>
      <c r="TJ338" s="227"/>
      <c r="TK338" s="227"/>
      <c r="TL338" s="227"/>
      <c r="TM338" s="227"/>
      <c r="TN338" s="227"/>
      <c r="TO338" s="227"/>
      <c r="TP338" s="227"/>
      <c r="TQ338" s="227"/>
      <c r="TR338" s="227"/>
      <c r="TS338" s="227"/>
      <c r="TT338" s="227"/>
      <c r="TU338" s="227"/>
      <c r="TV338" s="227"/>
      <c r="TW338" s="227"/>
      <c r="TX338" s="227"/>
      <c r="TY338" s="227"/>
      <c r="TZ338" s="227"/>
      <c r="UA338" s="227"/>
      <c r="UB338" s="227"/>
      <c r="UC338" s="227"/>
      <c r="UD338" s="227"/>
      <c r="UE338" s="227"/>
      <c r="UF338" s="227"/>
      <c r="UG338" s="227"/>
      <c r="UH338" s="227"/>
      <c r="UI338" s="227"/>
      <c r="UJ338" s="227"/>
      <c r="UK338" s="227"/>
      <c r="UL338" s="227"/>
      <c r="UM338" s="227"/>
      <c r="UN338" s="227"/>
      <c r="UO338" s="227"/>
      <c r="UP338" s="227"/>
      <c r="UQ338" s="227"/>
      <c r="UR338" s="227"/>
      <c r="US338" s="227"/>
      <c r="UT338" s="227"/>
      <c r="UU338" s="227"/>
      <c r="UV338" s="227"/>
      <c r="UW338" s="227"/>
      <c r="UX338" s="227"/>
      <c r="UY338" s="227"/>
      <c r="UZ338" s="227"/>
      <c r="VA338" s="227"/>
      <c r="VB338" s="227"/>
      <c r="VC338" s="227"/>
      <c r="VD338" s="227"/>
      <c r="VE338" s="227"/>
      <c r="VF338" s="227"/>
      <c r="VG338" s="227"/>
      <c r="VH338" s="227"/>
      <c r="VI338" s="227"/>
      <c r="VJ338" s="227"/>
      <c r="VK338" s="227"/>
      <c r="VL338" s="227"/>
      <c r="VM338" s="227"/>
      <c r="VN338" s="227"/>
      <c r="VO338" s="227"/>
      <c r="VP338" s="227"/>
      <c r="VQ338" s="227"/>
      <c r="VR338" s="227"/>
      <c r="VS338" s="227"/>
      <c r="VT338" s="227"/>
      <c r="VU338" s="227"/>
      <c r="VV338" s="227"/>
      <c r="VW338" s="227"/>
      <c r="VX338" s="227"/>
      <c r="VY338" s="227"/>
      <c r="VZ338" s="227"/>
      <c r="WA338" s="227"/>
      <c r="WB338" s="227"/>
      <c r="WC338" s="227"/>
      <c r="WD338" s="227"/>
      <c r="WE338" s="227"/>
      <c r="WF338" s="227"/>
      <c r="WG338" s="227"/>
      <c r="WH338" s="227"/>
      <c r="WI338" s="227"/>
      <c r="WJ338" s="227"/>
      <c r="WK338" s="227"/>
      <c r="WL338" s="227"/>
      <c r="WM338" s="227"/>
      <c r="WN338" s="227"/>
      <c r="WO338" s="227"/>
      <c r="WP338" s="227"/>
      <c r="WQ338" s="227"/>
      <c r="WR338" s="227"/>
      <c r="WS338" s="227"/>
      <c r="WT338" s="227"/>
      <c r="WU338" s="227"/>
      <c r="WV338" s="227"/>
      <c r="WW338" s="227"/>
      <c r="WX338" s="227"/>
      <c r="WY338" s="227"/>
      <c r="WZ338" s="227"/>
      <c r="XA338" s="227"/>
      <c r="XB338" s="227"/>
      <c r="XC338" s="227"/>
      <c r="XD338" s="227"/>
      <c r="XE338" s="227"/>
      <c r="XF338" s="227"/>
      <c r="XG338" s="227"/>
      <c r="XH338" s="227"/>
      <c r="XI338" s="227"/>
      <c r="XJ338" s="227"/>
      <c r="XK338" s="227"/>
      <c r="XL338" s="227"/>
      <c r="XM338" s="227"/>
      <c r="XN338" s="227"/>
      <c r="XO338" s="227"/>
      <c r="XP338" s="227"/>
      <c r="XQ338" s="227"/>
      <c r="XR338" s="227"/>
      <c r="XS338" s="227"/>
      <c r="XT338" s="227"/>
      <c r="XU338" s="227"/>
      <c r="XV338" s="227"/>
      <c r="XW338" s="227"/>
      <c r="XX338" s="227"/>
      <c r="XY338" s="227"/>
      <c r="XZ338" s="227"/>
      <c r="YA338" s="227"/>
      <c r="YB338" s="227"/>
      <c r="YC338" s="227"/>
      <c r="YD338" s="227"/>
      <c r="YE338" s="227"/>
      <c r="YF338" s="227"/>
      <c r="YG338" s="227"/>
      <c r="YH338" s="227"/>
      <c r="YI338" s="227"/>
      <c r="YJ338" s="227"/>
      <c r="YK338" s="227"/>
      <c r="YL338" s="227"/>
      <c r="YM338" s="227"/>
      <c r="YN338" s="227"/>
      <c r="YO338" s="227"/>
      <c r="YP338" s="227"/>
      <c r="YQ338" s="227"/>
      <c r="YR338" s="227"/>
      <c r="YS338" s="227"/>
      <c r="YT338" s="227"/>
      <c r="YU338" s="227"/>
      <c r="YV338" s="227"/>
      <c r="YW338" s="227"/>
      <c r="YX338" s="227"/>
      <c r="YY338" s="227"/>
      <c r="YZ338" s="227"/>
      <c r="ZA338" s="227"/>
      <c r="ZB338" s="227"/>
      <c r="ZC338" s="227"/>
      <c r="ZD338" s="227"/>
      <c r="ZE338" s="227"/>
      <c r="ZF338" s="227"/>
      <c r="ZG338" s="227"/>
      <c r="ZH338" s="227"/>
      <c r="ZI338" s="227"/>
      <c r="ZJ338" s="227"/>
      <c r="ZK338" s="227"/>
      <c r="ZL338" s="227"/>
      <c r="ZM338" s="227"/>
      <c r="ZN338" s="227"/>
      <c r="ZO338" s="227"/>
      <c r="ZP338" s="227"/>
      <c r="ZQ338" s="227"/>
      <c r="ZR338" s="227"/>
      <c r="ZS338" s="227"/>
      <c r="ZT338" s="227"/>
      <c r="ZU338" s="227"/>
      <c r="ZV338" s="227"/>
      <c r="ZW338" s="227"/>
      <c r="ZX338" s="227"/>
      <c r="ZY338" s="227"/>
      <c r="ZZ338" s="227"/>
      <c r="AAA338" s="227"/>
      <c r="AAB338" s="227"/>
      <c r="AAC338" s="227"/>
      <c r="AAD338" s="227"/>
      <c r="AAE338" s="227"/>
      <c r="AAF338" s="227"/>
      <c r="AAG338" s="227"/>
      <c r="AAH338" s="227"/>
      <c r="AAI338" s="227"/>
      <c r="AAJ338" s="227"/>
      <c r="AAK338" s="227"/>
      <c r="AAL338" s="227"/>
      <c r="AAM338" s="227"/>
      <c r="AAN338" s="227"/>
      <c r="AAO338" s="227"/>
      <c r="AAP338" s="227"/>
      <c r="AAQ338" s="227"/>
      <c r="AAR338" s="227"/>
      <c r="AAS338" s="227"/>
      <c r="AAT338" s="227"/>
      <c r="AAU338" s="227"/>
      <c r="AAV338" s="227"/>
      <c r="AAW338" s="227"/>
      <c r="AAX338" s="227"/>
      <c r="AAY338" s="227"/>
      <c r="AAZ338" s="227"/>
      <c r="ABA338" s="227"/>
      <c r="ABB338" s="227"/>
      <c r="ABC338" s="227"/>
      <c r="ABD338" s="227"/>
      <c r="ABE338" s="227"/>
      <c r="ABF338" s="227"/>
      <c r="ABG338" s="227"/>
      <c r="ABH338" s="227"/>
      <c r="ABI338" s="227"/>
      <c r="ABJ338" s="227"/>
      <c r="ABK338" s="227"/>
      <c r="ABL338" s="227"/>
      <c r="ABM338" s="227"/>
      <c r="ABN338" s="227"/>
      <c r="ABO338" s="227"/>
      <c r="ABP338" s="227"/>
      <c r="ABQ338" s="227"/>
      <c r="ABR338" s="227"/>
      <c r="ABS338" s="227"/>
      <c r="ABT338" s="227"/>
      <c r="ABU338" s="227"/>
      <c r="ABV338" s="227"/>
      <c r="ABW338" s="227"/>
      <c r="ABX338" s="227"/>
      <c r="ABY338" s="227"/>
      <c r="ABZ338" s="227"/>
      <c r="ACA338" s="227"/>
      <c r="ACB338" s="227"/>
      <c r="ACC338" s="227"/>
      <c r="ACD338" s="227"/>
      <c r="ACE338" s="227"/>
      <c r="ACF338" s="227"/>
      <c r="ACG338" s="227"/>
      <c r="ACH338" s="227"/>
      <c r="ACI338" s="227"/>
      <c r="ACJ338" s="227"/>
      <c r="ACK338" s="227"/>
      <c r="ACL338" s="227"/>
      <c r="ACM338" s="227"/>
      <c r="ACN338" s="227"/>
      <c r="ACO338" s="227"/>
      <c r="ACP338" s="227"/>
      <c r="ACQ338" s="227"/>
      <c r="ACR338" s="227"/>
      <c r="ACS338" s="227"/>
      <c r="ACT338" s="227"/>
      <c r="ACU338" s="227"/>
      <c r="ACV338" s="227"/>
      <c r="ACW338" s="227"/>
      <c r="ACX338" s="227"/>
      <c r="ACY338" s="227"/>
      <c r="ACZ338" s="227"/>
      <c r="ADA338" s="227"/>
      <c r="ADB338" s="227"/>
      <c r="ADC338" s="227"/>
      <c r="ADD338" s="227"/>
      <c r="ADE338" s="227"/>
      <c r="ADF338" s="227"/>
      <c r="ADG338" s="227"/>
      <c r="ADH338" s="227"/>
      <c r="ADI338" s="227"/>
      <c r="ADJ338" s="227"/>
      <c r="ADK338" s="227"/>
      <c r="ADL338" s="227"/>
      <c r="ADM338" s="227"/>
      <c r="ADN338" s="227"/>
      <c r="ADO338" s="227"/>
      <c r="ADP338" s="227"/>
      <c r="ADQ338" s="227"/>
      <c r="ADR338" s="227"/>
      <c r="ADS338" s="227"/>
      <c r="ADT338" s="227"/>
      <c r="ADU338" s="227"/>
      <c r="ADV338" s="227"/>
      <c r="ADW338" s="227"/>
      <c r="ADX338" s="227"/>
      <c r="ADY338" s="227"/>
      <c r="ADZ338" s="227"/>
      <c r="AEA338" s="227"/>
      <c r="AEB338" s="227"/>
      <c r="AEC338" s="227"/>
      <c r="AED338" s="227"/>
      <c r="AEE338" s="227"/>
      <c r="AEF338" s="227"/>
      <c r="AEG338" s="227"/>
      <c r="AEH338" s="227"/>
      <c r="AEI338" s="227"/>
      <c r="AEJ338" s="227"/>
      <c r="AEK338" s="227"/>
      <c r="AEL338" s="227"/>
      <c r="AEM338" s="227"/>
      <c r="AEN338" s="227"/>
      <c r="AEO338" s="227"/>
      <c r="AEP338" s="227"/>
      <c r="AEQ338" s="227"/>
      <c r="AER338" s="227"/>
      <c r="AES338" s="227"/>
      <c r="AET338" s="227"/>
      <c r="AEU338" s="227"/>
      <c r="AEV338" s="227"/>
      <c r="AEW338" s="227"/>
      <c r="AEX338" s="227"/>
      <c r="AEY338" s="227"/>
      <c r="AEZ338" s="227"/>
      <c r="AFA338" s="227"/>
      <c r="AFB338" s="227"/>
      <c r="AFC338" s="227"/>
      <c r="AFD338" s="227"/>
      <c r="AFE338" s="227"/>
      <c r="AFF338" s="227"/>
      <c r="AFG338" s="227"/>
      <c r="AFH338" s="227"/>
      <c r="AFI338" s="227"/>
      <c r="AFJ338" s="227"/>
      <c r="AFK338" s="227"/>
      <c r="AFL338" s="227"/>
      <c r="AFM338" s="227"/>
      <c r="AFN338" s="227"/>
      <c r="AFO338" s="227"/>
      <c r="AFP338" s="227"/>
      <c r="AFQ338" s="227"/>
      <c r="AFR338" s="227"/>
      <c r="AFS338" s="227"/>
      <c r="AFT338" s="227"/>
      <c r="AFU338" s="227"/>
      <c r="AFV338" s="227"/>
      <c r="AFW338" s="227"/>
      <c r="AFX338" s="227"/>
      <c r="AFY338" s="227"/>
      <c r="AFZ338" s="227"/>
      <c r="AGA338" s="227"/>
      <c r="AGB338" s="227"/>
      <c r="AGC338" s="227"/>
      <c r="AGD338" s="227"/>
      <c r="AGE338" s="227"/>
      <c r="AGF338" s="227"/>
      <c r="AGG338" s="227"/>
      <c r="AGH338" s="227"/>
      <c r="AGI338" s="227"/>
      <c r="AGJ338" s="227"/>
      <c r="AGK338" s="227"/>
      <c r="AGL338" s="227"/>
      <c r="AGM338" s="227"/>
      <c r="AGN338" s="227"/>
      <c r="AGO338" s="227"/>
      <c r="AGP338" s="227"/>
      <c r="AGQ338" s="227"/>
      <c r="AGR338" s="227"/>
      <c r="AGS338" s="227"/>
      <c r="AGT338" s="227"/>
      <c r="AGU338" s="227"/>
      <c r="AGV338" s="227"/>
      <c r="AGW338" s="227"/>
      <c r="AGX338" s="227"/>
      <c r="AGY338" s="227"/>
      <c r="AGZ338" s="227"/>
      <c r="AHA338" s="227"/>
      <c r="AHB338" s="227"/>
      <c r="AHC338" s="227"/>
      <c r="AHD338" s="227"/>
      <c r="AHE338" s="227"/>
      <c r="AHF338" s="227"/>
      <c r="AHG338" s="227"/>
      <c r="AHH338" s="227"/>
      <c r="AHI338" s="227"/>
      <c r="AHJ338" s="227"/>
      <c r="AHK338" s="227"/>
      <c r="AHL338" s="227"/>
      <c r="AHM338" s="227"/>
      <c r="AHN338" s="227"/>
      <c r="AHO338" s="227"/>
      <c r="AHP338" s="227"/>
      <c r="AHQ338" s="227"/>
      <c r="AHR338" s="227"/>
      <c r="AHS338" s="227"/>
      <c r="AHT338" s="227"/>
      <c r="AHU338" s="227"/>
      <c r="AHV338" s="227"/>
      <c r="AHW338" s="227"/>
      <c r="AHX338" s="227"/>
      <c r="AHY338" s="227"/>
      <c r="AHZ338" s="227"/>
      <c r="AIA338" s="227"/>
      <c r="AIB338" s="227"/>
      <c r="AIC338" s="227"/>
      <c r="AID338" s="227"/>
      <c r="AIE338" s="227"/>
      <c r="AIF338" s="227"/>
      <c r="AIG338" s="227"/>
      <c r="AIH338" s="227"/>
      <c r="AII338" s="227"/>
      <c r="AIJ338" s="227"/>
      <c r="AIK338" s="227"/>
      <c r="AIL338" s="227"/>
      <c r="AIM338" s="227"/>
      <c r="AIN338" s="227"/>
      <c r="AIO338" s="227"/>
      <c r="AIP338" s="227"/>
      <c r="AIQ338" s="227"/>
      <c r="AIR338" s="227"/>
      <c r="AIS338" s="227"/>
      <c r="AIT338" s="227"/>
      <c r="AIU338" s="227"/>
      <c r="AIV338" s="227"/>
      <c r="AIW338" s="227"/>
      <c r="AIX338" s="227"/>
      <c r="AIY338" s="227"/>
      <c r="AIZ338" s="227"/>
      <c r="AJA338" s="227"/>
      <c r="AJB338" s="227"/>
      <c r="AJC338" s="227"/>
      <c r="AJD338" s="227"/>
      <c r="AJE338" s="227"/>
      <c r="AJF338" s="227"/>
      <c r="AJG338" s="227"/>
      <c r="AJH338" s="227"/>
      <c r="AJI338" s="227"/>
      <c r="AJJ338" s="227"/>
      <c r="AJK338" s="227"/>
      <c r="AJL338" s="227"/>
      <c r="AJM338" s="227"/>
      <c r="AJN338" s="227"/>
      <c r="AJO338" s="227"/>
      <c r="AJP338" s="227"/>
      <c r="AJQ338" s="227"/>
      <c r="AJR338" s="227"/>
      <c r="AJS338" s="227"/>
      <c r="AJT338" s="227"/>
      <c r="AJU338" s="227"/>
      <c r="AJV338" s="227"/>
      <c r="AJW338" s="227"/>
      <c r="AJX338" s="227"/>
      <c r="AJY338" s="227"/>
      <c r="AJZ338" s="227"/>
      <c r="AKA338" s="227"/>
      <c r="AKB338" s="227"/>
      <c r="AKC338" s="227"/>
      <c r="AKD338" s="227"/>
      <c r="AKE338" s="227"/>
      <c r="AKF338" s="227"/>
      <c r="AKG338" s="227"/>
      <c r="AKH338" s="227"/>
      <c r="AKI338" s="227"/>
      <c r="AKJ338" s="227"/>
      <c r="AKK338" s="227"/>
      <c r="AKL338" s="227"/>
      <c r="AKM338" s="227"/>
      <c r="AKN338" s="227"/>
      <c r="AKO338" s="227"/>
      <c r="AKP338" s="227"/>
      <c r="AKQ338" s="227"/>
      <c r="AKR338" s="227"/>
      <c r="AKS338" s="227"/>
      <c r="AKT338" s="227"/>
      <c r="AKU338" s="227"/>
      <c r="AKV338" s="227"/>
      <c r="AKW338" s="227"/>
      <c r="AKX338" s="227"/>
      <c r="AKY338" s="227"/>
      <c r="AKZ338" s="227"/>
      <c r="ALA338" s="227"/>
      <c r="ALB338" s="227"/>
      <c r="ALC338" s="227"/>
      <c r="ALD338" s="227"/>
      <c r="ALE338" s="227"/>
      <c r="ALF338" s="227"/>
      <c r="ALG338" s="227"/>
      <c r="ALH338" s="227"/>
      <c r="ALI338" s="227"/>
      <c r="ALJ338" s="227"/>
      <c r="ALK338" s="227"/>
      <c r="ALL338" s="227"/>
      <c r="ALM338" s="227"/>
      <c r="ALN338" s="227"/>
      <c r="ALO338" s="227"/>
      <c r="ALP338" s="227"/>
      <c r="ALQ338" s="227"/>
      <c r="ALR338" s="227"/>
      <c r="ALS338" s="227"/>
      <c r="ALT338" s="227"/>
      <c r="ALU338" s="227"/>
      <c r="ALV338" s="227"/>
      <c r="ALW338" s="227"/>
      <c r="ALX338" s="227"/>
      <c r="ALY338" s="227"/>
      <c r="ALZ338" s="227"/>
      <c r="AMA338" s="227"/>
      <c r="AMB338" s="227"/>
      <c r="AMC338" s="227"/>
      <c r="AMD338" s="227"/>
      <c r="AME338" s="227"/>
      <c r="AMF338" s="227"/>
      <c r="AMG338" s="227"/>
      <c r="AMH338" s="227"/>
      <c r="AMI338" s="227"/>
      <c r="AMJ338" s="227"/>
      <c r="AMK338" s="227"/>
      <c r="AML338" s="227"/>
      <c r="AMM338" s="227"/>
      <c r="AMN338" s="227"/>
      <c r="AMO338" s="227"/>
      <c r="AMP338" s="227"/>
      <c r="AMQ338" s="227"/>
      <c r="AMR338" s="227"/>
      <c r="AMS338" s="227"/>
      <c r="AMT338" s="227"/>
      <c r="AMU338" s="227"/>
      <c r="AMV338" s="227"/>
      <c r="AMW338" s="227"/>
      <c r="AMX338" s="227"/>
    </row>
    <row r="339" spans="1:1038" ht="18" customHeight="1">
      <c r="A339" s="125" t="s">
        <v>1646</v>
      </c>
      <c r="B339" s="126" t="s">
        <v>1647</v>
      </c>
      <c r="D339" s="126" t="s">
        <v>1279</v>
      </c>
      <c r="E339" s="126">
        <v>55</v>
      </c>
      <c r="F339" s="126">
        <v>1</v>
      </c>
      <c r="G339" s="285" t="str">
        <f t="shared" si="87"/>
        <v>55-1</v>
      </c>
      <c r="H339" s="277">
        <v>0</v>
      </c>
      <c r="I339" s="126">
        <v>29</v>
      </c>
      <c r="K339" s="545" t="b">
        <f>IF(I340=1,IF(((VLOOKUP($G339,[1]Depth_Lookup!#REF!,9,FALSE))-(H339/100))=0,"Good",IF(((VLOOKUP($G339,[1]Depth_Lookup!$A$3:$J$550,9,FALSE))-(H339/100))&gt;0,"Too Short","Too Long")))</f>
        <v>0</v>
      </c>
      <c r="L339" s="171">
        <f>(VLOOKUP($G339,Depth_Lookup!$A$3:$J$410,10,FALSE))+(H339/100)</f>
        <v>128.69999999999999</v>
      </c>
      <c r="M339" s="171">
        <f>(VLOOKUP($G339,Depth_Lookup!$A$3:$J$410,10,FALSE))+(I339/100)</f>
        <v>128.98999999999998</v>
      </c>
      <c r="N339" s="127" t="s">
        <v>1789</v>
      </c>
      <c r="O339" s="126" t="s">
        <v>1280</v>
      </c>
      <c r="P339" s="126" t="s">
        <v>853</v>
      </c>
      <c r="Q339" s="126" t="s">
        <v>125</v>
      </c>
      <c r="R339" s="196" t="s">
        <v>1633</v>
      </c>
      <c r="S339" s="126" t="s">
        <v>700</v>
      </c>
      <c r="T339" s="126" t="s">
        <v>587</v>
      </c>
      <c r="W339" s="126" t="s">
        <v>102</v>
      </c>
      <c r="X339" s="202">
        <v>5</v>
      </c>
      <c r="Y339" s="126" t="s">
        <v>90</v>
      </c>
      <c r="Z339" s="126" t="s">
        <v>91</v>
      </c>
      <c r="AF339" s="196" t="e">
        <v>#N/A</v>
      </c>
      <c r="AI339" s="130">
        <v>69</v>
      </c>
      <c r="AO339" s="130"/>
      <c r="AU339" s="130"/>
      <c r="BA339" s="130">
        <v>30</v>
      </c>
      <c r="BB339" s="126">
        <v>6</v>
      </c>
      <c r="BC339" s="126">
        <v>2</v>
      </c>
      <c r="BD339" s="126" t="s">
        <v>110</v>
      </c>
      <c r="BE339" s="126" t="s">
        <v>103</v>
      </c>
      <c r="BG339" s="130"/>
      <c r="BM339" s="130">
        <v>1</v>
      </c>
      <c r="BN339" s="126">
        <v>2</v>
      </c>
      <c r="BO339" s="126">
        <v>1</v>
      </c>
      <c r="BY339" s="130"/>
      <c r="CG339" s="131"/>
      <c r="CH339" s="132" t="s">
        <v>1472</v>
      </c>
      <c r="CI339" s="132">
        <v>100</v>
      </c>
      <c r="CJ339" s="132" t="s">
        <v>514</v>
      </c>
      <c r="CK339" s="133"/>
      <c r="CL339" s="134"/>
      <c r="CM339" s="134"/>
      <c r="CN339" s="134"/>
      <c r="CO339" s="134"/>
      <c r="CP339" s="134"/>
      <c r="CQ339" s="134"/>
      <c r="CR339" s="134"/>
      <c r="CS339" s="134"/>
      <c r="CT339" s="134"/>
      <c r="CU339" s="134"/>
      <c r="CV339" s="134"/>
      <c r="CW339" s="134"/>
      <c r="CX339" s="134"/>
      <c r="CY339" s="134"/>
      <c r="CZ339" s="134"/>
      <c r="DA339" s="134"/>
      <c r="DB339" s="134">
        <v>70</v>
      </c>
      <c r="DC339" s="135">
        <v>30</v>
      </c>
      <c r="DD339" s="134"/>
      <c r="DE339" s="134"/>
      <c r="DF339" s="134"/>
      <c r="DG339" s="134"/>
      <c r="DH339" s="134"/>
      <c r="DI339" s="134"/>
      <c r="DJ339" s="134"/>
      <c r="DK339" s="207">
        <v>100</v>
      </c>
      <c r="DL339" s="131"/>
      <c r="DM339" s="134"/>
      <c r="DN339" s="134"/>
      <c r="DO339" s="136"/>
      <c r="DQ339" s="131"/>
      <c r="DR339" s="136"/>
      <c r="DS339" s="131"/>
      <c r="DT339" s="160" t="s">
        <v>1600</v>
      </c>
      <c r="DW339" s="215">
        <v>100</v>
      </c>
      <c r="DX339" s="214" t="e">
        <v>#N/A</v>
      </c>
      <c r="DY339" s="156" t="s">
        <v>1597</v>
      </c>
      <c r="DZ339" s="139" t="s">
        <v>1791</v>
      </c>
      <c r="EA339" s="139"/>
      <c r="ED339" s="229" t="s">
        <v>2517</v>
      </c>
      <c r="EE339" s="140"/>
      <c r="EG339" s="140"/>
      <c r="EI339" s="218"/>
      <c r="EJ339" s="143"/>
      <c r="EK339" s="221"/>
      <c r="EM339" s="109"/>
      <c r="EN339" s="109"/>
      <c r="EZ339" s="192" t="e">
        <f t="shared" si="88"/>
        <v>#DIV/0!</v>
      </c>
      <c r="FA339" s="192" t="e">
        <f t="shared" si="89"/>
        <v>#DIV/0!</v>
      </c>
      <c r="FB339" s="192" t="e">
        <f t="shared" si="90"/>
        <v>#DIV/0!</v>
      </c>
      <c r="FC339" s="192" t="e">
        <f t="shared" si="91"/>
        <v>#DIV/0!</v>
      </c>
      <c r="FD339" s="192" t="e">
        <f t="shared" si="92"/>
        <v>#DIV/0!</v>
      </c>
      <c r="FE339" s="193" t="e">
        <f t="shared" si="93"/>
        <v>#DIV/0!</v>
      </c>
      <c r="FF339" s="194" t="e">
        <f t="shared" si="94"/>
        <v>#DIV/0!</v>
      </c>
      <c r="FG339" s="144"/>
      <c r="FI339" s="778">
        <f t="shared" si="95"/>
        <v>0</v>
      </c>
      <c r="FJ339" s="779" t="e">
        <f t="shared" si="96"/>
        <v>#DIV/0!</v>
      </c>
      <c r="FK339" s="779" t="e">
        <f t="shared" si="97"/>
        <v>#DIV/0!</v>
      </c>
      <c r="FL339" s="780" t="e">
        <f t="shared" si="98"/>
        <v>#DIV/0!</v>
      </c>
      <c r="FM339" s="169" t="e">
        <f t="shared" si="99"/>
        <v>#DIV/0!</v>
      </c>
      <c r="FN339" s="783" t="e">
        <f t="shared" si="100"/>
        <v>#DIV/0!</v>
      </c>
    </row>
    <row r="340" spans="1:1038" ht="18" customHeight="1">
      <c r="A340" s="125" t="s">
        <v>1646</v>
      </c>
      <c r="B340" s="126" t="s">
        <v>1647</v>
      </c>
      <c r="D340" s="126" t="s">
        <v>1279</v>
      </c>
      <c r="E340" s="126">
        <v>55</v>
      </c>
      <c r="F340" s="126">
        <v>1</v>
      </c>
      <c r="G340" s="285" t="str">
        <f t="shared" si="87"/>
        <v>55-1</v>
      </c>
      <c r="H340" s="277">
        <v>29</v>
      </c>
      <c r="I340" s="126">
        <v>41</v>
      </c>
      <c r="K340" s="545" t="b">
        <f>IF(I341=1,IF(((VLOOKUP($G340,[1]Depth_Lookup!#REF!,9,FALSE))-(H340/100))=0,"Good",IF(((VLOOKUP($G340,[1]Depth_Lookup!$A$3:$J$550,9,FALSE))-(H340/100))&gt;0,"Too Short","Too Long")))</f>
        <v>0</v>
      </c>
      <c r="L340" s="171">
        <f>(VLOOKUP($G340,Depth_Lookup!$A$3:$J$410,10,FALSE))+(H340/100)</f>
        <v>128.98999999999998</v>
      </c>
      <c r="M340" s="171">
        <f>(VLOOKUP($G340,Depth_Lookup!$A$3:$J$410,10,FALSE))+(I340/100)</f>
        <v>129.10999999999999</v>
      </c>
      <c r="N340" s="127" t="s">
        <v>1792</v>
      </c>
      <c r="O340" s="126">
        <v>1</v>
      </c>
      <c r="P340" s="126" t="s">
        <v>853</v>
      </c>
      <c r="Q340" s="126" t="s">
        <v>125</v>
      </c>
      <c r="R340" s="196" t="s">
        <v>1633</v>
      </c>
      <c r="S340" s="126" t="s">
        <v>587</v>
      </c>
      <c r="T340" s="126" t="s">
        <v>587</v>
      </c>
      <c r="U340" s="126" t="s">
        <v>108</v>
      </c>
      <c r="V340" s="126" t="s">
        <v>509</v>
      </c>
      <c r="W340" s="126" t="s">
        <v>102</v>
      </c>
      <c r="X340" s="202">
        <v>5</v>
      </c>
      <c r="Y340" s="126" t="s">
        <v>90</v>
      </c>
      <c r="Z340" s="126" t="s">
        <v>91</v>
      </c>
      <c r="AF340" s="196" t="e">
        <v>#N/A</v>
      </c>
      <c r="AI340" s="130">
        <v>68</v>
      </c>
      <c r="AO340" s="130"/>
      <c r="AU340" s="130">
        <v>1</v>
      </c>
      <c r="AV340" s="126">
        <v>1</v>
      </c>
      <c r="AW340" s="126">
        <v>0.5</v>
      </c>
      <c r="AX340" s="126" t="s">
        <v>110</v>
      </c>
      <c r="AY340" s="126" t="s">
        <v>103</v>
      </c>
      <c r="BA340" s="130">
        <v>30</v>
      </c>
      <c r="BB340" s="126">
        <v>6</v>
      </c>
      <c r="BC340" s="126">
        <v>3</v>
      </c>
      <c r="BD340" s="126" t="s">
        <v>110</v>
      </c>
      <c r="BE340" s="126" t="s">
        <v>103</v>
      </c>
      <c r="BG340" s="130"/>
      <c r="BM340" s="130">
        <v>1</v>
      </c>
      <c r="BN340" s="126">
        <v>2</v>
      </c>
      <c r="BO340" s="126">
        <v>0.5</v>
      </c>
      <c r="BY340" s="130"/>
      <c r="CG340" s="131"/>
      <c r="CH340" s="132" t="s">
        <v>1329</v>
      </c>
      <c r="CI340" s="132">
        <v>90</v>
      </c>
      <c r="CJ340" s="132" t="s">
        <v>514</v>
      </c>
      <c r="CK340" s="133"/>
      <c r="CL340" s="134"/>
      <c r="CM340" s="134"/>
      <c r="CN340" s="134"/>
      <c r="CO340" s="134"/>
      <c r="CP340" s="134"/>
      <c r="CQ340" s="134"/>
      <c r="CR340" s="134"/>
      <c r="CS340" s="134"/>
      <c r="CT340" s="134"/>
      <c r="CU340" s="134"/>
      <c r="CV340" s="134"/>
      <c r="CW340" s="134"/>
      <c r="CX340" s="134"/>
      <c r="CY340" s="134"/>
      <c r="CZ340" s="134"/>
      <c r="DA340" s="134"/>
      <c r="DB340" s="134">
        <v>70</v>
      </c>
      <c r="DC340" s="135">
        <v>30</v>
      </c>
      <c r="DD340" s="134"/>
      <c r="DE340" s="134"/>
      <c r="DF340" s="134"/>
      <c r="DG340" s="134"/>
      <c r="DH340" s="134"/>
      <c r="DI340" s="134"/>
      <c r="DJ340" s="134"/>
      <c r="DK340" s="207">
        <v>100</v>
      </c>
      <c r="DL340" s="131"/>
      <c r="DM340" s="134"/>
      <c r="DN340" s="134"/>
      <c r="DO340" s="136"/>
      <c r="DQ340" s="131"/>
      <c r="DR340" s="136"/>
      <c r="DS340" s="131"/>
      <c r="DT340" s="160" t="s">
        <v>1389</v>
      </c>
      <c r="DW340" s="215">
        <v>100</v>
      </c>
      <c r="DX340" s="214" t="e">
        <v>#N/A</v>
      </c>
      <c r="DY340" s="156" t="s">
        <v>1405</v>
      </c>
      <c r="DZ340" s="139" t="s">
        <v>1751</v>
      </c>
      <c r="EA340" s="139"/>
      <c r="ED340" s="229" t="s">
        <v>2517</v>
      </c>
      <c r="EE340" s="140"/>
      <c r="EG340" s="140"/>
      <c r="EI340" s="218"/>
      <c r="EJ340" s="143"/>
      <c r="EK340" s="221"/>
      <c r="EM340" s="109"/>
      <c r="EN340" s="109"/>
      <c r="EZ340" s="192" t="e">
        <f t="shared" si="88"/>
        <v>#DIV/0!</v>
      </c>
      <c r="FA340" s="192" t="e">
        <f t="shared" si="89"/>
        <v>#DIV/0!</v>
      </c>
      <c r="FB340" s="192" t="e">
        <f t="shared" si="90"/>
        <v>#DIV/0!</v>
      </c>
      <c r="FC340" s="192" t="e">
        <f t="shared" si="91"/>
        <v>#DIV/0!</v>
      </c>
      <c r="FD340" s="192" t="e">
        <f t="shared" si="92"/>
        <v>#DIV/0!</v>
      </c>
      <c r="FE340" s="193" t="e">
        <f t="shared" si="93"/>
        <v>#DIV/0!</v>
      </c>
      <c r="FF340" s="194" t="e">
        <f t="shared" si="94"/>
        <v>#DIV/0!</v>
      </c>
      <c r="FG340" s="144"/>
      <c r="FI340" s="778">
        <f t="shared" si="95"/>
        <v>0</v>
      </c>
      <c r="FJ340" s="779" t="e">
        <f t="shared" si="96"/>
        <v>#DIV/0!</v>
      </c>
      <c r="FK340" s="779" t="e">
        <f t="shared" si="97"/>
        <v>#DIV/0!</v>
      </c>
      <c r="FL340" s="780" t="e">
        <f t="shared" si="98"/>
        <v>#DIV/0!</v>
      </c>
      <c r="FM340" s="169" t="e">
        <f t="shared" si="99"/>
        <v>#DIV/0!</v>
      </c>
      <c r="FN340" s="783" t="e">
        <f t="shared" si="100"/>
        <v>#DIV/0!</v>
      </c>
    </row>
    <row r="341" spans="1:1038" s="288" customFormat="1" ht="18" customHeight="1">
      <c r="A341" s="352" t="s">
        <v>1646</v>
      </c>
      <c r="B341" s="227" t="s">
        <v>1647</v>
      </c>
      <c r="C341" s="227"/>
      <c r="D341" s="227" t="s">
        <v>1279</v>
      </c>
      <c r="E341" s="227">
        <v>55</v>
      </c>
      <c r="F341" s="227">
        <v>1</v>
      </c>
      <c r="G341" s="285" t="str">
        <f t="shared" si="87"/>
        <v>55-1</v>
      </c>
      <c r="H341" s="278">
        <v>41</v>
      </c>
      <c r="I341" s="227">
        <v>85</v>
      </c>
      <c r="J341" s="226"/>
      <c r="K341" s="545" t="b">
        <f>IF(I342=1,IF(((VLOOKUP($G341,[1]Depth_Lookup!#REF!,9,FALSE))-(H341/100))=0,"Good",IF(((VLOOKUP($G341,[1]Depth_Lookup!$A$3:$J$550,9,FALSE))-(H341/100))&gt;0,"Too Short","Too Long")))</f>
        <v>0</v>
      </c>
      <c r="L341" s="171">
        <f>(VLOOKUP($G341,Depth_Lookup!$A$3:$J$410,10,FALSE))+(H341/100)</f>
        <v>129.10999999999999</v>
      </c>
      <c r="M341" s="171">
        <f>(VLOOKUP($G341,Depth_Lookup!$A$3:$J$410,10,FALSE))+(I341/100)</f>
        <v>129.54999999999998</v>
      </c>
      <c r="N341" s="230" t="s">
        <v>1793</v>
      </c>
      <c r="O341" s="227">
        <v>2</v>
      </c>
      <c r="P341" s="227" t="s">
        <v>853</v>
      </c>
      <c r="Q341" s="227" t="s">
        <v>125</v>
      </c>
      <c r="R341" s="286" t="s">
        <v>1633</v>
      </c>
      <c r="S341" s="227" t="s">
        <v>587</v>
      </c>
      <c r="T341" s="227" t="s">
        <v>700</v>
      </c>
      <c r="U341" s="227" t="s">
        <v>108</v>
      </c>
      <c r="V341" s="227" t="s">
        <v>509</v>
      </c>
      <c r="W341" s="227" t="s">
        <v>102</v>
      </c>
      <c r="X341" s="287">
        <v>5</v>
      </c>
      <c r="Y341" s="227" t="s">
        <v>90</v>
      </c>
      <c r="Z341" s="227" t="s">
        <v>91</v>
      </c>
      <c r="AA341" s="227"/>
      <c r="AB341" s="227"/>
      <c r="AC341" s="227"/>
      <c r="AD341" s="227"/>
      <c r="AE341" s="233"/>
      <c r="AF341" s="286" t="e">
        <v>#N/A</v>
      </c>
      <c r="AG341" s="237"/>
      <c r="AH341" s="227"/>
      <c r="AI341" s="240">
        <v>64</v>
      </c>
      <c r="AJ341" s="227"/>
      <c r="AK341" s="227"/>
      <c r="AL341" s="227"/>
      <c r="AM341" s="227"/>
      <c r="AN341" s="227"/>
      <c r="AO341" s="240"/>
      <c r="AP341" s="227"/>
      <c r="AQ341" s="227"/>
      <c r="AR341" s="227"/>
      <c r="AS341" s="227"/>
      <c r="AT341" s="227"/>
      <c r="AU341" s="240"/>
      <c r="AV341" s="227"/>
      <c r="AW341" s="227"/>
      <c r="AX341" s="227"/>
      <c r="AY341" s="227"/>
      <c r="AZ341" s="227"/>
      <c r="BA341" s="240">
        <v>35</v>
      </c>
      <c r="BB341" s="227">
        <v>7</v>
      </c>
      <c r="BC341" s="227">
        <v>4</v>
      </c>
      <c r="BD341" s="227" t="s">
        <v>110</v>
      </c>
      <c r="BE341" s="227" t="s">
        <v>103</v>
      </c>
      <c r="BF341" s="227"/>
      <c r="BG341" s="240"/>
      <c r="BH341" s="227"/>
      <c r="BI341" s="227"/>
      <c r="BJ341" s="227"/>
      <c r="BK341" s="227"/>
      <c r="BL341" s="227"/>
      <c r="BM341" s="240">
        <v>1</v>
      </c>
      <c r="BN341" s="227">
        <v>2</v>
      </c>
      <c r="BO341" s="227">
        <v>0.5</v>
      </c>
      <c r="BP341" s="227"/>
      <c r="BQ341" s="227"/>
      <c r="BR341" s="227"/>
      <c r="BS341" s="227"/>
      <c r="BT341" s="227"/>
      <c r="BU341" s="227"/>
      <c r="BV341" s="227"/>
      <c r="BW341" s="227"/>
      <c r="BX341" s="227"/>
      <c r="BY341" s="240"/>
      <c r="BZ341" s="227"/>
      <c r="CA341" s="227"/>
      <c r="CB341" s="227"/>
      <c r="CC341" s="227"/>
      <c r="CD341" s="227"/>
      <c r="CE341" s="227"/>
      <c r="CF341" s="227"/>
      <c r="CG341" s="148"/>
      <c r="CH341" s="149" t="s">
        <v>1472</v>
      </c>
      <c r="CI341" s="149">
        <v>100</v>
      </c>
      <c r="CJ341" s="149" t="s">
        <v>514</v>
      </c>
      <c r="CK341" s="151"/>
      <c r="CL341" s="152"/>
      <c r="CM341" s="152"/>
      <c r="CN341" s="152"/>
      <c r="CO341" s="152"/>
      <c r="CP341" s="152"/>
      <c r="CQ341" s="152"/>
      <c r="CR341" s="152"/>
      <c r="CS341" s="152"/>
      <c r="CT341" s="152"/>
      <c r="CU341" s="152"/>
      <c r="CV341" s="152"/>
      <c r="CW341" s="152"/>
      <c r="CX341" s="152"/>
      <c r="CY341" s="152"/>
      <c r="CZ341" s="152"/>
      <c r="DA341" s="152"/>
      <c r="DB341" s="152">
        <v>65</v>
      </c>
      <c r="DC341" s="229">
        <v>35</v>
      </c>
      <c r="DD341" s="152"/>
      <c r="DE341" s="152"/>
      <c r="DF341" s="152"/>
      <c r="DG341" s="152"/>
      <c r="DH341" s="152"/>
      <c r="DI341" s="152"/>
      <c r="DJ341" s="152"/>
      <c r="DK341" s="208">
        <v>100</v>
      </c>
      <c r="DL341" s="148"/>
      <c r="DM341" s="152"/>
      <c r="DN341" s="152"/>
      <c r="DO341" s="153"/>
      <c r="DQ341" s="148"/>
      <c r="DR341" s="153"/>
      <c r="DS341" s="148"/>
      <c r="DT341" s="289" t="s">
        <v>1600</v>
      </c>
      <c r="DU341" s="229"/>
      <c r="DV341" s="229"/>
      <c r="DW341" s="384">
        <v>100</v>
      </c>
      <c r="DX341" s="291" t="e">
        <v>#N/A</v>
      </c>
      <c r="DY341" s="157" t="s">
        <v>1597</v>
      </c>
      <c r="DZ341" s="154" t="s">
        <v>1794</v>
      </c>
      <c r="EA341" s="154"/>
      <c r="EB341" s="229"/>
      <c r="EC341" s="292"/>
      <c r="ED341" s="229" t="s">
        <v>2517</v>
      </c>
      <c r="EE341" s="293"/>
      <c r="EF341" s="294"/>
      <c r="EG341" s="293"/>
      <c r="EH341" s="295"/>
      <c r="EI341" s="296"/>
      <c r="EJ341" s="297"/>
      <c r="EK341" s="298"/>
      <c r="EL341" s="293"/>
      <c r="EM341" s="295"/>
      <c r="EN341" s="295"/>
      <c r="EO341" s="321"/>
      <c r="EP341" s="321"/>
      <c r="EQ341" s="321"/>
      <c r="ER341" s="321"/>
      <c r="ES341" s="321"/>
      <c r="ET341" s="321"/>
      <c r="EU341" s="321"/>
      <c r="EV341" s="322"/>
      <c r="EW341" s="322"/>
      <c r="EX341" s="322"/>
      <c r="EY341" s="322"/>
      <c r="EZ341" s="192" t="e">
        <f t="shared" si="88"/>
        <v>#DIV/0!</v>
      </c>
      <c r="FA341" s="192" t="e">
        <f t="shared" si="89"/>
        <v>#DIV/0!</v>
      </c>
      <c r="FB341" s="192" t="e">
        <f t="shared" si="90"/>
        <v>#DIV/0!</v>
      </c>
      <c r="FC341" s="192" t="e">
        <f t="shared" si="91"/>
        <v>#DIV/0!</v>
      </c>
      <c r="FD341" s="192" t="e">
        <f t="shared" si="92"/>
        <v>#DIV/0!</v>
      </c>
      <c r="FE341" s="193" t="e">
        <f t="shared" si="93"/>
        <v>#DIV/0!</v>
      </c>
      <c r="FF341" s="194" t="e">
        <f t="shared" si="94"/>
        <v>#DIV/0!</v>
      </c>
      <c r="FG341" s="321"/>
      <c r="FH341" s="295"/>
      <c r="FI341" s="778">
        <f t="shared" si="95"/>
        <v>0</v>
      </c>
      <c r="FJ341" s="779" t="e">
        <f t="shared" si="96"/>
        <v>#DIV/0!</v>
      </c>
      <c r="FK341" s="779" t="e">
        <f t="shared" si="97"/>
        <v>#DIV/0!</v>
      </c>
      <c r="FL341" s="780" t="e">
        <f t="shared" si="98"/>
        <v>#DIV/0!</v>
      </c>
      <c r="FM341" s="169" t="e">
        <f t="shared" si="99"/>
        <v>#DIV/0!</v>
      </c>
      <c r="FN341" s="783" t="e">
        <f t="shared" si="100"/>
        <v>#DIV/0!</v>
      </c>
      <c r="FO341" s="227"/>
      <c r="FP341" s="227"/>
      <c r="FQ341" s="227"/>
      <c r="FR341" s="227"/>
      <c r="FS341" s="227"/>
      <c r="FT341" s="227"/>
      <c r="FU341" s="227"/>
      <c r="FV341" s="227"/>
      <c r="FW341" s="227"/>
      <c r="FX341" s="227"/>
      <c r="FY341" s="227"/>
      <c r="FZ341" s="227"/>
      <c r="GA341" s="227"/>
      <c r="GB341" s="227"/>
      <c r="GC341" s="227"/>
      <c r="GD341" s="227"/>
      <c r="GE341" s="227"/>
      <c r="GF341" s="227"/>
      <c r="GG341" s="227"/>
      <c r="GH341" s="227"/>
      <c r="GI341" s="227"/>
      <c r="GJ341" s="227"/>
      <c r="GK341" s="227"/>
      <c r="GL341" s="227"/>
      <c r="GM341" s="227"/>
      <c r="GN341" s="227"/>
      <c r="GO341" s="227"/>
      <c r="GP341" s="227"/>
      <c r="GQ341" s="227"/>
      <c r="GR341" s="227"/>
      <c r="GS341" s="227"/>
      <c r="GT341" s="227"/>
      <c r="GU341" s="227"/>
      <c r="GV341" s="227"/>
      <c r="GW341" s="227"/>
      <c r="GX341" s="227"/>
      <c r="GY341" s="227"/>
      <c r="GZ341" s="227"/>
      <c r="HA341" s="227"/>
      <c r="HB341" s="227"/>
      <c r="HC341" s="227"/>
      <c r="HD341" s="227"/>
      <c r="HE341" s="227"/>
      <c r="HF341" s="227"/>
      <c r="HG341" s="227"/>
      <c r="HH341" s="227"/>
      <c r="HI341" s="227"/>
      <c r="HJ341" s="227"/>
      <c r="HK341" s="227"/>
      <c r="HL341" s="227"/>
      <c r="HM341" s="227"/>
      <c r="HN341" s="227"/>
      <c r="HO341" s="227"/>
      <c r="HP341" s="227"/>
      <c r="HQ341" s="227"/>
      <c r="HR341" s="227"/>
      <c r="HS341" s="227"/>
      <c r="HT341" s="227"/>
      <c r="HU341" s="227"/>
      <c r="HV341" s="227"/>
      <c r="HW341" s="227"/>
      <c r="HX341" s="227"/>
      <c r="HY341" s="227"/>
      <c r="HZ341" s="227"/>
      <c r="IA341" s="227"/>
      <c r="IB341" s="227"/>
      <c r="IC341" s="227"/>
      <c r="ID341" s="227"/>
      <c r="IE341" s="227"/>
      <c r="IF341" s="227"/>
      <c r="IG341" s="227"/>
      <c r="IH341" s="227"/>
      <c r="II341" s="227"/>
      <c r="IJ341" s="227"/>
      <c r="IK341" s="227"/>
      <c r="IL341" s="227"/>
      <c r="IM341" s="227"/>
      <c r="IN341" s="227"/>
      <c r="IO341" s="227"/>
      <c r="IP341" s="227"/>
      <c r="IQ341" s="227"/>
      <c r="IR341" s="227"/>
      <c r="IS341" s="227"/>
      <c r="IT341" s="227"/>
      <c r="IU341" s="227"/>
      <c r="IV341" s="227"/>
      <c r="IW341" s="227"/>
      <c r="IX341" s="227"/>
      <c r="IY341" s="227"/>
      <c r="IZ341" s="227"/>
      <c r="JA341" s="227"/>
      <c r="JB341" s="227"/>
      <c r="JC341" s="227"/>
      <c r="JD341" s="227"/>
      <c r="JE341" s="227"/>
      <c r="JF341" s="227"/>
      <c r="JG341" s="227"/>
      <c r="JH341" s="227"/>
      <c r="JI341" s="227"/>
      <c r="JJ341" s="227"/>
      <c r="JK341" s="227"/>
      <c r="JL341" s="227"/>
      <c r="JM341" s="227"/>
      <c r="JN341" s="227"/>
      <c r="JO341" s="227"/>
      <c r="JP341" s="227"/>
      <c r="JQ341" s="227"/>
      <c r="JR341" s="227"/>
      <c r="JS341" s="227"/>
      <c r="JT341" s="227"/>
      <c r="JU341" s="227"/>
      <c r="JV341" s="227"/>
      <c r="JW341" s="227"/>
      <c r="JX341" s="227"/>
      <c r="JY341" s="227"/>
      <c r="JZ341" s="227"/>
      <c r="KA341" s="227"/>
      <c r="KB341" s="227"/>
      <c r="KC341" s="227"/>
      <c r="KD341" s="227"/>
      <c r="KE341" s="227"/>
      <c r="KF341" s="227"/>
      <c r="KG341" s="227"/>
      <c r="KH341" s="227"/>
      <c r="KI341" s="227"/>
      <c r="KJ341" s="227"/>
      <c r="KK341" s="227"/>
      <c r="KL341" s="227"/>
      <c r="KM341" s="227"/>
      <c r="KN341" s="227"/>
      <c r="KO341" s="227"/>
      <c r="KP341" s="227"/>
      <c r="KQ341" s="227"/>
      <c r="KR341" s="227"/>
      <c r="KS341" s="227"/>
      <c r="KT341" s="227"/>
      <c r="KU341" s="227"/>
      <c r="KV341" s="227"/>
      <c r="KW341" s="227"/>
      <c r="KX341" s="227"/>
      <c r="KY341" s="227"/>
      <c r="KZ341" s="227"/>
      <c r="LA341" s="227"/>
      <c r="LB341" s="227"/>
      <c r="LC341" s="227"/>
      <c r="LD341" s="227"/>
      <c r="LE341" s="227"/>
      <c r="LF341" s="227"/>
      <c r="LG341" s="227"/>
      <c r="LH341" s="227"/>
      <c r="LI341" s="227"/>
      <c r="LJ341" s="227"/>
      <c r="LK341" s="227"/>
      <c r="LL341" s="227"/>
      <c r="LM341" s="227"/>
      <c r="LN341" s="227"/>
      <c r="LO341" s="227"/>
      <c r="LP341" s="227"/>
      <c r="LQ341" s="227"/>
      <c r="LR341" s="227"/>
      <c r="LS341" s="227"/>
      <c r="LT341" s="227"/>
      <c r="LU341" s="227"/>
      <c r="LV341" s="227"/>
      <c r="LW341" s="227"/>
      <c r="LX341" s="227"/>
      <c r="LY341" s="227"/>
      <c r="LZ341" s="227"/>
      <c r="MA341" s="227"/>
      <c r="MB341" s="227"/>
      <c r="MC341" s="227"/>
      <c r="MD341" s="227"/>
      <c r="ME341" s="227"/>
      <c r="MF341" s="227"/>
      <c r="MG341" s="227"/>
      <c r="MH341" s="227"/>
      <c r="MI341" s="227"/>
      <c r="MJ341" s="227"/>
      <c r="MK341" s="227"/>
      <c r="ML341" s="227"/>
      <c r="MM341" s="227"/>
      <c r="MN341" s="227"/>
      <c r="MO341" s="227"/>
      <c r="MP341" s="227"/>
      <c r="MQ341" s="227"/>
      <c r="MR341" s="227"/>
      <c r="MS341" s="227"/>
      <c r="MT341" s="227"/>
      <c r="MU341" s="227"/>
      <c r="MV341" s="227"/>
      <c r="MW341" s="227"/>
      <c r="MX341" s="227"/>
      <c r="MY341" s="227"/>
      <c r="MZ341" s="227"/>
      <c r="NA341" s="227"/>
      <c r="NB341" s="227"/>
      <c r="NC341" s="227"/>
      <c r="ND341" s="227"/>
      <c r="NE341" s="227"/>
      <c r="NF341" s="227"/>
      <c r="NG341" s="227"/>
      <c r="NH341" s="227"/>
      <c r="NI341" s="227"/>
      <c r="NJ341" s="227"/>
      <c r="NK341" s="227"/>
      <c r="NL341" s="227"/>
      <c r="NM341" s="227"/>
      <c r="NN341" s="227"/>
      <c r="NO341" s="227"/>
      <c r="NP341" s="227"/>
      <c r="NQ341" s="227"/>
      <c r="NR341" s="227"/>
      <c r="NS341" s="227"/>
      <c r="NT341" s="227"/>
      <c r="NU341" s="227"/>
      <c r="NV341" s="227"/>
      <c r="NW341" s="227"/>
      <c r="NX341" s="227"/>
      <c r="NY341" s="227"/>
      <c r="NZ341" s="227"/>
      <c r="OA341" s="227"/>
      <c r="OB341" s="227"/>
      <c r="OC341" s="227"/>
      <c r="OD341" s="227"/>
      <c r="OE341" s="227"/>
      <c r="OF341" s="227"/>
      <c r="OG341" s="227"/>
      <c r="OH341" s="227"/>
      <c r="OI341" s="227"/>
      <c r="OJ341" s="227"/>
      <c r="OK341" s="227"/>
      <c r="OL341" s="227"/>
      <c r="OM341" s="227"/>
      <c r="ON341" s="227"/>
      <c r="OO341" s="227"/>
      <c r="OP341" s="227"/>
      <c r="OQ341" s="227"/>
      <c r="OR341" s="227"/>
      <c r="OS341" s="227"/>
      <c r="OT341" s="227"/>
      <c r="OU341" s="227"/>
      <c r="OV341" s="227"/>
      <c r="OW341" s="227"/>
      <c r="OX341" s="227"/>
      <c r="OY341" s="227"/>
      <c r="OZ341" s="227"/>
      <c r="PA341" s="227"/>
      <c r="PB341" s="227"/>
      <c r="PC341" s="227"/>
      <c r="PD341" s="227"/>
      <c r="PE341" s="227"/>
      <c r="PF341" s="227"/>
      <c r="PG341" s="227"/>
      <c r="PH341" s="227"/>
      <c r="PI341" s="227"/>
      <c r="PJ341" s="227"/>
      <c r="PK341" s="227"/>
      <c r="PL341" s="227"/>
      <c r="PM341" s="227"/>
      <c r="PN341" s="227"/>
      <c r="PO341" s="227"/>
      <c r="PP341" s="227"/>
      <c r="PQ341" s="227"/>
      <c r="PR341" s="227"/>
      <c r="PS341" s="227"/>
      <c r="PT341" s="227"/>
      <c r="PU341" s="227"/>
      <c r="PV341" s="227"/>
      <c r="PW341" s="227"/>
      <c r="PX341" s="227"/>
      <c r="PY341" s="227"/>
      <c r="PZ341" s="227"/>
      <c r="QA341" s="227"/>
      <c r="QB341" s="227"/>
      <c r="QC341" s="227"/>
      <c r="QD341" s="227"/>
      <c r="QE341" s="227"/>
      <c r="QF341" s="227"/>
      <c r="QG341" s="227"/>
      <c r="QH341" s="227"/>
      <c r="QI341" s="227"/>
      <c r="QJ341" s="227"/>
      <c r="QK341" s="227"/>
      <c r="QL341" s="227"/>
      <c r="QM341" s="227"/>
      <c r="QN341" s="227"/>
      <c r="QO341" s="227"/>
      <c r="QP341" s="227"/>
      <c r="QQ341" s="227"/>
      <c r="QR341" s="227"/>
      <c r="QS341" s="227"/>
      <c r="QT341" s="227"/>
      <c r="QU341" s="227"/>
      <c r="QV341" s="227"/>
      <c r="QW341" s="227"/>
      <c r="QX341" s="227"/>
      <c r="QY341" s="227"/>
      <c r="QZ341" s="227"/>
      <c r="RA341" s="227"/>
      <c r="RB341" s="227"/>
      <c r="RC341" s="227"/>
      <c r="RD341" s="227"/>
      <c r="RE341" s="227"/>
      <c r="RF341" s="227"/>
      <c r="RG341" s="227"/>
      <c r="RH341" s="227"/>
      <c r="RI341" s="227"/>
      <c r="RJ341" s="227"/>
      <c r="RK341" s="227"/>
      <c r="RL341" s="227"/>
      <c r="RM341" s="227"/>
      <c r="RN341" s="227"/>
      <c r="RO341" s="227"/>
      <c r="RP341" s="227"/>
      <c r="RQ341" s="227"/>
      <c r="RR341" s="227"/>
      <c r="RS341" s="227"/>
      <c r="RT341" s="227"/>
      <c r="RU341" s="227"/>
      <c r="RV341" s="227"/>
      <c r="RW341" s="227"/>
      <c r="RX341" s="227"/>
      <c r="RY341" s="227"/>
      <c r="RZ341" s="227"/>
      <c r="SA341" s="227"/>
      <c r="SB341" s="227"/>
      <c r="SC341" s="227"/>
      <c r="SD341" s="227"/>
      <c r="SE341" s="227"/>
      <c r="SF341" s="227"/>
      <c r="SG341" s="227"/>
      <c r="SH341" s="227"/>
      <c r="SI341" s="227"/>
      <c r="SJ341" s="227"/>
      <c r="SK341" s="227"/>
      <c r="SL341" s="227"/>
      <c r="SM341" s="227"/>
      <c r="SN341" s="227"/>
      <c r="SO341" s="227"/>
      <c r="SP341" s="227"/>
      <c r="SQ341" s="227"/>
      <c r="SR341" s="227"/>
      <c r="SS341" s="227"/>
      <c r="ST341" s="227"/>
      <c r="SU341" s="227"/>
      <c r="SV341" s="227"/>
      <c r="SW341" s="227"/>
      <c r="SX341" s="227"/>
      <c r="SY341" s="227"/>
      <c r="SZ341" s="227"/>
      <c r="TA341" s="227"/>
      <c r="TB341" s="227"/>
      <c r="TC341" s="227"/>
      <c r="TD341" s="227"/>
      <c r="TE341" s="227"/>
      <c r="TF341" s="227"/>
      <c r="TG341" s="227"/>
      <c r="TH341" s="227"/>
      <c r="TI341" s="227"/>
      <c r="TJ341" s="227"/>
      <c r="TK341" s="227"/>
      <c r="TL341" s="227"/>
      <c r="TM341" s="227"/>
      <c r="TN341" s="227"/>
      <c r="TO341" s="227"/>
      <c r="TP341" s="227"/>
      <c r="TQ341" s="227"/>
      <c r="TR341" s="227"/>
      <c r="TS341" s="227"/>
      <c r="TT341" s="227"/>
      <c r="TU341" s="227"/>
      <c r="TV341" s="227"/>
      <c r="TW341" s="227"/>
      <c r="TX341" s="227"/>
      <c r="TY341" s="227"/>
      <c r="TZ341" s="227"/>
      <c r="UA341" s="227"/>
      <c r="UB341" s="227"/>
      <c r="UC341" s="227"/>
      <c r="UD341" s="227"/>
      <c r="UE341" s="227"/>
      <c r="UF341" s="227"/>
      <c r="UG341" s="227"/>
      <c r="UH341" s="227"/>
      <c r="UI341" s="227"/>
      <c r="UJ341" s="227"/>
      <c r="UK341" s="227"/>
      <c r="UL341" s="227"/>
      <c r="UM341" s="227"/>
      <c r="UN341" s="227"/>
      <c r="UO341" s="227"/>
      <c r="UP341" s="227"/>
      <c r="UQ341" s="227"/>
      <c r="UR341" s="227"/>
      <c r="US341" s="227"/>
      <c r="UT341" s="227"/>
      <c r="UU341" s="227"/>
      <c r="UV341" s="227"/>
      <c r="UW341" s="227"/>
      <c r="UX341" s="227"/>
      <c r="UY341" s="227"/>
      <c r="UZ341" s="227"/>
      <c r="VA341" s="227"/>
      <c r="VB341" s="227"/>
      <c r="VC341" s="227"/>
      <c r="VD341" s="227"/>
      <c r="VE341" s="227"/>
      <c r="VF341" s="227"/>
      <c r="VG341" s="227"/>
      <c r="VH341" s="227"/>
      <c r="VI341" s="227"/>
      <c r="VJ341" s="227"/>
      <c r="VK341" s="227"/>
      <c r="VL341" s="227"/>
      <c r="VM341" s="227"/>
      <c r="VN341" s="227"/>
      <c r="VO341" s="227"/>
      <c r="VP341" s="227"/>
      <c r="VQ341" s="227"/>
      <c r="VR341" s="227"/>
      <c r="VS341" s="227"/>
      <c r="VT341" s="227"/>
      <c r="VU341" s="227"/>
      <c r="VV341" s="227"/>
      <c r="VW341" s="227"/>
      <c r="VX341" s="227"/>
      <c r="VY341" s="227"/>
      <c r="VZ341" s="227"/>
      <c r="WA341" s="227"/>
      <c r="WB341" s="227"/>
      <c r="WC341" s="227"/>
      <c r="WD341" s="227"/>
      <c r="WE341" s="227"/>
      <c r="WF341" s="227"/>
      <c r="WG341" s="227"/>
      <c r="WH341" s="227"/>
      <c r="WI341" s="227"/>
      <c r="WJ341" s="227"/>
      <c r="WK341" s="227"/>
      <c r="WL341" s="227"/>
      <c r="WM341" s="227"/>
      <c r="WN341" s="227"/>
      <c r="WO341" s="227"/>
      <c r="WP341" s="227"/>
      <c r="WQ341" s="227"/>
      <c r="WR341" s="227"/>
      <c r="WS341" s="227"/>
      <c r="WT341" s="227"/>
      <c r="WU341" s="227"/>
      <c r="WV341" s="227"/>
      <c r="WW341" s="227"/>
      <c r="WX341" s="227"/>
      <c r="WY341" s="227"/>
      <c r="WZ341" s="227"/>
      <c r="XA341" s="227"/>
      <c r="XB341" s="227"/>
      <c r="XC341" s="227"/>
      <c r="XD341" s="227"/>
      <c r="XE341" s="227"/>
      <c r="XF341" s="227"/>
      <c r="XG341" s="227"/>
      <c r="XH341" s="227"/>
      <c r="XI341" s="227"/>
      <c r="XJ341" s="227"/>
      <c r="XK341" s="227"/>
      <c r="XL341" s="227"/>
      <c r="XM341" s="227"/>
      <c r="XN341" s="227"/>
      <c r="XO341" s="227"/>
      <c r="XP341" s="227"/>
      <c r="XQ341" s="227"/>
      <c r="XR341" s="227"/>
      <c r="XS341" s="227"/>
      <c r="XT341" s="227"/>
      <c r="XU341" s="227"/>
      <c r="XV341" s="227"/>
      <c r="XW341" s="227"/>
      <c r="XX341" s="227"/>
      <c r="XY341" s="227"/>
      <c r="XZ341" s="227"/>
      <c r="YA341" s="227"/>
      <c r="YB341" s="227"/>
      <c r="YC341" s="227"/>
      <c r="YD341" s="227"/>
      <c r="YE341" s="227"/>
      <c r="YF341" s="227"/>
      <c r="YG341" s="227"/>
      <c r="YH341" s="227"/>
      <c r="YI341" s="227"/>
      <c r="YJ341" s="227"/>
      <c r="YK341" s="227"/>
      <c r="YL341" s="227"/>
      <c r="YM341" s="227"/>
      <c r="YN341" s="227"/>
      <c r="YO341" s="227"/>
      <c r="YP341" s="227"/>
      <c r="YQ341" s="227"/>
      <c r="YR341" s="227"/>
      <c r="YS341" s="227"/>
      <c r="YT341" s="227"/>
      <c r="YU341" s="227"/>
      <c r="YV341" s="227"/>
      <c r="YW341" s="227"/>
      <c r="YX341" s="227"/>
      <c r="YY341" s="227"/>
      <c r="YZ341" s="227"/>
      <c r="ZA341" s="227"/>
      <c r="ZB341" s="227"/>
      <c r="ZC341" s="227"/>
      <c r="ZD341" s="227"/>
      <c r="ZE341" s="227"/>
      <c r="ZF341" s="227"/>
      <c r="ZG341" s="227"/>
      <c r="ZH341" s="227"/>
      <c r="ZI341" s="227"/>
      <c r="ZJ341" s="227"/>
      <c r="ZK341" s="227"/>
      <c r="ZL341" s="227"/>
      <c r="ZM341" s="227"/>
      <c r="ZN341" s="227"/>
      <c r="ZO341" s="227"/>
      <c r="ZP341" s="227"/>
      <c r="ZQ341" s="227"/>
      <c r="ZR341" s="227"/>
      <c r="ZS341" s="227"/>
      <c r="ZT341" s="227"/>
      <c r="ZU341" s="227"/>
      <c r="ZV341" s="227"/>
      <c r="ZW341" s="227"/>
      <c r="ZX341" s="227"/>
      <c r="ZY341" s="227"/>
      <c r="ZZ341" s="227"/>
      <c r="AAA341" s="227"/>
      <c r="AAB341" s="227"/>
      <c r="AAC341" s="227"/>
      <c r="AAD341" s="227"/>
      <c r="AAE341" s="227"/>
      <c r="AAF341" s="227"/>
      <c r="AAG341" s="227"/>
      <c r="AAH341" s="227"/>
      <c r="AAI341" s="227"/>
      <c r="AAJ341" s="227"/>
      <c r="AAK341" s="227"/>
      <c r="AAL341" s="227"/>
      <c r="AAM341" s="227"/>
      <c r="AAN341" s="227"/>
      <c r="AAO341" s="227"/>
      <c r="AAP341" s="227"/>
      <c r="AAQ341" s="227"/>
      <c r="AAR341" s="227"/>
      <c r="AAS341" s="227"/>
      <c r="AAT341" s="227"/>
      <c r="AAU341" s="227"/>
      <c r="AAV341" s="227"/>
      <c r="AAW341" s="227"/>
      <c r="AAX341" s="227"/>
      <c r="AAY341" s="227"/>
      <c r="AAZ341" s="227"/>
      <c r="ABA341" s="227"/>
      <c r="ABB341" s="227"/>
      <c r="ABC341" s="227"/>
      <c r="ABD341" s="227"/>
      <c r="ABE341" s="227"/>
      <c r="ABF341" s="227"/>
      <c r="ABG341" s="227"/>
      <c r="ABH341" s="227"/>
      <c r="ABI341" s="227"/>
      <c r="ABJ341" s="227"/>
      <c r="ABK341" s="227"/>
      <c r="ABL341" s="227"/>
      <c r="ABM341" s="227"/>
      <c r="ABN341" s="227"/>
      <c r="ABO341" s="227"/>
      <c r="ABP341" s="227"/>
      <c r="ABQ341" s="227"/>
      <c r="ABR341" s="227"/>
      <c r="ABS341" s="227"/>
      <c r="ABT341" s="227"/>
      <c r="ABU341" s="227"/>
      <c r="ABV341" s="227"/>
      <c r="ABW341" s="227"/>
      <c r="ABX341" s="227"/>
      <c r="ABY341" s="227"/>
      <c r="ABZ341" s="227"/>
      <c r="ACA341" s="227"/>
      <c r="ACB341" s="227"/>
      <c r="ACC341" s="227"/>
      <c r="ACD341" s="227"/>
      <c r="ACE341" s="227"/>
      <c r="ACF341" s="227"/>
      <c r="ACG341" s="227"/>
      <c r="ACH341" s="227"/>
      <c r="ACI341" s="227"/>
      <c r="ACJ341" s="227"/>
      <c r="ACK341" s="227"/>
      <c r="ACL341" s="227"/>
      <c r="ACM341" s="227"/>
      <c r="ACN341" s="227"/>
      <c r="ACO341" s="227"/>
      <c r="ACP341" s="227"/>
      <c r="ACQ341" s="227"/>
      <c r="ACR341" s="227"/>
      <c r="ACS341" s="227"/>
      <c r="ACT341" s="227"/>
      <c r="ACU341" s="227"/>
      <c r="ACV341" s="227"/>
      <c r="ACW341" s="227"/>
      <c r="ACX341" s="227"/>
      <c r="ACY341" s="227"/>
      <c r="ACZ341" s="227"/>
      <c r="ADA341" s="227"/>
      <c r="ADB341" s="227"/>
      <c r="ADC341" s="227"/>
      <c r="ADD341" s="227"/>
      <c r="ADE341" s="227"/>
      <c r="ADF341" s="227"/>
      <c r="ADG341" s="227"/>
      <c r="ADH341" s="227"/>
      <c r="ADI341" s="227"/>
      <c r="ADJ341" s="227"/>
      <c r="ADK341" s="227"/>
      <c r="ADL341" s="227"/>
      <c r="ADM341" s="227"/>
      <c r="ADN341" s="227"/>
      <c r="ADO341" s="227"/>
      <c r="ADP341" s="227"/>
      <c r="ADQ341" s="227"/>
      <c r="ADR341" s="227"/>
      <c r="ADS341" s="227"/>
      <c r="ADT341" s="227"/>
      <c r="ADU341" s="227"/>
      <c r="ADV341" s="227"/>
      <c r="ADW341" s="227"/>
      <c r="ADX341" s="227"/>
      <c r="ADY341" s="227"/>
      <c r="ADZ341" s="227"/>
      <c r="AEA341" s="227"/>
      <c r="AEB341" s="227"/>
      <c r="AEC341" s="227"/>
      <c r="AED341" s="227"/>
      <c r="AEE341" s="227"/>
      <c r="AEF341" s="227"/>
      <c r="AEG341" s="227"/>
      <c r="AEH341" s="227"/>
      <c r="AEI341" s="227"/>
      <c r="AEJ341" s="227"/>
      <c r="AEK341" s="227"/>
      <c r="AEL341" s="227"/>
      <c r="AEM341" s="227"/>
      <c r="AEN341" s="227"/>
      <c r="AEO341" s="227"/>
      <c r="AEP341" s="227"/>
      <c r="AEQ341" s="227"/>
      <c r="AER341" s="227"/>
      <c r="AES341" s="227"/>
      <c r="AET341" s="227"/>
      <c r="AEU341" s="227"/>
      <c r="AEV341" s="227"/>
      <c r="AEW341" s="227"/>
      <c r="AEX341" s="227"/>
      <c r="AEY341" s="227"/>
      <c r="AEZ341" s="227"/>
      <c r="AFA341" s="227"/>
      <c r="AFB341" s="227"/>
      <c r="AFC341" s="227"/>
      <c r="AFD341" s="227"/>
      <c r="AFE341" s="227"/>
      <c r="AFF341" s="227"/>
      <c r="AFG341" s="227"/>
      <c r="AFH341" s="227"/>
      <c r="AFI341" s="227"/>
      <c r="AFJ341" s="227"/>
      <c r="AFK341" s="227"/>
      <c r="AFL341" s="227"/>
      <c r="AFM341" s="227"/>
      <c r="AFN341" s="227"/>
      <c r="AFO341" s="227"/>
      <c r="AFP341" s="227"/>
      <c r="AFQ341" s="227"/>
      <c r="AFR341" s="227"/>
      <c r="AFS341" s="227"/>
      <c r="AFT341" s="227"/>
      <c r="AFU341" s="227"/>
      <c r="AFV341" s="227"/>
      <c r="AFW341" s="227"/>
      <c r="AFX341" s="227"/>
      <c r="AFY341" s="227"/>
      <c r="AFZ341" s="227"/>
      <c r="AGA341" s="227"/>
      <c r="AGB341" s="227"/>
      <c r="AGC341" s="227"/>
      <c r="AGD341" s="227"/>
      <c r="AGE341" s="227"/>
      <c r="AGF341" s="227"/>
      <c r="AGG341" s="227"/>
      <c r="AGH341" s="227"/>
      <c r="AGI341" s="227"/>
      <c r="AGJ341" s="227"/>
      <c r="AGK341" s="227"/>
      <c r="AGL341" s="227"/>
      <c r="AGM341" s="227"/>
      <c r="AGN341" s="227"/>
      <c r="AGO341" s="227"/>
      <c r="AGP341" s="227"/>
      <c r="AGQ341" s="227"/>
      <c r="AGR341" s="227"/>
      <c r="AGS341" s="227"/>
      <c r="AGT341" s="227"/>
      <c r="AGU341" s="227"/>
      <c r="AGV341" s="227"/>
      <c r="AGW341" s="227"/>
      <c r="AGX341" s="227"/>
      <c r="AGY341" s="227"/>
      <c r="AGZ341" s="227"/>
      <c r="AHA341" s="227"/>
      <c r="AHB341" s="227"/>
      <c r="AHC341" s="227"/>
      <c r="AHD341" s="227"/>
      <c r="AHE341" s="227"/>
      <c r="AHF341" s="227"/>
      <c r="AHG341" s="227"/>
      <c r="AHH341" s="227"/>
      <c r="AHI341" s="227"/>
      <c r="AHJ341" s="227"/>
      <c r="AHK341" s="227"/>
      <c r="AHL341" s="227"/>
      <c r="AHM341" s="227"/>
      <c r="AHN341" s="227"/>
      <c r="AHO341" s="227"/>
      <c r="AHP341" s="227"/>
      <c r="AHQ341" s="227"/>
      <c r="AHR341" s="227"/>
      <c r="AHS341" s="227"/>
      <c r="AHT341" s="227"/>
      <c r="AHU341" s="227"/>
      <c r="AHV341" s="227"/>
      <c r="AHW341" s="227"/>
      <c r="AHX341" s="227"/>
      <c r="AHY341" s="227"/>
      <c r="AHZ341" s="227"/>
      <c r="AIA341" s="227"/>
      <c r="AIB341" s="227"/>
      <c r="AIC341" s="227"/>
      <c r="AID341" s="227"/>
      <c r="AIE341" s="227"/>
      <c r="AIF341" s="227"/>
      <c r="AIG341" s="227"/>
      <c r="AIH341" s="227"/>
      <c r="AII341" s="227"/>
      <c r="AIJ341" s="227"/>
      <c r="AIK341" s="227"/>
      <c r="AIL341" s="227"/>
      <c r="AIM341" s="227"/>
      <c r="AIN341" s="227"/>
      <c r="AIO341" s="227"/>
      <c r="AIP341" s="227"/>
      <c r="AIQ341" s="227"/>
      <c r="AIR341" s="227"/>
      <c r="AIS341" s="227"/>
      <c r="AIT341" s="227"/>
      <c r="AIU341" s="227"/>
      <c r="AIV341" s="227"/>
      <c r="AIW341" s="227"/>
      <c r="AIX341" s="227"/>
      <c r="AIY341" s="227"/>
      <c r="AIZ341" s="227"/>
      <c r="AJA341" s="227"/>
      <c r="AJB341" s="227"/>
      <c r="AJC341" s="227"/>
      <c r="AJD341" s="227"/>
      <c r="AJE341" s="227"/>
      <c r="AJF341" s="227"/>
      <c r="AJG341" s="227"/>
      <c r="AJH341" s="227"/>
      <c r="AJI341" s="227"/>
      <c r="AJJ341" s="227"/>
      <c r="AJK341" s="227"/>
      <c r="AJL341" s="227"/>
      <c r="AJM341" s="227"/>
      <c r="AJN341" s="227"/>
      <c r="AJO341" s="227"/>
      <c r="AJP341" s="227"/>
      <c r="AJQ341" s="227"/>
      <c r="AJR341" s="227"/>
      <c r="AJS341" s="227"/>
      <c r="AJT341" s="227"/>
      <c r="AJU341" s="227"/>
      <c r="AJV341" s="227"/>
      <c r="AJW341" s="227"/>
      <c r="AJX341" s="227"/>
      <c r="AJY341" s="227"/>
      <c r="AJZ341" s="227"/>
      <c r="AKA341" s="227"/>
      <c r="AKB341" s="227"/>
      <c r="AKC341" s="227"/>
      <c r="AKD341" s="227"/>
      <c r="AKE341" s="227"/>
      <c r="AKF341" s="227"/>
      <c r="AKG341" s="227"/>
      <c r="AKH341" s="227"/>
      <c r="AKI341" s="227"/>
      <c r="AKJ341" s="227"/>
      <c r="AKK341" s="227"/>
      <c r="AKL341" s="227"/>
      <c r="AKM341" s="227"/>
      <c r="AKN341" s="227"/>
      <c r="AKO341" s="227"/>
      <c r="AKP341" s="227"/>
      <c r="AKQ341" s="227"/>
      <c r="AKR341" s="227"/>
      <c r="AKS341" s="227"/>
      <c r="AKT341" s="227"/>
      <c r="AKU341" s="227"/>
      <c r="AKV341" s="227"/>
      <c r="AKW341" s="227"/>
      <c r="AKX341" s="227"/>
      <c r="AKY341" s="227"/>
      <c r="AKZ341" s="227"/>
      <c r="ALA341" s="227"/>
      <c r="ALB341" s="227"/>
      <c r="ALC341" s="227"/>
      <c r="ALD341" s="227"/>
      <c r="ALE341" s="227"/>
      <c r="ALF341" s="227"/>
      <c r="ALG341" s="227"/>
      <c r="ALH341" s="227"/>
      <c r="ALI341" s="227"/>
      <c r="ALJ341" s="227"/>
      <c r="ALK341" s="227"/>
      <c r="ALL341" s="227"/>
      <c r="ALM341" s="227"/>
      <c r="ALN341" s="227"/>
      <c r="ALO341" s="227"/>
      <c r="ALP341" s="227"/>
      <c r="ALQ341" s="227"/>
      <c r="ALR341" s="227"/>
      <c r="ALS341" s="227"/>
      <c r="ALT341" s="227"/>
      <c r="ALU341" s="227"/>
      <c r="ALV341" s="227"/>
      <c r="ALW341" s="227"/>
      <c r="ALX341" s="227"/>
      <c r="ALY341" s="227"/>
      <c r="ALZ341" s="227"/>
      <c r="AMA341" s="227"/>
      <c r="AMB341" s="227"/>
      <c r="AMC341" s="227"/>
      <c r="AMD341" s="227"/>
      <c r="AME341" s="227"/>
      <c r="AMF341" s="227"/>
      <c r="AMG341" s="227"/>
      <c r="AMH341" s="227"/>
      <c r="AMI341" s="227"/>
      <c r="AMJ341" s="227"/>
      <c r="AMK341" s="227"/>
      <c r="AML341" s="227"/>
      <c r="AMM341" s="227"/>
      <c r="AMN341" s="227"/>
      <c r="AMO341" s="227"/>
      <c r="AMP341" s="227"/>
      <c r="AMQ341" s="227"/>
      <c r="AMR341" s="227"/>
      <c r="AMS341" s="227"/>
      <c r="AMT341" s="227"/>
      <c r="AMU341" s="227"/>
      <c r="AMV341" s="227"/>
      <c r="AMW341" s="227"/>
      <c r="AMX341" s="227"/>
    </row>
    <row r="342" spans="1:1038" s="308" customFormat="1" ht="18" customHeight="1">
      <c r="A342" s="351" t="s">
        <v>1646</v>
      </c>
      <c r="B342" s="228" t="s">
        <v>1647</v>
      </c>
      <c r="C342" s="228"/>
      <c r="D342" s="228" t="s">
        <v>1279</v>
      </c>
      <c r="E342" s="228">
        <v>55</v>
      </c>
      <c r="F342" s="228">
        <v>2</v>
      </c>
      <c r="G342" s="285" t="str">
        <f t="shared" si="87"/>
        <v>55-2</v>
      </c>
      <c r="H342" s="279">
        <v>0</v>
      </c>
      <c r="I342" s="228">
        <v>54.5</v>
      </c>
      <c r="J342" s="226"/>
      <c r="K342" s="545" t="b">
        <f>IF(I343=1,IF(((VLOOKUP($G342,[1]Depth_Lookup!#REF!,9,FALSE))-(H342/100))=0,"Good",IF(((VLOOKUP($G342,[1]Depth_Lookup!$A$3:$J$550,9,FALSE))-(H342/100))&gt;0,"Too Short","Too Long")))</f>
        <v>0</v>
      </c>
      <c r="L342" s="171">
        <f>(VLOOKUP($G342,Depth_Lookup!$A$3:$J$410,10,FALSE))+(H342/100)</f>
        <v>129.55500000000001</v>
      </c>
      <c r="M342" s="171">
        <f>(VLOOKUP($G342,Depth_Lookup!$A$3:$J$410,10,FALSE))+(I342/100)</f>
        <v>130.1</v>
      </c>
      <c r="N342" s="231" t="s">
        <v>1793</v>
      </c>
      <c r="O342" s="228">
        <v>2</v>
      </c>
      <c r="P342" s="228" t="s">
        <v>853</v>
      </c>
      <c r="Q342" s="228" t="s">
        <v>125</v>
      </c>
      <c r="R342" s="304" t="s">
        <v>1633</v>
      </c>
      <c r="S342" s="228" t="s">
        <v>587</v>
      </c>
      <c r="T342" s="228" t="s">
        <v>700</v>
      </c>
      <c r="U342" s="228" t="s">
        <v>108</v>
      </c>
      <c r="V342" s="228" t="s">
        <v>509</v>
      </c>
      <c r="W342" s="228" t="s">
        <v>102</v>
      </c>
      <c r="X342" s="305">
        <v>5</v>
      </c>
      <c r="Y342" s="228" t="s">
        <v>90</v>
      </c>
      <c r="Z342" s="228" t="s">
        <v>91</v>
      </c>
      <c r="AA342" s="228"/>
      <c r="AB342" s="228"/>
      <c r="AC342" s="228"/>
      <c r="AD342" s="228"/>
      <c r="AE342" s="234"/>
      <c r="AF342" s="304" t="e">
        <v>#N/A</v>
      </c>
      <c r="AG342" s="241"/>
      <c r="AH342" s="228"/>
      <c r="AI342" s="244">
        <v>64</v>
      </c>
      <c r="AJ342" s="228"/>
      <c r="AK342" s="228"/>
      <c r="AL342" s="228"/>
      <c r="AM342" s="228"/>
      <c r="AN342" s="228"/>
      <c r="AO342" s="244"/>
      <c r="AP342" s="228"/>
      <c r="AQ342" s="228"/>
      <c r="AR342" s="228"/>
      <c r="AS342" s="228"/>
      <c r="AT342" s="228"/>
      <c r="AU342" s="244"/>
      <c r="AV342" s="228"/>
      <c r="AW342" s="228"/>
      <c r="AX342" s="228"/>
      <c r="AY342" s="228"/>
      <c r="AZ342" s="228"/>
      <c r="BA342" s="244">
        <v>35</v>
      </c>
      <c r="BB342" s="228">
        <v>7</v>
      </c>
      <c r="BC342" s="228">
        <v>4</v>
      </c>
      <c r="BD342" s="228" t="s">
        <v>110</v>
      </c>
      <c r="BE342" s="228" t="s">
        <v>103</v>
      </c>
      <c r="BF342" s="228"/>
      <c r="BG342" s="244"/>
      <c r="BH342" s="228"/>
      <c r="BI342" s="228"/>
      <c r="BJ342" s="228"/>
      <c r="BK342" s="228"/>
      <c r="BL342" s="228"/>
      <c r="BM342" s="244">
        <v>1</v>
      </c>
      <c r="BN342" s="228">
        <v>2</v>
      </c>
      <c r="BO342" s="228">
        <v>0.5</v>
      </c>
      <c r="BP342" s="228"/>
      <c r="BQ342" s="228"/>
      <c r="BR342" s="228"/>
      <c r="BS342" s="228"/>
      <c r="BT342" s="228"/>
      <c r="BU342" s="228"/>
      <c r="BV342" s="228"/>
      <c r="BW342" s="228"/>
      <c r="BX342" s="228"/>
      <c r="BY342" s="244"/>
      <c r="BZ342" s="228"/>
      <c r="CA342" s="228"/>
      <c r="CB342" s="228"/>
      <c r="CC342" s="228"/>
      <c r="CD342" s="228"/>
      <c r="CE342" s="228"/>
      <c r="CF342" s="228"/>
      <c r="CG342" s="245"/>
      <c r="CH342" s="246" t="s">
        <v>1472</v>
      </c>
      <c r="CI342" s="246">
        <v>100</v>
      </c>
      <c r="CJ342" s="246" t="s">
        <v>514</v>
      </c>
      <c r="CK342" s="247"/>
      <c r="CL342" s="248"/>
      <c r="CM342" s="248"/>
      <c r="CN342" s="248"/>
      <c r="CO342" s="248"/>
      <c r="CP342" s="248"/>
      <c r="CQ342" s="248"/>
      <c r="CR342" s="248"/>
      <c r="CS342" s="248"/>
      <c r="CT342" s="248"/>
      <c r="CU342" s="248"/>
      <c r="CV342" s="248"/>
      <c r="CW342" s="248"/>
      <c r="CX342" s="248"/>
      <c r="CY342" s="248"/>
      <c r="CZ342" s="248"/>
      <c r="DA342" s="248"/>
      <c r="DB342" s="248">
        <v>65</v>
      </c>
      <c r="DC342" s="249">
        <v>35</v>
      </c>
      <c r="DD342" s="248"/>
      <c r="DE342" s="248"/>
      <c r="DF342" s="248"/>
      <c r="DG342" s="248"/>
      <c r="DH342" s="248"/>
      <c r="DI342" s="248"/>
      <c r="DJ342" s="248"/>
      <c r="DK342" s="306">
        <v>100</v>
      </c>
      <c r="DL342" s="245"/>
      <c r="DM342" s="248"/>
      <c r="DN342" s="248"/>
      <c r="DO342" s="307"/>
      <c r="DQ342" s="245"/>
      <c r="DR342" s="307"/>
      <c r="DS342" s="245"/>
      <c r="DT342" s="309" t="s">
        <v>1600</v>
      </c>
      <c r="DU342" s="249"/>
      <c r="DV342" s="249"/>
      <c r="DW342" s="385">
        <v>100</v>
      </c>
      <c r="DX342" s="311" t="e">
        <v>#N/A</v>
      </c>
      <c r="DY342" s="383" t="s">
        <v>1597</v>
      </c>
      <c r="DZ342" s="268" t="s">
        <v>1794</v>
      </c>
      <c r="EA342" s="268"/>
      <c r="EB342" s="249"/>
      <c r="EC342" s="312"/>
      <c r="ED342" s="229" t="s">
        <v>2517</v>
      </c>
      <c r="EE342" s="313"/>
      <c r="EF342" s="314"/>
      <c r="EG342" s="313"/>
      <c r="EH342" s="315"/>
      <c r="EI342" s="316"/>
      <c r="EJ342" s="317"/>
      <c r="EK342" s="318"/>
      <c r="EL342" s="313"/>
      <c r="EM342" s="315"/>
      <c r="EN342" s="315"/>
      <c r="EO342" s="319"/>
      <c r="EP342" s="319"/>
      <c r="EQ342" s="319"/>
      <c r="ER342" s="319"/>
      <c r="ES342" s="319"/>
      <c r="ET342" s="319"/>
      <c r="EU342" s="319"/>
      <c r="EV342" s="320"/>
      <c r="EW342" s="320"/>
      <c r="EX342" s="320"/>
      <c r="EY342" s="320"/>
      <c r="EZ342" s="192" t="e">
        <f t="shared" si="88"/>
        <v>#DIV/0!</v>
      </c>
      <c r="FA342" s="192" t="e">
        <f t="shared" si="89"/>
        <v>#DIV/0!</v>
      </c>
      <c r="FB342" s="192" t="e">
        <f t="shared" si="90"/>
        <v>#DIV/0!</v>
      </c>
      <c r="FC342" s="192" t="e">
        <f t="shared" si="91"/>
        <v>#DIV/0!</v>
      </c>
      <c r="FD342" s="192" t="e">
        <f t="shared" si="92"/>
        <v>#DIV/0!</v>
      </c>
      <c r="FE342" s="193" t="e">
        <f t="shared" si="93"/>
        <v>#DIV/0!</v>
      </c>
      <c r="FF342" s="194" t="e">
        <f t="shared" si="94"/>
        <v>#DIV/0!</v>
      </c>
      <c r="FG342" s="319"/>
      <c r="FH342" s="315"/>
      <c r="FI342" s="778">
        <f t="shared" si="95"/>
        <v>0</v>
      </c>
      <c r="FJ342" s="779" t="e">
        <f t="shared" si="96"/>
        <v>#DIV/0!</v>
      </c>
      <c r="FK342" s="779" t="e">
        <f t="shared" si="97"/>
        <v>#DIV/0!</v>
      </c>
      <c r="FL342" s="780" t="e">
        <f t="shared" si="98"/>
        <v>#DIV/0!</v>
      </c>
      <c r="FM342" s="169" t="e">
        <f t="shared" si="99"/>
        <v>#DIV/0!</v>
      </c>
      <c r="FN342" s="783" t="e">
        <f t="shared" si="100"/>
        <v>#DIV/0!</v>
      </c>
      <c r="FO342" s="228"/>
      <c r="FP342" s="228"/>
      <c r="FQ342" s="228"/>
      <c r="FR342" s="228"/>
      <c r="FS342" s="228"/>
      <c r="FT342" s="228"/>
      <c r="FU342" s="228"/>
      <c r="FV342" s="228"/>
      <c r="FW342" s="228"/>
      <c r="FX342" s="228"/>
      <c r="FY342" s="228"/>
      <c r="FZ342" s="228"/>
      <c r="GA342" s="228"/>
      <c r="GB342" s="228"/>
      <c r="GC342" s="228"/>
      <c r="GD342" s="228"/>
      <c r="GE342" s="228"/>
      <c r="GF342" s="228"/>
      <c r="GG342" s="228"/>
      <c r="GH342" s="228"/>
      <c r="GI342" s="228"/>
      <c r="GJ342" s="228"/>
      <c r="GK342" s="228"/>
      <c r="GL342" s="228"/>
      <c r="GM342" s="228"/>
      <c r="GN342" s="228"/>
      <c r="GO342" s="228"/>
      <c r="GP342" s="228"/>
      <c r="GQ342" s="228"/>
      <c r="GR342" s="228"/>
      <c r="GS342" s="228"/>
      <c r="GT342" s="228"/>
      <c r="GU342" s="228"/>
      <c r="GV342" s="228"/>
      <c r="GW342" s="228"/>
      <c r="GX342" s="228"/>
      <c r="GY342" s="228"/>
      <c r="GZ342" s="228"/>
      <c r="HA342" s="228"/>
      <c r="HB342" s="228"/>
      <c r="HC342" s="228"/>
      <c r="HD342" s="228"/>
      <c r="HE342" s="228"/>
      <c r="HF342" s="228"/>
      <c r="HG342" s="228"/>
      <c r="HH342" s="228"/>
      <c r="HI342" s="228"/>
      <c r="HJ342" s="228"/>
      <c r="HK342" s="228"/>
      <c r="HL342" s="228"/>
      <c r="HM342" s="228"/>
      <c r="HN342" s="228"/>
      <c r="HO342" s="228"/>
      <c r="HP342" s="228"/>
      <c r="HQ342" s="228"/>
      <c r="HR342" s="228"/>
      <c r="HS342" s="228"/>
      <c r="HT342" s="228"/>
      <c r="HU342" s="228"/>
      <c r="HV342" s="228"/>
      <c r="HW342" s="228"/>
      <c r="HX342" s="228"/>
      <c r="HY342" s="228"/>
      <c r="HZ342" s="228"/>
      <c r="IA342" s="228"/>
      <c r="IB342" s="228"/>
      <c r="IC342" s="228"/>
      <c r="ID342" s="228"/>
      <c r="IE342" s="228"/>
      <c r="IF342" s="228"/>
      <c r="IG342" s="228"/>
      <c r="IH342" s="228"/>
      <c r="II342" s="228"/>
      <c r="IJ342" s="228"/>
      <c r="IK342" s="228"/>
      <c r="IL342" s="228"/>
      <c r="IM342" s="228"/>
      <c r="IN342" s="228"/>
      <c r="IO342" s="228"/>
      <c r="IP342" s="228"/>
      <c r="IQ342" s="228"/>
      <c r="IR342" s="228"/>
      <c r="IS342" s="228"/>
      <c r="IT342" s="228"/>
      <c r="IU342" s="228"/>
      <c r="IV342" s="228"/>
      <c r="IW342" s="228"/>
      <c r="IX342" s="228"/>
      <c r="IY342" s="228"/>
      <c r="IZ342" s="228"/>
      <c r="JA342" s="228"/>
      <c r="JB342" s="228"/>
      <c r="JC342" s="228"/>
      <c r="JD342" s="228"/>
      <c r="JE342" s="228"/>
      <c r="JF342" s="228"/>
      <c r="JG342" s="228"/>
      <c r="JH342" s="228"/>
      <c r="JI342" s="228"/>
      <c r="JJ342" s="228"/>
      <c r="JK342" s="228"/>
      <c r="JL342" s="228"/>
      <c r="JM342" s="228"/>
      <c r="JN342" s="228"/>
      <c r="JO342" s="228"/>
      <c r="JP342" s="228"/>
      <c r="JQ342" s="228"/>
      <c r="JR342" s="228"/>
      <c r="JS342" s="228"/>
      <c r="JT342" s="228"/>
      <c r="JU342" s="228"/>
      <c r="JV342" s="228"/>
      <c r="JW342" s="228"/>
      <c r="JX342" s="228"/>
      <c r="JY342" s="228"/>
      <c r="JZ342" s="228"/>
      <c r="KA342" s="228"/>
      <c r="KB342" s="228"/>
      <c r="KC342" s="228"/>
      <c r="KD342" s="228"/>
      <c r="KE342" s="228"/>
      <c r="KF342" s="228"/>
      <c r="KG342" s="228"/>
      <c r="KH342" s="228"/>
      <c r="KI342" s="228"/>
      <c r="KJ342" s="228"/>
      <c r="KK342" s="228"/>
      <c r="KL342" s="228"/>
      <c r="KM342" s="228"/>
      <c r="KN342" s="228"/>
      <c r="KO342" s="228"/>
      <c r="KP342" s="228"/>
      <c r="KQ342" s="228"/>
      <c r="KR342" s="228"/>
      <c r="KS342" s="228"/>
      <c r="KT342" s="228"/>
      <c r="KU342" s="228"/>
      <c r="KV342" s="228"/>
      <c r="KW342" s="228"/>
      <c r="KX342" s="228"/>
      <c r="KY342" s="228"/>
      <c r="KZ342" s="228"/>
      <c r="LA342" s="228"/>
      <c r="LB342" s="228"/>
      <c r="LC342" s="228"/>
      <c r="LD342" s="228"/>
      <c r="LE342" s="228"/>
      <c r="LF342" s="228"/>
      <c r="LG342" s="228"/>
      <c r="LH342" s="228"/>
      <c r="LI342" s="228"/>
      <c r="LJ342" s="228"/>
      <c r="LK342" s="228"/>
      <c r="LL342" s="228"/>
      <c r="LM342" s="228"/>
      <c r="LN342" s="228"/>
      <c r="LO342" s="228"/>
      <c r="LP342" s="228"/>
      <c r="LQ342" s="228"/>
      <c r="LR342" s="228"/>
      <c r="LS342" s="228"/>
      <c r="LT342" s="228"/>
      <c r="LU342" s="228"/>
      <c r="LV342" s="228"/>
      <c r="LW342" s="228"/>
      <c r="LX342" s="228"/>
      <c r="LY342" s="228"/>
      <c r="LZ342" s="228"/>
      <c r="MA342" s="228"/>
      <c r="MB342" s="228"/>
      <c r="MC342" s="228"/>
      <c r="MD342" s="228"/>
      <c r="ME342" s="228"/>
      <c r="MF342" s="228"/>
      <c r="MG342" s="228"/>
      <c r="MH342" s="228"/>
      <c r="MI342" s="228"/>
      <c r="MJ342" s="228"/>
      <c r="MK342" s="228"/>
      <c r="ML342" s="228"/>
      <c r="MM342" s="228"/>
      <c r="MN342" s="228"/>
      <c r="MO342" s="228"/>
      <c r="MP342" s="228"/>
      <c r="MQ342" s="228"/>
      <c r="MR342" s="228"/>
      <c r="MS342" s="228"/>
      <c r="MT342" s="228"/>
      <c r="MU342" s="228"/>
      <c r="MV342" s="228"/>
      <c r="MW342" s="228"/>
      <c r="MX342" s="228"/>
      <c r="MY342" s="228"/>
      <c r="MZ342" s="228"/>
      <c r="NA342" s="228"/>
      <c r="NB342" s="228"/>
      <c r="NC342" s="228"/>
      <c r="ND342" s="228"/>
      <c r="NE342" s="228"/>
      <c r="NF342" s="228"/>
      <c r="NG342" s="228"/>
      <c r="NH342" s="228"/>
      <c r="NI342" s="228"/>
      <c r="NJ342" s="228"/>
      <c r="NK342" s="228"/>
      <c r="NL342" s="228"/>
      <c r="NM342" s="228"/>
      <c r="NN342" s="228"/>
      <c r="NO342" s="228"/>
      <c r="NP342" s="228"/>
      <c r="NQ342" s="228"/>
      <c r="NR342" s="228"/>
      <c r="NS342" s="228"/>
      <c r="NT342" s="228"/>
      <c r="NU342" s="228"/>
      <c r="NV342" s="228"/>
      <c r="NW342" s="228"/>
      <c r="NX342" s="228"/>
      <c r="NY342" s="228"/>
      <c r="NZ342" s="228"/>
      <c r="OA342" s="228"/>
      <c r="OB342" s="228"/>
      <c r="OC342" s="228"/>
      <c r="OD342" s="228"/>
      <c r="OE342" s="228"/>
      <c r="OF342" s="228"/>
      <c r="OG342" s="228"/>
      <c r="OH342" s="228"/>
      <c r="OI342" s="228"/>
      <c r="OJ342" s="228"/>
      <c r="OK342" s="228"/>
      <c r="OL342" s="228"/>
      <c r="OM342" s="228"/>
      <c r="ON342" s="228"/>
      <c r="OO342" s="228"/>
      <c r="OP342" s="228"/>
      <c r="OQ342" s="228"/>
      <c r="OR342" s="228"/>
      <c r="OS342" s="228"/>
      <c r="OT342" s="228"/>
      <c r="OU342" s="228"/>
      <c r="OV342" s="228"/>
      <c r="OW342" s="228"/>
      <c r="OX342" s="228"/>
      <c r="OY342" s="228"/>
      <c r="OZ342" s="228"/>
      <c r="PA342" s="228"/>
      <c r="PB342" s="228"/>
      <c r="PC342" s="228"/>
      <c r="PD342" s="228"/>
      <c r="PE342" s="228"/>
      <c r="PF342" s="228"/>
      <c r="PG342" s="228"/>
      <c r="PH342" s="228"/>
      <c r="PI342" s="228"/>
      <c r="PJ342" s="228"/>
      <c r="PK342" s="228"/>
      <c r="PL342" s="228"/>
      <c r="PM342" s="228"/>
      <c r="PN342" s="228"/>
      <c r="PO342" s="228"/>
      <c r="PP342" s="228"/>
      <c r="PQ342" s="228"/>
      <c r="PR342" s="228"/>
      <c r="PS342" s="228"/>
      <c r="PT342" s="228"/>
      <c r="PU342" s="228"/>
      <c r="PV342" s="228"/>
      <c r="PW342" s="228"/>
      <c r="PX342" s="228"/>
      <c r="PY342" s="228"/>
      <c r="PZ342" s="228"/>
      <c r="QA342" s="228"/>
      <c r="QB342" s="228"/>
      <c r="QC342" s="228"/>
      <c r="QD342" s="228"/>
      <c r="QE342" s="228"/>
      <c r="QF342" s="228"/>
      <c r="QG342" s="228"/>
      <c r="QH342" s="228"/>
      <c r="QI342" s="228"/>
      <c r="QJ342" s="228"/>
      <c r="QK342" s="228"/>
      <c r="QL342" s="228"/>
      <c r="QM342" s="228"/>
      <c r="QN342" s="228"/>
      <c r="QO342" s="228"/>
      <c r="QP342" s="228"/>
      <c r="QQ342" s="228"/>
      <c r="QR342" s="228"/>
      <c r="QS342" s="228"/>
      <c r="QT342" s="228"/>
      <c r="QU342" s="228"/>
      <c r="QV342" s="228"/>
      <c r="QW342" s="228"/>
      <c r="QX342" s="228"/>
      <c r="QY342" s="228"/>
      <c r="QZ342" s="228"/>
      <c r="RA342" s="228"/>
      <c r="RB342" s="228"/>
      <c r="RC342" s="228"/>
      <c r="RD342" s="228"/>
      <c r="RE342" s="228"/>
      <c r="RF342" s="228"/>
      <c r="RG342" s="228"/>
      <c r="RH342" s="228"/>
      <c r="RI342" s="228"/>
      <c r="RJ342" s="228"/>
      <c r="RK342" s="228"/>
      <c r="RL342" s="228"/>
      <c r="RM342" s="228"/>
      <c r="RN342" s="228"/>
      <c r="RO342" s="228"/>
      <c r="RP342" s="228"/>
      <c r="RQ342" s="228"/>
      <c r="RR342" s="228"/>
      <c r="RS342" s="228"/>
      <c r="RT342" s="228"/>
      <c r="RU342" s="228"/>
      <c r="RV342" s="228"/>
      <c r="RW342" s="228"/>
      <c r="RX342" s="228"/>
      <c r="RY342" s="228"/>
      <c r="RZ342" s="228"/>
      <c r="SA342" s="228"/>
      <c r="SB342" s="228"/>
      <c r="SC342" s="228"/>
      <c r="SD342" s="228"/>
      <c r="SE342" s="228"/>
      <c r="SF342" s="228"/>
      <c r="SG342" s="228"/>
      <c r="SH342" s="228"/>
      <c r="SI342" s="228"/>
      <c r="SJ342" s="228"/>
      <c r="SK342" s="228"/>
      <c r="SL342" s="228"/>
      <c r="SM342" s="228"/>
      <c r="SN342" s="228"/>
      <c r="SO342" s="228"/>
      <c r="SP342" s="228"/>
      <c r="SQ342" s="228"/>
      <c r="SR342" s="228"/>
      <c r="SS342" s="228"/>
      <c r="ST342" s="228"/>
      <c r="SU342" s="228"/>
      <c r="SV342" s="228"/>
      <c r="SW342" s="228"/>
      <c r="SX342" s="228"/>
      <c r="SY342" s="228"/>
      <c r="SZ342" s="228"/>
      <c r="TA342" s="228"/>
      <c r="TB342" s="228"/>
      <c r="TC342" s="228"/>
      <c r="TD342" s="228"/>
      <c r="TE342" s="228"/>
      <c r="TF342" s="228"/>
      <c r="TG342" s="228"/>
      <c r="TH342" s="228"/>
      <c r="TI342" s="228"/>
      <c r="TJ342" s="228"/>
      <c r="TK342" s="228"/>
      <c r="TL342" s="228"/>
      <c r="TM342" s="228"/>
      <c r="TN342" s="228"/>
      <c r="TO342" s="228"/>
      <c r="TP342" s="228"/>
      <c r="TQ342" s="228"/>
      <c r="TR342" s="228"/>
      <c r="TS342" s="228"/>
      <c r="TT342" s="228"/>
      <c r="TU342" s="228"/>
      <c r="TV342" s="228"/>
      <c r="TW342" s="228"/>
      <c r="TX342" s="228"/>
      <c r="TY342" s="228"/>
      <c r="TZ342" s="228"/>
      <c r="UA342" s="228"/>
      <c r="UB342" s="228"/>
      <c r="UC342" s="228"/>
      <c r="UD342" s="228"/>
      <c r="UE342" s="228"/>
      <c r="UF342" s="228"/>
      <c r="UG342" s="228"/>
      <c r="UH342" s="228"/>
      <c r="UI342" s="228"/>
      <c r="UJ342" s="228"/>
      <c r="UK342" s="228"/>
      <c r="UL342" s="228"/>
      <c r="UM342" s="228"/>
      <c r="UN342" s="228"/>
      <c r="UO342" s="228"/>
      <c r="UP342" s="228"/>
      <c r="UQ342" s="228"/>
      <c r="UR342" s="228"/>
      <c r="US342" s="228"/>
      <c r="UT342" s="228"/>
      <c r="UU342" s="228"/>
      <c r="UV342" s="228"/>
      <c r="UW342" s="228"/>
      <c r="UX342" s="228"/>
      <c r="UY342" s="228"/>
      <c r="UZ342" s="228"/>
      <c r="VA342" s="228"/>
      <c r="VB342" s="228"/>
      <c r="VC342" s="228"/>
      <c r="VD342" s="228"/>
      <c r="VE342" s="228"/>
      <c r="VF342" s="228"/>
      <c r="VG342" s="228"/>
      <c r="VH342" s="228"/>
      <c r="VI342" s="228"/>
      <c r="VJ342" s="228"/>
      <c r="VK342" s="228"/>
      <c r="VL342" s="228"/>
      <c r="VM342" s="228"/>
      <c r="VN342" s="228"/>
      <c r="VO342" s="228"/>
      <c r="VP342" s="228"/>
      <c r="VQ342" s="228"/>
      <c r="VR342" s="228"/>
      <c r="VS342" s="228"/>
      <c r="VT342" s="228"/>
      <c r="VU342" s="228"/>
      <c r="VV342" s="228"/>
      <c r="VW342" s="228"/>
      <c r="VX342" s="228"/>
      <c r="VY342" s="228"/>
      <c r="VZ342" s="228"/>
      <c r="WA342" s="228"/>
      <c r="WB342" s="228"/>
      <c r="WC342" s="228"/>
      <c r="WD342" s="228"/>
      <c r="WE342" s="228"/>
      <c r="WF342" s="228"/>
      <c r="WG342" s="228"/>
      <c r="WH342" s="228"/>
      <c r="WI342" s="228"/>
      <c r="WJ342" s="228"/>
      <c r="WK342" s="228"/>
      <c r="WL342" s="228"/>
      <c r="WM342" s="228"/>
      <c r="WN342" s="228"/>
      <c r="WO342" s="228"/>
      <c r="WP342" s="228"/>
      <c r="WQ342" s="228"/>
      <c r="WR342" s="228"/>
      <c r="WS342" s="228"/>
      <c r="WT342" s="228"/>
      <c r="WU342" s="228"/>
      <c r="WV342" s="228"/>
      <c r="WW342" s="228"/>
      <c r="WX342" s="228"/>
      <c r="WY342" s="228"/>
      <c r="WZ342" s="228"/>
      <c r="XA342" s="228"/>
      <c r="XB342" s="228"/>
      <c r="XC342" s="228"/>
      <c r="XD342" s="228"/>
      <c r="XE342" s="228"/>
      <c r="XF342" s="228"/>
      <c r="XG342" s="228"/>
      <c r="XH342" s="228"/>
      <c r="XI342" s="228"/>
      <c r="XJ342" s="228"/>
      <c r="XK342" s="228"/>
      <c r="XL342" s="228"/>
      <c r="XM342" s="228"/>
      <c r="XN342" s="228"/>
      <c r="XO342" s="228"/>
      <c r="XP342" s="228"/>
      <c r="XQ342" s="228"/>
      <c r="XR342" s="228"/>
      <c r="XS342" s="228"/>
      <c r="XT342" s="228"/>
      <c r="XU342" s="228"/>
      <c r="XV342" s="228"/>
      <c r="XW342" s="228"/>
      <c r="XX342" s="228"/>
      <c r="XY342" s="228"/>
      <c r="XZ342" s="228"/>
      <c r="YA342" s="228"/>
      <c r="YB342" s="228"/>
      <c r="YC342" s="228"/>
      <c r="YD342" s="228"/>
      <c r="YE342" s="228"/>
      <c r="YF342" s="228"/>
      <c r="YG342" s="228"/>
      <c r="YH342" s="228"/>
      <c r="YI342" s="228"/>
      <c r="YJ342" s="228"/>
      <c r="YK342" s="228"/>
      <c r="YL342" s="228"/>
      <c r="YM342" s="228"/>
      <c r="YN342" s="228"/>
      <c r="YO342" s="228"/>
      <c r="YP342" s="228"/>
      <c r="YQ342" s="228"/>
      <c r="YR342" s="228"/>
      <c r="YS342" s="228"/>
      <c r="YT342" s="228"/>
      <c r="YU342" s="228"/>
      <c r="YV342" s="228"/>
      <c r="YW342" s="228"/>
      <c r="YX342" s="228"/>
      <c r="YY342" s="228"/>
      <c r="YZ342" s="228"/>
      <c r="ZA342" s="228"/>
      <c r="ZB342" s="228"/>
      <c r="ZC342" s="228"/>
      <c r="ZD342" s="228"/>
      <c r="ZE342" s="228"/>
      <c r="ZF342" s="228"/>
      <c r="ZG342" s="228"/>
      <c r="ZH342" s="228"/>
      <c r="ZI342" s="228"/>
      <c r="ZJ342" s="228"/>
      <c r="ZK342" s="228"/>
      <c r="ZL342" s="228"/>
      <c r="ZM342" s="228"/>
      <c r="ZN342" s="228"/>
      <c r="ZO342" s="228"/>
      <c r="ZP342" s="228"/>
      <c r="ZQ342" s="228"/>
      <c r="ZR342" s="228"/>
      <c r="ZS342" s="228"/>
      <c r="ZT342" s="228"/>
      <c r="ZU342" s="228"/>
      <c r="ZV342" s="228"/>
      <c r="ZW342" s="228"/>
      <c r="ZX342" s="228"/>
      <c r="ZY342" s="228"/>
      <c r="ZZ342" s="228"/>
      <c r="AAA342" s="228"/>
      <c r="AAB342" s="228"/>
      <c r="AAC342" s="228"/>
      <c r="AAD342" s="228"/>
      <c r="AAE342" s="228"/>
      <c r="AAF342" s="228"/>
      <c r="AAG342" s="228"/>
      <c r="AAH342" s="228"/>
      <c r="AAI342" s="228"/>
      <c r="AAJ342" s="228"/>
      <c r="AAK342" s="228"/>
      <c r="AAL342" s="228"/>
      <c r="AAM342" s="228"/>
      <c r="AAN342" s="228"/>
      <c r="AAO342" s="228"/>
      <c r="AAP342" s="228"/>
      <c r="AAQ342" s="228"/>
      <c r="AAR342" s="228"/>
      <c r="AAS342" s="228"/>
      <c r="AAT342" s="228"/>
      <c r="AAU342" s="228"/>
      <c r="AAV342" s="228"/>
      <c r="AAW342" s="228"/>
      <c r="AAX342" s="228"/>
      <c r="AAY342" s="228"/>
      <c r="AAZ342" s="228"/>
      <c r="ABA342" s="228"/>
      <c r="ABB342" s="228"/>
      <c r="ABC342" s="228"/>
      <c r="ABD342" s="228"/>
      <c r="ABE342" s="228"/>
      <c r="ABF342" s="228"/>
      <c r="ABG342" s="228"/>
      <c r="ABH342" s="228"/>
      <c r="ABI342" s="228"/>
      <c r="ABJ342" s="228"/>
      <c r="ABK342" s="228"/>
      <c r="ABL342" s="228"/>
      <c r="ABM342" s="228"/>
      <c r="ABN342" s="228"/>
      <c r="ABO342" s="228"/>
      <c r="ABP342" s="228"/>
      <c r="ABQ342" s="228"/>
      <c r="ABR342" s="228"/>
      <c r="ABS342" s="228"/>
      <c r="ABT342" s="228"/>
      <c r="ABU342" s="228"/>
      <c r="ABV342" s="228"/>
      <c r="ABW342" s="228"/>
      <c r="ABX342" s="228"/>
      <c r="ABY342" s="228"/>
      <c r="ABZ342" s="228"/>
      <c r="ACA342" s="228"/>
      <c r="ACB342" s="228"/>
      <c r="ACC342" s="228"/>
      <c r="ACD342" s="228"/>
      <c r="ACE342" s="228"/>
      <c r="ACF342" s="228"/>
      <c r="ACG342" s="228"/>
      <c r="ACH342" s="228"/>
      <c r="ACI342" s="228"/>
      <c r="ACJ342" s="228"/>
      <c r="ACK342" s="228"/>
      <c r="ACL342" s="228"/>
      <c r="ACM342" s="228"/>
      <c r="ACN342" s="228"/>
      <c r="ACO342" s="228"/>
      <c r="ACP342" s="228"/>
      <c r="ACQ342" s="228"/>
      <c r="ACR342" s="228"/>
      <c r="ACS342" s="228"/>
      <c r="ACT342" s="228"/>
      <c r="ACU342" s="228"/>
      <c r="ACV342" s="228"/>
      <c r="ACW342" s="228"/>
      <c r="ACX342" s="228"/>
      <c r="ACY342" s="228"/>
      <c r="ACZ342" s="228"/>
      <c r="ADA342" s="228"/>
      <c r="ADB342" s="228"/>
      <c r="ADC342" s="228"/>
      <c r="ADD342" s="228"/>
      <c r="ADE342" s="228"/>
      <c r="ADF342" s="228"/>
      <c r="ADG342" s="228"/>
      <c r="ADH342" s="228"/>
      <c r="ADI342" s="228"/>
      <c r="ADJ342" s="228"/>
      <c r="ADK342" s="228"/>
      <c r="ADL342" s="228"/>
      <c r="ADM342" s="228"/>
      <c r="ADN342" s="228"/>
      <c r="ADO342" s="228"/>
      <c r="ADP342" s="228"/>
      <c r="ADQ342" s="228"/>
      <c r="ADR342" s="228"/>
      <c r="ADS342" s="228"/>
      <c r="ADT342" s="228"/>
      <c r="ADU342" s="228"/>
      <c r="ADV342" s="228"/>
      <c r="ADW342" s="228"/>
      <c r="ADX342" s="228"/>
      <c r="ADY342" s="228"/>
      <c r="ADZ342" s="228"/>
      <c r="AEA342" s="228"/>
      <c r="AEB342" s="228"/>
      <c r="AEC342" s="228"/>
      <c r="AED342" s="228"/>
      <c r="AEE342" s="228"/>
      <c r="AEF342" s="228"/>
      <c r="AEG342" s="228"/>
      <c r="AEH342" s="228"/>
      <c r="AEI342" s="228"/>
      <c r="AEJ342" s="228"/>
      <c r="AEK342" s="228"/>
      <c r="AEL342" s="228"/>
      <c r="AEM342" s="228"/>
      <c r="AEN342" s="228"/>
      <c r="AEO342" s="228"/>
      <c r="AEP342" s="228"/>
      <c r="AEQ342" s="228"/>
      <c r="AER342" s="228"/>
      <c r="AES342" s="228"/>
      <c r="AET342" s="228"/>
      <c r="AEU342" s="228"/>
      <c r="AEV342" s="228"/>
      <c r="AEW342" s="228"/>
      <c r="AEX342" s="228"/>
      <c r="AEY342" s="228"/>
      <c r="AEZ342" s="228"/>
      <c r="AFA342" s="228"/>
      <c r="AFB342" s="228"/>
      <c r="AFC342" s="228"/>
      <c r="AFD342" s="228"/>
      <c r="AFE342" s="228"/>
      <c r="AFF342" s="228"/>
      <c r="AFG342" s="228"/>
      <c r="AFH342" s="228"/>
      <c r="AFI342" s="228"/>
      <c r="AFJ342" s="228"/>
      <c r="AFK342" s="228"/>
      <c r="AFL342" s="228"/>
      <c r="AFM342" s="228"/>
      <c r="AFN342" s="228"/>
      <c r="AFO342" s="228"/>
      <c r="AFP342" s="228"/>
      <c r="AFQ342" s="228"/>
      <c r="AFR342" s="228"/>
      <c r="AFS342" s="228"/>
      <c r="AFT342" s="228"/>
      <c r="AFU342" s="228"/>
      <c r="AFV342" s="228"/>
      <c r="AFW342" s="228"/>
      <c r="AFX342" s="228"/>
      <c r="AFY342" s="228"/>
      <c r="AFZ342" s="228"/>
      <c r="AGA342" s="228"/>
      <c r="AGB342" s="228"/>
      <c r="AGC342" s="228"/>
      <c r="AGD342" s="228"/>
      <c r="AGE342" s="228"/>
      <c r="AGF342" s="228"/>
      <c r="AGG342" s="228"/>
      <c r="AGH342" s="228"/>
      <c r="AGI342" s="228"/>
      <c r="AGJ342" s="228"/>
      <c r="AGK342" s="228"/>
      <c r="AGL342" s="228"/>
      <c r="AGM342" s="228"/>
      <c r="AGN342" s="228"/>
      <c r="AGO342" s="228"/>
      <c r="AGP342" s="228"/>
      <c r="AGQ342" s="228"/>
      <c r="AGR342" s="228"/>
      <c r="AGS342" s="228"/>
      <c r="AGT342" s="228"/>
      <c r="AGU342" s="228"/>
      <c r="AGV342" s="228"/>
      <c r="AGW342" s="228"/>
      <c r="AGX342" s="228"/>
      <c r="AGY342" s="228"/>
      <c r="AGZ342" s="228"/>
      <c r="AHA342" s="228"/>
      <c r="AHB342" s="228"/>
      <c r="AHC342" s="228"/>
      <c r="AHD342" s="228"/>
      <c r="AHE342" s="228"/>
      <c r="AHF342" s="228"/>
      <c r="AHG342" s="228"/>
      <c r="AHH342" s="228"/>
      <c r="AHI342" s="228"/>
      <c r="AHJ342" s="228"/>
      <c r="AHK342" s="228"/>
      <c r="AHL342" s="228"/>
      <c r="AHM342" s="228"/>
      <c r="AHN342" s="228"/>
      <c r="AHO342" s="228"/>
      <c r="AHP342" s="228"/>
      <c r="AHQ342" s="228"/>
      <c r="AHR342" s="228"/>
      <c r="AHS342" s="228"/>
      <c r="AHT342" s="228"/>
      <c r="AHU342" s="228"/>
      <c r="AHV342" s="228"/>
      <c r="AHW342" s="228"/>
      <c r="AHX342" s="228"/>
      <c r="AHY342" s="228"/>
      <c r="AHZ342" s="228"/>
      <c r="AIA342" s="228"/>
      <c r="AIB342" s="228"/>
      <c r="AIC342" s="228"/>
      <c r="AID342" s="228"/>
      <c r="AIE342" s="228"/>
      <c r="AIF342" s="228"/>
      <c r="AIG342" s="228"/>
      <c r="AIH342" s="228"/>
      <c r="AII342" s="228"/>
      <c r="AIJ342" s="228"/>
      <c r="AIK342" s="228"/>
      <c r="AIL342" s="228"/>
      <c r="AIM342" s="228"/>
      <c r="AIN342" s="228"/>
      <c r="AIO342" s="228"/>
      <c r="AIP342" s="228"/>
      <c r="AIQ342" s="228"/>
      <c r="AIR342" s="228"/>
      <c r="AIS342" s="228"/>
      <c r="AIT342" s="228"/>
      <c r="AIU342" s="228"/>
      <c r="AIV342" s="228"/>
      <c r="AIW342" s="228"/>
      <c r="AIX342" s="228"/>
      <c r="AIY342" s="228"/>
      <c r="AIZ342" s="228"/>
      <c r="AJA342" s="228"/>
      <c r="AJB342" s="228"/>
      <c r="AJC342" s="228"/>
      <c r="AJD342" s="228"/>
      <c r="AJE342" s="228"/>
      <c r="AJF342" s="228"/>
      <c r="AJG342" s="228"/>
      <c r="AJH342" s="228"/>
      <c r="AJI342" s="228"/>
      <c r="AJJ342" s="228"/>
      <c r="AJK342" s="228"/>
      <c r="AJL342" s="228"/>
      <c r="AJM342" s="228"/>
      <c r="AJN342" s="228"/>
      <c r="AJO342" s="228"/>
      <c r="AJP342" s="228"/>
      <c r="AJQ342" s="228"/>
      <c r="AJR342" s="228"/>
      <c r="AJS342" s="228"/>
      <c r="AJT342" s="228"/>
      <c r="AJU342" s="228"/>
      <c r="AJV342" s="228"/>
      <c r="AJW342" s="228"/>
      <c r="AJX342" s="228"/>
      <c r="AJY342" s="228"/>
      <c r="AJZ342" s="228"/>
      <c r="AKA342" s="228"/>
      <c r="AKB342" s="228"/>
      <c r="AKC342" s="228"/>
      <c r="AKD342" s="228"/>
      <c r="AKE342" s="228"/>
      <c r="AKF342" s="228"/>
      <c r="AKG342" s="228"/>
      <c r="AKH342" s="228"/>
      <c r="AKI342" s="228"/>
      <c r="AKJ342" s="228"/>
      <c r="AKK342" s="228"/>
      <c r="AKL342" s="228"/>
      <c r="AKM342" s="228"/>
      <c r="AKN342" s="228"/>
      <c r="AKO342" s="228"/>
      <c r="AKP342" s="228"/>
      <c r="AKQ342" s="228"/>
      <c r="AKR342" s="228"/>
      <c r="AKS342" s="228"/>
      <c r="AKT342" s="228"/>
      <c r="AKU342" s="228"/>
      <c r="AKV342" s="228"/>
      <c r="AKW342" s="228"/>
      <c r="AKX342" s="228"/>
      <c r="AKY342" s="228"/>
      <c r="AKZ342" s="228"/>
      <c r="ALA342" s="228"/>
      <c r="ALB342" s="228"/>
      <c r="ALC342" s="228"/>
      <c r="ALD342" s="228"/>
      <c r="ALE342" s="228"/>
      <c r="ALF342" s="228"/>
      <c r="ALG342" s="228"/>
      <c r="ALH342" s="228"/>
      <c r="ALI342" s="228"/>
      <c r="ALJ342" s="228"/>
      <c r="ALK342" s="228"/>
      <c r="ALL342" s="228"/>
      <c r="ALM342" s="228"/>
      <c r="ALN342" s="228"/>
      <c r="ALO342" s="228"/>
      <c r="ALP342" s="228"/>
      <c r="ALQ342" s="228"/>
      <c r="ALR342" s="228"/>
      <c r="ALS342" s="228"/>
      <c r="ALT342" s="228"/>
      <c r="ALU342" s="228"/>
      <c r="ALV342" s="228"/>
      <c r="ALW342" s="228"/>
      <c r="ALX342" s="228"/>
      <c r="ALY342" s="228"/>
      <c r="ALZ342" s="228"/>
      <c r="AMA342" s="228"/>
      <c r="AMB342" s="228"/>
      <c r="AMC342" s="228"/>
      <c r="AMD342" s="228"/>
      <c r="AME342" s="228"/>
      <c r="AMF342" s="228"/>
      <c r="AMG342" s="228"/>
      <c r="AMH342" s="228"/>
      <c r="AMI342" s="228"/>
      <c r="AMJ342" s="228"/>
      <c r="AMK342" s="228"/>
      <c r="AML342" s="228"/>
      <c r="AMM342" s="228"/>
      <c r="AMN342" s="228"/>
      <c r="AMO342" s="228"/>
      <c r="AMP342" s="228"/>
      <c r="AMQ342" s="228"/>
      <c r="AMR342" s="228"/>
      <c r="AMS342" s="228"/>
      <c r="AMT342" s="228"/>
      <c r="AMU342" s="228"/>
      <c r="AMV342" s="228"/>
      <c r="AMW342" s="228"/>
      <c r="AMX342" s="228"/>
    </row>
    <row r="343" spans="1:1038" s="308" customFormat="1" ht="18" customHeight="1">
      <c r="A343" s="351" t="s">
        <v>1646</v>
      </c>
      <c r="B343" s="228" t="s">
        <v>1647</v>
      </c>
      <c r="C343" s="228"/>
      <c r="D343" s="228" t="s">
        <v>1279</v>
      </c>
      <c r="E343" s="228">
        <v>55</v>
      </c>
      <c r="F343" s="228">
        <v>3</v>
      </c>
      <c r="G343" s="285" t="str">
        <f t="shared" si="87"/>
        <v>55-3</v>
      </c>
      <c r="H343" s="279">
        <v>0</v>
      </c>
      <c r="I343" s="228">
        <v>82</v>
      </c>
      <c r="J343" s="226"/>
      <c r="K343" s="545" t="b">
        <f>IF(I344=1,IF(((VLOOKUP($G343,[1]Depth_Lookup!#REF!,9,FALSE))-(H343/100))=0,"Good",IF(((VLOOKUP($G343,[1]Depth_Lookup!$A$3:$J$550,9,FALSE))-(H343/100))&gt;0,"Too Short","Too Long")))</f>
        <v>0</v>
      </c>
      <c r="L343" s="171">
        <f>(VLOOKUP($G343,Depth_Lookup!$A$3:$J$410,10,FALSE))+(H343/100)</f>
        <v>130.1</v>
      </c>
      <c r="M343" s="171">
        <f>(VLOOKUP($G343,Depth_Lookup!$A$3:$J$410,10,FALSE))+(I343/100)</f>
        <v>130.91999999999999</v>
      </c>
      <c r="N343" s="231" t="s">
        <v>1793</v>
      </c>
      <c r="O343" s="228" t="s">
        <v>1280</v>
      </c>
      <c r="P343" s="228" t="s">
        <v>853</v>
      </c>
      <c r="Q343" s="228" t="s">
        <v>125</v>
      </c>
      <c r="R343" s="304" t="s">
        <v>1633</v>
      </c>
      <c r="S343" s="228" t="s">
        <v>700</v>
      </c>
      <c r="T343" s="228" t="s">
        <v>700</v>
      </c>
      <c r="U343" s="228"/>
      <c r="V343" s="228"/>
      <c r="W343" s="228" t="s">
        <v>102</v>
      </c>
      <c r="X343" s="305">
        <v>5</v>
      </c>
      <c r="Y343" s="228" t="s">
        <v>90</v>
      </c>
      <c r="Z343" s="228" t="s">
        <v>91</v>
      </c>
      <c r="AA343" s="228"/>
      <c r="AB343" s="228"/>
      <c r="AC343" s="228"/>
      <c r="AD343" s="228"/>
      <c r="AE343" s="234"/>
      <c r="AF343" s="304" t="e">
        <v>#N/A</v>
      </c>
      <c r="AG343" s="241"/>
      <c r="AH343" s="228"/>
      <c r="AI343" s="244">
        <v>69</v>
      </c>
      <c r="AJ343" s="228"/>
      <c r="AK343" s="228"/>
      <c r="AL343" s="228"/>
      <c r="AM343" s="228"/>
      <c r="AN343" s="228"/>
      <c r="AO343" s="244"/>
      <c r="AP343" s="228"/>
      <c r="AQ343" s="228"/>
      <c r="AR343" s="228"/>
      <c r="AS343" s="228"/>
      <c r="AT343" s="228"/>
      <c r="AU343" s="244"/>
      <c r="AV343" s="228"/>
      <c r="AW343" s="228"/>
      <c r="AX343" s="228"/>
      <c r="AY343" s="228"/>
      <c r="AZ343" s="228"/>
      <c r="BA343" s="244">
        <v>30</v>
      </c>
      <c r="BB343" s="228">
        <v>8</v>
      </c>
      <c r="BC343" s="228">
        <v>3</v>
      </c>
      <c r="BD343" s="228" t="s">
        <v>110</v>
      </c>
      <c r="BE343" s="228" t="s">
        <v>103</v>
      </c>
      <c r="BF343" s="228"/>
      <c r="BG343" s="244"/>
      <c r="BH343" s="228"/>
      <c r="BI343" s="228"/>
      <c r="BJ343" s="228"/>
      <c r="BK343" s="228"/>
      <c r="BL343" s="228"/>
      <c r="BM343" s="244">
        <v>1</v>
      </c>
      <c r="BN343" s="228">
        <v>1</v>
      </c>
      <c r="BO343" s="228">
        <v>0.5</v>
      </c>
      <c r="BP343" s="228"/>
      <c r="BQ343" s="228"/>
      <c r="BR343" s="228"/>
      <c r="BS343" s="228"/>
      <c r="BT343" s="228"/>
      <c r="BU343" s="228"/>
      <c r="BV343" s="228"/>
      <c r="BW343" s="228"/>
      <c r="BX343" s="228"/>
      <c r="BY343" s="244"/>
      <c r="BZ343" s="228"/>
      <c r="CA343" s="228"/>
      <c r="CB343" s="228"/>
      <c r="CC343" s="228"/>
      <c r="CD343" s="228"/>
      <c r="CE343" s="228"/>
      <c r="CF343" s="228"/>
      <c r="CG343" s="245"/>
      <c r="CH343" s="246" t="s">
        <v>1472</v>
      </c>
      <c r="CI343" s="246">
        <v>100</v>
      </c>
      <c r="CJ343" s="246" t="s">
        <v>514</v>
      </c>
      <c r="CK343" s="247"/>
      <c r="CL343" s="248"/>
      <c r="CM343" s="248"/>
      <c r="CN343" s="248"/>
      <c r="CO343" s="248"/>
      <c r="CP343" s="248"/>
      <c r="CQ343" s="248"/>
      <c r="CR343" s="248"/>
      <c r="CS343" s="248"/>
      <c r="CT343" s="248"/>
      <c r="CU343" s="248"/>
      <c r="CV343" s="248"/>
      <c r="CW343" s="248"/>
      <c r="CX343" s="248"/>
      <c r="CY343" s="248"/>
      <c r="CZ343" s="248"/>
      <c r="DA343" s="248"/>
      <c r="DB343" s="248">
        <v>70</v>
      </c>
      <c r="DC343" s="249">
        <v>30</v>
      </c>
      <c r="DD343" s="248"/>
      <c r="DE343" s="248"/>
      <c r="DF343" s="248"/>
      <c r="DG343" s="248"/>
      <c r="DH343" s="248"/>
      <c r="DI343" s="248"/>
      <c r="DJ343" s="248"/>
      <c r="DK343" s="306">
        <v>100</v>
      </c>
      <c r="DL343" s="245"/>
      <c r="DM343" s="248"/>
      <c r="DN343" s="248"/>
      <c r="DO343" s="307"/>
      <c r="DQ343" s="245"/>
      <c r="DR343" s="307"/>
      <c r="DS343" s="245"/>
      <c r="DT343" s="309" t="s">
        <v>1600</v>
      </c>
      <c r="DU343" s="249"/>
      <c r="DV343" s="249"/>
      <c r="DW343" s="385">
        <v>100</v>
      </c>
      <c r="DX343" s="311" t="e">
        <v>#N/A</v>
      </c>
      <c r="DY343" s="383" t="s">
        <v>1597</v>
      </c>
      <c r="DZ343" s="268" t="s">
        <v>1794</v>
      </c>
      <c r="EA343" s="268"/>
      <c r="EB343" s="249"/>
      <c r="EC343" s="312"/>
      <c r="ED343" s="229" t="s">
        <v>2517</v>
      </c>
      <c r="EE343" s="313"/>
      <c r="EF343" s="314"/>
      <c r="EG343" s="313"/>
      <c r="EH343" s="315"/>
      <c r="EI343" s="316"/>
      <c r="EJ343" s="317"/>
      <c r="EK343" s="318"/>
      <c r="EL343" s="313"/>
      <c r="EM343" s="315"/>
      <c r="EN343" s="315"/>
      <c r="EO343" s="319"/>
      <c r="EP343" s="319"/>
      <c r="EQ343" s="319"/>
      <c r="ER343" s="319"/>
      <c r="ES343" s="319"/>
      <c r="ET343" s="319"/>
      <c r="EU343" s="319"/>
      <c r="EV343" s="320"/>
      <c r="EW343" s="320"/>
      <c r="EX343" s="320"/>
      <c r="EY343" s="320"/>
      <c r="EZ343" s="192" t="e">
        <f t="shared" si="88"/>
        <v>#DIV/0!</v>
      </c>
      <c r="FA343" s="192" t="e">
        <f t="shared" si="89"/>
        <v>#DIV/0!</v>
      </c>
      <c r="FB343" s="192" t="e">
        <f t="shared" si="90"/>
        <v>#DIV/0!</v>
      </c>
      <c r="FC343" s="192" t="e">
        <f t="shared" si="91"/>
        <v>#DIV/0!</v>
      </c>
      <c r="FD343" s="192" t="e">
        <f t="shared" si="92"/>
        <v>#DIV/0!</v>
      </c>
      <c r="FE343" s="193" t="e">
        <f t="shared" si="93"/>
        <v>#DIV/0!</v>
      </c>
      <c r="FF343" s="194" t="e">
        <f t="shared" si="94"/>
        <v>#DIV/0!</v>
      </c>
      <c r="FG343" s="319"/>
      <c r="FH343" s="315"/>
      <c r="FI343" s="778">
        <f t="shared" si="95"/>
        <v>0</v>
      </c>
      <c r="FJ343" s="779" t="e">
        <f t="shared" si="96"/>
        <v>#DIV/0!</v>
      </c>
      <c r="FK343" s="779" t="e">
        <f t="shared" si="97"/>
        <v>#DIV/0!</v>
      </c>
      <c r="FL343" s="780" t="e">
        <f t="shared" si="98"/>
        <v>#DIV/0!</v>
      </c>
      <c r="FM343" s="169" t="e">
        <f t="shared" si="99"/>
        <v>#DIV/0!</v>
      </c>
      <c r="FN343" s="783" t="e">
        <f t="shared" si="100"/>
        <v>#DIV/0!</v>
      </c>
      <c r="FO343" s="228"/>
      <c r="FP343" s="228"/>
      <c r="FQ343" s="228"/>
      <c r="FR343" s="228"/>
      <c r="FS343" s="228"/>
      <c r="FT343" s="228"/>
      <c r="FU343" s="228"/>
      <c r="FV343" s="228"/>
      <c r="FW343" s="228"/>
      <c r="FX343" s="228"/>
      <c r="FY343" s="228"/>
      <c r="FZ343" s="228"/>
      <c r="GA343" s="228"/>
      <c r="GB343" s="228"/>
      <c r="GC343" s="228"/>
      <c r="GD343" s="228"/>
      <c r="GE343" s="228"/>
      <c r="GF343" s="228"/>
      <c r="GG343" s="228"/>
      <c r="GH343" s="228"/>
      <c r="GI343" s="228"/>
      <c r="GJ343" s="228"/>
      <c r="GK343" s="228"/>
      <c r="GL343" s="228"/>
      <c r="GM343" s="228"/>
      <c r="GN343" s="228"/>
      <c r="GO343" s="228"/>
      <c r="GP343" s="228"/>
      <c r="GQ343" s="228"/>
      <c r="GR343" s="228"/>
      <c r="GS343" s="228"/>
      <c r="GT343" s="228"/>
      <c r="GU343" s="228"/>
      <c r="GV343" s="228"/>
      <c r="GW343" s="228"/>
      <c r="GX343" s="228"/>
      <c r="GY343" s="228"/>
      <c r="GZ343" s="228"/>
      <c r="HA343" s="228"/>
      <c r="HB343" s="228"/>
      <c r="HC343" s="228"/>
      <c r="HD343" s="228"/>
      <c r="HE343" s="228"/>
      <c r="HF343" s="228"/>
      <c r="HG343" s="228"/>
      <c r="HH343" s="228"/>
      <c r="HI343" s="228"/>
      <c r="HJ343" s="228"/>
      <c r="HK343" s="228"/>
      <c r="HL343" s="228"/>
      <c r="HM343" s="228"/>
      <c r="HN343" s="228"/>
      <c r="HO343" s="228"/>
      <c r="HP343" s="228"/>
      <c r="HQ343" s="228"/>
      <c r="HR343" s="228"/>
      <c r="HS343" s="228"/>
      <c r="HT343" s="228"/>
      <c r="HU343" s="228"/>
      <c r="HV343" s="228"/>
      <c r="HW343" s="228"/>
      <c r="HX343" s="228"/>
      <c r="HY343" s="228"/>
      <c r="HZ343" s="228"/>
      <c r="IA343" s="228"/>
      <c r="IB343" s="228"/>
      <c r="IC343" s="228"/>
      <c r="ID343" s="228"/>
      <c r="IE343" s="228"/>
      <c r="IF343" s="228"/>
      <c r="IG343" s="228"/>
      <c r="IH343" s="228"/>
      <c r="II343" s="228"/>
      <c r="IJ343" s="228"/>
      <c r="IK343" s="228"/>
      <c r="IL343" s="228"/>
      <c r="IM343" s="228"/>
      <c r="IN343" s="228"/>
      <c r="IO343" s="228"/>
      <c r="IP343" s="228"/>
      <c r="IQ343" s="228"/>
      <c r="IR343" s="228"/>
      <c r="IS343" s="228"/>
      <c r="IT343" s="228"/>
      <c r="IU343" s="228"/>
      <c r="IV343" s="228"/>
      <c r="IW343" s="228"/>
      <c r="IX343" s="228"/>
      <c r="IY343" s="228"/>
      <c r="IZ343" s="228"/>
      <c r="JA343" s="228"/>
      <c r="JB343" s="228"/>
      <c r="JC343" s="228"/>
      <c r="JD343" s="228"/>
      <c r="JE343" s="228"/>
      <c r="JF343" s="228"/>
      <c r="JG343" s="228"/>
      <c r="JH343" s="228"/>
      <c r="JI343" s="228"/>
      <c r="JJ343" s="228"/>
      <c r="JK343" s="228"/>
      <c r="JL343" s="228"/>
      <c r="JM343" s="228"/>
      <c r="JN343" s="228"/>
      <c r="JO343" s="228"/>
      <c r="JP343" s="228"/>
      <c r="JQ343" s="228"/>
      <c r="JR343" s="228"/>
      <c r="JS343" s="228"/>
      <c r="JT343" s="228"/>
      <c r="JU343" s="228"/>
      <c r="JV343" s="228"/>
      <c r="JW343" s="228"/>
      <c r="JX343" s="228"/>
      <c r="JY343" s="228"/>
      <c r="JZ343" s="228"/>
      <c r="KA343" s="228"/>
      <c r="KB343" s="228"/>
      <c r="KC343" s="228"/>
      <c r="KD343" s="228"/>
      <c r="KE343" s="228"/>
      <c r="KF343" s="228"/>
      <c r="KG343" s="228"/>
      <c r="KH343" s="228"/>
      <c r="KI343" s="228"/>
      <c r="KJ343" s="228"/>
      <c r="KK343" s="228"/>
      <c r="KL343" s="228"/>
      <c r="KM343" s="228"/>
      <c r="KN343" s="228"/>
      <c r="KO343" s="228"/>
      <c r="KP343" s="228"/>
      <c r="KQ343" s="228"/>
      <c r="KR343" s="228"/>
      <c r="KS343" s="228"/>
      <c r="KT343" s="228"/>
      <c r="KU343" s="228"/>
      <c r="KV343" s="228"/>
      <c r="KW343" s="228"/>
      <c r="KX343" s="228"/>
      <c r="KY343" s="228"/>
      <c r="KZ343" s="228"/>
      <c r="LA343" s="228"/>
      <c r="LB343" s="228"/>
      <c r="LC343" s="228"/>
      <c r="LD343" s="228"/>
      <c r="LE343" s="228"/>
      <c r="LF343" s="228"/>
      <c r="LG343" s="228"/>
      <c r="LH343" s="228"/>
      <c r="LI343" s="228"/>
      <c r="LJ343" s="228"/>
      <c r="LK343" s="228"/>
      <c r="LL343" s="228"/>
      <c r="LM343" s="228"/>
      <c r="LN343" s="228"/>
      <c r="LO343" s="228"/>
      <c r="LP343" s="228"/>
      <c r="LQ343" s="228"/>
      <c r="LR343" s="228"/>
      <c r="LS343" s="228"/>
      <c r="LT343" s="228"/>
      <c r="LU343" s="228"/>
      <c r="LV343" s="228"/>
      <c r="LW343" s="228"/>
      <c r="LX343" s="228"/>
      <c r="LY343" s="228"/>
      <c r="LZ343" s="228"/>
      <c r="MA343" s="228"/>
      <c r="MB343" s="228"/>
      <c r="MC343" s="228"/>
      <c r="MD343" s="228"/>
      <c r="ME343" s="228"/>
      <c r="MF343" s="228"/>
      <c r="MG343" s="228"/>
      <c r="MH343" s="228"/>
      <c r="MI343" s="228"/>
      <c r="MJ343" s="228"/>
      <c r="MK343" s="228"/>
      <c r="ML343" s="228"/>
      <c r="MM343" s="228"/>
      <c r="MN343" s="228"/>
      <c r="MO343" s="228"/>
      <c r="MP343" s="228"/>
      <c r="MQ343" s="228"/>
      <c r="MR343" s="228"/>
      <c r="MS343" s="228"/>
      <c r="MT343" s="228"/>
      <c r="MU343" s="228"/>
      <c r="MV343" s="228"/>
      <c r="MW343" s="228"/>
      <c r="MX343" s="228"/>
      <c r="MY343" s="228"/>
      <c r="MZ343" s="228"/>
      <c r="NA343" s="228"/>
      <c r="NB343" s="228"/>
      <c r="NC343" s="228"/>
      <c r="ND343" s="228"/>
      <c r="NE343" s="228"/>
      <c r="NF343" s="228"/>
      <c r="NG343" s="228"/>
      <c r="NH343" s="228"/>
      <c r="NI343" s="228"/>
      <c r="NJ343" s="228"/>
      <c r="NK343" s="228"/>
      <c r="NL343" s="228"/>
      <c r="NM343" s="228"/>
      <c r="NN343" s="228"/>
      <c r="NO343" s="228"/>
      <c r="NP343" s="228"/>
      <c r="NQ343" s="228"/>
      <c r="NR343" s="228"/>
      <c r="NS343" s="228"/>
      <c r="NT343" s="228"/>
      <c r="NU343" s="228"/>
      <c r="NV343" s="228"/>
      <c r="NW343" s="228"/>
      <c r="NX343" s="228"/>
      <c r="NY343" s="228"/>
      <c r="NZ343" s="228"/>
      <c r="OA343" s="228"/>
      <c r="OB343" s="228"/>
      <c r="OC343" s="228"/>
      <c r="OD343" s="228"/>
      <c r="OE343" s="228"/>
      <c r="OF343" s="228"/>
      <c r="OG343" s="228"/>
      <c r="OH343" s="228"/>
      <c r="OI343" s="228"/>
      <c r="OJ343" s="228"/>
      <c r="OK343" s="228"/>
      <c r="OL343" s="228"/>
      <c r="OM343" s="228"/>
      <c r="ON343" s="228"/>
      <c r="OO343" s="228"/>
      <c r="OP343" s="228"/>
      <c r="OQ343" s="228"/>
      <c r="OR343" s="228"/>
      <c r="OS343" s="228"/>
      <c r="OT343" s="228"/>
      <c r="OU343" s="228"/>
      <c r="OV343" s="228"/>
      <c r="OW343" s="228"/>
      <c r="OX343" s="228"/>
      <c r="OY343" s="228"/>
      <c r="OZ343" s="228"/>
      <c r="PA343" s="228"/>
      <c r="PB343" s="228"/>
      <c r="PC343" s="228"/>
      <c r="PD343" s="228"/>
      <c r="PE343" s="228"/>
      <c r="PF343" s="228"/>
      <c r="PG343" s="228"/>
      <c r="PH343" s="228"/>
      <c r="PI343" s="228"/>
      <c r="PJ343" s="228"/>
      <c r="PK343" s="228"/>
      <c r="PL343" s="228"/>
      <c r="PM343" s="228"/>
      <c r="PN343" s="228"/>
      <c r="PO343" s="228"/>
      <c r="PP343" s="228"/>
      <c r="PQ343" s="228"/>
      <c r="PR343" s="228"/>
      <c r="PS343" s="228"/>
      <c r="PT343" s="228"/>
      <c r="PU343" s="228"/>
      <c r="PV343" s="228"/>
      <c r="PW343" s="228"/>
      <c r="PX343" s="228"/>
      <c r="PY343" s="228"/>
      <c r="PZ343" s="228"/>
      <c r="QA343" s="228"/>
      <c r="QB343" s="228"/>
      <c r="QC343" s="228"/>
      <c r="QD343" s="228"/>
      <c r="QE343" s="228"/>
      <c r="QF343" s="228"/>
      <c r="QG343" s="228"/>
      <c r="QH343" s="228"/>
      <c r="QI343" s="228"/>
      <c r="QJ343" s="228"/>
      <c r="QK343" s="228"/>
      <c r="QL343" s="228"/>
      <c r="QM343" s="228"/>
      <c r="QN343" s="228"/>
      <c r="QO343" s="228"/>
      <c r="QP343" s="228"/>
      <c r="QQ343" s="228"/>
      <c r="QR343" s="228"/>
      <c r="QS343" s="228"/>
      <c r="QT343" s="228"/>
      <c r="QU343" s="228"/>
      <c r="QV343" s="228"/>
      <c r="QW343" s="228"/>
      <c r="QX343" s="228"/>
      <c r="QY343" s="228"/>
      <c r="QZ343" s="228"/>
      <c r="RA343" s="228"/>
      <c r="RB343" s="228"/>
      <c r="RC343" s="228"/>
      <c r="RD343" s="228"/>
      <c r="RE343" s="228"/>
      <c r="RF343" s="228"/>
      <c r="RG343" s="228"/>
      <c r="RH343" s="228"/>
      <c r="RI343" s="228"/>
      <c r="RJ343" s="228"/>
      <c r="RK343" s="228"/>
      <c r="RL343" s="228"/>
      <c r="RM343" s="228"/>
      <c r="RN343" s="228"/>
      <c r="RO343" s="228"/>
      <c r="RP343" s="228"/>
      <c r="RQ343" s="228"/>
      <c r="RR343" s="228"/>
      <c r="RS343" s="228"/>
      <c r="RT343" s="228"/>
      <c r="RU343" s="228"/>
      <c r="RV343" s="228"/>
      <c r="RW343" s="228"/>
      <c r="RX343" s="228"/>
      <c r="RY343" s="228"/>
      <c r="RZ343" s="228"/>
      <c r="SA343" s="228"/>
      <c r="SB343" s="228"/>
      <c r="SC343" s="228"/>
      <c r="SD343" s="228"/>
      <c r="SE343" s="228"/>
      <c r="SF343" s="228"/>
      <c r="SG343" s="228"/>
      <c r="SH343" s="228"/>
      <c r="SI343" s="228"/>
      <c r="SJ343" s="228"/>
      <c r="SK343" s="228"/>
      <c r="SL343" s="228"/>
      <c r="SM343" s="228"/>
      <c r="SN343" s="228"/>
      <c r="SO343" s="228"/>
      <c r="SP343" s="228"/>
      <c r="SQ343" s="228"/>
      <c r="SR343" s="228"/>
      <c r="SS343" s="228"/>
      <c r="ST343" s="228"/>
      <c r="SU343" s="228"/>
      <c r="SV343" s="228"/>
      <c r="SW343" s="228"/>
      <c r="SX343" s="228"/>
      <c r="SY343" s="228"/>
      <c r="SZ343" s="228"/>
      <c r="TA343" s="228"/>
      <c r="TB343" s="228"/>
      <c r="TC343" s="228"/>
      <c r="TD343" s="228"/>
      <c r="TE343" s="228"/>
      <c r="TF343" s="228"/>
      <c r="TG343" s="228"/>
      <c r="TH343" s="228"/>
      <c r="TI343" s="228"/>
      <c r="TJ343" s="228"/>
      <c r="TK343" s="228"/>
      <c r="TL343" s="228"/>
      <c r="TM343" s="228"/>
      <c r="TN343" s="228"/>
      <c r="TO343" s="228"/>
      <c r="TP343" s="228"/>
      <c r="TQ343" s="228"/>
      <c r="TR343" s="228"/>
      <c r="TS343" s="228"/>
      <c r="TT343" s="228"/>
      <c r="TU343" s="228"/>
      <c r="TV343" s="228"/>
      <c r="TW343" s="228"/>
      <c r="TX343" s="228"/>
      <c r="TY343" s="228"/>
      <c r="TZ343" s="228"/>
      <c r="UA343" s="228"/>
      <c r="UB343" s="228"/>
      <c r="UC343" s="228"/>
      <c r="UD343" s="228"/>
      <c r="UE343" s="228"/>
      <c r="UF343" s="228"/>
      <c r="UG343" s="228"/>
      <c r="UH343" s="228"/>
      <c r="UI343" s="228"/>
      <c r="UJ343" s="228"/>
      <c r="UK343" s="228"/>
      <c r="UL343" s="228"/>
      <c r="UM343" s="228"/>
      <c r="UN343" s="228"/>
      <c r="UO343" s="228"/>
      <c r="UP343" s="228"/>
      <c r="UQ343" s="228"/>
      <c r="UR343" s="228"/>
      <c r="US343" s="228"/>
      <c r="UT343" s="228"/>
      <c r="UU343" s="228"/>
      <c r="UV343" s="228"/>
      <c r="UW343" s="228"/>
      <c r="UX343" s="228"/>
      <c r="UY343" s="228"/>
      <c r="UZ343" s="228"/>
      <c r="VA343" s="228"/>
      <c r="VB343" s="228"/>
      <c r="VC343" s="228"/>
      <c r="VD343" s="228"/>
      <c r="VE343" s="228"/>
      <c r="VF343" s="228"/>
      <c r="VG343" s="228"/>
      <c r="VH343" s="228"/>
      <c r="VI343" s="228"/>
      <c r="VJ343" s="228"/>
      <c r="VK343" s="228"/>
      <c r="VL343" s="228"/>
      <c r="VM343" s="228"/>
      <c r="VN343" s="228"/>
      <c r="VO343" s="228"/>
      <c r="VP343" s="228"/>
      <c r="VQ343" s="228"/>
      <c r="VR343" s="228"/>
      <c r="VS343" s="228"/>
      <c r="VT343" s="228"/>
      <c r="VU343" s="228"/>
      <c r="VV343" s="228"/>
      <c r="VW343" s="228"/>
      <c r="VX343" s="228"/>
      <c r="VY343" s="228"/>
      <c r="VZ343" s="228"/>
      <c r="WA343" s="228"/>
      <c r="WB343" s="228"/>
      <c r="WC343" s="228"/>
      <c r="WD343" s="228"/>
      <c r="WE343" s="228"/>
      <c r="WF343" s="228"/>
      <c r="WG343" s="228"/>
      <c r="WH343" s="228"/>
      <c r="WI343" s="228"/>
      <c r="WJ343" s="228"/>
      <c r="WK343" s="228"/>
      <c r="WL343" s="228"/>
      <c r="WM343" s="228"/>
      <c r="WN343" s="228"/>
      <c r="WO343" s="228"/>
      <c r="WP343" s="228"/>
      <c r="WQ343" s="228"/>
      <c r="WR343" s="228"/>
      <c r="WS343" s="228"/>
      <c r="WT343" s="228"/>
      <c r="WU343" s="228"/>
      <c r="WV343" s="228"/>
      <c r="WW343" s="228"/>
      <c r="WX343" s="228"/>
      <c r="WY343" s="228"/>
      <c r="WZ343" s="228"/>
      <c r="XA343" s="228"/>
      <c r="XB343" s="228"/>
      <c r="XC343" s="228"/>
      <c r="XD343" s="228"/>
      <c r="XE343" s="228"/>
      <c r="XF343" s="228"/>
      <c r="XG343" s="228"/>
      <c r="XH343" s="228"/>
      <c r="XI343" s="228"/>
      <c r="XJ343" s="228"/>
      <c r="XK343" s="228"/>
      <c r="XL343" s="228"/>
      <c r="XM343" s="228"/>
      <c r="XN343" s="228"/>
      <c r="XO343" s="228"/>
      <c r="XP343" s="228"/>
      <c r="XQ343" s="228"/>
      <c r="XR343" s="228"/>
      <c r="XS343" s="228"/>
      <c r="XT343" s="228"/>
      <c r="XU343" s="228"/>
      <c r="XV343" s="228"/>
      <c r="XW343" s="228"/>
      <c r="XX343" s="228"/>
      <c r="XY343" s="228"/>
      <c r="XZ343" s="228"/>
      <c r="YA343" s="228"/>
      <c r="YB343" s="228"/>
      <c r="YC343" s="228"/>
      <c r="YD343" s="228"/>
      <c r="YE343" s="228"/>
      <c r="YF343" s="228"/>
      <c r="YG343" s="228"/>
      <c r="YH343" s="228"/>
      <c r="YI343" s="228"/>
      <c r="YJ343" s="228"/>
      <c r="YK343" s="228"/>
      <c r="YL343" s="228"/>
      <c r="YM343" s="228"/>
      <c r="YN343" s="228"/>
      <c r="YO343" s="228"/>
      <c r="YP343" s="228"/>
      <c r="YQ343" s="228"/>
      <c r="YR343" s="228"/>
      <c r="YS343" s="228"/>
      <c r="YT343" s="228"/>
      <c r="YU343" s="228"/>
      <c r="YV343" s="228"/>
      <c r="YW343" s="228"/>
      <c r="YX343" s="228"/>
      <c r="YY343" s="228"/>
      <c r="YZ343" s="228"/>
      <c r="ZA343" s="228"/>
      <c r="ZB343" s="228"/>
      <c r="ZC343" s="228"/>
      <c r="ZD343" s="228"/>
      <c r="ZE343" s="228"/>
      <c r="ZF343" s="228"/>
      <c r="ZG343" s="228"/>
      <c r="ZH343" s="228"/>
      <c r="ZI343" s="228"/>
      <c r="ZJ343" s="228"/>
      <c r="ZK343" s="228"/>
      <c r="ZL343" s="228"/>
      <c r="ZM343" s="228"/>
      <c r="ZN343" s="228"/>
      <c r="ZO343" s="228"/>
      <c r="ZP343" s="228"/>
      <c r="ZQ343" s="228"/>
      <c r="ZR343" s="228"/>
      <c r="ZS343" s="228"/>
      <c r="ZT343" s="228"/>
      <c r="ZU343" s="228"/>
      <c r="ZV343" s="228"/>
      <c r="ZW343" s="228"/>
      <c r="ZX343" s="228"/>
      <c r="ZY343" s="228"/>
      <c r="ZZ343" s="228"/>
      <c r="AAA343" s="228"/>
      <c r="AAB343" s="228"/>
      <c r="AAC343" s="228"/>
      <c r="AAD343" s="228"/>
      <c r="AAE343" s="228"/>
      <c r="AAF343" s="228"/>
      <c r="AAG343" s="228"/>
      <c r="AAH343" s="228"/>
      <c r="AAI343" s="228"/>
      <c r="AAJ343" s="228"/>
      <c r="AAK343" s="228"/>
      <c r="AAL343" s="228"/>
      <c r="AAM343" s="228"/>
      <c r="AAN343" s="228"/>
      <c r="AAO343" s="228"/>
      <c r="AAP343" s="228"/>
      <c r="AAQ343" s="228"/>
      <c r="AAR343" s="228"/>
      <c r="AAS343" s="228"/>
      <c r="AAT343" s="228"/>
      <c r="AAU343" s="228"/>
      <c r="AAV343" s="228"/>
      <c r="AAW343" s="228"/>
      <c r="AAX343" s="228"/>
      <c r="AAY343" s="228"/>
      <c r="AAZ343" s="228"/>
      <c r="ABA343" s="228"/>
      <c r="ABB343" s="228"/>
      <c r="ABC343" s="228"/>
      <c r="ABD343" s="228"/>
      <c r="ABE343" s="228"/>
      <c r="ABF343" s="228"/>
      <c r="ABG343" s="228"/>
      <c r="ABH343" s="228"/>
      <c r="ABI343" s="228"/>
      <c r="ABJ343" s="228"/>
      <c r="ABK343" s="228"/>
      <c r="ABL343" s="228"/>
      <c r="ABM343" s="228"/>
      <c r="ABN343" s="228"/>
      <c r="ABO343" s="228"/>
      <c r="ABP343" s="228"/>
      <c r="ABQ343" s="228"/>
      <c r="ABR343" s="228"/>
      <c r="ABS343" s="228"/>
      <c r="ABT343" s="228"/>
      <c r="ABU343" s="228"/>
      <c r="ABV343" s="228"/>
      <c r="ABW343" s="228"/>
      <c r="ABX343" s="228"/>
      <c r="ABY343" s="228"/>
      <c r="ABZ343" s="228"/>
      <c r="ACA343" s="228"/>
      <c r="ACB343" s="228"/>
      <c r="ACC343" s="228"/>
      <c r="ACD343" s="228"/>
      <c r="ACE343" s="228"/>
      <c r="ACF343" s="228"/>
      <c r="ACG343" s="228"/>
      <c r="ACH343" s="228"/>
      <c r="ACI343" s="228"/>
      <c r="ACJ343" s="228"/>
      <c r="ACK343" s="228"/>
      <c r="ACL343" s="228"/>
      <c r="ACM343" s="228"/>
      <c r="ACN343" s="228"/>
      <c r="ACO343" s="228"/>
      <c r="ACP343" s="228"/>
      <c r="ACQ343" s="228"/>
      <c r="ACR343" s="228"/>
      <c r="ACS343" s="228"/>
      <c r="ACT343" s="228"/>
      <c r="ACU343" s="228"/>
      <c r="ACV343" s="228"/>
      <c r="ACW343" s="228"/>
      <c r="ACX343" s="228"/>
      <c r="ACY343" s="228"/>
      <c r="ACZ343" s="228"/>
      <c r="ADA343" s="228"/>
      <c r="ADB343" s="228"/>
      <c r="ADC343" s="228"/>
      <c r="ADD343" s="228"/>
      <c r="ADE343" s="228"/>
      <c r="ADF343" s="228"/>
      <c r="ADG343" s="228"/>
      <c r="ADH343" s="228"/>
      <c r="ADI343" s="228"/>
      <c r="ADJ343" s="228"/>
      <c r="ADK343" s="228"/>
      <c r="ADL343" s="228"/>
      <c r="ADM343" s="228"/>
      <c r="ADN343" s="228"/>
      <c r="ADO343" s="228"/>
      <c r="ADP343" s="228"/>
      <c r="ADQ343" s="228"/>
      <c r="ADR343" s="228"/>
      <c r="ADS343" s="228"/>
      <c r="ADT343" s="228"/>
      <c r="ADU343" s="228"/>
      <c r="ADV343" s="228"/>
      <c r="ADW343" s="228"/>
      <c r="ADX343" s="228"/>
      <c r="ADY343" s="228"/>
      <c r="ADZ343" s="228"/>
      <c r="AEA343" s="228"/>
      <c r="AEB343" s="228"/>
      <c r="AEC343" s="228"/>
      <c r="AED343" s="228"/>
      <c r="AEE343" s="228"/>
      <c r="AEF343" s="228"/>
      <c r="AEG343" s="228"/>
      <c r="AEH343" s="228"/>
      <c r="AEI343" s="228"/>
      <c r="AEJ343" s="228"/>
      <c r="AEK343" s="228"/>
      <c r="AEL343" s="228"/>
      <c r="AEM343" s="228"/>
      <c r="AEN343" s="228"/>
      <c r="AEO343" s="228"/>
      <c r="AEP343" s="228"/>
      <c r="AEQ343" s="228"/>
      <c r="AER343" s="228"/>
      <c r="AES343" s="228"/>
      <c r="AET343" s="228"/>
      <c r="AEU343" s="228"/>
      <c r="AEV343" s="228"/>
      <c r="AEW343" s="228"/>
      <c r="AEX343" s="228"/>
      <c r="AEY343" s="228"/>
      <c r="AEZ343" s="228"/>
      <c r="AFA343" s="228"/>
      <c r="AFB343" s="228"/>
      <c r="AFC343" s="228"/>
      <c r="AFD343" s="228"/>
      <c r="AFE343" s="228"/>
      <c r="AFF343" s="228"/>
      <c r="AFG343" s="228"/>
      <c r="AFH343" s="228"/>
      <c r="AFI343" s="228"/>
      <c r="AFJ343" s="228"/>
      <c r="AFK343" s="228"/>
      <c r="AFL343" s="228"/>
      <c r="AFM343" s="228"/>
      <c r="AFN343" s="228"/>
      <c r="AFO343" s="228"/>
      <c r="AFP343" s="228"/>
      <c r="AFQ343" s="228"/>
      <c r="AFR343" s="228"/>
      <c r="AFS343" s="228"/>
      <c r="AFT343" s="228"/>
      <c r="AFU343" s="228"/>
      <c r="AFV343" s="228"/>
      <c r="AFW343" s="228"/>
      <c r="AFX343" s="228"/>
      <c r="AFY343" s="228"/>
      <c r="AFZ343" s="228"/>
      <c r="AGA343" s="228"/>
      <c r="AGB343" s="228"/>
      <c r="AGC343" s="228"/>
      <c r="AGD343" s="228"/>
      <c r="AGE343" s="228"/>
      <c r="AGF343" s="228"/>
      <c r="AGG343" s="228"/>
      <c r="AGH343" s="228"/>
      <c r="AGI343" s="228"/>
      <c r="AGJ343" s="228"/>
      <c r="AGK343" s="228"/>
      <c r="AGL343" s="228"/>
      <c r="AGM343" s="228"/>
      <c r="AGN343" s="228"/>
      <c r="AGO343" s="228"/>
      <c r="AGP343" s="228"/>
      <c r="AGQ343" s="228"/>
      <c r="AGR343" s="228"/>
      <c r="AGS343" s="228"/>
      <c r="AGT343" s="228"/>
      <c r="AGU343" s="228"/>
      <c r="AGV343" s="228"/>
      <c r="AGW343" s="228"/>
      <c r="AGX343" s="228"/>
      <c r="AGY343" s="228"/>
      <c r="AGZ343" s="228"/>
      <c r="AHA343" s="228"/>
      <c r="AHB343" s="228"/>
      <c r="AHC343" s="228"/>
      <c r="AHD343" s="228"/>
      <c r="AHE343" s="228"/>
      <c r="AHF343" s="228"/>
      <c r="AHG343" s="228"/>
      <c r="AHH343" s="228"/>
      <c r="AHI343" s="228"/>
      <c r="AHJ343" s="228"/>
      <c r="AHK343" s="228"/>
      <c r="AHL343" s="228"/>
      <c r="AHM343" s="228"/>
      <c r="AHN343" s="228"/>
      <c r="AHO343" s="228"/>
      <c r="AHP343" s="228"/>
      <c r="AHQ343" s="228"/>
      <c r="AHR343" s="228"/>
      <c r="AHS343" s="228"/>
      <c r="AHT343" s="228"/>
      <c r="AHU343" s="228"/>
      <c r="AHV343" s="228"/>
      <c r="AHW343" s="228"/>
      <c r="AHX343" s="228"/>
      <c r="AHY343" s="228"/>
      <c r="AHZ343" s="228"/>
      <c r="AIA343" s="228"/>
      <c r="AIB343" s="228"/>
      <c r="AIC343" s="228"/>
      <c r="AID343" s="228"/>
      <c r="AIE343" s="228"/>
      <c r="AIF343" s="228"/>
      <c r="AIG343" s="228"/>
      <c r="AIH343" s="228"/>
      <c r="AII343" s="228"/>
      <c r="AIJ343" s="228"/>
      <c r="AIK343" s="228"/>
      <c r="AIL343" s="228"/>
      <c r="AIM343" s="228"/>
      <c r="AIN343" s="228"/>
      <c r="AIO343" s="228"/>
      <c r="AIP343" s="228"/>
      <c r="AIQ343" s="228"/>
      <c r="AIR343" s="228"/>
      <c r="AIS343" s="228"/>
      <c r="AIT343" s="228"/>
      <c r="AIU343" s="228"/>
      <c r="AIV343" s="228"/>
      <c r="AIW343" s="228"/>
      <c r="AIX343" s="228"/>
      <c r="AIY343" s="228"/>
      <c r="AIZ343" s="228"/>
      <c r="AJA343" s="228"/>
      <c r="AJB343" s="228"/>
      <c r="AJC343" s="228"/>
      <c r="AJD343" s="228"/>
      <c r="AJE343" s="228"/>
      <c r="AJF343" s="228"/>
      <c r="AJG343" s="228"/>
      <c r="AJH343" s="228"/>
      <c r="AJI343" s="228"/>
      <c r="AJJ343" s="228"/>
      <c r="AJK343" s="228"/>
      <c r="AJL343" s="228"/>
      <c r="AJM343" s="228"/>
      <c r="AJN343" s="228"/>
      <c r="AJO343" s="228"/>
      <c r="AJP343" s="228"/>
      <c r="AJQ343" s="228"/>
      <c r="AJR343" s="228"/>
      <c r="AJS343" s="228"/>
      <c r="AJT343" s="228"/>
      <c r="AJU343" s="228"/>
      <c r="AJV343" s="228"/>
      <c r="AJW343" s="228"/>
      <c r="AJX343" s="228"/>
      <c r="AJY343" s="228"/>
      <c r="AJZ343" s="228"/>
      <c r="AKA343" s="228"/>
      <c r="AKB343" s="228"/>
      <c r="AKC343" s="228"/>
      <c r="AKD343" s="228"/>
      <c r="AKE343" s="228"/>
      <c r="AKF343" s="228"/>
      <c r="AKG343" s="228"/>
      <c r="AKH343" s="228"/>
      <c r="AKI343" s="228"/>
      <c r="AKJ343" s="228"/>
      <c r="AKK343" s="228"/>
      <c r="AKL343" s="228"/>
      <c r="AKM343" s="228"/>
      <c r="AKN343" s="228"/>
      <c r="AKO343" s="228"/>
      <c r="AKP343" s="228"/>
      <c r="AKQ343" s="228"/>
      <c r="AKR343" s="228"/>
      <c r="AKS343" s="228"/>
      <c r="AKT343" s="228"/>
      <c r="AKU343" s="228"/>
      <c r="AKV343" s="228"/>
      <c r="AKW343" s="228"/>
      <c r="AKX343" s="228"/>
      <c r="AKY343" s="228"/>
      <c r="AKZ343" s="228"/>
      <c r="ALA343" s="228"/>
      <c r="ALB343" s="228"/>
      <c r="ALC343" s="228"/>
      <c r="ALD343" s="228"/>
      <c r="ALE343" s="228"/>
      <c r="ALF343" s="228"/>
      <c r="ALG343" s="228"/>
      <c r="ALH343" s="228"/>
      <c r="ALI343" s="228"/>
      <c r="ALJ343" s="228"/>
      <c r="ALK343" s="228"/>
      <c r="ALL343" s="228"/>
      <c r="ALM343" s="228"/>
      <c r="ALN343" s="228"/>
      <c r="ALO343" s="228"/>
      <c r="ALP343" s="228"/>
      <c r="ALQ343" s="228"/>
      <c r="ALR343" s="228"/>
      <c r="ALS343" s="228"/>
      <c r="ALT343" s="228"/>
      <c r="ALU343" s="228"/>
      <c r="ALV343" s="228"/>
      <c r="ALW343" s="228"/>
      <c r="ALX343" s="228"/>
      <c r="ALY343" s="228"/>
      <c r="ALZ343" s="228"/>
      <c r="AMA343" s="228"/>
      <c r="AMB343" s="228"/>
      <c r="AMC343" s="228"/>
      <c r="AMD343" s="228"/>
      <c r="AME343" s="228"/>
      <c r="AMF343" s="228"/>
      <c r="AMG343" s="228"/>
      <c r="AMH343" s="228"/>
      <c r="AMI343" s="228"/>
      <c r="AMJ343" s="228"/>
      <c r="AMK343" s="228"/>
      <c r="AML343" s="228"/>
      <c r="AMM343" s="228"/>
      <c r="AMN343" s="228"/>
      <c r="AMO343" s="228"/>
      <c r="AMP343" s="228"/>
      <c r="AMQ343" s="228"/>
      <c r="AMR343" s="228"/>
      <c r="AMS343" s="228"/>
      <c r="AMT343" s="228"/>
      <c r="AMU343" s="228"/>
      <c r="AMV343" s="228"/>
      <c r="AMW343" s="228"/>
      <c r="AMX343" s="228"/>
    </row>
    <row r="344" spans="1:1038" ht="18" customHeight="1">
      <c r="A344" s="125" t="s">
        <v>1646</v>
      </c>
      <c r="B344" s="126" t="s">
        <v>1647</v>
      </c>
      <c r="D344" s="126" t="s">
        <v>1279</v>
      </c>
      <c r="E344" s="126">
        <v>55</v>
      </c>
      <c r="F344" s="126">
        <v>4</v>
      </c>
      <c r="G344" s="285" t="str">
        <f t="shared" si="87"/>
        <v>55-4</v>
      </c>
      <c r="H344" s="277">
        <v>0</v>
      </c>
      <c r="I344" s="126">
        <v>69</v>
      </c>
      <c r="K344" s="545" t="b">
        <f>IF(I345=1,IF(((VLOOKUP($G344,[1]Depth_Lookup!#REF!,9,FALSE))-(H344/100))=0,"Good",IF(((VLOOKUP($G344,[1]Depth_Lookup!$A$3:$J$550,9,FALSE))-(H344/100))&gt;0,"Too Short","Too Long")))</f>
        <v>0</v>
      </c>
      <c r="L344" s="171">
        <f>(VLOOKUP($G344,Depth_Lookup!$A$3:$J$410,10,FALSE))+(H344/100)</f>
        <v>130.91999999999999</v>
      </c>
      <c r="M344" s="171">
        <f>(VLOOKUP($G344,Depth_Lookup!$A$3:$J$410,10,FALSE))+(I344/100)</f>
        <v>131.60999999999999</v>
      </c>
      <c r="N344" s="127" t="s">
        <v>1793</v>
      </c>
      <c r="O344" s="126" t="s">
        <v>1280</v>
      </c>
      <c r="P344" s="126" t="s">
        <v>853</v>
      </c>
      <c r="Q344" s="126" t="s">
        <v>125</v>
      </c>
      <c r="R344" s="196" t="s">
        <v>1633</v>
      </c>
      <c r="S344" s="126" t="s">
        <v>700</v>
      </c>
      <c r="T344" s="126" t="s">
        <v>587</v>
      </c>
      <c r="W344" s="126" t="s">
        <v>102</v>
      </c>
      <c r="X344" s="202">
        <v>5</v>
      </c>
      <c r="Y344" s="126" t="s">
        <v>90</v>
      </c>
      <c r="Z344" s="126" t="s">
        <v>91</v>
      </c>
      <c r="AF344" s="196" t="e">
        <v>#N/A</v>
      </c>
      <c r="AI344" s="130">
        <v>63</v>
      </c>
      <c r="AO344" s="130"/>
      <c r="AU344" s="130">
        <v>1</v>
      </c>
      <c r="AV344" s="126">
        <v>1</v>
      </c>
      <c r="AW344" s="126">
        <v>0.5</v>
      </c>
      <c r="BA344" s="130">
        <v>35</v>
      </c>
      <c r="BB344" s="126">
        <v>10</v>
      </c>
      <c r="BC344" s="126">
        <v>4</v>
      </c>
      <c r="BD344" s="126" t="s">
        <v>110</v>
      </c>
      <c r="BE344" s="126" t="s">
        <v>103</v>
      </c>
      <c r="BG344" s="130"/>
      <c r="BM344" s="130">
        <v>1</v>
      </c>
      <c r="BN344" s="126">
        <v>1</v>
      </c>
      <c r="BO344" s="126">
        <v>0.5</v>
      </c>
      <c r="BY344" s="130"/>
      <c r="CG344" s="131"/>
      <c r="CH344" s="132" t="s">
        <v>1795</v>
      </c>
      <c r="CI344" s="132">
        <v>100</v>
      </c>
      <c r="CJ344" s="132" t="s">
        <v>514</v>
      </c>
      <c r="CK344" s="133"/>
      <c r="CL344" s="134"/>
      <c r="CM344" s="134"/>
      <c r="CN344" s="134"/>
      <c r="CO344" s="134"/>
      <c r="CP344" s="134"/>
      <c r="CQ344" s="134"/>
      <c r="CR344" s="134"/>
      <c r="CS344" s="134"/>
      <c r="CT344" s="134"/>
      <c r="CU344" s="134"/>
      <c r="CV344" s="134"/>
      <c r="CW344" s="134"/>
      <c r="CX344" s="134"/>
      <c r="CY344" s="134"/>
      <c r="CZ344" s="134"/>
      <c r="DA344" s="134"/>
      <c r="DB344" s="134">
        <v>65</v>
      </c>
      <c r="DC344" s="135">
        <v>35</v>
      </c>
      <c r="DD344" s="134"/>
      <c r="DE344" s="134"/>
      <c r="DF344" s="134"/>
      <c r="DG344" s="134"/>
      <c r="DH344" s="134"/>
      <c r="DI344" s="134"/>
      <c r="DJ344" s="134"/>
      <c r="DK344" s="207">
        <v>100</v>
      </c>
      <c r="DL344" s="131"/>
      <c r="DM344" s="134"/>
      <c r="DN344" s="134"/>
      <c r="DO344" s="136"/>
      <c r="DQ344" s="131"/>
      <c r="DR344" s="136"/>
      <c r="DS344" s="131"/>
      <c r="DT344" s="160" t="s">
        <v>1600</v>
      </c>
      <c r="DW344" s="215">
        <v>100</v>
      </c>
      <c r="DX344" s="214" t="e">
        <v>#N/A</v>
      </c>
      <c r="DY344" s="156" t="s">
        <v>1597</v>
      </c>
      <c r="DZ344" s="139" t="s">
        <v>1794</v>
      </c>
      <c r="EA344" s="139"/>
      <c r="ED344" s="229" t="s">
        <v>2517</v>
      </c>
      <c r="EE344" s="140"/>
      <c r="EG344" s="140"/>
      <c r="EI344" s="218"/>
      <c r="EJ344" s="143"/>
      <c r="EK344" s="221"/>
      <c r="EM344" s="109"/>
      <c r="EN344" s="109"/>
      <c r="EZ344" s="192" t="e">
        <f t="shared" si="88"/>
        <v>#DIV/0!</v>
      </c>
      <c r="FA344" s="192" t="e">
        <f t="shared" si="89"/>
        <v>#DIV/0!</v>
      </c>
      <c r="FB344" s="192" t="e">
        <f t="shared" si="90"/>
        <v>#DIV/0!</v>
      </c>
      <c r="FC344" s="192" t="e">
        <f t="shared" si="91"/>
        <v>#DIV/0!</v>
      </c>
      <c r="FD344" s="192" t="e">
        <f t="shared" si="92"/>
        <v>#DIV/0!</v>
      </c>
      <c r="FE344" s="193" t="e">
        <f t="shared" si="93"/>
        <v>#DIV/0!</v>
      </c>
      <c r="FF344" s="194" t="e">
        <f t="shared" si="94"/>
        <v>#DIV/0!</v>
      </c>
      <c r="FG344" s="144"/>
      <c r="FI344" s="778">
        <f t="shared" si="95"/>
        <v>0</v>
      </c>
      <c r="FJ344" s="779" t="e">
        <f t="shared" si="96"/>
        <v>#DIV/0!</v>
      </c>
      <c r="FK344" s="779" t="e">
        <f t="shared" si="97"/>
        <v>#DIV/0!</v>
      </c>
      <c r="FL344" s="780" t="e">
        <f t="shared" si="98"/>
        <v>#DIV/0!</v>
      </c>
      <c r="FM344" s="169" t="e">
        <f t="shared" si="99"/>
        <v>#DIV/0!</v>
      </c>
      <c r="FN344" s="783" t="e">
        <f t="shared" si="100"/>
        <v>#DIV/0!</v>
      </c>
    </row>
    <row r="345" spans="1:1038" s="288" customFormat="1" ht="18" customHeight="1">
      <c r="A345" s="352" t="s">
        <v>1646</v>
      </c>
      <c r="B345" s="227" t="s">
        <v>1647</v>
      </c>
      <c r="C345" s="227"/>
      <c r="D345" s="227" t="s">
        <v>1279</v>
      </c>
      <c r="E345" s="227">
        <v>55</v>
      </c>
      <c r="F345" s="227">
        <v>4</v>
      </c>
      <c r="G345" s="285" t="str">
        <f t="shared" si="87"/>
        <v>55-4</v>
      </c>
      <c r="H345" s="278">
        <v>69</v>
      </c>
      <c r="I345" s="227">
        <v>82</v>
      </c>
      <c r="J345" s="226"/>
      <c r="K345" s="545" t="b">
        <f>IF(I346=1,IF(((VLOOKUP($G345,[1]Depth_Lookup!#REF!,9,FALSE))-(H345/100))=0,"Good",IF(((VLOOKUP($G345,[1]Depth_Lookup!$A$3:$J$550,9,FALSE))-(H345/100))&gt;0,"Too Short","Too Long")))</f>
        <v>0</v>
      </c>
      <c r="L345" s="171">
        <f>(VLOOKUP($G345,Depth_Lookup!$A$3:$J$410,10,FALSE))+(H345/100)</f>
        <v>131.60999999999999</v>
      </c>
      <c r="M345" s="171">
        <f>(VLOOKUP($G345,Depth_Lookup!$A$3:$J$410,10,FALSE))+(I345/100)</f>
        <v>131.73999999999998</v>
      </c>
      <c r="N345" s="230" t="s">
        <v>1796</v>
      </c>
      <c r="O345" s="227" t="s">
        <v>1280</v>
      </c>
      <c r="P345" s="227" t="s">
        <v>853</v>
      </c>
      <c r="Q345" s="227" t="s">
        <v>125</v>
      </c>
      <c r="R345" s="286" t="s">
        <v>1633</v>
      </c>
      <c r="S345" s="227" t="s">
        <v>587</v>
      </c>
      <c r="T345" s="227" t="s">
        <v>700</v>
      </c>
      <c r="U345" s="227" t="s">
        <v>108</v>
      </c>
      <c r="V345" s="227" t="s">
        <v>509</v>
      </c>
      <c r="W345" s="227" t="s">
        <v>102</v>
      </c>
      <c r="X345" s="287">
        <v>5</v>
      </c>
      <c r="Y345" s="227" t="s">
        <v>90</v>
      </c>
      <c r="Z345" s="227" t="s">
        <v>91</v>
      </c>
      <c r="AA345" s="227"/>
      <c r="AB345" s="227"/>
      <c r="AC345" s="227"/>
      <c r="AD345" s="227"/>
      <c r="AE345" s="233"/>
      <c r="AF345" s="286" t="e">
        <v>#N/A</v>
      </c>
      <c r="AG345" s="237"/>
      <c r="AH345" s="227"/>
      <c r="AI345" s="240">
        <v>69</v>
      </c>
      <c r="AJ345" s="227"/>
      <c r="AK345" s="227"/>
      <c r="AL345" s="227"/>
      <c r="AM345" s="227"/>
      <c r="AN345" s="227"/>
      <c r="AO345" s="240"/>
      <c r="AP345" s="227"/>
      <c r="AQ345" s="227"/>
      <c r="AR345" s="227"/>
      <c r="AS345" s="227"/>
      <c r="AT345" s="227"/>
      <c r="AU345" s="240"/>
      <c r="AV345" s="227"/>
      <c r="AW345" s="227"/>
      <c r="AX345" s="227"/>
      <c r="AY345" s="227"/>
      <c r="AZ345" s="227"/>
      <c r="BA345" s="240">
        <v>30</v>
      </c>
      <c r="BB345" s="227">
        <v>8</v>
      </c>
      <c r="BC345" s="227">
        <v>3</v>
      </c>
      <c r="BD345" s="227" t="s">
        <v>110</v>
      </c>
      <c r="BE345" s="227" t="s">
        <v>103</v>
      </c>
      <c r="BF345" s="227"/>
      <c r="BG345" s="240"/>
      <c r="BH345" s="227"/>
      <c r="BI345" s="227"/>
      <c r="BJ345" s="227"/>
      <c r="BK345" s="227"/>
      <c r="BL345" s="227"/>
      <c r="BM345" s="240">
        <v>1</v>
      </c>
      <c r="BN345" s="227">
        <v>1</v>
      </c>
      <c r="BO345" s="227">
        <v>0.5</v>
      </c>
      <c r="BP345" s="227"/>
      <c r="BQ345" s="227"/>
      <c r="BR345" s="227"/>
      <c r="BS345" s="227"/>
      <c r="BT345" s="227"/>
      <c r="BU345" s="227"/>
      <c r="BV345" s="227"/>
      <c r="BW345" s="227"/>
      <c r="BX345" s="227"/>
      <c r="BY345" s="240"/>
      <c r="BZ345" s="227"/>
      <c r="CA345" s="227"/>
      <c r="CB345" s="227"/>
      <c r="CC345" s="227"/>
      <c r="CD345" s="227"/>
      <c r="CE345" s="227"/>
      <c r="CF345" s="227"/>
      <c r="CG345" s="250"/>
      <c r="CH345" s="149" t="s">
        <v>1329</v>
      </c>
      <c r="CI345" s="149">
        <v>90</v>
      </c>
      <c r="CJ345" s="149" t="s">
        <v>514</v>
      </c>
      <c r="CK345" s="151"/>
      <c r="CL345" s="152"/>
      <c r="CM345" s="152"/>
      <c r="CN345" s="152"/>
      <c r="CO345" s="152"/>
      <c r="CP345" s="152"/>
      <c r="CQ345" s="152"/>
      <c r="CR345" s="152"/>
      <c r="CS345" s="152"/>
      <c r="CT345" s="152"/>
      <c r="CU345" s="152"/>
      <c r="CV345" s="152"/>
      <c r="CW345" s="152"/>
      <c r="CX345" s="152"/>
      <c r="CY345" s="152"/>
      <c r="CZ345" s="152"/>
      <c r="DA345" s="152"/>
      <c r="DB345" s="152">
        <v>70</v>
      </c>
      <c r="DC345" s="229">
        <v>30</v>
      </c>
      <c r="DD345" s="152"/>
      <c r="DE345" s="152"/>
      <c r="DF345" s="152"/>
      <c r="DG345" s="152"/>
      <c r="DH345" s="152"/>
      <c r="DI345" s="152"/>
      <c r="DJ345" s="152"/>
      <c r="DK345" s="208">
        <v>100</v>
      </c>
      <c r="DL345" s="148"/>
      <c r="DM345" s="152"/>
      <c r="DN345" s="152"/>
      <c r="DO345" s="153"/>
      <c r="DQ345" s="148"/>
      <c r="DR345" s="153"/>
      <c r="DS345" s="148"/>
      <c r="DT345" s="289" t="s">
        <v>1389</v>
      </c>
      <c r="DU345" s="229"/>
      <c r="DV345" s="229"/>
      <c r="DW345" s="384">
        <v>100</v>
      </c>
      <c r="DX345" s="291" t="e">
        <v>#N/A</v>
      </c>
      <c r="DY345" s="154" t="s">
        <v>1405</v>
      </c>
      <c r="DZ345" s="154" t="s">
        <v>1797</v>
      </c>
      <c r="EA345" s="154"/>
      <c r="EB345" s="229"/>
      <c r="EC345" s="292"/>
      <c r="ED345" s="229" t="s">
        <v>2517</v>
      </c>
      <c r="EE345" s="293"/>
      <c r="EF345" s="294"/>
      <c r="EG345" s="293"/>
      <c r="EH345" s="295"/>
      <c r="EI345" s="296"/>
      <c r="EJ345" s="297"/>
      <c r="EK345" s="298"/>
      <c r="EL345" s="293"/>
      <c r="EM345" s="295"/>
      <c r="EN345" s="295"/>
      <c r="EO345" s="321"/>
      <c r="EP345" s="321"/>
      <c r="EQ345" s="321"/>
      <c r="ER345" s="321"/>
      <c r="ES345" s="321"/>
      <c r="ET345" s="321"/>
      <c r="EU345" s="321"/>
      <c r="EV345" s="322"/>
      <c r="EW345" s="322"/>
      <c r="EX345" s="322"/>
      <c r="EY345" s="322"/>
      <c r="EZ345" s="192" t="e">
        <f t="shared" si="88"/>
        <v>#DIV/0!</v>
      </c>
      <c r="FA345" s="192" t="e">
        <f t="shared" si="89"/>
        <v>#DIV/0!</v>
      </c>
      <c r="FB345" s="192" t="e">
        <f t="shared" si="90"/>
        <v>#DIV/0!</v>
      </c>
      <c r="FC345" s="192" t="e">
        <f t="shared" si="91"/>
        <v>#DIV/0!</v>
      </c>
      <c r="FD345" s="192" t="e">
        <f t="shared" si="92"/>
        <v>#DIV/0!</v>
      </c>
      <c r="FE345" s="193" t="e">
        <f t="shared" si="93"/>
        <v>#DIV/0!</v>
      </c>
      <c r="FF345" s="194" t="e">
        <f t="shared" si="94"/>
        <v>#DIV/0!</v>
      </c>
      <c r="FG345" s="321"/>
      <c r="FH345" s="295"/>
      <c r="FI345" s="778">
        <f t="shared" si="95"/>
        <v>0</v>
      </c>
      <c r="FJ345" s="779" t="e">
        <f t="shared" si="96"/>
        <v>#DIV/0!</v>
      </c>
      <c r="FK345" s="779" t="e">
        <f t="shared" si="97"/>
        <v>#DIV/0!</v>
      </c>
      <c r="FL345" s="780" t="e">
        <f t="shared" si="98"/>
        <v>#DIV/0!</v>
      </c>
      <c r="FM345" s="169" t="e">
        <f t="shared" si="99"/>
        <v>#DIV/0!</v>
      </c>
      <c r="FN345" s="783" t="e">
        <f t="shared" si="100"/>
        <v>#DIV/0!</v>
      </c>
      <c r="FO345" s="227"/>
      <c r="FP345" s="227"/>
      <c r="FQ345" s="227"/>
      <c r="FR345" s="227"/>
      <c r="FS345" s="227"/>
      <c r="FT345" s="227"/>
      <c r="FU345" s="227"/>
      <c r="FV345" s="227"/>
      <c r="FW345" s="227"/>
      <c r="FX345" s="227"/>
      <c r="FY345" s="227"/>
      <c r="FZ345" s="227"/>
      <c r="GA345" s="227"/>
      <c r="GB345" s="227"/>
      <c r="GC345" s="227"/>
      <c r="GD345" s="227"/>
      <c r="GE345" s="227"/>
      <c r="GF345" s="227"/>
      <c r="GG345" s="227"/>
      <c r="GH345" s="227"/>
      <c r="GI345" s="227"/>
      <c r="GJ345" s="227"/>
      <c r="GK345" s="227"/>
      <c r="GL345" s="227"/>
      <c r="GM345" s="227"/>
      <c r="GN345" s="227"/>
      <c r="GO345" s="227"/>
      <c r="GP345" s="227"/>
      <c r="GQ345" s="227"/>
      <c r="GR345" s="227"/>
      <c r="GS345" s="227"/>
      <c r="GT345" s="227"/>
      <c r="GU345" s="227"/>
      <c r="GV345" s="227"/>
      <c r="GW345" s="227"/>
      <c r="GX345" s="227"/>
      <c r="GY345" s="227"/>
      <c r="GZ345" s="227"/>
      <c r="HA345" s="227"/>
      <c r="HB345" s="227"/>
      <c r="HC345" s="227"/>
      <c r="HD345" s="227"/>
      <c r="HE345" s="227"/>
      <c r="HF345" s="227"/>
      <c r="HG345" s="227"/>
      <c r="HH345" s="227"/>
      <c r="HI345" s="227"/>
      <c r="HJ345" s="227"/>
      <c r="HK345" s="227"/>
      <c r="HL345" s="227"/>
      <c r="HM345" s="227"/>
      <c r="HN345" s="227"/>
      <c r="HO345" s="227"/>
      <c r="HP345" s="227"/>
      <c r="HQ345" s="227"/>
      <c r="HR345" s="227"/>
      <c r="HS345" s="227"/>
      <c r="HT345" s="227"/>
      <c r="HU345" s="227"/>
      <c r="HV345" s="227"/>
      <c r="HW345" s="227"/>
      <c r="HX345" s="227"/>
      <c r="HY345" s="227"/>
      <c r="HZ345" s="227"/>
      <c r="IA345" s="227"/>
      <c r="IB345" s="227"/>
      <c r="IC345" s="227"/>
      <c r="ID345" s="227"/>
      <c r="IE345" s="227"/>
      <c r="IF345" s="227"/>
      <c r="IG345" s="227"/>
      <c r="IH345" s="227"/>
      <c r="II345" s="227"/>
      <c r="IJ345" s="227"/>
      <c r="IK345" s="227"/>
      <c r="IL345" s="227"/>
      <c r="IM345" s="227"/>
      <c r="IN345" s="227"/>
      <c r="IO345" s="227"/>
      <c r="IP345" s="227"/>
      <c r="IQ345" s="227"/>
      <c r="IR345" s="227"/>
      <c r="IS345" s="227"/>
      <c r="IT345" s="227"/>
      <c r="IU345" s="227"/>
      <c r="IV345" s="227"/>
      <c r="IW345" s="227"/>
      <c r="IX345" s="227"/>
      <c r="IY345" s="227"/>
      <c r="IZ345" s="227"/>
      <c r="JA345" s="227"/>
      <c r="JB345" s="227"/>
      <c r="JC345" s="227"/>
      <c r="JD345" s="227"/>
      <c r="JE345" s="227"/>
      <c r="JF345" s="227"/>
      <c r="JG345" s="227"/>
      <c r="JH345" s="227"/>
      <c r="JI345" s="227"/>
      <c r="JJ345" s="227"/>
      <c r="JK345" s="227"/>
      <c r="JL345" s="227"/>
      <c r="JM345" s="227"/>
      <c r="JN345" s="227"/>
      <c r="JO345" s="227"/>
      <c r="JP345" s="227"/>
      <c r="JQ345" s="227"/>
      <c r="JR345" s="227"/>
      <c r="JS345" s="227"/>
      <c r="JT345" s="227"/>
      <c r="JU345" s="227"/>
      <c r="JV345" s="227"/>
      <c r="JW345" s="227"/>
      <c r="JX345" s="227"/>
      <c r="JY345" s="227"/>
      <c r="JZ345" s="227"/>
      <c r="KA345" s="227"/>
      <c r="KB345" s="227"/>
      <c r="KC345" s="227"/>
      <c r="KD345" s="227"/>
      <c r="KE345" s="227"/>
      <c r="KF345" s="227"/>
      <c r="KG345" s="227"/>
      <c r="KH345" s="227"/>
      <c r="KI345" s="227"/>
      <c r="KJ345" s="227"/>
      <c r="KK345" s="227"/>
      <c r="KL345" s="227"/>
      <c r="KM345" s="227"/>
      <c r="KN345" s="227"/>
      <c r="KO345" s="227"/>
      <c r="KP345" s="227"/>
      <c r="KQ345" s="227"/>
      <c r="KR345" s="227"/>
      <c r="KS345" s="227"/>
      <c r="KT345" s="227"/>
      <c r="KU345" s="227"/>
      <c r="KV345" s="227"/>
      <c r="KW345" s="227"/>
      <c r="KX345" s="227"/>
      <c r="KY345" s="227"/>
      <c r="KZ345" s="227"/>
      <c r="LA345" s="227"/>
      <c r="LB345" s="227"/>
      <c r="LC345" s="227"/>
      <c r="LD345" s="227"/>
      <c r="LE345" s="227"/>
      <c r="LF345" s="227"/>
      <c r="LG345" s="227"/>
      <c r="LH345" s="227"/>
      <c r="LI345" s="227"/>
      <c r="LJ345" s="227"/>
      <c r="LK345" s="227"/>
      <c r="LL345" s="227"/>
      <c r="LM345" s="227"/>
      <c r="LN345" s="227"/>
      <c r="LO345" s="227"/>
      <c r="LP345" s="227"/>
      <c r="LQ345" s="227"/>
      <c r="LR345" s="227"/>
      <c r="LS345" s="227"/>
      <c r="LT345" s="227"/>
      <c r="LU345" s="227"/>
      <c r="LV345" s="227"/>
      <c r="LW345" s="227"/>
      <c r="LX345" s="227"/>
      <c r="LY345" s="227"/>
      <c r="LZ345" s="227"/>
      <c r="MA345" s="227"/>
      <c r="MB345" s="227"/>
      <c r="MC345" s="227"/>
      <c r="MD345" s="227"/>
      <c r="ME345" s="227"/>
      <c r="MF345" s="227"/>
      <c r="MG345" s="227"/>
      <c r="MH345" s="227"/>
      <c r="MI345" s="227"/>
      <c r="MJ345" s="227"/>
      <c r="MK345" s="227"/>
      <c r="ML345" s="227"/>
      <c r="MM345" s="227"/>
      <c r="MN345" s="227"/>
      <c r="MO345" s="227"/>
      <c r="MP345" s="227"/>
      <c r="MQ345" s="227"/>
      <c r="MR345" s="227"/>
      <c r="MS345" s="227"/>
      <c r="MT345" s="227"/>
      <c r="MU345" s="227"/>
      <c r="MV345" s="227"/>
      <c r="MW345" s="227"/>
      <c r="MX345" s="227"/>
      <c r="MY345" s="227"/>
      <c r="MZ345" s="227"/>
      <c r="NA345" s="227"/>
      <c r="NB345" s="227"/>
      <c r="NC345" s="227"/>
      <c r="ND345" s="227"/>
      <c r="NE345" s="227"/>
      <c r="NF345" s="227"/>
      <c r="NG345" s="227"/>
      <c r="NH345" s="227"/>
      <c r="NI345" s="227"/>
      <c r="NJ345" s="227"/>
      <c r="NK345" s="227"/>
      <c r="NL345" s="227"/>
      <c r="NM345" s="227"/>
      <c r="NN345" s="227"/>
      <c r="NO345" s="227"/>
      <c r="NP345" s="227"/>
      <c r="NQ345" s="227"/>
      <c r="NR345" s="227"/>
      <c r="NS345" s="227"/>
      <c r="NT345" s="227"/>
      <c r="NU345" s="227"/>
      <c r="NV345" s="227"/>
      <c r="NW345" s="227"/>
      <c r="NX345" s="227"/>
      <c r="NY345" s="227"/>
      <c r="NZ345" s="227"/>
      <c r="OA345" s="227"/>
      <c r="OB345" s="227"/>
      <c r="OC345" s="227"/>
      <c r="OD345" s="227"/>
      <c r="OE345" s="227"/>
      <c r="OF345" s="227"/>
      <c r="OG345" s="227"/>
      <c r="OH345" s="227"/>
      <c r="OI345" s="227"/>
      <c r="OJ345" s="227"/>
      <c r="OK345" s="227"/>
      <c r="OL345" s="227"/>
      <c r="OM345" s="227"/>
      <c r="ON345" s="227"/>
      <c r="OO345" s="227"/>
      <c r="OP345" s="227"/>
      <c r="OQ345" s="227"/>
      <c r="OR345" s="227"/>
      <c r="OS345" s="227"/>
      <c r="OT345" s="227"/>
      <c r="OU345" s="227"/>
      <c r="OV345" s="227"/>
      <c r="OW345" s="227"/>
      <c r="OX345" s="227"/>
      <c r="OY345" s="227"/>
      <c r="OZ345" s="227"/>
      <c r="PA345" s="227"/>
      <c r="PB345" s="227"/>
      <c r="PC345" s="227"/>
      <c r="PD345" s="227"/>
      <c r="PE345" s="227"/>
      <c r="PF345" s="227"/>
      <c r="PG345" s="227"/>
      <c r="PH345" s="227"/>
      <c r="PI345" s="227"/>
      <c r="PJ345" s="227"/>
      <c r="PK345" s="227"/>
      <c r="PL345" s="227"/>
      <c r="PM345" s="227"/>
      <c r="PN345" s="227"/>
      <c r="PO345" s="227"/>
      <c r="PP345" s="227"/>
      <c r="PQ345" s="227"/>
      <c r="PR345" s="227"/>
      <c r="PS345" s="227"/>
      <c r="PT345" s="227"/>
      <c r="PU345" s="227"/>
      <c r="PV345" s="227"/>
      <c r="PW345" s="227"/>
      <c r="PX345" s="227"/>
      <c r="PY345" s="227"/>
      <c r="PZ345" s="227"/>
      <c r="QA345" s="227"/>
      <c r="QB345" s="227"/>
      <c r="QC345" s="227"/>
      <c r="QD345" s="227"/>
      <c r="QE345" s="227"/>
      <c r="QF345" s="227"/>
      <c r="QG345" s="227"/>
      <c r="QH345" s="227"/>
      <c r="QI345" s="227"/>
      <c r="QJ345" s="227"/>
      <c r="QK345" s="227"/>
      <c r="QL345" s="227"/>
      <c r="QM345" s="227"/>
      <c r="QN345" s="227"/>
      <c r="QO345" s="227"/>
      <c r="QP345" s="227"/>
      <c r="QQ345" s="227"/>
      <c r="QR345" s="227"/>
      <c r="QS345" s="227"/>
      <c r="QT345" s="227"/>
      <c r="QU345" s="227"/>
      <c r="QV345" s="227"/>
      <c r="QW345" s="227"/>
      <c r="QX345" s="227"/>
      <c r="QY345" s="227"/>
      <c r="QZ345" s="227"/>
      <c r="RA345" s="227"/>
      <c r="RB345" s="227"/>
      <c r="RC345" s="227"/>
      <c r="RD345" s="227"/>
      <c r="RE345" s="227"/>
      <c r="RF345" s="227"/>
      <c r="RG345" s="227"/>
      <c r="RH345" s="227"/>
      <c r="RI345" s="227"/>
      <c r="RJ345" s="227"/>
      <c r="RK345" s="227"/>
      <c r="RL345" s="227"/>
      <c r="RM345" s="227"/>
      <c r="RN345" s="227"/>
      <c r="RO345" s="227"/>
      <c r="RP345" s="227"/>
      <c r="RQ345" s="227"/>
      <c r="RR345" s="227"/>
      <c r="RS345" s="227"/>
      <c r="RT345" s="227"/>
      <c r="RU345" s="227"/>
      <c r="RV345" s="227"/>
      <c r="RW345" s="227"/>
      <c r="RX345" s="227"/>
      <c r="RY345" s="227"/>
      <c r="RZ345" s="227"/>
      <c r="SA345" s="227"/>
      <c r="SB345" s="227"/>
      <c r="SC345" s="227"/>
      <c r="SD345" s="227"/>
      <c r="SE345" s="227"/>
      <c r="SF345" s="227"/>
      <c r="SG345" s="227"/>
      <c r="SH345" s="227"/>
      <c r="SI345" s="227"/>
      <c r="SJ345" s="227"/>
      <c r="SK345" s="227"/>
      <c r="SL345" s="227"/>
      <c r="SM345" s="227"/>
      <c r="SN345" s="227"/>
      <c r="SO345" s="227"/>
      <c r="SP345" s="227"/>
      <c r="SQ345" s="227"/>
      <c r="SR345" s="227"/>
      <c r="SS345" s="227"/>
      <c r="ST345" s="227"/>
      <c r="SU345" s="227"/>
      <c r="SV345" s="227"/>
      <c r="SW345" s="227"/>
      <c r="SX345" s="227"/>
      <c r="SY345" s="227"/>
      <c r="SZ345" s="227"/>
      <c r="TA345" s="227"/>
      <c r="TB345" s="227"/>
      <c r="TC345" s="227"/>
      <c r="TD345" s="227"/>
      <c r="TE345" s="227"/>
      <c r="TF345" s="227"/>
      <c r="TG345" s="227"/>
      <c r="TH345" s="227"/>
      <c r="TI345" s="227"/>
      <c r="TJ345" s="227"/>
      <c r="TK345" s="227"/>
      <c r="TL345" s="227"/>
      <c r="TM345" s="227"/>
      <c r="TN345" s="227"/>
      <c r="TO345" s="227"/>
      <c r="TP345" s="227"/>
      <c r="TQ345" s="227"/>
      <c r="TR345" s="227"/>
      <c r="TS345" s="227"/>
      <c r="TT345" s="227"/>
      <c r="TU345" s="227"/>
      <c r="TV345" s="227"/>
      <c r="TW345" s="227"/>
      <c r="TX345" s="227"/>
      <c r="TY345" s="227"/>
      <c r="TZ345" s="227"/>
      <c r="UA345" s="227"/>
      <c r="UB345" s="227"/>
      <c r="UC345" s="227"/>
      <c r="UD345" s="227"/>
      <c r="UE345" s="227"/>
      <c r="UF345" s="227"/>
      <c r="UG345" s="227"/>
      <c r="UH345" s="227"/>
      <c r="UI345" s="227"/>
      <c r="UJ345" s="227"/>
      <c r="UK345" s="227"/>
      <c r="UL345" s="227"/>
      <c r="UM345" s="227"/>
      <c r="UN345" s="227"/>
      <c r="UO345" s="227"/>
      <c r="UP345" s="227"/>
      <c r="UQ345" s="227"/>
      <c r="UR345" s="227"/>
      <c r="US345" s="227"/>
      <c r="UT345" s="227"/>
      <c r="UU345" s="227"/>
      <c r="UV345" s="227"/>
      <c r="UW345" s="227"/>
      <c r="UX345" s="227"/>
      <c r="UY345" s="227"/>
      <c r="UZ345" s="227"/>
      <c r="VA345" s="227"/>
      <c r="VB345" s="227"/>
      <c r="VC345" s="227"/>
      <c r="VD345" s="227"/>
      <c r="VE345" s="227"/>
      <c r="VF345" s="227"/>
      <c r="VG345" s="227"/>
      <c r="VH345" s="227"/>
      <c r="VI345" s="227"/>
      <c r="VJ345" s="227"/>
      <c r="VK345" s="227"/>
      <c r="VL345" s="227"/>
      <c r="VM345" s="227"/>
      <c r="VN345" s="227"/>
      <c r="VO345" s="227"/>
      <c r="VP345" s="227"/>
      <c r="VQ345" s="227"/>
      <c r="VR345" s="227"/>
      <c r="VS345" s="227"/>
      <c r="VT345" s="227"/>
      <c r="VU345" s="227"/>
      <c r="VV345" s="227"/>
      <c r="VW345" s="227"/>
      <c r="VX345" s="227"/>
      <c r="VY345" s="227"/>
      <c r="VZ345" s="227"/>
      <c r="WA345" s="227"/>
      <c r="WB345" s="227"/>
      <c r="WC345" s="227"/>
      <c r="WD345" s="227"/>
      <c r="WE345" s="227"/>
      <c r="WF345" s="227"/>
      <c r="WG345" s="227"/>
      <c r="WH345" s="227"/>
      <c r="WI345" s="227"/>
      <c r="WJ345" s="227"/>
      <c r="WK345" s="227"/>
      <c r="WL345" s="227"/>
      <c r="WM345" s="227"/>
      <c r="WN345" s="227"/>
      <c r="WO345" s="227"/>
      <c r="WP345" s="227"/>
      <c r="WQ345" s="227"/>
      <c r="WR345" s="227"/>
      <c r="WS345" s="227"/>
      <c r="WT345" s="227"/>
      <c r="WU345" s="227"/>
      <c r="WV345" s="227"/>
      <c r="WW345" s="227"/>
      <c r="WX345" s="227"/>
      <c r="WY345" s="227"/>
      <c r="WZ345" s="227"/>
      <c r="XA345" s="227"/>
      <c r="XB345" s="227"/>
      <c r="XC345" s="227"/>
      <c r="XD345" s="227"/>
      <c r="XE345" s="227"/>
      <c r="XF345" s="227"/>
      <c r="XG345" s="227"/>
      <c r="XH345" s="227"/>
      <c r="XI345" s="227"/>
      <c r="XJ345" s="227"/>
      <c r="XK345" s="227"/>
      <c r="XL345" s="227"/>
      <c r="XM345" s="227"/>
      <c r="XN345" s="227"/>
      <c r="XO345" s="227"/>
      <c r="XP345" s="227"/>
      <c r="XQ345" s="227"/>
      <c r="XR345" s="227"/>
      <c r="XS345" s="227"/>
      <c r="XT345" s="227"/>
      <c r="XU345" s="227"/>
      <c r="XV345" s="227"/>
      <c r="XW345" s="227"/>
      <c r="XX345" s="227"/>
      <c r="XY345" s="227"/>
      <c r="XZ345" s="227"/>
      <c r="YA345" s="227"/>
      <c r="YB345" s="227"/>
      <c r="YC345" s="227"/>
      <c r="YD345" s="227"/>
      <c r="YE345" s="227"/>
      <c r="YF345" s="227"/>
      <c r="YG345" s="227"/>
      <c r="YH345" s="227"/>
      <c r="YI345" s="227"/>
      <c r="YJ345" s="227"/>
      <c r="YK345" s="227"/>
      <c r="YL345" s="227"/>
      <c r="YM345" s="227"/>
      <c r="YN345" s="227"/>
      <c r="YO345" s="227"/>
      <c r="YP345" s="227"/>
      <c r="YQ345" s="227"/>
      <c r="YR345" s="227"/>
      <c r="YS345" s="227"/>
      <c r="YT345" s="227"/>
      <c r="YU345" s="227"/>
      <c r="YV345" s="227"/>
      <c r="YW345" s="227"/>
      <c r="YX345" s="227"/>
      <c r="YY345" s="227"/>
      <c r="YZ345" s="227"/>
      <c r="ZA345" s="227"/>
      <c r="ZB345" s="227"/>
      <c r="ZC345" s="227"/>
      <c r="ZD345" s="227"/>
      <c r="ZE345" s="227"/>
      <c r="ZF345" s="227"/>
      <c r="ZG345" s="227"/>
      <c r="ZH345" s="227"/>
      <c r="ZI345" s="227"/>
      <c r="ZJ345" s="227"/>
      <c r="ZK345" s="227"/>
      <c r="ZL345" s="227"/>
      <c r="ZM345" s="227"/>
      <c r="ZN345" s="227"/>
      <c r="ZO345" s="227"/>
      <c r="ZP345" s="227"/>
      <c r="ZQ345" s="227"/>
      <c r="ZR345" s="227"/>
      <c r="ZS345" s="227"/>
      <c r="ZT345" s="227"/>
      <c r="ZU345" s="227"/>
      <c r="ZV345" s="227"/>
      <c r="ZW345" s="227"/>
      <c r="ZX345" s="227"/>
      <c r="ZY345" s="227"/>
      <c r="ZZ345" s="227"/>
      <c r="AAA345" s="227"/>
      <c r="AAB345" s="227"/>
      <c r="AAC345" s="227"/>
      <c r="AAD345" s="227"/>
      <c r="AAE345" s="227"/>
      <c r="AAF345" s="227"/>
      <c r="AAG345" s="227"/>
      <c r="AAH345" s="227"/>
      <c r="AAI345" s="227"/>
      <c r="AAJ345" s="227"/>
      <c r="AAK345" s="227"/>
      <c r="AAL345" s="227"/>
      <c r="AAM345" s="227"/>
      <c r="AAN345" s="227"/>
      <c r="AAO345" s="227"/>
      <c r="AAP345" s="227"/>
      <c r="AAQ345" s="227"/>
      <c r="AAR345" s="227"/>
      <c r="AAS345" s="227"/>
      <c r="AAT345" s="227"/>
      <c r="AAU345" s="227"/>
      <c r="AAV345" s="227"/>
      <c r="AAW345" s="227"/>
      <c r="AAX345" s="227"/>
      <c r="AAY345" s="227"/>
      <c r="AAZ345" s="227"/>
      <c r="ABA345" s="227"/>
      <c r="ABB345" s="227"/>
      <c r="ABC345" s="227"/>
      <c r="ABD345" s="227"/>
      <c r="ABE345" s="227"/>
      <c r="ABF345" s="227"/>
      <c r="ABG345" s="227"/>
      <c r="ABH345" s="227"/>
      <c r="ABI345" s="227"/>
      <c r="ABJ345" s="227"/>
      <c r="ABK345" s="227"/>
      <c r="ABL345" s="227"/>
      <c r="ABM345" s="227"/>
      <c r="ABN345" s="227"/>
      <c r="ABO345" s="227"/>
      <c r="ABP345" s="227"/>
      <c r="ABQ345" s="227"/>
      <c r="ABR345" s="227"/>
      <c r="ABS345" s="227"/>
      <c r="ABT345" s="227"/>
      <c r="ABU345" s="227"/>
      <c r="ABV345" s="227"/>
      <c r="ABW345" s="227"/>
      <c r="ABX345" s="227"/>
      <c r="ABY345" s="227"/>
      <c r="ABZ345" s="227"/>
      <c r="ACA345" s="227"/>
      <c r="ACB345" s="227"/>
      <c r="ACC345" s="227"/>
      <c r="ACD345" s="227"/>
      <c r="ACE345" s="227"/>
      <c r="ACF345" s="227"/>
      <c r="ACG345" s="227"/>
      <c r="ACH345" s="227"/>
      <c r="ACI345" s="227"/>
      <c r="ACJ345" s="227"/>
      <c r="ACK345" s="227"/>
      <c r="ACL345" s="227"/>
      <c r="ACM345" s="227"/>
      <c r="ACN345" s="227"/>
      <c r="ACO345" s="227"/>
      <c r="ACP345" s="227"/>
      <c r="ACQ345" s="227"/>
      <c r="ACR345" s="227"/>
      <c r="ACS345" s="227"/>
      <c r="ACT345" s="227"/>
      <c r="ACU345" s="227"/>
      <c r="ACV345" s="227"/>
      <c r="ACW345" s="227"/>
      <c r="ACX345" s="227"/>
      <c r="ACY345" s="227"/>
      <c r="ACZ345" s="227"/>
      <c r="ADA345" s="227"/>
      <c r="ADB345" s="227"/>
      <c r="ADC345" s="227"/>
      <c r="ADD345" s="227"/>
      <c r="ADE345" s="227"/>
      <c r="ADF345" s="227"/>
      <c r="ADG345" s="227"/>
      <c r="ADH345" s="227"/>
      <c r="ADI345" s="227"/>
      <c r="ADJ345" s="227"/>
      <c r="ADK345" s="227"/>
      <c r="ADL345" s="227"/>
      <c r="ADM345" s="227"/>
      <c r="ADN345" s="227"/>
      <c r="ADO345" s="227"/>
      <c r="ADP345" s="227"/>
      <c r="ADQ345" s="227"/>
      <c r="ADR345" s="227"/>
      <c r="ADS345" s="227"/>
      <c r="ADT345" s="227"/>
      <c r="ADU345" s="227"/>
      <c r="ADV345" s="227"/>
      <c r="ADW345" s="227"/>
      <c r="ADX345" s="227"/>
      <c r="ADY345" s="227"/>
      <c r="ADZ345" s="227"/>
      <c r="AEA345" s="227"/>
      <c r="AEB345" s="227"/>
      <c r="AEC345" s="227"/>
      <c r="AED345" s="227"/>
      <c r="AEE345" s="227"/>
      <c r="AEF345" s="227"/>
      <c r="AEG345" s="227"/>
      <c r="AEH345" s="227"/>
      <c r="AEI345" s="227"/>
      <c r="AEJ345" s="227"/>
      <c r="AEK345" s="227"/>
      <c r="AEL345" s="227"/>
      <c r="AEM345" s="227"/>
      <c r="AEN345" s="227"/>
      <c r="AEO345" s="227"/>
      <c r="AEP345" s="227"/>
      <c r="AEQ345" s="227"/>
      <c r="AER345" s="227"/>
      <c r="AES345" s="227"/>
      <c r="AET345" s="227"/>
      <c r="AEU345" s="227"/>
      <c r="AEV345" s="227"/>
      <c r="AEW345" s="227"/>
      <c r="AEX345" s="227"/>
      <c r="AEY345" s="227"/>
      <c r="AEZ345" s="227"/>
      <c r="AFA345" s="227"/>
      <c r="AFB345" s="227"/>
      <c r="AFC345" s="227"/>
      <c r="AFD345" s="227"/>
      <c r="AFE345" s="227"/>
      <c r="AFF345" s="227"/>
      <c r="AFG345" s="227"/>
      <c r="AFH345" s="227"/>
      <c r="AFI345" s="227"/>
      <c r="AFJ345" s="227"/>
      <c r="AFK345" s="227"/>
      <c r="AFL345" s="227"/>
      <c r="AFM345" s="227"/>
      <c r="AFN345" s="227"/>
      <c r="AFO345" s="227"/>
      <c r="AFP345" s="227"/>
      <c r="AFQ345" s="227"/>
      <c r="AFR345" s="227"/>
      <c r="AFS345" s="227"/>
      <c r="AFT345" s="227"/>
      <c r="AFU345" s="227"/>
      <c r="AFV345" s="227"/>
      <c r="AFW345" s="227"/>
      <c r="AFX345" s="227"/>
      <c r="AFY345" s="227"/>
      <c r="AFZ345" s="227"/>
      <c r="AGA345" s="227"/>
      <c r="AGB345" s="227"/>
      <c r="AGC345" s="227"/>
      <c r="AGD345" s="227"/>
      <c r="AGE345" s="227"/>
      <c r="AGF345" s="227"/>
      <c r="AGG345" s="227"/>
      <c r="AGH345" s="227"/>
      <c r="AGI345" s="227"/>
      <c r="AGJ345" s="227"/>
      <c r="AGK345" s="227"/>
      <c r="AGL345" s="227"/>
      <c r="AGM345" s="227"/>
      <c r="AGN345" s="227"/>
      <c r="AGO345" s="227"/>
      <c r="AGP345" s="227"/>
      <c r="AGQ345" s="227"/>
      <c r="AGR345" s="227"/>
      <c r="AGS345" s="227"/>
      <c r="AGT345" s="227"/>
      <c r="AGU345" s="227"/>
      <c r="AGV345" s="227"/>
      <c r="AGW345" s="227"/>
      <c r="AGX345" s="227"/>
      <c r="AGY345" s="227"/>
      <c r="AGZ345" s="227"/>
      <c r="AHA345" s="227"/>
      <c r="AHB345" s="227"/>
      <c r="AHC345" s="227"/>
      <c r="AHD345" s="227"/>
      <c r="AHE345" s="227"/>
      <c r="AHF345" s="227"/>
      <c r="AHG345" s="227"/>
      <c r="AHH345" s="227"/>
      <c r="AHI345" s="227"/>
      <c r="AHJ345" s="227"/>
      <c r="AHK345" s="227"/>
      <c r="AHL345" s="227"/>
      <c r="AHM345" s="227"/>
      <c r="AHN345" s="227"/>
      <c r="AHO345" s="227"/>
      <c r="AHP345" s="227"/>
      <c r="AHQ345" s="227"/>
      <c r="AHR345" s="227"/>
      <c r="AHS345" s="227"/>
      <c r="AHT345" s="227"/>
      <c r="AHU345" s="227"/>
      <c r="AHV345" s="227"/>
      <c r="AHW345" s="227"/>
      <c r="AHX345" s="227"/>
      <c r="AHY345" s="227"/>
      <c r="AHZ345" s="227"/>
      <c r="AIA345" s="227"/>
      <c r="AIB345" s="227"/>
      <c r="AIC345" s="227"/>
      <c r="AID345" s="227"/>
      <c r="AIE345" s="227"/>
      <c r="AIF345" s="227"/>
      <c r="AIG345" s="227"/>
      <c r="AIH345" s="227"/>
      <c r="AII345" s="227"/>
      <c r="AIJ345" s="227"/>
      <c r="AIK345" s="227"/>
      <c r="AIL345" s="227"/>
      <c r="AIM345" s="227"/>
      <c r="AIN345" s="227"/>
      <c r="AIO345" s="227"/>
      <c r="AIP345" s="227"/>
      <c r="AIQ345" s="227"/>
      <c r="AIR345" s="227"/>
      <c r="AIS345" s="227"/>
      <c r="AIT345" s="227"/>
      <c r="AIU345" s="227"/>
      <c r="AIV345" s="227"/>
      <c r="AIW345" s="227"/>
      <c r="AIX345" s="227"/>
      <c r="AIY345" s="227"/>
      <c r="AIZ345" s="227"/>
      <c r="AJA345" s="227"/>
      <c r="AJB345" s="227"/>
      <c r="AJC345" s="227"/>
      <c r="AJD345" s="227"/>
      <c r="AJE345" s="227"/>
      <c r="AJF345" s="227"/>
      <c r="AJG345" s="227"/>
      <c r="AJH345" s="227"/>
      <c r="AJI345" s="227"/>
      <c r="AJJ345" s="227"/>
      <c r="AJK345" s="227"/>
      <c r="AJL345" s="227"/>
      <c r="AJM345" s="227"/>
      <c r="AJN345" s="227"/>
      <c r="AJO345" s="227"/>
      <c r="AJP345" s="227"/>
      <c r="AJQ345" s="227"/>
      <c r="AJR345" s="227"/>
      <c r="AJS345" s="227"/>
      <c r="AJT345" s="227"/>
      <c r="AJU345" s="227"/>
      <c r="AJV345" s="227"/>
      <c r="AJW345" s="227"/>
      <c r="AJX345" s="227"/>
      <c r="AJY345" s="227"/>
      <c r="AJZ345" s="227"/>
      <c r="AKA345" s="227"/>
      <c r="AKB345" s="227"/>
      <c r="AKC345" s="227"/>
      <c r="AKD345" s="227"/>
      <c r="AKE345" s="227"/>
      <c r="AKF345" s="227"/>
      <c r="AKG345" s="227"/>
      <c r="AKH345" s="227"/>
      <c r="AKI345" s="227"/>
      <c r="AKJ345" s="227"/>
      <c r="AKK345" s="227"/>
      <c r="AKL345" s="227"/>
      <c r="AKM345" s="227"/>
      <c r="AKN345" s="227"/>
      <c r="AKO345" s="227"/>
      <c r="AKP345" s="227"/>
      <c r="AKQ345" s="227"/>
      <c r="AKR345" s="227"/>
      <c r="AKS345" s="227"/>
      <c r="AKT345" s="227"/>
      <c r="AKU345" s="227"/>
      <c r="AKV345" s="227"/>
      <c r="AKW345" s="227"/>
      <c r="AKX345" s="227"/>
      <c r="AKY345" s="227"/>
      <c r="AKZ345" s="227"/>
      <c r="ALA345" s="227"/>
      <c r="ALB345" s="227"/>
      <c r="ALC345" s="227"/>
      <c r="ALD345" s="227"/>
      <c r="ALE345" s="227"/>
      <c r="ALF345" s="227"/>
      <c r="ALG345" s="227"/>
      <c r="ALH345" s="227"/>
      <c r="ALI345" s="227"/>
      <c r="ALJ345" s="227"/>
      <c r="ALK345" s="227"/>
      <c r="ALL345" s="227"/>
      <c r="ALM345" s="227"/>
      <c r="ALN345" s="227"/>
      <c r="ALO345" s="227"/>
      <c r="ALP345" s="227"/>
      <c r="ALQ345" s="227"/>
      <c r="ALR345" s="227"/>
      <c r="ALS345" s="227"/>
      <c r="ALT345" s="227"/>
      <c r="ALU345" s="227"/>
      <c r="ALV345" s="227"/>
      <c r="ALW345" s="227"/>
      <c r="ALX345" s="227"/>
      <c r="ALY345" s="227"/>
      <c r="ALZ345" s="227"/>
      <c r="AMA345" s="227"/>
      <c r="AMB345" s="227"/>
      <c r="AMC345" s="227"/>
      <c r="AMD345" s="227"/>
      <c r="AME345" s="227"/>
      <c r="AMF345" s="227"/>
      <c r="AMG345" s="227"/>
      <c r="AMH345" s="227"/>
      <c r="AMI345" s="227"/>
      <c r="AMJ345" s="227"/>
      <c r="AMK345" s="227"/>
      <c r="AML345" s="227"/>
      <c r="AMM345" s="227"/>
      <c r="AMN345" s="227"/>
      <c r="AMO345" s="227"/>
      <c r="AMP345" s="227"/>
      <c r="AMQ345" s="227"/>
      <c r="AMR345" s="227"/>
      <c r="AMS345" s="227"/>
      <c r="AMT345" s="227"/>
      <c r="AMU345" s="227"/>
      <c r="AMV345" s="227"/>
      <c r="AMW345" s="227"/>
      <c r="AMX345" s="227"/>
    </row>
    <row r="346" spans="1:1038" ht="18" customHeight="1">
      <c r="A346" s="125" t="s">
        <v>1646</v>
      </c>
      <c r="B346" s="126" t="s">
        <v>1647</v>
      </c>
      <c r="D346" s="126" t="s">
        <v>1279</v>
      </c>
      <c r="E346" s="126">
        <v>56</v>
      </c>
      <c r="F346" s="126">
        <v>1</v>
      </c>
      <c r="G346" s="285" t="str">
        <f t="shared" si="87"/>
        <v>56-1</v>
      </c>
      <c r="H346" s="277">
        <v>0</v>
      </c>
      <c r="I346" s="126">
        <v>47.5</v>
      </c>
      <c r="K346" s="545" t="b">
        <f>IF(I347=1,IF(((VLOOKUP($G346,[1]Depth_Lookup!#REF!,9,FALSE))-(H346/100))=0,"Good",IF(((VLOOKUP($G346,[1]Depth_Lookup!$A$3:$J$550,9,FALSE))-(H346/100))&gt;0,"Too Short","Too Long")))</f>
        <v>0</v>
      </c>
      <c r="L346" s="171">
        <f>(VLOOKUP($G346,Depth_Lookup!$A$3:$J$410,10,FALSE))+(H346/100)</f>
        <v>131.69999999999999</v>
      </c>
      <c r="M346" s="171">
        <f>(VLOOKUP($G346,Depth_Lookup!$A$3:$J$410,10,FALSE))+(I346/100)</f>
        <v>132.17499999999998</v>
      </c>
      <c r="N346" s="127" t="s">
        <v>1796</v>
      </c>
      <c r="O346" s="126">
        <v>2</v>
      </c>
      <c r="P346" s="126" t="s">
        <v>853</v>
      </c>
      <c r="Q346" s="126" t="s">
        <v>125</v>
      </c>
      <c r="R346" s="196" t="s">
        <v>1633</v>
      </c>
      <c r="S346" s="126" t="s">
        <v>700</v>
      </c>
      <c r="T346" s="126" t="s">
        <v>587</v>
      </c>
      <c r="W346" s="126" t="s">
        <v>102</v>
      </c>
      <c r="X346" s="202">
        <v>5</v>
      </c>
      <c r="Y346" s="126" t="s">
        <v>90</v>
      </c>
      <c r="Z346" s="126" t="s">
        <v>91</v>
      </c>
      <c r="AF346" s="196" t="e">
        <v>#N/A</v>
      </c>
      <c r="AI346" s="130">
        <v>73</v>
      </c>
      <c r="AO346" s="130"/>
      <c r="AU346" s="130">
        <v>1</v>
      </c>
      <c r="AV346" s="126">
        <v>1</v>
      </c>
      <c r="AW346" s="126">
        <v>0.5</v>
      </c>
      <c r="BA346" s="130">
        <v>25</v>
      </c>
      <c r="BB346" s="126">
        <v>9</v>
      </c>
      <c r="BC346" s="126">
        <v>2</v>
      </c>
      <c r="BD346" s="126" t="s">
        <v>110</v>
      </c>
      <c r="BE346" s="126" t="s">
        <v>103</v>
      </c>
      <c r="BG346" s="130"/>
      <c r="BM346" s="130">
        <v>1</v>
      </c>
      <c r="BN346" s="126">
        <v>1</v>
      </c>
      <c r="BO346" s="126">
        <v>0.5</v>
      </c>
      <c r="BY346" s="130"/>
      <c r="CG346" s="131"/>
      <c r="CH346" s="132" t="s">
        <v>1329</v>
      </c>
      <c r="CI346" s="132">
        <v>90</v>
      </c>
      <c r="CJ346" s="132" t="s">
        <v>514</v>
      </c>
      <c r="CK346" s="133"/>
      <c r="CL346" s="134"/>
      <c r="CM346" s="134"/>
      <c r="CN346" s="134"/>
      <c r="CO346" s="134"/>
      <c r="CP346" s="134"/>
      <c r="CQ346" s="134"/>
      <c r="CR346" s="134"/>
      <c r="CS346" s="134"/>
      <c r="CT346" s="134"/>
      <c r="CU346" s="134"/>
      <c r="CV346" s="134"/>
      <c r="CW346" s="134"/>
      <c r="CX346" s="134"/>
      <c r="CY346" s="134"/>
      <c r="CZ346" s="134"/>
      <c r="DA346" s="134"/>
      <c r="DB346" s="134">
        <v>75</v>
      </c>
      <c r="DC346" s="135">
        <v>25</v>
      </c>
      <c r="DD346" s="134"/>
      <c r="DE346" s="134"/>
      <c r="DF346" s="134"/>
      <c r="DG346" s="134"/>
      <c r="DH346" s="134"/>
      <c r="DI346" s="134"/>
      <c r="DJ346" s="134"/>
      <c r="DK346" s="207">
        <v>100</v>
      </c>
      <c r="DL346" s="131"/>
      <c r="DM346" s="134"/>
      <c r="DN346" s="134"/>
      <c r="DO346" s="136"/>
      <c r="DQ346" s="131"/>
      <c r="DR346" s="136"/>
      <c r="DS346" s="131"/>
      <c r="DT346" s="160" t="s">
        <v>1389</v>
      </c>
      <c r="DW346" s="215">
        <v>100</v>
      </c>
      <c r="DX346" s="214" t="e">
        <v>#N/A</v>
      </c>
      <c r="DY346" s="156" t="s">
        <v>1405</v>
      </c>
      <c r="DZ346" s="139" t="s">
        <v>1798</v>
      </c>
      <c r="EA346" s="139"/>
      <c r="ED346" s="229" t="s">
        <v>2517</v>
      </c>
      <c r="EE346" s="140"/>
      <c r="EG346" s="140"/>
      <c r="EI346" s="218"/>
      <c r="EJ346" s="143"/>
      <c r="EK346" s="221"/>
      <c r="EM346" s="109"/>
      <c r="EN346" s="109"/>
      <c r="EZ346" s="192" t="e">
        <f t="shared" si="88"/>
        <v>#DIV/0!</v>
      </c>
      <c r="FA346" s="192" t="e">
        <f t="shared" si="89"/>
        <v>#DIV/0!</v>
      </c>
      <c r="FB346" s="192" t="e">
        <f t="shared" si="90"/>
        <v>#DIV/0!</v>
      </c>
      <c r="FC346" s="192" t="e">
        <f t="shared" si="91"/>
        <v>#DIV/0!</v>
      </c>
      <c r="FD346" s="192" t="e">
        <f t="shared" si="92"/>
        <v>#DIV/0!</v>
      </c>
      <c r="FE346" s="193" t="e">
        <f t="shared" si="93"/>
        <v>#DIV/0!</v>
      </c>
      <c r="FF346" s="194" t="e">
        <f t="shared" si="94"/>
        <v>#DIV/0!</v>
      </c>
      <c r="FG346" s="144"/>
      <c r="FI346" s="778">
        <f t="shared" si="95"/>
        <v>0</v>
      </c>
      <c r="FJ346" s="779" t="e">
        <f t="shared" si="96"/>
        <v>#DIV/0!</v>
      </c>
      <c r="FK346" s="779" t="e">
        <f t="shared" si="97"/>
        <v>#DIV/0!</v>
      </c>
      <c r="FL346" s="780" t="e">
        <f t="shared" si="98"/>
        <v>#DIV/0!</v>
      </c>
      <c r="FM346" s="169" t="e">
        <f t="shared" si="99"/>
        <v>#DIV/0!</v>
      </c>
      <c r="FN346" s="783" t="e">
        <f t="shared" si="100"/>
        <v>#DIV/0!</v>
      </c>
    </row>
    <row r="347" spans="1:1038" s="288" customFormat="1" ht="18" customHeight="1">
      <c r="A347" s="352" t="s">
        <v>1646</v>
      </c>
      <c r="B347" s="227" t="s">
        <v>1647</v>
      </c>
      <c r="C347" s="227"/>
      <c r="D347" s="227" t="s">
        <v>1279</v>
      </c>
      <c r="E347" s="227">
        <v>56</v>
      </c>
      <c r="F347" s="227">
        <v>1</v>
      </c>
      <c r="G347" s="285" t="str">
        <f t="shared" si="87"/>
        <v>56-1</v>
      </c>
      <c r="H347" s="278">
        <v>47.5</v>
      </c>
      <c r="I347" s="227">
        <v>92</v>
      </c>
      <c r="J347" s="226"/>
      <c r="K347" s="545" t="b">
        <f>IF(I348=1,IF(((VLOOKUP($G347,[1]Depth_Lookup!#REF!,9,FALSE))-(H347/100))=0,"Good",IF(((VLOOKUP($G347,[1]Depth_Lookup!$A$3:$J$550,9,FALSE))-(H347/100))&gt;0,"Too Short","Too Long")))</f>
        <v>0</v>
      </c>
      <c r="L347" s="171">
        <f>(VLOOKUP($G347,Depth_Lookup!$A$3:$J$410,10,FALSE))+(H347/100)</f>
        <v>132.17499999999998</v>
      </c>
      <c r="M347" s="171">
        <f>(VLOOKUP($G347,Depth_Lookup!$A$3:$J$410,10,FALSE))+(I347/100)</f>
        <v>132.61999999999998</v>
      </c>
      <c r="N347" s="230" t="s">
        <v>1799</v>
      </c>
      <c r="O347" s="227" t="s">
        <v>1280</v>
      </c>
      <c r="P347" s="227" t="s">
        <v>853</v>
      </c>
      <c r="Q347" s="227" t="s">
        <v>125</v>
      </c>
      <c r="R347" s="286" t="s">
        <v>1633</v>
      </c>
      <c r="S347" s="227" t="s">
        <v>587</v>
      </c>
      <c r="T347" s="227" t="s">
        <v>700</v>
      </c>
      <c r="U347" s="227" t="s">
        <v>108</v>
      </c>
      <c r="V347" s="227" t="s">
        <v>509</v>
      </c>
      <c r="W347" s="227" t="s">
        <v>102</v>
      </c>
      <c r="X347" s="287">
        <v>5</v>
      </c>
      <c r="Y347" s="227" t="s">
        <v>90</v>
      </c>
      <c r="Z347" s="227" t="s">
        <v>91</v>
      </c>
      <c r="AA347" s="227"/>
      <c r="AB347" s="227"/>
      <c r="AC347" s="227"/>
      <c r="AD347" s="227"/>
      <c r="AE347" s="233"/>
      <c r="AF347" s="286" t="e">
        <v>#N/A</v>
      </c>
      <c r="AG347" s="237"/>
      <c r="AH347" s="227"/>
      <c r="AI347" s="240">
        <v>72</v>
      </c>
      <c r="AJ347" s="227"/>
      <c r="AK347" s="227"/>
      <c r="AL347" s="227"/>
      <c r="AM347" s="227"/>
      <c r="AN347" s="227"/>
      <c r="AO347" s="240"/>
      <c r="AP347" s="227"/>
      <c r="AQ347" s="227"/>
      <c r="AR347" s="227"/>
      <c r="AS347" s="227"/>
      <c r="AT347" s="227"/>
      <c r="AU347" s="240">
        <v>2</v>
      </c>
      <c r="AV347" s="227">
        <v>2</v>
      </c>
      <c r="AW347" s="227">
        <v>0.5</v>
      </c>
      <c r="AX347" s="227"/>
      <c r="AY347" s="227"/>
      <c r="AZ347" s="227"/>
      <c r="BA347" s="240">
        <v>25</v>
      </c>
      <c r="BB347" s="227">
        <v>6</v>
      </c>
      <c r="BC347" s="227">
        <v>3</v>
      </c>
      <c r="BD347" s="227" t="s">
        <v>110</v>
      </c>
      <c r="BE347" s="227" t="s">
        <v>103</v>
      </c>
      <c r="BF347" s="227"/>
      <c r="BG347" s="240"/>
      <c r="BH347" s="227"/>
      <c r="BI347" s="227"/>
      <c r="BJ347" s="227"/>
      <c r="BK347" s="227"/>
      <c r="BL347" s="227"/>
      <c r="BM347" s="240">
        <v>1</v>
      </c>
      <c r="BN347" s="227">
        <v>1</v>
      </c>
      <c r="BO347" s="227">
        <v>0.5</v>
      </c>
      <c r="BP347" s="227"/>
      <c r="BQ347" s="227"/>
      <c r="BR347" s="227"/>
      <c r="BS347" s="227"/>
      <c r="BT347" s="227"/>
      <c r="BU347" s="227"/>
      <c r="BV347" s="227"/>
      <c r="BW347" s="227"/>
      <c r="BX347" s="227"/>
      <c r="BY347" s="240"/>
      <c r="BZ347" s="227"/>
      <c r="CA347" s="227"/>
      <c r="CB347" s="227"/>
      <c r="CC347" s="227"/>
      <c r="CD347" s="227"/>
      <c r="CE347" s="227"/>
      <c r="CF347" s="227"/>
      <c r="CG347" s="250"/>
      <c r="CH347" s="149" t="s">
        <v>1472</v>
      </c>
      <c r="CI347" s="149">
        <v>100</v>
      </c>
      <c r="CJ347" s="149" t="s">
        <v>514</v>
      </c>
      <c r="CK347" s="151"/>
      <c r="CL347" s="152"/>
      <c r="CM347" s="152"/>
      <c r="CN347" s="152"/>
      <c r="CO347" s="152"/>
      <c r="CP347" s="152"/>
      <c r="CQ347" s="152"/>
      <c r="CR347" s="152"/>
      <c r="CS347" s="152"/>
      <c r="CT347" s="152"/>
      <c r="CU347" s="152"/>
      <c r="CV347" s="152"/>
      <c r="CW347" s="152"/>
      <c r="CX347" s="152"/>
      <c r="CY347" s="152"/>
      <c r="CZ347" s="152"/>
      <c r="DA347" s="152"/>
      <c r="DB347" s="152">
        <v>75</v>
      </c>
      <c r="DC347" s="229">
        <v>25</v>
      </c>
      <c r="DD347" s="152"/>
      <c r="DE347" s="152"/>
      <c r="DF347" s="152"/>
      <c r="DG347" s="152"/>
      <c r="DH347" s="152"/>
      <c r="DI347" s="152"/>
      <c r="DJ347" s="152"/>
      <c r="DK347" s="208">
        <v>100</v>
      </c>
      <c r="DL347" s="148"/>
      <c r="DM347" s="152"/>
      <c r="DN347" s="152"/>
      <c r="DO347" s="153"/>
      <c r="DQ347" s="148"/>
      <c r="DR347" s="153"/>
      <c r="DS347" s="148"/>
      <c r="DT347" s="289" t="s">
        <v>1600</v>
      </c>
      <c r="DU347" s="229"/>
      <c r="DV347" s="229"/>
      <c r="DW347" s="384">
        <v>100</v>
      </c>
      <c r="DX347" s="291" t="e">
        <v>#N/A</v>
      </c>
      <c r="DY347" s="157" t="s">
        <v>1597</v>
      </c>
      <c r="DZ347" s="154" t="s">
        <v>1798</v>
      </c>
      <c r="EA347" s="154"/>
      <c r="EB347" s="229"/>
      <c r="EC347" s="292"/>
      <c r="ED347" s="229" t="s">
        <v>2517</v>
      </c>
      <c r="EE347" s="293"/>
      <c r="EF347" s="294"/>
      <c r="EG347" s="293"/>
      <c r="EH347" s="295"/>
      <c r="EI347" s="296"/>
      <c r="EJ347" s="297"/>
      <c r="EK347" s="298"/>
      <c r="EL347" s="293"/>
      <c r="EM347" s="295"/>
      <c r="EN347" s="295"/>
      <c r="EO347" s="321"/>
      <c r="EP347" s="321"/>
      <c r="EQ347" s="321"/>
      <c r="ER347" s="321"/>
      <c r="ES347" s="321"/>
      <c r="ET347" s="321"/>
      <c r="EU347" s="321"/>
      <c r="EV347" s="322"/>
      <c r="EW347" s="322"/>
      <c r="EX347" s="322"/>
      <c r="EY347" s="322"/>
      <c r="EZ347" s="192" t="e">
        <f t="shared" si="88"/>
        <v>#DIV/0!</v>
      </c>
      <c r="FA347" s="192" t="e">
        <f t="shared" si="89"/>
        <v>#DIV/0!</v>
      </c>
      <c r="FB347" s="192" t="e">
        <f t="shared" si="90"/>
        <v>#DIV/0!</v>
      </c>
      <c r="FC347" s="192" t="e">
        <f t="shared" si="91"/>
        <v>#DIV/0!</v>
      </c>
      <c r="FD347" s="192" t="e">
        <f t="shared" si="92"/>
        <v>#DIV/0!</v>
      </c>
      <c r="FE347" s="193" t="e">
        <f t="shared" si="93"/>
        <v>#DIV/0!</v>
      </c>
      <c r="FF347" s="194" t="e">
        <f t="shared" si="94"/>
        <v>#DIV/0!</v>
      </c>
      <c r="FG347" s="321"/>
      <c r="FH347" s="295"/>
      <c r="FI347" s="778">
        <f t="shared" si="95"/>
        <v>0</v>
      </c>
      <c r="FJ347" s="779" t="e">
        <f t="shared" si="96"/>
        <v>#DIV/0!</v>
      </c>
      <c r="FK347" s="779" t="e">
        <f t="shared" si="97"/>
        <v>#DIV/0!</v>
      </c>
      <c r="FL347" s="780" t="e">
        <f t="shared" si="98"/>
        <v>#DIV/0!</v>
      </c>
      <c r="FM347" s="169" t="e">
        <f t="shared" si="99"/>
        <v>#DIV/0!</v>
      </c>
      <c r="FN347" s="783" t="e">
        <f t="shared" si="100"/>
        <v>#DIV/0!</v>
      </c>
      <c r="FO347" s="227"/>
      <c r="FP347" s="227"/>
      <c r="FQ347" s="227"/>
      <c r="FR347" s="227"/>
      <c r="FS347" s="227"/>
      <c r="FT347" s="227"/>
      <c r="FU347" s="227"/>
      <c r="FV347" s="227"/>
      <c r="FW347" s="227"/>
      <c r="FX347" s="227"/>
      <c r="FY347" s="227"/>
      <c r="FZ347" s="227"/>
      <c r="GA347" s="227"/>
      <c r="GB347" s="227"/>
      <c r="GC347" s="227"/>
      <c r="GD347" s="227"/>
      <c r="GE347" s="227"/>
      <c r="GF347" s="227"/>
      <c r="GG347" s="227"/>
      <c r="GH347" s="227"/>
      <c r="GI347" s="227"/>
      <c r="GJ347" s="227"/>
      <c r="GK347" s="227"/>
      <c r="GL347" s="227"/>
      <c r="GM347" s="227"/>
      <c r="GN347" s="227"/>
      <c r="GO347" s="227"/>
      <c r="GP347" s="227"/>
      <c r="GQ347" s="227"/>
      <c r="GR347" s="227"/>
      <c r="GS347" s="227"/>
      <c r="GT347" s="227"/>
      <c r="GU347" s="227"/>
      <c r="GV347" s="227"/>
      <c r="GW347" s="227"/>
      <c r="GX347" s="227"/>
      <c r="GY347" s="227"/>
      <c r="GZ347" s="227"/>
      <c r="HA347" s="227"/>
      <c r="HB347" s="227"/>
      <c r="HC347" s="227"/>
      <c r="HD347" s="227"/>
      <c r="HE347" s="227"/>
      <c r="HF347" s="227"/>
      <c r="HG347" s="227"/>
      <c r="HH347" s="227"/>
      <c r="HI347" s="227"/>
      <c r="HJ347" s="227"/>
      <c r="HK347" s="227"/>
      <c r="HL347" s="227"/>
      <c r="HM347" s="227"/>
      <c r="HN347" s="227"/>
      <c r="HO347" s="227"/>
      <c r="HP347" s="227"/>
      <c r="HQ347" s="227"/>
      <c r="HR347" s="227"/>
      <c r="HS347" s="227"/>
      <c r="HT347" s="227"/>
      <c r="HU347" s="227"/>
      <c r="HV347" s="227"/>
      <c r="HW347" s="227"/>
      <c r="HX347" s="227"/>
      <c r="HY347" s="227"/>
      <c r="HZ347" s="227"/>
      <c r="IA347" s="227"/>
      <c r="IB347" s="227"/>
      <c r="IC347" s="227"/>
      <c r="ID347" s="227"/>
      <c r="IE347" s="227"/>
      <c r="IF347" s="227"/>
      <c r="IG347" s="227"/>
      <c r="IH347" s="227"/>
      <c r="II347" s="227"/>
      <c r="IJ347" s="227"/>
      <c r="IK347" s="227"/>
      <c r="IL347" s="227"/>
      <c r="IM347" s="227"/>
      <c r="IN347" s="227"/>
      <c r="IO347" s="227"/>
      <c r="IP347" s="227"/>
      <c r="IQ347" s="227"/>
      <c r="IR347" s="227"/>
      <c r="IS347" s="227"/>
      <c r="IT347" s="227"/>
      <c r="IU347" s="227"/>
      <c r="IV347" s="227"/>
      <c r="IW347" s="227"/>
      <c r="IX347" s="227"/>
      <c r="IY347" s="227"/>
      <c r="IZ347" s="227"/>
      <c r="JA347" s="227"/>
      <c r="JB347" s="227"/>
      <c r="JC347" s="227"/>
      <c r="JD347" s="227"/>
      <c r="JE347" s="227"/>
      <c r="JF347" s="227"/>
      <c r="JG347" s="227"/>
      <c r="JH347" s="227"/>
      <c r="JI347" s="227"/>
      <c r="JJ347" s="227"/>
      <c r="JK347" s="227"/>
      <c r="JL347" s="227"/>
      <c r="JM347" s="227"/>
      <c r="JN347" s="227"/>
      <c r="JO347" s="227"/>
      <c r="JP347" s="227"/>
      <c r="JQ347" s="227"/>
      <c r="JR347" s="227"/>
      <c r="JS347" s="227"/>
      <c r="JT347" s="227"/>
      <c r="JU347" s="227"/>
      <c r="JV347" s="227"/>
      <c r="JW347" s="227"/>
      <c r="JX347" s="227"/>
      <c r="JY347" s="227"/>
      <c r="JZ347" s="227"/>
      <c r="KA347" s="227"/>
      <c r="KB347" s="227"/>
      <c r="KC347" s="227"/>
      <c r="KD347" s="227"/>
      <c r="KE347" s="227"/>
      <c r="KF347" s="227"/>
      <c r="KG347" s="227"/>
      <c r="KH347" s="227"/>
      <c r="KI347" s="227"/>
      <c r="KJ347" s="227"/>
      <c r="KK347" s="227"/>
      <c r="KL347" s="227"/>
      <c r="KM347" s="227"/>
      <c r="KN347" s="227"/>
      <c r="KO347" s="227"/>
      <c r="KP347" s="227"/>
      <c r="KQ347" s="227"/>
      <c r="KR347" s="227"/>
      <c r="KS347" s="227"/>
      <c r="KT347" s="227"/>
      <c r="KU347" s="227"/>
      <c r="KV347" s="227"/>
      <c r="KW347" s="227"/>
      <c r="KX347" s="227"/>
      <c r="KY347" s="227"/>
      <c r="KZ347" s="227"/>
      <c r="LA347" s="227"/>
      <c r="LB347" s="227"/>
      <c r="LC347" s="227"/>
      <c r="LD347" s="227"/>
      <c r="LE347" s="227"/>
      <c r="LF347" s="227"/>
      <c r="LG347" s="227"/>
      <c r="LH347" s="227"/>
      <c r="LI347" s="227"/>
      <c r="LJ347" s="227"/>
      <c r="LK347" s="227"/>
      <c r="LL347" s="227"/>
      <c r="LM347" s="227"/>
      <c r="LN347" s="227"/>
      <c r="LO347" s="227"/>
      <c r="LP347" s="227"/>
      <c r="LQ347" s="227"/>
      <c r="LR347" s="227"/>
      <c r="LS347" s="227"/>
      <c r="LT347" s="227"/>
      <c r="LU347" s="227"/>
      <c r="LV347" s="227"/>
      <c r="LW347" s="227"/>
      <c r="LX347" s="227"/>
      <c r="LY347" s="227"/>
      <c r="LZ347" s="227"/>
      <c r="MA347" s="227"/>
      <c r="MB347" s="227"/>
      <c r="MC347" s="227"/>
      <c r="MD347" s="227"/>
      <c r="ME347" s="227"/>
      <c r="MF347" s="227"/>
      <c r="MG347" s="227"/>
      <c r="MH347" s="227"/>
      <c r="MI347" s="227"/>
      <c r="MJ347" s="227"/>
      <c r="MK347" s="227"/>
      <c r="ML347" s="227"/>
      <c r="MM347" s="227"/>
      <c r="MN347" s="227"/>
      <c r="MO347" s="227"/>
      <c r="MP347" s="227"/>
      <c r="MQ347" s="227"/>
      <c r="MR347" s="227"/>
      <c r="MS347" s="227"/>
      <c r="MT347" s="227"/>
      <c r="MU347" s="227"/>
      <c r="MV347" s="227"/>
      <c r="MW347" s="227"/>
      <c r="MX347" s="227"/>
      <c r="MY347" s="227"/>
      <c r="MZ347" s="227"/>
      <c r="NA347" s="227"/>
      <c r="NB347" s="227"/>
      <c r="NC347" s="227"/>
      <c r="ND347" s="227"/>
      <c r="NE347" s="227"/>
      <c r="NF347" s="227"/>
      <c r="NG347" s="227"/>
      <c r="NH347" s="227"/>
      <c r="NI347" s="227"/>
      <c r="NJ347" s="227"/>
      <c r="NK347" s="227"/>
      <c r="NL347" s="227"/>
      <c r="NM347" s="227"/>
      <c r="NN347" s="227"/>
      <c r="NO347" s="227"/>
      <c r="NP347" s="227"/>
      <c r="NQ347" s="227"/>
      <c r="NR347" s="227"/>
      <c r="NS347" s="227"/>
      <c r="NT347" s="227"/>
      <c r="NU347" s="227"/>
      <c r="NV347" s="227"/>
      <c r="NW347" s="227"/>
      <c r="NX347" s="227"/>
      <c r="NY347" s="227"/>
      <c r="NZ347" s="227"/>
      <c r="OA347" s="227"/>
      <c r="OB347" s="227"/>
      <c r="OC347" s="227"/>
      <c r="OD347" s="227"/>
      <c r="OE347" s="227"/>
      <c r="OF347" s="227"/>
      <c r="OG347" s="227"/>
      <c r="OH347" s="227"/>
      <c r="OI347" s="227"/>
      <c r="OJ347" s="227"/>
      <c r="OK347" s="227"/>
      <c r="OL347" s="227"/>
      <c r="OM347" s="227"/>
      <c r="ON347" s="227"/>
      <c r="OO347" s="227"/>
      <c r="OP347" s="227"/>
      <c r="OQ347" s="227"/>
      <c r="OR347" s="227"/>
      <c r="OS347" s="227"/>
      <c r="OT347" s="227"/>
      <c r="OU347" s="227"/>
      <c r="OV347" s="227"/>
      <c r="OW347" s="227"/>
      <c r="OX347" s="227"/>
      <c r="OY347" s="227"/>
      <c r="OZ347" s="227"/>
      <c r="PA347" s="227"/>
      <c r="PB347" s="227"/>
      <c r="PC347" s="227"/>
      <c r="PD347" s="227"/>
      <c r="PE347" s="227"/>
      <c r="PF347" s="227"/>
      <c r="PG347" s="227"/>
      <c r="PH347" s="227"/>
      <c r="PI347" s="227"/>
      <c r="PJ347" s="227"/>
      <c r="PK347" s="227"/>
      <c r="PL347" s="227"/>
      <c r="PM347" s="227"/>
      <c r="PN347" s="227"/>
      <c r="PO347" s="227"/>
      <c r="PP347" s="227"/>
      <c r="PQ347" s="227"/>
      <c r="PR347" s="227"/>
      <c r="PS347" s="227"/>
      <c r="PT347" s="227"/>
      <c r="PU347" s="227"/>
      <c r="PV347" s="227"/>
      <c r="PW347" s="227"/>
      <c r="PX347" s="227"/>
      <c r="PY347" s="227"/>
      <c r="PZ347" s="227"/>
      <c r="QA347" s="227"/>
      <c r="QB347" s="227"/>
      <c r="QC347" s="227"/>
      <c r="QD347" s="227"/>
      <c r="QE347" s="227"/>
      <c r="QF347" s="227"/>
      <c r="QG347" s="227"/>
      <c r="QH347" s="227"/>
      <c r="QI347" s="227"/>
      <c r="QJ347" s="227"/>
      <c r="QK347" s="227"/>
      <c r="QL347" s="227"/>
      <c r="QM347" s="227"/>
      <c r="QN347" s="227"/>
      <c r="QO347" s="227"/>
      <c r="QP347" s="227"/>
      <c r="QQ347" s="227"/>
      <c r="QR347" s="227"/>
      <c r="QS347" s="227"/>
      <c r="QT347" s="227"/>
      <c r="QU347" s="227"/>
      <c r="QV347" s="227"/>
      <c r="QW347" s="227"/>
      <c r="QX347" s="227"/>
      <c r="QY347" s="227"/>
      <c r="QZ347" s="227"/>
      <c r="RA347" s="227"/>
      <c r="RB347" s="227"/>
      <c r="RC347" s="227"/>
      <c r="RD347" s="227"/>
      <c r="RE347" s="227"/>
      <c r="RF347" s="227"/>
      <c r="RG347" s="227"/>
      <c r="RH347" s="227"/>
      <c r="RI347" s="227"/>
      <c r="RJ347" s="227"/>
      <c r="RK347" s="227"/>
      <c r="RL347" s="227"/>
      <c r="RM347" s="227"/>
      <c r="RN347" s="227"/>
      <c r="RO347" s="227"/>
      <c r="RP347" s="227"/>
      <c r="RQ347" s="227"/>
      <c r="RR347" s="227"/>
      <c r="RS347" s="227"/>
      <c r="RT347" s="227"/>
      <c r="RU347" s="227"/>
      <c r="RV347" s="227"/>
      <c r="RW347" s="227"/>
      <c r="RX347" s="227"/>
      <c r="RY347" s="227"/>
      <c r="RZ347" s="227"/>
      <c r="SA347" s="227"/>
      <c r="SB347" s="227"/>
      <c r="SC347" s="227"/>
      <c r="SD347" s="227"/>
      <c r="SE347" s="227"/>
      <c r="SF347" s="227"/>
      <c r="SG347" s="227"/>
      <c r="SH347" s="227"/>
      <c r="SI347" s="227"/>
      <c r="SJ347" s="227"/>
      <c r="SK347" s="227"/>
      <c r="SL347" s="227"/>
      <c r="SM347" s="227"/>
      <c r="SN347" s="227"/>
      <c r="SO347" s="227"/>
      <c r="SP347" s="227"/>
      <c r="SQ347" s="227"/>
      <c r="SR347" s="227"/>
      <c r="SS347" s="227"/>
      <c r="ST347" s="227"/>
      <c r="SU347" s="227"/>
      <c r="SV347" s="227"/>
      <c r="SW347" s="227"/>
      <c r="SX347" s="227"/>
      <c r="SY347" s="227"/>
      <c r="SZ347" s="227"/>
      <c r="TA347" s="227"/>
      <c r="TB347" s="227"/>
      <c r="TC347" s="227"/>
      <c r="TD347" s="227"/>
      <c r="TE347" s="227"/>
      <c r="TF347" s="227"/>
      <c r="TG347" s="227"/>
      <c r="TH347" s="227"/>
      <c r="TI347" s="227"/>
      <c r="TJ347" s="227"/>
      <c r="TK347" s="227"/>
      <c r="TL347" s="227"/>
      <c r="TM347" s="227"/>
      <c r="TN347" s="227"/>
      <c r="TO347" s="227"/>
      <c r="TP347" s="227"/>
      <c r="TQ347" s="227"/>
      <c r="TR347" s="227"/>
      <c r="TS347" s="227"/>
      <c r="TT347" s="227"/>
      <c r="TU347" s="227"/>
      <c r="TV347" s="227"/>
      <c r="TW347" s="227"/>
      <c r="TX347" s="227"/>
      <c r="TY347" s="227"/>
      <c r="TZ347" s="227"/>
      <c r="UA347" s="227"/>
      <c r="UB347" s="227"/>
      <c r="UC347" s="227"/>
      <c r="UD347" s="227"/>
      <c r="UE347" s="227"/>
      <c r="UF347" s="227"/>
      <c r="UG347" s="227"/>
      <c r="UH347" s="227"/>
      <c r="UI347" s="227"/>
      <c r="UJ347" s="227"/>
      <c r="UK347" s="227"/>
      <c r="UL347" s="227"/>
      <c r="UM347" s="227"/>
      <c r="UN347" s="227"/>
      <c r="UO347" s="227"/>
      <c r="UP347" s="227"/>
      <c r="UQ347" s="227"/>
      <c r="UR347" s="227"/>
      <c r="US347" s="227"/>
      <c r="UT347" s="227"/>
      <c r="UU347" s="227"/>
      <c r="UV347" s="227"/>
      <c r="UW347" s="227"/>
      <c r="UX347" s="227"/>
      <c r="UY347" s="227"/>
      <c r="UZ347" s="227"/>
      <c r="VA347" s="227"/>
      <c r="VB347" s="227"/>
      <c r="VC347" s="227"/>
      <c r="VD347" s="227"/>
      <c r="VE347" s="227"/>
      <c r="VF347" s="227"/>
      <c r="VG347" s="227"/>
      <c r="VH347" s="227"/>
      <c r="VI347" s="227"/>
      <c r="VJ347" s="227"/>
      <c r="VK347" s="227"/>
      <c r="VL347" s="227"/>
      <c r="VM347" s="227"/>
      <c r="VN347" s="227"/>
      <c r="VO347" s="227"/>
      <c r="VP347" s="227"/>
      <c r="VQ347" s="227"/>
      <c r="VR347" s="227"/>
      <c r="VS347" s="227"/>
      <c r="VT347" s="227"/>
      <c r="VU347" s="227"/>
      <c r="VV347" s="227"/>
      <c r="VW347" s="227"/>
      <c r="VX347" s="227"/>
      <c r="VY347" s="227"/>
      <c r="VZ347" s="227"/>
      <c r="WA347" s="227"/>
      <c r="WB347" s="227"/>
      <c r="WC347" s="227"/>
      <c r="WD347" s="227"/>
      <c r="WE347" s="227"/>
      <c r="WF347" s="227"/>
      <c r="WG347" s="227"/>
      <c r="WH347" s="227"/>
      <c r="WI347" s="227"/>
      <c r="WJ347" s="227"/>
      <c r="WK347" s="227"/>
      <c r="WL347" s="227"/>
      <c r="WM347" s="227"/>
      <c r="WN347" s="227"/>
      <c r="WO347" s="227"/>
      <c r="WP347" s="227"/>
      <c r="WQ347" s="227"/>
      <c r="WR347" s="227"/>
      <c r="WS347" s="227"/>
      <c r="WT347" s="227"/>
      <c r="WU347" s="227"/>
      <c r="WV347" s="227"/>
      <c r="WW347" s="227"/>
      <c r="WX347" s="227"/>
      <c r="WY347" s="227"/>
      <c r="WZ347" s="227"/>
      <c r="XA347" s="227"/>
      <c r="XB347" s="227"/>
      <c r="XC347" s="227"/>
      <c r="XD347" s="227"/>
      <c r="XE347" s="227"/>
      <c r="XF347" s="227"/>
      <c r="XG347" s="227"/>
      <c r="XH347" s="227"/>
      <c r="XI347" s="227"/>
      <c r="XJ347" s="227"/>
      <c r="XK347" s="227"/>
      <c r="XL347" s="227"/>
      <c r="XM347" s="227"/>
      <c r="XN347" s="227"/>
      <c r="XO347" s="227"/>
      <c r="XP347" s="227"/>
      <c r="XQ347" s="227"/>
      <c r="XR347" s="227"/>
      <c r="XS347" s="227"/>
      <c r="XT347" s="227"/>
      <c r="XU347" s="227"/>
      <c r="XV347" s="227"/>
      <c r="XW347" s="227"/>
      <c r="XX347" s="227"/>
      <c r="XY347" s="227"/>
      <c r="XZ347" s="227"/>
      <c r="YA347" s="227"/>
      <c r="YB347" s="227"/>
      <c r="YC347" s="227"/>
      <c r="YD347" s="227"/>
      <c r="YE347" s="227"/>
      <c r="YF347" s="227"/>
      <c r="YG347" s="227"/>
      <c r="YH347" s="227"/>
      <c r="YI347" s="227"/>
      <c r="YJ347" s="227"/>
      <c r="YK347" s="227"/>
      <c r="YL347" s="227"/>
      <c r="YM347" s="227"/>
      <c r="YN347" s="227"/>
      <c r="YO347" s="227"/>
      <c r="YP347" s="227"/>
      <c r="YQ347" s="227"/>
      <c r="YR347" s="227"/>
      <c r="YS347" s="227"/>
      <c r="YT347" s="227"/>
      <c r="YU347" s="227"/>
      <c r="YV347" s="227"/>
      <c r="YW347" s="227"/>
      <c r="YX347" s="227"/>
      <c r="YY347" s="227"/>
      <c r="YZ347" s="227"/>
      <c r="ZA347" s="227"/>
      <c r="ZB347" s="227"/>
      <c r="ZC347" s="227"/>
      <c r="ZD347" s="227"/>
      <c r="ZE347" s="227"/>
      <c r="ZF347" s="227"/>
      <c r="ZG347" s="227"/>
      <c r="ZH347" s="227"/>
      <c r="ZI347" s="227"/>
      <c r="ZJ347" s="227"/>
      <c r="ZK347" s="227"/>
      <c r="ZL347" s="227"/>
      <c r="ZM347" s="227"/>
      <c r="ZN347" s="227"/>
      <c r="ZO347" s="227"/>
      <c r="ZP347" s="227"/>
      <c r="ZQ347" s="227"/>
      <c r="ZR347" s="227"/>
      <c r="ZS347" s="227"/>
      <c r="ZT347" s="227"/>
      <c r="ZU347" s="227"/>
      <c r="ZV347" s="227"/>
      <c r="ZW347" s="227"/>
      <c r="ZX347" s="227"/>
      <c r="ZY347" s="227"/>
      <c r="ZZ347" s="227"/>
      <c r="AAA347" s="227"/>
      <c r="AAB347" s="227"/>
      <c r="AAC347" s="227"/>
      <c r="AAD347" s="227"/>
      <c r="AAE347" s="227"/>
      <c r="AAF347" s="227"/>
      <c r="AAG347" s="227"/>
      <c r="AAH347" s="227"/>
      <c r="AAI347" s="227"/>
      <c r="AAJ347" s="227"/>
      <c r="AAK347" s="227"/>
      <c r="AAL347" s="227"/>
      <c r="AAM347" s="227"/>
      <c r="AAN347" s="227"/>
      <c r="AAO347" s="227"/>
      <c r="AAP347" s="227"/>
      <c r="AAQ347" s="227"/>
      <c r="AAR347" s="227"/>
      <c r="AAS347" s="227"/>
      <c r="AAT347" s="227"/>
      <c r="AAU347" s="227"/>
      <c r="AAV347" s="227"/>
      <c r="AAW347" s="227"/>
      <c r="AAX347" s="227"/>
      <c r="AAY347" s="227"/>
      <c r="AAZ347" s="227"/>
      <c r="ABA347" s="227"/>
      <c r="ABB347" s="227"/>
      <c r="ABC347" s="227"/>
      <c r="ABD347" s="227"/>
      <c r="ABE347" s="227"/>
      <c r="ABF347" s="227"/>
      <c r="ABG347" s="227"/>
      <c r="ABH347" s="227"/>
      <c r="ABI347" s="227"/>
      <c r="ABJ347" s="227"/>
      <c r="ABK347" s="227"/>
      <c r="ABL347" s="227"/>
      <c r="ABM347" s="227"/>
      <c r="ABN347" s="227"/>
      <c r="ABO347" s="227"/>
      <c r="ABP347" s="227"/>
      <c r="ABQ347" s="227"/>
      <c r="ABR347" s="227"/>
      <c r="ABS347" s="227"/>
      <c r="ABT347" s="227"/>
      <c r="ABU347" s="227"/>
      <c r="ABV347" s="227"/>
      <c r="ABW347" s="227"/>
      <c r="ABX347" s="227"/>
      <c r="ABY347" s="227"/>
      <c r="ABZ347" s="227"/>
      <c r="ACA347" s="227"/>
      <c r="ACB347" s="227"/>
      <c r="ACC347" s="227"/>
      <c r="ACD347" s="227"/>
      <c r="ACE347" s="227"/>
      <c r="ACF347" s="227"/>
      <c r="ACG347" s="227"/>
      <c r="ACH347" s="227"/>
      <c r="ACI347" s="227"/>
      <c r="ACJ347" s="227"/>
      <c r="ACK347" s="227"/>
      <c r="ACL347" s="227"/>
      <c r="ACM347" s="227"/>
      <c r="ACN347" s="227"/>
      <c r="ACO347" s="227"/>
      <c r="ACP347" s="227"/>
      <c r="ACQ347" s="227"/>
      <c r="ACR347" s="227"/>
      <c r="ACS347" s="227"/>
      <c r="ACT347" s="227"/>
      <c r="ACU347" s="227"/>
      <c r="ACV347" s="227"/>
      <c r="ACW347" s="227"/>
      <c r="ACX347" s="227"/>
      <c r="ACY347" s="227"/>
      <c r="ACZ347" s="227"/>
      <c r="ADA347" s="227"/>
      <c r="ADB347" s="227"/>
      <c r="ADC347" s="227"/>
      <c r="ADD347" s="227"/>
      <c r="ADE347" s="227"/>
      <c r="ADF347" s="227"/>
      <c r="ADG347" s="227"/>
      <c r="ADH347" s="227"/>
      <c r="ADI347" s="227"/>
      <c r="ADJ347" s="227"/>
      <c r="ADK347" s="227"/>
      <c r="ADL347" s="227"/>
      <c r="ADM347" s="227"/>
      <c r="ADN347" s="227"/>
      <c r="ADO347" s="227"/>
      <c r="ADP347" s="227"/>
      <c r="ADQ347" s="227"/>
      <c r="ADR347" s="227"/>
      <c r="ADS347" s="227"/>
      <c r="ADT347" s="227"/>
      <c r="ADU347" s="227"/>
      <c r="ADV347" s="227"/>
      <c r="ADW347" s="227"/>
      <c r="ADX347" s="227"/>
      <c r="ADY347" s="227"/>
      <c r="ADZ347" s="227"/>
      <c r="AEA347" s="227"/>
      <c r="AEB347" s="227"/>
      <c r="AEC347" s="227"/>
      <c r="AED347" s="227"/>
      <c r="AEE347" s="227"/>
      <c r="AEF347" s="227"/>
      <c r="AEG347" s="227"/>
      <c r="AEH347" s="227"/>
      <c r="AEI347" s="227"/>
      <c r="AEJ347" s="227"/>
      <c r="AEK347" s="227"/>
      <c r="AEL347" s="227"/>
      <c r="AEM347" s="227"/>
      <c r="AEN347" s="227"/>
      <c r="AEO347" s="227"/>
      <c r="AEP347" s="227"/>
      <c r="AEQ347" s="227"/>
      <c r="AER347" s="227"/>
      <c r="AES347" s="227"/>
      <c r="AET347" s="227"/>
      <c r="AEU347" s="227"/>
      <c r="AEV347" s="227"/>
      <c r="AEW347" s="227"/>
      <c r="AEX347" s="227"/>
      <c r="AEY347" s="227"/>
      <c r="AEZ347" s="227"/>
      <c r="AFA347" s="227"/>
      <c r="AFB347" s="227"/>
      <c r="AFC347" s="227"/>
      <c r="AFD347" s="227"/>
      <c r="AFE347" s="227"/>
      <c r="AFF347" s="227"/>
      <c r="AFG347" s="227"/>
      <c r="AFH347" s="227"/>
      <c r="AFI347" s="227"/>
      <c r="AFJ347" s="227"/>
      <c r="AFK347" s="227"/>
      <c r="AFL347" s="227"/>
      <c r="AFM347" s="227"/>
      <c r="AFN347" s="227"/>
      <c r="AFO347" s="227"/>
      <c r="AFP347" s="227"/>
      <c r="AFQ347" s="227"/>
      <c r="AFR347" s="227"/>
      <c r="AFS347" s="227"/>
      <c r="AFT347" s="227"/>
      <c r="AFU347" s="227"/>
      <c r="AFV347" s="227"/>
      <c r="AFW347" s="227"/>
      <c r="AFX347" s="227"/>
      <c r="AFY347" s="227"/>
      <c r="AFZ347" s="227"/>
      <c r="AGA347" s="227"/>
      <c r="AGB347" s="227"/>
      <c r="AGC347" s="227"/>
      <c r="AGD347" s="227"/>
      <c r="AGE347" s="227"/>
      <c r="AGF347" s="227"/>
      <c r="AGG347" s="227"/>
      <c r="AGH347" s="227"/>
      <c r="AGI347" s="227"/>
      <c r="AGJ347" s="227"/>
      <c r="AGK347" s="227"/>
      <c r="AGL347" s="227"/>
      <c r="AGM347" s="227"/>
      <c r="AGN347" s="227"/>
      <c r="AGO347" s="227"/>
      <c r="AGP347" s="227"/>
      <c r="AGQ347" s="227"/>
      <c r="AGR347" s="227"/>
      <c r="AGS347" s="227"/>
      <c r="AGT347" s="227"/>
      <c r="AGU347" s="227"/>
      <c r="AGV347" s="227"/>
      <c r="AGW347" s="227"/>
      <c r="AGX347" s="227"/>
      <c r="AGY347" s="227"/>
      <c r="AGZ347" s="227"/>
      <c r="AHA347" s="227"/>
      <c r="AHB347" s="227"/>
      <c r="AHC347" s="227"/>
      <c r="AHD347" s="227"/>
      <c r="AHE347" s="227"/>
      <c r="AHF347" s="227"/>
      <c r="AHG347" s="227"/>
      <c r="AHH347" s="227"/>
      <c r="AHI347" s="227"/>
      <c r="AHJ347" s="227"/>
      <c r="AHK347" s="227"/>
      <c r="AHL347" s="227"/>
      <c r="AHM347" s="227"/>
      <c r="AHN347" s="227"/>
      <c r="AHO347" s="227"/>
      <c r="AHP347" s="227"/>
      <c r="AHQ347" s="227"/>
      <c r="AHR347" s="227"/>
      <c r="AHS347" s="227"/>
      <c r="AHT347" s="227"/>
      <c r="AHU347" s="227"/>
      <c r="AHV347" s="227"/>
      <c r="AHW347" s="227"/>
      <c r="AHX347" s="227"/>
      <c r="AHY347" s="227"/>
      <c r="AHZ347" s="227"/>
      <c r="AIA347" s="227"/>
      <c r="AIB347" s="227"/>
      <c r="AIC347" s="227"/>
      <c r="AID347" s="227"/>
      <c r="AIE347" s="227"/>
      <c r="AIF347" s="227"/>
      <c r="AIG347" s="227"/>
      <c r="AIH347" s="227"/>
      <c r="AII347" s="227"/>
      <c r="AIJ347" s="227"/>
      <c r="AIK347" s="227"/>
      <c r="AIL347" s="227"/>
      <c r="AIM347" s="227"/>
      <c r="AIN347" s="227"/>
      <c r="AIO347" s="227"/>
      <c r="AIP347" s="227"/>
      <c r="AIQ347" s="227"/>
      <c r="AIR347" s="227"/>
      <c r="AIS347" s="227"/>
      <c r="AIT347" s="227"/>
      <c r="AIU347" s="227"/>
      <c r="AIV347" s="227"/>
      <c r="AIW347" s="227"/>
      <c r="AIX347" s="227"/>
      <c r="AIY347" s="227"/>
      <c r="AIZ347" s="227"/>
      <c r="AJA347" s="227"/>
      <c r="AJB347" s="227"/>
      <c r="AJC347" s="227"/>
      <c r="AJD347" s="227"/>
      <c r="AJE347" s="227"/>
      <c r="AJF347" s="227"/>
      <c r="AJG347" s="227"/>
      <c r="AJH347" s="227"/>
      <c r="AJI347" s="227"/>
      <c r="AJJ347" s="227"/>
      <c r="AJK347" s="227"/>
      <c r="AJL347" s="227"/>
      <c r="AJM347" s="227"/>
      <c r="AJN347" s="227"/>
      <c r="AJO347" s="227"/>
      <c r="AJP347" s="227"/>
      <c r="AJQ347" s="227"/>
      <c r="AJR347" s="227"/>
      <c r="AJS347" s="227"/>
      <c r="AJT347" s="227"/>
      <c r="AJU347" s="227"/>
      <c r="AJV347" s="227"/>
      <c r="AJW347" s="227"/>
      <c r="AJX347" s="227"/>
      <c r="AJY347" s="227"/>
      <c r="AJZ347" s="227"/>
      <c r="AKA347" s="227"/>
      <c r="AKB347" s="227"/>
      <c r="AKC347" s="227"/>
      <c r="AKD347" s="227"/>
      <c r="AKE347" s="227"/>
      <c r="AKF347" s="227"/>
      <c r="AKG347" s="227"/>
      <c r="AKH347" s="227"/>
      <c r="AKI347" s="227"/>
      <c r="AKJ347" s="227"/>
      <c r="AKK347" s="227"/>
      <c r="AKL347" s="227"/>
      <c r="AKM347" s="227"/>
      <c r="AKN347" s="227"/>
      <c r="AKO347" s="227"/>
      <c r="AKP347" s="227"/>
      <c r="AKQ347" s="227"/>
      <c r="AKR347" s="227"/>
      <c r="AKS347" s="227"/>
      <c r="AKT347" s="227"/>
      <c r="AKU347" s="227"/>
      <c r="AKV347" s="227"/>
      <c r="AKW347" s="227"/>
      <c r="AKX347" s="227"/>
      <c r="AKY347" s="227"/>
      <c r="AKZ347" s="227"/>
      <c r="ALA347" s="227"/>
      <c r="ALB347" s="227"/>
      <c r="ALC347" s="227"/>
      <c r="ALD347" s="227"/>
      <c r="ALE347" s="227"/>
      <c r="ALF347" s="227"/>
      <c r="ALG347" s="227"/>
      <c r="ALH347" s="227"/>
      <c r="ALI347" s="227"/>
      <c r="ALJ347" s="227"/>
      <c r="ALK347" s="227"/>
      <c r="ALL347" s="227"/>
      <c r="ALM347" s="227"/>
      <c r="ALN347" s="227"/>
      <c r="ALO347" s="227"/>
      <c r="ALP347" s="227"/>
      <c r="ALQ347" s="227"/>
      <c r="ALR347" s="227"/>
      <c r="ALS347" s="227"/>
      <c r="ALT347" s="227"/>
      <c r="ALU347" s="227"/>
      <c r="ALV347" s="227"/>
      <c r="ALW347" s="227"/>
      <c r="ALX347" s="227"/>
      <c r="ALY347" s="227"/>
      <c r="ALZ347" s="227"/>
      <c r="AMA347" s="227"/>
      <c r="AMB347" s="227"/>
      <c r="AMC347" s="227"/>
      <c r="AMD347" s="227"/>
      <c r="AME347" s="227"/>
      <c r="AMF347" s="227"/>
      <c r="AMG347" s="227"/>
      <c r="AMH347" s="227"/>
      <c r="AMI347" s="227"/>
      <c r="AMJ347" s="227"/>
      <c r="AMK347" s="227"/>
      <c r="AML347" s="227"/>
      <c r="AMM347" s="227"/>
      <c r="AMN347" s="227"/>
      <c r="AMO347" s="227"/>
      <c r="AMP347" s="227"/>
      <c r="AMQ347" s="227"/>
      <c r="AMR347" s="227"/>
      <c r="AMS347" s="227"/>
      <c r="AMT347" s="227"/>
      <c r="AMU347" s="227"/>
      <c r="AMV347" s="227"/>
      <c r="AMW347" s="227"/>
      <c r="AMX347" s="227"/>
    </row>
    <row r="348" spans="1:1038" ht="18" customHeight="1">
      <c r="A348" s="125" t="s">
        <v>1646</v>
      </c>
      <c r="B348" s="126" t="s">
        <v>1647</v>
      </c>
      <c r="D348" s="126" t="s">
        <v>1279</v>
      </c>
      <c r="E348" s="126">
        <v>56</v>
      </c>
      <c r="F348" s="126">
        <v>2</v>
      </c>
      <c r="G348" s="285" t="str">
        <f t="shared" si="87"/>
        <v>56-2</v>
      </c>
      <c r="H348" s="277">
        <v>0</v>
      </c>
      <c r="I348" s="126">
        <v>29</v>
      </c>
      <c r="K348" s="545" t="b">
        <f>IF(I349=1,IF(((VLOOKUP($G348,[1]Depth_Lookup!#REF!,9,FALSE))-(H348/100))=0,"Good",IF(((VLOOKUP($G348,[1]Depth_Lookup!$A$3:$J$550,9,FALSE))-(H348/100))&gt;0,"Too Short","Too Long")))</f>
        <v>0</v>
      </c>
      <c r="L348" s="171">
        <f>(VLOOKUP($G348,Depth_Lookup!$A$3:$J$410,10,FALSE))+(H348/100)</f>
        <v>132.62</v>
      </c>
      <c r="M348" s="171">
        <f>(VLOOKUP($G348,Depth_Lookup!$A$3:$J$410,10,FALSE))+(I348/100)</f>
        <v>132.91</v>
      </c>
      <c r="N348" s="127" t="s">
        <v>1799</v>
      </c>
      <c r="O348" s="126" t="s">
        <v>1280</v>
      </c>
      <c r="P348" s="126" t="s">
        <v>853</v>
      </c>
      <c r="Q348" s="126" t="s">
        <v>125</v>
      </c>
      <c r="R348" s="196" t="s">
        <v>1633</v>
      </c>
      <c r="S348" s="126" t="s">
        <v>700</v>
      </c>
      <c r="T348" s="126" t="s">
        <v>107</v>
      </c>
      <c r="W348" s="126" t="s">
        <v>102</v>
      </c>
      <c r="X348" s="202">
        <v>5</v>
      </c>
      <c r="Y348" s="126" t="s">
        <v>90</v>
      </c>
      <c r="Z348" s="126" t="s">
        <v>91</v>
      </c>
      <c r="AF348" s="196" t="e">
        <v>#N/A</v>
      </c>
      <c r="AI348" s="130">
        <v>74</v>
      </c>
      <c r="AO348" s="130"/>
      <c r="AU348" s="130">
        <v>1</v>
      </c>
      <c r="AV348" s="126">
        <v>2</v>
      </c>
      <c r="AW348" s="126">
        <v>0.5</v>
      </c>
      <c r="BA348" s="130">
        <v>25</v>
      </c>
      <c r="BB348" s="126">
        <v>9</v>
      </c>
      <c r="BC348" s="126">
        <v>3</v>
      </c>
      <c r="BD348" s="126" t="s">
        <v>110</v>
      </c>
      <c r="BE348" s="126" t="s">
        <v>103</v>
      </c>
      <c r="BG348" s="130"/>
      <c r="BM348" s="130"/>
      <c r="BY348" s="130"/>
      <c r="CG348" s="145"/>
      <c r="CH348" s="132" t="s">
        <v>1472</v>
      </c>
      <c r="CI348" s="132">
        <v>100</v>
      </c>
      <c r="CJ348" s="132" t="s">
        <v>514</v>
      </c>
      <c r="CK348" s="133"/>
      <c r="CL348" s="134"/>
      <c r="CM348" s="134"/>
      <c r="CN348" s="134"/>
      <c r="CO348" s="134"/>
      <c r="CP348" s="134"/>
      <c r="CQ348" s="134"/>
      <c r="CR348" s="134"/>
      <c r="CS348" s="134"/>
      <c r="CT348" s="134"/>
      <c r="CU348" s="134"/>
      <c r="CV348" s="134"/>
      <c r="CW348" s="134"/>
      <c r="CX348" s="134"/>
      <c r="CY348" s="134"/>
      <c r="CZ348" s="134"/>
      <c r="DA348" s="134"/>
      <c r="DB348" s="134">
        <v>75</v>
      </c>
      <c r="DC348" s="135">
        <v>25</v>
      </c>
      <c r="DD348" s="134"/>
      <c r="DE348" s="134"/>
      <c r="DF348" s="134"/>
      <c r="DG348" s="134"/>
      <c r="DH348" s="134"/>
      <c r="DI348" s="134"/>
      <c r="DJ348" s="134"/>
      <c r="DK348" s="207">
        <v>100</v>
      </c>
      <c r="DL348" s="131"/>
      <c r="DM348" s="134"/>
      <c r="DN348" s="134"/>
      <c r="DO348" s="136"/>
      <c r="DQ348" s="131"/>
      <c r="DR348" s="136"/>
      <c r="DS348" s="131"/>
      <c r="DT348" s="160" t="s">
        <v>1600</v>
      </c>
      <c r="DW348" s="215">
        <v>100</v>
      </c>
      <c r="DX348" s="214" t="e">
        <v>#N/A</v>
      </c>
      <c r="DY348" s="156" t="s">
        <v>1597</v>
      </c>
      <c r="DZ348" s="139" t="s">
        <v>1798</v>
      </c>
      <c r="EA348" s="139"/>
      <c r="ED348" s="229" t="s">
        <v>2517</v>
      </c>
      <c r="EE348" s="140"/>
      <c r="EG348" s="140"/>
      <c r="EI348" s="218"/>
      <c r="EJ348" s="143"/>
      <c r="EK348" s="221"/>
      <c r="EM348" s="109"/>
      <c r="EN348" s="109"/>
      <c r="EZ348" s="192" t="e">
        <f t="shared" si="88"/>
        <v>#DIV/0!</v>
      </c>
      <c r="FA348" s="192" t="e">
        <f t="shared" si="89"/>
        <v>#DIV/0!</v>
      </c>
      <c r="FB348" s="192" t="e">
        <f t="shared" si="90"/>
        <v>#DIV/0!</v>
      </c>
      <c r="FC348" s="192" t="e">
        <f t="shared" si="91"/>
        <v>#DIV/0!</v>
      </c>
      <c r="FD348" s="192" t="e">
        <f t="shared" si="92"/>
        <v>#DIV/0!</v>
      </c>
      <c r="FE348" s="193" t="e">
        <f t="shared" si="93"/>
        <v>#DIV/0!</v>
      </c>
      <c r="FF348" s="194" t="e">
        <f t="shared" si="94"/>
        <v>#DIV/0!</v>
      </c>
      <c r="FG348" s="144"/>
      <c r="FI348" s="778">
        <f t="shared" si="95"/>
        <v>0</v>
      </c>
      <c r="FJ348" s="779" t="e">
        <f t="shared" si="96"/>
        <v>#DIV/0!</v>
      </c>
      <c r="FK348" s="779" t="e">
        <f t="shared" si="97"/>
        <v>#DIV/0!</v>
      </c>
      <c r="FL348" s="780" t="e">
        <f t="shared" si="98"/>
        <v>#DIV/0!</v>
      </c>
      <c r="FM348" s="169" t="e">
        <f t="shared" si="99"/>
        <v>#DIV/0!</v>
      </c>
      <c r="FN348" s="783" t="e">
        <f t="shared" si="100"/>
        <v>#DIV/0!</v>
      </c>
    </row>
    <row r="349" spans="1:1038" ht="18" customHeight="1">
      <c r="A349" s="125" t="s">
        <v>1646</v>
      </c>
      <c r="B349" s="126" t="s">
        <v>1647</v>
      </c>
      <c r="D349" s="126" t="s">
        <v>1279</v>
      </c>
      <c r="E349" s="126">
        <v>56</v>
      </c>
      <c r="F349" s="126">
        <v>2</v>
      </c>
      <c r="G349" s="285" t="str">
        <f t="shared" si="87"/>
        <v>56-2</v>
      </c>
      <c r="H349" s="277">
        <v>29</v>
      </c>
      <c r="I349" s="126">
        <v>40</v>
      </c>
      <c r="K349" s="545" t="b">
        <f>IF(I350=1,IF(((VLOOKUP($G349,[1]Depth_Lookup!#REF!,9,FALSE))-(H349/100))=0,"Good",IF(((VLOOKUP($G349,[1]Depth_Lookup!$A$3:$J$550,9,FALSE))-(H349/100))&gt;0,"Too Short","Too Long")))</f>
        <v>0</v>
      </c>
      <c r="L349" s="171">
        <f>(VLOOKUP($G349,Depth_Lookup!$A$3:$J$410,10,FALSE))+(H349/100)</f>
        <v>132.91</v>
      </c>
      <c r="M349" s="171">
        <f>(VLOOKUP($G349,Depth_Lookup!$A$3:$J$410,10,FALSE))+(I349/100)</f>
        <v>133.02000000000001</v>
      </c>
      <c r="N349" s="127" t="s">
        <v>1800</v>
      </c>
      <c r="O349" s="126">
        <v>1</v>
      </c>
      <c r="P349" s="126" t="s">
        <v>853</v>
      </c>
      <c r="Q349" s="126" t="s">
        <v>125</v>
      </c>
      <c r="R349" s="196" t="s">
        <v>1633</v>
      </c>
      <c r="S349" s="126" t="s">
        <v>107</v>
      </c>
      <c r="T349" s="126" t="s">
        <v>107</v>
      </c>
      <c r="U349" s="126" t="s">
        <v>108</v>
      </c>
      <c r="V349" s="126" t="s">
        <v>509</v>
      </c>
      <c r="W349" s="126" t="s">
        <v>102</v>
      </c>
      <c r="X349" s="202">
        <v>5</v>
      </c>
      <c r="Y349" s="126" t="s">
        <v>90</v>
      </c>
      <c r="Z349" s="126" t="s">
        <v>91</v>
      </c>
      <c r="AB349" s="126" t="s">
        <v>116</v>
      </c>
      <c r="AC349" s="126" t="s">
        <v>95</v>
      </c>
      <c r="AD349" s="126" t="s">
        <v>96</v>
      </c>
      <c r="AE349" s="128" t="s">
        <v>120</v>
      </c>
      <c r="AF349" s="196">
        <v>2</v>
      </c>
      <c r="AG349" s="129" t="s">
        <v>1361</v>
      </c>
      <c r="AI349" s="130">
        <v>78</v>
      </c>
      <c r="AO349" s="130"/>
      <c r="AU349" s="130">
        <v>1</v>
      </c>
      <c r="AV349" s="126">
        <v>3</v>
      </c>
      <c r="AW349" s="126">
        <v>0.5</v>
      </c>
      <c r="BA349" s="130">
        <v>20</v>
      </c>
      <c r="BB349" s="126">
        <v>10</v>
      </c>
      <c r="BC349" s="126">
        <v>2</v>
      </c>
      <c r="BD349" s="126" t="s">
        <v>110</v>
      </c>
      <c r="BE349" s="126" t="s">
        <v>103</v>
      </c>
      <c r="BG349" s="130"/>
      <c r="BM349" s="130">
        <v>1</v>
      </c>
      <c r="BN349" s="126">
        <v>3</v>
      </c>
      <c r="BO349" s="126">
        <v>0.5</v>
      </c>
      <c r="BY349" s="130"/>
      <c r="CG349" s="145"/>
      <c r="CH349" s="132" t="s">
        <v>1329</v>
      </c>
      <c r="CI349" s="132">
        <v>90</v>
      </c>
      <c r="CJ349" s="132" t="s">
        <v>514</v>
      </c>
      <c r="CK349" s="133"/>
      <c r="CL349" s="134"/>
      <c r="CM349" s="134"/>
      <c r="CN349" s="134"/>
      <c r="CO349" s="134"/>
      <c r="CP349" s="134"/>
      <c r="CQ349" s="134"/>
      <c r="CR349" s="134"/>
      <c r="CS349" s="134"/>
      <c r="CT349" s="134"/>
      <c r="CU349" s="134"/>
      <c r="CV349" s="134"/>
      <c r="CW349" s="134"/>
      <c r="CX349" s="134"/>
      <c r="CY349" s="134"/>
      <c r="CZ349" s="134"/>
      <c r="DA349" s="134"/>
      <c r="DB349" s="134">
        <v>80</v>
      </c>
      <c r="DC349" s="135">
        <v>20</v>
      </c>
      <c r="DD349" s="134"/>
      <c r="DE349" s="134"/>
      <c r="DF349" s="134"/>
      <c r="DG349" s="134"/>
      <c r="DH349" s="134"/>
      <c r="DI349" s="134"/>
      <c r="DJ349" s="134"/>
      <c r="DK349" s="207">
        <v>100</v>
      </c>
      <c r="DL349" s="131"/>
      <c r="DM349" s="134"/>
      <c r="DN349" s="134"/>
      <c r="DO349" s="136"/>
      <c r="DQ349" s="131"/>
      <c r="DR349" s="136"/>
      <c r="DS349" s="131"/>
      <c r="DT349" s="160" t="s">
        <v>1389</v>
      </c>
      <c r="DW349" s="215">
        <v>100</v>
      </c>
      <c r="DX349" s="214" t="e">
        <v>#N/A</v>
      </c>
      <c r="DY349" s="156" t="s">
        <v>1716</v>
      </c>
      <c r="DZ349" s="139" t="s">
        <v>1798</v>
      </c>
      <c r="EA349" s="139"/>
      <c r="ED349" s="229" t="s">
        <v>2517</v>
      </c>
      <c r="EE349" s="140"/>
      <c r="EG349" s="140"/>
      <c r="EI349" s="218"/>
      <c r="EJ349" s="143"/>
      <c r="EK349" s="221"/>
      <c r="EM349" s="109"/>
      <c r="EN349" s="109"/>
      <c r="EZ349" s="192" t="e">
        <f t="shared" si="88"/>
        <v>#DIV/0!</v>
      </c>
      <c r="FA349" s="192" t="e">
        <f t="shared" si="89"/>
        <v>#DIV/0!</v>
      </c>
      <c r="FB349" s="192" t="e">
        <f t="shared" si="90"/>
        <v>#DIV/0!</v>
      </c>
      <c r="FC349" s="192" t="e">
        <f t="shared" si="91"/>
        <v>#DIV/0!</v>
      </c>
      <c r="FD349" s="192" t="e">
        <f t="shared" si="92"/>
        <v>#DIV/0!</v>
      </c>
      <c r="FE349" s="193" t="e">
        <f t="shared" si="93"/>
        <v>#DIV/0!</v>
      </c>
      <c r="FF349" s="194" t="e">
        <f t="shared" si="94"/>
        <v>#DIV/0!</v>
      </c>
      <c r="FG349" s="144"/>
      <c r="FI349" s="778">
        <f t="shared" si="95"/>
        <v>0</v>
      </c>
      <c r="FJ349" s="779" t="e">
        <f t="shared" si="96"/>
        <v>#DIV/0!</v>
      </c>
      <c r="FK349" s="779" t="e">
        <f t="shared" si="97"/>
        <v>#DIV/0!</v>
      </c>
      <c r="FL349" s="780" t="e">
        <f t="shared" si="98"/>
        <v>#DIV/0!</v>
      </c>
      <c r="FM349" s="169" t="e">
        <f t="shared" si="99"/>
        <v>#DIV/0!</v>
      </c>
      <c r="FN349" s="783" t="e">
        <f t="shared" si="100"/>
        <v>#DIV/0!</v>
      </c>
    </row>
    <row r="350" spans="1:1038" ht="18" customHeight="1">
      <c r="A350" s="125"/>
      <c r="E350" s="126">
        <v>56</v>
      </c>
      <c r="F350" s="126">
        <v>2</v>
      </c>
      <c r="G350" s="285" t="str">
        <f t="shared" si="87"/>
        <v>56-2</v>
      </c>
      <c r="H350" s="277">
        <v>40</v>
      </c>
      <c r="I350" s="126">
        <v>41.5</v>
      </c>
      <c r="K350" s="545" t="b">
        <f>IF(I351=1,IF(((VLOOKUP($G350,[1]Depth_Lookup!#REF!,9,FALSE))-(H350/100))=0,"Good",IF(((VLOOKUP($G350,[1]Depth_Lookup!$A$3:$J$550,9,FALSE))-(H350/100))&gt;0,"Too Short","Too Long")))</f>
        <v>0</v>
      </c>
      <c r="L350" s="171">
        <f>(VLOOKUP($G350,Depth_Lookup!$A$3:$J$410,10,FALSE))+(H350/100)</f>
        <v>133.02000000000001</v>
      </c>
      <c r="M350" s="171">
        <f>(VLOOKUP($G350,Depth_Lookup!$A$3:$J$410,10,FALSE))+(I350/100)</f>
        <v>133.035</v>
      </c>
      <c r="N350" s="127"/>
      <c r="Q350" s="126" t="s">
        <v>1805</v>
      </c>
      <c r="R350" s="126" t="s">
        <v>1805</v>
      </c>
      <c r="X350" s="202"/>
      <c r="AF350" s="196"/>
      <c r="AI350" s="130"/>
      <c r="AO350" s="130"/>
      <c r="AU350" s="130"/>
      <c r="BA350" s="130"/>
      <c r="BG350" s="130"/>
      <c r="BM350" s="130"/>
      <c r="BY350" s="130"/>
      <c r="CG350" s="259"/>
      <c r="CH350" s="132"/>
      <c r="CI350" s="132"/>
      <c r="CJ350" s="132"/>
      <c r="CK350" s="133"/>
      <c r="CL350" s="134"/>
      <c r="CM350" s="134"/>
      <c r="CN350" s="134"/>
      <c r="CO350" s="134"/>
      <c r="CP350" s="134"/>
      <c r="CQ350" s="134"/>
      <c r="CR350" s="134"/>
      <c r="CS350" s="134"/>
      <c r="CT350" s="134"/>
      <c r="CU350" s="134"/>
      <c r="CV350" s="134"/>
      <c r="CW350" s="134"/>
      <c r="CX350" s="134"/>
      <c r="CY350" s="134"/>
      <c r="CZ350" s="134"/>
      <c r="DA350" s="134"/>
      <c r="DB350" s="134"/>
      <c r="DD350" s="134"/>
      <c r="DE350" s="134"/>
      <c r="DF350" s="134"/>
      <c r="DG350" s="134"/>
      <c r="DH350" s="134"/>
      <c r="DI350" s="134"/>
      <c r="DJ350" s="134"/>
      <c r="DK350" s="207"/>
      <c r="DL350" s="131"/>
      <c r="DM350" s="134"/>
      <c r="DN350" s="134"/>
      <c r="DO350" s="136"/>
      <c r="DQ350" s="131"/>
      <c r="DR350" s="136"/>
      <c r="DS350" s="131"/>
      <c r="DW350" s="215"/>
      <c r="DX350" s="214"/>
      <c r="DY350" s="156"/>
      <c r="DZ350" s="139"/>
      <c r="EA350" s="139"/>
      <c r="ED350" s="229" t="s">
        <v>2517</v>
      </c>
      <c r="EE350" s="140"/>
      <c r="EG350" s="140"/>
      <c r="EI350" s="218"/>
      <c r="EJ350" s="143"/>
      <c r="EK350" s="221"/>
      <c r="EM350" s="109"/>
      <c r="EN350" s="109"/>
      <c r="EO350" s="144">
        <v>1.5</v>
      </c>
      <c r="EV350" s="112">
        <v>14</v>
      </c>
      <c r="EW350" s="112">
        <v>270</v>
      </c>
      <c r="EX350" s="112">
        <v>34</v>
      </c>
      <c r="EY350" s="112">
        <v>180</v>
      </c>
      <c r="EZ350" s="192">
        <f t="shared" si="88"/>
        <v>20.286528732574823</v>
      </c>
      <c r="FA350" s="192">
        <f t="shared" si="89"/>
        <v>20.286528732574823</v>
      </c>
      <c r="FB350" s="192">
        <f t="shared" si="90"/>
        <v>54.279526641685344</v>
      </c>
      <c r="FC350" s="192">
        <f t="shared" si="91"/>
        <v>110.28652873257482</v>
      </c>
      <c r="FD350" s="192">
        <f t="shared" si="92"/>
        <v>35.720473358314656</v>
      </c>
      <c r="FE350" s="193">
        <f t="shared" si="93"/>
        <v>200.28652873257482</v>
      </c>
      <c r="FF350" s="194">
        <f t="shared" si="94"/>
        <v>35.720473358314656</v>
      </c>
      <c r="FG350" s="144" t="s">
        <v>1807</v>
      </c>
      <c r="FI350" s="778">
        <f t="shared" si="95"/>
        <v>1.5</v>
      </c>
      <c r="FJ350" s="779">
        <f t="shared" si="96"/>
        <v>35.720473358314656</v>
      </c>
      <c r="FK350" s="779">
        <f t="shared" si="97"/>
        <v>54.279526641685344</v>
      </c>
      <c r="FL350" s="780">
        <f t="shared" si="98"/>
        <v>0.94735645632138965</v>
      </c>
      <c r="FM350" s="169">
        <f t="shared" si="99"/>
        <v>0.81187495972270385</v>
      </c>
      <c r="FN350" s="783">
        <f t="shared" si="100"/>
        <v>1.2178124395840557</v>
      </c>
    </row>
    <row r="351" spans="1:1038" s="398" customFormat="1" ht="18" customHeight="1">
      <c r="A351" s="389" t="s">
        <v>1646</v>
      </c>
      <c r="B351" s="226" t="s">
        <v>1647</v>
      </c>
      <c r="C351" s="226"/>
      <c r="D351" s="226" t="s">
        <v>1279</v>
      </c>
      <c r="E351" s="226">
        <v>56</v>
      </c>
      <c r="F351" s="226">
        <v>2</v>
      </c>
      <c r="G351" s="285" t="str">
        <f t="shared" si="87"/>
        <v>56-2</v>
      </c>
      <c r="H351" s="390">
        <v>41.5</v>
      </c>
      <c r="I351" s="226">
        <v>99</v>
      </c>
      <c r="J351" s="226"/>
      <c r="K351" s="545" t="b">
        <f>IF(I352=1,IF(((VLOOKUP($G351,[1]Depth_Lookup!#REF!,9,FALSE))-(H351/100))=0,"Good",IF(((VLOOKUP($G351,[1]Depth_Lookup!$A$3:$J$550,9,FALSE))-(H351/100))&gt;0,"Too Short","Too Long")))</f>
        <v>0</v>
      </c>
      <c r="L351" s="171">
        <f>(VLOOKUP($G351,Depth_Lookup!$A$3:$J$410,10,FALSE))+(H351/100)</f>
        <v>133.035</v>
      </c>
      <c r="M351" s="171">
        <f>(VLOOKUP($G351,Depth_Lookup!$A$3:$J$410,10,FALSE))+(I351/100)</f>
        <v>133.61000000000001</v>
      </c>
      <c r="N351" s="232" t="s">
        <v>1801</v>
      </c>
      <c r="O351" s="226">
        <v>1</v>
      </c>
      <c r="P351" s="226" t="s">
        <v>853</v>
      </c>
      <c r="Q351" s="226" t="s">
        <v>125</v>
      </c>
      <c r="R351" s="391" t="s">
        <v>1633</v>
      </c>
      <c r="S351" s="226" t="s">
        <v>107</v>
      </c>
      <c r="T351" s="226"/>
      <c r="U351" s="226" t="s">
        <v>108</v>
      </c>
      <c r="V351" s="226" t="s">
        <v>509</v>
      </c>
      <c r="W351" s="226" t="s">
        <v>102</v>
      </c>
      <c r="X351" s="392">
        <v>5</v>
      </c>
      <c r="Y351" s="226" t="s">
        <v>90</v>
      </c>
      <c r="Z351" s="226" t="s">
        <v>91</v>
      </c>
      <c r="AA351" s="226"/>
      <c r="AB351" s="226"/>
      <c r="AC351" s="226"/>
      <c r="AD351" s="226"/>
      <c r="AE351" s="393"/>
      <c r="AF351" s="391" t="e">
        <v>#N/A</v>
      </c>
      <c r="AG351" s="394"/>
      <c r="AH351" s="226"/>
      <c r="AI351" s="257">
        <v>73</v>
      </c>
      <c r="AJ351" s="226"/>
      <c r="AK351" s="226"/>
      <c r="AL351" s="226"/>
      <c r="AM351" s="226"/>
      <c r="AN351" s="226"/>
      <c r="AO351" s="257"/>
      <c r="AP351" s="226"/>
      <c r="AQ351" s="226"/>
      <c r="AR351" s="226"/>
      <c r="AS351" s="226"/>
      <c r="AT351" s="226"/>
      <c r="AU351" s="257">
        <v>1</v>
      </c>
      <c r="AV351" s="226">
        <v>2</v>
      </c>
      <c r="AW351" s="226">
        <v>0.5</v>
      </c>
      <c r="AX351" s="226"/>
      <c r="AY351" s="226"/>
      <c r="AZ351" s="226"/>
      <c r="BA351" s="257">
        <v>25</v>
      </c>
      <c r="BB351" s="226">
        <v>7</v>
      </c>
      <c r="BC351" s="226">
        <v>3</v>
      </c>
      <c r="BD351" s="226" t="s">
        <v>110</v>
      </c>
      <c r="BE351" s="226" t="s">
        <v>103</v>
      </c>
      <c r="BF351" s="226"/>
      <c r="BG351" s="257"/>
      <c r="BH351" s="226"/>
      <c r="BI351" s="226"/>
      <c r="BJ351" s="226"/>
      <c r="BK351" s="226"/>
      <c r="BL351" s="226"/>
      <c r="BM351" s="257">
        <v>1</v>
      </c>
      <c r="BN351" s="226">
        <v>2</v>
      </c>
      <c r="BO351" s="226">
        <v>0.5</v>
      </c>
      <c r="BP351" s="226"/>
      <c r="BQ351" s="226"/>
      <c r="BR351" s="226"/>
      <c r="BS351" s="226"/>
      <c r="BT351" s="226"/>
      <c r="BU351" s="226"/>
      <c r="BV351" s="226"/>
      <c r="BW351" s="226"/>
      <c r="BX351" s="226"/>
      <c r="BY351" s="257"/>
      <c r="BZ351" s="226"/>
      <c r="CA351" s="226"/>
      <c r="CB351" s="226"/>
      <c r="CC351" s="226"/>
      <c r="CD351" s="226"/>
      <c r="CE351" s="226"/>
      <c r="CF351" s="226"/>
      <c r="CG351" s="259"/>
      <c r="CH351" s="150" t="s">
        <v>1329</v>
      </c>
      <c r="CI351" s="150">
        <v>91</v>
      </c>
      <c r="CJ351" s="150" t="s">
        <v>514</v>
      </c>
      <c r="CK351" s="150"/>
      <c r="CL351" s="395"/>
      <c r="CM351" s="395"/>
      <c r="CN351" s="395"/>
      <c r="CO351" s="395"/>
      <c r="CP351" s="395"/>
      <c r="CQ351" s="395"/>
      <c r="CR351" s="395"/>
      <c r="CS351" s="395"/>
      <c r="CT351" s="395"/>
      <c r="CU351" s="395"/>
      <c r="CV351" s="395"/>
      <c r="CW351" s="395"/>
      <c r="CX351" s="395"/>
      <c r="CY351" s="395"/>
      <c r="CZ351" s="395"/>
      <c r="DA351" s="395"/>
      <c r="DB351" s="395">
        <v>80</v>
      </c>
      <c r="DC351" s="256">
        <v>20</v>
      </c>
      <c r="DD351" s="395"/>
      <c r="DE351" s="395"/>
      <c r="DF351" s="395"/>
      <c r="DG351" s="395"/>
      <c r="DH351" s="395"/>
      <c r="DI351" s="395"/>
      <c r="DJ351" s="395"/>
      <c r="DK351" s="396">
        <v>100</v>
      </c>
      <c r="DL351" s="259"/>
      <c r="DM351" s="395"/>
      <c r="DN351" s="395"/>
      <c r="DO351" s="397"/>
      <c r="DQ351" s="259"/>
      <c r="DR351" s="397"/>
      <c r="DS351" s="259"/>
      <c r="DT351" s="410" t="s">
        <v>1389</v>
      </c>
      <c r="DU351" s="256"/>
      <c r="DV351" s="256"/>
      <c r="DW351" s="411">
        <v>100</v>
      </c>
      <c r="DX351" s="400" t="e">
        <v>#N/A</v>
      </c>
      <c r="DY351" s="162" t="s">
        <v>1716</v>
      </c>
      <c r="DZ351" s="155" t="s">
        <v>1797</v>
      </c>
      <c r="EA351" s="155"/>
      <c r="EB351" s="256"/>
      <c r="EC351" s="104"/>
      <c r="ED351" s="229" t="s">
        <v>2517</v>
      </c>
      <c r="EE351" s="401"/>
      <c r="EF351" s="402"/>
      <c r="EG351" s="401"/>
      <c r="EH351" s="403"/>
      <c r="EI351" s="404"/>
      <c r="EJ351" s="405"/>
      <c r="EK351" s="406"/>
      <c r="EL351" s="401"/>
      <c r="EM351" s="403"/>
      <c r="EN351" s="403"/>
      <c r="EO351" s="407"/>
      <c r="EP351" s="407"/>
      <c r="EQ351" s="407"/>
      <c r="ER351" s="407"/>
      <c r="ES351" s="407"/>
      <c r="ET351" s="407"/>
      <c r="EU351" s="407"/>
      <c r="EV351" s="112">
        <v>14</v>
      </c>
      <c r="EW351" s="112">
        <v>270</v>
      </c>
      <c r="EX351" s="112">
        <v>34</v>
      </c>
      <c r="EY351" s="112">
        <v>180</v>
      </c>
      <c r="EZ351" s="192">
        <f t="shared" si="88"/>
        <v>20.286528732574823</v>
      </c>
      <c r="FA351" s="192">
        <f t="shared" si="89"/>
        <v>20.286528732574823</v>
      </c>
      <c r="FB351" s="192">
        <f t="shared" si="90"/>
        <v>54.279526641685344</v>
      </c>
      <c r="FC351" s="192">
        <f t="shared" si="91"/>
        <v>110.28652873257482</v>
      </c>
      <c r="FD351" s="192">
        <f t="shared" si="92"/>
        <v>35.720473358314656</v>
      </c>
      <c r="FE351" s="193">
        <f t="shared" si="93"/>
        <v>200.28652873257482</v>
      </c>
      <c r="FF351" s="194">
        <f t="shared" si="94"/>
        <v>35.720473358314656</v>
      </c>
      <c r="FG351" s="407"/>
      <c r="FH351" s="403"/>
      <c r="FI351" s="778">
        <f t="shared" si="95"/>
        <v>0</v>
      </c>
      <c r="FJ351" s="779">
        <f t="shared" si="96"/>
        <v>35.720473358314656</v>
      </c>
      <c r="FK351" s="779">
        <f t="shared" si="97"/>
        <v>54.279526641685344</v>
      </c>
      <c r="FL351" s="780">
        <f t="shared" si="98"/>
        <v>0.94735645632138965</v>
      </c>
      <c r="FM351" s="169">
        <f t="shared" si="99"/>
        <v>0.81187495972270385</v>
      </c>
      <c r="FN351" s="783">
        <f t="shared" si="100"/>
        <v>0</v>
      </c>
      <c r="FO351" s="226"/>
      <c r="FP351" s="226"/>
      <c r="FQ351" s="226"/>
      <c r="FR351" s="226"/>
      <c r="FS351" s="226"/>
      <c r="FT351" s="226"/>
      <c r="FU351" s="226"/>
      <c r="FV351" s="226"/>
      <c r="FW351" s="226"/>
      <c r="FX351" s="226"/>
      <c r="FY351" s="226"/>
      <c r="FZ351" s="226"/>
      <c r="GA351" s="226"/>
      <c r="GB351" s="226"/>
      <c r="GC351" s="226"/>
      <c r="GD351" s="226"/>
      <c r="GE351" s="226"/>
      <c r="GF351" s="226"/>
      <c r="GG351" s="226"/>
      <c r="GH351" s="226"/>
      <c r="GI351" s="226"/>
      <c r="GJ351" s="226"/>
      <c r="GK351" s="226"/>
      <c r="GL351" s="226"/>
      <c r="GM351" s="226"/>
      <c r="GN351" s="226"/>
      <c r="GO351" s="226"/>
      <c r="GP351" s="226"/>
      <c r="GQ351" s="226"/>
      <c r="GR351" s="226"/>
      <c r="GS351" s="226"/>
      <c r="GT351" s="226"/>
      <c r="GU351" s="226"/>
      <c r="GV351" s="226"/>
      <c r="GW351" s="226"/>
      <c r="GX351" s="226"/>
      <c r="GY351" s="226"/>
      <c r="GZ351" s="226"/>
      <c r="HA351" s="226"/>
      <c r="HB351" s="226"/>
      <c r="HC351" s="226"/>
      <c r="HD351" s="226"/>
      <c r="HE351" s="226"/>
      <c r="HF351" s="226"/>
      <c r="HG351" s="226"/>
      <c r="HH351" s="226"/>
      <c r="HI351" s="226"/>
      <c r="HJ351" s="226"/>
      <c r="HK351" s="226"/>
      <c r="HL351" s="226"/>
      <c r="HM351" s="226"/>
      <c r="HN351" s="226"/>
      <c r="HO351" s="226"/>
      <c r="HP351" s="226"/>
      <c r="HQ351" s="226"/>
      <c r="HR351" s="226"/>
      <c r="HS351" s="226"/>
      <c r="HT351" s="226"/>
      <c r="HU351" s="226"/>
      <c r="HV351" s="226"/>
      <c r="HW351" s="226"/>
      <c r="HX351" s="226"/>
      <c r="HY351" s="226"/>
      <c r="HZ351" s="226"/>
      <c r="IA351" s="226"/>
      <c r="IB351" s="226"/>
      <c r="IC351" s="226"/>
      <c r="ID351" s="226"/>
      <c r="IE351" s="226"/>
      <c r="IF351" s="226"/>
      <c r="IG351" s="226"/>
      <c r="IH351" s="226"/>
      <c r="II351" s="226"/>
      <c r="IJ351" s="226"/>
      <c r="IK351" s="226"/>
      <c r="IL351" s="226"/>
      <c r="IM351" s="226"/>
      <c r="IN351" s="226"/>
      <c r="IO351" s="226"/>
      <c r="IP351" s="226"/>
      <c r="IQ351" s="226"/>
      <c r="IR351" s="226"/>
      <c r="IS351" s="226"/>
      <c r="IT351" s="226"/>
      <c r="IU351" s="226"/>
      <c r="IV351" s="226"/>
      <c r="IW351" s="226"/>
      <c r="IX351" s="226"/>
      <c r="IY351" s="226"/>
      <c r="IZ351" s="226"/>
      <c r="JA351" s="226"/>
      <c r="JB351" s="226"/>
      <c r="JC351" s="226"/>
      <c r="JD351" s="226"/>
      <c r="JE351" s="226"/>
      <c r="JF351" s="226"/>
      <c r="JG351" s="226"/>
      <c r="JH351" s="226"/>
      <c r="JI351" s="226"/>
      <c r="JJ351" s="226"/>
      <c r="JK351" s="226"/>
      <c r="JL351" s="226"/>
      <c r="JM351" s="226"/>
      <c r="JN351" s="226"/>
      <c r="JO351" s="226"/>
      <c r="JP351" s="226"/>
      <c r="JQ351" s="226"/>
      <c r="JR351" s="226"/>
      <c r="JS351" s="226"/>
      <c r="JT351" s="226"/>
      <c r="JU351" s="226"/>
      <c r="JV351" s="226"/>
      <c r="JW351" s="226"/>
      <c r="JX351" s="226"/>
      <c r="JY351" s="226"/>
      <c r="JZ351" s="226"/>
      <c r="KA351" s="226"/>
      <c r="KB351" s="226"/>
      <c r="KC351" s="226"/>
      <c r="KD351" s="226"/>
      <c r="KE351" s="226"/>
      <c r="KF351" s="226"/>
      <c r="KG351" s="226"/>
      <c r="KH351" s="226"/>
      <c r="KI351" s="226"/>
      <c r="KJ351" s="226"/>
      <c r="KK351" s="226"/>
      <c r="KL351" s="226"/>
      <c r="KM351" s="226"/>
      <c r="KN351" s="226"/>
      <c r="KO351" s="226"/>
      <c r="KP351" s="226"/>
      <c r="KQ351" s="226"/>
      <c r="KR351" s="226"/>
      <c r="KS351" s="226"/>
      <c r="KT351" s="226"/>
      <c r="KU351" s="226"/>
      <c r="KV351" s="226"/>
      <c r="KW351" s="226"/>
      <c r="KX351" s="226"/>
      <c r="KY351" s="226"/>
      <c r="KZ351" s="226"/>
      <c r="LA351" s="226"/>
      <c r="LB351" s="226"/>
      <c r="LC351" s="226"/>
      <c r="LD351" s="226"/>
      <c r="LE351" s="226"/>
      <c r="LF351" s="226"/>
      <c r="LG351" s="226"/>
      <c r="LH351" s="226"/>
      <c r="LI351" s="226"/>
      <c r="LJ351" s="226"/>
      <c r="LK351" s="226"/>
      <c r="LL351" s="226"/>
      <c r="LM351" s="226"/>
      <c r="LN351" s="226"/>
      <c r="LO351" s="226"/>
      <c r="LP351" s="226"/>
      <c r="LQ351" s="226"/>
      <c r="LR351" s="226"/>
      <c r="LS351" s="226"/>
      <c r="LT351" s="226"/>
      <c r="LU351" s="226"/>
      <c r="LV351" s="226"/>
      <c r="LW351" s="226"/>
      <c r="LX351" s="226"/>
      <c r="LY351" s="226"/>
      <c r="LZ351" s="226"/>
      <c r="MA351" s="226"/>
      <c r="MB351" s="226"/>
      <c r="MC351" s="226"/>
      <c r="MD351" s="226"/>
      <c r="ME351" s="226"/>
      <c r="MF351" s="226"/>
      <c r="MG351" s="226"/>
      <c r="MH351" s="226"/>
      <c r="MI351" s="226"/>
      <c r="MJ351" s="226"/>
      <c r="MK351" s="226"/>
      <c r="ML351" s="226"/>
      <c r="MM351" s="226"/>
      <c r="MN351" s="226"/>
      <c r="MO351" s="226"/>
      <c r="MP351" s="226"/>
      <c r="MQ351" s="226"/>
      <c r="MR351" s="226"/>
      <c r="MS351" s="226"/>
      <c r="MT351" s="226"/>
      <c r="MU351" s="226"/>
      <c r="MV351" s="226"/>
      <c r="MW351" s="226"/>
      <c r="MX351" s="226"/>
      <c r="MY351" s="226"/>
      <c r="MZ351" s="226"/>
      <c r="NA351" s="226"/>
      <c r="NB351" s="226"/>
      <c r="NC351" s="226"/>
      <c r="ND351" s="226"/>
      <c r="NE351" s="226"/>
      <c r="NF351" s="226"/>
      <c r="NG351" s="226"/>
      <c r="NH351" s="226"/>
      <c r="NI351" s="226"/>
      <c r="NJ351" s="226"/>
      <c r="NK351" s="226"/>
      <c r="NL351" s="226"/>
      <c r="NM351" s="226"/>
      <c r="NN351" s="226"/>
      <c r="NO351" s="226"/>
      <c r="NP351" s="226"/>
      <c r="NQ351" s="226"/>
      <c r="NR351" s="226"/>
      <c r="NS351" s="226"/>
      <c r="NT351" s="226"/>
      <c r="NU351" s="226"/>
      <c r="NV351" s="226"/>
      <c r="NW351" s="226"/>
      <c r="NX351" s="226"/>
      <c r="NY351" s="226"/>
      <c r="NZ351" s="226"/>
      <c r="OA351" s="226"/>
      <c r="OB351" s="226"/>
      <c r="OC351" s="226"/>
      <c r="OD351" s="226"/>
      <c r="OE351" s="226"/>
      <c r="OF351" s="226"/>
      <c r="OG351" s="226"/>
      <c r="OH351" s="226"/>
      <c r="OI351" s="226"/>
      <c r="OJ351" s="226"/>
      <c r="OK351" s="226"/>
      <c r="OL351" s="226"/>
      <c r="OM351" s="226"/>
      <c r="ON351" s="226"/>
      <c r="OO351" s="226"/>
      <c r="OP351" s="226"/>
      <c r="OQ351" s="226"/>
      <c r="OR351" s="226"/>
      <c r="OS351" s="226"/>
      <c r="OT351" s="226"/>
      <c r="OU351" s="226"/>
      <c r="OV351" s="226"/>
      <c r="OW351" s="226"/>
      <c r="OX351" s="226"/>
      <c r="OY351" s="226"/>
      <c r="OZ351" s="226"/>
      <c r="PA351" s="226"/>
      <c r="PB351" s="226"/>
      <c r="PC351" s="226"/>
      <c r="PD351" s="226"/>
      <c r="PE351" s="226"/>
      <c r="PF351" s="226"/>
      <c r="PG351" s="226"/>
      <c r="PH351" s="226"/>
      <c r="PI351" s="226"/>
      <c r="PJ351" s="226"/>
      <c r="PK351" s="226"/>
      <c r="PL351" s="226"/>
      <c r="PM351" s="226"/>
      <c r="PN351" s="226"/>
      <c r="PO351" s="226"/>
      <c r="PP351" s="226"/>
      <c r="PQ351" s="226"/>
      <c r="PR351" s="226"/>
      <c r="PS351" s="226"/>
      <c r="PT351" s="226"/>
      <c r="PU351" s="226"/>
      <c r="PV351" s="226"/>
      <c r="PW351" s="226"/>
      <c r="PX351" s="226"/>
      <c r="PY351" s="226"/>
      <c r="PZ351" s="226"/>
      <c r="QA351" s="226"/>
      <c r="QB351" s="226"/>
      <c r="QC351" s="226"/>
      <c r="QD351" s="226"/>
      <c r="QE351" s="226"/>
      <c r="QF351" s="226"/>
      <c r="QG351" s="226"/>
      <c r="QH351" s="226"/>
      <c r="QI351" s="226"/>
      <c r="QJ351" s="226"/>
      <c r="QK351" s="226"/>
      <c r="QL351" s="226"/>
      <c r="QM351" s="226"/>
      <c r="QN351" s="226"/>
      <c r="QO351" s="226"/>
      <c r="QP351" s="226"/>
      <c r="QQ351" s="226"/>
      <c r="QR351" s="226"/>
      <c r="QS351" s="226"/>
      <c r="QT351" s="226"/>
      <c r="QU351" s="226"/>
      <c r="QV351" s="226"/>
      <c r="QW351" s="226"/>
      <c r="QX351" s="226"/>
      <c r="QY351" s="226"/>
      <c r="QZ351" s="226"/>
      <c r="RA351" s="226"/>
      <c r="RB351" s="226"/>
      <c r="RC351" s="226"/>
      <c r="RD351" s="226"/>
      <c r="RE351" s="226"/>
      <c r="RF351" s="226"/>
      <c r="RG351" s="226"/>
      <c r="RH351" s="226"/>
      <c r="RI351" s="226"/>
      <c r="RJ351" s="226"/>
      <c r="RK351" s="226"/>
      <c r="RL351" s="226"/>
      <c r="RM351" s="226"/>
      <c r="RN351" s="226"/>
      <c r="RO351" s="226"/>
      <c r="RP351" s="226"/>
      <c r="RQ351" s="226"/>
      <c r="RR351" s="226"/>
      <c r="RS351" s="226"/>
      <c r="RT351" s="226"/>
      <c r="RU351" s="226"/>
      <c r="RV351" s="226"/>
      <c r="RW351" s="226"/>
      <c r="RX351" s="226"/>
      <c r="RY351" s="226"/>
      <c r="RZ351" s="226"/>
      <c r="SA351" s="226"/>
      <c r="SB351" s="226"/>
      <c r="SC351" s="226"/>
      <c r="SD351" s="226"/>
      <c r="SE351" s="226"/>
      <c r="SF351" s="226"/>
      <c r="SG351" s="226"/>
      <c r="SH351" s="226"/>
      <c r="SI351" s="226"/>
      <c r="SJ351" s="226"/>
      <c r="SK351" s="226"/>
      <c r="SL351" s="226"/>
      <c r="SM351" s="226"/>
      <c r="SN351" s="226"/>
      <c r="SO351" s="226"/>
      <c r="SP351" s="226"/>
      <c r="SQ351" s="226"/>
      <c r="SR351" s="226"/>
      <c r="SS351" s="226"/>
      <c r="ST351" s="226"/>
      <c r="SU351" s="226"/>
      <c r="SV351" s="226"/>
      <c r="SW351" s="226"/>
      <c r="SX351" s="226"/>
      <c r="SY351" s="226"/>
      <c r="SZ351" s="226"/>
      <c r="TA351" s="226"/>
      <c r="TB351" s="226"/>
      <c r="TC351" s="226"/>
      <c r="TD351" s="226"/>
      <c r="TE351" s="226"/>
      <c r="TF351" s="226"/>
      <c r="TG351" s="226"/>
      <c r="TH351" s="226"/>
      <c r="TI351" s="226"/>
      <c r="TJ351" s="226"/>
      <c r="TK351" s="226"/>
      <c r="TL351" s="226"/>
      <c r="TM351" s="226"/>
      <c r="TN351" s="226"/>
      <c r="TO351" s="226"/>
      <c r="TP351" s="226"/>
      <c r="TQ351" s="226"/>
      <c r="TR351" s="226"/>
      <c r="TS351" s="226"/>
      <c r="TT351" s="226"/>
      <c r="TU351" s="226"/>
      <c r="TV351" s="226"/>
      <c r="TW351" s="226"/>
      <c r="TX351" s="226"/>
      <c r="TY351" s="226"/>
      <c r="TZ351" s="226"/>
      <c r="UA351" s="226"/>
      <c r="UB351" s="226"/>
      <c r="UC351" s="226"/>
      <c r="UD351" s="226"/>
      <c r="UE351" s="226"/>
      <c r="UF351" s="226"/>
      <c r="UG351" s="226"/>
      <c r="UH351" s="226"/>
      <c r="UI351" s="226"/>
      <c r="UJ351" s="226"/>
      <c r="UK351" s="226"/>
      <c r="UL351" s="226"/>
      <c r="UM351" s="226"/>
      <c r="UN351" s="226"/>
      <c r="UO351" s="226"/>
      <c r="UP351" s="226"/>
      <c r="UQ351" s="226"/>
      <c r="UR351" s="226"/>
      <c r="US351" s="226"/>
      <c r="UT351" s="226"/>
      <c r="UU351" s="226"/>
      <c r="UV351" s="226"/>
      <c r="UW351" s="226"/>
      <c r="UX351" s="226"/>
      <c r="UY351" s="226"/>
      <c r="UZ351" s="226"/>
      <c r="VA351" s="226"/>
      <c r="VB351" s="226"/>
      <c r="VC351" s="226"/>
      <c r="VD351" s="226"/>
      <c r="VE351" s="226"/>
      <c r="VF351" s="226"/>
      <c r="VG351" s="226"/>
      <c r="VH351" s="226"/>
      <c r="VI351" s="226"/>
      <c r="VJ351" s="226"/>
      <c r="VK351" s="226"/>
      <c r="VL351" s="226"/>
      <c r="VM351" s="226"/>
      <c r="VN351" s="226"/>
      <c r="VO351" s="226"/>
      <c r="VP351" s="226"/>
      <c r="VQ351" s="226"/>
      <c r="VR351" s="226"/>
      <c r="VS351" s="226"/>
      <c r="VT351" s="226"/>
      <c r="VU351" s="226"/>
      <c r="VV351" s="226"/>
      <c r="VW351" s="226"/>
      <c r="VX351" s="226"/>
      <c r="VY351" s="226"/>
      <c r="VZ351" s="226"/>
      <c r="WA351" s="226"/>
      <c r="WB351" s="226"/>
      <c r="WC351" s="226"/>
      <c r="WD351" s="226"/>
      <c r="WE351" s="226"/>
      <c r="WF351" s="226"/>
      <c r="WG351" s="226"/>
      <c r="WH351" s="226"/>
      <c r="WI351" s="226"/>
      <c r="WJ351" s="226"/>
      <c r="WK351" s="226"/>
      <c r="WL351" s="226"/>
      <c r="WM351" s="226"/>
      <c r="WN351" s="226"/>
      <c r="WO351" s="226"/>
      <c r="WP351" s="226"/>
      <c r="WQ351" s="226"/>
      <c r="WR351" s="226"/>
      <c r="WS351" s="226"/>
      <c r="WT351" s="226"/>
      <c r="WU351" s="226"/>
      <c r="WV351" s="226"/>
      <c r="WW351" s="226"/>
      <c r="WX351" s="226"/>
      <c r="WY351" s="226"/>
      <c r="WZ351" s="226"/>
      <c r="XA351" s="226"/>
      <c r="XB351" s="226"/>
      <c r="XC351" s="226"/>
      <c r="XD351" s="226"/>
      <c r="XE351" s="226"/>
      <c r="XF351" s="226"/>
      <c r="XG351" s="226"/>
      <c r="XH351" s="226"/>
      <c r="XI351" s="226"/>
      <c r="XJ351" s="226"/>
      <c r="XK351" s="226"/>
      <c r="XL351" s="226"/>
      <c r="XM351" s="226"/>
      <c r="XN351" s="226"/>
      <c r="XO351" s="226"/>
      <c r="XP351" s="226"/>
      <c r="XQ351" s="226"/>
      <c r="XR351" s="226"/>
      <c r="XS351" s="226"/>
      <c r="XT351" s="226"/>
      <c r="XU351" s="226"/>
      <c r="XV351" s="226"/>
      <c r="XW351" s="226"/>
      <c r="XX351" s="226"/>
      <c r="XY351" s="226"/>
      <c r="XZ351" s="226"/>
      <c r="YA351" s="226"/>
      <c r="YB351" s="226"/>
      <c r="YC351" s="226"/>
      <c r="YD351" s="226"/>
      <c r="YE351" s="226"/>
      <c r="YF351" s="226"/>
      <c r="YG351" s="226"/>
      <c r="YH351" s="226"/>
      <c r="YI351" s="226"/>
      <c r="YJ351" s="226"/>
      <c r="YK351" s="226"/>
      <c r="YL351" s="226"/>
      <c r="YM351" s="226"/>
      <c r="YN351" s="226"/>
      <c r="YO351" s="226"/>
      <c r="YP351" s="226"/>
      <c r="YQ351" s="226"/>
      <c r="YR351" s="226"/>
      <c r="YS351" s="226"/>
      <c r="YT351" s="226"/>
      <c r="YU351" s="226"/>
      <c r="YV351" s="226"/>
      <c r="YW351" s="226"/>
      <c r="YX351" s="226"/>
      <c r="YY351" s="226"/>
      <c r="YZ351" s="226"/>
      <c r="ZA351" s="226"/>
      <c r="ZB351" s="226"/>
      <c r="ZC351" s="226"/>
      <c r="ZD351" s="226"/>
      <c r="ZE351" s="226"/>
      <c r="ZF351" s="226"/>
      <c r="ZG351" s="226"/>
      <c r="ZH351" s="226"/>
      <c r="ZI351" s="226"/>
      <c r="ZJ351" s="226"/>
      <c r="ZK351" s="226"/>
      <c r="ZL351" s="226"/>
      <c r="ZM351" s="226"/>
      <c r="ZN351" s="226"/>
      <c r="ZO351" s="226"/>
      <c r="ZP351" s="226"/>
      <c r="ZQ351" s="226"/>
      <c r="ZR351" s="226"/>
      <c r="ZS351" s="226"/>
      <c r="ZT351" s="226"/>
      <c r="ZU351" s="226"/>
      <c r="ZV351" s="226"/>
      <c r="ZW351" s="226"/>
      <c r="ZX351" s="226"/>
      <c r="ZY351" s="226"/>
      <c r="ZZ351" s="226"/>
      <c r="AAA351" s="226"/>
      <c r="AAB351" s="226"/>
      <c r="AAC351" s="226"/>
      <c r="AAD351" s="226"/>
      <c r="AAE351" s="226"/>
      <c r="AAF351" s="226"/>
      <c r="AAG351" s="226"/>
      <c r="AAH351" s="226"/>
      <c r="AAI351" s="226"/>
      <c r="AAJ351" s="226"/>
      <c r="AAK351" s="226"/>
      <c r="AAL351" s="226"/>
      <c r="AAM351" s="226"/>
      <c r="AAN351" s="226"/>
      <c r="AAO351" s="226"/>
      <c r="AAP351" s="226"/>
      <c r="AAQ351" s="226"/>
      <c r="AAR351" s="226"/>
      <c r="AAS351" s="226"/>
      <c r="AAT351" s="226"/>
      <c r="AAU351" s="226"/>
      <c r="AAV351" s="226"/>
      <c r="AAW351" s="226"/>
      <c r="AAX351" s="226"/>
      <c r="AAY351" s="226"/>
      <c r="AAZ351" s="226"/>
      <c r="ABA351" s="226"/>
      <c r="ABB351" s="226"/>
      <c r="ABC351" s="226"/>
      <c r="ABD351" s="226"/>
      <c r="ABE351" s="226"/>
      <c r="ABF351" s="226"/>
      <c r="ABG351" s="226"/>
      <c r="ABH351" s="226"/>
      <c r="ABI351" s="226"/>
      <c r="ABJ351" s="226"/>
      <c r="ABK351" s="226"/>
      <c r="ABL351" s="226"/>
      <c r="ABM351" s="226"/>
      <c r="ABN351" s="226"/>
      <c r="ABO351" s="226"/>
      <c r="ABP351" s="226"/>
      <c r="ABQ351" s="226"/>
      <c r="ABR351" s="226"/>
      <c r="ABS351" s="226"/>
      <c r="ABT351" s="226"/>
      <c r="ABU351" s="226"/>
      <c r="ABV351" s="226"/>
      <c r="ABW351" s="226"/>
      <c r="ABX351" s="226"/>
      <c r="ABY351" s="226"/>
      <c r="ABZ351" s="226"/>
      <c r="ACA351" s="226"/>
      <c r="ACB351" s="226"/>
      <c r="ACC351" s="226"/>
      <c r="ACD351" s="226"/>
      <c r="ACE351" s="226"/>
      <c r="ACF351" s="226"/>
      <c r="ACG351" s="226"/>
      <c r="ACH351" s="226"/>
      <c r="ACI351" s="226"/>
      <c r="ACJ351" s="226"/>
      <c r="ACK351" s="226"/>
      <c r="ACL351" s="226"/>
      <c r="ACM351" s="226"/>
      <c r="ACN351" s="226"/>
      <c r="ACO351" s="226"/>
      <c r="ACP351" s="226"/>
      <c r="ACQ351" s="226"/>
      <c r="ACR351" s="226"/>
      <c r="ACS351" s="226"/>
      <c r="ACT351" s="226"/>
      <c r="ACU351" s="226"/>
      <c r="ACV351" s="226"/>
      <c r="ACW351" s="226"/>
      <c r="ACX351" s="226"/>
      <c r="ACY351" s="226"/>
      <c r="ACZ351" s="226"/>
      <c r="ADA351" s="226"/>
      <c r="ADB351" s="226"/>
      <c r="ADC351" s="226"/>
      <c r="ADD351" s="226"/>
      <c r="ADE351" s="226"/>
      <c r="ADF351" s="226"/>
      <c r="ADG351" s="226"/>
      <c r="ADH351" s="226"/>
      <c r="ADI351" s="226"/>
      <c r="ADJ351" s="226"/>
      <c r="ADK351" s="226"/>
      <c r="ADL351" s="226"/>
      <c r="ADM351" s="226"/>
      <c r="ADN351" s="226"/>
      <c r="ADO351" s="226"/>
      <c r="ADP351" s="226"/>
      <c r="ADQ351" s="226"/>
      <c r="ADR351" s="226"/>
      <c r="ADS351" s="226"/>
      <c r="ADT351" s="226"/>
      <c r="ADU351" s="226"/>
      <c r="ADV351" s="226"/>
      <c r="ADW351" s="226"/>
      <c r="ADX351" s="226"/>
      <c r="ADY351" s="226"/>
      <c r="ADZ351" s="226"/>
      <c r="AEA351" s="226"/>
      <c r="AEB351" s="226"/>
      <c r="AEC351" s="226"/>
      <c r="AED351" s="226"/>
      <c r="AEE351" s="226"/>
      <c r="AEF351" s="226"/>
      <c r="AEG351" s="226"/>
      <c r="AEH351" s="226"/>
      <c r="AEI351" s="226"/>
      <c r="AEJ351" s="226"/>
      <c r="AEK351" s="226"/>
      <c r="AEL351" s="226"/>
      <c r="AEM351" s="226"/>
      <c r="AEN351" s="226"/>
      <c r="AEO351" s="226"/>
      <c r="AEP351" s="226"/>
      <c r="AEQ351" s="226"/>
      <c r="AER351" s="226"/>
      <c r="AES351" s="226"/>
      <c r="AET351" s="226"/>
      <c r="AEU351" s="226"/>
      <c r="AEV351" s="226"/>
      <c r="AEW351" s="226"/>
      <c r="AEX351" s="226"/>
      <c r="AEY351" s="226"/>
      <c r="AEZ351" s="226"/>
      <c r="AFA351" s="226"/>
      <c r="AFB351" s="226"/>
      <c r="AFC351" s="226"/>
      <c r="AFD351" s="226"/>
      <c r="AFE351" s="226"/>
      <c r="AFF351" s="226"/>
      <c r="AFG351" s="226"/>
      <c r="AFH351" s="226"/>
      <c r="AFI351" s="226"/>
      <c r="AFJ351" s="226"/>
      <c r="AFK351" s="226"/>
      <c r="AFL351" s="226"/>
      <c r="AFM351" s="226"/>
      <c r="AFN351" s="226"/>
      <c r="AFO351" s="226"/>
      <c r="AFP351" s="226"/>
      <c r="AFQ351" s="226"/>
      <c r="AFR351" s="226"/>
      <c r="AFS351" s="226"/>
      <c r="AFT351" s="226"/>
      <c r="AFU351" s="226"/>
      <c r="AFV351" s="226"/>
      <c r="AFW351" s="226"/>
      <c r="AFX351" s="226"/>
      <c r="AFY351" s="226"/>
      <c r="AFZ351" s="226"/>
      <c r="AGA351" s="226"/>
      <c r="AGB351" s="226"/>
      <c r="AGC351" s="226"/>
      <c r="AGD351" s="226"/>
      <c r="AGE351" s="226"/>
      <c r="AGF351" s="226"/>
      <c r="AGG351" s="226"/>
      <c r="AGH351" s="226"/>
      <c r="AGI351" s="226"/>
      <c r="AGJ351" s="226"/>
      <c r="AGK351" s="226"/>
      <c r="AGL351" s="226"/>
      <c r="AGM351" s="226"/>
      <c r="AGN351" s="226"/>
      <c r="AGO351" s="226"/>
      <c r="AGP351" s="226"/>
      <c r="AGQ351" s="226"/>
      <c r="AGR351" s="226"/>
      <c r="AGS351" s="226"/>
      <c r="AGT351" s="226"/>
      <c r="AGU351" s="226"/>
      <c r="AGV351" s="226"/>
      <c r="AGW351" s="226"/>
      <c r="AGX351" s="226"/>
      <c r="AGY351" s="226"/>
      <c r="AGZ351" s="226"/>
      <c r="AHA351" s="226"/>
      <c r="AHB351" s="226"/>
      <c r="AHC351" s="226"/>
      <c r="AHD351" s="226"/>
      <c r="AHE351" s="226"/>
      <c r="AHF351" s="226"/>
      <c r="AHG351" s="226"/>
      <c r="AHH351" s="226"/>
      <c r="AHI351" s="226"/>
      <c r="AHJ351" s="226"/>
      <c r="AHK351" s="226"/>
      <c r="AHL351" s="226"/>
      <c r="AHM351" s="226"/>
      <c r="AHN351" s="226"/>
      <c r="AHO351" s="226"/>
      <c r="AHP351" s="226"/>
      <c r="AHQ351" s="226"/>
      <c r="AHR351" s="226"/>
      <c r="AHS351" s="226"/>
      <c r="AHT351" s="226"/>
      <c r="AHU351" s="226"/>
      <c r="AHV351" s="226"/>
      <c r="AHW351" s="226"/>
      <c r="AHX351" s="226"/>
      <c r="AHY351" s="226"/>
      <c r="AHZ351" s="226"/>
      <c r="AIA351" s="226"/>
      <c r="AIB351" s="226"/>
      <c r="AIC351" s="226"/>
      <c r="AID351" s="226"/>
      <c r="AIE351" s="226"/>
      <c r="AIF351" s="226"/>
      <c r="AIG351" s="226"/>
      <c r="AIH351" s="226"/>
      <c r="AII351" s="226"/>
      <c r="AIJ351" s="226"/>
      <c r="AIK351" s="226"/>
      <c r="AIL351" s="226"/>
      <c r="AIM351" s="226"/>
      <c r="AIN351" s="226"/>
      <c r="AIO351" s="226"/>
      <c r="AIP351" s="226"/>
      <c r="AIQ351" s="226"/>
      <c r="AIR351" s="226"/>
      <c r="AIS351" s="226"/>
      <c r="AIT351" s="226"/>
      <c r="AIU351" s="226"/>
      <c r="AIV351" s="226"/>
      <c r="AIW351" s="226"/>
      <c r="AIX351" s="226"/>
      <c r="AIY351" s="226"/>
      <c r="AIZ351" s="226"/>
      <c r="AJA351" s="226"/>
      <c r="AJB351" s="226"/>
      <c r="AJC351" s="226"/>
      <c r="AJD351" s="226"/>
      <c r="AJE351" s="226"/>
      <c r="AJF351" s="226"/>
      <c r="AJG351" s="226"/>
      <c r="AJH351" s="226"/>
      <c r="AJI351" s="226"/>
      <c r="AJJ351" s="226"/>
      <c r="AJK351" s="226"/>
      <c r="AJL351" s="226"/>
      <c r="AJM351" s="226"/>
      <c r="AJN351" s="226"/>
      <c r="AJO351" s="226"/>
      <c r="AJP351" s="226"/>
      <c r="AJQ351" s="226"/>
      <c r="AJR351" s="226"/>
      <c r="AJS351" s="226"/>
      <c r="AJT351" s="226"/>
      <c r="AJU351" s="226"/>
      <c r="AJV351" s="226"/>
      <c r="AJW351" s="226"/>
      <c r="AJX351" s="226"/>
      <c r="AJY351" s="226"/>
      <c r="AJZ351" s="226"/>
      <c r="AKA351" s="226"/>
      <c r="AKB351" s="226"/>
      <c r="AKC351" s="226"/>
      <c r="AKD351" s="226"/>
      <c r="AKE351" s="226"/>
      <c r="AKF351" s="226"/>
      <c r="AKG351" s="226"/>
      <c r="AKH351" s="226"/>
      <c r="AKI351" s="226"/>
      <c r="AKJ351" s="226"/>
      <c r="AKK351" s="226"/>
      <c r="AKL351" s="226"/>
      <c r="AKM351" s="226"/>
      <c r="AKN351" s="226"/>
      <c r="AKO351" s="226"/>
      <c r="AKP351" s="226"/>
      <c r="AKQ351" s="226"/>
      <c r="AKR351" s="226"/>
      <c r="AKS351" s="226"/>
      <c r="AKT351" s="226"/>
      <c r="AKU351" s="226"/>
      <c r="AKV351" s="226"/>
      <c r="AKW351" s="226"/>
      <c r="AKX351" s="226"/>
      <c r="AKY351" s="226"/>
      <c r="AKZ351" s="226"/>
      <c r="ALA351" s="226"/>
      <c r="ALB351" s="226"/>
      <c r="ALC351" s="226"/>
      <c r="ALD351" s="226"/>
      <c r="ALE351" s="226"/>
      <c r="ALF351" s="226"/>
      <c r="ALG351" s="226"/>
      <c r="ALH351" s="226"/>
      <c r="ALI351" s="226"/>
      <c r="ALJ351" s="226"/>
      <c r="ALK351" s="226"/>
      <c r="ALL351" s="226"/>
      <c r="ALM351" s="226"/>
      <c r="ALN351" s="226"/>
      <c r="ALO351" s="226"/>
      <c r="ALP351" s="226"/>
      <c r="ALQ351" s="226"/>
      <c r="ALR351" s="226"/>
      <c r="ALS351" s="226"/>
      <c r="ALT351" s="226"/>
      <c r="ALU351" s="226"/>
      <c r="ALV351" s="226"/>
      <c r="ALW351" s="226"/>
      <c r="ALX351" s="226"/>
      <c r="ALY351" s="226"/>
      <c r="ALZ351" s="226"/>
      <c r="AMA351" s="226"/>
      <c r="AMB351" s="226"/>
      <c r="AMC351" s="226"/>
      <c r="AMD351" s="226"/>
      <c r="AME351" s="226"/>
      <c r="AMF351" s="226"/>
      <c r="AMG351" s="226"/>
      <c r="AMH351" s="226"/>
      <c r="AMI351" s="226"/>
      <c r="AMJ351" s="226"/>
      <c r="AMK351" s="226"/>
      <c r="AML351" s="226"/>
      <c r="AMM351" s="226"/>
      <c r="AMN351" s="226"/>
      <c r="AMO351" s="226"/>
      <c r="AMP351" s="226"/>
      <c r="AMQ351" s="226"/>
      <c r="AMR351" s="226"/>
      <c r="AMS351" s="226"/>
      <c r="AMT351" s="226"/>
      <c r="AMU351" s="226"/>
      <c r="AMV351" s="226"/>
      <c r="AMW351" s="226"/>
      <c r="AMX351" s="226"/>
    </row>
    <row r="352" spans="1:1038" ht="18" customHeight="1">
      <c r="A352" s="125"/>
      <c r="E352" s="226">
        <v>56</v>
      </c>
      <c r="F352" s="226">
        <v>2</v>
      </c>
      <c r="G352" s="445" t="str">
        <f t="shared" si="87"/>
        <v>56-2</v>
      </c>
      <c r="H352" s="277">
        <v>50</v>
      </c>
      <c r="I352" s="126">
        <v>51.5</v>
      </c>
      <c r="K352" s="545" t="b">
        <f>IF(I353=1,IF(((VLOOKUP($G352,[1]Depth_Lookup!#REF!,9,FALSE))-(H352/100))=0,"Good",IF(((VLOOKUP($G352,[1]Depth_Lookup!$A$3:$J$550,9,FALSE))-(H352/100))&gt;0,"Too Short","Too Long")))</f>
        <v>0</v>
      </c>
      <c r="L352" s="171">
        <f>(VLOOKUP($G352,Depth_Lookup!$A$3:$J$410,10,FALSE))+(H352/100)</f>
        <v>133.12</v>
      </c>
      <c r="M352" s="171">
        <f>(VLOOKUP($G352,Depth_Lookup!$A$3:$J$410,10,FALSE))+(I352/100)</f>
        <v>133.13499999999999</v>
      </c>
      <c r="N352" s="127"/>
      <c r="Q352" s="126" t="s">
        <v>1805</v>
      </c>
      <c r="R352" s="126" t="s">
        <v>1805</v>
      </c>
      <c r="X352" s="202"/>
      <c r="AF352" s="196"/>
      <c r="AI352" s="130"/>
      <c r="AO352" s="130"/>
      <c r="AU352" s="130"/>
      <c r="BA352" s="130"/>
      <c r="BG352" s="130"/>
      <c r="BM352" s="130"/>
      <c r="BY352" s="130"/>
      <c r="CG352" s="259"/>
      <c r="CH352" s="132"/>
      <c r="CI352" s="132"/>
      <c r="CJ352" s="132"/>
      <c r="CK352" s="133"/>
      <c r="CL352" s="134"/>
      <c r="CM352" s="134"/>
      <c r="CN352" s="134"/>
      <c r="CO352" s="134"/>
      <c r="CP352" s="134"/>
      <c r="CQ352" s="134"/>
      <c r="CR352" s="134"/>
      <c r="CS352" s="134"/>
      <c r="CT352" s="134"/>
      <c r="CU352" s="134"/>
      <c r="CV352" s="134"/>
      <c r="CW352" s="134"/>
      <c r="CX352" s="134"/>
      <c r="CY352" s="134"/>
      <c r="CZ352" s="134"/>
      <c r="DA352" s="134"/>
      <c r="DB352" s="134"/>
      <c r="DD352" s="134"/>
      <c r="DE352" s="134"/>
      <c r="DF352" s="134"/>
      <c r="DG352" s="134"/>
      <c r="DH352" s="134"/>
      <c r="DI352" s="134"/>
      <c r="DJ352" s="134"/>
      <c r="DK352" s="207"/>
      <c r="DL352" s="131"/>
      <c r="DM352" s="134"/>
      <c r="DN352" s="134"/>
      <c r="DO352" s="136"/>
      <c r="DQ352" s="131"/>
      <c r="DR352" s="136"/>
      <c r="DS352" s="131"/>
      <c r="DW352" s="215"/>
      <c r="DX352" s="214"/>
      <c r="DY352" s="156"/>
      <c r="DZ352" s="139"/>
      <c r="EA352" s="139"/>
      <c r="ED352" s="229" t="s">
        <v>2517</v>
      </c>
      <c r="EE352" s="140"/>
      <c r="EG352" s="140"/>
      <c r="EI352" s="218"/>
      <c r="EJ352" s="143"/>
      <c r="EK352" s="221"/>
      <c r="EM352" s="109"/>
      <c r="EN352" s="109"/>
      <c r="EO352" s="144">
        <v>1.7</v>
      </c>
      <c r="EV352" s="112">
        <v>14</v>
      </c>
      <c r="EW352" s="112">
        <v>270</v>
      </c>
      <c r="EX352" s="112">
        <v>34</v>
      </c>
      <c r="EY352" s="112">
        <v>180</v>
      </c>
      <c r="EZ352" s="192">
        <f t="shared" si="88"/>
        <v>20.286528732574823</v>
      </c>
      <c r="FA352" s="192">
        <f t="shared" si="89"/>
        <v>20.286528732574823</v>
      </c>
      <c r="FB352" s="192">
        <f t="shared" si="90"/>
        <v>54.279526641685344</v>
      </c>
      <c r="FC352" s="192">
        <f t="shared" si="91"/>
        <v>110.28652873257482</v>
      </c>
      <c r="FD352" s="192">
        <f t="shared" si="92"/>
        <v>35.720473358314656</v>
      </c>
      <c r="FE352" s="193">
        <f t="shared" si="93"/>
        <v>200.28652873257482</v>
      </c>
      <c r="FF352" s="194">
        <f t="shared" si="94"/>
        <v>35.720473358314656</v>
      </c>
      <c r="FG352" s="144" t="s">
        <v>1807</v>
      </c>
      <c r="FI352" s="778">
        <f t="shared" si="95"/>
        <v>1.7</v>
      </c>
      <c r="FJ352" s="779">
        <f t="shared" si="96"/>
        <v>35.720473358314656</v>
      </c>
      <c r="FK352" s="779">
        <f t="shared" si="97"/>
        <v>54.279526641685344</v>
      </c>
      <c r="FL352" s="780">
        <f t="shared" si="98"/>
        <v>0.94735645632138965</v>
      </c>
      <c r="FM352" s="169">
        <f t="shared" si="99"/>
        <v>0.81187495972270385</v>
      </c>
      <c r="FN352" s="783">
        <f t="shared" si="100"/>
        <v>1.3801874315285965</v>
      </c>
    </row>
    <row r="353" spans="1:1038" s="462" customFormat="1" ht="18" customHeight="1" thickBot="1">
      <c r="A353" s="446" t="s">
        <v>1646</v>
      </c>
      <c r="B353" s="447" t="s">
        <v>1647</v>
      </c>
      <c r="C353" s="447"/>
      <c r="D353" s="447" t="s">
        <v>1279</v>
      </c>
      <c r="E353" s="447">
        <v>56</v>
      </c>
      <c r="F353" s="447">
        <v>2</v>
      </c>
      <c r="G353" s="448" t="str">
        <f t="shared" si="87"/>
        <v>56-2</v>
      </c>
      <c r="H353" s="449">
        <v>51.5</v>
      </c>
      <c r="I353" s="447">
        <v>99</v>
      </c>
      <c r="J353" s="226"/>
      <c r="K353" s="545" t="b">
        <f>IF(I354=1,IF(((VLOOKUP($G353,[1]Depth_Lookup!#REF!,9,FALSE))-(H353/100))=0,"Good",IF(((VLOOKUP($G353,[1]Depth_Lookup!$A$3:$J$550,9,FALSE))-(H353/100))&gt;0,"Too Short","Too Long")))</f>
        <v>0</v>
      </c>
      <c r="L353" s="171">
        <f>(VLOOKUP($G353,Depth_Lookup!$A$3:$J$410,10,FALSE))+(H353/100)</f>
        <v>133.13499999999999</v>
      </c>
      <c r="M353" s="171">
        <f>(VLOOKUP($G353,Depth_Lookup!$A$3:$J$410,10,FALSE))+(I353/100)</f>
        <v>133.61000000000001</v>
      </c>
      <c r="N353" s="450" t="s">
        <v>1801</v>
      </c>
      <c r="O353" s="447">
        <v>1</v>
      </c>
      <c r="P353" s="447" t="s">
        <v>853</v>
      </c>
      <c r="Q353" s="447" t="s">
        <v>125</v>
      </c>
      <c r="R353" s="451" t="s">
        <v>1633</v>
      </c>
      <c r="S353" s="447" t="s">
        <v>107</v>
      </c>
      <c r="T353" s="447"/>
      <c r="U353" s="447" t="s">
        <v>108</v>
      </c>
      <c r="V353" s="447" t="s">
        <v>509</v>
      </c>
      <c r="W353" s="447" t="s">
        <v>102</v>
      </c>
      <c r="X353" s="452">
        <v>5</v>
      </c>
      <c r="Y353" s="447" t="s">
        <v>90</v>
      </c>
      <c r="Z353" s="447" t="s">
        <v>91</v>
      </c>
      <c r="AA353" s="447"/>
      <c r="AB353" s="447"/>
      <c r="AC353" s="447"/>
      <c r="AD353" s="447"/>
      <c r="AE353" s="453"/>
      <c r="AF353" s="451" t="e">
        <v>#N/A</v>
      </c>
      <c r="AG353" s="454"/>
      <c r="AH353" s="447"/>
      <c r="AI353" s="455">
        <v>73</v>
      </c>
      <c r="AJ353" s="447"/>
      <c r="AK353" s="447"/>
      <c r="AL353" s="447"/>
      <c r="AM353" s="447"/>
      <c r="AN353" s="447"/>
      <c r="AO353" s="455"/>
      <c r="AP353" s="447"/>
      <c r="AQ353" s="447"/>
      <c r="AR353" s="447"/>
      <c r="AS353" s="447"/>
      <c r="AT353" s="447"/>
      <c r="AU353" s="455">
        <v>1</v>
      </c>
      <c r="AV353" s="447">
        <v>2</v>
      </c>
      <c r="AW353" s="447">
        <v>0.5</v>
      </c>
      <c r="AX353" s="447"/>
      <c r="AY353" s="447"/>
      <c r="AZ353" s="447"/>
      <c r="BA353" s="455">
        <v>25</v>
      </c>
      <c r="BB353" s="447">
        <v>7</v>
      </c>
      <c r="BC353" s="447">
        <v>3</v>
      </c>
      <c r="BD353" s="447" t="s">
        <v>110</v>
      </c>
      <c r="BE353" s="447" t="s">
        <v>103</v>
      </c>
      <c r="BF353" s="447"/>
      <c r="BG353" s="455"/>
      <c r="BH353" s="447"/>
      <c r="BI353" s="447"/>
      <c r="BJ353" s="447"/>
      <c r="BK353" s="447"/>
      <c r="BL353" s="447"/>
      <c r="BM353" s="455">
        <v>1</v>
      </c>
      <c r="BN353" s="447">
        <v>2</v>
      </c>
      <c r="BO353" s="447">
        <v>0.5</v>
      </c>
      <c r="BP353" s="447"/>
      <c r="BQ353" s="447"/>
      <c r="BR353" s="447"/>
      <c r="BS353" s="447"/>
      <c r="BT353" s="447"/>
      <c r="BU353" s="447"/>
      <c r="BV353" s="447"/>
      <c r="BW353" s="447"/>
      <c r="BX353" s="447"/>
      <c r="BY353" s="455"/>
      <c r="BZ353" s="447"/>
      <c r="CA353" s="447"/>
      <c r="CB353" s="447"/>
      <c r="CC353" s="447"/>
      <c r="CD353" s="447"/>
      <c r="CE353" s="447"/>
      <c r="CF353" s="447"/>
      <c r="CG353" s="456"/>
      <c r="CH353" s="457" t="s">
        <v>1329</v>
      </c>
      <c r="CI353" s="457">
        <v>91</v>
      </c>
      <c r="CJ353" s="457" t="s">
        <v>514</v>
      </c>
      <c r="CK353" s="457"/>
      <c r="CL353" s="458"/>
      <c r="CM353" s="458"/>
      <c r="CN353" s="458"/>
      <c r="CO353" s="458"/>
      <c r="CP353" s="458"/>
      <c r="CQ353" s="458"/>
      <c r="CR353" s="458"/>
      <c r="CS353" s="458"/>
      <c r="CT353" s="458"/>
      <c r="CU353" s="458"/>
      <c r="CV353" s="458"/>
      <c r="CW353" s="458"/>
      <c r="CX353" s="458"/>
      <c r="CY353" s="458"/>
      <c r="CZ353" s="458"/>
      <c r="DA353" s="458"/>
      <c r="DB353" s="458">
        <v>80</v>
      </c>
      <c r="DC353" s="459">
        <v>20</v>
      </c>
      <c r="DD353" s="458"/>
      <c r="DE353" s="458"/>
      <c r="DF353" s="458"/>
      <c r="DG353" s="458"/>
      <c r="DH353" s="458"/>
      <c r="DI353" s="458"/>
      <c r="DJ353" s="458"/>
      <c r="DK353" s="460">
        <v>100</v>
      </c>
      <c r="DL353" s="456"/>
      <c r="DM353" s="458"/>
      <c r="DN353" s="458"/>
      <c r="DO353" s="461"/>
      <c r="DQ353" s="456"/>
      <c r="DR353" s="461"/>
      <c r="DS353" s="456"/>
      <c r="DT353" s="463" t="s">
        <v>1389</v>
      </c>
      <c r="DU353" s="459"/>
      <c r="DV353" s="459"/>
      <c r="DW353" s="464">
        <v>100</v>
      </c>
      <c r="DX353" s="465" t="e">
        <v>#N/A</v>
      </c>
      <c r="DY353" s="466" t="s">
        <v>1716</v>
      </c>
      <c r="DZ353" s="467" t="s">
        <v>1797</v>
      </c>
      <c r="EA353" s="467"/>
      <c r="EB353" s="459"/>
      <c r="EC353" s="468"/>
      <c r="ED353" s="229" t="s">
        <v>2517</v>
      </c>
      <c r="EE353" s="469"/>
      <c r="EF353" s="470"/>
      <c r="EG353" s="469"/>
      <c r="EH353" s="471"/>
      <c r="EI353" s="472"/>
      <c r="EJ353" s="473"/>
      <c r="EK353" s="474"/>
      <c r="EL353" s="469"/>
      <c r="EM353" s="471"/>
      <c r="EN353" s="471"/>
      <c r="EO353" s="475"/>
      <c r="EP353" s="475"/>
      <c r="EQ353" s="475"/>
      <c r="ER353" s="475"/>
      <c r="ES353" s="475"/>
      <c r="ET353" s="475"/>
      <c r="EU353" s="475"/>
      <c r="EV353" s="476">
        <v>14</v>
      </c>
      <c r="EW353" s="476">
        <v>270</v>
      </c>
      <c r="EX353" s="476">
        <v>34</v>
      </c>
      <c r="EY353" s="476">
        <v>180</v>
      </c>
      <c r="EZ353" s="192">
        <f t="shared" si="88"/>
        <v>20.286528732574823</v>
      </c>
      <c r="FA353" s="192">
        <f t="shared" si="89"/>
        <v>20.286528732574823</v>
      </c>
      <c r="FB353" s="192">
        <f t="shared" si="90"/>
        <v>54.279526641685344</v>
      </c>
      <c r="FC353" s="192">
        <f t="shared" si="91"/>
        <v>110.28652873257482</v>
      </c>
      <c r="FD353" s="192">
        <f t="shared" si="92"/>
        <v>35.720473358314656</v>
      </c>
      <c r="FE353" s="193">
        <f t="shared" si="93"/>
        <v>200.28652873257482</v>
      </c>
      <c r="FF353" s="194">
        <f t="shared" si="94"/>
        <v>35.720473358314656</v>
      </c>
      <c r="FG353" s="475"/>
      <c r="FH353" s="471"/>
      <c r="FI353" s="778">
        <f t="shared" si="95"/>
        <v>0</v>
      </c>
      <c r="FJ353" s="779">
        <f t="shared" si="96"/>
        <v>35.720473358314656</v>
      </c>
      <c r="FK353" s="779">
        <f t="shared" si="97"/>
        <v>54.279526641685344</v>
      </c>
      <c r="FL353" s="780">
        <f t="shared" si="98"/>
        <v>0.94735645632138965</v>
      </c>
      <c r="FM353" s="169">
        <f t="shared" si="99"/>
        <v>0.81187495972270385</v>
      </c>
      <c r="FN353" s="783">
        <f t="shared" si="100"/>
        <v>0</v>
      </c>
      <c r="FO353" s="447"/>
      <c r="FP353" s="447"/>
      <c r="FQ353" s="447"/>
      <c r="FR353" s="447"/>
      <c r="FS353" s="447"/>
      <c r="FT353" s="447"/>
      <c r="FU353" s="447"/>
      <c r="FV353" s="447"/>
      <c r="FW353" s="447"/>
      <c r="FX353" s="447"/>
      <c r="FY353" s="447"/>
      <c r="FZ353" s="447"/>
      <c r="GA353" s="447"/>
      <c r="GB353" s="447"/>
      <c r="GC353" s="447"/>
      <c r="GD353" s="447"/>
      <c r="GE353" s="447"/>
      <c r="GF353" s="447"/>
      <c r="GG353" s="447"/>
      <c r="GH353" s="447"/>
      <c r="GI353" s="447"/>
      <c r="GJ353" s="447"/>
      <c r="GK353" s="447"/>
      <c r="GL353" s="447"/>
      <c r="GM353" s="447"/>
      <c r="GN353" s="447"/>
      <c r="GO353" s="447"/>
      <c r="GP353" s="447"/>
      <c r="GQ353" s="447"/>
      <c r="GR353" s="447"/>
      <c r="GS353" s="447"/>
      <c r="GT353" s="447"/>
      <c r="GU353" s="447"/>
      <c r="GV353" s="447"/>
      <c r="GW353" s="447"/>
      <c r="GX353" s="447"/>
      <c r="GY353" s="447"/>
      <c r="GZ353" s="447"/>
      <c r="HA353" s="447"/>
      <c r="HB353" s="447"/>
      <c r="HC353" s="447"/>
      <c r="HD353" s="447"/>
      <c r="HE353" s="447"/>
      <c r="HF353" s="447"/>
      <c r="HG353" s="447"/>
      <c r="HH353" s="447"/>
      <c r="HI353" s="447"/>
      <c r="HJ353" s="447"/>
      <c r="HK353" s="447"/>
      <c r="HL353" s="447"/>
      <c r="HM353" s="447"/>
      <c r="HN353" s="447"/>
      <c r="HO353" s="447"/>
      <c r="HP353" s="447"/>
      <c r="HQ353" s="447"/>
      <c r="HR353" s="447"/>
      <c r="HS353" s="447"/>
      <c r="HT353" s="447"/>
      <c r="HU353" s="447"/>
      <c r="HV353" s="447"/>
      <c r="HW353" s="447"/>
      <c r="HX353" s="447"/>
      <c r="HY353" s="447"/>
      <c r="HZ353" s="447"/>
      <c r="IA353" s="447"/>
      <c r="IB353" s="447"/>
      <c r="IC353" s="447"/>
      <c r="ID353" s="447"/>
      <c r="IE353" s="447"/>
      <c r="IF353" s="447"/>
      <c r="IG353" s="447"/>
      <c r="IH353" s="447"/>
      <c r="II353" s="447"/>
      <c r="IJ353" s="447"/>
      <c r="IK353" s="447"/>
      <c r="IL353" s="447"/>
      <c r="IM353" s="447"/>
      <c r="IN353" s="447"/>
      <c r="IO353" s="447"/>
      <c r="IP353" s="447"/>
      <c r="IQ353" s="447"/>
      <c r="IR353" s="447"/>
      <c r="IS353" s="447"/>
      <c r="IT353" s="447"/>
      <c r="IU353" s="447"/>
      <c r="IV353" s="447"/>
      <c r="IW353" s="447"/>
      <c r="IX353" s="447"/>
      <c r="IY353" s="447"/>
      <c r="IZ353" s="447"/>
      <c r="JA353" s="447"/>
      <c r="JB353" s="447"/>
      <c r="JC353" s="447"/>
      <c r="JD353" s="447"/>
      <c r="JE353" s="447"/>
      <c r="JF353" s="447"/>
      <c r="JG353" s="447"/>
      <c r="JH353" s="447"/>
      <c r="JI353" s="447"/>
      <c r="JJ353" s="447"/>
      <c r="JK353" s="447"/>
      <c r="JL353" s="447"/>
      <c r="JM353" s="447"/>
      <c r="JN353" s="447"/>
      <c r="JO353" s="447"/>
      <c r="JP353" s="447"/>
      <c r="JQ353" s="447"/>
      <c r="JR353" s="447"/>
      <c r="JS353" s="447"/>
      <c r="JT353" s="447"/>
      <c r="JU353" s="447"/>
      <c r="JV353" s="447"/>
      <c r="JW353" s="447"/>
      <c r="JX353" s="447"/>
      <c r="JY353" s="447"/>
      <c r="JZ353" s="447"/>
      <c r="KA353" s="447"/>
      <c r="KB353" s="447"/>
      <c r="KC353" s="447"/>
      <c r="KD353" s="447"/>
      <c r="KE353" s="447"/>
      <c r="KF353" s="447"/>
      <c r="KG353" s="447"/>
      <c r="KH353" s="447"/>
      <c r="KI353" s="447"/>
      <c r="KJ353" s="447"/>
      <c r="KK353" s="447"/>
      <c r="KL353" s="447"/>
      <c r="KM353" s="447"/>
      <c r="KN353" s="447"/>
      <c r="KO353" s="447"/>
      <c r="KP353" s="447"/>
      <c r="KQ353" s="447"/>
      <c r="KR353" s="447"/>
      <c r="KS353" s="447"/>
      <c r="KT353" s="447"/>
      <c r="KU353" s="447"/>
      <c r="KV353" s="447"/>
      <c r="KW353" s="447"/>
      <c r="KX353" s="447"/>
      <c r="KY353" s="447"/>
      <c r="KZ353" s="447"/>
      <c r="LA353" s="447"/>
      <c r="LB353" s="447"/>
      <c r="LC353" s="447"/>
      <c r="LD353" s="447"/>
      <c r="LE353" s="447"/>
      <c r="LF353" s="447"/>
      <c r="LG353" s="447"/>
      <c r="LH353" s="447"/>
      <c r="LI353" s="447"/>
      <c r="LJ353" s="447"/>
      <c r="LK353" s="447"/>
      <c r="LL353" s="447"/>
      <c r="LM353" s="447"/>
      <c r="LN353" s="447"/>
      <c r="LO353" s="447"/>
      <c r="LP353" s="447"/>
      <c r="LQ353" s="447"/>
      <c r="LR353" s="447"/>
      <c r="LS353" s="447"/>
      <c r="LT353" s="447"/>
      <c r="LU353" s="447"/>
      <c r="LV353" s="447"/>
      <c r="LW353" s="447"/>
      <c r="LX353" s="447"/>
      <c r="LY353" s="447"/>
      <c r="LZ353" s="447"/>
      <c r="MA353" s="447"/>
      <c r="MB353" s="447"/>
      <c r="MC353" s="447"/>
      <c r="MD353" s="447"/>
      <c r="ME353" s="447"/>
      <c r="MF353" s="447"/>
      <c r="MG353" s="447"/>
      <c r="MH353" s="447"/>
      <c r="MI353" s="447"/>
      <c r="MJ353" s="447"/>
      <c r="MK353" s="447"/>
      <c r="ML353" s="447"/>
      <c r="MM353" s="447"/>
      <c r="MN353" s="447"/>
      <c r="MO353" s="447"/>
      <c r="MP353" s="447"/>
      <c r="MQ353" s="447"/>
      <c r="MR353" s="447"/>
      <c r="MS353" s="447"/>
      <c r="MT353" s="447"/>
      <c r="MU353" s="447"/>
      <c r="MV353" s="447"/>
      <c r="MW353" s="447"/>
      <c r="MX353" s="447"/>
      <c r="MY353" s="447"/>
      <c r="MZ353" s="447"/>
      <c r="NA353" s="447"/>
      <c r="NB353" s="447"/>
      <c r="NC353" s="447"/>
      <c r="ND353" s="447"/>
      <c r="NE353" s="447"/>
      <c r="NF353" s="447"/>
      <c r="NG353" s="447"/>
      <c r="NH353" s="447"/>
      <c r="NI353" s="447"/>
      <c r="NJ353" s="447"/>
      <c r="NK353" s="447"/>
      <c r="NL353" s="447"/>
      <c r="NM353" s="447"/>
      <c r="NN353" s="447"/>
      <c r="NO353" s="447"/>
      <c r="NP353" s="447"/>
      <c r="NQ353" s="447"/>
      <c r="NR353" s="447"/>
      <c r="NS353" s="447"/>
      <c r="NT353" s="447"/>
      <c r="NU353" s="447"/>
      <c r="NV353" s="447"/>
      <c r="NW353" s="447"/>
      <c r="NX353" s="447"/>
      <c r="NY353" s="447"/>
      <c r="NZ353" s="447"/>
      <c r="OA353" s="447"/>
      <c r="OB353" s="447"/>
      <c r="OC353" s="447"/>
      <c r="OD353" s="447"/>
      <c r="OE353" s="447"/>
      <c r="OF353" s="447"/>
      <c r="OG353" s="447"/>
      <c r="OH353" s="447"/>
      <c r="OI353" s="447"/>
      <c r="OJ353" s="447"/>
      <c r="OK353" s="447"/>
      <c r="OL353" s="447"/>
      <c r="OM353" s="447"/>
      <c r="ON353" s="447"/>
      <c r="OO353" s="447"/>
      <c r="OP353" s="447"/>
      <c r="OQ353" s="447"/>
      <c r="OR353" s="447"/>
      <c r="OS353" s="447"/>
      <c r="OT353" s="447"/>
      <c r="OU353" s="447"/>
      <c r="OV353" s="447"/>
      <c r="OW353" s="447"/>
      <c r="OX353" s="447"/>
      <c r="OY353" s="447"/>
      <c r="OZ353" s="447"/>
      <c r="PA353" s="447"/>
      <c r="PB353" s="447"/>
      <c r="PC353" s="447"/>
      <c r="PD353" s="447"/>
      <c r="PE353" s="447"/>
      <c r="PF353" s="447"/>
      <c r="PG353" s="447"/>
      <c r="PH353" s="447"/>
      <c r="PI353" s="447"/>
      <c r="PJ353" s="447"/>
      <c r="PK353" s="447"/>
      <c r="PL353" s="447"/>
      <c r="PM353" s="447"/>
      <c r="PN353" s="447"/>
      <c r="PO353" s="447"/>
      <c r="PP353" s="447"/>
      <c r="PQ353" s="447"/>
      <c r="PR353" s="447"/>
      <c r="PS353" s="447"/>
      <c r="PT353" s="447"/>
      <c r="PU353" s="447"/>
      <c r="PV353" s="447"/>
      <c r="PW353" s="447"/>
      <c r="PX353" s="447"/>
      <c r="PY353" s="447"/>
      <c r="PZ353" s="447"/>
      <c r="QA353" s="447"/>
      <c r="QB353" s="447"/>
      <c r="QC353" s="447"/>
      <c r="QD353" s="447"/>
      <c r="QE353" s="447"/>
      <c r="QF353" s="447"/>
      <c r="QG353" s="447"/>
      <c r="QH353" s="447"/>
      <c r="QI353" s="447"/>
      <c r="QJ353" s="447"/>
      <c r="QK353" s="447"/>
      <c r="QL353" s="447"/>
      <c r="QM353" s="447"/>
      <c r="QN353" s="447"/>
      <c r="QO353" s="447"/>
      <c r="QP353" s="447"/>
      <c r="QQ353" s="447"/>
      <c r="QR353" s="447"/>
      <c r="QS353" s="447"/>
      <c r="QT353" s="447"/>
      <c r="QU353" s="447"/>
      <c r="QV353" s="447"/>
      <c r="QW353" s="447"/>
      <c r="QX353" s="447"/>
      <c r="QY353" s="447"/>
      <c r="QZ353" s="447"/>
      <c r="RA353" s="447"/>
      <c r="RB353" s="447"/>
      <c r="RC353" s="447"/>
      <c r="RD353" s="447"/>
      <c r="RE353" s="447"/>
      <c r="RF353" s="447"/>
      <c r="RG353" s="447"/>
      <c r="RH353" s="447"/>
      <c r="RI353" s="447"/>
      <c r="RJ353" s="447"/>
      <c r="RK353" s="447"/>
      <c r="RL353" s="447"/>
      <c r="RM353" s="447"/>
      <c r="RN353" s="447"/>
      <c r="RO353" s="447"/>
      <c r="RP353" s="447"/>
      <c r="RQ353" s="447"/>
      <c r="RR353" s="447"/>
      <c r="RS353" s="447"/>
      <c r="RT353" s="447"/>
      <c r="RU353" s="447"/>
      <c r="RV353" s="447"/>
      <c r="RW353" s="447"/>
      <c r="RX353" s="447"/>
      <c r="RY353" s="447"/>
      <c r="RZ353" s="447"/>
      <c r="SA353" s="447"/>
      <c r="SB353" s="447"/>
      <c r="SC353" s="447"/>
      <c r="SD353" s="447"/>
      <c r="SE353" s="447"/>
      <c r="SF353" s="447"/>
      <c r="SG353" s="447"/>
      <c r="SH353" s="447"/>
      <c r="SI353" s="447"/>
      <c r="SJ353" s="447"/>
      <c r="SK353" s="447"/>
      <c r="SL353" s="447"/>
      <c r="SM353" s="447"/>
      <c r="SN353" s="447"/>
      <c r="SO353" s="447"/>
      <c r="SP353" s="447"/>
      <c r="SQ353" s="447"/>
      <c r="SR353" s="447"/>
      <c r="SS353" s="447"/>
      <c r="ST353" s="447"/>
      <c r="SU353" s="447"/>
      <c r="SV353" s="447"/>
      <c r="SW353" s="447"/>
      <c r="SX353" s="447"/>
      <c r="SY353" s="447"/>
      <c r="SZ353" s="447"/>
      <c r="TA353" s="447"/>
      <c r="TB353" s="447"/>
      <c r="TC353" s="447"/>
      <c r="TD353" s="447"/>
      <c r="TE353" s="447"/>
      <c r="TF353" s="447"/>
      <c r="TG353" s="447"/>
      <c r="TH353" s="447"/>
      <c r="TI353" s="447"/>
      <c r="TJ353" s="447"/>
      <c r="TK353" s="447"/>
      <c r="TL353" s="447"/>
      <c r="TM353" s="447"/>
      <c r="TN353" s="447"/>
      <c r="TO353" s="447"/>
      <c r="TP353" s="447"/>
      <c r="TQ353" s="447"/>
      <c r="TR353" s="447"/>
      <c r="TS353" s="447"/>
      <c r="TT353" s="447"/>
      <c r="TU353" s="447"/>
      <c r="TV353" s="447"/>
      <c r="TW353" s="447"/>
      <c r="TX353" s="447"/>
      <c r="TY353" s="447"/>
      <c r="TZ353" s="447"/>
      <c r="UA353" s="447"/>
      <c r="UB353" s="447"/>
      <c r="UC353" s="447"/>
      <c r="UD353" s="447"/>
      <c r="UE353" s="447"/>
      <c r="UF353" s="447"/>
      <c r="UG353" s="447"/>
      <c r="UH353" s="447"/>
      <c r="UI353" s="447"/>
      <c r="UJ353" s="447"/>
      <c r="UK353" s="447"/>
      <c r="UL353" s="447"/>
      <c r="UM353" s="447"/>
      <c r="UN353" s="447"/>
      <c r="UO353" s="447"/>
      <c r="UP353" s="447"/>
      <c r="UQ353" s="447"/>
      <c r="UR353" s="447"/>
      <c r="US353" s="447"/>
      <c r="UT353" s="447"/>
      <c r="UU353" s="447"/>
      <c r="UV353" s="447"/>
      <c r="UW353" s="447"/>
      <c r="UX353" s="447"/>
      <c r="UY353" s="447"/>
      <c r="UZ353" s="447"/>
      <c r="VA353" s="447"/>
      <c r="VB353" s="447"/>
      <c r="VC353" s="447"/>
      <c r="VD353" s="447"/>
      <c r="VE353" s="447"/>
      <c r="VF353" s="447"/>
      <c r="VG353" s="447"/>
      <c r="VH353" s="447"/>
      <c r="VI353" s="447"/>
      <c r="VJ353" s="447"/>
      <c r="VK353" s="447"/>
      <c r="VL353" s="447"/>
      <c r="VM353" s="447"/>
      <c r="VN353" s="447"/>
      <c r="VO353" s="447"/>
      <c r="VP353" s="447"/>
      <c r="VQ353" s="447"/>
      <c r="VR353" s="447"/>
      <c r="VS353" s="447"/>
      <c r="VT353" s="447"/>
      <c r="VU353" s="447"/>
      <c r="VV353" s="447"/>
      <c r="VW353" s="447"/>
      <c r="VX353" s="447"/>
      <c r="VY353" s="447"/>
      <c r="VZ353" s="447"/>
      <c r="WA353" s="447"/>
      <c r="WB353" s="447"/>
      <c r="WC353" s="447"/>
      <c r="WD353" s="447"/>
      <c r="WE353" s="447"/>
      <c r="WF353" s="447"/>
      <c r="WG353" s="447"/>
      <c r="WH353" s="447"/>
      <c r="WI353" s="447"/>
      <c r="WJ353" s="447"/>
      <c r="WK353" s="447"/>
      <c r="WL353" s="447"/>
      <c r="WM353" s="447"/>
      <c r="WN353" s="447"/>
      <c r="WO353" s="447"/>
      <c r="WP353" s="447"/>
      <c r="WQ353" s="447"/>
      <c r="WR353" s="447"/>
      <c r="WS353" s="447"/>
      <c r="WT353" s="447"/>
      <c r="WU353" s="447"/>
      <c r="WV353" s="447"/>
      <c r="WW353" s="447"/>
      <c r="WX353" s="447"/>
      <c r="WY353" s="447"/>
      <c r="WZ353" s="447"/>
      <c r="XA353" s="447"/>
      <c r="XB353" s="447"/>
      <c r="XC353" s="447"/>
      <c r="XD353" s="447"/>
      <c r="XE353" s="447"/>
      <c r="XF353" s="447"/>
      <c r="XG353" s="447"/>
      <c r="XH353" s="447"/>
      <c r="XI353" s="447"/>
      <c r="XJ353" s="447"/>
      <c r="XK353" s="447"/>
      <c r="XL353" s="447"/>
      <c r="XM353" s="447"/>
      <c r="XN353" s="447"/>
      <c r="XO353" s="447"/>
      <c r="XP353" s="447"/>
      <c r="XQ353" s="447"/>
      <c r="XR353" s="447"/>
      <c r="XS353" s="447"/>
      <c r="XT353" s="447"/>
      <c r="XU353" s="447"/>
      <c r="XV353" s="447"/>
      <c r="XW353" s="447"/>
      <c r="XX353" s="447"/>
      <c r="XY353" s="447"/>
      <c r="XZ353" s="447"/>
      <c r="YA353" s="447"/>
      <c r="YB353" s="447"/>
      <c r="YC353" s="447"/>
      <c r="YD353" s="447"/>
      <c r="YE353" s="447"/>
      <c r="YF353" s="447"/>
      <c r="YG353" s="447"/>
      <c r="YH353" s="447"/>
      <c r="YI353" s="447"/>
      <c r="YJ353" s="447"/>
      <c r="YK353" s="447"/>
      <c r="YL353" s="447"/>
      <c r="YM353" s="447"/>
      <c r="YN353" s="447"/>
      <c r="YO353" s="447"/>
      <c r="YP353" s="447"/>
      <c r="YQ353" s="447"/>
      <c r="YR353" s="447"/>
      <c r="YS353" s="447"/>
      <c r="YT353" s="447"/>
      <c r="YU353" s="447"/>
      <c r="YV353" s="447"/>
      <c r="YW353" s="447"/>
      <c r="YX353" s="447"/>
      <c r="YY353" s="447"/>
      <c r="YZ353" s="447"/>
      <c r="ZA353" s="447"/>
      <c r="ZB353" s="447"/>
      <c r="ZC353" s="447"/>
      <c r="ZD353" s="447"/>
      <c r="ZE353" s="447"/>
      <c r="ZF353" s="447"/>
      <c r="ZG353" s="447"/>
      <c r="ZH353" s="447"/>
      <c r="ZI353" s="447"/>
      <c r="ZJ353" s="447"/>
      <c r="ZK353" s="447"/>
      <c r="ZL353" s="447"/>
      <c r="ZM353" s="447"/>
      <c r="ZN353" s="447"/>
      <c r="ZO353" s="447"/>
      <c r="ZP353" s="447"/>
      <c r="ZQ353" s="447"/>
      <c r="ZR353" s="447"/>
      <c r="ZS353" s="447"/>
      <c r="ZT353" s="447"/>
      <c r="ZU353" s="447"/>
      <c r="ZV353" s="447"/>
      <c r="ZW353" s="447"/>
      <c r="ZX353" s="447"/>
      <c r="ZY353" s="447"/>
      <c r="ZZ353" s="447"/>
      <c r="AAA353" s="447"/>
      <c r="AAB353" s="447"/>
      <c r="AAC353" s="447"/>
      <c r="AAD353" s="447"/>
      <c r="AAE353" s="447"/>
      <c r="AAF353" s="447"/>
      <c r="AAG353" s="447"/>
      <c r="AAH353" s="447"/>
      <c r="AAI353" s="447"/>
      <c r="AAJ353" s="447"/>
      <c r="AAK353" s="447"/>
      <c r="AAL353" s="447"/>
      <c r="AAM353" s="447"/>
      <c r="AAN353" s="447"/>
      <c r="AAO353" s="447"/>
      <c r="AAP353" s="447"/>
      <c r="AAQ353" s="447"/>
      <c r="AAR353" s="447"/>
      <c r="AAS353" s="447"/>
      <c r="AAT353" s="447"/>
      <c r="AAU353" s="447"/>
      <c r="AAV353" s="447"/>
      <c r="AAW353" s="447"/>
      <c r="AAX353" s="447"/>
      <c r="AAY353" s="447"/>
      <c r="AAZ353" s="447"/>
      <c r="ABA353" s="447"/>
      <c r="ABB353" s="447"/>
      <c r="ABC353" s="447"/>
      <c r="ABD353" s="447"/>
      <c r="ABE353" s="447"/>
      <c r="ABF353" s="447"/>
      <c r="ABG353" s="447"/>
      <c r="ABH353" s="447"/>
      <c r="ABI353" s="447"/>
      <c r="ABJ353" s="447"/>
      <c r="ABK353" s="447"/>
      <c r="ABL353" s="447"/>
      <c r="ABM353" s="447"/>
      <c r="ABN353" s="447"/>
      <c r="ABO353" s="447"/>
      <c r="ABP353" s="447"/>
      <c r="ABQ353" s="447"/>
      <c r="ABR353" s="447"/>
      <c r="ABS353" s="447"/>
      <c r="ABT353" s="447"/>
      <c r="ABU353" s="447"/>
      <c r="ABV353" s="447"/>
      <c r="ABW353" s="447"/>
      <c r="ABX353" s="447"/>
      <c r="ABY353" s="447"/>
      <c r="ABZ353" s="447"/>
      <c r="ACA353" s="447"/>
      <c r="ACB353" s="447"/>
      <c r="ACC353" s="447"/>
      <c r="ACD353" s="447"/>
      <c r="ACE353" s="447"/>
      <c r="ACF353" s="447"/>
      <c r="ACG353" s="447"/>
      <c r="ACH353" s="447"/>
      <c r="ACI353" s="447"/>
      <c r="ACJ353" s="447"/>
      <c r="ACK353" s="447"/>
      <c r="ACL353" s="447"/>
      <c r="ACM353" s="447"/>
      <c r="ACN353" s="447"/>
      <c r="ACO353" s="447"/>
      <c r="ACP353" s="447"/>
      <c r="ACQ353" s="447"/>
      <c r="ACR353" s="447"/>
      <c r="ACS353" s="447"/>
      <c r="ACT353" s="447"/>
      <c r="ACU353" s="447"/>
      <c r="ACV353" s="447"/>
      <c r="ACW353" s="447"/>
      <c r="ACX353" s="447"/>
      <c r="ACY353" s="447"/>
      <c r="ACZ353" s="447"/>
      <c r="ADA353" s="447"/>
      <c r="ADB353" s="447"/>
      <c r="ADC353" s="447"/>
      <c r="ADD353" s="447"/>
      <c r="ADE353" s="447"/>
      <c r="ADF353" s="447"/>
      <c r="ADG353" s="447"/>
      <c r="ADH353" s="447"/>
      <c r="ADI353" s="447"/>
      <c r="ADJ353" s="447"/>
      <c r="ADK353" s="447"/>
      <c r="ADL353" s="447"/>
      <c r="ADM353" s="447"/>
      <c r="ADN353" s="447"/>
      <c r="ADO353" s="447"/>
      <c r="ADP353" s="447"/>
      <c r="ADQ353" s="447"/>
      <c r="ADR353" s="447"/>
      <c r="ADS353" s="447"/>
      <c r="ADT353" s="447"/>
      <c r="ADU353" s="447"/>
      <c r="ADV353" s="447"/>
      <c r="ADW353" s="447"/>
      <c r="ADX353" s="447"/>
      <c r="ADY353" s="447"/>
      <c r="ADZ353" s="447"/>
      <c r="AEA353" s="447"/>
      <c r="AEB353" s="447"/>
      <c r="AEC353" s="447"/>
      <c r="AED353" s="447"/>
      <c r="AEE353" s="447"/>
      <c r="AEF353" s="447"/>
      <c r="AEG353" s="447"/>
      <c r="AEH353" s="447"/>
      <c r="AEI353" s="447"/>
      <c r="AEJ353" s="447"/>
      <c r="AEK353" s="447"/>
      <c r="AEL353" s="447"/>
      <c r="AEM353" s="447"/>
      <c r="AEN353" s="447"/>
      <c r="AEO353" s="447"/>
      <c r="AEP353" s="447"/>
      <c r="AEQ353" s="447"/>
      <c r="AER353" s="447"/>
      <c r="AES353" s="447"/>
      <c r="AET353" s="447"/>
      <c r="AEU353" s="447"/>
      <c r="AEV353" s="447"/>
      <c r="AEW353" s="447"/>
      <c r="AEX353" s="447"/>
      <c r="AEY353" s="447"/>
      <c r="AEZ353" s="447"/>
      <c r="AFA353" s="447"/>
      <c r="AFB353" s="447"/>
      <c r="AFC353" s="447"/>
      <c r="AFD353" s="447"/>
      <c r="AFE353" s="447"/>
      <c r="AFF353" s="447"/>
      <c r="AFG353" s="447"/>
      <c r="AFH353" s="447"/>
      <c r="AFI353" s="447"/>
      <c r="AFJ353" s="447"/>
      <c r="AFK353" s="447"/>
      <c r="AFL353" s="447"/>
      <c r="AFM353" s="447"/>
      <c r="AFN353" s="447"/>
      <c r="AFO353" s="447"/>
      <c r="AFP353" s="447"/>
      <c r="AFQ353" s="447"/>
      <c r="AFR353" s="447"/>
      <c r="AFS353" s="447"/>
      <c r="AFT353" s="447"/>
      <c r="AFU353" s="447"/>
      <c r="AFV353" s="447"/>
      <c r="AFW353" s="447"/>
      <c r="AFX353" s="447"/>
      <c r="AFY353" s="447"/>
      <c r="AFZ353" s="447"/>
      <c r="AGA353" s="447"/>
      <c r="AGB353" s="447"/>
      <c r="AGC353" s="447"/>
      <c r="AGD353" s="447"/>
      <c r="AGE353" s="447"/>
      <c r="AGF353" s="447"/>
      <c r="AGG353" s="447"/>
      <c r="AGH353" s="447"/>
      <c r="AGI353" s="447"/>
      <c r="AGJ353" s="447"/>
      <c r="AGK353" s="447"/>
      <c r="AGL353" s="447"/>
      <c r="AGM353" s="447"/>
      <c r="AGN353" s="447"/>
      <c r="AGO353" s="447"/>
      <c r="AGP353" s="447"/>
      <c r="AGQ353" s="447"/>
      <c r="AGR353" s="447"/>
      <c r="AGS353" s="447"/>
      <c r="AGT353" s="447"/>
      <c r="AGU353" s="447"/>
      <c r="AGV353" s="447"/>
      <c r="AGW353" s="447"/>
      <c r="AGX353" s="447"/>
      <c r="AGY353" s="447"/>
      <c r="AGZ353" s="447"/>
      <c r="AHA353" s="447"/>
      <c r="AHB353" s="447"/>
      <c r="AHC353" s="447"/>
      <c r="AHD353" s="447"/>
      <c r="AHE353" s="447"/>
      <c r="AHF353" s="447"/>
      <c r="AHG353" s="447"/>
      <c r="AHH353" s="447"/>
      <c r="AHI353" s="447"/>
      <c r="AHJ353" s="447"/>
      <c r="AHK353" s="447"/>
      <c r="AHL353" s="447"/>
      <c r="AHM353" s="447"/>
      <c r="AHN353" s="447"/>
      <c r="AHO353" s="447"/>
      <c r="AHP353" s="447"/>
      <c r="AHQ353" s="447"/>
      <c r="AHR353" s="447"/>
      <c r="AHS353" s="447"/>
      <c r="AHT353" s="447"/>
      <c r="AHU353" s="447"/>
      <c r="AHV353" s="447"/>
      <c r="AHW353" s="447"/>
      <c r="AHX353" s="447"/>
      <c r="AHY353" s="447"/>
      <c r="AHZ353" s="447"/>
      <c r="AIA353" s="447"/>
      <c r="AIB353" s="447"/>
      <c r="AIC353" s="447"/>
      <c r="AID353" s="447"/>
      <c r="AIE353" s="447"/>
      <c r="AIF353" s="447"/>
      <c r="AIG353" s="447"/>
      <c r="AIH353" s="447"/>
      <c r="AII353" s="447"/>
      <c r="AIJ353" s="447"/>
      <c r="AIK353" s="447"/>
      <c r="AIL353" s="447"/>
      <c r="AIM353" s="447"/>
      <c r="AIN353" s="447"/>
      <c r="AIO353" s="447"/>
      <c r="AIP353" s="447"/>
      <c r="AIQ353" s="447"/>
      <c r="AIR353" s="447"/>
      <c r="AIS353" s="447"/>
      <c r="AIT353" s="447"/>
      <c r="AIU353" s="447"/>
      <c r="AIV353" s="447"/>
      <c r="AIW353" s="447"/>
      <c r="AIX353" s="447"/>
      <c r="AIY353" s="447"/>
      <c r="AIZ353" s="447"/>
      <c r="AJA353" s="447"/>
      <c r="AJB353" s="447"/>
      <c r="AJC353" s="447"/>
      <c r="AJD353" s="447"/>
      <c r="AJE353" s="447"/>
      <c r="AJF353" s="447"/>
      <c r="AJG353" s="447"/>
      <c r="AJH353" s="447"/>
      <c r="AJI353" s="447"/>
      <c r="AJJ353" s="447"/>
      <c r="AJK353" s="447"/>
      <c r="AJL353" s="447"/>
      <c r="AJM353" s="447"/>
      <c r="AJN353" s="447"/>
      <c r="AJO353" s="447"/>
      <c r="AJP353" s="447"/>
      <c r="AJQ353" s="447"/>
      <c r="AJR353" s="447"/>
      <c r="AJS353" s="447"/>
      <c r="AJT353" s="447"/>
      <c r="AJU353" s="447"/>
      <c r="AJV353" s="447"/>
      <c r="AJW353" s="447"/>
      <c r="AJX353" s="447"/>
      <c r="AJY353" s="447"/>
      <c r="AJZ353" s="447"/>
      <c r="AKA353" s="447"/>
      <c r="AKB353" s="447"/>
      <c r="AKC353" s="447"/>
      <c r="AKD353" s="447"/>
      <c r="AKE353" s="447"/>
      <c r="AKF353" s="447"/>
      <c r="AKG353" s="447"/>
      <c r="AKH353" s="447"/>
      <c r="AKI353" s="447"/>
      <c r="AKJ353" s="447"/>
      <c r="AKK353" s="447"/>
      <c r="AKL353" s="447"/>
      <c r="AKM353" s="447"/>
      <c r="AKN353" s="447"/>
      <c r="AKO353" s="447"/>
      <c r="AKP353" s="447"/>
      <c r="AKQ353" s="447"/>
      <c r="AKR353" s="447"/>
      <c r="AKS353" s="447"/>
      <c r="AKT353" s="447"/>
      <c r="AKU353" s="447"/>
      <c r="AKV353" s="447"/>
      <c r="AKW353" s="447"/>
      <c r="AKX353" s="447"/>
      <c r="AKY353" s="447"/>
      <c r="AKZ353" s="447"/>
      <c r="ALA353" s="447"/>
      <c r="ALB353" s="447"/>
      <c r="ALC353" s="447"/>
      <c r="ALD353" s="447"/>
      <c r="ALE353" s="447"/>
      <c r="ALF353" s="447"/>
      <c r="ALG353" s="447"/>
      <c r="ALH353" s="447"/>
      <c r="ALI353" s="447"/>
      <c r="ALJ353" s="447"/>
      <c r="ALK353" s="447"/>
      <c r="ALL353" s="447"/>
      <c r="ALM353" s="447"/>
      <c r="ALN353" s="447"/>
      <c r="ALO353" s="447"/>
      <c r="ALP353" s="447"/>
      <c r="ALQ353" s="447"/>
      <c r="ALR353" s="447"/>
      <c r="ALS353" s="447"/>
      <c r="ALT353" s="447"/>
      <c r="ALU353" s="447"/>
      <c r="ALV353" s="447"/>
      <c r="ALW353" s="447"/>
      <c r="ALX353" s="447"/>
      <c r="ALY353" s="447"/>
      <c r="ALZ353" s="447"/>
      <c r="AMA353" s="447"/>
      <c r="AMB353" s="447"/>
      <c r="AMC353" s="447"/>
      <c r="AMD353" s="447"/>
      <c r="AME353" s="447"/>
      <c r="AMF353" s="447"/>
      <c r="AMG353" s="447"/>
      <c r="AMH353" s="447"/>
      <c r="AMI353" s="447"/>
      <c r="AMJ353" s="447"/>
      <c r="AMK353" s="447"/>
      <c r="AML353" s="447"/>
      <c r="AMM353" s="447"/>
      <c r="AMN353" s="447"/>
      <c r="AMO353" s="447"/>
      <c r="AMP353" s="447"/>
      <c r="AMQ353" s="447"/>
      <c r="AMR353" s="447"/>
      <c r="AMS353" s="447"/>
      <c r="AMT353" s="447"/>
      <c r="AMU353" s="447"/>
      <c r="AMV353" s="447"/>
      <c r="AMW353" s="447"/>
      <c r="AMX353" s="447"/>
    </row>
    <row r="354" spans="1:1038" ht="18" customHeight="1" thickTop="1">
      <c r="A354" s="223" t="s">
        <v>1819</v>
      </c>
      <c r="B354" s="224" t="s">
        <v>1647</v>
      </c>
      <c r="D354" s="225" t="s">
        <v>1279</v>
      </c>
      <c r="E354" s="126">
        <v>56</v>
      </c>
      <c r="F354" s="126">
        <v>3</v>
      </c>
      <c r="G354" s="196" t="str">
        <f t="shared" si="87"/>
        <v>56-3</v>
      </c>
      <c r="H354" s="126">
        <v>0</v>
      </c>
      <c r="I354" s="126">
        <v>26.5</v>
      </c>
      <c r="K354" s="545" t="b">
        <f>IF(I355=1,IF(((VLOOKUP($G354,[1]Depth_Lookup!#REF!,9,FALSE))-(H354/100))=0,"Good",IF(((VLOOKUP($G354,[1]Depth_Lookup!$A$3:$J$550,9,FALSE))-(H354/100))&gt;0,"Too Short","Too Long")))</f>
        <v>0</v>
      </c>
      <c r="L354" s="171">
        <f>(VLOOKUP($G354,Depth_Lookup!$A$3:$J$410,10,FALSE))+(H354/100)</f>
        <v>133.61000000000001</v>
      </c>
      <c r="M354" s="171">
        <f>(VLOOKUP($G354,Depth_Lookup!$A$3:$J$410,10,FALSE))+(I354/100)</f>
        <v>133.875</v>
      </c>
      <c r="N354" s="127" t="s">
        <v>1801</v>
      </c>
      <c r="O354" s="127" t="s">
        <v>1280</v>
      </c>
      <c r="P354" s="126" t="s">
        <v>853</v>
      </c>
      <c r="Q354" s="126" t="s">
        <v>125</v>
      </c>
      <c r="R354" s="196" t="str">
        <f t="shared" ref="R354:R429" si="101">P354&amp;""&amp;Q354</f>
        <v>SerpentinizedHarzburgite</v>
      </c>
      <c r="S354" s="126" t="s">
        <v>94</v>
      </c>
      <c r="T354" s="126" t="s">
        <v>107</v>
      </c>
      <c r="W354" s="126" t="s">
        <v>102</v>
      </c>
      <c r="X354" s="202">
        <f>VLOOKUP(W354,[2]definitions_list_lookup!$A$13:$B$19,2,0)</f>
        <v>5</v>
      </c>
      <c r="Y354" s="126" t="s">
        <v>90</v>
      </c>
      <c r="Z354" s="126" t="s">
        <v>91</v>
      </c>
      <c r="AF354" s="196" t="e">
        <f>VLOOKUP(AE354,[2]definitions_list_mag!$V$12:$W$15,2,0)</f>
        <v>#N/A</v>
      </c>
      <c r="AI354" s="130">
        <f t="shared" ref="AI354:AI389" si="102">100-(AU354+BA354+AK354+BM354)</f>
        <v>82</v>
      </c>
      <c r="AO354" s="130"/>
      <c r="AU354" s="130">
        <v>2</v>
      </c>
      <c r="AV354" s="126">
        <v>2</v>
      </c>
      <c r="AW354" s="126">
        <v>1</v>
      </c>
      <c r="AX354" s="126" t="s">
        <v>110</v>
      </c>
      <c r="AY354" s="126" t="s">
        <v>103</v>
      </c>
      <c r="BA354" s="130">
        <v>15</v>
      </c>
      <c r="BB354" s="126">
        <v>6</v>
      </c>
      <c r="BC354" s="126">
        <v>3</v>
      </c>
      <c r="BD354" s="126" t="s">
        <v>110</v>
      </c>
      <c r="BE354" s="126" t="s">
        <v>103</v>
      </c>
      <c r="BG354" s="130"/>
      <c r="BM354" s="130">
        <v>1</v>
      </c>
      <c r="BN354" s="126">
        <v>1</v>
      </c>
      <c r="BO354" s="126">
        <v>0.5</v>
      </c>
      <c r="BY354" s="130"/>
      <c r="CF354" s="213">
        <f t="shared" ref="CF354:CF385" si="103">AI354+AO354+BA354+AU354+BG354+BM354+BY354</f>
        <v>100</v>
      </c>
      <c r="CG354" s="131"/>
      <c r="CH354" s="132" t="s">
        <v>1329</v>
      </c>
      <c r="CI354" s="132">
        <v>90</v>
      </c>
      <c r="CJ354" s="132" t="s">
        <v>514</v>
      </c>
      <c r="CK354" s="133"/>
      <c r="CL354" s="134"/>
      <c r="CM354" s="134"/>
      <c r="CN354" s="134"/>
      <c r="CO354" s="134"/>
      <c r="CP354" s="134"/>
      <c r="CQ354" s="134"/>
      <c r="CR354" s="134"/>
      <c r="CS354" s="134"/>
      <c r="CT354" s="134"/>
      <c r="CU354" s="134"/>
      <c r="CV354" s="134"/>
      <c r="CW354" s="134"/>
      <c r="CX354" s="134"/>
      <c r="CY354" s="134"/>
      <c r="CZ354" s="134"/>
      <c r="DA354" s="134"/>
      <c r="DB354" s="134">
        <v>90</v>
      </c>
      <c r="DC354" s="130">
        <v>10</v>
      </c>
      <c r="DD354" s="134"/>
      <c r="DE354" s="134"/>
      <c r="DF354" s="134"/>
      <c r="DG354" s="134"/>
      <c r="DH354" s="134"/>
      <c r="DI354" s="134"/>
      <c r="DJ354" s="134"/>
      <c r="DK354" s="207">
        <f t="shared" ref="DK354:DK429" si="104">SUM(CL354:DJ354)</f>
        <v>100</v>
      </c>
      <c r="DL354" s="131"/>
      <c r="DM354" s="134"/>
      <c r="DN354" s="134"/>
      <c r="DO354" s="136"/>
      <c r="DQ354" s="131"/>
      <c r="DR354" s="224"/>
      <c r="DS354" s="131"/>
      <c r="DT354" s="224" t="s">
        <v>1820</v>
      </c>
      <c r="DW354" s="214" t="e">
        <f>VLOOKUP(P354,[2]definitions_list_lookup!$K$30:$L$54,2,0)</f>
        <v>#N/A</v>
      </c>
      <c r="DX354" s="155" t="s">
        <v>1716</v>
      </c>
      <c r="DY354" s="139" t="s">
        <v>1821</v>
      </c>
      <c r="DZ354"/>
      <c r="EA354" s="104"/>
      <c r="ED354" s="229" t="s">
        <v>2517</v>
      </c>
      <c r="EE354" s="140"/>
      <c r="EG354" s="140"/>
      <c r="EI354" s="218"/>
      <c r="EJ354" s="143"/>
      <c r="EK354" s="221"/>
      <c r="EM354" s="109"/>
      <c r="EN354" s="109"/>
      <c r="EZ354" s="192" t="e">
        <f t="shared" si="88"/>
        <v>#DIV/0!</v>
      </c>
      <c r="FA354" s="192" t="e">
        <f t="shared" si="89"/>
        <v>#DIV/0!</v>
      </c>
      <c r="FB354" s="192" t="e">
        <f t="shared" si="90"/>
        <v>#DIV/0!</v>
      </c>
      <c r="FC354" s="192" t="e">
        <f t="shared" si="91"/>
        <v>#DIV/0!</v>
      </c>
      <c r="FD354" s="192" t="e">
        <f t="shared" si="92"/>
        <v>#DIV/0!</v>
      </c>
      <c r="FE354" s="193" t="e">
        <f t="shared" si="93"/>
        <v>#DIV/0!</v>
      </c>
      <c r="FF354" s="194" t="e">
        <f t="shared" si="94"/>
        <v>#DIV/0!</v>
      </c>
      <c r="FG354" s="144"/>
      <c r="FI354" s="778">
        <f t="shared" si="95"/>
        <v>0</v>
      </c>
      <c r="FJ354" s="779" t="e">
        <f t="shared" si="96"/>
        <v>#DIV/0!</v>
      </c>
      <c r="FK354" s="779" t="e">
        <f t="shared" si="97"/>
        <v>#DIV/0!</v>
      </c>
      <c r="FL354" s="780" t="e">
        <f t="shared" si="98"/>
        <v>#DIV/0!</v>
      </c>
      <c r="FM354" s="169" t="e">
        <f t="shared" si="99"/>
        <v>#DIV/0!</v>
      </c>
      <c r="FN354" s="783" t="e">
        <f t="shared" si="100"/>
        <v>#DIV/0!</v>
      </c>
    </row>
    <row r="355" spans="1:1038" ht="18" customHeight="1">
      <c r="A355" s="223" t="s">
        <v>1819</v>
      </c>
      <c r="B355" s="224" t="s">
        <v>1647</v>
      </c>
      <c r="D355" s="225" t="s">
        <v>1279</v>
      </c>
      <c r="E355" s="126">
        <v>56</v>
      </c>
      <c r="F355" s="126">
        <v>3</v>
      </c>
      <c r="G355" s="196" t="str">
        <f t="shared" si="87"/>
        <v>56-3</v>
      </c>
      <c r="H355" s="126">
        <f>I354</f>
        <v>26.5</v>
      </c>
      <c r="I355" s="126">
        <v>49.5</v>
      </c>
      <c r="K355" s="545" t="b">
        <f>IF(I356=1,IF(((VLOOKUP($G355,[1]Depth_Lookup!#REF!,9,FALSE))-(H355/100))=0,"Good",IF(((VLOOKUP($G355,[1]Depth_Lookup!$A$3:$J$550,9,FALSE))-(H355/100))&gt;0,"Too Short","Too Long")))</f>
        <v>0</v>
      </c>
      <c r="L355" s="171">
        <f>(VLOOKUP($G355,Depth_Lookup!$A$3:$J$410,10,FALSE))+(H355/100)</f>
        <v>133.875</v>
      </c>
      <c r="M355" s="171">
        <f>(VLOOKUP($G355,Depth_Lookup!$A$3:$J$410,10,FALSE))+(I355/100)</f>
        <v>134.10500000000002</v>
      </c>
      <c r="N355" s="127" t="s">
        <v>1822</v>
      </c>
      <c r="O355" s="127" t="s">
        <v>1280</v>
      </c>
      <c r="P355" s="126" t="s">
        <v>127</v>
      </c>
      <c r="Q355" s="126" t="s">
        <v>87</v>
      </c>
      <c r="R355" s="196" t="str">
        <f t="shared" si="101"/>
        <v>Orthopyroxene-bearing Dunite</v>
      </c>
      <c r="S355" s="126" t="s">
        <v>107</v>
      </c>
      <c r="T355" s="126" t="s">
        <v>107</v>
      </c>
      <c r="U355" s="126" t="s">
        <v>108</v>
      </c>
      <c r="V355" s="126" t="s">
        <v>509</v>
      </c>
      <c r="W355" s="126" t="s">
        <v>102</v>
      </c>
      <c r="X355" s="202">
        <f>VLOOKUP(W355,[2]definitions_list_lookup!$A$13:$B$19,2,0)</f>
        <v>5</v>
      </c>
      <c r="Y355" s="126" t="s">
        <v>90</v>
      </c>
      <c r="Z355" s="126" t="s">
        <v>91</v>
      </c>
      <c r="AF355" s="196" t="e">
        <f>VLOOKUP(AE355,[2]definitions_list_mag!$V$12:$W$15,2,0)</f>
        <v>#N/A</v>
      </c>
      <c r="AI355" s="130">
        <f t="shared" si="102"/>
        <v>90</v>
      </c>
      <c r="AO355" s="130"/>
      <c r="AU355" s="130"/>
      <c r="BA355" s="130">
        <v>8</v>
      </c>
      <c r="BB355" s="126">
        <v>6</v>
      </c>
      <c r="BC355" s="126">
        <v>1</v>
      </c>
      <c r="BD355" s="126" t="s">
        <v>110</v>
      </c>
      <c r="BE355" s="126" t="s">
        <v>103</v>
      </c>
      <c r="BG355" s="130"/>
      <c r="BM355" s="130">
        <v>2</v>
      </c>
      <c r="BN355" s="126">
        <v>1</v>
      </c>
      <c r="BO355" s="126">
        <v>0.5</v>
      </c>
      <c r="BY355" s="130"/>
      <c r="CF355" s="213">
        <f t="shared" si="103"/>
        <v>100</v>
      </c>
      <c r="CG355" s="131"/>
      <c r="CH355" s="132" t="s">
        <v>1329</v>
      </c>
      <c r="CI355" s="132">
        <v>90</v>
      </c>
      <c r="CJ355" s="132" t="s">
        <v>514</v>
      </c>
      <c r="CK355" s="133"/>
      <c r="CL355" s="134"/>
      <c r="CM355" s="134"/>
      <c r="CN355" s="134"/>
      <c r="CO355" s="134"/>
      <c r="CP355" s="134"/>
      <c r="CQ355" s="134"/>
      <c r="CR355" s="134"/>
      <c r="CS355" s="134"/>
      <c r="CT355" s="134"/>
      <c r="CU355" s="134"/>
      <c r="CV355" s="134"/>
      <c r="CW355" s="134"/>
      <c r="CX355" s="134"/>
      <c r="CY355" s="134"/>
      <c r="CZ355" s="134"/>
      <c r="DA355" s="134"/>
      <c r="DB355" s="134">
        <v>100</v>
      </c>
      <c r="DC355" s="130"/>
      <c r="DD355" s="134"/>
      <c r="DE355" s="134"/>
      <c r="DF355" s="134"/>
      <c r="DG355" s="134"/>
      <c r="DH355" s="134"/>
      <c r="DI355" s="134"/>
      <c r="DJ355" s="134"/>
      <c r="DK355" s="207">
        <f t="shared" si="104"/>
        <v>100</v>
      </c>
      <c r="DL355" s="131"/>
      <c r="DM355" s="134"/>
      <c r="DN355" s="134"/>
      <c r="DO355" s="136"/>
      <c r="DQ355" s="131"/>
      <c r="DR355" s="224"/>
      <c r="DS355" s="131"/>
      <c r="DT355" s="224" t="s">
        <v>1823</v>
      </c>
      <c r="DW355" s="214" t="str">
        <f>VLOOKUP(P355,[2]definitions_list_lookup!$K$30:$L$54,2,0)</f>
        <v>Opx-b</v>
      </c>
      <c r="DX355" s="155" t="s">
        <v>1716</v>
      </c>
      <c r="DY355" s="139" t="s">
        <v>1821</v>
      </c>
      <c r="DZ355"/>
      <c r="EA355" s="104"/>
      <c r="ED355" s="229" t="s">
        <v>2517</v>
      </c>
      <c r="EE355" s="140"/>
      <c r="EG355" s="140"/>
      <c r="EI355" s="218"/>
      <c r="EJ355" s="143"/>
      <c r="EK355" s="221"/>
      <c r="EM355" s="109"/>
      <c r="EN355" s="109"/>
      <c r="EV355" s="112">
        <v>32</v>
      </c>
      <c r="EW355" s="112">
        <v>270</v>
      </c>
      <c r="EX355" s="112">
        <v>24</v>
      </c>
      <c r="EY355" s="112">
        <v>180</v>
      </c>
      <c r="EZ355" s="192">
        <f t="shared" si="88"/>
        <v>54.529563928984544</v>
      </c>
      <c r="FA355" s="192">
        <f t="shared" si="89"/>
        <v>54.529563928984544</v>
      </c>
      <c r="FB355" s="192">
        <f t="shared" si="90"/>
        <v>52.502359860179773</v>
      </c>
      <c r="FC355" s="192">
        <f t="shared" si="91"/>
        <v>144.52956392898454</v>
      </c>
      <c r="FD355" s="192">
        <f t="shared" si="92"/>
        <v>37.497640139820227</v>
      </c>
      <c r="FE355" s="193">
        <f t="shared" si="93"/>
        <v>234.52956392898454</v>
      </c>
      <c r="FF355" s="194">
        <f t="shared" si="94"/>
        <v>37.497640139820227</v>
      </c>
      <c r="FG355" s="144" t="s">
        <v>1637</v>
      </c>
      <c r="FI355" s="778">
        <f t="shared" si="95"/>
        <v>0</v>
      </c>
      <c r="FJ355" s="779">
        <f t="shared" si="96"/>
        <v>37.497640139820227</v>
      </c>
      <c r="FK355" s="779">
        <f t="shared" si="97"/>
        <v>52.502359860179773</v>
      </c>
      <c r="FL355" s="780">
        <f t="shared" si="98"/>
        <v>0.91633904462704674</v>
      </c>
      <c r="FM355" s="169">
        <f t="shared" si="99"/>
        <v>0.7933784128761896</v>
      </c>
      <c r="FN355" s="783">
        <f t="shared" si="100"/>
        <v>0</v>
      </c>
    </row>
    <row r="356" spans="1:1038" s="288" customFormat="1" ht="18" customHeight="1">
      <c r="A356" s="282" t="s">
        <v>1819</v>
      </c>
      <c r="B356" s="283" t="s">
        <v>1647</v>
      </c>
      <c r="C356" s="227"/>
      <c r="D356" s="284" t="s">
        <v>1279</v>
      </c>
      <c r="E356" s="227">
        <v>56</v>
      </c>
      <c r="F356" s="227">
        <v>3</v>
      </c>
      <c r="G356" s="286" t="str">
        <f t="shared" si="87"/>
        <v>56-3</v>
      </c>
      <c r="H356" s="227">
        <f>I355</f>
        <v>49.5</v>
      </c>
      <c r="I356" s="227">
        <v>86</v>
      </c>
      <c r="J356" s="226"/>
      <c r="K356" s="545" t="b">
        <f>IF(I357=1,IF(((VLOOKUP($G356,[1]Depth_Lookup!#REF!,9,FALSE))-(H356/100))=0,"Good",IF(((VLOOKUP($G356,[1]Depth_Lookup!$A$3:$J$550,9,FALSE))-(H356/100))&gt;0,"Too Short","Too Long")))</f>
        <v>0</v>
      </c>
      <c r="L356" s="171">
        <f>(VLOOKUP($G356,Depth_Lookup!$A$3:$J$410,10,FALSE))+(H356/100)</f>
        <v>134.10500000000002</v>
      </c>
      <c r="M356" s="171">
        <f>(VLOOKUP($G356,Depth_Lookup!$A$3:$J$410,10,FALSE))+(I356/100)</f>
        <v>134.47000000000003</v>
      </c>
      <c r="N356" s="230" t="s">
        <v>1824</v>
      </c>
      <c r="O356" s="230" t="s">
        <v>1280</v>
      </c>
      <c r="P356" s="227" t="s">
        <v>853</v>
      </c>
      <c r="Q356" s="227" t="s">
        <v>125</v>
      </c>
      <c r="R356" s="286" t="str">
        <f t="shared" si="101"/>
        <v>SerpentinizedHarzburgite</v>
      </c>
      <c r="S356" s="227" t="s">
        <v>107</v>
      </c>
      <c r="T356" s="227" t="s">
        <v>94</v>
      </c>
      <c r="U356" s="227" t="s">
        <v>108</v>
      </c>
      <c r="V356" s="227" t="s">
        <v>509</v>
      </c>
      <c r="W356" s="227" t="s">
        <v>102</v>
      </c>
      <c r="X356" s="287">
        <f>VLOOKUP(W356,[2]definitions_list_lookup!$A$13:$B$19,2,0)</f>
        <v>5</v>
      </c>
      <c r="Y356" s="227" t="s">
        <v>90</v>
      </c>
      <c r="Z356" s="227" t="s">
        <v>91</v>
      </c>
      <c r="AA356" s="227"/>
      <c r="AB356" s="227"/>
      <c r="AC356" s="227"/>
      <c r="AD356" s="227"/>
      <c r="AE356" s="233"/>
      <c r="AF356" s="286" t="e">
        <f>VLOOKUP(AE356,[2]definitions_list_mag!$V$12:$W$15,2,0)</f>
        <v>#N/A</v>
      </c>
      <c r="AG356" s="237"/>
      <c r="AH356" s="227"/>
      <c r="AI356" s="240">
        <f t="shared" si="102"/>
        <v>67</v>
      </c>
      <c r="AJ356" s="227"/>
      <c r="AK356" s="227"/>
      <c r="AL356" s="227"/>
      <c r="AM356" s="227"/>
      <c r="AN356" s="227"/>
      <c r="AO356" s="240"/>
      <c r="AP356" s="227"/>
      <c r="AQ356" s="227"/>
      <c r="AR356" s="227"/>
      <c r="AS356" s="227"/>
      <c r="AT356" s="227"/>
      <c r="AU356" s="240">
        <v>2</v>
      </c>
      <c r="AV356" s="227">
        <v>2</v>
      </c>
      <c r="AW356" s="227">
        <v>1</v>
      </c>
      <c r="AX356" s="227" t="s">
        <v>110</v>
      </c>
      <c r="AY356" s="227" t="s">
        <v>103</v>
      </c>
      <c r="AZ356" s="227"/>
      <c r="BA356" s="240">
        <v>30</v>
      </c>
      <c r="BB356" s="227">
        <v>8</v>
      </c>
      <c r="BC356" s="227">
        <v>4</v>
      </c>
      <c r="BD356" s="227" t="s">
        <v>110</v>
      </c>
      <c r="BE356" s="227" t="s">
        <v>103</v>
      </c>
      <c r="BF356" s="227"/>
      <c r="BG356" s="240"/>
      <c r="BH356" s="227"/>
      <c r="BI356" s="227"/>
      <c r="BJ356" s="227"/>
      <c r="BK356" s="227"/>
      <c r="BL356" s="227"/>
      <c r="BM356" s="240">
        <v>1</v>
      </c>
      <c r="BN356" s="227">
        <v>1</v>
      </c>
      <c r="BO356" s="227">
        <v>0.5</v>
      </c>
      <c r="BP356" s="227"/>
      <c r="BQ356" s="227"/>
      <c r="BR356" s="227"/>
      <c r="BS356" s="227"/>
      <c r="BT356" s="227"/>
      <c r="BU356" s="227"/>
      <c r="BV356" s="227"/>
      <c r="BW356" s="227"/>
      <c r="BX356" s="227"/>
      <c r="BY356" s="240"/>
      <c r="BZ356" s="227"/>
      <c r="CA356" s="227"/>
      <c r="CB356" s="227"/>
      <c r="CC356" s="227"/>
      <c r="CD356" s="227"/>
      <c r="CE356" s="227"/>
      <c r="CF356" s="290">
        <f t="shared" si="103"/>
        <v>100</v>
      </c>
      <c r="CG356" s="148"/>
      <c r="CH356" s="149" t="s">
        <v>1329</v>
      </c>
      <c r="CI356" s="149">
        <v>90</v>
      </c>
      <c r="CJ356" s="149" t="s">
        <v>514</v>
      </c>
      <c r="CK356" s="151"/>
      <c r="CL356" s="152"/>
      <c r="CM356" s="152"/>
      <c r="CN356" s="152"/>
      <c r="CO356" s="152"/>
      <c r="CP356" s="152"/>
      <c r="CQ356" s="152"/>
      <c r="CR356" s="152"/>
      <c r="CS356" s="152"/>
      <c r="CT356" s="152"/>
      <c r="CU356" s="152"/>
      <c r="CV356" s="152"/>
      <c r="CW356" s="152"/>
      <c r="CX356" s="152"/>
      <c r="CY356" s="152"/>
      <c r="CZ356" s="152"/>
      <c r="DA356" s="152"/>
      <c r="DB356" s="152">
        <v>75</v>
      </c>
      <c r="DC356" s="240">
        <v>25</v>
      </c>
      <c r="DD356" s="152"/>
      <c r="DE356" s="152"/>
      <c r="DF356" s="152"/>
      <c r="DG356" s="152"/>
      <c r="DH356" s="152"/>
      <c r="DI356" s="152"/>
      <c r="DJ356" s="152"/>
      <c r="DK356" s="208">
        <f t="shared" si="104"/>
        <v>100</v>
      </c>
      <c r="DL356" s="148"/>
      <c r="DM356" s="152"/>
      <c r="DN356" s="152"/>
      <c r="DO356" s="153"/>
      <c r="DQ356" s="148"/>
      <c r="DR356" s="283"/>
      <c r="DS356" s="148"/>
      <c r="DT356" s="261" t="s">
        <v>1825</v>
      </c>
      <c r="DU356" s="229"/>
      <c r="DV356" s="229"/>
      <c r="DW356" s="291" t="e">
        <f>VLOOKUP(P356,[2]definitions_list_lookup!$K$30:$L$54,2,0)</f>
        <v>#N/A</v>
      </c>
      <c r="DX356" s="154" t="s">
        <v>1716</v>
      </c>
      <c r="DY356" s="154" t="s">
        <v>1821</v>
      </c>
      <c r="DZ356" s="479"/>
      <c r="EA356" s="292"/>
      <c r="EB356" s="229"/>
      <c r="EC356" s="292"/>
      <c r="ED356" s="229" t="s">
        <v>2517</v>
      </c>
      <c r="EE356" s="293"/>
      <c r="EF356" s="294"/>
      <c r="EG356" s="293"/>
      <c r="EH356" s="295"/>
      <c r="EI356" s="296"/>
      <c r="EJ356" s="297"/>
      <c r="EK356" s="298"/>
      <c r="EL356" s="293"/>
      <c r="EM356" s="295"/>
      <c r="EN356" s="295"/>
      <c r="EO356" s="321"/>
      <c r="EP356" s="321"/>
      <c r="EQ356" s="321"/>
      <c r="ER356" s="321"/>
      <c r="ES356" s="321"/>
      <c r="ET356" s="321"/>
      <c r="EU356" s="321"/>
      <c r="EV356" s="112">
        <v>36</v>
      </c>
      <c r="EW356" s="112">
        <v>270</v>
      </c>
      <c r="EX356" s="112">
        <v>13</v>
      </c>
      <c r="EY356" s="112">
        <v>180</v>
      </c>
      <c r="EZ356" s="192">
        <f t="shared" si="88"/>
        <v>72.371679057480577</v>
      </c>
      <c r="FA356" s="192">
        <f t="shared" si="89"/>
        <v>72.371679057480577</v>
      </c>
      <c r="FB356" s="192">
        <f t="shared" si="90"/>
        <v>52.680231964532574</v>
      </c>
      <c r="FC356" s="192">
        <f t="shared" si="91"/>
        <v>162.37167905748058</v>
      </c>
      <c r="FD356" s="192">
        <f t="shared" si="92"/>
        <v>37.319768035467426</v>
      </c>
      <c r="FE356" s="193">
        <f t="shared" si="93"/>
        <v>252.37167905748058</v>
      </c>
      <c r="FF356" s="194">
        <f t="shared" si="94"/>
        <v>37.319768035467426</v>
      </c>
      <c r="FG356" s="144" t="s">
        <v>1637</v>
      </c>
      <c r="FH356" s="295"/>
      <c r="FI356" s="778">
        <f t="shared" si="95"/>
        <v>0</v>
      </c>
      <c r="FJ356" s="779">
        <f t="shared" si="96"/>
        <v>37.319768035467426</v>
      </c>
      <c r="FK356" s="779">
        <f t="shared" si="97"/>
        <v>52.680231964532574</v>
      </c>
      <c r="FL356" s="780">
        <f t="shared" si="98"/>
        <v>0.91944349849545404</v>
      </c>
      <c r="FM356" s="169">
        <f t="shared" si="99"/>
        <v>0.79526435702862053</v>
      </c>
      <c r="FN356" s="783">
        <f t="shared" si="100"/>
        <v>0</v>
      </c>
      <c r="FO356" s="227"/>
      <c r="FP356" s="227"/>
      <c r="FQ356" s="227"/>
      <c r="FR356" s="227"/>
      <c r="FS356" s="227"/>
      <c r="FT356" s="227"/>
      <c r="FU356" s="227"/>
      <c r="FV356" s="227"/>
      <c r="FW356" s="227"/>
      <c r="FX356" s="227"/>
      <c r="FY356" s="227"/>
      <c r="FZ356" s="227"/>
      <c r="GA356" s="227"/>
      <c r="GB356" s="227"/>
      <c r="GC356" s="227"/>
      <c r="GD356" s="227"/>
      <c r="GE356" s="227"/>
      <c r="GF356" s="227"/>
      <c r="GG356" s="227"/>
      <c r="GH356" s="227"/>
      <c r="GI356" s="227"/>
      <c r="GJ356" s="227"/>
      <c r="GK356" s="227"/>
      <c r="GL356" s="227"/>
      <c r="GM356" s="227"/>
      <c r="GN356" s="227"/>
      <c r="GO356" s="227"/>
      <c r="GP356" s="227"/>
      <c r="GQ356" s="227"/>
      <c r="GR356" s="227"/>
      <c r="GS356" s="227"/>
      <c r="GT356" s="227"/>
      <c r="GU356" s="227"/>
      <c r="GV356" s="227"/>
      <c r="GW356" s="227"/>
      <c r="GX356" s="227"/>
      <c r="GY356" s="227"/>
      <c r="GZ356" s="227"/>
      <c r="HA356" s="227"/>
      <c r="HB356" s="227"/>
      <c r="HC356" s="227"/>
      <c r="HD356" s="227"/>
      <c r="HE356" s="227"/>
      <c r="HF356" s="227"/>
      <c r="HG356" s="227"/>
      <c r="HH356" s="227"/>
      <c r="HI356" s="227"/>
      <c r="HJ356" s="227"/>
      <c r="HK356" s="227"/>
      <c r="HL356" s="227"/>
      <c r="HM356" s="227"/>
      <c r="HN356" s="227"/>
      <c r="HO356" s="227"/>
      <c r="HP356" s="227"/>
      <c r="HQ356" s="227"/>
      <c r="HR356" s="227"/>
      <c r="HS356" s="227"/>
      <c r="HT356" s="227"/>
      <c r="HU356" s="227"/>
      <c r="HV356" s="227"/>
      <c r="HW356" s="227"/>
      <c r="HX356" s="227"/>
      <c r="HY356" s="227"/>
      <c r="HZ356" s="227"/>
      <c r="IA356" s="227"/>
      <c r="IB356" s="227"/>
      <c r="IC356" s="227"/>
      <c r="ID356" s="227"/>
      <c r="IE356" s="227"/>
      <c r="IF356" s="227"/>
      <c r="IG356" s="227"/>
      <c r="IH356" s="227"/>
      <c r="II356" s="227"/>
      <c r="IJ356" s="227"/>
      <c r="IK356" s="227"/>
      <c r="IL356" s="227"/>
      <c r="IM356" s="227"/>
      <c r="IN356" s="227"/>
      <c r="IO356" s="227"/>
      <c r="IP356" s="227"/>
      <c r="IQ356" s="227"/>
      <c r="IR356" s="227"/>
      <c r="IS356" s="227"/>
      <c r="IT356" s="227"/>
      <c r="IU356" s="227"/>
      <c r="IV356" s="227"/>
      <c r="IW356" s="227"/>
      <c r="IX356" s="227"/>
      <c r="IY356" s="227"/>
      <c r="IZ356" s="227"/>
      <c r="JA356" s="227"/>
      <c r="JB356" s="227"/>
      <c r="JC356" s="227"/>
      <c r="JD356" s="227"/>
      <c r="JE356" s="227"/>
      <c r="JF356" s="227"/>
      <c r="JG356" s="227"/>
      <c r="JH356" s="227"/>
      <c r="JI356" s="227"/>
      <c r="JJ356" s="227"/>
      <c r="JK356" s="227"/>
      <c r="JL356" s="227"/>
      <c r="JM356" s="227"/>
      <c r="JN356" s="227"/>
      <c r="JO356" s="227"/>
      <c r="JP356" s="227"/>
      <c r="JQ356" s="227"/>
      <c r="JR356" s="227"/>
      <c r="JS356" s="227"/>
      <c r="JT356" s="227"/>
      <c r="JU356" s="227"/>
      <c r="JV356" s="227"/>
      <c r="JW356" s="227"/>
      <c r="JX356" s="227"/>
      <c r="JY356" s="227"/>
      <c r="JZ356" s="227"/>
      <c r="KA356" s="227"/>
      <c r="KB356" s="227"/>
      <c r="KC356" s="227"/>
      <c r="KD356" s="227"/>
      <c r="KE356" s="227"/>
      <c r="KF356" s="227"/>
      <c r="KG356" s="227"/>
      <c r="KH356" s="227"/>
      <c r="KI356" s="227"/>
      <c r="KJ356" s="227"/>
      <c r="KK356" s="227"/>
      <c r="KL356" s="227"/>
      <c r="KM356" s="227"/>
      <c r="KN356" s="227"/>
      <c r="KO356" s="227"/>
      <c r="KP356" s="227"/>
      <c r="KQ356" s="227"/>
      <c r="KR356" s="227"/>
      <c r="KS356" s="227"/>
      <c r="KT356" s="227"/>
      <c r="KU356" s="227"/>
      <c r="KV356" s="227"/>
      <c r="KW356" s="227"/>
      <c r="KX356" s="227"/>
      <c r="KY356" s="227"/>
      <c r="KZ356" s="227"/>
      <c r="LA356" s="227"/>
      <c r="LB356" s="227"/>
      <c r="LC356" s="227"/>
      <c r="LD356" s="227"/>
      <c r="LE356" s="227"/>
      <c r="LF356" s="227"/>
      <c r="LG356" s="227"/>
      <c r="LH356" s="227"/>
      <c r="LI356" s="227"/>
      <c r="LJ356" s="227"/>
      <c r="LK356" s="227"/>
      <c r="LL356" s="227"/>
      <c r="LM356" s="227"/>
      <c r="LN356" s="227"/>
      <c r="LO356" s="227"/>
      <c r="LP356" s="227"/>
      <c r="LQ356" s="227"/>
      <c r="LR356" s="227"/>
      <c r="LS356" s="227"/>
      <c r="LT356" s="227"/>
      <c r="LU356" s="227"/>
      <c r="LV356" s="227"/>
      <c r="LW356" s="227"/>
      <c r="LX356" s="227"/>
      <c r="LY356" s="227"/>
      <c r="LZ356" s="227"/>
      <c r="MA356" s="227"/>
      <c r="MB356" s="227"/>
      <c r="MC356" s="227"/>
      <c r="MD356" s="227"/>
      <c r="ME356" s="227"/>
      <c r="MF356" s="227"/>
      <c r="MG356" s="227"/>
      <c r="MH356" s="227"/>
      <c r="MI356" s="227"/>
      <c r="MJ356" s="227"/>
      <c r="MK356" s="227"/>
      <c r="ML356" s="227"/>
      <c r="MM356" s="227"/>
      <c r="MN356" s="227"/>
      <c r="MO356" s="227"/>
      <c r="MP356" s="227"/>
      <c r="MQ356" s="227"/>
      <c r="MR356" s="227"/>
      <c r="MS356" s="227"/>
      <c r="MT356" s="227"/>
      <c r="MU356" s="227"/>
      <c r="MV356" s="227"/>
      <c r="MW356" s="227"/>
      <c r="MX356" s="227"/>
      <c r="MY356" s="227"/>
      <c r="MZ356" s="227"/>
      <c r="NA356" s="227"/>
      <c r="NB356" s="227"/>
      <c r="NC356" s="227"/>
      <c r="ND356" s="227"/>
      <c r="NE356" s="227"/>
      <c r="NF356" s="227"/>
      <c r="NG356" s="227"/>
      <c r="NH356" s="227"/>
      <c r="NI356" s="227"/>
      <c r="NJ356" s="227"/>
      <c r="NK356" s="227"/>
      <c r="NL356" s="227"/>
      <c r="NM356" s="227"/>
      <c r="NN356" s="227"/>
      <c r="NO356" s="227"/>
      <c r="NP356" s="227"/>
      <c r="NQ356" s="227"/>
      <c r="NR356" s="227"/>
      <c r="NS356" s="227"/>
      <c r="NT356" s="227"/>
      <c r="NU356" s="227"/>
      <c r="NV356" s="227"/>
      <c r="NW356" s="227"/>
      <c r="NX356" s="227"/>
      <c r="NY356" s="227"/>
      <c r="NZ356" s="227"/>
      <c r="OA356" s="227"/>
      <c r="OB356" s="227"/>
      <c r="OC356" s="227"/>
      <c r="OD356" s="227"/>
      <c r="OE356" s="227"/>
      <c r="OF356" s="227"/>
      <c r="OG356" s="227"/>
      <c r="OH356" s="227"/>
      <c r="OI356" s="227"/>
      <c r="OJ356" s="227"/>
      <c r="OK356" s="227"/>
      <c r="OL356" s="227"/>
      <c r="OM356" s="227"/>
      <c r="ON356" s="227"/>
      <c r="OO356" s="227"/>
      <c r="OP356" s="227"/>
      <c r="OQ356" s="227"/>
      <c r="OR356" s="227"/>
      <c r="OS356" s="227"/>
      <c r="OT356" s="227"/>
      <c r="OU356" s="227"/>
      <c r="OV356" s="227"/>
      <c r="OW356" s="227"/>
      <c r="OX356" s="227"/>
      <c r="OY356" s="227"/>
      <c r="OZ356" s="227"/>
      <c r="PA356" s="227"/>
      <c r="PB356" s="227"/>
      <c r="PC356" s="227"/>
      <c r="PD356" s="227"/>
      <c r="PE356" s="227"/>
      <c r="PF356" s="227"/>
      <c r="PG356" s="227"/>
      <c r="PH356" s="227"/>
      <c r="PI356" s="227"/>
      <c r="PJ356" s="227"/>
      <c r="PK356" s="227"/>
      <c r="PL356" s="227"/>
      <c r="PM356" s="227"/>
      <c r="PN356" s="227"/>
      <c r="PO356" s="227"/>
      <c r="PP356" s="227"/>
      <c r="PQ356" s="227"/>
      <c r="PR356" s="227"/>
      <c r="PS356" s="227"/>
      <c r="PT356" s="227"/>
      <c r="PU356" s="227"/>
      <c r="PV356" s="227"/>
      <c r="PW356" s="227"/>
      <c r="PX356" s="227"/>
      <c r="PY356" s="227"/>
      <c r="PZ356" s="227"/>
      <c r="QA356" s="227"/>
      <c r="QB356" s="227"/>
      <c r="QC356" s="227"/>
      <c r="QD356" s="227"/>
      <c r="QE356" s="227"/>
      <c r="QF356" s="227"/>
      <c r="QG356" s="227"/>
      <c r="QH356" s="227"/>
      <c r="QI356" s="227"/>
      <c r="QJ356" s="227"/>
      <c r="QK356" s="227"/>
      <c r="QL356" s="227"/>
      <c r="QM356" s="227"/>
      <c r="QN356" s="227"/>
      <c r="QO356" s="227"/>
      <c r="QP356" s="227"/>
      <c r="QQ356" s="227"/>
      <c r="QR356" s="227"/>
      <c r="QS356" s="227"/>
      <c r="QT356" s="227"/>
      <c r="QU356" s="227"/>
      <c r="QV356" s="227"/>
      <c r="QW356" s="227"/>
      <c r="QX356" s="227"/>
      <c r="QY356" s="227"/>
      <c r="QZ356" s="227"/>
      <c r="RA356" s="227"/>
      <c r="RB356" s="227"/>
      <c r="RC356" s="227"/>
      <c r="RD356" s="227"/>
      <c r="RE356" s="227"/>
      <c r="RF356" s="227"/>
      <c r="RG356" s="227"/>
      <c r="RH356" s="227"/>
      <c r="RI356" s="227"/>
      <c r="RJ356" s="227"/>
      <c r="RK356" s="227"/>
      <c r="RL356" s="227"/>
      <c r="RM356" s="227"/>
      <c r="RN356" s="227"/>
      <c r="RO356" s="227"/>
      <c r="RP356" s="227"/>
      <c r="RQ356" s="227"/>
      <c r="RR356" s="227"/>
      <c r="RS356" s="227"/>
      <c r="RT356" s="227"/>
      <c r="RU356" s="227"/>
      <c r="RV356" s="227"/>
      <c r="RW356" s="227"/>
      <c r="RX356" s="227"/>
      <c r="RY356" s="227"/>
      <c r="RZ356" s="227"/>
      <c r="SA356" s="227"/>
      <c r="SB356" s="227"/>
      <c r="SC356" s="227"/>
      <c r="SD356" s="227"/>
      <c r="SE356" s="227"/>
      <c r="SF356" s="227"/>
      <c r="SG356" s="227"/>
      <c r="SH356" s="227"/>
      <c r="SI356" s="227"/>
      <c r="SJ356" s="227"/>
      <c r="SK356" s="227"/>
      <c r="SL356" s="227"/>
      <c r="SM356" s="227"/>
      <c r="SN356" s="227"/>
      <c r="SO356" s="227"/>
      <c r="SP356" s="227"/>
      <c r="SQ356" s="227"/>
      <c r="SR356" s="227"/>
      <c r="SS356" s="227"/>
      <c r="ST356" s="227"/>
      <c r="SU356" s="227"/>
      <c r="SV356" s="227"/>
      <c r="SW356" s="227"/>
      <c r="SX356" s="227"/>
      <c r="SY356" s="227"/>
      <c r="SZ356" s="227"/>
      <c r="TA356" s="227"/>
      <c r="TB356" s="227"/>
      <c r="TC356" s="227"/>
      <c r="TD356" s="227"/>
      <c r="TE356" s="227"/>
      <c r="TF356" s="227"/>
      <c r="TG356" s="227"/>
      <c r="TH356" s="227"/>
      <c r="TI356" s="227"/>
      <c r="TJ356" s="227"/>
      <c r="TK356" s="227"/>
      <c r="TL356" s="227"/>
      <c r="TM356" s="227"/>
      <c r="TN356" s="227"/>
      <c r="TO356" s="227"/>
      <c r="TP356" s="227"/>
      <c r="TQ356" s="227"/>
      <c r="TR356" s="227"/>
      <c r="TS356" s="227"/>
      <c r="TT356" s="227"/>
      <c r="TU356" s="227"/>
      <c r="TV356" s="227"/>
      <c r="TW356" s="227"/>
      <c r="TX356" s="227"/>
      <c r="TY356" s="227"/>
      <c r="TZ356" s="227"/>
      <c r="UA356" s="227"/>
      <c r="UB356" s="227"/>
      <c r="UC356" s="227"/>
      <c r="UD356" s="227"/>
      <c r="UE356" s="227"/>
      <c r="UF356" s="227"/>
      <c r="UG356" s="227"/>
      <c r="UH356" s="227"/>
      <c r="UI356" s="227"/>
      <c r="UJ356" s="227"/>
      <c r="UK356" s="227"/>
      <c r="UL356" s="227"/>
      <c r="UM356" s="227"/>
      <c r="UN356" s="227"/>
      <c r="UO356" s="227"/>
      <c r="UP356" s="227"/>
      <c r="UQ356" s="227"/>
      <c r="UR356" s="227"/>
      <c r="US356" s="227"/>
      <c r="UT356" s="227"/>
      <c r="UU356" s="227"/>
      <c r="UV356" s="227"/>
      <c r="UW356" s="227"/>
      <c r="UX356" s="227"/>
      <c r="UY356" s="227"/>
      <c r="UZ356" s="227"/>
      <c r="VA356" s="227"/>
      <c r="VB356" s="227"/>
      <c r="VC356" s="227"/>
      <c r="VD356" s="227"/>
      <c r="VE356" s="227"/>
      <c r="VF356" s="227"/>
      <c r="VG356" s="227"/>
      <c r="VH356" s="227"/>
      <c r="VI356" s="227"/>
      <c r="VJ356" s="227"/>
      <c r="VK356" s="227"/>
      <c r="VL356" s="227"/>
      <c r="VM356" s="227"/>
      <c r="VN356" s="227"/>
      <c r="VO356" s="227"/>
      <c r="VP356" s="227"/>
      <c r="VQ356" s="227"/>
      <c r="VR356" s="227"/>
      <c r="VS356" s="227"/>
      <c r="VT356" s="227"/>
      <c r="VU356" s="227"/>
      <c r="VV356" s="227"/>
      <c r="VW356" s="227"/>
      <c r="VX356" s="227"/>
      <c r="VY356" s="227"/>
      <c r="VZ356" s="227"/>
      <c r="WA356" s="227"/>
      <c r="WB356" s="227"/>
      <c r="WC356" s="227"/>
      <c r="WD356" s="227"/>
      <c r="WE356" s="227"/>
      <c r="WF356" s="227"/>
      <c r="WG356" s="227"/>
      <c r="WH356" s="227"/>
      <c r="WI356" s="227"/>
      <c r="WJ356" s="227"/>
      <c r="WK356" s="227"/>
      <c r="WL356" s="227"/>
      <c r="WM356" s="227"/>
      <c r="WN356" s="227"/>
      <c r="WO356" s="227"/>
      <c r="WP356" s="227"/>
      <c r="WQ356" s="227"/>
      <c r="WR356" s="227"/>
      <c r="WS356" s="227"/>
      <c r="WT356" s="227"/>
      <c r="WU356" s="227"/>
      <c r="WV356" s="227"/>
      <c r="WW356" s="227"/>
      <c r="WX356" s="227"/>
      <c r="WY356" s="227"/>
      <c r="WZ356" s="227"/>
      <c r="XA356" s="227"/>
      <c r="XB356" s="227"/>
      <c r="XC356" s="227"/>
      <c r="XD356" s="227"/>
      <c r="XE356" s="227"/>
      <c r="XF356" s="227"/>
      <c r="XG356" s="227"/>
      <c r="XH356" s="227"/>
      <c r="XI356" s="227"/>
      <c r="XJ356" s="227"/>
      <c r="XK356" s="227"/>
      <c r="XL356" s="227"/>
      <c r="XM356" s="227"/>
      <c r="XN356" s="227"/>
      <c r="XO356" s="227"/>
      <c r="XP356" s="227"/>
      <c r="XQ356" s="227"/>
      <c r="XR356" s="227"/>
      <c r="XS356" s="227"/>
      <c r="XT356" s="227"/>
      <c r="XU356" s="227"/>
      <c r="XV356" s="227"/>
      <c r="XW356" s="227"/>
      <c r="XX356" s="227"/>
      <c r="XY356" s="227"/>
      <c r="XZ356" s="227"/>
      <c r="YA356" s="227"/>
      <c r="YB356" s="227"/>
      <c r="YC356" s="227"/>
      <c r="YD356" s="227"/>
      <c r="YE356" s="227"/>
      <c r="YF356" s="227"/>
      <c r="YG356" s="227"/>
      <c r="YH356" s="227"/>
      <c r="YI356" s="227"/>
      <c r="YJ356" s="227"/>
      <c r="YK356" s="227"/>
      <c r="YL356" s="227"/>
      <c r="YM356" s="227"/>
      <c r="YN356" s="227"/>
      <c r="YO356" s="227"/>
      <c r="YP356" s="227"/>
      <c r="YQ356" s="227"/>
      <c r="YR356" s="227"/>
      <c r="YS356" s="227"/>
      <c r="YT356" s="227"/>
      <c r="YU356" s="227"/>
      <c r="YV356" s="227"/>
      <c r="YW356" s="227"/>
      <c r="YX356" s="227"/>
      <c r="YY356" s="227"/>
      <c r="YZ356" s="227"/>
      <c r="ZA356" s="227"/>
      <c r="ZB356" s="227"/>
      <c r="ZC356" s="227"/>
      <c r="ZD356" s="227"/>
      <c r="ZE356" s="227"/>
      <c r="ZF356" s="227"/>
      <c r="ZG356" s="227"/>
      <c r="ZH356" s="227"/>
      <c r="ZI356" s="227"/>
      <c r="ZJ356" s="227"/>
      <c r="ZK356" s="227"/>
      <c r="ZL356" s="227"/>
      <c r="ZM356" s="227"/>
      <c r="ZN356" s="227"/>
      <c r="ZO356" s="227"/>
      <c r="ZP356" s="227"/>
      <c r="ZQ356" s="227"/>
      <c r="ZR356" s="227"/>
      <c r="ZS356" s="227"/>
      <c r="ZT356" s="227"/>
      <c r="ZU356" s="227"/>
      <c r="ZV356" s="227"/>
      <c r="ZW356" s="227"/>
      <c r="ZX356" s="227"/>
      <c r="ZY356" s="227"/>
      <c r="ZZ356" s="227"/>
      <c r="AAA356" s="227"/>
      <c r="AAB356" s="227"/>
      <c r="AAC356" s="227"/>
      <c r="AAD356" s="227"/>
      <c r="AAE356" s="227"/>
      <c r="AAF356" s="227"/>
      <c r="AAG356" s="227"/>
      <c r="AAH356" s="227"/>
      <c r="AAI356" s="227"/>
      <c r="AAJ356" s="227"/>
      <c r="AAK356" s="227"/>
      <c r="AAL356" s="227"/>
      <c r="AAM356" s="227"/>
      <c r="AAN356" s="227"/>
      <c r="AAO356" s="227"/>
      <c r="AAP356" s="227"/>
      <c r="AAQ356" s="227"/>
      <c r="AAR356" s="227"/>
      <c r="AAS356" s="227"/>
      <c r="AAT356" s="227"/>
      <c r="AAU356" s="227"/>
      <c r="AAV356" s="227"/>
      <c r="AAW356" s="227"/>
      <c r="AAX356" s="227"/>
      <c r="AAY356" s="227"/>
      <c r="AAZ356" s="227"/>
      <c r="ABA356" s="227"/>
      <c r="ABB356" s="227"/>
      <c r="ABC356" s="227"/>
      <c r="ABD356" s="227"/>
      <c r="ABE356" s="227"/>
      <c r="ABF356" s="227"/>
      <c r="ABG356" s="227"/>
      <c r="ABH356" s="227"/>
      <c r="ABI356" s="227"/>
      <c r="ABJ356" s="227"/>
      <c r="ABK356" s="227"/>
      <c r="ABL356" s="227"/>
      <c r="ABM356" s="227"/>
      <c r="ABN356" s="227"/>
      <c r="ABO356" s="227"/>
      <c r="ABP356" s="227"/>
      <c r="ABQ356" s="227"/>
      <c r="ABR356" s="227"/>
      <c r="ABS356" s="227"/>
      <c r="ABT356" s="227"/>
      <c r="ABU356" s="227"/>
      <c r="ABV356" s="227"/>
      <c r="ABW356" s="227"/>
      <c r="ABX356" s="227"/>
      <c r="ABY356" s="227"/>
      <c r="ABZ356" s="227"/>
      <c r="ACA356" s="227"/>
      <c r="ACB356" s="227"/>
      <c r="ACC356" s="227"/>
      <c r="ACD356" s="227"/>
      <c r="ACE356" s="227"/>
      <c r="ACF356" s="227"/>
      <c r="ACG356" s="227"/>
      <c r="ACH356" s="227"/>
      <c r="ACI356" s="227"/>
      <c r="ACJ356" s="227"/>
      <c r="ACK356" s="227"/>
      <c r="ACL356" s="227"/>
      <c r="ACM356" s="227"/>
      <c r="ACN356" s="227"/>
      <c r="ACO356" s="227"/>
      <c r="ACP356" s="227"/>
      <c r="ACQ356" s="227"/>
      <c r="ACR356" s="227"/>
      <c r="ACS356" s="227"/>
      <c r="ACT356" s="227"/>
      <c r="ACU356" s="227"/>
      <c r="ACV356" s="227"/>
      <c r="ACW356" s="227"/>
      <c r="ACX356" s="227"/>
      <c r="ACY356" s="227"/>
      <c r="ACZ356" s="227"/>
      <c r="ADA356" s="227"/>
      <c r="ADB356" s="227"/>
      <c r="ADC356" s="227"/>
      <c r="ADD356" s="227"/>
      <c r="ADE356" s="227"/>
      <c r="ADF356" s="227"/>
      <c r="ADG356" s="227"/>
      <c r="ADH356" s="227"/>
      <c r="ADI356" s="227"/>
      <c r="ADJ356" s="227"/>
      <c r="ADK356" s="227"/>
      <c r="ADL356" s="227"/>
      <c r="ADM356" s="227"/>
      <c r="ADN356" s="227"/>
      <c r="ADO356" s="227"/>
      <c r="ADP356" s="227"/>
      <c r="ADQ356" s="227"/>
      <c r="ADR356" s="227"/>
      <c r="ADS356" s="227"/>
      <c r="ADT356" s="227"/>
      <c r="ADU356" s="227"/>
      <c r="ADV356" s="227"/>
      <c r="ADW356" s="227"/>
      <c r="ADX356" s="227"/>
      <c r="ADY356" s="227"/>
      <c r="ADZ356" s="227"/>
      <c r="AEA356" s="227"/>
      <c r="AEB356" s="227"/>
      <c r="AEC356" s="227"/>
      <c r="AED356" s="227"/>
      <c r="AEE356" s="227"/>
      <c r="AEF356" s="227"/>
      <c r="AEG356" s="227"/>
      <c r="AEH356" s="227"/>
      <c r="AEI356" s="227"/>
      <c r="AEJ356" s="227"/>
      <c r="AEK356" s="227"/>
      <c r="AEL356" s="227"/>
      <c r="AEM356" s="227"/>
      <c r="AEN356" s="227"/>
      <c r="AEO356" s="227"/>
      <c r="AEP356" s="227"/>
      <c r="AEQ356" s="227"/>
      <c r="AER356" s="227"/>
      <c r="AES356" s="227"/>
      <c r="AET356" s="227"/>
      <c r="AEU356" s="227"/>
      <c r="AEV356" s="227"/>
      <c r="AEW356" s="227"/>
      <c r="AEX356" s="227"/>
      <c r="AEY356" s="227"/>
      <c r="AEZ356" s="227"/>
      <c r="AFA356" s="227"/>
      <c r="AFB356" s="227"/>
      <c r="AFC356" s="227"/>
      <c r="AFD356" s="227"/>
      <c r="AFE356" s="227"/>
      <c r="AFF356" s="227"/>
      <c r="AFG356" s="227"/>
      <c r="AFH356" s="227"/>
      <c r="AFI356" s="227"/>
      <c r="AFJ356" s="227"/>
      <c r="AFK356" s="227"/>
      <c r="AFL356" s="227"/>
      <c r="AFM356" s="227"/>
      <c r="AFN356" s="227"/>
      <c r="AFO356" s="227"/>
      <c r="AFP356" s="227"/>
      <c r="AFQ356" s="227"/>
      <c r="AFR356" s="227"/>
      <c r="AFS356" s="227"/>
      <c r="AFT356" s="227"/>
      <c r="AFU356" s="227"/>
      <c r="AFV356" s="227"/>
      <c r="AFW356" s="227"/>
      <c r="AFX356" s="227"/>
      <c r="AFY356" s="227"/>
      <c r="AFZ356" s="227"/>
      <c r="AGA356" s="227"/>
      <c r="AGB356" s="227"/>
      <c r="AGC356" s="227"/>
      <c r="AGD356" s="227"/>
      <c r="AGE356" s="227"/>
      <c r="AGF356" s="227"/>
      <c r="AGG356" s="227"/>
      <c r="AGH356" s="227"/>
      <c r="AGI356" s="227"/>
      <c r="AGJ356" s="227"/>
      <c r="AGK356" s="227"/>
      <c r="AGL356" s="227"/>
      <c r="AGM356" s="227"/>
      <c r="AGN356" s="227"/>
      <c r="AGO356" s="227"/>
      <c r="AGP356" s="227"/>
      <c r="AGQ356" s="227"/>
      <c r="AGR356" s="227"/>
      <c r="AGS356" s="227"/>
      <c r="AGT356" s="227"/>
      <c r="AGU356" s="227"/>
      <c r="AGV356" s="227"/>
      <c r="AGW356" s="227"/>
      <c r="AGX356" s="227"/>
      <c r="AGY356" s="227"/>
      <c r="AGZ356" s="227"/>
      <c r="AHA356" s="227"/>
      <c r="AHB356" s="227"/>
      <c r="AHC356" s="227"/>
      <c r="AHD356" s="227"/>
      <c r="AHE356" s="227"/>
      <c r="AHF356" s="227"/>
      <c r="AHG356" s="227"/>
      <c r="AHH356" s="227"/>
      <c r="AHI356" s="227"/>
      <c r="AHJ356" s="227"/>
      <c r="AHK356" s="227"/>
      <c r="AHL356" s="227"/>
      <c r="AHM356" s="227"/>
      <c r="AHN356" s="227"/>
      <c r="AHO356" s="227"/>
      <c r="AHP356" s="227"/>
      <c r="AHQ356" s="227"/>
      <c r="AHR356" s="227"/>
      <c r="AHS356" s="227"/>
      <c r="AHT356" s="227"/>
      <c r="AHU356" s="227"/>
      <c r="AHV356" s="227"/>
      <c r="AHW356" s="227"/>
      <c r="AHX356" s="227"/>
      <c r="AHY356" s="227"/>
      <c r="AHZ356" s="227"/>
      <c r="AIA356" s="227"/>
      <c r="AIB356" s="227"/>
      <c r="AIC356" s="227"/>
      <c r="AID356" s="227"/>
      <c r="AIE356" s="227"/>
      <c r="AIF356" s="227"/>
      <c r="AIG356" s="227"/>
      <c r="AIH356" s="227"/>
      <c r="AII356" s="227"/>
      <c r="AIJ356" s="227"/>
      <c r="AIK356" s="227"/>
      <c r="AIL356" s="227"/>
      <c r="AIM356" s="227"/>
      <c r="AIN356" s="227"/>
      <c r="AIO356" s="227"/>
      <c r="AIP356" s="227"/>
      <c r="AIQ356" s="227"/>
      <c r="AIR356" s="227"/>
      <c r="AIS356" s="227"/>
      <c r="AIT356" s="227"/>
      <c r="AIU356" s="227"/>
      <c r="AIV356" s="227"/>
      <c r="AIW356" s="227"/>
      <c r="AIX356" s="227"/>
      <c r="AIY356" s="227"/>
      <c r="AIZ356" s="227"/>
      <c r="AJA356" s="227"/>
      <c r="AJB356" s="227"/>
      <c r="AJC356" s="227"/>
      <c r="AJD356" s="227"/>
      <c r="AJE356" s="227"/>
      <c r="AJF356" s="227"/>
      <c r="AJG356" s="227"/>
      <c r="AJH356" s="227"/>
      <c r="AJI356" s="227"/>
      <c r="AJJ356" s="227"/>
      <c r="AJK356" s="227"/>
      <c r="AJL356" s="227"/>
      <c r="AJM356" s="227"/>
      <c r="AJN356" s="227"/>
      <c r="AJO356" s="227"/>
      <c r="AJP356" s="227"/>
      <c r="AJQ356" s="227"/>
      <c r="AJR356" s="227"/>
      <c r="AJS356" s="227"/>
      <c r="AJT356" s="227"/>
      <c r="AJU356" s="227"/>
      <c r="AJV356" s="227"/>
      <c r="AJW356" s="227"/>
      <c r="AJX356" s="227"/>
      <c r="AJY356" s="227"/>
      <c r="AJZ356" s="227"/>
      <c r="AKA356" s="227"/>
      <c r="AKB356" s="227"/>
      <c r="AKC356" s="227"/>
      <c r="AKD356" s="227"/>
      <c r="AKE356" s="227"/>
      <c r="AKF356" s="227"/>
      <c r="AKG356" s="227"/>
      <c r="AKH356" s="227"/>
      <c r="AKI356" s="227"/>
      <c r="AKJ356" s="227"/>
      <c r="AKK356" s="227"/>
      <c r="AKL356" s="227"/>
      <c r="AKM356" s="227"/>
      <c r="AKN356" s="227"/>
      <c r="AKO356" s="227"/>
      <c r="AKP356" s="227"/>
      <c r="AKQ356" s="227"/>
      <c r="AKR356" s="227"/>
      <c r="AKS356" s="227"/>
      <c r="AKT356" s="227"/>
      <c r="AKU356" s="227"/>
      <c r="AKV356" s="227"/>
      <c r="AKW356" s="227"/>
      <c r="AKX356" s="227"/>
      <c r="AKY356" s="227"/>
      <c r="AKZ356" s="227"/>
      <c r="ALA356" s="227"/>
      <c r="ALB356" s="227"/>
      <c r="ALC356" s="227"/>
      <c r="ALD356" s="227"/>
      <c r="ALE356" s="227"/>
      <c r="ALF356" s="227"/>
      <c r="ALG356" s="227"/>
      <c r="ALH356" s="227"/>
      <c r="ALI356" s="227"/>
      <c r="ALJ356" s="227"/>
      <c r="ALK356" s="227"/>
      <c r="ALL356" s="227"/>
      <c r="ALM356" s="227"/>
      <c r="ALN356" s="227"/>
      <c r="ALO356" s="227"/>
      <c r="ALP356" s="227"/>
      <c r="ALQ356" s="227"/>
      <c r="ALR356" s="227"/>
      <c r="ALS356" s="227"/>
      <c r="ALT356" s="227"/>
      <c r="ALU356" s="227"/>
      <c r="ALV356" s="227"/>
      <c r="ALW356" s="227"/>
      <c r="ALX356" s="227"/>
      <c r="ALY356" s="227"/>
      <c r="ALZ356" s="227"/>
      <c r="AMA356" s="227"/>
      <c r="AMB356" s="227"/>
      <c r="AMC356" s="227"/>
      <c r="AMD356" s="227"/>
      <c r="AME356" s="227"/>
      <c r="AMF356" s="227"/>
      <c r="AMG356" s="227"/>
      <c r="AMH356" s="227"/>
      <c r="AMI356" s="227"/>
      <c r="AMJ356" s="227"/>
      <c r="AMK356" s="227"/>
      <c r="AML356" s="227"/>
      <c r="AMM356" s="227"/>
      <c r="AMN356" s="227"/>
      <c r="AMO356" s="227"/>
      <c r="AMP356" s="227"/>
      <c r="AMQ356" s="227"/>
      <c r="AMR356" s="227"/>
      <c r="AMS356" s="227"/>
      <c r="AMT356" s="227"/>
      <c r="AMU356" s="227"/>
      <c r="AMV356" s="227"/>
      <c r="AMW356" s="227"/>
      <c r="AMX356" s="227"/>
    </row>
    <row r="357" spans="1:1038" s="308" customFormat="1" ht="18" customHeight="1">
      <c r="A357" s="301" t="s">
        <v>1819</v>
      </c>
      <c r="B357" s="302" t="s">
        <v>1647</v>
      </c>
      <c r="C357" s="228"/>
      <c r="D357" s="303" t="s">
        <v>1279</v>
      </c>
      <c r="E357" s="228">
        <v>56</v>
      </c>
      <c r="F357" s="228">
        <v>4</v>
      </c>
      <c r="G357" s="304" t="str">
        <f t="shared" si="87"/>
        <v>56-4</v>
      </c>
      <c r="H357" s="228">
        <v>0</v>
      </c>
      <c r="I357" s="228">
        <v>54.5</v>
      </c>
      <c r="J357" s="226"/>
      <c r="K357" s="545" t="b">
        <f>IF(I358=1,IF(((VLOOKUP($G357,[1]Depth_Lookup!#REF!,9,FALSE))-(H357/100))=0,"Good",IF(((VLOOKUP($G357,[1]Depth_Lookup!$A$3:$J$550,9,FALSE))-(H357/100))&gt;0,"Too Short","Too Long")))</f>
        <v>0</v>
      </c>
      <c r="L357" s="171">
        <f>(VLOOKUP($G357,Depth_Lookup!$A$3:$J$410,10,FALSE))+(H357/100)</f>
        <v>134.47</v>
      </c>
      <c r="M357" s="171">
        <f>(VLOOKUP($G357,Depth_Lookup!$A$3:$J$410,10,FALSE))+(I357/100)</f>
        <v>135.01499999999999</v>
      </c>
      <c r="N357" s="231" t="s">
        <v>1824</v>
      </c>
      <c r="O357" s="231">
        <v>4</v>
      </c>
      <c r="P357" s="228" t="s">
        <v>853</v>
      </c>
      <c r="Q357" s="228" t="s">
        <v>125</v>
      </c>
      <c r="R357" s="304" t="str">
        <f t="shared" si="101"/>
        <v>SerpentinizedHarzburgite</v>
      </c>
      <c r="S357" s="228" t="s">
        <v>94</v>
      </c>
      <c r="T357" s="228"/>
      <c r="U357" s="228"/>
      <c r="V357" s="228"/>
      <c r="W357" s="228" t="s">
        <v>102</v>
      </c>
      <c r="X357" s="305">
        <f>VLOOKUP(W357,[2]definitions_list_lookup!$A$13:$B$19,2,0)</f>
        <v>5</v>
      </c>
      <c r="Y357" s="228" t="s">
        <v>90</v>
      </c>
      <c r="Z357" s="228" t="s">
        <v>91</v>
      </c>
      <c r="AA357" s="228"/>
      <c r="AB357" s="228"/>
      <c r="AC357" s="228"/>
      <c r="AD357" s="228"/>
      <c r="AE357" s="234"/>
      <c r="AF357" s="304" t="e">
        <f>VLOOKUP(AE357,[2]definitions_list_mag!$V$12:$W$15,2,0)</f>
        <v>#N/A</v>
      </c>
      <c r="AG357" s="241"/>
      <c r="AH357" s="228"/>
      <c r="AI357" s="244">
        <f t="shared" si="102"/>
        <v>67</v>
      </c>
      <c r="AJ357" s="228"/>
      <c r="AK357" s="228"/>
      <c r="AL357" s="228"/>
      <c r="AM357" s="228"/>
      <c r="AN357" s="228"/>
      <c r="AO357" s="244"/>
      <c r="AP357" s="228"/>
      <c r="AQ357" s="228"/>
      <c r="AR357" s="228"/>
      <c r="AS357" s="228"/>
      <c r="AT357" s="228"/>
      <c r="AU357" s="244">
        <v>2</v>
      </c>
      <c r="AV357" s="228">
        <v>2</v>
      </c>
      <c r="AW357" s="228">
        <v>1</v>
      </c>
      <c r="AX357" s="228" t="s">
        <v>110</v>
      </c>
      <c r="AY357" s="228" t="s">
        <v>103</v>
      </c>
      <c r="AZ357" s="228"/>
      <c r="BA357" s="244">
        <v>30</v>
      </c>
      <c r="BB357" s="228">
        <v>10</v>
      </c>
      <c r="BC357" s="228">
        <v>5</v>
      </c>
      <c r="BD357" s="228" t="s">
        <v>110</v>
      </c>
      <c r="BE357" s="228" t="s">
        <v>103</v>
      </c>
      <c r="BF357" s="228"/>
      <c r="BG357" s="244"/>
      <c r="BH357" s="228"/>
      <c r="BI357" s="228"/>
      <c r="BJ357" s="228"/>
      <c r="BK357" s="228"/>
      <c r="BL357" s="228"/>
      <c r="BM357" s="244">
        <v>1</v>
      </c>
      <c r="BN357" s="228"/>
      <c r="BO357" s="228"/>
      <c r="BP357" s="228"/>
      <c r="BQ357" s="228"/>
      <c r="BR357" s="228"/>
      <c r="BS357" s="228"/>
      <c r="BT357" s="228"/>
      <c r="BU357" s="228"/>
      <c r="BV357" s="228"/>
      <c r="BW357" s="228"/>
      <c r="BX357" s="228"/>
      <c r="BY357" s="244"/>
      <c r="BZ357" s="228"/>
      <c r="CA357" s="228"/>
      <c r="CB357" s="228"/>
      <c r="CC357" s="228"/>
      <c r="CD357" s="228"/>
      <c r="CE357" s="228"/>
      <c r="CF357" s="310">
        <f t="shared" si="103"/>
        <v>100</v>
      </c>
      <c r="CG357" s="245"/>
      <c r="CH357" s="246" t="s">
        <v>1329</v>
      </c>
      <c r="CI357" s="246">
        <v>90</v>
      </c>
      <c r="CJ357" s="246" t="s">
        <v>514</v>
      </c>
      <c r="CK357" s="247"/>
      <c r="CL357" s="248"/>
      <c r="CM357" s="248"/>
      <c r="CN357" s="248"/>
      <c r="CO357" s="248"/>
      <c r="CP357" s="248"/>
      <c r="CQ357" s="248"/>
      <c r="CR357" s="248"/>
      <c r="CS357" s="248"/>
      <c r="CT357" s="248"/>
      <c r="CU357" s="248"/>
      <c r="CV357" s="248"/>
      <c r="CW357" s="248"/>
      <c r="CX357" s="248"/>
      <c r="CY357" s="248"/>
      <c r="CZ357" s="248"/>
      <c r="DA357" s="248"/>
      <c r="DB357" s="248">
        <v>75</v>
      </c>
      <c r="DC357" s="244">
        <v>25</v>
      </c>
      <c r="DD357" s="248"/>
      <c r="DE357" s="248"/>
      <c r="DF357" s="248"/>
      <c r="DG357" s="248"/>
      <c r="DH357" s="248"/>
      <c r="DI357" s="248"/>
      <c r="DJ357" s="248"/>
      <c r="DK357" s="306">
        <f t="shared" si="104"/>
        <v>100</v>
      </c>
      <c r="DL357" s="245"/>
      <c r="DM357" s="248"/>
      <c r="DN357" s="248"/>
      <c r="DO357" s="307"/>
      <c r="DQ357" s="245"/>
      <c r="DR357" s="302"/>
      <c r="DS357" s="245"/>
      <c r="DT357" s="262" t="s">
        <v>1825</v>
      </c>
      <c r="DU357" s="249"/>
      <c r="DV357" s="249"/>
      <c r="DW357" s="311" t="e">
        <f>VLOOKUP(P357,[2]definitions_list_lookup!$K$30:$L$54,2,0)</f>
        <v>#N/A</v>
      </c>
      <c r="DX357" s="268" t="s">
        <v>1716</v>
      </c>
      <c r="DY357" s="268" t="s">
        <v>1826</v>
      </c>
      <c r="DZ357" s="482"/>
      <c r="EA357" s="312"/>
      <c r="EB357" s="249"/>
      <c r="EC357" s="312"/>
      <c r="ED357" s="229" t="s">
        <v>2517</v>
      </c>
      <c r="EE357" s="313"/>
      <c r="EF357" s="314"/>
      <c r="EG357" s="313"/>
      <c r="EH357" s="315"/>
      <c r="EI357" s="316"/>
      <c r="EJ357" s="317"/>
      <c r="EK357" s="318"/>
      <c r="EL357" s="313"/>
      <c r="EM357" s="315"/>
      <c r="EN357" s="315"/>
      <c r="EO357" s="319"/>
      <c r="EP357" s="319" t="s">
        <v>2054</v>
      </c>
      <c r="EQ357" s="319"/>
      <c r="ER357" s="319"/>
      <c r="ES357" s="319"/>
      <c r="ET357" s="319"/>
      <c r="EU357" s="319"/>
      <c r="EV357" s="320"/>
      <c r="EW357" s="320"/>
      <c r="EX357" s="320"/>
      <c r="EY357" s="320"/>
      <c r="EZ357" s="192" t="e">
        <f t="shared" si="88"/>
        <v>#DIV/0!</v>
      </c>
      <c r="FA357" s="192" t="e">
        <f t="shared" si="89"/>
        <v>#DIV/0!</v>
      </c>
      <c r="FB357" s="192" t="e">
        <f t="shared" si="90"/>
        <v>#DIV/0!</v>
      </c>
      <c r="FC357" s="192" t="e">
        <f t="shared" si="91"/>
        <v>#DIV/0!</v>
      </c>
      <c r="FD357" s="192" t="e">
        <f t="shared" si="92"/>
        <v>#DIV/0!</v>
      </c>
      <c r="FE357" s="193" t="e">
        <f t="shared" si="93"/>
        <v>#DIV/0!</v>
      </c>
      <c r="FF357" s="194" t="e">
        <f t="shared" si="94"/>
        <v>#DIV/0!</v>
      </c>
      <c r="FG357" s="319"/>
      <c r="FH357" s="315"/>
      <c r="FI357" s="778">
        <f t="shared" si="95"/>
        <v>0</v>
      </c>
      <c r="FJ357" s="779" t="e">
        <f t="shared" si="96"/>
        <v>#DIV/0!</v>
      </c>
      <c r="FK357" s="779" t="e">
        <f t="shared" si="97"/>
        <v>#DIV/0!</v>
      </c>
      <c r="FL357" s="780" t="e">
        <f t="shared" si="98"/>
        <v>#DIV/0!</v>
      </c>
      <c r="FM357" s="169" t="e">
        <f t="shared" si="99"/>
        <v>#DIV/0!</v>
      </c>
      <c r="FN357" s="783" t="e">
        <f t="shared" si="100"/>
        <v>#DIV/0!</v>
      </c>
      <c r="FO357" s="228"/>
      <c r="FP357" s="228"/>
      <c r="FQ357" s="228"/>
      <c r="FR357" s="228"/>
      <c r="FS357" s="228"/>
      <c r="FT357" s="228"/>
      <c r="FU357" s="228"/>
      <c r="FV357" s="228"/>
      <c r="FW357" s="228"/>
      <c r="FX357" s="228"/>
      <c r="FY357" s="228"/>
      <c r="FZ357" s="228"/>
      <c r="GA357" s="228"/>
      <c r="GB357" s="228"/>
      <c r="GC357" s="228"/>
      <c r="GD357" s="228"/>
      <c r="GE357" s="228"/>
      <c r="GF357" s="228"/>
      <c r="GG357" s="228"/>
      <c r="GH357" s="228"/>
      <c r="GI357" s="228"/>
      <c r="GJ357" s="228"/>
      <c r="GK357" s="228"/>
      <c r="GL357" s="228"/>
      <c r="GM357" s="228"/>
      <c r="GN357" s="228"/>
      <c r="GO357" s="228"/>
      <c r="GP357" s="228"/>
      <c r="GQ357" s="228"/>
      <c r="GR357" s="228"/>
      <c r="GS357" s="228"/>
      <c r="GT357" s="228"/>
      <c r="GU357" s="228"/>
      <c r="GV357" s="228"/>
      <c r="GW357" s="228"/>
      <c r="GX357" s="228"/>
      <c r="GY357" s="228"/>
      <c r="GZ357" s="228"/>
      <c r="HA357" s="228"/>
      <c r="HB357" s="228"/>
      <c r="HC357" s="228"/>
      <c r="HD357" s="228"/>
      <c r="HE357" s="228"/>
      <c r="HF357" s="228"/>
      <c r="HG357" s="228"/>
      <c r="HH357" s="228"/>
      <c r="HI357" s="228"/>
      <c r="HJ357" s="228"/>
      <c r="HK357" s="228"/>
      <c r="HL357" s="228"/>
      <c r="HM357" s="228"/>
      <c r="HN357" s="228"/>
      <c r="HO357" s="228"/>
      <c r="HP357" s="228"/>
      <c r="HQ357" s="228"/>
      <c r="HR357" s="228"/>
      <c r="HS357" s="228"/>
      <c r="HT357" s="228"/>
      <c r="HU357" s="228"/>
      <c r="HV357" s="228"/>
      <c r="HW357" s="228"/>
      <c r="HX357" s="228"/>
      <c r="HY357" s="228"/>
      <c r="HZ357" s="228"/>
      <c r="IA357" s="228"/>
      <c r="IB357" s="228"/>
      <c r="IC357" s="228"/>
      <c r="ID357" s="228"/>
      <c r="IE357" s="228"/>
      <c r="IF357" s="228"/>
      <c r="IG357" s="228"/>
      <c r="IH357" s="228"/>
      <c r="II357" s="228"/>
      <c r="IJ357" s="228"/>
      <c r="IK357" s="228"/>
      <c r="IL357" s="228"/>
      <c r="IM357" s="228"/>
      <c r="IN357" s="228"/>
      <c r="IO357" s="228"/>
      <c r="IP357" s="228"/>
      <c r="IQ357" s="228"/>
      <c r="IR357" s="228"/>
      <c r="IS357" s="228"/>
      <c r="IT357" s="228"/>
      <c r="IU357" s="228"/>
      <c r="IV357" s="228"/>
      <c r="IW357" s="228"/>
      <c r="IX357" s="228"/>
      <c r="IY357" s="228"/>
      <c r="IZ357" s="228"/>
      <c r="JA357" s="228"/>
      <c r="JB357" s="228"/>
      <c r="JC357" s="228"/>
      <c r="JD357" s="228"/>
      <c r="JE357" s="228"/>
      <c r="JF357" s="228"/>
      <c r="JG357" s="228"/>
      <c r="JH357" s="228"/>
      <c r="JI357" s="228"/>
      <c r="JJ357" s="228"/>
      <c r="JK357" s="228"/>
      <c r="JL357" s="228"/>
      <c r="JM357" s="228"/>
      <c r="JN357" s="228"/>
      <c r="JO357" s="228"/>
      <c r="JP357" s="228"/>
      <c r="JQ357" s="228"/>
      <c r="JR357" s="228"/>
      <c r="JS357" s="228"/>
      <c r="JT357" s="228"/>
      <c r="JU357" s="228"/>
      <c r="JV357" s="228"/>
      <c r="JW357" s="228"/>
      <c r="JX357" s="228"/>
      <c r="JY357" s="228"/>
      <c r="JZ357" s="228"/>
      <c r="KA357" s="228"/>
      <c r="KB357" s="228"/>
      <c r="KC357" s="228"/>
      <c r="KD357" s="228"/>
      <c r="KE357" s="228"/>
      <c r="KF357" s="228"/>
      <c r="KG357" s="228"/>
      <c r="KH357" s="228"/>
      <c r="KI357" s="228"/>
      <c r="KJ357" s="228"/>
      <c r="KK357" s="228"/>
      <c r="KL357" s="228"/>
      <c r="KM357" s="228"/>
      <c r="KN357" s="228"/>
      <c r="KO357" s="228"/>
      <c r="KP357" s="228"/>
      <c r="KQ357" s="228"/>
      <c r="KR357" s="228"/>
      <c r="KS357" s="228"/>
      <c r="KT357" s="228"/>
      <c r="KU357" s="228"/>
      <c r="KV357" s="228"/>
      <c r="KW357" s="228"/>
      <c r="KX357" s="228"/>
      <c r="KY357" s="228"/>
      <c r="KZ357" s="228"/>
      <c r="LA357" s="228"/>
      <c r="LB357" s="228"/>
      <c r="LC357" s="228"/>
      <c r="LD357" s="228"/>
      <c r="LE357" s="228"/>
      <c r="LF357" s="228"/>
      <c r="LG357" s="228"/>
      <c r="LH357" s="228"/>
      <c r="LI357" s="228"/>
      <c r="LJ357" s="228"/>
      <c r="LK357" s="228"/>
      <c r="LL357" s="228"/>
      <c r="LM357" s="228"/>
      <c r="LN357" s="228"/>
      <c r="LO357" s="228"/>
      <c r="LP357" s="228"/>
      <c r="LQ357" s="228"/>
      <c r="LR357" s="228"/>
      <c r="LS357" s="228"/>
      <c r="LT357" s="228"/>
      <c r="LU357" s="228"/>
      <c r="LV357" s="228"/>
      <c r="LW357" s="228"/>
      <c r="LX357" s="228"/>
      <c r="LY357" s="228"/>
      <c r="LZ357" s="228"/>
      <c r="MA357" s="228"/>
      <c r="MB357" s="228"/>
      <c r="MC357" s="228"/>
      <c r="MD357" s="228"/>
      <c r="ME357" s="228"/>
      <c r="MF357" s="228"/>
      <c r="MG357" s="228"/>
      <c r="MH357" s="228"/>
      <c r="MI357" s="228"/>
      <c r="MJ357" s="228"/>
      <c r="MK357" s="228"/>
      <c r="ML357" s="228"/>
      <c r="MM357" s="228"/>
      <c r="MN357" s="228"/>
      <c r="MO357" s="228"/>
      <c r="MP357" s="228"/>
      <c r="MQ357" s="228"/>
      <c r="MR357" s="228"/>
      <c r="MS357" s="228"/>
      <c r="MT357" s="228"/>
      <c r="MU357" s="228"/>
      <c r="MV357" s="228"/>
      <c r="MW357" s="228"/>
      <c r="MX357" s="228"/>
      <c r="MY357" s="228"/>
      <c r="MZ357" s="228"/>
      <c r="NA357" s="228"/>
      <c r="NB357" s="228"/>
      <c r="NC357" s="228"/>
      <c r="ND357" s="228"/>
      <c r="NE357" s="228"/>
      <c r="NF357" s="228"/>
      <c r="NG357" s="228"/>
      <c r="NH357" s="228"/>
      <c r="NI357" s="228"/>
      <c r="NJ357" s="228"/>
      <c r="NK357" s="228"/>
      <c r="NL357" s="228"/>
      <c r="NM357" s="228"/>
      <c r="NN357" s="228"/>
      <c r="NO357" s="228"/>
      <c r="NP357" s="228"/>
      <c r="NQ357" s="228"/>
      <c r="NR357" s="228"/>
      <c r="NS357" s="228"/>
      <c r="NT357" s="228"/>
      <c r="NU357" s="228"/>
      <c r="NV357" s="228"/>
      <c r="NW357" s="228"/>
      <c r="NX357" s="228"/>
      <c r="NY357" s="228"/>
      <c r="NZ357" s="228"/>
      <c r="OA357" s="228"/>
      <c r="OB357" s="228"/>
      <c r="OC357" s="228"/>
      <c r="OD357" s="228"/>
      <c r="OE357" s="228"/>
      <c r="OF357" s="228"/>
      <c r="OG357" s="228"/>
      <c r="OH357" s="228"/>
      <c r="OI357" s="228"/>
      <c r="OJ357" s="228"/>
      <c r="OK357" s="228"/>
      <c r="OL357" s="228"/>
      <c r="OM357" s="228"/>
      <c r="ON357" s="228"/>
      <c r="OO357" s="228"/>
      <c r="OP357" s="228"/>
      <c r="OQ357" s="228"/>
      <c r="OR357" s="228"/>
      <c r="OS357" s="228"/>
      <c r="OT357" s="228"/>
      <c r="OU357" s="228"/>
      <c r="OV357" s="228"/>
      <c r="OW357" s="228"/>
      <c r="OX357" s="228"/>
      <c r="OY357" s="228"/>
      <c r="OZ357" s="228"/>
      <c r="PA357" s="228"/>
      <c r="PB357" s="228"/>
      <c r="PC357" s="228"/>
      <c r="PD357" s="228"/>
      <c r="PE357" s="228"/>
      <c r="PF357" s="228"/>
      <c r="PG357" s="228"/>
      <c r="PH357" s="228"/>
      <c r="PI357" s="228"/>
      <c r="PJ357" s="228"/>
      <c r="PK357" s="228"/>
      <c r="PL357" s="228"/>
      <c r="PM357" s="228"/>
      <c r="PN357" s="228"/>
      <c r="PO357" s="228"/>
      <c r="PP357" s="228"/>
      <c r="PQ357" s="228"/>
      <c r="PR357" s="228"/>
      <c r="PS357" s="228"/>
      <c r="PT357" s="228"/>
      <c r="PU357" s="228"/>
      <c r="PV357" s="228"/>
      <c r="PW357" s="228"/>
      <c r="PX357" s="228"/>
      <c r="PY357" s="228"/>
      <c r="PZ357" s="228"/>
      <c r="QA357" s="228"/>
      <c r="QB357" s="228"/>
      <c r="QC357" s="228"/>
      <c r="QD357" s="228"/>
      <c r="QE357" s="228"/>
      <c r="QF357" s="228"/>
      <c r="QG357" s="228"/>
      <c r="QH357" s="228"/>
      <c r="QI357" s="228"/>
      <c r="QJ357" s="228"/>
      <c r="QK357" s="228"/>
      <c r="QL357" s="228"/>
      <c r="QM357" s="228"/>
      <c r="QN357" s="228"/>
      <c r="QO357" s="228"/>
      <c r="QP357" s="228"/>
      <c r="QQ357" s="228"/>
      <c r="QR357" s="228"/>
      <c r="QS357" s="228"/>
      <c r="QT357" s="228"/>
      <c r="QU357" s="228"/>
      <c r="QV357" s="228"/>
      <c r="QW357" s="228"/>
      <c r="QX357" s="228"/>
      <c r="QY357" s="228"/>
      <c r="QZ357" s="228"/>
      <c r="RA357" s="228"/>
      <c r="RB357" s="228"/>
      <c r="RC357" s="228"/>
      <c r="RD357" s="228"/>
      <c r="RE357" s="228"/>
      <c r="RF357" s="228"/>
      <c r="RG357" s="228"/>
      <c r="RH357" s="228"/>
      <c r="RI357" s="228"/>
      <c r="RJ357" s="228"/>
      <c r="RK357" s="228"/>
      <c r="RL357" s="228"/>
      <c r="RM357" s="228"/>
      <c r="RN357" s="228"/>
      <c r="RO357" s="228"/>
      <c r="RP357" s="228"/>
      <c r="RQ357" s="228"/>
      <c r="RR357" s="228"/>
      <c r="RS357" s="228"/>
      <c r="RT357" s="228"/>
      <c r="RU357" s="228"/>
      <c r="RV357" s="228"/>
      <c r="RW357" s="228"/>
      <c r="RX357" s="228"/>
      <c r="RY357" s="228"/>
      <c r="RZ357" s="228"/>
      <c r="SA357" s="228"/>
      <c r="SB357" s="228"/>
      <c r="SC357" s="228"/>
      <c r="SD357" s="228"/>
      <c r="SE357" s="228"/>
      <c r="SF357" s="228"/>
      <c r="SG357" s="228"/>
      <c r="SH357" s="228"/>
      <c r="SI357" s="228"/>
      <c r="SJ357" s="228"/>
      <c r="SK357" s="228"/>
      <c r="SL357" s="228"/>
      <c r="SM357" s="228"/>
      <c r="SN357" s="228"/>
      <c r="SO357" s="228"/>
      <c r="SP357" s="228"/>
      <c r="SQ357" s="228"/>
      <c r="SR357" s="228"/>
      <c r="SS357" s="228"/>
      <c r="ST357" s="228"/>
      <c r="SU357" s="228"/>
      <c r="SV357" s="228"/>
      <c r="SW357" s="228"/>
      <c r="SX357" s="228"/>
      <c r="SY357" s="228"/>
      <c r="SZ357" s="228"/>
      <c r="TA357" s="228"/>
      <c r="TB357" s="228"/>
      <c r="TC357" s="228"/>
      <c r="TD357" s="228"/>
      <c r="TE357" s="228"/>
      <c r="TF357" s="228"/>
      <c r="TG357" s="228"/>
      <c r="TH357" s="228"/>
      <c r="TI357" s="228"/>
      <c r="TJ357" s="228"/>
      <c r="TK357" s="228"/>
      <c r="TL357" s="228"/>
      <c r="TM357" s="228"/>
      <c r="TN357" s="228"/>
      <c r="TO357" s="228"/>
      <c r="TP357" s="228"/>
      <c r="TQ357" s="228"/>
      <c r="TR357" s="228"/>
      <c r="TS357" s="228"/>
      <c r="TT357" s="228"/>
      <c r="TU357" s="228"/>
      <c r="TV357" s="228"/>
      <c r="TW357" s="228"/>
      <c r="TX357" s="228"/>
      <c r="TY357" s="228"/>
      <c r="TZ357" s="228"/>
      <c r="UA357" s="228"/>
      <c r="UB357" s="228"/>
      <c r="UC357" s="228"/>
      <c r="UD357" s="228"/>
      <c r="UE357" s="228"/>
      <c r="UF357" s="228"/>
      <c r="UG357" s="228"/>
      <c r="UH357" s="228"/>
      <c r="UI357" s="228"/>
      <c r="UJ357" s="228"/>
      <c r="UK357" s="228"/>
      <c r="UL357" s="228"/>
      <c r="UM357" s="228"/>
      <c r="UN357" s="228"/>
      <c r="UO357" s="228"/>
      <c r="UP357" s="228"/>
      <c r="UQ357" s="228"/>
      <c r="UR357" s="228"/>
      <c r="US357" s="228"/>
      <c r="UT357" s="228"/>
      <c r="UU357" s="228"/>
      <c r="UV357" s="228"/>
      <c r="UW357" s="228"/>
      <c r="UX357" s="228"/>
      <c r="UY357" s="228"/>
      <c r="UZ357" s="228"/>
      <c r="VA357" s="228"/>
      <c r="VB357" s="228"/>
      <c r="VC357" s="228"/>
      <c r="VD357" s="228"/>
      <c r="VE357" s="228"/>
      <c r="VF357" s="228"/>
      <c r="VG357" s="228"/>
      <c r="VH357" s="228"/>
      <c r="VI357" s="228"/>
      <c r="VJ357" s="228"/>
      <c r="VK357" s="228"/>
      <c r="VL357" s="228"/>
      <c r="VM357" s="228"/>
      <c r="VN357" s="228"/>
      <c r="VO357" s="228"/>
      <c r="VP357" s="228"/>
      <c r="VQ357" s="228"/>
      <c r="VR357" s="228"/>
      <c r="VS357" s="228"/>
      <c r="VT357" s="228"/>
      <c r="VU357" s="228"/>
      <c r="VV357" s="228"/>
      <c r="VW357" s="228"/>
      <c r="VX357" s="228"/>
      <c r="VY357" s="228"/>
      <c r="VZ357" s="228"/>
      <c r="WA357" s="228"/>
      <c r="WB357" s="228"/>
      <c r="WC357" s="228"/>
      <c r="WD357" s="228"/>
      <c r="WE357" s="228"/>
      <c r="WF357" s="228"/>
      <c r="WG357" s="228"/>
      <c r="WH357" s="228"/>
      <c r="WI357" s="228"/>
      <c r="WJ357" s="228"/>
      <c r="WK357" s="228"/>
      <c r="WL357" s="228"/>
      <c r="WM357" s="228"/>
      <c r="WN357" s="228"/>
      <c r="WO357" s="228"/>
      <c r="WP357" s="228"/>
      <c r="WQ357" s="228"/>
      <c r="WR357" s="228"/>
      <c r="WS357" s="228"/>
      <c r="WT357" s="228"/>
      <c r="WU357" s="228"/>
      <c r="WV357" s="228"/>
      <c r="WW357" s="228"/>
      <c r="WX357" s="228"/>
      <c r="WY357" s="228"/>
      <c r="WZ357" s="228"/>
      <c r="XA357" s="228"/>
      <c r="XB357" s="228"/>
      <c r="XC357" s="228"/>
      <c r="XD357" s="228"/>
      <c r="XE357" s="228"/>
      <c r="XF357" s="228"/>
      <c r="XG357" s="228"/>
      <c r="XH357" s="228"/>
      <c r="XI357" s="228"/>
      <c r="XJ357" s="228"/>
      <c r="XK357" s="228"/>
      <c r="XL357" s="228"/>
      <c r="XM357" s="228"/>
      <c r="XN357" s="228"/>
      <c r="XO357" s="228"/>
      <c r="XP357" s="228"/>
      <c r="XQ357" s="228"/>
      <c r="XR357" s="228"/>
      <c r="XS357" s="228"/>
      <c r="XT357" s="228"/>
      <c r="XU357" s="228"/>
      <c r="XV357" s="228"/>
      <c r="XW357" s="228"/>
      <c r="XX357" s="228"/>
      <c r="XY357" s="228"/>
      <c r="XZ357" s="228"/>
      <c r="YA357" s="228"/>
      <c r="YB357" s="228"/>
      <c r="YC357" s="228"/>
      <c r="YD357" s="228"/>
      <c r="YE357" s="228"/>
      <c r="YF357" s="228"/>
      <c r="YG357" s="228"/>
      <c r="YH357" s="228"/>
      <c r="YI357" s="228"/>
      <c r="YJ357" s="228"/>
      <c r="YK357" s="228"/>
      <c r="YL357" s="228"/>
      <c r="YM357" s="228"/>
      <c r="YN357" s="228"/>
      <c r="YO357" s="228"/>
      <c r="YP357" s="228"/>
      <c r="YQ357" s="228"/>
      <c r="YR357" s="228"/>
      <c r="YS357" s="228"/>
      <c r="YT357" s="228"/>
      <c r="YU357" s="228"/>
      <c r="YV357" s="228"/>
      <c r="YW357" s="228"/>
      <c r="YX357" s="228"/>
      <c r="YY357" s="228"/>
      <c r="YZ357" s="228"/>
      <c r="ZA357" s="228"/>
      <c r="ZB357" s="228"/>
      <c r="ZC357" s="228"/>
      <c r="ZD357" s="228"/>
      <c r="ZE357" s="228"/>
      <c r="ZF357" s="228"/>
      <c r="ZG357" s="228"/>
      <c r="ZH357" s="228"/>
      <c r="ZI357" s="228"/>
      <c r="ZJ357" s="228"/>
      <c r="ZK357" s="228"/>
      <c r="ZL357" s="228"/>
      <c r="ZM357" s="228"/>
      <c r="ZN357" s="228"/>
      <c r="ZO357" s="228"/>
      <c r="ZP357" s="228"/>
      <c r="ZQ357" s="228"/>
      <c r="ZR357" s="228"/>
      <c r="ZS357" s="228"/>
      <c r="ZT357" s="228"/>
      <c r="ZU357" s="228"/>
      <c r="ZV357" s="228"/>
      <c r="ZW357" s="228"/>
      <c r="ZX357" s="228"/>
      <c r="ZY357" s="228"/>
      <c r="ZZ357" s="228"/>
      <c r="AAA357" s="228"/>
      <c r="AAB357" s="228"/>
      <c r="AAC357" s="228"/>
      <c r="AAD357" s="228"/>
      <c r="AAE357" s="228"/>
      <c r="AAF357" s="228"/>
      <c r="AAG357" s="228"/>
      <c r="AAH357" s="228"/>
      <c r="AAI357" s="228"/>
      <c r="AAJ357" s="228"/>
      <c r="AAK357" s="228"/>
      <c r="AAL357" s="228"/>
      <c r="AAM357" s="228"/>
      <c r="AAN357" s="228"/>
      <c r="AAO357" s="228"/>
      <c r="AAP357" s="228"/>
      <c r="AAQ357" s="228"/>
      <c r="AAR357" s="228"/>
      <c r="AAS357" s="228"/>
      <c r="AAT357" s="228"/>
      <c r="AAU357" s="228"/>
      <c r="AAV357" s="228"/>
      <c r="AAW357" s="228"/>
      <c r="AAX357" s="228"/>
      <c r="AAY357" s="228"/>
      <c r="AAZ357" s="228"/>
      <c r="ABA357" s="228"/>
      <c r="ABB357" s="228"/>
      <c r="ABC357" s="228"/>
      <c r="ABD357" s="228"/>
      <c r="ABE357" s="228"/>
      <c r="ABF357" s="228"/>
      <c r="ABG357" s="228"/>
      <c r="ABH357" s="228"/>
      <c r="ABI357" s="228"/>
      <c r="ABJ357" s="228"/>
      <c r="ABK357" s="228"/>
      <c r="ABL357" s="228"/>
      <c r="ABM357" s="228"/>
      <c r="ABN357" s="228"/>
      <c r="ABO357" s="228"/>
      <c r="ABP357" s="228"/>
      <c r="ABQ357" s="228"/>
      <c r="ABR357" s="228"/>
      <c r="ABS357" s="228"/>
      <c r="ABT357" s="228"/>
      <c r="ABU357" s="228"/>
      <c r="ABV357" s="228"/>
      <c r="ABW357" s="228"/>
      <c r="ABX357" s="228"/>
      <c r="ABY357" s="228"/>
      <c r="ABZ357" s="228"/>
      <c r="ACA357" s="228"/>
      <c r="ACB357" s="228"/>
      <c r="ACC357" s="228"/>
      <c r="ACD357" s="228"/>
      <c r="ACE357" s="228"/>
      <c r="ACF357" s="228"/>
      <c r="ACG357" s="228"/>
      <c r="ACH357" s="228"/>
      <c r="ACI357" s="228"/>
      <c r="ACJ357" s="228"/>
      <c r="ACK357" s="228"/>
      <c r="ACL357" s="228"/>
      <c r="ACM357" s="228"/>
      <c r="ACN357" s="228"/>
      <c r="ACO357" s="228"/>
      <c r="ACP357" s="228"/>
      <c r="ACQ357" s="228"/>
      <c r="ACR357" s="228"/>
      <c r="ACS357" s="228"/>
      <c r="ACT357" s="228"/>
      <c r="ACU357" s="228"/>
      <c r="ACV357" s="228"/>
      <c r="ACW357" s="228"/>
      <c r="ACX357" s="228"/>
      <c r="ACY357" s="228"/>
      <c r="ACZ357" s="228"/>
      <c r="ADA357" s="228"/>
      <c r="ADB357" s="228"/>
      <c r="ADC357" s="228"/>
      <c r="ADD357" s="228"/>
      <c r="ADE357" s="228"/>
      <c r="ADF357" s="228"/>
      <c r="ADG357" s="228"/>
      <c r="ADH357" s="228"/>
      <c r="ADI357" s="228"/>
      <c r="ADJ357" s="228"/>
      <c r="ADK357" s="228"/>
      <c r="ADL357" s="228"/>
      <c r="ADM357" s="228"/>
      <c r="ADN357" s="228"/>
      <c r="ADO357" s="228"/>
      <c r="ADP357" s="228"/>
      <c r="ADQ357" s="228"/>
      <c r="ADR357" s="228"/>
      <c r="ADS357" s="228"/>
      <c r="ADT357" s="228"/>
      <c r="ADU357" s="228"/>
      <c r="ADV357" s="228"/>
      <c r="ADW357" s="228"/>
      <c r="ADX357" s="228"/>
      <c r="ADY357" s="228"/>
      <c r="ADZ357" s="228"/>
      <c r="AEA357" s="228"/>
      <c r="AEB357" s="228"/>
      <c r="AEC357" s="228"/>
      <c r="AED357" s="228"/>
      <c r="AEE357" s="228"/>
      <c r="AEF357" s="228"/>
      <c r="AEG357" s="228"/>
      <c r="AEH357" s="228"/>
      <c r="AEI357" s="228"/>
      <c r="AEJ357" s="228"/>
      <c r="AEK357" s="228"/>
      <c r="AEL357" s="228"/>
      <c r="AEM357" s="228"/>
      <c r="AEN357" s="228"/>
      <c r="AEO357" s="228"/>
      <c r="AEP357" s="228"/>
      <c r="AEQ357" s="228"/>
      <c r="AER357" s="228"/>
      <c r="AES357" s="228"/>
      <c r="AET357" s="228"/>
      <c r="AEU357" s="228"/>
      <c r="AEV357" s="228"/>
      <c r="AEW357" s="228"/>
      <c r="AEX357" s="228"/>
      <c r="AEY357" s="228"/>
      <c r="AEZ357" s="228"/>
      <c r="AFA357" s="228"/>
      <c r="AFB357" s="228"/>
      <c r="AFC357" s="228"/>
      <c r="AFD357" s="228"/>
      <c r="AFE357" s="228"/>
      <c r="AFF357" s="228"/>
      <c r="AFG357" s="228"/>
      <c r="AFH357" s="228"/>
      <c r="AFI357" s="228"/>
      <c r="AFJ357" s="228"/>
      <c r="AFK357" s="228"/>
      <c r="AFL357" s="228"/>
      <c r="AFM357" s="228"/>
      <c r="AFN357" s="228"/>
      <c r="AFO357" s="228"/>
      <c r="AFP357" s="228"/>
      <c r="AFQ357" s="228"/>
      <c r="AFR357" s="228"/>
      <c r="AFS357" s="228"/>
      <c r="AFT357" s="228"/>
      <c r="AFU357" s="228"/>
      <c r="AFV357" s="228"/>
      <c r="AFW357" s="228"/>
      <c r="AFX357" s="228"/>
      <c r="AFY357" s="228"/>
      <c r="AFZ357" s="228"/>
      <c r="AGA357" s="228"/>
      <c r="AGB357" s="228"/>
      <c r="AGC357" s="228"/>
      <c r="AGD357" s="228"/>
      <c r="AGE357" s="228"/>
      <c r="AGF357" s="228"/>
      <c r="AGG357" s="228"/>
      <c r="AGH357" s="228"/>
      <c r="AGI357" s="228"/>
      <c r="AGJ357" s="228"/>
      <c r="AGK357" s="228"/>
      <c r="AGL357" s="228"/>
      <c r="AGM357" s="228"/>
      <c r="AGN357" s="228"/>
      <c r="AGO357" s="228"/>
      <c r="AGP357" s="228"/>
      <c r="AGQ357" s="228"/>
      <c r="AGR357" s="228"/>
      <c r="AGS357" s="228"/>
      <c r="AGT357" s="228"/>
      <c r="AGU357" s="228"/>
      <c r="AGV357" s="228"/>
      <c r="AGW357" s="228"/>
      <c r="AGX357" s="228"/>
      <c r="AGY357" s="228"/>
      <c r="AGZ357" s="228"/>
      <c r="AHA357" s="228"/>
      <c r="AHB357" s="228"/>
      <c r="AHC357" s="228"/>
      <c r="AHD357" s="228"/>
      <c r="AHE357" s="228"/>
      <c r="AHF357" s="228"/>
      <c r="AHG357" s="228"/>
      <c r="AHH357" s="228"/>
      <c r="AHI357" s="228"/>
      <c r="AHJ357" s="228"/>
      <c r="AHK357" s="228"/>
      <c r="AHL357" s="228"/>
      <c r="AHM357" s="228"/>
      <c r="AHN357" s="228"/>
      <c r="AHO357" s="228"/>
      <c r="AHP357" s="228"/>
      <c r="AHQ357" s="228"/>
      <c r="AHR357" s="228"/>
      <c r="AHS357" s="228"/>
      <c r="AHT357" s="228"/>
      <c r="AHU357" s="228"/>
      <c r="AHV357" s="228"/>
      <c r="AHW357" s="228"/>
      <c r="AHX357" s="228"/>
      <c r="AHY357" s="228"/>
      <c r="AHZ357" s="228"/>
      <c r="AIA357" s="228"/>
      <c r="AIB357" s="228"/>
      <c r="AIC357" s="228"/>
      <c r="AID357" s="228"/>
      <c r="AIE357" s="228"/>
      <c r="AIF357" s="228"/>
      <c r="AIG357" s="228"/>
      <c r="AIH357" s="228"/>
      <c r="AII357" s="228"/>
      <c r="AIJ357" s="228"/>
      <c r="AIK357" s="228"/>
      <c r="AIL357" s="228"/>
      <c r="AIM357" s="228"/>
      <c r="AIN357" s="228"/>
      <c r="AIO357" s="228"/>
      <c r="AIP357" s="228"/>
      <c r="AIQ357" s="228"/>
      <c r="AIR357" s="228"/>
      <c r="AIS357" s="228"/>
      <c r="AIT357" s="228"/>
      <c r="AIU357" s="228"/>
      <c r="AIV357" s="228"/>
      <c r="AIW357" s="228"/>
      <c r="AIX357" s="228"/>
      <c r="AIY357" s="228"/>
      <c r="AIZ357" s="228"/>
      <c r="AJA357" s="228"/>
      <c r="AJB357" s="228"/>
      <c r="AJC357" s="228"/>
      <c r="AJD357" s="228"/>
      <c r="AJE357" s="228"/>
      <c r="AJF357" s="228"/>
      <c r="AJG357" s="228"/>
      <c r="AJH357" s="228"/>
      <c r="AJI357" s="228"/>
      <c r="AJJ357" s="228"/>
      <c r="AJK357" s="228"/>
      <c r="AJL357" s="228"/>
      <c r="AJM357" s="228"/>
      <c r="AJN357" s="228"/>
      <c r="AJO357" s="228"/>
      <c r="AJP357" s="228"/>
      <c r="AJQ357" s="228"/>
      <c r="AJR357" s="228"/>
      <c r="AJS357" s="228"/>
      <c r="AJT357" s="228"/>
      <c r="AJU357" s="228"/>
      <c r="AJV357" s="228"/>
      <c r="AJW357" s="228"/>
      <c r="AJX357" s="228"/>
      <c r="AJY357" s="228"/>
      <c r="AJZ357" s="228"/>
      <c r="AKA357" s="228"/>
      <c r="AKB357" s="228"/>
      <c r="AKC357" s="228"/>
      <c r="AKD357" s="228"/>
      <c r="AKE357" s="228"/>
      <c r="AKF357" s="228"/>
      <c r="AKG357" s="228"/>
      <c r="AKH357" s="228"/>
      <c r="AKI357" s="228"/>
      <c r="AKJ357" s="228"/>
      <c r="AKK357" s="228"/>
      <c r="AKL357" s="228"/>
      <c r="AKM357" s="228"/>
      <c r="AKN357" s="228"/>
      <c r="AKO357" s="228"/>
      <c r="AKP357" s="228"/>
      <c r="AKQ357" s="228"/>
      <c r="AKR357" s="228"/>
      <c r="AKS357" s="228"/>
      <c r="AKT357" s="228"/>
      <c r="AKU357" s="228"/>
      <c r="AKV357" s="228"/>
      <c r="AKW357" s="228"/>
      <c r="AKX357" s="228"/>
      <c r="AKY357" s="228"/>
      <c r="AKZ357" s="228"/>
      <c r="ALA357" s="228"/>
      <c r="ALB357" s="228"/>
      <c r="ALC357" s="228"/>
      <c r="ALD357" s="228"/>
      <c r="ALE357" s="228"/>
      <c r="ALF357" s="228"/>
      <c r="ALG357" s="228"/>
      <c r="ALH357" s="228"/>
      <c r="ALI357" s="228"/>
      <c r="ALJ357" s="228"/>
      <c r="ALK357" s="228"/>
      <c r="ALL357" s="228"/>
      <c r="ALM357" s="228"/>
      <c r="ALN357" s="228"/>
      <c r="ALO357" s="228"/>
      <c r="ALP357" s="228"/>
      <c r="ALQ357" s="228"/>
      <c r="ALR357" s="228"/>
      <c r="ALS357" s="228"/>
      <c r="ALT357" s="228"/>
      <c r="ALU357" s="228"/>
      <c r="ALV357" s="228"/>
      <c r="ALW357" s="228"/>
      <c r="ALX357" s="228"/>
      <c r="ALY357" s="228"/>
      <c r="ALZ357" s="228"/>
      <c r="AMA357" s="228"/>
      <c r="AMB357" s="228"/>
      <c r="AMC357" s="228"/>
      <c r="AMD357" s="228"/>
      <c r="AME357" s="228"/>
      <c r="AMF357" s="228"/>
      <c r="AMG357" s="228"/>
      <c r="AMH357" s="228"/>
      <c r="AMI357" s="228"/>
      <c r="AMJ357" s="228"/>
      <c r="AMK357" s="228"/>
      <c r="AML357" s="228"/>
      <c r="AMM357" s="228"/>
      <c r="AMN357" s="228"/>
      <c r="AMO357" s="228"/>
      <c r="AMP357" s="228"/>
      <c r="AMQ357" s="228"/>
      <c r="AMR357" s="228"/>
      <c r="AMS357" s="228"/>
      <c r="AMT357" s="228"/>
      <c r="AMU357" s="228"/>
      <c r="AMV357" s="228"/>
      <c r="AMW357" s="228"/>
      <c r="AMX357" s="228"/>
    </row>
    <row r="358" spans="1:1038" ht="18" customHeight="1">
      <c r="A358" s="223" t="s">
        <v>1819</v>
      </c>
      <c r="B358" s="224" t="s">
        <v>1647</v>
      </c>
      <c r="D358" s="225" t="s">
        <v>1279</v>
      </c>
      <c r="E358" s="126">
        <v>57</v>
      </c>
      <c r="F358" s="126">
        <v>1</v>
      </c>
      <c r="G358" s="196" t="str">
        <f t="shared" si="87"/>
        <v>57-1</v>
      </c>
      <c r="H358" s="126">
        <v>0</v>
      </c>
      <c r="I358" s="126">
        <v>32</v>
      </c>
      <c r="K358" s="545" t="b">
        <f>IF(I359=1,IF(((VLOOKUP($G358,[1]Depth_Lookup!#REF!,9,FALSE))-(H358/100))=0,"Good",IF(((VLOOKUP($G358,[1]Depth_Lookup!$A$3:$J$550,9,FALSE))-(H358/100))&gt;0,"Too Short","Too Long")))</f>
        <v>0</v>
      </c>
      <c r="L358" s="171">
        <f>(VLOOKUP($G358,Depth_Lookup!$A$3:$J$410,10,FALSE))+(H358/100)</f>
        <v>134.69999999999999</v>
      </c>
      <c r="M358" s="171">
        <f>(VLOOKUP($G358,Depth_Lookup!$A$3:$J$410,10,FALSE))+(I358/100)</f>
        <v>135.01999999999998</v>
      </c>
      <c r="N358" s="127" t="s">
        <v>1824</v>
      </c>
      <c r="O358" s="127">
        <v>2</v>
      </c>
      <c r="P358" s="126" t="s">
        <v>853</v>
      </c>
      <c r="Q358" s="126" t="s">
        <v>125</v>
      </c>
      <c r="R358" s="196" t="str">
        <f t="shared" si="101"/>
        <v>SerpentinizedHarzburgite</v>
      </c>
      <c r="S358" s="126" t="s">
        <v>94</v>
      </c>
      <c r="T358" s="126" t="s">
        <v>107</v>
      </c>
      <c r="W358" s="126" t="s">
        <v>102</v>
      </c>
      <c r="X358" s="202">
        <f>VLOOKUP(W358,[2]definitions_list_lookup!$A$13:$B$19,2,0)</f>
        <v>5</v>
      </c>
      <c r="Y358" s="126" t="s">
        <v>90</v>
      </c>
      <c r="Z358" s="126" t="s">
        <v>91</v>
      </c>
      <c r="AF358" s="196" t="e">
        <f>VLOOKUP(AE358,[2]definitions_list_mag!$V$12:$W$15,2,0)</f>
        <v>#N/A</v>
      </c>
      <c r="AI358" s="130">
        <f t="shared" si="102"/>
        <v>67</v>
      </c>
      <c r="AO358" s="130"/>
      <c r="AU358" s="130">
        <v>2</v>
      </c>
      <c r="AV358" s="126">
        <v>2</v>
      </c>
      <c r="AW358" s="126">
        <v>1</v>
      </c>
      <c r="AX358" s="126" t="s">
        <v>110</v>
      </c>
      <c r="AY358" s="126" t="s">
        <v>103</v>
      </c>
      <c r="BA358" s="130">
        <v>30</v>
      </c>
      <c r="BB358" s="126">
        <v>10</v>
      </c>
      <c r="BC358" s="126">
        <v>5</v>
      </c>
      <c r="BD358" s="126" t="s">
        <v>110</v>
      </c>
      <c r="BE358" s="126" t="s">
        <v>103</v>
      </c>
      <c r="BG358" s="130"/>
      <c r="BM358" s="130">
        <v>1</v>
      </c>
      <c r="BY358" s="130"/>
      <c r="CF358" s="213">
        <f t="shared" si="103"/>
        <v>100</v>
      </c>
      <c r="CG358" s="131"/>
      <c r="CH358" s="132" t="s">
        <v>1329</v>
      </c>
      <c r="CI358" s="132">
        <v>90</v>
      </c>
      <c r="CJ358" s="132" t="s">
        <v>514</v>
      </c>
      <c r="CK358" s="133"/>
      <c r="CL358" s="134"/>
      <c r="CM358" s="134"/>
      <c r="CN358" s="134"/>
      <c r="CO358" s="134"/>
      <c r="CP358" s="134"/>
      <c r="CQ358" s="134"/>
      <c r="CR358" s="134"/>
      <c r="CS358" s="134"/>
      <c r="CT358" s="134"/>
      <c r="CU358" s="134"/>
      <c r="CV358" s="134"/>
      <c r="CW358" s="134"/>
      <c r="CX358" s="134"/>
      <c r="CY358" s="134"/>
      <c r="CZ358" s="134"/>
      <c r="DA358" s="134"/>
      <c r="DB358" s="134">
        <v>75</v>
      </c>
      <c r="DC358" s="130">
        <v>25</v>
      </c>
      <c r="DD358" s="134"/>
      <c r="DE358" s="134"/>
      <c r="DF358" s="134"/>
      <c r="DG358" s="134"/>
      <c r="DH358" s="134"/>
      <c r="DI358" s="134"/>
      <c r="DJ358" s="134"/>
      <c r="DK358" s="207">
        <f t="shared" si="104"/>
        <v>100</v>
      </c>
      <c r="DL358" s="131"/>
      <c r="DM358" s="134"/>
      <c r="DN358" s="134"/>
      <c r="DO358" s="136"/>
      <c r="DQ358" s="131"/>
      <c r="DR358" s="224"/>
      <c r="DS358" s="131"/>
      <c r="DT358" s="138" t="s">
        <v>1825</v>
      </c>
      <c r="DW358" s="214" t="e">
        <f>VLOOKUP(P358,[2]definitions_list_lookup!$K$30:$L$54,2,0)</f>
        <v>#N/A</v>
      </c>
      <c r="DX358" s="155" t="s">
        <v>1716</v>
      </c>
      <c r="DY358" s="139" t="s">
        <v>1827</v>
      </c>
      <c r="DZ358"/>
      <c r="EA358" s="104"/>
      <c r="ED358" s="229" t="s">
        <v>2517</v>
      </c>
      <c r="EE358" s="140"/>
      <c r="EG358" s="140"/>
      <c r="EI358" s="218"/>
      <c r="EJ358" s="143"/>
      <c r="EK358" s="221"/>
      <c r="EM358" s="109"/>
      <c r="EN358" s="109"/>
      <c r="EZ358" s="192" t="e">
        <f t="shared" si="88"/>
        <v>#DIV/0!</v>
      </c>
      <c r="FA358" s="192" t="e">
        <f t="shared" si="89"/>
        <v>#DIV/0!</v>
      </c>
      <c r="FB358" s="192" t="e">
        <f t="shared" si="90"/>
        <v>#DIV/0!</v>
      </c>
      <c r="FC358" s="192" t="e">
        <f t="shared" si="91"/>
        <v>#DIV/0!</v>
      </c>
      <c r="FD358" s="192" t="e">
        <f t="shared" si="92"/>
        <v>#DIV/0!</v>
      </c>
      <c r="FE358" s="193" t="e">
        <f t="shared" si="93"/>
        <v>#DIV/0!</v>
      </c>
      <c r="FF358" s="194" t="e">
        <f t="shared" si="94"/>
        <v>#DIV/0!</v>
      </c>
      <c r="FG358" s="144"/>
      <c r="FI358" s="778">
        <f t="shared" si="95"/>
        <v>0</v>
      </c>
      <c r="FJ358" s="779" t="e">
        <f t="shared" si="96"/>
        <v>#DIV/0!</v>
      </c>
      <c r="FK358" s="779" t="e">
        <f t="shared" si="97"/>
        <v>#DIV/0!</v>
      </c>
      <c r="FL358" s="780" t="e">
        <f t="shared" si="98"/>
        <v>#DIV/0!</v>
      </c>
      <c r="FM358" s="169" t="e">
        <f t="shared" si="99"/>
        <v>#DIV/0!</v>
      </c>
      <c r="FN358" s="783" t="e">
        <f t="shared" si="100"/>
        <v>#DIV/0!</v>
      </c>
    </row>
    <row r="359" spans="1:1038" ht="18" customHeight="1">
      <c r="A359" s="223" t="s">
        <v>1819</v>
      </c>
      <c r="B359" s="224" t="s">
        <v>1647</v>
      </c>
      <c r="D359" s="225" t="s">
        <v>1279</v>
      </c>
      <c r="E359" s="126">
        <v>57</v>
      </c>
      <c r="F359" s="126">
        <v>1</v>
      </c>
      <c r="G359" s="196" t="str">
        <f t="shared" si="87"/>
        <v>57-1</v>
      </c>
      <c r="H359" s="126">
        <f>I358</f>
        <v>32</v>
      </c>
      <c r="I359" s="126">
        <v>42.5</v>
      </c>
      <c r="K359" s="545" t="b">
        <f>IF(I360=1,IF(((VLOOKUP($G359,[1]Depth_Lookup!#REF!,9,FALSE))-(H359/100))=0,"Good",IF(((VLOOKUP($G359,[1]Depth_Lookup!$A$3:$J$550,9,FALSE))-(H359/100))&gt;0,"Too Short","Too Long")))</f>
        <v>0</v>
      </c>
      <c r="L359" s="171">
        <f>(VLOOKUP($G359,Depth_Lookup!$A$3:$J$410,10,FALSE))+(H359/100)</f>
        <v>135.01999999999998</v>
      </c>
      <c r="M359" s="171">
        <f>(VLOOKUP($G359,Depth_Lookup!$A$3:$J$410,10,FALSE))+(I359/100)</f>
        <v>135.125</v>
      </c>
      <c r="N359" s="127" t="s">
        <v>1828</v>
      </c>
      <c r="O359" s="127">
        <v>1</v>
      </c>
      <c r="P359" s="126" t="s">
        <v>127</v>
      </c>
      <c r="Q359" s="126" t="s">
        <v>87</v>
      </c>
      <c r="R359" s="196" t="str">
        <f t="shared" si="101"/>
        <v>Orthopyroxene-bearing Dunite</v>
      </c>
      <c r="S359" s="126" t="s">
        <v>107</v>
      </c>
      <c r="U359" s="126" t="s">
        <v>108</v>
      </c>
      <c r="V359" s="126" t="s">
        <v>509</v>
      </c>
      <c r="W359" s="126" t="s">
        <v>102</v>
      </c>
      <c r="X359" s="202">
        <f>VLOOKUP(W359,[2]definitions_list_lookup!$A$13:$B$19,2,0)</f>
        <v>5</v>
      </c>
      <c r="Y359" s="126" t="s">
        <v>90</v>
      </c>
      <c r="Z359" s="126" t="s">
        <v>91</v>
      </c>
      <c r="AF359" s="196" t="e">
        <f>VLOOKUP(AE359,[2]definitions_list_mag!$V$12:$W$15,2,0)</f>
        <v>#N/A</v>
      </c>
      <c r="AI359" s="130">
        <f t="shared" si="102"/>
        <v>90</v>
      </c>
      <c r="AO359" s="130"/>
      <c r="AU359" s="130"/>
      <c r="BA359" s="130">
        <v>8</v>
      </c>
      <c r="BB359" s="126">
        <v>4</v>
      </c>
      <c r="BC359" s="126">
        <v>2</v>
      </c>
      <c r="BD359" s="126" t="s">
        <v>110</v>
      </c>
      <c r="BE359" s="126" t="s">
        <v>103</v>
      </c>
      <c r="BG359" s="130"/>
      <c r="BM359" s="130">
        <v>2</v>
      </c>
      <c r="BN359" s="126">
        <v>1</v>
      </c>
      <c r="BO359" s="126">
        <v>0.5</v>
      </c>
      <c r="BY359" s="130"/>
      <c r="CF359" s="213">
        <f t="shared" si="103"/>
        <v>100</v>
      </c>
      <c r="CG359" s="131"/>
      <c r="CH359" s="132" t="s">
        <v>1360</v>
      </c>
      <c r="CI359" s="132">
        <v>90</v>
      </c>
      <c r="CJ359" s="132" t="s">
        <v>514</v>
      </c>
      <c r="CK359" s="133"/>
      <c r="CL359" s="134"/>
      <c r="CM359" s="134"/>
      <c r="CN359" s="134"/>
      <c r="CO359" s="134"/>
      <c r="CP359" s="134"/>
      <c r="CQ359" s="134"/>
      <c r="CR359" s="134"/>
      <c r="CS359" s="134"/>
      <c r="CT359" s="134"/>
      <c r="CU359" s="134"/>
      <c r="CV359" s="134"/>
      <c r="CW359" s="134"/>
      <c r="CX359" s="134"/>
      <c r="CY359" s="134"/>
      <c r="CZ359" s="134"/>
      <c r="DA359" s="134"/>
      <c r="DB359" s="134">
        <v>100</v>
      </c>
      <c r="DC359" s="130"/>
      <c r="DD359" s="134"/>
      <c r="DE359" s="134"/>
      <c r="DF359" s="134"/>
      <c r="DG359" s="134"/>
      <c r="DH359" s="134"/>
      <c r="DI359" s="134"/>
      <c r="DJ359" s="134"/>
      <c r="DK359" s="207">
        <f t="shared" si="104"/>
        <v>100</v>
      </c>
      <c r="DL359" s="131"/>
      <c r="DM359" s="134"/>
      <c r="DN359" s="134"/>
      <c r="DO359" s="136"/>
      <c r="DQ359" s="131"/>
      <c r="DR359" s="136"/>
      <c r="DS359" s="131"/>
      <c r="DT359" s="224" t="s">
        <v>1829</v>
      </c>
      <c r="DW359" s="214" t="str">
        <f>VLOOKUP(P359,[2]definitions_list_lookup!$K$30:$L$54,2,0)</f>
        <v>Opx-b</v>
      </c>
      <c r="DX359" s="155" t="s">
        <v>1716</v>
      </c>
      <c r="DY359" s="139" t="s">
        <v>1827</v>
      </c>
      <c r="DZ359"/>
      <c r="EA359" s="104"/>
      <c r="ED359" s="229" t="s">
        <v>2517</v>
      </c>
      <c r="EE359" s="140"/>
      <c r="EG359" s="140"/>
      <c r="EI359" s="218"/>
      <c r="EJ359" s="143"/>
      <c r="EK359" s="221"/>
      <c r="EM359" s="109"/>
      <c r="EN359" s="109"/>
      <c r="EV359" s="112">
        <v>35</v>
      </c>
      <c r="EW359" s="112">
        <v>270</v>
      </c>
      <c r="EX359" s="112">
        <v>23</v>
      </c>
      <c r="EY359" s="112">
        <v>180</v>
      </c>
      <c r="EZ359" s="192">
        <f t="shared" si="88"/>
        <v>58.775217499875794</v>
      </c>
      <c r="FA359" s="192">
        <f t="shared" si="89"/>
        <v>58.775217499875794</v>
      </c>
      <c r="FB359" s="192">
        <f t="shared" si="90"/>
        <v>50.688628548678814</v>
      </c>
      <c r="FC359" s="192">
        <f t="shared" si="91"/>
        <v>148.77521749987579</v>
      </c>
      <c r="FD359" s="192">
        <f t="shared" si="92"/>
        <v>39.311371451321186</v>
      </c>
      <c r="FE359" s="193">
        <f t="shared" si="93"/>
        <v>238.77521749987579</v>
      </c>
      <c r="FF359" s="194">
        <f t="shared" si="94"/>
        <v>39.311371451321186</v>
      </c>
      <c r="FG359" s="144" t="s">
        <v>1637</v>
      </c>
      <c r="FI359" s="778">
        <f t="shared" si="95"/>
        <v>0</v>
      </c>
      <c r="FJ359" s="779">
        <f t="shared" si="96"/>
        <v>39.311371451321186</v>
      </c>
      <c r="FK359" s="779">
        <f t="shared" si="97"/>
        <v>50.688628548678814</v>
      </c>
      <c r="FL359" s="780">
        <f t="shared" si="98"/>
        <v>0.88468346149484012</v>
      </c>
      <c r="FM359" s="169">
        <f t="shared" si="99"/>
        <v>0.77371448784946006</v>
      </c>
      <c r="FN359" s="783">
        <f t="shared" si="100"/>
        <v>0</v>
      </c>
    </row>
    <row r="360" spans="1:1038" s="288" customFormat="1" ht="18" customHeight="1">
      <c r="A360" s="282" t="s">
        <v>1819</v>
      </c>
      <c r="B360" s="283" t="s">
        <v>1647</v>
      </c>
      <c r="C360" s="227"/>
      <c r="D360" s="284" t="s">
        <v>1279</v>
      </c>
      <c r="E360" s="227">
        <v>57</v>
      </c>
      <c r="F360" s="227">
        <v>1</v>
      </c>
      <c r="G360" s="286" t="str">
        <f t="shared" si="87"/>
        <v>57-1</v>
      </c>
      <c r="H360" s="227">
        <f>I359</f>
        <v>42.5</v>
      </c>
      <c r="I360" s="227">
        <v>64</v>
      </c>
      <c r="J360" s="226"/>
      <c r="K360" s="545" t="b">
        <f>IF(I361=1,IF(((VLOOKUP($G360,[1]Depth_Lookup!#REF!,9,FALSE))-(H360/100))=0,"Good",IF(((VLOOKUP($G360,[1]Depth_Lookup!$A$3:$J$550,9,FALSE))-(H360/100))&gt;0,"Too Short","Too Long")))</f>
        <v>0</v>
      </c>
      <c r="L360" s="171">
        <f>(VLOOKUP($G360,Depth_Lookup!$A$3:$J$410,10,FALSE))+(H360/100)</f>
        <v>135.125</v>
      </c>
      <c r="M360" s="171">
        <f>(VLOOKUP($G360,Depth_Lookup!$A$3:$J$410,10,FALSE))+(I360/100)</f>
        <v>135.33999999999997</v>
      </c>
      <c r="N360" s="230" t="s">
        <v>1830</v>
      </c>
      <c r="O360" s="230">
        <v>1</v>
      </c>
      <c r="P360" s="227" t="s">
        <v>853</v>
      </c>
      <c r="Q360" s="227" t="s">
        <v>125</v>
      </c>
      <c r="R360" s="286" t="str">
        <f t="shared" si="101"/>
        <v>SerpentinizedHarzburgite</v>
      </c>
      <c r="S360" s="227" t="s">
        <v>107</v>
      </c>
      <c r="T360" s="227" t="s">
        <v>94</v>
      </c>
      <c r="U360" s="227" t="s">
        <v>108</v>
      </c>
      <c r="V360" s="227" t="s">
        <v>509</v>
      </c>
      <c r="W360" s="227" t="s">
        <v>102</v>
      </c>
      <c r="X360" s="287">
        <f>VLOOKUP(W360,[2]definitions_list_lookup!$A$13:$B$19,2,0)</f>
        <v>5</v>
      </c>
      <c r="Y360" s="227" t="s">
        <v>90</v>
      </c>
      <c r="Z360" s="227" t="s">
        <v>91</v>
      </c>
      <c r="AA360" s="227"/>
      <c r="AB360" s="227"/>
      <c r="AC360" s="227"/>
      <c r="AD360" s="227"/>
      <c r="AE360" s="233"/>
      <c r="AF360" s="286" t="e">
        <f>VLOOKUP(AE360,[2]definitions_list_mag!$V$12:$W$15,2,0)</f>
        <v>#N/A</v>
      </c>
      <c r="AG360" s="237"/>
      <c r="AH360" s="227"/>
      <c r="AI360" s="240">
        <f t="shared" si="102"/>
        <v>67</v>
      </c>
      <c r="AJ360" s="227"/>
      <c r="AK360" s="227"/>
      <c r="AL360" s="227"/>
      <c r="AM360" s="227"/>
      <c r="AN360" s="227"/>
      <c r="AO360" s="240"/>
      <c r="AP360" s="227"/>
      <c r="AQ360" s="227"/>
      <c r="AR360" s="227"/>
      <c r="AS360" s="227"/>
      <c r="AT360" s="227"/>
      <c r="AU360" s="240">
        <v>2</v>
      </c>
      <c r="AV360" s="227">
        <v>2</v>
      </c>
      <c r="AW360" s="227">
        <v>1</v>
      </c>
      <c r="AX360" s="227" t="s">
        <v>110</v>
      </c>
      <c r="AY360" s="227" t="s">
        <v>103</v>
      </c>
      <c r="AZ360" s="227"/>
      <c r="BA360" s="240">
        <v>30</v>
      </c>
      <c r="BB360" s="227">
        <v>10</v>
      </c>
      <c r="BC360" s="227">
        <v>5</v>
      </c>
      <c r="BD360" s="227" t="s">
        <v>110</v>
      </c>
      <c r="BE360" s="227" t="s">
        <v>103</v>
      </c>
      <c r="BF360" s="227"/>
      <c r="BG360" s="240"/>
      <c r="BH360" s="227"/>
      <c r="BI360" s="227"/>
      <c r="BJ360" s="227"/>
      <c r="BK360" s="227"/>
      <c r="BL360" s="227"/>
      <c r="BM360" s="240">
        <v>1</v>
      </c>
      <c r="BN360" s="227"/>
      <c r="BO360" s="227"/>
      <c r="BP360" s="227"/>
      <c r="BQ360" s="227"/>
      <c r="BR360" s="227"/>
      <c r="BS360" s="227"/>
      <c r="BT360" s="227"/>
      <c r="BU360" s="227"/>
      <c r="BV360" s="227"/>
      <c r="BW360" s="227"/>
      <c r="BX360" s="227"/>
      <c r="BY360" s="240"/>
      <c r="BZ360" s="227"/>
      <c r="CA360" s="227"/>
      <c r="CB360" s="227"/>
      <c r="CC360" s="227"/>
      <c r="CD360" s="227"/>
      <c r="CE360" s="227"/>
      <c r="CF360" s="290">
        <f t="shared" si="103"/>
        <v>100</v>
      </c>
      <c r="CG360" s="250"/>
      <c r="CH360" s="149" t="s">
        <v>1329</v>
      </c>
      <c r="CI360" s="149">
        <v>90</v>
      </c>
      <c r="CJ360" s="149" t="s">
        <v>514</v>
      </c>
      <c r="CK360" s="151"/>
      <c r="CL360" s="152"/>
      <c r="CM360" s="152"/>
      <c r="CN360" s="152"/>
      <c r="CO360" s="152"/>
      <c r="CP360" s="152"/>
      <c r="CQ360" s="152"/>
      <c r="CR360" s="152"/>
      <c r="CS360" s="152"/>
      <c r="CT360" s="152"/>
      <c r="CU360" s="152"/>
      <c r="CV360" s="152"/>
      <c r="CW360" s="152"/>
      <c r="CX360" s="152"/>
      <c r="CY360" s="152"/>
      <c r="CZ360" s="152"/>
      <c r="DA360" s="152"/>
      <c r="DB360" s="152">
        <v>75</v>
      </c>
      <c r="DC360" s="240">
        <v>25</v>
      </c>
      <c r="DD360" s="152"/>
      <c r="DE360" s="152"/>
      <c r="DF360" s="152"/>
      <c r="DG360" s="152"/>
      <c r="DH360" s="152"/>
      <c r="DI360" s="152"/>
      <c r="DJ360" s="152"/>
      <c r="DK360" s="208">
        <f t="shared" si="104"/>
        <v>100</v>
      </c>
      <c r="DL360" s="148"/>
      <c r="DM360" s="152"/>
      <c r="DN360" s="152"/>
      <c r="DO360" s="153"/>
      <c r="DQ360" s="148"/>
      <c r="DR360" s="153"/>
      <c r="DS360" s="148"/>
      <c r="DT360" s="261" t="s">
        <v>1825</v>
      </c>
      <c r="DU360" s="229"/>
      <c r="DV360" s="229"/>
      <c r="DW360" s="291" t="e">
        <f>VLOOKUP(P360,[2]definitions_list_lookup!$K$30:$L$54,2,0)</f>
        <v>#N/A</v>
      </c>
      <c r="DX360" s="154" t="s">
        <v>1716</v>
      </c>
      <c r="DY360" s="154" t="s">
        <v>1827</v>
      </c>
      <c r="DZ360" s="479"/>
      <c r="EA360" s="292"/>
      <c r="EB360" s="229"/>
      <c r="EC360" s="292"/>
      <c r="ED360" s="229" t="s">
        <v>2517</v>
      </c>
      <c r="EE360" s="293"/>
      <c r="EF360" s="294"/>
      <c r="EG360" s="293"/>
      <c r="EH360" s="295"/>
      <c r="EI360" s="296"/>
      <c r="EJ360" s="297"/>
      <c r="EK360" s="298"/>
      <c r="EL360" s="293"/>
      <c r="EM360" s="295"/>
      <c r="EN360" s="295"/>
      <c r="EO360" s="321"/>
      <c r="EP360" s="321"/>
      <c r="EQ360" s="321" t="s">
        <v>2064</v>
      </c>
      <c r="ER360" s="321"/>
      <c r="ES360" s="321"/>
      <c r="ET360" s="321"/>
      <c r="EU360" s="321"/>
      <c r="EV360" s="112">
        <v>35</v>
      </c>
      <c r="EW360" s="112">
        <v>270</v>
      </c>
      <c r="EX360" s="322">
        <v>30</v>
      </c>
      <c r="EY360" s="322">
        <v>180</v>
      </c>
      <c r="EZ360" s="192">
        <f t="shared" si="88"/>
        <v>50.492998762169861</v>
      </c>
      <c r="FA360" s="192">
        <f t="shared" si="89"/>
        <v>50.492998762169861</v>
      </c>
      <c r="FB360" s="192">
        <f t="shared" si="90"/>
        <v>47.775085915371314</v>
      </c>
      <c r="FC360" s="192">
        <f t="shared" si="91"/>
        <v>140.49299876216986</v>
      </c>
      <c r="FD360" s="192">
        <f t="shared" si="92"/>
        <v>42.224914084628686</v>
      </c>
      <c r="FE360" s="193">
        <f t="shared" si="93"/>
        <v>230.49299876216986</v>
      </c>
      <c r="FF360" s="194">
        <f t="shared" si="94"/>
        <v>42.224914084628686</v>
      </c>
      <c r="FG360" s="321" t="s">
        <v>1639</v>
      </c>
      <c r="FH360" s="295"/>
      <c r="FI360" s="778">
        <f t="shared" si="95"/>
        <v>0</v>
      </c>
      <c r="FJ360" s="779">
        <f t="shared" si="96"/>
        <v>42.224914084628686</v>
      </c>
      <c r="FK360" s="779">
        <f t="shared" si="97"/>
        <v>47.775085915371314</v>
      </c>
      <c r="FL360" s="780">
        <f t="shared" si="98"/>
        <v>0.83383254964639841</v>
      </c>
      <c r="FM360" s="169">
        <f t="shared" si="99"/>
        <v>0.74051244011114659</v>
      </c>
      <c r="FN360" s="783">
        <f t="shared" si="100"/>
        <v>0</v>
      </c>
      <c r="FO360" s="227"/>
      <c r="FP360" s="227"/>
      <c r="FQ360" s="227"/>
      <c r="FR360" s="227"/>
      <c r="FS360" s="227"/>
      <c r="FT360" s="227"/>
      <c r="FU360" s="227"/>
      <c r="FV360" s="227"/>
      <c r="FW360" s="227"/>
      <c r="FX360" s="227"/>
      <c r="FY360" s="227"/>
      <c r="FZ360" s="227"/>
      <c r="GA360" s="227"/>
      <c r="GB360" s="227"/>
      <c r="GC360" s="227"/>
      <c r="GD360" s="227"/>
      <c r="GE360" s="227"/>
      <c r="GF360" s="227"/>
      <c r="GG360" s="227"/>
      <c r="GH360" s="227"/>
      <c r="GI360" s="227"/>
      <c r="GJ360" s="227"/>
      <c r="GK360" s="227"/>
      <c r="GL360" s="227"/>
      <c r="GM360" s="227"/>
      <c r="GN360" s="227"/>
      <c r="GO360" s="227"/>
      <c r="GP360" s="227"/>
      <c r="GQ360" s="227"/>
      <c r="GR360" s="227"/>
      <c r="GS360" s="227"/>
      <c r="GT360" s="227"/>
      <c r="GU360" s="227"/>
      <c r="GV360" s="227"/>
      <c r="GW360" s="227"/>
      <c r="GX360" s="227"/>
      <c r="GY360" s="227"/>
      <c r="GZ360" s="227"/>
      <c r="HA360" s="227"/>
      <c r="HB360" s="227"/>
      <c r="HC360" s="227"/>
      <c r="HD360" s="227"/>
      <c r="HE360" s="227"/>
      <c r="HF360" s="227"/>
      <c r="HG360" s="227"/>
      <c r="HH360" s="227"/>
      <c r="HI360" s="227"/>
      <c r="HJ360" s="227"/>
      <c r="HK360" s="227"/>
      <c r="HL360" s="227"/>
      <c r="HM360" s="227"/>
      <c r="HN360" s="227"/>
      <c r="HO360" s="227"/>
      <c r="HP360" s="227"/>
      <c r="HQ360" s="227"/>
      <c r="HR360" s="227"/>
      <c r="HS360" s="227"/>
      <c r="HT360" s="227"/>
      <c r="HU360" s="227"/>
      <c r="HV360" s="227"/>
      <c r="HW360" s="227"/>
      <c r="HX360" s="227"/>
      <c r="HY360" s="227"/>
      <c r="HZ360" s="227"/>
      <c r="IA360" s="227"/>
      <c r="IB360" s="227"/>
      <c r="IC360" s="227"/>
      <c r="ID360" s="227"/>
      <c r="IE360" s="227"/>
      <c r="IF360" s="227"/>
      <c r="IG360" s="227"/>
      <c r="IH360" s="227"/>
      <c r="II360" s="227"/>
      <c r="IJ360" s="227"/>
      <c r="IK360" s="227"/>
      <c r="IL360" s="227"/>
      <c r="IM360" s="227"/>
      <c r="IN360" s="227"/>
      <c r="IO360" s="227"/>
      <c r="IP360" s="227"/>
      <c r="IQ360" s="227"/>
      <c r="IR360" s="227"/>
      <c r="IS360" s="227"/>
      <c r="IT360" s="227"/>
      <c r="IU360" s="227"/>
      <c r="IV360" s="227"/>
      <c r="IW360" s="227"/>
      <c r="IX360" s="227"/>
      <c r="IY360" s="227"/>
      <c r="IZ360" s="227"/>
      <c r="JA360" s="227"/>
      <c r="JB360" s="227"/>
      <c r="JC360" s="227"/>
      <c r="JD360" s="227"/>
      <c r="JE360" s="227"/>
      <c r="JF360" s="227"/>
      <c r="JG360" s="227"/>
      <c r="JH360" s="227"/>
      <c r="JI360" s="227"/>
      <c r="JJ360" s="227"/>
      <c r="JK360" s="227"/>
      <c r="JL360" s="227"/>
      <c r="JM360" s="227"/>
      <c r="JN360" s="227"/>
      <c r="JO360" s="227"/>
      <c r="JP360" s="227"/>
      <c r="JQ360" s="227"/>
      <c r="JR360" s="227"/>
      <c r="JS360" s="227"/>
      <c r="JT360" s="227"/>
      <c r="JU360" s="227"/>
      <c r="JV360" s="227"/>
      <c r="JW360" s="227"/>
      <c r="JX360" s="227"/>
      <c r="JY360" s="227"/>
      <c r="JZ360" s="227"/>
      <c r="KA360" s="227"/>
      <c r="KB360" s="227"/>
      <c r="KC360" s="227"/>
      <c r="KD360" s="227"/>
      <c r="KE360" s="227"/>
      <c r="KF360" s="227"/>
      <c r="KG360" s="227"/>
      <c r="KH360" s="227"/>
      <c r="KI360" s="227"/>
      <c r="KJ360" s="227"/>
      <c r="KK360" s="227"/>
      <c r="KL360" s="227"/>
      <c r="KM360" s="227"/>
      <c r="KN360" s="227"/>
      <c r="KO360" s="227"/>
      <c r="KP360" s="227"/>
      <c r="KQ360" s="227"/>
      <c r="KR360" s="227"/>
      <c r="KS360" s="227"/>
      <c r="KT360" s="227"/>
      <c r="KU360" s="227"/>
      <c r="KV360" s="227"/>
      <c r="KW360" s="227"/>
      <c r="KX360" s="227"/>
      <c r="KY360" s="227"/>
      <c r="KZ360" s="227"/>
      <c r="LA360" s="227"/>
      <c r="LB360" s="227"/>
      <c r="LC360" s="227"/>
      <c r="LD360" s="227"/>
      <c r="LE360" s="227"/>
      <c r="LF360" s="227"/>
      <c r="LG360" s="227"/>
      <c r="LH360" s="227"/>
      <c r="LI360" s="227"/>
      <c r="LJ360" s="227"/>
      <c r="LK360" s="227"/>
      <c r="LL360" s="227"/>
      <c r="LM360" s="227"/>
      <c r="LN360" s="227"/>
      <c r="LO360" s="227"/>
      <c r="LP360" s="227"/>
      <c r="LQ360" s="227"/>
      <c r="LR360" s="227"/>
      <c r="LS360" s="227"/>
      <c r="LT360" s="227"/>
      <c r="LU360" s="227"/>
      <c r="LV360" s="227"/>
      <c r="LW360" s="227"/>
      <c r="LX360" s="227"/>
      <c r="LY360" s="227"/>
      <c r="LZ360" s="227"/>
      <c r="MA360" s="227"/>
      <c r="MB360" s="227"/>
      <c r="MC360" s="227"/>
      <c r="MD360" s="227"/>
      <c r="ME360" s="227"/>
      <c r="MF360" s="227"/>
      <c r="MG360" s="227"/>
      <c r="MH360" s="227"/>
      <c r="MI360" s="227"/>
      <c r="MJ360" s="227"/>
      <c r="MK360" s="227"/>
      <c r="ML360" s="227"/>
      <c r="MM360" s="227"/>
      <c r="MN360" s="227"/>
      <c r="MO360" s="227"/>
      <c r="MP360" s="227"/>
      <c r="MQ360" s="227"/>
      <c r="MR360" s="227"/>
      <c r="MS360" s="227"/>
      <c r="MT360" s="227"/>
      <c r="MU360" s="227"/>
      <c r="MV360" s="227"/>
      <c r="MW360" s="227"/>
      <c r="MX360" s="227"/>
      <c r="MY360" s="227"/>
      <c r="MZ360" s="227"/>
      <c r="NA360" s="227"/>
      <c r="NB360" s="227"/>
      <c r="NC360" s="227"/>
      <c r="ND360" s="227"/>
      <c r="NE360" s="227"/>
      <c r="NF360" s="227"/>
      <c r="NG360" s="227"/>
      <c r="NH360" s="227"/>
      <c r="NI360" s="227"/>
      <c r="NJ360" s="227"/>
      <c r="NK360" s="227"/>
      <c r="NL360" s="227"/>
      <c r="NM360" s="227"/>
      <c r="NN360" s="227"/>
      <c r="NO360" s="227"/>
      <c r="NP360" s="227"/>
      <c r="NQ360" s="227"/>
      <c r="NR360" s="227"/>
      <c r="NS360" s="227"/>
      <c r="NT360" s="227"/>
      <c r="NU360" s="227"/>
      <c r="NV360" s="227"/>
      <c r="NW360" s="227"/>
      <c r="NX360" s="227"/>
      <c r="NY360" s="227"/>
      <c r="NZ360" s="227"/>
      <c r="OA360" s="227"/>
      <c r="OB360" s="227"/>
      <c r="OC360" s="227"/>
      <c r="OD360" s="227"/>
      <c r="OE360" s="227"/>
      <c r="OF360" s="227"/>
      <c r="OG360" s="227"/>
      <c r="OH360" s="227"/>
      <c r="OI360" s="227"/>
      <c r="OJ360" s="227"/>
      <c r="OK360" s="227"/>
      <c r="OL360" s="227"/>
      <c r="OM360" s="227"/>
      <c r="ON360" s="227"/>
      <c r="OO360" s="227"/>
      <c r="OP360" s="227"/>
      <c r="OQ360" s="227"/>
      <c r="OR360" s="227"/>
      <c r="OS360" s="227"/>
      <c r="OT360" s="227"/>
      <c r="OU360" s="227"/>
      <c r="OV360" s="227"/>
      <c r="OW360" s="227"/>
      <c r="OX360" s="227"/>
      <c r="OY360" s="227"/>
      <c r="OZ360" s="227"/>
      <c r="PA360" s="227"/>
      <c r="PB360" s="227"/>
      <c r="PC360" s="227"/>
      <c r="PD360" s="227"/>
      <c r="PE360" s="227"/>
      <c r="PF360" s="227"/>
      <c r="PG360" s="227"/>
      <c r="PH360" s="227"/>
      <c r="PI360" s="227"/>
      <c r="PJ360" s="227"/>
      <c r="PK360" s="227"/>
      <c r="PL360" s="227"/>
      <c r="PM360" s="227"/>
      <c r="PN360" s="227"/>
      <c r="PO360" s="227"/>
      <c r="PP360" s="227"/>
      <c r="PQ360" s="227"/>
      <c r="PR360" s="227"/>
      <c r="PS360" s="227"/>
      <c r="PT360" s="227"/>
      <c r="PU360" s="227"/>
      <c r="PV360" s="227"/>
      <c r="PW360" s="227"/>
      <c r="PX360" s="227"/>
      <c r="PY360" s="227"/>
      <c r="PZ360" s="227"/>
      <c r="QA360" s="227"/>
      <c r="QB360" s="227"/>
      <c r="QC360" s="227"/>
      <c r="QD360" s="227"/>
      <c r="QE360" s="227"/>
      <c r="QF360" s="227"/>
      <c r="QG360" s="227"/>
      <c r="QH360" s="227"/>
      <c r="QI360" s="227"/>
      <c r="QJ360" s="227"/>
      <c r="QK360" s="227"/>
      <c r="QL360" s="227"/>
      <c r="QM360" s="227"/>
      <c r="QN360" s="227"/>
      <c r="QO360" s="227"/>
      <c r="QP360" s="227"/>
      <c r="QQ360" s="227"/>
      <c r="QR360" s="227"/>
      <c r="QS360" s="227"/>
      <c r="QT360" s="227"/>
      <c r="QU360" s="227"/>
      <c r="QV360" s="227"/>
      <c r="QW360" s="227"/>
      <c r="QX360" s="227"/>
      <c r="QY360" s="227"/>
      <c r="QZ360" s="227"/>
      <c r="RA360" s="227"/>
      <c r="RB360" s="227"/>
      <c r="RC360" s="227"/>
      <c r="RD360" s="227"/>
      <c r="RE360" s="227"/>
      <c r="RF360" s="227"/>
      <c r="RG360" s="227"/>
      <c r="RH360" s="227"/>
      <c r="RI360" s="227"/>
      <c r="RJ360" s="227"/>
      <c r="RK360" s="227"/>
      <c r="RL360" s="227"/>
      <c r="RM360" s="227"/>
      <c r="RN360" s="227"/>
      <c r="RO360" s="227"/>
      <c r="RP360" s="227"/>
      <c r="RQ360" s="227"/>
      <c r="RR360" s="227"/>
      <c r="RS360" s="227"/>
      <c r="RT360" s="227"/>
      <c r="RU360" s="227"/>
      <c r="RV360" s="227"/>
      <c r="RW360" s="227"/>
      <c r="RX360" s="227"/>
      <c r="RY360" s="227"/>
      <c r="RZ360" s="227"/>
      <c r="SA360" s="227"/>
      <c r="SB360" s="227"/>
      <c r="SC360" s="227"/>
      <c r="SD360" s="227"/>
      <c r="SE360" s="227"/>
      <c r="SF360" s="227"/>
      <c r="SG360" s="227"/>
      <c r="SH360" s="227"/>
      <c r="SI360" s="227"/>
      <c r="SJ360" s="227"/>
      <c r="SK360" s="227"/>
      <c r="SL360" s="227"/>
      <c r="SM360" s="227"/>
      <c r="SN360" s="227"/>
      <c r="SO360" s="227"/>
      <c r="SP360" s="227"/>
      <c r="SQ360" s="227"/>
      <c r="SR360" s="227"/>
      <c r="SS360" s="227"/>
      <c r="ST360" s="227"/>
      <c r="SU360" s="227"/>
      <c r="SV360" s="227"/>
      <c r="SW360" s="227"/>
      <c r="SX360" s="227"/>
      <c r="SY360" s="227"/>
      <c r="SZ360" s="227"/>
      <c r="TA360" s="227"/>
      <c r="TB360" s="227"/>
      <c r="TC360" s="227"/>
      <c r="TD360" s="227"/>
      <c r="TE360" s="227"/>
      <c r="TF360" s="227"/>
      <c r="TG360" s="227"/>
      <c r="TH360" s="227"/>
      <c r="TI360" s="227"/>
      <c r="TJ360" s="227"/>
      <c r="TK360" s="227"/>
      <c r="TL360" s="227"/>
      <c r="TM360" s="227"/>
      <c r="TN360" s="227"/>
      <c r="TO360" s="227"/>
      <c r="TP360" s="227"/>
      <c r="TQ360" s="227"/>
      <c r="TR360" s="227"/>
      <c r="TS360" s="227"/>
      <c r="TT360" s="227"/>
      <c r="TU360" s="227"/>
      <c r="TV360" s="227"/>
      <c r="TW360" s="227"/>
      <c r="TX360" s="227"/>
      <c r="TY360" s="227"/>
      <c r="TZ360" s="227"/>
      <c r="UA360" s="227"/>
      <c r="UB360" s="227"/>
      <c r="UC360" s="227"/>
      <c r="UD360" s="227"/>
      <c r="UE360" s="227"/>
      <c r="UF360" s="227"/>
      <c r="UG360" s="227"/>
      <c r="UH360" s="227"/>
      <c r="UI360" s="227"/>
      <c r="UJ360" s="227"/>
      <c r="UK360" s="227"/>
      <c r="UL360" s="227"/>
      <c r="UM360" s="227"/>
      <c r="UN360" s="227"/>
      <c r="UO360" s="227"/>
      <c r="UP360" s="227"/>
      <c r="UQ360" s="227"/>
      <c r="UR360" s="227"/>
      <c r="US360" s="227"/>
      <c r="UT360" s="227"/>
      <c r="UU360" s="227"/>
      <c r="UV360" s="227"/>
      <c r="UW360" s="227"/>
      <c r="UX360" s="227"/>
      <c r="UY360" s="227"/>
      <c r="UZ360" s="227"/>
      <c r="VA360" s="227"/>
      <c r="VB360" s="227"/>
      <c r="VC360" s="227"/>
      <c r="VD360" s="227"/>
      <c r="VE360" s="227"/>
      <c r="VF360" s="227"/>
      <c r="VG360" s="227"/>
      <c r="VH360" s="227"/>
      <c r="VI360" s="227"/>
      <c r="VJ360" s="227"/>
      <c r="VK360" s="227"/>
      <c r="VL360" s="227"/>
      <c r="VM360" s="227"/>
      <c r="VN360" s="227"/>
      <c r="VO360" s="227"/>
      <c r="VP360" s="227"/>
      <c r="VQ360" s="227"/>
      <c r="VR360" s="227"/>
      <c r="VS360" s="227"/>
      <c r="VT360" s="227"/>
      <c r="VU360" s="227"/>
      <c r="VV360" s="227"/>
      <c r="VW360" s="227"/>
      <c r="VX360" s="227"/>
      <c r="VY360" s="227"/>
      <c r="VZ360" s="227"/>
      <c r="WA360" s="227"/>
      <c r="WB360" s="227"/>
      <c r="WC360" s="227"/>
      <c r="WD360" s="227"/>
      <c r="WE360" s="227"/>
      <c r="WF360" s="227"/>
      <c r="WG360" s="227"/>
      <c r="WH360" s="227"/>
      <c r="WI360" s="227"/>
      <c r="WJ360" s="227"/>
      <c r="WK360" s="227"/>
      <c r="WL360" s="227"/>
      <c r="WM360" s="227"/>
      <c r="WN360" s="227"/>
      <c r="WO360" s="227"/>
      <c r="WP360" s="227"/>
      <c r="WQ360" s="227"/>
      <c r="WR360" s="227"/>
      <c r="WS360" s="227"/>
      <c r="WT360" s="227"/>
      <c r="WU360" s="227"/>
      <c r="WV360" s="227"/>
      <c r="WW360" s="227"/>
      <c r="WX360" s="227"/>
      <c r="WY360" s="227"/>
      <c r="WZ360" s="227"/>
      <c r="XA360" s="227"/>
      <c r="XB360" s="227"/>
      <c r="XC360" s="227"/>
      <c r="XD360" s="227"/>
      <c r="XE360" s="227"/>
      <c r="XF360" s="227"/>
      <c r="XG360" s="227"/>
      <c r="XH360" s="227"/>
      <c r="XI360" s="227"/>
      <c r="XJ360" s="227"/>
      <c r="XK360" s="227"/>
      <c r="XL360" s="227"/>
      <c r="XM360" s="227"/>
      <c r="XN360" s="227"/>
      <c r="XO360" s="227"/>
      <c r="XP360" s="227"/>
      <c r="XQ360" s="227"/>
      <c r="XR360" s="227"/>
      <c r="XS360" s="227"/>
      <c r="XT360" s="227"/>
      <c r="XU360" s="227"/>
      <c r="XV360" s="227"/>
      <c r="XW360" s="227"/>
      <c r="XX360" s="227"/>
      <c r="XY360" s="227"/>
      <c r="XZ360" s="227"/>
      <c r="YA360" s="227"/>
      <c r="YB360" s="227"/>
      <c r="YC360" s="227"/>
      <c r="YD360" s="227"/>
      <c r="YE360" s="227"/>
      <c r="YF360" s="227"/>
      <c r="YG360" s="227"/>
      <c r="YH360" s="227"/>
      <c r="YI360" s="227"/>
      <c r="YJ360" s="227"/>
      <c r="YK360" s="227"/>
      <c r="YL360" s="227"/>
      <c r="YM360" s="227"/>
      <c r="YN360" s="227"/>
      <c r="YO360" s="227"/>
      <c r="YP360" s="227"/>
      <c r="YQ360" s="227"/>
      <c r="YR360" s="227"/>
      <c r="YS360" s="227"/>
      <c r="YT360" s="227"/>
      <c r="YU360" s="227"/>
      <c r="YV360" s="227"/>
      <c r="YW360" s="227"/>
      <c r="YX360" s="227"/>
      <c r="YY360" s="227"/>
      <c r="YZ360" s="227"/>
      <c r="ZA360" s="227"/>
      <c r="ZB360" s="227"/>
      <c r="ZC360" s="227"/>
      <c r="ZD360" s="227"/>
      <c r="ZE360" s="227"/>
      <c r="ZF360" s="227"/>
      <c r="ZG360" s="227"/>
      <c r="ZH360" s="227"/>
      <c r="ZI360" s="227"/>
      <c r="ZJ360" s="227"/>
      <c r="ZK360" s="227"/>
      <c r="ZL360" s="227"/>
      <c r="ZM360" s="227"/>
      <c r="ZN360" s="227"/>
      <c r="ZO360" s="227"/>
      <c r="ZP360" s="227"/>
      <c r="ZQ360" s="227"/>
      <c r="ZR360" s="227"/>
      <c r="ZS360" s="227"/>
      <c r="ZT360" s="227"/>
      <c r="ZU360" s="227"/>
      <c r="ZV360" s="227"/>
      <c r="ZW360" s="227"/>
      <c r="ZX360" s="227"/>
      <c r="ZY360" s="227"/>
      <c r="ZZ360" s="227"/>
      <c r="AAA360" s="227"/>
      <c r="AAB360" s="227"/>
      <c r="AAC360" s="227"/>
      <c r="AAD360" s="227"/>
      <c r="AAE360" s="227"/>
      <c r="AAF360" s="227"/>
      <c r="AAG360" s="227"/>
      <c r="AAH360" s="227"/>
      <c r="AAI360" s="227"/>
      <c r="AAJ360" s="227"/>
      <c r="AAK360" s="227"/>
      <c r="AAL360" s="227"/>
      <c r="AAM360" s="227"/>
      <c r="AAN360" s="227"/>
      <c r="AAO360" s="227"/>
      <c r="AAP360" s="227"/>
      <c r="AAQ360" s="227"/>
      <c r="AAR360" s="227"/>
      <c r="AAS360" s="227"/>
      <c r="AAT360" s="227"/>
      <c r="AAU360" s="227"/>
      <c r="AAV360" s="227"/>
      <c r="AAW360" s="227"/>
      <c r="AAX360" s="227"/>
      <c r="AAY360" s="227"/>
      <c r="AAZ360" s="227"/>
      <c r="ABA360" s="227"/>
      <c r="ABB360" s="227"/>
      <c r="ABC360" s="227"/>
      <c r="ABD360" s="227"/>
      <c r="ABE360" s="227"/>
      <c r="ABF360" s="227"/>
      <c r="ABG360" s="227"/>
      <c r="ABH360" s="227"/>
      <c r="ABI360" s="227"/>
      <c r="ABJ360" s="227"/>
      <c r="ABK360" s="227"/>
      <c r="ABL360" s="227"/>
      <c r="ABM360" s="227"/>
      <c r="ABN360" s="227"/>
      <c r="ABO360" s="227"/>
      <c r="ABP360" s="227"/>
      <c r="ABQ360" s="227"/>
      <c r="ABR360" s="227"/>
      <c r="ABS360" s="227"/>
      <c r="ABT360" s="227"/>
      <c r="ABU360" s="227"/>
      <c r="ABV360" s="227"/>
      <c r="ABW360" s="227"/>
      <c r="ABX360" s="227"/>
      <c r="ABY360" s="227"/>
      <c r="ABZ360" s="227"/>
      <c r="ACA360" s="227"/>
      <c r="ACB360" s="227"/>
      <c r="ACC360" s="227"/>
      <c r="ACD360" s="227"/>
      <c r="ACE360" s="227"/>
      <c r="ACF360" s="227"/>
      <c r="ACG360" s="227"/>
      <c r="ACH360" s="227"/>
      <c r="ACI360" s="227"/>
      <c r="ACJ360" s="227"/>
      <c r="ACK360" s="227"/>
      <c r="ACL360" s="227"/>
      <c r="ACM360" s="227"/>
      <c r="ACN360" s="227"/>
      <c r="ACO360" s="227"/>
      <c r="ACP360" s="227"/>
      <c r="ACQ360" s="227"/>
      <c r="ACR360" s="227"/>
      <c r="ACS360" s="227"/>
      <c r="ACT360" s="227"/>
      <c r="ACU360" s="227"/>
      <c r="ACV360" s="227"/>
      <c r="ACW360" s="227"/>
      <c r="ACX360" s="227"/>
      <c r="ACY360" s="227"/>
      <c r="ACZ360" s="227"/>
      <c r="ADA360" s="227"/>
      <c r="ADB360" s="227"/>
      <c r="ADC360" s="227"/>
      <c r="ADD360" s="227"/>
      <c r="ADE360" s="227"/>
      <c r="ADF360" s="227"/>
      <c r="ADG360" s="227"/>
      <c r="ADH360" s="227"/>
      <c r="ADI360" s="227"/>
      <c r="ADJ360" s="227"/>
      <c r="ADK360" s="227"/>
      <c r="ADL360" s="227"/>
      <c r="ADM360" s="227"/>
      <c r="ADN360" s="227"/>
      <c r="ADO360" s="227"/>
      <c r="ADP360" s="227"/>
      <c r="ADQ360" s="227"/>
      <c r="ADR360" s="227"/>
      <c r="ADS360" s="227"/>
      <c r="ADT360" s="227"/>
      <c r="ADU360" s="227"/>
      <c r="ADV360" s="227"/>
      <c r="ADW360" s="227"/>
      <c r="ADX360" s="227"/>
      <c r="ADY360" s="227"/>
      <c r="ADZ360" s="227"/>
      <c r="AEA360" s="227"/>
      <c r="AEB360" s="227"/>
      <c r="AEC360" s="227"/>
      <c r="AED360" s="227"/>
      <c r="AEE360" s="227"/>
      <c r="AEF360" s="227"/>
      <c r="AEG360" s="227"/>
      <c r="AEH360" s="227"/>
      <c r="AEI360" s="227"/>
      <c r="AEJ360" s="227"/>
      <c r="AEK360" s="227"/>
      <c r="AEL360" s="227"/>
      <c r="AEM360" s="227"/>
      <c r="AEN360" s="227"/>
      <c r="AEO360" s="227"/>
      <c r="AEP360" s="227"/>
      <c r="AEQ360" s="227"/>
      <c r="AER360" s="227"/>
      <c r="AES360" s="227"/>
      <c r="AET360" s="227"/>
      <c r="AEU360" s="227"/>
      <c r="AEV360" s="227"/>
      <c r="AEW360" s="227"/>
      <c r="AEX360" s="227"/>
      <c r="AEY360" s="227"/>
      <c r="AEZ360" s="227"/>
      <c r="AFA360" s="227"/>
      <c r="AFB360" s="227"/>
      <c r="AFC360" s="227"/>
      <c r="AFD360" s="227"/>
      <c r="AFE360" s="227"/>
      <c r="AFF360" s="227"/>
      <c r="AFG360" s="227"/>
      <c r="AFH360" s="227"/>
      <c r="AFI360" s="227"/>
      <c r="AFJ360" s="227"/>
      <c r="AFK360" s="227"/>
      <c r="AFL360" s="227"/>
      <c r="AFM360" s="227"/>
      <c r="AFN360" s="227"/>
      <c r="AFO360" s="227"/>
      <c r="AFP360" s="227"/>
      <c r="AFQ360" s="227"/>
      <c r="AFR360" s="227"/>
      <c r="AFS360" s="227"/>
      <c r="AFT360" s="227"/>
      <c r="AFU360" s="227"/>
      <c r="AFV360" s="227"/>
      <c r="AFW360" s="227"/>
      <c r="AFX360" s="227"/>
      <c r="AFY360" s="227"/>
      <c r="AFZ360" s="227"/>
      <c r="AGA360" s="227"/>
      <c r="AGB360" s="227"/>
      <c r="AGC360" s="227"/>
      <c r="AGD360" s="227"/>
      <c r="AGE360" s="227"/>
      <c r="AGF360" s="227"/>
      <c r="AGG360" s="227"/>
      <c r="AGH360" s="227"/>
      <c r="AGI360" s="227"/>
      <c r="AGJ360" s="227"/>
      <c r="AGK360" s="227"/>
      <c r="AGL360" s="227"/>
      <c r="AGM360" s="227"/>
      <c r="AGN360" s="227"/>
      <c r="AGO360" s="227"/>
      <c r="AGP360" s="227"/>
      <c r="AGQ360" s="227"/>
      <c r="AGR360" s="227"/>
      <c r="AGS360" s="227"/>
      <c r="AGT360" s="227"/>
      <c r="AGU360" s="227"/>
      <c r="AGV360" s="227"/>
      <c r="AGW360" s="227"/>
      <c r="AGX360" s="227"/>
      <c r="AGY360" s="227"/>
      <c r="AGZ360" s="227"/>
      <c r="AHA360" s="227"/>
      <c r="AHB360" s="227"/>
      <c r="AHC360" s="227"/>
      <c r="AHD360" s="227"/>
      <c r="AHE360" s="227"/>
      <c r="AHF360" s="227"/>
      <c r="AHG360" s="227"/>
      <c r="AHH360" s="227"/>
      <c r="AHI360" s="227"/>
      <c r="AHJ360" s="227"/>
      <c r="AHK360" s="227"/>
      <c r="AHL360" s="227"/>
      <c r="AHM360" s="227"/>
      <c r="AHN360" s="227"/>
      <c r="AHO360" s="227"/>
      <c r="AHP360" s="227"/>
      <c r="AHQ360" s="227"/>
      <c r="AHR360" s="227"/>
      <c r="AHS360" s="227"/>
      <c r="AHT360" s="227"/>
      <c r="AHU360" s="227"/>
      <c r="AHV360" s="227"/>
      <c r="AHW360" s="227"/>
      <c r="AHX360" s="227"/>
      <c r="AHY360" s="227"/>
      <c r="AHZ360" s="227"/>
      <c r="AIA360" s="227"/>
      <c r="AIB360" s="227"/>
      <c r="AIC360" s="227"/>
      <c r="AID360" s="227"/>
      <c r="AIE360" s="227"/>
      <c r="AIF360" s="227"/>
      <c r="AIG360" s="227"/>
      <c r="AIH360" s="227"/>
      <c r="AII360" s="227"/>
      <c r="AIJ360" s="227"/>
      <c r="AIK360" s="227"/>
      <c r="AIL360" s="227"/>
      <c r="AIM360" s="227"/>
      <c r="AIN360" s="227"/>
      <c r="AIO360" s="227"/>
      <c r="AIP360" s="227"/>
      <c r="AIQ360" s="227"/>
      <c r="AIR360" s="227"/>
      <c r="AIS360" s="227"/>
      <c r="AIT360" s="227"/>
      <c r="AIU360" s="227"/>
      <c r="AIV360" s="227"/>
      <c r="AIW360" s="227"/>
      <c r="AIX360" s="227"/>
      <c r="AIY360" s="227"/>
      <c r="AIZ360" s="227"/>
      <c r="AJA360" s="227"/>
      <c r="AJB360" s="227"/>
      <c r="AJC360" s="227"/>
      <c r="AJD360" s="227"/>
      <c r="AJE360" s="227"/>
      <c r="AJF360" s="227"/>
      <c r="AJG360" s="227"/>
      <c r="AJH360" s="227"/>
      <c r="AJI360" s="227"/>
      <c r="AJJ360" s="227"/>
      <c r="AJK360" s="227"/>
      <c r="AJL360" s="227"/>
      <c r="AJM360" s="227"/>
      <c r="AJN360" s="227"/>
      <c r="AJO360" s="227"/>
      <c r="AJP360" s="227"/>
      <c r="AJQ360" s="227"/>
      <c r="AJR360" s="227"/>
      <c r="AJS360" s="227"/>
      <c r="AJT360" s="227"/>
      <c r="AJU360" s="227"/>
      <c r="AJV360" s="227"/>
      <c r="AJW360" s="227"/>
      <c r="AJX360" s="227"/>
      <c r="AJY360" s="227"/>
      <c r="AJZ360" s="227"/>
      <c r="AKA360" s="227"/>
      <c r="AKB360" s="227"/>
      <c r="AKC360" s="227"/>
      <c r="AKD360" s="227"/>
      <c r="AKE360" s="227"/>
      <c r="AKF360" s="227"/>
      <c r="AKG360" s="227"/>
      <c r="AKH360" s="227"/>
      <c r="AKI360" s="227"/>
      <c r="AKJ360" s="227"/>
      <c r="AKK360" s="227"/>
      <c r="AKL360" s="227"/>
      <c r="AKM360" s="227"/>
      <c r="AKN360" s="227"/>
      <c r="AKO360" s="227"/>
      <c r="AKP360" s="227"/>
      <c r="AKQ360" s="227"/>
      <c r="AKR360" s="227"/>
      <c r="AKS360" s="227"/>
      <c r="AKT360" s="227"/>
      <c r="AKU360" s="227"/>
      <c r="AKV360" s="227"/>
      <c r="AKW360" s="227"/>
      <c r="AKX360" s="227"/>
      <c r="AKY360" s="227"/>
      <c r="AKZ360" s="227"/>
      <c r="ALA360" s="227"/>
      <c r="ALB360" s="227"/>
      <c r="ALC360" s="227"/>
      <c r="ALD360" s="227"/>
      <c r="ALE360" s="227"/>
      <c r="ALF360" s="227"/>
      <c r="ALG360" s="227"/>
      <c r="ALH360" s="227"/>
      <c r="ALI360" s="227"/>
      <c r="ALJ360" s="227"/>
      <c r="ALK360" s="227"/>
      <c r="ALL360" s="227"/>
      <c r="ALM360" s="227"/>
      <c r="ALN360" s="227"/>
      <c r="ALO360" s="227"/>
      <c r="ALP360" s="227"/>
      <c r="ALQ360" s="227"/>
      <c r="ALR360" s="227"/>
      <c r="ALS360" s="227"/>
      <c r="ALT360" s="227"/>
      <c r="ALU360" s="227"/>
      <c r="ALV360" s="227"/>
      <c r="ALW360" s="227"/>
      <c r="ALX360" s="227"/>
      <c r="ALY360" s="227"/>
      <c r="ALZ360" s="227"/>
      <c r="AMA360" s="227"/>
      <c r="AMB360" s="227"/>
      <c r="AMC360" s="227"/>
      <c r="AMD360" s="227"/>
      <c r="AME360" s="227"/>
      <c r="AMF360" s="227"/>
      <c r="AMG360" s="227"/>
      <c r="AMH360" s="227"/>
      <c r="AMI360" s="227"/>
      <c r="AMJ360" s="227"/>
      <c r="AMK360" s="227"/>
      <c r="AML360" s="227"/>
      <c r="AMM360" s="227"/>
      <c r="AMN360" s="227"/>
      <c r="AMO360" s="227"/>
      <c r="AMP360" s="227"/>
      <c r="AMQ360" s="227"/>
      <c r="AMR360" s="227"/>
      <c r="AMS360" s="227"/>
      <c r="AMT360" s="227"/>
      <c r="AMU360" s="227"/>
      <c r="AMV360" s="227"/>
      <c r="AMW360" s="227"/>
      <c r="AMX360" s="227"/>
    </row>
    <row r="361" spans="1:1038" s="308" customFormat="1" ht="18" customHeight="1">
      <c r="A361" s="301" t="s">
        <v>1819</v>
      </c>
      <c r="B361" s="302" t="s">
        <v>1647</v>
      </c>
      <c r="C361" s="228"/>
      <c r="D361" s="303" t="s">
        <v>1279</v>
      </c>
      <c r="E361" s="228">
        <v>57</v>
      </c>
      <c r="F361" s="228">
        <v>2</v>
      </c>
      <c r="G361" s="304" t="str">
        <f t="shared" si="87"/>
        <v>57-2</v>
      </c>
      <c r="H361" s="228">
        <v>0</v>
      </c>
      <c r="I361" s="228">
        <v>74.5</v>
      </c>
      <c r="J361" s="226"/>
      <c r="K361" s="545" t="b">
        <f>IF(I362=1,IF(((VLOOKUP($G361,[1]Depth_Lookup!#REF!,9,FALSE))-(H361/100))=0,"Good",IF(((VLOOKUP($G361,[1]Depth_Lookup!$A$3:$J$550,9,FALSE))-(H361/100))&gt;0,"Too Short","Too Long")))</f>
        <v>0</v>
      </c>
      <c r="L361" s="171">
        <f>(VLOOKUP($G361,Depth_Lookup!$A$3:$J$410,10,FALSE))+(H361/100)</f>
        <v>135.34</v>
      </c>
      <c r="M361" s="171">
        <f>(VLOOKUP($G361,Depth_Lookup!$A$3:$J$410,10,FALSE))+(I361/100)</f>
        <v>136.08500000000001</v>
      </c>
      <c r="N361" s="231" t="s">
        <v>1830</v>
      </c>
      <c r="O361" s="228">
        <v>1</v>
      </c>
      <c r="P361" s="228" t="s">
        <v>853</v>
      </c>
      <c r="Q361" s="228" t="s">
        <v>125</v>
      </c>
      <c r="R361" s="304" t="str">
        <f t="shared" si="101"/>
        <v>SerpentinizedHarzburgite</v>
      </c>
      <c r="S361" s="228" t="s">
        <v>700</v>
      </c>
      <c r="T361" s="228" t="s">
        <v>700</v>
      </c>
      <c r="U361" s="228"/>
      <c r="V361" s="228"/>
      <c r="W361" s="228" t="s">
        <v>102</v>
      </c>
      <c r="X361" s="305">
        <f>VLOOKUP(W361,[2]definitions_list_lookup!$A$13:$B$19,2,0)</f>
        <v>5</v>
      </c>
      <c r="Y361" s="228" t="s">
        <v>90</v>
      </c>
      <c r="Z361" s="228" t="s">
        <v>91</v>
      </c>
      <c r="AA361" s="228"/>
      <c r="AB361" s="228"/>
      <c r="AC361" s="228"/>
      <c r="AD361" s="228"/>
      <c r="AE361" s="234"/>
      <c r="AF361" s="304" t="e">
        <f>VLOOKUP(AE361,[2]definitions_list_mag!$V$12:$W$15,2,0)</f>
        <v>#N/A</v>
      </c>
      <c r="AG361" s="241"/>
      <c r="AH361" s="228"/>
      <c r="AI361" s="244">
        <f t="shared" si="102"/>
        <v>66</v>
      </c>
      <c r="AJ361" s="228"/>
      <c r="AK361" s="228"/>
      <c r="AL361" s="228"/>
      <c r="AM361" s="228"/>
      <c r="AN361" s="228"/>
      <c r="AO361" s="244"/>
      <c r="AP361" s="228"/>
      <c r="AQ361" s="228"/>
      <c r="AR361" s="228"/>
      <c r="AS361" s="228"/>
      <c r="AT361" s="228"/>
      <c r="AU361" s="244">
        <v>3</v>
      </c>
      <c r="AV361" s="228">
        <v>5</v>
      </c>
      <c r="AW361" s="228">
        <v>1</v>
      </c>
      <c r="AX361" s="228" t="s">
        <v>110</v>
      </c>
      <c r="AY361" s="228" t="s">
        <v>103</v>
      </c>
      <c r="AZ361" s="228"/>
      <c r="BA361" s="244">
        <v>30</v>
      </c>
      <c r="BB361" s="228">
        <v>8</v>
      </c>
      <c r="BC361" s="228">
        <v>4</v>
      </c>
      <c r="BD361" s="228" t="s">
        <v>110</v>
      </c>
      <c r="BE361" s="228" t="s">
        <v>103</v>
      </c>
      <c r="BF361" s="228"/>
      <c r="BG361" s="244"/>
      <c r="BH361" s="228"/>
      <c r="BI361" s="228"/>
      <c r="BJ361" s="228"/>
      <c r="BK361" s="228"/>
      <c r="BL361" s="228"/>
      <c r="BM361" s="244">
        <v>1</v>
      </c>
      <c r="BN361" s="228"/>
      <c r="BO361" s="228"/>
      <c r="BP361" s="228"/>
      <c r="BQ361" s="228"/>
      <c r="BR361" s="228"/>
      <c r="BS361" s="228"/>
      <c r="BT361" s="228"/>
      <c r="BU361" s="228"/>
      <c r="BV361" s="228"/>
      <c r="BW361" s="228"/>
      <c r="BX361" s="228"/>
      <c r="BY361" s="244"/>
      <c r="BZ361" s="228"/>
      <c r="CA361" s="228"/>
      <c r="CB361" s="228"/>
      <c r="CC361" s="228"/>
      <c r="CD361" s="228"/>
      <c r="CE361" s="228"/>
      <c r="CF361" s="310">
        <f t="shared" si="103"/>
        <v>100</v>
      </c>
      <c r="CG361" s="251"/>
      <c r="CH361" s="246" t="s">
        <v>1329</v>
      </c>
      <c r="CI361" s="246">
        <v>90</v>
      </c>
      <c r="CJ361" s="246" t="s">
        <v>514</v>
      </c>
      <c r="CK361" s="247"/>
      <c r="CL361" s="248"/>
      <c r="CM361" s="248"/>
      <c r="CN361" s="248"/>
      <c r="CO361" s="248"/>
      <c r="CP361" s="248"/>
      <c r="CQ361" s="248"/>
      <c r="CR361" s="248"/>
      <c r="CS361" s="248"/>
      <c r="CT361" s="248"/>
      <c r="CU361" s="248"/>
      <c r="CV361" s="248"/>
      <c r="CW361" s="248"/>
      <c r="CX361" s="248"/>
      <c r="CY361" s="248"/>
      <c r="CZ361" s="248"/>
      <c r="DA361" s="248"/>
      <c r="DB361" s="248">
        <v>75</v>
      </c>
      <c r="DC361" s="244">
        <v>25</v>
      </c>
      <c r="DD361" s="248"/>
      <c r="DE361" s="248"/>
      <c r="DF361" s="248"/>
      <c r="DG361" s="248"/>
      <c r="DH361" s="248"/>
      <c r="DI361" s="248"/>
      <c r="DJ361" s="248"/>
      <c r="DK361" s="306">
        <f t="shared" si="104"/>
        <v>100</v>
      </c>
      <c r="DL361" s="245"/>
      <c r="DM361" s="248"/>
      <c r="DN361" s="248"/>
      <c r="DO361" s="307"/>
      <c r="DQ361" s="245"/>
      <c r="DR361" s="307"/>
      <c r="DS361" s="245"/>
      <c r="DT361" s="262" t="s">
        <v>1825</v>
      </c>
      <c r="DU361" s="249"/>
      <c r="DV361" s="249"/>
      <c r="DW361" s="311" t="e">
        <f>VLOOKUP(P361,[2]definitions_list_lookup!$K$30:$L$54,2,0)</f>
        <v>#N/A</v>
      </c>
      <c r="DX361" s="268" t="s">
        <v>1716</v>
      </c>
      <c r="DY361" s="268" t="s">
        <v>1831</v>
      </c>
      <c r="DZ361" s="482"/>
      <c r="EA361" s="312"/>
      <c r="EB361" s="249"/>
      <c r="EC361" s="312"/>
      <c r="ED361" s="229" t="s">
        <v>2517</v>
      </c>
      <c r="EE361" s="313"/>
      <c r="EF361" s="314"/>
      <c r="EG361" s="313"/>
      <c r="EH361" s="315"/>
      <c r="EI361" s="316"/>
      <c r="EJ361" s="317"/>
      <c r="EK361" s="318"/>
      <c r="EL361" s="313"/>
      <c r="EM361" s="315"/>
      <c r="EN361" s="315"/>
      <c r="EO361" s="319"/>
      <c r="EP361" s="319"/>
      <c r="EQ361" s="319"/>
      <c r="ER361" s="319"/>
      <c r="ES361" s="319"/>
      <c r="ET361" s="319"/>
      <c r="EU361" s="319"/>
      <c r="EV361" s="320"/>
      <c r="EW361" s="320"/>
      <c r="EX361" s="320"/>
      <c r="EY361" s="320"/>
      <c r="EZ361" s="192" t="e">
        <f t="shared" si="88"/>
        <v>#DIV/0!</v>
      </c>
      <c r="FA361" s="192" t="e">
        <f t="shared" si="89"/>
        <v>#DIV/0!</v>
      </c>
      <c r="FB361" s="192" t="e">
        <f t="shared" si="90"/>
        <v>#DIV/0!</v>
      </c>
      <c r="FC361" s="192" t="e">
        <f t="shared" si="91"/>
        <v>#DIV/0!</v>
      </c>
      <c r="FD361" s="192" t="e">
        <f t="shared" si="92"/>
        <v>#DIV/0!</v>
      </c>
      <c r="FE361" s="193" t="e">
        <f t="shared" si="93"/>
        <v>#DIV/0!</v>
      </c>
      <c r="FF361" s="194" t="e">
        <f t="shared" si="94"/>
        <v>#DIV/0!</v>
      </c>
      <c r="FG361" s="319"/>
      <c r="FH361" s="315"/>
      <c r="FI361" s="778">
        <f t="shared" si="95"/>
        <v>0</v>
      </c>
      <c r="FJ361" s="779" t="e">
        <f t="shared" si="96"/>
        <v>#DIV/0!</v>
      </c>
      <c r="FK361" s="779" t="e">
        <f t="shared" si="97"/>
        <v>#DIV/0!</v>
      </c>
      <c r="FL361" s="780" t="e">
        <f t="shared" si="98"/>
        <v>#DIV/0!</v>
      </c>
      <c r="FM361" s="169" t="e">
        <f t="shared" si="99"/>
        <v>#DIV/0!</v>
      </c>
      <c r="FN361" s="783" t="e">
        <f t="shared" si="100"/>
        <v>#DIV/0!</v>
      </c>
      <c r="FO361" s="228"/>
      <c r="FP361" s="228"/>
      <c r="FQ361" s="228"/>
      <c r="FR361" s="228"/>
      <c r="FS361" s="228"/>
      <c r="FT361" s="228"/>
      <c r="FU361" s="228"/>
      <c r="FV361" s="228"/>
      <c r="FW361" s="228"/>
      <c r="FX361" s="228"/>
      <c r="FY361" s="228"/>
      <c r="FZ361" s="228"/>
      <c r="GA361" s="228"/>
      <c r="GB361" s="228"/>
      <c r="GC361" s="228"/>
      <c r="GD361" s="228"/>
      <c r="GE361" s="228"/>
      <c r="GF361" s="228"/>
      <c r="GG361" s="228"/>
      <c r="GH361" s="228"/>
      <c r="GI361" s="228"/>
      <c r="GJ361" s="228"/>
      <c r="GK361" s="228"/>
      <c r="GL361" s="228"/>
      <c r="GM361" s="228"/>
      <c r="GN361" s="228"/>
      <c r="GO361" s="228"/>
      <c r="GP361" s="228"/>
      <c r="GQ361" s="228"/>
      <c r="GR361" s="228"/>
      <c r="GS361" s="228"/>
      <c r="GT361" s="228"/>
      <c r="GU361" s="228"/>
      <c r="GV361" s="228"/>
      <c r="GW361" s="228"/>
      <c r="GX361" s="228"/>
      <c r="GY361" s="228"/>
      <c r="GZ361" s="228"/>
      <c r="HA361" s="228"/>
      <c r="HB361" s="228"/>
      <c r="HC361" s="228"/>
      <c r="HD361" s="228"/>
      <c r="HE361" s="228"/>
      <c r="HF361" s="228"/>
      <c r="HG361" s="228"/>
      <c r="HH361" s="228"/>
      <c r="HI361" s="228"/>
      <c r="HJ361" s="228"/>
      <c r="HK361" s="228"/>
      <c r="HL361" s="228"/>
      <c r="HM361" s="228"/>
      <c r="HN361" s="228"/>
      <c r="HO361" s="228"/>
      <c r="HP361" s="228"/>
      <c r="HQ361" s="228"/>
      <c r="HR361" s="228"/>
      <c r="HS361" s="228"/>
      <c r="HT361" s="228"/>
      <c r="HU361" s="228"/>
      <c r="HV361" s="228"/>
      <c r="HW361" s="228"/>
      <c r="HX361" s="228"/>
      <c r="HY361" s="228"/>
      <c r="HZ361" s="228"/>
      <c r="IA361" s="228"/>
      <c r="IB361" s="228"/>
      <c r="IC361" s="228"/>
      <c r="ID361" s="228"/>
      <c r="IE361" s="228"/>
      <c r="IF361" s="228"/>
      <c r="IG361" s="228"/>
      <c r="IH361" s="228"/>
      <c r="II361" s="228"/>
      <c r="IJ361" s="228"/>
      <c r="IK361" s="228"/>
      <c r="IL361" s="228"/>
      <c r="IM361" s="228"/>
      <c r="IN361" s="228"/>
      <c r="IO361" s="228"/>
      <c r="IP361" s="228"/>
      <c r="IQ361" s="228"/>
      <c r="IR361" s="228"/>
      <c r="IS361" s="228"/>
      <c r="IT361" s="228"/>
      <c r="IU361" s="228"/>
      <c r="IV361" s="228"/>
      <c r="IW361" s="228"/>
      <c r="IX361" s="228"/>
      <c r="IY361" s="228"/>
      <c r="IZ361" s="228"/>
      <c r="JA361" s="228"/>
      <c r="JB361" s="228"/>
      <c r="JC361" s="228"/>
      <c r="JD361" s="228"/>
      <c r="JE361" s="228"/>
      <c r="JF361" s="228"/>
      <c r="JG361" s="228"/>
      <c r="JH361" s="228"/>
      <c r="JI361" s="228"/>
      <c r="JJ361" s="228"/>
      <c r="JK361" s="228"/>
      <c r="JL361" s="228"/>
      <c r="JM361" s="228"/>
      <c r="JN361" s="228"/>
      <c r="JO361" s="228"/>
      <c r="JP361" s="228"/>
      <c r="JQ361" s="228"/>
      <c r="JR361" s="228"/>
      <c r="JS361" s="228"/>
      <c r="JT361" s="228"/>
      <c r="JU361" s="228"/>
      <c r="JV361" s="228"/>
      <c r="JW361" s="228"/>
      <c r="JX361" s="228"/>
      <c r="JY361" s="228"/>
      <c r="JZ361" s="228"/>
      <c r="KA361" s="228"/>
      <c r="KB361" s="228"/>
      <c r="KC361" s="228"/>
      <c r="KD361" s="228"/>
      <c r="KE361" s="228"/>
      <c r="KF361" s="228"/>
      <c r="KG361" s="228"/>
      <c r="KH361" s="228"/>
      <c r="KI361" s="228"/>
      <c r="KJ361" s="228"/>
      <c r="KK361" s="228"/>
      <c r="KL361" s="228"/>
      <c r="KM361" s="228"/>
      <c r="KN361" s="228"/>
      <c r="KO361" s="228"/>
      <c r="KP361" s="228"/>
      <c r="KQ361" s="228"/>
      <c r="KR361" s="228"/>
      <c r="KS361" s="228"/>
      <c r="KT361" s="228"/>
      <c r="KU361" s="228"/>
      <c r="KV361" s="228"/>
      <c r="KW361" s="228"/>
      <c r="KX361" s="228"/>
      <c r="KY361" s="228"/>
      <c r="KZ361" s="228"/>
      <c r="LA361" s="228"/>
      <c r="LB361" s="228"/>
      <c r="LC361" s="228"/>
      <c r="LD361" s="228"/>
      <c r="LE361" s="228"/>
      <c r="LF361" s="228"/>
      <c r="LG361" s="228"/>
      <c r="LH361" s="228"/>
      <c r="LI361" s="228"/>
      <c r="LJ361" s="228"/>
      <c r="LK361" s="228"/>
      <c r="LL361" s="228"/>
      <c r="LM361" s="228"/>
      <c r="LN361" s="228"/>
      <c r="LO361" s="228"/>
      <c r="LP361" s="228"/>
      <c r="LQ361" s="228"/>
      <c r="LR361" s="228"/>
      <c r="LS361" s="228"/>
      <c r="LT361" s="228"/>
      <c r="LU361" s="228"/>
      <c r="LV361" s="228"/>
      <c r="LW361" s="228"/>
      <c r="LX361" s="228"/>
      <c r="LY361" s="228"/>
      <c r="LZ361" s="228"/>
      <c r="MA361" s="228"/>
      <c r="MB361" s="228"/>
      <c r="MC361" s="228"/>
      <c r="MD361" s="228"/>
      <c r="ME361" s="228"/>
      <c r="MF361" s="228"/>
      <c r="MG361" s="228"/>
      <c r="MH361" s="228"/>
      <c r="MI361" s="228"/>
      <c r="MJ361" s="228"/>
      <c r="MK361" s="228"/>
      <c r="ML361" s="228"/>
      <c r="MM361" s="228"/>
      <c r="MN361" s="228"/>
      <c r="MO361" s="228"/>
      <c r="MP361" s="228"/>
      <c r="MQ361" s="228"/>
      <c r="MR361" s="228"/>
      <c r="MS361" s="228"/>
      <c r="MT361" s="228"/>
      <c r="MU361" s="228"/>
      <c r="MV361" s="228"/>
      <c r="MW361" s="228"/>
      <c r="MX361" s="228"/>
      <c r="MY361" s="228"/>
      <c r="MZ361" s="228"/>
      <c r="NA361" s="228"/>
      <c r="NB361" s="228"/>
      <c r="NC361" s="228"/>
      <c r="ND361" s="228"/>
      <c r="NE361" s="228"/>
      <c r="NF361" s="228"/>
      <c r="NG361" s="228"/>
      <c r="NH361" s="228"/>
      <c r="NI361" s="228"/>
      <c r="NJ361" s="228"/>
      <c r="NK361" s="228"/>
      <c r="NL361" s="228"/>
      <c r="NM361" s="228"/>
      <c r="NN361" s="228"/>
      <c r="NO361" s="228"/>
      <c r="NP361" s="228"/>
      <c r="NQ361" s="228"/>
      <c r="NR361" s="228"/>
      <c r="NS361" s="228"/>
      <c r="NT361" s="228"/>
      <c r="NU361" s="228"/>
      <c r="NV361" s="228"/>
      <c r="NW361" s="228"/>
      <c r="NX361" s="228"/>
      <c r="NY361" s="228"/>
      <c r="NZ361" s="228"/>
      <c r="OA361" s="228"/>
      <c r="OB361" s="228"/>
      <c r="OC361" s="228"/>
      <c r="OD361" s="228"/>
      <c r="OE361" s="228"/>
      <c r="OF361" s="228"/>
      <c r="OG361" s="228"/>
      <c r="OH361" s="228"/>
      <c r="OI361" s="228"/>
      <c r="OJ361" s="228"/>
      <c r="OK361" s="228"/>
      <c r="OL361" s="228"/>
      <c r="OM361" s="228"/>
      <c r="ON361" s="228"/>
      <c r="OO361" s="228"/>
      <c r="OP361" s="228"/>
      <c r="OQ361" s="228"/>
      <c r="OR361" s="228"/>
      <c r="OS361" s="228"/>
      <c r="OT361" s="228"/>
      <c r="OU361" s="228"/>
      <c r="OV361" s="228"/>
      <c r="OW361" s="228"/>
      <c r="OX361" s="228"/>
      <c r="OY361" s="228"/>
      <c r="OZ361" s="228"/>
      <c r="PA361" s="228"/>
      <c r="PB361" s="228"/>
      <c r="PC361" s="228"/>
      <c r="PD361" s="228"/>
      <c r="PE361" s="228"/>
      <c r="PF361" s="228"/>
      <c r="PG361" s="228"/>
      <c r="PH361" s="228"/>
      <c r="PI361" s="228"/>
      <c r="PJ361" s="228"/>
      <c r="PK361" s="228"/>
      <c r="PL361" s="228"/>
      <c r="PM361" s="228"/>
      <c r="PN361" s="228"/>
      <c r="PO361" s="228"/>
      <c r="PP361" s="228"/>
      <c r="PQ361" s="228"/>
      <c r="PR361" s="228"/>
      <c r="PS361" s="228"/>
      <c r="PT361" s="228"/>
      <c r="PU361" s="228"/>
      <c r="PV361" s="228"/>
      <c r="PW361" s="228"/>
      <c r="PX361" s="228"/>
      <c r="PY361" s="228"/>
      <c r="PZ361" s="228"/>
      <c r="QA361" s="228"/>
      <c r="QB361" s="228"/>
      <c r="QC361" s="228"/>
      <c r="QD361" s="228"/>
      <c r="QE361" s="228"/>
      <c r="QF361" s="228"/>
      <c r="QG361" s="228"/>
      <c r="QH361" s="228"/>
      <c r="QI361" s="228"/>
      <c r="QJ361" s="228"/>
      <c r="QK361" s="228"/>
      <c r="QL361" s="228"/>
      <c r="QM361" s="228"/>
      <c r="QN361" s="228"/>
      <c r="QO361" s="228"/>
      <c r="QP361" s="228"/>
      <c r="QQ361" s="228"/>
      <c r="QR361" s="228"/>
      <c r="QS361" s="228"/>
      <c r="QT361" s="228"/>
      <c r="QU361" s="228"/>
      <c r="QV361" s="228"/>
      <c r="QW361" s="228"/>
      <c r="QX361" s="228"/>
      <c r="QY361" s="228"/>
      <c r="QZ361" s="228"/>
      <c r="RA361" s="228"/>
      <c r="RB361" s="228"/>
      <c r="RC361" s="228"/>
      <c r="RD361" s="228"/>
      <c r="RE361" s="228"/>
      <c r="RF361" s="228"/>
      <c r="RG361" s="228"/>
      <c r="RH361" s="228"/>
      <c r="RI361" s="228"/>
      <c r="RJ361" s="228"/>
      <c r="RK361" s="228"/>
      <c r="RL361" s="228"/>
      <c r="RM361" s="228"/>
      <c r="RN361" s="228"/>
      <c r="RO361" s="228"/>
      <c r="RP361" s="228"/>
      <c r="RQ361" s="228"/>
      <c r="RR361" s="228"/>
      <c r="RS361" s="228"/>
      <c r="RT361" s="228"/>
      <c r="RU361" s="228"/>
      <c r="RV361" s="228"/>
      <c r="RW361" s="228"/>
      <c r="RX361" s="228"/>
      <c r="RY361" s="228"/>
      <c r="RZ361" s="228"/>
      <c r="SA361" s="228"/>
      <c r="SB361" s="228"/>
      <c r="SC361" s="228"/>
      <c r="SD361" s="228"/>
      <c r="SE361" s="228"/>
      <c r="SF361" s="228"/>
      <c r="SG361" s="228"/>
      <c r="SH361" s="228"/>
      <c r="SI361" s="228"/>
      <c r="SJ361" s="228"/>
      <c r="SK361" s="228"/>
      <c r="SL361" s="228"/>
      <c r="SM361" s="228"/>
      <c r="SN361" s="228"/>
      <c r="SO361" s="228"/>
      <c r="SP361" s="228"/>
      <c r="SQ361" s="228"/>
      <c r="SR361" s="228"/>
      <c r="SS361" s="228"/>
      <c r="ST361" s="228"/>
      <c r="SU361" s="228"/>
      <c r="SV361" s="228"/>
      <c r="SW361" s="228"/>
      <c r="SX361" s="228"/>
      <c r="SY361" s="228"/>
      <c r="SZ361" s="228"/>
      <c r="TA361" s="228"/>
      <c r="TB361" s="228"/>
      <c r="TC361" s="228"/>
      <c r="TD361" s="228"/>
      <c r="TE361" s="228"/>
      <c r="TF361" s="228"/>
      <c r="TG361" s="228"/>
      <c r="TH361" s="228"/>
      <c r="TI361" s="228"/>
      <c r="TJ361" s="228"/>
      <c r="TK361" s="228"/>
      <c r="TL361" s="228"/>
      <c r="TM361" s="228"/>
      <c r="TN361" s="228"/>
      <c r="TO361" s="228"/>
      <c r="TP361" s="228"/>
      <c r="TQ361" s="228"/>
      <c r="TR361" s="228"/>
      <c r="TS361" s="228"/>
      <c r="TT361" s="228"/>
      <c r="TU361" s="228"/>
      <c r="TV361" s="228"/>
      <c r="TW361" s="228"/>
      <c r="TX361" s="228"/>
      <c r="TY361" s="228"/>
      <c r="TZ361" s="228"/>
      <c r="UA361" s="228"/>
      <c r="UB361" s="228"/>
      <c r="UC361" s="228"/>
      <c r="UD361" s="228"/>
      <c r="UE361" s="228"/>
      <c r="UF361" s="228"/>
      <c r="UG361" s="228"/>
      <c r="UH361" s="228"/>
      <c r="UI361" s="228"/>
      <c r="UJ361" s="228"/>
      <c r="UK361" s="228"/>
      <c r="UL361" s="228"/>
      <c r="UM361" s="228"/>
      <c r="UN361" s="228"/>
      <c r="UO361" s="228"/>
      <c r="UP361" s="228"/>
      <c r="UQ361" s="228"/>
      <c r="UR361" s="228"/>
      <c r="US361" s="228"/>
      <c r="UT361" s="228"/>
      <c r="UU361" s="228"/>
      <c r="UV361" s="228"/>
      <c r="UW361" s="228"/>
      <c r="UX361" s="228"/>
      <c r="UY361" s="228"/>
      <c r="UZ361" s="228"/>
      <c r="VA361" s="228"/>
      <c r="VB361" s="228"/>
      <c r="VC361" s="228"/>
      <c r="VD361" s="228"/>
      <c r="VE361" s="228"/>
      <c r="VF361" s="228"/>
      <c r="VG361" s="228"/>
      <c r="VH361" s="228"/>
      <c r="VI361" s="228"/>
      <c r="VJ361" s="228"/>
      <c r="VK361" s="228"/>
      <c r="VL361" s="228"/>
      <c r="VM361" s="228"/>
      <c r="VN361" s="228"/>
      <c r="VO361" s="228"/>
      <c r="VP361" s="228"/>
      <c r="VQ361" s="228"/>
      <c r="VR361" s="228"/>
      <c r="VS361" s="228"/>
      <c r="VT361" s="228"/>
      <c r="VU361" s="228"/>
      <c r="VV361" s="228"/>
      <c r="VW361" s="228"/>
      <c r="VX361" s="228"/>
      <c r="VY361" s="228"/>
      <c r="VZ361" s="228"/>
      <c r="WA361" s="228"/>
      <c r="WB361" s="228"/>
      <c r="WC361" s="228"/>
      <c r="WD361" s="228"/>
      <c r="WE361" s="228"/>
      <c r="WF361" s="228"/>
      <c r="WG361" s="228"/>
      <c r="WH361" s="228"/>
      <c r="WI361" s="228"/>
      <c r="WJ361" s="228"/>
      <c r="WK361" s="228"/>
      <c r="WL361" s="228"/>
      <c r="WM361" s="228"/>
      <c r="WN361" s="228"/>
      <c r="WO361" s="228"/>
      <c r="WP361" s="228"/>
      <c r="WQ361" s="228"/>
      <c r="WR361" s="228"/>
      <c r="WS361" s="228"/>
      <c r="WT361" s="228"/>
      <c r="WU361" s="228"/>
      <c r="WV361" s="228"/>
      <c r="WW361" s="228"/>
      <c r="WX361" s="228"/>
      <c r="WY361" s="228"/>
      <c r="WZ361" s="228"/>
      <c r="XA361" s="228"/>
      <c r="XB361" s="228"/>
      <c r="XC361" s="228"/>
      <c r="XD361" s="228"/>
      <c r="XE361" s="228"/>
      <c r="XF361" s="228"/>
      <c r="XG361" s="228"/>
      <c r="XH361" s="228"/>
      <c r="XI361" s="228"/>
      <c r="XJ361" s="228"/>
      <c r="XK361" s="228"/>
      <c r="XL361" s="228"/>
      <c r="XM361" s="228"/>
      <c r="XN361" s="228"/>
      <c r="XO361" s="228"/>
      <c r="XP361" s="228"/>
      <c r="XQ361" s="228"/>
      <c r="XR361" s="228"/>
      <c r="XS361" s="228"/>
      <c r="XT361" s="228"/>
      <c r="XU361" s="228"/>
      <c r="XV361" s="228"/>
      <c r="XW361" s="228"/>
      <c r="XX361" s="228"/>
      <c r="XY361" s="228"/>
      <c r="XZ361" s="228"/>
      <c r="YA361" s="228"/>
      <c r="YB361" s="228"/>
      <c r="YC361" s="228"/>
      <c r="YD361" s="228"/>
      <c r="YE361" s="228"/>
      <c r="YF361" s="228"/>
      <c r="YG361" s="228"/>
      <c r="YH361" s="228"/>
      <c r="YI361" s="228"/>
      <c r="YJ361" s="228"/>
      <c r="YK361" s="228"/>
      <c r="YL361" s="228"/>
      <c r="YM361" s="228"/>
      <c r="YN361" s="228"/>
      <c r="YO361" s="228"/>
      <c r="YP361" s="228"/>
      <c r="YQ361" s="228"/>
      <c r="YR361" s="228"/>
      <c r="YS361" s="228"/>
      <c r="YT361" s="228"/>
      <c r="YU361" s="228"/>
      <c r="YV361" s="228"/>
      <c r="YW361" s="228"/>
      <c r="YX361" s="228"/>
      <c r="YY361" s="228"/>
      <c r="YZ361" s="228"/>
      <c r="ZA361" s="228"/>
      <c r="ZB361" s="228"/>
      <c r="ZC361" s="228"/>
      <c r="ZD361" s="228"/>
      <c r="ZE361" s="228"/>
      <c r="ZF361" s="228"/>
      <c r="ZG361" s="228"/>
      <c r="ZH361" s="228"/>
      <c r="ZI361" s="228"/>
      <c r="ZJ361" s="228"/>
      <c r="ZK361" s="228"/>
      <c r="ZL361" s="228"/>
      <c r="ZM361" s="228"/>
      <c r="ZN361" s="228"/>
      <c r="ZO361" s="228"/>
      <c r="ZP361" s="228"/>
      <c r="ZQ361" s="228"/>
      <c r="ZR361" s="228"/>
      <c r="ZS361" s="228"/>
      <c r="ZT361" s="228"/>
      <c r="ZU361" s="228"/>
      <c r="ZV361" s="228"/>
      <c r="ZW361" s="228"/>
      <c r="ZX361" s="228"/>
      <c r="ZY361" s="228"/>
      <c r="ZZ361" s="228"/>
      <c r="AAA361" s="228"/>
      <c r="AAB361" s="228"/>
      <c r="AAC361" s="228"/>
      <c r="AAD361" s="228"/>
      <c r="AAE361" s="228"/>
      <c r="AAF361" s="228"/>
      <c r="AAG361" s="228"/>
      <c r="AAH361" s="228"/>
      <c r="AAI361" s="228"/>
      <c r="AAJ361" s="228"/>
      <c r="AAK361" s="228"/>
      <c r="AAL361" s="228"/>
      <c r="AAM361" s="228"/>
      <c r="AAN361" s="228"/>
      <c r="AAO361" s="228"/>
      <c r="AAP361" s="228"/>
      <c r="AAQ361" s="228"/>
      <c r="AAR361" s="228"/>
      <c r="AAS361" s="228"/>
      <c r="AAT361" s="228"/>
      <c r="AAU361" s="228"/>
      <c r="AAV361" s="228"/>
      <c r="AAW361" s="228"/>
      <c r="AAX361" s="228"/>
      <c r="AAY361" s="228"/>
      <c r="AAZ361" s="228"/>
      <c r="ABA361" s="228"/>
      <c r="ABB361" s="228"/>
      <c r="ABC361" s="228"/>
      <c r="ABD361" s="228"/>
      <c r="ABE361" s="228"/>
      <c r="ABF361" s="228"/>
      <c r="ABG361" s="228"/>
      <c r="ABH361" s="228"/>
      <c r="ABI361" s="228"/>
      <c r="ABJ361" s="228"/>
      <c r="ABK361" s="228"/>
      <c r="ABL361" s="228"/>
      <c r="ABM361" s="228"/>
      <c r="ABN361" s="228"/>
      <c r="ABO361" s="228"/>
      <c r="ABP361" s="228"/>
      <c r="ABQ361" s="228"/>
      <c r="ABR361" s="228"/>
      <c r="ABS361" s="228"/>
      <c r="ABT361" s="228"/>
      <c r="ABU361" s="228"/>
      <c r="ABV361" s="228"/>
      <c r="ABW361" s="228"/>
      <c r="ABX361" s="228"/>
      <c r="ABY361" s="228"/>
      <c r="ABZ361" s="228"/>
      <c r="ACA361" s="228"/>
      <c r="ACB361" s="228"/>
      <c r="ACC361" s="228"/>
      <c r="ACD361" s="228"/>
      <c r="ACE361" s="228"/>
      <c r="ACF361" s="228"/>
      <c r="ACG361" s="228"/>
      <c r="ACH361" s="228"/>
      <c r="ACI361" s="228"/>
      <c r="ACJ361" s="228"/>
      <c r="ACK361" s="228"/>
      <c r="ACL361" s="228"/>
      <c r="ACM361" s="228"/>
      <c r="ACN361" s="228"/>
      <c r="ACO361" s="228"/>
      <c r="ACP361" s="228"/>
      <c r="ACQ361" s="228"/>
      <c r="ACR361" s="228"/>
      <c r="ACS361" s="228"/>
      <c r="ACT361" s="228"/>
      <c r="ACU361" s="228"/>
      <c r="ACV361" s="228"/>
      <c r="ACW361" s="228"/>
      <c r="ACX361" s="228"/>
      <c r="ACY361" s="228"/>
      <c r="ACZ361" s="228"/>
      <c r="ADA361" s="228"/>
      <c r="ADB361" s="228"/>
      <c r="ADC361" s="228"/>
      <c r="ADD361" s="228"/>
      <c r="ADE361" s="228"/>
      <c r="ADF361" s="228"/>
      <c r="ADG361" s="228"/>
      <c r="ADH361" s="228"/>
      <c r="ADI361" s="228"/>
      <c r="ADJ361" s="228"/>
      <c r="ADK361" s="228"/>
      <c r="ADL361" s="228"/>
      <c r="ADM361" s="228"/>
      <c r="ADN361" s="228"/>
      <c r="ADO361" s="228"/>
      <c r="ADP361" s="228"/>
      <c r="ADQ361" s="228"/>
      <c r="ADR361" s="228"/>
      <c r="ADS361" s="228"/>
      <c r="ADT361" s="228"/>
      <c r="ADU361" s="228"/>
      <c r="ADV361" s="228"/>
      <c r="ADW361" s="228"/>
      <c r="ADX361" s="228"/>
      <c r="ADY361" s="228"/>
      <c r="ADZ361" s="228"/>
      <c r="AEA361" s="228"/>
      <c r="AEB361" s="228"/>
      <c r="AEC361" s="228"/>
      <c r="AED361" s="228"/>
      <c r="AEE361" s="228"/>
      <c r="AEF361" s="228"/>
      <c r="AEG361" s="228"/>
      <c r="AEH361" s="228"/>
      <c r="AEI361" s="228"/>
      <c r="AEJ361" s="228"/>
      <c r="AEK361" s="228"/>
      <c r="AEL361" s="228"/>
      <c r="AEM361" s="228"/>
      <c r="AEN361" s="228"/>
      <c r="AEO361" s="228"/>
      <c r="AEP361" s="228"/>
      <c r="AEQ361" s="228"/>
      <c r="AER361" s="228"/>
      <c r="AES361" s="228"/>
      <c r="AET361" s="228"/>
      <c r="AEU361" s="228"/>
      <c r="AEV361" s="228"/>
      <c r="AEW361" s="228"/>
      <c r="AEX361" s="228"/>
      <c r="AEY361" s="228"/>
      <c r="AEZ361" s="228"/>
      <c r="AFA361" s="228"/>
      <c r="AFB361" s="228"/>
      <c r="AFC361" s="228"/>
      <c r="AFD361" s="228"/>
      <c r="AFE361" s="228"/>
      <c r="AFF361" s="228"/>
      <c r="AFG361" s="228"/>
      <c r="AFH361" s="228"/>
      <c r="AFI361" s="228"/>
      <c r="AFJ361" s="228"/>
      <c r="AFK361" s="228"/>
      <c r="AFL361" s="228"/>
      <c r="AFM361" s="228"/>
      <c r="AFN361" s="228"/>
      <c r="AFO361" s="228"/>
      <c r="AFP361" s="228"/>
      <c r="AFQ361" s="228"/>
      <c r="AFR361" s="228"/>
      <c r="AFS361" s="228"/>
      <c r="AFT361" s="228"/>
      <c r="AFU361" s="228"/>
      <c r="AFV361" s="228"/>
      <c r="AFW361" s="228"/>
      <c r="AFX361" s="228"/>
      <c r="AFY361" s="228"/>
      <c r="AFZ361" s="228"/>
      <c r="AGA361" s="228"/>
      <c r="AGB361" s="228"/>
      <c r="AGC361" s="228"/>
      <c r="AGD361" s="228"/>
      <c r="AGE361" s="228"/>
      <c r="AGF361" s="228"/>
      <c r="AGG361" s="228"/>
      <c r="AGH361" s="228"/>
      <c r="AGI361" s="228"/>
      <c r="AGJ361" s="228"/>
      <c r="AGK361" s="228"/>
      <c r="AGL361" s="228"/>
      <c r="AGM361" s="228"/>
      <c r="AGN361" s="228"/>
      <c r="AGO361" s="228"/>
      <c r="AGP361" s="228"/>
      <c r="AGQ361" s="228"/>
      <c r="AGR361" s="228"/>
      <c r="AGS361" s="228"/>
      <c r="AGT361" s="228"/>
      <c r="AGU361" s="228"/>
      <c r="AGV361" s="228"/>
      <c r="AGW361" s="228"/>
      <c r="AGX361" s="228"/>
      <c r="AGY361" s="228"/>
      <c r="AGZ361" s="228"/>
      <c r="AHA361" s="228"/>
      <c r="AHB361" s="228"/>
      <c r="AHC361" s="228"/>
      <c r="AHD361" s="228"/>
      <c r="AHE361" s="228"/>
      <c r="AHF361" s="228"/>
      <c r="AHG361" s="228"/>
      <c r="AHH361" s="228"/>
      <c r="AHI361" s="228"/>
      <c r="AHJ361" s="228"/>
      <c r="AHK361" s="228"/>
      <c r="AHL361" s="228"/>
      <c r="AHM361" s="228"/>
      <c r="AHN361" s="228"/>
      <c r="AHO361" s="228"/>
      <c r="AHP361" s="228"/>
      <c r="AHQ361" s="228"/>
      <c r="AHR361" s="228"/>
      <c r="AHS361" s="228"/>
      <c r="AHT361" s="228"/>
      <c r="AHU361" s="228"/>
      <c r="AHV361" s="228"/>
      <c r="AHW361" s="228"/>
      <c r="AHX361" s="228"/>
      <c r="AHY361" s="228"/>
      <c r="AHZ361" s="228"/>
      <c r="AIA361" s="228"/>
      <c r="AIB361" s="228"/>
      <c r="AIC361" s="228"/>
      <c r="AID361" s="228"/>
      <c r="AIE361" s="228"/>
      <c r="AIF361" s="228"/>
      <c r="AIG361" s="228"/>
      <c r="AIH361" s="228"/>
      <c r="AII361" s="228"/>
      <c r="AIJ361" s="228"/>
      <c r="AIK361" s="228"/>
      <c r="AIL361" s="228"/>
      <c r="AIM361" s="228"/>
      <c r="AIN361" s="228"/>
      <c r="AIO361" s="228"/>
      <c r="AIP361" s="228"/>
      <c r="AIQ361" s="228"/>
      <c r="AIR361" s="228"/>
      <c r="AIS361" s="228"/>
      <c r="AIT361" s="228"/>
      <c r="AIU361" s="228"/>
      <c r="AIV361" s="228"/>
      <c r="AIW361" s="228"/>
      <c r="AIX361" s="228"/>
      <c r="AIY361" s="228"/>
      <c r="AIZ361" s="228"/>
      <c r="AJA361" s="228"/>
      <c r="AJB361" s="228"/>
      <c r="AJC361" s="228"/>
      <c r="AJD361" s="228"/>
      <c r="AJE361" s="228"/>
      <c r="AJF361" s="228"/>
      <c r="AJG361" s="228"/>
      <c r="AJH361" s="228"/>
      <c r="AJI361" s="228"/>
      <c r="AJJ361" s="228"/>
      <c r="AJK361" s="228"/>
      <c r="AJL361" s="228"/>
      <c r="AJM361" s="228"/>
      <c r="AJN361" s="228"/>
      <c r="AJO361" s="228"/>
      <c r="AJP361" s="228"/>
      <c r="AJQ361" s="228"/>
      <c r="AJR361" s="228"/>
      <c r="AJS361" s="228"/>
      <c r="AJT361" s="228"/>
      <c r="AJU361" s="228"/>
      <c r="AJV361" s="228"/>
      <c r="AJW361" s="228"/>
      <c r="AJX361" s="228"/>
      <c r="AJY361" s="228"/>
      <c r="AJZ361" s="228"/>
      <c r="AKA361" s="228"/>
      <c r="AKB361" s="228"/>
      <c r="AKC361" s="228"/>
      <c r="AKD361" s="228"/>
      <c r="AKE361" s="228"/>
      <c r="AKF361" s="228"/>
      <c r="AKG361" s="228"/>
      <c r="AKH361" s="228"/>
      <c r="AKI361" s="228"/>
      <c r="AKJ361" s="228"/>
      <c r="AKK361" s="228"/>
      <c r="AKL361" s="228"/>
      <c r="AKM361" s="228"/>
      <c r="AKN361" s="228"/>
      <c r="AKO361" s="228"/>
      <c r="AKP361" s="228"/>
      <c r="AKQ361" s="228"/>
      <c r="AKR361" s="228"/>
      <c r="AKS361" s="228"/>
      <c r="AKT361" s="228"/>
      <c r="AKU361" s="228"/>
      <c r="AKV361" s="228"/>
      <c r="AKW361" s="228"/>
      <c r="AKX361" s="228"/>
      <c r="AKY361" s="228"/>
      <c r="AKZ361" s="228"/>
      <c r="ALA361" s="228"/>
      <c r="ALB361" s="228"/>
      <c r="ALC361" s="228"/>
      <c r="ALD361" s="228"/>
      <c r="ALE361" s="228"/>
      <c r="ALF361" s="228"/>
      <c r="ALG361" s="228"/>
      <c r="ALH361" s="228"/>
      <c r="ALI361" s="228"/>
      <c r="ALJ361" s="228"/>
      <c r="ALK361" s="228"/>
      <c r="ALL361" s="228"/>
      <c r="ALM361" s="228"/>
      <c r="ALN361" s="228"/>
      <c r="ALO361" s="228"/>
      <c r="ALP361" s="228"/>
      <c r="ALQ361" s="228"/>
      <c r="ALR361" s="228"/>
      <c r="ALS361" s="228"/>
      <c r="ALT361" s="228"/>
      <c r="ALU361" s="228"/>
      <c r="ALV361" s="228"/>
      <c r="ALW361" s="228"/>
      <c r="ALX361" s="228"/>
      <c r="ALY361" s="228"/>
      <c r="ALZ361" s="228"/>
      <c r="AMA361" s="228"/>
      <c r="AMB361" s="228"/>
      <c r="AMC361" s="228"/>
      <c r="AMD361" s="228"/>
      <c r="AME361" s="228"/>
      <c r="AMF361" s="228"/>
      <c r="AMG361" s="228"/>
      <c r="AMH361" s="228"/>
      <c r="AMI361" s="228"/>
      <c r="AMJ361" s="228"/>
      <c r="AMK361" s="228"/>
      <c r="AML361" s="228"/>
      <c r="AMM361" s="228"/>
      <c r="AMN361" s="228"/>
      <c r="AMO361" s="228"/>
      <c r="AMP361" s="228"/>
      <c r="AMQ361" s="228"/>
      <c r="AMR361" s="228"/>
      <c r="AMS361" s="228"/>
      <c r="AMT361" s="228"/>
      <c r="AMU361" s="228"/>
      <c r="AMV361" s="228"/>
      <c r="AMW361" s="228"/>
      <c r="AMX361" s="228"/>
    </row>
    <row r="362" spans="1:1038" s="308" customFormat="1" ht="18" customHeight="1">
      <c r="A362" s="301" t="s">
        <v>1819</v>
      </c>
      <c r="B362" s="302" t="s">
        <v>1647</v>
      </c>
      <c r="C362" s="228"/>
      <c r="D362" s="303" t="s">
        <v>1279</v>
      </c>
      <c r="E362" s="228">
        <v>57</v>
      </c>
      <c r="F362" s="228">
        <v>3</v>
      </c>
      <c r="G362" s="304" t="str">
        <f t="shared" si="87"/>
        <v>57-3</v>
      </c>
      <c r="H362" s="228">
        <v>0</v>
      </c>
      <c r="I362" s="228">
        <v>82.5</v>
      </c>
      <c r="J362" s="226"/>
      <c r="K362" s="545" t="b">
        <f>IF(I363=1,IF(((VLOOKUP($G362,[1]Depth_Lookup!#REF!,9,FALSE))-(H362/100))=0,"Good",IF(((VLOOKUP($G362,[1]Depth_Lookup!$A$3:$J$550,9,FALSE))-(H362/100))&gt;0,"Too Short","Too Long")))</f>
        <v>0</v>
      </c>
      <c r="L362" s="171">
        <f>(VLOOKUP($G362,Depth_Lookup!$A$3:$J$410,10,FALSE))+(H362/100)</f>
        <v>136.08500000000001</v>
      </c>
      <c r="M362" s="171">
        <f>(VLOOKUP($G362,Depth_Lookup!$A$3:$J$410,10,FALSE))+(I362/100)</f>
        <v>136.91</v>
      </c>
      <c r="N362" s="231" t="s">
        <v>1830</v>
      </c>
      <c r="O362" s="228">
        <v>6</v>
      </c>
      <c r="P362" s="228" t="s">
        <v>853</v>
      </c>
      <c r="Q362" s="228" t="s">
        <v>125</v>
      </c>
      <c r="R362" s="304" t="str">
        <f t="shared" si="101"/>
        <v>SerpentinizedHarzburgite</v>
      </c>
      <c r="S362" s="228" t="s">
        <v>700</v>
      </c>
      <c r="T362" s="228" t="s">
        <v>700</v>
      </c>
      <c r="U362" s="228"/>
      <c r="V362" s="228"/>
      <c r="W362" s="228" t="s">
        <v>102</v>
      </c>
      <c r="X362" s="305">
        <f>VLOOKUP(W362,[2]definitions_list_lookup!$A$13:$B$19,2,0)</f>
        <v>5</v>
      </c>
      <c r="Y362" s="228" t="s">
        <v>90</v>
      </c>
      <c r="Z362" s="228" t="s">
        <v>91</v>
      </c>
      <c r="AA362" s="228"/>
      <c r="AB362" s="228"/>
      <c r="AC362" s="228"/>
      <c r="AD362" s="228"/>
      <c r="AE362" s="234"/>
      <c r="AF362" s="304" t="e">
        <f>VLOOKUP(AE362,[2]definitions_list_mag!$V$12:$W$15,2,0)</f>
        <v>#N/A</v>
      </c>
      <c r="AG362" s="241"/>
      <c r="AH362" s="228"/>
      <c r="AI362" s="244">
        <f t="shared" si="102"/>
        <v>71</v>
      </c>
      <c r="AJ362" s="228"/>
      <c r="AK362" s="228"/>
      <c r="AL362" s="228"/>
      <c r="AM362" s="228"/>
      <c r="AN362" s="228"/>
      <c r="AO362" s="244"/>
      <c r="AP362" s="228"/>
      <c r="AQ362" s="228"/>
      <c r="AR362" s="228"/>
      <c r="AS362" s="228"/>
      <c r="AT362" s="228"/>
      <c r="AU362" s="244">
        <v>3</v>
      </c>
      <c r="AV362" s="228">
        <v>2</v>
      </c>
      <c r="AW362" s="228">
        <v>1</v>
      </c>
      <c r="AX362" s="228" t="s">
        <v>110</v>
      </c>
      <c r="AY362" s="228" t="s">
        <v>103</v>
      </c>
      <c r="AZ362" s="228"/>
      <c r="BA362" s="244">
        <v>25</v>
      </c>
      <c r="BB362" s="228">
        <v>7</v>
      </c>
      <c r="BC362" s="228">
        <v>3</v>
      </c>
      <c r="BD362" s="228" t="s">
        <v>110</v>
      </c>
      <c r="BE362" s="228" t="s">
        <v>103</v>
      </c>
      <c r="BF362" s="228"/>
      <c r="BG362" s="244"/>
      <c r="BH362" s="228"/>
      <c r="BI362" s="228"/>
      <c r="BJ362" s="228"/>
      <c r="BK362" s="228"/>
      <c r="BL362" s="228"/>
      <c r="BM362" s="244">
        <v>1</v>
      </c>
      <c r="BN362" s="228"/>
      <c r="BO362" s="228"/>
      <c r="BP362" s="228"/>
      <c r="BQ362" s="228"/>
      <c r="BR362" s="228"/>
      <c r="BS362" s="228"/>
      <c r="BT362" s="228"/>
      <c r="BU362" s="228"/>
      <c r="BV362" s="228"/>
      <c r="BW362" s="228"/>
      <c r="BX362" s="228"/>
      <c r="BY362" s="244"/>
      <c r="BZ362" s="228"/>
      <c r="CA362" s="228"/>
      <c r="CB362" s="228"/>
      <c r="CC362" s="228"/>
      <c r="CD362" s="228"/>
      <c r="CE362" s="228"/>
      <c r="CF362" s="310">
        <f t="shared" si="103"/>
        <v>100</v>
      </c>
      <c r="CG362" s="251"/>
      <c r="CH362" s="246" t="s">
        <v>1329</v>
      </c>
      <c r="CI362" s="246">
        <v>90</v>
      </c>
      <c r="CJ362" s="246" t="s">
        <v>514</v>
      </c>
      <c r="CK362" s="247"/>
      <c r="CL362" s="248"/>
      <c r="CM362" s="248"/>
      <c r="CN362" s="248"/>
      <c r="CO362" s="248"/>
      <c r="CP362" s="248"/>
      <c r="CQ362" s="248"/>
      <c r="CR362" s="248"/>
      <c r="CS362" s="248"/>
      <c r="CT362" s="248"/>
      <c r="CU362" s="248"/>
      <c r="CV362" s="248"/>
      <c r="CW362" s="248"/>
      <c r="CX362" s="248"/>
      <c r="CY362" s="248"/>
      <c r="CZ362" s="248"/>
      <c r="DA362" s="248"/>
      <c r="DB362" s="248">
        <v>80</v>
      </c>
      <c r="DC362" s="244">
        <v>20</v>
      </c>
      <c r="DD362" s="248"/>
      <c r="DE362" s="248"/>
      <c r="DF362" s="248"/>
      <c r="DG362" s="248"/>
      <c r="DH362" s="248"/>
      <c r="DI362" s="248"/>
      <c r="DJ362" s="248"/>
      <c r="DK362" s="306">
        <f t="shared" si="104"/>
        <v>100</v>
      </c>
      <c r="DL362" s="245"/>
      <c r="DM362" s="248"/>
      <c r="DN362" s="248"/>
      <c r="DO362" s="307"/>
      <c r="DQ362" s="245"/>
      <c r="DR362" s="307"/>
      <c r="DS362" s="245"/>
      <c r="DT362" s="262" t="s">
        <v>1825</v>
      </c>
      <c r="DU362" s="249"/>
      <c r="DV362" s="249"/>
      <c r="DW362" s="311" t="e">
        <f>VLOOKUP(P362,[2]definitions_list_lookup!$K$30:$L$54,2,0)</f>
        <v>#N/A</v>
      </c>
      <c r="DX362" s="268" t="s">
        <v>1716</v>
      </c>
      <c r="DY362" s="268" t="s">
        <v>1832</v>
      </c>
      <c r="DZ362" s="482"/>
      <c r="EA362" s="312"/>
      <c r="EB362" s="249"/>
      <c r="EC362" s="312"/>
      <c r="ED362" s="229" t="s">
        <v>2517</v>
      </c>
      <c r="EE362" s="313"/>
      <c r="EF362" s="314"/>
      <c r="EG362" s="313"/>
      <c r="EH362" s="315"/>
      <c r="EI362" s="316"/>
      <c r="EJ362" s="317"/>
      <c r="EK362" s="318"/>
      <c r="EL362" s="313"/>
      <c r="EM362" s="315"/>
      <c r="EN362" s="315"/>
      <c r="EO362" s="319"/>
      <c r="EP362" s="319"/>
      <c r="EQ362" s="319"/>
      <c r="ER362" s="319"/>
      <c r="ES362" s="319"/>
      <c r="ET362" s="319"/>
      <c r="EU362" s="319"/>
      <c r="EV362" s="320"/>
      <c r="EW362" s="320"/>
      <c r="EX362" s="320"/>
      <c r="EY362" s="320"/>
      <c r="EZ362" s="192" t="e">
        <f t="shared" si="88"/>
        <v>#DIV/0!</v>
      </c>
      <c r="FA362" s="192" t="e">
        <f t="shared" si="89"/>
        <v>#DIV/0!</v>
      </c>
      <c r="FB362" s="192" t="e">
        <f t="shared" si="90"/>
        <v>#DIV/0!</v>
      </c>
      <c r="FC362" s="192" t="e">
        <f t="shared" si="91"/>
        <v>#DIV/0!</v>
      </c>
      <c r="FD362" s="192" t="e">
        <f t="shared" si="92"/>
        <v>#DIV/0!</v>
      </c>
      <c r="FE362" s="193" t="e">
        <f t="shared" si="93"/>
        <v>#DIV/0!</v>
      </c>
      <c r="FF362" s="194" t="e">
        <f t="shared" si="94"/>
        <v>#DIV/0!</v>
      </c>
      <c r="FG362" s="319"/>
      <c r="FH362" s="315"/>
      <c r="FI362" s="778">
        <f t="shared" si="95"/>
        <v>0</v>
      </c>
      <c r="FJ362" s="779" t="e">
        <f t="shared" si="96"/>
        <v>#DIV/0!</v>
      </c>
      <c r="FK362" s="779" t="e">
        <f t="shared" si="97"/>
        <v>#DIV/0!</v>
      </c>
      <c r="FL362" s="780" t="e">
        <f t="shared" si="98"/>
        <v>#DIV/0!</v>
      </c>
      <c r="FM362" s="169" t="e">
        <f t="shared" si="99"/>
        <v>#DIV/0!</v>
      </c>
      <c r="FN362" s="783" t="e">
        <f t="shared" si="100"/>
        <v>#DIV/0!</v>
      </c>
      <c r="FO362" s="228"/>
      <c r="FP362" s="228"/>
      <c r="FQ362" s="228"/>
      <c r="FR362" s="228"/>
      <c r="FS362" s="228"/>
      <c r="FT362" s="228"/>
      <c r="FU362" s="228"/>
      <c r="FV362" s="228"/>
      <c r="FW362" s="228"/>
      <c r="FX362" s="228"/>
      <c r="FY362" s="228"/>
      <c r="FZ362" s="228"/>
      <c r="GA362" s="228"/>
      <c r="GB362" s="228"/>
      <c r="GC362" s="228"/>
      <c r="GD362" s="228"/>
      <c r="GE362" s="228"/>
      <c r="GF362" s="228"/>
      <c r="GG362" s="228"/>
      <c r="GH362" s="228"/>
      <c r="GI362" s="228"/>
      <c r="GJ362" s="228"/>
      <c r="GK362" s="228"/>
      <c r="GL362" s="228"/>
      <c r="GM362" s="228"/>
      <c r="GN362" s="228"/>
      <c r="GO362" s="228"/>
      <c r="GP362" s="228"/>
      <c r="GQ362" s="228"/>
      <c r="GR362" s="228"/>
      <c r="GS362" s="228"/>
      <c r="GT362" s="228"/>
      <c r="GU362" s="228"/>
      <c r="GV362" s="228"/>
      <c r="GW362" s="228"/>
      <c r="GX362" s="228"/>
      <c r="GY362" s="228"/>
      <c r="GZ362" s="228"/>
      <c r="HA362" s="228"/>
      <c r="HB362" s="228"/>
      <c r="HC362" s="228"/>
      <c r="HD362" s="228"/>
      <c r="HE362" s="228"/>
      <c r="HF362" s="228"/>
      <c r="HG362" s="228"/>
      <c r="HH362" s="228"/>
      <c r="HI362" s="228"/>
      <c r="HJ362" s="228"/>
      <c r="HK362" s="228"/>
      <c r="HL362" s="228"/>
      <c r="HM362" s="228"/>
      <c r="HN362" s="228"/>
      <c r="HO362" s="228"/>
      <c r="HP362" s="228"/>
      <c r="HQ362" s="228"/>
      <c r="HR362" s="228"/>
      <c r="HS362" s="228"/>
      <c r="HT362" s="228"/>
      <c r="HU362" s="228"/>
      <c r="HV362" s="228"/>
      <c r="HW362" s="228"/>
      <c r="HX362" s="228"/>
      <c r="HY362" s="228"/>
      <c r="HZ362" s="228"/>
      <c r="IA362" s="228"/>
      <c r="IB362" s="228"/>
      <c r="IC362" s="228"/>
      <c r="ID362" s="228"/>
      <c r="IE362" s="228"/>
      <c r="IF362" s="228"/>
      <c r="IG362" s="228"/>
      <c r="IH362" s="228"/>
      <c r="II362" s="228"/>
      <c r="IJ362" s="228"/>
      <c r="IK362" s="228"/>
      <c r="IL362" s="228"/>
      <c r="IM362" s="228"/>
      <c r="IN362" s="228"/>
      <c r="IO362" s="228"/>
      <c r="IP362" s="228"/>
      <c r="IQ362" s="228"/>
      <c r="IR362" s="228"/>
      <c r="IS362" s="228"/>
      <c r="IT362" s="228"/>
      <c r="IU362" s="228"/>
      <c r="IV362" s="228"/>
      <c r="IW362" s="228"/>
      <c r="IX362" s="228"/>
      <c r="IY362" s="228"/>
      <c r="IZ362" s="228"/>
      <c r="JA362" s="228"/>
      <c r="JB362" s="228"/>
      <c r="JC362" s="228"/>
      <c r="JD362" s="228"/>
      <c r="JE362" s="228"/>
      <c r="JF362" s="228"/>
      <c r="JG362" s="228"/>
      <c r="JH362" s="228"/>
      <c r="JI362" s="228"/>
      <c r="JJ362" s="228"/>
      <c r="JK362" s="228"/>
      <c r="JL362" s="228"/>
      <c r="JM362" s="228"/>
      <c r="JN362" s="228"/>
      <c r="JO362" s="228"/>
      <c r="JP362" s="228"/>
      <c r="JQ362" s="228"/>
      <c r="JR362" s="228"/>
      <c r="JS362" s="228"/>
      <c r="JT362" s="228"/>
      <c r="JU362" s="228"/>
      <c r="JV362" s="228"/>
      <c r="JW362" s="228"/>
      <c r="JX362" s="228"/>
      <c r="JY362" s="228"/>
      <c r="JZ362" s="228"/>
      <c r="KA362" s="228"/>
      <c r="KB362" s="228"/>
      <c r="KC362" s="228"/>
      <c r="KD362" s="228"/>
      <c r="KE362" s="228"/>
      <c r="KF362" s="228"/>
      <c r="KG362" s="228"/>
      <c r="KH362" s="228"/>
      <c r="KI362" s="228"/>
      <c r="KJ362" s="228"/>
      <c r="KK362" s="228"/>
      <c r="KL362" s="228"/>
      <c r="KM362" s="228"/>
      <c r="KN362" s="228"/>
      <c r="KO362" s="228"/>
      <c r="KP362" s="228"/>
      <c r="KQ362" s="228"/>
      <c r="KR362" s="228"/>
      <c r="KS362" s="228"/>
      <c r="KT362" s="228"/>
      <c r="KU362" s="228"/>
      <c r="KV362" s="228"/>
      <c r="KW362" s="228"/>
      <c r="KX362" s="228"/>
      <c r="KY362" s="228"/>
      <c r="KZ362" s="228"/>
      <c r="LA362" s="228"/>
      <c r="LB362" s="228"/>
      <c r="LC362" s="228"/>
      <c r="LD362" s="228"/>
      <c r="LE362" s="228"/>
      <c r="LF362" s="228"/>
      <c r="LG362" s="228"/>
      <c r="LH362" s="228"/>
      <c r="LI362" s="228"/>
      <c r="LJ362" s="228"/>
      <c r="LK362" s="228"/>
      <c r="LL362" s="228"/>
      <c r="LM362" s="228"/>
      <c r="LN362" s="228"/>
      <c r="LO362" s="228"/>
      <c r="LP362" s="228"/>
      <c r="LQ362" s="228"/>
      <c r="LR362" s="228"/>
      <c r="LS362" s="228"/>
      <c r="LT362" s="228"/>
      <c r="LU362" s="228"/>
      <c r="LV362" s="228"/>
      <c r="LW362" s="228"/>
      <c r="LX362" s="228"/>
      <c r="LY362" s="228"/>
      <c r="LZ362" s="228"/>
      <c r="MA362" s="228"/>
      <c r="MB362" s="228"/>
      <c r="MC362" s="228"/>
      <c r="MD362" s="228"/>
      <c r="ME362" s="228"/>
      <c r="MF362" s="228"/>
      <c r="MG362" s="228"/>
      <c r="MH362" s="228"/>
      <c r="MI362" s="228"/>
      <c r="MJ362" s="228"/>
      <c r="MK362" s="228"/>
      <c r="ML362" s="228"/>
      <c r="MM362" s="228"/>
      <c r="MN362" s="228"/>
      <c r="MO362" s="228"/>
      <c r="MP362" s="228"/>
      <c r="MQ362" s="228"/>
      <c r="MR362" s="228"/>
      <c r="MS362" s="228"/>
      <c r="MT362" s="228"/>
      <c r="MU362" s="228"/>
      <c r="MV362" s="228"/>
      <c r="MW362" s="228"/>
      <c r="MX362" s="228"/>
      <c r="MY362" s="228"/>
      <c r="MZ362" s="228"/>
      <c r="NA362" s="228"/>
      <c r="NB362" s="228"/>
      <c r="NC362" s="228"/>
      <c r="ND362" s="228"/>
      <c r="NE362" s="228"/>
      <c r="NF362" s="228"/>
      <c r="NG362" s="228"/>
      <c r="NH362" s="228"/>
      <c r="NI362" s="228"/>
      <c r="NJ362" s="228"/>
      <c r="NK362" s="228"/>
      <c r="NL362" s="228"/>
      <c r="NM362" s="228"/>
      <c r="NN362" s="228"/>
      <c r="NO362" s="228"/>
      <c r="NP362" s="228"/>
      <c r="NQ362" s="228"/>
      <c r="NR362" s="228"/>
      <c r="NS362" s="228"/>
      <c r="NT362" s="228"/>
      <c r="NU362" s="228"/>
      <c r="NV362" s="228"/>
      <c r="NW362" s="228"/>
      <c r="NX362" s="228"/>
      <c r="NY362" s="228"/>
      <c r="NZ362" s="228"/>
      <c r="OA362" s="228"/>
      <c r="OB362" s="228"/>
      <c r="OC362" s="228"/>
      <c r="OD362" s="228"/>
      <c r="OE362" s="228"/>
      <c r="OF362" s="228"/>
      <c r="OG362" s="228"/>
      <c r="OH362" s="228"/>
      <c r="OI362" s="228"/>
      <c r="OJ362" s="228"/>
      <c r="OK362" s="228"/>
      <c r="OL362" s="228"/>
      <c r="OM362" s="228"/>
      <c r="ON362" s="228"/>
      <c r="OO362" s="228"/>
      <c r="OP362" s="228"/>
      <c r="OQ362" s="228"/>
      <c r="OR362" s="228"/>
      <c r="OS362" s="228"/>
      <c r="OT362" s="228"/>
      <c r="OU362" s="228"/>
      <c r="OV362" s="228"/>
      <c r="OW362" s="228"/>
      <c r="OX362" s="228"/>
      <c r="OY362" s="228"/>
      <c r="OZ362" s="228"/>
      <c r="PA362" s="228"/>
      <c r="PB362" s="228"/>
      <c r="PC362" s="228"/>
      <c r="PD362" s="228"/>
      <c r="PE362" s="228"/>
      <c r="PF362" s="228"/>
      <c r="PG362" s="228"/>
      <c r="PH362" s="228"/>
      <c r="PI362" s="228"/>
      <c r="PJ362" s="228"/>
      <c r="PK362" s="228"/>
      <c r="PL362" s="228"/>
      <c r="PM362" s="228"/>
      <c r="PN362" s="228"/>
      <c r="PO362" s="228"/>
      <c r="PP362" s="228"/>
      <c r="PQ362" s="228"/>
      <c r="PR362" s="228"/>
      <c r="PS362" s="228"/>
      <c r="PT362" s="228"/>
      <c r="PU362" s="228"/>
      <c r="PV362" s="228"/>
      <c r="PW362" s="228"/>
      <c r="PX362" s="228"/>
      <c r="PY362" s="228"/>
      <c r="PZ362" s="228"/>
      <c r="QA362" s="228"/>
      <c r="QB362" s="228"/>
      <c r="QC362" s="228"/>
      <c r="QD362" s="228"/>
      <c r="QE362" s="228"/>
      <c r="QF362" s="228"/>
      <c r="QG362" s="228"/>
      <c r="QH362" s="228"/>
      <c r="QI362" s="228"/>
      <c r="QJ362" s="228"/>
      <c r="QK362" s="228"/>
      <c r="QL362" s="228"/>
      <c r="QM362" s="228"/>
      <c r="QN362" s="228"/>
      <c r="QO362" s="228"/>
      <c r="QP362" s="228"/>
      <c r="QQ362" s="228"/>
      <c r="QR362" s="228"/>
      <c r="QS362" s="228"/>
      <c r="QT362" s="228"/>
      <c r="QU362" s="228"/>
      <c r="QV362" s="228"/>
      <c r="QW362" s="228"/>
      <c r="QX362" s="228"/>
      <c r="QY362" s="228"/>
      <c r="QZ362" s="228"/>
      <c r="RA362" s="228"/>
      <c r="RB362" s="228"/>
      <c r="RC362" s="228"/>
      <c r="RD362" s="228"/>
      <c r="RE362" s="228"/>
      <c r="RF362" s="228"/>
      <c r="RG362" s="228"/>
      <c r="RH362" s="228"/>
      <c r="RI362" s="228"/>
      <c r="RJ362" s="228"/>
      <c r="RK362" s="228"/>
      <c r="RL362" s="228"/>
      <c r="RM362" s="228"/>
      <c r="RN362" s="228"/>
      <c r="RO362" s="228"/>
      <c r="RP362" s="228"/>
      <c r="RQ362" s="228"/>
      <c r="RR362" s="228"/>
      <c r="RS362" s="228"/>
      <c r="RT362" s="228"/>
      <c r="RU362" s="228"/>
      <c r="RV362" s="228"/>
      <c r="RW362" s="228"/>
      <c r="RX362" s="228"/>
      <c r="RY362" s="228"/>
      <c r="RZ362" s="228"/>
      <c r="SA362" s="228"/>
      <c r="SB362" s="228"/>
      <c r="SC362" s="228"/>
      <c r="SD362" s="228"/>
      <c r="SE362" s="228"/>
      <c r="SF362" s="228"/>
      <c r="SG362" s="228"/>
      <c r="SH362" s="228"/>
      <c r="SI362" s="228"/>
      <c r="SJ362" s="228"/>
      <c r="SK362" s="228"/>
      <c r="SL362" s="228"/>
      <c r="SM362" s="228"/>
      <c r="SN362" s="228"/>
      <c r="SO362" s="228"/>
      <c r="SP362" s="228"/>
      <c r="SQ362" s="228"/>
      <c r="SR362" s="228"/>
      <c r="SS362" s="228"/>
      <c r="ST362" s="228"/>
      <c r="SU362" s="228"/>
      <c r="SV362" s="228"/>
      <c r="SW362" s="228"/>
      <c r="SX362" s="228"/>
      <c r="SY362" s="228"/>
      <c r="SZ362" s="228"/>
      <c r="TA362" s="228"/>
      <c r="TB362" s="228"/>
      <c r="TC362" s="228"/>
      <c r="TD362" s="228"/>
      <c r="TE362" s="228"/>
      <c r="TF362" s="228"/>
      <c r="TG362" s="228"/>
      <c r="TH362" s="228"/>
      <c r="TI362" s="228"/>
      <c r="TJ362" s="228"/>
      <c r="TK362" s="228"/>
      <c r="TL362" s="228"/>
      <c r="TM362" s="228"/>
      <c r="TN362" s="228"/>
      <c r="TO362" s="228"/>
      <c r="TP362" s="228"/>
      <c r="TQ362" s="228"/>
      <c r="TR362" s="228"/>
      <c r="TS362" s="228"/>
      <c r="TT362" s="228"/>
      <c r="TU362" s="228"/>
      <c r="TV362" s="228"/>
      <c r="TW362" s="228"/>
      <c r="TX362" s="228"/>
      <c r="TY362" s="228"/>
      <c r="TZ362" s="228"/>
      <c r="UA362" s="228"/>
      <c r="UB362" s="228"/>
      <c r="UC362" s="228"/>
      <c r="UD362" s="228"/>
      <c r="UE362" s="228"/>
      <c r="UF362" s="228"/>
      <c r="UG362" s="228"/>
      <c r="UH362" s="228"/>
      <c r="UI362" s="228"/>
      <c r="UJ362" s="228"/>
      <c r="UK362" s="228"/>
      <c r="UL362" s="228"/>
      <c r="UM362" s="228"/>
      <c r="UN362" s="228"/>
      <c r="UO362" s="228"/>
      <c r="UP362" s="228"/>
      <c r="UQ362" s="228"/>
      <c r="UR362" s="228"/>
      <c r="US362" s="228"/>
      <c r="UT362" s="228"/>
      <c r="UU362" s="228"/>
      <c r="UV362" s="228"/>
      <c r="UW362" s="228"/>
      <c r="UX362" s="228"/>
      <c r="UY362" s="228"/>
      <c r="UZ362" s="228"/>
      <c r="VA362" s="228"/>
      <c r="VB362" s="228"/>
      <c r="VC362" s="228"/>
      <c r="VD362" s="228"/>
      <c r="VE362" s="228"/>
      <c r="VF362" s="228"/>
      <c r="VG362" s="228"/>
      <c r="VH362" s="228"/>
      <c r="VI362" s="228"/>
      <c r="VJ362" s="228"/>
      <c r="VK362" s="228"/>
      <c r="VL362" s="228"/>
      <c r="VM362" s="228"/>
      <c r="VN362" s="228"/>
      <c r="VO362" s="228"/>
      <c r="VP362" s="228"/>
      <c r="VQ362" s="228"/>
      <c r="VR362" s="228"/>
      <c r="VS362" s="228"/>
      <c r="VT362" s="228"/>
      <c r="VU362" s="228"/>
      <c r="VV362" s="228"/>
      <c r="VW362" s="228"/>
      <c r="VX362" s="228"/>
      <c r="VY362" s="228"/>
      <c r="VZ362" s="228"/>
      <c r="WA362" s="228"/>
      <c r="WB362" s="228"/>
      <c r="WC362" s="228"/>
      <c r="WD362" s="228"/>
      <c r="WE362" s="228"/>
      <c r="WF362" s="228"/>
      <c r="WG362" s="228"/>
      <c r="WH362" s="228"/>
      <c r="WI362" s="228"/>
      <c r="WJ362" s="228"/>
      <c r="WK362" s="228"/>
      <c r="WL362" s="228"/>
      <c r="WM362" s="228"/>
      <c r="WN362" s="228"/>
      <c r="WO362" s="228"/>
      <c r="WP362" s="228"/>
      <c r="WQ362" s="228"/>
      <c r="WR362" s="228"/>
      <c r="WS362" s="228"/>
      <c r="WT362" s="228"/>
      <c r="WU362" s="228"/>
      <c r="WV362" s="228"/>
      <c r="WW362" s="228"/>
      <c r="WX362" s="228"/>
      <c r="WY362" s="228"/>
      <c r="WZ362" s="228"/>
      <c r="XA362" s="228"/>
      <c r="XB362" s="228"/>
      <c r="XC362" s="228"/>
      <c r="XD362" s="228"/>
      <c r="XE362" s="228"/>
      <c r="XF362" s="228"/>
      <c r="XG362" s="228"/>
      <c r="XH362" s="228"/>
      <c r="XI362" s="228"/>
      <c r="XJ362" s="228"/>
      <c r="XK362" s="228"/>
      <c r="XL362" s="228"/>
      <c r="XM362" s="228"/>
      <c r="XN362" s="228"/>
      <c r="XO362" s="228"/>
      <c r="XP362" s="228"/>
      <c r="XQ362" s="228"/>
      <c r="XR362" s="228"/>
      <c r="XS362" s="228"/>
      <c r="XT362" s="228"/>
      <c r="XU362" s="228"/>
      <c r="XV362" s="228"/>
      <c r="XW362" s="228"/>
      <c r="XX362" s="228"/>
      <c r="XY362" s="228"/>
      <c r="XZ362" s="228"/>
      <c r="YA362" s="228"/>
      <c r="YB362" s="228"/>
      <c r="YC362" s="228"/>
      <c r="YD362" s="228"/>
      <c r="YE362" s="228"/>
      <c r="YF362" s="228"/>
      <c r="YG362" s="228"/>
      <c r="YH362" s="228"/>
      <c r="YI362" s="228"/>
      <c r="YJ362" s="228"/>
      <c r="YK362" s="228"/>
      <c r="YL362" s="228"/>
      <c r="YM362" s="228"/>
      <c r="YN362" s="228"/>
      <c r="YO362" s="228"/>
      <c r="YP362" s="228"/>
      <c r="YQ362" s="228"/>
      <c r="YR362" s="228"/>
      <c r="YS362" s="228"/>
      <c r="YT362" s="228"/>
      <c r="YU362" s="228"/>
      <c r="YV362" s="228"/>
      <c r="YW362" s="228"/>
      <c r="YX362" s="228"/>
      <c r="YY362" s="228"/>
      <c r="YZ362" s="228"/>
      <c r="ZA362" s="228"/>
      <c r="ZB362" s="228"/>
      <c r="ZC362" s="228"/>
      <c r="ZD362" s="228"/>
      <c r="ZE362" s="228"/>
      <c r="ZF362" s="228"/>
      <c r="ZG362" s="228"/>
      <c r="ZH362" s="228"/>
      <c r="ZI362" s="228"/>
      <c r="ZJ362" s="228"/>
      <c r="ZK362" s="228"/>
      <c r="ZL362" s="228"/>
      <c r="ZM362" s="228"/>
      <c r="ZN362" s="228"/>
      <c r="ZO362" s="228"/>
      <c r="ZP362" s="228"/>
      <c r="ZQ362" s="228"/>
      <c r="ZR362" s="228"/>
      <c r="ZS362" s="228"/>
      <c r="ZT362" s="228"/>
      <c r="ZU362" s="228"/>
      <c r="ZV362" s="228"/>
      <c r="ZW362" s="228"/>
      <c r="ZX362" s="228"/>
      <c r="ZY362" s="228"/>
      <c r="ZZ362" s="228"/>
      <c r="AAA362" s="228"/>
      <c r="AAB362" s="228"/>
      <c r="AAC362" s="228"/>
      <c r="AAD362" s="228"/>
      <c r="AAE362" s="228"/>
      <c r="AAF362" s="228"/>
      <c r="AAG362" s="228"/>
      <c r="AAH362" s="228"/>
      <c r="AAI362" s="228"/>
      <c r="AAJ362" s="228"/>
      <c r="AAK362" s="228"/>
      <c r="AAL362" s="228"/>
      <c r="AAM362" s="228"/>
      <c r="AAN362" s="228"/>
      <c r="AAO362" s="228"/>
      <c r="AAP362" s="228"/>
      <c r="AAQ362" s="228"/>
      <c r="AAR362" s="228"/>
      <c r="AAS362" s="228"/>
      <c r="AAT362" s="228"/>
      <c r="AAU362" s="228"/>
      <c r="AAV362" s="228"/>
      <c r="AAW362" s="228"/>
      <c r="AAX362" s="228"/>
      <c r="AAY362" s="228"/>
      <c r="AAZ362" s="228"/>
      <c r="ABA362" s="228"/>
      <c r="ABB362" s="228"/>
      <c r="ABC362" s="228"/>
      <c r="ABD362" s="228"/>
      <c r="ABE362" s="228"/>
      <c r="ABF362" s="228"/>
      <c r="ABG362" s="228"/>
      <c r="ABH362" s="228"/>
      <c r="ABI362" s="228"/>
      <c r="ABJ362" s="228"/>
      <c r="ABK362" s="228"/>
      <c r="ABL362" s="228"/>
      <c r="ABM362" s="228"/>
      <c r="ABN362" s="228"/>
      <c r="ABO362" s="228"/>
      <c r="ABP362" s="228"/>
      <c r="ABQ362" s="228"/>
      <c r="ABR362" s="228"/>
      <c r="ABS362" s="228"/>
      <c r="ABT362" s="228"/>
      <c r="ABU362" s="228"/>
      <c r="ABV362" s="228"/>
      <c r="ABW362" s="228"/>
      <c r="ABX362" s="228"/>
      <c r="ABY362" s="228"/>
      <c r="ABZ362" s="228"/>
      <c r="ACA362" s="228"/>
      <c r="ACB362" s="228"/>
      <c r="ACC362" s="228"/>
      <c r="ACD362" s="228"/>
      <c r="ACE362" s="228"/>
      <c r="ACF362" s="228"/>
      <c r="ACG362" s="228"/>
      <c r="ACH362" s="228"/>
      <c r="ACI362" s="228"/>
      <c r="ACJ362" s="228"/>
      <c r="ACK362" s="228"/>
      <c r="ACL362" s="228"/>
      <c r="ACM362" s="228"/>
      <c r="ACN362" s="228"/>
      <c r="ACO362" s="228"/>
      <c r="ACP362" s="228"/>
      <c r="ACQ362" s="228"/>
      <c r="ACR362" s="228"/>
      <c r="ACS362" s="228"/>
      <c r="ACT362" s="228"/>
      <c r="ACU362" s="228"/>
      <c r="ACV362" s="228"/>
      <c r="ACW362" s="228"/>
      <c r="ACX362" s="228"/>
      <c r="ACY362" s="228"/>
      <c r="ACZ362" s="228"/>
      <c r="ADA362" s="228"/>
      <c r="ADB362" s="228"/>
      <c r="ADC362" s="228"/>
      <c r="ADD362" s="228"/>
      <c r="ADE362" s="228"/>
      <c r="ADF362" s="228"/>
      <c r="ADG362" s="228"/>
      <c r="ADH362" s="228"/>
      <c r="ADI362" s="228"/>
      <c r="ADJ362" s="228"/>
      <c r="ADK362" s="228"/>
      <c r="ADL362" s="228"/>
      <c r="ADM362" s="228"/>
      <c r="ADN362" s="228"/>
      <c r="ADO362" s="228"/>
      <c r="ADP362" s="228"/>
      <c r="ADQ362" s="228"/>
      <c r="ADR362" s="228"/>
      <c r="ADS362" s="228"/>
      <c r="ADT362" s="228"/>
      <c r="ADU362" s="228"/>
      <c r="ADV362" s="228"/>
      <c r="ADW362" s="228"/>
      <c r="ADX362" s="228"/>
      <c r="ADY362" s="228"/>
      <c r="ADZ362" s="228"/>
      <c r="AEA362" s="228"/>
      <c r="AEB362" s="228"/>
      <c r="AEC362" s="228"/>
      <c r="AED362" s="228"/>
      <c r="AEE362" s="228"/>
      <c r="AEF362" s="228"/>
      <c r="AEG362" s="228"/>
      <c r="AEH362" s="228"/>
      <c r="AEI362" s="228"/>
      <c r="AEJ362" s="228"/>
      <c r="AEK362" s="228"/>
      <c r="AEL362" s="228"/>
      <c r="AEM362" s="228"/>
      <c r="AEN362" s="228"/>
      <c r="AEO362" s="228"/>
      <c r="AEP362" s="228"/>
      <c r="AEQ362" s="228"/>
      <c r="AER362" s="228"/>
      <c r="AES362" s="228"/>
      <c r="AET362" s="228"/>
      <c r="AEU362" s="228"/>
      <c r="AEV362" s="228"/>
      <c r="AEW362" s="228"/>
      <c r="AEX362" s="228"/>
      <c r="AEY362" s="228"/>
      <c r="AEZ362" s="228"/>
      <c r="AFA362" s="228"/>
      <c r="AFB362" s="228"/>
      <c r="AFC362" s="228"/>
      <c r="AFD362" s="228"/>
      <c r="AFE362" s="228"/>
      <c r="AFF362" s="228"/>
      <c r="AFG362" s="228"/>
      <c r="AFH362" s="228"/>
      <c r="AFI362" s="228"/>
      <c r="AFJ362" s="228"/>
      <c r="AFK362" s="228"/>
      <c r="AFL362" s="228"/>
      <c r="AFM362" s="228"/>
      <c r="AFN362" s="228"/>
      <c r="AFO362" s="228"/>
      <c r="AFP362" s="228"/>
      <c r="AFQ362" s="228"/>
      <c r="AFR362" s="228"/>
      <c r="AFS362" s="228"/>
      <c r="AFT362" s="228"/>
      <c r="AFU362" s="228"/>
      <c r="AFV362" s="228"/>
      <c r="AFW362" s="228"/>
      <c r="AFX362" s="228"/>
      <c r="AFY362" s="228"/>
      <c r="AFZ362" s="228"/>
      <c r="AGA362" s="228"/>
      <c r="AGB362" s="228"/>
      <c r="AGC362" s="228"/>
      <c r="AGD362" s="228"/>
      <c r="AGE362" s="228"/>
      <c r="AGF362" s="228"/>
      <c r="AGG362" s="228"/>
      <c r="AGH362" s="228"/>
      <c r="AGI362" s="228"/>
      <c r="AGJ362" s="228"/>
      <c r="AGK362" s="228"/>
      <c r="AGL362" s="228"/>
      <c r="AGM362" s="228"/>
      <c r="AGN362" s="228"/>
      <c r="AGO362" s="228"/>
      <c r="AGP362" s="228"/>
      <c r="AGQ362" s="228"/>
      <c r="AGR362" s="228"/>
      <c r="AGS362" s="228"/>
      <c r="AGT362" s="228"/>
      <c r="AGU362" s="228"/>
      <c r="AGV362" s="228"/>
      <c r="AGW362" s="228"/>
      <c r="AGX362" s="228"/>
      <c r="AGY362" s="228"/>
      <c r="AGZ362" s="228"/>
      <c r="AHA362" s="228"/>
      <c r="AHB362" s="228"/>
      <c r="AHC362" s="228"/>
      <c r="AHD362" s="228"/>
      <c r="AHE362" s="228"/>
      <c r="AHF362" s="228"/>
      <c r="AHG362" s="228"/>
      <c r="AHH362" s="228"/>
      <c r="AHI362" s="228"/>
      <c r="AHJ362" s="228"/>
      <c r="AHK362" s="228"/>
      <c r="AHL362" s="228"/>
      <c r="AHM362" s="228"/>
      <c r="AHN362" s="228"/>
      <c r="AHO362" s="228"/>
      <c r="AHP362" s="228"/>
      <c r="AHQ362" s="228"/>
      <c r="AHR362" s="228"/>
      <c r="AHS362" s="228"/>
      <c r="AHT362" s="228"/>
      <c r="AHU362" s="228"/>
      <c r="AHV362" s="228"/>
      <c r="AHW362" s="228"/>
      <c r="AHX362" s="228"/>
      <c r="AHY362" s="228"/>
      <c r="AHZ362" s="228"/>
      <c r="AIA362" s="228"/>
      <c r="AIB362" s="228"/>
      <c r="AIC362" s="228"/>
      <c r="AID362" s="228"/>
      <c r="AIE362" s="228"/>
      <c r="AIF362" s="228"/>
      <c r="AIG362" s="228"/>
      <c r="AIH362" s="228"/>
      <c r="AII362" s="228"/>
      <c r="AIJ362" s="228"/>
      <c r="AIK362" s="228"/>
      <c r="AIL362" s="228"/>
      <c r="AIM362" s="228"/>
      <c r="AIN362" s="228"/>
      <c r="AIO362" s="228"/>
      <c r="AIP362" s="228"/>
      <c r="AIQ362" s="228"/>
      <c r="AIR362" s="228"/>
      <c r="AIS362" s="228"/>
      <c r="AIT362" s="228"/>
      <c r="AIU362" s="228"/>
      <c r="AIV362" s="228"/>
      <c r="AIW362" s="228"/>
      <c r="AIX362" s="228"/>
      <c r="AIY362" s="228"/>
      <c r="AIZ362" s="228"/>
      <c r="AJA362" s="228"/>
      <c r="AJB362" s="228"/>
      <c r="AJC362" s="228"/>
      <c r="AJD362" s="228"/>
      <c r="AJE362" s="228"/>
      <c r="AJF362" s="228"/>
      <c r="AJG362" s="228"/>
      <c r="AJH362" s="228"/>
      <c r="AJI362" s="228"/>
      <c r="AJJ362" s="228"/>
      <c r="AJK362" s="228"/>
      <c r="AJL362" s="228"/>
      <c r="AJM362" s="228"/>
      <c r="AJN362" s="228"/>
      <c r="AJO362" s="228"/>
      <c r="AJP362" s="228"/>
      <c r="AJQ362" s="228"/>
      <c r="AJR362" s="228"/>
      <c r="AJS362" s="228"/>
      <c r="AJT362" s="228"/>
      <c r="AJU362" s="228"/>
      <c r="AJV362" s="228"/>
      <c r="AJW362" s="228"/>
      <c r="AJX362" s="228"/>
      <c r="AJY362" s="228"/>
      <c r="AJZ362" s="228"/>
      <c r="AKA362" s="228"/>
      <c r="AKB362" s="228"/>
      <c r="AKC362" s="228"/>
      <c r="AKD362" s="228"/>
      <c r="AKE362" s="228"/>
      <c r="AKF362" s="228"/>
      <c r="AKG362" s="228"/>
      <c r="AKH362" s="228"/>
      <c r="AKI362" s="228"/>
      <c r="AKJ362" s="228"/>
      <c r="AKK362" s="228"/>
      <c r="AKL362" s="228"/>
      <c r="AKM362" s="228"/>
      <c r="AKN362" s="228"/>
      <c r="AKO362" s="228"/>
      <c r="AKP362" s="228"/>
      <c r="AKQ362" s="228"/>
      <c r="AKR362" s="228"/>
      <c r="AKS362" s="228"/>
      <c r="AKT362" s="228"/>
      <c r="AKU362" s="228"/>
      <c r="AKV362" s="228"/>
      <c r="AKW362" s="228"/>
      <c r="AKX362" s="228"/>
      <c r="AKY362" s="228"/>
      <c r="AKZ362" s="228"/>
      <c r="ALA362" s="228"/>
      <c r="ALB362" s="228"/>
      <c r="ALC362" s="228"/>
      <c r="ALD362" s="228"/>
      <c r="ALE362" s="228"/>
      <c r="ALF362" s="228"/>
      <c r="ALG362" s="228"/>
      <c r="ALH362" s="228"/>
      <c r="ALI362" s="228"/>
      <c r="ALJ362" s="228"/>
      <c r="ALK362" s="228"/>
      <c r="ALL362" s="228"/>
      <c r="ALM362" s="228"/>
      <c r="ALN362" s="228"/>
      <c r="ALO362" s="228"/>
      <c r="ALP362" s="228"/>
      <c r="ALQ362" s="228"/>
      <c r="ALR362" s="228"/>
      <c r="ALS362" s="228"/>
      <c r="ALT362" s="228"/>
      <c r="ALU362" s="228"/>
      <c r="ALV362" s="228"/>
      <c r="ALW362" s="228"/>
      <c r="ALX362" s="228"/>
      <c r="ALY362" s="228"/>
      <c r="ALZ362" s="228"/>
      <c r="AMA362" s="228"/>
      <c r="AMB362" s="228"/>
      <c r="AMC362" s="228"/>
      <c r="AMD362" s="228"/>
      <c r="AME362" s="228"/>
      <c r="AMF362" s="228"/>
      <c r="AMG362" s="228"/>
      <c r="AMH362" s="228"/>
      <c r="AMI362" s="228"/>
      <c r="AMJ362" s="228"/>
      <c r="AMK362" s="228"/>
      <c r="AML362" s="228"/>
      <c r="AMM362" s="228"/>
      <c r="AMN362" s="228"/>
      <c r="AMO362" s="228"/>
      <c r="AMP362" s="228"/>
      <c r="AMQ362" s="228"/>
      <c r="AMR362" s="228"/>
      <c r="AMS362" s="228"/>
      <c r="AMT362" s="228"/>
      <c r="AMU362" s="228"/>
      <c r="AMV362" s="228"/>
      <c r="AMW362" s="228"/>
      <c r="AMX362" s="228"/>
    </row>
    <row r="363" spans="1:1038" ht="18" customHeight="1">
      <c r="A363" s="223" t="s">
        <v>1819</v>
      </c>
      <c r="B363" s="224" t="s">
        <v>1647</v>
      </c>
      <c r="D363" s="225" t="s">
        <v>1279</v>
      </c>
      <c r="E363" s="126">
        <v>57</v>
      </c>
      <c r="F363" s="126">
        <v>4</v>
      </c>
      <c r="G363" s="196" t="str">
        <f t="shared" si="87"/>
        <v>57-4</v>
      </c>
      <c r="H363" s="126">
        <v>0</v>
      </c>
      <c r="I363" s="126">
        <v>10</v>
      </c>
      <c r="K363" s="545" t="b">
        <f>IF(I364=1,IF(((VLOOKUP($G363,[1]Depth_Lookup!#REF!,9,FALSE))-(H363/100))=0,"Good",IF(((VLOOKUP($G363,[1]Depth_Lookup!$A$3:$J$550,9,FALSE))-(H363/100))&gt;0,"Too Short","Too Long")))</f>
        <v>0</v>
      </c>
      <c r="L363" s="171">
        <f>(VLOOKUP($G363,Depth_Lookup!$A$3:$J$410,10,FALSE))+(H363/100)</f>
        <v>136.91</v>
      </c>
      <c r="M363" s="171">
        <f>(VLOOKUP($G363,Depth_Lookup!$A$3:$J$410,10,FALSE))+(I363/100)</f>
        <v>137.01</v>
      </c>
      <c r="N363" s="127" t="s">
        <v>1830</v>
      </c>
      <c r="P363" s="126" t="s">
        <v>853</v>
      </c>
      <c r="Q363" s="126" t="s">
        <v>125</v>
      </c>
      <c r="R363" s="196" t="str">
        <f t="shared" si="101"/>
        <v>SerpentinizedHarzburgite</v>
      </c>
      <c r="S363" s="126" t="s">
        <v>700</v>
      </c>
      <c r="T363" s="126" t="s">
        <v>107</v>
      </c>
      <c r="W363" s="126" t="s">
        <v>102</v>
      </c>
      <c r="X363" s="202">
        <f>VLOOKUP(W363,[2]definitions_list_lookup!$A$13:$B$19,2,0)</f>
        <v>5</v>
      </c>
      <c r="Y363" s="126" t="s">
        <v>90</v>
      </c>
      <c r="Z363" s="126" t="s">
        <v>91</v>
      </c>
      <c r="AF363" s="196" t="e">
        <f>VLOOKUP(AE363,[2]definitions_list_mag!$V$12:$W$15,2,0)</f>
        <v>#N/A</v>
      </c>
      <c r="AI363" s="130">
        <f t="shared" si="102"/>
        <v>71</v>
      </c>
      <c r="AO363" s="130"/>
      <c r="AU363" s="130">
        <v>3</v>
      </c>
      <c r="AV363" s="126">
        <v>2</v>
      </c>
      <c r="AW363" s="126">
        <v>1</v>
      </c>
      <c r="AX363" s="126" t="s">
        <v>110</v>
      </c>
      <c r="AY363" s="126" t="s">
        <v>103</v>
      </c>
      <c r="BA363" s="130">
        <v>25</v>
      </c>
      <c r="BB363" s="126">
        <v>7</v>
      </c>
      <c r="BC363" s="126">
        <v>3</v>
      </c>
      <c r="BD363" s="126" t="s">
        <v>110</v>
      </c>
      <c r="BE363" s="126" t="s">
        <v>103</v>
      </c>
      <c r="BG363" s="130"/>
      <c r="BM363" s="130">
        <v>1</v>
      </c>
      <c r="BY363" s="130"/>
      <c r="CF363" s="213">
        <f t="shared" si="103"/>
        <v>100</v>
      </c>
      <c r="CG363" s="145"/>
      <c r="CH363" s="132" t="s">
        <v>1329</v>
      </c>
      <c r="CI363" s="132">
        <v>90</v>
      </c>
      <c r="CJ363" s="132" t="s">
        <v>514</v>
      </c>
      <c r="CK363" s="133"/>
      <c r="CL363" s="134"/>
      <c r="CM363" s="134"/>
      <c r="CN363" s="134"/>
      <c r="CO363" s="134"/>
      <c r="CP363" s="134"/>
      <c r="CQ363" s="134"/>
      <c r="CR363" s="134"/>
      <c r="CS363" s="134"/>
      <c r="CT363" s="134"/>
      <c r="CU363" s="134"/>
      <c r="CV363" s="134"/>
      <c r="CW363" s="134"/>
      <c r="CX363" s="134"/>
      <c r="CY363" s="134"/>
      <c r="CZ363" s="134"/>
      <c r="DA363" s="134"/>
      <c r="DB363" s="134">
        <v>80</v>
      </c>
      <c r="DC363" s="130">
        <v>20</v>
      </c>
      <c r="DD363" s="134"/>
      <c r="DE363" s="134"/>
      <c r="DF363" s="134"/>
      <c r="DG363" s="134"/>
      <c r="DH363" s="134"/>
      <c r="DI363" s="134"/>
      <c r="DJ363" s="134"/>
      <c r="DK363" s="207">
        <f t="shared" si="104"/>
        <v>100</v>
      </c>
      <c r="DL363" s="131"/>
      <c r="DM363" s="134"/>
      <c r="DN363" s="134"/>
      <c r="DO363" s="136"/>
      <c r="DQ363" s="131"/>
      <c r="DR363" s="136"/>
      <c r="DS363" s="131"/>
      <c r="DT363" s="138" t="s">
        <v>1825</v>
      </c>
      <c r="DW363" s="214" t="e">
        <f>VLOOKUP(P363,[2]definitions_list_lookup!$K$30:$L$54,2,0)</f>
        <v>#N/A</v>
      </c>
      <c r="DX363" s="155" t="s">
        <v>1716</v>
      </c>
      <c r="DY363" s="139" t="s">
        <v>1831</v>
      </c>
      <c r="DZ363"/>
      <c r="EA363" s="104"/>
      <c r="ED363" s="229" t="s">
        <v>2517</v>
      </c>
      <c r="EE363" s="140"/>
      <c r="EG363" s="140"/>
      <c r="EI363" s="218"/>
      <c r="EJ363" s="143"/>
      <c r="EK363" s="221"/>
      <c r="EM363" s="109"/>
      <c r="EN363" s="109"/>
      <c r="EZ363" s="192" t="e">
        <f t="shared" si="88"/>
        <v>#DIV/0!</v>
      </c>
      <c r="FA363" s="192" t="e">
        <f t="shared" si="89"/>
        <v>#DIV/0!</v>
      </c>
      <c r="FB363" s="192" t="e">
        <f t="shared" si="90"/>
        <v>#DIV/0!</v>
      </c>
      <c r="FC363" s="192" t="e">
        <f t="shared" si="91"/>
        <v>#DIV/0!</v>
      </c>
      <c r="FD363" s="192" t="e">
        <f t="shared" si="92"/>
        <v>#DIV/0!</v>
      </c>
      <c r="FE363" s="193" t="e">
        <f t="shared" si="93"/>
        <v>#DIV/0!</v>
      </c>
      <c r="FF363" s="194" t="e">
        <f t="shared" si="94"/>
        <v>#DIV/0!</v>
      </c>
      <c r="FG363" s="144"/>
      <c r="FI363" s="778">
        <f t="shared" si="95"/>
        <v>0</v>
      </c>
      <c r="FJ363" s="779" t="e">
        <f t="shared" si="96"/>
        <v>#DIV/0!</v>
      </c>
      <c r="FK363" s="779" t="e">
        <f t="shared" si="97"/>
        <v>#DIV/0!</v>
      </c>
      <c r="FL363" s="780" t="e">
        <f t="shared" si="98"/>
        <v>#DIV/0!</v>
      </c>
      <c r="FM363" s="169" t="e">
        <f t="shared" si="99"/>
        <v>#DIV/0!</v>
      </c>
      <c r="FN363" s="783" t="e">
        <f t="shared" si="100"/>
        <v>#DIV/0!</v>
      </c>
    </row>
    <row r="364" spans="1:1038" s="288" customFormat="1" ht="18" customHeight="1">
      <c r="A364" s="282" t="s">
        <v>1819</v>
      </c>
      <c r="B364" s="283" t="s">
        <v>1647</v>
      </c>
      <c r="C364" s="227"/>
      <c r="D364" s="284" t="s">
        <v>1279</v>
      </c>
      <c r="E364" s="227">
        <v>57</v>
      </c>
      <c r="F364" s="227">
        <v>4</v>
      </c>
      <c r="G364" s="286" t="str">
        <f t="shared" si="87"/>
        <v>57-4</v>
      </c>
      <c r="H364" s="227">
        <f>I363</f>
        <v>10</v>
      </c>
      <c r="I364" s="227">
        <v>79</v>
      </c>
      <c r="J364" s="226"/>
      <c r="K364" s="545" t="b">
        <f>IF(I365=1,IF(((VLOOKUP($G364,[1]Depth_Lookup!#REF!,9,FALSE))-(H364/100))=0,"Good",IF(((VLOOKUP($G364,[1]Depth_Lookup!$A$3:$J$550,9,FALSE))-(H364/100))&gt;0,"Too Short","Too Long")))</f>
        <v>0</v>
      </c>
      <c r="L364" s="171">
        <f>(VLOOKUP($G364,Depth_Lookup!$A$3:$J$410,10,FALSE))+(H364/100)</f>
        <v>137.01</v>
      </c>
      <c r="M364" s="171">
        <f>(VLOOKUP($G364,Depth_Lookup!$A$3:$J$410,10,FALSE))+(I364/100)</f>
        <v>137.69999999999999</v>
      </c>
      <c r="N364" s="230" t="s">
        <v>1833</v>
      </c>
      <c r="O364" s="227" t="s">
        <v>1280</v>
      </c>
      <c r="P364" s="227" t="s">
        <v>853</v>
      </c>
      <c r="Q364" s="227" t="s">
        <v>125</v>
      </c>
      <c r="R364" s="286" t="str">
        <f t="shared" si="101"/>
        <v>SerpentinizedHarzburgite</v>
      </c>
      <c r="S364" s="227" t="s">
        <v>107</v>
      </c>
      <c r="T364" s="227" t="s">
        <v>700</v>
      </c>
      <c r="U364" s="227" t="s">
        <v>108</v>
      </c>
      <c r="V364" s="227" t="s">
        <v>509</v>
      </c>
      <c r="W364" s="227" t="s">
        <v>102</v>
      </c>
      <c r="X364" s="287">
        <f>VLOOKUP(W364,[2]definitions_list_lookup!$A$13:$B$19,2,0)</f>
        <v>5</v>
      </c>
      <c r="Y364" s="227" t="s">
        <v>90</v>
      </c>
      <c r="Z364" s="227" t="s">
        <v>91</v>
      </c>
      <c r="AA364" s="227"/>
      <c r="AB364" s="227"/>
      <c r="AC364" s="227"/>
      <c r="AD364" s="227"/>
      <c r="AE364" s="233"/>
      <c r="AF364" s="286" t="e">
        <f>VLOOKUP(AE364,[2]definitions_list_mag!$V$12:$W$15,2,0)</f>
        <v>#N/A</v>
      </c>
      <c r="AG364" s="237"/>
      <c r="AH364" s="227"/>
      <c r="AI364" s="240">
        <f t="shared" si="102"/>
        <v>77</v>
      </c>
      <c r="AJ364" s="227"/>
      <c r="AK364" s="227"/>
      <c r="AL364" s="227"/>
      <c r="AM364" s="227"/>
      <c r="AN364" s="227"/>
      <c r="AO364" s="240"/>
      <c r="AP364" s="227"/>
      <c r="AQ364" s="227"/>
      <c r="AR364" s="227"/>
      <c r="AS364" s="227"/>
      <c r="AT364" s="227"/>
      <c r="AU364" s="240">
        <v>2</v>
      </c>
      <c r="AV364" s="227">
        <v>5</v>
      </c>
      <c r="AW364" s="227">
        <v>2</v>
      </c>
      <c r="AX364" s="227" t="s">
        <v>110</v>
      </c>
      <c r="AY364" s="227" t="s">
        <v>103</v>
      </c>
      <c r="AZ364" s="227"/>
      <c r="BA364" s="240">
        <v>20</v>
      </c>
      <c r="BB364" s="227">
        <v>5</v>
      </c>
      <c r="BC364" s="227">
        <v>2</v>
      </c>
      <c r="BD364" s="227" t="s">
        <v>110</v>
      </c>
      <c r="BE364" s="227" t="s">
        <v>103</v>
      </c>
      <c r="BF364" s="227"/>
      <c r="BG364" s="240"/>
      <c r="BH364" s="227"/>
      <c r="BI364" s="227"/>
      <c r="BJ364" s="227"/>
      <c r="BK364" s="227"/>
      <c r="BL364" s="227"/>
      <c r="BM364" s="240">
        <v>1</v>
      </c>
      <c r="BN364" s="227"/>
      <c r="BO364" s="227"/>
      <c r="BP364" s="227"/>
      <c r="BQ364" s="227"/>
      <c r="BR364" s="227"/>
      <c r="BS364" s="227"/>
      <c r="BT364" s="227"/>
      <c r="BU364" s="227"/>
      <c r="BV364" s="227"/>
      <c r="BW364" s="227"/>
      <c r="BX364" s="227"/>
      <c r="BY364" s="240"/>
      <c r="BZ364" s="227"/>
      <c r="CA364" s="227"/>
      <c r="CB364" s="227"/>
      <c r="CC364" s="227"/>
      <c r="CD364" s="227"/>
      <c r="CE364" s="227"/>
      <c r="CF364" s="290">
        <f t="shared" si="103"/>
        <v>100</v>
      </c>
      <c r="CG364" s="250"/>
      <c r="CH364" s="149" t="s">
        <v>1360</v>
      </c>
      <c r="CI364" s="149">
        <v>100</v>
      </c>
      <c r="CJ364" s="149" t="s">
        <v>514</v>
      </c>
      <c r="CK364" s="151"/>
      <c r="CL364" s="152"/>
      <c r="CM364" s="152"/>
      <c r="CN364" s="152"/>
      <c r="CO364" s="152"/>
      <c r="CP364" s="152"/>
      <c r="CQ364" s="152"/>
      <c r="CR364" s="152"/>
      <c r="CS364" s="152"/>
      <c r="CT364" s="152"/>
      <c r="CU364" s="152"/>
      <c r="CV364" s="152"/>
      <c r="CW364" s="152"/>
      <c r="CX364" s="152"/>
      <c r="CY364" s="152"/>
      <c r="CZ364" s="152"/>
      <c r="DA364" s="152"/>
      <c r="DB364" s="152">
        <v>85</v>
      </c>
      <c r="DC364" s="240">
        <v>15</v>
      </c>
      <c r="DD364" s="152"/>
      <c r="DE364" s="152"/>
      <c r="DF364" s="152"/>
      <c r="DG364" s="152"/>
      <c r="DH364" s="152"/>
      <c r="DI364" s="152"/>
      <c r="DJ364" s="152"/>
      <c r="DK364" s="208">
        <f t="shared" si="104"/>
        <v>100</v>
      </c>
      <c r="DL364" s="148"/>
      <c r="DM364" s="152"/>
      <c r="DN364" s="152"/>
      <c r="DO364" s="153"/>
      <c r="DQ364" s="148"/>
      <c r="DR364" s="153"/>
      <c r="DS364" s="148"/>
      <c r="DT364" s="261" t="s">
        <v>1834</v>
      </c>
      <c r="DU364" s="229"/>
      <c r="DV364" s="229"/>
      <c r="DW364" s="291" t="e">
        <f>VLOOKUP(P364,[2]definitions_list_lookup!$K$30:$L$54,2,0)</f>
        <v>#N/A</v>
      </c>
      <c r="DX364" s="154" t="s">
        <v>1835</v>
      </c>
      <c r="DY364" s="154" t="s">
        <v>1831</v>
      </c>
      <c r="DZ364" s="479"/>
      <c r="EA364" s="292"/>
      <c r="EB364" s="229"/>
      <c r="EC364" s="292"/>
      <c r="ED364" s="229" t="s">
        <v>2517</v>
      </c>
      <c r="EE364" s="293"/>
      <c r="EF364" s="294"/>
      <c r="EG364" s="293"/>
      <c r="EH364" s="295"/>
      <c r="EI364" s="296"/>
      <c r="EJ364" s="297"/>
      <c r="EK364" s="298"/>
      <c r="EL364" s="293"/>
      <c r="EM364" s="295"/>
      <c r="EN364" s="295"/>
      <c r="EO364" s="321"/>
      <c r="EP364" s="321"/>
      <c r="EQ364" s="321"/>
      <c r="ER364" s="321"/>
      <c r="ES364" s="321"/>
      <c r="ET364" s="321"/>
      <c r="EU364" s="321"/>
      <c r="EV364" s="322"/>
      <c r="EW364" s="322"/>
      <c r="EX364" s="322"/>
      <c r="EY364" s="322"/>
      <c r="EZ364" s="192" t="e">
        <f t="shared" si="88"/>
        <v>#DIV/0!</v>
      </c>
      <c r="FA364" s="192" t="e">
        <f t="shared" si="89"/>
        <v>#DIV/0!</v>
      </c>
      <c r="FB364" s="192" t="e">
        <f t="shared" si="90"/>
        <v>#DIV/0!</v>
      </c>
      <c r="FC364" s="192" t="e">
        <f t="shared" si="91"/>
        <v>#DIV/0!</v>
      </c>
      <c r="FD364" s="192" t="e">
        <f t="shared" si="92"/>
        <v>#DIV/0!</v>
      </c>
      <c r="FE364" s="193" t="e">
        <f t="shared" si="93"/>
        <v>#DIV/0!</v>
      </c>
      <c r="FF364" s="194" t="e">
        <f t="shared" si="94"/>
        <v>#DIV/0!</v>
      </c>
      <c r="FG364" s="321"/>
      <c r="FH364" s="295"/>
      <c r="FI364" s="778">
        <f t="shared" si="95"/>
        <v>0</v>
      </c>
      <c r="FJ364" s="779" t="e">
        <f t="shared" si="96"/>
        <v>#DIV/0!</v>
      </c>
      <c r="FK364" s="779" t="e">
        <f t="shared" si="97"/>
        <v>#DIV/0!</v>
      </c>
      <c r="FL364" s="780" t="e">
        <f t="shared" si="98"/>
        <v>#DIV/0!</v>
      </c>
      <c r="FM364" s="169" t="e">
        <f t="shared" si="99"/>
        <v>#DIV/0!</v>
      </c>
      <c r="FN364" s="783" t="e">
        <f t="shared" si="100"/>
        <v>#DIV/0!</v>
      </c>
      <c r="FO364" s="227"/>
      <c r="FP364" s="227"/>
      <c r="FQ364" s="227"/>
      <c r="FR364" s="227"/>
      <c r="FS364" s="227"/>
      <c r="FT364" s="227"/>
      <c r="FU364" s="227"/>
      <c r="FV364" s="227"/>
      <c r="FW364" s="227"/>
      <c r="FX364" s="227"/>
      <c r="FY364" s="227"/>
      <c r="FZ364" s="227"/>
      <c r="GA364" s="227"/>
      <c r="GB364" s="227"/>
      <c r="GC364" s="227"/>
      <c r="GD364" s="227"/>
      <c r="GE364" s="227"/>
      <c r="GF364" s="227"/>
      <c r="GG364" s="227"/>
      <c r="GH364" s="227"/>
      <c r="GI364" s="227"/>
      <c r="GJ364" s="227"/>
      <c r="GK364" s="227"/>
      <c r="GL364" s="227"/>
      <c r="GM364" s="227"/>
      <c r="GN364" s="227"/>
      <c r="GO364" s="227"/>
      <c r="GP364" s="227"/>
      <c r="GQ364" s="227"/>
      <c r="GR364" s="227"/>
      <c r="GS364" s="227"/>
      <c r="GT364" s="227"/>
      <c r="GU364" s="227"/>
      <c r="GV364" s="227"/>
      <c r="GW364" s="227"/>
      <c r="GX364" s="227"/>
      <c r="GY364" s="227"/>
      <c r="GZ364" s="227"/>
      <c r="HA364" s="227"/>
      <c r="HB364" s="227"/>
      <c r="HC364" s="227"/>
      <c r="HD364" s="227"/>
      <c r="HE364" s="227"/>
      <c r="HF364" s="227"/>
      <c r="HG364" s="227"/>
      <c r="HH364" s="227"/>
      <c r="HI364" s="227"/>
      <c r="HJ364" s="227"/>
      <c r="HK364" s="227"/>
      <c r="HL364" s="227"/>
      <c r="HM364" s="227"/>
      <c r="HN364" s="227"/>
      <c r="HO364" s="227"/>
      <c r="HP364" s="227"/>
      <c r="HQ364" s="227"/>
      <c r="HR364" s="227"/>
      <c r="HS364" s="227"/>
      <c r="HT364" s="227"/>
      <c r="HU364" s="227"/>
      <c r="HV364" s="227"/>
      <c r="HW364" s="227"/>
      <c r="HX364" s="227"/>
      <c r="HY364" s="227"/>
      <c r="HZ364" s="227"/>
      <c r="IA364" s="227"/>
      <c r="IB364" s="227"/>
      <c r="IC364" s="227"/>
      <c r="ID364" s="227"/>
      <c r="IE364" s="227"/>
      <c r="IF364" s="227"/>
      <c r="IG364" s="227"/>
      <c r="IH364" s="227"/>
      <c r="II364" s="227"/>
      <c r="IJ364" s="227"/>
      <c r="IK364" s="227"/>
      <c r="IL364" s="227"/>
      <c r="IM364" s="227"/>
      <c r="IN364" s="227"/>
      <c r="IO364" s="227"/>
      <c r="IP364" s="227"/>
      <c r="IQ364" s="227"/>
      <c r="IR364" s="227"/>
      <c r="IS364" s="227"/>
      <c r="IT364" s="227"/>
      <c r="IU364" s="227"/>
      <c r="IV364" s="227"/>
      <c r="IW364" s="227"/>
      <c r="IX364" s="227"/>
      <c r="IY364" s="227"/>
      <c r="IZ364" s="227"/>
      <c r="JA364" s="227"/>
      <c r="JB364" s="227"/>
      <c r="JC364" s="227"/>
      <c r="JD364" s="227"/>
      <c r="JE364" s="227"/>
      <c r="JF364" s="227"/>
      <c r="JG364" s="227"/>
      <c r="JH364" s="227"/>
      <c r="JI364" s="227"/>
      <c r="JJ364" s="227"/>
      <c r="JK364" s="227"/>
      <c r="JL364" s="227"/>
      <c r="JM364" s="227"/>
      <c r="JN364" s="227"/>
      <c r="JO364" s="227"/>
      <c r="JP364" s="227"/>
      <c r="JQ364" s="227"/>
      <c r="JR364" s="227"/>
      <c r="JS364" s="227"/>
      <c r="JT364" s="227"/>
      <c r="JU364" s="227"/>
      <c r="JV364" s="227"/>
      <c r="JW364" s="227"/>
      <c r="JX364" s="227"/>
      <c r="JY364" s="227"/>
      <c r="JZ364" s="227"/>
      <c r="KA364" s="227"/>
      <c r="KB364" s="227"/>
      <c r="KC364" s="227"/>
      <c r="KD364" s="227"/>
      <c r="KE364" s="227"/>
      <c r="KF364" s="227"/>
      <c r="KG364" s="227"/>
      <c r="KH364" s="227"/>
      <c r="KI364" s="227"/>
      <c r="KJ364" s="227"/>
      <c r="KK364" s="227"/>
      <c r="KL364" s="227"/>
      <c r="KM364" s="227"/>
      <c r="KN364" s="227"/>
      <c r="KO364" s="227"/>
      <c r="KP364" s="227"/>
      <c r="KQ364" s="227"/>
      <c r="KR364" s="227"/>
      <c r="KS364" s="227"/>
      <c r="KT364" s="227"/>
      <c r="KU364" s="227"/>
      <c r="KV364" s="227"/>
      <c r="KW364" s="227"/>
      <c r="KX364" s="227"/>
      <c r="KY364" s="227"/>
      <c r="KZ364" s="227"/>
      <c r="LA364" s="227"/>
      <c r="LB364" s="227"/>
      <c r="LC364" s="227"/>
      <c r="LD364" s="227"/>
      <c r="LE364" s="227"/>
      <c r="LF364" s="227"/>
      <c r="LG364" s="227"/>
      <c r="LH364" s="227"/>
      <c r="LI364" s="227"/>
      <c r="LJ364" s="227"/>
      <c r="LK364" s="227"/>
      <c r="LL364" s="227"/>
      <c r="LM364" s="227"/>
      <c r="LN364" s="227"/>
      <c r="LO364" s="227"/>
      <c r="LP364" s="227"/>
      <c r="LQ364" s="227"/>
      <c r="LR364" s="227"/>
      <c r="LS364" s="227"/>
      <c r="LT364" s="227"/>
      <c r="LU364" s="227"/>
      <c r="LV364" s="227"/>
      <c r="LW364" s="227"/>
      <c r="LX364" s="227"/>
      <c r="LY364" s="227"/>
      <c r="LZ364" s="227"/>
      <c r="MA364" s="227"/>
      <c r="MB364" s="227"/>
      <c r="MC364" s="227"/>
      <c r="MD364" s="227"/>
      <c r="ME364" s="227"/>
      <c r="MF364" s="227"/>
      <c r="MG364" s="227"/>
      <c r="MH364" s="227"/>
      <c r="MI364" s="227"/>
      <c r="MJ364" s="227"/>
      <c r="MK364" s="227"/>
      <c r="ML364" s="227"/>
      <c r="MM364" s="227"/>
      <c r="MN364" s="227"/>
      <c r="MO364" s="227"/>
      <c r="MP364" s="227"/>
      <c r="MQ364" s="227"/>
      <c r="MR364" s="227"/>
      <c r="MS364" s="227"/>
      <c r="MT364" s="227"/>
      <c r="MU364" s="227"/>
      <c r="MV364" s="227"/>
      <c r="MW364" s="227"/>
      <c r="MX364" s="227"/>
      <c r="MY364" s="227"/>
      <c r="MZ364" s="227"/>
      <c r="NA364" s="227"/>
      <c r="NB364" s="227"/>
      <c r="NC364" s="227"/>
      <c r="ND364" s="227"/>
      <c r="NE364" s="227"/>
      <c r="NF364" s="227"/>
      <c r="NG364" s="227"/>
      <c r="NH364" s="227"/>
      <c r="NI364" s="227"/>
      <c r="NJ364" s="227"/>
      <c r="NK364" s="227"/>
      <c r="NL364" s="227"/>
      <c r="NM364" s="227"/>
      <c r="NN364" s="227"/>
      <c r="NO364" s="227"/>
      <c r="NP364" s="227"/>
      <c r="NQ364" s="227"/>
      <c r="NR364" s="227"/>
      <c r="NS364" s="227"/>
      <c r="NT364" s="227"/>
      <c r="NU364" s="227"/>
      <c r="NV364" s="227"/>
      <c r="NW364" s="227"/>
      <c r="NX364" s="227"/>
      <c r="NY364" s="227"/>
      <c r="NZ364" s="227"/>
      <c r="OA364" s="227"/>
      <c r="OB364" s="227"/>
      <c r="OC364" s="227"/>
      <c r="OD364" s="227"/>
      <c r="OE364" s="227"/>
      <c r="OF364" s="227"/>
      <c r="OG364" s="227"/>
      <c r="OH364" s="227"/>
      <c r="OI364" s="227"/>
      <c r="OJ364" s="227"/>
      <c r="OK364" s="227"/>
      <c r="OL364" s="227"/>
      <c r="OM364" s="227"/>
      <c r="ON364" s="227"/>
      <c r="OO364" s="227"/>
      <c r="OP364" s="227"/>
      <c r="OQ364" s="227"/>
      <c r="OR364" s="227"/>
      <c r="OS364" s="227"/>
      <c r="OT364" s="227"/>
      <c r="OU364" s="227"/>
      <c r="OV364" s="227"/>
      <c r="OW364" s="227"/>
      <c r="OX364" s="227"/>
      <c r="OY364" s="227"/>
      <c r="OZ364" s="227"/>
      <c r="PA364" s="227"/>
      <c r="PB364" s="227"/>
      <c r="PC364" s="227"/>
      <c r="PD364" s="227"/>
      <c r="PE364" s="227"/>
      <c r="PF364" s="227"/>
      <c r="PG364" s="227"/>
      <c r="PH364" s="227"/>
      <c r="PI364" s="227"/>
      <c r="PJ364" s="227"/>
      <c r="PK364" s="227"/>
      <c r="PL364" s="227"/>
      <c r="PM364" s="227"/>
      <c r="PN364" s="227"/>
      <c r="PO364" s="227"/>
      <c r="PP364" s="227"/>
      <c r="PQ364" s="227"/>
      <c r="PR364" s="227"/>
      <c r="PS364" s="227"/>
      <c r="PT364" s="227"/>
      <c r="PU364" s="227"/>
      <c r="PV364" s="227"/>
      <c r="PW364" s="227"/>
      <c r="PX364" s="227"/>
      <c r="PY364" s="227"/>
      <c r="PZ364" s="227"/>
      <c r="QA364" s="227"/>
      <c r="QB364" s="227"/>
      <c r="QC364" s="227"/>
      <c r="QD364" s="227"/>
      <c r="QE364" s="227"/>
      <c r="QF364" s="227"/>
      <c r="QG364" s="227"/>
      <c r="QH364" s="227"/>
      <c r="QI364" s="227"/>
      <c r="QJ364" s="227"/>
      <c r="QK364" s="227"/>
      <c r="QL364" s="227"/>
      <c r="QM364" s="227"/>
      <c r="QN364" s="227"/>
      <c r="QO364" s="227"/>
      <c r="QP364" s="227"/>
      <c r="QQ364" s="227"/>
      <c r="QR364" s="227"/>
      <c r="QS364" s="227"/>
      <c r="QT364" s="227"/>
      <c r="QU364" s="227"/>
      <c r="QV364" s="227"/>
      <c r="QW364" s="227"/>
      <c r="QX364" s="227"/>
      <c r="QY364" s="227"/>
      <c r="QZ364" s="227"/>
      <c r="RA364" s="227"/>
      <c r="RB364" s="227"/>
      <c r="RC364" s="227"/>
      <c r="RD364" s="227"/>
      <c r="RE364" s="227"/>
      <c r="RF364" s="227"/>
      <c r="RG364" s="227"/>
      <c r="RH364" s="227"/>
      <c r="RI364" s="227"/>
      <c r="RJ364" s="227"/>
      <c r="RK364" s="227"/>
      <c r="RL364" s="227"/>
      <c r="RM364" s="227"/>
      <c r="RN364" s="227"/>
      <c r="RO364" s="227"/>
      <c r="RP364" s="227"/>
      <c r="RQ364" s="227"/>
      <c r="RR364" s="227"/>
      <c r="RS364" s="227"/>
      <c r="RT364" s="227"/>
      <c r="RU364" s="227"/>
      <c r="RV364" s="227"/>
      <c r="RW364" s="227"/>
      <c r="RX364" s="227"/>
      <c r="RY364" s="227"/>
      <c r="RZ364" s="227"/>
      <c r="SA364" s="227"/>
      <c r="SB364" s="227"/>
      <c r="SC364" s="227"/>
      <c r="SD364" s="227"/>
      <c r="SE364" s="227"/>
      <c r="SF364" s="227"/>
      <c r="SG364" s="227"/>
      <c r="SH364" s="227"/>
      <c r="SI364" s="227"/>
      <c r="SJ364" s="227"/>
      <c r="SK364" s="227"/>
      <c r="SL364" s="227"/>
      <c r="SM364" s="227"/>
      <c r="SN364" s="227"/>
      <c r="SO364" s="227"/>
      <c r="SP364" s="227"/>
      <c r="SQ364" s="227"/>
      <c r="SR364" s="227"/>
      <c r="SS364" s="227"/>
      <c r="ST364" s="227"/>
      <c r="SU364" s="227"/>
      <c r="SV364" s="227"/>
      <c r="SW364" s="227"/>
      <c r="SX364" s="227"/>
      <c r="SY364" s="227"/>
      <c r="SZ364" s="227"/>
      <c r="TA364" s="227"/>
      <c r="TB364" s="227"/>
      <c r="TC364" s="227"/>
      <c r="TD364" s="227"/>
      <c r="TE364" s="227"/>
      <c r="TF364" s="227"/>
      <c r="TG364" s="227"/>
      <c r="TH364" s="227"/>
      <c r="TI364" s="227"/>
      <c r="TJ364" s="227"/>
      <c r="TK364" s="227"/>
      <c r="TL364" s="227"/>
      <c r="TM364" s="227"/>
      <c r="TN364" s="227"/>
      <c r="TO364" s="227"/>
      <c r="TP364" s="227"/>
      <c r="TQ364" s="227"/>
      <c r="TR364" s="227"/>
      <c r="TS364" s="227"/>
      <c r="TT364" s="227"/>
      <c r="TU364" s="227"/>
      <c r="TV364" s="227"/>
      <c r="TW364" s="227"/>
      <c r="TX364" s="227"/>
      <c r="TY364" s="227"/>
      <c r="TZ364" s="227"/>
      <c r="UA364" s="227"/>
      <c r="UB364" s="227"/>
      <c r="UC364" s="227"/>
      <c r="UD364" s="227"/>
      <c r="UE364" s="227"/>
      <c r="UF364" s="227"/>
      <c r="UG364" s="227"/>
      <c r="UH364" s="227"/>
      <c r="UI364" s="227"/>
      <c r="UJ364" s="227"/>
      <c r="UK364" s="227"/>
      <c r="UL364" s="227"/>
      <c r="UM364" s="227"/>
      <c r="UN364" s="227"/>
      <c r="UO364" s="227"/>
      <c r="UP364" s="227"/>
      <c r="UQ364" s="227"/>
      <c r="UR364" s="227"/>
      <c r="US364" s="227"/>
      <c r="UT364" s="227"/>
      <c r="UU364" s="227"/>
      <c r="UV364" s="227"/>
      <c r="UW364" s="227"/>
      <c r="UX364" s="227"/>
      <c r="UY364" s="227"/>
      <c r="UZ364" s="227"/>
      <c r="VA364" s="227"/>
      <c r="VB364" s="227"/>
      <c r="VC364" s="227"/>
      <c r="VD364" s="227"/>
      <c r="VE364" s="227"/>
      <c r="VF364" s="227"/>
      <c r="VG364" s="227"/>
      <c r="VH364" s="227"/>
      <c r="VI364" s="227"/>
      <c r="VJ364" s="227"/>
      <c r="VK364" s="227"/>
      <c r="VL364" s="227"/>
      <c r="VM364" s="227"/>
      <c r="VN364" s="227"/>
      <c r="VO364" s="227"/>
      <c r="VP364" s="227"/>
      <c r="VQ364" s="227"/>
      <c r="VR364" s="227"/>
      <c r="VS364" s="227"/>
      <c r="VT364" s="227"/>
      <c r="VU364" s="227"/>
      <c r="VV364" s="227"/>
      <c r="VW364" s="227"/>
      <c r="VX364" s="227"/>
      <c r="VY364" s="227"/>
      <c r="VZ364" s="227"/>
      <c r="WA364" s="227"/>
      <c r="WB364" s="227"/>
      <c r="WC364" s="227"/>
      <c r="WD364" s="227"/>
      <c r="WE364" s="227"/>
      <c r="WF364" s="227"/>
      <c r="WG364" s="227"/>
      <c r="WH364" s="227"/>
      <c r="WI364" s="227"/>
      <c r="WJ364" s="227"/>
      <c r="WK364" s="227"/>
      <c r="WL364" s="227"/>
      <c r="WM364" s="227"/>
      <c r="WN364" s="227"/>
      <c r="WO364" s="227"/>
      <c r="WP364" s="227"/>
      <c r="WQ364" s="227"/>
      <c r="WR364" s="227"/>
      <c r="WS364" s="227"/>
      <c r="WT364" s="227"/>
      <c r="WU364" s="227"/>
      <c r="WV364" s="227"/>
      <c r="WW364" s="227"/>
      <c r="WX364" s="227"/>
      <c r="WY364" s="227"/>
      <c r="WZ364" s="227"/>
      <c r="XA364" s="227"/>
      <c r="XB364" s="227"/>
      <c r="XC364" s="227"/>
      <c r="XD364" s="227"/>
      <c r="XE364" s="227"/>
      <c r="XF364" s="227"/>
      <c r="XG364" s="227"/>
      <c r="XH364" s="227"/>
      <c r="XI364" s="227"/>
      <c r="XJ364" s="227"/>
      <c r="XK364" s="227"/>
      <c r="XL364" s="227"/>
      <c r="XM364" s="227"/>
      <c r="XN364" s="227"/>
      <c r="XO364" s="227"/>
      <c r="XP364" s="227"/>
      <c r="XQ364" s="227"/>
      <c r="XR364" s="227"/>
      <c r="XS364" s="227"/>
      <c r="XT364" s="227"/>
      <c r="XU364" s="227"/>
      <c r="XV364" s="227"/>
      <c r="XW364" s="227"/>
      <c r="XX364" s="227"/>
      <c r="XY364" s="227"/>
      <c r="XZ364" s="227"/>
      <c r="YA364" s="227"/>
      <c r="YB364" s="227"/>
      <c r="YC364" s="227"/>
      <c r="YD364" s="227"/>
      <c r="YE364" s="227"/>
      <c r="YF364" s="227"/>
      <c r="YG364" s="227"/>
      <c r="YH364" s="227"/>
      <c r="YI364" s="227"/>
      <c r="YJ364" s="227"/>
      <c r="YK364" s="227"/>
      <c r="YL364" s="227"/>
      <c r="YM364" s="227"/>
      <c r="YN364" s="227"/>
      <c r="YO364" s="227"/>
      <c r="YP364" s="227"/>
      <c r="YQ364" s="227"/>
      <c r="YR364" s="227"/>
      <c r="YS364" s="227"/>
      <c r="YT364" s="227"/>
      <c r="YU364" s="227"/>
      <c r="YV364" s="227"/>
      <c r="YW364" s="227"/>
      <c r="YX364" s="227"/>
      <c r="YY364" s="227"/>
      <c r="YZ364" s="227"/>
      <c r="ZA364" s="227"/>
      <c r="ZB364" s="227"/>
      <c r="ZC364" s="227"/>
      <c r="ZD364" s="227"/>
      <c r="ZE364" s="227"/>
      <c r="ZF364" s="227"/>
      <c r="ZG364" s="227"/>
      <c r="ZH364" s="227"/>
      <c r="ZI364" s="227"/>
      <c r="ZJ364" s="227"/>
      <c r="ZK364" s="227"/>
      <c r="ZL364" s="227"/>
      <c r="ZM364" s="227"/>
      <c r="ZN364" s="227"/>
      <c r="ZO364" s="227"/>
      <c r="ZP364" s="227"/>
      <c r="ZQ364" s="227"/>
      <c r="ZR364" s="227"/>
      <c r="ZS364" s="227"/>
      <c r="ZT364" s="227"/>
      <c r="ZU364" s="227"/>
      <c r="ZV364" s="227"/>
      <c r="ZW364" s="227"/>
      <c r="ZX364" s="227"/>
      <c r="ZY364" s="227"/>
      <c r="ZZ364" s="227"/>
      <c r="AAA364" s="227"/>
      <c r="AAB364" s="227"/>
      <c r="AAC364" s="227"/>
      <c r="AAD364" s="227"/>
      <c r="AAE364" s="227"/>
      <c r="AAF364" s="227"/>
      <c r="AAG364" s="227"/>
      <c r="AAH364" s="227"/>
      <c r="AAI364" s="227"/>
      <c r="AAJ364" s="227"/>
      <c r="AAK364" s="227"/>
      <c r="AAL364" s="227"/>
      <c r="AAM364" s="227"/>
      <c r="AAN364" s="227"/>
      <c r="AAO364" s="227"/>
      <c r="AAP364" s="227"/>
      <c r="AAQ364" s="227"/>
      <c r="AAR364" s="227"/>
      <c r="AAS364" s="227"/>
      <c r="AAT364" s="227"/>
      <c r="AAU364" s="227"/>
      <c r="AAV364" s="227"/>
      <c r="AAW364" s="227"/>
      <c r="AAX364" s="227"/>
      <c r="AAY364" s="227"/>
      <c r="AAZ364" s="227"/>
      <c r="ABA364" s="227"/>
      <c r="ABB364" s="227"/>
      <c r="ABC364" s="227"/>
      <c r="ABD364" s="227"/>
      <c r="ABE364" s="227"/>
      <c r="ABF364" s="227"/>
      <c r="ABG364" s="227"/>
      <c r="ABH364" s="227"/>
      <c r="ABI364" s="227"/>
      <c r="ABJ364" s="227"/>
      <c r="ABK364" s="227"/>
      <c r="ABL364" s="227"/>
      <c r="ABM364" s="227"/>
      <c r="ABN364" s="227"/>
      <c r="ABO364" s="227"/>
      <c r="ABP364" s="227"/>
      <c r="ABQ364" s="227"/>
      <c r="ABR364" s="227"/>
      <c r="ABS364" s="227"/>
      <c r="ABT364" s="227"/>
      <c r="ABU364" s="227"/>
      <c r="ABV364" s="227"/>
      <c r="ABW364" s="227"/>
      <c r="ABX364" s="227"/>
      <c r="ABY364" s="227"/>
      <c r="ABZ364" s="227"/>
      <c r="ACA364" s="227"/>
      <c r="ACB364" s="227"/>
      <c r="ACC364" s="227"/>
      <c r="ACD364" s="227"/>
      <c r="ACE364" s="227"/>
      <c r="ACF364" s="227"/>
      <c r="ACG364" s="227"/>
      <c r="ACH364" s="227"/>
      <c r="ACI364" s="227"/>
      <c r="ACJ364" s="227"/>
      <c r="ACK364" s="227"/>
      <c r="ACL364" s="227"/>
      <c r="ACM364" s="227"/>
      <c r="ACN364" s="227"/>
      <c r="ACO364" s="227"/>
      <c r="ACP364" s="227"/>
      <c r="ACQ364" s="227"/>
      <c r="ACR364" s="227"/>
      <c r="ACS364" s="227"/>
      <c r="ACT364" s="227"/>
      <c r="ACU364" s="227"/>
      <c r="ACV364" s="227"/>
      <c r="ACW364" s="227"/>
      <c r="ACX364" s="227"/>
      <c r="ACY364" s="227"/>
      <c r="ACZ364" s="227"/>
      <c r="ADA364" s="227"/>
      <c r="ADB364" s="227"/>
      <c r="ADC364" s="227"/>
      <c r="ADD364" s="227"/>
      <c r="ADE364" s="227"/>
      <c r="ADF364" s="227"/>
      <c r="ADG364" s="227"/>
      <c r="ADH364" s="227"/>
      <c r="ADI364" s="227"/>
      <c r="ADJ364" s="227"/>
      <c r="ADK364" s="227"/>
      <c r="ADL364" s="227"/>
      <c r="ADM364" s="227"/>
      <c r="ADN364" s="227"/>
      <c r="ADO364" s="227"/>
      <c r="ADP364" s="227"/>
      <c r="ADQ364" s="227"/>
      <c r="ADR364" s="227"/>
      <c r="ADS364" s="227"/>
      <c r="ADT364" s="227"/>
      <c r="ADU364" s="227"/>
      <c r="ADV364" s="227"/>
      <c r="ADW364" s="227"/>
      <c r="ADX364" s="227"/>
      <c r="ADY364" s="227"/>
      <c r="ADZ364" s="227"/>
      <c r="AEA364" s="227"/>
      <c r="AEB364" s="227"/>
      <c r="AEC364" s="227"/>
      <c r="AED364" s="227"/>
      <c r="AEE364" s="227"/>
      <c r="AEF364" s="227"/>
      <c r="AEG364" s="227"/>
      <c r="AEH364" s="227"/>
      <c r="AEI364" s="227"/>
      <c r="AEJ364" s="227"/>
      <c r="AEK364" s="227"/>
      <c r="AEL364" s="227"/>
      <c r="AEM364" s="227"/>
      <c r="AEN364" s="227"/>
      <c r="AEO364" s="227"/>
      <c r="AEP364" s="227"/>
      <c r="AEQ364" s="227"/>
      <c r="AER364" s="227"/>
      <c r="AES364" s="227"/>
      <c r="AET364" s="227"/>
      <c r="AEU364" s="227"/>
      <c r="AEV364" s="227"/>
      <c r="AEW364" s="227"/>
      <c r="AEX364" s="227"/>
      <c r="AEY364" s="227"/>
      <c r="AEZ364" s="227"/>
      <c r="AFA364" s="227"/>
      <c r="AFB364" s="227"/>
      <c r="AFC364" s="227"/>
      <c r="AFD364" s="227"/>
      <c r="AFE364" s="227"/>
      <c r="AFF364" s="227"/>
      <c r="AFG364" s="227"/>
      <c r="AFH364" s="227"/>
      <c r="AFI364" s="227"/>
      <c r="AFJ364" s="227"/>
      <c r="AFK364" s="227"/>
      <c r="AFL364" s="227"/>
      <c r="AFM364" s="227"/>
      <c r="AFN364" s="227"/>
      <c r="AFO364" s="227"/>
      <c r="AFP364" s="227"/>
      <c r="AFQ364" s="227"/>
      <c r="AFR364" s="227"/>
      <c r="AFS364" s="227"/>
      <c r="AFT364" s="227"/>
      <c r="AFU364" s="227"/>
      <c r="AFV364" s="227"/>
      <c r="AFW364" s="227"/>
      <c r="AFX364" s="227"/>
      <c r="AFY364" s="227"/>
      <c r="AFZ364" s="227"/>
      <c r="AGA364" s="227"/>
      <c r="AGB364" s="227"/>
      <c r="AGC364" s="227"/>
      <c r="AGD364" s="227"/>
      <c r="AGE364" s="227"/>
      <c r="AGF364" s="227"/>
      <c r="AGG364" s="227"/>
      <c r="AGH364" s="227"/>
      <c r="AGI364" s="227"/>
      <c r="AGJ364" s="227"/>
      <c r="AGK364" s="227"/>
      <c r="AGL364" s="227"/>
      <c r="AGM364" s="227"/>
      <c r="AGN364" s="227"/>
      <c r="AGO364" s="227"/>
      <c r="AGP364" s="227"/>
      <c r="AGQ364" s="227"/>
      <c r="AGR364" s="227"/>
      <c r="AGS364" s="227"/>
      <c r="AGT364" s="227"/>
      <c r="AGU364" s="227"/>
      <c r="AGV364" s="227"/>
      <c r="AGW364" s="227"/>
      <c r="AGX364" s="227"/>
      <c r="AGY364" s="227"/>
      <c r="AGZ364" s="227"/>
      <c r="AHA364" s="227"/>
      <c r="AHB364" s="227"/>
      <c r="AHC364" s="227"/>
      <c r="AHD364" s="227"/>
      <c r="AHE364" s="227"/>
      <c r="AHF364" s="227"/>
      <c r="AHG364" s="227"/>
      <c r="AHH364" s="227"/>
      <c r="AHI364" s="227"/>
      <c r="AHJ364" s="227"/>
      <c r="AHK364" s="227"/>
      <c r="AHL364" s="227"/>
      <c r="AHM364" s="227"/>
      <c r="AHN364" s="227"/>
      <c r="AHO364" s="227"/>
      <c r="AHP364" s="227"/>
      <c r="AHQ364" s="227"/>
      <c r="AHR364" s="227"/>
      <c r="AHS364" s="227"/>
      <c r="AHT364" s="227"/>
      <c r="AHU364" s="227"/>
      <c r="AHV364" s="227"/>
      <c r="AHW364" s="227"/>
      <c r="AHX364" s="227"/>
      <c r="AHY364" s="227"/>
      <c r="AHZ364" s="227"/>
      <c r="AIA364" s="227"/>
      <c r="AIB364" s="227"/>
      <c r="AIC364" s="227"/>
      <c r="AID364" s="227"/>
      <c r="AIE364" s="227"/>
      <c r="AIF364" s="227"/>
      <c r="AIG364" s="227"/>
      <c r="AIH364" s="227"/>
      <c r="AII364" s="227"/>
      <c r="AIJ364" s="227"/>
      <c r="AIK364" s="227"/>
      <c r="AIL364" s="227"/>
      <c r="AIM364" s="227"/>
      <c r="AIN364" s="227"/>
      <c r="AIO364" s="227"/>
      <c r="AIP364" s="227"/>
      <c r="AIQ364" s="227"/>
      <c r="AIR364" s="227"/>
      <c r="AIS364" s="227"/>
      <c r="AIT364" s="227"/>
      <c r="AIU364" s="227"/>
      <c r="AIV364" s="227"/>
      <c r="AIW364" s="227"/>
      <c r="AIX364" s="227"/>
      <c r="AIY364" s="227"/>
      <c r="AIZ364" s="227"/>
      <c r="AJA364" s="227"/>
      <c r="AJB364" s="227"/>
      <c r="AJC364" s="227"/>
      <c r="AJD364" s="227"/>
      <c r="AJE364" s="227"/>
      <c r="AJF364" s="227"/>
      <c r="AJG364" s="227"/>
      <c r="AJH364" s="227"/>
      <c r="AJI364" s="227"/>
      <c r="AJJ364" s="227"/>
      <c r="AJK364" s="227"/>
      <c r="AJL364" s="227"/>
      <c r="AJM364" s="227"/>
      <c r="AJN364" s="227"/>
      <c r="AJO364" s="227"/>
      <c r="AJP364" s="227"/>
      <c r="AJQ364" s="227"/>
      <c r="AJR364" s="227"/>
      <c r="AJS364" s="227"/>
      <c r="AJT364" s="227"/>
      <c r="AJU364" s="227"/>
      <c r="AJV364" s="227"/>
      <c r="AJW364" s="227"/>
      <c r="AJX364" s="227"/>
      <c r="AJY364" s="227"/>
      <c r="AJZ364" s="227"/>
      <c r="AKA364" s="227"/>
      <c r="AKB364" s="227"/>
      <c r="AKC364" s="227"/>
      <c r="AKD364" s="227"/>
      <c r="AKE364" s="227"/>
      <c r="AKF364" s="227"/>
      <c r="AKG364" s="227"/>
      <c r="AKH364" s="227"/>
      <c r="AKI364" s="227"/>
      <c r="AKJ364" s="227"/>
      <c r="AKK364" s="227"/>
      <c r="AKL364" s="227"/>
      <c r="AKM364" s="227"/>
      <c r="AKN364" s="227"/>
      <c r="AKO364" s="227"/>
      <c r="AKP364" s="227"/>
      <c r="AKQ364" s="227"/>
      <c r="AKR364" s="227"/>
      <c r="AKS364" s="227"/>
      <c r="AKT364" s="227"/>
      <c r="AKU364" s="227"/>
      <c r="AKV364" s="227"/>
      <c r="AKW364" s="227"/>
      <c r="AKX364" s="227"/>
      <c r="AKY364" s="227"/>
      <c r="AKZ364" s="227"/>
      <c r="ALA364" s="227"/>
      <c r="ALB364" s="227"/>
      <c r="ALC364" s="227"/>
      <c r="ALD364" s="227"/>
      <c r="ALE364" s="227"/>
      <c r="ALF364" s="227"/>
      <c r="ALG364" s="227"/>
      <c r="ALH364" s="227"/>
      <c r="ALI364" s="227"/>
      <c r="ALJ364" s="227"/>
      <c r="ALK364" s="227"/>
      <c r="ALL364" s="227"/>
      <c r="ALM364" s="227"/>
      <c r="ALN364" s="227"/>
      <c r="ALO364" s="227"/>
      <c r="ALP364" s="227"/>
      <c r="ALQ364" s="227"/>
      <c r="ALR364" s="227"/>
      <c r="ALS364" s="227"/>
      <c r="ALT364" s="227"/>
      <c r="ALU364" s="227"/>
      <c r="ALV364" s="227"/>
      <c r="ALW364" s="227"/>
      <c r="ALX364" s="227"/>
      <c r="ALY364" s="227"/>
      <c r="ALZ364" s="227"/>
      <c r="AMA364" s="227"/>
      <c r="AMB364" s="227"/>
      <c r="AMC364" s="227"/>
      <c r="AMD364" s="227"/>
      <c r="AME364" s="227"/>
      <c r="AMF364" s="227"/>
      <c r="AMG364" s="227"/>
      <c r="AMH364" s="227"/>
      <c r="AMI364" s="227"/>
      <c r="AMJ364" s="227"/>
      <c r="AMK364" s="227"/>
      <c r="AML364" s="227"/>
      <c r="AMM364" s="227"/>
      <c r="AMN364" s="227"/>
      <c r="AMO364" s="227"/>
      <c r="AMP364" s="227"/>
      <c r="AMQ364" s="227"/>
      <c r="AMR364" s="227"/>
      <c r="AMS364" s="227"/>
      <c r="AMT364" s="227"/>
      <c r="AMU364" s="227"/>
      <c r="AMV364" s="227"/>
      <c r="AMW364" s="227"/>
      <c r="AMX364" s="227"/>
    </row>
    <row r="365" spans="1:1038" ht="18" customHeight="1">
      <c r="A365" s="223" t="s">
        <v>1819</v>
      </c>
      <c r="B365" s="224" t="s">
        <v>1647</v>
      </c>
      <c r="D365" s="225" t="s">
        <v>1279</v>
      </c>
      <c r="E365" s="126">
        <v>58</v>
      </c>
      <c r="F365" s="126">
        <v>1</v>
      </c>
      <c r="G365" s="196" t="str">
        <f t="shared" si="87"/>
        <v>58-1</v>
      </c>
      <c r="H365" s="126">
        <v>0</v>
      </c>
      <c r="I365" s="126">
        <v>37</v>
      </c>
      <c r="K365" s="545" t="b">
        <f>IF(I366=1,IF(((VLOOKUP($G365,[1]Depth_Lookup!#REF!,9,FALSE))-(H365/100))=0,"Good",IF(((VLOOKUP($G365,[1]Depth_Lookup!$A$3:$J$550,9,FALSE))-(H365/100))&gt;0,"Too Short","Too Long")))</f>
        <v>0</v>
      </c>
      <c r="L365" s="171">
        <f>(VLOOKUP($G365,Depth_Lookup!$A$3:$J$410,10,FALSE))+(H365/100)</f>
        <v>137.69999999999999</v>
      </c>
      <c r="M365" s="171">
        <f>(VLOOKUP($G365,Depth_Lookup!$A$3:$J$410,10,FALSE))+(I365/100)</f>
        <v>138.07</v>
      </c>
      <c r="N365" s="127" t="s">
        <v>1833</v>
      </c>
      <c r="O365" s="126" t="s">
        <v>1280</v>
      </c>
      <c r="P365" s="126" t="s">
        <v>853</v>
      </c>
      <c r="Q365" s="126" t="s">
        <v>125</v>
      </c>
      <c r="R365" s="196" t="str">
        <f t="shared" si="101"/>
        <v>SerpentinizedHarzburgite</v>
      </c>
      <c r="S365" s="126" t="s">
        <v>94</v>
      </c>
      <c r="T365" s="126" t="s">
        <v>107</v>
      </c>
      <c r="W365" s="126" t="s">
        <v>102</v>
      </c>
      <c r="X365" s="202">
        <f>VLOOKUP(W365,[2]definitions_list_lookup!$A$13:$B$19,2,0)</f>
        <v>5</v>
      </c>
      <c r="Y365" s="126" t="s">
        <v>90</v>
      </c>
      <c r="Z365" s="126" t="s">
        <v>91</v>
      </c>
      <c r="AF365" s="196" t="e">
        <f>VLOOKUP(AE365,[2]definitions_list_mag!$V$12:$W$15,2,0)</f>
        <v>#N/A</v>
      </c>
      <c r="AI365" s="130">
        <f t="shared" si="102"/>
        <v>77</v>
      </c>
      <c r="AO365" s="130"/>
      <c r="AU365" s="130">
        <v>2</v>
      </c>
      <c r="AV365" s="126">
        <v>5</v>
      </c>
      <c r="AW365" s="126">
        <v>2</v>
      </c>
      <c r="AX365" s="126" t="s">
        <v>110</v>
      </c>
      <c r="AY365" s="126" t="s">
        <v>103</v>
      </c>
      <c r="BA365" s="130">
        <v>20</v>
      </c>
      <c r="BB365" s="126">
        <v>5</v>
      </c>
      <c r="BC365" s="126">
        <v>2</v>
      </c>
      <c r="BD365" s="126" t="s">
        <v>110</v>
      </c>
      <c r="BE365" s="126" t="s">
        <v>103</v>
      </c>
      <c r="BG365" s="130"/>
      <c r="BM365" s="130">
        <v>1</v>
      </c>
      <c r="BY365" s="130"/>
      <c r="CF365" s="213">
        <f t="shared" si="103"/>
        <v>100</v>
      </c>
      <c r="CG365" s="145"/>
      <c r="CH365" s="132" t="s">
        <v>1360</v>
      </c>
      <c r="CI365" s="132">
        <v>100</v>
      </c>
      <c r="CJ365" s="132" t="s">
        <v>514</v>
      </c>
      <c r="CK365" s="133"/>
      <c r="CL365" s="134"/>
      <c r="CM365" s="134"/>
      <c r="CN365" s="134"/>
      <c r="CO365" s="134"/>
      <c r="CP365" s="134"/>
      <c r="CQ365" s="134"/>
      <c r="CR365" s="134"/>
      <c r="CS365" s="134"/>
      <c r="CT365" s="134"/>
      <c r="CU365" s="134"/>
      <c r="CV365" s="134"/>
      <c r="CW365" s="134"/>
      <c r="CX365" s="134"/>
      <c r="CY365" s="134"/>
      <c r="CZ365" s="134"/>
      <c r="DA365" s="134"/>
      <c r="DB365" s="134">
        <v>85</v>
      </c>
      <c r="DC365" s="130">
        <v>15</v>
      </c>
      <c r="DD365" s="134"/>
      <c r="DE365" s="134"/>
      <c r="DF365" s="134"/>
      <c r="DG365" s="134"/>
      <c r="DH365" s="134"/>
      <c r="DI365" s="134"/>
      <c r="DJ365" s="134"/>
      <c r="DK365" s="207">
        <f t="shared" si="104"/>
        <v>100</v>
      </c>
      <c r="DL365" s="131"/>
      <c r="DM365" s="134"/>
      <c r="DN365" s="134"/>
      <c r="DO365" s="136"/>
      <c r="DQ365" s="131"/>
      <c r="DR365" s="136"/>
      <c r="DS365" s="131"/>
      <c r="DT365" s="138" t="s">
        <v>1834</v>
      </c>
      <c r="DW365" s="214" t="e">
        <f>VLOOKUP(P365,[2]definitions_list_lookup!$K$30:$L$54,2,0)</f>
        <v>#N/A</v>
      </c>
      <c r="DX365" s="155" t="s">
        <v>1835</v>
      </c>
      <c r="DY365" s="139" t="s">
        <v>1831</v>
      </c>
      <c r="DZ365"/>
      <c r="EA365" s="104"/>
      <c r="ED365" s="229" t="s">
        <v>2517</v>
      </c>
      <c r="EE365" s="140"/>
      <c r="EG365" s="140"/>
      <c r="EI365" s="218"/>
      <c r="EJ365" s="143"/>
      <c r="EK365" s="221"/>
      <c r="EM365" s="109"/>
      <c r="EN365" s="109"/>
      <c r="EZ365" s="192" t="e">
        <f t="shared" si="88"/>
        <v>#DIV/0!</v>
      </c>
      <c r="FA365" s="192" t="e">
        <f t="shared" si="89"/>
        <v>#DIV/0!</v>
      </c>
      <c r="FB365" s="192" t="e">
        <f t="shared" si="90"/>
        <v>#DIV/0!</v>
      </c>
      <c r="FC365" s="192" t="e">
        <f t="shared" si="91"/>
        <v>#DIV/0!</v>
      </c>
      <c r="FD365" s="192" t="e">
        <f t="shared" si="92"/>
        <v>#DIV/0!</v>
      </c>
      <c r="FE365" s="193" t="e">
        <f t="shared" si="93"/>
        <v>#DIV/0!</v>
      </c>
      <c r="FF365" s="194" t="e">
        <f t="shared" si="94"/>
        <v>#DIV/0!</v>
      </c>
      <c r="FG365" s="144"/>
      <c r="FI365" s="778">
        <f t="shared" si="95"/>
        <v>0</v>
      </c>
      <c r="FJ365" s="779" t="e">
        <f t="shared" si="96"/>
        <v>#DIV/0!</v>
      </c>
      <c r="FK365" s="779" t="e">
        <f t="shared" si="97"/>
        <v>#DIV/0!</v>
      </c>
      <c r="FL365" s="780" t="e">
        <f t="shared" si="98"/>
        <v>#DIV/0!</v>
      </c>
      <c r="FM365" s="169" t="e">
        <f t="shared" si="99"/>
        <v>#DIV/0!</v>
      </c>
      <c r="FN365" s="783" t="e">
        <f t="shared" si="100"/>
        <v>#DIV/0!</v>
      </c>
    </row>
    <row r="366" spans="1:1038" s="288" customFormat="1" ht="18" customHeight="1">
      <c r="A366" s="282" t="s">
        <v>1819</v>
      </c>
      <c r="B366" s="283" t="s">
        <v>1647</v>
      </c>
      <c r="C366" s="227"/>
      <c r="D366" s="284" t="s">
        <v>1279</v>
      </c>
      <c r="E366" s="227">
        <v>58</v>
      </c>
      <c r="F366" s="227">
        <v>1</v>
      </c>
      <c r="G366" s="286" t="str">
        <f t="shared" si="87"/>
        <v>58-1</v>
      </c>
      <c r="H366" s="227">
        <f>I365</f>
        <v>37</v>
      </c>
      <c r="I366" s="227">
        <v>80.5</v>
      </c>
      <c r="J366" s="226"/>
      <c r="K366" s="545" t="b">
        <f>IF(I367=1,IF(((VLOOKUP($G366,[1]Depth_Lookup!#REF!,9,FALSE))-(H366/100))=0,"Good",IF(((VLOOKUP($G366,[1]Depth_Lookup!$A$3:$J$550,9,FALSE))-(H366/100))&gt;0,"Too Short","Too Long")))</f>
        <v>0</v>
      </c>
      <c r="L366" s="171">
        <f>(VLOOKUP($G366,Depth_Lookup!$A$3:$J$410,10,FALSE))+(H366/100)</f>
        <v>138.07</v>
      </c>
      <c r="M366" s="171">
        <f>(VLOOKUP($G366,Depth_Lookup!$A$3:$J$410,10,FALSE))+(I366/100)</f>
        <v>138.505</v>
      </c>
      <c r="N366" s="230" t="s">
        <v>1836</v>
      </c>
      <c r="O366" s="227">
        <v>3</v>
      </c>
      <c r="P366" s="227" t="s">
        <v>853</v>
      </c>
      <c r="Q366" s="227" t="s">
        <v>125</v>
      </c>
      <c r="R366" s="286" t="str">
        <f t="shared" si="101"/>
        <v>SerpentinizedHarzburgite</v>
      </c>
      <c r="S366" s="227" t="s">
        <v>107</v>
      </c>
      <c r="T366" s="227" t="s">
        <v>94</v>
      </c>
      <c r="U366" s="227" t="s">
        <v>108</v>
      </c>
      <c r="V366" s="227" t="s">
        <v>509</v>
      </c>
      <c r="W366" s="227" t="s">
        <v>102</v>
      </c>
      <c r="X366" s="287">
        <f>VLOOKUP(W366,[2]definitions_list_lookup!$A$13:$B$19,2,0)</f>
        <v>5</v>
      </c>
      <c r="Y366" s="227" t="s">
        <v>90</v>
      </c>
      <c r="Z366" s="227" t="s">
        <v>91</v>
      </c>
      <c r="AA366" s="227"/>
      <c r="AB366" s="227"/>
      <c r="AC366" s="227"/>
      <c r="AD366" s="227"/>
      <c r="AE366" s="233"/>
      <c r="AF366" s="286" t="e">
        <f>VLOOKUP(AE366,[2]definitions_list_mag!$V$12:$W$15,2,0)</f>
        <v>#N/A</v>
      </c>
      <c r="AG366" s="237"/>
      <c r="AH366" s="227"/>
      <c r="AI366" s="240">
        <f t="shared" si="102"/>
        <v>67</v>
      </c>
      <c r="AJ366" s="227"/>
      <c r="AK366" s="227"/>
      <c r="AL366" s="227"/>
      <c r="AM366" s="227"/>
      <c r="AN366" s="227"/>
      <c r="AO366" s="240"/>
      <c r="AP366" s="227"/>
      <c r="AQ366" s="227"/>
      <c r="AR366" s="227"/>
      <c r="AS366" s="227"/>
      <c r="AT366" s="227"/>
      <c r="AU366" s="240">
        <v>2</v>
      </c>
      <c r="AV366" s="227">
        <v>2</v>
      </c>
      <c r="AW366" s="227">
        <v>1</v>
      </c>
      <c r="AX366" s="227" t="s">
        <v>110</v>
      </c>
      <c r="AY366" s="227" t="s">
        <v>103</v>
      </c>
      <c r="AZ366" s="227"/>
      <c r="BA366" s="240">
        <v>30</v>
      </c>
      <c r="BB366" s="227">
        <v>8</v>
      </c>
      <c r="BC366" s="227">
        <v>3</v>
      </c>
      <c r="BD366" s="227" t="s">
        <v>110</v>
      </c>
      <c r="BE366" s="227" t="s">
        <v>103</v>
      </c>
      <c r="BF366" s="227"/>
      <c r="BG366" s="240"/>
      <c r="BH366" s="227"/>
      <c r="BI366" s="227"/>
      <c r="BJ366" s="227"/>
      <c r="BK366" s="227"/>
      <c r="BL366" s="227"/>
      <c r="BM366" s="240">
        <v>1</v>
      </c>
      <c r="BN366" s="227"/>
      <c r="BO366" s="227"/>
      <c r="BP366" s="227"/>
      <c r="BQ366" s="227"/>
      <c r="BR366" s="227"/>
      <c r="BS366" s="227"/>
      <c r="BT366" s="227"/>
      <c r="BU366" s="227"/>
      <c r="BV366" s="227"/>
      <c r="BW366" s="227"/>
      <c r="BX366" s="227"/>
      <c r="BY366" s="240"/>
      <c r="BZ366" s="227"/>
      <c r="CA366" s="227"/>
      <c r="CB366" s="227"/>
      <c r="CC366" s="227"/>
      <c r="CD366" s="227"/>
      <c r="CE366" s="227"/>
      <c r="CF366" s="290">
        <f t="shared" si="103"/>
        <v>100</v>
      </c>
      <c r="CG366" s="250"/>
      <c r="CH366" s="149" t="s">
        <v>1329</v>
      </c>
      <c r="CI366" s="149">
        <v>95</v>
      </c>
      <c r="CJ366" s="149" t="s">
        <v>514</v>
      </c>
      <c r="CK366" s="151"/>
      <c r="CL366" s="152"/>
      <c r="CM366" s="152"/>
      <c r="CN366" s="152"/>
      <c r="CO366" s="152"/>
      <c r="CP366" s="152"/>
      <c r="CQ366" s="152"/>
      <c r="CR366" s="152"/>
      <c r="CS366" s="152"/>
      <c r="CT366" s="152"/>
      <c r="CU366" s="152"/>
      <c r="CV366" s="152"/>
      <c r="CW366" s="152"/>
      <c r="CX366" s="152"/>
      <c r="CY366" s="152"/>
      <c r="CZ366" s="152"/>
      <c r="DA366" s="152"/>
      <c r="DB366" s="152">
        <v>75</v>
      </c>
      <c r="DC366" s="240">
        <v>25</v>
      </c>
      <c r="DD366" s="152"/>
      <c r="DE366" s="152"/>
      <c r="DF366" s="152"/>
      <c r="DG366" s="152"/>
      <c r="DH366" s="152"/>
      <c r="DI366" s="152"/>
      <c r="DJ366" s="152"/>
      <c r="DK366" s="208">
        <f t="shared" si="104"/>
        <v>100</v>
      </c>
      <c r="DL366" s="148"/>
      <c r="DM366" s="152"/>
      <c r="DN366" s="152"/>
      <c r="DO366" s="153"/>
      <c r="DQ366" s="148"/>
      <c r="DR366" s="153"/>
      <c r="DS366" s="148"/>
      <c r="DT366" s="261" t="s">
        <v>1837</v>
      </c>
      <c r="DU366" s="229"/>
      <c r="DV366" s="229"/>
      <c r="DW366" s="291" t="e">
        <f>VLOOKUP(P366,[2]definitions_list_lookup!$K$30:$L$54,2,0)</f>
        <v>#N/A</v>
      </c>
      <c r="DX366" s="154" t="s">
        <v>1838</v>
      </c>
      <c r="DY366" s="154" t="s">
        <v>1831</v>
      </c>
      <c r="DZ366" s="479"/>
      <c r="EA366" s="292"/>
      <c r="EB366" s="229"/>
      <c r="EC366" s="292"/>
      <c r="ED366" s="229" t="s">
        <v>2517</v>
      </c>
      <c r="EE366" s="293"/>
      <c r="EF366" s="294"/>
      <c r="EG366" s="293"/>
      <c r="EH366" s="295"/>
      <c r="EI366" s="296"/>
      <c r="EJ366" s="297"/>
      <c r="EK366" s="298"/>
      <c r="EL366" s="293"/>
      <c r="EM366" s="295"/>
      <c r="EN366" s="295"/>
      <c r="EO366" s="321"/>
      <c r="EP366" s="321"/>
      <c r="EQ366" s="321"/>
      <c r="ER366" s="321"/>
      <c r="ES366" s="321"/>
      <c r="ET366" s="321"/>
      <c r="EU366" s="321"/>
      <c r="EV366" s="322"/>
      <c r="EW366" s="322"/>
      <c r="EX366" s="322"/>
      <c r="EY366" s="322"/>
      <c r="EZ366" s="192" t="e">
        <f t="shared" si="88"/>
        <v>#DIV/0!</v>
      </c>
      <c r="FA366" s="192" t="e">
        <f t="shared" si="89"/>
        <v>#DIV/0!</v>
      </c>
      <c r="FB366" s="192" t="e">
        <f t="shared" si="90"/>
        <v>#DIV/0!</v>
      </c>
      <c r="FC366" s="192" t="e">
        <f t="shared" si="91"/>
        <v>#DIV/0!</v>
      </c>
      <c r="FD366" s="192" t="e">
        <f t="shared" si="92"/>
        <v>#DIV/0!</v>
      </c>
      <c r="FE366" s="193" t="e">
        <f t="shared" si="93"/>
        <v>#DIV/0!</v>
      </c>
      <c r="FF366" s="194" t="e">
        <f t="shared" si="94"/>
        <v>#DIV/0!</v>
      </c>
      <c r="FG366" s="321"/>
      <c r="FH366" s="295"/>
      <c r="FI366" s="778">
        <f t="shared" si="95"/>
        <v>0</v>
      </c>
      <c r="FJ366" s="779" t="e">
        <f t="shared" si="96"/>
        <v>#DIV/0!</v>
      </c>
      <c r="FK366" s="779" t="e">
        <f t="shared" si="97"/>
        <v>#DIV/0!</v>
      </c>
      <c r="FL366" s="780" t="e">
        <f t="shared" si="98"/>
        <v>#DIV/0!</v>
      </c>
      <c r="FM366" s="169" t="e">
        <f t="shared" si="99"/>
        <v>#DIV/0!</v>
      </c>
      <c r="FN366" s="783" t="e">
        <f t="shared" si="100"/>
        <v>#DIV/0!</v>
      </c>
      <c r="FO366" s="227"/>
      <c r="FP366" s="227"/>
      <c r="FQ366" s="227"/>
      <c r="FR366" s="227"/>
      <c r="FS366" s="227"/>
      <c r="FT366" s="227"/>
      <c r="FU366" s="227"/>
      <c r="FV366" s="227"/>
      <c r="FW366" s="227"/>
      <c r="FX366" s="227"/>
      <c r="FY366" s="227"/>
      <c r="FZ366" s="227"/>
      <c r="GA366" s="227"/>
      <c r="GB366" s="227"/>
      <c r="GC366" s="227"/>
      <c r="GD366" s="227"/>
      <c r="GE366" s="227"/>
      <c r="GF366" s="227"/>
      <c r="GG366" s="227"/>
      <c r="GH366" s="227"/>
      <c r="GI366" s="227"/>
      <c r="GJ366" s="227"/>
      <c r="GK366" s="227"/>
      <c r="GL366" s="227"/>
      <c r="GM366" s="227"/>
      <c r="GN366" s="227"/>
      <c r="GO366" s="227"/>
      <c r="GP366" s="227"/>
      <c r="GQ366" s="227"/>
      <c r="GR366" s="227"/>
      <c r="GS366" s="227"/>
      <c r="GT366" s="227"/>
      <c r="GU366" s="227"/>
      <c r="GV366" s="227"/>
      <c r="GW366" s="227"/>
      <c r="GX366" s="227"/>
      <c r="GY366" s="227"/>
      <c r="GZ366" s="227"/>
      <c r="HA366" s="227"/>
      <c r="HB366" s="227"/>
      <c r="HC366" s="227"/>
      <c r="HD366" s="227"/>
      <c r="HE366" s="227"/>
      <c r="HF366" s="227"/>
      <c r="HG366" s="227"/>
      <c r="HH366" s="227"/>
      <c r="HI366" s="227"/>
      <c r="HJ366" s="227"/>
      <c r="HK366" s="227"/>
      <c r="HL366" s="227"/>
      <c r="HM366" s="227"/>
      <c r="HN366" s="227"/>
      <c r="HO366" s="227"/>
      <c r="HP366" s="227"/>
      <c r="HQ366" s="227"/>
      <c r="HR366" s="227"/>
      <c r="HS366" s="227"/>
      <c r="HT366" s="227"/>
      <c r="HU366" s="227"/>
      <c r="HV366" s="227"/>
      <c r="HW366" s="227"/>
      <c r="HX366" s="227"/>
      <c r="HY366" s="227"/>
      <c r="HZ366" s="227"/>
      <c r="IA366" s="227"/>
      <c r="IB366" s="227"/>
      <c r="IC366" s="227"/>
      <c r="ID366" s="227"/>
      <c r="IE366" s="227"/>
      <c r="IF366" s="227"/>
      <c r="IG366" s="227"/>
      <c r="IH366" s="227"/>
      <c r="II366" s="227"/>
      <c r="IJ366" s="227"/>
      <c r="IK366" s="227"/>
      <c r="IL366" s="227"/>
      <c r="IM366" s="227"/>
      <c r="IN366" s="227"/>
      <c r="IO366" s="227"/>
      <c r="IP366" s="227"/>
      <c r="IQ366" s="227"/>
      <c r="IR366" s="227"/>
      <c r="IS366" s="227"/>
      <c r="IT366" s="227"/>
      <c r="IU366" s="227"/>
      <c r="IV366" s="227"/>
      <c r="IW366" s="227"/>
      <c r="IX366" s="227"/>
      <c r="IY366" s="227"/>
      <c r="IZ366" s="227"/>
      <c r="JA366" s="227"/>
      <c r="JB366" s="227"/>
      <c r="JC366" s="227"/>
      <c r="JD366" s="227"/>
      <c r="JE366" s="227"/>
      <c r="JF366" s="227"/>
      <c r="JG366" s="227"/>
      <c r="JH366" s="227"/>
      <c r="JI366" s="227"/>
      <c r="JJ366" s="227"/>
      <c r="JK366" s="227"/>
      <c r="JL366" s="227"/>
      <c r="JM366" s="227"/>
      <c r="JN366" s="227"/>
      <c r="JO366" s="227"/>
      <c r="JP366" s="227"/>
      <c r="JQ366" s="227"/>
      <c r="JR366" s="227"/>
      <c r="JS366" s="227"/>
      <c r="JT366" s="227"/>
      <c r="JU366" s="227"/>
      <c r="JV366" s="227"/>
      <c r="JW366" s="227"/>
      <c r="JX366" s="227"/>
      <c r="JY366" s="227"/>
      <c r="JZ366" s="227"/>
      <c r="KA366" s="227"/>
      <c r="KB366" s="227"/>
      <c r="KC366" s="227"/>
      <c r="KD366" s="227"/>
      <c r="KE366" s="227"/>
      <c r="KF366" s="227"/>
      <c r="KG366" s="227"/>
      <c r="KH366" s="227"/>
      <c r="KI366" s="227"/>
      <c r="KJ366" s="227"/>
      <c r="KK366" s="227"/>
      <c r="KL366" s="227"/>
      <c r="KM366" s="227"/>
      <c r="KN366" s="227"/>
      <c r="KO366" s="227"/>
      <c r="KP366" s="227"/>
      <c r="KQ366" s="227"/>
      <c r="KR366" s="227"/>
      <c r="KS366" s="227"/>
      <c r="KT366" s="227"/>
      <c r="KU366" s="227"/>
      <c r="KV366" s="227"/>
      <c r="KW366" s="227"/>
      <c r="KX366" s="227"/>
      <c r="KY366" s="227"/>
      <c r="KZ366" s="227"/>
      <c r="LA366" s="227"/>
      <c r="LB366" s="227"/>
      <c r="LC366" s="227"/>
      <c r="LD366" s="227"/>
      <c r="LE366" s="227"/>
      <c r="LF366" s="227"/>
      <c r="LG366" s="227"/>
      <c r="LH366" s="227"/>
      <c r="LI366" s="227"/>
      <c r="LJ366" s="227"/>
      <c r="LK366" s="227"/>
      <c r="LL366" s="227"/>
      <c r="LM366" s="227"/>
      <c r="LN366" s="227"/>
      <c r="LO366" s="227"/>
      <c r="LP366" s="227"/>
      <c r="LQ366" s="227"/>
      <c r="LR366" s="227"/>
      <c r="LS366" s="227"/>
      <c r="LT366" s="227"/>
      <c r="LU366" s="227"/>
      <c r="LV366" s="227"/>
      <c r="LW366" s="227"/>
      <c r="LX366" s="227"/>
      <c r="LY366" s="227"/>
      <c r="LZ366" s="227"/>
      <c r="MA366" s="227"/>
      <c r="MB366" s="227"/>
      <c r="MC366" s="227"/>
      <c r="MD366" s="227"/>
      <c r="ME366" s="227"/>
      <c r="MF366" s="227"/>
      <c r="MG366" s="227"/>
      <c r="MH366" s="227"/>
      <c r="MI366" s="227"/>
      <c r="MJ366" s="227"/>
      <c r="MK366" s="227"/>
      <c r="ML366" s="227"/>
      <c r="MM366" s="227"/>
      <c r="MN366" s="227"/>
      <c r="MO366" s="227"/>
      <c r="MP366" s="227"/>
      <c r="MQ366" s="227"/>
      <c r="MR366" s="227"/>
      <c r="MS366" s="227"/>
      <c r="MT366" s="227"/>
      <c r="MU366" s="227"/>
      <c r="MV366" s="227"/>
      <c r="MW366" s="227"/>
      <c r="MX366" s="227"/>
      <c r="MY366" s="227"/>
      <c r="MZ366" s="227"/>
      <c r="NA366" s="227"/>
      <c r="NB366" s="227"/>
      <c r="NC366" s="227"/>
      <c r="ND366" s="227"/>
      <c r="NE366" s="227"/>
      <c r="NF366" s="227"/>
      <c r="NG366" s="227"/>
      <c r="NH366" s="227"/>
      <c r="NI366" s="227"/>
      <c r="NJ366" s="227"/>
      <c r="NK366" s="227"/>
      <c r="NL366" s="227"/>
      <c r="NM366" s="227"/>
      <c r="NN366" s="227"/>
      <c r="NO366" s="227"/>
      <c r="NP366" s="227"/>
      <c r="NQ366" s="227"/>
      <c r="NR366" s="227"/>
      <c r="NS366" s="227"/>
      <c r="NT366" s="227"/>
      <c r="NU366" s="227"/>
      <c r="NV366" s="227"/>
      <c r="NW366" s="227"/>
      <c r="NX366" s="227"/>
      <c r="NY366" s="227"/>
      <c r="NZ366" s="227"/>
      <c r="OA366" s="227"/>
      <c r="OB366" s="227"/>
      <c r="OC366" s="227"/>
      <c r="OD366" s="227"/>
      <c r="OE366" s="227"/>
      <c r="OF366" s="227"/>
      <c r="OG366" s="227"/>
      <c r="OH366" s="227"/>
      <c r="OI366" s="227"/>
      <c r="OJ366" s="227"/>
      <c r="OK366" s="227"/>
      <c r="OL366" s="227"/>
      <c r="OM366" s="227"/>
      <c r="ON366" s="227"/>
      <c r="OO366" s="227"/>
      <c r="OP366" s="227"/>
      <c r="OQ366" s="227"/>
      <c r="OR366" s="227"/>
      <c r="OS366" s="227"/>
      <c r="OT366" s="227"/>
      <c r="OU366" s="227"/>
      <c r="OV366" s="227"/>
      <c r="OW366" s="227"/>
      <c r="OX366" s="227"/>
      <c r="OY366" s="227"/>
      <c r="OZ366" s="227"/>
      <c r="PA366" s="227"/>
      <c r="PB366" s="227"/>
      <c r="PC366" s="227"/>
      <c r="PD366" s="227"/>
      <c r="PE366" s="227"/>
      <c r="PF366" s="227"/>
      <c r="PG366" s="227"/>
      <c r="PH366" s="227"/>
      <c r="PI366" s="227"/>
      <c r="PJ366" s="227"/>
      <c r="PK366" s="227"/>
      <c r="PL366" s="227"/>
      <c r="PM366" s="227"/>
      <c r="PN366" s="227"/>
      <c r="PO366" s="227"/>
      <c r="PP366" s="227"/>
      <c r="PQ366" s="227"/>
      <c r="PR366" s="227"/>
      <c r="PS366" s="227"/>
      <c r="PT366" s="227"/>
      <c r="PU366" s="227"/>
      <c r="PV366" s="227"/>
      <c r="PW366" s="227"/>
      <c r="PX366" s="227"/>
      <c r="PY366" s="227"/>
      <c r="PZ366" s="227"/>
      <c r="QA366" s="227"/>
      <c r="QB366" s="227"/>
      <c r="QC366" s="227"/>
      <c r="QD366" s="227"/>
      <c r="QE366" s="227"/>
      <c r="QF366" s="227"/>
      <c r="QG366" s="227"/>
      <c r="QH366" s="227"/>
      <c r="QI366" s="227"/>
      <c r="QJ366" s="227"/>
      <c r="QK366" s="227"/>
      <c r="QL366" s="227"/>
      <c r="QM366" s="227"/>
      <c r="QN366" s="227"/>
      <c r="QO366" s="227"/>
      <c r="QP366" s="227"/>
      <c r="QQ366" s="227"/>
      <c r="QR366" s="227"/>
      <c r="QS366" s="227"/>
      <c r="QT366" s="227"/>
      <c r="QU366" s="227"/>
      <c r="QV366" s="227"/>
      <c r="QW366" s="227"/>
      <c r="QX366" s="227"/>
      <c r="QY366" s="227"/>
      <c r="QZ366" s="227"/>
      <c r="RA366" s="227"/>
      <c r="RB366" s="227"/>
      <c r="RC366" s="227"/>
      <c r="RD366" s="227"/>
      <c r="RE366" s="227"/>
      <c r="RF366" s="227"/>
      <c r="RG366" s="227"/>
      <c r="RH366" s="227"/>
      <c r="RI366" s="227"/>
      <c r="RJ366" s="227"/>
      <c r="RK366" s="227"/>
      <c r="RL366" s="227"/>
      <c r="RM366" s="227"/>
      <c r="RN366" s="227"/>
      <c r="RO366" s="227"/>
      <c r="RP366" s="227"/>
      <c r="RQ366" s="227"/>
      <c r="RR366" s="227"/>
      <c r="RS366" s="227"/>
      <c r="RT366" s="227"/>
      <c r="RU366" s="227"/>
      <c r="RV366" s="227"/>
      <c r="RW366" s="227"/>
      <c r="RX366" s="227"/>
      <c r="RY366" s="227"/>
      <c r="RZ366" s="227"/>
      <c r="SA366" s="227"/>
      <c r="SB366" s="227"/>
      <c r="SC366" s="227"/>
      <c r="SD366" s="227"/>
      <c r="SE366" s="227"/>
      <c r="SF366" s="227"/>
      <c r="SG366" s="227"/>
      <c r="SH366" s="227"/>
      <c r="SI366" s="227"/>
      <c r="SJ366" s="227"/>
      <c r="SK366" s="227"/>
      <c r="SL366" s="227"/>
      <c r="SM366" s="227"/>
      <c r="SN366" s="227"/>
      <c r="SO366" s="227"/>
      <c r="SP366" s="227"/>
      <c r="SQ366" s="227"/>
      <c r="SR366" s="227"/>
      <c r="SS366" s="227"/>
      <c r="ST366" s="227"/>
      <c r="SU366" s="227"/>
      <c r="SV366" s="227"/>
      <c r="SW366" s="227"/>
      <c r="SX366" s="227"/>
      <c r="SY366" s="227"/>
      <c r="SZ366" s="227"/>
      <c r="TA366" s="227"/>
      <c r="TB366" s="227"/>
      <c r="TC366" s="227"/>
      <c r="TD366" s="227"/>
      <c r="TE366" s="227"/>
      <c r="TF366" s="227"/>
      <c r="TG366" s="227"/>
      <c r="TH366" s="227"/>
      <c r="TI366" s="227"/>
      <c r="TJ366" s="227"/>
      <c r="TK366" s="227"/>
      <c r="TL366" s="227"/>
      <c r="TM366" s="227"/>
      <c r="TN366" s="227"/>
      <c r="TO366" s="227"/>
      <c r="TP366" s="227"/>
      <c r="TQ366" s="227"/>
      <c r="TR366" s="227"/>
      <c r="TS366" s="227"/>
      <c r="TT366" s="227"/>
      <c r="TU366" s="227"/>
      <c r="TV366" s="227"/>
      <c r="TW366" s="227"/>
      <c r="TX366" s="227"/>
      <c r="TY366" s="227"/>
      <c r="TZ366" s="227"/>
      <c r="UA366" s="227"/>
      <c r="UB366" s="227"/>
      <c r="UC366" s="227"/>
      <c r="UD366" s="227"/>
      <c r="UE366" s="227"/>
      <c r="UF366" s="227"/>
      <c r="UG366" s="227"/>
      <c r="UH366" s="227"/>
      <c r="UI366" s="227"/>
      <c r="UJ366" s="227"/>
      <c r="UK366" s="227"/>
      <c r="UL366" s="227"/>
      <c r="UM366" s="227"/>
      <c r="UN366" s="227"/>
      <c r="UO366" s="227"/>
      <c r="UP366" s="227"/>
      <c r="UQ366" s="227"/>
      <c r="UR366" s="227"/>
      <c r="US366" s="227"/>
      <c r="UT366" s="227"/>
      <c r="UU366" s="227"/>
      <c r="UV366" s="227"/>
      <c r="UW366" s="227"/>
      <c r="UX366" s="227"/>
      <c r="UY366" s="227"/>
      <c r="UZ366" s="227"/>
      <c r="VA366" s="227"/>
      <c r="VB366" s="227"/>
      <c r="VC366" s="227"/>
      <c r="VD366" s="227"/>
      <c r="VE366" s="227"/>
      <c r="VF366" s="227"/>
      <c r="VG366" s="227"/>
      <c r="VH366" s="227"/>
      <c r="VI366" s="227"/>
      <c r="VJ366" s="227"/>
      <c r="VK366" s="227"/>
      <c r="VL366" s="227"/>
      <c r="VM366" s="227"/>
      <c r="VN366" s="227"/>
      <c r="VO366" s="227"/>
      <c r="VP366" s="227"/>
      <c r="VQ366" s="227"/>
      <c r="VR366" s="227"/>
      <c r="VS366" s="227"/>
      <c r="VT366" s="227"/>
      <c r="VU366" s="227"/>
      <c r="VV366" s="227"/>
      <c r="VW366" s="227"/>
      <c r="VX366" s="227"/>
      <c r="VY366" s="227"/>
      <c r="VZ366" s="227"/>
      <c r="WA366" s="227"/>
      <c r="WB366" s="227"/>
      <c r="WC366" s="227"/>
      <c r="WD366" s="227"/>
      <c r="WE366" s="227"/>
      <c r="WF366" s="227"/>
      <c r="WG366" s="227"/>
      <c r="WH366" s="227"/>
      <c r="WI366" s="227"/>
      <c r="WJ366" s="227"/>
      <c r="WK366" s="227"/>
      <c r="WL366" s="227"/>
      <c r="WM366" s="227"/>
      <c r="WN366" s="227"/>
      <c r="WO366" s="227"/>
      <c r="WP366" s="227"/>
      <c r="WQ366" s="227"/>
      <c r="WR366" s="227"/>
      <c r="WS366" s="227"/>
      <c r="WT366" s="227"/>
      <c r="WU366" s="227"/>
      <c r="WV366" s="227"/>
      <c r="WW366" s="227"/>
      <c r="WX366" s="227"/>
      <c r="WY366" s="227"/>
      <c r="WZ366" s="227"/>
      <c r="XA366" s="227"/>
      <c r="XB366" s="227"/>
      <c r="XC366" s="227"/>
      <c r="XD366" s="227"/>
      <c r="XE366" s="227"/>
      <c r="XF366" s="227"/>
      <c r="XG366" s="227"/>
      <c r="XH366" s="227"/>
      <c r="XI366" s="227"/>
      <c r="XJ366" s="227"/>
      <c r="XK366" s="227"/>
      <c r="XL366" s="227"/>
      <c r="XM366" s="227"/>
      <c r="XN366" s="227"/>
      <c r="XO366" s="227"/>
      <c r="XP366" s="227"/>
      <c r="XQ366" s="227"/>
      <c r="XR366" s="227"/>
      <c r="XS366" s="227"/>
      <c r="XT366" s="227"/>
      <c r="XU366" s="227"/>
      <c r="XV366" s="227"/>
      <c r="XW366" s="227"/>
      <c r="XX366" s="227"/>
      <c r="XY366" s="227"/>
      <c r="XZ366" s="227"/>
      <c r="YA366" s="227"/>
      <c r="YB366" s="227"/>
      <c r="YC366" s="227"/>
      <c r="YD366" s="227"/>
      <c r="YE366" s="227"/>
      <c r="YF366" s="227"/>
      <c r="YG366" s="227"/>
      <c r="YH366" s="227"/>
      <c r="YI366" s="227"/>
      <c r="YJ366" s="227"/>
      <c r="YK366" s="227"/>
      <c r="YL366" s="227"/>
      <c r="YM366" s="227"/>
      <c r="YN366" s="227"/>
      <c r="YO366" s="227"/>
      <c r="YP366" s="227"/>
      <c r="YQ366" s="227"/>
      <c r="YR366" s="227"/>
      <c r="YS366" s="227"/>
      <c r="YT366" s="227"/>
      <c r="YU366" s="227"/>
      <c r="YV366" s="227"/>
      <c r="YW366" s="227"/>
      <c r="YX366" s="227"/>
      <c r="YY366" s="227"/>
      <c r="YZ366" s="227"/>
      <c r="ZA366" s="227"/>
      <c r="ZB366" s="227"/>
      <c r="ZC366" s="227"/>
      <c r="ZD366" s="227"/>
      <c r="ZE366" s="227"/>
      <c r="ZF366" s="227"/>
      <c r="ZG366" s="227"/>
      <c r="ZH366" s="227"/>
      <c r="ZI366" s="227"/>
      <c r="ZJ366" s="227"/>
      <c r="ZK366" s="227"/>
      <c r="ZL366" s="227"/>
      <c r="ZM366" s="227"/>
      <c r="ZN366" s="227"/>
      <c r="ZO366" s="227"/>
      <c r="ZP366" s="227"/>
      <c r="ZQ366" s="227"/>
      <c r="ZR366" s="227"/>
      <c r="ZS366" s="227"/>
      <c r="ZT366" s="227"/>
      <c r="ZU366" s="227"/>
      <c r="ZV366" s="227"/>
      <c r="ZW366" s="227"/>
      <c r="ZX366" s="227"/>
      <c r="ZY366" s="227"/>
      <c r="ZZ366" s="227"/>
      <c r="AAA366" s="227"/>
      <c r="AAB366" s="227"/>
      <c r="AAC366" s="227"/>
      <c r="AAD366" s="227"/>
      <c r="AAE366" s="227"/>
      <c r="AAF366" s="227"/>
      <c r="AAG366" s="227"/>
      <c r="AAH366" s="227"/>
      <c r="AAI366" s="227"/>
      <c r="AAJ366" s="227"/>
      <c r="AAK366" s="227"/>
      <c r="AAL366" s="227"/>
      <c r="AAM366" s="227"/>
      <c r="AAN366" s="227"/>
      <c r="AAO366" s="227"/>
      <c r="AAP366" s="227"/>
      <c r="AAQ366" s="227"/>
      <c r="AAR366" s="227"/>
      <c r="AAS366" s="227"/>
      <c r="AAT366" s="227"/>
      <c r="AAU366" s="227"/>
      <c r="AAV366" s="227"/>
      <c r="AAW366" s="227"/>
      <c r="AAX366" s="227"/>
      <c r="AAY366" s="227"/>
      <c r="AAZ366" s="227"/>
      <c r="ABA366" s="227"/>
      <c r="ABB366" s="227"/>
      <c r="ABC366" s="227"/>
      <c r="ABD366" s="227"/>
      <c r="ABE366" s="227"/>
      <c r="ABF366" s="227"/>
      <c r="ABG366" s="227"/>
      <c r="ABH366" s="227"/>
      <c r="ABI366" s="227"/>
      <c r="ABJ366" s="227"/>
      <c r="ABK366" s="227"/>
      <c r="ABL366" s="227"/>
      <c r="ABM366" s="227"/>
      <c r="ABN366" s="227"/>
      <c r="ABO366" s="227"/>
      <c r="ABP366" s="227"/>
      <c r="ABQ366" s="227"/>
      <c r="ABR366" s="227"/>
      <c r="ABS366" s="227"/>
      <c r="ABT366" s="227"/>
      <c r="ABU366" s="227"/>
      <c r="ABV366" s="227"/>
      <c r="ABW366" s="227"/>
      <c r="ABX366" s="227"/>
      <c r="ABY366" s="227"/>
      <c r="ABZ366" s="227"/>
      <c r="ACA366" s="227"/>
      <c r="ACB366" s="227"/>
      <c r="ACC366" s="227"/>
      <c r="ACD366" s="227"/>
      <c r="ACE366" s="227"/>
      <c r="ACF366" s="227"/>
      <c r="ACG366" s="227"/>
      <c r="ACH366" s="227"/>
      <c r="ACI366" s="227"/>
      <c r="ACJ366" s="227"/>
      <c r="ACK366" s="227"/>
      <c r="ACL366" s="227"/>
      <c r="ACM366" s="227"/>
      <c r="ACN366" s="227"/>
      <c r="ACO366" s="227"/>
      <c r="ACP366" s="227"/>
      <c r="ACQ366" s="227"/>
      <c r="ACR366" s="227"/>
      <c r="ACS366" s="227"/>
      <c r="ACT366" s="227"/>
      <c r="ACU366" s="227"/>
      <c r="ACV366" s="227"/>
      <c r="ACW366" s="227"/>
      <c r="ACX366" s="227"/>
      <c r="ACY366" s="227"/>
      <c r="ACZ366" s="227"/>
      <c r="ADA366" s="227"/>
      <c r="ADB366" s="227"/>
      <c r="ADC366" s="227"/>
      <c r="ADD366" s="227"/>
      <c r="ADE366" s="227"/>
      <c r="ADF366" s="227"/>
      <c r="ADG366" s="227"/>
      <c r="ADH366" s="227"/>
      <c r="ADI366" s="227"/>
      <c r="ADJ366" s="227"/>
      <c r="ADK366" s="227"/>
      <c r="ADL366" s="227"/>
      <c r="ADM366" s="227"/>
      <c r="ADN366" s="227"/>
      <c r="ADO366" s="227"/>
      <c r="ADP366" s="227"/>
      <c r="ADQ366" s="227"/>
      <c r="ADR366" s="227"/>
      <c r="ADS366" s="227"/>
      <c r="ADT366" s="227"/>
      <c r="ADU366" s="227"/>
      <c r="ADV366" s="227"/>
      <c r="ADW366" s="227"/>
      <c r="ADX366" s="227"/>
      <c r="ADY366" s="227"/>
      <c r="ADZ366" s="227"/>
      <c r="AEA366" s="227"/>
      <c r="AEB366" s="227"/>
      <c r="AEC366" s="227"/>
      <c r="AED366" s="227"/>
      <c r="AEE366" s="227"/>
      <c r="AEF366" s="227"/>
      <c r="AEG366" s="227"/>
      <c r="AEH366" s="227"/>
      <c r="AEI366" s="227"/>
      <c r="AEJ366" s="227"/>
      <c r="AEK366" s="227"/>
      <c r="AEL366" s="227"/>
      <c r="AEM366" s="227"/>
      <c r="AEN366" s="227"/>
      <c r="AEO366" s="227"/>
      <c r="AEP366" s="227"/>
      <c r="AEQ366" s="227"/>
      <c r="AER366" s="227"/>
      <c r="AES366" s="227"/>
      <c r="AET366" s="227"/>
      <c r="AEU366" s="227"/>
      <c r="AEV366" s="227"/>
      <c r="AEW366" s="227"/>
      <c r="AEX366" s="227"/>
      <c r="AEY366" s="227"/>
      <c r="AEZ366" s="227"/>
      <c r="AFA366" s="227"/>
      <c r="AFB366" s="227"/>
      <c r="AFC366" s="227"/>
      <c r="AFD366" s="227"/>
      <c r="AFE366" s="227"/>
      <c r="AFF366" s="227"/>
      <c r="AFG366" s="227"/>
      <c r="AFH366" s="227"/>
      <c r="AFI366" s="227"/>
      <c r="AFJ366" s="227"/>
      <c r="AFK366" s="227"/>
      <c r="AFL366" s="227"/>
      <c r="AFM366" s="227"/>
      <c r="AFN366" s="227"/>
      <c r="AFO366" s="227"/>
      <c r="AFP366" s="227"/>
      <c r="AFQ366" s="227"/>
      <c r="AFR366" s="227"/>
      <c r="AFS366" s="227"/>
      <c r="AFT366" s="227"/>
      <c r="AFU366" s="227"/>
      <c r="AFV366" s="227"/>
      <c r="AFW366" s="227"/>
      <c r="AFX366" s="227"/>
      <c r="AFY366" s="227"/>
      <c r="AFZ366" s="227"/>
      <c r="AGA366" s="227"/>
      <c r="AGB366" s="227"/>
      <c r="AGC366" s="227"/>
      <c r="AGD366" s="227"/>
      <c r="AGE366" s="227"/>
      <c r="AGF366" s="227"/>
      <c r="AGG366" s="227"/>
      <c r="AGH366" s="227"/>
      <c r="AGI366" s="227"/>
      <c r="AGJ366" s="227"/>
      <c r="AGK366" s="227"/>
      <c r="AGL366" s="227"/>
      <c r="AGM366" s="227"/>
      <c r="AGN366" s="227"/>
      <c r="AGO366" s="227"/>
      <c r="AGP366" s="227"/>
      <c r="AGQ366" s="227"/>
      <c r="AGR366" s="227"/>
      <c r="AGS366" s="227"/>
      <c r="AGT366" s="227"/>
      <c r="AGU366" s="227"/>
      <c r="AGV366" s="227"/>
      <c r="AGW366" s="227"/>
      <c r="AGX366" s="227"/>
      <c r="AGY366" s="227"/>
      <c r="AGZ366" s="227"/>
      <c r="AHA366" s="227"/>
      <c r="AHB366" s="227"/>
      <c r="AHC366" s="227"/>
      <c r="AHD366" s="227"/>
      <c r="AHE366" s="227"/>
      <c r="AHF366" s="227"/>
      <c r="AHG366" s="227"/>
      <c r="AHH366" s="227"/>
      <c r="AHI366" s="227"/>
      <c r="AHJ366" s="227"/>
      <c r="AHK366" s="227"/>
      <c r="AHL366" s="227"/>
      <c r="AHM366" s="227"/>
      <c r="AHN366" s="227"/>
      <c r="AHO366" s="227"/>
      <c r="AHP366" s="227"/>
      <c r="AHQ366" s="227"/>
      <c r="AHR366" s="227"/>
      <c r="AHS366" s="227"/>
      <c r="AHT366" s="227"/>
      <c r="AHU366" s="227"/>
      <c r="AHV366" s="227"/>
      <c r="AHW366" s="227"/>
      <c r="AHX366" s="227"/>
      <c r="AHY366" s="227"/>
      <c r="AHZ366" s="227"/>
      <c r="AIA366" s="227"/>
      <c r="AIB366" s="227"/>
      <c r="AIC366" s="227"/>
      <c r="AID366" s="227"/>
      <c r="AIE366" s="227"/>
      <c r="AIF366" s="227"/>
      <c r="AIG366" s="227"/>
      <c r="AIH366" s="227"/>
      <c r="AII366" s="227"/>
      <c r="AIJ366" s="227"/>
      <c r="AIK366" s="227"/>
      <c r="AIL366" s="227"/>
      <c r="AIM366" s="227"/>
      <c r="AIN366" s="227"/>
      <c r="AIO366" s="227"/>
      <c r="AIP366" s="227"/>
      <c r="AIQ366" s="227"/>
      <c r="AIR366" s="227"/>
      <c r="AIS366" s="227"/>
      <c r="AIT366" s="227"/>
      <c r="AIU366" s="227"/>
      <c r="AIV366" s="227"/>
      <c r="AIW366" s="227"/>
      <c r="AIX366" s="227"/>
      <c r="AIY366" s="227"/>
      <c r="AIZ366" s="227"/>
      <c r="AJA366" s="227"/>
      <c r="AJB366" s="227"/>
      <c r="AJC366" s="227"/>
      <c r="AJD366" s="227"/>
      <c r="AJE366" s="227"/>
      <c r="AJF366" s="227"/>
      <c r="AJG366" s="227"/>
      <c r="AJH366" s="227"/>
      <c r="AJI366" s="227"/>
      <c r="AJJ366" s="227"/>
      <c r="AJK366" s="227"/>
      <c r="AJL366" s="227"/>
      <c r="AJM366" s="227"/>
      <c r="AJN366" s="227"/>
      <c r="AJO366" s="227"/>
      <c r="AJP366" s="227"/>
      <c r="AJQ366" s="227"/>
      <c r="AJR366" s="227"/>
      <c r="AJS366" s="227"/>
      <c r="AJT366" s="227"/>
      <c r="AJU366" s="227"/>
      <c r="AJV366" s="227"/>
      <c r="AJW366" s="227"/>
      <c r="AJX366" s="227"/>
      <c r="AJY366" s="227"/>
      <c r="AJZ366" s="227"/>
      <c r="AKA366" s="227"/>
      <c r="AKB366" s="227"/>
      <c r="AKC366" s="227"/>
      <c r="AKD366" s="227"/>
      <c r="AKE366" s="227"/>
      <c r="AKF366" s="227"/>
      <c r="AKG366" s="227"/>
      <c r="AKH366" s="227"/>
      <c r="AKI366" s="227"/>
      <c r="AKJ366" s="227"/>
      <c r="AKK366" s="227"/>
      <c r="AKL366" s="227"/>
      <c r="AKM366" s="227"/>
      <c r="AKN366" s="227"/>
      <c r="AKO366" s="227"/>
      <c r="AKP366" s="227"/>
      <c r="AKQ366" s="227"/>
      <c r="AKR366" s="227"/>
      <c r="AKS366" s="227"/>
      <c r="AKT366" s="227"/>
      <c r="AKU366" s="227"/>
      <c r="AKV366" s="227"/>
      <c r="AKW366" s="227"/>
      <c r="AKX366" s="227"/>
      <c r="AKY366" s="227"/>
      <c r="AKZ366" s="227"/>
      <c r="ALA366" s="227"/>
      <c r="ALB366" s="227"/>
      <c r="ALC366" s="227"/>
      <c r="ALD366" s="227"/>
      <c r="ALE366" s="227"/>
      <c r="ALF366" s="227"/>
      <c r="ALG366" s="227"/>
      <c r="ALH366" s="227"/>
      <c r="ALI366" s="227"/>
      <c r="ALJ366" s="227"/>
      <c r="ALK366" s="227"/>
      <c r="ALL366" s="227"/>
      <c r="ALM366" s="227"/>
      <c r="ALN366" s="227"/>
      <c r="ALO366" s="227"/>
      <c r="ALP366" s="227"/>
      <c r="ALQ366" s="227"/>
      <c r="ALR366" s="227"/>
      <c r="ALS366" s="227"/>
      <c r="ALT366" s="227"/>
      <c r="ALU366" s="227"/>
      <c r="ALV366" s="227"/>
      <c r="ALW366" s="227"/>
      <c r="ALX366" s="227"/>
      <c r="ALY366" s="227"/>
      <c r="ALZ366" s="227"/>
      <c r="AMA366" s="227"/>
      <c r="AMB366" s="227"/>
      <c r="AMC366" s="227"/>
      <c r="AMD366" s="227"/>
      <c r="AME366" s="227"/>
      <c r="AMF366" s="227"/>
      <c r="AMG366" s="227"/>
      <c r="AMH366" s="227"/>
      <c r="AMI366" s="227"/>
      <c r="AMJ366" s="227"/>
      <c r="AMK366" s="227"/>
      <c r="AML366" s="227"/>
      <c r="AMM366" s="227"/>
      <c r="AMN366" s="227"/>
      <c r="AMO366" s="227"/>
      <c r="AMP366" s="227"/>
      <c r="AMQ366" s="227"/>
      <c r="AMR366" s="227"/>
      <c r="AMS366" s="227"/>
      <c r="AMT366" s="227"/>
      <c r="AMU366" s="227"/>
      <c r="AMV366" s="227"/>
      <c r="AMW366" s="227"/>
      <c r="AMX366" s="227"/>
    </row>
    <row r="367" spans="1:1038" ht="18" customHeight="1">
      <c r="A367" s="223" t="s">
        <v>1819</v>
      </c>
      <c r="B367" s="224" t="s">
        <v>1647</v>
      </c>
      <c r="D367" s="225" t="s">
        <v>1279</v>
      </c>
      <c r="E367" s="126">
        <v>58</v>
      </c>
      <c r="F367" s="126">
        <v>2</v>
      </c>
      <c r="G367" s="196" t="str">
        <f t="shared" si="87"/>
        <v>58-2</v>
      </c>
      <c r="H367" s="126">
        <v>0</v>
      </c>
      <c r="I367" s="126">
        <v>8.5</v>
      </c>
      <c r="K367" s="545" t="b">
        <f>IF(I368=1,IF(((VLOOKUP($G367,[1]Depth_Lookup!#REF!,9,FALSE))-(H367/100))=0,"Good",IF(((VLOOKUP($G367,[1]Depth_Lookup!$A$3:$J$550,9,FALSE))-(H367/100))&gt;0,"Too Short","Too Long")))</f>
        <v>0</v>
      </c>
      <c r="L367" s="171">
        <f>(VLOOKUP($G367,Depth_Lookup!$A$3:$J$410,10,FALSE))+(H367/100)</f>
        <v>138.505</v>
      </c>
      <c r="M367" s="171">
        <f>(VLOOKUP($G367,Depth_Lookup!$A$3:$J$410,10,FALSE))+(I367/100)</f>
        <v>138.59</v>
      </c>
      <c r="N367" s="127" t="s">
        <v>1836</v>
      </c>
      <c r="O367" s="126">
        <v>1</v>
      </c>
      <c r="P367" s="126" t="s">
        <v>853</v>
      </c>
      <c r="Q367" s="126" t="s">
        <v>125</v>
      </c>
      <c r="R367" s="196" t="str">
        <f t="shared" si="101"/>
        <v>SerpentinizedHarzburgite</v>
      </c>
      <c r="S367" s="126" t="s">
        <v>94</v>
      </c>
      <c r="T367" s="126" t="s">
        <v>587</v>
      </c>
      <c r="W367" s="126" t="s">
        <v>102</v>
      </c>
      <c r="X367" s="202">
        <f>VLOOKUP(W367,[2]definitions_list_lookup!$A$13:$B$19,2,0)</f>
        <v>5</v>
      </c>
      <c r="Y367" s="126" t="s">
        <v>90</v>
      </c>
      <c r="Z367" s="126" t="s">
        <v>91</v>
      </c>
      <c r="AF367" s="196" t="e">
        <f>VLOOKUP(AE367,[2]definitions_list_mag!$V$12:$W$15,2,0)</f>
        <v>#N/A</v>
      </c>
      <c r="AI367" s="130">
        <f t="shared" si="102"/>
        <v>68</v>
      </c>
      <c r="AO367" s="130"/>
      <c r="AU367" s="130">
        <v>1</v>
      </c>
      <c r="AV367" s="126">
        <v>0.5</v>
      </c>
      <c r="AW367" s="126">
        <v>1</v>
      </c>
      <c r="AX367" s="126" t="s">
        <v>110</v>
      </c>
      <c r="AY367" s="126" t="s">
        <v>103</v>
      </c>
      <c r="BA367" s="130">
        <v>30</v>
      </c>
      <c r="BB367" s="126">
        <v>10</v>
      </c>
      <c r="BC367" s="126">
        <v>3</v>
      </c>
      <c r="BD367" s="126" t="s">
        <v>110</v>
      </c>
      <c r="BE367" s="126" t="s">
        <v>103</v>
      </c>
      <c r="BG367" s="130"/>
      <c r="BM367" s="130">
        <v>1</v>
      </c>
      <c r="BY367" s="130"/>
      <c r="CF367" s="213">
        <f t="shared" si="103"/>
        <v>100</v>
      </c>
      <c r="CG367" s="131"/>
      <c r="CH367" s="132" t="s">
        <v>1329</v>
      </c>
      <c r="CI367" s="132">
        <v>95</v>
      </c>
      <c r="CJ367" s="132" t="s">
        <v>514</v>
      </c>
      <c r="CK367" s="133"/>
      <c r="CL367" s="134"/>
      <c r="CM367" s="134"/>
      <c r="CN367" s="134"/>
      <c r="CO367" s="134"/>
      <c r="CP367" s="134"/>
      <c r="CQ367" s="134"/>
      <c r="CR367" s="134"/>
      <c r="CS367" s="134"/>
      <c r="CT367" s="134"/>
      <c r="CU367" s="134"/>
      <c r="CV367" s="134"/>
      <c r="CW367" s="134"/>
      <c r="CX367" s="134"/>
      <c r="CY367" s="134"/>
      <c r="CZ367" s="134"/>
      <c r="DA367" s="134"/>
      <c r="DB367" s="134">
        <v>75</v>
      </c>
      <c r="DC367" s="130">
        <v>25</v>
      </c>
      <c r="DD367" s="134"/>
      <c r="DE367" s="134"/>
      <c r="DF367" s="134"/>
      <c r="DG367" s="134"/>
      <c r="DH367" s="134"/>
      <c r="DI367" s="134"/>
      <c r="DJ367" s="134"/>
      <c r="DK367" s="207">
        <f t="shared" si="104"/>
        <v>100</v>
      </c>
      <c r="DL367" s="131"/>
      <c r="DM367" s="134"/>
      <c r="DN367" s="134"/>
      <c r="DO367" s="136"/>
      <c r="DQ367" s="131"/>
      <c r="DR367" s="136"/>
      <c r="DS367" s="131"/>
      <c r="DT367" s="138" t="s">
        <v>1837</v>
      </c>
      <c r="DW367" s="214" t="e">
        <f>VLOOKUP(P367,[2]definitions_list_lookup!$K$30:$L$54,2,0)</f>
        <v>#N/A</v>
      </c>
      <c r="DX367" s="155" t="s">
        <v>1838</v>
      </c>
      <c r="DY367" s="139" t="s">
        <v>1437</v>
      </c>
      <c r="DZ367"/>
      <c r="EA367" s="104"/>
      <c r="ED367" s="229" t="s">
        <v>2517</v>
      </c>
      <c r="EE367" s="140"/>
      <c r="EG367" s="140"/>
      <c r="EI367" s="218"/>
      <c r="EJ367" s="143"/>
      <c r="EK367" s="221"/>
      <c r="EM367" s="109"/>
      <c r="EN367" s="109"/>
      <c r="EZ367" s="192" t="e">
        <f t="shared" si="88"/>
        <v>#DIV/0!</v>
      </c>
      <c r="FA367" s="192" t="e">
        <f t="shared" si="89"/>
        <v>#DIV/0!</v>
      </c>
      <c r="FB367" s="192" t="e">
        <f t="shared" si="90"/>
        <v>#DIV/0!</v>
      </c>
      <c r="FC367" s="192" t="e">
        <f t="shared" si="91"/>
        <v>#DIV/0!</v>
      </c>
      <c r="FD367" s="192" t="e">
        <f t="shared" si="92"/>
        <v>#DIV/0!</v>
      </c>
      <c r="FE367" s="193" t="e">
        <f t="shared" si="93"/>
        <v>#DIV/0!</v>
      </c>
      <c r="FF367" s="194" t="e">
        <f t="shared" si="94"/>
        <v>#DIV/0!</v>
      </c>
      <c r="FG367" s="144"/>
      <c r="FI367" s="778">
        <f t="shared" si="95"/>
        <v>0</v>
      </c>
      <c r="FJ367" s="779" t="e">
        <f t="shared" si="96"/>
        <v>#DIV/0!</v>
      </c>
      <c r="FK367" s="779" t="e">
        <f t="shared" si="97"/>
        <v>#DIV/0!</v>
      </c>
      <c r="FL367" s="780" t="e">
        <f t="shared" si="98"/>
        <v>#DIV/0!</v>
      </c>
      <c r="FM367" s="169" t="e">
        <f t="shared" si="99"/>
        <v>#DIV/0!</v>
      </c>
      <c r="FN367" s="783" t="e">
        <f t="shared" si="100"/>
        <v>#DIV/0!</v>
      </c>
    </row>
    <row r="368" spans="1:1038" ht="18" customHeight="1">
      <c r="A368" s="223" t="s">
        <v>1819</v>
      </c>
      <c r="B368" s="224" t="s">
        <v>1647</v>
      </c>
      <c r="D368" s="225" t="s">
        <v>1279</v>
      </c>
      <c r="E368" s="126">
        <v>58</v>
      </c>
      <c r="F368" s="126">
        <v>2</v>
      </c>
      <c r="G368" s="196" t="str">
        <f t="shared" si="87"/>
        <v>58-2</v>
      </c>
      <c r="H368" s="126">
        <f>I367</f>
        <v>8.5</v>
      </c>
      <c r="I368" s="126">
        <v>28.5</v>
      </c>
      <c r="K368" s="545" t="b">
        <f>IF(I369=1,IF(((VLOOKUP($G368,[1]Depth_Lookup!#REF!,9,FALSE))-(H368/100))=0,"Good",IF(((VLOOKUP($G368,[1]Depth_Lookup!$A$3:$J$550,9,FALSE))-(H368/100))&gt;0,"Too Short","Too Long")))</f>
        <v>0</v>
      </c>
      <c r="L368" s="171">
        <f>(VLOOKUP($G368,Depth_Lookup!$A$3:$J$410,10,FALSE))+(H368/100)</f>
        <v>138.59</v>
      </c>
      <c r="M368" s="171">
        <f>(VLOOKUP($G368,Depth_Lookup!$A$3:$J$410,10,FALSE))+(I368/100)</f>
        <v>138.79</v>
      </c>
      <c r="N368" s="127" t="s">
        <v>1839</v>
      </c>
      <c r="O368" s="126">
        <v>3</v>
      </c>
      <c r="P368" s="126" t="s">
        <v>853</v>
      </c>
      <c r="Q368" s="126" t="s">
        <v>125</v>
      </c>
      <c r="R368" s="196" t="str">
        <f t="shared" si="101"/>
        <v>SerpentinizedHarzburgite</v>
      </c>
      <c r="S368" s="126" t="s">
        <v>587</v>
      </c>
      <c r="T368" s="126" t="s">
        <v>587</v>
      </c>
      <c r="U368" s="126" t="s">
        <v>108</v>
      </c>
      <c r="V368" s="126" t="s">
        <v>509</v>
      </c>
      <c r="W368" s="126" t="s">
        <v>102</v>
      </c>
      <c r="X368" s="202">
        <f>VLOOKUP(W368,[2]definitions_list_lookup!$A$13:$B$19,2,0)</f>
        <v>5</v>
      </c>
      <c r="Y368" s="126" t="s">
        <v>90</v>
      </c>
      <c r="Z368" s="126" t="s">
        <v>91</v>
      </c>
      <c r="AF368" s="196" t="e">
        <f>VLOOKUP(AE368,[2]definitions_list_mag!$V$12:$W$15,2,0)</f>
        <v>#N/A</v>
      </c>
      <c r="AI368" s="130">
        <f t="shared" si="102"/>
        <v>68</v>
      </c>
      <c r="AO368" s="130"/>
      <c r="AU368" s="130">
        <v>1</v>
      </c>
      <c r="AV368" s="126">
        <v>0.5</v>
      </c>
      <c r="AW368" s="126">
        <v>1</v>
      </c>
      <c r="AX368" s="126" t="s">
        <v>110</v>
      </c>
      <c r="AY368" s="126" t="s">
        <v>103</v>
      </c>
      <c r="BA368" s="130">
        <v>30</v>
      </c>
      <c r="BB368" s="126">
        <v>10</v>
      </c>
      <c r="BC368" s="126">
        <v>3</v>
      </c>
      <c r="BD368" s="126" t="s">
        <v>110</v>
      </c>
      <c r="BE368" s="126" t="s">
        <v>103</v>
      </c>
      <c r="BG368" s="130"/>
      <c r="BM368" s="130">
        <v>1</v>
      </c>
      <c r="BY368" s="130"/>
      <c r="CF368" s="213">
        <f t="shared" si="103"/>
        <v>100</v>
      </c>
      <c r="CG368" s="131"/>
      <c r="CH368" s="132" t="s">
        <v>1360</v>
      </c>
      <c r="CI368" s="132">
        <v>100</v>
      </c>
      <c r="CJ368" s="132" t="s">
        <v>514</v>
      </c>
      <c r="CK368" s="133"/>
      <c r="CL368" s="134"/>
      <c r="CM368" s="134"/>
      <c r="CN368" s="134"/>
      <c r="CO368" s="134"/>
      <c r="CP368" s="134"/>
      <c r="CQ368" s="134"/>
      <c r="CR368" s="134"/>
      <c r="CS368" s="134"/>
      <c r="CT368" s="134"/>
      <c r="CU368" s="134"/>
      <c r="CV368" s="134"/>
      <c r="CW368" s="134"/>
      <c r="CX368" s="134"/>
      <c r="CY368" s="134"/>
      <c r="CZ368" s="134"/>
      <c r="DA368" s="134"/>
      <c r="DB368" s="134">
        <v>75</v>
      </c>
      <c r="DC368" s="130">
        <v>25</v>
      </c>
      <c r="DD368" s="134"/>
      <c r="DE368" s="134"/>
      <c r="DF368" s="134"/>
      <c r="DG368" s="134"/>
      <c r="DH368" s="134"/>
      <c r="DI368" s="134"/>
      <c r="DJ368" s="134"/>
      <c r="DK368" s="207">
        <f t="shared" si="104"/>
        <v>100</v>
      </c>
      <c r="DL368" s="131"/>
      <c r="DM368" s="134"/>
      <c r="DN368" s="134"/>
      <c r="DO368" s="136"/>
      <c r="DQ368" s="131"/>
      <c r="DR368" s="136"/>
      <c r="DS368" s="131"/>
      <c r="DT368" s="138" t="s">
        <v>1840</v>
      </c>
      <c r="DW368" s="214" t="e">
        <f>VLOOKUP(P368,[2]definitions_list_lookup!$K$30:$L$54,2,0)</f>
        <v>#N/A</v>
      </c>
      <c r="DX368" s="155" t="s">
        <v>1835</v>
      </c>
      <c r="DY368" s="139" t="s">
        <v>1841</v>
      </c>
      <c r="DZ368"/>
      <c r="EA368" s="104"/>
      <c r="ED368" s="229" t="s">
        <v>2517</v>
      </c>
      <c r="EE368" s="140"/>
      <c r="EG368" s="140"/>
      <c r="EI368" s="218"/>
      <c r="EJ368" s="143"/>
      <c r="EK368" s="221"/>
      <c r="EM368" s="109"/>
      <c r="EN368" s="109"/>
      <c r="EZ368" s="192" t="e">
        <f t="shared" si="88"/>
        <v>#DIV/0!</v>
      </c>
      <c r="FA368" s="192" t="e">
        <f t="shared" si="89"/>
        <v>#DIV/0!</v>
      </c>
      <c r="FB368" s="192" t="e">
        <f t="shared" si="90"/>
        <v>#DIV/0!</v>
      </c>
      <c r="FC368" s="192" t="e">
        <f t="shared" si="91"/>
        <v>#DIV/0!</v>
      </c>
      <c r="FD368" s="192" t="e">
        <f t="shared" si="92"/>
        <v>#DIV/0!</v>
      </c>
      <c r="FE368" s="193" t="e">
        <f t="shared" si="93"/>
        <v>#DIV/0!</v>
      </c>
      <c r="FF368" s="194" t="e">
        <f t="shared" si="94"/>
        <v>#DIV/0!</v>
      </c>
      <c r="FG368" s="144"/>
      <c r="FI368" s="778">
        <f t="shared" si="95"/>
        <v>0</v>
      </c>
      <c r="FJ368" s="779" t="e">
        <f t="shared" si="96"/>
        <v>#DIV/0!</v>
      </c>
      <c r="FK368" s="779" t="e">
        <f t="shared" si="97"/>
        <v>#DIV/0!</v>
      </c>
      <c r="FL368" s="780" t="e">
        <f t="shared" si="98"/>
        <v>#DIV/0!</v>
      </c>
      <c r="FM368" s="169" t="e">
        <f t="shared" si="99"/>
        <v>#DIV/0!</v>
      </c>
      <c r="FN368" s="783" t="e">
        <f t="shared" si="100"/>
        <v>#DIV/0!</v>
      </c>
    </row>
    <row r="369" spans="1:1038" ht="18" customHeight="1">
      <c r="A369" s="223" t="s">
        <v>1819</v>
      </c>
      <c r="B369" s="224" t="s">
        <v>1647</v>
      </c>
      <c r="D369" s="225" t="s">
        <v>1279</v>
      </c>
      <c r="E369" s="126">
        <v>58</v>
      </c>
      <c r="F369" s="126">
        <v>2</v>
      </c>
      <c r="G369" s="196" t="str">
        <f t="shared" si="87"/>
        <v>58-2</v>
      </c>
      <c r="H369" s="126">
        <f>I368</f>
        <v>28.5</v>
      </c>
      <c r="I369" s="126">
        <v>80</v>
      </c>
      <c r="K369" s="545" t="b">
        <f>IF(I370=1,IF(((VLOOKUP($G369,[1]Depth_Lookup!#REF!,9,FALSE))-(H369/100))=0,"Good",IF(((VLOOKUP($G369,[1]Depth_Lookup!$A$3:$J$550,9,FALSE))-(H369/100))&gt;0,"Too Short","Too Long")))</f>
        <v>0</v>
      </c>
      <c r="L369" s="171">
        <f>(VLOOKUP($G369,Depth_Lookup!$A$3:$J$410,10,FALSE))+(H369/100)</f>
        <v>138.79</v>
      </c>
      <c r="M369" s="171">
        <f>(VLOOKUP($G369,Depth_Lookup!$A$3:$J$410,10,FALSE))+(I369/100)</f>
        <v>139.30500000000001</v>
      </c>
      <c r="N369" s="127" t="s">
        <v>1842</v>
      </c>
      <c r="O369" s="126">
        <v>1</v>
      </c>
      <c r="P369" s="126" t="s">
        <v>853</v>
      </c>
      <c r="Q369" s="126" t="s">
        <v>125</v>
      </c>
      <c r="R369" s="196" t="str">
        <f t="shared" si="101"/>
        <v>SerpentinizedHarzburgite</v>
      </c>
      <c r="S369" s="126" t="s">
        <v>587</v>
      </c>
      <c r="T369" s="126" t="s">
        <v>116</v>
      </c>
      <c r="U369" s="126" t="s">
        <v>108</v>
      </c>
      <c r="V369" s="126" t="s">
        <v>509</v>
      </c>
      <c r="W369" s="126" t="s">
        <v>102</v>
      </c>
      <c r="X369" s="202">
        <f>VLOOKUP(W369,[2]definitions_list_lookup!$A$13:$B$19,2,0)</f>
        <v>5</v>
      </c>
      <c r="Y369" s="126" t="s">
        <v>90</v>
      </c>
      <c r="Z369" s="126" t="s">
        <v>91</v>
      </c>
      <c r="AF369" s="196" t="e">
        <f>VLOOKUP(AE369,[2]definitions_list_mag!$V$12:$W$15,2,0)</f>
        <v>#N/A</v>
      </c>
      <c r="AI369" s="130">
        <f t="shared" si="102"/>
        <v>68</v>
      </c>
      <c r="AO369" s="130"/>
      <c r="AU369" s="130">
        <v>1</v>
      </c>
      <c r="AV369" s="126">
        <v>0.5</v>
      </c>
      <c r="AW369" s="126">
        <v>1</v>
      </c>
      <c r="AX369" s="126" t="s">
        <v>110</v>
      </c>
      <c r="AY369" s="126" t="s">
        <v>103</v>
      </c>
      <c r="BA369" s="130">
        <v>30</v>
      </c>
      <c r="BB369" s="126">
        <v>10</v>
      </c>
      <c r="BC369" s="126">
        <v>3</v>
      </c>
      <c r="BD369" s="126" t="s">
        <v>110</v>
      </c>
      <c r="BE369" s="126" t="s">
        <v>103</v>
      </c>
      <c r="BG369" s="130"/>
      <c r="BM369" s="130">
        <v>1</v>
      </c>
      <c r="BY369" s="130"/>
      <c r="CF369" s="213">
        <f t="shared" si="103"/>
        <v>100</v>
      </c>
      <c r="CG369" s="131"/>
      <c r="CH369" s="132" t="s">
        <v>1329</v>
      </c>
      <c r="CI369" s="132">
        <v>95</v>
      </c>
      <c r="CJ369" s="132" t="s">
        <v>514</v>
      </c>
      <c r="CK369" s="151"/>
      <c r="CL369" s="152"/>
      <c r="CM369" s="152"/>
      <c r="CN369" s="152"/>
      <c r="CO369" s="152"/>
      <c r="CP369" s="152"/>
      <c r="CQ369" s="152"/>
      <c r="CR369" s="152"/>
      <c r="CS369" s="152"/>
      <c r="CT369" s="152"/>
      <c r="CU369" s="152"/>
      <c r="CV369" s="152"/>
      <c r="CW369" s="152"/>
      <c r="CX369" s="152"/>
      <c r="CY369" s="152"/>
      <c r="CZ369" s="152"/>
      <c r="DA369" s="152"/>
      <c r="DB369" s="152">
        <v>75</v>
      </c>
      <c r="DC369" s="130">
        <v>25</v>
      </c>
      <c r="DD369" s="152"/>
      <c r="DE369" s="152"/>
      <c r="DF369" s="152"/>
      <c r="DG369" s="152"/>
      <c r="DH369" s="152"/>
      <c r="DI369" s="152"/>
      <c r="DJ369" s="152"/>
      <c r="DK369" s="207">
        <f t="shared" si="104"/>
        <v>100</v>
      </c>
      <c r="DL369" s="131"/>
      <c r="DM369" s="134"/>
      <c r="DN369" s="152"/>
      <c r="DO369" s="153"/>
      <c r="DQ369" s="148"/>
      <c r="DR369" s="153"/>
      <c r="DS369" s="148"/>
      <c r="DT369" s="138" t="s">
        <v>1837</v>
      </c>
      <c r="DW369" s="214" t="e">
        <f>VLOOKUP(P369,[2]definitions_list_lookup!$K$30:$L$54,2,0)</f>
        <v>#N/A</v>
      </c>
      <c r="DX369" s="155" t="s">
        <v>1838</v>
      </c>
      <c r="DY369" s="139" t="s">
        <v>1831</v>
      </c>
      <c r="DZ369"/>
      <c r="EA369" s="104"/>
      <c r="ED369" s="229" t="s">
        <v>2517</v>
      </c>
      <c r="EE369" s="140"/>
      <c r="EG369" s="140"/>
      <c r="EI369" s="218"/>
      <c r="EJ369" s="143"/>
      <c r="EK369" s="221"/>
      <c r="EM369" s="109"/>
      <c r="EN369" s="109"/>
      <c r="EZ369" s="192" t="e">
        <f t="shared" si="88"/>
        <v>#DIV/0!</v>
      </c>
      <c r="FA369" s="192" t="e">
        <f t="shared" si="89"/>
        <v>#DIV/0!</v>
      </c>
      <c r="FB369" s="192" t="e">
        <f t="shared" si="90"/>
        <v>#DIV/0!</v>
      </c>
      <c r="FC369" s="192" t="e">
        <f t="shared" si="91"/>
        <v>#DIV/0!</v>
      </c>
      <c r="FD369" s="192" t="e">
        <f t="shared" si="92"/>
        <v>#DIV/0!</v>
      </c>
      <c r="FE369" s="193" t="e">
        <f t="shared" si="93"/>
        <v>#DIV/0!</v>
      </c>
      <c r="FF369" s="194" t="e">
        <f t="shared" si="94"/>
        <v>#DIV/0!</v>
      </c>
      <c r="FG369" s="144"/>
      <c r="FI369" s="778">
        <f t="shared" si="95"/>
        <v>0</v>
      </c>
      <c r="FJ369" s="779" t="e">
        <f t="shared" si="96"/>
        <v>#DIV/0!</v>
      </c>
      <c r="FK369" s="779" t="e">
        <f t="shared" si="97"/>
        <v>#DIV/0!</v>
      </c>
      <c r="FL369" s="780" t="e">
        <f t="shared" si="98"/>
        <v>#DIV/0!</v>
      </c>
      <c r="FM369" s="169" t="e">
        <f t="shared" si="99"/>
        <v>#DIV/0!</v>
      </c>
      <c r="FN369" s="783" t="e">
        <f t="shared" si="100"/>
        <v>#DIV/0!</v>
      </c>
    </row>
    <row r="370" spans="1:1038" s="288" customFormat="1" ht="18" customHeight="1">
      <c r="A370" s="282" t="s">
        <v>1819</v>
      </c>
      <c r="B370" s="283" t="s">
        <v>1647</v>
      </c>
      <c r="C370" s="227"/>
      <c r="D370" s="284" t="s">
        <v>1279</v>
      </c>
      <c r="E370" s="227">
        <v>58</v>
      </c>
      <c r="F370" s="227">
        <v>2</v>
      </c>
      <c r="G370" s="286" t="str">
        <f t="shared" si="87"/>
        <v>58-2</v>
      </c>
      <c r="H370" s="227">
        <f>I369</f>
        <v>80</v>
      </c>
      <c r="I370" s="227">
        <v>82</v>
      </c>
      <c r="J370" s="226"/>
      <c r="K370" s="545" t="b">
        <f>IF(I371=1,IF(((VLOOKUP($G370,[1]Depth_Lookup!#REF!,9,FALSE))-(H370/100))=0,"Good",IF(((VLOOKUP($G370,[1]Depth_Lookup!$A$3:$J$550,9,FALSE))-(H370/100))&gt;0,"Too Short","Too Long")))</f>
        <v>0</v>
      </c>
      <c r="L370" s="171">
        <f>(VLOOKUP($G370,Depth_Lookup!$A$3:$J$410,10,FALSE))+(H370/100)</f>
        <v>139.30500000000001</v>
      </c>
      <c r="M370" s="171">
        <f>(VLOOKUP($G370,Depth_Lookup!$A$3:$J$410,10,FALSE))+(I370/100)</f>
        <v>139.32499999999999</v>
      </c>
      <c r="N370" s="230" t="s">
        <v>1843</v>
      </c>
      <c r="O370" s="227">
        <v>1</v>
      </c>
      <c r="P370" s="227" t="s">
        <v>853</v>
      </c>
      <c r="Q370" s="227" t="s">
        <v>125</v>
      </c>
      <c r="R370" s="286" t="str">
        <f t="shared" si="101"/>
        <v>SerpentinizedHarzburgite</v>
      </c>
      <c r="S370" s="227" t="s">
        <v>107</v>
      </c>
      <c r="T370" s="227" t="s">
        <v>700</v>
      </c>
      <c r="U370" s="227" t="s">
        <v>108</v>
      </c>
      <c r="V370" s="227" t="s">
        <v>509</v>
      </c>
      <c r="W370" s="227" t="s">
        <v>102</v>
      </c>
      <c r="X370" s="287">
        <f>VLOOKUP(W370,[2]definitions_list_lookup!$A$13:$B$19,2,0)</f>
        <v>5</v>
      </c>
      <c r="Y370" s="227" t="s">
        <v>90</v>
      </c>
      <c r="Z370" s="227" t="s">
        <v>91</v>
      </c>
      <c r="AA370" s="227"/>
      <c r="AB370" s="227"/>
      <c r="AC370" s="227"/>
      <c r="AD370" s="227"/>
      <c r="AE370" s="233"/>
      <c r="AF370" s="286" t="e">
        <f>VLOOKUP(AE370,[2]definitions_list_mag!$V$12:$W$15,2,0)</f>
        <v>#N/A</v>
      </c>
      <c r="AG370" s="237"/>
      <c r="AH370" s="227"/>
      <c r="AI370" s="240">
        <f t="shared" si="102"/>
        <v>68</v>
      </c>
      <c r="AJ370" s="227"/>
      <c r="AK370" s="227"/>
      <c r="AL370" s="227"/>
      <c r="AM370" s="227"/>
      <c r="AN370" s="227"/>
      <c r="AO370" s="240"/>
      <c r="AP370" s="227"/>
      <c r="AQ370" s="227"/>
      <c r="AR370" s="227"/>
      <c r="AS370" s="227"/>
      <c r="AT370" s="227"/>
      <c r="AU370" s="240">
        <v>1</v>
      </c>
      <c r="AV370" s="227">
        <v>0.5</v>
      </c>
      <c r="AW370" s="227">
        <v>1</v>
      </c>
      <c r="AX370" s="227" t="s">
        <v>110</v>
      </c>
      <c r="AY370" s="227" t="s">
        <v>103</v>
      </c>
      <c r="AZ370" s="227"/>
      <c r="BA370" s="240">
        <v>30</v>
      </c>
      <c r="BB370" s="227">
        <v>10</v>
      </c>
      <c r="BC370" s="227">
        <v>3</v>
      </c>
      <c r="BD370" s="227" t="s">
        <v>110</v>
      </c>
      <c r="BE370" s="227" t="s">
        <v>103</v>
      </c>
      <c r="BF370" s="227"/>
      <c r="BG370" s="240"/>
      <c r="BH370" s="227"/>
      <c r="BI370" s="227"/>
      <c r="BJ370" s="227"/>
      <c r="BK370" s="227"/>
      <c r="BL370" s="227"/>
      <c r="BM370" s="240">
        <v>1</v>
      </c>
      <c r="BN370" s="227"/>
      <c r="BO370" s="227"/>
      <c r="BP370" s="227"/>
      <c r="BQ370" s="227"/>
      <c r="BR370" s="227"/>
      <c r="BS370" s="227"/>
      <c r="BT370" s="227"/>
      <c r="BU370" s="227"/>
      <c r="BV370" s="227"/>
      <c r="BW370" s="227"/>
      <c r="BX370" s="227"/>
      <c r="BY370" s="240"/>
      <c r="BZ370" s="227"/>
      <c r="CA370" s="227"/>
      <c r="CB370" s="227"/>
      <c r="CC370" s="227"/>
      <c r="CD370" s="227"/>
      <c r="CE370" s="227"/>
      <c r="CF370" s="290">
        <f t="shared" si="103"/>
        <v>100</v>
      </c>
      <c r="CG370" s="148"/>
      <c r="CH370" s="149" t="s">
        <v>1360</v>
      </c>
      <c r="CI370" s="149">
        <v>95</v>
      </c>
      <c r="CJ370" s="149" t="s">
        <v>514</v>
      </c>
      <c r="CK370" s="151"/>
      <c r="CL370" s="152"/>
      <c r="CM370" s="152"/>
      <c r="CN370" s="152"/>
      <c r="CO370" s="152"/>
      <c r="CP370" s="152"/>
      <c r="CQ370" s="152"/>
      <c r="CR370" s="152"/>
      <c r="CS370" s="152"/>
      <c r="CT370" s="152"/>
      <c r="CU370" s="152"/>
      <c r="CV370" s="152"/>
      <c r="CW370" s="152"/>
      <c r="CX370" s="152"/>
      <c r="CY370" s="152"/>
      <c r="CZ370" s="152"/>
      <c r="DA370" s="152"/>
      <c r="DB370" s="152">
        <v>75</v>
      </c>
      <c r="DC370" s="240">
        <v>25</v>
      </c>
      <c r="DD370" s="152"/>
      <c r="DE370" s="152"/>
      <c r="DF370" s="152"/>
      <c r="DG370" s="152"/>
      <c r="DH370" s="152"/>
      <c r="DI370" s="152"/>
      <c r="DJ370" s="152"/>
      <c r="DK370" s="208">
        <f t="shared" si="104"/>
        <v>100</v>
      </c>
      <c r="DL370" s="148"/>
      <c r="DM370" s="152"/>
      <c r="DN370" s="152"/>
      <c r="DO370" s="153"/>
      <c r="DQ370" s="148"/>
      <c r="DR370" s="153"/>
      <c r="DS370" s="148"/>
      <c r="DT370" s="261" t="s">
        <v>1844</v>
      </c>
      <c r="DU370" s="229"/>
      <c r="DV370" s="229"/>
      <c r="DW370" s="291" t="e">
        <f>VLOOKUP(P370,[2]definitions_list_lookup!$K$30:$L$54,2,0)</f>
        <v>#N/A</v>
      </c>
      <c r="DX370" s="154" t="s">
        <v>1838</v>
      </c>
      <c r="DY370" s="154" t="s">
        <v>1831</v>
      </c>
      <c r="DZ370" s="479"/>
      <c r="EA370" s="292"/>
      <c r="EB370" s="229"/>
      <c r="EC370" s="292"/>
      <c r="ED370" s="229" t="s">
        <v>2517</v>
      </c>
      <c r="EE370" s="293"/>
      <c r="EF370" s="294"/>
      <c r="EG370" s="293"/>
      <c r="EH370" s="295"/>
      <c r="EI370" s="296"/>
      <c r="EJ370" s="297"/>
      <c r="EK370" s="298"/>
      <c r="EL370" s="293"/>
      <c r="EM370" s="295"/>
      <c r="EN370" s="295"/>
      <c r="EO370" s="321"/>
      <c r="EP370" s="321"/>
      <c r="EQ370" s="321"/>
      <c r="ER370" s="321"/>
      <c r="ES370" s="321"/>
      <c r="ET370" s="321"/>
      <c r="EU370" s="321"/>
      <c r="EV370" s="322"/>
      <c r="EW370" s="322"/>
      <c r="EX370" s="322"/>
      <c r="EY370" s="322"/>
      <c r="EZ370" s="192" t="e">
        <f t="shared" si="88"/>
        <v>#DIV/0!</v>
      </c>
      <c r="FA370" s="192" t="e">
        <f t="shared" si="89"/>
        <v>#DIV/0!</v>
      </c>
      <c r="FB370" s="192" t="e">
        <f t="shared" si="90"/>
        <v>#DIV/0!</v>
      </c>
      <c r="FC370" s="192" t="e">
        <f t="shared" si="91"/>
        <v>#DIV/0!</v>
      </c>
      <c r="FD370" s="192" t="e">
        <f t="shared" si="92"/>
        <v>#DIV/0!</v>
      </c>
      <c r="FE370" s="193" t="e">
        <f t="shared" si="93"/>
        <v>#DIV/0!</v>
      </c>
      <c r="FF370" s="194" t="e">
        <f t="shared" si="94"/>
        <v>#DIV/0!</v>
      </c>
      <c r="FG370" s="321"/>
      <c r="FH370" s="295"/>
      <c r="FI370" s="778">
        <f t="shared" si="95"/>
        <v>0</v>
      </c>
      <c r="FJ370" s="779" t="e">
        <f t="shared" si="96"/>
        <v>#DIV/0!</v>
      </c>
      <c r="FK370" s="779" t="e">
        <f t="shared" si="97"/>
        <v>#DIV/0!</v>
      </c>
      <c r="FL370" s="780" t="e">
        <f t="shared" si="98"/>
        <v>#DIV/0!</v>
      </c>
      <c r="FM370" s="169" t="e">
        <f t="shared" si="99"/>
        <v>#DIV/0!</v>
      </c>
      <c r="FN370" s="783" t="e">
        <f t="shared" si="100"/>
        <v>#DIV/0!</v>
      </c>
      <c r="FO370" s="227"/>
      <c r="FP370" s="227"/>
      <c r="FQ370" s="227"/>
      <c r="FR370" s="227"/>
      <c r="FS370" s="227"/>
      <c r="FT370" s="227"/>
      <c r="FU370" s="227"/>
      <c r="FV370" s="227"/>
      <c r="FW370" s="227"/>
      <c r="FX370" s="227"/>
      <c r="FY370" s="227"/>
      <c r="FZ370" s="227"/>
      <c r="GA370" s="227"/>
      <c r="GB370" s="227"/>
      <c r="GC370" s="227"/>
      <c r="GD370" s="227"/>
      <c r="GE370" s="227"/>
      <c r="GF370" s="227"/>
      <c r="GG370" s="227"/>
      <c r="GH370" s="227"/>
      <c r="GI370" s="227"/>
      <c r="GJ370" s="227"/>
      <c r="GK370" s="227"/>
      <c r="GL370" s="227"/>
      <c r="GM370" s="227"/>
      <c r="GN370" s="227"/>
      <c r="GO370" s="227"/>
      <c r="GP370" s="227"/>
      <c r="GQ370" s="227"/>
      <c r="GR370" s="227"/>
      <c r="GS370" s="227"/>
      <c r="GT370" s="227"/>
      <c r="GU370" s="227"/>
      <c r="GV370" s="227"/>
      <c r="GW370" s="227"/>
      <c r="GX370" s="227"/>
      <c r="GY370" s="227"/>
      <c r="GZ370" s="227"/>
      <c r="HA370" s="227"/>
      <c r="HB370" s="227"/>
      <c r="HC370" s="227"/>
      <c r="HD370" s="227"/>
      <c r="HE370" s="227"/>
      <c r="HF370" s="227"/>
      <c r="HG370" s="227"/>
      <c r="HH370" s="227"/>
      <c r="HI370" s="227"/>
      <c r="HJ370" s="227"/>
      <c r="HK370" s="227"/>
      <c r="HL370" s="227"/>
      <c r="HM370" s="227"/>
      <c r="HN370" s="227"/>
      <c r="HO370" s="227"/>
      <c r="HP370" s="227"/>
      <c r="HQ370" s="227"/>
      <c r="HR370" s="227"/>
      <c r="HS370" s="227"/>
      <c r="HT370" s="227"/>
      <c r="HU370" s="227"/>
      <c r="HV370" s="227"/>
      <c r="HW370" s="227"/>
      <c r="HX370" s="227"/>
      <c r="HY370" s="227"/>
      <c r="HZ370" s="227"/>
      <c r="IA370" s="227"/>
      <c r="IB370" s="227"/>
      <c r="IC370" s="227"/>
      <c r="ID370" s="227"/>
      <c r="IE370" s="227"/>
      <c r="IF370" s="227"/>
      <c r="IG370" s="227"/>
      <c r="IH370" s="227"/>
      <c r="II370" s="227"/>
      <c r="IJ370" s="227"/>
      <c r="IK370" s="227"/>
      <c r="IL370" s="227"/>
      <c r="IM370" s="227"/>
      <c r="IN370" s="227"/>
      <c r="IO370" s="227"/>
      <c r="IP370" s="227"/>
      <c r="IQ370" s="227"/>
      <c r="IR370" s="227"/>
      <c r="IS370" s="227"/>
      <c r="IT370" s="227"/>
      <c r="IU370" s="227"/>
      <c r="IV370" s="227"/>
      <c r="IW370" s="227"/>
      <c r="IX370" s="227"/>
      <c r="IY370" s="227"/>
      <c r="IZ370" s="227"/>
      <c r="JA370" s="227"/>
      <c r="JB370" s="227"/>
      <c r="JC370" s="227"/>
      <c r="JD370" s="227"/>
      <c r="JE370" s="227"/>
      <c r="JF370" s="227"/>
      <c r="JG370" s="227"/>
      <c r="JH370" s="227"/>
      <c r="JI370" s="227"/>
      <c r="JJ370" s="227"/>
      <c r="JK370" s="227"/>
      <c r="JL370" s="227"/>
      <c r="JM370" s="227"/>
      <c r="JN370" s="227"/>
      <c r="JO370" s="227"/>
      <c r="JP370" s="227"/>
      <c r="JQ370" s="227"/>
      <c r="JR370" s="227"/>
      <c r="JS370" s="227"/>
      <c r="JT370" s="227"/>
      <c r="JU370" s="227"/>
      <c r="JV370" s="227"/>
      <c r="JW370" s="227"/>
      <c r="JX370" s="227"/>
      <c r="JY370" s="227"/>
      <c r="JZ370" s="227"/>
      <c r="KA370" s="227"/>
      <c r="KB370" s="227"/>
      <c r="KC370" s="227"/>
      <c r="KD370" s="227"/>
      <c r="KE370" s="227"/>
      <c r="KF370" s="227"/>
      <c r="KG370" s="227"/>
      <c r="KH370" s="227"/>
      <c r="KI370" s="227"/>
      <c r="KJ370" s="227"/>
      <c r="KK370" s="227"/>
      <c r="KL370" s="227"/>
      <c r="KM370" s="227"/>
      <c r="KN370" s="227"/>
      <c r="KO370" s="227"/>
      <c r="KP370" s="227"/>
      <c r="KQ370" s="227"/>
      <c r="KR370" s="227"/>
      <c r="KS370" s="227"/>
      <c r="KT370" s="227"/>
      <c r="KU370" s="227"/>
      <c r="KV370" s="227"/>
      <c r="KW370" s="227"/>
      <c r="KX370" s="227"/>
      <c r="KY370" s="227"/>
      <c r="KZ370" s="227"/>
      <c r="LA370" s="227"/>
      <c r="LB370" s="227"/>
      <c r="LC370" s="227"/>
      <c r="LD370" s="227"/>
      <c r="LE370" s="227"/>
      <c r="LF370" s="227"/>
      <c r="LG370" s="227"/>
      <c r="LH370" s="227"/>
      <c r="LI370" s="227"/>
      <c r="LJ370" s="227"/>
      <c r="LK370" s="227"/>
      <c r="LL370" s="227"/>
      <c r="LM370" s="227"/>
      <c r="LN370" s="227"/>
      <c r="LO370" s="227"/>
      <c r="LP370" s="227"/>
      <c r="LQ370" s="227"/>
      <c r="LR370" s="227"/>
      <c r="LS370" s="227"/>
      <c r="LT370" s="227"/>
      <c r="LU370" s="227"/>
      <c r="LV370" s="227"/>
      <c r="LW370" s="227"/>
      <c r="LX370" s="227"/>
      <c r="LY370" s="227"/>
      <c r="LZ370" s="227"/>
      <c r="MA370" s="227"/>
      <c r="MB370" s="227"/>
      <c r="MC370" s="227"/>
      <c r="MD370" s="227"/>
      <c r="ME370" s="227"/>
      <c r="MF370" s="227"/>
      <c r="MG370" s="227"/>
      <c r="MH370" s="227"/>
      <c r="MI370" s="227"/>
      <c r="MJ370" s="227"/>
      <c r="MK370" s="227"/>
      <c r="ML370" s="227"/>
      <c r="MM370" s="227"/>
      <c r="MN370" s="227"/>
      <c r="MO370" s="227"/>
      <c r="MP370" s="227"/>
      <c r="MQ370" s="227"/>
      <c r="MR370" s="227"/>
      <c r="MS370" s="227"/>
      <c r="MT370" s="227"/>
      <c r="MU370" s="227"/>
      <c r="MV370" s="227"/>
      <c r="MW370" s="227"/>
      <c r="MX370" s="227"/>
      <c r="MY370" s="227"/>
      <c r="MZ370" s="227"/>
      <c r="NA370" s="227"/>
      <c r="NB370" s="227"/>
      <c r="NC370" s="227"/>
      <c r="ND370" s="227"/>
      <c r="NE370" s="227"/>
      <c r="NF370" s="227"/>
      <c r="NG370" s="227"/>
      <c r="NH370" s="227"/>
      <c r="NI370" s="227"/>
      <c r="NJ370" s="227"/>
      <c r="NK370" s="227"/>
      <c r="NL370" s="227"/>
      <c r="NM370" s="227"/>
      <c r="NN370" s="227"/>
      <c r="NO370" s="227"/>
      <c r="NP370" s="227"/>
      <c r="NQ370" s="227"/>
      <c r="NR370" s="227"/>
      <c r="NS370" s="227"/>
      <c r="NT370" s="227"/>
      <c r="NU370" s="227"/>
      <c r="NV370" s="227"/>
      <c r="NW370" s="227"/>
      <c r="NX370" s="227"/>
      <c r="NY370" s="227"/>
      <c r="NZ370" s="227"/>
      <c r="OA370" s="227"/>
      <c r="OB370" s="227"/>
      <c r="OC370" s="227"/>
      <c r="OD370" s="227"/>
      <c r="OE370" s="227"/>
      <c r="OF370" s="227"/>
      <c r="OG370" s="227"/>
      <c r="OH370" s="227"/>
      <c r="OI370" s="227"/>
      <c r="OJ370" s="227"/>
      <c r="OK370" s="227"/>
      <c r="OL370" s="227"/>
      <c r="OM370" s="227"/>
      <c r="ON370" s="227"/>
      <c r="OO370" s="227"/>
      <c r="OP370" s="227"/>
      <c r="OQ370" s="227"/>
      <c r="OR370" s="227"/>
      <c r="OS370" s="227"/>
      <c r="OT370" s="227"/>
      <c r="OU370" s="227"/>
      <c r="OV370" s="227"/>
      <c r="OW370" s="227"/>
      <c r="OX370" s="227"/>
      <c r="OY370" s="227"/>
      <c r="OZ370" s="227"/>
      <c r="PA370" s="227"/>
      <c r="PB370" s="227"/>
      <c r="PC370" s="227"/>
      <c r="PD370" s="227"/>
      <c r="PE370" s="227"/>
      <c r="PF370" s="227"/>
      <c r="PG370" s="227"/>
      <c r="PH370" s="227"/>
      <c r="PI370" s="227"/>
      <c r="PJ370" s="227"/>
      <c r="PK370" s="227"/>
      <c r="PL370" s="227"/>
      <c r="PM370" s="227"/>
      <c r="PN370" s="227"/>
      <c r="PO370" s="227"/>
      <c r="PP370" s="227"/>
      <c r="PQ370" s="227"/>
      <c r="PR370" s="227"/>
      <c r="PS370" s="227"/>
      <c r="PT370" s="227"/>
      <c r="PU370" s="227"/>
      <c r="PV370" s="227"/>
      <c r="PW370" s="227"/>
      <c r="PX370" s="227"/>
      <c r="PY370" s="227"/>
      <c r="PZ370" s="227"/>
      <c r="QA370" s="227"/>
      <c r="QB370" s="227"/>
      <c r="QC370" s="227"/>
      <c r="QD370" s="227"/>
      <c r="QE370" s="227"/>
      <c r="QF370" s="227"/>
      <c r="QG370" s="227"/>
      <c r="QH370" s="227"/>
      <c r="QI370" s="227"/>
      <c r="QJ370" s="227"/>
      <c r="QK370" s="227"/>
      <c r="QL370" s="227"/>
      <c r="QM370" s="227"/>
      <c r="QN370" s="227"/>
      <c r="QO370" s="227"/>
      <c r="QP370" s="227"/>
      <c r="QQ370" s="227"/>
      <c r="QR370" s="227"/>
      <c r="QS370" s="227"/>
      <c r="QT370" s="227"/>
      <c r="QU370" s="227"/>
      <c r="QV370" s="227"/>
      <c r="QW370" s="227"/>
      <c r="QX370" s="227"/>
      <c r="QY370" s="227"/>
      <c r="QZ370" s="227"/>
      <c r="RA370" s="227"/>
      <c r="RB370" s="227"/>
      <c r="RC370" s="227"/>
      <c r="RD370" s="227"/>
      <c r="RE370" s="227"/>
      <c r="RF370" s="227"/>
      <c r="RG370" s="227"/>
      <c r="RH370" s="227"/>
      <c r="RI370" s="227"/>
      <c r="RJ370" s="227"/>
      <c r="RK370" s="227"/>
      <c r="RL370" s="227"/>
      <c r="RM370" s="227"/>
      <c r="RN370" s="227"/>
      <c r="RO370" s="227"/>
      <c r="RP370" s="227"/>
      <c r="RQ370" s="227"/>
      <c r="RR370" s="227"/>
      <c r="RS370" s="227"/>
      <c r="RT370" s="227"/>
      <c r="RU370" s="227"/>
      <c r="RV370" s="227"/>
      <c r="RW370" s="227"/>
      <c r="RX370" s="227"/>
      <c r="RY370" s="227"/>
      <c r="RZ370" s="227"/>
      <c r="SA370" s="227"/>
      <c r="SB370" s="227"/>
      <c r="SC370" s="227"/>
      <c r="SD370" s="227"/>
      <c r="SE370" s="227"/>
      <c r="SF370" s="227"/>
      <c r="SG370" s="227"/>
      <c r="SH370" s="227"/>
      <c r="SI370" s="227"/>
      <c r="SJ370" s="227"/>
      <c r="SK370" s="227"/>
      <c r="SL370" s="227"/>
      <c r="SM370" s="227"/>
      <c r="SN370" s="227"/>
      <c r="SO370" s="227"/>
      <c r="SP370" s="227"/>
      <c r="SQ370" s="227"/>
      <c r="SR370" s="227"/>
      <c r="SS370" s="227"/>
      <c r="ST370" s="227"/>
      <c r="SU370" s="227"/>
      <c r="SV370" s="227"/>
      <c r="SW370" s="227"/>
      <c r="SX370" s="227"/>
      <c r="SY370" s="227"/>
      <c r="SZ370" s="227"/>
      <c r="TA370" s="227"/>
      <c r="TB370" s="227"/>
      <c r="TC370" s="227"/>
      <c r="TD370" s="227"/>
      <c r="TE370" s="227"/>
      <c r="TF370" s="227"/>
      <c r="TG370" s="227"/>
      <c r="TH370" s="227"/>
      <c r="TI370" s="227"/>
      <c r="TJ370" s="227"/>
      <c r="TK370" s="227"/>
      <c r="TL370" s="227"/>
      <c r="TM370" s="227"/>
      <c r="TN370" s="227"/>
      <c r="TO370" s="227"/>
      <c r="TP370" s="227"/>
      <c r="TQ370" s="227"/>
      <c r="TR370" s="227"/>
      <c r="TS370" s="227"/>
      <c r="TT370" s="227"/>
      <c r="TU370" s="227"/>
      <c r="TV370" s="227"/>
      <c r="TW370" s="227"/>
      <c r="TX370" s="227"/>
      <c r="TY370" s="227"/>
      <c r="TZ370" s="227"/>
      <c r="UA370" s="227"/>
      <c r="UB370" s="227"/>
      <c r="UC370" s="227"/>
      <c r="UD370" s="227"/>
      <c r="UE370" s="227"/>
      <c r="UF370" s="227"/>
      <c r="UG370" s="227"/>
      <c r="UH370" s="227"/>
      <c r="UI370" s="227"/>
      <c r="UJ370" s="227"/>
      <c r="UK370" s="227"/>
      <c r="UL370" s="227"/>
      <c r="UM370" s="227"/>
      <c r="UN370" s="227"/>
      <c r="UO370" s="227"/>
      <c r="UP370" s="227"/>
      <c r="UQ370" s="227"/>
      <c r="UR370" s="227"/>
      <c r="US370" s="227"/>
      <c r="UT370" s="227"/>
      <c r="UU370" s="227"/>
      <c r="UV370" s="227"/>
      <c r="UW370" s="227"/>
      <c r="UX370" s="227"/>
      <c r="UY370" s="227"/>
      <c r="UZ370" s="227"/>
      <c r="VA370" s="227"/>
      <c r="VB370" s="227"/>
      <c r="VC370" s="227"/>
      <c r="VD370" s="227"/>
      <c r="VE370" s="227"/>
      <c r="VF370" s="227"/>
      <c r="VG370" s="227"/>
      <c r="VH370" s="227"/>
      <c r="VI370" s="227"/>
      <c r="VJ370" s="227"/>
      <c r="VK370" s="227"/>
      <c r="VL370" s="227"/>
      <c r="VM370" s="227"/>
      <c r="VN370" s="227"/>
      <c r="VO370" s="227"/>
      <c r="VP370" s="227"/>
      <c r="VQ370" s="227"/>
      <c r="VR370" s="227"/>
      <c r="VS370" s="227"/>
      <c r="VT370" s="227"/>
      <c r="VU370" s="227"/>
      <c r="VV370" s="227"/>
      <c r="VW370" s="227"/>
      <c r="VX370" s="227"/>
      <c r="VY370" s="227"/>
      <c r="VZ370" s="227"/>
      <c r="WA370" s="227"/>
      <c r="WB370" s="227"/>
      <c r="WC370" s="227"/>
      <c r="WD370" s="227"/>
      <c r="WE370" s="227"/>
      <c r="WF370" s="227"/>
      <c r="WG370" s="227"/>
      <c r="WH370" s="227"/>
      <c r="WI370" s="227"/>
      <c r="WJ370" s="227"/>
      <c r="WK370" s="227"/>
      <c r="WL370" s="227"/>
      <c r="WM370" s="227"/>
      <c r="WN370" s="227"/>
      <c r="WO370" s="227"/>
      <c r="WP370" s="227"/>
      <c r="WQ370" s="227"/>
      <c r="WR370" s="227"/>
      <c r="WS370" s="227"/>
      <c r="WT370" s="227"/>
      <c r="WU370" s="227"/>
      <c r="WV370" s="227"/>
      <c r="WW370" s="227"/>
      <c r="WX370" s="227"/>
      <c r="WY370" s="227"/>
      <c r="WZ370" s="227"/>
      <c r="XA370" s="227"/>
      <c r="XB370" s="227"/>
      <c r="XC370" s="227"/>
      <c r="XD370" s="227"/>
      <c r="XE370" s="227"/>
      <c r="XF370" s="227"/>
      <c r="XG370" s="227"/>
      <c r="XH370" s="227"/>
      <c r="XI370" s="227"/>
      <c r="XJ370" s="227"/>
      <c r="XK370" s="227"/>
      <c r="XL370" s="227"/>
      <c r="XM370" s="227"/>
      <c r="XN370" s="227"/>
      <c r="XO370" s="227"/>
      <c r="XP370" s="227"/>
      <c r="XQ370" s="227"/>
      <c r="XR370" s="227"/>
      <c r="XS370" s="227"/>
      <c r="XT370" s="227"/>
      <c r="XU370" s="227"/>
      <c r="XV370" s="227"/>
      <c r="XW370" s="227"/>
      <c r="XX370" s="227"/>
      <c r="XY370" s="227"/>
      <c r="XZ370" s="227"/>
      <c r="YA370" s="227"/>
      <c r="YB370" s="227"/>
      <c r="YC370" s="227"/>
      <c r="YD370" s="227"/>
      <c r="YE370" s="227"/>
      <c r="YF370" s="227"/>
      <c r="YG370" s="227"/>
      <c r="YH370" s="227"/>
      <c r="YI370" s="227"/>
      <c r="YJ370" s="227"/>
      <c r="YK370" s="227"/>
      <c r="YL370" s="227"/>
      <c r="YM370" s="227"/>
      <c r="YN370" s="227"/>
      <c r="YO370" s="227"/>
      <c r="YP370" s="227"/>
      <c r="YQ370" s="227"/>
      <c r="YR370" s="227"/>
      <c r="YS370" s="227"/>
      <c r="YT370" s="227"/>
      <c r="YU370" s="227"/>
      <c r="YV370" s="227"/>
      <c r="YW370" s="227"/>
      <c r="YX370" s="227"/>
      <c r="YY370" s="227"/>
      <c r="YZ370" s="227"/>
      <c r="ZA370" s="227"/>
      <c r="ZB370" s="227"/>
      <c r="ZC370" s="227"/>
      <c r="ZD370" s="227"/>
      <c r="ZE370" s="227"/>
      <c r="ZF370" s="227"/>
      <c r="ZG370" s="227"/>
      <c r="ZH370" s="227"/>
      <c r="ZI370" s="227"/>
      <c r="ZJ370" s="227"/>
      <c r="ZK370" s="227"/>
      <c r="ZL370" s="227"/>
      <c r="ZM370" s="227"/>
      <c r="ZN370" s="227"/>
      <c r="ZO370" s="227"/>
      <c r="ZP370" s="227"/>
      <c r="ZQ370" s="227"/>
      <c r="ZR370" s="227"/>
      <c r="ZS370" s="227"/>
      <c r="ZT370" s="227"/>
      <c r="ZU370" s="227"/>
      <c r="ZV370" s="227"/>
      <c r="ZW370" s="227"/>
      <c r="ZX370" s="227"/>
      <c r="ZY370" s="227"/>
      <c r="ZZ370" s="227"/>
      <c r="AAA370" s="227"/>
      <c r="AAB370" s="227"/>
      <c r="AAC370" s="227"/>
      <c r="AAD370" s="227"/>
      <c r="AAE370" s="227"/>
      <c r="AAF370" s="227"/>
      <c r="AAG370" s="227"/>
      <c r="AAH370" s="227"/>
      <c r="AAI370" s="227"/>
      <c r="AAJ370" s="227"/>
      <c r="AAK370" s="227"/>
      <c r="AAL370" s="227"/>
      <c r="AAM370" s="227"/>
      <c r="AAN370" s="227"/>
      <c r="AAO370" s="227"/>
      <c r="AAP370" s="227"/>
      <c r="AAQ370" s="227"/>
      <c r="AAR370" s="227"/>
      <c r="AAS370" s="227"/>
      <c r="AAT370" s="227"/>
      <c r="AAU370" s="227"/>
      <c r="AAV370" s="227"/>
      <c r="AAW370" s="227"/>
      <c r="AAX370" s="227"/>
      <c r="AAY370" s="227"/>
      <c r="AAZ370" s="227"/>
      <c r="ABA370" s="227"/>
      <c r="ABB370" s="227"/>
      <c r="ABC370" s="227"/>
      <c r="ABD370" s="227"/>
      <c r="ABE370" s="227"/>
      <c r="ABF370" s="227"/>
      <c r="ABG370" s="227"/>
      <c r="ABH370" s="227"/>
      <c r="ABI370" s="227"/>
      <c r="ABJ370" s="227"/>
      <c r="ABK370" s="227"/>
      <c r="ABL370" s="227"/>
      <c r="ABM370" s="227"/>
      <c r="ABN370" s="227"/>
      <c r="ABO370" s="227"/>
      <c r="ABP370" s="227"/>
      <c r="ABQ370" s="227"/>
      <c r="ABR370" s="227"/>
      <c r="ABS370" s="227"/>
      <c r="ABT370" s="227"/>
      <c r="ABU370" s="227"/>
      <c r="ABV370" s="227"/>
      <c r="ABW370" s="227"/>
      <c r="ABX370" s="227"/>
      <c r="ABY370" s="227"/>
      <c r="ABZ370" s="227"/>
      <c r="ACA370" s="227"/>
      <c r="ACB370" s="227"/>
      <c r="ACC370" s="227"/>
      <c r="ACD370" s="227"/>
      <c r="ACE370" s="227"/>
      <c r="ACF370" s="227"/>
      <c r="ACG370" s="227"/>
      <c r="ACH370" s="227"/>
      <c r="ACI370" s="227"/>
      <c r="ACJ370" s="227"/>
      <c r="ACK370" s="227"/>
      <c r="ACL370" s="227"/>
      <c r="ACM370" s="227"/>
      <c r="ACN370" s="227"/>
      <c r="ACO370" s="227"/>
      <c r="ACP370" s="227"/>
      <c r="ACQ370" s="227"/>
      <c r="ACR370" s="227"/>
      <c r="ACS370" s="227"/>
      <c r="ACT370" s="227"/>
      <c r="ACU370" s="227"/>
      <c r="ACV370" s="227"/>
      <c r="ACW370" s="227"/>
      <c r="ACX370" s="227"/>
      <c r="ACY370" s="227"/>
      <c r="ACZ370" s="227"/>
      <c r="ADA370" s="227"/>
      <c r="ADB370" s="227"/>
      <c r="ADC370" s="227"/>
      <c r="ADD370" s="227"/>
      <c r="ADE370" s="227"/>
      <c r="ADF370" s="227"/>
      <c r="ADG370" s="227"/>
      <c r="ADH370" s="227"/>
      <c r="ADI370" s="227"/>
      <c r="ADJ370" s="227"/>
      <c r="ADK370" s="227"/>
      <c r="ADL370" s="227"/>
      <c r="ADM370" s="227"/>
      <c r="ADN370" s="227"/>
      <c r="ADO370" s="227"/>
      <c r="ADP370" s="227"/>
      <c r="ADQ370" s="227"/>
      <c r="ADR370" s="227"/>
      <c r="ADS370" s="227"/>
      <c r="ADT370" s="227"/>
      <c r="ADU370" s="227"/>
      <c r="ADV370" s="227"/>
      <c r="ADW370" s="227"/>
      <c r="ADX370" s="227"/>
      <c r="ADY370" s="227"/>
      <c r="ADZ370" s="227"/>
      <c r="AEA370" s="227"/>
      <c r="AEB370" s="227"/>
      <c r="AEC370" s="227"/>
      <c r="AED370" s="227"/>
      <c r="AEE370" s="227"/>
      <c r="AEF370" s="227"/>
      <c r="AEG370" s="227"/>
      <c r="AEH370" s="227"/>
      <c r="AEI370" s="227"/>
      <c r="AEJ370" s="227"/>
      <c r="AEK370" s="227"/>
      <c r="AEL370" s="227"/>
      <c r="AEM370" s="227"/>
      <c r="AEN370" s="227"/>
      <c r="AEO370" s="227"/>
      <c r="AEP370" s="227"/>
      <c r="AEQ370" s="227"/>
      <c r="AER370" s="227"/>
      <c r="AES370" s="227"/>
      <c r="AET370" s="227"/>
      <c r="AEU370" s="227"/>
      <c r="AEV370" s="227"/>
      <c r="AEW370" s="227"/>
      <c r="AEX370" s="227"/>
      <c r="AEY370" s="227"/>
      <c r="AEZ370" s="227"/>
      <c r="AFA370" s="227"/>
      <c r="AFB370" s="227"/>
      <c r="AFC370" s="227"/>
      <c r="AFD370" s="227"/>
      <c r="AFE370" s="227"/>
      <c r="AFF370" s="227"/>
      <c r="AFG370" s="227"/>
      <c r="AFH370" s="227"/>
      <c r="AFI370" s="227"/>
      <c r="AFJ370" s="227"/>
      <c r="AFK370" s="227"/>
      <c r="AFL370" s="227"/>
      <c r="AFM370" s="227"/>
      <c r="AFN370" s="227"/>
      <c r="AFO370" s="227"/>
      <c r="AFP370" s="227"/>
      <c r="AFQ370" s="227"/>
      <c r="AFR370" s="227"/>
      <c r="AFS370" s="227"/>
      <c r="AFT370" s="227"/>
      <c r="AFU370" s="227"/>
      <c r="AFV370" s="227"/>
      <c r="AFW370" s="227"/>
      <c r="AFX370" s="227"/>
      <c r="AFY370" s="227"/>
      <c r="AFZ370" s="227"/>
      <c r="AGA370" s="227"/>
      <c r="AGB370" s="227"/>
      <c r="AGC370" s="227"/>
      <c r="AGD370" s="227"/>
      <c r="AGE370" s="227"/>
      <c r="AGF370" s="227"/>
      <c r="AGG370" s="227"/>
      <c r="AGH370" s="227"/>
      <c r="AGI370" s="227"/>
      <c r="AGJ370" s="227"/>
      <c r="AGK370" s="227"/>
      <c r="AGL370" s="227"/>
      <c r="AGM370" s="227"/>
      <c r="AGN370" s="227"/>
      <c r="AGO370" s="227"/>
      <c r="AGP370" s="227"/>
      <c r="AGQ370" s="227"/>
      <c r="AGR370" s="227"/>
      <c r="AGS370" s="227"/>
      <c r="AGT370" s="227"/>
      <c r="AGU370" s="227"/>
      <c r="AGV370" s="227"/>
      <c r="AGW370" s="227"/>
      <c r="AGX370" s="227"/>
      <c r="AGY370" s="227"/>
      <c r="AGZ370" s="227"/>
      <c r="AHA370" s="227"/>
      <c r="AHB370" s="227"/>
      <c r="AHC370" s="227"/>
      <c r="AHD370" s="227"/>
      <c r="AHE370" s="227"/>
      <c r="AHF370" s="227"/>
      <c r="AHG370" s="227"/>
      <c r="AHH370" s="227"/>
      <c r="AHI370" s="227"/>
      <c r="AHJ370" s="227"/>
      <c r="AHK370" s="227"/>
      <c r="AHL370" s="227"/>
      <c r="AHM370" s="227"/>
      <c r="AHN370" s="227"/>
      <c r="AHO370" s="227"/>
      <c r="AHP370" s="227"/>
      <c r="AHQ370" s="227"/>
      <c r="AHR370" s="227"/>
      <c r="AHS370" s="227"/>
      <c r="AHT370" s="227"/>
      <c r="AHU370" s="227"/>
      <c r="AHV370" s="227"/>
      <c r="AHW370" s="227"/>
      <c r="AHX370" s="227"/>
      <c r="AHY370" s="227"/>
      <c r="AHZ370" s="227"/>
      <c r="AIA370" s="227"/>
      <c r="AIB370" s="227"/>
      <c r="AIC370" s="227"/>
      <c r="AID370" s="227"/>
      <c r="AIE370" s="227"/>
      <c r="AIF370" s="227"/>
      <c r="AIG370" s="227"/>
      <c r="AIH370" s="227"/>
      <c r="AII370" s="227"/>
      <c r="AIJ370" s="227"/>
      <c r="AIK370" s="227"/>
      <c r="AIL370" s="227"/>
      <c r="AIM370" s="227"/>
      <c r="AIN370" s="227"/>
      <c r="AIO370" s="227"/>
      <c r="AIP370" s="227"/>
      <c r="AIQ370" s="227"/>
      <c r="AIR370" s="227"/>
      <c r="AIS370" s="227"/>
      <c r="AIT370" s="227"/>
      <c r="AIU370" s="227"/>
      <c r="AIV370" s="227"/>
      <c r="AIW370" s="227"/>
      <c r="AIX370" s="227"/>
      <c r="AIY370" s="227"/>
      <c r="AIZ370" s="227"/>
      <c r="AJA370" s="227"/>
      <c r="AJB370" s="227"/>
      <c r="AJC370" s="227"/>
      <c r="AJD370" s="227"/>
      <c r="AJE370" s="227"/>
      <c r="AJF370" s="227"/>
      <c r="AJG370" s="227"/>
      <c r="AJH370" s="227"/>
      <c r="AJI370" s="227"/>
      <c r="AJJ370" s="227"/>
      <c r="AJK370" s="227"/>
      <c r="AJL370" s="227"/>
      <c r="AJM370" s="227"/>
      <c r="AJN370" s="227"/>
      <c r="AJO370" s="227"/>
      <c r="AJP370" s="227"/>
      <c r="AJQ370" s="227"/>
      <c r="AJR370" s="227"/>
      <c r="AJS370" s="227"/>
      <c r="AJT370" s="227"/>
      <c r="AJU370" s="227"/>
      <c r="AJV370" s="227"/>
      <c r="AJW370" s="227"/>
      <c r="AJX370" s="227"/>
      <c r="AJY370" s="227"/>
      <c r="AJZ370" s="227"/>
      <c r="AKA370" s="227"/>
      <c r="AKB370" s="227"/>
      <c r="AKC370" s="227"/>
      <c r="AKD370" s="227"/>
      <c r="AKE370" s="227"/>
      <c r="AKF370" s="227"/>
      <c r="AKG370" s="227"/>
      <c r="AKH370" s="227"/>
      <c r="AKI370" s="227"/>
      <c r="AKJ370" s="227"/>
      <c r="AKK370" s="227"/>
      <c r="AKL370" s="227"/>
      <c r="AKM370" s="227"/>
      <c r="AKN370" s="227"/>
      <c r="AKO370" s="227"/>
      <c r="AKP370" s="227"/>
      <c r="AKQ370" s="227"/>
      <c r="AKR370" s="227"/>
      <c r="AKS370" s="227"/>
      <c r="AKT370" s="227"/>
      <c r="AKU370" s="227"/>
      <c r="AKV370" s="227"/>
      <c r="AKW370" s="227"/>
      <c r="AKX370" s="227"/>
      <c r="AKY370" s="227"/>
      <c r="AKZ370" s="227"/>
      <c r="ALA370" s="227"/>
      <c r="ALB370" s="227"/>
      <c r="ALC370" s="227"/>
      <c r="ALD370" s="227"/>
      <c r="ALE370" s="227"/>
      <c r="ALF370" s="227"/>
      <c r="ALG370" s="227"/>
      <c r="ALH370" s="227"/>
      <c r="ALI370" s="227"/>
      <c r="ALJ370" s="227"/>
      <c r="ALK370" s="227"/>
      <c r="ALL370" s="227"/>
      <c r="ALM370" s="227"/>
      <c r="ALN370" s="227"/>
      <c r="ALO370" s="227"/>
      <c r="ALP370" s="227"/>
      <c r="ALQ370" s="227"/>
      <c r="ALR370" s="227"/>
      <c r="ALS370" s="227"/>
      <c r="ALT370" s="227"/>
      <c r="ALU370" s="227"/>
      <c r="ALV370" s="227"/>
      <c r="ALW370" s="227"/>
      <c r="ALX370" s="227"/>
      <c r="ALY370" s="227"/>
      <c r="ALZ370" s="227"/>
      <c r="AMA370" s="227"/>
      <c r="AMB370" s="227"/>
      <c r="AMC370" s="227"/>
      <c r="AMD370" s="227"/>
      <c r="AME370" s="227"/>
      <c r="AMF370" s="227"/>
      <c r="AMG370" s="227"/>
      <c r="AMH370" s="227"/>
      <c r="AMI370" s="227"/>
      <c r="AMJ370" s="227"/>
      <c r="AMK370" s="227"/>
      <c r="AML370" s="227"/>
      <c r="AMM370" s="227"/>
      <c r="AMN370" s="227"/>
      <c r="AMO370" s="227"/>
      <c r="AMP370" s="227"/>
      <c r="AMQ370" s="227"/>
      <c r="AMR370" s="227"/>
      <c r="AMS370" s="227"/>
      <c r="AMT370" s="227"/>
      <c r="AMU370" s="227"/>
      <c r="AMV370" s="227"/>
      <c r="AMW370" s="227"/>
      <c r="AMX370" s="227"/>
    </row>
    <row r="371" spans="1:1038" ht="18" customHeight="1">
      <c r="A371" s="223" t="s">
        <v>1819</v>
      </c>
      <c r="B371" s="224" t="s">
        <v>1647</v>
      </c>
      <c r="D371" s="225" t="s">
        <v>1279</v>
      </c>
      <c r="E371" s="126">
        <v>58</v>
      </c>
      <c r="F371" s="126">
        <v>3</v>
      </c>
      <c r="G371" s="196" t="str">
        <f t="shared" si="87"/>
        <v>58-3</v>
      </c>
      <c r="H371" s="126">
        <v>0</v>
      </c>
      <c r="I371" s="126">
        <v>37.5</v>
      </c>
      <c r="K371" s="545" t="b">
        <f>IF(I372=1,IF(((VLOOKUP($G371,[1]Depth_Lookup!#REF!,9,FALSE))-(H371/100))=0,"Good",IF(((VLOOKUP($G371,[1]Depth_Lookup!$A$3:$J$550,9,FALSE))-(H371/100))&gt;0,"Too Short","Too Long")))</f>
        <v>0</v>
      </c>
      <c r="L371" s="171">
        <f>(VLOOKUP($G371,Depth_Lookup!$A$3:$J$410,10,FALSE))+(H371/100)</f>
        <v>139.32499999999999</v>
      </c>
      <c r="M371" s="171">
        <f>(VLOOKUP($G371,Depth_Lookup!$A$3:$J$410,10,FALSE))+(I371/100)</f>
        <v>139.69999999999999</v>
      </c>
      <c r="N371" s="127" t="s">
        <v>1843</v>
      </c>
      <c r="O371" s="126">
        <v>1</v>
      </c>
      <c r="P371" s="126" t="s">
        <v>853</v>
      </c>
      <c r="Q371" s="126" t="s">
        <v>125</v>
      </c>
      <c r="R371" s="196" t="str">
        <f t="shared" si="101"/>
        <v>SerpentinizedHarzburgite</v>
      </c>
      <c r="S371" s="126" t="s">
        <v>700</v>
      </c>
      <c r="T371" s="126" t="s">
        <v>700</v>
      </c>
      <c r="U371" s="126" t="s">
        <v>95</v>
      </c>
      <c r="V371" s="126" t="s">
        <v>96</v>
      </c>
      <c r="W371" s="126" t="s">
        <v>102</v>
      </c>
      <c r="X371" s="202">
        <f>VLOOKUP(W371,[2]definitions_list_lookup!$A$13:$B$19,2,0)</f>
        <v>5</v>
      </c>
      <c r="Y371" s="126" t="s">
        <v>90</v>
      </c>
      <c r="Z371" s="126" t="s">
        <v>91</v>
      </c>
      <c r="AF371" s="196" t="e">
        <f>VLOOKUP(AE371,[2]definitions_list_mag!$V$12:$W$15,2,0)</f>
        <v>#N/A</v>
      </c>
      <c r="AI371" s="130">
        <f t="shared" si="102"/>
        <v>73</v>
      </c>
      <c r="AO371" s="130"/>
      <c r="AU371" s="130">
        <v>1</v>
      </c>
      <c r="AV371" s="126">
        <v>2</v>
      </c>
      <c r="AW371" s="126">
        <v>1</v>
      </c>
      <c r="AX371" s="126" t="s">
        <v>110</v>
      </c>
      <c r="AY371" s="126" t="s">
        <v>103</v>
      </c>
      <c r="BA371" s="130">
        <v>25</v>
      </c>
      <c r="BB371" s="126">
        <v>7</v>
      </c>
      <c r="BC371" s="126">
        <v>4</v>
      </c>
      <c r="BD371" s="126" t="s">
        <v>110</v>
      </c>
      <c r="BE371" s="126" t="s">
        <v>103</v>
      </c>
      <c r="BG371" s="130"/>
      <c r="BM371" s="130">
        <v>1</v>
      </c>
      <c r="BY371" s="130"/>
      <c r="CF371" s="213">
        <f t="shared" si="103"/>
        <v>100</v>
      </c>
      <c r="CG371" s="131"/>
      <c r="CH371" s="132" t="s">
        <v>1845</v>
      </c>
      <c r="CI371" s="132">
        <v>90</v>
      </c>
      <c r="CJ371" s="132" t="s">
        <v>514</v>
      </c>
      <c r="CK371" s="133"/>
      <c r="CL371" s="134"/>
      <c r="CM371" s="134"/>
      <c r="CN371" s="134"/>
      <c r="CO371" s="134"/>
      <c r="CP371" s="134"/>
      <c r="CQ371" s="134"/>
      <c r="CR371" s="134"/>
      <c r="CS371" s="134"/>
      <c r="CT371" s="134"/>
      <c r="CU371" s="134"/>
      <c r="CV371" s="134"/>
      <c r="CW371" s="134"/>
      <c r="CX371" s="134"/>
      <c r="CY371" s="134"/>
      <c r="CZ371" s="134"/>
      <c r="DA371" s="134"/>
      <c r="DB371" s="134">
        <v>80</v>
      </c>
      <c r="DC371" s="130">
        <v>20</v>
      </c>
      <c r="DD371" s="134"/>
      <c r="DE371" s="134"/>
      <c r="DF371" s="134"/>
      <c r="DG371" s="134"/>
      <c r="DH371" s="134"/>
      <c r="DI371" s="134"/>
      <c r="DJ371" s="134"/>
      <c r="DK371" s="207">
        <f t="shared" si="104"/>
        <v>100</v>
      </c>
      <c r="DL371" s="131"/>
      <c r="DM371" s="134"/>
      <c r="DN371" s="134"/>
      <c r="DO371" s="136"/>
      <c r="DQ371" s="131"/>
      <c r="DR371" s="136"/>
      <c r="DS371" s="131"/>
      <c r="DT371" s="138" t="s">
        <v>1844</v>
      </c>
      <c r="DW371" s="214" t="e">
        <f>VLOOKUP(P371,[2]definitions_list_lookup!$K$30:$L$54,2,0)</f>
        <v>#N/A</v>
      </c>
      <c r="DX371" s="155" t="s">
        <v>1838</v>
      </c>
      <c r="DY371" s="139" t="s">
        <v>1846</v>
      </c>
      <c r="DZ371"/>
      <c r="EA371" s="104"/>
      <c r="ED371" s="229" t="s">
        <v>2517</v>
      </c>
      <c r="EE371" s="140"/>
      <c r="EG371" s="140"/>
      <c r="EI371" s="218"/>
      <c r="EJ371" s="143"/>
      <c r="EK371" s="221"/>
      <c r="EM371" s="109"/>
      <c r="EN371" s="109"/>
      <c r="EZ371" s="192" t="e">
        <f t="shared" si="88"/>
        <v>#DIV/0!</v>
      </c>
      <c r="FA371" s="192" t="e">
        <f t="shared" si="89"/>
        <v>#DIV/0!</v>
      </c>
      <c r="FB371" s="192" t="e">
        <f t="shared" si="90"/>
        <v>#DIV/0!</v>
      </c>
      <c r="FC371" s="192" t="e">
        <f t="shared" si="91"/>
        <v>#DIV/0!</v>
      </c>
      <c r="FD371" s="192" t="e">
        <f t="shared" si="92"/>
        <v>#DIV/0!</v>
      </c>
      <c r="FE371" s="193" t="e">
        <f t="shared" si="93"/>
        <v>#DIV/0!</v>
      </c>
      <c r="FF371" s="194" t="e">
        <f t="shared" si="94"/>
        <v>#DIV/0!</v>
      </c>
      <c r="FG371" s="144"/>
      <c r="FI371" s="778">
        <f t="shared" si="95"/>
        <v>0</v>
      </c>
      <c r="FJ371" s="779" t="e">
        <f t="shared" si="96"/>
        <v>#DIV/0!</v>
      </c>
      <c r="FK371" s="779" t="e">
        <f t="shared" si="97"/>
        <v>#DIV/0!</v>
      </c>
      <c r="FL371" s="780" t="e">
        <f t="shared" si="98"/>
        <v>#DIV/0!</v>
      </c>
      <c r="FM371" s="169" t="e">
        <f t="shared" si="99"/>
        <v>#DIV/0!</v>
      </c>
      <c r="FN371" s="783" t="e">
        <f t="shared" si="100"/>
        <v>#DIV/0!</v>
      </c>
    </row>
    <row r="372" spans="1:1038" s="288" customFormat="1" ht="18" customHeight="1">
      <c r="A372" s="282" t="s">
        <v>1819</v>
      </c>
      <c r="B372" s="283" t="s">
        <v>1647</v>
      </c>
      <c r="C372" s="227"/>
      <c r="D372" s="284" t="s">
        <v>1279</v>
      </c>
      <c r="E372" s="227">
        <v>58</v>
      </c>
      <c r="F372" s="227">
        <v>3</v>
      </c>
      <c r="G372" s="286" t="str">
        <f t="shared" si="87"/>
        <v>58-3</v>
      </c>
      <c r="H372" s="227">
        <v>37.5</v>
      </c>
      <c r="I372" s="227">
        <v>94.5</v>
      </c>
      <c r="J372" s="226"/>
      <c r="K372" s="545" t="b">
        <f>IF(I373=1,IF(((VLOOKUP($G372,[1]Depth_Lookup!#REF!,9,FALSE))-(H372/100))=0,"Good",IF(((VLOOKUP($G372,[1]Depth_Lookup!$A$3:$J$550,9,FALSE))-(H372/100))&gt;0,"Too Short","Too Long")))</f>
        <v>0</v>
      </c>
      <c r="L372" s="171">
        <f>(VLOOKUP($G372,Depth_Lookup!$A$3:$J$410,10,FALSE))+(H372/100)</f>
        <v>139.69999999999999</v>
      </c>
      <c r="M372" s="171">
        <f>(VLOOKUP($G372,Depth_Lookup!$A$3:$J$410,10,FALSE))+(I372/100)</f>
        <v>140.26999999999998</v>
      </c>
      <c r="N372" s="230" t="s">
        <v>1847</v>
      </c>
      <c r="O372" s="227" t="s">
        <v>1280</v>
      </c>
      <c r="P372" s="227" t="s">
        <v>853</v>
      </c>
      <c r="Q372" s="227" t="s">
        <v>125</v>
      </c>
      <c r="R372" s="286" t="str">
        <f t="shared" si="101"/>
        <v>SerpentinizedHarzburgite</v>
      </c>
      <c r="S372" s="227" t="s">
        <v>115</v>
      </c>
      <c r="T372" s="227" t="s">
        <v>700</v>
      </c>
      <c r="U372" s="227" t="s">
        <v>95</v>
      </c>
      <c r="V372" s="227" t="s">
        <v>96</v>
      </c>
      <c r="W372" s="227" t="s">
        <v>102</v>
      </c>
      <c r="X372" s="287">
        <f>VLOOKUP(W372,[2]definitions_list_lookup!$A$13:$B$19,2,0)</f>
        <v>5</v>
      </c>
      <c r="Y372" s="227" t="s">
        <v>90</v>
      </c>
      <c r="Z372" s="227" t="s">
        <v>91</v>
      </c>
      <c r="AA372" s="227"/>
      <c r="AB372" s="227"/>
      <c r="AC372" s="227"/>
      <c r="AD372" s="227"/>
      <c r="AE372" s="233"/>
      <c r="AF372" s="286" t="e">
        <f>VLOOKUP(AE372,[2]definitions_list_mag!$V$12:$W$15,2,0)</f>
        <v>#N/A</v>
      </c>
      <c r="AG372" s="237"/>
      <c r="AH372" s="227"/>
      <c r="AI372" s="240">
        <f t="shared" si="102"/>
        <v>73</v>
      </c>
      <c r="AJ372" s="227"/>
      <c r="AK372" s="227"/>
      <c r="AL372" s="227"/>
      <c r="AM372" s="227"/>
      <c r="AN372" s="227"/>
      <c r="AO372" s="240"/>
      <c r="AP372" s="227"/>
      <c r="AQ372" s="227"/>
      <c r="AR372" s="227"/>
      <c r="AS372" s="227"/>
      <c r="AT372" s="227"/>
      <c r="AU372" s="240">
        <v>1</v>
      </c>
      <c r="AV372" s="227">
        <v>2</v>
      </c>
      <c r="AW372" s="227">
        <v>1</v>
      </c>
      <c r="AX372" s="227" t="s">
        <v>110</v>
      </c>
      <c r="AY372" s="227" t="s">
        <v>103</v>
      </c>
      <c r="AZ372" s="227"/>
      <c r="BA372" s="240">
        <v>25</v>
      </c>
      <c r="BB372" s="227">
        <v>7</v>
      </c>
      <c r="BC372" s="227">
        <v>4</v>
      </c>
      <c r="BD372" s="227" t="s">
        <v>110</v>
      </c>
      <c r="BE372" s="227" t="s">
        <v>103</v>
      </c>
      <c r="BF372" s="227"/>
      <c r="BG372" s="240"/>
      <c r="BH372" s="227"/>
      <c r="BI372" s="227"/>
      <c r="BJ372" s="227"/>
      <c r="BK372" s="227"/>
      <c r="BL372" s="227"/>
      <c r="BM372" s="240">
        <v>1</v>
      </c>
      <c r="BN372" s="227"/>
      <c r="BO372" s="227"/>
      <c r="BP372" s="227"/>
      <c r="BQ372" s="227"/>
      <c r="BR372" s="227"/>
      <c r="BS372" s="227"/>
      <c r="BT372" s="227"/>
      <c r="BU372" s="227"/>
      <c r="BV372" s="227"/>
      <c r="BW372" s="227"/>
      <c r="BX372" s="227"/>
      <c r="BY372" s="240"/>
      <c r="BZ372" s="227"/>
      <c r="CA372" s="227"/>
      <c r="CB372" s="227"/>
      <c r="CC372" s="227"/>
      <c r="CD372" s="227"/>
      <c r="CE372" s="227"/>
      <c r="CF372" s="290">
        <f t="shared" si="103"/>
        <v>100</v>
      </c>
      <c r="CG372" s="148"/>
      <c r="CH372" s="149" t="s">
        <v>1845</v>
      </c>
      <c r="CI372" s="149">
        <v>100</v>
      </c>
      <c r="CJ372" s="149" t="s">
        <v>514</v>
      </c>
      <c r="CK372" s="151"/>
      <c r="CL372" s="152"/>
      <c r="CM372" s="152"/>
      <c r="CN372" s="152"/>
      <c r="CO372" s="152"/>
      <c r="CP372" s="152"/>
      <c r="CQ372" s="152"/>
      <c r="CR372" s="152"/>
      <c r="CS372" s="152"/>
      <c r="CT372" s="152"/>
      <c r="CU372" s="152"/>
      <c r="CV372" s="152"/>
      <c r="CW372" s="152"/>
      <c r="CX372" s="152"/>
      <c r="CY372" s="152"/>
      <c r="CZ372" s="152"/>
      <c r="DA372" s="152"/>
      <c r="DB372" s="152">
        <v>80</v>
      </c>
      <c r="DC372" s="240">
        <v>20</v>
      </c>
      <c r="DD372" s="152"/>
      <c r="DE372" s="152"/>
      <c r="DF372" s="152"/>
      <c r="DG372" s="152"/>
      <c r="DH372" s="152"/>
      <c r="DI372" s="152"/>
      <c r="DJ372" s="152"/>
      <c r="DK372" s="208">
        <f t="shared" si="104"/>
        <v>100</v>
      </c>
      <c r="DL372" s="148"/>
      <c r="DM372" s="152"/>
      <c r="DN372" s="152"/>
      <c r="DO372" s="153"/>
      <c r="DQ372" s="148"/>
      <c r="DR372" s="153"/>
      <c r="DS372" s="148"/>
      <c r="DT372" s="261" t="s">
        <v>1848</v>
      </c>
      <c r="DU372" s="229"/>
      <c r="DV372" s="229"/>
      <c r="DW372" s="291" t="e">
        <f>VLOOKUP(P372,[2]definitions_list_lookup!$K$30:$L$54,2,0)</f>
        <v>#N/A</v>
      </c>
      <c r="DX372" s="154" t="s">
        <v>1849</v>
      </c>
      <c r="DY372" s="154" t="s">
        <v>1435</v>
      </c>
      <c r="DZ372" s="479"/>
      <c r="EA372" s="292"/>
      <c r="EB372" s="229"/>
      <c r="EC372" s="292"/>
      <c r="ED372" s="229" t="s">
        <v>2517</v>
      </c>
      <c r="EE372" s="293"/>
      <c r="EF372" s="294"/>
      <c r="EG372" s="293"/>
      <c r="EH372" s="295"/>
      <c r="EI372" s="296"/>
      <c r="EJ372" s="297"/>
      <c r="EK372" s="298"/>
      <c r="EL372" s="293"/>
      <c r="EM372" s="295"/>
      <c r="EN372" s="295"/>
      <c r="EO372" s="321"/>
      <c r="EP372" s="321"/>
      <c r="EQ372" s="321"/>
      <c r="ER372" s="321"/>
      <c r="ES372" s="321"/>
      <c r="ET372" s="321"/>
      <c r="EU372" s="321"/>
      <c r="EV372" s="322"/>
      <c r="EW372" s="322"/>
      <c r="EX372" s="322"/>
      <c r="EY372" s="322"/>
      <c r="EZ372" s="192" t="e">
        <f t="shared" si="88"/>
        <v>#DIV/0!</v>
      </c>
      <c r="FA372" s="192" t="e">
        <f t="shared" si="89"/>
        <v>#DIV/0!</v>
      </c>
      <c r="FB372" s="192" t="e">
        <f t="shared" si="90"/>
        <v>#DIV/0!</v>
      </c>
      <c r="FC372" s="192" t="e">
        <f t="shared" si="91"/>
        <v>#DIV/0!</v>
      </c>
      <c r="FD372" s="192" t="e">
        <f t="shared" si="92"/>
        <v>#DIV/0!</v>
      </c>
      <c r="FE372" s="193" t="e">
        <f t="shared" si="93"/>
        <v>#DIV/0!</v>
      </c>
      <c r="FF372" s="194" t="e">
        <f t="shared" si="94"/>
        <v>#DIV/0!</v>
      </c>
      <c r="FG372" s="321"/>
      <c r="FH372" s="295"/>
      <c r="FI372" s="778">
        <f t="shared" si="95"/>
        <v>0</v>
      </c>
      <c r="FJ372" s="779" t="e">
        <f t="shared" si="96"/>
        <v>#DIV/0!</v>
      </c>
      <c r="FK372" s="779" t="e">
        <f t="shared" si="97"/>
        <v>#DIV/0!</v>
      </c>
      <c r="FL372" s="780" t="e">
        <f t="shared" si="98"/>
        <v>#DIV/0!</v>
      </c>
      <c r="FM372" s="169" t="e">
        <f t="shared" si="99"/>
        <v>#DIV/0!</v>
      </c>
      <c r="FN372" s="783" t="e">
        <f t="shared" si="100"/>
        <v>#DIV/0!</v>
      </c>
      <c r="FO372" s="227"/>
      <c r="FP372" s="227"/>
      <c r="FQ372" s="227"/>
      <c r="FR372" s="227"/>
      <c r="FS372" s="227"/>
      <c r="FT372" s="227"/>
      <c r="FU372" s="227"/>
      <c r="FV372" s="227"/>
      <c r="FW372" s="227"/>
      <c r="FX372" s="227"/>
      <c r="FY372" s="227"/>
      <c r="FZ372" s="227"/>
      <c r="GA372" s="227"/>
      <c r="GB372" s="227"/>
      <c r="GC372" s="227"/>
      <c r="GD372" s="227"/>
      <c r="GE372" s="227"/>
      <c r="GF372" s="227"/>
      <c r="GG372" s="227"/>
      <c r="GH372" s="227"/>
      <c r="GI372" s="227"/>
      <c r="GJ372" s="227"/>
      <c r="GK372" s="227"/>
      <c r="GL372" s="227"/>
      <c r="GM372" s="227"/>
      <c r="GN372" s="227"/>
      <c r="GO372" s="227"/>
      <c r="GP372" s="227"/>
      <c r="GQ372" s="227"/>
      <c r="GR372" s="227"/>
      <c r="GS372" s="227"/>
      <c r="GT372" s="227"/>
      <c r="GU372" s="227"/>
      <c r="GV372" s="227"/>
      <c r="GW372" s="227"/>
      <c r="GX372" s="227"/>
      <c r="GY372" s="227"/>
      <c r="GZ372" s="227"/>
      <c r="HA372" s="227"/>
      <c r="HB372" s="227"/>
      <c r="HC372" s="227"/>
      <c r="HD372" s="227"/>
      <c r="HE372" s="227"/>
      <c r="HF372" s="227"/>
      <c r="HG372" s="227"/>
      <c r="HH372" s="227"/>
      <c r="HI372" s="227"/>
      <c r="HJ372" s="227"/>
      <c r="HK372" s="227"/>
      <c r="HL372" s="227"/>
      <c r="HM372" s="227"/>
      <c r="HN372" s="227"/>
      <c r="HO372" s="227"/>
      <c r="HP372" s="227"/>
      <c r="HQ372" s="227"/>
      <c r="HR372" s="227"/>
      <c r="HS372" s="227"/>
      <c r="HT372" s="227"/>
      <c r="HU372" s="227"/>
      <c r="HV372" s="227"/>
      <c r="HW372" s="227"/>
      <c r="HX372" s="227"/>
      <c r="HY372" s="227"/>
      <c r="HZ372" s="227"/>
      <c r="IA372" s="227"/>
      <c r="IB372" s="227"/>
      <c r="IC372" s="227"/>
      <c r="ID372" s="227"/>
      <c r="IE372" s="227"/>
      <c r="IF372" s="227"/>
      <c r="IG372" s="227"/>
      <c r="IH372" s="227"/>
      <c r="II372" s="227"/>
      <c r="IJ372" s="227"/>
      <c r="IK372" s="227"/>
      <c r="IL372" s="227"/>
      <c r="IM372" s="227"/>
      <c r="IN372" s="227"/>
      <c r="IO372" s="227"/>
      <c r="IP372" s="227"/>
      <c r="IQ372" s="227"/>
      <c r="IR372" s="227"/>
      <c r="IS372" s="227"/>
      <c r="IT372" s="227"/>
      <c r="IU372" s="227"/>
      <c r="IV372" s="227"/>
      <c r="IW372" s="227"/>
      <c r="IX372" s="227"/>
      <c r="IY372" s="227"/>
      <c r="IZ372" s="227"/>
      <c r="JA372" s="227"/>
      <c r="JB372" s="227"/>
      <c r="JC372" s="227"/>
      <c r="JD372" s="227"/>
      <c r="JE372" s="227"/>
      <c r="JF372" s="227"/>
      <c r="JG372" s="227"/>
      <c r="JH372" s="227"/>
      <c r="JI372" s="227"/>
      <c r="JJ372" s="227"/>
      <c r="JK372" s="227"/>
      <c r="JL372" s="227"/>
      <c r="JM372" s="227"/>
      <c r="JN372" s="227"/>
      <c r="JO372" s="227"/>
      <c r="JP372" s="227"/>
      <c r="JQ372" s="227"/>
      <c r="JR372" s="227"/>
      <c r="JS372" s="227"/>
      <c r="JT372" s="227"/>
      <c r="JU372" s="227"/>
      <c r="JV372" s="227"/>
      <c r="JW372" s="227"/>
      <c r="JX372" s="227"/>
      <c r="JY372" s="227"/>
      <c r="JZ372" s="227"/>
      <c r="KA372" s="227"/>
      <c r="KB372" s="227"/>
      <c r="KC372" s="227"/>
      <c r="KD372" s="227"/>
      <c r="KE372" s="227"/>
      <c r="KF372" s="227"/>
      <c r="KG372" s="227"/>
      <c r="KH372" s="227"/>
      <c r="KI372" s="227"/>
      <c r="KJ372" s="227"/>
      <c r="KK372" s="227"/>
      <c r="KL372" s="227"/>
      <c r="KM372" s="227"/>
      <c r="KN372" s="227"/>
      <c r="KO372" s="227"/>
      <c r="KP372" s="227"/>
      <c r="KQ372" s="227"/>
      <c r="KR372" s="227"/>
      <c r="KS372" s="227"/>
      <c r="KT372" s="227"/>
      <c r="KU372" s="227"/>
      <c r="KV372" s="227"/>
      <c r="KW372" s="227"/>
      <c r="KX372" s="227"/>
      <c r="KY372" s="227"/>
      <c r="KZ372" s="227"/>
      <c r="LA372" s="227"/>
      <c r="LB372" s="227"/>
      <c r="LC372" s="227"/>
      <c r="LD372" s="227"/>
      <c r="LE372" s="227"/>
      <c r="LF372" s="227"/>
      <c r="LG372" s="227"/>
      <c r="LH372" s="227"/>
      <c r="LI372" s="227"/>
      <c r="LJ372" s="227"/>
      <c r="LK372" s="227"/>
      <c r="LL372" s="227"/>
      <c r="LM372" s="227"/>
      <c r="LN372" s="227"/>
      <c r="LO372" s="227"/>
      <c r="LP372" s="227"/>
      <c r="LQ372" s="227"/>
      <c r="LR372" s="227"/>
      <c r="LS372" s="227"/>
      <c r="LT372" s="227"/>
      <c r="LU372" s="227"/>
      <c r="LV372" s="227"/>
      <c r="LW372" s="227"/>
      <c r="LX372" s="227"/>
      <c r="LY372" s="227"/>
      <c r="LZ372" s="227"/>
      <c r="MA372" s="227"/>
      <c r="MB372" s="227"/>
      <c r="MC372" s="227"/>
      <c r="MD372" s="227"/>
      <c r="ME372" s="227"/>
      <c r="MF372" s="227"/>
      <c r="MG372" s="227"/>
      <c r="MH372" s="227"/>
      <c r="MI372" s="227"/>
      <c r="MJ372" s="227"/>
      <c r="MK372" s="227"/>
      <c r="ML372" s="227"/>
      <c r="MM372" s="227"/>
      <c r="MN372" s="227"/>
      <c r="MO372" s="227"/>
      <c r="MP372" s="227"/>
      <c r="MQ372" s="227"/>
      <c r="MR372" s="227"/>
      <c r="MS372" s="227"/>
      <c r="MT372" s="227"/>
      <c r="MU372" s="227"/>
      <c r="MV372" s="227"/>
      <c r="MW372" s="227"/>
      <c r="MX372" s="227"/>
      <c r="MY372" s="227"/>
      <c r="MZ372" s="227"/>
      <c r="NA372" s="227"/>
      <c r="NB372" s="227"/>
      <c r="NC372" s="227"/>
      <c r="ND372" s="227"/>
      <c r="NE372" s="227"/>
      <c r="NF372" s="227"/>
      <c r="NG372" s="227"/>
      <c r="NH372" s="227"/>
      <c r="NI372" s="227"/>
      <c r="NJ372" s="227"/>
      <c r="NK372" s="227"/>
      <c r="NL372" s="227"/>
      <c r="NM372" s="227"/>
      <c r="NN372" s="227"/>
      <c r="NO372" s="227"/>
      <c r="NP372" s="227"/>
      <c r="NQ372" s="227"/>
      <c r="NR372" s="227"/>
      <c r="NS372" s="227"/>
      <c r="NT372" s="227"/>
      <c r="NU372" s="227"/>
      <c r="NV372" s="227"/>
      <c r="NW372" s="227"/>
      <c r="NX372" s="227"/>
      <c r="NY372" s="227"/>
      <c r="NZ372" s="227"/>
      <c r="OA372" s="227"/>
      <c r="OB372" s="227"/>
      <c r="OC372" s="227"/>
      <c r="OD372" s="227"/>
      <c r="OE372" s="227"/>
      <c r="OF372" s="227"/>
      <c r="OG372" s="227"/>
      <c r="OH372" s="227"/>
      <c r="OI372" s="227"/>
      <c r="OJ372" s="227"/>
      <c r="OK372" s="227"/>
      <c r="OL372" s="227"/>
      <c r="OM372" s="227"/>
      <c r="ON372" s="227"/>
      <c r="OO372" s="227"/>
      <c r="OP372" s="227"/>
      <c r="OQ372" s="227"/>
      <c r="OR372" s="227"/>
      <c r="OS372" s="227"/>
      <c r="OT372" s="227"/>
      <c r="OU372" s="227"/>
      <c r="OV372" s="227"/>
      <c r="OW372" s="227"/>
      <c r="OX372" s="227"/>
      <c r="OY372" s="227"/>
      <c r="OZ372" s="227"/>
      <c r="PA372" s="227"/>
      <c r="PB372" s="227"/>
      <c r="PC372" s="227"/>
      <c r="PD372" s="227"/>
      <c r="PE372" s="227"/>
      <c r="PF372" s="227"/>
      <c r="PG372" s="227"/>
      <c r="PH372" s="227"/>
      <c r="PI372" s="227"/>
      <c r="PJ372" s="227"/>
      <c r="PK372" s="227"/>
      <c r="PL372" s="227"/>
      <c r="PM372" s="227"/>
      <c r="PN372" s="227"/>
      <c r="PO372" s="227"/>
      <c r="PP372" s="227"/>
      <c r="PQ372" s="227"/>
      <c r="PR372" s="227"/>
      <c r="PS372" s="227"/>
      <c r="PT372" s="227"/>
      <c r="PU372" s="227"/>
      <c r="PV372" s="227"/>
      <c r="PW372" s="227"/>
      <c r="PX372" s="227"/>
      <c r="PY372" s="227"/>
      <c r="PZ372" s="227"/>
      <c r="QA372" s="227"/>
      <c r="QB372" s="227"/>
      <c r="QC372" s="227"/>
      <c r="QD372" s="227"/>
      <c r="QE372" s="227"/>
      <c r="QF372" s="227"/>
      <c r="QG372" s="227"/>
      <c r="QH372" s="227"/>
      <c r="QI372" s="227"/>
      <c r="QJ372" s="227"/>
      <c r="QK372" s="227"/>
      <c r="QL372" s="227"/>
      <c r="QM372" s="227"/>
      <c r="QN372" s="227"/>
      <c r="QO372" s="227"/>
      <c r="QP372" s="227"/>
      <c r="QQ372" s="227"/>
      <c r="QR372" s="227"/>
      <c r="QS372" s="227"/>
      <c r="QT372" s="227"/>
      <c r="QU372" s="227"/>
      <c r="QV372" s="227"/>
      <c r="QW372" s="227"/>
      <c r="QX372" s="227"/>
      <c r="QY372" s="227"/>
      <c r="QZ372" s="227"/>
      <c r="RA372" s="227"/>
      <c r="RB372" s="227"/>
      <c r="RC372" s="227"/>
      <c r="RD372" s="227"/>
      <c r="RE372" s="227"/>
      <c r="RF372" s="227"/>
      <c r="RG372" s="227"/>
      <c r="RH372" s="227"/>
      <c r="RI372" s="227"/>
      <c r="RJ372" s="227"/>
      <c r="RK372" s="227"/>
      <c r="RL372" s="227"/>
      <c r="RM372" s="227"/>
      <c r="RN372" s="227"/>
      <c r="RO372" s="227"/>
      <c r="RP372" s="227"/>
      <c r="RQ372" s="227"/>
      <c r="RR372" s="227"/>
      <c r="RS372" s="227"/>
      <c r="RT372" s="227"/>
      <c r="RU372" s="227"/>
      <c r="RV372" s="227"/>
      <c r="RW372" s="227"/>
      <c r="RX372" s="227"/>
      <c r="RY372" s="227"/>
      <c r="RZ372" s="227"/>
      <c r="SA372" s="227"/>
      <c r="SB372" s="227"/>
      <c r="SC372" s="227"/>
      <c r="SD372" s="227"/>
      <c r="SE372" s="227"/>
      <c r="SF372" s="227"/>
      <c r="SG372" s="227"/>
      <c r="SH372" s="227"/>
      <c r="SI372" s="227"/>
      <c r="SJ372" s="227"/>
      <c r="SK372" s="227"/>
      <c r="SL372" s="227"/>
      <c r="SM372" s="227"/>
      <c r="SN372" s="227"/>
      <c r="SO372" s="227"/>
      <c r="SP372" s="227"/>
      <c r="SQ372" s="227"/>
      <c r="SR372" s="227"/>
      <c r="SS372" s="227"/>
      <c r="ST372" s="227"/>
      <c r="SU372" s="227"/>
      <c r="SV372" s="227"/>
      <c r="SW372" s="227"/>
      <c r="SX372" s="227"/>
      <c r="SY372" s="227"/>
      <c r="SZ372" s="227"/>
      <c r="TA372" s="227"/>
      <c r="TB372" s="227"/>
      <c r="TC372" s="227"/>
      <c r="TD372" s="227"/>
      <c r="TE372" s="227"/>
      <c r="TF372" s="227"/>
      <c r="TG372" s="227"/>
      <c r="TH372" s="227"/>
      <c r="TI372" s="227"/>
      <c r="TJ372" s="227"/>
      <c r="TK372" s="227"/>
      <c r="TL372" s="227"/>
      <c r="TM372" s="227"/>
      <c r="TN372" s="227"/>
      <c r="TO372" s="227"/>
      <c r="TP372" s="227"/>
      <c r="TQ372" s="227"/>
      <c r="TR372" s="227"/>
      <c r="TS372" s="227"/>
      <c r="TT372" s="227"/>
      <c r="TU372" s="227"/>
      <c r="TV372" s="227"/>
      <c r="TW372" s="227"/>
      <c r="TX372" s="227"/>
      <c r="TY372" s="227"/>
      <c r="TZ372" s="227"/>
      <c r="UA372" s="227"/>
      <c r="UB372" s="227"/>
      <c r="UC372" s="227"/>
      <c r="UD372" s="227"/>
      <c r="UE372" s="227"/>
      <c r="UF372" s="227"/>
      <c r="UG372" s="227"/>
      <c r="UH372" s="227"/>
      <c r="UI372" s="227"/>
      <c r="UJ372" s="227"/>
      <c r="UK372" s="227"/>
      <c r="UL372" s="227"/>
      <c r="UM372" s="227"/>
      <c r="UN372" s="227"/>
      <c r="UO372" s="227"/>
      <c r="UP372" s="227"/>
      <c r="UQ372" s="227"/>
      <c r="UR372" s="227"/>
      <c r="US372" s="227"/>
      <c r="UT372" s="227"/>
      <c r="UU372" s="227"/>
      <c r="UV372" s="227"/>
      <c r="UW372" s="227"/>
      <c r="UX372" s="227"/>
      <c r="UY372" s="227"/>
      <c r="UZ372" s="227"/>
      <c r="VA372" s="227"/>
      <c r="VB372" s="227"/>
      <c r="VC372" s="227"/>
      <c r="VD372" s="227"/>
      <c r="VE372" s="227"/>
      <c r="VF372" s="227"/>
      <c r="VG372" s="227"/>
      <c r="VH372" s="227"/>
      <c r="VI372" s="227"/>
      <c r="VJ372" s="227"/>
      <c r="VK372" s="227"/>
      <c r="VL372" s="227"/>
      <c r="VM372" s="227"/>
      <c r="VN372" s="227"/>
      <c r="VO372" s="227"/>
      <c r="VP372" s="227"/>
      <c r="VQ372" s="227"/>
      <c r="VR372" s="227"/>
      <c r="VS372" s="227"/>
      <c r="VT372" s="227"/>
      <c r="VU372" s="227"/>
      <c r="VV372" s="227"/>
      <c r="VW372" s="227"/>
      <c r="VX372" s="227"/>
      <c r="VY372" s="227"/>
      <c r="VZ372" s="227"/>
      <c r="WA372" s="227"/>
      <c r="WB372" s="227"/>
      <c r="WC372" s="227"/>
      <c r="WD372" s="227"/>
      <c r="WE372" s="227"/>
      <c r="WF372" s="227"/>
      <c r="WG372" s="227"/>
      <c r="WH372" s="227"/>
      <c r="WI372" s="227"/>
      <c r="WJ372" s="227"/>
      <c r="WK372" s="227"/>
      <c r="WL372" s="227"/>
      <c r="WM372" s="227"/>
      <c r="WN372" s="227"/>
      <c r="WO372" s="227"/>
      <c r="WP372" s="227"/>
      <c r="WQ372" s="227"/>
      <c r="WR372" s="227"/>
      <c r="WS372" s="227"/>
      <c r="WT372" s="227"/>
      <c r="WU372" s="227"/>
      <c r="WV372" s="227"/>
      <c r="WW372" s="227"/>
      <c r="WX372" s="227"/>
      <c r="WY372" s="227"/>
      <c r="WZ372" s="227"/>
      <c r="XA372" s="227"/>
      <c r="XB372" s="227"/>
      <c r="XC372" s="227"/>
      <c r="XD372" s="227"/>
      <c r="XE372" s="227"/>
      <c r="XF372" s="227"/>
      <c r="XG372" s="227"/>
      <c r="XH372" s="227"/>
      <c r="XI372" s="227"/>
      <c r="XJ372" s="227"/>
      <c r="XK372" s="227"/>
      <c r="XL372" s="227"/>
      <c r="XM372" s="227"/>
      <c r="XN372" s="227"/>
      <c r="XO372" s="227"/>
      <c r="XP372" s="227"/>
      <c r="XQ372" s="227"/>
      <c r="XR372" s="227"/>
      <c r="XS372" s="227"/>
      <c r="XT372" s="227"/>
      <c r="XU372" s="227"/>
      <c r="XV372" s="227"/>
      <c r="XW372" s="227"/>
      <c r="XX372" s="227"/>
      <c r="XY372" s="227"/>
      <c r="XZ372" s="227"/>
      <c r="YA372" s="227"/>
      <c r="YB372" s="227"/>
      <c r="YC372" s="227"/>
      <c r="YD372" s="227"/>
      <c r="YE372" s="227"/>
      <c r="YF372" s="227"/>
      <c r="YG372" s="227"/>
      <c r="YH372" s="227"/>
      <c r="YI372" s="227"/>
      <c r="YJ372" s="227"/>
      <c r="YK372" s="227"/>
      <c r="YL372" s="227"/>
      <c r="YM372" s="227"/>
      <c r="YN372" s="227"/>
      <c r="YO372" s="227"/>
      <c r="YP372" s="227"/>
      <c r="YQ372" s="227"/>
      <c r="YR372" s="227"/>
      <c r="YS372" s="227"/>
      <c r="YT372" s="227"/>
      <c r="YU372" s="227"/>
      <c r="YV372" s="227"/>
      <c r="YW372" s="227"/>
      <c r="YX372" s="227"/>
      <c r="YY372" s="227"/>
      <c r="YZ372" s="227"/>
      <c r="ZA372" s="227"/>
      <c r="ZB372" s="227"/>
      <c r="ZC372" s="227"/>
      <c r="ZD372" s="227"/>
      <c r="ZE372" s="227"/>
      <c r="ZF372" s="227"/>
      <c r="ZG372" s="227"/>
      <c r="ZH372" s="227"/>
      <c r="ZI372" s="227"/>
      <c r="ZJ372" s="227"/>
      <c r="ZK372" s="227"/>
      <c r="ZL372" s="227"/>
      <c r="ZM372" s="227"/>
      <c r="ZN372" s="227"/>
      <c r="ZO372" s="227"/>
      <c r="ZP372" s="227"/>
      <c r="ZQ372" s="227"/>
      <c r="ZR372" s="227"/>
      <c r="ZS372" s="227"/>
      <c r="ZT372" s="227"/>
      <c r="ZU372" s="227"/>
      <c r="ZV372" s="227"/>
      <c r="ZW372" s="227"/>
      <c r="ZX372" s="227"/>
      <c r="ZY372" s="227"/>
      <c r="ZZ372" s="227"/>
      <c r="AAA372" s="227"/>
      <c r="AAB372" s="227"/>
      <c r="AAC372" s="227"/>
      <c r="AAD372" s="227"/>
      <c r="AAE372" s="227"/>
      <c r="AAF372" s="227"/>
      <c r="AAG372" s="227"/>
      <c r="AAH372" s="227"/>
      <c r="AAI372" s="227"/>
      <c r="AAJ372" s="227"/>
      <c r="AAK372" s="227"/>
      <c r="AAL372" s="227"/>
      <c r="AAM372" s="227"/>
      <c r="AAN372" s="227"/>
      <c r="AAO372" s="227"/>
      <c r="AAP372" s="227"/>
      <c r="AAQ372" s="227"/>
      <c r="AAR372" s="227"/>
      <c r="AAS372" s="227"/>
      <c r="AAT372" s="227"/>
      <c r="AAU372" s="227"/>
      <c r="AAV372" s="227"/>
      <c r="AAW372" s="227"/>
      <c r="AAX372" s="227"/>
      <c r="AAY372" s="227"/>
      <c r="AAZ372" s="227"/>
      <c r="ABA372" s="227"/>
      <c r="ABB372" s="227"/>
      <c r="ABC372" s="227"/>
      <c r="ABD372" s="227"/>
      <c r="ABE372" s="227"/>
      <c r="ABF372" s="227"/>
      <c r="ABG372" s="227"/>
      <c r="ABH372" s="227"/>
      <c r="ABI372" s="227"/>
      <c r="ABJ372" s="227"/>
      <c r="ABK372" s="227"/>
      <c r="ABL372" s="227"/>
      <c r="ABM372" s="227"/>
      <c r="ABN372" s="227"/>
      <c r="ABO372" s="227"/>
      <c r="ABP372" s="227"/>
      <c r="ABQ372" s="227"/>
      <c r="ABR372" s="227"/>
      <c r="ABS372" s="227"/>
      <c r="ABT372" s="227"/>
      <c r="ABU372" s="227"/>
      <c r="ABV372" s="227"/>
      <c r="ABW372" s="227"/>
      <c r="ABX372" s="227"/>
      <c r="ABY372" s="227"/>
      <c r="ABZ372" s="227"/>
      <c r="ACA372" s="227"/>
      <c r="ACB372" s="227"/>
      <c r="ACC372" s="227"/>
      <c r="ACD372" s="227"/>
      <c r="ACE372" s="227"/>
      <c r="ACF372" s="227"/>
      <c r="ACG372" s="227"/>
      <c r="ACH372" s="227"/>
      <c r="ACI372" s="227"/>
      <c r="ACJ372" s="227"/>
      <c r="ACK372" s="227"/>
      <c r="ACL372" s="227"/>
      <c r="ACM372" s="227"/>
      <c r="ACN372" s="227"/>
      <c r="ACO372" s="227"/>
      <c r="ACP372" s="227"/>
      <c r="ACQ372" s="227"/>
      <c r="ACR372" s="227"/>
      <c r="ACS372" s="227"/>
      <c r="ACT372" s="227"/>
      <c r="ACU372" s="227"/>
      <c r="ACV372" s="227"/>
      <c r="ACW372" s="227"/>
      <c r="ACX372" s="227"/>
      <c r="ACY372" s="227"/>
      <c r="ACZ372" s="227"/>
      <c r="ADA372" s="227"/>
      <c r="ADB372" s="227"/>
      <c r="ADC372" s="227"/>
      <c r="ADD372" s="227"/>
      <c r="ADE372" s="227"/>
      <c r="ADF372" s="227"/>
      <c r="ADG372" s="227"/>
      <c r="ADH372" s="227"/>
      <c r="ADI372" s="227"/>
      <c r="ADJ372" s="227"/>
      <c r="ADK372" s="227"/>
      <c r="ADL372" s="227"/>
      <c r="ADM372" s="227"/>
      <c r="ADN372" s="227"/>
      <c r="ADO372" s="227"/>
      <c r="ADP372" s="227"/>
      <c r="ADQ372" s="227"/>
      <c r="ADR372" s="227"/>
      <c r="ADS372" s="227"/>
      <c r="ADT372" s="227"/>
      <c r="ADU372" s="227"/>
      <c r="ADV372" s="227"/>
      <c r="ADW372" s="227"/>
      <c r="ADX372" s="227"/>
      <c r="ADY372" s="227"/>
      <c r="ADZ372" s="227"/>
      <c r="AEA372" s="227"/>
      <c r="AEB372" s="227"/>
      <c r="AEC372" s="227"/>
      <c r="AED372" s="227"/>
      <c r="AEE372" s="227"/>
      <c r="AEF372" s="227"/>
      <c r="AEG372" s="227"/>
      <c r="AEH372" s="227"/>
      <c r="AEI372" s="227"/>
      <c r="AEJ372" s="227"/>
      <c r="AEK372" s="227"/>
      <c r="AEL372" s="227"/>
      <c r="AEM372" s="227"/>
      <c r="AEN372" s="227"/>
      <c r="AEO372" s="227"/>
      <c r="AEP372" s="227"/>
      <c r="AEQ372" s="227"/>
      <c r="AER372" s="227"/>
      <c r="AES372" s="227"/>
      <c r="AET372" s="227"/>
      <c r="AEU372" s="227"/>
      <c r="AEV372" s="227"/>
      <c r="AEW372" s="227"/>
      <c r="AEX372" s="227"/>
      <c r="AEY372" s="227"/>
      <c r="AEZ372" s="227"/>
      <c r="AFA372" s="227"/>
      <c r="AFB372" s="227"/>
      <c r="AFC372" s="227"/>
      <c r="AFD372" s="227"/>
      <c r="AFE372" s="227"/>
      <c r="AFF372" s="227"/>
      <c r="AFG372" s="227"/>
      <c r="AFH372" s="227"/>
      <c r="AFI372" s="227"/>
      <c r="AFJ372" s="227"/>
      <c r="AFK372" s="227"/>
      <c r="AFL372" s="227"/>
      <c r="AFM372" s="227"/>
      <c r="AFN372" s="227"/>
      <c r="AFO372" s="227"/>
      <c r="AFP372" s="227"/>
      <c r="AFQ372" s="227"/>
      <c r="AFR372" s="227"/>
      <c r="AFS372" s="227"/>
      <c r="AFT372" s="227"/>
      <c r="AFU372" s="227"/>
      <c r="AFV372" s="227"/>
      <c r="AFW372" s="227"/>
      <c r="AFX372" s="227"/>
      <c r="AFY372" s="227"/>
      <c r="AFZ372" s="227"/>
      <c r="AGA372" s="227"/>
      <c r="AGB372" s="227"/>
      <c r="AGC372" s="227"/>
      <c r="AGD372" s="227"/>
      <c r="AGE372" s="227"/>
      <c r="AGF372" s="227"/>
      <c r="AGG372" s="227"/>
      <c r="AGH372" s="227"/>
      <c r="AGI372" s="227"/>
      <c r="AGJ372" s="227"/>
      <c r="AGK372" s="227"/>
      <c r="AGL372" s="227"/>
      <c r="AGM372" s="227"/>
      <c r="AGN372" s="227"/>
      <c r="AGO372" s="227"/>
      <c r="AGP372" s="227"/>
      <c r="AGQ372" s="227"/>
      <c r="AGR372" s="227"/>
      <c r="AGS372" s="227"/>
      <c r="AGT372" s="227"/>
      <c r="AGU372" s="227"/>
      <c r="AGV372" s="227"/>
      <c r="AGW372" s="227"/>
      <c r="AGX372" s="227"/>
      <c r="AGY372" s="227"/>
      <c r="AGZ372" s="227"/>
      <c r="AHA372" s="227"/>
      <c r="AHB372" s="227"/>
      <c r="AHC372" s="227"/>
      <c r="AHD372" s="227"/>
      <c r="AHE372" s="227"/>
      <c r="AHF372" s="227"/>
      <c r="AHG372" s="227"/>
      <c r="AHH372" s="227"/>
      <c r="AHI372" s="227"/>
      <c r="AHJ372" s="227"/>
      <c r="AHK372" s="227"/>
      <c r="AHL372" s="227"/>
      <c r="AHM372" s="227"/>
      <c r="AHN372" s="227"/>
      <c r="AHO372" s="227"/>
      <c r="AHP372" s="227"/>
      <c r="AHQ372" s="227"/>
      <c r="AHR372" s="227"/>
      <c r="AHS372" s="227"/>
      <c r="AHT372" s="227"/>
      <c r="AHU372" s="227"/>
      <c r="AHV372" s="227"/>
      <c r="AHW372" s="227"/>
      <c r="AHX372" s="227"/>
      <c r="AHY372" s="227"/>
      <c r="AHZ372" s="227"/>
      <c r="AIA372" s="227"/>
      <c r="AIB372" s="227"/>
      <c r="AIC372" s="227"/>
      <c r="AID372" s="227"/>
      <c r="AIE372" s="227"/>
      <c r="AIF372" s="227"/>
      <c r="AIG372" s="227"/>
      <c r="AIH372" s="227"/>
      <c r="AII372" s="227"/>
      <c r="AIJ372" s="227"/>
      <c r="AIK372" s="227"/>
      <c r="AIL372" s="227"/>
      <c r="AIM372" s="227"/>
      <c r="AIN372" s="227"/>
      <c r="AIO372" s="227"/>
      <c r="AIP372" s="227"/>
      <c r="AIQ372" s="227"/>
      <c r="AIR372" s="227"/>
      <c r="AIS372" s="227"/>
      <c r="AIT372" s="227"/>
      <c r="AIU372" s="227"/>
      <c r="AIV372" s="227"/>
      <c r="AIW372" s="227"/>
      <c r="AIX372" s="227"/>
      <c r="AIY372" s="227"/>
      <c r="AIZ372" s="227"/>
      <c r="AJA372" s="227"/>
      <c r="AJB372" s="227"/>
      <c r="AJC372" s="227"/>
      <c r="AJD372" s="227"/>
      <c r="AJE372" s="227"/>
      <c r="AJF372" s="227"/>
      <c r="AJG372" s="227"/>
      <c r="AJH372" s="227"/>
      <c r="AJI372" s="227"/>
      <c r="AJJ372" s="227"/>
      <c r="AJK372" s="227"/>
      <c r="AJL372" s="227"/>
      <c r="AJM372" s="227"/>
      <c r="AJN372" s="227"/>
      <c r="AJO372" s="227"/>
      <c r="AJP372" s="227"/>
      <c r="AJQ372" s="227"/>
      <c r="AJR372" s="227"/>
      <c r="AJS372" s="227"/>
      <c r="AJT372" s="227"/>
      <c r="AJU372" s="227"/>
      <c r="AJV372" s="227"/>
      <c r="AJW372" s="227"/>
      <c r="AJX372" s="227"/>
      <c r="AJY372" s="227"/>
      <c r="AJZ372" s="227"/>
      <c r="AKA372" s="227"/>
      <c r="AKB372" s="227"/>
      <c r="AKC372" s="227"/>
      <c r="AKD372" s="227"/>
      <c r="AKE372" s="227"/>
      <c r="AKF372" s="227"/>
      <c r="AKG372" s="227"/>
      <c r="AKH372" s="227"/>
      <c r="AKI372" s="227"/>
      <c r="AKJ372" s="227"/>
      <c r="AKK372" s="227"/>
      <c r="AKL372" s="227"/>
      <c r="AKM372" s="227"/>
      <c r="AKN372" s="227"/>
      <c r="AKO372" s="227"/>
      <c r="AKP372" s="227"/>
      <c r="AKQ372" s="227"/>
      <c r="AKR372" s="227"/>
      <c r="AKS372" s="227"/>
      <c r="AKT372" s="227"/>
      <c r="AKU372" s="227"/>
      <c r="AKV372" s="227"/>
      <c r="AKW372" s="227"/>
      <c r="AKX372" s="227"/>
      <c r="AKY372" s="227"/>
      <c r="AKZ372" s="227"/>
      <c r="ALA372" s="227"/>
      <c r="ALB372" s="227"/>
      <c r="ALC372" s="227"/>
      <c r="ALD372" s="227"/>
      <c r="ALE372" s="227"/>
      <c r="ALF372" s="227"/>
      <c r="ALG372" s="227"/>
      <c r="ALH372" s="227"/>
      <c r="ALI372" s="227"/>
      <c r="ALJ372" s="227"/>
      <c r="ALK372" s="227"/>
      <c r="ALL372" s="227"/>
      <c r="ALM372" s="227"/>
      <c r="ALN372" s="227"/>
      <c r="ALO372" s="227"/>
      <c r="ALP372" s="227"/>
      <c r="ALQ372" s="227"/>
      <c r="ALR372" s="227"/>
      <c r="ALS372" s="227"/>
      <c r="ALT372" s="227"/>
      <c r="ALU372" s="227"/>
      <c r="ALV372" s="227"/>
      <c r="ALW372" s="227"/>
      <c r="ALX372" s="227"/>
      <c r="ALY372" s="227"/>
      <c r="ALZ372" s="227"/>
      <c r="AMA372" s="227"/>
      <c r="AMB372" s="227"/>
      <c r="AMC372" s="227"/>
      <c r="AMD372" s="227"/>
      <c r="AME372" s="227"/>
      <c r="AMF372" s="227"/>
      <c r="AMG372" s="227"/>
      <c r="AMH372" s="227"/>
      <c r="AMI372" s="227"/>
      <c r="AMJ372" s="227"/>
      <c r="AMK372" s="227"/>
      <c r="AML372" s="227"/>
      <c r="AMM372" s="227"/>
      <c r="AMN372" s="227"/>
      <c r="AMO372" s="227"/>
      <c r="AMP372" s="227"/>
      <c r="AMQ372" s="227"/>
      <c r="AMR372" s="227"/>
      <c r="AMS372" s="227"/>
      <c r="AMT372" s="227"/>
      <c r="AMU372" s="227"/>
      <c r="AMV372" s="227"/>
      <c r="AMW372" s="227"/>
      <c r="AMX372" s="227"/>
    </row>
    <row r="373" spans="1:1038" ht="18" customHeight="1">
      <c r="A373" s="223" t="s">
        <v>1819</v>
      </c>
      <c r="B373" s="224" t="s">
        <v>1647</v>
      </c>
      <c r="D373" s="225" t="s">
        <v>1279</v>
      </c>
      <c r="E373" s="126">
        <v>58</v>
      </c>
      <c r="F373" s="126">
        <v>4</v>
      </c>
      <c r="G373" s="196" t="str">
        <f t="shared" si="87"/>
        <v>58-4</v>
      </c>
      <c r="H373" s="126">
        <v>0</v>
      </c>
      <c r="I373" s="126">
        <v>23</v>
      </c>
      <c r="K373" s="545" t="b">
        <f>IF(I374=1,IF(((VLOOKUP($G373,[1]Depth_Lookup!#REF!,9,FALSE))-(H373/100))=0,"Good",IF(((VLOOKUP($G373,[1]Depth_Lookup!$A$3:$J$550,9,FALSE))-(H373/100))&gt;0,"Too Short","Too Long")))</f>
        <v>0</v>
      </c>
      <c r="L373" s="171">
        <f>(VLOOKUP($G373,Depth_Lookup!$A$3:$J$410,10,FALSE))+(H373/100)</f>
        <v>140.27000000000001</v>
      </c>
      <c r="M373" s="171">
        <f>(VLOOKUP($G373,Depth_Lookup!$A$3:$J$410,10,FALSE))+(I373/100)</f>
        <v>140.5</v>
      </c>
      <c r="N373" s="127" t="s">
        <v>1847</v>
      </c>
      <c r="O373" s="126" t="s">
        <v>1280</v>
      </c>
      <c r="P373" s="126" t="s">
        <v>853</v>
      </c>
      <c r="Q373" s="126" t="s">
        <v>125</v>
      </c>
      <c r="R373" s="196" t="str">
        <f t="shared" si="101"/>
        <v>SerpentinizedHarzburgite</v>
      </c>
      <c r="S373" s="126" t="s">
        <v>700</v>
      </c>
      <c r="T373" s="126" t="s">
        <v>115</v>
      </c>
      <c r="W373" s="126" t="s">
        <v>102</v>
      </c>
      <c r="X373" s="202">
        <f>VLOOKUP(W373,[2]definitions_list_lookup!$A$13:$B$19,2,0)</f>
        <v>5</v>
      </c>
      <c r="Y373" s="126" t="s">
        <v>90</v>
      </c>
      <c r="Z373" s="126" t="s">
        <v>91</v>
      </c>
      <c r="AF373" s="196" t="e">
        <f>VLOOKUP(AE373,[2]definitions_list_mag!$V$12:$W$15,2,0)</f>
        <v>#N/A</v>
      </c>
      <c r="AI373" s="130">
        <f t="shared" si="102"/>
        <v>73</v>
      </c>
      <c r="AO373" s="130"/>
      <c r="AU373" s="130">
        <v>1</v>
      </c>
      <c r="AV373" s="126">
        <v>2</v>
      </c>
      <c r="AW373" s="126">
        <v>1</v>
      </c>
      <c r="AX373" s="126" t="s">
        <v>110</v>
      </c>
      <c r="AY373" s="126" t="s">
        <v>103</v>
      </c>
      <c r="BA373" s="130">
        <v>25</v>
      </c>
      <c r="BB373" s="126">
        <v>7</v>
      </c>
      <c r="BC373" s="126">
        <v>4</v>
      </c>
      <c r="BD373" s="126" t="s">
        <v>110</v>
      </c>
      <c r="BE373" s="126" t="s">
        <v>103</v>
      </c>
      <c r="BG373" s="130"/>
      <c r="BM373" s="130">
        <v>1</v>
      </c>
      <c r="BY373" s="130"/>
      <c r="CF373" s="213">
        <f t="shared" si="103"/>
        <v>100</v>
      </c>
      <c r="CG373" s="131"/>
      <c r="CH373" s="132" t="s">
        <v>1850</v>
      </c>
      <c r="CI373" s="132">
        <v>100</v>
      </c>
      <c r="CJ373" s="132" t="s">
        <v>514</v>
      </c>
      <c r="CK373" s="133"/>
      <c r="CL373" s="134"/>
      <c r="CM373" s="134"/>
      <c r="CN373" s="134"/>
      <c r="CO373" s="134"/>
      <c r="CP373" s="134"/>
      <c r="CQ373" s="134"/>
      <c r="CR373" s="134"/>
      <c r="CS373" s="134"/>
      <c r="CT373" s="134"/>
      <c r="CU373" s="134"/>
      <c r="CV373" s="134"/>
      <c r="CW373" s="134"/>
      <c r="CX373" s="134"/>
      <c r="CY373" s="134"/>
      <c r="CZ373" s="134"/>
      <c r="DA373" s="134"/>
      <c r="DB373" s="134">
        <v>80</v>
      </c>
      <c r="DC373" s="130">
        <v>20</v>
      </c>
      <c r="DD373" s="134"/>
      <c r="DE373" s="134"/>
      <c r="DF373" s="134"/>
      <c r="DG373" s="134"/>
      <c r="DH373" s="134"/>
      <c r="DI373" s="134"/>
      <c r="DJ373" s="134"/>
      <c r="DK373" s="207">
        <f t="shared" si="104"/>
        <v>100</v>
      </c>
      <c r="DL373" s="131"/>
      <c r="DM373" s="134"/>
      <c r="DN373" s="134"/>
      <c r="DO373" s="136"/>
      <c r="DQ373" s="131"/>
      <c r="DR373" s="136"/>
      <c r="DS373" s="131"/>
      <c r="DT373" s="138" t="s">
        <v>1848</v>
      </c>
      <c r="DW373" s="214" t="e">
        <f>VLOOKUP(P373,[2]definitions_list_lookup!$K$30:$L$54,2,0)</f>
        <v>#N/A</v>
      </c>
      <c r="DX373" s="139" t="s">
        <v>1849</v>
      </c>
      <c r="DY373" s="139" t="s">
        <v>1846</v>
      </c>
      <c r="DZ373"/>
      <c r="EA373" s="104"/>
      <c r="ED373" s="229" t="s">
        <v>2517</v>
      </c>
      <c r="EE373" s="140"/>
      <c r="EG373" s="140"/>
      <c r="EI373" s="218"/>
      <c r="EJ373" s="143"/>
      <c r="EK373" s="221"/>
      <c r="EM373" s="109"/>
      <c r="EN373" s="109"/>
      <c r="EZ373" s="192" t="e">
        <f t="shared" si="88"/>
        <v>#DIV/0!</v>
      </c>
      <c r="FA373" s="192" t="e">
        <f t="shared" si="89"/>
        <v>#DIV/0!</v>
      </c>
      <c r="FB373" s="192" t="e">
        <f t="shared" si="90"/>
        <v>#DIV/0!</v>
      </c>
      <c r="FC373" s="192" t="e">
        <f t="shared" si="91"/>
        <v>#DIV/0!</v>
      </c>
      <c r="FD373" s="192" t="e">
        <f t="shared" si="92"/>
        <v>#DIV/0!</v>
      </c>
      <c r="FE373" s="193" t="e">
        <f t="shared" si="93"/>
        <v>#DIV/0!</v>
      </c>
      <c r="FF373" s="194" t="e">
        <f t="shared" si="94"/>
        <v>#DIV/0!</v>
      </c>
      <c r="FG373" s="144"/>
      <c r="FI373" s="778">
        <f t="shared" si="95"/>
        <v>0</v>
      </c>
      <c r="FJ373" s="779" t="e">
        <f t="shared" si="96"/>
        <v>#DIV/0!</v>
      </c>
      <c r="FK373" s="779" t="e">
        <f t="shared" si="97"/>
        <v>#DIV/0!</v>
      </c>
      <c r="FL373" s="780" t="e">
        <f t="shared" si="98"/>
        <v>#DIV/0!</v>
      </c>
      <c r="FM373" s="169" t="e">
        <f t="shared" si="99"/>
        <v>#DIV/0!</v>
      </c>
      <c r="FN373" s="783" t="e">
        <f t="shared" si="100"/>
        <v>#DIV/0!</v>
      </c>
    </row>
    <row r="374" spans="1:1038" s="288" customFormat="1" ht="18" customHeight="1">
      <c r="A374" s="282" t="s">
        <v>1819</v>
      </c>
      <c r="B374" s="283" t="s">
        <v>1647</v>
      </c>
      <c r="C374" s="227"/>
      <c r="D374" s="284" t="s">
        <v>1279</v>
      </c>
      <c r="E374" s="227">
        <v>58</v>
      </c>
      <c r="F374" s="227">
        <v>4</v>
      </c>
      <c r="G374" s="286" t="str">
        <f t="shared" si="87"/>
        <v>58-4</v>
      </c>
      <c r="H374" s="227">
        <v>23</v>
      </c>
      <c r="I374" s="227">
        <v>45</v>
      </c>
      <c r="J374" s="226"/>
      <c r="K374" s="545" t="b">
        <f>IF(I375=1,IF(((VLOOKUP($G374,[1]Depth_Lookup!#REF!,9,FALSE))-(H374/100))=0,"Good",IF(((VLOOKUP($G374,[1]Depth_Lookup!$A$3:$J$550,9,FALSE))-(H374/100))&gt;0,"Too Short","Too Long")))</f>
        <v>0</v>
      </c>
      <c r="L374" s="171">
        <f>(VLOOKUP($G374,Depth_Lookup!$A$3:$J$410,10,FALSE))+(H374/100)</f>
        <v>140.5</v>
      </c>
      <c r="M374" s="171">
        <f>(VLOOKUP($G374,Depth_Lookup!$A$3:$J$410,10,FALSE))+(I374/100)</f>
        <v>140.72</v>
      </c>
      <c r="N374" s="230" t="s">
        <v>1851</v>
      </c>
      <c r="O374" s="227">
        <v>2</v>
      </c>
      <c r="P374" s="227" t="s">
        <v>853</v>
      </c>
      <c r="Q374" s="227" t="s">
        <v>125</v>
      </c>
      <c r="R374" s="286" t="str">
        <f t="shared" si="101"/>
        <v>SerpentinizedHarzburgite</v>
      </c>
      <c r="S374" s="227" t="s">
        <v>115</v>
      </c>
      <c r="T374" s="227" t="s">
        <v>700</v>
      </c>
      <c r="U374" s="227" t="s">
        <v>95</v>
      </c>
      <c r="V374" s="227" t="s">
        <v>96</v>
      </c>
      <c r="W374" s="227" t="s">
        <v>102</v>
      </c>
      <c r="X374" s="287">
        <f>VLOOKUP(W374,[2]definitions_list_lookup!$A$13:$B$19,2,0)</f>
        <v>5</v>
      </c>
      <c r="Y374" s="227" t="s">
        <v>90</v>
      </c>
      <c r="Z374" s="227" t="s">
        <v>91</v>
      </c>
      <c r="AA374" s="227"/>
      <c r="AB374" s="227"/>
      <c r="AC374" s="227"/>
      <c r="AD374" s="227"/>
      <c r="AE374" s="233"/>
      <c r="AF374" s="286" t="e">
        <f>VLOOKUP(AE374,[2]definitions_list_mag!$V$12:$W$15,2,0)</f>
        <v>#N/A</v>
      </c>
      <c r="AG374" s="237"/>
      <c r="AH374" s="227"/>
      <c r="AI374" s="240">
        <f t="shared" si="102"/>
        <v>68</v>
      </c>
      <c r="AJ374" s="227"/>
      <c r="AK374" s="227"/>
      <c r="AL374" s="227"/>
      <c r="AM374" s="227"/>
      <c r="AN374" s="227"/>
      <c r="AO374" s="240"/>
      <c r="AP374" s="227"/>
      <c r="AQ374" s="227"/>
      <c r="AR374" s="227"/>
      <c r="AS374" s="227"/>
      <c r="AT374" s="227"/>
      <c r="AU374" s="240">
        <v>1</v>
      </c>
      <c r="AV374" s="227">
        <v>1</v>
      </c>
      <c r="AW374" s="227">
        <v>0.5</v>
      </c>
      <c r="AX374" s="227" t="s">
        <v>110</v>
      </c>
      <c r="AY374" s="227" t="s">
        <v>103</v>
      </c>
      <c r="AZ374" s="227"/>
      <c r="BA374" s="240">
        <v>30</v>
      </c>
      <c r="BB374" s="227">
        <v>4</v>
      </c>
      <c r="BC374" s="227">
        <v>5</v>
      </c>
      <c r="BD374" s="227" t="s">
        <v>110</v>
      </c>
      <c r="BE374" s="227" t="s">
        <v>103</v>
      </c>
      <c r="BF374" s="227"/>
      <c r="BG374" s="240"/>
      <c r="BH374" s="227"/>
      <c r="BI374" s="227"/>
      <c r="BJ374" s="227"/>
      <c r="BK374" s="227"/>
      <c r="BL374" s="227"/>
      <c r="BM374" s="240">
        <v>1</v>
      </c>
      <c r="BN374" s="227">
        <v>1</v>
      </c>
      <c r="BO374" s="227">
        <v>0.5</v>
      </c>
      <c r="BP374" s="227"/>
      <c r="BQ374" s="227"/>
      <c r="BR374" s="227"/>
      <c r="BS374" s="227"/>
      <c r="BT374" s="227"/>
      <c r="BU374" s="227"/>
      <c r="BV374" s="227"/>
      <c r="BW374" s="227"/>
      <c r="BX374" s="227"/>
      <c r="BY374" s="240"/>
      <c r="BZ374" s="227"/>
      <c r="CA374" s="227"/>
      <c r="CB374" s="227"/>
      <c r="CC374" s="227"/>
      <c r="CD374" s="227"/>
      <c r="CE374" s="227"/>
      <c r="CF374" s="290">
        <f t="shared" si="103"/>
        <v>100</v>
      </c>
      <c r="CG374" s="148"/>
      <c r="CH374" s="149" t="s">
        <v>1845</v>
      </c>
      <c r="CI374" s="149">
        <v>100</v>
      </c>
      <c r="CJ374" s="149" t="s">
        <v>514</v>
      </c>
      <c r="CK374" s="151"/>
      <c r="CL374" s="152"/>
      <c r="CM374" s="152"/>
      <c r="CN374" s="152"/>
      <c r="CO374" s="152"/>
      <c r="CP374" s="152"/>
      <c r="CQ374" s="152"/>
      <c r="CR374" s="152"/>
      <c r="CS374" s="152"/>
      <c r="CT374" s="152"/>
      <c r="CU374" s="152"/>
      <c r="CV374" s="152"/>
      <c r="CW374" s="152"/>
      <c r="CX374" s="152"/>
      <c r="CY374" s="152"/>
      <c r="CZ374" s="152"/>
      <c r="DA374" s="152"/>
      <c r="DB374" s="152">
        <v>75</v>
      </c>
      <c r="DC374" s="240">
        <v>25</v>
      </c>
      <c r="DD374" s="152"/>
      <c r="DE374" s="152"/>
      <c r="DF374" s="152"/>
      <c r="DG374" s="152"/>
      <c r="DH374" s="152"/>
      <c r="DI374" s="152"/>
      <c r="DJ374" s="152"/>
      <c r="DK374" s="208">
        <f t="shared" si="104"/>
        <v>100</v>
      </c>
      <c r="DL374" s="148"/>
      <c r="DM374" s="152"/>
      <c r="DN374" s="152"/>
      <c r="DO374" s="153"/>
      <c r="DQ374" s="148"/>
      <c r="DR374" s="153"/>
      <c r="DS374" s="148"/>
      <c r="DT374" s="261" t="s">
        <v>1844</v>
      </c>
      <c r="DU374" s="229"/>
      <c r="DV374" s="229"/>
      <c r="DW374" s="291" t="e">
        <f>VLOOKUP(P374,[2]definitions_list_lookup!$K$30:$L$54,2,0)</f>
        <v>#N/A</v>
      </c>
      <c r="DX374" s="154" t="s">
        <v>1838</v>
      </c>
      <c r="DY374" s="154" t="s">
        <v>1852</v>
      </c>
      <c r="DZ374" s="479"/>
      <c r="EA374" s="292"/>
      <c r="EB374" s="229"/>
      <c r="EC374" s="292"/>
      <c r="ED374" s="229" t="s">
        <v>2517</v>
      </c>
      <c r="EE374" s="293"/>
      <c r="EF374" s="294"/>
      <c r="EG374" s="293"/>
      <c r="EH374" s="295"/>
      <c r="EI374" s="296"/>
      <c r="EJ374" s="297"/>
      <c r="EK374" s="298"/>
      <c r="EL374" s="293"/>
      <c r="EM374" s="295"/>
      <c r="EN374" s="295"/>
      <c r="EO374" s="321"/>
      <c r="EP374" s="321"/>
      <c r="EQ374" s="321"/>
      <c r="ER374" s="321"/>
      <c r="ES374" s="321"/>
      <c r="ET374" s="321"/>
      <c r="EU374" s="321"/>
      <c r="EV374" s="322"/>
      <c r="EW374" s="322"/>
      <c r="EX374" s="322"/>
      <c r="EY374" s="322"/>
      <c r="EZ374" s="192" t="e">
        <f t="shared" si="88"/>
        <v>#DIV/0!</v>
      </c>
      <c r="FA374" s="192" t="e">
        <f t="shared" si="89"/>
        <v>#DIV/0!</v>
      </c>
      <c r="FB374" s="192" t="e">
        <f t="shared" si="90"/>
        <v>#DIV/0!</v>
      </c>
      <c r="FC374" s="192" t="e">
        <f t="shared" si="91"/>
        <v>#DIV/0!</v>
      </c>
      <c r="FD374" s="192" t="e">
        <f t="shared" si="92"/>
        <v>#DIV/0!</v>
      </c>
      <c r="FE374" s="193" t="e">
        <f t="shared" si="93"/>
        <v>#DIV/0!</v>
      </c>
      <c r="FF374" s="194" t="e">
        <f t="shared" si="94"/>
        <v>#DIV/0!</v>
      </c>
      <c r="FG374" s="321"/>
      <c r="FH374" s="295"/>
      <c r="FI374" s="778">
        <f t="shared" si="95"/>
        <v>0</v>
      </c>
      <c r="FJ374" s="779" t="e">
        <f t="shared" si="96"/>
        <v>#DIV/0!</v>
      </c>
      <c r="FK374" s="779" t="e">
        <f t="shared" si="97"/>
        <v>#DIV/0!</v>
      </c>
      <c r="FL374" s="780" t="e">
        <f t="shared" si="98"/>
        <v>#DIV/0!</v>
      </c>
      <c r="FM374" s="169" t="e">
        <f t="shared" si="99"/>
        <v>#DIV/0!</v>
      </c>
      <c r="FN374" s="783" t="e">
        <f t="shared" si="100"/>
        <v>#DIV/0!</v>
      </c>
      <c r="FO374" s="227"/>
      <c r="FP374" s="227"/>
      <c r="FQ374" s="227"/>
      <c r="FR374" s="227"/>
      <c r="FS374" s="227"/>
      <c r="FT374" s="227"/>
      <c r="FU374" s="227"/>
      <c r="FV374" s="227"/>
      <c r="FW374" s="227"/>
      <c r="FX374" s="227"/>
      <c r="FY374" s="227"/>
      <c r="FZ374" s="227"/>
      <c r="GA374" s="227"/>
      <c r="GB374" s="227"/>
      <c r="GC374" s="227"/>
      <c r="GD374" s="227"/>
      <c r="GE374" s="227"/>
      <c r="GF374" s="227"/>
      <c r="GG374" s="227"/>
      <c r="GH374" s="227"/>
      <c r="GI374" s="227"/>
      <c r="GJ374" s="227"/>
      <c r="GK374" s="227"/>
      <c r="GL374" s="227"/>
      <c r="GM374" s="227"/>
      <c r="GN374" s="227"/>
      <c r="GO374" s="227"/>
      <c r="GP374" s="227"/>
      <c r="GQ374" s="227"/>
      <c r="GR374" s="227"/>
      <c r="GS374" s="227"/>
      <c r="GT374" s="227"/>
      <c r="GU374" s="227"/>
      <c r="GV374" s="227"/>
      <c r="GW374" s="227"/>
      <c r="GX374" s="227"/>
      <c r="GY374" s="227"/>
      <c r="GZ374" s="227"/>
      <c r="HA374" s="227"/>
      <c r="HB374" s="227"/>
      <c r="HC374" s="227"/>
      <c r="HD374" s="227"/>
      <c r="HE374" s="227"/>
      <c r="HF374" s="227"/>
      <c r="HG374" s="227"/>
      <c r="HH374" s="227"/>
      <c r="HI374" s="227"/>
      <c r="HJ374" s="227"/>
      <c r="HK374" s="227"/>
      <c r="HL374" s="227"/>
      <c r="HM374" s="227"/>
      <c r="HN374" s="227"/>
      <c r="HO374" s="227"/>
      <c r="HP374" s="227"/>
      <c r="HQ374" s="227"/>
      <c r="HR374" s="227"/>
      <c r="HS374" s="227"/>
      <c r="HT374" s="227"/>
      <c r="HU374" s="227"/>
      <c r="HV374" s="227"/>
      <c r="HW374" s="227"/>
      <c r="HX374" s="227"/>
      <c r="HY374" s="227"/>
      <c r="HZ374" s="227"/>
      <c r="IA374" s="227"/>
      <c r="IB374" s="227"/>
      <c r="IC374" s="227"/>
      <c r="ID374" s="227"/>
      <c r="IE374" s="227"/>
      <c r="IF374" s="227"/>
      <c r="IG374" s="227"/>
      <c r="IH374" s="227"/>
      <c r="II374" s="227"/>
      <c r="IJ374" s="227"/>
      <c r="IK374" s="227"/>
      <c r="IL374" s="227"/>
      <c r="IM374" s="227"/>
      <c r="IN374" s="227"/>
      <c r="IO374" s="227"/>
      <c r="IP374" s="227"/>
      <c r="IQ374" s="227"/>
      <c r="IR374" s="227"/>
      <c r="IS374" s="227"/>
      <c r="IT374" s="227"/>
      <c r="IU374" s="227"/>
      <c r="IV374" s="227"/>
      <c r="IW374" s="227"/>
      <c r="IX374" s="227"/>
      <c r="IY374" s="227"/>
      <c r="IZ374" s="227"/>
      <c r="JA374" s="227"/>
      <c r="JB374" s="227"/>
      <c r="JC374" s="227"/>
      <c r="JD374" s="227"/>
      <c r="JE374" s="227"/>
      <c r="JF374" s="227"/>
      <c r="JG374" s="227"/>
      <c r="JH374" s="227"/>
      <c r="JI374" s="227"/>
      <c r="JJ374" s="227"/>
      <c r="JK374" s="227"/>
      <c r="JL374" s="227"/>
      <c r="JM374" s="227"/>
      <c r="JN374" s="227"/>
      <c r="JO374" s="227"/>
      <c r="JP374" s="227"/>
      <c r="JQ374" s="227"/>
      <c r="JR374" s="227"/>
      <c r="JS374" s="227"/>
      <c r="JT374" s="227"/>
      <c r="JU374" s="227"/>
      <c r="JV374" s="227"/>
      <c r="JW374" s="227"/>
      <c r="JX374" s="227"/>
      <c r="JY374" s="227"/>
      <c r="JZ374" s="227"/>
      <c r="KA374" s="227"/>
      <c r="KB374" s="227"/>
      <c r="KC374" s="227"/>
      <c r="KD374" s="227"/>
      <c r="KE374" s="227"/>
      <c r="KF374" s="227"/>
      <c r="KG374" s="227"/>
      <c r="KH374" s="227"/>
      <c r="KI374" s="227"/>
      <c r="KJ374" s="227"/>
      <c r="KK374" s="227"/>
      <c r="KL374" s="227"/>
      <c r="KM374" s="227"/>
      <c r="KN374" s="227"/>
      <c r="KO374" s="227"/>
      <c r="KP374" s="227"/>
      <c r="KQ374" s="227"/>
      <c r="KR374" s="227"/>
      <c r="KS374" s="227"/>
      <c r="KT374" s="227"/>
      <c r="KU374" s="227"/>
      <c r="KV374" s="227"/>
      <c r="KW374" s="227"/>
      <c r="KX374" s="227"/>
      <c r="KY374" s="227"/>
      <c r="KZ374" s="227"/>
      <c r="LA374" s="227"/>
      <c r="LB374" s="227"/>
      <c r="LC374" s="227"/>
      <c r="LD374" s="227"/>
      <c r="LE374" s="227"/>
      <c r="LF374" s="227"/>
      <c r="LG374" s="227"/>
      <c r="LH374" s="227"/>
      <c r="LI374" s="227"/>
      <c r="LJ374" s="227"/>
      <c r="LK374" s="227"/>
      <c r="LL374" s="227"/>
      <c r="LM374" s="227"/>
      <c r="LN374" s="227"/>
      <c r="LO374" s="227"/>
      <c r="LP374" s="227"/>
      <c r="LQ374" s="227"/>
      <c r="LR374" s="227"/>
      <c r="LS374" s="227"/>
      <c r="LT374" s="227"/>
      <c r="LU374" s="227"/>
      <c r="LV374" s="227"/>
      <c r="LW374" s="227"/>
      <c r="LX374" s="227"/>
      <c r="LY374" s="227"/>
      <c r="LZ374" s="227"/>
      <c r="MA374" s="227"/>
      <c r="MB374" s="227"/>
      <c r="MC374" s="227"/>
      <c r="MD374" s="227"/>
      <c r="ME374" s="227"/>
      <c r="MF374" s="227"/>
      <c r="MG374" s="227"/>
      <c r="MH374" s="227"/>
      <c r="MI374" s="227"/>
      <c r="MJ374" s="227"/>
      <c r="MK374" s="227"/>
      <c r="ML374" s="227"/>
      <c r="MM374" s="227"/>
      <c r="MN374" s="227"/>
      <c r="MO374" s="227"/>
      <c r="MP374" s="227"/>
      <c r="MQ374" s="227"/>
      <c r="MR374" s="227"/>
      <c r="MS374" s="227"/>
      <c r="MT374" s="227"/>
      <c r="MU374" s="227"/>
      <c r="MV374" s="227"/>
      <c r="MW374" s="227"/>
      <c r="MX374" s="227"/>
      <c r="MY374" s="227"/>
      <c r="MZ374" s="227"/>
      <c r="NA374" s="227"/>
      <c r="NB374" s="227"/>
      <c r="NC374" s="227"/>
      <c r="ND374" s="227"/>
      <c r="NE374" s="227"/>
      <c r="NF374" s="227"/>
      <c r="NG374" s="227"/>
      <c r="NH374" s="227"/>
      <c r="NI374" s="227"/>
      <c r="NJ374" s="227"/>
      <c r="NK374" s="227"/>
      <c r="NL374" s="227"/>
      <c r="NM374" s="227"/>
      <c r="NN374" s="227"/>
      <c r="NO374" s="227"/>
      <c r="NP374" s="227"/>
      <c r="NQ374" s="227"/>
      <c r="NR374" s="227"/>
      <c r="NS374" s="227"/>
      <c r="NT374" s="227"/>
      <c r="NU374" s="227"/>
      <c r="NV374" s="227"/>
      <c r="NW374" s="227"/>
      <c r="NX374" s="227"/>
      <c r="NY374" s="227"/>
      <c r="NZ374" s="227"/>
      <c r="OA374" s="227"/>
      <c r="OB374" s="227"/>
      <c r="OC374" s="227"/>
      <c r="OD374" s="227"/>
      <c r="OE374" s="227"/>
      <c r="OF374" s="227"/>
      <c r="OG374" s="227"/>
      <c r="OH374" s="227"/>
      <c r="OI374" s="227"/>
      <c r="OJ374" s="227"/>
      <c r="OK374" s="227"/>
      <c r="OL374" s="227"/>
      <c r="OM374" s="227"/>
      <c r="ON374" s="227"/>
      <c r="OO374" s="227"/>
      <c r="OP374" s="227"/>
      <c r="OQ374" s="227"/>
      <c r="OR374" s="227"/>
      <c r="OS374" s="227"/>
      <c r="OT374" s="227"/>
      <c r="OU374" s="227"/>
      <c r="OV374" s="227"/>
      <c r="OW374" s="227"/>
      <c r="OX374" s="227"/>
      <c r="OY374" s="227"/>
      <c r="OZ374" s="227"/>
      <c r="PA374" s="227"/>
      <c r="PB374" s="227"/>
      <c r="PC374" s="227"/>
      <c r="PD374" s="227"/>
      <c r="PE374" s="227"/>
      <c r="PF374" s="227"/>
      <c r="PG374" s="227"/>
      <c r="PH374" s="227"/>
      <c r="PI374" s="227"/>
      <c r="PJ374" s="227"/>
      <c r="PK374" s="227"/>
      <c r="PL374" s="227"/>
      <c r="PM374" s="227"/>
      <c r="PN374" s="227"/>
      <c r="PO374" s="227"/>
      <c r="PP374" s="227"/>
      <c r="PQ374" s="227"/>
      <c r="PR374" s="227"/>
      <c r="PS374" s="227"/>
      <c r="PT374" s="227"/>
      <c r="PU374" s="227"/>
      <c r="PV374" s="227"/>
      <c r="PW374" s="227"/>
      <c r="PX374" s="227"/>
      <c r="PY374" s="227"/>
      <c r="PZ374" s="227"/>
      <c r="QA374" s="227"/>
      <c r="QB374" s="227"/>
      <c r="QC374" s="227"/>
      <c r="QD374" s="227"/>
      <c r="QE374" s="227"/>
      <c r="QF374" s="227"/>
      <c r="QG374" s="227"/>
      <c r="QH374" s="227"/>
      <c r="QI374" s="227"/>
      <c r="QJ374" s="227"/>
      <c r="QK374" s="227"/>
      <c r="QL374" s="227"/>
      <c r="QM374" s="227"/>
      <c r="QN374" s="227"/>
      <c r="QO374" s="227"/>
      <c r="QP374" s="227"/>
      <c r="QQ374" s="227"/>
      <c r="QR374" s="227"/>
      <c r="QS374" s="227"/>
      <c r="QT374" s="227"/>
      <c r="QU374" s="227"/>
      <c r="QV374" s="227"/>
      <c r="QW374" s="227"/>
      <c r="QX374" s="227"/>
      <c r="QY374" s="227"/>
      <c r="QZ374" s="227"/>
      <c r="RA374" s="227"/>
      <c r="RB374" s="227"/>
      <c r="RC374" s="227"/>
      <c r="RD374" s="227"/>
      <c r="RE374" s="227"/>
      <c r="RF374" s="227"/>
      <c r="RG374" s="227"/>
      <c r="RH374" s="227"/>
      <c r="RI374" s="227"/>
      <c r="RJ374" s="227"/>
      <c r="RK374" s="227"/>
      <c r="RL374" s="227"/>
      <c r="RM374" s="227"/>
      <c r="RN374" s="227"/>
      <c r="RO374" s="227"/>
      <c r="RP374" s="227"/>
      <c r="RQ374" s="227"/>
      <c r="RR374" s="227"/>
      <c r="RS374" s="227"/>
      <c r="RT374" s="227"/>
      <c r="RU374" s="227"/>
      <c r="RV374" s="227"/>
      <c r="RW374" s="227"/>
      <c r="RX374" s="227"/>
      <c r="RY374" s="227"/>
      <c r="RZ374" s="227"/>
      <c r="SA374" s="227"/>
      <c r="SB374" s="227"/>
      <c r="SC374" s="227"/>
      <c r="SD374" s="227"/>
      <c r="SE374" s="227"/>
      <c r="SF374" s="227"/>
      <c r="SG374" s="227"/>
      <c r="SH374" s="227"/>
      <c r="SI374" s="227"/>
      <c r="SJ374" s="227"/>
      <c r="SK374" s="227"/>
      <c r="SL374" s="227"/>
      <c r="SM374" s="227"/>
      <c r="SN374" s="227"/>
      <c r="SO374" s="227"/>
      <c r="SP374" s="227"/>
      <c r="SQ374" s="227"/>
      <c r="SR374" s="227"/>
      <c r="SS374" s="227"/>
      <c r="ST374" s="227"/>
      <c r="SU374" s="227"/>
      <c r="SV374" s="227"/>
      <c r="SW374" s="227"/>
      <c r="SX374" s="227"/>
      <c r="SY374" s="227"/>
      <c r="SZ374" s="227"/>
      <c r="TA374" s="227"/>
      <c r="TB374" s="227"/>
      <c r="TC374" s="227"/>
      <c r="TD374" s="227"/>
      <c r="TE374" s="227"/>
      <c r="TF374" s="227"/>
      <c r="TG374" s="227"/>
      <c r="TH374" s="227"/>
      <c r="TI374" s="227"/>
      <c r="TJ374" s="227"/>
      <c r="TK374" s="227"/>
      <c r="TL374" s="227"/>
      <c r="TM374" s="227"/>
      <c r="TN374" s="227"/>
      <c r="TO374" s="227"/>
      <c r="TP374" s="227"/>
      <c r="TQ374" s="227"/>
      <c r="TR374" s="227"/>
      <c r="TS374" s="227"/>
      <c r="TT374" s="227"/>
      <c r="TU374" s="227"/>
      <c r="TV374" s="227"/>
      <c r="TW374" s="227"/>
      <c r="TX374" s="227"/>
      <c r="TY374" s="227"/>
      <c r="TZ374" s="227"/>
      <c r="UA374" s="227"/>
      <c r="UB374" s="227"/>
      <c r="UC374" s="227"/>
      <c r="UD374" s="227"/>
      <c r="UE374" s="227"/>
      <c r="UF374" s="227"/>
      <c r="UG374" s="227"/>
      <c r="UH374" s="227"/>
      <c r="UI374" s="227"/>
      <c r="UJ374" s="227"/>
      <c r="UK374" s="227"/>
      <c r="UL374" s="227"/>
      <c r="UM374" s="227"/>
      <c r="UN374" s="227"/>
      <c r="UO374" s="227"/>
      <c r="UP374" s="227"/>
      <c r="UQ374" s="227"/>
      <c r="UR374" s="227"/>
      <c r="US374" s="227"/>
      <c r="UT374" s="227"/>
      <c r="UU374" s="227"/>
      <c r="UV374" s="227"/>
      <c r="UW374" s="227"/>
      <c r="UX374" s="227"/>
      <c r="UY374" s="227"/>
      <c r="UZ374" s="227"/>
      <c r="VA374" s="227"/>
      <c r="VB374" s="227"/>
      <c r="VC374" s="227"/>
      <c r="VD374" s="227"/>
      <c r="VE374" s="227"/>
      <c r="VF374" s="227"/>
      <c r="VG374" s="227"/>
      <c r="VH374" s="227"/>
      <c r="VI374" s="227"/>
      <c r="VJ374" s="227"/>
      <c r="VK374" s="227"/>
      <c r="VL374" s="227"/>
      <c r="VM374" s="227"/>
      <c r="VN374" s="227"/>
      <c r="VO374" s="227"/>
      <c r="VP374" s="227"/>
      <c r="VQ374" s="227"/>
      <c r="VR374" s="227"/>
      <c r="VS374" s="227"/>
      <c r="VT374" s="227"/>
      <c r="VU374" s="227"/>
      <c r="VV374" s="227"/>
      <c r="VW374" s="227"/>
      <c r="VX374" s="227"/>
      <c r="VY374" s="227"/>
      <c r="VZ374" s="227"/>
      <c r="WA374" s="227"/>
      <c r="WB374" s="227"/>
      <c r="WC374" s="227"/>
      <c r="WD374" s="227"/>
      <c r="WE374" s="227"/>
      <c r="WF374" s="227"/>
      <c r="WG374" s="227"/>
      <c r="WH374" s="227"/>
      <c r="WI374" s="227"/>
      <c r="WJ374" s="227"/>
      <c r="WK374" s="227"/>
      <c r="WL374" s="227"/>
      <c r="WM374" s="227"/>
      <c r="WN374" s="227"/>
      <c r="WO374" s="227"/>
      <c r="WP374" s="227"/>
      <c r="WQ374" s="227"/>
      <c r="WR374" s="227"/>
      <c r="WS374" s="227"/>
      <c r="WT374" s="227"/>
      <c r="WU374" s="227"/>
      <c r="WV374" s="227"/>
      <c r="WW374" s="227"/>
      <c r="WX374" s="227"/>
      <c r="WY374" s="227"/>
      <c r="WZ374" s="227"/>
      <c r="XA374" s="227"/>
      <c r="XB374" s="227"/>
      <c r="XC374" s="227"/>
      <c r="XD374" s="227"/>
      <c r="XE374" s="227"/>
      <c r="XF374" s="227"/>
      <c r="XG374" s="227"/>
      <c r="XH374" s="227"/>
      <c r="XI374" s="227"/>
      <c r="XJ374" s="227"/>
      <c r="XK374" s="227"/>
      <c r="XL374" s="227"/>
      <c r="XM374" s="227"/>
      <c r="XN374" s="227"/>
      <c r="XO374" s="227"/>
      <c r="XP374" s="227"/>
      <c r="XQ374" s="227"/>
      <c r="XR374" s="227"/>
      <c r="XS374" s="227"/>
      <c r="XT374" s="227"/>
      <c r="XU374" s="227"/>
      <c r="XV374" s="227"/>
      <c r="XW374" s="227"/>
      <c r="XX374" s="227"/>
      <c r="XY374" s="227"/>
      <c r="XZ374" s="227"/>
      <c r="YA374" s="227"/>
      <c r="YB374" s="227"/>
      <c r="YC374" s="227"/>
      <c r="YD374" s="227"/>
      <c r="YE374" s="227"/>
      <c r="YF374" s="227"/>
      <c r="YG374" s="227"/>
      <c r="YH374" s="227"/>
      <c r="YI374" s="227"/>
      <c r="YJ374" s="227"/>
      <c r="YK374" s="227"/>
      <c r="YL374" s="227"/>
      <c r="YM374" s="227"/>
      <c r="YN374" s="227"/>
      <c r="YO374" s="227"/>
      <c r="YP374" s="227"/>
      <c r="YQ374" s="227"/>
      <c r="YR374" s="227"/>
      <c r="YS374" s="227"/>
      <c r="YT374" s="227"/>
      <c r="YU374" s="227"/>
      <c r="YV374" s="227"/>
      <c r="YW374" s="227"/>
      <c r="YX374" s="227"/>
      <c r="YY374" s="227"/>
      <c r="YZ374" s="227"/>
      <c r="ZA374" s="227"/>
      <c r="ZB374" s="227"/>
      <c r="ZC374" s="227"/>
      <c r="ZD374" s="227"/>
      <c r="ZE374" s="227"/>
      <c r="ZF374" s="227"/>
      <c r="ZG374" s="227"/>
      <c r="ZH374" s="227"/>
      <c r="ZI374" s="227"/>
      <c r="ZJ374" s="227"/>
      <c r="ZK374" s="227"/>
      <c r="ZL374" s="227"/>
      <c r="ZM374" s="227"/>
      <c r="ZN374" s="227"/>
      <c r="ZO374" s="227"/>
      <c r="ZP374" s="227"/>
      <c r="ZQ374" s="227"/>
      <c r="ZR374" s="227"/>
      <c r="ZS374" s="227"/>
      <c r="ZT374" s="227"/>
      <c r="ZU374" s="227"/>
      <c r="ZV374" s="227"/>
      <c r="ZW374" s="227"/>
      <c r="ZX374" s="227"/>
      <c r="ZY374" s="227"/>
      <c r="ZZ374" s="227"/>
      <c r="AAA374" s="227"/>
      <c r="AAB374" s="227"/>
      <c r="AAC374" s="227"/>
      <c r="AAD374" s="227"/>
      <c r="AAE374" s="227"/>
      <c r="AAF374" s="227"/>
      <c r="AAG374" s="227"/>
      <c r="AAH374" s="227"/>
      <c r="AAI374" s="227"/>
      <c r="AAJ374" s="227"/>
      <c r="AAK374" s="227"/>
      <c r="AAL374" s="227"/>
      <c r="AAM374" s="227"/>
      <c r="AAN374" s="227"/>
      <c r="AAO374" s="227"/>
      <c r="AAP374" s="227"/>
      <c r="AAQ374" s="227"/>
      <c r="AAR374" s="227"/>
      <c r="AAS374" s="227"/>
      <c r="AAT374" s="227"/>
      <c r="AAU374" s="227"/>
      <c r="AAV374" s="227"/>
      <c r="AAW374" s="227"/>
      <c r="AAX374" s="227"/>
      <c r="AAY374" s="227"/>
      <c r="AAZ374" s="227"/>
      <c r="ABA374" s="227"/>
      <c r="ABB374" s="227"/>
      <c r="ABC374" s="227"/>
      <c r="ABD374" s="227"/>
      <c r="ABE374" s="227"/>
      <c r="ABF374" s="227"/>
      <c r="ABG374" s="227"/>
      <c r="ABH374" s="227"/>
      <c r="ABI374" s="227"/>
      <c r="ABJ374" s="227"/>
      <c r="ABK374" s="227"/>
      <c r="ABL374" s="227"/>
      <c r="ABM374" s="227"/>
      <c r="ABN374" s="227"/>
      <c r="ABO374" s="227"/>
      <c r="ABP374" s="227"/>
      <c r="ABQ374" s="227"/>
      <c r="ABR374" s="227"/>
      <c r="ABS374" s="227"/>
      <c r="ABT374" s="227"/>
      <c r="ABU374" s="227"/>
      <c r="ABV374" s="227"/>
      <c r="ABW374" s="227"/>
      <c r="ABX374" s="227"/>
      <c r="ABY374" s="227"/>
      <c r="ABZ374" s="227"/>
      <c r="ACA374" s="227"/>
      <c r="ACB374" s="227"/>
      <c r="ACC374" s="227"/>
      <c r="ACD374" s="227"/>
      <c r="ACE374" s="227"/>
      <c r="ACF374" s="227"/>
      <c r="ACG374" s="227"/>
      <c r="ACH374" s="227"/>
      <c r="ACI374" s="227"/>
      <c r="ACJ374" s="227"/>
      <c r="ACK374" s="227"/>
      <c r="ACL374" s="227"/>
      <c r="ACM374" s="227"/>
      <c r="ACN374" s="227"/>
      <c r="ACO374" s="227"/>
      <c r="ACP374" s="227"/>
      <c r="ACQ374" s="227"/>
      <c r="ACR374" s="227"/>
      <c r="ACS374" s="227"/>
      <c r="ACT374" s="227"/>
      <c r="ACU374" s="227"/>
      <c r="ACV374" s="227"/>
      <c r="ACW374" s="227"/>
      <c r="ACX374" s="227"/>
      <c r="ACY374" s="227"/>
      <c r="ACZ374" s="227"/>
      <c r="ADA374" s="227"/>
      <c r="ADB374" s="227"/>
      <c r="ADC374" s="227"/>
      <c r="ADD374" s="227"/>
      <c r="ADE374" s="227"/>
      <c r="ADF374" s="227"/>
      <c r="ADG374" s="227"/>
      <c r="ADH374" s="227"/>
      <c r="ADI374" s="227"/>
      <c r="ADJ374" s="227"/>
      <c r="ADK374" s="227"/>
      <c r="ADL374" s="227"/>
      <c r="ADM374" s="227"/>
      <c r="ADN374" s="227"/>
      <c r="ADO374" s="227"/>
      <c r="ADP374" s="227"/>
      <c r="ADQ374" s="227"/>
      <c r="ADR374" s="227"/>
      <c r="ADS374" s="227"/>
      <c r="ADT374" s="227"/>
      <c r="ADU374" s="227"/>
      <c r="ADV374" s="227"/>
      <c r="ADW374" s="227"/>
      <c r="ADX374" s="227"/>
      <c r="ADY374" s="227"/>
      <c r="ADZ374" s="227"/>
      <c r="AEA374" s="227"/>
      <c r="AEB374" s="227"/>
      <c r="AEC374" s="227"/>
      <c r="AED374" s="227"/>
      <c r="AEE374" s="227"/>
      <c r="AEF374" s="227"/>
      <c r="AEG374" s="227"/>
      <c r="AEH374" s="227"/>
      <c r="AEI374" s="227"/>
      <c r="AEJ374" s="227"/>
      <c r="AEK374" s="227"/>
      <c r="AEL374" s="227"/>
      <c r="AEM374" s="227"/>
      <c r="AEN374" s="227"/>
      <c r="AEO374" s="227"/>
      <c r="AEP374" s="227"/>
      <c r="AEQ374" s="227"/>
      <c r="AER374" s="227"/>
      <c r="AES374" s="227"/>
      <c r="AET374" s="227"/>
      <c r="AEU374" s="227"/>
      <c r="AEV374" s="227"/>
      <c r="AEW374" s="227"/>
      <c r="AEX374" s="227"/>
      <c r="AEY374" s="227"/>
      <c r="AEZ374" s="227"/>
      <c r="AFA374" s="227"/>
      <c r="AFB374" s="227"/>
      <c r="AFC374" s="227"/>
      <c r="AFD374" s="227"/>
      <c r="AFE374" s="227"/>
      <c r="AFF374" s="227"/>
      <c r="AFG374" s="227"/>
      <c r="AFH374" s="227"/>
      <c r="AFI374" s="227"/>
      <c r="AFJ374" s="227"/>
      <c r="AFK374" s="227"/>
      <c r="AFL374" s="227"/>
      <c r="AFM374" s="227"/>
      <c r="AFN374" s="227"/>
      <c r="AFO374" s="227"/>
      <c r="AFP374" s="227"/>
      <c r="AFQ374" s="227"/>
      <c r="AFR374" s="227"/>
      <c r="AFS374" s="227"/>
      <c r="AFT374" s="227"/>
      <c r="AFU374" s="227"/>
      <c r="AFV374" s="227"/>
      <c r="AFW374" s="227"/>
      <c r="AFX374" s="227"/>
      <c r="AFY374" s="227"/>
      <c r="AFZ374" s="227"/>
      <c r="AGA374" s="227"/>
      <c r="AGB374" s="227"/>
      <c r="AGC374" s="227"/>
      <c r="AGD374" s="227"/>
      <c r="AGE374" s="227"/>
      <c r="AGF374" s="227"/>
      <c r="AGG374" s="227"/>
      <c r="AGH374" s="227"/>
      <c r="AGI374" s="227"/>
      <c r="AGJ374" s="227"/>
      <c r="AGK374" s="227"/>
      <c r="AGL374" s="227"/>
      <c r="AGM374" s="227"/>
      <c r="AGN374" s="227"/>
      <c r="AGO374" s="227"/>
      <c r="AGP374" s="227"/>
      <c r="AGQ374" s="227"/>
      <c r="AGR374" s="227"/>
      <c r="AGS374" s="227"/>
      <c r="AGT374" s="227"/>
      <c r="AGU374" s="227"/>
      <c r="AGV374" s="227"/>
      <c r="AGW374" s="227"/>
      <c r="AGX374" s="227"/>
      <c r="AGY374" s="227"/>
      <c r="AGZ374" s="227"/>
      <c r="AHA374" s="227"/>
      <c r="AHB374" s="227"/>
      <c r="AHC374" s="227"/>
      <c r="AHD374" s="227"/>
      <c r="AHE374" s="227"/>
      <c r="AHF374" s="227"/>
      <c r="AHG374" s="227"/>
      <c r="AHH374" s="227"/>
      <c r="AHI374" s="227"/>
      <c r="AHJ374" s="227"/>
      <c r="AHK374" s="227"/>
      <c r="AHL374" s="227"/>
      <c r="AHM374" s="227"/>
      <c r="AHN374" s="227"/>
      <c r="AHO374" s="227"/>
      <c r="AHP374" s="227"/>
      <c r="AHQ374" s="227"/>
      <c r="AHR374" s="227"/>
      <c r="AHS374" s="227"/>
      <c r="AHT374" s="227"/>
      <c r="AHU374" s="227"/>
      <c r="AHV374" s="227"/>
      <c r="AHW374" s="227"/>
      <c r="AHX374" s="227"/>
      <c r="AHY374" s="227"/>
      <c r="AHZ374" s="227"/>
      <c r="AIA374" s="227"/>
      <c r="AIB374" s="227"/>
      <c r="AIC374" s="227"/>
      <c r="AID374" s="227"/>
      <c r="AIE374" s="227"/>
      <c r="AIF374" s="227"/>
      <c r="AIG374" s="227"/>
      <c r="AIH374" s="227"/>
      <c r="AII374" s="227"/>
      <c r="AIJ374" s="227"/>
      <c r="AIK374" s="227"/>
      <c r="AIL374" s="227"/>
      <c r="AIM374" s="227"/>
      <c r="AIN374" s="227"/>
      <c r="AIO374" s="227"/>
      <c r="AIP374" s="227"/>
      <c r="AIQ374" s="227"/>
      <c r="AIR374" s="227"/>
      <c r="AIS374" s="227"/>
      <c r="AIT374" s="227"/>
      <c r="AIU374" s="227"/>
      <c r="AIV374" s="227"/>
      <c r="AIW374" s="227"/>
      <c r="AIX374" s="227"/>
      <c r="AIY374" s="227"/>
      <c r="AIZ374" s="227"/>
      <c r="AJA374" s="227"/>
      <c r="AJB374" s="227"/>
      <c r="AJC374" s="227"/>
      <c r="AJD374" s="227"/>
      <c r="AJE374" s="227"/>
      <c r="AJF374" s="227"/>
      <c r="AJG374" s="227"/>
      <c r="AJH374" s="227"/>
      <c r="AJI374" s="227"/>
      <c r="AJJ374" s="227"/>
      <c r="AJK374" s="227"/>
      <c r="AJL374" s="227"/>
      <c r="AJM374" s="227"/>
      <c r="AJN374" s="227"/>
      <c r="AJO374" s="227"/>
      <c r="AJP374" s="227"/>
      <c r="AJQ374" s="227"/>
      <c r="AJR374" s="227"/>
      <c r="AJS374" s="227"/>
      <c r="AJT374" s="227"/>
      <c r="AJU374" s="227"/>
      <c r="AJV374" s="227"/>
      <c r="AJW374" s="227"/>
      <c r="AJX374" s="227"/>
      <c r="AJY374" s="227"/>
      <c r="AJZ374" s="227"/>
      <c r="AKA374" s="227"/>
      <c r="AKB374" s="227"/>
      <c r="AKC374" s="227"/>
      <c r="AKD374" s="227"/>
      <c r="AKE374" s="227"/>
      <c r="AKF374" s="227"/>
      <c r="AKG374" s="227"/>
      <c r="AKH374" s="227"/>
      <c r="AKI374" s="227"/>
      <c r="AKJ374" s="227"/>
      <c r="AKK374" s="227"/>
      <c r="AKL374" s="227"/>
      <c r="AKM374" s="227"/>
      <c r="AKN374" s="227"/>
      <c r="AKO374" s="227"/>
      <c r="AKP374" s="227"/>
      <c r="AKQ374" s="227"/>
      <c r="AKR374" s="227"/>
      <c r="AKS374" s="227"/>
      <c r="AKT374" s="227"/>
      <c r="AKU374" s="227"/>
      <c r="AKV374" s="227"/>
      <c r="AKW374" s="227"/>
      <c r="AKX374" s="227"/>
      <c r="AKY374" s="227"/>
      <c r="AKZ374" s="227"/>
      <c r="ALA374" s="227"/>
      <c r="ALB374" s="227"/>
      <c r="ALC374" s="227"/>
      <c r="ALD374" s="227"/>
      <c r="ALE374" s="227"/>
      <c r="ALF374" s="227"/>
      <c r="ALG374" s="227"/>
      <c r="ALH374" s="227"/>
      <c r="ALI374" s="227"/>
      <c r="ALJ374" s="227"/>
      <c r="ALK374" s="227"/>
      <c r="ALL374" s="227"/>
      <c r="ALM374" s="227"/>
      <c r="ALN374" s="227"/>
      <c r="ALO374" s="227"/>
      <c r="ALP374" s="227"/>
      <c r="ALQ374" s="227"/>
      <c r="ALR374" s="227"/>
      <c r="ALS374" s="227"/>
      <c r="ALT374" s="227"/>
      <c r="ALU374" s="227"/>
      <c r="ALV374" s="227"/>
      <c r="ALW374" s="227"/>
      <c r="ALX374" s="227"/>
      <c r="ALY374" s="227"/>
      <c r="ALZ374" s="227"/>
      <c r="AMA374" s="227"/>
      <c r="AMB374" s="227"/>
      <c r="AMC374" s="227"/>
      <c r="AMD374" s="227"/>
      <c r="AME374" s="227"/>
      <c r="AMF374" s="227"/>
      <c r="AMG374" s="227"/>
      <c r="AMH374" s="227"/>
      <c r="AMI374" s="227"/>
      <c r="AMJ374" s="227"/>
      <c r="AMK374" s="227"/>
      <c r="AML374" s="227"/>
      <c r="AMM374" s="227"/>
      <c r="AMN374" s="227"/>
      <c r="AMO374" s="227"/>
      <c r="AMP374" s="227"/>
      <c r="AMQ374" s="227"/>
      <c r="AMR374" s="227"/>
      <c r="AMS374" s="227"/>
      <c r="AMT374" s="227"/>
      <c r="AMU374" s="227"/>
      <c r="AMV374" s="227"/>
      <c r="AMW374" s="227"/>
      <c r="AMX374" s="227"/>
    </row>
    <row r="375" spans="1:1038" ht="18" customHeight="1">
      <c r="A375" s="223" t="s">
        <v>1819</v>
      </c>
      <c r="B375" s="224" t="s">
        <v>1647</v>
      </c>
      <c r="D375" s="225" t="s">
        <v>1279</v>
      </c>
      <c r="E375" s="126">
        <v>59</v>
      </c>
      <c r="F375" s="126">
        <v>1</v>
      </c>
      <c r="G375" s="196" t="str">
        <f t="shared" si="87"/>
        <v>59-1</v>
      </c>
      <c r="H375" s="126">
        <v>0</v>
      </c>
      <c r="I375" s="126">
        <v>70</v>
      </c>
      <c r="K375" s="545" t="b">
        <f>IF(I376=1,IF(((VLOOKUP($G375,[1]Depth_Lookup!#REF!,9,FALSE))-(H375/100))=0,"Good",IF(((VLOOKUP($G375,[1]Depth_Lookup!$A$3:$J$550,9,FALSE))-(H375/100))&gt;0,"Too Short","Too Long")))</f>
        <v>0</v>
      </c>
      <c r="L375" s="171">
        <f>(VLOOKUP($G375,Depth_Lookup!$A$3:$J$410,10,FALSE))+(H375/100)</f>
        <v>140.69999999999999</v>
      </c>
      <c r="M375" s="171">
        <f>(VLOOKUP($G375,Depth_Lookup!$A$3:$J$410,10,FALSE))+(I375/100)</f>
        <v>141.39999999999998</v>
      </c>
      <c r="N375" s="127" t="s">
        <v>1851</v>
      </c>
      <c r="O375" s="126">
        <v>5</v>
      </c>
      <c r="P375" s="126" t="s">
        <v>853</v>
      </c>
      <c r="Q375" s="126" t="s">
        <v>125</v>
      </c>
      <c r="R375" s="196" t="str">
        <f t="shared" si="101"/>
        <v>SerpentinizedHarzburgite</v>
      </c>
      <c r="S375" s="126" t="s">
        <v>700</v>
      </c>
      <c r="T375" s="126" t="s">
        <v>107</v>
      </c>
      <c r="W375" s="126" t="s">
        <v>102</v>
      </c>
      <c r="X375" s="202">
        <f>VLOOKUP(W375,[2]definitions_list_lookup!$A$13:$B$19,2,0)</f>
        <v>5</v>
      </c>
      <c r="Y375" s="126" t="s">
        <v>90</v>
      </c>
      <c r="Z375" s="126" t="s">
        <v>91</v>
      </c>
      <c r="AF375" s="196" t="e">
        <f>VLOOKUP(AE375,[2]definitions_list_mag!$V$12:$W$15,2,0)</f>
        <v>#N/A</v>
      </c>
      <c r="AI375" s="130">
        <f t="shared" si="102"/>
        <v>67</v>
      </c>
      <c r="AO375" s="130"/>
      <c r="AU375" s="130">
        <v>2</v>
      </c>
      <c r="AV375" s="126">
        <v>2</v>
      </c>
      <c r="AW375" s="126">
        <v>1</v>
      </c>
      <c r="AX375" s="126" t="s">
        <v>110</v>
      </c>
      <c r="AY375" s="126" t="s">
        <v>103</v>
      </c>
      <c r="BA375" s="130">
        <v>30</v>
      </c>
      <c r="BB375" s="126">
        <v>6</v>
      </c>
      <c r="BC375" s="126">
        <v>4</v>
      </c>
      <c r="BD375" s="126" t="s">
        <v>110</v>
      </c>
      <c r="BE375" s="126" t="s">
        <v>103</v>
      </c>
      <c r="BG375" s="130"/>
      <c r="BM375" s="130">
        <v>1</v>
      </c>
      <c r="BN375" s="126">
        <v>1</v>
      </c>
      <c r="BO375" s="126">
        <v>0.5</v>
      </c>
      <c r="BY375" s="130"/>
      <c r="CF375" s="213">
        <f t="shared" si="103"/>
        <v>100</v>
      </c>
      <c r="CG375" s="131"/>
      <c r="CH375" s="132" t="s">
        <v>1329</v>
      </c>
      <c r="CI375" s="132">
        <v>90</v>
      </c>
      <c r="CJ375" s="132" t="s">
        <v>514</v>
      </c>
      <c r="CK375" s="133"/>
      <c r="CL375" s="134"/>
      <c r="CM375" s="134"/>
      <c r="CN375" s="134"/>
      <c r="CO375" s="134"/>
      <c r="CP375" s="134"/>
      <c r="CQ375" s="134"/>
      <c r="CR375" s="134"/>
      <c r="CS375" s="134"/>
      <c r="CT375" s="134"/>
      <c r="CU375" s="134"/>
      <c r="CV375" s="134"/>
      <c r="CW375" s="134"/>
      <c r="CX375" s="134"/>
      <c r="CY375" s="134"/>
      <c r="CZ375" s="134"/>
      <c r="DA375" s="134"/>
      <c r="DB375" s="134">
        <v>75</v>
      </c>
      <c r="DC375" s="130">
        <v>25</v>
      </c>
      <c r="DD375" s="134"/>
      <c r="DE375" s="134"/>
      <c r="DF375" s="134"/>
      <c r="DG375" s="134"/>
      <c r="DH375" s="134"/>
      <c r="DI375" s="134"/>
      <c r="DJ375" s="134"/>
      <c r="DK375" s="207">
        <f t="shared" si="104"/>
        <v>100</v>
      </c>
      <c r="DL375" s="131"/>
      <c r="DM375" s="134"/>
      <c r="DN375" s="134"/>
      <c r="DO375" s="136"/>
      <c r="DQ375" s="131"/>
      <c r="DR375" s="136"/>
      <c r="DS375" s="131"/>
      <c r="DT375" s="138" t="s">
        <v>1844</v>
      </c>
      <c r="DW375" s="214" t="e">
        <f>VLOOKUP(P375,[2]definitions_list_lookup!$K$30:$L$54,2,0)</f>
        <v>#N/A</v>
      </c>
      <c r="DX375" s="155" t="s">
        <v>1838</v>
      </c>
      <c r="DY375" s="139" t="s">
        <v>1853</v>
      </c>
      <c r="DZ375"/>
      <c r="EA375" s="104"/>
      <c r="ED375" s="229" t="s">
        <v>2517</v>
      </c>
      <c r="EE375" s="140"/>
      <c r="EG375" s="140"/>
      <c r="EI375" s="218"/>
      <c r="EJ375" s="143"/>
      <c r="EK375" s="221"/>
      <c r="EM375" s="109"/>
      <c r="EN375" s="109"/>
      <c r="EZ375" s="192" t="e">
        <f t="shared" si="88"/>
        <v>#DIV/0!</v>
      </c>
      <c r="FA375" s="192" t="e">
        <f t="shared" si="89"/>
        <v>#DIV/0!</v>
      </c>
      <c r="FB375" s="192" t="e">
        <f t="shared" si="90"/>
        <v>#DIV/0!</v>
      </c>
      <c r="FC375" s="192" t="e">
        <f t="shared" si="91"/>
        <v>#DIV/0!</v>
      </c>
      <c r="FD375" s="192" t="e">
        <f t="shared" si="92"/>
        <v>#DIV/0!</v>
      </c>
      <c r="FE375" s="193" t="e">
        <f t="shared" si="93"/>
        <v>#DIV/0!</v>
      </c>
      <c r="FF375" s="194" t="e">
        <f t="shared" si="94"/>
        <v>#DIV/0!</v>
      </c>
      <c r="FG375" s="144"/>
      <c r="FI375" s="778">
        <f t="shared" si="95"/>
        <v>0</v>
      </c>
      <c r="FJ375" s="779" t="e">
        <f t="shared" si="96"/>
        <v>#DIV/0!</v>
      </c>
      <c r="FK375" s="779" t="e">
        <f t="shared" si="97"/>
        <v>#DIV/0!</v>
      </c>
      <c r="FL375" s="780" t="e">
        <f t="shared" si="98"/>
        <v>#DIV/0!</v>
      </c>
      <c r="FM375" s="169" t="e">
        <f t="shared" si="99"/>
        <v>#DIV/0!</v>
      </c>
      <c r="FN375" s="783" t="e">
        <f t="shared" si="100"/>
        <v>#DIV/0!</v>
      </c>
    </row>
    <row r="376" spans="1:1038" s="288" customFormat="1" ht="18" customHeight="1">
      <c r="A376" s="282" t="s">
        <v>1819</v>
      </c>
      <c r="B376" s="283" t="s">
        <v>1647</v>
      </c>
      <c r="C376" s="227"/>
      <c r="D376" s="284" t="s">
        <v>1279</v>
      </c>
      <c r="E376" s="227">
        <v>59</v>
      </c>
      <c r="F376" s="227">
        <v>1</v>
      </c>
      <c r="G376" s="286" t="str">
        <f t="shared" si="87"/>
        <v>59-1</v>
      </c>
      <c r="H376" s="227">
        <v>70</v>
      </c>
      <c r="I376" s="227">
        <v>73</v>
      </c>
      <c r="J376" s="226"/>
      <c r="K376" s="545" t="b">
        <f>IF(I377=1,IF(((VLOOKUP($G376,[1]Depth_Lookup!#REF!,9,FALSE))-(H376/100))=0,"Good",IF(((VLOOKUP($G376,[1]Depth_Lookup!$A$3:$J$550,9,FALSE))-(H376/100))&gt;0,"Too Short","Too Long")))</f>
        <v>0</v>
      </c>
      <c r="L376" s="171">
        <f>(VLOOKUP($G376,Depth_Lookup!$A$3:$J$410,10,FALSE))+(H376/100)</f>
        <v>141.39999999999998</v>
      </c>
      <c r="M376" s="171">
        <f>(VLOOKUP($G376,Depth_Lookup!$A$3:$J$410,10,FALSE))+(I376/100)</f>
        <v>141.42999999999998</v>
      </c>
      <c r="N376" s="230" t="s">
        <v>1854</v>
      </c>
      <c r="O376" s="227">
        <v>1</v>
      </c>
      <c r="P376" s="227" t="s">
        <v>853</v>
      </c>
      <c r="Q376" s="227" t="s">
        <v>125</v>
      </c>
      <c r="R376" s="286" t="str">
        <f t="shared" si="101"/>
        <v>SerpentinizedHarzburgite</v>
      </c>
      <c r="S376" s="227" t="s">
        <v>107</v>
      </c>
      <c r="T376" s="227" t="s">
        <v>700</v>
      </c>
      <c r="U376" s="227" t="s">
        <v>108</v>
      </c>
      <c r="V376" s="227" t="s">
        <v>509</v>
      </c>
      <c r="W376" s="227" t="s">
        <v>102</v>
      </c>
      <c r="X376" s="287">
        <f>VLOOKUP(W376,[2]definitions_list_lookup!$A$13:$B$19,2,0)</f>
        <v>5</v>
      </c>
      <c r="Y376" s="227" t="s">
        <v>90</v>
      </c>
      <c r="Z376" s="227" t="s">
        <v>91</v>
      </c>
      <c r="AA376" s="227"/>
      <c r="AB376" s="227"/>
      <c r="AC376" s="227"/>
      <c r="AD376" s="227"/>
      <c r="AE376" s="233"/>
      <c r="AF376" s="286" t="e">
        <f>VLOOKUP(AE376,[2]definitions_list_mag!$V$12:$W$15,2,0)</f>
        <v>#N/A</v>
      </c>
      <c r="AG376" s="237"/>
      <c r="AH376" s="227"/>
      <c r="AI376" s="240">
        <f t="shared" si="102"/>
        <v>67</v>
      </c>
      <c r="AJ376" s="227"/>
      <c r="AK376" s="227"/>
      <c r="AL376" s="227"/>
      <c r="AM376" s="227"/>
      <c r="AN376" s="227"/>
      <c r="AO376" s="240"/>
      <c r="AP376" s="227"/>
      <c r="AQ376" s="227"/>
      <c r="AR376" s="227"/>
      <c r="AS376" s="227"/>
      <c r="AT376" s="227"/>
      <c r="AU376" s="240">
        <v>2</v>
      </c>
      <c r="AV376" s="227">
        <v>2</v>
      </c>
      <c r="AW376" s="227">
        <v>1</v>
      </c>
      <c r="AX376" s="227" t="s">
        <v>110</v>
      </c>
      <c r="AY376" s="227" t="s">
        <v>103</v>
      </c>
      <c r="AZ376" s="227"/>
      <c r="BA376" s="240">
        <v>30</v>
      </c>
      <c r="BB376" s="227">
        <v>6</v>
      </c>
      <c r="BC376" s="227">
        <v>4</v>
      </c>
      <c r="BD376" s="227" t="s">
        <v>110</v>
      </c>
      <c r="BE376" s="227" t="s">
        <v>103</v>
      </c>
      <c r="BF376" s="227"/>
      <c r="BG376" s="240"/>
      <c r="BH376" s="227"/>
      <c r="BI376" s="227"/>
      <c r="BJ376" s="227"/>
      <c r="BK376" s="227"/>
      <c r="BL376" s="227"/>
      <c r="BM376" s="240">
        <v>1</v>
      </c>
      <c r="BN376" s="227">
        <v>1</v>
      </c>
      <c r="BO376" s="227">
        <v>0.5</v>
      </c>
      <c r="BP376" s="227"/>
      <c r="BQ376" s="227"/>
      <c r="BR376" s="227"/>
      <c r="BS376" s="227"/>
      <c r="BT376" s="227"/>
      <c r="BU376" s="227"/>
      <c r="BV376" s="227"/>
      <c r="BW376" s="227"/>
      <c r="BX376" s="227"/>
      <c r="BY376" s="240"/>
      <c r="BZ376" s="227"/>
      <c r="CA376" s="227"/>
      <c r="CB376" s="227"/>
      <c r="CC376" s="227"/>
      <c r="CD376" s="227"/>
      <c r="CE376" s="227"/>
      <c r="CF376" s="290">
        <f t="shared" si="103"/>
        <v>100</v>
      </c>
      <c r="CG376" s="148"/>
      <c r="CH376" s="149" t="s">
        <v>1360</v>
      </c>
      <c r="CI376" s="149">
        <v>95</v>
      </c>
      <c r="CJ376" s="149" t="s">
        <v>514</v>
      </c>
      <c r="CK376" s="151"/>
      <c r="CL376" s="152"/>
      <c r="CM376" s="152"/>
      <c r="CN376" s="152"/>
      <c r="CO376" s="152"/>
      <c r="CP376" s="152"/>
      <c r="CQ376" s="152"/>
      <c r="CR376" s="152"/>
      <c r="CS376" s="152"/>
      <c r="CT376" s="152"/>
      <c r="CU376" s="152"/>
      <c r="CV376" s="152"/>
      <c r="CW376" s="152"/>
      <c r="CX376" s="152"/>
      <c r="CY376" s="152"/>
      <c r="CZ376" s="152"/>
      <c r="DA376" s="152"/>
      <c r="DB376" s="152">
        <v>75</v>
      </c>
      <c r="DC376" s="240">
        <v>25</v>
      </c>
      <c r="DD376" s="152"/>
      <c r="DE376" s="152"/>
      <c r="DF376" s="152"/>
      <c r="DG376" s="152"/>
      <c r="DH376" s="152"/>
      <c r="DI376" s="152"/>
      <c r="DJ376" s="152"/>
      <c r="DK376" s="208">
        <f t="shared" si="104"/>
        <v>100</v>
      </c>
      <c r="DL376" s="148"/>
      <c r="DM376" s="152"/>
      <c r="DN376" s="152"/>
      <c r="DO376" s="153"/>
      <c r="DQ376" s="148"/>
      <c r="DR376" s="153"/>
      <c r="DS376" s="148"/>
      <c r="DT376" s="261" t="s">
        <v>1855</v>
      </c>
      <c r="DU376" s="229"/>
      <c r="DV376" s="229"/>
      <c r="DW376" s="291" t="e">
        <f>VLOOKUP(P376,[2]definitions_list_lookup!$K$30:$L$54,2,0)</f>
        <v>#N/A</v>
      </c>
      <c r="DX376" s="154" t="s">
        <v>1838</v>
      </c>
      <c r="DY376" s="154" t="s">
        <v>1856</v>
      </c>
      <c r="DZ376" s="479"/>
      <c r="EA376" s="292"/>
      <c r="EB376" s="229"/>
      <c r="EC376" s="292"/>
      <c r="ED376" s="229" t="s">
        <v>2517</v>
      </c>
      <c r="EE376" s="293"/>
      <c r="EF376" s="294"/>
      <c r="EG376" s="293"/>
      <c r="EH376" s="295"/>
      <c r="EI376" s="296"/>
      <c r="EJ376" s="297"/>
      <c r="EK376" s="298"/>
      <c r="EL376" s="293"/>
      <c r="EM376" s="295"/>
      <c r="EN376" s="295"/>
      <c r="EO376" s="321"/>
      <c r="EP376" s="321"/>
      <c r="EQ376" s="321"/>
      <c r="ER376" s="321"/>
      <c r="ES376" s="321"/>
      <c r="ET376" s="321"/>
      <c r="EU376" s="321"/>
      <c r="EV376" s="322"/>
      <c r="EW376" s="322"/>
      <c r="EX376" s="322"/>
      <c r="EY376" s="322"/>
      <c r="EZ376" s="192" t="e">
        <f t="shared" si="88"/>
        <v>#DIV/0!</v>
      </c>
      <c r="FA376" s="192" t="e">
        <f t="shared" si="89"/>
        <v>#DIV/0!</v>
      </c>
      <c r="FB376" s="192" t="e">
        <f t="shared" si="90"/>
        <v>#DIV/0!</v>
      </c>
      <c r="FC376" s="192" t="e">
        <f t="shared" si="91"/>
        <v>#DIV/0!</v>
      </c>
      <c r="FD376" s="192" t="e">
        <f t="shared" si="92"/>
        <v>#DIV/0!</v>
      </c>
      <c r="FE376" s="193" t="e">
        <f t="shared" si="93"/>
        <v>#DIV/0!</v>
      </c>
      <c r="FF376" s="194" t="e">
        <f t="shared" si="94"/>
        <v>#DIV/0!</v>
      </c>
      <c r="FG376" s="321"/>
      <c r="FH376" s="295"/>
      <c r="FI376" s="778">
        <f t="shared" si="95"/>
        <v>0</v>
      </c>
      <c r="FJ376" s="779" t="e">
        <f t="shared" si="96"/>
        <v>#DIV/0!</v>
      </c>
      <c r="FK376" s="779" t="e">
        <f t="shared" si="97"/>
        <v>#DIV/0!</v>
      </c>
      <c r="FL376" s="780" t="e">
        <f t="shared" si="98"/>
        <v>#DIV/0!</v>
      </c>
      <c r="FM376" s="169" t="e">
        <f t="shared" si="99"/>
        <v>#DIV/0!</v>
      </c>
      <c r="FN376" s="783" t="e">
        <f t="shared" si="100"/>
        <v>#DIV/0!</v>
      </c>
      <c r="FO376" s="227"/>
      <c r="FP376" s="227"/>
      <c r="FQ376" s="227"/>
      <c r="FR376" s="227"/>
      <c r="FS376" s="227"/>
      <c r="FT376" s="227"/>
      <c r="FU376" s="227"/>
      <c r="FV376" s="227"/>
      <c r="FW376" s="227"/>
      <c r="FX376" s="227"/>
      <c r="FY376" s="227"/>
      <c r="FZ376" s="227"/>
      <c r="GA376" s="227"/>
      <c r="GB376" s="227"/>
      <c r="GC376" s="227"/>
      <c r="GD376" s="227"/>
      <c r="GE376" s="227"/>
      <c r="GF376" s="227"/>
      <c r="GG376" s="227"/>
      <c r="GH376" s="227"/>
      <c r="GI376" s="227"/>
      <c r="GJ376" s="227"/>
      <c r="GK376" s="227"/>
      <c r="GL376" s="227"/>
      <c r="GM376" s="227"/>
      <c r="GN376" s="227"/>
      <c r="GO376" s="227"/>
      <c r="GP376" s="227"/>
      <c r="GQ376" s="227"/>
      <c r="GR376" s="227"/>
      <c r="GS376" s="227"/>
      <c r="GT376" s="227"/>
      <c r="GU376" s="227"/>
      <c r="GV376" s="227"/>
      <c r="GW376" s="227"/>
      <c r="GX376" s="227"/>
      <c r="GY376" s="227"/>
      <c r="GZ376" s="227"/>
      <c r="HA376" s="227"/>
      <c r="HB376" s="227"/>
      <c r="HC376" s="227"/>
      <c r="HD376" s="227"/>
      <c r="HE376" s="227"/>
      <c r="HF376" s="227"/>
      <c r="HG376" s="227"/>
      <c r="HH376" s="227"/>
      <c r="HI376" s="227"/>
      <c r="HJ376" s="227"/>
      <c r="HK376" s="227"/>
      <c r="HL376" s="227"/>
      <c r="HM376" s="227"/>
      <c r="HN376" s="227"/>
      <c r="HO376" s="227"/>
      <c r="HP376" s="227"/>
      <c r="HQ376" s="227"/>
      <c r="HR376" s="227"/>
      <c r="HS376" s="227"/>
      <c r="HT376" s="227"/>
      <c r="HU376" s="227"/>
      <c r="HV376" s="227"/>
      <c r="HW376" s="227"/>
      <c r="HX376" s="227"/>
      <c r="HY376" s="227"/>
      <c r="HZ376" s="227"/>
      <c r="IA376" s="227"/>
      <c r="IB376" s="227"/>
      <c r="IC376" s="227"/>
      <c r="ID376" s="227"/>
      <c r="IE376" s="227"/>
      <c r="IF376" s="227"/>
      <c r="IG376" s="227"/>
      <c r="IH376" s="227"/>
      <c r="II376" s="227"/>
      <c r="IJ376" s="227"/>
      <c r="IK376" s="227"/>
      <c r="IL376" s="227"/>
      <c r="IM376" s="227"/>
      <c r="IN376" s="227"/>
      <c r="IO376" s="227"/>
      <c r="IP376" s="227"/>
      <c r="IQ376" s="227"/>
      <c r="IR376" s="227"/>
      <c r="IS376" s="227"/>
      <c r="IT376" s="227"/>
      <c r="IU376" s="227"/>
      <c r="IV376" s="227"/>
      <c r="IW376" s="227"/>
      <c r="IX376" s="227"/>
      <c r="IY376" s="227"/>
      <c r="IZ376" s="227"/>
      <c r="JA376" s="227"/>
      <c r="JB376" s="227"/>
      <c r="JC376" s="227"/>
      <c r="JD376" s="227"/>
      <c r="JE376" s="227"/>
      <c r="JF376" s="227"/>
      <c r="JG376" s="227"/>
      <c r="JH376" s="227"/>
      <c r="JI376" s="227"/>
      <c r="JJ376" s="227"/>
      <c r="JK376" s="227"/>
      <c r="JL376" s="227"/>
      <c r="JM376" s="227"/>
      <c r="JN376" s="227"/>
      <c r="JO376" s="227"/>
      <c r="JP376" s="227"/>
      <c r="JQ376" s="227"/>
      <c r="JR376" s="227"/>
      <c r="JS376" s="227"/>
      <c r="JT376" s="227"/>
      <c r="JU376" s="227"/>
      <c r="JV376" s="227"/>
      <c r="JW376" s="227"/>
      <c r="JX376" s="227"/>
      <c r="JY376" s="227"/>
      <c r="JZ376" s="227"/>
      <c r="KA376" s="227"/>
      <c r="KB376" s="227"/>
      <c r="KC376" s="227"/>
      <c r="KD376" s="227"/>
      <c r="KE376" s="227"/>
      <c r="KF376" s="227"/>
      <c r="KG376" s="227"/>
      <c r="KH376" s="227"/>
      <c r="KI376" s="227"/>
      <c r="KJ376" s="227"/>
      <c r="KK376" s="227"/>
      <c r="KL376" s="227"/>
      <c r="KM376" s="227"/>
      <c r="KN376" s="227"/>
      <c r="KO376" s="227"/>
      <c r="KP376" s="227"/>
      <c r="KQ376" s="227"/>
      <c r="KR376" s="227"/>
      <c r="KS376" s="227"/>
      <c r="KT376" s="227"/>
      <c r="KU376" s="227"/>
      <c r="KV376" s="227"/>
      <c r="KW376" s="227"/>
      <c r="KX376" s="227"/>
      <c r="KY376" s="227"/>
      <c r="KZ376" s="227"/>
      <c r="LA376" s="227"/>
      <c r="LB376" s="227"/>
      <c r="LC376" s="227"/>
      <c r="LD376" s="227"/>
      <c r="LE376" s="227"/>
      <c r="LF376" s="227"/>
      <c r="LG376" s="227"/>
      <c r="LH376" s="227"/>
      <c r="LI376" s="227"/>
      <c r="LJ376" s="227"/>
      <c r="LK376" s="227"/>
      <c r="LL376" s="227"/>
      <c r="LM376" s="227"/>
      <c r="LN376" s="227"/>
      <c r="LO376" s="227"/>
      <c r="LP376" s="227"/>
      <c r="LQ376" s="227"/>
      <c r="LR376" s="227"/>
      <c r="LS376" s="227"/>
      <c r="LT376" s="227"/>
      <c r="LU376" s="227"/>
      <c r="LV376" s="227"/>
      <c r="LW376" s="227"/>
      <c r="LX376" s="227"/>
      <c r="LY376" s="227"/>
      <c r="LZ376" s="227"/>
      <c r="MA376" s="227"/>
      <c r="MB376" s="227"/>
      <c r="MC376" s="227"/>
      <c r="MD376" s="227"/>
      <c r="ME376" s="227"/>
      <c r="MF376" s="227"/>
      <c r="MG376" s="227"/>
      <c r="MH376" s="227"/>
      <c r="MI376" s="227"/>
      <c r="MJ376" s="227"/>
      <c r="MK376" s="227"/>
      <c r="ML376" s="227"/>
      <c r="MM376" s="227"/>
      <c r="MN376" s="227"/>
      <c r="MO376" s="227"/>
      <c r="MP376" s="227"/>
      <c r="MQ376" s="227"/>
      <c r="MR376" s="227"/>
      <c r="MS376" s="227"/>
      <c r="MT376" s="227"/>
      <c r="MU376" s="227"/>
      <c r="MV376" s="227"/>
      <c r="MW376" s="227"/>
      <c r="MX376" s="227"/>
      <c r="MY376" s="227"/>
      <c r="MZ376" s="227"/>
      <c r="NA376" s="227"/>
      <c r="NB376" s="227"/>
      <c r="NC376" s="227"/>
      <c r="ND376" s="227"/>
      <c r="NE376" s="227"/>
      <c r="NF376" s="227"/>
      <c r="NG376" s="227"/>
      <c r="NH376" s="227"/>
      <c r="NI376" s="227"/>
      <c r="NJ376" s="227"/>
      <c r="NK376" s="227"/>
      <c r="NL376" s="227"/>
      <c r="NM376" s="227"/>
      <c r="NN376" s="227"/>
      <c r="NO376" s="227"/>
      <c r="NP376" s="227"/>
      <c r="NQ376" s="227"/>
      <c r="NR376" s="227"/>
      <c r="NS376" s="227"/>
      <c r="NT376" s="227"/>
      <c r="NU376" s="227"/>
      <c r="NV376" s="227"/>
      <c r="NW376" s="227"/>
      <c r="NX376" s="227"/>
      <c r="NY376" s="227"/>
      <c r="NZ376" s="227"/>
      <c r="OA376" s="227"/>
      <c r="OB376" s="227"/>
      <c r="OC376" s="227"/>
      <c r="OD376" s="227"/>
      <c r="OE376" s="227"/>
      <c r="OF376" s="227"/>
      <c r="OG376" s="227"/>
      <c r="OH376" s="227"/>
      <c r="OI376" s="227"/>
      <c r="OJ376" s="227"/>
      <c r="OK376" s="227"/>
      <c r="OL376" s="227"/>
      <c r="OM376" s="227"/>
      <c r="ON376" s="227"/>
      <c r="OO376" s="227"/>
      <c r="OP376" s="227"/>
      <c r="OQ376" s="227"/>
      <c r="OR376" s="227"/>
      <c r="OS376" s="227"/>
      <c r="OT376" s="227"/>
      <c r="OU376" s="227"/>
      <c r="OV376" s="227"/>
      <c r="OW376" s="227"/>
      <c r="OX376" s="227"/>
      <c r="OY376" s="227"/>
      <c r="OZ376" s="227"/>
      <c r="PA376" s="227"/>
      <c r="PB376" s="227"/>
      <c r="PC376" s="227"/>
      <c r="PD376" s="227"/>
      <c r="PE376" s="227"/>
      <c r="PF376" s="227"/>
      <c r="PG376" s="227"/>
      <c r="PH376" s="227"/>
      <c r="PI376" s="227"/>
      <c r="PJ376" s="227"/>
      <c r="PK376" s="227"/>
      <c r="PL376" s="227"/>
      <c r="PM376" s="227"/>
      <c r="PN376" s="227"/>
      <c r="PO376" s="227"/>
      <c r="PP376" s="227"/>
      <c r="PQ376" s="227"/>
      <c r="PR376" s="227"/>
      <c r="PS376" s="227"/>
      <c r="PT376" s="227"/>
      <c r="PU376" s="227"/>
      <c r="PV376" s="227"/>
      <c r="PW376" s="227"/>
      <c r="PX376" s="227"/>
      <c r="PY376" s="227"/>
      <c r="PZ376" s="227"/>
      <c r="QA376" s="227"/>
      <c r="QB376" s="227"/>
      <c r="QC376" s="227"/>
      <c r="QD376" s="227"/>
      <c r="QE376" s="227"/>
      <c r="QF376" s="227"/>
      <c r="QG376" s="227"/>
      <c r="QH376" s="227"/>
      <c r="QI376" s="227"/>
      <c r="QJ376" s="227"/>
      <c r="QK376" s="227"/>
      <c r="QL376" s="227"/>
      <c r="QM376" s="227"/>
      <c r="QN376" s="227"/>
      <c r="QO376" s="227"/>
      <c r="QP376" s="227"/>
      <c r="QQ376" s="227"/>
      <c r="QR376" s="227"/>
      <c r="QS376" s="227"/>
      <c r="QT376" s="227"/>
      <c r="QU376" s="227"/>
      <c r="QV376" s="227"/>
      <c r="QW376" s="227"/>
      <c r="QX376" s="227"/>
      <c r="QY376" s="227"/>
      <c r="QZ376" s="227"/>
      <c r="RA376" s="227"/>
      <c r="RB376" s="227"/>
      <c r="RC376" s="227"/>
      <c r="RD376" s="227"/>
      <c r="RE376" s="227"/>
      <c r="RF376" s="227"/>
      <c r="RG376" s="227"/>
      <c r="RH376" s="227"/>
      <c r="RI376" s="227"/>
      <c r="RJ376" s="227"/>
      <c r="RK376" s="227"/>
      <c r="RL376" s="227"/>
      <c r="RM376" s="227"/>
      <c r="RN376" s="227"/>
      <c r="RO376" s="227"/>
      <c r="RP376" s="227"/>
      <c r="RQ376" s="227"/>
      <c r="RR376" s="227"/>
      <c r="RS376" s="227"/>
      <c r="RT376" s="227"/>
      <c r="RU376" s="227"/>
      <c r="RV376" s="227"/>
      <c r="RW376" s="227"/>
      <c r="RX376" s="227"/>
      <c r="RY376" s="227"/>
      <c r="RZ376" s="227"/>
      <c r="SA376" s="227"/>
      <c r="SB376" s="227"/>
      <c r="SC376" s="227"/>
      <c r="SD376" s="227"/>
      <c r="SE376" s="227"/>
      <c r="SF376" s="227"/>
      <c r="SG376" s="227"/>
      <c r="SH376" s="227"/>
      <c r="SI376" s="227"/>
      <c r="SJ376" s="227"/>
      <c r="SK376" s="227"/>
      <c r="SL376" s="227"/>
      <c r="SM376" s="227"/>
      <c r="SN376" s="227"/>
      <c r="SO376" s="227"/>
      <c r="SP376" s="227"/>
      <c r="SQ376" s="227"/>
      <c r="SR376" s="227"/>
      <c r="SS376" s="227"/>
      <c r="ST376" s="227"/>
      <c r="SU376" s="227"/>
      <c r="SV376" s="227"/>
      <c r="SW376" s="227"/>
      <c r="SX376" s="227"/>
      <c r="SY376" s="227"/>
      <c r="SZ376" s="227"/>
      <c r="TA376" s="227"/>
      <c r="TB376" s="227"/>
      <c r="TC376" s="227"/>
      <c r="TD376" s="227"/>
      <c r="TE376" s="227"/>
      <c r="TF376" s="227"/>
      <c r="TG376" s="227"/>
      <c r="TH376" s="227"/>
      <c r="TI376" s="227"/>
      <c r="TJ376" s="227"/>
      <c r="TK376" s="227"/>
      <c r="TL376" s="227"/>
      <c r="TM376" s="227"/>
      <c r="TN376" s="227"/>
      <c r="TO376" s="227"/>
      <c r="TP376" s="227"/>
      <c r="TQ376" s="227"/>
      <c r="TR376" s="227"/>
      <c r="TS376" s="227"/>
      <c r="TT376" s="227"/>
      <c r="TU376" s="227"/>
      <c r="TV376" s="227"/>
      <c r="TW376" s="227"/>
      <c r="TX376" s="227"/>
      <c r="TY376" s="227"/>
      <c r="TZ376" s="227"/>
      <c r="UA376" s="227"/>
      <c r="UB376" s="227"/>
      <c r="UC376" s="227"/>
      <c r="UD376" s="227"/>
      <c r="UE376" s="227"/>
      <c r="UF376" s="227"/>
      <c r="UG376" s="227"/>
      <c r="UH376" s="227"/>
      <c r="UI376" s="227"/>
      <c r="UJ376" s="227"/>
      <c r="UK376" s="227"/>
      <c r="UL376" s="227"/>
      <c r="UM376" s="227"/>
      <c r="UN376" s="227"/>
      <c r="UO376" s="227"/>
      <c r="UP376" s="227"/>
      <c r="UQ376" s="227"/>
      <c r="UR376" s="227"/>
      <c r="US376" s="227"/>
      <c r="UT376" s="227"/>
      <c r="UU376" s="227"/>
      <c r="UV376" s="227"/>
      <c r="UW376" s="227"/>
      <c r="UX376" s="227"/>
      <c r="UY376" s="227"/>
      <c r="UZ376" s="227"/>
      <c r="VA376" s="227"/>
      <c r="VB376" s="227"/>
      <c r="VC376" s="227"/>
      <c r="VD376" s="227"/>
      <c r="VE376" s="227"/>
      <c r="VF376" s="227"/>
      <c r="VG376" s="227"/>
      <c r="VH376" s="227"/>
      <c r="VI376" s="227"/>
      <c r="VJ376" s="227"/>
      <c r="VK376" s="227"/>
      <c r="VL376" s="227"/>
      <c r="VM376" s="227"/>
      <c r="VN376" s="227"/>
      <c r="VO376" s="227"/>
      <c r="VP376" s="227"/>
      <c r="VQ376" s="227"/>
      <c r="VR376" s="227"/>
      <c r="VS376" s="227"/>
      <c r="VT376" s="227"/>
      <c r="VU376" s="227"/>
      <c r="VV376" s="227"/>
      <c r="VW376" s="227"/>
      <c r="VX376" s="227"/>
      <c r="VY376" s="227"/>
      <c r="VZ376" s="227"/>
      <c r="WA376" s="227"/>
      <c r="WB376" s="227"/>
      <c r="WC376" s="227"/>
      <c r="WD376" s="227"/>
      <c r="WE376" s="227"/>
      <c r="WF376" s="227"/>
      <c r="WG376" s="227"/>
      <c r="WH376" s="227"/>
      <c r="WI376" s="227"/>
      <c r="WJ376" s="227"/>
      <c r="WK376" s="227"/>
      <c r="WL376" s="227"/>
      <c r="WM376" s="227"/>
      <c r="WN376" s="227"/>
      <c r="WO376" s="227"/>
      <c r="WP376" s="227"/>
      <c r="WQ376" s="227"/>
      <c r="WR376" s="227"/>
      <c r="WS376" s="227"/>
      <c r="WT376" s="227"/>
      <c r="WU376" s="227"/>
      <c r="WV376" s="227"/>
      <c r="WW376" s="227"/>
      <c r="WX376" s="227"/>
      <c r="WY376" s="227"/>
      <c r="WZ376" s="227"/>
      <c r="XA376" s="227"/>
      <c r="XB376" s="227"/>
      <c r="XC376" s="227"/>
      <c r="XD376" s="227"/>
      <c r="XE376" s="227"/>
      <c r="XF376" s="227"/>
      <c r="XG376" s="227"/>
      <c r="XH376" s="227"/>
      <c r="XI376" s="227"/>
      <c r="XJ376" s="227"/>
      <c r="XK376" s="227"/>
      <c r="XL376" s="227"/>
      <c r="XM376" s="227"/>
      <c r="XN376" s="227"/>
      <c r="XO376" s="227"/>
      <c r="XP376" s="227"/>
      <c r="XQ376" s="227"/>
      <c r="XR376" s="227"/>
      <c r="XS376" s="227"/>
      <c r="XT376" s="227"/>
      <c r="XU376" s="227"/>
      <c r="XV376" s="227"/>
      <c r="XW376" s="227"/>
      <c r="XX376" s="227"/>
      <c r="XY376" s="227"/>
      <c r="XZ376" s="227"/>
      <c r="YA376" s="227"/>
      <c r="YB376" s="227"/>
      <c r="YC376" s="227"/>
      <c r="YD376" s="227"/>
      <c r="YE376" s="227"/>
      <c r="YF376" s="227"/>
      <c r="YG376" s="227"/>
      <c r="YH376" s="227"/>
      <c r="YI376" s="227"/>
      <c r="YJ376" s="227"/>
      <c r="YK376" s="227"/>
      <c r="YL376" s="227"/>
      <c r="YM376" s="227"/>
      <c r="YN376" s="227"/>
      <c r="YO376" s="227"/>
      <c r="YP376" s="227"/>
      <c r="YQ376" s="227"/>
      <c r="YR376" s="227"/>
      <c r="YS376" s="227"/>
      <c r="YT376" s="227"/>
      <c r="YU376" s="227"/>
      <c r="YV376" s="227"/>
      <c r="YW376" s="227"/>
      <c r="YX376" s="227"/>
      <c r="YY376" s="227"/>
      <c r="YZ376" s="227"/>
      <c r="ZA376" s="227"/>
      <c r="ZB376" s="227"/>
      <c r="ZC376" s="227"/>
      <c r="ZD376" s="227"/>
      <c r="ZE376" s="227"/>
      <c r="ZF376" s="227"/>
      <c r="ZG376" s="227"/>
      <c r="ZH376" s="227"/>
      <c r="ZI376" s="227"/>
      <c r="ZJ376" s="227"/>
      <c r="ZK376" s="227"/>
      <c r="ZL376" s="227"/>
      <c r="ZM376" s="227"/>
      <c r="ZN376" s="227"/>
      <c r="ZO376" s="227"/>
      <c r="ZP376" s="227"/>
      <c r="ZQ376" s="227"/>
      <c r="ZR376" s="227"/>
      <c r="ZS376" s="227"/>
      <c r="ZT376" s="227"/>
      <c r="ZU376" s="227"/>
      <c r="ZV376" s="227"/>
      <c r="ZW376" s="227"/>
      <c r="ZX376" s="227"/>
      <c r="ZY376" s="227"/>
      <c r="ZZ376" s="227"/>
      <c r="AAA376" s="227"/>
      <c r="AAB376" s="227"/>
      <c r="AAC376" s="227"/>
      <c r="AAD376" s="227"/>
      <c r="AAE376" s="227"/>
      <c r="AAF376" s="227"/>
      <c r="AAG376" s="227"/>
      <c r="AAH376" s="227"/>
      <c r="AAI376" s="227"/>
      <c r="AAJ376" s="227"/>
      <c r="AAK376" s="227"/>
      <c r="AAL376" s="227"/>
      <c r="AAM376" s="227"/>
      <c r="AAN376" s="227"/>
      <c r="AAO376" s="227"/>
      <c r="AAP376" s="227"/>
      <c r="AAQ376" s="227"/>
      <c r="AAR376" s="227"/>
      <c r="AAS376" s="227"/>
      <c r="AAT376" s="227"/>
      <c r="AAU376" s="227"/>
      <c r="AAV376" s="227"/>
      <c r="AAW376" s="227"/>
      <c r="AAX376" s="227"/>
      <c r="AAY376" s="227"/>
      <c r="AAZ376" s="227"/>
      <c r="ABA376" s="227"/>
      <c r="ABB376" s="227"/>
      <c r="ABC376" s="227"/>
      <c r="ABD376" s="227"/>
      <c r="ABE376" s="227"/>
      <c r="ABF376" s="227"/>
      <c r="ABG376" s="227"/>
      <c r="ABH376" s="227"/>
      <c r="ABI376" s="227"/>
      <c r="ABJ376" s="227"/>
      <c r="ABK376" s="227"/>
      <c r="ABL376" s="227"/>
      <c r="ABM376" s="227"/>
      <c r="ABN376" s="227"/>
      <c r="ABO376" s="227"/>
      <c r="ABP376" s="227"/>
      <c r="ABQ376" s="227"/>
      <c r="ABR376" s="227"/>
      <c r="ABS376" s="227"/>
      <c r="ABT376" s="227"/>
      <c r="ABU376" s="227"/>
      <c r="ABV376" s="227"/>
      <c r="ABW376" s="227"/>
      <c r="ABX376" s="227"/>
      <c r="ABY376" s="227"/>
      <c r="ABZ376" s="227"/>
      <c r="ACA376" s="227"/>
      <c r="ACB376" s="227"/>
      <c r="ACC376" s="227"/>
      <c r="ACD376" s="227"/>
      <c r="ACE376" s="227"/>
      <c r="ACF376" s="227"/>
      <c r="ACG376" s="227"/>
      <c r="ACH376" s="227"/>
      <c r="ACI376" s="227"/>
      <c r="ACJ376" s="227"/>
      <c r="ACK376" s="227"/>
      <c r="ACL376" s="227"/>
      <c r="ACM376" s="227"/>
      <c r="ACN376" s="227"/>
      <c r="ACO376" s="227"/>
      <c r="ACP376" s="227"/>
      <c r="ACQ376" s="227"/>
      <c r="ACR376" s="227"/>
      <c r="ACS376" s="227"/>
      <c r="ACT376" s="227"/>
      <c r="ACU376" s="227"/>
      <c r="ACV376" s="227"/>
      <c r="ACW376" s="227"/>
      <c r="ACX376" s="227"/>
      <c r="ACY376" s="227"/>
      <c r="ACZ376" s="227"/>
      <c r="ADA376" s="227"/>
      <c r="ADB376" s="227"/>
      <c r="ADC376" s="227"/>
      <c r="ADD376" s="227"/>
      <c r="ADE376" s="227"/>
      <c r="ADF376" s="227"/>
      <c r="ADG376" s="227"/>
      <c r="ADH376" s="227"/>
      <c r="ADI376" s="227"/>
      <c r="ADJ376" s="227"/>
      <c r="ADK376" s="227"/>
      <c r="ADL376" s="227"/>
      <c r="ADM376" s="227"/>
      <c r="ADN376" s="227"/>
      <c r="ADO376" s="227"/>
      <c r="ADP376" s="227"/>
      <c r="ADQ376" s="227"/>
      <c r="ADR376" s="227"/>
      <c r="ADS376" s="227"/>
      <c r="ADT376" s="227"/>
      <c r="ADU376" s="227"/>
      <c r="ADV376" s="227"/>
      <c r="ADW376" s="227"/>
      <c r="ADX376" s="227"/>
      <c r="ADY376" s="227"/>
      <c r="ADZ376" s="227"/>
      <c r="AEA376" s="227"/>
      <c r="AEB376" s="227"/>
      <c r="AEC376" s="227"/>
      <c r="AED376" s="227"/>
      <c r="AEE376" s="227"/>
      <c r="AEF376" s="227"/>
      <c r="AEG376" s="227"/>
      <c r="AEH376" s="227"/>
      <c r="AEI376" s="227"/>
      <c r="AEJ376" s="227"/>
      <c r="AEK376" s="227"/>
      <c r="AEL376" s="227"/>
      <c r="AEM376" s="227"/>
      <c r="AEN376" s="227"/>
      <c r="AEO376" s="227"/>
      <c r="AEP376" s="227"/>
      <c r="AEQ376" s="227"/>
      <c r="AER376" s="227"/>
      <c r="AES376" s="227"/>
      <c r="AET376" s="227"/>
      <c r="AEU376" s="227"/>
      <c r="AEV376" s="227"/>
      <c r="AEW376" s="227"/>
      <c r="AEX376" s="227"/>
      <c r="AEY376" s="227"/>
      <c r="AEZ376" s="227"/>
      <c r="AFA376" s="227"/>
      <c r="AFB376" s="227"/>
      <c r="AFC376" s="227"/>
      <c r="AFD376" s="227"/>
      <c r="AFE376" s="227"/>
      <c r="AFF376" s="227"/>
      <c r="AFG376" s="227"/>
      <c r="AFH376" s="227"/>
      <c r="AFI376" s="227"/>
      <c r="AFJ376" s="227"/>
      <c r="AFK376" s="227"/>
      <c r="AFL376" s="227"/>
      <c r="AFM376" s="227"/>
      <c r="AFN376" s="227"/>
      <c r="AFO376" s="227"/>
      <c r="AFP376" s="227"/>
      <c r="AFQ376" s="227"/>
      <c r="AFR376" s="227"/>
      <c r="AFS376" s="227"/>
      <c r="AFT376" s="227"/>
      <c r="AFU376" s="227"/>
      <c r="AFV376" s="227"/>
      <c r="AFW376" s="227"/>
      <c r="AFX376" s="227"/>
      <c r="AFY376" s="227"/>
      <c r="AFZ376" s="227"/>
      <c r="AGA376" s="227"/>
      <c r="AGB376" s="227"/>
      <c r="AGC376" s="227"/>
      <c r="AGD376" s="227"/>
      <c r="AGE376" s="227"/>
      <c r="AGF376" s="227"/>
      <c r="AGG376" s="227"/>
      <c r="AGH376" s="227"/>
      <c r="AGI376" s="227"/>
      <c r="AGJ376" s="227"/>
      <c r="AGK376" s="227"/>
      <c r="AGL376" s="227"/>
      <c r="AGM376" s="227"/>
      <c r="AGN376" s="227"/>
      <c r="AGO376" s="227"/>
      <c r="AGP376" s="227"/>
      <c r="AGQ376" s="227"/>
      <c r="AGR376" s="227"/>
      <c r="AGS376" s="227"/>
      <c r="AGT376" s="227"/>
      <c r="AGU376" s="227"/>
      <c r="AGV376" s="227"/>
      <c r="AGW376" s="227"/>
      <c r="AGX376" s="227"/>
      <c r="AGY376" s="227"/>
      <c r="AGZ376" s="227"/>
      <c r="AHA376" s="227"/>
      <c r="AHB376" s="227"/>
      <c r="AHC376" s="227"/>
      <c r="AHD376" s="227"/>
      <c r="AHE376" s="227"/>
      <c r="AHF376" s="227"/>
      <c r="AHG376" s="227"/>
      <c r="AHH376" s="227"/>
      <c r="AHI376" s="227"/>
      <c r="AHJ376" s="227"/>
      <c r="AHK376" s="227"/>
      <c r="AHL376" s="227"/>
      <c r="AHM376" s="227"/>
      <c r="AHN376" s="227"/>
      <c r="AHO376" s="227"/>
      <c r="AHP376" s="227"/>
      <c r="AHQ376" s="227"/>
      <c r="AHR376" s="227"/>
      <c r="AHS376" s="227"/>
      <c r="AHT376" s="227"/>
      <c r="AHU376" s="227"/>
      <c r="AHV376" s="227"/>
      <c r="AHW376" s="227"/>
      <c r="AHX376" s="227"/>
      <c r="AHY376" s="227"/>
      <c r="AHZ376" s="227"/>
      <c r="AIA376" s="227"/>
      <c r="AIB376" s="227"/>
      <c r="AIC376" s="227"/>
      <c r="AID376" s="227"/>
      <c r="AIE376" s="227"/>
      <c r="AIF376" s="227"/>
      <c r="AIG376" s="227"/>
      <c r="AIH376" s="227"/>
      <c r="AII376" s="227"/>
      <c r="AIJ376" s="227"/>
      <c r="AIK376" s="227"/>
      <c r="AIL376" s="227"/>
      <c r="AIM376" s="227"/>
      <c r="AIN376" s="227"/>
      <c r="AIO376" s="227"/>
      <c r="AIP376" s="227"/>
      <c r="AIQ376" s="227"/>
      <c r="AIR376" s="227"/>
      <c r="AIS376" s="227"/>
      <c r="AIT376" s="227"/>
      <c r="AIU376" s="227"/>
      <c r="AIV376" s="227"/>
      <c r="AIW376" s="227"/>
      <c r="AIX376" s="227"/>
      <c r="AIY376" s="227"/>
      <c r="AIZ376" s="227"/>
      <c r="AJA376" s="227"/>
      <c r="AJB376" s="227"/>
      <c r="AJC376" s="227"/>
      <c r="AJD376" s="227"/>
      <c r="AJE376" s="227"/>
      <c r="AJF376" s="227"/>
      <c r="AJG376" s="227"/>
      <c r="AJH376" s="227"/>
      <c r="AJI376" s="227"/>
      <c r="AJJ376" s="227"/>
      <c r="AJK376" s="227"/>
      <c r="AJL376" s="227"/>
      <c r="AJM376" s="227"/>
      <c r="AJN376" s="227"/>
      <c r="AJO376" s="227"/>
      <c r="AJP376" s="227"/>
      <c r="AJQ376" s="227"/>
      <c r="AJR376" s="227"/>
      <c r="AJS376" s="227"/>
      <c r="AJT376" s="227"/>
      <c r="AJU376" s="227"/>
      <c r="AJV376" s="227"/>
      <c r="AJW376" s="227"/>
      <c r="AJX376" s="227"/>
      <c r="AJY376" s="227"/>
      <c r="AJZ376" s="227"/>
      <c r="AKA376" s="227"/>
      <c r="AKB376" s="227"/>
      <c r="AKC376" s="227"/>
      <c r="AKD376" s="227"/>
      <c r="AKE376" s="227"/>
      <c r="AKF376" s="227"/>
      <c r="AKG376" s="227"/>
      <c r="AKH376" s="227"/>
      <c r="AKI376" s="227"/>
      <c r="AKJ376" s="227"/>
      <c r="AKK376" s="227"/>
      <c r="AKL376" s="227"/>
      <c r="AKM376" s="227"/>
      <c r="AKN376" s="227"/>
      <c r="AKO376" s="227"/>
      <c r="AKP376" s="227"/>
      <c r="AKQ376" s="227"/>
      <c r="AKR376" s="227"/>
      <c r="AKS376" s="227"/>
      <c r="AKT376" s="227"/>
      <c r="AKU376" s="227"/>
      <c r="AKV376" s="227"/>
      <c r="AKW376" s="227"/>
      <c r="AKX376" s="227"/>
      <c r="AKY376" s="227"/>
      <c r="AKZ376" s="227"/>
      <c r="ALA376" s="227"/>
      <c r="ALB376" s="227"/>
      <c r="ALC376" s="227"/>
      <c r="ALD376" s="227"/>
      <c r="ALE376" s="227"/>
      <c r="ALF376" s="227"/>
      <c r="ALG376" s="227"/>
      <c r="ALH376" s="227"/>
      <c r="ALI376" s="227"/>
      <c r="ALJ376" s="227"/>
      <c r="ALK376" s="227"/>
      <c r="ALL376" s="227"/>
      <c r="ALM376" s="227"/>
      <c r="ALN376" s="227"/>
      <c r="ALO376" s="227"/>
      <c r="ALP376" s="227"/>
      <c r="ALQ376" s="227"/>
      <c r="ALR376" s="227"/>
      <c r="ALS376" s="227"/>
      <c r="ALT376" s="227"/>
      <c r="ALU376" s="227"/>
      <c r="ALV376" s="227"/>
      <c r="ALW376" s="227"/>
      <c r="ALX376" s="227"/>
      <c r="ALY376" s="227"/>
      <c r="ALZ376" s="227"/>
      <c r="AMA376" s="227"/>
      <c r="AMB376" s="227"/>
      <c r="AMC376" s="227"/>
      <c r="AMD376" s="227"/>
      <c r="AME376" s="227"/>
      <c r="AMF376" s="227"/>
      <c r="AMG376" s="227"/>
      <c r="AMH376" s="227"/>
      <c r="AMI376" s="227"/>
      <c r="AMJ376" s="227"/>
      <c r="AMK376" s="227"/>
      <c r="AML376" s="227"/>
      <c r="AMM376" s="227"/>
      <c r="AMN376" s="227"/>
      <c r="AMO376" s="227"/>
      <c r="AMP376" s="227"/>
      <c r="AMQ376" s="227"/>
      <c r="AMR376" s="227"/>
      <c r="AMS376" s="227"/>
      <c r="AMT376" s="227"/>
      <c r="AMU376" s="227"/>
      <c r="AMV376" s="227"/>
      <c r="AMW376" s="227"/>
      <c r="AMX376" s="227"/>
    </row>
    <row r="377" spans="1:1038" ht="18" customHeight="1">
      <c r="A377" s="223" t="s">
        <v>1819</v>
      </c>
      <c r="B377" s="224" t="s">
        <v>1647</v>
      </c>
      <c r="D377" s="225" t="s">
        <v>1279</v>
      </c>
      <c r="E377" s="126">
        <v>59</v>
      </c>
      <c r="F377" s="126">
        <v>2</v>
      </c>
      <c r="G377" s="196" t="str">
        <f t="shared" si="87"/>
        <v>59-2</v>
      </c>
      <c r="H377" s="126">
        <v>0</v>
      </c>
      <c r="I377" s="126">
        <v>63</v>
      </c>
      <c r="K377" s="545" t="b">
        <f>IF(I378=1,IF(((VLOOKUP($G377,[1]Depth_Lookup!#REF!,9,FALSE))-(H377/100))=0,"Good",IF(((VLOOKUP($G377,[1]Depth_Lookup!$A$3:$J$550,9,FALSE))-(H377/100))&gt;0,"Too Short","Too Long")))</f>
        <v>0</v>
      </c>
      <c r="L377" s="171">
        <f>(VLOOKUP($G377,Depth_Lookup!$A$3:$J$410,10,FALSE))+(H377/100)</f>
        <v>141.43</v>
      </c>
      <c r="M377" s="171">
        <f>(VLOOKUP($G377,Depth_Lookup!$A$3:$J$410,10,FALSE))+(I377/100)</f>
        <v>142.06</v>
      </c>
      <c r="N377" s="127" t="s">
        <v>1854</v>
      </c>
      <c r="O377" s="126">
        <v>2</v>
      </c>
      <c r="P377" s="126" t="s">
        <v>853</v>
      </c>
      <c r="Q377" s="126" t="s">
        <v>125</v>
      </c>
      <c r="R377" s="196" t="str">
        <f t="shared" si="101"/>
        <v>SerpentinizedHarzburgite</v>
      </c>
      <c r="S377" s="126" t="s">
        <v>700</v>
      </c>
      <c r="T377" s="126" t="s">
        <v>587</v>
      </c>
      <c r="W377" s="126" t="s">
        <v>102</v>
      </c>
      <c r="X377" s="202">
        <f>VLOOKUP(W377,[2]definitions_list_lookup!$A$13:$B$19,2,0)</f>
        <v>5</v>
      </c>
      <c r="Y377" s="126" t="s">
        <v>90</v>
      </c>
      <c r="Z377" s="126" t="s">
        <v>91</v>
      </c>
      <c r="AF377" s="196" t="e">
        <f>VLOOKUP(AE377,[2]definitions_list_mag!$V$12:$W$15,2,0)</f>
        <v>#N/A</v>
      </c>
      <c r="AI377" s="130">
        <f t="shared" si="102"/>
        <v>67</v>
      </c>
      <c r="AO377" s="130"/>
      <c r="AU377" s="130">
        <v>2</v>
      </c>
      <c r="AV377" s="126">
        <v>2</v>
      </c>
      <c r="AW377" s="126">
        <v>1</v>
      </c>
      <c r="AX377" s="126" t="s">
        <v>110</v>
      </c>
      <c r="AY377" s="126" t="s">
        <v>103</v>
      </c>
      <c r="BA377" s="130">
        <v>30</v>
      </c>
      <c r="BB377" s="126">
        <v>8</v>
      </c>
      <c r="BC377" s="126">
        <v>3</v>
      </c>
      <c r="BD377" s="126" t="s">
        <v>110</v>
      </c>
      <c r="BE377" s="126" t="s">
        <v>103</v>
      </c>
      <c r="BG377" s="130"/>
      <c r="BM377" s="130">
        <v>1</v>
      </c>
      <c r="BN377" s="126">
        <v>1</v>
      </c>
      <c r="BO377" s="126">
        <v>0.5</v>
      </c>
      <c r="BY377" s="130"/>
      <c r="CF377" s="213">
        <f t="shared" si="103"/>
        <v>100</v>
      </c>
      <c r="CG377" s="131"/>
      <c r="CH377" s="132" t="s">
        <v>1360</v>
      </c>
      <c r="CI377" s="132">
        <v>95</v>
      </c>
      <c r="CJ377" s="132" t="s">
        <v>514</v>
      </c>
      <c r="CK377" s="133"/>
      <c r="CL377" s="134"/>
      <c r="CM377" s="134"/>
      <c r="CN377" s="134"/>
      <c r="CO377" s="134"/>
      <c r="CP377" s="134"/>
      <c r="CQ377" s="134"/>
      <c r="CR377" s="134"/>
      <c r="CS377" s="134"/>
      <c r="CT377" s="134"/>
      <c r="CU377" s="134"/>
      <c r="CV377" s="134"/>
      <c r="CW377" s="134"/>
      <c r="CX377" s="134"/>
      <c r="CY377" s="134"/>
      <c r="CZ377" s="134"/>
      <c r="DA377" s="134"/>
      <c r="DB377" s="134">
        <v>75</v>
      </c>
      <c r="DC377" s="130">
        <v>25</v>
      </c>
      <c r="DD377" s="134"/>
      <c r="DE377" s="134"/>
      <c r="DF377" s="134"/>
      <c r="DG377" s="134"/>
      <c r="DH377" s="134"/>
      <c r="DI377" s="134"/>
      <c r="DJ377" s="134"/>
      <c r="DK377" s="207">
        <f t="shared" si="104"/>
        <v>100</v>
      </c>
      <c r="DL377" s="131"/>
      <c r="DM377" s="134"/>
      <c r="DN377" s="134"/>
      <c r="DO377" s="136"/>
      <c r="DQ377" s="131"/>
      <c r="DR377" s="136"/>
      <c r="DS377" s="131"/>
      <c r="DT377" s="138" t="s">
        <v>1855</v>
      </c>
      <c r="DW377" s="214" t="e">
        <f>VLOOKUP(P377,[2]definitions_list_lookup!$K$30:$L$54,2,0)</f>
        <v>#N/A</v>
      </c>
      <c r="DX377" s="155" t="s">
        <v>1838</v>
      </c>
      <c r="DY377" s="139" t="s">
        <v>1857</v>
      </c>
      <c r="DZ377"/>
      <c r="EA377" s="104"/>
      <c r="ED377" s="229" t="s">
        <v>2517</v>
      </c>
      <c r="EE377" s="140"/>
      <c r="EG377" s="140"/>
      <c r="EI377" s="218"/>
      <c r="EJ377" s="143"/>
      <c r="EK377" s="221"/>
      <c r="EM377" s="109"/>
      <c r="EN377" s="109"/>
      <c r="EZ377" s="192" t="e">
        <f t="shared" si="88"/>
        <v>#DIV/0!</v>
      </c>
      <c r="FA377" s="192" t="e">
        <f t="shared" si="89"/>
        <v>#DIV/0!</v>
      </c>
      <c r="FB377" s="192" t="e">
        <f t="shared" si="90"/>
        <v>#DIV/0!</v>
      </c>
      <c r="FC377" s="192" t="e">
        <f t="shared" si="91"/>
        <v>#DIV/0!</v>
      </c>
      <c r="FD377" s="192" t="e">
        <f t="shared" si="92"/>
        <v>#DIV/0!</v>
      </c>
      <c r="FE377" s="193" t="e">
        <f t="shared" si="93"/>
        <v>#DIV/0!</v>
      </c>
      <c r="FF377" s="194" t="e">
        <f t="shared" si="94"/>
        <v>#DIV/0!</v>
      </c>
      <c r="FG377" s="144"/>
      <c r="FI377" s="778">
        <f t="shared" si="95"/>
        <v>0</v>
      </c>
      <c r="FJ377" s="779" t="e">
        <f t="shared" si="96"/>
        <v>#DIV/0!</v>
      </c>
      <c r="FK377" s="779" t="e">
        <f t="shared" si="97"/>
        <v>#DIV/0!</v>
      </c>
      <c r="FL377" s="780" t="e">
        <f t="shared" si="98"/>
        <v>#DIV/0!</v>
      </c>
      <c r="FM377" s="169" t="e">
        <f t="shared" si="99"/>
        <v>#DIV/0!</v>
      </c>
      <c r="FN377" s="783" t="e">
        <f t="shared" si="100"/>
        <v>#DIV/0!</v>
      </c>
    </row>
    <row r="378" spans="1:1038" s="288" customFormat="1" ht="18" customHeight="1">
      <c r="A378" s="282" t="s">
        <v>1819</v>
      </c>
      <c r="B378" s="283" t="s">
        <v>1647</v>
      </c>
      <c r="C378" s="227"/>
      <c r="D378" s="284" t="s">
        <v>1279</v>
      </c>
      <c r="E378" s="227">
        <v>59</v>
      </c>
      <c r="F378" s="227">
        <v>2</v>
      </c>
      <c r="G378" s="286" t="str">
        <f t="shared" si="87"/>
        <v>59-2</v>
      </c>
      <c r="H378" s="227">
        <v>63</v>
      </c>
      <c r="I378" s="227">
        <v>91</v>
      </c>
      <c r="J378" s="226"/>
      <c r="K378" s="545" t="b">
        <f>IF(I379=1,IF(((VLOOKUP($G378,[1]Depth_Lookup!#REF!,9,FALSE))-(H378/100))=0,"Good",IF(((VLOOKUP($G378,[1]Depth_Lookup!$A$3:$J$550,9,FALSE))-(H378/100))&gt;0,"Too Short","Too Long")))</f>
        <v>0</v>
      </c>
      <c r="L378" s="171">
        <f>(VLOOKUP($G378,Depth_Lookup!$A$3:$J$410,10,FALSE))+(H378/100)</f>
        <v>142.06</v>
      </c>
      <c r="M378" s="171">
        <f>(VLOOKUP($G378,Depth_Lookup!$A$3:$J$410,10,FALSE))+(I378/100)</f>
        <v>142.34</v>
      </c>
      <c r="N378" s="230" t="s">
        <v>1858</v>
      </c>
      <c r="O378" s="227">
        <v>1</v>
      </c>
      <c r="P378" s="227" t="s">
        <v>853</v>
      </c>
      <c r="Q378" s="227" t="s">
        <v>125</v>
      </c>
      <c r="R378" s="286" t="str">
        <f t="shared" si="101"/>
        <v>SerpentinizedHarzburgite</v>
      </c>
      <c r="S378" s="227" t="s">
        <v>587</v>
      </c>
      <c r="T378" s="227" t="s">
        <v>700</v>
      </c>
      <c r="U378" s="227" t="s">
        <v>108</v>
      </c>
      <c r="V378" s="227" t="s">
        <v>509</v>
      </c>
      <c r="W378" s="227" t="s">
        <v>102</v>
      </c>
      <c r="X378" s="287">
        <f>VLOOKUP(W378,[2]definitions_list_lookup!$A$13:$B$19,2,0)</f>
        <v>5</v>
      </c>
      <c r="Y378" s="227" t="s">
        <v>90</v>
      </c>
      <c r="Z378" s="227" t="s">
        <v>91</v>
      </c>
      <c r="AA378" s="227"/>
      <c r="AB378" s="227"/>
      <c r="AC378" s="227"/>
      <c r="AD378" s="227"/>
      <c r="AE378" s="233"/>
      <c r="AF378" s="286" t="e">
        <f>VLOOKUP(AE378,[2]definitions_list_mag!$V$12:$W$15,2,0)</f>
        <v>#N/A</v>
      </c>
      <c r="AG378" s="237"/>
      <c r="AH378" s="227"/>
      <c r="AI378" s="240">
        <f t="shared" si="102"/>
        <v>67</v>
      </c>
      <c r="AJ378" s="227"/>
      <c r="AK378" s="227"/>
      <c r="AL378" s="227"/>
      <c r="AM378" s="227"/>
      <c r="AN378" s="227"/>
      <c r="AO378" s="240"/>
      <c r="AP378" s="227"/>
      <c r="AQ378" s="227"/>
      <c r="AR378" s="227"/>
      <c r="AS378" s="227"/>
      <c r="AT378" s="227"/>
      <c r="AU378" s="240">
        <v>2</v>
      </c>
      <c r="AV378" s="227">
        <v>2</v>
      </c>
      <c r="AW378" s="227">
        <v>1</v>
      </c>
      <c r="AX378" s="227" t="s">
        <v>110</v>
      </c>
      <c r="AY378" s="227" t="s">
        <v>103</v>
      </c>
      <c r="AZ378" s="227"/>
      <c r="BA378" s="240">
        <v>30</v>
      </c>
      <c r="BB378" s="227">
        <v>8</v>
      </c>
      <c r="BC378" s="227">
        <v>3</v>
      </c>
      <c r="BD378" s="227" t="s">
        <v>110</v>
      </c>
      <c r="BE378" s="227" t="s">
        <v>103</v>
      </c>
      <c r="BF378" s="227"/>
      <c r="BG378" s="240"/>
      <c r="BH378" s="227"/>
      <c r="BI378" s="227"/>
      <c r="BJ378" s="227"/>
      <c r="BK378" s="227"/>
      <c r="BL378" s="227"/>
      <c r="BM378" s="240">
        <v>1</v>
      </c>
      <c r="BN378" s="227">
        <v>1</v>
      </c>
      <c r="BO378" s="227">
        <v>0.5</v>
      </c>
      <c r="BP378" s="227"/>
      <c r="BQ378" s="227"/>
      <c r="BR378" s="227"/>
      <c r="BS378" s="227"/>
      <c r="BT378" s="227"/>
      <c r="BU378" s="227"/>
      <c r="BV378" s="227"/>
      <c r="BW378" s="227"/>
      <c r="BX378" s="227"/>
      <c r="BY378" s="240"/>
      <c r="BZ378" s="227"/>
      <c r="CA378" s="227"/>
      <c r="CB378" s="227"/>
      <c r="CC378" s="227"/>
      <c r="CD378" s="227"/>
      <c r="CE378" s="227"/>
      <c r="CF378" s="290">
        <f t="shared" si="103"/>
        <v>100</v>
      </c>
      <c r="CG378" s="148"/>
      <c r="CH378" s="149" t="s">
        <v>1329</v>
      </c>
      <c r="CI378" s="149">
        <v>90</v>
      </c>
      <c r="CJ378" s="149" t="s">
        <v>514</v>
      </c>
      <c r="CK378" s="151"/>
      <c r="CL378" s="152"/>
      <c r="CM378" s="152"/>
      <c r="CN378" s="152"/>
      <c r="CO378" s="152"/>
      <c r="CP378" s="152"/>
      <c r="CQ378" s="152"/>
      <c r="CR378" s="152"/>
      <c r="CS378" s="152"/>
      <c r="CT378" s="152"/>
      <c r="CU378" s="152"/>
      <c r="CV378" s="152"/>
      <c r="CW378" s="152"/>
      <c r="CX378" s="152"/>
      <c r="CY378" s="152"/>
      <c r="CZ378" s="152"/>
      <c r="DA378" s="152"/>
      <c r="DB378" s="152">
        <v>75</v>
      </c>
      <c r="DC378" s="240">
        <v>25</v>
      </c>
      <c r="DD378" s="152"/>
      <c r="DE378" s="152"/>
      <c r="DF378" s="152"/>
      <c r="DG378" s="152"/>
      <c r="DH378" s="152"/>
      <c r="DI378" s="152"/>
      <c r="DJ378" s="152"/>
      <c r="DK378" s="208">
        <f t="shared" si="104"/>
        <v>100</v>
      </c>
      <c r="DL378" s="148"/>
      <c r="DM378" s="152"/>
      <c r="DN378" s="152"/>
      <c r="DO378" s="153"/>
      <c r="DQ378" s="148"/>
      <c r="DR378" s="153"/>
      <c r="DS378" s="148"/>
      <c r="DT378" s="261" t="s">
        <v>1859</v>
      </c>
      <c r="DU378" s="229"/>
      <c r="DV378" s="229"/>
      <c r="DW378" s="291" t="e">
        <f>VLOOKUP(P378,[2]definitions_list_lookup!$K$30:$L$54,2,0)</f>
        <v>#N/A</v>
      </c>
      <c r="DX378" s="154" t="s">
        <v>1405</v>
      </c>
      <c r="DY378" s="154" t="s">
        <v>1857</v>
      </c>
      <c r="DZ378" s="479"/>
      <c r="EA378" s="292"/>
      <c r="EB378" s="229"/>
      <c r="EC378" s="292"/>
      <c r="ED378" s="229" t="s">
        <v>2517</v>
      </c>
      <c r="EE378" s="293"/>
      <c r="EF378" s="294"/>
      <c r="EG378" s="293"/>
      <c r="EH378" s="295"/>
      <c r="EI378" s="296"/>
      <c r="EJ378" s="297"/>
      <c r="EK378" s="298"/>
      <c r="EL378" s="293"/>
      <c r="EM378" s="295"/>
      <c r="EN378" s="295"/>
      <c r="EO378" s="321"/>
      <c r="EP378" s="321"/>
      <c r="EQ378" s="321"/>
      <c r="ER378" s="321"/>
      <c r="ES378" s="321"/>
      <c r="ET378" s="321"/>
      <c r="EU378" s="321"/>
      <c r="EV378" s="322"/>
      <c r="EW378" s="322"/>
      <c r="EX378" s="322"/>
      <c r="EY378" s="322"/>
      <c r="EZ378" s="192" t="e">
        <f t="shared" si="88"/>
        <v>#DIV/0!</v>
      </c>
      <c r="FA378" s="192" t="e">
        <f t="shared" si="89"/>
        <v>#DIV/0!</v>
      </c>
      <c r="FB378" s="192" t="e">
        <f t="shared" si="90"/>
        <v>#DIV/0!</v>
      </c>
      <c r="FC378" s="192" t="e">
        <f t="shared" si="91"/>
        <v>#DIV/0!</v>
      </c>
      <c r="FD378" s="192" t="e">
        <f t="shared" si="92"/>
        <v>#DIV/0!</v>
      </c>
      <c r="FE378" s="193" t="e">
        <f t="shared" si="93"/>
        <v>#DIV/0!</v>
      </c>
      <c r="FF378" s="194" t="e">
        <f t="shared" si="94"/>
        <v>#DIV/0!</v>
      </c>
      <c r="FG378" s="321"/>
      <c r="FH378" s="295"/>
      <c r="FI378" s="778">
        <f t="shared" si="95"/>
        <v>0</v>
      </c>
      <c r="FJ378" s="779" t="e">
        <f t="shared" si="96"/>
        <v>#DIV/0!</v>
      </c>
      <c r="FK378" s="779" t="e">
        <f t="shared" si="97"/>
        <v>#DIV/0!</v>
      </c>
      <c r="FL378" s="780" t="e">
        <f t="shared" si="98"/>
        <v>#DIV/0!</v>
      </c>
      <c r="FM378" s="169" t="e">
        <f t="shared" si="99"/>
        <v>#DIV/0!</v>
      </c>
      <c r="FN378" s="783" t="e">
        <f t="shared" si="100"/>
        <v>#DIV/0!</v>
      </c>
      <c r="FO378" s="227"/>
      <c r="FP378" s="227"/>
      <c r="FQ378" s="227"/>
      <c r="FR378" s="227"/>
      <c r="FS378" s="227"/>
      <c r="FT378" s="227"/>
      <c r="FU378" s="227"/>
      <c r="FV378" s="227"/>
      <c r="FW378" s="227"/>
      <c r="FX378" s="227"/>
      <c r="FY378" s="227"/>
      <c r="FZ378" s="227"/>
      <c r="GA378" s="227"/>
      <c r="GB378" s="227"/>
      <c r="GC378" s="227"/>
      <c r="GD378" s="227"/>
      <c r="GE378" s="227"/>
      <c r="GF378" s="227"/>
      <c r="GG378" s="227"/>
      <c r="GH378" s="227"/>
      <c r="GI378" s="227"/>
      <c r="GJ378" s="227"/>
      <c r="GK378" s="227"/>
      <c r="GL378" s="227"/>
      <c r="GM378" s="227"/>
      <c r="GN378" s="227"/>
      <c r="GO378" s="227"/>
      <c r="GP378" s="227"/>
      <c r="GQ378" s="227"/>
      <c r="GR378" s="227"/>
      <c r="GS378" s="227"/>
      <c r="GT378" s="227"/>
      <c r="GU378" s="227"/>
      <c r="GV378" s="227"/>
      <c r="GW378" s="227"/>
      <c r="GX378" s="227"/>
      <c r="GY378" s="227"/>
      <c r="GZ378" s="227"/>
      <c r="HA378" s="227"/>
      <c r="HB378" s="227"/>
      <c r="HC378" s="227"/>
      <c r="HD378" s="227"/>
      <c r="HE378" s="227"/>
      <c r="HF378" s="227"/>
      <c r="HG378" s="227"/>
      <c r="HH378" s="227"/>
      <c r="HI378" s="227"/>
      <c r="HJ378" s="227"/>
      <c r="HK378" s="227"/>
      <c r="HL378" s="227"/>
      <c r="HM378" s="227"/>
      <c r="HN378" s="227"/>
      <c r="HO378" s="227"/>
      <c r="HP378" s="227"/>
      <c r="HQ378" s="227"/>
      <c r="HR378" s="227"/>
      <c r="HS378" s="227"/>
      <c r="HT378" s="227"/>
      <c r="HU378" s="227"/>
      <c r="HV378" s="227"/>
      <c r="HW378" s="227"/>
      <c r="HX378" s="227"/>
      <c r="HY378" s="227"/>
      <c r="HZ378" s="227"/>
      <c r="IA378" s="227"/>
      <c r="IB378" s="227"/>
      <c r="IC378" s="227"/>
      <c r="ID378" s="227"/>
      <c r="IE378" s="227"/>
      <c r="IF378" s="227"/>
      <c r="IG378" s="227"/>
      <c r="IH378" s="227"/>
      <c r="II378" s="227"/>
      <c r="IJ378" s="227"/>
      <c r="IK378" s="227"/>
      <c r="IL378" s="227"/>
      <c r="IM378" s="227"/>
      <c r="IN378" s="227"/>
      <c r="IO378" s="227"/>
      <c r="IP378" s="227"/>
      <c r="IQ378" s="227"/>
      <c r="IR378" s="227"/>
      <c r="IS378" s="227"/>
      <c r="IT378" s="227"/>
      <c r="IU378" s="227"/>
      <c r="IV378" s="227"/>
      <c r="IW378" s="227"/>
      <c r="IX378" s="227"/>
      <c r="IY378" s="227"/>
      <c r="IZ378" s="227"/>
      <c r="JA378" s="227"/>
      <c r="JB378" s="227"/>
      <c r="JC378" s="227"/>
      <c r="JD378" s="227"/>
      <c r="JE378" s="227"/>
      <c r="JF378" s="227"/>
      <c r="JG378" s="227"/>
      <c r="JH378" s="227"/>
      <c r="JI378" s="227"/>
      <c r="JJ378" s="227"/>
      <c r="JK378" s="227"/>
      <c r="JL378" s="227"/>
      <c r="JM378" s="227"/>
      <c r="JN378" s="227"/>
      <c r="JO378" s="227"/>
      <c r="JP378" s="227"/>
      <c r="JQ378" s="227"/>
      <c r="JR378" s="227"/>
      <c r="JS378" s="227"/>
      <c r="JT378" s="227"/>
      <c r="JU378" s="227"/>
      <c r="JV378" s="227"/>
      <c r="JW378" s="227"/>
      <c r="JX378" s="227"/>
      <c r="JY378" s="227"/>
      <c r="JZ378" s="227"/>
      <c r="KA378" s="227"/>
      <c r="KB378" s="227"/>
      <c r="KC378" s="227"/>
      <c r="KD378" s="227"/>
      <c r="KE378" s="227"/>
      <c r="KF378" s="227"/>
      <c r="KG378" s="227"/>
      <c r="KH378" s="227"/>
      <c r="KI378" s="227"/>
      <c r="KJ378" s="227"/>
      <c r="KK378" s="227"/>
      <c r="KL378" s="227"/>
      <c r="KM378" s="227"/>
      <c r="KN378" s="227"/>
      <c r="KO378" s="227"/>
      <c r="KP378" s="227"/>
      <c r="KQ378" s="227"/>
      <c r="KR378" s="227"/>
      <c r="KS378" s="227"/>
      <c r="KT378" s="227"/>
      <c r="KU378" s="227"/>
      <c r="KV378" s="227"/>
      <c r="KW378" s="227"/>
      <c r="KX378" s="227"/>
      <c r="KY378" s="227"/>
      <c r="KZ378" s="227"/>
      <c r="LA378" s="227"/>
      <c r="LB378" s="227"/>
      <c r="LC378" s="227"/>
      <c r="LD378" s="227"/>
      <c r="LE378" s="227"/>
      <c r="LF378" s="227"/>
      <c r="LG378" s="227"/>
      <c r="LH378" s="227"/>
      <c r="LI378" s="227"/>
      <c r="LJ378" s="227"/>
      <c r="LK378" s="227"/>
      <c r="LL378" s="227"/>
      <c r="LM378" s="227"/>
      <c r="LN378" s="227"/>
      <c r="LO378" s="227"/>
      <c r="LP378" s="227"/>
      <c r="LQ378" s="227"/>
      <c r="LR378" s="227"/>
      <c r="LS378" s="227"/>
      <c r="LT378" s="227"/>
      <c r="LU378" s="227"/>
      <c r="LV378" s="227"/>
      <c r="LW378" s="227"/>
      <c r="LX378" s="227"/>
      <c r="LY378" s="227"/>
      <c r="LZ378" s="227"/>
      <c r="MA378" s="227"/>
      <c r="MB378" s="227"/>
      <c r="MC378" s="227"/>
      <c r="MD378" s="227"/>
      <c r="ME378" s="227"/>
      <c r="MF378" s="227"/>
      <c r="MG378" s="227"/>
      <c r="MH378" s="227"/>
      <c r="MI378" s="227"/>
      <c r="MJ378" s="227"/>
      <c r="MK378" s="227"/>
      <c r="ML378" s="227"/>
      <c r="MM378" s="227"/>
      <c r="MN378" s="227"/>
      <c r="MO378" s="227"/>
      <c r="MP378" s="227"/>
      <c r="MQ378" s="227"/>
      <c r="MR378" s="227"/>
      <c r="MS378" s="227"/>
      <c r="MT378" s="227"/>
      <c r="MU378" s="227"/>
      <c r="MV378" s="227"/>
      <c r="MW378" s="227"/>
      <c r="MX378" s="227"/>
      <c r="MY378" s="227"/>
      <c r="MZ378" s="227"/>
      <c r="NA378" s="227"/>
      <c r="NB378" s="227"/>
      <c r="NC378" s="227"/>
      <c r="ND378" s="227"/>
      <c r="NE378" s="227"/>
      <c r="NF378" s="227"/>
      <c r="NG378" s="227"/>
      <c r="NH378" s="227"/>
      <c r="NI378" s="227"/>
      <c r="NJ378" s="227"/>
      <c r="NK378" s="227"/>
      <c r="NL378" s="227"/>
      <c r="NM378" s="227"/>
      <c r="NN378" s="227"/>
      <c r="NO378" s="227"/>
      <c r="NP378" s="227"/>
      <c r="NQ378" s="227"/>
      <c r="NR378" s="227"/>
      <c r="NS378" s="227"/>
      <c r="NT378" s="227"/>
      <c r="NU378" s="227"/>
      <c r="NV378" s="227"/>
      <c r="NW378" s="227"/>
      <c r="NX378" s="227"/>
      <c r="NY378" s="227"/>
      <c r="NZ378" s="227"/>
      <c r="OA378" s="227"/>
      <c r="OB378" s="227"/>
      <c r="OC378" s="227"/>
      <c r="OD378" s="227"/>
      <c r="OE378" s="227"/>
      <c r="OF378" s="227"/>
      <c r="OG378" s="227"/>
      <c r="OH378" s="227"/>
      <c r="OI378" s="227"/>
      <c r="OJ378" s="227"/>
      <c r="OK378" s="227"/>
      <c r="OL378" s="227"/>
      <c r="OM378" s="227"/>
      <c r="ON378" s="227"/>
      <c r="OO378" s="227"/>
      <c r="OP378" s="227"/>
      <c r="OQ378" s="227"/>
      <c r="OR378" s="227"/>
      <c r="OS378" s="227"/>
      <c r="OT378" s="227"/>
      <c r="OU378" s="227"/>
      <c r="OV378" s="227"/>
      <c r="OW378" s="227"/>
      <c r="OX378" s="227"/>
      <c r="OY378" s="227"/>
      <c r="OZ378" s="227"/>
      <c r="PA378" s="227"/>
      <c r="PB378" s="227"/>
      <c r="PC378" s="227"/>
      <c r="PD378" s="227"/>
      <c r="PE378" s="227"/>
      <c r="PF378" s="227"/>
      <c r="PG378" s="227"/>
      <c r="PH378" s="227"/>
      <c r="PI378" s="227"/>
      <c r="PJ378" s="227"/>
      <c r="PK378" s="227"/>
      <c r="PL378" s="227"/>
      <c r="PM378" s="227"/>
      <c r="PN378" s="227"/>
      <c r="PO378" s="227"/>
      <c r="PP378" s="227"/>
      <c r="PQ378" s="227"/>
      <c r="PR378" s="227"/>
      <c r="PS378" s="227"/>
      <c r="PT378" s="227"/>
      <c r="PU378" s="227"/>
      <c r="PV378" s="227"/>
      <c r="PW378" s="227"/>
      <c r="PX378" s="227"/>
      <c r="PY378" s="227"/>
      <c r="PZ378" s="227"/>
      <c r="QA378" s="227"/>
      <c r="QB378" s="227"/>
      <c r="QC378" s="227"/>
      <c r="QD378" s="227"/>
      <c r="QE378" s="227"/>
      <c r="QF378" s="227"/>
      <c r="QG378" s="227"/>
      <c r="QH378" s="227"/>
      <c r="QI378" s="227"/>
      <c r="QJ378" s="227"/>
      <c r="QK378" s="227"/>
      <c r="QL378" s="227"/>
      <c r="QM378" s="227"/>
      <c r="QN378" s="227"/>
      <c r="QO378" s="227"/>
      <c r="QP378" s="227"/>
      <c r="QQ378" s="227"/>
      <c r="QR378" s="227"/>
      <c r="QS378" s="227"/>
      <c r="QT378" s="227"/>
      <c r="QU378" s="227"/>
      <c r="QV378" s="227"/>
      <c r="QW378" s="227"/>
      <c r="QX378" s="227"/>
      <c r="QY378" s="227"/>
      <c r="QZ378" s="227"/>
      <c r="RA378" s="227"/>
      <c r="RB378" s="227"/>
      <c r="RC378" s="227"/>
      <c r="RD378" s="227"/>
      <c r="RE378" s="227"/>
      <c r="RF378" s="227"/>
      <c r="RG378" s="227"/>
      <c r="RH378" s="227"/>
      <c r="RI378" s="227"/>
      <c r="RJ378" s="227"/>
      <c r="RK378" s="227"/>
      <c r="RL378" s="227"/>
      <c r="RM378" s="227"/>
      <c r="RN378" s="227"/>
      <c r="RO378" s="227"/>
      <c r="RP378" s="227"/>
      <c r="RQ378" s="227"/>
      <c r="RR378" s="227"/>
      <c r="RS378" s="227"/>
      <c r="RT378" s="227"/>
      <c r="RU378" s="227"/>
      <c r="RV378" s="227"/>
      <c r="RW378" s="227"/>
      <c r="RX378" s="227"/>
      <c r="RY378" s="227"/>
      <c r="RZ378" s="227"/>
      <c r="SA378" s="227"/>
      <c r="SB378" s="227"/>
      <c r="SC378" s="227"/>
      <c r="SD378" s="227"/>
      <c r="SE378" s="227"/>
      <c r="SF378" s="227"/>
      <c r="SG378" s="227"/>
      <c r="SH378" s="227"/>
      <c r="SI378" s="227"/>
      <c r="SJ378" s="227"/>
      <c r="SK378" s="227"/>
      <c r="SL378" s="227"/>
      <c r="SM378" s="227"/>
      <c r="SN378" s="227"/>
      <c r="SO378" s="227"/>
      <c r="SP378" s="227"/>
      <c r="SQ378" s="227"/>
      <c r="SR378" s="227"/>
      <c r="SS378" s="227"/>
      <c r="ST378" s="227"/>
      <c r="SU378" s="227"/>
      <c r="SV378" s="227"/>
      <c r="SW378" s="227"/>
      <c r="SX378" s="227"/>
      <c r="SY378" s="227"/>
      <c r="SZ378" s="227"/>
      <c r="TA378" s="227"/>
      <c r="TB378" s="227"/>
      <c r="TC378" s="227"/>
      <c r="TD378" s="227"/>
      <c r="TE378" s="227"/>
      <c r="TF378" s="227"/>
      <c r="TG378" s="227"/>
      <c r="TH378" s="227"/>
      <c r="TI378" s="227"/>
      <c r="TJ378" s="227"/>
      <c r="TK378" s="227"/>
      <c r="TL378" s="227"/>
      <c r="TM378" s="227"/>
      <c r="TN378" s="227"/>
      <c r="TO378" s="227"/>
      <c r="TP378" s="227"/>
      <c r="TQ378" s="227"/>
      <c r="TR378" s="227"/>
      <c r="TS378" s="227"/>
      <c r="TT378" s="227"/>
      <c r="TU378" s="227"/>
      <c r="TV378" s="227"/>
      <c r="TW378" s="227"/>
      <c r="TX378" s="227"/>
      <c r="TY378" s="227"/>
      <c r="TZ378" s="227"/>
      <c r="UA378" s="227"/>
      <c r="UB378" s="227"/>
      <c r="UC378" s="227"/>
      <c r="UD378" s="227"/>
      <c r="UE378" s="227"/>
      <c r="UF378" s="227"/>
      <c r="UG378" s="227"/>
      <c r="UH378" s="227"/>
      <c r="UI378" s="227"/>
      <c r="UJ378" s="227"/>
      <c r="UK378" s="227"/>
      <c r="UL378" s="227"/>
      <c r="UM378" s="227"/>
      <c r="UN378" s="227"/>
      <c r="UO378" s="227"/>
      <c r="UP378" s="227"/>
      <c r="UQ378" s="227"/>
      <c r="UR378" s="227"/>
      <c r="US378" s="227"/>
      <c r="UT378" s="227"/>
      <c r="UU378" s="227"/>
      <c r="UV378" s="227"/>
      <c r="UW378" s="227"/>
      <c r="UX378" s="227"/>
      <c r="UY378" s="227"/>
      <c r="UZ378" s="227"/>
      <c r="VA378" s="227"/>
      <c r="VB378" s="227"/>
      <c r="VC378" s="227"/>
      <c r="VD378" s="227"/>
      <c r="VE378" s="227"/>
      <c r="VF378" s="227"/>
      <c r="VG378" s="227"/>
      <c r="VH378" s="227"/>
      <c r="VI378" s="227"/>
      <c r="VJ378" s="227"/>
      <c r="VK378" s="227"/>
      <c r="VL378" s="227"/>
      <c r="VM378" s="227"/>
      <c r="VN378" s="227"/>
      <c r="VO378" s="227"/>
      <c r="VP378" s="227"/>
      <c r="VQ378" s="227"/>
      <c r="VR378" s="227"/>
      <c r="VS378" s="227"/>
      <c r="VT378" s="227"/>
      <c r="VU378" s="227"/>
      <c r="VV378" s="227"/>
      <c r="VW378" s="227"/>
      <c r="VX378" s="227"/>
      <c r="VY378" s="227"/>
      <c r="VZ378" s="227"/>
      <c r="WA378" s="227"/>
      <c r="WB378" s="227"/>
      <c r="WC378" s="227"/>
      <c r="WD378" s="227"/>
      <c r="WE378" s="227"/>
      <c r="WF378" s="227"/>
      <c r="WG378" s="227"/>
      <c r="WH378" s="227"/>
      <c r="WI378" s="227"/>
      <c r="WJ378" s="227"/>
      <c r="WK378" s="227"/>
      <c r="WL378" s="227"/>
      <c r="WM378" s="227"/>
      <c r="WN378" s="227"/>
      <c r="WO378" s="227"/>
      <c r="WP378" s="227"/>
      <c r="WQ378" s="227"/>
      <c r="WR378" s="227"/>
      <c r="WS378" s="227"/>
      <c r="WT378" s="227"/>
      <c r="WU378" s="227"/>
      <c r="WV378" s="227"/>
      <c r="WW378" s="227"/>
      <c r="WX378" s="227"/>
      <c r="WY378" s="227"/>
      <c r="WZ378" s="227"/>
      <c r="XA378" s="227"/>
      <c r="XB378" s="227"/>
      <c r="XC378" s="227"/>
      <c r="XD378" s="227"/>
      <c r="XE378" s="227"/>
      <c r="XF378" s="227"/>
      <c r="XG378" s="227"/>
      <c r="XH378" s="227"/>
      <c r="XI378" s="227"/>
      <c r="XJ378" s="227"/>
      <c r="XK378" s="227"/>
      <c r="XL378" s="227"/>
      <c r="XM378" s="227"/>
      <c r="XN378" s="227"/>
      <c r="XO378" s="227"/>
      <c r="XP378" s="227"/>
      <c r="XQ378" s="227"/>
      <c r="XR378" s="227"/>
      <c r="XS378" s="227"/>
      <c r="XT378" s="227"/>
      <c r="XU378" s="227"/>
      <c r="XV378" s="227"/>
      <c r="XW378" s="227"/>
      <c r="XX378" s="227"/>
      <c r="XY378" s="227"/>
      <c r="XZ378" s="227"/>
      <c r="YA378" s="227"/>
      <c r="YB378" s="227"/>
      <c r="YC378" s="227"/>
      <c r="YD378" s="227"/>
      <c r="YE378" s="227"/>
      <c r="YF378" s="227"/>
      <c r="YG378" s="227"/>
      <c r="YH378" s="227"/>
      <c r="YI378" s="227"/>
      <c r="YJ378" s="227"/>
      <c r="YK378" s="227"/>
      <c r="YL378" s="227"/>
      <c r="YM378" s="227"/>
      <c r="YN378" s="227"/>
      <c r="YO378" s="227"/>
      <c r="YP378" s="227"/>
      <c r="YQ378" s="227"/>
      <c r="YR378" s="227"/>
      <c r="YS378" s="227"/>
      <c r="YT378" s="227"/>
      <c r="YU378" s="227"/>
      <c r="YV378" s="227"/>
      <c r="YW378" s="227"/>
      <c r="YX378" s="227"/>
      <c r="YY378" s="227"/>
      <c r="YZ378" s="227"/>
      <c r="ZA378" s="227"/>
      <c r="ZB378" s="227"/>
      <c r="ZC378" s="227"/>
      <c r="ZD378" s="227"/>
      <c r="ZE378" s="227"/>
      <c r="ZF378" s="227"/>
      <c r="ZG378" s="227"/>
      <c r="ZH378" s="227"/>
      <c r="ZI378" s="227"/>
      <c r="ZJ378" s="227"/>
      <c r="ZK378" s="227"/>
      <c r="ZL378" s="227"/>
      <c r="ZM378" s="227"/>
      <c r="ZN378" s="227"/>
      <c r="ZO378" s="227"/>
      <c r="ZP378" s="227"/>
      <c r="ZQ378" s="227"/>
      <c r="ZR378" s="227"/>
      <c r="ZS378" s="227"/>
      <c r="ZT378" s="227"/>
      <c r="ZU378" s="227"/>
      <c r="ZV378" s="227"/>
      <c r="ZW378" s="227"/>
      <c r="ZX378" s="227"/>
      <c r="ZY378" s="227"/>
      <c r="ZZ378" s="227"/>
      <c r="AAA378" s="227"/>
      <c r="AAB378" s="227"/>
      <c r="AAC378" s="227"/>
      <c r="AAD378" s="227"/>
      <c r="AAE378" s="227"/>
      <c r="AAF378" s="227"/>
      <c r="AAG378" s="227"/>
      <c r="AAH378" s="227"/>
      <c r="AAI378" s="227"/>
      <c r="AAJ378" s="227"/>
      <c r="AAK378" s="227"/>
      <c r="AAL378" s="227"/>
      <c r="AAM378" s="227"/>
      <c r="AAN378" s="227"/>
      <c r="AAO378" s="227"/>
      <c r="AAP378" s="227"/>
      <c r="AAQ378" s="227"/>
      <c r="AAR378" s="227"/>
      <c r="AAS378" s="227"/>
      <c r="AAT378" s="227"/>
      <c r="AAU378" s="227"/>
      <c r="AAV378" s="227"/>
      <c r="AAW378" s="227"/>
      <c r="AAX378" s="227"/>
      <c r="AAY378" s="227"/>
      <c r="AAZ378" s="227"/>
      <c r="ABA378" s="227"/>
      <c r="ABB378" s="227"/>
      <c r="ABC378" s="227"/>
      <c r="ABD378" s="227"/>
      <c r="ABE378" s="227"/>
      <c r="ABF378" s="227"/>
      <c r="ABG378" s="227"/>
      <c r="ABH378" s="227"/>
      <c r="ABI378" s="227"/>
      <c r="ABJ378" s="227"/>
      <c r="ABK378" s="227"/>
      <c r="ABL378" s="227"/>
      <c r="ABM378" s="227"/>
      <c r="ABN378" s="227"/>
      <c r="ABO378" s="227"/>
      <c r="ABP378" s="227"/>
      <c r="ABQ378" s="227"/>
      <c r="ABR378" s="227"/>
      <c r="ABS378" s="227"/>
      <c r="ABT378" s="227"/>
      <c r="ABU378" s="227"/>
      <c r="ABV378" s="227"/>
      <c r="ABW378" s="227"/>
      <c r="ABX378" s="227"/>
      <c r="ABY378" s="227"/>
      <c r="ABZ378" s="227"/>
      <c r="ACA378" s="227"/>
      <c r="ACB378" s="227"/>
      <c r="ACC378" s="227"/>
      <c r="ACD378" s="227"/>
      <c r="ACE378" s="227"/>
      <c r="ACF378" s="227"/>
      <c r="ACG378" s="227"/>
      <c r="ACH378" s="227"/>
      <c r="ACI378" s="227"/>
      <c r="ACJ378" s="227"/>
      <c r="ACK378" s="227"/>
      <c r="ACL378" s="227"/>
      <c r="ACM378" s="227"/>
      <c r="ACN378" s="227"/>
      <c r="ACO378" s="227"/>
      <c r="ACP378" s="227"/>
      <c r="ACQ378" s="227"/>
      <c r="ACR378" s="227"/>
      <c r="ACS378" s="227"/>
      <c r="ACT378" s="227"/>
      <c r="ACU378" s="227"/>
      <c r="ACV378" s="227"/>
      <c r="ACW378" s="227"/>
      <c r="ACX378" s="227"/>
      <c r="ACY378" s="227"/>
      <c r="ACZ378" s="227"/>
      <c r="ADA378" s="227"/>
      <c r="ADB378" s="227"/>
      <c r="ADC378" s="227"/>
      <c r="ADD378" s="227"/>
      <c r="ADE378" s="227"/>
      <c r="ADF378" s="227"/>
      <c r="ADG378" s="227"/>
      <c r="ADH378" s="227"/>
      <c r="ADI378" s="227"/>
      <c r="ADJ378" s="227"/>
      <c r="ADK378" s="227"/>
      <c r="ADL378" s="227"/>
      <c r="ADM378" s="227"/>
      <c r="ADN378" s="227"/>
      <c r="ADO378" s="227"/>
      <c r="ADP378" s="227"/>
      <c r="ADQ378" s="227"/>
      <c r="ADR378" s="227"/>
      <c r="ADS378" s="227"/>
      <c r="ADT378" s="227"/>
      <c r="ADU378" s="227"/>
      <c r="ADV378" s="227"/>
      <c r="ADW378" s="227"/>
      <c r="ADX378" s="227"/>
      <c r="ADY378" s="227"/>
      <c r="ADZ378" s="227"/>
      <c r="AEA378" s="227"/>
      <c r="AEB378" s="227"/>
      <c r="AEC378" s="227"/>
      <c r="AED378" s="227"/>
      <c r="AEE378" s="227"/>
      <c r="AEF378" s="227"/>
      <c r="AEG378" s="227"/>
      <c r="AEH378" s="227"/>
      <c r="AEI378" s="227"/>
      <c r="AEJ378" s="227"/>
      <c r="AEK378" s="227"/>
      <c r="AEL378" s="227"/>
      <c r="AEM378" s="227"/>
      <c r="AEN378" s="227"/>
      <c r="AEO378" s="227"/>
      <c r="AEP378" s="227"/>
      <c r="AEQ378" s="227"/>
      <c r="AER378" s="227"/>
      <c r="AES378" s="227"/>
      <c r="AET378" s="227"/>
      <c r="AEU378" s="227"/>
      <c r="AEV378" s="227"/>
      <c r="AEW378" s="227"/>
      <c r="AEX378" s="227"/>
      <c r="AEY378" s="227"/>
      <c r="AEZ378" s="227"/>
      <c r="AFA378" s="227"/>
      <c r="AFB378" s="227"/>
      <c r="AFC378" s="227"/>
      <c r="AFD378" s="227"/>
      <c r="AFE378" s="227"/>
      <c r="AFF378" s="227"/>
      <c r="AFG378" s="227"/>
      <c r="AFH378" s="227"/>
      <c r="AFI378" s="227"/>
      <c r="AFJ378" s="227"/>
      <c r="AFK378" s="227"/>
      <c r="AFL378" s="227"/>
      <c r="AFM378" s="227"/>
      <c r="AFN378" s="227"/>
      <c r="AFO378" s="227"/>
      <c r="AFP378" s="227"/>
      <c r="AFQ378" s="227"/>
      <c r="AFR378" s="227"/>
      <c r="AFS378" s="227"/>
      <c r="AFT378" s="227"/>
      <c r="AFU378" s="227"/>
      <c r="AFV378" s="227"/>
      <c r="AFW378" s="227"/>
      <c r="AFX378" s="227"/>
      <c r="AFY378" s="227"/>
      <c r="AFZ378" s="227"/>
      <c r="AGA378" s="227"/>
      <c r="AGB378" s="227"/>
      <c r="AGC378" s="227"/>
      <c r="AGD378" s="227"/>
      <c r="AGE378" s="227"/>
      <c r="AGF378" s="227"/>
      <c r="AGG378" s="227"/>
      <c r="AGH378" s="227"/>
      <c r="AGI378" s="227"/>
      <c r="AGJ378" s="227"/>
      <c r="AGK378" s="227"/>
      <c r="AGL378" s="227"/>
      <c r="AGM378" s="227"/>
      <c r="AGN378" s="227"/>
      <c r="AGO378" s="227"/>
      <c r="AGP378" s="227"/>
      <c r="AGQ378" s="227"/>
      <c r="AGR378" s="227"/>
      <c r="AGS378" s="227"/>
      <c r="AGT378" s="227"/>
      <c r="AGU378" s="227"/>
      <c r="AGV378" s="227"/>
      <c r="AGW378" s="227"/>
      <c r="AGX378" s="227"/>
      <c r="AGY378" s="227"/>
      <c r="AGZ378" s="227"/>
      <c r="AHA378" s="227"/>
      <c r="AHB378" s="227"/>
      <c r="AHC378" s="227"/>
      <c r="AHD378" s="227"/>
      <c r="AHE378" s="227"/>
      <c r="AHF378" s="227"/>
      <c r="AHG378" s="227"/>
      <c r="AHH378" s="227"/>
      <c r="AHI378" s="227"/>
      <c r="AHJ378" s="227"/>
      <c r="AHK378" s="227"/>
      <c r="AHL378" s="227"/>
      <c r="AHM378" s="227"/>
      <c r="AHN378" s="227"/>
      <c r="AHO378" s="227"/>
      <c r="AHP378" s="227"/>
      <c r="AHQ378" s="227"/>
      <c r="AHR378" s="227"/>
      <c r="AHS378" s="227"/>
      <c r="AHT378" s="227"/>
      <c r="AHU378" s="227"/>
      <c r="AHV378" s="227"/>
      <c r="AHW378" s="227"/>
      <c r="AHX378" s="227"/>
      <c r="AHY378" s="227"/>
      <c r="AHZ378" s="227"/>
      <c r="AIA378" s="227"/>
      <c r="AIB378" s="227"/>
      <c r="AIC378" s="227"/>
      <c r="AID378" s="227"/>
      <c r="AIE378" s="227"/>
      <c r="AIF378" s="227"/>
      <c r="AIG378" s="227"/>
      <c r="AIH378" s="227"/>
      <c r="AII378" s="227"/>
      <c r="AIJ378" s="227"/>
      <c r="AIK378" s="227"/>
      <c r="AIL378" s="227"/>
      <c r="AIM378" s="227"/>
      <c r="AIN378" s="227"/>
      <c r="AIO378" s="227"/>
      <c r="AIP378" s="227"/>
      <c r="AIQ378" s="227"/>
      <c r="AIR378" s="227"/>
      <c r="AIS378" s="227"/>
      <c r="AIT378" s="227"/>
      <c r="AIU378" s="227"/>
      <c r="AIV378" s="227"/>
      <c r="AIW378" s="227"/>
      <c r="AIX378" s="227"/>
      <c r="AIY378" s="227"/>
      <c r="AIZ378" s="227"/>
      <c r="AJA378" s="227"/>
      <c r="AJB378" s="227"/>
      <c r="AJC378" s="227"/>
      <c r="AJD378" s="227"/>
      <c r="AJE378" s="227"/>
      <c r="AJF378" s="227"/>
      <c r="AJG378" s="227"/>
      <c r="AJH378" s="227"/>
      <c r="AJI378" s="227"/>
      <c r="AJJ378" s="227"/>
      <c r="AJK378" s="227"/>
      <c r="AJL378" s="227"/>
      <c r="AJM378" s="227"/>
      <c r="AJN378" s="227"/>
      <c r="AJO378" s="227"/>
      <c r="AJP378" s="227"/>
      <c r="AJQ378" s="227"/>
      <c r="AJR378" s="227"/>
      <c r="AJS378" s="227"/>
      <c r="AJT378" s="227"/>
      <c r="AJU378" s="227"/>
      <c r="AJV378" s="227"/>
      <c r="AJW378" s="227"/>
      <c r="AJX378" s="227"/>
      <c r="AJY378" s="227"/>
      <c r="AJZ378" s="227"/>
      <c r="AKA378" s="227"/>
      <c r="AKB378" s="227"/>
      <c r="AKC378" s="227"/>
      <c r="AKD378" s="227"/>
      <c r="AKE378" s="227"/>
      <c r="AKF378" s="227"/>
      <c r="AKG378" s="227"/>
      <c r="AKH378" s="227"/>
      <c r="AKI378" s="227"/>
      <c r="AKJ378" s="227"/>
      <c r="AKK378" s="227"/>
      <c r="AKL378" s="227"/>
      <c r="AKM378" s="227"/>
      <c r="AKN378" s="227"/>
      <c r="AKO378" s="227"/>
      <c r="AKP378" s="227"/>
      <c r="AKQ378" s="227"/>
      <c r="AKR378" s="227"/>
      <c r="AKS378" s="227"/>
      <c r="AKT378" s="227"/>
      <c r="AKU378" s="227"/>
      <c r="AKV378" s="227"/>
      <c r="AKW378" s="227"/>
      <c r="AKX378" s="227"/>
      <c r="AKY378" s="227"/>
      <c r="AKZ378" s="227"/>
      <c r="ALA378" s="227"/>
      <c r="ALB378" s="227"/>
      <c r="ALC378" s="227"/>
      <c r="ALD378" s="227"/>
      <c r="ALE378" s="227"/>
      <c r="ALF378" s="227"/>
      <c r="ALG378" s="227"/>
      <c r="ALH378" s="227"/>
      <c r="ALI378" s="227"/>
      <c r="ALJ378" s="227"/>
      <c r="ALK378" s="227"/>
      <c r="ALL378" s="227"/>
      <c r="ALM378" s="227"/>
      <c r="ALN378" s="227"/>
      <c r="ALO378" s="227"/>
      <c r="ALP378" s="227"/>
      <c r="ALQ378" s="227"/>
      <c r="ALR378" s="227"/>
      <c r="ALS378" s="227"/>
      <c r="ALT378" s="227"/>
      <c r="ALU378" s="227"/>
      <c r="ALV378" s="227"/>
      <c r="ALW378" s="227"/>
      <c r="ALX378" s="227"/>
      <c r="ALY378" s="227"/>
      <c r="ALZ378" s="227"/>
      <c r="AMA378" s="227"/>
      <c r="AMB378" s="227"/>
      <c r="AMC378" s="227"/>
      <c r="AMD378" s="227"/>
      <c r="AME378" s="227"/>
      <c r="AMF378" s="227"/>
      <c r="AMG378" s="227"/>
      <c r="AMH378" s="227"/>
      <c r="AMI378" s="227"/>
      <c r="AMJ378" s="227"/>
      <c r="AMK378" s="227"/>
      <c r="AML378" s="227"/>
      <c r="AMM378" s="227"/>
      <c r="AMN378" s="227"/>
      <c r="AMO378" s="227"/>
      <c r="AMP378" s="227"/>
      <c r="AMQ378" s="227"/>
      <c r="AMR378" s="227"/>
      <c r="AMS378" s="227"/>
      <c r="AMT378" s="227"/>
      <c r="AMU378" s="227"/>
      <c r="AMV378" s="227"/>
      <c r="AMW378" s="227"/>
      <c r="AMX378" s="227"/>
    </row>
    <row r="379" spans="1:1038" s="308" customFormat="1" ht="18" customHeight="1">
      <c r="A379" s="301" t="s">
        <v>1819</v>
      </c>
      <c r="B379" s="302" t="s">
        <v>1647</v>
      </c>
      <c r="C379" s="228"/>
      <c r="D379" s="303" t="s">
        <v>1279</v>
      </c>
      <c r="E379" s="228">
        <v>59</v>
      </c>
      <c r="F379" s="228">
        <v>3</v>
      </c>
      <c r="G379" s="304" t="str">
        <f t="shared" si="87"/>
        <v>59-3</v>
      </c>
      <c r="H379" s="228">
        <v>0</v>
      </c>
      <c r="I379" s="228">
        <v>80</v>
      </c>
      <c r="J379" s="226"/>
      <c r="K379" s="545" t="b">
        <f>IF(I380=1,IF(((VLOOKUP($G379,[1]Depth_Lookup!#REF!,9,FALSE))-(H379/100))=0,"Good",IF(((VLOOKUP($G379,[1]Depth_Lookup!$A$3:$J$550,9,FALSE))-(H379/100))&gt;0,"Too Short","Too Long")))</f>
        <v>0</v>
      </c>
      <c r="L379" s="171">
        <f>(VLOOKUP($G379,Depth_Lookup!$A$3:$J$410,10,FALSE))+(H379/100)</f>
        <v>142.34</v>
      </c>
      <c r="M379" s="171">
        <f>(VLOOKUP($G379,Depth_Lookup!$A$3:$J$410,10,FALSE))+(I379/100)</f>
        <v>143.14000000000001</v>
      </c>
      <c r="N379" s="231" t="s">
        <v>1858</v>
      </c>
      <c r="O379" s="228">
        <v>2</v>
      </c>
      <c r="P379" s="228" t="s">
        <v>853</v>
      </c>
      <c r="Q379" s="228" t="s">
        <v>125</v>
      </c>
      <c r="R379" s="304" t="str">
        <f t="shared" si="101"/>
        <v>SerpentinizedHarzburgite</v>
      </c>
      <c r="S379" s="228" t="s">
        <v>700</v>
      </c>
      <c r="T379" s="228" t="s">
        <v>700</v>
      </c>
      <c r="U379" s="228"/>
      <c r="V379" s="228"/>
      <c r="W379" s="228" t="s">
        <v>102</v>
      </c>
      <c r="X379" s="305">
        <f>VLOOKUP(W379,[2]definitions_list_lookup!$A$13:$B$19,2,0)</f>
        <v>5</v>
      </c>
      <c r="Y379" s="228" t="s">
        <v>90</v>
      </c>
      <c r="Z379" s="228" t="s">
        <v>91</v>
      </c>
      <c r="AA379" s="228"/>
      <c r="AB379" s="228"/>
      <c r="AC379" s="228"/>
      <c r="AD379" s="228"/>
      <c r="AE379" s="234"/>
      <c r="AF379" s="304" t="e">
        <f>VLOOKUP(AE379,[2]definitions_list_mag!$V$12:$W$15,2,0)</f>
        <v>#N/A</v>
      </c>
      <c r="AG379" s="241"/>
      <c r="AH379" s="228"/>
      <c r="AI379" s="244">
        <f t="shared" si="102"/>
        <v>66</v>
      </c>
      <c r="AJ379" s="228"/>
      <c r="AK379" s="228"/>
      <c r="AL379" s="228"/>
      <c r="AM379" s="228"/>
      <c r="AN379" s="228"/>
      <c r="AO379" s="244"/>
      <c r="AP379" s="228"/>
      <c r="AQ379" s="228"/>
      <c r="AR379" s="228"/>
      <c r="AS379" s="228"/>
      <c r="AT379" s="228"/>
      <c r="AU379" s="244">
        <v>3</v>
      </c>
      <c r="AV379" s="228">
        <v>2</v>
      </c>
      <c r="AW379" s="228">
        <v>1</v>
      </c>
      <c r="AX379" s="228" t="s">
        <v>110</v>
      </c>
      <c r="AY379" s="228" t="s">
        <v>103</v>
      </c>
      <c r="AZ379" s="228"/>
      <c r="BA379" s="244">
        <v>30</v>
      </c>
      <c r="BB379" s="228">
        <v>7</v>
      </c>
      <c r="BC379" s="228">
        <v>4</v>
      </c>
      <c r="BD379" s="228" t="s">
        <v>110</v>
      </c>
      <c r="BE379" s="228" t="s">
        <v>103</v>
      </c>
      <c r="BF379" s="228"/>
      <c r="BG379" s="244"/>
      <c r="BH379" s="228"/>
      <c r="BI379" s="228"/>
      <c r="BJ379" s="228"/>
      <c r="BK379" s="228"/>
      <c r="BL379" s="228"/>
      <c r="BM379" s="244">
        <v>1</v>
      </c>
      <c r="BN379" s="228">
        <v>1</v>
      </c>
      <c r="BO379" s="228">
        <v>0.5</v>
      </c>
      <c r="BP379" s="228"/>
      <c r="BQ379" s="228"/>
      <c r="BR379" s="228"/>
      <c r="BS379" s="228"/>
      <c r="BT379" s="228"/>
      <c r="BU379" s="228"/>
      <c r="BV379" s="228"/>
      <c r="BW379" s="228"/>
      <c r="BX379" s="228"/>
      <c r="BY379" s="244"/>
      <c r="BZ379" s="228"/>
      <c r="CA379" s="228"/>
      <c r="CB379" s="228"/>
      <c r="CC379" s="228"/>
      <c r="CD379" s="228"/>
      <c r="CE379" s="228"/>
      <c r="CF379" s="310">
        <f t="shared" si="103"/>
        <v>100</v>
      </c>
      <c r="CG379" s="245"/>
      <c r="CH379" s="246" t="s">
        <v>1329</v>
      </c>
      <c r="CI379" s="246">
        <v>90</v>
      </c>
      <c r="CJ379" s="246" t="s">
        <v>514</v>
      </c>
      <c r="CK379" s="247"/>
      <c r="CL379" s="248"/>
      <c r="CM379" s="248"/>
      <c r="CN379" s="248"/>
      <c r="CO379" s="248"/>
      <c r="CP379" s="248"/>
      <c r="CQ379" s="248"/>
      <c r="CR379" s="248"/>
      <c r="CS379" s="248"/>
      <c r="CT379" s="248"/>
      <c r="CU379" s="248"/>
      <c r="CV379" s="248"/>
      <c r="CW379" s="248"/>
      <c r="CX379" s="248"/>
      <c r="CY379" s="248"/>
      <c r="CZ379" s="248"/>
      <c r="DA379" s="248"/>
      <c r="DB379" s="248">
        <v>75</v>
      </c>
      <c r="DC379" s="244">
        <v>25</v>
      </c>
      <c r="DD379" s="248"/>
      <c r="DE379" s="248"/>
      <c r="DF379" s="248"/>
      <c r="DG379" s="248"/>
      <c r="DH379" s="248"/>
      <c r="DI379" s="248"/>
      <c r="DJ379" s="248"/>
      <c r="DK379" s="306">
        <f t="shared" si="104"/>
        <v>100</v>
      </c>
      <c r="DL379" s="245"/>
      <c r="DM379" s="248"/>
      <c r="DN379" s="248"/>
      <c r="DO379" s="307"/>
      <c r="DQ379" s="245"/>
      <c r="DR379" s="307"/>
      <c r="DS379" s="245"/>
      <c r="DT379" s="262" t="s">
        <v>1859</v>
      </c>
      <c r="DU379" s="249"/>
      <c r="DV379" s="249"/>
      <c r="DW379" s="311" t="e">
        <f>VLOOKUP(P379,[2]definitions_list_lookup!$K$30:$L$54,2,0)</f>
        <v>#N/A</v>
      </c>
      <c r="DX379" s="268" t="s">
        <v>1405</v>
      </c>
      <c r="DY379" s="268" t="s">
        <v>1860</v>
      </c>
      <c r="DZ379" s="482"/>
      <c r="EA379" s="312"/>
      <c r="EB379" s="249"/>
      <c r="EC379" s="312"/>
      <c r="ED379" s="229" t="s">
        <v>2517</v>
      </c>
      <c r="EE379" s="313"/>
      <c r="EF379" s="314"/>
      <c r="EG379" s="313"/>
      <c r="EH379" s="315"/>
      <c r="EI379" s="316"/>
      <c r="EJ379" s="317"/>
      <c r="EK379" s="318"/>
      <c r="EL379" s="313"/>
      <c r="EM379" s="315"/>
      <c r="EN379" s="315"/>
      <c r="EO379" s="319"/>
      <c r="EP379" s="319"/>
      <c r="EQ379" s="319"/>
      <c r="ER379" s="319"/>
      <c r="ES379" s="319"/>
      <c r="ET379" s="319"/>
      <c r="EU379" s="319"/>
      <c r="EV379" s="320"/>
      <c r="EW379" s="320"/>
      <c r="EX379" s="320"/>
      <c r="EY379" s="320"/>
      <c r="EZ379" s="192" t="e">
        <f t="shared" si="88"/>
        <v>#DIV/0!</v>
      </c>
      <c r="FA379" s="192" t="e">
        <f t="shared" si="89"/>
        <v>#DIV/0!</v>
      </c>
      <c r="FB379" s="192" t="e">
        <f t="shared" si="90"/>
        <v>#DIV/0!</v>
      </c>
      <c r="FC379" s="192" t="e">
        <f t="shared" si="91"/>
        <v>#DIV/0!</v>
      </c>
      <c r="FD379" s="192" t="e">
        <f t="shared" si="92"/>
        <v>#DIV/0!</v>
      </c>
      <c r="FE379" s="193" t="e">
        <f t="shared" si="93"/>
        <v>#DIV/0!</v>
      </c>
      <c r="FF379" s="194" t="e">
        <f t="shared" si="94"/>
        <v>#DIV/0!</v>
      </c>
      <c r="FG379" s="319"/>
      <c r="FH379" s="315"/>
      <c r="FI379" s="778">
        <f t="shared" si="95"/>
        <v>0</v>
      </c>
      <c r="FJ379" s="779" t="e">
        <f t="shared" si="96"/>
        <v>#DIV/0!</v>
      </c>
      <c r="FK379" s="779" t="e">
        <f t="shared" si="97"/>
        <v>#DIV/0!</v>
      </c>
      <c r="FL379" s="780" t="e">
        <f t="shared" si="98"/>
        <v>#DIV/0!</v>
      </c>
      <c r="FM379" s="169" t="e">
        <f t="shared" si="99"/>
        <v>#DIV/0!</v>
      </c>
      <c r="FN379" s="783" t="e">
        <f t="shared" si="100"/>
        <v>#DIV/0!</v>
      </c>
      <c r="FO379" s="228"/>
      <c r="FP379" s="228"/>
      <c r="FQ379" s="228"/>
      <c r="FR379" s="228"/>
      <c r="FS379" s="228"/>
      <c r="FT379" s="228"/>
      <c r="FU379" s="228"/>
      <c r="FV379" s="228"/>
      <c r="FW379" s="228"/>
      <c r="FX379" s="228"/>
      <c r="FY379" s="228"/>
      <c r="FZ379" s="228"/>
      <c r="GA379" s="228"/>
      <c r="GB379" s="228"/>
      <c r="GC379" s="228"/>
      <c r="GD379" s="228"/>
      <c r="GE379" s="228"/>
      <c r="GF379" s="228"/>
      <c r="GG379" s="228"/>
      <c r="GH379" s="228"/>
      <c r="GI379" s="228"/>
      <c r="GJ379" s="228"/>
      <c r="GK379" s="228"/>
      <c r="GL379" s="228"/>
      <c r="GM379" s="228"/>
      <c r="GN379" s="228"/>
      <c r="GO379" s="228"/>
      <c r="GP379" s="228"/>
      <c r="GQ379" s="228"/>
      <c r="GR379" s="228"/>
      <c r="GS379" s="228"/>
      <c r="GT379" s="228"/>
      <c r="GU379" s="228"/>
      <c r="GV379" s="228"/>
      <c r="GW379" s="228"/>
      <c r="GX379" s="228"/>
      <c r="GY379" s="228"/>
      <c r="GZ379" s="228"/>
      <c r="HA379" s="228"/>
      <c r="HB379" s="228"/>
      <c r="HC379" s="228"/>
      <c r="HD379" s="228"/>
      <c r="HE379" s="228"/>
      <c r="HF379" s="228"/>
      <c r="HG379" s="228"/>
      <c r="HH379" s="228"/>
      <c r="HI379" s="228"/>
      <c r="HJ379" s="228"/>
      <c r="HK379" s="228"/>
      <c r="HL379" s="228"/>
      <c r="HM379" s="228"/>
      <c r="HN379" s="228"/>
      <c r="HO379" s="228"/>
      <c r="HP379" s="228"/>
      <c r="HQ379" s="228"/>
      <c r="HR379" s="228"/>
      <c r="HS379" s="228"/>
      <c r="HT379" s="228"/>
      <c r="HU379" s="228"/>
      <c r="HV379" s="228"/>
      <c r="HW379" s="228"/>
      <c r="HX379" s="228"/>
      <c r="HY379" s="228"/>
      <c r="HZ379" s="228"/>
      <c r="IA379" s="228"/>
      <c r="IB379" s="228"/>
      <c r="IC379" s="228"/>
      <c r="ID379" s="228"/>
      <c r="IE379" s="228"/>
      <c r="IF379" s="228"/>
      <c r="IG379" s="228"/>
      <c r="IH379" s="228"/>
      <c r="II379" s="228"/>
      <c r="IJ379" s="228"/>
      <c r="IK379" s="228"/>
      <c r="IL379" s="228"/>
      <c r="IM379" s="228"/>
      <c r="IN379" s="228"/>
      <c r="IO379" s="228"/>
      <c r="IP379" s="228"/>
      <c r="IQ379" s="228"/>
      <c r="IR379" s="228"/>
      <c r="IS379" s="228"/>
      <c r="IT379" s="228"/>
      <c r="IU379" s="228"/>
      <c r="IV379" s="228"/>
      <c r="IW379" s="228"/>
      <c r="IX379" s="228"/>
      <c r="IY379" s="228"/>
      <c r="IZ379" s="228"/>
      <c r="JA379" s="228"/>
      <c r="JB379" s="228"/>
      <c r="JC379" s="228"/>
      <c r="JD379" s="228"/>
      <c r="JE379" s="228"/>
      <c r="JF379" s="228"/>
      <c r="JG379" s="228"/>
      <c r="JH379" s="228"/>
      <c r="JI379" s="228"/>
      <c r="JJ379" s="228"/>
      <c r="JK379" s="228"/>
      <c r="JL379" s="228"/>
      <c r="JM379" s="228"/>
      <c r="JN379" s="228"/>
      <c r="JO379" s="228"/>
      <c r="JP379" s="228"/>
      <c r="JQ379" s="228"/>
      <c r="JR379" s="228"/>
      <c r="JS379" s="228"/>
      <c r="JT379" s="228"/>
      <c r="JU379" s="228"/>
      <c r="JV379" s="228"/>
      <c r="JW379" s="228"/>
      <c r="JX379" s="228"/>
      <c r="JY379" s="228"/>
      <c r="JZ379" s="228"/>
      <c r="KA379" s="228"/>
      <c r="KB379" s="228"/>
      <c r="KC379" s="228"/>
      <c r="KD379" s="228"/>
      <c r="KE379" s="228"/>
      <c r="KF379" s="228"/>
      <c r="KG379" s="228"/>
      <c r="KH379" s="228"/>
      <c r="KI379" s="228"/>
      <c r="KJ379" s="228"/>
      <c r="KK379" s="228"/>
      <c r="KL379" s="228"/>
      <c r="KM379" s="228"/>
      <c r="KN379" s="228"/>
      <c r="KO379" s="228"/>
      <c r="KP379" s="228"/>
      <c r="KQ379" s="228"/>
      <c r="KR379" s="228"/>
      <c r="KS379" s="228"/>
      <c r="KT379" s="228"/>
      <c r="KU379" s="228"/>
      <c r="KV379" s="228"/>
      <c r="KW379" s="228"/>
      <c r="KX379" s="228"/>
      <c r="KY379" s="228"/>
      <c r="KZ379" s="228"/>
      <c r="LA379" s="228"/>
      <c r="LB379" s="228"/>
      <c r="LC379" s="228"/>
      <c r="LD379" s="228"/>
      <c r="LE379" s="228"/>
      <c r="LF379" s="228"/>
      <c r="LG379" s="228"/>
      <c r="LH379" s="228"/>
      <c r="LI379" s="228"/>
      <c r="LJ379" s="228"/>
      <c r="LK379" s="228"/>
      <c r="LL379" s="228"/>
      <c r="LM379" s="228"/>
      <c r="LN379" s="228"/>
      <c r="LO379" s="228"/>
      <c r="LP379" s="228"/>
      <c r="LQ379" s="228"/>
      <c r="LR379" s="228"/>
      <c r="LS379" s="228"/>
      <c r="LT379" s="228"/>
      <c r="LU379" s="228"/>
      <c r="LV379" s="228"/>
      <c r="LW379" s="228"/>
      <c r="LX379" s="228"/>
      <c r="LY379" s="228"/>
      <c r="LZ379" s="228"/>
      <c r="MA379" s="228"/>
      <c r="MB379" s="228"/>
      <c r="MC379" s="228"/>
      <c r="MD379" s="228"/>
      <c r="ME379" s="228"/>
      <c r="MF379" s="228"/>
      <c r="MG379" s="228"/>
      <c r="MH379" s="228"/>
      <c r="MI379" s="228"/>
      <c r="MJ379" s="228"/>
      <c r="MK379" s="228"/>
      <c r="ML379" s="228"/>
      <c r="MM379" s="228"/>
      <c r="MN379" s="228"/>
      <c r="MO379" s="228"/>
      <c r="MP379" s="228"/>
      <c r="MQ379" s="228"/>
      <c r="MR379" s="228"/>
      <c r="MS379" s="228"/>
      <c r="MT379" s="228"/>
      <c r="MU379" s="228"/>
      <c r="MV379" s="228"/>
      <c r="MW379" s="228"/>
      <c r="MX379" s="228"/>
      <c r="MY379" s="228"/>
      <c r="MZ379" s="228"/>
      <c r="NA379" s="228"/>
      <c r="NB379" s="228"/>
      <c r="NC379" s="228"/>
      <c r="ND379" s="228"/>
      <c r="NE379" s="228"/>
      <c r="NF379" s="228"/>
      <c r="NG379" s="228"/>
      <c r="NH379" s="228"/>
      <c r="NI379" s="228"/>
      <c r="NJ379" s="228"/>
      <c r="NK379" s="228"/>
      <c r="NL379" s="228"/>
      <c r="NM379" s="228"/>
      <c r="NN379" s="228"/>
      <c r="NO379" s="228"/>
      <c r="NP379" s="228"/>
      <c r="NQ379" s="228"/>
      <c r="NR379" s="228"/>
      <c r="NS379" s="228"/>
      <c r="NT379" s="228"/>
      <c r="NU379" s="228"/>
      <c r="NV379" s="228"/>
      <c r="NW379" s="228"/>
      <c r="NX379" s="228"/>
      <c r="NY379" s="228"/>
      <c r="NZ379" s="228"/>
      <c r="OA379" s="228"/>
      <c r="OB379" s="228"/>
      <c r="OC379" s="228"/>
      <c r="OD379" s="228"/>
      <c r="OE379" s="228"/>
      <c r="OF379" s="228"/>
      <c r="OG379" s="228"/>
      <c r="OH379" s="228"/>
      <c r="OI379" s="228"/>
      <c r="OJ379" s="228"/>
      <c r="OK379" s="228"/>
      <c r="OL379" s="228"/>
      <c r="OM379" s="228"/>
      <c r="ON379" s="228"/>
      <c r="OO379" s="228"/>
      <c r="OP379" s="228"/>
      <c r="OQ379" s="228"/>
      <c r="OR379" s="228"/>
      <c r="OS379" s="228"/>
      <c r="OT379" s="228"/>
      <c r="OU379" s="228"/>
      <c r="OV379" s="228"/>
      <c r="OW379" s="228"/>
      <c r="OX379" s="228"/>
      <c r="OY379" s="228"/>
      <c r="OZ379" s="228"/>
      <c r="PA379" s="228"/>
      <c r="PB379" s="228"/>
      <c r="PC379" s="228"/>
      <c r="PD379" s="228"/>
      <c r="PE379" s="228"/>
      <c r="PF379" s="228"/>
      <c r="PG379" s="228"/>
      <c r="PH379" s="228"/>
      <c r="PI379" s="228"/>
      <c r="PJ379" s="228"/>
      <c r="PK379" s="228"/>
      <c r="PL379" s="228"/>
      <c r="PM379" s="228"/>
      <c r="PN379" s="228"/>
      <c r="PO379" s="228"/>
      <c r="PP379" s="228"/>
      <c r="PQ379" s="228"/>
      <c r="PR379" s="228"/>
      <c r="PS379" s="228"/>
      <c r="PT379" s="228"/>
      <c r="PU379" s="228"/>
      <c r="PV379" s="228"/>
      <c r="PW379" s="228"/>
      <c r="PX379" s="228"/>
      <c r="PY379" s="228"/>
      <c r="PZ379" s="228"/>
      <c r="QA379" s="228"/>
      <c r="QB379" s="228"/>
      <c r="QC379" s="228"/>
      <c r="QD379" s="228"/>
      <c r="QE379" s="228"/>
      <c r="QF379" s="228"/>
      <c r="QG379" s="228"/>
      <c r="QH379" s="228"/>
      <c r="QI379" s="228"/>
      <c r="QJ379" s="228"/>
      <c r="QK379" s="228"/>
      <c r="QL379" s="228"/>
      <c r="QM379" s="228"/>
      <c r="QN379" s="228"/>
      <c r="QO379" s="228"/>
      <c r="QP379" s="228"/>
      <c r="QQ379" s="228"/>
      <c r="QR379" s="228"/>
      <c r="QS379" s="228"/>
      <c r="QT379" s="228"/>
      <c r="QU379" s="228"/>
      <c r="QV379" s="228"/>
      <c r="QW379" s="228"/>
      <c r="QX379" s="228"/>
      <c r="QY379" s="228"/>
      <c r="QZ379" s="228"/>
      <c r="RA379" s="228"/>
      <c r="RB379" s="228"/>
      <c r="RC379" s="228"/>
      <c r="RD379" s="228"/>
      <c r="RE379" s="228"/>
      <c r="RF379" s="228"/>
      <c r="RG379" s="228"/>
      <c r="RH379" s="228"/>
      <c r="RI379" s="228"/>
      <c r="RJ379" s="228"/>
      <c r="RK379" s="228"/>
      <c r="RL379" s="228"/>
      <c r="RM379" s="228"/>
      <c r="RN379" s="228"/>
      <c r="RO379" s="228"/>
      <c r="RP379" s="228"/>
      <c r="RQ379" s="228"/>
      <c r="RR379" s="228"/>
      <c r="RS379" s="228"/>
      <c r="RT379" s="228"/>
      <c r="RU379" s="228"/>
      <c r="RV379" s="228"/>
      <c r="RW379" s="228"/>
      <c r="RX379" s="228"/>
      <c r="RY379" s="228"/>
      <c r="RZ379" s="228"/>
      <c r="SA379" s="228"/>
      <c r="SB379" s="228"/>
      <c r="SC379" s="228"/>
      <c r="SD379" s="228"/>
      <c r="SE379" s="228"/>
      <c r="SF379" s="228"/>
      <c r="SG379" s="228"/>
      <c r="SH379" s="228"/>
      <c r="SI379" s="228"/>
      <c r="SJ379" s="228"/>
      <c r="SK379" s="228"/>
      <c r="SL379" s="228"/>
      <c r="SM379" s="228"/>
      <c r="SN379" s="228"/>
      <c r="SO379" s="228"/>
      <c r="SP379" s="228"/>
      <c r="SQ379" s="228"/>
      <c r="SR379" s="228"/>
      <c r="SS379" s="228"/>
      <c r="ST379" s="228"/>
      <c r="SU379" s="228"/>
      <c r="SV379" s="228"/>
      <c r="SW379" s="228"/>
      <c r="SX379" s="228"/>
      <c r="SY379" s="228"/>
      <c r="SZ379" s="228"/>
      <c r="TA379" s="228"/>
      <c r="TB379" s="228"/>
      <c r="TC379" s="228"/>
      <c r="TD379" s="228"/>
      <c r="TE379" s="228"/>
      <c r="TF379" s="228"/>
      <c r="TG379" s="228"/>
      <c r="TH379" s="228"/>
      <c r="TI379" s="228"/>
      <c r="TJ379" s="228"/>
      <c r="TK379" s="228"/>
      <c r="TL379" s="228"/>
      <c r="TM379" s="228"/>
      <c r="TN379" s="228"/>
      <c r="TO379" s="228"/>
      <c r="TP379" s="228"/>
      <c r="TQ379" s="228"/>
      <c r="TR379" s="228"/>
      <c r="TS379" s="228"/>
      <c r="TT379" s="228"/>
      <c r="TU379" s="228"/>
      <c r="TV379" s="228"/>
      <c r="TW379" s="228"/>
      <c r="TX379" s="228"/>
      <c r="TY379" s="228"/>
      <c r="TZ379" s="228"/>
      <c r="UA379" s="228"/>
      <c r="UB379" s="228"/>
      <c r="UC379" s="228"/>
      <c r="UD379" s="228"/>
      <c r="UE379" s="228"/>
      <c r="UF379" s="228"/>
      <c r="UG379" s="228"/>
      <c r="UH379" s="228"/>
      <c r="UI379" s="228"/>
      <c r="UJ379" s="228"/>
      <c r="UK379" s="228"/>
      <c r="UL379" s="228"/>
      <c r="UM379" s="228"/>
      <c r="UN379" s="228"/>
      <c r="UO379" s="228"/>
      <c r="UP379" s="228"/>
      <c r="UQ379" s="228"/>
      <c r="UR379" s="228"/>
      <c r="US379" s="228"/>
      <c r="UT379" s="228"/>
      <c r="UU379" s="228"/>
      <c r="UV379" s="228"/>
      <c r="UW379" s="228"/>
      <c r="UX379" s="228"/>
      <c r="UY379" s="228"/>
      <c r="UZ379" s="228"/>
      <c r="VA379" s="228"/>
      <c r="VB379" s="228"/>
      <c r="VC379" s="228"/>
      <c r="VD379" s="228"/>
      <c r="VE379" s="228"/>
      <c r="VF379" s="228"/>
      <c r="VG379" s="228"/>
      <c r="VH379" s="228"/>
      <c r="VI379" s="228"/>
      <c r="VJ379" s="228"/>
      <c r="VK379" s="228"/>
      <c r="VL379" s="228"/>
      <c r="VM379" s="228"/>
      <c r="VN379" s="228"/>
      <c r="VO379" s="228"/>
      <c r="VP379" s="228"/>
      <c r="VQ379" s="228"/>
      <c r="VR379" s="228"/>
      <c r="VS379" s="228"/>
      <c r="VT379" s="228"/>
      <c r="VU379" s="228"/>
      <c r="VV379" s="228"/>
      <c r="VW379" s="228"/>
      <c r="VX379" s="228"/>
      <c r="VY379" s="228"/>
      <c r="VZ379" s="228"/>
      <c r="WA379" s="228"/>
      <c r="WB379" s="228"/>
      <c r="WC379" s="228"/>
      <c r="WD379" s="228"/>
      <c r="WE379" s="228"/>
      <c r="WF379" s="228"/>
      <c r="WG379" s="228"/>
      <c r="WH379" s="228"/>
      <c r="WI379" s="228"/>
      <c r="WJ379" s="228"/>
      <c r="WK379" s="228"/>
      <c r="WL379" s="228"/>
      <c r="WM379" s="228"/>
      <c r="WN379" s="228"/>
      <c r="WO379" s="228"/>
      <c r="WP379" s="228"/>
      <c r="WQ379" s="228"/>
      <c r="WR379" s="228"/>
      <c r="WS379" s="228"/>
      <c r="WT379" s="228"/>
      <c r="WU379" s="228"/>
      <c r="WV379" s="228"/>
      <c r="WW379" s="228"/>
      <c r="WX379" s="228"/>
      <c r="WY379" s="228"/>
      <c r="WZ379" s="228"/>
      <c r="XA379" s="228"/>
      <c r="XB379" s="228"/>
      <c r="XC379" s="228"/>
      <c r="XD379" s="228"/>
      <c r="XE379" s="228"/>
      <c r="XF379" s="228"/>
      <c r="XG379" s="228"/>
      <c r="XH379" s="228"/>
      <c r="XI379" s="228"/>
      <c r="XJ379" s="228"/>
      <c r="XK379" s="228"/>
      <c r="XL379" s="228"/>
      <c r="XM379" s="228"/>
      <c r="XN379" s="228"/>
      <c r="XO379" s="228"/>
      <c r="XP379" s="228"/>
      <c r="XQ379" s="228"/>
      <c r="XR379" s="228"/>
      <c r="XS379" s="228"/>
      <c r="XT379" s="228"/>
      <c r="XU379" s="228"/>
      <c r="XV379" s="228"/>
      <c r="XW379" s="228"/>
      <c r="XX379" s="228"/>
      <c r="XY379" s="228"/>
      <c r="XZ379" s="228"/>
      <c r="YA379" s="228"/>
      <c r="YB379" s="228"/>
      <c r="YC379" s="228"/>
      <c r="YD379" s="228"/>
      <c r="YE379" s="228"/>
      <c r="YF379" s="228"/>
      <c r="YG379" s="228"/>
      <c r="YH379" s="228"/>
      <c r="YI379" s="228"/>
      <c r="YJ379" s="228"/>
      <c r="YK379" s="228"/>
      <c r="YL379" s="228"/>
      <c r="YM379" s="228"/>
      <c r="YN379" s="228"/>
      <c r="YO379" s="228"/>
      <c r="YP379" s="228"/>
      <c r="YQ379" s="228"/>
      <c r="YR379" s="228"/>
      <c r="YS379" s="228"/>
      <c r="YT379" s="228"/>
      <c r="YU379" s="228"/>
      <c r="YV379" s="228"/>
      <c r="YW379" s="228"/>
      <c r="YX379" s="228"/>
      <c r="YY379" s="228"/>
      <c r="YZ379" s="228"/>
      <c r="ZA379" s="228"/>
      <c r="ZB379" s="228"/>
      <c r="ZC379" s="228"/>
      <c r="ZD379" s="228"/>
      <c r="ZE379" s="228"/>
      <c r="ZF379" s="228"/>
      <c r="ZG379" s="228"/>
      <c r="ZH379" s="228"/>
      <c r="ZI379" s="228"/>
      <c r="ZJ379" s="228"/>
      <c r="ZK379" s="228"/>
      <c r="ZL379" s="228"/>
      <c r="ZM379" s="228"/>
      <c r="ZN379" s="228"/>
      <c r="ZO379" s="228"/>
      <c r="ZP379" s="228"/>
      <c r="ZQ379" s="228"/>
      <c r="ZR379" s="228"/>
      <c r="ZS379" s="228"/>
      <c r="ZT379" s="228"/>
      <c r="ZU379" s="228"/>
      <c r="ZV379" s="228"/>
      <c r="ZW379" s="228"/>
      <c r="ZX379" s="228"/>
      <c r="ZY379" s="228"/>
      <c r="ZZ379" s="228"/>
      <c r="AAA379" s="228"/>
      <c r="AAB379" s="228"/>
      <c r="AAC379" s="228"/>
      <c r="AAD379" s="228"/>
      <c r="AAE379" s="228"/>
      <c r="AAF379" s="228"/>
      <c r="AAG379" s="228"/>
      <c r="AAH379" s="228"/>
      <c r="AAI379" s="228"/>
      <c r="AAJ379" s="228"/>
      <c r="AAK379" s="228"/>
      <c r="AAL379" s="228"/>
      <c r="AAM379" s="228"/>
      <c r="AAN379" s="228"/>
      <c r="AAO379" s="228"/>
      <c r="AAP379" s="228"/>
      <c r="AAQ379" s="228"/>
      <c r="AAR379" s="228"/>
      <c r="AAS379" s="228"/>
      <c r="AAT379" s="228"/>
      <c r="AAU379" s="228"/>
      <c r="AAV379" s="228"/>
      <c r="AAW379" s="228"/>
      <c r="AAX379" s="228"/>
      <c r="AAY379" s="228"/>
      <c r="AAZ379" s="228"/>
      <c r="ABA379" s="228"/>
      <c r="ABB379" s="228"/>
      <c r="ABC379" s="228"/>
      <c r="ABD379" s="228"/>
      <c r="ABE379" s="228"/>
      <c r="ABF379" s="228"/>
      <c r="ABG379" s="228"/>
      <c r="ABH379" s="228"/>
      <c r="ABI379" s="228"/>
      <c r="ABJ379" s="228"/>
      <c r="ABK379" s="228"/>
      <c r="ABL379" s="228"/>
      <c r="ABM379" s="228"/>
      <c r="ABN379" s="228"/>
      <c r="ABO379" s="228"/>
      <c r="ABP379" s="228"/>
      <c r="ABQ379" s="228"/>
      <c r="ABR379" s="228"/>
      <c r="ABS379" s="228"/>
      <c r="ABT379" s="228"/>
      <c r="ABU379" s="228"/>
      <c r="ABV379" s="228"/>
      <c r="ABW379" s="228"/>
      <c r="ABX379" s="228"/>
      <c r="ABY379" s="228"/>
      <c r="ABZ379" s="228"/>
      <c r="ACA379" s="228"/>
      <c r="ACB379" s="228"/>
      <c r="ACC379" s="228"/>
      <c r="ACD379" s="228"/>
      <c r="ACE379" s="228"/>
      <c r="ACF379" s="228"/>
      <c r="ACG379" s="228"/>
      <c r="ACH379" s="228"/>
      <c r="ACI379" s="228"/>
      <c r="ACJ379" s="228"/>
      <c r="ACK379" s="228"/>
      <c r="ACL379" s="228"/>
      <c r="ACM379" s="228"/>
      <c r="ACN379" s="228"/>
      <c r="ACO379" s="228"/>
      <c r="ACP379" s="228"/>
      <c r="ACQ379" s="228"/>
      <c r="ACR379" s="228"/>
      <c r="ACS379" s="228"/>
      <c r="ACT379" s="228"/>
      <c r="ACU379" s="228"/>
      <c r="ACV379" s="228"/>
      <c r="ACW379" s="228"/>
      <c r="ACX379" s="228"/>
      <c r="ACY379" s="228"/>
      <c r="ACZ379" s="228"/>
      <c r="ADA379" s="228"/>
      <c r="ADB379" s="228"/>
      <c r="ADC379" s="228"/>
      <c r="ADD379" s="228"/>
      <c r="ADE379" s="228"/>
      <c r="ADF379" s="228"/>
      <c r="ADG379" s="228"/>
      <c r="ADH379" s="228"/>
      <c r="ADI379" s="228"/>
      <c r="ADJ379" s="228"/>
      <c r="ADK379" s="228"/>
      <c r="ADL379" s="228"/>
      <c r="ADM379" s="228"/>
      <c r="ADN379" s="228"/>
      <c r="ADO379" s="228"/>
      <c r="ADP379" s="228"/>
      <c r="ADQ379" s="228"/>
      <c r="ADR379" s="228"/>
      <c r="ADS379" s="228"/>
      <c r="ADT379" s="228"/>
      <c r="ADU379" s="228"/>
      <c r="ADV379" s="228"/>
      <c r="ADW379" s="228"/>
      <c r="ADX379" s="228"/>
      <c r="ADY379" s="228"/>
      <c r="ADZ379" s="228"/>
      <c r="AEA379" s="228"/>
      <c r="AEB379" s="228"/>
      <c r="AEC379" s="228"/>
      <c r="AED379" s="228"/>
      <c r="AEE379" s="228"/>
      <c r="AEF379" s="228"/>
      <c r="AEG379" s="228"/>
      <c r="AEH379" s="228"/>
      <c r="AEI379" s="228"/>
      <c r="AEJ379" s="228"/>
      <c r="AEK379" s="228"/>
      <c r="AEL379" s="228"/>
      <c r="AEM379" s="228"/>
      <c r="AEN379" s="228"/>
      <c r="AEO379" s="228"/>
      <c r="AEP379" s="228"/>
      <c r="AEQ379" s="228"/>
      <c r="AER379" s="228"/>
      <c r="AES379" s="228"/>
      <c r="AET379" s="228"/>
      <c r="AEU379" s="228"/>
      <c r="AEV379" s="228"/>
      <c r="AEW379" s="228"/>
      <c r="AEX379" s="228"/>
      <c r="AEY379" s="228"/>
      <c r="AEZ379" s="228"/>
      <c r="AFA379" s="228"/>
      <c r="AFB379" s="228"/>
      <c r="AFC379" s="228"/>
      <c r="AFD379" s="228"/>
      <c r="AFE379" s="228"/>
      <c r="AFF379" s="228"/>
      <c r="AFG379" s="228"/>
      <c r="AFH379" s="228"/>
      <c r="AFI379" s="228"/>
      <c r="AFJ379" s="228"/>
      <c r="AFK379" s="228"/>
      <c r="AFL379" s="228"/>
      <c r="AFM379" s="228"/>
      <c r="AFN379" s="228"/>
      <c r="AFO379" s="228"/>
      <c r="AFP379" s="228"/>
      <c r="AFQ379" s="228"/>
      <c r="AFR379" s="228"/>
      <c r="AFS379" s="228"/>
      <c r="AFT379" s="228"/>
      <c r="AFU379" s="228"/>
      <c r="AFV379" s="228"/>
      <c r="AFW379" s="228"/>
      <c r="AFX379" s="228"/>
      <c r="AFY379" s="228"/>
      <c r="AFZ379" s="228"/>
      <c r="AGA379" s="228"/>
      <c r="AGB379" s="228"/>
      <c r="AGC379" s="228"/>
      <c r="AGD379" s="228"/>
      <c r="AGE379" s="228"/>
      <c r="AGF379" s="228"/>
      <c r="AGG379" s="228"/>
      <c r="AGH379" s="228"/>
      <c r="AGI379" s="228"/>
      <c r="AGJ379" s="228"/>
      <c r="AGK379" s="228"/>
      <c r="AGL379" s="228"/>
      <c r="AGM379" s="228"/>
      <c r="AGN379" s="228"/>
      <c r="AGO379" s="228"/>
      <c r="AGP379" s="228"/>
      <c r="AGQ379" s="228"/>
      <c r="AGR379" s="228"/>
      <c r="AGS379" s="228"/>
      <c r="AGT379" s="228"/>
      <c r="AGU379" s="228"/>
      <c r="AGV379" s="228"/>
      <c r="AGW379" s="228"/>
      <c r="AGX379" s="228"/>
      <c r="AGY379" s="228"/>
      <c r="AGZ379" s="228"/>
      <c r="AHA379" s="228"/>
      <c r="AHB379" s="228"/>
      <c r="AHC379" s="228"/>
      <c r="AHD379" s="228"/>
      <c r="AHE379" s="228"/>
      <c r="AHF379" s="228"/>
      <c r="AHG379" s="228"/>
      <c r="AHH379" s="228"/>
      <c r="AHI379" s="228"/>
      <c r="AHJ379" s="228"/>
      <c r="AHK379" s="228"/>
      <c r="AHL379" s="228"/>
      <c r="AHM379" s="228"/>
      <c r="AHN379" s="228"/>
      <c r="AHO379" s="228"/>
      <c r="AHP379" s="228"/>
      <c r="AHQ379" s="228"/>
      <c r="AHR379" s="228"/>
      <c r="AHS379" s="228"/>
      <c r="AHT379" s="228"/>
      <c r="AHU379" s="228"/>
      <c r="AHV379" s="228"/>
      <c r="AHW379" s="228"/>
      <c r="AHX379" s="228"/>
      <c r="AHY379" s="228"/>
      <c r="AHZ379" s="228"/>
      <c r="AIA379" s="228"/>
      <c r="AIB379" s="228"/>
      <c r="AIC379" s="228"/>
      <c r="AID379" s="228"/>
      <c r="AIE379" s="228"/>
      <c r="AIF379" s="228"/>
      <c r="AIG379" s="228"/>
      <c r="AIH379" s="228"/>
      <c r="AII379" s="228"/>
      <c r="AIJ379" s="228"/>
      <c r="AIK379" s="228"/>
      <c r="AIL379" s="228"/>
      <c r="AIM379" s="228"/>
      <c r="AIN379" s="228"/>
      <c r="AIO379" s="228"/>
      <c r="AIP379" s="228"/>
      <c r="AIQ379" s="228"/>
      <c r="AIR379" s="228"/>
      <c r="AIS379" s="228"/>
      <c r="AIT379" s="228"/>
      <c r="AIU379" s="228"/>
      <c r="AIV379" s="228"/>
      <c r="AIW379" s="228"/>
      <c r="AIX379" s="228"/>
      <c r="AIY379" s="228"/>
      <c r="AIZ379" s="228"/>
      <c r="AJA379" s="228"/>
      <c r="AJB379" s="228"/>
      <c r="AJC379" s="228"/>
      <c r="AJD379" s="228"/>
      <c r="AJE379" s="228"/>
      <c r="AJF379" s="228"/>
      <c r="AJG379" s="228"/>
      <c r="AJH379" s="228"/>
      <c r="AJI379" s="228"/>
      <c r="AJJ379" s="228"/>
      <c r="AJK379" s="228"/>
      <c r="AJL379" s="228"/>
      <c r="AJM379" s="228"/>
      <c r="AJN379" s="228"/>
      <c r="AJO379" s="228"/>
      <c r="AJP379" s="228"/>
      <c r="AJQ379" s="228"/>
      <c r="AJR379" s="228"/>
      <c r="AJS379" s="228"/>
      <c r="AJT379" s="228"/>
      <c r="AJU379" s="228"/>
      <c r="AJV379" s="228"/>
      <c r="AJW379" s="228"/>
      <c r="AJX379" s="228"/>
      <c r="AJY379" s="228"/>
      <c r="AJZ379" s="228"/>
      <c r="AKA379" s="228"/>
      <c r="AKB379" s="228"/>
      <c r="AKC379" s="228"/>
      <c r="AKD379" s="228"/>
      <c r="AKE379" s="228"/>
      <c r="AKF379" s="228"/>
      <c r="AKG379" s="228"/>
      <c r="AKH379" s="228"/>
      <c r="AKI379" s="228"/>
      <c r="AKJ379" s="228"/>
      <c r="AKK379" s="228"/>
      <c r="AKL379" s="228"/>
      <c r="AKM379" s="228"/>
      <c r="AKN379" s="228"/>
      <c r="AKO379" s="228"/>
      <c r="AKP379" s="228"/>
      <c r="AKQ379" s="228"/>
      <c r="AKR379" s="228"/>
      <c r="AKS379" s="228"/>
      <c r="AKT379" s="228"/>
      <c r="AKU379" s="228"/>
      <c r="AKV379" s="228"/>
      <c r="AKW379" s="228"/>
      <c r="AKX379" s="228"/>
      <c r="AKY379" s="228"/>
      <c r="AKZ379" s="228"/>
      <c r="ALA379" s="228"/>
      <c r="ALB379" s="228"/>
      <c r="ALC379" s="228"/>
      <c r="ALD379" s="228"/>
      <c r="ALE379" s="228"/>
      <c r="ALF379" s="228"/>
      <c r="ALG379" s="228"/>
      <c r="ALH379" s="228"/>
      <c r="ALI379" s="228"/>
      <c r="ALJ379" s="228"/>
      <c r="ALK379" s="228"/>
      <c r="ALL379" s="228"/>
      <c r="ALM379" s="228"/>
      <c r="ALN379" s="228"/>
      <c r="ALO379" s="228"/>
      <c r="ALP379" s="228"/>
      <c r="ALQ379" s="228"/>
      <c r="ALR379" s="228"/>
      <c r="ALS379" s="228"/>
      <c r="ALT379" s="228"/>
      <c r="ALU379" s="228"/>
      <c r="ALV379" s="228"/>
      <c r="ALW379" s="228"/>
      <c r="ALX379" s="228"/>
      <c r="ALY379" s="228"/>
      <c r="ALZ379" s="228"/>
      <c r="AMA379" s="228"/>
      <c r="AMB379" s="228"/>
      <c r="AMC379" s="228"/>
      <c r="AMD379" s="228"/>
      <c r="AME379" s="228"/>
      <c r="AMF379" s="228"/>
      <c r="AMG379" s="228"/>
      <c r="AMH379" s="228"/>
      <c r="AMI379" s="228"/>
      <c r="AMJ379" s="228"/>
      <c r="AMK379" s="228"/>
      <c r="AML379" s="228"/>
      <c r="AMM379" s="228"/>
      <c r="AMN379" s="228"/>
      <c r="AMO379" s="228"/>
      <c r="AMP379" s="228"/>
      <c r="AMQ379" s="228"/>
      <c r="AMR379" s="228"/>
      <c r="AMS379" s="228"/>
      <c r="AMT379" s="228"/>
      <c r="AMU379" s="228"/>
      <c r="AMV379" s="228"/>
      <c r="AMW379" s="228"/>
      <c r="AMX379" s="228"/>
    </row>
    <row r="380" spans="1:1038" ht="18" customHeight="1">
      <c r="A380" s="223" t="s">
        <v>1819</v>
      </c>
      <c r="B380" s="224" t="s">
        <v>1647</v>
      </c>
      <c r="D380" s="225" t="s">
        <v>1279</v>
      </c>
      <c r="E380" s="126">
        <v>59</v>
      </c>
      <c r="F380" s="126">
        <v>4</v>
      </c>
      <c r="G380" s="196" t="str">
        <f t="shared" si="87"/>
        <v>59-4</v>
      </c>
      <c r="H380" s="126">
        <v>0</v>
      </c>
      <c r="I380" s="126">
        <v>11</v>
      </c>
      <c r="K380" s="545" t="b">
        <f>IF(I381=1,IF(((VLOOKUP($G380,[1]Depth_Lookup!#REF!,9,FALSE))-(H380/100))=0,"Good",IF(((VLOOKUP($G380,[1]Depth_Lookup!$A$3:$J$550,9,FALSE))-(H380/100))&gt;0,"Too Short","Too Long")))</f>
        <v>0</v>
      </c>
      <c r="L380" s="171">
        <f>(VLOOKUP($G380,Depth_Lookup!$A$3:$J$410,10,FALSE))+(H380/100)</f>
        <v>143.13999999999999</v>
      </c>
      <c r="M380" s="171">
        <f>(VLOOKUP($G380,Depth_Lookup!$A$3:$J$410,10,FALSE))+(I380/100)</f>
        <v>143.25</v>
      </c>
      <c r="N380" s="127" t="s">
        <v>1858</v>
      </c>
      <c r="O380" s="126">
        <v>1</v>
      </c>
      <c r="P380" s="126" t="s">
        <v>853</v>
      </c>
      <c r="Q380" s="126" t="s">
        <v>125</v>
      </c>
      <c r="R380" s="196" t="str">
        <f t="shared" si="101"/>
        <v>SerpentinizedHarzburgite</v>
      </c>
      <c r="S380" s="126" t="s">
        <v>700</v>
      </c>
      <c r="T380" s="126" t="s">
        <v>107</v>
      </c>
      <c r="W380" s="126" t="s">
        <v>102</v>
      </c>
      <c r="X380" s="202">
        <f>VLOOKUP(W380,[2]definitions_list_lookup!$A$13:$B$19,2,0)</f>
        <v>5</v>
      </c>
      <c r="Y380" s="126" t="s">
        <v>90</v>
      </c>
      <c r="Z380" s="126" t="s">
        <v>91</v>
      </c>
      <c r="AF380" s="196" t="e">
        <f>VLOOKUP(AE380,[2]definitions_list_mag!$V$12:$W$15,2,0)</f>
        <v>#N/A</v>
      </c>
      <c r="AI380" s="130">
        <f t="shared" si="102"/>
        <v>77</v>
      </c>
      <c r="AO380" s="130"/>
      <c r="AU380" s="130">
        <v>2</v>
      </c>
      <c r="AV380" s="126">
        <v>1</v>
      </c>
      <c r="AW380" s="126">
        <v>0.5</v>
      </c>
      <c r="AX380" s="126" t="s">
        <v>110</v>
      </c>
      <c r="AY380" s="126" t="s">
        <v>103</v>
      </c>
      <c r="BA380" s="130">
        <v>20</v>
      </c>
      <c r="BB380" s="126">
        <v>8</v>
      </c>
      <c r="BC380" s="126">
        <v>3</v>
      </c>
      <c r="BD380" s="126" t="s">
        <v>110</v>
      </c>
      <c r="BE380" s="126" t="s">
        <v>103</v>
      </c>
      <c r="BG380" s="130"/>
      <c r="BM380" s="130">
        <v>1</v>
      </c>
      <c r="BY380" s="130"/>
      <c r="CF380" s="213">
        <f t="shared" si="103"/>
        <v>100</v>
      </c>
      <c r="CG380" s="131"/>
      <c r="CH380" s="132" t="s">
        <v>1329</v>
      </c>
      <c r="CI380" s="132">
        <v>90</v>
      </c>
      <c r="CJ380" s="132" t="s">
        <v>514</v>
      </c>
      <c r="CK380" s="133"/>
      <c r="CL380" s="134"/>
      <c r="CM380" s="134"/>
      <c r="CN380" s="134"/>
      <c r="CO380" s="134"/>
      <c r="CP380" s="134"/>
      <c r="CQ380" s="134"/>
      <c r="CR380" s="134"/>
      <c r="CS380" s="134"/>
      <c r="CT380" s="134"/>
      <c r="CU380" s="134"/>
      <c r="CV380" s="134"/>
      <c r="CW380" s="134"/>
      <c r="CX380" s="134"/>
      <c r="CY380" s="134"/>
      <c r="CZ380" s="134"/>
      <c r="DA380" s="134"/>
      <c r="DB380" s="134">
        <v>85</v>
      </c>
      <c r="DC380" s="130">
        <v>15</v>
      </c>
      <c r="DD380" s="134"/>
      <c r="DE380" s="134"/>
      <c r="DF380" s="134"/>
      <c r="DG380" s="134"/>
      <c r="DH380" s="134"/>
      <c r="DI380" s="134"/>
      <c r="DJ380" s="134"/>
      <c r="DK380" s="207">
        <f t="shared" si="104"/>
        <v>100</v>
      </c>
      <c r="DL380" s="131"/>
      <c r="DM380" s="134"/>
      <c r="DN380" s="134"/>
      <c r="DO380" s="136"/>
      <c r="DQ380" s="131"/>
      <c r="DR380" s="136"/>
      <c r="DS380" s="131"/>
      <c r="DT380" s="138" t="s">
        <v>1859</v>
      </c>
      <c r="DW380" s="214" t="e">
        <f>VLOOKUP(P380,[2]definitions_list_lookup!$K$30:$L$54,2,0)</f>
        <v>#N/A</v>
      </c>
      <c r="DX380" s="139" t="s">
        <v>1405</v>
      </c>
      <c r="DY380" s="139" t="s">
        <v>1430</v>
      </c>
      <c r="DZ380"/>
      <c r="EA380" s="104"/>
      <c r="ED380" s="229" t="s">
        <v>2517</v>
      </c>
      <c r="EE380" s="140"/>
      <c r="EG380" s="140"/>
      <c r="EI380" s="218"/>
      <c r="EJ380" s="143"/>
      <c r="EK380" s="221"/>
      <c r="EM380" s="109"/>
      <c r="EN380" s="109"/>
      <c r="EZ380" s="192" t="e">
        <f t="shared" si="88"/>
        <v>#DIV/0!</v>
      </c>
      <c r="FA380" s="192" t="e">
        <f t="shared" si="89"/>
        <v>#DIV/0!</v>
      </c>
      <c r="FB380" s="192" t="e">
        <f t="shared" si="90"/>
        <v>#DIV/0!</v>
      </c>
      <c r="FC380" s="192" t="e">
        <f t="shared" si="91"/>
        <v>#DIV/0!</v>
      </c>
      <c r="FD380" s="192" t="e">
        <f t="shared" si="92"/>
        <v>#DIV/0!</v>
      </c>
      <c r="FE380" s="193" t="e">
        <f t="shared" si="93"/>
        <v>#DIV/0!</v>
      </c>
      <c r="FF380" s="194" t="e">
        <f t="shared" si="94"/>
        <v>#DIV/0!</v>
      </c>
      <c r="FG380" s="144"/>
      <c r="FI380" s="778">
        <f t="shared" si="95"/>
        <v>0</v>
      </c>
      <c r="FJ380" s="779" t="e">
        <f t="shared" si="96"/>
        <v>#DIV/0!</v>
      </c>
      <c r="FK380" s="779" t="e">
        <f t="shared" si="97"/>
        <v>#DIV/0!</v>
      </c>
      <c r="FL380" s="780" t="e">
        <f t="shared" si="98"/>
        <v>#DIV/0!</v>
      </c>
      <c r="FM380" s="169" t="e">
        <f t="shared" si="99"/>
        <v>#DIV/0!</v>
      </c>
      <c r="FN380" s="783" t="e">
        <f t="shared" si="100"/>
        <v>#DIV/0!</v>
      </c>
    </row>
    <row r="381" spans="1:1038" ht="18" customHeight="1">
      <c r="A381" s="223" t="s">
        <v>1819</v>
      </c>
      <c r="B381" s="224" t="s">
        <v>1647</v>
      </c>
      <c r="D381" s="225" t="s">
        <v>1279</v>
      </c>
      <c r="E381" s="126">
        <v>59</v>
      </c>
      <c r="F381" s="126">
        <v>4</v>
      </c>
      <c r="G381" s="196" t="str">
        <f t="shared" si="87"/>
        <v>59-4</v>
      </c>
      <c r="H381" s="126">
        <f>I380</f>
        <v>11</v>
      </c>
      <c r="I381" s="126">
        <v>32.5</v>
      </c>
      <c r="K381" s="545" t="b">
        <f>IF(I382=1,IF(((VLOOKUP($G381,[1]Depth_Lookup!#REF!,9,FALSE))-(H381/100))=0,"Good",IF(((VLOOKUP($G381,[1]Depth_Lookup!$A$3:$J$550,9,FALSE))-(H381/100))&gt;0,"Too Short","Too Long")))</f>
        <v>0</v>
      </c>
      <c r="L381" s="171">
        <f>(VLOOKUP($G381,Depth_Lookup!$A$3:$J$410,10,FALSE))+(H381/100)</f>
        <v>143.25</v>
      </c>
      <c r="M381" s="171">
        <f>(VLOOKUP($G381,Depth_Lookup!$A$3:$J$410,10,FALSE))+(I381/100)</f>
        <v>143.46499999999997</v>
      </c>
      <c r="N381" s="127" t="s">
        <v>1861</v>
      </c>
      <c r="O381" s="126">
        <v>1</v>
      </c>
      <c r="P381" s="126" t="s">
        <v>853</v>
      </c>
      <c r="Q381" s="126" t="s">
        <v>125</v>
      </c>
      <c r="R381" s="196" t="str">
        <f t="shared" si="101"/>
        <v>SerpentinizedHarzburgite</v>
      </c>
      <c r="S381" s="126" t="s">
        <v>107</v>
      </c>
      <c r="U381" s="126" t="s">
        <v>108</v>
      </c>
      <c r="V381" s="126" t="s">
        <v>509</v>
      </c>
      <c r="W381" s="126" t="s">
        <v>102</v>
      </c>
      <c r="X381" s="202">
        <f>VLOOKUP(W381,[2]definitions_list_lookup!$A$13:$B$19,2,0)</f>
        <v>5</v>
      </c>
      <c r="Y381" s="126" t="s">
        <v>90</v>
      </c>
      <c r="Z381" s="126" t="s">
        <v>91</v>
      </c>
      <c r="AF381" s="196" t="e">
        <f>VLOOKUP(AE381,[2]definitions_list_mag!$V$12:$W$15,2,0)</f>
        <v>#N/A</v>
      </c>
      <c r="AI381" s="130">
        <f t="shared" si="102"/>
        <v>82</v>
      </c>
      <c r="AO381" s="130"/>
      <c r="AU381" s="130">
        <v>2</v>
      </c>
      <c r="AV381" s="126">
        <v>1</v>
      </c>
      <c r="AW381" s="126">
        <v>0.5</v>
      </c>
      <c r="AX381" s="126" t="s">
        <v>110</v>
      </c>
      <c r="AY381" s="126" t="s">
        <v>103</v>
      </c>
      <c r="BA381" s="130">
        <v>15</v>
      </c>
      <c r="BB381" s="126">
        <v>8</v>
      </c>
      <c r="BC381" s="126">
        <v>3</v>
      </c>
      <c r="BD381" s="126" t="s">
        <v>110</v>
      </c>
      <c r="BE381" s="126" t="s">
        <v>103</v>
      </c>
      <c r="BG381" s="130"/>
      <c r="BM381" s="130">
        <v>1</v>
      </c>
      <c r="BY381" s="130"/>
      <c r="CF381" s="213">
        <f t="shared" si="103"/>
        <v>100</v>
      </c>
      <c r="CG381" s="131"/>
      <c r="CH381" s="132" t="s">
        <v>1329</v>
      </c>
      <c r="CI381" s="132">
        <v>90</v>
      </c>
      <c r="CJ381" s="132" t="s">
        <v>514</v>
      </c>
      <c r="CK381" s="133"/>
      <c r="CL381" s="134"/>
      <c r="CM381" s="134"/>
      <c r="CN381" s="134"/>
      <c r="CO381" s="134"/>
      <c r="CP381" s="134"/>
      <c r="CQ381" s="134"/>
      <c r="CR381" s="134"/>
      <c r="CS381" s="134"/>
      <c r="CT381" s="134"/>
      <c r="CU381" s="134"/>
      <c r="CV381" s="134"/>
      <c r="CW381" s="134"/>
      <c r="CX381" s="134"/>
      <c r="CY381" s="134"/>
      <c r="CZ381" s="134"/>
      <c r="DA381" s="134"/>
      <c r="DB381" s="134">
        <v>90</v>
      </c>
      <c r="DC381" s="130">
        <v>10</v>
      </c>
      <c r="DD381" s="134"/>
      <c r="DE381" s="134"/>
      <c r="DF381" s="134"/>
      <c r="DG381" s="134"/>
      <c r="DH381" s="134"/>
      <c r="DI381" s="134"/>
      <c r="DJ381" s="134"/>
      <c r="DK381" s="207">
        <f t="shared" si="104"/>
        <v>100</v>
      </c>
      <c r="DL381" s="131"/>
      <c r="DM381" s="134"/>
      <c r="DN381" s="134"/>
      <c r="DO381" s="136"/>
      <c r="DQ381" s="131"/>
      <c r="DR381" s="136"/>
      <c r="DS381" s="131"/>
      <c r="DT381" s="138" t="s">
        <v>1862</v>
      </c>
      <c r="DW381" s="214" t="e">
        <f>VLOOKUP(P381,[2]definitions_list_lookup!$K$30:$L$54,2,0)</f>
        <v>#N/A</v>
      </c>
      <c r="DX381" s="139" t="s">
        <v>1405</v>
      </c>
      <c r="DY381" s="139" t="s">
        <v>1430</v>
      </c>
      <c r="DZ381"/>
      <c r="EA381" s="104"/>
      <c r="ED381" s="229" t="s">
        <v>2517</v>
      </c>
      <c r="EE381" s="140"/>
      <c r="EG381" s="140"/>
      <c r="EI381" s="218"/>
      <c r="EJ381" s="143"/>
      <c r="EK381" s="221"/>
      <c r="EM381" s="109"/>
      <c r="EN381" s="109"/>
      <c r="EZ381" s="192" t="e">
        <f t="shared" si="88"/>
        <v>#DIV/0!</v>
      </c>
      <c r="FA381" s="192" t="e">
        <f t="shared" si="89"/>
        <v>#DIV/0!</v>
      </c>
      <c r="FB381" s="192" t="e">
        <f t="shared" si="90"/>
        <v>#DIV/0!</v>
      </c>
      <c r="FC381" s="192" t="e">
        <f t="shared" si="91"/>
        <v>#DIV/0!</v>
      </c>
      <c r="FD381" s="192" t="e">
        <f t="shared" si="92"/>
        <v>#DIV/0!</v>
      </c>
      <c r="FE381" s="193" t="e">
        <f t="shared" si="93"/>
        <v>#DIV/0!</v>
      </c>
      <c r="FF381" s="194" t="e">
        <f t="shared" si="94"/>
        <v>#DIV/0!</v>
      </c>
      <c r="FG381" s="144"/>
      <c r="FI381" s="778">
        <f t="shared" si="95"/>
        <v>0</v>
      </c>
      <c r="FJ381" s="779" t="e">
        <f t="shared" si="96"/>
        <v>#DIV/0!</v>
      </c>
      <c r="FK381" s="779" t="e">
        <f t="shared" si="97"/>
        <v>#DIV/0!</v>
      </c>
      <c r="FL381" s="780" t="e">
        <f t="shared" si="98"/>
        <v>#DIV/0!</v>
      </c>
      <c r="FM381" s="169" t="e">
        <f t="shared" si="99"/>
        <v>#DIV/0!</v>
      </c>
      <c r="FN381" s="783" t="e">
        <f t="shared" si="100"/>
        <v>#DIV/0!</v>
      </c>
    </row>
    <row r="382" spans="1:1038" ht="18" customHeight="1">
      <c r="A382" s="223" t="s">
        <v>1819</v>
      </c>
      <c r="B382" s="224" t="s">
        <v>1647</v>
      </c>
      <c r="D382" s="225" t="s">
        <v>1279</v>
      </c>
      <c r="E382" s="126">
        <v>59</v>
      </c>
      <c r="F382" s="126">
        <v>4</v>
      </c>
      <c r="G382" s="196" t="str">
        <f t="shared" si="87"/>
        <v>59-4</v>
      </c>
      <c r="H382" s="126">
        <f>I381</f>
        <v>32.5</v>
      </c>
      <c r="I382" s="126">
        <v>33</v>
      </c>
      <c r="K382" s="545" t="b">
        <f>IF(I383=1,IF(((VLOOKUP($G382,[1]Depth_Lookup!#REF!,9,FALSE))-(H382/100))=0,"Good",IF(((VLOOKUP($G382,[1]Depth_Lookup!$A$3:$J$550,9,FALSE))-(H382/100))&gt;0,"Too Short","Too Long")))</f>
        <v>0</v>
      </c>
      <c r="L382" s="171">
        <f>(VLOOKUP($G382,Depth_Lookup!$A$3:$J$410,10,FALSE))+(H382/100)</f>
        <v>143.46499999999997</v>
      </c>
      <c r="M382" s="171">
        <f>(VLOOKUP($G382,Depth_Lookup!$A$3:$J$410,10,FALSE))+(I382/100)</f>
        <v>143.47</v>
      </c>
      <c r="N382" s="127" t="s">
        <v>1861</v>
      </c>
      <c r="O382" s="126">
        <v>1</v>
      </c>
      <c r="Q382" s="126" t="s">
        <v>97</v>
      </c>
      <c r="R382" s="196" t="str">
        <f t="shared" si="101"/>
        <v>Gabbro</v>
      </c>
      <c r="S382" s="126" t="s">
        <v>98</v>
      </c>
      <c r="U382" s="126" t="s">
        <v>95</v>
      </c>
      <c r="V382" s="126" t="s">
        <v>96</v>
      </c>
      <c r="W382" s="126" t="s">
        <v>112</v>
      </c>
      <c r="X382" s="202">
        <f>VLOOKUP(W382,[2]definitions_list_lookup!$A$13:$B$19,2,0)</f>
        <v>4</v>
      </c>
      <c r="Y382" s="126" t="s">
        <v>90</v>
      </c>
      <c r="Z382" s="126" t="s">
        <v>91</v>
      </c>
      <c r="AA382" s="126" t="s">
        <v>1326</v>
      </c>
      <c r="AF382" s="196" t="e">
        <f>VLOOKUP(AE382,[2]definitions_list_mag!$V$12:$W$15,2,0)</f>
        <v>#N/A</v>
      </c>
      <c r="AI382" s="130"/>
      <c r="AO382" s="130">
        <v>70</v>
      </c>
      <c r="AT382" s="126" t="s">
        <v>1326</v>
      </c>
      <c r="AU382" s="130">
        <v>30</v>
      </c>
      <c r="AZ382" s="126" t="s">
        <v>1326</v>
      </c>
      <c r="BA382" s="130"/>
      <c r="BG382" s="130"/>
      <c r="BM382" s="130"/>
      <c r="BY382" s="130"/>
      <c r="CF382" s="213">
        <f t="shared" si="103"/>
        <v>100</v>
      </c>
      <c r="CG382" s="131"/>
      <c r="CH382" s="132"/>
      <c r="CI382" s="132">
        <v>100</v>
      </c>
      <c r="CJ382" s="132" t="s">
        <v>514</v>
      </c>
      <c r="CK382" s="133"/>
      <c r="CL382" s="134"/>
      <c r="CM382" s="134"/>
      <c r="CN382" s="134"/>
      <c r="CO382" s="134"/>
      <c r="CP382" s="134"/>
      <c r="CQ382" s="134"/>
      <c r="CR382" s="134"/>
      <c r="CS382" s="134"/>
      <c r="CT382" s="134"/>
      <c r="CU382" s="134"/>
      <c r="CV382" s="134"/>
      <c r="CW382" s="134"/>
      <c r="CX382" s="134"/>
      <c r="CY382" s="134"/>
      <c r="CZ382" s="134"/>
      <c r="DA382" s="134"/>
      <c r="DB382" s="134"/>
      <c r="DC382" s="130"/>
      <c r="DD382" s="134"/>
      <c r="DE382" s="134"/>
      <c r="DF382" s="134"/>
      <c r="DG382" s="134"/>
      <c r="DH382" s="134"/>
      <c r="DI382" s="134"/>
      <c r="DJ382" s="134">
        <v>100</v>
      </c>
      <c r="DK382" s="207">
        <f t="shared" si="104"/>
        <v>100</v>
      </c>
      <c r="DL382" s="131"/>
      <c r="DM382" s="134"/>
      <c r="DN382" s="134"/>
      <c r="DO382" s="136"/>
      <c r="DQ382" s="131"/>
      <c r="DR382" s="136"/>
      <c r="DS382" s="131"/>
      <c r="DT382" s="138" t="s">
        <v>1673</v>
      </c>
      <c r="DW382" s="214" t="e">
        <f>VLOOKUP(P382,[2]definitions_list_lookup!$K$30:$L$54,2,0)</f>
        <v>#N/A</v>
      </c>
      <c r="DX382" s="139" t="s">
        <v>1785</v>
      </c>
      <c r="DY382" s="139" t="s">
        <v>1430</v>
      </c>
      <c r="DZ382"/>
      <c r="EA382" s="104"/>
      <c r="ED382" s="229" t="s">
        <v>2517</v>
      </c>
      <c r="EE382" s="140"/>
      <c r="EG382" s="140"/>
      <c r="EI382" s="218"/>
      <c r="EJ382" s="143"/>
      <c r="EK382" s="221"/>
      <c r="EM382" s="109"/>
      <c r="EN382" s="109" t="s">
        <v>1448</v>
      </c>
      <c r="EO382" s="144">
        <v>0.6</v>
      </c>
      <c r="EV382" s="112">
        <v>45</v>
      </c>
      <c r="EW382" s="112">
        <v>270</v>
      </c>
      <c r="EX382" s="112">
        <v>37</v>
      </c>
      <c r="EY382" s="112">
        <v>0</v>
      </c>
      <c r="EZ382" s="192">
        <f t="shared" si="88"/>
        <v>127</v>
      </c>
      <c r="FA382" s="192">
        <f t="shared" si="89"/>
        <v>127</v>
      </c>
      <c r="FB382" s="192">
        <f t="shared" si="90"/>
        <v>38.612106078037321</v>
      </c>
      <c r="FC382" s="192">
        <f t="shared" si="91"/>
        <v>217</v>
      </c>
      <c r="FD382" s="192">
        <f t="shared" si="92"/>
        <v>51.387893921962679</v>
      </c>
      <c r="FE382" s="193">
        <f t="shared" si="93"/>
        <v>307</v>
      </c>
      <c r="FF382" s="194">
        <f t="shared" si="94"/>
        <v>51.387893921962679</v>
      </c>
      <c r="FG382" s="144"/>
      <c r="FI382" s="778">
        <f t="shared" si="95"/>
        <v>0.6</v>
      </c>
      <c r="FJ382" s="779">
        <f t="shared" si="96"/>
        <v>51.387893921962679</v>
      </c>
      <c r="FK382" s="779">
        <f t="shared" si="97"/>
        <v>38.612106078037321</v>
      </c>
      <c r="FL382" s="780">
        <f t="shared" si="98"/>
        <v>0.67390838219106586</v>
      </c>
      <c r="FM382" s="169">
        <f t="shared" si="99"/>
        <v>0.62404471096255965</v>
      </c>
      <c r="FN382" s="783">
        <f t="shared" si="100"/>
        <v>0.37442682657753579</v>
      </c>
    </row>
    <row r="383" spans="1:1038" s="288" customFormat="1" ht="18" customHeight="1">
      <c r="A383" s="282" t="s">
        <v>1819</v>
      </c>
      <c r="B383" s="283" t="s">
        <v>1647</v>
      </c>
      <c r="C383" s="227"/>
      <c r="D383" s="284" t="s">
        <v>1279</v>
      </c>
      <c r="E383" s="227">
        <v>59</v>
      </c>
      <c r="F383" s="227">
        <v>4</v>
      </c>
      <c r="G383" s="286" t="str">
        <f t="shared" si="87"/>
        <v>59-4</v>
      </c>
      <c r="H383" s="227">
        <f>I382</f>
        <v>33</v>
      </c>
      <c r="I383" s="227">
        <v>65</v>
      </c>
      <c r="J383" s="226"/>
      <c r="K383" s="545" t="b">
        <f>IF(I384=1,IF(((VLOOKUP($G383,[1]Depth_Lookup!#REF!,9,FALSE))-(H383/100))=0,"Good",IF(((VLOOKUP($G383,[1]Depth_Lookup!$A$3:$J$550,9,FALSE))-(H383/100))&gt;0,"Too Short","Too Long")))</f>
        <v>0</v>
      </c>
      <c r="L383" s="171">
        <f>(VLOOKUP($G383,Depth_Lookup!$A$3:$J$410,10,FALSE))+(H383/100)</f>
        <v>143.47</v>
      </c>
      <c r="M383" s="171">
        <f>(VLOOKUP($G383,Depth_Lookup!$A$3:$J$410,10,FALSE))+(I383/100)</f>
        <v>143.79</v>
      </c>
      <c r="N383" s="230" t="s">
        <v>1861</v>
      </c>
      <c r="O383" s="227">
        <v>3</v>
      </c>
      <c r="P383" s="227" t="s">
        <v>853</v>
      </c>
      <c r="Q383" s="227" t="s">
        <v>125</v>
      </c>
      <c r="R383" s="286" t="str">
        <f t="shared" si="101"/>
        <v>SerpentinizedHarzburgite</v>
      </c>
      <c r="S383" s="227" t="s">
        <v>98</v>
      </c>
      <c r="T383" s="227" t="s">
        <v>700</v>
      </c>
      <c r="U383" s="227" t="s">
        <v>95</v>
      </c>
      <c r="V383" s="227" t="s">
        <v>96</v>
      </c>
      <c r="W383" s="227" t="s">
        <v>102</v>
      </c>
      <c r="X383" s="287">
        <f>VLOOKUP(W383,[2]definitions_list_lookup!$A$13:$B$19,2,0)</f>
        <v>5</v>
      </c>
      <c r="Y383" s="227" t="s">
        <v>90</v>
      </c>
      <c r="Z383" s="227" t="s">
        <v>91</v>
      </c>
      <c r="AA383" s="227"/>
      <c r="AB383" s="227"/>
      <c r="AC383" s="227"/>
      <c r="AD383" s="227"/>
      <c r="AE383" s="233"/>
      <c r="AF383" s="286" t="e">
        <f>VLOOKUP(AE383,[2]definitions_list_mag!$V$12:$W$15,2,0)</f>
        <v>#N/A</v>
      </c>
      <c r="AG383" s="237"/>
      <c r="AH383" s="227"/>
      <c r="AI383" s="240">
        <f t="shared" si="102"/>
        <v>82</v>
      </c>
      <c r="AJ383" s="227"/>
      <c r="AK383" s="227"/>
      <c r="AL383" s="227"/>
      <c r="AM383" s="227"/>
      <c r="AN383" s="227"/>
      <c r="AO383" s="240"/>
      <c r="AP383" s="227"/>
      <c r="AQ383" s="227"/>
      <c r="AR383" s="227"/>
      <c r="AS383" s="227"/>
      <c r="AT383" s="227"/>
      <c r="AU383" s="240">
        <v>2</v>
      </c>
      <c r="AV383" s="227">
        <v>1</v>
      </c>
      <c r="AW383" s="227">
        <v>0.5</v>
      </c>
      <c r="AX383" s="227" t="s">
        <v>110</v>
      </c>
      <c r="AY383" s="227" t="s">
        <v>103</v>
      </c>
      <c r="AZ383" s="227"/>
      <c r="BA383" s="240">
        <v>15</v>
      </c>
      <c r="BB383" s="227">
        <v>9</v>
      </c>
      <c r="BC383" s="227">
        <v>3</v>
      </c>
      <c r="BD383" s="227" t="s">
        <v>110</v>
      </c>
      <c r="BE383" s="227" t="s">
        <v>103</v>
      </c>
      <c r="BF383" s="227"/>
      <c r="BG383" s="240"/>
      <c r="BH383" s="227"/>
      <c r="BI383" s="227"/>
      <c r="BJ383" s="227"/>
      <c r="BK383" s="227"/>
      <c r="BL383" s="227"/>
      <c r="BM383" s="240">
        <v>1</v>
      </c>
      <c r="BN383" s="227"/>
      <c r="BO383" s="227"/>
      <c r="BP383" s="227"/>
      <c r="BQ383" s="227"/>
      <c r="BR383" s="227"/>
      <c r="BS383" s="227"/>
      <c r="BT383" s="227"/>
      <c r="BU383" s="227"/>
      <c r="BV383" s="227"/>
      <c r="BW383" s="227"/>
      <c r="BX383" s="227"/>
      <c r="BY383" s="240"/>
      <c r="BZ383" s="227"/>
      <c r="CA383" s="227"/>
      <c r="CB383" s="227"/>
      <c r="CC383" s="227"/>
      <c r="CD383" s="227"/>
      <c r="CE383" s="227"/>
      <c r="CF383" s="290">
        <f t="shared" si="103"/>
        <v>100</v>
      </c>
      <c r="CG383" s="148"/>
      <c r="CH383" s="149" t="s">
        <v>1329</v>
      </c>
      <c r="CI383" s="149">
        <v>90</v>
      </c>
      <c r="CJ383" s="149" t="s">
        <v>514</v>
      </c>
      <c r="CK383" s="151"/>
      <c r="CL383" s="152"/>
      <c r="CM383" s="152"/>
      <c r="CN383" s="152"/>
      <c r="CO383" s="152"/>
      <c r="CP383" s="152"/>
      <c r="CQ383" s="152"/>
      <c r="CR383" s="152"/>
      <c r="CS383" s="152"/>
      <c r="CT383" s="152"/>
      <c r="CU383" s="152"/>
      <c r="CV383" s="152"/>
      <c r="CW383" s="152"/>
      <c r="CX383" s="152"/>
      <c r="CY383" s="152"/>
      <c r="CZ383" s="152"/>
      <c r="DA383" s="152"/>
      <c r="DB383" s="152">
        <v>90</v>
      </c>
      <c r="DC383" s="240">
        <v>10</v>
      </c>
      <c r="DD383" s="152"/>
      <c r="DE383" s="152"/>
      <c r="DF383" s="152"/>
      <c r="DG383" s="152"/>
      <c r="DH383" s="152"/>
      <c r="DI383" s="152"/>
      <c r="DJ383" s="152"/>
      <c r="DK383" s="208">
        <f t="shared" si="104"/>
        <v>100</v>
      </c>
      <c r="DL383" s="148"/>
      <c r="DM383" s="152"/>
      <c r="DN383" s="152"/>
      <c r="DO383" s="153"/>
      <c r="DQ383" s="148"/>
      <c r="DR383" s="153"/>
      <c r="DS383" s="148"/>
      <c r="DT383" s="261" t="s">
        <v>1862</v>
      </c>
      <c r="DU383" s="229"/>
      <c r="DV383" s="229"/>
      <c r="DW383" s="291" t="e">
        <f>VLOOKUP(P383,[2]definitions_list_lookup!$K$30:$L$54,2,0)</f>
        <v>#N/A</v>
      </c>
      <c r="DX383" s="154" t="s">
        <v>1405</v>
      </c>
      <c r="DY383" s="154" t="s">
        <v>1430</v>
      </c>
      <c r="DZ383" s="479"/>
      <c r="EA383" s="292"/>
      <c r="EB383" s="229"/>
      <c r="EC383" s="292"/>
      <c r="ED383" s="229" t="s">
        <v>2517</v>
      </c>
      <c r="EE383" s="293"/>
      <c r="EF383" s="294"/>
      <c r="EG383" s="293"/>
      <c r="EH383" s="295"/>
      <c r="EI383" s="296"/>
      <c r="EJ383" s="297"/>
      <c r="EK383" s="298"/>
      <c r="EL383" s="293"/>
      <c r="EM383" s="295"/>
      <c r="EN383" s="295" t="s">
        <v>1448</v>
      </c>
      <c r="EO383" s="321"/>
      <c r="EP383" s="321"/>
      <c r="EQ383" s="321"/>
      <c r="ER383" s="321"/>
      <c r="ES383" s="321"/>
      <c r="ET383" s="321"/>
      <c r="EU383" s="321"/>
      <c r="EV383" s="322"/>
      <c r="EW383" s="322"/>
      <c r="EX383" s="322"/>
      <c r="EY383" s="322"/>
      <c r="EZ383" s="192" t="e">
        <f t="shared" si="88"/>
        <v>#DIV/0!</v>
      </c>
      <c r="FA383" s="192" t="e">
        <f t="shared" si="89"/>
        <v>#DIV/0!</v>
      </c>
      <c r="FB383" s="192" t="e">
        <f t="shared" si="90"/>
        <v>#DIV/0!</v>
      </c>
      <c r="FC383" s="192" t="e">
        <f t="shared" si="91"/>
        <v>#DIV/0!</v>
      </c>
      <c r="FD383" s="192" t="e">
        <f t="shared" si="92"/>
        <v>#DIV/0!</v>
      </c>
      <c r="FE383" s="193" t="e">
        <f t="shared" si="93"/>
        <v>#DIV/0!</v>
      </c>
      <c r="FF383" s="194" t="e">
        <f t="shared" si="94"/>
        <v>#DIV/0!</v>
      </c>
      <c r="FG383" s="321"/>
      <c r="FH383" s="295"/>
      <c r="FI383" s="778">
        <f t="shared" si="95"/>
        <v>0</v>
      </c>
      <c r="FJ383" s="779" t="e">
        <f t="shared" si="96"/>
        <v>#DIV/0!</v>
      </c>
      <c r="FK383" s="779" t="e">
        <f t="shared" si="97"/>
        <v>#DIV/0!</v>
      </c>
      <c r="FL383" s="780" t="e">
        <f t="shared" si="98"/>
        <v>#DIV/0!</v>
      </c>
      <c r="FM383" s="169" t="e">
        <f t="shared" si="99"/>
        <v>#DIV/0!</v>
      </c>
      <c r="FN383" s="783" t="e">
        <f t="shared" si="100"/>
        <v>#DIV/0!</v>
      </c>
      <c r="FO383" s="227"/>
      <c r="FP383" s="227"/>
      <c r="FQ383" s="227"/>
      <c r="FR383" s="227"/>
      <c r="FS383" s="227"/>
      <c r="FT383" s="227"/>
      <c r="FU383" s="227"/>
      <c r="FV383" s="227"/>
      <c r="FW383" s="227"/>
      <c r="FX383" s="227"/>
      <c r="FY383" s="227"/>
      <c r="FZ383" s="227"/>
      <c r="GA383" s="227"/>
      <c r="GB383" s="227"/>
      <c r="GC383" s="227"/>
      <c r="GD383" s="227"/>
      <c r="GE383" s="227"/>
      <c r="GF383" s="227"/>
      <c r="GG383" s="227"/>
      <c r="GH383" s="227"/>
      <c r="GI383" s="227"/>
      <c r="GJ383" s="227"/>
      <c r="GK383" s="227"/>
      <c r="GL383" s="227"/>
      <c r="GM383" s="227"/>
      <c r="GN383" s="227"/>
      <c r="GO383" s="227"/>
      <c r="GP383" s="227"/>
      <c r="GQ383" s="227"/>
      <c r="GR383" s="227"/>
      <c r="GS383" s="227"/>
      <c r="GT383" s="227"/>
      <c r="GU383" s="227"/>
      <c r="GV383" s="227"/>
      <c r="GW383" s="227"/>
      <c r="GX383" s="227"/>
      <c r="GY383" s="227"/>
      <c r="GZ383" s="227"/>
      <c r="HA383" s="227"/>
      <c r="HB383" s="227"/>
      <c r="HC383" s="227"/>
      <c r="HD383" s="227"/>
      <c r="HE383" s="227"/>
      <c r="HF383" s="227"/>
      <c r="HG383" s="227"/>
      <c r="HH383" s="227"/>
      <c r="HI383" s="227"/>
      <c r="HJ383" s="227"/>
      <c r="HK383" s="227"/>
      <c r="HL383" s="227"/>
      <c r="HM383" s="227"/>
      <c r="HN383" s="227"/>
      <c r="HO383" s="227"/>
      <c r="HP383" s="227"/>
      <c r="HQ383" s="227"/>
      <c r="HR383" s="227"/>
      <c r="HS383" s="227"/>
      <c r="HT383" s="227"/>
      <c r="HU383" s="227"/>
      <c r="HV383" s="227"/>
      <c r="HW383" s="227"/>
      <c r="HX383" s="227"/>
      <c r="HY383" s="227"/>
      <c r="HZ383" s="227"/>
      <c r="IA383" s="227"/>
      <c r="IB383" s="227"/>
      <c r="IC383" s="227"/>
      <c r="ID383" s="227"/>
      <c r="IE383" s="227"/>
      <c r="IF383" s="227"/>
      <c r="IG383" s="227"/>
      <c r="IH383" s="227"/>
      <c r="II383" s="227"/>
      <c r="IJ383" s="227"/>
      <c r="IK383" s="227"/>
      <c r="IL383" s="227"/>
      <c r="IM383" s="227"/>
      <c r="IN383" s="227"/>
      <c r="IO383" s="227"/>
      <c r="IP383" s="227"/>
      <c r="IQ383" s="227"/>
      <c r="IR383" s="227"/>
      <c r="IS383" s="227"/>
      <c r="IT383" s="227"/>
      <c r="IU383" s="227"/>
      <c r="IV383" s="227"/>
      <c r="IW383" s="227"/>
      <c r="IX383" s="227"/>
      <c r="IY383" s="227"/>
      <c r="IZ383" s="227"/>
      <c r="JA383" s="227"/>
      <c r="JB383" s="227"/>
      <c r="JC383" s="227"/>
      <c r="JD383" s="227"/>
      <c r="JE383" s="227"/>
      <c r="JF383" s="227"/>
      <c r="JG383" s="227"/>
      <c r="JH383" s="227"/>
      <c r="JI383" s="227"/>
      <c r="JJ383" s="227"/>
      <c r="JK383" s="227"/>
      <c r="JL383" s="227"/>
      <c r="JM383" s="227"/>
      <c r="JN383" s="227"/>
      <c r="JO383" s="227"/>
      <c r="JP383" s="227"/>
      <c r="JQ383" s="227"/>
      <c r="JR383" s="227"/>
      <c r="JS383" s="227"/>
      <c r="JT383" s="227"/>
      <c r="JU383" s="227"/>
      <c r="JV383" s="227"/>
      <c r="JW383" s="227"/>
      <c r="JX383" s="227"/>
      <c r="JY383" s="227"/>
      <c r="JZ383" s="227"/>
      <c r="KA383" s="227"/>
      <c r="KB383" s="227"/>
      <c r="KC383" s="227"/>
      <c r="KD383" s="227"/>
      <c r="KE383" s="227"/>
      <c r="KF383" s="227"/>
      <c r="KG383" s="227"/>
      <c r="KH383" s="227"/>
      <c r="KI383" s="227"/>
      <c r="KJ383" s="227"/>
      <c r="KK383" s="227"/>
      <c r="KL383" s="227"/>
      <c r="KM383" s="227"/>
      <c r="KN383" s="227"/>
      <c r="KO383" s="227"/>
      <c r="KP383" s="227"/>
      <c r="KQ383" s="227"/>
      <c r="KR383" s="227"/>
      <c r="KS383" s="227"/>
      <c r="KT383" s="227"/>
      <c r="KU383" s="227"/>
      <c r="KV383" s="227"/>
      <c r="KW383" s="227"/>
      <c r="KX383" s="227"/>
      <c r="KY383" s="227"/>
      <c r="KZ383" s="227"/>
      <c r="LA383" s="227"/>
      <c r="LB383" s="227"/>
      <c r="LC383" s="227"/>
      <c r="LD383" s="227"/>
      <c r="LE383" s="227"/>
      <c r="LF383" s="227"/>
      <c r="LG383" s="227"/>
      <c r="LH383" s="227"/>
      <c r="LI383" s="227"/>
      <c r="LJ383" s="227"/>
      <c r="LK383" s="227"/>
      <c r="LL383" s="227"/>
      <c r="LM383" s="227"/>
      <c r="LN383" s="227"/>
      <c r="LO383" s="227"/>
      <c r="LP383" s="227"/>
      <c r="LQ383" s="227"/>
      <c r="LR383" s="227"/>
      <c r="LS383" s="227"/>
      <c r="LT383" s="227"/>
      <c r="LU383" s="227"/>
      <c r="LV383" s="227"/>
      <c r="LW383" s="227"/>
      <c r="LX383" s="227"/>
      <c r="LY383" s="227"/>
      <c r="LZ383" s="227"/>
      <c r="MA383" s="227"/>
      <c r="MB383" s="227"/>
      <c r="MC383" s="227"/>
      <c r="MD383" s="227"/>
      <c r="ME383" s="227"/>
      <c r="MF383" s="227"/>
      <c r="MG383" s="227"/>
      <c r="MH383" s="227"/>
      <c r="MI383" s="227"/>
      <c r="MJ383" s="227"/>
      <c r="MK383" s="227"/>
      <c r="ML383" s="227"/>
      <c r="MM383" s="227"/>
      <c r="MN383" s="227"/>
      <c r="MO383" s="227"/>
      <c r="MP383" s="227"/>
      <c r="MQ383" s="227"/>
      <c r="MR383" s="227"/>
      <c r="MS383" s="227"/>
      <c r="MT383" s="227"/>
      <c r="MU383" s="227"/>
      <c r="MV383" s="227"/>
      <c r="MW383" s="227"/>
      <c r="MX383" s="227"/>
      <c r="MY383" s="227"/>
      <c r="MZ383" s="227"/>
      <c r="NA383" s="227"/>
      <c r="NB383" s="227"/>
      <c r="NC383" s="227"/>
      <c r="ND383" s="227"/>
      <c r="NE383" s="227"/>
      <c r="NF383" s="227"/>
      <c r="NG383" s="227"/>
      <c r="NH383" s="227"/>
      <c r="NI383" s="227"/>
      <c r="NJ383" s="227"/>
      <c r="NK383" s="227"/>
      <c r="NL383" s="227"/>
      <c r="NM383" s="227"/>
      <c r="NN383" s="227"/>
      <c r="NO383" s="227"/>
      <c r="NP383" s="227"/>
      <c r="NQ383" s="227"/>
      <c r="NR383" s="227"/>
      <c r="NS383" s="227"/>
      <c r="NT383" s="227"/>
      <c r="NU383" s="227"/>
      <c r="NV383" s="227"/>
      <c r="NW383" s="227"/>
      <c r="NX383" s="227"/>
      <c r="NY383" s="227"/>
      <c r="NZ383" s="227"/>
      <c r="OA383" s="227"/>
      <c r="OB383" s="227"/>
      <c r="OC383" s="227"/>
      <c r="OD383" s="227"/>
      <c r="OE383" s="227"/>
      <c r="OF383" s="227"/>
      <c r="OG383" s="227"/>
      <c r="OH383" s="227"/>
      <c r="OI383" s="227"/>
      <c r="OJ383" s="227"/>
      <c r="OK383" s="227"/>
      <c r="OL383" s="227"/>
      <c r="OM383" s="227"/>
      <c r="ON383" s="227"/>
      <c r="OO383" s="227"/>
      <c r="OP383" s="227"/>
      <c r="OQ383" s="227"/>
      <c r="OR383" s="227"/>
      <c r="OS383" s="227"/>
      <c r="OT383" s="227"/>
      <c r="OU383" s="227"/>
      <c r="OV383" s="227"/>
      <c r="OW383" s="227"/>
      <c r="OX383" s="227"/>
      <c r="OY383" s="227"/>
      <c r="OZ383" s="227"/>
      <c r="PA383" s="227"/>
      <c r="PB383" s="227"/>
      <c r="PC383" s="227"/>
      <c r="PD383" s="227"/>
      <c r="PE383" s="227"/>
      <c r="PF383" s="227"/>
      <c r="PG383" s="227"/>
      <c r="PH383" s="227"/>
      <c r="PI383" s="227"/>
      <c r="PJ383" s="227"/>
      <c r="PK383" s="227"/>
      <c r="PL383" s="227"/>
      <c r="PM383" s="227"/>
      <c r="PN383" s="227"/>
      <c r="PO383" s="227"/>
      <c r="PP383" s="227"/>
      <c r="PQ383" s="227"/>
      <c r="PR383" s="227"/>
      <c r="PS383" s="227"/>
      <c r="PT383" s="227"/>
      <c r="PU383" s="227"/>
      <c r="PV383" s="227"/>
      <c r="PW383" s="227"/>
      <c r="PX383" s="227"/>
      <c r="PY383" s="227"/>
      <c r="PZ383" s="227"/>
      <c r="QA383" s="227"/>
      <c r="QB383" s="227"/>
      <c r="QC383" s="227"/>
      <c r="QD383" s="227"/>
      <c r="QE383" s="227"/>
      <c r="QF383" s="227"/>
      <c r="QG383" s="227"/>
      <c r="QH383" s="227"/>
      <c r="QI383" s="227"/>
      <c r="QJ383" s="227"/>
      <c r="QK383" s="227"/>
      <c r="QL383" s="227"/>
      <c r="QM383" s="227"/>
      <c r="QN383" s="227"/>
      <c r="QO383" s="227"/>
      <c r="QP383" s="227"/>
      <c r="QQ383" s="227"/>
      <c r="QR383" s="227"/>
      <c r="QS383" s="227"/>
      <c r="QT383" s="227"/>
      <c r="QU383" s="227"/>
      <c r="QV383" s="227"/>
      <c r="QW383" s="227"/>
      <c r="QX383" s="227"/>
      <c r="QY383" s="227"/>
      <c r="QZ383" s="227"/>
      <c r="RA383" s="227"/>
      <c r="RB383" s="227"/>
      <c r="RC383" s="227"/>
      <c r="RD383" s="227"/>
      <c r="RE383" s="227"/>
      <c r="RF383" s="227"/>
      <c r="RG383" s="227"/>
      <c r="RH383" s="227"/>
      <c r="RI383" s="227"/>
      <c r="RJ383" s="227"/>
      <c r="RK383" s="227"/>
      <c r="RL383" s="227"/>
      <c r="RM383" s="227"/>
      <c r="RN383" s="227"/>
      <c r="RO383" s="227"/>
      <c r="RP383" s="227"/>
      <c r="RQ383" s="227"/>
      <c r="RR383" s="227"/>
      <c r="RS383" s="227"/>
      <c r="RT383" s="227"/>
      <c r="RU383" s="227"/>
      <c r="RV383" s="227"/>
      <c r="RW383" s="227"/>
      <c r="RX383" s="227"/>
      <c r="RY383" s="227"/>
      <c r="RZ383" s="227"/>
      <c r="SA383" s="227"/>
      <c r="SB383" s="227"/>
      <c r="SC383" s="227"/>
      <c r="SD383" s="227"/>
      <c r="SE383" s="227"/>
      <c r="SF383" s="227"/>
      <c r="SG383" s="227"/>
      <c r="SH383" s="227"/>
      <c r="SI383" s="227"/>
      <c r="SJ383" s="227"/>
      <c r="SK383" s="227"/>
      <c r="SL383" s="227"/>
      <c r="SM383" s="227"/>
      <c r="SN383" s="227"/>
      <c r="SO383" s="227"/>
      <c r="SP383" s="227"/>
      <c r="SQ383" s="227"/>
      <c r="SR383" s="227"/>
      <c r="SS383" s="227"/>
      <c r="ST383" s="227"/>
      <c r="SU383" s="227"/>
      <c r="SV383" s="227"/>
      <c r="SW383" s="227"/>
      <c r="SX383" s="227"/>
      <c r="SY383" s="227"/>
      <c r="SZ383" s="227"/>
      <c r="TA383" s="227"/>
      <c r="TB383" s="227"/>
      <c r="TC383" s="227"/>
      <c r="TD383" s="227"/>
      <c r="TE383" s="227"/>
      <c r="TF383" s="227"/>
      <c r="TG383" s="227"/>
      <c r="TH383" s="227"/>
      <c r="TI383" s="227"/>
      <c r="TJ383" s="227"/>
      <c r="TK383" s="227"/>
      <c r="TL383" s="227"/>
      <c r="TM383" s="227"/>
      <c r="TN383" s="227"/>
      <c r="TO383" s="227"/>
      <c r="TP383" s="227"/>
      <c r="TQ383" s="227"/>
      <c r="TR383" s="227"/>
      <c r="TS383" s="227"/>
      <c r="TT383" s="227"/>
      <c r="TU383" s="227"/>
      <c r="TV383" s="227"/>
      <c r="TW383" s="227"/>
      <c r="TX383" s="227"/>
      <c r="TY383" s="227"/>
      <c r="TZ383" s="227"/>
      <c r="UA383" s="227"/>
      <c r="UB383" s="227"/>
      <c r="UC383" s="227"/>
      <c r="UD383" s="227"/>
      <c r="UE383" s="227"/>
      <c r="UF383" s="227"/>
      <c r="UG383" s="227"/>
      <c r="UH383" s="227"/>
      <c r="UI383" s="227"/>
      <c r="UJ383" s="227"/>
      <c r="UK383" s="227"/>
      <c r="UL383" s="227"/>
      <c r="UM383" s="227"/>
      <c r="UN383" s="227"/>
      <c r="UO383" s="227"/>
      <c r="UP383" s="227"/>
      <c r="UQ383" s="227"/>
      <c r="UR383" s="227"/>
      <c r="US383" s="227"/>
      <c r="UT383" s="227"/>
      <c r="UU383" s="227"/>
      <c r="UV383" s="227"/>
      <c r="UW383" s="227"/>
      <c r="UX383" s="227"/>
      <c r="UY383" s="227"/>
      <c r="UZ383" s="227"/>
      <c r="VA383" s="227"/>
      <c r="VB383" s="227"/>
      <c r="VC383" s="227"/>
      <c r="VD383" s="227"/>
      <c r="VE383" s="227"/>
      <c r="VF383" s="227"/>
      <c r="VG383" s="227"/>
      <c r="VH383" s="227"/>
      <c r="VI383" s="227"/>
      <c r="VJ383" s="227"/>
      <c r="VK383" s="227"/>
      <c r="VL383" s="227"/>
      <c r="VM383" s="227"/>
      <c r="VN383" s="227"/>
      <c r="VO383" s="227"/>
      <c r="VP383" s="227"/>
      <c r="VQ383" s="227"/>
      <c r="VR383" s="227"/>
      <c r="VS383" s="227"/>
      <c r="VT383" s="227"/>
      <c r="VU383" s="227"/>
      <c r="VV383" s="227"/>
      <c r="VW383" s="227"/>
      <c r="VX383" s="227"/>
      <c r="VY383" s="227"/>
      <c r="VZ383" s="227"/>
      <c r="WA383" s="227"/>
      <c r="WB383" s="227"/>
      <c r="WC383" s="227"/>
      <c r="WD383" s="227"/>
      <c r="WE383" s="227"/>
      <c r="WF383" s="227"/>
      <c r="WG383" s="227"/>
      <c r="WH383" s="227"/>
      <c r="WI383" s="227"/>
      <c r="WJ383" s="227"/>
      <c r="WK383" s="227"/>
      <c r="WL383" s="227"/>
      <c r="WM383" s="227"/>
      <c r="WN383" s="227"/>
      <c r="WO383" s="227"/>
      <c r="WP383" s="227"/>
      <c r="WQ383" s="227"/>
      <c r="WR383" s="227"/>
      <c r="WS383" s="227"/>
      <c r="WT383" s="227"/>
      <c r="WU383" s="227"/>
      <c r="WV383" s="227"/>
      <c r="WW383" s="227"/>
      <c r="WX383" s="227"/>
      <c r="WY383" s="227"/>
      <c r="WZ383" s="227"/>
      <c r="XA383" s="227"/>
      <c r="XB383" s="227"/>
      <c r="XC383" s="227"/>
      <c r="XD383" s="227"/>
      <c r="XE383" s="227"/>
      <c r="XF383" s="227"/>
      <c r="XG383" s="227"/>
      <c r="XH383" s="227"/>
      <c r="XI383" s="227"/>
      <c r="XJ383" s="227"/>
      <c r="XK383" s="227"/>
      <c r="XL383" s="227"/>
      <c r="XM383" s="227"/>
      <c r="XN383" s="227"/>
      <c r="XO383" s="227"/>
      <c r="XP383" s="227"/>
      <c r="XQ383" s="227"/>
      <c r="XR383" s="227"/>
      <c r="XS383" s="227"/>
      <c r="XT383" s="227"/>
      <c r="XU383" s="227"/>
      <c r="XV383" s="227"/>
      <c r="XW383" s="227"/>
      <c r="XX383" s="227"/>
      <c r="XY383" s="227"/>
      <c r="XZ383" s="227"/>
      <c r="YA383" s="227"/>
      <c r="YB383" s="227"/>
      <c r="YC383" s="227"/>
      <c r="YD383" s="227"/>
      <c r="YE383" s="227"/>
      <c r="YF383" s="227"/>
      <c r="YG383" s="227"/>
      <c r="YH383" s="227"/>
      <c r="YI383" s="227"/>
      <c r="YJ383" s="227"/>
      <c r="YK383" s="227"/>
      <c r="YL383" s="227"/>
      <c r="YM383" s="227"/>
      <c r="YN383" s="227"/>
      <c r="YO383" s="227"/>
      <c r="YP383" s="227"/>
      <c r="YQ383" s="227"/>
      <c r="YR383" s="227"/>
      <c r="YS383" s="227"/>
      <c r="YT383" s="227"/>
      <c r="YU383" s="227"/>
      <c r="YV383" s="227"/>
      <c r="YW383" s="227"/>
      <c r="YX383" s="227"/>
      <c r="YY383" s="227"/>
      <c r="YZ383" s="227"/>
      <c r="ZA383" s="227"/>
      <c r="ZB383" s="227"/>
      <c r="ZC383" s="227"/>
      <c r="ZD383" s="227"/>
      <c r="ZE383" s="227"/>
      <c r="ZF383" s="227"/>
      <c r="ZG383" s="227"/>
      <c r="ZH383" s="227"/>
      <c r="ZI383" s="227"/>
      <c r="ZJ383" s="227"/>
      <c r="ZK383" s="227"/>
      <c r="ZL383" s="227"/>
      <c r="ZM383" s="227"/>
      <c r="ZN383" s="227"/>
      <c r="ZO383" s="227"/>
      <c r="ZP383" s="227"/>
      <c r="ZQ383" s="227"/>
      <c r="ZR383" s="227"/>
      <c r="ZS383" s="227"/>
      <c r="ZT383" s="227"/>
      <c r="ZU383" s="227"/>
      <c r="ZV383" s="227"/>
      <c r="ZW383" s="227"/>
      <c r="ZX383" s="227"/>
      <c r="ZY383" s="227"/>
      <c r="ZZ383" s="227"/>
      <c r="AAA383" s="227"/>
      <c r="AAB383" s="227"/>
      <c r="AAC383" s="227"/>
      <c r="AAD383" s="227"/>
      <c r="AAE383" s="227"/>
      <c r="AAF383" s="227"/>
      <c r="AAG383" s="227"/>
      <c r="AAH383" s="227"/>
      <c r="AAI383" s="227"/>
      <c r="AAJ383" s="227"/>
      <c r="AAK383" s="227"/>
      <c r="AAL383" s="227"/>
      <c r="AAM383" s="227"/>
      <c r="AAN383" s="227"/>
      <c r="AAO383" s="227"/>
      <c r="AAP383" s="227"/>
      <c r="AAQ383" s="227"/>
      <c r="AAR383" s="227"/>
      <c r="AAS383" s="227"/>
      <c r="AAT383" s="227"/>
      <c r="AAU383" s="227"/>
      <c r="AAV383" s="227"/>
      <c r="AAW383" s="227"/>
      <c r="AAX383" s="227"/>
      <c r="AAY383" s="227"/>
      <c r="AAZ383" s="227"/>
      <c r="ABA383" s="227"/>
      <c r="ABB383" s="227"/>
      <c r="ABC383" s="227"/>
      <c r="ABD383" s="227"/>
      <c r="ABE383" s="227"/>
      <c r="ABF383" s="227"/>
      <c r="ABG383" s="227"/>
      <c r="ABH383" s="227"/>
      <c r="ABI383" s="227"/>
      <c r="ABJ383" s="227"/>
      <c r="ABK383" s="227"/>
      <c r="ABL383" s="227"/>
      <c r="ABM383" s="227"/>
      <c r="ABN383" s="227"/>
      <c r="ABO383" s="227"/>
      <c r="ABP383" s="227"/>
      <c r="ABQ383" s="227"/>
      <c r="ABR383" s="227"/>
      <c r="ABS383" s="227"/>
      <c r="ABT383" s="227"/>
      <c r="ABU383" s="227"/>
      <c r="ABV383" s="227"/>
      <c r="ABW383" s="227"/>
      <c r="ABX383" s="227"/>
      <c r="ABY383" s="227"/>
      <c r="ABZ383" s="227"/>
      <c r="ACA383" s="227"/>
      <c r="ACB383" s="227"/>
      <c r="ACC383" s="227"/>
      <c r="ACD383" s="227"/>
      <c r="ACE383" s="227"/>
      <c r="ACF383" s="227"/>
      <c r="ACG383" s="227"/>
      <c r="ACH383" s="227"/>
      <c r="ACI383" s="227"/>
      <c r="ACJ383" s="227"/>
      <c r="ACK383" s="227"/>
      <c r="ACL383" s="227"/>
      <c r="ACM383" s="227"/>
      <c r="ACN383" s="227"/>
      <c r="ACO383" s="227"/>
      <c r="ACP383" s="227"/>
      <c r="ACQ383" s="227"/>
      <c r="ACR383" s="227"/>
      <c r="ACS383" s="227"/>
      <c r="ACT383" s="227"/>
      <c r="ACU383" s="227"/>
      <c r="ACV383" s="227"/>
      <c r="ACW383" s="227"/>
      <c r="ACX383" s="227"/>
      <c r="ACY383" s="227"/>
      <c r="ACZ383" s="227"/>
      <c r="ADA383" s="227"/>
      <c r="ADB383" s="227"/>
      <c r="ADC383" s="227"/>
      <c r="ADD383" s="227"/>
      <c r="ADE383" s="227"/>
      <c r="ADF383" s="227"/>
      <c r="ADG383" s="227"/>
      <c r="ADH383" s="227"/>
      <c r="ADI383" s="227"/>
      <c r="ADJ383" s="227"/>
      <c r="ADK383" s="227"/>
      <c r="ADL383" s="227"/>
      <c r="ADM383" s="227"/>
      <c r="ADN383" s="227"/>
      <c r="ADO383" s="227"/>
      <c r="ADP383" s="227"/>
      <c r="ADQ383" s="227"/>
      <c r="ADR383" s="227"/>
      <c r="ADS383" s="227"/>
      <c r="ADT383" s="227"/>
      <c r="ADU383" s="227"/>
      <c r="ADV383" s="227"/>
      <c r="ADW383" s="227"/>
      <c r="ADX383" s="227"/>
      <c r="ADY383" s="227"/>
      <c r="ADZ383" s="227"/>
      <c r="AEA383" s="227"/>
      <c r="AEB383" s="227"/>
      <c r="AEC383" s="227"/>
      <c r="AED383" s="227"/>
      <c r="AEE383" s="227"/>
      <c r="AEF383" s="227"/>
      <c r="AEG383" s="227"/>
      <c r="AEH383" s="227"/>
      <c r="AEI383" s="227"/>
      <c r="AEJ383" s="227"/>
      <c r="AEK383" s="227"/>
      <c r="AEL383" s="227"/>
      <c r="AEM383" s="227"/>
      <c r="AEN383" s="227"/>
      <c r="AEO383" s="227"/>
      <c r="AEP383" s="227"/>
      <c r="AEQ383" s="227"/>
      <c r="AER383" s="227"/>
      <c r="AES383" s="227"/>
      <c r="AET383" s="227"/>
      <c r="AEU383" s="227"/>
      <c r="AEV383" s="227"/>
      <c r="AEW383" s="227"/>
      <c r="AEX383" s="227"/>
      <c r="AEY383" s="227"/>
      <c r="AEZ383" s="227"/>
      <c r="AFA383" s="227"/>
      <c r="AFB383" s="227"/>
      <c r="AFC383" s="227"/>
      <c r="AFD383" s="227"/>
      <c r="AFE383" s="227"/>
      <c r="AFF383" s="227"/>
      <c r="AFG383" s="227"/>
      <c r="AFH383" s="227"/>
      <c r="AFI383" s="227"/>
      <c r="AFJ383" s="227"/>
      <c r="AFK383" s="227"/>
      <c r="AFL383" s="227"/>
      <c r="AFM383" s="227"/>
      <c r="AFN383" s="227"/>
      <c r="AFO383" s="227"/>
      <c r="AFP383" s="227"/>
      <c r="AFQ383" s="227"/>
      <c r="AFR383" s="227"/>
      <c r="AFS383" s="227"/>
      <c r="AFT383" s="227"/>
      <c r="AFU383" s="227"/>
      <c r="AFV383" s="227"/>
      <c r="AFW383" s="227"/>
      <c r="AFX383" s="227"/>
      <c r="AFY383" s="227"/>
      <c r="AFZ383" s="227"/>
      <c r="AGA383" s="227"/>
      <c r="AGB383" s="227"/>
      <c r="AGC383" s="227"/>
      <c r="AGD383" s="227"/>
      <c r="AGE383" s="227"/>
      <c r="AGF383" s="227"/>
      <c r="AGG383" s="227"/>
      <c r="AGH383" s="227"/>
      <c r="AGI383" s="227"/>
      <c r="AGJ383" s="227"/>
      <c r="AGK383" s="227"/>
      <c r="AGL383" s="227"/>
      <c r="AGM383" s="227"/>
      <c r="AGN383" s="227"/>
      <c r="AGO383" s="227"/>
      <c r="AGP383" s="227"/>
      <c r="AGQ383" s="227"/>
      <c r="AGR383" s="227"/>
      <c r="AGS383" s="227"/>
      <c r="AGT383" s="227"/>
      <c r="AGU383" s="227"/>
      <c r="AGV383" s="227"/>
      <c r="AGW383" s="227"/>
      <c r="AGX383" s="227"/>
      <c r="AGY383" s="227"/>
      <c r="AGZ383" s="227"/>
      <c r="AHA383" s="227"/>
      <c r="AHB383" s="227"/>
      <c r="AHC383" s="227"/>
      <c r="AHD383" s="227"/>
      <c r="AHE383" s="227"/>
      <c r="AHF383" s="227"/>
      <c r="AHG383" s="227"/>
      <c r="AHH383" s="227"/>
      <c r="AHI383" s="227"/>
      <c r="AHJ383" s="227"/>
      <c r="AHK383" s="227"/>
      <c r="AHL383" s="227"/>
      <c r="AHM383" s="227"/>
      <c r="AHN383" s="227"/>
      <c r="AHO383" s="227"/>
      <c r="AHP383" s="227"/>
      <c r="AHQ383" s="227"/>
      <c r="AHR383" s="227"/>
      <c r="AHS383" s="227"/>
      <c r="AHT383" s="227"/>
      <c r="AHU383" s="227"/>
      <c r="AHV383" s="227"/>
      <c r="AHW383" s="227"/>
      <c r="AHX383" s="227"/>
      <c r="AHY383" s="227"/>
      <c r="AHZ383" s="227"/>
      <c r="AIA383" s="227"/>
      <c r="AIB383" s="227"/>
      <c r="AIC383" s="227"/>
      <c r="AID383" s="227"/>
      <c r="AIE383" s="227"/>
      <c r="AIF383" s="227"/>
      <c r="AIG383" s="227"/>
      <c r="AIH383" s="227"/>
      <c r="AII383" s="227"/>
      <c r="AIJ383" s="227"/>
      <c r="AIK383" s="227"/>
      <c r="AIL383" s="227"/>
      <c r="AIM383" s="227"/>
      <c r="AIN383" s="227"/>
      <c r="AIO383" s="227"/>
      <c r="AIP383" s="227"/>
      <c r="AIQ383" s="227"/>
      <c r="AIR383" s="227"/>
      <c r="AIS383" s="227"/>
      <c r="AIT383" s="227"/>
      <c r="AIU383" s="227"/>
      <c r="AIV383" s="227"/>
      <c r="AIW383" s="227"/>
      <c r="AIX383" s="227"/>
      <c r="AIY383" s="227"/>
      <c r="AIZ383" s="227"/>
      <c r="AJA383" s="227"/>
      <c r="AJB383" s="227"/>
      <c r="AJC383" s="227"/>
      <c r="AJD383" s="227"/>
      <c r="AJE383" s="227"/>
      <c r="AJF383" s="227"/>
      <c r="AJG383" s="227"/>
      <c r="AJH383" s="227"/>
      <c r="AJI383" s="227"/>
      <c r="AJJ383" s="227"/>
      <c r="AJK383" s="227"/>
      <c r="AJL383" s="227"/>
      <c r="AJM383" s="227"/>
      <c r="AJN383" s="227"/>
      <c r="AJO383" s="227"/>
      <c r="AJP383" s="227"/>
      <c r="AJQ383" s="227"/>
      <c r="AJR383" s="227"/>
      <c r="AJS383" s="227"/>
      <c r="AJT383" s="227"/>
      <c r="AJU383" s="227"/>
      <c r="AJV383" s="227"/>
      <c r="AJW383" s="227"/>
      <c r="AJX383" s="227"/>
      <c r="AJY383" s="227"/>
      <c r="AJZ383" s="227"/>
      <c r="AKA383" s="227"/>
      <c r="AKB383" s="227"/>
      <c r="AKC383" s="227"/>
      <c r="AKD383" s="227"/>
      <c r="AKE383" s="227"/>
      <c r="AKF383" s="227"/>
      <c r="AKG383" s="227"/>
      <c r="AKH383" s="227"/>
      <c r="AKI383" s="227"/>
      <c r="AKJ383" s="227"/>
      <c r="AKK383" s="227"/>
      <c r="AKL383" s="227"/>
      <c r="AKM383" s="227"/>
      <c r="AKN383" s="227"/>
      <c r="AKO383" s="227"/>
      <c r="AKP383" s="227"/>
      <c r="AKQ383" s="227"/>
      <c r="AKR383" s="227"/>
      <c r="AKS383" s="227"/>
      <c r="AKT383" s="227"/>
      <c r="AKU383" s="227"/>
      <c r="AKV383" s="227"/>
      <c r="AKW383" s="227"/>
      <c r="AKX383" s="227"/>
      <c r="AKY383" s="227"/>
      <c r="AKZ383" s="227"/>
      <c r="ALA383" s="227"/>
      <c r="ALB383" s="227"/>
      <c r="ALC383" s="227"/>
      <c r="ALD383" s="227"/>
      <c r="ALE383" s="227"/>
      <c r="ALF383" s="227"/>
      <c r="ALG383" s="227"/>
      <c r="ALH383" s="227"/>
      <c r="ALI383" s="227"/>
      <c r="ALJ383" s="227"/>
      <c r="ALK383" s="227"/>
      <c r="ALL383" s="227"/>
      <c r="ALM383" s="227"/>
      <c r="ALN383" s="227"/>
      <c r="ALO383" s="227"/>
      <c r="ALP383" s="227"/>
      <c r="ALQ383" s="227"/>
      <c r="ALR383" s="227"/>
      <c r="ALS383" s="227"/>
      <c r="ALT383" s="227"/>
      <c r="ALU383" s="227"/>
      <c r="ALV383" s="227"/>
      <c r="ALW383" s="227"/>
      <c r="ALX383" s="227"/>
      <c r="ALY383" s="227"/>
      <c r="ALZ383" s="227"/>
      <c r="AMA383" s="227"/>
      <c r="AMB383" s="227"/>
      <c r="AMC383" s="227"/>
      <c r="AMD383" s="227"/>
      <c r="AME383" s="227"/>
      <c r="AMF383" s="227"/>
      <c r="AMG383" s="227"/>
      <c r="AMH383" s="227"/>
      <c r="AMI383" s="227"/>
      <c r="AMJ383" s="227"/>
      <c r="AMK383" s="227"/>
      <c r="AML383" s="227"/>
      <c r="AMM383" s="227"/>
      <c r="AMN383" s="227"/>
      <c r="AMO383" s="227"/>
      <c r="AMP383" s="227"/>
      <c r="AMQ383" s="227"/>
      <c r="AMR383" s="227"/>
      <c r="AMS383" s="227"/>
      <c r="AMT383" s="227"/>
      <c r="AMU383" s="227"/>
      <c r="AMV383" s="227"/>
      <c r="AMW383" s="227"/>
      <c r="AMX383" s="227"/>
    </row>
    <row r="384" spans="1:1038" ht="18" customHeight="1">
      <c r="A384" s="223" t="s">
        <v>1819</v>
      </c>
      <c r="B384" s="224" t="s">
        <v>1647</v>
      </c>
      <c r="D384" s="225" t="s">
        <v>1279</v>
      </c>
      <c r="E384" s="126">
        <v>60</v>
      </c>
      <c r="F384" s="126">
        <v>1</v>
      </c>
      <c r="G384" s="196" t="str">
        <f t="shared" si="87"/>
        <v>60-1</v>
      </c>
      <c r="H384" s="126">
        <v>0</v>
      </c>
      <c r="I384" s="126">
        <v>67</v>
      </c>
      <c r="K384" s="545" t="b">
        <f>IF(I385=1,IF(((VLOOKUP($G384,[1]Depth_Lookup!#REF!,9,FALSE))-(H384/100))=0,"Good",IF(((VLOOKUP($G384,[1]Depth_Lookup!$A$3:$J$550,9,FALSE))-(H384/100))&gt;0,"Too Short","Too Long")))</f>
        <v>0</v>
      </c>
      <c r="L384" s="171">
        <f>(VLOOKUP($G384,Depth_Lookup!$A$3:$J$410,10,FALSE))+(H384/100)</f>
        <v>143.69999999999999</v>
      </c>
      <c r="M384" s="171">
        <f>(VLOOKUP($G384,Depth_Lookup!$A$3:$J$410,10,FALSE))+(I384/100)</f>
        <v>144.36999999999998</v>
      </c>
      <c r="N384" s="127" t="s">
        <v>1861</v>
      </c>
      <c r="O384" s="126">
        <v>1</v>
      </c>
      <c r="P384" s="126" t="s">
        <v>853</v>
      </c>
      <c r="Q384" s="126" t="s">
        <v>125</v>
      </c>
      <c r="R384" s="196" t="str">
        <f t="shared" si="101"/>
        <v>SerpentinizedHarzburgite</v>
      </c>
      <c r="S384" s="126" t="s">
        <v>700</v>
      </c>
      <c r="T384" s="126" t="s">
        <v>587</v>
      </c>
      <c r="W384" s="126" t="s">
        <v>102</v>
      </c>
      <c r="X384" s="202">
        <f>VLOOKUP(W384,[2]definitions_list_lookup!$A$13:$B$19,2,0)</f>
        <v>5</v>
      </c>
      <c r="Y384" s="126" t="s">
        <v>90</v>
      </c>
      <c r="Z384" s="126" t="s">
        <v>91</v>
      </c>
      <c r="AF384" s="196" t="e">
        <f>VLOOKUP(AE384,[2]definitions_list_mag!$V$12:$W$15,2,0)</f>
        <v>#N/A</v>
      </c>
      <c r="AI384" s="130">
        <f t="shared" si="102"/>
        <v>67</v>
      </c>
      <c r="AO384" s="130"/>
      <c r="AU384" s="130">
        <v>2</v>
      </c>
      <c r="AV384" s="126">
        <v>1</v>
      </c>
      <c r="AW384" s="126">
        <v>0.5</v>
      </c>
      <c r="AX384" s="126" t="s">
        <v>110</v>
      </c>
      <c r="AY384" s="126" t="s">
        <v>103</v>
      </c>
      <c r="BA384" s="130">
        <v>30</v>
      </c>
      <c r="BB384" s="126">
        <v>8</v>
      </c>
      <c r="BC384" s="126">
        <v>5</v>
      </c>
      <c r="BD384" s="126" t="s">
        <v>110</v>
      </c>
      <c r="BE384" s="126" t="s">
        <v>103</v>
      </c>
      <c r="BG384" s="130"/>
      <c r="BM384" s="130">
        <v>1</v>
      </c>
      <c r="BY384" s="130"/>
      <c r="CF384" s="213">
        <f t="shared" si="103"/>
        <v>100</v>
      </c>
      <c r="CG384" s="131"/>
      <c r="CH384" s="132" t="s">
        <v>1329</v>
      </c>
      <c r="CI384" s="132">
        <v>90</v>
      </c>
      <c r="CJ384" s="132" t="s">
        <v>514</v>
      </c>
      <c r="CK384" s="133"/>
      <c r="CL384" s="134"/>
      <c r="CM384" s="134"/>
      <c r="CN384" s="134"/>
      <c r="CO384" s="134"/>
      <c r="CP384" s="134"/>
      <c r="CQ384" s="134"/>
      <c r="CR384" s="134"/>
      <c r="CS384" s="134"/>
      <c r="CT384" s="134"/>
      <c r="CU384" s="134"/>
      <c r="CV384" s="134"/>
      <c r="CW384" s="134"/>
      <c r="CX384" s="134"/>
      <c r="CY384" s="134"/>
      <c r="CZ384" s="134"/>
      <c r="DA384" s="134"/>
      <c r="DB384" s="134">
        <v>75</v>
      </c>
      <c r="DC384" s="130">
        <v>25</v>
      </c>
      <c r="DD384" s="134"/>
      <c r="DE384" s="134"/>
      <c r="DF384" s="134"/>
      <c r="DG384" s="134"/>
      <c r="DH384" s="134"/>
      <c r="DI384" s="134"/>
      <c r="DJ384" s="134"/>
      <c r="DK384" s="207">
        <f t="shared" si="104"/>
        <v>100</v>
      </c>
      <c r="DL384" s="131"/>
      <c r="DM384" s="134"/>
      <c r="DN384" s="134"/>
      <c r="DO384" s="136"/>
      <c r="DQ384" s="131"/>
      <c r="DR384" s="136"/>
      <c r="DS384" s="131"/>
      <c r="DT384" s="138" t="s">
        <v>1862</v>
      </c>
      <c r="DW384" s="214" t="e">
        <f>VLOOKUP(P384,[2]definitions_list_lookup!$K$30:$L$54,2,0)</f>
        <v>#N/A</v>
      </c>
      <c r="DX384" s="139" t="s">
        <v>1405</v>
      </c>
      <c r="DY384" s="139" t="s">
        <v>1437</v>
      </c>
      <c r="DZ384"/>
      <c r="EA384" s="104"/>
      <c r="ED384" s="229" t="s">
        <v>2517</v>
      </c>
      <c r="EE384" s="140"/>
      <c r="EG384" s="140"/>
      <c r="EI384" s="218"/>
      <c r="EJ384" s="143"/>
      <c r="EK384" s="221"/>
      <c r="EM384" s="109"/>
      <c r="EN384" s="109"/>
      <c r="EZ384" s="192" t="e">
        <f t="shared" si="88"/>
        <v>#DIV/0!</v>
      </c>
      <c r="FA384" s="192" t="e">
        <f t="shared" si="89"/>
        <v>#DIV/0!</v>
      </c>
      <c r="FB384" s="192" t="e">
        <f t="shared" si="90"/>
        <v>#DIV/0!</v>
      </c>
      <c r="FC384" s="192" t="e">
        <f t="shared" si="91"/>
        <v>#DIV/0!</v>
      </c>
      <c r="FD384" s="192" t="e">
        <f t="shared" si="92"/>
        <v>#DIV/0!</v>
      </c>
      <c r="FE384" s="193" t="e">
        <f t="shared" si="93"/>
        <v>#DIV/0!</v>
      </c>
      <c r="FF384" s="194" t="e">
        <f t="shared" si="94"/>
        <v>#DIV/0!</v>
      </c>
      <c r="FG384" s="144"/>
      <c r="FI384" s="778">
        <f t="shared" si="95"/>
        <v>0</v>
      </c>
      <c r="FJ384" s="779" t="e">
        <f t="shared" si="96"/>
        <v>#DIV/0!</v>
      </c>
      <c r="FK384" s="779" t="e">
        <f t="shared" si="97"/>
        <v>#DIV/0!</v>
      </c>
      <c r="FL384" s="780" t="e">
        <f t="shared" si="98"/>
        <v>#DIV/0!</v>
      </c>
      <c r="FM384" s="169" t="e">
        <f t="shared" si="99"/>
        <v>#DIV/0!</v>
      </c>
      <c r="FN384" s="783" t="e">
        <f t="shared" si="100"/>
        <v>#DIV/0!</v>
      </c>
    </row>
    <row r="385" spans="1:1038" s="398" customFormat="1" ht="18" customHeight="1">
      <c r="A385" s="223" t="s">
        <v>1819</v>
      </c>
      <c r="B385" s="543" t="s">
        <v>1647</v>
      </c>
      <c r="C385" s="226"/>
      <c r="D385" s="225" t="s">
        <v>1279</v>
      </c>
      <c r="E385" s="226">
        <v>60</v>
      </c>
      <c r="F385" s="226">
        <v>1</v>
      </c>
      <c r="G385" s="391" t="str">
        <f>E385&amp;"-"&amp;F385</f>
        <v>60-1</v>
      </c>
      <c r="H385" s="226">
        <v>67</v>
      </c>
      <c r="I385" s="398">
        <v>68</v>
      </c>
      <c r="K385" s="545" t="b">
        <f>IF(I386=1,IF(((VLOOKUP($G385,[1]Depth_Lookup!#REF!,9,FALSE))-(H385/100))=0,"Good",IF(((VLOOKUP($G385,[1]Depth_Lookup!$A$3:$J$550,9,FALSE))-(H385/100))&gt;0,"Too Short","Too Long")))</f>
        <v>0</v>
      </c>
      <c r="L385" s="171">
        <f>(VLOOKUP($G385,Depth_Lookup!$A$3:$J$410,10,FALSE))+(H385/100)</f>
        <v>144.36999999999998</v>
      </c>
      <c r="M385" s="171">
        <f>(VLOOKUP($G385,Depth_Lookup!$A$3:$J$410,10,FALSE))+(I385/100)</f>
        <v>144.38</v>
      </c>
      <c r="N385" s="232" t="s">
        <v>1863</v>
      </c>
      <c r="O385" s="226">
        <v>1</v>
      </c>
      <c r="P385" s="226" t="s">
        <v>853</v>
      </c>
      <c r="Q385" s="226" t="s">
        <v>125</v>
      </c>
      <c r="R385" s="391" t="str">
        <f>P385&amp;""&amp;Q385</f>
        <v>SerpentinizedHarzburgite</v>
      </c>
      <c r="S385" s="226" t="s">
        <v>587</v>
      </c>
      <c r="T385" s="226" t="s">
        <v>700</v>
      </c>
      <c r="U385" s="226" t="s">
        <v>108</v>
      </c>
      <c r="V385" s="226" t="s">
        <v>509</v>
      </c>
      <c r="W385" s="226" t="s">
        <v>102</v>
      </c>
      <c r="X385" s="392">
        <f>VLOOKUP(W385,[2]definitions_list_lookup!$A$13:$B$19,2,0)</f>
        <v>5</v>
      </c>
      <c r="Y385" s="226" t="s">
        <v>90</v>
      </c>
      <c r="Z385" s="226" t="s">
        <v>91</v>
      </c>
      <c r="AA385" s="226"/>
      <c r="AB385" s="226"/>
      <c r="AC385" s="226"/>
      <c r="AD385" s="226"/>
      <c r="AE385" s="393"/>
      <c r="AF385" s="391" t="e">
        <f>VLOOKUP(AE385,[2]definitions_list_mag!$V$12:$W$15,2,0)</f>
        <v>#N/A</v>
      </c>
      <c r="AG385" s="394"/>
      <c r="AH385" s="226"/>
      <c r="AI385" s="257">
        <f>100-(AU385+BA385+AK385+BM385)</f>
        <v>68</v>
      </c>
      <c r="AJ385" s="226"/>
      <c r="AK385" s="226"/>
      <c r="AL385" s="226"/>
      <c r="AM385" s="226"/>
      <c r="AN385" s="226"/>
      <c r="AO385" s="257"/>
      <c r="AP385" s="226"/>
      <c r="AQ385" s="226"/>
      <c r="AR385" s="226"/>
      <c r="AS385" s="226"/>
      <c r="AT385" s="226"/>
      <c r="AU385" s="257">
        <v>1</v>
      </c>
      <c r="AV385" s="226">
        <v>1</v>
      </c>
      <c r="AW385" s="226">
        <v>0.5</v>
      </c>
      <c r="AX385" s="226" t="s">
        <v>110</v>
      </c>
      <c r="AY385" s="226" t="s">
        <v>103</v>
      </c>
      <c r="AZ385" s="226"/>
      <c r="BA385" s="257">
        <v>30</v>
      </c>
      <c r="BB385" s="226">
        <v>7</v>
      </c>
      <c r="BC385" s="226">
        <v>3</v>
      </c>
      <c r="BD385" s="226" t="s">
        <v>110</v>
      </c>
      <c r="BE385" s="226" t="s">
        <v>103</v>
      </c>
      <c r="BF385" s="226"/>
      <c r="BG385" s="257"/>
      <c r="BH385" s="226"/>
      <c r="BI385" s="226"/>
      <c r="BJ385" s="226"/>
      <c r="BK385" s="226"/>
      <c r="BL385" s="226"/>
      <c r="BM385" s="257">
        <v>1</v>
      </c>
      <c r="BN385" s="226"/>
      <c r="BO385" s="226"/>
      <c r="BP385" s="226"/>
      <c r="BQ385" s="226"/>
      <c r="BR385" s="226"/>
      <c r="BS385" s="226"/>
      <c r="BT385" s="226"/>
      <c r="BU385" s="226"/>
      <c r="BV385" s="226"/>
      <c r="BW385" s="226"/>
      <c r="BX385" s="226"/>
      <c r="BY385" s="257"/>
      <c r="BZ385" s="226"/>
      <c r="CA385" s="226"/>
      <c r="CB385" s="226"/>
      <c r="CC385" s="226"/>
      <c r="CD385" s="226"/>
      <c r="CE385" s="226"/>
      <c r="CF385" s="399">
        <f t="shared" si="103"/>
        <v>100</v>
      </c>
      <c r="CG385" s="259"/>
      <c r="CH385" s="150" t="s">
        <v>1845</v>
      </c>
      <c r="CI385" s="150">
        <v>100</v>
      </c>
      <c r="CJ385" s="150" t="s">
        <v>514</v>
      </c>
      <c r="CK385" s="158"/>
      <c r="CL385" s="395"/>
      <c r="CM385" s="395"/>
      <c r="CN385" s="395"/>
      <c r="CO385" s="395"/>
      <c r="CP385" s="395"/>
      <c r="CQ385" s="395"/>
      <c r="CR385" s="395"/>
      <c r="CS385" s="395"/>
      <c r="CT385" s="395"/>
      <c r="CU385" s="395"/>
      <c r="CV385" s="395"/>
      <c r="CW385" s="395"/>
      <c r="CX385" s="395"/>
      <c r="CY385" s="395"/>
      <c r="CZ385" s="395"/>
      <c r="DA385" s="395"/>
      <c r="DB385" s="395">
        <v>75</v>
      </c>
      <c r="DC385" s="257">
        <v>25</v>
      </c>
      <c r="DD385" s="395"/>
      <c r="DE385" s="395"/>
      <c r="DF385" s="395"/>
      <c r="DG385" s="395"/>
      <c r="DH385" s="395"/>
      <c r="DI385" s="395"/>
      <c r="DJ385" s="395"/>
      <c r="DK385" s="396">
        <f>SUM(CL385:DJ385)</f>
        <v>100</v>
      </c>
      <c r="DL385" s="259"/>
      <c r="DM385" s="395"/>
      <c r="DN385" s="395"/>
      <c r="DO385" s="397"/>
      <c r="DQ385" s="259"/>
      <c r="DR385" s="397"/>
      <c r="DS385" s="259"/>
      <c r="DT385" s="263" t="s">
        <v>1864</v>
      </c>
      <c r="DU385" s="256"/>
      <c r="DV385" s="256"/>
      <c r="DW385" s="400" t="e">
        <f>VLOOKUP(P385,[2]definitions_list_lookup!$K$30:$L$54,2,0)</f>
        <v>#N/A</v>
      </c>
      <c r="DX385" s="155" t="s">
        <v>1401</v>
      </c>
      <c r="DY385" s="155" t="s">
        <v>1865</v>
      </c>
      <c r="DZ385" s="546"/>
      <c r="EA385" s="104"/>
      <c r="EB385" s="256"/>
      <c r="EC385" s="104"/>
      <c r="ED385" s="229" t="s">
        <v>2517</v>
      </c>
      <c r="EE385" s="401"/>
      <c r="EF385" s="402"/>
      <c r="EG385" s="401"/>
      <c r="EH385" s="403"/>
      <c r="EI385" s="404"/>
      <c r="EJ385" s="405"/>
      <c r="EK385" s="406"/>
      <c r="EL385" s="401"/>
      <c r="EM385" s="403"/>
      <c r="EN385" s="403"/>
      <c r="EO385" s="407"/>
      <c r="EP385" s="407"/>
      <c r="EQ385" s="407"/>
      <c r="ER385" s="407"/>
      <c r="ES385" s="407"/>
      <c r="ET385" s="407"/>
      <c r="EU385" s="407"/>
      <c r="EV385" s="408"/>
      <c r="EW385" s="408"/>
      <c r="EX385" s="408"/>
      <c r="EY385" s="408"/>
      <c r="EZ385" s="192" t="e">
        <f t="shared" si="88"/>
        <v>#DIV/0!</v>
      </c>
      <c r="FA385" s="192" t="e">
        <f t="shared" si="89"/>
        <v>#DIV/0!</v>
      </c>
      <c r="FB385" s="192" t="e">
        <f t="shared" si="90"/>
        <v>#DIV/0!</v>
      </c>
      <c r="FC385" s="192" t="e">
        <f t="shared" si="91"/>
        <v>#DIV/0!</v>
      </c>
      <c r="FD385" s="192" t="e">
        <f t="shared" si="92"/>
        <v>#DIV/0!</v>
      </c>
      <c r="FE385" s="193" t="e">
        <f t="shared" si="93"/>
        <v>#DIV/0!</v>
      </c>
      <c r="FF385" s="194" t="e">
        <f t="shared" si="94"/>
        <v>#DIV/0!</v>
      </c>
      <c r="FG385" s="407"/>
      <c r="FH385" s="403"/>
      <c r="FI385" s="778">
        <f t="shared" si="95"/>
        <v>0</v>
      </c>
      <c r="FJ385" s="779" t="e">
        <f t="shared" si="96"/>
        <v>#DIV/0!</v>
      </c>
      <c r="FK385" s="779" t="e">
        <f t="shared" si="97"/>
        <v>#DIV/0!</v>
      </c>
      <c r="FL385" s="780" t="e">
        <f t="shared" si="98"/>
        <v>#DIV/0!</v>
      </c>
      <c r="FM385" s="169" t="e">
        <f t="shared" si="99"/>
        <v>#DIV/0!</v>
      </c>
      <c r="FN385" s="783" t="e">
        <f t="shared" si="100"/>
        <v>#DIV/0!</v>
      </c>
      <c r="FO385" s="226"/>
      <c r="FP385" s="226"/>
      <c r="FQ385" s="226"/>
      <c r="FR385" s="226"/>
      <c r="FS385" s="226"/>
      <c r="FT385" s="226"/>
      <c r="FU385" s="226"/>
      <c r="FV385" s="226"/>
      <c r="FW385" s="226"/>
      <c r="FX385" s="226"/>
      <c r="FY385" s="226"/>
      <c r="FZ385" s="226"/>
      <c r="GA385" s="226"/>
      <c r="GB385" s="226"/>
      <c r="GC385" s="226"/>
      <c r="GD385" s="226"/>
      <c r="GE385" s="226"/>
      <c r="GF385" s="226"/>
      <c r="GG385" s="226"/>
      <c r="GH385" s="226"/>
      <c r="GI385" s="226"/>
      <c r="GJ385" s="226"/>
      <c r="GK385" s="226"/>
      <c r="GL385" s="226"/>
      <c r="GM385" s="226"/>
      <c r="GN385" s="226"/>
      <c r="GO385" s="226"/>
      <c r="GP385" s="226"/>
      <c r="GQ385" s="226"/>
      <c r="GR385" s="226"/>
      <c r="GS385" s="226"/>
      <c r="GT385" s="226"/>
      <c r="GU385" s="226"/>
      <c r="GV385" s="226"/>
      <c r="GW385" s="226"/>
      <c r="GX385" s="226"/>
      <c r="GY385" s="226"/>
      <c r="GZ385" s="226"/>
      <c r="HA385" s="226"/>
      <c r="HB385" s="226"/>
      <c r="HC385" s="226"/>
      <c r="HD385" s="226"/>
      <c r="HE385" s="226"/>
      <c r="HF385" s="226"/>
      <c r="HG385" s="226"/>
      <c r="HH385" s="226"/>
      <c r="HI385" s="226"/>
      <c r="HJ385" s="226"/>
      <c r="HK385" s="226"/>
      <c r="HL385" s="226"/>
      <c r="HM385" s="226"/>
      <c r="HN385" s="226"/>
      <c r="HO385" s="226"/>
      <c r="HP385" s="226"/>
      <c r="HQ385" s="226"/>
      <c r="HR385" s="226"/>
      <c r="HS385" s="226"/>
      <c r="HT385" s="226"/>
      <c r="HU385" s="226"/>
      <c r="HV385" s="226"/>
      <c r="HW385" s="226"/>
      <c r="HX385" s="226"/>
      <c r="HY385" s="226"/>
      <c r="HZ385" s="226"/>
      <c r="IA385" s="226"/>
      <c r="IB385" s="226"/>
      <c r="IC385" s="226"/>
      <c r="ID385" s="226"/>
      <c r="IE385" s="226"/>
      <c r="IF385" s="226"/>
      <c r="IG385" s="226"/>
      <c r="IH385" s="226"/>
      <c r="II385" s="226"/>
      <c r="IJ385" s="226"/>
      <c r="IK385" s="226"/>
      <c r="IL385" s="226"/>
      <c r="IM385" s="226"/>
      <c r="IN385" s="226"/>
      <c r="IO385" s="226"/>
      <c r="IP385" s="226"/>
      <c r="IQ385" s="226"/>
      <c r="IR385" s="226"/>
      <c r="IS385" s="226"/>
      <c r="IT385" s="226"/>
      <c r="IU385" s="226"/>
      <c r="IV385" s="226"/>
      <c r="IW385" s="226"/>
      <c r="IX385" s="226"/>
      <c r="IY385" s="226"/>
      <c r="IZ385" s="226"/>
      <c r="JA385" s="226"/>
      <c r="JB385" s="226"/>
      <c r="JC385" s="226"/>
      <c r="JD385" s="226"/>
      <c r="JE385" s="226"/>
      <c r="JF385" s="226"/>
      <c r="JG385" s="226"/>
      <c r="JH385" s="226"/>
      <c r="JI385" s="226"/>
      <c r="JJ385" s="226"/>
      <c r="JK385" s="226"/>
      <c r="JL385" s="226"/>
      <c r="JM385" s="226"/>
      <c r="JN385" s="226"/>
      <c r="JO385" s="226"/>
      <c r="JP385" s="226"/>
      <c r="JQ385" s="226"/>
      <c r="JR385" s="226"/>
      <c r="JS385" s="226"/>
      <c r="JT385" s="226"/>
      <c r="JU385" s="226"/>
      <c r="JV385" s="226"/>
      <c r="JW385" s="226"/>
      <c r="JX385" s="226"/>
      <c r="JY385" s="226"/>
      <c r="JZ385" s="226"/>
      <c r="KA385" s="226"/>
      <c r="KB385" s="226"/>
      <c r="KC385" s="226"/>
      <c r="KD385" s="226"/>
      <c r="KE385" s="226"/>
      <c r="KF385" s="226"/>
      <c r="KG385" s="226"/>
      <c r="KH385" s="226"/>
      <c r="KI385" s="226"/>
      <c r="KJ385" s="226"/>
      <c r="KK385" s="226"/>
      <c r="KL385" s="226"/>
      <c r="KM385" s="226"/>
      <c r="KN385" s="226"/>
      <c r="KO385" s="226"/>
      <c r="KP385" s="226"/>
      <c r="KQ385" s="226"/>
      <c r="KR385" s="226"/>
      <c r="KS385" s="226"/>
      <c r="KT385" s="226"/>
      <c r="KU385" s="226"/>
      <c r="KV385" s="226"/>
      <c r="KW385" s="226"/>
      <c r="KX385" s="226"/>
      <c r="KY385" s="226"/>
      <c r="KZ385" s="226"/>
      <c r="LA385" s="226"/>
      <c r="LB385" s="226"/>
      <c r="LC385" s="226"/>
      <c r="LD385" s="226"/>
      <c r="LE385" s="226"/>
      <c r="LF385" s="226"/>
      <c r="LG385" s="226"/>
      <c r="LH385" s="226"/>
      <c r="LI385" s="226"/>
      <c r="LJ385" s="226"/>
      <c r="LK385" s="226"/>
      <c r="LL385" s="226"/>
      <c r="LM385" s="226"/>
      <c r="LN385" s="226"/>
      <c r="LO385" s="226"/>
      <c r="LP385" s="226"/>
      <c r="LQ385" s="226"/>
      <c r="LR385" s="226"/>
      <c r="LS385" s="226"/>
      <c r="LT385" s="226"/>
      <c r="LU385" s="226"/>
      <c r="LV385" s="226"/>
      <c r="LW385" s="226"/>
      <c r="LX385" s="226"/>
      <c r="LY385" s="226"/>
      <c r="LZ385" s="226"/>
      <c r="MA385" s="226"/>
      <c r="MB385" s="226"/>
      <c r="MC385" s="226"/>
      <c r="MD385" s="226"/>
      <c r="ME385" s="226"/>
      <c r="MF385" s="226"/>
      <c r="MG385" s="226"/>
      <c r="MH385" s="226"/>
      <c r="MI385" s="226"/>
      <c r="MJ385" s="226"/>
      <c r="MK385" s="226"/>
      <c r="ML385" s="226"/>
      <c r="MM385" s="226"/>
      <c r="MN385" s="226"/>
      <c r="MO385" s="226"/>
      <c r="MP385" s="226"/>
      <c r="MQ385" s="226"/>
      <c r="MR385" s="226"/>
      <c r="MS385" s="226"/>
      <c r="MT385" s="226"/>
      <c r="MU385" s="226"/>
      <c r="MV385" s="226"/>
      <c r="MW385" s="226"/>
      <c r="MX385" s="226"/>
      <c r="MY385" s="226"/>
      <c r="MZ385" s="226"/>
      <c r="NA385" s="226"/>
      <c r="NB385" s="226"/>
      <c r="NC385" s="226"/>
      <c r="ND385" s="226"/>
      <c r="NE385" s="226"/>
      <c r="NF385" s="226"/>
      <c r="NG385" s="226"/>
      <c r="NH385" s="226"/>
      <c r="NI385" s="226"/>
      <c r="NJ385" s="226"/>
      <c r="NK385" s="226"/>
      <c r="NL385" s="226"/>
      <c r="NM385" s="226"/>
      <c r="NN385" s="226"/>
      <c r="NO385" s="226"/>
      <c r="NP385" s="226"/>
      <c r="NQ385" s="226"/>
      <c r="NR385" s="226"/>
      <c r="NS385" s="226"/>
      <c r="NT385" s="226"/>
      <c r="NU385" s="226"/>
      <c r="NV385" s="226"/>
      <c r="NW385" s="226"/>
      <c r="NX385" s="226"/>
      <c r="NY385" s="226"/>
      <c r="NZ385" s="226"/>
      <c r="OA385" s="226"/>
      <c r="OB385" s="226"/>
      <c r="OC385" s="226"/>
      <c r="OD385" s="226"/>
      <c r="OE385" s="226"/>
      <c r="OF385" s="226"/>
      <c r="OG385" s="226"/>
      <c r="OH385" s="226"/>
      <c r="OI385" s="226"/>
      <c r="OJ385" s="226"/>
      <c r="OK385" s="226"/>
      <c r="OL385" s="226"/>
      <c r="OM385" s="226"/>
      <c r="ON385" s="226"/>
      <c r="OO385" s="226"/>
      <c r="OP385" s="226"/>
      <c r="OQ385" s="226"/>
      <c r="OR385" s="226"/>
      <c r="OS385" s="226"/>
      <c r="OT385" s="226"/>
      <c r="OU385" s="226"/>
      <c r="OV385" s="226"/>
      <c r="OW385" s="226"/>
      <c r="OX385" s="226"/>
      <c r="OY385" s="226"/>
      <c r="OZ385" s="226"/>
      <c r="PA385" s="226"/>
      <c r="PB385" s="226"/>
      <c r="PC385" s="226"/>
      <c r="PD385" s="226"/>
      <c r="PE385" s="226"/>
      <c r="PF385" s="226"/>
      <c r="PG385" s="226"/>
      <c r="PH385" s="226"/>
      <c r="PI385" s="226"/>
      <c r="PJ385" s="226"/>
      <c r="PK385" s="226"/>
      <c r="PL385" s="226"/>
      <c r="PM385" s="226"/>
      <c r="PN385" s="226"/>
      <c r="PO385" s="226"/>
      <c r="PP385" s="226"/>
      <c r="PQ385" s="226"/>
      <c r="PR385" s="226"/>
      <c r="PS385" s="226"/>
      <c r="PT385" s="226"/>
      <c r="PU385" s="226"/>
      <c r="PV385" s="226"/>
      <c r="PW385" s="226"/>
      <c r="PX385" s="226"/>
      <c r="PY385" s="226"/>
      <c r="PZ385" s="226"/>
      <c r="QA385" s="226"/>
      <c r="QB385" s="226"/>
      <c r="QC385" s="226"/>
      <c r="QD385" s="226"/>
      <c r="QE385" s="226"/>
      <c r="QF385" s="226"/>
      <c r="QG385" s="226"/>
      <c r="QH385" s="226"/>
      <c r="QI385" s="226"/>
      <c r="QJ385" s="226"/>
      <c r="QK385" s="226"/>
      <c r="QL385" s="226"/>
      <c r="QM385" s="226"/>
      <c r="QN385" s="226"/>
      <c r="QO385" s="226"/>
      <c r="QP385" s="226"/>
      <c r="QQ385" s="226"/>
      <c r="QR385" s="226"/>
      <c r="QS385" s="226"/>
      <c r="QT385" s="226"/>
      <c r="QU385" s="226"/>
      <c r="QV385" s="226"/>
      <c r="QW385" s="226"/>
      <c r="QX385" s="226"/>
      <c r="QY385" s="226"/>
      <c r="QZ385" s="226"/>
      <c r="RA385" s="226"/>
      <c r="RB385" s="226"/>
      <c r="RC385" s="226"/>
      <c r="RD385" s="226"/>
      <c r="RE385" s="226"/>
      <c r="RF385" s="226"/>
      <c r="RG385" s="226"/>
      <c r="RH385" s="226"/>
      <c r="RI385" s="226"/>
      <c r="RJ385" s="226"/>
      <c r="RK385" s="226"/>
      <c r="RL385" s="226"/>
      <c r="RM385" s="226"/>
      <c r="RN385" s="226"/>
      <c r="RO385" s="226"/>
      <c r="RP385" s="226"/>
      <c r="RQ385" s="226"/>
      <c r="RR385" s="226"/>
      <c r="RS385" s="226"/>
      <c r="RT385" s="226"/>
      <c r="RU385" s="226"/>
      <c r="RV385" s="226"/>
      <c r="RW385" s="226"/>
      <c r="RX385" s="226"/>
      <c r="RY385" s="226"/>
      <c r="RZ385" s="226"/>
      <c r="SA385" s="226"/>
      <c r="SB385" s="226"/>
      <c r="SC385" s="226"/>
      <c r="SD385" s="226"/>
      <c r="SE385" s="226"/>
      <c r="SF385" s="226"/>
      <c r="SG385" s="226"/>
      <c r="SH385" s="226"/>
      <c r="SI385" s="226"/>
      <c r="SJ385" s="226"/>
      <c r="SK385" s="226"/>
      <c r="SL385" s="226"/>
      <c r="SM385" s="226"/>
      <c r="SN385" s="226"/>
      <c r="SO385" s="226"/>
      <c r="SP385" s="226"/>
      <c r="SQ385" s="226"/>
      <c r="SR385" s="226"/>
      <c r="SS385" s="226"/>
      <c r="ST385" s="226"/>
      <c r="SU385" s="226"/>
      <c r="SV385" s="226"/>
      <c r="SW385" s="226"/>
      <c r="SX385" s="226"/>
      <c r="SY385" s="226"/>
      <c r="SZ385" s="226"/>
      <c r="TA385" s="226"/>
      <c r="TB385" s="226"/>
      <c r="TC385" s="226"/>
      <c r="TD385" s="226"/>
      <c r="TE385" s="226"/>
      <c r="TF385" s="226"/>
      <c r="TG385" s="226"/>
      <c r="TH385" s="226"/>
      <c r="TI385" s="226"/>
      <c r="TJ385" s="226"/>
      <c r="TK385" s="226"/>
      <c r="TL385" s="226"/>
      <c r="TM385" s="226"/>
      <c r="TN385" s="226"/>
      <c r="TO385" s="226"/>
      <c r="TP385" s="226"/>
      <c r="TQ385" s="226"/>
      <c r="TR385" s="226"/>
      <c r="TS385" s="226"/>
      <c r="TT385" s="226"/>
      <c r="TU385" s="226"/>
      <c r="TV385" s="226"/>
      <c r="TW385" s="226"/>
      <c r="TX385" s="226"/>
      <c r="TY385" s="226"/>
      <c r="TZ385" s="226"/>
      <c r="UA385" s="226"/>
      <c r="UB385" s="226"/>
      <c r="UC385" s="226"/>
      <c r="UD385" s="226"/>
      <c r="UE385" s="226"/>
      <c r="UF385" s="226"/>
      <c r="UG385" s="226"/>
      <c r="UH385" s="226"/>
      <c r="UI385" s="226"/>
      <c r="UJ385" s="226"/>
      <c r="UK385" s="226"/>
      <c r="UL385" s="226"/>
      <c r="UM385" s="226"/>
      <c r="UN385" s="226"/>
      <c r="UO385" s="226"/>
      <c r="UP385" s="226"/>
      <c r="UQ385" s="226"/>
      <c r="UR385" s="226"/>
      <c r="US385" s="226"/>
      <c r="UT385" s="226"/>
      <c r="UU385" s="226"/>
      <c r="UV385" s="226"/>
      <c r="UW385" s="226"/>
      <c r="UX385" s="226"/>
      <c r="UY385" s="226"/>
      <c r="UZ385" s="226"/>
      <c r="VA385" s="226"/>
      <c r="VB385" s="226"/>
      <c r="VC385" s="226"/>
      <c r="VD385" s="226"/>
      <c r="VE385" s="226"/>
      <c r="VF385" s="226"/>
      <c r="VG385" s="226"/>
      <c r="VH385" s="226"/>
      <c r="VI385" s="226"/>
      <c r="VJ385" s="226"/>
      <c r="VK385" s="226"/>
      <c r="VL385" s="226"/>
      <c r="VM385" s="226"/>
      <c r="VN385" s="226"/>
      <c r="VO385" s="226"/>
      <c r="VP385" s="226"/>
      <c r="VQ385" s="226"/>
      <c r="VR385" s="226"/>
      <c r="VS385" s="226"/>
      <c r="VT385" s="226"/>
      <c r="VU385" s="226"/>
      <c r="VV385" s="226"/>
      <c r="VW385" s="226"/>
      <c r="VX385" s="226"/>
      <c r="VY385" s="226"/>
      <c r="VZ385" s="226"/>
      <c r="WA385" s="226"/>
      <c r="WB385" s="226"/>
      <c r="WC385" s="226"/>
      <c r="WD385" s="226"/>
      <c r="WE385" s="226"/>
      <c r="WF385" s="226"/>
      <c r="WG385" s="226"/>
      <c r="WH385" s="226"/>
      <c r="WI385" s="226"/>
      <c r="WJ385" s="226"/>
      <c r="WK385" s="226"/>
      <c r="WL385" s="226"/>
      <c r="WM385" s="226"/>
      <c r="WN385" s="226"/>
      <c r="WO385" s="226"/>
      <c r="WP385" s="226"/>
      <c r="WQ385" s="226"/>
      <c r="WR385" s="226"/>
      <c r="WS385" s="226"/>
      <c r="WT385" s="226"/>
      <c r="WU385" s="226"/>
      <c r="WV385" s="226"/>
      <c r="WW385" s="226"/>
      <c r="WX385" s="226"/>
      <c r="WY385" s="226"/>
      <c r="WZ385" s="226"/>
      <c r="XA385" s="226"/>
      <c r="XB385" s="226"/>
      <c r="XC385" s="226"/>
      <c r="XD385" s="226"/>
      <c r="XE385" s="226"/>
      <c r="XF385" s="226"/>
      <c r="XG385" s="226"/>
      <c r="XH385" s="226"/>
      <c r="XI385" s="226"/>
      <c r="XJ385" s="226"/>
      <c r="XK385" s="226"/>
      <c r="XL385" s="226"/>
      <c r="XM385" s="226"/>
      <c r="XN385" s="226"/>
      <c r="XO385" s="226"/>
      <c r="XP385" s="226"/>
      <c r="XQ385" s="226"/>
      <c r="XR385" s="226"/>
      <c r="XS385" s="226"/>
      <c r="XT385" s="226"/>
      <c r="XU385" s="226"/>
      <c r="XV385" s="226"/>
      <c r="XW385" s="226"/>
      <c r="XX385" s="226"/>
      <c r="XY385" s="226"/>
      <c r="XZ385" s="226"/>
      <c r="YA385" s="226"/>
      <c r="YB385" s="226"/>
      <c r="YC385" s="226"/>
      <c r="YD385" s="226"/>
      <c r="YE385" s="226"/>
      <c r="YF385" s="226"/>
      <c r="YG385" s="226"/>
      <c r="YH385" s="226"/>
      <c r="YI385" s="226"/>
      <c r="YJ385" s="226"/>
      <c r="YK385" s="226"/>
      <c r="YL385" s="226"/>
      <c r="YM385" s="226"/>
      <c r="YN385" s="226"/>
      <c r="YO385" s="226"/>
      <c r="YP385" s="226"/>
      <c r="YQ385" s="226"/>
      <c r="YR385" s="226"/>
      <c r="YS385" s="226"/>
      <c r="YT385" s="226"/>
      <c r="YU385" s="226"/>
      <c r="YV385" s="226"/>
      <c r="YW385" s="226"/>
      <c r="YX385" s="226"/>
      <c r="YY385" s="226"/>
      <c r="YZ385" s="226"/>
      <c r="ZA385" s="226"/>
      <c r="ZB385" s="226"/>
      <c r="ZC385" s="226"/>
      <c r="ZD385" s="226"/>
      <c r="ZE385" s="226"/>
      <c r="ZF385" s="226"/>
      <c r="ZG385" s="226"/>
      <c r="ZH385" s="226"/>
      <c r="ZI385" s="226"/>
      <c r="ZJ385" s="226"/>
      <c r="ZK385" s="226"/>
      <c r="ZL385" s="226"/>
      <c r="ZM385" s="226"/>
      <c r="ZN385" s="226"/>
      <c r="ZO385" s="226"/>
      <c r="ZP385" s="226"/>
      <c r="ZQ385" s="226"/>
      <c r="ZR385" s="226"/>
      <c r="ZS385" s="226"/>
      <c r="ZT385" s="226"/>
      <c r="ZU385" s="226"/>
      <c r="ZV385" s="226"/>
      <c r="ZW385" s="226"/>
      <c r="ZX385" s="226"/>
      <c r="ZY385" s="226"/>
      <c r="ZZ385" s="226"/>
      <c r="AAA385" s="226"/>
      <c r="AAB385" s="226"/>
      <c r="AAC385" s="226"/>
      <c r="AAD385" s="226"/>
      <c r="AAE385" s="226"/>
      <c r="AAF385" s="226"/>
      <c r="AAG385" s="226"/>
      <c r="AAH385" s="226"/>
      <c r="AAI385" s="226"/>
      <c r="AAJ385" s="226"/>
      <c r="AAK385" s="226"/>
      <c r="AAL385" s="226"/>
      <c r="AAM385" s="226"/>
      <c r="AAN385" s="226"/>
      <c r="AAO385" s="226"/>
      <c r="AAP385" s="226"/>
      <c r="AAQ385" s="226"/>
      <c r="AAR385" s="226"/>
      <c r="AAS385" s="226"/>
      <c r="AAT385" s="226"/>
      <c r="AAU385" s="226"/>
      <c r="AAV385" s="226"/>
      <c r="AAW385" s="226"/>
      <c r="AAX385" s="226"/>
      <c r="AAY385" s="226"/>
      <c r="AAZ385" s="226"/>
      <c r="ABA385" s="226"/>
      <c r="ABB385" s="226"/>
      <c r="ABC385" s="226"/>
      <c r="ABD385" s="226"/>
      <c r="ABE385" s="226"/>
      <c r="ABF385" s="226"/>
      <c r="ABG385" s="226"/>
      <c r="ABH385" s="226"/>
      <c r="ABI385" s="226"/>
      <c r="ABJ385" s="226"/>
      <c r="ABK385" s="226"/>
      <c r="ABL385" s="226"/>
      <c r="ABM385" s="226"/>
      <c r="ABN385" s="226"/>
      <c r="ABO385" s="226"/>
      <c r="ABP385" s="226"/>
      <c r="ABQ385" s="226"/>
      <c r="ABR385" s="226"/>
      <c r="ABS385" s="226"/>
      <c r="ABT385" s="226"/>
      <c r="ABU385" s="226"/>
      <c r="ABV385" s="226"/>
      <c r="ABW385" s="226"/>
      <c r="ABX385" s="226"/>
      <c r="ABY385" s="226"/>
      <c r="ABZ385" s="226"/>
      <c r="ACA385" s="226"/>
      <c r="ACB385" s="226"/>
      <c r="ACC385" s="226"/>
      <c r="ACD385" s="226"/>
      <c r="ACE385" s="226"/>
      <c r="ACF385" s="226"/>
      <c r="ACG385" s="226"/>
      <c r="ACH385" s="226"/>
      <c r="ACI385" s="226"/>
      <c r="ACJ385" s="226"/>
      <c r="ACK385" s="226"/>
      <c r="ACL385" s="226"/>
      <c r="ACM385" s="226"/>
      <c r="ACN385" s="226"/>
      <c r="ACO385" s="226"/>
      <c r="ACP385" s="226"/>
      <c r="ACQ385" s="226"/>
      <c r="ACR385" s="226"/>
      <c r="ACS385" s="226"/>
      <c r="ACT385" s="226"/>
      <c r="ACU385" s="226"/>
      <c r="ACV385" s="226"/>
      <c r="ACW385" s="226"/>
      <c r="ACX385" s="226"/>
      <c r="ACY385" s="226"/>
      <c r="ACZ385" s="226"/>
      <c r="ADA385" s="226"/>
      <c r="ADB385" s="226"/>
      <c r="ADC385" s="226"/>
      <c r="ADD385" s="226"/>
      <c r="ADE385" s="226"/>
      <c r="ADF385" s="226"/>
      <c r="ADG385" s="226"/>
      <c r="ADH385" s="226"/>
      <c r="ADI385" s="226"/>
      <c r="ADJ385" s="226"/>
      <c r="ADK385" s="226"/>
      <c r="ADL385" s="226"/>
      <c r="ADM385" s="226"/>
      <c r="ADN385" s="226"/>
      <c r="ADO385" s="226"/>
      <c r="ADP385" s="226"/>
      <c r="ADQ385" s="226"/>
      <c r="ADR385" s="226"/>
      <c r="ADS385" s="226"/>
      <c r="ADT385" s="226"/>
      <c r="ADU385" s="226"/>
      <c r="ADV385" s="226"/>
      <c r="ADW385" s="226"/>
      <c r="ADX385" s="226"/>
      <c r="ADY385" s="226"/>
      <c r="ADZ385" s="226"/>
      <c r="AEA385" s="226"/>
      <c r="AEB385" s="226"/>
      <c r="AEC385" s="226"/>
      <c r="AED385" s="226"/>
      <c r="AEE385" s="226"/>
      <c r="AEF385" s="226"/>
      <c r="AEG385" s="226"/>
      <c r="AEH385" s="226"/>
      <c r="AEI385" s="226"/>
      <c r="AEJ385" s="226"/>
      <c r="AEK385" s="226"/>
      <c r="AEL385" s="226"/>
      <c r="AEM385" s="226"/>
      <c r="AEN385" s="226"/>
      <c r="AEO385" s="226"/>
      <c r="AEP385" s="226"/>
      <c r="AEQ385" s="226"/>
      <c r="AER385" s="226"/>
      <c r="AES385" s="226"/>
      <c r="AET385" s="226"/>
      <c r="AEU385" s="226"/>
      <c r="AEV385" s="226"/>
      <c r="AEW385" s="226"/>
      <c r="AEX385" s="226"/>
      <c r="AEY385" s="226"/>
      <c r="AEZ385" s="226"/>
      <c r="AFA385" s="226"/>
      <c r="AFB385" s="226"/>
      <c r="AFC385" s="226"/>
      <c r="AFD385" s="226"/>
      <c r="AFE385" s="226"/>
      <c r="AFF385" s="226"/>
      <c r="AFG385" s="226"/>
      <c r="AFH385" s="226"/>
      <c r="AFI385" s="226"/>
      <c r="AFJ385" s="226"/>
      <c r="AFK385" s="226"/>
      <c r="AFL385" s="226"/>
      <c r="AFM385" s="226"/>
      <c r="AFN385" s="226"/>
      <c r="AFO385" s="226"/>
      <c r="AFP385" s="226"/>
      <c r="AFQ385" s="226"/>
      <c r="AFR385" s="226"/>
      <c r="AFS385" s="226"/>
      <c r="AFT385" s="226"/>
      <c r="AFU385" s="226"/>
      <c r="AFV385" s="226"/>
      <c r="AFW385" s="226"/>
      <c r="AFX385" s="226"/>
      <c r="AFY385" s="226"/>
      <c r="AFZ385" s="226"/>
      <c r="AGA385" s="226"/>
      <c r="AGB385" s="226"/>
      <c r="AGC385" s="226"/>
      <c r="AGD385" s="226"/>
      <c r="AGE385" s="226"/>
      <c r="AGF385" s="226"/>
      <c r="AGG385" s="226"/>
      <c r="AGH385" s="226"/>
      <c r="AGI385" s="226"/>
      <c r="AGJ385" s="226"/>
      <c r="AGK385" s="226"/>
      <c r="AGL385" s="226"/>
      <c r="AGM385" s="226"/>
      <c r="AGN385" s="226"/>
      <c r="AGO385" s="226"/>
      <c r="AGP385" s="226"/>
      <c r="AGQ385" s="226"/>
      <c r="AGR385" s="226"/>
      <c r="AGS385" s="226"/>
      <c r="AGT385" s="226"/>
      <c r="AGU385" s="226"/>
      <c r="AGV385" s="226"/>
      <c r="AGW385" s="226"/>
      <c r="AGX385" s="226"/>
      <c r="AGY385" s="226"/>
      <c r="AGZ385" s="226"/>
      <c r="AHA385" s="226"/>
      <c r="AHB385" s="226"/>
      <c r="AHC385" s="226"/>
      <c r="AHD385" s="226"/>
      <c r="AHE385" s="226"/>
      <c r="AHF385" s="226"/>
      <c r="AHG385" s="226"/>
      <c r="AHH385" s="226"/>
      <c r="AHI385" s="226"/>
      <c r="AHJ385" s="226"/>
      <c r="AHK385" s="226"/>
      <c r="AHL385" s="226"/>
      <c r="AHM385" s="226"/>
      <c r="AHN385" s="226"/>
      <c r="AHO385" s="226"/>
      <c r="AHP385" s="226"/>
      <c r="AHQ385" s="226"/>
      <c r="AHR385" s="226"/>
      <c r="AHS385" s="226"/>
      <c r="AHT385" s="226"/>
      <c r="AHU385" s="226"/>
      <c r="AHV385" s="226"/>
      <c r="AHW385" s="226"/>
      <c r="AHX385" s="226"/>
      <c r="AHY385" s="226"/>
      <c r="AHZ385" s="226"/>
      <c r="AIA385" s="226"/>
      <c r="AIB385" s="226"/>
      <c r="AIC385" s="226"/>
      <c r="AID385" s="226"/>
      <c r="AIE385" s="226"/>
      <c r="AIF385" s="226"/>
      <c r="AIG385" s="226"/>
      <c r="AIH385" s="226"/>
      <c r="AII385" s="226"/>
      <c r="AIJ385" s="226"/>
      <c r="AIK385" s="226"/>
      <c r="AIL385" s="226"/>
      <c r="AIM385" s="226"/>
      <c r="AIN385" s="226"/>
      <c r="AIO385" s="226"/>
      <c r="AIP385" s="226"/>
      <c r="AIQ385" s="226"/>
      <c r="AIR385" s="226"/>
      <c r="AIS385" s="226"/>
      <c r="AIT385" s="226"/>
      <c r="AIU385" s="226"/>
      <c r="AIV385" s="226"/>
      <c r="AIW385" s="226"/>
      <c r="AIX385" s="226"/>
      <c r="AIY385" s="226"/>
      <c r="AIZ385" s="226"/>
      <c r="AJA385" s="226"/>
      <c r="AJB385" s="226"/>
      <c r="AJC385" s="226"/>
      <c r="AJD385" s="226"/>
      <c r="AJE385" s="226"/>
      <c r="AJF385" s="226"/>
      <c r="AJG385" s="226"/>
      <c r="AJH385" s="226"/>
      <c r="AJI385" s="226"/>
      <c r="AJJ385" s="226"/>
      <c r="AJK385" s="226"/>
      <c r="AJL385" s="226"/>
      <c r="AJM385" s="226"/>
      <c r="AJN385" s="226"/>
      <c r="AJO385" s="226"/>
      <c r="AJP385" s="226"/>
      <c r="AJQ385" s="226"/>
      <c r="AJR385" s="226"/>
      <c r="AJS385" s="226"/>
      <c r="AJT385" s="226"/>
      <c r="AJU385" s="226"/>
      <c r="AJV385" s="226"/>
      <c r="AJW385" s="226"/>
      <c r="AJX385" s="226"/>
      <c r="AJY385" s="226"/>
      <c r="AJZ385" s="226"/>
      <c r="AKA385" s="226"/>
      <c r="AKB385" s="226"/>
      <c r="AKC385" s="226"/>
      <c r="AKD385" s="226"/>
      <c r="AKE385" s="226"/>
      <c r="AKF385" s="226"/>
      <c r="AKG385" s="226"/>
      <c r="AKH385" s="226"/>
      <c r="AKI385" s="226"/>
      <c r="AKJ385" s="226"/>
      <c r="AKK385" s="226"/>
      <c r="AKL385" s="226"/>
      <c r="AKM385" s="226"/>
      <c r="AKN385" s="226"/>
      <c r="AKO385" s="226"/>
      <c r="AKP385" s="226"/>
      <c r="AKQ385" s="226"/>
      <c r="AKR385" s="226"/>
      <c r="AKS385" s="226"/>
      <c r="AKT385" s="226"/>
      <c r="AKU385" s="226"/>
      <c r="AKV385" s="226"/>
      <c r="AKW385" s="226"/>
      <c r="AKX385" s="226"/>
      <c r="AKY385" s="226"/>
      <c r="AKZ385" s="226"/>
      <c r="ALA385" s="226"/>
      <c r="ALB385" s="226"/>
      <c r="ALC385" s="226"/>
      <c r="ALD385" s="226"/>
      <c r="ALE385" s="226"/>
      <c r="ALF385" s="226"/>
      <c r="ALG385" s="226"/>
      <c r="ALH385" s="226"/>
      <c r="ALI385" s="226"/>
      <c r="ALJ385" s="226"/>
      <c r="ALK385" s="226"/>
      <c r="ALL385" s="226"/>
      <c r="ALM385" s="226"/>
      <c r="ALN385" s="226"/>
      <c r="ALO385" s="226"/>
      <c r="ALP385" s="226"/>
      <c r="ALQ385" s="226"/>
      <c r="ALR385" s="226"/>
      <c r="ALS385" s="226"/>
      <c r="ALT385" s="226"/>
      <c r="ALU385" s="226"/>
      <c r="ALV385" s="226"/>
      <c r="ALW385" s="226"/>
      <c r="ALX385" s="226"/>
      <c r="ALY385" s="226"/>
      <c r="ALZ385" s="226"/>
      <c r="AMA385" s="226"/>
      <c r="AMB385" s="226"/>
      <c r="AMC385" s="226"/>
      <c r="AMD385" s="226"/>
      <c r="AME385" s="226"/>
      <c r="AMF385" s="226"/>
      <c r="AMG385" s="226"/>
      <c r="AMH385" s="226"/>
      <c r="AMI385" s="226"/>
      <c r="AMJ385" s="226"/>
      <c r="AMK385" s="226"/>
      <c r="AML385" s="226"/>
      <c r="AMM385" s="226"/>
      <c r="AMN385" s="226"/>
      <c r="AMO385" s="226"/>
      <c r="AMP385" s="226"/>
      <c r="AMQ385" s="226"/>
      <c r="AMR385" s="226"/>
      <c r="AMS385" s="226"/>
      <c r="AMT385" s="226"/>
      <c r="AMU385" s="226"/>
      <c r="AMV385" s="226"/>
      <c r="AMW385" s="226"/>
      <c r="AMX385" s="226"/>
    </row>
    <row r="386" spans="1:1038" s="308" customFormat="1" ht="18" customHeight="1">
      <c r="A386" s="550"/>
      <c r="B386" s="228"/>
      <c r="C386" s="228"/>
      <c r="D386" s="228"/>
      <c r="E386" s="226">
        <v>60</v>
      </c>
      <c r="F386" s="226">
        <v>1</v>
      </c>
      <c r="G386" s="391" t="str">
        <f>E386&amp;"-"&amp;F386</f>
        <v>60-1</v>
      </c>
      <c r="H386" s="279">
        <v>68</v>
      </c>
      <c r="I386" s="226">
        <v>73</v>
      </c>
      <c r="J386" s="226"/>
      <c r="K386" s="545" t="b">
        <f>IF(I387=1,IF(((VLOOKUP($G386,[1]Depth_Lookup!#REF!,9,FALSE))-(H386/100))=0,"Good",IF(((VLOOKUP($G386,[1]Depth_Lookup!$A$3:$J$550,9,FALSE))-(H386/100))&gt;0,"Too Short","Too Long")))</f>
        <v>0</v>
      </c>
      <c r="L386" s="171">
        <f>(VLOOKUP($G386,Depth_Lookup!$A$3:$J$410,10,FALSE))+(H386/100)</f>
        <v>144.38</v>
      </c>
      <c r="M386" s="171">
        <f>(VLOOKUP($G386,Depth_Lookup!$A$3:$J$410,10,FALSE))+(I386/100)</f>
        <v>144.42999999999998</v>
      </c>
      <c r="N386" s="354"/>
      <c r="O386" s="228"/>
      <c r="P386" s="228"/>
      <c r="Q386" s="126" t="s">
        <v>97</v>
      </c>
      <c r="R386" s="196" t="str">
        <f t="shared" ref="R386" si="105">P386&amp;""&amp;Q386</f>
        <v>Gabbro</v>
      </c>
      <c r="S386" s="228"/>
      <c r="T386" s="228"/>
      <c r="U386" s="228"/>
      <c r="V386" s="228"/>
      <c r="W386" s="228"/>
      <c r="X386" s="480"/>
      <c r="Y386" s="228"/>
      <c r="Z386" s="228"/>
      <c r="AA386" s="228"/>
      <c r="AB386" s="228"/>
      <c r="AC386" s="228"/>
      <c r="AD386" s="228"/>
      <c r="AE386" s="234"/>
      <c r="AF386" s="480"/>
      <c r="AG386" s="241"/>
      <c r="AH386" s="228"/>
      <c r="AI386" s="228"/>
      <c r="AJ386" s="228"/>
      <c r="AK386" s="228"/>
      <c r="AL386" s="228"/>
      <c r="AM386" s="228"/>
      <c r="AN386" s="228"/>
      <c r="AO386" s="228"/>
      <c r="AP386" s="228"/>
      <c r="AQ386" s="228"/>
      <c r="AR386" s="228"/>
      <c r="AS386" s="228"/>
      <c r="AT386" s="228"/>
      <c r="AU386" s="228"/>
      <c r="AV386" s="228"/>
      <c r="AW386" s="228"/>
      <c r="AX386" s="228"/>
      <c r="AY386" s="228"/>
      <c r="AZ386" s="228"/>
      <c r="BA386" s="228"/>
      <c r="BB386" s="228"/>
      <c r="BC386" s="228"/>
      <c r="BD386" s="228"/>
      <c r="BE386" s="228"/>
      <c r="BF386" s="228"/>
      <c r="BG386" s="228"/>
      <c r="BH386" s="228"/>
      <c r="BI386" s="228"/>
      <c r="BJ386" s="228"/>
      <c r="BK386" s="228"/>
      <c r="BL386" s="228"/>
      <c r="BM386" s="228"/>
      <c r="BN386" s="228"/>
      <c r="BO386" s="228"/>
      <c r="BP386" s="228"/>
      <c r="BQ386" s="228"/>
      <c r="BR386" s="228"/>
      <c r="BS386" s="228"/>
      <c r="BT386" s="228"/>
      <c r="BU386" s="228"/>
      <c r="BV386" s="228"/>
      <c r="BW386" s="228"/>
      <c r="BX386" s="228"/>
      <c r="BY386" s="228"/>
      <c r="BZ386" s="228"/>
      <c r="CA386" s="228"/>
      <c r="CB386" s="228"/>
      <c r="CC386" s="228"/>
      <c r="CD386" s="228"/>
      <c r="CE386" s="228"/>
      <c r="CF386" s="228"/>
      <c r="DC386" s="249"/>
      <c r="DK386" s="551"/>
      <c r="DT386" s="309"/>
      <c r="DU386" s="249"/>
      <c r="DV386" s="249"/>
      <c r="DW386" s="480"/>
      <c r="DX386" s="480"/>
      <c r="EB386" s="249"/>
      <c r="EC386" s="312"/>
      <c r="ED386" s="229" t="s">
        <v>2517</v>
      </c>
      <c r="EE386" s="317"/>
      <c r="EF386" s="314"/>
      <c r="EG386" s="483"/>
      <c r="EH386" s="315"/>
      <c r="EI386" s="552"/>
      <c r="EJ386" s="313"/>
      <c r="EK386" s="553"/>
      <c r="EL386" s="313"/>
      <c r="EM386" s="554"/>
      <c r="EN386" s="554" t="s">
        <v>1448</v>
      </c>
      <c r="EO386" s="319">
        <v>0.6</v>
      </c>
      <c r="EP386" s="319"/>
      <c r="EQ386" s="319" t="s">
        <v>2056</v>
      </c>
      <c r="ER386" s="319"/>
      <c r="ES386" s="319"/>
      <c r="ET386" s="319"/>
      <c r="EU386" s="319"/>
      <c r="EV386" s="320">
        <v>18</v>
      </c>
      <c r="EW386" s="320">
        <v>90</v>
      </c>
      <c r="EX386" s="320">
        <v>58</v>
      </c>
      <c r="EY386" s="320">
        <v>180</v>
      </c>
      <c r="EZ386" s="192">
        <f t="shared" si="88"/>
        <v>-11.47689370605076</v>
      </c>
      <c r="FA386" s="192">
        <f t="shared" si="89"/>
        <v>348.52310629394924</v>
      </c>
      <c r="FB386" s="192">
        <f t="shared" si="90"/>
        <v>31.482265359105011</v>
      </c>
      <c r="FC386" s="192">
        <f t="shared" si="91"/>
        <v>78.52310629394924</v>
      </c>
      <c r="FD386" s="192">
        <f t="shared" si="92"/>
        <v>58.517734640894986</v>
      </c>
      <c r="FE386" s="193">
        <f t="shared" si="93"/>
        <v>168.52310629394924</v>
      </c>
      <c r="FF386" s="194">
        <f t="shared" si="94"/>
        <v>58.517734640894986</v>
      </c>
      <c r="FG386" s="313"/>
      <c r="FH386" s="315"/>
      <c r="FI386" s="778">
        <f t="shared" si="95"/>
        <v>0.6</v>
      </c>
      <c r="FJ386" s="779">
        <f t="shared" si="96"/>
        <v>58.517734640894986</v>
      </c>
      <c r="FK386" s="779">
        <f t="shared" si="97"/>
        <v>31.482265359105014</v>
      </c>
      <c r="FL386" s="780">
        <f t="shared" si="98"/>
        <v>0.54946918650293752</v>
      </c>
      <c r="FM386" s="169">
        <f t="shared" si="99"/>
        <v>0.52223462379207342</v>
      </c>
      <c r="FN386" s="783">
        <f t="shared" si="100"/>
        <v>0.31334077427524404</v>
      </c>
      <c r="FO386" s="228"/>
      <c r="FP386" s="228"/>
      <c r="FQ386" s="228"/>
      <c r="FR386" s="228"/>
      <c r="FS386" s="228"/>
      <c r="FT386" s="228"/>
      <c r="FU386" s="228"/>
      <c r="FV386" s="228"/>
      <c r="FW386" s="228"/>
      <c r="FX386" s="228"/>
      <c r="FY386" s="228"/>
      <c r="FZ386" s="228"/>
      <c r="GA386" s="228"/>
      <c r="GB386" s="228"/>
      <c r="GC386" s="228"/>
      <c r="GD386" s="228"/>
      <c r="GE386" s="228"/>
      <c r="GF386" s="228"/>
      <c r="GG386" s="228"/>
      <c r="GH386" s="228"/>
      <c r="GI386" s="228"/>
      <c r="GJ386" s="228"/>
      <c r="GK386" s="228"/>
      <c r="GL386" s="228"/>
      <c r="GM386" s="228"/>
      <c r="GN386" s="228"/>
      <c r="GO386" s="228"/>
      <c r="GP386" s="228"/>
      <c r="GQ386" s="228"/>
      <c r="GR386" s="228"/>
      <c r="GS386" s="228"/>
      <c r="GT386" s="228"/>
      <c r="GU386" s="228"/>
      <c r="GV386" s="228"/>
      <c r="GW386" s="228"/>
      <c r="GX386" s="228"/>
      <c r="GY386" s="228"/>
      <c r="GZ386" s="228"/>
      <c r="HA386" s="228"/>
      <c r="HB386" s="228"/>
      <c r="HC386" s="228"/>
      <c r="HD386" s="228"/>
      <c r="HE386" s="228"/>
      <c r="HF386" s="228"/>
      <c r="HG386" s="228"/>
      <c r="HH386" s="228"/>
      <c r="HI386" s="228"/>
      <c r="HJ386" s="228"/>
      <c r="HK386" s="228"/>
      <c r="HL386" s="228"/>
      <c r="HM386" s="228"/>
      <c r="HN386" s="228"/>
      <c r="HO386" s="228"/>
      <c r="HP386" s="228"/>
      <c r="HQ386" s="228"/>
      <c r="HR386" s="228"/>
      <c r="HS386" s="228"/>
      <c r="HT386" s="228"/>
      <c r="HU386" s="228"/>
      <c r="HV386" s="228"/>
      <c r="HW386" s="228"/>
      <c r="HX386" s="228"/>
      <c r="HY386" s="228"/>
      <c r="HZ386" s="228"/>
      <c r="IA386" s="228"/>
      <c r="IB386" s="228"/>
      <c r="IC386" s="228"/>
      <c r="ID386" s="228"/>
      <c r="IE386" s="228"/>
      <c r="IF386" s="228"/>
      <c r="IG386" s="228"/>
      <c r="IH386" s="228"/>
      <c r="II386" s="228"/>
      <c r="IJ386" s="228"/>
      <c r="IK386" s="228"/>
      <c r="IL386" s="228"/>
      <c r="IM386" s="228"/>
      <c r="IN386" s="228"/>
      <c r="IO386" s="228"/>
      <c r="IP386" s="228"/>
      <c r="IQ386" s="228"/>
      <c r="IR386" s="228"/>
      <c r="IS386" s="228"/>
      <c r="IT386" s="228"/>
      <c r="IU386" s="228"/>
      <c r="IV386" s="228"/>
      <c r="IW386" s="228"/>
      <c r="IX386" s="228"/>
      <c r="IY386" s="228"/>
      <c r="IZ386" s="228"/>
      <c r="JA386" s="228"/>
      <c r="JB386" s="228"/>
      <c r="JC386" s="228"/>
      <c r="JD386" s="228"/>
      <c r="JE386" s="228"/>
      <c r="JF386" s="228"/>
      <c r="JG386" s="228"/>
      <c r="JH386" s="228"/>
      <c r="JI386" s="228"/>
      <c r="JJ386" s="228"/>
      <c r="JK386" s="228"/>
      <c r="JL386" s="228"/>
      <c r="JM386" s="228"/>
      <c r="JN386" s="228"/>
      <c r="JO386" s="228"/>
      <c r="JP386" s="228"/>
      <c r="JQ386" s="228"/>
      <c r="JR386" s="228"/>
      <c r="JS386" s="228"/>
      <c r="JT386" s="228"/>
      <c r="JU386" s="228"/>
      <c r="JV386" s="228"/>
      <c r="JW386" s="228"/>
      <c r="JX386" s="228"/>
      <c r="JY386" s="228"/>
      <c r="JZ386" s="228"/>
      <c r="KA386" s="228"/>
      <c r="KB386" s="228"/>
      <c r="KC386" s="228"/>
      <c r="KD386" s="228"/>
      <c r="KE386" s="228"/>
      <c r="KF386" s="228"/>
      <c r="KG386" s="228"/>
      <c r="KH386" s="228"/>
      <c r="KI386" s="228"/>
      <c r="KJ386" s="228"/>
      <c r="KK386" s="228"/>
      <c r="KL386" s="228"/>
      <c r="KM386" s="228"/>
      <c r="KN386" s="228"/>
      <c r="KO386" s="228"/>
      <c r="KP386" s="228"/>
      <c r="KQ386" s="228"/>
      <c r="KR386" s="228"/>
      <c r="KS386" s="228"/>
      <c r="KT386" s="228"/>
      <c r="KU386" s="228"/>
      <c r="KV386" s="228"/>
      <c r="KW386" s="228"/>
      <c r="KX386" s="228"/>
      <c r="KY386" s="228"/>
      <c r="KZ386" s="228"/>
      <c r="LA386" s="228"/>
      <c r="LB386" s="228"/>
      <c r="LC386" s="228"/>
      <c r="LD386" s="228"/>
      <c r="LE386" s="228"/>
      <c r="LF386" s="228"/>
      <c r="LG386" s="228"/>
      <c r="LH386" s="228"/>
      <c r="LI386" s="228"/>
      <c r="LJ386" s="228"/>
      <c r="LK386" s="228"/>
      <c r="LL386" s="228"/>
      <c r="LM386" s="228"/>
      <c r="LN386" s="228"/>
      <c r="LO386" s="228"/>
      <c r="LP386" s="228"/>
      <c r="LQ386" s="228"/>
      <c r="LR386" s="228"/>
      <c r="LS386" s="228"/>
      <c r="LT386" s="228"/>
      <c r="LU386" s="228"/>
      <c r="LV386" s="228"/>
      <c r="LW386" s="228"/>
      <c r="LX386" s="228"/>
      <c r="LY386" s="228"/>
      <c r="LZ386" s="228"/>
      <c r="MA386" s="228"/>
      <c r="MB386" s="228"/>
      <c r="MC386" s="228"/>
      <c r="MD386" s="228"/>
      <c r="ME386" s="228"/>
      <c r="MF386" s="228"/>
      <c r="MG386" s="228"/>
      <c r="MH386" s="228"/>
      <c r="MI386" s="228"/>
      <c r="MJ386" s="228"/>
      <c r="MK386" s="228"/>
      <c r="ML386" s="228"/>
      <c r="MM386" s="228"/>
      <c r="MN386" s="228"/>
      <c r="MO386" s="228"/>
      <c r="MP386" s="228"/>
      <c r="MQ386" s="228"/>
      <c r="MR386" s="228"/>
      <c r="MS386" s="228"/>
      <c r="MT386" s="228"/>
      <c r="MU386" s="228"/>
      <c r="MV386" s="228"/>
      <c r="MW386" s="228"/>
      <c r="MX386" s="228"/>
      <c r="MY386" s="228"/>
      <c r="MZ386" s="228"/>
      <c r="NA386" s="228"/>
      <c r="NB386" s="228"/>
      <c r="NC386" s="228"/>
      <c r="ND386" s="228"/>
      <c r="NE386" s="228"/>
      <c r="NF386" s="228"/>
      <c r="NG386" s="228"/>
      <c r="NH386" s="228"/>
      <c r="NI386" s="228"/>
      <c r="NJ386" s="228"/>
      <c r="NK386" s="228"/>
      <c r="NL386" s="228"/>
      <c r="NM386" s="228"/>
      <c r="NN386" s="228"/>
      <c r="NO386" s="228"/>
      <c r="NP386" s="228"/>
      <c r="NQ386" s="228"/>
      <c r="NR386" s="228"/>
      <c r="NS386" s="228"/>
      <c r="NT386" s="228"/>
      <c r="NU386" s="228"/>
      <c r="NV386" s="228"/>
      <c r="NW386" s="228"/>
      <c r="NX386" s="228"/>
      <c r="NY386" s="228"/>
      <c r="NZ386" s="228"/>
      <c r="OA386" s="228"/>
      <c r="OB386" s="228"/>
      <c r="OC386" s="228"/>
      <c r="OD386" s="228"/>
      <c r="OE386" s="228"/>
      <c r="OF386" s="228"/>
      <c r="OG386" s="228"/>
      <c r="OH386" s="228"/>
      <c r="OI386" s="228"/>
      <c r="OJ386" s="228"/>
      <c r="OK386" s="228"/>
      <c r="OL386" s="228"/>
      <c r="OM386" s="228"/>
      <c r="ON386" s="228"/>
      <c r="OO386" s="228"/>
      <c r="OP386" s="228"/>
      <c r="OQ386" s="228"/>
      <c r="OR386" s="228"/>
      <c r="OS386" s="228"/>
      <c r="OT386" s="228"/>
      <c r="OU386" s="228"/>
      <c r="OV386" s="228"/>
      <c r="OW386" s="228"/>
      <c r="OX386" s="228"/>
      <c r="OY386" s="228"/>
      <c r="OZ386" s="228"/>
      <c r="PA386" s="228"/>
      <c r="PB386" s="228"/>
      <c r="PC386" s="228"/>
      <c r="PD386" s="228"/>
      <c r="PE386" s="228"/>
      <c r="PF386" s="228"/>
      <c r="PG386" s="228"/>
      <c r="PH386" s="228"/>
      <c r="PI386" s="228"/>
      <c r="PJ386" s="228"/>
      <c r="PK386" s="228"/>
      <c r="PL386" s="228"/>
      <c r="PM386" s="228"/>
      <c r="PN386" s="228"/>
      <c r="PO386" s="228"/>
      <c r="PP386" s="228"/>
      <c r="PQ386" s="228"/>
      <c r="PR386" s="228"/>
      <c r="PS386" s="228"/>
      <c r="PT386" s="228"/>
      <c r="PU386" s="228"/>
      <c r="PV386" s="228"/>
      <c r="PW386" s="228"/>
      <c r="PX386" s="228"/>
      <c r="PY386" s="228"/>
      <c r="PZ386" s="228"/>
      <c r="QA386" s="228"/>
      <c r="QB386" s="228"/>
      <c r="QC386" s="228"/>
      <c r="QD386" s="228"/>
      <c r="QE386" s="228"/>
      <c r="QF386" s="228"/>
      <c r="QG386" s="228"/>
      <c r="QH386" s="228"/>
      <c r="QI386" s="228"/>
      <c r="QJ386" s="228"/>
      <c r="QK386" s="228"/>
      <c r="QL386" s="228"/>
      <c r="QM386" s="228"/>
      <c r="QN386" s="228"/>
      <c r="QO386" s="228"/>
      <c r="QP386" s="228"/>
      <c r="QQ386" s="228"/>
      <c r="QR386" s="228"/>
      <c r="QS386" s="228"/>
      <c r="QT386" s="228"/>
      <c r="QU386" s="228"/>
      <c r="QV386" s="228"/>
      <c r="QW386" s="228"/>
      <c r="QX386" s="228"/>
      <c r="QY386" s="228"/>
      <c r="QZ386" s="228"/>
      <c r="RA386" s="228"/>
      <c r="RB386" s="228"/>
      <c r="RC386" s="228"/>
      <c r="RD386" s="228"/>
      <c r="RE386" s="228"/>
      <c r="RF386" s="228"/>
      <c r="RG386" s="228"/>
      <c r="RH386" s="228"/>
      <c r="RI386" s="228"/>
      <c r="RJ386" s="228"/>
      <c r="RK386" s="228"/>
      <c r="RL386" s="228"/>
      <c r="RM386" s="228"/>
      <c r="RN386" s="228"/>
      <c r="RO386" s="228"/>
      <c r="RP386" s="228"/>
      <c r="RQ386" s="228"/>
      <c r="RR386" s="228"/>
      <c r="RS386" s="228"/>
      <c r="RT386" s="228"/>
      <c r="RU386" s="228"/>
      <c r="RV386" s="228"/>
      <c r="RW386" s="228"/>
      <c r="RX386" s="228"/>
      <c r="RY386" s="228"/>
      <c r="RZ386" s="228"/>
      <c r="SA386" s="228"/>
      <c r="SB386" s="228"/>
      <c r="SC386" s="228"/>
      <c r="SD386" s="228"/>
      <c r="SE386" s="228"/>
      <c r="SF386" s="228"/>
      <c r="SG386" s="228"/>
      <c r="SH386" s="228"/>
      <c r="SI386" s="228"/>
      <c r="SJ386" s="228"/>
      <c r="SK386" s="228"/>
      <c r="SL386" s="228"/>
      <c r="SM386" s="228"/>
      <c r="SN386" s="228"/>
      <c r="SO386" s="228"/>
      <c r="SP386" s="228"/>
      <c r="SQ386" s="228"/>
      <c r="SR386" s="228"/>
      <c r="SS386" s="228"/>
      <c r="ST386" s="228"/>
      <c r="SU386" s="228"/>
      <c r="SV386" s="228"/>
      <c r="SW386" s="228"/>
      <c r="SX386" s="228"/>
      <c r="SY386" s="228"/>
      <c r="SZ386" s="228"/>
      <c r="TA386" s="228"/>
      <c r="TB386" s="228"/>
      <c r="TC386" s="228"/>
      <c r="TD386" s="228"/>
      <c r="TE386" s="228"/>
      <c r="TF386" s="228"/>
      <c r="TG386" s="228"/>
      <c r="TH386" s="228"/>
      <c r="TI386" s="228"/>
      <c r="TJ386" s="228"/>
      <c r="TK386" s="228"/>
      <c r="TL386" s="228"/>
      <c r="TM386" s="228"/>
      <c r="TN386" s="228"/>
      <c r="TO386" s="228"/>
      <c r="TP386" s="228"/>
      <c r="TQ386" s="228"/>
      <c r="TR386" s="228"/>
      <c r="TS386" s="228"/>
      <c r="TT386" s="228"/>
      <c r="TU386" s="228"/>
      <c r="TV386" s="228"/>
      <c r="TW386" s="228"/>
      <c r="TX386" s="228"/>
      <c r="TY386" s="228"/>
      <c r="TZ386" s="228"/>
      <c r="UA386" s="228"/>
      <c r="UB386" s="228"/>
      <c r="UC386" s="228"/>
      <c r="UD386" s="228"/>
      <c r="UE386" s="228"/>
      <c r="UF386" s="228"/>
      <c r="UG386" s="228"/>
      <c r="UH386" s="228"/>
      <c r="UI386" s="228"/>
      <c r="UJ386" s="228"/>
      <c r="UK386" s="228"/>
      <c r="UL386" s="228"/>
      <c r="UM386" s="228"/>
      <c r="UN386" s="228"/>
      <c r="UO386" s="228"/>
      <c r="UP386" s="228"/>
      <c r="UQ386" s="228"/>
      <c r="UR386" s="228"/>
      <c r="US386" s="228"/>
      <c r="UT386" s="228"/>
      <c r="UU386" s="228"/>
      <c r="UV386" s="228"/>
      <c r="UW386" s="228"/>
      <c r="UX386" s="228"/>
      <c r="UY386" s="228"/>
      <c r="UZ386" s="228"/>
      <c r="VA386" s="228"/>
      <c r="VB386" s="228"/>
      <c r="VC386" s="228"/>
      <c r="VD386" s="228"/>
      <c r="VE386" s="228"/>
      <c r="VF386" s="228"/>
      <c r="VG386" s="228"/>
      <c r="VH386" s="228"/>
      <c r="VI386" s="228"/>
      <c r="VJ386" s="228"/>
      <c r="VK386" s="228"/>
      <c r="VL386" s="228"/>
      <c r="VM386" s="228"/>
      <c r="VN386" s="228"/>
      <c r="VO386" s="228"/>
      <c r="VP386" s="228"/>
      <c r="VQ386" s="228"/>
      <c r="VR386" s="228"/>
      <c r="VS386" s="228"/>
      <c r="VT386" s="228"/>
      <c r="VU386" s="228"/>
      <c r="VV386" s="228"/>
      <c r="VW386" s="228"/>
      <c r="VX386" s="228"/>
      <c r="VY386" s="228"/>
      <c r="VZ386" s="228"/>
      <c r="WA386" s="228"/>
      <c r="WB386" s="228"/>
      <c r="WC386" s="228"/>
      <c r="WD386" s="228"/>
      <c r="WE386" s="228"/>
      <c r="WF386" s="228"/>
      <c r="WG386" s="228"/>
      <c r="WH386" s="228"/>
      <c r="WI386" s="228"/>
      <c r="WJ386" s="228"/>
      <c r="WK386" s="228"/>
      <c r="WL386" s="228"/>
      <c r="WM386" s="228"/>
      <c r="WN386" s="228"/>
      <c r="WO386" s="228"/>
      <c r="WP386" s="228"/>
      <c r="WQ386" s="228"/>
      <c r="WR386" s="228"/>
      <c r="WS386" s="228"/>
      <c r="WT386" s="228"/>
      <c r="WU386" s="228"/>
      <c r="WV386" s="228"/>
      <c r="WW386" s="228"/>
      <c r="WX386" s="228"/>
      <c r="WY386" s="228"/>
      <c r="WZ386" s="228"/>
      <c r="XA386" s="228"/>
      <c r="XB386" s="228"/>
      <c r="XC386" s="228"/>
      <c r="XD386" s="228"/>
      <c r="XE386" s="228"/>
      <c r="XF386" s="228"/>
      <c r="XG386" s="228"/>
      <c r="XH386" s="228"/>
      <c r="XI386" s="228"/>
      <c r="XJ386" s="228"/>
      <c r="XK386" s="228"/>
      <c r="XL386" s="228"/>
      <c r="XM386" s="228"/>
      <c r="XN386" s="228"/>
      <c r="XO386" s="228"/>
      <c r="XP386" s="228"/>
      <c r="XQ386" s="228"/>
      <c r="XR386" s="228"/>
      <c r="XS386" s="228"/>
      <c r="XT386" s="228"/>
      <c r="XU386" s="228"/>
      <c r="XV386" s="228"/>
      <c r="XW386" s="228"/>
      <c r="XX386" s="228"/>
      <c r="XY386" s="228"/>
      <c r="XZ386" s="228"/>
      <c r="YA386" s="228"/>
      <c r="YB386" s="228"/>
      <c r="YC386" s="228"/>
      <c r="YD386" s="228"/>
      <c r="YE386" s="228"/>
      <c r="YF386" s="228"/>
      <c r="YG386" s="228"/>
      <c r="YH386" s="228"/>
      <c r="YI386" s="228"/>
      <c r="YJ386" s="228"/>
      <c r="YK386" s="228"/>
      <c r="YL386" s="228"/>
      <c r="YM386" s="228"/>
      <c r="YN386" s="228"/>
      <c r="YO386" s="228"/>
      <c r="YP386" s="228"/>
      <c r="YQ386" s="228"/>
      <c r="YR386" s="228"/>
      <c r="YS386" s="228"/>
      <c r="YT386" s="228"/>
      <c r="YU386" s="228"/>
      <c r="YV386" s="228"/>
      <c r="YW386" s="228"/>
      <c r="YX386" s="228"/>
      <c r="YY386" s="228"/>
      <c r="YZ386" s="228"/>
      <c r="ZA386" s="228"/>
      <c r="ZB386" s="228"/>
      <c r="ZC386" s="228"/>
      <c r="ZD386" s="228"/>
      <c r="ZE386" s="228"/>
      <c r="ZF386" s="228"/>
      <c r="ZG386" s="228"/>
      <c r="ZH386" s="228"/>
      <c r="ZI386" s="228"/>
      <c r="ZJ386" s="228"/>
      <c r="ZK386" s="228"/>
      <c r="ZL386" s="228"/>
      <c r="ZM386" s="228"/>
      <c r="ZN386" s="228"/>
      <c r="ZO386" s="228"/>
      <c r="ZP386" s="228"/>
      <c r="ZQ386" s="228"/>
      <c r="ZR386" s="228"/>
      <c r="ZS386" s="228"/>
      <c r="ZT386" s="228"/>
      <c r="ZU386" s="228"/>
      <c r="ZV386" s="228"/>
      <c r="ZW386" s="228"/>
      <c r="ZX386" s="228"/>
      <c r="ZY386" s="228"/>
      <c r="ZZ386" s="228"/>
      <c r="AAA386" s="228"/>
      <c r="AAB386" s="228"/>
      <c r="AAC386" s="228"/>
      <c r="AAD386" s="228"/>
      <c r="AAE386" s="228"/>
      <c r="AAF386" s="228"/>
      <c r="AAG386" s="228"/>
      <c r="AAH386" s="228"/>
      <c r="AAI386" s="228"/>
      <c r="AAJ386" s="228"/>
      <c r="AAK386" s="228"/>
      <c r="AAL386" s="228"/>
      <c r="AAM386" s="228"/>
      <c r="AAN386" s="228"/>
      <c r="AAO386" s="228"/>
      <c r="AAP386" s="228"/>
      <c r="AAQ386" s="228"/>
      <c r="AAR386" s="228"/>
      <c r="AAS386" s="228"/>
      <c r="AAT386" s="228"/>
      <c r="AAU386" s="228"/>
      <c r="AAV386" s="228"/>
      <c r="AAW386" s="228"/>
      <c r="AAX386" s="228"/>
      <c r="AAY386" s="228"/>
      <c r="AAZ386" s="228"/>
      <c r="ABA386" s="228"/>
      <c r="ABB386" s="228"/>
      <c r="ABC386" s="228"/>
      <c r="ABD386" s="228"/>
      <c r="ABE386" s="228"/>
      <c r="ABF386" s="228"/>
      <c r="ABG386" s="228"/>
      <c r="ABH386" s="228"/>
      <c r="ABI386" s="228"/>
      <c r="ABJ386" s="228"/>
      <c r="ABK386" s="228"/>
      <c r="ABL386" s="228"/>
      <c r="ABM386" s="228"/>
      <c r="ABN386" s="228"/>
      <c r="ABO386" s="228"/>
      <c r="ABP386" s="228"/>
      <c r="ABQ386" s="228"/>
      <c r="ABR386" s="228"/>
      <c r="ABS386" s="228"/>
      <c r="ABT386" s="228"/>
      <c r="ABU386" s="228"/>
      <c r="ABV386" s="228"/>
      <c r="ABW386" s="228"/>
      <c r="ABX386" s="228"/>
      <c r="ABY386" s="228"/>
      <c r="ABZ386" s="228"/>
      <c r="ACA386" s="228"/>
      <c r="ACB386" s="228"/>
      <c r="ACC386" s="228"/>
      <c r="ACD386" s="228"/>
      <c r="ACE386" s="228"/>
      <c r="ACF386" s="228"/>
      <c r="ACG386" s="228"/>
      <c r="ACH386" s="228"/>
      <c r="ACI386" s="228"/>
      <c r="ACJ386" s="228"/>
      <c r="ACK386" s="228"/>
      <c r="ACL386" s="228"/>
      <c r="ACM386" s="228"/>
      <c r="ACN386" s="228"/>
      <c r="ACO386" s="228"/>
      <c r="ACP386" s="228"/>
      <c r="ACQ386" s="228"/>
      <c r="ACR386" s="228"/>
      <c r="ACS386" s="228"/>
      <c r="ACT386" s="228"/>
      <c r="ACU386" s="228"/>
      <c r="ACV386" s="228"/>
      <c r="ACW386" s="228"/>
      <c r="ACX386" s="228"/>
      <c r="ACY386" s="228"/>
      <c r="ACZ386" s="228"/>
      <c r="ADA386" s="228"/>
      <c r="ADB386" s="228"/>
      <c r="ADC386" s="228"/>
      <c r="ADD386" s="228"/>
      <c r="ADE386" s="228"/>
      <c r="ADF386" s="228"/>
      <c r="ADG386" s="228"/>
      <c r="ADH386" s="228"/>
      <c r="ADI386" s="228"/>
      <c r="ADJ386" s="228"/>
      <c r="ADK386" s="228"/>
      <c r="ADL386" s="228"/>
      <c r="ADM386" s="228"/>
      <c r="ADN386" s="228"/>
      <c r="ADO386" s="228"/>
      <c r="ADP386" s="228"/>
      <c r="ADQ386" s="228"/>
      <c r="ADR386" s="228"/>
      <c r="ADS386" s="228"/>
      <c r="ADT386" s="228"/>
      <c r="ADU386" s="228"/>
      <c r="ADV386" s="228"/>
      <c r="ADW386" s="228"/>
      <c r="ADX386" s="228"/>
      <c r="ADY386" s="228"/>
      <c r="ADZ386" s="228"/>
      <c r="AEA386" s="228"/>
      <c r="AEB386" s="228"/>
      <c r="AEC386" s="228"/>
      <c r="AED386" s="228"/>
      <c r="AEE386" s="228"/>
      <c r="AEF386" s="228"/>
      <c r="AEG386" s="228"/>
      <c r="AEH386" s="228"/>
      <c r="AEI386" s="228"/>
      <c r="AEJ386" s="228"/>
      <c r="AEK386" s="228"/>
      <c r="AEL386" s="228"/>
      <c r="AEM386" s="228"/>
      <c r="AEN386" s="228"/>
      <c r="AEO386" s="228"/>
      <c r="AEP386" s="228"/>
      <c r="AEQ386" s="228"/>
      <c r="AER386" s="228"/>
      <c r="AES386" s="228"/>
      <c r="AET386" s="228"/>
      <c r="AEU386" s="228"/>
      <c r="AEV386" s="228"/>
      <c r="AEW386" s="228"/>
      <c r="AEX386" s="228"/>
      <c r="AEY386" s="228"/>
      <c r="AEZ386" s="228"/>
      <c r="AFA386" s="228"/>
      <c r="AFB386" s="228"/>
      <c r="AFC386" s="228"/>
      <c r="AFD386" s="228"/>
      <c r="AFE386" s="228"/>
      <c r="AFF386" s="228"/>
      <c r="AFG386" s="228"/>
      <c r="AFH386" s="228"/>
      <c r="AFI386" s="228"/>
      <c r="AFJ386" s="228"/>
      <c r="AFK386" s="228"/>
      <c r="AFL386" s="228"/>
      <c r="AFM386" s="228"/>
      <c r="AFN386" s="228"/>
      <c r="AFO386" s="228"/>
      <c r="AFP386" s="228"/>
      <c r="AFQ386" s="228"/>
      <c r="AFR386" s="228"/>
      <c r="AFS386" s="228"/>
      <c r="AFT386" s="228"/>
      <c r="AFU386" s="228"/>
      <c r="AFV386" s="228"/>
      <c r="AFW386" s="228"/>
      <c r="AFX386" s="228"/>
      <c r="AFY386" s="228"/>
      <c r="AFZ386" s="228"/>
      <c r="AGA386" s="228"/>
      <c r="AGB386" s="228"/>
      <c r="AGC386" s="228"/>
      <c r="AGD386" s="228"/>
      <c r="AGE386" s="228"/>
      <c r="AGF386" s="228"/>
      <c r="AGG386" s="228"/>
      <c r="AGH386" s="228"/>
      <c r="AGI386" s="228"/>
      <c r="AGJ386" s="228"/>
      <c r="AGK386" s="228"/>
      <c r="AGL386" s="228"/>
      <c r="AGM386" s="228"/>
      <c r="AGN386" s="228"/>
      <c r="AGO386" s="228"/>
      <c r="AGP386" s="228"/>
      <c r="AGQ386" s="228"/>
      <c r="AGR386" s="228"/>
      <c r="AGS386" s="228"/>
      <c r="AGT386" s="228"/>
      <c r="AGU386" s="228"/>
      <c r="AGV386" s="228"/>
      <c r="AGW386" s="228"/>
      <c r="AGX386" s="228"/>
      <c r="AGY386" s="228"/>
      <c r="AGZ386" s="228"/>
      <c r="AHA386" s="228"/>
      <c r="AHB386" s="228"/>
      <c r="AHC386" s="228"/>
      <c r="AHD386" s="228"/>
      <c r="AHE386" s="228"/>
      <c r="AHF386" s="228"/>
      <c r="AHG386" s="228"/>
      <c r="AHH386" s="228"/>
      <c r="AHI386" s="228"/>
      <c r="AHJ386" s="228"/>
      <c r="AHK386" s="228"/>
      <c r="AHL386" s="228"/>
      <c r="AHM386" s="228"/>
      <c r="AHN386" s="228"/>
      <c r="AHO386" s="228"/>
      <c r="AHP386" s="228"/>
      <c r="AHQ386" s="228"/>
      <c r="AHR386" s="228"/>
      <c r="AHS386" s="228"/>
      <c r="AHT386" s="228"/>
      <c r="AHU386" s="228"/>
      <c r="AHV386" s="228"/>
      <c r="AHW386" s="228"/>
      <c r="AHX386" s="228"/>
      <c r="AHY386" s="228"/>
      <c r="AHZ386" s="228"/>
      <c r="AIA386" s="228"/>
      <c r="AIB386" s="228"/>
      <c r="AIC386" s="228"/>
      <c r="AID386" s="228"/>
      <c r="AIE386" s="228"/>
      <c r="AIF386" s="228"/>
      <c r="AIG386" s="228"/>
      <c r="AIH386" s="228"/>
      <c r="AII386" s="228"/>
      <c r="AIJ386" s="228"/>
      <c r="AIK386" s="228"/>
      <c r="AIL386" s="228"/>
      <c r="AIM386" s="228"/>
      <c r="AIN386" s="228"/>
      <c r="AIO386" s="228"/>
      <c r="AIP386" s="228"/>
      <c r="AIQ386" s="228"/>
      <c r="AIR386" s="228"/>
      <c r="AIS386" s="228"/>
      <c r="AIT386" s="228"/>
      <c r="AIU386" s="228"/>
      <c r="AIV386" s="228"/>
      <c r="AIW386" s="228"/>
      <c r="AIX386" s="228"/>
      <c r="AIY386" s="228"/>
      <c r="AIZ386" s="228"/>
      <c r="AJA386" s="228"/>
      <c r="AJB386" s="228"/>
      <c r="AJC386" s="228"/>
      <c r="AJD386" s="228"/>
      <c r="AJE386" s="228"/>
      <c r="AJF386" s="228"/>
      <c r="AJG386" s="228"/>
      <c r="AJH386" s="228"/>
      <c r="AJI386" s="228"/>
      <c r="AJJ386" s="228"/>
      <c r="AJK386" s="228"/>
      <c r="AJL386" s="228"/>
      <c r="AJM386" s="228"/>
      <c r="AJN386" s="228"/>
      <c r="AJO386" s="228"/>
      <c r="AJP386" s="228"/>
      <c r="AJQ386" s="228"/>
      <c r="AJR386" s="228"/>
      <c r="AJS386" s="228"/>
      <c r="AJT386" s="228"/>
      <c r="AJU386" s="228"/>
      <c r="AJV386" s="228"/>
      <c r="AJW386" s="228"/>
      <c r="AJX386" s="228"/>
      <c r="AJY386" s="228"/>
      <c r="AJZ386" s="228"/>
      <c r="AKA386" s="228"/>
      <c r="AKB386" s="228"/>
      <c r="AKC386" s="228"/>
      <c r="AKD386" s="228"/>
      <c r="AKE386" s="228"/>
      <c r="AKF386" s="228"/>
      <c r="AKG386" s="228"/>
      <c r="AKH386" s="228"/>
      <c r="AKI386" s="228"/>
      <c r="AKJ386" s="228"/>
      <c r="AKK386" s="228"/>
      <c r="AKL386" s="228"/>
      <c r="AKM386" s="228"/>
      <c r="AKN386" s="228"/>
      <c r="AKO386" s="228"/>
      <c r="AKP386" s="228"/>
      <c r="AKQ386" s="228"/>
      <c r="AKR386" s="228"/>
      <c r="AKS386" s="228"/>
      <c r="AKT386" s="228"/>
      <c r="AKU386" s="228"/>
      <c r="AKV386" s="228"/>
      <c r="AKW386" s="228"/>
      <c r="AKX386" s="228"/>
      <c r="AKY386" s="228"/>
      <c r="AKZ386" s="228"/>
      <c r="ALA386" s="228"/>
      <c r="ALB386" s="228"/>
      <c r="ALC386" s="228"/>
      <c r="ALD386" s="228"/>
      <c r="ALE386" s="228"/>
      <c r="ALF386" s="228"/>
      <c r="ALG386" s="228"/>
      <c r="ALH386" s="228"/>
      <c r="ALI386" s="228"/>
      <c r="ALJ386" s="228"/>
      <c r="ALK386" s="228"/>
      <c r="ALL386" s="228"/>
      <c r="ALM386" s="228"/>
      <c r="ALN386" s="228"/>
      <c r="ALO386" s="228"/>
      <c r="ALP386" s="228"/>
      <c r="ALQ386" s="228"/>
      <c r="ALR386" s="228"/>
      <c r="ALS386" s="228"/>
      <c r="ALT386" s="228"/>
      <c r="ALU386" s="228"/>
      <c r="ALV386" s="228"/>
      <c r="ALW386" s="228"/>
      <c r="ALX386" s="228"/>
      <c r="ALY386" s="228"/>
      <c r="ALZ386" s="228"/>
      <c r="AMA386" s="228"/>
      <c r="AMB386" s="228"/>
      <c r="AMC386" s="228"/>
      <c r="AMD386" s="228"/>
      <c r="AME386" s="228"/>
      <c r="AMF386" s="228"/>
      <c r="AMG386" s="228"/>
      <c r="AMH386" s="228"/>
      <c r="AMI386" s="228"/>
      <c r="AMJ386" s="228"/>
      <c r="AMK386" s="228"/>
      <c r="AML386" s="228"/>
      <c r="AMM386" s="228"/>
      <c r="AMN386" s="228"/>
      <c r="AMO386" s="228"/>
      <c r="AMP386" s="228"/>
      <c r="AMQ386" s="228"/>
      <c r="AMR386" s="228"/>
      <c r="AMS386" s="228"/>
      <c r="AMT386" s="228"/>
      <c r="AMU386" s="228"/>
      <c r="AMV386" s="228"/>
      <c r="AMW386" s="228"/>
      <c r="AMX386" s="228"/>
    </row>
    <row r="387" spans="1:1038" ht="18" customHeight="1">
      <c r="A387" s="223" t="s">
        <v>1819</v>
      </c>
      <c r="B387" s="224" t="s">
        <v>1647</v>
      </c>
      <c r="D387" s="225" t="s">
        <v>1279</v>
      </c>
      <c r="E387" s="126">
        <v>60</v>
      </c>
      <c r="F387" s="126">
        <v>2</v>
      </c>
      <c r="G387" s="196" t="str">
        <f t="shared" si="87"/>
        <v>60-2</v>
      </c>
      <c r="H387" s="126">
        <v>0</v>
      </c>
      <c r="I387" s="126">
        <v>15</v>
      </c>
      <c r="K387" s="545" t="b">
        <f>IF(I388=1,IF(((VLOOKUP($G387,[1]Depth_Lookup!#REF!,9,FALSE))-(H387/100))=0,"Good",IF(((VLOOKUP($G387,[1]Depth_Lookup!$A$3:$J$550,9,FALSE))-(H387/100))&gt;0,"Too Short","Too Long")))</f>
        <v>0</v>
      </c>
      <c r="L387" s="171">
        <f>(VLOOKUP($G387,Depth_Lookup!$A$3:$J$410,10,FALSE))+(H387/100)</f>
        <v>144.43</v>
      </c>
      <c r="M387" s="171">
        <f>(VLOOKUP($G387,Depth_Lookup!$A$3:$J$410,10,FALSE))+(I387/100)</f>
        <v>144.58000000000001</v>
      </c>
      <c r="N387" s="127" t="s">
        <v>1863</v>
      </c>
      <c r="O387" s="126">
        <v>3</v>
      </c>
      <c r="P387" s="126" t="s">
        <v>853</v>
      </c>
      <c r="Q387" s="126" t="s">
        <v>125</v>
      </c>
      <c r="R387" s="196" t="str">
        <f t="shared" si="101"/>
        <v>SerpentinizedHarzburgite</v>
      </c>
      <c r="S387" s="126" t="s">
        <v>700</v>
      </c>
      <c r="T387" s="126" t="s">
        <v>107</v>
      </c>
      <c r="W387" s="126" t="s">
        <v>102</v>
      </c>
      <c r="X387" s="202">
        <f>VLOOKUP(W387,[2]definitions_list_lookup!$A$13:$B$19,2,0)</f>
        <v>5</v>
      </c>
      <c r="Y387" s="126" t="s">
        <v>90</v>
      </c>
      <c r="Z387" s="126" t="s">
        <v>91</v>
      </c>
      <c r="AF387" s="196" t="e">
        <f>VLOOKUP(AE387,[2]definitions_list_mag!$V$12:$W$15,2,0)</f>
        <v>#N/A</v>
      </c>
      <c r="AI387" s="130">
        <f t="shared" si="102"/>
        <v>80</v>
      </c>
      <c r="AO387" s="130"/>
      <c r="AU387" s="130"/>
      <c r="BA387" s="130">
        <v>20</v>
      </c>
      <c r="BB387" s="126">
        <v>6</v>
      </c>
      <c r="BC387" s="126">
        <v>3</v>
      </c>
      <c r="BD387" s="126" t="s">
        <v>110</v>
      </c>
      <c r="BE387" s="126" t="s">
        <v>103</v>
      </c>
      <c r="BG387" s="130"/>
      <c r="BM387" s="130"/>
      <c r="BY387" s="130"/>
      <c r="CF387" s="213">
        <f t="shared" ref="CF387:CF392" si="106">AI387+AO387+BA387+AU387+BG387+BM387+BY387</f>
        <v>100</v>
      </c>
      <c r="CG387" s="131"/>
      <c r="CH387" s="132" t="s">
        <v>1845</v>
      </c>
      <c r="CI387" s="132">
        <v>100</v>
      </c>
      <c r="CJ387" s="132" t="s">
        <v>514</v>
      </c>
      <c r="CK387" s="133"/>
      <c r="CL387" s="134"/>
      <c r="CM387" s="134"/>
      <c r="CN387" s="134"/>
      <c r="CO387" s="134"/>
      <c r="CP387" s="134"/>
      <c r="CQ387" s="134"/>
      <c r="CR387" s="134"/>
      <c r="CS387" s="134"/>
      <c r="CT387" s="134"/>
      <c r="CU387" s="134"/>
      <c r="CV387" s="134"/>
      <c r="CW387" s="134"/>
      <c r="CX387" s="134"/>
      <c r="CY387" s="134"/>
      <c r="CZ387" s="134"/>
      <c r="DA387" s="134"/>
      <c r="DB387" s="134">
        <v>85</v>
      </c>
      <c r="DC387" s="130">
        <v>15</v>
      </c>
      <c r="DD387" s="134"/>
      <c r="DE387" s="134"/>
      <c r="DF387" s="134"/>
      <c r="DG387" s="134"/>
      <c r="DH387" s="134"/>
      <c r="DI387" s="134"/>
      <c r="DJ387" s="134"/>
      <c r="DK387" s="207">
        <f t="shared" si="104"/>
        <v>100</v>
      </c>
      <c r="DL387" s="131"/>
      <c r="DM387" s="134"/>
      <c r="DN387" s="134"/>
      <c r="DO387" s="136"/>
      <c r="DQ387" s="131"/>
      <c r="DR387" s="136"/>
      <c r="DS387" s="131"/>
      <c r="DT387" s="138" t="s">
        <v>1864</v>
      </c>
      <c r="DW387" s="214" t="e">
        <f>VLOOKUP(P387,[2]definitions_list_lookup!$K$30:$L$54,2,0)</f>
        <v>#N/A</v>
      </c>
      <c r="DX387" s="139" t="s">
        <v>1401</v>
      </c>
      <c r="DY387" s="139" t="s">
        <v>1865</v>
      </c>
      <c r="DZ387"/>
      <c r="EA387" s="104"/>
      <c r="ED387" s="229" t="s">
        <v>2517</v>
      </c>
      <c r="EE387" s="140"/>
      <c r="EG387" s="140"/>
      <c r="EI387" s="218"/>
      <c r="EJ387" s="143"/>
      <c r="EK387" s="221"/>
      <c r="EM387" s="109"/>
      <c r="EN387" s="109"/>
      <c r="EZ387" s="192" t="e">
        <f t="shared" si="88"/>
        <v>#DIV/0!</v>
      </c>
      <c r="FA387" s="192" t="e">
        <f t="shared" si="89"/>
        <v>#DIV/0!</v>
      </c>
      <c r="FB387" s="192" t="e">
        <f t="shared" si="90"/>
        <v>#DIV/0!</v>
      </c>
      <c r="FC387" s="192" t="e">
        <f t="shared" si="91"/>
        <v>#DIV/0!</v>
      </c>
      <c r="FD387" s="192" t="e">
        <f t="shared" si="92"/>
        <v>#DIV/0!</v>
      </c>
      <c r="FE387" s="193" t="e">
        <f t="shared" si="93"/>
        <v>#DIV/0!</v>
      </c>
      <c r="FF387" s="194" t="e">
        <f t="shared" si="94"/>
        <v>#DIV/0!</v>
      </c>
      <c r="FG387" s="144"/>
      <c r="FI387" s="778">
        <f t="shared" si="95"/>
        <v>0</v>
      </c>
      <c r="FJ387" s="779" t="e">
        <f t="shared" si="96"/>
        <v>#DIV/0!</v>
      </c>
      <c r="FK387" s="779" t="e">
        <f t="shared" si="97"/>
        <v>#DIV/0!</v>
      </c>
      <c r="FL387" s="780" t="e">
        <f t="shared" si="98"/>
        <v>#DIV/0!</v>
      </c>
      <c r="FM387" s="169" t="e">
        <f t="shared" si="99"/>
        <v>#DIV/0!</v>
      </c>
      <c r="FN387" s="783" t="e">
        <f t="shared" si="100"/>
        <v>#DIV/0!</v>
      </c>
    </row>
    <row r="388" spans="1:1038" ht="18" customHeight="1">
      <c r="A388" s="223" t="s">
        <v>1819</v>
      </c>
      <c r="B388" s="224" t="s">
        <v>1647</v>
      </c>
      <c r="D388" s="225" t="s">
        <v>1279</v>
      </c>
      <c r="E388" s="126">
        <v>60</v>
      </c>
      <c r="F388" s="126">
        <v>2</v>
      </c>
      <c r="G388" s="196" t="str">
        <f t="shared" si="87"/>
        <v>60-2</v>
      </c>
      <c r="H388" s="126">
        <v>15</v>
      </c>
      <c r="I388" s="126">
        <v>51.5</v>
      </c>
      <c r="K388" s="545" t="b">
        <f>IF(I389=1,IF(((VLOOKUP($G388,[1]Depth_Lookup!#REF!,9,FALSE))-(H388/100))=0,"Good",IF(((VLOOKUP($G388,[1]Depth_Lookup!$A$3:$J$550,9,FALSE))-(H388/100))&gt;0,"Too Short","Too Long")))</f>
        <v>0</v>
      </c>
      <c r="L388" s="171">
        <f>(VLOOKUP($G388,Depth_Lookup!$A$3:$J$410,10,FALSE))+(H388/100)</f>
        <v>144.58000000000001</v>
      </c>
      <c r="M388" s="171">
        <f>(VLOOKUP($G388,Depth_Lookup!$A$3:$J$410,10,FALSE))+(I388/100)</f>
        <v>144.94499999999999</v>
      </c>
      <c r="N388" s="127" t="s">
        <v>1866</v>
      </c>
      <c r="O388" s="126">
        <v>1</v>
      </c>
      <c r="P388" s="126" t="s">
        <v>853</v>
      </c>
      <c r="Q388" s="126" t="s">
        <v>87</v>
      </c>
      <c r="R388" s="196" t="str">
        <f t="shared" si="101"/>
        <v>SerpentinizedDunite</v>
      </c>
      <c r="S388" s="126" t="s">
        <v>107</v>
      </c>
      <c r="T388" s="126" t="s">
        <v>107</v>
      </c>
      <c r="U388" s="126" t="s">
        <v>108</v>
      </c>
      <c r="V388" s="126" t="s">
        <v>509</v>
      </c>
      <c r="W388" s="126" t="s">
        <v>102</v>
      </c>
      <c r="X388" s="202">
        <f>VLOOKUP(W388,[2]definitions_list_lookup!$A$13:$B$19,2,0)</f>
        <v>5</v>
      </c>
      <c r="Y388" s="126" t="s">
        <v>90</v>
      </c>
      <c r="Z388" s="126" t="s">
        <v>91</v>
      </c>
      <c r="AF388" s="196" t="e">
        <f>VLOOKUP(AE388,[2]definitions_list_mag!$V$12:$W$15,2,0)</f>
        <v>#N/A</v>
      </c>
      <c r="AI388" s="130">
        <f t="shared" si="102"/>
        <v>95</v>
      </c>
      <c r="AO388" s="130"/>
      <c r="AU388" s="130"/>
      <c r="BA388" s="130">
        <v>5</v>
      </c>
      <c r="BB388" s="126">
        <v>3</v>
      </c>
      <c r="BC388" s="126">
        <v>2</v>
      </c>
      <c r="BD388" s="126" t="s">
        <v>110</v>
      </c>
      <c r="BE388" s="126" t="s">
        <v>103</v>
      </c>
      <c r="BG388" s="130"/>
      <c r="BM388" s="130"/>
      <c r="BY388" s="130"/>
      <c r="CF388" s="213">
        <f t="shared" si="106"/>
        <v>100</v>
      </c>
      <c r="CG388" s="131"/>
      <c r="CH388" s="132" t="s">
        <v>1845</v>
      </c>
      <c r="CI388" s="132">
        <v>100</v>
      </c>
      <c r="CJ388" s="132" t="s">
        <v>514</v>
      </c>
      <c r="CK388" s="133"/>
      <c r="CL388" s="134"/>
      <c r="CM388" s="134"/>
      <c r="CN388" s="134"/>
      <c r="CO388" s="134"/>
      <c r="CP388" s="134"/>
      <c r="CQ388" s="134"/>
      <c r="CR388" s="134"/>
      <c r="CS388" s="134"/>
      <c r="CT388" s="134"/>
      <c r="CU388" s="134"/>
      <c r="CV388" s="134"/>
      <c r="CW388" s="134"/>
      <c r="CX388" s="134"/>
      <c r="CY388" s="134"/>
      <c r="CZ388" s="134"/>
      <c r="DA388" s="134"/>
      <c r="DB388" s="134">
        <v>100</v>
      </c>
      <c r="DC388" s="130"/>
      <c r="DD388" s="134"/>
      <c r="DE388" s="134"/>
      <c r="DF388" s="134"/>
      <c r="DG388" s="134"/>
      <c r="DH388" s="134"/>
      <c r="DI388" s="134"/>
      <c r="DJ388" s="134"/>
      <c r="DK388" s="207">
        <f t="shared" si="104"/>
        <v>100</v>
      </c>
      <c r="DL388" s="131"/>
      <c r="DM388" s="134"/>
      <c r="DN388" s="134"/>
      <c r="DO388" s="136"/>
      <c r="DQ388" s="131"/>
      <c r="DR388" s="136"/>
      <c r="DS388" s="131"/>
      <c r="DT388" s="138" t="s">
        <v>1867</v>
      </c>
      <c r="DW388" s="214" t="e">
        <f>VLOOKUP(P388,[2]definitions_list_lookup!$K$30:$L$54,2,0)</f>
        <v>#N/A</v>
      </c>
      <c r="DX388" s="139" t="s">
        <v>1401</v>
      </c>
      <c r="DY388" s="139" t="s">
        <v>1868</v>
      </c>
      <c r="DZ388"/>
      <c r="EA388" s="104"/>
      <c r="ED388" s="229" t="s">
        <v>2517</v>
      </c>
      <c r="EE388" s="140"/>
      <c r="EG388" s="140"/>
      <c r="EI388" s="218"/>
      <c r="EJ388" s="143"/>
      <c r="EK388" s="221"/>
      <c r="EM388" s="109"/>
      <c r="EN388" s="109"/>
      <c r="EV388" s="112">
        <v>11</v>
      </c>
      <c r="EW388" s="112">
        <v>90</v>
      </c>
      <c r="EX388" s="112">
        <v>18</v>
      </c>
      <c r="EY388" s="112">
        <v>180</v>
      </c>
      <c r="EZ388" s="192">
        <f t="shared" ref="EZ388:EZ451" si="107">+(IF($EW388&lt;$EY388,((MIN($EY388,$EW388)+(DEGREES(ATAN((TAN(RADIANS($EX388))/((TAN(RADIANS($EV388))*SIN(RADIANS(ABS($EW388-$EY388))))))-(COS(RADIANS(ABS($EW388-$EY388)))/SIN(RADIANS(ABS($EW388-$EY388)))))))-180)),((MAX($EY388,$EW388)-(DEGREES(ATAN((TAN(RADIANS($EX388))/((TAN(RADIANS($EV388))*SIN(RADIANS(ABS($EW388-$EY388))))))-(COS(RADIANS(ABS($EW388-$EY388)))/SIN(RADIANS(ABS($EW388-$EY388)))))))-180))))</f>
        <v>-30.889596935976101</v>
      </c>
      <c r="FA388" s="192">
        <f t="shared" ref="FA388:FA451" si="108">IF($EZ388&gt;0,$EZ388,360+$EZ388)</f>
        <v>329.1104030640239</v>
      </c>
      <c r="FB388" s="192">
        <f t="shared" ref="FB388:FB451" si="109">+ABS(DEGREES(ATAN((COS(RADIANS(ABS($EZ388+180-(IF($EW388&gt;$EY388,MAX($EX388,$EW388),MIN($EW388,$EY388))))))/(TAN(RADIANS($EV388)))))))</f>
        <v>69.262106399991808</v>
      </c>
      <c r="FC388" s="192">
        <f t="shared" ref="FC388:FC451" si="110">+IF(($EZ388+90)&gt;0,$EZ388+90,$EZ388+450)</f>
        <v>59.110403064023899</v>
      </c>
      <c r="FD388" s="192">
        <f t="shared" ref="FD388:FD451" si="111">-$FB388+90</f>
        <v>20.737893600008192</v>
      </c>
      <c r="FE388" s="193">
        <f t="shared" ref="FE388:FE451" si="112">IF(($FA388&lt;180),$FA388+180,$FA388-180)</f>
        <v>149.1104030640239</v>
      </c>
      <c r="FF388" s="194">
        <f t="shared" ref="FF388:FF451" si="113">-$FB388+90</f>
        <v>20.737893600008192</v>
      </c>
      <c r="FG388" s="144" t="s">
        <v>1637</v>
      </c>
      <c r="FI388" s="778">
        <f t="shared" si="95"/>
        <v>0</v>
      </c>
      <c r="FJ388" s="779">
        <f t="shared" si="96"/>
        <v>20.737893600008192</v>
      </c>
      <c r="FK388" s="779">
        <f t="shared" si="97"/>
        <v>69.262106399991808</v>
      </c>
      <c r="FL388" s="780">
        <f t="shared" si="98"/>
        <v>1.2088518035464937</v>
      </c>
      <c r="FM388" s="169">
        <f t="shared" si="99"/>
        <v>0.93521004928095575</v>
      </c>
      <c r="FN388" s="783">
        <f t="shared" si="100"/>
        <v>0</v>
      </c>
    </row>
    <row r="389" spans="1:1038" s="288" customFormat="1" ht="18" customHeight="1">
      <c r="A389" s="282" t="s">
        <v>1819</v>
      </c>
      <c r="B389" s="283" t="s">
        <v>1647</v>
      </c>
      <c r="C389" s="227"/>
      <c r="D389" s="284" t="s">
        <v>1279</v>
      </c>
      <c r="E389" s="227">
        <v>60</v>
      </c>
      <c r="F389" s="227">
        <v>2</v>
      </c>
      <c r="G389" s="286" t="str">
        <f t="shared" ref="G389:G468" si="114">E389&amp;"-"&amp;F389</f>
        <v>60-2</v>
      </c>
      <c r="H389" s="227">
        <v>51.5</v>
      </c>
      <c r="I389" s="227">
        <v>62.5</v>
      </c>
      <c r="J389" s="226"/>
      <c r="K389" s="545" t="b">
        <f>IF(I390=1,IF(((VLOOKUP($G389,[1]Depth_Lookup!#REF!,9,FALSE))-(H389/100))=0,"Good",IF(((VLOOKUP($G389,[1]Depth_Lookup!$A$3:$J$550,9,FALSE))-(H389/100))&gt;0,"Too Short","Too Long")))</f>
        <v>0</v>
      </c>
      <c r="L389" s="171">
        <f>(VLOOKUP($G389,Depth_Lookup!$A$3:$J$410,10,FALSE))+(H389/100)</f>
        <v>144.94499999999999</v>
      </c>
      <c r="M389" s="171">
        <f>(VLOOKUP($G389,Depth_Lookup!$A$3:$J$410,10,FALSE))+(I389/100)</f>
        <v>145.05500000000001</v>
      </c>
      <c r="N389" s="230" t="s">
        <v>1869</v>
      </c>
      <c r="O389" s="227">
        <v>1</v>
      </c>
      <c r="P389" s="227" t="s">
        <v>853</v>
      </c>
      <c r="Q389" s="227" t="s">
        <v>125</v>
      </c>
      <c r="R389" s="286" t="str">
        <f t="shared" si="101"/>
        <v>SerpentinizedHarzburgite</v>
      </c>
      <c r="S389" s="227" t="s">
        <v>107</v>
      </c>
      <c r="T389" s="227" t="s">
        <v>700</v>
      </c>
      <c r="U389" s="227" t="s">
        <v>108</v>
      </c>
      <c r="V389" s="227" t="s">
        <v>509</v>
      </c>
      <c r="W389" s="227" t="s">
        <v>102</v>
      </c>
      <c r="X389" s="287">
        <f>VLOOKUP(W389,[2]definitions_list_lookup!$A$13:$B$19,2,0)</f>
        <v>5</v>
      </c>
      <c r="Y389" s="227" t="s">
        <v>90</v>
      </c>
      <c r="Z389" s="227" t="s">
        <v>91</v>
      </c>
      <c r="AA389" s="227"/>
      <c r="AB389" s="227"/>
      <c r="AC389" s="227"/>
      <c r="AD389" s="227"/>
      <c r="AE389" s="233"/>
      <c r="AF389" s="286" t="e">
        <f>VLOOKUP(AE389,[2]definitions_list_mag!$V$12:$W$15,2,0)</f>
        <v>#N/A</v>
      </c>
      <c r="AG389" s="237"/>
      <c r="AH389" s="227"/>
      <c r="AI389" s="240">
        <f t="shared" si="102"/>
        <v>75</v>
      </c>
      <c r="AJ389" s="227"/>
      <c r="AK389" s="227"/>
      <c r="AL389" s="227"/>
      <c r="AM389" s="227"/>
      <c r="AN389" s="227"/>
      <c r="AO389" s="240"/>
      <c r="AP389" s="227"/>
      <c r="AQ389" s="227"/>
      <c r="AR389" s="227"/>
      <c r="AS389" s="227"/>
      <c r="AT389" s="227"/>
      <c r="AU389" s="240"/>
      <c r="AV389" s="227"/>
      <c r="AW389" s="227"/>
      <c r="AX389" s="227"/>
      <c r="AY389" s="227"/>
      <c r="AZ389" s="227"/>
      <c r="BA389" s="240">
        <v>25</v>
      </c>
      <c r="BB389" s="227">
        <v>5</v>
      </c>
      <c r="BC389" s="227">
        <v>3</v>
      </c>
      <c r="BD389" s="227" t="s">
        <v>110</v>
      </c>
      <c r="BE389" s="227" t="s">
        <v>103</v>
      </c>
      <c r="BF389" s="227"/>
      <c r="BG389" s="240"/>
      <c r="BH389" s="227"/>
      <c r="BI389" s="227"/>
      <c r="BJ389" s="227"/>
      <c r="BK389" s="227"/>
      <c r="BL389" s="227"/>
      <c r="BM389" s="240"/>
      <c r="BN389" s="227"/>
      <c r="BO389" s="227"/>
      <c r="BP389" s="227"/>
      <c r="BQ389" s="227"/>
      <c r="BR389" s="227"/>
      <c r="BS389" s="227"/>
      <c r="BT389" s="227"/>
      <c r="BU389" s="227"/>
      <c r="BV389" s="227"/>
      <c r="BW389" s="227"/>
      <c r="BX389" s="227"/>
      <c r="BY389" s="240"/>
      <c r="BZ389" s="227"/>
      <c r="CA389" s="227"/>
      <c r="CB389" s="227"/>
      <c r="CC389" s="227"/>
      <c r="CD389" s="227"/>
      <c r="CE389" s="227"/>
      <c r="CF389" s="290">
        <f t="shared" si="106"/>
        <v>100</v>
      </c>
      <c r="CG389" s="148"/>
      <c r="CH389" s="149" t="s">
        <v>1845</v>
      </c>
      <c r="CI389" s="149">
        <v>100</v>
      </c>
      <c r="CJ389" s="149" t="s">
        <v>514</v>
      </c>
      <c r="CK389" s="151"/>
      <c r="CL389" s="152"/>
      <c r="CM389" s="152"/>
      <c r="CN389" s="152"/>
      <c r="CO389" s="152"/>
      <c r="CP389" s="152"/>
      <c r="CQ389" s="152"/>
      <c r="CR389" s="152"/>
      <c r="CS389" s="152"/>
      <c r="CT389" s="152"/>
      <c r="CU389" s="152"/>
      <c r="CV389" s="152"/>
      <c r="CW389" s="152"/>
      <c r="CX389" s="152"/>
      <c r="CY389" s="152"/>
      <c r="CZ389" s="152"/>
      <c r="DA389" s="152"/>
      <c r="DB389" s="152">
        <v>80</v>
      </c>
      <c r="DC389" s="240">
        <v>20</v>
      </c>
      <c r="DD389" s="152"/>
      <c r="DE389" s="152"/>
      <c r="DF389" s="152"/>
      <c r="DG389" s="152"/>
      <c r="DH389" s="152"/>
      <c r="DI389" s="152"/>
      <c r="DJ389" s="152"/>
      <c r="DK389" s="208">
        <f t="shared" si="104"/>
        <v>100</v>
      </c>
      <c r="DL389" s="148"/>
      <c r="DM389" s="152"/>
      <c r="DN389" s="152"/>
      <c r="DO389" s="153"/>
      <c r="DQ389" s="148"/>
      <c r="DR389" s="153"/>
      <c r="DS389" s="148"/>
      <c r="DT389" s="261" t="s">
        <v>1864</v>
      </c>
      <c r="DU389" s="229"/>
      <c r="DV389" s="229"/>
      <c r="DW389" s="291" t="e">
        <f>VLOOKUP(P389,[2]definitions_list_lookup!$K$30:$L$54,2,0)</f>
        <v>#N/A</v>
      </c>
      <c r="DX389" s="154" t="s">
        <v>1401</v>
      </c>
      <c r="DY389" s="154" t="s">
        <v>1865</v>
      </c>
      <c r="DZ389" s="479"/>
      <c r="EA389" s="292"/>
      <c r="EB389" s="229"/>
      <c r="EC389" s="292"/>
      <c r="ED389" s="229" t="s">
        <v>2517</v>
      </c>
      <c r="EE389" s="293"/>
      <c r="EF389" s="294"/>
      <c r="EG389" s="293"/>
      <c r="EH389" s="295"/>
      <c r="EI389" s="296"/>
      <c r="EJ389" s="297"/>
      <c r="EK389" s="298"/>
      <c r="EL389" s="293"/>
      <c r="EM389" s="295"/>
      <c r="EN389" s="295"/>
      <c r="EO389" s="321"/>
      <c r="EP389" s="321"/>
      <c r="EQ389" s="321"/>
      <c r="ER389" s="321"/>
      <c r="ES389" s="321"/>
      <c r="ET389" s="321"/>
      <c r="EU389" s="321"/>
      <c r="EV389" s="322">
        <v>20</v>
      </c>
      <c r="EW389" s="322">
        <v>90</v>
      </c>
      <c r="EX389" s="322">
        <v>5</v>
      </c>
      <c r="EY389" s="322">
        <v>0</v>
      </c>
      <c r="EZ389" s="192">
        <f t="shared" si="107"/>
        <v>-103.51594585624122</v>
      </c>
      <c r="FA389" s="192">
        <f t="shared" si="108"/>
        <v>256.48405414375878</v>
      </c>
      <c r="FB389" s="192">
        <f t="shared" si="109"/>
        <v>69.477238404313738</v>
      </c>
      <c r="FC389" s="192">
        <f t="shared" si="110"/>
        <v>346.48405414375878</v>
      </c>
      <c r="FD389" s="192">
        <f t="shared" si="111"/>
        <v>20.522761595686262</v>
      </c>
      <c r="FE389" s="193">
        <f t="shared" si="112"/>
        <v>76.484054143758783</v>
      </c>
      <c r="FF389" s="194">
        <f t="shared" si="113"/>
        <v>20.522761595686262</v>
      </c>
      <c r="FG389" s="321" t="s">
        <v>1637</v>
      </c>
      <c r="FH389" s="295"/>
      <c r="FI389" s="778">
        <f t="shared" ref="FI389:FI452" si="115">EO389</f>
        <v>0</v>
      </c>
      <c r="FJ389" s="779">
        <f t="shared" ref="FJ389:FJ452" si="116">FF389</f>
        <v>20.522761595686262</v>
      </c>
      <c r="FK389" s="779">
        <f t="shared" ref="FK389:FK452" si="117">90-FJ389</f>
        <v>69.477238404313738</v>
      </c>
      <c r="FL389" s="780">
        <f t="shared" ref="FL389:FL452" si="118">RADIANS(FK389)</f>
        <v>1.212606565348326</v>
      </c>
      <c r="FM389" s="169">
        <f t="shared" ref="FM389:FM452" si="119">SIN(FL389)</f>
        <v>0.93653299027859938</v>
      </c>
      <c r="FN389" s="783">
        <f t="shared" ref="FN389:FN452" si="120">FI389*FM389</f>
        <v>0</v>
      </c>
      <c r="FO389" s="227"/>
      <c r="FP389" s="227"/>
      <c r="FQ389" s="227"/>
      <c r="FR389" s="227"/>
      <c r="FS389" s="227"/>
      <c r="FT389" s="227"/>
      <c r="FU389" s="227"/>
      <c r="FV389" s="227"/>
      <c r="FW389" s="227"/>
      <c r="FX389" s="227"/>
      <c r="FY389" s="227"/>
      <c r="FZ389" s="227"/>
      <c r="GA389" s="227"/>
      <c r="GB389" s="227"/>
      <c r="GC389" s="227"/>
      <c r="GD389" s="227"/>
      <c r="GE389" s="227"/>
      <c r="GF389" s="227"/>
      <c r="GG389" s="227"/>
      <c r="GH389" s="227"/>
      <c r="GI389" s="227"/>
      <c r="GJ389" s="227"/>
      <c r="GK389" s="227"/>
      <c r="GL389" s="227"/>
      <c r="GM389" s="227"/>
      <c r="GN389" s="227"/>
      <c r="GO389" s="227"/>
      <c r="GP389" s="227"/>
      <c r="GQ389" s="227"/>
      <c r="GR389" s="227"/>
      <c r="GS389" s="227"/>
      <c r="GT389" s="227"/>
      <c r="GU389" s="227"/>
      <c r="GV389" s="227"/>
      <c r="GW389" s="227"/>
      <c r="GX389" s="227"/>
      <c r="GY389" s="227"/>
      <c r="GZ389" s="227"/>
      <c r="HA389" s="227"/>
      <c r="HB389" s="227"/>
      <c r="HC389" s="227"/>
      <c r="HD389" s="227"/>
      <c r="HE389" s="227"/>
      <c r="HF389" s="227"/>
      <c r="HG389" s="227"/>
      <c r="HH389" s="227"/>
      <c r="HI389" s="227"/>
      <c r="HJ389" s="227"/>
      <c r="HK389" s="227"/>
      <c r="HL389" s="227"/>
      <c r="HM389" s="227"/>
      <c r="HN389" s="227"/>
      <c r="HO389" s="227"/>
      <c r="HP389" s="227"/>
      <c r="HQ389" s="227"/>
      <c r="HR389" s="227"/>
      <c r="HS389" s="227"/>
      <c r="HT389" s="227"/>
      <c r="HU389" s="227"/>
      <c r="HV389" s="227"/>
      <c r="HW389" s="227"/>
      <c r="HX389" s="227"/>
      <c r="HY389" s="227"/>
      <c r="HZ389" s="227"/>
      <c r="IA389" s="227"/>
      <c r="IB389" s="227"/>
      <c r="IC389" s="227"/>
      <c r="ID389" s="227"/>
      <c r="IE389" s="227"/>
      <c r="IF389" s="227"/>
      <c r="IG389" s="227"/>
      <c r="IH389" s="227"/>
      <c r="II389" s="227"/>
      <c r="IJ389" s="227"/>
      <c r="IK389" s="227"/>
      <c r="IL389" s="227"/>
      <c r="IM389" s="227"/>
      <c r="IN389" s="227"/>
      <c r="IO389" s="227"/>
      <c r="IP389" s="227"/>
      <c r="IQ389" s="227"/>
      <c r="IR389" s="227"/>
      <c r="IS389" s="227"/>
      <c r="IT389" s="227"/>
      <c r="IU389" s="227"/>
      <c r="IV389" s="227"/>
      <c r="IW389" s="227"/>
      <c r="IX389" s="227"/>
      <c r="IY389" s="227"/>
      <c r="IZ389" s="227"/>
      <c r="JA389" s="227"/>
      <c r="JB389" s="227"/>
      <c r="JC389" s="227"/>
      <c r="JD389" s="227"/>
      <c r="JE389" s="227"/>
      <c r="JF389" s="227"/>
      <c r="JG389" s="227"/>
      <c r="JH389" s="227"/>
      <c r="JI389" s="227"/>
      <c r="JJ389" s="227"/>
      <c r="JK389" s="227"/>
      <c r="JL389" s="227"/>
      <c r="JM389" s="227"/>
      <c r="JN389" s="227"/>
      <c r="JO389" s="227"/>
      <c r="JP389" s="227"/>
      <c r="JQ389" s="227"/>
      <c r="JR389" s="227"/>
      <c r="JS389" s="227"/>
      <c r="JT389" s="227"/>
      <c r="JU389" s="227"/>
      <c r="JV389" s="227"/>
      <c r="JW389" s="227"/>
      <c r="JX389" s="227"/>
      <c r="JY389" s="227"/>
      <c r="JZ389" s="227"/>
      <c r="KA389" s="227"/>
      <c r="KB389" s="227"/>
      <c r="KC389" s="227"/>
      <c r="KD389" s="227"/>
      <c r="KE389" s="227"/>
      <c r="KF389" s="227"/>
      <c r="KG389" s="227"/>
      <c r="KH389" s="227"/>
      <c r="KI389" s="227"/>
      <c r="KJ389" s="227"/>
      <c r="KK389" s="227"/>
      <c r="KL389" s="227"/>
      <c r="KM389" s="227"/>
      <c r="KN389" s="227"/>
      <c r="KO389" s="227"/>
      <c r="KP389" s="227"/>
      <c r="KQ389" s="227"/>
      <c r="KR389" s="227"/>
      <c r="KS389" s="227"/>
      <c r="KT389" s="227"/>
      <c r="KU389" s="227"/>
      <c r="KV389" s="227"/>
      <c r="KW389" s="227"/>
      <c r="KX389" s="227"/>
      <c r="KY389" s="227"/>
      <c r="KZ389" s="227"/>
      <c r="LA389" s="227"/>
      <c r="LB389" s="227"/>
      <c r="LC389" s="227"/>
      <c r="LD389" s="227"/>
      <c r="LE389" s="227"/>
      <c r="LF389" s="227"/>
      <c r="LG389" s="227"/>
      <c r="LH389" s="227"/>
      <c r="LI389" s="227"/>
      <c r="LJ389" s="227"/>
      <c r="LK389" s="227"/>
      <c r="LL389" s="227"/>
      <c r="LM389" s="227"/>
      <c r="LN389" s="227"/>
      <c r="LO389" s="227"/>
      <c r="LP389" s="227"/>
      <c r="LQ389" s="227"/>
      <c r="LR389" s="227"/>
      <c r="LS389" s="227"/>
      <c r="LT389" s="227"/>
      <c r="LU389" s="227"/>
      <c r="LV389" s="227"/>
      <c r="LW389" s="227"/>
      <c r="LX389" s="227"/>
      <c r="LY389" s="227"/>
      <c r="LZ389" s="227"/>
      <c r="MA389" s="227"/>
      <c r="MB389" s="227"/>
      <c r="MC389" s="227"/>
      <c r="MD389" s="227"/>
      <c r="ME389" s="227"/>
      <c r="MF389" s="227"/>
      <c r="MG389" s="227"/>
      <c r="MH389" s="227"/>
      <c r="MI389" s="227"/>
      <c r="MJ389" s="227"/>
      <c r="MK389" s="227"/>
      <c r="ML389" s="227"/>
      <c r="MM389" s="227"/>
      <c r="MN389" s="227"/>
      <c r="MO389" s="227"/>
      <c r="MP389" s="227"/>
      <c r="MQ389" s="227"/>
      <c r="MR389" s="227"/>
      <c r="MS389" s="227"/>
      <c r="MT389" s="227"/>
      <c r="MU389" s="227"/>
      <c r="MV389" s="227"/>
      <c r="MW389" s="227"/>
      <c r="MX389" s="227"/>
      <c r="MY389" s="227"/>
      <c r="MZ389" s="227"/>
      <c r="NA389" s="227"/>
      <c r="NB389" s="227"/>
      <c r="NC389" s="227"/>
      <c r="ND389" s="227"/>
      <c r="NE389" s="227"/>
      <c r="NF389" s="227"/>
      <c r="NG389" s="227"/>
      <c r="NH389" s="227"/>
      <c r="NI389" s="227"/>
      <c r="NJ389" s="227"/>
      <c r="NK389" s="227"/>
      <c r="NL389" s="227"/>
      <c r="NM389" s="227"/>
      <c r="NN389" s="227"/>
      <c r="NO389" s="227"/>
      <c r="NP389" s="227"/>
      <c r="NQ389" s="227"/>
      <c r="NR389" s="227"/>
      <c r="NS389" s="227"/>
      <c r="NT389" s="227"/>
      <c r="NU389" s="227"/>
      <c r="NV389" s="227"/>
      <c r="NW389" s="227"/>
      <c r="NX389" s="227"/>
      <c r="NY389" s="227"/>
      <c r="NZ389" s="227"/>
      <c r="OA389" s="227"/>
      <c r="OB389" s="227"/>
      <c r="OC389" s="227"/>
      <c r="OD389" s="227"/>
      <c r="OE389" s="227"/>
      <c r="OF389" s="227"/>
      <c r="OG389" s="227"/>
      <c r="OH389" s="227"/>
      <c r="OI389" s="227"/>
      <c r="OJ389" s="227"/>
      <c r="OK389" s="227"/>
      <c r="OL389" s="227"/>
      <c r="OM389" s="227"/>
      <c r="ON389" s="227"/>
      <c r="OO389" s="227"/>
      <c r="OP389" s="227"/>
      <c r="OQ389" s="227"/>
      <c r="OR389" s="227"/>
      <c r="OS389" s="227"/>
      <c r="OT389" s="227"/>
      <c r="OU389" s="227"/>
      <c r="OV389" s="227"/>
      <c r="OW389" s="227"/>
      <c r="OX389" s="227"/>
      <c r="OY389" s="227"/>
      <c r="OZ389" s="227"/>
      <c r="PA389" s="227"/>
      <c r="PB389" s="227"/>
      <c r="PC389" s="227"/>
      <c r="PD389" s="227"/>
      <c r="PE389" s="227"/>
      <c r="PF389" s="227"/>
      <c r="PG389" s="227"/>
      <c r="PH389" s="227"/>
      <c r="PI389" s="227"/>
      <c r="PJ389" s="227"/>
      <c r="PK389" s="227"/>
      <c r="PL389" s="227"/>
      <c r="PM389" s="227"/>
      <c r="PN389" s="227"/>
      <c r="PO389" s="227"/>
      <c r="PP389" s="227"/>
      <c r="PQ389" s="227"/>
      <c r="PR389" s="227"/>
      <c r="PS389" s="227"/>
      <c r="PT389" s="227"/>
      <c r="PU389" s="227"/>
      <c r="PV389" s="227"/>
      <c r="PW389" s="227"/>
      <c r="PX389" s="227"/>
      <c r="PY389" s="227"/>
      <c r="PZ389" s="227"/>
      <c r="QA389" s="227"/>
      <c r="QB389" s="227"/>
      <c r="QC389" s="227"/>
      <c r="QD389" s="227"/>
      <c r="QE389" s="227"/>
      <c r="QF389" s="227"/>
      <c r="QG389" s="227"/>
      <c r="QH389" s="227"/>
      <c r="QI389" s="227"/>
      <c r="QJ389" s="227"/>
      <c r="QK389" s="227"/>
      <c r="QL389" s="227"/>
      <c r="QM389" s="227"/>
      <c r="QN389" s="227"/>
      <c r="QO389" s="227"/>
      <c r="QP389" s="227"/>
      <c r="QQ389" s="227"/>
      <c r="QR389" s="227"/>
      <c r="QS389" s="227"/>
      <c r="QT389" s="227"/>
      <c r="QU389" s="227"/>
      <c r="QV389" s="227"/>
      <c r="QW389" s="227"/>
      <c r="QX389" s="227"/>
      <c r="QY389" s="227"/>
      <c r="QZ389" s="227"/>
      <c r="RA389" s="227"/>
      <c r="RB389" s="227"/>
      <c r="RC389" s="227"/>
      <c r="RD389" s="227"/>
      <c r="RE389" s="227"/>
      <c r="RF389" s="227"/>
      <c r="RG389" s="227"/>
      <c r="RH389" s="227"/>
      <c r="RI389" s="227"/>
      <c r="RJ389" s="227"/>
      <c r="RK389" s="227"/>
      <c r="RL389" s="227"/>
      <c r="RM389" s="227"/>
      <c r="RN389" s="227"/>
      <c r="RO389" s="227"/>
      <c r="RP389" s="227"/>
      <c r="RQ389" s="227"/>
      <c r="RR389" s="227"/>
      <c r="RS389" s="227"/>
      <c r="RT389" s="227"/>
      <c r="RU389" s="227"/>
      <c r="RV389" s="227"/>
      <c r="RW389" s="227"/>
      <c r="RX389" s="227"/>
      <c r="RY389" s="227"/>
      <c r="RZ389" s="227"/>
      <c r="SA389" s="227"/>
      <c r="SB389" s="227"/>
      <c r="SC389" s="227"/>
      <c r="SD389" s="227"/>
      <c r="SE389" s="227"/>
      <c r="SF389" s="227"/>
      <c r="SG389" s="227"/>
      <c r="SH389" s="227"/>
      <c r="SI389" s="227"/>
      <c r="SJ389" s="227"/>
      <c r="SK389" s="227"/>
      <c r="SL389" s="227"/>
      <c r="SM389" s="227"/>
      <c r="SN389" s="227"/>
      <c r="SO389" s="227"/>
      <c r="SP389" s="227"/>
      <c r="SQ389" s="227"/>
      <c r="SR389" s="227"/>
      <c r="SS389" s="227"/>
      <c r="ST389" s="227"/>
      <c r="SU389" s="227"/>
      <c r="SV389" s="227"/>
      <c r="SW389" s="227"/>
      <c r="SX389" s="227"/>
      <c r="SY389" s="227"/>
      <c r="SZ389" s="227"/>
      <c r="TA389" s="227"/>
      <c r="TB389" s="227"/>
      <c r="TC389" s="227"/>
      <c r="TD389" s="227"/>
      <c r="TE389" s="227"/>
      <c r="TF389" s="227"/>
      <c r="TG389" s="227"/>
      <c r="TH389" s="227"/>
      <c r="TI389" s="227"/>
      <c r="TJ389" s="227"/>
      <c r="TK389" s="227"/>
      <c r="TL389" s="227"/>
      <c r="TM389" s="227"/>
      <c r="TN389" s="227"/>
      <c r="TO389" s="227"/>
      <c r="TP389" s="227"/>
      <c r="TQ389" s="227"/>
      <c r="TR389" s="227"/>
      <c r="TS389" s="227"/>
      <c r="TT389" s="227"/>
      <c r="TU389" s="227"/>
      <c r="TV389" s="227"/>
      <c r="TW389" s="227"/>
      <c r="TX389" s="227"/>
      <c r="TY389" s="227"/>
      <c r="TZ389" s="227"/>
      <c r="UA389" s="227"/>
      <c r="UB389" s="227"/>
      <c r="UC389" s="227"/>
      <c r="UD389" s="227"/>
      <c r="UE389" s="227"/>
      <c r="UF389" s="227"/>
      <c r="UG389" s="227"/>
      <c r="UH389" s="227"/>
      <c r="UI389" s="227"/>
      <c r="UJ389" s="227"/>
      <c r="UK389" s="227"/>
      <c r="UL389" s="227"/>
      <c r="UM389" s="227"/>
      <c r="UN389" s="227"/>
      <c r="UO389" s="227"/>
      <c r="UP389" s="227"/>
      <c r="UQ389" s="227"/>
      <c r="UR389" s="227"/>
      <c r="US389" s="227"/>
      <c r="UT389" s="227"/>
      <c r="UU389" s="227"/>
      <c r="UV389" s="227"/>
      <c r="UW389" s="227"/>
      <c r="UX389" s="227"/>
      <c r="UY389" s="227"/>
      <c r="UZ389" s="227"/>
      <c r="VA389" s="227"/>
      <c r="VB389" s="227"/>
      <c r="VC389" s="227"/>
      <c r="VD389" s="227"/>
      <c r="VE389" s="227"/>
      <c r="VF389" s="227"/>
      <c r="VG389" s="227"/>
      <c r="VH389" s="227"/>
      <c r="VI389" s="227"/>
      <c r="VJ389" s="227"/>
      <c r="VK389" s="227"/>
      <c r="VL389" s="227"/>
      <c r="VM389" s="227"/>
      <c r="VN389" s="227"/>
      <c r="VO389" s="227"/>
      <c r="VP389" s="227"/>
      <c r="VQ389" s="227"/>
      <c r="VR389" s="227"/>
      <c r="VS389" s="227"/>
      <c r="VT389" s="227"/>
      <c r="VU389" s="227"/>
      <c r="VV389" s="227"/>
      <c r="VW389" s="227"/>
      <c r="VX389" s="227"/>
      <c r="VY389" s="227"/>
      <c r="VZ389" s="227"/>
      <c r="WA389" s="227"/>
      <c r="WB389" s="227"/>
      <c r="WC389" s="227"/>
      <c r="WD389" s="227"/>
      <c r="WE389" s="227"/>
      <c r="WF389" s="227"/>
      <c r="WG389" s="227"/>
      <c r="WH389" s="227"/>
      <c r="WI389" s="227"/>
      <c r="WJ389" s="227"/>
      <c r="WK389" s="227"/>
      <c r="WL389" s="227"/>
      <c r="WM389" s="227"/>
      <c r="WN389" s="227"/>
      <c r="WO389" s="227"/>
      <c r="WP389" s="227"/>
      <c r="WQ389" s="227"/>
      <c r="WR389" s="227"/>
      <c r="WS389" s="227"/>
      <c r="WT389" s="227"/>
      <c r="WU389" s="227"/>
      <c r="WV389" s="227"/>
      <c r="WW389" s="227"/>
      <c r="WX389" s="227"/>
      <c r="WY389" s="227"/>
      <c r="WZ389" s="227"/>
      <c r="XA389" s="227"/>
      <c r="XB389" s="227"/>
      <c r="XC389" s="227"/>
      <c r="XD389" s="227"/>
      <c r="XE389" s="227"/>
      <c r="XF389" s="227"/>
      <c r="XG389" s="227"/>
      <c r="XH389" s="227"/>
      <c r="XI389" s="227"/>
      <c r="XJ389" s="227"/>
      <c r="XK389" s="227"/>
      <c r="XL389" s="227"/>
      <c r="XM389" s="227"/>
      <c r="XN389" s="227"/>
      <c r="XO389" s="227"/>
      <c r="XP389" s="227"/>
      <c r="XQ389" s="227"/>
      <c r="XR389" s="227"/>
      <c r="XS389" s="227"/>
      <c r="XT389" s="227"/>
      <c r="XU389" s="227"/>
      <c r="XV389" s="227"/>
      <c r="XW389" s="227"/>
      <c r="XX389" s="227"/>
      <c r="XY389" s="227"/>
      <c r="XZ389" s="227"/>
      <c r="YA389" s="227"/>
      <c r="YB389" s="227"/>
      <c r="YC389" s="227"/>
      <c r="YD389" s="227"/>
      <c r="YE389" s="227"/>
      <c r="YF389" s="227"/>
      <c r="YG389" s="227"/>
      <c r="YH389" s="227"/>
      <c r="YI389" s="227"/>
      <c r="YJ389" s="227"/>
      <c r="YK389" s="227"/>
      <c r="YL389" s="227"/>
      <c r="YM389" s="227"/>
      <c r="YN389" s="227"/>
      <c r="YO389" s="227"/>
      <c r="YP389" s="227"/>
      <c r="YQ389" s="227"/>
      <c r="YR389" s="227"/>
      <c r="YS389" s="227"/>
      <c r="YT389" s="227"/>
      <c r="YU389" s="227"/>
      <c r="YV389" s="227"/>
      <c r="YW389" s="227"/>
      <c r="YX389" s="227"/>
      <c r="YY389" s="227"/>
      <c r="YZ389" s="227"/>
      <c r="ZA389" s="227"/>
      <c r="ZB389" s="227"/>
      <c r="ZC389" s="227"/>
      <c r="ZD389" s="227"/>
      <c r="ZE389" s="227"/>
      <c r="ZF389" s="227"/>
      <c r="ZG389" s="227"/>
      <c r="ZH389" s="227"/>
      <c r="ZI389" s="227"/>
      <c r="ZJ389" s="227"/>
      <c r="ZK389" s="227"/>
      <c r="ZL389" s="227"/>
      <c r="ZM389" s="227"/>
      <c r="ZN389" s="227"/>
      <c r="ZO389" s="227"/>
      <c r="ZP389" s="227"/>
      <c r="ZQ389" s="227"/>
      <c r="ZR389" s="227"/>
      <c r="ZS389" s="227"/>
      <c r="ZT389" s="227"/>
      <c r="ZU389" s="227"/>
      <c r="ZV389" s="227"/>
      <c r="ZW389" s="227"/>
      <c r="ZX389" s="227"/>
      <c r="ZY389" s="227"/>
      <c r="ZZ389" s="227"/>
      <c r="AAA389" s="227"/>
      <c r="AAB389" s="227"/>
      <c r="AAC389" s="227"/>
      <c r="AAD389" s="227"/>
      <c r="AAE389" s="227"/>
      <c r="AAF389" s="227"/>
      <c r="AAG389" s="227"/>
      <c r="AAH389" s="227"/>
      <c r="AAI389" s="227"/>
      <c r="AAJ389" s="227"/>
      <c r="AAK389" s="227"/>
      <c r="AAL389" s="227"/>
      <c r="AAM389" s="227"/>
      <c r="AAN389" s="227"/>
      <c r="AAO389" s="227"/>
      <c r="AAP389" s="227"/>
      <c r="AAQ389" s="227"/>
      <c r="AAR389" s="227"/>
      <c r="AAS389" s="227"/>
      <c r="AAT389" s="227"/>
      <c r="AAU389" s="227"/>
      <c r="AAV389" s="227"/>
      <c r="AAW389" s="227"/>
      <c r="AAX389" s="227"/>
      <c r="AAY389" s="227"/>
      <c r="AAZ389" s="227"/>
      <c r="ABA389" s="227"/>
      <c r="ABB389" s="227"/>
      <c r="ABC389" s="227"/>
      <c r="ABD389" s="227"/>
      <c r="ABE389" s="227"/>
      <c r="ABF389" s="227"/>
      <c r="ABG389" s="227"/>
      <c r="ABH389" s="227"/>
      <c r="ABI389" s="227"/>
      <c r="ABJ389" s="227"/>
      <c r="ABK389" s="227"/>
      <c r="ABL389" s="227"/>
      <c r="ABM389" s="227"/>
      <c r="ABN389" s="227"/>
      <c r="ABO389" s="227"/>
      <c r="ABP389" s="227"/>
      <c r="ABQ389" s="227"/>
      <c r="ABR389" s="227"/>
      <c r="ABS389" s="227"/>
      <c r="ABT389" s="227"/>
      <c r="ABU389" s="227"/>
      <c r="ABV389" s="227"/>
      <c r="ABW389" s="227"/>
      <c r="ABX389" s="227"/>
      <c r="ABY389" s="227"/>
      <c r="ABZ389" s="227"/>
      <c r="ACA389" s="227"/>
      <c r="ACB389" s="227"/>
      <c r="ACC389" s="227"/>
      <c r="ACD389" s="227"/>
      <c r="ACE389" s="227"/>
      <c r="ACF389" s="227"/>
      <c r="ACG389" s="227"/>
      <c r="ACH389" s="227"/>
      <c r="ACI389" s="227"/>
      <c r="ACJ389" s="227"/>
      <c r="ACK389" s="227"/>
      <c r="ACL389" s="227"/>
      <c r="ACM389" s="227"/>
      <c r="ACN389" s="227"/>
      <c r="ACO389" s="227"/>
      <c r="ACP389" s="227"/>
      <c r="ACQ389" s="227"/>
      <c r="ACR389" s="227"/>
      <c r="ACS389" s="227"/>
      <c r="ACT389" s="227"/>
      <c r="ACU389" s="227"/>
      <c r="ACV389" s="227"/>
      <c r="ACW389" s="227"/>
      <c r="ACX389" s="227"/>
      <c r="ACY389" s="227"/>
      <c r="ACZ389" s="227"/>
      <c r="ADA389" s="227"/>
      <c r="ADB389" s="227"/>
      <c r="ADC389" s="227"/>
      <c r="ADD389" s="227"/>
      <c r="ADE389" s="227"/>
      <c r="ADF389" s="227"/>
      <c r="ADG389" s="227"/>
      <c r="ADH389" s="227"/>
      <c r="ADI389" s="227"/>
      <c r="ADJ389" s="227"/>
      <c r="ADK389" s="227"/>
      <c r="ADL389" s="227"/>
      <c r="ADM389" s="227"/>
      <c r="ADN389" s="227"/>
      <c r="ADO389" s="227"/>
      <c r="ADP389" s="227"/>
      <c r="ADQ389" s="227"/>
      <c r="ADR389" s="227"/>
      <c r="ADS389" s="227"/>
      <c r="ADT389" s="227"/>
      <c r="ADU389" s="227"/>
      <c r="ADV389" s="227"/>
      <c r="ADW389" s="227"/>
      <c r="ADX389" s="227"/>
      <c r="ADY389" s="227"/>
      <c r="ADZ389" s="227"/>
      <c r="AEA389" s="227"/>
      <c r="AEB389" s="227"/>
      <c r="AEC389" s="227"/>
      <c r="AED389" s="227"/>
      <c r="AEE389" s="227"/>
      <c r="AEF389" s="227"/>
      <c r="AEG389" s="227"/>
      <c r="AEH389" s="227"/>
      <c r="AEI389" s="227"/>
      <c r="AEJ389" s="227"/>
      <c r="AEK389" s="227"/>
      <c r="AEL389" s="227"/>
      <c r="AEM389" s="227"/>
      <c r="AEN389" s="227"/>
      <c r="AEO389" s="227"/>
      <c r="AEP389" s="227"/>
      <c r="AEQ389" s="227"/>
      <c r="AER389" s="227"/>
      <c r="AES389" s="227"/>
      <c r="AET389" s="227"/>
      <c r="AEU389" s="227"/>
      <c r="AEV389" s="227"/>
      <c r="AEW389" s="227"/>
      <c r="AEX389" s="227"/>
      <c r="AEY389" s="227"/>
      <c r="AEZ389" s="227"/>
      <c r="AFA389" s="227"/>
      <c r="AFB389" s="227"/>
      <c r="AFC389" s="227"/>
      <c r="AFD389" s="227"/>
      <c r="AFE389" s="227"/>
      <c r="AFF389" s="227"/>
      <c r="AFG389" s="227"/>
      <c r="AFH389" s="227"/>
      <c r="AFI389" s="227"/>
      <c r="AFJ389" s="227"/>
      <c r="AFK389" s="227"/>
      <c r="AFL389" s="227"/>
      <c r="AFM389" s="227"/>
      <c r="AFN389" s="227"/>
      <c r="AFO389" s="227"/>
      <c r="AFP389" s="227"/>
      <c r="AFQ389" s="227"/>
      <c r="AFR389" s="227"/>
      <c r="AFS389" s="227"/>
      <c r="AFT389" s="227"/>
      <c r="AFU389" s="227"/>
      <c r="AFV389" s="227"/>
      <c r="AFW389" s="227"/>
      <c r="AFX389" s="227"/>
      <c r="AFY389" s="227"/>
      <c r="AFZ389" s="227"/>
      <c r="AGA389" s="227"/>
      <c r="AGB389" s="227"/>
      <c r="AGC389" s="227"/>
      <c r="AGD389" s="227"/>
      <c r="AGE389" s="227"/>
      <c r="AGF389" s="227"/>
      <c r="AGG389" s="227"/>
      <c r="AGH389" s="227"/>
      <c r="AGI389" s="227"/>
      <c r="AGJ389" s="227"/>
      <c r="AGK389" s="227"/>
      <c r="AGL389" s="227"/>
      <c r="AGM389" s="227"/>
      <c r="AGN389" s="227"/>
      <c r="AGO389" s="227"/>
      <c r="AGP389" s="227"/>
      <c r="AGQ389" s="227"/>
      <c r="AGR389" s="227"/>
      <c r="AGS389" s="227"/>
      <c r="AGT389" s="227"/>
      <c r="AGU389" s="227"/>
      <c r="AGV389" s="227"/>
      <c r="AGW389" s="227"/>
      <c r="AGX389" s="227"/>
      <c r="AGY389" s="227"/>
      <c r="AGZ389" s="227"/>
      <c r="AHA389" s="227"/>
      <c r="AHB389" s="227"/>
      <c r="AHC389" s="227"/>
      <c r="AHD389" s="227"/>
      <c r="AHE389" s="227"/>
      <c r="AHF389" s="227"/>
      <c r="AHG389" s="227"/>
      <c r="AHH389" s="227"/>
      <c r="AHI389" s="227"/>
      <c r="AHJ389" s="227"/>
      <c r="AHK389" s="227"/>
      <c r="AHL389" s="227"/>
      <c r="AHM389" s="227"/>
      <c r="AHN389" s="227"/>
      <c r="AHO389" s="227"/>
      <c r="AHP389" s="227"/>
      <c r="AHQ389" s="227"/>
      <c r="AHR389" s="227"/>
      <c r="AHS389" s="227"/>
      <c r="AHT389" s="227"/>
      <c r="AHU389" s="227"/>
      <c r="AHV389" s="227"/>
      <c r="AHW389" s="227"/>
      <c r="AHX389" s="227"/>
      <c r="AHY389" s="227"/>
      <c r="AHZ389" s="227"/>
      <c r="AIA389" s="227"/>
      <c r="AIB389" s="227"/>
      <c r="AIC389" s="227"/>
      <c r="AID389" s="227"/>
      <c r="AIE389" s="227"/>
      <c r="AIF389" s="227"/>
      <c r="AIG389" s="227"/>
      <c r="AIH389" s="227"/>
      <c r="AII389" s="227"/>
      <c r="AIJ389" s="227"/>
      <c r="AIK389" s="227"/>
      <c r="AIL389" s="227"/>
      <c r="AIM389" s="227"/>
      <c r="AIN389" s="227"/>
      <c r="AIO389" s="227"/>
      <c r="AIP389" s="227"/>
      <c r="AIQ389" s="227"/>
      <c r="AIR389" s="227"/>
      <c r="AIS389" s="227"/>
      <c r="AIT389" s="227"/>
      <c r="AIU389" s="227"/>
      <c r="AIV389" s="227"/>
      <c r="AIW389" s="227"/>
      <c r="AIX389" s="227"/>
      <c r="AIY389" s="227"/>
      <c r="AIZ389" s="227"/>
      <c r="AJA389" s="227"/>
      <c r="AJB389" s="227"/>
      <c r="AJC389" s="227"/>
      <c r="AJD389" s="227"/>
      <c r="AJE389" s="227"/>
      <c r="AJF389" s="227"/>
      <c r="AJG389" s="227"/>
      <c r="AJH389" s="227"/>
      <c r="AJI389" s="227"/>
      <c r="AJJ389" s="227"/>
      <c r="AJK389" s="227"/>
      <c r="AJL389" s="227"/>
      <c r="AJM389" s="227"/>
      <c r="AJN389" s="227"/>
      <c r="AJO389" s="227"/>
      <c r="AJP389" s="227"/>
      <c r="AJQ389" s="227"/>
      <c r="AJR389" s="227"/>
      <c r="AJS389" s="227"/>
      <c r="AJT389" s="227"/>
      <c r="AJU389" s="227"/>
      <c r="AJV389" s="227"/>
      <c r="AJW389" s="227"/>
      <c r="AJX389" s="227"/>
      <c r="AJY389" s="227"/>
      <c r="AJZ389" s="227"/>
      <c r="AKA389" s="227"/>
      <c r="AKB389" s="227"/>
      <c r="AKC389" s="227"/>
      <c r="AKD389" s="227"/>
      <c r="AKE389" s="227"/>
      <c r="AKF389" s="227"/>
      <c r="AKG389" s="227"/>
      <c r="AKH389" s="227"/>
      <c r="AKI389" s="227"/>
      <c r="AKJ389" s="227"/>
      <c r="AKK389" s="227"/>
      <c r="AKL389" s="227"/>
      <c r="AKM389" s="227"/>
      <c r="AKN389" s="227"/>
      <c r="AKO389" s="227"/>
      <c r="AKP389" s="227"/>
      <c r="AKQ389" s="227"/>
      <c r="AKR389" s="227"/>
      <c r="AKS389" s="227"/>
      <c r="AKT389" s="227"/>
      <c r="AKU389" s="227"/>
      <c r="AKV389" s="227"/>
      <c r="AKW389" s="227"/>
      <c r="AKX389" s="227"/>
      <c r="AKY389" s="227"/>
      <c r="AKZ389" s="227"/>
      <c r="ALA389" s="227"/>
      <c r="ALB389" s="227"/>
      <c r="ALC389" s="227"/>
      <c r="ALD389" s="227"/>
      <c r="ALE389" s="227"/>
      <c r="ALF389" s="227"/>
      <c r="ALG389" s="227"/>
      <c r="ALH389" s="227"/>
      <c r="ALI389" s="227"/>
      <c r="ALJ389" s="227"/>
      <c r="ALK389" s="227"/>
      <c r="ALL389" s="227"/>
      <c r="ALM389" s="227"/>
      <c r="ALN389" s="227"/>
      <c r="ALO389" s="227"/>
      <c r="ALP389" s="227"/>
      <c r="ALQ389" s="227"/>
      <c r="ALR389" s="227"/>
      <c r="ALS389" s="227"/>
      <c r="ALT389" s="227"/>
      <c r="ALU389" s="227"/>
      <c r="ALV389" s="227"/>
      <c r="ALW389" s="227"/>
      <c r="ALX389" s="227"/>
      <c r="ALY389" s="227"/>
      <c r="ALZ389" s="227"/>
      <c r="AMA389" s="227"/>
      <c r="AMB389" s="227"/>
      <c r="AMC389" s="227"/>
      <c r="AMD389" s="227"/>
      <c r="AME389" s="227"/>
      <c r="AMF389" s="227"/>
      <c r="AMG389" s="227"/>
      <c r="AMH389" s="227"/>
      <c r="AMI389" s="227"/>
      <c r="AMJ389" s="227"/>
      <c r="AMK389" s="227"/>
      <c r="AML389" s="227"/>
      <c r="AMM389" s="227"/>
      <c r="AMN389" s="227"/>
      <c r="AMO389" s="227"/>
      <c r="AMP389" s="227"/>
      <c r="AMQ389" s="227"/>
      <c r="AMR389" s="227"/>
      <c r="AMS389" s="227"/>
      <c r="AMT389" s="227"/>
      <c r="AMU389" s="227"/>
      <c r="AMV389" s="227"/>
      <c r="AMW389" s="227"/>
      <c r="AMX389" s="227"/>
    </row>
    <row r="390" spans="1:1038" ht="18" customHeight="1">
      <c r="A390" s="223" t="s">
        <v>1819</v>
      </c>
      <c r="B390" s="224" t="s">
        <v>1647</v>
      </c>
      <c r="D390" s="225" t="s">
        <v>1279</v>
      </c>
      <c r="E390" s="126">
        <v>60</v>
      </c>
      <c r="F390" s="126">
        <v>3</v>
      </c>
      <c r="G390" s="196" t="str">
        <f t="shared" si="114"/>
        <v>60-3</v>
      </c>
      <c r="H390" s="126">
        <v>0</v>
      </c>
      <c r="I390" s="126">
        <v>5</v>
      </c>
      <c r="K390" s="545" t="b">
        <f>IF(I391=1,IF(((VLOOKUP($G390,[1]Depth_Lookup!#REF!,9,FALSE))-(H390/100))=0,"Good",IF(((VLOOKUP($G390,[1]Depth_Lookup!$A$3:$J$550,9,FALSE))-(H390/100))&gt;0,"Too Short","Too Long")))</f>
        <v>0</v>
      </c>
      <c r="L390" s="171">
        <f>(VLOOKUP($G390,Depth_Lookup!$A$3:$J$410,10,FALSE))+(H390/100)</f>
        <v>145.05500000000001</v>
      </c>
      <c r="M390" s="171">
        <f>(VLOOKUP($G390,Depth_Lookup!$A$3:$J$410,10,FALSE))+(I390/100)</f>
        <v>145.10500000000002</v>
      </c>
      <c r="N390" s="127" t="s">
        <v>1869</v>
      </c>
      <c r="P390" s="126" t="s">
        <v>854</v>
      </c>
      <c r="Q390" s="126" t="s">
        <v>97</v>
      </c>
      <c r="R390" s="196" t="str">
        <f t="shared" si="101"/>
        <v>MicroGabbro</v>
      </c>
      <c r="S390" s="126" t="s">
        <v>98</v>
      </c>
      <c r="U390" s="126" t="s">
        <v>95</v>
      </c>
      <c r="V390" s="126" t="s">
        <v>96</v>
      </c>
      <c r="W390" s="126" t="s">
        <v>99</v>
      </c>
      <c r="X390" s="202">
        <f>VLOOKUP(W390,[2]definitions_list_lookup!$A$13:$B$19,2,0)</f>
        <v>2</v>
      </c>
      <c r="Y390" s="126" t="s">
        <v>90</v>
      </c>
      <c r="Z390" s="126" t="s">
        <v>91</v>
      </c>
      <c r="AF390" s="196" t="e">
        <f>VLOOKUP(AE390,[2]definitions_list_mag!$V$12:$W$15,2,0)</f>
        <v>#N/A</v>
      </c>
      <c r="AI390" s="130">
        <v>5</v>
      </c>
      <c r="AJ390" s="126">
        <v>0.1</v>
      </c>
      <c r="AK390" s="126">
        <v>0.1</v>
      </c>
      <c r="AL390" s="126" t="s">
        <v>110</v>
      </c>
      <c r="AM390" s="126" t="s">
        <v>103</v>
      </c>
      <c r="AO390" s="130">
        <v>35</v>
      </c>
      <c r="AP390" s="126">
        <v>0.1</v>
      </c>
      <c r="AQ390" s="126">
        <v>0.1</v>
      </c>
      <c r="AR390" s="126" t="s">
        <v>110</v>
      </c>
      <c r="AS390" s="126" t="s">
        <v>103</v>
      </c>
      <c r="AU390" s="130">
        <v>60</v>
      </c>
      <c r="AV390" s="126">
        <v>0.1</v>
      </c>
      <c r="AW390" s="126">
        <v>0.1</v>
      </c>
      <c r="AX390" s="126" t="s">
        <v>110</v>
      </c>
      <c r="AY390" s="126" t="s">
        <v>103</v>
      </c>
      <c r="BA390" s="130"/>
      <c r="BG390" s="130"/>
      <c r="BM390" s="130"/>
      <c r="BY390" s="130"/>
      <c r="CF390" s="213">
        <f t="shared" si="106"/>
        <v>100</v>
      </c>
      <c r="CG390" s="131"/>
      <c r="CH390" s="132" t="s">
        <v>1870</v>
      </c>
      <c r="CI390" s="132">
        <v>100</v>
      </c>
      <c r="CJ390" s="132" t="s">
        <v>514</v>
      </c>
      <c r="CK390" s="133"/>
      <c r="CL390" s="134"/>
      <c r="CM390" s="134"/>
      <c r="CN390" s="134"/>
      <c r="CO390" s="134"/>
      <c r="CP390" s="134"/>
      <c r="CQ390" s="134"/>
      <c r="CR390" s="134"/>
      <c r="CS390" s="134"/>
      <c r="CT390" s="134"/>
      <c r="CU390" s="134"/>
      <c r="CV390" s="134"/>
      <c r="CW390" s="134"/>
      <c r="CX390" s="134"/>
      <c r="CY390" s="134"/>
      <c r="CZ390" s="134"/>
      <c r="DA390" s="134"/>
      <c r="DB390" s="134">
        <v>55</v>
      </c>
      <c r="DD390" s="134">
        <v>35</v>
      </c>
      <c r="DE390" s="134"/>
      <c r="DF390" s="134"/>
      <c r="DG390" s="134"/>
      <c r="DH390" s="134"/>
      <c r="DI390" s="134"/>
      <c r="DJ390" s="134">
        <v>10</v>
      </c>
      <c r="DK390" s="207">
        <f t="shared" si="104"/>
        <v>100</v>
      </c>
      <c r="DL390" s="131"/>
      <c r="DM390" s="134" t="s">
        <v>696</v>
      </c>
      <c r="DN390" s="134">
        <v>40</v>
      </c>
      <c r="DO390" s="136" t="s">
        <v>1871</v>
      </c>
      <c r="DP390" s="137" t="s">
        <v>1872</v>
      </c>
      <c r="DQ390" s="131"/>
      <c r="DR390" s="136" t="s">
        <v>1873</v>
      </c>
      <c r="DS390" s="131"/>
      <c r="DT390" s="138" t="s">
        <v>1874</v>
      </c>
      <c r="DU390" s="135">
        <v>39</v>
      </c>
      <c r="DV390" s="135" t="s">
        <v>850</v>
      </c>
      <c r="DW390" s="214" t="e">
        <f>VLOOKUP(P390,[2]definitions_list_lookup!$K$30:$L$54,2,0)</f>
        <v>#N/A</v>
      </c>
      <c r="DX390" s="139" t="s">
        <v>1785</v>
      </c>
      <c r="DY390" s="139" t="s">
        <v>1875</v>
      </c>
      <c r="DZ390"/>
      <c r="EA390" s="104"/>
      <c r="ED390" s="229" t="s">
        <v>2517</v>
      </c>
      <c r="EE390" s="140"/>
      <c r="EG390" s="140"/>
      <c r="EI390" s="218"/>
      <c r="EJ390" s="143"/>
      <c r="EK390" s="221"/>
      <c r="EM390" s="109"/>
      <c r="EN390" s="109" t="s">
        <v>1447</v>
      </c>
      <c r="EO390" s="144">
        <v>3.8</v>
      </c>
      <c r="EV390" s="112">
        <v>24</v>
      </c>
      <c r="EW390" s="112">
        <v>90</v>
      </c>
      <c r="EX390" s="112">
        <v>20</v>
      </c>
      <c r="EY390" s="112">
        <v>180</v>
      </c>
      <c r="EZ390" s="192">
        <f t="shared" si="107"/>
        <v>-50.734326672083569</v>
      </c>
      <c r="FA390" s="192">
        <f t="shared" si="108"/>
        <v>309.26567332791643</v>
      </c>
      <c r="FB390" s="192">
        <f t="shared" si="109"/>
        <v>60.098181107954424</v>
      </c>
      <c r="FC390" s="192">
        <f t="shared" si="110"/>
        <v>39.265673327916431</v>
      </c>
      <c r="FD390" s="192">
        <f t="shared" si="111"/>
        <v>29.901818892045576</v>
      </c>
      <c r="FE390" s="193">
        <f t="shared" si="112"/>
        <v>129.26567332791643</v>
      </c>
      <c r="FF390" s="194">
        <f t="shared" si="113"/>
        <v>29.901818892045576</v>
      </c>
      <c r="FG390" s="144"/>
      <c r="FI390" s="778">
        <f t="shared" si="115"/>
        <v>3.8</v>
      </c>
      <c r="FJ390" s="779">
        <f t="shared" si="116"/>
        <v>29.901818892045576</v>
      </c>
      <c r="FK390" s="779">
        <f t="shared" si="117"/>
        <v>60.098181107954424</v>
      </c>
      <c r="FL390" s="780">
        <f t="shared" si="118"/>
        <v>1.0489111347936584</v>
      </c>
      <c r="FM390" s="169">
        <f t="shared" si="119"/>
        <v>0.86688092367900704</v>
      </c>
      <c r="FN390" s="783">
        <f t="shared" si="120"/>
        <v>3.2941475099802267</v>
      </c>
    </row>
    <row r="391" spans="1:1038" ht="18" customHeight="1">
      <c r="A391" s="223" t="s">
        <v>1819</v>
      </c>
      <c r="B391" s="224" t="s">
        <v>1647</v>
      </c>
      <c r="D391" s="225" t="s">
        <v>1279</v>
      </c>
      <c r="E391" s="126">
        <v>60</v>
      </c>
      <c r="F391" s="126">
        <v>3</v>
      </c>
      <c r="G391" s="196" t="str">
        <f t="shared" si="114"/>
        <v>60-3</v>
      </c>
      <c r="H391" s="126">
        <f t="shared" ref="H391:H423" si="121">I390</f>
        <v>5</v>
      </c>
      <c r="I391" s="126">
        <v>9</v>
      </c>
      <c r="K391" s="545" t="b">
        <f>IF(I392=1,IF(((VLOOKUP($G391,[1]Depth_Lookup!#REF!,9,FALSE))-(H391/100))=0,"Good",IF(((VLOOKUP($G391,[1]Depth_Lookup!$A$3:$J$550,9,FALSE))-(H391/100))&gt;0,"Too Short","Too Long")))</f>
        <v>0</v>
      </c>
      <c r="L391" s="171">
        <f>(VLOOKUP($G391,Depth_Lookup!$A$3:$J$410,10,FALSE))+(H391/100)</f>
        <v>145.10500000000002</v>
      </c>
      <c r="M391" s="171">
        <f>(VLOOKUP($G391,Depth_Lookup!$A$3:$J$410,10,FALSE))+(I391/100)</f>
        <v>145.14500000000001</v>
      </c>
      <c r="N391" s="127" t="s">
        <v>1869</v>
      </c>
      <c r="O391" s="126">
        <v>1</v>
      </c>
      <c r="P391" s="126" t="s">
        <v>853</v>
      </c>
      <c r="Q391" s="126" t="s">
        <v>125</v>
      </c>
      <c r="R391" s="196" t="str">
        <f t="shared" si="101"/>
        <v>SerpentinizedHarzburgite</v>
      </c>
      <c r="S391" s="126" t="s">
        <v>98</v>
      </c>
      <c r="T391" s="126" t="s">
        <v>107</v>
      </c>
      <c r="U391" s="126" t="s">
        <v>95</v>
      </c>
      <c r="V391" s="126" t="s">
        <v>96</v>
      </c>
      <c r="W391" s="126" t="s">
        <v>102</v>
      </c>
      <c r="X391" s="202">
        <f>VLOOKUP(W391,[2]definitions_list_lookup!$A$13:$B$19,2,0)</f>
        <v>5</v>
      </c>
      <c r="Y391" s="126" t="s">
        <v>90</v>
      </c>
      <c r="Z391" s="126" t="s">
        <v>91</v>
      </c>
      <c r="AF391" s="196" t="e">
        <f>VLOOKUP(AE391,[2]definitions_list_mag!$V$12:$W$15,2,0)</f>
        <v>#N/A</v>
      </c>
      <c r="AI391" s="130">
        <v>83</v>
      </c>
      <c r="AO391" s="130"/>
      <c r="AU391" s="130"/>
      <c r="BA391" s="130">
        <v>15</v>
      </c>
      <c r="BB391" s="126">
        <v>5</v>
      </c>
      <c r="BC391" s="126">
        <v>5</v>
      </c>
      <c r="BD391" s="126" t="s">
        <v>1330</v>
      </c>
      <c r="BE391" s="126" t="s">
        <v>1331</v>
      </c>
      <c r="BG391" s="130"/>
      <c r="BM391" s="130">
        <v>2</v>
      </c>
      <c r="BN391" s="126">
        <v>2</v>
      </c>
      <c r="BO391" s="126">
        <v>0.5</v>
      </c>
      <c r="BP391" s="126" t="s">
        <v>110</v>
      </c>
      <c r="BQ391" s="126" t="s">
        <v>103</v>
      </c>
      <c r="BY391" s="130"/>
      <c r="CF391" s="213">
        <f t="shared" si="106"/>
        <v>100</v>
      </c>
      <c r="CG391" s="131"/>
      <c r="CH391" s="132" t="s">
        <v>1876</v>
      </c>
      <c r="CI391" s="132">
        <v>100</v>
      </c>
      <c r="CJ391" s="132" t="s">
        <v>514</v>
      </c>
      <c r="CK391" s="133" t="s">
        <v>1877</v>
      </c>
      <c r="CL391" s="134"/>
      <c r="CM391" s="134"/>
      <c r="CN391" s="134"/>
      <c r="CO391" s="134"/>
      <c r="CP391" s="134"/>
      <c r="CQ391" s="134"/>
      <c r="CR391" s="134"/>
      <c r="CS391" s="134"/>
      <c r="CT391" s="134"/>
      <c r="CU391" s="134"/>
      <c r="CV391" s="134"/>
      <c r="CW391" s="134"/>
      <c r="CX391" s="134"/>
      <c r="CY391" s="134"/>
      <c r="CZ391" s="134"/>
      <c r="DA391" s="134"/>
      <c r="DB391" s="134">
        <v>93</v>
      </c>
      <c r="DC391" s="135">
        <v>5</v>
      </c>
      <c r="DD391" s="134"/>
      <c r="DE391" s="134"/>
      <c r="DF391" s="134"/>
      <c r="DG391" s="134"/>
      <c r="DH391" s="134"/>
      <c r="DI391" s="134"/>
      <c r="DJ391" s="134">
        <v>2</v>
      </c>
      <c r="DK391" s="207">
        <f t="shared" si="104"/>
        <v>100</v>
      </c>
      <c r="DL391" s="131"/>
      <c r="DM391" s="134"/>
      <c r="DN391" s="134"/>
      <c r="DO391" s="136"/>
      <c r="DQ391" s="131"/>
      <c r="DR391" s="136"/>
      <c r="DS391" s="131"/>
      <c r="DT391" s="138" t="s">
        <v>1878</v>
      </c>
      <c r="DW391" s="214" t="e">
        <f>VLOOKUP(P391,[2]definitions_list_lookup!$K$30:$L$54,2,0)</f>
        <v>#N/A</v>
      </c>
      <c r="DX391" s="139" t="s">
        <v>1879</v>
      </c>
      <c r="DY391" s="139" t="s">
        <v>1880</v>
      </c>
      <c r="DZ391"/>
      <c r="EA391" s="104"/>
      <c r="ED391" s="229" t="s">
        <v>2517</v>
      </c>
      <c r="EE391" s="140"/>
      <c r="EG391" s="140"/>
      <c r="EI391" s="218"/>
      <c r="EJ391" s="143"/>
      <c r="EK391" s="221"/>
      <c r="EM391" s="109"/>
      <c r="EN391" s="109" t="s">
        <v>1447</v>
      </c>
      <c r="EV391" s="112">
        <v>24</v>
      </c>
      <c r="EW391" s="112">
        <v>90</v>
      </c>
      <c r="EX391" s="112">
        <v>20</v>
      </c>
      <c r="EY391" s="112">
        <v>180</v>
      </c>
      <c r="EZ391" s="192">
        <f t="shared" si="107"/>
        <v>-50.734326672083569</v>
      </c>
      <c r="FA391" s="192">
        <f t="shared" si="108"/>
        <v>309.26567332791643</v>
      </c>
      <c r="FB391" s="192">
        <f t="shared" si="109"/>
        <v>60.098181107954424</v>
      </c>
      <c r="FC391" s="192">
        <f t="shared" si="110"/>
        <v>39.265673327916431</v>
      </c>
      <c r="FD391" s="192">
        <f t="shared" si="111"/>
        <v>29.901818892045576</v>
      </c>
      <c r="FE391" s="193">
        <f t="shared" si="112"/>
        <v>129.26567332791643</v>
      </c>
      <c r="FF391" s="194">
        <f t="shared" si="113"/>
        <v>29.901818892045576</v>
      </c>
      <c r="FI391" s="778">
        <f t="shared" si="115"/>
        <v>0</v>
      </c>
      <c r="FJ391" s="779">
        <f t="shared" si="116"/>
        <v>29.901818892045576</v>
      </c>
      <c r="FK391" s="779">
        <f t="shared" si="117"/>
        <v>60.098181107954424</v>
      </c>
      <c r="FL391" s="780">
        <f t="shared" si="118"/>
        <v>1.0489111347936584</v>
      </c>
      <c r="FM391" s="169">
        <f t="shared" si="119"/>
        <v>0.86688092367900704</v>
      </c>
      <c r="FN391" s="783">
        <f t="shared" si="120"/>
        <v>0</v>
      </c>
    </row>
    <row r="392" spans="1:1038" s="288" customFormat="1" ht="18" customHeight="1">
      <c r="A392" s="282" t="s">
        <v>1819</v>
      </c>
      <c r="B392" s="283" t="s">
        <v>1647</v>
      </c>
      <c r="C392" s="227"/>
      <c r="D392" s="284" t="s">
        <v>1279</v>
      </c>
      <c r="E392" s="227">
        <v>60</v>
      </c>
      <c r="F392" s="227">
        <v>3</v>
      </c>
      <c r="G392" s="286" t="str">
        <f t="shared" ref="G392" si="122">E392&amp;"-"&amp;F392</f>
        <v>60-3</v>
      </c>
      <c r="H392" s="227">
        <f>I390</f>
        <v>5</v>
      </c>
      <c r="I392" s="227" t="s">
        <v>2058</v>
      </c>
      <c r="J392" s="226"/>
      <c r="K392" s="545" t="b">
        <f>IF(I393=1,IF(((VLOOKUP($G392,[1]Depth_Lookup!#REF!,9,FALSE))-(H392/100))=0,"Good",IF(((VLOOKUP($G392,[1]Depth_Lookup!$A$3:$J$550,9,FALSE))-(H392/100))&gt;0,"Too Short","Too Long")))</f>
        <v>0</v>
      </c>
      <c r="L392" s="171">
        <f>(VLOOKUP($G392,Depth_Lookup!$A$3:$J$410,10,FALSE))+(H392/100)</f>
        <v>145.10500000000002</v>
      </c>
      <c r="M392" s="171" t="e">
        <f>(VLOOKUP($G392,Depth_Lookup!$A$3:$J$410,10,FALSE))+(I392/100)</f>
        <v>#VALUE!</v>
      </c>
      <c r="N392" s="230" t="s">
        <v>1881</v>
      </c>
      <c r="O392" s="227">
        <v>1</v>
      </c>
      <c r="P392" s="227" t="s">
        <v>853</v>
      </c>
      <c r="Q392" s="227" t="s">
        <v>125</v>
      </c>
      <c r="R392" s="286" t="str">
        <f t="shared" ref="R392" si="123">P392&amp;""&amp;Q392</f>
        <v>SerpentinizedHarzburgite</v>
      </c>
      <c r="S392" s="227" t="s">
        <v>107</v>
      </c>
      <c r="T392" s="227" t="s">
        <v>700</v>
      </c>
      <c r="U392" s="227" t="s">
        <v>108</v>
      </c>
      <c r="V392" s="227" t="s">
        <v>509</v>
      </c>
      <c r="W392" s="227" t="s">
        <v>102</v>
      </c>
      <c r="X392" s="287">
        <f>VLOOKUP(W392,[2]definitions_list_lookup!$A$13:$B$19,2,0)</f>
        <v>5</v>
      </c>
      <c r="Y392" s="227" t="s">
        <v>90</v>
      </c>
      <c r="Z392" s="227" t="s">
        <v>91</v>
      </c>
      <c r="AA392" s="227" t="s">
        <v>1685</v>
      </c>
      <c r="AB392" s="227"/>
      <c r="AC392" s="227"/>
      <c r="AD392" s="227"/>
      <c r="AE392" s="233"/>
      <c r="AF392" s="286" t="e">
        <f>VLOOKUP(AE392,[2]definitions_list_mag!$V$12:$W$15,2,0)</f>
        <v>#N/A</v>
      </c>
      <c r="AG392" s="237"/>
      <c r="AH392" s="227"/>
      <c r="AI392" s="240">
        <v>68</v>
      </c>
      <c r="AJ392" s="227"/>
      <c r="AK392" s="227"/>
      <c r="AL392" s="227"/>
      <c r="AM392" s="227"/>
      <c r="AN392" s="227"/>
      <c r="AO392" s="240"/>
      <c r="AP392" s="227"/>
      <c r="AQ392" s="227"/>
      <c r="AR392" s="227"/>
      <c r="AS392" s="227"/>
      <c r="AT392" s="227"/>
      <c r="AU392" s="240"/>
      <c r="AV392" s="227"/>
      <c r="AW392" s="227"/>
      <c r="AX392" s="227"/>
      <c r="AY392" s="227"/>
      <c r="AZ392" s="227"/>
      <c r="BA392" s="240">
        <v>30</v>
      </c>
      <c r="BB392" s="227">
        <v>10</v>
      </c>
      <c r="BC392" s="227">
        <v>6</v>
      </c>
      <c r="BD392" s="227" t="s">
        <v>118</v>
      </c>
      <c r="BE392" s="227" t="s">
        <v>1331</v>
      </c>
      <c r="BF392" s="227"/>
      <c r="BG392" s="240"/>
      <c r="BH392" s="227"/>
      <c r="BI392" s="227"/>
      <c r="BJ392" s="227"/>
      <c r="BK392" s="227"/>
      <c r="BL392" s="227"/>
      <c r="BM392" s="240">
        <v>2</v>
      </c>
      <c r="BN392" s="227">
        <v>2</v>
      </c>
      <c r="BO392" s="227">
        <v>0.5</v>
      </c>
      <c r="BP392" s="227" t="s">
        <v>110</v>
      </c>
      <c r="BQ392" s="227" t="s">
        <v>103</v>
      </c>
      <c r="BR392" s="227"/>
      <c r="BS392" s="227"/>
      <c r="BT392" s="227"/>
      <c r="BU392" s="227"/>
      <c r="BV392" s="227"/>
      <c r="BW392" s="227"/>
      <c r="BX392" s="227"/>
      <c r="BY392" s="240"/>
      <c r="BZ392" s="227"/>
      <c r="CA392" s="227"/>
      <c r="CB392" s="227"/>
      <c r="CC392" s="227"/>
      <c r="CD392" s="227"/>
      <c r="CE392" s="227" t="s">
        <v>1882</v>
      </c>
      <c r="CF392" s="290">
        <f t="shared" si="106"/>
        <v>100</v>
      </c>
      <c r="CG392" s="148"/>
      <c r="CH392" s="149" t="s">
        <v>1355</v>
      </c>
      <c r="CI392" s="149">
        <v>90</v>
      </c>
      <c r="CJ392" s="149" t="s">
        <v>514</v>
      </c>
      <c r="CK392" s="151" t="s">
        <v>1883</v>
      </c>
      <c r="CL392" s="152"/>
      <c r="CM392" s="152"/>
      <c r="CN392" s="152"/>
      <c r="CO392" s="152"/>
      <c r="CP392" s="152"/>
      <c r="CQ392" s="152"/>
      <c r="CR392" s="152"/>
      <c r="CS392" s="152"/>
      <c r="CT392" s="152"/>
      <c r="CU392" s="152"/>
      <c r="CV392" s="152"/>
      <c r="CW392" s="152"/>
      <c r="CX392" s="152"/>
      <c r="CY392" s="152"/>
      <c r="CZ392" s="152"/>
      <c r="DA392" s="152"/>
      <c r="DB392" s="152">
        <v>90</v>
      </c>
      <c r="DC392" s="229">
        <v>5</v>
      </c>
      <c r="DD392" s="152"/>
      <c r="DE392" s="152"/>
      <c r="DF392" s="152"/>
      <c r="DG392" s="152"/>
      <c r="DH392" s="152"/>
      <c r="DI392" s="152"/>
      <c r="DJ392" s="152">
        <v>5</v>
      </c>
      <c r="DK392" s="208">
        <f t="shared" ref="DK392" si="124">SUM(CL392:DJ392)</f>
        <v>100</v>
      </c>
      <c r="DL392" s="148"/>
      <c r="DM392" s="152"/>
      <c r="DN392" s="152"/>
      <c r="DO392" s="153"/>
      <c r="DQ392" s="148"/>
      <c r="DR392" s="153"/>
      <c r="DS392" s="148"/>
      <c r="DT392" s="261" t="s">
        <v>1884</v>
      </c>
      <c r="DU392" s="229"/>
      <c r="DV392" s="229"/>
      <c r="DW392" s="291" t="e">
        <f>VLOOKUP(P392,[2]definitions_list_lookup!$K$30:$L$54,2,0)</f>
        <v>#N/A</v>
      </c>
      <c r="DX392" s="154" t="s">
        <v>1687</v>
      </c>
      <c r="DY392" s="154" t="s">
        <v>1688</v>
      </c>
      <c r="DZ392" s="479"/>
      <c r="EA392" s="292"/>
      <c r="EB392" s="229"/>
      <c r="EC392" s="292"/>
      <c r="ED392" s="229" t="s">
        <v>2517</v>
      </c>
      <c r="EE392" s="293"/>
      <c r="EF392" s="294"/>
      <c r="EG392" s="293"/>
      <c r="EH392" s="295"/>
      <c r="EI392" s="296"/>
      <c r="EJ392" s="297"/>
      <c r="EK392" s="298"/>
      <c r="EL392" s="293"/>
      <c r="EM392" s="295"/>
      <c r="EN392" s="295"/>
      <c r="EO392" s="321"/>
      <c r="EP392" s="321"/>
      <c r="EQ392" s="321"/>
      <c r="ER392" s="321"/>
      <c r="ES392" s="321"/>
      <c r="ET392" s="321"/>
      <c r="EU392" s="321"/>
      <c r="EV392" s="322"/>
      <c r="EW392" s="322"/>
      <c r="EX392" s="322"/>
      <c r="EY392" s="322"/>
      <c r="EZ392" s="192" t="e">
        <f t="shared" si="107"/>
        <v>#DIV/0!</v>
      </c>
      <c r="FA392" s="192" t="e">
        <f t="shared" si="108"/>
        <v>#DIV/0!</v>
      </c>
      <c r="FB392" s="192" t="e">
        <f t="shared" si="109"/>
        <v>#DIV/0!</v>
      </c>
      <c r="FC392" s="192" t="e">
        <f t="shared" si="110"/>
        <v>#DIV/0!</v>
      </c>
      <c r="FD392" s="192" t="e">
        <f t="shared" si="111"/>
        <v>#DIV/0!</v>
      </c>
      <c r="FE392" s="193" t="e">
        <f t="shared" si="112"/>
        <v>#DIV/0!</v>
      </c>
      <c r="FF392" s="194" t="e">
        <f t="shared" si="113"/>
        <v>#DIV/0!</v>
      </c>
      <c r="FG392" s="293"/>
      <c r="FH392" s="295"/>
      <c r="FI392" s="778">
        <f t="shared" si="115"/>
        <v>0</v>
      </c>
      <c r="FJ392" s="779" t="e">
        <f t="shared" si="116"/>
        <v>#DIV/0!</v>
      </c>
      <c r="FK392" s="779" t="e">
        <f t="shared" si="117"/>
        <v>#DIV/0!</v>
      </c>
      <c r="FL392" s="780" t="e">
        <f t="shared" si="118"/>
        <v>#DIV/0!</v>
      </c>
      <c r="FM392" s="169" t="e">
        <f t="shared" si="119"/>
        <v>#DIV/0!</v>
      </c>
      <c r="FN392" s="783" t="e">
        <f t="shared" si="120"/>
        <v>#DIV/0!</v>
      </c>
      <c r="FO392" s="227"/>
      <c r="FP392" s="227"/>
      <c r="FQ392" s="227"/>
      <c r="FR392" s="227"/>
      <c r="FS392" s="227"/>
      <c r="FT392" s="227"/>
      <c r="FU392" s="227"/>
      <c r="FV392" s="227"/>
      <c r="FW392" s="227"/>
      <c r="FX392" s="227"/>
      <c r="FY392" s="227"/>
      <c r="FZ392" s="227"/>
      <c r="GA392" s="227"/>
      <c r="GB392" s="227"/>
      <c r="GC392" s="227"/>
      <c r="GD392" s="227"/>
      <c r="GE392" s="227"/>
      <c r="GF392" s="227"/>
      <c r="GG392" s="227"/>
      <c r="GH392" s="227"/>
      <c r="GI392" s="227"/>
      <c r="GJ392" s="227"/>
      <c r="GK392" s="227"/>
      <c r="GL392" s="227"/>
      <c r="GM392" s="227"/>
      <c r="GN392" s="227"/>
      <c r="GO392" s="227"/>
      <c r="GP392" s="227"/>
      <c r="GQ392" s="227"/>
      <c r="GR392" s="227"/>
      <c r="GS392" s="227"/>
      <c r="GT392" s="227"/>
      <c r="GU392" s="227"/>
      <c r="GV392" s="227"/>
      <c r="GW392" s="227"/>
      <c r="GX392" s="227"/>
      <c r="GY392" s="227"/>
      <c r="GZ392" s="227"/>
      <c r="HA392" s="227"/>
      <c r="HB392" s="227"/>
      <c r="HC392" s="227"/>
      <c r="HD392" s="227"/>
      <c r="HE392" s="227"/>
      <c r="HF392" s="227"/>
      <c r="HG392" s="227"/>
      <c r="HH392" s="227"/>
      <c r="HI392" s="227"/>
      <c r="HJ392" s="227"/>
      <c r="HK392" s="227"/>
      <c r="HL392" s="227"/>
      <c r="HM392" s="227"/>
      <c r="HN392" s="227"/>
      <c r="HO392" s="227"/>
      <c r="HP392" s="227"/>
      <c r="HQ392" s="227"/>
      <c r="HR392" s="227"/>
      <c r="HS392" s="227"/>
      <c r="HT392" s="227"/>
      <c r="HU392" s="227"/>
      <c r="HV392" s="227"/>
      <c r="HW392" s="227"/>
      <c r="HX392" s="227"/>
      <c r="HY392" s="227"/>
      <c r="HZ392" s="227"/>
      <c r="IA392" s="227"/>
      <c r="IB392" s="227"/>
      <c r="IC392" s="227"/>
      <c r="ID392" s="227"/>
      <c r="IE392" s="227"/>
      <c r="IF392" s="227"/>
      <c r="IG392" s="227"/>
      <c r="IH392" s="227"/>
      <c r="II392" s="227"/>
      <c r="IJ392" s="227"/>
      <c r="IK392" s="227"/>
      <c r="IL392" s="227"/>
      <c r="IM392" s="227"/>
      <c r="IN392" s="227"/>
      <c r="IO392" s="227"/>
      <c r="IP392" s="227"/>
      <c r="IQ392" s="227"/>
      <c r="IR392" s="227"/>
      <c r="IS392" s="227"/>
      <c r="IT392" s="227"/>
      <c r="IU392" s="227"/>
      <c r="IV392" s="227"/>
      <c r="IW392" s="227"/>
      <c r="IX392" s="227"/>
      <c r="IY392" s="227"/>
      <c r="IZ392" s="227"/>
      <c r="JA392" s="227"/>
      <c r="JB392" s="227"/>
      <c r="JC392" s="227"/>
      <c r="JD392" s="227"/>
      <c r="JE392" s="227"/>
      <c r="JF392" s="227"/>
      <c r="JG392" s="227"/>
      <c r="JH392" s="227"/>
      <c r="JI392" s="227"/>
      <c r="JJ392" s="227"/>
      <c r="JK392" s="227"/>
      <c r="JL392" s="227"/>
      <c r="JM392" s="227"/>
      <c r="JN392" s="227"/>
      <c r="JO392" s="227"/>
      <c r="JP392" s="227"/>
      <c r="JQ392" s="227"/>
      <c r="JR392" s="227"/>
      <c r="JS392" s="227"/>
      <c r="JT392" s="227"/>
      <c r="JU392" s="227"/>
      <c r="JV392" s="227"/>
      <c r="JW392" s="227"/>
      <c r="JX392" s="227"/>
      <c r="JY392" s="227"/>
      <c r="JZ392" s="227"/>
      <c r="KA392" s="227"/>
      <c r="KB392" s="227"/>
      <c r="KC392" s="227"/>
      <c r="KD392" s="227"/>
      <c r="KE392" s="227"/>
      <c r="KF392" s="227"/>
      <c r="KG392" s="227"/>
      <c r="KH392" s="227"/>
      <c r="KI392" s="227"/>
      <c r="KJ392" s="227"/>
      <c r="KK392" s="227"/>
      <c r="KL392" s="227"/>
      <c r="KM392" s="227"/>
      <c r="KN392" s="227"/>
      <c r="KO392" s="227"/>
      <c r="KP392" s="227"/>
      <c r="KQ392" s="227"/>
      <c r="KR392" s="227"/>
      <c r="KS392" s="227"/>
      <c r="KT392" s="227"/>
      <c r="KU392" s="227"/>
      <c r="KV392" s="227"/>
      <c r="KW392" s="227"/>
      <c r="KX392" s="227"/>
      <c r="KY392" s="227"/>
      <c r="KZ392" s="227"/>
      <c r="LA392" s="227"/>
      <c r="LB392" s="227"/>
      <c r="LC392" s="227"/>
      <c r="LD392" s="227"/>
      <c r="LE392" s="227"/>
      <c r="LF392" s="227"/>
      <c r="LG392" s="227"/>
      <c r="LH392" s="227"/>
      <c r="LI392" s="227"/>
      <c r="LJ392" s="227"/>
      <c r="LK392" s="227"/>
      <c r="LL392" s="227"/>
      <c r="LM392" s="227"/>
      <c r="LN392" s="227"/>
      <c r="LO392" s="227"/>
      <c r="LP392" s="227"/>
      <c r="LQ392" s="227"/>
      <c r="LR392" s="227"/>
      <c r="LS392" s="227"/>
      <c r="LT392" s="227"/>
      <c r="LU392" s="227"/>
      <c r="LV392" s="227"/>
      <c r="LW392" s="227"/>
      <c r="LX392" s="227"/>
      <c r="LY392" s="227"/>
      <c r="LZ392" s="227"/>
      <c r="MA392" s="227"/>
      <c r="MB392" s="227"/>
      <c r="MC392" s="227"/>
      <c r="MD392" s="227"/>
      <c r="ME392" s="227"/>
      <c r="MF392" s="227"/>
      <c r="MG392" s="227"/>
      <c r="MH392" s="227"/>
      <c r="MI392" s="227"/>
      <c r="MJ392" s="227"/>
      <c r="MK392" s="227"/>
      <c r="ML392" s="227"/>
      <c r="MM392" s="227"/>
      <c r="MN392" s="227"/>
      <c r="MO392" s="227"/>
      <c r="MP392" s="227"/>
      <c r="MQ392" s="227"/>
      <c r="MR392" s="227"/>
      <c r="MS392" s="227"/>
      <c r="MT392" s="227"/>
      <c r="MU392" s="227"/>
      <c r="MV392" s="227"/>
      <c r="MW392" s="227"/>
      <c r="MX392" s="227"/>
      <c r="MY392" s="227"/>
      <c r="MZ392" s="227"/>
      <c r="NA392" s="227"/>
      <c r="NB392" s="227"/>
      <c r="NC392" s="227"/>
      <c r="ND392" s="227"/>
      <c r="NE392" s="227"/>
      <c r="NF392" s="227"/>
      <c r="NG392" s="227"/>
      <c r="NH392" s="227"/>
      <c r="NI392" s="227"/>
      <c r="NJ392" s="227"/>
      <c r="NK392" s="227"/>
      <c r="NL392" s="227"/>
      <c r="NM392" s="227"/>
      <c r="NN392" s="227"/>
      <c r="NO392" s="227"/>
      <c r="NP392" s="227"/>
      <c r="NQ392" s="227"/>
      <c r="NR392" s="227"/>
      <c r="NS392" s="227"/>
      <c r="NT392" s="227"/>
      <c r="NU392" s="227"/>
      <c r="NV392" s="227"/>
      <c r="NW392" s="227"/>
      <c r="NX392" s="227"/>
      <c r="NY392" s="227"/>
      <c r="NZ392" s="227"/>
      <c r="OA392" s="227"/>
      <c r="OB392" s="227"/>
      <c r="OC392" s="227"/>
      <c r="OD392" s="227"/>
      <c r="OE392" s="227"/>
      <c r="OF392" s="227"/>
      <c r="OG392" s="227"/>
      <c r="OH392" s="227"/>
      <c r="OI392" s="227"/>
      <c r="OJ392" s="227"/>
      <c r="OK392" s="227"/>
      <c r="OL392" s="227"/>
      <c r="OM392" s="227"/>
      <c r="ON392" s="227"/>
      <c r="OO392" s="227"/>
      <c r="OP392" s="227"/>
      <c r="OQ392" s="227"/>
      <c r="OR392" s="227"/>
      <c r="OS392" s="227"/>
      <c r="OT392" s="227"/>
      <c r="OU392" s="227"/>
      <c r="OV392" s="227"/>
      <c r="OW392" s="227"/>
      <c r="OX392" s="227"/>
      <c r="OY392" s="227"/>
      <c r="OZ392" s="227"/>
      <c r="PA392" s="227"/>
      <c r="PB392" s="227"/>
      <c r="PC392" s="227"/>
      <c r="PD392" s="227"/>
      <c r="PE392" s="227"/>
      <c r="PF392" s="227"/>
      <c r="PG392" s="227"/>
      <c r="PH392" s="227"/>
      <c r="PI392" s="227"/>
      <c r="PJ392" s="227"/>
      <c r="PK392" s="227"/>
      <c r="PL392" s="227"/>
      <c r="PM392" s="227"/>
      <c r="PN392" s="227"/>
      <c r="PO392" s="227"/>
      <c r="PP392" s="227"/>
      <c r="PQ392" s="227"/>
      <c r="PR392" s="227"/>
      <c r="PS392" s="227"/>
      <c r="PT392" s="227"/>
      <c r="PU392" s="227"/>
      <c r="PV392" s="227"/>
      <c r="PW392" s="227"/>
      <c r="PX392" s="227"/>
      <c r="PY392" s="227"/>
      <c r="PZ392" s="227"/>
      <c r="QA392" s="227"/>
      <c r="QB392" s="227"/>
      <c r="QC392" s="227"/>
      <c r="QD392" s="227"/>
      <c r="QE392" s="227"/>
      <c r="QF392" s="227"/>
      <c r="QG392" s="227"/>
      <c r="QH392" s="227"/>
      <c r="QI392" s="227"/>
      <c r="QJ392" s="227"/>
      <c r="QK392" s="227"/>
      <c r="QL392" s="227"/>
      <c r="QM392" s="227"/>
      <c r="QN392" s="227"/>
      <c r="QO392" s="227"/>
      <c r="QP392" s="227"/>
      <c r="QQ392" s="227"/>
      <c r="QR392" s="227"/>
      <c r="QS392" s="227"/>
      <c r="QT392" s="227"/>
      <c r="QU392" s="227"/>
      <c r="QV392" s="227"/>
      <c r="QW392" s="227"/>
      <c r="QX392" s="227"/>
      <c r="QY392" s="227"/>
      <c r="QZ392" s="227"/>
      <c r="RA392" s="227"/>
      <c r="RB392" s="227"/>
      <c r="RC392" s="227"/>
      <c r="RD392" s="227"/>
      <c r="RE392" s="227"/>
      <c r="RF392" s="227"/>
      <c r="RG392" s="227"/>
      <c r="RH392" s="227"/>
      <c r="RI392" s="227"/>
      <c r="RJ392" s="227"/>
      <c r="RK392" s="227"/>
      <c r="RL392" s="227"/>
      <c r="RM392" s="227"/>
      <c r="RN392" s="227"/>
      <c r="RO392" s="227"/>
      <c r="RP392" s="227"/>
      <c r="RQ392" s="227"/>
      <c r="RR392" s="227"/>
      <c r="RS392" s="227"/>
      <c r="RT392" s="227"/>
      <c r="RU392" s="227"/>
      <c r="RV392" s="227"/>
      <c r="RW392" s="227"/>
      <c r="RX392" s="227"/>
      <c r="RY392" s="227"/>
      <c r="RZ392" s="227"/>
      <c r="SA392" s="227"/>
      <c r="SB392" s="227"/>
      <c r="SC392" s="227"/>
      <c r="SD392" s="227"/>
      <c r="SE392" s="227"/>
      <c r="SF392" s="227"/>
      <c r="SG392" s="227"/>
      <c r="SH392" s="227"/>
      <c r="SI392" s="227"/>
      <c r="SJ392" s="227"/>
      <c r="SK392" s="227"/>
      <c r="SL392" s="227"/>
      <c r="SM392" s="227"/>
      <c r="SN392" s="227"/>
      <c r="SO392" s="227"/>
      <c r="SP392" s="227"/>
      <c r="SQ392" s="227"/>
      <c r="SR392" s="227"/>
      <c r="SS392" s="227"/>
      <c r="ST392" s="227"/>
      <c r="SU392" s="227"/>
      <c r="SV392" s="227"/>
      <c r="SW392" s="227"/>
      <c r="SX392" s="227"/>
      <c r="SY392" s="227"/>
      <c r="SZ392" s="227"/>
      <c r="TA392" s="227"/>
      <c r="TB392" s="227"/>
      <c r="TC392" s="227"/>
      <c r="TD392" s="227"/>
      <c r="TE392" s="227"/>
      <c r="TF392" s="227"/>
      <c r="TG392" s="227"/>
      <c r="TH392" s="227"/>
      <c r="TI392" s="227"/>
      <c r="TJ392" s="227"/>
      <c r="TK392" s="227"/>
      <c r="TL392" s="227"/>
      <c r="TM392" s="227"/>
      <c r="TN392" s="227"/>
      <c r="TO392" s="227"/>
      <c r="TP392" s="227"/>
      <c r="TQ392" s="227"/>
      <c r="TR392" s="227"/>
      <c r="TS392" s="227"/>
      <c r="TT392" s="227"/>
      <c r="TU392" s="227"/>
      <c r="TV392" s="227"/>
      <c r="TW392" s="227"/>
      <c r="TX392" s="227"/>
      <c r="TY392" s="227"/>
      <c r="TZ392" s="227"/>
      <c r="UA392" s="227"/>
      <c r="UB392" s="227"/>
      <c r="UC392" s="227"/>
      <c r="UD392" s="227"/>
      <c r="UE392" s="227"/>
      <c r="UF392" s="227"/>
      <c r="UG392" s="227"/>
      <c r="UH392" s="227"/>
      <c r="UI392" s="227"/>
      <c r="UJ392" s="227"/>
      <c r="UK392" s="227"/>
      <c r="UL392" s="227"/>
      <c r="UM392" s="227"/>
      <c r="UN392" s="227"/>
      <c r="UO392" s="227"/>
      <c r="UP392" s="227"/>
      <c r="UQ392" s="227"/>
      <c r="UR392" s="227"/>
      <c r="US392" s="227"/>
      <c r="UT392" s="227"/>
      <c r="UU392" s="227"/>
      <c r="UV392" s="227"/>
      <c r="UW392" s="227"/>
      <c r="UX392" s="227"/>
      <c r="UY392" s="227"/>
      <c r="UZ392" s="227"/>
      <c r="VA392" s="227"/>
      <c r="VB392" s="227"/>
      <c r="VC392" s="227"/>
      <c r="VD392" s="227"/>
      <c r="VE392" s="227"/>
      <c r="VF392" s="227"/>
      <c r="VG392" s="227"/>
      <c r="VH392" s="227"/>
      <c r="VI392" s="227"/>
      <c r="VJ392" s="227"/>
      <c r="VK392" s="227"/>
      <c r="VL392" s="227"/>
      <c r="VM392" s="227"/>
      <c r="VN392" s="227"/>
      <c r="VO392" s="227"/>
      <c r="VP392" s="227"/>
      <c r="VQ392" s="227"/>
      <c r="VR392" s="227"/>
      <c r="VS392" s="227"/>
      <c r="VT392" s="227"/>
      <c r="VU392" s="227"/>
      <c r="VV392" s="227"/>
      <c r="VW392" s="227"/>
      <c r="VX392" s="227"/>
      <c r="VY392" s="227"/>
      <c r="VZ392" s="227"/>
      <c r="WA392" s="227"/>
      <c r="WB392" s="227"/>
      <c r="WC392" s="227"/>
      <c r="WD392" s="227"/>
      <c r="WE392" s="227"/>
      <c r="WF392" s="227"/>
      <c r="WG392" s="227"/>
      <c r="WH392" s="227"/>
      <c r="WI392" s="227"/>
      <c r="WJ392" s="227"/>
      <c r="WK392" s="227"/>
      <c r="WL392" s="227"/>
      <c r="WM392" s="227"/>
      <c r="WN392" s="227"/>
      <c r="WO392" s="227"/>
      <c r="WP392" s="227"/>
      <c r="WQ392" s="227"/>
      <c r="WR392" s="227"/>
      <c r="WS392" s="227"/>
      <c r="WT392" s="227"/>
      <c r="WU392" s="227"/>
      <c r="WV392" s="227"/>
      <c r="WW392" s="227"/>
      <c r="WX392" s="227"/>
      <c r="WY392" s="227"/>
      <c r="WZ392" s="227"/>
      <c r="XA392" s="227"/>
      <c r="XB392" s="227"/>
      <c r="XC392" s="227"/>
      <c r="XD392" s="227"/>
      <c r="XE392" s="227"/>
      <c r="XF392" s="227"/>
      <c r="XG392" s="227"/>
      <c r="XH392" s="227"/>
      <c r="XI392" s="227"/>
      <c r="XJ392" s="227"/>
      <c r="XK392" s="227"/>
      <c r="XL392" s="227"/>
      <c r="XM392" s="227"/>
      <c r="XN392" s="227"/>
      <c r="XO392" s="227"/>
      <c r="XP392" s="227"/>
      <c r="XQ392" s="227"/>
      <c r="XR392" s="227"/>
      <c r="XS392" s="227"/>
      <c r="XT392" s="227"/>
      <c r="XU392" s="227"/>
      <c r="XV392" s="227"/>
      <c r="XW392" s="227"/>
      <c r="XX392" s="227"/>
      <c r="XY392" s="227"/>
      <c r="XZ392" s="227"/>
      <c r="YA392" s="227"/>
      <c r="YB392" s="227"/>
      <c r="YC392" s="227"/>
      <c r="YD392" s="227"/>
      <c r="YE392" s="227"/>
      <c r="YF392" s="227"/>
      <c r="YG392" s="227"/>
      <c r="YH392" s="227"/>
      <c r="YI392" s="227"/>
      <c r="YJ392" s="227"/>
      <c r="YK392" s="227"/>
      <c r="YL392" s="227"/>
      <c r="YM392" s="227"/>
      <c r="YN392" s="227"/>
      <c r="YO392" s="227"/>
      <c r="YP392" s="227"/>
      <c r="YQ392" s="227"/>
      <c r="YR392" s="227"/>
      <c r="YS392" s="227"/>
      <c r="YT392" s="227"/>
      <c r="YU392" s="227"/>
      <c r="YV392" s="227"/>
      <c r="YW392" s="227"/>
      <c r="YX392" s="227"/>
      <c r="YY392" s="227"/>
      <c r="YZ392" s="227"/>
      <c r="ZA392" s="227"/>
      <c r="ZB392" s="227"/>
      <c r="ZC392" s="227"/>
      <c r="ZD392" s="227"/>
      <c r="ZE392" s="227"/>
      <c r="ZF392" s="227"/>
      <c r="ZG392" s="227"/>
      <c r="ZH392" s="227"/>
      <c r="ZI392" s="227"/>
      <c r="ZJ392" s="227"/>
      <c r="ZK392" s="227"/>
      <c r="ZL392" s="227"/>
      <c r="ZM392" s="227"/>
      <c r="ZN392" s="227"/>
      <c r="ZO392" s="227"/>
      <c r="ZP392" s="227"/>
      <c r="ZQ392" s="227"/>
      <c r="ZR392" s="227"/>
      <c r="ZS392" s="227"/>
      <c r="ZT392" s="227"/>
      <c r="ZU392" s="227"/>
      <c r="ZV392" s="227"/>
      <c r="ZW392" s="227"/>
      <c r="ZX392" s="227"/>
      <c r="ZY392" s="227"/>
      <c r="ZZ392" s="227"/>
      <c r="AAA392" s="227"/>
      <c r="AAB392" s="227"/>
      <c r="AAC392" s="227"/>
      <c r="AAD392" s="227"/>
      <c r="AAE392" s="227"/>
      <c r="AAF392" s="227"/>
      <c r="AAG392" s="227"/>
      <c r="AAH392" s="227"/>
      <c r="AAI392" s="227"/>
      <c r="AAJ392" s="227"/>
      <c r="AAK392" s="227"/>
      <c r="AAL392" s="227"/>
      <c r="AAM392" s="227"/>
      <c r="AAN392" s="227"/>
      <c r="AAO392" s="227"/>
      <c r="AAP392" s="227"/>
      <c r="AAQ392" s="227"/>
      <c r="AAR392" s="227"/>
      <c r="AAS392" s="227"/>
      <c r="AAT392" s="227"/>
      <c r="AAU392" s="227"/>
      <c r="AAV392" s="227"/>
      <c r="AAW392" s="227"/>
      <c r="AAX392" s="227"/>
      <c r="AAY392" s="227"/>
      <c r="AAZ392" s="227"/>
      <c r="ABA392" s="227"/>
      <c r="ABB392" s="227"/>
      <c r="ABC392" s="227"/>
      <c r="ABD392" s="227"/>
      <c r="ABE392" s="227"/>
      <c r="ABF392" s="227"/>
      <c r="ABG392" s="227"/>
      <c r="ABH392" s="227"/>
      <c r="ABI392" s="227"/>
      <c r="ABJ392" s="227"/>
      <c r="ABK392" s="227"/>
      <c r="ABL392" s="227"/>
      <c r="ABM392" s="227"/>
      <c r="ABN392" s="227"/>
      <c r="ABO392" s="227"/>
      <c r="ABP392" s="227"/>
      <c r="ABQ392" s="227"/>
      <c r="ABR392" s="227"/>
      <c r="ABS392" s="227"/>
      <c r="ABT392" s="227"/>
      <c r="ABU392" s="227"/>
      <c r="ABV392" s="227"/>
      <c r="ABW392" s="227"/>
      <c r="ABX392" s="227"/>
      <c r="ABY392" s="227"/>
      <c r="ABZ392" s="227"/>
      <c r="ACA392" s="227"/>
      <c r="ACB392" s="227"/>
      <c r="ACC392" s="227"/>
      <c r="ACD392" s="227"/>
      <c r="ACE392" s="227"/>
      <c r="ACF392" s="227"/>
      <c r="ACG392" s="227"/>
      <c r="ACH392" s="227"/>
      <c r="ACI392" s="227"/>
      <c r="ACJ392" s="227"/>
      <c r="ACK392" s="227"/>
      <c r="ACL392" s="227"/>
      <c r="ACM392" s="227"/>
      <c r="ACN392" s="227"/>
      <c r="ACO392" s="227"/>
      <c r="ACP392" s="227"/>
      <c r="ACQ392" s="227"/>
      <c r="ACR392" s="227"/>
      <c r="ACS392" s="227"/>
      <c r="ACT392" s="227"/>
      <c r="ACU392" s="227"/>
      <c r="ACV392" s="227"/>
      <c r="ACW392" s="227"/>
      <c r="ACX392" s="227"/>
      <c r="ACY392" s="227"/>
      <c r="ACZ392" s="227"/>
      <c r="ADA392" s="227"/>
      <c r="ADB392" s="227"/>
      <c r="ADC392" s="227"/>
      <c r="ADD392" s="227"/>
      <c r="ADE392" s="227"/>
      <c r="ADF392" s="227"/>
      <c r="ADG392" s="227"/>
      <c r="ADH392" s="227"/>
      <c r="ADI392" s="227"/>
      <c r="ADJ392" s="227"/>
      <c r="ADK392" s="227"/>
      <c r="ADL392" s="227"/>
      <c r="ADM392" s="227"/>
      <c r="ADN392" s="227"/>
      <c r="ADO392" s="227"/>
      <c r="ADP392" s="227"/>
      <c r="ADQ392" s="227"/>
      <c r="ADR392" s="227"/>
      <c r="ADS392" s="227"/>
      <c r="ADT392" s="227"/>
      <c r="ADU392" s="227"/>
      <c r="ADV392" s="227"/>
      <c r="ADW392" s="227"/>
      <c r="ADX392" s="227"/>
      <c r="ADY392" s="227"/>
      <c r="ADZ392" s="227"/>
      <c r="AEA392" s="227"/>
      <c r="AEB392" s="227"/>
      <c r="AEC392" s="227"/>
      <c r="AED392" s="227"/>
      <c r="AEE392" s="227"/>
      <c r="AEF392" s="227"/>
      <c r="AEG392" s="227"/>
      <c r="AEH392" s="227"/>
      <c r="AEI392" s="227"/>
      <c r="AEJ392" s="227"/>
      <c r="AEK392" s="227"/>
      <c r="AEL392" s="227"/>
      <c r="AEM392" s="227"/>
      <c r="AEN392" s="227"/>
      <c r="AEO392" s="227"/>
      <c r="AEP392" s="227"/>
      <c r="AEQ392" s="227"/>
      <c r="AER392" s="227"/>
      <c r="AES392" s="227"/>
      <c r="AET392" s="227"/>
      <c r="AEU392" s="227"/>
      <c r="AEV392" s="227"/>
      <c r="AEW392" s="227"/>
      <c r="AEX392" s="227"/>
      <c r="AEY392" s="227"/>
      <c r="AEZ392" s="227"/>
      <c r="AFA392" s="227"/>
      <c r="AFB392" s="227"/>
      <c r="AFC392" s="227"/>
      <c r="AFD392" s="227"/>
      <c r="AFE392" s="227"/>
      <c r="AFF392" s="227"/>
      <c r="AFG392" s="227"/>
      <c r="AFH392" s="227"/>
      <c r="AFI392" s="227"/>
      <c r="AFJ392" s="227"/>
      <c r="AFK392" s="227"/>
      <c r="AFL392" s="227"/>
      <c r="AFM392" s="227"/>
      <c r="AFN392" s="227"/>
      <c r="AFO392" s="227"/>
      <c r="AFP392" s="227"/>
      <c r="AFQ392" s="227"/>
      <c r="AFR392" s="227"/>
      <c r="AFS392" s="227"/>
      <c r="AFT392" s="227"/>
      <c r="AFU392" s="227"/>
      <c r="AFV392" s="227"/>
      <c r="AFW392" s="227"/>
      <c r="AFX392" s="227"/>
      <c r="AFY392" s="227"/>
      <c r="AFZ392" s="227"/>
      <c r="AGA392" s="227"/>
      <c r="AGB392" s="227"/>
      <c r="AGC392" s="227"/>
      <c r="AGD392" s="227"/>
      <c r="AGE392" s="227"/>
      <c r="AGF392" s="227"/>
      <c r="AGG392" s="227"/>
      <c r="AGH392" s="227"/>
      <c r="AGI392" s="227"/>
      <c r="AGJ392" s="227"/>
      <c r="AGK392" s="227"/>
      <c r="AGL392" s="227"/>
      <c r="AGM392" s="227"/>
      <c r="AGN392" s="227"/>
      <c r="AGO392" s="227"/>
      <c r="AGP392" s="227"/>
      <c r="AGQ392" s="227"/>
      <c r="AGR392" s="227"/>
      <c r="AGS392" s="227"/>
      <c r="AGT392" s="227"/>
      <c r="AGU392" s="227"/>
      <c r="AGV392" s="227"/>
      <c r="AGW392" s="227"/>
      <c r="AGX392" s="227"/>
      <c r="AGY392" s="227"/>
      <c r="AGZ392" s="227"/>
      <c r="AHA392" s="227"/>
      <c r="AHB392" s="227"/>
      <c r="AHC392" s="227"/>
      <c r="AHD392" s="227"/>
      <c r="AHE392" s="227"/>
      <c r="AHF392" s="227"/>
      <c r="AHG392" s="227"/>
      <c r="AHH392" s="227"/>
      <c r="AHI392" s="227"/>
      <c r="AHJ392" s="227"/>
      <c r="AHK392" s="227"/>
      <c r="AHL392" s="227"/>
      <c r="AHM392" s="227"/>
      <c r="AHN392" s="227"/>
      <c r="AHO392" s="227"/>
      <c r="AHP392" s="227"/>
      <c r="AHQ392" s="227"/>
      <c r="AHR392" s="227"/>
      <c r="AHS392" s="227"/>
      <c r="AHT392" s="227"/>
      <c r="AHU392" s="227"/>
      <c r="AHV392" s="227"/>
      <c r="AHW392" s="227"/>
      <c r="AHX392" s="227"/>
      <c r="AHY392" s="227"/>
      <c r="AHZ392" s="227"/>
      <c r="AIA392" s="227"/>
      <c r="AIB392" s="227"/>
      <c r="AIC392" s="227"/>
      <c r="AID392" s="227"/>
      <c r="AIE392" s="227"/>
      <c r="AIF392" s="227"/>
      <c r="AIG392" s="227"/>
      <c r="AIH392" s="227"/>
      <c r="AII392" s="227"/>
      <c r="AIJ392" s="227"/>
      <c r="AIK392" s="227"/>
      <c r="AIL392" s="227"/>
      <c r="AIM392" s="227"/>
      <c r="AIN392" s="227"/>
      <c r="AIO392" s="227"/>
      <c r="AIP392" s="227"/>
      <c r="AIQ392" s="227"/>
      <c r="AIR392" s="227"/>
      <c r="AIS392" s="227"/>
      <c r="AIT392" s="227"/>
      <c r="AIU392" s="227"/>
      <c r="AIV392" s="227"/>
      <c r="AIW392" s="227"/>
      <c r="AIX392" s="227"/>
      <c r="AIY392" s="227"/>
      <c r="AIZ392" s="227"/>
      <c r="AJA392" s="227"/>
      <c r="AJB392" s="227"/>
      <c r="AJC392" s="227"/>
      <c r="AJD392" s="227"/>
      <c r="AJE392" s="227"/>
      <c r="AJF392" s="227"/>
      <c r="AJG392" s="227"/>
      <c r="AJH392" s="227"/>
      <c r="AJI392" s="227"/>
      <c r="AJJ392" s="227"/>
      <c r="AJK392" s="227"/>
      <c r="AJL392" s="227"/>
      <c r="AJM392" s="227"/>
      <c r="AJN392" s="227"/>
      <c r="AJO392" s="227"/>
      <c r="AJP392" s="227"/>
      <c r="AJQ392" s="227"/>
      <c r="AJR392" s="227"/>
      <c r="AJS392" s="227"/>
      <c r="AJT392" s="227"/>
      <c r="AJU392" s="227"/>
      <c r="AJV392" s="227"/>
      <c r="AJW392" s="227"/>
      <c r="AJX392" s="227"/>
      <c r="AJY392" s="227"/>
      <c r="AJZ392" s="227"/>
      <c r="AKA392" s="227"/>
      <c r="AKB392" s="227"/>
      <c r="AKC392" s="227"/>
      <c r="AKD392" s="227"/>
      <c r="AKE392" s="227"/>
      <c r="AKF392" s="227"/>
      <c r="AKG392" s="227"/>
      <c r="AKH392" s="227"/>
      <c r="AKI392" s="227"/>
      <c r="AKJ392" s="227"/>
      <c r="AKK392" s="227"/>
      <c r="AKL392" s="227"/>
      <c r="AKM392" s="227"/>
      <c r="AKN392" s="227"/>
      <c r="AKO392" s="227"/>
      <c r="AKP392" s="227"/>
      <c r="AKQ392" s="227"/>
      <c r="AKR392" s="227"/>
      <c r="AKS392" s="227"/>
      <c r="AKT392" s="227"/>
      <c r="AKU392" s="227"/>
      <c r="AKV392" s="227"/>
      <c r="AKW392" s="227"/>
      <c r="AKX392" s="227"/>
      <c r="AKY392" s="227"/>
      <c r="AKZ392" s="227"/>
      <c r="ALA392" s="227"/>
      <c r="ALB392" s="227"/>
      <c r="ALC392" s="227"/>
      <c r="ALD392" s="227"/>
      <c r="ALE392" s="227"/>
      <c r="ALF392" s="227"/>
      <c r="ALG392" s="227"/>
      <c r="ALH392" s="227"/>
      <c r="ALI392" s="227"/>
      <c r="ALJ392" s="227"/>
      <c r="ALK392" s="227"/>
      <c r="ALL392" s="227"/>
      <c r="ALM392" s="227"/>
      <c r="ALN392" s="227"/>
      <c r="ALO392" s="227"/>
      <c r="ALP392" s="227"/>
      <c r="ALQ392" s="227"/>
      <c r="ALR392" s="227"/>
      <c r="ALS392" s="227"/>
      <c r="ALT392" s="227"/>
      <c r="ALU392" s="227"/>
      <c r="ALV392" s="227"/>
      <c r="ALW392" s="227"/>
      <c r="ALX392" s="227"/>
      <c r="ALY392" s="227"/>
      <c r="ALZ392" s="227"/>
      <c r="AMA392" s="227"/>
      <c r="AMB392" s="227"/>
      <c r="AMC392" s="227"/>
      <c r="AMD392" s="227"/>
      <c r="AME392" s="227"/>
      <c r="AMF392" s="227"/>
      <c r="AMG392" s="227"/>
      <c r="AMH392" s="227"/>
      <c r="AMI392" s="227"/>
      <c r="AMJ392" s="227"/>
      <c r="AMK392" s="227"/>
      <c r="AML392" s="227"/>
      <c r="AMM392" s="227"/>
      <c r="AMN392" s="227"/>
      <c r="AMO392" s="227"/>
      <c r="AMP392" s="227"/>
      <c r="AMQ392" s="227"/>
      <c r="AMR392" s="227"/>
      <c r="AMS392" s="227"/>
      <c r="AMT392" s="227"/>
      <c r="AMU392" s="227"/>
      <c r="AMV392" s="227"/>
      <c r="AMW392" s="227"/>
      <c r="AMX392" s="227"/>
    </row>
    <row r="393" spans="1:1038" s="288" customFormat="1" ht="18" customHeight="1">
      <c r="A393" s="282"/>
      <c r="B393" s="283"/>
      <c r="C393" s="227"/>
      <c r="D393" s="284"/>
      <c r="E393" s="227">
        <v>60</v>
      </c>
      <c r="F393" s="227">
        <v>3</v>
      </c>
      <c r="G393" s="286" t="str">
        <f t="shared" ref="G393:G395" si="125">E393&amp;"-"&amp;F393</f>
        <v>60-3</v>
      </c>
      <c r="H393" s="227">
        <v>63</v>
      </c>
      <c r="I393" s="227" t="s">
        <v>2058</v>
      </c>
      <c r="J393" s="226"/>
      <c r="K393" s="545" t="b">
        <f>IF(I394=1,IF(((VLOOKUP($G393,[1]Depth_Lookup!#REF!,9,FALSE))-(H393/100))=0,"Good",IF(((VLOOKUP($G393,[1]Depth_Lookup!$A$3:$J$550,9,FALSE))-(H393/100))&gt;0,"Too Short","Too Long")))</f>
        <v>0</v>
      </c>
      <c r="L393" s="171">
        <f>(VLOOKUP($G393,Depth_Lookup!$A$3:$J$410,10,FALSE))+(H393/100)</f>
        <v>145.685</v>
      </c>
      <c r="M393" s="171" t="e">
        <f>(VLOOKUP($G393,Depth_Lookup!$A$3:$J$410,10,FALSE))+(I393/100)</f>
        <v>#VALUE!</v>
      </c>
      <c r="N393" s="230"/>
      <c r="O393" s="227"/>
      <c r="P393" s="227"/>
      <c r="Q393" s="227"/>
      <c r="R393" s="286" t="s">
        <v>2057</v>
      </c>
      <c r="S393" s="227"/>
      <c r="T393" s="227"/>
      <c r="U393" s="227"/>
      <c r="V393" s="227"/>
      <c r="W393" s="227"/>
      <c r="X393" s="287"/>
      <c r="Y393" s="227"/>
      <c r="Z393" s="227"/>
      <c r="AA393" s="227"/>
      <c r="AB393" s="227"/>
      <c r="AC393" s="227"/>
      <c r="AD393" s="227"/>
      <c r="AE393" s="233"/>
      <c r="AF393" s="286"/>
      <c r="AG393" s="237"/>
      <c r="AH393" s="227"/>
      <c r="AI393" s="240"/>
      <c r="AJ393" s="227"/>
      <c r="AK393" s="227"/>
      <c r="AL393" s="227"/>
      <c r="AM393" s="227"/>
      <c r="AN393" s="227"/>
      <c r="AO393" s="240"/>
      <c r="AP393" s="227"/>
      <c r="AQ393" s="227"/>
      <c r="AR393" s="227"/>
      <c r="AS393" s="227"/>
      <c r="AT393" s="227"/>
      <c r="AU393" s="240"/>
      <c r="AV393" s="227"/>
      <c r="AW393" s="227"/>
      <c r="AX393" s="227"/>
      <c r="AY393" s="227"/>
      <c r="AZ393" s="227"/>
      <c r="BA393" s="240"/>
      <c r="BB393" s="227"/>
      <c r="BC393" s="227"/>
      <c r="BD393" s="227"/>
      <c r="BE393" s="227"/>
      <c r="BF393" s="227"/>
      <c r="BG393" s="240"/>
      <c r="BH393" s="227"/>
      <c r="BI393" s="227"/>
      <c r="BJ393" s="227"/>
      <c r="BK393" s="227"/>
      <c r="BL393" s="227"/>
      <c r="BM393" s="240"/>
      <c r="BN393" s="227"/>
      <c r="BO393" s="227"/>
      <c r="BP393" s="227"/>
      <c r="BQ393" s="227"/>
      <c r="BR393" s="227"/>
      <c r="BS393" s="227"/>
      <c r="BT393" s="227"/>
      <c r="BU393" s="227"/>
      <c r="BV393" s="227"/>
      <c r="BW393" s="227"/>
      <c r="BX393" s="227"/>
      <c r="BY393" s="240"/>
      <c r="BZ393" s="227"/>
      <c r="CA393" s="227"/>
      <c r="CB393" s="227"/>
      <c r="CC393" s="227"/>
      <c r="CD393" s="227"/>
      <c r="CE393" s="227"/>
      <c r="CF393" s="290"/>
      <c r="CG393" s="148"/>
      <c r="CH393" s="149"/>
      <c r="CI393" s="149"/>
      <c r="CJ393" s="149"/>
      <c r="CK393" s="151"/>
      <c r="CL393" s="152"/>
      <c r="CM393" s="152"/>
      <c r="CN393" s="152"/>
      <c r="CO393" s="152"/>
      <c r="CP393" s="152"/>
      <c r="CQ393" s="152"/>
      <c r="CR393" s="152"/>
      <c r="CS393" s="152"/>
      <c r="CT393" s="152"/>
      <c r="CU393" s="152"/>
      <c r="CV393" s="152"/>
      <c r="CW393" s="152"/>
      <c r="CX393" s="152"/>
      <c r="CY393" s="152"/>
      <c r="CZ393" s="152"/>
      <c r="DA393" s="152"/>
      <c r="DB393" s="152"/>
      <c r="DC393" s="229"/>
      <c r="DD393" s="152"/>
      <c r="DE393" s="152"/>
      <c r="DF393" s="152"/>
      <c r="DG393" s="152"/>
      <c r="DH393" s="152"/>
      <c r="DI393" s="152"/>
      <c r="DJ393" s="152"/>
      <c r="DK393" s="208"/>
      <c r="DL393" s="148"/>
      <c r="DM393" s="152"/>
      <c r="DN393" s="152"/>
      <c r="DO393" s="153"/>
      <c r="DQ393" s="148"/>
      <c r="DR393" s="153"/>
      <c r="DS393" s="148"/>
      <c r="DT393" s="261"/>
      <c r="DU393" s="229"/>
      <c r="DV393" s="229"/>
      <c r="DW393" s="291"/>
      <c r="DX393" s="154"/>
      <c r="DY393" s="154"/>
      <c r="DZ393" s="479"/>
      <c r="EA393" s="292"/>
      <c r="EB393" s="229"/>
      <c r="EC393" s="292"/>
      <c r="ED393" s="229" t="s">
        <v>2517</v>
      </c>
      <c r="EE393" s="293"/>
      <c r="EF393" s="294"/>
      <c r="EG393" s="293"/>
      <c r="EH393" s="295"/>
      <c r="EI393" s="296"/>
      <c r="EJ393" s="297"/>
      <c r="EK393" s="298"/>
      <c r="EL393" s="293"/>
      <c r="EM393" s="295"/>
      <c r="EN393" s="295" t="s">
        <v>1448</v>
      </c>
      <c r="EO393" s="321">
        <v>0.4</v>
      </c>
      <c r="EP393" s="321" t="s">
        <v>2054</v>
      </c>
      <c r="EQ393" s="321"/>
      <c r="ER393" s="321"/>
      <c r="ES393" s="321"/>
      <c r="ET393" s="321"/>
      <c r="EU393" s="321"/>
      <c r="EV393" s="322">
        <v>24</v>
      </c>
      <c r="EW393" s="322">
        <v>90</v>
      </c>
      <c r="EX393" s="322">
        <v>20</v>
      </c>
      <c r="EY393" s="322">
        <v>180</v>
      </c>
      <c r="EZ393" s="192">
        <f t="shared" si="107"/>
        <v>-50.734326672083569</v>
      </c>
      <c r="FA393" s="192">
        <f t="shared" si="108"/>
        <v>309.26567332791643</v>
      </c>
      <c r="FB393" s="192">
        <f t="shared" si="109"/>
        <v>60.098181107954424</v>
      </c>
      <c r="FC393" s="192">
        <f t="shared" si="110"/>
        <v>39.265673327916431</v>
      </c>
      <c r="FD393" s="192">
        <f t="shared" si="111"/>
        <v>29.901818892045576</v>
      </c>
      <c r="FE393" s="193">
        <f t="shared" si="112"/>
        <v>129.26567332791643</v>
      </c>
      <c r="FF393" s="194">
        <f t="shared" si="113"/>
        <v>29.901818892045576</v>
      </c>
      <c r="FG393" s="293"/>
      <c r="FH393" s="295"/>
      <c r="FI393" s="778">
        <f t="shared" si="115"/>
        <v>0.4</v>
      </c>
      <c r="FJ393" s="779">
        <f t="shared" si="116"/>
        <v>29.901818892045576</v>
      </c>
      <c r="FK393" s="779">
        <f t="shared" si="117"/>
        <v>60.098181107954424</v>
      </c>
      <c r="FL393" s="780">
        <f t="shared" si="118"/>
        <v>1.0489111347936584</v>
      </c>
      <c r="FM393" s="169">
        <f t="shared" si="119"/>
        <v>0.86688092367900704</v>
      </c>
      <c r="FN393" s="783">
        <f t="shared" si="120"/>
        <v>0.34675236947160282</v>
      </c>
      <c r="FO393" s="227"/>
      <c r="FP393" s="227"/>
      <c r="FQ393" s="227"/>
      <c r="FR393" s="227"/>
      <c r="FS393" s="227"/>
      <c r="FT393" s="227"/>
      <c r="FU393" s="227"/>
      <c r="FV393" s="227"/>
      <c r="FW393" s="227"/>
      <c r="FX393" s="227"/>
      <c r="FY393" s="227"/>
      <c r="FZ393" s="227"/>
      <c r="GA393" s="227"/>
      <c r="GB393" s="227"/>
      <c r="GC393" s="227"/>
      <c r="GD393" s="227"/>
      <c r="GE393" s="227"/>
      <c r="GF393" s="227"/>
      <c r="GG393" s="227"/>
      <c r="GH393" s="227"/>
      <c r="GI393" s="227"/>
      <c r="GJ393" s="227"/>
      <c r="GK393" s="227"/>
      <c r="GL393" s="227"/>
      <c r="GM393" s="227"/>
      <c r="GN393" s="227"/>
      <c r="GO393" s="227"/>
      <c r="GP393" s="227"/>
      <c r="GQ393" s="227"/>
      <c r="GR393" s="227"/>
      <c r="GS393" s="227"/>
      <c r="GT393" s="227"/>
      <c r="GU393" s="227"/>
      <c r="GV393" s="227"/>
      <c r="GW393" s="227"/>
      <c r="GX393" s="227"/>
      <c r="GY393" s="227"/>
      <c r="GZ393" s="227"/>
      <c r="HA393" s="227"/>
      <c r="HB393" s="227"/>
      <c r="HC393" s="227"/>
      <c r="HD393" s="227"/>
      <c r="HE393" s="227"/>
      <c r="HF393" s="227"/>
      <c r="HG393" s="227"/>
      <c r="HH393" s="227"/>
      <c r="HI393" s="227"/>
      <c r="HJ393" s="227"/>
      <c r="HK393" s="227"/>
      <c r="HL393" s="227"/>
      <c r="HM393" s="227"/>
      <c r="HN393" s="227"/>
      <c r="HO393" s="227"/>
      <c r="HP393" s="227"/>
      <c r="HQ393" s="227"/>
      <c r="HR393" s="227"/>
      <c r="HS393" s="227"/>
      <c r="HT393" s="227"/>
      <c r="HU393" s="227"/>
      <c r="HV393" s="227"/>
      <c r="HW393" s="227"/>
      <c r="HX393" s="227"/>
      <c r="HY393" s="227"/>
      <c r="HZ393" s="227"/>
      <c r="IA393" s="227"/>
      <c r="IB393" s="227"/>
      <c r="IC393" s="227"/>
      <c r="ID393" s="227"/>
      <c r="IE393" s="227"/>
      <c r="IF393" s="227"/>
      <c r="IG393" s="227"/>
      <c r="IH393" s="227"/>
      <c r="II393" s="227"/>
      <c r="IJ393" s="227"/>
      <c r="IK393" s="227"/>
      <c r="IL393" s="227"/>
      <c r="IM393" s="227"/>
      <c r="IN393" s="227"/>
      <c r="IO393" s="227"/>
      <c r="IP393" s="227"/>
      <c r="IQ393" s="227"/>
      <c r="IR393" s="227"/>
      <c r="IS393" s="227"/>
      <c r="IT393" s="227"/>
      <c r="IU393" s="227"/>
      <c r="IV393" s="227"/>
      <c r="IW393" s="227"/>
      <c r="IX393" s="227"/>
      <c r="IY393" s="227"/>
      <c r="IZ393" s="227"/>
      <c r="JA393" s="227"/>
      <c r="JB393" s="227"/>
      <c r="JC393" s="227"/>
      <c r="JD393" s="227"/>
      <c r="JE393" s="227"/>
      <c r="JF393" s="227"/>
      <c r="JG393" s="227"/>
      <c r="JH393" s="227"/>
      <c r="JI393" s="227"/>
      <c r="JJ393" s="227"/>
      <c r="JK393" s="227"/>
      <c r="JL393" s="227"/>
      <c r="JM393" s="227"/>
      <c r="JN393" s="227"/>
      <c r="JO393" s="227"/>
      <c r="JP393" s="227"/>
      <c r="JQ393" s="227"/>
      <c r="JR393" s="227"/>
      <c r="JS393" s="227"/>
      <c r="JT393" s="227"/>
      <c r="JU393" s="227"/>
      <c r="JV393" s="227"/>
      <c r="JW393" s="227"/>
      <c r="JX393" s="227"/>
      <c r="JY393" s="227"/>
      <c r="JZ393" s="227"/>
      <c r="KA393" s="227"/>
      <c r="KB393" s="227"/>
      <c r="KC393" s="227"/>
      <c r="KD393" s="227"/>
      <c r="KE393" s="227"/>
      <c r="KF393" s="227"/>
      <c r="KG393" s="227"/>
      <c r="KH393" s="227"/>
      <c r="KI393" s="227"/>
      <c r="KJ393" s="227"/>
      <c r="KK393" s="227"/>
      <c r="KL393" s="227"/>
      <c r="KM393" s="227"/>
      <c r="KN393" s="227"/>
      <c r="KO393" s="227"/>
      <c r="KP393" s="227"/>
      <c r="KQ393" s="227"/>
      <c r="KR393" s="227"/>
      <c r="KS393" s="227"/>
      <c r="KT393" s="227"/>
      <c r="KU393" s="227"/>
      <c r="KV393" s="227"/>
      <c r="KW393" s="227"/>
      <c r="KX393" s="227"/>
      <c r="KY393" s="227"/>
      <c r="KZ393" s="227"/>
      <c r="LA393" s="227"/>
      <c r="LB393" s="227"/>
      <c r="LC393" s="227"/>
      <c r="LD393" s="227"/>
      <c r="LE393" s="227"/>
      <c r="LF393" s="227"/>
      <c r="LG393" s="227"/>
      <c r="LH393" s="227"/>
      <c r="LI393" s="227"/>
      <c r="LJ393" s="227"/>
      <c r="LK393" s="227"/>
      <c r="LL393" s="227"/>
      <c r="LM393" s="227"/>
      <c r="LN393" s="227"/>
      <c r="LO393" s="227"/>
      <c r="LP393" s="227"/>
      <c r="LQ393" s="227"/>
      <c r="LR393" s="227"/>
      <c r="LS393" s="227"/>
      <c r="LT393" s="227"/>
      <c r="LU393" s="227"/>
      <c r="LV393" s="227"/>
      <c r="LW393" s="227"/>
      <c r="LX393" s="227"/>
      <c r="LY393" s="227"/>
      <c r="LZ393" s="227"/>
      <c r="MA393" s="227"/>
      <c r="MB393" s="227"/>
      <c r="MC393" s="227"/>
      <c r="MD393" s="227"/>
      <c r="ME393" s="227"/>
      <c r="MF393" s="227"/>
      <c r="MG393" s="227"/>
      <c r="MH393" s="227"/>
      <c r="MI393" s="227"/>
      <c r="MJ393" s="227"/>
      <c r="MK393" s="227"/>
      <c r="ML393" s="227"/>
      <c r="MM393" s="227"/>
      <c r="MN393" s="227"/>
      <c r="MO393" s="227"/>
      <c r="MP393" s="227"/>
      <c r="MQ393" s="227"/>
      <c r="MR393" s="227"/>
      <c r="MS393" s="227"/>
      <c r="MT393" s="227"/>
      <c r="MU393" s="227"/>
      <c r="MV393" s="227"/>
      <c r="MW393" s="227"/>
      <c r="MX393" s="227"/>
      <c r="MY393" s="227"/>
      <c r="MZ393" s="227"/>
      <c r="NA393" s="227"/>
      <c r="NB393" s="227"/>
      <c r="NC393" s="227"/>
      <c r="ND393" s="227"/>
      <c r="NE393" s="227"/>
      <c r="NF393" s="227"/>
      <c r="NG393" s="227"/>
      <c r="NH393" s="227"/>
      <c r="NI393" s="227"/>
      <c r="NJ393" s="227"/>
      <c r="NK393" s="227"/>
      <c r="NL393" s="227"/>
      <c r="NM393" s="227"/>
      <c r="NN393" s="227"/>
      <c r="NO393" s="227"/>
      <c r="NP393" s="227"/>
      <c r="NQ393" s="227"/>
      <c r="NR393" s="227"/>
      <c r="NS393" s="227"/>
      <c r="NT393" s="227"/>
      <c r="NU393" s="227"/>
      <c r="NV393" s="227"/>
      <c r="NW393" s="227"/>
      <c r="NX393" s="227"/>
      <c r="NY393" s="227"/>
      <c r="NZ393" s="227"/>
      <c r="OA393" s="227"/>
      <c r="OB393" s="227"/>
      <c r="OC393" s="227"/>
      <c r="OD393" s="227"/>
      <c r="OE393" s="227"/>
      <c r="OF393" s="227"/>
      <c r="OG393" s="227"/>
      <c r="OH393" s="227"/>
      <c r="OI393" s="227"/>
      <c r="OJ393" s="227"/>
      <c r="OK393" s="227"/>
      <c r="OL393" s="227"/>
      <c r="OM393" s="227"/>
      <c r="ON393" s="227"/>
      <c r="OO393" s="227"/>
      <c r="OP393" s="227"/>
      <c r="OQ393" s="227"/>
      <c r="OR393" s="227"/>
      <c r="OS393" s="227"/>
      <c r="OT393" s="227"/>
      <c r="OU393" s="227"/>
      <c r="OV393" s="227"/>
      <c r="OW393" s="227"/>
      <c r="OX393" s="227"/>
      <c r="OY393" s="227"/>
      <c r="OZ393" s="227"/>
      <c r="PA393" s="227"/>
      <c r="PB393" s="227"/>
      <c r="PC393" s="227"/>
      <c r="PD393" s="227"/>
      <c r="PE393" s="227"/>
      <c r="PF393" s="227"/>
      <c r="PG393" s="227"/>
      <c r="PH393" s="227"/>
      <c r="PI393" s="227"/>
      <c r="PJ393" s="227"/>
      <c r="PK393" s="227"/>
      <c r="PL393" s="227"/>
      <c r="PM393" s="227"/>
      <c r="PN393" s="227"/>
      <c r="PO393" s="227"/>
      <c r="PP393" s="227"/>
      <c r="PQ393" s="227"/>
      <c r="PR393" s="227"/>
      <c r="PS393" s="227"/>
      <c r="PT393" s="227"/>
      <c r="PU393" s="227"/>
      <c r="PV393" s="227"/>
      <c r="PW393" s="227"/>
      <c r="PX393" s="227"/>
      <c r="PY393" s="227"/>
      <c r="PZ393" s="227"/>
      <c r="QA393" s="227"/>
      <c r="QB393" s="227"/>
      <c r="QC393" s="227"/>
      <c r="QD393" s="227"/>
      <c r="QE393" s="227"/>
      <c r="QF393" s="227"/>
      <c r="QG393" s="227"/>
      <c r="QH393" s="227"/>
      <c r="QI393" s="227"/>
      <c r="QJ393" s="227"/>
      <c r="QK393" s="227"/>
      <c r="QL393" s="227"/>
      <c r="QM393" s="227"/>
      <c r="QN393" s="227"/>
      <c r="QO393" s="227"/>
      <c r="QP393" s="227"/>
      <c r="QQ393" s="227"/>
      <c r="QR393" s="227"/>
      <c r="QS393" s="227"/>
      <c r="QT393" s="227"/>
      <c r="QU393" s="227"/>
      <c r="QV393" s="227"/>
      <c r="QW393" s="227"/>
      <c r="QX393" s="227"/>
      <c r="QY393" s="227"/>
      <c r="QZ393" s="227"/>
      <c r="RA393" s="227"/>
      <c r="RB393" s="227"/>
      <c r="RC393" s="227"/>
      <c r="RD393" s="227"/>
      <c r="RE393" s="227"/>
      <c r="RF393" s="227"/>
      <c r="RG393" s="227"/>
      <c r="RH393" s="227"/>
      <c r="RI393" s="227"/>
      <c r="RJ393" s="227"/>
      <c r="RK393" s="227"/>
      <c r="RL393" s="227"/>
      <c r="RM393" s="227"/>
      <c r="RN393" s="227"/>
      <c r="RO393" s="227"/>
      <c r="RP393" s="227"/>
      <c r="RQ393" s="227"/>
      <c r="RR393" s="227"/>
      <c r="RS393" s="227"/>
      <c r="RT393" s="227"/>
      <c r="RU393" s="227"/>
      <c r="RV393" s="227"/>
      <c r="RW393" s="227"/>
      <c r="RX393" s="227"/>
      <c r="RY393" s="227"/>
      <c r="RZ393" s="227"/>
      <c r="SA393" s="227"/>
      <c r="SB393" s="227"/>
      <c r="SC393" s="227"/>
      <c r="SD393" s="227"/>
      <c r="SE393" s="227"/>
      <c r="SF393" s="227"/>
      <c r="SG393" s="227"/>
      <c r="SH393" s="227"/>
      <c r="SI393" s="227"/>
      <c r="SJ393" s="227"/>
      <c r="SK393" s="227"/>
      <c r="SL393" s="227"/>
      <c r="SM393" s="227"/>
      <c r="SN393" s="227"/>
      <c r="SO393" s="227"/>
      <c r="SP393" s="227"/>
      <c r="SQ393" s="227"/>
      <c r="SR393" s="227"/>
      <c r="SS393" s="227"/>
      <c r="ST393" s="227"/>
      <c r="SU393" s="227"/>
      <c r="SV393" s="227"/>
      <c r="SW393" s="227"/>
      <c r="SX393" s="227"/>
      <c r="SY393" s="227"/>
      <c r="SZ393" s="227"/>
      <c r="TA393" s="227"/>
      <c r="TB393" s="227"/>
      <c r="TC393" s="227"/>
      <c r="TD393" s="227"/>
      <c r="TE393" s="227"/>
      <c r="TF393" s="227"/>
      <c r="TG393" s="227"/>
      <c r="TH393" s="227"/>
      <c r="TI393" s="227"/>
      <c r="TJ393" s="227"/>
      <c r="TK393" s="227"/>
      <c r="TL393" s="227"/>
      <c r="TM393" s="227"/>
      <c r="TN393" s="227"/>
      <c r="TO393" s="227"/>
      <c r="TP393" s="227"/>
      <c r="TQ393" s="227"/>
      <c r="TR393" s="227"/>
      <c r="TS393" s="227"/>
      <c r="TT393" s="227"/>
      <c r="TU393" s="227"/>
      <c r="TV393" s="227"/>
      <c r="TW393" s="227"/>
      <c r="TX393" s="227"/>
      <c r="TY393" s="227"/>
      <c r="TZ393" s="227"/>
      <c r="UA393" s="227"/>
      <c r="UB393" s="227"/>
      <c r="UC393" s="227"/>
      <c r="UD393" s="227"/>
      <c r="UE393" s="227"/>
      <c r="UF393" s="227"/>
      <c r="UG393" s="227"/>
      <c r="UH393" s="227"/>
      <c r="UI393" s="227"/>
      <c r="UJ393" s="227"/>
      <c r="UK393" s="227"/>
      <c r="UL393" s="227"/>
      <c r="UM393" s="227"/>
      <c r="UN393" s="227"/>
      <c r="UO393" s="227"/>
      <c r="UP393" s="227"/>
      <c r="UQ393" s="227"/>
      <c r="UR393" s="227"/>
      <c r="US393" s="227"/>
      <c r="UT393" s="227"/>
      <c r="UU393" s="227"/>
      <c r="UV393" s="227"/>
      <c r="UW393" s="227"/>
      <c r="UX393" s="227"/>
      <c r="UY393" s="227"/>
      <c r="UZ393" s="227"/>
      <c r="VA393" s="227"/>
      <c r="VB393" s="227"/>
      <c r="VC393" s="227"/>
      <c r="VD393" s="227"/>
      <c r="VE393" s="227"/>
      <c r="VF393" s="227"/>
      <c r="VG393" s="227"/>
      <c r="VH393" s="227"/>
      <c r="VI393" s="227"/>
      <c r="VJ393" s="227"/>
      <c r="VK393" s="227"/>
      <c r="VL393" s="227"/>
      <c r="VM393" s="227"/>
      <c r="VN393" s="227"/>
      <c r="VO393" s="227"/>
      <c r="VP393" s="227"/>
      <c r="VQ393" s="227"/>
      <c r="VR393" s="227"/>
      <c r="VS393" s="227"/>
      <c r="VT393" s="227"/>
      <c r="VU393" s="227"/>
      <c r="VV393" s="227"/>
      <c r="VW393" s="227"/>
      <c r="VX393" s="227"/>
      <c r="VY393" s="227"/>
      <c r="VZ393" s="227"/>
      <c r="WA393" s="227"/>
      <c r="WB393" s="227"/>
      <c r="WC393" s="227"/>
      <c r="WD393" s="227"/>
      <c r="WE393" s="227"/>
      <c r="WF393" s="227"/>
      <c r="WG393" s="227"/>
      <c r="WH393" s="227"/>
      <c r="WI393" s="227"/>
      <c r="WJ393" s="227"/>
      <c r="WK393" s="227"/>
      <c r="WL393" s="227"/>
      <c r="WM393" s="227"/>
      <c r="WN393" s="227"/>
      <c r="WO393" s="227"/>
      <c r="WP393" s="227"/>
      <c r="WQ393" s="227"/>
      <c r="WR393" s="227"/>
      <c r="WS393" s="227"/>
      <c r="WT393" s="227"/>
      <c r="WU393" s="227"/>
      <c r="WV393" s="227"/>
      <c r="WW393" s="227"/>
      <c r="WX393" s="227"/>
      <c r="WY393" s="227"/>
      <c r="WZ393" s="227"/>
      <c r="XA393" s="227"/>
      <c r="XB393" s="227"/>
      <c r="XC393" s="227"/>
      <c r="XD393" s="227"/>
      <c r="XE393" s="227"/>
      <c r="XF393" s="227"/>
      <c r="XG393" s="227"/>
      <c r="XH393" s="227"/>
      <c r="XI393" s="227"/>
      <c r="XJ393" s="227"/>
      <c r="XK393" s="227"/>
      <c r="XL393" s="227"/>
      <c r="XM393" s="227"/>
      <c r="XN393" s="227"/>
      <c r="XO393" s="227"/>
      <c r="XP393" s="227"/>
      <c r="XQ393" s="227"/>
      <c r="XR393" s="227"/>
      <c r="XS393" s="227"/>
      <c r="XT393" s="227"/>
      <c r="XU393" s="227"/>
      <c r="XV393" s="227"/>
      <c r="XW393" s="227"/>
      <c r="XX393" s="227"/>
      <c r="XY393" s="227"/>
      <c r="XZ393" s="227"/>
      <c r="YA393" s="227"/>
      <c r="YB393" s="227"/>
      <c r="YC393" s="227"/>
      <c r="YD393" s="227"/>
      <c r="YE393" s="227"/>
      <c r="YF393" s="227"/>
      <c r="YG393" s="227"/>
      <c r="YH393" s="227"/>
      <c r="YI393" s="227"/>
      <c r="YJ393" s="227"/>
      <c r="YK393" s="227"/>
      <c r="YL393" s="227"/>
      <c r="YM393" s="227"/>
      <c r="YN393" s="227"/>
      <c r="YO393" s="227"/>
      <c r="YP393" s="227"/>
      <c r="YQ393" s="227"/>
      <c r="YR393" s="227"/>
      <c r="YS393" s="227"/>
      <c r="YT393" s="227"/>
      <c r="YU393" s="227"/>
      <c r="YV393" s="227"/>
      <c r="YW393" s="227"/>
      <c r="YX393" s="227"/>
      <c r="YY393" s="227"/>
      <c r="YZ393" s="227"/>
      <c r="ZA393" s="227"/>
      <c r="ZB393" s="227"/>
      <c r="ZC393" s="227"/>
      <c r="ZD393" s="227"/>
      <c r="ZE393" s="227"/>
      <c r="ZF393" s="227"/>
      <c r="ZG393" s="227"/>
      <c r="ZH393" s="227"/>
      <c r="ZI393" s="227"/>
      <c r="ZJ393" s="227"/>
      <c r="ZK393" s="227"/>
      <c r="ZL393" s="227"/>
      <c r="ZM393" s="227"/>
      <c r="ZN393" s="227"/>
      <c r="ZO393" s="227"/>
      <c r="ZP393" s="227"/>
      <c r="ZQ393" s="227"/>
      <c r="ZR393" s="227"/>
      <c r="ZS393" s="227"/>
      <c r="ZT393" s="227"/>
      <c r="ZU393" s="227"/>
      <c r="ZV393" s="227"/>
      <c r="ZW393" s="227"/>
      <c r="ZX393" s="227"/>
      <c r="ZY393" s="227"/>
      <c r="ZZ393" s="227"/>
      <c r="AAA393" s="227"/>
      <c r="AAB393" s="227"/>
      <c r="AAC393" s="227"/>
      <c r="AAD393" s="227"/>
      <c r="AAE393" s="227"/>
      <c r="AAF393" s="227"/>
      <c r="AAG393" s="227"/>
      <c r="AAH393" s="227"/>
      <c r="AAI393" s="227"/>
      <c r="AAJ393" s="227"/>
      <c r="AAK393" s="227"/>
      <c r="AAL393" s="227"/>
      <c r="AAM393" s="227"/>
      <c r="AAN393" s="227"/>
      <c r="AAO393" s="227"/>
      <c r="AAP393" s="227"/>
      <c r="AAQ393" s="227"/>
      <c r="AAR393" s="227"/>
      <c r="AAS393" s="227"/>
      <c r="AAT393" s="227"/>
      <c r="AAU393" s="227"/>
      <c r="AAV393" s="227"/>
      <c r="AAW393" s="227"/>
      <c r="AAX393" s="227"/>
      <c r="AAY393" s="227"/>
      <c r="AAZ393" s="227"/>
      <c r="ABA393" s="227"/>
      <c r="ABB393" s="227"/>
      <c r="ABC393" s="227"/>
      <c r="ABD393" s="227"/>
      <c r="ABE393" s="227"/>
      <c r="ABF393" s="227"/>
      <c r="ABG393" s="227"/>
      <c r="ABH393" s="227"/>
      <c r="ABI393" s="227"/>
      <c r="ABJ393" s="227"/>
      <c r="ABK393" s="227"/>
      <c r="ABL393" s="227"/>
      <c r="ABM393" s="227"/>
      <c r="ABN393" s="227"/>
      <c r="ABO393" s="227"/>
      <c r="ABP393" s="227"/>
      <c r="ABQ393" s="227"/>
      <c r="ABR393" s="227"/>
      <c r="ABS393" s="227"/>
      <c r="ABT393" s="227"/>
      <c r="ABU393" s="227"/>
      <c r="ABV393" s="227"/>
      <c r="ABW393" s="227"/>
      <c r="ABX393" s="227"/>
      <c r="ABY393" s="227"/>
      <c r="ABZ393" s="227"/>
      <c r="ACA393" s="227"/>
      <c r="ACB393" s="227"/>
      <c r="ACC393" s="227"/>
      <c r="ACD393" s="227"/>
      <c r="ACE393" s="227"/>
      <c r="ACF393" s="227"/>
      <c r="ACG393" s="227"/>
      <c r="ACH393" s="227"/>
      <c r="ACI393" s="227"/>
      <c r="ACJ393" s="227"/>
      <c r="ACK393" s="227"/>
      <c r="ACL393" s="227"/>
      <c r="ACM393" s="227"/>
      <c r="ACN393" s="227"/>
      <c r="ACO393" s="227"/>
      <c r="ACP393" s="227"/>
      <c r="ACQ393" s="227"/>
      <c r="ACR393" s="227"/>
      <c r="ACS393" s="227"/>
      <c r="ACT393" s="227"/>
      <c r="ACU393" s="227"/>
      <c r="ACV393" s="227"/>
      <c r="ACW393" s="227"/>
      <c r="ACX393" s="227"/>
      <c r="ACY393" s="227"/>
      <c r="ACZ393" s="227"/>
      <c r="ADA393" s="227"/>
      <c r="ADB393" s="227"/>
      <c r="ADC393" s="227"/>
      <c r="ADD393" s="227"/>
      <c r="ADE393" s="227"/>
      <c r="ADF393" s="227"/>
      <c r="ADG393" s="227"/>
      <c r="ADH393" s="227"/>
      <c r="ADI393" s="227"/>
      <c r="ADJ393" s="227"/>
      <c r="ADK393" s="227"/>
      <c r="ADL393" s="227"/>
      <c r="ADM393" s="227"/>
      <c r="ADN393" s="227"/>
      <c r="ADO393" s="227"/>
      <c r="ADP393" s="227"/>
      <c r="ADQ393" s="227"/>
      <c r="ADR393" s="227"/>
      <c r="ADS393" s="227"/>
      <c r="ADT393" s="227"/>
      <c r="ADU393" s="227"/>
      <c r="ADV393" s="227"/>
      <c r="ADW393" s="227"/>
      <c r="ADX393" s="227"/>
      <c r="ADY393" s="227"/>
      <c r="ADZ393" s="227"/>
      <c r="AEA393" s="227"/>
      <c r="AEB393" s="227"/>
      <c r="AEC393" s="227"/>
      <c r="AED393" s="227"/>
      <c r="AEE393" s="227"/>
      <c r="AEF393" s="227"/>
      <c r="AEG393" s="227"/>
      <c r="AEH393" s="227"/>
      <c r="AEI393" s="227"/>
      <c r="AEJ393" s="227"/>
      <c r="AEK393" s="227"/>
      <c r="AEL393" s="227"/>
      <c r="AEM393" s="227"/>
      <c r="AEN393" s="227"/>
      <c r="AEO393" s="227"/>
      <c r="AEP393" s="227"/>
      <c r="AEQ393" s="227"/>
      <c r="AER393" s="227"/>
      <c r="AES393" s="227"/>
      <c r="AET393" s="227"/>
      <c r="AEU393" s="227"/>
      <c r="AEV393" s="227"/>
      <c r="AEW393" s="227"/>
      <c r="AEX393" s="227"/>
      <c r="AEY393" s="227"/>
      <c r="AEZ393" s="227"/>
      <c r="AFA393" s="227"/>
      <c r="AFB393" s="227"/>
      <c r="AFC393" s="227"/>
      <c r="AFD393" s="227"/>
      <c r="AFE393" s="227"/>
      <c r="AFF393" s="227"/>
      <c r="AFG393" s="227"/>
      <c r="AFH393" s="227"/>
      <c r="AFI393" s="227"/>
      <c r="AFJ393" s="227"/>
      <c r="AFK393" s="227"/>
      <c r="AFL393" s="227"/>
      <c r="AFM393" s="227"/>
      <c r="AFN393" s="227"/>
      <c r="AFO393" s="227"/>
      <c r="AFP393" s="227"/>
      <c r="AFQ393" s="227"/>
      <c r="AFR393" s="227"/>
      <c r="AFS393" s="227"/>
      <c r="AFT393" s="227"/>
      <c r="AFU393" s="227"/>
      <c r="AFV393" s="227"/>
      <c r="AFW393" s="227"/>
      <c r="AFX393" s="227"/>
      <c r="AFY393" s="227"/>
      <c r="AFZ393" s="227"/>
      <c r="AGA393" s="227"/>
      <c r="AGB393" s="227"/>
      <c r="AGC393" s="227"/>
      <c r="AGD393" s="227"/>
      <c r="AGE393" s="227"/>
      <c r="AGF393" s="227"/>
      <c r="AGG393" s="227"/>
      <c r="AGH393" s="227"/>
      <c r="AGI393" s="227"/>
      <c r="AGJ393" s="227"/>
      <c r="AGK393" s="227"/>
      <c r="AGL393" s="227"/>
      <c r="AGM393" s="227"/>
      <c r="AGN393" s="227"/>
      <c r="AGO393" s="227"/>
      <c r="AGP393" s="227"/>
      <c r="AGQ393" s="227"/>
      <c r="AGR393" s="227"/>
      <c r="AGS393" s="227"/>
      <c r="AGT393" s="227"/>
      <c r="AGU393" s="227"/>
      <c r="AGV393" s="227"/>
      <c r="AGW393" s="227"/>
      <c r="AGX393" s="227"/>
      <c r="AGY393" s="227"/>
      <c r="AGZ393" s="227"/>
      <c r="AHA393" s="227"/>
      <c r="AHB393" s="227"/>
      <c r="AHC393" s="227"/>
      <c r="AHD393" s="227"/>
      <c r="AHE393" s="227"/>
      <c r="AHF393" s="227"/>
      <c r="AHG393" s="227"/>
      <c r="AHH393" s="227"/>
      <c r="AHI393" s="227"/>
      <c r="AHJ393" s="227"/>
      <c r="AHK393" s="227"/>
      <c r="AHL393" s="227"/>
      <c r="AHM393" s="227"/>
      <c r="AHN393" s="227"/>
      <c r="AHO393" s="227"/>
      <c r="AHP393" s="227"/>
      <c r="AHQ393" s="227"/>
      <c r="AHR393" s="227"/>
      <c r="AHS393" s="227"/>
      <c r="AHT393" s="227"/>
      <c r="AHU393" s="227"/>
      <c r="AHV393" s="227"/>
      <c r="AHW393" s="227"/>
      <c r="AHX393" s="227"/>
      <c r="AHY393" s="227"/>
      <c r="AHZ393" s="227"/>
      <c r="AIA393" s="227"/>
      <c r="AIB393" s="227"/>
      <c r="AIC393" s="227"/>
      <c r="AID393" s="227"/>
      <c r="AIE393" s="227"/>
      <c r="AIF393" s="227"/>
      <c r="AIG393" s="227"/>
      <c r="AIH393" s="227"/>
      <c r="AII393" s="227"/>
      <c r="AIJ393" s="227"/>
      <c r="AIK393" s="227"/>
      <c r="AIL393" s="227"/>
      <c r="AIM393" s="227"/>
      <c r="AIN393" s="227"/>
      <c r="AIO393" s="227"/>
      <c r="AIP393" s="227"/>
      <c r="AIQ393" s="227"/>
      <c r="AIR393" s="227"/>
      <c r="AIS393" s="227"/>
      <c r="AIT393" s="227"/>
      <c r="AIU393" s="227"/>
      <c r="AIV393" s="227"/>
      <c r="AIW393" s="227"/>
      <c r="AIX393" s="227"/>
      <c r="AIY393" s="227"/>
      <c r="AIZ393" s="227"/>
      <c r="AJA393" s="227"/>
      <c r="AJB393" s="227"/>
      <c r="AJC393" s="227"/>
      <c r="AJD393" s="227"/>
      <c r="AJE393" s="227"/>
      <c r="AJF393" s="227"/>
      <c r="AJG393" s="227"/>
      <c r="AJH393" s="227"/>
      <c r="AJI393" s="227"/>
      <c r="AJJ393" s="227"/>
      <c r="AJK393" s="227"/>
      <c r="AJL393" s="227"/>
      <c r="AJM393" s="227"/>
      <c r="AJN393" s="227"/>
      <c r="AJO393" s="227"/>
      <c r="AJP393" s="227"/>
      <c r="AJQ393" s="227"/>
      <c r="AJR393" s="227"/>
      <c r="AJS393" s="227"/>
      <c r="AJT393" s="227"/>
      <c r="AJU393" s="227"/>
      <c r="AJV393" s="227"/>
      <c r="AJW393" s="227"/>
      <c r="AJX393" s="227"/>
      <c r="AJY393" s="227"/>
      <c r="AJZ393" s="227"/>
      <c r="AKA393" s="227"/>
      <c r="AKB393" s="227"/>
      <c r="AKC393" s="227"/>
      <c r="AKD393" s="227"/>
      <c r="AKE393" s="227"/>
      <c r="AKF393" s="227"/>
      <c r="AKG393" s="227"/>
      <c r="AKH393" s="227"/>
      <c r="AKI393" s="227"/>
      <c r="AKJ393" s="227"/>
      <c r="AKK393" s="227"/>
      <c r="AKL393" s="227"/>
      <c r="AKM393" s="227"/>
      <c r="AKN393" s="227"/>
      <c r="AKO393" s="227"/>
      <c r="AKP393" s="227"/>
      <c r="AKQ393" s="227"/>
      <c r="AKR393" s="227"/>
      <c r="AKS393" s="227"/>
      <c r="AKT393" s="227"/>
      <c r="AKU393" s="227"/>
      <c r="AKV393" s="227"/>
      <c r="AKW393" s="227"/>
      <c r="AKX393" s="227"/>
      <c r="AKY393" s="227"/>
      <c r="AKZ393" s="227"/>
      <c r="ALA393" s="227"/>
      <c r="ALB393" s="227"/>
      <c r="ALC393" s="227"/>
      <c r="ALD393" s="227"/>
      <c r="ALE393" s="227"/>
      <c r="ALF393" s="227"/>
      <c r="ALG393" s="227"/>
      <c r="ALH393" s="227"/>
      <c r="ALI393" s="227"/>
      <c r="ALJ393" s="227"/>
      <c r="ALK393" s="227"/>
      <c r="ALL393" s="227"/>
      <c r="ALM393" s="227"/>
      <c r="ALN393" s="227"/>
      <c r="ALO393" s="227"/>
      <c r="ALP393" s="227"/>
      <c r="ALQ393" s="227"/>
      <c r="ALR393" s="227"/>
      <c r="ALS393" s="227"/>
      <c r="ALT393" s="227"/>
      <c r="ALU393" s="227"/>
      <c r="ALV393" s="227"/>
      <c r="ALW393" s="227"/>
      <c r="ALX393" s="227"/>
      <c r="ALY393" s="227"/>
      <c r="ALZ393" s="227"/>
      <c r="AMA393" s="227"/>
      <c r="AMB393" s="227"/>
      <c r="AMC393" s="227"/>
      <c r="AMD393" s="227"/>
      <c r="AME393" s="227"/>
      <c r="AMF393" s="227"/>
      <c r="AMG393" s="227"/>
      <c r="AMH393" s="227"/>
      <c r="AMI393" s="227"/>
      <c r="AMJ393" s="227"/>
      <c r="AMK393" s="227"/>
      <c r="AML393" s="227"/>
      <c r="AMM393" s="227"/>
      <c r="AMN393" s="227"/>
      <c r="AMO393" s="227"/>
      <c r="AMP393" s="227"/>
      <c r="AMQ393" s="227"/>
      <c r="AMR393" s="227"/>
      <c r="AMS393" s="227"/>
      <c r="AMT393" s="227"/>
      <c r="AMU393" s="227"/>
      <c r="AMV393" s="227"/>
      <c r="AMW393" s="227"/>
      <c r="AMX393" s="227"/>
    </row>
    <row r="394" spans="1:1038" s="288" customFormat="1" ht="18" customHeight="1">
      <c r="A394" s="282" t="s">
        <v>1819</v>
      </c>
      <c r="B394" s="283" t="s">
        <v>1647</v>
      </c>
      <c r="C394" s="227"/>
      <c r="D394" s="284" t="s">
        <v>1279</v>
      </c>
      <c r="E394" s="227">
        <v>60</v>
      </c>
      <c r="F394" s="227">
        <v>3</v>
      </c>
      <c r="G394" s="286" t="str">
        <f t="shared" si="125"/>
        <v>60-3</v>
      </c>
      <c r="H394" s="227" t="str">
        <f>I392</f>
        <v>63,5</v>
      </c>
      <c r="I394" s="227">
        <v>85</v>
      </c>
      <c r="J394" s="226"/>
      <c r="K394" s="545" t="b">
        <f>IF(I395=1,IF(((VLOOKUP($G394,[1]Depth_Lookup!#REF!,9,FALSE))-(H394/100))=0,"Good",IF(((VLOOKUP($G394,[1]Depth_Lookup!$A$3:$J$550,9,FALSE))-(H394/100))&gt;0,"Too Short","Too Long")))</f>
        <v>0</v>
      </c>
      <c r="L394" s="171" t="e">
        <f>(VLOOKUP($G394,Depth_Lookup!$A$3:$J$410,10,FALSE))+(H394/100)</f>
        <v>#VALUE!</v>
      </c>
      <c r="M394" s="171">
        <f>(VLOOKUP($G394,Depth_Lookup!$A$3:$J$410,10,FALSE))+(I394/100)</f>
        <v>145.905</v>
      </c>
      <c r="N394" s="230" t="s">
        <v>1881</v>
      </c>
      <c r="O394" s="227">
        <v>1</v>
      </c>
      <c r="P394" s="227" t="s">
        <v>853</v>
      </c>
      <c r="Q394" s="227" t="s">
        <v>125</v>
      </c>
      <c r="R394" s="286" t="str">
        <f t="shared" ref="R394" si="126">P394&amp;""&amp;Q394</f>
        <v>SerpentinizedHarzburgite</v>
      </c>
      <c r="S394" s="227" t="s">
        <v>107</v>
      </c>
      <c r="T394" s="227" t="s">
        <v>700</v>
      </c>
      <c r="U394" s="227" t="s">
        <v>108</v>
      </c>
      <c r="V394" s="227" t="s">
        <v>509</v>
      </c>
      <c r="W394" s="227" t="s">
        <v>102</v>
      </c>
      <c r="X394" s="287">
        <f>VLOOKUP(W394,[2]definitions_list_lookup!$A$13:$B$19,2,0)</f>
        <v>5</v>
      </c>
      <c r="Y394" s="227" t="s">
        <v>90</v>
      </c>
      <c r="Z394" s="227" t="s">
        <v>91</v>
      </c>
      <c r="AA394" s="227" t="s">
        <v>1685</v>
      </c>
      <c r="AB394" s="227"/>
      <c r="AC394" s="227"/>
      <c r="AD394" s="227"/>
      <c r="AE394" s="233"/>
      <c r="AF394" s="286" t="e">
        <f>VLOOKUP(AE394,[2]definitions_list_mag!$V$12:$W$15,2,0)</f>
        <v>#N/A</v>
      </c>
      <c r="AG394" s="237"/>
      <c r="AH394" s="227"/>
      <c r="AI394" s="240">
        <v>68</v>
      </c>
      <c r="AJ394" s="227"/>
      <c r="AK394" s="227"/>
      <c r="AL394" s="227"/>
      <c r="AM394" s="227"/>
      <c r="AN394" s="227"/>
      <c r="AO394" s="240"/>
      <c r="AP394" s="227"/>
      <c r="AQ394" s="227"/>
      <c r="AR394" s="227"/>
      <c r="AS394" s="227"/>
      <c r="AT394" s="227"/>
      <c r="AU394" s="240"/>
      <c r="AV394" s="227"/>
      <c r="AW394" s="227"/>
      <c r="AX394" s="227"/>
      <c r="AY394" s="227"/>
      <c r="AZ394" s="227"/>
      <c r="BA394" s="240">
        <v>30</v>
      </c>
      <c r="BB394" s="227">
        <v>10</v>
      </c>
      <c r="BC394" s="227">
        <v>6</v>
      </c>
      <c r="BD394" s="227" t="s">
        <v>118</v>
      </c>
      <c r="BE394" s="227" t="s">
        <v>1331</v>
      </c>
      <c r="BF394" s="227"/>
      <c r="BG394" s="240"/>
      <c r="BH394" s="227"/>
      <c r="BI394" s="227"/>
      <c r="BJ394" s="227"/>
      <c r="BK394" s="227"/>
      <c r="BL394" s="227"/>
      <c r="BM394" s="240">
        <v>2</v>
      </c>
      <c r="BN394" s="227">
        <v>2</v>
      </c>
      <c r="BO394" s="227">
        <v>0.5</v>
      </c>
      <c r="BP394" s="227" t="s">
        <v>110</v>
      </c>
      <c r="BQ394" s="227" t="s">
        <v>103</v>
      </c>
      <c r="BR394" s="227"/>
      <c r="BS394" s="227"/>
      <c r="BT394" s="227"/>
      <c r="BU394" s="227"/>
      <c r="BV394" s="227"/>
      <c r="BW394" s="227"/>
      <c r="BX394" s="227"/>
      <c r="BY394" s="240"/>
      <c r="BZ394" s="227"/>
      <c r="CA394" s="227"/>
      <c r="CB394" s="227"/>
      <c r="CC394" s="227"/>
      <c r="CD394" s="227"/>
      <c r="CE394" s="227" t="s">
        <v>1882</v>
      </c>
      <c r="CF394" s="290">
        <f>AI394+AO394+BA394+AU394+BG394+BM394+BY394</f>
        <v>100</v>
      </c>
      <c r="CG394" s="148"/>
      <c r="CH394" s="149" t="s">
        <v>1355</v>
      </c>
      <c r="CI394" s="149">
        <v>90</v>
      </c>
      <c r="CJ394" s="149" t="s">
        <v>514</v>
      </c>
      <c r="CK394" s="151" t="s">
        <v>1883</v>
      </c>
      <c r="CL394" s="152"/>
      <c r="CM394" s="152"/>
      <c r="CN394" s="152"/>
      <c r="CO394" s="152"/>
      <c r="CP394" s="152"/>
      <c r="CQ394" s="152"/>
      <c r="CR394" s="152"/>
      <c r="CS394" s="152"/>
      <c r="CT394" s="152"/>
      <c r="CU394" s="152"/>
      <c r="CV394" s="152"/>
      <c r="CW394" s="152"/>
      <c r="CX394" s="152"/>
      <c r="CY394" s="152"/>
      <c r="CZ394" s="152"/>
      <c r="DA394" s="152"/>
      <c r="DB394" s="152">
        <v>90</v>
      </c>
      <c r="DC394" s="229">
        <v>5</v>
      </c>
      <c r="DD394" s="152"/>
      <c r="DE394" s="152"/>
      <c r="DF394" s="152"/>
      <c r="DG394" s="152"/>
      <c r="DH394" s="152"/>
      <c r="DI394" s="152"/>
      <c r="DJ394" s="152">
        <v>5</v>
      </c>
      <c r="DK394" s="208">
        <f t="shared" ref="DK394" si="127">SUM(CL394:DJ394)</f>
        <v>100</v>
      </c>
      <c r="DL394" s="148"/>
      <c r="DM394" s="152"/>
      <c r="DN394" s="152"/>
      <c r="DO394" s="153"/>
      <c r="DQ394" s="148"/>
      <c r="DR394" s="153"/>
      <c r="DS394" s="148"/>
      <c r="DT394" s="261" t="s">
        <v>1884</v>
      </c>
      <c r="DU394" s="229"/>
      <c r="DV394" s="229"/>
      <c r="DW394" s="291" t="e">
        <f>VLOOKUP(P394,[2]definitions_list_lookup!$K$30:$L$54,2,0)</f>
        <v>#N/A</v>
      </c>
      <c r="DX394" s="154" t="s">
        <v>1687</v>
      </c>
      <c r="DY394" s="154" t="s">
        <v>1688</v>
      </c>
      <c r="DZ394" s="479"/>
      <c r="EA394" s="292"/>
      <c r="EB394" s="229"/>
      <c r="EC394" s="292"/>
      <c r="ED394" s="229" t="s">
        <v>2517</v>
      </c>
      <c r="EE394" s="293"/>
      <c r="EF394" s="294"/>
      <c r="EG394" s="293"/>
      <c r="EH394" s="295"/>
      <c r="EI394" s="296"/>
      <c r="EJ394" s="297"/>
      <c r="EK394" s="298"/>
      <c r="EL394" s="293"/>
      <c r="EM394" s="295"/>
      <c r="EN394" s="295" t="s">
        <v>1448</v>
      </c>
      <c r="EO394" s="321"/>
      <c r="EP394" s="321"/>
      <c r="EQ394" s="321"/>
      <c r="ER394" s="321"/>
      <c r="ES394" s="321"/>
      <c r="ET394" s="321"/>
      <c r="EU394" s="321"/>
      <c r="EV394" s="322">
        <v>24</v>
      </c>
      <c r="EW394" s="322">
        <v>90</v>
      </c>
      <c r="EX394" s="322">
        <v>20</v>
      </c>
      <c r="EY394" s="322">
        <v>180</v>
      </c>
      <c r="EZ394" s="192">
        <f t="shared" si="107"/>
        <v>-50.734326672083569</v>
      </c>
      <c r="FA394" s="192">
        <f t="shared" si="108"/>
        <v>309.26567332791643</v>
      </c>
      <c r="FB394" s="192">
        <f t="shared" si="109"/>
        <v>60.098181107954424</v>
      </c>
      <c r="FC394" s="192">
        <f t="shared" si="110"/>
        <v>39.265673327916431</v>
      </c>
      <c r="FD394" s="192">
        <f t="shared" si="111"/>
        <v>29.901818892045576</v>
      </c>
      <c r="FE394" s="193">
        <f t="shared" si="112"/>
        <v>129.26567332791643</v>
      </c>
      <c r="FF394" s="194">
        <f t="shared" si="113"/>
        <v>29.901818892045576</v>
      </c>
      <c r="FG394" s="293"/>
      <c r="FH394" s="295"/>
      <c r="FI394" s="778">
        <f t="shared" si="115"/>
        <v>0</v>
      </c>
      <c r="FJ394" s="779">
        <f t="shared" si="116"/>
        <v>29.901818892045576</v>
      </c>
      <c r="FK394" s="779">
        <f t="shared" si="117"/>
        <v>60.098181107954424</v>
      </c>
      <c r="FL394" s="780">
        <f t="shared" si="118"/>
        <v>1.0489111347936584</v>
      </c>
      <c r="FM394" s="169">
        <f t="shared" si="119"/>
        <v>0.86688092367900704</v>
      </c>
      <c r="FN394" s="783">
        <f t="shared" si="120"/>
        <v>0</v>
      </c>
      <c r="FO394" s="227"/>
      <c r="FP394" s="227"/>
      <c r="FQ394" s="227"/>
      <c r="FR394" s="227"/>
      <c r="FS394" s="227"/>
      <c r="FT394" s="227"/>
      <c r="FU394" s="227"/>
      <c r="FV394" s="227"/>
      <c r="FW394" s="227"/>
      <c r="FX394" s="227"/>
      <c r="FY394" s="227"/>
      <c r="FZ394" s="227"/>
      <c r="GA394" s="227"/>
      <c r="GB394" s="227"/>
      <c r="GC394" s="227"/>
      <c r="GD394" s="227"/>
      <c r="GE394" s="227"/>
      <c r="GF394" s="227"/>
      <c r="GG394" s="227"/>
      <c r="GH394" s="227"/>
      <c r="GI394" s="227"/>
      <c r="GJ394" s="227"/>
      <c r="GK394" s="227"/>
      <c r="GL394" s="227"/>
      <c r="GM394" s="227"/>
      <c r="GN394" s="227"/>
      <c r="GO394" s="227"/>
      <c r="GP394" s="227"/>
      <c r="GQ394" s="227"/>
      <c r="GR394" s="227"/>
      <c r="GS394" s="227"/>
      <c r="GT394" s="227"/>
      <c r="GU394" s="227"/>
      <c r="GV394" s="227"/>
      <c r="GW394" s="227"/>
      <c r="GX394" s="227"/>
      <c r="GY394" s="227"/>
      <c r="GZ394" s="227"/>
      <c r="HA394" s="227"/>
      <c r="HB394" s="227"/>
      <c r="HC394" s="227"/>
      <c r="HD394" s="227"/>
      <c r="HE394" s="227"/>
      <c r="HF394" s="227"/>
      <c r="HG394" s="227"/>
      <c r="HH394" s="227"/>
      <c r="HI394" s="227"/>
      <c r="HJ394" s="227"/>
      <c r="HK394" s="227"/>
      <c r="HL394" s="227"/>
      <c r="HM394" s="227"/>
      <c r="HN394" s="227"/>
      <c r="HO394" s="227"/>
      <c r="HP394" s="227"/>
      <c r="HQ394" s="227"/>
      <c r="HR394" s="227"/>
      <c r="HS394" s="227"/>
      <c r="HT394" s="227"/>
      <c r="HU394" s="227"/>
      <c r="HV394" s="227"/>
      <c r="HW394" s="227"/>
      <c r="HX394" s="227"/>
      <c r="HY394" s="227"/>
      <c r="HZ394" s="227"/>
      <c r="IA394" s="227"/>
      <c r="IB394" s="227"/>
      <c r="IC394" s="227"/>
      <c r="ID394" s="227"/>
      <c r="IE394" s="227"/>
      <c r="IF394" s="227"/>
      <c r="IG394" s="227"/>
      <c r="IH394" s="227"/>
      <c r="II394" s="227"/>
      <c r="IJ394" s="227"/>
      <c r="IK394" s="227"/>
      <c r="IL394" s="227"/>
      <c r="IM394" s="227"/>
      <c r="IN394" s="227"/>
      <c r="IO394" s="227"/>
      <c r="IP394" s="227"/>
      <c r="IQ394" s="227"/>
      <c r="IR394" s="227"/>
      <c r="IS394" s="227"/>
      <c r="IT394" s="227"/>
      <c r="IU394" s="227"/>
      <c r="IV394" s="227"/>
      <c r="IW394" s="227"/>
      <c r="IX394" s="227"/>
      <c r="IY394" s="227"/>
      <c r="IZ394" s="227"/>
      <c r="JA394" s="227"/>
      <c r="JB394" s="227"/>
      <c r="JC394" s="227"/>
      <c r="JD394" s="227"/>
      <c r="JE394" s="227"/>
      <c r="JF394" s="227"/>
      <c r="JG394" s="227"/>
      <c r="JH394" s="227"/>
      <c r="JI394" s="227"/>
      <c r="JJ394" s="227"/>
      <c r="JK394" s="227"/>
      <c r="JL394" s="227"/>
      <c r="JM394" s="227"/>
      <c r="JN394" s="227"/>
      <c r="JO394" s="227"/>
      <c r="JP394" s="227"/>
      <c r="JQ394" s="227"/>
      <c r="JR394" s="227"/>
      <c r="JS394" s="227"/>
      <c r="JT394" s="227"/>
      <c r="JU394" s="227"/>
      <c r="JV394" s="227"/>
      <c r="JW394" s="227"/>
      <c r="JX394" s="227"/>
      <c r="JY394" s="227"/>
      <c r="JZ394" s="227"/>
      <c r="KA394" s="227"/>
      <c r="KB394" s="227"/>
      <c r="KC394" s="227"/>
      <c r="KD394" s="227"/>
      <c r="KE394" s="227"/>
      <c r="KF394" s="227"/>
      <c r="KG394" s="227"/>
      <c r="KH394" s="227"/>
      <c r="KI394" s="227"/>
      <c r="KJ394" s="227"/>
      <c r="KK394" s="227"/>
      <c r="KL394" s="227"/>
      <c r="KM394" s="227"/>
      <c r="KN394" s="227"/>
      <c r="KO394" s="227"/>
      <c r="KP394" s="227"/>
      <c r="KQ394" s="227"/>
      <c r="KR394" s="227"/>
      <c r="KS394" s="227"/>
      <c r="KT394" s="227"/>
      <c r="KU394" s="227"/>
      <c r="KV394" s="227"/>
      <c r="KW394" s="227"/>
      <c r="KX394" s="227"/>
      <c r="KY394" s="227"/>
      <c r="KZ394" s="227"/>
      <c r="LA394" s="227"/>
      <c r="LB394" s="227"/>
      <c r="LC394" s="227"/>
      <c r="LD394" s="227"/>
      <c r="LE394" s="227"/>
      <c r="LF394" s="227"/>
      <c r="LG394" s="227"/>
      <c r="LH394" s="227"/>
      <c r="LI394" s="227"/>
      <c r="LJ394" s="227"/>
      <c r="LK394" s="227"/>
      <c r="LL394" s="227"/>
      <c r="LM394" s="227"/>
      <c r="LN394" s="227"/>
      <c r="LO394" s="227"/>
      <c r="LP394" s="227"/>
      <c r="LQ394" s="227"/>
      <c r="LR394" s="227"/>
      <c r="LS394" s="227"/>
      <c r="LT394" s="227"/>
      <c r="LU394" s="227"/>
      <c r="LV394" s="227"/>
      <c r="LW394" s="227"/>
      <c r="LX394" s="227"/>
      <c r="LY394" s="227"/>
      <c r="LZ394" s="227"/>
      <c r="MA394" s="227"/>
      <c r="MB394" s="227"/>
      <c r="MC394" s="227"/>
      <c r="MD394" s="227"/>
      <c r="ME394" s="227"/>
      <c r="MF394" s="227"/>
      <c r="MG394" s="227"/>
      <c r="MH394" s="227"/>
      <c r="MI394" s="227"/>
      <c r="MJ394" s="227"/>
      <c r="MK394" s="227"/>
      <c r="ML394" s="227"/>
      <c r="MM394" s="227"/>
      <c r="MN394" s="227"/>
      <c r="MO394" s="227"/>
      <c r="MP394" s="227"/>
      <c r="MQ394" s="227"/>
      <c r="MR394" s="227"/>
      <c r="MS394" s="227"/>
      <c r="MT394" s="227"/>
      <c r="MU394" s="227"/>
      <c r="MV394" s="227"/>
      <c r="MW394" s="227"/>
      <c r="MX394" s="227"/>
      <c r="MY394" s="227"/>
      <c r="MZ394" s="227"/>
      <c r="NA394" s="227"/>
      <c r="NB394" s="227"/>
      <c r="NC394" s="227"/>
      <c r="ND394" s="227"/>
      <c r="NE394" s="227"/>
      <c r="NF394" s="227"/>
      <c r="NG394" s="227"/>
      <c r="NH394" s="227"/>
      <c r="NI394" s="227"/>
      <c r="NJ394" s="227"/>
      <c r="NK394" s="227"/>
      <c r="NL394" s="227"/>
      <c r="NM394" s="227"/>
      <c r="NN394" s="227"/>
      <c r="NO394" s="227"/>
      <c r="NP394" s="227"/>
      <c r="NQ394" s="227"/>
      <c r="NR394" s="227"/>
      <c r="NS394" s="227"/>
      <c r="NT394" s="227"/>
      <c r="NU394" s="227"/>
      <c r="NV394" s="227"/>
      <c r="NW394" s="227"/>
      <c r="NX394" s="227"/>
      <c r="NY394" s="227"/>
      <c r="NZ394" s="227"/>
      <c r="OA394" s="227"/>
      <c r="OB394" s="227"/>
      <c r="OC394" s="227"/>
      <c r="OD394" s="227"/>
      <c r="OE394" s="227"/>
      <c r="OF394" s="227"/>
      <c r="OG394" s="227"/>
      <c r="OH394" s="227"/>
      <c r="OI394" s="227"/>
      <c r="OJ394" s="227"/>
      <c r="OK394" s="227"/>
      <c r="OL394" s="227"/>
      <c r="OM394" s="227"/>
      <c r="ON394" s="227"/>
      <c r="OO394" s="227"/>
      <c r="OP394" s="227"/>
      <c r="OQ394" s="227"/>
      <c r="OR394" s="227"/>
      <c r="OS394" s="227"/>
      <c r="OT394" s="227"/>
      <c r="OU394" s="227"/>
      <c r="OV394" s="227"/>
      <c r="OW394" s="227"/>
      <c r="OX394" s="227"/>
      <c r="OY394" s="227"/>
      <c r="OZ394" s="227"/>
      <c r="PA394" s="227"/>
      <c r="PB394" s="227"/>
      <c r="PC394" s="227"/>
      <c r="PD394" s="227"/>
      <c r="PE394" s="227"/>
      <c r="PF394" s="227"/>
      <c r="PG394" s="227"/>
      <c r="PH394" s="227"/>
      <c r="PI394" s="227"/>
      <c r="PJ394" s="227"/>
      <c r="PK394" s="227"/>
      <c r="PL394" s="227"/>
      <c r="PM394" s="227"/>
      <c r="PN394" s="227"/>
      <c r="PO394" s="227"/>
      <c r="PP394" s="227"/>
      <c r="PQ394" s="227"/>
      <c r="PR394" s="227"/>
      <c r="PS394" s="227"/>
      <c r="PT394" s="227"/>
      <c r="PU394" s="227"/>
      <c r="PV394" s="227"/>
      <c r="PW394" s="227"/>
      <c r="PX394" s="227"/>
      <c r="PY394" s="227"/>
      <c r="PZ394" s="227"/>
      <c r="QA394" s="227"/>
      <c r="QB394" s="227"/>
      <c r="QC394" s="227"/>
      <c r="QD394" s="227"/>
      <c r="QE394" s="227"/>
      <c r="QF394" s="227"/>
      <c r="QG394" s="227"/>
      <c r="QH394" s="227"/>
      <c r="QI394" s="227"/>
      <c r="QJ394" s="227"/>
      <c r="QK394" s="227"/>
      <c r="QL394" s="227"/>
      <c r="QM394" s="227"/>
      <c r="QN394" s="227"/>
      <c r="QO394" s="227"/>
      <c r="QP394" s="227"/>
      <c r="QQ394" s="227"/>
      <c r="QR394" s="227"/>
      <c r="QS394" s="227"/>
      <c r="QT394" s="227"/>
      <c r="QU394" s="227"/>
      <c r="QV394" s="227"/>
      <c r="QW394" s="227"/>
      <c r="QX394" s="227"/>
      <c r="QY394" s="227"/>
      <c r="QZ394" s="227"/>
      <c r="RA394" s="227"/>
      <c r="RB394" s="227"/>
      <c r="RC394" s="227"/>
      <c r="RD394" s="227"/>
      <c r="RE394" s="227"/>
      <c r="RF394" s="227"/>
      <c r="RG394" s="227"/>
      <c r="RH394" s="227"/>
      <c r="RI394" s="227"/>
      <c r="RJ394" s="227"/>
      <c r="RK394" s="227"/>
      <c r="RL394" s="227"/>
      <c r="RM394" s="227"/>
      <c r="RN394" s="227"/>
      <c r="RO394" s="227"/>
      <c r="RP394" s="227"/>
      <c r="RQ394" s="227"/>
      <c r="RR394" s="227"/>
      <c r="RS394" s="227"/>
      <c r="RT394" s="227"/>
      <c r="RU394" s="227"/>
      <c r="RV394" s="227"/>
      <c r="RW394" s="227"/>
      <c r="RX394" s="227"/>
      <c r="RY394" s="227"/>
      <c r="RZ394" s="227"/>
      <c r="SA394" s="227"/>
      <c r="SB394" s="227"/>
      <c r="SC394" s="227"/>
      <c r="SD394" s="227"/>
      <c r="SE394" s="227"/>
      <c r="SF394" s="227"/>
      <c r="SG394" s="227"/>
      <c r="SH394" s="227"/>
      <c r="SI394" s="227"/>
      <c r="SJ394" s="227"/>
      <c r="SK394" s="227"/>
      <c r="SL394" s="227"/>
      <c r="SM394" s="227"/>
      <c r="SN394" s="227"/>
      <c r="SO394" s="227"/>
      <c r="SP394" s="227"/>
      <c r="SQ394" s="227"/>
      <c r="SR394" s="227"/>
      <c r="SS394" s="227"/>
      <c r="ST394" s="227"/>
      <c r="SU394" s="227"/>
      <c r="SV394" s="227"/>
      <c r="SW394" s="227"/>
      <c r="SX394" s="227"/>
      <c r="SY394" s="227"/>
      <c r="SZ394" s="227"/>
      <c r="TA394" s="227"/>
      <c r="TB394" s="227"/>
      <c r="TC394" s="227"/>
      <c r="TD394" s="227"/>
      <c r="TE394" s="227"/>
      <c r="TF394" s="227"/>
      <c r="TG394" s="227"/>
      <c r="TH394" s="227"/>
      <c r="TI394" s="227"/>
      <c r="TJ394" s="227"/>
      <c r="TK394" s="227"/>
      <c r="TL394" s="227"/>
      <c r="TM394" s="227"/>
      <c r="TN394" s="227"/>
      <c r="TO394" s="227"/>
      <c r="TP394" s="227"/>
      <c r="TQ394" s="227"/>
      <c r="TR394" s="227"/>
      <c r="TS394" s="227"/>
      <c r="TT394" s="227"/>
      <c r="TU394" s="227"/>
      <c r="TV394" s="227"/>
      <c r="TW394" s="227"/>
      <c r="TX394" s="227"/>
      <c r="TY394" s="227"/>
      <c r="TZ394" s="227"/>
      <c r="UA394" s="227"/>
      <c r="UB394" s="227"/>
      <c r="UC394" s="227"/>
      <c r="UD394" s="227"/>
      <c r="UE394" s="227"/>
      <c r="UF394" s="227"/>
      <c r="UG394" s="227"/>
      <c r="UH394" s="227"/>
      <c r="UI394" s="227"/>
      <c r="UJ394" s="227"/>
      <c r="UK394" s="227"/>
      <c r="UL394" s="227"/>
      <c r="UM394" s="227"/>
      <c r="UN394" s="227"/>
      <c r="UO394" s="227"/>
      <c r="UP394" s="227"/>
      <c r="UQ394" s="227"/>
      <c r="UR394" s="227"/>
      <c r="US394" s="227"/>
      <c r="UT394" s="227"/>
      <c r="UU394" s="227"/>
      <c r="UV394" s="227"/>
      <c r="UW394" s="227"/>
      <c r="UX394" s="227"/>
      <c r="UY394" s="227"/>
      <c r="UZ394" s="227"/>
      <c r="VA394" s="227"/>
      <c r="VB394" s="227"/>
      <c r="VC394" s="227"/>
      <c r="VD394" s="227"/>
      <c r="VE394" s="227"/>
      <c r="VF394" s="227"/>
      <c r="VG394" s="227"/>
      <c r="VH394" s="227"/>
      <c r="VI394" s="227"/>
      <c r="VJ394" s="227"/>
      <c r="VK394" s="227"/>
      <c r="VL394" s="227"/>
      <c r="VM394" s="227"/>
      <c r="VN394" s="227"/>
      <c r="VO394" s="227"/>
      <c r="VP394" s="227"/>
      <c r="VQ394" s="227"/>
      <c r="VR394" s="227"/>
      <c r="VS394" s="227"/>
      <c r="VT394" s="227"/>
      <c r="VU394" s="227"/>
      <c r="VV394" s="227"/>
      <c r="VW394" s="227"/>
      <c r="VX394" s="227"/>
      <c r="VY394" s="227"/>
      <c r="VZ394" s="227"/>
      <c r="WA394" s="227"/>
      <c r="WB394" s="227"/>
      <c r="WC394" s="227"/>
      <c r="WD394" s="227"/>
      <c r="WE394" s="227"/>
      <c r="WF394" s="227"/>
      <c r="WG394" s="227"/>
      <c r="WH394" s="227"/>
      <c r="WI394" s="227"/>
      <c r="WJ394" s="227"/>
      <c r="WK394" s="227"/>
      <c r="WL394" s="227"/>
      <c r="WM394" s="227"/>
      <c r="WN394" s="227"/>
      <c r="WO394" s="227"/>
      <c r="WP394" s="227"/>
      <c r="WQ394" s="227"/>
      <c r="WR394" s="227"/>
      <c r="WS394" s="227"/>
      <c r="WT394" s="227"/>
      <c r="WU394" s="227"/>
      <c r="WV394" s="227"/>
      <c r="WW394" s="227"/>
      <c r="WX394" s="227"/>
      <c r="WY394" s="227"/>
      <c r="WZ394" s="227"/>
      <c r="XA394" s="227"/>
      <c r="XB394" s="227"/>
      <c r="XC394" s="227"/>
      <c r="XD394" s="227"/>
      <c r="XE394" s="227"/>
      <c r="XF394" s="227"/>
      <c r="XG394" s="227"/>
      <c r="XH394" s="227"/>
      <c r="XI394" s="227"/>
      <c r="XJ394" s="227"/>
      <c r="XK394" s="227"/>
      <c r="XL394" s="227"/>
      <c r="XM394" s="227"/>
      <c r="XN394" s="227"/>
      <c r="XO394" s="227"/>
      <c r="XP394" s="227"/>
      <c r="XQ394" s="227"/>
      <c r="XR394" s="227"/>
      <c r="XS394" s="227"/>
      <c r="XT394" s="227"/>
      <c r="XU394" s="227"/>
      <c r="XV394" s="227"/>
      <c r="XW394" s="227"/>
      <c r="XX394" s="227"/>
      <c r="XY394" s="227"/>
      <c r="XZ394" s="227"/>
      <c r="YA394" s="227"/>
      <c r="YB394" s="227"/>
      <c r="YC394" s="227"/>
      <c r="YD394" s="227"/>
      <c r="YE394" s="227"/>
      <c r="YF394" s="227"/>
      <c r="YG394" s="227"/>
      <c r="YH394" s="227"/>
      <c r="YI394" s="227"/>
      <c r="YJ394" s="227"/>
      <c r="YK394" s="227"/>
      <c r="YL394" s="227"/>
      <c r="YM394" s="227"/>
      <c r="YN394" s="227"/>
      <c r="YO394" s="227"/>
      <c r="YP394" s="227"/>
      <c r="YQ394" s="227"/>
      <c r="YR394" s="227"/>
      <c r="YS394" s="227"/>
      <c r="YT394" s="227"/>
      <c r="YU394" s="227"/>
      <c r="YV394" s="227"/>
      <c r="YW394" s="227"/>
      <c r="YX394" s="227"/>
      <c r="YY394" s="227"/>
      <c r="YZ394" s="227"/>
      <c r="ZA394" s="227"/>
      <c r="ZB394" s="227"/>
      <c r="ZC394" s="227"/>
      <c r="ZD394" s="227"/>
      <c r="ZE394" s="227"/>
      <c r="ZF394" s="227"/>
      <c r="ZG394" s="227"/>
      <c r="ZH394" s="227"/>
      <c r="ZI394" s="227"/>
      <c r="ZJ394" s="227"/>
      <c r="ZK394" s="227"/>
      <c r="ZL394" s="227"/>
      <c r="ZM394" s="227"/>
      <c r="ZN394" s="227"/>
      <c r="ZO394" s="227"/>
      <c r="ZP394" s="227"/>
      <c r="ZQ394" s="227"/>
      <c r="ZR394" s="227"/>
      <c r="ZS394" s="227"/>
      <c r="ZT394" s="227"/>
      <c r="ZU394" s="227"/>
      <c r="ZV394" s="227"/>
      <c r="ZW394" s="227"/>
      <c r="ZX394" s="227"/>
      <c r="ZY394" s="227"/>
      <c r="ZZ394" s="227"/>
      <c r="AAA394" s="227"/>
      <c r="AAB394" s="227"/>
      <c r="AAC394" s="227"/>
      <c r="AAD394" s="227"/>
      <c r="AAE394" s="227"/>
      <c r="AAF394" s="227"/>
      <c r="AAG394" s="227"/>
      <c r="AAH394" s="227"/>
      <c r="AAI394" s="227"/>
      <c r="AAJ394" s="227"/>
      <c r="AAK394" s="227"/>
      <c r="AAL394" s="227"/>
      <c r="AAM394" s="227"/>
      <c r="AAN394" s="227"/>
      <c r="AAO394" s="227"/>
      <c r="AAP394" s="227"/>
      <c r="AAQ394" s="227"/>
      <c r="AAR394" s="227"/>
      <c r="AAS394" s="227"/>
      <c r="AAT394" s="227"/>
      <c r="AAU394" s="227"/>
      <c r="AAV394" s="227"/>
      <c r="AAW394" s="227"/>
      <c r="AAX394" s="227"/>
      <c r="AAY394" s="227"/>
      <c r="AAZ394" s="227"/>
      <c r="ABA394" s="227"/>
      <c r="ABB394" s="227"/>
      <c r="ABC394" s="227"/>
      <c r="ABD394" s="227"/>
      <c r="ABE394" s="227"/>
      <c r="ABF394" s="227"/>
      <c r="ABG394" s="227"/>
      <c r="ABH394" s="227"/>
      <c r="ABI394" s="227"/>
      <c r="ABJ394" s="227"/>
      <c r="ABK394" s="227"/>
      <c r="ABL394" s="227"/>
      <c r="ABM394" s="227"/>
      <c r="ABN394" s="227"/>
      <c r="ABO394" s="227"/>
      <c r="ABP394" s="227"/>
      <c r="ABQ394" s="227"/>
      <c r="ABR394" s="227"/>
      <c r="ABS394" s="227"/>
      <c r="ABT394" s="227"/>
      <c r="ABU394" s="227"/>
      <c r="ABV394" s="227"/>
      <c r="ABW394" s="227"/>
      <c r="ABX394" s="227"/>
      <c r="ABY394" s="227"/>
      <c r="ABZ394" s="227"/>
      <c r="ACA394" s="227"/>
      <c r="ACB394" s="227"/>
      <c r="ACC394" s="227"/>
      <c r="ACD394" s="227"/>
      <c r="ACE394" s="227"/>
      <c r="ACF394" s="227"/>
      <c r="ACG394" s="227"/>
      <c r="ACH394" s="227"/>
      <c r="ACI394" s="227"/>
      <c r="ACJ394" s="227"/>
      <c r="ACK394" s="227"/>
      <c r="ACL394" s="227"/>
      <c r="ACM394" s="227"/>
      <c r="ACN394" s="227"/>
      <c r="ACO394" s="227"/>
      <c r="ACP394" s="227"/>
      <c r="ACQ394" s="227"/>
      <c r="ACR394" s="227"/>
      <c r="ACS394" s="227"/>
      <c r="ACT394" s="227"/>
      <c r="ACU394" s="227"/>
      <c r="ACV394" s="227"/>
      <c r="ACW394" s="227"/>
      <c r="ACX394" s="227"/>
      <c r="ACY394" s="227"/>
      <c r="ACZ394" s="227"/>
      <c r="ADA394" s="227"/>
      <c r="ADB394" s="227"/>
      <c r="ADC394" s="227"/>
      <c r="ADD394" s="227"/>
      <c r="ADE394" s="227"/>
      <c r="ADF394" s="227"/>
      <c r="ADG394" s="227"/>
      <c r="ADH394" s="227"/>
      <c r="ADI394" s="227"/>
      <c r="ADJ394" s="227"/>
      <c r="ADK394" s="227"/>
      <c r="ADL394" s="227"/>
      <c r="ADM394" s="227"/>
      <c r="ADN394" s="227"/>
      <c r="ADO394" s="227"/>
      <c r="ADP394" s="227"/>
      <c r="ADQ394" s="227"/>
      <c r="ADR394" s="227"/>
      <c r="ADS394" s="227"/>
      <c r="ADT394" s="227"/>
      <c r="ADU394" s="227"/>
      <c r="ADV394" s="227"/>
      <c r="ADW394" s="227"/>
      <c r="ADX394" s="227"/>
      <c r="ADY394" s="227"/>
      <c r="ADZ394" s="227"/>
      <c r="AEA394" s="227"/>
      <c r="AEB394" s="227"/>
      <c r="AEC394" s="227"/>
      <c r="AED394" s="227"/>
      <c r="AEE394" s="227"/>
      <c r="AEF394" s="227"/>
      <c r="AEG394" s="227"/>
      <c r="AEH394" s="227"/>
      <c r="AEI394" s="227"/>
      <c r="AEJ394" s="227"/>
      <c r="AEK394" s="227"/>
      <c r="AEL394" s="227"/>
      <c r="AEM394" s="227"/>
      <c r="AEN394" s="227"/>
      <c r="AEO394" s="227"/>
      <c r="AEP394" s="227"/>
      <c r="AEQ394" s="227"/>
      <c r="AER394" s="227"/>
      <c r="AES394" s="227"/>
      <c r="AET394" s="227"/>
      <c r="AEU394" s="227"/>
      <c r="AEV394" s="227"/>
      <c r="AEW394" s="227"/>
      <c r="AEX394" s="227"/>
      <c r="AEY394" s="227"/>
      <c r="AEZ394" s="227"/>
      <c r="AFA394" s="227"/>
      <c r="AFB394" s="227"/>
      <c r="AFC394" s="227"/>
      <c r="AFD394" s="227"/>
      <c r="AFE394" s="227"/>
      <c r="AFF394" s="227"/>
      <c r="AFG394" s="227"/>
      <c r="AFH394" s="227"/>
      <c r="AFI394" s="227"/>
      <c r="AFJ394" s="227"/>
      <c r="AFK394" s="227"/>
      <c r="AFL394" s="227"/>
      <c r="AFM394" s="227"/>
      <c r="AFN394" s="227"/>
      <c r="AFO394" s="227"/>
      <c r="AFP394" s="227"/>
      <c r="AFQ394" s="227"/>
      <c r="AFR394" s="227"/>
      <c r="AFS394" s="227"/>
      <c r="AFT394" s="227"/>
      <c r="AFU394" s="227"/>
      <c r="AFV394" s="227"/>
      <c r="AFW394" s="227"/>
      <c r="AFX394" s="227"/>
      <c r="AFY394" s="227"/>
      <c r="AFZ394" s="227"/>
      <c r="AGA394" s="227"/>
      <c r="AGB394" s="227"/>
      <c r="AGC394" s="227"/>
      <c r="AGD394" s="227"/>
      <c r="AGE394" s="227"/>
      <c r="AGF394" s="227"/>
      <c r="AGG394" s="227"/>
      <c r="AGH394" s="227"/>
      <c r="AGI394" s="227"/>
      <c r="AGJ394" s="227"/>
      <c r="AGK394" s="227"/>
      <c r="AGL394" s="227"/>
      <c r="AGM394" s="227"/>
      <c r="AGN394" s="227"/>
      <c r="AGO394" s="227"/>
      <c r="AGP394" s="227"/>
      <c r="AGQ394" s="227"/>
      <c r="AGR394" s="227"/>
      <c r="AGS394" s="227"/>
      <c r="AGT394" s="227"/>
      <c r="AGU394" s="227"/>
      <c r="AGV394" s="227"/>
      <c r="AGW394" s="227"/>
      <c r="AGX394" s="227"/>
      <c r="AGY394" s="227"/>
      <c r="AGZ394" s="227"/>
      <c r="AHA394" s="227"/>
      <c r="AHB394" s="227"/>
      <c r="AHC394" s="227"/>
      <c r="AHD394" s="227"/>
      <c r="AHE394" s="227"/>
      <c r="AHF394" s="227"/>
      <c r="AHG394" s="227"/>
      <c r="AHH394" s="227"/>
      <c r="AHI394" s="227"/>
      <c r="AHJ394" s="227"/>
      <c r="AHK394" s="227"/>
      <c r="AHL394" s="227"/>
      <c r="AHM394" s="227"/>
      <c r="AHN394" s="227"/>
      <c r="AHO394" s="227"/>
      <c r="AHP394" s="227"/>
      <c r="AHQ394" s="227"/>
      <c r="AHR394" s="227"/>
      <c r="AHS394" s="227"/>
      <c r="AHT394" s="227"/>
      <c r="AHU394" s="227"/>
      <c r="AHV394" s="227"/>
      <c r="AHW394" s="227"/>
      <c r="AHX394" s="227"/>
      <c r="AHY394" s="227"/>
      <c r="AHZ394" s="227"/>
      <c r="AIA394" s="227"/>
      <c r="AIB394" s="227"/>
      <c r="AIC394" s="227"/>
      <c r="AID394" s="227"/>
      <c r="AIE394" s="227"/>
      <c r="AIF394" s="227"/>
      <c r="AIG394" s="227"/>
      <c r="AIH394" s="227"/>
      <c r="AII394" s="227"/>
      <c r="AIJ394" s="227"/>
      <c r="AIK394" s="227"/>
      <c r="AIL394" s="227"/>
      <c r="AIM394" s="227"/>
      <c r="AIN394" s="227"/>
      <c r="AIO394" s="227"/>
      <c r="AIP394" s="227"/>
      <c r="AIQ394" s="227"/>
      <c r="AIR394" s="227"/>
      <c r="AIS394" s="227"/>
      <c r="AIT394" s="227"/>
      <c r="AIU394" s="227"/>
      <c r="AIV394" s="227"/>
      <c r="AIW394" s="227"/>
      <c r="AIX394" s="227"/>
      <c r="AIY394" s="227"/>
      <c r="AIZ394" s="227"/>
      <c r="AJA394" s="227"/>
      <c r="AJB394" s="227"/>
      <c r="AJC394" s="227"/>
      <c r="AJD394" s="227"/>
      <c r="AJE394" s="227"/>
      <c r="AJF394" s="227"/>
      <c r="AJG394" s="227"/>
      <c r="AJH394" s="227"/>
      <c r="AJI394" s="227"/>
      <c r="AJJ394" s="227"/>
      <c r="AJK394" s="227"/>
      <c r="AJL394" s="227"/>
      <c r="AJM394" s="227"/>
      <c r="AJN394" s="227"/>
      <c r="AJO394" s="227"/>
      <c r="AJP394" s="227"/>
      <c r="AJQ394" s="227"/>
      <c r="AJR394" s="227"/>
      <c r="AJS394" s="227"/>
      <c r="AJT394" s="227"/>
      <c r="AJU394" s="227"/>
      <c r="AJV394" s="227"/>
      <c r="AJW394" s="227"/>
      <c r="AJX394" s="227"/>
      <c r="AJY394" s="227"/>
      <c r="AJZ394" s="227"/>
      <c r="AKA394" s="227"/>
      <c r="AKB394" s="227"/>
      <c r="AKC394" s="227"/>
      <c r="AKD394" s="227"/>
      <c r="AKE394" s="227"/>
      <c r="AKF394" s="227"/>
      <c r="AKG394" s="227"/>
      <c r="AKH394" s="227"/>
      <c r="AKI394" s="227"/>
      <c r="AKJ394" s="227"/>
      <c r="AKK394" s="227"/>
      <c r="AKL394" s="227"/>
      <c r="AKM394" s="227"/>
      <c r="AKN394" s="227"/>
      <c r="AKO394" s="227"/>
      <c r="AKP394" s="227"/>
      <c r="AKQ394" s="227"/>
      <c r="AKR394" s="227"/>
      <c r="AKS394" s="227"/>
      <c r="AKT394" s="227"/>
      <c r="AKU394" s="227"/>
      <c r="AKV394" s="227"/>
      <c r="AKW394" s="227"/>
      <c r="AKX394" s="227"/>
      <c r="AKY394" s="227"/>
      <c r="AKZ394" s="227"/>
      <c r="ALA394" s="227"/>
      <c r="ALB394" s="227"/>
      <c r="ALC394" s="227"/>
      <c r="ALD394" s="227"/>
      <c r="ALE394" s="227"/>
      <c r="ALF394" s="227"/>
      <c r="ALG394" s="227"/>
      <c r="ALH394" s="227"/>
      <c r="ALI394" s="227"/>
      <c r="ALJ394" s="227"/>
      <c r="ALK394" s="227"/>
      <c r="ALL394" s="227"/>
      <c r="ALM394" s="227"/>
      <c r="ALN394" s="227"/>
      <c r="ALO394" s="227"/>
      <c r="ALP394" s="227"/>
      <c r="ALQ394" s="227"/>
      <c r="ALR394" s="227"/>
      <c r="ALS394" s="227"/>
      <c r="ALT394" s="227"/>
      <c r="ALU394" s="227"/>
      <c r="ALV394" s="227"/>
      <c r="ALW394" s="227"/>
      <c r="ALX394" s="227"/>
      <c r="ALY394" s="227"/>
      <c r="ALZ394" s="227"/>
      <c r="AMA394" s="227"/>
      <c r="AMB394" s="227"/>
      <c r="AMC394" s="227"/>
      <c r="AMD394" s="227"/>
      <c r="AME394" s="227"/>
      <c r="AMF394" s="227"/>
      <c r="AMG394" s="227"/>
      <c r="AMH394" s="227"/>
      <c r="AMI394" s="227"/>
      <c r="AMJ394" s="227"/>
      <c r="AMK394" s="227"/>
      <c r="AML394" s="227"/>
      <c r="AMM394" s="227"/>
      <c r="AMN394" s="227"/>
      <c r="AMO394" s="227"/>
      <c r="AMP394" s="227"/>
      <c r="AMQ394" s="227"/>
      <c r="AMR394" s="227"/>
      <c r="AMS394" s="227"/>
      <c r="AMT394" s="227"/>
      <c r="AMU394" s="227"/>
      <c r="AMV394" s="227"/>
      <c r="AMW394" s="227"/>
      <c r="AMX394" s="227"/>
    </row>
    <row r="395" spans="1:1038" s="288" customFormat="1" ht="18" customHeight="1">
      <c r="A395" s="282"/>
      <c r="B395" s="283"/>
      <c r="C395" s="227"/>
      <c r="D395" s="284"/>
      <c r="E395" s="227">
        <v>60</v>
      </c>
      <c r="F395" s="227">
        <v>3</v>
      </c>
      <c r="G395" s="286" t="str">
        <f t="shared" si="125"/>
        <v>60-3</v>
      </c>
      <c r="H395" s="227">
        <v>85</v>
      </c>
      <c r="I395" s="227">
        <v>93.5</v>
      </c>
      <c r="J395" s="226"/>
      <c r="K395" s="545" t="b">
        <f>IF(I396=1,IF(((VLOOKUP($G395,[1]Depth_Lookup!#REF!,9,FALSE))-(H395/100))=0,"Good",IF(((VLOOKUP($G395,[1]Depth_Lookup!$A$3:$J$550,9,FALSE))-(H395/100))&gt;0,"Too Short","Too Long")))</f>
        <v>0</v>
      </c>
      <c r="L395" s="171">
        <f>(VLOOKUP($G395,Depth_Lookup!$A$3:$J$410,10,FALSE))+(H395/100)</f>
        <v>145.905</v>
      </c>
      <c r="M395" s="171">
        <f>(VLOOKUP($G395,Depth_Lookup!$A$3:$J$410,10,FALSE))+(I395/100)</f>
        <v>145.99</v>
      </c>
      <c r="N395" s="230"/>
      <c r="O395" s="227"/>
      <c r="P395" s="227"/>
      <c r="Q395" s="227"/>
      <c r="R395" s="286" t="s">
        <v>1805</v>
      </c>
      <c r="S395" s="227"/>
      <c r="T395" s="227"/>
      <c r="U395" s="227"/>
      <c r="V395" s="227"/>
      <c r="W395" s="227"/>
      <c r="X395" s="287"/>
      <c r="Y395" s="227"/>
      <c r="Z395" s="227"/>
      <c r="AA395" s="227"/>
      <c r="AB395" s="227"/>
      <c r="AC395" s="227"/>
      <c r="AD395" s="227"/>
      <c r="AE395" s="233"/>
      <c r="AF395" s="286"/>
      <c r="AG395" s="237"/>
      <c r="AH395" s="227"/>
      <c r="AI395" s="240"/>
      <c r="AJ395" s="227"/>
      <c r="AK395" s="227"/>
      <c r="AL395" s="227"/>
      <c r="AM395" s="227"/>
      <c r="AN395" s="227"/>
      <c r="AO395" s="240"/>
      <c r="AP395" s="227"/>
      <c r="AQ395" s="227"/>
      <c r="AR395" s="227"/>
      <c r="AS395" s="227"/>
      <c r="AT395" s="227"/>
      <c r="AU395" s="240"/>
      <c r="AV395" s="227"/>
      <c r="AW395" s="227"/>
      <c r="AX395" s="227"/>
      <c r="AY395" s="227"/>
      <c r="AZ395" s="227"/>
      <c r="BA395" s="240"/>
      <c r="BB395" s="227"/>
      <c r="BC395" s="227"/>
      <c r="BD395" s="227"/>
      <c r="BE395" s="227"/>
      <c r="BF395" s="227"/>
      <c r="BG395" s="240"/>
      <c r="BH395" s="227"/>
      <c r="BI395" s="227"/>
      <c r="BJ395" s="227"/>
      <c r="BK395" s="227"/>
      <c r="BL395" s="227"/>
      <c r="BM395" s="240"/>
      <c r="BN395" s="227"/>
      <c r="BO395" s="227"/>
      <c r="BP395" s="227"/>
      <c r="BQ395" s="227"/>
      <c r="BR395" s="227"/>
      <c r="BS395" s="227"/>
      <c r="BT395" s="227"/>
      <c r="BU395" s="227"/>
      <c r="BV395" s="227"/>
      <c r="BW395" s="227"/>
      <c r="BX395" s="227"/>
      <c r="BY395" s="240"/>
      <c r="BZ395" s="227"/>
      <c r="CA395" s="227"/>
      <c r="CB395" s="227"/>
      <c r="CC395" s="227"/>
      <c r="CD395" s="227"/>
      <c r="CE395" s="227"/>
      <c r="CF395" s="290"/>
      <c r="CG395" s="148"/>
      <c r="CH395" s="149"/>
      <c r="CI395" s="149"/>
      <c r="CJ395" s="149"/>
      <c r="CK395" s="151"/>
      <c r="CL395" s="152"/>
      <c r="CM395" s="152"/>
      <c r="CN395" s="152"/>
      <c r="CO395" s="152"/>
      <c r="CP395" s="152"/>
      <c r="CQ395" s="152"/>
      <c r="CR395" s="152"/>
      <c r="CS395" s="152"/>
      <c r="CT395" s="152"/>
      <c r="CU395" s="152"/>
      <c r="CV395" s="152"/>
      <c r="CW395" s="152"/>
      <c r="CX395" s="152"/>
      <c r="CY395" s="152"/>
      <c r="CZ395" s="152"/>
      <c r="DA395" s="152"/>
      <c r="DB395" s="152"/>
      <c r="DC395" s="229"/>
      <c r="DD395" s="152"/>
      <c r="DE395" s="152"/>
      <c r="DF395" s="152"/>
      <c r="DG395" s="152"/>
      <c r="DH395" s="152"/>
      <c r="DI395" s="152"/>
      <c r="DJ395" s="152"/>
      <c r="DK395" s="208"/>
      <c r="DL395" s="148"/>
      <c r="DM395" s="152"/>
      <c r="DN395" s="152"/>
      <c r="DO395" s="153"/>
      <c r="DQ395" s="148"/>
      <c r="DR395" s="153"/>
      <c r="DS395" s="148"/>
      <c r="DT395" s="261"/>
      <c r="DU395" s="229"/>
      <c r="DV395" s="229"/>
      <c r="DW395" s="291"/>
      <c r="DX395" s="154"/>
      <c r="DY395" s="154"/>
      <c r="DZ395" s="479"/>
      <c r="EA395" s="292"/>
      <c r="EB395" s="229"/>
      <c r="EC395" s="292"/>
      <c r="ED395" s="229" t="s">
        <v>2517</v>
      </c>
      <c r="EE395" s="293"/>
      <c r="EF395" s="294"/>
      <c r="EG395" s="293"/>
      <c r="EH395" s="295"/>
      <c r="EI395" s="296"/>
      <c r="EJ395" s="297"/>
      <c r="EK395" s="298"/>
      <c r="EL395" s="293"/>
      <c r="EM395" s="295"/>
      <c r="EN395" s="295" t="s">
        <v>2046</v>
      </c>
      <c r="EO395" s="321">
        <v>13.5</v>
      </c>
      <c r="EP395" s="321"/>
      <c r="EQ395" s="321" t="s">
        <v>2059</v>
      </c>
      <c r="ER395" s="321"/>
      <c r="ES395" s="321"/>
      <c r="ET395" s="321"/>
      <c r="EU395" s="321"/>
      <c r="EV395" s="322">
        <v>40</v>
      </c>
      <c r="EW395" s="322">
        <v>90</v>
      </c>
      <c r="EX395" s="322">
        <v>0</v>
      </c>
      <c r="EY395" s="322">
        <v>180</v>
      </c>
      <c r="EZ395" s="192">
        <f t="shared" si="107"/>
        <v>-90</v>
      </c>
      <c r="FA395" s="192">
        <f t="shared" si="108"/>
        <v>270</v>
      </c>
      <c r="FB395" s="192">
        <f t="shared" si="109"/>
        <v>50</v>
      </c>
      <c r="FC395" s="192">
        <f t="shared" si="110"/>
        <v>360</v>
      </c>
      <c r="FD395" s="192">
        <f t="shared" si="111"/>
        <v>40</v>
      </c>
      <c r="FE395" s="193">
        <f t="shared" si="112"/>
        <v>90</v>
      </c>
      <c r="FF395" s="194">
        <f t="shared" si="113"/>
        <v>40</v>
      </c>
      <c r="FG395" s="293"/>
      <c r="FH395" s="295"/>
      <c r="FI395" s="778">
        <f t="shared" si="115"/>
        <v>13.5</v>
      </c>
      <c r="FJ395" s="779">
        <f t="shared" si="116"/>
        <v>40</v>
      </c>
      <c r="FK395" s="779">
        <f t="shared" si="117"/>
        <v>50</v>
      </c>
      <c r="FL395" s="780">
        <f t="shared" si="118"/>
        <v>0.87266462599716477</v>
      </c>
      <c r="FM395" s="169">
        <f t="shared" si="119"/>
        <v>0.76604444311897801</v>
      </c>
      <c r="FN395" s="783">
        <f t="shared" si="120"/>
        <v>10.341599982106203</v>
      </c>
      <c r="FO395" s="227"/>
      <c r="FP395" s="227"/>
      <c r="FQ395" s="227"/>
      <c r="FR395" s="227"/>
      <c r="FS395" s="227"/>
      <c r="FT395" s="227"/>
      <c r="FU395" s="227"/>
      <c r="FV395" s="227"/>
      <c r="FW395" s="227"/>
      <c r="FX395" s="227"/>
      <c r="FY395" s="227"/>
      <c r="FZ395" s="227"/>
      <c r="GA395" s="227"/>
      <c r="GB395" s="227"/>
      <c r="GC395" s="227"/>
      <c r="GD395" s="227"/>
      <c r="GE395" s="227"/>
      <c r="GF395" s="227"/>
      <c r="GG395" s="227"/>
      <c r="GH395" s="227"/>
      <c r="GI395" s="227"/>
      <c r="GJ395" s="227"/>
      <c r="GK395" s="227"/>
      <c r="GL395" s="227"/>
      <c r="GM395" s="227"/>
      <c r="GN395" s="227"/>
      <c r="GO395" s="227"/>
      <c r="GP395" s="227"/>
      <c r="GQ395" s="227"/>
      <c r="GR395" s="227"/>
      <c r="GS395" s="227"/>
      <c r="GT395" s="227"/>
      <c r="GU395" s="227"/>
      <c r="GV395" s="227"/>
      <c r="GW395" s="227"/>
      <c r="GX395" s="227"/>
      <c r="GY395" s="227"/>
      <c r="GZ395" s="227"/>
      <c r="HA395" s="227"/>
      <c r="HB395" s="227"/>
      <c r="HC395" s="227"/>
      <c r="HD395" s="227"/>
      <c r="HE395" s="227"/>
      <c r="HF395" s="227"/>
      <c r="HG395" s="227"/>
      <c r="HH395" s="227"/>
      <c r="HI395" s="227"/>
      <c r="HJ395" s="227"/>
      <c r="HK395" s="227"/>
      <c r="HL395" s="227"/>
      <c r="HM395" s="227"/>
      <c r="HN395" s="227"/>
      <c r="HO395" s="227"/>
      <c r="HP395" s="227"/>
      <c r="HQ395" s="227"/>
      <c r="HR395" s="227"/>
      <c r="HS395" s="227"/>
      <c r="HT395" s="227"/>
      <c r="HU395" s="227"/>
      <c r="HV395" s="227"/>
      <c r="HW395" s="227"/>
      <c r="HX395" s="227"/>
      <c r="HY395" s="227"/>
      <c r="HZ395" s="227"/>
      <c r="IA395" s="227"/>
      <c r="IB395" s="227"/>
      <c r="IC395" s="227"/>
      <c r="ID395" s="227"/>
      <c r="IE395" s="227"/>
      <c r="IF395" s="227"/>
      <c r="IG395" s="227"/>
      <c r="IH395" s="227"/>
      <c r="II395" s="227"/>
      <c r="IJ395" s="227"/>
      <c r="IK395" s="227"/>
      <c r="IL395" s="227"/>
      <c r="IM395" s="227"/>
      <c r="IN395" s="227"/>
      <c r="IO395" s="227"/>
      <c r="IP395" s="227"/>
      <c r="IQ395" s="227"/>
      <c r="IR395" s="227"/>
      <c r="IS395" s="227"/>
      <c r="IT395" s="227"/>
      <c r="IU395" s="227"/>
      <c r="IV395" s="227"/>
      <c r="IW395" s="227"/>
      <c r="IX395" s="227"/>
      <c r="IY395" s="227"/>
      <c r="IZ395" s="227"/>
      <c r="JA395" s="227"/>
      <c r="JB395" s="227"/>
      <c r="JC395" s="227"/>
      <c r="JD395" s="227"/>
      <c r="JE395" s="227"/>
      <c r="JF395" s="227"/>
      <c r="JG395" s="227"/>
      <c r="JH395" s="227"/>
      <c r="JI395" s="227"/>
      <c r="JJ395" s="227"/>
      <c r="JK395" s="227"/>
      <c r="JL395" s="227"/>
      <c r="JM395" s="227"/>
      <c r="JN395" s="227"/>
      <c r="JO395" s="227"/>
      <c r="JP395" s="227"/>
      <c r="JQ395" s="227"/>
      <c r="JR395" s="227"/>
      <c r="JS395" s="227"/>
      <c r="JT395" s="227"/>
      <c r="JU395" s="227"/>
      <c r="JV395" s="227"/>
      <c r="JW395" s="227"/>
      <c r="JX395" s="227"/>
      <c r="JY395" s="227"/>
      <c r="JZ395" s="227"/>
      <c r="KA395" s="227"/>
      <c r="KB395" s="227"/>
      <c r="KC395" s="227"/>
      <c r="KD395" s="227"/>
      <c r="KE395" s="227"/>
      <c r="KF395" s="227"/>
      <c r="KG395" s="227"/>
      <c r="KH395" s="227"/>
      <c r="KI395" s="227"/>
      <c r="KJ395" s="227"/>
      <c r="KK395" s="227"/>
      <c r="KL395" s="227"/>
      <c r="KM395" s="227"/>
      <c r="KN395" s="227"/>
      <c r="KO395" s="227"/>
      <c r="KP395" s="227"/>
      <c r="KQ395" s="227"/>
      <c r="KR395" s="227"/>
      <c r="KS395" s="227"/>
      <c r="KT395" s="227"/>
      <c r="KU395" s="227"/>
      <c r="KV395" s="227"/>
      <c r="KW395" s="227"/>
      <c r="KX395" s="227"/>
      <c r="KY395" s="227"/>
      <c r="KZ395" s="227"/>
      <c r="LA395" s="227"/>
      <c r="LB395" s="227"/>
      <c r="LC395" s="227"/>
      <c r="LD395" s="227"/>
      <c r="LE395" s="227"/>
      <c r="LF395" s="227"/>
      <c r="LG395" s="227"/>
      <c r="LH395" s="227"/>
      <c r="LI395" s="227"/>
      <c r="LJ395" s="227"/>
      <c r="LK395" s="227"/>
      <c r="LL395" s="227"/>
      <c r="LM395" s="227"/>
      <c r="LN395" s="227"/>
      <c r="LO395" s="227"/>
      <c r="LP395" s="227"/>
      <c r="LQ395" s="227"/>
      <c r="LR395" s="227"/>
      <c r="LS395" s="227"/>
      <c r="LT395" s="227"/>
      <c r="LU395" s="227"/>
      <c r="LV395" s="227"/>
      <c r="LW395" s="227"/>
      <c r="LX395" s="227"/>
      <c r="LY395" s="227"/>
      <c r="LZ395" s="227"/>
      <c r="MA395" s="227"/>
      <c r="MB395" s="227"/>
      <c r="MC395" s="227"/>
      <c r="MD395" s="227"/>
      <c r="ME395" s="227"/>
      <c r="MF395" s="227"/>
      <c r="MG395" s="227"/>
      <c r="MH395" s="227"/>
      <c r="MI395" s="227"/>
      <c r="MJ395" s="227"/>
      <c r="MK395" s="227"/>
      <c r="ML395" s="227"/>
      <c r="MM395" s="227"/>
      <c r="MN395" s="227"/>
      <c r="MO395" s="227"/>
      <c r="MP395" s="227"/>
      <c r="MQ395" s="227"/>
      <c r="MR395" s="227"/>
      <c r="MS395" s="227"/>
      <c r="MT395" s="227"/>
      <c r="MU395" s="227"/>
      <c r="MV395" s="227"/>
      <c r="MW395" s="227"/>
      <c r="MX395" s="227"/>
      <c r="MY395" s="227"/>
      <c r="MZ395" s="227"/>
      <c r="NA395" s="227"/>
      <c r="NB395" s="227"/>
      <c r="NC395" s="227"/>
      <c r="ND395" s="227"/>
      <c r="NE395" s="227"/>
      <c r="NF395" s="227"/>
      <c r="NG395" s="227"/>
      <c r="NH395" s="227"/>
      <c r="NI395" s="227"/>
      <c r="NJ395" s="227"/>
      <c r="NK395" s="227"/>
      <c r="NL395" s="227"/>
      <c r="NM395" s="227"/>
      <c r="NN395" s="227"/>
      <c r="NO395" s="227"/>
      <c r="NP395" s="227"/>
      <c r="NQ395" s="227"/>
      <c r="NR395" s="227"/>
      <c r="NS395" s="227"/>
      <c r="NT395" s="227"/>
      <c r="NU395" s="227"/>
      <c r="NV395" s="227"/>
      <c r="NW395" s="227"/>
      <c r="NX395" s="227"/>
      <c r="NY395" s="227"/>
      <c r="NZ395" s="227"/>
      <c r="OA395" s="227"/>
      <c r="OB395" s="227"/>
      <c r="OC395" s="227"/>
      <c r="OD395" s="227"/>
      <c r="OE395" s="227"/>
      <c r="OF395" s="227"/>
      <c r="OG395" s="227"/>
      <c r="OH395" s="227"/>
      <c r="OI395" s="227"/>
      <c r="OJ395" s="227"/>
      <c r="OK395" s="227"/>
      <c r="OL395" s="227"/>
      <c r="OM395" s="227"/>
      <c r="ON395" s="227"/>
      <c r="OO395" s="227"/>
      <c r="OP395" s="227"/>
      <c r="OQ395" s="227"/>
      <c r="OR395" s="227"/>
      <c r="OS395" s="227"/>
      <c r="OT395" s="227"/>
      <c r="OU395" s="227"/>
      <c r="OV395" s="227"/>
      <c r="OW395" s="227"/>
      <c r="OX395" s="227"/>
      <c r="OY395" s="227"/>
      <c r="OZ395" s="227"/>
      <c r="PA395" s="227"/>
      <c r="PB395" s="227"/>
      <c r="PC395" s="227"/>
      <c r="PD395" s="227"/>
      <c r="PE395" s="227"/>
      <c r="PF395" s="227"/>
      <c r="PG395" s="227"/>
      <c r="PH395" s="227"/>
      <c r="PI395" s="227"/>
      <c r="PJ395" s="227"/>
      <c r="PK395" s="227"/>
      <c r="PL395" s="227"/>
      <c r="PM395" s="227"/>
      <c r="PN395" s="227"/>
      <c r="PO395" s="227"/>
      <c r="PP395" s="227"/>
      <c r="PQ395" s="227"/>
      <c r="PR395" s="227"/>
      <c r="PS395" s="227"/>
      <c r="PT395" s="227"/>
      <c r="PU395" s="227"/>
      <c r="PV395" s="227"/>
      <c r="PW395" s="227"/>
      <c r="PX395" s="227"/>
      <c r="PY395" s="227"/>
      <c r="PZ395" s="227"/>
      <c r="QA395" s="227"/>
      <c r="QB395" s="227"/>
      <c r="QC395" s="227"/>
      <c r="QD395" s="227"/>
      <c r="QE395" s="227"/>
      <c r="QF395" s="227"/>
      <c r="QG395" s="227"/>
      <c r="QH395" s="227"/>
      <c r="QI395" s="227"/>
      <c r="QJ395" s="227"/>
      <c r="QK395" s="227"/>
      <c r="QL395" s="227"/>
      <c r="QM395" s="227"/>
      <c r="QN395" s="227"/>
      <c r="QO395" s="227"/>
      <c r="QP395" s="227"/>
      <c r="QQ395" s="227"/>
      <c r="QR395" s="227"/>
      <c r="QS395" s="227"/>
      <c r="QT395" s="227"/>
      <c r="QU395" s="227"/>
      <c r="QV395" s="227"/>
      <c r="QW395" s="227"/>
      <c r="QX395" s="227"/>
      <c r="QY395" s="227"/>
      <c r="QZ395" s="227"/>
      <c r="RA395" s="227"/>
      <c r="RB395" s="227"/>
      <c r="RC395" s="227"/>
      <c r="RD395" s="227"/>
      <c r="RE395" s="227"/>
      <c r="RF395" s="227"/>
      <c r="RG395" s="227"/>
      <c r="RH395" s="227"/>
      <c r="RI395" s="227"/>
      <c r="RJ395" s="227"/>
      <c r="RK395" s="227"/>
      <c r="RL395" s="227"/>
      <c r="RM395" s="227"/>
      <c r="RN395" s="227"/>
      <c r="RO395" s="227"/>
      <c r="RP395" s="227"/>
      <c r="RQ395" s="227"/>
      <c r="RR395" s="227"/>
      <c r="RS395" s="227"/>
      <c r="RT395" s="227"/>
      <c r="RU395" s="227"/>
      <c r="RV395" s="227"/>
      <c r="RW395" s="227"/>
      <c r="RX395" s="227"/>
      <c r="RY395" s="227"/>
      <c r="RZ395" s="227"/>
      <c r="SA395" s="227"/>
      <c r="SB395" s="227"/>
      <c r="SC395" s="227"/>
      <c r="SD395" s="227"/>
      <c r="SE395" s="227"/>
      <c r="SF395" s="227"/>
      <c r="SG395" s="227"/>
      <c r="SH395" s="227"/>
      <c r="SI395" s="227"/>
      <c r="SJ395" s="227"/>
      <c r="SK395" s="227"/>
      <c r="SL395" s="227"/>
      <c r="SM395" s="227"/>
      <c r="SN395" s="227"/>
      <c r="SO395" s="227"/>
      <c r="SP395" s="227"/>
      <c r="SQ395" s="227"/>
      <c r="SR395" s="227"/>
      <c r="SS395" s="227"/>
      <c r="ST395" s="227"/>
      <c r="SU395" s="227"/>
      <c r="SV395" s="227"/>
      <c r="SW395" s="227"/>
      <c r="SX395" s="227"/>
      <c r="SY395" s="227"/>
      <c r="SZ395" s="227"/>
      <c r="TA395" s="227"/>
      <c r="TB395" s="227"/>
      <c r="TC395" s="227"/>
      <c r="TD395" s="227"/>
      <c r="TE395" s="227"/>
      <c r="TF395" s="227"/>
      <c r="TG395" s="227"/>
      <c r="TH395" s="227"/>
      <c r="TI395" s="227"/>
      <c r="TJ395" s="227"/>
      <c r="TK395" s="227"/>
      <c r="TL395" s="227"/>
      <c r="TM395" s="227"/>
      <c r="TN395" s="227"/>
      <c r="TO395" s="227"/>
      <c r="TP395" s="227"/>
      <c r="TQ395" s="227"/>
      <c r="TR395" s="227"/>
      <c r="TS395" s="227"/>
      <c r="TT395" s="227"/>
      <c r="TU395" s="227"/>
      <c r="TV395" s="227"/>
      <c r="TW395" s="227"/>
      <c r="TX395" s="227"/>
      <c r="TY395" s="227"/>
      <c r="TZ395" s="227"/>
      <c r="UA395" s="227"/>
      <c r="UB395" s="227"/>
      <c r="UC395" s="227"/>
      <c r="UD395" s="227"/>
      <c r="UE395" s="227"/>
      <c r="UF395" s="227"/>
      <c r="UG395" s="227"/>
      <c r="UH395" s="227"/>
      <c r="UI395" s="227"/>
      <c r="UJ395" s="227"/>
      <c r="UK395" s="227"/>
      <c r="UL395" s="227"/>
      <c r="UM395" s="227"/>
      <c r="UN395" s="227"/>
      <c r="UO395" s="227"/>
      <c r="UP395" s="227"/>
      <c r="UQ395" s="227"/>
      <c r="UR395" s="227"/>
      <c r="US395" s="227"/>
      <c r="UT395" s="227"/>
      <c r="UU395" s="227"/>
      <c r="UV395" s="227"/>
      <c r="UW395" s="227"/>
      <c r="UX395" s="227"/>
      <c r="UY395" s="227"/>
      <c r="UZ395" s="227"/>
      <c r="VA395" s="227"/>
      <c r="VB395" s="227"/>
      <c r="VC395" s="227"/>
      <c r="VD395" s="227"/>
      <c r="VE395" s="227"/>
      <c r="VF395" s="227"/>
      <c r="VG395" s="227"/>
      <c r="VH395" s="227"/>
      <c r="VI395" s="227"/>
      <c r="VJ395" s="227"/>
      <c r="VK395" s="227"/>
      <c r="VL395" s="227"/>
      <c r="VM395" s="227"/>
      <c r="VN395" s="227"/>
      <c r="VO395" s="227"/>
      <c r="VP395" s="227"/>
      <c r="VQ395" s="227"/>
      <c r="VR395" s="227"/>
      <c r="VS395" s="227"/>
      <c r="VT395" s="227"/>
      <c r="VU395" s="227"/>
      <c r="VV395" s="227"/>
      <c r="VW395" s="227"/>
      <c r="VX395" s="227"/>
      <c r="VY395" s="227"/>
      <c r="VZ395" s="227"/>
      <c r="WA395" s="227"/>
      <c r="WB395" s="227"/>
      <c r="WC395" s="227"/>
      <c r="WD395" s="227"/>
      <c r="WE395" s="227"/>
      <c r="WF395" s="227"/>
      <c r="WG395" s="227"/>
      <c r="WH395" s="227"/>
      <c r="WI395" s="227"/>
      <c r="WJ395" s="227"/>
      <c r="WK395" s="227"/>
      <c r="WL395" s="227"/>
      <c r="WM395" s="227"/>
      <c r="WN395" s="227"/>
      <c r="WO395" s="227"/>
      <c r="WP395" s="227"/>
      <c r="WQ395" s="227"/>
      <c r="WR395" s="227"/>
      <c r="WS395" s="227"/>
      <c r="WT395" s="227"/>
      <c r="WU395" s="227"/>
      <c r="WV395" s="227"/>
      <c r="WW395" s="227"/>
      <c r="WX395" s="227"/>
      <c r="WY395" s="227"/>
      <c r="WZ395" s="227"/>
      <c r="XA395" s="227"/>
      <c r="XB395" s="227"/>
      <c r="XC395" s="227"/>
      <c r="XD395" s="227"/>
      <c r="XE395" s="227"/>
      <c r="XF395" s="227"/>
      <c r="XG395" s="227"/>
      <c r="XH395" s="227"/>
      <c r="XI395" s="227"/>
      <c r="XJ395" s="227"/>
      <c r="XK395" s="227"/>
      <c r="XL395" s="227"/>
      <c r="XM395" s="227"/>
      <c r="XN395" s="227"/>
      <c r="XO395" s="227"/>
      <c r="XP395" s="227"/>
      <c r="XQ395" s="227"/>
      <c r="XR395" s="227"/>
      <c r="XS395" s="227"/>
      <c r="XT395" s="227"/>
      <c r="XU395" s="227"/>
      <c r="XV395" s="227"/>
      <c r="XW395" s="227"/>
      <c r="XX395" s="227"/>
      <c r="XY395" s="227"/>
      <c r="XZ395" s="227"/>
      <c r="YA395" s="227"/>
      <c r="YB395" s="227"/>
      <c r="YC395" s="227"/>
      <c r="YD395" s="227"/>
      <c r="YE395" s="227"/>
      <c r="YF395" s="227"/>
      <c r="YG395" s="227"/>
      <c r="YH395" s="227"/>
      <c r="YI395" s="227"/>
      <c r="YJ395" s="227"/>
      <c r="YK395" s="227"/>
      <c r="YL395" s="227"/>
      <c r="YM395" s="227"/>
      <c r="YN395" s="227"/>
      <c r="YO395" s="227"/>
      <c r="YP395" s="227"/>
      <c r="YQ395" s="227"/>
      <c r="YR395" s="227"/>
      <c r="YS395" s="227"/>
      <c r="YT395" s="227"/>
      <c r="YU395" s="227"/>
      <c r="YV395" s="227"/>
      <c r="YW395" s="227"/>
      <c r="YX395" s="227"/>
      <c r="YY395" s="227"/>
      <c r="YZ395" s="227"/>
      <c r="ZA395" s="227"/>
      <c r="ZB395" s="227"/>
      <c r="ZC395" s="227"/>
      <c r="ZD395" s="227"/>
      <c r="ZE395" s="227"/>
      <c r="ZF395" s="227"/>
      <c r="ZG395" s="227"/>
      <c r="ZH395" s="227"/>
      <c r="ZI395" s="227"/>
      <c r="ZJ395" s="227"/>
      <c r="ZK395" s="227"/>
      <c r="ZL395" s="227"/>
      <c r="ZM395" s="227"/>
      <c r="ZN395" s="227"/>
      <c r="ZO395" s="227"/>
      <c r="ZP395" s="227"/>
      <c r="ZQ395" s="227"/>
      <c r="ZR395" s="227"/>
      <c r="ZS395" s="227"/>
      <c r="ZT395" s="227"/>
      <c r="ZU395" s="227"/>
      <c r="ZV395" s="227"/>
      <c r="ZW395" s="227"/>
      <c r="ZX395" s="227"/>
      <c r="ZY395" s="227"/>
      <c r="ZZ395" s="227"/>
      <c r="AAA395" s="227"/>
      <c r="AAB395" s="227"/>
      <c r="AAC395" s="227"/>
      <c r="AAD395" s="227"/>
      <c r="AAE395" s="227"/>
      <c r="AAF395" s="227"/>
      <c r="AAG395" s="227"/>
      <c r="AAH395" s="227"/>
      <c r="AAI395" s="227"/>
      <c r="AAJ395" s="227"/>
      <c r="AAK395" s="227"/>
      <c r="AAL395" s="227"/>
      <c r="AAM395" s="227"/>
      <c r="AAN395" s="227"/>
      <c r="AAO395" s="227"/>
      <c r="AAP395" s="227"/>
      <c r="AAQ395" s="227"/>
      <c r="AAR395" s="227"/>
      <c r="AAS395" s="227"/>
      <c r="AAT395" s="227"/>
      <c r="AAU395" s="227"/>
      <c r="AAV395" s="227"/>
      <c r="AAW395" s="227"/>
      <c r="AAX395" s="227"/>
      <c r="AAY395" s="227"/>
      <c r="AAZ395" s="227"/>
      <c r="ABA395" s="227"/>
      <c r="ABB395" s="227"/>
      <c r="ABC395" s="227"/>
      <c r="ABD395" s="227"/>
      <c r="ABE395" s="227"/>
      <c r="ABF395" s="227"/>
      <c r="ABG395" s="227"/>
      <c r="ABH395" s="227"/>
      <c r="ABI395" s="227"/>
      <c r="ABJ395" s="227"/>
      <c r="ABK395" s="227"/>
      <c r="ABL395" s="227"/>
      <c r="ABM395" s="227"/>
      <c r="ABN395" s="227"/>
      <c r="ABO395" s="227"/>
      <c r="ABP395" s="227"/>
      <c r="ABQ395" s="227"/>
      <c r="ABR395" s="227"/>
      <c r="ABS395" s="227"/>
      <c r="ABT395" s="227"/>
      <c r="ABU395" s="227"/>
      <c r="ABV395" s="227"/>
      <c r="ABW395" s="227"/>
      <c r="ABX395" s="227"/>
      <c r="ABY395" s="227"/>
      <c r="ABZ395" s="227"/>
      <c r="ACA395" s="227"/>
      <c r="ACB395" s="227"/>
      <c r="ACC395" s="227"/>
      <c r="ACD395" s="227"/>
      <c r="ACE395" s="227"/>
      <c r="ACF395" s="227"/>
      <c r="ACG395" s="227"/>
      <c r="ACH395" s="227"/>
      <c r="ACI395" s="227"/>
      <c r="ACJ395" s="227"/>
      <c r="ACK395" s="227"/>
      <c r="ACL395" s="227"/>
      <c r="ACM395" s="227"/>
      <c r="ACN395" s="227"/>
      <c r="ACO395" s="227"/>
      <c r="ACP395" s="227"/>
      <c r="ACQ395" s="227"/>
      <c r="ACR395" s="227"/>
      <c r="ACS395" s="227"/>
      <c r="ACT395" s="227"/>
      <c r="ACU395" s="227"/>
      <c r="ACV395" s="227"/>
      <c r="ACW395" s="227"/>
      <c r="ACX395" s="227"/>
      <c r="ACY395" s="227"/>
      <c r="ACZ395" s="227"/>
      <c r="ADA395" s="227"/>
      <c r="ADB395" s="227"/>
      <c r="ADC395" s="227"/>
      <c r="ADD395" s="227"/>
      <c r="ADE395" s="227"/>
      <c r="ADF395" s="227"/>
      <c r="ADG395" s="227"/>
      <c r="ADH395" s="227"/>
      <c r="ADI395" s="227"/>
      <c r="ADJ395" s="227"/>
      <c r="ADK395" s="227"/>
      <c r="ADL395" s="227"/>
      <c r="ADM395" s="227"/>
      <c r="ADN395" s="227"/>
      <c r="ADO395" s="227"/>
      <c r="ADP395" s="227"/>
      <c r="ADQ395" s="227"/>
      <c r="ADR395" s="227"/>
      <c r="ADS395" s="227"/>
      <c r="ADT395" s="227"/>
      <c r="ADU395" s="227"/>
      <c r="ADV395" s="227"/>
      <c r="ADW395" s="227"/>
      <c r="ADX395" s="227"/>
      <c r="ADY395" s="227"/>
      <c r="ADZ395" s="227"/>
      <c r="AEA395" s="227"/>
      <c r="AEB395" s="227"/>
      <c r="AEC395" s="227"/>
      <c r="AED395" s="227"/>
      <c r="AEE395" s="227"/>
      <c r="AEF395" s="227"/>
      <c r="AEG395" s="227"/>
      <c r="AEH395" s="227"/>
      <c r="AEI395" s="227"/>
      <c r="AEJ395" s="227"/>
      <c r="AEK395" s="227"/>
      <c r="AEL395" s="227"/>
      <c r="AEM395" s="227"/>
      <c r="AEN395" s="227"/>
      <c r="AEO395" s="227"/>
      <c r="AEP395" s="227"/>
      <c r="AEQ395" s="227"/>
      <c r="AER395" s="227"/>
      <c r="AES395" s="227"/>
      <c r="AET395" s="227"/>
      <c r="AEU395" s="227"/>
      <c r="AEV395" s="227"/>
      <c r="AEW395" s="227"/>
      <c r="AEX395" s="227"/>
      <c r="AEY395" s="227"/>
      <c r="AEZ395" s="227"/>
      <c r="AFA395" s="227"/>
      <c r="AFB395" s="227"/>
      <c r="AFC395" s="227"/>
      <c r="AFD395" s="227"/>
      <c r="AFE395" s="227"/>
      <c r="AFF395" s="227"/>
      <c r="AFG395" s="227"/>
      <c r="AFH395" s="227"/>
      <c r="AFI395" s="227"/>
      <c r="AFJ395" s="227"/>
      <c r="AFK395" s="227"/>
      <c r="AFL395" s="227"/>
      <c r="AFM395" s="227"/>
      <c r="AFN395" s="227"/>
      <c r="AFO395" s="227"/>
      <c r="AFP395" s="227"/>
      <c r="AFQ395" s="227"/>
      <c r="AFR395" s="227"/>
      <c r="AFS395" s="227"/>
      <c r="AFT395" s="227"/>
      <c r="AFU395" s="227"/>
      <c r="AFV395" s="227"/>
      <c r="AFW395" s="227"/>
      <c r="AFX395" s="227"/>
      <c r="AFY395" s="227"/>
      <c r="AFZ395" s="227"/>
      <c r="AGA395" s="227"/>
      <c r="AGB395" s="227"/>
      <c r="AGC395" s="227"/>
      <c r="AGD395" s="227"/>
      <c r="AGE395" s="227"/>
      <c r="AGF395" s="227"/>
      <c r="AGG395" s="227"/>
      <c r="AGH395" s="227"/>
      <c r="AGI395" s="227"/>
      <c r="AGJ395" s="227"/>
      <c r="AGK395" s="227"/>
      <c r="AGL395" s="227"/>
      <c r="AGM395" s="227"/>
      <c r="AGN395" s="227"/>
      <c r="AGO395" s="227"/>
      <c r="AGP395" s="227"/>
      <c r="AGQ395" s="227"/>
      <c r="AGR395" s="227"/>
      <c r="AGS395" s="227"/>
      <c r="AGT395" s="227"/>
      <c r="AGU395" s="227"/>
      <c r="AGV395" s="227"/>
      <c r="AGW395" s="227"/>
      <c r="AGX395" s="227"/>
      <c r="AGY395" s="227"/>
      <c r="AGZ395" s="227"/>
      <c r="AHA395" s="227"/>
      <c r="AHB395" s="227"/>
      <c r="AHC395" s="227"/>
      <c r="AHD395" s="227"/>
      <c r="AHE395" s="227"/>
      <c r="AHF395" s="227"/>
      <c r="AHG395" s="227"/>
      <c r="AHH395" s="227"/>
      <c r="AHI395" s="227"/>
      <c r="AHJ395" s="227"/>
      <c r="AHK395" s="227"/>
      <c r="AHL395" s="227"/>
      <c r="AHM395" s="227"/>
      <c r="AHN395" s="227"/>
      <c r="AHO395" s="227"/>
      <c r="AHP395" s="227"/>
      <c r="AHQ395" s="227"/>
      <c r="AHR395" s="227"/>
      <c r="AHS395" s="227"/>
      <c r="AHT395" s="227"/>
      <c r="AHU395" s="227"/>
      <c r="AHV395" s="227"/>
      <c r="AHW395" s="227"/>
      <c r="AHX395" s="227"/>
      <c r="AHY395" s="227"/>
      <c r="AHZ395" s="227"/>
      <c r="AIA395" s="227"/>
      <c r="AIB395" s="227"/>
      <c r="AIC395" s="227"/>
      <c r="AID395" s="227"/>
      <c r="AIE395" s="227"/>
      <c r="AIF395" s="227"/>
      <c r="AIG395" s="227"/>
      <c r="AIH395" s="227"/>
      <c r="AII395" s="227"/>
      <c r="AIJ395" s="227"/>
      <c r="AIK395" s="227"/>
      <c r="AIL395" s="227"/>
      <c r="AIM395" s="227"/>
      <c r="AIN395" s="227"/>
      <c r="AIO395" s="227"/>
      <c r="AIP395" s="227"/>
      <c r="AIQ395" s="227"/>
      <c r="AIR395" s="227"/>
      <c r="AIS395" s="227"/>
      <c r="AIT395" s="227"/>
      <c r="AIU395" s="227"/>
      <c r="AIV395" s="227"/>
      <c r="AIW395" s="227"/>
      <c r="AIX395" s="227"/>
      <c r="AIY395" s="227"/>
      <c r="AIZ395" s="227"/>
      <c r="AJA395" s="227"/>
      <c r="AJB395" s="227"/>
      <c r="AJC395" s="227"/>
      <c r="AJD395" s="227"/>
      <c r="AJE395" s="227"/>
      <c r="AJF395" s="227"/>
      <c r="AJG395" s="227"/>
      <c r="AJH395" s="227"/>
      <c r="AJI395" s="227"/>
      <c r="AJJ395" s="227"/>
      <c r="AJK395" s="227"/>
      <c r="AJL395" s="227"/>
      <c r="AJM395" s="227"/>
      <c r="AJN395" s="227"/>
      <c r="AJO395" s="227"/>
      <c r="AJP395" s="227"/>
      <c r="AJQ395" s="227"/>
      <c r="AJR395" s="227"/>
      <c r="AJS395" s="227"/>
      <c r="AJT395" s="227"/>
      <c r="AJU395" s="227"/>
      <c r="AJV395" s="227"/>
      <c r="AJW395" s="227"/>
      <c r="AJX395" s="227"/>
      <c r="AJY395" s="227"/>
      <c r="AJZ395" s="227"/>
      <c r="AKA395" s="227"/>
      <c r="AKB395" s="227"/>
      <c r="AKC395" s="227"/>
      <c r="AKD395" s="227"/>
      <c r="AKE395" s="227"/>
      <c r="AKF395" s="227"/>
      <c r="AKG395" s="227"/>
      <c r="AKH395" s="227"/>
      <c r="AKI395" s="227"/>
      <c r="AKJ395" s="227"/>
      <c r="AKK395" s="227"/>
      <c r="AKL395" s="227"/>
      <c r="AKM395" s="227"/>
      <c r="AKN395" s="227"/>
      <c r="AKO395" s="227"/>
      <c r="AKP395" s="227"/>
      <c r="AKQ395" s="227"/>
      <c r="AKR395" s="227"/>
      <c r="AKS395" s="227"/>
      <c r="AKT395" s="227"/>
      <c r="AKU395" s="227"/>
      <c r="AKV395" s="227"/>
      <c r="AKW395" s="227"/>
      <c r="AKX395" s="227"/>
      <c r="AKY395" s="227"/>
      <c r="AKZ395" s="227"/>
      <c r="ALA395" s="227"/>
      <c r="ALB395" s="227"/>
      <c r="ALC395" s="227"/>
      <c r="ALD395" s="227"/>
      <c r="ALE395" s="227"/>
      <c r="ALF395" s="227"/>
      <c r="ALG395" s="227"/>
      <c r="ALH395" s="227"/>
      <c r="ALI395" s="227"/>
      <c r="ALJ395" s="227"/>
      <c r="ALK395" s="227"/>
      <c r="ALL395" s="227"/>
      <c r="ALM395" s="227"/>
      <c r="ALN395" s="227"/>
      <c r="ALO395" s="227"/>
      <c r="ALP395" s="227"/>
      <c r="ALQ395" s="227"/>
      <c r="ALR395" s="227"/>
      <c r="ALS395" s="227"/>
      <c r="ALT395" s="227"/>
      <c r="ALU395" s="227"/>
      <c r="ALV395" s="227"/>
      <c r="ALW395" s="227"/>
      <c r="ALX395" s="227"/>
      <c r="ALY395" s="227"/>
      <c r="ALZ395" s="227"/>
      <c r="AMA395" s="227"/>
      <c r="AMB395" s="227"/>
      <c r="AMC395" s="227"/>
      <c r="AMD395" s="227"/>
      <c r="AME395" s="227"/>
      <c r="AMF395" s="227"/>
      <c r="AMG395" s="227"/>
      <c r="AMH395" s="227"/>
      <c r="AMI395" s="227"/>
      <c r="AMJ395" s="227"/>
      <c r="AMK395" s="227"/>
      <c r="AML395" s="227"/>
      <c r="AMM395" s="227"/>
      <c r="AMN395" s="227"/>
      <c r="AMO395" s="227"/>
      <c r="AMP395" s="227"/>
      <c r="AMQ395" s="227"/>
      <c r="AMR395" s="227"/>
      <c r="AMS395" s="227"/>
      <c r="AMT395" s="227"/>
      <c r="AMU395" s="227"/>
      <c r="AMV395" s="227"/>
      <c r="AMW395" s="227"/>
      <c r="AMX395" s="227"/>
    </row>
    <row r="396" spans="1:1038" s="308" customFormat="1" ht="18" customHeight="1">
      <c r="A396" s="301" t="s">
        <v>1819</v>
      </c>
      <c r="B396" s="302" t="s">
        <v>1647</v>
      </c>
      <c r="C396" s="228"/>
      <c r="D396" s="303" t="s">
        <v>1279</v>
      </c>
      <c r="E396" s="228">
        <v>60</v>
      </c>
      <c r="F396" s="228">
        <v>4</v>
      </c>
      <c r="G396" s="304" t="str">
        <f t="shared" si="114"/>
        <v>60-4</v>
      </c>
      <c r="H396" s="228">
        <v>0</v>
      </c>
      <c r="I396" s="228">
        <v>93</v>
      </c>
      <c r="J396" s="226"/>
      <c r="K396" s="545" t="b">
        <f>IF(I397=1,IF(((VLOOKUP($G396,[1]Depth_Lookup!#REF!,9,FALSE))-(H396/100))=0,"Good",IF(((VLOOKUP($G396,[1]Depth_Lookup!$A$3:$J$550,9,FALSE))-(H396/100))&gt;0,"Too Short","Too Long")))</f>
        <v>0</v>
      </c>
      <c r="L396" s="171">
        <f>(VLOOKUP($G396,Depth_Lookup!$A$3:$J$410,10,FALSE))+(H396/100)</f>
        <v>145.99</v>
      </c>
      <c r="M396" s="171">
        <f>(VLOOKUP($G396,Depth_Lookup!$A$3:$J$410,10,FALSE))+(I396/100)</f>
        <v>146.92000000000002</v>
      </c>
      <c r="N396" s="231" t="s">
        <v>1881</v>
      </c>
      <c r="O396" s="228">
        <v>3</v>
      </c>
      <c r="P396" s="228" t="s">
        <v>853</v>
      </c>
      <c r="Q396" s="228" t="s">
        <v>125</v>
      </c>
      <c r="R396" s="304" t="str">
        <f t="shared" si="101"/>
        <v>SerpentinizedHarzburgite</v>
      </c>
      <c r="S396" s="228" t="s">
        <v>94</v>
      </c>
      <c r="T396" s="228" t="s">
        <v>115</v>
      </c>
      <c r="U396" s="228"/>
      <c r="V396" s="228"/>
      <c r="W396" s="228" t="s">
        <v>102</v>
      </c>
      <c r="X396" s="305">
        <f>VLOOKUP(W396,[2]definitions_list_lookup!$A$13:$B$19,2,0)</f>
        <v>5</v>
      </c>
      <c r="Y396" s="228" t="s">
        <v>90</v>
      </c>
      <c r="Z396" s="228" t="s">
        <v>91</v>
      </c>
      <c r="AA396" s="228" t="s">
        <v>1685</v>
      </c>
      <c r="AB396" s="228"/>
      <c r="AC396" s="228"/>
      <c r="AD396" s="228"/>
      <c r="AE396" s="234"/>
      <c r="AF396" s="304" t="e">
        <f>VLOOKUP(AE396,[2]definitions_list_mag!$V$12:$W$15,2,0)</f>
        <v>#N/A</v>
      </c>
      <c r="AG396" s="241"/>
      <c r="AH396" s="228" t="s">
        <v>1885</v>
      </c>
      <c r="AI396" s="244">
        <v>69</v>
      </c>
      <c r="AJ396" s="228"/>
      <c r="AK396" s="228"/>
      <c r="AL396" s="228"/>
      <c r="AM396" s="228"/>
      <c r="AN396" s="228"/>
      <c r="AO396" s="244"/>
      <c r="AP396" s="228"/>
      <c r="AQ396" s="228"/>
      <c r="AR396" s="228"/>
      <c r="AS396" s="228"/>
      <c r="AT396" s="228"/>
      <c r="AU396" s="244"/>
      <c r="AV396" s="228"/>
      <c r="AW396" s="228"/>
      <c r="AX396" s="228"/>
      <c r="AY396" s="228"/>
      <c r="AZ396" s="228"/>
      <c r="BA396" s="244">
        <v>30</v>
      </c>
      <c r="BB396" s="228">
        <v>9</v>
      </c>
      <c r="BC396" s="228">
        <v>6</v>
      </c>
      <c r="BD396" s="228" t="s">
        <v>118</v>
      </c>
      <c r="BE396" s="228" t="s">
        <v>1331</v>
      </c>
      <c r="BF396" s="228"/>
      <c r="BG396" s="244"/>
      <c r="BH396" s="228"/>
      <c r="BI396" s="228"/>
      <c r="BJ396" s="228"/>
      <c r="BK396" s="228"/>
      <c r="BL396" s="228"/>
      <c r="BM396" s="244">
        <v>1</v>
      </c>
      <c r="BN396" s="228">
        <v>2</v>
      </c>
      <c r="BO396" s="228">
        <v>0.5</v>
      </c>
      <c r="BP396" s="228" t="s">
        <v>110</v>
      </c>
      <c r="BQ396" s="228" t="s">
        <v>103</v>
      </c>
      <c r="BR396" s="228"/>
      <c r="BS396" s="228"/>
      <c r="BT396" s="228"/>
      <c r="BU396" s="228"/>
      <c r="BV396" s="228"/>
      <c r="BW396" s="228"/>
      <c r="BX396" s="228"/>
      <c r="BY396" s="244"/>
      <c r="BZ396" s="228"/>
      <c r="CA396" s="228"/>
      <c r="CB396" s="228"/>
      <c r="CC396" s="228"/>
      <c r="CD396" s="228"/>
      <c r="CE396" s="228" t="s">
        <v>1886</v>
      </c>
      <c r="CF396" s="310">
        <f t="shared" ref="CF396:CF403" si="128">AI396+AO396+BA396+AU396+BG396+BM396+BY396</f>
        <v>100</v>
      </c>
      <c r="CG396" s="245"/>
      <c r="CH396" s="246" t="s">
        <v>1355</v>
      </c>
      <c r="CI396" s="246">
        <v>90</v>
      </c>
      <c r="CJ396" s="246" t="s">
        <v>514</v>
      </c>
      <c r="CK396" s="247" t="s">
        <v>1883</v>
      </c>
      <c r="CL396" s="248"/>
      <c r="CM396" s="248"/>
      <c r="CN396" s="248"/>
      <c r="CO396" s="248"/>
      <c r="CP396" s="248"/>
      <c r="CQ396" s="248"/>
      <c r="CR396" s="248"/>
      <c r="CS396" s="248"/>
      <c r="CT396" s="248"/>
      <c r="CU396" s="248"/>
      <c r="CV396" s="248"/>
      <c r="CW396" s="248"/>
      <c r="CX396" s="248"/>
      <c r="CY396" s="248"/>
      <c r="CZ396" s="248"/>
      <c r="DA396" s="248"/>
      <c r="DB396" s="248">
        <v>93</v>
      </c>
      <c r="DC396" s="249">
        <v>5</v>
      </c>
      <c r="DD396" s="248"/>
      <c r="DE396" s="248"/>
      <c r="DF396" s="248"/>
      <c r="DG396" s="248"/>
      <c r="DH396" s="248"/>
      <c r="DI396" s="248"/>
      <c r="DJ396" s="248">
        <v>2</v>
      </c>
      <c r="DK396" s="306">
        <f t="shared" si="104"/>
        <v>100</v>
      </c>
      <c r="DL396" s="245"/>
      <c r="DM396" s="248"/>
      <c r="DN396" s="248"/>
      <c r="DO396" s="307"/>
      <c r="DQ396" s="245"/>
      <c r="DR396" s="307"/>
      <c r="DS396" s="245"/>
      <c r="DT396" s="262" t="s">
        <v>1884</v>
      </c>
      <c r="DU396" s="249"/>
      <c r="DV396" s="249"/>
      <c r="DW396" s="311" t="e">
        <f>VLOOKUP(P396,[2]definitions_list_lookup!$K$30:$L$54,2,0)</f>
        <v>#N/A</v>
      </c>
      <c r="DX396" s="268" t="s">
        <v>1687</v>
      </c>
      <c r="DY396" s="268" t="s">
        <v>1688</v>
      </c>
      <c r="DZ396" s="482"/>
      <c r="EA396" s="312"/>
      <c r="EB396" s="249"/>
      <c r="EC396" s="312"/>
      <c r="ED396" s="229" t="s">
        <v>2517</v>
      </c>
      <c r="EE396" s="313"/>
      <c r="EF396" s="314"/>
      <c r="EG396" s="313"/>
      <c r="EH396" s="315"/>
      <c r="EI396" s="316"/>
      <c r="EJ396" s="317"/>
      <c r="EK396" s="318"/>
      <c r="EL396" s="313"/>
      <c r="EM396" s="315"/>
      <c r="EN396" s="315"/>
      <c r="EO396" s="319"/>
      <c r="EP396" s="319"/>
      <c r="EQ396" s="319"/>
      <c r="ER396" s="319"/>
      <c r="ES396" s="319"/>
      <c r="ET396" s="319"/>
      <c r="EU396" s="319"/>
      <c r="EV396" s="320"/>
      <c r="EW396" s="320"/>
      <c r="EX396" s="320"/>
      <c r="EY396" s="320"/>
      <c r="EZ396" s="192" t="e">
        <f t="shared" si="107"/>
        <v>#DIV/0!</v>
      </c>
      <c r="FA396" s="192" t="e">
        <f t="shared" si="108"/>
        <v>#DIV/0!</v>
      </c>
      <c r="FB396" s="192" t="e">
        <f t="shared" si="109"/>
        <v>#DIV/0!</v>
      </c>
      <c r="FC396" s="192" t="e">
        <f t="shared" si="110"/>
        <v>#DIV/0!</v>
      </c>
      <c r="FD396" s="192" t="e">
        <f t="shared" si="111"/>
        <v>#DIV/0!</v>
      </c>
      <c r="FE396" s="193" t="e">
        <f t="shared" si="112"/>
        <v>#DIV/0!</v>
      </c>
      <c r="FF396" s="194" t="e">
        <f t="shared" si="113"/>
        <v>#DIV/0!</v>
      </c>
      <c r="FG396" s="313"/>
      <c r="FH396" s="315"/>
      <c r="FI396" s="778">
        <f t="shared" si="115"/>
        <v>0</v>
      </c>
      <c r="FJ396" s="779" t="e">
        <f t="shared" si="116"/>
        <v>#DIV/0!</v>
      </c>
      <c r="FK396" s="779" t="e">
        <f t="shared" si="117"/>
        <v>#DIV/0!</v>
      </c>
      <c r="FL396" s="780" t="e">
        <f t="shared" si="118"/>
        <v>#DIV/0!</v>
      </c>
      <c r="FM396" s="169" t="e">
        <f t="shared" si="119"/>
        <v>#DIV/0!</v>
      </c>
      <c r="FN396" s="783" t="e">
        <f t="shared" si="120"/>
        <v>#DIV/0!</v>
      </c>
      <c r="FO396" s="228"/>
      <c r="FP396" s="228"/>
      <c r="FQ396" s="228"/>
      <c r="FR396" s="228"/>
      <c r="FS396" s="228"/>
      <c r="FT396" s="228"/>
      <c r="FU396" s="228"/>
      <c r="FV396" s="228"/>
      <c r="FW396" s="228"/>
      <c r="FX396" s="228"/>
      <c r="FY396" s="228"/>
      <c r="FZ396" s="228"/>
      <c r="GA396" s="228"/>
      <c r="GB396" s="228"/>
      <c r="GC396" s="228"/>
      <c r="GD396" s="228"/>
      <c r="GE396" s="228"/>
      <c r="GF396" s="228"/>
      <c r="GG396" s="228"/>
      <c r="GH396" s="228"/>
      <c r="GI396" s="228"/>
      <c r="GJ396" s="228"/>
      <c r="GK396" s="228"/>
      <c r="GL396" s="228"/>
      <c r="GM396" s="228"/>
      <c r="GN396" s="228"/>
      <c r="GO396" s="228"/>
      <c r="GP396" s="228"/>
      <c r="GQ396" s="228"/>
      <c r="GR396" s="228"/>
      <c r="GS396" s="228"/>
      <c r="GT396" s="228"/>
      <c r="GU396" s="228"/>
      <c r="GV396" s="228"/>
      <c r="GW396" s="228"/>
      <c r="GX396" s="228"/>
      <c r="GY396" s="228"/>
      <c r="GZ396" s="228"/>
      <c r="HA396" s="228"/>
      <c r="HB396" s="228"/>
      <c r="HC396" s="228"/>
      <c r="HD396" s="228"/>
      <c r="HE396" s="228"/>
      <c r="HF396" s="228"/>
      <c r="HG396" s="228"/>
      <c r="HH396" s="228"/>
      <c r="HI396" s="228"/>
      <c r="HJ396" s="228"/>
      <c r="HK396" s="228"/>
      <c r="HL396" s="228"/>
      <c r="HM396" s="228"/>
      <c r="HN396" s="228"/>
      <c r="HO396" s="228"/>
      <c r="HP396" s="228"/>
      <c r="HQ396" s="228"/>
      <c r="HR396" s="228"/>
      <c r="HS396" s="228"/>
      <c r="HT396" s="228"/>
      <c r="HU396" s="228"/>
      <c r="HV396" s="228"/>
      <c r="HW396" s="228"/>
      <c r="HX396" s="228"/>
      <c r="HY396" s="228"/>
      <c r="HZ396" s="228"/>
      <c r="IA396" s="228"/>
      <c r="IB396" s="228"/>
      <c r="IC396" s="228"/>
      <c r="ID396" s="228"/>
      <c r="IE396" s="228"/>
      <c r="IF396" s="228"/>
      <c r="IG396" s="228"/>
      <c r="IH396" s="228"/>
      <c r="II396" s="228"/>
      <c r="IJ396" s="228"/>
      <c r="IK396" s="228"/>
      <c r="IL396" s="228"/>
      <c r="IM396" s="228"/>
      <c r="IN396" s="228"/>
      <c r="IO396" s="228"/>
      <c r="IP396" s="228"/>
      <c r="IQ396" s="228"/>
      <c r="IR396" s="228"/>
      <c r="IS396" s="228"/>
      <c r="IT396" s="228"/>
      <c r="IU396" s="228"/>
      <c r="IV396" s="228"/>
      <c r="IW396" s="228"/>
      <c r="IX396" s="228"/>
      <c r="IY396" s="228"/>
      <c r="IZ396" s="228"/>
      <c r="JA396" s="228"/>
      <c r="JB396" s="228"/>
      <c r="JC396" s="228"/>
      <c r="JD396" s="228"/>
      <c r="JE396" s="228"/>
      <c r="JF396" s="228"/>
      <c r="JG396" s="228"/>
      <c r="JH396" s="228"/>
      <c r="JI396" s="228"/>
      <c r="JJ396" s="228"/>
      <c r="JK396" s="228"/>
      <c r="JL396" s="228"/>
      <c r="JM396" s="228"/>
      <c r="JN396" s="228"/>
      <c r="JO396" s="228"/>
      <c r="JP396" s="228"/>
      <c r="JQ396" s="228"/>
      <c r="JR396" s="228"/>
      <c r="JS396" s="228"/>
      <c r="JT396" s="228"/>
      <c r="JU396" s="228"/>
      <c r="JV396" s="228"/>
      <c r="JW396" s="228"/>
      <c r="JX396" s="228"/>
      <c r="JY396" s="228"/>
      <c r="JZ396" s="228"/>
      <c r="KA396" s="228"/>
      <c r="KB396" s="228"/>
      <c r="KC396" s="228"/>
      <c r="KD396" s="228"/>
      <c r="KE396" s="228"/>
      <c r="KF396" s="228"/>
      <c r="KG396" s="228"/>
      <c r="KH396" s="228"/>
      <c r="KI396" s="228"/>
      <c r="KJ396" s="228"/>
      <c r="KK396" s="228"/>
      <c r="KL396" s="228"/>
      <c r="KM396" s="228"/>
      <c r="KN396" s="228"/>
      <c r="KO396" s="228"/>
      <c r="KP396" s="228"/>
      <c r="KQ396" s="228"/>
      <c r="KR396" s="228"/>
      <c r="KS396" s="228"/>
      <c r="KT396" s="228"/>
      <c r="KU396" s="228"/>
      <c r="KV396" s="228"/>
      <c r="KW396" s="228"/>
      <c r="KX396" s="228"/>
      <c r="KY396" s="228"/>
      <c r="KZ396" s="228"/>
      <c r="LA396" s="228"/>
      <c r="LB396" s="228"/>
      <c r="LC396" s="228"/>
      <c r="LD396" s="228"/>
      <c r="LE396" s="228"/>
      <c r="LF396" s="228"/>
      <c r="LG396" s="228"/>
      <c r="LH396" s="228"/>
      <c r="LI396" s="228"/>
      <c r="LJ396" s="228"/>
      <c r="LK396" s="228"/>
      <c r="LL396" s="228"/>
      <c r="LM396" s="228"/>
      <c r="LN396" s="228"/>
      <c r="LO396" s="228"/>
      <c r="LP396" s="228"/>
      <c r="LQ396" s="228"/>
      <c r="LR396" s="228"/>
      <c r="LS396" s="228"/>
      <c r="LT396" s="228"/>
      <c r="LU396" s="228"/>
      <c r="LV396" s="228"/>
      <c r="LW396" s="228"/>
      <c r="LX396" s="228"/>
      <c r="LY396" s="228"/>
      <c r="LZ396" s="228"/>
      <c r="MA396" s="228"/>
      <c r="MB396" s="228"/>
      <c r="MC396" s="228"/>
      <c r="MD396" s="228"/>
      <c r="ME396" s="228"/>
      <c r="MF396" s="228"/>
      <c r="MG396" s="228"/>
      <c r="MH396" s="228"/>
      <c r="MI396" s="228"/>
      <c r="MJ396" s="228"/>
      <c r="MK396" s="228"/>
      <c r="ML396" s="228"/>
      <c r="MM396" s="228"/>
      <c r="MN396" s="228"/>
      <c r="MO396" s="228"/>
      <c r="MP396" s="228"/>
      <c r="MQ396" s="228"/>
      <c r="MR396" s="228"/>
      <c r="MS396" s="228"/>
      <c r="MT396" s="228"/>
      <c r="MU396" s="228"/>
      <c r="MV396" s="228"/>
      <c r="MW396" s="228"/>
      <c r="MX396" s="228"/>
      <c r="MY396" s="228"/>
      <c r="MZ396" s="228"/>
      <c r="NA396" s="228"/>
      <c r="NB396" s="228"/>
      <c r="NC396" s="228"/>
      <c r="ND396" s="228"/>
      <c r="NE396" s="228"/>
      <c r="NF396" s="228"/>
      <c r="NG396" s="228"/>
      <c r="NH396" s="228"/>
      <c r="NI396" s="228"/>
      <c r="NJ396" s="228"/>
      <c r="NK396" s="228"/>
      <c r="NL396" s="228"/>
      <c r="NM396" s="228"/>
      <c r="NN396" s="228"/>
      <c r="NO396" s="228"/>
      <c r="NP396" s="228"/>
      <c r="NQ396" s="228"/>
      <c r="NR396" s="228"/>
      <c r="NS396" s="228"/>
      <c r="NT396" s="228"/>
      <c r="NU396" s="228"/>
      <c r="NV396" s="228"/>
      <c r="NW396" s="228"/>
      <c r="NX396" s="228"/>
      <c r="NY396" s="228"/>
      <c r="NZ396" s="228"/>
      <c r="OA396" s="228"/>
      <c r="OB396" s="228"/>
      <c r="OC396" s="228"/>
      <c r="OD396" s="228"/>
      <c r="OE396" s="228"/>
      <c r="OF396" s="228"/>
      <c r="OG396" s="228"/>
      <c r="OH396" s="228"/>
      <c r="OI396" s="228"/>
      <c r="OJ396" s="228"/>
      <c r="OK396" s="228"/>
      <c r="OL396" s="228"/>
      <c r="OM396" s="228"/>
      <c r="ON396" s="228"/>
      <c r="OO396" s="228"/>
      <c r="OP396" s="228"/>
      <c r="OQ396" s="228"/>
      <c r="OR396" s="228"/>
      <c r="OS396" s="228"/>
      <c r="OT396" s="228"/>
      <c r="OU396" s="228"/>
      <c r="OV396" s="228"/>
      <c r="OW396" s="228"/>
      <c r="OX396" s="228"/>
      <c r="OY396" s="228"/>
      <c r="OZ396" s="228"/>
      <c r="PA396" s="228"/>
      <c r="PB396" s="228"/>
      <c r="PC396" s="228"/>
      <c r="PD396" s="228"/>
      <c r="PE396" s="228"/>
      <c r="PF396" s="228"/>
      <c r="PG396" s="228"/>
      <c r="PH396" s="228"/>
      <c r="PI396" s="228"/>
      <c r="PJ396" s="228"/>
      <c r="PK396" s="228"/>
      <c r="PL396" s="228"/>
      <c r="PM396" s="228"/>
      <c r="PN396" s="228"/>
      <c r="PO396" s="228"/>
      <c r="PP396" s="228"/>
      <c r="PQ396" s="228"/>
      <c r="PR396" s="228"/>
      <c r="PS396" s="228"/>
      <c r="PT396" s="228"/>
      <c r="PU396" s="228"/>
      <c r="PV396" s="228"/>
      <c r="PW396" s="228"/>
      <c r="PX396" s="228"/>
      <c r="PY396" s="228"/>
      <c r="PZ396" s="228"/>
      <c r="QA396" s="228"/>
      <c r="QB396" s="228"/>
      <c r="QC396" s="228"/>
      <c r="QD396" s="228"/>
      <c r="QE396" s="228"/>
      <c r="QF396" s="228"/>
      <c r="QG396" s="228"/>
      <c r="QH396" s="228"/>
      <c r="QI396" s="228"/>
      <c r="QJ396" s="228"/>
      <c r="QK396" s="228"/>
      <c r="QL396" s="228"/>
      <c r="QM396" s="228"/>
      <c r="QN396" s="228"/>
      <c r="QO396" s="228"/>
      <c r="QP396" s="228"/>
      <c r="QQ396" s="228"/>
      <c r="QR396" s="228"/>
      <c r="QS396" s="228"/>
      <c r="QT396" s="228"/>
      <c r="QU396" s="228"/>
      <c r="QV396" s="228"/>
      <c r="QW396" s="228"/>
      <c r="QX396" s="228"/>
      <c r="QY396" s="228"/>
      <c r="QZ396" s="228"/>
      <c r="RA396" s="228"/>
      <c r="RB396" s="228"/>
      <c r="RC396" s="228"/>
      <c r="RD396" s="228"/>
      <c r="RE396" s="228"/>
      <c r="RF396" s="228"/>
      <c r="RG396" s="228"/>
      <c r="RH396" s="228"/>
      <c r="RI396" s="228"/>
      <c r="RJ396" s="228"/>
      <c r="RK396" s="228"/>
      <c r="RL396" s="228"/>
      <c r="RM396" s="228"/>
      <c r="RN396" s="228"/>
      <c r="RO396" s="228"/>
      <c r="RP396" s="228"/>
      <c r="RQ396" s="228"/>
      <c r="RR396" s="228"/>
      <c r="RS396" s="228"/>
      <c r="RT396" s="228"/>
      <c r="RU396" s="228"/>
      <c r="RV396" s="228"/>
      <c r="RW396" s="228"/>
      <c r="RX396" s="228"/>
      <c r="RY396" s="228"/>
      <c r="RZ396" s="228"/>
      <c r="SA396" s="228"/>
      <c r="SB396" s="228"/>
      <c r="SC396" s="228"/>
      <c r="SD396" s="228"/>
      <c r="SE396" s="228"/>
      <c r="SF396" s="228"/>
      <c r="SG396" s="228"/>
      <c r="SH396" s="228"/>
      <c r="SI396" s="228"/>
      <c r="SJ396" s="228"/>
      <c r="SK396" s="228"/>
      <c r="SL396" s="228"/>
      <c r="SM396" s="228"/>
      <c r="SN396" s="228"/>
      <c r="SO396" s="228"/>
      <c r="SP396" s="228"/>
      <c r="SQ396" s="228"/>
      <c r="SR396" s="228"/>
      <c r="SS396" s="228"/>
      <c r="ST396" s="228"/>
      <c r="SU396" s="228"/>
      <c r="SV396" s="228"/>
      <c r="SW396" s="228"/>
      <c r="SX396" s="228"/>
      <c r="SY396" s="228"/>
      <c r="SZ396" s="228"/>
      <c r="TA396" s="228"/>
      <c r="TB396" s="228"/>
      <c r="TC396" s="228"/>
      <c r="TD396" s="228"/>
      <c r="TE396" s="228"/>
      <c r="TF396" s="228"/>
      <c r="TG396" s="228"/>
      <c r="TH396" s="228"/>
      <c r="TI396" s="228"/>
      <c r="TJ396" s="228"/>
      <c r="TK396" s="228"/>
      <c r="TL396" s="228"/>
      <c r="TM396" s="228"/>
      <c r="TN396" s="228"/>
      <c r="TO396" s="228"/>
      <c r="TP396" s="228"/>
      <c r="TQ396" s="228"/>
      <c r="TR396" s="228"/>
      <c r="TS396" s="228"/>
      <c r="TT396" s="228"/>
      <c r="TU396" s="228"/>
      <c r="TV396" s="228"/>
      <c r="TW396" s="228"/>
      <c r="TX396" s="228"/>
      <c r="TY396" s="228"/>
      <c r="TZ396" s="228"/>
      <c r="UA396" s="228"/>
      <c r="UB396" s="228"/>
      <c r="UC396" s="228"/>
      <c r="UD396" s="228"/>
      <c r="UE396" s="228"/>
      <c r="UF396" s="228"/>
      <c r="UG396" s="228"/>
      <c r="UH396" s="228"/>
      <c r="UI396" s="228"/>
      <c r="UJ396" s="228"/>
      <c r="UK396" s="228"/>
      <c r="UL396" s="228"/>
      <c r="UM396" s="228"/>
      <c r="UN396" s="228"/>
      <c r="UO396" s="228"/>
      <c r="UP396" s="228"/>
      <c r="UQ396" s="228"/>
      <c r="UR396" s="228"/>
      <c r="US396" s="228"/>
      <c r="UT396" s="228"/>
      <c r="UU396" s="228"/>
      <c r="UV396" s="228"/>
      <c r="UW396" s="228"/>
      <c r="UX396" s="228"/>
      <c r="UY396" s="228"/>
      <c r="UZ396" s="228"/>
      <c r="VA396" s="228"/>
      <c r="VB396" s="228"/>
      <c r="VC396" s="228"/>
      <c r="VD396" s="228"/>
      <c r="VE396" s="228"/>
      <c r="VF396" s="228"/>
      <c r="VG396" s="228"/>
      <c r="VH396" s="228"/>
      <c r="VI396" s="228"/>
      <c r="VJ396" s="228"/>
      <c r="VK396" s="228"/>
      <c r="VL396" s="228"/>
      <c r="VM396" s="228"/>
      <c r="VN396" s="228"/>
      <c r="VO396" s="228"/>
      <c r="VP396" s="228"/>
      <c r="VQ396" s="228"/>
      <c r="VR396" s="228"/>
      <c r="VS396" s="228"/>
      <c r="VT396" s="228"/>
      <c r="VU396" s="228"/>
      <c r="VV396" s="228"/>
      <c r="VW396" s="228"/>
      <c r="VX396" s="228"/>
      <c r="VY396" s="228"/>
      <c r="VZ396" s="228"/>
      <c r="WA396" s="228"/>
      <c r="WB396" s="228"/>
      <c r="WC396" s="228"/>
      <c r="WD396" s="228"/>
      <c r="WE396" s="228"/>
      <c r="WF396" s="228"/>
      <c r="WG396" s="228"/>
      <c r="WH396" s="228"/>
      <c r="WI396" s="228"/>
      <c r="WJ396" s="228"/>
      <c r="WK396" s="228"/>
      <c r="WL396" s="228"/>
      <c r="WM396" s="228"/>
      <c r="WN396" s="228"/>
      <c r="WO396" s="228"/>
      <c r="WP396" s="228"/>
      <c r="WQ396" s="228"/>
      <c r="WR396" s="228"/>
      <c r="WS396" s="228"/>
      <c r="WT396" s="228"/>
      <c r="WU396" s="228"/>
      <c r="WV396" s="228"/>
      <c r="WW396" s="228"/>
      <c r="WX396" s="228"/>
      <c r="WY396" s="228"/>
      <c r="WZ396" s="228"/>
      <c r="XA396" s="228"/>
      <c r="XB396" s="228"/>
      <c r="XC396" s="228"/>
      <c r="XD396" s="228"/>
      <c r="XE396" s="228"/>
      <c r="XF396" s="228"/>
      <c r="XG396" s="228"/>
      <c r="XH396" s="228"/>
      <c r="XI396" s="228"/>
      <c r="XJ396" s="228"/>
      <c r="XK396" s="228"/>
      <c r="XL396" s="228"/>
      <c r="XM396" s="228"/>
      <c r="XN396" s="228"/>
      <c r="XO396" s="228"/>
      <c r="XP396" s="228"/>
      <c r="XQ396" s="228"/>
      <c r="XR396" s="228"/>
      <c r="XS396" s="228"/>
      <c r="XT396" s="228"/>
      <c r="XU396" s="228"/>
      <c r="XV396" s="228"/>
      <c r="XW396" s="228"/>
      <c r="XX396" s="228"/>
      <c r="XY396" s="228"/>
      <c r="XZ396" s="228"/>
      <c r="YA396" s="228"/>
      <c r="YB396" s="228"/>
      <c r="YC396" s="228"/>
      <c r="YD396" s="228"/>
      <c r="YE396" s="228"/>
      <c r="YF396" s="228"/>
      <c r="YG396" s="228"/>
      <c r="YH396" s="228"/>
      <c r="YI396" s="228"/>
      <c r="YJ396" s="228"/>
      <c r="YK396" s="228"/>
      <c r="YL396" s="228"/>
      <c r="YM396" s="228"/>
      <c r="YN396" s="228"/>
      <c r="YO396" s="228"/>
      <c r="YP396" s="228"/>
      <c r="YQ396" s="228"/>
      <c r="YR396" s="228"/>
      <c r="YS396" s="228"/>
      <c r="YT396" s="228"/>
      <c r="YU396" s="228"/>
      <c r="YV396" s="228"/>
      <c r="YW396" s="228"/>
      <c r="YX396" s="228"/>
      <c r="YY396" s="228"/>
      <c r="YZ396" s="228"/>
      <c r="ZA396" s="228"/>
      <c r="ZB396" s="228"/>
      <c r="ZC396" s="228"/>
      <c r="ZD396" s="228"/>
      <c r="ZE396" s="228"/>
      <c r="ZF396" s="228"/>
      <c r="ZG396" s="228"/>
      <c r="ZH396" s="228"/>
      <c r="ZI396" s="228"/>
      <c r="ZJ396" s="228"/>
      <c r="ZK396" s="228"/>
      <c r="ZL396" s="228"/>
      <c r="ZM396" s="228"/>
      <c r="ZN396" s="228"/>
      <c r="ZO396" s="228"/>
      <c r="ZP396" s="228"/>
      <c r="ZQ396" s="228"/>
      <c r="ZR396" s="228"/>
      <c r="ZS396" s="228"/>
      <c r="ZT396" s="228"/>
      <c r="ZU396" s="228"/>
      <c r="ZV396" s="228"/>
      <c r="ZW396" s="228"/>
      <c r="ZX396" s="228"/>
      <c r="ZY396" s="228"/>
      <c r="ZZ396" s="228"/>
      <c r="AAA396" s="228"/>
      <c r="AAB396" s="228"/>
      <c r="AAC396" s="228"/>
      <c r="AAD396" s="228"/>
      <c r="AAE396" s="228"/>
      <c r="AAF396" s="228"/>
      <c r="AAG396" s="228"/>
      <c r="AAH396" s="228"/>
      <c r="AAI396" s="228"/>
      <c r="AAJ396" s="228"/>
      <c r="AAK396" s="228"/>
      <c r="AAL396" s="228"/>
      <c r="AAM396" s="228"/>
      <c r="AAN396" s="228"/>
      <c r="AAO396" s="228"/>
      <c r="AAP396" s="228"/>
      <c r="AAQ396" s="228"/>
      <c r="AAR396" s="228"/>
      <c r="AAS396" s="228"/>
      <c r="AAT396" s="228"/>
      <c r="AAU396" s="228"/>
      <c r="AAV396" s="228"/>
      <c r="AAW396" s="228"/>
      <c r="AAX396" s="228"/>
      <c r="AAY396" s="228"/>
      <c r="AAZ396" s="228"/>
      <c r="ABA396" s="228"/>
      <c r="ABB396" s="228"/>
      <c r="ABC396" s="228"/>
      <c r="ABD396" s="228"/>
      <c r="ABE396" s="228"/>
      <c r="ABF396" s="228"/>
      <c r="ABG396" s="228"/>
      <c r="ABH396" s="228"/>
      <c r="ABI396" s="228"/>
      <c r="ABJ396" s="228"/>
      <c r="ABK396" s="228"/>
      <c r="ABL396" s="228"/>
      <c r="ABM396" s="228"/>
      <c r="ABN396" s="228"/>
      <c r="ABO396" s="228"/>
      <c r="ABP396" s="228"/>
      <c r="ABQ396" s="228"/>
      <c r="ABR396" s="228"/>
      <c r="ABS396" s="228"/>
      <c r="ABT396" s="228"/>
      <c r="ABU396" s="228"/>
      <c r="ABV396" s="228"/>
      <c r="ABW396" s="228"/>
      <c r="ABX396" s="228"/>
      <c r="ABY396" s="228"/>
      <c r="ABZ396" s="228"/>
      <c r="ACA396" s="228"/>
      <c r="ACB396" s="228"/>
      <c r="ACC396" s="228"/>
      <c r="ACD396" s="228"/>
      <c r="ACE396" s="228"/>
      <c r="ACF396" s="228"/>
      <c r="ACG396" s="228"/>
      <c r="ACH396" s="228"/>
      <c r="ACI396" s="228"/>
      <c r="ACJ396" s="228"/>
      <c r="ACK396" s="228"/>
      <c r="ACL396" s="228"/>
      <c r="ACM396" s="228"/>
      <c r="ACN396" s="228"/>
      <c r="ACO396" s="228"/>
      <c r="ACP396" s="228"/>
      <c r="ACQ396" s="228"/>
      <c r="ACR396" s="228"/>
      <c r="ACS396" s="228"/>
      <c r="ACT396" s="228"/>
      <c r="ACU396" s="228"/>
      <c r="ACV396" s="228"/>
      <c r="ACW396" s="228"/>
      <c r="ACX396" s="228"/>
      <c r="ACY396" s="228"/>
      <c r="ACZ396" s="228"/>
      <c r="ADA396" s="228"/>
      <c r="ADB396" s="228"/>
      <c r="ADC396" s="228"/>
      <c r="ADD396" s="228"/>
      <c r="ADE396" s="228"/>
      <c r="ADF396" s="228"/>
      <c r="ADG396" s="228"/>
      <c r="ADH396" s="228"/>
      <c r="ADI396" s="228"/>
      <c r="ADJ396" s="228"/>
      <c r="ADK396" s="228"/>
      <c r="ADL396" s="228"/>
      <c r="ADM396" s="228"/>
      <c r="ADN396" s="228"/>
      <c r="ADO396" s="228"/>
      <c r="ADP396" s="228"/>
      <c r="ADQ396" s="228"/>
      <c r="ADR396" s="228"/>
      <c r="ADS396" s="228"/>
      <c r="ADT396" s="228"/>
      <c r="ADU396" s="228"/>
      <c r="ADV396" s="228"/>
      <c r="ADW396" s="228"/>
      <c r="ADX396" s="228"/>
      <c r="ADY396" s="228"/>
      <c r="ADZ396" s="228"/>
      <c r="AEA396" s="228"/>
      <c r="AEB396" s="228"/>
      <c r="AEC396" s="228"/>
      <c r="AED396" s="228"/>
      <c r="AEE396" s="228"/>
      <c r="AEF396" s="228"/>
      <c r="AEG396" s="228"/>
      <c r="AEH396" s="228"/>
      <c r="AEI396" s="228"/>
      <c r="AEJ396" s="228"/>
      <c r="AEK396" s="228"/>
      <c r="AEL396" s="228"/>
      <c r="AEM396" s="228"/>
      <c r="AEN396" s="228"/>
      <c r="AEO396" s="228"/>
      <c r="AEP396" s="228"/>
      <c r="AEQ396" s="228"/>
      <c r="AER396" s="228"/>
      <c r="AES396" s="228"/>
      <c r="AET396" s="228"/>
      <c r="AEU396" s="228"/>
      <c r="AEV396" s="228"/>
      <c r="AEW396" s="228"/>
      <c r="AEX396" s="228"/>
      <c r="AEY396" s="228"/>
      <c r="AEZ396" s="228"/>
      <c r="AFA396" s="228"/>
      <c r="AFB396" s="228"/>
      <c r="AFC396" s="228"/>
      <c r="AFD396" s="228"/>
      <c r="AFE396" s="228"/>
      <c r="AFF396" s="228"/>
      <c r="AFG396" s="228"/>
      <c r="AFH396" s="228"/>
      <c r="AFI396" s="228"/>
      <c r="AFJ396" s="228"/>
      <c r="AFK396" s="228"/>
      <c r="AFL396" s="228"/>
      <c r="AFM396" s="228"/>
      <c r="AFN396" s="228"/>
      <c r="AFO396" s="228"/>
      <c r="AFP396" s="228"/>
      <c r="AFQ396" s="228"/>
      <c r="AFR396" s="228"/>
      <c r="AFS396" s="228"/>
      <c r="AFT396" s="228"/>
      <c r="AFU396" s="228"/>
      <c r="AFV396" s="228"/>
      <c r="AFW396" s="228"/>
      <c r="AFX396" s="228"/>
      <c r="AFY396" s="228"/>
      <c r="AFZ396" s="228"/>
      <c r="AGA396" s="228"/>
      <c r="AGB396" s="228"/>
      <c r="AGC396" s="228"/>
      <c r="AGD396" s="228"/>
      <c r="AGE396" s="228"/>
      <c r="AGF396" s="228"/>
      <c r="AGG396" s="228"/>
      <c r="AGH396" s="228"/>
      <c r="AGI396" s="228"/>
      <c r="AGJ396" s="228"/>
      <c r="AGK396" s="228"/>
      <c r="AGL396" s="228"/>
      <c r="AGM396" s="228"/>
      <c r="AGN396" s="228"/>
      <c r="AGO396" s="228"/>
      <c r="AGP396" s="228"/>
      <c r="AGQ396" s="228"/>
      <c r="AGR396" s="228"/>
      <c r="AGS396" s="228"/>
      <c r="AGT396" s="228"/>
      <c r="AGU396" s="228"/>
      <c r="AGV396" s="228"/>
      <c r="AGW396" s="228"/>
      <c r="AGX396" s="228"/>
      <c r="AGY396" s="228"/>
      <c r="AGZ396" s="228"/>
      <c r="AHA396" s="228"/>
      <c r="AHB396" s="228"/>
      <c r="AHC396" s="228"/>
      <c r="AHD396" s="228"/>
      <c r="AHE396" s="228"/>
      <c r="AHF396" s="228"/>
      <c r="AHG396" s="228"/>
      <c r="AHH396" s="228"/>
      <c r="AHI396" s="228"/>
      <c r="AHJ396" s="228"/>
      <c r="AHK396" s="228"/>
      <c r="AHL396" s="228"/>
      <c r="AHM396" s="228"/>
      <c r="AHN396" s="228"/>
      <c r="AHO396" s="228"/>
      <c r="AHP396" s="228"/>
      <c r="AHQ396" s="228"/>
      <c r="AHR396" s="228"/>
      <c r="AHS396" s="228"/>
      <c r="AHT396" s="228"/>
      <c r="AHU396" s="228"/>
      <c r="AHV396" s="228"/>
      <c r="AHW396" s="228"/>
      <c r="AHX396" s="228"/>
      <c r="AHY396" s="228"/>
      <c r="AHZ396" s="228"/>
      <c r="AIA396" s="228"/>
      <c r="AIB396" s="228"/>
      <c r="AIC396" s="228"/>
      <c r="AID396" s="228"/>
      <c r="AIE396" s="228"/>
      <c r="AIF396" s="228"/>
      <c r="AIG396" s="228"/>
      <c r="AIH396" s="228"/>
      <c r="AII396" s="228"/>
      <c r="AIJ396" s="228"/>
      <c r="AIK396" s="228"/>
      <c r="AIL396" s="228"/>
      <c r="AIM396" s="228"/>
      <c r="AIN396" s="228"/>
      <c r="AIO396" s="228"/>
      <c r="AIP396" s="228"/>
      <c r="AIQ396" s="228"/>
      <c r="AIR396" s="228"/>
      <c r="AIS396" s="228"/>
      <c r="AIT396" s="228"/>
      <c r="AIU396" s="228"/>
      <c r="AIV396" s="228"/>
      <c r="AIW396" s="228"/>
      <c r="AIX396" s="228"/>
      <c r="AIY396" s="228"/>
      <c r="AIZ396" s="228"/>
      <c r="AJA396" s="228"/>
      <c r="AJB396" s="228"/>
      <c r="AJC396" s="228"/>
      <c r="AJD396" s="228"/>
      <c r="AJE396" s="228"/>
      <c r="AJF396" s="228"/>
      <c r="AJG396" s="228"/>
      <c r="AJH396" s="228"/>
      <c r="AJI396" s="228"/>
      <c r="AJJ396" s="228"/>
      <c r="AJK396" s="228"/>
      <c r="AJL396" s="228"/>
      <c r="AJM396" s="228"/>
      <c r="AJN396" s="228"/>
      <c r="AJO396" s="228"/>
      <c r="AJP396" s="228"/>
      <c r="AJQ396" s="228"/>
      <c r="AJR396" s="228"/>
      <c r="AJS396" s="228"/>
      <c r="AJT396" s="228"/>
      <c r="AJU396" s="228"/>
      <c r="AJV396" s="228"/>
      <c r="AJW396" s="228"/>
      <c r="AJX396" s="228"/>
      <c r="AJY396" s="228"/>
      <c r="AJZ396" s="228"/>
      <c r="AKA396" s="228"/>
      <c r="AKB396" s="228"/>
      <c r="AKC396" s="228"/>
      <c r="AKD396" s="228"/>
      <c r="AKE396" s="228"/>
      <c r="AKF396" s="228"/>
      <c r="AKG396" s="228"/>
      <c r="AKH396" s="228"/>
      <c r="AKI396" s="228"/>
      <c r="AKJ396" s="228"/>
      <c r="AKK396" s="228"/>
      <c r="AKL396" s="228"/>
      <c r="AKM396" s="228"/>
      <c r="AKN396" s="228"/>
      <c r="AKO396" s="228"/>
      <c r="AKP396" s="228"/>
      <c r="AKQ396" s="228"/>
      <c r="AKR396" s="228"/>
      <c r="AKS396" s="228"/>
      <c r="AKT396" s="228"/>
      <c r="AKU396" s="228"/>
      <c r="AKV396" s="228"/>
      <c r="AKW396" s="228"/>
      <c r="AKX396" s="228"/>
      <c r="AKY396" s="228"/>
      <c r="AKZ396" s="228"/>
      <c r="ALA396" s="228"/>
      <c r="ALB396" s="228"/>
      <c r="ALC396" s="228"/>
      <c r="ALD396" s="228"/>
      <c r="ALE396" s="228"/>
      <c r="ALF396" s="228"/>
      <c r="ALG396" s="228"/>
      <c r="ALH396" s="228"/>
      <c r="ALI396" s="228"/>
      <c r="ALJ396" s="228"/>
      <c r="ALK396" s="228"/>
      <c r="ALL396" s="228"/>
      <c r="ALM396" s="228"/>
      <c r="ALN396" s="228"/>
      <c r="ALO396" s="228"/>
      <c r="ALP396" s="228"/>
      <c r="ALQ396" s="228"/>
      <c r="ALR396" s="228"/>
      <c r="ALS396" s="228"/>
      <c r="ALT396" s="228"/>
      <c r="ALU396" s="228"/>
      <c r="ALV396" s="228"/>
      <c r="ALW396" s="228"/>
      <c r="ALX396" s="228"/>
      <c r="ALY396" s="228"/>
      <c r="ALZ396" s="228"/>
      <c r="AMA396" s="228"/>
      <c r="AMB396" s="228"/>
      <c r="AMC396" s="228"/>
      <c r="AMD396" s="228"/>
      <c r="AME396" s="228"/>
      <c r="AMF396" s="228"/>
      <c r="AMG396" s="228"/>
      <c r="AMH396" s="228"/>
      <c r="AMI396" s="228"/>
      <c r="AMJ396" s="228"/>
      <c r="AMK396" s="228"/>
      <c r="AML396" s="228"/>
      <c r="AMM396" s="228"/>
      <c r="AMN396" s="228"/>
      <c r="AMO396" s="228"/>
      <c r="AMP396" s="228"/>
      <c r="AMQ396" s="228"/>
      <c r="AMR396" s="228"/>
      <c r="AMS396" s="228"/>
      <c r="AMT396" s="228"/>
      <c r="AMU396" s="228"/>
      <c r="AMV396" s="228"/>
      <c r="AMW396" s="228"/>
      <c r="AMX396" s="228"/>
    </row>
    <row r="397" spans="1:1038" ht="18" customHeight="1">
      <c r="A397" s="223" t="s">
        <v>1819</v>
      </c>
      <c r="B397" s="224" t="s">
        <v>1647</v>
      </c>
      <c r="D397" s="225" t="s">
        <v>1279</v>
      </c>
      <c r="E397" s="126">
        <v>61</v>
      </c>
      <c r="F397" s="126">
        <v>1</v>
      </c>
      <c r="G397" s="196" t="str">
        <f t="shared" si="114"/>
        <v>61-1</v>
      </c>
      <c r="H397" s="126">
        <v>0</v>
      </c>
      <c r="I397" s="126">
        <v>47</v>
      </c>
      <c r="K397" s="545" t="b">
        <f>IF(I398=1,IF(((VLOOKUP($G397,[1]Depth_Lookup!#REF!,9,FALSE))-(H397/100))=0,"Good",IF(((VLOOKUP($G397,[1]Depth_Lookup!$A$3:$J$550,9,FALSE))-(H397/100))&gt;0,"Too Short","Too Long")))</f>
        <v>0</v>
      </c>
      <c r="L397" s="171">
        <f>(VLOOKUP($G397,Depth_Lookup!$A$3:$J$410,10,FALSE))+(H397/100)</f>
        <v>146.69999999999999</v>
      </c>
      <c r="M397" s="171">
        <f>(VLOOKUP($G397,Depth_Lookup!$A$3:$J$410,10,FALSE))+(I397/100)</f>
        <v>147.16999999999999</v>
      </c>
      <c r="N397" s="127" t="s">
        <v>1887</v>
      </c>
      <c r="O397" s="126">
        <v>2</v>
      </c>
      <c r="P397" s="126" t="s">
        <v>853</v>
      </c>
      <c r="Q397" s="126" t="s">
        <v>125</v>
      </c>
      <c r="R397" s="196" t="str">
        <f t="shared" si="101"/>
        <v>SerpentinizedHarzburgite</v>
      </c>
      <c r="S397" s="126" t="s">
        <v>115</v>
      </c>
      <c r="T397" s="126" t="s">
        <v>115</v>
      </c>
      <c r="U397" s="126" t="s">
        <v>108</v>
      </c>
      <c r="V397" s="126" t="s">
        <v>509</v>
      </c>
      <c r="W397" s="126" t="s">
        <v>102</v>
      </c>
      <c r="X397" s="202">
        <f>VLOOKUP(W397,[2]definitions_list_lookup!$A$13:$B$19,2,0)</f>
        <v>5</v>
      </c>
      <c r="Y397" s="126" t="s">
        <v>90</v>
      </c>
      <c r="Z397" s="126" t="s">
        <v>91</v>
      </c>
      <c r="AA397" s="126" t="s">
        <v>1685</v>
      </c>
      <c r="AF397" s="196" t="e">
        <f>VLOOKUP(AE397,[2]definitions_list_mag!$V$12:$W$15,2,0)</f>
        <v>#N/A</v>
      </c>
      <c r="AI397" s="130">
        <v>74</v>
      </c>
      <c r="AO397" s="130"/>
      <c r="AU397" s="130"/>
      <c r="BA397" s="130">
        <v>25</v>
      </c>
      <c r="BB397" s="126">
        <v>10</v>
      </c>
      <c r="BC397" s="126">
        <v>6</v>
      </c>
      <c r="BD397" s="126" t="s">
        <v>118</v>
      </c>
      <c r="BE397" s="126" t="s">
        <v>1331</v>
      </c>
      <c r="BG397" s="130"/>
      <c r="BM397" s="130">
        <v>1</v>
      </c>
      <c r="BN397" s="126">
        <v>1.5</v>
      </c>
      <c r="BO397" s="126">
        <v>0.5</v>
      </c>
      <c r="BP397" s="126" t="s">
        <v>110</v>
      </c>
      <c r="BQ397" s="126" t="s">
        <v>103</v>
      </c>
      <c r="BY397" s="130"/>
      <c r="CF397" s="213">
        <f t="shared" si="128"/>
        <v>100</v>
      </c>
      <c r="CG397" s="131"/>
      <c r="CH397" s="132" t="s">
        <v>1697</v>
      </c>
      <c r="CI397" s="132">
        <v>95</v>
      </c>
      <c r="CJ397" s="132" t="s">
        <v>514</v>
      </c>
      <c r="CK397" s="133" t="s">
        <v>1888</v>
      </c>
      <c r="CL397" s="134"/>
      <c r="CM397" s="134"/>
      <c r="CN397" s="134"/>
      <c r="CO397" s="134"/>
      <c r="CP397" s="134"/>
      <c r="CQ397" s="134"/>
      <c r="CR397" s="134"/>
      <c r="CS397" s="134"/>
      <c r="CT397" s="134"/>
      <c r="CU397" s="134"/>
      <c r="CV397" s="134"/>
      <c r="CW397" s="134"/>
      <c r="CX397" s="134"/>
      <c r="CY397" s="134"/>
      <c r="CZ397" s="134"/>
      <c r="DA397" s="134"/>
      <c r="DB397" s="134">
        <v>78</v>
      </c>
      <c r="DC397" s="135">
        <v>20</v>
      </c>
      <c r="DD397" s="134"/>
      <c r="DE397" s="134"/>
      <c r="DF397" s="134"/>
      <c r="DG397" s="134"/>
      <c r="DH397" s="134"/>
      <c r="DI397" s="134"/>
      <c r="DJ397" s="134">
        <v>2</v>
      </c>
      <c r="DK397" s="207">
        <f t="shared" si="104"/>
        <v>100</v>
      </c>
      <c r="DL397" s="131"/>
      <c r="DM397" s="134"/>
      <c r="DN397" s="134"/>
      <c r="DO397" s="136"/>
      <c r="DQ397" s="131"/>
      <c r="DR397" s="136"/>
      <c r="DS397" s="131"/>
      <c r="DT397" s="138" t="s">
        <v>1889</v>
      </c>
      <c r="DW397" s="214" t="e">
        <f>VLOOKUP(P397,[2]definitions_list_lookup!$K$30:$L$54,2,0)</f>
        <v>#N/A</v>
      </c>
      <c r="DX397" s="139" t="s">
        <v>1890</v>
      </c>
      <c r="DY397" s="139" t="s">
        <v>1891</v>
      </c>
      <c r="DZ397"/>
      <c r="EA397" s="104"/>
      <c r="ED397" s="229" t="s">
        <v>2517</v>
      </c>
      <c r="EE397" s="140"/>
      <c r="EG397" s="140"/>
      <c r="EI397" s="218"/>
      <c r="EJ397" s="143"/>
      <c r="EK397" s="221"/>
      <c r="EM397" s="109"/>
      <c r="EN397" s="109"/>
      <c r="EZ397" s="192" t="e">
        <f t="shared" si="107"/>
        <v>#DIV/0!</v>
      </c>
      <c r="FA397" s="192" t="e">
        <f t="shared" si="108"/>
        <v>#DIV/0!</v>
      </c>
      <c r="FB397" s="192" t="e">
        <f t="shared" si="109"/>
        <v>#DIV/0!</v>
      </c>
      <c r="FC397" s="192" t="e">
        <f t="shared" si="110"/>
        <v>#DIV/0!</v>
      </c>
      <c r="FD397" s="192" t="e">
        <f t="shared" si="111"/>
        <v>#DIV/0!</v>
      </c>
      <c r="FE397" s="193" t="e">
        <f t="shared" si="112"/>
        <v>#DIV/0!</v>
      </c>
      <c r="FF397" s="194" t="e">
        <f t="shared" si="113"/>
        <v>#DIV/0!</v>
      </c>
      <c r="FI397" s="778">
        <f t="shared" si="115"/>
        <v>0</v>
      </c>
      <c r="FJ397" s="779" t="e">
        <f t="shared" si="116"/>
        <v>#DIV/0!</v>
      </c>
      <c r="FK397" s="779" t="e">
        <f t="shared" si="117"/>
        <v>#DIV/0!</v>
      </c>
      <c r="FL397" s="780" t="e">
        <f t="shared" si="118"/>
        <v>#DIV/0!</v>
      </c>
      <c r="FM397" s="169" t="e">
        <f t="shared" si="119"/>
        <v>#DIV/0!</v>
      </c>
      <c r="FN397" s="783" t="e">
        <f t="shared" si="120"/>
        <v>#DIV/0!</v>
      </c>
    </row>
    <row r="398" spans="1:1038" s="288" customFormat="1" ht="18" customHeight="1">
      <c r="A398" s="282" t="s">
        <v>1819</v>
      </c>
      <c r="B398" s="283" t="s">
        <v>1647</v>
      </c>
      <c r="C398" s="227"/>
      <c r="D398" s="284" t="s">
        <v>1279</v>
      </c>
      <c r="E398" s="227">
        <v>61</v>
      </c>
      <c r="F398" s="227">
        <v>1</v>
      </c>
      <c r="G398" s="286" t="str">
        <f t="shared" si="114"/>
        <v>61-1</v>
      </c>
      <c r="H398" s="227">
        <f t="shared" si="121"/>
        <v>47</v>
      </c>
      <c r="I398" s="227">
        <v>95</v>
      </c>
      <c r="J398" s="226"/>
      <c r="K398" s="545" t="b">
        <f>IF(I399=1,IF(((VLOOKUP($G398,[1]Depth_Lookup!#REF!,9,FALSE))-(H398/100))=0,"Good",IF(((VLOOKUP($G398,[1]Depth_Lookup!$A$3:$J$550,9,FALSE))-(H398/100))&gt;0,"Too Short","Too Long")))</f>
        <v>0</v>
      </c>
      <c r="L398" s="171">
        <f>(VLOOKUP($G398,Depth_Lookup!$A$3:$J$410,10,FALSE))+(H398/100)</f>
        <v>147.16999999999999</v>
      </c>
      <c r="M398" s="171">
        <f>(VLOOKUP($G398,Depth_Lookup!$A$3:$J$410,10,FALSE))+(I398/100)</f>
        <v>147.64999999999998</v>
      </c>
      <c r="N398" s="230" t="s">
        <v>1892</v>
      </c>
      <c r="O398" s="227">
        <v>1</v>
      </c>
      <c r="P398" s="227" t="s">
        <v>853</v>
      </c>
      <c r="Q398" s="227" t="s">
        <v>125</v>
      </c>
      <c r="R398" s="286" t="str">
        <f t="shared" si="101"/>
        <v>SerpentinizedHarzburgite</v>
      </c>
      <c r="S398" s="227" t="s">
        <v>115</v>
      </c>
      <c r="T398" s="227" t="s">
        <v>587</v>
      </c>
      <c r="U398" s="227" t="s">
        <v>108</v>
      </c>
      <c r="V398" s="227" t="s">
        <v>509</v>
      </c>
      <c r="W398" s="227" t="s">
        <v>102</v>
      </c>
      <c r="X398" s="287">
        <f>VLOOKUP(W398,[2]definitions_list_lookup!$A$13:$B$19,2,0)</f>
        <v>5</v>
      </c>
      <c r="Y398" s="227" t="s">
        <v>90</v>
      </c>
      <c r="Z398" s="227" t="s">
        <v>91</v>
      </c>
      <c r="AA398" s="227" t="s">
        <v>1685</v>
      </c>
      <c r="AB398" s="227"/>
      <c r="AC398" s="227"/>
      <c r="AD398" s="227"/>
      <c r="AE398" s="233"/>
      <c r="AF398" s="286" t="e">
        <f>VLOOKUP(AE398,[2]definitions_list_mag!$V$12:$W$15,2,0)</f>
        <v>#N/A</v>
      </c>
      <c r="AG398" s="237"/>
      <c r="AH398" s="227"/>
      <c r="AI398" s="240">
        <v>74</v>
      </c>
      <c r="AJ398" s="227"/>
      <c r="AK398" s="227"/>
      <c r="AL398" s="227"/>
      <c r="AM398" s="227"/>
      <c r="AN398" s="227"/>
      <c r="AO398" s="240"/>
      <c r="AP398" s="227"/>
      <c r="AQ398" s="227"/>
      <c r="AR398" s="227"/>
      <c r="AS398" s="227"/>
      <c r="AT398" s="227"/>
      <c r="AU398" s="240"/>
      <c r="AV398" s="227"/>
      <c r="AW398" s="227"/>
      <c r="AX398" s="227"/>
      <c r="AY398" s="227"/>
      <c r="AZ398" s="227"/>
      <c r="BA398" s="240">
        <v>25</v>
      </c>
      <c r="BB398" s="227">
        <v>9</v>
      </c>
      <c r="BC398" s="227">
        <v>5</v>
      </c>
      <c r="BD398" s="227" t="s">
        <v>118</v>
      </c>
      <c r="BE398" s="227" t="s">
        <v>1331</v>
      </c>
      <c r="BF398" s="227"/>
      <c r="BG398" s="240"/>
      <c r="BH398" s="227"/>
      <c r="BI398" s="227"/>
      <c r="BJ398" s="227"/>
      <c r="BK398" s="227"/>
      <c r="BL398" s="227"/>
      <c r="BM398" s="240">
        <v>1</v>
      </c>
      <c r="BN398" s="227">
        <v>1.8</v>
      </c>
      <c r="BO398" s="227">
        <v>0.5</v>
      </c>
      <c r="BP398" s="227" t="s">
        <v>110</v>
      </c>
      <c r="BQ398" s="227" t="s">
        <v>103</v>
      </c>
      <c r="BR398" s="227"/>
      <c r="BS398" s="227"/>
      <c r="BT398" s="227"/>
      <c r="BU398" s="227"/>
      <c r="BV398" s="227"/>
      <c r="BW398" s="227"/>
      <c r="BX398" s="227"/>
      <c r="BY398" s="240"/>
      <c r="BZ398" s="227"/>
      <c r="CA398" s="227"/>
      <c r="CB398" s="227"/>
      <c r="CC398" s="227"/>
      <c r="CD398" s="227"/>
      <c r="CE398" s="227" t="s">
        <v>1893</v>
      </c>
      <c r="CF398" s="290">
        <f t="shared" si="128"/>
        <v>100</v>
      </c>
      <c r="CG398" s="148"/>
      <c r="CH398" s="149" t="s">
        <v>1355</v>
      </c>
      <c r="CI398" s="149">
        <v>90</v>
      </c>
      <c r="CJ398" s="149" t="s">
        <v>514</v>
      </c>
      <c r="CK398" s="151" t="s">
        <v>1894</v>
      </c>
      <c r="CL398" s="152"/>
      <c r="CM398" s="152"/>
      <c r="CN398" s="152"/>
      <c r="CO398" s="152"/>
      <c r="CP398" s="152"/>
      <c r="CQ398" s="152"/>
      <c r="CR398" s="152"/>
      <c r="CS398" s="152"/>
      <c r="CT398" s="152"/>
      <c r="CU398" s="152"/>
      <c r="CV398" s="152"/>
      <c r="CW398" s="152"/>
      <c r="CX398" s="152"/>
      <c r="CY398" s="152"/>
      <c r="CZ398" s="152"/>
      <c r="DA398" s="152"/>
      <c r="DB398" s="152">
        <v>80</v>
      </c>
      <c r="DC398" s="229">
        <v>15</v>
      </c>
      <c r="DD398" s="152"/>
      <c r="DE398" s="152"/>
      <c r="DF398" s="152"/>
      <c r="DG398" s="152"/>
      <c r="DH398" s="152"/>
      <c r="DI398" s="152"/>
      <c r="DJ398" s="152">
        <v>5</v>
      </c>
      <c r="DK398" s="208">
        <f t="shared" si="104"/>
        <v>100</v>
      </c>
      <c r="DL398" s="148"/>
      <c r="DM398" s="152"/>
      <c r="DN398" s="152"/>
      <c r="DO398" s="153"/>
      <c r="DQ398" s="148"/>
      <c r="DR398" s="153"/>
      <c r="DS398" s="148"/>
      <c r="DT398" s="261" t="s">
        <v>1895</v>
      </c>
      <c r="DU398" s="229"/>
      <c r="DV398" s="229"/>
      <c r="DW398" s="291" t="e">
        <f>VLOOKUP(P398,[2]definitions_list_lookup!$K$30:$L$54,2,0)</f>
        <v>#N/A</v>
      </c>
      <c r="DX398" s="154" t="s">
        <v>1687</v>
      </c>
      <c r="DY398" s="154" t="s">
        <v>1896</v>
      </c>
      <c r="DZ398" s="479"/>
      <c r="EA398" s="292"/>
      <c r="EB398" s="229"/>
      <c r="EC398" s="292"/>
      <c r="ED398" s="229" t="s">
        <v>2517</v>
      </c>
      <c r="EE398" s="293"/>
      <c r="EF398" s="294"/>
      <c r="EG398" s="293"/>
      <c r="EH398" s="295"/>
      <c r="EI398" s="296"/>
      <c r="EJ398" s="297"/>
      <c r="EK398" s="298"/>
      <c r="EL398" s="293"/>
      <c r="EM398" s="295"/>
      <c r="EN398" s="295"/>
      <c r="EO398" s="321"/>
      <c r="EP398" s="321"/>
      <c r="EQ398" s="321"/>
      <c r="ER398" s="321"/>
      <c r="ES398" s="321"/>
      <c r="ET398" s="321"/>
      <c r="EU398" s="321"/>
      <c r="EV398" s="322"/>
      <c r="EW398" s="322"/>
      <c r="EX398" s="322"/>
      <c r="EY398" s="322"/>
      <c r="EZ398" s="192" t="e">
        <f t="shared" si="107"/>
        <v>#DIV/0!</v>
      </c>
      <c r="FA398" s="192" t="e">
        <f t="shared" si="108"/>
        <v>#DIV/0!</v>
      </c>
      <c r="FB398" s="192" t="e">
        <f t="shared" si="109"/>
        <v>#DIV/0!</v>
      </c>
      <c r="FC398" s="192" t="e">
        <f t="shared" si="110"/>
        <v>#DIV/0!</v>
      </c>
      <c r="FD398" s="192" t="e">
        <f t="shared" si="111"/>
        <v>#DIV/0!</v>
      </c>
      <c r="FE398" s="193" t="e">
        <f t="shared" si="112"/>
        <v>#DIV/0!</v>
      </c>
      <c r="FF398" s="194" t="e">
        <f t="shared" si="113"/>
        <v>#DIV/0!</v>
      </c>
      <c r="FG398" s="293"/>
      <c r="FH398" s="295"/>
      <c r="FI398" s="778">
        <f t="shared" si="115"/>
        <v>0</v>
      </c>
      <c r="FJ398" s="779" t="e">
        <f t="shared" si="116"/>
        <v>#DIV/0!</v>
      </c>
      <c r="FK398" s="779" t="e">
        <f t="shared" si="117"/>
        <v>#DIV/0!</v>
      </c>
      <c r="FL398" s="780" t="e">
        <f t="shared" si="118"/>
        <v>#DIV/0!</v>
      </c>
      <c r="FM398" s="169" t="e">
        <f t="shared" si="119"/>
        <v>#DIV/0!</v>
      </c>
      <c r="FN398" s="783" t="e">
        <f t="shared" si="120"/>
        <v>#DIV/0!</v>
      </c>
      <c r="FO398" s="227"/>
      <c r="FP398" s="227"/>
      <c r="FQ398" s="227"/>
      <c r="FR398" s="227"/>
      <c r="FS398" s="227"/>
      <c r="FT398" s="227"/>
      <c r="FU398" s="227"/>
      <c r="FV398" s="227"/>
      <c r="FW398" s="227"/>
      <c r="FX398" s="227"/>
      <c r="FY398" s="227"/>
      <c r="FZ398" s="227"/>
      <c r="GA398" s="227"/>
      <c r="GB398" s="227"/>
      <c r="GC398" s="227"/>
      <c r="GD398" s="227"/>
      <c r="GE398" s="227"/>
      <c r="GF398" s="227"/>
      <c r="GG398" s="227"/>
      <c r="GH398" s="227"/>
      <c r="GI398" s="227"/>
      <c r="GJ398" s="227"/>
      <c r="GK398" s="227"/>
      <c r="GL398" s="227"/>
      <c r="GM398" s="227"/>
      <c r="GN398" s="227"/>
      <c r="GO398" s="227"/>
      <c r="GP398" s="227"/>
      <c r="GQ398" s="227"/>
      <c r="GR398" s="227"/>
      <c r="GS398" s="227"/>
      <c r="GT398" s="227"/>
      <c r="GU398" s="227"/>
      <c r="GV398" s="227"/>
      <c r="GW398" s="227"/>
      <c r="GX398" s="227"/>
      <c r="GY398" s="227"/>
      <c r="GZ398" s="227"/>
      <c r="HA398" s="227"/>
      <c r="HB398" s="227"/>
      <c r="HC398" s="227"/>
      <c r="HD398" s="227"/>
      <c r="HE398" s="227"/>
      <c r="HF398" s="227"/>
      <c r="HG398" s="227"/>
      <c r="HH398" s="227"/>
      <c r="HI398" s="227"/>
      <c r="HJ398" s="227"/>
      <c r="HK398" s="227"/>
      <c r="HL398" s="227"/>
      <c r="HM398" s="227"/>
      <c r="HN398" s="227"/>
      <c r="HO398" s="227"/>
      <c r="HP398" s="227"/>
      <c r="HQ398" s="227"/>
      <c r="HR398" s="227"/>
      <c r="HS398" s="227"/>
      <c r="HT398" s="227"/>
      <c r="HU398" s="227"/>
      <c r="HV398" s="227"/>
      <c r="HW398" s="227"/>
      <c r="HX398" s="227"/>
      <c r="HY398" s="227"/>
      <c r="HZ398" s="227"/>
      <c r="IA398" s="227"/>
      <c r="IB398" s="227"/>
      <c r="IC398" s="227"/>
      <c r="ID398" s="227"/>
      <c r="IE398" s="227"/>
      <c r="IF398" s="227"/>
      <c r="IG398" s="227"/>
      <c r="IH398" s="227"/>
      <c r="II398" s="227"/>
      <c r="IJ398" s="227"/>
      <c r="IK398" s="227"/>
      <c r="IL398" s="227"/>
      <c r="IM398" s="227"/>
      <c r="IN398" s="227"/>
      <c r="IO398" s="227"/>
      <c r="IP398" s="227"/>
      <c r="IQ398" s="227"/>
      <c r="IR398" s="227"/>
      <c r="IS398" s="227"/>
      <c r="IT398" s="227"/>
      <c r="IU398" s="227"/>
      <c r="IV398" s="227"/>
      <c r="IW398" s="227"/>
      <c r="IX398" s="227"/>
      <c r="IY398" s="227"/>
      <c r="IZ398" s="227"/>
      <c r="JA398" s="227"/>
      <c r="JB398" s="227"/>
      <c r="JC398" s="227"/>
      <c r="JD398" s="227"/>
      <c r="JE398" s="227"/>
      <c r="JF398" s="227"/>
      <c r="JG398" s="227"/>
      <c r="JH398" s="227"/>
      <c r="JI398" s="227"/>
      <c r="JJ398" s="227"/>
      <c r="JK398" s="227"/>
      <c r="JL398" s="227"/>
      <c r="JM398" s="227"/>
      <c r="JN398" s="227"/>
      <c r="JO398" s="227"/>
      <c r="JP398" s="227"/>
      <c r="JQ398" s="227"/>
      <c r="JR398" s="227"/>
      <c r="JS398" s="227"/>
      <c r="JT398" s="227"/>
      <c r="JU398" s="227"/>
      <c r="JV398" s="227"/>
      <c r="JW398" s="227"/>
      <c r="JX398" s="227"/>
      <c r="JY398" s="227"/>
      <c r="JZ398" s="227"/>
      <c r="KA398" s="227"/>
      <c r="KB398" s="227"/>
      <c r="KC398" s="227"/>
      <c r="KD398" s="227"/>
      <c r="KE398" s="227"/>
      <c r="KF398" s="227"/>
      <c r="KG398" s="227"/>
      <c r="KH398" s="227"/>
      <c r="KI398" s="227"/>
      <c r="KJ398" s="227"/>
      <c r="KK398" s="227"/>
      <c r="KL398" s="227"/>
      <c r="KM398" s="227"/>
      <c r="KN398" s="227"/>
      <c r="KO398" s="227"/>
      <c r="KP398" s="227"/>
      <c r="KQ398" s="227"/>
      <c r="KR398" s="227"/>
      <c r="KS398" s="227"/>
      <c r="KT398" s="227"/>
      <c r="KU398" s="227"/>
      <c r="KV398" s="227"/>
      <c r="KW398" s="227"/>
      <c r="KX398" s="227"/>
      <c r="KY398" s="227"/>
      <c r="KZ398" s="227"/>
      <c r="LA398" s="227"/>
      <c r="LB398" s="227"/>
      <c r="LC398" s="227"/>
      <c r="LD398" s="227"/>
      <c r="LE398" s="227"/>
      <c r="LF398" s="227"/>
      <c r="LG398" s="227"/>
      <c r="LH398" s="227"/>
      <c r="LI398" s="227"/>
      <c r="LJ398" s="227"/>
      <c r="LK398" s="227"/>
      <c r="LL398" s="227"/>
      <c r="LM398" s="227"/>
      <c r="LN398" s="227"/>
      <c r="LO398" s="227"/>
      <c r="LP398" s="227"/>
      <c r="LQ398" s="227"/>
      <c r="LR398" s="227"/>
      <c r="LS398" s="227"/>
      <c r="LT398" s="227"/>
      <c r="LU398" s="227"/>
      <c r="LV398" s="227"/>
      <c r="LW398" s="227"/>
      <c r="LX398" s="227"/>
      <c r="LY398" s="227"/>
      <c r="LZ398" s="227"/>
      <c r="MA398" s="227"/>
      <c r="MB398" s="227"/>
      <c r="MC398" s="227"/>
      <c r="MD398" s="227"/>
      <c r="ME398" s="227"/>
      <c r="MF398" s="227"/>
      <c r="MG398" s="227"/>
      <c r="MH398" s="227"/>
      <c r="MI398" s="227"/>
      <c r="MJ398" s="227"/>
      <c r="MK398" s="227"/>
      <c r="ML398" s="227"/>
      <c r="MM398" s="227"/>
      <c r="MN398" s="227"/>
      <c r="MO398" s="227"/>
      <c r="MP398" s="227"/>
      <c r="MQ398" s="227"/>
      <c r="MR398" s="227"/>
      <c r="MS398" s="227"/>
      <c r="MT398" s="227"/>
      <c r="MU398" s="227"/>
      <c r="MV398" s="227"/>
      <c r="MW398" s="227"/>
      <c r="MX398" s="227"/>
      <c r="MY398" s="227"/>
      <c r="MZ398" s="227"/>
      <c r="NA398" s="227"/>
      <c r="NB398" s="227"/>
      <c r="NC398" s="227"/>
      <c r="ND398" s="227"/>
      <c r="NE398" s="227"/>
      <c r="NF398" s="227"/>
      <c r="NG398" s="227"/>
      <c r="NH398" s="227"/>
      <c r="NI398" s="227"/>
      <c r="NJ398" s="227"/>
      <c r="NK398" s="227"/>
      <c r="NL398" s="227"/>
      <c r="NM398" s="227"/>
      <c r="NN398" s="227"/>
      <c r="NO398" s="227"/>
      <c r="NP398" s="227"/>
      <c r="NQ398" s="227"/>
      <c r="NR398" s="227"/>
      <c r="NS398" s="227"/>
      <c r="NT398" s="227"/>
      <c r="NU398" s="227"/>
      <c r="NV398" s="227"/>
      <c r="NW398" s="227"/>
      <c r="NX398" s="227"/>
      <c r="NY398" s="227"/>
      <c r="NZ398" s="227"/>
      <c r="OA398" s="227"/>
      <c r="OB398" s="227"/>
      <c r="OC398" s="227"/>
      <c r="OD398" s="227"/>
      <c r="OE398" s="227"/>
      <c r="OF398" s="227"/>
      <c r="OG398" s="227"/>
      <c r="OH398" s="227"/>
      <c r="OI398" s="227"/>
      <c r="OJ398" s="227"/>
      <c r="OK398" s="227"/>
      <c r="OL398" s="227"/>
      <c r="OM398" s="227"/>
      <c r="ON398" s="227"/>
      <c r="OO398" s="227"/>
      <c r="OP398" s="227"/>
      <c r="OQ398" s="227"/>
      <c r="OR398" s="227"/>
      <c r="OS398" s="227"/>
      <c r="OT398" s="227"/>
      <c r="OU398" s="227"/>
      <c r="OV398" s="227"/>
      <c r="OW398" s="227"/>
      <c r="OX398" s="227"/>
      <c r="OY398" s="227"/>
      <c r="OZ398" s="227"/>
      <c r="PA398" s="227"/>
      <c r="PB398" s="227"/>
      <c r="PC398" s="227"/>
      <c r="PD398" s="227"/>
      <c r="PE398" s="227"/>
      <c r="PF398" s="227"/>
      <c r="PG398" s="227"/>
      <c r="PH398" s="227"/>
      <c r="PI398" s="227"/>
      <c r="PJ398" s="227"/>
      <c r="PK398" s="227"/>
      <c r="PL398" s="227"/>
      <c r="PM398" s="227"/>
      <c r="PN398" s="227"/>
      <c r="PO398" s="227"/>
      <c r="PP398" s="227"/>
      <c r="PQ398" s="227"/>
      <c r="PR398" s="227"/>
      <c r="PS398" s="227"/>
      <c r="PT398" s="227"/>
      <c r="PU398" s="227"/>
      <c r="PV398" s="227"/>
      <c r="PW398" s="227"/>
      <c r="PX398" s="227"/>
      <c r="PY398" s="227"/>
      <c r="PZ398" s="227"/>
      <c r="QA398" s="227"/>
      <c r="QB398" s="227"/>
      <c r="QC398" s="227"/>
      <c r="QD398" s="227"/>
      <c r="QE398" s="227"/>
      <c r="QF398" s="227"/>
      <c r="QG398" s="227"/>
      <c r="QH398" s="227"/>
      <c r="QI398" s="227"/>
      <c r="QJ398" s="227"/>
      <c r="QK398" s="227"/>
      <c r="QL398" s="227"/>
      <c r="QM398" s="227"/>
      <c r="QN398" s="227"/>
      <c r="QO398" s="227"/>
      <c r="QP398" s="227"/>
      <c r="QQ398" s="227"/>
      <c r="QR398" s="227"/>
      <c r="QS398" s="227"/>
      <c r="QT398" s="227"/>
      <c r="QU398" s="227"/>
      <c r="QV398" s="227"/>
      <c r="QW398" s="227"/>
      <c r="QX398" s="227"/>
      <c r="QY398" s="227"/>
      <c r="QZ398" s="227"/>
      <c r="RA398" s="227"/>
      <c r="RB398" s="227"/>
      <c r="RC398" s="227"/>
      <c r="RD398" s="227"/>
      <c r="RE398" s="227"/>
      <c r="RF398" s="227"/>
      <c r="RG398" s="227"/>
      <c r="RH398" s="227"/>
      <c r="RI398" s="227"/>
      <c r="RJ398" s="227"/>
      <c r="RK398" s="227"/>
      <c r="RL398" s="227"/>
      <c r="RM398" s="227"/>
      <c r="RN398" s="227"/>
      <c r="RO398" s="227"/>
      <c r="RP398" s="227"/>
      <c r="RQ398" s="227"/>
      <c r="RR398" s="227"/>
      <c r="RS398" s="227"/>
      <c r="RT398" s="227"/>
      <c r="RU398" s="227"/>
      <c r="RV398" s="227"/>
      <c r="RW398" s="227"/>
      <c r="RX398" s="227"/>
      <c r="RY398" s="227"/>
      <c r="RZ398" s="227"/>
      <c r="SA398" s="227"/>
      <c r="SB398" s="227"/>
      <c r="SC398" s="227"/>
      <c r="SD398" s="227"/>
      <c r="SE398" s="227"/>
      <c r="SF398" s="227"/>
      <c r="SG398" s="227"/>
      <c r="SH398" s="227"/>
      <c r="SI398" s="227"/>
      <c r="SJ398" s="227"/>
      <c r="SK398" s="227"/>
      <c r="SL398" s="227"/>
      <c r="SM398" s="227"/>
      <c r="SN398" s="227"/>
      <c r="SO398" s="227"/>
      <c r="SP398" s="227"/>
      <c r="SQ398" s="227"/>
      <c r="SR398" s="227"/>
      <c r="SS398" s="227"/>
      <c r="ST398" s="227"/>
      <c r="SU398" s="227"/>
      <c r="SV398" s="227"/>
      <c r="SW398" s="227"/>
      <c r="SX398" s="227"/>
      <c r="SY398" s="227"/>
      <c r="SZ398" s="227"/>
      <c r="TA398" s="227"/>
      <c r="TB398" s="227"/>
      <c r="TC398" s="227"/>
      <c r="TD398" s="227"/>
      <c r="TE398" s="227"/>
      <c r="TF398" s="227"/>
      <c r="TG398" s="227"/>
      <c r="TH398" s="227"/>
      <c r="TI398" s="227"/>
      <c r="TJ398" s="227"/>
      <c r="TK398" s="227"/>
      <c r="TL398" s="227"/>
      <c r="TM398" s="227"/>
      <c r="TN398" s="227"/>
      <c r="TO398" s="227"/>
      <c r="TP398" s="227"/>
      <c r="TQ398" s="227"/>
      <c r="TR398" s="227"/>
      <c r="TS398" s="227"/>
      <c r="TT398" s="227"/>
      <c r="TU398" s="227"/>
      <c r="TV398" s="227"/>
      <c r="TW398" s="227"/>
      <c r="TX398" s="227"/>
      <c r="TY398" s="227"/>
      <c r="TZ398" s="227"/>
      <c r="UA398" s="227"/>
      <c r="UB398" s="227"/>
      <c r="UC398" s="227"/>
      <c r="UD398" s="227"/>
      <c r="UE398" s="227"/>
      <c r="UF398" s="227"/>
      <c r="UG398" s="227"/>
      <c r="UH398" s="227"/>
      <c r="UI398" s="227"/>
      <c r="UJ398" s="227"/>
      <c r="UK398" s="227"/>
      <c r="UL398" s="227"/>
      <c r="UM398" s="227"/>
      <c r="UN398" s="227"/>
      <c r="UO398" s="227"/>
      <c r="UP398" s="227"/>
      <c r="UQ398" s="227"/>
      <c r="UR398" s="227"/>
      <c r="US398" s="227"/>
      <c r="UT398" s="227"/>
      <c r="UU398" s="227"/>
      <c r="UV398" s="227"/>
      <c r="UW398" s="227"/>
      <c r="UX398" s="227"/>
      <c r="UY398" s="227"/>
      <c r="UZ398" s="227"/>
      <c r="VA398" s="227"/>
      <c r="VB398" s="227"/>
      <c r="VC398" s="227"/>
      <c r="VD398" s="227"/>
      <c r="VE398" s="227"/>
      <c r="VF398" s="227"/>
      <c r="VG398" s="227"/>
      <c r="VH398" s="227"/>
      <c r="VI398" s="227"/>
      <c r="VJ398" s="227"/>
      <c r="VK398" s="227"/>
      <c r="VL398" s="227"/>
      <c r="VM398" s="227"/>
      <c r="VN398" s="227"/>
      <c r="VO398" s="227"/>
      <c r="VP398" s="227"/>
      <c r="VQ398" s="227"/>
      <c r="VR398" s="227"/>
      <c r="VS398" s="227"/>
      <c r="VT398" s="227"/>
      <c r="VU398" s="227"/>
      <c r="VV398" s="227"/>
      <c r="VW398" s="227"/>
      <c r="VX398" s="227"/>
      <c r="VY398" s="227"/>
      <c r="VZ398" s="227"/>
      <c r="WA398" s="227"/>
      <c r="WB398" s="227"/>
      <c r="WC398" s="227"/>
      <c r="WD398" s="227"/>
      <c r="WE398" s="227"/>
      <c r="WF398" s="227"/>
      <c r="WG398" s="227"/>
      <c r="WH398" s="227"/>
      <c r="WI398" s="227"/>
      <c r="WJ398" s="227"/>
      <c r="WK398" s="227"/>
      <c r="WL398" s="227"/>
      <c r="WM398" s="227"/>
      <c r="WN398" s="227"/>
      <c r="WO398" s="227"/>
      <c r="WP398" s="227"/>
      <c r="WQ398" s="227"/>
      <c r="WR398" s="227"/>
      <c r="WS398" s="227"/>
      <c r="WT398" s="227"/>
      <c r="WU398" s="227"/>
      <c r="WV398" s="227"/>
      <c r="WW398" s="227"/>
      <c r="WX398" s="227"/>
      <c r="WY398" s="227"/>
      <c r="WZ398" s="227"/>
      <c r="XA398" s="227"/>
      <c r="XB398" s="227"/>
      <c r="XC398" s="227"/>
      <c r="XD398" s="227"/>
      <c r="XE398" s="227"/>
      <c r="XF398" s="227"/>
      <c r="XG398" s="227"/>
      <c r="XH398" s="227"/>
      <c r="XI398" s="227"/>
      <c r="XJ398" s="227"/>
      <c r="XK398" s="227"/>
      <c r="XL398" s="227"/>
      <c r="XM398" s="227"/>
      <c r="XN398" s="227"/>
      <c r="XO398" s="227"/>
      <c r="XP398" s="227"/>
      <c r="XQ398" s="227"/>
      <c r="XR398" s="227"/>
      <c r="XS398" s="227"/>
      <c r="XT398" s="227"/>
      <c r="XU398" s="227"/>
      <c r="XV398" s="227"/>
      <c r="XW398" s="227"/>
      <c r="XX398" s="227"/>
      <c r="XY398" s="227"/>
      <c r="XZ398" s="227"/>
      <c r="YA398" s="227"/>
      <c r="YB398" s="227"/>
      <c r="YC398" s="227"/>
      <c r="YD398" s="227"/>
      <c r="YE398" s="227"/>
      <c r="YF398" s="227"/>
      <c r="YG398" s="227"/>
      <c r="YH398" s="227"/>
      <c r="YI398" s="227"/>
      <c r="YJ398" s="227"/>
      <c r="YK398" s="227"/>
      <c r="YL398" s="227"/>
      <c r="YM398" s="227"/>
      <c r="YN398" s="227"/>
      <c r="YO398" s="227"/>
      <c r="YP398" s="227"/>
      <c r="YQ398" s="227"/>
      <c r="YR398" s="227"/>
      <c r="YS398" s="227"/>
      <c r="YT398" s="227"/>
      <c r="YU398" s="227"/>
      <c r="YV398" s="227"/>
      <c r="YW398" s="227"/>
      <c r="YX398" s="227"/>
      <c r="YY398" s="227"/>
      <c r="YZ398" s="227"/>
      <c r="ZA398" s="227"/>
      <c r="ZB398" s="227"/>
      <c r="ZC398" s="227"/>
      <c r="ZD398" s="227"/>
      <c r="ZE398" s="227"/>
      <c r="ZF398" s="227"/>
      <c r="ZG398" s="227"/>
      <c r="ZH398" s="227"/>
      <c r="ZI398" s="227"/>
      <c r="ZJ398" s="227"/>
      <c r="ZK398" s="227"/>
      <c r="ZL398" s="227"/>
      <c r="ZM398" s="227"/>
      <c r="ZN398" s="227"/>
      <c r="ZO398" s="227"/>
      <c r="ZP398" s="227"/>
      <c r="ZQ398" s="227"/>
      <c r="ZR398" s="227"/>
      <c r="ZS398" s="227"/>
      <c r="ZT398" s="227"/>
      <c r="ZU398" s="227"/>
      <c r="ZV398" s="227"/>
      <c r="ZW398" s="227"/>
      <c r="ZX398" s="227"/>
      <c r="ZY398" s="227"/>
      <c r="ZZ398" s="227"/>
      <c r="AAA398" s="227"/>
      <c r="AAB398" s="227"/>
      <c r="AAC398" s="227"/>
      <c r="AAD398" s="227"/>
      <c r="AAE398" s="227"/>
      <c r="AAF398" s="227"/>
      <c r="AAG398" s="227"/>
      <c r="AAH398" s="227"/>
      <c r="AAI398" s="227"/>
      <c r="AAJ398" s="227"/>
      <c r="AAK398" s="227"/>
      <c r="AAL398" s="227"/>
      <c r="AAM398" s="227"/>
      <c r="AAN398" s="227"/>
      <c r="AAO398" s="227"/>
      <c r="AAP398" s="227"/>
      <c r="AAQ398" s="227"/>
      <c r="AAR398" s="227"/>
      <c r="AAS398" s="227"/>
      <c r="AAT398" s="227"/>
      <c r="AAU398" s="227"/>
      <c r="AAV398" s="227"/>
      <c r="AAW398" s="227"/>
      <c r="AAX398" s="227"/>
      <c r="AAY398" s="227"/>
      <c r="AAZ398" s="227"/>
      <c r="ABA398" s="227"/>
      <c r="ABB398" s="227"/>
      <c r="ABC398" s="227"/>
      <c r="ABD398" s="227"/>
      <c r="ABE398" s="227"/>
      <c r="ABF398" s="227"/>
      <c r="ABG398" s="227"/>
      <c r="ABH398" s="227"/>
      <c r="ABI398" s="227"/>
      <c r="ABJ398" s="227"/>
      <c r="ABK398" s="227"/>
      <c r="ABL398" s="227"/>
      <c r="ABM398" s="227"/>
      <c r="ABN398" s="227"/>
      <c r="ABO398" s="227"/>
      <c r="ABP398" s="227"/>
      <c r="ABQ398" s="227"/>
      <c r="ABR398" s="227"/>
      <c r="ABS398" s="227"/>
      <c r="ABT398" s="227"/>
      <c r="ABU398" s="227"/>
      <c r="ABV398" s="227"/>
      <c r="ABW398" s="227"/>
      <c r="ABX398" s="227"/>
      <c r="ABY398" s="227"/>
      <c r="ABZ398" s="227"/>
      <c r="ACA398" s="227"/>
      <c r="ACB398" s="227"/>
      <c r="ACC398" s="227"/>
      <c r="ACD398" s="227"/>
      <c r="ACE398" s="227"/>
      <c r="ACF398" s="227"/>
      <c r="ACG398" s="227"/>
      <c r="ACH398" s="227"/>
      <c r="ACI398" s="227"/>
      <c r="ACJ398" s="227"/>
      <c r="ACK398" s="227"/>
      <c r="ACL398" s="227"/>
      <c r="ACM398" s="227"/>
      <c r="ACN398" s="227"/>
      <c r="ACO398" s="227"/>
      <c r="ACP398" s="227"/>
      <c r="ACQ398" s="227"/>
      <c r="ACR398" s="227"/>
      <c r="ACS398" s="227"/>
      <c r="ACT398" s="227"/>
      <c r="ACU398" s="227"/>
      <c r="ACV398" s="227"/>
      <c r="ACW398" s="227"/>
      <c r="ACX398" s="227"/>
      <c r="ACY398" s="227"/>
      <c r="ACZ398" s="227"/>
      <c r="ADA398" s="227"/>
      <c r="ADB398" s="227"/>
      <c r="ADC398" s="227"/>
      <c r="ADD398" s="227"/>
      <c r="ADE398" s="227"/>
      <c r="ADF398" s="227"/>
      <c r="ADG398" s="227"/>
      <c r="ADH398" s="227"/>
      <c r="ADI398" s="227"/>
      <c r="ADJ398" s="227"/>
      <c r="ADK398" s="227"/>
      <c r="ADL398" s="227"/>
      <c r="ADM398" s="227"/>
      <c r="ADN398" s="227"/>
      <c r="ADO398" s="227"/>
      <c r="ADP398" s="227"/>
      <c r="ADQ398" s="227"/>
      <c r="ADR398" s="227"/>
      <c r="ADS398" s="227"/>
      <c r="ADT398" s="227"/>
      <c r="ADU398" s="227"/>
      <c r="ADV398" s="227"/>
      <c r="ADW398" s="227"/>
      <c r="ADX398" s="227"/>
      <c r="ADY398" s="227"/>
      <c r="ADZ398" s="227"/>
      <c r="AEA398" s="227"/>
      <c r="AEB398" s="227"/>
      <c r="AEC398" s="227"/>
      <c r="AED398" s="227"/>
      <c r="AEE398" s="227"/>
      <c r="AEF398" s="227"/>
      <c r="AEG398" s="227"/>
      <c r="AEH398" s="227"/>
      <c r="AEI398" s="227"/>
      <c r="AEJ398" s="227"/>
      <c r="AEK398" s="227"/>
      <c r="AEL398" s="227"/>
      <c r="AEM398" s="227"/>
      <c r="AEN398" s="227"/>
      <c r="AEO398" s="227"/>
      <c r="AEP398" s="227"/>
      <c r="AEQ398" s="227"/>
      <c r="AER398" s="227"/>
      <c r="AES398" s="227"/>
      <c r="AET398" s="227"/>
      <c r="AEU398" s="227"/>
      <c r="AEV398" s="227"/>
      <c r="AEW398" s="227"/>
      <c r="AEX398" s="227"/>
      <c r="AEY398" s="227"/>
      <c r="AEZ398" s="227"/>
      <c r="AFA398" s="227"/>
      <c r="AFB398" s="227"/>
      <c r="AFC398" s="227"/>
      <c r="AFD398" s="227"/>
      <c r="AFE398" s="227"/>
      <c r="AFF398" s="227"/>
      <c r="AFG398" s="227"/>
      <c r="AFH398" s="227"/>
      <c r="AFI398" s="227"/>
      <c r="AFJ398" s="227"/>
      <c r="AFK398" s="227"/>
      <c r="AFL398" s="227"/>
      <c r="AFM398" s="227"/>
      <c r="AFN398" s="227"/>
      <c r="AFO398" s="227"/>
      <c r="AFP398" s="227"/>
      <c r="AFQ398" s="227"/>
      <c r="AFR398" s="227"/>
      <c r="AFS398" s="227"/>
      <c r="AFT398" s="227"/>
      <c r="AFU398" s="227"/>
      <c r="AFV398" s="227"/>
      <c r="AFW398" s="227"/>
      <c r="AFX398" s="227"/>
      <c r="AFY398" s="227"/>
      <c r="AFZ398" s="227"/>
      <c r="AGA398" s="227"/>
      <c r="AGB398" s="227"/>
      <c r="AGC398" s="227"/>
      <c r="AGD398" s="227"/>
      <c r="AGE398" s="227"/>
      <c r="AGF398" s="227"/>
      <c r="AGG398" s="227"/>
      <c r="AGH398" s="227"/>
      <c r="AGI398" s="227"/>
      <c r="AGJ398" s="227"/>
      <c r="AGK398" s="227"/>
      <c r="AGL398" s="227"/>
      <c r="AGM398" s="227"/>
      <c r="AGN398" s="227"/>
      <c r="AGO398" s="227"/>
      <c r="AGP398" s="227"/>
      <c r="AGQ398" s="227"/>
      <c r="AGR398" s="227"/>
      <c r="AGS398" s="227"/>
      <c r="AGT398" s="227"/>
      <c r="AGU398" s="227"/>
      <c r="AGV398" s="227"/>
      <c r="AGW398" s="227"/>
      <c r="AGX398" s="227"/>
      <c r="AGY398" s="227"/>
      <c r="AGZ398" s="227"/>
      <c r="AHA398" s="227"/>
      <c r="AHB398" s="227"/>
      <c r="AHC398" s="227"/>
      <c r="AHD398" s="227"/>
      <c r="AHE398" s="227"/>
      <c r="AHF398" s="227"/>
      <c r="AHG398" s="227"/>
      <c r="AHH398" s="227"/>
      <c r="AHI398" s="227"/>
      <c r="AHJ398" s="227"/>
      <c r="AHK398" s="227"/>
      <c r="AHL398" s="227"/>
      <c r="AHM398" s="227"/>
      <c r="AHN398" s="227"/>
      <c r="AHO398" s="227"/>
      <c r="AHP398" s="227"/>
      <c r="AHQ398" s="227"/>
      <c r="AHR398" s="227"/>
      <c r="AHS398" s="227"/>
      <c r="AHT398" s="227"/>
      <c r="AHU398" s="227"/>
      <c r="AHV398" s="227"/>
      <c r="AHW398" s="227"/>
      <c r="AHX398" s="227"/>
      <c r="AHY398" s="227"/>
      <c r="AHZ398" s="227"/>
      <c r="AIA398" s="227"/>
      <c r="AIB398" s="227"/>
      <c r="AIC398" s="227"/>
      <c r="AID398" s="227"/>
      <c r="AIE398" s="227"/>
      <c r="AIF398" s="227"/>
      <c r="AIG398" s="227"/>
      <c r="AIH398" s="227"/>
      <c r="AII398" s="227"/>
      <c r="AIJ398" s="227"/>
      <c r="AIK398" s="227"/>
      <c r="AIL398" s="227"/>
      <c r="AIM398" s="227"/>
      <c r="AIN398" s="227"/>
      <c r="AIO398" s="227"/>
      <c r="AIP398" s="227"/>
      <c r="AIQ398" s="227"/>
      <c r="AIR398" s="227"/>
      <c r="AIS398" s="227"/>
      <c r="AIT398" s="227"/>
      <c r="AIU398" s="227"/>
      <c r="AIV398" s="227"/>
      <c r="AIW398" s="227"/>
      <c r="AIX398" s="227"/>
      <c r="AIY398" s="227"/>
      <c r="AIZ398" s="227"/>
      <c r="AJA398" s="227"/>
      <c r="AJB398" s="227"/>
      <c r="AJC398" s="227"/>
      <c r="AJD398" s="227"/>
      <c r="AJE398" s="227"/>
      <c r="AJF398" s="227"/>
      <c r="AJG398" s="227"/>
      <c r="AJH398" s="227"/>
      <c r="AJI398" s="227"/>
      <c r="AJJ398" s="227"/>
      <c r="AJK398" s="227"/>
      <c r="AJL398" s="227"/>
      <c r="AJM398" s="227"/>
      <c r="AJN398" s="227"/>
      <c r="AJO398" s="227"/>
      <c r="AJP398" s="227"/>
      <c r="AJQ398" s="227"/>
      <c r="AJR398" s="227"/>
      <c r="AJS398" s="227"/>
      <c r="AJT398" s="227"/>
      <c r="AJU398" s="227"/>
      <c r="AJV398" s="227"/>
      <c r="AJW398" s="227"/>
      <c r="AJX398" s="227"/>
      <c r="AJY398" s="227"/>
      <c r="AJZ398" s="227"/>
      <c r="AKA398" s="227"/>
      <c r="AKB398" s="227"/>
      <c r="AKC398" s="227"/>
      <c r="AKD398" s="227"/>
      <c r="AKE398" s="227"/>
      <c r="AKF398" s="227"/>
      <c r="AKG398" s="227"/>
      <c r="AKH398" s="227"/>
      <c r="AKI398" s="227"/>
      <c r="AKJ398" s="227"/>
      <c r="AKK398" s="227"/>
      <c r="AKL398" s="227"/>
      <c r="AKM398" s="227"/>
      <c r="AKN398" s="227"/>
      <c r="AKO398" s="227"/>
      <c r="AKP398" s="227"/>
      <c r="AKQ398" s="227"/>
      <c r="AKR398" s="227"/>
      <c r="AKS398" s="227"/>
      <c r="AKT398" s="227"/>
      <c r="AKU398" s="227"/>
      <c r="AKV398" s="227"/>
      <c r="AKW398" s="227"/>
      <c r="AKX398" s="227"/>
      <c r="AKY398" s="227"/>
      <c r="AKZ398" s="227"/>
      <c r="ALA398" s="227"/>
      <c r="ALB398" s="227"/>
      <c r="ALC398" s="227"/>
      <c r="ALD398" s="227"/>
      <c r="ALE398" s="227"/>
      <c r="ALF398" s="227"/>
      <c r="ALG398" s="227"/>
      <c r="ALH398" s="227"/>
      <c r="ALI398" s="227"/>
      <c r="ALJ398" s="227"/>
      <c r="ALK398" s="227"/>
      <c r="ALL398" s="227"/>
      <c r="ALM398" s="227"/>
      <c r="ALN398" s="227"/>
      <c r="ALO398" s="227"/>
      <c r="ALP398" s="227"/>
      <c r="ALQ398" s="227"/>
      <c r="ALR398" s="227"/>
      <c r="ALS398" s="227"/>
      <c r="ALT398" s="227"/>
      <c r="ALU398" s="227"/>
      <c r="ALV398" s="227"/>
      <c r="ALW398" s="227"/>
      <c r="ALX398" s="227"/>
      <c r="ALY398" s="227"/>
      <c r="ALZ398" s="227"/>
      <c r="AMA398" s="227"/>
      <c r="AMB398" s="227"/>
      <c r="AMC398" s="227"/>
      <c r="AMD398" s="227"/>
      <c r="AME398" s="227"/>
      <c r="AMF398" s="227"/>
      <c r="AMG398" s="227"/>
      <c r="AMH398" s="227"/>
      <c r="AMI398" s="227"/>
      <c r="AMJ398" s="227"/>
      <c r="AMK398" s="227"/>
      <c r="AML398" s="227"/>
      <c r="AMM398" s="227"/>
      <c r="AMN398" s="227"/>
      <c r="AMO398" s="227"/>
      <c r="AMP398" s="227"/>
      <c r="AMQ398" s="227"/>
      <c r="AMR398" s="227"/>
      <c r="AMS398" s="227"/>
      <c r="AMT398" s="227"/>
      <c r="AMU398" s="227"/>
      <c r="AMV398" s="227"/>
      <c r="AMW398" s="227"/>
      <c r="AMX398" s="227"/>
    </row>
    <row r="399" spans="1:1038" ht="18" customHeight="1">
      <c r="A399" s="223" t="s">
        <v>1819</v>
      </c>
      <c r="B399" s="224" t="s">
        <v>1647</v>
      </c>
      <c r="D399" s="225" t="s">
        <v>1279</v>
      </c>
      <c r="E399" s="126">
        <v>61</v>
      </c>
      <c r="F399" s="126">
        <v>2</v>
      </c>
      <c r="G399" s="196" t="str">
        <f t="shared" si="114"/>
        <v>61-2</v>
      </c>
      <c r="H399" s="126">
        <v>0</v>
      </c>
      <c r="I399" s="126">
        <v>13</v>
      </c>
      <c r="K399" s="545" t="b">
        <f>IF(I400=1,IF(((VLOOKUP($G399,[1]Depth_Lookup!#REF!,9,FALSE))-(H399/100))=0,"Good",IF(((VLOOKUP($G399,[1]Depth_Lookup!$A$3:$J$550,9,FALSE))-(H399/100))&gt;0,"Too Short","Too Long")))</f>
        <v>0</v>
      </c>
      <c r="L399" s="171">
        <f>(VLOOKUP($G399,Depth_Lookup!$A$3:$J$410,10,FALSE))+(H399/100)</f>
        <v>147.65</v>
      </c>
      <c r="M399" s="171">
        <f>(VLOOKUP($G399,Depth_Lookup!$A$3:$J$410,10,FALSE))+(I399/100)</f>
        <v>147.78</v>
      </c>
      <c r="N399" s="127" t="s">
        <v>1897</v>
      </c>
      <c r="O399" s="126">
        <v>1</v>
      </c>
      <c r="P399" s="126" t="s">
        <v>853</v>
      </c>
      <c r="Q399" s="126" t="s">
        <v>125</v>
      </c>
      <c r="R399" s="196" t="str">
        <f t="shared" si="101"/>
        <v>SerpentinizedHarzburgite</v>
      </c>
      <c r="S399" s="126" t="s">
        <v>587</v>
      </c>
      <c r="U399" s="126" t="s">
        <v>108</v>
      </c>
      <c r="V399" s="126" t="s">
        <v>509</v>
      </c>
      <c r="W399" s="126" t="s">
        <v>102</v>
      </c>
      <c r="X399" s="202">
        <f>VLOOKUP(W399,[2]definitions_list_lookup!$A$13:$B$19,2,0)</f>
        <v>5</v>
      </c>
      <c r="Y399" s="126" t="s">
        <v>90</v>
      </c>
      <c r="Z399" s="126" t="s">
        <v>91</v>
      </c>
      <c r="AF399" s="196" t="e">
        <f>VLOOKUP(AE399,[2]definitions_list_mag!$V$12:$W$15,2,0)</f>
        <v>#N/A</v>
      </c>
      <c r="AI399" s="130">
        <v>84</v>
      </c>
      <c r="AO399" s="130"/>
      <c r="AU399" s="130"/>
      <c r="BA399" s="130">
        <v>15</v>
      </c>
      <c r="BB399" s="126">
        <v>6</v>
      </c>
      <c r="BC399" s="126">
        <v>5</v>
      </c>
      <c r="BD399" s="126" t="s">
        <v>1330</v>
      </c>
      <c r="BE399" s="126" t="s">
        <v>1331</v>
      </c>
      <c r="BG399" s="130"/>
      <c r="BM399" s="130">
        <v>1</v>
      </c>
      <c r="BN399" s="126">
        <v>1.4</v>
      </c>
      <c r="BO399" s="126">
        <v>0.4</v>
      </c>
      <c r="BP399" s="126" t="s">
        <v>110</v>
      </c>
      <c r="BQ399" s="126" t="s">
        <v>103</v>
      </c>
      <c r="BY399" s="130"/>
      <c r="CF399" s="213">
        <f t="shared" si="128"/>
        <v>100</v>
      </c>
      <c r="CG399" s="131"/>
      <c r="CH399" s="132" t="s">
        <v>1697</v>
      </c>
      <c r="CI399" s="132">
        <v>100</v>
      </c>
      <c r="CJ399" s="132" t="s">
        <v>514</v>
      </c>
      <c r="CK399" s="133" t="s">
        <v>1883</v>
      </c>
      <c r="CL399" s="134"/>
      <c r="CM399" s="134"/>
      <c r="CN399" s="134"/>
      <c r="CO399" s="134"/>
      <c r="CP399" s="134"/>
      <c r="CQ399" s="134"/>
      <c r="CR399" s="134"/>
      <c r="CS399" s="134"/>
      <c r="CT399" s="134"/>
      <c r="CU399" s="134"/>
      <c r="CV399" s="134"/>
      <c r="CW399" s="134"/>
      <c r="CX399" s="134"/>
      <c r="CY399" s="134"/>
      <c r="CZ399" s="134"/>
      <c r="DA399" s="134"/>
      <c r="DB399" s="134">
        <v>80</v>
      </c>
      <c r="DC399" s="135">
        <v>15</v>
      </c>
      <c r="DD399" s="134"/>
      <c r="DE399" s="134"/>
      <c r="DF399" s="134"/>
      <c r="DG399" s="134"/>
      <c r="DH399" s="134"/>
      <c r="DI399" s="134"/>
      <c r="DJ399" s="134">
        <v>5</v>
      </c>
      <c r="DK399" s="207">
        <f t="shared" si="104"/>
        <v>100</v>
      </c>
      <c r="DL399" s="131"/>
      <c r="DM399" s="134"/>
      <c r="DN399" s="134"/>
      <c r="DO399" s="136"/>
      <c r="DQ399" s="131"/>
      <c r="DR399" s="136"/>
      <c r="DS399" s="131"/>
      <c r="DT399" s="138" t="s">
        <v>1895</v>
      </c>
      <c r="DW399" s="214" t="e">
        <f>VLOOKUP(P399,[2]definitions_list_lookup!$K$30:$L$54,2,0)</f>
        <v>#N/A</v>
      </c>
      <c r="DX399" s="139" t="s">
        <v>1687</v>
      </c>
      <c r="DY399" s="139" t="s">
        <v>1898</v>
      </c>
      <c r="DZ399"/>
      <c r="EA399" s="104"/>
      <c r="ED399" s="229" t="s">
        <v>2517</v>
      </c>
      <c r="EE399" s="140"/>
      <c r="EG399" s="140"/>
      <c r="EI399" s="218"/>
      <c r="EJ399" s="143"/>
      <c r="EK399" s="221"/>
      <c r="EM399" s="109"/>
      <c r="EN399" s="109"/>
      <c r="EZ399" s="192" t="e">
        <f t="shared" si="107"/>
        <v>#DIV/0!</v>
      </c>
      <c r="FA399" s="192" t="e">
        <f t="shared" si="108"/>
        <v>#DIV/0!</v>
      </c>
      <c r="FB399" s="192" t="e">
        <f t="shared" si="109"/>
        <v>#DIV/0!</v>
      </c>
      <c r="FC399" s="192" t="e">
        <f t="shared" si="110"/>
        <v>#DIV/0!</v>
      </c>
      <c r="FD399" s="192" t="e">
        <f t="shared" si="111"/>
        <v>#DIV/0!</v>
      </c>
      <c r="FE399" s="193" t="e">
        <f t="shared" si="112"/>
        <v>#DIV/0!</v>
      </c>
      <c r="FF399" s="194" t="e">
        <f t="shared" si="113"/>
        <v>#DIV/0!</v>
      </c>
      <c r="FI399" s="778">
        <f t="shared" si="115"/>
        <v>0</v>
      </c>
      <c r="FJ399" s="779" t="e">
        <f t="shared" si="116"/>
        <v>#DIV/0!</v>
      </c>
      <c r="FK399" s="779" t="e">
        <f t="shared" si="117"/>
        <v>#DIV/0!</v>
      </c>
      <c r="FL399" s="780" t="e">
        <f t="shared" si="118"/>
        <v>#DIV/0!</v>
      </c>
      <c r="FM399" s="169" t="e">
        <f t="shared" si="119"/>
        <v>#DIV/0!</v>
      </c>
      <c r="FN399" s="783" t="e">
        <f t="shared" si="120"/>
        <v>#DIV/0!</v>
      </c>
    </row>
    <row r="400" spans="1:1038" ht="18" customHeight="1">
      <c r="A400" s="223" t="s">
        <v>1819</v>
      </c>
      <c r="B400" s="224" t="s">
        <v>1647</v>
      </c>
      <c r="D400" s="225" t="s">
        <v>1279</v>
      </c>
      <c r="E400" s="126">
        <v>61</v>
      </c>
      <c r="F400" s="126">
        <v>2</v>
      </c>
      <c r="G400" s="196" t="str">
        <f t="shared" si="114"/>
        <v>61-2</v>
      </c>
      <c r="H400" s="126">
        <f t="shared" si="121"/>
        <v>13</v>
      </c>
      <c r="I400" s="126">
        <v>14</v>
      </c>
      <c r="K400" s="545" t="b">
        <f>IF(I401=1,IF(((VLOOKUP($G400,[1]Depth_Lookup!#REF!,9,FALSE))-(H400/100))=0,"Good",IF(((VLOOKUP($G400,[1]Depth_Lookup!$A$3:$J$550,9,FALSE))-(H400/100))&gt;0,"Too Short","Too Long")))</f>
        <v>0</v>
      </c>
      <c r="L400" s="171">
        <f>(VLOOKUP($G400,Depth_Lookup!$A$3:$J$410,10,FALSE))+(H400/100)</f>
        <v>147.78</v>
      </c>
      <c r="M400" s="171">
        <f>(VLOOKUP($G400,Depth_Lookup!$A$3:$J$410,10,FALSE))+(I400/100)</f>
        <v>147.79</v>
      </c>
      <c r="N400" s="127" t="s">
        <v>1897</v>
      </c>
      <c r="Q400" s="126" t="s">
        <v>137</v>
      </c>
      <c r="R400" s="196" t="str">
        <f t="shared" si="101"/>
        <v>Clinopyroxenite</v>
      </c>
      <c r="S400" s="126" t="s">
        <v>98</v>
      </c>
      <c r="U400" s="126" t="s">
        <v>95</v>
      </c>
      <c r="V400" s="126" t="s">
        <v>509</v>
      </c>
      <c r="W400" s="126" t="s">
        <v>112</v>
      </c>
      <c r="X400" s="202">
        <f>VLOOKUP(W400,[2]definitions_list_lookup!$A$13:$B$19,2,0)</f>
        <v>4</v>
      </c>
      <c r="Y400" s="126" t="s">
        <v>90</v>
      </c>
      <c r="Z400" s="126" t="s">
        <v>91</v>
      </c>
      <c r="AF400" s="196" t="e">
        <f>VLOOKUP(AE400,[2]definitions_list_mag!$V$12:$W$15,2,0)</f>
        <v>#N/A</v>
      </c>
      <c r="AI400" s="130">
        <v>10</v>
      </c>
      <c r="AJ400" s="126">
        <v>1.2</v>
      </c>
      <c r="AK400" s="126">
        <v>1</v>
      </c>
      <c r="AL400" s="126" t="s">
        <v>110</v>
      </c>
      <c r="AM400" s="126" t="s">
        <v>103</v>
      </c>
      <c r="AO400" s="130"/>
      <c r="AU400" s="130">
        <v>90</v>
      </c>
      <c r="AV400" s="126">
        <v>3</v>
      </c>
      <c r="AW400" s="126">
        <v>1.5</v>
      </c>
      <c r="AX400" s="126" t="s">
        <v>1330</v>
      </c>
      <c r="AY400" s="126" t="s">
        <v>1331</v>
      </c>
      <c r="BA400" s="130"/>
      <c r="BG400" s="130"/>
      <c r="BM400" s="130"/>
      <c r="BY400" s="130"/>
      <c r="CF400" s="213">
        <f t="shared" si="128"/>
        <v>100</v>
      </c>
      <c r="CG400" s="131"/>
      <c r="CH400" s="132" t="s">
        <v>1899</v>
      </c>
      <c r="CI400" s="132">
        <v>70</v>
      </c>
      <c r="CJ400" s="132" t="s">
        <v>815</v>
      </c>
      <c r="CK400" s="133"/>
      <c r="CL400" s="134"/>
      <c r="CM400" s="134"/>
      <c r="CN400" s="134"/>
      <c r="CO400" s="134"/>
      <c r="CP400" s="134"/>
      <c r="CQ400" s="134"/>
      <c r="CR400" s="134"/>
      <c r="CS400" s="134"/>
      <c r="CT400" s="134"/>
      <c r="CU400" s="134"/>
      <c r="CV400" s="134"/>
      <c r="CW400" s="134"/>
      <c r="CX400" s="134"/>
      <c r="CY400" s="134"/>
      <c r="CZ400" s="134"/>
      <c r="DA400" s="134"/>
      <c r="DB400" s="134">
        <v>60</v>
      </c>
      <c r="DD400" s="134"/>
      <c r="DE400" s="134"/>
      <c r="DF400" s="134"/>
      <c r="DG400" s="134"/>
      <c r="DH400" s="134"/>
      <c r="DI400" s="134"/>
      <c r="DJ400" s="134">
        <v>40</v>
      </c>
      <c r="DK400" s="207">
        <f t="shared" si="104"/>
        <v>100</v>
      </c>
      <c r="DL400" s="131"/>
      <c r="DM400" s="134" t="s">
        <v>696</v>
      </c>
      <c r="DN400" s="134">
        <v>9</v>
      </c>
      <c r="DO400" s="136" t="s">
        <v>1900</v>
      </c>
      <c r="DP400" s="137" t="s">
        <v>1901</v>
      </c>
      <c r="DQ400" s="131"/>
      <c r="DR400" s="136" t="s">
        <v>1518</v>
      </c>
      <c r="DS400" s="131"/>
      <c r="DT400" s="138" t="s">
        <v>1398</v>
      </c>
      <c r="DU400" s="135">
        <v>5</v>
      </c>
      <c r="DV400" s="135" t="s">
        <v>850</v>
      </c>
      <c r="DW400" s="214" t="e">
        <f>VLOOKUP(P400,[2]definitions_list_lookup!$K$30:$L$54,2,0)</f>
        <v>#N/A</v>
      </c>
      <c r="DX400" s="139" t="s">
        <v>1433</v>
      </c>
      <c r="DY400" s="139" t="s">
        <v>1902</v>
      </c>
      <c r="DZ400"/>
      <c r="EA400" s="104"/>
      <c r="ED400" s="229" t="s">
        <v>2517</v>
      </c>
      <c r="EE400" s="140"/>
      <c r="EG400" s="140"/>
      <c r="EI400" s="218"/>
      <c r="EJ400" s="143"/>
      <c r="EK400" s="221"/>
      <c r="EM400" s="109"/>
      <c r="EN400" s="109" t="s">
        <v>1448</v>
      </c>
      <c r="EO400" s="144">
        <v>0.3</v>
      </c>
      <c r="EQ400" s="144" t="s">
        <v>2060</v>
      </c>
      <c r="EV400" s="112">
        <v>45</v>
      </c>
      <c r="EW400" s="112">
        <v>270</v>
      </c>
      <c r="EX400" s="112">
        <v>22</v>
      </c>
      <c r="EY400" s="112">
        <v>0</v>
      </c>
      <c r="EZ400" s="192">
        <f t="shared" si="107"/>
        <v>112</v>
      </c>
      <c r="FA400" s="192">
        <f t="shared" si="108"/>
        <v>112</v>
      </c>
      <c r="FB400" s="192">
        <f t="shared" si="109"/>
        <v>42.836182496094736</v>
      </c>
      <c r="FC400" s="192">
        <f t="shared" si="110"/>
        <v>202</v>
      </c>
      <c r="FD400" s="192">
        <f t="shared" si="111"/>
        <v>47.163817503905264</v>
      </c>
      <c r="FE400" s="193">
        <f t="shared" si="112"/>
        <v>292</v>
      </c>
      <c r="FF400" s="194">
        <f t="shared" si="113"/>
        <v>47.163817503905264</v>
      </c>
      <c r="FI400" s="778">
        <f t="shared" si="115"/>
        <v>0.3</v>
      </c>
      <c r="FJ400" s="779">
        <f t="shared" si="116"/>
        <v>47.163817503905264</v>
      </c>
      <c r="FK400" s="779">
        <f t="shared" si="117"/>
        <v>42.836182496094736</v>
      </c>
      <c r="FL400" s="780">
        <f t="shared" si="118"/>
        <v>0.7476324235420162</v>
      </c>
      <c r="FM400" s="169">
        <f t="shared" si="119"/>
        <v>0.6799045218669324</v>
      </c>
      <c r="FN400" s="783">
        <f t="shared" si="120"/>
        <v>0.20397135656007973</v>
      </c>
    </row>
    <row r="401" spans="1:1038" s="288" customFormat="1" ht="18" customHeight="1">
      <c r="A401" s="282" t="s">
        <v>1819</v>
      </c>
      <c r="B401" s="283" t="s">
        <v>1647</v>
      </c>
      <c r="C401" s="227"/>
      <c r="D401" s="284" t="s">
        <v>1279</v>
      </c>
      <c r="E401" s="227">
        <v>61</v>
      </c>
      <c r="F401" s="227">
        <v>2</v>
      </c>
      <c r="G401" s="286" t="str">
        <f t="shared" si="114"/>
        <v>61-2</v>
      </c>
      <c r="H401" s="227">
        <f t="shared" si="121"/>
        <v>14</v>
      </c>
      <c r="I401" s="227">
        <v>44.5</v>
      </c>
      <c r="J401" s="226"/>
      <c r="K401" s="545" t="b">
        <f>IF(I402=1,IF(((VLOOKUP($G401,[1]Depth_Lookup!#REF!,9,FALSE))-(H401/100))=0,"Good",IF(((VLOOKUP($G401,[1]Depth_Lookup!$A$3:$J$550,9,FALSE))-(H401/100))&gt;0,"Too Short","Too Long")))</f>
        <v>0</v>
      </c>
      <c r="L401" s="171">
        <f>(VLOOKUP($G401,Depth_Lookup!$A$3:$J$410,10,FALSE))+(H401/100)</f>
        <v>147.79</v>
      </c>
      <c r="M401" s="171">
        <f>(VLOOKUP($G401,Depth_Lookup!$A$3:$J$410,10,FALSE))+(I401/100)</f>
        <v>148.095</v>
      </c>
      <c r="N401" s="230" t="s">
        <v>1897</v>
      </c>
      <c r="O401" s="227">
        <v>1</v>
      </c>
      <c r="P401" s="227" t="s">
        <v>853</v>
      </c>
      <c r="Q401" s="227" t="s">
        <v>125</v>
      </c>
      <c r="R401" s="286" t="str">
        <f t="shared" si="101"/>
        <v>SerpentinizedHarzburgite</v>
      </c>
      <c r="S401" s="227" t="s">
        <v>98</v>
      </c>
      <c r="T401" s="227" t="s">
        <v>700</v>
      </c>
      <c r="U401" s="227" t="s">
        <v>95</v>
      </c>
      <c r="V401" s="227" t="s">
        <v>509</v>
      </c>
      <c r="W401" s="227" t="s">
        <v>102</v>
      </c>
      <c r="X401" s="287">
        <f>VLOOKUP(W401,[2]definitions_list_lookup!$A$13:$B$19,2,0)</f>
        <v>5</v>
      </c>
      <c r="Y401" s="227" t="s">
        <v>90</v>
      </c>
      <c r="Z401" s="227" t="s">
        <v>91</v>
      </c>
      <c r="AA401" s="227"/>
      <c r="AB401" s="227"/>
      <c r="AC401" s="227"/>
      <c r="AD401" s="227"/>
      <c r="AE401" s="233"/>
      <c r="AF401" s="286" t="e">
        <f>VLOOKUP(AE401,[2]definitions_list_mag!$V$12:$W$15,2,0)</f>
        <v>#N/A</v>
      </c>
      <c r="AG401" s="237"/>
      <c r="AH401" s="227"/>
      <c r="AI401" s="240">
        <v>84</v>
      </c>
      <c r="AJ401" s="227"/>
      <c r="AK401" s="227"/>
      <c r="AL401" s="227"/>
      <c r="AM401" s="227"/>
      <c r="AN401" s="227"/>
      <c r="AO401" s="240"/>
      <c r="AP401" s="227"/>
      <c r="AQ401" s="227"/>
      <c r="AR401" s="227"/>
      <c r="AS401" s="227"/>
      <c r="AT401" s="227"/>
      <c r="AU401" s="240"/>
      <c r="AV401" s="227"/>
      <c r="AW401" s="227"/>
      <c r="AX401" s="227"/>
      <c r="AY401" s="227"/>
      <c r="AZ401" s="227"/>
      <c r="BA401" s="240">
        <v>15</v>
      </c>
      <c r="BB401" s="227">
        <v>5</v>
      </c>
      <c r="BC401" s="227">
        <v>5</v>
      </c>
      <c r="BD401" s="227" t="s">
        <v>1330</v>
      </c>
      <c r="BE401" s="227" t="s">
        <v>1331</v>
      </c>
      <c r="BF401" s="227"/>
      <c r="BG401" s="240"/>
      <c r="BH401" s="227"/>
      <c r="BI401" s="227"/>
      <c r="BJ401" s="227"/>
      <c r="BK401" s="227"/>
      <c r="BL401" s="227"/>
      <c r="BM401" s="240">
        <v>1</v>
      </c>
      <c r="BN401" s="227">
        <v>2</v>
      </c>
      <c r="BO401" s="227">
        <v>0.8</v>
      </c>
      <c r="BP401" s="227" t="s">
        <v>1330</v>
      </c>
      <c r="BQ401" s="227" t="s">
        <v>1331</v>
      </c>
      <c r="BR401" s="227"/>
      <c r="BS401" s="227"/>
      <c r="BT401" s="227"/>
      <c r="BU401" s="227"/>
      <c r="BV401" s="227"/>
      <c r="BW401" s="227"/>
      <c r="BX401" s="227"/>
      <c r="BY401" s="240"/>
      <c r="BZ401" s="227"/>
      <c r="CA401" s="227"/>
      <c r="CB401" s="227"/>
      <c r="CC401" s="227"/>
      <c r="CD401" s="227"/>
      <c r="CE401" s="227" t="s">
        <v>1903</v>
      </c>
      <c r="CF401" s="290">
        <f t="shared" si="128"/>
        <v>100</v>
      </c>
      <c r="CG401" s="148"/>
      <c r="CH401" s="149" t="s">
        <v>1697</v>
      </c>
      <c r="CI401" s="149">
        <v>100</v>
      </c>
      <c r="CJ401" s="149" t="s">
        <v>514</v>
      </c>
      <c r="CK401" s="151" t="s">
        <v>1883</v>
      </c>
      <c r="CL401" s="152"/>
      <c r="CM401" s="152"/>
      <c r="CN401" s="152"/>
      <c r="CO401" s="152"/>
      <c r="CP401" s="152"/>
      <c r="CQ401" s="152"/>
      <c r="CR401" s="152"/>
      <c r="CS401" s="152"/>
      <c r="CT401" s="152"/>
      <c r="CU401" s="152"/>
      <c r="CV401" s="152"/>
      <c r="CW401" s="152"/>
      <c r="CX401" s="152"/>
      <c r="CY401" s="152"/>
      <c r="CZ401" s="152"/>
      <c r="DA401" s="152"/>
      <c r="DB401" s="152">
        <v>80</v>
      </c>
      <c r="DC401" s="229">
        <v>15</v>
      </c>
      <c r="DD401" s="152"/>
      <c r="DE401" s="152"/>
      <c r="DF401" s="152"/>
      <c r="DG401" s="152"/>
      <c r="DH401" s="152"/>
      <c r="DI401" s="152"/>
      <c r="DJ401" s="152">
        <v>5</v>
      </c>
      <c r="DK401" s="208">
        <f t="shared" si="104"/>
        <v>100</v>
      </c>
      <c r="DL401" s="148"/>
      <c r="DM401" s="152"/>
      <c r="DN401" s="152"/>
      <c r="DO401" s="153"/>
      <c r="DQ401" s="148"/>
      <c r="DR401" s="153"/>
      <c r="DS401" s="148"/>
      <c r="DT401" s="261" t="s">
        <v>1895</v>
      </c>
      <c r="DU401" s="229"/>
      <c r="DV401" s="229"/>
      <c r="DW401" s="291" t="e">
        <f>VLOOKUP(P401,[2]definitions_list_lookup!$K$30:$L$54,2,0)</f>
        <v>#N/A</v>
      </c>
      <c r="DX401" s="154" t="s">
        <v>1687</v>
      </c>
      <c r="DY401" s="154" t="s">
        <v>1898</v>
      </c>
      <c r="DZ401" s="479"/>
      <c r="EA401" s="292"/>
      <c r="EB401" s="229"/>
      <c r="EC401" s="292"/>
      <c r="ED401" s="229" t="s">
        <v>2517</v>
      </c>
      <c r="EE401" s="293"/>
      <c r="EF401" s="294"/>
      <c r="EG401" s="293"/>
      <c r="EH401" s="295"/>
      <c r="EI401" s="296"/>
      <c r="EJ401" s="297"/>
      <c r="EK401" s="298"/>
      <c r="EL401" s="293"/>
      <c r="EM401" s="295"/>
      <c r="EN401" s="295" t="s">
        <v>1448</v>
      </c>
      <c r="EO401" s="321"/>
      <c r="EP401" s="321"/>
      <c r="EQ401" s="321"/>
      <c r="ER401" s="321"/>
      <c r="ES401" s="321"/>
      <c r="ET401" s="321"/>
      <c r="EU401" s="321"/>
      <c r="EV401" s="112">
        <v>45</v>
      </c>
      <c r="EW401" s="112">
        <v>270</v>
      </c>
      <c r="EX401" s="112">
        <v>22</v>
      </c>
      <c r="EY401" s="112">
        <v>0</v>
      </c>
      <c r="EZ401" s="192">
        <f t="shared" si="107"/>
        <v>112</v>
      </c>
      <c r="FA401" s="192">
        <f t="shared" si="108"/>
        <v>112</v>
      </c>
      <c r="FB401" s="192">
        <f t="shared" si="109"/>
        <v>42.836182496094736</v>
      </c>
      <c r="FC401" s="192">
        <f t="shared" si="110"/>
        <v>202</v>
      </c>
      <c r="FD401" s="192">
        <f t="shared" si="111"/>
        <v>47.163817503905264</v>
      </c>
      <c r="FE401" s="193">
        <f t="shared" si="112"/>
        <v>292</v>
      </c>
      <c r="FF401" s="194">
        <f t="shared" si="113"/>
        <v>47.163817503905264</v>
      </c>
      <c r="FG401" s="293"/>
      <c r="FH401" s="295"/>
      <c r="FI401" s="778">
        <f t="shared" si="115"/>
        <v>0</v>
      </c>
      <c r="FJ401" s="779">
        <f t="shared" si="116"/>
        <v>47.163817503905264</v>
      </c>
      <c r="FK401" s="779">
        <f t="shared" si="117"/>
        <v>42.836182496094736</v>
      </c>
      <c r="FL401" s="780">
        <f t="shared" si="118"/>
        <v>0.7476324235420162</v>
      </c>
      <c r="FM401" s="169">
        <f t="shared" si="119"/>
        <v>0.6799045218669324</v>
      </c>
      <c r="FN401" s="783">
        <f t="shared" si="120"/>
        <v>0</v>
      </c>
      <c r="FO401" s="227"/>
      <c r="FP401" s="227"/>
      <c r="FQ401" s="227"/>
      <c r="FR401" s="227"/>
      <c r="FS401" s="227"/>
      <c r="FT401" s="227"/>
      <c r="FU401" s="227"/>
      <c r="FV401" s="227"/>
      <c r="FW401" s="227"/>
      <c r="FX401" s="227"/>
      <c r="FY401" s="227"/>
      <c r="FZ401" s="227"/>
      <c r="GA401" s="227"/>
      <c r="GB401" s="227"/>
      <c r="GC401" s="227"/>
      <c r="GD401" s="227"/>
      <c r="GE401" s="227"/>
      <c r="GF401" s="227"/>
      <c r="GG401" s="227"/>
      <c r="GH401" s="227"/>
      <c r="GI401" s="227"/>
      <c r="GJ401" s="227"/>
      <c r="GK401" s="227"/>
      <c r="GL401" s="227"/>
      <c r="GM401" s="227"/>
      <c r="GN401" s="227"/>
      <c r="GO401" s="227"/>
      <c r="GP401" s="227"/>
      <c r="GQ401" s="227"/>
      <c r="GR401" s="227"/>
      <c r="GS401" s="227"/>
      <c r="GT401" s="227"/>
      <c r="GU401" s="227"/>
      <c r="GV401" s="227"/>
      <c r="GW401" s="227"/>
      <c r="GX401" s="227"/>
      <c r="GY401" s="227"/>
      <c r="GZ401" s="227"/>
      <c r="HA401" s="227"/>
      <c r="HB401" s="227"/>
      <c r="HC401" s="227"/>
      <c r="HD401" s="227"/>
      <c r="HE401" s="227"/>
      <c r="HF401" s="227"/>
      <c r="HG401" s="227"/>
      <c r="HH401" s="227"/>
      <c r="HI401" s="227"/>
      <c r="HJ401" s="227"/>
      <c r="HK401" s="227"/>
      <c r="HL401" s="227"/>
      <c r="HM401" s="227"/>
      <c r="HN401" s="227"/>
      <c r="HO401" s="227"/>
      <c r="HP401" s="227"/>
      <c r="HQ401" s="227"/>
      <c r="HR401" s="227"/>
      <c r="HS401" s="227"/>
      <c r="HT401" s="227"/>
      <c r="HU401" s="227"/>
      <c r="HV401" s="227"/>
      <c r="HW401" s="227"/>
      <c r="HX401" s="227"/>
      <c r="HY401" s="227"/>
      <c r="HZ401" s="227"/>
      <c r="IA401" s="227"/>
      <c r="IB401" s="227"/>
      <c r="IC401" s="227"/>
      <c r="ID401" s="227"/>
      <c r="IE401" s="227"/>
      <c r="IF401" s="227"/>
      <c r="IG401" s="227"/>
      <c r="IH401" s="227"/>
      <c r="II401" s="227"/>
      <c r="IJ401" s="227"/>
      <c r="IK401" s="227"/>
      <c r="IL401" s="227"/>
      <c r="IM401" s="227"/>
      <c r="IN401" s="227"/>
      <c r="IO401" s="227"/>
      <c r="IP401" s="227"/>
      <c r="IQ401" s="227"/>
      <c r="IR401" s="227"/>
      <c r="IS401" s="227"/>
      <c r="IT401" s="227"/>
      <c r="IU401" s="227"/>
      <c r="IV401" s="227"/>
      <c r="IW401" s="227"/>
      <c r="IX401" s="227"/>
      <c r="IY401" s="227"/>
      <c r="IZ401" s="227"/>
      <c r="JA401" s="227"/>
      <c r="JB401" s="227"/>
      <c r="JC401" s="227"/>
      <c r="JD401" s="227"/>
      <c r="JE401" s="227"/>
      <c r="JF401" s="227"/>
      <c r="JG401" s="227"/>
      <c r="JH401" s="227"/>
      <c r="JI401" s="227"/>
      <c r="JJ401" s="227"/>
      <c r="JK401" s="227"/>
      <c r="JL401" s="227"/>
      <c r="JM401" s="227"/>
      <c r="JN401" s="227"/>
      <c r="JO401" s="227"/>
      <c r="JP401" s="227"/>
      <c r="JQ401" s="227"/>
      <c r="JR401" s="227"/>
      <c r="JS401" s="227"/>
      <c r="JT401" s="227"/>
      <c r="JU401" s="227"/>
      <c r="JV401" s="227"/>
      <c r="JW401" s="227"/>
      <c r="JX401" s="227"/>
      <c r="JY401" s="227"/>
      <c r="JZ401" s="227"/>
      <c r="KA401" s="227"/>
      <c r="KB401" s="227"/>
      <c r="KC401" s="227"/>
      <c r="KD401" s="227"/>
      <c r="KE401" s="227"/>
      <c r="KF401" s="227"/>
      <c r="KG401" s="227"/>
      <c r="KH401" s="227"/>
      <c r="KI401" s="227"/>
      <c r="KJ401" s="227"/>
      <c r="KK401" s="227"/>
      <c r="KL401" s="227"/>
      <c r="KM401" s="227"/>
      <c r="KN401" s="227"/>
      <c r="KO401" s="227"/>
      <c r="KP401" s="227"/>
      <c r="KQ401" s="227"/>
      <c r="KR401" s="227"/>
      <c r="KS401" s="227"/>
      <c r="KT401" s="227"/>
      <c r="KU401" s="227"/>
      <c r="KV401" s="227"/>
      <c r="KW401" s="227"/>
      <c r="KX401" s="227"/>
      <c r="KY401" s="227"/>
      <c r="KZ401" s="227"/>
      <c r="LA401" s="227"/>
      <c r="LB401" s="227"/>
      <c r="LC401" s="227"/>
      <c r="LD401" s="227"/>
      <c r="LE401" s="227"/>
      <c r="LF401" s="227"/>
      <c r="LG401" s="227"/>
      <c r="LH401" s="227"/>
      <c r="LI401" s="227"/>
      <c r="LJ401" s="227"/>
      <c r="LK401" s="227"/>
      <c r="LL401" s="227"/>
      <c r="LM401" s="227"/>
      <c r="LN401" s="227"/>
      <c r="LO401" s="227"/>
      <c r="LP401" s="227"/>
      <c r="LQ401" s="227"/>
      <c r="LR401" s="227"/>
      <c r="LS401" s="227"/>
      <c r="LT401" s="227"/>
      <c r="LU401" s="227"/>
      <c r="LV401" s="227"/>
      <c r="LW401" s="227"/>
      <c r="LX401" s="227"/>
      <c r="LY401" s="227"/>
      <c r="LZ401" s="227"/>
      <c r="MA401" s="227"/>
      <c r="MB401" s="227"/>
      <c r="MC401" s="227"/>
      <c r="MD401" s="227"/>
      <c r="ME401" s="227"/>
      <c r="MF401" s="227"/>
      <c r="MG401" s="227"/>
      <c r="MH401" s="227"/>
      <c r="MI401" s="227"/>
      <c r="MJ401" s="227"/>
      <c r="MK401" s="227"/>
      <c r="ML401" s="227"/>
      <c r="MM401" s="227"/>
      <c r="MN401" s="227"/>
      <c r="MO401" s="227"/>
      <c r="MP401" s="227"/>
      <c r="MQ401" s="227"/>
      <c r="MR401" s="227"/>
      <c r="MS401" s="227"/>
      <c r="MT401" s="227"/>
      <c r="MU401" s="227"/>
      <c r="MV401" s="227"/>
      <c r="MW401" s="227"/>
      <c r="MX401" s="227"/>
      <c r="MY401" s="227"/>
      <c r="MZ401" s="227"/>
      <c r="NA401" s="227"/>
      <c r="NB401" s="227"/>
      <c r="NC401" s="227"/>
      <c r="ND401" s="227"/>
      <c r="NE401" s="227"/>
      <c r="NF401" s="227"/>
      <c r="NG401" s="227"/>
      <c r="NH401" s="227"/>
      <c r="NI401" s="227"/>
      <c r="NJ401" s="227"/>
      <c r="NK401" s="227"/>
      <c r="NL401" s="227"/>
      <c r="NM401" s="227"/>
      <c r="NN401" s="227"/>
      <c r="NO401" s="227"/>
      <c r="NP401" s="227"/>
      <c r="NQ401" s="227"/>
      <c r="NR401" s="227"/>
      <c r="NS401" s="227"/>
      <c r="NT401" s="227"/>
      <c r="NU401" s="227"/>
      <c r="NV401" s="227"/>
      <c r="NW401" s="227"/>
      <c r="NX401" s="227"/>
      <c r="NY401" s="227"/>
      <c r="NZ401" s="227"/>
      <c r="OA401" s="227"/>
      <c r="OB401" s="227"/>
      <c r="OC401" s="227"/>
      <c r="OD401" s="227"/>
      <c r="OE401" s="227"/>
      <c r="OF401" s="227"/>
      <c r="OG401" s="227"/>
      <c r="OH401" s="227"/>
      <c r="OI401" s="227"/>
      <c r="OJ401" s="227"/>
      <c r="OK401" s="227"/>
      <c r="OL401" s="227"/>
      <c r="OM401" s="227"/>
      <c r="ON401" s="227"/>
      <c r="OO401" s="227"/>
      <c r="OP401" s="227"/>
      <c r="OQ401" s="227"/>
      <c r="OR401" s="227"/>
      <c r="OS401" s="227"/>
      <c r="OT401" s="227"/>
      <c r="OU401" s="227"/>
      <c r="OV401" s="227"/>
      <c r="OW401" s="227"/>
      <c r="OX401" s="227"/>
      <c r="OY401" s="227"/>
      <c r="OZ401" s="227"/>
      <c r="PA401" s="227"/>
      <c r="PB401" s="227"/>
      <c r="PC401" s="227"/>
      <c r="PD401" s="227"/>
      <c r="PE401" s="227"/>
      <c r="PF401" s="227"/>
      <c r="PG401" s="227"/>
      <c r="PH401" s="227"/>
      <c r="PI401" s="227"/>
      <c r="PJ401" s="227"/>
      <c r="PK401" s="227"/>
      <c r="PL401" s="227"/>
      <c r="PM401" s="227"/>
      <c r="PN401" s="227"/>
      <c r="PO401" s="227"/>
      <c r="PP401" s="227"/>
      <c r="PQ401" s="227"/>
      <c r="PR401" s="227"/>
      <c r="PS401" s="227"/>
      <c r="PT401" s="227"/>
      <c r="PU401" s="227"/>
      <c r="PV401" s="227"/>
      <c r="PW401" s="227"/>
      <c r="PX401" s="227"/>
      <c r="PY401" s="227"/>
      <c r="PZ401" s="227"/>
      <c r="QA401" s="227"/>
      <c r="QB401" s="227"/>
      <c r="QC401" s="227"/>
      <c r="QD401" s="227"/>
      <c r="QE401" s="227"/>
      <c r="QF401" s="227"/>
      <c r="QG401" s="227"/>
      <c r="QH401" s="227"/>
      <c r="QI401" s="227"/>
      <c r="QJ401" s="227"/>
      <c r="QK401" s="227"/>
      <c r="QL401" s="227"/>
      <c r="QM401" s="227"/>
      <c r="QN401" s="227"/>
      <c r="QO401" s="227"/>
      <c r="QP401" s="227"/>
      <c r="QQ401" s="227"/>
      <c r="QR401" s="227"/>
      <c r="QS401" s="227"/>
      <c r="QT401" s="227"/>
      <c r="QU401" s="227"/>
      <c r="QV401" s="227"/>
      <c r="QW401" s="227"/>
      <c r="QX401" s="227"/>
      <c r="QY401" s="227"/>
      <c r="QZ401" s="227"/>
      <c r="RA401" s="227"/>
      <c r="RB401" s="227"/>
      <c r="RC401" s="227"/>
      <c r="RD401" s="227"/>
      <c r="RE401" s="227"/>
      <c r="RF401" s="227"/>
      <c r="RG401" s="227"/>
      <c r="RH401" s="227"/>
      <c r="RI401" s="227"/>
      <c r="RJ401" s="227"/>
      <c r="RK401" s="227"/>
      <c r="RL401" s="227"/>
      <c r="RM401" s="227"/>
      <c r="RN401" s="227"/>
      <c r="RO401" s="227"/>
      <c r="RP401" s="227"/>
      <c r="RQ401" s="227"/>
      <c r="RR401" s="227"/>
      <c r="RS401" s="227"/>
      <c r="RT401" s="227"/>
      <c r="RU401" s="227"/>
      <c r="RV401" s="227"/>
      <c r="RW401" s="227"/>
      <c r="RX401" s="227"/>
      <c r="RY401" s="227"/>
      <c r="RZ401" s="227"/>
      <c r="SA401" s="227"/>
      <c r="SB401" s="227"/>
      <c r="SC401" s="227"/>
      <c r="SD401" s="227"/>
      <c r="SE401" s="227"/>
      <c r="SF401" s="227"/>
      <c r="SG401" s="227"/>
      <c r="SH401" s="227"/>
      <c r="SI401" s="227"/>
      <c r="SJ401" s="227"/>
      <c r="SK401" s="227"/>
      <c r="SL401" s="227"/>
      <c r="SM401" s="227"/>
      <c r="SN401" s="227"/>
      <c r="SO401" s="227"/>
      <c r="SP401" s="227"/>
      <c r="SQ401" s="227"/>
      <c r="SR401" s="227"/>
      <c r="SS401" s="227"/>
      <c r="ST401" s="227"/>
      <c r="SU401" s="227"/>
      <c r="SV401" s="227"/>
      <c r="SW401" s="227"/>
      <c r="SX401" s="227"/>
      <c r="SY401" s="227"/>
      <c r="SZ401" s="227"/>
      <c r="TA401" s="227"/>
      <c r="TB401" s="227"/>
      <c r="TC401" s="227"/>
      <c r="TD401" s="227"/>
      <c r="TE401" s="227"/>
      <c r="TF401" s="227"/>
      <c r="TG401" s="227"/>
      <c r="TH401" s="227"/>
      <c r="TI401" s="227"/>
      <c r="TJ401" s="227"/>
      <c r="TK401" s="227"/>
      <c r="TL401" s="227"/>
      <c r="TM401" s="227"/>
      <c r="TN401" s="227"/>
      <c r="TO401" s="227"/>
      <c r="TP401" s="227"/>
      <c r="TQ401" s="227"/>
      <c r="TR401" s="227"/>
      <c r="TS401" s="227"/>
      <c r="TT401" s="227"/>
      <c r="TU401" s="227"/>
      <c r="TV401" s="227"/>
      <c r="TW401" s="227"/>
      <c r="TX401" s="227"/>
      <c r="TY401" s="227"/>
      <c r="TZ401" s="227"/>
      <c r="UA401" s="227"/>
      <c r="UB401" s="227"/>
      <c r="UC401" s="227"/>
      <c r="UD401" s="227"/>
      <c r="UE401" s="227"/>
      <c r="UF401" s="227"/>
      <c r="UG401" s="227"/>
      <c r="UH401" s="227"/>
      <c r="UI401" s="227"/>
      <c r="UJ401" s="227"/>
      <c r="UK401" s="227"/>
      <c r="UL401" s="227"/>
      <c r="UM401" s="227"/>
      <c r="UN401" s="227"/>
      <c r="UO401" s="227"/>
      <c r="UP401" s="227"/>
      <c r="UQ401" s="227"/>
      <c r="UR401" s="227"/>
      <c r="US401" s="227"/>
      <c r="UT401" s="227"/>
      <c r="UU401" s="227"/>
      <c r="UV401" s="227"/>
      <c r="UW401" s="227"/>
      <c r="UX401" s="227"/>
      <c r="UY401" s="227"/>
      <c r="UZ401" s="227"/>
      <c r="VA401" s="227"/>
      <c r="VB401" s="227"/>
      <c r="VC401" s="227"/>
      <c r="VD401" s="227"/>
      <c r="VE401" s="227"/>
      <c r="VF401" s="227"/>
      <c r="VG401" s="227"/>
      <c r="VH401" s="227"/>
      <c r="VI401" s="227"/>
      <c r="VJ401" s="227"/>
      <c r="VK401" s="227"/>
      <c r="VL401" s="227"/>
      <c r="VM401" s="227"/>
      <c r="VN401" s="227"/>
      <c r="VO401" s="227"/>
      <c r="VP401" s="227"/>
      <c r="VQ401" s="227"/>
      <c r="VR401" s="227"/>
      <c r="VS401" s="227"/>
      <c r="VT401" s="227"/>
      <c r="VU401" s="227"/>
      <c r="VV401" s="227"/>
      <c r="VW401" s="227"/>
      <c r="VX401" s="227"/>
      <c r="VY401" s="227"/>
      <c r="VZ401" s="227"/>
      <c r="WA401" s="227"/>
      <c r="WB401" s="227"/>
      <c r="WC401" s="227"/>
      <c r="WD401" s="227"/>
      <c r="WE401" s="227"/>
      <c r="WF401" s="227"/>
      <c r="WG401" s="227"/>
      <c r="WH401" s="227"/>
      <c r="WI401" s="227"/>
      <c r="WJ401" s="227"/>
      <c r="WK401" s="227"/>
      <c r="WL401" s="227"/>
      <c r="WM401" s="227"/>
      <c r="WN401" s="227"/>
      <c r="WO401" s="227"/>
      <c r="WP401" s="227"/>
      <c r="WQ401" s="227"/>
      <c r="WR401" s="227"/>
      <c r="WS401" s="227"/>
      <c r="WT401" s="227"/>
      <c r="WU401" s="227"/>
      <c r="WV401" s="227"/>
      <c r="WW401" s="227"/>
      <c r="WX401" s="227"/>
      <c r="WY401" s="227"/>
      <c r="WZ401" s="227"/>
      <c r="XA401" s="227"/>
      <c r="XB401" s="227"/>
      <c r="XC401" s="227"/>
      <c r="XD401" s="227"/>
      <c r="XE401" s="227"/>
      <c r="XF401" s="227"/>
      <c r="XG401" s="227"/>
      <c r="XH401" s="227"/>
      <c r="XI401" s="227"/>
      <c r="XJ401" s="227"/>
      <c r="XK401" s="227"/>
      <c r="XL401" s="227"/>
      <c r="XM401" s="227"/>
      <c r="XN401" s="227"/>
      <c r="XO401" s="227"/>
      <c r="XP401" s="227"/>
      <c r="XQ401" s="227"/>
      <c r="XR401" s="227"/>
      <c r="XS401" s="227"/>
      <c r="XT401" s="227"/>
      <c r="XU401" s="227"/>
      <c r="XV401" s="227"/>
      <c r="XW401" s="227"/>
      <c r="XX401" s="227"/>
      <c r="XY401" s="227"/>
      <c r="XZ401" s="227"/>
      <c r="YA401" s="227"/>
      <c r="YB401" s="227"/>
      <c r="YC401" s="227"/>
      <c r="YD401" s="227"/>
      <c r="YE401" s="227"/>
      <c r="YF401" s="227"/>
      <c r="YG401" s="227"/>
      <c r="YH401" s="227"/>
      <c r="YI401" s="227"/>
      <c r="YJ401" s="227"/>
      <c r="YK401" s="227"/>
      <c r="YL401" s="227"/>
      <c r="YM401" s="227"/>
      <c r="YN401" s="227"/>
      <c r="YO401" s="227"/>
      <c r="YP401" s="227"/>
      <c r="YQ401" s="227"/>
      <c r="YR401" s="227"/>
      <c r="YS401" s="227"/>
      <c r="YT401" s="227"/>
      <c r="YU401" s="227"/>
      <c r="YV401" s="227"/>
      <c r="YW401" s="227"/>
      <c r="YX401" s="227"/>
      <c r="YY401" s="227"/>
      <c r="YZ401" s="227"/>
      <c r="ZA401" s="227"/>
      <c r="ZB401" s="227"/>
      <c r="ZC401" s="227"/>
      <c r="ZD401" s="227"/>
      <c r="ZE401" s="227"/>
      <c r="ZF401" s="227"/>
      <c r="ZG401" s="227"/>
      <c r="ZH401" s="227"/>
      <c r="ZI401" s="227"/>
      <c r="ZJ401" s="227"/>
      <c r="ZK401" s="227"/>
      <c r="ZL401" s="227"/>
      <c r="ZM401" s="227"/>
      <c r="ZN401" s="227"/>
      <c r="ZO401" s="227"/>
      <c r="ZP401" s="227"/>
      <c r="ZQ401" s="227"/>
      <c r="ZR401" s="227"/>
      <c r="ZS401" s="227"/>
      <c r="ZT401" s="227"/>
      <c r="ZU401" s="227"/>
      <c r="ZV401" s="227"/>
      <c r="ZW401" s="227"/>
      <c r="ZX401" s="227"/>
      <c r="ZY401" s="227"/>
      <c r="ZZ401" s="227"/>
      <c r="AAA401" s="227"/>
      <c r="AAB401" s="227"/>
      <c r="AAC401" s="227"/>
      <c r="AAD401" s="227"/>
      <c r="AAE401" s="227"/>
      <c r="AAF401" s="227"/>
      <c r="AAG401" s="227"/>
      <c r="AAH401" s="227"/>
      <c r="AAI401" s="227"/>
      <c r="AAJ401" s="227"/>
      <c r="AAK401" s="227"/>
      <c r="AAL401" s="227"/>
      <c r="AAM401" s="227"/>
      <c r="AAN401" s="227"/>
      <c r="AAO401" s="227"/>
      <c r="AAP401" s="227"/>
      <c r="AAQ401" s="227"/>
      <c r="AAR401" s="227"/>
      <c r="AAS401" s="227"/>
      <c r="AAT401" s="227"/>
      <c r="AAU401" s="227"/>
      <c r="AAV401" s="227"/>
      <c r="AAW401" s="227"/>
      <c r="AAX401" s="227"/>
      <c r="AAY401" s="227"/>
      <c r="AAZ401" s="227"/>
      <c r="ABA401" s="227"/>
      <c r="ABB401" s="227"/>
      <c r="ABC401" s="227"/>
      <c r="ABD401" s="227"/>
      <c r="ABE401" s="227"/>
      <c r="ABF401" s="227"/>
      <c r="ABG401" s="227"/>
      <c r="ABH401" s="227"/>
      <c r="ABI401" s="227"/>
      <c r="ABJ401" s="227"/>
      <c r="ABK401" s="227"/>
      <c r="ABL401" s="227"/>
      <c r="ABM401" s="227"/>
      <c r="ABN401" s="227"/>
      <c r="ABO401" s="227"/>
      <c r="ABP401" s="227"/>
      <c r="ABQ401" s="227"/>
      <c r="ABR401" s="227"/>
      <c r="ABS401" s="227"/>
      <c r="ABT401" s="227"/>
      <c r="ABU401" s="227"/>
      <c r="ABV401" s="227"/>
      <c r="ABW401" s="227"/>
      <c r="ABX401" s="227"/>
      <c r="ABY401" s="227"/>
      <c r="ABZ401" s="227"/>
      <c r="ACA401" s="227"/>
      <c r="ACB401" s="227"/>
      <c r="ACC401" s="227"/>
      <c r="ACD401" s="227"/>
      <c r="ACE401" s="227"/>
      <c r="ACF401" s="227"/>
      <c r="ACG401" s="227"/>
      <c r="ACH401" s="227"/>
      <c r="ACI401" s="227"/>
      <c r="ACJ401" s="227"/>
      <c r="ACK401" s="227"/>
      <c r="ACL401" s="227"/>
      <c r="ACM401" s="227"/>
      <c r="ACN401" s="227"/>
      <c r="ACO401" s="227"/>
      <c r="ACP401" s="227"/>
      <c r="ACQ401" s="227"/>
      <c r="ACR401" s="227"/>
      <c r="ACS401" s="227"/>
      <c r="ACT401" s="227"/>
      <c r="ACU401" s="227"/>
      <c r="ACV401" s="227"/>
      <c r="ACW401" s="227"/>
      <c r="ACX401" s="227"/>
      <c r="ACY401" s="227"/>
      <c r="ACZ401" s="227"/>
      <c r="ADA401" s="227"/>
      <c r="ADB401" s="227"/>
      <c r="ADC401" s="227"/>
      <c r="ADD401" s="227"/>
      <c r="ADE401" s="227"/>
      <c r="ADF401" s="227"/>
      <c r="ADG401" s="227"/>
      <c r="ADH401" s="227"/>
      <c r="ADI401" s="227"/>
      <c r="ADJ401" s="227"/>
      <c r="ADK401" s="227"/>
      <c r="ADL401" s="227"/>
      <c r="ADM401" s="227"/>
      <c r="ADN401" s="227"/>
      <c r="ADO401" s="227"/>
      <c r="ADP401" s="227"/>
      <c r="ADQ401" s="227"/>
      <c r="ADR401" s="227"/>
      <c r="ADS401" s="227"/>
      <c r="ADT401" s="227"/>
      <c r="ADU401" s="227"/>
      <c r="ADV401" s="227"/>
      <c r="ADW401" s="227"/>
      <c r="ADX401" s="227"/>
      <c r="ADY401" s="227"/>
      <c r="ADZ401" s="227"/>
      <c r="AEA401" s="227"/>
      <c r="AEB401" s="227"/>
      <c r="AEC401" s="227"/>
      <c r="AED401" s="227"/>
      <c r="AEE401" s="227"/>
      <c r="AEF401" s="227"/>
      <c r="AEG401" s="227"/>
      <c r="AEH401" s="227"/>
      <c r="AEI401" s="227"/>
      <c r="AEJ401" s="227"/>
      <c r="AEK401" s="227"/>
      <c r="AEL401" s="227"/>
      <c r="AEM401" s="227"/>
      <c r="AEN401" s="227"/>
      <c r="AEO401" s="227"/>
      <c r="AEP401" s="227"/>
      <c r="AEQ401" s="227"/>
      <c r="AER401" s="227"/>
      <c r="AES401" s="227"/>
      <c r="AET401" s="227"/>
      <c r="AEU401" s="227"/>
      <c r="AEV401" s="227"/>
      <c r="AEW401" s="227"/>
      <c r="AEX401" s="227"/>
      <c r="AEY401" s="227"/>
      <c r="AEZ401" s="227"/>
      <c r="AFA401" s="227"/>
      <c r="AFB401" s="227"/>
      <c r="AFC401" s="227"/>
      <c r="AFD401" s="227"/>
      <c r="AFE401" s="227"/>
      <c r="AFF401" s="227"/>
      <c r="AFG401" s="227"/>
      <c r="AFH401" s="227"/>
      <c r="AFI401" s="227"/>
      <c r="AFJ401" s="227"/>
      <c r="AFK401" s="227"/>
      <c r="AFL401" s="227"/>
      <c r="AFM401" s="227"/>
      <c r="AFN401" s="227"/>
      <c r="AFO401" s="227"/>
      <c r="AFP401" s="227"/>
      <c r="AFQ401" s="227"/>
      <c r="AFR401" s="227"/>
      <c r="AFS401" s="227"/>
      <c r="AFT401" s="227"/>
      <c r="AFU401" s="227"/>
      <c r="AFV401" s="227"/>
      <c r="AFW401" s="227"/>
      <c r="AFX401" s="227"/>
      <c r="AFY401" s="227"/>
      <c r="AFZ401" s="227"/>
      <c r="AGA401" s="227"/>
      <c r="AGB401" s="227"/>
      <c r="AGC401" s="227"/>
      <c r="AGD401" s="227"/>
      <c r="AGE401" s="227"/>
      <c r="AGF401" s="227"/>
      <c r="AGG401" s="227"/>
      <c r="AGH401" s="227"/>
      <c r="AGI401" s="227"/>
      <c r="AGJ401" s="227"/>
      <c r="AGK401" s="227"/>
      <c r="AGL401" s="227"/>
      <c r="AGM401" s="227"/>
      <c r="AGN401" s="227"/>
      <c r="AGO401" s="227"/>
      <c r="AGP401" s="227"/>
      <c r="AGQ401" s="227"/>
      <c r="AGR401" s="227"/>
      <c r="AGS401" s="227"/>
      <c r="AGT401" s="227"/>
      <c r="AGU401" s="227"/>
      <c r="AGV401" s="227"/>
      <c r="AGW401" s="227"/>
      <c r="AGX401" s="227"/>
      <c r="AGY401" s="227"/>
      <c r="AGZ401" s="227"/>
      <c r="AHA401" s="227"/>
      <c r="AHB401" s="227"/>
      <c r="AHC401" s="227"/>
      <c r="AHD401" s="227"/>
      <c r="AHE401" s="227"/>
      <c r="AHF401" s="227"/>
      <c r="AHG401" s="227"/>
      <c r="AHH401" s="227"/>
      <c r="AHI401" s="227"/>
      <c r="AHJ401" s="227"/>
      <c r="AHK401" s="227"/>
      <c r="AHL401" s="227"/>
      <c r="AHM401" s="227"/>
      <c r="AHN401" s="227"/>
      <c r="AHO401" s="227"/>
      <c r="AHP401" s="227"/>
      <c r="AHQ401" s="227"/>
      <c r="AHR401" s="227"/>
      <c r="AHS401" s="227"/>
      <c r="AHT401" s="227"/>
      <c r="AHU401" s="227"/>
      <c r="AHV401" s="227"/>
      <c r="AHW401" s="227"/>
      <c r="AHX401" s="227"/>
      <c r="AHY401" s="227"/>
      <c r="AHZ401" s="227"/>
      <c r="AIA401" s="227"/>
      <c r="AIB401" s="227"/>
      <c r="AIC401" s="227"/>
      <c r="AID401" s="227"/>
      <c r="AIE401" s="227"/>
      <c r="AIF401" s="227"/>
      <c r="AIG401" s="227"/>
      <c r="AIH401" s="227"/>
      <c r="AII401" s="227"/>
      <c r="AIJ401" s="227"/>
      <c r="AIK401" s="227"/>
      <c r="AIL401" s="227"/>
      <c r="AIM401" s="227"/>
      <c r="AIN401" s="227"/>
      <c r="AIO401" s="227"/>
      <c r="AIP401" s="227"/>
      <c r="AIQ401" s="227"/>
      <c r="AIR401" s="227"/>
      <c r="AIS401" s="227"/>
      <c r="AIT401" s="227"/>
      <c r="AIU401" s="227"/>
      <c r="AIV401" s="227"/>
      <c r="AIW401" s="227"/>
      <c r="AIX401" s="227"/>
      <c r="AIY401" s="227"/>
      <c r="AIZ401" s="227"/>
      <c r="AJA401" s="227"/>
      <c r="AJB401" s="227"/>
      <c r="AJC401" s="227"/>
      <c r="AJD401" s="227"/>
      <c r="AJE401" s="227"/>
      <c r="AJF401" s="227"/>
      <c r="AJG401" s="227"/>
      <c r="AJH401" s="227"/>
      <c r="AJI401" s="227"/>
      <c r="AJJ401" s="227"/>
      <c r="AJK401" s="227"/>
      <c r="AJL401" s="227"/>
      <c r="AJM401" s="227"/>
      <c r="AJN401" s="227"/>
      <c r="AJO401" s="227"/>
      <c r="AJP401" s="227"/>
      <c r="AJQ401" s="227"/>
      <c r="AJR401" s="227"/>
      <c r="AJS401" s="227"/>
      <c r="AJT401" s="227"/>
      <c r="AJU401" s="227"/>
      <c r="AJV401" s="227"/>
      <c r="AJW401" s="227"/>
      <c r="AJX401" s="227"/>
      <c r="AJY401" s="227"/>
      <c r="AJZ401" s="227"/>
      <c r="AKA401" s="227"/>
      <c r="AKB401" s="227"/>
      <c r="AKC401" s="227"/>
      <c r="AKD401" s="227"/>
      <c r="AKE401" s="227"/>
      <c r="AKF401" s="227"/>
      <c r="AKG401" s="227"/>
      <c r="AKH401" s="227"/>
      <c r="AKI401" s="227"/>
      <c r="AKJ401" s="227"/>
      <c r="AKK401" s="227"/>
      <c r="AKL401" s="227"/>
      <c r="AKM401" s="227"/>
      <c r="AKN401" s="227"/>
      <c r="AKO401" s="227"/>
      <c r="AKP401" s="227"/>
      <c r="AKQ401" s="227"/>
      <c r="AKR401" s="227"/>
      <c r="AKS401" s="227"/>
      <c r="AKT401" s="227"/>
      <c r="AKU401" s="227"/>
      <c r="AKV401" s="227"/>
      <c r="AKW401" s="227"/>
      <c r="AKX401" s="227"/>
      <c r="AKY401" s="227"/>
      <c r="AKZ401" s="227"/>
      <c r="ALA401" s="227"/>
      <c r="ALB401" s="227"/>
      <c r="ALC401" s="227"/>
      <c r="ALD401" s="227"/>
      <c r="ALE401" s="227"/>
      <c r="ALF401" s="227"/>
      <c r="ALG401" s="227"/>
      <c r="ALH401" s="227"/>
      <c r="ALI401" s="227"/>
      <c r="ALJ401" s="227"/>
      <c r="ALK401" s="227"/>
      <c r="ALL401" s="227"/>
      <c r="ALM401" s="227"/>
      <c r="ALN401" s="227"/>
      <c r="ALO401" s="227"/>
      <c r="ALP401" s="227"/>
      <c r="ALQ401" s="227"/>
      <c r="ALR401" s="227"/>
      <c r="ALS401" s="227"/>
      <c r="ALT401" s="227"/>
      <c r="ALU401" s="227"/>
      <c r="ALV401" s="227"/>
      <c r="ALW401" s="227"/>
      <c r="ALX401" s="227"/>
      <c r="ALY401" s="227"/>
      <c r="ALZ401" s="227"/>
      <c r="AMA401" s="227"/>
      <c r="AMB401" s="227"/>
      <c r="AMC401" s="227"/>
      <c r="AMD401" s="227"/>
      <c r="AME401" s="227"/>
      <c r="AMF401" s="227"/>
      <c r="AMG401" s="227"/>
      <c r="AMH401" s="227"/>
      <c r="AMI401" s="227"/>
      <c r="AMJ401" s="227"/>
      <c r="AMK401" s="227"/>
      <c r="AML401" s="227"/>
      <c r="AMM401" s="227"/>
      <c r="AMN401" s="227"/>
      <c r="AMO401" s="227"/>
      <c r="AMP401" s="227"/>
      <c r="AMQ401" s="227"/>
      <c r="AMR401" s="227"/>
      <c r="AMS401" s="227"/>
      <c r="AMT401" s="227"/>
      <c r="AMU401" s="227"/>
      <c r="AMV401" s="227"/>
      <c r="AMW401" s="227"/>
      <c r="AMX401" s="227"/>
    </row>
    <row r="402" spans="1:1038" ht="18" customHeight="1">
      <c r="A402" s="223" t="s">
        <v>1819</v>
      </c>
      <c r="B402" s="224" t="s">
        <v>1647</v>
      </c>
      <c r="D402" s="225" t="s">
        <v>1279</v>
      </c>
      <c r="E402" s="126">
        <v>61</v>
      </c>
      <c r="F402" s="126">
        <v>3</v>
      </c>
      <c r="G402" s="196" t="str">
        <f t="shared" si="114"/>
        <v>61-3</v>
      </c>
      <c r="H402" s="126">
        <v>0</v>
      </c>
      <c r="I402" s="126">
        <v>15</v>
      </c>
      <c r="K402" s="545" t="b">
        <f>IF(I403=1,IF(((VLOOKUP($G402,[1]Depth_Lookup!#REF!,9,FALSE))-(H402/100))=0,"Good",IF(((VLOOKUP($G402,[1]Depth_Lookup!$A$3:$J$550,9,FALSE))-(H402/100))&gt;0,"Too Short","Too Long")))</f>
        <v>0</v>
      </c>
      <c r="L402" s="171">
        <f>(VLOOKUP($G402,Depth_Lookup!$A$3:$J$410,10,FALSE))+(H402/100)</f>
        <v>148.095</v>
      </c>
      <c r="M402" s="171">
        <f>(VLOOKUP($G402,Depth_Lookup!$A$3:$J$410,10,FALSE))+(I402/100)</f>
        <v>148.245</v>
      </c>
      <c r="N402" s="127" t="s">
        <v>1897</v>
      </c>
      <c r="O402" s="126">
        <v>1</v>
      </c>
      <c r="P402" s="126" t="s">
        <v>853</v>
      </c>
      <c r="Q402" s="126" t="s">
        <v>125</v>
      </c>
      <c r="R402" s="196" t="str">
        <f t="shared" si="101"/>
        <v>SerpentinizedHarzburgite</v>
      </c>
      <c r="S402" s="126" t="s">
        <v>94</v>
      </c>
      <c r="T402" s="126" t="s">
        <v>587</v>
      </c>
      <c r="W402" s="126" t="s">
        <v>102</v>
      </c>
      <c r="X402" s="202">
        <f>VLOOKUP(W402,[2]definitions_list_lookup!$A$13:$B$19,2,0)</f>
        <v>5</v>
      </c>
      <c r="Y402" s="126" t="s">
        <v>90</v>
      </c>
      <c r="Z402" s="126" t="s">
        <v>91</v>
      </c>
      <c r="AF402" s="196" t="e">
        <f>VLOOKUP(AE402,[2]definitions_list_mag!$V$12:$W$15,2,0)</f>
        <v>#N/A</v>
      </c>
      <c r="AI402" s="130">
        <v>84</v>
      </c>
      <c r="AO402" s="130"/>
      <c r="AU402" s="130"/>
      <c r="BA402" s="130">
        <v>15</v>
      </c>
      <c r="BB402" s="126">
        <v>5</v>
      </c>
      <c r="BC402" s="126">
        <v>5</v>
      </c>
      <c r="BD402" s="126" t="s">
        <v>1330</v>
      </c>
      <c r="BE402" s="126" t="s">
        <v>1331</v>
      </c>
      <c r="BG402" s="130"/>
      <c r="BM402" s="130">
        <v>1</v>
      </c>
      <c r="BN402" s="126">
        <v>2</v>
      </c>
      <c r="BO402" s="126">
        <v>0.8</v>
      </c>
      <c r="BP402" s="126" t="s">
        <v>1330</v>
      </c>
      <c r="BQ402" s="126" t="s">
        <v>1331</v>
      </c>
      <c r="BY402" s="130"/>
      <c r="CF402" s="213">
        <f t="shared" si="128"/>
        <v>100</v>
      </c>
      <c r="CG402" s="131"/>
      <c r="CH402" s="132" t="s">
        <v>1697</v>
      </c>
      <c r="CI402" s="132">
        <v>100</v>
      </c>
      <c r="CJ402" s="132" t="s">
        <v>514</v>
      </c>
      <c r="CK402" s="133" t="s">
        <v>1883</v>
      </c>
      <c r="CL402" s="134"/>
      <c r="CM402" s="134"/>
      <c r="CN402" s="134"/>
      <c r="CO402" s="134"/>
      <c r="CP402" s="134"/>
      <c r="CQ402" s="134"/>
      <c r="CR402" s="134"/>
      <c r="CS402" s="134"/>
      <c r="CT402" s="134"/>
      <c r="CU402" s="134"/>
      <c r="CV402" s="134"/>
      <c r="CW402" s="134"/>
      <c r="CX402" s="134"/>
      <c r="CY402" s="134"/>
      <c r="CZ402" s="134"/>
      <c r="DA402" s="134"/>
      <c r="DB402" s="134">
        <v>80</v>
      </c>
      <c r="DC402" s="135">
        <v>15</v>
      </c>
      <c r="DD402" s="134"/>
      <c r="DE402" s="134"/>
      <c r="DF402" s="134"/>
      <c r="DG402" s="134"/>
      <c r="DH402" s="134"/>
      <c r="DI402" s="134"/>
      <c r="DJ402" s="134">
        <v>5</v>
      </c>
      <c r="DK402" s="207">
        <f t="shared" si="104"/>
        <v>100</v>
      </c>
      <c r="DL402" s="131"/>
      <c r="DM402" s="134"/>
      <c r="DN402" s="134"/>
      <c r="DO402" s="136"/>
      <c r="DQ402" s="131"/>
      <c r="DR402" s="136"/>
      <c r="DS402" s="131"/>
      <c r="DT402" s="138" t="s">
        <v>1895</v>
      </c>
      <c r="DW402" s="214" t="e">
        <f>VLOOKUP(P402,[2]definitions_list_lookup!$K$30:$L$54,2,0)</f>
        <v>#N/A</v>
      </c>
      <c r="DX402" s="139" t="s">
        <v>1687</v>
      </c>
      <c r="DY402" s="139" t="s">
        <v>1898</v>
      </c>
      <c r="DZ402"/>
      <c r="EA402" s="104"/>
      <c r="ED402" s="229" t="s">
        <v>2517</v>
      </c>
      <c r="EE402" s="140"/>
      <c r="EG402" s="140"/>
      <c r="EI402" s="218"/>
      <c r="EJ402" s="143"/>
      <c r="EK402" s="221"/>
      <c r="EM402" s="109"/>
      <c r="EN402" s="109"/>
      <c r="EZ402" s="192" t="e">
        <f t="shared" si="107"/>
        <v>#DIV/0!</v>
      </c>
      <c r="FA402" s="192" t="e">
        <f t="shared" si="108"/>
        <v>#DIV/0!</v>
      </c>
      <c r="FB402" s="192" t="e">
        <f t="shared" si="109"/>
        <v>#DIV/0!</v>
      </c>
      <c r="FC402" s="192" t="e">
        <f t="shared" si="110"/>
        <v>#DIV/0!</v>
      </c>
      <c r="FD402" s="192" t="e">
        <f t="shared" si="111"/>
        <v>#DIV/0!</v>
      </c>
      <c r="FE402" s="193" t="e">
        <f t="shared" si="112"/>
        <v>#DIV/0!</v>
      </c>
      <c r="FF402" s="194" t="e">
        <f t="shared" si="113"/>
        <v>#DIV/0!</v>
      </c>
      <c r="FI402" s="778">
        <f t="shared" si="115"/>
        <v>0</v>
      </c>
      <c r="FJ402" s="779" t="e">
        <f t="shared" si="116"/>
        <v>#DIV/0!</v>
      </c>
      <c r="FK402" s="779" t="e">
        <f t="shared" si="117"/>
        <v>#DIV/0!</v>
      </c>
      <c r="FL402" s="780" t="e">
        <f t="shared" si="118"/>
        <v>#DIV/0!</v>
      </c>
      <c r="FM402" s="169" t="e">
        <f t="shared" si="119"/>
        <v>#DIV/0!</v>
      </c>
      <c r="FN402" s="783" t="e">
        <f t="shared" si="120"/>
        <v>#DIV/0!</v>
      </c>
    </row>
    <row r="403" spans="1:1038" ht="18" customHeight="1">
      <c r="A403" s="223" t="s">
        <v>1819</v>
      </c>
      <c r="B403" s="224" t="s">
        <v>1647</v>
      </c>
      <c r="D403" s="225" t="s">
        <v>1279</v>
      </c>
      <c r="E403" s="126">
        <v>61</v>
      </c>
      <c r="F403" s="126">
        <v>3</v>
      </c>
      <c r="G403" s="196" t="str">
        <f t="shared" si="114"/>
        <v>61-3</v>
      </c>
      <c r="H403" s="126">
        <f>I402</f>
        <v>15</v>
      </c>
      <c r="I403" s="126">
        <v>63</v>
      </c>
      <c r="K403" s="545" t="b">
        <f>IF(I404=1,IF(((VLOOKUP($G403,[1]Depth_Lookup!#REF!,9,FALSE))-(H403/100))=0,"Good",IF(((VLOOKUP($G403,[1]Depth_Lookup!$A$3:$J$550,9,FALSE))-(H403/100))&gt;0,"Too Short","Too Long")))</f>
        <v>0</v>
      </c>
      <c r="L403" s="171">
        <f>(VLOOKUP($G403,Depth_Lookup!$A$3:$J$410,10,FALSE))+(H403/100)</f>
        <v>148.245</v>
      </c>
      <c r="M403" s="171">
        <f>(VLOOKUP($G403,Depth_Lookup!$A$3:$J$410,10,FALSE))+(I403/100)</f>
        <v>148.72499999999999</v>
      </c>
      <c r="N403" s="127" t="s">
        <v>1904</v>
      </c>
      <c r="O403" s="126">
        <v>1</v>
      </c>
      <c r="P403" s="126" t="s">
        <v>853</v>
      </c>
      <c r="Q403" s="126" t="s">
        <v>125</v>
      </c>
      <c r="R403" s="196" t="str">
        <f t="shared" si="101"/>
        <v>SerpentinizedHarzburgite</v>
      </c>
      <c r="S403" s="126" t="s">
        <v>587</v>
      </c>
      <c r="U403" s="126" t="s">
        <v>108</v>
      </c>
      <c r="V403" s="126" t="s">
        <v>509</v>
      </c>
      <c r="W403" s="126" t="s">
        <v>102</v>
      </c>
      <c r="X403" s="202">
        <f>VLOOKUP(W403,[2]definitions_list_lookup!$A$13:$B$19,2,0)</f>
        <v>5</v>
      </c>
      <c r="Y403" s="126" t="s">
        <v>90</v>
      </c>
      <c r="Z403" s="126" t="s">
        <v>91</v>
      </c>
      <c r="AA403" s="126" t="s">
        <v>1685</v>
      </c>
      <c r="AB403" s="126" t="s">
        <v>116</v>
      </c>
      <c r="AC403" s="126" t="s">
        <v>108</v>
      </c>
      <c r="AD403" s="126" t="s">
        <v>509</v>
      </c>
      <c r="AE403" s="128" t="s">
        <v>123</v>
      </c>
      <c r="AF403" s="196">
        <f>VLOOKUP(AE403,[2]definitions_list_mag!$V$12:$W$15,2,0)</f>
        <v>1</v>
      </c>
      <c r="AH403" s="126" t="s">
        <v>1905</v>
      </c>
      <c r="AI403" s="130">
        <v>79</v>
      </c>
      <c r="AO403" s="130"/>
      <c r="AU403" s="130"/>
      <c r="BA403" s="130">
        <v>20</v>
      </c>
      <c r="BB403" s="126">
        <v>8</v>
      </c>
      <c r="BC403" s="126">
        <v>6</v>
      </c>
      <c r="BD403" s="126" t="s">
        <v>118</v>
      </c>
      <c r="BE403" s="126" t="s">
        <v>1331</v>
      </c>
      <c r="BG403" s="130"/>
      <c r="BM403" s="130">
        <v>1</v>
      </c>
      <c r="BN403" s="126">
        <v>1.8</v>
      </c>
      <c r="BO403" s="126">
        <v>1</v>
      </c>
      <c r="BP403" s="126" t="s">
        <v>1330</v>
      </c>
      <c r="BQ403" s="126" t="s">
        <v>1331</v>
      </c>
      <c r="BY403" s="130"/>
      <c r="CF403" s="213">
        <f t="shared" si="128"/>
        <v>100</v>
      </c>
      <c r="CG403" s="131"/>
      <c r="CH403" s="132" t="s">
        <v>1355</v>
      </c>
      <c r="CI403" s="132">
        <v>70</v>
      </c>
      <c r="CJ403" s="132" t="s">
        <v>514</v>
      </c>
      <c r="CK403" s="133"/>
      <c r="CL403" s="134"/>
      <c r="CM403" s="134"/>
      <c r="CN403" s="134"/>
      <c r="CO403" s="134"/>
      <c r="CP403" s="134"/>
      <c r="CQ403" s="134"/>
      <c r="CR403" s="134"/>
      <c r="CS403" s="134"/>
      <c r="CT403" s="134"/>
      <c r="CU403" s="134"/>
      <c r="CV403" s="134"/>
      <c r="CW403" s="134"/>
      <c r="CX403" s="134"/>
      <c r="CY403" s="134"/>
      <c r="CZ403" s="134"/>
      <c r="DA403" s="134"/>
      <c r="DB403" s="134">
        <v>82</v>
      </c>
      <c r="DC403" s="135">
        <v>15</v>
      </c>
      <c r="DD403" s="134"/>
      <c r="DE403" s="134"/>
      <c r="DF403" s="134"/>
      <c r="DG403" s="134"/>
      <c r="DH403" s="134"/>
      <c r="DI403" s="134"/>
      <c r="DJ403" s="134">
        <v>3</v>
      </c>
      <c r="DK403" s="207">
        <f t="shared" si="104"/>
        <v>100</v>
      </c>
      <c r="DL403" s="131"/>
      <c r="DM403" s="134"/>
      <c r="DN403" s="134"/>
      <c r="DO403" s="136"/>
      <c r="DQ403" s="131"/>
      <c r="DR403" s="136"/>
      <c r="DS403" s="131"/>
      <c r="DT403" s="138" t="s">
        <v>1906</v>
      </c>
      <c r="DW403" s="214" t="e">
        <f>VLOOKUP(P403,[2]definitions_list_lookup!$K$30:$L$54,2,0)</f>
        <v>#N/A</v>
      </c>
      <c r="DX403" s="139" t="s">
        <v>1687</v>
      </c>
      <c r="DY403" s="139" t="s">
        <v>1907</v>
      </c>
      <c r="DZ403"/>
      <c r="EA403" s="104"/>
      <c r="ED403" s="229" t="s">
        <v>2517</v>
      </c>
      <c r="EE403" s="140"/>
      <c r="EG403" s="140"/>
      <c r="EI403" s="218"/>
      <c r="EJ403" s="143"/>
      <c r="EK403" s="221"/>
      <c r="EM403" s="109"/>
      <c r="EN403" s="109"/>
      <c r="EZ403" s="192" t="e">
        <f t="shared" si="107"/>
        <v>#DIV/0!</v>
      </c>
      <c r="FA403" s="192" t="e">
        <f t="shared" si="108"/>
        <v>#DIV/0!</v>
      </c>
      <c r="FB403" s="192" t="e">
        <f t="shared" si="109"/>
        <v>#DIV/0!</v>
      </c>
      <c r="FC403" s="192" t="e">
        <f t="shared" si="110"/>
        <v>#DIV/0!</v>
      </c>
      <c r="FD403" s="192" t="e">
        <f t="shared" si="111"/>
        <v>#DIV/0!</v>
      </c>
      <c r="FE403" s="193" t="e">
        <f t="shared" si="112"/>
        <v>#DIV/0!</v>
      </c>
      <c r="FF403" s="194" t="e">
        <f t="shared" si="113"/>
        <v>#DIV/0!</v>
      </c>
      <c r="FI403" s="778">
        <f t="shared" si="115"/>
        <v>0</v>
      </c>
      <c r="FJ403" s="779" t="e">
        <f t="shared" si="116"/>
        <v>#DIV/0!</v>
      </c>
      <c r="FK403" s="779" t="e">
        <f t="shared" si="117"/>
        <v>#DIV/0!</v>
      </c>
      <c r="FL403" s="780" t="e">
        <f t="shared" si="118"/>
        <v>#DIV/0!</v>
      </c>
      <c r="FM403" s="169" t="e">
        <f t="shared" si="119"/>
        <v>#DIV/0!</v>
      </c>
      <c r="FN403" s="783" t="e">
        <f t="shared" si="120"/>
        <v>#DIV/0!</v>
      </c>
    </row>
    <row r="404" spans="1:1038" ht="18" customHeight="1">
      <c r="A404" s="223"/>
      <c r="B404" s="224"/>
      <c r="D404" s="225"/>
      <c r="E404" s="126">
        <v>61</v>
      </c>
      <c r="F404" s="126">
        <v>3</v>
      </c>
      <c r="G404" s="196" t="str">
        <f t="shared" ref="G404:G405" si="129">E404&amp;"-"&amp;F404</f>
        <v>61-3</v>
      </c>
      <c r="H404" s="126">
        <v>23</v>
      </c>
      <c r="I404" s="126">
        <v>24.5</v>
      </c>
      <c r="K404" s="545" t="b">
        <f>IF(I405=1,IF(((VLOOKUP($G404,[1]Depth_Lookup!#REF!,9,FALSE))-(H404/100))=0,"Good",IF(((VLOOKUP($G404,[1]Depth_Lookup!$A$3:$J$550,9,FALSE))-(H404/100))&gt;0,"Too Short","Too Long")))</f>
        <v>0</v>
      </c>
      <c r="L404" s="171">
        <f>(VLOOKUP($G404,Depth_Lookup!$A$3:$J$410,10,FALSE))+(H404/100)</f>
        <v>148.32499999999999</v>
      </c>
      <c r="M404" s="171">
        <f>(VLOOKUP($G404,Depth_Lookup!$A$3:$J$410,10,FALSE))+(I404/100)</f>
        <v>148.34</v>
      </c>
      <c r="N404" s="127"/>
      <c r="R404" s="196" t="s">
        <v>1805</v>
      </c>
      <c r="X404" s="202"/>
      <c r="AF404" s="196"/>
      <c r="AI404" s="130"/>
      <c r="AO404" s="130"/>
      <c r="AU404" s="130"/>
      <c r="BA404" s="130"/>
      <c r="BG404" s="130"/>
      <c r="BM404" s="130"/>
      <c r="BY404" s="130"/>
      <c r="CF404" s="213"/>
      <c r="CG404" s="131"/>
      <c r="CH404" s="132"/>
      <c r="CI404" s="132"/>
      <c r="CJ404" s="132"/>
      <c r="CK404" s="133"/>
      <c r="CL404" s="134"/>
      <c r="CM404" s="134"/>
      <c r="CN404" s="134"/>
      <c r="CO404" s="134"/>
      <c r="CP404" s="134"/>
      <c r="CQ404" s="134"/>
      <c r="CR404" s="134"/>
      <c r="CS404" s="134"/>
      <c r="CT404" s="134"/>
      <c r="CU404" s="134"/>
      <c r="CV404" s="134"/>
      <c r="CW404" s="134"/>
      <c r="CX404" s="134"/>
      <c r="CY404" s="134"/>
      <c r="CZ404" s="134"/>
      <c r="DA404" s="134"/>
      <c r="DB404" s="134"/>
      <c r="DD404" s="134"/>
      <c r="DE404" s="134"/>
      <c r="DF404" s="134"/>
      <c r="DG404" s="134"/>
      <c r="DH404" s="134"/>
      <c r="DI404" s="134"/>
      <c r="DJ404" s="134"/>
      <c r="DK404" s="207"/>
      <c r="DL404" s="131"/>
      <c r="DM404" s="134"/>
      <c r="DN404" s="134"/>
      <c r="DO404" s="136"/>
      <c r="DQ404" s="131"/>
      <c r="DR404" s="136"/>
      <c r="DS404" s="131"/>
      <c r="DT404" s="138"/>
      <c r="DW404" s="214"/>
      <c r="DX404" s="139"/>
      <c r="DY404" s="139"/>
      <c r="DZ404"/>
      <c r="EA404" s="104"/>
      <c r="ED404" s="229" t="s">
        <v>2517</v>
      </c>
      <c r="EE404" s="140"/>
      <c r="EG404" s="140"/>
      <c r="EI404" s="218"/>
      <c r="EJ404" s="143"/>
      <c r="EK404" s="221"/>
      <c r="EM404" s="109"/>
      <c r="EN404" s="109" t="s">
        <v>2046</v>
      </c>
      <c r="EO404" s="144">
        <v>1.7</v>
      </c>
      <c r="EV404" s="112">
        <v>34</v>
      </c>
      <c r="EW404" s="112">
        <v>90</v>
      </c>
      <c r="EX404" s="112">
        <v>12</v>
      </c>
      <c r="EY404" s="112">
        <v>0</v>
      </c>
      <c r="EZ404" s="192">
        <f t="shared" si="107"/>
        <v>-107.4911021523037</v>
      </c>
      <c r="FA404" s="192">
        <f t="shared" si="108"/>
        <v>252.50889784769629</v>
      </c>
      <c r="FB404" s="192">
        <f t="shared" si="109"/>
        <v>54.731774580971305</v>
      </c>
      <c r="FC404" s="192">
        <f t="shared" si="110"/>
        <v>342.50889784769629</v>
      </c>
      <c r="FD404" s="192">
        <f t="shared" si="111"/>
        <v>35.268225419028695</v>
      </c>
      <c r="FE404" s="193">
        <f t="shared" si="112"/>
        <v>72.508897847696289</v>
      </c>
      <c r="FF404" s="194">
        <f t="shared" si="113"/>
        <v>35.268225419028695</v>
      </c>
      <c r="FI404" s="778">
        <f t="shared" si="115"/>
        <v>1.7</v>
      </c>
      <c r="FJ404" s="779">
        <f t="shared" si="116"/>
        <v>35.268225419028695</v>
      </c>
      <c r="FK404" s="779">
        <f t="shared" si="117"/>
        <v>54.731774580971305</v>
      </c>
      <c r="FL404" s="780">
        <f t="shared" si="118"/>
        <v>0.95524967189728904</v>
      </c>
      <c r="FM404" s="169">
        <f t="shared" si="119"/>
        <v>0.81645792767576197</v>
      </c>
      <c r="FN404" s="783">
        <f t="shared" si="120"/>
        <v>1.3879784770487953</v>
      </c>
    </row>
    <row r="405" spans="1:1038" ht="18" customHeight="1">
      <c r="A405" s="223" t="s">
        <v>1819</v>
      </c>
      <c r="B405" s="224" t="s">
        <v>1647</v>
      </c>
      <c r="D405" s="225" t="s">
        <v>1279</v>
      </c>
      <c r="E405" s="126">
        <v>61</v>
      </c>
      <c r="F405" s="126">
        <v>3</v>
      </c>
      <c r="G405" s="196" t="str">
        <f t="shared" si="129"/>
        <v>61-3</v>
      </c>
      <c r="H405" s="126">
        <v>24.4</v>
      </c>
      <c r="I405" s="126">
        <v>63</v>
      </c>
      <c r="K405" s="545" t="b">
        <f>IF(I406=1,IF(((VLOOKUP($G405,[1]Depth_Lookup!#REF!,9,FALSE))-(H405/100))=0,"Good",IF(((VLOOKUP($G405,[1]Depth_Lookup!$A$3:$J$550,9,FALSE))-(H405/100))&gt;0,"Too Short","Too Long")))</f>
        <v>0</v>
      </c>
      <c r="L405" s="171">
        <f>(VLOOKUP($G405,Depth_Lookup!$A$3:$J$410,10,FALSE))+(H405/100)</f>
        <v>148.339</v>
      </c>
      <c r="M405" s="171">
        <f>(VLOOKUP($G405,Depth_Lookup!$A$3:$J$410,10,FALSE))+(I405/100)</f>
        <v>148.72499999999999</v>
      </c>
      <c r="N405" s="127" t="s">
        <v>1904</v>
      </c>
      <c r="O405" s="126">
        <v>1</v>
      </c>
      <c r="P405" s="126" t="s">
        <v>853</v>
      </c>
      <c r="Q405" s="126" t="s">
        <v>125</v>
      </c>
      <c r="R405" s="196" t="str">
        <f t="shared" ref="R405" si="130">P405&amp;""&amp;Q405</f>
        <v>SerpentinizedHarzburgite</v>
      </c>
      <c r="S405" s="126" t="s">
        <v>587</v>
      </c>
      <c r="U405" s="126" t="s">
        <v>108</v>
      </c>
      <c r="V405" s="126" t="s">
        <v>509</v>
      </c>
      <c r="W405" s="126" t="s">
        <v>102</v>
      </c>
      <c r="X405" s="202">
        <f>VLOOKUP(W405,[2]definitions_list_lookup!$A$13:$B$19,2,0)</f>
        <v>5</v>
      </c>
      <c r="Y405" s="126" t="s">
        <v>90</v>
      </c>
      <c r="Z405" s="126" t="s">
        <v>91</v>
      </c>
      <c r="AA405" s="126" t="s">
        <v>1685</v>
      </c>
      <c r="AB405" s="126" t="s">
        <v>116</v>
      </c>
      <c r="AC405" s="126" t="s">
        <v>108</v>
      </c>
      <c r="AD405" s="126" t="s">
        <v>509</v>
      </c>
      <c r="AE405" s="128" t="s">
        <v>123</v>
      </c>
      <c r="AF405" s="196">
        <f>VLOOKUP(AE405,[2]definitions_list_mag!$V$12:$W$15,2,0)</f>
        <v>1</v>
      </c>
      <c r="AH405" s="126" t="s">
        <v>1905</v>
      </c>
      <c r="AI405" s="130">
        <v>79</v>
      </c>
      <c r="AO405" s="130"/>
      <c r="AU405" s="130"/>
      <c r="BA405" s="130">
        <v>20</v>
      </c>
      <c r="BB405" s="126">
        <v>8</v>
      </c>
      <c r="BC405" s="126">
        <v>6</v>
      </c>
      <c r="BD405" s="126" t="s">
        <v>118</v>
      </c>
      <c r="BE405" s="126" t="s">
        <v>1331</v>
      </c>
      <c r="BG405" s="130"/>
      <c r="BM405" s="130">
        <v>1</v>
      </c>
      <c r="BN405" s="126">
        <v>1.8</v>
      </c>
      <c r="BO405" s="126">
        <v>1</v>
      </c>
      <c r="BP405" s="126" t="s">
        <v>1330</v>
      </c>
      <c r="BQ405" s="126" t="s">
        <v>1331</v>
      </c>
      <c r="BY405" s="130"/>
      <c r="CF405" s="213">
        <f>AI405+AO405+BA405+AU405+BG405+BM405+BY405</f>
        <v>100</v>
      </c>
      <c r="CG405" s="131"/>
      <c r="CH405" s="132" t="s">
        <v>1355</v>
      </c>
      <c r="CI405" s="132">
        <v>70</v>
      </c>
      <c r="CJ405" s="132" t="s">
        <v>514</v>
      </c>
      <c r="CK405" s="133"/>
      <c r="CL405" s="134"/>
      <c r="CM405" s="134"/>
      <c r="CN405" s="134"/>
      <c r="CO405" s="134"/>
      <c r="CP405" s="134"/>
      <c r="CQ405" s="134"/>
      <c r="CR405" s="134"/>
      <c r="CS405" s="134"/>
      <c r="CT405" s="134"/>
      <c r="CU405" s="134"/>
      <c r="CV405" s="134"/>
      <c r="CW405" s="134"/>
      <c r="CX405" s="134"/>
      <c r="CY405" s="134"/>
      <c r="CZ405" s="134"/>
      <c r="DA405" s="134"/>
      <c r="DB405" s="134">
        <v>82</v>
      </c>
      <c r="DC405" s="135">
        <v>15</v>
      </c>
      <c r="DD405" s="134"/>
      <c r="DE405" s="134"/>
      <c r="DF405" s="134"/>
      <c r="DG405" s="134"/>
      <c r="DH405" s="134"/>
      <c r="DI405" s="134"/>
      <c r="DJ405" s="134">
        <v>3</v>
      </c>
      <c r="DK405" s="207">
        <f t="shared" ref="DK405" si="131">SUM(CL405:DJ405)</f>
        <v>100</v>
      </c>
      <c r="DL405" s="131"/>
      <c r="DM405" s="134"/>
      <c r="DN405" s="134"/>
      <c r="DO405" s="136"/>
      <c r="DQ405" s="131"/>
      <c r="DR405" s="136"/>
      <c r="DS405" s="131"/>
      <c r="DT405" s="138" t="s">
        <v>1906</v>
      </c>
      <c r="DW405" s="214" t="e">
        <f>VLOOKUP(P405,[2]definitions_list_lookup!$K$30:$L$54,2,0)</f>
        <v>#N/A</v>
      </c>
      <c r="DX405" s="139" t="s">
        <v>1687</v>
      </c>
      <c r="DY405" s="139" t="s">
        <v>1907</v>
      </c>
      <c r="DZ405"/>
      <c r="EA405" s="104"/>
      <c r="ED405" s="229" t="s">
        <v>2517</v>
      </c>
      <c r="EE405" s="140"/>
      <c r="EG405" s="140"/>
      <c r="EI405" s="218"/>
      <c r="EJ405" s="143"/>
      <c r="EK405" s="221"/>
      <c r="EM405" s="109"/>
      <c r="EN405" s="109" t="s">
        <v>2046</v>
      </c>
      <c r="EV405" s="112">
        <v>34</v>
      </c>
      <c r="EW405" s="112">
        <v>90</v>
      </c>
      <c r="EX405" s="112">
        <v>12</v>
      </c>
      <c r="EY405" s="112">
        <v>0</v>
      </c>
      <c r="EZ405" s="192">
        <f t="shared" si="107"/>
        <v>-107.4911021523037</v>
      </c>
      <c r="FA405" s="192">
        <f t="shared" si="108"/>
        <v>252.50889784769629</v>
      </c>
      <c r="FB405" s="192">
        <f t="shared" si="109"/>
        <v>54.731774580971305</v>
      </c>
      <c r="FC405" s="192">
        <f t="shared" si="110"/>
        <v>342.50889784769629</v>
      </c>
      <c r="FD405" s="192">
        <f t="shared" si="111"/>
        <v>35.268225419028695</v>
      </c>
      <c r="FE405" s="193">
        <f t="shared" si="112"/>
        <v>72.508897847696289</v>
      </c>
      <c r="FF405" s="194">
        <f t="shared" si="113"/>
        <v>35.268225419028695</v>
      </c>
      <c r="FI405" s="778">
        <f t="shared" si="115"/>
        <v>0</v>
      </c>
      <c r="FJ405" s="779">
        <f t="shared" si="116"/>
        <v>35.268225419028695</v>
      </c>
      <c r="FK405" s="779">
        <f t="shared" si="117"/>
        <v>54.731774580971305</v>
      </c>
      <c r="FL405" s="780">
        <f t="shared" si="118"/>
        <v>0.95524967189728904</v>
      </c>
      <c r="FM405" s="169">
        <f t="shared" si="119"/>
        <v>0.81645792767576197</v>
      </c>
      <c r="FN405" s="783">
        <f t="shared" si="120"/>
        <v>0</v>
      </c>
    </row>
    <row r="406" spans="1:1038" ht="18" customHeight="1">
      <c r="A406" s="223" t="s">
        <v>1819</v>
      </c>
      <c r="B406" s="224" t="s">
        <v>1647</v>
      </c>
      <c r="D406" s="225" t="s">
        <v>1279</v>
      </c>
      <c r="E406" s="126">
        <v>61</v>
      </c>
      <c r="F406" s="126">
        <v>3</v>
      </c>
      <c r="G406" s="196" t="str">
        <f t="shared" si="114"/>
        <v>61-3</v>
      </c>
      <c r="H406" s="126">
        <f>I403</f>
        <v>63</v>
      </c>
      <c r="I406" s="126">
        <v>64</v>
      </c>
      <c r="K406" s="545" t="b">
        <f>IF(I407=1,IF(((VLOOKUP($G406,[1]Depth_Lookup!#REF!,9,FALSE))-(H406/100))=0,"Good",IF(((VLOOKUP($G406,[1]Depth_Lookup!$A$3:$J$550,9,FALSE))-(H406/100))&gt;0,"Too Short","Too Long")))</f>
        <v>0</v>
      </c>
      <c r="L406" s="171">
        <f>(VLOOKUP($G406,Depth_Lookup!$A$3:$J$410,10,FALSE))+(H406/100)</f>
        <v>148.72499999999999</v>
      </c>
      <c r="M406" s="171">
        <f>(VLOOKUP($G406,Depth_Lookup!$A$3:$J$410,10,FALSE))+(I406/100)</f>
        <v>148.73499999999999</v>
      </c>
      <c r="N406" s="127" t="s">
        <v>1904</v>
      </c>
      <c r="Q406" s="126" t="s">
        <v>137</v>
      </c>
      <c r="R406" s="196" t="str">
        <f t="shared" si="101"/>
        <v>Clinopyroxenite</v>
      </c>
      <c r="S406" s="126" t="s">
        <v>98</v>
      </c>
      <c r="U406" s="126" t="s">
        <v>95</v>
      </c>
      <c r="V406" s="126" t="s">
        <v>509</v>
      </c>
      <c r="W406" s="126" t="s">
        <v>112</v>
      </c>
      <c r="X406" s="202">
        <f>VLOOKUP(W406,[2]definitions_list_lookup!$A$13:$B$19,2,0)</f>
        <v>4</v>
      </c>
      <c r="Y406" s="126" t="s">
        <v>90</v>
      </c>
      <c r="Z406" s="126" t="s">
        <v>91</v>
      </c>
      <c r="AF406" s="196" t="e">
        <f>VLOOKUP(AE406,[2]definitions_list_mag!$V$12:$W$15,2,0)</f>
        <v>#N/A</v>
      </c>
      <c r="AI406" s="130">
        <v>5</v>
      </c>
      <c r="AJ406" s="126">
        <v>1.5</v>
      </c>
      <c r="AK406" s="126">
        <v>1</v>
      </c>
      <c r="AL406" s="126" t="s">
        <v>110</v>
      </c>
      <c r="AM406" s="126" t="s">
        <v>103</v>
      </c>
      <c r="AO406" s="130"/>
      <c r="AU406" s="130">
        <v>95</v>
      </c>
      <c r="AV406" s="126">
        <v>2</v>
      </c>
      <c r="AW406" s="126">
        <v>1.6</v>
      </c>
      <c r="AX406" s="126" t="s">
        <v>1330</v>
      </c>
      <c r="AY406" s="126" t="s">
        <v>1331</v>
      </c>
      <c r="BA406" s="130"/>
      <c r="BG406" s="130"/>
      <c r="BM406" s="130"/>
      <c r="BY406" s="130"/>
      <c r="CF406" s="213">
        <f>AI406+AO406+BA406+AU406+BG406+BM406+BY406</f>
        <v>100</v>
      </c>
      <c r="CG406" s="131"/>
      <c r="CH406" s="132" t="s">
        <v>1899</v>
      </c>
      <c r="CI406" s="132">
        <v>90</v>
      </c>
      <c r="CJ406" s="132" t="s">
        <v>815</v>
      </c>
      <c r="CK406" s="133"/>
      <c r="CL406" s="134"/>
      <c r="CM406" s="134"/>
      <c r="CN406" s="134"/>
      <c r="CO406" s="134"/>
      <c r="CP406" s="134"/>
      <c r="CQ406" s="134"/>
      <c r="CR406" s="134"/>
      <c r="CS406" s="134"/>
      <c r="CT406" s="134"/>
      <c r="CU406" s="134"/>
      <c r="CV406" s="134"/>
      <c r="CW406" s="134"/>
      <c r="CX406" s="134"/>
      <c r="CY406" s="134"/>
      <c r="CZ406" s="134"/>
      <c r="DA406" s="134"/>
      <c r="DB406" s="134">
        <v>80</v>
      </c>
      <c r="DD406" s="134"/>
      <c r="DE406" s="134"/>
      <c r="DF406" s="134"/>
      <c r="DG406" s="134"/>
      <c r="DH406" s="134"/>
      <c r="DI406" s="134"/>
      <c r="DJ406" s="134">
        <v>20</v>
      </c>
      <c r="DK406" s="207">
        <f t="shared" si="104"/>
        <v>100</v>
      </c>
      <c r="DL406" s="131"/>
      <c r="DM406" s="134" t="s">
        <v>696</v>
      </c>
      <c r="DN406" s="134">
        <v>10</v>
      </c>
      <c r="DO406" s="136" t="s">
        <v>1900</v>
      </c>
      <c r="DQ406" s="131"/>
      <c r="DR406" s="136" t="s">
        <v>1518</v>
      </c>
      <c r="DS406" s="131"/>
      <c r="DT406" s="138" t="s">
        <v>1398</v>
      </c>
      <c r="DU406" s="135">
        <v>5</v>
      </c>
      <c r="DV406" s="135" t="s">
        <v>850</v>
      </c>
      <c r="DW406" s="214" t="e">
        <f>VLOOKUP(P406,[2]definitions_list_lookup!$K$30:$L$54,2,0)</f>
        <v>#N/A</v>
      </c>
      <c r="DX406" s="139" t="s">
        <v>1908</v>
      </c>
      <c r="DY406" s="139" t="s">
        <v>1909</v>
      </c>
      <c r="DZ406"/>
      <c r="EA406" s="104"/>
      <c r="ED406" s="229" t="s">
        <v>2517</v>
      </c>
      <c r="EE406" s="140"/>
      <c r="EG406" s="140"/>
      <c r="EI406" s="218"/>
      <c r="EJ406" s="143"/>
      <c r="EK406" s="221"/>
      <c r="EM406" s="109"/>
      <c r="EN406" s="109" t="s">
        <v>1447</v>
      </c>
      <c r="EO406" s="144">
        <v>0.4</v>
      </c>
      <c r="EP406" s="144" t="s">
        <v>2054</v>
      </c>
      <c r="EV406" s="112">
        <v>52</v>
      </c>
      <c r="EW406" s="112">
        <v>270</v>
      </c>
      <c r="EX406" s="112">
        <v>10</v>
      </c>
      <c r="EY406" s="112">
        <v>180</v>
      </c>
      <c r="EZ406" s="192">
        <f t="shared" si="107"/>
        <v>82.156205929003022</v>
      </c>
      <c r="FA406" s="192">
        <f t="shared" si="108"/>
        <v>82.156205929003022</v>
      </c>
      <c r="FB406" s="192">
        <f t="shared" si="109"/>
        <v>37.739003086689429</v>
      </c>
      <c r="FC406" s="192">
        <f t="shared" si="110"/>
        <v>172.15620592900302</v>
      </c>
      <c r="FD406" s="192">
        <f t="shared" si="111"/>
        <v>52.260996913310571</v>
      </c>
      <c r="FE406" s="193">
        <f t="shared" si="112"/>
        <v>262.15620592900302</v>
      </c>
      <c r="FF406" s="194">
        <f t="shared" si="113"/>
        <v>52.260996913310571</v>
      </c>
      <c r="FI406" s="778">
        <f t="shared" si="115"/>
        <v>0.4</v>
      </c>
      <c r="FJ406" s="779">
        <f t="shared" si="116"/>
        <v>52.260996913310571</v>
      </c>
      <c r="FK406" s="779">
        <f t="shared" si="117"/>
        <v>37.739003086689429</v>
      </c>
      <c r="FL406" s="780">
        <f t="shared" si="118"/>
        <v>0.65866986028303354</v>
      </c>
      <c r="FM406" s="169">
        <f t="shared" si="119"/>
        <v>0.61206550985502528</v>
      </c>
      <c r="FN406" s="783">
        <f t="shared" si="120"/>
        <v>0.24482620394201013</v>
      </c>
    </row>
    <row r="407" spans="1:1038" s="288" customFormat="1" ht="18" customHeight="1">
      <c r="A407" s="282" t="s">
        <v>1819</v>
      </c>
      <c r="B407" s="283" t="s">
        <v>1647</v>
      </c>
      <c r="C407" s="227"/>
      <c r="D407" s="284" t="s">
        <v>1279</v>
      </c>
      <c r="E407" s="227">
        <v>61</v>
      </c>
      <c r="F407" s="227">
        <v>3</v>
      </c>
      <c r="G407" s="286" t="str">
        <f t="shared" ref="G407" si="132">E407&amp;"-"&amp;F407</f>
        <v>61-3</v>
      </c>
      <c r="H407" s="227">
        <f>I404</f>
        <v>24.5</v>
      </c>
      <c r="I407" s="227">
        <v>70</v>
      </c>
      <c r="J407" s="226"/>
      <c r="K407" s="545" t="b">
        <f>IF(I408=1,IF(((VLOOKUP($G407,[1]Depth_Lookup!#REF!,9,FALSE))-(H407/100))=0,"Good",IF(((VLOOKUP($G407,[1]Depth_Lookup!$A$3:$J$550,9,FALSE))-(H407/100))&gt;0,"Too Short","Too Long")))</f>
        <v>0</v>
      </c>
      <c r="L407" s="171">
        <f>(VLOOKUP($G407,Depth_Lookup!$A$3:$J$410,10,FALSE))+(H407/100)</f>
        <v>148.34</v>
      </c>
      <c r="M407" s="171">
        <f>(VLOOKUP($G407,Depth_Lookup!$A$3:$J$410,10,FALSE))+(I407/100)</f>
        <v>148.79499999999999</v>
      </c>
      <c r="N407" s="230" t="s">
        <v>1904</v>
      </c>
      <c r="O407" s="227">
        <v>1</v>
      </c>
      <c r="P407" s="227" t="s">
        <v>853</v>
      </c>
      <c r="Q407" s="227" t="s">
        <v>125</v>
      </c>
      <c r="R407" s="286" t="str">
        <f t="shared" ref="R407" si="133">P407&amp;""&amp;Q407</f>
        <v>SerpentinizedHarzburgite</v>
      </c>
      <c r="S407" s="227" t="s">
        <v>98</v>
      </c>
      <c r="T407" s="227" t="s">
        <v>700</v>
      </c>
      <c r="U407" s="227" t="s">
        <v>95</v>
      </c>
      <c r="V407" s="227" t="s">
        <v>509</v>
      </c>
      <c r="W407" s="227" t="s">
        <v>102</v>
      </c>
      <c r="X407" s="287">
        <f>VLOOKUP(W407,[2]definitions_list_lookup!$A$13:$B$19,2,0)</f>
        <v>5</v>
      </c>
      <c r="Y407" s="227" t="s">
        <v>90</v>
      </c>
      <c r="Z407" s="227" t="s">
        <v>91</v>
      </c>
      <c r="AA407" s="227"/>
      <c r="AB407" s="227"/>
      <c r="AC407" s="227"/>
      <c r="AD407" s="227"/>
      <c r="AE407" s="233"/>
      <c r="AF407" s="286" t="e">
        <f>VLOOKUP(AE407,[2]definitions_list_mag!$V$12:$W$15,2,0)</f>
        <v>#N/A</v>
      </c>
      <c r="AG407" s="237"/>
      <c r="AH407" s="227"/>
      <c r="AI407" s="240">
        <v>79</v>
      </c>
      <c r="AJ407" s="227"/>
      <c r="AK407" s="227"/>
      <c r="AL407" s="227"/>
      <c r="AM407" s="227"/>
      <c r="AN407" s="227"/>
      <c r="AO407" s="240"/>
      <c r="AP407" s="227"/>
      <c r="AQ407" s="227"/>
      <c r="AR407" s="227"/>
      <c r="AS407" s="227"/>
      <c r="AT407" s="227"/>
      <c r="AU407" s="240"/>
      <c r="AV407" s="227"/>
      <c r="AW407" s="227"/>
      <c r="AX407" s="227"/>
      <c r="AY407" s="227"/>
      <c r="AZ407" s="227"/>
      <c r="BA407" s="240">
        <v>20</v>
      </c>
      <c r="BB407" s="227">
        <v>9</v>
      </c>
      <c r="BC407" s="227">
        <v>6</v>
      </c>
      <c r="BD407" s="227" t="s">
        <v>545</v>
      </c>
      <c r="BE407" s="227" t="s">
        <v>1331</v>
      </c>
      <c r="BF407" s="227"/>
      <c r="BG407" s="240"/>
      <c r="BH407" s="227"/>
      <c r="BI407" s="227"/>
      <c r="BJ407" s="227"/>
      <c r="BK407" s="227"/>
      <c r="BL407" s="227"/>
      <c r="BM407" s="240">
        <v>1</v>
      </c>
      <c r="BN407" s="227">
        <v>1.2</v>
      </c>
      <c r="BO407" s="227">
        <v>0.5</v>
      </c>
      <c r="BP407" s="227" t="s">
        <v>1330</v>
      </c>
      <c r="BQ407" s="227" t="s">
        <v>1331</v>
      </c>
      <c r="BR407" s="227"/>
      <c r="BS407" s="227"/>
      <c r="BT407" s="227"/>
      <c r="BU407" s="227"/>
      <c r="BV407" s="227"/>
      <c r="BW407" s="227"/>
      <c r="BX407" s="227"/>
      <c r="BY407" s="240"/>
      <c r="BZ407" s="227"/>
      <c r="CA407" s="227"/>
      <c r="CB407" s="227"/>
      <c r="CC407" s="227"/>
      <c r="CD407" s="227"/>
      <c r="CE407" s="227" t="s">
        <v>1910</v>
      </c>
      <c r="CF407" s="290">
        <f>AI407+AO407+BA407+AU407+BG407+BM407+BY407</f>
        <v>100</v>
      </c>
      <c r="CG407" s="148"/>
      <c r="CH407" s="149" t="s">
        <v>1355</v>
      </c>
      <c r="CI407" s="149">
        <v>90</v>
      </c>
      <c r="CJ407" s="149" t="s">
        <v>514</v>
      </c>
      <c r="CK407" s="151" t="s">
        <v>1883</v>
      </c>
      <c r="CL407" s="152"/>
      <c r="CM407" s="152"/>
      <c r="CN407" s="152"/>
      <c r="CO407" s="152"/>
      <c r="CP407" s="152"/>
      <c r="CQ407" s="152"/>
      <c r="CR407" s="152"/>
      <c r="CS407" s="152"/>
      <c r="CT407" s="152"/>
      <c r="CU407" s="152"/>
      <c r="CV407" s="152"/>
      <c r="CW407" s="152"/>
      <c r="CX407" s="152"/>
      <c r="CY407" s="152"/>
      <c r="CZ407" s="152"/>
      <c r="DA407" s="152"/>
      <c r="DB407" s="152">
        <v>84</v>
      </c>
      <c r="DC407" s="229">
        <v>15</v>
      </c>
      <c r="DD407" s="152"/>
      <c r="DE407" s="152"/>
      <c r="DF407" s="152"/>
      <c r="DG407" s="152"/>
      <c r="DH407" s="152"/>
      <c r="DI407" s="152"/>
      <c r="DJ407" s="152">
        <v>1</v>
      </c>
      <c r="DK407" s="208">
        <f t="shared" ref="DK407" si="134">SUM(CL407:DJ407)</f>
        <v>100</v>
      </c>
      <c r="DL407" s="148"/>
      <c r="DM407" s="152"/>
      <c r="DN407" s="152"/>
      <c r="DO407" s="153"/>
      <c r="DQ407" s="148"/>
      <c r="DR407" s="153"/>
      <c r="DS407" s="148"/>
      <c r="DT407" s="261" t="s">
        <v>1906</v>
      </c>
      <c r="DU407" s="229"/>
      <c r="DV407" s="229"/>
      <c r="DW407" s="291" t="e">
        <f>VLOOKUP(P407,[2]definitions_list_lookup!$K$30:$L$54,2,0)</f>
        <v>#N/A</v>
      </c>
      <c r="DX407" s="154" t="s">
        <v>1687</v>
      </c>
      <c r="DY407" s="154" t="s">
        <v>1907</v>
      </c>
      <c r="DZ407" s="479"/>
      <c r="EA407" s="292"/>
      <c r="EB407" s="229"/>
      <c r="EC407" s="292"/>
      <c r="ED407" s="229" t="s">
        <v>2517</v>
      </c>
      <c r="EE407" s="293"/>
      <c r="EF407" s="294"/>
      <c r="EG407" s="293"/>
      <c r="EH407" s="295"/>
      <c r="EI407" s="296"/>
      <c r="EJ407" s="297"/>
      <c r="EK407" s="298"/>
      <c r="EL407" s="293"/>
      <c r="EM407" s="295"/>
      <c r="EN407" s="295" t="s">
        <v>1447</v>
      </c>
      <c r="EO407" s="321"/>
      <c r="EP407" s="321"/>
      <c r="EQ407" s="321"/>
      <c r="ER407" s="321"/>
      <c r="ES407" s="321"/>
      <c r="ET407" s="321"/>
      <c r="EU407" s="321"/>
      <c r="EV407" s="112">
        <v>52</v>
      </c>
      <c r="EW407" s="112">
        <v>270</v>
      </c>
      <c r="EX407" s="112">
        <v>10</v>
      </c>
      <c r="EY407" s="112">
        <v>180</v>
      </c>
      <c r="EZ407" s="192">
        <f t="shared" si="107"/>
        <v>82.156205929003022</v>
      </c>
      <c r="FA407" s="192">
        <f t="shared" si="108"/>
        <v>82.156205929003022</v>
      </c>
      <c r="FB407" s="192">
        <f t="shared" si="109"/>
        <v>37.739003086689429</v>
      </c>
      <c r="FC407" s="192">
        <f t="shared" si="110"/>
        <v>172.15620592900302</v>
      </c>
      <c r="FD407" s="192">
        <f t="shared" si="111"/>
        <v>52.260996913310571</v>
      </c>
      <c r="FE407" s="193">
        <f t="shared" si="112"/>
        <v>262.15620592900302</v>
      </c>
      <c r="FF407" s="194">
        <f t="shared" si="113"/>
        <v>52.260996913310571</v>
      </c>
      <c r="FG407" s="293"/>
      <c r="FH407" s="295"/>
      <c r="FI407" s="778">
        <f t="shared" si="115"/>
        <v>0</v>
      </c>
      <c r="FJ407" s="779">
        <f t="shared" si="116"/>
        <v>52.260996913310571</v>
      </c>
      <c r="FK407" s="779">
        <f t="shared" si="117"/>
        <v>37.739003086689429</v>
      </c>
      <c r="FL407" s="780">
        <f t="shared" si="118"/>
        <v>0.65866986028303354</v>
      </c>
      <c r="FM407" s="169">
        <f t="shared" si="119"/>
        <v>0.61206550985502528</v>
      </c>
      <c r="FN407" s="783">
        <f t="shared" si="120"/>
        <v>0</v>
      </c>
      <c r="FO407" s="227"/>
      <c r="FP407" s="227"/>
      <c r="FQ407" s="227"/>
      <c r="FR407" s="227"/>
      <c r="FS407" s="227"/>
      <c r="FT407" s="227"/>
      <c r="FU407" s="227"/>
      <c r="FV407" s="227"/>
      <c r="FW407" s="227"/>
      <c r="FX407" s="227"/>
      <c r="FY407" s="227"/>
      <c r="FZ407" s="227"/>
      <c r="GA407" s="227"/>
      <c r="GB407" s="227"/>
      <c r="GC407" s="227"/>
      <c r="GD407" s="227"/>
      <c r="GE407" s="227"/>
      <c r="GF407" s="227"/>
      <c r="GG407" s="227"/>
      <c r="GH407" s="227"/>
      <c r="GI407" s="227"/>
      <c r="GJ407" s="227"/>
      <c r="GK407" s="227"/>
      <c r="GL407" s="227"/>
      <c r="GM407" s="227"/>
      <c r="GN407" s="227"/>
      <c r="GO407" s="227"/>
      <c r="GP407" s="227"/>
      <c r="GQ407" s="227"/>
      <c r="GR407" s="227"/>
      <c r="GS407" s="227"/>
      <c r="GT407" s="227"/>
      <c r="GU407" s="227"/>
      <c r="GV407" s="227"/>
      <c r="GW407" s="227"/>
      <c r="GX407" s="227"/>
      <c r="GY407" s="227"/>
      <c r="GZ407" s="227"/>
      <c r="HA407" s="227"/>
      <c r="HB407" s="227"/>
      <c r="HC407" s="227"/>
      <c r="HD407" s="227"/>
      <c r="HE407" s="227"/>
      <c r="HF407" s="227"/>
      <c r="HG407" s="227"/>
      <c r="HH407" s="227"/>
      <c r="HI407" s="227"/>
      <c r="HJ407" s="227"/>
      <c r="HK407" s="227"/>
      <c r="HL407" s="227"/>
      <c r="HM407" s="227"/>
      <c r="HN407" s="227"/>
      <c r="HO407" s="227"/>
      <c r="HP407" s="227"/>
      <c r="HQ407" s="227"/>
      <c r="HR407" s="227"/>
      <c r="HS407" s="227"/>
      <c r="HT407" s="227"/>
      <c r="HU407" s="227"/>
      <c r="HV407" s="227"/>
      <c r="HW407" s="227"/>
      <c r="HX407" s="227"/>
      <c r="HY407" s="227"/>
      <c r="HZ407" s="227"/>
      <c r="IA407" s="227"/>
      <c r="IB407" s="227"/>
      <c r="IC407" s="227"/>
      <c r="ID407" s="227"/>
      <c r="IE407" s="227"/>
      <c r="IF407" s="227"/>
      <c r="IG407" s="227"/>
      <c r="IH407" s="227"/>
      <c r="II407" s="227"/>
      <c r="IJ407" s="227"/>
      <c r="IK407" s="227"/>
      <c r="IL407" s="227"/>
      <c r="IM407" s="227"/>
      <c r="IN407" s="227"/>
      <c r="IO407" s="227"/>
      <c r="IP407" s="227"/>
      <c r="IQ407" s="227"/>
      <c r="IR407" s="227"/>
      <c r="IS407" s="227"/>
      <c r="IT407" s="227"/>
      <c r="IU407" s="227"/>
      <c r="IV407" s="227"/>
      <c r="IW407" s="227"/>
      <c r="IX407" s="227"/>
      <c r="IY407" s="227"/>
      <c r="IZ407" s="227"/>
      <c r="JA407" s="227"/>
      <c r="JB407" s="227"/>
      <c r="JC407" s="227"/>
      <c r="JD407" s="227"/>
      <c r="JE407" s="227"/>
      <c r="JF407" s="227"/>
      <c r="JG407" s="227"/>
      <c r="JH407" s="227"/>
      <c r="JI407" s="227"/>
      <c r="JJ407" s="227"/>
      <c r="JK407" s="227"/>
      <c r="JL407" s="227"/>
      <c r="JM407" s="227"/>
      <c r="JN407" s="227"/>
      <c r="JO407" s="227"/>
      <c r="JP407" s="227"/>
      <c r="JQ407" s="227"/>
      <c r="JR407" s="227"/>
      <c r="JS407" s="227"/>
      <c r="JT407" s="227"/>
      <c r="JU407" s="227"/>
      <c r="JV407" s="227"/>
      <c r="JW407" s="227"/>
      <c r="JX407" s="227"/>
      <c r="JY407" s="227"/>
      <c r="JZ407" s="227"/>
      <c r="KA407" s="227"/>
      <c r="KB407" s="227"/>
      <c r="KC407" s="227"/>
      <c r="KD407" s="227"/>
      <c r="KE407" s="227"/>
      <c r="KF407" s="227"/>
      <c r="KG407" s="227"/>
      <c r="KH407" s="227"/>
      <c r="KI407" s="227"/>
      <c r="KJ407" s="227"/>
      <c r="KK407" s="227"/>
      <c r="KL407" s="227"/>
      <c r="KM407" s="227"/>
      <c r="KN407" s="227"/>
      <c r="KO407" s="227"/>
      <c r="KP407" s="227"/>
      <c r="KQ407" s="227"/>
      <c r="KR407" s="227"/>
      <c r="KS407" s="227"/>
      <c r="KT407" s="227"/>
      <c r="KU407" s="227"/>
      <c r="KV407" s="227"/>
      <c r="KW407" s="227"/>
      <c r="KX407" s="227"/>
      <c r="KY407" s="227"/>
      <c r="KZ407" s="227"/>
      <c r="LA407" s="227"/>
      <c r="LB407" s="227"/>
      <c r="LC407" s="227"/>
      <c r="LD407" s="227"/>
      <c r="LE407" s="227"/>
      <c r="LF407" s="227"/>
      <c r="LG407" s="227"/>
      <c r="LH407" s="227"/>
      <c r="LI407" s="227"/>
      <c r="LJ407" s="227"/>
      <c r="LK407" s="227"/>
      <c r="LL407" s="227"/>
      <c r="LM407" s="227"/>
      <c r="LN407" s="227"/>
      <c r="LO407" s="227"/>
      <c r="LP407" s="227"/>
      <c r="LQ407" s="227"/>
      <c r="LR407" s="227"/>
      <c r="LS407" s="227"/>
      <c r="LT407" s="227"/>
      <c r="LU407" s="227"/>
      <c r="LV407" s="227"/>
      <c r="LW407" s="227"/>
      <c r="LX407" s="227"/>
      <c r="LY407" s="227"/>
      <c r="LZ407" s="227"/>
      <c r="MA407" s="227"/>
      <c r="MB407" s="227"/>
      <c r="MC407" s="227"/>
      <c r="MD407" s="227"/>
      <c r="ME407" s="227"/>
      <c r="MF407" s="227"/>
      <c r="MG407" s="227"/>
      <c r="MH407" s="227"/>
      <c r="MI407" s="227"/>
      <c r="MJ407" s="227"/>
      <c r="MK407" s="227"/>
      <c r="ML407" s="227"/>
      <c r="MM407" s="227"/>
      <c r="MN407" s="227"/>
      <c r="MO407" s="227"/>
      <c r="MP407" s="227"/>
      <c r="MQ407" s="227"/>
      <c r="MR407" s="227"/>
      <c r="MS407" s="227"/>
      <c r="MT407" s="227"/>
      <c r="MU407" s="227"/>
      <c r="MV407" s="227"/>
      <c r="MW407" s="227"/>
      <c r="MX407" s="227"/>
      <c r="MY407" s="227"/>
      <c r="MZ407" s="227"/>
      <c r="NA407" s="227"/>
      <c r="NB407" s="227"/>
      <c r="NC407" s="227"/>
      <c r="ND407" s="227"/>
      <c r="NE407" s="227"/>
      <c r="NF407" s="227"/>
      <c r="NG407" s="227"/>
      <c r="NH407" s="227"/>
      <c r="NI407" s="227"/>
      <c r="NJ407" s="227"/>
      <c r="NK407" s="227"/>
      <c r="NL407" s="227"/>
      <c r="NM407" s="227"/>
      <c r="NN407" s="227"/>
      <c r="NO407" s="227"/>
      <c r="NP407" s="227"/>
      <c r="NQ407" s="227"/>
      <c r="NR407" s="227"/>
      <c r="NS407" s="227"/>
      <c r="NT407" s="227"/>
      <c r="NU407" s="227"/>
      <c r="NV407" s="227"/>
      <c r="NW407" s="227"/>
      <c r="NX407" s="227"/>
      <c r="NY407" s="227"/>
      <c r="NZ407" s="227"/>
      <c r="OA407" s="227"/>
      <c r="OB407" s="227"/>
      <c r="OC407" s="227"/>
      <c r="OD407" s="227"/>
      <c r="OE407" s="227"/>
      <c r="OF407" s="227"/>
      <c r="OG407" s="227"/>
      <c r="OH407" s="227"/>
      <c r="OI407" s="227"/>
      <c r="OJ407" s="227"/>
      <c r="OK407" s="227"/>
      <c r="OL407" s="227"/>
      <c r="OM407" s="227"/>
      <c r="ON407" s="227"/>
      <c r="OO407" s="227"/>
      <c r="OP407" s="227"/>
      <c r="OQ407" s="227"/>
      <c r="OR407" s="227"/>
      <c r="OS407" s="227"/>
      <c r="OT407" s="227"/>
      <c r="OU407" s="227"/>
      <c r="OV407" s="227"/>
      <c r="OW407" s="227"/>
      <c r="OX407" s="227"/>
      <c r="OY407" s="227"/>
      <c r="OZ407" s="227"/>
      <c r="PA407" s="227"/>
      <c r="PB407" s="227"/>
      <c r="PC407" s="227"/>
      <c r="PD407" s="227"/>
      <c r="PE407" s="227"/>
      <c r="PF407" s="227"/>
      <c r="PG407" s="227"/>
      <c r="PH407" s="227"/>
      <c r="PI407" s="227"/>
      <c r="PJ407" s="227"/>
      <c r="PK407" s="227"/>
      <c r="PL407" s="227"/>
      <c r="PM407" s="227"/>
      <c r="PN407" s="227"/>
      <c r="PO407" s="227"/>
      <c r="PP407" s="227"/>
      <c r="PQ407" s="227"/>
      <c r="PR407" s="227"/>
      <c r="PS407" s="227"/>
      <c r="PT407" s="227"/>
      <c r="PU407" s="227"/>
      <c r="PV407" s="227"/>
      <c r="PW407" s="227"/>
      <c r="PX407" s="227"/>
      <c r="PY407" s="227"/>
      <c r="PZ407" s="227"/>
      <c r="QA407" s="227"/>
      <c r="QB407" s="227"/>
      <c r="QC407" s="227"/>
      <c r="QD407" s="227"/>
      <c r="QE407" s="227"/>
      <c r="QF407" s="227"/>
      <c r="QG407" s="227"/>
      <c r="QH407" s="227"/>
      <c r="QI407" s="227"/>
      <c r="QJ407" s="227"/>
      <c r="QK407" s="227"/>
      <c r="QL407" s="227"/>
      <c r="QM407" s="227"/>
      <c r="QN407" s="227"/>
      <c r="QO407" s="227"/>
      <c r="QP407" s="227"/>
      <c r="QQ407" s="227"/>
      <c r="QR407" s="227"/>
      <c r="QS407" s="227"/>
      <c r="QT407" s="227"/>
      <c r="QU407" s="227"/>
      <c r="QV407" s="227"/>
      <c r="QW407" s="227"/>
      <c r="QX407" s="227"/>
      <c r="QY407" s="227"/>
      <c r="QZ407" s="227"/>
      <c r="RA407" s="227"/>
      <c r="RB407" s="227"/>
      <c r="RC407" s="227"/>
      <c r="RD407" s="227"/>
      <c r="RE407" s="227"/>
      <c r="RF407" s="227"/>
      <c r="RG407" s="227"/>
      <c r="RH407" s="227"/>
      <c r="RI407" s="227"/>
      <c r="RJ407" s="227"/>
      <c r="RK407" s="227"/>
      <c r="RL407" s="227"/>
      <c r="RM407" s="227"/>
      <c r="RN407" s="227"/>
      <c r="RO407" s="227"/>
      <c r="RP407" s="227"/>
      <c r="RQ407" s="227"/>
      <c r="RR407" s="227"/>
      <c r="RS407" s="227"/>
      <c r="RT407" s="227"/>
      <c r="RU407" s="227"/>
      <c r="RV407" s="227"/>
      <c r="RW407" s="227"/>
      <c r="RX407" s="227"/>
      <c r="RY407" s="227"/>
      <c r="RZ407" s="227"/>
      <c r="SA407" s="227"/>
      <c r="SB407" s="227"/>
      <c r="SC407" s="227"/>
      <c r="SD407" s="227"/>
      <c r="SE407" s="227"/>
      <c r="SF407" s="227"/>
      <c r="SG407" s="227"/>
      <c r="SH407" s="227"/>
      <c r="SI407" s="227"/>
      <c r="SJ407" s="227"/>
      <c r="SK407" s="227"/>
      <c r="SL407" s="227"/>
      <c r="SM407" s="227"/>
      <c r="SN407" s="227"/>
      <c r="SO407" s="227"/>
      <c r="SP407" s="227"/>
      <c r="SQ407" s="227"/>
      <c r="SR407" s="227"/>
      <c r="SS407" s="227"/>
      <c r="ST407" s="227"/>
      <c r="SU407" s="227"/>
      <c r="SV407" s="227"/>
      <c r="SW407" s="227"/>
      <c r="SX407" s="227"/>
      <c r="SY407" s="227"/>
      <c r="SZ407" s="227"/>
      <c r="TA407" s="227"/>
      <c r="TB407" s="227"/>
      <c r="TC407" s="227"/>
      <c r="TD407" s="227"/>
      <c r="TE407" s="227"/>
      <c r="TF407" s="227"/>
      <c r="TG407" s="227"/>
      <c r="TH407" s="227"/>
      <c r="TI407" s="227"/>
      <c r="TJ407" s="227"/>
      <c r="TK407" s="227"/>
      <c r="TL407" s="227"/>
      <c r="TM407" s="227"/>
      <c r="TN407" s="227"/>
      <c r="TO407" s="227"/>
      <c r="TP407" s="227"/>
      <c r="TQ407" s="227"/>
      <c r="TR407" s="227"/>
      <c r="TS407" s="227"/>
      <c r="TT407" s="227"/>
      <c r="TU407" s="227"/>
      <c r="TV407" s="227"/>
      <c r="TW407" s="227"/>
      <c r="TX407" s="227"/>
      <c r="TY407" s="227"/>
      <c r="TZ407" s="227"/>
      <c r="UA407" s="227"/>
      <c r="UB407" s="227"/>
      <c r="UC407" s="227"/>
      <c r="UD407" s="227"/>
      <c r="UE407" s="227"/>
      <c r="UF407" s="227"/>
      <c r="UG407" s="227"/>
      <c r="UH407" s="227"/>
      <c r="UI407" s="227"/>
      <c r="UJ407" s="227"/>
      <c r="UK407" s="227"/>
      <c r="UL407" s="227"/>
      <c r="UM407" s="227"/>
      <c r="UN407" s="227"/>
      <c r="UO407" s="227"/>
      <c r="UP407" s="227"/>
      <c r="UQ407" s="227"/>
      <c r="UR407" s="227"/>
      <c r="US407" s="227"/>
      <c r="UT407" s="227"/>
      <c r="UU407" s="227"/>
      <c r="UV407" s="227"/>
      <c r="UW407" s="227"/>
      <c r="UX407" s="227"/>
      <c r="UY407" s="227"/>
      <c r="UZ407" s="227"/>
      <c r="VA407" s="227"/>
      <c r="VB407" s="227"/>
      <c r="VC407" s="227"/>
      <c r="VD407" s="227"/>
      <c r="VE407" s="227"/>
      <c r="VF407" s="227"/>
      <c r="VG407" s="227"/>
      <c r="VH407" s="227"/>
      <c r="VI407" s="227"/>
      <c r="VJ407" s="227"/>
      <c r="VK407" s="227"/>
      <c r="VL407" s="227"/>
      <c r="VM407" s="227"/>
      <c r="VN407" s="227"/>
      <c r="VO407" s="227"/>
      <c r="VP407" s="227"/>
      <c r="VQ407" s="227"/>
      <c r="VR407" s="227"/>
      <c r="VS407" s="227"/>
      <c r="VT407" s="227"/>
      <c r="VU407" s="227"/>
      <c r="VV407" s="227"/>
      <c r="VW407" s="227"/>
      <c r="VX407" s="227"/>
      <c r="VY407" s="227"/>
      <c r="VZ407" s="227"/>
      <c r="WA407" s="227"/>
      <c r="WB407" s="227"/>
      <c r="WC407" s="227"/>
      <c r="WD407" s="227"/>
      <c r="WE407" s="227"/>
      <c r="WF407" s="227"/>
      <c r="WG407" s="227"/>
      <c r="WH407" s="227"/>
      <c r="WI407" s="227"/>
      <c r="WJ407" s="227"/>
      <c r="WK407" s="227"/>
      <c r="WL407" s="227"/>
      <c r="WM407" s="227"/>
      <c r="WN407" s="227"/>
      <c r="WO407" s="227"/>
      <c r="WP407" s="227"/>
      <c r="WQ407" s="227"/>
      <c r="WR407" s="227"/>
      <c r="WS407" s="227"/>
      <c r="WT407" s="227"/>
      <c r="WU407" s="227"/>
      <c r="WV407" s="227"/>
      <c r="WW407" s="227"/>
      <c r="WX407" s="227"/>
      <c r="WY407" s="227"/>
      <c r="WZ407" s="227"/>
      <c r="XA407" s="227"/>
      <c r="XB407" s="227"/>
      <c r="XC407" s="227"/>
      <c r="XD407" s="227"/>
      <c r="XE407" s="227"/>
      <c r="XF407" s="227"/>
      <c r="XG407" s="227"/>
      <c r="XH407" s="227"/>
      <c r="XI407" s="227"/>
      <c r="XJ407" s="227"/>
      <c r="XK407" s="227"/>
      <c r="XL407" s="227"/>
      <c r="XM407" s="227"/>
      <c r="XN407" s="227"/>
      <c r="XO407" s="227"/>
      <c r="XP407" s="227"/>
      <c r="XQ407" s="227"/>
      <c r="XR407" s="227"/>
      <c r="XS407" s="227"/>
      <c r="XT407" s="227"/>
      <c r="XU407" s="227"/>
      <c r="XV407" s="227"/>
      <c r="XW407" s="227"/>
      <c r="XX407" s="227"/>
      <c r="XY407" s="227"/>
      <c r="XZ407" s="227"/>
      <c r="YA407" s="227"/>
      <c r="YB407" s="227"/>
      <c r="YC407" s="227"/>
      <c r="YD407" s="227"/>
      <c r="YE407" s="227"/>
      <c r="YF407" s="227"/>
      <c r="YG407" s="227"/>
      <c r="YH407" s="227"/>
      <c r="YI407" s="227"/>
      <c r="YJ407" s="227"/>
      <c r="YK407" s="227"/>
      <c r="YL407" s="227"/>
      <c r="YM407" s="227"/>
      <c r="YN407" s="227"/>
      <c r="YO407" s="227"/>
      <c r="YP407" s="227"/>
      <c r="YQ407" s="227"/>
      <c r="YR407" s="227"/>
      <c r="YS407" s="227"/>
      <c r="YT407" s="227"/>
      <c r="YU407" s="227"/>
      <c r="YV407" s="227"/>
      <c r="YW407" s="227"/>
      <c r="YX407" s="227"/>
      <c r="YY407" s="227"/>
      <c r="YZ407" s="227"/>
      <c r="ZA407" s="227"/>
      <c r="ZB407" s="227"/>
      <c r="ZC407" s="227"/>
      <c r="ZD407" s="227"/>
      <c r="ZE407" s="227"/>
      <c r="ZF407" s="227"/>
      <c r="ZG407" s="227"/>
      <c r="ZH407" s="227"/>
      <c r="ZI407" s="227"/>
      <c r="ZJ407" s="227"/>
      <c r="ZK407" s="227"/>
      <c r="ZL407" s="227"/>
      <c r="ZM407" s="227"/>
      <c r="ZN407" s="227"/>
      <c r="ZO407" s="227"/>
      <c r="ZP407" s="227"/>
      <c r="ZQ407" s="227"/>
      <c r="ZR407" s="227"/>
      <c r="ZS407" s="227"/>
      <c r="ZT407" s="227"/>
      <c r="ZU407" s="227"/>
      <c r="ZV407" s="227"/>
      <c r="ZW407" s="227"/>
      <c r="ZX407" s="227"/>
      <c r="ZY407" s="227"/>
      <c r="ZZ407" s="227"/>
      <c r="AAA407" s="227"/>
      <c r="AAB407" s="227"/>
      <c r="AAC407" s="227"/>
      <c r="AAD407" s="227"/>
      <c r="AAE407" s="227"/>
      <c r="AAF407" s="227"/>
      <c r="AAG407" s="227"/>
      <c r="AAH407" s="227"/>
      <c r="AAI407" s="227"/>
      <c r="AAJ407" s="227"/>
      <c r="AAK407" s="227"/>
      <c r="AAL407" s="227"/>
      <c r="AAM407" s="227"/>
      <c r="AAN407" s="227"/>
      <c r="AAO407" s="227"/>
      <c r="AAP407" s="227"/>
      <c r="AAQ407" s="227"/>
      <c r="AAR407" s="227"/>
      <c r="AAS407" s="227"/>
      <c r="AAT407" s="227"/>
      <c r="AAU407" s="227"/>
      <c r="AAV407" s="227"/>
      <c r="AAW407" s="227"/>
      <c r="AAX407" s="227"/>
      <c r="AAY407" s="227"/>
      <c r="AAZ407" s="227"/>
      <c r="ABA407" s="227"/>
      <c r="ABB407" s="227"/>
      <c r="ABC407" s="227"/>
      <c r="ABD407" s="227"/>
      <c r="ABE407" s="227"/>
      <c r="ABF407" s="227"/>
      <c r="ABG407" s="227"/>
      <c r="ABH407" s="227"/>
      <c r="ABI407" s="227"/>
      <c r="ABJ407" s="227"/>
      <c r="ABK407" s="227"/>
      <c r="ABL407" s="227"/>
      <c r="ABM407" s="227"/>
      <c r="ABN407" s="227"/>
      <c r="ABO407" s="227"/>
      <c r="ABP407" s="227"/>
      <c r="ABQ407" s="227"/>
      <c r="ABR407" s="227"/>
      <c r="ABS407" s="227"/>
      <c r="ABT407" s="227"/>
      <c r="ABU407" s="227"/>
      <c r="ABV407" s="227"/>
      <c r="ABW407" s="227"/>
      <c r="ABX407" s="227"/>
      <c r="ABY407" s="227"/>
      <c r="ABZ407" s="227"/>
      <c r="ACA407" s="227"/>
      <c r="ACB407" s="227"/>
      <c r="ACC407" s="227"/>
      <c r="ACD407" s="227"/>
      <c r="ACE407" s="227"/>
      <c r="ACF407" s="227"/>
      <c r="ACG407" s="227"/>
      <c r="ACH407" s="227"/>
      <c r="ACI407" s="227"/>
      <c r="ACJ407" s="227"/>
      <c r="ACK407" s="227"/>
      <c r="ACL407" s="227"/>
      <c r="ACM407" s="227"/>
      <c r="ACN407" s="227"/>
      <c r="ACO407" s="227"/>
      <c r="ACP407" s="227"/>
      <c r="ACQ407" s="227"/>
      <c r="ACR407" s="227"/>
      <c r="ACS407" s="227"/>
      <c r="ACT407" s="227"/>
      <c r="ACU407" s="227"/>
      <c r="ACV407" s="227"/>
      <c r="ACW407" s="227"/>
      <c r="ACX407" s="227"/>
      <c r="ACY407" s="227"/>
      <c r="ACZ407" s="227"/>
      <c r="ADA407" s="227"/>
      <c r="ADB407" s="227"/>
      <c r="ADC407" s="227"/>
      <c r="ADD407" s="227"/>
      <c r="ADE407" s="227"/>
      <c r="ADF407" s="227"/>
      <c r="ADG407" s="227"/>
      <c r="ADH407" s="227"/>
      <c r="ADI407" s="227"/>
      <c r="ADJ407" s="227"/>
      <c r="ADK407" s="227"/>
      <c r="ADL407" s="227"/>
      <c r="ADM407" s="227"/>
      <c r="ADN407" s="227"/>
      <c r="ADO407" s="227"/>
      <c r="ADP407" s="227"/>
      <c r="ADQ407" s="227"/>
      <c r="ADR407" s="227"/>
      <c r="ADS407" s="227"/>
      <c r="ADT407" s="227"/>
      <c r="ADU407" s="227"/>
      <c r="ADV407" s="227"/>
      <c r="ADW407" s="227"/>
      <c r="ADX407" s="227"/>
      <c r="ADY407" s="227"/>
      <c r="ADZ407" s="227"/>
      <c r="AEA407" s="227"/>
      <c r="AEB407" s="227"/>
      <c r="AEC407" s="227"/>
      <c r="AED407" s="227"/>
      <c r="AEE407" s="227"/>
      <c r="AEF407" s="227"/>
      <c r="AEG407" s="227"/>
      <c r="AEH407" s="227"/>
      <c r="AEI407" s="227"/>
      <c r="AEJ407" s="227"/>
      <c r="AEK407" s="227"/>
      <c r="AEL407" s="227"/>
      <c r="AEM407" s="227"/>
      <c r="AEN407" s="227"/>
      <c r="AEO407" s="227"/>
      <c r="AEP407" s="227"/>
      <c r="AEQ407" s="227"/>
      <c r="AER407" s="227"/>
      <c r="AES407" s="227"/>
      <c r="AET407" s="227"/>
      <c r="AEU407" s="227"/>
      <c r="AEV407" s="227"/>
      <c r="AEW407" s="227"/>
      <c r="AEX407" s="227"/>
      <c r="AEY407" s="227"/>
      <c r="AEZ407" s="227"/>
      <c r="AFA407" s="227"/>
      <c r="AFB407" s="227"/>
      <c r="AFC407" s="227"/>
      <c r="AFD407" s="227"/>
      <c r="AFE407" s="227"/>
      <c r="AFF407" s="227"/>
      <c r="AFG407" s="227"/>
      <c r="AFH407" s="227"/>
      <c r="AFI407" s="227"/>
      <c r="AFJ407" s="227"/>
      <c r="AFK407" s="227"/>
      <c r="AFL407" s="227"/>
      <c r="AFM407" s="227"/>
      <c r="AFN407" s="227"/>
      <c r="AFO407" s="227"/>
      <c r="AFP407" s="227"/>
      <c r="AFQ407" s="227"/>
      <c r="AFR407" s="227"/>
      <c r="AFS407" s="227"/>
      <c r="AFT407" s="227"/>
      <c r="AFU407" s="227"/>
      <c r="AFV407" s="227"/>
      <c r="AFW407" s="227"/>
      <c r="AFX407" s="227"/>
      <c r="AFY407" s="227"/>
      <c r="AFZ407" s="227"/>
      <c r="AGA407" s="227"/>
      <c r="AGB407" s="227"/>
      <c r="AGC407" s="227"/>
      <c r="AGD407" s="227"/>
      <c r="AGE407" s="227"/>
      <c r="AGF407" s="227"/>
      <c r="AGG407" s="227"/>
      <c r="AGH407" s="227"/>
      <c r="AGI407" s="227"/>
      <c r="AGJ407" s="227"/>
      <c r="AGK407" s="227"/>
      <c r="AGL407" s="227"/>
      <c r="AGM407" s="227"/>
      <c r="AGN407" s="227"/>
      <c r="AGO407" s="227"/>
      <c r="AGP407" s="227"/>
      <c r="AGQ407" s="227"/>
      <c r="AGR407" s="227"/>
      <c r="AGS407" s="227"/>
      <c r="AGT407" s="227"/>
      <c r="AGU407" s="227"/>
      <c r="AGV407" s="227"/>
      <c r="AGW407" s="227"/>
      <c r="AGX407" s="227"/>
      <c r="AGY407" s="227"/>
      <c r="AGZ407" s="227"/>
      <c r="AHA407" s="227"/>
      <c r="AHB407" s="227"/>
      <c r="AHC407" s="227"/>
      <c r="AHD407" s="227"/>
      <c r="AHE407" s="227"/>
      <c r="AHF407" s="227"/>
      <c r="AHG407" s="227"/>
      <c r="AHH407" s="227"/>
      <c r="AHI407" s="227"/>
      <c r="AHJ407" s="227"/>
      <c r="AHK407" s="227"/>
      <c r="AHL407" s="227"/>
      <c r="AHM407" s="227"/>
      <c r="AHN407" s="227"/>
      <c r="AHO407" s="227"/>
      <c r="AHP407" s="227"/>
      <c r="AHQ407" s="227"/>
      <c r="AHR407" s="227"/>
      <c r="AHS407" s="227"/>
      <c r="AHT407" s="227"/>
      <c r="AHU407" s="227"/>
      <c r="AHV407" s="227"/>
      <c r="AHW407" s="227"/>
      <c r="AHX407" s="227"/>
      <c r="AHY407" s="227"/>
      <c r="AHZ407" s="227"/>
      <c r="AIA407" s="227"/>
      <c r="AIB407" s="227"/>
      <c r="AIC407" s="227"/>
      <c r="AID407" s="227"/>
      <c r="AIE407" s="227"/>
      <c r="AIF407" s="227"/>
      <c r="AIG407" s="227"/>
      <c r="AIH407" s="227"/>
      <c r="AII407" s="227"/>
      <c r="AIJ407" s="227"/>
      <c r="AIK407" s="227"/>
      <c r="AIL407" s="227"/>
      <c r="AIM407" s="227"/>
      <c r="AIN407" s="227"/>
      <c r="AIO407" s="227"/>
      <c r="AIP407" s="227"/>
      <c r="AIQ407" s="227"/>
      <c r="AIR407" s="227"/>
      <c r="AIS407" s="227"/>
      <c r="AIT407" s="227"/>
      <c r="AIU407" s="227"/>
      <c r="AIV407" s="227"/>
      <c r="AIW407" s="227"/>
      <c r="AIX407" s="227"/>
      <c r="AIY407" s="227"/>
      <c r="AIZ407" s="227"/>
      <c r="AJA407" s="227"/>
      <c r="AJB407" s="227"/>
      <c r="AJC407" s="227"/>
      <c r="AJD407" s="227"/>
      <c r="AJE407" s="227"/>
      <c r="AJF407" s="227"/>
      <c r="AJG407" s="227"/>
      <c r="AJH407" s="227"/>
      <c r="AJI407" s="227"/>
      <c r="AJJ407" s="227"/>
      <c r="AJK407" s="227"/>
      <c r="AJL407" s="227"/>
      <c r="AJM407" s="227"/>
      <c r="AJN407" s="227"/>
      <c r="AJO407" s="227"/>
      <c r="AJP407" s="227"/>
      <c r="AJQ407" s="227"/>
      <c r="AJR407" s="227"/>
      <c r="AJS407" s="227"/>
      <c r="AJT407" s="227"/>
      <c r="AJU407" s="227"/>
      <c r="AJV407" s="227"/>
      <c r="AJW407" s="227"/>
      <c r="AJX407" s="227"/>
      <c r="AJY407" s="227"/>
      <c r="AJZ407" s="227"/>
      <c r="AKA407" s="227"/>
      <c r="AKB407" s="227"/>
      <c r="AKC407" s="227"/>
      <c r="AKD407" s="227"/>
      <c r="AKE407" s="227"/>
      <c r="AKF407" s="227"/>
      <c r="AKG407" s="227"/>
      <c r="AKH407" s="227"/>
      <c r="AKI407" s="227"/>
      <c r="AKJ407" s="227"/>
      <c r="AKK407" s="227"/>
      <c r="AKL407" s="227"/>
      <c r="AKM407" s="227"/>
      <c r="AKN407" s="227"/>
      <c r="AKO407" s="227"/>
      <c r="AKP407" s="227"/>
      <c r="AKQ407" s="227"/>
      <c r="AKR407" s="227"/>
      <c r="AKS407" s="227"/>
      <c r="AKT407" s="227"/>
      <c r="AKU407" s="227"/>
      <c r="AKV407" s="227"/>
      <c r="AKW407" s="227"/>
      <c r="AKX407" s="227"/>
      <c r="AKY407" s="227"/>
      <c r="AKZ407" s="227"/>
      <c r="ALA407" s="227"/>
      <c r="ALB407" s="227"/>
      <c r="ALC407" s="227"/>
      <c r="ALD407" s="227"/>
      <c r="ALE407" s="227"/>
      <c r="ALF407" s="227"/>
      <c r="ALG407" s="227"/>
      <c r="ALH407" s="227"/>
      <c r="ALI407" s="227"/>
      <c r="ALJ407" s="227"/>
      <c r="ALK407" s="227"/>
      <c r="ALL407" s="227"/>
      <c r="ALM407" s="227"/>
      <c r="ALN407" s="227"/>
      <c r="ALO407" s="227"/>
      <c r="ALP407" s="227"/>
      <c r="ALQ407" s="227"/>
      <c r="ALR407" s="227"/>
      <c r="ALS407" s="227"/>
      <c r="ALT407" s="227"/>
      <c r="ALU407" s="227"/>
      <c r="ALV407" s="227"/>
      <c r="ALW407" s="227"/>
      <c r="ALX407" s="227"/>
      <c r="ALY407" s="227"/>
      <c r="ALZ407" s="227"/>
      <c r="AMA407" s="227"/>
      <c r="AMB407" s="227"/>
      <c r="AMC407" s="227"/>
      <c r="AMD407" s="227"/>
      <c r="AME407" s="227"/>
      <c r="AMF407" s="227"/>
      <c r="AMG407" s="227"/>
      <c r="AMH407" s="227"/>
      <c r="AMI407" s="227"/>
      <c r="AMJ407" s="227"/>
      <c r="AMK407" s="227"/>
      <c r="AML407" s="227"/>
      <c r="AMM407" s="227"/>
      <c r="AMN407" s="227"/>
      <c r="AMO407" s="227"/>
      <c r="AMP407" s="227"/>
      <c r="AMQ407" s="227"/>
      <c r="AMR407" s="227"/>
      <c r="AMS407" s="227"/>
      <c r="AMT407" s="227"/>
      <c r="AMU407" s="227"/>
      <c r="AMV407" s="227"/>
      <c r="AMW407" s="227"/>
      <c r="AMX407" s="227"/>
    </row>
    <row r="408" spans="1:1038" ht="18" customHeight="1">
      <c r="A408" s="223"/>
      <c r="B408" s="224"/>
      <c r="D408" s="225"/>
      <c r="E408" s="227">
        <v>61</v>
      </c>
      <c r="F408" s="227">
        <v>3</v>
      </c>
      <c r="G408" s="286" t="str">
        <f t="shared" ref="G408" si="135">E408&amp;"-"&amp;F408</f>
        <v>61-3</v>
      </c>
      <c r="H408" s="126">
        <v>70</v>
      </c>
      <c r="I408" s="126">
        <v>70.5</v>
      </c>
      <c r="K408" s="545" t="b">
        <f>IF(I409=1,IF(((VLOOKUP($G408,[1]Depth_Lookup!#REF!,9,FALSE))-(H408/100))=0,"Good",IF(((VLOOKUP($G408,[1]Depth_Lookup!$A$3:$J$550,9,FALSE))-(H408/100))&gt;0,"Too Short","Too Long")))</f>
        <v>0</v>
      </c>
      <c r="L408" s="171">
        <f>(VLOOKUP($G408,Depth_Lookup!$A$3:$J$410,10,FALSE))+(H408/100)</f>
        <v>148.79499999999999</v>
      </c>
      <c r="M408" s="171">
        <f>(VLOOKUP($G408,Depth_Lookup!$A$3:$J$410,10,FALSE))+(I408/100)</f>
        <v>148.80000000000001</v>
      </c>
      <c r="N408" s="127"/>
      <c r="R408" s="196" t="s">
        <v>2061</v>
      </c>
      <c r="X408" s="202"/>
      <c r="AF408" s="196"/>
      <c r="AI408" s="130"/>
      <c r="AO408" s="130"/>
      <c r="AU408" s="130"/>
      <c r="BA408" s="130"/>
      <c r="BG408" s="130"/>
      <c r="BM408" s="130"/>
      <c r="BY408" s="130"/>
      <c r="CF408" s="213"/>
      <c r="CG408" s="131"/>
      <c r="CH408" s="132"/>
      <c r="CI408" s="132"/>
      <c r="CJ408" s="132"/>
      <c r="CK408" s="133"/>
      <c r="CL408" s="134"/>
      <c r="CM408" s="134"/>
      <c r="CN408" s="134"/>
      <c r="CO408" s="134"/>
      <c r="CP408" s="134"/>
      <c r="CQ408" s="134"/>
      <c r="CR408" s="134"/>
      <c r="CS408" s="134"/>
      <c r="CT408" s="134"/>
      <c r="CU408" s="134"/>
      <c r="CV408" s="134"/>
      <c r="CW408" s="134"/>
      <c r="CX408" s="134"/>
      <c r="CY408" s="134"/>
      <c r="CZ408" s="134"/>
      <c r="DA408" s="134"/>
      <c r="DB408" s="134"/>
      <c r="DD408" s="134"/>
      <c r="DE408" s="134"/>
      <c r="DF408" s="134"/>
      <c r="DG408" s="134"/>
      <c r="DH408" s="134"/>
      <c r="DI408" s="134"/>
      <c r="DJ408" s="134"/>
      <c r="DK408" s="207"/>
      <c r="DL408" s="131"/>
      <c r="DM408" s="134"/>
      <c r="DN408" s="134"/>
      <c r="DO408" s="136"/>
      <c r="DQ408" s="131"/>
      <c r="DR408" s="136"/>
      <c r="DS408" s="131"/>
      <c r="DT408" s="138"/>
      <c r="DW408" s="214"/>
      <c r="DX408" s="139"/>
      <c r="DY408" s="139"/>
      <c r="DZ408"/>
      <c r="EA408" s="104"/>
      <c r="ED408" s="229" t="s">
        <v>2517</v>
      </c>
      <c r="EE408" s="140"/>
      <c r="EG408" s="140"/>
      <c r="EI408" s="218"/>
      <c r="EJ408" s="143"/>
      <c r="EK408" s="221"/>
      <c r="EM408" s="109"/>
      <c r="EN408" s="109" t="s">
        <v>1447</v>
      </c>
      <c r="EO408" s="144">
        <v>0.4</v>
      </c>
      <c r="EP408" s="144" t="s">
        <v>2054</v>
      </c>
      <c r="EV408" s="112">
        <v>24</v>
      </c>
      <c r="EW408" s="112">
        <v>90</v>
      </c>
      <c r="EX408" s="112">
        <v>33</v>
      </c>
      <c r="EY408" s="112">
        <v>180</v>
      </c>
      <c r="EZ408" s="192">
        <f t="shared" si="107"/>
        <v>-34.434225483458334</v>
      </c>
      <c r="FA408" s="192">
        <f t="shared" si="108"/>
        <v>325.56577451654164</v>
      </c>
      <c r="FB408" s="192">
        <f t="shared" si="109"/>
        <v>51.784001926253993</v>
      </c>
      <c r="FC408" s="192">
        <f t="shared" si="110"/>
        <v>55.565774516541666</v>
      </c>
      <c r="FD408" s="192">
        <f t="shared" si="111"/>
        <v>38.215998073746007</v>
      </c>
      <c r="FE408" s="193">
        <f t="shared" si="112"/>
        <v>145.56577451654164</v>
      </c>
      <c r="FF408" s="194">
        <f t="shared" si="113"/>
        <v>38.215998073746007</v>
      </c>
      <c r="FI408" s="778">
        <f t="shared" si="115"/>
        <v>0.4</v>
      </c>
      <c r="FJ408" s="779">
        <f t="shared" si="116"/>
        <v>38.215998073746007</v>
      </c>
      <c r="FK408" s="779">
        <f t="shared" si="117"/>
        <v>51.784001926253993</v>
      </c>
      <c r="FL408" s="780">
        <f t="shared" si="118"/>
        <v>0.90380133347221803</v>
      </c>
      <c r="FM408" s="169">
        <f t="shared" si="119"/>
        <v>0.78568419113228349</v>
      </c>
      <c r="FN408" s="783">
        <f t="shared" si="120"/>
        <v>0.31427367645291343</v>
      </c>
    </row>
    <row r="409" spans="1:1038" s="288" customFormat="1" ht="18" customHeight="1">
      <c r="A409" s="282" t="s">
        <v>1819</v>
      </c>
      <c r="B409" s="283" t="s">
        <v>1647</v>
      </c>
      <c r="C409" s="227"/>
      <c r="D409" s="284" t="s">
        <v>1279</v>
      </c>
      <c r="E409" s="227">
        <v>61</v>
      </c>
      <c r="F409" s="227">
        <v>3</v>
      </c>
      <c r="G409" s="286" t="str">
        <f t="shared" si="114"/>
        <v>61-3</v>
      </c>
      <c r="H409" s="227">
        <v>70.5</v>
      </c>
      <c r="I409" s="227">
        <v>81.5</v>
      </c>
      <c r="J409" s="226"/>
      <c r="K409" s="545" t="b">
        <f>IF(I410=1,IF(((VLOOKUP($G409,[1]Depth_Lookup!#REF!,9,FALSE))-(H409/100))=0,"Good",IF(((VLOOKUP($G409,[1]Depth_Lookup!$A$3:$J$550,9,FALSE))-(H409/100))&gt;0,"Too Short","Too Long")))</f>
        <v>0</v>
      </c>
      <c r="L409" s="171">
        <f>(VLOOKUP($G409,Depth_Lookup!$A$3:$J$410,10,FALSE))+(H409/100)</f>
        <v>148.80000000000001</v>
      </c>
      <c r="M409" s="171">
        <f>(VLOOKUP($G409,Depth_Lookup!$A$3:$J$410,10,FALSE))+(I409/100)</f>
        <v>148.91</v>
      </c>
      <c r="N409" s="230" t="s">
        <v>1904</v>
      </c>
      <c r="O409" s="227">
        <v>1</v>
      </c>
      <c r="P409" s="227" t="s">
        <v>853</v>
      </c>
      <c r="Q409" s="227" t="s">
        <v>125</v>
      </c>
      <c r="R409" s="286" t="str">
        <f t="shared" si="101"/>
        <v>SerpentinizedHarzburgite</v>
      </c>
      <c r="S409" s="227" t="s">
        <v>98</v>
      </c>
      <c r="T409" s="227" t="s">
        <v>700</v>
      </c>
      <c r="U409" s="227" t="s">
        <v>95</v>
      </c>
      <c r="V409" s="227" t="s">
        <v>509</v>
      </c>
      <c r="W409" s="227" t="s">
        <v>102</v>
      </c>
      <c r="X409" s="287">
        <f>VLOOKUP(W409,[2]definitions_list_lookup!$A$13:$B$19,2,0)</f>
        <v>5</v>
      </c>
      <c r="Y409" s="227" t="s">
        <v>90</v>
      </c>
      <c r="Z409" s="227" t="s">
        <v>91</v>
      </c>
      <c r="AA409" s="227"/>
      <c r="AB409" s="227"/>
      <c r="AC409" s="227"/>
      <c r="AD409" s="227"/>
      <c r="AE409" s="233"/>
      <c r="AF409" s="286" t="e">
        <f>VLOOKUP(AE409,[2]definitions_list_mag!$V$12:$W$15,2,0)</f>
        <v>#N/A</v>
      </c>
      <c r="AG409" s="237"/>
      <c r="AH409" s="227"/>
      <c r="AI409" s="240">
        <v>79</v>
      </c>
      <c r="AJ409" s="227"/>
      <c r="AK409" s="227"/>
      <c r="AL409" s="227"/>
      <c r="AM409" s="227"/>
      <c r="AN409" s="227"/>
      <c r="AO409" s="240"/>
      <c r="AP409" s="227"/>
      <c r="AQ409" s="227"/>
      <c r="AR409" s="227"/>
      <c r="AS409" s="227"/>
      <c r="AT409" s="227"/>
      <c r="AU409" s="240"/>
      <c r="AV409" s="227"/>
      <c r="AW409" s="227"/>
      <c r="AX409" s="227"/>
      <c r="AY409" s="227"/>
      <c r="AZ409" s="227"/>
      <c r="BA409" s="240">
        <v>20</v>
      </c>
      <c r="BB409" s="227">
        <v>9</v>
      </c>
      <c r="BC409" s="227">
        <v>6</v>
      </c>
      <c r="BD409" s="227" t="s">
        <v>545</v>
      </c>
      <c r="BE409" s="227" t="s">
        <v>1331</v>
      </c>
      <c r="BF409" s="227"/>
      <c r="BG409" s="240"/>
      <c r="BH409" s="227"/>
      <c r="BI409" s="227"/>
      <c r="BJ409" s="227"/>
      <c r="BK409" s="227"/>
      <c r="BL409" s="227"/>
      <c r="BM409" s="240">
        <v>1</v>
      </c>
      <c r="BN409" s="227">
        <v>1.2</v>
      </c>
      <c r="BO409" s="227">
        <v>0.5</v>
      </c>
      <c r="BP409" s="227" t="s">
        <v>1330</v>
      </c>
      <c r="BQ409" s="227" t="s">
        <v>1331</v>
      </c>
      <c r="BR409" s="227"/>
      <c r="BS409" s="227"/>
      <c r="BT409" s="227"/>
      <c r="BU409" s="227"/>
      <c r="BV409" s="227"/>
      <c r="BW409" s="227"/>
      <c r="BX409" s="227"/>
      <c r="BY409" s="240"/>
      <c r="BZ409" s="227"/>
      <c r="CA409" s="227"/>
      <c r="CB409" s="227"/>
      <c r="CC409" s="227"/>
      <c r="CD409" s="227"/>
      <c r="CE409" s="227" t="s">
        <v>1910</v>
      </c>
      <c r="CF409" s="290">
        <f>AI409+AO409+BA409+AU409+BG409+BM409+BY409</f>
        <v>100</v>
      </c>
      <c r="CG409" s="148"/>
      <c r="CH409" s="149" t="s">
        <v>1355</v>
      </c>
      <c r="CI409" s="149">
        <v>90</v>
      </c>
      <c r="CJ409" s="149" t="s">
        <v>514</v>
      </c>
      <c r="CK409" s="151" t="s">
        <v>1883</v>
      </c>
      <c r="CL409" s="152"/>
      <c r="CM409" s="152"/>
      <c r="CN409" s="152"/>
      <c r="CO409" s="152"/>
      <c r="CP409" s="152"/>
      <c r="CQ409" s="152"/>
      <c r="CR409" s="152"/>
      <c r="CS409" s="152"/>
      <c r="CT409" s="152"/>
      <c r="CU409" s="152"/>
      <c r="CV409" s="152"/>
      <c r="CW409" s="152"/>
      <c r="CX409" s="152"/>
      <c r="CY409" s="152"/>
      <c r="CZ409" s="152"/>
      <c r="DA409" s="152"/>
      <c r="DB409" s="152">
        <v>84</v>
      </c>
      <c r="DC409" s="229">
        <v>15</v>
      </c>
      <c r="DD409" s="152"/>
      <c r="DE409" s="152"/>
      <c r="DF409" s="152"/>
      <c r="DG409" s="152"/>
      <c r="DH409" s="152"/>
      <c r="DI409" s="152"/>
      <c r="DJ409" s="152">
        <v>1</v>
      </c>
      <c r="DK409" s="208">
        <f t="shared" si="104"/>
        <v>100</v>
      </c>
      <c r="DL409" s="148"/>
      <c r="DM409" s="152"/>
      <c r="DN409" s="152"/>
      <c r="DO409" s="153"/>
      <c r="DQ409" s="148"/>
      <c r="DR409" s="153"/>
      <c r="DS409" s="148"/>
      <c r="DT409" s="261" t="s">
        <v>1906</v>
      </c>
      <c r="DU409" s="229"/>
      <c r="DV409" s="229"/>
      <c r="DW409" s="291" t="e">
        <f>VLOOKUP(P409,[2]definitions_list_lookup!$K$30:$L$54,2,0)</f>
        <v>#N/A</v>
      </c>
      <c r="DX409" s="154" t="s">
        <v>1687</v>
      </c>
      <c r="DY409" s="154" t="s">
        <v>1907</v>
      </c>
      <c r="DZ409" s="479"/>
      <c r="EA409" s="292"/>
      <c r="EB409" s="229"/>
      <c r="EC409" s="292"/>
      <c r="ED409" s="229" t="s">
        <v>2517</v>
      </c>
      <c r="EE409" s="293"/>
      <c r="EF409" s="294"/>
      <c r="EG409" s="293"/>
      <c r="EH409" s="295"/>
      <c r="EI409" s="296"/>
      <c r="EJ409" s="297"/>
      <c r="EK409" s="298"/>
      <c r="EL409" s="293"/>
      <c r="EM409" s="295"/>
      <c r="EN409" s="295" t="s">
        <v>1447</v>
      </c>
      <c r="EO409" s="321"/>
      <c r="EP409" s="321"/>
      <c r="EQ409" s="321"/>
      <c r="ER409" s="321"/>
      <c r="ES409" s="321"/>
      <c r="ET409" s="321"/>
      <c r="EU409" s="321"/>
      <c r="EV409" s="112">
        <v>24</v>
      </c>
      <c r="EW409" s="112">
        <v>90</v>
      </c>
      <c r="EX409" s="112">
        <v>33</v>
      </c>
      <c r="EY409" s="112">
        <v>180</v>
      </c>
      <c r="EZ409" s="192">
        <f t="shared" si="107"/>
        <v>-34.434225483458334</v>
      </c>
      <c r="FA409" s="192">
        <f t="shared" si="108"/>
        <v>325.56577451654164</v>
      </c>
      <c r="FB409" s="192">
        <f t="shared" si="109"/>
        <v>51.784001926253993</v>
      </c>
      <c r="FC409" s="192">
        <f t="shared" si="110"/>
        <v>55.565774516541666</v>
      </c>
      <c r="FD409" s="192">
        <f t="shared" si="111"/>
        <v>38.215998073746007</v>
      </c>
      <c r="FE409" s="193">
        <f t="shared" si="112"/>
        <v>145.56577451654164</v>
      </c>
      <c r="FF409" s="194">
        <f t="shared" si="113"/>
        <v>38.215998073746007</v>
      </c>
      <c r="FG409" s="293"/>
      <c r="FH409" s="295"/>
      <c r="FI409" s="778">
        <f t="shared" si="115"/>
        <v>0</v>
      </c>
      <c r="FJ409" s="779">
        <f t="shared" si="116"/>
        <v>38.215998073746007</v>
      </c>
      <c r="FK409" s="779">
        <f t="shared" si="117"/>
        <v>51.784001926253993</v>
      </c>
      <c r="FL409" s="780">
        <f t="shared" si="118"/>
        <v>0.90380133347221803</v>
      </c>
      <c r="FM409" s="169">
        <f t="shared" si="119"/>
        <v>0.78568419113228349</v>
      </c>
      <c r="FN409" s="783">
        <f t="shared" si="120"/>
        <v>0</v>
      </c>
      <c r="FO409" s="227"/>
      <c r="FP409" s="227"/>
      <c r="FQ409" s="227"/>
      <c r="FR409" s="227"/>
      <c r="FS409" s="227"/>
      <c r="FT409" s="227"/>
      <c r="FU409" s="227"/>
      <c r="FV409" s="227"/>
      <c r="FW409" s="227"/>
      <c r="FX409" s="227"/>
      <c r="FY409" s="227"/>
      <c r="FZ409" s="227"/>
      <c r="GA409" s="227"/>
      <c r="GB409" s="227"/>
      <c r="GC409" s="227"/>
      <c r="GD409" s="227"/>
      <c r="GE409" s="227"/>
      <c r="GF409" s="227"/>
      <c r="GG409" s="227"/>
      <c r="GH409" s="227"/>
      <c r="GI409" s="227"/>
      <c r="GJ409" s="227"/>
      <c r="GK409" s="227"/>
      <c r="GL409" s="227"/>
      <c r="GM409" s="227"/>
      <c r="GN409" s="227"/>
      <c r="GO409" s="227"/>
      <c r="GP409" s="227"/>
      <c r="GQ409" s="227"/>
      <c r="GR409" s="227"/>
      <c r="GS409" s="227"/>
      <c r="GT409" s="227"/>
      <c r="GU409" s="227"/>
      <c r="GV409" s="227"/>
      <c r="GW409" s="227"/>
      <c r="GX409" s="227"/>
      <c r="GY409" s="227"/>
      <c r="GZ409" s="227"/>
      <c r="HA409" s="227"/>
      <c r="HB409" s="227"/>
      <c r="HC409" s="227"/>
      <c r="HD409" s="227"/>
      <c r="HE409" s="227"/>
      <c r="HF409" s="227"/>
      <c r="HG409" s="227"/>
      <c r="HH409" s="227"/>
      <c r="HI409" s="227"/>
      <c r="HJ409" s="227"/>
      <c r="HK409" s="227"/>
      <c r="HL409" s="227"/>
      <c r="HM409" s="227"/>
      <c r="HN409" s="227"/>
      <c r="HO409" s="227"/>
      <c r="HP409" s="227"/>
      <c r="HQ409" s="227"/>
      <c r="HR409" s="227"/>
      <c r="HS409" s="227"/>
      <c r="HT409" s="227"/>
      <c r="HU409" s="227"/>
      <c r="HV409" s="227"/>
      <c r="HW409" s="227"/>
      <c r="HX409" s="227"/>
      <c r="HY409" s="227"/>
      <c r="HZ409" s="227"/>
      <c r="IA409" s="227"/>
      <c r="IB409" s="227"/>
      <c r="IC409" s="227"/>
      <c r="ID409" s="227"/>
      <c r="IE409" s="227"/>
      <c r="IF409" s="227"/>
      <c r="IG409" s="227"/>
      <c r="IH409" s="227"/>
      <c r="II409" s="227"/>
      <c r="IJ409" s="227"/>
      <c r="IK409" s="227"/>
      <c r="IL409" s="227"/>
      <c r="IM409" s="227"/>
      <c r="IN409" s="227"/>
      <c r="IO409" s="227"/>
      <c r="IP409" s="227"/>
      <c r="IQ409" s="227"/>
      <c r="IR409" s="227"/>
      <c r="IS409" s="227"/>
      <c r="IT409" s="227"/>
      <c r="IU409" s="227"/>
      <c r="IV409" s="227"/>
      <c r="IW409" s="227"/>
      <c r="IX409" s="227"/>
      <c r="IY409" s="227"/>
      <c r="IZ409" s="227"/>
      <c r="JA409" s="227"/>
      <c r="JB409" s="227"/>
      <c r="JC409" s="227"/>
      <c r="JD409" s="227"/>
      <c r="JE409" s="227"/>
      <c r="JF409" s="227"/>
      <c r="JG409" s="227"/>
      <c r="JH409" s="227"/>
      <c r="JI409" s="227"/>
      <c r="JJ409" s="227"/>
      <c r="JK409" s="227"/>
      <c r="JL409" s="227"/>
      <c r="JM409" s="227"/>
      <c r="JN409" s="227"/>
      <c r="JO409" s="227"/>
      <c r="JP409" s="227"/>
      <c r="JQ409" s="227"/>
      <c r="JR409" s="227"/>
      <c r="JS409" s="227"/>
      <c r="JT409" s="227"/>
      <c r="JU409" s="227"/>
      <c r="JV409" s="227"/>
      <c r="JW409" s="227"/>
      <c r="JX409" s="227"/>
      <c r="JY409" s="227"/>
      <c r="JZ409" s="227"/>
      <c r="KA409" s="227"/>
      <c r="KB409" s="227"/>
      <c r="KC409" s="227"/>
      <c r="KD409" s="227"/>
      <c r="KE409" s="227"/>
      <c r="KF409" s="227"/>
      <c r="KG409" s="227"/>
      <c r="KH409" s="227"/>
      <c r="KI409" s="227"/>
      <c r="KJ409" s="227"/>
      <c r="KK409" s="227"/>
      <c r="KL409" s="227"/>
      <c r="KM409" s="227"/>
      <c r="KN409" s="227"/>
      <c r="KO409" s="227"/>
      <c r="KP409" s="227"/>
      <c r="KQ409" s="227"/>
      <c r="KR409" s="227"/>
      <c r="KS409" s="227"/>
      <c r="KT409" s="227"/>
      <c r="KU409" s="227"/>
      <c r="KV409" s="227"/>
      <c r="KW409" s="227"/>
      <c r="KX409" s="227"/>
      <c r="KY409" s="227"/>
      <c r="KZ409" s="227"/>
      <c r="LA409" s="227"/>
      <c r="LB409" s="227"/>
      <c r="LC409" s="227"/>
      <c r="LD409" s="227"/>
      <c r="LE409" s="227"/>
      <c r="LF409" s="227"/>
      <c r="LG409" s="227"/>
      <c r="LH409" s="227"/>
      <c r="LI409" s="227"/>
      <c r="LJ409" s="227"/>
      <c r="LK409" s="227"/>
      <c r="LL409" s="227"/>
      <c r="LM409" s="227"/>
      <c r="LN409" s="227"/>
      <c r="LO409" s="227"/>
      <c r="LP409" s="227"/>
      <c r="LQ409" s="227"/>
      <c r="LR409" s="227"/>
      <c r="LS409" s="227"/>
      <c r="LT409" s="227"/>
      <c r="LU409" s="227"/>
      <c r="LV409" s="227"/>
      <c r="LW409" s="227"/>
      <c r="LX409" s="227"/>
      <c r="LY409" s="227"/>
      <c r="LZ409" s="227"/>
      <c r="MA409" s="227"/>
      <c r="MB409" s="227"/>
      <c r="MC409" s="227"/>
      <c r="MD409" s="227"/>
      <c r="ME409" s="227"/>
      <c r="MF409" s="227"/>
      <c r="MG409" s="227"/>
      <c r="MH409" s="227"/>
      <c r="MI409" s="227"/>
      <c r="MJ409" s="227"/>
      <c r="MK409" s="227"/>
      <c r="ML409" s="227"/>
      <c r="MM409" s="227"/>
      <c r="MN409" s="227"/>
      <c r="MO409" s="227"/>
      <c r="MP409" s="227"/>
      <c r="MQ409" s="227"/>
      <c r="MR409" s="227"/>
      <c r="MS409" s="227"/>
      <c r="MT409" s="227"/>
      <c r="MU409" s="227"/>
      <c r="MV409" s="227"/>
      <c r="MW409" s="227"/>
      <c r="MX409" s="227"/>
      <c r="MY409" s="227"/>
      <c r="MZ409" s="227"/>
      <c r="NA409" s="227"/>
      <c r="NB409" s="227"/>
      <c r="NC409" s="227"/>
      <c r="ND409" s="227"/>
      <c r="NE409" s="227"/>
      <c r="NF409" s="227"/>
      <c r="NG409" s="227"/>
      <c r="NH409" s="227"/>
      <c r="NI409" s="227"/>
      <c r="NJ409" s="227"/>
      <c r="NK409" s="227"/>
      <c r="NL409" s="227"/>
      <c r="NM409" s="227"/>
      <c r="NN409" s="227"/>
      <c r="NO409" s="227"/>
      <c r="NP409" s="227"/>
      <c r="NQ409" s="227"/>
      <c r="NR409" s="227"/>
      <c r="NS409" s="227"/>
      <c r="NT409" s="227"/>
      <c r="NU409" s="227"/>
      <c r="NV409" s="227"/>
      <c r="NW409" s="227"/>
      <c r="NX409" s="227"/>
      <c r="NY409" s="227"/>
      <c r="NZ409" s="227"/>
      <c r="OA409" s="227"/>
      <c r="OB409" s="227"/>
      <c r="OC409" s="227"/>
      <c r="OD409" s="227"/>
      <c r="OE409" s="227"/>
      <c r="OF409" s="227"/>
      <c r="OG409" s="227"/>
      <c r="OH409" s="227"/>
      <c r="OI409" s="227"/>
      <c r="OJ409" s="227"/>
      <c r="OK409" s="227"/>
      <c r="OL409" s="227"/>
      <c r="OM409" s="227"/>
      <c r="ON409" s="227"/>
      <c r="OO409" s="227"/>
      <c r="OP409" s="227"/>
      <c r="OQ409" s="227"/>
      <c r="OR409" s="227"/>
      <c r="OS409" s="227"/>
      <c r="OT409" s="227"/>
      <c r="OU409" s="227"/>
      <c r="OV409" s="227"/>
      <c r="OW409" s="227"/>
      <c r="OX409" s="227"/>
      <c r="OY409" s="227"/>
      <c r="OZ409" s="227"/>
      <c r="PA409" s="227"/>
      <c r="PB409" s="227"/>
      <c r="PC409" s="227"/>
      <c r="PD409" s="227"/>
      <c r="PE409" s="227"/>
      <c r="PF409" s="227"/>
      <c r="PG409" s="227"/>
      <c r="PH409" s="227"/>
      <c r="PI409" s="227"/>
      <c r="PJ409" s="227"/>
      <c r="PK409" s="227"/>
      <c r="PL409" s="227"/>
      <c r="PM409" s="227"/>
      <c r="PN409" s="227"/>
      <c r="PO409" s="227"/>
      <c r="PP409" s="227"/>
      <c r="PQ409" s="227"/>
      <c r="PR409" s="227"/>
      <c r="PS409" s="227"/>
      <c r="PT409" s="227"/>
      <c r="PU409" s="227"/>
      <c r="PV409" s="227"/>
      <c r="PW409" s="227"/>
      <c r="PX409" s="227"/>
      <c r="PY409" s="227"/>
      <c r="PZ409" s="227"/>
      <c r="QA409" s="227"/>
      <c r="QB409" s="227"/>
      <c r="QC409" s="227"/>
      <c r="QD409" s="227"/>
      <c r="QE409" s="227"/>
      <c r="QF409" s="227"/>
      <c r="QG409" s="227"/>
      <c r="QH409" s="227"/>
      <c r="QI409" s="227"/>
      <c r="QJ409" s="227"/>
      <c r="QK409" s="227"/>
      <c r="QL409" s="227"/>
      <c r="QM409" s="227"/>
      <c r="QN409" s="227"/>
      <c r="QO409" s="227"/>
      <c r="QP409" s="227"/>
      <c r="QQ409" s="227"/>
      <c r="QR409" s="227"/>
      <c r="QS409" s="227"/>
      <c r="QT409" s="227"/>
      <c r="QU409" s="227"/>
      <c r="QV409" s="227"/>
      <c r="QW409" s="227"/>
      <c r="QX409" s="227"/>
      <c r="QY409" s="227"/>
      <c r="QZ409" s="227"/>
      <c r="RA409" s="227"/>
      <c r="RB409" s="227"/>
      <c r="RC409" s="227"/>
      <c r="RD409" s="227"/>
      <c r="RE409" s="227"/>
      <c r="RF409" s="227"/>
      <c r="RG409" s="227"/>
      <c r="RH409" s="227"/>
      <c r="RI409" s="227"/>
      <c r="RJ409" s="227"/>
      <c r="RK409" s="227"/>
      <c r="RL409" s="227"/>
      <c r="RM409" s="227"/>
      <c r="RN409" s="227"/>
      <c r="RO409" s="227"/>
      <c r="RP409" s="227"/>
      <c r="RQ409" s="227"/>
      <c r="RR409" s="227"/>
      <c r="RS409" s="227"/>
      <c r="RT409" s="227"/>
      <c r="RU409" s="227"/>
      <c r="RV409" s="227"/>
      <c r="RW409" s="227"/>
      <c r="RX409" s="227"/>
      <c r="RY409" s="227"/>
      <c r="RZ409" s="227"/>
      <c r="SA409" s="227"/>
      <c r="SB409" s="227"/>
      <c r="SC409" s="227"/>
      <c r="SD409" s="227"/>
      <c r="SE409" s="227"/>
      <c r="SF409" s="227"/>
      <c r="SG409" s="227"/>
      <c r="SH409" s="227"/>
      <c r="SI409" s="227"/>
      <c r="SJ409" s="227"/>
      <c r="SK409" s="227"/>
      <c r="SL409" s="227"/>
      <c r="SM409" s="227"/>
      <c r="SN409" s="227"/>
      <c r="SO409" s="227"/>
      <c r="SP409" s="227"/>
      <c r="SQ409" s="227"/>
      <c r="SR409" s="227"/>
      <c r="SS409" s="227"/>
      <c r="ST409" s="227"/>
      <c r="SU409" s="227"/>
      <c r="SV409" s="227"/>
      <c r="SW409" s="227"/>
      <c r="SX409" s="227"/>
      <c r="SY409" s="227"/>
      <c r="SZ409" s="227"/>
      <c r="TA409" s="227"/>
      <c r="TB409" s="227"/>
      <c r="TC409" s="227"/>
      <c r="TD409" s="227"/>
      <c r="TE409" s="227"/>
      <c r="TF409" s="227"/>
      <c r="TG409" s="227"/>
      <c r="TH409" s="227"/>
      <c r="TI409" s="227"/>
      <c r="TJ409" s="227"/>
      <c r="TK409" s="227"/>
      <c r="TL409" s="227"/>
      <c r="TM409" s="227"/>
      <c r="TN409" s="227"/>
      <c r="TO409" s="227"/>
      <c r="TP409" s="227"/>
      <c r="TQ409" s="227"/>
      <c r="TR409" s="227"/>
      <c r="TS409" s="227"/>
      <c r="TT409" s="227"/>
      <c r="TU409" s="227"/>
      <c r="TV409" s="227"/>
      <c r="TW409" s="227"/>
      <c r="TX409" s="227"/>
      <c r="TY409" s="227"/>
      <c r="TZ409" s="227"/>
      <c r="UA409" s="227"/>
      <c r="UB409" s="227"/>
      <c r="UC409" s="227"/>
      <c r="UD409" s="227"/>
      <c r="UE409" s="227"/>
      <c r="UF409" s="227"/>
      <c r="UG409" s="227"/>
      <c r="UH409" s="227"/>
      <c r="UI409" s="227"/>
      <c r="UJ409" s="227"/>
      <c r="UK409" s="227"/>
      <c r="UL409" s="227"/>
      <c r="UM409" s="227"/>
      <c r="UN409" s="227"/>
      <c r="UO409" s="227"/>
      <c r="UP409" s="227"/>
      <c r="UQ409" s="227"/>
      <c r="UR409" s="227"/>
      <c r="US409" s="227"/>
      <c r="UT409" s="227"/>
      <c r="UU409" s="227"/>
      <c r="UV409" s="227"/>
      <c r="UW409" s="227"/>
      <c r="UX409" s="227"/>
      <c r="UY409" s="227"/>
      <c r="UZ409" s="227"/>
      <c r="VA409" s="227"/>
      <c r="VB409" s="227"/>
      <c r="VC409" s="227"/>
      <c r="VD409" s="227"/>
      <c r="VE409" s="227"/>
      <c r="VF409" s="227"/>
      <c r="VG409" s="227"/>
      <c r="VH409" s="227"/>
      <c r="VI409" s="227"/>
      <c r="VJ409" s="227"/>
      <c r="VK409" s="227"/>
      <c r="VL409" s="227"/>
      <c r="VM409" s="227"/>
      <c r="VN409" s="227"/>
      <c r="VO409" s="227"/>
      <c r="VP409" s="227"/>
      <c r="VQ409" s="227"/>
      <c r="VR409" s="227"/>
      <c r="VS409" s="227"/>
      <c r="VT409" s="227"/>
      <c r="VU409" s="227"/>
      <c r="VV409" s="227"/>
      <c r="VW409" s="227"/>
      <c r="VX409" s="227"/>
      <c r="VY409" s="227"/>
      <c r="VZ409" s="227"/>
      <c r="WA409" s="227"/>
      <c r="WB409" s="227"/>
      <c r="WC409" s="227"/>
      <c r="WD409" s="227"/>
      <c r="WE409" s="227"/>
      <c r="WF409" s="227"/>
      <c r="WG409" s="227"/>
      <c r="WH409" s="227"/>
      <c r="WI409" s="227"/>
      <c r="WJ409" s="227"/>
      <c r="WK409" s="227"/>
      <c r="WL409" s="227"/>
      <c r="WM409" s="227"/>
      <c r="WN409" s="227"/>
      <c r="WO409" s="227"/>
      <c r="WP409" s="227"/>
      <c r="WQ409" s="227"/>
      <c r="WR409" s="227"/>
      <c r="WS409" s="227"/>
      <c r="WT409" s="227"/>
      <c r="WU409" s="227"/>
      <c r="WV409" s="227"/>
      <c r="WW409" s="227"/>
      <c r="WX409" s="227"/>
      <c r="WY409" s="227"/>
      <c r="WZ409" s="227"/>
      <c r="XA409" s="227"/>
      <c r="XB409" s="227"/>
      <c r="XC409" s="227"/>
      <c r="XD409" s="227"/>
      <c r="XE409" s="227"/>
      <c r="XF409" s="227"/>
      <c r="XG409" s="227"/>
      <c r="XH409" s="227"/>
      <c r="XI409" s="227"/>
      <c r="XJ409" s="227"/>
      <c r="XK409" s="227"/>
      <c r="XL409" s="227"/>
      <c r="XM409" s="227"/>
      <c r="XN409" s="227"/>
      <c r="XO409" s="227"/>
      <c r="XP409" s="227"/>
      <c r="XQ409" s="227"/>
      <c r="XR409" s="227"/>
      <c r="XS409" s="227"/>
      <c r="XT409" s="227"/>
      <c r="XU409" s="227"/>
      <c r="XV409" s="227"/>
      <c r="XW409" s="227"/>
      <c r="XX409" s="227"/>
      <c r="XY409" s="227"/>
      <c r="XZ409" s="227"/>
      <c r="YA409" s="227"/>
      <c r="YB409" s="227"/>
      <c r="YC409" s="227"/>
      <c r="YD409" s="227"/>
      <c r="YE409" s="227"/>
      <c r="YF409" s="227"/>
      <c r="YG409" s="227"/>
      <c r="YH409" s="227"/>
      <c r="YI409" s="227"/>
      <c r="YJ409" s="227"/>
      <c r="YK409" s="227"/>
      <c r="YL409" s="227"/>
      <c r="YM409" s="227"/>
      <c r="YN409" s="227"/>
      <c r="YO409" s="227"/>
      <c r="YP409" s="227"/>
      <c r="YQ409" s="227"/>
      <c r="YR409" s="227"/>
      <c r="YS409" s="227"/>
      <c r="YT409" s="227"/>
      <c r="YU409" s="227"/>
      <c r="YV409" s="227"/>
      <c r="YW409" s="227"/>
      <c r="YX409" s="227"/>
      <c r="YY409" s="227"/>
      <c r="YZ409" s="227"/>
      <c r="ZA409" s="227"/>
      <c r="ZB409" s="227"/>
      <c r="ZC409" s="227"/>
      <c r="ZD409" s="227"/>
      <c r="ZE409" s="227"/>
      <c r="ZF409" s="227"/>
      <c r="ZG409" s="227"/>
      <c r="ZH409" s="227"/>
      <c r="ZI409" s="227"/>
      <c r="ZJ409" s="227"/>
      <c r="ZK409" s="227"/>
      <c r="ZL409" s="227"/>
      <c r="ZM409" s="227"/>
      <c r="ZN409" s="227"/>
      <c r="ZO409" s="227"/>
      <c r="ZP409" s="227"/>
      <c r="ZQ409" s="227"/>
      <c r="ZR409" s="227"/>
      <c r="ZS409" s="227"/>
      <c r="ZT409" s="227"/>
      <c r="ZU409" s="227"/>
      <c r="ZV409" s="227"/>
      <c r="ZW409" s="227"/>
      <c r="ZX409" s="227"/>
      <c r="ZY409" s="227"/>
      <c r="ZZ409" s="227"/>
      <c r="AAA409" s="227"/>
      <c r="AAB409" s="227"/>
      <c r="AAC409" s="227"/>
      <c r="AAD409" s="227"/>
      <c r="AAE409" s="227"/>
      <c r="AAF409" s="227"/>
      <c r="AAG409" s="227"/>
      <c r="AAH409" s="227"/>
      <c r="AAI409" s="227"/>
      <c r="AAJ409" s="227"/>
      <c r="AAK409" s="227"/>
      <c r="AAL409" s="227"/>
      <c r="AAM409" s="227"/>
      <c r="AAN409" s="227"/>
      <c r="AAO409" s="227"/>
      <c r="AAP409" s="227"/>
      <c r="AAQ409" s="227"/>
      <c r="AAR409" s="227"/>
      <c r="AAS409" s="227"/>
      <c r="AAT409" s="227"/>
      <c r="AAU409" s="227"/>
      <c r="AAV409" s="227"/>
      <c r="AAW409" s="227"/>
      <c r="AAX409" s="227"/>
      <c r="AAY409" s="227"/>
      <c r="AAZ409" s="227"/>
      <c r="ABA409" s="227"/>
      <c r="ABB409" s="227"/>
      <c r="ABC409" s="227"/>
      <c r="ABD409" s="227"/>
      <c r="ABE409" s="227"/>
      <c r="ABF409" s="227"/>
      <c r="ABG409" s="227"/>
      <c r="ABH409" s="227"/>
      <c r="ABI409" s="227"/>
      <c r="ABJ409" s="227"/>
      <c r="ABK409" s="227"/>
      <c r="ABL409" s="227"/>
      <c r="ABM409" s="227"/>
      <c r="ABN409" s="227"/>
      <c r="ABO409" s="227"/>
      <c r="ABP409" s="227"/>
      <c r="ABQ409" s="227"/>
      <c r="ABR409" s="227"/>
      <c r="ABS409" s="227"/>
      <c r="ABT409" s="227"/>
      <c r="ABU409" s="227"/>
      <c r="ABV409" s="227"/>
      <c r="ABW409" s="227"/>
      <c r="ABX409" s="227"/>
      <c r="ABY409" s="227"/>
      <c r="ABZ409" s="227"/>
      <c r="ACA409" s="227"/>
      <c r="ACB409" s="227"/>
      <c r="ACC409" s="227"/>
      <c r="ACD409" s="227"/>
      <c r="ACE409" s="227"/>
      <c r="ACF409" s="227"/>
      <c r="ACG409" s="227"/>
      <c r="ACH409" s="227"/>
      <c r="ACI409" s="227"/>
      <c r="ACJ409" s="227"/>
      <c r="ACK409" s="227"/>
      <c r="ACL409" s="227"/>
      <c r="ACM409" s="227"/>
      <c r="ACN409" s="227"/>
      <c r="ACO409" s="227"/>
      <c r="ACP409" s="227"/>
      <c r="ACQ409" s="227"/>
      <c r="ACR409" s="227"/>
      <c r="ACS409" s="227"/>
      <c r="ACT409" s="227"/>
      <c r="ACU409" s="227"/>
      <c r="ACV409" s="227"/>
      <c r="ACW409" s="227"/>
      <c r="ACX409" s="227"/>
      <c r="ACY409" s="227"/>
      <c r="ACZ409" s="227"/>
      <c r="ADA409" s="227"/>
      <c r="ADB409" s="227"/>
      <c r="ADC409" s="227"/>
      <c r="ADD409" s="227"/>
      <c r="ADE409" s="227"/>
      <c r="ADF409" s="227"/>
      <c r="ADG409" s="227"/>
      <c r="ADH409" s="227"/>
      <c r="ADI409" s="227"/>
      <c r="ADJ409" s="227"/>
      <c r="ADK409" s="227"/>
      <c r="ADL409" s="227"/>
      <c r="ADM409" s="227"/>
      <c r="ADN409" s="227"/>
      <c r="ADO409" s="227"/>
      <c r="ADP409" s="227"/>
      <c r="ADQ409" s="227"/>
      <c r="ADR409" s="227"/>
      <c r="ADS409" s="227"/>
      <c r="ADT409" s="227"/>
      <c r="ADU409" s="227"/>
      <c r="ADV409" s="227"/>
      <c r="ADW409" s="227"/>
      <c r="ADX409" s="227"/>
      <c r="ADY409" s="227"/>
      <c r="ADZ409" s="227"/>
      <c r="AEA409" s="227"/>
      <c r="AEB409" s="227"/>
      <c r="AEC409" s="227"/>
      <c r="AED409" s="227"/>
      <c r="AEE409" s="227"/>
      <c r="AEF409" s="227"/>
      <c r="AEG409" s="227"/>
      <c r="AEH409" s="227"/>
      <c r="AEI409" s="227"/>
      <c r="AEJ409" s="227"/>
      <c r="AEK409" s="227"/>
      <c r="AEL409" s="227"/>
      <c r="AEM409" s="227"/>
      <c r="AEN409" s="227"/>
      <c r="AEO409" s="227"/>
      <c r="AEP409" s="227"/>
      <c r="AEQ409" s="227"/>
      <c r="AER409" s="227"/>
      <c r="AES409" s="227"/>
      <c r="AET409" s="227"/>
      <c r="AEU409" s="227"/>
      <c r="AEV409" s="227"/>
      <c r="AEW409" s="227"/>
      <c r="AEX409" s="227"/>
      <c r="AEY409" s="227"/>
      <c r="AEZ409" s="227"/>
      <c r="AFA409" s="227"/>
      <c r="AFB409" s="227"/>
      <c r="AFC409" s="227"/>
      <c r="AFD409" s="227"/>
      <c r="AFE409" s="227"/>
      <c r="AFF409" s="227"/>
      <c r="AFG409" s="227"/>
      <c r="AFH409" s="227"/>
      <c r="AFI409" s="227"/>
      <c r="AFJ409" s="227"/>
      <c r="AFK409" s="227"/>
      <c r="AFL409" s="227"/>
      <c r="AFM409" s="227"/>
      <c r="AFN409" s="227"/>
      <c r="AFO409" s="227"/>
      <c r="AFP409" s="227"/>
      <c r="AFQ409" s="227"/>
      <c r="AFR409" s="227"/>
      <c r="AFS409" s="227"/>
      <c r="AFT409" s="227"/>
      <c r="AFU409" s="227"/>
      <c r="AFV409" s="227"/>
      <c r="AFW409" s="227"/>
      <c r="AFX409" s="227"/>
      <c r="AFY409" s="227"/>
      <c r="AFZ409" s="227"/>
      <c r="AGA409" s="227"/>
      <c r="AGB409" s="227"/>
      <c r="AGC409" s="227"/>
      <c r="AGD409" s="227"/>
      <c r="AGE409" s="227"/>
      <c r="AGF409" s="227"/>
      <c r="AGG409" s="227"/>
      <c r="AGH409" s="227"/>
      <c r="AGI409" s="227"/>
      <c r="AGJ409" s="227"/>
      <c r="AGK409" s="227"/>
      <c r="AGL409" s="227"/>
      <c r="AGM409" s="227"/>
      <c r="AGN409" s="227"/>
      <c r="AGO409" s="227"/>
      <c r="AGP409" s="227"/>
      <c r="AGQ409" s="227"/>
      <c r="AGR409" s="227"/>
      <c r="AGS409" s="227"/>
      <c r="AGT409" s="227"/>
      <c r="AGU409" s="227"/>
      <c r="AGV409" s="227"/>
      <c r="AGW409" s="227"/>
      <c r="AGX409" s="227"/>
      <c r="AGY409" s="227"/>
      <c r="AGZ409" s="227"/>
      <c r="AHA409" s="227"/>
      <c r="AHB409" s="227"/>
      <c r="AHC409" s="227"/>
      <c r="AHD409" s="227"/>
      <c r="AHE409" s="227"/>
      <c r="AHF409" s="227"/>
      <c r="AHG409" s="227"/>
      <c r="AHH409" s="227"/>
      <c r="AHI409" s="227"/>
      <c r="AHJ409" s="227"/>
      <c r="AHK409" s="227"/>
      <c r="AHL409" s="227"/>
      <c r="AHM409" s="227"/>
      <c r="AHN409" s="227"/>
      <c r="AHO409" s="227"/>
      <c r="AHP409" s="227"/>
      <c r="AHQ409" s="227"/>
      <c r="AHR409" s="227"/>
      <c r="AHS409" s="227"/>
      <c r="AHT409" s="227"/>
      <c r="AHU409" s="227"/>
      <c r="AHV409" s="227"/>
      <c r="AHW409" s="227"/>
      <c r="AHX409" s="227"/>
      <c r="AHY409" s="227"/>
      <c r="AHZ409" s="227"/>
      <c r="AIA409" s="227"/>
      <c r="AIB409" s="227"/>
      <c r="AIC409" s="227"/>
      <c r="AID409" s="227"/>
      <c r="AIE409" s="227"/>
      <c r="AIF409" s="227"/>
      <c r="AIG409" s="227"/>
      <c r="AIH409" s="227"/>
      <c r="AII409" s="227"/>
      <c r="AIJ409" s="227"/>
      <c r="AIK409" s="227"/>
      <c r="AIL409" s="227"/>
      <c r="AIM409" s="227"/>
      <c r="AIN409" s="227"/>
      <c r="AIO409" s="227"/>
      <c r="AIP409" s="227"/>
      <c r="AIQ409" s="227"/>
      <c r="AIR409" s="227"/>
      <c r="AIS409" s="227"/>
      <c r="AIT409" s="227"/>
      <c r="AIU409" s="227"/>
      <c r="AIV409" s="227"/>
      <c r="AIW409" s="227"/>
      <c r="AIX409" s="227"/>
      <c r="AIY409" s="227"/>
      <c r="AIZ409" s="227"/>
      <c r="AJA409" s="227"/>
      <c r="AJB409" s="227"/>
      <c r="AJC409" s="227"/>
      <c r="AJD409" s="227"/>
      <c r="AJE409" s="227"/>
      <c r="AJF409" s="227"/>
      <c r="AJG409" s="227"/>
      <c r="AJH409" s="227"/>
      <c r="AJI409" s="227"/>
      <c r="AJJ409" s="227"/>
      <c r="AJK409" s="227"/>
      <c r="AJL409" s="227"/>
      <c r="AJM409" s="227"/>
      <c r="AJN409" s="227"/>
      <c r="AJO409" s="227"/>
      <c r="AJP409" s="227"/>
      <c r="AJQ409" s="227"/>
      <c r="AJR409" s="227"/>
      <c r="AJS409" s="227"/>
      <c r="AJT409" s="227"/>
      <c r="AJU409" s="227"/>
      <c r="AJV409" s="227"/>
      <c r="AJW409" s="227"/>
      <c r="AJX409" s="227"/>
      <c r="AJY409" s="227"/>
      <c r="AJZ409" s="227"/>
      <c r="AKA409" s="227"/>
      <c r="AKB409" s="227"/>
      <c r="AKC409" s="227"/>
      <c r="AKD409" s="227"/>
      <c r="AKE409" s="227"/>
      <c r="AKF409" s="227"/>
      <c r="AKG409" s="227"/>
      <c r="AKH409" s="227"/>
      <c r="AKI409" s="227"/>
      <c r="AKJ409" s="227"/>
      <c r="AKK409" s="227"/>
      <c r="AKL409" s="227"/>
      <c r="AKM409" s="227"/>
      <c r="AKN409" s="227"/>
      <c r="AKO409" s="227"/>
      <c r="AKP409" s="227"/>
      <c r="AKQ409" s="227"/>
      <c r="AKR409" s="227"/>
      <c r="AKS409" s="227"/>
      <c r="AKT409" s="227"/>
      <c r="AKU409" s="227"/>
      <c r="AKV409" s="227"/>
      <c r="AKW409" s="227"/>
      <c r="AKX409" s="227"/>
      <c r="AKY409" s="227"/>
      <c r="AKZ409" s="227"/>
      <c r="ALA409" s="227"/>
      <c r="ALB409" s="227"/>
      <c r="ALC409" s="227"/>
      <c r="ALD409" s="227"/>
      <c r="ALE409" s="227"/>
      <c r="ALF409" s="227"/>
      <c r="ALG409" s="227"/>
      <c r="ALH409" s="227"/>
      <c r="ALI409" s="227"/>
      <c r="ALJ409" s="227"/>
      <c r="ALK409" s="227"/>
      <c r="ALL409" s="227"/>
      <c r="ALM409" s="227"/>
      <c r="ALN409" s="227"/>
      <c r="ALO409" s="227"/>
      <c r="ALP409" s="227"/>
      <c r="ALQ409" s="227"/>
      <c r="ALR409" s="227"/>
      <c r="ALS409" s="227"/>
      <c r="ALT409" s="227"/>
      <c r="ALU409" s="227"/>
      <c r="ALV409" s="227"/>
      <c r="ALW409" s="227"/>
      <c r="ALX409" s="227"/>
      <c r="ALY409" s="227"/>
      <c r="ALZ409" s="227"/>
      <c r="AMA409" s="227"/>
      <c r="AMB409" s="227"/>
      <c r="AMC409" s="227"/>
      <c r="AMD409" s="227"/>
      <c r="AME409" s="227"/>
      <c r="AMF409" s="227"/>
      <c r="AMG409" s="227"/>
      <c r="AMH409" s="227"/>
      <c r="AMI409" s="227"/>
      <c r="AMJ409" s="227"/>
      <c r="AMK409" s="227"/>
      <c r="AML409" s="227"/>
      <c r="AMM409" s="227"/>
      <c r="AMN409" s="227"/>
      <c r="AMO409" s="227"/>
      <c r="AMP409" s="227"/>
      <c r="AMQ409" s="227"/>
      <c r="AMR409" s="227"/>
      <c r="AMS409" s="227"/>
      <c r="AMT409" s="227"/>
      <c r="AMU409" s="227"/>
      <c r="AMV409" s="227"/>
      <c r="AMW409" s="227"/>
      <c r="AMX409" s="227"/>
    </row>
    <row r="410" spans="1:1038" ht="18" customHeight="1">
      <c r="A410" s="223" t="s">
        <v>1819</v>
      </c>
      <c r="B410" s="224" t="s">
        <v>1647</v>
      </c>
      <c r="D410" s="225" t="s">
        <v>1279</v>
      </c>
      <c r="E410" s="126">
        <v>61</v>
      </c>
      <c r="F410" s="126">
        <v>4</v>
      </c>
      <c r="G410" s="196" t="str">
        <f t="shared" si="114"/>
        <v>61-4</v>
      </c>
      <c r="H410" s="126">
        <v>0</v>
      </c>
      <c r="I410" s="126">
        <v>26</v>
      </c>
      <c r="K410" s="545" t="b">
        <f>IF(I411=1,IF(((VLOOKUP($G410,[1]Depth_Lookup!#REF!,9,FALSE))-(H410/100))=0,"Good",IF(((VLOOKUP($G410,[1]Depth_Lookup!$A$3:$J$550,9,FALSE))-(H410/100))&gt;0,"Too Short","Too Long")))</f>
        <v>0</v>
      </c>
      <c r="L410" s="171">
        <f>(VLOOKUP($G410,Depth_Lookup!$A$3:$J$410,10,FALSE))+(H410/100)</f>
        <v>148.91</v>
      </c>
      <c r="M410" s="171">
        <f>(VLOOKUP($G410,Depth_Lookup!$A$3:$J$410,10,FALSE))+(I410/100)</f>
        <v>149.16999999999999</v>
      </c>
      <c r="N410" s="127" t="s">
        <v>1904</v>
      </c>
      <c r="O410" s="126">
        <v>2</v>
      </c>
      <c r="P410" s="126" t="s">
        <v>853</v>
      </c>
      <c r="Q410" s="126" t="s">
        <v>125</v>
      </c>
      <c r="R410" s="196" t="str">
        <f t="shared" si="101"/>
        <v>SerpentinizedHarzburgite</v>
      </c>
      <c r="S410" s="126" t="s">
        <v>94</v>
      </c>
      <c r="W410" s="126" t="s">
        <v>102</v>
      </c>
      <c r="X410" s="202">
        <f>VLOOKUP(W410,[2]definitions_list_lookup!$A$13:$B$19,2,0)</f>
        <v>5</v>
      </c>
      <c r="Y410" s="126" t="s">
        <v>90</v>
      </c>
      <c r="Z410" s="126" t="s">
        <v>91</v>
      </c>
      <c r="AA410" s="126" t="s">
        <v>1685</v>
      </c>
      <c r="AB410" s="126" t="s">
        <v>116</v>
      </c>
      <c r="AC410" s="126" t="s">
        <v>108</v>
      </c>
      <c r="AD410" s="126" t="s">
        <v>509</v>
      </c>
      <c r="AE410" s="128" t="s">
        <v>123</v>
      </c>
      <c r="AF410" s="196">
        <f>VLOOKUP(AE410,[2]definitions_list_mag!$V$12:$W$15,2,0)</f>
        <v>1</v>
      </c>
      <c r="AH410" s="126" t="s">
        <v>1911</v>
      </c>
      <c r="AI410" s="130">
        <v>79</v>
      </c>
      <c r="AO410" s="130"/>
      <c r="AU410" s="130"/>
      <c r="BA410" s="130">
        <v>20</v>
      </c>
      <c r="BB410" s="126">
        <v>10</v>
      </c>
      <c r="BC410" s="126">
        <v>6</v>
      </c>
      <c r="BD410" s="126" t="s">
        <v>545</v>
      </c>
      <c r="BE410" s="126" t="s">
        <v>1331</v>
      </c>
      <c r="BG410" s="130"/>
      <c r="BM410" s="130">
        <v>1</v>
      </c>
      <c r="BN410" s="126">
        <v>1.8</v>
      </c>
      <c r="BO410" s="126">
        <v>0.5</v>
      </c>
      <c r="BP410" s="126" t="s">
        <v>1330</v>
      </c>
      <c r="BQ410" s="126" t="s">
        <v>1331</v>
      </c>
      <c r="BY410" s="130"/>
      <c r="CE410" s="126" t="s">
        <v>1912</v>
      </c>
      <c r="CF410" s="213">
        <f>AI410+AO410+BA410+AU410+BG410+BM410+BY410</f>
        <v>100</v>
      </c>
      <c r="CG410" s="131"/>
      <c r="CH410" s="132" t="s">
        <v>1697</v>
      </c>
      <c r="CI410" s="132">
        <v>90</v>
      </c>
      <c r="CJ410" s="132" t="s">
        <v>514</v>
      </c>
      <c r="CK410" s="133" t="s">
        <v>1883</v>
      </c>
      <c r="CL410" s="134"/>
      <c r="CM410" s="134"/>
      <c r="CN410" s="134"/>
      <c r="CO410" s="134"/>
      <c r="CP410" s="134"/>
      <c r="CQ410" s="134"/>
      <c r="CR410" s="134"/>
      <c r="CS410" s="134"/>
      <c r="CT410" s="134"/>
      <c r="CU410" s="134"/>
      <c r="CV410" s="134"/>
      <c r="CW410" s="134"/>
      <c r="CX410" s="134"/>
      <c r="CY410" s="134"/>
      <c r="CZ410" s="134"/>
      <c r="DA410" s="134"/>
      <c r="DB410" s="134">
        <v>89</v>
      </c>
      <c r="DC410" s="135">
        <v>10</v>
      </c>
      <c r="DD410" s="134"/>
      <c r="DE410" s="134"/>
      <c r="DF410" s="134"/>
      <c r="DG410" s="134"/>
      <c r="DH410" s="134"/>
      <c r="DI410" s="134"/>
      <c r="DJ410" s="134">
        <v>1</v>
      </c>
      <c r="DK410" s="207">
        <f t="shared" si="104"/>
        <v>100</v>
      </c>
      <c r="DL410" s="131"/>
      <c r="DM410" s="134"/>
      <c r="DN410" s="134"/>
      <c r="DO410" s="136"/>
      <c r="DQ410" s="131"/>
      <c r="DR410" s="136"/>
      <c r="DS410" s="131"/>
      <c r="DT410" s="138" t="s">
        <v>1906</v>
      </c>
      <c r="DW410" s="214" t="e">
        <f>VLOOKUP(P410,[2]definitions_list_lookup!$K$30:$L$54,2,0)</f>
        <v>#N/A</v>
      </c>
      <c r="DX410" s="139" t="s">
        <v>1687</v>
      </c>
      <c r="DY410" s="139" t="s">
        <v>1907</v>
      </c>
      <c r="DZ410"/>
      <c r="EA410" s="104"/>
      <c r="ED410" s="229" t="s">
        <v>2517</v>
      </c>
      <c r="EE410" s="140"/>
      <c r="EG410" s="140"/>
      <c r="EI410" s="218"/>
      <c r="EJ410" s="143"/>
      <c r="EK410" s="221"/>
      <c r="EM410" s="109"/>
      <c r="EN410" s="109"/>
      <c r="EZ410" s="192" t="e">
        <f t="shared" si="107"/>
        <v>#DIV/0!</v>
      </c>
      <c r="FA410" s="192" t="e">
        <f t="shared" si="108"/>
        <v>#DIV/0!</v>
      </c>
      <c r="FB410" s="192" t="e">
        <f t="shared" si="109"/>
        <v>#DIV/0!</v>
      </c>
      <c r="FC410" s="192" t="e">
        <f t="shared" si="110"/>
        <v>#DIV/0!</v>
      </c>
      <c r="FD410" s="192" t="e">
        <f t="shared" si="111"/>
        <v>#DIV/0!</v>
      </c>
      <c r="FE410" s="193" t="e">
        <f t="shared" si="112"/>
        <v>#DIV/0!</v>
      </c>
      <c r="FF410" s="194" t="e">
        <f t="shared" si="113"/>
        <v>#DIV/0!</v>
      </c>
      <c r="FI410" s="778">
        <f t="shared" si="115"/>
        <v>0</v>
      </c>
      <c r="FJ410" s="779" t="e">
        <f t="shared" si="116"/>
        <v>#DIV/0!</v>
      </c>
      <c r="FK410" s="779" t="e">
        <f t="shared" si="117"/>
        <v>#DIV/0!</v>
      </c>
      <c r="FL410" s="780" t="e">
        <f t="shared" si="118"/>
        <v>#DIV/0!</v>
      </c>
      <c r="FM410" s="169" t="e">
        <f t="shared" si="119"/>
        <v>#DIV/0!</v>
      </c>
      <c r="FN410" s="783" t="e">
        <f t="shared" si="120"/>
        <v>#DIV/0!</v>
      </c>
    </row>
    <row r="411" spans="1:1038" ht="18" customHeight="1">
      <c r="A411" s="223"/>
      <c r="B411" s="224"/>
      <c r="D411" s="225"/>
      <c r="E411" s="126">
        <v>61</v>
      </c>
      <c r="F411" s="126">
        <v>4</v>
      </c>
      <c r="G411" s="196" t="str">
        <f t="shared" ref="G411" si="136">E411&amp;"-"&amp;F411</f>
        <v>61-4</v>
      </c>
      <c r="H411" s="126">
        <v>26</v>
      </c>
      <c r="I411" s="126">
        <v>30</v>
      </c>
      <c r="K411" s="545" t="b">
        <f>IF(I412=1,IF(((VLOOKUP($G411,[1]Depth_Lookup!#REF!,9,FALSE))-(H411/100))=0,"Good",IF(((VLOOKUP($G411,[1]Depth_Lookup!$A$3:$J$550,9,FALSE))-(H411/100))&gt;0,"Too Short","Too Long")))</f>
        <v>0</v>
      </c>
      <c r="L411" s="171">
        <f>(VLOOKUP($G411,Depth_Lookup!$A$3:$J$410,10,FALSE))+(H411/100)</f>
        <v>149.16999999999999</v>
      </c>
      <c r="M411" s="171">
        <f>(VLOOKUP($G411,Depth_Lookup!$A$3:$J$410,10,FALSE))+(I411/100)</f>
        <v>149.21</v>
      </c>
      <c r="N411" s="127"/>
      <c r="R411" s="196" t="s">
        <v>1805</v>
      </c>
      <c r="X411" s="202"/>
      <c r="AF411" s="196"/>
      <c r="AI411" s="130"/>
      <c r="AO411" s="130"/>
      <c r="AU411" s="130"/>
      <c r="BA411" s="130"/>
      <c r="BG411" s="130"/>
      <c r="BM411" s="130"/>
      <c r="BY411" s="130"/>
      <c r="CF411" s="213"/>
      <c r="CG411" s="131"/>
      <c r="CH411" s="132"/>
      <c r="CI411" s="132"/>
      <c r="CJ411" s="132"/>
      <c r="CK411" s="133"/>
      <c r="CL411" s="134"/>
      <c r="CM411" s="134"/>
      <c r="CN411" s="134"/>
      <c r="CO411" s="134"/>
      <c r="CP411" s="134"/>
      <c r="CQ411" s="134"/>
      <c r="CR411" s="134"/>
      <c r="CS411" s="134"/>
      <c r="CT411" s="134"/>
      <c r="CU411" s="134"/>
      <c r="CV411" s="134"/>
      <c r="CW411" s="134"/>
      <c r="CX411" s="134"/>
      <c r="CY411" s="134"/>
      <c r="CZ411" s="134"/>
      <c r="DA411" s="134"/>
      <c r="DB411" s="134"/>
      <c r="DD411" s="134"/>
      <c r="DE411" s="134"/>
      <c r="DF411" s="134"/>
      <c r="DG411" s="134"/>
      <c r="DH411" s="134"/>
      <c r="DI411" s="134"/>
      <c r="DJ411" s="134"/>
      <c r="DK411" s="207"/>
      <c r="DL411" s="131"/>
      <c r="DM411" s="134"/>
      <c r="DN411" s="134"/>
      <c r="DO411" s="136"/>
      <c r="DQ411" s="131"/>
      <c r="DR411" s="136"/>
      <c r="DS411" s="131"/>
      <c r="DT411" s="138"/>
      <c r="DW411" s="214"/>
      <c r="DX411" s="139"/>
      <c r="DY411" s="139"/>
      <c r="DZ411"/>
      <c r="EA411" s="104"/>
      <c r="ED411" s="229" t="s">
        <v>2517</v>
      </c>
      <c r="EE411" s="140"/>
      <c r="EG411" s="140"/>
      <c r="EI411" s="218"/>
      <c r="EJ411" s="143"/>
      <c r="EK411" s="221"/>
      <c r="EM411" s="109"/>
      <c r="EN411" s="109" t="s">
        <v>2046</v>
      </c>
      <c r="EO411" s="144">
        <v>3.5</v>
      </c>
      <c r="EV411" s="112">
        <v>34</v>
      </c>
      <c r="EW411" s="112">
        <v>90</v>
      </c>
      <c r="EX411" s="112">
        <v>12</v>
      </c>
      <c r="EY411" s="112">
        <v>0</v>
      </c>
      <c r="EZ411" s="192">
        <f t="shared" si="107"/>
        <v>-107.4911021523037</v>
      </c>
      <c r="FA411" s="192">
        <f t="shared" si="108"/>
        <v>252.50889784769629</v>
      </c>
      <c r="FB411" s="192">
        <f t="shared" si="109"/>
        <v>54.731774580971305</v>
      </c>
      <c r="FC411" s="192">
        <f t="shared" si="110"/>
        <v>342.50889784769629</v>
      </c>
      <c r="FD411" s="192">
        <f t="shared" si="111"/>
        <v>35.268225419028695</v>
      </c>
      <c r="FE411" s="193">
        <f t="shared" si="112"/>
        <v>72.508897847696289</v>
      </c>
      <c r="FF411" s="194">
        <f t="shared" si="113"/>
        <v>35.268225419028695</v>
      </c>
      <c r="FI411" s="778">
        <f t="shared" si="115"/>
        <v>3.5</v>
      </c>
      <c r="FJ411" s="779">
        <f t="shared" si="116"/>
        <v>35.268225419028695</v>
      </c>
      <c r="FK411" s="779">
        <f t="shared" si="117"/>
        <v>54.731774580971305</v>
      </c>
      <c r="FL411" s="780">
        <f t="shared" si="118"/>
        <v>0.95524967189728904</v>
      </c>
      <c r="FM411" s="169">
        <f t="shared" si="119"/>
        <v>0.81645792767576197</v>
      </c>
      <c r="FN411" s="783">
        <f t="shared" si="120"/>
        <v>2.857602746865167</v>
      </c>
    </row>
    <row r="412" spans="1:1038" ht="18" customHeight="1">
      <c r="A412" s="223" t="s">
        <v>1819</v>
      </c>
      <c r="B412" s="224" t="s">
        <v>1647</v>
      </c>
      <c r="D412" s="225" t="s">
        <v>1279</v>
      </c>
      <c r="E412" s="126">
        <v>61</v>
      </c>
      <c r="F412" s="126">
        <v>4</v>
      </c>
      <c r="G412" s="196" t="str">
        <f t="shared" ref="G412" si="137">E412&amp;"-"&amp;F412</f>
        <v>61-4</v>
      </c>
      <c r="H412" s="126">
        <v>30</v>
      </c>
      <c r="I412" s="126">
        <v>60</v>
      </c>
      <c r="K412" s="545" t="b">
        <f>IF(I413=1,IF(((VLOOKUP($G412,[1]Depth_Lookup!#REF!,9,FALSE))-(H412/100))=0,"Good",IF(((VLOOKUP($G412,[1]Depth_Lookup!$A$3:$J$550,9,FALSE))-(H412/100))&gt;0,"Too Short","Too Long")))</f>
        <v>0</v>
      </c>
      <c r="L412" s="171">
        <f>(VLOOKUP($G412,Depth_Lookup!$A$3:$J$410,10,FALSE))+(H412/100)</f>
        <v>149.21</v>
      </c>
      <c r="M412" s="171">
        <f>(VLOOKUP($G412,Depth_Lookup!$A$3:$J$410,10,FALSE))+(I412/100)</f>
        <v>149.51</v>
      </c>
      <c r="N412" s="127" t="s">
        <v>1904</v>
      </c>
      <c r="O412" s="126">
        <v>2</v>
      </c>
      <c r="P412" s="126" t="s">
        <v>853</v>
      </c>
      <c r="Q412" s="126" t="s">
        <v>125</v>
      </c>
      <c r="R412" s="196" t="str">
        <f t="shared" ref="R412" si="138">P412&amp;""&amp;Q412</f>
        <v>SerpentinizedHarzburgite</v>
      </c>
      <c r="S412" s="126" t="s">
        <v>94</v>
      </c>
      <c r="W412" s="126" t="s">
        <v>102</v>
      </c>
      <c r="X412" s="202">
        <f>VLOOKUP(W412,[2]definitions_list_lookup!$A$13:$B$19,2,0)</f>
        <v>5</v>
      </c>
      <c r="Y412" s="126" t="s">
        <v>90</v>
      </c>
      <c r="Z412" s="126" t="s">
        <v>91</v>
      </c>
      <c r="AA412" s="126" t="s">
        <v>1685</v>
      </c>
      <c r="AB412" s="126" t="s">
        <v>116</v>
      </c>
      <c r="AC412" s="126" t="s">
        <v>108</v>
      </c>
      <c r="AD412" s="126" t="s">
        <v>509</v>
      </c>
      <c r="AE412" s="128" t="s">
        <v>123</v>
      </c>
      <c r="AF412" s="196">
        <f>VLOOKUP(AE412,[2]definitions_list_mag!$V$12:$W$15,2,0)</f>
        <v>1</v>
      </c>
      <c r="AH412" s="126" t="s">
        <v>1911</v>
      </c>
      <c r="AI412" s="130">
        <v>79</v>
      </c>
      <c r="AO412" s="130"/>
      <c r="AU412" s="130"/>
      <c r="BA412" s="130">
        <v>20</v>
      </c>
      <c r="BB412" s="126">
        <v>10</v>
      </c>
      <c r="BC412" s="126">
        <v>6</v>
      </c>
      <c r="BD412" s="126" t="s">
        <v>545</v>
      </c>
      <c r="BE412" s="126" t="s">
        <v>1331</v>
      </c>
      <c r="BG412" s="130"/>
      <c r="BM412" s="130">
        <v>1</v>
      </c>
      <c r="BN412" s="126">
        <v>1.8</v>
      </c>
      <c r="BO412" s="126">
        <v>0.5</v>
      </c>
      <c r="BP412" s="126" t="s">
        <v>1330</v>
      </c>
      <c r="BQ412" s="126" t="s">
        <v>1331</v>
      </c>
      <c r="BY412" s="130"/>
      <c r="CE412" s="126" t="s">
        <v>1912</v>
      </c>
      <c r="CF412" s="213">
        <f t="shared" ref="CF412:CF417" si="139">AI412+AO412+BA412+AU412+BG412+BM412+BY412</f>
        <v>100</v>
      </c>
      <c r="CG412" s="131"/>
      <c r="CH412" s="132" t="s">
        <v>1697</v>
      </c>
      <c r="CI412" s="132">
        <v>90</v>
      </c>
      <c r="CJ412" s="132" t="s">
        <v>514</v>
      </c>
      <c r="CK412" s="133" t="s">
        <v>1883</v>
      </c>
      <c r="CL412" s="134"/>
      <c r="CM412" s="134"/>
      <c r="CN412" s="134"/>
      <c r="CO412" s="134"/>
      <c r="CP412" s="134"/>
      <c r="CQ412" s="134"/>
      <c r="CR412" s="134"/>
      <c r="CS412" s="134"/>
      <c r="CT412" s="134"/>
      <c r="CU412" s="134"/>
      <c r="CV412" s="134"/>
      <c r="CW412" s="134"/>
      <c r="CX412" s="134"/>
      <c r="CY412" s="134"/>
      <c r="CZ412" s="134"/>
      <c r="DA412" s="134"/>
      <c r="DB412" s="134">
        <v>89</v>
      </c>
      <c r="DC412" s="135">
        <v>10</v>
      </c>
      <c r="DD412" s="134"/>
      <c r="DE412" s="134"/>
      <c r="DF412" s="134"/>
      <c r="DG412" s="134"/>
      <c r="DH412" s="134"/>
      <c r="DI412" s="134"/>
      <c r="DJ412" s="134">
        <v>1</v>
      </c>
      <c r="DK412" s="207">
        <f t="shared" ref="DK412" si="140">SUM(CL412:DJ412)</f>
        <v>100</v>
      </c>
      <c r="DL412" s="131"/>
      <c r="DM412" s="134"/>
      <c r="DN412" s="134"/>
      <c r="DO412" s="136"/>
      <c r="DQ412" s="131"/>
      <c r="DR412" s="136"/>
      <c r="DS412" s="131"/>
      <c r="DT412" s="138" t="s">
        <v>1906</v>
      </c>
      <c r="DW412" s="214" t="e">
        <f>VLOOKUP(P412,[2]definitions_list_lookup!$K$30:$L$54,2,0)</f>
        <v>#N/A</v>
      </c>
      <c r="DX412" s="139" t="s">
        <v>1687</v>
      </c>
      <c r="DY412" s="139" t="s">
        <v>1907</v>
      </c>
      <c r="DZ412"/>
      <c r="EA412" s="104"/>
      <c r="ED412" s="229" t="s">
        <v>2517</v>
      </c>
      <c r="EE412" s="140"/>
      <c r="EG412" s="140"/>
      <c r="EI412" s="218"/>
      <c r="EJ412" s="143"/>
      <c r="EK412" s="221"/>
      <c r="EM412" s="109"/>
      <c r="EN412" s="109" t="s">
        <v>2046</v>
      </c>
      <c r="EV412" s="112">
        <v>34</v>
      </c>
      <c r="EW412" s="112">
        <v>90</v>
      </c>
      <c r="EX412" s="112">
        <v>12</v>
      </c>
      <c r="EY412" s="112">
        <v>0</v>
      </c>
      <c r="EZ412" s="192">
        <f t="shared" si="107"/>
        <v>-107.4911021523037</v>
      </c>
      <c r="FA412" s="192">
        <f t="shared" si="108"/>
        <v>252.50889784769629</v>
      </c>
      <c r="FB412" s="192">
        <f t="shared" si="109"/>
        <v>54.731774580971305</v>
      </c>
      <c r="FC412" s="192">
        <f t="shared" si="110"/>
        <v>342.50889784769629</v>
      </c>
      <c r="FD412" s="192">
        <f t="shared" si="111"/>
        <v>35.268225419028695</v>
      </c>
      <c r="FE412" s="193">
        <f t="shared" si="112"/>
        <v>72.508897847696289</v>
      </c>
      <c r="FF412" s="194">
        <f t="shared" si="113"/>
        <v>35.268225419028695</v>
      </c>
      <c r="FI412" s="778">
        <f t="shared" si="115"/>
        <v>0</v>
      </c>
      <c r="FJ412" s="779">
        <f t="shared" si="116"/>
        <v>35.268225419028695</v>
      </c>
      <c r="FK412" s="779">
        <f t="shared" si="117"/>
        <v>54.731774580971305</v>
      </c>
      <c r="FL412" s="780">
        <f t="shared" si="118"/>
        <v>0.95524967189728904</v>
      </c>
      <c r="FM412" s="169">
        <f t="shared" si="119"/>
        <v>0.81645792767576197</v>
      </c>
      <c r="FN412" s="783">
        <f t="shared" si="120"/>
        <v>0</v>
      </c>
    </row>
    <row r="413" spans="1:1038" ht="18" customHeight="1">
      <c r="A413" s="223" t="s">
        <v>1819</v>
      </c>
      <c r="B413" s="224" t="s">
        <v>1647</v>
      </c>
      <c r="D413" s="225" t="s">
        <v>1279</v>
      </c>
      <c r="E413" s="126">
        <v>61</v>
      </c>
      <c r="F413" s="126">
        <v>4</v>
      </c>
      <c r="G413" s="196" t="str">
        <f t="shared" si="114"/>
        <v>61-4</v>
      </c>
      <c r="H413" s="126">
        <v>60</v>
      </c>
      <c r="I413" s="126">
        <v>61</v>
      </c>
      <c r="K413" s="545" t="b">
        <f>IF(I414=1,IF(((VLOOKUP($G413,[1]Depth_Lookup!#REF!,9,FALSE))-(H413/100))=0,"Good",IF(((VLOOKUP($G413,[1]Depth_Lookup!$A$3:$J$550,9,FALSE))-(H413/100))&gt;0,"Too Short","Too Long")))</f>
        <v>0</v>
      </c>
      <c r="L413" s="171">
        <f>(VLOOKUP($G413,Depth_Lookup!$A$3:$J$410,10,FALSE))+(H413/100)</f>
        <v>149.51</v>
      </c>
      <c r="M413" s="171">
        <f>(VLOOKUP($G413,Depth_Lookup!$A$3:$J$410,10,FALSE))+(I413/100)</f>
        <v>149.52000000000001</v>
      </c>
      <c r="N413" s="127" t="s">
        <v>1904</v>
      </c>
      <c r="Q413" s="126" t="s">
        <v>137</v>
      </c>
      <c r="R413" s="196" t="str">
        <f t="shared" si="101"/>
        <v>Clinopyroxenite</v>
      </c>
      <c r="S413" s="126" t="s">
        <v>98</v>
      </c>
      <c r="U413" s="126" t="s">
        <v>95</v>
      </c>
      <c r="V413" s="126" t="s">
        <v>509</v>
      </c>
      <c r="W413" s="126" t="s">
        <v>112</v>
      </c>
      <c r="X413" s="202">
        <f>VLOOKUP(W413,[2]definitions_list_lookup!$A$13:$B$19,2,0)</f>
        <v>4</v>
      </c>
      <c r="Y413" s="126" t="s">
        <v>90</v>
      </c>
      <c r="Z413" s="126" t="s">
        <v>91</v>
      </c>
      <c r="AF413" s="196" t="e">
        <f>VLOOKUP(AE413,[2]definitions_list_mag!$V$12:$W$15,2,0)</f>
        <v>#N/A</v>
      </c>
      <c r="AI413" s="130">
        <v>5</v>
      </c>
      <c r="AJ413" s="126">
        <v>1.6</v>
      </c>
      <c r="AK413" s="126">
        <v>0.9</v>
      </c>
      <c r="AL413" s="126" t="s">
        <v>110</v>
      </c>
      <c r="AM413" s="126" t="s">
        <v>103</v>
      </c>
      <c r="AO413" s="130"/>
      <c r="AU413" s="130">
        <v>95</v>
      </c>
      <c r="AV413" s="126">
        <v>2</v>
      </c>
      <c r="AW413" s="126">
        <v>1.5</v>
      </c>
      <c r="AX413" s="126" t="s">
        <v>1330</v>
      </c>
      <c r="AY413" s="126" t="s">
        <v>1331</v>
      </c>
      <c r="BA413" s="130"/>
      <c r="BG413" s="130"/>
      <c r="BM413" s="130"/>
      <c r="BY413" s="130"/>
      <c r="CF413" s="213">
        <f t="shared" si="139"/>
        <v>100</v>
      </c>
      <c r="CG413" s="131"/>
      <c r="CH413" s="132" t="s">
        <v>1899</v>
      </c>
      <c r="CI413" s="132">
        <v>70</v>
      </c>
      <c r="CJ413" s="132" t="s">
        <v>815</v>
      </c>
      <c r="CK413" s="133"/>
      <c r="CL413" s="134"/>
      <c r="CM413" s="134"/>
      <c r="CN413" s="134"/>
      <c r="CO413" s="134"/>
      <c r="CP413" s="134"/>
      <c r="CQ413" s="134"/>
      <c r="CR413" s="134"/>
      <c r="CS413" s="134"/>
      <c r="CT413" s="134"/>
      <c r="CU413" s="134"/>
      <c r="CV413" s="134"/>
      <c r="CW413" s="134"/>
      <c r="CX413" s="134"/>
      <c r="CY413" s="134"/>
      <c r="CZ413" s="134"/>
      <c r="DA413" s="134"/>
      <c r="DB413" s="134">
        <v>80</v>
      </c>
      <c r="DD413" s="134"/>
      <c r="DE413" s="134"/>
      <c r="DF413" s="134"/>
      <c r="DG413" s="134"/>
      <c r="DH413" s="134"/>
      <c r="DI413" s="134"/>
      <c r="DJ413" s="134">
        <v>20</v>
      </c>
      <c r="DK413" s="207">
        <f t="shared" si="104"/>
        <v>100</v>
      </c>
      <c r="DL413" s="131"/>
      <c r="DM413" s="134" t="s">
        <v>696</v>
      </c>
      <c r="DN413" s="134">
        <v>18</v>
      </c>
      <c r="DO413" s="136" t="s">
        <v>1913</v>
      </c>
      <c r="DQ413" s="131"/>
      <c r="DR413" s="136" t="s">
        <v>1873</v>
      </c>
      <c r="DS413" s="131"/>
      <c r="DT413" s="138" t="s">
        <v>1398</v>
      </c>
      <c r="DW413" s="214" t="e">
        <f>VLOOKUP(P413,[2]definitions_list_lookup!$K$30:$L$54,2,0)</f>
        <v>#N/A</v>
      </c>
      <c r="DX413" s="139" t="s">
        <v>1433</v>
      </c>
      <c r="DY413" s="139" t="s">
        <v>1914</v>
      </c>
      <c r="DZ413"/>
      <c r="EA413" s="104"/>
      <c r="ED413" s="229" t="s">
        <v>2517</v>
      </c>
      <c r="EE413" s="140"/>
      <c r="EG413" s="140"/>
      <c r="EI413" s="218"/>
      <c r="EJ413" s="143"/>
      <c r="EK413" s="221"/>
      <c r="EM413" s="109"/>
      <c r="EN413" s="109" t="s">
        <v>1448</v>
      </c>
      <c r="EO413" s="144">
        <v>0.4</v>
      </c>
      <c r="EV413" s="112">
        <v>62</v>
      </c>
      <c r="EW413" s="112">
        <v>270</v>
      </c>
      <c r="EX413" s="112">
        <v>45</v>
      </c>
      <c r="EY413" s="112">
        <v>0</v>
      </c>
      <c r="EZ413" s="192">
        <f t="shared" si="107"/>
        <v>118</v>
      </c>
      <c r="FA413" s="192">
        <f t="shared" si="108"/>
        <v>118</v>
      </c>
      <c r="FB413" s="192">
        <f t="shared" si="109"/>
        <v>25.14872037946644</v>
      </c>
      <c r="FC413" s="192">
        <f t="shared" si="110"/>
        <v>208</v>
      </c>
      <c r="FD413" s="192">
        <f t="shared" si="111"/>
        <v>64.85127962053356</v>
      </c>
      <c r="FE413" s="193">
        <f t="shared" si="112"/>
        <v>298</v>
      </c>
      <c r="FF413" s="194">
        <f t="shared" si="113"/>
        <v>64.85127962053356</v>
      </c>
      <c r="FI413" s="778">
        <f t="shared" si="115"/>
        <v>0.4</v>
      </c>
      <c r="FJ413" s="779">
        <f t="shared" si="116"/>
        <v>64.85127962053356</v>
      </c>
      <c r="FK413" s="779">
        <f t="shared" si="117"/>
        <v>25.14872037946644</v>
      </c>
      <c r="FL413" s="780">
        <f t="shared" si="118"/>
        <v>0.43892797328508715</v>
      </c>
      <c r="FM413" s="169">
        <f t="shared" si="119"/>
        <v>0.42496930254486021</v>
      </c>
      <c r="FN413" s="783">
        <f t="shared" si="120"/>
        <v>0.1699877210179441</v>
      </c>
    </row>
    <row r="414" spans="1:1038" s="288" customFormat="1" ht="18" customHeight="1">
      <c r="A414" s="282" t="s">
        <v>1819</v>
      </c>
      <c r="B414" s="283" t="s">
        <v>1647</v>
      </c>
      <c r="C414" s="227"/>
      <c r="D414" s="284" t="s">
        <v>1279</v>
      </c>
      <c r="E414" s="227">
        <v>61</v>
      </c>
      <c r="F414" s="227">
        <v>4</v>
      </c>
      <c r="G414" s="286" t="str">
        <f t="shared" si="114"/>
        <v>61-4</v>
      </c>
      <c r="H414" s="227">
        <f t="shared" si="121"/>
        <v>61</v>
      </c>
      <c r="I414" s="227">
        <v>88.5</v>
      </c>
      <c r="J414" s="226"/>
      <c r="K414" s="545" t="b">
        <f>IF(I415=1,IF(((VLOOKUP($G414,[1]Depth_Lookup!#REF!,9,FALSE))-(H414/100))=0,"Good",IF(((VLOOKUP($G414,[1]Depth_Lookup!$A$3:$J$550,9,FALSE))-(H414/100))&gt;0,"Too Short","Too Long")))</f>
        <v>0</v>
      </c>
      <c r="L414" s="171">
        <f>(VLOOKUP($G414,Depth_Lookup!$A$3:$J$410,10,FALSE))+(H414/100)</f>
        <v>149.52000000000001</v>
      </c>
      <c r="M414" s="171">
        <f>(VLOOKUP($G414,Depth_Lookup!$A$3:$J$410,10,FALSE))+(I414/100)</f>
        <v>149.79499999999999</v>
      </c>
      <c r="N414" s="230" t="s">
        <v>1904</v>
      </c>
      <c r="O414" s="227">
        <v>1</v>
      </c>
      <c r="P414" s="227" t="s">
        <v>853</v>
      </c>
      <c r="Q414" s="227" t="s">
        <v>125</v>
      </c>
      <c r="R414" s="286" t="str">
        <f t="shared" si="101"/>
        <v>SerpentinizedHarzburgite</v>
      </c>
      <c r="S414" s="227" t="s">
        <v>98</v>
      </c>
      <c r="T414" s="227" t="s">
        <v>700</v>
      </c>
      <c r="U414" s="227" t="s">
        <v>95</v>
      </c>
      <c r="V414" s="227" t="s">
        <v>509</v>
      </c>
      <c r="W414" s="227" t="s">
        <v>102</v>
      </c>
      <c r="X414" s="287">
        <f>VLOOKUP(W414,[2]definitions_list_lookup!$A$13:$B$19,2,0)</f>
        <v>5</v>
      </c>
      <c r="Y414" s="227" t="s">
        <v>90</v>
      </c>
      <c r="Z414" s="227" t="s">
        <v>91</v>
      </c>
      <c r="AA414" s="227" t="s">
        <v>1685</v>
      </c>
      <c r="AB414" s="227"/>
      <c r="AC414" s="227"/>
      <c r="AD414" s="227"/>
      <c r="AE414" s="233"/>
      <c r="AF414" s="286" t="e">
        <f>VLOOKUP(AE414,[2]definitions_list_mag!$V$12:$W$15,2,0)</f>
        <v>#N/A</v>
      </c>
      <c r="AG414" s="237"/>
      <c r="AH414" s="227"/>
      <c r="AI414" s="240">
        <v>79</v>
      </c>
      <c r="AJ414" s="227"/>
      <c r="AK414" s="227"/>
      <c r="AL414" s="227"/>
      <c r="AM414" s="227"/>
      <c r="AN414" s="227"/>
      <c r="AO414" s="240"/>
      <c r="AP414" s="227"/>
      <c r="AQ414" s="227"/>
      <c r="AR414" s="227"/>
      <c r="AS414" s="227"/>
      <c r="AT414" s="227"/>
      <c r="AU414" s="240"/>
      <c r="AV414" s="227"/>
      <c r="AW414" s="227"/>
      <c r="AX414" s="227"/>
      <c r="AY414" s="227"/>
      <c r="AZ414" s="227"/>
      <c r="BA414" s="240">
        <v>20</v>
      </c>
      <c r="BB414" s="227">
        <v>8</v>
      </c>
      <c r="BC414" s="227">
        <v>6</v>
      </c>
      <c r="BD414" s="227" t="s">
        <v>545</v>
      </c>
      <c r="BE414" s="227" t="s">
        <v>1331</v>
      </c>
      <c r="BF414" s="227"/>
      <c r="BG414" s="240"/>
      <c r="BH414" s="227"/>
      <c r="BI414" s="227"/>
      <c r="BJ414" s="227"/>
      <c r="BK414" s="227"/>
      <c r="BL414" s="227"/>
      <c r="BM414" s="240">
        <v>1</v>
      </c>
      <c r="BN414" s="227">
        <v>2</v>
      </c>
      <c r="BO414" s="227">
        <v>0.6</v>
      </c>
      <c r="BP414" s="227" t="s">
        <v>1330</v>
      </c>
      <c r="BQ414" s="227" t="s">
        <v>1331</v>
      </c>
      <c r="BR414" s="227"/>
      <c r="BS414" s="227"/>
      <c r="BT414" s="227"/>
      <c r="BU414" s="227"/>
      <c r="BV414" s="227"/>
      <c r="BW414" s="227"/>
      <c r="BX414" s="227"/>
      <c r="BY414" s="240"/>
      <c r="BZ414" s="227"/>
      <c r="CA414" s="227"/>
      <c r="CB414" s="227"/>
      <c r="CC414" s="227"/>
      <c r="CD414" s="227"/>
      <c r="CE414" s="227"/>
      <c r="CF414" s="290">
        <f t="shared" si="139"/>
        <v>100</v>
      </c>
      <c r="CG414" s="148"/>
      <c r="CH414" s="149" t="s">
        <v>1697</v>
      </c>
      <c r="CI414" s="149">
        <v>90</v>
      </c>
      <c r="CJ414" s="149" t="s">
        <v>514</v>
      </c>
      <c r="CK414" s="151" t="s">
        <v>1883</v>
      </c>
      <c r="CL414" s="152"/>
      <c r="CM414" s="152"/>
      <c r="CN414" s="152"/>
      <c r="CO414" s="152"/>
      <c r="CP414" s="152"/>
      <c r="CQ414" s="152"/>
      <c r="CR414" s="152"/>
      <c r="CS414" s="152"/>
      <c r="CT414" s="152"/>
      <c r="CU414" s="152"/>
      <c r="CV414" s="152"/>
      <c r="CW414" s="152"/>
      <c r="CX414" s="152"/>
      <c r="CY414" s="152"/>
      <c r="CZ414" s="152"/>
      <c r="DA414" s="152"/>
      <c r="DB414" s="152">
        <v>88</v>
      </c>
      <c r="DC414" s="229">
        <v>10</v>
      </c>
      <c r="DD414" s="152"/>
      <c r="DE414" s="152"/>
      <c r="DF414" s="152"/>
      <c r="DG414" s="152"/>
      <c r="DH414" s="152"/>
      <c r="DI414" s="152"/>
      <c r="DJ414" s="152">
        <v>2</v>
      </c>
      <c r="DK414" s="208">
        <f t="shared" si="104"/>
        <v>100</v>
      </c>
      <c r="DL414" s="148"/>
      <c r="DM414" s="152"/>
      <c r="DN414" s="152"/>
      <c r="DO414" s="153"/>
      <c r="DQ414" s="148"/>
      <c r="DR414" s="153"/>
      <c r="DS414" s="148"/>
      <c r="DT414" s="261" t="s">
        <v>1906</v>
      </c>
      <c r="DU414" s="229"/>
      <c r="DV414" s="229"/>
      <c r="DW414" s="291" t="e">
        <f>VLOOKUP(P414,[2]definitions_list_lookup!$K$30:$L$54,2,0)</f>
        <v>#N/A</v>
      </c>
      <c r="DX414" s="154" t="s">
        <v>1687</v>
      </c>
      <c r="DY414" s="154" t="s">
        <v>1907</v>
      </c>
      <c r="DZ414" s="479"/>
      <c r="EA414" s="292"/>
      <c r="EB414" s="229"/>
      <c r="EC414" s="292"/>
      <c r="ED414" s="229" t="s">
        <v>2517</v>
      </c>
      <c r="EE414" s="293"/>
      <c r="EF414" s="294"/>
      <c r="EG414" s="293"/>
      <c r="EH414" s="295"/>
      <c r="EI414" s="296"/>
      <c r="EJ414" s="297"/>
      <c r="EK414" s="298"/>
      <c r="EL414" s="293"/>
      <c r="EM414" s="295"/>
      <c r="EN414" s="295" t="s">
        <v>1448</v>
      </c>
      <c r="EO414" s="321"/>
      <c r="EP414" s="321"/>
      <c r="EQ414" s="321"/>
      <c r="ER414" s="321"/>
      <c r="ES414" s="321"/>
      <c r="ET414" s="321"/>
      <c r="EU414" s="321"/>
      <c r="EV414" s="112">
        <v>62</v>
      </c>
      <c r="EW414" s="112">
        <v>270</v>
      </c>
      <c r="EX414" s="112">
        <v>45</v>
      </c>
      <c r="EY414" s="112">
        <v>0</v>
      </c>
      <c r="EZ414" s="192">
        <f t="shared" si="107"/>
        <v>118</v>
      </c>
      <c r="FA414" s="192">
        <f t="shared" si="108"/>
        <v>118</v>
      </c>
      <c r="FB414" s="192">
        <f t="shared" si="109"/>
        <v>25.14872037946644</v>
      </c>
      <c r="FC414" s="192">
        <f t="shared" si="110"/>
        <v>208</v>
      </c>
      <c r="FD414" s="192">
        <f t="shared" si="111"/>
        <v>64.85127962053356</v>
      </c>
      <c r="FE414" s="193">
        <f t="shared" si="112"/>
        <v>298</v>
      </c>
      <c r="FF414" s="194">
        <f t="shared" si="113"/>
        <v>64.85127962053356</v>
      </c>
      <c r="FG414" s="293"/>
      <c r="FH414" s="295"/>
      <c r="FI414" s="778">
        <f t="shared" si="115"/>
        <v>0</v>
      </c>
      <c r="FJ414" s="779">
        <f t="shared" si="116"/>
        <v>64.85127962053356</v>
      </c>
      <c r="FK414" s="779">
        <f t="shared" si="117"/>
        <v>25.14872037946644</v>
      </c>
      <c r="FL414" s="780">
        <f t="shared" si="118"/>
        <v>0.43892797328508715</v>
      </c>
      <c r="FM414" s="169">
        <f t="shared" si="119"/>
        <v>0.42496930254486021</v>
      </c>
      <c r="FN414" s="783">
        <f t="shared" si="120"/>
        <v>0</v>
      </c>
      <c r="FO414" s="227"/>
      <c r="FP414" s="227"/>
      <c r="FQ414" s="227"/>
      <c r="FR414" s="227"/>
      <c r="FS414" s="227"/>
      <c r="FT414" s="227"/>
      <c r="FU414" s="227"/>
      <c r="FV414" s="227"/>
      <c r="FW414" s="227"/>
      <c r="FX414" s="227"/>
      <c r="FY414" s="227"/>
      <c r="FZ414" s="227"/>
      <c r="GA414" s="227"/>
      <c r="GB414" s="227"/>
      <c r="GC414" s="227"/>
      <c r="GD414" s="227"/>
      <c r="GE414" s="227"/>
      <c r="GF414" s="227"/>
      <c r="GG414" s="227"/>
      <c r="GH414" s="227"/>
      <c r="GI414" s="227"/>
      <c r="GJ414" s="227"/>
      <c r="GK414" s="227"/>
      <c r="GL414" s="227"/>
      <c r="GM414" s="227"/>
      <c r="GN414" s="227"/>
      <c r="GO414" s="227"/>
      <c r="GP414" s="227"/>
      <c r="GQ414" s="227"/>
      <c r="GR414" s="227"/>
      <c r="GS414" s="227"/>
      <c r="GT414" s="227"/>
      <c r="GU414" s="227"/>
      <c r="GV414" s="227"/>
      <c r="GW414" s="227"/>
      <c r="GX414" s="227"/>
      <c r="GY414" s="227"/>
      <c r="GZ414" s="227"/>
      <c r="HA414" s="227"/>
      <c r="HB414" s="227"/>
      <c r="HC414" s="227"/>
      <c r="HD414" s="227"/>
      <c r="HE414" s="227"/>
      <c r="HF414" s="227"/>
      <c r="HG414" s="227"/>
      <c r="HH414" s="227"/>
      <c r="HI414" s="227"/>
      <c r="HJ414" s="227"/>
      <c r="HK414" s="227"/>
      <c r="HL414" s="227"/>
      <c r="HM414" s="227"/>
      <c r="HN414" s="227"/>
      <c r="HO414" s="227"/>
      <c r="HP414" s="227"/>
      <c r="HQ414" s="227"/>
      <c r="HR414" s="227"/>
      <c r="HS414" s="227"/>
      <c r="HT414" s="227"/>
      <c r="HU414" s="227"/>
      <c r="HV414" s="227"/>
      <c r="HW414" s="227"/>
      <c r="HX414" s="227"/>
      <c r="HY414" s="227"/>
      <c r="HZ414" s="227"/>
      <c r="IA414" s="227"/>
      <c r="IB414" s="227"/>
      <c r="IC414" s="227"/>
      <c r="ID414" s="227"/>
      <c r="IE414" s="227"/>
      <c r="IF414" s="227"/>
      <c r="IG414" s="227"/>
      <c r="IH414" s="227"/>
      <c r="II414" s="227"/>
      <c r="IJ414" s="227"/>
      <c r="IK414" s="227"/>
      <c r="IL414" s="227"/>
      <c r="IM414" s="227"/>
      <c r="IN414" s="227"/>
      <c r="IO414" s="227"/>
      <c r="IP414" s="227"/>
      <c r="IQ414" s="227"/>
      <c r="IR414" s="227"/>
      <c r="IS414" s="227"/>
      <c r="IT414" s="227"/>
      <c r="IU414" s="227"/>
      <c r="IV414" s="227"/>
      <c r="IW414" s="227"/>
      <c r="IX414" s="227"/>
      <c r="IY414" s="227"/>
      <c r="IZ414" s="227"/>
      <c r="JA414" s="227"/>
      <c r="JB414" s="227"/>
      <c r="JC414" s="227"/>
      <c r="JD414" s="227"/>
      <c r="JE414" s="227"/>
      <c r="JF414" s="227"/>
      <c r="JG414" s="227"/>
      <c r="JH414" s="227"/>
      <c r="JI414" s="227"/>
      <c r="JJ414" s="227"/>
      <c r="JK414" s="227"/>
      <c r="JL414" s="227"/>
      <c r="JM414" s="227"/>
      <c r="JN414" s="227"/>
      <c r="JO414" s="227"/>
      <c r="JP414" s="227"/>
      <c r="JQ414" s="227"/>
      <c r="JR414" s="227"/>
      <c r="JS414" s="227"/>
      <c r="JT414" s="227"/>
      <c r="JU414" s="227"/>
      <c r="JV414" s="227"/>
      <c r="JW414" s="227"/>
      <c r="JX414" s="227"/>
      <c r="JY414" s="227"/>
      <c r="JZ414" s="227"/>
      <c r="KA414" s="227"/>
      <c r="KB414" s="227"/>
      <c r="KC414" s="227"/>
      <c r="KD414" s="227"/>
      <c r="KE414" s="227"/>
      <c r="KF414" s="227"/>
      <c r="KG414" s="227"/>
      <c r="KH414" s="227"/>
      <c r="KI414" s="227"/>
      <c r="KJ414" s="227"/>
      <c r="KK414" s="227"/>
      <c r="KL414" s="227"/>
      <c r="KM414" s="227"/>
      <c r="KN414" s="227"/>
      <c r="KO414" s="227"/>
      <c r="KP414" s="227"/>
      <c r="KQ414" s="227"/>
      <c r="KR414" s="227"/>
      <c r="KS414" s="227"/>
      <c r="KT414" s="227"/>
      <c r="KU414" s="227"/>
      <c r="KV414" s="227"/>
      <c r="KW414" s="227"/>
      <c r="KX414" s="227"/>
      <c r="KY414" s="227"/>
      <c r="KZ414" s="227"/>
      <c r="LA414" s="227"/>
      <c r="LB414" s="227"/>
      <c r="LC414" s="227"/>
      <c r="LD414" s="227"/>
      <c r="LE414" s="227"/>
      <c r="LF414" s="227"/>
      <c r="LG414" s="227"/>
      <c r="LH414" s="227"/>
      <c r="LI414" s="227"/>
      <c r="LJ414" s="227"/>
      <c r="LK414" s="227"/>
      <c r="LL414" s="227"/>
      <c r="LM414" s="227"/>
      <c r="LN414" s="227"/>
      <c r="LO414" s="227"/>
      <c r="LP414" s="227"/>
      <c r="LQ414" s="227"/>
      <c r="LR414" s="227"/>
      <c r="LS414" s="227"/>
      <c r="LT414" s="227"/>
      <c r="LU414" s="227"/>
      <c r="LV414" s="227"/>
      <c r="LW414" s="227"/>
      <c r="LX414" s="227"/>
      <c r="LY414" s="227"/>
      <c r="LZ414" s="227"/>
      <c r="MA414" s="227"/>
      <c r="MB414" s="227"/>
      <c r="MC414" s="227"/>
      <c r="MD414" s="227"/>
      <c r="ME414" s="227"/>
      <c r="MF414" s="227"/>
      <c r="MG414" s="227"/>
      <c r="MH414" s="227"/>
      <c r="MI414" s="227"/>
      <c r="MJ414" s="227"/>
      <c r="MK414" s="227"/>
      <c r="ML414" s="227"/>
      <c r="MM414" s="227"/>
      <c r="MN414" s="227"/>
      <c r="MO414" s="227"/>
      <c r="MP414" s="227"/>
      <c r="MQ414" s="227"/>
      <c r="MR414" s="227"/>
      <c r="MS414" s="227"/>
      <c r="MT414" s="227"/>
      <c r="MU414" s="227"/>
      <c r="MV414" s="227"/>
      <c r="MW414" s="227"/>
      <c r="MX414" s="227"/>
      <c r="MY414" s="227"/>
      <c r="MZ414" s="227"/>
      <c r="NA414" s="227"/>
      <c r="NB414" s="227"/>
      <c r="NC414" s="227"/>
      <c r="ND414" s="227"/>
      <c r="NE414" s="227"/>
      <c r="NF414" s="227"/>
      <c r="NG414" s="227"/>
      <c r="NH414" s="227"/>
      <c r="NI414" s="227"/>
      <c r="NJ414" s="227"/>
      <c r="NK414" s="227"/>
      <c r="NL414" s="227"/>
      <c r="NM414" s="227"/>
      <c r="NN414" s="227"/>
      <c r="NO414" s="227"/>
      <c r="NP414" s="227"/>
      <c r="NQ414" s="227"/>
      <c r="NR414" s="227"/>
      <c r="NS414" s="227"/>
      <c r="NT414" s="227"/>
      <c r="NU414" s="227"/>
      <c r="NV414" s="227"/>
      <c r="NW414" s="227"/>
      <c r="NX414" s="227"/>
      <c r="NY414" s="227"/>
      <c r="NZ414" s="227"/>
      <c r="OA414" s="227"/>
      <c r="OB414" s="227"/>
      <c r="OC414" s="227"/>
      <c r="OD414" s="227"/>
      <c r="OE414" s="227"/>
      <c r="OF414" s="227"/>
      <c r="OG414" s="227"/>
      <c r="OH414" s="227"/>
      <c r="OI414" s="227"/>
      <c r="OJ414" s="227"/>
      <c r="OK414" s="227"/>
      <c r="OL414" s="227"/>
      <c r="OM414" s="227"/>
      <c r="ON414" s="227"/>
      <c r="OO414" s="227"/>
      <c r="OP414" s="227"/>
      <c r="OQ414" s="227"/>
      <c r="OR414" s="227"/>
      <c r="OS414" s="227"/>
      <c r="OT414" s="227"/>
      <c r="OU414" s="227"/>
      <c r="OV414" s="227"/>
      <c r="OW414" s="227"/>
      <c r="OX414" s="227"/>
      <c r="OY414" s="227"/>
      <c r="OZ414" s="227"/>
      <c r="PA414" s="227"/>
      <c r="PB414" s="227"/>
      <c r="PC414" s="227"/>
      <c r="PD414" s="227"/>
      <c r="PE414" s="227"/>
      <c r="PF414" s="227"/>
      <c r="PG414" s="227"/>
      <c r="PH414" s="227"/>
      <c r="PI414" s="227"/>
      <c r="PJ414" s="227"/>
      <c r="PK414" s="227"/>
      <c r="PL414" s="227"/>
      <c r="PM414" s="227"/>
      <c r="PN414" s="227"/>
      <c r="PO414" s="227"/>
      <c r="PP414" s="227"/>
      <c r="PQ414" s="227"/>
      <c r="PR414" s="227"/>
      <c r="PS414" s="227"/>
      <c r="PT414" s="227"/>
      <c r="PU414" s="227"/>
      <c r="PV414" s="227"/>
      <c r="PW414" s="227"/>
      <c r="PX414" s="227"/>
      <c r="PY414" s="227"/>
      <c r="PZ414" s="227"/>
      <c r="QA414" s="227"/>
      <c r="QB414" s="227"/>
      <c r="QC414" s="227"/>
      <c r="QD414" s="227"/>
      <c r="QE414" s="227"/>
      <c r="QF414" s="227"/>
      <c r="QG414" s="227"/>
      <c r="QH414" s="227"/>
      <c r="QI414" s="227"/>
      <c r="QJ414" s="227"/>
      <c r="QK414" s="227"/>
      <c r="QL414" s="227"/>
      <c r="QM414" s="227"/>
      <c r="QN414" s="227"/>
      <c r="QO414" s="227"/>
      <c r="QP414" s="227"/>
      <c r="QQ414" s="227"/>
      <c r="QR414" s="227"/>
      <c r="QS414" s="227"/>
      <c r="QT414" s="227"/>
      <c r="QU414" s="227"/>
      <c r="QV414" s="227"/>
      <c r="QW414" s="227"/>
      <c r="QX414" s="227"/>
      <c r="QY414" s="227"/>
      <c r="QZ414" s="227"/>
      <c r="RA414" s="227"/>
      <c r="RB414" s="227"/>
      <c r="RC414" s="227"/>
      <c r="RD414" s="227"/>
      <c r="RE414" s="227"/>
      <c r="RF414" s="227"/>
      <c r="RG414" s="227"/>
      <c r="RH414" s="227"/>
      <c r="RI414" s="227"/>
      <c r="RJ414" s="227"/>
      <c r="RK414" s="227"/>
      <c r="RL414" s="227"/>
      <c r="RM414" s="227"/>
      <c r="RN414" s="227"/>
      <c r="RO414" s="227"/>
      <c r="RP414" s="227"/>
      <c r="RQ414" s="227"/>
      <c r="RR414" s="227"/>
      <c r="RS414" s="227"/>
      <c r="RT414" s="227"/>
      <c r="RU414" s="227"/>
      <c r="RV414" s="227"/>
      <c r="RW414" s="227"/>
      <c r="RX414" s="227"/>
      <c r="RY414" s="227"/>
      <c r="RZ414" s="227"/>
      <c r="SA414" s="227"/>
      <c r="SB414" s="227"/>
      <c r="SC414" s="227"/>
      <c r="SD414" s="227"/>
      <c r="SE414" s="227"/>
      <c r="SF414" s="227"/>
      <c r="SG414" s="227"/>
      <c r="SH414" s="227"/>
      <c r="SI414" s="227"/>
      <c r="SJ414" s="227"/>
      <c r="SK414" s="227"/>
      <c r="SL414" s="227"/>
      <c r="SM414" s="227"/>
      <c r="SN414" s="227"/>
      <c r="SO414" s="227"/>
      <c r="SP414" s="227"/>
      <c r="SQ414" s="227"/>
      <c r="SR414" s="227"/>
      <c r="SS414" s="227"/>
      <c r="ST414" s="227"/>
      <c r="SU414" s="227"/>
      <c r="SV414" s="227"/>
      <c r="SW414" s="227"/>
      <c r="SX414" s="227"/>
      <c r="SY414" s="227"/>
      <c r="SZ414" s="227"/>
      <c r="TA414" s="227"/>
      <c r="TB414" s="227"/>
      <c r="TC414" s="227"/>
      <c r="TD414" s="227"/>
      <c r="TE414" s="227"/>
      <c r="TF414" s="227"/>
      <c r="TG414" s="227"/>
      <c r="TH414" s="227"/>
      <c r="TI414" s="227"/>
      <c r="TJ414" s="227"/>
      <c r="TK414" s="227"/>
      <c r="TL414" s="227"/>
      <c r="TM414" s="227"/>
      <c r="TN414" s="227"/>
      <c r="TO414" s="227"/>
      <c r="TP414" s="227"/>
      <c r="TQ414" s="227"/>
      <c r="TR414" s="227"/>
      <c r="TS414" s="227"/>
      <c r="TT414" s="227"/>
      <c r="TU414" s="227"/>
      <c r="TV414" s="227"/>
      <c r="TW414" s="227"/>
      <c r="TX414" s="227"/>
      <c r="TY414" s="227"/>
      <c r="TZ414" s="227"/>
      <c r="UA414" s="227"/>
      <c r="UB414" s="227"/>
      <c r="UC414" s="227"/>
      <c r="UD414" s="227"/>
      <c r="UE414" s="227"/>
      <c r="UF414" s="227"/>
      <c r="UG414" s="227"/>
      <c r="UH414" s="227"/>
      <c r="UI414" s="227"/>
      <c r="UJ414" s="227"/>
      <c r="UK414" s="227"/>
      <c r="UL414" s="227"/>
      <c r="UM414" s="227"/>
      <c r="UN414" s="227"/>
      <c r="UO414" s="227"/>
      <c r="UP414" s="227"/>
      <c r="UQ414" s="227"/>
      <c r="UR414" s="227"/>
      <c r="US414" s="227"/>
      <c r="UT414" s="227"/>
      <c r="UU414" s="227"/>
      <c r="UV414" s="227"/>
      <c r="UW414" s="227"/>
      <c r="UX414" s="227"/>
      <c r="UY414" s="227"/>
      <c r="UZ414" s="227"/>
      <c r="VA414" s="227"/>
      <c r="VB414" s="227"/>
      <c r="VC414" s="227"/>
      <c r="VD414" s="227"/>
      <c r="VE414" s="227"/>
      <c r="VF414" s="227"/>
      <c r="VG414" s="227"/>
      <c r="VH414" s="227"/>
      <c r="VI414" s="227"/>
      <c r="VJ414" s="227"/>
      <c r="VK414" s="227"/>
      <c r="VL414" s="227"/>
      <c r="VM414" s="227"/>
      <c r="VN414" s="227"/>
      <c r="VO414" s="227"/>
      <c r="VP414" s="227"/>
      <c r="VQ414" s="227"/>
      <c r="VR414" s="227"/>
      <c r="VS414" s="227"/>
      <c r="VT414" s="227"/>
      <c r="VU414" s="227"/>
      <c r="VV414" s="227"/>
      <c r="VW414" s="227"/>
      <c r="VX414" s="227"/>
      <c r="VY414" s="227"/>
      <c r="VZ414" s="227"/>
      <c r="WA414" s="227"/>
      <c r="WB414" s="227"/>
      <c r="WC414" s="227"/>
      <c r="WD414" s="227"/>
      <c r="WE414" s="227"/>
      <c r="WF414" s="227"/>
      <c r="WG414" s="227"/>
      <c r="WH414" s="227"/>
      <c r="WI414" s="227"/>
      <c r="WJ414" s="227"/>
      <c r="WK414" s="227"/>
      <c r="WL414" s="227"/>
      <c r="WM414" s="227"/>
      <c r="WN414" s="227"/>
      <c r="WO414" s="227"/>
      <c r="WP414" s="227"/>
      <c r="WQ414" s="227"/>
      <c r="WR414" s="227"/>
      <c r="WS414" s="227"/>
      <c r="WT414" s="227"/>
      <c r="WU414" s="227"/>
      <c r="WV414" s="227"/>
      <c r="WW414" s="227"/>
      <c r="WX414" s="227"/>
      <c r="WY414" s="227"/>
      <c r="WZ414" s="227"/>
      <c r="XA414" s="227"/>
      <c r="XB414" s="227"/>
      <c r="XC414" s="227"/>
      <c r="XD414" s="227"/>
      <c r="XE414" s="227"/>
      <c r="XF414" s="227"/>
      <c r="XG414" s="227"/>
      <c r="XH414" s="227"/>
      <c r="XI414" s="227"/>
      <c r="XJ414" s="227"/>
      <c r="XK414" s="227"/>
      <c r="XL414" s="227"/>
      <c r="XM414" s="227"/>
      <c r="XN414" s="227"/>
      <c r="XO414" s="227"/>
      <c r="XP414" s="227"/>
      <c r="XQ414" s="227"/>
      <c r="XR414" s="227"/>
      <c r="XS414" s="227"/>
      <c r="XT414" s="227"/>
      <c r="XU414" s="227"/>
      <c r="XV414" s="227"/>
      <c r="XW414" s="227"/>
      <c r="XX414" s="227"/>
      <c r="XY414" s="227"/>
      <c r="XZ414" s="227"/>
      <c r="YA414" s="227"/>
      <c r="YB414" s="227"/>
      <c r="YC414" s="227"/>
      <c r="YD414" s="227"/>
      <c r="YE414" s="227"/>
      <c r="YF414" s="227"/>
      <c r="YG414" s="227"/>
      <c r="YH414" s="227"/>
      <c r="YI414" s="227"/>
      <c r="YJ414" s="227"/>
      <c r="YK414" s="227"/>
      <c r="YL414" s="227"/>
      <c r="YM414" s="227"/>
      <c r="YN414" s="227"/>
      <c r="YO414" s="227"/>
      <c r="YP414" s="227"/>
      <c r="YQ414" s="227"/>
      <c r="YR414" s="227"/>
      <c r="YS414" s="227"/>
      <c r="YT414" s="227"/>
      <c r="YU414" s="227"/>
      <c r="YV414" s="227"/>
      <c r="YW414" s="227"/>
      <c r="YX414" s="227"/>
      <c r="YY414" s="227"/>
      <c r="YZ414" s="227"/>
      <c r="ZA414" s="227"/>
      <c r="ZB414" s="227"/>
      <c r="ZC414" s="227"/>
      <c r="ZD414" s="227"/>
      <c r="ZE414" s="227"/>
      <c r="ZF414" s="227"/>
      <c r="ZG414" s="227"/>
      <c r="ZH414" s="227"/>
      <c r="ZI414" s="227"/>
      <c r="ZJ414" s="227"/>
      <c r="ZK414" s="227"/>
      <c r="ZL414" s="227"/>
      <c r="ZM414" s="227"/>
      <c r="ZN414" s="227"/>
      <c r="ZO414" s="227"/>
      <c r="ZP414" s="227"/>
      <c r="ZQ414" s="227"/>
      <c r="ZR414" s="227"/>
      <c r="ZS414" s="227"/>
      <c r="ZT414" s="227"/>
      <c r="ZU414" s="227"/>
      <c r="ZV414" s="227"/>
      <c r="ZW414" s="227"/>
      <c r="ZX414" s="227"/>
      <c r="ZY414" s="227"/>
      <c r="ZZ414" s="227"/>
      <c r="AAA414" s="227"/>
      <c r="AAB414" s="227"/>
      <c r="AAC414" s="227"/>
      <c r="AAD414" s="227"/>
      <c r="AAE414" s="227"/>
      <c r="AAF414" s="227"/>
      <c r="AAG414" s="227"/>
      <c r="AAH414" s="227"/>
      <c r="AAI414" s="227"/>
      <c r="AAJ414" s="227"/>
      <c r="AAK414" s="227"/>
      <c r="AAL414" s="227"/>
      <c r="AAM414" s="227"/>
      <c r="AAN414" s="227"/>
      <c r="AAO414" s="227"/>
      <c r="AAP414" s="227"/>
      <c r="AAQ414" s="227"/>
      <c r="AAR414" s="227"/>
      <c r="AAS414" s="227"/>
      <c r="AAT414" s="227"/>
      <c r="AAU414" s="227"/>
      <c r="AAV414" s="227"/>
      <c r="AAW414" s="227"/>
      <c r="AAX414" s="227"/>
      <c r="AAY414" s="227"/>
      <c r="AAZ414" s="227"/>
      <c r="ABA414" s="227"/>
      <c r="ABB414" s="227"/>
      <c r="ABC414" s="227"/>
      <c r="ABD414" s="227"/>
      <c r="ABE414" s="227"/>
      <c r="ABF414" s="227"/>
      <c r="ABG414" s="227"/>
      <c r="ABH414" s="227"/>
      <c r="ABI414" s="227"/>
      <c r="ABJ414" s="227"/>
      <c r="ABK414" s="227"/>
      <c r="ABL414" s="227"/>
      <c r="ABM414" s="227"/>
      <c r="ABN414" s="227"/>
      <c r="ABO414" s="227"/>
      <c r="ABP414" s="227"/>
      <c r="ABQ414" s="227"/>
      <c r="ABR414" s="227"/>
      <c r="ABS414" s="227"/>
      <c r="ABT414" s="227"/>
      <c r="ABU414" s="227"/>
      <c r="ABV414" s="227"/>
      <c r="ABW414" s="227"/>
      <c r="ABX414" s="227"/>
      <c r="ABY414" s="227"/>
      <c r="ABZ414" s="227"/>
      <c r="ACA414" s="227"/>
      <c r="ACB414" s="227"/>
      <c r="ACC414" s="227"/>
      <c r="ACD414" s="227"/>
      <c r="ACE414" s="227"/>
      <c r="ACF414" s="227"/>
      <c r="ACG414" s="227"/>
      <c r="ACH414" s="227"/>
      <c r="ACI414" s="227"/>
      <c r="ACJ414" s="227"/>
      <c r="ACK414" s="227"/>
      <c r="ACL414" s="227"/>
      <c r="ACM414" s="227"/>
      <c r="ACN414" s="227"/>
      <c r="ACO414" s="227"/>
      <c r="ACP414" s="227"/>
      <c r="ACQ414" s="227"/>
      <c r="ACR414" s="227"/>
      <c r="ACS414" s="227"/>
      <c r="ACT414" s="227"/>
      <c r="ACU414" s="227"/>
      <c r="ACV414" s="227"/>
      <c r="ACW414" s="227"/>
      <c r="ACX414" s="227"/>
      <c r="ACY414" s="227"/>
      <c r="ACZ414" s="227"/>
      <c r="ADA414" s="227"/>
      <c r="ADB414" s="227"/>
      <c r="ADC414" s="227"/>
      <c r="ADD414" s="227"/>
      <c r="ADE414" s="227"/>
      <c r="ADF414" s="227"/>
      <c r="ADG414" s="227"/>
      <c r="ADH414" s="227"/>
      <c r="ADI414" s="227"/>
      <c r="ADJ414" s="227"/>
      <c r="ADK414" s="227"/>
      <c r="ADL414" s="227"/>
      <c r="ADM414" s="227"/>
      <c r="ADN414" s="227"/>
      <c r="ADO414" s="227"/>
      <c r="ADP414" s="227"/>
      <c r="ADQ414" s="227"/>
      <c r="ADR414" s="227"/>
      <c r="ADS414" s="227"/>
      <c r="ADT414" s="227"/>
      <c r="ADU414" s="227"/>
      <c r="ADV414" s="227"/>
      <c r="ADW414" s="227"/>
      <c r="ADX414" s="227"/>
      <c r="ADY414" s="227"/>
      <c r="ADZ414" s="227"/>
      <c r="AEA414" s="227"/>
      <c r="AEB414" s="227"/>
      <c r="AEC414" s="227"/>
      <c r="AED414" s="227"/>
      <c r="AEE414" s="227"/>
      <c r="AEF414" s="227"/>
      <c r="AEG414" s="227"/>
      <c r="AEH414" s="227"/>
      <c r="AEI414" s="227"/>
      <c r="AEJ414" s="227"/>
      <c r="AEK414" s="227"/>
      <c r="AEL414" s="227"/>
      <c r="AEM414" s="227"/>
      <c r="AEN414" s="227"/>
      <c r="AEO414" s="227"/>
      <c r="AEP414" s="227"/>
      <c r="AEQ414" s="227"/>
      <c r="AER414" s="227"/>
      <c r="AES414" s="227"/>
      <c r="AET414" s="227"/>
      <c r="AEU414" s="227"/>
      <c r="AEV414" s="227"/>
      <c r="AEW414" s="227"/>
      <c r="AEX414" s="227"/>
      <c r="AEY414" s="227"/>
      <c r="AEZ414" s="227"/>
      <c r="AFA414" s="227"/>
      <c r="AFB414" s="227"/>
      <c r="AFC414" s="227"/>
      <c r="AFD414" s="227"/>
      <c r="AFE414" s="227"/>
      <c r="AFF414" s="227"/>
      <c r="AFG414" s="227"/>
      <c r="AFH414" s="227"/>
      <c r="AFI414" s="227"/>
      <c r="AFJ414" s="227"/>
      <c r="AFK414" s="227"/>
      <c r="AFL414" s="227"/>
      <c r="AFM414" s="227"/>
      <c r="AFN414" s="227"/>
      <c r="AFO414" s="227"/>
      <c r="AFP414" s="227"/>
      <c r="AFQ414" s="227"/>
      <c r="AFR414" s="227"/>
      <c r="AFS414" s="227"/>
      <c r="AFT414" s="227"/>
      <c r="AFU414" s="227"/>
      <c r="AFV414" s="227"/>
      <c r="AFW414" s="227"/>
      <c r="AFX414" s="227"/>
      <c r="AFY414" s="227"/>
      <c r="AFZ414" s="227"/>
      <c r="AGA414" s="227"/>
      <c r="AGB414" s="227"/>
      <c r="AGC414" s="227"/>
      <c r="AGD414" s="227"/>
      <c r="AGE414" s="227"/>
      <c r="AGF414" s="227"/>
      <c r="AGG414" s="227"/>
      <c r="AGH414" s="227"/>
      <c r="AGI414" s="227"/>
      <c r="AGJ414" s="227"/>
      <c r="AGK414" s="227"/>
      <c r="AGL414" s="227"/>
      <c r="AGM414" s="227"/>
      <c r="AGN414" s="227"/>
      <c r="AGO414" s="227"/>
      <c r="AGP414" s="227"/>
      <c r="AGQ414" s="227"/>
      <c r="AGR414" s="227"/>
      <c r="AGS414" s="227"/>
      <c r="AGT414" s="227"/>
      <c r="AGU414" s="227"/>
      <c r="AGV414" s="227"/>
      <c r="AGW414" s="227"/>
      <c r="AGX414" s="227"/>
      <c r="AGY414" s="227"/>
      <c r="AGZ414" s="227"/>
      <c r="AHA414" s="227"/>
      <c r="AHB414" s="227"/>
      <c r="AHC414" s="227"/>
      <c r="AHD414" s="227"/>
      <c r="AHE414" s="227"/>
      <c r="AHF414" s="227"/>
      <c r="AHG414" s="227"/>
      <c r="AHH414" s="227"/>
      <c r="AHI414" s="227"/>
      <c r="AHJ414" s="227"/>
      <c r="AHK414" s="227"/>
      <c r="AHL414" s="227"/>
      <c r="AHM414" s="227"/>
      <c r="AHN414" s="227"/>
      <c r="AHO414" s="227"/>
      <c r="AHP414" s="227"/>
      <c r="AHQ414" s="227"/>
      <c r="AHR414" s="227"/>
      <c r="AHS414" s="227"/>
      <c r="AHT414" s="227"/>
      <c r="AHU414" s="227"/>
      <c r="AHV414" s="227"/>
      <c r="AHW414" s="227"/>
      <c r="AHX414" s="227"/>
      <c r="AHY414" s="227"/>
      <c r="AHZ414" s="227"/>
      <c r="AIA414" s="227"/>
      <c r="AIB414" s="227"/>
      <c r="AIC414" s="227"/>
      <c r="AID414" s="227"/>
      <c r="AIE414" s="227"/>
      <c r="AIF414" s="227"/>
      <c r="AIG414" s="227"/>
      <c r="AIH414" s="227"/>
      <c r="AII414" s="227"/>
      <c r="AIJ414" s="227"/>
      <c r="AIK414" s="227"/>
      <c r="AIL414" s="227"/>
      <c r="AIM414" s="227"/>
      <c r="AIN414" s="227"/>
      <c r="AIO414" s="227"/>
      <c r="AIP414" s="227"/>
      <c r="AIQ414" s="227"/>
      <c r="AIR414" s="227"/>
      <c r="AIS414" s="227"/>
      <c r="AIT414" s="227"/>
      <c r="AIU414" s="227"/>
      <c r="AIV414" s="227"/>
      <c r="AIW414" s="227"/>
      <c r="AIX414" s="227"/>
      <c r="AIY414" s="227"/>
      <c r="AIZ414" s="227"/>
      <c r="AJA414" s="227"/>
      <c r="AJB414" s="227"/>
      <c r="AJC414" s="227"/>
      <c r="AJD414" s="227"/>
      <c r="AJE414" s="227"/>
      <c r="AJF414" s="227"/>
      <c r="AJG414" s="227"/>
      <c r="AJH414" s="227"/>
      <c r="AJI414" s="227"/>
      <c r="AJJ414" s="227"/>
      <c r="AJK414" s="227"/>
      <c r="AJL414" s="227"/>
      <c r="AJM414" s="227"/>
      <c r="AJN414" s="227"/>
      <c r="AJO414" s="227"/>
      <c r="AJP414" s="227"/>
      <c r="AJQ414" s="227"/>
      <c r="AJR414" s="227"/>
      <c r="AJS414" s="227"/>
      <c r="AJT414" s="227"/>
      <c r="AJU414" s="227"/>
      <c r="AJV414" s="227"/>
      <c r="AJW414" s="227"/>
      <c r="AJX414" s="227"/>
      <c r="AJY414" s="227"/>
      <c r="AJZ414" s="227"/>
      <c r="AKA414" s="227"/>
      <c r="AKB414" s="227"/>
      <c r="AKC414" s="227"/>
      <c r="AKD414" s="227"/>
      <c r="AKE414" s="227"/>
      <c r="AKF414" s="227"/>
      <c r="AKG414" s="227"/>
      <c r="AKH414" s="227"/>
      <c r="AKI414" s="227"/>
      <c r="AKJ414" s="227"/>
      <c r="AKK414" s="227"/>
      <c r="AKL414" s="227"/>
      <c r="AKM414" s="227"/>
      <c r="AKN414" s="227"/>
      <c r="AKO414" s="227"/>
      <c r="AKP414" s="227"/>
      <c r="AKQ414" s="227"/>
      <c r="AKR414" s="227"/>
      <c r="AKS414" s="227"/>
      <c r="AKT414" s="227"/>
      <c r="AKU414" s="227"/>
      <c r="AKV414" s="227"/>
      <c r="AKW414" s="227"/>
      <c r="AKX414" s="227"/>
      <c r="AKY414" s="227"/>
      <c r="AKZ414" s="227"/>
      <c r="ALA414" s="227"/>
      <c r="ALB414" s="227"/>
      <c r="ALC414" s="227"/>
      <c r="ALD414" s="227"/>
      <c r="ALE414" s="227"/>
      <c r="ALF414" s="227"/>
      <c r="ALG414" s="227"/>
      <c r="ALH414" s="227"/>
      <c r="ALI414" s="227"/>
      <c r="ALJ414" s="227"/>
      <c r="ALK414" s="227"/>
      <c r="ALL414" s="227"/>
      <c r="ALM414" s="227"/>
      <c r="ALN414" s="227"/>
      <c r="ALO414" s="227"/>
      <c r="ALP414" s="227"/>
      <c r="ALQ414" s="227"/>
      <c r="ALR414" s="227"/>
      <c r="ALS414" s="227"/>
      <c r="ALT414" s="227"/>
      <c r="ALU414" s="227"/>
      <c r="ALV414" s="227"/>
      <c r="ALW414" s="227"/>
      <c r="ALX414" s="227"/>
      <c r="ALY414" s="227"/>
      <c r="ALZ414" s="227"/>
      <c r="AMA414" s="227"/>
      <c r="AMB414" s="227"/>
      <c r="AMC414" s="227"/>
      <c r="AMD414" s="227"/>
      <c r="AME414" s="227"/>
      <c r="AMF414" s="227"/>
      <c r="AMG414" s="227"/>
      <c r="AMH414" s="227"/>
      <c r="AMI414" s="227"/>
      <c r="AMJ414" s="227"/>
      <c r="AMK414" s="227"/>
      <c r="AML414" s="227"/>
      <c r="AMM414" s="227"/>
      <c r="AMN414" s="227"/>
      <c r="AMO414" s="227"/>
      <c r="AMP414" s="227"/>
      <c r="AMQ414" s="227"/>
      <c r="AMR414" s="227"/>
      <c r="AMS414" s="227"/>
      <c r="AMT414" s="227"/>
      <c r="AMU414" s="227"/>
      <c r="AMV414" s="227"/>
      <c r="AMW414" s="227"/>
      <c r="AMX414" s="227"/>
    </row>
    <row r="415" spans="1:1038" s="308" customFormat="1" ht="18" customHeight="1">
      <c r="A415" s="301" t="s">
        <v>1819</v>
      </c>
      <c r="B415" s="302" t="s">
        <v>1647</v>
      </c>
      <c r="C415" s="228"/>
      <c r="D415" s="303" t="s">
        <v>1279</v>
      </c>
      <c r="E415" s="228">
        <v>62</v>
      </c>
      <c r="F415" s="228">
        <v>1</v>
      </c>
      <c r="G415" s="304" t="str">
        <f t="shared" si="114"/>
        <v>62-1</v>
      </c>
      <c r="H415" s="228">
        <v>0</v>
      </c>
      <c r="I415" s="228">
        <v>91.5</v>
      </c>
      <c r="J415" s="226"/>
      <c r="K415" s="545" t="b">
        <f>IF(I416=1,IF(((VLOOKUP($G415,[1]Depth_Lookup!#REF!,9,FALSE))-(H415/100))=0,"Good",IF(((VLOOKUP($G415,[1]Depth_Lookup!$A$3:$J$550,9,FALSE))-(H415/100))&gt;0,"Too Short","Too Long")))</f>
        <v>0</v>
      </c>
      <c r="L415" s="171">
        <f>(VLOOKUP($G415,Depth_Lookup!$A$3:$J$410,10,FALSE))+(H415/100)</f>
        <v>149.69999999999999</v>
      </c>
      <c r="M415" s="171">
        <f>(VLOOKUP($G415,Depth_Lookup!$A$3:$J$410,10,FALSE))+(I415/100)</f>
        <v>150.61499999999998</v>
      </c>
      <c r="N415" s="231" t="s">
        <v>1904</v>
      </c>
      <c r="O415" s="228">
        <v>5</v>
      </c>
      <c r="P415" s="228" t="s">
        <v>853</v>
      </c>
      <c r="Q415" s="228" t="s">
        <v>125</v>
      </c>
      <c r="R415" s="304" t="str">
        <f t="shared" si="101"/>
        <v>SerpentinizedHarzburgite</v>
      </c>
      <c r="S415" s="228" t="s">
        <v>94</v>
      </c>
      <c r="T415" s="228" t="s">
        <v>700</v>
      </c>
      <c r="U415" s="228"/>
      <c r="V415" s="228"/>
      <c r="W415" s="228" t="s">
        <v>102</v>
      </c>
      <c r="X415" s="305">
        <f>VLOOKUP(W415,[2]definitions_list_lookup!$A$13:$B$19,2,0)</f>
        <v>5</v>
      </c>
      <c r="Y415" s="228" t="s">
        <v>90</v>
      </c>
      <c r="Z415" s="228" t="s">
        <v>91</v>
      </c>
      <c r="AA415" s="228" t="s">
        <v>1685</v>
      </c>
      <c r="AB415" s="228"/>
      <c r="AC415" s="228"/>
      <c r="AD415" s="228"/>
      <c r="AE415" s="234"/>
      <c r="AF415" s="304" t="e">
        <f>VLOOKUP(AE415,[2]definitions_list_mag!$V$12:$W$15,2,0)</f>
        <v>#N/A</v>
      </c>
      <c r="AG415" s="241"/>
      <c r="AH415" s="228"/>
      <c r="AI415" s="244">
        <v>79</v>
      </c>
      <c r="AJ415" s="228"/>
      <c r="AK415" s="228"/>
      <c r="AL415" s="228"/>
      <c r="AM415" s="228"/>
      <c r="AN415" s="228"/>
      <c r="AO415" s="244"/>
      <c r="AP415" s="228"/>
      <c r="AQ415" s="228"/>
      <c r="AR415" s="228"/>
      <c r="AS415" s="228"/>
      <c r="AT415" s="228"/>
      <c r="AU415" s="244"/>
      <c r="AV415" s="228"/>
      <c r="AW415" s="228"/>
      <c r="AX415" s="228"/>
      <c r="AY415" s="228"/>
      <c r="AZ415" s="228"/>
      <c r="BA415" s="244">
        <v>20</v>
      </c>
      <c r="BB415" s="228">
        <v>7</v>
      </c>
      <c r="BC415" s="228">
        <v>6</v>
      </c>
      <c r="BD415" s="228" t="s">
        <v>545</v>
      </c>
      <c r="BE415" s="228" t="s">
        <v>1331</v>
      </c>
      <c r="BF415" s="228"/>
      <c r="BG415" s="244"/>
      <c r="BH415" s="228"/>
      <c r="BI415" s="228"/>
      <c r="BJ415" s="228"/>
      <c r="BK415" s="228"/>
      <c r="BL415" s="228"/>
      <c r="BM415" s="244">
        <v>1</v>
      </c>
      <c r="BN415" s="228">
        <v>1.8</v>
      </c>
      <c r="BO415" s="228">
        <v>0.5</v>
      </c>
      <c r="BP415" s="228" t="s">
        <v>1330</v>
      </c>
      <c r="BQ415" s="228" t="s">
        <v>1331</v>
      </c>
      <c r="BR415" s="228"/>
      <c r="BS415" s="228"/>
      <c r="BT415" s="228"/>
      <c r="BU415" s="228"/>
      <c r="BV415" s="228"/>
      <c r="BW415" s="228"/>
      <c r="BX415" s="228"/>
      <c r="BY415" s="244"/>
      <c r="BZ415" s="228"/>
      <c r="CA415" s="228"/>
      <c r="CB415" s="228"/>
      <c r="CC415" s="228"/>
      <c r="CD415" s="228"/>
      <c r="CE415" s="228" t="s">
        <v>1915</v>
      </c>
      <c r="CF415" s="310">
        <f t="shared" si="139"/>
        <v>100</v>
      </c>
      <c r="CG415" s="245"/>
      <c r="CH415" s="246" t="s">
        <v>1697</v>
      </c>
      <c r="CI415" s="246">
        <v>90</v>
      </c>
      <c r="CJ415" s="246" t="s">
        <v>514</v>
      </c>
      <c r="CK415" s="247" t="s">
        <v>1883</v>
      </c>
      <c r="CL415" s="248"/>
      <c r="CM415" s="248"/>
      <c r="CN415" s="248"/>
      <c r="CO415" s="248"/>
      <c r="CP415" s="248"/>
      <c r="CQ415" s="248"/>
      <c r="CR415" s="248"/>
      <c r="CS415" s="248"/>
      <c r="CT415" s="248"/>
      <c r="CU415" s="248"/>
      <c r="CV415" s="248"/>
      <c r="CW415" s="248"/>
      <c r="CX415" s="248"/>
      <c r="CY415" s="248"/>
      <c r="CZ415" s="248"/>
      <c r="DA415" s="248"/>
      <c r="DB415" s="248">
        <v>87</v>
      </c>
      <c r="DC415" s="249">
        <v>8</v>
      </c>
      <c r="DD415" s="248"/>
      <c r="DE415" s="248"/>
      <c r="DF415" s="248"/>
      <c r="DG415" s="248"/>
      <c r="DH415" s="248"/>
      <c r="DI415" s="248"/>
      <c r="DJ415" s="248">
        <v>5</v>
      </c>
      <c r="DK415" s="306">
        <f t="shared" si="104"/>
        <v>100</v>
      </c>
      <c r="DL415" s="245"/>
      <c r="DM415" s="248"/>
      <c r="DN415" s="248"/>
      <c r="DO415" s="307"/>
      <c r="DQ415" s="245"/>
      <c r="DR415" s="307"/>
      <c r="DS415" s="245"/>
      <c r="DT415" s="262" t="s">
        <v>1906</v>
      </c>
      <c r="DU415" s="249"/>
      <c r="DV415" s="249"/>
      <c r="DW415" s="311" t="e">
        <f>VLOOKUP(P415,[2]definitions_list_lookup!$K$30:$L$54,2,0)</f>
        <v>#N/A</v>
      </c>
      <c r="DX415" s="268" t="s">
        <v>1687</v>
      </c>
      <c r="DY415" s="268" t="s">
        <v>1907</v>
      </c>
      <c r="DZ415" s="482"/>
      <c r="EA415" s="312"/>
      <c r="EB415" s="249"/>
      <c r="EC415" s="312"/>
      <c r="ED415" s="229" t="s">
        <v>2517</v>
      </c>
      <c r="EE415" s="313"/>
      <c r="EF415" s="314"/>
      <c r="EG415" s="313"/>
      <c r="EH415" s="315"/>
      <c r="EI415" s="316"/>
      <c r="EJ415" s="317"/>
      <c r="EK415" s="318"/>
      <c r="EL415" s="313"/>
      <c r="EM415" s="315"/>
      <c r="EN415" s="315"/>
      <c r="EO415" s="319"/>
      <c r="EP415" s="319"/>
      <c r="EQ415" s="319"/>
      <c r="ER415" s="319"/>
      <c r="ES415" s="319"/>
      <c r="ET415" s="319"/>
      <c r="EU415" s="319"/>
      <c r="EV415" s="320"/>
      <c r="EW415" s="320"/>
      <c r="EX415" s="320"/>
      <c r="EY415" s="320"/>
      <c r="EZ415" s="192" t="e">
        <f t="shared" si="107"/>
        <v>#DIV/0!</v>
      </c>
      <c r="FA415" s="192" t="e">
        <f t="shared" si="108"/>
        <v>#DIV/0!</v>
      </c>
      <c r="FB415" s="192" t="e">
        <f t="shared" si="109"/>
        <v>#DIV/0!</v>
      </c>
      <c r="FC415" s="192" t="e">
        <f t="shared" si="110"/>
        <v>#DIV/0!</v>
      </c>
      <c r="FD415" s="192" t="e">
        <f t="shared" si="111"/>
        <v>#DIV/0!</v>
      </c>
      <c r="FE415" s="193" t="e">
        <f t="shared" si="112"/>
        <v>#DIV/0!</v>
      </c>
      <c r="FF415" s="194" t="e">
        <f t="shared" si="113"/>
        <v>#DIV/0!</v>
      </c>
      <c r="FG415" s="313"/>
      <c r="FH415" s="315"/>
      <c r="FI415" s="778">
        <f t="shared" si="115"/>
        <v>0</v>
      </c>
      <c r="FJ415" s="779" t="e">
        <f t="shared" si="116"/>
        <v>#DIV/0!</v>
      </c>
      <c r="FK415" s="779" t="e">
        <f t="shared" si="117"/>
        <v>#DIV/0!</v>
      </c>
      <c r="FL415" s="780" t="e">
        <f t="shared" si="118"/>
        <v>#DIV/0!</v>
      </c>
      <c r="FM415" s="169" t="e">
        <f t="shared" si="119"/>
        <v>#DIV/0!</v>
      </c>
      <c r="FN415" s="783" t="e">
        <f t="shared" si="120"/>
        <v>#DIV/0!</v>
      </c>
      <c r="FO415" s="228"/>
      <c r="FP415" s="228"/>
      <c r="FQ415" s="228"/>
      <c r="FR415" s="228"/>
      <c r="FS415" s="228"/>
      <c r="FT415" s="228"/>
      <c r="FU415" s="228"/>
      <c r="FV415" s="228"/>
      <c r="FW415" s="228"/>
      <c r="FX415" s="228"/>
      <c r="FY415" s="228"/>
      <c r="FZ415" s="228"/>
      <c r="GA415" s="228"/>
      <c r="GB415" s="228"/>
      <c r="GC415" s="228"/>
      <c r="GD415" s="228"/>
      <c r="GE415" s="228"/>
      <c r="GF415" s="228"/>
      <c r="GG415" s="228"/>
      <c r="GH415" s="228"/>
      <c r="GI415" s="228"/>
      <c r="GJ415" s="228"/>
      <c r="GK415" s="228"/>
      <c r="GL415" s="228"/>
      <c r="GM415" s="228"/>
      <c r="GN415" s="228"/>
      <c r="GO415" s="228"/>
      <c r="GP415" s="228"/>
      <c r="GQ415" s="228"/>
      <c r="GR415" s="228"/>
      <c r="GS415" s="228"/>
      <c r="GT415" s="228"/>
      <c r="GU415" s="228"/>
      <c r="GV415" s="228"/>
      <c r="GW415" s="228"/>
      <c r="GX415" s="228"/>
      <c r="GY415" s="228"/>
      <c r="GZ415" s="228"/>
      <c r="HA415" s="228"/>
      <c r="HB415" s="228"/>
      <c r="HC415" s="228"/>
      <c r="HD415" s="228"/>
      <c r="HE415" s="228"/>
      <c r="HF415" s="228"/>
      <c r="HG415" s="228"/>
      <c r="HH415" s="228"/>
      <c r="HI415" s="228"/>
      <c r="HJ415" s="228"/>
      <c r="HK415" s="228"/>
      <c r="HL415" s="228"/>
      <c r="HM415" s="228"/>
      <c r="HN415" s="228"/>
      <c r="HO415" s="228"/>
      <c r="HP415" s="228"/>
      <c r="HQ415" s="228"/>
      <c r="HR415" s="228"/>
      <c r="HS415" s="228"/>
      <c r="HT415" s="228"/>
      <c r="HU415" s="228"/>
      <c r="HV415" s="228"/>
      <c r="HW415" s="228"/>
      <c r="HX415" s="228"/>
      <c r="HY415" s="228"/>
      <c r="HZ415" s="228"/>
      <c r="IA415" s="228"/>
      <c r="IB415" s="228"/>
      <c r="IC415" s="228"/>
      <c r="ID415" s="228"/>
      <c r="IE415" s="228"/>
      <c r="IF415" s="228"/>
      <c r="IG415" s="228"/>
      <c r="IH415" s="228"/>
      <c r="II415" s="228"/>
      <c r="IJ415" s="228"/>
      <c r="IK415" s="228"/>
      <c r="IL415" s="228"/>
      <c r="IM415" s="228"/>
      <c r="IN415" s="228"/>
      <c r="IO415" s="228"/>
      <c r="IP415" s="228"/>
      <c r="IQ415" s="228"/>
      <c r="IR415" s="228"/>
      <c r="IS415" s="228"/>
      <c r="IT415" s="228"/>
      <c r="IU415" s="228"/>
      <c r="IV415" s="228"/>
      <c r="IW415" s="228"/>
      <c r="IX415" s="228"/>
      <c r="IY415" s="228"/>
      <c r="IZ415" s="228"/>
      <c r="JA415" s="228"/>
      <c r="JB415" s="228"/>
      <c r="JC415" s="228"/>
      <c r="JD415" s="228"/>
      <c r="JE415" s="228"/>
      <c r="JF415" s="228"/>
      <c r="JG415" s="228"/>
      <c r="JH415" s="228"/>
      <c r="JI415" s="228"/>
      <c r="JJ415" s="228"/>
      <c r="JK415" s="228"/>
      <c r="JL415" s="228"/>
      <c r="JM415" s="228"/>
      <c r="JN415" s="228"/>
      <c r="JO415" s="228"/>
      <c r="JP415" s="228"/>
      <c r="JQ415" s="228"/>
      <c r="JR415" s="228"/>
      <c r="JS415" s="228"/>
      <c r="JT415" s="228"/>
      <c r="JU415" s="228"/>
      <c r="JV415" s="228"/>
      <c r="JW415" s="228"/>
      <c r="JX415" s="228"/>
      <c r="JY415" s="228"/>
      <c r="JZ415" s="228"/>
      <c r="KA415" s="228"/>
      <c r="KB415" s="228"/>
      <c r="KC415" s="228"/>
      <c r="KD415" s="228"/>
      <c r="KE415" s="228"/>
      <c r="KF415" s="228"/>
      <c r="KG415" s="228"/>
      <c r="KH415" s="228"/>
      <c r="KI415" s="228"/>
      <c r="KJ415" s="228"/>
      <c r="KK415" s="228"/>
      <c r="KL415" s="228"/>
      <c r="KM415" s="228"/>
      <c r="KN415" s="228"/>
      <c r="KO415" s="228"/>
      <c r="KP415" s="228"/>
      <c r="KQ415" s="228"/>
      <c r="KR415" s="228"/>
      <c r="KS415" s="228"/>
      <c r="KT415" s="228"/>
      <c r="KU415" s="228"/>
      <c r="KV415" s="228"/>
      <c r="KW415" s="228"/>
      <c r="KX415" s="228"/>
      <c r="KY415" s="228"/>
      <c r="KZ415" s="228"/>
      <c r="LA415" s="228"/>
      <c r="LB415" s="228"/>
      <c r="LC415" s="228"/>
      <c r="LD415" s="228"/>
      <c r="LE415" s="228"/>
      <c r="LF415" s="228"/>
      <c r="LG415" s="228"/>
      <c r="LH415" s="228"/>
      <c r="LI415" s="228"/>
      <c r="LJ415" s="228"/>
      <c r="LK415" s="228"/>
      <c r="LL415" s="228"/>
      <c r="LM415" s="228"/>
      <c r="LN415" s="228"/>
      <c r="LO415" s="228"/>
      <c r="LP415" s="228"/>
      <c r="LQ415" s="228"/>
      <c r="LR415" s="228"/>
      <c r="LS415" s="228"/>
      <c r="LT415" s="228"/>
      <c r="LU415" s="228"/>
      <c r="LV415" s="228"/>
      <c r="LW415" s="228"/>
      <c r="LX415" s="228"/>
      <c r="LY415" s="228"/>
      <c r="LZ415" s="228"/>
      <c r="MA415" s="228"/>
      <c r="MB415" s="228"/>
      <c r="MC415" s="228"/>
      <c r="MD415" s="228"/>
      <c r="ME415" s="228"/>
      <c r="MF415" s="228"/>
      <c r="MG415" s="228"/>
      <c r="MH415" s="228"/>
      <c r="MI415" s="228"/>
      <c r="MJ415" s="228"/>
      <c r="MK415" s="228"/>
      <c r="ML415" s="228"/>
      <c r="MM415" s="228"/>
      <c r="MN415" s="228"/>
      <c r="MO415" s="228"/>
      <c r="MP415" s="228"/>
      <c r="MQ415" s="228"/>
      <c r="MR415" s="228"/>
      <c r="MS415" s="228"/>
      <c r="MT415" s="228"/>
      <c r="MU415" s="228"/>
      <c r="MV415" s="228"/>
      <c r="MW415" s="228"/>
      <c r="MX415" s="228"/>
      <c r="MY415" s="228"/>
      <c r="MZ415" s="228"/>
      <c r="NA415" s="228"/>
      <c r="NB415" s="228"/>
      <c r="NC415" s="228"/>
      <c r="ND415" s="228"/>
      <c r="NE415" s="228"/>
      <c r="NF415" s="228"/>
      <c r="NG415" s="228"/>
      <c r="NH415" s="228"/>
      <c r="NI415" s="228"/>
      <c r="NJ415" s="228"/>
      <c r="NK415" s="228"/>
      <c r="NL415" s="228"/>
      <c r="NM415" s="228"/>
      <c r="NN415" s="228"/>
      <c r="NO415" s="228"/>
      <c r="NP415" s="228"/>
      <c r="NQ415" s="228"/>
      <c r="NR415" s="228"/>
      <c r="NS415" s="228"/>
      <c r="NT415" s="228"/>
      <c r="NU415" s="228"/>
      <c r="NV415" s="228"/>
      <c r="NW415" s="228"/>
      <c r="NX415" s="228"/>
      <c r="NY415" s="228"/>
      <c r="NZ415" s="228"/>
      <c r="OA415" s="228"/>
      <c r="OB415" s="228"/>
      <c r="OC415" s="228"/>
      <c r="OD415" s="228"/>
      <c r="OE415" s="228"/>
      <c r="OF415" s="228"/>
      <c r="OG415" s="228"/>
      <c r="OH415" s="228"/>
      <c r="OI415" s="228"/>
      <c r="OJ415" s="228"/>
      <c r="OK415" s="228"/>
      <c r="OL415" s="228"/>
      <c r="OM415" s="228"/>
      <c r="ON415" s="228"/>
      <c r="OO415" s="228"/>
      <c r="OP415" s="228"/>
      <c r="OQ415" s="228"/>
      <c r="OR415" s="228"/>
      <c r="OS415" s="228"/>
      <c r="OT415" s="228"/>
      <c r="OU415" s="228"/>
      <c r="OV415" s="228"/>
      <c r="OW415" s="228"/>
      <c r="OX415" s="228"/>
      <c r="OY415" s="228"/>
      <c r="OZ415" s="228"/>
      <c r="PA415" s="228"/>
      <c r="PB415" s="228"/>
      <c r="PC415" s="228"/>
      <c r="PD415" s="228"/>
      <c r="PE415" s="228"/>
      <c r="PF415" s="228"/>
      <c r="PG415" s="228"/>
      <c r="PH415" s="228"/>
      <c r="PI415" s="228"/>
      <c r="PJ415" s="228"/>
      <c r="PK415" s="228"/>
      <c r="PL415" s="228"/>
      <c r="PM415" s="228"/>
      <c r="PN415" s="228"/>
      <c r="PO415" s="228"/>
      <c r="PP415" s="228"/>
      <c r="PQ415" s="228"/>
      <c r="PR415" s="228"/>
      <c r="PS415" s="228"/>
      <c r="PT415" s="228"/>
      <c r="PU415" s="228"/>
      <c r="PV415" s="228"/>
      <c r="PW415" s="228"/>
      <c r="PX415" s="228"/>
      <c r="PY415" s="228"/>
      <c r="PZ415" s="228"/>
      <c r="QA415" s="228"/>
      <c r="QB415" s="228"/>
      <c r="QC415" s="228"/>
      <c r="QD415" s="228"/>
      <c r="QE415" s="228"/>
      <c r="QF415" s="228"/>
      <c r="QG415" s="228"/>
      <c r="QH415" s="228"/>
      <c r="QI415" s="228"/>
      <c r="QJ415" s="228"/>
      <c r="QK415" s="228"/>
      <c r="QL415" s="228"/>
      <c r="QM415" s="228"/>
      <c r="QN415" s="228"/>
      <c r="QO415" s="228"/>
      <c r="QP415" s="228"/>
      <c r="QQ415" s="228"/>
      <c r="QR415" s="228"/>
      <c r="QS415" s="228"/>
      <c r="QT415" s="228"/>
      <c r="QU415" s="228"/>
      <c r="QV415" s="228"/>
      <c r="QW415" s="228"/>
      <c r="QX415" s="228"/>
      <c r="QY415" s="228"/>
      <c r="QZ415" s="228"/>
      <c r="RA415" s="228"/>
      <c r="RB415" s="228"/>
      <c r="RC415" s="228"/>
      <c r="RD415" s="228"/>
      <c r="RE415" s="228"/>
      <c r="RF415" s="228"/>
      <c r="RG415" s="228"/>
      <c r="RH415" s="228"/>
      <c r="RI415" s="228"/>
      <c r="RJ415" s="228"/>
      <c r="RK415" s="228"/>
      <c r="RL415" s="228"/>
      <c r="RM415" s="228"/>
      <c r="RN415" s="228"/>
      <c r="RO415" s="228"/>
      <c r="RP415" s="228"/>
      <c r="RQ415" s="228"/>
      <c r="RR415" s="228"/>
      <c r="RS415" s="228"/>
      <c r="RT415" s="228"/>
      <c r="RU415" s="228"/>
      <c r="RV415" s="228"/>
      <c r="RW415" s="228"/>
      <c r="RX415" s="228"/>
      <c r="RY415" s="228"/>
      <c r="RZ415" s="228"/>
      <c r="SA415" s="228"/>
      <c r="SB415" s="228"/>
      <c r="SC415" s="228"/>
      <c r="SD415" s="228"/>
      <c r="SE415" s="228"/>
      <c r="SF415" s="228"/>
      <c r="SG415" s="228"/>
      <c r="SH415" s="228"/>
      <c r="SI415" s="228"/>
      <c r="SJ415" s="228"/>
      <c r="SK415" s="228"/>
      <c r="SL415" s="228"/>
      <c r="SM415" s="228"/>
      <c r="SN415" s="228"/>
      <c r="SO415" s="228"/>
      <c r="SP415" s="228"/>
      <c r="SQ415" s="228"/>
      <c r="SR415" s="228"/>
      <c r="SS415" s="228"/>
      <c r="ST415" s="228"/>
      <c r="SU415" s="228"/>
      <c r="SV415" s="228"/>
      <c r="SW415" s="228"/>
      <c r="SX415" s="228"/>
      <c r="SY415" s="228"/>
      <c r="SZ415" s="228"/>
      <c r="TA415" s="228"/>
      <c r="TB415" s="228"/>
      <c r="TC415" s="228"/>
      <c r="TD415" s="228"/>
      <c r="TE415" s="228"/>
      <c r="TF415" s="228"/>
      <c r="TG415" s="228"/>
      <c r="TH415" s="228"/>
      <c r="TI415" s="228"/>
      <c r="TJ415" s="228"/>
      <c r="TK415" s="228"/>
      <c r="TL415" s="228"/>
      <c r="TM415" s="228"/>
      <c r="TN415" s="228"/>
      <c r="TO415" s="228"/>
      <c r="TP415" s="228"/>
      <c r="TQ415" s="228"/>
      <c r="TR415" s="228"/>
      <c r="TS415" s="228"/>
      <c r="TT415" s="228"/>
      <c r="TU415" s="228"/>
      <c r="TV415" s="228"/>
      <c r="TW415" s="228"/>
      <c r="TX415" s="228"/>
      <c r="TY415" s="228"/>
      <c r="TZ415" s="228"/>
      <c r="UA415" s="228"/>
      <c r="UB415" s="228"/>
      <c r="UC415" s="228"/>
      <c r="UD415" s="228"/>
      <c r="UE415" s="228"/>
      <c r="UF415" s="228"/>
      <c r="UG415" s="228"/>
      <c r="UH415" s="228"/>
      <c r="UI415" s="228"/>
      <c r="UJ415" s="228"/>
      <c r="UK415" s="228"/>
      <c r="UL415" s="228"/>
      <c r="UM415" s="228"/>
      <c r="UN415" s="228"/>
      <c r="UO415" s="228"/>
      <c r="UP415" s="228"/>
      <c r="UQ415" s="228"/>
      <c r="UR415" s="228"/>
      <c r="US415" s="228"/>
      <c r="UT415" s="228"/>
      <c r="UU415" s="228"/>
      <c r="UV415" s="228"/>
      <c r="UW415" s="228"/>
      <c r="UX415" s="228"/>
      <c r="UY415" s="228"/>
      <c r="UZ415" s="228"/>
      <c r="VA415" s="228"/>
      <c r="VB415" s="228"/>
      <c r="VC415" s="228"/>
      <c r="VD415" s="228"/>
      <c r="VE415" s="228"/>
      <c r="VF415" s="228"/>
      <c r="VG415" s="228"/>
      <c r="VH415" s="228"/>
      <c r="VI415" s="228"/>
      <c r="VJ415" s="228"/>
      <c r="VK415" s="228"/>
      <c r="VL415" s="228"/>
      <c r="VM415" s="228"/>
      <c r="VN415" s="228"/>
      <c r="VO415" s="228"/>
      <c r="VP415" s="228"/>
      <c r="VQ415" s="228"/>
      <c r="VR415" s="228"/>
      <c r="VS415" s="228"/>
      <c r="VT415" s="228"/>
      <c r="VU415" s="228"/>
      <c r="VV415" s="228"/>
      <c r="VW415" s="228"/>
      <c r="VX415" s="228"/>
      <c r="VY415" s="228"/>
      <c r="VZ415" s="228"/>
      <c r="WA415" s="228"/>
      <c r="WB415" s="228"/>
      <c r="WC415" s="228"/>
      <c r="WD415" s="228"/>
      <c r="WE415" s="228"/>
      <c r="WF415" s="228"/>
      <c r="WG415" s="228"/>
      <c r="WH415" s="228"/>
      <c r="WI415" s="228"/>
      <c r="WJ415" s="228"/>
      <c r="WK415" s="228"/>
      <c r="WL415" s="228"/>
      <c r="WM415" s="228"/>
      <c r="WN415" s="228"/>
      <c r="WO415" s="228"/>
      <c r="WP415" s="228"/>
      <c r="WQ415" s="228"/>
      <c r="WR415" s="228"/>
      <c r="WS415" s="228"/>
      <c r="WT415" s="228"/>
      <c r="WU415" s="228"/>
      <c r="WV415" s="228"/>
      <c r="WW415" s="228"/>
      <c r="WX415" s="228"/>
      <c r="WY415" s="228"/>
      <c r="WZ415" s="228"/>
      <c r="XA415" s="228"/>
      <c r="XB415" s="228"/>
      <c r="XC415" s="228"/>
      <c r="XD415" s="228"/>
      <c r="XE415" s="228"/>
      <c r="XF415" s="228"/>
      <c r="XG415" s="228"/>
      <c r="XH415" s="228"/>
      <c r="XI415" s="228"/>
      <c r="XJ415" s="228"/>
      <c r="XK415" s="228"/>
      <c r="XL415" s="228"/>
      <c r="XM415" s="228"/>
      <c r="XN415" s="228"/>
      <c r="XO415" s="228"/>
      <c r="XP415" s="228"/>
      <c r="XQ415" s="228"/>
      <c r="XR415" s="228"/>
      <c r="XS415" s="228"/>
      <c r="XT415" s="228"/>
      <c r="XU415" s="228"/>
      <c r="XV415" s="228"/>
      <c r="XW415" s="228"/>
      <c r="XX415" s="228"/>
      <c r="XY415" s="228"/>
      <c r="XZ415" s="228"/>
      <c r="YA415" s="228"/>
      <c r="YB415" s="228"/>
      <c r="YC415" s="228"/>
      <c r="YD415" s="228"/>
      <c r="YE415" s="228"/>
      <c r="YF415" s="228"/>
      <c r="YG415" s="228"/>
      <c r="YH415" s="228"/>
      <c r="YI415" s="228"/>
      <c r="YJ415" s="228"/>
      <c r="YK415" s="228"/>
      <c r="YL415" s="228"/>
      <c r="YM415" s="228"/>
      <c r="YN415" s="228"/>
      <c r="YO415" s="228"/>
      <c r="YP415" s="228"/>
      <c r="YQ415" s="228"/>
      <c r="YR415" s="228"/>
      <c r="YS415" s="228"/>
      <c r="YT415" s="228"/>
      <c r="YU415" s="228"/>
      <c r="YV415" s="228"/>
      <c r="YW415" s="228"/>
      <c r="YX415" s="228"/>
      <c r="YY415" s="228"/>
      <c r="YZ415" s="228"/>
      <c r="ZA415" s="228"/>
      <c r="ZB415" s="228"/>
      <c r="ZC415" s="228"/>
      <c r="ZD415" s="228"/>
      <c r="ZE415" s="228"/>
      <c r="ZF415" s="228"/>
      <c r="ZG415" s="228"/>
      <c r="ZH415" s="228"/>
      <c r="ZI415" s="228"/>
      <c r="ZJ415" s="228"/>
      <c r="ZK415" s="228"/>
      <c r="ZL415" s="228"/>
      <c r="ZM415" s="228"/>
      <c r="ZN415" s="228"/>
      <c r="ZO415" s="228"/>
      <c r="ZP415" s="228"/>
      <c r="ZQ415" s="228"/>
      <c r="ZR415" s="228"/>
      <c r="ZS415" s="228"/>
      <c r="ZT415" s="228"/>
      <c r="ZU415" s="228"/>
      <c r="ZV415" s="228"/>
      <c r="ZW415" s="228"/>
      <c r="ZX415" s="228"/>
      <c r="ZY415" s="228"/>
      <c r="ZZ415" s="228"/>
      <c r="AAA415" s="228"/>
      <c r="AAB415" s="228"/>
      <c r="AAC415" s="228"/>
      <c r="AAD415" s="228"/>
      <c r="AAE415" s="228"/>
      <c r="AAF415" s="228"/>
      <c r="AAG415" s="228"/>
      <c r="AAH415" s="228"/>
      <c r="AAI415" s="228"/>
      <c r="AAJ415" s="228"/>
      <c r="AAK415" s="228"/>
      <c r="AAL415" s="228"/>
      <c r="AAM415" s="228"/>
      <c r="AAN415" s="228"/>
      <c r="AAO415" s="228"/>
      <c r="AAP415" s="228"/>
      <c r="AAQ415" s="228"/>
      <c r="AAR415" s="228"/>
      <c r="AAS415" s="228"/>
      <c r="AAT415" s="228"/>
      <c r="AAU415" s="228"/>
      <c r="AAV415" s="228"/>
      <c r="AAW415" s="228"/>
      <c r="AAX415" s="228"/>
      <c r="AAY415" s="228"/>
      <c r="AAZ415" s="228"/>
      <c r="ABA415" s="228"/>
      <c r="ABB415" s="228"/>
      <c r="ABC415" s="228"/>
      <c r="ABD415" s="228"/>
      <c r="ABE415" s="228"/>
      <c r="ABF415" s="228"/>
      <c r="ABG415" s="228"/>
      <c r="ABH415" s="228"/>
      <c r="ABI415" s="228"/>
      <c r="ABJ415" s="228"/>
      <c r="ABK415" s="228"/>
      <c r="ABL415" s="228"/>
      <c r="ABM415" s="228"/>
      <c r="ABN415" s="228"/>
      <c r="ABO415" s="228"/>
      <c r="ABP415" s="228"/>
      <c r="ABQ415" s="228"/>
      <c r="ABR415" s="228"/>
      <c r="ABS415" s="228"/>
      <c r="ABT415" s="228"/>
      <c r="ABU415" s="228"/>
      <c r="ABV415" s="228"/>
      <c r="ABW415" s="228"/>
      <c r="ABX415" s="228"/>
      <c r="ABY415" s="228"/>
      <c r="ABZ415" s="228"/>
      <c r="ACA415" s="228"/>
      <c r="ACB415" s="228"/>
      <c r="ACC415" s="228"/>
      <c r="ACD415" s="228"/>
      <c r="ACE415" s="228"/>
      <c r="ACF415" s="228"/>
      <c r="ACG415" s="228"/>
      <c r="ACH415" s="228"/>
      <c r="ACI415" s="228"/>
      <c r="ACJ415" s="228"/>
      <c r="ACK415" s="228"/>
      <c r="ACL415" s="228"/>
      <c r="ACM415" s="228"/>
      <c r="ACN415" s="228"/>
      <c r="ACO415" s="228"/>
      <c r="ACP415" s="228"/>
      <c r="ACQ415" s="228"/>
      <c r="ACR415" s="228"/>
      <c r="ACS415" s="228"/>
      <c r="ACT415" s="228"/>
      <c r="ACU415" s="228"/>
      <c r="ACV415" s="228"/>
      <c r="ACW415" s="228"/>
      <c r="ACX415" s="228"/>
      <c r="ACY415" s="228"/>
      <c r="ACZ415" s="228"/>
      <c r="ADA415" s="228"/>
      <c r="ADB415" s="228"/>
      <c r="ADC415" s="228"/>
      <c r="ADD415" s="228"/>
      <c r="ADE415" s="228"/>
      <c r="ADF415" s="228"/>
      <c r="ADG415" s="228"/>
      <c r="ADH415" s="228"/>
      <c r="ADI415" s="228"/>
      <c r="ADJ415" s="228"/>
      <c r="ADK415" s="228"/>
      <c r="ADL415" s="228"/>
      <c r="ADM415" s="228"/>
      <c r="ADN415" s="228"/>
      <c r="ADO415" s="228"/>
      <c r="ADP415" s="228"/>
      <c r="ADQ415" s="228"/>
      <c r="ADR415" s="228"/>
      <c r="ADS415" s="228"/>
      <c r="ADT415" s="228"/>
      <c r="ADU415" s="228"/>
      <c r="ADV415" s="228"/>
      <c r="ADW415" s="228"/>
      <c r="ADX415" s="228"/>
      <c r="ADY415" s="228"/>
      <c r="ADZ415" s="228"/>
      <c r="AEA415" s="228"/>
      <c r="AEB415" s="228"/>
      <c r="AEC415" s="228"/>
      <c r="AED415" s="228"/>
      <c r="AEE415" s="228"/>
      <c r="AEF415" s="228"/>
      <c r="AEG415" s="228"/>
      <c r="AEH415" s="228"/>
      <c r="AEI415" s="228"/>
      <c r="AEJ415" s="228"/>
      <c r="AEK415" s="228"/>
      <c r="AEL415" s="228"/>
      <c r="AEM415" s="228"/>
      <c r="AEN415" s="228"/>
      <c r="AEO415" s="228"/>
      <c r="AEP415" s="228"/>
      <c r="AEQ415" s="228"/>
      <c r="AER415" s="228"/>
      <c r="AES415" s="228"/>
      <c r="AET415" s="228"/>
      <c r="AEU415" s="228"/>
      <c r="AEV415" s="228"/>
      <c r="AEW415" s="228"/>
      <c r="AEX415" s="228"/>
      <c r="AEY415" s="228"/>
      <c r="AEZ415" s="228"/>
      <c r="AFA415" s="228"/>
      <c r="AFB415" s="228"/>
      <c r="AFC415" s="228"/>
      <c r="AFD415" s="228"/>
      <c r="AFE415" s="228"/>
      <c r="AFF415" s="228"/>
      <c r="AFG415" s="228"/>
      <c r="AFH415" s="228"/>
      <c r="AFI415" s="228"/>
      <c r="AFJ415" s="228"/>
      <c r="AFK415" s="228"/>
      <c r="AFL415" s="228"/>
      <c r="AFM415" s="228"/>
      <c r="AFN415" s="228"/>
      <c r="AFO415" s="228"/>
      <c r="AFP415" s="228"/>
      <c r="AFQ415" s="228"/>
      <c r="AFR415" s="228"/>
      <c r="AFS415" s="228"/>
      <c r="AFT415" s="228"/>
      <c r="AFU415" s="228"/>
      <c r="AFV415" s="228"/>
      <c r="AFW415" s="228"/>
      <c r="AFX415" s="228"/>
      <c r="AFY415" s="228"/>
      <c r="AFZ415" s="228"/>
      <c r="AGA415" s="228"/>
      <c r="AGB415" s="228"/>
      <c r="AGC415" s="228"/>
      <c r="AGD415" s="228"/>
      <c r="AGE415" s="228"/>
      <c r="AGF415" s="228"/>
      <c r="AGG415" s="228"/>
      <c r="AGH415" s="228"/>
      <c r="AGI415" s="228"/>
      <c r="AGJ415" s="228"/>
      <c r="AGK415" s="228"/>
      <c r="AGL415" s="228"/>
      <c r="AGM415" s="228"/>
      <c r="AGN415" s="228"/>
      <c r="AGO415" s="228"/>
      <c r="AGP415" s="228"/>
      <c r="AGQ415" s="228"/>
      <c r="AGR415" s="228"/>
      <c r="AGS415" s="228"/>
      <c r="AGT415" s="228"/>
      <c r="AGU415" s="228"/>
      <c r="AGV415" s="228"/>
      <c r="AGW415" s="228"/>
      <c r="AGX415" s="228"/>
      <c r="AGY415" s="228"/>
      <c r="AGZ415" s="228"/>
      <c r="AHA415" s="228"/>
      <c r="AHB415" s="228"/>
      <c r="AHC415" s="228"/>
      <c r="AHD415" s="228"/>
      <c r="AHE415" s="228"/>
      <c r="AHF415" s="228"/>
      <c r="AHG415" s="228"/>
      <c r="AHH415" s="228"/>
      <c r="AHI415" s="228"/>
      <c r="AHJ415" s="228"/>
      <c r="AHK415" s="228"/>
      <c r="AHL415" s="228"/>
      <c r="AHM415" s="228"/>
      <c r="AHN415" s="228"/>
      <c r="AHO415" s="228"/>
      <c r="AHP415" s="228"/>
      <c r="AHQ415" s="228"/>
      <c r="AHR415" s="228"/>
      <c r="AHS415" s="228"/>
      <c r="AHT415" s="228"/>
      <c r="AHU415" s="228"/>
      <c r="AHV415" s="228"/>
      <c r="AHW415" s="228"/>
      <c r="AHX415" s="228"/>
      <c r="AHY415" s="228"/>
      <c r="AHZ415" s="228"/>
      <c r="AIA415" s="228"/>
      <c r="AIB415" s="228"/>
      <c r="AIC415" s="228"/>
      <c r="AID415" s="228"/>
      <c r="AIE415" s="228"/>
      <c r="AIF415" s="228"/>
      <c r="AIG415" s="228"/>
      <c r="AIH415" s="228"/>
      <c r="AII415" s="228"/>
      <c r="AIJ415" s="228"/>
      <c r="AIK415" s="228"/>
      <c r="AIL415" s="228"/>
      <c r="AIM415" s="228"/>
      <c r="AIN415" s="228"/>
      <c r="AIO415" s="228"/>
      <c r="AIP415" s="228"/>
      <c r="AIQ415" s="228"/>
      <c r="AIR415" s="228"/>
      <c r="AIS415" s="228"/>
      <c r="AIT415" s="228"/>
      <c r="AIU415" s="228"/>
      <c r="AIV415" s="228"/>
      <c r="AIW415" s="228"/>
      <c r="AIX415" s="228"/>
      <c r="AIY415" s="228"/>
      <c r="AIZ415" s="228"/>
      <c r="AJA415" s="228"/>
      <c r="AJB415" s="228"/>
      <c r="AJC415" s="228"/>
      <c r="AJD415" s="228"/>
      <c r="AJE415" s="228"/>
      <c r="AJF415" s="228"/>
      <c r="AJG415" s="228"/>
      <c r="AJH415" s="228"/>
      <c r="AJI415" s="228"/>
      <c r="AJJ415" s="228"/>
      <c r="AJK415" s="228"/>
      <c r="AJL415" s="228"/>
      <c r="AJM415" s="228"/>
      <c r="AJN415" s="228"/>
      <c r="AJO415" s="228"/>
      <c r="AJP415" s="228"/>
      <c r="AJQ415" s="228"/>
      <c r="AJR415" s="228"/>
      <c r="AJS415" s="228"/>
      <c r="AJT415" s="228"/>
      <c r="AJU415" s="228"/>
      <c r="AJV415" s="228"/>
      <c r="AJW415" s="228"/>
      <c r="AJX415" s="228"/>
      <c r="AJY415" s="228"/>
      <c r="AJZ415" s="228"/>
      <c r="AKA415" s="228"/>
      <c r="AKB415" s="228"/>
      <c r="AKC415" s="228"/>
      <c r="AKD415" s="228"/>
      <c r="AKE415" s="228"/>
      <c r="AKF415" s="228"/>
      <c r="AKG415" s="228"/>
      <c r="AKH415" s="228"/>
      <c r="AKI415" s="228"/>
      <c r="AKJ415" s="228"/>
      <c r="AKK415" s="228"/>
      <c r="AKL415" s="228"/>
      <c r="AKM415" s="228"/>
      <c r="AKN415" s="228"/>
      <c r="AKO415" s="228"/>
      <c r="AKP415" s="228"/>
      <c r="AKQ415" s="228"/>
      <c r="AKR415" s="228"/>
      <c r="AKS415" s="228"/>
      <c r="AKT415" s="228"/>
      <c r="AKU415" s="228"/>
      <c r="AKV415" s="228"/>
      <c r="AKW415" s="228"/>
      <c r="AKX415" s="228"/>
      <c r="AKY415" s="228"/>
      <c r="AKZ415" s="228"/>
      <c r="ALA415" s="228"/>
      <c r="ALB415" s="228"/>
      <c r="ALC415" s="228"/>
      <c r="ALD415" s="228"/>
      <c r="ALE415" s="228"/>
      <c r="ALF415" s="228"/>
      <c r="ALG415" s="228"/>
      <c r="ALH415" s="228"/>
      <c r="ALI415" s="228"/>
      <c r="ALJ415" s="228"/>
      <c r="ALK415" s="228"/>
      <c r="ALL415" s="228"/>
      <c r="ALM415" s="228"/>
      <c r="ALN415" s="228"/>
      <c r="ALO415" s="228"/>
      <c r="ALP415" s="228"/>
      <c r="ALQ415" s="228"/>
      <c r="ALR415" s="228"/>
      <c r="ALS415" s="228"/>
      <c r="ALT415" s="228"/>
      <c r="ALU415" s="228"/>
      <c r="ALV415" s="228"/>
      <c r="ALW415" s="228"/>
      <c r="ALX415" s="228"/>
      <c r="ALY415" s="228"/>
      <c r="ALZ415" s="228"/>
      <c r="AMA415" s="228"/>
      <c r="AMB415" s="228"/>
      <c r="AMC415" s="228"/>
      <c r="AMD415" s="228"/>
      <c r="AME415" s="228"/>
      <c r="AMF415" s="228"/>
      <c r="AMG415" s="228"/>
      <c r="AMH415" s="228"/>
      <c r="AMI415" s="228"/>
      <c r="AMJ415" s="228"/>
      <c r="AMK415" s="228"/>
      <c r="AML415" s="228"/>
      <c r="AMM415" s="228"/>
      <c r="AMN415" s="228"/>
      <c r="AMO415" s="228"/>
      <c r="AMP415" s="228"/>
      <c r="AMQ415" s="228"/>
      <c r="AMR415" s="228"/>
      <c r="AMS415" s="228"/>
      <c r="AMT415" s="228"/>
      <c r="AMU415" s="228"/>
      <c r="AMV415" s="228"/>
      <c r="AMW415" s="228"/>
      <c r="AMX415" s="228"/>
    </row>
    <row r="416" spans="1:1038" s="308" customFormat="1" ht="18" customHeight="1">
      <c r="A416" s="301" t="s">
        <v>1819</v>
      </c>
      <c r="B416" s="302" t="s">
        <v>1647</v>
      </c>
      <c r="C416" s="228"/>
      <c r="D416" s="303" t="s">
        <v>1279</v>
      </c>
      <c r="E416" s="228">
        <v>62</v>
      </c>
      <c r="F416" s="228">
        <v>2</v>
      </c>
      <c r="G416" s="304" t="str">
        <f t="shared" si="114"/>
        <v>62-2</v>
      </c>
      <c r="H416" s="228">
        <v>0</v>
      </c>
      <c r="I416" s="228">
        <v>97</v>
      </c>
      <c r="J416" s="226"/>
      <c r="K416" s="545" t="b">
        <f>IF(I417=1,IF(((VLOOKUP($G416,[1]Depth_Lookup!#REF!,9,FALSE))-(H416/100))=0,"Good",IF(((VLOOKUP($G416,[1]Depth_Lookup!$A$3:$J$550,9,FALSE))-(H416/100))&gt;0,"Too Short","Too Long")))</f>
        <v>0</v>
      </c>
      <c r="L416" s="171">
        <f>(VLOOKUP($G416,Depth_Lookup!$A$3:$J$410,10,FALSE))+(H416/100)</f>
        <v>150.61500000000001</v>
      </c>
      <c r="M416" s="171">
        <f>(VLOOKUP($G416,Depth_Lookup!$A$3:$J$410,10,FALSE))+(I416/100)</f>
        <v>151.58500000000001</v>
      </c>
      <c r="N416" s="231" t="s">
        <v>1904</v>
      </c>
      <c r="O416" s="228">
        <v>2</v>
      </c>
      <c r="P416" s="228" t="s">
        <v>853</v>
      </c>
      <c r="Q416" s="228" t="s">
        <v>125</v>
      </c>
      <c r="R416" s="304" t="str">
        <f t="shared" si="101"/>
        <v>SerpentinizedHarzburgite</v>
      </c>
      <c r="S416" s="228" t="s">
        <v>94</v>
      </c>
      <c r="T416" s="228" t="s">
        <v>700</v>
      </c>
      <c r="U416" s="228"/>
      <c r="V416" s="228"/>
      <c r="W416" s="228" t="s">
        <v>102</v>
      </c>
      <c r="X416" s="305">
        <f>VLOOKUP(W416,[2]definitions_list_lookup!$A$13:$B$19,2,0)</f>
        <v>5</v>
      </c>
      <c r="Y416" s="228" t="s">
        <v>90</v>
      </c>
      <c r="Z416" s="228" t="s">
        <v>91</v>
      </c>
      <c r="AA416" s="228" t="s">
        <v>1685</v>
      </c>
      <c r="AB416" s="228"/>
      <c r="AC416" s="228"/>
      <c r="AD416" s="228"/>
      <c r="AE416" s="234"/>
      <c r="AF416" s="304" t="e">
        <f>VLOOKUP(AE416,[2]definitions_list_mag!$V$12:$W$15,2,0)</f>
        <v>#N/A</v>
      </c>
      <c r="AG416" s="241"/>
      <c r="AH416" s="228"/>
      <c r="AI416" s="244">
        <v>74</v>
      </c>
      <c r="AJ416" s="228"/>
      <c r="AK416" s="228"/>
      <c r="AL416" s="228"/>
      <c r="AM416" s="228"/>
      <c r="AN416" s="228"/>
      <c r="AO416" s="244"/>
      <c r="AP416" s="228"/>
      <c r="AQ416" s="228"/>
      <c r="AR416" s="228"/>
      <c r="AS416" s="228"/>
      <c r="AT416" s="228"/>
      <c r="AU416" s="244"/>
      <c r="AV416" s="228"/>
      <c r="AW416" s="228"/>
      <c r="AX416" s="228"/>
      <c r="AY416" s="228"/>
      <c r="AZ416" s="228"/>
      <c r="BA416" s="244">
        <v>25</v>
      </c>
      <c r="BB416" s="228">
        <v>10</v>
      </c>
      <c r="BC416" s="228">
        <v>6</v>
      </c>
      <c r="BD416" s="228" t="s">
        <v>545</v>
      </c>
      <c r="BE416" s="228" t="s">
        <v>1331</v>
      </c>
      <c r="BF416" s="228"/>
      <c r="BG416" s="244"/>
      <c r="BH416" s="228"/>
      <c r="BI416" s="228"/>
      <c r="BJ416" s="228"/>
      <c r="BK416" s="228"/>
      <c r="BL416" s="228"/>
      <c r="BM416" s="244">
        <v>1</v>
      </c>
      <c r="BN416" s="228">
        <v>2</v>
      </c>
      <c r="BO416" s="228">
        <v>1</v>
      </c>
      <c r="BP416" s="228" t="s">
        <v>1330</v>
      </c>
      <c r="BQ416" s="228" t="s">
        <v>1331</v>
      </c>
      <c r="BR416" s="228"/>
      <c r="BS416" s="228"/>
      <c r="BT416" s="228"/>
      <c r="BU416" s="228"/>
      <c r="BV416" s="228"/>
      <c r="BW416" s="228"/>
      <c r="BX416" s="228"/>
      <c r="BY416" s="244"/>
      <c r="BZ416" s="228"/>
      <c r="CA416" s="228"/>
      <c r="CB416" s="228"/>
      <c r="CC416" s="228"/>
      <c r="CD416" s="228"/>
      <c r="CE416" s="228" t="s">
        <v>1916</v>
      </c>
      <c r="CF416" s="310">
        <f t="shared" si="139"/>
        <v>100</v>
      </c>
      <c r="CG416" s="245"/>
      <c r="CH416" s="246" t="s">
        <v>1355</v>
      </c>
      <c r="CI416" s="246">
        <v>90</v>
      </c>
      <c r="CJ416" s="246" t="s">
        <v>514</v>
      </c>
      <c r="CK416" s="247" t="s">
        <v>1883</v>
      </c>
      <c r="CL416" s="248"/>
      <c r="CM416" s="248"/>
      <c r="CN416" s="248"/>
      <c r="CO416" s="248"/>
      <c r="CP416" s="248"/>
      <c r="CQ416" s="248"/>
      <c r="CR416" s="248"/>
      <c r="CS416" s="248"/>
      <c r="CT416" s="248"/>
      <c r="CU416" s="248"/>
      <c r="CV416" s="248"/>
      <c r="CW416" s="248"/>
      <c r="CX416" s="248"/>
      <c r="CY416" s="248"/>
      <c r="CZ416" s="248"/>
      <c r="DA416" s="248"/>
      <c r="DB416" s="248">
        <v>88</v>
      </c>
      <c r="DC416" s="249">
        <v>10</v>
      </c>
      <c r="DD416" s="248"/>
      <c r="DE416" s="248"/>
      <c r="DF416" s="248"/>
      <c r="DG416" s="248"/>
      <c r="DH416" s="248"/>
      <c r="DI416" s="248"/>
      <c r="DJ416" s="248">
        <v>2</v>
      </c>
      <c r="DK416" s="306">
        <f t="shared" si="104"/>
        <v>100</v>
      </c>
      <c r="DL416" s="245"/>
      <c r="DM416" s="248"/>
      <c r="DN416" s="248"/>
      <c r="DO416" s="307"/>
      <c r="DQ416" s="245"/>
      <c r="DR416" s="307"/>
      <c r="DS416" s="245"/>
      <c r="DT416" s="262" t="s">
        <v>1906</v>
      </c>
      <c r="DU416" s="249"/>
      <c r="DV416" s="249"/>
      <c r="DW416" s="311" t="e">
        <f>VLOOKUP(P416,[2]definitions_list_lookup!$K$30:$L$54,2,0)</f>
        <v>#N/A</v>
      </c>
      <c r="DX416" s="268" t="s">
        <v>1687</v>
      </c>
      <c r="DY416" s="268" t="s">
        <v>1917</v>
      </c>
      <c r="DZ416" s="482"/>
      <c r="EA416" s="312"/>
      <c r="EB416" s="249"/>
      <c r="EC416" s="312"/>
      <c r="ED416" s="229" t="s">
        <v>2517</v>
      </c>
      <c r="EE416" s="313"/>
      <c r="EF416" s="314"/>
      <c r="EG416" s="313"/>
      <c r="EH416" s="315"/>
      <c r="EI416" s="316"/>
      <c r="EJ416" s="317"/>
      <c r="EK416" s="318"/>
      <c r="EL416" s="313"/>
      <c r="EM416" s="315"/>
      <c r="EN416" s="315"/>
      <c r="EO416" s="319"/>
      <c r="EP416" s="319"/>
      <c r="EQ416" s="319"/>
      <c r="ER416" s="319"/>
      <c r="ES416" s="319"/>
      <c r="ET416" s="319"/>
      <c r="EU416" s="319"/>
      <c r="EV416" s="320"/>
      <c r="EW416" s="320"/>
      <c r="EX416" s="320"/>
      <c r="EY416" s="320"/>
      <c r="EZ416" s="192" t="e">
        <f t="shared" si="107"/>
        <v>#DIV/0!</v>
      </c>
      <c r="FA416" s="192" t="e">
        <f t="shared" si="108"/>
        <v>#DIV/0!</v>
      </c>
      <c r="FB416" s="192" t="e">
        <f t="shared" si="109"/>
        <v>#DIV/0!</v>
      </c>
      <c r="FC416" s="192" t="e">
        <f t="shared" si="110"/>
        <v>#DIV/0!</v>
      </c>
      <c r="FD416" s="192" t="e">
        <f t="shared" si="111"/>
        <v>#DIV/0!</v>
      </c>
      <c r="FE416" s="193" t="e">
        <f t="shared" si="112"/>
        <v>#DIV/0!</v>
      </c>
      <c r="FF416" s="194" t="e">
        <f t="shared" si="113"/>
        <v>#DIV/0!</v>
      </c>
      <c r="FG416" s="313"/>
      <c r="FH416" s="315"/>
      <c r="FI416" s="778">
        <f t="shared" si="115"/>
        <v>0</v>
      </c>
      <c r="FJ416" s="779" t="e">
        <f t="shared" si="116"/>
        <v>#DIV/0!</v>
      </c>
      <c r="FK416" s="779" t="e">
        <f t="shared" si="117"/>
        <v>#DIV/0!</v>
      </c>
      <c r="FL416" s="780" t="e">
        <f t="shared" si="118"/>
        <v>#DIV/0!</v>
      </c>
      <c r="FM416" s="169" t="e">
        <f t="shared" si="119"/>
        <v>#DIV/0!</v>
      </c>
      <c r="FN416" s="783" t="e">
        <f t="shared" si="120"/>
        <v>#DIV/0!</v>
      </c>
      <c r="FO416" s="228"/>
      <c r="FP416" s="228"/>
      <c r="FQ416" s="228"/>
      <c r="FR416" s="228"/>
      <c r="FS416" s="228"/>
      <c r="FT416" s="228"/>
      <c r="FU416" s="228"/>
      <c r="FV416" s="228"/>
      <c r="FW416" s="228"/>
      <c r="FX416" s="228"/>
      <c r="FY416" s="228"/>
      <c r="FZ416" s="228"/>
      <c r="GA416" s="228"/>
      <c r="GB416" s="228"/>
      <c r="GC416" s="228"/>
      <c r="GD416" s="228"/>
      <c r="GE416" s="228"/>
      <c r="GF416" s="228"/>
      <c r="GG416" s="228"/>
      <c r="GH416" s="228"/>
      <c r="GI416" s="228"/>
      <c r="GJ416" s="228"/>
      <c r="GK416" s="228"/>
      <c r="GL416" s="228"/>
      <c r="GM416" s="228"/>
      <c r="GN416" s="228"/>
      <c r="GO416" s="228"/>
      <c r="GP416" s="228"/>
      <c r="GQ416" s="228"/>
      <c r="GR416" s="228"/>
      <c r="GS416" s="228"/>
      <c r="GT416" s="228"/>
      <c r="GU416" s="228"/>
      <c r="GV416" s="228"/>
      <c r="GW416" s="228"/>
      <c r="GX416" s="228"/>
      <c r="GY416" s="228"/>
      <c r="GZ416" s="228"/>
      <c r="HA416" s="228"/>
      <c r="HB416" s="228"/>
      <c r="HC416" s="228"/>
      <c r="HD416" s="228"/>
      <c r="HE416" s="228"/>
      <c r="HF416" s="228"/>
      <c r="HG416" s="228"/>
      <c r="HH416" s="228"/>
      <c r="HI416" s="228"/>
      <c r="HJ416" s="228"/>
      <c r="HK416" s="228"/>
      <c r="HL416" s="228"/>
      <c r="HM416" s="228"/>
      <c r="HN416" s="228"/>
      <c r="HO416" s="228"/>
      <c r="HP416" s="228"/>
      <c r="HQ416" s="228"/>
      <c r="HR416" s="228"/>
      <c r="HS416" s="228"/>
      <c r="HT416" s="228"/>
      <c r="HU416" s="228"/>
      <c r="HV416" s="228"/>
      <c r="HW416" s="228"/>
      <c r="HX416" s="228"/>
      <c r="HY416" s="228"/>
      <c r="HZ416" s="228"/>
      <c r="IA416" s="228"/>
      <c r="IB416" s="228"/>
      <c r="IC416" s="228"/>
      <c r="ID416" s="228"/>
      <c r="IE416" s="228"/>
      <c r="IF416" s="228"/>
      <c r="IG416" s="228"/>
      <c r="IH416" s="228"/>
      <c r="II416" s="228"/>
      <c r="IJ416" s="228"/>
      <c r="IK416" s="228"/>
      <c r="IL416" s="228"/>
      <c r="IM416" s="228"/>
      <c r="IN416" s="228"/>
      <c r="IO416" s="228"/>
      <c r="IP416" s="228"/>
      <c r="IQ416" s="228"/>
      <c r="IR416" s="228"/>
      <c r="IS416" s="228"/>
      <c r="IT416" s="228"/>
      <c r="IU416" s="228"/>
      <c r="IV416" s="228"/>
      <c r="IW416" s="228"/>
      <c r="IX416" s="228"/>
      <c r="IY416" s="228"/>
      <c r="IZ416" s="228"/>
      <c r="JA416" s="228"/>
      <c r="JB416" s="228"/>
      <c r="JC416" s="228"/>
      <c r="JD416" s="228"/>
      <c r="JE416" s="228"/>
      <c r="JF416" s="228"/>
      <c r="JG416" s="228"/>
      <c r="JH416" s="228"/>
      <c r="JI416" s="228"/>
      <c r="JJ416" s="228"/>
      <c r="JK416" s="228"/>
      <c r="JL416" s="228"/>
      <c r="JM416" s="228"/>
      <c r="JN416" s="228"/>
      <c r="JO416" s="228"/>
      <c r="JP416" s="228"/>
      <c r="JQ416" s="228"/>
      <c r="JR416" s="228"/>
      <c r="JS416" s="228"/>
      <c r="JT416" s="228"/>
      <c r="JU416" s="228"/>
      <c r="JV416" s="228"/>
      <c r="JW416" s="228"/>
      <c r="JX416" s="228"/>
      <c r="JY416" s="228"/>
      <c r="JZ416" s="228"/>
      <c r="KA416" s="228"/>
      <c r="KB416" s="228"/>
      <c r="KC416" s="228"/>
      <c r="KD416" s="228"/>
      <c r="KE416" s="228"/>
      <c r="KF416" s="228"/>
      <c r="KG416" s="228"/>
      <c r="KH416" s="228"/>
      <c r="KI416" s="228"/>
      <c r="KJ416" s="228"/>
      <c r="KK416" s="228"/>
      <c r="KL416" s="228"/>
      <c r="KM416" s="228"/>
      <c r="KN416" s="228"/>
      <c r="KO416" s="228"/>
      <c r="KP416" s="228"/>
      <c r="KQ416" s="228"/>
      <c r="KR416" s="228"/>
      <c r="KS416" s="228"/>
      <c r="KT416" s="228"/>
      <c r="KU416" s="228"/>
      <c r="KV416" s="228"/>
      <c r="KW416" s="228"/>
      <c r="KX416" s="228"/>
      <c r="KY416" s="228"/>
      <c r="KZ416" s="228"/>
      <c r="LA416" s="228"/>
      <c r="LB416" s="228"/>
      <c r="LC416" s="228"/>
      <c r="LD416" s="228"/>
      <c r="LE416" s="228"/>
      <c r="LF416" s="228"/>
      <c r="LG416" s="228"/>
      <c r="LH416" s="228"/>
      <c r="LI416" s="228"/>
      <c r="LJ416" s="228"/>
      <c r="LK416" s="228"/>
      <c r="LL416" s="228"/>
      <c r="LM416" s="228"/>
      <c r="LN416" s="228"/>
      <c r="LO416" s="228"/>
      <c r="LP416" s="228"/>
      <c r="LQ416" s="228"/>
      <c r="LR416" s="228"/>
      <c r="LS416" s="228"/>
      <c r="LT416" s="228"/>
      <c r="LU416" s="228"/>
      <c r="LV416" s="228"/>
      <c r="LW416" s="228"/>
      <c r="LX416" s="228"/>
      <c r="LY416" s="228"/>
      <c r="LZ416" s="228"/>
      <c r="MA416" s="228"/>
      <c r="MB416" s="228"/>
      <c r="MC416" s="228"/>
      <c r="MD416" s="228"/>
      <c r="ME416" s="228"/>
      <c r="MF416" s="228"/>
      <c r="MG416" s="228"/>
      <c r="MH416" s="228"/>
      <c r="MI416" s="228"/>
      <c r="MJ416" s="228"/>
      <c r="MK416" s="228"/>
      <c r="ML416" s="228"/>
      <c r="MM416" s="228"/>
      <c r="MN416" s="228"/>
      <c r="MO416" s="228"/>
      <c r="MP416" s="228"/>
      <c r="MQ416" s="228"/>
      <c r="MR416" s="228"/>
      <c r="MS416" s="228"/>
      <c r="MT416" s="228"/>
      <c r="MU416" s="228"/>
      <c r="MV416" s="228"/>
      <c r="MW416" s="228"/>
      <c r="MX416" s="228"/>
      <c r="MY416" s="228"/>
      <c r="MZ416" s="228"/>
      <c r="NA416" s="228"/>
      <c r="NB416" s="228"/>
      <c r="NC416" s="228"/>
      <c r="ND416" s="228"/>
      <c r="NE416" s="228"/>
      <c r="NF416" s="228"/>
      <c r="NG416" s="228"/>
      <c r="NH416" s="228"/>
      <c r="NI416" s="228"/>
      <c r="NJ416" s="228"/>
      <c r="NK416" s="228"/>
      <c r="NL416" s="228"/>
      <c r="NM416" s="228"/>
      <c r="NN416" s="228"/>
      <c r="NO416" s="228"/>
      <c r="NP416" s="228"/>
      <c r="NQ416" s="228"/>
      <c r="NR416" s="228"/>
      <c r="NS416" s="228"/>
      <c r="NT416" s="228"/>
      <c r="NU416" s="228"/>
      <c r="NV416" s="228"/>
      <c r="NW416" s="228"/>
      <c r="NX416" s="228"/>
      <c r="NY416" s="228"/>
      <c r="NZ416" s="228"/>
      <c r="OA416" s="228"/>
      <c r="OB416" s="228"/>
      <c r="OC416" s="228"/>
      <c r="OD416" s="228"/>
      <c r="OE416" s="228"/>
      <c r="OF416" s="228"/>
      <c r="OG416" s="228"/>
      <c r="OH416" s="228"/>
      <c r="OI416" s="228"/>
      <c r="OJ416" s="228"/>
      <c r="OK416" s="228"/>
      <c r="OL416" s="228"/>
      <c r="OM416" s="228"/>
      <c r="ON416" s="228"/>
      <c r="OO416" s="228"/>
      <c r="OP416" s="228"/>
      <c r="OQ416" s="228"/>
      <c r="OR416" s="228"/>
      <c r="OS416" s="228"/>
      <c r="OT416" s="228"/>
      <c r="OU416" s="228"/>
      <c r="OV416" s="228"/>
      <c r="OW416" s="228"/>
      <c r="OX416" s="228"/>
      <c r="OY416" s="228"/>
      <c r="OZ416" s="228"/>
      <c r="PA416" s="228"/>
      <c r="PB416" s="228"/>
      <c r="PC416" s="228"/>
      <c r="PD416" s="228"/>
      <c r="PE416" s="228"/>
      <c r="PF416" s="228"/>
      <c r="PG416" s="228"/>
      <c r="PH416" s="228"/>
      <c r="PI416" s="228"/>
      <c r="PJ416" s="228"/>
      <c r="PK416" s="228"/>
      <c r="PL416" s="228"/>
      <c r="PM416" s="228"/>
      <c r="PN416" s="228"/>
      <c r="PO416" s="228"/>
      <c r="PP416" s="228"/>
      <c r="PQ416" s="228"/>
      <c r="PR416" s="228"/>
      <c r="PS416" s="228"/>
      <c r="PT416" s="228"/>
      <c r="PU416" s="228"/>
      <c r="PV416" s="228"/>
      <c r="PW416" s="228"/>
      <c r="PX416" s="228"/>
      <c r="PY416" s="228"/>
      <c r="PZ416" s="228"/>
      <c r="QA416" s="228"/>
      <c r="QB416" s="228"/>
      <c r="QC416" s="228"/>
      <c r="QD416" s="228"/>
      <c r="QE416" s="228"/>
      <c r="QF416" s="228"/>
      <c r="QG416" s="228"/>
      <c r="QH416" s="228"/>
      <c r="QI416" s="228"/>
      <c r="QJ416" s="228"/>
      <c r="QK416" s="228"/>
      <c r="QL416" s="228"/>
      <c r="QM416" s="228"/>
      <c r="QN416" s="228"/>
      <c r="QO416" s="228"/>
      <c r="QP416" s="228"/>
      <c r="QQ416" s="228"/>
      <c r="QR416" s="228"/>
      <c r="QS416" s="228"/>
      <c r="QT416" s="228"/>
      <c r="QU416" s="228"/>
      <c r="QV416" s="228"/>
      <c r="QW416" s="228"/>
      <c r="QX416" s="228"/>
      <c r="QY416" s="228"/>
      <c r="QZ416" s="228"/>
      <c r="RA416" s="228"/>
      <c r="RB416" s="228"/>
      <c r="RC416" s="228"/>
      <c r="RD416" s="228"/>
      <c r="RE416" s="228"/>
      <c r="RF416" s="228"/>
      <c r="RG416" s="228"/>
      <c r="RH416" s="228"/>
      <c r="RI416" s="228"/>
      <c r="RJ416" s="228"/>
      <c r="RK416" s="228"/>
      <c r="RL416" s="228"/>
      <c r="RM416" s="228"/>
      <c r="RN416" s="228"/>
      <c r="RO416" s="228"/>
      <c r="RP416" s="228"/>
      <c r="RQ416" s="228"/>
      <c r="RR416" s="228"/>
      <c r="RS416" s="228"/>
      <c r="RT416" s="228"/>
      <c r="RU416" s="228"/>
      <c r="RV416" s="228"/>
      <c r="RW416" s="228"/>
      <c r="RX416" s="228"/>
      <c r="RY416" s="228"/>
      <c r="RZ416" s="228"/>
      <c r="SA416" s="228"/>
      <c r="SB416" s="228"/>
      <c r="SC416" s="228"/>
      <c r="SD416" s="228"/>
      <c r="SE416" s="228"/>
      <c r="SF416" s="228"/>
      <c r="SG416" s="228"/>
      <c r="SH416" s="228"/>
      <c r="SI416" s="228"/>
      <c r="SJ416" s="228"/>
      <c r="SK416" s="228"/>
      <c r="SL416" s="228"/>
      <c r="SM416" s="228"/>
      <c r="SN416" s="228"/>
      <c r="SO416" s="228"/>
      <c r="SP416" s="228"/>
      <c r="SQ416" s="228"/>
      <c r="SR416" s="228"/>
      <c r="SS416" s="228"/>
      <c r="ST416" s="228"/>
      <c r="SU416" s="228"/>
      <c r="SV416" s="228"/>
      <c r="SW416" s="228"/>
      <c r="SX416" s="228"/>
      <c r="SY416" s="228"/>
      <c r="SZ416" s="228"/>
      <c r="TA416" s="228"/>
      <c r="TB416" s="228"/>
      <c r="TC416" s="228"/>
      <c r="TD416" s="228"/>
      <c r="TE416" s="228"/>
      <c r="TF416" s="228"/>
      <c r="TG416" s="228"/>
      <c r="TH416" s="228"/>
      <c r="TI416" s="228"/>
      <c r="TJ416" s="228"/>
      <c r="TK416" s="228"/>
      <c r="TL416" s="228"/>
      <c r="TM416" s="228"/>
      <c r="TN416" s="228"/>
      <c r="TO416" s="228"/>
      <c r="TP416" s="228"/>
      <c r="TQ416" s="228"/>
      <c r="TR416" s="228"/>
      <c r="TS416" s="228"/>
      <c r="TT416" s="228"/>
      <c r="TU416" s="228"/>
      <c r="TV416" s="228"/>
      <c r="TW416" s="228"/>
      <c r="TX416" s="228"/>
      <c r="TY416" s="228"/>
      <c r="TZ416" s="228"/>
      <c r="UA416" s="228"/>
      <c r="UB416" s="228"/>
      <c r="UC416" s="228"/>
      <c r="UD416" s="228"/>
      <c r="UE416" s="228"/>
      <c r="UF416" s="228"/>
      <c r="UG416" s="228"/>
      <c r="UH416" s="228"/>
      <c r="UI416" s="228"/>
      <c r="UJ416" s="228"/>
      <c r="UK416" s="228"/>
      <c r="UL416" s="228"/>
      <c r="UM416" s="228"/>
      <c r="UN416" s="228"/>
      <c r="UO416" s="228"/>
      <c r="UP416" s="228"/>
      <c r="UQ416" s="228"/>
      <c r="UR416" s="228"/>
      <c r="US416" s="228"/>
      <c r="UT416" s="228"/>
      <c r="UU416" s="228"/>
      <c r="UV416" s="228"/>
      <c r="UW416" s="228"/>
      <c r="UX416" s="228"/>
      <c r="UY416" s="228"/>
      <c r="UZ416" s="228"/>
      <c r="VA416" s="228"/>
      <c r="VB416" s="228"/>
      <c r="VC416" s="228"/>
      <c r="VD416" s="228"/>
      <c r="VE416" s="228"/>
      <c r="VF416" s="228"/>
      <c r="VG416" s="228"/>
      <c r="VH416" s="228"/>
      <c r="VI416" s="228"/>
      <c r="VJ416" s="228"/>
      <c r="VK416" s="228"/>
      <c r="VL416" s="228"/>
      <c r="VM416" s="228"/>
      <c r="VN416" s="228"/>
      <c r="VO416" s="228"/>
      <c r="VP416" s="228"/>
      <c r="VQ416" s="228"/>
      <c r="VR416" s="228"/>
      <c r="VS416" s="228"/>
      <c r="VT416" s="228"/>
      <c r="VU416" s="228"/>
      <c r="VV416" s="228"/>
      <c r="VW416" s="228"/>
      <c r="VX416" s="228"/>
      <c r="VY416" s="228"/>
      <c r="VZ416" s="228"/>
      <c r="WA416" s="228"/>
      <c r="WB416" s="228"/>
      <c r="WC416" s="228"/>
      <c r="WD416" s="228"/>
      <c r="WE416" s="228"/>
      <c r="WF416" s="228"/>
      <c r="WG416" s="228"/>
      <c r="WH416" s="228"/>
      <c r="WI416" s="228"/>
      <c r="WJ416" s="228"/>
      <c r="WK416" s="228"/>
      <c r="WL416" s="228"/>
      <c r="WM416" s="228"/>
      <c r="WN416" s="228"/>
      <c r="WO416" s="228"/>
      <c r="WP416" s="228"/>
      <c r="WQ416" s="228"/>
      <c r="WR416" s="228"/>
      <c r="WS416" s="228"/>
      <c r="WT416" s="228"/>
      <c r="WU416" s="228"/>
      <c r="WV416" s="228"/>
      <c r="WW416" s="228"/>
      <c r="WX416" s="228"/>
      <c r="WY416" s="228"/>
      <c r="WZ416" s="228"/>
      <c r="XA416" s="228"/>
      <c r="XB416" s="228"/>
      <c r="XC416" s="228"/>
      <c r="XD416" s="228"/>
      <c r="XE416" s="228"/>
      <c r="XF416" s="228"/>
      <c r="XG416" s="228"/>
      <c r="XH416" s="228"/>
      <c r="XI416" s="228"/>
      <c r="XJ416" s="228"/>
      <c r="XK416" s="228"/>
      <c r="XL416" s="228"/>
      <c r="XM416" s="228"/>
      <c r="XN416" s="228"/>
      <c r="XO416" s="228"/>
      <c r="XP416" s="228"/>
      <c r="XQ416" s="228"/>
      <c r="XR416" s="228"/>
      <c r="XS416" s="228"/>
      <c r="XT416" s="228"/>
      <c r="XU416" s="228"/>
      <c r="XV416" s="228"/>
      <c r="XW416" s="228"/>
      <c r="XX416" s="228"/>
      <c r="XY416" s="228"/>
      <c r="XZ416" s="228"/>
      <c r="YA416" s="228"/>
      <c r="YB416" s="228"/>
      <c r="YC416" s="228"/>
      <c r="YD416" s="228"/>
      <c r="YE416" s="228"/>
      <c r="YF416" s="228"/>
      <c r="YG416" s="228"/>
      <c r="YH416" s="228"/>
      <c r="YI416" s="228"/>
      <c r="YJ416" s="228"/>
      <c r="YK416" s="228"/>
      <c r="YL416" s="228"/>
      <c r="YM416" s="228"/>
      <c r="YN416" s="228"/>
      <c r="YO416" s="228"/>
      <c r="YP416" s="228"/>
      <c r="YQ416" s="228"/>
      <c r="YR416" s="228"/>
      <c r="YS416" s="228"/>
      <c r="YT416" s="228"/>
      <c r="YU416" s="228"/>
      <c r="YV416" s="228"/>
      <c r="YW416" s="228"/>
      <c r="YX416" s="228"/>
      <c r="YY416" s="228"/>
      <c r="YZ416" s="228"/>
      <c r="ZA416" s="228"/>
      <c r="ZB416" s="228"/>
      <c r="ZC416" s="228"/>
      <c r="ZD416" s="228"/>
      <c r="ZE416" s="228"/>
      <c r="ZF416" s="228"/>
      <c r="ZG416" s="228"/>
      <c r="ZH416" s="228"/>
      <c r="ZI416" s="228"/>
      <c r="ZJ416" s="228"/>
      <c r="ZK416" s="228"/>
      <c r="ZL416" s="228"/>
      <c r="ZM416" s="228"/>
      <c r="ZN416" s="228"/>
      <c r="ZO416" s="228"/>
      <c r="ZP416" s="228"/>
      <c r="ZQ416" s="228"/>
      <c r="ZR416" s="228"/>
      <c r="ZS416" s="228"/>
      <c r="ZT416" s="228"/>
      <c r="ZU416" s="228"/>
      <c r="ZV416" s="228"/>
      <c r="ZW416" s="228"/>
      <c r="ZX416" s="228"/>
      <c r="ZY416" s="228"/>
      <c r="ZZ416" s="228"/>
      <c r="AAA416" s="228"/>
      <c r="AAB416" s="228"/>
      <c r="AAC416" s="228"/>
      <c r="AAD416" s="228"/>
      <c r="AAE416" s="228"/>
      <c r="AAF416" s="228"/>
      <c r="AAG416" s="228"/>
      <c r="AAH416" s="228"/>
      <c r="AAI416" s="228"/>
      <c r="AAJ416" s="228"/>
      <c r="AAK416" s="228"/>
      <c r="AAL416" s="228"/>
      <c r="AAM416" s="228"/>
      <c r="AAN416" s="228"/>
      <c r="AAO416" s="228"/>
      <c r="AAP416" s="228"/>
      <c r="AAQ416" s="228"/>
      <c r="AAR416" s="228"/>
      <c r="AAS416" s="228"/>
      <c r="AAT416" s="228"/>
      <c r="AAU416" s="228"/>
      <c r="AAV416" s="228"/>
      <c r="AAW416" s="228"/>
      <c r="AAX416" s="228"/>
      <c r="AAY416" s="228"/>
      <c r="AAZ416" s="228"/>
      <c r="ABA416" s="228"/>
      <c r="ABB416" s="228"/>
      <c r="ABC416" s="228"/>
      <c r="ABD416" s="228"/>
      <c r="ABE416" s="228"/>
      <c r="ABF416" s="228"/>
      <c r="ABG416" s="228"/>
      <c r="ABH416" s="228"/>
      <c r="ABI416" s="228"/>
      <c r="ABJ416" s="228"/>
      <c r="ABK416" s="228"/>
      <c r="ABL416" s="228"/>
      <c r="ABM416" s="228"/>
      <c r="ABN416" s="228"/>
      <c r="ABO416" s="228"/>
      <c r="ABP416" s="228"/>
      <c r="ABQ416" s="228"/>
      <c r="ABR416" s="228"/>
      <c r="ABS416" s="228"/>
      <c r="ABT416" s="228"/>
      <c r="ABU416" s="228"/>
      <c r="ABV416" s="228"/>
      <c r="ABW416" s="228"/>
      <c r="ABX416" s="228"/>
      <c r="ABY416" s="228"/>
      <c r="ABZ416" s="228"/>
      <c r="ACA416" s="228"/>
      <c r="ACB416" s="228"/>
      <c r="ACC416" s="228"/>
      <c r="ACD416" s="228"/>
      <c r="ACE416" s="228"/>
      <c r="ACF416" s="228"/>
      <c r="ACG416" s="228"/>
      <c r="ACH416" s="228"/>
      <c r="ACI416" s="228"/>
      <c r="ACJ416" s="228"/>
      <c r="ACK416" s="228"/>
      <c r="ACL416" s="228"/>
      <c r="ACM416" s="228"/>
      <c r="ACN416" s="228"/>
      <c r="ACO416" s="228"/>
      <c r="ACP416" s="228"/>
      <c r="ACQ416" s="228"/>
      <c r="ACR416" s="228"/>
      <c r="ACS416" s="228"/>
      <c r="ACT416" s="228"/>
      <c r="ACU416" s="228"/>
      <c r="ACV416" s="228"/>
      <c r="ACW416" s="228"/>
      <c r="ACX416" s="228"/>
      <c r="ACY416" s="228"/>
      <c r="ACZ416" s="228"/>
      <c r="ADA416" s="228"/>
      <c r="ADB416" s="228"/>
      <c r="ADC416" s="228"/>
      <c r="ADD416" s="228"/>
      <c r="ADE416" s="228"/>
      <c r="ADF416" s="228"/>
      <c r="ADG416" s="228"/>
      <c r="ADH416" s="228"/>
      <c r="ADI416" s="228"/>
      <c r="ADJ416" s="228"/>
      <c r="ADK416" s="228"/>
      <c r="ADL416" s="228"/>
      <c r="ADM416" s="228"/>
      <c r="ADN416" s="228"/>
      <c r="ADO416" s="228"/>
      <c r="ADP416" s="228"/>
      <c r="ADQ416" s="228"/>
      <c r="ADR416" s="228"/>
      <c r="ADS416" s="228"/>
      <c r="ADT416" s="228"/>
      <c r="ADU416" s="228"/>
      <c r="ADV416" s="228"/>
      <c r="ADW416" s="228"/>
      <c r="ADX416" s="228"/>
      <c r="ADY416" s="228"/>
      <c r="ADZ416" s="228"/>
      <c r="AEA416" s="228"/>
      <c r="AEB416" s="228"/>
      <c r="AEC416" s="228"/>
      <c r="AED416" s="228"/>
      <c r="AEE416" s="228"/>
      <c r="AEF416" s="228"/>
      <c r="AEG416" s="228"/>
      <c r="AEH416" s="228"/>
      <c r="AEI416" s="228"/>
      <c r="AEJ416" s="228"/>
      <c r="AEK416" s="228"/>
      <c r="AEL416" s="228"/>
      <c r="AEM416" s="228"/>
      <c r="AEN416" s="228"/>
      <c r="AEO416" s="228"/>
      <c r="AEP416" s="228"/>
      <c r="AEQ416" s="228"/>
      <c r="AER416" s="228"/>
      <c r="AES416" s="228"/>
      <c r="AET416" s="228"/>
      <c r="AEU416" s="228"/>
      <c r="AEV416" s="228"/>
      <c r="AEW416" s="228"/>
      <c r="AEX416" s="228"/>
      <c r="AEY416" s="228"/>
      <c r="AEZ416" s="228"/>
      <c r="AFA416" s="228"/>
      <c r="AFB416" s="228"/>
      <c r="AFC416" s="228"/>
      <c r="AFD416" s="228"/>
      <c r="AFE416" s="228"/>
      <c r="AFF416" s="228"/>
      <c r="AFG416" s="228"/>
      <c r="AFH416" s="228"/>
      <c r="AFI416" s="228"/>
      <c r="AFJ416" s="228"/>
      <c r="AFK416" s="228"/>
      <c r="AFL416" s="228"/>
      <c r="AFM416" s="228"/>
      <c r="AFN416" s="228"/>
      <c r="AFO416" s="228"/>
      <c r="AFP416" s="228"/>
      <c r="AFQ416" s="228"/>
      <c r="AFR416" s="228"/>
      <c r="AFS416" s="228"/>
      <c r="AFT416" s="228"/>
      <c r="AFU416" s="228"/>
      <c r="AFV416" s="228"/>
      <c r="AFW416" s="228"/>
      <c r="AFX416" s="228"/>
      <c r="AFY416" s="228"/>
      <c r="AFZ416" s="228"/>
      <c r="AGA416" s="228"/>
      <c r="AGB416" s="228"/>
      <c r="AGC416" s="228"/>
      <c r="AGD416" s="228"/>
      <c r="AGE416" s="228"/>
      <c r="AGF416" s="228"/>
      <c r="AGG416" s="228"/>
      <c r="AGH416" s="228"/>
      <c r="AGI416" s="228"/>
      <c r="AGJ416" s="228"/>
      <c r="AGK416" s="228"/>
      <c r="AGL416" s="228"/>
      <c r="AGM416" s="228"/>
      <c r="AGN416" s="228"/>
      <c r="AGO416" s="228"/>
      <c r="AGP416" s="228"/>
      <c r="AGQ416" s="228"/>
      <c r="AGR416" s="228"/>
      <c r="AGS416" s="228"/>
      <c r="AGT416" s="228"/>
      <c r="AGU416" s="228"/>
      <c r="AGV416" s="228"/>
      <c r="AGW416" s="228"/>
      <c r="AGX416" s="228"/>
      <c r="AGY416" s="228"/>
      <c r="AGZ416" s="228"/>
      <c r="AHA416" s="228"/>
      <c r="AHB416" s="228"/>
      <c r="AHC416" s="228"/>
      <c r="AHD416" s="228"/>
      <c r="AHE416" s="228"/>
      <c r="AHF416" s="228"/>
      <c r="AHG416" s="228"/>
      <c r="AHH416" s="228"/>
      <c r="AHI416" s="228"/>
      <c r="AHJ416" s="228"/>
      <c r="AHK416" s="228"/>
      <c r="AHL416" s="228"/>
      <c r="AHM416" s="228"/>
      <c r="AHN416" s="228"/>
      <c r="AHO416" s="228"/>
      <c r="AHP416" s="228"/>
      <c r="AHQ416" s="228"/>
      <c r="AHR416" s="228"/>
      <c r="AHS416" s="228"/>
      <c r="AHT416" s="228"/>
      <c r="AHU416" s="228"/>
      <c r="AHV416" s="228"/>
      <c r="AHW416" s="228"/>
      <c r="AHX416" s="228"/>
      <c r="AHY416" s="228"/>
      <c r="AHZ416" s="228"/>
      <c r="AIA416" s="228"/>
      <c r="AIB416" s="228"/>
      <c r="AIC416" s="228"/>
      <c r="AID416" s="228"/>
      <c r="AIE416" s="228"/>
      <c r="AIF416" s="228"/>
      <c r="AIG416" s="228"/>
      <c r="AIH416" s="228"/>
      <c r="AII416" s="228"/>
      <c r="AIJ416" s="228"/>
      <c r="AIK416" s="228"/>
      <c r="AIL416" s="228"/>
      <c r="AIM416" s="228"/>
      <c r="AIN416" s="228"/>
      <c r="AIO416" s="228"/>
      <c r="AIP416" s="228"/>
      <c r="AIQ416" s="228"/>
      <c r="AIR416" s="228"/>
      <c r="AIS416" s="228"/>
      <c r="AIT416" s="228"/>
      <c r="AIU416" s="228"/>
      <c r="AIV416" s="228"/>
      <c r="AIW416" s="228"/>
      <c r="AIX416" s="228"/>
      <c r="AIY416" s="228"/>
      <c r="AIZ416" s="228"/>
      <c r="AJA416" s="228"/>
      <c r="AJB416" s="228"/>
      <c r="AJC416" s="228"/>
      <c r="AJD416" s="228"/>
      <c r="AJE416" s="228"/>
      <c r="AJF416" s="228"/>
      <c r="AJG416" s="228"/>
      <c r="AJH416" s="228"/>
      <c r="AJI416" s="228"/>
      <c r="AJJ416" s="228"/>
      <c r="AJK416" s="228"/>
      <c r="AJL416" s="228"/>
      <c r="AJM416" s="228"/>
      <c r="AJN416" s="228"/>
      <c r="AJO416" s="228"/>
      <c r="AJP416" s="228"/>
      <c r="AJQ416" s="228"/>
      <c r="AJR416" s="228"/>
      <c r="AJS416" s="228"/>
      <c r="AJT416" s="228"/>
      <c r="AJU416" s="228"/>
      <c r="AJV416" s="228"/>
      <c r="AJW416" s="228"/>
      <c r="AJX416" s="228"/>
      <c r="AJY416" s="228"/>
      <c r="AJZ416" s="228"/>
      <c r="AKA416" s="228"/>
      <c r="AKB416" s="228"/>
      <c r="AKC416" s="228"/>
      <c r="AKD416" s="228"/>
      <c r="AKE416" s="228"/>
      <c r="AKF416" s="228"/>
      <c r="AKG416" s="228"/>
      <c r="AKH416" s="228"/>
      <c r="AKI416" s="228"/>
      <c r="AKJ416" s="228"/>
      <c r="AKK416" s="228"/>
      <c r="AKL416" s="228"/>
      <c r="AKM416" s="228"/>
      <c r="AKN416" s="228"/>
      <c r="AKO416" s="228"/>
      <c r="AKP416" s="228"/>
      <c r="AKQ416" s="228"/>
      <c r="AKR416" s="228"/>
      <c r="AKS416" s="228"/>
      <c r="AKT416" s="228"/>
      <c r="AKU416" s="228"/>
      <c r="AKV416" s="228"/>
      <c r="AKW416" s="228"/>
      <c r="AKX416" s="228"/>
      <c r="AKY416" s="228"/>
      <c r="AKZ416" s="228"/>
      <c r="ALA416" s="228"/>
      <c r="ALB416" s="228"/>
      <c r="ALC416" s="228"/>
      <c r="ALD416" s="228"/>
      <c r="ALE416" s="228"/>
      <c r="ALF416" s="228"/>
      <c r="ALG416" s="228"/>
      <c r="ALH416" s="228"/>
      <c r="ALI416" s="228"/>
      <c r="ALJ416" s="228"/>
      <c r="ALK416" s="228"/>
      <c r="ALL416" s="228"/>
      <c r="ALM416" s="228"/>
      <c r="ALN416" s="228"/>
      <c r="ALO416" s="228"/>
      <c r="ALP416" s="228"/>
      <c r="ALQ416" s="228"/>
      <c r="ALR416" s="228"/>
      <c r="ALS416" s="228"/>
      <c r="ALT416" s="228"/>
      <c r="ALU416" s="228"/>
      <c r="ALV416" s="228"/>
      <c r="ALW416" s="228"/>
      <c r="ALX416" s="228"/>
      <c r="ALY416" s="228"/>
      <c r="ALZ416" s="228"/>
      <c r="AMA416" s="228"/>
      <c r="AMB416" s="228"/>
      <c r="AMC416" s="228"/>
      <c r="AMD416" s="228"/>
      <c r="AME416" s="228"/>
      <c r="AMF416" s="228"/>
      <c r="AMG416" s="228"/>
      <c r="AMH416" s="228"/>
      <c r="AMI416" s="228"/>
      <c r="AMJ416" s="228"/>
      <c r="AMK416" s="228"/>
      <c r="AML416" s="228"/>
      <c r="AMM416" s="228"/>
      <c r="AMN416" s="228"/>
      <c r="AMO416" s="228"/>
      <c r="AMP416" s="228"/>
      <c r="AMQ416" s="228"/>
      <c r="AMR416" s="228"/>
      <c r="AMS416" s="228"/>
      <c r="AMT416" s="228"/>
      <c r="AMU416" s="228"/>
      <c r="AMV416" s="228"/>
      <c r="AMW416" s="228"/>
      <c r="AMX416" s="228"/>
    </row>
    <row r="417" spans="1:1038" s="308" customFormat="1" ht="18" customHeight="1">
      <c r="A417" s="301" t="s">
        <v>1819</v>
      </c>
      <c r="B417" s="302" t="s">
        <v>1647</v>
      </c>
      <c r="C417" s="228"/>
      <c r="D417" s="303" t="s">
        <v>1279</v>
      </c>
      <c r="E417" s="228">
        <v>62</v>
      </c>
      <c r="F417" s="228">
        <v>3</v>
      </c>
      <c r="G417" s="304" t="str">
        <f t="shared" ref="G417" si="141">E417&amp;"-"&amp;F417</f>
        <v>62-3</v>
      </c>
      <c r="H417" s="228">
        <v>0</v>
      </c>
      <c r="I417" s="228">
        <v>41</v>
      </c>
      <c r="J417" s="226"/>
      <c r="K417" s="545" t="b">
        <f>IF(I418=1,IF(((VLOOKUP($G417,[1]Depth_Lookup!#REF!,9,FALSE))-(H417/100))=0,"Good",IF(((VLOOKUP($G417,[1]Depth_Lookup!$A$3:$J$550,9,FALSE))-(H417/100))&gt;0,"Too Short","Too Long")))</f>
        <v>0</v>
      </c>
      <c r="L417" s="171">
        <f>(VLOOKUP($G417,Depth_Lookup!$A$3:$J$410,10,FALSE))+(H417/100)</f>
        <v>151.58500000000001</v>
      </c>
      <c r="M417" s="171">
        <f>(VLOOKUP($G417,Depth_Lookup!$A$3:$J$410,10,FALSE))+(I417/100)</f>
        <v>151.995</v>
      </c>
      <c r="N417" s="231" t="s">
        <v>1904</v>
      </c>
      <c r="O417" s="228">
        <v>1</v>
      </c>
      <c r="P417" s="228" t="s">
        <v>853</v>
      </c>
      <c r="Q417" s="228" t="s">
        <v>125</v>
      </c>
      <c r="R417" s="304" t="str">
        <f t="shared" ref="R417" si="142">P417&amp;""&amp;Q417</f>
        <v>SerpentinizedHarzburgite</v>
      </c>
      <c r="S417" s="228"/>
      <c r="T417" s="228"/>
      <c r="U417" s="228"/>
      <c r="V417" s="228"/>
      <c r="W417" s="228" t="s">
        <v>102</v>
      </c>
      <c r="X417" s="305">
        <f>VLOOKUP(W417,[2]definitions_list_lookup!$A$13:$B$19,2,0)</f>
        <v>5</v>
      </c>
      <c r="Y417" s="228" t="s">
        <v>90</v>
      </c>
      <c r="Z417" s="228" t="s">
        <v>91</v>
      </c>
      <c r="AA417" s="228" t="s">
        <v>1685</v>
      </c>
      <c r="AB417" s="228"/>
      <c r="AC417" s="228"/>
      <c r="AD417" s="228"/>
      <c r="AE417" s="234"/>
      <c r="AF417" s="304" t="e">
        <f>VLOOKUP(AE417,[2]definitions_list_mag!$V$12:$W$15,2,0)</f>
        <v>#N/A</v>
      </c>
      <c r="AG417" s="241"/>
      <c r="AH417" s="228"/>
      <c r="AI417" s="244">
        <v>74</v>
      </c>
      <c r="AJ417" s="228"/>
      <c r="AK417" s="228"/>
      <c r="AL417" s="228"/>
      <c r="AM417" s="228"/>
      <c r="AN417" s="228"/>
      <c r="AO417" s="244"/>
      <c r="AP417" s="228"/>
      <c r="AQ417" s="228"/>
      <c r="AR417" s="228"/>
      <c r="AS417" s="228"/>
      <c r="AT417" s="228"/>
      <c r="AU417" s="244"/>
      <c r="AV417" s="228"/>
      <c r="AW417" s="228"/>
      <c r="AX417" s="228"/>
      <c r="AY417" s="228"/>
      <c r="AZ417" s="228"/>
      <c r="BA417" s="244">
        <v>25</v>
      </c>
      <c r="BB417" s="228">
        <v>8</v>
      </c>
      <c r="BC417" s="228">
        <v>5</v>
      </c>
      <c r="BD417" s="228" t="s">
        <v>545</v>
      </c>
      <c r="BE417" s="228" t="s">
        <v>1331</v>
      </c>
      <c r="BF417" s="228"/>
      <c r="BG417" s="244"/>
      <c r="BH417" s="228"/>
      <c r="BI417" s="228"/>
      <c r="BJ417" s="228"/>
      <c r="BK417" s="228"/>
      <c r="BL417" s="228"/>
      <c r="BM417" s="244">
        <v>1</v>
      </c>
      <c r="BN417" s="228">
        <v>1.2</v>
      </c>
      <c r="BO417" s="228">
        <v>0.5</v>
      </c>
      <c r="BP417" s="228" t="s">
        <v>1330</v>
      </c>
      <c r="BQ417" s="228" t="s">
        <v>1331</v>
      </c>
      <c r="BR417" s="228"/>
      <c r="BS417" s="228"/>
      <c r="BT417" s="228"/>
      <c r="BU417" s="228"/>
      <c r="BV417" s="228"/>
      <c r="BW417" s="228"/>
      <c r="BX417" s="228"/>
      <c r="BY417" s="244"/>
      <c r="BZ417" s="228"/>
      <c r="CA417" s="228"/>
      <c r="CB417" s="228"/>
      <c r="CC417" s="228"/>
      <c r="CD417" s="228"/>
      <c r="CE417" s="228" t="s">
        <v>1918</v>
      </c>
      <c r="CF417" s="310">
        <f t="shared" si="139"/>
        <v>100</v>
      </c>
      <c r="CG417" s="245"/>
      <c r="CH417" s="246" t="s">
        <v>1697</v>
      </c>
      <c r="CI417" s="246">
        <v>90</v>
      </c>
      <c r="CJ417" s="246" t="s">
        <v>514</v>
      </c>
      <c r="CK417" s="247" t="s">
        <v>1919</v>
      </c>
      <c r="CL417" s="248"/>
      <c r="CM417" s="248"/>
      <c r="CN417" s="248"/>
      <c r="CO417" s="248"/>
      <c r="CP417" s="248"/>
      <c r="CQ417" s="248"/>
      <c r="CR417" s="248"/>
      <c r="CS417" s="248"/>
      <c r="CT417" s="248"/>
      <c r="CU417" s="248"/>
      <c r="CV417" s="248"/>
      <c r="CW417" s="248"/>
      <c r="CX417" s="248"/>
      <c r="CY417" s="248"/>
      <c r="CZ417" s="248"/>
      <c r="DA417" s="248"/>
      <c r="DB417" s="248">
        <v>75</v>
      </c>
      <c r="DC417" s="249">
        <v>20</v>
      </c>
      <c r="DD417" s="248"/>
      <c r="DE417" s="248"/>
      <c r="DF417" s="248"/>
      <c r="DG417" s="248"/>
      <c r="DH417" s="248"/>
      <c r="DI417" s="248"/>
      <c r="DJ417" s="248">
        <v>5</v>
      </c>
      <c r="DK417" s="306">
        <f t="shared" ref="DK417" si="143">SUM(CL417:DJ417)</f>
        <v>100</v>
      </c>
      <c r="DL417" s="245"/>
      <c r="DM417" s="248"/>
      <c r="DN417" s="248"/>
      <c r="DO417" s="307"/>
      <c r="DQ417" s="245"/>
      <c r="DR417" s="307"/>
      <c r="DS417" s="245"/>
      <c r="DT417" s="262" t="s">
        <v>1906</v>
      </c>
      <c r="DU417" s="249"/>
      <c r="DV417" s="249"/>
      <c r="DW417" s="311" t="e">
        <f>VLOOKUP(P417,[2]definitions_list_lookup!$K$30:$L$54,2,0)</f>
        <v>#N/A</v>
      </c>
      <c r="DX417" s="268" t="s">
        <v>1920</v>
      </c>
      <c r="DY417" s="268" t="s">
        <v>1917</v>
      </c>
      <c r="DZ417" s="482"/>
      <c r="EA417" s="312"/>
      <c r="EB417" s="249"/>
      <c r="EC417" s="312"/>
      <c r="ED417" s="229" t="s">
        <v>2517</v>
      </c>
      <c r="EE417" s="313"/>
      <c r="EF417" s="314"/>
      <c r="EG417" s="313"/>
      <c r="EH417" s="315"/>
      <c r="EI417" s="316"/>
      <c r="EJ417" s="317"/>
      <c r="EK417" s="318"/>
      <c r="EL417" s="313"/>
      <c r="EM417" s="315"/>
      <c r="EN417" s="315"/>
      <c r="EO417" s="319"/>
      <c r="EP417" s="319"/>
      <c r="EQ417" s="319"/>
      <c r="ER417" s="319"/>
      <c r="ES417" s="319"/>
      <c r="ET417" s="319"/>
      <c r="EU417" s="319"/>
      <c r="EV417" s="320"/>
      <c r="EW417" s="320"/>
      <c r="EX417" s="320"/>
      <c r="EY417" s="320"/>
      <c r="EZ417" s="192" t="e">
        <f t="shared" si="107"/>
        <v>#DIV/0!</v>
      </c>
      <c r="FA417" s="192" t="e">
        <f t="shared" si="108"/>
        <v>#DIV/0!</v>
      </c>
      <c r="FB417" s="192" t="e">
        <f t="shared" si="109"/>
        <v>#DIV/0!</v>
      </c>
      <c r="FC417" s="192" t="e">
        <f t="shared" si="110"/>
        <v>#DIV/0!</v>
      </c>
      <c r="FD417" s="192" t="e">
        <f t="shared" si="111"/>
        <v>#DIV/0!</v>
      </c>
      <c r="FE417" s="193" t="e">
        <f t="shared" si="112"/>
        <v>#DIV/0!</v>
      </c>
      <c r="FF417" s="194" t="e">
        <f t="shared" si="113"/>
        <v>#DIV/0!</v>
      </c>
      <c r="FG417" s="313"/>
      <c r="FH417" s="315"/>
      <c r="FI417" s="778">
        <f t="shared" si="115"/>
        <v>0</v>
      </c>
      <c r="FJ417" s="779" t="e">
        <f t="shared" si="116"/>
        <v>#DIV/0!</v>
      </c>
      <c r="FK417" s="779" t="e">
        <f t="shared" si="117"/>
        <v>#DIV/0!</v>
      </c>
      <c r="FL417" s="780" t="e">
        <f t="shared" si="118"/>
        <v>#DIV/0!</v>
      </c>
      <c r="FM417" s="169" t="e">
        <f t="shared" si="119"/>
        <v>#DIV/0!</v>
      </c>
      <c r="FN417" s="783" t="e">
        <f t="shared" si="120"/>
        <v>#DIV/0!</v>
      </c>
      <c r="FO417" s="228"/>
      <c r="FP417" s="228"/>
      <c r="FQ417" s="228"/>
      <c r="FR417" s="228"/>
      <c r="FS417" s="228"/>
      <c r="FT417" s="228"/>
      <c r="FU417" s="228"/>
      <c r="FV417" s="228"/>
      <c r="FW417" s="228"/>
      <c r="FX417" s="228"/>
      <c r="FY417" s="228"/>
      <c r="FZ417" s="228"/>
      <c r="GA417" s="228"/>
      <c r="GB417" s="228"/>
      <c r="GC417" s="228"/>
      <c r="GD417" s="228"/>
      <c r="GE417" s="228"/>
      <c r="GF417" s="228"/>
      <c r="GG417" s="228"/>
      <c r="GH417" s="228"/>
      <c r="GI417" s="228"/>
      <c r="GJ417" s="228"/>
      <c r="GK417" s="228"/>
      <c r="GL417" s="228"/>
      <c r="GM417" s="228"/>
      <c r="GN417" s="228"/>
      <c r="GO417" s="228"/>
      <c r="GP417" s="228"/>
      <c r="GQ417" s="228"/>
      <c r="GR417" s="228"/>
      <c r="GS417" s="228"/>
      <c r="GT417" s="228"/>
      <c r="GU417" s="228"/>
      <c r="GV417" s="228"/>
      <c r="GW417" s="228"/>
      <c r="GX417" s="228"/>
      <c r="GY417" s="228"/>
      <c r="GZ417" s="228"/>
      <c r="HA417" s="228"/>
      <c r="HB417" s="228"/>
      <c r="HC417" s="228"/>
      <c r="HD417" s="228"/>
      <c r="HE417" s="228"/>
      <c r="HF417" s="228"/>
      <c r="HG417" s="228"/>
      <c r="HH417" s="228"/>
      <c r="HI417" s="228"/>
      <c r="HJ417" s="228"/>
      <c r="HK417" s="228"/>
      <c r="HL417" s="228"/>
      <c r="HM417" s="228"/>
      <c r="HN417" s="228"/>
      <c r="HO417" s="228"/>
      <c r="HP417" s="228"/>
      <c r="HQ417" s="228"/>
      <c r="HR417" s="228"/>
      <c r="HS417" s="228"/>
      <c r="HT417" s="228"/>
      <c r="HU417" s="228"/>
      <c r="HV417" s="228"/>
      <c r="HW417" s="228"/>
      <c r="HX417" s="228"/>
      <c r="HY417" s="228"/>
      <c r="HZ417" s="228"/>
      <c r="IA417" s="228"/>
      <c r="IB417" s="228"/>
      <c r="IC417" s="228"/>
      <c r="ID417" s="228"/>
      <c r="IE417" s="228"/>
      <c r="IF417" s="228"/>
      <c r="IG417" s="228"/>
      <c r="IH417" s="228"/>
      <c r="II417" s="228"/>
      <c r="IJ417" s="228"/>
      <c r="IK417" s="228"/>
      <c r="IL417" s="228"/>
      <c r="IM417" s="228"/>
      <c r="IN417" s="228"/>
      <c r="IO417" s="228"/>
      <c r="IP417" s="228"/>
      <c r="IQ417" s="228"/>
      <c r="IR417" s="228"/>
      <c r="IS417" s="228"/>
      <c r="IT417" s="228"/>
      <c r="IU417" s="228"/>
      <c r="IV417" s="228"/>
      <c r="IW417" s="228"/>
      <c r="IX417" s="228"/>
      <c r="IY417" s="228"/>
      <c r="IZ417" s="228"/>
      <c r="JA417" s="228"/>
      <c r="JB417" s="228"/>
      <c r="JC417" s="228"/>
      <c r="JD417" s="228"/>
      <c r="JE417" s="228"/>
      <c r="JF417" s="228"/>
      <c r="JG417" s="228"/>
      <c r="JH417" s="228"/>
      <c r="JI417" s="228"/>
      <c r="JJ417" s="228"/>
      <c r="JK417" s="228"/>
      <c r="JL417" s="228"/>
      <c r="JM417" s="228"/>
      <c r="JN417" s="228"/>
      <c r="JO417" s="228"/>
      <c r="JP417" s="228"/>
      <c r="JQ417" s="228"/>
      <c r="JR417" s="228"/>
      <c r="JS417" s="228"/>
      <c r="JT417" s="228"/>
      <c r="JU417" s="228"/>
      <c r="JV417" s="228"/>
      <c r="JW417" s="228"/>
      <c r="JX417" s="228"/>
      <c r="JY417" s="228"/>
      <c r="JZ417" s="228"/>
      <c r="KA417" s="228"/>
      <c r="KB417" s="228"/>
      <c r="KC417" s="228"/>
      <c r="KD417" s="228"/>
      <c r="KE417" s="228"/>
      <c r="KF417" s="228"/>
      <c r="KG417" s="228"/>
      <c r="KH417" s="228"/>
      <c r="KI417" s="228"/>
      <c r="KJ417" s="228"/>
      <c r="KK417" s="228"/>
      <c r="KL417" s="228"/>
      <c r="KM417" s="228"/>
      <c r="KN417" s="228"/>
      <c r="KO417" s="228"/>
      <c r="KP417" s="228"/>
      <c r="KQ417" s="228"/>
      <c r="KR417" s="228"/>
      <c r="KS417" s="228"/>
      <c r="KT417" s="228"/>
      <c r="KU417" s="228"/>
      <c r="KV417" s="228"/>
      <c r="KW417" s="228"/>
      <c r="KX417" s="228"/>
      <c r="KY417" s="228"/>
      <c r="KZ417" s="228"/>
      <c r="LA417" s="228"/>
      <c r="LB417" s="228"/>
      <c r="LC417" s="228"/>
      <c r="LD417" s="228"/>
      <c r="LE417" s="228"/>
      <c r="LF417" s="228"/>
      <c r="LG417" s="228"/>
      <c r="LH417" s="228"/>
      <c r="LI417" s="228"/>
      <c r="LJ417" s="228"/>
      <c r="LK417" s="228"/>
      <c r="LL417" s="228"/>
      <c r="LM417" s="228"/>
      <c r="LN417" s="228"/>
      <c r="LO417" s="228"/>
      <c r="LP417" s="228"/>
      <c r="LQ417" s="228"/>
      <c r="LR417" s="228"/>
      <c r="LS417" s="228"/>
      <c r="LT417" s="228"/>
      <c r="LU417" s="228"/>
      <c r="LV417" s="228"/>
      <c r="LW417" s="228"/>
      <c r="LX417" s="228"/>
      <c r="LY417" s="228"/>
      <c r="LZ417" s="228"/>
      <c r="MA417" s="228"/>
      <c r="MB417" s="228"/>
      <c r="MC417" s="228"/>
      <c r="MD417" s="228"/>
      <c r="ME417" s="228"/>
      <c r="MF417" s="228"/>
      <c r="MG417" s="228"/>
      <c r="MH417" s="228"/>
      <c r="MI417" s="228"/>
      <c r="MJ417" s="228"/>
      <c r="MK417" s="228"/>
      <c r="ML417" s="228"/>
      <c r="MM417" s="228"/>
      <c r="MN417" s="228"/>
      <c r="MO417" s="228"/>
      <c r="MP417" s="228"/>
      <c r="MQ417" s="228"/>
      <c r="MR417" s="228"/>
      <c r="MS417" s="228"/>
      <c r="MT417" s="228"/>
      <c r="MU417" s="228"/>
      <c r="MV417" s="228"/>
      <c r="MW417" s="228"/>
      <c r="MX417" s="228"/>
      <c r="MY417" s="228"/>
      <c r="MZ417" s="228"/>
      <c r="NA417" s="228"/>
      <c r="NB417" s="228"/>
      <c r="NC417" s="228"/>
      <c r="ND417" s="228"/>
      <c r="NE417" s="228"/>
      <c r="NF417" s="228"/>
      <c r="NG417" s="228"/>
      <c r="NH417" s="228"/>
      <c r="NI417" s="228"/>
      <c r="NJ417" s="228"/>
      <c r="NK417" s="228"/>
      <c r="NL417" s="228"/>
      <c r="NM417" s="228"/>
      <c r="NN417" s="228"/>
      <c r="NO417" s="228"/>
      <c r="NP417" s="228"/>
      <c r="NQ417" s="228"/>
      <c r="NR417" s="228"/>
      <c r="NS417" s="228"/>
      <c r="NT417" s="228"/>
      <c r="NU417" s="228"/>
      <c r="NV417" s="228"/>
      <c r="NW417" s="228"/>
      <c r="NX417" s="228"/>
      <c r="NY417" s="228"/>
      <c r="NZ417" s="228"/>
      <c r="OA417" s="228"/>
      <c r="OB417" s="228"/>
      <c r="OC417" s="228"/>
      <c r="OD417" s="228"/>
      <c r="OE417" s="228"/>
      <c r="OF417" s="228"/>
      <c r="OG417" s="228"/>
      <c r="OH417" s="228"/>
      <c r="OI417" s="228"/>
      <c r="OJ417" s="228"/>
      <c r="OK417" s="228"/>
      <c r="OL417" s="228"/>
      <c r="OM417" s="228"/>
      <c r="ON417" s="228"/>
      <c r="OO417" s="228"/>
      <c r="OP417" s="228"/>
      <c r="OQ417" s="228"/>
      <c r="OR417" s="228"/>
      <c r="OS417" s="228"/>
      <c r="OT417" s="228"/>
      <c r="OU417" s="228"/>
      <c r="OV417" s="228"/>
      <c r="OW417" s="228"/>
      <c r="OX417" s="228"/>
      <c r="OY417" s="228"/>
      <c r="OZ417" s="228"/>
      <c r="PA417" s="228"/>
      <c r="PB417" s="228"/>
      <c r="PC417" s="228"/>
      <c r="PD417" s="228"/>
      <c r="PE417" s="228"/>
      <c r="PF417" s="228"/>
      <c r="PG417" s="228"/>
      <c r="PH417" s="228"/>
      <c r="PI417" s="228"/>
      <c r="PJ417" s="228"/>
      <c r="PK417" s="228"/>
      <c r="PL417" s="228"/>
      <c r="PM417" s="228"/>
      <c r="PN417" s="228"/>
      <c r="PO417" s="228"/>
      <c r="PP417" s="228"/>
      <c r="PQ417" s="228"/>
      <c r="PR417" s="228"/>
      <c r="PS417" s="228"/>
      <c r="PT417" s="228"/>
      <c r="PU417" s="228"/>
      <c r="PV417" s="228"/>
      <c r="PW417" s="228"/>
      <c r="PX417" s="228"/>
      <c r="PY417" s="228"/>
      <c r="PZ417" s="228"/>
      <c r="QA417" s="228"/>
      <c r="QB417" s="228"/>
      <c r="QC417" s="228"/>
      <c r="QD417" s="228"/>
      <c r="QE417" s="228"/>
      <c r="QF417" s="228"/>
      <c r="QG417" s="228"/>
      <c r="QH417" s="228"/>
      <c r="QI417" s="228"/>
      <c r="QJ417" s="228"/>
      <c r="QK417" s="228"/>
      <c r="QL417" s="228"/>
      <c r="QM417" s="228"/>
      <c r="QN417" s="228"/>
      <c r="QO417" s="228"/>
      <c r="QP417" s="228"/>
      <c r="QQ417" s="228"/>
      <c r="QR417" s="228"/>
      <c r="QS417" s="228"/>
      <c r="QT417" s="228"/>
      <c r="QU417" s="228"/>
      <c r="QV417" s="228"/>
      <c r="QW417" s="228"/>
      <c r="QX417" s="228"/>
      <c r="QY417" s="228"/>
      <c r="QZ417" s="228"/>
      <c r="RA417" s="228"/>
      <c r="RB417" s="228"/>
      <c r="RC417" s="228"/>
      <c r="RD417" s="228"/>
      <c r="RE417" s="228"/>
      <c r="RF417" s="228"/>
      <c r="RG417" s="228"/>
      <c r="RH417" s="228"/>
      <c r="RI417" s="228"/>
      <c r="RJ417" s="228"/>
      <c r="RK417" s="228"/>
      <c r="RL417" s="228"/>
      <c r="RM417" s="228"/>
      <c r="RN417" s="228"/>
      <c r="RO417" s="228"/>
      <c r="RP417" s="228"/>
      <c r="RQ417" s="228"/>
      <c r="RR417" s="228"/>
      <c r="RS417" s="228"/>
      <c r="RT417" s="228"/>
      <c r="RU417" s="228"/>
      <c r="RV417" s="228"/>
      <c r="RW417" s="228"/>
      <c r="RX417" s="228"/>
      <c r="RY417" s="228"/>
      <c r="RZ417" s="228"/>
      <c r="SA417" s="228"/>
      <c r="SB417" s="228"/>
      <c r="SC417" s="228"/>
      <c r="SD417" s="228"/>
      <c r="SE417" s="228"/>
      <c r="SF417" s="228"/>
      <c r="SG417" s="228"/>
      <c r="SH417" s="228"/>
      <c r="SI417" s="228"/>
      <c r="SJ417" s="228"/>
      <c r="SK417" s="228"/>
      <c r="SL417" s="228"/>
      <c r="SM417" s="228"/>
      <c r="SN417" s="228"/>
      <c r="SO417" s="228"/>
      <c r="SP417" s="228"/>
      <c r="SQ417" s="228"/>
      <c r="SR417" s="228"/>
      <c r="SS417" s="228"/>
      <c r="ST417" s="228"/>
      <c r="SU417" s="228"/>
      <c r="SV417" s="228"/>
      <c r="SW417" s="228"/>
      <c r="SX417" s="228"/>
      <c r="SY417" s="228"/>
      <c r="SZ417" s="228"/>
      <c r="TA417" s="228"/>
      <c r="TB417" s="228"/>
      <c r="TC417" s="228"/>
      <c r="TD417" s="228"/>
      <c r="TE417" s="228"/>
      <c r="TF417" s="228"/>
      <c r="TG417" s="228"/>
      <c r="TH417" s="228"/>
      <c r="TI417" s="228"/>
      <c r="TJ417" s="228"/>
      <c r="TK417" s="228"/>
      <c r="TL417" s="228"/>
      <c r="TM417" s="228"/>
      <c r="TN417" s="228"/>
      <c r="TO417" s="228"/>
      <c r="TP417" s="228"/>
      <c r="TQ417" s="228"/>
      <c r="TR417" s="228"/>
      <c r="TS417" s="228"/>
      <c r="TT417" s="228"/>
      <c r="TU417" s="228"/>
      <c r="TV417" s="228"/>
      <c r="TW417" s="228"/>
      <c r="TX417" s="228"/>
      <c r="TY417" s="228"/>
      <c r="TZ417" s="228"/>
      <c r="UA417" s="228"/>
      <c r="UB417" s="228"/>
      <c r="UC417" s="228"/>
      <c r="UD417" s="228"/>
      <c r="UE417" s="228"/>
      <c r="UF417" s="228"/>
      <c r="UG417" s="228"/>
      <c r="UH417" s="228"/>
      <c r="UI417" s="228"/>
      <c r="UJ417" s="228"/>
      <c r="UK417" s="228"/>
      <c r="UL417" s="228"/>
      <c r="UM417" s="228"/>
      <c r="UN417" s="228"/>
      <c r="UO417" s="228"/>
      <c r="UP417" s="228"/>
      <c r="UQ417" s="228"/>
      <c r="UR417" s="228"/>
      <c r="US417" s="228"/>
      <c r="UT417" s="228"/>
      <c r="UU417" s="228"/>
      <c r="UV417" s="228"/>
      <c r="UW417" s="228"/>
      <c r="UX417" s="228"/>
      <c r="UY417" s="228"/>
      <c r="UZ417" s="228"/>
      <c r="VA417" s="228"/>
      <c r="VB417" s="228"/>
      <c r="VC417" s="228"/>
      <c r="VD417" s="228"/>
      <c r="VE417" s="228"/>
      <c r="VF417" s="228"/>
      <c r="VG417" s="228"/>
      <c r="VH417" s="228"/>
      <c r="VI417" s="228"/>
      <c r="VJ417" s="228"/>
      <c r="VK417" s="228"/>
      <c r="VL417" s="228"/>
      <c r="VM417" s="228"/>
      <c r="VN417" s="228"/>
      <c r="VO417" s="228"/>
      <c r="VP417" s="228"/>
      <c r="VQ417" s="228"/>
      <c r="VR417" s="228"/>
      <c r="VS417" s="228"/>
      <c r="VT417" s="228"/>
      <c r="VU417" s="228"/>
      <c r="VV417" s="228"/>
      <c r="VW417" s="228"/>
      <c r="VX417" s="228"/>
      <c r="VY417" s="228"/>
      <c r="VZ417" s="228"/>
      <c r="WA417" s="228"/>
      <c r="WB417" s="228"/>
      <c r="WC417" s="228"/>
      <c r="WD417" s="228"/>
      <c r="WE417" s="228"/>
      <c r="WF417" s="228"/>
      <c r="WG417" s="228"/>
      <c r="WH417" s="228"/>
      <c r="WI417" s="228"/>
      <c r="WJ417" s="228"/>
      <c r="WK417" s="228"/>
      <c r="WL417" s="228"/>
      <c r="WM417" s="228"/>
      <c r="WN417" s="228"/>
      <c r="WO417" s="228"/>
      <c r="WP417" s="228"/>
      <c r="WQ417" s="228"/>
      <c r="WR417" s="228"/>
      <c r="WS417" s="228"/>
      <c r="WT417" s="228"/>
      <c r="WU417" s="228"/>
      <c r="WV417" s="228"/>
      <c r="WW417" s="228"/>
      <c r="WX417" s="228"/>
      <c r="WY417" s="228"/>
      <c r="WZ417" s="228"/>
      <c r="XA417" s="228"/>
      <c r="XB417" s="228"/>
      <c r="XC417" s="228"/>
      <c r="XD417" s="228"/>
      <c r="XE417" s="228"/>
      <c r="XF417" s="228"/>
      <c r="XG417" s="228"/>
      <c r="XH417" s="228"/>
      <c r="XI417" s="228"/>
      <c r="XJ417" s="228"/>
      <c r="XK417" s="228"/>
      <c r="XL417" s="228"/>
      <c r="XM417" s="228"/>
      <c r="XN417" s="228"/>
      <c r="XO417" s="228"/>
      <c r="XP417" s="228"/>
      <c r="XQ417" s="228"/>
      <c r="XR417" s="228"/>
      <c r="XS417" s="228"/>
      <c r="XT417" s="228"/>
      <c r="XU417" s="228"/>
      <c r="XV417" s="228"/>
      <c r="XW417" s="228"/>
      <c r="XX417" s="228"/>
      <c r="XY417" s="228"/>
      <c r="XZ417" s="228"/>
      <c r="YA417" s="228"/>
      <c r="YB417" s="228"/>
      <c r="YC417" s="228"/>
      <c r="YD417" s="228"/>
      <c r="YE417" s="228"/>
      <c r="YF417" s="228"/>
      <c r="YG417" s="228"/>
      <c r="YH417" s="228"/>
      <c r="YI417" s="228"/>
      <c r="YJ417" s="228"/>
      <c r="YK417" s="228"/>
      <c r="YL417" s="228"/>
      <c r="YM417" s="228"/>
      <c r="YN417" s="228"/>
      <c r="YO417" s="228"/>
      <c r="YP417" s="228"/>
      <c r="YQ417" s="228"/>
      <c r="YR417" s="228"/>
      <c r="YS417" s="228"/>
      <c r="YT417" s="228"/>
      <c r="YU417" s="228"/>
      <c r="YV417" s="228"/>
      <c r="YW417" s="228"/>
      <c r="YX417" s="228"/>
      <c r="YY417" s="228"/>
      <c r="YZ417" s="228"/>
      <c r="ZA417" s="228"/>
      <c r="ZB417" s="228"/>
      <c r="ZC417" s="228"/>
      <c r="ZD417" s="228"/>
      <c r="ZE417" s="228"/>
      <c r="ZF417" s="228"/>
      <c r="ZG417" s="228"/>
      <c r="ZH417" s="228"/>
      <c r="ZI417" s="228"/>
      <c r="ZJ417" s="228"/>
      <c r="ZK417" s="228"/>
      <c r="ZL417" s="228"/>
      <c r="ZM417" s="228"/>
      <c r="ZN417" s="228"/>
      <c r="ZO417" s="228"/>
      <c r="ZP417" s="228"/>
      <c r="ZQ417" s="228"/>
      <c r="ZR417" s="228"/>
      <c r="ZS417" s="228"/>
      <c r="ZT417" s="228"/>
      <c r="ZU417" s="228"/>
      <c r="ZV417" s="228"/>
      <c r="ZW417" s="228"/>
      <c r="ZX417" s="228"/>
      <c r="ZY417" s="228"/>
      <c r="ZZ417" s="228"/>
      <c r="AAA417" s="228"/>
      <c r="AAB417" s="228"/>
      <c r="AAC417" s="228"/>
      <c r="AAD417" s="228"/>
      <c r="AAE417" s="228"/>
      <c r="AAF417" s="228"/>
      <c r="AAG417" s="228"/>
      <c r="AAH417" s="228"/>
      <c r="AAI417" s="228"/>
      <c r="AAJ417" s="228"/>
      <c r="AAK417" s="228"/>
      <c r="AAL417" s="228"/>
      <c r="AAM417" s="228"/>
      <c r="AAN417" s="228"/>
      <c r="AAO417" s="228"/>
      <c r="AAP417" s="228"/>
      <c r="AAQ417" s="228"/>
      <c r="AAR417" s="228"/>
      <c r="AAS417" s="228"/>
      <c r="AAT417" s="228"/>
      <c r="AAU417" s="228"/>
      <c r="AAV417" s="228"/>
      <c r="AAW417" s="228"/>
      <c r="AAX417" s="228"/>
      <c r="AAY417" s="228"/>
      <c r="AAZ417" s="228"/>
      <c r="ABA417" s="228"/>
      <c r="ABB417" s="228"/>
      <c r="ABC417" s="228"/>
      <c r="ABD417" s="228"/>
      <c r="ABE417" s="228"/>
      <c r="ABF417" s="228"/>
      <c r="ABG417" s="228"/>
      <c r="ABH417" s="228"/>
      <c r="ABI417" s="228"/>
      <c r="ABJ417" s="228"/>
      <c r="ABK417" s="228"/>
      <c r="ABL417" s="228"/>
      <c r="ABM417" s="228"/>
      <c r="ABN417" s="228"/>
      <c r="ABO417" s="228"/>
      <c r="ABP417" s="228"/>
      <c r="ABQ417" s="228"/>
      <c r="ABR417" s="228"/>
      <c r="ABS417" s="228"/>
      <c r="ABT417" s="228"/>
      <c r="ABU417" s="228"/>
      <c r="ABV417" s="228"/>
      <c r="ABW417" s="228"/>
      <c r="ABX417" s="228"/>
      <c r="ABY417" s="228"/>
      <c r="ABZ417" s="228"/>
      <c r="ACA417" s="228"/>
      <c r="ACB417" s="228"/>
      <c r="ACC417" s="228"/>
      <c r="ACD417" s="228"/>
      <c r="ACE417" s="228"/>
      <c r="ACF417" s="228"/>
      <c r="ACG417" s="228"/>
      <c r="ACH417" s="228"/>
      <c r="ACI417" s="228"/>
      <c r="ACJ417" s="228"/>
      <c r="ACK417" s="228"/>
      <c r="ACL417" s="228"/>
      <c r="ACM417" s="228"/>
      <c r="ACN417" s="228"/>
      <c r="ACO417" s="228"/>
      <c r="ACP417" s="228"/>
      <c r="ACQ417" s="228"/>
      <c r="ACR417" s="228"/>
      <c r="ACS417" s="228"/>
      <c r="ACT417" s="228"/>
      <c r="ACU417" s="228"/>
      <c r="ACV417" s="228"/>
      <c r="ACW417" s="228"/>
      <c r="ACX417" s="228"/>
      <c r="ACY417" s="228"/>
      <c r="ACZ417" s="228"/>
      <c r="ADA417" s="228"/>
      <c r="ADB417" s="228"/>
      <c r="ADC417" s="228"/>
      <c r="ADD417" s="228"/>
      <c r="ADE417" s="228"/>
      <c r="ADF417" s="228"/>
      <c r="ADG417" s="228"/>
      <c r="ADH417" s="228"/>
      <c r="ADI417" s="228"/>
      <c r="ADJ417" s="228"/>
      <c r="ADK417" s="228"/>
      <c r="ADL417" s="228"/>
      <c r="ADM417" s="228"/>
      <c r="ADN417" s="228"/>
      <c r="ADO417" s="228"/>
      <c r="ADP417" s="228"/>
      <c r="ADQ417" s="228"/>
      <c r="ADR417" s="228"/>
      <c r="ADS417" s="228"/>
      <c r="ADT417" s="228"/>
      <c r="ADU417" s="228"/>
      <c r="ADV417" s="228"/>
      <c r="ADW417" s="228"/>
      <c r="ADX417" s="228"/>
      <c r="ADY417" s="228"/>
      <c r="ADZ417" s="228"/>
      <c r="AEA417" s="228"/>
      <c r="AEB417" s="228"/>
      <c r="AEC417" s="228"/>
      <c r="AED417" s="228"/>
      <c r="AEE417" s="228"/>
      <c r="AEF417" s="228"/>
      <c r="AEG417" s="228"/>
      <c r="AEH417" s="228"/>
      <c r="AEI417" s="228"/>
      <c r="AEJ417" s="228"/>
      <c r="AEK417" s="228"/>
      <c r="AEL417" s="228"/>
      <c r="AEM417" s="228"/>
      <c r="AEN417" s="228"/>
      <c r="AEO417" s="228"/>
      <c r="AEP417" s="228"/>
      <c r="AEQ417" s="228"/>
      <c r="AER417" s="228"/>
      <c r="AES417" s="228"/>
      <c r="AET417" s="228"/>
      <c r="AEU417" s="228"/>
      <c r="AEV417" s="228"/>
      <c r="AEW417" s="228"/>
      <c r="AEX417" s="228"/>
      <c r="AEY417" s="228"/>
      <c r="AEZ417" s="228"/>
      <c r="AFA417" s="228"/>
      <c r="AFB417" s="228"/>
      <c r="AFC417" s="228"/>
      <c r="AFD417" s="228"/>
      <c r="AFE417" s="228"/>
      <c r="AFF417" s="228"/>
      <c r="AFG417" s="228"/>
      <c r="AFH417" s="228"/>
      <c r="AFI417" s="228"/>
      <c r="AFJ417" s="228"/>
      <c r="AFK417" s="228"/>
      <c r="AFL417" s="228"/>
      <c r="AFM417" s="228"/>
      <c r="AFN417" s="228"/>
      <c r="AFO417" s="228"/>
      <c r="AFP417" s="228"/>
      <c r="AFQ417" s="228"/>
      <c r="AFR417" s="228"/>
      <c r="AFS417" s="228"/>
      <c r="AFT417" s="228"/>
      <c r="AFU417" s="228"/>
      <c r="AFV417" s="228"/>
      <c r="AFW417" s="228"/>
      <c r="AFX417" s="228"/>
      <c r="AFY417" s="228"/>
      <c r="AFZ417" s="228"/>
      <c r="AGA417" s="228"/>
      <c r="AGB417" s="228"/>
      <c r="AGC417" s="228"/>
      <c r="AGD417" s="228"/>
      <c r="AGE417" s="228"/>
      <c r="AGF417" s="228"/>
      <c r="AGG417" s="228"/>
      <c r="AGH417" s="228"/>
      <c r="AGI417" s="228"/>
      <c r="AGJ417" s="228"/>
      <c r="AGK417" s="228"/>
      <c r="AGL417" s="228"/>
      <c r="AGM417" s="228"/>
      <c r="AGN417" s="228"/>
      <c r="AGO417" s="228"/>
      <c r="AGP417" s="228"/>
      <c r="AGQ417" s="228"/>
      <c r="AGR417" s="228"/>
      <c r="AGS417" s="228"/>
      <c r="AGT417" s="228"/>
      <c r="AGU417" s="228"/>
      <c r="AGV417" s="228"/>
      <c r="AGW417" s="228"/>
      <c r="AGX417" s="228"/>
      <c r="AGY417" s="228"/>
      <c r="AGZ417" s="228"/>
      <c r="AHA417" s="228"/>
      <c r="AHB417" s="228"/>
      <c r="AHC417" s="228"/>
      <c r="AHD417" s="228"/>
      <c r="AHE417" s="228"/>
      <c r="AHF417" s="228"/>
      <c r="AHG417" s="228"/>
      <c r="AHH417" s="228"/>
      <c r="AHI417" s="228"/>
      <c r="AHJ417" s="228"/>
      <c r="AHK417" s="228"/>
      <c r="AHL417" s="228"/>
      <c r="AHM417" s="228"/>
      <c r="AHN417" s="228"/>
      <c r="AHO417" s="228"/>
      <c r="AHP417" s="228"/>
      <c r="AHQ417" s="228"/>
      <c r="AHR417" s="228"/>
      <c r="AHS417" s="228"/>
      <c r="AHT417" s="228"/>
      <c r="AHU417" s="228"/>
      <c r="AHV417" s="228"/>
      <c r="AHW417" s="228"/>
      <c r="AHX417" s="228"/>
      <c r="AHY417" s="228"/>
      <c r="AHZ417" s="228"/>
      <c r="AIA417" s="228"/>
      <c r="AIB417" s="228"/>
      <c r="AIC417" s="228"/>
      <c r="AID417" s="228"/>
      <c r="AIE417" s="228"/>
      <c r="AIF417" s="228"/>
      <c r="AIG417" s="228"/>
      <c r="AIH417" s="228"/>
      <c r="AII417" s="228"/>
      <c r="AIJ417" s="228"/>
      <c r="AIK417" s="228"/>
      <c r="AIL417" s="228"/>
      <c r="AIM417" s="228"/>
      <c r="AIN417" s="228"/>
      <c r="AIO417" s="228"/>
      <c r="AIP417" s="228"/>
      <c r="AIQ417" s="228"/>
      <c r="AIR417" s="228"/>
      <c r="AIS417" s="228"/>
      <c r="AIT417" s="228"/>
      <c r="AIU417" s="228"/>
      <c r="AIV417" s="228"/>
      <c r="AIW417" s="228"/>
      <c r="AIX417" s="228"/>
      <c r="AIY417" s="228"/>
      <c r="AIZ417" s="228"/>
      <c r="AJA417" s="228"/>
      <c r="AJB417" s="228"/>
      <c r="AJC417" s="228"/>
      <c r="AJD417" s="228"/>
      <c r="AJE417" s="228"/>
      <c r="AJF417" s="228"/>
      <c r="AJG417" s="228"/>
      <c r="AJH417" s="228"/>
      <c r="AJI417" s="228"/>
      <c r="AJJ417" s="228"/>
      <c r="AJK417" s="228"/>
      <c r="AJL417" s="228"/>
      <c r="AJM417" s="228"/>
      <c r="AJN417" s="228"/>
      <c r="AJO417" s="228"/>
      <c r="AJP417" s="228"/>
      <c r="AJQ417" s="228"/>
      <c r="AJR417" s="228"/>
      <c r="AJS417" s="228"/>
      <c r="AJT417" s="228"/>
      <c r="AJU417" s="228"/>
      <c r="AJV417" s="228"/>
      <c r="AJW417" s="228"/>
      <c r="AJX417" s="228"/>
      <c r="AJY417" s="228"/>
      <c r="AJZ417" s="228"/>
      <c r="AKA417" s="228"/>
      <c r="AKB417" s="228"/>
      <c r="AKC417" s="228"/>
      <c r="AKD417" s="228"/>
      <c r="AKE417" s="228"/>
      <c r="AKF417" s="228"/>
      <c r="AKG417" s="228"/>
      <c r="AKH417" s="228"/>
      <c r="AKI417" s="228"/>
      <c r="AKJ417" s="228"/>
      <c r="AKK417" s="228"/>
      <c r="AKL417" s="228"/>
      <c r="AKM417" s="228"/>
      <c r="AKN417" s="228"/>
      <c r="AKO417" s="228"/>
      <c r="AKP417" s="228"/>
      <c r="AKQ417" s="228"/>
      <c r="AKR417" s="228"/>
      <c r="AKS417" s="228"/>
      <c r="AKT417" s="228"/>
      <c r="AKU417" s="228"/>
      <c r="AKV417" s="228"/>
      <c r="AKW417" s="228"/>
      <c r="AKX417" s="228"/>
      <c r="AKY417" s="228"/>
      <c r="AKZ417" s="228"/>
      <c r="ALA417" s="228"/>
      <c r="ALB417" s="228"/>
      <c r="ALC417" s="228"/>
      <c r="ALD417" s="228"/>
      <c r="ALE417" s="228"/>
      <c r="ALF417" s="228"/>
      <c r="ALG417" s="228"/>
      <c r="ALH417" s="228"/>
      <c r="ALI417" s="228"/>
      <c r="ALJ417" s="228"/>
      <c r="ALK417" s="228"/>
      <c r="ALL417" s="228"/>
      <c r="ALM417" s="228"/>
      <c r="ALN417" s="228"/>
      <c r="ALO417" s="228"/>
      <c r="ALP417" s="228"/>
      <c r="ALQ417" s="228"/>
      <c r="ALR417" s="228"/>
      <c r="ALS417" s="228"/>
      <c r="ALT417" s="228"/>
      <c r="ALU417" s="228"/>
      <c r="ALV417" s="228"/>
      <c r="ALW417" s="228"/>
      <c r="ALX417" s="228"/>
      <c r="ALY417" s="228"/>
      <c r="ALZ417" s="228"/>
      <c r="AMA417" s="228"/>
      <c r="AMB417" s="228"/>
      <c r="AMC417" s="228"/>
      <c r="AMD417" s="228"/>
      <c r="AME417" s="228"/>
      <c r="AMF417" s="228"/>
      <c r="AMG417" s="228"/>
      <c r="AMH417" s="228"/>
      <c r="AMI417" s="228"/>
      <c r="AMJ417" s="228"/>
      <c r="AMK417" s="228"/>
      <c r="AML417" s="228"/>
      <c r="AMM417" s="228"/>
      <c r="AMN417" s="228"/>
      <c r="AMO417" s="228"/>
      <c r="AMP417" s="228"/>
      <c r="AMQ417" s="228"/>
      <c r="AMR417" s="228"/>
      <c r="AMS417" s="228"/>
      <c r="AMT417" s="228"/>
      <c r="AMU417" s="228"/>
      <c r="AMV417" s="228"/>
      <c r="AMW417" s="228"/>
      <c r="AMX417" s="228"/>
    </row>
    <row r="418" spans="1:1038" s="308" customFormat="1" ht="18" customHeight="1">
      <c r="A418" s="301"/>
      <c r="B418" s="302"/>
      <c r="C418" s="228"/>
      <c r="D418" s="303"/>
      <c r="E418" s="228">
        <v>62</v>
      </c>
      <c r="F418" s="228">
        <v>3</v>
      </c>
      <c r="G418" s="304" t="str">
        <f t="shared" ref="G418" si="144">E418&amp;"-"&amp;F418</f>
        <v>62-3</v>
      </c>
      <c r="H418" s="228">
        <v>41</v>
      </c>
      <c r="I418" s="228">
        <v>41.5</v>
      </c>
      <c r="J418" s="226"/>
      <c r="K418" s="545" t="b">
        <f>IF(I419=1,IF(((VLOOKUP($G418,[1]Depth_Lookup!#REF!,9,FALSE))-(H418/100))=0,"Good",IF(((VLOOKUP($G418,[1]Depth_Lookup!$A$3:$J$550,9,FALSE))-(H418/100))&gt;0,"Too Short","Too Long")))</f>
        <v>0</v>
      </c>
      <c r="L418" s="171">
        <f>(VLOOKUP($G418,Depth_Lookup!$A$3:$J$410,10,FALSE))+(H418/100)</f>
        <v>151.995</v>
      </c>
      <c r="M418" s="171">
        <f>(VLOOKUP($G418,Depth_Lookup!$A$3:$J$410,10,FALSE))+(I418/100)</f>
        <v>152</v>
      </c>
      <c r="N418" s="231"/>
      <c r="O418" s="228"/>
      <c r="P418" s="228"/>
      <c r="Q418" s="228"/>
      <c r="R418" s="304" t="s">
        <v>2062</v>
      </c>
      <c r="S418" s="228"/>
      <c r="T418" s="228"/>
      <c r="U418" s="228"/>
      <c r="V418" s="228"/>
      <c r="W418" s="228"/>
      <c r="X418" s="305"/>
      <c r="Y418" s="228"/>
      <c r="Z418" s="228"/>
      <c r="AA418" s="228"/>
      <c r="AB418" s="228"/>
      <c r="AC418" s="228"/>
      <c r="AD418" s="228"/>
      <c r="AE418" s="234"/>
      <c r="AF418" s="304"/>
      <c r="AG418" s="241"/>
      <c r="AH418" s="228"/>
      <c r="AI418" s="244"/>
      <c r="AJ418" s="228"/>
      <c r="AK418" s="228"/>
      <c r="AL418" s="228"/>
      <c r="AM418" s="228"/>
      <c r="AN418" s="228"/>
      <c r="AO418" s="244"/>
      <c r="AP418" s="228"/>
      <c r="AQ418" s="228"/>
      <c r="AR418" s="228"/>
      <c r="AS418" s="228"/>
      <c r="AT418" s="228"/>
      <c r="AU418" s="244"/>
      <c r="AV418" s="228"/>
      <c r="AW418" s="228"/>
      <c r="AX418" s="228"/>
      <c r="AY418" s="228"/>
      <c r="AZ418" s="228"/>
      <c r="BA418" s="244"/>
      <c r="BB418" s="228"/>
      <c r="BC418" s="228"/>
      <c r="BD418" s="228"/>
      <c r="BE418" s="228"/>
      <c r="BF418" s="228"/>
      <c r="BG418" s="244"/>
      <c r="BH418" s="228"/>
      <c r="BI418" s="228"/>
      <c r="BJ418" s="228"/>
      <c r="BK418" s="228"/>
      <c r="BL418" s="228"/>
      <c r="BM418" s="244"/>
      <c r="BN418" s="228"/>
      <c r="BO418" s="228"/>
      <c r="BP418" s="228"/>
      <c r="BQ418" s="228"/>
      <c r="BR418" s="228"/>
      <c r="BS418" s="228"/>
      <c r="BT418" s="228"/>
      <c r="BU418" s="228"/>
      <c r="BV418" s="228"/>
      <c r="BW418" s="228"/>
      <c r="BX418" s="228"/>
      <c r="BY418" s="244"/>
      <c r="BZ418" s="228"/>
      <c r="CA418" s="228"/>
      <c r="CB418" s="228"/>
      <c r="CC418" s="228"/>
      <c r="CD418" s="228"/>
      <c r="CE418" s="228"/>
      <c r="CF418" s="310"/>
      <c r="CG418" s="245"/>
      <c r="CH418" s="246"/>
      <c r="CI418" s="246"/>
      <c r="CJ418" s="246"/>
      <c r="CK418" s="247"/>
      <c r="CL418" s="248"/>
      <c r="CM418" s="248"/>
      <c r="CN418" s="248"/>
      <c r="CO418" s="248"/>
      <c r="CP418" s="248"/>
      <c r="CQ418" s="248"/>
      <c r="CR418" s="248"/>
      <c r="CS418" s="248"/>
      <c r="CT418" s="248"/>
      <c r="CU418" s="248"/>
      <c r="CV418" s="248"/>
      <c r="CW418" s="248"/>
      <c r="CX418" s="248"/>
      <c r="CY418" s="248"/>
      <c r="CZ418" s="248"/>
      <c r="DA418" s="248"/>
      <c r="DB418" s="248"/>
      <c r="DC418" s="249"/>
      <c r="DD418" s="248"/>
      <c r="DE418" s="248"/>
      <c r="DF418" s="248"/>
      <c r="DG418" s="248"/>
      <c r="DH418" s="248"/>
      <c r="DI418" s="248"/>
      <c r="DJ418" s="248"/>
      <c r="DK418" s="306"/>
      <c r="DL418" s="245"/>
      <c r="DM418" s="248"/>
      <c r="DN418" s="248"/>
      <c r="DO418" s="307"/>
      <c r="DQ418" s="245"/>
      <c r="DR418" s="307"/>
      <c r="DS418" s="245"/>
      <c r="DT418" s="262"/>
      <c r="DU418" s="249"/>
      <c r="DV418" s="249"/>
      <c r="DW418" s="311"/>
      <c r="DX418" s="268"/>
      <c r="DY418" s="268"/>
      <c r="DZ418" s="482"/>
      <c r="EA418" s="312"/>
      <c r="EB418" s="249"/>
      <c r="EC418" s="312"/>
      <c r="ED418" s="229" t="s">
        <v>2517</v>
      </c>
      <c r="EE418" s="313"/>
      <c r="EF418" s="314"/>
      <c r="EG418" s="313"/>
      <c r="EH418" s="315"/>
      <c r="EI418" s="316"/>
      <c r="EJ418" s="317"/>
      <c r="EK418" s="318"/>
      <c r="EL418" s="313"/>
      <c r="EM418" s="315"/>
      <c r="EN418" s="315" t="s">
        <v>1447</v>
      </c>
      <c r="EO418" s="319">
        <v>0.3</v>
      </c>
      <c r="EP418" s="319" t="s">
        <v>2054</v>
      </c>
      <c r="EQ418" s="319"/>
      <c r="ER418" s="319"/>
      <c r="ES418" s="319"/>
      <c r="ET418" s="319"/>
      <c r="EU418" s="319"/>
      <c r="EV418" s="320">
        <v>20</v>
      </c>
      <c r="EW418" s="320">
        <v>90</v>
      </c>
      <c r="EX418" s="320">
        <v>35</v>
      </c>
      <c r="EY418" s="320">
        <v>180</v>
      </c>
      <c r="EZ418" s="192">
        <f t="shared" si="107"/>
        <v>-27.465562540631453</v>
      </c>
      <c r="FA418" s="192">
        <f t="shared" si="108"/>
        <v>332.53443745936852</v>
      </c>
      <c r="FB418" s="192">
        <f t="shared" si="109"/>
        <v>51.721102350181411</v>
      </c>
      <c r="FC418" s="192">
        <f t="shared" si="110"/>
        <v>62.534437459368547</v>
      </c>
      <c r="FD418" s="192">
        <f t="shared" si="111"/>
        <v>38.278897649818589</v>
      </c>
      <c r="FE418" s="193">
        <f t="shared" si="112"/>
        <v>152.53443745936852</v>
      </c>
      <c r="FF418" s="194">
        <f t="shared" si="113"/>
        <v>38.278897649818589</v>
      </c>
      <c r="FG418" s="313"/>
      <c r="FH418" s="315"/>
      <c r="FI418" s="778">
        <f t="shared" si="115"/>
        <v>0.3</v>
      </c>
      <c r="FJ418" s="779">
        <f t="shared" si="116"/>
        <v>38.278897649818589</v>
      </c>
      <c r="FK418" s="779">
        <f t="shared" si="117"/>
        <v>51.721102350181411</v>
      </c>
      <c r="FL418" s="780">
        <f t="shared" si="118"/>
        <v>0.90270352877164284</v>
      </c>
      <c r="FM418" s="169">
        <f t="shared" si="119"/>
        <v>0.78500458532123663</v>
      </c>
      <c r="FN418" s="783">
        <f t="shared" si="120"/>
        <v>0.23550137559637097</v>
      </c>
      <c r="FO418" s="228"/>
      <c r="FP418" s="228"/>
      <c r="FQ418" s="228"/>
      <c r="FR418" s="228"/>
      <c r="FS418" s="228"/>
      <c r="FT418" s="228"/>
      <c r="FU418" s="228"/>
      <c r="FV418" s="228"/>
      <c r="FW418" s="228"/>
      <c r="FX418" s="228"/>
      <c r="FY418" s="228"/>
      <c r="FZ418" s="228"/>
      <c r="GA418" s="228"/>
      <c r="GB418" s="228"/>
      <c r="GC418" s="228"/>
      <c r="GD418" s="228"/>
      <c r="GE418" s="228"/>
      <c r="GF418" s="228"/>
      <c r="GG418" s="228"/>
      <c r="GH418" s="228"/>
      <c r="GI418" s="228"/>
      <c r="GJ418" s="228"/>
      <c r="GK418" s="228"/>
      <c r="GL418" s="228"/>
      <c r="GM418" s="228"/>
      <c r="GN418" s="228"/>
      <c r="GO418" s="228"/>
      <c r="GP418" s="228"/>
      <c r="GQ418" s="228"/>
      <c r="GR418" s="228"/>
      <c r="GS418" s="228"/>
      <c r="GT418" s="228"/>
      <c r="GU418" s="228"/>
      <c r="GV418" s="228"/>
      <c r="GW418" s="228"/>
      <c r="GX418" s="228"/>
      <c r="GY418" s="228"/>
      <c r="GZ418" s="228"/>
      <c r="HA418" s="228"/>
      <c r="HB418" s="228"/>
      <c r="HC418" s="228"/>
      <c r="HD418" s="228"/>
      <c r="HE418" s="228"/>
      <c r="HF418" s="228"/>
      <c r="HG418" s="228"/>
      <c r="HH418" s="228"/>
      <c r="HI418" s="228"/>
      <c r="HJ418" s="228"/>
      <c r="HK418" s="228"/>
      <c r="HL418" s="228"/>
      <c r="HM418" s="228"/>
      <c r="HN418" s="228"/>
      <c r="HO418" s="228"/>
      <c r="HP418" s="228"/>
      <c r="HQ418" s="228"/>
      <c r="HR418" s="228"/>
      <c r="HS418" s="228"/>
      <c r="HT418" s="228"/>
      <c r="HU418" s="228"/>
      <c r="HV418" s="228"/>
      <c r="HW418" s="228"/>
      <c r="HX418" s="228"/>
      <c r="HY418" s="228"/>
      <c r="HZ418" s="228"/>
      <c r="IA418" s="228"/>
      <c r="IB418" s="228"/>
      <c r="IC418" s="228"/>
      <c r="ID418" s="228"/>
      <c r="IE418" s="228"/>
      <c r="IF418" s="228"/>
      <c r="IG418" s="228"/>
      <c r="IH418" s="228"/>
      <c r="II418" s="228"/>
      <c r="IJ418" s="228"/>
      <c r="IK418" s="228"/>
      <c r="IL418" s="228"/>
      <c r="IM418" s="228"/>
      <c r="IN418" s="228"/>
      <c r="IO418" s="228"/>
      <c r="IP418" s="228"/>
      <c r="IQ418" s="228"/>
      <c r="IR418" s="228"/>
      <c r="IS418" s="228"/>
      <c r="IT418" s="228"/>
      <c r="IU418" s="228"/>
      <c r="IV418" s="228"/>
      <c r="IW418" s="228"/>
      <c r="IX418" s="228"/>
      <c r="IY418" s="228"/>
      <c r="IZ418" s="228"/>
      <c r="JA418" s="228"/>
      <c r="JB418" s="228"/>
      <c r="JC418" s="228"/>
      <c r="JD418" s="228"/>
      <c r="JE418" s="228"/>
      <c r="JF418" s="228"/>
      <c r="JG418" s="228"/>
      <c r="JH418" s="228"/>
      <c r="JI418" s="228"/>
      <c r="JJ418" s="228"/>
      <c r="JK418" s="228"/>
      <c r="JL418" s="228"/>
      <c r="JM418" s="228"/>
      <c r="JN418" s="228"/>
      <c r="JO418" s="228"/>
      <c r="JP418" s="228"/>
      <c r="JQ418" s="228"/>
      <c r="JR418" s="228"/>
      <c r="JS418" s="228"/>
      <c r="JT418" s="228"/>
      <c r="JU418" s="228"/>
      <c r="JV418" s="228"/>
      <c r="JW418" s="228"/>
      <c r="JX418" s="228"/>
      <c r="JY418" s="228"/>
      <c r="JZ418" s="228"/>
      <c r="KA418" s="228"/>
      <c r="KB418" s="228"/>
      <c r="KC418" s="228"/>
      <c r="KD418" s="228"/>
      <c r="KE418" s="228"/>
      <c r="KF418" s="228"/>
      <c r="KG418" s="228"/>
      <c r="KH418" s="228"/>
      <c r="KI418" s="228"/>
      <c r="KJ418" s="228"/>
      <c r="KK418" s="228"/>
      <c r="KL418" s="228"/>
      <c r="KM418" s="228"/>
      <c r="KN418" s="228"/>
      <c r="KO418" s="228"/>
      <c r="KP418" s="228"/>
      <c r="KQ418" s="228"/>
      <c r="KR418" s="228"/>
      <c r="KS418" s="228"/>
      <c r="KT418" s="228"/>
      <c r="KU418" s="228"/>
      <c r="KV418" s="228"/>
      <c r="KW418" s="228"/>
      <c r="KX418" s="228"/>
      <c r="KY418" s="228"/>
      <c r="KZ418" s="228"/>
      <c r="LA418" s="228"/>
      <c r="LB418" s="228"/>
      <c r="LC418" s="228"/>
      <c r="LD418" s="228"/>
      <c r="LE418" s="228"/>
      <c r="LF418" s="228"/>
      <c r="LG418" s="228"/>
      <c r="LH418" s="228"/>
      <c r="LI418" s="228"/>
      <c r="LJ418" s="228"/>
      <c r="LK418" s="228"/>
      <c r="LL418" s="228"/>
      <c r="LM418" s="228"/>
      <c r="LN418" s="228"/>
      <c r="LO418" s="228"/>
      <c r="LP418" s="228"/>
      <c r="LQ418" s="228"/>
      <c r="LR418" s="228"/>
      <c r="LS418" s="228"/>
      <c r="LT418" s="228"/>
      <c r="LU418" s="228"/>
      <c r="LV418" s="228"/>
      <c r="LW418" s="228"/>
      <c r="LX418" s="228"/>
      <c r="LY418" s="228"/>
      <c r="LZ418" s="228"/>
      <c r="MA418" s="228"/>
      <c r="MB418" s="228"/>
      <c r="MC418" s="228"/>
      <c r="MD418" s="228"/>
      <c r="ME418" s="228"/>
      <c r="MF418" s="228"/>
      <c r="MG418" s="228"/>
      <c r="MH418" s="228"/>
      <c r="MI418" s="228"/>
      <c r="MJ418" s="228"/>
      <c r="MK418" s="228"/>
      <c r="ML418" s="228"/>
      <c r="MM418" s="228"/>
      <c r="MN418" s="228"/>
      <c r="MO418" s="228"/>
      <c r="MP418" s="228"/>
      <c r="MQ418" s="228"/>
      <c r="MR418" s="228"/>
      <c r="MS418" s="228"/>
      <c r="MT418" s="228"/>
      <c r="MU418" s="228"/>
      <c r="MV418" s="228"/>
      <c r="MW418" s="228"/>
      <c r="MX418" s="228"/>
      <c r="MY418" s="228"/>
      <c r="MZ418" s="228"/>
      <c r="NA418" s="228"/>
      <c r="NB418" s="228"/>
      <c r="NC418" s="228"/>
      <c r="ND418" s="228"/>
      <c r="NE418" s="228"/>
      <c r="NF418" s="228"/>
      <c r="NG418" s="228"/>
      <c r="NH418" s="228"/>
      <c r="NI418" s="228"/>
      <c r="NJ418" s="228"/>
      <c r="NK418" s="228"/>
      <c r="NL418" s="228"/>
      <c r="NM418" s="228"/>
      <c r="NN418" s="228"/>
      <c r="NO418" s="228"/>
      <c r="NP418" s="228"/>
      <c r="NQ418" s="228"/>
      <c r="NR418" s="228"/>
      <c r="NS418" s="228"/>
      <c r="NT418" s="228"/>
      <c r="NU418" s="228"/>
      <c r="NV418" s="228"/>
      <c r="NW418" s="228"/>
      <c r="NX418" s="228"/>
      <c r="NY418" s="228"/>
      <c r="NZ418" s="228"/>
      <c r="OA418" s="228"/>
      <c r="OB418" s="228"/>
      <c r="OC418" s="228"/>
      <c r="OD418" s="228"/>
      <c r="OE418" s="228"/>
      <c r="OF418" s="228"/>
      <c r="OG418" s="228"/>
      <c r="OH418" s="228"/>
      <c r="OI418" s="228"/>
      <c r="OJ418" s="228"/>
      <c r="OK418" s="228"/>
      <c r="OL418" s="228"/>
      <c r="OM418" s="228"/>
      <c r="ON418" s="228"/>
      <c r="OO418" s="228"/>
      <c r="OP418" s="228"/>
      <c r="OQ418" s="228"/>
      <c r="OR418" s="228"/>
      <c r="OS418" s="228"/>
      <c r="OT418" s="228"/>
      <c r="OU418" s="228"/>
      <c r="OV418" s="228"/>
      <c r="OW418" s="228"/>
      <c r="OX418" s="228"/>
      <c r="OY418" s="228"/>
      <c r="OZ418" s="228"/>
      <c r="PA418" s="228"/>
      <c r="PB418" s="228"/>
      <c r="PC418" s="228"/>
      <c r="PD418" s="228"/>
      <c r="PE418" s="228"/>
      <c r="PF418" s="228"/>
      <c r="PG418" s="228"/>
      <c r="PH418" s="228"/>
      <c r="PI418" s="228"/>
      <c r="PJ418" s="228"/>
      <c r="PK418" s="228"/>
      <c r="PL418" s="228"/>
      <c r="PM418" s="228"/>
      <c r="PN418" s="228"/>
      <c r="PO418" s="228"/>
      <c r="PP418" s="228"/>
      <c r="PQ418" s="228"/>
      <c r="PR418" s="228"/>
      <c r="PS418" s="228"/>
      <c r="PT418" s="228"/>
      <c r="PU418" s="228"/>
      <c r="PV418" s="228"/>
      <c r="PW418" s="228"/>
      <c r="PX418" s="228"/>
      <c r="PY418" s="228"/>
      <c r="PZ418" s="228"/>
      <c r="QA418" s="228"/>
      <c r="QB418" s="228"/>
      <c r="QC418" s="228"/>
      <c r="QD418" s="228"/>
      <c r="QE418" s="228"/>
      <c r="QF418" s="228"/>
      <c r="QG418" s="228"/>
      <c r="QH418" s="228"/>
      <c r="QI418" s="228"/>
      <c r="QJ418" s="228"/>
      <c r="QK418" s="228"/>
      <c r="QL418" s="228"/>
      <c r="QM418" s="228"/>
      <c r="QN418" s="228"/>
      <c r="QO418" s="228"/>
      <c r="QP418" s="228"/>
      <c r="QQ418" s="228"/>
      <c r="QR418" s="228"/>
      <c r="QS418" s="228"/>
      <c r="QT418" s="228"/>
      <c r="QU418" s="228"/>
      <c r="QV418" s="228"/>
      <c r="QW418" s="228"/>
      <c r="QX418" s="228"/>
      <c r="QY418" s="228"/>
      <c r="QZ418" s="228"/>
      <c r="RA418" s="228"/>
      <c r="RB418" s="228"/>
      <c r="RC418" s="228"/>
      <c r="RD418" s="228"/>
      <c r="RE418" s="228"/>
      <c r="RF418" s="228"/>
      <c r="RG418" s="228"/>
      <c r="RH418" s="228"/>
      <c r="RI418" s="228"/>
      <c r="RJ418" s="228"/>
      <c r="RK418" s="228"/>
      <c r="RL418" s="228"/>
      <c r="RM418" s="228"/>
      <c r="RN418" s="228"/>
      <c r="RO418" s="228"/>
      <c r="RP418" s="228"/>
      <c r="RQ418" s="228"/>
      <c r="RR418" s="228"/>
      <c r="RS418" s="228"/>
      <c r="RT418" s="228"/>
      <c r="RU418" s="228"/>
      <c r="RV418" s="228"/>
      <c r="RW418" s="228"/>
      <c r="RX418" s="228"/>
      <c r="RY418" s="228"/>
      <c r="RZ418" s="228"/>
      <c r="SA418" s="228"/>
      <c r="SB418" s="228"/>
      <c r="SC418" s="228"/>
      <c r="SD418" s="228"/>
      <c r="SE418" s="228"/>
      <c r="SF418" s="228"/>
      <c r="SG418" s="228"/>
      <c r="SH418" s="228"/>
      <c r="SI418" s="228"/>
      <c r="SJ418" s="228"/>
      <c r="SK418" s="228"/>
      <c r="SL418" s="228"/>
      <c r="SM418" s="228"/>
      <c r="SN418" s="228"/>
      <c r="SO418" s="228"/>
      <c r="SP418" s="228"/>
      <c r="SQ418" s="228"/>
      <c r="SR418" s="228"/>
      <c r="SS418" s="228"/>
      <c r="ST418" s="228"/>
      <c r="SU418" s="228"/>
      <c r="SV418" s="228"/>
      <c r="SW418" s="228"/>
      <c r="SX418" s="228"/>
      <c r="SY418" s="228"/>
      <c r="SZ418" s="228"/>
      <c r="TA418" s="228"/>
      <c r="TB418" s="228"/>
      <c r="TC418" s="228"/>
      <c r="TD418" s="228"/>
      <c r="TE418" s="228"/>
      <c r="TF418" s="228"/>
      <c r="TG418" s="228"/>
      <c r="TH418" s="228"/>
      <c r="TI418" s="228"/>
      <c r="TJ418" s="228"/>
      <c r="TK418" s="228"/>
      <c r="TL418" s="228"/>
      <c r="TM418" s="228"/>
      <c r="TN418" s="228"/>
      <c r="TO418" s="228"/>
      <c r="TP418" s="228"/>
      <c r="TQ418" s="228"/>
      <c r="TR418" s="228"/>
      <c r="TS418" s="228"/>
      <c r="TT418" s="228"/>
      <c r="TU418" s="228"/>
      <c r="TV418" s="228"/>
      <c r="TW418" s="228"/>
      <c r="TX418" s="228"/>
      <c r="TY418" s="228"/>
      <c r="TZ418" s="228"/>
      <c r="UA418" s="228"/>
      <c r="UB418" s="228"/>
      <c r="UC418" s="228"/>
      <c r="UD418" s="228"/>
      <c r="UE418" s="228"/>
      <c r="UF418" s="228"/>
      <c r="UG418" s="228"/>
      <c r="UH418" s="228"/>
      <c r="UI418" s="228"/>
      <c r="UJ418" s="228"/>
      <c r="UK418" s="228"/>
      <c r="UL418" s="228"/>
      <c r="UM418" s="228"/>
      <c r="UN418" s="228"/>
      <c r="UO418" s="228"/>
      <c r="UP418" s="228"/>
      <c r="UQ418" s="228"/>
      <c r="UR418" s="228"/>
      <c r="US418" s="228"/>
      <c r="UT418" s="228"/>
      <c r="UU418" s="228"/>
      <c r="UV418" s="228"/>
      <c r="UW418" s="228"/>
      <c r="UX418" s="228"/>
      <c r="UY418" s="228"/>
      <c r="UZ418" s="228"/>
      <c r="VA418" s="228"/>
      <c r="VB418" s="228"/>
      <c r="VC418" s="228"/>
      <c r="VD418" s="228"/>
      <c r="VE418" s="228"/>
      <c r="VF418" s="228"/>
      <c r="VG418" s="228"/>
      <c r="VH418" s="228"/>
      <c r="VI418" s="228"/>
      <c r="VJ418" s="228"/>
      <c r="VK418" s="228"/>
      <c r="VL418" s="228"/>
      <c r="VM418" s="228"/>
      <c r="VN418" s="228"/>
      <c r="VO418" s="228"/>
      <c r="VP418" s="228"/>
      <c r="VQ418" s="228"/>
      <c r="VR418" s="228"/>
      <c r="VS418" s="228"/>
      <c r="VT418" s="228"/>
      <c r="VU418" s="228"/>
      <c r="VV418" s="228"/>
      <c r="VW418" s="228"/>
      <c r="VX418" s="228"/>
      <c r="VY418" s="228"/>
      <c r="VZ418" s="228"/>
      <c r="WA418" s="228"/>
      <c r="WB418" s="228"/>
      <c r="WC418" s="228"/>
      <c r="WD418" s="228"/>
      <c r="WE418" s="228"/>
      <c r="WF418" s="228"/>
      <c r="WG418" s="228"/>
      <c r="WH418" s="228"/>
      <c r="WI418" s="228"/>
      <c r="WJ418" s="228"/>
      <c r="WK418" s="228"/>
      <c r="WL418" s="228"/>
      <c r="WM418" s="228"/>
      <c r="WN418" s="228"/>
      <c r="WO418" s="228"/>
      <c r="WP418" s="228"/>
      <c r="WQ418" s="228"/>
      <c r="WR418" s="228"/>
      <c r="WS418" s="228"/>
      <c r="WT418" s="228"/>
      <c r="WU418" s="228"/>
      <c r="WV418" s="228"/>
      <c r="WW418" s="228"/>
      <c r="WX418" s="228"/>
      <c r="WY418" s="228"/>
      <c r="WZ418" s="228"/>
      <c r="XA418" s="228"/>
      <c r="XB418" s="228"/>
      <c r="XC418" s="228"/>
      <c r="XD418" s="228"/>
      <c r="XE418" s="228"/>
      <c r="XF418" s="228"/>
      <c r="XG418" s="228"/>
      <c r="XH418" s="228"/>
      <c r="XI418" s="228"/>
      <c r="XJ418" s="228"/>
      <c r="XK418" s="228"/>
      <c r="XL418" s="228"/>
      <c r="XM418" s="228"/>
      <c r="XN418" s="228"/>
      <c r="XO418" s="228"/>
      <c r="XP418" s="228"/>
      <c r="XQ418" s="228"/>
      <c r="XR418" s="228"/>
      <c r="XS418" s="228"/>
      <c r="XT418" s="228"/>
      <c r="XU418" s="228"/>
      <c r="XV418" s="228"/>
      <c r="XW418" s="228"/>
      <c r="XX418" s="228"/>
      <c r="XY418" s="228"/>
      <c r="XZ418" s="228"/>
      <c r="YA418" s="228"/>
      <c r="YB418" s="228"/>
      <c r="YC418" s="228"/>
      <c r="YD418" s="228"/>
      <c r="YE418" s="228"/>
      <c r="YF418" s="228"/>
      <c r="YG418" s="228"/>
      <c r="YH418" s="228"/>
      <c r="YI418" s="228"/>
      <c r="YJ418" s="228"/>
      <c r="YK418" s="228"/>
      <c r="YL418" s="228"/>
      <c r="YM418" s="228"/>
      <c r="YN418" s="228"/>
      <c r="YO418" s="228"/>
      <c r="YP418" s="228"/>
      <c r="YQ418" s="228"/>
      <c r="YR418" s="228"/>
      <c r="YS418" s="228"/>
      <c r="YT418" s="228"/>
      <c r="YU418" s="228"/>
      <c r="YV418" s="228"/>
      <c r="YW418" s="228"/>
      <c r="YX418" s="228"/>
      <c r="YY418" s="228"/>
      <c r="YZ418" s="228"/>
      <c r="ZA418" s="228"/>
      <c r="ZB418" s="228"/>
      <c r="ZC418" s="228"/>
      <c r="ZD418" s="228"/>
      <c r="ZE418" s="228"/>
      <c r="ZF418" s="228"/>
      <c r="ZG418" s="228"/>
      <c r="ZH418" s="228"/>
      <c r="ZI418" s="228"/>
      <c r="ZJ418" s="228"/>
      <c r="ZK418" s="228"/>
      <c r="ZL418" s="228"/>
      <c r="ZM418" s="228"/>
      <c r="ZN418" s="228"/>
      <c r="ZO418" s="228"/>
      <c r="ZP418" s="228"/>
      <c r="ZQ418" s="228"/>
      <c r="ZR418" s="228"/>
      <c r="ZS418" s="228"/>
      <c r="ZT418" s="228"/>
      <c r="ZU418" s="228"/>
      <c r="ZV418" s="228"/>
      <c r="ZW418" s="228"/>
      <c r="ZX418" s="228"/>
      <c r="ZY418" s="228"/>
      <c r="ZZ418" s="228"/>
      <c r="AAA418" s="228"/>
      <c r="AAB418" s="228"/>
      <c r="AAC418" s="228"/>
      <c r="AAD418" s="228"/>
      <c r="AAE418" s="228"/>
      <c r="AAF418" s="228"/>
      <c r="AAG418" s="228"/>
      <c r="AAH418" s="228"/>
      <c r="AAI418" s="228"/>
      <c r="AAJ418" s="228"/>
      <c r="AAK418" s="228"/>
      <c r="AAL418" s="228"/>
      <c r="AAM418" s="228"/>
      <c r="AAN418" s="228"/>
      <c r="AAO418" s="228"/>
      <c r="AAP418" s="228"/>
      <c r="AAQ418" s="228"/>
      <c r="AAR418" s="228"/>
      <c r="AAS418" s="228"/>
      <c r="AAT418" s="228"/>
      <c r="AAU418" s="228"/>
      <c r="AAV418" s="228"/>
      <c r="AAW418" s="228"/>
      <c r="AAX418" s="228"/>
      <c r="AAY418" s="228"/>
      <c r="AAZ418" s="228"/>
      <c r="ABA418" s="228"/>
      <c r="ABB418" s="228"/>
      <c r="ABC418" s="228"/>
      <c r="ABD418" s="228"/>
      <c r="ABE418" s="228"/>
      <c r="ABF418" s="228"/>
      <c r="ABG418" s="228"/>
      <c r="ABH418" s="228"/>
      <c r="ABI418" s="228"/>
      <c r="ABJ418" s="228"/>
      <c r="ABK418" s="228"/>
      <c r="ABL418" s="228"/>
      <c r="ABM418" s="228"/>
      <c r="ABN418" s="228"/>
      <c r="ABO418" s="228"/>
      <c r="ABP418" s="228"/>
      <c r="ABQ418" s="228"/>
      <c r="ABR418" s="228"/>
      <c r="ABS418" s="228"/>
      <c r="ABT418" s="228"/>
      <c r="ABU418" s="228"/>
      <c r="ABV418" s="228"/>
      <c r="ABW418" s="228"/>
      <c r="ABX418" s="228"/>
      <c r="ABY418" s="228"/>
      <c r="ABZ418" s="228"/>
      <c r="ACA418" s="228"/>
      <c r="ACB418" s="228"/>
      <c r="ACC418" s="228"/>
      <c r="ACD418" s="228"/>
      <c r="ACE418" s="228"/>
      <c r="ACF418" s="228"/>
      <c r="ACG418" s="228"/>
      <c r="ACH418" s="228"/>
      <c r="ACI418" s="228"/>
      <c r="ACJ418" s="228"/>
      <c r="ACK418" s="228"/>
      <c r="ACL418" s="228"/>
      <c r="ACM418" s="228"/>
      <c r="ACN418" s="228"/>
      <c r="ACO418" s="228"/>
      <c r="ACP418" s="228"/>
      <c r="ACQ418" s="228"/>
      <c r="ACR418" s="228"/>
      <c r="ACS418" s="228"/>
      <c r="ACT418" s="228"/>
      <c r="ACU418" s="228"/>
      <c r="ACV418" s="228"/>
      <c r="ACW418" s="228"/>
      <c r="ACX418" s="228"/>
      <c r="ACY418" s="228"/>
      <c r="ACZ418" s="228"/>
      <c r="ADA418" s="228"/>
      <c r="ADB418" s="228"/>
      <c r="ADC418" s="228"/>
      <c r="ADD418" s="228"/>
      <c r="ADE418" s="228"/>
      <c r="ADF418" s="228"/>
      <c r="ADG418" s="228"/>
      <c r="ADH418" s="228"/>
      <c r="ADI418" s="228"/>
      <c r="ADJ418" s="228"/>
      <c r="ADK418" s="228"/>
      <c r="ADL418" s="228"/>
      <c r="ADM418" s="228"/>
      <c r="ADN418" s="228"/>
      <c r="ADO418" s="228"/>
      <c r="ADP418" s="228"/>
      <c r="ADQ418" s="228"/>
      <c r="ADR418" s="228"/>
      <c r="ADS418" s="228"/>
      <c r="ADT418" s="228"/>
      <c r="ADU418" s="228"/>
      <c r="ADV418" s="228"/>
      <c r="ADW418" s="228"/>
      <c r="ADX418" s="228"/>
      <c r="ADY418" s="228"/>
      <c r="ADZ418" s="228"/>
      <c r="AEA418" s="228"/>
      <c r="AEB418" s="228"/>
      <c r="AEC418" s="228"/>
      <c r="AED418" s="228"/>
      <c r="AEE418" s="228"/>
      <c r="AEF418" s="228"/>
      <c r="AEG418" s="228"/>
      <c r="AEH418" s="228"/>
      <c r="AEI418" s="228"/>
      <c r="AEJ418" s="228"/>
      <c r="AEK418" s="228"/>
      <c r="AEL418" s="228"/>
      <c r="AEM418" s="228"/>
      <c r="AEN418" s="228"/>
      <c r="AEO418" s="228"/>
      <c r="AEP418" s="228"/>
      <c r="AEQ418" s="228"/>
      <c r="AER418" s="228"/>
      <c r="AES418" s="228"/>
      <c r="AET418" s="228"/>
      <c r="AEU418" s="228"/>
      <c r="AEV418" s="228"/>
      <c r="AEW418" s="228"/>
      <c r="AEX418" s="228"/>
      <c r="AEY418" s="228"/>
      <c r="AEZ418" s="228"/>
      <c r="AFA418" s="228"/>
      <c r="AFB418" s="228"/>
      <c r="AFC418" s="228"/>
      <c r="AFD418" s="228"/>
      <c r="AFE418" s="228"/>
      <c r="AFF418" s="228"/>
      <c r="AFG418" s="228"/>
      <c r="AFH418" s="228"/>
      <c r="AFI418" s="228"/>
      <c r="AFJ418" s="228"/>
      <c r="AFK418" s="228"/>
      <c r="AFL418" s="228"/>
      <c r="AFM418" s="228"/>
      <c r="AFN418" s="228"/>
      <c r="AFO418" s="228"/>
      <c r="AFP418" s="228"/>
      <c r="AFQ418" s="228"/>
      <c r="AFR418" s="228"/>
      <c r="AFS418" s="228"/>
      <c r="AFT418" s="228"/>
      <c r="AFU418" s="228"/>
      <c r="AFV418" s="228"/>
      <c r="AFW418" s="228"/>
      <c r="AFX418" s="228"/>
      <c r="AFY418" s="228"/>
      <c r="AFZ418" s="228"/>
      <c r="AGA418" s="228"/>
      <c r="AGB418" s="228"/>
      <c r="AGC418" s="228"/>
      <c r="AGD418" s="228"/>
      <c r="AGE418" s="228"/>
      <c r="AGF418" s="228"/>
      <c r="AGG418" s="228"/>
      <c r="AGH418" s="228"/>
      <c r="AGI418" s="228"/>
      <c r="AGJ418" s="228"/>
      <c r="AGK418" s="228"/>
      <c r="AGL418" s="228"/>
      <c r="AGM418" s="228"/>
      <c r="AGN418" s="228"/>
      <c r="AGO418" s="228"/>
      <c r="AGP418" s="228"/>
      <c r="AGQ418" s="228"/>
      <c r="AGR418" s="228"/>
      <c r="AGS418" s="228"/>
      <c r="AGT418" s="228"/>
      <c r="AGU418" s="228"/>
      <c r="AGV418" s="228"/>
      <c r="AGW418" s="228"/>
      <c r="AGX418" s="228"/>
      <c r="AGY418" s="228"/>
      <c r="AGZ418" s="228"/>
      <c r="AHA418" s="228"/>
      <c r="AHB418" s="228"/>
      <c r="AHC418" s="228"/>
      <c r="AHD418" s="228"/>
      <c r="AHE418" s="228"/>
      <c r="AHF418" s="228"/>
      <c r="AHG418" s="228"/>
      <c r="AHH418" s="228"/>
      <c r="AHI418" s="228"/>
      <c r="AHJ418" s="228"/>
      <c r="AHK418" s="228"/>
      <c r="AHL418" s="228"/>
      <c r="AHM418" s="228"/>
      <c r="AHN418" s="228"/>
      <c r="AHO418" s="228"/>
      <c r="AHP418" s="228"/>
      <c r="AHQ418" s="228"/>
      <c r="AHR418" s="228"/>
      <c r="AHS418" s="228"/>
      <c r="AHT418" s="228"/>
      <c r="AHU418" s="228"/>
      <c r="AHV418" s="228"/>
      <c r="AHW418" s="228"/>
      <c r="AHX418" s="228"/>
      <c r="AHY418" s="228"/>
      <c r="AHZ418" s="228"/>
      <c r="AIA418" s="228"/>
      <c r="AIB418" s="228"/>
      <c r="AIC418" s="228"/>
      <c r="AID418" s="228"/>
      <c r="AIE418" s="228"/>
      <c r="AIF418" s="228"/>
      <c r="AIG418" s="228"/>
      <c r="AIH418" s="228"/>
      <c r="AII418" s="228"/>
      <c r="AIJ418" s="228"/>
      <c r="AIK418" s="228"/>
      <c r="AIL418" s="228"/>
      <c r="AIM418" s="228"/>
      <c r="AIN418" s="228"/>
      <c r="AIO418" s="228"/>
      <c r="AIP418" s="228"/>
      <c r="AIQ418" s="228"/>
      <c r="AIR418" s="228"/>
      <c r="AIS418" s="228"/>
      <c r="AIT418" s="228"/>
      <c r="AIU418" s="228"/>
      <c r="AIV418" s="228"/>
      <c r="AIW418" s="228"/>
      <c r="AIX418" s="228"/>
      <c r="AIY418" s="228"/>
      <c r="AIZ418" s="228"/>
      <c r="AJA418" s="228"/>
      <c r="AJB418" s="228"/>
      <c r="AJC418" s="228"/>
      <c r="AJD418" s="228"/>
      <c r="AJE418" s="228"/>
      <c r="AJF418" s="228"/>
      <c r="AJG418" s="228"/>
      <c r="AJH418" s="228"/>
      <c r="AJI418" s="228"/>
      <c r="AJJ418" s="228"/>
      <c r="AJK418" s="228"/>
      <c r="AJL418" s="228"/>
      <c r="AJM418" s="228"/>
      <c r="AJN418" s="228"/>
      <c r="AJO418" s="228"/>
      <c r="AJP418" s="228"/>
      <c r="AJQ418" s="228"/>
      <c r="AJR418" s="228"/>
      <c r="AJS418" s="228"/>
      <c r="AJT418" s="228"/>
      <c r="AJU418" s="228"/>
      <c r="AJV418" s="228"/>
      <c r="AJW418" s="228"/>
      <c r="AJX418" s="228"/>
      <c r="AJY418" s="228"/>
      <c r="AJZ418" s="228"/>
      <c r="AKA418" s="228"/>
      <c r="AKB418" s="228"/>
      <c r="AKC418" s="228"/>
      <c r="AKD418" s="228"/>
      <c r="AKE418" s="228"/>
      <c r="AKF418" s="228"/>
      <c r="AKG418" s="228"/>
      <c r="AKH418" s="228"/>
      <c r="AKI418" s="228"/>
      <c r="AKJ418" s="228"/>
      <c r="AKK418" s="228"/>
      <c r="AKL418" s="228"/>
      <c r="AKM418" s="228"/>
      <c r="AKN418" s="228"/>
      <c r="AKO418" s="228"/>
      <c r="AKP418" s="228"/>
      <c r="AKQ418" s="228"/>
      <c r="AKR418" s="228"/>
      <c r="AKS418" s="228"/>
      <c r="AKT418" s="228"/>
      <c r="AKU418" s="228"/>
      <c r="AKV418" s="228"/>
      <c r="AKW418" s="228"/>
      <c r="AKX418" s="228"/>
      <c r="AKY418" s="228"/>
      <c r="AKZ418" s="228"/>
      <c r="ALA418" s="228"/>
      <c r="ALB418" s="228"/>
      <c r="ALC418" s="228"/>
      <c r="ALD418" s="228"/>
      <c r="ALE418" s="228"/>
      <c r="ALF418" s="228"/>
      <c r="ALG418" s="228"/>
      <c r="ALH418" s="228"/>
      <c r="ALI418" s="228"/>
      <c r="ALJ418" s="228"/>
      <c r="ALK418" s="228"/>
      <c r="ALL418" s="228"/>
      <c r="ALM418" s="228"/>
      <c r="ALN418" s="228"/>
      <c r="ALO418" s="228"/>
      <c r="ALP418" s="228"/>
      <c r="ALQ418" s="228"/>
      <c r="ALR418" s="228"/>
      <c r="ALS418" s="228"/>
      <c r="ALT418" s="228"/>
      <c r="ALU418" s="228"/>
      <c r="ALV418" s="228"/>
      <c r="ALW418" s="228"/>
      <c r="ALX418" s="228"/>
      <c r="ALY418" s="228"/>
      <c r="ALZ418" s="228"/>
      <c r="AMA418" s="228"/>
      <c r="AMB418" s="228"/>
      <c r="AMC418" s="228"/>
      <c r="AMD418" s="228"/>
      <c r="AME418" s="228"/>
      <c r="AMF418" s="228"/>
      <c r="AMG418" s="228"/>
      <c r="AMH418" s="228"/>
      <c r="AMI418" s="228"/>
      <c r="AMJ418" s="228"/>
      <c r="AMK418" s="228"/>
      <c r="AML418" s="228"/>
      <c r="AMM418" s="228"/>
      <c r="AMN418" s="228"/>
      <c r="AMO418" s="228"/>
      <c r="AMP418" s="228"/>
      <c r="AMQ418" s="228"/>
      <c r="AMR418" s="228"/>
      <c r="AMS418" s="228"/>
      <c r="AMT418" s="228"/>
      <c r="AMU418" s="228"/>
      <c r="AMV418" s="228"/>
      <c r="AMW418" s="228"/>
      <c r="AMX418" s="228"/>
    </row>
    <row r="419" spans="1:1038" s="308" customFormat="1" ht="18" customHeight="1">
      <c r="A419" s="301" t="s">
        <v>1819</v>
      </c>
      <c r="B419" s="302" t="s">
        <v>1647</v>
      </c>
      <c r="C419" s="228"/>
      <c r="D419" s="303" t="s">
        <v>1279</v>
      </c>
      <c r="E419" s="228">
        <v>62</v>
      </c>
      <c r="F419" s="228">
        <v>3</v>
      </c>
      <c r="G419" s="304" t="str">
        <f t="shared" si="114"/>
        <v>62-3</v>
      </c>
      <c r="H419" s="228">
        <v>0</v>
      </c>
      <c r="I419" s="228">
        <v>61</v>
      </c>
      <c r="J419" s="226"/>
      <c r="K419" s="545" t="b">
        <f>IF(I420=1,IF(((VLOOKUP($G419,[1]Depth_Lookup!#REF!,9,FALSE))-(H419/100))=0,"Good",IF(((VLOOKUP($G419,[1]Depth_Lookup!$A$3:$J$550,9,FALSE))-(H419/100))&gt;0,"Too Short","Too Long")))</f>
        <v>0</v>
      </c>
      <c r="L419" s="171">
        <f>(VLOOKUP($G419,Depth_Lookup!$A$3:$J$410,10,FALSE))+(H419/100)</f>
        <v>151.58500000000001</v>
      </c>
      <c r="M419" s="171">
        <f>(VLOOKUP($G419,Depth_Lookup!$A$3:$J$410,10,FALSE))+(I419/100)</f>
        <v>152.19500000000002</v>
      </c>
      <c r="N419" s="231" t="s">
        <v>1904</v>
      </c>
      <c r="O419" s="228">
        <v>1</v>
      </c>
      <c r="P419" s="228" t="s">
        <v>853</v>
      </c>
      <c r="Q419" s="228" t="s">
        <v>125</v>
      </c>
      <c r="R419" s="304" t="str">
        <f t="shared" si="101"/>
        <v>SerpentinizedHarzburgite</v>
      </c>
      <c r="S419" s="228"/>
      <c r="T419" s="228"/>
      <c r="U419" s="228"/>
      <c r="V419" s="228"/>
      <c r="W419" s="228" t="s">
        <v>102</v>
      </c>
      <c r="X419" s="305">
        <f>VLOOKUP(W419,[2]definitions_list_lookup!$A$13:$B$19,2,0)</f>
        <v>5</v>
      </c>
      <c r="Y419" s="228" t="s">
        <v>90</v>
      </c>
      <c r="Z419" s="228" t="s">
        <v>91</v>
      </c>
      <c r="AA419" s="228" t="s">
        <v>1685</v>
      </c>
      <c r="AB419" s="228"/>
      <c r="AC419" s="228"/>
      <c r="AD419" s="228"/>
      <c r="AE419" s="234"/>
      <c r="AF419" s="304" t="e">
        <f>VLOOKUP(AE419,[2]definitions_list_mag!$V$12:$W$15,2,0)</f>
        <v>#N/A</v>
      </c>
      <c r="AG419" s="241"/>
      <c r="AH419" s="228"/>
      <c r="AI419" s="244">
        <v>74</v>
      </c>
      <c r="AJ419" s="228"/>
      <c r="AK419" s="228"/>
      <c r="AL419" s="228"/>
      <c r="AM419" s="228"/>
      <c r="AN419" s="228"/>
      <c r="AO419" s="244"/>
      <c r="AP419" s="228"/>
      <c r="AQ419" s="228"/>
      <c r="AR419" s="228"/>
      <c r="AS419" s="228"/>
      <c r="AT419" s="228"/>
      <c r="AU419" s="244"/>
      <c r="AV419" s="228"/>
      <c r="AW419" s="228"/>
      <c r="AX419" s="228"/>
      <c r="AY419" s="228"/>
      <c r="AZ419" s="228"/>
      <c r="BA419" s="244">
        <v>25</v>
      </c>
      <c r="BB419" s="228">
        <v>8</v>
      </c>
      <c r="BC419" s="228">
        <v>5</v>
      </c>
      <c r="BD419" s="228" t="s">
        <v>545</v>
      </c>
      <c r="BE419" s="228" t="s">
        <v>1331</v>
      </c>
      <c r="BF419" s="228"/>
      <c r="BG419" s="244"/>
      <c r="BH419" s="228"/>
      <c r="BI419" s="228"/>
      <c r="BJ419" s="228"/>
      <c r="BK419" s="228"/>
      <c r="BL419" s="228"/>
      <c r="BM419" s="244">
        <v>1</v>
      </c>
      <c r="BN419" s="228">
        <v>1.2</v>
      </c>
      <c r="BO419" s="228">
        <v>0.5</v>
      </c>
      <c r="BP419" s="228" t="s">
        <v>1330</v>
      </c>
      <c r="BQ419" s="228" t="s">
        <v>1331</v>
      </c>
      <c r="BR419" s="228"/>
      <c r="BS419" s="228"/>
      <c r="BT419" s="228"/>
      <c r="BU419" s="228"/>
      <c r="BV419" s="228"/>
      <c r="BW419" s="228"/>
      <c r="BX419" s="228"/>
      <c r="BY419" s="244"/>
      <c r="BZ419" s="228"/>
      <c r="CA419" s="228"/>
      <c r="CB419" s="228"/>
      <c r="CC419" s="228"/>
      <c r="CD419" s="228"/>
      <c r="CE419" s="228" t="s">
        <v>1918</v>
      </c>
      <c r="CF419" s="310">
        <f t="shared" ref="CF419:CF445" si="145">AI419+AO419+BA419+AU419+BG419+BM419+BY419</f>
        <v>100</v>
      </c>
      <c r="CG419" s="245"/>
      <c r="CH419" s="246" t="s">
        <v>1697</v>
      </c>
      <c r="CI419" s="246">
        <v>90</v>
      </c>
      <c r="CJ419" s="246" t="s">
        <v>514</v>
      </c>
      <c r="CK419" s="247" t="s">
        <v>1919</v>
      </c>
      <c r="CL419" s="248"/>
      <c r="CM419" s="248"/>
      <c r="CN419" s="248"/>
      <c r="CO419" s="248"/>
      <c r="CP419" s="248"/>
      <c r="CQ419" s="248"/>
      <c r="CR419" s="248"/>
      <c r="CS419" s="248"/>
      <c r="CT419" s="248"/>
      <c r="CU419" s="248"/>
      <c r="CV419" s="248"/>
      <c r="CW419" s="248"/>
      <c r="CX419" s="248"/>
      <c r="CY419" s="248"/>
      <c r="CZ419" s="248"/>
      <c r="DA419" s="248"/>
      <c r="DB419" s="248">
        <v>75</v>
      </c>
      <c r="DC419" s="249">
        <v>20</v>
      </c>
      <c r="DD419" s="248"/>
      <c r="DE419" s="248"/>
      <c r="DF419" s="248"/>
      <c r="DG419" s="248"/>
      <c r="DH419" s="248"/>
      <c r="DI419" s="248"/>
      <c r="DJ419" s="248">
        <v>5</v>
      </c>
      <c r="DK419" s="306">
        <f t="shared" si="104"/>
        <v>100</v>
      </c>
      <c r="DL419" s="245"/>
      <c r="DM419" s="248"/>
      <c r="DN419" s="248"/>
      <c r="DO419" s="307"/>
      <c r="DQ419" s="245"/>
      <c r="DR419" s="307"/>
      <c r="DS419" s="245"/>
      <c r="DT419" s="262" t="s">
        <v>1906</v>
      </c>
      <c r="DU419" s="249"/>
      <c r="DV419" s="249"/>
      <c r="DW419" s="311" t="e">
        <f>VLOOKUP(P419,[2]definitions_list_lookup!$K$30:$L$54,2,0)</f>
        <v>#N/A</v>
      </c>
      <c r="DX419" s="268" t="s">
        <v>1920</v>
      </c>
      <c r="DY419" s="268" t="s">
        <v>1917</v>
      </c>
      <c r="DZ419" s="482"/>
      <c r="EA419" s="312"/>
      <c r="EB419" s="249"/>
      <c r="EC419" s="312"/>
      <c r="ED419" s="229" t="s">
        <v>2517</v>
      </c>
      <c r="EE419" s="313"/>
      <c r="EF419" s="314"/>
      <c r="EG419" s="313"/>
      <c r="EH419" s="315"/>
      <c r="EI419" s="316"/>
      <c r="EJ419" s="317"/>
      <c r="EK419" s="318"/>
      <c r="EL419" s="313"/>
      <c r="EM419" s="315"/>
      <c r="EN419" s="315" t="s">
        <v>1447</v>
      </c>
      <c r="EO419" s="319"/>
      <c r="EP419" s="319"/>
      <c r="EQ419" s="319"/>
      <c r="ER419" s="319"/>
      <c r="ES419" s="319"/>
      <c r="ET419" s="319"/>
      <c r="EU419" s="319"/>
      <c r="EV419" s="320">
        <v>20</v>
      </c>
      <c r="EW419" s="320">
        <v>90</v>
      </c>
      <c r="EX419" s="320">
        <v>35</v>
      </c>
      <c r="EY419" s="320">
        <v>180</v>
      </c>
      <c r="EZ419" s="192">
        <f t="shared" si="107"/>
        <v>-27.465562540631453</v>
      </c>
      <c r="FA419" s="192">
        <f t="shared" si="108"/>
        <v>332.53443745936852</v>
      </c>
      <c r="FB419" s="192">
        <f t="shared" si="109"/>
        <v>51.721102350181411</v>
      </c>
      <c r="FC419" s="192">
        <f t="shared" si="110"/>
        <v>62.534437459368547</v>
      </c>
      <c r="FD419" s="192">
        <f t="shared" si="111"/>
        <v>38.278897649818589</v>
      </c>
      <c r="FE419" s="193">
        <f t="shared" si="112"/>
        <v>152.53443745936852</v>
      </c>
      <c r="FF419" s="194">
        <f t="shared" si="113"/>
        <v>38.278897649818589</v>
      </c>
      <c r="FG419" s="313"/>
      <c r="FH419" s="315"/>
      <c r="FI419" s="778">
        <f t="shared" si="115"/>
        <v>0</v>
      </c>
      <c r="FJ419" s="779">
        <f t="shared" si="116"/>
        <v>38.278897649818589</v>
      </c>
      <c r="FK419" s="779">
        <f t="shared" si="117"/>
        <v>51.721102350181411</v>
      </c>
      <c r="FL419" s="780">
        <f t="shared" si="118"/>
        <v>0.90270352877164284</v>
      </c>
      <c r="FM419" s="169">
        <f t="shared" si="119"/>
        <v>0.78500458532123663</v>
      </c>
      <c r="FN419" s="783">
        <f t="shared" si="120"/>
        <v>0</v>
      </c>
      <c r="FO419" s="228"/>
      <c r="FP419" s="228"/>
      <c r="FQ419" s="228"/>
      <c r="FR419" s="228"/>
      <c r="FS419" s="228"/>
      <c r="FT419" s="228"/>
      <c r="FU419" s="228"/>
      <c r="FV419" s="228"/>
      <c r="FW419" s="228"/>
      <c r="FX419" s="228"/>
      <c r="FY419" s="228"/>
      <c r="FZ419" s="228"/>
      <c r="GA419" s="228"/>
      <c r="GB419" s="228"/>
      <c r="GC419" s="228"/>
      <c r="GD419" s="228"/>
      <c r="GE419" s="228"/>
      <c r="GF419" s="228"/>
      <c r="GG419" s="228"/>
      <c r="GH419" s="228"/>
      <c r="GI419" s="228"/>
      <c r="GJ419" s="228"/>
      <c r="GK419" s="228"/>
      <c r="GL419" s="228"/>
      <c r="GM419" s="228"/>
      <c r="GN419" s="228"/>
      <c r="GO419" s="228"/>
      <c r="GP419" s="228"/>
      <c r="GQ419" s="228"/>
      <c r="GR419" s="228"/>
      <c r="GS419" s="228"/>
      <c r="GT419" s="228"/>
      <c r="GU419" s="228"/>
      <c r="GV419" s="228"/>
      <c r="GW419" s="228"/>
      <c r="GX419" s="228"/>
      <c r="GY419" s="228"/>
      <c r="GZ419" s="228"/>
      <c r="HA419" s="228"/>
      <c r="HB419" s="228"/>
      <c r="HC419" s="228"/>
      <c r="HD419" s="228"/>
      <c r="HE419" s="228"/>
      <c r="HF419" s="228"/>
      <c r="HG419" s="228"/>
      <c r="HH419" s="228"/>
      <c r="HI419" s="228"/>
      <c r="HJ419" s="228"/>
      <c r="HK419" s="228"/>
      <c r="HL419" s="228"/>
      <c r="HM419" s="228"/>
      <c r="HN419" s="228"/>
      <c r="HO419" s="228"/>
      <c r="HP419" s="228"/>
      <c r="HQ419" s="228"/>
      <c r="HR419" s="228"/>
      <c r="HS419" s="228"/>
      <c r="HT419" s="228"/>
      <c r="HU419" s="228"/>
      <c r="HV419" s="228"/>
      <c r="HW419" s="228"/>
      <c r="HX419" s="228"/>
      <c r="HY419" s="228"/>
      <c r="HZ419" s="228"/>
      <c r="IA419" s="228"/>
      <c r="IB419" s="228"/>
      <c r="IC419" s="228"/>
      <c r="ID419" s="228"/>
      <c r="IE419" s="228"/>
      <c r="IF419" s="228"/>
      <c r="IG419" s="228"/>
      <c r="IH419" s="228"/>
      <c r="II419" s="228"/>
      <c r="IJ419" s="228"/>
      <c r="IK419" s="228"/>
      <c r="IL419" s="228"/>
      <c r="IM419" s="228"/>
      <c r="IN419" s="228"/>
      <c r="IO419" s="228"/>
      <c r="IP419" s="228"/>
      <c r="IQ419" s="228"/>
      <c r="IR419" s="228"/>
      <c r="IS419" s="228"/>
      <c r="IT419" s="228"/>
      <c r="IU419" s="228"/>
      <c r="IV419" s="228"/>
      <c r="IW419" s="228"/>
      <c r="IX419" s="228"/>
      <c r="IY419" s="228"/>
      <c r="IZ419" s="228"/>
      <c r="JA419" s="228"/>
      <c r="JB419" s="228"/>
      <c r="JC419" s="228"/>
      <c r="JD419" s="228"/>
      <c r="JE419" s="228"/>
      <c r="JF419" s="228"/>
      <c r="JG419" s="228"/>
      <c r="JH419" s="228"/>
      <c r="JI419" s="228"/>
      <c r="JJ419" s="228"/>
      <c r="JK419" s="228"/>
      <c r="JL419" s="228"/>
      <c r="JM419" s="228"/>
      <c r="JN419" s="228"/>
      <c r="JO419" s="228"/>
      <c r="JP419" s="228"/>
      <c r="JQ419" s="228"/>
      <c r="JR419" s="228"/>
      <c r="JS419" s="228"/>
      <c r="JT419" s="228"/>
      <c r="JU419" s="228"/>
      <c r="JV419" s="228"/>
      <c r="JW419" s="228"/>
      <c r="JX419" s="228"/>
      <c r="JY419" s="228"/>
      <c r="JZ419" s="228"/>
      <c r="KA419" s="228"/>
      <c r="KB419" s="228"/>
      <c r="KC419" s="228"/>
      <c r="KD419" s="228"/>
      <c r="KE419" s="228"/>
      <c r="KF419" s="228"/>
      <c r="KG419" s="228"/>
      <c r="KH419" s="228"/>
      <c r="KI419" s="228"/>
      <c r="KJ419" s="228"/>
      <c r="KK419" s="228"/>
      <c r="KL419" s="228"/>
      <c r="KM419" s="228"/>
      <c r="KN419" s="228"/>
      <c r="KO419" s="228"/>
      <c r="KP419" s="228"/>
      <c r="KQ419" s="228"/>
      <c r="KR419" s="228"/>
      <c r="KS419" s="228"/>
      <c r="KT419" s="228"/>
      <c r="KU419" s="228"/>
      <c r="KV419" s="228"/>
      <c r="KW419" s="228"/>
      <c r="KX419" s="228"/>
      <c r="KY419" s="228"/>
      <c r="KZ419" s="228"/>
      <c r="LA419" s="228"/>
      <c r="LB419" s="228"/>
      <c r="LC419" s="228"/>
      <c r="LD419" s="228"/>
      <c r="LE419" s="228"/>
      <c r="LF419" s="228"/>
      <c r="LG419" s="228"/>
      <c r="LH419" s="228"/>
      <c r="LI419" s="228"/>
      <c r="LJ419" s="228"/>
      <c r="LK419" s="228"/>
      <c r="LL419" s="228"/>
      <c r="LM419" s="228"/>
      <c r="LN419" s="228"/>
      <c r="LO419" s="228"/>
      <c r="LP419" s="228"/>
      <c r="LQ419" s="228"/>
      <c r="LR419" s="228"/>
      <c r="LS419" s="228"/>
      <c r="LT419" s="228"/>
      <c r="LU419" s="228"/>
      <c r="LV419" s="228"/>
      <c r="LW419" s="228"/>
      <c r="LX419" s="228"/>
      <c r="LY419" s="228"/>
      <c r="LZ419" s="228"/>
      <c r="MA419" s="228"/>
      <c r="MB419" s="228"/>
      <c r="MC419" s="228"/>
      <c r="MD419" s="228"/>
      <c r="ME419" s="228"/>
      <c r="MF419" s="228"/>
      <c r="MG419" s="228"/>
      <c r="MH419" s="228"/>
      <c r="MI419" s="228"/>
      <c r="MJ419" s="228"/>
      <c r="MK419" s="228"/>
      <c r="ML419" s="228"/>
      <c r="MM419" s="228"/>
      <c r="MN419" s="228"/>
      <c r="MO419" s="228"/>
      <c r="MP419" s="228"/>
      <c r="MQ419" s="228"/>
      <c r="MR419" s="228"/>
      <c r="MS419" s="228"/>
      <c r="MT419" s="228"/>
      <c r="MU419" s="228"/>
      <c r="MV419" s="228"/>
      <c r="MW419" s="228"/>
      <c r="MX419" s="228"/>
      <c r="MY419" s="228"/>
      <c r="MZ419" s="228"/>
      <c r="NA419" s="228"/>
      <c r="NB419" s="228"/>
      <c r="NC419" s="228"/>
      <c r="ND419" s="228"/>
      <c r="NE419" s="228"/>
      <c r="NF419" s="228"/>
      <c r="NG419" s="228"/>
      <c r="NH419" s="228"/>
      <c r="NI419" s="228"/>
      <c r="NJ419" s="228"/>
      <c r="NK419" s="228"/>
      <c r="NL419" s="228"/>
      <c r="NM419" s="228"/>
      <c r="NN419" s="228"/>
      <c r="NO419" s="228"/>
      <c r="NP419" s="228"/>
      <c r="NQ419" s="228"/>
      <c r="NR419" s="228"/>
      <c r="NS419" s="228"/>
      <c r="NT419" s="228"/>
      <c r="NU419" s="228"/>
      <c r="NV419" s="228"/>
      <c r="NW419" s="228"/>
      <c r="NX419" s="228"/>
      <c r="NY419" s="228"/>
      <c r="NZ419" s="228"/>
      <c r="OA419" s="228"/>
      <c r="OB419" s="228"/>
      <c r="OC419" s="228"/>
      <c r="OD419" s="228"/>
      <c r="OE419" s="228"/>
      <c r="OF419" s="228"/>
      <c r="OG419" s="228"/>
      <c r="OH419" s="228"/>
      <c r="OI419" s="228"/>
      <c r="OJ419" s="228"/>
      <c r="OK419" s="228"/>
      <c r="OL419" s="228"/>
      <c r="OM419" s="228"/>
      <c r="ON419" s="228"/>
      <c r="OO419" s="228"/>
      <c r="OP419" s="228"/>
      <c r="OQ419" s="228"/>
      <c r="OR419" s="228"/>
      <c r="OS419" s="228"/>
      <c r="OT419" s="228"/>
      <c r="OU419" s="228"/>
      <c r="OV419" s="228"/>
      <c r="OW419" s="228"/>
      <c r="OX419" s="228"/>
      <c r="OY419" s="228"/>
      <c r="OZ419" s="228"/>
      <c r="PA419" s="228"/>
      <c r="PB419" s="228"/>
      <c r="PC419" s="228"/>
      <c r="PD419" s="228"/>
      <c r="PE419" s="228"/>
      <c r="PF419" s="228"/>
      <c r="PG419" s="228"/>
      <c r="PH419" s="228"/>
      <c r="PI419" s="228"/>
      <c r="PJ419" s="228"/>
      <c r="PK419" s="228"/>
      <c r="PL419" s="228"/>
      <c r="PM419" s="228"/>
      <c r="PN419" s="228"/>
      <c r="PO419" s="228"/>
      <c r="PP419" s="228"/>
      <c r="PQ419" s="228"/>
      <c r="PR419" s="228"/>
      <c r="PS419" s="228"/>
      <c r="PT419" s="228"/>
      <c r="PU419" s="228"/>
      <c r="PV419" s="228"/>
      <c r="PW419" s="228"/>
      <c r="PX419" s="228"/>
      <c r="PY419" s="228"/>
      <c r="PZ419" s="228"/>
      <c r="QA419" s="228"/>
      <c r="QB419" s="228"/>
      <c r="QC419" s="228"/>
      <c r="QD419" s="228"/>
      <c r="QE419" s="228"/>
      <c r="QF419" s="228"/>
      <c r="QG419" s="228"/>
      <c r="QH419" s="228"/>
      <c r="QI419" s="228"/>
      <c r="QJ419" s="228"/>
      <c r="QK419" s="228"/>
      <c r="QL419" s="228"/>
      <c r="QM419" s="228"/>
      <c r="QN419" s="228"/>
      <c r="QO419" s="228"/>
      <c r="QP419" s="228"/>
      <c r="QQ419" s="228"/>
      <c r="QR419" s="228"/>
      <c r="QS419" s="228"/>
      <c r="QT419" s="228"/>
      <c r="QU419" s="228"/>
      <c r="QV419" s="228"/>
      <c r="QW419" s="228"/>
      <c r="QX419" s="228"/>
      <c r="QY419" s="228"/>
      <c r="QZ419" s="228"/>
      <c r="RA419" s="228"/>
      <c r="RB419" s="228"/>
      <c r="RC419" s="228"/>
      <c r="RD419" s="228"/>
      <c r="RE419" s="228"/>
      <c r="RF419" s="228"/>
      <c r="RG419" s="228"/>
      <c r="RH419" s="228"/>
      <c r="RI419" s="228"/>
      <c r="RJ419" s="228"/>
      <c r="RK419" s="228"/>
      <c r="RL419" s="228"/>
      <c r="RM419" s="228"/>
      <c r="RN419" s="228"/>
      <c r="RO419" s="228"/>
      <c r="RP419" s="228"/>
      <c r="RQ419" s="228"/>
      <c r="RR419" s="228"/>
      <c r="RS419" s="228"/>
      <c r="RT419" s="228"/>
      <c r="RU419" s="228"/>
      <c r="RV419" s="228"/>
      <c r="RW419" s="228"/>
      <c r="RX419" s="228"/>
      <c r="RY419" s="228"/>
      <c r="RZ419" s="228"/>
      <c r="SA419" s="228"/>
      <c r="SB419" s="228"/>
      <c r="SC419" s="228"/>
      <c r="SD419" s="228"/>
      <c r="SE419" s="228"/>
      <c r="SF419" s="228"/>
      <c r="SG419" s="228"/>
      <c r="SH419" s="228"/>
      <c r="SI419" s="228"/>
      <c r="SJ419" s="228"/>
      <c r="SK419" s="228"/>
      <c r="SL419" s="228"/>
      <c r="SM419" s="228"/>
      <c r="SN419" s="228"/>
      <c r="SO419" s="228"/>
      <c r="SP419" s="228"/>
      <c r="SQ419" s="228"/>
      <c r="SR419" s="228"/>
      <c r="SS419" s="228"/>
      <c r="ST419" s="228"/>
      <c r="SU419" s="228"/>
      <c r="SV419" s="228"/>
      <c r="SW419" s="228"/>
      <c r="SX419" s="228"/>
      <c r="SY419" s="228"/>
      <c r="SZ419" s="228"/>
      <c r="TA419" s="228"/>
      <c r="TB419" s="228"/>
      <c r="TC419" s="228"/>
      <c r="TD419" s="228"/>
      <c r="TE419" s="228"/>
      <c r="TF419" s="228"/>
      <c r="TG419" s="228"/>
      <c r="TH419" s="228"/>
      <c r="TI419" s="228"/>
      <c r="TJ419" s="228"/>
      <c r="TK419" s="228"/>
      <c r="TL419" s="228"/>
      <c r="TM419" s="228"/>
      <c r="TN419" s="228"/>
      <c r="TO419" s="228"/>
      <c r="TP419" s="228"/>
      <c r="TQ419" s="228"/>
      <c r="TR419" s="228"/>
      <c r="TS419" s="228"/>
      <c r="TT419" s="228"/>
      <c r="TU419" s="228"/>
      <c r="TV419" s="228"/>
      <c r="TW419" s="228"/>
      <c r="TX419" s="228"/>
      <c r="TY419" s="228"/>
      <c r="TZ419" s="228"/>
      <c r="UA419" s="228"/>
      <c r="UB419" s="228"/>
      <c r="UC419" s="228"/>
      <c r="UD419" s="228"/>
      <c r="UE419" s="228"/>
      <c r="UF419" s="228"/>
      <c r="UG419" s="228"/>
      <c r="UH419" s="228"/>
      <c r="UI419" s="228"/>
      <c r="UJ419" s="228"/>
      <c r="UK419" s="228"/>
      <c r="UL419" s="228"/>
      <c r="UM419" s="228"/>
      <c r="UN419" s="228"/>
      <c r="UO419" s="228"/>
      <c r="UP419" s="228"/>
      <c r="UQ419" s="228"/>
      <c r="UR419" s="228"/>
      <c r="US419" s="228"/>
      <c r="UT419" s="228"/>
      <c r="UU419" s="228"/>
      <c r="UV419" s="228"/>
      <c r="UW419" s="228"/>
      <c r="UX419" s="228"/>
      <c r="UY419" s="228"/>
      <c r="UZ419" s="228"/>
      <c r="VA419" s="228"/>
      <c r="VB419" s="228"/>
      <c r="VC419" s="228"/>
      <c r="VD419" s="228"/>
      <c r="VE419" s="228"/>
      <c r="VF419" s="228"/>
      <c r="VG419" s="228"/>
      <c r="VH419" s="228"/>
      <c r="VI419" s="228"/>
      <c r="VJ419" s="228"/>
      <c r="VK419" s="228"/>
      <c r="VL419" s="228"/>
      <c r="VM419" s="228"/>
      <c r="VN419" s="228"/>
      <c r="VO419" s="228"/>
      <c r="VP419" s="228"/>
      <c r="VQ419" s="228"/>
      <c r="VR419" s="228"/>
      <c r="VS419" s="228"/>
      <c r="VT419" s="228"/>
      <c r="VU419" s="228"/>
      <c r="VV419" s="228"/>
      <c r="VW419" s="228"/>
      <c r="VX419" s="228"/>
      <c r="VY419" s="228"/>
      <c r="VZ419" s="228"/>
      <c r="WA419" s="228"/>
      <c r="WB419" s="228"/>
      <c r="WC419" s="228"/>
      <c r="WD419" s="228"/>
      <c r="WE419" s="228"/>
      <c r="WF419" s="228"/>
      <c r="WG419" s="228"/>
      <c r="WH419" s="228"/>
      <c r="WI419" s="228"/>
      <c r="WJ419" s="228"/>
      <c r="WK419" s="228"/>
      <c r="WL419" s="228"/>
      <c r="WM419" s="228"/>
      <c r="WN419" s="228"/>
      <c r="WO419" s="228"/>
      <c r="WP419" s="228"/>
      <c r="WQ419" s="228"/>
      <c r="WR419" s="228"/>
      <c r="WS419" s="228"/>
      <c r="WT419" s="228"/>
      <c r="WU419" s="228"/>
      <c r="WV419" s="228"/>
      <c r="WW419" s="228"/>
      <c r="WX419" s="228"/>
      <c r="WY419" s="228"/>
      <c r="WZ419" s="228"/>
      <c r="XA419" s="228"/>
      <c r="XB419" s="228"/>
      <c r="XC419" s="228"/>
      <c r="XD419" s="228"/>
      <c r="XE419" s="228"/>
      <c r="XF419" s="228"/>
      <c r="XG419" s="228"/>
      <c r="XH419" s="228"/>
      <c r="XI419" s="228"/>
      <c r="XJ419" s="228"/>
      <c r="XK419" s="228"/>
      <c r="XL419" s="228"/>
      <c r="XM419" s="228"/>
      <c r="XN419" s="228"/>
      <c r="XO419" s="228"/>
      <c r="XP419" s="228"/>
      <c r="XQ419" s="228"/>
      <c r="XR419" s="228"/>
      <c r="XS419" s="228"/>
      <c r="XT419" s="228"/>
      <c r="XU419" s="228"/>
      <c r="XV419" s="228"/>
      <c r="XW419" s="228"/>
      <c r="XX419" s="228"/>
      <c r="XY419" s="228"/>
      <c r="XZ419" s="228"/>
      <c r="YA419" s="228"/>
      <c r="YB419" s="228"/>
      <c r="YC419" s="228"/>
      <c r="YD419" s="228"/>
      <c r="YE419" s="228"/>
      <c r="YF419" s="228"/>
      <c r="YG419" s="228"/>
      <c r="YH419" s="228"/>
      <c r="YI419" s="228"/>
      <c r="YJ419" s="228"/>
      <c r="YK419" s="228"/>
      <c r="YL419" s="228"/>
      <c r="YM419" s="228"/>
      <c r="YN419" s="228"/>
      <c r="YO419" s="228"/>
      <c r="YP419" s="228"/>
      <c r="YQ419" s="228"/>
      <c r="YR419" s="228"/>
      <c r="YS419" s="228"/>
      <c r="YT419" s="228"/>
      <c r="YU419" s="228"/>
      <c r="YV419" s="228"/>
      <c r="YW419" s="228"/>
      <c r="YX419" s="228"/>
      <c r="YY419" s="228"/>
      <c r="YZ419" s="228"/>
      <c r="ZA419" s="228"/>
      <c r="ZB419" s="228"/>
      <c r="ZC419" s="228"/>
      <c r="ZD419" s="228"/>
      <c r="ZE419" s="228"/>
      <c r="ZF419" s="228"/>
      <c r="ZG419" s="228"/>
      <c r="ZH419" s="228"/>
      <c r="ZI419" s="228"/>
      <c r="ZJ419" s="228"/>
      <c r="ZK419" s="228"/>
      <c r="ZL419" s="228"/>
      <c r="ZM419" s="228"/>
      <c r="ZN419" s="228"/>
      <c r="ZO419" s="228"/>
      <c r="ZP419" s="228"/>
      <c r="ZQ419" s="228"/>
      <c r="ZR419" s="228"/>
      <c r="ZS419" s="228"/>
      <c r="ZT419" s="228"/>
      <c r="ZU419" s="228"/>
      <c r="ZV419" s="228"/>
      <c r="ZW419" s="228"/>
      <c r="ZX419" s="228"/>
      <c r="ZY419" s="228"/>
      <c r="ZZ419" s="228"/>
      <c r="AAA419" s="228"/>
      <c r="AAB419" s="228"/>
      <c r="AAC419" s="228"/>
      <c r="AAD419" s="228"/>
      <c r="AAE419" s="228"/>
      <c r="AAF419" s="228"/>
      <c r="AAG419" s="228"/>
      <c r="AAH419" s="228"/>
      <c r="AAI419" s="228"/>
      <c r="AAJ419" s="228"/>
      <c r="AAK419" s="228"/>
      <c r="AAL419" s="228"/>
      <c r="AAM419" s="228"/>
      <c r="AAN419" s="228"/>
      <c r="AAO419" s="228"/>
      <c r="AAP419" s="228"/>
      <c r="AAQ419" s="228"/>
      <c r="AAR419" s="228"/>
      <c r="AAS419" s="228"/>
      <c r="AAT419" s="228"/>
      <c r="AAU419" s="228"/>
      <c r="AAV419" s="228"/>
      <c r="AAW419" s="228"/>
      <c r="AAX419" s="228"/>
      <c r="AAY419" s="228"/>
      <c r="AAZ419" s="228"/>
      <c r="ABA419" s="228"/>
      <c r="ABB419" s="228"/>
      <c r="ABC419" s="228"/>
      <c r="ABD419" s="228"/>
      <c r="ABE419" s="228"/>
      <c r="ABF419" s="228"/>
      <c r="ABG419" s="228"/>
      <c r="ABH419" s="228"/>
      <c r="ABI419" s="228"/>
      <c r="ABJ419" s="228"/>
      <c r="ABK419" s="228"/>
      <c r="ABL419" s="228"/>
      <c r="ABM419" s="228"/>
      <c r="ABN419" s="228"/>
      <c r="ABO419" s="228"/>
      <c r="ABP419" s="228"/>
      <c r="ABQ419" s="228"/>
      <c r="ABR419" s="228"/>
      <c r="ABS419" s="228"/>
      <c r="ABT419" s="228"/>
      <c r="ABU419" s="228"/>
      <c r="ABV419" s="228"/>
      <c r="ABW419" s="228"/>
      <c r="ABX419" s="228"/>
      <c r="ABY419" s="228"/>
      <c r="ABZ419" s="228"/>
      <c r="ACA419" s="228"/>
      <c r="ACB419" s="228"/>
      <c r="ACC419" s="228"/>
      <c r="ACD419" s="228"/>
      <c r="ACE419" s="228"/>
      <c r="ACF419" s="228"/>
      <c r="ACG419" s="228"/>
      <c r="ACH419" s="228"/>
      <c r="ACI419" s="228"/>
      <c r="ACJ419" s="228"/>
      <c r="ACK419" s="228"/>
      <c r="ACL419" s="228"/>
      <c r="ACM419" s="228"/>
      <c r="ACN419" s="228"/>
      <c r="ACO419" s="228"/>
      <c r="ACP419" s="228"/>
      <c r="ACQ419" s="228"/>
      <c r="ACR419" s="228"/>
      <c r="ACS419" s="228"/>
      <c r="ACT419" s="228"/>
      <c r="ACU419" s="228"/>
      <c r="ACV419" s="228"/>
      <c r="ACW419" s="228"/>
      <c r="ACX419" s="228"/>
      <c r="ACY419" s="228"/>
      <c r="ACZ419" s="228"/>
      <c r="ADA419" s="228"/>
      <c r="ADB419" s="228"/>
      <c r="ADC419" s="228"/>
      <c r="ADD419" s="228"/>
      <c r="ADE419" s="228"/>
      <c r="ADF419" s="228"/>
      <c r="ADG419" s="228"/>
      <c r="ADH419" s="228"/>
      <c r="ADI419" s="228"/>
      <c r="ADJ419" s="228"/>
      <c r="ADK419" s="228"/>
      <c r="ADL419" s="228"/>
      <c r="ADM419" s="228"/>
      <c r="ADN419" s="228"/>
      <c r="ADO419" s="228"/>
      <c r="ADP419" s="228"/>
      <c r="ADQ419" s="228"/>
      <c r="ADR419" s="228"/>
      <c r="ADS419" s="228"/>
      <c r="ADT419" s="228"/>
      <c r="ADU419" s="228"/>
      <c r="ADV419" s="228"/>
      <c r="ADW419" s="228"/>
      <c r="ADX419" s="228"/>
      <c r="ADY419" s="228"/>
      <c r="ADZ419" s="228"/>
      <c r="AEA419" s="228"/>
      <c r="AEB419" s="228"/>
      <c r="AEC419" s="228"/>
      <c r="AED419" s="228"/>
      <c r="AEE419" s="228"/>
      <c r="AEF419" s="228"/>
      <c r="AEG419" s="228"/>
      <c r="AEH419" s="228"/>
      <c r="AEI419" s="228"/>
      <c r="AEJ419" s="228"/>
      <c r="AEK419" s="228"/>
      <c r="AEL419" s="228"/>
      <c r="AEM419" s="228"/>
      <c r="AEN419" s="228"/>
      <c r="AEO419" s="228"/>
      <c r="AEP419" s="228"/>
      <c r="AEQ419" s="228"/>
      <c r="AER419" s="228"/>
      <c r="AES419" s="228"/>
      <c r="AET419" s="228"/>
      <c r="AEU419" s="228"/>
      <c r="AEV419" s="228"/>
      <c r="AEW419" s="228"/>
      <c r="AEX419" s="228"/>
      <c r="AEY419" s="228"/>
      <c r="AEZ419" s="228"/>
      <c r="AFA419" s="228"/>
      <c r="AFB419" s="228"/>
      <c r="AFC419" s="228"/>
      <c r="AFD419" s="228"/>
      <c r="AFE419" s="228"/>
      <c r="AFF419" s="228"/>
      <c r="AFG419" s="228"/>
      <c r="AFH419" s="228"/>
      <c r="AFI419" s="228"/>
      <c r="AFJ419" s="228"/>
      <c r="AFK419" s="228"/>
      <c r="AFL419" s="228"/>
      <c r="AFM419" s="228"/>
      <c r="AFN419" s="228"/>
      <c r="AFO419" s="228"/>
      <c r="AFP419" s="228"/>
      <c r="AFQ419" s="228"/>
      <c r="AFR419" s="228"/>
      <c r="AFS419" s="228"/>
      <c r="AFT419" s="228"/>
      <c r="AFU419" s="228"/>
      <c r="AFV419" s="228"/>
      <c r="AFW419" s="228"/>
      <c r="AFX419" s="228"/>
      <c r="AFY419" s="228"/>
      <c r="AFZ419" s="228"/>
      <c r="AGA419" s="228"/>
      <c r="AGB419" s="228"/>
      <c r="AGC419" s="228"/>
      <c r="AGD419" s="228"/>
      <c r="AGE419" s="228"/>
      <c r="AGF419" s="228"/>
      <c r="AGG419" s="228"/>
      <c r="AGH419" s="228"/>
      <c r="AGI419" s="228"/>
      <c r="AGJ419" s="228"/>
      <c r="AGK419" s="228"/>
      <c r="AGL419" s="228"/>
      <c r="AGM419" s="228"/>
      <c r="AGN419" s="228"/>
      <c r="AGO419" s="228"/>
      <c r="AGP419" s="228"/>
      <c r="AGQ419" s="228"/>
      <c r="AGR419" s="228"/>
      <c r="AGS419" s="228"/>
      <c r="AGT419" s="228"/>
      <c r="AGU419" s="228"/>
      <c r="AGV419" s="228"/>
      <c r="AGW419" s="228"/>
      <c r="AGX419" s="228"/>
      <c r="AGY419" s="228"/>
      <c r="AGZ419" s="228"/>
      <c r="AHA419" s="228"/>
      <c r="AHB419" s="228"/>
      <c r="AHC419" s="228"/>
      <c r="AHD419" s="228"/>
      <c r="AHE419" s="228"/>
      <c r="AHF419" s="228"/>
      <c r="AHG419" s="228"/>
      <c r="AHH419" s="228"/>
      <c r="AHI419" s="228"/>
      <c r="AHJ419" s="228"/>
      <c r="AHK419" s="228"/>
      <c r="AHL419" s="228"/>
      <c r="AHM419" s="228"/>
      <c r="AHN419" s="228"/>
      <c r="AHO419" s="228"/>
      <c r="AHP419" s="228"/>
      <c r="AHQ419" s="228"/>
      <c r="AHR419" s="228"/>
      <c r="AHS419" s="228"/>
      <c r="AHT419" s="228"/>
      <c r="AHU419" s="228"/>
      <c r="AHV419" s="228"/>
      <c r="AHW419" s="228"/>
      <c r="AHX419" s="228"/>
      <c r="AHY419" s="228"/>
      <c r="AHZ419" s="228"/>
      <c r="AIA419" s="228"/>
      <c r="AIB419" s="228"/>
      <c r="AIC419" s="228"/>
      <c r="AID419" s="228"/>
      <c r="AIE419" s="228"/>
      <c r="AIF419" s="228"/>
      <c r="AIG419" s="228"/>
      <c r="AIH419" s="228"/>
      <c r="AII419" s="228"/>
      <c r="AIJ419" s="228"/>
      <c r="AIK419" s="228"/>
      <c r="AIL419" s="228"/>
      <c r="AIM419" s="228"/>
      <c r="AIN419" s="228"/>
      <c r="AIO419" s="228"/>
      <c r="AIP419" s="228"/>
      <c r="AIQ419" s="228"/>
      <c r="AIR419" s="228"/>
      <c r="AIS419" s="228"/>
      <c r="AIT419" s="228"/>
      <c r="AIU419" s="228"/>
      <c r="AIV419" s="228"/>
      <c r="AIW419" s="228"/>
      <c r="AIX419" s="228"/>
      <c r="AIY419" s="228"/>
      <c r="AIZ419" s="228"/>
      <c r="AJA419" s="228"/>
      <c r="AJB419" s="228"/>
      <c r="AJC419" s="228"/>
      <c r="AJD419" s="228"/>
      <c r="AJE419" s="228"/>
      <c r="AJF419" s="228"/>
      <c r="AJG419" s="228"/>
      <c r="AJH419" s="228"/>
      <c r="AJI419" s="228"/>
      <c r="AJJ419" s="228"/>
      <c r="AJK419" s="228"/>
      <c r="AJL419" s="228"/>
      <c r="AJM419" s="228"/>
      <c r="AJN419" s="228"/>
      <c r="AJO419" s="228"/>
      <c r="AJP419" s="228"/>
      <c r="AJQ419" s="228"/>
      <c r="AJR419" s="228"/>
      <c r="AJS419" s="228"/>
      <c r="AJT419" s="228"/>
      <c r="AJU419" s="228"/>
      <c r="AJV419" s="228"/>
      <c r="AJW419" s="228"/>
      <c r="AJX419" s="228"/>
      <c r="AJY419" s="228"/>
      <c r="AJZ419" s="228"/>
      <c r="AKA419" s="228"/>
      <c r="AKB419" s="228"/>
      <c r="AKC419" s="228"/>
      <c r="AKD419" s="228"/>
      <c r="AKE419" s="228"/>
      <c r="AKF419" s="228"/>
      <c r="AKG419" s="228"/>
      <c r="AKH419" s="228"/>
      <c r="AKI419" s="228"/>
      <c r="AKJ419" s="228"/>
      <c r="AKK419" s="228"/>
      <c r="AKL419" s="228"/>
      <c r="AKM419" s="228"/>
      <c r="AKN419" s="228"/>
      <c r="AKO419" s="228"/>
      <c r="AKP419" s="228"/>
      <c r="AKQ419" s="228"/>
      <c r="AKR419" s="228"/>
      <c r="AKS419" s="228"/>
      <c r="AKT419" s="228"/>
      <c r="AKU419" s="228"/>
      <c r="AKV419" s="228"/>
      <c r="AKW419" s="228"/>
      <c r="AKX419" s="228"/>
      <c r="AKY419" s="228"/>
      <c r="AKZ419" s="228"/>
      <c r="ALA419" s="228"/>
      <c r="ALB419" s="228"/>
      <c r="ALC419" s="228"/>
      <c r="ALD419" s="228"/>
      <c r="ALE419" s="228"/>
      <c r="ALF419" s="228"/>
      <c r="ALG419" s="228"/>
      <c r="ALH419" s="228"/>
      <c r="ALI419" s="228"/>
      <c r="ALJ419" s="228"/>
      <c r="ALK419" s="228"/>
      <c r="ALL419" s="228"/>
      <c r="ALM419" s="228"/>
      <c r="ALN419" s="228"/>
      <c r="ALO419" s="228"/>
      <c r="ALP419" s="228"/>
      <c r="ALQ419" s="228"/>
      <c r="ALR419" s="228"/>
      <c r="ALS419" s="228"/>
      <c r="ALT419" s="228"/>
      <c r="ALU419" s="228"/>
      <c r="ALV419" s="228"/>
      <c r="ALW419" s="228"/>
      <c r="ALX419" s="228"/>
      <c r="ALY419" s="228"/>
      <c r="ALZ419" s="228"/>
      <c r="AMA419" s="228"/>
      <c r="AMB419" s="228"/>
      <c r="AMC419" s="228"/>
      <c r="AMD419" s="228"/>
      <c r="AME419" s="228"/>
      <c r="AMF419" s="228"/>
      <c r="AMG419" s="228"/>
      <c r="AMH419" s="228"/>
      <c r="AMI419" s="228"/>
      <c r="AMJ419" s="228"/>
      <c r="AMK419" s="228"/>
      <c r="AML419" s="228"/>
      <c r="AMM419" s="228"/>
      <c r="AMN419" s="228"/>
      <c r="AMO419" s="228"/>
      <c r="AMP419" s="228"/>
      <c r="AMQ419" s="228"/>
      <c r="AMR419" s="228"/>
      <c r="AMS419" s="228"/>
      <c r="AMT419" s="228"/>
      <c r="AMU419" s="228"/>
      <c r="AMV419" s="228"/>
      <c r="AMW419" s="228"/>
      <c r="AMX419" s="228"/>
    </row>
    <row r="420" spans="1:1038" s="432" customFormat="1" ht="18" customHeight="1">
      <c r="A420" s="523" t="s">
        <v>1819</v>
      </c>
      <c r="B420" s="524" t="s">
        <v>1647</v>
      </c>
      <c r="C420" s="422"/>
      <c r="D420" s="525" t="s">
        <v>1279</v>
      </c>
      <c r="E420" s="422">
        <v>62</v>
      </c>
      <c r="F420" s="422">
        <v>4</v>
      </c>
      <c r="G420" s="526" t="str">
        <f t="shared" si="114"/>
        <v>62-4</v>
      </c>
      <c r="H420" s="422">
        <v>0</v>
      </c>
      <c r="I420" s="422">
        <v>47</v>
      </c>
      <c r="J420" s="226"/>
      <c r="K420" s="545" t="b">
        <f>IF(I421=1,IF(((VLOOKUP($G420,[1]Depth_Lookup!#REF!,9,FALSE))-(H420/100))=0,"Good",IF(((VLOOKUP($G420,[1]Depth_Lookup!$A$3:$J$550,9,FALSE))-(H420/100))&gt;0,"Too Short","Too Long")))</f>
        <v>0</v>
      </c>
      <c r="L420" s="171">
        <f>(VLOOKUP($G420,Depth_Lookup!$A$3:$J$410,10,FALSE))+(H420/100)</f>
        <v>152.19499999999999</v>
      </c>
      <c r="M420" s="171">
        <f>(VLOOKUP($G420,Depth_Lookup!$A$3:$J$410,10,FALSE))+(I420/100)</f>
        <v>152.66499999999999</v>
      </c>
      <c r="N420" s="441" t="s">
        <v>1904</v>
      </c>
      <c r="O420" s="422">
        <v>1</v>
      </c>
      <c r="P420" s="422" t="s">
        <v>853</v>
      </c>
      <c r="Q420" s="422" t="s">
        <v>125</v>
      </c>
      <c r="R420" s="526" t="str">
        <f t="shared" si="101"/>
        <v>SerpentinizedHarzburgite</v>
      </c>
      <c r="S420" s="422"/>
      <c r="T420" s="422" t="s">
        <v>115</v>
      </c>
      <c r="U420" s="422" t="s">
        <v>108</v>
      </c>
      <c r="V420" s="422" t="s">
        <v>509</v>
      </c>
      <c r="W420" s="422" t="s">
        <v>102</v>
      </c>
      <c r="X420" s="529">
        <f>VLOOKUP(W420,[2]definitions_list_lookup!$A$13:$B$19,2,0)</f>
        <v>5</v>
      </c>
      <c r="Y420" s="422" t="s">
        <v>90</v>
      </c>
      <c r="Z420" s="422" t="s">
        <v>91</v>
      </c>
      <c r="AA420" s="422"/>
      <c r="AB420" s="422"/>
      <c r="AC420" s="422"/>
      <c r="AD420" s="422"/>
      <c r="AE420" s="423"/>
      <c r="AF420" s="526" t="e">
        <f>VLOOKUP(AE420,[2]definitions_list_mag!$V$12:$W$15,2,0)</f>
        <v>#N/A</v>
      </c>
      <c r="AG420" s="530"/>
      <c r="AH420" s="422"/>
      <c r="AI420" s="426">
        <v>74</v>
      </c>
      <c r="AJ420" s="422"/>
      <c r="AK420" s="422"/>
      <c r="AL420" s="422"/>
      <c r="AM420" s="422"/>
      <c r="AN420" s="422"/>
      <c r="AO420" s="426"/>
      <c r="AP420" s="422"/>
      <c r="AQ420" s="422"/>
      <c r="AR420" s="422"/>
      <c r="AS420" s="422"/>
      <c r="AT420" s="422"/>
      <c r="AU420" s="426"/>
      <c r="AV420" s="422"/>
      <c r="AW420" s="422"/>
      <c r="AX420" s="422"/>
      <c r="AY420" s="422"/>
      <c r="AZ420" s="422"/>
      <c r="BA420" s="426">
        <v>25</v>
      </c>
      <c r="BB420" s="422">
        <v>7</v>
      </c>
      <c r="BC420" s="422">
        <v>5</v>
      </c>
      <c r="BD420" s="422" t="s">
        <v>1330</v>
      </c>
      <c r="BE420" s="422" t="s">
        <v>1331</v>
      </c>
      <c r="BF420" s="422"/>
      <c r="BG420" s="426"/>
      <c r="BH420" s="422"/>
      <c r="BI420" s="422"/>
      <c r="BJ420" s="422"/>
      <c r="BK420" s="422"/>
      <c r="BL420" s="422"/>
      <c r="BM420" s="426">
        <v>1</v>
      </c>
      <c r="BN420" s="422">
        <v>1.2</v>
      </c>
      <c r="BO420" s="422">
        <v>0.4</v>
      </c>
      <c r="BP420" s="422" t="s">
        <v>1330</v>
      </c>
      <c r="BQ420" s="422" t="s">
        <v>1331</v>
      </c>
      <c r="BR420" s="422"/>
      <c r="BS420" s="422"/>
      <c r="BT420" s="422"/>
      <c r="BU420" s="422"/>
      <c r="BV420" s="422"/>
      <c r="BW420" s="422"/>
      <c r="BX420" s="422"/>
      <c r="BY420" s="426"/>
      <c r="BZ420" s="422"/>
      <c r="CA420" s="422"/>
      <c r="CB420" s="422"/>
      <c r="CC420" s="422"/>
      <c r="CD420" s="422"/>
      <c r="CE420" s="422" t="s">
        <v>1921</v>
      </c>
      <c r="CF420" s="531">
        <f t="shared" si="145"/>
        <v>100</v>
      </c>
      <c r="CG420" s="166"/>
      <c r="CH420" s="163" t="s">
        <v>1355</v>
      </c>
      <c r="CI420" s="163">
        <v>90</v>
      </c>
      <c r="CJ420" s="163" t="s">
        <v>514</v>
      </c>
      <c r="CK420" s="164"/>
      <c r="CL420" s="165"/>
      <c r="CM420" s="165"/>
      <c r="CN420" s="165"/>
      <c r="CO420" s="165"/>
      <c r="CP420" s="165"/>
      <c r="CQ420" s="165"/>
      <c r="CR420" s="165"/>
      <c r="CS420" s="165"/>
      <c r="CT420" s="165"/>
      <c r="CU420" s="165"/>
      <c r="CV420" s="165"/>
      <c r="CW420" s="165"/>
      <c r="CX420" s="165"/>
      <c r="CY420" s="165"/>
      <c r="CZ420" s="165"/>
      <c r="DA420" s="165"/>
      <c r="DB420" s="165">
        <v>87</v>
      </c>
      <c r="DC420" s="429">
        <v>10</v>
      </c>
      <c r="DD420" s="165"/>
      <c r="DE420" s="165"/>
      <c r="DF420" s="165"/>
      <c r="DG420" s="165"/>
      <c r="DH420" s="165"/>
      <c r="DI420" s="165"/>
      <c r="DJ420" s="165">
        <v>3</v>
      </c>
      <c r="DK420" s="209">
        <f t="shared" si="104"/>
        <v>100</v>
      </c>
      <c r="DL420" s="166"/>
      <c r="DM420" s="165"/>
      <c r="DN420" s="165"/>
      <c r="DO420" s="167"/>
      <c r="DQ420" s="166"/>
      <c r="DR420" s="167"/>
      <c r="DS420" s="166"/>
      <c r="DT420" s="555" t="s">
        <v>1906</v>
      </c>
      <c r="DU420" s="429"/>
      <c r="DV420" s="429"/>
      <c r="DW420" s="532" t="e">
        <f>VLOOKUP(P420,[2]definitions_list_lookup!$K$30:$L$54,2,0)</f>
        <v>#N/A</v>
      </c>
      <c r="DX420" s="443" t="s">
        <v>1922</v>
      </c>
      <c r="DY420" s="443" t="s">
        <v>1923</v>
      </c>
      <c r="DZ420" s="533"/>
      <c r="EA420" s="534"/>
      <c r="EB420" s="429"/>
      <c r="EC420" s="534"/>
      <c r="ED420" s="229" t="s">
        <v>2517</v>
      </c>
      <c r="EE420" s="535"/>
      <c r="EF420" s="536"/>
      <c r="EG420" s="535"/>
      <c r="EH420" s="537"/>
      <c r="EI420" s="538"/>
      <c r="EJ420" s="539"/>
      <c r="EK420" s="540"/>
      <c r="EL420" s="535"/>
      <c r="EM420" s="537"/>
      <c r="EN420" s="537"/>
      <c r="EO420" s="541"/>
      <c r="EP420" s="541"/>
      <c r="EQ420" s="541"/>
      <c r="ER420" s="541"/>
      <c r="ES420" s="541"/>
      <c r="ET420" s="541"/>
      <c r="EU420" s="541"/>
      <c r="EV420" s="542"/>
      <c r="EW420" s="542"/>
      <c r="EX420" s="542"/>
      <c r="EY420" s="542"/>
      <c r="EZ420" s="192" t="e">
        <f t="shared" si="107"/>
        <v>#DIV/0!</v>
      </c>
      <c r="FA420" s="192" t="e">
        <f t="shared" si="108"/>
        <v>#DIV/0!</v>
      </c>
      <c r="FB420" s="192" t="e">
        <f t="shared" si="109"/>
        <v>#DIV/0!</v>
      </c>
      <c r="FC420" s="192" t="e">
        <f t="shared" si="110"/>
        <v>#DIV/0!</v>
      </c>
      <c r="FD420" s="192" t="e">
        <f t="shared" si="111"/>
        <v>#DIV/0!</v>
      </c>
      <c r="FE420" s="193" t="e">
        <f t="shared" si="112"/>
        <v>#DIV/0!</v>
      </c>
      <c r="FF420" s="194" t="e">
        <f t="shared" si="113"/>
        <v>#DIV/0!</v>
      </c>
      <c r="FG420" s="535"/>
      <c r="FH420" s="537"/>
      <c r="FI420" s="778">
        <f t="shared" si="115"/>
        <v>0</v>
      </c>
      <c r="FJ420" s="779" t="e">
        <f t="shared" si="116"/>
        <v>#DIV/0!</v>
      </c>
      <c r="FK420" s="779" t="e">
        <f t="shared" si="117"/>
        <v>#DIV/0!</v>
      </c>
      <c r="FL420" s="780" t="e">
        <f t="shared" si="118"/>
        <v>#DIV/0!</v>
      </c>
      <c r="FM420" s="169" t="e">
        <f t="shared" si="119"/>
        <v>#DIV/0!</v>
      </c>
      <c r="FN420" s="783" t="e">
        <f t="shared" si="120"/>
        <v>#DIV/0!</v>
      </c>
      <c r="FO420" s="422"/>
      <c r="FP420" s="422"/>
      <c r="FQ420" s="422"/>
      <c r="FR420" s="422"/>
      <c r="FS420" s="422"/>
      <c r="FT420" s="422"/>
      <c r="FU420" s="422"/>
      <c r="FV420" s="422"/>
      <c r="FW420" s="422"/>
      <c r="FX420" s="422"/>
      <c r="FY420" s="422"/>
      <c r="FZ420" s="422"/>
      <c r="GA420" s="422"/>
      <c r="GB420" s="422"/>
      <c r="GC420" s="422"/>
      <c r="GD420" s="422"/>
      <c r="GE420" s="422"/>
      <c r="GF420" s="422"/>
      <c r="GG420" s="422"/>
      <c r="GH420" s="422"/>
      <c r="GI420" s="422"/>
      <c r="GJ420" s="422"/>
      <c r="GK420" s="422"/>
      <c r="GL420" s="422"/>
      <c r="GM420" s="422"/>
      <c r="GN420" s="422"/>
      <c r="GO420" s="422"/>
      <c r="GP420" s="422"/>
      <c r="GQ420" s="422"/>
      <c r="GR420" s="422"/>
      <c r="GS420" s="422"/>
      <c r="GT420" s="422"/>
      <c r="GU420" s="422"/>
      <c r="GV420" s="422"/>
      <c r="GW420" s="422"/>
      <c r="GX420" s="422"/>
      <c r="GY420" s="422"/>
      <c r="GZ420" s="422"/>
      <c r="HA420" s="422"/>
      <c r="HB420" s="422"/>
      <c r="HC420" s="422"/>
      <c r="HD420" s="422"/>
      <c r="HE420" s="422"/>
      <c r="HF420" s="422"/>
      <c r="HG420" s="422"/>
      <c r="HH420" s="422"/>
      <c r="HI420" s="422"/>
      <c r="HJ420" s="422"/>
      <c r="HK420" s="422"/>
      <c r="HL420" s="422"/>
      <c r="HM420" s="422"/>
      <c r="HN420" s="422"/>
      <c r="HO420" s="422"/>
      <c r="HP420" s="422"/>
      <c r="HQ420" s="422"/>
      <c r="HR420" s="422"/>
      <c r="HS420" s="422"/>
      <c r="HT420" s="422"/>
      <c r="HU420" s="422"/>
      <c r="HV420" s="422"/>
      <c r="HW420" s="422"/>
      <c r="HX420" s="422"/>
      <c r="HY420" s="422"/>
      <c r="HZ420" s="422"/>
      <c r="IA420" s="422"/>
      <c r="IB420" s="422"/>
      <c r="IC420" s="422"/>
      <c r="ID420" s="422"/>
      <c r="IE420" s="422"/>
      <c r="IF420" s="422"/>
      <c r="IG420" s="422"/>
      <c r="IH420" s="422"/>
      <c r="II420" s="422"/>
      <c r="IJ420" s="422"/>
      <c r="IK420" s="422"/>
      <c r="IL420" s="422"/>
      <c r="IM420" s="422"/>
      <c r="IN420" s="422"/>
      <c r="IO420" s="422"/>
      <c r="IP420" s="422"/>
      <c r="IQ420" s="422"/>
      <c r="IR420" s="422"/>
      <c r="IS420" s="422"/>
      <c r="IT420" s="422"/>
      <c r="IU420" s="422"/>
      <c r="IV420" s="422"/>
      <c r="IW420" s="422"/>
      <c r="IX420" s="422"/>
      <c r="IY420" s="422"/>
      <c r="IZ420" s="422"/>
      <c r="JA420" s="422"/>
      <c r="JB420" s="422"/>
      <c r="JC420" s="422"/>
      <c r="JD420" s="422"/>
      <c r="JE420" s="422"/>
      <c r="JF420" s="422"/>
      <c r="JG420" s="422"/>
      <c r="JH420" s="422"/>
      <c r="JI420" s="422"/>
      <c r="JJ420" s="422"/>
      <c r="JK420" s="422"/>
      <c r="JL420" s="422"/>
      <c r="JM420" s="422"/>
      <c r="JN420" s="422"/>
      <c r="JO420" s="422"/>
      <c r="JP420" s="422"/>
      <c r="JQ420" s="422"/>
      <c r="JR420" s="422"/>
      <c r="JS420" s="422"/>
      <c r="JT420" s="422"/>
      <c r="JU420" s="422"/>
      <c r="JV420" s="422"/>
      <c r="JW420" s="422"/>
      <c r="JX420" s="422"/>
      <c r="JY420" s="422"/>
      <c r="JZ420" s="422"/>
      <c r="KA420" s="422"/>
      <c r="KB420" s="422"/>
      <c r="KC420" s="422"/>
      <c r="KD420" s="422"/>
      <c r="KE420" s="422"/>
      <c r="KF420" s="422"/>
      <c r="KG420" s="422"/>
      <c r="KH420" s="422"/>
      <c r="KI420" s="422"/>
      <c r="KJ420" s="422"/>
      <c r="KK420" s="422"/>
      <c r="KL420" s="422"/>
      <c r="KM420" s="422"/>
      <c r="KN420" s="422"/>
      <c r="KO420" s="422"/>
      <c r="KP420" s="422"/>
      <c r="KQ420" s="422"/>
      <c r="KR420" s="422"/>
      <c r="KS420" s="422"/>
      <c r="KT420" s="422"/>
      <c r="KU420" s="422"/>
      <c r="KV420" s="422"/>
      <c r="KW420" s="422"/>
      <c r="KX420" s="422"/>
      <c r="KY420" s="422"/>
      <c r="KZ420" s="422"/>
      <c r="LA420" s="422"/>
      <c r="LB420" s="422"/>
      <c r="LC420" s="422"/>
      <c r="LD420" s="422"/>
      <c r="LE420" s="422"/>
      <c r="LF420" s="422"/>
      <c r="LG420" s="422"/>
      <c r="LH420" s="422"/>
      <c r="LI420" s="422"/>
      <c r="LJ420" s="422"/>
      <c r="LK420" s="422"/>
      <c r="LL420" s="422"/>
      <c r="LM420" s="422"/>
      <c r="LN420" s="422"/>
      <c r="LO420" s="422"/>
      <c r="LP420" s="422"/>
      <c r="LQ420" s="422"/>
      <c r="LR420" s="422"/>
      <c r="LS420" s="422"/>
      <c r="LT420" s="422"/>
      <c r="LU420" s="422"/>
      <c r="LV420" s="422"/>
      <c r="LW420" s="422"/>
      <c r="LX420" s="422"/>
      <c r="LY420" s="422"/>
      <c r="LZ420" s="422"/>
      <c r="MA420" s="422"/>
      <c r="MB420" s="422"/>
      <c r="MC420" s="422"/>
      <c r="MD420" s="422"/>
      <c r="ME420" s="422"/>
      <c r="MF420" s="422"/>
      <c r="MG420" s="422"/>
      <c r="MH420" s="422"/>
      <c r="MI420" s="422"/>
      <c r="MJ420" s="422"/>
      <c r="MK420" s="422"/>
      <c r="ML420" s="422"/>
      <c r="MM420" s="422"/>
      <c r="MN420" s="422"/>
      <c r="MO420" s="422"/>
      <c r="MP420" s="422"/>
      <c r="MQ420" s="422"/>
      <c r="MR420" s="422"/>
      <c r="MS420" s="422"/>
      <c r="MT420" s="422"/>
      <c r="MU420" s="422"/>
      <c r="MV420" s="422"/>
      <c r="MW420" s="422"/>
      <c r="MX420" s="422"/>
      <c r="MY420" s="422"/>
      <c r="MZ420" s="422"/>
      <c r="NA420" s="422"/>
      <c r="NB420" s="422"/>
      <c r="NC420" s="422"/>
      <c r="ND420" s="422"/>
      <c r="NE420" s="422"/>
      <c r="NF420" s="422"/>
      <c r="NG420" s="422"/>
      <c r="NH420" s="422"/>
      <c r="NI420" s="422"/>
      <c r="NJ420" s="422"/>
      <c r="NK420" s="422"/>
      <c r="NL420" s="422"/>
      <c r="NM420" s="422"/>
      <c r="NN420" s="422"/>
      <c r="NO420" s="422"/>
      <c r="NP420" s="422"/>
      <c r="NQ420" s="422"/>
      <c r="NR420" s="422"/>
      <c r="NS420" s="422"/>
      <c r="NT420" s="422"/>
      <c r="NU420" s="422"/>
      <c r="NV420" s="422"/>
      <c r="NW420" s="422"/>
      <c r="NX420" s="422"/>
      <c r="NY420" s="422"/>
      <c r="NZ420" s="422"/>
      <c r="OA420" s="422"/>
      <c r="OB420" s="422"/>
      <c r="OC420" s="422"/>
      <c r="OD420" s="422"/>
      <c r="OE420" s="422"/>
      <c r="OF420" s="422"/>
      <c r="OG420" s="422"/>
      <c r="OH420" s="422"/>
      <c r="OI420" s="422"/>
      <c r="OJ420" s="422"/>
      <c r="OK420" s="422"/>
      <c r="OL420" s="422"/>
      <c r="OM420" s="422"/>
      <c r="ON420" s="422"/>
      <c r="OO420" s="422"/>
      <c r="OP420" s="422"/>
      <c r="OQ420" s="422"/>
      <c r="OR420" s="422"/>
      <c r="OS420" s="422"/>
      <c r="OT420" s="422"/>
      <c r="OU420" s="422"/>
      <c r="OV420" s="422"/>
      <c r="OW420" s="422"/>
      <c r="OX420" s="422"/>
      <c r="OY420" s="422"/>
      <c r="OZ420" s="422"/>
      <c r="PA420" s="422"/>
      <c r="PB420" s="422"/>
      <c r="PC420" s="422"/>
      <c r="PD420" s="422"/>
      <c r="PE420" s="422"/>
      <c r="PF420" s="422"/>
      <c r="PG420" s="422"/>
      <c r="PH420" s="422"/>
      <c r="PI420" s="422"/>
      <c r="PJ420" s="422"/>
      <c r="PK420" s="422"/>
      <c r="PL420" s="422"/>
      <c r="PM420" s="422"/>
      <c r="PN420" s="422"/>
      <c r="PO420" s="422"/>
      <c r="PP420" s="422"/>
      <c r="PQ420" s="422"/>
      <c r="PR420" s="422"/>
      <c r="PS420" s="422"/>
      <c r="PT420" s="422"/>
      <c r="PU420" s="422"/>
      <c r="PV420" s="422"/>
      <c r="PW420" s="422"/>
      <c r="PX420" s="422"/>
      <c r="PY420" s="422"/>
      <c r="PZ420" s="422"/>
      <c r="QA420" s="422"/>
      <c r="QB420" s="422"/>
      <c r="QC420" s="422"/>
      <c r="QD420" s="422"/>
      <c r="QE420" s="422"/>
      <c r="QF420" s="422"/>
      <c r="QG420" s="422"/>
      <c r="QH420" s="422"/>
      <c r="QI420" s="422"/>
      <c r="QJ420" s="422"/>
      <c r="QK420" s="422"/>
      <c r="QL420" s="422"/>
      <c r="QM420" s="422"/>
      <c r="QN420" s="422"/>
      <c r="QO420" s="422"/>
      <c r="QP420" s="422"/>
      <c r="QQ420" s="422"/>
      <c r="QR420" s="422"/>
      <c r="QS420" s="422"/>
      <c r="QT420" s="422"/>
      <c r="QU420" s="422"/>
      <c r="QV420" s="422"/>
      <c r="QW420" s="422"/>
      <c r="QX420" s="422"/>
      <c r="QY420" s="422"/>
      <c r="QZ420" s="422"/>
      <c r="RA420" s="422"/>
      <c r="RB420" s="422"/>
      <c r="RC420" s="422"/>
      <c r="RD420" s="422"/>
      <c r="RE420" s="422"/>
      <c r="RF420" s="422"/>
      <c r="RG420" s="422"/>
      <c r="RH420" s="422"/>
      <c r="RI420" s="422"/>
      <c r="RJ420" s="422"/>
      <c r="RK420" s="422"/>
      <c r="RL420" s="422"/>
      <c r="RM420" s="422"/>
      <c r="RN420" s="422"/>
      <c r="RO420" s="422"/>
      <c r="RP420" s="422"/>
      <c r="RQ420" s="422"/>
      <c r="RR420" s="422"/>
      <c r="RS420" s="422"/>
      <c r="RT420" s="422"/>
      <c r="RU420" s="422"/>
      <c r="RV420" s="422"/>
      <c r="RW420" s="422"/>
      <c r="RX420" s="422"/>
      <c r="RY420" s="422"/>
      <c r="RZ420" s="422"/>
      <c r="SA420" s="422"/>
      <c r="SB420" s="422"/>
      <c r="SC420" s="422"/>
      <c r="SD420" s="422"/>
      <c r="SE420" s="422"/>
      <c r="SF420" s="422"/>
      <c r="SG420" s="422"/>
      <c r="SH420" s="422"/>
      <c r="SI420" s="422"/>
      <c r="SJ420" s="422"/>
      <c r="SK420" s="422"/>
      <c r="SL420" s="422"/>
      <c r="SM420" s="422"/>
      <c r="SN420" s="422"/>
      <c r="SO420" s="422"/>
      <c r="SP420" s="422"/>
      <c r="SQ420" s="422"/>
      <c r="SR420" s="422"/>
      <c r="SS420" s="422"/>
      <c r="ST420" s="422"/>
      <c r="SU420" s="422"/>
      <c r="SV420" s="422"/>
      <c r="SW420" s="422"/>
      <c r="SX420" s="422"/>
      <c r="SY420" s="422"/>
      <c r="SZ420" s="422"/>
      <c r="TA420" s="422"/>
      <c r="TB420" s="422"/>
      <c r="TC420" s="422"/>
      <c r="TD420" s="422"/>
      <c r="TE420" s="422"/>
      <c r="TF420" s="422"/>
      <c r="TG420" s="422"/>
      <c r="TH420" s="422"/>
      <c r="TI420" s="422"/>
      <c r="TJ420" s="422"/>
      <c r="TK420" s="422"/>
      <c r="TL420" s="422"/>
      <c r="TM420" s="422"/>
      <c r="TN420" s="422"/>
      <c r="TO420" s="422"/>
      <c r="TP420" s="422"/>
      <c r="TQ420" s="422"/>
      <c r="TR420" s="422"/>
      <c r="TS420" s="422"/>
      <c r="TT420" s="422"/>
      <c r="TU420" s="422"/>
      <c r="TV420" s="422"/>
      <c r="TW420" s="422"/>
      <c r="TX420" s="422"/>
      <c r="TY420" s="422"/>
      <c r="TZ420" s="422"/>
      <c r="UA420" s="422"/>
      <c r="UB420" s="422"/>
      <c r="UC420" s="422"/>
      <c r="UD420" s="422"/>
      <c r="UE420" s="422"/>
      <c r="UF420" s="422"/>
      <c r="UG420" s="422"/>
      <c r="UH420" s="422"/>
      <c r="UI420" s="422"/>
      <c r="UJ420" s="422"/>
      <c r="UK420" s="422"/>
      <c r="UL420" s="422"/>
      <c r="UM420" s="422"/>
      <c r="UN420" s="422"/>
      <c r="UO420" s="422"/>
      <c r="UP420" s="422"/>
      <c r="UQ420" s="422"/>
      <c r="UR420" s="422"/>
      <c r="US420" s="422"/>
      <c r="UT420" s="422"/>
      <c r="UU420" s="422"/>
      <c r="UV420" s="422"/>
      <c r="UW420" s="422"/>
      <c r="UX420" s="422"/>
      <c r="UY420" s="422"/>
      <c r="UZ420" s="422"/>
      <c r="VA420" s="422"/>
      <c r="VB420" s="422"/>
      <c r="VC420" s="422"/>
      <c r="VD420" s="422"/>
      <c r="VE420" s="422"/>
      <c r="VF420" s="422"/>
      <c r="VG420" s="422"/>
      <c r="VH420" s="422"/>
      <c r="VI420" s="422"/>
      <c r="VJ420" s="422"/>
      <c r="VK420" s="422"/>
      <c r="VL420" s="422"/>
      <c r="VM420" s="422"/>
      <c r="VN420" s="422"/>
      <c r="VO420" s="422"/>
      <c r="VP420" s="422"/>
      <c r="VQ420" s="422"/>
      <c r="VR420" s="422"/>
      <c r="VS420" s="422"/>
      <c r="VT420" s="422"/>
      <c r="VU420" s="422"/>
      <c r="VV420" s="422"/>
      <c r="VW420" s="422"/>
      <c r="VX420" s="422"/>
      <c r="VY420" s="422"/>
      <c r="VZ420" s="422"/>
      <c r="WA420" s="422"/>
      <c r="WB420" s="422"/>
      <c r="WC420" s="422"/>
      <c r="WD420" s="422"/>
      <c r="WE420" s="422"/>
      <c r="WF420" s="422"/>
      <c r="WG420" s="422"/>
      <c r="WH420" s="422"/>
      <c r="WI420" s="422"/>
      <c r="WJ420" s="422"/>
      <c r="WK420" s="422"/>
      <c r="WL420" s="422"/>
      <c r="WM420" s="422"/>
      <c r="WN420" s="422"/>
      <c r="WO420" s="422"/>
      <c r="WP420" s="422"/>
      <c r="WQ420" s="422"/>
      <c r="WR420" s="422"/>
      <c r="WS420" s="422"/>
      <c r="WT420" s="422"/>
      <c r="WU420" s="422"/>
      <c r="WV420" s="422"/>
      <c r="WW420" s="422"/>
      <c r="WX420" s="422"/>
      <c r="WY420" s="422"/>
      <c r="WZ420" s="422"/>
      <c r="XA420" s="422"/>
      <c r="XB420" s="422"/>
      <c r="XC420" s="422"/>
      <c r="XD420" s="422"/>
      <c r="XE420" s="422"/>
      <c r="XF420" s="422"/>
      <c r="XG420" s="422"/>
      <c r="XH420" s="422"/>
      <c r="XI420" s="422"/>
      <c r="XJ420" s="422"/>
      <c r="XK420" s="422"/>
      <c r="XL420" s="422"/>
      <c r="XM420" s="422"/>
      <c r="XN420" s="422"/>
      <c r="XO420" s="422"/>
      <c r="XP420" s="422"/>
      <c r="XQ420" s="422"/>
      <c r="XR420" s="422"/>
      <c r="XS420" s="422"/>
      <c r="XT420" s="422"/>
      <c r="XU420" s="422"/>
      <c r="XV420" s="422"/>
      <c r="XW420" s="422"/>
      <c r="XX420" s="422"/>
      <c r="XY420" s="422"/>
      <c r="XZ420" s="422"/>
      <c r="YA420" s="422"/>
      <c r="YB420" s="422"/>
      <c r="YC420" s="422"/>
      <c r="YD420" s="422"/>
      <c r="YE420" s="422"/>
      <c r="YF420" s="422"/>
      <c r="YG420" s="422"/>
      <c r="YH420" s="422"/>
      <c r="YI420" s="422"/>
      <c r="YJ420" s="422"/>
      <c r="YK420" s="422"/>
      <c r="YL420" s="422"/>
      <c r="YM420" s="422"/>
      <c r="YN420" s="422"/>
      <c r="YO420" s="422"/>
      <c r="YP420" s="422"/>
      <c r="YQ420" s="422"/>
      <c r="YR420" s="422"/>
      <c r="YS420" s="422"/>
      <c r="YT420" s="422"/>
      <c r="YU420" s="422"/>
      <c r="YV420" s="422"/>
      <c r="YW420" s="422"/>
      <c r="YX420" s="422"/>
      <c r="YY420" s="422"/>
      <c r="YZ420" s="422"/>
      <c r="ZA420" s="422"/>
      <c r="ZB420" s="422"/>
      <c r="ZC420" s="422"/>
      <c r="ZD420" s="422"/>
      <c r="ZE420" s="422"/>
      <c r="ZF420" s="422"/>
      <c r="ZG420" s="422"/>
      <c r="ZH420" s="422"/>
      <c r="ZI420" s="422"/>
      <c r="ZJ420" s="422"/>
      <c r="ZK420" s="422"/>
      <c r="ZL420" s="422"/>
      <c r="ZM420" s="422"/>
      <c r="ZN420" s="422"/>
      <c r="ZO420" s="422"/>
      <c r="ZP420" s="422"/>
      <c r="ZQ420" s="422"/>
      <c r="ZR420" s="422"/>
      <c r="ZS420" s="422"/>
      <c r="ZT420" s="422"/>
      <c r="ZU420" s="422"/>
      <c r="ZV420" s="422"/>
      <c r="ZW420" s="422"/>
      <c r="ZX420" s="422"/>
      <c r="ZY420" s="422"/>
      <c r="ZZ420" s="422"/>
      <c r="AAA420" s="422"/>
      <c r="AAB420" s="422"/>
      <c r="AAC420" s="422"/>
      <c r="AAD420" s="422"/>
      <c r="AAE420" s="422"/>
      <c r="AAF420" s="422"/>
      <c r="AAG420" s="422"/>
      <c r="AAH420" s="422"/>
      <c r="AAI420" s="422"/>
      <c r="AAJ420" s="422"/>
      <c r="AAK420" s="422"/>
      <c r="AAL420" s="422"/>
      <c r="AAM420" s="422"/>
      <c r="AAN420" s="422"/>
      <c r="AAO420" s="422"/>
      <c r="AAP420" s="422"/>
      <c r="AAQ420" s="422"/>
      <c r="AAR420" s="422"/>
      <c r="AAS420" s="422"/>
      <c r="AAT420" s="422"/>
      <c r="AAU420" s="422"/>
      <c r="AAV420" s="422"/>
      <c r="AAW420" s="422"/>
      <c r="AAX420" s="422"/>
      <c r="AAY420" s="422"/>
      <c r="AAZ420" s="422"/>
      <c r="ABA420" s="422"/>
      <c r="ABB420" s="422"/>
      <c r="ABC420" s="422"/>
      <c r="ABD420" s="422"/>
      <c r="ABE420" s="422"/>
      <c r="ABF420" s="422"/>
      <c r="ABG420" s="422"/>
      <c r="ABH420" s="422"/>
      <c r="ABI420" s="422"/>
      <c r="ABJ420" s="422"/>
      <c r="ABK420" s="422"/>
      <c r="ABL420" s="422"/>
      <c r="ABM420" s="422"/>
      <c r="ABN420" s="422"/>
      <c r="ABO420" s="422"/>
      <c r="ABP420" s="422"/>
      <c r="ABQ420" s="422"/>
      <c r="ABR420" s="422"/>
      <c r="ABS420" s="422"/>
      <c r="ABT420" s="422"/>
      <c r="ABU420" s="422"/>
      <c r="ABV420" s="422"/>
      <c r="ABW420" s="422"/>
      <c r="ABX420" s="422"/>
      <c r="ABY420" s="422"/>
      <c r="ABZ420" s="422"/>
      <c r="ACA420" s="422"/>
      <c r="ACB420" s="422"/>
      <c r="ACC420" s="422"/>
      <c r="ACD420" s="422"/>
      <c r="ACE420" s="422"/>
      <c r="ACF420" s="422"/>
      <c r="ACG420" s="422"/>
      <c r="ACH420" s="422"/>
      <c r="ACI420" s="422"/>
      <c r="ACJ420" s="422"/>
      <c r="ACK420" s="422"/>
      <c r="ACL420" s="422"/>
      <c r="ACM420" s="422"/>
      <c r="ACN420" s="422"/>
      <c r="ACO420" s="422"/>
      <c r="ACP420" s="422"/>
      <c r="ACQ420" s="422"/>
      <c r="ACR420" s="422"/>
      <c r="ACS420" s="422"/>
      <c r="ACT420" s="422"/>
      <c r="ACU420" s="422"/>
      <c r="ACV420" s="422"/>
      <c r="ACW420" s="422"/>
      <c r="ACX420" s="422"/>
      <c r="ACY420" s="422"/>
      <c r="ACZ420" s="422"/>
      <c r="ADA420" s="422"/>
      <c r="ADB420" s="422"/>
      <c r="ADC420" s="422"/>
      <c r="ADD420" s="422"/>
      <c r="ADE420" s="422"/>
      <c r="ADF420" s="422"/>
      <c r="ADG420" s="422"/>
      <c r="ADH420" s="422"/>
      <c r="ADI420" s="422"/>
      <c r="ADJ420" s="422"/>
      <c r="ADK420" s="422"/>
      <c r="ADL420" s="422"/>
      <c r="ADM420" s="422"/>
      <c r="ADN420" s="422"/>
      <c r="ADO420" s="422"/>
      <c r="ADP420" s="422"/>
      <c r="ADQ420" s="422"/>
      <c r="ADR420" s="422"/>
      <c r="ADS420" s="422"/>
      <c r="ADT420" s="422"/>
      <c r="ADU420" s="422"/>
      <c r="ADV420" s="422"/>
      <c r="ADW420" s="422"/>
      <c r="ADX420" s="422"/>
      <c r="ADY420" s="422"/>
      <c r="ADZ420" s="422"/>
      <c r="AEA420" s="422"/>
      <c r="AEB420" s="422"/>
      <c r="AEC420" s="422"/>
      <c r="AED420" s="422"/>
      <c r="AEE420" s="422"/>
      <c r="AEF420" s="422"/>
      <c r="AEG420" s="422"/>
      <c r="AEH420" s="422"/>
      <c r="AEI420" s="422"/>
      <c r="AEJ420" s="422"/>
      <c r="AEK420" s="422"/>
      <c r="AEL420" s="422"/>
      <c r="AEM420" s="422"/>
      <c r="AEN420" s="422"/>
      <c r="AEO420" s="422"/>
      <c r="AEP420" s="422"/>
      <c r="AEQ420" s="422"/>
      <c r="AER420" s="422"/>
      <c r="AES420" s="422"/>
      <c r="AET420" s="422"/>
      <c r="AEU420" s="422"/>
      <c r="AEV420" s="422"/>
      <c r="AEW420" s="422"/>
      <c r="AEX420" s="422"/>
      <c r="AEY420" s="422"/>
      <c r="AEZ420" s="422"/>
      <c r="AFA420" s="422"/>
      <c r="AFB420" s="422"/>
      <c r="AFC420" s="422"/>
      <c r="AFD420" s="422"/>
      <c r="AFE420" s="422"/>
      <c r="AFF420" s="422"/>
      <c r="AFG420" s="422"/>
      <c r="AFH420" s="422"/>
      <c r="AFI420" s="422"/>
      <c r="AFJ420" s="422"/>
      <c r="AFK420" s="422"/>
      <c r="AFL420" s="422"/>
      <c r="AFM420" s="422"/>
      <c r="AFN420" s="422"/>
      <c r="AFO420" s="422"/>
      <c r="AFP420" s="422"/>
      <c r="AFQ420" s="422"/>
      <c r="AFR420" s="422"/>
      <c r="AFS420" s="422"/>
      <c r="AFT420" s="422"/>
      <c r="AFU420" s="422"/>
      <c r="AFV420" s="422"/>
      <c r="AFW420" s="422"/>
      <c r="AFX420" s="422"/>
      <c r="AFY420" s="422"/>
      <c r="AFZ420" s="422"/>
      <c r="AGA420" s="422"/>
      <c r="AGB420" s="422"/>
      <c r="AGC420" s="422"/>
      <c r="AGD420" s="422"/>
      <c r="AGE420" s="422"/>
      <c r="AGF420" s="422"/>
      <c r="AGG420" s="422"/>
      <c r="AGH420" s="422"/>
      <c r="AGI420" s="422"/>
      <c r="AGJ420" s="422"/>
      <c r="AGK420" s="422"/>
      <c r="AGL420" s="422"/>
      <c r="AGM420" s="422"/>
      <c r="AGN420" s="422"/>
      <c r="AGO420" s="422"/>
      <c r="AGP420" s="422"/>
      <c r="AGQ420" s="422"/>
      <c r="AGR420" s="422"/>
      <c r="AGS420" s="422"/>
      <c r="AGT420" s="422"/>
      <c r="AGU420" s="422"/>
      <c r="AGV420" s="422"/>
      <c r="AGW420" s="422"/>
      <c r="AGX420" s="422"/>
      <c r="AGY420" s="422"/>
      <c r="AGZ420" s="422"/>
      <c r="AHA420" s="422"/>
      <c r="AHB420" s="422"/>
      <c r="AHC420" s="422"/>
      <c r="AHD420" s="422"/>
      <c r="AHE420" s="422"/>
      <c r="AHF420" s="422"/>
      <c r="AHG420" s="422"/>
      <c r="AHH420" s="422"/>
      <c r="AHI420" s="422"/>
      <c r="AHJ420" s="422"/>
      <c r="AHK420" s="422"/>
      <c r="AHL420" s="422"/>
      <c r="AHM420" s="422"/>
      <c r="AHN420" s="422"/>
      <c r="AHO420" s="422"/>
      <c r="AHP420" s="422"/>
      <c r="AHQ420" s="422"/>
      <c r="AHR420" s="422"/>
      <c r="AHS420" s="422"/>
      <c r="AHT420" s="422"/>
      <c r="AHU420" s="422"/>
      <c r="AHV420" s="422"/>
      <c r="AHW420" s="422"/>
      <c r="AHX420" s="422"/>
      <c r="AHY420" s="422"/>
      <c r="AHZ420" s="422"/>
      <c r="AIA420" s="422"/>
      <c r="AIB420" s="422"/>
      <c r="AIC420" s="422"/>
      <c r="AID420" s="422"/>
      <c r="AIE420" s="422"/>
      <c r="AIF420" s="422"/>
      <c r="AIG420" s="422"/>
      <c r="AIH420" s="422"/>
      <c r="AII420" s="422"/>
      <c r="AIJ420" s="422"/>
      <c r="AIK420" s="422"/>
      <c r="AIL420" s="422"/>
      <c r="AIM420" s="422"/>
      <c r="AIN420" s="422"/>
      <c r="AIO420" s="422"/>
      <c r="AIP420" s="422"/>
      <c r="AIQ420" s="422"/>
      <c r="AIR420" s="422"/>
      <c r="AIS420" s="422"/>
      <c r="AIT420" s="422"/>
      <c r="AIU420" s="422"/>
      <c r="AIV420" s="422"/>
      <c r="AIW420" s="422"/>
      <c r="AIX420" s="422"/>
      <c r="AIY420" s="422"/>
      <c r="AIZ420" s="422"/>
      <c r="AJA420" s="422"/>
      <c r="AJB420" s="422"/>
      <c r="AJC420" s="422"/>
      <c r="AJD420" s="422"/>
      <c r="AJE420" s="422"/>
      <c r="AJF420" s="422"/>
      <c r="AJG420" s="422"/>
      <c r="AJH420" s="422"/>
      <c r="AJI420" s="422"/>
      <c r="AJJ420" s="422"/>
      <c r="AJK420" s="422"/>
      <c r="AJL420" s="422"/>
      <c r="AJM420" s="422"/>
      <c r="AJN420" s="422"/>
      <c r="AJO420" s="422"/>
      <c r="AJP420" s="422"/>
      <c r="AJQ420" s="422"/>
      <c r="AJR420" s="422"/>
      <c r="AJS420" s="422"/>
      <c r="AJT420" s="422"/>
      <c r="AJU420" s="422"/>
      <c r="AJV420" s="422"/>
      <c r="AJW420" s="422"/>
      <c r="AJX420" s="422"/>
      <c r="AJY420" s="422"/>
      <c r="AJZ420" s="422"/>
      <c r="AKA420" s="422"/>
      <c r="AKB420" s="422"/>
      <c r="AKC420" s="422"/>
      <c r="AKD420" s="422"/>
      <c r="AKE420" s="422"/>
      <c r="AKF420" s="422"/>
      <c r="AKG420" s="422"/>
      <c r="AKH420" s="422"/>
      <c r="AKI420" s="422"/>
      <c r="AKJ420" s="422"/>
      <c r="AKK420" s="422"/>
      <c r="AKL420" s="422"/>
      <c r="AKM420" s="422"/>
      <c r="AKN420" s="422"/>
      <c r="AKO420" s="422"/>
      <c r="AKP420" s="422"/>
      <c r="AKQ420" s="422"/>
      <c r="AKR420" s="422"/>
      <c r="AKS420" s="422"/>
      <c r="AKT420" s="422"/>
      <c r="AKU420" s="422"/>
      <c r="AKV420" s="422"/>
      <c r="AKW420" s="422"/>
      <c r="AKX420" s="422"/>
      <c r="AKY420" s="422"/>
      <c r="AKZ420" s="422"/>
      <c r="ALA420" s="422"/>
      <c r="ALB420" s="422"/>
      <c r="ALC420" s="422"/>
      <c r="ALD420" s="422"/>
      <c r="ALE420" s="422"/>
      <c r="ALF420" s="422"/>
      <c r="ALG420" s="422"/>
      <c r="ALH420" s="422"/>
      <c r="ALI420" s="422"/>
      <c r="ALJ420" s="422"/>
      <c r="ALK420" s="422"/>
      <c r="ALL420" s="422"/>
      <c r="ALM420" s="422"/>
      <c r="ALN420" s="422"/>
      <c r="ALO420" s="422"/>
      <c r="ALP420" s="422"/>
      <c r="ALQ420" s="422"/>
      <c r="ALR420" s="422"/>
      <c r="ALS420" s="422"/>
      <c r="ALT420" s="422"/>
      <c r="ALU420" s="422"/>
      <c r="ALV420" s="422"/>
      <c r="ALW420" s="422"/>
      <c r="ALX420" s="422"/>
      <c r="ALY420" s="422"/>
      <c r="ALZ420" s="422"/>
      <c r="AMA420" s="422"/>
      <c r="AMB420" s="422"/>
      <c r="AMC420" s="422"/>
      <c r="AMD420" s="422"/>
      <c r="AME420" s="422"/>
      <c r="AMF420" s="422"/>
      <c r="AMG420" s="422"/>
      <c r="AMH420" s="422"/>
      <c r="AMI420" s="422"/>
      <c r="AMJ420" s="422"/>
      <c r="AMK420" s="422"/>
      <c r="AML420" s="422"/>
      <c r="AMM420" s="422"/>
      <c r="AMN420" s="422"/>
      <c r="AMO420" s="422"/>
      <c r="AMP420" s="422"/>
      <c r="AMQ420" s="422"/>
      <c r="AMR420" s="422"/>
      <c r="AMS420" s="422"/>
      <c r="AMT420" s="422"/>
      <c r="AMU420" s="422"/>
      <c r="AMV420" s="422"/>
      <c r="AMW420" s="422"/>
      <c r="AMX420" s="422"/>
    </row>
    <row r="421" spans="1:1038" s="308" customFormat="1" ht="18" customHeight="1">
      <c r="A421" s="522" t="s">
        <v>1819</v>
      </c>
      <c r="B421" s="302" t="s">
        <v>1647</v>
      </c>
      <c r="C421" s="228"/>
      <c r="D421" s="303" t="s">
        <v>1279</v>
      </c>
      <c r="E421" s="228">
        <v>63</v>
      </c>
      <c r="F421" s="228">
        <v>1</v>
      </c>
      <c r="G421" s="304" t="str">
        <f t="shared" si="114"/>
        <v>63-1</v>
      </c>
      <c r="H421" s="228">
        <v>0</v>
      </c>
      <c r="I421" s="228">
        <v>11</v>
      </c>
      <c r="J421" s="226"/>
      <c r="K421" s="545" t="b">
        <f>IF(I422=1,IF(((VLOOKUP($G421,[1]Depth_Lookup!#REF!,9,FALSE))-(H421/100))=0,"Good",IF(((VLOOKUP($G421,[1]Depth_Lookup!$A$3:$J$550,9,FALSE))-(H421/100))&gt;0,"Too Short","Too Long")))</f>
        <v>0</v>
      </c>
      <c r="L421" s="171">
        <f>(VLOOKUP($G421,Depth_Lookup!$A$3:$J$410,10,FALSE))+(H421/100)</f>
        <v>152.69999999999999</v>
      </c>
      <c r="M421" s="171">
        <f>(VLOOKUP($G421,Depth_Lookup!$A$3:$J$410,10,FALSE))+(I421/100)</f>
        <v>152.81</v>
      </c>
      <c r="N421" s="231" t="s">
        <v>1924</v>
      </c>
      <c r="O421" s="228">
        <v>1</v>
      </c>
      <c r="P421" s="228" t="s">
        <v>853</v>
      </c>
      <c r="Q421" s="228" t="s">
        <v>125</v>
      </c>
      <c r="R421" s="304" t="str">
        <f t="shared" si="101"/>
        <v>SerpentinizedHarzburgite</v>
      </c>
      <c r="S421" s="228" t="s">
        <v>115</v>
      </c>
      <c r="T421" s="228" t="s">
        <v>700</v>
      </c>
      <c r="U421" s="228" t="s">
        <v>108</v>
      </c>
      <c r="V421" s="228" t="s">
        <v>509</v>
      </c>
      <c r="W421" s="228" t="s">
        <v>102</v>
      </c>
      <c r="X421" s="305">
        <f>VLOOKUP(W421,[2]definitions_list_lookup!$A$13:$B$19,2,0)</f>
        <v>5</v>
      </c>
      <c r="Y421" s="228" t="s">
        <v>90</v>
      </c>
      <c r="Z421" s="228" t="s">
        <v>91</v>
      </c>
      <c r="AA421" s="228"/>
      <c r="AB421" s="228"/>
      <c r="AC421" s="228"/>
      <c r="AD421" s="228"/>
      <c r="AE421" s="234"/>
      <c r="AF421" s="304" t="e">
        <f>VLOOKUP(AE421,[2]definitions_list_mag!$V$12:$W$15,2,0)</f>
        <v>#N/A</v>
      </c>
      <c r="AG421" s="241"/>
      <c r="AH421" s="228"/>
      <c r="AI421" s="244">
        <v>79</v>
      </c>
      <c r="AJ421" s="228"/>
      <c r="AK421" s="228"/>
      <c r="AL421" s="228"/>
      <c r="AM421" s="228"/>
      <c r="AN421" s="228"/>
      <c r="AO421" s="244"/>
      <c r="AP421" s="228"/>
      <c r="AQ421" s="228"/>
      <c r="AR421" s="228"/>
      <c r="AS421" s="228"/>
      <c r="AT421" s="228"/>
      <c r="AU421" s="244"/>
      <c r="AV421" s="228"/>
      <c r="AW421" s="228"/>
      <c r="AX421" s="228"/>
      <c r="AY421" s="228"/>
      <c r="AZ421" s="228"/>
      <c r="BA421" s="244">
        <v>20</v>
      </c>
      <c r="BB421" s="228">
        <v>6</v>
      </c>
      <c r="BC421" s="228">
        <v>5</v>
      </c>
      <c r="BD421" s="228" t="s">
        <v>1330</v>
      </c>
      <c r="BE421" s="228" t="s">
        <v>1331</v>
      </c>
      <c r="BF421" s="228"/>
      <c r="BG421" s="244"/>
      <c r="BH421" s="228"/>
      <c r="BI421" s="228"/>
      <c r="BJ421" s="228"/>
      <c r="BK421" s="228"/>
      <c r="BL421" s="228"/>
      <c r="BM421" s="244">
        <v>1</v>
      </c>
      <c r="BN421" s="228">
        <v>1.4</v>
      </c>
      <c r="BO421" s="228">
        <v>0.5</v>
      </c>
      <c r="BP421" s="228" t="s">
        <v>1330</v>
      </c>
      <c r="BQ421" s="228" t="s">
        <v>1331</v>
      </c>
      <c r="BR421" s="228"/>
      <c r="BS421" s="228"/>
      <c r="BT421" s="228"/>
      <c r="BU421" s="228"/>
      <c r="BV421" s="228"/>
      <c r="BW421" s="228"/>
      <c r="BX421" s="228"/>
      <c r="BY421" s="244"/>
      <c r="BZ421" s="228"/>
      <c r="CA421" s="228"/>
      <c r="CB421" s="228"/>
      <c r="CC421" s="228"/>
      <c r="CD421" s="228"/>
      <c r="CE421" s="228" t="s">
        <v>1925</v>
      </c>
      <c r="CF421" s="310">
        <f t="shared" si="145"/>
        <v>100</v>
      </c>
      <c r="CG421" s="245"/>
      <c r="CH421" s="246" t="s">
        <v>1697</v>
      </c>
      <c r="CI421" s="246">
        <v>95</v>
      </c>
      <c r="CJ421" s="246" t="s">
        <v>514</v>
      </c>
      <c r="CK421" s="247" t="s">
        <v>1883</v>
      </c>
      <c r="CL421" s="248"/>
      <c r="CM421" s="248"/>
      <c r="CN421" s="248"/>
      <c r="CO421" s="248"/>
      <c r="CP421" s="248"/>
      <c r="CQ421" s="248"/>
      <c r="CR421" s="248"/>
      <c r="CS421" s="248"/>
      <c r="CT421" s="248"/>
      <c r="CU421" s="248"/>
      <c r="CV421" s="248"/>
      <c r="CW421" s="248"/>
      <c r="CX421" s="248"/>
      <c r="CY421" s="248"/>
      <c r="CZ421" s="248"/>
      <c r="DA421" s="248"/>
      <c r="DB421" s="248">
        <v>90</v>
      </c>
      <c r="DC421" s="249">
        <v>8</v>
      </c>
      <c r="DD421" s="248"/>
      <c r="DE421" s="248"/>
      <c r="DF421" s="248"/>
      <c r="DG421" s="248"/>
      <c r="DH421" s="248"/>
      <c r="DI421" s="248"/>
      <c r="DJ421" s="248">
        <v>2</v>
      </c>
      <c r="DK421" s="306">
        <f t="shared" si="104"/>
        <v>100</v>
      </c>
      <c r="DL421" s="245"/>
      <c r="DM421" s="248"/>
      <c r="DN421" s="248"/>
      <c r="DO421" s="307"/>
      <c r="DQ421" s="245"/>
      <c r="DR421" s="307"/>
      <c r="DS421" s="245"/>
      <c r="DT421" s="262" t="s">
        <v>1926</v>
      </c>
      <c r="DU421" s="249"/>
      <c r="DV421" s="249"/>
      <c r="DW421" s="311" t="e">
        <f>VLOOKUP(P421,[2]definitions_list_lookup!$K$30:$L$54,2,0)</f>
        <v>#N/A</v>
      </c>
      <c r="DX421" s="268" t="s">
        <v>1687</v>
      </c>
      <c r="DY421" s="268" t="s">
        <v>1927</v>
      </c>
      <c r="DZ421" s="482"/>
      <c r="EA421" s="312"/>
      <c r="EB421" s="249"/>
      <c r="EC421" s="312"/>
      <c r="ED421" s="229" t="s">
        <v>2517</v>
      </c>
      <c r="EE421" s="313"/>
      <c r="EF421" s="314"/>
      <c r="EG421" s="313"/>
      <c r="EH421" s="315"/>
      <c r="EI421" s="316"/>
      <c r="EJ421" s="317"/>
      <c r="EK421" s="318"/>
      <c r="EL421" s="313"/>
      <c r="EM421" s="315"/>
      <c r="EN421" s="315"/>
      <c r="EO421" s="319"/>
      <c r="EP421" s="319"/>
      <c r="EQ421" s="319"/>
      <c r="ER421" s="319"/>
      <c r="ES421" s="319"/>
      <c r="ET421" s="319"/>
      <c r="EU421" s="319"/>
      <c r="EV421" s="320"/>
      <c r="EW421" s="320"/>
      <c r="EX421" s="320"/>
      <c r="EY421" s="320"/>
      <c r="EZ421" s="192" t="e">
        <f t="shared" si="107"/>
        <v>#DIV/0!</v>
      </c>
      <c r="FA421" s="192" t="e">
        <f t="shared" si="108"/>
        <v>#DIV/0!</v>
      </c>
      <c r="FB421" s="192" t="e">
        <f t="shared" si="109"/>
        <v>#DIV/0!</v>
      </c>
      <c r="FC421" s="192" t="e">
        <f t="shared" si="110"/>
        <v>#DIV/0!</v>
      </c>
      <c r="FD421" s="192" t="e">
        <f t="shared" si="111"/>
        <v>#DIV/0!</v>
      </c>
      <c r="FE421" s="193" t="e">
        <f t="shared" si="112"/>
        <v>#DIV/0!</v>
      </c>
      <c r="FF421" s="194" t="e">
        <f t="shared" si="113"/>
        <v>#DIV/0!</v>
      </c>
      <c r="FG421" s="313"/>
      <c r="FH421" s="315"/>
      <c r="FI421" s="778">
        <f t="shared" si="115"/>
        <v>0</v>
      </c>
      <c r="FJ421" s="779" t="e">
        <f t="shared" si="116"/>
        <v>#DIV/0!</v>
      </c>
      <c r="FK421" s="779" t="e">
        <f t="shared" si="117"/>
        <v>#DIV/0!</v>
      </c>
      <c r="FL421" s="780" t="e">
        <f t="shared" si="118"/>
        <v>#DIV/0!</v>
      </c>
      <c r="FM421" s="169" t="e">
        <f t="shared" si="119"/>
        <v>#DIV/0!</v>
      </c>
      <c r="FN421" s="783" t="e">
        <f t="shared" si="120"/>
        <v>#DIV/0!</v>
      </c>
      <c r="FO421" s="228"/>
      <c r="FP421" s="228"/>
      <c r="FQ421" s="228"/>
      <c r="FR421" s="228"/>
      <c r="FS421" s="228"/>
      <c r="FT421" s="228"/>
      <c r="FU421" s="228"/>
      <c r="FV421" s="228"/>
      <c r="FW421" s="228"/>
      <c r="FX421" s="228"/>
      <c r="FY421" s="228"/>
      <c r="FZ421" s="228"/>
      <c r="GA421" s="228"/>
      <c r="GB421" s="228"/>
      <c r="GC421" s="228"/>
      <c r="GD421" s="228"/>
      <c r="GE421" s="228"/>
      <c r="GF421" s="228"/>
      <c r="GG421" s="228"/>
      <c r="GH421" s="228"/>
      <c r="GI421" s="228"/>
      <c r="GJ421" s="228"/>
      <c r="GK421" s="228"/>
      <c r="GL421" s="228"/>
      <c r="GM421" s="228"/>
      <c r="GN421" s="228"/>
      <c r="GO421" s="228"/>
      <c r="GP421" s="228"/>
      <c r="GQ421" s="228"/>
      <c r="GR421" s="228"/>
      <c r="GS421" s="228"/>
      <c r="GT421" s="228"/>
      <c r="GU421" s="228"/>
      <c r="GV421" s="228"/>
      <c r="GW421" s="228"/>
      <c r="GX421" s="228"/>
      <c r="GY421" s="228"/>
      <c r="GZ421" s="228"/>
      <c r="HA421" s="228"/>
      <c r="HB421" s="228"/>
      <c r="HC421" s="228"/>
      <c r="HD421" s="228"/>
      <c r="HE421" s="228"/>
      <c r="HF421" s="228"/>
      <c r="HG421" s="228"/>
      <c r="HH421" s="228"/>
      <c r="HI421" s="228"/>
      <c r="HJ421" s="228"/>
      <c r="HK421" s="228"/>
      <c r="HL421" s="228"/>
      <c r="HM421" s="228"/>
      <c r="HN421" s="228"/>
      <c r="HO421" s="228"/>
      <c r="HP421" s="228"/>
      <c r="HQ421" s="228"/>
      <c r="HR421" s="228"/>
      <c r="HS421" s="228"/>
      <c r="HT421" s="228"/>
      <c r="HU421" s="228"/>
      <c r="HV421" s="228"/>
      <c r="HW421" s="228"/>
      <c r="HX421" s="228"/>
      <c r="HY421" s="228"/>
      <c r="HZ421" s="228"/>
      <c r="IA421" s="228"/>
      <c r="IB421" s="228"/>
      <c r="IC421" s="228"/>
      <c r="ID421" s="228"/>
      <c r="IE421" s="228"/>
      <c r="IF421" s="228"/>
      <c r="IG421" s="228"/>
      <c r="IH421" s="228"/>
      <c r="II421" s="228"/>
      <c r="IJ421" s="228"/>
      <c r="IK421" s="228"/>
      <c r="IL421" s="228"/>
      <c r="IM421" s="228"/>
      <c r="IN421" s="228"/>
      <c r="IO421" s="228"/>
      <c r="IP421" s="228"/>
      <c r="IQ421" s="228"/>
      <c r="IR421" s="228"/>
      <c r="IS421" s="228"/>
      <c r="IT421" s="228"/>
      <c r="IU421" s="228"/>
      <c r="IV421" s="228"/>
      <c r="IW421" s="228"/>
      <c r="IX421" s="228"/>
      <c r="IY421" s="228"/>
      <c r="IZ421" s="228"/>
      <c r="JA421" s="228"/>
      <c r="JB421" s="228"/>
      <c r="JC421" s="228"/>
      <c r="JD421" s="228"/>
      <c r="JE421" s="228"/>
      <c r="JF421" s="228"/>
      <c r="JG421" s="228"/>
      <c r="JH421" s="228"/>
      <c r="JI421" s="228"/>
      <c r="JJ421" s="228"/>
      <c r="JK421" s="228"/>
      <c r="JL421" s="228"/>
      <c r="JM421" s="228"/>
      <c r="JN421" s="228"/>
      <c r="JO421" s="228"/>
      <c r="JP421" s="228"/>
      <c r="JQ421" s="228"/>
      <c r="JR421" s="228"/>
      <c r="JS421" s="228"/>
      <c r="JT421" s="228"/>
      <c r="JU421" s="228"/>
      <c r="JV421" s="228"/>
      <c r="JW421" s="228"/>
      <c r="JX421" s="228"/>
      <c r="JY421" s="228"/>
      <c r="JZ421" s="228"/>
      <c r="KA421" s="228"/>
      <c r="KB421" s="228"/>
      <c r="KC421" s="228"/>
      <c r="KD421" s="228"/>
      <c r="KE421" s="228"/>
      <c r="KF421" s="228"/>
      <c r="KG421" s="228"/>
      <c r="KH421" s="228"/>
      <c r="KI421" s="228"/>
      <c r="KJ421" s="228"/>
      <c r="KK421" s="228"/>
      <c r="KL421" s="228"/>
      <c r="KM421" s="228"/>
      <c r="KN421" s="228"/>
      <c r="KO421" s="228"/>
      <c r="KP421" s="228"/>
      <c r="KQ421" s="228"/>
      <c r="KR421" s="228"/>
      <c r="KS421" s="228"/>
      <c r="KT421" s="228"/>
      <c r="KU421" s="228"/>
      <c r="KV421" s="228"/>
      <c r="KW421" s="228"/>
      <c r="KX421" s="228"/>
      <c r="KY421" s="228"/>
      <c r="KZ421" s="228"/>
      <c r="LA421" s="228"/>
      <c r="LB421" s="228"/>
      <c r="LC421" s="228"/>
      <c r="LD421" s="228"/>
      <c r="LE421" s="228"/>
      <c r="LF421" s="228"/>
      <c r="LG421" s="228"/>
      <c r="LH421" s="228"/>
      <c r="LI421" s="228"/>
      <c r="LJ421" s="228"/>
      <c r="LK421" s="228"/>
      <c r="LL421" s="228"/>
      <c r="LM421" s="228"/>
      <c r="LN421" s="228"/>
      <c r="LO421" s="228"/>
      <c r="LP421" s="228"/>
      <c r="LQ421" s="228"/>
      <c r="LR421" s="228"/>
      <c r="LS421" s="228"/>
      <c r="LT421" s="228"/>
      <c r="LU421" s="228"/>
      <c r="LV421" s="228"/>
      <c r="LW421" s="228"/>
      <c r="LX421" s="228"/>
      <c r="LY421" s="228"/>
      <c r="LZ421" s="228"/>
      <c r="MA421" s="228"/>
      <c r="MB421" s="228"/>
      <c r="MC421" s="228"/>
      <c r="MD421" s="228"/>
      <c r="ME421" s="228"/>
      <c r="MF421" s="228"/>
      <c r="MG421" s="228"/>
      <c r="MH421" s="228"/>
      <c r="MI421" s="228"/>
      <c r="MJ421" s="228"/>
      <c r="MK421" s="228"/>
      <c r="ML421" s="228"/>
      <c r="MM421" s="228"/>
      <c r="MN421" s="228"/>
      <c r="MO421" s="228"/>
      <c r="MP421" s="228"/>
      <c r="MQ421" s="228"/>
      <c r="MR421" s="228"/>
      <c r="MS421" s="228"/>
      <c r="MT421" s="228"/>
      <c r="MU421" s="228"/>
      <c r="MV421" s="228"/>
      <c r="MW421" s="228"/>
      <c r="MX421" s="228"/>
      <c r="MY421" s="228"/>
      <c r="MZ421" s="228"/>
      <c r="NA421" s="228"/>
      <c r="NB421" s="228"/>
      <c r="NC421" s="228"/>
      <c r="ND421" s="228"/>
      <c r="NE421" s="228"/>
      <c r="NF421" s="228"/>
      <c r="NG421" s="228"/>
      <c r="NH421" s="228"/>
      <c r="NI421" s="228"/>
      <c r="NJ421" s="228"/>
      <c r="NK421" s="228"/>
      <c r="NL421" s="228"/>
      <c r="NM421" s="228"/>
      <c r="NN421" s="228"/>
      <c r="NO421" s="228"/>
      <c r="NP421" s="228"/>
      <c r="NQ421" s="228"/>
      <c r="NR421" s="228"/>
      <c r="NS421" s="228"/>
      <c r="NT421" s="228"/>
      <c r="NU421" s="228"/>
      <c r="NV421" s="228"/>
      <c r="NW421" s="228"/>
      <c r="NX421" s="228"/>
      <c r="NY421" s="228"/>
      <c r="NZ421" s="228"/>
      <c r="OA421" s="228"/>
      <c r="OB421" s="228"/>
      <c r="OC421" s="228"/>
      <c r="OD421" s="228"/>
      <c r="OE421" s="228"/>
      <c r="OF421" s="228"/>
      <c r="OG421" s="228"/>
      <c r="OH421" s="228"/>
      <c r="OI421" s="228"/>
      <c r="OJ421" s="228"/>
      <c r="OK421" s="228"/>
      <c r="OL421" s="228"/>
      <c r="OM421" s="228"/>
      <c r="ON421" s="228"/>
      <c r="OO421" s="228"/>
      <c r="OP421" s="228"/>
      <c r="OQ421" s="228"/>
      <c r="OR421" s="228"/>
      <c r="OS421" s="228"/>
      <c r="OT421" s="228"/>
      <c r="OU421" s="228"/>
      <c r="OV421" s="228"/>
      <c r="OW421" s="228"/>
      <c r="OX421" s="228"/>
      <c r="OY421" s="228"/>
      <c r="OZ421" s="228"/>
      <c r="PA421" s="228"/>
      <c r="PB421" s="228"/>
      <c r="PC421" s="228"/>
      <c r="PD421" s="228"/>
      <c r="PE421" s="228"/>
      <c r="PF421" s="228"/>
      <c r="PG421" s="228"/>
      <c r="PH421" s="228"/>
      <c r="PI421" s="228"/>
      <c r="PJ421" s="228"/>
      <c r="PK421" s="228"/>
      <c r="PL421" s="228"/>
      <c r="PM421" s="228"/>
      <c r="PN421" s="228"/>
      <c r="PO421" s="228"/>
      <c r="PP421" s="228"/>
      <c r="PQ421" s="228"/>
      <c r="PR421" s="228"/>
      <c r="PS421" s="228"/>
      <c r="PT421" s="228"/>
      <c r="PU421" s="228"/>
      <c r="PV421" s="228"/>
      <c r="PW421" s="228"/>
      <c r="PX421" s="228"/>
      <c r="PY421" s="228"/>
      <c r="PZ421" s="228"/>
      <c r="QA421" s="228"/>
      <c r="QB421" s="228"/>
      <c r="QC421" s="228"/>
      <c r="QD421" s="228"/>
      <c r="QE421" s="228"/>
      <c r="QF421" s="228"/>
      <c r="QG421" s="228"/>
      <c r="QH421" s="228"/>
      <c r="QI421" s="228"/>
      <c r="QJ421" s="228"/>
      <c r="QK421" s="228"/>
      <c r="QL421" s="228"/>
      <c r="QM421" s="228"/>
      <c r="QN421" s="228"/>
      <c r="QO421" s="228"/>
      <c r="QP421" s="228"/>
      <c r="QQ421" s="228"/>
      <c r="QR421" s="228"/>
      <c r="QS421" s="228"/>
      <c r="QT421" s="228"/>
      <c r="QU421" s="228"/>
      <c r="QV421" s="228"/>
      <c r="QW421" s="228"/>
      <c r="QX421" s="228"/>
      <c r="QY421" s="228"/>
      <c r="QZ421" s="228"/>
      <c r="RA421" s="228"/>
      <c r="RB421" s="228"/>
      <c r="RC421" s="228"/>
      <c r="RD421" s="228"/>
      <c r="RE421" s="228"/>
      <c r="RF421" s="228"/>
      <c r="RG421" s="228"/>
      <c r="RH421" s="228"/>
      <c r="RI421" s="228"/>
      <c r="RJ421" s="228"/>
      <c r="RK421" s="228"/>
      <c r="RL421" s="228"/>
      <c r="RM421" s="228"/>
      <c r="RN421" s="228"/>
      <c r="RO421" s="228"/>
      <c r="RP421" s="228"/>
      <c r="RQ421" s="228"/>
      <c r="RR421" s="228"/>
      <c r="RS421" s="228"/>
      <c r="RT421" s="228"/>
      <c r="RU421" s="228"/>
      <c r="RV421" s="228"/>
      <c r="RW421" s="228"/>
      <c r="RX421" s="228"/>
      <c r="RY421" s="228"/>
      <c r="RZ421" s="228"/>
      <c r="SA421" s="228"/>
      <c r="SB421" s="228"/>
      <c r="SC421" s="228"/>
      <c r="SD421" s="228"/>
      <c r="SE421" s="228"/>
      <c r="SF421" s="228"/>
      <c r="SG421" s="228"/>
      <c r="SH421" s="228"/>
      <c r="SI421" s="228"/>
      <c r="SJ421" s="228"/>
      <c r="SK421" s="228"/>
      <c r="SL421" s="228"/>
      <c r="SM421" s="228"/>
      <c r="SN421" s="228"/>
      <c r="SO421" s="228"/>
      <c r="SP421" s="228"/>
      <c r="SQ421" s="228"/>
      <c r="SR421" s="228"/>
      <c r="SS421" s="228"/>
      <c r="ST421" s="228"/>
      <c r="SU421" s="228"/>
      <c r="SV421" s="228"/>
      <c r="SW421" s="228"/>
      <c r="SX421" s="228"/>
      <c r="SY421" s="228"/>
      <c r="SZ421" s="228"/>
      <c r="TA421" s="228"/>
      <c r="TB421" s="228"/>
      <c r="TC421" s="228"/>
      <c r="TD421" s="228"/>
      <c r="TE421" s="228"/>
      <c r="TF421" s="228"/>
      <c r="TG421" s="228"/>
      <c r="TH421" s="228"/>
      <c r="TI421" s="228"/>
      <c r="TJ421" s="228"/>
      <c r="TK421" s="228"/>
      <c r="TL421" s="228"/>
      <c r="TM421" s="228"/>
      <c r="TN421" s="228"/>
      <c r="TO421" s="228"/>
      <c r="TP421" s="228"/>
      <c r="TQ421" s="228"/>
      <c r="TR421" s="228"/>
      <c r="TS421" s="228"/>
      <c r="TT421" s="228"/>
      <c r="TU421" s="228"/>
      <c r="TV421" s="228"/>
      <c r="TW421" s="228"/>
      <c r="TX421" s="228"/>
      <c r="TY421" s="228"/>
      <c r="TZ421" s="228"/>
      <c r="UA421" s="228"/>
      <c r="UB421" s="228"/>
      <c r="UC421" s="228"/>
      <c r="UD421" s="228"/>
      <c r="UE421" s="228"/>
      <c r="UF421" s="228"/>
      <c r="UG421" s="228"/>
      <c r="UH421" s="228"/>
      <c r="UI421" s="228"/>
      <c r="UJ421" s="228"/>
      <c r="UK421" s="228"/>
      <c r="UL421" s="228"/>
      <c r="UM421" s="228"/>
      <c r="UN421" s="228"/>
      <c r="UO421" s="228"/>
      <c r="UP421" s="228"/>
      <c r="UQ421" s="228"/>
      <c r="UR421" s="228"/>
      <c r="US421" s="228"/>
      <c r="UT421" s="228"/>
      <c r="UU421" s="228"/>
      <c r="UV421" s="228"/>
      <c r="UW421" s="228"/>
      <c r="UX421" s="228"/>
      <c r="UY421" s="228"/>
      <c r="UZ421" s="228"/>
      <c r="VA421" s="228"/>
      <c r="VB421" s="228"/>
      <c r="VC421" s="228"/>
      <c r="VD421" s="228"/>
      <c r="VE421" s="228"/>
      <c r="VF421" s="228"/>
      <c r="VG421" s="228"/>
      <c r="VH421" s="228"/>
      <c r="VI421" s="228"/>
      <c r="VJ421" s="228"/>
      <c r="VK421" s="228"/>
      <c r="VL421" s="228"/>
      <c r="VM421" s="228"/>
      <c r="VN421" s="228"/>
      <c r="VO421" s="228"/>
      <c r="VP421" s="228"/>
      <c r="VQ421" s="228"/>
      <c r="VR421" s="228"/>
      <c r="VS421" s="228"/>
      <c r="VT421" s="228"/>
      <c r="VU421" s="228"/>
      <c r="VV421" s="228"/>
      <c r="VW421" s="228"/>
      <c r="VX421" s="228"/>
      <c r="VY421" s="228"/>
      <c r="VZ421" s="228"/>
      <c r="WA421" s="228"/>
      <c r="WB421" s="228"/>
      <c r="WC421" s="228"/>
      <c r="WD421" s="228"/>
      <c r="WE421" s="228"/>
      <c r="WF421" s="228"/>
      <c r="WG421" s="228"/>
      <c r="WH421" s="228"/>
      <c r="WI421" s="228"/>
      <c r="WJ421" s="228"/>
      <c r="WK421" s="228"/>
      <c r="WL421" s="228"/>
      <c r="WM421" s="228"/>
      <c r="WN421" s="228"/>
      <c r="WO421" s="228"/>
      <c r="WP421" s="228"/>
      <c r="WQ421" s="228"/>
      <c r="WR421" s="228"/>
      <c r="WS421" s="228"/>
      <c r="WT421" s="228"/>
      <c r="WU421" s="228"/>
      <c r="WV421" s="228"/>
      <c r="WW421" s="228"/>
      <c r="WX421" s="228"/>
      <c r="WY421" s="228"/>
      <c r="WZ421" s="228"/>
      <c r="XA421" s="228"/>
      <c r="XB421" s="228"/>
      <c r="XC421" s="228"/>
      <c r="XD421" s="228"/>
      <c r="XE421" s="228"/>
      <c r="XF421" s="228"/>
      <c r="XG421" s="228"/>
      <c r="XH421" s="228"/>
      <c r="XI421" s="228"/>
      <c r="XJ421" s="228"/>
      <c r="XK421" s="228"/>
      <c r="XL421" s="228"/>
      <c r="XM421" s="228"/>
      <c r="XN421" s="228"/>
      <c r="XO421" s="228"/>
      <c r="XP421" s="228"/>
      <c r="XQ421" s="228"/>
      <c r="XR421" s="228"/>
      <c r="XS421" s="228"/>
      <c r="XT421" s="228"/>
      <c r="XU421" s="228"/>
      <c r="XV421" s="228"/>
      <c r="XW421" s="228"/>
      <c r="XX421" s="228"/>
      <c r="XY421" s="228"/>
      <c r="XZ421" s="228"/>
      <c r="YA421" s="228"/>
      <c r="YB421" s="228"/>
      <c r="YC421" s="228"/>
      <c r="YD421" s="228"/>
      <c r="YE421" s="228"/>
      <c r="YF421" s="228"/>
      <c r="YG421" s="228"/>
      <c r="YH421" s="228"/>
      <c r="YI421" s="228"/>
      <c r="YJ421" s="228"/>
      <c r="YK421" s="228"/>
      <c r="YL421" s="228"/>
      <c r="YM421" s="228"/>
      <c r="YN421" s="228"/>
      <c r="YO421" s="228"/>
      <c r="YP421" s="228"/>
      <c r="YQ421" s="228"/>
      <c r="YR421" s="228"/>
      <c r="YS421" s="228"/>
      <c r="YT421" s="228"/>
      <c r="YU421" s="228"/>
      <c r="YV421" s="228"/>
      <c r="YW421" s="228"/>
      <c r="YX421" s="228"/>
      <c r="YY421" s="228"/>
      <c r="YZ421" s="228"/>
      <c r="ZA421" s="228"/>
      <c r="ZB421" s="228"/>
      <c r="ZC421" s="228"/>
      <c r="ZD421" s="228"/>
      <c r="ZE421" s="228"/>
      <c r="ZF421" s="228"/>
      <c r="ZG421" s="228"/>
      <c r="ZH421" s="228"/>
      <c r="ZI421" s="228"/>
      <c r="ZJ421" s="228"/>
      <c r="ZK421" s="228"/>
      <c r="ZL421" s="228"/>
      <c r="ZM421" s="228"/>
      <c r="ZN421" s="228"/>
      <c r="ZO421" s="228"/>
      <c r="ZP421" s="228"/>
      <c r="ZQ421" s="228"/>
      <c r="ZR421" s="228"/>
      <c r="ZS421" s="228"/>
      <c r="ZT421" s="228"/>
      <c r="ZU421" s="228"/>
      <c r="ZV421" s="228"/>
      <c r="ZW421" s="228"/>
      <c r="ZX421" s="228"/>
      <c r="ZY421" s="228"/>
      <c r="ZZ421" s="228"/>
      <c r="AAA421" s="228"/>
      <c r="AAB421" s="228"/>
      <c r="AAC421" s="228"/>
      <c r="AAD421" s="228"/>
      <c r="AAE421" s="228"/>
      <c r="AAF421" s="228"/>
      <c r="AAG421" s="228"/>
      <c r="AAH421" s="228"/>
      <c r="AAI421" s="228"/>
      <c r="AAJ421" s="228"/>
      <c r="AAK421" s="228"/>
      <c r="AAL421" s="228"/>
      <c r="AAM421" s="228"/>
      <c r="AAN421" s="228"/>
      <c r="AAO421" s="228"/>
      <c r="AAP421" s="228"/>
      <c r="AAQ421" s="228"/>
      <c r="AAR421" s="228"/>
      <c r="AAS421" s="228"/>
      <c r="AAT421" s="228"/>
      <c r="AAU421" s="228"/>
      <c r="AAV421" s="228"/>
      <c r="AAW421" s="228"/>
      <c r="AAX421" s="228"/>
      <c r="AAY421" s="228"/>
      <c r="AAZ421" s="228"/>
      <c r="ABA421" s="228"/>
      <c r="ABB421" s="228"/>
      <c r="ABC421" s="228"/>
      <c r="ABD421" s="228"/>
      <c r="ABE421" s="228"/>
      <c r="ABF421" s="228"/>
      <c r="ABG421" s="228"/>
      <c r="ABH421" s="228"/>
      <c r="ABI421" s="228"/>
      <c r="ABJ421" s="228"/>
      <c r="ABK421" s="228"/>
      <c r="ABL421" s="228"/>
      <c r="ABM421" s="228"/>
      <c r="ABN421" s="228"/>
      <c r="ABO421" s="228"/>
      <c r="ABP421" s="228"/>
      <c r="ABQ421" s="228"/>
      <c r="ABR421" s="228"/>
      <c r="ABS421" s="228"/>
      <c r="ABT421" s="228"/>
      <c r="ABU421" s="228"/>
      <c r="ABV421" s="228"/>
      <c r="ABW421" s="228"/>
      <c r="ABX421" s="228"/>
      <c r="ABY421" s="228"/>
      <c r="ABZ421" s="228"/>
      <c r="ACA421" s="228"/>
      <c r="ACB421" s="228"/>
      <c r="ACC421" s="228"/>
      <c r="ACD421" s="228"/>
      <c r="ACE421" s="228"/>
      <c r="ACF421" s="228"/>
      <c r="ACG421" s="228"/>
      <c r="ACH421" s="228"/>
      <c r="ACI421" s="228"/>
      <c r="ACJ421" s="228"/>
      <c r="ACK421" s="228"/>
      <c r="ACL421" s="228"/>
      <c r="ACM421" s="228"/>
      <c r="ACN421" s="228"/>
      <c r="ACO421" s="228"/>
      <c r="ACP421" s="228"/>
      <c r="ACQ421" s="228"/>
      <c r="ACR421" s="228"/>
      <c r="ACS421" s="228"/>
      <c r="ACT421" s="228"/>
      <c r="ACU421" s="228"/>
      <c r="ACV421" s="228"/>
      <c r="ACW421" s="228"/>
      <c r="ACX421" s="228"/>
      <c r="ACY421" s="228"/>
      <c r="ACZ421" s="228"/>
      <c r="ADA421" s="228"/>
      <c r="ADB421" s="228"/>
      <c r="ADC421" s="228"/>
      <c r="ADD421" s="228"/>
      <c r="ADE421" s="228"/>
      <c r="ADF421" s="228"/>
      <c r="ADG421" s="228"/>
      <c r="ADH421" s="228"/>
      <c r="ADI421" s="228"/>
      <c r="ADJ421" s="228"/>
      <c r="ADK421" s="228"/>
      <c r="ADL421" s="228"/>
      <c r="ADM421" s="228"/>
      <c r="ADN421" s="228"/>
      <c r="ADO421" s="228"/>
      <c r="ADP421" s="228"/>
      <c r="ADQ421" s="228"/>
      <c r="ADR421" s="228"/>
      <c r="ADS421" s="228"/>
      <c r="ADT421" s="228"/>
      <c r="ADU421" s="228"/>
      <c r="ADV421" s="228"/>
      <c r="ADW421" s="228"/>
      <c r="ADX421" s="228"/>
      <c r="ADY421" s="228"/>
      <c r="ADZ421" s="228"/>
      <c r="AEA421" s="228"/>
      <c r="AEB421" s="228"/>
      <c r="AEC421" s="228"/>
      <c r="AED421" s="228"/>
      <c r="AEE421" s="228"/>
      <c r="AEF421" s="228"/>
      <c r="AEG421" s="228"/>
      <c r="AEH421" s="228"/>
      <c r="AEI421" s="228"/>
      <c r="AEJ421" s="228"/>
      <c r="AEK421" s="228"/>
      <c r="AEL421" s="228"/>
      <c r="AEM421" s="228"/>
      <c r="AEN421" s="228"/>
      <c r="AEO421" s="228"/>
      <c r="AEP421" s="228"/>
      <c r="AEQ421" s="228"/>
      <c r="AER421" s="228"/>
      <c r="AES421" s="228"/>
      <c r="AET421" s="228"/>
      <c r="AEU421" s="228"/>
      <c r="AEV421" s="228"/>
      <c r="AEW421" s="228"/>
      <c r="AEX421" s="228"/>
      <c r="AEY421" s="228"/>
      <c r="AEZ421" s="228"/>
      <c r="AFA421" s="228"/>
      <c r="AFB421" s="228"/>
      <c r="AFC421" s="228"/>
      <c r="AFD421" s="228"/>
      <c r="AFE421" s="228"/>
      <c r="AFF421" s="228"/>
      <c r="AFG421" s="228"/>
      <c r="AFH421" s="228"/>
      <c r="AFI421" s="228"/>
      <c r="AFJ421" s="228"/>
      <c r="AFK421" s="228"/>
      <c r="AFL421" s="228"/>
      <c r="AFM421" s="228"/>
      <c r="AFN421" s="228"/>
      <c r="AFO421" s="228"/>
      <c r="AFP421" s="228"/>
      <c r="AFQ421" s="228"/>
      <c r="AFR421" s="228"/>
      <c r="AFS421" s="228"/>
      <c r="AFT421" s="228"/>
      <c r="AFU421" s="228"/>
      <c r="AFV421" s="228"/>
      <c r="AFW421" s="228"/>
      <c r="AFX421" s="228"/>
      <c r="AFY421" s="228"/>
      <c r="AFZ421" s="228"/>
      <c r="AGA421" s="228"/>
      <c r="AGB421" s="228"/>
      <c r="AGC421" s="228"/>
      <c r="AGD421" s="228"/>
      <c r="AGE421" s="228"/>
      <c r="AGF421" s="228"/>
      <c r="AGG421" s="228"/>
      <c r="AGH421" s="228"/>
      <c r="AGI421" s="228"/>
      <c r="AGJ421" s="228"/>
      <c r="AGK421" s="228"/>
      <c r="AGL421" s="228"/>
      <c r="AGM421" s="228"/>
      <c r="AGN421" s="228"/>
      <c r="AGO421" s="228"/>
      <c r="AGP421" s="228"/>
      <c r="AGQ421" s="228"/>
      <c r="AGR421" s="228"/>
      <c r="AGS421" s="228"/>
      <c r="AGT421" s="228"/>
      <c r="AGU421" s="228"/>
      <c r="AGV421" s="228"/>
      <c r="AGW421" s="228"/>
      <c r="AGX421" s="228"/>
      <c r="AGY421" s="228"/>
      <c r="AGZ421" s="228"/>
      <c r="AHA421" s="228"/>
      <c r="AHB421" s="228"/>
      <c r="AHC421" s="228"/>
      <c r="AHD421" s="228"/>
      <c r="AHE421" s="228"/>
      <c r="AHF421" s="228"/>
      <c r="AHG421" s="228"/>
      <c r="AHH421" s="228"/>
      <c r="AHI421" s="228"/>
      <c r="AHJ421" s="228"/>
      <c r="AHK421" s="228"/>
      <c r="AHL421" s="228"/>
      <c r="AHM421" s="228"/>
      <c r="AHN421" s="228"/>
      <c r="AHO421" s="228"/>
      <c r="AHP421" s="228"/>
      <c r="AHQ421" s="228"/>
      <c r="AHR421" s="228"/>
      <c r="AHS421" s="228"/>
      <c r="AHT421" s="228"/>
      <c r="AHU421" s="228"/>
      <c r="AHV421" s="228"/>
      <c r="AHW421" s="228"/>
      <c r="AHX421" s="228"/>
      <c r="AHY421" s="228"/>
      <c r="AHZ421" s="228"/>
      <c r="AIA421" s="228"/>
      <c r="AIB421" s="228"/>
      <c r="AIC421" s="228"/>
      <c r="AID421" s="228"/>
      <c r="AIE421" s="228"/>
      <c r="AIF421" s="228"/>
      <c r="AIG421" s="228"/>
      <c r="AIH421" s="228"/>
      <c r="AII421" s="228"/>
      <c r="AIJ421" s="228"/>
      <c r="AIK421" s="228"/>
      <c r="AIL421" s="228"/>
      <c r="AIM421" s="228"/>
      <c r="AIN421" s="228"/>
      <c r="AIO421" s="228"/>
      <c r="AIP421" s="228"/>
      <c r="AIQ421" s="228"/>
      <c r="AIR421" s="228"/>
      <c r="AIS421" s="228"/>
      <c r="AIT421" s="228"/>
      <c r="AIU421" s="228"/>
      <c r="AIV421" s="228"/>
      <c r="AIW421" s="228"/>
      <c r="AIX421" s="228"/>
      <c r="AIY421" s="228"/>
      <c r="AIZ421" s="228"/>
      <c r="AJA421" s="228"/>
      <c r="AJB421" s="228"/>
      <c r="AJC421" s="228"/>
      <c r="AJD421" s="228"/>
      <c r="AJE421" s="228"/>
      <c r="AJF421" s="228"/>
      <c r="AJG421" s="228"/>
      <c r="AJH421" s="228"/>
      <c r="AJI421" s="228"/>
      <c r="AJJ421" s="228"/>
      <c r="AJK421" s="228"/>
      <c r="AJL421" s="228"/>
      <c r="AJM421" s="228"/>
      <c r="AJN421" s="228"/>
      <c r="AJO421" s="228"/>
      <c r="AJP421" s="228"/>
      <c r="AJQ421" s="228"/>
      <c r="AJR421" s="228"/>
      <c r="AJS421" s="228"/>
      <c r="AJT421" s="228"/>
      <c r="AJU421" s="228"/>
      <c r="AJV421" s="228"/>
      <c r="AJW421" s="228"/>
      <c r="AJX421" s="228"/>
      <c r="AJY421" s="228"/>
      <c r="AJZ421" s="228"/>
      <c r="AKA421" s="228"/>
      <c r="AKB421" s="228"/>
      <c r="AKC421" s="228"/>
      <c r="AKD421" s="228"/>
      <c r="AKE421" s="228"/>
      <c r="AKF421" s="228"/>
      <c r="AKG421" s="228"/>
      <c r="AKH421" s="228"/>
      <c r="AKI421" s="228"/>
      <c r="AKJ421" s="228"/>
      <c r="AKK421" s="228"/>
      <c r="AKL421" s="228"/>
      <c r="AKM421" s="228"/>
      <c r="AKN421" s="228"/>
      <c r="AKO421" s="228"/>
      <c r="AKP421" s="228"/>
      <c r="AKQ421" s="228"/>
      <c r="AKR421" s="228"/>
      <c r="AKS421" s="228"/>
      <c r="AKT421" s="228"/>
      <c r="AKU421" s="228"/>
      <c r="AKV421" s="228"/>
      <c r="AKW421" s="228"/>
      <c r="AKX421" s="228"/>
      <c r="AKY421" s="228"/>
      <c r="AKZ421" s="228"/>
      <c r="ALA421" s="228"/>
      <c r="ALB421" s="228"/>
      <c r="ALC421" s="228"/>
      <c r="ALD421" s="228"/>
      <c r="ALE421" s="228"/>
      <c r="ALF421" s="228"/>
      <c r="ALG421" s="228"/>
      <c r="ALH421" s="228"/>
      <c r="ALI421" s="228"/>
      <c r="ALJ421" s="228"/>
      <c r="ALK421" s="228"/>
      <c r="ALL421" s="228"/>
      <c r="ALM421" s="228"/>
      <c r="ALN421" s="228"/>
      <c r="ALO421" s="228"/>
      <c r="ALP421" s="228"/>
      <c r="ALQ421" s="228"/>
      <c r="ALR421" s="228"/>
      <c r="ALS421" s="228"/>
      <c r="ALT421" s="228"/>
      <c r="ALU421" s="228"/>
      <c r="ALV421" s="228"/>
      <c r="ALW421" s="228"/>
      <c r="ALX421" s="228"/>
      <c r="ALY421" s="228"/>
      <c r="ALZ421" s="228"/>
      <c r="AMA421" s="228"/>
      <c r="AMB421" s="228"/>
      <c r="AMC421" s="228"/>
      <c r="AMD421" s="228"/>
      <c r="AME421" s="228"/>
      <c r="AMF421" s="228"/>
      <c r="AMG421" s="228"/>
      <c r="AMH421" s="228"/>
      <c r="AMI421" s="228"/>
      <c r="AMJ421" s="228"/>
      <c r="AMK421" s="228"/>
      <c r="AML421" s="228"/>
      <c r="AMM421" s="228"/>
      <c r="AMN421" s="228"/>
      <c r="AMO421" s="228"/>
      <c r="AMP421" s="228"/>
      <c r="AMQ421" s="228"/>
      <c r="AMR421" s="228"/>
      <c r="AMS421" s="228"/>
      <c r="AMT421" s="228"/>
      <c r="AMU421" s="228"/>
      <c r="AMV421" s="228"/>
      <c r="AMW421" s="228"/>
      <c r="AMX421" s="228"/>
    </row>
    <row r="422" spans="1:1038" ht="18" customHeight="1">
      <c r="A422" s="223" t="s">
        <v>1819</v>
      </c>
      <c r="B422" s="224" t="s">
        <v>1647</v>
      </c>
      <c r="D422" s="225" t="s">
        <v>1279</v>
      </c>
      <c r="E422" s="126">
        <v>64</v>
      </c>
      <c r="F422" s="126">
        <v>1</v>
      </c>
      <c r="G422" s="196" t="str">
        <f t="shared" si="114"/>
        <v>64-1</v>
      </c>
      <c r="H422" s="126">
        <v>0</v>
      </c>
      <c r="I422" s="126">
        <v>44</v>
      </c>
      <c r="K422" s="545" t="b">
        <f>IF(I423=1,IF(((VLOOKUP($G422,[1]Depth_Lookup!#REF!,9,FALSE))-(H422/100))=0,"Good",IF(((VLOOKUP($G422,[1]Depth_Lookup!$A$3:$J$550,9,FALSE))-(H422/100))&gt;0,"Too Short","Too Long")))</f>
        <v>0</v>
      </c>
      <c r="L422" s="171">
        <f>(VLOOKUP($G422,Depth_Lookup!$A$3:$J$410,10,FALSE))+(H422/100)</f>
        <v>152.69999999999999</v>
      </c>
      <c r="M422" s="171">
        <f>(VLOOKUP($G422,Depth_Lookup!$A$3:$J$410,10,FALSE))+(I422/100)</f>
        <v>153.13999999999999</v>
      </c>
      <c r="N422" s="127" t="s">
        <v>1924</v>
      </c>
      <c r="O422" s="126">
        <v>2</v>
      </c>
      <c r="P422" s="126" t="s">
        <v>853</v>
      </c>
      <c r="Q422" s="126" t="s">
        <v>125</v>
      </c>
      <c r="R422" s="196" t="str">
        <f t="shared" si="101"/>
        <v>SerpentinizedHarzburgite</v>
      </c>
      <c r="S422" s="126" t="s">
        <v>94</v>
      </c>
      <c r="T422" s="126" t="s">
        <v>587</v>
      </c>
      <c r="W422" s="126" t="s">
        <v>102</v>
      </c>
      <c r="X422" s="202">
        <f>VLOOKUP(W422,[2]definitions_list_lookup!$A$13:$B$19,2,0)</f>
        <v>5</v>
      </c>
      <c r="Y422" s="126" t="s">
        <v>90</v>
      </c>
      <c r="Z422" s="126" t="s">
        <v>91</v>
      </c>
      <c r="AF422" s="196" t="e">
        <f>VLOOKUP(AE422,[2]definitions_list_mag!$V$12:$W$15,2,0)</f>
        <v>#N/A</v>
      </c>
      <c r="AI422" s="130">
        <v>74</v>
      </c>
      <c r="AO422" s="130"/>
      <c r="AU422" s="130"/>
      <c r="BA422" s="130">
        <v>25</v>
      </c>
      <c r="BB422" s="126">
        <v>6</v>
      </c>
      <c r="BC422" s="126">
        <v>5</v>
      </c>
      <c r="BD422" s="126" t="s">
        <v>1330</v>
      </c>
      <c r="BE422" s="126" t="s">
        <v>1331</v>
      </c>
      <c r="BG422" s="130"/>
      <c r="BM422" s="130">
        <v>1</v>
      </c>
      <c r="BN422" s="126">
        <v>1.6</v>
      </c>
      <c r="BO422" s="126">
        <v>0.7</v>
      </c>
      <c r="BP422" s="126" t="s">
        <v>1330</v>
      </c>
      <c r="BQ422" s="126" t="s">
        <v>1331</v>
      </c>
      <c r="BY422" s="130"/>
      <c r="CE422" s="126" t="s">
        <v>1928</v>
      </c>
      <c r="CF422" s="213">
        <f t="shared" si="145"/>
        <v>100</v>
      </c>
      <c r="CG422" s="131"/>
      <c r="CH422" s="132" t="s">
        <v>1929</v>
      </c>
      <c r="CI422" s="132">
        <v>100</v>
      </c>
      <c r="CJ422" s="132" t="s">
        <v>514</v>
      </c>
      <c r="CK422" s="133" t="s">
        <v>1930</v>
      </c>
      <c r="CL422" s="134"/>
      <c r="CM422" s="134"/>
      <c r="CN422" s="134"/>
      <c r="CO422" s="134"/>
      <c r="CP422" s="134"/>
      <c r="CQ422" s="134"/>
      <c r="CR422" s="134"/>
      <c r="CS422" s="134"/>
      <c r="CT422" s="134"/>
      <c r="CU422" s="134"/>
      <c r="CV422" s="134"/>
      <c r="CW422" s="134"/>
      <c r="CX422" s="134"/>
      <c r="CY422" s="134"/>
      <c r="CZ422" s="134"/>
      <c r="DA422" s="134"/>
      <c r="DB422" s="134">
        <v>90</v>
      </c>
      <c r="DC422" s="135">
        <v>5</v>
      </c>
      <c r="DD422" s="134"/>
      <c r="DE422" s="134"/>
      <c r="DF422" s="134"/>
      <c r="DG422" s="134"/>
      <c r="DH422" s="134"/>
      <c r="DI422" s="134"/>
      <c r="DJ422" s="134">
        <v>5</v>
      </c>
      <c r="DK422" s="207">
        <f t="shared" si="104"/>
        <v>100</v>
      </c>
      <c r="DL422" s="131"/>
      <c r="DM422" s="134"/>
      <c r="DN422" s="134"/>
      <c r="DO422" s="136"/>
      <c r="DQ422" s="131"/>
      <c r="DR422" s="136"/>
      <c r="DS422" s="131"/>
      <c r="DT422" s="138" t="s">
        <v>1931</v>
      </c>
      <c r="DW422" s="214" t="e">
        <f>VLOOKUP(P422,[2]definitions_list_lookup!$K$30:$L$54,2,0)</f>
        <v>#N/A</v>
      </c>
      <c r="DX422" s="139" t="s">
        <v>1932</v>
      </c>
      <c r="DY422" s="139" t="s">
        <v>1933</v>
      </c>
      <c r="DZ422"/>
      <c r="EA422" s="104"/>
      <c r="ED422" s="229" t="s">
        <v>2517</v>
      </c>
      <c r="EE422" s="140"/>
      <c r="EG422" s="140"/>
      <c r="EI422" s="218"/>
      <c r="EJ422" s="143"/>
      <c r="EK422" s="221"/>
      <c r="EM422" s="109"/>
      <c r="EN422" s="109"/>
      <c r="EZ422" s="192" t="e">
        <f t="shared" si="107"/>
        <v>#DIV/0!</v>
      </c>
      <c r="FA422" s="192" t="e">
        <f t="shared" si="108"/>
        <v>#DIV/0!</v>
      </c>
      <c r="FB422" s="192" t="e">
        <f t="shared" si="109"/>
        <v>#DIV/0!</v>
      </c>
      <c r="FC422" s="192" t="e">
        <f t="shared" si="110"/>
        <v>#DIV/0!</v>
      </c>
      <c r="FD422" s="192" t="e">
        <f t="shared" si="111"/>
        <v>#DIV/0!</v>
      </c>
      <c r="FE422" s="193" t="e">
        <f t="shared" si="112"/>
        <v>#DIV/0!</v>
      </c>
      <c r="FF422" s="194" t="e">
        <f t="shared" si="113"/>
        <v>#DIV/0!</v>
      </c>
      <c r="FI422" s="778">
        <f t="shared" si="115"/>
        <v>0</v>
      </c>
      <c r="FJ422" s="779" t="e">
        <f t="shared" si="116"/>
        <v>#DIV/0!</v>
      </c>
      <c r="FK422" s="779" t="e">
        <f t="shared" si="117"/>
        <v>#DIV/0!</v>
      </c>
      <c r="FL422" s="780" t="e">
        <f t="shared" si="118"/>
        <v>#DIV/0!</v>
      </c>
      <c r="FM422" s="169" t="e">
        <f t="shared" si="119"/>
        <v>#DIV/0!</v>
      </c>
      <c r="FN422" s="783" t="e">
        <f t="shared" si="120"/>
        <v>#DIV/0!</v>
      </c>
    </row>
    <row r="423" spans="1:1038" s="288" customFormat="1" ht="18" customHeight="1">
      <c r="A423" s="282" t="s">
        <v>1819</v>
      </c>
      <c r="B423" s="283" t="s">
        <v>1647</v>
      </c>
      <c r="C423" s="227"/>
      <c r="D423" s="284" t="s">
        <v>1279</v>
      </c>
      <c r="E423" s="227">
        <v>64</v>
      </c>
      <c r="F423" s="227">
        <v>1</v>
      </c>
      <c r="G423" s="286" t="str">
        <f t="shared" si="114"/>
        <v>64-1</v>
      </c>
      <c r="H423" s="227">
        <f t="shared" si="121"/>
        <v>44</v>
      </c>
      <c r="I423" s="227">
        <v>78</v>
      </c>
      <c r="J423" s="226"/>
      <c r="K423" s="545" t="b">
        <f>IF(I424=1,IF(((VLOOKUP($G423,[1]Depth_Lookup!#REF!,9,FALSE))-(H423/100))=0,"Good",IF(((VLOOKUP($G423,[1]Depth_Lookup!$A$3:$J$550,9,FALSE))-(H423/100))&gt;0,"Too Short","Too Long")))</f>
        <v>0</v>
      </c>
      <c r="L423" s="171">
        <f>(VLOOKUP($G423,Depth_Lookup!$A$3:$J$410,10,FALSE))+(H423/100)</f>
        <v>153.13999999999999</v>
      </c>
      <c r="M423" s="171">
        <f>(VLOOKUP($G423,Depth_Lookup!$A$3:$J$410,10,FALSE))+(I423/100)</f>
        <v>153.47999999999999</v>
      </c>
      <c r="N423" s="230" t="s">
        <v>1934</v>
      </c>
      <c r="O423" s="227" t="s">
        <v>1280</v>
      </c>
      <c r="P423" s="227" t="s">
        <v>853</v>
      </c>
      <c r="Q423" s="227" t="s">
        <v>125</v>
      </c>
      <c r="R423" s="286" t="str">
        <f t="shared" si="101"/>
        <v>SerpentinizedHarzburgite</v>
      </c>
      <c r="S423" s="227" t="s">
        <v>587</v>
      </c>
      <c r="T423" s="227" t="s">
        <v>700</v>
      </c>
      <c r="U423" s="227" t="s">
        <v>108</v>
      </c>
      <c r="V423" s="227" t="s">
        <v>509</v>
      </c>
      <c r="W423" s="227" t="s">
        <v>102</v>
      </c>
      <c r="X423" s="287">
        <f>VLOOKUP(W423,[2]definitions_list_lookup!$A$13:$B$19,2,0)</f>
        <v>5</v>
      </c>
      <c r="Y423" s="227" t="s">
        <v>90</v>
      </c>
      <c r="Z423" s="227" t="s">
        <v>91</v>
      </c>
      <c r="AA423" s="227"/>
      <c r="AB423" s="227"/>
      <c r="AC423" s="227"/>
      <c r="AD423" s="227"/>
      <c r="AE423" s="233"/>
      <c r="AF423" s="286" t="e">
        <f>VLOOKUP(AE423,[2]definitions_list_mag!$V$12:$W$15,2,0)</f>
        <v>#N/A</v>
      </c>
      <c r="AG423" s="237"/>
      <c r="AH423" s="227"/>
      <c r="AI423" s="240">
        <v>79</v>
      </c>
      <c r="AJ423" s="227"/>
      <c r="AK423" s="227"/>
      <c r="AL423" s="227"/>
      <c r="AM423" s="227"/>
      <c r="AN423" s="227"/>
      <c r="AO423" s="240"/>
      <c r="AP423" s="227"/>
      <c r="AQ423" s="227"/>
      <c r="AR423" s="227"/>
      <c r="AS423" s="227"/>
      <c r="AT423" s="227"/>
      <c r="AU423" s="240"/>
      <c r="AV423" s="227"/>
      <c r="AW423" s="227"/>
      <c r="AX423" s="227"/>
      <c r="AY423" s="227"/>
      <c r="AZ423" s="227"/>
      <c r="BA423" s="240">
        <v>20</v>
      </c>
      <c r="BB423" s="227">
        <v>7</v>
      </c>
      <c r="BC423" s="227">
        <v>5</v>
      </c>
      <c r="BD423" s="227" t="s">
        <v>1330</v>
      </c>
      <c r="BE423" s="227" t="s">
        <v>1331</v>
      </c>
      <c r="BF423" s="227"/>
      <c r="BG423" s="240"/>
      <c r="BH423" s="227"/>
      <c r="BI423" s="227"/>
      <c r="BJ423" s="227"/>
      <c r="BK423" s="227"/>
      <c r="BL423" s="227"/>
      <c r="BM423" s="240">
        <v>1</v>
      </c>
      <c r="BN423" s="227">
        <v>2</v>
      </c>
      <c r="BO423" s="227">
        <v>0.9</v>
      </c>
      <c r="BP423" s="227" t="s">
        <v>1330</v>
      </c>
      <c r="BQ423" s="227" t="s">
        <v>1331</v>
      </c>
      <c r="BR423" s="227"/>
      <c r="BS423" s="227"/>
      <c r="BT423" s="227"/>
      <c r="BU423" s="227"/>
      <c r="BV423" s="227"/>
      <c r="BW423" s="227"/>
      <c r="BX423" s="227"/>
      <c r="BY423" s="240"/>
      <c r="BZ423" s="227"/>
      <c r="CA423" s="227"/>
      <c r="CB423" s="227"/>
      <c r="CC423" s="227"/>
      <c r="CD423" s="227"/>
      <c r="CE423" s="227" t="s">
        <v>1935</v>
      </c>
      <c r="CF423" s="290">
        <f t="shared" si="145"/>
        <v>100</v>
      </c>
      <c r="CG423" s="148"/>
      <c r="CH423" s="149" t="s">
        <v>1936</v>
      </c>
      <c r="CI423" s="149">
        <v>100</v>
      </c>
      <c r="CJ423" s="149" t="s">
        <v>514</v>
      </c>
      <c r="CK423" s="151"/>
      <c r="CL423" s="152"/>
      <c r="CM423" s="152"/>
      <c r="CN423" s="152"/>
      <c r="CO423" s="152"/>
      <c r="CP423" s="152"/>
      <c r="CQ423" s="152"/>
      <c r="CR423" s="152"/>
      <c r="CS423" s="152"/>
      <c r="CT423" s="152"/>
      <c r="CU423" s="152"/>
      <c r="CV423" s="152"/>
      <c r="CW423" s="152"/>
      <c r="CX423" s="152"/>
      <c r="CY423" s="152"/>
      <c r="CZ423" s="152"/>
      <c r="DA423" s="152"/>
      <c r="DB423" s="152">
        <v>95</v>
      </c>
      <c r="DC423" s="229"/>
      <c r="DD423" s="152"/>
      <c r="DE423" s="152"/>
      <c r="DF423" s="152"/>
      <c r="DG423" s="152"/>
      <c r="DH423" s="152"/>
      <c r="DI423" s="152"/>
      <c r="DJ423" s="152">
        <v>5</v>
      </c>
      <c r="DK423" s="208">
        <f t="shared" si="104"/>
        <v>100</v>
      </c>
      <c r="DL423" s="148"/>
      <c r="DM423" s="152"/>
      <c r="DN423" s="152"/>
      <c r="DO423" s="153"/>
      <c r="DQ423" s="148"/>
      <c r="DR423" s="153"/>
      <c r="DS423" s="148"/>
      <c r="DT423" s="261" t="s">
        <v>1937</v>
      </c>
      <c r="DU423" s="229"/>
      <c r="DV423" s="229"/>
      <c r="DW423" s="291" t="e">
        <f>VLOOKUP(P423,[2]definitions_list_lookup!$K$30:$L$54,2,0)</f>
        <v>#N/A</v>
      </c>
      <c r="DX423" s="154" t="s">
        <v>1405</v>
      </c>
      <c r="DY423" s="154" t="s">
        <v>1938</v>
      </c>
      <c r="DZ423" s="479"/>
      <c r="EA423" s="292"/>
      <c r="EB423" s="229"/>
      <c r="EC423" s="292"/>
      <c r="ED423" s="229" t="s">
        <v>2517</v>
      </c>
      <c r="EE423" s="293"/>
      <c r="EF423" s="294"/>
      <c r="EG423" s="293"/>
      <c r="EH423" s="295"/>
      <c r="EI423" s="296"/>
      <c r="EJ423" s="297"/>
      <c r="EK423" s="298"/>
      <c r="EL423" s="293"/>
      <c r="EM423" s="295"/>
      <c r="EN423" s="295"/>
      <c r="EO423" s="321"/>
      <c r="EP423" s="321"/>
      <c r="EQ423" s="321"/>
      <c r="ER423" s="321"/>
      <c r="ES423" s="321"/>
      <c r="ET423" s="321"/>
      <c r="EU423" s="321"/>
      <c r="EV423" s="322"/>
      <c r="EW423" s="322"/>
      <c r="EX423" s="322"/>
      <c r="EY423" s="322"/>
      <c r="EZ423" s="192" t="e">
        <f t="shared" si="107"/>
        <v>#DIV/0!</v>
      </c>
      <c r="FA423" s="192" t="e">
        <f t="shared" si="108"/>
        <v>#DIV/0!</v>
      </c>
      <c r="FB423" s="192" t="e">
        <f t="shared" si="109"/>
        <v>#DIV/0!</v>
      </c>
      <c r="FC423" s="192" t="e">
        <f t="shared" si="110"/>
        <v>#DIV/0!</v>
      </c>
      <c r="FD423" s="192" t="e">
        <f t="shared" si="111"/>
        <v>#DIV/0!</v>
      </c>
      <c r="FE423" s="193" t="e">
        <f t="shared" si="112"/>
        <v>#DIV/0!</v>
      </c>
      <c r="FF423" s="194" t="e">
        <f t="shared" si="113"/>
        <v>#DIV/0!</v>
      </c>
      <c r="FG423" s="293"/>
      <c r="FH423" s="295"/>
      <c r="FI423" s="778">
        <f t="shared" si="115"/>
        <v>0</v>
      </c>
      <c r="FJ423" s="779" t="e">
        <f t="shared" si="116"/>
        <v>#DIV/0!</v>
      </c>
      <c r="FK423" s="779" t="e">
        <f t="shared" si="117"/>
        <v>#DIV/0!</v>
      </c>
      <c r="FL423" s="780" t="e">
        <f t="shared" si="118"/>
        <v>#DIV/0!</v>
      </c>
      <c r="FM423" s="169" t="e">
        <f t="shared" si="119"/>
        <v>#DIV/0!</v>
      </c>
      <c r="FN423" s="783" t="e">
        <f t="shared" si="120"/>
        <v>#DIV/0!</v>
      </c>
      <c r="FO423" s="227"/>
      <c r="FP423" s="227"/>
      <c r="FQ423" s="227"/>
      <c r="FR423" s="227"/>
      <c r="FS423" s="227"/>
      <c r="FT423" s="227"/>
      <c r="FU423" s="227"/>
      <c r="FV423" s="227"/>
      <c r="FW423" s="227"/>
      <c r="FX423" s="227"/>
      <c r="FY423" s="227"/>
      <c r="FZ423" s="227"/>
      <c r="GA423" s="227"/>
      <c r="GB423" s="227"/>
      <c r="GC423" s="227"/>
      <c r="GD423" s="227"/>
      <c r="GE423" s="227"/>
      <c r="GF423" s="227"/>
      <c r="GG423" s="227"/>
      <c r="GH423" s="227"/>
      <c r="GI423" s="227"/>
      <c r="GJ423" s="227"/>
      <c r="GK423" s="227"/>
      <c r="GL423" s="227"/>
      <c r="GM423" s="227"/>
      <c r="GN423" s="227"/>
      <c r="GO423" s="227"/>
      <c r="GP423" s="227"/>
      <c r="GQ423" s="227"/>
      <c r="GR423" s="227"/>
      <c r="GS423" s="227"/>
      <c r="GT423" s="227"/>
      <c r="GU423" s="227"/>
      <c r="GV423" s="227"/>
      <c r="GW423" s="227"/>
      <c r="GX423" s="227"/>
      <c r="GY423" s="227"/>
      <c r="GZ423" s="227"/>
      <c r="HA423" s="227"/>
      <c r="HB423" s="227"/>
      <c r="HC423" s="227"/>
      <c r="HD423" s="227"/>
      <c r="HE423" s="227"/>
      <c r="HF423" s="227"/>
      <c r="HG423" s="227"/>
      <c r="HH423" s="227"/>
      <c r="HI423" s="227"/>
      <c r="HJ423" s="227"/>
      <c r="HK423" s="227"/>
      <c r="HL423" s="227"/>
      <c r="HM423" s="227"/>
      <c r="HN423" s="227"/>
      <c r="HO423" s="227"/>
      <c r="HP423" s="227"/>
      <c r="HQ423" s="227"/>
      <c r="HR423" s="227"/>
      <c r="HS423" s="227"/>
      <c r="HT423" s="227"/>
      <c r="HU423" s="227"/>
      <c r="HV423" s="227"/>
      <c r="HW423" s="227"/>
      <c r="HX423" s="227"/>
      <c r="HY423" s="227"/>
      <c r="HZ423" s="227"/>
      <c r="IA423" s="227"/>
      <c r="IB423" s="227"/>
      <c r="IC423" s="227"/>
      <c r="ID423" s="227"/>
      <c r="IE423" s="227"/>
      <c r="IF423" s="227"/>
      <c r="IG423" s="227"/>
      <c r="IH423" s="227"/>
      <c r="II423" s="227"/>
      <c r="IJ423" s="227"/>
      <c r="IK423" s="227"/>
      <c r="IL423" s="227"/>
      <c r="IM423" s="227"/>
      <c r="IN423" s="227"/>
      <c r="IO423" s="227"/>
      <c r="IP423" s="227"/>
      <c r="IQ423" s="227"/>
      <c r="IR423" s="227"/>
      <c r="IS423" s="227"/>
      <c r="IT423" s="227"/>
      <c r="IU423" s="227"/>
      <c r="IV423" s="227"/>
      <c r="IW423" s="227"/>
      <c r="IX423" s="227"/>
      <c r="IY423" s="227"/>
      <c r="IZ423" s="227"/>
      <c r="JA423" s="227"/>
      <c r="JB423" s="227"/>
      <c r="JC423" s="227"/>
      <c r="JD423" s="227"/>
      <c r="JE423" s="227"/>
      <c r="JF423" s="227"/>
      <c r="JG423" s="227"/>
      <c r="JH423" s="227"/>
      <c r="JI423" s="227"/>
      <c r="JJ423" s="227"/>
      <c r="JK423" s="227"/>
      <c r="JL423" s="227"/>
      <c r="JM423" s="227"/>
      <c r="JN423" s="227"/>
      <c r="JO423" s="227"/>
      <c r="JP423" s="227"/>
      <c r="JQ423" s="227"/>
      <c r="JR423" s="227"/>
      <c r="JS423" s="227"/>
      <c r="JT423" s="227"/>
      <c r="JU423" s="227"/>
      <c r="JV423" s="227"/>
      <c r="JW423" s="227"/>
      <c r="JX423" s="227"/>
      <c r="JY423" s="227"/>
      <c r="JZ423" s="227"/>
      <c r="KA423" s="227"/>
      <c r="KB423" s="227"/>
      <c r="KC423" s="227"/>
      <c r="KD423" s="227"/>
      <c r="KE423" s="227"/>
      <c r="KF423" s="227"/>
      <c r="KG423" s="227"/>
      <c r="KH423" s="227"/>
      <c r="KI423" s="227"/>
      <c r="KJ423" s="227"/>
      <c r="KK423" s="227"/>
      <c r="KL423" s="227"/>
      <c r="KM423" s="227"/>
      <c r="KN423" s="227"/>
      <c r="KO423" s="227"/>
      <c r="KP423" s="227"/>
      <c r="KQ423" s="227"/>
      <c r="KR423" s="227"/>
      <c r="KS423" s="227"/>
      <c r="KT423" s="227"/>
      <c r="KU423" s="227"/>
      <c r="KV423" s="227"/>
      <c r="KW423" s="227"/>
      <c r="KX423" s="227"/>
      <c r="KY423" s="227"/>
      <c r="KZ423" s="227"/>
      <c r="LA423" s="227"/>
      <c r="LB423" s="227"/>
      <c r="LC423" s="227"/>
      <c r="LD423" s="227"/>
      <c r="LE423" s="227"/>
      <c r="LF423" s="227"/>
      <c r="LG423" s="227"/>
      <c r="LH423" s="227"/>
      <c r="LI423" s="227"/>
      <c r="LJ423" s="227"/>
      <c r="LK423" s="227"/>
      <c r="LL423" s="227"/>
      <c r="LM423" s="227"/>
      <c r="LN423" s="227"/>
      <c r="LO423" s="227"/>
      <c r="LP423" s="227"/>
      <c r="LQ423" s="227"/>
      <c r="LR423" s="227"/>
      <c r="LS423" s="227"/>
      <c r="LT423" s="227"/>
      <c r="LU423" s="227"/>
      <c r="LV423" s="227"/>
      <c r="LW423" s="227"/>
      <c r="LX423" s="227"/>
      <c r="LY423" s="227"/>
      <c r="LZ423" s="227"/>
      <c r="MA423" s="227"/>
      <c r="MB423" s="227"/>
      <c r="MC423" s="227"/>
      <c r="MD423" s="227"/>
      <c r="ME423" s="227"/>
      <c r="MF423" s="227"/>
      <c r="MG423" s="227"/>
      <c r="MH423" s="227"/>
      <c r="MI423" s="227"/>
      <c r="MJ423" s="227"/>
      <c r="MK423" s="227"/>
      <c r="ML423" s="227"/>
      <c r="MM423" s="227"/>
      <c r="MN423" s="227"/>
      <c r="MO423" s="227"/>
      <c r="MP423" s="227"/>
      <c r="MQ423" s="227"/>
      <c r="MR423" s="227"/>
      <c r="MS423" s="227"/>
      <c r="MT423" s="227"/>
      <c r="MU423" s="227"/>
      <c r="MV423" s="227"/>
      <c r="MW423" s="227"/>
      <c r="MX423" s="227"/>
      <c r="MY423" s="227"/>
      <c r="MZ423" s="227"/>
      <c r="NA423" s="227"/>
      <c r="NB423" s="227"/>
      <c r="NC423" s="227"/>
      <c r="ND423" s="227"/>
      <c r="NE423" s="227"/>
      <c r="NF423" s="227"/>
      <c r="NG423" s="227"/>
      <c r="NH423" s="227"/>
      <c r="NI423" s="227"/>
      <c r="NJ423" s="227"/>
      <c r="NK423" s="227"/>
      <c r="NL423" s="227"/>
      <c r="NM423" s="227"/>
      <c r="NN423" s="227"/>
      <c r="NO423" s="227"/>
      <c r="NP423" s="227"/>
      <c r="NQ423" s="227"/>
      <c r="NR423" s="227"/>
      <c r="NS423" s="227"/>
      <c r="NT423" s="227"/>
      <c r="NU423" s="227"/>
      <c r="NV423" s="227"/>
      <c r="NW423" s="227"/>
      <c r="NX423" s="227"/>
      <c r="NY423" s="227"/>
      <c r="NZ423" s="227"/>
      <c r="OA423" s="227"/>
      <c r="OB423" s="227"/>
      <c r="OC423" s="227"/>
      <c r="OD423" s="227"/>
      <c r="OE423" s="227"/>
      <c r="OF423" s="227"/>
      <c r="OG423" s="227"/>
      <c r="OH423" s="227"/>
      <c r="OI423" s="227"/>
      <c r="OJ423" s="227"/>
      <c r="OK423" s="227"/>
      <c r="OL423" s="227"/>
      <c r="OM423" s="227"/>
      <c r="ON423" s="227"/>
      <c r="OO423" s="227"/>
      <c r="OP423" s="227"/>
      <c r="OQ423" s="227"/>
      <c r="OR423" s="227"/>
      <c r="OS423" s="227"/>
      <c r="OT423" s="227"/>
      <c r="OU423" s="227"/>
      <c r="OV423" s="227"/>
      <c r="OW423" s="227"/>
      <c r="OX423" s="227"/>
      <c r="OY423" s="227"/>
      <c r="OZ423" s="227"/>
      <c r="PA423" s="227"/>
      <c r="PB423" s="227"/>
      <c r="PC423" s="227"/>
      <c r="PD423" s="227"/>
      <c r="PE423" s="227"/>
      <c r="PF423" s="227"/>
      <c r="PG423" s="227"/>
      <c r="PH423" s="227"/>
      <c r="PI423" s="227"/>
      <c r="PJ423" s="227"/>
      <c r="PK423" s="227"/>
      <c r="PL423" s="227"/>
      <c r="PM423" s="227"/>
      <c r="PN423" s="227"/>
      <c r="PO423" s="227"/>
      <c r="PP423" s="227"/>
      <c r="PQ423" s="227"/>
      <c r="PR423" s="227"/>
      <c r="PS423" s="227"/>
      <c r="PT423" s="227"/>
      <c r="PU423" s="227"/>
      <c r="PV423" s="227"/>
      <c r="PW423" s="227"/>
      <c r="PX423" s="227"/>
      <c r="PY423" s="227"/>
      <c r="PZ423" s="227"/>
      <c r="QA423" s="227"/>
      <c r="QB423" s="227"/>
      <c r="QC423" s="227"/>
      <c r="QD423" s="227"/>
      <c r="QE423" s="227"/>
      <c r="QF423" s="227"/>
      <c r="QG423" s="227"/>
      <c r="QH423" s="227"/>
      <c r="QI423" s="227"/>
      <c r="QJ423" s="227"/>
      <c r="QK423" s="227"/>
      <c r="QL423" s="227"/>
      <c r="QM423" s="227"/>
      <c r="QN423" s="227"/>
      <c r="QO423" s="227"/>
      <c r="QP423" s="227"/>
      <c r="QQ423" s="227"/>
      <c r="QR423" s="227"/>
      <c r="QS423" s="227"/>
      <c r="QT423" s="227"/>
      <c r="QU423" s="227"/>
      <c r="QV423" s="227"/>
      <c r="QW423" s="227"/>
      <c r="QX423" s="227"/>
      <c r="QY423" s="227"/>
      <c r="QZ423" s="227"/>
      <c r="RA423" s="227"/>
      <c r="RB423" s="227"/>
      <c r="RC423" s="227"/>
      <c r="RD423" s="227"/>
      <c r="RE423" s="227"/>
      <c r="RF423" s="227"/>
      <c r="RG423" s="227"/>
      <c r="RH423" s="227"/>
      <c r="RI423" s="227"/>
      <c r="RJ423" s="227"/>
      <c r="RK423" s="227"/>
      <c r="RL423" s="227"/>
      <c r="RM423" s="227"/>
      <c r="RN423" s="227"/>
      <c r="RO423" s="227"/>
      <c r="RP423" s="227"/>
      <c r="RQ423" s="227"/>
      <c r="RR423" s="227"/>
      <c r="RS423" s="227"/>
      <c r="RT423" s="227"/>
      <c r="RU423" s="227"/>
      <c r="RV423" s="227"/>
      <c r="RW423" s="227"/>
      <c r="RX423" s="227"/>
      <c r="RY423" s="227"/>
      <c r="RZ423" s="227"/>
      <c r="SA423" s="227"/>
      <c r="SB423" s="227"/>
      <c r="SC423" s="227"/>
      <c r="SD423" s="227"/>
      <c r="SE423" s="227"/>
      <c r="SF423" s="227"/>
      <c r="SG423" s="227"/>
      <c r="SH423" s="227"/>
      <c r="SI423" s="227"/>
      <c r="SJ423" s="227"/>
      <c r="SK423" s="227"/>
      <c r="SL423" s="227"/>
      <c r="SM423" s="227"/>
      <c r="SN423" s="227"/>
      <c r="SO423" s="227"/>
      <c r="SP423" s="227"/>
      <c r="SQ423" s="227"/>
      <c r="SR423" s="227"/>
      <c r="SS423" s="227"/>
      <c r="ST423" s="227"/>
      <c r="SU423" s="227"/>
      <c r="SV423" s="227"/>
      <c r="SW423" s="227"/>
      <c r="SX423" s="227"/>
      <c r="SY423" s="227"/>
      <c r="SZ423" s="227"/>
      <c r="TA423" s="227"/>
      <c r="TB423" s="227"/>
      <c r="TC423" s="227"/>
      <c r="TD423" s="227"/>
      <c r="TE423" s="227"/>
      <c r="TF423" s="227"/>
      <c r="TG423" s="227"/>
      <c r="TH423" s="227"/>
      <c r="TI423" s="227"/>
      <c r="TJ423" s="227"/>
      <c r="TK423" s="227"/>
      <c r="TL423" s="227"/>
      <c r="TM423" s="227"/>
      <c r="TN423" s="227"/>
      <c r="TO423" s="227"/>
      <c r="TP423" s="227"/>
      <c r="TQ423" s="227"/>
      <c r="TR423" s="227"/>
      <c r="TS423" s="227"/>
      <c r="TT423" s="227"/>
      <c r="TU423" s="227"/>
      <c r="TV423" s="227"/>
      <c r="TW423" s="227"/>
      <c r="TX423" s="227"/>
      <c r="TY423" s="227"/>
      <c r="TZ423" s="227"/>
      <c r="UA423" s="227"/>
      <c r="UB423" s="227"/>
      <c r="UC423" s="227"/>
      <c r="UD423" s="227"/>
      <c r="UE423" s="227"/>
      <c r="UF423" s="227"/>
      <c r="UG423" s="227"/>
      <c r="UH423" s="227"/>
      <c r="UI423" s="227"/>
      <c r="UJ423" s="227"/>
      <c r="UK423" s="227"/>
      <c r="UL423" s="227"/>
      <c r="UM423" s="227"/>
      <c r="UN423" s="227"/>
      <c r="UO423" s="227"/>
      <c r="UP423" s="227"/>
      <c r="UQ423" s="227"/>
      <c r="UR423" s="227"/>
      <c r="US423" s="227"/>
      <c r="UT423" s="227"/>
      <c r="UU423" s="227"/>
      <c r="UV423" s="227"/>
      <c r="UW423" s="227"/>
      <c r="UX423" s="227"/>
      <c r="UY423" s="227"/>
      <c r="UZ423" s="227"/>
      <c r="VA423" s="227"/>
      <c r="VB423" s="227"/>
      <c r="VC423" s="227"/>
      <c r="VD423" s="227"/>
      <c r="VE423" s="227"/>
      <c r="VF423" s="227"/>
      <c r="VG423" s="227"/>
      <c r="VH423" s="227"/>
      <c r="VI423" s="227"/>
      <c r="VJ423" s="227"/>
      <c r="VK423" s="227"/>
      <c r="VL423" s="227"/>
      <c r="VM423" s="227"/>
      <c r="VN423" s="227"/>
      <c r="VO423" s="227"/>
      <c r="VP423" s="227"/>
      <c r="VQ423" s="227"/>
      <c r="VR423" s="227"/>
      <c r="VS423" s="227"/>
      <c r="VT423" s="227"/>
      <c r="VU423" s="227"/>
      <c r="VV423" s="227"/>
      <c r="VW423" s="227"/>
      <c r="VX423" s="227"/>
      <c r="VY423" s="227"/>
      <c r="VZ423" s="227"/>
      <c r="WA423" s="227"/>
      <c r="WB423" s="227"/>
      <c r="WC423" s="227"/>
      <c r="WD423" s="227"/>
      <c r="WE423" s="227"/>
      <c r="WF423" s="227"/>
      <c r="WG423" s="227"/>
      <c r="WH423" s="227"/>
      <c r="WI423" s="227"/>
      <c r="WJ423" s="227"/>
      <c r="WK423" s="227"/>
      <c r="WL423" s="227"/>
      <c r="WM423" s="227"/>
      <c r="WN423" s="227"/>
      <c r="WO423" s="227"/>
      <c r="WP423" s="227"/>
      <c r="WQ423" s="227"/>
      <c r="WR423" s="227"/>
      <c r="WS423" s="227"/>
      <c r="WT423" s="227"/>
      <c r="WU423" s="227"/>
      <c r="WV423" s="227"/>
      <c r="WW423" s="227"/>
      <c r="WX423" s="227"/>
      <c r="WY423" s="227"/>
      <c r="WZ423" s="227"/>
      <c r="XA423" s="227"/>
      <c r="XB423" s="227"/>
      <c r="XC423" s="227"/>
      <c r="XD423" s="227"/>
      <c r="XE423" s="227"/>
      <c r="XF423" s="227"/>
      <c r="XG423" s="227"/>
      <c r="XH423" s="227"/>
      <c r="XI423" s="227"/>
      <c r="XJ423" s="227"/>
      <c r="XK423" s="227"/>
      <c r="XL423" s="227"/>
      <c r="XM423" s="227"/>
      <c r="XN423" s="227"/>
      <c r="XO423" s="227"/>
      <c r="XP423" s="227"/>
      <c r="XQ423" s="227"/>
      <c r="XR423" s="227"/>
      <c r="XS423" s="227"/>
      <c r="XT423" s="227"/>
      <c r="XU423" s="227"/>
      <c r="XV423" s="227"/>
      <c r="XW423" s="227"/>
      <c r="XX423" s="227"/>
      <c r="XY423" s="227"/>
      <c r="XZ423" s="227"/>
      <c r="YA423" s="227"/>
      <c r="YB423" s="227"/>
      <c r="YC423" s="227"/>
      <c r="YD423" s="227"/>
      <c r="YE423" s="227"/>
      <c r="YF423" s="227"/>
      <c r="YG423" s="227"/>
      <c r="YH423" s="227"/>
      <c r="YI423" s="227"/>
      <c r="YJ423" s="227"/>
      <c r="YK423" s="227"/>
      <c r="YL423" s="227"/>
      <c r="YM423" s="227"/>
      <c r="YN423" s="227"/>
      <c r="YO423" s="227"/>
      <c r="YP423" s="227"/>
      <c r="YQ423" s="227"/>
      <c r="YR423" s="227"/>
      <c r="YS423" s="227"/>
      <c r="YT423" s="227"/>
      <c r="YU423" s="227"/>
      <c r="YV423" s="227"/>
      <c r="YW423" s="227"/>
      <c r="YX423" s="227"/>
      <c r="YY423" s="227"/>
      <c r="YZ423" s="227"/>
      <c r="ZA423" s="227"/>
      <c r="ZB423" s="227"/>
      <c r="ZC423" s="227"/>
      <c r="ZD423" s="227"/>
      <c r="ZE423" s="227"/>
      <c r="ZF423" s="227"/>
      <c r="ZG423" s="227"/>
      <c r="ZH423" s="227"/>
      <c r="ZI423" s="227"/>
      <c r="ZJ423" s="227"/>
      <c r="ZK423" s="227"/>
      <c r="ZL423" s="227"/>
      <c r="ZM423" s="227"/>
      <c r="ZN423" s="227"/>
      <c r="ZO423" s="227"/>
      <c r="ZP423" s="227"/>
      <c r="ZQ423" s="227"/>
      <c r="ZR423" s="227"/>
      <c r="ZS423" s="227"/>
      <c r="ZT423" s="227"/>
      <c r="ZU423" s="227"/>
      <c r="ZV423" s="227"/>
      <c r="ZW423" s="227"/>
      <c r="ZX423" s="227"/>
      <c r="ZY423" s="227"/>
      <c r="ZZ423" s="227"/>
      <c r="AAA423" s="227"/>
      <c r="AAB423" s="227"/>
      <c r="AAC423" s="227"/>
      <c r="AAD423" s="227"/>
      <c r="AAE423" s="227"/>
      <c r="AAF423" s="227"/>
      <c r="AAG423" s="227"/>
      <c r="AAH423" s="227"/>
      <c r="AAI423" s="227"/>
      <c r="AAJ423" s="227"/>
      <c r="AAK423" s="227"/>
      <c r="AAL423" s="227"/>
      <c r="AAM423" s="227"/>
      <c r="AAN423" s="227"/>
      <c r="AAO423" s="227"/>
      <c r="AAP423" s="227"/>
      <c r="AAQ423" s="227"/>
      <c r="AAR423" s="227"/>
      <c r="AAS423" s="227"/>
      <c r="AAT423" s="227"/>
      <c r="AAU423" s="227"/>
      <c r="AAV423" s="227"/>
      <c r="AAW423" s="227"/>
      <c r="AAX423" s="227"/>
      <c r="AAY423" s="227"/>
      <c r="AAZ423" s="227"/>
      <c r="ABA423" s="227"/>
      <c r="ABB423" s="227"/>
      <c r="ABC423" s="227"/>
      <c r="ABD423" s="227"/>
      <c r="ABE423" s="227"/>
      <c r="ABF423" s="227"/>
      <c r="ABG423" s="227"/>
      <c r="ABH423" s="227"/>
      <c r="ABI423" s="227"/>
      <c r="ABJ423" s="227"/>
      <c r="ABK423" s="227"/>
      <c r="ABL423" s="227"/>
      <c r="ABM423" s="227"/>
      <c r="ABN423" s="227"/>
      <c r="ABO423" s="227"/>
      <c r="ABP423" s="227"/>
      <c r="ABQ423" s="227"/>
      <c r="ABR423" s="227"/>
      <c r="ABS423" s="227"/>
      <c r="ABT423" s="227"/>
      <c r="ABU423" s="227"/>
      <c r="ABV423" s="227"/>
      <c r="ABW423" s="227"/>
      <c r="ABX423" s="227"/>
      <c r="ABY423" s="227"/>
      <c r="ABZ423" s="227"/>
      <c r="ACA423" s="227"/>
      <c r="ACB423" s="227"/>
      <c r="ACC423" s="227"/>
      <c r="ACD423" s="227"/>
      <c r="ACE423" s="227"/>
      <c r="ACF423" s="227"/>
      <c r="ACG423" s="227"/>
      <c r="ACH423" s="227"/>
      <c r="ACI423" s="227"/>
      <c r="ACJ423" s="227"/>
      <c r="ACK423" s="227"/>
      <c r="ACL423" s="227"/>
      <c r="ACM423" s="227"/>
      <c r="ACN423" s="227"/>
      <c r="ACO423" s="227"/>
      <c r="ACP423" s="227"/>
      <c r="ACQ423" s="227"/>
      <c r="ACR423" s="227"/>
      <c r="ACS423" s="227"/>
      <c r="ACT423" s="227"/>
      <c r="ACU423" s="227"/>
      <c r="ACV423" s="227"/>
      <c r="ACW423" s="227"/>
      <c r="ACX423" s="227"/>
      <c r="ACY423" s="227"/>
      <c r="ACZ423" s="227"/>
      <c r="ADA423" s="227"/>
      <c r="ADB423" s="227"/>
      <c r="ADC423" s="227"/>
      <c r="ADD423" s="227"/>
      <c r="ADE423" s="227"/>
      <c r="ADF423" s="227"/>
      <c r="ADG423" s="227"/>
      <c r="ADH423" s="227"/>
      <c r="ADI423" s="227"/>
      <c r="ADJ423" s="227"/>
      <c r="ADK423" s="227"/>
      <c r="ADL423" s="227"/>
      <c r="ADM423" s="227"/>
      <c r="ADN423" s="227"/>
      <c r="ADO423" s="227"/>
      <c r="ADP423" s="227"/>
      <c r="ADQ423" s="227"/>
      <c r="ADR423" s="227"/>
      <c r="ADS423" s="227"/>
      <c r="ADT423" s="227"/>
      <c r="ADU423" s="227"/>
      <c r="ADV423" s="227"/>
      <c r="ADW423" s="227"/>
      <c r="ADX423" s="227"/>
      <c r="ADY423" s="227"/>
      <c r="ADZ423" s="227"/>
      <c r="AEA423" s="227"/>
      <c r="AEB423" s="227"/>
      <c r="AEC423" s="227"/>
      <c r="AED423" s="227"/>
      <c r="AEE423" s="227"/>
      <c r="AEF423" s="227"/>
      <c r="AEG423" s="227"/>
      <c r="AEH423" s="227"/>
      <c r="AEI423" s="227"/>
      <c r="AEJ423" s="227"/>
      <c r="AEK423" s="227"/>
      <c r="AEL423" s="227"/>
      <c r="AEM423" s="227"/>
      <c r="AEN423" s="227"/>
      <c r="AEO423" s="227"/>
      <c r="AEP423" s="227"/>
      <c r="AEQ423" s="227"/>
      <c r="AER423" s="227"/>
      <c r="AES423" s="227"/>
      <c r="AET423" s="227"/>
      <c r="AEU423" s="227"/>
      <c r="AEV423" s="227"/>
      <c r="AEW423" s="227"/>
      <c r="AEX423" s="227"/>
      <c r="AEY423" s="227"/>
      <c r="AEZ423" s="227"/>
      <c r="AFA423" s="227"/>
      <c r="AFB423" s="227"/>
      <c r="AFC423" s="227"/>
      <c r="AFD423" s="227"/>
      <c r="AFE423" s="227"/>
      <c r="AFF423" s="227"/>
      <c r="AFG423" s="227"/>
      <c r="AFH423" s="227"/>
      <c r="AFI423" s="227"/>
      <c r="AFJ423" s="227"/>
      <c r="AFK423" s="227"/>
      <c r="AFL423" s="227"/>
      <c r="AFM423" s="227"/>
      <c r="AFN423" s="227"/>
      <c r="AFO423" s="227"/>
      <c r="AFP423" s="227"/>
      <c r="AFQ423" s="227"/>
      <c r="AFR423" s="227"/>
      <c r="AFS423" s="227"/>
      <c r="AFT423" s="227"/>
      <c r="AFU423" s="227"/>
      <c r="AFV423" s="227"/>
      <c r="AFW423" s="227"/>
      <c r="AFX423" s="227"/>
      <c r="AFY423" s="227"/>
      <c r="AFZ423" s="227"/>
      <c r="AGA423" s="227"/>
      <c r="AGB423" s="227"/>
      <c r="AGC423" s="227"/>
      <c r="AGD423" s="227"/>
      <c r="AGE423" s="227"/>
      <c r="AGF423" s="227"/>
      <c r="AGG423" s="227"/>
      <c r="AGH423" s="227"/>
      <c r="AGI423" s="227"/>
      <c r="AGJ423" s="227"/>
      <c r="AGK423" s="227"/>
      <c r="AGL423" s="227"/>
      <c r="AGM423" s="227"/>
      <c r="AGN423" s="227"/>
      <c r="AGO423" s="227"/>
      <c r="AGP423" s="227"/>
      <c r="AGQ423" s="227"/>
      <c r="AGR423" s="227"/>
      <c r="AGS423" s="227"/>
      <c r="AGT423" s="227"/>
      <c r="AGU423" s="227"/>
      <c r="AGV423" s="227"/>
      <c r="AGW423" s="227"/>
      <c r="AGX423" s="227"/>
      <c r="AGY423" s="227"/>
      <c r="AGZ423" s="227"/>
      <c r="AHA423" s="227"/>
      <c r="AHB423" s="227"/>
      <c r="AHC423" s="227"/>
      <c r="AHD423" s="227"/>
      <c r="AHE423" s="227"/>
      <c r="AHF423" s="227"/>
      <c r="AHG423" s="227"/>
      <c r="AHH423" s="227"/>
      <c r="AHI423" s="227"/>
      <c r="AHJ423" s="227"/>
      <c r="AHK423" s="227"/>
      <c r="AHL423" s="227"/>
      <c r="AHM423" s="227"/>
      <c r="AHN423" s="227"/>
      <c r="AHO423" s="227"/>
      <c r="AHP423" s="227"/>
      <c r="AHQ423" s="227"/>
      <c r="AHR423" s="227"/>
      <c r="AHS423" s="227"/>
      <c r="AHT423" s="227"/>
      <c r="AHU423" s="227"/>
      <c r="AHV423" s="227"/>
      <c r="AHW423" s="227"/>
      <c r="AHX423" s="227"/>
      <c r="AHY423" s="227"/>
      <c r="AHZ423" s="227"/>
      <c r="AIA423" s="227"/>
      <c r="AIB423" s="227"/>
      <c r="AIC423" s="227"/>
      <c r="AID423" s="227"/>
      <c r="AIE423" s="227"/>
      <c r="AIF423" s="227"/>
      <c r="AIG423" s="227"/>
      <c r="AIH423" s="227"/>
      <c r="AII423" s="227"/>
      <c r="AIJ423" s="227"/>
      <c r="AIK423" s="227"/>
      <c r="AIL423" s="227"/>
      <c r="AIM423" s="227"/>
      <c r="AIN423" s="227"/>
      <c r="AIO423" s="227"/>
      <c r="AIP423" s="227"/>
      <c r="AIQ423" s="227"/>
      <c r="AIR423" s="227"/>
      <c r="AIS423" s="227"/>
      <c r="AIT423" s="227"/>
      <c r="AIU423" s="227"/>
      <c r="AIV423" s="227"/>
      <c r="AIW423" s="227"/>
      <c r="AIX423" s="227"/>
      <c r="AIY423" s="227"/>
      <c r="AIZ423" s="227"/>
      <c r="AJA423" s="227"/>
      <c r="AJB423" s="227"/>
      <c r="AJC423" s="227"/>
      <c r="AJD423" s="227"/>
      <c r="AJE423" s="227"/>
      <c r="AJF423" s="227"/>
      <c r="AJG423" s="227"/>
      <c r="AJH423" s="227"/>
      <c r="AJI423" s="227"/>
      <c r="AJJ423" s="227"/>
      <c r="AJK423" s="227"/>
      <c r="AJL423" s="227"/>
      <c r="AJM423" s="227"/>
      <c r="AJN423" s="227"/>
      <c r="AJO423" s="227"/>
      <c r="AJP423" s="227"/>
      <c r="AJQ423" s="227"/>
      <c r="AJR423" s="227"/>
      <c r="AJS423" s="227"/>
      <c r="AJT423" s="227"/>
      <c r="AJU423" s="227"/>
      <c r="AJV423" s="227"/>
      <c r="AJW423" s="227"/>
      <c r="AJX423" s="227"/>
      <c r="AJY423" s="227"/>
      <c r="AJZ423" s="227"/>
      <c r="AKA423" s="227"/>
      <c r="AKB423" s="227"/>
      <c r="AKC423" s="227"/>
      <c r="AKD423" s="227"/>
      <c r="AKE423" s="227"/>
      <c r="AKF423" s="227"/>
      <c r="AKG423" s="227"/>
      <c r="AKH423" s="227"/>
      <c r="AKI423" s="227"/>
      <c r="AKJ423" s="227"/>
      <c r="AKK423" s="227"/>
      <c r="AKL423" s="227"/>
      <c r="AKM423" s="227"/>
      <c r="AKN423" s="227"/>
      <c r="AKO423" s="227"/>
      <c r="AKP423" s="227"/>
      <c r="AKQ423" s="227"/>
      <c r="AKR423" s="227"/>
      <c r="AKS423" s="227"/>
      <c r="AKT423" s="227"/>
      <c r="AKU423" s="227"/>
      <c r="AKV423" s="227"/>
      <c r="AKW423" s="227"/>
      <c r="AKX423" s="227"/>
      <c r="AKY423" s="227"/>
      <c r="AKZ423" s="227"/>
      <c r="ALA423" s="227"/>
      <c r="ALB423" s="227"/>
      <c r="ALC423" s="227"/>
      <c r="ALD423" s="227"/>
      <c r="ALE423" s="227"/>
      <c r="ALF423" s="227"/>
      <c r="ALG423" s="227"/>
      <c r="ALH423" s="227"/>
      <c r="ALI423" s="227"/>
      <c r="ALJ423" s="227"/>
      <c r="ALK423" s="227"/>
      <c r="ALL423" s="227"/>
      <c r="ALM423" s="227"/>
      <c r="ALN423" s="227"/>
      <c r="ALO423" s="227"/>
      <c r="ALP423" s="227"/>
      <c r="ALQ423" s="227"/>
      <c r="ALR423" s="227"/>
      <c r="ALS423" s="227"/>
      <c r="ALT423" s="227"/>
      <c r="ALU423" s="227"/>
      <c r="ALV423" s="227"/>
      <c r="ALW423" s="227"/>
      <c r="ALX423" s="227"/>
      <c r="ALY423" s="227"/>
      <c r="ALZ423" s="227"/>
      <c r="AMA423" s="227"/>
      <c r="AMB423" s="227"/>
      <c r="AMC423" s="227"/>
      <c r="AMD423" s="227"/>
      <c r="AME423" s="227"/>
      <c r="AMF423" s="227"/>
      <c r="AMG423" s="227"/>
      <c r="AMH423" s="227"/>
      <c r="AMI423" s="227"/>
      <c r="AMJ423" s="227"/>
      <c r="AMK423" s="227"/>
      <c r="AML423" s="227"/>
      <c r="AMM423" s="227"/>
      <c r="AMN423" s="227"/>
      <c r="AMO423" s="227"/>
      <c r="AMP423" s="227"/>
      <c r="AMQ423" s="227"/>
      <c r="AMR423" s="227"/>
      <c r="AMS423" s="227"/>
      <c r="AMT423" s="227"/>
      <c r="AMU423" s="227"/>
      <c r="AMV423" s="227"/>
      <c r="AMW423" s="227"/>
      <c r="AMX423" s="227"/>
    </row>
    <row r="424" spans="1:1038" ht="18" customHeight="1">
      <c r="A424" s="223" t="s">
        <v>1819</v>
      </c>
      <c r="B424" s="224" t="s">
        <v>1647</v>
      </c>
      <c r="D424" s="225" t="s">
        <v>1279</v>
      </c>
      <c r="E424" s="126">
        <v>64</v>
      </c>
      <c r="F424" s="126">
        <v>2</v>
      </c>
      <c r="G424" s="196" t="str">
        <f t="shared" si="114"/>
        <v>64-2</v>
      </c>
      <c r="H424" s="126">
        <v>0</v>
      </c>
      <c r="I424" s="126">
        <v>32.5</v>
      </c>
      <c r="K424" s="545" t="b">
        <f>IF(I425=1,IF(((VLOOKUP($G424,[1]Depth_Lookup!#REF!,9,FALSE))-(H424/100))=0,"Good",IF(((VLOOKUP($G424,[1]Depth_Lookup!$A$3:$J$550,9,FALSE))-(H424/100))&gt;0,"Too Short","Too Long")))</f>
        <v>0</v>
      </c>
      <c r="L424" s="171">
        <f>(VLOOKUP($G424,Depth_Lookup!$A$3:$J$410,10,FALSE))+(H424/100)</f>
        <v>153.48500000000001</v>
      </c>
      <c r="M424" s="171">
        <f>(VLOOKUP($G424,Depth_Lookup!$A$3:$J$410,10,FALSE))+(I424/100)</f>
        <v>153.81</v>
      </c>
      <c r="N424" s="127" t="s">
        <v>1934</v>
      </c>
      <c r="O424" s="126" t="s">
        <v>1303</v>
      </c>
      <c r="P424" s="126" t="s">
        <v>853</v>
      </c>
      <c r="Q424" s="126" t="s">
        <v>125</v>
      </c>
      <c r="R424" s="196" t="str">
        <f t="shared" si="101"/>
        <v>SerpentinizedHarzburgite</v>
      </c>
      <c r="S424" s="126" t="s">
        <v>94</v>
      </c>
      <c r="T424" s="126" t="s">
        <v>98</v>
      </c>
      <c r="U424" s="126" t="s">
        <v>95</v>
      </c>
      <c r="V424" s="126" t="s">
        <v>509</v>
      </c>
      <c r="W424" s="126" t="s">
        <v>102</v>
      </c>
      <c r="X424" s="202">
        <f>VLOOKUP(W424,[2]definitions_list_lookup!$A$13:$B$19,2,0)</f>
        <v>5</v>
      </c>
      <c r="Y424" s="126" t="s">
        <v>90</v>
      </c>
      <c r="Z424" s="126" t="s">
        <v>91</v>
      </c>
      <c r="AF424" s="196" t="e">
        <f>VLOOKUP(AE424,[2]definitions_list_mag!$V$12:$W$15,2,0)</f>
        <v>#N/A</v>
      </c>
      <c r="AI424" s="235">
        <v>84</v>
      </c>
      <c r="AJ424" s="236"/>
      <c r="AK424" s="236"/>
      <c r="AL424" s="236"/>
      <c r="AM424" s="236"/>
      <c r="AN424" s="236"/>
      <c r="AO424" s="130"/>
      <c r="AU424" s="235"/>
      <c r="AV424" s="236"/>
      <c r="AW424" s="236"/>
      <c r="AX424" s="236"/>
      <c r="AY424" s="236"/>
      <c r="AZ424" s="236"/>
      <c r="BA424" s="130">
        <v>15</v>
      </c>
      <c r="BB424" s="126">
        <v>6</v>
      </c>
      <c r="BC424" s="126">
        <v>3</v>
      </c>
      <c r="BD424" s="126" t="s">
        <v>110</v>
      </c>
      <c r="BE424" s="126" t="s">
        <v>103</v>
      </c>
      <c r="BG424" s="235"/>
      <c r="BH424" s="236"/>
      <c r="BI424" s="236"/>
      <c r="BJ424" s="236"/>
      <c r="BK424" s="236"/>
      <c r="BL424" s="236"/>
      <c r="BM424" s="130">
        <v>1</v>
      </c>
      <c r="BN424" s="126">
        <v>1</v>
      </c>
      <c r="BO424" s="126">
        <v>0.5</v>
      </c>
      <c r="BP424" s="126" t="s">
        <v>110</v>
      </c>
      <c r="BQ424" s="126" t="s">
        <v>103</v>
      </c>
      <c r="BS424" s="236"/>
      <c r="BT424" s="236"/>
      <c r="BU424" s="236"/>
      <c r="BV424" s="236"/>
      <c r="BW424" s="236"/>
      <c r="BX424" s="236"/>
      <c r="BY424" s="130"/>
      <c r="CE424" s="160"/>
      <c r="CF424" s="213">
        <f t="shared" si="145"/>
        <v>100</v>
      </c>
      <c r="CG424" s="131"/>
      <c r="CH424" s="412" t="s">
        <v>1939</v>
      </c>
      <c r="CI424" s="132"/>
      <c r="CJ424" s="132"/>
      <c r="CK424" s="133"/>
      <c r="CL424" s="134"/>
      <c r="CM424" s="134"/>
      <c r="CN424" s="134"/>
      <c r="CO424" s="134"/>
      <c r="CP424" s="134"/>
      <c r="CQ424" s="134"/>
      <c r="CR424" s="134"/>
      <c r="CS424" s="134"/>
      <c r="CT424" s="134"/>
      <c r="CU424" s="134"/>
      <c r="CV424" s="134"/>
      <c r="CW424" s="134"/>
      <c r="CX424" s="134"/>
      <c r="CY424" s="134"/>
      <c r="CZ424" s="134"/>
      <c r="DA424" s="134"/>
      <c r="DB424" s="413">
        <v>70</v>
      </c>
      <c r="DD424" s="414"/>
      <c r="DE424" s="134"/>
      <c r="DF424" s="134"/>
      <c r="DG424" s="134"/>
      <c r="DH424" s="134"/>
      <c r="DI424" s="134"/>
      <c r="DJ424" s="415">
        <v>30</v>
      </c>
      <c r="DK424" s="207">
        <f t="shared" si="104"/>
        <v>100</v>
      </c>
      <c r="DL424" s="131"/>
      <c r="DM424" s="134"/>
      <c r="DN424" s="134"/>
      <c r="DO424" s="136"/>
      <c r="DQ424" s="131"/>
      <c r="DR424" s="136"/>
      <c r="DS424" s="131"/>
      <c r="DT424" s="138" t="s">
        <v>1937</v>
      </c>
      <c r="DW424" s="214" t="e">
        <f>VLOOKUP(P424,[2]definitions_list_lookup!$K$30:$L$54,2,0)</f>
        <v>#N/A</v>
      </c>
      <c r="DX424" s="139" t="s">
        <v>1405</v>
      </c>
      <c r="DY424" s="139" t="s">
        <v>1938</v>
      </c>
      <c r="DZ424"/>
      <c r="EA424" s="104"/>
      <c r="ED424" s="229" t="s">
        <v>2517</v>
      </c>
      <c r="EE424" s="140"/>
      <c r="EG424" s="140"/>
      <c r="EI424" s="218"/>
      <c r="EJ424" s="143"/>
      <c r="EK424" s="221"/>
      <c r="EM424" s="109"/>
      <c r="EN424" s="109"/>
      <c r="EZ424" s="192" t="e">
        <f t="shared" si="107"/>
        <v>#DIV/0!</v>
      </c>
      <c r="FA424" s="192" t="e">
        <f t="shared" si="108"/>
        <v>#DIV/0!</v>
      </c>
      <c r="FB424" s="192" t="e">
        <f t="shared" si="109"/>
        <v>#DIV/0!</v>
      </c>
      <c r="FC424" s="192" t="e">
        <f t="shared" si="110"/>
        <v>#DIV/0!</v>
      </c>
      <c r="FD424" s="192" t="e">
        <f t="shared" si="111"/>
        <v>#DIV/0!</v>
      </c>
      <c r="FE424" s="193" t="e">
        <f t="shared" si="112"/>
        <v>#DIV/0!</v>
      </c>
      <c r="FF424" s="194" t="e">
        <f t="shared" si="113"/>
        <v>#DIV/0!</v>
      </c>
      <c r="FI424" s="778">
        <f t="shared" si="115"/>
        <v>0</v>
      </c>
      <c r="FJ424" s="779" t="e">
        <f t="shared" si="116"/>
        <v>#DIV/0!</v>
      </c>
      <c r="FK424" s="779" t="e">
        <f t="shared" si="117"/>
        <v>#DIV/0!</v>
      </c>
      <c r="FL424" s="780" t="e">
        <f t="shared" si="118"/>
        <v>#DIV/0!</v>
      </c>
      <c r="FM424" s="169" t="e">
        <f t="shared" si="119"/>
        <v>#DIV/0!</v>
      </c>
      <c r="FN424" s="783" t="e">
        <f t="shared" si="120"/>
        <v>#DIV/0!</v>
      </c>
    </row>
    <row r="425" spans="1:1038" ht="18" customHeight="1">
      <c r="A425" s="223" t="s">
        <v>1819</v>
      </c>
      <c r="B425" s="224" t="s">
        <v>1647</v>
      </c>
      <c r="D425" s="225" t="s">
        <v>1279</v>
      </c>
      <c r="E425" s="126">
        <v>64</v>
      </c>
      <c r="F425" s="126">
        <v>2</v>
      </c>
      <c r="G425" s="196" t="str">
        <f t="shared" si="114"/>
        <v>64-2</v>
      </c>
      <c r="H425" s="126">
        <v>32.5</v>
      </c>
      <c r="I425" s="126">
        <v>33</v>
      </c>
      <c r="K425" s="545" t="b">
        <f>IF(I426=1,IF(((VLOOKUP($G425,[1]Depth_Lookup!#REF!,9,FALSE))-(H425/100))=0,"Good",IF(((VLOOKUP($G425,[1]Depth_Lookup!$A$3:$J$550,9,FALSE))-(H425/100))&gt;0,"Too Short","Too Long")))</f>
        <v>0</v>
      </c>
      <c r="L425" s="171">
        <f>(VLOOKUP($G425,Depth_Lookup!$A$3:$J$410,10,FALSE))+(H425/100)</f>
        <v>153.81</v>
      </c>
      <c r="M425" s="171">
        <f>(VLOOKUP($G425,Depth_Lookup!$A$3:$J$410,10,FALSE))+(I425/100)</f>
        <v>153.81500000000003</v>
      </c>
      <c r="N425" s="127" t="s">
        <v>1934</v>
      </c>
      <c r="Q425" s="126" t="s">
        <v>137</v>
      </c>
      <c r="R425" s="196" t="str">
        <f t="shared" si="101"/>
        <v>Clinopyroxenite</v>
      </c>
      <c r="S425" s="126" t="s">
        <v>98</v>
      </c>
      <c r="T425" s="126" t="s">
        <v>98</v>
      </c>
      <c r="U425" s="126" t="s">
        <v>95</v>
      </c>
      <c r="V425" s="126" t="s">
        <v>96</v>
      </c>
      <c r="W425" s="126" t="s">
        <v>102</v>
      </c>
      <c r="X425" s="202">
        <f>VLOOKUP(W425,[2]definitions_list_lookup!$A$13:$B$19,2,0)</f>
        <v>5</v>
      </c>
      <c r="Y425" s="126" t="s">
        <v>90</v>
      </c>
      <c r="Z425" s="126" t="s">
        <v>91</v>
      </c>
      <c r="AF425" s="196" t="e">
        <f>VLOOKUP(AE425,[2]definitions_list_mag!$V$12:$W$15,2,0)</f>
        <v>#N/A</v>
      </c>
      <c r="AI425" s="235">
        <v>10</v>
      </c>
      <c r="AJ425" s="236">
        <v>2</v>
      </c>
      <c r="AK425" s="236">
        <v>1</v>
      </c>
      <c r="AL425" s="236" t="s">
        <v>110</v>
      </c>
      <c r="AM425" s="236" t="s">
        <v>103</v>
      </c>
      <c r="AN425" s="236"/>
      <c r="AO425" s="130"/>
      <c r="AU425" s="235">
        <v>90</v>
      </c>
      <c r="AV425" s="236">
        <v>3</v>
      </c>
      <c r="AW425" s="236">
        <v>2</v>
      </c>
      <c r="AX425" s="236" t="s">
        <v>110</v>
      </c>
      <c r="AY425" s="236" t="s">
        <v>103</v>
      </c>
      <c r="AZ425" s="236"/>
      <c r="BA425" s="130"/>
      <c r="BG425" s="235"/>
      <c r="BH425" s="236"/>
      <c r="BI425" s="236"/>
      <c r="BJ425" s="236"/>
      <c r="BK425" s="236"/>
      <c r="BL425" s="236"/>
      <c r="BM425" s="130"/>
      <c r="BS425" s="236"/>
      <c r="BT425" s="236"/>
      <c r="BU425" s="236"/>
      <c r="BV425" s="236"/>
      <c r="BW425" s="236"/>
      <c r="BX425" s="236"/>
      <c r="BY425" s="130"/>
      <c r="CE425" s="160"/>
      <c r="CF425" s="213">
        <f t="shared" si="145"/>
        <v>100</v>
      </c>
      <c r="CG425" s="131"/>
      <c r="CH425" s="132"/>
      <c r="CI425" s="132">
        <v>100</v>
      </c>
      <c r="CJ425" s="132"/>
      <c r="CK425" s="133"/>
      <c r="CL425" s="134"/>
      <c r="CM425" s="134"/>
      <c r="CN425" s="134"/>
      <c r="CO425" s="134"/>
      <c r="CP425" s="134"/>
      <c r="CQ425" s="134"/>
      <c r="CR425" s="134"/>
      <c r="CS425" s="134"/>
      <c r="CT425" s="134"/>
      <c r="CU425" s="134"/>
      <c r="CV425" s="134"/>
      <c r="CW425" s="134"/>
      <c r="CX425" s="134"/>
      <c r="CY425" s="134"/>
      <c r="CZ425" s="134"/>
      <c r="DA425" s="134"/>
      <c r="DB425" s="413">
        <v>10</v>
      </c>
      <c r="DD425" s="414"/>
      <c r="DE425" s="134"/>
      <c r="DF425" s="134"/>
      <c r="DG425" s="134"/>
      <c r="DH425" s="134"/>
      <c r="DI425" s="134"/>
      <c r="DJ425" s="415">
        <v>90</v>
      </c>
      <c r="DK425" s="207">
        <f t="shared" si="104"/>
        <v>100</v>
      </c>
      <c r="DL425" s="131"/>
      <c r="DM425" s="134" t="s">
        <v>696</v>
      </c>
      <c r="DN425" s="134">
        <v>1</v>
      </c>
      <c r="DO425" s="136" t="s">
        <v>1940</v>
      </c>
      <c r="DQ425" s="131"/>
      <c r="DR425" s="136" t="s">
        <v>1518</v>
      </c>
      <c r="DS425" s="131"/>
      <c r="DT425" s="138"/>
      <c r="DU425" s="135">
        <v>5</v>
      </c>
      <c r="DV425" s="135" t="s">
        <v>849</v>
      </c>
      <c r="DW425" s="214" t="e">
        <f>VLOOKUP(P425,[2]definitions_list_lookup!$K$30:$L$54,2,0)</f>
        <v>#N/A</v>
      </c>
      <c r="DX425" s="139"/>
      <c r="DY425" s="139"/>
      <c r="DZ425"/>
      <c r="EA425" s="104"/>
      <c r="ED425" s="229" t="s">
        <v>2517</v>
      </c>
      <c r="EE425" s="140"/>
      <c r="EG425" s="140"/>
      <c r="EI425" s="218"/>
      <c r="EJ425" s="143"/>
      <c r="EK425" s="221"/>
      <c r="EM425" s="109"/>
      <c r="EN425" s="109" t="s">
        <v>1448</v>
      </c>
      <c r="EO425" s="144">
        <v>0.5</v>
      </c>
      <c r="EV425" s="112">
        <v>2</v>
      </c>
      <c r="EW425" s="112">
        <v>90</v>
      </c>
      <c r="EX425" s="112">
        <v>21</v>
      </c>
      <c r="EY425" s="112">
        <v>180</v>
      </c>
      <c r="EZ425" s="192">
        <f t="shared" si="107"/>
        <v>-5.1979875579818327</v>
      </c>
      <c r="FA425" s="192">
        <f t="shared" si="108"/>
        <v>354.80201244201817</v>
      </c>
      <c r="FB425" s="192">
        <f t="shared" si="109"/>
        <v>68.920884787203221</v>
      </c>
      <c r="FC425" s="192">
        <f t="shared" si="110"/>
        <v>84.802012442018167</v>
      </c>
      <c r="FD425" s="192">
        <f t="shared" si="111"/>
        <v>21.079115212796779</v>
      </c>
      <c r="FE425" s="193">
        <f t="shared" si="112"/>
        <v>174.80201244201817</v>
      </c>
      <c r="FF425" s="194">
        <f t="shared" si="113"/>
        <v>21.079115212796779</v>
      </c>
      <c r="FI425" s="778">
        <f t="shared" si="115"/>
        <v>0.5</v>
      </c>
      <c r="FJ425" s="779">
        <f t="shared" si="116"/>
        <v>21.079115212796779</v>
      </c>
      <c r="FK425" s="779">
        <f t="shared" si="117"/>
        <v>68.920884787203221</v>
      </c>
      <c r="FL425" s="780">
        <f t="shared" si="118"/>
        <v>1.2028963629243676</v>
      </c>
      <c r="FM425" s="169">
        <f t="shared" si="119"/>
        <v>0.93308469466817345</v>
      </c>
      <c r="FN425" s="783">
        <f t="shared" si="120"/>
        <v>0.46654234733408673</v>
      </c>
    </row>
    <row r="426" spans="1:1038" s="288" customFormat="1" ht="18" customHeight="1">
      <c r="A426" s="282" t="s">
        <v>1819</v>
      </c>
      <c r="B426" s="283" t="s">
        <v>1647</v>
      </c>
      <c r="C426" s="227"/>
      <c r="D426" s="284" t="s">
        <v>1279</v>
      </c>
      <c r="E426" s="227">
        <v>64</v>
      </c>
      <c r="F426" s="227">
        <v>2</v>
      </c>
      <c r="G426" s="286" t="str">
        <f t="shared" si="114"/>
        <v>64-2</v>
      </c>
      <c r="H426" s="227">
        <v>33</v>
      </c>
      <c r="I426" s="227">
        <v>56.5</v>
      </c>
      <c r="J426" s="226"/>
      <c r="K426" s="545" t="b">
        <f>IF(I427=1,IF(((VLOOKUP($G426,[1]Depth_Lookup!#REF!,9,FALSE))-(H426/100))=0,"Good",IF(((VLOOKUP($G426,[1]Depth_Lookup!$A$3:$J$550,9,FALSE))-(H426/100))&gt;0,"Too Short","Too Long")))</f>
        <v>0</v>
      </c>
      <c r="L426" s="171">
        <f>(VLOOKUP($G426,Depth_Lookup!$A$3:$J$410,10,FALSE))+(H426/100)</f>
        <v>153.81500000000003</v>
      </c>
      <c r="M426" s="171">
        <f>(VLOOKUP($G426,Depth_Lookup!$A$3:$J$410,10,FALSE))+(I426/100)</f>
        <v>154.05000000000001</v>
      </c>
      <c r="N426" s="230" t="s">
        <v>1934</v>
      </c>
      <c r="O426" s="227" t="s">
        <v>1303</v>
      </c>
      <c r="P426" s="227" t="s">
        <v>853</v>
      </c>
      <c r="Q426" s="227" t="s">
        <v>125</v>
      </c>
      <c r="R426" s="286" t="str">
        <f t="shared" si="101"/>
        <v>SerpentinizedHarzburgite</v>
      </c>
      <c r="S426" s="227" t="s">
        <v>98</v>
      </c>
      <c r="T426" s="227" t="s">
        <v>94</v>
      </c>
      <c r="U426" s="227" t="s">
        <v>95</v>
      </c>
      <c r="V426" s="227" t="s">
        <v>96</v>
      </c>
      <c r="W426" s="227" t="s">
        <v>102</v>
      </c>
      <c r="X426" s="287">
        <f>VLOOKUP(W426,[2]definitions_list_lookup!$A$13:$B$19,2,0)</f>
        <v>5</v>
      </c>
      <c r="Y426" s="227" t="s">
        <v>90</v>
      </c>
      <c r="Z426" s="227" t="s">
        <v>91</v>
      </c>
      <c r="AA426" s="227"/>
      <c r="AB426" s="227"/>
      <c r="AC426" s="227"/>
      <c r="AD426" s="227"/>
      <c r="AE426" s="233"/>
      <c r="AF426" s="286" t="e">
        <f>VLOOKUP(AE426,[2]definitions_list_mag!$V$12:$W$15,2,0)</f>
        <v>#N/A</v>
      </c>
      <c r="AG426" s="237"/>
      <c r="AH426" s="227"/>
      <c r="AI426" s="238">
        <v>84</v>
      </c>
      <c r="AJ426" s="239"/>
      <c r="AK426" s="239"/>
      <c r="AL426" s="239"/>
      <c r="AM426" s="239"/>
      <c r="AN426" s="239"/>
      <c r="AO426" s="240"/>
      <c r="AP426" s="227"/>
      <c r="AQ426" s="227"/>
      <c r="AR426" s="227"/>
      <c r="AS426" s="227"/>
      <c r="AT426" s="227"/>
      <c r="AU426" s="238"/>
      <c r="AV426" s="239"/>
      <c r="AW426" s="239"/>
      <c r="AX426" s="239"/>
      <c r="AY426" s="239"/>
      <c r="AZ426" s="239"/>
      <c r="BA426" s="240">
        <v>15</v>
      </c>
      <c r="BB426" s="227">
        <v>3</v>
      </c>
      <c r="BC426" s="227">
        <v>2</v>
      </c>
      <c r="BD426" s="227" t="s">
        <v>110</v>
      </c>
      <c r="BE426" s="227" t="s">
        <v>103</v>
      </c>
      <c r="BF426" s="227"/>
      <c r="BG426" s="238"/>
      <c r="BH426" s="239"/>
      <c r="BI426" s="239"/>
      <c r="BJ426" s="239"/>
      <c r="BK426" s="239"/>
      <c r="BL426" s="239"/>
      <c r="BM426" s="240">
        <v>1</v>
      </c>
      <c r="BN426" s="227">
        <v>1</v>
      </c>
      <c r="BO426" s="227">
        <v>0.5</v>
      </c>
      <c r="BP426" s="227" t="s">
        <v>110</v>
      </c>
      <c r="BQ426" s="227" t="s">
        <v>103</v>
      </c>
      <c r="BR426" s="227"/>
      <c r="BS426" s="239"/>
      <c r="BT426" s="239"/>
      <c r="BU426" s="239"/>
      <c r="BV426" s="239"/>
      <c r="BW426" s="239"/>
      <c r="BX426" s="239"/>
      <c r="BY426" s="240"/>
      <c r="BZ426" s="227"/>
      <c r="CA426" s="227"/>
      <c r="CB426" s="227"/>
      <c r="CC426" s="227"/>
      <c r="CD426" s="227"/>
      <c r="CE426" s="289"/>
      <c r="CF426" s="290">
        <f t="shared" si="145"/>
        <v>100</v>
      </c>
      <c r="CG426" s="148"/>
      <c r="CH426" s="149" t="s">
        <v>1936</v>
      </c>
      <c r="CI426" s="149">
        <v>100</v>
      </c>
      <c r="CJ426" s="149"/>
      <c r="CK426" s="151"/>
      <c r="CL426" s="152"/>
      <c r="CM426" s="152"/>
      <c r="CN426" s="152"/>
      <c r="CO426" s="152"/>
      <c r="CP426" s="152"/>
      <c r="CQ426" s="152"/>
      <c r="CR426" s="152"/>
      <c r="CS426" s="152"/>
      <c r="CT426" s="152"/>
      <c r="CU426" s="152"/>
      <c r="CV426" s="152"/>
      <c r="CW426" s="152"/>
      <c r="CX426" s="152"/>
      <c r="CY426" s="152"/>
      <c r="CZ426" s="152"/>
      <c r="DA426" s="152"/>
      <c r="DB426" s="416">
        <v>75</v>
      </c>
      <c r="DC426" s="229"/>
      <c r="DD426" s="417"/>
      <c r="DE426" s="152"/>
      <c r="DF426" s="152"/>
      <c r="DG426" s="152"/>
      <c r="DH426" s="152"/>
      <c r="DI426" s="152"/>
      <c r="DJ426" s="418">
        <v>25</v>
      </c>
      <c r="DK426" s="208">
        <f t="shared" si="104"/>
        <v>100</v>
      </c>
      <c r="DL426" s="148"/>
      <c r="DM426" s="152"/>
      <c r="DN426" s="152"/>
      <c r="DO426" s="153"/>
      <c r="DQ426" s="148"/>
      <c r="DR426" s="153"/>
      <c r="DS426" s="148"/>
      <c r="DT426" s="261"/>
      <c r="DU426" s="229"/>
      <c r="DV426" s="229"/>
      <c r="DW426" s="291" t="e">
        <f>VLOOKUP(P426,[2]definitions_list_lookup!$K$30:$L$54,2,0)</f>
        <v>#N/A</v>
      </c>
      <c r="DX426" s="154" t="s">
        <v>1405</v>
      </c>
      <c r="DY426" s="154"/>
      <c r="DZ426" s="479"/>
      <c r="EA426" s="292"/>
      <c r="EB426" s="229"/>
      <c r="EC426" s="292"/>
      <c r="ED426" s="229" t="s">
        <v>2517</v>
      </c>
      <c r="EE426" s="293"/>
      <c r="EF426" s="294"/>
      <c r="EG426" s="293"/>
      <c r="EH426" s="295"/>
      <c r="EI426" s="296"/>
      <c r="EJ426" s="297"/>
      <c r="EK426" s="298"/>
      <c r="EL426" s="293"/>
      <c r="EM426" s="295"/>
      <c r="EN426" s="295" t="s">
        <v>1448</v>
      </c>
      <c r="EO426" s="321"/>
      <c r="EP426" s="321"/>
      <c r="EQ426" s="321"/>
      <c r="ER426" s="321"/>
      <c r="ES426" s="321"/>
      <c r="ET426" s="321"/>
      <c r="EU426" s="321"/>
      <c r="EV426" s="112">
        <v>2</v>
      </c>
      <c r="EW426" s="112">
        <v>90</v>
      </c>
      <c r="EX426" s="112">
        <v>21</v>
      </c>
      <c r="EY426" s="112">
        <v>180</v>
      </c>
      <c r="EZ426" s="192">
        <f t="shared" si="107"/>
        <v>-5.1979875579818327</v>
      </c>
      <c r="FA426" s="192">
        <f t="shared" si="108"/>
        <v>354.80201244201817</v>
      </c>
      <c r="FB426" s="192">
        <f t="shared" si="109"/>
        <v>68.920884787203221</v>
      </c>
      <c r="FC426" s="192">
        <f t="shared" si="110"/>
        <v>84.802012442018167</v>
      </c>
      <c r="FD426" s="192">
        <f t="shared" si="111"/>
        <v>21.079115212796779</v>
      </c>
      <c r="FE426" s="193">
        <f t="shared" si="112"/>
        <v>174.80201244201817</v>
      </c>
      <c r="FF426" s="194">
        <f t="shared" si="113"/>
        <v>21.079115212796779</v>
      </c>
      <c r="FG426" s="293"/>
      <c r="FH426" s="295"/>
      <c r="FI426" s="778">
        <f t="shared" si="115"/>
        <v>0</v>
      </c>
      <c r="FJ426" s="779">
        <f t="shared" si="116"/>
        <v>21.079115212796779</v>
      </c>
      <c r="FK426" s="779">
        <f t="shared" si="117"/>
        <v>68.920884787203221</v>
      </c>
      <c r="FL426" s="780">
        <f t="shared" si="118"/>
        <v>1.2028963629243676</v>
      </c>
      <c r="FM426" s="169">
        <f t="shared" si="119"/>
        <v>0.93308469466817345</v>
      </c>
      <c r="FN426" s="783">
        <f t="shared" si="120"/>
        <v>0</v>
      </c>
      <c r="FO426" s="227"/>
      <c r="FP426" s="227"/>
      <c r="FQ426" s="227"/>
      <c r="FR426" s="227"/>
      <c r="FS426" s="227"/>
      <c r="FT426" s="227"/>
      <c r="FU426" s="227"/>
      <c r="FV426" s="227"/>
      <c r="FW426" s="227"/>
      <c r="FX426" s="227"/>
      <c r="FY426" s="227"/>
      <c r="FZ426" s="227"/>
      <c r="GA426" s="227"/>
      <c r="GB426" s="227"/>
      <c r="GC426" s="227"/>
      <c r="GD426" s="227"/>
      <c r="GE426" s="227"/>
      <c r="GF426" s="227"/>
      <c r="GG426" s="227"/>
      <c r="GH426" s="227"/>
      <c r="GI426" s="227"/>
      <c r="GJ426" s="227"/>
      <c r="GK426" s="227"/>
      <c r="GL426" s="227"/>
      <c r="GM426" s="227"/>
      <c r="GN426" s="227"/>
      <c r="GO426" s="227"/>
      <c r="GP426" s="227"/>
      <c r="GQ426" s="227"/>
      <c r="GR426" s="227"/>
      <c r="GS426" s="227"/>
      <c r="GT426" s="227"/>
      <c r="GU426" s="227"/>
      <c r="GV426" s="227"/>
      <c r="GW426" s="227"/>
      <c r="GX426" s="227"/>
      <c r="GY426" s="227"/>
      <c r="GZ426" s="227"/>
      <c r="HA426" s="227"/>
      <c r="HB426" s="227"/>
      <c r="HC426" s="227"/>
      <c r="HD426" s="227"/>
      <c r="HE426" s="227"/>
      <c r="HF426" s="227"/>
      <c r="HG426" s="227"/>
      <c r="HH426" s="227"/>
      <c r="HI426" s="227"/>
      <c r="HJ426" s="227"/>
      <c r="HK426" s="227"/>
      <c r="HL426" s="227"/>
      <c r="HM426" s="227"/>
      <c r="HN426" s="227"/>
      <c r="HO426" s="227"/>
      <c r="HP426" s="227"/>
      <c r="HQ426" s="227"/>
      <c r="HR426" s="227"/>
      <c r="HS426" s="227"/>
      <c r="HT426" s="227"/>
      <c r="HU426" s="227"/>
      <c r="HV426" s="227"/>
      <c r="HW426" s="227"/>
      <c r="HX426" s="227"/>
      <c r="HY426" s="227"/>
      <c r="HZ426" s="227"/>
      <c r="IA426" s="227"/>
      <c r="IB426" s="227"/>
      <c r="IC426" s="227"/>
      <c r="ID426" s="227"/>
      <c r="IE426" s="227"/>
      <c r="IF426" s="227"/>
      <c r="IG426" s="227"/>
      <c r="IH426" s="227"/>
      <c r="II426" s="227"/>
      <c r="IJ426" s="227"/>
      <c r="IK426" s="227"/>
      <c r="IL426" s="227"/>
      <c r="IM426" s="227"/>
      <c r="IN426" s="227"/>
      <c r="IO426" s="227"/>
      <c r="IP426" s="227"/>
      <c r="IQ426" s="227"/>
      <c r="IR426" s="227"/>
      <c r="IS426" s="227"/>
      <c r="IT426" s="227"/>
      <c r="IU426" s="227"/>
      <c r="IV426" s="227"/>
      <c r="IW426" s="227"/>
      <c r="IX426" s="227"/>
      <c r="IY426" s="227"/>
      <c r="IZ426" s="227"/>
      <c r="JA426" s="227"/>
      <c r="JB426" s="227"/>
      <c r="JC426" s="227"/>
      <c r="JD426" s="227"/>
      <c r="JE426" s="227"/>
      <c r="JF426" s="227"/>
      <c r="JG426" s="227"/>
      <c r="JH426" s="227"/>
      <c r="JI426" s="227"/>
      <c r="JJ426" s="227"/>
      <c r="JK426" s="227"/>
      <c r="JL426" s="227"/>
      <c r="JM426" s="227"/>
      <c r="JN426" s="227"/>
      <c r="JO426" s="227"/>
      <c r="JP426" s="227"/>
      <c r="JQ426" s="227"/>
      <c r="JR426" s="227"/>
      <c r="JS426" s="227"/>
      <c r="JT426" s="227"/>
      <c r="JU426" s="227"/>
      <c r="JV426" s="227"/>
      <c r="JW426" s="227"/>
      <c r="JX426" s="227"/>
      <c r="JY426" s="227"/>
      <c r="JZ426" s="227"/>
      <c r="KA426" s="227"/>
      <c r="KB426" s="227"/>
      <c r="KC426" s="227"/>
      <c r="KD426" s="227"/>
      <c r="KE426" s="227"/>
      <c r="KF426" s="227"/>
      <c r="KG426" s="227"/>
      <c r="KH426" s="227"/>
      <c r="KI426" s="227"/>
      <c r="KJ426" s="227"/>
      <c r="KK426" s="227"/>
      <c r="KL426" s="227"/>
      <c r="KM426" s="227"/>
      <c r="KN426" s="227"/>
      <c r="KO426" s="227"/>
      <c r="KP426" s="227"/>
      <c r="KQ426" s="227"/>
      <c r="KR426" s="227"/>
      <c r="KS426" s="227"/>
      <c r="KT426" s="227"/>
      <c r="KU426" s="227"/>
      <c r="KV426" s="227"/>
      <c r="KW426" s="227"/>
      <c r="KX426" s="227"/>
      <c r="KY426" s="227"/>
      <c r="KZ426" s="227"/>
      <c r="LA426" s="227"/>
      <c r="LB426" s="227"/>
      <c r="LC426" s="227"/>
      <c r="LD426" s="227"/>
      <c r="LE426" s="227"/>
      <c r="LF426" s="227"/>
      <c r="LG426" s="227"/>
      <c r="LH426" s="227"/>
      <c r="LI426" s="227"/>
      <c r="LJ426" s="227"/>
      <c r="LK426" s="227"/>
      <c r="LL426" s="227"/>
      <c r="LM426" s="227"/>
      <c r="LN426" s="227"/>
      <c r="LO426" s="227"/>
      <c r="LP426" s="227"/>
      <c r="LQ426" s="227"/>
      <c r="LR426" s="227"/>
      <c r="LS426" s="227"/>
      <c r="LT426" s="227"/>
      <c r="LU426" s="227"/>
      <c r="LV426" s="227"/>
      <c r="LW426" s="227"/>
      <c r="LX426" s="227"/>
      <c r="LY426" s="227"/>
      <c r="LZ426" s="227"/>
      <c r="MA426" s="227"/>
      <c r="MB426" s="227"/>
      <c r="MC426" s="227"/>
      <c r="MD426" s="227"/>
      <c r="ME426" s="227"/>
      <c r="MF426" s="227"/>
      <c r="MG426" s="227"/>
      <c r="MH426" s="227"/>
      <c r="MI426" s="227"/>
      <c r="MJ426" s="227"/>
      <c r="MK426" s="227"/>
      <c r="ML426" s="227"/>
      <c r="MM426" s="227"/>
      <c r="MN426" s="227"/>
      <c r="MO426" s="227"/>
      <c r="MP426" s="227"/>
      <c r="MQ426" s="227"/>
      <c r="MR426" s="227"/>
      <c r="MS426" s="227"/>
      <c r="MT426" s="227"/>
      <c r="MU426" s="227"/>
      <c r="MV426" s="227"/>
      <c r="MW426" s="227"/>
      <c r="MX426" s="227"/>
      <c r="MY426" s="227"/>
      <c r="MZ426" s="227"/>
      <c r="NA426" s="227"/>
      <c r="NB426" s="227"/>
      <c r="NC426" s="227"/>
      <c r="ND426" s="227"/>
      <c r="NE426" s="227"/>
      <c r="NF426" s="227"/>
      <c r="NG426" s="227"/>
      <c r="NH426" s="227"/>
      <c r="NI426" s="227"/>
      <c r="NJ426" s="227"/>
      <c r="NK426" s="227"/>
      <c r="NL426" s="227"/>
      <c r="NM426" s="227"/>
      <c r="NN426" s="227"/>
      <c r="NO426" s="227"/>
      <c r="NP426" s="227"/>
      <c r="NQ426" s="227"/>
      <c r="NR426" s="227"/>
      <c r="NS426" s="227"/>
      <c r="NT426" s="227"/>
      <c r="NU426" s="227"/>
      <c r="NV426" s="227"/>
      <c r="NW426" s="227"/>
      <c r="NX426" s="227"/>
      <c r="NY426" s="227"/>
      <c r="NZ426" s="227"/>
      <c r="OA426" s="227"/>
      <c r="OB426" s="227"/>
      <c r="OC426" s="227"/>
      <c r="OD426" s="227"/>
      <c r="OE426" s="227"/>
      <c r="OF426" s="227"/>
      <c r="OG426" s="227"/>
      <c r="OH426" s="227"/>
      <c r="OI426" s="227"/>
      <c r="OJ426" s="227"/>
      <c r="OK426" s="227"/>
      <c r="OL426" s="227"/>
      <c r="OM426" s="227"/>
      <c r="ON426" s="227"/>
      <c r="OO426" s="227"/>
      <c r="OP426" s="227"/>
      <c r="OQ426" s="227"/>
      <c r="OR426" s="227"/>
      <c r="OS426" s="227"/>
      <c r="OT426" s="227"/>
      <c r="OU426" s="227"/>
      <c r="OV426" s="227"/>
      <c r="OW426" s="227"/>
      <c r="OX426" s="227"/>
      <c r="OY426" s="227"/>
      <c r="OZ426" s="227"/>
      <c r="PA426" s="227"/>
      <c r="PB426" s="227"/>
      <c r="PC426" s="227"/>
      <c r="PD426" s="227"/>
      <c r="PE426" s="227"/>
      <c r="PF426" s="227"/>
      <c r="PG426" s="227"/>
      <c r="PH426" s="227"/>
      <c r="PI426" s="227"/>
      <c r="PJ426" s="227"/>
      <c r="PK426" s="227"/>
      <c r="PL426" s="227"/>
      <c r="PM426" s="227"/>
      <c r="PN426" s="227"/>
      <c r="PO426" s="227"/>
      <c r="PP426" s="227"/>
      <c r="PQ426" s="227"/>
      <c r="PR426" s="227"/>
      <c r="PS426" s="227"/>
      <c r="PT426" s="227"/>
      <c r="PU426" s="227"/>
      <c r="PV426" s="227"/>
      <c r="PW426" s="227"/>
      <c r="PX426" s="227"/>
      <c r="PY426" s="227"/>
      <c r="PZ426" s="227"/>
      <c r="QA426" s="227"/>
      <c r="QB426" s="227"/>
      <c r="QC426" s="227"/>
      <c r="QD426" s="227"/>
      <c r="QE426" s="227"/>
      <c r="QF426" s="227"/>
      <c r="QG426" s="227"/>
      <c r="QH426" s="227"/>
      <c r="QI426" s="227"/>
      <c r="QJ426" s="227"/>
      <c r="QK426" s="227"/>
      <c r="QL426" s="227"/>
      <c r="QM426" s="227"/>
      <c r="QN426" s="227"/>
      <c r="QO426" s="227"/>
      <c r="QP426" s="227"/>
      <c r="QQ426" s="227"/>
      <c r="QR426" s="227"/>
      <c r="QS426" s="227"/>
      <c r="QT426" s="227"/>
      <c r="QU426" s="227"/>
      <c r="QV426" s="227"/>
      <c r="QW426" s="227"/>
      <c r="QX426" s="227"/>
      <c r="QY426" s="227"/>
      <c r="QZ426" s="227"/>
      <c r="RA426" s="227"/>
      <c r="RB426" s="227"/>
      <c r="RC426" s="227"/>
      <c r="RD426" s="227"/>
      <c r="RE426" s="227"/>
      <c r="RF426" s="227"/>
      <c r="RG426" s="227"/>
      <c r="RH426" s="227"/>
      <c r="RI426" s="227"/>
      <c r="RJ426" s="227"/>
      <c r="RK426" s="227"/>
      <c r="RL426" s="227"/>
      <c r="RM426" s="227"/>
      <c r="RN426" s="227"/>
      <c r="RO426" s="227"/>
      <c r="RP426" s="227"/>
      <c r="RQ426" s="227"/>
      <c r="RR426" s="227"/>
      <c r="RS426" s="227"/>
      <c r="RT426" s="227"/>
      <c r="RU426" s="227"/>
      <c r="RV426" s="227"/>
      <c r="RW426" s="227"/>
      <c r="RX426" s="227"/>
      <c r="RY426" s="227"/>
      <c r="RZ426" s="227"/>
      <c r="SA426" s="227"/>
      <c r="SB426" s="227"/>
      <c r="SC426" s="227"/>
      <c r="SD426" s="227"/>
      <c r="SE426" s="227"/>
      <c r="SF426" s="227"/>
      <c r="SG426" s="227"/>
      <c r="SH426" s="227"/>
      <c r="SI426" s="227"/>
      <c r="SJ426" s="227"/>
      <c r="SK426" s="227"/>
      <c r="SL426" s="227"/>
      <c r="SM426" s="227"/>
      <c r="SN426" s="227"/>
      <c r="SO426" s="227"/>
      <c r="SP426" s="227"/>
      <c r="SQ426" s="227"/>
      <c r="SR426" s="227"/>
      <c r="SS426" s="227"/>
      <c r="ST426" s="227"/>
      <c r="SU426" s="227"/>
      <c r="SV426" s="227"/>
      <c r="SW426" s="227"/>
      <c r="SX426" s="227"/>
      <c r="SY426" s="227"/>
      <c r="SZ426" s="227"/>
      <c r="TA426" s="227"/>
      <c r="TB426" s="227"/>
      <c r="TC426" s="227"/>
      <c r="TD426" s="227"/>
      <c r="TE426" s="227"/>
      <c r="TF426" s="227"/>
      <c r="TG426" s="227"/>
      <c r="TH426" s="227"/>
      <c r="TI426" s="227"/>
      <c r="TJ426" s="227"/>
      <c r="TK426" s="227"/>
      <c r="TL426" s="227"/>
      <c r="TM426" s="227"/>
      <c r="TN426" s="227"/>
      <c r="TO426" s="227"/>
      <c r="TP426" s="227"/>
      <c r="TQ426" s="227"/>
      <c r="TR426" s="227"/>
      <c r="TS426" s="227"/>
      <c r="TT426" s="227"/>
      <c r="TU426" s="227"/>
      <c r="TV426" s="227"/>
      <c r="TW426" s="227"/>
      <c r="TX426" s="227"/>
      <c r="TY426" s="227"/>
      <c r="TZ426" s="227"/>
      <c r="UA426" s="227"/>
      <c r="UB426" s="227"/>
      <c r="UC426" s="227"/>
      <c r="UD426" s="227"/>
      <c r="UE426" s="227"/>
      <c r="UF426" s="227"/>
      <c r="UG426" s="227"/>
      <c r="UH426" s="227"/>
      <c r="UI426" s="227"/>
      <c r="UJ426" s="227"/>
      <c r="UK426" s="227"/>
      <c r="UL426" s="227"/>
      <c r="UM426" s="227"/>
      <c r="UN426" s="227"/>
      <c r="UO426" s="227"/>
      <c r="UP426" s="227"/>
      <c r="UQ426" s="227"/>
      <c r="UR426" s="227"/>
      <c r="US426" s="227"/>
      <c r="UT426" s="227"/>
      <c r="UU426" s="227"/>
      <c r="UV426" s="227"/>
      <c r="UW426" s="227"/>
      <c r="UX426" s="227"/>
      <c r="UY426" s="227"/>
      <c r="UZ426" s="227"/>
      <c r="VA426" s="227"/>
      <c r="VB426" s="227"/>
      <c r="VC426" s="227"/>
      <c r="VD426" s="227"/>
      <c r="VE426" s="227"/>
      <c r="VF426" s="227"/>
      <c r="VG426" s="227"/>
      <c r="VH426" s="227"/>
      <c r="VI426" s="227"/>
      <c r="VJ426" s="227"/>
      <c r="VK426" s="227"/>
      <c r="VL426" s="227"/>
      <c r="VM426" s="227"/>
      <c r="VN426" s="227"/>
      <c r="VO426" s="227"/>
      <c r="VP426" s="227"/>
      <c r="VQ426" s="227"/>
      <c r="VR426" s="227"/>
      <c r="VS426" s="227"/>
      <c r="VT426" s="227"/>
      <c r="VU426" s="227"/>
      <c r="VV426" s="227"/>
      <c r="VW426" s="227"/>
      <c r="VX426" s="227"/>
      <c r="VY426" s="227"/>
      <c r="VZ426" s="227"/>
      <c r="WA426" s="227"/>
      <c r="WB426" s="227"/>
      <c r="WC426" s="227"/>
      <c r="WD426" s="227"/>
      <c r="WE426" s="227"/>
      <c r="WF426" s="227"/>
      <c r="WG426" s="227"/>
      <c r="WH426" s="227"/>
      <c r="WI426" s="227"/>
      <c r="WJ426" s="227"/>
      <c r="WK426" s="227"/>
      <c r="WL426" s="227"/>
      <c r="WM426" s="227"/>
      <c r="WN426" s="227"/>
      <c r="WO426" s="227"/>
      <c r="WP426" s="227"/>
      <c r="WQ426" s="227"/>
      <c r="WR426" s="227"/>
      <c r="WS426" s="227"/>
      <c r="WT426" s="227"/>
      <c r="WU426" s="227"/>
      <c r="WV426" s="227"/>
      <c r="WW426" s="227"/>
      <c r="WX426" s="227"/>
      <c r="WY426" s="227"/>
      <c r="WZ426" s="227"/>
      <c r="XA426" s="227"/>
      <c r="XB426" s="227"/>
      <c r="XC426" s="227"/>
      <c r="XD426" s="227"/>
      <c r="XE426" s="227"/>
      <c r="XF426" s="227"/>
      <c r="XG426" s="227"/>
      <c r="XH426" s="227"/>
      <c r="XI426" s="227"/>
      <c r="XJ426" s="227"/>
      <c r="XK426" s="227"/>
      <c r="XL426" s="227"/>
      <c r="XM426" s="227"/>
      <c r="XN426" s="227"/>
      <c r="XO426" s="227"/>
      <c r="XP426" s="227"/>
      <c r="XQ426" s="227"/>
      <c r="XR426" s="227"/>
      <c r="XS426" s="227"/>
      <c r="XT426" s="227"/>
      <c r="XU426" s="227"/>
      <c r="XV426" s="227"/>
      <c r="XW426" s="227"/>
      <c r="XX426" s="227"/>
      <c r="XY426" s="227"/>
      <c r="XZ426" s="227"/>
      <c r="YA426" s="227"/>
      <c r="YB426" s="227"/>
      <c r="YC426" s="227"/>
      <c r="YD426" s="227"/>
      <c r="YE426" s="227"/>
      <c r="YF426" s="227"/>
      <c r="YG426" s="227"/>
      <c r="YH426" s="227"/>
      <c r="YI426" s="227"/>
      <c r="YJ426" s="227"/>
      <c r="YK426" s="227"/>
      <c r="YL426" s="227"/>
      <c r="YM426" s="227"/>
      <c r="YN426" s="227"/>
      <c r="YO426" s="227"/>
      <c r="YP426" s="227"/>
      <c r="YQ426" s="227"/>
      <c r="YR426" s="227"/>
      <c r="YS426" s="227"/>
      <c r="YT426" s="227"/>
      <c r="YU426" s="227"/>
      <c r="YV426" s="227"/>
      <c r="YW426" s="227"/>
      <c r="YX426" s="227"/>
      <c r="YY426" s="227"/>
      <c r="YZ426" s="227"/>
      <c r="ZA426" s="227"/>
      <c r="ZB426" s="227"/>
      <c r="ZC426" s="227"/>
      <c r="ZD426" s="227"/>
      <c r="ZE426" s="227"/>
      <c r="ZF426" s="227"/>
      <c r="ZG426" s="227"/>
      <c r="ZH426" s="227"/>
      <c r="ZI426" s="227"/>
      <c r="ZJ426" s="227"/>
      <c r="ZK426" s="227"/>
      <c r="ZL426" s="227"/>
      <c r="ZM426" s="227"/>
      <c r="ZN426" s="227"/>
      <c r="ZO426" s="227"/>
      <c r="ZP426" s="227"/>
      <c r="ZQ426" s="227"/>
      <c r="ZR426" s="227"/>
      <c r="ZS426" s="227"/>
      <c r="ZT426" s="227"/>
      <c r="ZU426" s="227"/>
      <c r="ZV426" s="227"/>
      <c r="ZW426" s="227"/>
      <c r="ZX426" s="227"/>
      <c r="ZY426" s="227"/>
      <c r="ZZ426" s="227"/>
      <c r="AAA426" s="227"/>
      <c r="AAB426" s="227"/>
      <c r="AAC426" s="227"/>
      <c r="AAD426" s="227"/>
      <c r="AAE426" s="227"/>
      <c r="AAF426" s="227"/>
      <c r="AAG426" s="227"/>
      <c r="AAH426" s="227"/>
      <c r="AAI426" s="227"/>
      <c r="AAJ426" s="227"/>
      <c r="AAK426" s="227"/>
      <c r="AAL426" s="227"/>
      <c r="AAM426" s="227"/>
      <c r="AAN426" s="227"/>
      <c r="AAO426" s="227"/>
      <c r="AAP426" s="227"/>
      <c r="AAQ426" s="227"/>
      <c r="AAR426" s="227"/>
      <c r="AAS426" s="227"/>
      <c r="AAT426" s="227"/>
      <c r="AAU426" s="227"/>
      <c r="AAV426" s="227"/>
      <c r="AAW426" s="227"/>
      <c r="AAX426" s="227"/>
      <c r="AAY426" s="227"/>
      <c r="AAZ426" s="227"/>
      <c r="ABA426" s="227"/>
      <c r="ABB426" s="227"/>
      <c r="ABC426" s="227"/>
      <c r="ABD426" s="227"/>
      <c r="ABE426" s="227"/>
      <c r="ABF426" s="227"/>
      <c r="ABG426" s="227"/>
      <c r="ABH426" s="227"/>
      <c r="ABI426" s="227"/>
      <c r="ABJ426" s="227"/>
      <c r="ABK426" s="227"/>
      <c r="ABL426" s="227"/>
      <c r="ABM426" s="227"/>
      <c r="ABN426" s="227"/>
      <c r="ABO426" s="227"/>
      <c r="ABP426" s="227"/>
      <c r="ABQ426" s="227"/>
      <c r="ABR426" s="227"/>
      <c r="ABS426" s="227"/>
      <c r="ABT426" s="227"/>
      <c r="ABU426" s="227"/>
      <c r="ABV426" s="227"/>
      <c r="ABW426" s="227"/>
      <c r="ABX426" s="227"/>
      <c r="ABY426" s="227"/>
      <c r="ABZ426" s="227"/>
      <c r="ACA426" s="227"/>
      <c r="ACB426" s="227"/>
      <c r="ACC426" s="227"/>
      <c r="ACD426" s="227"/>
      <c r="ACE426" s="227"/>
      <c r="ACF426" s="227"/>
      <c r="ACG426" s="227"/>
      <c r="ACH426" s="227"/>
      <c r="ACI426" s="227"/>
      <c r="ACJ426" s="227"/>
      <c r="ACK426" s="227"/>
      <c r="ACL426" s="227"/>
      <c r="ACM426" s="227"/>
      <c r="ACN426" s="227"/>
      <c r="ACO426" s="227"/>
      <c r="ACP426" s="227"/>
      <c r="ACQ426" s="227"/>
      <c r="ACR426" s="227"/>
      <c r="ACS426" s="227"/>
      <c r="ACT426" s="227"/>
      <c r="ACU426" s="227"/>
      <c r="ACV426" s="227"/>
      <c r="ACW426" s="227"/>
      <c r="ACX426" s="227"/>
      <c r="ACY426" s="227"/>
      <c r="ACZ426" s="227"/>
      <c r="ADA426" s="227"/>
      <c r="ADB426" s="227"/>
      <c r="ADC426" s="227"/>
      <c r="ADD426" s="227"/>
      <c r="ADE426" s="227"/>
      <c r="ADF426" s="227"/>
      <c r="ADG426" s="227"/>
      <c r="ADH426" s="227"/>
      <c r="ADI426" s="227"/>
      <c r="ADJ426" s="227"/>
      <c r="ADK426" s="227"/>
      <c r="ADL426" s="227"/>
      <c r="ADM426" s="227"/>
      <c r="ADN426" s="227"/>
      <c r="ADO426" s="227"/>
      <c r="ADP426" s="227"/>
      <c r="ADQ426" s="227"/>
      <c r="ADR426" s="227"/>
      <c r="ADS426" s="227"/>
      <c r="ADT426" s="227"/>
      <c r="ADU426" s="227"/>
      <c r="ADV426" s="227"/>
      <c r="ADW426" s="227"/>
      <c r="ADX426" s="227"/>
      <c r="ADY426" s="227"/>
      <c r="ADZ426" s="227"/>
      <c r="AEA426" s="227"/>
      <c r="AEB426" s="227"/>
      <c r="AEC426" s="227"/>
      <c r="AED426" s="227"/>
      <c r="AEE426" s="227"/>
      <c r="AEF426" s="227"/>
      <c r="AEG426" s="227"/>
      <c r="AEH426" s="227"/>
      <c r="AEI426" s="227"/>
      <c r="AEJ426" s="227"/>
      <c r="AEK426" s="227"/>
      <c r="AEL426" s="227"/>
      <c r="AEM426" s="227"/>
      <c r="AEN426" s="227"/>
      <c r="AEO426" s="227"/>
      <c r="AEP426" s="227"/>
      <c r="AEQ426" s="227"/>
      <c r="AER426" s="227"/>
      <c r="AES426" s="227"/>
      <c r="AET426" s="227"/>
      <c r="AEU426" s="227"/>
      <c r="AEV426" s="227"/>
      <c r="AEW426" s="227"/>
      <c r="AEX426" s="227"/>
      <c r="AEY426" s="227"/>
      <c r="AEZ426" s="227"/>
      <c r="AFA426" s="227"/>
      <c r="AFB426" s="227"/>
      <c r="AFC426" s="227"/>
      <c r="AFD426" s="227"/>
      <c r="AFE426" s="227"/>
      <c r="AFF426" s="227"/>
      <c r="AFG426" s="227"/>
      <c r="AFH426" s="227"/>
      <c r="AFI426" s="227"/>
      <c r="AFJ426" s="227"/>
      <c r="AFK426" s="227"/>
      <c r="AFL426" s="227"/>
      <c r="AFM426" s="227"/>
      <c r="AFN426" s="227"/>
      <c r="AFO426" s="227"/>
      <c r="AFP426" s="227"/>
      <c r="AFQ426" s="227"/>
      <c r="AFR426" s="227"/>
      <c r="AFS426" s="227"/>
      <c r="AFT426" s="227"/>
      <c r="AFU426" s="227"/>
      <c r="AFV426" s="227"/>
      <c r="AFW426" s="227"/>
      <c r="AFX426" s="227"/>
      <c r="AFY426" s="227"/>
      <c r="AFZ426" s="227"/>
      <c r="AGA426" s="227"/>
      <c r="AGB426" s="227"/>
      <c r="AGC426" s="227"/>
      <c r="AGD426" s="227"/>
      <c r="AGE426" s="227"/>
      <c r="AGF426" s="227"/>
      <c r="AGG426" s="227"/>
      <c r="AGH426" s="227"/>
      <c r="AGI426" s="227"/>
      <c r="AGJ426" s="227"/>
      <c r="AGK426" s="227"/>
      <c r="AGL426" s="227"/>
      <c r="AGM426" s="227"/>
      <c r="AGN426" s="227"/>
      <c r="AGO426" s="227"/>
      <c r="AGP426" s="227"/>
      <c r="AGQ426" s="227"/>
      <c r="AGR426" s="227"/>
      <c r="AGS426" s="227"/>
      <c r="AGT426" s="227"/>
      <c r="AGU426" s="227"/>
      <c r="AGV426" s="227"/>
      <c r="AGW426" s="227"/>
      <c r="AGX426" s="227"/>
      <c r="AGY426" s="227"/>
      <c r="AGZ426" s="227"/>
      <c r="AHA426" s="227"/>
      <c r="AHB426" s="227"/>
      <c r="AHC426" s="227"/>
      <c r="AHD426" s="227"/>
      <c r="AHE426" s="227"/>
      <c r="AHF426" s="227"/>
      <c r="AHG426" s="227"/>
      <c r="AHH426" s="227"/>
      <c r="AHI426" s="227"/>
      <c r="AHJ426" s="227"/>
      <c r="AHK426" s="227"/>
      <c r="AHL426" s="227"/>
      <c r="AHM426" s="227"/>
      <c r="AHN426" s="227"/>
      <c r="AHO426" s="227"/>
      <c r="AHP426" s="227"/>
      <c r="AHQ426" s="227"/>
      <c r="AHR426" s="227"/>
      <c r="AHS426" s="227"/>
      <c r="AHT426" s="227"/>
      <c r="AHU426" s="227"/>
      <c r="AHV426" s="227"/>
      <c r="AHW426" s="227"/>
      <c r="AHX426" s="227"/>
      <c r="AHY426" s="227"/>
      <c r="AHZ426" s="227"/>
      <c r="AIA426" s="227"/>
      <c r="AIB426" s="227"/>
      <c r="AIC426" s="227"/>
      <c r="AID426" s="227"/>
      <c r="AIE426" s="227"/>
      <c r="AIF426" s="227"/>
      <c r="AIG426" s="227"/>
      <c r="AIH426" s="227"/>
      <c r="AII426" s="227"/>
      <c r="AIJ426" s="227"/>
      <c r="AIK426" s="227"/>
      <c r="AIL426" s="227"/>
      <c r="AIM426" s="227"/>
      <c r="AIN426" s="227"/>
      <c r="AIO426" s="227"/>
      <c r="AIP426" s="227"/>
      <c r="AIQ426" s="227"/>
      <c r="AIR426" s="227"/>
      <c r="AIS426" s="227"/>
      <c r="AIT426" s="227"/>
      <c r="AIU426" s="227"/>
      <c r="AIV426" s="227"/>
      <c r="AIW426" s="227"/>
      <c r="AIX426" s="227"/>
      <c r="AIY426" s="227"/>
      <c r="AIZ426" s="227"/>
      <c r="AJA426" s="227"/>
      <c r="AJB426" s="227"/>
      <c r="AJC426" s="227"/>
      <c r="AJD426" s="227"/>
      <c r="AJE426" s="227"/>
      <c r="AJF426" s="227"/>
      <c r="AJG426" s="227"/>
      <c r="AJH426" s="227"/>
      <c r="AJI426" s="227"/>
      <c r="AJJ426" s="227"/>
      <c r="AJK426" s="227"/>
      <c r="AJL426" s="227"/>
      <c r="AJM426" s="227"/>
      <c r="AJN426" s="227"/>
      <c r="AJO426" s="227"/>
      <c r="AJP426" s="227"/>
      <c r="AJQ426" s="227"/>
      <c r="AJR426" s="227"/>
      <c r="AJS426" s="227"/>
      <c r="AJT426" s="227"/>
      <c r="AJU426" s="227"/>
      <c r="AJV426" s="227"/>
      <c r="AJW426" s="227"/>
      <c r="AJX426" s="227"/>
      <c r="AJY426" s="227"/>
      <c r="AJZ426" s="227"/>
      <c r="AKA426" s="227"/>
      <c r="AKB426" s="227"/>
      <c r="AKC426" s="227"/>
      <c r="AKD426" s="227"/>
      <c r="AKE426" s="227"/>
      <c r="AKF426" s="227"/>
      <c r="AKG426" s="227"/>
      <c r="AKH426" s="227"/>
      <c r="AKI426" s="227"/>
      <c r="AKJ426" s="227"/>
      <c r="AKK426" s="227"/>
      <c r="AKL426" s="227"/>
      <c r="AKM426" s="227"/>
      <c r="AKN426" s="227"/>
      <c r="AKO426" s="227"/>
      <c r="AKP426" s="227"/>
      <c r="AKQ426" s="227"/>
      <c r="AKR426" s="227"/>
      <c r="AKS426" s="227"/>
      <c r="AKT426" s="227"/>
      <c r="AKU426" s="227"/>
      <c r="AKV426" s="227"/>
      <c r="AKW426" s="227"/>
      <c r="AKX426" s="227"/>
      <c r="AKY426" s="227"/>
      <c r="AKZ426" s="227"/>
      <c r="ALA426" s="227"/>
      <c r="ALB426" s="227"/>
      <c r="ALC426" s="227"/>
      <c r="ALD426" s="227"/>
      <c r="ALE426" s="227"/>
      <c r="ALF426" s="227"/>
      <c r="ALG426" s="227"/>
      <c r="ALH426" s="227"/>
      <c r="ALI426" s="227"/>
      <c r="ALJ426" s="227"/>
      <c r="ALK426" s="227"/>
      <c r="ALL426" s="227"/>
      <c r="ALM426" s="227"/>
      <c r="ALN426" s="227"/>
      <c r="ALO426" s="227"/>
      <c r="ALP426" s="227"/>
      <c r="ALQ426" s="227"/>
      <c r="ALR426" s="227"/>
      <c r="ALS426" s="227"/>
      <c r="ALT426" s="227"/>
      <c r="ALU426" s="227"/>
      <c r="ALV426" s="227"/>
      <c r="ALW426" s="227"/>
      <c r="ALX426" s="227"/>
      <c r="ALY426" s="227"/>
      <c r="ALZ426" s="227"/>
      <c r="AMA426" s="227"/>
      <c r="AMB426" s="227"/>
      <c r="AMC426" s="227"/>
      <c r="AMD426" s="227"/>
      <c r="AME426" s="227"/>
      <c r="AMF426" s="227"/>
      <c r="AMG426" s="227"/>
      <c r="AMH426" s="227"/>
      <c r="AMI426" s="227"/>
      <c r="AMJ426" s="227"/>
      <c r="AMK426" s="227"/>
      <c r="AML426" s="227"/>
      <c r="AMM426" s="227"/>
      <c r="AMN426" s="227"/>
      <c r="AMO426" s="227"/>
      <c r="AMP426" s="227"/>
      <c r="AMQ426" s="227"/>
      <c r="AMR426" s="227"/>
      <c r="AMS426" s="227"/>
      <c r="AMT426" s="227"/>
      <c r="AMU426" s="227"/>
      <c r="AMV426" s="227"/>
      <c r="AMW426" s="227"/>
      <c r="AMX426" s="227"/>
    </row>
    <row r="427" spans="1:1038" ht="18" customHeight="1">
      <c r="A427" s="223" t="s">
        <v>1819</v>
      </c>
      <c r="B427" s="224" t="s">
        <v>1647</v>
      </c>
      <c r="D427" s="225" t="s">
        <v>1279</v>
      </c>
      <c r="E427" s="126">
        <v>64</v>
      </c>
      <c r="F427" s="126">
        <v>3</v>
      </c>
      <c r="G427" s="196" t="str">
        <f t="shared" si="114"/>
        <v>64-3</v>
      </c>
      <c r="H427" s="126">
        <v>0</v>
      </c>
      <c r="I427" s="126">
        <v>33</v>
      </c>
      <c r="K427" s="545" t="b">
        <f>IF(I428=1,IF(((VLOOKUP($G427,[1]Depth_Lookup!#REF!,9,FALSE))-(H427/100))=0,"Good",IF(((VLOOKUP($G427,[1]Depth_Lookup!$A$3:$J$550,9,FALSE))-(H427/100))&gt;0,"Too Short","Too Long")))</f>
        <v>0</v>
      </c>
      <c r="L427" s="171">
        <f>(VLOOKUP($G427,Depth_Lookup!$A$3:$J$410,10,FALSE))+(H427/100)</f>
        <v>154.05000000000001</v>
      </c>
      <c r="M427" s="171">
        <f>(VLOOKUP($G427,Depth_Lookup!$A$3:$J$410,10,FALSE))+(I427/100)</f>
        <v>154.38000000000002</v>
      </c>
      <c r="N427" s="127" t="s">
        <v>1934</v>
      </c>
      <c r="O427" s="126">
        <v>1</v>
      </c>
      <c r="P427" s="126" t="s">
        <v>853</v>
      </c>
      <c r="Q427" s="126" t="s">
        <v>125</v>
      </c>
      <c r="R427" s="196" t="str">
        <f t="shared" si="101"/>
        <v>SerpentinizedHarzburgite</v>
      </c>
      <c r="S427" s="126" t="s">
        <v>94</v>
      </c>
      <c r="T427" s="126" t="s">
        <v>98</v>
      </c>
      <c r="U427" s="126" t="s">
        <v>95</v>
      </c>
      <c r="V427" s="126" t="s">
        <v>96</v>
      </c>
      <c r="W427" s="126" t="s">
        <v>102</v>
      </c>
      <c r="X427" s="202">
        <f>VLOOKUP(W427,[2]definitions_list_lookup!$A$13:$B$19,2,0)</f>
        <v>5</v>
      </c>
      <c r="Y427" s="126" t="s">
        <v>90</v>
      </c>
      <c r="Z427" s="126" t="s">
        <v>91</v>
      </c>
      <c r="AF427" s="196" t="e">
        <f>VLOOKUP(AE427,[2]definitions_list_mag!$V$12:$W$15,2,0)</f>
        <v>#N/A</v>
      </c>
      <c r="AI427" s="235">
        <v>78</v>
      </c>
      <c r="AJ427" s="236"/>
      <c r="AK427" s="236"/>
      <c r="AL427" s="236"/>
      <c r="AM427" s="236"/>
      <c r="AN427" s="236"/>
      <c r="AO427" s="130"/>
      <c r="AU427" s="235"/>
      <c r="AV427" s="236"/>
      <c r="AW427" s="236"/>
      <c r="AX427" s="236"/>
      <c r="AY427" s="236"/>
      <c r="AZ427" s="236"/>
      <c r="BA427" s="130">
        <v>20</v>
      </c>
      <c r="BB427" s="126">
        <v>8</v>
      </c>
      <c r="BC427" s="126">
        <v>3</v>
      </c>
      <c r="BD427" s="126" t="s">
        <v>110</v>
      </c>
      <c r="BE427" s="126" t="s">
        <v>103</v>
      </c>
      <c r="BG427" s="235"/>
      <c r="BH427" s="236"/>
      <c r="BI427" s="236"/>
      <c r="BJ427" s="236"/>
      <c r="BK427" s="236"/>
      <c r="BL427" s="236"/>
      <c r="BM427" s="130">
        <v>2</v>
      </c>
      <c r="BN427" s="126">
        <v>1</v>
      </c>
      <c r="BO427" s="126">
        <v>0.5</v>
      </c>
      <c r="BP427" s="126" t="s">
        <v>110</v>
      </c>
      <c r="BQ427" s="126" t="s">
        <v>103</v>
      </c>
      <c r="BS427" s="236"/>
      <c r="BT427" s="236"/>
      <c r="BU427" s="236"/>
      <c r="BV427" s="236"/>
      <c r="BW427" s="236"/>
      <c r="BX427" s="236"/>
      <c r="BY427" s="130"/>
      <c r="CE427" s="160"/>
      <c r="CF427" s="213">
        <f t="shared" si="145"/>
        <v>100</v>
      </c>
      <c r="CG427" s="131"/>
      <c r="CH427" s="132" t="s">
        <v>1936</v>
      </c>
      <c r="CI427" s="132">
        <v>100</v>
      </c>
      <c r="CJ427" s="132"/>
      <c r="CK427" s="133"/>
      <c r="CL427" s="134"/>
      <c r="CM427" s="134"/>
      <c r="CN427" s="134"/>
      <c r="CO427" s="134"/>
      <c r="CP427" s="134"/>
      <c r="CQ427" s="134"/>
      <c r="CR427" s="134"/>
      <c r="CS427" s="134"/>
      <c r="CT427" s="134"/>
      <c r="CU427" s="134"/>
      <c r="CV427" s="134"/>
      <c r="CW427" s="134"/>
      <c r="CX427" s="134"/>
      <c r="CY427" s="134"/>
      <c r="CZ427" s="134"/>
      <c r="DA427" s="134"/>
      <c r="DB427" s="413">
        <v>75</v>
      </c>
      <c r="DD427" s="414"/>
      <c r="DE427" s="134"/>
      <c r="DF427" s="134"/>
      <c r="DG427" s="134"/>
      <c r="DH427" s="134"/>
      <c r="DI427" s="134"/>
      <c r="DJ427" s="415">
        <v>25</v>
      </c>
      <c r="DK427" s="207">
        <f t="shared" si="104"/>
        <v>100</v>
      </c>
      <c r="DL427" s="131"/>
      <c r="DM427" s="134"/>
      <c r="DN427" s="134"/>
      <c r="DO427" s="136"/>
      <c r="DQ427" s="131"/>
      <c r="DR427" s="136"/>
      <c r="DS427" s="131"/>
      <c r="DT427" s="138" t="s">
        <v>1937</v>
      </c>
      <c r="DW427" s="214" t="e">
        <f>VLOOKUP(P427,[2]definitions_list_lookup!$K$30:$L$54,2,0)</f>
        <v>#N/A</v>
      </c>
      <c r="DX427" s="139" t="s">
        <v>1405</v>
      </c>
      <c r="DY427" s="139" t="s">
        <v>1938</v>
      </c>
      <c r="DZ427"/>
      <c r="EA427" s="104"/>
      <c r="ED427" s="229" t="s">
        <v>2517</v>
      </c>
      <c r="EE427" s="140"/>
      <c r="EG427" s="140"/>
      <c r="EI427" s="218"/>
      <c r="EJ427" s="143"/>
      <c r="EK427" s="221"/>
      <c r="EM427" s="109"/>
      <c r="EN427" s="109"/>
      <c r="EZ427" s="192" t="e">
        <f t="shared" si="107"/>
        <v>#DIV/0!</v>
      </c>
      <c r="FA427" s="192" t="e">
        <f t="shared" si="108"/>
        <v>#DIV/0!</v>
      </c>
      <c r="FB427" s="192" t="e">
        <f t="shared" si="109"/>
        <v>#DIV/0!</v>
      </c>
      <c r="FC427" s="192" t="e">
        <f t="shared" si="110"/>
        <v>#DIV/0!</v>
      </c>
      <c r="FD427" s="192" t="e">
        <f t="shared" si="111"/>
        <v>#DIV/0!</v>
      </c>
      <c r="FE427" s="193" t="e">
        <f t="shared" si="112"/>
        <v>#DIV/0!</v>
      </c>
      <c r="FF427" s="194" t="e">
        <f t="shared" si="113"/>
        <v>#DIV/0!</v>
      </c>
      <c r="FI427" s="778">
        <f t="shared" si="115"/>
        <v>0</v>
      </c>
      <c r="FJ427" s="779" t="e">
        <f t="shared" si="116"/>
        <v>#DIV/0!</v>
      </c>
      <c r="FK427" s="779" t="e">
        <f t="shared" si="117"/>
        <v>#DIV/0!</v>
      </c>
      <c r="FL427" s="780" t="e">
        <f t="shared" si="118"/>
        <v>#DIV/0!</v>
      </c>
      <c r="FM427" s="169" t="e">
        <f t="shared" si="119"/>
        <v>#DIV/0!</v>
      </c>
      <c r="FN427" s="783" t="e">
        <f t="shared" si="120"/>
        <v>#DIV/0!</v>
      </c>
    </row>
    <row r="428" spans="1:1038" ht="18" customHeight="1">
      <c r="A428" s="223" t="s">
        <v>1819</v>
      </c>
      <c r="B428" s="224" t="s">
        <v>1647</v>
      </c>
      <c r="D428" s="225" t="s">
        <v>1279</v>
      </c>
      <c r="E428" s="126">
        <v>64</v>
      </c>
      <c r="F428" s="126">
        <v>3</v>
      </c>
      <c r="G428" s="196" t="str">
        <f t="shared" si="114"/>
        <v>64-3</v>
      </c>
      <c r="H428" s="126">
        <v>33</v>
      </c>
      <c r="I428" s="126">
        <v>33.5</v>
      </c>
      <c r="K428" s="545" t="b">
        <f>IF(I429=1,IF(((VLOOKUP($G428,[1]Depth_Lookup!#REF!,9,FALSE))-(H428/100))=0,"Good",IF(((VLOOKUP($G428,[1]Depth_Lookup!$A$3:$J$550,9,FALSE))-(H428/100))&gt;0,"Too Short","Too Long")))</f>
        <v>0</v>
      </c>
      <c r="L428" s="171">
        <f>(VLOOKUP($G428,Depth_Lookup!$A$3:$J$410,10,FALSE))+(H428/100)</f>
        <v>154.38000000000002</v>
      </c>
      <c r="M428" s="171">
        <f>(VLOOKUP($G428,Depth_Lookup!$A$3:$J$410,10,FALSE))+(I428/100)</f>
        <v>154.38500000000002</v>
      </c>
      <c r="N428" s="127" t="s">
        <v>1934</v>
      </c>
      <c r="Q428" s="126" t="s">
        <v>137</v>
      </c>
      <c r="R428" s="196" t="str">
        <f t="shared" si="101"/>
        <v>Clinopyroxenite</v>
      </c>
      <c r="S428" s="126" t="s">
        <v>98</v>
      </c>
      <c r="T428" s="126" t="s">
        <v>98</v>
      </c>
      <c r="U428" s="126" t="s">
        <v>95</v>
      </c>
      <c r="V428" s="126" t="s">
        <v>96</v>
      </c>
      <c r="W428" s="126" t="s">
        <v>102</v>
      </c>
      <c r="X428" s="202">
        <f>VLOOKUP(W428,[2]definitions_list_lookup!$A$13:$B$19,2,0)</f>
        <v>5</v>
      </c>
      <c r="Y428" s="126" t="s">
        <v>90</v>
      </c>
      <c r="Z428" s="126" t="s">
        <v>91</v>
      </c>
      <c r="AF428" s="196" t="e">
        <f>VLOOKUP(AE428,[2]definitions_list_mag!$V$12:$W$15,2,0)</f>
        <v>#N/A</v>
      </c>
      <c r="AI428" s="235">
        <v>25</v>
      </c>
      <c r="AJ428" s="236">
        <v>2</v>
      </c>
      <c r="AK428" s="236">
        <v>1</v>
      </c>
      <c r="AL428" s="236" t="s">
        <v>110</v>
      </c>
      <c r="AM428" s="236" t="s">
        <v>103</v>
      </c>
      <c r="AN428" s="236"/>
      <c r="AO428" s="130"/>
      <c r="AU428" s="235">
        <v>75</v>
      </c>
      <c r="AV428" s="236">
        <v>4</v>
      </c>
      <c r="AW428" s="236">
        <v>2</v>
      </c>
      <c r="AX428" s="236" t="s">
        <v>110</v>
      </c>
      <c r="AY428" s="236" t="s">
        <v>103</v>
      </c>
      <c r="AZ428" s="236"/>
      <c r="BA428" s="130"/>
      <c r="BG428" s="235"/>
      <c r="BH428" s="236"/>
      <c r="BI428" s="236"/>
      <c r="BJ428" s="236"/>
      <c r="BK428" s="236"/>
      <c r="BL428" s="236"/>
      <c r="BM428" s="130"/>
      <c r="BS428" s="236"/>
      <c r="BT428" s="236"/>
      <c r="BU428" s="236"/>
      <c r="BV428" s="236"/>
      <c r="BW428" s="236"/>
      <c r="BX428" s="236"/>
      <c r="BY428" s="130"/>
      <c r="CE428" s="160" t="s">
        <v>1941</v>
      </c>
      <c r="CF428" s="213">
        <f t="shared" si="145"/>
        <v>100</v>
      </c>
      <c r="CG428" s="131"/>
      <c r="CH428" s="132"/>
      <c r="CI428" s="132"/>
      <c r="CJ428" s="132"/>
      <c r="CK428" s="133"/>
      <c r="CL428" s="134"/>
      <c r="CM428" s="134"/>
      <c r="CN428" s="134"/>
      <c r="CO428" s="134"/>
      <c r="CP428" s="134"/>
      <c r="CQ428" s="134"/>
      <c r="CR428" s="134"/>
      <c r="CS428" s="134"/>
      <c r="CT428" s="134"/>
      <c r="CU428" s="134"/>
      <c r="CV428" s="134"/>
      <c r="CW428" s="134"/>
      <c r="CX428" s="134"/>
      <c r="CY428" s="134"/>
      <c r="CZ428" s="134"/>
      <c r="DA428" s="134"/>
      <c r="DB428" s="413">
        <v>25</v>
      </c>
      <c r="DD428" s="414"/>
      <c r="DE428" s="134"/>
      <c r="DF428" s="134"/>
      <c r="DG428" s="134"/>
      <c r="DH428" s="134"/>
      <c r="DI428" s="134"/>
      <c r="DJ428" s="415">
        <v>75</v>
      </c>
      <c r="DK428" s="207">
        <f t="shared" si="104"/>
        <v>100</v>
      </c>
      <c r="DL428" s="131"/>
      <c r="DM428" s="134"/>
      <c r="DN428" s="134"/>
      <c r="DO428" s="136"/>
      <c r="DQ428" s="131"/>
      <c r="DR428" s="136" t="s">
        <v>1518</v>
      </c>
      <c r="DS428" s="131"/>
      <c r="DT428" s="138"/>
      <c r="DU428" s="135">
        <v>5</v>
      </c>
      <c r="DV428" s="135" t="s">
        <v>850</v>
      </c>
      <c r="DW428" s="214" t="e">
        <f>VLOOKUP(P428,[2]definitions_list_lookup!$K$30:$L$54,2,0)</f>
        <v>#N/A</v>
      </c>
      <c r="DX428" s="139"/>
      <c r="DY428" s="139"/>
      <c r="DZ428"/>
      <c r="EA428" s="104"/>
      <c r="ED428" s="229" t="s">
        <v>2517</v>
      </c>
      <c r="EE428" s="140"/>
      <c r="EG428" s="140"/>
      <c r="EI428" s="218"/>
      <c r="EJ428" s="143"/>
      <c r="EK428" s="221"/>
      <c r="EM428" s="109"/>
      <c r="EN428" s="109" t="s">
        <v>1447</v>
      </c>
      <c r="EO428" s="144">
        <v>0.5</v>
      </c>
      <c r="EP428" s="144" t="s">
        <v>2054</v>
      </c>
      <c r="EV428" s="112">
        <v>34</v>
      </c>
      <c r="EW428" s="112">
        <v>90</v>
      </c>
      <c r="EX428" s="112">
        <v>45</v>
      </c>
      <c r="EY428" s="112">
        <v>180</v>
      </c>
      <c r="EZ428" s="192">
        <f t="shared" si="107"/>
        <v>-34</v>
      </c>
      <c r="FA428" s="192">
        <f t="shared" si="108"/>
        <v>326</v>
      </c>
      <c r="FB428" s="192">
        <f t="shared" si="109"/>
        <v>39.660007440110789</v>
      </c>
      <c r="FC428" s="192">
        <f t="shared" si="110"/>
        <v>56</v>
      </c>
      <c r="FD428" s="192">
        <f t="shared" si="111"/>
        <v>50.339992559889211</v>
      </c>
      <c r="FE428" s="193">
        <f t="shared" si="112"/>
        <v>146</v>
      </c>
      <c r="FF428" s="194">
        <f t="shared" si="113"/>
        <v>50.339992559889211</v>
      </c>
      <c r="FI428" s="778">
        <f t="shared" si="115"/>
        <v>0.5</v>
      </c>
      <c r="FJ428" s="779">
        <f t="shared" si="116"/>
        <v>50.339992559889211</v>
      </c>
      <c r="FK428" s="779">
        <f t="shared" si="117"/>
        <v>39.660007440110789</v>
      </c>
      <c r="FL428" s="780">
        <f t="shared" si="118"/>
        <v>0.69219771119538109</v>
      </c>
      <c r="FM428" s="169">
        <f t="shared" si="119"/>
        <v>0.63823061964325412</v>
      </c>
      <c r="FN428" s="783">
        <f t="shared" si="120"/>
        <v>0.31911530982162706</v>
      </c>
    </row>
    <row r="429" spans="1:1038" s="288" customFormat="1" ht="18" customHeight="1">
      <c r="A429" s="282" t="s">
        <v>1819</v>
      </c>
      <c r="B429" s="283" t="s">
        <v>1647</v>
      </c>
      <c r="C429" s="227"/>
      <c r="D429" s="284" t="s">
        <v>1279</v>
      </c>
      <c r="E429" s="227">
        <v>64</v>
      </c>
      <c r="F429" s="227">
        <v>3</v>
      </c>
      <c r="G429" s="286" t="str">
        <f t="shared" si="114"/>
        <v>64-3</v>
      </c>
      <c r="H429" s="227">
        <v>33.5</v>
      </c>
      <c r="I429" s="227">
        <v>53</v>
      </c>
      <c r="J429" s="226"/>
      <c r="K429" s="545" t="b">
        <f>IF(I430=1,IF(((VLOOKUP($G429,[1]Depth_Lookup!#REF!,9,FALSE))-(H429/100))=0,"Good",IF(((VLOOKUP($G429,[1]Depth_Lookup!$A$3:$J$550,9,FALSE))-(H429/100))&gt;0,"Too Short","Too Long")))</f>
        <v>0</v>
      </c>
      <c r="L429" s="171">
        <f>(VLOOKUP($G429,Depth_Lookup!$A$3:$J$410,10,FALSE))+(H429/100)</f>
        <v>154.38500000000002</v>
      </c>
      <c r="M429" s="171">
        <f>(VLOOKUP($G429,Depth_Lookup!$A$3:$J$410,10,FALSE))+(I429/100)</f>
        <v>154.58000000000001</v>
      </c>
      <c r="N429" s="230" t="s">
        <v>1934</v>
      </c>
      <c r="O429" s="227">
        <v>5</v>
      </c>
      <c r="P429" s="227" t="s">
        <v>853</v>
      </c>
      <c r="Q429" s="227" t="s">
        <v>125</v>
      </c>
      <c r="R429" s="286" t="str">
        <f t="shared" si="101"/>
        <v>SerpentinizedHarzburgite</v>
      </c>
      <c r="S429" s="227" t="s">
        <v>98</v>
      </c>
      <c r="T429" s="227" t="s">
        <v>94</v>
      </c>
      <c r="U429" s="227" t="s">
        <v>95</v>
      </c>
      <c r="V429" s="227" t="s">
        <v>96</v>
      </c>
      <c r="W429" s="227" t="s">
        <v>102</v>
      </c>
      <c r="X429" s="287">
        <f>VLOOKUP(W429,[2]definitions_list_lookup!$A$13:$B$19,2,0)</f>
        <v>5</v>
      </c>
      <c r="Y429" s="227" t="s">
        <v>90</v>
      </c>
      <c r="Z429" s="227" t="s">
        <v>91</v>
      </c>
      <c r="AA429" s="227"/>
      <c r="AB429" s="227"/>
      <c r="AC429" s="227"/>
      <c r="AD429" s="227"/>
      <c r="AE429" s="233"/>
      <c r="AF429" s="286" t="e">
        <f>VLOOKUP(AE429,[2]definitions_list_mag!$V$12:$W$15,2,0)</f>
        <v>#N/A</v>
      </c>
      <c r="AG429" s="237"/>
      <c r="AH429" s="227"/>
      <c r="AI429" s="238">
        <v>79</v>
      </c>
      <c r="AJ429" s="239"/>
      <c r="AK429" s="239"/>
      <c r="AL429" s="239"/>
      <c r="AM429" s="239"/>
      <c r="AN429" s="239"/>
      <c r="AO429" s="240"/>
      <c r="AP429" s="227"/>
      <c r="AQ429" s="227"/>
      <c r="AR429" s="227"/>
      <c r="AS429" s="227"/>
      <c r="AT429" s="227"/>
      <c r="AU429" s="238"/>
      <c r="AV429" s="239"/>
      <c r="AW429" s="239"/>
      <c r="AX429" s="239"/>
      <c r="AY429" s="239"/>
      <c r="AZ429" s="239"/>
      <c r="BA429" s="240">
        <v>20</v>
      </c>
      <c r="BB429" s="227">
        <v>5</v>
      </c>
      <c r="BC429" s="227">
        <v>3</v>
      </c>
      <c r="BD429" s="227" t="s">
        <v>110</v>
      </c>
      <c r="BE429" s="227" t="s">
        <v>103</v>
      </c>
      <c r="BF429" s="227"/>
      <c r="BG429" s="238"/>
      <c r="BH429" s="239"/>
      <c r="BI429" s="239"/>
      <c r="BJ429" s="239"/>
      <c r="BK429" s="239"/>
      <c r="BL429" s="239"/>
      <c r="BM429" s="240">
        <v>1</v>
      </c>
      <c r="BN429" s="227">
        <v>1</v>
      </c>
      <c r="BO429" s="227">
        <v>0.5</v>
      </c>
      <c r="BP429" s="227" t="s">
        <v>110</v>
      </c>
      <c r="BQ429" s="227" t="s">
        <v>103</v>
      </c>
      <c r="BR429" s="227"/>
      <c r="BS429" s="239"/>
      <c r="BT429" s="239"/>
      <c r="BU429" s="239"/>
      <c r="BV429" s="239"/>
      <c r="BW429" s="239"/>
      <c r="BX429" s="239"/>
      <c r="BY429" s="240"/>
      <c r="BZ429" s="227"/>
      <c r="CA429" s="227"/>
      <c r="CB429" s="227"/>
      <c r="CC429" s="227"/>
      <c r="CD429" s="227"/>
      <c r="CE429" s="289"/>
      <c r="CF429" s="290">
        <f t="shared" si="145"/>
        <v>100</v>
      </c>
      <c r="CG429" s="148"/>
      <c r="CH429" s="149" t="s">
        <v>1936</v>
      </c>
      <c r="CI429" s="149">
        <v>100</v>
      </c>
      <c r="CJ429" s="149"/>
      <c r="CK429" s="151"/>
      <c r="CL429" s="152"/>
      <c r="CM429" s="152"/>
      <c r="CN429" s="152"/>
      <c r="CO429" s="152"/>
      <c r="CP429" s="152"/>
      <c r="CQ429" s="152"/>
      <c r="CR429" s="152"/>
      <c r="CS429" s="152"/>
      <c r="CT429" s="152"/>
      <c r="CU429" s="152"/>
      <c r="CV429" s="152"/>
      <c r="CW429" s="152"/>
      <c r="CX429" s="152"/>
      <c r="CY429" s="152"/>
      <c r="CZ429" s="152"/>
      <c r="DA429" s="152"/>
      <c r="DB429" s="416">
        <v>65</v>
      </c>
      <c r="DC429" s="229"/>
      <c r="DD429" s="417"/>
      <c r="DE429" s="152"/>
      <c r="DF429" s="152"/>
      <c r="DG429" s="152"/>
      <c r="DH429" s="152"/>
      <c r="DI429" s="152"/>
      <c r="DJ429" s="418">
        <v>35</v>
      </c>
      <c r="DK429" s="208">
        <f t="shared" si="104"/>
        <v>100</v>
      </c>
      <c r="DL429" s="148"/>
      <c r="DM429" s="152"/>
      <c r="DN429" s="152"/>
      <c r="DO429" s="153"/>
      <c r="DQ429" s="148"/>
      <c r="DR429" s="153"/>
      <c r="DS429" s="148"/>
      <c r="DT429" s="261"/>
      <c r="DU429" s="229"/>
      <c r="DV429" s="229"/>
      <c r="DW429" s="291" t="e">
        <f>VLOOKUP(P429,[2]definitions_list_lookup!$K$30:$L$54,2,0)</f>
        <v>#N/A</v>
      </c>
      <c r="DX429" s="154" t="s">
        <v>1405</v>
      </c>
      <c r="DY429" s="154"/>
      <c r="DZ429" s="479"/>
      <c r="EA429" s="292"/>
      <c r="EB429" s="229"/>
      <c r="EC429" s="292"/>
      <c r="ED429" s="229" t="s">
        <v>2517</v>
      </c>
      <c r="EE429" s="293"/>
      <c r="EF429" s="294"/>
      <c r="EG429" s="293"/>
      <c r="EH429" s="295"/>
      <c r="EI429" s="296"/>
      <c r="EJ429" s="297"/>
      <c r="EK429" s="298"/>
      <c r="EL429" s="293"/>
      <c r="EM429" s="295"/>
      <c r="EN429" s="295" t="s">
        <v>1448</v>
      </c>
      <c r="EO429" s="321"/>
      <c r="EP429" s="321"/>
      <c r="EQ429" s="321"/>
      <c r="ER429" s="321"/>
      <c r="ES429" s="321"/>
      <c r="ET429" s="321"/>
      <c r="EU429" s="321"/>
      <c r="EV429" s="112">
        <v>34</v>
      </c>
      <c r="EW429" s="112">
        <v>90</v>
      </c>
      <c r="EX429" s="112">
        <v>45</v>
      </c>
      <c r="EY429" s="112">
        <v>180</v>
      </c>
      <c r="EZ429" s="192">
        <f t="shared" si="107"/>
        <v>-34</v>
      </c>
      <c r="FA429" s="192">
        <f t="shared" si="108"/>
        <v>326</v>
      </c>
      <c r="FB429" s="192">
        <f t="shared" si="109"/>
        <v>39.660007440110789</v>
      </c>
      <c r="FC429" s="192">
        <f t="shared" si="110"/>
        <v>56</v>
      </c>
      <c r="FD429" s="192">
        <f t="shared" si="111"/>
        <v>50.339992559889211</v>
      </c>
      <c r="FE429" s="193">
        <f t="shared" si="112"/>
        <v>146</v>
      </c>
      <c r="FF429" s="194">
        <f t="shared" si="113"/>
        <v>50.339992559889211</v>
      </c>
      <c r="FG429" s="293"/>
      <c r="FH429" s="295"/>
      <c r="FI429" s="778">
        <f t="shared" si="115"/>
        <v>0</v>
      </c>
      <c r="FJ429" s="779">
        <f t="shared" si="116"/>
        <v>50.339992559889211</v>
      </c>
      <c r="FK429" s="779">
        <f t="shared" si="117"/>
        <v>39.660007440110789</v>
      </c>
      <c r="FL429" s="780">
        <f t="shared" si="118"/>
        <v>0.69219771119538109</v>
      </c>
      <c r="FM429" s="169">
        <f t="shared" si="119"/>
        <v>0.63823061964325412</v>
      </c>
      <c r="FN429" s="783">
        <f t="shared" si="120"/>
        <v>0</v>
      </c>
      <c r="FO429" s="227"/>
      <c r="FP429" s="227"/>
      <c r="FQ429" s="227"/>
      <c r="FR429" s="227"/>
      <c r="FS429" s="227"/>
      <c r="FT429" s="227"/>
      <c r="FU429" s="227"/>
      <c r="FV429" s="227"/>
      <c r="FW429" s="227"/>
      <c r="FX429" s="227"/>
      <c r="FY429" s="227"/>
      <c r="FZ429" s="227"/>
      <c r="GA429" s="227"/>
      <c r="GB429" s="227"/>
      <c r="GC429" s="227"/>
      <c r="GD429" s="227"/>
      <c r="GE429" s="227"/>
      <c r="GF429" s="227"/>
      <c r="GG429" s="227"/>
      <c r="GH429" s="227"/>
      <c r="GI429" s="227"/>
      <c r="GJ429" s="227"/>
      <c r="GK429" s="227"/>
      <c r="GL429" s="227"/>
      <c r="GM429" s="227"/>
      <c r="GN429" s="227"/>
      <c r="GO429" s="227"/>
      <c r="GP429" s="227"/>
      <c r="GQ429" s="227"/>
      <c r="GR429" s="227"/>
      <c r="GS429" s="227"/>
      <c r="GT429" s="227"/>
      <c r="GU429" s="227"/>
      <c r="GV429" s="227"/>
      <c r="GW429" s="227"/>
      <c r="GX429" s="227"/>
      <c r="GY429" s="227"/>
      <c r="GZ429" s="227"/>
      <c r="HA429" s="227"/>
      <c r="HB429" s="227"/>
      <c r="HC429" s="227"/>
      <c r="HD429" s="227"/>
      <c r="HE429" s="227"/>
      <c r="HF429" s="227"/>
      <c r="HG429" s="227"/>
      <c r="HH429" s="227"/>
      <c r="HI429" s="227"/>
      <c r="HJ429" s="227"/>
      <c r="HK429" s="227"/>
      <c r="HL429" s="227"/>
      <c r="HM429" s="227"/>
      <c r="HN429" s="227"/>
      <c r="HO429" s="227"/>
      <c r="HP429" s="227"/>
      <c r="HQ429" s="227"/>
      <c r="HR429" s="227"/>
      <c r="HS429" s="227"/>
      <c r="HT429" s="227"/>
      <c r="HU429" s="227"/>
      <c r="HV429" s="227"/>
      <c r="HW429" s="227"/>
      <c r="HX429" s="227"/>
      <c r="HY429" s="227"/>
      <c r="HZ429" s="227"/>
      <c r="IA429" s="227"/>
      <c r="IB429" s="227"/>
      <c r="IC429" s="227"/>
      <c r="ID429" s="227"/>
      <c r="IE429" s="227"/>
      <c r="IF429" s="227"/>
      <c r="IG429" s="227"/>
      <c r="IH429" s="227"/>
      <c r="II429" s="227"/>
      <c r="IJ429" s="227"/>
      <c r="IK429" s="227"/>
      <c r="IL429" s="227"/>
      <c r="IM429" s="227"/>
      <c r="IN429" s="227"/>
      <c r="IO429" s="227"/>
      <c r="IP429" s="227"/>
      <c r="IQ429" s="227"/>
      <c r="IR429" s="227"/>
      <c r="IS429" s="227"/>
      <c r="IT429" s="227"/>
      <c r="IU429" s="227"/>
      <c r="IV429" s="227"/>
      <c r="IW429" s="227"/>
      <c r="IX429" s="227"/>
      <c r="IY429" s="227"/>
      <c r="IZ429" s="227"/>
      <c r="JA429" s="227"/>
      <c r="JB429" s="227"/>
      <c r="JC429" s="227"/>
      <c r="JD429" s="227"/>
      <c r="JE429" s="227"/>
      <c r="JF429" s="227"/>
      <c r="JG429" s="227"/>
      <c r="JH429" s="227"/>
      <c r="JI429" s="227"/>
      <c r="JJ429" s="227"/>
      <c r="JK429" s="227"/>
      <c r="JL429" s="227"/>
      <c r="JM429" s="227"/>
      <c r="JN429" s="227"/>
      <c r="JO429" s="227"/>
      <c r="JP429" s="227"/>
      <c r="JQ429" s="227"/>
      <c r="JR429" s="227"/>
      <c r="JS429" s="227"/>
      <c r="JT429" s="227"/>
      <c r="JU429" s="227"/>
      <c r="JV429" s="227"/>
      <c r="JW429" s="227"/>
      <c r="JX429" s="227"/>
      <c r="JY429" s="227"/>
      <c r="JZ429" s="227"/>
      <c r="KA429" s="227"/>
      <c r="KB429" s="227"/>
      <c r="KC429" s="227"/>
      <c r="KD429" s="227"/>
      <c r="KE429" s="227"/>
      <c r="KF429" s="227"/>
      <c r="KG429" s="227"/>
      <c r="KH429" s="227"/>
      <c r="KI429" s="227"/>
      <c r="KJ429" s="227"/>
      <c r="KK429" s="227"/>
      <c r="KL429" s="227"/>
      <c r="KM429" s="227"/>
      <c r="KN429" s="227"/>
      <c r="KO429" s="227"/>
      <c r="KP429" s="227"/>
      <c r="KQ429" s="227"/>
      <c r="KR429" s="227"/>
      <c r="KS429" s="227"/>
      <c r="KT429" s="227"/>
      <c r="KU429" s="227"/>
      <c r="KV429" s="227"/>
      <c r="KW429" s="227"/>
      <c r="KX429" s="227"/>
      <c r="KY429" s="227"/>
      <c r="KZ429" s="227"/>
      <c r="LA429" s="227"/>
      <c r="LB429" s="227"/>
      <c r="LC429" s="227"/>
      <c r="LD429" s="227"/>
      <c r="LE429" s="227"/>
      <c r="LF429" s="227"/>
      <c r="LG429" s="227"/>
      <c r="LH429" s="227"/>
      <c r="LI429" s="227"/>
      <c r="LJ429" s="227"/>
      <c r="LK429" s="227"/>
      <c r="LL429" s="227"/>
      <c r="LM429" s="227"/>
      <c r="LN429" s="227"/>
      <c r="LO429" s="227"/>
      <c r="LP429" s="227"/>
      <c r="LQ429" s="227"/>
      <c r="LR429" s="227"/>
      <c r="LS429" s="227"/>
      <c r="LT429" s="227"/>
      <c r="LU429" s="227"/>
      <c r="LV429" s="227"/>
      <c r="LW429" s="227"/>
      <c r="LX429" s="227"/>
      <c r="LY429" s="227"/>
      <c r="LZ429" s="227"/>
      <c r="MA429" s="227"/>
      <c r="MB429" s="227"/>
      <c r="MC429" s="227"/>
      <c r="MD429" s="227"/>
      <c r="ME429" s="227"/>
      <c r="MF429" s="227"/>
      <c r="MG429" s="227"/>
      <c r="MH429" s="227"/>
      <c r="MI429" s="227"/>
      <c r="MJ429" s="227"/>
      <c r="MK429" s="227"/>
      <c r="ML429" s="227"/>
      <c r="MM429" s="227"/>
      <c r="MN429" s="227"/>
      <c r="MO429" s="227"/>
      <c r="MP429" s="227"/>
      <c r="MQ429" s="227"/>
      <c r="MR429" s="227"/>
      <c r="MS429" s="227"/>
      <c r="MT429" s="227"/>
      <c r="MU429" s="227"/>
      <c r="MV429" s="227"/>
      <c r="MW429" s="227"/>
      <c r="MX429" s="227"/>
      <c r="MY429" s="227"/>
      <c r="MZ429" s="227"/>
      <c r="NA429" s="227"/>
      <c r="NB429" s="227"/>
      <c r="NC429" s="227"/>
      <c r="ND429" s="227"/>
      <c r="NE429" s="227"/>
      <c r="NF429" s="227"/>
      <c r="NG429" s="227"/>
      <c r="NH429" s="227"/>
      <c r="NI429" s="227"/>
      <c r="NJ429" s="227"/>
      <c r="NK429" s="227"/>
      <c r="NL429" s="227"/>
      <c r="NM429" s="227"/>
      <c r="NN429" s="227"/>
      <c r="NO429" s="227"/>
      <c r="NP429" s="227"/>
      <c r="NQ429" s="227"/>
      <c r="NR429" s="227"/>
      <c r="NS429" s="227"/>
      <c r="NT429" s="227"/>
      <c r="NU429" s="227"/>
      <c r="NV429" s="227"/>
      <c r="NW429" s="227"/>
      <c r="NX429" s="227"/>
      <c r="NY429" s="227"/>
      <c r="NZ429" s="227"/>
      <c r="OA429" s="227"/>
      <c r="OB429" s="227"/>
      <c r="OC429" s="227"/>
      <c r="OD429" s="227"/>
      <c r="OE429" s="227"/>
      <c r="OF429" s="227"/>
      <c r="OG429" s="227"/>
      <c r="OH429" s="227"/>
      <c r="OI429" s="227"/>
      <c r="OJ429" s="227"/>
      <c r="OK429" s="227"/>
      <c r="OL429" s="227"/>
      <c r="OM429" s="227"/>
      <c r="ON429" s="227"/>
      <c r="OO429" s="227"/>
      <c r="OP429" s="227"/>
      <c r="OQ429" s="227"/>
      <c r="OR429" s="227"/>
      <c r="OS429" s="227"/>
      <c r="OT429" s="227"/>
      <c r="OU429" s="227"/>
      <c r="OV429" s="227"/>
      <c r="OW429" s="227"/>
      <c r="OX429" s="227"/>
      <c r="OY429" s="227"/>
      <c r="OZ429" s="227"/>
      <c r="PA429" s="227"/>
      <c r="PB429" s="227"/>
      <c r="PC429" s="227"/>
      <c r="PD429" s="227"/>
      <c r="PE429" s="227"/>
      <c r="PF429" s="227"/>
      <c r="PG429" s="227"/>
      <c r="PH429" s="227"/>
      <c r="PI429" s="227"/>
      <c r="PJ429" s="227"/>
      <c r="PK429" s="227"/>
      <c r="PL429" s="227"/>
      <c r="PM429" s="227"/>
      <c r="PN429" s="227"/>
      <c r="PO429" s="227"/>
      <c r="PP429" s="227"/>
      <c r="PQ429" s="227"/>
      <c r="PR429" s="227"/>
      <c r="PS429" s="227"/>
      <c r="PT429" s="227"/>
      <c r="PU429" s="227"/>
      <c r="PV429" s="227"/>
      <c r="PW429" s="227"/>
      <c r="PX429" s="227"/>
      <c r="PY429" s="227"/>
      <c r="PZ429" s="227"/>
      <c r="QA429" s="227"/>
      <c r="QB429" s="227"/>
      <c r="QC429" s="227"/>
      <c r="QD429" s="227"/>
      <c r="QE429" s="227"/>
      <c r="QF429" s="227"/>
      <c r="QG429" s="227"/>
      <c r="QH429" s="227"/>
      <c r="QI429" s="227"/>
      <c r="QJ429" s="227"/>
      <c r="QK429" s="227"/>
      <c r="QL429" s="227"/>
      <c r="QM429" s="227"/>
      <c r="QN429" s="227"/>
      <c r="QO429" s="227"/>
      <c r="QP429" s="227"/>
      <c r="QQ429" s="227"/>
      <c r="QR429" s="227"/>
      <c r="QS429" s="227"/>
      <c r="QT429" s="227"/>
      <c r="QU429" s="227"/>
      <c r="QV429" s="227"/>
      <c r="QW429" s="227"/>
      <c r="QX429" s="227"/>
      <c r="QY429" s="227"/>
      <c r="QZ429" s="227"/>
      <c r="RA429" s="227"/>
      <c r="RB429" s="227"/>
      <c r="RC429" s="227"/>
      <c r="RD429" s="227"/>
      <c r="RE429" s="227"/>
      <c r="RF429" s="227"/>
      <c r="RG429" s="227"/>
      <c r="RH429" s="227"/>
      <c r="RI429" s="227"/>
      <c r="RJ429" s="227"/>
      <c r="RK429" s="227"/>
      <c r="RL429" s="227"/>
      <c r="RM429" s="227"/>
      <c r="RN429" s="227"/>
      <c r="RO429" s="227"/>
      <c r="RP429" s="227"/>
      <c r="RQ429" s="227"/>
      <c r="RR429" s="227"/>
      <c r="RS429" s="227"/>
      <c r="RT429" s="227"/>
      <c r="RU429" s="227"/>
      <c r="RV429" s="227"/>
      <c r="RW429" s="227"/>
      <c r="RX429" s="227"/>
      <c r="RY429" s="227"/>
      <c r="RZ429" s="227"/>
      <c r="SA429" s="227"/>
      <c r="SB429" s="227"/>
      <c r="SC429" s="227"/>
      <c r="SD429" s="227"/>
      <c r="SE429" s="227"/>
      <c r="SF429" s="227"/>
      <c r="SG429" s="227"/>
      <c r="SH429" s="227"/>
      <c r="SI429" s="227"/>
      <c r="SJ429" s="227"/>
      <c r="SK429" s="227"/>
      <c r="SL429" s="227"/>
      <c r="SM429" s="227"/>
      <c r="SN429" s="227"/>
      <c r="SO429" s="227"/>
      <c r="SP429" s="227"/>
      <c r="SQ429" s="227"/>
      <c r="SR429" s="227"/>
      <c r="SS429" s="227"/>
      <c r="ST429" s="227"/>
      <c r="SU429" s="227"/>
      <c r="SV429" s="227"/>
      <c r="SW429" s="227"/>
      <c r="SX429" s="227"/>
      <c r="SY429" s="227"/>
      <c r="SZ429" s="227"/>
      <c r="TA429" s="227"/>
      <c r="TB429" s="227"/>
      <c r="TC429" s="227"/>
      <c r="TD429" s="227"/>
      <c r="TE429" s="227"/>
      <c r="TF429" s="227"/>
      <c r="TG429" s="227"/>
      <c r="TH429" s="227"/>
      <c r="TI429" s="227"/>
      <c r="TJ429" s="227"/>
      <c r="TK429" s="227"/>
      <c r="TL429" s="227"/>
      <c r="TM429" s="227"/>
      <c r="TN429" s="227"/>
      <c r="TO429" s="227"/>
      <c r="TP429" s="227"/>
      <c r="TQ429" s="227"/>
      <c r="TR429" s="227"/>
      <c r="TS429" s="227"/>
      <c r="TT429" s="227"/>
      <c r="TU429" s="227"/>
      <c r="TV429" s="227"/>
      <c r="TW429" s="227"/>
      <c r="TX429" s="227"/>
      <c r="TY429" s="227"/>
      <c r="TZ429" s="227"/>
      <c r="UA429" s="227"/>
      <c r="UB429" s="227"/>
      <c r="UC429" s="227"/>
      <c r="UD429" s="227"/>
      <c r="UE429" s="227"/>
      <c r="UF429" s="227"/>
      <c r="UG429" s="227"/>
      <c r="UH429" s="227"/>
      <c r="UI429" s="227"/>
      <c r="UJ429" s="227"/>
      <c r="UK429" s="227"/>
      <c r="UL429" s="227"/>
      <c r="UM429" s="227"/>
      <c r="UN429" s="227"/>
      <c r="UO429" s="227"/>
      <c r="UP429" s="227"/>
      <c r="UQ429" s="227"/>
      <c r="UR429" s="227"/>
      <c r="US429" s="227"/>
      <c r="UT429" s="227"/>
      <c r="UU429" s="227"/>
      <c r="UV429" s="227"/>
      <c r="UW429" s="227"/>
      <c r="UX429" s="227"/>
      <c r="UY429" s="227"/>
      <c r="UZ429" s="227"/>
      <c r="VA429" s="227"/>
      <c r="VB429" s="227"/>
      <c r="VC429" s="227"/>
      <c r="VD429" s="227"/>
      <c r="VE429" s="227"/>
      <c r="VF429" s="227"/>
      <c r="VG429" s="227"/>
      <c r="VH429" s="227"/>
      <c r="VI429" s="227"/>
      <c r="VJ429" s="227"/>
      <c r="VK429" s="227"/>
      <c r="VL429" s="227"/>
      <c r="VM429" s="227"/>
      <c r="VN429" s="227"/>
      <c r="VO429" s="227"/>
      <c r="VP429" s="227"/>
      <c r="VQ429" s="227"/>
      <c r="VR429" s="227"/>
      <c r="VS429" s="227"/>
      <c r="VT429" s="227"/>
      <c r="VU429" s="227"/>
      <c r="VV429" s="227"/>
      <c r="VW429" s="227"/>
      <c r="VX429" s="227"/>
      <c r="VY429" s="227"/>
      <c r="VZ429" s="227"/>
      <c r="WA429" s="227"/>
      <c r="WB429" s="227"/>
      <c r="WC429" s="227"/>
      <c r="WD429" s="227"/>
      <c r="WE429" s="227"/>
      <c r="WF429" s="227"/>
      <c r="WG429" s="227"/>
      <c r="WH429" s="227"/>
      <c r="WI429" s="227"/>
      <c r="WJ429" s="227"/>
      <c r="WK429" s="227"/>
      <c r="WL429" s="227"/>
      <c r="WM429" s="227"/>
      <c r="WN429" s="227"/>
      <c r="WO429" s="227"/>
      <c r="WP429" s="227"/>
      <c r="WQ429" s="227"/>
      <c r="WR429" s="227"/>
      <c r="WS429" s="227"/>
      <c r="WT429" s="227"/>
      <c r="WU429" s="227"/>
      <c r="WV429" s="227"/>
      <c r="WW429" s="227"/>
      <c r="WX429" s="227"/>
      <c r="WY429" s="227"/>
      <c r="WZ429" s="227"/>
      <c r="XA429" s="227"/>
      <c r="XB429" s="227"/>
      <c r="XC429" s="227"/>
      <c r="XD429" s="227"/>
      <c r="XE429" s="227"/>
      <c r="XF429" s="227"/>
      <c r="XG429" s="227"/>
      <c r="XH429" s="227"/>
      <c r="XI429" s="227"/>
      <c r="XJ429" s="227"/>
      <c r="XK429" s="227"/>
      <c r="XL429" s="227"/>
      <c r="XM429" s="227"/>
      <c r="XN429" s="227"/>
      <c r="XO429" s="227"/>
      <c r="XP429" s="227"/>
      <c r="XQ429" s="227"/>
      <c r="XR429" s="227"/>
      <c r="XS429" s="227"/>
      <c r="XT429" s="227"/>
      <c r="XU429" s="227"/>
      <c r="XV429" s="227"/>
      <c r="XW429" s="227"/>
      <c r="XX429" s="227"/>
      <c r="XY429" s="227"/>
      <c r="XZ429" s="227"/>
      <c r="YA429" s="227"/>
      <c r="YB429" s="227"/>
      <c r="YC429" s="227"/>
      <c r="YD429" s="227"/>
      <c r="YE429" s="227"/>
      <c r="YF429" s="227"/>
      <c r="YG429" s="227"/>
      <c r="YH429" s="227"/>
      <c r="YI429" s="227"/>
      <c r="YJ429" s="227"/>
      <c r="YK429" s="227"/>
      <c r="YL429" s="227"/>
      <c r="YM429" s="227"/>
      <c r="YN429" s="227"/>
      <c r="YO429" s="227"/>
      <c r="YP429" s="227"/>
      <c r="YQ429" s="227"/>
      <c r="YR429" s="227"/>
      <c r="YS429" s="227"/>
      <c r="YT429" s="227"/>
      <c r="YU429" s="227"/>
      <c r="YV429" s="227"/>
      <c r="YW429" s="227"/>
      <c r="YX429" s="227"/>
      <c r="YY429" s="227"/>
      <c r="YZ429" s="227"/>
      <c r="ZA429" s="227"/>
      <c r="ZB429" s="227"/>
      <c r="ZC429" s="227"/>
      <c r="ZD429" s="227"/>
      <c r="ZE429" s="227"/>
      <c r="ZF429" s="227"/>
      <c r="ZG429" s="227"/>
      <c r="ZH429" s="227"/>
      <c r="ZI429" s="227"/>
      <c r="ZJ429" s="227"/>
      <c r="ZK429" s="227"/>
      <c r="ZL429" s="227"/>
      <c r="ZM429" s="227"/>
      <c r="ZN429" s="227"/>
      <c r="ZO429" s="227"/>
      <c r="ZP429" s="227"/>
      <c r="ZQ429" s="227"/>
      <c r="ZR429" s="227"/>
      <c r="ZS429" s="227"/>
      <c r="ZT429" s="227"/>
      <c r="ZU429" s="227"/>
      <c r="ZV429" s="227"/>
      <c r="ZW429" s="227"/>
      <c r="ZX429" s="227"/>
      <c r="ZY429" s="227"/>
      <c r="ZZ429" s="227"/>
      <c r="AAA429" s="227"/>
      <c r="AAB429" s="227"/>
      <c r="AAC429" s="227"/>
      <c r="AAD429" s="227"/>
      <c r="AAE429" s="227"/>
      <c r="AAF429" s="227"/>
      <c r="AAG429" s="227"/>
      <c r="AAH429" s="227"/>
      <c r="AAI429" s="227"/>
      <c r="AAJ429" s="227"/>
      <c r="AAK429" s="227"/>
      <c r="AAL429" s="227"/>
      <c r="AAM429" s="227"/>
      <c r="AAN429" s="227"/>
      <c r="AAO429" s="227"/>
      <c r="AAP429" s="227"/>
      <c r="AAQ429" s="227"/>
      <c r="AAR429" s="227"/>
      <c r="AAS429" s="227"/>
      <c r="AAT429" s="227"/>
      <c r="AAU429" s="227"/>
      <c r="AAV429" s="227"/>
      <c r="AAW429" s="227"/>
      <c r="AAX429" s="227"/>
      <c r="AAY429" s="227"/>
      <c r="AAZ429" s="227"/>
      <c r="ABA429" s="227"/>
      <c r="ABB429" s="227"/>
      <c r="ABC429" s="227"/>
      <c r="ABD429" s="227"/>
      <c r="ABE429" s="227"/>
      <c r="ABF429" s="227"/>
      <c r="ABG429" s="227"/>
      <c r="ABH429" s="227"/>
      <c r="ABI429" s="227"/>
      <c r="ABJ429" s="227"/>
      <c r="ABK429" s="227"/>
      <c r="ABL429" s="227"/>
      <c r="ABM429" s="227"/>
      <c r="ABN429" s="227"/>
      <c r="ABO429" s="227"/>
      <c r="ABP429" s="227"/>
      <c r="ABQ429" s="227"/>
      <c r="ABR429" s="227"/>
      <c r="ABS429" s="227"/>
      <c r="ABT429" s="227"/>
      <c r="ABU429" s="227"/>
      <c r="ABV429" s="227"/>
      <c r="ABW429" s="227"/>
      <c r="ABX429" s="227"/>
      <c r="ABY429" s="227"/>
      <c r="ABZ429" s="227"/>
      <c r="ACA429" s="227"/>
      <c r="ACB429" s="227"/>
      <c r="ACC429" s="227"/>
      <c r="ACD429" s="227"/>
      <c r="ACE429" s="227"/>
      <c r="ACF429" s="227"/>
      <c r="ACG429" s="227"/>
      <c r="ACH429" s="227"/>
      <c r="ACI429" s="227"/>
      <c r="ACJ429" s="227"/>
      <c r="ACK429" s="227"/>
      <c r="ACL429" s="227"/>
      <c r="ACM429" s="227"/>
      <c r="ACN429" s="227"/>
      <c r="ACO429" s="227"/>
      <c r="ACP429" s="227"/>
      <c r="ACQ429" s="227"/>
      <c r="ACR429" s="227"/>
      <c r="ACS429" s="227"/>
      <c r="ACT429" s="227"/>
      <c r="ACU429" s="227"/>
      <c r="ACV429" s="227"/>
      <c r="ACW429" s="227"/>
      <c r="ACX429" s="227"/>
      <c r="ACY429" s="227"/>
      <c r="ACZ429" s="227"/>
      <c r="ADA429" s="227"/>
      <c r="ADB429" s="227"/>
      <c r="ADC429" s="227"/>
      <c r="ADD429" s="227"/>
      <c r="ADE429" s="227"/>
      <c r="ADF429" s="227"/>
      <c r="ADG429" s="227"/>
      <c r="ADH429" s="227"/>
      <c r="ADI429" s="227"/>
      <c r="ADJ429" s="227"/>
      <c r="ADK429" s="227"/>
      <c r="ADL429" s="227"/>
      <c r="ADM429" s="227"/>
      <c r="ADN429" s="227"/>
      <c r="ADO429" s="227"/>
      <c r="ADP429" s="227"/>
      <c r="ADQ429" s="227"/>
      <c r="ADR429" s="227"/>
      <c r="ADS429" s="227"/>
      <c r="ADT429" s="227"/>
      <c r="ADU429" s="227"/>
      <c r="ADV429" s="227"/>
      <c r="ADW429" s="227"/>
      <c r="ADX429" s="227"/>
      <c r="ADY429" s="227"/>
      <c r="ADZ429" s="227"/>
      <c r="AEA429" s="227"/>
      <c r="AEB429" s="227"/>
      <c r="AEC429" s="227"/>
      <c r="AED429" s="227"/>
      <c r="AEE429" s="227"/>
      <c r="AEF429" s="227"/>
      <c r="AEG429" s="227"/>
      <c r="AEH429" s="227"/>
      <c r="AEI429" s="227"/>
      <c r="AEJ429" s="227"/>
      <c r="AEK429" s="227"/>
      <c r="AEL429" s="227"/>
      <c r="AEM429" s="227"/>
      <c r="AEN429" s="227"/>
      <c r="AEO429" s="227"/>
      <c r="AEP429" s="227"/>
      <c r="AEQ429" s="227"/>
      <c r="AER429" s="227"/>
      <c r="AES429" s="227"/>
      <c r="AET429" s="227"/>
      <c r="AEU429" s="227"/>
      <c r="AEV429" s="227"/>
      <c r="AEW429" s="227"/>
      <c r="AEX429" s="227"/>
      <c r="AEY429" s="227"/>
      <c r="AEZ429" s="227"/>
      <c r="AFA429" s="227"/>
      <c r="AFB429" s="227"/>
      <c r="AFC429" s="227"/>
      <c r="AFD429" s="227"/>
      <c r="AFE429" s="227"/>
      <c r="AFF429" s="227"/>
      <c r="AFG429" s="227"/>
      <c r="AFH429" s="227"/>
      <c r="AFI429" s="227"/>
      <c r="AFJ429" s="227"/>
      <c r="AFK429" s="227"/>
      <c r="AFL429" s="227"/>
      <c r="AFM429" s="227"/>
      <c r="AFN429" s="227"/>
      <c r="AFO429" s="227"/>
      <c r="AFP429" s="227"/>
      <c r="AFQ429" s="227"/>
      <c r="AFR429" s="227"/>
      <c r="AFS429" s="227"/>
      <c r="AFT429" s="227"/>
      <c r="AFU429" s="227"/>
      <c r="AFV429" s="227"/>
      <c r="AFW429" s="227"/>
      <c r="AFX429" s="227"/>
      <c r="AFY429" s="227"/>
      <c r="AFZ429" s="227"/>
      <c r="AGA429" s="227"/>
      <c r="AGB429" s="227"/>
      <c r="AGC429" s="227"/>
      <c r="AGD429" s="227"/>
      <c r="AGE429" s="227"/>
      <c r="AGF429" s="227"/>
      <c r="AGG429" s="227"/>
      <c r="AGH429" s="227"/>
      <c r="AGI429" s="227"/>
      <c r="AGJ429" s="227"/>
      <c r="AGK429" s="227"/>
      <c r="AGL429" s="227"/>
      <c r="AGM429" s="227"/>
      <c r="AGN429" s="227"/>
      <c r="AGO429" s="227"/>
      <c r="AGP429" s="227"/>
      <c r="AGQ429" s="227"/>
      <c r="AGR429" s="227"/>
      <c r="AGS429" s="227"/>
      <c r="AGT429" s="227"/>
      <c r="AGU429" s="227"/>
      <c r="AGV429" s="227"/>
      <c r="AGW429" s="227"/>
      <c r="AGX429" s="227"/>
      <c r="AGY429" s="227"/>
      <c r="AGZ429" s="227"/>
      <c r="AHA429" s="227"/>
      <c r="AHB429" s="227"/>
      <c r="AHC429" s="227"/>
      <c r="AHD429" s="227"/>
      <c r="AHE429" s="227"/>
      <c r="AHF429" s="227"/>
      <c r="AHG429" s="227"/>
      <c r="AHH429" s="227"/>
      <c r="AHI429" s="227"/>
      <c r="AHJ429" s="227"/>
      <c r="AHK429" s="227"/>
      <c r="AHL429" s="227"/>
      <c r="AHM429" s="227"/>
      <c r="AHN429" s="227"/>
      <c r="AHO429" s="227"/>
      <c r="AHP429" s="227"/>
      <c r="AHQ429" s="227"/>
      <c r="AHR429" s="227"/>
      <c r="AHS429" s="227"/>
      <c r="AHT429" s="227"/>
      <c r="AHU429" s="227"/>
      <c r="AHV429" s="227"/>
      <c r="AHW429" s="227"/>
      <c r="AHX429" s="227"/>
      <c r="AHY429" s="227"/>
      <c r="AHZ429" s="227"/>
      <c r="AIA429" s="227"/>
      <c r="AIB429" s="227"/>
      <c r="AIC429" s="227"/>
      <c r="AID429" s="227"/>
      <c r="AIE429" s="227"/>
      <c r="AIF429" s="227"/>
      <c r="AIG429" s="227"/>
      <c r="AIH429" s="227"/>
      <c r="AII429" s="227"/>
      <c r="AIJ429" s="227"/>
      <c r="AIK429" s="227"/>
      <c r="AIL429" s="227"/>
      <c r="AIM429" s="227"/>
      <c r="AIN429" s="227"/>
      <c r="AIO429" s="227"/>
      <c r="AIP429" s="227"/>
      <c r="AIQ429" s="227"/>
      <c r="AIR429" s="227"/>
      <c r="AIS429" s="227"/>
      <c r="AIT429" s="227"/>
      <c r="AIU429" s="227"/>
      <c r="AIV429" s="227"/>
      <c r="AIW429" s="227"/>
      <c r="AIX429" s="227"/>
      <c r="AIY429" s="227"/>
      <c r="AIZ429" s="227"/>
      <c r="AJA429" s="227"/>
      <c r="AJB429" s="227"/>
      <c r="AJC429" s="227"/>
      <c r="AJD429" s="227"/>
      <c r="AJE429" s="227"/>
      <c r="AJF429" s="227"/>
      <c r="AJG429" s="227"/>
      <c r="AJH429" s="227"/>
      <c r="AJI429" s="227"/>
      <c r="AJJ429" s="227"/>
      <c r="AJK429" s="227"/>
      <c r="AJL429" s="227"/>
      <c r="AJM429" s="227"/>
      <c r="AJN429" s="227"/>
      <c r="AJO429" s="227"/>
      <c r="AJP429" s="227"/>
      <c r="AJQ429" s="227"/>
      <c r="AJR429" s="227"/>
      <c r="AJS429" s="227"/>
      <c r="AJT429" s="227"/>
      <c r="AJU429" s="227"/>
      <c r="AJV429" s="227"/>
      <c r="AJW429" s="227"/>
      <c r="AJX429" s="227"/>
      <c r="AJY429" s="227"/>
      <c r="AJZ429" s="227"/>
      <c r="AKA429" s="227"/>
      <c r="AKB429" s="227"/>
      <c r="AKC429" s="227"/>
      <c r="AKD429" s="227"/>
      <c r="AKE429" s="227"/>
      <c r="AKF429" s="227"/>
      <c r="AKG429" s="227"/>
      <c r="AKH429" s="227"/>
      <c r="AKI429" s="227"/>
      <c r="AKJ429" s="227"/>
      <c r="AKK429" s="227"/>
      <c r="AKL429" s="227"/>
      <c r="AKM429" s="227"/>
      <c r="AKN429" s="227"/>
      <c r="AKO429" s="227"/>
      <c r="AKP429" s="227"/>
      <c r="AKQ429" s="227"/>
      <c r="AKR429" s="227"/>
      <c r="AKS429" s="227"/>
      <c r="AKT429" s="227"/>
      <c r="AKU429" s="227"/>
      <c r="AKV429" s="227"/>
      <c r="AKW429" s="227"/>
      <c r="AKX429" s="227"/>
      <c r="AKY429" s="227"/>
      <c r="AKZ429" s="227"/>
      <c r="ALA429" s="227"/>
      <c r="ALB429" s="227"/>
      <c r="ALC429" s="227"/>
      <c r="ALD429" s="227"/>
      <c r="ALE429" s="227"/>
      <c r="ALF429" s="227"/>
      <c r="ALG429" s="227"/>
      <c r="ALH429" s="227"/>
      <c r="ALI429" s="227"/>
      <c r="ALJ429" s="227"/>
      <c r="ALK429" s="227"/>
      <c r="ALL429" s="227"/>
      <c r="ALM429" s="227"/>
      <c r="ALN429" s="227"/>
      <c r="ALO429" s="227"/>
      <c r="ALP429" s="227"/>
      <c r="ALQ429" s="227"/>
      <c r="ALR429" s="227"/>
      <c r="ALS429" s="227"/>
      <c r="ALT429" s="227"/>
      <c r="ALU429" s="227"/>
      <c r="ALV429" s="227"/>
      <c r="ALW429" s="227"/>
      <c r="ALX429" s="227"/>
      <c r="ALY429" s="227"/>
      <c r="ALZ429" s="227"/>
      <c r="AMA429" s="227"/>
      <c r="AMB429" s="227"/>
      <c r="AMC429" s="227"/>
      <c r="AMD429" s="227"/>
      <c r="AME429" s="227"/>
      <c r="AMF429" s="227"/>
      <c r="AMG429" s="227"/>
      <c r="AMH429" s="227"/>
      <c r="AMI429" s="227"/>
      <c r="AMJ429" s="227"/>
      <c r="AMK429" s="227"/>
      <c r="AML429" s="227"/>
      <c r="AMM429" s="227"/>
      <c r="AMN429" s="227"/>
      <c r="AMO429" s="227"/>
      <c r="AMP429" s="227"/>
      <c r="AMQ429" s="227"/>
      <c r="AMR429" s="227"/>
      <c r="AMS429" s="227"/>
      <c r="AMT429" s="227"/>
      <c r="AMU429" s="227"/>
      <c r="AMV429" s="227"/>
      <c r="AMW429" s="227"/>
      <c r="AMX429" s="227"/>
    </row>
    <row r="430" spans="1:1038" s="308" customFormat="1" ht="18" customHeight="1">
      <c r="A430" s="301" t="s">
        <v>1819</v>
      </c>
      <c r="B430" s="302" t="s">
        <v>1647</v>
      </c>
      <c r="C430" s="228"/>
      <c r="D430" s="303" t="s">
        <v>1279</v>
      </c>
      <c r="E430" s="228">
        <v>64</v>
      </c>
      <c r="F430" s="228">
        <v>4</v>
      </c>
      <c r="G430" s="304" t="str">
        <f t="shared" si="114"/>
        <v>64-4</v>
      </c>
      <c r="H430" s="228">
        <v>0</v>
      </c>
      <c r="I430" s="228">
        <v>51</v>
      </c>
      <c r="J430" s="226"/>
      <c r="K430" s="545" t="b">
        <f>IF(I431=1,IF(((VLOOKUP($G430,[1]Depth_Lookup!#REF!,9,FALSE))-(H430/100))=0,"Good",IF(((VLOOKUP($G430,[1]Depth_Lookup!$A$3:$J$550,9,FALSE))-(H430/100))&gt;0,"Too Short","Too Long")))</f>
        <v>0</v>
      </c>
      <c r="L430" s="171">
        <f>(VLOOKUP($G430,Depth_Lookup!$A$3:$J$410,10,FALSE))+(H430/100)</f>
        <v>154.58000000000001</v>
      </c>
      <c r="M430" s="171">
        <f>(VLOOKUP($G430,Depth_Lookup!$A$3:$J$410,10,FALSE))+(I430/100)</f>
        <v>155.09</v>
      </c>
      <c r="N430" s="231" t="s">
        <v>1934</v>
      </c>
      <c r="O430" s="228">
        <v>1</v>
      </c>
      <c r="P430" s="228" t="s">
        <v>853</v>
      </c>
      <c r="Q430" s="228" t="s">
        <v>125</v>
      </c>
      <c r="R430" s="304" t="str">
        <f t="shared" ref="R430:R500" si="146">P430&amp;""&amp;Q430</f>
        <v>SerpentinizedHarzburgite</v>
      </c>
      <c r="S430" s="228" t="s">
        <v>94</v>
      </c>
      <c r="T430" s="228" t="s">
        <v>94</v>
      </c>
      <c r="U430" s="228" t="s">
        <v>95</v>
      </c>
      <c r="V430" s="228" t="s">
        <v>96</v>
      </c>
      <c r="W430" s="228" t="s">
        <v>102</v>
      </c>
      <c r="X430" s="305">
        <f>VLOOKUP(W430,[2]definitions_list_lookup!$A$13:$B$19,2,0)</f>
        <v>5</v>
      </c>
      <c r="Y430" s="228" t="s">
        <v>90</v>
      </c>
      <c r="Z430" s="228" t="s">
        <v>91</v>
      </c>
      <c r="AA430" s="228"/>
      <c r="AB430" s="228"/>
      <c r="AC430" s="228"/>
      <c r="AD430" s="228"/>
      <c r="AE430" s="234"/>
      <c r="AF430" s="304" t="e">
        <f>VLOOKUP(AE430,[2]definitions_list_mag!$V$12:$W$15,2,0)</f>
        <v>#N/A</v>
      </c>
      <c r="AG430" s="241"/>
      <c r="AH430" s="228"/>
      <c r="AI430" s="242">
        <v>79</v>
      </c>
      <c r="AJ430" s="243"/>
      <c r="AK430" s="243"/>
      <c r="AL430" s="243"/>
      <c r="AM430" s="243"/>
      <c r="AN430" s="243"/>
      <c r="AO430" s="244"/>
      <c r="AP430" s="228"/>
      <c r="AQ430" s="228"/>
      <c r="AR430" s="228"/>
      <c r="AS430" s="228"/>
      <c r="AT430" s="228"/>
      <c r="AU430" s="242"/>
      <c r="AV430" s="243"/>
      <c r="AW430" s="243"/>
      <c r="AX430" s="243"/>
      <c r="AY430" s="243"/>
      <c r="AZ430" s="243"/>
      <c r="BA430" s="244">
        <v>20</v>
      </c>
      <c r="BB430" s="228">
        <v>6</v>
      </c>
      <c r="BC430" s="228">
        <v>3</v>
      </c>
      <c r="BD430" s="228" t="s">
        <v>110</v>
      </c>
      <c r="BE430" s="228" t="s">
        <v>103</v>
      </c>
      <c r="BF430" s="228"/>
      <c r="BG430" s="242"/>
      <c r="BH430" s="243"/>
      <c r="BI430" s="243"/>
      <c r="BJ430" s="243"/>
      <c r="BK430" s="243"/>
      <c r="BL430" s="243"/>
      <c r="BM430" s="244">
        <v>1</v>
      </c>
      <c r="BN430" s="228">
        <v>2</v>
      </c>
      <c r="BO430" s="228">
        <v>0.5</v>
      </c>
      <c r="BP430" s="228" t="s">
        <v>110</v>
      </c>
      <c r="BQ430" s="228" t="s">
        <v>103</v>
      </c>
      <c r="BR430" s="228"/>
      <c r="BS430" s="243"/>
      <c r="BT430" s="243"/>
      <c r="BU430" s="243"/>
      <c r="BV430" s="243"/>
      <c r="BW430" s="243"/>
      <c r="BX430" s="243"/>
      <c r="BY430" s="244"/>
      <c r="BZ430" s="228"/>
      <c r="CA430" s="228"/>
      <c r="CB430" s="228"/>
      <c r="CC430" s="228"/>
      <c r="CD430" s="228"/>
      <c r="CE430" s="309"/>
      <c r="CF430" s="310">
        <f t="shared" si="145"/>
        <v>100</v>
      </c>
      <c r="CG430" s="245"/>
      <c r="CH430" s="246" t="s">
        <v>1936</v>
      </c>
      <c r="CI430" s="246">
        <v>100</v>
      </c>
      <c r="CJ430" s="246"/>
      <c r="CK430" s="247"/>
      <c r="CL430" s="248"/>
      <c r="CM430" s="248"/>
      <c r="CN430" s="248"/>
      <c r="CO430" s="248"/>
      <c r="CP430" s="248"/>
      <c r="CQ430" s="248"/>
      <c r="CR430" s="248"/>
      <c r="CS430" s="248"/>
      <c r="CT430" s="248"/>
      <c r="CU430" s="248"/>
      <c r="CV430" s="248"/>
      <c r="CW430" s="248"/>
      <c r="CX430" s="248"/>
      <c r="CY430" s="248"/>
      <c r="CZ430" s="248"/>
      <c r="DA430" s="248"/>
      <c r="DB430" s="419">
        <v>70</v>
      </c>
      <c r="DC430" s="249">
        <v>2</v>
      </c>
      <c r="DD430" s="420"/>
      <c r="DE430" s="248"/>
      <c r="DF430" s="248"/>
      <c r="DG430" s="248"/>
      <c r="DH430" s="248"/>
      <c r="DI430" s="248"/>
      <c r="DJ430" s="421">
        <v>28</v>
      </c>
      <c r="DK430" s="306">
        <f t="shared" ref="DK430:DK500" si="147">SUM(CL430:DJ430)</f>
        <v>100</v>
      </c>
      <c r="DL430" s="245"/>
      <c r="DM430" s="248"/>
      <c r="DN430" s="248"/>
      <c r="DO430" s="307"/>
      <c r="DQ430" s="245"/>
      <c r="DR430" s="307"/>
      <c r="DS430" s="245"/>
      <c r="DT430" s="262" t="s">
        <v>1937</v>
      </c>
      <c r="DU430" s="249"/>
      <c r="DV430" s="249"/>
      <c r="DW430" s="311" t="e">
        <f>VLOOKUP(P430,[2]definitions_list_lookup!$K$30:$L$54,2,0)</f>
        <v>#N/A</v>
      </c>
      <c r="DX430" s="268" t="s">
        <v>1405</v>
      </c>
      <c r="DY430" s="268" t="s">
        <v>1938</v>
      </c>
      <c r="DZ430" s="482"/>
      <c r="EA430" s="312"/>
      <c r="EB430" s="249"/>
      <c r="EC430" s="312"/>
      <c r="ED430" s="229" t="s">
        <v>2517</v>
      </c>
      <c r="EE430" s="313"/>
      <c r="EF430" s="314"/>
      <c r="EG430" s="313"/>
      <c r="EH430" s="315"/>
      <c r="EI430" s="316"/>
      <c r="EJ430" s="317"/>
      <c r="EK430" s="318"/>
      <c r="EL430" s="313"/>
      <c r="EM430" s="315"/>
      <c r="EN430" s="315"/>
      <c r="EO430" s="319"/>
      <c r="EP430" s="319"/>
      <c r="EQ430" s="319"/>
      <c r="ER430" s="319"/>
      <c r="ES430" s="319"/>
      <c r="ET430" s="319"/>
      <c r="EU430" s="319"/>
      <c r="EV430" s="320"/>
      <c r="EW430" s="320"/>
      <c r="EX430" s="320"/>
      <c r="EY430" s="320"/>
      <c r="EZ430" s="192" t="e">
        <f t="shared" si="107"/>
        <v>#DIV/0!</v>
      </c>
      <c r="FA430" s="192" t="e">
        <f t="shared" si="108"/>
        <v>#DIV/0!</v>
      </c>
      <c r="FB430" s="192" t="e">
        <f t="shared" si="109"/>
        <v>#DIV/0!</v>
      </c>
      <c r="FC430" s="192" t="e">
        <f t="shared" si="110"/>
        <v>#DIV/0!</v>
      </c>
      <c r="FD430" s="192" t="e">
        <f t="shared" si="111"/>
        <v>#DIV/0!</v>
      </c>
      <c r="FE430" s="193" t="e">
        <f t="shared" si="112"/>
        <v>#DIV/0!</v>
      </c>
      <c r="FF430" s="194" t="e">
        <f t="shared" si="113"/>
        <v>#DIV/0!</v>
      </c>
      <c r="FG430" s="313"/>
      <c r="FH430" s="315"/>
      <c r="FI430" s="778">
        <f t="shared" si="115"/>
        <v>0</v>
      </c>
      <c r="FJ430" s="779" t="e">
        <f t="shared" si="116"/>
        <v>#DIV/0!</v>
      </c>
      <c r="FK430" s="779" t="e">
        <f t="shared" si="117"/>
        <v>#DIV/0!</v>
      </c>
      <c r="FL430" s="780" t="e">
        <f t="shared" si="118"/>
        <v>#DIV/0!</v>
      </c>
      <c r="FM430" s="169" t="e">
        <f t="shared" si="119"/>
        <v>#DIV/0!</v>
      </c>
      <c r="FN430" s="783" t="e">
        <f t="shared" si="120"/>
        <v>#DIV/0!</v>
      </c>
      <c r="FO430" s="228"/>
      <c r="FP430" s="228"/>
      <c r="FQ430" s="228"/>
      <c r="FR430" s="228"/>
      <c r="FS430" s="228"/>
      <c r="FT430" s="228"/>
      <c r="FU430" s="228"/>
      <c r="FV430" s="228"/>
      <c r="FW430" s="228"/>
      <c r="FX430" s="228"/>
      <c r="FY430" s="228"/>
      <c r="FZ430" s="228"/>
      <c r="GA430" s="228"/>
      <c r="GB430" s="228"/>
      <c r="GC430" s="228"/>
      <c r="GD430" s="228"/>
      <c r="GE430" s="228"/>
      <c r="GF430" s="228"/>
      <c r="GG430" s="228"/>
      <c r="GH430" s="228"/>
      <c r="GI430" s="228"/>
      <c r="GJ430" s="228"/>
      <c r="GK430" s="228"/>
      <c r="GL430" s="228"/>
      <c r="GM430" s="228"/>
      <c r="GN430" s="228"/>
      <c r="GO430" s="228"/>
      <c r="GP430" s="228"/>
      <c r="GQ430" s="228"/>
      <c r="GR430" s="228"/>
      <c r="GS430" s="228"/>
      <c r="GT430" s="228"/>
      <c r="GU430" s="228"/>
      <c r="GV430" s="228"/>
      <c r="GW430" s="228"/>
      <c r="GX430" s="228"/>
      <c r="GY430" s="228"/>
      <c r="GZ430" s="228"/>
      <c r="HA430" s="228"/>
      <c r="HB430" s="228"/>
      <c r="HC430" s="228"/>
      <c r="HD430" s="228"/>
      <c r="HE430" s="228"/>
      <c r="HF430" s="228"/>
      <c r="HG430" s="228"/>
      <c r="HH430" s="228"/>
      <c r="HI430" s="228"/>
      <c r="HJ430" s="228"/>
      <c r="HK430" s="228"/>
      <c r="HL430" s="228"/>
      <c r="HM430" s="228"/>
      <c r="HN430" s="228"/>
      <c r="HO430" s="228"/>
      <c r="HP430" s="228"/>
      <c r="HQ430" s="228"/>
      <c r="HR430" s="228"/>
      <c r="HS430" s="228"/>
      <c r="HT430" s="228"/>
      <c r="HU430" s="228"/>
      <c r="HV430" s="228"/>
      <c r="HW430" s="228"/>
      <c r="HX430" s="228"/>
      <c r="HY430" s="228"/>
      <c r="HZ430" s="228"/>
      <c r="IA430" s="228"/>
      <c r="IB430" s="228"/>
      <c r="IC430" s="228"/>
      <c r="ID430" s="228"/>
      <c r="IE430" s="228"/>
      <c r="IF430" s="228"/>
      <c r="IG430" s="228"/>
      <c r="IH430" s="228"/>
      <c r="II430" s="228"/>
      <c r="IJ430" s="228"/>
      <c r="IK430" s="228"/>
      <c r="IL430" s="228"/>
      <c r="IM430" s="228"/>
      <c r="IN430" s="228"/>
      <c r="IO430" s="228"/>
      <c r="IP430" s="228"/>
      <c r="IQ430" s="228"/>
      <c r="IR430" s="228"/>
      <c r="IS430" s="228"/>
      <c r="IT430" s="228"/>
      <c r="IU430" s="228"/>
      <c r="IV430" s="228"/>
      <c r="IW430" s="228"/>
      <c r="IX430" s="228"/>
      <c r="IY430" s="228"/>
      <c r="IZ430" s="228"/>
      <c r="JA430" s="228"/>
      <c r="JB430" s="228"/>
      <c r="JC430" s="228"/>
      <c r="JD430" s="228"/>
      <c r="JE430" s="228"/>
      <c r="JF430" s="228"/>
      <c r="JG430" s="228"/>
      <c r="JH430" s="228"/>
      <c r="JI430" s="228"/>
      <c r="JJ430" s="228"/>
      <c r="JK430" s="228"/>
      <c r="JL430" s="228"/>
      <c r="JM430" s="228"/>
      <c r="JN430" s="228"/>
      <c r="JO430" s="228"/>
      <c r="JP430" s="228"/>
      <c r="JQ430" s="228"/>
      <c r="JR430" s="228"/>
      <c r="JS430" s="228"/>
      <c r="JT430" s="228"/>
      <c r="JU430" s="228"/>
      <c r="JV430" s="228"/>
      <c r="JW430" s="228"/>
      <c r="JX430" s="228"/>
      <c r="JY430" s="228"/>
      <c r="JZ430" s="228"/>
      <c r="KA430" s="228"/>
      <c r="KB430" s="228"/>
      <c r="KC430" s="228"/>
      <c r="KD430" s="228"/>
      <c r="KE430" s="228"/>
      <c r="KF430" s="228"/>
      <c r="KG430" s="228"/>
      <c r="KH430" s="228"/>
      <c r="KI430" s="228"/>
      <c r="KJ430" s="228"/>
      <c r="KK430" s="228"/>
      <c r="KL430" s="228"/>
      <c r="KM430" s="228"/>
      <c r="KN430" s="228"/>
      <c r="KO430" s="228"/>
      <c r="KP430" s="228"/>
      <c r="KQ430" s="228"/>
      <c r="KR430" s="228"/>
      <c r="KS430" s="228"/>
      <c r="KT430" s="228"/>
      <c r="KU430" s="228"/>
      <c r="KV430" s="228"/>
      <c r="KW430" s="228"/>
      <c r="KX430" s="228"/>
      <c r="KY430" s="228"/>
      <c r="KZ430" s="228"/>
      <c r="LA430" s="228"/>
      <c r="LB430" s="228"/>
      <c r="LC430" s="228"/>
      <c r="LD430" s="228"/>
      <c r="LE430" s="228"/>
      <c r="LF430" s="228"/>
      <c r="LG430" s="228"/>
      <c r="LH430" s="228"/>
      <c r="LI430" s="228"/>
      <c r="LJ430" s="228"/>
      <c r="LK430" s="228"/>
      <c r="LL430" s="228"/>
      <c r="LM430" s="228"/>
      <c r="LN430" s="228"/>
      <c r="LO430" s="228"/>
      <c r="LP430" s="228"/>
      <c r="LQ430" s="228"/>
      <c r="LR430" s="228"/>
      <c r="LS430" s="228"/>
      <c r="LT430" s="228"/>
      <c r="LU430" s="228"/>
      <c r="LV430" s="228"/>
      <c r="LW430" s="228"/>
      <c r="LX430" s="228"/>
      <c r="LY430" s="228"/>
      <c r="LZ430" s="228"/>
      <c r="MA430" s="228"/>
      <c r="MB430" s="228"/>
      <c r="MC430" s="228"/>
      <c r="MD430" s="228"/>
      <c r="ME430" s="228"/>
      <c r="MF430" s="228"/>
      <c r="MG430" s="228"/>
      <c r="MH430" s="228"/>
      <c r="MI430" s="228"/>
      <c r="MJ430" s="228"/>
      <c r="MK430" s="228"/>
      <c r="ML430" s="228"/>
      <c r="MM430" s="228"/>
      <c r="MN430" s="228"/>
      <c r="MO430" s="228"/>
      <c r="MP430" s="228"/>
      <c r="MQ430" s="228"/>
      <c r="MR430" s="228"/>
      <c r="MS430" s="228"/>
      <c r="MT430" s="228"/>
      <c r="MU430" s="228"/>
      <c r="MV430" s="228"/>
      <c r="MW430" s="228"/>
      <c r="MX430" s="228"/>
      <c r="MY430" s="228"/>
      <c r="MZ430" s="228"/>
      <c r="NA430" s="228"/>
      <c r="NB430" s="228"/>
      <c r="NC430" s="228"/>
      <c r="ND430" s="228"/>
      <c r="NE430" s="228"/>
      <c r="NF430" s="228"/>
      <c r="NG430" s="228"/>
      <c r="NH430" s="228"/>
      <c r="NI430" s="228"/>
      <c r="NJ430" s="228"/>
      <c r="NK430" s="228"/>
      <c r="NL430" s="228"/>
      <c r="NM430" s="228"/>
      <c r="NN430" s="228"/>
      <c r="NO430" s="228"/>
      <c r="NP430" s="228"/>
      <c r="NQ430" s="228"/>
      <c r="NR430" s="228"/>
      <c r="NS430" s="228"/>
      <c r="NT430" s="228"/>
      <c r="NU430" s="228"/>
      <c r="NV430" s="228"/>
      <c r="NW430" s="228"/>
      <c r="NX430" s="228"/>
      <c r="NY430" s="228"/>
      <c r="NZ430" s="228"/>
      <c r="OA430" s="228"/>
      <c r="OB430" s="228"/>
      <c r="OC430" s="228"/>
      <c r="OD430" s="228"/>
      <c r="OE430" s="228"/>
      <c r="OF430" s="228"/>
      <c r="OG430" s="228"/>
      <c r="OH430" s="228"/>
      <c r="OI430" s="228"/>
      <c r="OJ430" s="228"/>
      <c r="OK430" s="228"/>
      <c r="OL430" s="228"/>
      <c r="OM430" s="228"/>
      <c r="ON430" s="228"/>
      <c r="OO430" s="228"/>
      <c r="OP430" s="228"/>
      <c r="OQ430" s="228"/>
      <c r="OR430" s="228"/>
      <c r="OS430" s="228"/>
      <c r="OT430" s="228"/>
      <c r="OU430" s="228"/>
      <c r="OV430" s="228"/>
      <c r="OW430" s="228"/>
      <c r="OX430" s="228"/>
      <c r="OY430" s="228"/>
      <c r="OZ430" s="228"/>
      <c r="PA430" s="228"/>
      <c r="PB430" s="228"/>
      <c r="PC430" s="228"/>
      <c r="PD430" s="228"/>
      <c r="PE430" s="228"/>
      <c r="PF430" s="228"/>
      <c r="PG430" s="228"/>
      <c r="PH430" s="228"/>
      <c r="PI430" s="228"/>
      <c r="PJ430" s="228"/>
      <c r="PK430" s="228"/>
      <c r="PL430" s="228"/>
      <c r="PM430" s="228"/>
      <c r="PN430" s="228"/>
      <c r="PO430" s="228"/>
      <c r="PP430" s="228"/>
      <c r="PQ430" s="228"/>
      <c r="PR430" s="228"/>
      <c r="PS430" s="228"/>
      <c r="PT430" s="228"/>
      <c r="PU430" s="228"/>
      <c r="PV430" s="228"/>
      <c r="PW430" s="228"/>
      <c r="PX430" s="228"/>
      <c r="PY430" s="228"/>
      <c r="PZ430" s="228"/>
      <c r="QA430" s="228"/>
      <c r="QB430" s="228"/>
      <c r="QC430" s="228"/>
      <c r="QD430" s="228"/>
      <c r="QE430" s="228"/>
      <c r="QF430" s="228"/>
      <c r="QG430" s="228"/>
      <c r="QH430" s="228"/>
      <c r="QI430" s="228"/>
      <c r="QJ430" s="228"/>
      <c r="QK430" s="228"/>
      <c r="QL430" s="228"/>
      <c r="QM430" s="228"/>
      <c r="QN430" s="228"/>
      <c r="QO430" s="228"/>
      <c r="QP430" s="228"/>
      <c r="QQ430" s="228"/>
      <c r="QR430" s="228"/>
      <c r="QS430" s="228"/>
      <c r="QT430" s="228"/>
      <c r="QU430" s="228"/>
      <c r="QV430" s="228"/>
      <c r="QW430" s="228"/>
      <c r="QX430" s="228"/>
      <c r="QY430" s="228"/>
      <c r="QZ430" s="228"/>
      <c r="RA430" s="228"/>
      <c r="RB430" s="228"/>
      <c r="RC430" s="228"/>
      <c r="RD430" s="228"/>
      <c r="RE430" s="228"/>
      <c r="RF430" s="228"/>
      <c r="RG430" s="228"/>
      <c r="RH430" s="228"/>
      <c r="RI430" s="228"/>
      <c r="RJ430" s="228"/>
      <c r="RK430" s="228"/>
      <c r="RL430" s="228"/>
      <c r="RM430" s="228"/>
      <c r="RN430" s="228"/>
      <c r="RO430" s="228"/>
      <c r="RP430" s="228"/>
      <c r="RQ430" s="228"/>
      <c r="RR430" s="228"/>
      <c r="RS430" s="228"/>
      <c r="RT430" s="228"/>
      <c r="RU430" s="228"/>
      <c r="RV430" s="228"/>
      <c r="RW430" s="228"/>
      <c r="RX430" s="228"/>
      <c r="RY430" s="228"/>
      <c r="RZ430" s="228"/>
      <c r="SA430" s="228"/>
      <c r="SB430" s="228"/>
      <c r="SC430" s="228"/>
      <c r="SD430" s="228"/>
      <c r="SE430" s="228"/>
      <c r="SF430" s="228"/>
      <c r="SG430" s="228"/>
      <c r="SH430" s="228"/>
      <c r="SI430" s="228"/>
      <c r="SJ430" s="228"/>
      <c r="SK430" s="228"/>
      <c r="SL430" s="228"/>
      <c r="SM430" s="228"/>
      <c r="SN430" s="228"/>
      <c r="SO430" s="228"/>
      <c r="SP430" s="228"/>
      <c r="SQ430" s="228"/>
      <c r="SR430" s="228"/>
      <c r="SS430" s="228"/>
      <c r="ST430" s="228"/>
      <c r="SU430" s="228"/>
      <c r="SV430" s="228"/>
      <c r="SW430" s="228"/>
      <c r="SX430" s="228"/>
      <c r="SY430" s="228"/>
      <c r="SZ430" s="228"/>
      <c r="TA430" s="228"/>
      <c r="TB430" s="228"/>
      <c r="TC430" s="228"/>
      <c r="TD430" s="228"/>
      <c r="TE430" s="228"/>
      <c r="TF430" s="228"/>
      <c r="TG430" s="228"/>
      <c r="TH430" s="228"/>
      <c r="TI430" s="228"/>
      <c r="TJ430" s="228"/>
      <c r="TK430" s="228"/>
      <c r="TL430" s="228"/>
      <c r="TM430" s="228"/>
      <c r="TN430" s="228"/>
      <c r="TO430" s="228"/>
      <c r="TP430" s="228"/>
      <c r="TQ430" s="228"/>
      <c r="TR430" s="228"/>
      <c r="TS430" s="228"/>
      <c r="TT430" s="228"/>
      <c r="TU430" s="228"/>
      <c r="TV430" s="228"/>
      <c r="TW430" s="228"/>
      <c r="TX430" s="228"/>
      <c r="TY430" s="228"/>
      <c r="TZ430" s="228"/>
      <c r="UA430" s="228"/>
      <c r="UB430" s="228"/>
      <c r="UC430" s="228"/>
      <c r="UD430" s="228"/>
      <c r="UE430" s="228"/>
      <c r="UF430" s="228"/>
      <c r="UG430" s="228"/>
      <c r="UH430" s="228"/>
      <c r="UI430" s="228"/>
      <c r="UJ430" s="228"/>
      <c r="UK430" s="228"/>
      <c r="UL430" s="228"/>
      <c r="UM430" s="228"/>
      <c r="UN430" s="228"/>
      <c r="UO430" s="228"/>
      <c r="UP430" s="228"/>
      <c r="UQ430" s="228"/>
      <c r="UR430" s="228"/>
      <c r="US430" s="228"/>
      <c r="UT430" s="228"/>
      <c r="UU430" s="228"/>
      <c r="UV430" s="228"/>
      <c r="UW430" s="228"/>
      <c r="UX430" s="228"/>
      <c r="UY430" s="228"/>
      <c r="UZ430" s="228"/>
      <c r="VA430" s="228"/>
      <c r="VB430" s="228"/>
      <c r="VC430" s="228"/>
      <c r="VD430" s="228"/>
      <c r="VE430" s="228"/>
      <c r="VF430" s="228"/>
      <c r="VG430" s="228"/>
      <c r="VH430" s="228"/>
      <c r="VI430" s="228"/>
      <c r="VJ430" s="228"/>
      <c r="VK430" s="228"/>
      <c r="VL430" s="228"/>
      <c r="VM430" s="228"/>
      <c r="VN430" s="228"/>
      <c r="VO430" s="228"/>
      <c r="VP430" s="228"/>
      <c r="VQ430" s="228"/>
      <c r="VR430" s="228"/>
      <c r="VS430" s="228"/>
      <c r="VT430" s="228"/>
      <c r="VU430" s="228"/>
      <c r="VV430" s="228"/>
      <c r="VW430" s="228"/>
      <c r="VX430" s="228"/>
      <c r="VY430" s="228"/>
      <c r="VZ430" s="228"/>
      <c r="WA430" s="228"/>
      <c r="WB430" s="228"/>
      <c r="WC430" s="228"/>
      <c r="WD430" s="228"/>
      <c r="WE430" s="228"/>
      <c r="WF430" s="228"/>
      <c r="WG430" s="228"/>
      <c r="WH430" s="228"/>
      <c r="WI430" s="228"/>
      <c r="WJ430" s="228"/>
      <c r="WK430" s="228"/>
      <c r="WL430" s="228"/>
      <c r="WM430" s="228"/>
      <c r="WN430" s="228"/>
      <c r="WO430" s="228"/>
      <c r="WP430" s="228"/>
      <c r="WQ430" s="228"/>
      <c r="WR430" s="228"/>
      <c r="WS430" s="228"/>
      <c r="WT430" s="228"/>
      <c r="WU430" s="228"/>
      <c r="WV430" s="228"/>
      <c r="WW430" s="228"/>
      <c r="WX430" s="228"/>
      <c r="WY430" s="228"/>
      <c r="WZ430" s="228"/>
      <c r="XA430" s="228"/>
      <c r="XB430" s="228"/>
      <c r="XC430" s="228"/>
      <c r="XD430" s="228"/>
      <c r="XE430" s="228"/>
      <c r="XF430" s="228"/>
      <c r="XG430" s="228"/>
      <c r="XH430" s="228"/>
      <c r="XI430" s="228"/>
      <c r="XJ430" s="228"/>
      <c r="XK430" s="228"/>
      <c r="XL430" s="228"/>
      <c r="XM430" s="228"/>
      <c r="XN430" s="228"/>
      <c r="XO430" s="228"/>
      <c r="XP430" s="228"/>
      <c r="XQ430" s="228"/>
      <c r="XR430" s="228"/>
      <c r="XS430" s="228"/>
      <c r="XT430" s="228"/>
      <c r="XU430" s="228"/>
      <c r="XV430" s="228"/>
      <c r="XW430" s="228"/>
      <c r="XX430" s="228"/>
      <c r="XY430" s="228"/>
      <c r="XZ430" s="228"/>
      <c r="YA430" s="228"/>
      <c r="YB430" s="228"/>
      <c r="YC430" s="228"/>
      <c r="YD430" s="228"/>
      <c r="YE430" s="228"/>
      <c r="YF430" s="228"/>
      <c r="YG430" s="228"/>
      <c r="YH430" s="228"/>
      <c r="YI430" s="228"/>
      <c r="YJ430" s="228"/>
      <c r="YK430" s="228"/>
      <c r="YL430" s="228"/>
      <c r="YM430" s="228"/>
      <c r="YN430" s="228"/>
      <c r="YO430" s="228"/>
      <c r="YP430" s="228"/>
      <c r="YQ430" s="228"/>
      <c r="YR430" s="228"/>
      <c r="YS430" s="228"/>
      <c r="YT430" s="228"/>
      <c r="YU430" s="228"/>
      <c r="YV430" s="228"/>
      <c r="YW430" s="228"/>
      <c r="YX430" s="228"/>
      <c r="YY430" s="228"/>
      <c r="YZ430" s="228"/>
      <c r="ZA430" s="228"/>
      <c r="ZB430" s="228"/>
      <c r="ZC430" s="228"/>
      <c r="ZD430" s="228"/>
      <c r="ZE430" s="228"/>
      <c r="ZF430" s="228"/>
      <c r="ZG430" s="228"/>
      <c r="ZH430" s="228"/>
      <c r="ZI430" s="228"/>
      <c r="ZJ430" s="228"/>
      <c r="ZK430" s="228"/>
      <c r="ZL430" s="228"/>
      <c r="ZM430" s="228"/>
      <c r="ZN430" s="228"/>
      <c r="ZO430" s="228"/>
      <c r="ZP430" s="228"/>
      <c r="ZQ430" s="228"/>
      <c r="ZR430" s="228"/>
      <c r="ZS430" s="228"/>
      <c r="ZT430" s="228"/>
      <c r="ZU430" s="228"/>
      <c r="ZV430" s="228"/>
      <c r="ZW430" s="228"/>
      <c r="ZX430" s="228"/>
      <c r="ZY430" s="228"/>
      <c r="ZZ430" s="228"/>
      <c r="AAA430" s="228"/>
      <c r="AAB430" s="228"/>
      <c r="AAC430" s="228"/>
      <c r="AAD430" s="228"/>
      <c r="AAE430" s="228"/>
      <c r="AAF430" s="228"/>
      <c r="AAG430" s="228"/>
      <c r="AAH430" s="228"/>
      <c r="AAI430" s="228"/>
      <c r="AAJ430" s="228"/>
      <c r="AAK430" s="228"/>
      <c r="AAL430" s="228"/>
      <c r="AAM430" s="228"/>
      <c r="AAN430" s="228"/>
      <c r="AAO430" s="228"/>
      <c r="AAP430" s="228"/>
      <c r="AAQ430" s="228"/>
      <c r="AAR430" s="228"/>
      <c r="AAS430" s="228"/>
      <c r="AAT430" s="228"/>
      <c r="AAU430" s="228"/>
      <c r="AAV430" s="228"/>
      <c r="AAW430" s="228"/>
      <c r="AAX430" s="228"/>
      <c r="AAY430" s="228"/>
      <c r="AAZ430" s="228"/>
      <c r="ABA430" s="228"/>
      <c r="ABB430" s="228"/>
      <c r="ABC430" s="228"/>
      <c r="ABD430" s="228"/>
      <c r="ABE430" s="228"/>
      <c r="ABF430" s="228"/>
      <c r="ABG430" s="228"/>
      <c r="ABH430" s="228"/>
      <c r="ABI430" s="228"/>
      <c r="ABJ430" s="228"/>
      <c r="ABK430" s="228"/>
      <c r="ABL430" s="228"/>
      <c r="ABM430" s="228"/>
      <c r="ABN430" s="228"/>
      <c r="ABO430" s="228"/>
      <c r="ABP430" s="228"/>
      <c r="ABQ430" s="228"/>
      <c r="ABR430" s="228"/>
      <c r="ABS430" s="228"/>
      <c r="ABT430" s="228"/>
      <c r="ABU430" s="228"/>
      <c r="ABV430" s="228"/>
      <c r="ABW430" s="228"/>
      <c r="ABX430" s="228"/>
      <c r="ABY430" s="228"/>
      <c r="ABZ430" s="228"/>
      <c r="ACA430" s="228"/>
      <c r="ACB430" s="228"/>
      <c r="ACC430" s="228"/>
      <c r="ACD430" s="228"/>
      <c r="ACE430" s="228"/>
      <c r="ACF430" s="228"/>
      <c r="ACG430" s="228"/>
      <c r="ACH430" s="228"/>
      <c r="ACI430" s="228"/>
      <c r="ACJ430" s="228"/>
      <c r="ACK430" s="228"/>
      <c r="ACL430" s="228"/>
      <c r="ACM430" s="228"/>
      <c r="ACN430" s="228"/>
      <c r="ACO430" s="228"/>
      <c r="ACP430" s="228"/>
      <c r="ACQ430" s="228"/>
      <c r="ACR430" s="228"/>
      <c r="ACS430" s="228"/>
      <c r="ACT430" s="228"/>
      <c r="ACU430" s="228"/>
      <c r="ACV430" s="228"/>
      <c r="ACW430" s="228"/>
      <c r="ACX430" s="228"/>
      <c r="ACY430" s="228"/>
      <c r="ACZ430" s="228"/>
      <c r="ADA430" s="228"/>
      <c r="ADB430" s="228"/>
      <c r="ADC430" s="228"/>
      <c r="ADD430" s="228"/>
      <c r="ADE430" s="228"/>
      <c r="ADF430" s="228"/>
      <c r="ADG430" s="228"/>
      <c r="ADH430" s="228"/>
      <c r="ADI430" s="228"/>
      <c r="ADJ430" s="228"/>
      <c r="ADK430" s="228"/>
      <c r="ADL430" s="228"/>
      <c r="ADM430" s="228"/>
      <c r="ADN430" s="228"/>
      <c r="ADO430" s="228"/>
      <c r="ADP430" s="228"/>
      <c r="ADQ430" s="228"/>
      <c r="ADR430" s="228"/>
      <c r="ADS430" s="228"/>
      <c r="ADT430" s="228"/>
      <c r="ADU430" s="228"/>
      <c r="ADV430" s="228"/>
      <c r="ADW430" s="228"/>
      <c r="ADX430" s="228"/>
      <c r="ADY430" s="228"/>
      <c r="ADZ430" s="228"/>
      <c r="AEA430" s="228"/>
      <c r="AEB430" s="228"/>
      <c r="AEC430" s="228"/>
      <c r="AED430" s="228"/>
      <c r="AEE430" s="228"/>
      <c r="AEF430" s="228"/>
      <c r="AEG430" s="228"/>
      <c r="AEH430" s="228"/>
      <c r="AEI430" s="228"/>
      <c r="AEJ430" s="228"/>
      <c r="AEK430" s="228"/>
      <c r="AEL430" s="228"/>
      <c r="AEM430" s="228"/>
      <c r="AEN430" s="228"/>
      <c r="AEO430" s="228"/>
      <c r="AEP430" s="228"/>
      <c r="AEQ430" s="228"/>
      <c r="AER430" s="228"/>
      <c r="AES430" s="228"/>
      <c r="AET430" s="228"/>
      <c r="AEU430" s="228"/>
      <c r="AEV430" s="228"/>
      <c r="AEW430" s="228"/>
      <c r="AEX430" s="228"/>
      <c r="AEY430" s="228"/>
      <c r="AEZ430" s="228"/>
      <c r="AFA430" s="228"/>
      <c r="AFB430" s="228"/>
      <c r="AFC430" s="228"/>
      <c r="AFD430" s="228"/>
      <c r="AFE430" s="228"/>
      <c r="AFF430" s="228"/>
      <c r="AFG430" s="228"/>
      <c r="AFH430" s="228"/>
      <c r="AFI430" s="228"/>
      <c r="AFJ430" s="228"/>
      <c r="AFK430" s="228"/>
      <c r="AFL430" s="228"/>
      <c r="AFM430" s="228"/>
      <c r="AFN430" s="228"/>
      <c r="AFO430" s="228"/>
      <c r="AFP430" s="228"/>
      <c r="AFQ430" s="228"/>
      <c r="AFR430" s="228"/>
      <c r="AFS430" s="228"/>
      <c r="AFT430" s="228"/>
      <c r="AFU430" s="228"/>
      <c r="AFV430" s="228"/>
      <c r="AFW430" s="228"/>
      <c r="AFX430" s="228"/>
      <c r="AFY430" s="228"/>
      <c r="AFZ430" s="228"/>
      <c r="AGA430" s="228"/>
      <c r="AGB430" s="228"/>
      <c r="AGC430" s="228"/>
      <c r="AGD430" s="228"/>
      <c r="AGE430" s="228"/>
      <c r="AGF430" s="228"/>
      <c r="AGG430" s="228"/>
      <c r="AGH430" s="228"/>
      <c r="AGI430" s="228"/>
      <c r="AGJ430" s="228"/>
      <c r="AGK430" s="228"/>
      <c r="AGL430" s="228"/>
      <c r="AGM430" s="228"/>
      <c r="AGN430" s="228"/>
      <c r="AGO430" s="228"/>
      <c r="AGP430" s="228"/>
      <c r="AGQ430" s="228"/>
      <c r="AGR430" s="228"/>
      <c r="AGS430" s="228"/>
      <c r="AGT430" s="228"/>
      <c r="AGU430" s="228"/>
      <c r="AGV430" s="228"/>
      <c r="AGW430" s="228"/>
      <c r="AGX430" s="228"/>
      <c r="AGY430" s="228"/>
      <c r="AGZ430" s="228"/>
      <c r="AHA430" s="228"/>
      <c r="AHB430" s="228"/>
      <c r="AHC430" s="228"/>
      <c r="AHD430" s="228"/>
      <c r="AHE430" s="228"/>
      <c r="AHF430" s="228"/>
      <c r="AHG430" s="228"/>
      <c r="AHH430" s="228"/>
      <c r="AHI430" s="228"/>
      <c r="AHJ430" s="228"/>
      <c r="AHK430" s="228"/>
      <c r="AHL430" s="228"/>
      <c r="AHM430" s="228"/>
      <c r="AHN430" s="228"/>
      <c r="AHO430" s="228"/>
      <c r="AHP430" s="228"/>
      <c r="AHQ430" s="228"/>
      <c r="AHR430" s="228"/>
      <c r="AHS430" s="228"/>
      <c r="AHT430" s="228"/>
      <c r="AHU430" s="228"/>
      <c r="AHV430" s="228"/>
      <c r="AHW430" s="228"/>
      <c r="AHX430" s="228"/>
      <c r="AHY430" s="228"/>
      <c r="AHZ430" s="228"/>
      <c r="AIA430" s="228"/>
      <c r="AIB430" s="228"/>
      <c r="AIC430" s="228"/>
      <c r="AID430" s="228"/>
      <c r="AIE430" s="228"/>
      <c r="AIF430" s="228"/>
      <c r="AIG430" s="228"/>
      <c r="AIH430" s="228"/>
      <c r="AII430" s="228"/>
      <c r="AIJ430" s="228"/>
      <c r="AIK430" s="228"/>
      <c r="AIL430" s="228"/>
      <c r="AIM430" s="228"/>
      <c r="AIN430" s="228"/>
      <c r="AIO430" s="228"/>
      <c r="AIP430" s="228"/>
      <c r="AIQ430" s="228"/>
      <c r="AIR430" s="228"/>
      <c r="AIS430" s="228"/>
      <c r="AIT430" s="228"/>
      <c r="AIU430" s="228"/>
      <c r="AIV430" s="228"/>
      <c r="AIW430" s="228"/>
      <c r="AIX430" s="228"/>
      <c r="AIY430" s="228"/>
      <c r="AIZ430" s="228"/>
      <c r="AJA430" s="228"/>
      <c r="AJB430" s="228"/>
      <c r="AJC430" s="228"/>
      <c r="AJD430" s="228"/>
      <c r="AJE430" s="228"/>
      <c r="AJF430" s="228"/>
      <c r="AJG430" s="228"/>
      <c r="AJH430" s="228"/>
      <c r="AJI430" s="228"/>
      <c r="AJJ430" s="228"/>
      <c r="AJK430" s="228"/>
      <c r="AJL430" s="228"/>
      <c r="AJM430" s="228"/>
      <c r="AJN430" s="228"/>
      <c r="AJO430" s="228"/>
      <c r="AJP430" s="228"/>
      <c r="AJQ430" s="228"/>
      <c r="AJR430" s="228"/>
      <c r="AJS430" s="228"/>
      <c r="AJT430" s="228"/>
      <c r="AJU430" s="228"/>
      <c r="AJV430" s="228"/>
      <c r="AJW430" s="228"/>
      <c r="AJX430" s="228"/>
      <c r="AJY430" s="228"/>
      <c r="AJZ430" s="228"/>
      <c r="AKA430" s="228"/>
      <c r="AKB430" s="228"/>
      <c r="AKC430" s="228"/>
      <c r="AKD430" s="228"/>
      <c r="AKE430" s="228"/>
      <c r="AKF430" s="228"/>
      <c r="AKG430" s="228"/>
      <c r="AKH430" s="228"/>
      <c r="AKI430" s="228"/>
      <c r="AKJ430" s="228"/>
      <c r="AKK430" s="228"/>
      <c r="AKL430" s="228"/>
      <c r="AKM430" s="228"/>
      <c r="AKN430" s="228"/>
      <c r="AKO430" s="228"/>
      <c r="AKP430" s="228"/>
      <c r="AKQ430" s="228"/>
      <c r="AKR430" s="228"/>
      <c r="AKS430" s="228"/>
      <c r="AKT430" s="228"/>
      <c r="AKU430" s="228"/>
      <c r="AKV430" s="228"/>
      <c r="AKW430" s="228"/>
      <c r="AKX430" s="228"/>
      <c r="AKY430" s="228"/>
      <c r="AKZ430" s="228"/>
      <c r="ALA430" s="228"/>
      <c r="ALB430" s="228"/>
      <c r="ALC430" s="228"/>
      <c r="ALD430" s="228"/>
      <c r="ALE430" s="228"/>
      <c r="ALF430" s="228"/>
      <c r="ALG430" s="228"/>
      <c r="ALH430" s="228"/>
      <c r="ALI430" s="228"/>
      <c r="ALJ430" s="228"/>
      <c r="ALK430" s="228"/>
      <c r="ALL430" s="228"/>
      <c r="ALM430" s="228"/>
      <c r="ALN430" s="228"/>
      <c r="ALO430" s="228"/>
      <c r="ALP430" s="228"/>
      <c r="ALQ430" s="228"/>
      <c r="ALR430" s="228"/>
      <c r="ALS430" s="228"/>
      <c r="ALT430" s="228"/>
      <c r="ALU430" s="228"/>
      <c r="ALV430" s="228"/>
      <c r="ALW430" s="228"/>
      <c r="ALX430" s="228"/>
      <c r="ALY430" s="228"/>
      <c r="ALZ430" s="228"/>
      <c r="AMA430" s="228"/>
      <c r="AMB430" s="228"/>
      <c r="AMC430" s="228"/>
      <c r="AMD430" s="228"/>
      <c r="AME430" s="228"/>
      <c r="AMF430" s="228"/>
      <c r="AMG430" s="228"/>
      <c r="AMH430" s="228"/>
      <c r="AMI430" s="228"/>
      <c r="AMJ430" s="228"/>
      <c r="AMK430" s="228"/>
      <c r="AML430" s="228"/>
      <c r="AMM430" s="228"/>
      <c r="AMN430" s="228"/>
      <c r="AMO430" s="228"/>
      <c r="AMP430" s="228"/>
      <c r="AMQ430" s="228"/>
      <c r="AMR430" s="228"/>
      <c r="AMS430" s="228"/>
      <c r="AMT430" s="228"/>
      <c r="AMU430" s="228"/>
      <c r="AMV430" s="228"/>
      <c r="AMW430" s="228"/>
      <c r="AMX430" s="228"/>
    </row>
    <row r="431" spans="1:1038" ht="18" customHeight="1">
      <c r="A431" s="223" t="s">
        <v>1819</v>
      </c>
      <c r="B431" s="224" t="s">
        <v>1647</v>
      </c>
      <c r="D431" s="225" t="s">
        <v>1279</v>
      </c>
      <c r="E431" s="226">
        <v>64</v>
      </c>
      <c r="F431" s="226">
        <v>5</v>
      </c>
      <c r="G431" s="196" t="str">
        <f t="shared" si="114"/>
        <v>64-5</v>
      </c>
      <c r="H431" s="226">
        <v>0</v>
      </c>
      <c r="I431" s="226">
        <v>21.5</v>
      </c>
      <c r="J431" s="226"/>
      <c r="K431" s="545" t="b">
        <f>IF(I432=1,IF(((VLOOKUP($G431,[1]Depth_Lookup!#REF!,9,FALSE))-(H431/100))=0,"Good",IF(((VLOOKUP($G431,[1]Depth_Lookup!$A$3:$J$550,9,FALSE))-(H431/100))&gt;0,"Too Short","Too Long")))</f>
        <v>0</v>
      </c>
      <c r="L431" s="171">
        <f>(VLOOKUP($G431,Depth_Lookup!$A$3:$J$410,10,FALSE))+(H431/100)</f>
        <v>155.09</v>
      </c>
      <c r="M431" s="171">
        <f>(VLOOKUP($G431,Depth_Lookup!$A$3:$J$410,10,FALSE))+(I431/100)</f>
        <v>155.30500000000001</v>
      </c>
      <c r="N431" s="127" t="s">
        <v>1934</v>
      </c>
      <c r="O431" s="226">
        <v>2</v>
      </c>
      <c r="P431" s="226" t="s">
        <v>853</v>
      </c>
      <c r="Q431" s="226" t="s">
        <v>125</v>
      </c>
      <c r="R431" s="196" t="str">
        <f t="shared" si="146"/>
        <v>SerpentinizedHarzburgite</v>
      </c>
      <c r="S431" s="126" t="s">
        <v>94</v>
      </c>
      <c r="T431" s="126" t="s">
        <v>98</v>
      </c>
      <c r="U431" s="126" t="s">
        <v>95</v>
      </c>
      <c r="V431" s="126" t="s">
        <v>96</v>
      </c>
      <c r="W431" s="226" t="s">
        <v>102</v>
      </c>
      <c r="X431" s="202">
        <f>VLOOKUP(W431,[2]definitions_list_lookup!$A$13:$B$19,2,0)</f>
        <v>5</v>
      </c>
      <c r="Y431" s="126" t="s">
        <v>90</v>
      </c>
      <c r="Z431" s="126" t="s">
        <v>91</v>
      </c>
      <c r="AA431" s="226"/>
      <c r="AB431" s="226"/>
      <c r="AC431" s="226"/>
      <c r="AD431" s="226"/>
      <c r="AE431" s="393"/>
      <c r="AF431" s="196" t="e">
        <f>VLOOKUP(AE431,[2]definitions_list_mag!$V$12:$W$15,2,0)</f>
        <v>#N/A</v>
      </c>
      <c r="AI431" s="433">
        <v>74</v>
      </c>
      <c r="AJ431" s="434"/>
      <c r="AK431" s="434"/>
      <c r="AL431" s="434"/>
      <c r="AM431" s="434"/>
      <c r="AN431" s="434"/>
      <c r="AO431" s="257"/>
      <c r="AP431" s="226"/>
      <c r="AQ431" s="226"/>
      <c r="AR431" s="226"/>
      <c r="AS431" s="226"/>
      <c r="AT431" s="226"/>
      <c r="AU431" s="433"/>
      <c r="AV431" s="434"/>
      <c r="AW431" s="434"/>
      <c r="AX431" s="434"/>
      <c r="AY431" s="434"/>
      <c r="AZ431" s="434"/>
      <c r="BA431" s="257">
        <v>25</v>
      </c>
      <c r="BB431" s="226">
        <v>5</v>
      </c>
      <c r="BC431" s="226">
        <v>3</v>
      </c>
      <c r="BD431" s="126" t="s">
        <v>110</v>
      </c>
      <c r="BE431" s="126" t="s">
        <v>103</v>
      </c>
      <c r="BF431" s="226"/>
      <c r="BG431" s="433"/>
      <c r="BH431" s="434"/>
      <c r="BI431" s="434"/>
      <c r="BJ431" s="434"/>
      <c r="BK431" s="434"/>
      <c r="BL431" s="434"/>
      <c r="BM431" s="257">
        <v>1</v>
      </c>
      <c r="BN431" s="226">
        <v>1</v>
      </c>
      <c r="BO431" s="126">
        <v>0.5</v>
      </c>
      <c r="BP431" s="126" t="s">
        <v>110</v>
      </c>
      <c r="BQ431" s="126" t="s">
        <v>103</v>
      </c>
      <c r="BR431" s="226"/>
      <c r="BS431" s="434"/>
      <c r="BT431" s="434"/>
      <c r="BU431" s="434"/>
      <c r="BV431" s="434"/>
      <c r="BW431" s="434"/>
      <c r="BX431" s="434"/>
      <c r="BY431" s="257"/>
      <c r="BZ431" s="226"/>
      <c r="CA431" s="226"/>
      <c r="CB431" s="226"/>
      <c r="CC431" s="226"/>
      <c r="CD431" s="226"/>
      <c r="CE431" s="410"/>
      <c r="CF431" s="213">
        <f t="shared" si="145"/>
        <v>100</v>
      </c>
      <c r="CG431" s="131"/>
      <c r="CH431" s="132" t="s">
        <v>1936</v>
      </c>
      <c r="CI431" s="132">
        <v>100</v>
      </c>
      <c r="CJ431" s="150"/>
      <c r="CK431" s="158"/>
      <c r="CL431" s="395"/>
      <c r="CM431" s="395"/>
      <c r="CN431" s="395"/>
      <c r="CO431" s="395"/>
      <c r="CP431" s="395"/>
      <c r="CQ431" s="395"/>
      <c r="CR431" s="395"/>
      <c r="CS431" s="395"/>
      <c r="CT431" s="395"/>
      <c r="CU431" s="395"/>
      <c r="CV431" s="395"/>
      <c r="CW431" s="395"/>
      <c r="CX431" s="395"/>
      <c r="CY431" s="395"/>
      <c r="CZ431" s="395"/>
      <c r="DA431" s="395"/>
      <c r="DB431" s="435">
        <v>75</v>
      </c>
      <c r="DC431" s="256"/>
      <c r="DD431" s="436"/>
      <c r="DE431" s="395"/>
      <c r="DF431" s="395"/>
      <c r="DG431" s="395"/>
      <c r="DH431" s="395"/>
      <c r="DI431" s="395"/>
      <c r="DJ431" s="437">
        <v>25</v>
      </c>
      <c r="DK431" s="207">
        <f t="shared" si="147"/>
        <v>100</v>
      </c>
      <c r="DL431" s="131"/>
      <c r="DM431" s="395"/>
      <c r="DN431" s="395"/>
      <c r="DO431" s="397"/>
      <c r="DP431" s="398"/>
      <c r="DQ431" s="259"/>
      <c r="DR431" s="397"/>
      <c r="DS431" s="259"/>
      <c r="DT431" s="138" t="s">
        <v>1937</v>
      </c>
      <c r="DU431" s="256"/>
      <c r="DV431" s="256"/>
      <c r="DW431" s="214" t="e">
        <f>VLOOKUP(P431,[2]definitions_list_lookup!$K$30:$L$54,2,0)</f>
        <v>#N/A</v>
      </c>
      <c r="DX431" s="139" t="s">
        <v>1405</v>
      </c>
      <c r="DY431" s="139" t="s">
        <v>1938</v>
      </c>
      <c r="DZ431"/>
      <c r="EA431" s="104"/>
      <c r="ED431" s="229" t="s">
        <v>2517</v>
      </c>
      <c r="EE431" s="140"/>
      <c r="EG431" s="140"/>
      <c r="EI431" s="218"/>
      <c r="EJ431" s="143"/>
      <c r="EK431" s="221"/>
      <c r="EM431" s="109"/>
      <c r="EN431" s="109"/>
      <c r="EZ431" s="192" t="e">
        <f t="shared" si="107"/>
        <v>#DIV/0!</v>
      </c>
      <c r="FA431" s="192" t="e">
        <f t="shared" si="108"/>
        <v>#DIV/0!</v>
      </c>
      <c r="FB431" s="192" t="e">
        <f t="shared" si="109"/>
        <v>#DIV/0!</v>
      </c>
      <c r="FC431" s="192" t="e">
        <f t="shared" si="110"/>
        <v>#DIV/0!</v>
      </c>
      <c r="FD431" s="192" t="e">
        <f t="shared" si="111"/>
        <v>#DIV/0!</v>
      </c>
      <c r="FE431" s="193" t="e">
        <f t="shared" si="112"/>
        <v>#DIV/0!</v>
      </c>
      <c r="FF431" s="194" t="e">
        <f t="shared" si="113"/>
        <v>#DIV/0!</v>
      </c>
      <c r="FI431" s="778">
        <f t="shared" si="115"/>
        <v>0</v>
      </c>
      <c r="FJ431" s="779" t="e">
        <f t="shared" si="116"/>
        <v>#DIV/0!</v>
      </c>
      <c r="FK431" s="779" t="e">
        <f t="shared" si="117"/>
        <v>#DIV/0!</v>
      </c>
      <c r="FL431" s="780" t="e">
        <f t="shared" si="118"/>
        <v>#DIV/0!</v>
      </c>
      <c r="FM431" s="169" t="e">
        <f t="shared" si="119"/>
        <v>#DIV/0!</v>
      </c>
      <c r="FN431" s="783" t="e">
        <f t="shared" si="120"/>
        <v>#DIV/0!</v>
      </c>
    </row>
    <row r="432" spans="1:1038" ht="18" customHeight="1">
      <c r="A432" s="223" t="s">
        <v>1819</v>
      </c>
      <c r="B432" s="224" t="s">
        <v>1647</v>
      </c>
      <c r="D432" s="225" t="s">
        <v>1279</v>
      </c>
      <c r="E432" s="226">
        <v>64</v>
      </c>
      <c r="F432" s="226">
        <v>5</v>
      </c>
      <c r="G432" s="196" t="str">
        <f t="shared" si="114"/>
        <v>64-5</v>
      </c>
      <c r="H432" s="226">
        <v>21.5</v>
      </c>
      <c r="I432" s="226">
        <v>28</v>
      </c>
      <c r="J432" s="226"/>
      <c r="K432" s="545" t="b">
        <f>IF(I433=1,IF(((VLOOKUP($G432,[1]Depth_Lookup!#REF!,9,FALSE))-(H432/100))=0,"Good",IF(((VLOOKUP($G432,[1]Depth_Lookup!$A$3:$J$550,9,FALSE))-(H432/100))&gt;0,"Too Short","Too Long")))</f>
        <v>0</v>
      </c>
      <c r="L432" s="171">
        <f>(VLOOKUP($G432,Depth_Lookup!$A$3:$J$410,10,FALSE))+(H432/100)</f>
        <v>155.30500000000001</v>
      </c>
      <c r="M432" s="171">
        <f>(VLOOKUP($G432,Depth_Lookup!$A$3:$J$410,10,FALSE))+(I432/100)</f>
        <v>155.37</v>
      </c>
      <c r="N432" s="127" t="s">
        <v>1934</v>
      </c>
      <c r="O432" s="226"/>
      <c r="P432" s="226"/>
      <c r="Q432" s="226" t="s">
        <v>97</v>
      </c>
      <c r="R432" s="196" t="str">
        <f t="shared" si="146"/>
        <v>Gabbro</v>
      </c>
      <c r="S432" s="126" t="s">
        <v>98</v>
      </c>
      <c r="T432" s="126" t="s">
        <v>98</v>
      </c>
      <c r="U432" s="126" t="s">
        <v>95</v>
      </c>
      <c r="V432" s="126" t="s">
        <v>96</v>
      </c>
      <c r="W432" s="226" t="s">
        <v>102</v>
      </c>
      <c r="X432" s="202">
        <f>VLOOKUP(W432,[2]definitions_list_lookup!$A$13:$B$19,2,0)</f>
        <v>5</v>
      </c>
      <c r="Y432" s="126" t="s">
        <v>90</v>
      </c>
      <c r="Z432" s="126" t="s">
        <v>91</v>
      </c>
      <c r="AA432" s="226"/>
      <c r="AB432" s="226"/>
      <c r="AC432" s="226"/>
      <c r="AD432" s="226"/>
      <c r="AE432" s="393"/>
      <c r="AF432" s="196" t="e">
        <f>VLOOKUP(AE432,[2]definitions_list_mag!$V$12:$W$15,2,0)</f>
        <v>#N/A</v>
      </c>
      <c r="AI432" s="433"/>
      <c r="AJ432" s="434"/>
      <c r="AK432" s="434"/>
      <c r="AL432" s="236"/>
      <c r="AM432" s="236"/>
      <c r="AN432" s="434" t="s">
        <v>1942</v>
      </c>
      <c r="AO432" s="257">
        <v>50</v>
      </c>
      <c r="AP432" s="226">
        <v>8</v>
      </c>
      <c r="AQ432" s="226">
        <v>4</v>
      </c>
      <c r="AR432" s="126" t="s">
        <v>110</v>
      </c>
      <c r="AS432" s="126" t="s">
        <v>103</v>
      </c>
      <c r="AT432" s="226"/>
      <c r="AU432" s="433">
        <v>50</v>
      </c>
      <c r="AV432" s="434">
        <v>8</v>
      </c>
      <c r="AW432" s="434">
        <v>4</v>
      </c>
      <c r="AX432" s="236" t="s">
        <v>110</v>
      </c>
      <c r="AY432" s="236" t="s">
        <v>103</v>
      </c>
      <c r="AZ432" s="236"/>
      <c r="BA432" s="257"/>
      <c r="BB432" s="226"/>
      <c r="BC432" s="226"/>
      <c r="BF432" s="226"/>
      <c r="BG432" s="433"/>
      <c r="BH432" s="434"/>
      <c r="BI432" s="434"/>
      <c r="BJ432" s="434"/>
      <c r="BK432" s="434"/>
      <c r="BL432" s="434"/>
      <c r="BM432" s="257"/>
      <c r="BN432" s="226"/>
      <c r="BO432" s="226"/>
      <c r="BP432" s="226"/>
      <c r="BQ432" s="226"/>
      <c r="BR432" s="226"/>
      <c r="BS432" s="434"/>
      <c r="BT432" s="434"/>
      <c r="BU432" s="434"/>
      <c r="BV432" s="434"/>
      <c r="BW432" s="434"/>
      <c r="BX432" s="434"/>
      <c r="BY432" s="257"/>
      <c r="BZ432" s="226"/>
      <c r="CA432" s="226"/>
      <c r="CB432" s="226"/>
      <c r="CC432" s="226"/>
      <c r="CD432" s="226"/>
      <c r="CE432" s="410" t="s">
        <v>1943</v>
      </c>
      <c r="CF432" s="213">
        <f t="shared" si="145"/>
        <v>100</v>
      </c>
      <c r="CG432" s="131"/>
      <c r="CH432" s="132"/>
      <c r="CI432" s="132"/>
      <c r="CJ432" s="150"/>
      <c r="CK432" s="158"/>
      <c r="CL432" s="395"/>
      <c r="CM432" s="395"/>
      <c r="CN432" s="395"/>
      <c r="CO432" s="395"/>
      <c r="CP432" s="395"/>
      <c r="CQ432" s="395"/>
      <c r="CR432" s="395"/>
      <c r="CS432" s="395"/>
      <c r="CT432" s="395"/>
      <c r="CU432" s="395"/>
      <c r="CV432" s="395"/>
      <c r="CW432" s="395"/>
      <c r="CX432" s="395"/>
      <c r="CY432" s="395"/>
      <c r="CZ432" s="395"/>
      <c r="DA432" s="395"/>
      <c r="DB432" s="435"/>
      <c r="DC432" s="256"/>
      <c r="DD432" s="436">
        <v>50</v>
      </c>
      <c r="DE432" s="395"/>
      <c r="DF432" s="395"/>
      <c r="DG432" s="395"/>
      <c r="DH432" s="395"/>
      <c r="DI432" s="395"/>
      <c r="DJ432" s="437">
        <v>50</v>
      </c>
      <c r="DK432" s="207">
        <f t="shared" si="147"/>
        <v>100</v>
      </c>
      <c r="DL432" s="131"/>
      <c r="DM432" s="395" t="s">
        <v>696</v>
      </c>
      <c r="DN432" s="395">
        <v>50</v>
      </c>
      <c r="DO432" s="397" t="s">
        <v>1558</v>
      </c>
      <c r="DP432" s="398"/>
      <c r="DQ432" s="259"/>
      <c r="DR432" s="136" t="s">
        <v>1518</v>
      </c>
      <c r="DS432" s="259"/>
      <c r="DT432" s="263"/>
      <c r="DU432" s="256">
        <v>45</v>
      </c>
      <c r="DV432" s="256" t="s">
        <v>849</v>
      </c>
      <c r="DW432" s="214" t="e">
        <f>VLOOKUP(P432,[2]definitions_list_lookup!$K$30:$L$54,2,0)</f>
        <v>#N/A</v>
      </c>
      <c r="DX432" s="155"/>
      <c r="DY432" s="155"/>
      <c r="DZ432"/>
      <c r="EA432" s="104"/>
      <c r="ED432" s="229" t="s">
        <v>2517</v>
      </c>
      <c r="EE432" s="140"/>
      <c r="EG432" s="140"/>
      <c r="EI432" s="218"/>
      <c r="EJ432" s="143"/>
      <c r="EK432" s="221"/>
      <c r="EM432" s="109"/>
      <c r="EN432" s="109" t="s">
        <v>1448</v>
      </c>
      <c r="EO432" s="144">
        <v>5.5</v>
      </c>
      <c r="EP432" s="144" t="s">
        <v>2054</v>
      </c>
      <c r="EQ432" s="144" t="s">
        <v>2063</v>
      </c>
      <c r="EV432" s="112">
        <v>19</v>
      </c>
      <c r="EW432" s="112">
        <v>90</v>
      </c>
      <c r="EX432" s="112">
        <v>30</v>
      </c>
      <c r="EY432" s="112">
        <v>180</v>
      </c>
      <c r="EZ432" s="192">
        <f t="shared" si="107"/>
        <v>-30.811551130460202</v>
      </c>
      <c r="FA432" s="192">
        <f t="shared" si="108"/>
        <v>329.1884488695398</v>
      </c>
      <c r="FB432" s="192">
        <f t="shared" si="109"/>
        <v>56.089772945507498</v>
      </c>
      <c r="FC432" s="192">
        <f t="shared" si="110"/>
        <v>59.188448869539798</v>
      </c>
      <c r="FD432" s="192">
        <f t="shared" si="111"/>
        <v>33.910227054492502</v>
      </c>
      <c r="FE432" s="193">
        <f t="shared" si="112"/>
        <v>149.1884488695398</v>
      </c>
      <c r="FF432" s="194">
        <f t="shared" si="113"/>
        <v>33.910227054492502</v>
      </c>
      <c r="FI432" s="778">
        <f t="shared" si="115"/>
        <v>5.5</v>
      </c>
      <c r="FJ432" s="779">
        <f t="shared" si="116"/>
        <v>33.910227054492502</v>
      </c>
      <c r="FK432" s="779">
        <f t="shared" si="117"/>
        <v>56.089772945507498</v>
      </c>
      <c r="FL432" s="780">
        <f t="shared" si="118"/>
        <v>0.97895121459514389</v>
      </c>
      <c r="FM432" s="169">
        <f t="shared" si="119"/>
        <v>0.82991271672875211</v>
      </c>
      <c r="FN432" s="783">
        <f t="shared" si="120"/>
        <v>4.5645199420081362</v>
      </c>
    </row>
    <row r="433" spans="1:1038" s="288" customFormat="1" ht="18" customHeight="1">
      <c r="A433" s="282" t="s">
        <v>1819</v>
      </c>
      <c r="B433" s="283" t="s">
        <v>1647</v>
      </c>
      <c r="C433" s="227"/>
      <c r="D433" s="284" t="s">
        <v>1279</v>
      </c>
      <c r="E433" s="227">
        <v>64</v>
      </c>
      <c r="F433" s="227">
        <v>5</v>
      </c>
      <c r="G433" s="286" t="str">
        <f t="shared" si="114"/>
        <v>64-5</v>
      </c>
      <c r="H433" s="227">
        <v>28</v>
      </c>
      <c r="I433" s="227">
        <v>63</v>
      </c>
      <c r="J433" s="226"/>
      <c r="K433" s="545" t="b">
        <f>IF(I434=1,IF(((VLOOKUP($G433,[1]Depth_Lookup!#REF!,9,FALSE))-(H433/100))=0,"Good",IF(((VLOOKUP($G433,[1]Depth_Lookup!$A$3:$J$550,9,FALSE))-(H433/100))&gt;0,"Too Short","Too Long")))</f>
        <v>0</v>
      </c>
      <c r="L433" s="171">
        <f>(VLOOKUP($G433,Depth_Lookup!$A$3:$J$410,10,FALSE))+(H433/100)</f>
        <v>155.37</v>
      </c>
      <c r="M433" s="171">
        <f>(VLOOKUP($G433,Depth_Lookup!$A$3:$J$410,10,FALSE))+(I433/100)</f>
        <v>155.72</v>
      </c>
      <c r="N433" s="230" t="s">
        <v>1934</v>
      </c>
      <c r="O433" s="227">
        <v>4</v>
      </c>
      <c r="P433" s="227" t="s">
        <v>853</v>
      </c>
      <c r="Q433" s="227" t="s">
        <v>125</v>
      </c>
      <c r="R433" s="286" t="str">
        <f t="shared" si="146"/>
        <v>SerpentinizedHarzburgite</v>
      </c>
      <c r="S433" s="227" t="s">
        <v>98</v>
      </c>
      <c r="T433" s="227" t="s">
        <v>94</v>
      </c>
      <c r="U433" s="227" t="s">
        <v>95</v>
      </c>
      <c r="V433" s="227" t="s">
        <v>96</v>
      </c>
      <c r="W433" s="227" t="s">
        <v>102</v>
      </c>
      <c r="X433" s="287">
        <f>VLOOKUP(W433,[2]definitions_list_lookup!$A$13:$B$19,2,0)</f>
        <v>5</v>
      </c>
      <c r="Y433" s="227" t="s">
        <v>90</v>
      </c>
      <c r="Z433" s="227" t="s">
        <v>91</v>
      </c>
      <c r="AA433" s="227"/>
      <c r="AB433" s="227"/>
      <c r="AC433" s="227"/>
      <c r="AD433" s="227"/>
      <c r="AE433" s="233"/>
      <c r="AF433" s="286" t="e">
        <f>VLOOKUP(AE433,[2]definitions_list_mag!$V$12:$W$15,2,0)</f>
        <v>#N/A</v>
      </c>
      <c r="AG433" s="237"/>
      <c r="AH433" s="227"/>
      <c r="AI433" s="238">
        <v>74</v>
      </c>
      <c r="AJ433" s="239"/>
      <c r="AK433" s="239"/>
      <c r="AL433" s="239"/>
      <c r="AM433" s="239"/>
      <c r="AN433" s="239"/>
      <c r="AO433" s="240"/>
      <c r="AP433" s="227"/>
      <c r="AQ433" s="227"/>
      <c r="AR433" s="227"/>
      <c r="AS433" s="227"/>
      <c r="AT433" s="227"/>
      <c r="AU433" s="238"/>
      <c r="AV433" s="239"/>
      <c r="AW433" s="239"/>
      <c r="AX433" s="239"/>
      <c r="AY433" s="239"/>
      <c r="AZ433" s="239"/>
      <c r="BA433" s="240">
        <v>25</v>
      </c>
      <c r="BB433" s="227">
        <v>5</v>
      </c>
      <c r="BC433" s="227">
        <v>3</v>
      </c>
      <c r="BD433" s="227" t="s">
        <v>110</v>
      </c>
      <c r="BE433" s="227" t="s">
        <v>103</v>
      </c>
      <c r="BF433" s="227"/>
      <c r="BG433" s="238"/>
      <c r="BH433" s="239"/>
      <c r="BI433" s="239"/>
      <c r="BJ433" s="239"/>
      <c r="BK433" s="239"/>
      <c r="BL433" s="239"/>
      <c r="BM433" s="240">
        <v>1</v>
      </c>
      <c r="BN433" s="227">
        <v>1</v>
      </c>
      <c r="BO433" s="227">
        <v>0.5</v>
      </c>
      <c r="BP433" s="227" t="s">
        <v>110</v>
      </c>
      <c r="BQ433" s="227" t="s">
        <v>103</v>
      </c>
      <c r="BR433" s="227"/>
      <c r="BS433" s="239"/>
      <c r="BT433" s="239"/>
      <c r="BU433" s="239"/>
      <c r="BV433" s="239"/>
      <c r="BW433" s="239"/>
      <c r="BX433" s="239"/>
      <c r="BY433" s="240"/>
      <c r="BZ433" s="227"/>
      <c r="CA433" s="227"/>
      <c r="CB433" s="227"/>
      <c r="CC433" s="227"/>
      <c r="CD433" s="227"/>
      <c r="CE433" s="289"/>
      <c r="CF433" s="290">
        <f t="shared" si="145"/>
        <v>100</v>
      </c>
      <c r="CG433" s="148"/>
      <c r="CH433" s="149" t="s">
        <v>1936</v>
      </c>
      <c r="CI433" s="149">
        <v>100</v>
      </c>
      <c r="CJ433" s="149"/>
      <c r="CK433" s="151"/>
      <c r="CL433" s="152"/>
      <c r="CM433" s="152"/>
      <c r="CN433" s="152"/>
      <c r="CO433" s="152"/>
      <c r="CP433" s="152"/>
      <c r="CQ433" s="152"/>
      <c r="CR433" s="152"/>
      <c r="CS433" s="152"/>
      <c r="CT433" s="152"/>
      <c r="CU433" s="152"/>
      <c r="CV433" s="152"/>
      <c r="CW433" s="152"/>
      <c r="CX433" s="152"/>
      <c r="CY433" s="152"/>
      <c r="CZ433" s="152"/>
      <c r="DA433" s="152"/>
      <c r="DB433" s="416">
        <v>50</v>
      </c>
      <c r="DC433" s="229"/>
      <c r="DD433" s="417"/>
      <c r="DE433" s="152"/>
      <c r="DF433" s="152"/>
      <c r="DG433" s="152"/>
      <c r="DH433" s="152"/>
      <c r="DI433" s="152"/>
      <c r="DJ433" s="418">
        <v>50</v>
      </c>
      <c r="DK433" s="208">
        <f t="shared" si="147"/>
        <v>100</v>
      </c>
      <c r="DL433" s="148"/>
      <c r="DM433" s="152"/>
      <c r="DN433" s="152"/>
      <c r="DO433" s="153"/>
      <c r="DQ433" s="148"/>
      <c r="DR433" s="153"/>
      <c r="DS433" s="148"/>
      <c r="DT433" s="261"/>
      <c r="DU433" s="229"/>
      <c r="DV433" s="229"/>
      <c r="DW433" s="291" t="e">
        <f>VLOOKUP(P433,[2]definitions_list_lookup!$K$30:$L$54,2,0)</f>
        <v>#N/A</v>
      </c>
      <c r="DX433" s="154" t="s">
        <v>1405</v>
      </c>
      <c r="DY433" s="154"/>
      <c r="DZ433" s="479"/>
      <c r="EA433" s="292"/>
      <c r="EB433" s="229"/>
      <c r="EC433" s="292"/>
      <c r="ED433" s="229" t="s">
        <v>2517</v>
      </c>
      <c r="EE433" s="293"/>
      <c r="EF433" s="294"/>
      <c r="EG433" s="293"/>
      <c r="EH433" s="295"/>
      <c r="EI433" s="296"/>
      <c r="EJ433" s="297"/>
      <c r="EK433" s="298"/>
      <c r="EL433" s="293"/>
      <c r="EM433" s="295"/>
      <c r="EN433" s="295" t="s">
        <v>1448</v>
      </c>
      <c r="EO433" s="321"/>
      <c r="EP433" s="321"/>
      <c r="EQ433" s="321"/>
      <c r="ER433" s="321"/>
      <c r="ES433" s="321"/>
      <c r="ET433" s="321"/>
      <c r="EU433" s="321"/>
      <c r="EV433" s="112">
        <v>19</v>
      </c>
      <c r="EW433" s="112">
        <v>90</v>
      </c>
      <c r="EX433" s="112">
        <v>30</v>
      </c>
      <c r="EY433" s="112">
        <v>180</v>
      </c>
      <c r="EZ433" s="192">
        <f t="shared" si="107"/>
        <v>-30.811551130460202</v>
      </c>
      <c r="FA433" s="192">
        <f t="shared" si="108"/>
        <v>329.1884488695398</v>
      </c>
      <c r="FB433" s="192">
        <f t="shared" si="109"/>
        <v>56.089772945507498</v>
      </c>
      <c r="FC433" s="192">
        <f t="shared" si="110"/>
        <v>59.188448869539798</v>
      </c>
      <c r="FD433" s="192">
        <f t="shared" si="111"/>
        <v>33.910227054492502</v>
      </c>
      <c r="FE433" s="193">
        <f t="shared" si="112"/>
        <v>149.1884488695398</v>
      </c>
      <c r="FF433" s="194">
        <f t="shared" si="113"/>
        <v>33.910227054492502</v>
      </c>
      <c r="FG433" s="293"/>
      <c r="FH433" s="295"/>
      <c r="FI433" s="778">
        <f t="shared" si="115"/>
        <v>0</v>
      </c>
      <c r="FJ433" s="779">
        <f t="shared" si="116"/>
        <v>33.910227054492502</v>
      </c>
      <c r="FK433" s="779">
        <f t="shared" si="117"/>
        <v>56.089772945507498</v>
      </c>
      <c r="FL433" s="780">
        <f t="shared" si="118"/>
        <v>0.97895121459514389</v>
      </c>
      <c r="FM433" s="169">
        <f t="shared" si="119"/>
        <v>0.82991271672875211</v>
      </c>
      <c r="FN433" s="783">
        <f t="shared" si="120"/>
        <v>0</v>
      </c>
      <c r="FO433" s="227"/>
      <c r="FP433" s="227"/>
      <c r="FQ433" s="227"/>
      <c r="FR433" s="227"/>
      <c r="FS433" s="227"/>
      <c r="FT433" s="227"/>
      <c r="FU433" s="227"/>
      <c r="FV433" s="227"/>
      <c r="FW433" s="227"/>
      <c r="FX433" s="227"/>
      <c r="FY433" s="227"/>
      <c r="FZ433" s="227"/>
      <c r="GA433" s="227"/>
      <c r="GB433" s="227"/>
      <c r="GC433" s="227"/>
      <c r="GD433" s="227"/>
      <c r="GE433" s="227"/>
      <c r="GF433" s="227"/>
      <c r="GG433" s="227"/>
      <c r="GH433" s="227"/>
      <c r="GI433" s="227"/>
      <c r="GJ433" s="227"/>
      <c r="GK433" s="227"/>
      <c r="GL433" s="227"/>
      <c r="GM433" s="227"/>
      <c r="GN433" s="227"/>
      <c r="GO433" s="227"/>
      <c r="GP433" s="227"/>
      <c r="GQ433" s="227"/>
      <c r="GR433" s="227"/>
      <c r="GS433" s="227"/>
      <c r="GT433" s="227"/>
      <c r="GU433" s="227"/>
      <c r="GV433" s="227"/>
      <c r="GW433" s="227"/>
      <c r="GX433" s="227"/>
      <c r="GY433" s="227"/>
      <c r="GZ433" s="227"/>
      <c r="HA433" s="227"/>
      <c r="HB433" s="227"/>
      <c r="HC433" s="227"/>
      <c r="HD433" s="227"/>
      <c r="HE433" s="227"/>
      <c r="HF433" s="227"/>
      <c r="HG433" s="227"/>
      <c r="HH433" s="227"/>
      <c r="HI433" s="227"/>
      <c r="HJ433" s="227"/>
      <c r="HK433" s="227"/>
      <c r="HL433" s="227"/>
      <c r="HM433" s="227"/>
      <c r="HN433" s="227"/>
      <c r="HO433" s="227"/>
      <c r="HP433" s="227"/>
      <c r="HQ433" s="227"/>
      <c r="HR433" s="227"/>
      <c r="HS433" s="227"/>
      <c r="HT433" s="227"/>
      <c r="HU433" s="227"/>
      <c r="HV433" s="227"/>
      <c r="HW433" s="227"/>
      <c r="HX433" s="227"/>
      <c r="HY433" s="227"/>
      <c r="HZ433" s="227"/>
      <c r="IA433" s="227"/>
      <c r="IB433" s="227"/>
      <c r="IC433" s="227"/>
      <c r="ID433" s="227"/>
      <c r="IE433" s="227"/>
      <c r="IF433" s="227"/>
      <c r="IG433" s="227"/>
      <c r="IH433" s="227"/>
      <c r="II433" s="227"/>
      <c r="IJ433" s="227"/>
      <c r="IK433" s="227"/>
      <c r="IL433" s="227"/>
      <c r="IM433" s="227"/>
      <c r="IN433" s="227"/>
      <c r="IO433" s="227"/>
      <c r="IP433" s="227"/>
      <c r="IQ433" s="227"/>
      <c r="IR433" s="227"/>
      <c r="IS433" s="227"/>
      <c r="IT433" s="227"/>
      <c r="IU433" s="227"/>
      <c r="IV433" s="227"/>
      <c r="IW433" s="227"/>
      <c r="IX433" s="227"/>
      <c r="IY433" s="227"/>
      <c r="IZ433" s="227"/>
      <c r="JA433" s="227"/>
      <c r="JB433" s="227"/>
      <c r="JC433" s="227"/>
      <c r="JD433" s="227"/>
      <c r="JE433" s="227"/>
      <c r="JF433" s="227"/>
      <c r="JG433" s="227"/>
      <c r="JH433" s="227"/>
      <c r="JI433" s="227"/>
      <c r="JJ433" s="227"/>
      <c r="JK433" s="227"/>
      <c r="JL433" s="227"/>
      <c r="JM433" s="227"/>
      <c r="JN433" s="227"/>
      <c r="JO433" s="227"/>
      <c r="JP433" s="227"/>
      <c r="JQ433" s="227"/>
      <c r="JR433" s="227"/>
      <c r="JS433" s="227"/>
      <c r="JT433" s="227"/>
      <c r="JU433" s="227"/>
      <c r="JV433" s="227"/>
      <c r="JW433" s="227"/>
      <c r="JX433" s="227"/>
      <c r="JY433" s="227"/>
      <c r="JZ433" s="227"/>
      <c r="KA433" s="227"/>
      <c r="KB433" s="227"/>
      <c r="KC433" s="227"/>
      <c r="KD433" s="227"/>
      <c r="KE433" s="227"/>
      <c r="KF433" s="227"/>
      <c r="KG433" s="227"/>
      <c r="KH433" s="227"/>
      <c r="KI433" s="227"/>
      <c r="KJ433" s="227"/>
      <c r="KK433" s="227"/>
      <c r="KL433" s="227"/>
      <c r="KM433" s="227"/>
      <c r="KN433" s="227"/>
      <c r="KO433" s="227"/>
      <c r="KP433" s="227"/>
      <c r="KQ433" s="227"/>
      <c r="KR433" s="227"/>
      <c r="KS433" s="227"/>
      <c r="KT433" s="227"/>
      <c r="KU433" s="227"/>
      <c r="KV433" s="227"/>
      <c r="KW433" s="227"/>
      <c r="KX433" s="227"/>
      <c r="KY433" s="227"/>
      <c r="KZ433" s="227"/>
      <c r="LA433" s="227"/>
      <c r="LB433" s="227"/>
      <c r="LC433" s="227"/>
      <c r="LD433" s="227"/>
      <c r="LE433" s="227"/>
      <c r="LF433" s="227"/>
      <c r="LG433" s="227"/>
      <c r="LH433" s="227"/>
      <c r="LI433" s="227"/>
      <c r="LJ433" s="227"/>
      <c r="LK433" s="227"/>
      <c r="LL433" s="227"/>
      <c r="LM433" s="227"/>
      <c r="LN433" s="227"/>
      <c r="LO433" s="227"/>
      <c r="LP433" s="227"/>
      <c r="LQ433" s="227"/>
      <c r="LR433" s="227"/>
      <c r="LS433" s="227"/>
      <c r="LT433" s="227"/>
      <c r="LU433" s="227"/>
      <c r="LV433" s="227"/>
      <c r="LW433" s="227"/>
      <c r="LX433" s="227"/>
      <c r="LY433" s="227"/>
      <c r="LZ433" s="227"/>
      <c r="MA433" s="227"/>
      <c r="MB433" s="227"/>
      <c r="MC433" s="227"/>
      <c r="MD433" s="227"/>
      <c r="ME433" s="227"/>
      <c r="MF433" s="227"/>
      <c r="MG433" s="227"/>
      <c r="MH433" s="227"/>
      <c r="MI433" s="227"/>
      <c r="MJ433" s="227"/>
      <c r="MK433" s="227"/>
      <c r="ML433" s="227"/>
      <c r="MM433" s="227"/>
      <c r="MN433" s="227"/>
      <c r="MO433" s="227"/>
      <c r="MP433" s="227"/>
      <c r="MQ433" s="227"/>
      <c r="MR433" s="227"/>
      <c r="MS433" s="227"/>
      <c r="MT433" s="227"/>
      <c r="MU433" s="227"/>
      <c r="MV433" s="227"/>
      <c r="MW433" s="227"/>
      <c r="MX433" s="227"/>
      <c r="MY433" s="227"/>
      <c r="MZ433" s="227"/>
      <c r="NA433" s="227"/>
      <c r="NB433" s="227"/>
      <c r="NC433" s="227"/>
      <c r="ND433" s="227"/>
      <c r="NE433" s="227"/>
      <c r="NF433" s="227"/>
      <c r="NG433" s="227"/>
      <c r="NH433" s="227"/>
      <c r="NI433" s="227"/>
      <c r="NJ433" s="227"/>
      <c r="NK433" s="227"/>
      <c r="NL433" s="227"/>
      <c r="NM433" s="227"/>
      <c r="NN433" s="227"/>
      <c r="NO433" s="227"/>
      <c r="NP433" s="227"/>
      <c r="NQ433" s="227"/>
      <c r="NR433" s="227"/>
      <c r="NS433" s="227"/>
      <c r="NT433" s="227"/>
      <c r="NU433" s="227"/>
      <c r="NV433" s="227"/>
      <c r="NW433" s="227"/>
      <c r="NX433" s="227"/>
      <c r="NY433" s="227"/>
      <c r="NZ433" s="227"/>
      <c r="OA433" s="227"/>
      <c r="OB433" s="227"/>
      <c r="OC433" s="227"/>
      <c r="OD433" s="227"/>
      <c r="OE433" s="227"/>
      <c r="OF433" s="227"/>
      <c r="OG433" s="227"/>
      <c r="OH433" s="227"/>
      <c r="OI433" s="227"/>
      <c r="OJ433" s="227"/>
      <c r="OK433" s="227"/>
      <c r="OL433" s="227"/>
      <c r="OM433" s="227"/>
      <c r="ON433" s="227"/>
      <c r="OO433" s="227"/>
      <c r="OP433" s="227"/>
      <c r="OQ433" s="227"/>
      <c r="OR433" s="227"/>
      <c r="OS433" s="227"/>
      <c r="OT433" s="227"/>
      <c r="OU433" s="227"/>
      <c r="OV433" s="227"/>
      <c r="OW433" s="227"/>
      <c r="OX433" s="227"/>
      <c r="OY433" s="227"/>
      <c r="OZ433" s="227"/>
      <c r="PA433" s="227"/>
      <c r="PB433" s="227"/>
      <c r="PC433" s="227"/>
      <c r="PD433" s="227"/>
      <c r="PE433" s="227"/>
      <c r="PF433" s="227"/>
      <c r="PG433" s="227"/>
      <c r="PH433" s="227"/>
      <c r="PI433" s="227"/>
      <c r="PJ433" s="227"/>
      <c r="PK433" s="227"/>
      <c r="PL433" s="227"/>
      <c r="PM433" s="227"/>
      <c r="PN433" s="227"/>
      <c r="PO433" s="227"/>
      <c r="PP433" s="227"/>
      <c r="PQ433" s="227"/>
      <c r="PR433" s="227"/>
      <c r="PS433" s="227"/>
      <c r="PT433" s="227"/>
      <c r="PU433" s="227"/>
      <c r="PV433" s="227"/>
      <c r="PW433" s="227"/>
      <c r="PX433" s="227"/>
      <c r="PY433" s="227"/>
      <c r="PZ433" s="227"/>
      <c r="QA433" s="227"/>
      <c r="QB433" s="227"/>
      <c r="QC433" s="227"/>
      <c r="QD433" s="227"/>
      <c r="QE433" s="227"/>
      <c r="QF433" s="227"/>
      <c r="QG433" s="227"/>
      <c r="QH433" s="227"/>
      <c r="QI433" s="227"/>
      <c r="QJ433" s="227"/>
      <c r="QK433" s="227"/>
      <c r="QL433" s="227"/>
      <c r="QM433" s="227"/>
      <c r="QN433" s="227"/>
      <c r="QO433" s="227"/>
      <c r="QP433" s="227"/>
      <c r="QQ433" s="227"/>
      <c r="QR433" s="227"/>
      <c r="QS433" s="227"/>
      <c r="QT433" s="227"/>
      <c r="QU433" s="227"/>
      <c r="QV433" s="227"/>
      <c r="QW433" s="227"/>
      <c r="QX433" s="227"/>
      <c r="QY433" s="227"/>
      <c r="QZ433" s="227"/>
      <c r="RA433" s="227"/>
      <c r="RB433" s="227"/>
      <c r="RC433" s="227"/>
      <c r="RD433" s="227"/>
      <c r="RE433" s="227"/>
      <c r="RF433" s="227"/>
      <c r="RG433" s="227"/>
      <c r="RH433" s="227"/>
      <c r="RI433" s="227"/>
      <c r="RJ433" s="227"/>
      <c r="RK433" s="227"/>
      <c r="RL433" s="227"/>
      <c r="RM433" s="227"/>
      <c r="RN433" s="227"/>
      <c r="RO433" s="227"/>
      <c r="RP433" s="227"/>
      <c r="RQ433" s="227"/>
      <c r="RR433" s="227"/>
      <c r="RS433" s="227"/>
      <c r="RT433" s="227"/>
      <c r="RU433" s="227"/>
      <c r="RV433" s="227"/>
      <c r="RW433" s="227"/>
      <c r="RX433" s="227"/>
      <c r="RY433" s="227"/>
      <c r="RZ433" s="227"/>
      <c r="SA433" s="227"/>
      <c r="SB433" s="227"/>
      <c r="SC433" s="227"/>
      <c r="SD433" s="227"/>
      <c r="SE433" s="227"/>
      <c r="SF433" s="227"/>
      <c r="SG433" s="227"/>
      <c r="SH433" s="227"/>
      <c r="SI433" s="227"/>
      <c r="SJ433" s="227"/>
      <c r="SK433" s="227"/>
      <c r="SL433" s="227"/>
      <c r="SM433" s="227"/>
      <c r="SN433" s="227"/>
      <c r="SO433" s="227"/>
      <c r="SP433" s="227"/>
      <c r="SQ433" s="227"/>
      <c r="SR433" s="227"/>
      <c r="SS433" s="227"/>
      <c r="ST433" s="227"/>
      <c r="SU433" s="227"/>
      <c r="SV433" s="227"/>
      <c r="SW433" s="227"/>
      <c r="SX433" s="227"/>
      <c r="SY433" s="227"/>
      <c r="SZ433" s="227"/>
      <c r="TA433" s="227"/>
      <c r="TB433" s="227"/>
      <c r="TC433" s="227"/>
      <c r="TD433" s="227"/>
      <c r="TE433" s="227"/>
      <c r="TF433" s="227"/>
      <c r="TG433" s="227"/>
      <c r="TH433" s="227"/>
      <c r="TI433" s="227"/>
      <c r="TJ433" s="227"/>
      <c r="TK433" s="227"/>
      <c r="TL433" s="227"/>
      <c r="TM433" s="227"/>
      <c r="TN433" s="227"/>
      <c r="TO433" s="227"/>
      <c r="TP433" s="227"/>
      <c r="TQ433" s="227"/>
      <c r="TR433" s="227"/>
      <c r="TS433" s="227"/>
      <c r="TT433" s="227"/>
      <c r="TU433" s="227"/>
      <c r="TV433" s="227"/>
      <c r="TW433" s="227"/>
      <c r="TX433" s="227"/>
      <c r="TY433" s="227"/>
      <c r="TZ433" s="227"/>
      <c r="UA433" s="227"/>
      <c r="UB433" s="227"/>
      <c r="UC433" s="227"/>
      <c r="UD433" s="227"/>
      <c r="UE433" s="227"/>
      <c r="UF433" s="227"/>
      <c r="UG433" s="227"/>
      <c r="UH433" s="227"/>
      <c r="UI433" s="227"/>
      <c r="UJ433" s="227"/>
      <c r="UK433" s="227"/>
      <c r="UL433" s="227"/>
      <c r="UM433" s="227"/>
      <c r="UN433" s="227"/>
      <c r="UO433" s="227"/>
      <c r="UP433" s="227"/>
      <c r="UQ433" s="227"/>
      <c r="UR433" s="227"/>
      <c r="US433" s="227"/>
      <c r="UT433" s="227"/>
      <c r="UU433" s="227"/>
      <c r="UV433" s="227"/>
      <c r="UW433" s="227"/>
      <c r="UX433" s="227"/>
      <c r="UY433" s="227"/>
      <c r="UZ433" s="227"/>
      <c r="VA433" s="227"/>
      <c r="VB433" s="227"/>
      <c r="VC433" s="227"/>
      <c r="VD433" s="227"/>
      <c r="VE433" s="227"/>
      <c r="VF433" s="227"/>
      <c r="VG433" s="227"/>
      <c r="VH433" s="227"/>
      <c r="VI433" s="227"/>
      <c r="VJ433" s="227"/>
      <c r="VK433" s="227"/>
      <c r="VL433" s="227"/>
      <c r="VM433" s="227"/>
      <c r="VN433" s="227"/>
      <c r="VO433" s="227"/>
      <c r="VP433" s="227"/>
      <c r="VQ433" s="227"/>
      <c r="VR433" s="227"/>
      <c r="VS433" s="227"/>
      <c r="VT433" s="227"/>
      <c r="VU433" s="227"/>
      <c r="VV433" s="227"/>
      <c r="VW433" s="227"/>
      <c r="VX433" s="227"/>
      <c r="VY433" s="227"/>
      <c r="VZ433" s="227"/>
      <c r="WA433" s="227"/>
      <c r="WB433" s="227"/>
      <c r="WC433" s="227"/>
      <c r="WD433" s="227"/>
      <c r="WE433" s="227"/>
      <c r="WF433" s="227"/>
      <c r="WG433" s="227"/>
      <c r="WH433" s="227"/>
      <c r="WI433" s="227"/>
      <c r="WJ433" s="227"/>
      <c r="WK433" s="227"/>
      <c r="WL433" s="227"/>
      <c r="WM433" s="227"/>
      <c r="WN433" s="227"/>
      <c r="WO433" s="227"/>
      <c r="WP433" s="227"/>
      <c r="WQ433" s="227"/>
      <c r="WR433" s="227"/>
      <c r="WS433" s="227"/>
      <c r="WT433" s="227"/>
      <c r="WU433" s="227"/>
      <c r="WV433" s="227"/>
      <c r="WW433" s="227"/>
      <c r="WX433" s="227"/>
      <c r="WY433" s="227"/>
      <c r="WZ433" s="227"/>
      <c r="XA433" s="227"/>
      <c r="XB433" s="227"/>
      <c r="XC433" s="227"/>
      <c r="XD433" s="227"/>
      <c r="XE433" s="227"/>
      <c r="XF433" s="227"/>
      <c r="XG433" s="227"/>
      <c r="XH433" s="227"/>
      <c r="XI433" s="227"/>
      <c r="XJ433" s="227"/>
      <c r="XK433" s="227"/>
      <c r="XL433" s="227"/>
      <c r="XM433" s="227"/>
      <c r="XN433" s="227"/>
      <c r="XO433" s="227"/>
      <c r="XP433" s="227"/>
      <c r="XQ433" s="227"/>
      <c r="XR433" s="227"/>
      <c r="XS433" s="227"/>
      <c r="XT433" s="227"/>
      <c r="XU433" s="227"/>
      <c r="XV433" s="227"/>
      <c r="XW433" s="227"/>
      <c r="XX433" s="227"/>
      <c r="XY433" s="227"/>
      <c r="XZ433" s="227"/>
      <c r="YA433" s="227"/>
      <c r="YB433" s="227"/>
      <c r="YC433" s="227"/>
      <c r="YD433" s="227"/>
      <c r="YE433" s="227"/>
      <c r="YF433" s="227"/>
      <c r="YG433" s="227"/>
      <c r="YH433" s="227"/>
      <c r="YI433" s="227"/>
      <c r="YJ433" s="227"/>
      <c r="YK433" s="227"/>
      <c r="YL433" s="227"/>
      <c r="YM433" s="227"/>
      <c r="YN433" s="227"/>
      <c r="YO433" s="227"/>
      <c r="YP433" s="227"/>
      <c r="YQ433" s="227"/>
      <c r="YR433" s="227"/>
      <c r="YS433" s="227"/>
      <c r="YT433" s="227"/>
      <c r="YU433" s="227"/>
      <c r="YV433" s="227"/>
      <c r="YW433" s="227"/>
      <c r="YX433" s="227"/>
      <c r="YY433" s="227"/>
      <c r="YZ433" s="227"/>
      <c r="ZA433" s="227"/>
      <c r="ZB433" s="227"/>
      <c r="ZC433" s="227"/>
      <c r="ZD433" s="227"/>
      <c r="ZE433" s="227"/>
      <c r="ZF433" s="227"/>
      <c r="ZG433" s="227"/>
      <c r="ZH433" s="227"/>
      <c r="ZI433" s="227"/>
      <c r="ZJ433" s="227"/>
      <c r="ZK433" s="227"/>
      <c r="ZL433" s="227"/>
      <c r="ZM433" s="227"/>
      <c r="ZN433" s="227"/>
      <c r="ZO433" s="227"/>
      <c r="ZP433" s="227"/>
      <c r="ZQ433" s="227"/>
      <c r="ZR433" s="227"/>
      <c r="ZS433" s="227"/>
      <c r="ZT433" s="227"/>
      <c r="ZU433" s="227"/>
      <c r="ZV433" s="227"/>
      <c r="ZW433" s="227"/>
      <c r="ZX433" s="227"/>
      <c r="ZY433" s="227"/>
      <c r="ZZ433" s="227"/>
      <c r="AAA433" s="227"/>
      <c r="AAB433" s="227"/>
      <c r="AAC433" s="227"/>
      <c r="AAD433" s="227"/>
      <c r="AAE433" s="227"/>
      <c r="AAF433" s="227"/>
      <c r="AAG433" s="227"/>
      <c r="AAH433" s="227"/>
      <c r="AAI433" s="227"/>
      <c r="AAJ433" s="227"/>
      <c r="AAK433" s="227"/>
      <c r="AAL433" s="227"/>
      <c r="AAM433" s="227"/>
      <c r="AAN433" s="227"/>
      <c r="AAO433" s="227"/>
      <c r="AAP433" s="227"/>
      <c r="AAQ433" s="227"/>
      <c r="AAR433" s="227"/>
      <c r="AAS433" s="227"/>
      <c r="AAT433" s="227"/>
      <c r="AAU433" s="227"/>
      <c r="AAV433" s="227"/>
      <c r="AAW433" s="227"/>
      <c r="AAX433" s="227"/>
      <c r="AAY433" s="227"/>
      <c r="AAZ433" s="227"/>
      <c r="ABA433" s="227"/>
      <c r="ABB433" s="227"/>
      <c r="ABC433" s="227"/>
      <c r="ABD433" s="227"/>
      <c r="ABE433" s="227"/>
      <c r="ABF433" s="227"/>
      <c r="ABG433" s="227"/>
      <c r="ABH433" s="227"/>
      <c r="ABI433" s="227"/>
      <c r="ABJ433" s="227"/>
      <c r="ABK433" s="227"/>
      <c r="ABL433" s="227"/>
      <c r="ABM433" s="227"/>
      <c r="ABN433" s="227"/>
      <c r="ABO433" s="227"/>
      <c r="ABP433" s="227"/>
      <c r="ABQ433" s="227"/>
      <c r="ABR433" s="227"/>
      <c r="ABS433" s="227"/>
      <c r="ABT433" s="227"/>
      <c r="ABU433" s="227"/>
      <c r="ABV433" s="227"/>
      <c r="ABW433" s="227"/>
      <c r="ABX433" s="227"/>
      <c r="ABY433" s="227"/>
      <c r="ABZ433" s="227"/>
      <c r="ACA433" s="227"/>
      <c r="ACB433" s="227"/>
      <c r="ACC433" s="227"/>
      <c r="ACD433" s="227"/>
      <c r="ACE433" s="227"/>
      <c r="ACF433" s="227"/>
      <c r="ACG433" s="227"/>
      <c r="ACH433" s="227"/>
      <c r="ACI433" s="227"/>
      <c r="ACJ433" s="227"/>
      <c r="ACK433" s="227"/>
      <c r="ACL433" s="227"/>
      <c r="ACM433" s="227"/>
      <c r="ACN433" s="227"/>
      <c r="ACO433" s="227"/>
      <c r="ACP433" s="227"/>
      <c r="ACQ433" s="227"/>
      <c r="ACR433" s="227"/>
      <c r="ACS433" s="227"/>
      <c r="ACT433" s="227"/>
      <c r="ACU433" s="227"/>
      <c r="ACV433" s="227"/>
      <c r="ACW433" s="227"/>
      <c r="ACX433" s="227"/>
      <c r="ACY433" s="227"/>
      <c r="ACZ433" s="227"/>
      <c r="ADA433" s="227"/>
      <c r="ADB433" s="227"/>
      <c r="ADC433" s="227"/>
      <c r="ADD433" s="227"/>
      <c r="ADE433" s="227"/>
      <c r="ADF433" s="227"/>
      <c r="ADG433" s="227"/>
      <c r="ADH433" s="227"/>
      <c r="ADI433" s="227"/>
      <c r="ADJ433" s="227"/>
      <c r="ADK433" s="227"/>
      <c r="ADL433" s="227"/>
      <c r="ADM433" s="227"/>
      <c r="ADN433" s="227"/>
      <c r="ADO433" s="227"/>
      <c r="ADP433" s="227"/>
      <c r="ADQ433" s="227"/>
      <c r="ADR433" s="227"/>
      <c r="ADS433" s="227"/>
      <c r="ADT433" s="227"/>
      <c r="ADU433" s="227"/>
      <c r="ADV433" s="227"/>
      <c r="ADW433" s="227"/>
      <c r="ADX433" s="227"/>
      <c r="ADY433" s="227"/>
      <c r="ADZ433" s="227"/>
      <c r="AEA433" s="227"/>
      <c r="AEB433" s="227"/>
      <c r="AEC433" s="227"/>
      <c r="AED433" s="227"/>
      <c r="AEE433" s="227"/>
      <c r="AEF433" s="227"/>
      <c r="AEG433" s="227"/>
      <c r="AEH433" s="227"/>
      <c r="AEI433" s="227"/>
      <c r="AEJ433" s="227"/>
      <c r="AEK433" s="227"/>
      <c r="AEL433" s="227"/>
      <c r="AEM433" s="227"/>
      <c r="AEN433" s="227"/>
      <c r="AEO433" s="227"/>
      <c r="AEP433" s="227"/>
      <c r="AEQ433" s="227"/>
      <c r="AER433" s="227"/>
      <c r="AES433" s="227"/>
      <c r="AET433" s="227"/>
      <c r="AEU433" s="227"/>
      <c r="AEV433" s="227"/>
      <c r="AEW433" s="227"/>
      <c r="AEX433" s="227"/>
      <c r="AEY433" s="227"/>
      <c r="AEZ433" s="227"/>
      <c r="AFA433" s="227"/>
      <c r="AFB433" s="227"/>
      <c r="AFC433" s="227"/>
      <c r="AFD433" s="227"/>
      <c r="AFE433" s="227"/>
      <c r="AFF433" s="227"/>
      <c r="AFG433" s="227"/>
      <c r="AFH433" s="227"/>
      <c r="AFI433" s="227"/>
      <c r="AFJ433" s="227"/>
      <c r="AFK433" s="227"/>
      <c r="AFL433" s="227"/>
      <c r="AFM433" s="227"/>
      <c r="AFN433" s="227"/>
      <c r="AFO433" s="227"/>
      <c r="AFP433" s="227"/>
      <c r="AFQ433" s="227"/>
      <c r="AFR433" s="227"/>
      <c r="AFS433" s="227"/>
      <c r="AFT433" s="227"/>
      <c r="AFU433" s="227"/>
      <c r="AFV433" s="227"/>
      <c r="AFW433" s="227"/>
      <c r="AFX433" s="227"/>
      <c r="AFY433" s="227"/>
      <c r="AFZ433" s="227"/>
      <c r="AGA433" s="227"/>
      <c r="AGB433" s="227"/>
      <c r="AGC433" s="227"/>
      <c r="AGD433" s="227"/>
      <c r="AGE433" s="227"/>
      <c r="AGF433" s="227"/>
      <c r="AGG433" s="227"/>
      <c r="AGH433" s="227"/>
      <c r="AGI433" s="227"/>
      <c r="AGJ433" s="227"/>
      <c r="AGK433" s="227"/>
      <c r="AGL433" s="227"/>
      <c r="AGM433" s="227"/>
      <c r="AGN433" s="227"/>
      <c r="AGO433" s="227"/>
      <c r="AGP433" s="227"/>
      <c r="AGQ433" s="227"/>
      <c r="AGR433" s="227"/>
      <c r="AGS433" s="227"/>
      <c r="AGT433" s="227"/>
      <c r="AGU433" s="227"/>
      <c r="AGV433" s="227"/>
      <c r="AGW433" s="227"/>
      <c r="AGX433" s="227"/>
      <c r="AGY433" s="227"/>
      <c r="AGZ433" s="227"/>
      <c r="AHA433" s="227"/>
      <c r="AHB433" s="227"/>
      <c r="AHC433" s="227"/>
      <c r="AHD433" s="227"/>
      <c r="AHE433" s="227"/>
      <c r="AHF433" s="227"/>
      <c r="AHG433" s="227"/>
      <c r="AHH433" s="227"/>
      <c r="AHI433" s="227"/>
      <c r="AHJ433" s="227"/>
      <c r="AHK433" s="227"/>
      <c r="AHL433" s="227"/>
      <c r="AHM433" s="227"/>
      <c r="AHN433" s="227"/>
      <c r="AHO433" s="227"/>
      <c r="AHP433" s="227"/>
      <c r="AHQ433" s="227"/>
      <c r="AHR433" s="227"/>
      <c r="AHS433" s="227"/>
      <c r="AHT433" s="227"/>
      <c r="AHU433" s="227"/>
      <c r="AHV433" s="227"/>
      <c r="AHW433" s="227"/>
      <c r="AHX433" s="227"/>
      <c r="AHY433" s="227"/>
      <c r="AHZ433" s="227"/>
      <c r="AIA433" s="227"/>
      <c r="AIB433" s="227"/>
      <c r="AIC433" s="227"/>
      <c r="AID433" s="227"/>
      <c r="AIE433" s="227"/>
      <c r="AIF433" s="227"/>
      <c r="AIG433" s="227"/>
      <c r="AIH433" s="227"/>
      <c r="AII433" s="227"/>
      <c r="AIJ433" s="227"/>
      <c r="AIK433" s="227"/>
      <c r="AIL433" s="227"/>
      <c r="AIM433" s="227"/>
      <c r="AIN433" s="227"/>
      <c r="AIO433" s="227"/>
      <c r="AIP433" s="227"/>
      <c r="AIQ433" s="227"/>
      <c r="AIR433" s="227"/>
      <c r="AIS433" s="227"/>
      <c r="AIT433" s="227"/>
      <c r="AIU433" s="227"/>
      <c r="AIV433" s="227"/>
      <c r="AIW433" s="227"/>
      <c r="AIX433" s="227"/>
      <c r="AIY433" s="227"/>
      <c r="AIZ433" s="227"/>
      <c r="AJA433" s="227"/>
      <c r="AJB433" s="227"/>
      <c r="AJC433" s="227"/>
      <c r="AJD433" s="227"/>
      <c r="AJE433" s="227"/>
      <c r="AJF433" s="227"/>
      <c r="AJG433" s="227"/>
      <c r="AJH433" s="227"/>
      <c r="AJI433" s="227"/>
      <c r="AJJ433" s="227"/>
      <c r="AJK433" s="227"/>
      <c r="AJL433" s="227"/>
      <c r="AJM433" s="227"/>
      <c r="AJN433" s="227"/>
      <c r="AJO433" s="227"/>
      <c r="AJP433" s="227"/>
      <c r="AJQ433" s="227"/>
      <c r="AJR433" s="227"/>
      <c r="AJS433" s="227"/>
      <c r="AJT433" s="227"/>
      <c r="AJU433" s="227"/>
      <c r="AJV433" s="227"/>
      <c r="AJW433" s="227"/>
      <c r="AJX433" s="227"/>
      <c r="AJY433" s="227"/>
      <c r="AJZ433" s="227"/>
      <c r="AKA433" s="227"/>
      <c r="AKB433" s="227"/>
      <c r="AKC433" s="227"/>
      <c r="AKD433" s="227"/>
      <c r="AKE433" s="227"/>
      <c r="AKF433" s="227"/>
      <c r="AKG433" s="227"/>
      <c r="AKH433" s="227"/>
      <c r="AKI433" s="227"/>
      <c r="AKJ433" s="227"/>
      <c r="AKK433" s="227"/>
      <c r="AKL433" s="227"/>
      <c r="AKM433" s="227"/>
      <c r="AKN433" s="227"/>
      <c r="AKO433" s="227"/>
      <c r="AKP433" s="227"/>
      <c r="AKQ433" s="227"/>
      <c r="AKR433" s="227"/>
      <c r="AKS433" s="227"/>
      <c r="AKT433" s="227"/>
      <c r="AKU433" s="227"/>
      <c r="AKV433" s="227"/>
      <c r="AKW433" s="227"/>
      <c r="AKX433" s="227"/>
      <c r="AKY433" s="227"/>
      <c r="AKZ433" s="227"/>
      <c r="ALA433" s="227"/>
      <c r="ALB433" s="227"/>
      <c r="ALC433" s="227"/>
      <c r="ALD433" s="227"/>
      <c r="ALE433" s="227"/>
      <c r="ALF433" s="227"/>
      <c r="ALG433" s="227"/>
      <c r="ALH433" s="227"/>
      <c r="ALI433" s="227"/>
      <c r="ALJ433" s="227"/>
      <c r="ALK433" s="227"/>
      <c r="ALL433" s="227"/>
      <c r="ALM433" s="227"/>
      <c r="ALN433" s="227"/>
      <c r="ALO433" s="227"/>
      <c r="ALP433" s="227"/>
      <c r="ALQ433" s="227"/>
      <c r="ALR433" s="227"/>
      <c r="ALS433" s="227"/>
      <c r="ALT433" s="227"/>
      <c r="ALU433" s="227"/>
      <c r="ALV433" s="227"/>
      <c r="ALW433" s="227"/>
      <c r="ALX433" s="227"/>
      <c r="ALY433" s="227"/>
      <c r="ALZ433" s="227"/>
      <c r="AMA433" s="227"/>
      <c r="AMB433" s="227"/>
      <c r="AMC433" s="227"/>
      <c r="AMD433" s="227"/>
      <c r="AME433" s="227"/>
      <c r="AMF433" s="227"/>
      <c r="AMG433" s="227"/>
      <c r="AMH433" s="227"/>
      <c r="AMI433" s="227"/>
      <c r="AMJ433" s="227"/>
      <c r="AMK433" s="227"/>
      <c r="AML433" s="227"/>
      <c r="AMM433" s="227"/>
      <c r="AMN433" s="227"/>
      <c r="AMO433" s="227"/>
      <c r="AMP433" s="227"/>
      <c r="AMQ433" s="227"/>
      <c r="AMR433" s="227"/>
      <c r="AMS433" s="227"/>
      <c r="AMT433" s="227"/>
      <c r="AMU433" s="227"/>
      <c r="AMV433" s="227"/>
      <c r="AMW433" s="227"/>
      <c r="AMX433" s="227"/>
    </row>
    <row r="434" spans="1:1038" s="308" customFormat="1" ht="18" customHeight="1">
      <c r="A434" s="301" t="s">
        <v>1819</v>
      </c>
      <c r="B434" s="302" t="s">
        <v>1647</v>
      </c>
      <c r="C434" s="228"/>
      <c r="D434" s="303" t="s">
        <v>1279</v>
      </c>
      <c r="E434" s="228">
        <v>65</v>
      </c>
      <c r="F434" s="228">
        <v>1</v>
      </c>
      <c r="G434" s="304" t="str">
        <f t="shared" si="114"/>
        <v>65-1</v>
      </c>
      <c r="H434" s="228">
        <v>0</v>
      </c>
      <c r="I434" s="228">
        <v>95.5</v>
      </c>
      <c r="J434" s="226"/>
      <c r="K434" s="545" t="b">
        <f>IF(I435=1,IF(((VLOOKUP($G434,[1]Depth_Lookup!#REF!,9,FALSE))-(H434/100))=0,"Good",IF(((VLOOKUP($G434,[1]Depth_Lookup!$A$3:$J$550,9,FALSE))-(H434/100))&gt;0,"Too Short","Too Long")))</f>
        <v>0</v>
      </c>
      <c r="L434" s="171">
        <f>(VLOOKUP($G434,Depth_Lookup!$A$3:$J$410,10,FALSE))+(H434/100)</f>
        <v>155.69999999999999</v>
      </c>
      <c r="M434" s="171">
        <f>(VLOOKUP($G434,Depth_Lookup!$A$3:$J$410,10,FALSE))+(I434/100)</f>
        <v>156.655</v>
      </c>
      <c r="N434" s="231" t="s">
        <v>1934</v>
      </c>
      <c r="O434" s="228">
        <v>6</v>
      </c>
      <c r="P434" s="228" t="s">
        <v>853</v>
      </c>
      <c r="Q434" s="228" t="s">
        <v>125</v>
      </c>
      <c r="R434" s="304" t="str">
        <f t="shared" si="146"/>
        <v>SerpentinizedHarzburgite</v>
      </c>
      <c r="S434" s="228" t="s">
        <v>94</v>
      </c>
      <c r="T434" s="228" t="s">
        <v>94</v>
      </c>
      <c r="U434" s="228" t="s">
        <v>95</v>
      </c>
      <c r="V434" s="228" t="s">
        <v>96</v>
      </c>
      <c r="W434" s="228" t="s">
        <v>102</v>
      </c>
      <c r="X434" s="305">
        <f>VLOOKUP(W434,[2]definitions_list_lookup!$A$13:$B$19,2,0)</f>
        <v>5</v>
      </c>
      <c r="Y434" s="228" t="s">
        <v>90</v>
      </c>
      <c r="Z434" s="228" t="s">
        <v>91</v>
      </c>
      <c r="AA434" s="228"/>
      <c r="AB434" s="228"/>
      <c r="AC434" s="228"/>
      <c r="AD434" s="228"/>
      <c r="AE434" s="234"/>
      <c r="AF434" s="304" t="e">
        <f>VLOOKUP(AE434,[2]definitions_list_mag!$V$12:$W$15,2,0)</f>
        <v>#N/A</v>
      </c>
      <c r="AG434" s="241"/>
      <c r="AH434" s="228"/>
      <c r="AI434" s="242">
        <v>74</v>
      </c>
      <c r="AJ434" s="243"/>
      <c r="AK434" s="243"/>
      <c r="AL434" s="243"/>
      <c r="AM434" s="243"/>
      <c r="AN434" s="243"/>
      <c r="AO434" s="244"/>
      <c r="AP434" s="228"/>
      <c r="AQ434" s="228"/>
      <c r="AR434" s="228"/>
      <c r="AS434" s="228"/>
      <c r="AT434" s="228"/>
      <c r="AU434" s="242"/>
      <c r="AV434" s="243"/>
      <c r="AW434" s="243"/>
      <c r="AX434" s="243"/>
      <c r="AY434" s="243"/>
      <c r="AZ434" s="243"/>
      <c r="BA434" s="244">
        <v>25</v>
      </c>
      <c r="BB434" s="228">
        <v>6</v>
      </c>
      <c r="BC434" s="228">
        <v>3</v>
      </c>
      <c r="BD434" s="228" t="s">
        <v>110</v>
      </c>
      <c r="BE434" s="228" t="s">
        <v>103</v>
      </c>
      <c r="BF434" s="228"/>
      <c r="BG434" s="242"/>
      <c r="BH434" s="243"/>
      <c r="BI434" s="243"/>
      <c r="BJ434" s="243"/>
      <c r="BK434" s="243"/>
      <c r="BL434" s="243"/>
      <c r="BM434" s="244">
        <v>1</v>
      </c>
      <c r="BN434" s="228">
        <v>2</v>
      </c>
      <c r="BO434" s="228">
        <v>0.5</v>
      </c>
      <c r="BP434" s="228" t="s">
        <v>110</v>
      </c>
      <c r="BQ434" s="228" t="s">
        <v>103</v>
      </c>
      <c r="BR434" s="247" t="s">
        <v>1944</v>
      </c>
      <c r="BS434" s="243"/>
      <c r="BT434" s="243"/>
      <c r="BU434" s="243"/>
      <c r="BV434" s="243"/>
      <c r="BW434" s="243"/>
      <c r="BX434" s="243"/>
      <c r="BY434" s="244"/>
      <c r="BZ434" s="228"/>
      <c r="CA434" s="228"/>
      <c r="CB434" s="228"/>
      <c r="CC434" s="228"/>
      <c r="CD434" s="228"/>
      <c r="CE434" s="309" t="s">
        <v>1945</v>
      </c>
      <c r="CF434" s="310">
        <f t="shared" si="145"/>
        <v>100</v>
      </c>
      <c r="CG434" s="245"/>
      <c r="CH434" s="246" t="s">
        <v>1936</v>
      </c>
      <c r="CI434" s="246">
        <v>100</v>
      </c>
      <c r="CJ434" s="246"/>
      <c r="CK434" s="247"/>
      <c r="CL434" s="248"/>
      <c r="CM434" s="248"/>
      <c r="CN434" s="248"/>
      <c r="CO434" s="248"/>
      <c r="CP434" s="248"/>
      <c r="CQ434" s="248"/>
      <c r="CR434" s="248"/>
      <c r="CS434" s="248"/>
      <c r="CT434" s="248"/>
      <c r="CU434" s="248"/>
      <c r="CV434" s="248"/>
      <c r="CW434" s="248"/>
      <c r="CX434" s="248"/>
      <c r="CY434" s="248"/>
      <c r="CZ434" s="248"/>
      <c r="DA434" s="248"/>
      <c r="DB434" s="419">
        <v>65</v>
      </c>
      <c r="DC434" s="249">
        <v>1</v>
      </c>
      <c r="DD434" s="420">
        <v>5</v>
      </c>
      <c r="DE434" s="248"/>
      <c r="DF434" s="248"/>
      <c r="DG434" s="248"/>
      <c r="DH434" s="248"/>
      <c r="DI434" s="248"/>
      <c r="DJ434" s="421">
        <v>29</v>
      </c>
      <c r="DK434" s="306">
        <f t="shared" si="147"/>
        <v>100</v>
      </c>
      <c r="DL434" s="245"/>
      <c r="DM434" s="248"/>
      <c r="DN434" s="248"/>
      <c r="DO434" s="307"/>
      <c r="DQ434" s="245"/>
      <c r="DR434" s="307"/>
      <c r="DS434" s="245"/>
      <c r="DT434" s="262" t="s">
        <v>1937</v>
      </c>
      <c r="DU434" s="249"/>
      <c r="DV434" s="249"/>
      <c r="DW434" s="311" t="e">
        <f>VLOOKUP(P434,[2]definitions_list_lookup!$K$30:$L$54,2,0)</f>
        <v>#N/A</v>
      </c>
      <c r="DX434" s="268" t="s">
        <v>1405</v>
      </c>
      <c r="DY434" s="268" t="s">
        <v>1938</v>
      </c>
      <c r="DZ434" s="482"/>
      <c r="EA434" s="312"/>
      <c r="EB434" s="249"/>
      <c r="EC434" s="312"/>
      <c r="ED434" s="229" t="s">
        <v>2517</v>
      </c>
      <c r="EE434" s="313"/>
      <c r="EF434" s="314"/>
      <c r="EG434" s="313"/>
      <c r="EH434" s="315"/>
      <c r="EI434" s="316"/>
      <c r="EJ434" s="317"/>
      <c r="EK434" s="318"/>
      <c r="EL434" s="313"/>
      <c r="EM434" s="315"/>
      <c r="EN434" s="315"/>
      <c r="EO434" s="319"/>
      <c r="EP434" s="319"/>
      <c r="EQ434" s="319"/>
      <c r="ER434" s="319"/>
      <c r="ES434" s="319"/>
      <c r="ET434" s="319"/>
      <c r="EU434" s="319"/>
      <c r="EV434" s="320"/>
      <c r="EW434" s="320"/>
      <c r="EX434" s="320"/>
      <c r="EY434" s="320"/>
      <c r="EZ434" s="192" t="e">
        <f t="shared" si="107"/>
        <v>#DIV/0!</v>
      </c>
      <c r="FA434" s="192" t="e">
        <f t="shared" si="108"/>
        <v>#DIV/0!</v>
      </c>
      <c r="FB434" s="192" t="e">
        <f t="shared" si="109"/>
        <v>#DIV/0!</v>
      </c>
      <c r="FC434" s="192" t="e">
        <f t="shared" si="110"/>
        <v>#DIV/0!</v>
      </c>
      <c r="FD434" s="192" t="e">
        <f t="shared" si="111"/>
        <v>#DIV/0!</v>
      </c>
      <c r="FE434" s="193" t="e">
        <f t="shared" si="112"/>
        <v>#DIV/0!</v>
      </c>
      <c r="FF434" s="194" t="e">
        <f t="shared" si="113"/>
        <v>#DIV/0!</v>
      </c>
      <c r="FG434" s="313"/>
      <c r="FH434" s="315"/>
      <c r="FI434" s="778">
        <f t="shared" si="115"/>
        <v>0</v>
      </c>
      <c r="FJ434" s="779" t="e">
        <f t="shared" si="116"/>
        <v>#DIV/0!</v>
      </c>
      <c r="FK434" s="779" t="e">
        <f t="shared" si="117"/>
        <v>#DIV/0!</v>
      </c>
      <c r="FL434" s="780" t="e">
        <f t="shared" si="118"/>
        <v>#DIV/0!</v>
      </c>
      <c r="FM434" s="169" t="e">
        <f t="shared" si="119"/>
        <v>#DIV/0!</v>
      </c>
      <c r="FN434" s="783" t="e">
        <f t="shared" si="120"/>
        <v>#DIV/0!</v>
      </c>
      <c r="FO434" s="228"/>
      <c r="FP434" s="228"/>
      <c r="FQ434" s="228"/>
      <c r="FR434" s="228"/>
      <c r="FS434" s="228"/>
      <c r="FT434" s="228"/>
      <c r="FU434" s="228"/>
      <c r="FV434" s="228"/>
      <c r="FW434" s="228"/>
      <c r="FX434" s="228"/>
      <c r="FY434" s="228"/>
      <c r="FZ434" s="228"/>
      <c r="GA434" s="228"/>
      <c r="GB434" s="228"/>
      <c r="GC434" s="228"/>
      <c r="GD434" s="228"/>
      <c r="GE434" s="228"/>
      <c r="GF434" s="228"/>
      <c r="GG434" s="228"/>
      <c r="GH434" s="228"/>
      <c r="GI434" s="228"/>
      <c r="GJ434" s="228"/>
      <c r="GK434" s="228"/>
      <c r="GL434" s="228"/>
      <c r="GM434" s="228"/>
      <c r="GN434" s="228"/>
      <c r="GO434" s="228"/>
      <c r="GP434" s="228"/>
      <c r="GQ434" s="228"/>
      <c r="GR434" s="228"/>
      <c r="GS434" s="228"/>
      <c r="GT434" s="228"/>
      <c r="GU434" s="228"/>
      <c r="GV434" s="228"/>
      <c r="GW434" s="228"/>
      <c r="GX434" s="228"/>
      <c r="GY434" s="228"/>
      <c r="GZ434" s="228"/>
      <c r="HA434" s="228"/>
      <c r="HB434" s="228"/>
      <c r="HC434" s="228"/>
      <c r="HD434" s="228"/>
      <c r="HE434" s="228"/>
      <c r="HF434" s="228"/>
      <c r="HG434" s="228"/>
      <c r="HH434" s="228"/>
      <c r="HI434" s="228"/>
      <c r="HJ434" s="228"/>
      <c r="HK434" s="228"/>
      <c r="HL434" s="228"/>
      <c r="HM434" s="228"/>
      <c r="HN434" s="228"/>
      <c r="HO434" s="228"/>
      <c r="HP434" s="228"/>
      <c r="HQ434" s="228"/>
      <c r="HR434" s="228"/>
      <c r="HS434" s="228"/>
      <c r="HT434" s="228"/>
      <c r="HU434" s="228"/>
      <c r="HV434" s="228"/>
      <c r="HW434" s="228"/>
      <c r="HX434" s="228"/>
      <c r="HY434" s="228"/>
      <c r="HZ434" s="228"/>
      <c r="IA434" s="228"/>
      <c r="IB434" s="228"/>
      <c r="IC434" s="228"/>
      <c r="ID434" s="228"/>
      <c r="IE434" s="228"/>
      <c r="IF434" s="228"/>
      <c r="IG434" s="228"/>
      <c r="IH434" s="228"/>
      <c r="II434" s="228"/>
      <c r="IJ434" s="228"/>
      <c r="IK434" s="228"/>
      <c r="IL434" s="228"/>
      <c r="IM434" s="228"/>
      <c r="IN434" s="228"/>
      <c r="IO434" s="228"/>
      <c r="IP434" s="228"/>
      <c r="IQ434" s="228"/>
      <c r="IR434" s="228"/>
      <c r="IS434" s="228"/>
      <c r="IT434" s="228"/>
      <c r="IU434" s="228"/>
      <c r="IV434" s="228"/>
      <c r="IW434" s="228"/>
      <c r="IX434" s="228"/>
      <c r="IY434" s="228"/>
      <c r="IZ434" s="228"/>
      <c r="JA434" s="228"/>
      <c r="JB434" s="228"/>
      <c r="JC434" s="228"/>
      <c r="JD434" s="228"/>
      <c r="JE434" s="228"/>
      <c r="JF434" s="228"/>
      <c r="JG434" s="228"/>
      <c r="JH434" s="228"/>
      <c r="JI434" s="228"/>
      <c r="JJ434" s="228"/>
      <c r="JK434" s="228"/>
      <c r="JL434" s="228"/>
      <c r="JM434" s="228"/>
      <c r="JN434" s="228"/>
      <c r="JO434" s="228"/>
      <c r="JP434" s="228"/>
      <c r="JQ434" s="228"/>
      <c r="JR434" s="228"/>
      <c r="JS434" s="228"/>
      <c r="JT434" s="228"/>
      <c r="JU434" s="228"/>
      <c r="JV434" s="228"/>
      <c r="JW434" s="228"/>
      <c r="JX434" s="228"/>
      <c r="JY434" s="228"/>
      <c r="JZ434" s="228"/>
      <c r="KA434" s="228"/>
      <c r="KB434" s="228"/>
      <c r="KC434" s="228"/>
      <c r="KD434" s="228"/>
      <c r="KE434" s="228"/>
      <c r="KF434" s="228"/>
      <c r="KG434" s="228"/>
      <c r="KH434" s="228"/>
      <c r="KI434" s="228"/>
      <c r="KJ434" s="228"/>
      <c r="KK434" s="228"/>
      <c r="KL434" s="228"/>
      <c r="KM434" s="228"/>
      <c r="KN434" s="228"/>
      <c r="KO434" s="228"/>
      <c r="KP434" s="228"/>
      <c r="KQ434" s="228"/>
      <c r="KR434" s="228"/>
      <c r="KS434" s="228"/>
      <c r="KT434" s="228"/>
      <c r="KU434" s="228"/>
      <c r="KV434" s="228"/>
      <c r="KW434" s="228"/>
      <c r="KX434" s="228"/>
      <c r="KY434" s="228"/>
      <c r="KZ434" s="228"/>
      <c r="LA434" s="228"/>
      <c r="LB434" s="228"/>
      <c r="LC434" s="228"/>
      <c r="LD434" s="228"/>
      <c r="LE434" s="228"/>
      <c r="LF434" s="228"/>
      <c r="LG434" s="228"/>
      <c r="LH434" s="228"/>
      <c r="LI434" s="228"/>
      <c r="LJ434" s="228"/>
      <c r="LK434" s="228"/>
      <c r="LL434" s="228"/>
      <c r="LM434" s="228"/>
      <c r="LN434" s="228"/>
      <c r="LO434" s="228"/>
      <c r="LP434" s="228"/>
      <c r="LQ434" s="228"/>
      <c r="LR434" s="228"/>
      <c r="LS434" s="228"/>
      <c r="LT434" s="228"/>
      <c r="LU434" s="228"/>
      <c r="LV434" s="228"/>
      <c r="LW434" s="228"/>
      <c r="LX434" s="228"/>
      <c r="LY434" s="228"/>
      <c r="LZ434" s="228"/>
      <c r="MA434" s="228"/>
      <c r="MB434" s="228"/>
      <c r="MC434" s="228"/>
      <c r="MD434" s="228"/>
      <c r="ME434" s="228"/>
      <c r="MF434" s="228"/>
      <c r="MG434" s="228"/>
      <c r="MH434" s="228"/>
      <c r="MI434" s="228"/>
      <c r="MJ434" s="228"/>
      <c r="MK434" s="228"/>
      <c r="ML434" s="228"/>
      <c r="MM434" s="228"/>
      <c r="MN434" s="228"/>
      <c r="MO434" s="228"/>
      <c r="MP434" s="228"/>
      <c r="MQ434" s="228"/>
      <c r="MR434" s="228"/>
      <c r="MS434" s="228"/>
      <c r="MT434" s="228"/>
      <c r="MU434" s="228"/>
      <c r="MV434" s="228"/>
      <c r="MW434" s="228"/>
      <c r="MX434" s="228"/>
      <c r="MY434" s="228"/>
      <c r="MZ434" s="228"/>
      <c r="NA434" s="228"/>
      <c r="NB434" s="228"/>
      <c r="NC434" s="228"/>
      <c r="ND434" s="228"/>
      <c r="NE434" s="228"/>
      <c r="NF434" s="228"/>
      <c r="NG434" s="228"/>
      <c r="NH434" s="228"/>
      <c r="NI434" s="228"/>
      <c r="NJ434" s="228"/>
      <c r="NK434" s="228"/>
      <c r="NL434" s="228"/>
      <c r="NM434" s="228"/>
      <c r="NN434" s="228"/>
      <c r="NO434" s="228"/>
      <c r="NP434" s="228"/>
      <c r="NQ434" s="228"/>
      <c r="NR434" s="228"/>
      <c r="NS434" s="228"/>
      <c r="NT434" s="228"/>
      <c r="NU434" s="228"/>
      <c r="NV434" s="228"/>
      <c r="NW434" s="228"/>
      <c r="NX434" s="228"/>
      <c r="NY434" s="228"/>
      <c r="NZ434" s="228"/>
      <c r="OA434" s="228"/>
      <c r="OB434" s="228"/>
      <c r="OC434" s="228"/>
      <c r="OD434" s="228"/>
      <c r="OE434" s="228"/>
      <c r="OF434" s="228"/>
      <c r="OG434" s="228"/>
      <c r="OH434" s="228"/>
      <c r="OI434" s="228"/>
      <c r="OJ434" s="228"/>
      <c r="OK434" s="228"/>
      <c r="OL434" s="228"/>
      <c r="OM434" s="228"/>
      <c r="ON434" s="228"/>
      <c r="OO434" s="228"/>
      <c r="OP434" s="228"/>
      <c r="OQ434" s="228"/>
      <c r="OR434" s="228"/>
      <c r="OS434" s="228"/>
      <c r="OT434" s="228"/>
      <c r="OU434" s="228"/>
      <c r="OV434" s="228"/>
      <c r="OW434" s="228"/>
      <c r="OX434" s="228"/>
      <c r="OY434" s="228"/>
      <c r="OZ434" s="228"/>
      <c r="PA434" s="228"/>
      <c r="PB434" s="228"/>
      <c r="PC434" s="228"/>
      <c r="PD434" s="228"/>
      <c r="PE434" s="228"/>
      <c r="PF434" s="228"/>
      <c r="PG434" s="228"/>
      <c r="PH434" s="228"/>
      <c r="PI434" s="228"/>
      <c r="PJ434" s="228"/>
      <c r="PK434" s="228"/>
      <c r="PL434" s="228"/>
      <c r="PM434" s="228"/>
      <c r="PN434" s="228"/>
      <c r="PO434" s="228"/>
      <c r="PP434" s="228"/>
      <c r="PQ434" s="228"/>
      <c r="PR434" s="228"/>
      <c r="PS434" s="228"/>
      <c r="PT434" s="228"/>
      <c r="PU434" s="228"/>
      <c r="PV434" s="228"/>
      <c r="PW434" s="228"/>
      <c r="PX434" s="228"/>
      <c r="PY434" s="228"/>
      <c r="PZ434" s="228"/>
      <c r="QA434" s="228"/>
      <c r="QB434" s="228"/>
      <c r="QC434" s="228"/>
      <c r="QD434" s="228"/>
      <c r="QE434" s="228"/>
      <c r="QF434" s="228"/>
      <c r="QG434" s="228"/>
      <c r="QH434" s="228"/>
      <c r="QI434" s="228"/>
      <c r="QJ434" s="228"/>
      <c r="QK434" s="228"/>
      <c r="QL434" s="228"/>
      <c r="QM434" s="228"/>
      <c r="QN434" s="228"/>
      <c r="QO434" s="228"/>
      <c r="QP434" s="228"/>
      <c r="QQ434" s="228"/>
      <c r="QR434" s="228"/>
      <c r="QS434" s="228"/>
      <c r="QT434" s="228"/>
      <c r="QU434" s="228"/>
      <c r="QV434" s="228"/>
      <c r="QW434" s="228"/>
      <c r="QX434" s="228"/>
      <c r="QY434" s="228"/>
      <c r="QZ434" s="228"/>
      <c r="RA434" s="228"/>
      <c r="RB434" s="228"/>
      <c r="RC434" s="228"/>
      <c r="RD434" s="228"/>
      <c r="RE434" s="228"/>
      <c r="RF434" s="228"/>
      <c r="RG434" s="228"/>
      <c r="RH434" s="228"/>
      <c r="RI434" s="228"/>
      <c r="RJ434" s="228"/>
      <c r="RK434" s="228"/>
      <c r="RL434" s="228"/>
      <c r="RM434" s="228"/>
      <c r="RN434" s="228"/>
      <c r="RO434" s="228"/>
      <c r="RP434" s="228"/>
      <c r="RQ434" s="228"/>
      <c r="RR434" s="228"/>
      <c r="RS434" s="228"/>
      <c r="RT434" s="228"/>
      <c r="RU434" s="228"/>
      <c r="RV434" s="228"/>
      <c r="RW434" s="228"/>
      <c r="RX434" s="228"/>
      <c r="RY434" s="228"/>
      <c r="RZ434" s="228"/>
      <c r="SA434" s="228"/>
      <c r="SB434" s="228"/>
      <c r="SC434" s="228"/>
      <c r="SD434" s="228"/>
      <c r="SE434" s="228"/>
      <c r="SF434" s="228"/>
      <c r="SG434" s="228"/>
      <c r="SH434" s="228"/>
      <c r="SI434" s="228"/>
      <c r="SJ434" s="228"/>
      <c r="SK434" s="228"/>
      <c r="SL434" s="228"/>
      <c r="SM434" s="228"/>
      <c r="SN434" s="228"/>
      <c r="SO434" s="228"/>
      <c r="SP434" s="228"/>
      <c r="SQ434" s="228"/>
      <c r="SR434" s="228"/>
      <c r="SS434" s="228"/>
      <c r="ST434" s="228"/>
      <c r="SU434" s="228"/>
      <c r="SV434" s="228"/>
      <c r="SW434" s="228"/>
      <c r="SX434" s="228"/>
      <c r="SY434" s="228"/>
      <c r="SZ434" s="228"/>
      <c r="TA434" s="228"/>
      <c r="TB434" s="228"/>
      <c r="TC434" s="228"/>
      <c r="TD434" s="228"/>
      <c r="TE434" s="228"/>
      <c r="TF434" s="228"/>
      <c r="TG434" s="228"/>
      <c r="TH434" s="228"/>
      <c r="TI434" s="228"/>
      <c r="TJ434" s="228"/>
      <c r="TK434" s="228"/>
      <c r="TL434" s="228"/>
      <c r="TM434" s="228"/>
      <c r="TN434" s="228"/>
      <c r="TO434" s="228"/>
      <c r="TP434" s="228"/>
      <c r="TQ434" s="228"/>
      <c r="TR434" s="228"/>
      <c r="TS434" s="228"/>
      <c r="TT434" s="228"/>
      <c r="TU434" s="228"/>
      <c r="TV434" s="228"/>
      <c r="TW434" s="228"/>
      <c r="TX434" s="228"/>
      <c r="TY434" s="228"/>
      <c r="TZ434" s="228"/>
      <c r="UA434" s="228"/>
      <c r="UB434" s="228"/>
      <c r="UC434" s="228"/>
      <c r="UD434" s="228"/>
      <c r="UE434" s="228"/>
      <c r="UF434" s="228"/>
      <c r="UG434" s="228"/>
      <c r="UH434" s="228"/>
      <c r="UI434" s="228"/>
      <c r="UJ434" s="228"/>
      <c r="UK434" s="228"/>
      <c r="UL434" s="228"/>
      <c r="UM434" s="228"/>
      <c r="UN434" s="228"/>
      <c r="UO434" s="228"/>
      <c r="UP434" s="228"/>
      <c r="UQ434" s="228"/>
      <c r="UR434" s="228"/>
      <c r="US434" s="228"/>
      <c r="UT434" s="228"/>
      <c r="UU434" s="228"/>
      <c r="UV434" s="228"/>
      <c r="UW434" s="228"/>
      <c r="UX434" s="228"/>
      <c r="UY434" s="228"/>
      <c r="UZ434" s="228"/>
      <c r="VA434" s="228"/>
      <c r="VB434" s="228"/>
      <c r="VC434" s="228"/>
      <c r="VD434" s="228"/>
      <c r="VE434" s="228"/>
      <c r="VF434" s="228"/>
      <c r="VG434" s="228"/>
      <c r="VH434" s="228"/>
      <c r="VI434" s="228"/>
      <c r="VJ434" s="228"/>
      <c r="VK434" s="228"/>
      <c r="VL434" s="228"/>
      <c r="VM434" s="228"/>
      <c r="VN434" s="228"/>
      <c r="VO434" s="228"/>
      <c r="VP434" s="228"/>
      <c r="VQ434" s="228"/>
      <c r="VR434" s="228"/>
      <c r="VS434" s="228"/>
      <c r="VT434" s="228"/>
      <c r="VU434" s="228"/>
      <c r="VV434" s="228"/>
      <c r="VW434" s="228"/>
      <c r="VX434" s="228"/>
      <c r="VY434" s="228"/>
      <c r="VZ434" s="228"/>
      <c r="WA434" s="228"/>
      <c r="WB434" s="228"/>
      <c r="WC434" s="228"/>
      <c r="WD434" s="228"/>
      <c r="WE434" s="228"/>
      <c r="WF434" s="228"/>
      <c r="WG434" s="228"/>
      <c r="WH434" s="228"/>
      <c r="WI434" s="228"/>
      <c r="WJ434" s="228"/>
      <c r="WK434" s="228"/>
      <c r="WL434" s="228"/>
      <c r="WM434" s="228"/>
      <c r="WN434" s="228"/>
      <c r="WO434" s="228"/>
      <c r="WP434" s="228"/>
      <c r="WQ434" s="228"/>
      <c r="WR434" s="228"/>
      <c r="WS434" s="228"/>
      <c r="WT434" s="228"/>
      <c r="WU434" s="228"/>
      <c r="WV434" s="228"/>
      <c r="WW434" s="228"/>
      <c r="WX434" s="228"/>
      <c r="WY434" s="228"/>
      <c r="WZ434" s="228"/>
      <c r="XA434" s="228"/>
      <c r="XB434" s="228"/>
      <c r="XC434" s="228"/>
      <c r="XD434" s="228"/>
      <c r="XE434" s="228"/>
      <c r="XF434" s="228"/>
      <c r="XG434" s="228"/>
      <c r="XH434" s="228"/>
      <c r="XI434" s="228"/>
      <c r="XJ434" s="228"/>
      <c r="XK434" s="228"/>
      <c r="XL434" s="228"/>
      <c r="XM434" s="228"/>
      <c r="XN434" s="228"/>
      <c r="XO434" s="228"/>
      <c r="XP434" s="228"/>
      <c r="XQ434" s="228"/>
      <c r="XR434" s="228"/>
      <c r="XS434" s="228"/>
      <c r="XT434" s="228"/>
      <c r="XU434" s="228"/>
      <c r="XV434" s="228"/>
      <c r="XW434" s="228"/>
      <c r="XX434" s="228"/>
      <c r="XY434" s="228"/>
      <c r="XZ434" s="228"/>
      <c r="YA434" s="228"/>
      <c r="YB434" s="228"/>
      <c r="YC434" s="228"/>
      <c r="YD434" s="228"/>
      <c r="YE434" s="228"/>
      <c r="YF434" s="228"/>
      <c r="YG434" s="228"/>
      <c r="YH434" s="228"/>
      <c r="YI434" s="228"/>
      <c r="YJ434" s="228"/>
      <c r="YK434" s="228"/>
      <c r="YL434" s="228"/>
      <c r="YM434" s="228"/>
      <c r="YN434" s="228"/>
      <c r="YO434" s="228"/>
      <c r="YP434" s="228"/>
      <c r="YQ434" s="228"/>
      <c r="YR434" s="228"/>
      <c r="YS434" s="228"/>
      <c r="YT434" s="228"/>
      <c r="YU434" s="228"/>
      <c r="YV434" s="228"/>
      <c r="YW434" s="228"/>
      <c r="YX434" s="228"/>
      <c r="YY434" s="228"/>
      <c r="YZ434" s="228"/>
      <c r="ZA434" s="228"/>
      <c r="ZB434" s="228"/>
      <c r="ZC434" s="228"/>
      <c r="ZD434" s="228"/>
      <c r="ZE434" s="228"/>
      <c r="ZF434" s="228"/>
      <c r="ZG434" s="228"/>
      <c r="ZH434" s="228"/>
      <c r="ZI434" s="228"/>
      <c r="ZJ434" s="228"/>
      <c r="ZK434" s="228"/>
      <c r="ZL434" s="228"/>
      <c r="ZM434" s="228"/>
      <c r="ZN434" s="228"/>
      <c r="ZO434" s="228"/>
      <c r="ZP434" s="228"/>
      <c r="ZQ434" s="228"/>
      <c r="ZR434" s="228"/>
      <c r="ZS434" s="228"/>
      <c r="ZT434" s="228"/>
      <c r="ZU434" s="228"/>
      <c r="ZV434" s="228"/>
      <c r="ZW434" s="228"/>
      <c r="ZX434" s="228"/>
      <c r="ZY434" s="228"/>
      <c r="ZZ434" s="228"/>
      <c r="AAA434" s="228"/>
      <c r="AAB434" s="228"/>
      <c r="AAC434" s="228"/>
      <c r="AAD434" s="228"/>
      <c r="AAE434" s="228"/>
      <c r="AAF434" s="228"/>
      <c r="AAG434" s="228"/>
      <c r="AAH434" s="228"/>
      <c r="AAI434" s="228"/>
      <c r="AAJ434" s="228"/>
      <c r="AAK434" s="228"/>
      <c r="AAL434" s="228"/>
      <c r="AAM434" s="228"/>
      <c r="AAN434" s="228"/>
      <c r="AAO434" s="228"/>
      <c r="AAP434" s="228"/>
      <c r="AAQ434" s="228"/>
      <c r="AAR434" s="228"/>
      <c r="AAS434" s="228"/>
      <c r="AAT434" s="228"/>
      <c r="AAU434" s="228"/>
      <c r="AAV434" s="228"/>
      <c r="AAW434" s="228"/>
      <c r="AAX434" s="228"/>
      <c r="AAY434" s="228"/>
      <c r="AAZ434" s="228"/>
      <c r="ABA434" s="228"/>
      <c r="ABB434" s="228"/>
      <c r="ABC434" s="228"/>
      <c r="ABD434" s="228"/>
      <c r="ABE434" s="228"/>
      <c r="ABF434" s="228"/>
      <c r="ABG434" s="228"/>
      <c r="ABH434" s="228"/>
      <c r="ABI434" s="228"/>
      <c r="ABJ434" s="228"/>
      <c r="ABK434" s="228"/>
      <c r="ABL434" s="228"/>
      <c r="ABM434" s="228"/>
      <c r="ABN434" s="228"/>
      <c r="ABO434" s="228"/>
      <c r="ABP434" s="228"/>
      <c r="ABQ434" s="228"/>
      <c r="ABR434" s="228"/>
      <c r="ABS434" s="228"/>
      <c r="ABT434" s="228"/>
      <c r="ABU434" s="228"/>
      <c r="ABV434" s="228"/>
      <c r="ABW434" s="228"/>
      <c r="ABX434" s="228"/>
      <c r="ABY434" s="228"/>
      <c r="ABZ434" s="228"/>
      <c r="ACA434" s="228"/>
      <c r="ACB434" s="228"/>
      <c r="ACC434" s="228"/>
      <c r="ACD434" s="228"/>
      <c r="ACE434" s="228"/>
      <c r="ACF434" s="228"/>
      <c r="ACG434" s="228"/>
      <c r="ACH434" s="228"/>
      <c r="ACI434" s="228"/>
      <c r="ACJ434" s="228"/>
      <c r="ACK434" s="228"/>
      <c r="ACL434" s="228"/>
      <c r="ACM434" s="228"/>
      <c r="ACN434" s="228"/>
      <c r="ACO434" s="228"/>
      <c r="ACP434" s="228"/>
      <c r="ACQ434" s="228"/>
      <c r="ACR434" s="228"/>
      <c r="ACS434" s="228"/>
      <c r="ACT434" s="228"/>
      <c r="ACU434" s="228"/>
      <c r="ACV434" s="228"/>
      <c r="ACW434" s="228"/>
      <c r="ACX434" s="228"/>
      <c r="ACY434" s="228"/>
      <c r="ACZ434" s="228"/>
      <c r="ADA434" s="228"/>
      <c r="ADB434" s="228"/>
      <c r="ADC434" s="228"/>
      <c r="ADD434" s="228"/>
      <c r="ADE434" s="228"/>
      <c r="ADF434" s="228"/>
      <c r="ADG434" s="228"/>
      <c r="ADH434" s="228"/>
      <c r="ADI434" s="228"/>
      <c r="ADJ434" s="228"/>
      <c r="ADK434" s="228"/>
      <c r="ADL434" s="228"/>
      <c r="ADM434" s="228"/>
      <c r="ADN434" s="228"/>
      <c r="ADO434" s="228"/>
      <c r="ADP434" s="228"/>
      <c r="ADQ434" s="228"/>
      <c r="ADR434" s="228"/>
      <c r="ADS434" s="228"/>
      <c r="ADT434" s="228"/>
      <c r="ADU434" s="228"/>
      <c r="ADV434" s="228"/>
      <c r="ADW434" s="228"/>
      <c r="ADX434" s="228"/>
      <c r="ADY434" s="228"/>
      <c r="ADZ434" s="228"/>
      <c r="AEA434" s="228"/>
      <c r="AEB434" s="228"/>
      <c r="AEC434" s="228"/>
      <c r="AED434" s="228"/>
      <c r="AEE434" s="228"/>
      <c r="AEF434" s="228"/>
      <c r="AEG434" s="228"/>
      <c r="AEH434" s="228"/>
      <c r="AEI434" s="228"/>
      <c r="AEJ434" s="228"/>
      <c r="AEK434" s="228"/>
      <c r="AEL434" s="228"/>
      <c r="AEM434" s="228"/>
      <c r="AEN434" s="228"/>
      <c r="AEO434" s="228"/>
      <c r="AEP434" s="228"/>
      <c r="AEQ434" s="228"/>
      <c r="AER434" s="228"/>
      <c r="AES434" s="228"/>
      <c r="AET434" s="228"/>
      <c r="AEU434" s="228"/>
      <c r="AEV434" s="228"/>
      <c r="AEW434" s="228"/>
      <c r="AEX434" s="228"/>
      <c r="AEY434" s="228"/>
      <c r="AEZ434" s="228"/>
      <c r="AFA434" s="228"/>
      <c r="AFB434" s="228"/>
      <c r="AFC434" s="228"/>
      <c r="AFD434" s="228"/>
      <c r="AFE434" s="228"/>
      <c r="AFF434" s="228"/>
      <c r="AFG434" s="228"/>
      <c r="AFH434" s="228"/>
      <c r="AFI434" s="228"/>
      <c r="AFJ434" s="228"/>
      <c r="AFK434" s="228"/>
      <c r="AFL434" s="228"/>
      <c r="AFM434" s="228"/>
      <c r="AFN434" s="228"/>
      <c r="AFO434" s="228"/>
      <c r="AFP434" s="228"/>
      <c r="AFQ434" s="228"/>
      <c r="AFR434" s="228"/>
      <c r="AFS434" s="228"/>
      <c r="AFT434" s="228"/>
      <c r="AFU434" s="228"/>
      <c r="AFV434" s="228"/>
      <c r="AFW434" s="228"/>
      <c r="AFX434" s="228"/>
      <c r="AFY434" s="228"/>
      <c r="AFZ434" s="228"/>
      <c r="AGA434" s="228"/>
      <c r="AGB434" s="228"/>
      <c r="AGC434" s="228"/>
      <c r="AGD434" s="228"/>
      <c r="AGE434" s="228"/>
      <c r="AGF434" s="228"/>
      <c r="AGG434" s="228"/>
      <c r="AGH434" s="228"/>
      <c r="AGI434" s="228"/>
      <c r="AGJ434" s="228"/>
      <c r="AGK434" s="228"/>
      <c r="AGL434" s="228"/>
      <c r="AGM434" s="228"/>
      <c r="AGN434" s="228"/>
      <c r="AGO434" s="228"/>
      <c r="AGP434" s="228"/>
      <c r="AGQ434" s="228"/>
      <c r="AGR434" s="228"/>
      <c r="AGS434" s="228"/>
      <c r="AGT434" s="228"/>
      <c r="AGU434" s="228"/>
      <c r="AGV434" s="228"/>
      <c r="AGW434" s="228"/>
      <c r="AGX434" s="228"/>
      <c r="AGY434" s="228"/>
      <c r="AGZ434" s="228"/>
      <c r="AHA434" s="228"/>
      <c r="AHB434" s="228"/>
      <c r="AHC434" s="228"/>
      <c r="AHD434" s="228"/>
      <c r="AHE434" s="228"/>
      <c r="AHF434" s="228"/>
      <c r="AHG434" s="228"/>
      <c r="AHH434" s="228"/>
      <c r="AHI434" s="228"/>
      <c r="AHJ434" s="228"/>
      <c r="AHK434" s="228"/>
      <c r="AHL434" s="228"/>
      <c r="AHM434" s="228"/>
      <c r="AHN434" s="228"/>
      <c r="AHO434" s="228"/>
      <c r="AHP434" s="228"/>
      <c r="AHQ434" s="228"/>
      <c r="AHR434" s="228"/>
      <c r="AHS434" s="228"/>
      <c r="AHT434" s="228"/>
      <c r="AHU434" s="228"/>
      <c r="AHV434" s="228"/>
      <c r="AHW434" s="228"/>
      <c r="AHX434" s="228"/>
      <c r="AHY434" s="228"/>
      <c r="AHZ434" s="228"/>
      <c r="AIA434" s="228"/>
      <c r="AIB434" s="228"/>
      <c r="AIC434" s="228"/>
      <c r="AID434" s="228"/>
      <c r="AIE434" s="228"/>
      <c r="AIF434" s="228"/>
      <c r="AIG434" s="228"/>
      <c r="AIH434" s="228"/>
      <c r="AII434" s="228"/>
      <c r="AIJ434" s="228"/>
      <c r="AIK434" s="228"/>
      <c r="AIL434" s="228"/>
      <c r="AIM434" s="228"/>
      <c r="AIN434" s="228"/>
      <c r="AIO434" s="228"/>
      <c r="AIP434" s="228"/>
      <c r="AIQ434" s="228"/>
      <c r="AIR434" s="228"/>
      <c r="AIS434" s="228"/>
      <c r="AIT434" s="228"/>
      <c r="AIU434" s="228"/>
      <c r="AIV434" s="228"/>
      <c r="AIW434" s="228"/>
      <c r="AIX434" s="228"/>
      <c r="AIY434" s="228"/>
      <c r="AIZ434" s="228"/>
      <c r="AJA434" s="228"/>
      <c r="AJB434" s="228"/>
      <c r="AJC434" s="228"/>
      <c r="AJD434" s="228"/>
      <c r="AJE434" s="228"/>
      <c r="AJF434" s="228"/>
      <c r="AJG434" s="228"/>
      <c r="AJH434" s="228"/>
      <c r="AJI434" s="228"/>
      <c r="AJJ434" s="228"/>
      <c r="AJK434" s="228"/>
      <c r="AJL434" s="228"/>
      <c r="AJM434" s="228"/>
      <c r="AJN434" s="228"/>
      <c r="AJO434" s="228"/>
      <c r="AJP434" s="228"/>
      <c r="AJQ434" s="228"/>
      <c r="AJR434" s="228"/>
      <c r="AJS434" s="228"/>
      <c r="AJT434" s="228"/>
      <c r="AJU434" s="228"/>
      <c r="AJV434" s="228"/>
      <c r="AJW434" s="228"/>
      <c r="AJX434" s="228"/>
      <c r="AJY434" s="228"/>
      <c r="AJZ434" s="228"/>
      <c r="AKA434" s="228"/>
      <c r="AKB434" s="228"/>
      <c r="AKC434" s="228"/>
      <c r="AKD434" s="228"/>
      <c r="AKE434" s="228"/>
      <c r="AKF434" s="228"/>
      <c r="AKG434" s="228"/>
      <c r="AKH434" s="228"/>
      <c r="AKI434" s="228"/>
      <c r="AKJ434" s="228"/>
      <c r="AKK434" s="228"/>
      <c r="AKL434" s="228"/>
      <c r="AKM434" s="228"/>
      <c r="AKN434" s="228"/>
      <c r="AKO434" s="228"/>
      <c r="AKP434" s="228"/>
      <c r="AKQ434" s="228"/>
      <c r="AKR434" s="228"/>
      <c r="AKS434" s="228"/>
      <c r="AKT434" s="228"/>
      <c r="AKU434" s="228"/>
      <c r="AKV434" s="228"/>
      <c r="AKW434" s="228"/>
      <c r="AKX434" s="228"/>
      <c r="AKY434" s="228"/>
      <c r="AKZ434" s="228"/>
      <c r="ALA434" s="228"/>
      <c r="ALB434" s="228"/>
      <c r="ALC434" s="228"/>
      <c r="ALD434" s="228"/>
      <c r="ALE434" s="228"/>
      <c r="ALF434" s="228"/>
      <c r="ALG434" s="228"/>
      <c r="ALH434" s="228"/>
      <c r="ALI434" s="228"/>
      <c r="ALJ434" s="228"/>
      <c r="ALK434" s="228"/>
      <c r="ALL434" s="228"/>
      <c r="ALM434" s="228"/>
      <c r="ALN434" s="228"/>
      <c r="ALO434" s="228"/>
      <c r="ALP434" s="228"/>
      <c r="ALQ434" s="228"/>
      <c r="ALR434" s="228"/>
      <c r="ALS434" s="228"/>
      <c r="ALT434" s="228"/>
      <c r="ALU434" s="228"/>
      <c r="ALV434" s="228"/>
      <c r="ALW434" s="228"/>
      <c r="ALX434" s="228"/>
      <c r="ALY434" s="228"/>
      <c r="ALZ434" s="228"/>
      <c r="AMA434" s="228"/>
      <c r="AMB434" s="228"/>
      <c r="AMC434" s="228"/>
      <c r="AMD434" s="228"/>
      <c r="AME434" s="228"/>
      <c r="AMF434" s="228"/>
      <c r="AMG434" s="228"/>
      <c r="AMH434" s="228"/>
      <c r="AMI434" s="228"/>
      <c r="AMJ434" s="228"/>
      <c r="AMK434" s="228"/>
      <c r="AML434" s="228"/>
      <c r="AMM434" s="228"/>
      <c r="AMN434" s="228"/>
      <c r="AMO434" s="228"/>
      <c r="AMP434" s="228"/>
      <c r="AMQ434" s="228"/>
      <c r="AMR434" s="228"/>
      <c r="AMS434" s="228"/>
      <c r="AMT434" s="228"/>
      <c r="AMU434" s="228"/>
      <c r="AMV434" s="228"/>
      <c r="AMW434" s="228"/>
      <c r="AMX434" s="228"/>
    </row>
    <row r="435" spans="1:1038" s="308" customFormat="1" ht="18" customHeight="1">
      <c r="A435" s="301" t="s">
        <v>1819</v>
      </c>
      <c r="B435" s="302" t="s">
        <v>1647</v>
      </c>
      <c r="C435" s="228"/>
      <c r="D435" s="303" t="s">
        <v>1279</v>
      </c>
      <c r="E435" s="228">
        <v>65</v>
      </c>
      <c r="F435" s="228">
        <v>2</v>
      </c>
      <c r="G435" s="304" t="str">
        <f t="shared" si="114"/>
        <v>65-2</v>
      </c>
      <c r="H435" s="228">
        <v>0</v>
      </c>
      <c r="I435" s="228">
        <v>63.5</v>
      </c>
      <c r="J435" s="226"/>
      <c r="K435" s="545" t="b">
        <f>IF(I436=1,IF(((VLOOKUP($G435,[1]Depth_Lookup!#REF!,9,FALSE))-(H435/100))=0,"Good",IF(((VLOOKUP($G435,[1]Depth_Lookup!$A$3:$J$550,9,FALSE))-(H435/100))&gt;0,"Too Short","Too Long")))</f>
        <v>0</v>
      </c>
      <c r="L435" s="171">
        <f>(VLOOKUP($G435,Depth_Lookup!$A$3:$J$410,10,FALSE))+(H435/100)</f>
        <v>156.655</v>
      </c>
      <c r="M435" s="171">
        <f>(VLOOKUP($G435,Depth_Lookup!$A$3:$J$410,10,FALSE))+(I435/100)</f>
        <v>157.29</v>
      </c>
      <c r="N435" s="231" t="s">
        <v>1934</v>
      </c>
      <c r="O435" s="228" t="s">
        <v>1303</v>
      </c>
      <c r="P435" s="228" t="s">
        <v>853</v>
      </c>
      <c r="Q435" s="228" t="s">
        <v>125</v>
      </c>
      <c r="R435" s="304" t="str">
        <f t="shared" si="146"/>
        <v>SerpentinizedHarzburgite</v>
      </c>
      <c r="S435" s="228" t="s">
        <v>94</v>
      </c>
      <c r="T435" s="228" t="s">
        <v>94</v>
      </c>
      <c r="U435" s="228" t="s">
        <v>95</v>
      </c>
      <c r="V435" s="228" t="s">
        <v>96</v>
      </c>
      <c r="W435" s="228" t="s">
        <v>102</v>
      </c>
      <c r="X435" s="305">
        <f>VLOOKUP(W435,[2]definitions_list_lookup!$A$13:$B$19,2,0)</f>
        <v>5</v>
      </c>
      <c r="Y435" s="228" t="s">
        <v>90</v>
      </c>
      <c r="Z435" s="228" t="s">
        <v>91</v>
      </c>
      <c r="AA435" s="228"/>
      <c r="AB435" s="228"/>
      <c r="AC435" s="228"/>
      <c r="AD435" s="228"/>
      <c r="AE435" s="234"/>
      <c r="AF435" s="304" t="e">
        <f>VLOOKUP(AE435,[2]definitions_list_mag!$V$12:$W$15,2,0)</f>
        <v>#N/A</v>
      </c>
      <c r="AG435" s="241"/>
      <c r="AH435" s="228"/>
      <c r="AI435" s="242">
        <v>74</v>
      </c>
      <c r="AJ435" s="243"/>
      <c r="AK435" s="243"/>
      <c r="AL435" s="243"/>
      <c r="AM435" s="243"/>
      <c r="AN435" s="243"/>
      <c r="AO435" s="244"/>
      <c r="AP435" s="228"/>
      <c r="AQ435" s="228"/>
      <c r="AR435" s="228"/>
      <c r="AS435" s="228"/>
      <c r="AT435" s="228"/>
      <c r="AU435" s="242"/>
      <c r="AV435" s="243"/>
      <c r="AW435" s="243"/>
      <c r="AX435" s="243"/>
      <c r="AY435" s="243"/>
      <c r="AZ435" s="243"/>
      <c r="BA435" s="244">
        <v>25</v>
      </c>
      <c r="BB435" s="228">
        <v>7</v>
      </c>
      <c r="BC435" s="228">
        <v>3</v>
      </c>
      <c r="BD435" s="228" t="s">
        <v>110</v>
      </c>
      <c r="BE435" s="228" t="s">
        <v>103</v>
      </c>
      <c r="BF435" s="228"/>
      <c r="BG435" s="242"/>
      <c r="BH435" s="243"/>
      <c r="BI435" s="243"/>
      <c r="BJ435" s="243"/>
      <c r="BK435" s="243"/>
      <c r="BL435" s="243"/>
      <c r="BM435" s="244">
        <v>1</v>
      </c>
      <c r="BN435" s="228">
        <v>2</v>
      </c>
      <c r="BO435" s="228">
        <v>0.5</v>
      </c>
      <c r="BP435" s="228" t="s">
        <v>110</v>
      </c>
      <c r="BQ435" s="228" t="s">
        <v>103</v>
      </c>
      <c r="BR435" s="228"/>
      <c r="BS435" s="243"/>
      <c r="BT435" s="243"/>
      <c r="BU435" s="243"/>
      <c r="BV435" s="243"/>
      <c r="BW435" s="243"/>
      <c r="BX435" s="243"/>
      <c r="BY435" s="244"/>
      <c r="BZ435" s="228"/>
      <c r="CA435" s="228"/>
      <c r="CB435" s="228"/>
      <c r="CC435" s="228"/>
      <c r="CD435" s="228"/>
      <c r="CE435" s="309"/>
      <c r="CF435" s="310">
        <f t="shared" si="145"/>
        <v>100</v>
      </c>
      <c r="CG435" s="245"/>
      <c r="CH435" s="246" t="s">
        <v>1936</v>
      </c>
      <c r="CI435" s="246">
        <v>100</v>
      </c>
      <c r="CJ435" s="246"/>
      <c r="CK435" s="247"/>
      <c r="CL435" s="248"/>
      <c r="CM435" s="248"/>
      <c r="CN435" s="248"/>
      <c r="CO435" s="248"/>
      <c r="CP435" s="248"/>
      <c r="CQ435" s="248"/>
      <c r="CR435" s="248"/>
      <c r="CS435" s="248"/>
      <c r="CT435" s="248"/>
      <c r="CU435" s="248"/>
      <c r="CV435" s="248"/>
      <c r="CW435" s="248"/>
      <c r="CX435" s="248"/>
      <c r="CY435" s="248"/>
      <c r="CZ435" s="248"/>
      <c r="DA435" s="248"/>
      <c r="DB435" s="419">
        <v>60</v>
      </c>
      <c r="DC435" s="249"/>
      <c r="DD435" s="420"/>
      <c r="DE435" s="248"/>
      <c r="DF435" s="248"/>
      <c r="DG435" s="248"/>
      <c r="DH435" s="248"/>
      <c r="DI435" s="248"/>
      <c r="DJ435" s="421">
        <v>40</v>
      </c>
      <c r="DK435" s="306">
        <f t="shared" si="147"/>
        <v>100</v>
      </c>
      <c r="DL435" s="245"/>
      <c r="DM435" s="248"/>
      <c r="DN435" s="248"/>
      <c r="DO435" s="307"/>
      <c r="DQ435" s="245"/>
      <c r="DR435" s="307"/>
      <c r="DS435" s="245"/>
      <c r="DT435" s="262" t="s">
        <v>1937</v>
      </c>
      <c r="DU435" s="249"/>
      <c r="DV435" s="249"/>
      <c r="DW435" s="311" t="e">
        <f>VLOOKUP(P435,[2]definitions_list_lookup!$K$30:$L$54,2,0)</f>
        <v>#N/A</v>
      </c>
      <c r="DX435" s="268" t="s">
        <v>1405</v>
      </c>
      <c r="DY435" s="268" t="s">
        <v>1938</v>
      </c>
      <c r="DZ435" s="482"/>
      <c r="EA435" s="312"/>
      <c r="EB435" s="249"/>
      <c r="EC435" s="312"/>
      <c r="ED435" s="229" t="s">
        <v>2517</v>
      </c>
      <c r="EE435" s="313"/>
      <c r="EF435" s="314"/>
      <c r="EG435" s="313"/>
      <c r="EH435" s="315"/>
      <c r="EI435" s="316"/>
      <c r="EJ435" s="317"/>
      <c r="EK435" s="318"/>
      <c r="EL435" s="313"/>
      <c r="EM435" s="315"/>
      <c r="EN435" s="315"/>
      <c r="EO435" s="319"/>
      <c r="EP435" s="319"/>
      <c r="EQ435" s="319"/>
      <c r="ER435" s="319"/>
      <c r="ES435" s="319"/>
      <c r="ET435" s="319"/>
      <c r="EU435" s="319"/>
      <c r="EV435" s="320"/>
      <c r="EW435" s="320"/>
      <c r="EX435" s="320"/>
      <c r="EY435" s="320"/>
      <c r="EZ435" s="192" t="e">
        <f t="shared" si="107"/>
        <v>#DIV/0!</v>
      </c>
      <c r="FA435" s="192" t="e">
        <f t="shared" si="108"/>
        <v>#DIV/0!</v>
      </c>
      <c r="FB435" s="192" t="e">
        <f t="shared" si="109"/>
        <v>#DIV/0!</v>
      </c>
      <c r="FC435" s="192" t="e">
        <f t="shared" si="110"/>
        <v>#DIV/0!</v>
      </c>
      <c r="FD435" s="192" t="e">
        <f t="shared" si="111"/>
        <v>#DIV/0!</v>
      </c>
      <c r="FE435" s="193" t="e">
        <f t="shared" si="112"/>
        <v>#DIV/0!</v>
      </c>
      <c r="FF435" s="194" t="e">
        <f t="shared" si="113"/>
        <v>#DIV/0!</v>
      </c>
      <c r="FG435" s="313"/>
      <c r="FH435" s="315"/>
      <c r="FI435" s="778">
        <f t="shared" si="115"/>
        <v>0</v>
      </c>
      <c r="FJ435" s="779" t="e">
        <f t="shared" si="116"/>
        <v>#DIV/0!</v>
      </c>
      <c r="FK435" s="779" t="e">
        <f t="shared" si="117"/>
        <v>#DIV/0!</v>
      </c>
      <c r="FL435" s="780" t="e">
        <f t="shared" si="118"/>
        <v>#DIV/0!</v>
      </c>
      <c r="FM435" s="169" t="e">
        <f t="shared" si="119"/>
        <v>#DIV/0!</v>
      </c>
      <c r="FN435" s="783" t="e">
        <f t="shared" si="120"/>
        <v>#DIV/0!</v>
      </c>
      <c r="FO435" s="228"/>
      <c r="FP435" s="228"/>
      <c r="FQ435" s="228"/>
      <c r="FR435" s="228"/>
      <c r="FS435" s="228"/>
      <c r="FT435" s="228"/>
      <c r="FU435" s="228"/>
      <c r="FV435" s="228"/>
      <c r="FW435" s="228"/>
      <c r="FX435" s="228"/>
      <c r="FY435" s="228"/>
      <c r="FZ435" s="228"/>
      <c r="GA435" s="228"/>
      <c r="GB435" s="228"/>
      <c r="GC435" s="228"/>
      <c r="GD435" s="228"/>
      <c r="GE435" s="228"/>
      <c r="GF435" s="228"/>
      <c r="GG435" s="228"/>
      <c r="GH435" s="228"/>
      <c r="GI435" s="228"/>
      <c r="GJ435" s="228"/>
      <c r="GK435" s="228"/>
      <c r="GL435" s="228"/>
      <c r="GM435" s="228"/>
      <c r="GN435" s="228"/>
      <c r="GO435" s="228"/>
      <c r="GP435" s="228"/>
      <c r="GQ435" s="228"/>
      <c r="GR435" s="228"/>
      <c r="GS435" s="228"/>
      <c r="GT435" s="228"/>
      <c r="GU435" s="228"/>
      <c r="GV435" s="228"/>
      <c r="GW435" s="228"/>
      <c r="GX435" s="228"/>
      <c r="GY435" s="228"/>
      <c r="GZ435" s="228"/>
      <c r="HA435" s="228"/>
      <c r="HB435" s="228"/>
      <c r="HC435" s="228"/>
      <c r="HD435" s="228"/>
      <c r="HE435" s="228"/>
      <c r="HF435" s="228"/>
      <c r="HG435" s="228"/>
      <c r="HH435" s="228"/>
      <c r="HI435" s="228"/>
      <c r="HJ435" s="228"/>
      <c r="HK435" s="228"/>
      <c r="HL435" s="228"/>
      <c r="HM435" s="228"/>
      <c r="HN435" s="228"/>
      <c r="HO435" s="228"/>
      <c r="HP435" s="228"/>
      <c r="HQ435" s="228"/>
      <c r="HR435" s="228"/>
      <c r="HS435" s="228"/>
      <c r="HT435" s="228"/>
      <c r="HU435" s="228"/>
      <c r="HV435" s="228"/>
      <c r="HW435" s="228"/>
      <c r="HX435" s="228"/>
      <c r="HY435" s="228"/>
      <c r="HZ435" s="228"/>
      <c r="IA435" s="228"/>
      <c r="IB435" s="228"/>
      <c r="IC435" s="228"/>
      <c r="ID435" s="228"/>
      <c r="IE435" s="228"/>
      <c r="IF435" s="228"/>
      <c r="IG435" s="228"/>
      <c r="IH435" s="228"/>
      <c r="II435" s="228"/>
      <c r="IJ435" s="228"/>
      <c r="IK435" s="228"/>
      <c r="IL435" s="228"/>
      <c r="IM435" s="228"/>
      <c r="IN435" s="228"/>
      <c r="IO435" s="228"/>
      <c r="IP435" s="228"/>
      <c r="IQ435" s="228"/>
      <c r="IR435" s="228"/>
      <c r="IS435" s="228"/>
      <c r="IT435" s="228"/>
      <c r="IU435" s="228"/>
      <c r="IV435" s="228"/>
      <c r="IW435" s="228"/>
      <c r="IX435" s="228"/>
      <c r="IY435" s="228"/>
      <c r="IZ435" s="228"/>
      <c r="JA435" s="228"/>
      <c r="JB435" s="228"/>
      <c r="JC435" s="228"/>
      <c r="JD435" s="228"/>
      <c r="JE435" s="228"/>
      <c r="JF435" s="228"/>
      <c r="JG435" s="228"/>
      <c r="JH435" s="228"/>
      <c r="JI435" s="228"/>
      <c r="JJ435" s="228"/>
      <c r="JK435" s="228"/>
      <c r="JL435" s="228"/>
      <c r="JM435" s="228"/>
      <c r="JN435" s="228"/>
      <c r="JO435" s="228"/>
      <c r="JP435" s="228"/>
      <c r="JQ435" s="228"/>
      <c r="JR435" s="228"/>
      <c r="JS435" s="228"/>
      <c r="JT435" s="228"/>
      <c r="JU435" s="228"/>
      <c r="JV435" s="228"/>
      <c r="JW435" s="228"/>
      <c r="JX435" s="228"/>
      <c r="JY435" s="228"/>
      <c r="JZ435" s="228"/>
      <c r="KA435" s="228"/>
      <c r="KB435" s="228"/>
      <c r="KC435" s="228"/>
      <c r="KD435" s="228"/>
      <c r="KE435" s="228"/>
      <c r="KF435" s="228"/>
      <c r="KG435" s="228"/>
      <c r="KH435" s="228"/>
      <c r="KI435" s="228"/>
      <c r="KJ435" s="228"/>
      <c r="KK435" s="228"/>
      <c r="KL435" s="228"/>
      <c r="KM435" s="228"/>
      <c r="KN435" s="228"/>
      <c r="KO435" s="228"/>
      <c r="KP435" s="228"/>
      <c r="KQ435" s="228"/>
      <c r="KR435" s="228"/>
      <c r="KS435" s="228"/>
      <c r="KT435" s="228"/>
      <c r="KU435" s="228"/>
      <c r="KV435" s="228"/>
      <c r="KW435" s="228"/>
      <c r="KX435" s="228"/>
      <c r="KY435" s="228"/>
      <c r="KZ435" s="228"/>
      <c r="LA435" s="228"/>
      <c r="LB435" s="228"/>
      <c r="LC435" s="228"/>
      <c r="LD435" s="228"/>
      <c r="LE435" s="228"/>
      <c r="LF435" s="228"/>
      <c r="LG435" s="228"/>
      <c r="LH435" s="228"/>
      <c r="LI435" s="228"/>
      <c r="LJ435" s="228"/>
      <c r="LK435" s="228"/>
      <c r="LL435" s="228"/>
      <c r="LM435" s="228"/>
      <c r="LN435" s="228"/>
      <c r="LO435" s="228"/>
      <c r="LP435" s="228"/>
      <c r="LQ435" s="228"/>
      <c r="LR435" s="228"/>
      <c r="LS435" s="228"/>
      <c r="LT435" s="228"/>
      <c r="LU435" s="228"/>
      <c r="LV435" s="228"/>
      <c r="LW435" s="228"/>
      <c r="LX435" s="228"/>
      <c r="LY435" s="228"/>
      <c r="LZ435" s="228"/>
      <c r="MA435" s="228"/>
      <c r="MB435" s="228"/>
      <c r="MC435" s="228"/>
      <c r="MD435" s="228"/>
      <c r="ME435" s="228"/>
      <c r="MF435" s="228"/>
      <c r="MG435" s="228"/>
      <c r="MH435" s="228"/>
      <c r="MI435" s="228"/>
      <c r="MJ435" s="228"/>
      <c r="MK435" s="228"/>
      <c r="ML435" s="228"/>
      <c r="MM435" s="228"/>
      <c r="MN435" s="228"/>
      <c r="MO435" s="228"/>
      <c r="MP435" s="228"/>
      <c r="MQ435" s="228"/>
      <c r="MR435" s="228"/>
      <c r="MS435" s="228"/>
      <c r="MT435" s="228"/>
      <c r="MU435" s="228"/>
      <c r="MV435" s="228"/>
      <c r="MW435" s="228"/>
      <c r="MX435" s="228"/>
      <c r="MY435" s="228"/>
      <c r="MZ435" s="228"/>
      <c r="NA435" s="228"/>
      <c r="NB435" s="228"/>
      <c r="NC435" s="228"/>
      <c r="ND435" s="228"/>
      <c r="NE435" s="228"/>
      <c r="NF435" s="228"/>
      <c r="NG435" s="228"/>
      <c r="NH435" s="228"/>
      <c r="NI435" s="228"/>
      <c r="NJ435" s="228"/>
      <c r="NK435" s="228"/>
      <c r="NL435" s="228"/>
      <c r="NM435" s="228"/>
      <c r="NN435" s="228"/>
      <c r="NO435" s="228"/>
      <c r="NP435" s="228"/>
      <c r="NQ435" s="228"/>
      <c r="NR435" s="228"/>
      <c r="NS435" s="228"/>
      <c r="NT435" s="228"/>
      <c r="NU435" s="228"/>
      <c r="NV435" s="228"/>
      <c r="NW435" s="228"/>
      <c r="NX435" s="228"/>
      <c r="NY435" s="228"/>
      <c r="NZ435" s="228"/>
      <c r="OA435" s="228"/>
      <c r="OB435" s="228"/>
      <c r="OC435" s="228"/>
      <c r="OD435" s="228"/>
      <c r="OE435" s="228"/>
      <c r="OF435" s="228"/>
      <c r="OG435" s="228"/>
      <c r="OH435" s="228"/>
      <c r="OI435" s="228"/>
      <c r="OJ435" s="228"/>
      <c r="OK435" s="228"/>
      <c r="OL435" s="228"/>
      <c r="OM435" s="228"/>
      <c r="ON435" s="228"/>
      <c r="OO435" s="228"/>
      <c r="OP435" s="228"/>
      <c r="OQ435" s="228"/>
      <c r="OR435" s="228"/>
      <c r="OS435" s="228"/>
      <c r="OT435" s="228"/>
      <c r="OU435" s="228"/>
      <c r="OV435" s="228"/>
      <c r="OW435" s="228"/>
      <c r="OX435" s="228"/>
      <c r="OY435" s="228"/>
      <c r="OZ435" s="228"/>
      <c r="PA435" s="228"/>
      <c r="PB435" s="228"/>
      <c r="PC435" s="228"/>
      <c r="PD435" s="228"/>
      <c r="PE435" s="228"/>
      <c r="PF435" s="228"/>
      <c r="PG435" s="228"/>
      <c r="PH435" s="228"/>
      <c r="PI435" s="228"/>
      <c r="PJ435" s="228"/>
      <c r="PK435" s="228"/>
      <c r="PL435" s="228"/>
      <c r="PM435" s="228"/>
      <c r="PN435" s="228"/>
      <c r="PO435" s="228"/>
      <c r="PP435" s="228"/>
      <c r="PQ435" s="228"/>
      <c r="PR435" s="228"/>
      <c r="PS435" s="228"/>
      <c r="PT435" s="228"/>
      <c r="PU435" s="228"/>
      <c r="PV435" s="228"/>
      <c r="PW435" s="228"/>
      <c r="PX435" s="228"/>
      <c r="PY435" s="228"/>
      <c r="PZ435" s="228"/>
      <c r="QA435" s="228"/>
      <c r="QB435" s="228"/>
      <c r="QC435" s="228"/>
      <c r="QD435" s="228"/>
      <c r="QE435" s="228"/>
      <c r="QF435" s="228"/>
      <c r="QG435" s="228"/>
      <c r="QH435" s="228"/>
      <c r="QI435" s="228"/>
      <c r="QJ435" s="228"/>
      <c r="QK435" s="228"/>
      <c r="QL435" s="228"/>
      <c r="QM435" s="228"/>
      <c r="QN435" s="228"/>
      <c r="QO435" s="228"/>
      <c r="QP435" s="228"/>
      <c r="QQ435" s="228"/>
      <c r="QR435" s="228"/>
      <c r="QS435" s="228"/>
      <c r="QT435" s="228"/>
      <c r="QU435" s="228"/>
      <c r="QV435" s="228"/>
      <c r="QW435" s="228"/>
      <c r="QX435" s="228"/>
      <c r="QY435" s="228"/>
      <c r="QZ435" s="228"/>
      <c r="RA435" s="228"/>
      <c r="RB435" s="228"/>
      <c r="RC435" s="228"/>
      <c r="RD435" s="228"/>
      <c r="RE435" s="228"/>
      <c r="RF435" s="228"/>
      <c r="RG435" s="228"/>
      <c r="RH435" s="228"/>
      <c r="RI435" s="228"/>
      <c r="RJ435" s="228"/>
      <c r="RK435" s="228"/>
      <c r="RL435" s="228"/>
      <c r="RM435" s="228"/>
      <c r="RN435" s="228"/>
      <c r="RO435" s="228"/>
      <c r="RP435" s="228"/>
      <c r="RQ435" s="228"/>
      <c r="RR435" s="228"/>
      <c r="RS435" s="228"/>
      <c r="RT435" s="228"/>
      <c r="RU435" s="228"/>
      <c r="RV435" s="228"/>
      <c r="RW435" s="228"/>
      <c r="RX435" s="228"/>
      <c r="RY435" s="228"/>
      <c r="RZ435" s="228"/>
      <c r="SA435" s="228"/>
      <c r="SB435" s="228"/>
      <c r="SC435" s="228"/>
      <c r="SD435" s="228"/>
      <c r="SE435" s="228"/>
      <c r="SF435" s="228"/>
      <c r="SG435" s="228"/>
      <c r="SH435" s="228"/>
      <c r="SI435" s="228"/>
      <c r="SJ435" s="228"/>
      <c r="SK435" s="228"/>
      <c r="SL435" s="228"/>
      <c r="SM435" s="228"/>
      <c r="SN435" s="228"/>
      <c r="SO435" s="228"/>
      <c r="SP435" s="228"/>
      <c r="SQ435" s="228"/>
      <c r="SR435" s="228"/>
      <c r="SS435" s="228"/>
      <c r="ST435" s="228"/>
      <c r="SU435" s="228"/>
      <c r="SV435" s="228"/>
      <c r="SW435" s="228"/>
      <c r="SX435" s="228"/>
      <c r="SY435" s="228"/>
      <c r="SZ435" s="228"/>
      <c r="TA435" s="228"/>
      <c r="TB435" s="228"/>
      <c r="TC435" s="228"/>
      <c r="TD435" s="228"/>
      <c r="TE435" s="228"/>
      <c r="TF435" s="228"/>
      <c r="TG435" s="228"/>
      <c r="TH435" s="228"/>
      <c r="TI435" s="228"/>
      <c r="TJ435" s="228"/>
      <c r="TK435" s="228"/>
      <c r="TL435" s="228"/>
      <c r="TM435" s="228"/>
      <c r="TN435" s="228"/>
      <c r="TO435" s="228"/>
      <c r="TP435" s="228"/>
      <c r="TQ435" s="228"/>
      <c r="TR435" s="228"/>
      <c r="TS435" s="228"/>
      <c r="TT435" s="228"/>
      <c r="TU435" s="228"/>
      <c r="TV435" s="228"/>
      <c r="TW435" s="228"/>
      <c r="TX435" s="228"/>
      <c r="TY435" s="228"/>
      <c r="TZ435" s="228"/>
      <c r="UA435" s="228"/>
      <c r="UB435" s="228"/>
      <c r="UC435" s="228"/>
      <c r="UD435" s="228"/>
      <c r="UE435" s="228"/>
      <c r="UF435" s="228"/>
      <c r="UG435" s="228"/>
      <c r="UH435" s="228"/>
      <c r="UI435" s="228"/>
      <c r="UJ435" s="228"/>
      <c r="UK435" s="228"/>
      <c r="UL435" s="228"/>
      <c r="UM435" s="228"/>
      <c r="UN435" s="228"/>
      <c r="UO435" s="228"/>
      <c r="UP435" s="228"/>
      <c r="UQ435" s="228"/>
      <c r="UR435" s="228"/>
      <c r="US435" s="228"/>
      <c r="UT435" s="228"/>
      <c r="UU435" s="228"/>
      <c r="UV435" s="228"/>
      <c r="UW435" s="228"/>
      <c r="UX435" s="228"/>
      <c r="UY435" s="228"/>
      <c r="UZ435" s="228"/>
      <c r="VA435" s="228"/>
      <c r="VB435" s="228"/>
      <c r="VC435" s="228"/>
      <c r="VD435" s="228"/>
      <c r="VE435" s="228"/>
      <c r="VF435" s="228"/>
      <c r="VG435" s="228"/>
      <c r="VH435" s="228"/>
      <c r="VI435" s="228"/>
      <c r="VJ435" s="228"/>
      <c r="VK435" s="228"/>
      <c r="VL435" s="228"/>
      <c r="VM435" s="228"/>
      <c r="VN435" s="228"/>
      <c r="VO435" s="228"/>
      <c r="VP435" s="228"/>
      <c r="VQ435" s="228"/>
      <c r="VR435" s="228"/>
      <c r="VS435" s="228"/>
      <c r="VT435" s="228"/>
      <c r="VU435" s="228"/>
      <c r="VV435" s="228"/>
      <c r="VW435" s="228"/>
      <c r="VX435" s="228"/>
      <c r="VY435" s="228"/>
      <c r="VZ435" s="228"/>
      <c r="WA435" s="228"/>
      <c r="WB435" s="228"/>
      <c r="WC435" s="228"/>
      <c r="WD435" s="228"/>
      <c r="WE435" s="228"/>
      <c r="WF435" s="228"/>
      <c r="WG435" s="228"/>
      <c r="WH435" s="228"/>
      <c r="WI435" s="228"/>
      <c r="WJ435" s="228"/>
      <c r="WK435" s="228"/>
      <c r="WL435" s="228"/>
      <c r="WM435" s="228"/>
      <c r="WN435" s="228"/>
      <c r="WO435" s="228"/>
      <c r="WP435" s="228"/>
      <c r="WQ435" s="228"/>
      <c r="WR435" s="228"/>
      <c r="WS435" s="228"/>
      <c r="WT435" s="228"/>
      <c r="WU435" s="228"/>
      <c r="WV435" s="228"/>
      <c r="WW435" s="228"/>
      <c r="WX435" s="228"/>
      <c r="WY435" s="228"/>
      <c r="WZ435" s="228"/>
      <c r="XA435" s="228"/>
      <c r="XB435" s="228"/>
      <c r="XC435" s="228"/>
      <c r="XD435" s="228"/>
      <c r="XE435" s="228"/>
      <c r="XF435" s="228"/>
      <c r="XG435" s="228"/>
      <c r="XH435" s="228"/>
      <c r="XI435" s="228"/>
      <c r="XJ435" s="228"/>
      <c r="XK435" s="228"/>
      <c r="XL435" s="228"/>
      <c r="XM435" s="228"/>
      <c r="XN435" s="228"/>
      <c r="XO435" s="228"/>
      <c r="XP435" s="228"/>
      <c r="XQ435" s="228"/>
      <c r="XR435" s="228"/>
      <c r="XS435" s="228"/>
      <c r="XT435" s="228"/>
      <c r="XU435" s="228"/>
      <c r="XV435" s="228"/>
      <c r="XW435" s="228"/>
      <c r="XX435" s="228"/>
      <c r="XY435" s="228"/>
      <c r="XZ435" s="228"/>
      <c r="YA435" s="228"/>
      <c r="YB435" s="228"/>
      <c r="YC435" s="228"/>
      <c r="YD435" s="228"/>
      <c r="YE435" s="228"/>
      <c r="YF435" s="228"/>
      <c r="YG435" s="228"/>
      <c r="YH435" s="228"/>
      <c r="YI435" s="228"/>
      <c r="YJ435" s="228"/>
      <c r="YK435" s="228"/>
      <c r="YL435" s="228"/>
      <c r="YM435" s="228"/>
      <c r="YN435" s="228"/>
      <c r="YO435" s="228"/>
      <c r="YP435" s="228"/>
      <c r="YQ435" s="228"/>
      <c r="YR435" s="228"/>
      <c r="YS435" s="228"/>
      <c r="YT435" s="228"/>
      <c r="YU435" s="228"/>
      <c r="YV435" s="228"/>
      <c r="YW435" s="228"/>
      <c r="YX435" s="228"/>
      <c r="YY435" s="228"/>
      <c r="YZ435" s="228"/>
      <c r="ZA435" s="228"/>
      <c r="ZB435" s="228"/>
      <c r="ZC435" s="228"/>
      <c r="ZD435" s="228"/>
      <c r="ZE435" s="228"/>
      <c r="ZF435" s="228"/>
      <c r="ZG435" s="228"/>
      <c r="ZH435" s="228"/>
      <c r="ZI435" s="228"/>
      <c r="ZJ435" s="228"/>
      <c r="ZK435" s="228"/>
      <c r="ZL435" s="228"/>
      <c r="ZM435" s="228"/>
      <c r="ZN435" s="228"/>
      <c r="ZO435" s="228"/>
      <c r="ZP435" s="228"/>
      <c r="ZQ435" s="228"/>
      <c r="ZR435" s="228"/>
      <c r="ZS435" s="228"/>
      <c r="ZT435" s="228"/>
      <c r="ZU435" s="228"/>
      <c r="ZV435" s="228"/>
      <c r="ZW435" s="228"/>
      <c r="ZX435" s="228"/>
      <c r="ZY435" s="228"/>
      <c r="ZZ435" s="228"/>
      <c r="AAA435" s="228"/>
      <c r="AAB435" s="228"/>
      <c r="AAC435" s="228"/>
      <c r="AAD435" s="228"/>
      <c r="AAE435" s="228"/>
      <c r="AAF435" s="228"/>
      <c r="AAG435" s="228"/>
      <c r="AAH435" s="228"/>
      <c r="AAI435" s="228"/>
      <c r="AAJ435" s="228"/>
      <c r="AAK435" s="228"/>
      <c r="AAL435" s="228"/>
      <c r="AAM435" s="228"/>
      <c r="AAN435" s="228"/>
      <c r="AAO435" s="228"/>
      <c r="AAP435" s="228"/>
      <c r="AAQ435" s="228"/>
      <c r="AAR435" s="228"/>
      <c r="AAS435" s="228"/>
      <c r="AAT435" s="228"/>
      <c r="AAU435" s="228"/>
      <c r="AAV435" s="228"/>
      <c r="AAW435" s="228"/>
      <c r="AAX435" s="228"/>
      <c r="AAY435" s="228"/>
      <c r="AAZ435" s="228"/>
      <c r="ABA435" s="228"/>
      <c r="ABB435" s="228"/>
      <c r="ABC435" s="228"/>
      <c r="ABD435" s="228"/>
      <c r="ABE435" s="228"/>
      <c r="ABF435" s="228"/>
      <c r="ABG435" s="228"/>
      <c r="ABH435" s="228"/>
      <c r="ABI435" s="228"/>
      <c r="ABJ435" s="228"/>
      <c r="ABK435" s="228"/>
      <c r="ABL435" s="228"/>
      <c r="ABM435" s="228"/>
      <c r="ABN435" s="228"/>
      <c r="ABO435" s="228"/>
      <c r="ABP435" s="228"/>
      <c r="ABQ435" s="228"/>
      <c r="ABR435" s="228"/>
      <c r="ABS435" s="228"/>
      <c r="ABT435" s="228"/>
      <c r="ABU435" s="228"/>
      <c r="ABV435" s="228"/>
      <c r="ABW435" s="228"/>
      <c r="ABX435" s="228"/>
      <c r="ABY435" s="228"/>
      <c r="ABZ435" s="228"/>
      <c r="ACA435" s="228"/>
      <c r="ACB435" s="228"/>
      <c r="ACC435" s="228"/>
      <c r="ACD435" s="228"/>
      <c r="ACE435" s="228"/>
      <c r="ACF435" s="228"/>
      <c r="ACG435" s="228"/>
      <c r="ACH435" s="228"/>
      <c r="ACI435" s="228"/>
      <c r="ACJ435" s="228"/>
      <c r="ACK435" s="228"/>
      <c r="ACL435" s="228"/>
      <c r="ACM435" s="228"/>
      <c r="ACN435" s="228"/>
      <c r="ACO435" s="228"/>
      <c r="ACP435" s="228"/>
      <c r="ACQ435" s="228"/>
      <c r="ACR435" s="228"/>
      <c r="ACS435" s="228"/>
      <c r="ACT435" s="228"/>
      <c r="ACU435" s="228"/>
      <c r="ACV435" s="228"/>
      <c r="ACW435" s="228"/>
      <c r="ACX435" s="228"/>
      <c r="ACY435" s="228"/>
      <c r="ACZ435" s="228"/>
      <c r="ADA435" s="228"/>
      <c r="ADB435" s="228"/>
      <c r="ADC435" s="228"/>
      <c r="ADD435" s="228"/>
      <c r="ADE435" s="228"/>
      <c r="ADF435" s="228"/>
      <c r="ADG435" s="228"/>
      <c r="ADH435" s="228"/>
      <c r="ADI435" s="228"/>
      <c r="ADJ435" s="228"/>
      <c r="ADK435" s="228"/>
      <c r="ADL435" s="228"/>
      <c r="ADM435" s="228"/>
      <c r="ADN435" s="228"/>
      <c r="ADO435" s="228"/>
      <c r="ADP435" s="228"/>
      <c r="ADQ435" s="228"/>
      <c r="ADR435" s="228"/>
      <c r="ADS435" s="228"/>
      <c r="ADT435" s="228"/>
      <c r="ADU435" s="228"/>
      <c r="ADV435" s="228"/>
      <c r="ADW435" s="228"/>
      <c r="ADX435" s="228"/>
      <c r="ADY435" s="228"/>
      <c r="ADZ435" s="228"/>
      <c r="AEA435" s="228"/>
      <c r="AEB435" s="228"/>
      <c r="AEC435" s="228"/>
      <c r="AED435" s="228"/>
      <c r="AEE435" s="228"/>
      <c r="AEF435" s="228"/>
      <c r="AEG435" s="228"/>
      <c r="AEH435" s="228"/>
      <c r="AEI435" s="228"/>
      <c r="AEJ435" s="228"/>
      <c r="AEK435" s="228"/>
      <c r="AEL435" s="228"/>
      <c r="AEM435" s="228"/>
      <c r="AEN435" s="228"/>
      <c r="AEO435" s="228"/>
      <c r="AEP435" s="228"/>
      <c r="AEQ435" s="228"/>
      <c r="AER435" s="228"/>
      <c r="AES435" s="228"/>
      <c r="AET435" s="228"/>
      <c r="AEU435" s="228"/>
      <c r="AEV435" s="228"/>
      <c r="AEW435" s="228"/>
      <c r="AEX435" s="228"/>
      <c r="AEY435" s="228"/>
      <c r="AEZ435" s="228"/>
      <c r="AFA435" s="228"/>
      <c r="AFB435" s="228"/>
      <c r="AFC435" s="228"/>
      <c r="AFD435" s="228"/>
      <c r="AFE435" s="228"/>
      <c r="AFF435" s="228"/>
      <c r="AFG435" s="228"/>
      <c r="AFH435" s="228"/>
      <c r="AFI435" s="228"/>
      <c r="AFJ435" s="228"/>
      <c r="AFK435" s="228"/>
      <c r="AFL435" s="228"/>
      <c r="AFM435" s="228"/>
      <c r="AFN435" s="228"/>
      <c r="AFO435" s="228"/>
      <c r="AFP435" s="228"/>
      <c r="AFQ435" s="228"/>
      <c r="AFR435" s="228"/>
      <c r="AFS435" s="228"/>
      <c r="AFT435" s="228"/>
      <c r="AFU435" s="228"/>
      <c r="AFV435" s="228"/>
      <c r="AFW435" s="228"/>
      <c r="AFX435" s="228"/>
      <c r="AFY435" s="228"/>
      <c r="AFZ435" s="228"/>
      <c r="AGA435" s="228"/>
      <c r="AGB435" s="228"/>
      <c r="AGC435" s="228"/>
      <c r="AGD435" s="228"/>
      <c r="AGE435" s="228"/>
      <c r="AGF435" s="228"/>
      <c r="AGG435" s="228"/>
      <c r="AGH435" s="228"/>
      <c r="AGI435" s="228"/>
      <c r="AGJ435" s="228"/>
      <c r="AGK435" s="228"/>
      <c r="AGL435" s="228"/>
      <c r="AGM435" s="228"/>
      <c r="AGN435" s="228"/>
      <c r="AGO435" s="228"/>
      <c r="AGP435" s="228"/>
      <c r="AGQ435" s="228"/>
      <c r="AGR435" s="228"/>
      <c r="AGS435" s="228"/>
      <c r="AGT435" s="228"/>
      <c r="AGU435" s="228"/>
      <c r="AGV435" s="228"/>
      <c r="AGW435" s="228"/>
      <c r="AGX435" s="228"/>
      <c r="AGY435" s="228"/>
      <c r="AGZ435" s="228"/>
      <c r="AHA435" s="228"/>
      <c r="AHB435" s="228"/>
      <c r="AHC435" s="228"/>
      <c r="AHD435" s="228"/>
      <c r="AHE435" s="228"/>
      <c r="AHF435" s="228"/>
      <c r="AHG435" s="228"/>
      <c r="AHH435" s="228"/>
      <c r="AHI435" s="228"/>
      <c r="AHJ435" s="228"/>
      <c r="AHK435" s="228"/>
      <c r="AHL435" s="228"/>
      <c r="AHM435" s="228"/>
      <c r="AHN435" s="228"/>
      <c r="AHO435" s="228"/>
      <c r="AHP435" s="228"/>
      <c r="AHQ435" s="228"/>
      <c r="AHR435" s="228"/>
      <c r="AHS435" s="228"/>
      <c r="AHT435" s="228"/>
      <c r="AHU435" s="228"/>
      <c r="AHV435" s="228"/>
      <c r="AHW435" s="228"/>
      <c r="AHX435" s="228"/>
      <c r="AHY435" s="228"/>
      <c r="AHZ435" s="228"/>
      <c r="AIA435" s="228"/>
      <c r="AIB435" s="228"/>
      <c r="AIC435" s="228"/>
      <c r="AID435" s="228"/>
      <c r="AIE435" s="228"/>
      <c r="AIF435" s="228"/>
      <c r="AIG435" s="228"/>
      <c r="AIH435" s="228"/>
      <c r="AII435" s="228"/>
      <c r="AIJ435" s="228"/>
      <c r="AIK435" s="228"/>
      <c r="AIL435" s="228"/>
      <c r="AIM435" s="228"/>
      <c r="AIN435" s="228"/>
      <c r="AIO435" s="228"/>
      <c r="AIP435" s="228"/>
      <c r="AIQ435" s="228"/>
      <c r="AIR435" s="228"/>
      <c r="AIS435" s="228"/>
      <c r="AIT435" s="228"/>
      <c r="AIU435" s="228"/>
      <c r="AIV435" s="228"/>
      <c r="AIW435" s="228"/>
      <c r="AIX435" s="228"/>
      <c r="AIY435" s="228"/>
      <c r="AIZ435" s="228"/>
      <c r="AJA435" s="228"/>
      <c r="AJB435" s="228"/>
      <c r="AJC435" s="228"/>
      <c r="AJD435" s="228"/>
      <c r="AJE435" s="228"/>
      <c r="AJF435" s="228"/>
      <c r="AJG435" s="228"/>
      <c r="AJH435" s="228"/>
      <c r="AJI435" s="228"/>
      <c r="AJJ435" s="228"/>
      <c r="AJK435" s="228"/>
      <c r="AJL435" s="228"/>
      <c r="AJM435" s="228"/>
      <c r="AJN435" s="228"/>
      <c r="AJO435" s="228"/>
      <c r="AJP435" s="228"/>
      <c r="AJQ435" s="228"/>
      <c r="AJR435" s="228"/>
      <c r="AJS435" s="228"/>
      <c r="AJT435" s="228"/>
      <c r="AJU435" s="228"/>
      <c r="AJV435" s="228"/>
      <c r="AJW435" s="228"/>
      <c r="AJX435" s="228"/>
      <c r="AJY435" s="228"/>
      <c r="AJZ435" s="228"/>
      <c r="AKA435" s="228"/>
      <c r="AKB435" s="228"/>
      <c r="AKC435" s="228"/>
      <c r="AKD435" s="228"/>
      <c r="AKE435" s="228"/>
      <c r="AKF435" s="228"/>
      <c r="AKG435" s="228"/>
      <c r="AKH435" s="228"/>
      <c r="AKI435" s="228"/>
      <c r="AKJ435" s="228"/>
      <c r="AKK435" s="228"/>
      <c r="AKL435" s="228"/>
      <c r="AKM435" s="228"/>
      <c r="AKN435" s="228"/>
      <c r="AKO435" s="228"/>
      <c r="AKP435" s="228"/>
      <c r="AKQ435" s="228"/>
      <c r="AKR435" s="228"/>
      <c r="AKS435" s="228"/>
      <c r="AKT435" s="228"/>
      <c r="AKU435" s="228"/>
      <c r="AKV435" s="228"/>
      <c r="AKW435" s="228"/>
      <c r="AKX435" s="228"/>
      <c r="AKY435" s="228"/>
      <c r="AKZ435" s="228"/>
      <c r="ALA435" s="228"/>
      <c r="ALB435" s="228"/>
      <c r="ALC435" s="228"/>
      <c r="ALD435" s="228"/>
      <c r="ALE435" s="228"/>
      <c r="ALF435" s="228"/>
      <c r="ALG435" s="228"/>
      <c r="ALH435" s="228"/>
      <c r="ALI435" s="228"/>
      <c r="ALJ435" s="228"/>
      <c r="ALK435" s="228"/>
      <c r="ALL435" s="228"/>
      <c r="ALM435" s="228"/>
      <c r="ALN435" s="228"/>
      <c r="ALO435" s="228"/>
      <c r="ALP435" s="228"/>
      <c r="ALQ435" s="228"/>
      <c r="ALR435" s="228"/>
      <c r="ALS435" s="228"/>
      <c r="ALT435" s="228"/>
      <c r="ALU435" s="228"/>
      <c r="ALV435" s="228"/>
      <c r="ALW435" s="228"/>
      <c r="ALX435" s="228"/>
      <c r="ALY435" s="228"/>
      <c r="ALZ435" s="228"/>
      <c r="AMA435" s="228"/>
      <c r="AMB435" s="228"/>
      <c r="AMC435" s="228"/>
      <c r="AMD435" s="228"/>
      <c r="AME435" s="228"/>
      <c r="AMF435" s="228"/>
      <c r="AMG435" s="228"/>
      <c r="AMH435" s="228"/>
      <c r="AMI435" s="228"/>
      <c r="AMJ435" s="228"/>
      <c r="AMK435" s="228"/>
      <c r="AML435" s="228"/>
      <c r="AMM435" s="228"/>
      <c r="AMN435" s="228"/>
      <c r="AMO435" s="228"/>
      <c r="AMP435" s="228"/>
      <c r="AMQ435" s="228"/>
      <c r="AMR435" s="228"/>
      <c r="AMS435" s="228"/>
      <c r="AMT435" s="228"/>
      <c r="AMU435" s="228"/>
      <c r="AMV435" s="228"/>
      <c r="AMW435" s="228"/>
      <c r="AMX435" s="228"/>
    </row>
    <row r="436" spans="1:1038" ht="18" customHeight="1">
      <c r="A436" s="223" t="s">
        <v>1819</v>
      </c>
      <c r="B436" s="224" t="s">
        <v>1647</v>
      </c>
      <c r="D436" s="225" t="s">
        <v>1279</v>
      </c>
      <c r="E436" s="126">
        <v>65</v>
      </c>
      <c r="F436" s="126">
        <v>3</v>
      </c>
      <c r="G436" s="196" t="str">
        <f t="shared" si="114"/>
        <v>65-3</v>
      </c>
      <c r="H436" s="126">
        <v>0</v>
      </c>
      <c r="I436" s="126">
        <v>58</v>
      </c>
      <c r="K436" s="545" t="b">
        <f>IF(I437=1,IF(((VLOOKUP($G436,[1]Depth_Lookup!#REF!,9,FALSE))-(H436/100))=0,"Good",IF(((VLOOKUP($G436,[1]Depth_Lookup!$A$3:$J$550,9,FALSE))-(H436/100))&gt;0,"Too Short","Too Long")))</f>
        <v>0</v>
      </c>
      <c r="L436" s="171">
        <f>(VLOOKUP($G436,Depth_Lookup!$A$3:$J$410,10,FALSE))+(H436/100)</f>
        <v>157.29</v>
      </c>
      <c r="M436" s="171">
        <f>(VLOOKUP($G436,Depth_Lookup!$A$3:$J$410,10,FALSE))+(I436/100)</f>
        <v>157.87</v>
      </c>
      <c r="N436" s="127" t="s">
        <v>1934</v>
      </c>
      <c r="O436" s="126">
        <v>3</v>
      </c>
      <c r="P436" s="126" t="s">
        <v>853</v>
      </c>
      <c r="Q436" s="126" t="s">
        <v>125</v>
      </c>
      <c r="R436" s="196" t="str">
        <f t="shared" si="146"/>
        <v>SerpentinizedHarzburgite</v>
      </c>
      <c r="S436" s="126" t="s">
        <v>94</v>
      </c>
      <c r="T436" s="126" t="s">
        <v>98</v>
      </c>
      <c r="U436" s="126" t="s">
        <v>95</v>
      </c>
      <c r="V436" s="126" t="s">
        <v>96</v>
      </c>
      <c r="W436" s="126" t="s">
        <v>102</v>
      </c>
      <c r="X436" s="202">
        <f>VLOOKUP(W436,[2]definitions_list_lookup!$A$13:$B$19,2,0)</f>
        <v>5</v>
      </c>
      <c r="Y436" s="126" t="s">
        <v>90</v>
      </c>
      <c r="Z436" s="126" t="s">
        <v>91</v>
      </c>
      <c r="AF436" s="196" t="e">
        <f>VLOOKUP(AE436,[2]definitions_list_mag!$V$12:$W$15,2,0)</f>
        <v>#N/A</v>
      </c>
      <c r="AI436" s="235">
        <v>74</v>
      </c>
      <c r="AJ436" s="236"/>
      <c r="AK436" s="236"/>
      <c r="AL436" s="236"/>
      <c r="AM436" s="236"/>
      <c r="AN436" s="236"/>
      <c r="AO436" s="130"/>
      <c r="AU436" s="235"/>
      <c r="AV436" s="236"/>
      <c r="AW436" s="236"/>
      <c r="AX436" s="236"/>
      <c r="AY436" s="236"/>
      <c r="AZ436" s="236"/>
      <c r="BA436" s="130">
        <v>25</v>
      </c>
      <c r="BB436" s="126">
        <v>6</v>
      </c>
      <c r="BC436" s="126">
        <v>3</v>
      </c>
      <c r="BD436" s="126" t="s">
        <v>110</v>
      </c>
      <c r="BE436" s="126" t="s">
        <v>103</v>
      </c>
      <c r="BG436" s="235"/>
      <c r="BH436" s="236"/>
      <c r="BI436" s="236"/>
      <c r="BJ436" s="236"/>
      <c r="BK436" s="236"/>
      <c r="BL436" s="236"/>
      <c r="BM436" s="130">
        <v>1</v>
      </c>
      <c r="BN436" s="126">
        <v>1</v>
      </c>
      <c r="BO436" s="126">
        <v>0.5</v>
      </c>
      <c r="BP436" s="126" t="s">
        <v>110</v>
      </c>
      <c r="BQ436" s="126" t="s">
        <v>103</v>
      </c>
      <c r="BS436" s="236"/>
      <c r="BT436" s="236"/>
      <c r="BU436" s="236"/>
      <c r="BV436" s="236"/>
      <c r="BW436" s="236"/>
      <c r="BX436" s="236"/>
      <c r="BY436" s="130"/>
      <c r="CE436" s="160"/>
      <c r="CF436" s="213">
        <f t="shared" si="145"/>
        <v>100</v>
      </c>
      <c r="CG436" s="131"/>
      <c r="CH436" s="132" t="s">
        <v>1936</v>
      </c>
      <c r="CI436" s="132">
        <v>100</v>
      </c>
      <c r="CJ436" s="132"/>
      <c r="CK436" s="133"/>
      <c r="CL436" s="134"/>
      <c r="CM436" s="134"/>
      <c r="CN436" s="134"/>
      <c r="CO436" s="134"/>
      <c r="CP436" s="134"/>
      <c r="CQ436" s="134"/>
      <c r="CR436" s="134"/>
      <c r="CS436" s="134"/>
      <c r="CT436" s="134"/>
      <c r="CU436" s="134"/>
      <c r="CV436" s="134"/>
      <c r="CW436" s="134"/>
      <c r="CX436" s="134"/>
      <c r="CY436" s="134"/>
      <c r="CZ436" s="134"/>
      <c r="DA436" s="134"/>
      <c r="DB436" s="413">
        <v>70</v>
      </c>
      <c r="DD436" s="414"/>
      <c r="DE436" s="134"/>
      <c r="DF436" s="134"/>
      <c r="DG436" s="134"/>
      <c r="DH436" s="134"/>
      <c r="DI436" s="134"/>
      <c r="DJ436" s="415">
        <v>30</v>
      </c>
      <c r="DK436" s="207">
        <f t="shared" si="147"/>
        <v>100</v>
      </c>
      <c r="DL436" s="131"/>
      <c r="DM436" s="134"/>
      <c r="DN436" s="134"/>
      <c r="DO436" s="136"/>
      <c r="DQ436" s="131"/>
      <c r="DR436" s="136"/>
      <c r="DS436" s="131"/>
      <c r="DT436" s="138" t="s">
        <v>1937</v>
      </c>
      <c r="DW436" s="214" t="e">
        <f>VLOOKUP(P436,[2]definitions_list_lookup!$K$30:$L$54,2,0)</f>
        <v>#N/A</v>
      </c>
      <c r="DX436" s="139" t="s">
        <v>1405</v>
      </c>
      <c r="DY436" s="139" t="s">
        <v>1938</v>
      </c>
      <c r="DZ436"/>
      <c r="EA436" s="104"/>
      <c r="ED436" s="229" t="s">
        <v>2517</v>
      </c>
      <c r="EE436" s="140"/>
      <c r="EG436" s="140"/>
      <c r="EI436" s="218"/>
      <c r="EJ436" s="143"/>
      <c r="EK436" s="221"/>
      <c r="EM436" s="109"/>
      <c r="EN436" s="109"/>
      <c r="EZ436" s="192" t="e">
        <f t="shared" si="107"/>
        <v>#DIV/0!</v>
      </c>
      <c r="FA436" s="192" t="e">
        <f t="shared" si="108"/>
        <v>#DIV/0!</v>
      </c>
      <c r="FB436" s="192" t="e">
        <f t="shared" si="109"/>
        <v>#DIV/0!</v>
      </c>
      <c r="FC436" s="192" t="e">
        <f t="shared" si="110"/>
        <v>#DIV/0!</v>
      </c>
      <c r="FD436" s="192" t="e">
        <f t="shared" si="111"/>
        <v>#DIV/0!</v>
      </c>
      <c r="FE436" s="193" t="e">
        <f t="shared" si="112"/>
        <v>#DIV/0!</v>
      </c>
      <c r="FF436" s="194" t="e">
        <f t="shared" si="113"/>
        <v>#DIV/0!</v>
      </c>
      <c r="FI436" s="778">
        <f t="shared" si="115"/>
        <v>0</v>
      </c>
      <c r="FJ436" s="779" t="e">
        <f t="shared" si="116"/>
        <v>#DIV/0!</v>
      </c>
      <c r="FK436" s="779" t="e">
        <f t="shared" si="117"/>
        <v>#DIV/0!</v>
      </c>
      <c r="FL436" s="780" t="e">
        <f t="shared" si="118"/>
        <v>#DIV/0!</v>
      </c>
      <c r="FM436" s="169" t="e">
        <f t="shared" si="119"/>
        <v>#DIV/0!</v>
      </c>
      <c r="FN436" s="783" t="e">
        <f t="shared" si="120"/>
        <v>#DIV/0!</v>
      </c>
    </row>
    <row r="437" spans="1:1038" ht="18" customHeight="1">
      <c r="A437" s="223" t="s">
        <v>1819</v>
      </c>
      <c r="B437" s="224" t="s">
        <v>1647</v>
      </c>
      <c r="D437" s="225" t="s">
        <v>1279</v>
      </c>
      <c r="E437" s="126">
        <v>65</v>
      </c>
      <c r="F437" s="126">
        <v>3</v>
      </c>
      <c r="G437" s="196" t="str">
        <f t="shared" si="114"/>
        <v>65-3</v>
      </c>
      <c r="H437" s="126">
        <v>58</v>
      </c>
      <c r="I437" s="126">
        <v>58.5</v>
      </c>
      <c r="K437" s="545" t="b">
        <f>IF(I438=1,IF(((VLOOKUP($G437,[1]Depth_Lookup!#REF!,9,FALSE))-(H437/100))=0,"Good",IF(((VLOOKUP($G437,[1]Depth_Lookup!$A$3:$J$550,9,FALSE))-(H437/100))&gt;0,"Too Short","Too Long")))</f>
        <v>0</v>
      </c>
      <c r="L437" s="171">
        <f>(VLOOKUP($G437,Depth_Lookup!$A$3:$J$410,10,FALSE))+(H437/100)</f>
        <v>157.87</v>
      </c>
      <c r="M437" s="171">
        <f>(VLOOKUP($G437,Depth_Lookup!$A$3:$J$410,10,FALSE))+(I437/100)</f>
        <v>157.875</v>
      </c>
      <c r="N437" s="127" t="s">
        <v>1934</v>
      </c>
      <c r="Q437" s="126" t="s">
        <v>137</v>
      </c>
      <c r="R437" s="196" t="str">
        <f t="shared" si="146"/>
        <v>Clinopyroxenite</v>
      </c>
      <c r="S437" s="126" t="s">
        <v>98</v>
      </c>
      <c r="T437" s="126" t="s">
        <v>98</v>
      </c>
      <c r="U437" s="126" t="s">
        <v>95</v>
      </c>
      <c r="V437" s="126" t="s">
        <v>96</v>
      </c>
      <c r="W437" s="126" t="s">
        <v>102</v>
      </c>
      <c r="X437" s="202">
        <f>VLOOKUP(W437,[2]definitions_list_lookup!$A$13:$B$19,2,0)</f>
        <v>5</v>
      </c>
      <c r="Y437" s="126" t="s">
        <v>90</v>
      </c>
      <c r="Z437" s="126" t="s">
        <v>91</v>
      </c>
      <c r="AF437" s="196" t="e">
        <f>VLOOKUP(AE437,[2]definitions_list_mag!$V$12:$W$15,2,0)</f>
        <v>#N/A</v>
      </c>
      <c r="AI437" s="235">
        <v>5</v>
      </c>
      <c r="AJ437" s="236">
        <v>1</v>
      </c>
      <c r="AK437" s="236">
        <v>1</v>
      </c>
      <c r="AL437" s="236" t="s">
        <v>110</v>
      </c>
      <c r="AM437" s="236" t="s">
        <v>103</v>
      </c>
      <c r="AN437" s="236"/>
      <c r="AO437" s="130"/>
      <c r="AU437" s="235">
        <v>95</v>
      </c>
      <c r="AV437" s="236">
        <v>2</v>
      </c>
      <c r="AW437" s="236">
        <v>1</v>
      </c>
      <c r="AX437" s="236" t="s">
        <v>110</v>
      </c>
      <c r="AY437" s="236" t="s">
        <v>103</v>
      </c>
      <c r="AZ437" s="236"/>
      <c r="BA437" s="130"/>
      <c r="BG437" s="235"/>
      <c r="BH437" s="236"/>
      <c r="BI437" s="236"/>
      <c r="BJ437" s="236"/>
      <c r="BK437" s="236"/>
      <c r="BL437" s="236"/>
      <c r="BM437" s="130"/>
      <c r="BS437" s="236"/>
      <c r="BT437" s="236"/>
      <c r="BU437" s="236"/>
      <c r="BV437" s="236"/>
      <c r="BW437" s="236"/>
      <c r="BX437" s="236"/>
      <c r="BY437" s="130"/>
      <c r="CE437" s="160"/>
      <c r="CF437" s="213">
        <f t="shared" si="145"/>
        <v>100</v>
      </c>
      <c r="CG437" s="131"/>
      <c r="CH437" s="132"/>
      <c r="CI437" s="132"/>
      <c r="CJ437" s="132"/>
      <c r="CK437" s="133"/>
      <c r="CL437" s="134"/>
      <c r="CM437" s="134"/>
      <c r="CN437" s="134"/>
      <c r="CO437" s="134"/>
      <c r="CP437" s="134"/>
      <c r="CQ437" s="134"/>
      <c r="CR437" s="134"/>
      <c r="CS437" s="134"/>
      <c r="CT437" s="134"/>
      <c r="CU437" s="134"/>
      <c r="CV437" s="134"/>
      <c r="CW437" s="134"/>
      <c r="CX437" s="134"/>
      <c r="CY437" s="134"/>
      <c r="CZ437" s="134"/>
      <c r="DA437" s="134"/>
      <c r="DB437" s="413">
        <v>5</v>
      </c>
      <c r="DD437" s="414"/>
      <c r="DE437" s="134"/>
      <c r="DF437" s="134"/>
      <c r="DG437" s="134"/>
      <c r="DH437" s="134"/>
      <c r="DI437" s="134"/>
      <c r="DJ437" s="415">
        <v>95</v>
      </c>
      <c r="DK437" s="207">
        <f t="shared" si="147"/>
        <v>100</v>
      </c>
      <c r="DL437" s="131"/>
      <c r="DM437" s="134"/>
      <c r="DN437" s="134"/>
      <c r="DO437" s="136"/>
      <c r="DQ437" s="131"/>
      <c r="DR437" s="136" t="s">
        <v>1518</v>
      </c>
      <c r="DS437" s="131"/>
      <c r="DT437" s="138"/>
      <c r="DU437" s="135">
        <v>6</v>
      </c>
      <c r="DV437" s="135" t="s">
        <v>850</v>
      </c>
      <c r="DW437" s="214" t="e">
        <f>VLOOKUP(P437,[2]definitions_list_lookup!$K$30:$L$54,2,0)</f>
        <v>#N/A</v>
      </c>
      <c r="DX437" s="139"/>
      <c r="DY437" s="139"/>
      <c r="DZ437"/>
      <c r="EA437" s="104"/>
      <c r="ED437" s="229" t="s">
        <v>2517</v>
      </c>
      <c r="EE437" s="140"/>
      <c r="EG437" s="140"/>
      <c r="EI437" s="218"/>
      <c r="EJ437" s="143"/>
      <c r="EK437" s="221"/>
      <c r="EM437" s="109"/>
      <c r="EN437" s="109" t="s">
        <v>1447</v>
      </c>
      <c r="EO437" s="144">
        <v>0.6</v>
      </c>
      <c r="EQ437" s="144" t="s">
        <v>2043</v>
      </c>
      <c r="EV437" s="112">
        <v>50</v>
      </c>
      <c r="EW437" s="112">
        <v>270</v>
      </c>
      <c r="EX437" s="112">
        <v>5</v>
      </c>
      <c r="EY437" s="112">
        <v>0</v>
      </c>
      <c r="EZ437" s="192">
        <f t="shared" si="107"/>
        <v>94.198649126477335</v>
      </c>
      <c r="FA437" s="192">
        <f t="shared" si="108"/>
        <v>94.198649126477335</v>
      </c>
      <c r="FB437" s="192">
        <f t="shared" si="109"/>
        <v>39.924198946759468</v>
      </c>
      <c r="FC437" s="192">
        <f t="shared" si="110"/>
        <v>184.19864912647733</v>
      </c>
      <c r="FD437" s="192">
        <f t="shared" si="111"/>
        <v>50.075801053240532</v>
      </c>
      <c r="FE437" s="193">
        <f t="shared" si="112"/>
        <v>274.19864912647733</v>
      </c>
      <c r="FF437" s="194">
        <f t="shared" si="113"/>
        <v>50.075801053240532</v>
      </c>
      <c r="FI437" s="778">
        <f t="shared" si="115"/>
        <v>0.6</v>
      </c>
      <c r="FJ437" s="779">
        <f t="shared" si="116"/>
        <v>50.075801053240532</v>
      </c>
      <c r="FK437" s="779">
        <f t="shared" si="117"/>
        <v>39.924198946759468</v>
      </c>
      <c r="FL437" s="780">
        <f t="shared" si="118"/>
        <v>0.69680872284220496</v>
      </c>
      <c r="FM437" s="169">
        <f t="shared" si="119"/>
        <v>0.64177358754490887</v>
      </c>
      <c r="FN437" s="783">
        <f t="shared" si="120"/>
        <v>0.38506415252694531</v>
      </c>
    </row>
    <row r="438" spans="1:1038" s="288" customFormat="1" ht="18" customHeight="1">
      <c r="A438" s="282" t="s">
        <v>1819</v>
      </c>
      <c r="B438" s="283" t="s">
        <v>1647</v>
      </c>
      <c r="C438" s="227"/>
      <c r="D438" s="284" t="s">
        <v>1279</v>
      </c>
      <c r="E438" s="227">
        <v>65</v>
      </c>
      <c r="F438" s="227">
        <v>3</v>
      </c>
      <c r="G438" s="286" t="str">
        <f t="shared" si="114"/>
        <v>65-3</v>
      </c>
      <c r="H438" s="227">
        <v>58.5</v>
      </c>
      <c r="I438" s="227">
        <v>82</v>
      </c>
      <c r="J438" s="226"/>
      <c r="K438" s="545" t="b">
        <f>IF(I439=1,IF(((VLOOKUP($G438,[1]Depth_Lookup!#REF!,9,FALSE))-(H438/100))=0,"Good",IF(((VLOOKUP($G438,[1]Depth_Lookup!$A$3:$J$550,9,FALSE))-(H438/100))&gt;0,"Too Short","Too Long")))</f>
        <v>0</v>
      </c>
      <c r="L438" s="171">
        <f>(VLOOKUP($G438,Depth_Lookup!$A$3:$J$410,10,FALSE))+(H438/100)</f>
        <v>157.875</v>
      </c>
      <c r="M438" s="171">
        <f>(VLOOKUP($G438,Depth_Lookup!$A$3:$J$410,10,FALSE))+(I438/100)</f>
        <v>158.10999999999999</v>
      </c>
      <c r="N438" s="230" t="s">
        <v>1934</v>
      </c>
      <c r="O438" s="227">
        <v>1</v>
      </c>
      <c r="P438" s="227" t="s">
        <v>853</v>
      </c>
      <c r="Q438" s="227" t="s">
        <v>125</v>
      </c>
      <c r="R438" s="286" t="str">
        <f t="shared" si="146"/>
        <v>SerpentinizedHarzburgite</v>
      </c>
      <c r="S438" s="227" t="s">
        <v>98</v>
      </c>
      <c r="T438" s="227" t="s">
        <v>94</v>
      </c>
      <c r="U438" s="227" t="s">
        <v>95</v>
      </c>
      <c r="V438" s="227" t="s">
        <v>96</v>
      </c>
      <c r="W438" s="227" t="s">
        <v>102</v>
      </c>
      <c r="X438" s="287">
        <f>VLOOKUP(W438,[2]definitions_list_lookup!$A$13:$B$19,2,0)</f>
        <v>5</v>
      </c>
      <c r="Y438" s="227" t="s">
        <v>90</v>
      </c>
      <c r="Z438" s="227" t="s">
        <v>91</v>
      </c>
      <c r="AA438" s="227"/>
      <c r="AB438" s="227"/>
      <c r="AC438" s="227"/>
      <c r="AD438" s="227"/>
      <c r="AE438" s="233"/>
      <c r="AF438" s="286" t="e">
        <f>VLOOKUP(AE438,[2]definitions_list_mag!$V$12:$W$15,2,0)</f>
        <v>#N/A</v>
      </c>
      <c r="AG438" s="237"/>
      <c r="AH438" s="227"/>
      <c r="AI438" s="238">
        <v>74</v>
      </c>
      <c r="AJ438" s="239"/>
      <c r="AK438" s="239"/>
      <c r="AL438" s="239"/>
      <c r="AM438" s="239"/>
      <c r="AN438" s="239"/>
      <c r="AO438" s="240"/>
      <c r="AP438" s="227"/>
      <c r="AQ438" s="227"/>
      <c r="AR438" s="227"/>
      <c r="AS438" s="227"/>
      <c r="AT438" s="227"/>
      <c r="AU438" s="238"/>
      <c r="AV438" s="239"/>
      <c r="AW438" s="239"/>
      <c r="AX438" s="239"/>
      <c r="AY438" s="239"/>
      <c r="AZ438" s="239"/>
      <c r="BA438" s="240">
        <v>25</v>
      </c>
      <c r="BB438" s="227">
        <v>6</v>
      </c>
      <c r="BC438" s="227">
        <v>3</v>
      </c>
      <c r="BD438" s="227" t="s">
        <v>110</v>
      </c>
      <c r="BE438" s="227" t="s">
        <v>103</v>
      </c>
      <c r="BF438" s="227"/>
      <c r="BG438" s="238"/>
      <c r="BH438" s="239"/>
      <c r="BI438" s="239"/>
      <c r="BJ438" s="239"/>
      <c r="BK438" s="239"/>
      <c r="BL438" s="239"/>
      <c r="BM438" s="240">
        <v>1</v>
      </c>
      <c r="BN438" s="227">
        <v>1</v>
      </c>
      <c r="BO438" s="227">
        <v>0.5</v>
      </c>
      <c r="BP438" s="227" t="s">
        <v>110</v>
      </c>
      <c r="BQ438" s="227" t="s">
        <v>103</v>
      </c>
      <c r="BR438" s="227"/>
      <c r="BS438" s="239"/>
      <c r="BT438" s="239"/>
      <c r="BU438" s="239"/>
      <c r="BV438" s="239"/>
      <c r="BW438" s="239"/>
      <c r="BX438" s="239"/>
      <c r="BY438" s="240"/>
      <c r="BZ438" s="227"/>
      <c r="CA438" s="227"/>
      <c r="CB438" s="227"/>
      <c r="CC438" s="227"/>
      <c r="CD438" s="227"/>
      <c r="CE438" s="289"/>
      <c r="CF438" s="290">
        <f t="shared" si="145"/>
        <v>100</v>
      </c>
      <c r="CG438" s="148"/>
      <c r="CH438" s="149" t="s">
        <v>1936</v>
      </c>
      <c r="CI438" s="149">
        <v>100</v>
      </c>
      <c r="CJ438" s="149"/>
      <c r="CK438" s="151"/>
      <c r="CL438" s="152"/>
      <c r="CM438" s="152"/>
      <c r="CN438" s="152"/>
      <c r="CO438" s="152"/>
      <c r="CP438" s="152"/>
      <c r="CQ438" s="152"/>
      <c r="CR438" s="152"/>
      <c r="CS438" s="152"/>
      <c r="CT438" s="152"/>
      <c r="CU438" s="152"/>
      <c r="CV438" s="152"/>
      <c r="CW438" s="152"/>
      <c r="CX438" s="152"/>
      <c r="CY438" s="152"/>
      <c r="CZ438" s="152"/>
      <c r="DA438" s="152"/>
      <c r="DB438" s="416">
        <v>65</v>
      </c>
      <c r="DC438" s="229"/>
      <c r="DD438" s="417"/>
      <c r="DE438" s="152"/>
      <c r="DF438" s="152"/>
      <c r="DG438" s="152"/>
      <c r="DH438" s="152"/>
      <c r="DI438" s="152"/>
      <c r="DJ438" s="418">
        <v>35</v>
      </c>
      <c r="DK438" s="208">
        <f t="shared" si="147"/>
        <v>100</v>
      </c>
      <c r="DL438" s="148"/>
      <c r="DM438" s="152"/>
      <c r="DN438" s="152"/>
      <c r="DO438" s="153"/>
      <c r="DQ438" s="148"/>
      <c r="DR438" s="153"/>
      <c r="DS438" s="148"/>
      <c r="DT438" s="261"/>
      <c r="DU438" s="229"/>
      <c r="DV438" s="229"/>
      <c r="DW438" s="291" t="e">
        <f>VLOOKUP(P438,[2]definitions_list_lookup!$K$30:$L$54,2,0)</f>
        <v>#N/A</v>
      </c>
      <c r="DX438" s="154" t="s">
        <v>1405</v>
      </c>
      <c r="DY438" s="154"/>
      <c r="DZ438" s="479"/>
      <c r="EA438" s="292"/>
      <c r="EB438" s="229"/>
      <c r="EC438" s="292"/>
      <c r="ED438" s="229" t="s">
        <v>2517</v>
      </c>
      <c r="EE438" s="293"/>
      <c r="EF438" s="294"/>
      <c r="EG438" s="293"/>
      <c r="EH438" s="295"/>
      <c r="EI438" s="296"/>
      <c r="EJ438" s="297"/>
      <c r="EK438" s="298"/>
      <c r="EL438" s="293"/>
      <c r="EM438" s="295"/>
      <c r="EN438" s="295" t="s">
        <v>1447</v>
      </c>
      <c r="EO438" s="321"/>
      <c r="EP438" s="321"/>
      <c r="EQ438" s="321"/>
      <c r="ER438" s="321"/>
      <c r="ES438" s="321"/>
      <c r="ET438" s="321"/>
      <c r="EU438" s="321"/>
      <c r="EV438" s="112">
        <v>50</v>
      </c>
      <c r="EW438" s="112">
        <v>270</v>
      </c>
      <c r="EX438" s="112">
        <v>5</v>
      </c>
      <c r="EY438" s="112">
        <v>0</v>
      </c>
      <c r="EZ438" s="192">
        <f t="shared" si="107"/>
        <v>94.198649126477335</v>
      </c>
      <c r="FA438" s="192">
        <f t="shared" si="108"/>
        <v>94.198649126477335</v>
      </c>
      <c r="FB438" s="192">
        <f t="shared" si="109"/>
        <v>39.924198946759468</v>
      </c>
      <c r="FC438" s="192">
        <f t="shared" si="110"/>
        <v>184.19864912647733</v>
      </c>
      <c r="FD438" s="192">
        <f t="shared" si="111"/>
        <v>50.075801053240532</v>
      </c>
      <c r="FE438" s="193">
        <f t="shared" si="112"/>
        <v>274.19864912647733</v>
      </c>
      <c r="FF438" s="194">
        <f t="shared" si="113"/>
        <v>50.075801053240532</v>
      </c>
      <c r="FG438" s="293"/>
      <c r="FH438" s="295"/>
      <c r="FI438" s="778">
        <f t="shared" si="115"/>
        <v>0</v>
      </c>
      <c r="FJ438" s="779">
        <f t="shared" si="116"/>
        <v>50.075801053240532</v>
      </c>
      <c r="FK438" s="779">
        <f t="shared" si="117"/>
        <v>39.924198946759468</v>
      </c>
      <c r="FL438" s="780">
        <f t="shared" si="118"/>
        <v>0.69680872284220496</v>
      </c>
      <c r="FM438" s="169">
        <f t="shared" si="119"/>
        <v>0.64177358754490887</v>
      </c>
      <c r="FN438" s="783">
        <f t="shared" si="120"/>
        <v>0</v>
      </c>
      <c r="FO438" s="227"/>
      <c r="FP438" s="227"/>
      <c r="FQ438" s="227"/>
      <c r="FR438" s="227"/>
      <c r="FS438" s="227"/>
      <c r="FT438" s="227"/>
      <c r="FU438" s="227"/>
      <c r="FV438" s="227"/>
      <c r="FW438" s="227"/>
      <c r="FX438" s="227"/>
      <c r="FY438" s="227"/>
      <c r="FZ438" s="227"/>
      <c r="GA438" s="227"/>
      <c r="GB438" s="227"/>
      <c r="GC438" s="227"/>
      <c r="GD438" s="227"/>
      <c r="GE438" s="227"/>
      <c r="GF438" s="227"/>
      <c r="GG438" s="227"/>
      <c r="GH438" s="227"/>
      <c r="GI438" s="227"/>
      <c r="GJ438" s="227"/>
      <c r="GK438" s="227"/>
      <c r="GL438" s="227"/>
      <c r="GM438" s="227"/>
      <c r="GN438" s="227"/>
      <c r="GO438" s="227"/>
      <c r="GP438" s="227"/>
      <c r="GQ438" s="227"/>
      <c r="GR438" s="227"/>
      <c r="GS438" s="227"/>
      <c r="GT438" s="227"/>
      <c r="GU438" s="227"/>
      <c r="GV438" s="227"/>
      <c r="GW438" s="227"/>
      <c r="GX438" s="227"/>
      <c r="GY438" s="227"/>
      <c r="GZ438" s="227"/>
      <c r="HA438" s="227"/>
      <c r="HB438" s="227"/>
      <c r="HC438" s="227"/>
      <c r="HD438" s="227"/>
      <c r="HE438" s="227"/>
      <c r="HF438" s="227"/>
      <c r="HG438" s="227"/>
      <c r="HH438" s="227"/>
      <c r="HI438" s="227"/>
      <c r="HJ438" s="227"/>
      <c r="HK438" s="227"/>
      <c r="HL438" s="227"/>
      <c r="HM438" s="227"/>
      <c r="HN438" s="227"/>
      <c r="HO438" s="227"/>
      <c r="HP438" s="227"/>
      <c r="HQ438" s="227"/>
      <c r="HR438" s="227"/>
      <c r="HS438" s="227"/>
      <c r="HT438" s="227"/>
      <c r="HU438" s="227"/>
      <c r="HV438" s="227"/>
      <c r="HW438" s="227"/>
      <c r="HX438" s="227"/>
      <c r="HY438" s="227"/>
      <c r="HZ438" s="227"/>
      <c r="IA438" s="227"/>
      <c r="IB438" s="227"/>
      <c r="IC438" s="227"/>
      <c r="ID438" s="227"/>
      <c r="IE438" s="227"/>
      <c r="IF438" s="227"/>
      <c r="IG438" s="227"/>
      <c r="IH438" s="227"/>
      <c r="II438" s="227"/>
      <c r="IJ438" s="227"/>
      <c r="IK438" s="227"/>
      <c r="IL438" s="227"/>
      <c r="IM438" s="227"/>
      <c r="IN438" s="227"/>
      <c r="IO438" s="227"/>
      <c r="IP438" s="227"/>
      <c r="IQ438" s="227"/>
      <c r="IR438" s="227"/>
      <c r="IS438" s="227"/>
      <c r="IT438" s="227"/>
      <c r="IU438" s="227"/>
      <c r="IV438" s="227"/>
      <c r="IW438" s="227"/>
      <c r="IX438" s="227"/>
      <c r="IY438" s="227"/>
      <c r="IZ438" s="227"/>
      <c r="JA438" s="227"/>
      <c r="JB438" s="227"/>
      <c r="JC438" s="227"/>
      <c r="JD438" s="227"/>
      <c r="JE438" s="227"/>
      <c r="JF438" s="227"/>
      <c r="JG438" s="227"/>
      <c r="JH438" s="227"/>
      <c r="JI438" s="227"/>
      <c r="JJ438" s="227"/>
      <c r="JK438" s="227"/>
      <c r="JL438" s="227"/>
      <c r="JM438" s="227"/>
      <c r="JN438" s="227"/>
      <c r="JO438" s="227"/>
      <c r="JP438" s="227"/>
      <c r="JQ438" s="227"/>
      <c r="JR438" s="227"/>
      <c r="JS438" s="227"/>
      <c r="JT438" s="227"/>
      <c r="JU438" s="227"/>
      <c r="JV438" s="227"/>
      <c r="JW438" s="227"/>
      <c r="JX438" s="227"/>
      <c r="JY438" s="227"/>
      <c r="JZ438" s="227"/>
      <c r="KA438" s="227"/>
      <c r="KB438" s="227"/>
      <c r="KC438" s="227"/>
      <c r="KD438" s="227"/>
      <c r="KE438" s="227"/>
      <c r="KF438" s="227"/>
      <c r="KG438" s="227"/>
      <c r="KH438" s="227"/>
      <c r="KI438" s="227"/>
      <c r="KJ438" s="227"/>
      <c r="KK438" s="227"/>
      <c r="KL438" s="227"/>
      <c r="KM438" s="227"/>
      <c r="KN438" s="227"/>
      <c r="KO438" s="227"/>
      <c r="KP438" s="227"/>
      <c r="KQ438" s="227"/>
      <c r="KR438" s="227"/>
      <c r="KS438" s="227"/>
      <c r="KT438" s="227"/>
      <c r="KU438" s="227"/>
      <c r="KV438" s="227"/>
      <c r="KW438" s="227"/>
      <c r="KX438" s="227"/>
      <c r="KY438" s="227"/>
      <c r="KZ438" s="227"/>
      <c r="LA438" s="227"/>
      <c r="LB438" s="227"/>
      <c r="LC438" s="227"/>
      <c r="LD438" s="227"/>
      <c r="LE438" s="227"/>
      <c r="LF438" s="227"/>
      <c r="LG438" s="227"/>
      <c r="LH438" s="227"/>
      <c r="LI438" s="227"/>
      <c r="LJ438" s="227"/>
      <c r="LK438" s="227"/>
      <c r="LL438" s="227"/>
      <c r="LM438" s="227"/>
      <c r="LN438" s="227"/>
      <c r="LO438" s="227"/>
      <c r="LP438" s="227"/>
      <c r="LQ438" s="227"/>
      <c r="LR438" s="227"/>
      <c r="LS438" s="227"/>
      <c r="LT438" s="227"/>
      <c r="LU438" s="227"/>
      <c r="LV438" s="227"/>
      <c r="LW438" s="227"/>
      <c r="LX438" s="227"/>
      <c r="LY438" s="227"/>
      <c r="LZ438" s="227"/>
      <c r="MA438" s="227"/>
      <c r="MB438" s="227"/>
      <c r="MC438" s="227"/>
      <c r="MD438" s="227"/>
      <c r="ME438" s="227"/>
      <c r="MF438" s="227"/>
      <c r="MG438" s="227"/>
      <c r="MH438" s="227"/>
      <c r="MI438" s="227"/>
      <c r="MJ438" s="227"/>
      <c r="MK438" s="227"/>
      <c r="ML438" s="227"/>
      <c r="MM438" s="227"/>
      <c r="MN438" s="227"/>
      <c r="MO438" s="227"/>
      <c r="MP438" s="227"/>
      <c r="MQ438" s="227"/>
      <c r="MR438" s="227"/>
      <c r="MS438" s="227"/>
      <c r="MT438" s="227"/>
      <c r="MU438" s="227"/>
      <c r="MV438" s="227"/>
      <c r="MW438" s="227"/>
      <c r="MX438" s="227"/>
      <c r="MY438" s="227"/>
      <c r="MZ438" s="227"/>
      <c r="NA438" s="227"/>
      <c r="NB438" s="227"/>
      <c r="NC438" s="227"/>
      <c r="ND438" s="227"/>
      <c r="NE438" s="227"/>
      <c r="NF438" s="227"/>
      <c r="NG438" s="227"/>
      <c r="NH438" s="227"/>
      <c r="NI438" s="227"/>
      <c r="NJ438" s="227"/>
      <c r="NK438" s="227"/>
      <c r="NL438" s="227"/>
      <c r="NM438" s="227"/>
      <c r="NN438" s="227"/>
      <c r="NO438" s="227"/>
      <c r="NP438" s="227"/>
      <c r="NQ438" s="227"/>
      <c r="NR438" s="227"/>
      <c r="NS438" s="227"/>
      <c r="NT438" s="227"/>
      <c r="NU438" s="227"/>
      <c r="NV438" s="227"/>
      <c r="NW438" s="227"/>
      <c r="NX438" s="227"/>
      <c r="NY438" s="227"/>
      <c r="NZ438" s="227"/>
      <c r="OA438" s="227"/>
      <c r="OB438" s="227"/>
      <c r="OC438" s="227"/>
      <c r="OD438" s="227"/>
      <c r="OE438" s="227"/>
      <c r="OF438" s="227"/>
      <c r="OG438" s="227"/>
      <c r="OH438" s="227"/>
      <c r="OI438" s="227"/>
      <c r="OJ438" s="227"/>
      <c r="OK438" s="227"/>
      <c r="OL438" s="227"/>
      <c r="OM438" s="227"/>
      <c r="ON438" s="227"/>
      <c r="OO438" s="227"/>
      <c r="OP438" s="227"/>
      <c r="OQ438" s="227"/>
      <c r="OR438" s="227"/>
      <c r="OS438" s="227"/>
      <c r="OT438" s="227"/>
      <c r="OU438" s="227"/>
      <c r="OV438" s="227"/>
      <c r="OW438" s="227"/>
      <c r="OX438" s="227"/>
      <c r="OY438" s="227"/>
      <c r="OZ438" s="227"/>
      <c r="PA438" s="227"/>
      <c r="PB438" s="227"/>
      <c r="PC438" s="227"/>
      <c r="PD438" s="227"/>
      <c r="PE438" s="227"/>
      <c r="PF438" s="227"/>
      <c r="PG438" s="227"/>
      <c r="PH438" s="227"/>
      <c r="PI438" s="227"/>
      <c r="PJ438" s="227"/>
      <c r="PK438" s="227"/>
      <c r="PL438" s="227"/>
      <c r="PM438" s="227"/>
      <c r="PN438" s="227"/>
      <c r="PO438" s="227"/>
      <c r="PP438" s="227"/>
      <c r="PQ438" s="227"/>
      <c r="PR438" s="227"/>
      <c r="PS438" s="227"/>
      <c r="PT438" s="227"/>
      <c r="PU438" s="227"/>
      <c r="PV438" s="227"/>
      <c r="PW438" s="227"/>
      <c r="PX438" s="227"/>
      <c r="PY438" s="227"/>
      <c r="PZ438" s="227"/>
      <c r="QA438" s="227"/>
      <c r="QB438" s="227"/>
      <c r="QC438" s="227"/>
      <c r="QD438" s="227"/>
      <c r="QE438" s="227"/>
      <c r="QF438" s="227"/>
      <c r="QG438" s="227"/>
      <c r="QH438" s="227"/>
      <c r="QI438" s="227"/>
      <c r="QJ438" s="227"/>
      <c r="QK438" s="227"/>
      <c r="QL438" s="227"/>
      <c r="QM438" s="227"/>
      <c r="QN438" s="227"/>
      <c r="QO438" s="227"/>
      <c r="QP438" s="227"/>
      <c r="QQ438" s="227"/>
      <c r="QR438" s="227"/>
      <c r="QS438" s="227"/>
      <c r="QT438" s="227"/>
      <c r="QU438" s="227"/>
      <c r="QV438" s="227"/>
      <c r="QW438" s="227"/>
      <c r="QX438" s="227"/>
      <c r="QY438" s="227"/>
      <c r="QZ438" s="227"/>
      <c r="RA438" s="227"/>
      <c r="RB438" s="227"/>
      <c r="RC438" s="227"/>
      <c r="RD438" s="227"/>
      <c r="RE438" s="227"/>
      <c r="RF438" s="227"/>
      <c r="RG438" s="227"/>
      <c r="RH438" s="227"/>
      <c r="RI438" s="227"/>
      <c r="RJ438" s="227"/>
      <c r="RK438" s="227"/>
      <c r="RL438" s="227"/>
      <c r="RM438" s="227"/>
      <c r="RN438" s="227"/>
      <c r="RO438" s="227"/>
      <c r="RP438" s="227"/>
      <c r="RQ438" s="227"/>
      <c r="RR438" s="227"/>
      <c r="RS438" s="227"/>
      <c r="RT438" s="227"/>
      <c r="RU438" s="227"/>
      <c r="RV438" s="227"/>
      <c r="RW438" s="227"/>
      <c r="RX438" s="227"/>
      <c r="RY438" s="227"/>
      <c r="RZ438" s="227"/>
      <c r="SA438" s="227"/>
      <c r="SB438" s="227"/>
      <c r="SC438" s="227"/>
      <c r="SD438" s="227"/>
      <c r="SE438" s="227"/>
      <c r="SF438" s="227"/>
      <c r="SG438" s="227"/>
      <c r="SH438" s="227"/>
      <c r="SI438" s="227"/>
      <c r="SJ438" s="227"/>
      <c r="SK438" s="227"/>
      <c r="SL438" s="227"/>
      <c r="SM438" s="227"/>
      <c r="SN438" s="227"/>
      <c r="SO438" s="227"/>
      <c r="SP438" s="227"/>
      <c r="SQ438" s="227"/>
      <c r="SR438" s="227"/>
      <c r="SS438" s="227"/>
      <c r="ST438" s="227"/>
      <c r="SU438" s="227"/>
      <c r="SV438" s="227"/>
      <c r="SW438" s="227"/>
      <c r="SX438" s="227"/>
      <c r="SY438" s="227"/>
      <c r="SZ438" s="227"/>
      <c r="TA438" s="227"/>
      <c r="TB438" s="227"/>
      <c r="TC438" s="227"/>
      <c r="TD438" s="227"/>
      <c r="TE438" s="227"/>
      <c r="TF438" s="227"/>
      <c r="TG438" s="227"/>
      <c r="TH438" s="227"/>
      <c r="TI438" s="227"/>
      <c r="TJ438" s="227"/>
      <c r="TK438" s="227"/>
      <c r="TL438" s="227"/>
      <c r="TM438" s="227"/>
      <c r="TN438" s="227"/>
      <c r="TO438" s="227"/>
      <c r="TP438" s="227"/>
      <c r="TQ438" s="227"/>
      <c r="TR438" s="227"/>
      <c r="TS438" s="227"/>
      <c r="TT438" s="227"/>
      <c r="TU438" s="227"/>
      <c r="TV438" s="227"/>
      <c r="TW438" s="227"/>
      <c r="TX438" s="227"/>
      <c r="TY438" s="227"/>
      <c r="TZ438" s="227"/>
      <c r="UA438" s="227"/>
      <c r="UB438" s="227"/>
      <c r="UC438" s="227"/>
      <c r="UD438" s="227"/>
      <c r="UE438" s="227"/>
      <c r="UF438" s="227"/>
      <c r="UG438" s="227"/>
      <c r="UH438" s="227"/>
      <c r="UI438" s="227"/>
      <c r="UJ438" s="227"/>
      <c r="UK438" s="227"/>
      <c r="UL438" s="227"/>
      <c r="UM438" s="227"/>
      <c r="UN438" s="227"/>
      <c r="UO438" s="227"/>
      <c r="UP438" s="227"/>
      <c r="UQ438" s="227"/>
      <c r="UR438" s="227"/>
      <c r="US438" s="227"/>
      <c r="UT438" s="227"/>
      <c r="UU438" s="227"/>
      <c r="UV438" s="227"/>
      <c r="UW438" s="227"/>
      <c r="UX438" s="227"/>
      <c r="UY438" s="227"/>
      <c r="UZ438" s="227"/>
      <c r="VA438" s="227"/>
      <c r="VB438" s="227"/>
      <c r="VC438" s="227"/>
      <c r="VD438" s="227"/>
      <c r="VE438" s="227"/>
      <c r="VF438" s="227"/>
      <c r="VG438" s="227"/>
      <c r="VH438" s="227"/>
      <c r="VI438" s="227"/>
      <c r="VJ438" s="227"/>
      <c r="VK438" s="227"/>
      <c r="VL438" s="227"/>
      <c r="VM438" s="227"/>
      <c r="VN438" s="227"/>
      <c r="VO438" s="227"/>
      <c r="VP438" s="227"/>
      <c r="VQ438" s="227"/>
      <c r="VR438" s="227"/>
      <c r="VS438" s="227"/>
      <c r="VT438" s="227"/>
      <c r="VU438" s="227"/>
      <c r="VV438" s="227"/>
      <c r="VW438" s="227"/>
      <c r="VX438" s="227"/>
      <c r="VY438" s="227"/>
      <c r="VZ438" s="227"/>
      <c r="WA438" s="227"/>
      <c r="WB438" s="227"/>
      <c r="WC438" s="227"/>
      <c r="WD438" s="227"/>
      <c r="WE438" s="227"/>
      <c r="WF438" s="227"/>
      <c r="WG438" s="227"/>
      <c r="WH438" s="227"/>
      <c r="WI438" s="227"/>
      <c r="WJ438" s="227"/>
      <c r="WK438" s="227"/>
      <c r="WL438" s="227"/>
      <c r="WM438" s="227"/>
      <c r="WN438" s="227"/>
      <c r="WO438" s="227"/>
      <c r="WP438" s="227"/>
      <c r="WQ438" s="227"/>
      <c r="WR438" s="227"/>
      <c r="WS438" s="227"/>
      <c r="WT438" s="227"/>
      <c r="WU438" s="227"/>
      <c r="WV438" s="227"/>
      <c r="WW438" s="227"/>
      <c r="WX438" s="227"/>
      <c r="WY438" s="227"/>
      <c r="WZ438" s="227"/>
      <c r="XA438" s="227"/>
      <c r="XB438" s="227"/>
      <c r="XC438" s="227"/>
      <c r="XD438" s="227"/>
      <c r="XE438" s="227"/>
      <c r="XF438" s="227"/>
      <c r="XG438" s="227"/>
      <c r="XH438" s="227"/>
      <c r="XI438" s="227"/>
      <c r="XJ438" s="227"/>
      <c r="XK438" s="227"/>
      <c r="XL438" s="227"/>
      <c r="XM438" s="227"/>
      <c r="XN438" s="227"/>
      <c r="XO438" s="227"/>
      <c r="XP438" s="227"/>
      <c r="XQ438" s="227"/>
      <c r="XR438" s="227"/>
      <c r="XS438" s="227"/>
      <c r="XT438" s="227"/>
      <c r="XU438" s="227"/>
      <c r="XV438" s="227"/>
      <c r="XW438" s="227"/>
      <c r="XX438" s="227"/>
      <c r="XY438" s="227"/>
      <c r="XZ438" s="227"/>
      <c r="YA438" s="227"/>
      <c r="YB438" s="227"/>
      <c r="YC438" s="227"/>
      <c r="YD438" s="227"/>
      <c r="YE438" s="227"/>
      <c r="YF438" s="227"/>
      <c r="YG438" s="227"/>
      <c r="YH438" s="227"/>
      <c r="YI438" s="227"/>
      <c r="YJ438" s="227"/>
      <c r="YK438" s="227"/>
      <c r="YL438" s="227"/>
      <c r="YM438" s="227"/>
      <c r="YN438" s="227"/>
      <c r="YO438" s="227"/>
      <c r="YP438" s="227"/>
      <c r="YQ438" s="227"/>
      <c r="YR438" s="227"/>
      <c r="YS438" s="227"/>
      <c r="YT438" s="227"/>
      <c r="YU438" s="227"/>
      <c r="YV438" s="227"/>
      <c r="YW438" s="227"/>
      <c r="YX438" s="227"/>
      <c r="YY438" s="227"/>
      <c r="YZ438" s="227"/>
      <c r="ZA438" s="227"/>
      <c r="ZB438" s="227"/>
      <c r="ZC438" s="227"/>
      <c r="ZD438" s="227"/>
      <c r="ZE438" s="227"/>
      <c r="ZF438" s="227"/>
      <c r="ZG438" s="227"/>
      <c r="ZH438" s="227"/>
      <c r="ZI438" s="227"/>
      <c r="ZJ438" s="227"/>
      <c r="ZK438" s="227"/>
      <c r="ZL438" s="227"/>
      <c r="ZM438" s="227"/>
      <c r="ZN438" s="227"/>
      <c r="ZO438" s="227"/>
      <c r="ZP438" s="227"/>
      <c r="ZQ438" s="227"/>
      <c r="ZR438" s="227"/>
      <c r="ZS438" s="227"/>
      <c r="ZT438" s="227"/>
      <c r="ZU438" s="227"/>
      <c r="ZV438" s="227"/>
      <c r="ZW438" s="227"/>
      <c r="ZX438" s="227"/>
      <c r="ZY438" s="227"/>
      <c r="ZZ438" s="227"/>
      <c r="AAA438" s="227"/>
      <c r="AAB438" s="227"/>
      <c r="AAC438" s="227"/>
      <c r="AAD438" s="227"/>
      <c r="AAE438" s="227"/>
      <c r="AAF438" s="227"/>
      <c r="AAG438" s="227"/>
      <c r="AAH438" s="227"/>
      <c r="AAI438" s="227"/>
      <c r="AAJ438" s="227"/>
      <c r="AAK438" s="227"/>
      <c r="AAL438" s="227"/>
      <c r="AAM438" s="227"/>
      <c r="AAN438" s="227"/>
      <c r="AAO438" s="227"/>
      <c r="AAP438" s="227"/>
      <c r="AAQ438" s="227"/>
      <c r="AAR438" s="227"/>
      <c r="AAS438" s="227"/>
      <c r="AAT438" s="227"/>
      <c r="AAU438" s="227"/>
      <c r="AAV438" s="227"/>
      <c r="AAW438" s="227"/>
      <c r="AAX438" s="227"/>
      <c r="AAY438" s="227"/>
      <c r="AAZ438" s="227"/>
      <c r="ABA438" s="227"/>
      <c r="ABB438" s="227"/>
      <c r="ABC438" s="227"/>
      <c r="ABD438" s="227"/>
      <c r="ABE438" s="227"/>
      <c r="ABF438" s="227"/>
      <c r="ABG438" s="227"/>
      <c r="ABH438" s="227"/>
      <c r="ABI438" s="227"/>
      <c r="ABJ438" s="227"/>
      <c r="ABK438" s="227"/>
      <c r="ABL438" s="227"/>
      <c r="ABM438" s="227"/>
      <c r="ABN438" s="227"/>
      <c r="ABO438" s="227"/>
      <c r="ABP438" s="227"/>
      <c r="ABQ438" s="227"/>
      <c r="ABR438" s="227"/>
      <c r="ABS438" s="227"/>
      <c r="ABT438" s="227"/>
      <c r="ABU438" s="227"/>
      <c r="ABV438" s="227"/>
      <c r="ABW438" s="227"/>
      <c r="ABX438" s="227"/>
      <c r="ABY438" s="227"/>
      <c r="ABZ438" s="227"/>
      <c r="ACA438" s="227"/>
      <c r="ACB438" s="227"/>
      <c r="ACC438" s="227"/>
      <c r="ACD438" s="227"/>
      <c r="ACE438" s="227"/>
      <c r="ACF438" s="227"/>
      <c r="ACG438" s="227"/>
      <c r="ACH438" s="227"/>
      <c r="ACI438" s="227"/>
      <c r="ACJ438" s="227"/>
      <c r="ACK438" s="227"/>
      <c r="ACL438" s="227"/>
      <c r="ACM438" s="227"/>
      <c r="ACN438" s="227"/>
      <c r="ACO438" s="227"/>
      <c r="ACP438" s="227"/>
      <c r="ACQ438" s="227"/>
      <c r="ACR438" s="227"/>
      <c r="ACS438" s="227"/>
      <c r="ACT438" s="227"/>
      <c r="ACU438" s="227"/>
      <c r="ACV438" s="227"/>
      <c r="ACW438" s="227"/>
      <c r="ACX438" s="227"/>
      <c r="ACY438" s="227"/>
      <c r="ACZ438" s="227"/>
      <c r="ADA438" s="227"/>
      <c r="ADB438" s="227"/>
      <c r="ADC438" s="227"/>
      <c r="ADD438" s="227"/>
      <c r="ADE438" s="227"/>
      <c r="ADF438" s="227"/>
      <c r="ADG438" s="227"/>
      <c r="ADH438" s="227"/>
      <c r="ADI438" s="227"/>
      <c r="ADJ438" s="227"/>
      <c r="ADK438" s="227"/>
      <c r="ADL438" s="227"/>
      <c r="ADM438" s="227"/>
      <c r="ADN438" s="227"/>
      <c r="ADO438" s="227"/>
      <c r="ADP438" s="227"/>
      <c r="ADQ438" s="227"/>
      <c r="ADR438" s="227"/>
      <c r="ADS438" s="227"/>
      <c r="ADT438" s="227"/>
      <c r="ADU438" s="227"/>
      <c r="ADV438" s="227"/>
      <c r="ADW438" s="227"/>
      <c r="ADX438" s="227"/>
      <c r="ADY438" s="227"/>
      <c r="ADZ438" s="227"/>
      <c r="AEA438" s="227"/>
      <c r="AEB438" s="227"/>
      <c r="AEC438" s="227"/>
      <c r="AED438" s="227"/>
      <c r="AEE438" s="227"/>
      <c r="AEF438" s="227"/>
      <c r="AEG438" s="227"/>
      <c r="AEH438" s="227"/>
      <c r="AEI438" s="227"/>
      <c r="AEJ438" s="227"/>
      <c r="AEK438" s="227"/>
      <c r="AEL438" s="227"/>
      <c r="AEM438" s="227"/>
      <c r="AEN438" s="227"/>
      <c r="AEO438" s="227"/>
      <c r="AEP438" s="227"/>
      <c r="AEQ438" s="227"/>
      <c r="AER438" s="227"/>
      <c r="AES438" s="227"/>
      <c r="AET438" s="227"/>
      <c r="AEU438" s="227"/>
      <c r="AEV438" s="227"/>
      <c r="AEW438" s="227"/>
      <c r="AEX438" s="227"/>
      <c r="AEY438" s="227"/>
      <c r="AEZ438" s="227"/>
      <c r="AFA438" s="227"/>
      <c r="AFB438" s="227"/>
      <c r="AFC438" s="227"/>
      <c r="AFD438" s="227"/>
      <c r="AFE438" s="227"/>
      <c r="AFF438" s="227"/>
      <c r="AFG438" s="227"/>
      <c r="AFH438" s="227"/>
      <c r="AFI438" s="227"/>
      <c r="AFJ438" s="227"/>
      <c r="AFK438" s="227"/>
      <c r="AFL438" s="227"/>
      <c r="AFM438" s="227"/>
      <c r="AFN438" s="227"/>
      <c r="AFO438" s="227"/>
      <c r="AFP438" s="227"/>
      <c r="AFQ438" s="227"/>
      <c r="AFR438" s="227"/>
      <c r="AFS438" s="227"/>
      <c r="AFT438" s="227"/>
      <c r="AFU438" s="227"/>
      <c r="AFV438" s="227"/>
      <c r="AFW438" s="227"/>
      <c r="AFX438" s="227"/>
      <c r="AFY438" s="227"/>
      <c r="AFZ438" s="227"/>
      <c r="AGA438" s="227"/>
      <c r="AGB438" s="227"/>
      <c r="AGC438" s="227"/>
      <c r="AGD438" s="227"/>
      <c r="AGE438" s="227"/>
      <c r="AGF438" s="227"/>
      <c r="AGG438" s="227"/>
      <c r="AGH438" s="227"/>
      <c r="AGI438" s="227"/>
      <c r="AGJ438" s="227"/>
      <c r="AGK438" s="227"/>
      <c r="AGL438" s="227"/>
      <c r="AGM438" s="227"/>
      <c r="AGN438" s="227"/>
      <c r="AGO438" s="227"/>
      <c r="AGP438" s="227"/>
      <c r="AGQ438" s="227"/>
      <c r="AGR438" s="227"/>
      <c r="AGS438" s="227"/>
      <c r="AGT438" s="227"/>
      <c r="AGU438" s="227"/>
      <c r="AGV438" s="227"/>
      <c r="AGW438" s="227"/>
      <c r="AGX438" s="227"/>
      <c r="AGY438" s="227"/>
      <c r="AGZ438" s="227"/>
      <c r="AHA438" s="227"/>
      <c r="AHB438" s="227"/>
      <c r="AHC438" s="227"/>
      <c r="AHD438" s="227"/>
      <c r="AHE438" s="227"/>
      <c r="AHF438" s="227"/>
      <c r="AHG438" s="227"/>
      <c r="AHH438" s="227"/>
      <c r="AHI438" s="227"/>
      <c r="AHJ438" s="227"/>
      <c r="AHK438" s="227"/>
      <c r="AHL438" s="227"/>
      <c r="AHM438" s="227"/>
      <c r="AHN438" s="227"/>
      <c r="AHO438" s="227"/>
      <c r="AHP438" s="227"/>
      <c r="AHQ438" s="227"/>
      <c r="AHR438" s="227"/>
      <c r="AHS438" s="227"/>
      <c r="AHT438" s="227"/>
      <c r="AHU438" s="227"/>
      <c r="AHV438" s="227"/>
      <c r="AHW438" s="227"/>
      <c r="AHX438" s="227"/>
      <c r="AHY438" s="227"/>
      <c r="AHZ438" s="227"/>
      <c r="AIA438" s="227"/>
      <c r="AIB438" s="227"/>
      <c r="AIC438" s="227"/>
      <c r="AID438" s="227"/>
      <c r="AIE438" s="227"/>
      <c r="AIF438" s="227"/>
      <c r="AIG438" s="227"/>
      <c r="AIH438" s="227"/>
      <c r="AII438" s="227"/>
      <c r="AIJ438" s="227"/>
      <c r="AIK438" s="227"/>
      <c r="AIL438" s="227"/>
      <c r="AIM438" s="227"/>
      <c r="AIN438" s="227"/>
      <c r="AIO438" s="227"/>
      <c r="AIP438" s="227"/>
      <c r="AIQ438" s="227"/>
      <c r="AIR438" s="227"/>
      <c r="AIS438" s="227"/>
      <c r="AIT438" s="227"/>
      <c r="AIU438" s="227"/>
      <c r="AIV438" s="227"/>
      <c r="AIW438" s="227"/>
      <c r="AIX438" s="227"/>
      <c r="AIY438" s="227"/>
      <c r="AIZ438" s="227"/>
      <c r="AJA438" s="227"/>
      <c r="AJB438" s="227"/>
      <c r="AJC438" s="227"/>
      <c r="AJD438" s="227"/>
      <c r="AJE438" s="227"/>
      <c r="AJF438" s="227"/>
      <c r="AJG438" s="227"/>
      <c r="AJH438" s="227"/>
      <c r="AJI438" s="227"/>
      <c r="AJJ438" s="227"/>
      <c r="AJK438" s="227"/>
      <c r="AJL438" s="227"/>
      <c r="AJM438" s="227"/>
      <c r="AJN438" s="227"/>
      <c r="AJO438" s="227"/>
      <c r="AJP438" s="227"/>
      <c r="AJQ438" s="227"/>
      <c r="AJR438" s="227"/>
      <c r="AJS438" s="227"/>
      <c r="AJT438" s="227"/>
      <c r="AJU438" s="227"/>
      <c r="AJV438" s="227"/>
      <c r="AJW438" s="227"/>
      <c r="AJX438" s="227"/>
      <c r="AJY438" s="227"/>
      <c r="AJZ438" s="227"/>
      <c r="AKA438" s="227"/>
      <c r="AKB438" s="227"/>
      <c r="AKC438" s="227"/>
      <c r="AKD438" s="227"/>
      <c r="AKE438" s="227"/>
      <c r="AKF438" s="227"/>
      <c r="AKG438" s="227"/>
      <c r="AKH438" s="227"/>
      <c r="AKI438" s="227"/>
      <c r="AKJ438" s="227"/>
      <c r="AKK438" s="227"/>
      <c r="AKL438" s="227"/>
      <c r="AKM438" s="227"/>
      <c r="AKN438" s="227"/>
      <c r="AKO438" s="227"/>
      <c r="AKP438" s="227"/>
      <c r="AKQ438" s="227"/>
      <c r="AKR438" s="227"/>
      <c r="AKS438" s="227"/>
      <c r="AKT438" s="227"/>
      <c r="AKU438" s="227"/>
      <c r="AKV438" s="227"/>
      <c r="AKW438" s="227"/>
      <c r="AKX438" s="227"/>
      <c r="AKY438" s="227"/>
      <c r="AKZ438" s="227"/>
      <c r="ALA438" s="227"/>
      <c r="ALB438" s="227"/>
      <c r="ALC438" s="227"/>
      <c r="ALD438" s="227"/>
      <c r="ALE438" s="227"/>
      <c r="ALF438" s="227"/>
      <c r="ALG438" s="227"/>
      <c r="ALH438" s="227"/>
      <c r="ALI438" s="227"/>
      <c r="ALJ438" s="227"/>
      <c r="ALK438" s="227"/>
      <c r="ALL438" s="227"/>
      <c r="ALM438" s="227"/>
      <c r="ALN438" s="227"/>
      <c r="ALO438" s="227"/>
      <c r="ALP438" s="227"/>
      <c r="ALQ438" s="227"/>
      <c r="ALR438" s="227"/>
      <c r="ALS438" s="227"/>
      <c r="ALT438" s="227"/>
      <c r="ALU438" s="227"/>
      <c r="ALV438" s="227"/>
      <c r="ALW438" s="227"/>
      <c r="ALX438" s="227"/>
      <c r="ALY438" s="227"/>
      <c r="ALZ438" s="227"/>
      <c r="AMA438" s="227"/>
      <c r="AMB438" s="227"/>
      <c r="AMC438" s="227"/>
      <c r="AMD438" s="227"/>
      <c r="AME438" s="227"/>
      <c r="AMF438" s="227"/>
      <c r="AMG438" s="227"/>
      <c r="AMH438" s="227"/>
      <c r="AMI438" s="227"/>
      <c r="AMJ438" s="227"/>
      <c r="AMK438" s="227"/>
      <c r="AML438" s="227"/>
      <c r="AMM438" s="227"/>
      <c r="AMN438" s="227"/>
      <c r="AMO438" s="227"/>
      <c r="AMP438" s="227"/>
      <c r="AMQ438" s="227"/>
      <c r="AMR438" s="227"/>
      <c r="AMS438" s="227"/>
      <c r="AMT438" s="227"/>
      <c r="AMU438" s="227"/>
      <c r="AMV438" s="227"/>
      <c r="AMW438" s="227"/>
      <c r="AMX438" s="227"/>
    </row>
    <row r="439" spans="1:1038" ht="18" customHeight="1">
      <c r="A439" s="223" t="s">
        <v>1819</v>
      </c>
      <c r="B439" s="224" t="s">
        <v>1647</v>
      </c>
      <c r="D439" s="225" t="s">
        <v>1279</v>
      </c>
      <c r="E439" s="126">
        <v>65</v>
      </c>
      <c r="F439" s="126">
        <v>4</v>
      </c>
      <c r="G439" s="196" t="str">
        <f t="shared" si="114"/>
        <v>65-4</v>
      </c>
      <c r="H439" s="126">
        <v>0</v>
      </c>
      <c r="I439" s="126">
        <v>54</v>
      </c>
      <c r="K439" s="545" t="b">
        <f>IF(I440=1,IF(((VLOOKUP($G439,[1]Depth_Lookup!#REF!,9,FALSE))-(H439/100))=0,"Good",IF(((VLOOKUP($G439,[1]Depth_Lookup!$A$3:$J$550,9,FALSE))-(H439/100))&gt;0,"Too Short","Too Long")))</f>
        <v>0</v>
      </c>
      <c r="L439" s="171">
        <f>(VLOOKUP($G439,Depth_Lookup!$A$3:$J$410,10,FALSE))+(H439/100)</f>
        <v>158.11000000000001</v>
      </c>
      <c r="M439" s="171">
        <f>(VLOOKUP($G439,Depth_Lookup!$A$3:$J$410,10,FALSE))+(I439/100)</f>
        <v>158.65</v>
      </c>
      <c r="N439" s="127" t="s">
        <v>1934</v>
      </c>
      <c r="O439" s="126">
        <v>1</v>
      </c>
      <c r="P439" s="126" t="s">
        <v>853</v>
      </c>
      <c r="Q439" s="126" t="s">
        <v>125</v>
      </c>
      <c r="R439" s="196" t="str">
        <f t="shared" si="146"/>
        <v>SerpentinizedHarzburgite</v>
      </c>
      <c r="S439" s="126" t="s">
        <v>94</v>
      </c>
      <c r="T439" s="126" t="s">
        <v>98</v>
      </c>
      <c r="U439" s="126" t="s">
        <v>95</v>
      </c>
      <c r="V439" s="126" t="s">
        <v>96</v>
      </c>
      <c r="W439" s="126" t="s">
        <v>102</v>
      </c>
      <c r="X439" s="202">
        <f>VLOOKUP(W439,[2]definitions_list_lookup!$A$13:$B$19,2,0)</f>
        <v>5</v>
      </c>
      <c r="Y439" s="126" t="s">
        <v>90</v>
      </c>
      <c r="Z439" s="126" t="s">
        <v>91</v>
      </c>
      <c r="AF439" s="196" t="e">
        <f>VLOOKUP(AE439,[2]definitions_list_mag!$V$12:$W$15,2,0)</f>
        <v>#N/A</v>
      </c>
      <c r="AI439" s="235">
        <v>83</v>
      </c>
      <c r="AJ439" s="236"/>
      <c r="AK439" s="236"/>
      <c r="AL439" s="236"/>
      <c r="AM439" s="236"/>
      <c r="AN439" s="236"/>
      <c r="AO439" s="130"/>
      <c r="AU439" s="235"/>
      <c r="AV439" s="236"/>
      <c r="AW439" s="236"/>
      <c r="AX439" s="236"/>
      <c r="AY439" s="236"/>
      <c r="AZ439" s="236"/>
      <c r="BA439" s="130">
        <v>15</v>
      </c>
      <c r="BB439" s="126">
        <v>4</v>
      </c>
      <c r="BC439" s="126">
        <v>2</v>
      </c>
      <c r="BD439" s="126" t="s">
        <v>110</v>
      </c>
      <c r="BE439" s="126" t="s">
        <v>103</v>
      </c>
      <c r="BG439" s="235"/>
      <c r="BH439" s="236"/>
      <c r="BI439" s="236"/>
      <c r="BJ439" s="236"/>
      <c r="BK439" s="236"/>
      <c r="BL439" s="236"/>
      <c r="BM439" s="130">
        <v>2</v>
      </c>
      <c r="BN439" s="126">
        <v>1</v>
      </c>
      <c r="BO439" s="126">
        <v>0.5</v>
      </c>
      <c r="BP439" s="126" t="s">
        <v>110</v>
      </c>
      <c r="BQ439" s="126" t="s">
        <v>103</v>
      </c>
      <c r="BS439" s="236"/>
      <c r="BT439" s="236"/>
      <c r="BU439" s="236"/>
      <c r="BV439" s="236"/>
      <c r="BW439" s="236"/>
      <c r="BX439" s="236"/>
      <c r="BY439" s="130"/>
      <c r="CE439" s="160"/>
      <c r="CF439" s="213">
        <f t="shared" si="145"/>
        <v>100</v>
      </c>
      <c r="CG439" s="131"/>
      <c r="CH439" s="132" t="s">
        <v>1936</v>
      </c>
      <c r="CI439" s="132">
        <v>100</v>
      </c>
      <c r="CJ439" s="132"/>
      <c r="CK439" s="133"/>
      <c r="CL439" s="134"/>
      <c r="CM439" s="134"/>
      <c r="CN439" s="134"/>
      <c r="CO439" s="134"/>
      <c r="CP439" s="134"/>
      <c r="CQ439" s="134"/>
      <c r="CR439" s="134"/>
      <c r="CS439" s="134"/>
      <c r="CT439" s="134"/>
      <c r="CU439" s="134"/>
      <c r="CV439" s="134"/>
      <c r="CW439" s="134"/>
      <c r="CX439" s="134"/>
      <c r="CY439" s="134"/>
      <c r="CZ439" s="134"/>
      <c r="DA439" s="134"/>
      <c r="DB439" s="413">
        <v>70</v>
      </c>
      <c r="DD439" s="414"/>
      <c r="DE439" s="134"/>
      <c r="DF439" s="134"/>
      <c r="DG439" s="134"/>
      <c r="DH439" s="134"/>
      <c r="DI439" s="134"/>
      <c r="DJ439" s="415">
        <v>30</v>
      </c>
      <c r="DK439" s="207">
        <f t="shared" si="147"/>
        <v>100</v>
      </c>
      <c r="DL439" s="131"/>
      <c r="DM439" s="134"/>
      <c r="DN439" s="134"/>
      <c r="DO439" s="136"/>
      <c r="DQ439" s="131"/>
      <c r="DR439" s="136"/>
      <c r="DS439" s="131"/>
      <c r="DT439" s="138" t="s">
        <v>1937</v>
      </c>
      <c r="DW439" s="214" t="e">
        <f>VLOOKUP(P439,[2]definitions_list_lookup!$K$30:$L$54,2,0)</f>
        <v>#N/A</v>
      </c>
      <c r="DX439" s="139" t="s">
        <v>1405</v>
      </c>
      <c r="DY439" s="139" t="s">
        <v>1938</v>
      </c>
      <c r="DZ439"/>
      <c r="EA439" s="104"/>
      <c r="ED439" s="229" t="s">
        <v>2517</v>
      </c>
      <c r="EE439" s="140"/>
      <c r="EG439" s="140"/>
      <c r="EI439" s="218"/>
      <c r="EJ439" s="143"/>
      <c r="EK439" s="221"/>
      <c r="EM439" s="109"/>
      <c r="EN439" s="109"/>
      <c r="EZ439" s="192" t="e">
        <f t="shared" si="107"/>
        <v>#DIV/0!</v>
      </c>
      <c r="FA439" s="192" t="e">
        <f t="shared" si="108"/>
        <v>#DIV/0!</v>
      </c>
      <c r="FB439" s="192" t="e">
        <f t="shared" si="109"/>
        <v>#DIV/0!</v>
      </c>
      <c r="FC439" s="192" t="e">
        <f t="shared" si="110"/>
        <v>#DIV/0!</v>
      </c>
      <c r="FD439" s="192" t="e">
        <f t="shared" si="111"/>
        <v>#DIV/0!</v>
      </c>
      <c r="FE439" s="193" t="e">
        <f t="shared" si="112"/>
        <v>#DIV/0!</v>
      </c>
      <c r="FF439" s="194" t="e">
        <f t="shared" si="113"/>
        <v>#DIV/0!</v>
      </c>
      <c r="FI439" s="778">
        <f t="shared" si="115"/>
        <v>0</v>
      </c>
      <c r="FJ439" s="779" t="e">
        <f t="shared" si="116"/>
        <v>#DIV/0!</v>
      </c>
      <c r="FK439" s="779" t="e">
        <f t="shared" si="117"/>
        <v>#DIV/0!</v>
      </c>
      <c r="FL439" s="780" t="e">
        <f t="shared" si="118"/>
        <v>#DIV/0!</v>
      </c>
      <c r="FM439" s="169" t="e">
        <f t="shared" si="119"/>
        <v>#DIV/0!</v>
      </c>
      <c r="FN439" s="783" t="e">
        <f t="shared" si="120"/>
        <v>#DIV/0!</v>
      </c>
    </row>
    <row r="440" spans="1:1038" ht="18" customHeight="1">
      <c r="A440" s="223" t="s">
        <v>1819</v>
      </c>
      <c r="B440" s="224" t="s">
        <v>1647</v>
      </c>
      <c r="D440" s="225" t="s">
        <v>1279</v>
      </c>
      <c r="E440" s="126">
        <v>65</v>
      </c>
      <c r="F440" s="126">
        <v>4</v>
      </c>
      <c r="G440" s="196" t="str">
        <f t="shared" si="114"/>
        <v>65-4</v>
      </c>
      <c r="H440" s="126">
        <v>54</v>
      </c>
      <c r="I440" s="126">
        <v>54.5</v>
      </c>
      <c r="K440" s="545" t="b">
        <f>IF(I441=1,IF(((VLOOKUP($G440,[1]Depth_Lookup!#REF!,9,FALSE))-(H440/100))=0,"Good",IF(((VLOOKUP($G440,[1]Depth_Lookup!$A$3:$J$550,9,FALSE))-(H440/100))&gt;0,"Too Short","Too Long")))</f>
        <v>0</v>
      </c>
      <c r="L440" s="171">
        <f>(VLOOKUP($G440,Depth_Lookup!$A$3:$J$410,10,FALSE))+(H440/100)</f>
        <v>158.65</v>
      </c>
      <c r="M440" s="171">
        <f>(VLOOKUP($G440,Depth_Lookup!$A$3:$J$410,10,FALSE))+(I440/100)</f>
        <v>158.655</v>
      </c>
      <c r="N440" s="127" t="s">
        <v>1934</v>
      </c>
      <c r="Q440" s="126" t="s">
        <v>137</v>
      </c>
      <c r="R440" s="196" t="str">
        <f t="shared" si="146"/>
        <v>Clinopyroxenite</v>
      </c>
      <c r="S440" s="126" t="s">
        <v>98</v>
      </c>
      <c r="T440" s="126" t="s">
        <v>98</v>
      </c>
      <c r="U440" s="126" t="s">
        <v>95</v>
      </c>
      <c r="V440" s="126" t="s">
        <v>96</v>
      </c>
      <c r="W440" s="126" t="s">
        <v>102</v>
      </c>
      <c r="X440" s="202">
        <f>VLOOKUP(W440,[2]definitions_list_lookup!$A$13:$B$19,2,0)</f>
        <v>5</v>
      </c>
      <c r="Y440" s="126" t="s">
        <v>90</v>
      </c>
      <c r="Z440" s="126" t="s">
        <v>91</v>
      </c>
      <c r="AF440" s="196" t="e">
        <f>VLOOKUP(AE440,[2]definitions_list_mag!$V$12:$W$15,2,0)</f>
        <v>#N/A</v>
      </c>
      <c r="AI440" s="235">
        <v>10</v>
      </c>
      <c r="AJ440" s="236">
        <v>1</v>
      </c>
      <c r="AK440" s="236">
        <v>0.5</v>
      </c>
      <c r="AL440" s="236" t="s">
        <v>110</v>
      </c>
      <c r="AM440" s="236" t="s">
        <v>103</v>
      </c>
      <c r="AN440" s="236"/>
      <c r="AO440" s="130"/>
      <c r="AU440" s="235">
        <v>90</v>
      </c>
      <c r="AV440" s="236">
        <v>4</v>
      </c>
      <c r="AW440" s="236">
        <v>2</v>
      </c>
      <c r="AX440" s="236" t="s">
        <v>110</v>
      </c>
      <c r="AY440" s="236" t="s">
        <v>103</v>
      </c>
      <c r="AZ440" s="236"/>
      <c r="BA440" s="130"/>
      <c r="BG440" s="235"/>
      <c r="BH440" s="236"/>
      <c r="BI440" s="236"/>
      <c r="BJ440" s="236"/>
      <c r="BK440" s="236"/>
      <c r="BL440" s="236"/>
      <c r="BM440" s="130"/>
      <c r="BS440" s="236"/>
      <c r="BT440" s="236"/>
      <c r="BU440" s="236"/>
      <c r="BV440" s="236"/>
      <c r="BW440" s="236"/>
      <c r="BX440" s="236"/>
      <c r="BY440" s="130"/>
      <c r="CE440" s="160"/>
      <c r="CF440" s="213">
        <f t="shared" si="145"/>
        <v>100</v>
      </c>
      <c r="CG440" s="131"/>
      <c r="CH440" s="132"/>
      <c r="CI440" s="132"/>
      <c r="CJ440" s="132"/>
      <c r="CK440" s="133"/>
      <c r="CL440" s="134"/>
      <c r="CM440" s="134"/>
      <c r="CN440" s="134"/>
      <c r="CO440" s="134"/>
      <c r="CP440" s="134"/>
      <c r="CQ440" s="134"/>
      <c r="CR440" s="134"/>
      <c r="CS440" s="134"/>
      <c r="CT440" s="134"/>
      <c r="CU440" s="134"/>
      <c r="CV440" s="134"/>
      <c r="CW440" s="134"/>
      <c r="CX440" s="134"/>
      <c r="CY440" s="134"/>
      <c r="CZ440" s="134"/>
      <c r="DA440" s="134"/>
      <c r="DB440" s="413">
        <v>10</v>
      </c>
      <c r="DD440" s="414"/>
      <c r="DE440" s="134"/>
      <c r="DF440" s="134"/>
      <c r="DG440" s="134"/>
      <c r="DH440" s="134"/>
      <c r="DI440" s="134"/>
      <c r="DJ440" s="415">
        <v>90</v>
      </c>
      <c r="DK440" s="207">
        <f t="shared" si="147"/>
        <v>100</v>
      </c>
      <c r="DL440" s="131"/>
      <c r="DM440" s="134"/>
      <c r="DN440" s="134"/>
      <c r="DO440" s="136"/>
      <c r="DQ440" s="131"/>
      <c r="DR440" s="136" t="s">
        <v>1518</v>
      </c>
      <c r="DS440" s="131"/>
      <c r="DT440" s="138"/>
      <c r="DU440" s="135">
        <v>5</v>
      </c>
      <c r="DV440" s="135" t="s">
        <v>850</v>
      </c>
      <c r="DW440" s="214" t="e">
        <f>VLOOKUP(P440,[2]definitions_list_lookup!$K$30:$L$54,2,0)</f>
        <v>#N/A</v>
      </c>
      <c r="DX440" s="139"/>
      <c r="DY440" s="139"/>
      <c r="DZ440"/>
      <c r="EA440" s="104"/>
      <c r="ED440" s="229" t="s">
        <v>2517</v>
      </c>
      <c r="EE440" s="140"/>
      <c r="EG440" s="140"/>
      <c r="EI440" s="218"/>
      <c r="EJ440" s="143"/>
      <c r="EK440" s="221"/>
      <c r="EM440" s="109"/>
      <c r="EN440" s="109" t="s">
        <v>1447</v>
      </c>
      <c r="EO440" s="144">
        <v>1.4</v>
      </c>
      <c r="EQ440" s="144" t="s">
        <v>2044</v>
      </c>
      <c r="EV440" s="112">
        <v>22</v>
      </c>
      <c r="EW440" s="112">
        <v>90</v>
      </c>
      <c r="EX440" s="112">
        <v>21</v>
      </c>
      <c r="EY440" s="112">
        <v>0</v>
      </c>
      <c r="EZ440" s="192">
        <f t="shared" si="107"/>
        <v>-133.53411517953691</v>
      </c>
      <c r="FA440" s="192">
        <f t="shared" si="108"/>
        <v>226.46588482046309</v>
      </c>
      <c r="FB440" s="192">
        <f t="shared" si="109"/>
        <v>60.868860443244138</v>
      </c>
      <c r="FC440" s="192">
        <f t="shared" si="110"/>
        <v>316.46588482046309</v>
      </c>
      <c r="FD440" s="192">
        <f t="shared" si="111"/>
        <v>29.131139556755862</v>
      </c>
      <c r="FE440" s="193">
        <f t="shared" si="112"/>
        <v>46.465884820463089</v>
      </c>
      <c r="FF440" s="194">
        <f t="shared" si="113"/>
        <v>29.131139556755862</v>
      </c>
      <c r="FI440" s="778">
        <f t="shared" si="115"/>
        <v>1.4</v>
      </c>
      <c r="FJ440" s="779">
        <f t="shared" si="116"/>
        <v>29.131139556755862</v>
      </c>
      <c r="FK440" s="779">
        <f t="shared" si="117"/>
        <v>60.868860443244138</v>
      </c>
      <c r="FL440" s="780">
        <f t="shared" si="118"/>
        <v>1.0623620266715452</v>
      </c>
      <c r="FM440" s="169">
        <f t="shared" si="119"/>
        <v>0.8735077766589413</v>
      </c>
      <c r="FN440" s="783">
        <f t="shared" si="120"/>
        <v>1.2229108873225178</v>
      </c>
    </row>
    <row r="441" spans="1:1038" ht="18" customHeight="1">
      <c r="A441" s="223" t="s">
        <v>1819</v>
      </c>
      <c r="B441" s="224" t="s">
        <v>1647</v>
      </c>
      <c r="D441" s="225" t="s">
        <v>1279</v>
      </c>
      <c r="E441" s="126">
        <v>65</v>
      </c>
      <c r="F441" s="126">
        <v>4</v>
      </c>
      <c r="G441" s="196" t="str">
        <f t="shared" si="114"/>
        <v>65-4</v>
      </c>
      <c r="H441" s="126">
        <v>54.5</v>
      </c>
      <c r="I441" s="126">
        <v>64</v>
      </c>
      <c r="K441" s="545" t="b">
        <f>IF(I442=1,IF(((VLOOKUP($G441,[1]Depth_Lookup!#REF!,9,FALSE))-(H441/100))=0,"Good",IF(((VLOOKUP($G441,[1]Depth_Lookup!$A$3:$J$550,9,FALSE))-(H441/100))&gt;0,"Too Short","Too Long")))</f>
        <v>0</v>
      </c>
      <c r="L441" s="171">
        <f>(VLOOKUP($G441,Depth_Lookup!$A$3:$J$410,10,FALSE))+(H441/100)</f>
        <v>158.655</v>
      </c>
      <c r="M441" s="171">
        <f>(VLOOKUP($G441,Depth_Lookup!$A$3:$J$410,10,FALSE))+(I441/100)</f>
        <v>158.75</v>
      </c>
      <c r="N441" s="127" t="s">
        <v>1934</v>
      </c>
      <c r="O441" s="126">
        <v>1</v>
      </c>
      <c r="P441" s="126" t="s">
        <v>853</v>
      </c>
      <c r="Q441" s="126" t="s">
        <v>125</v>
      </c>
      <c r="R441" s="196" t="str">
        <f t="shared" si="146"/>
        <v>SerpentinizedHarzburgite</v>
      </c>
      <c r="S441" s="126" t="s">
        <v>98</v>
      </c>
      <c r="T441" s="126" t="s">
        <v>98</v>
      </c>
      <c r="U441" s="126" t="s">
        <v>95</v>
      </c>
      <c r="V441" s="126" t="s">
        <v>96</v>
      </c>
      <c r="W441" s="126" t="s">
        <v>102</v>
      </c>
      <c r="X441" s="202">
        <f>VLOOKUP(W441,[2]definitions_list_lookup!$A$13:$B$19,2,0)</f>
        <v>5</v>
      </c>
      <c r="Y441" s="126" t="s">
        <v>90</v>
      </c>
      <c r="Z441" s="126" t="s">
        <v>91</v>
      </c>
      <c r="AF441" s="196" t="e">
        <f>VLOOKUP(AE441,[2]definitions_list_mag!$V$12:$W$15,2,0)</f>
        <v>#N/A</v>
      </c>
      <c r="AI441" s="235">
        <v>83</v>
      </c>
      <c r="AJ441" s="236"/>
      <c r="AK441" s="236"/>
      <c r="AL441" s="236"/>
      <c r="AM441" s="236"/>
      <c r="AN441" s="236"/>
      <c r="AO441" s="130"/>
      <c r="AU441" s="235"/>
      <c r="AV441" s="236"/>
      <c r="AW441" s="236"/>
      <c r="AX441" s="236"/>
      <c r="AY441" s="236"/>
      <c r="AZ441" s="236"/>
      <c r="BA441" s="130">
        <v>15</v>
      </c>
      <c r="BB441" s="126">
        <v>4</v>
      </c>
      <c r="BC441" s="126">
        <v>2</v>
      </c>
      <c r="BD441" s="126" t="s">
        <v>110</v>
      </c>
      <c r="BE441" s="126" t="s">
        <v>103</v>
      </c>
      <c r="BG441" s="235"/>
      <c r="BH441" s="236"/>
      <c r="BI441" s="236"/>
      <c r="BJ441" s="236"/>
      <c r="BK441" s="236"/>
      <c r="BL441" s="236"/>
      <c r="BM441" s="130">
        <v>2</v>
      </c>
      <c r="BN441" s="126">
        <v>3</v>
      </c>
      <c r="BO441" s="126">
        <v>1</v>
      </c>
      <c r="BP441" s="126" t="s">
        <v>110</v>
      </c>
      <c r="BQ441" s="126" t="s">
        <v>103</v>
      </c>
      <c r="BS441" s="236"/>
      <c r="BT441" s="236"/>
      <c r="BU441" s="236"/>
      <c r="BV441" s="236"/>
      <c r="BW441" s="236"/>
      <c r="BX441" s="236"/>
      <c r="BY441" s="130"/>
      <c r="CE441" s="160"/>
      <c r="CF441" s="213">
        <f t="shared" si="145"/>
        <v>100</v>
      </c>
      <c r="CG441" s="131"/>
      <c r="CH441" s="132" t="s">
        <v>1936</v>
      </c>
      <c r="CI441" s="132">
        <v>100</v>
      </c>
      <c r="CJ441" s="132"/>
      <c r="CL441" s="134"/>
      <c r="CM441" s="134"/>
      <c r="CN441" s="134"/>
      <c r="CO441" s="134"/>
      <c r="CP441" s="134"/>
      <c r="CQ441" s="134"/>
      <c r="CR441" s="134"/>
      <c r="CS441" s="134"/>
      <c r="CT441" s="134"/>
      <c r="CU441" s="134"/>
      <c r="CV441" s="134"/>
      <c r="CW441" s="134"/>
      <c r="CX441" s="134"/>
      <c r="CY441" s="134"/>
      <c r="CZ441" s="134"/>
      <c r="DA441" s="134"/>
      <c r="DB441" s="413">
        <v>60</v>
      </c>
      <c r="DD441" s="414"/>
      <c r="DE441" s="134"/>
      <c r="DF441" s="134"/>
      <c r="DG441" s="134"/>
      <c r="DH441" s="134"/>
      <c r="DI441" s="134"/>
      <c r="DJ441" s="415">
        <v>40</v>
      </c>
      <c r="DK441" s="207">
        <f t="shared" si="147"/>
        <v>100</v>
      </c>
      <c r="DL441" s="131"/>
      <c r="DM441" s="134"/>
      <c r="DN441" s="134"/>
      <c r="DO441" s="136"/>
      <c r="DQ441" s="131"/>
      <c r="DR441" s="136"/>
      <c r="DS441" s="131"/>
      <c r="DT441" s="138"/>
      <c r="DW441" s="214" t="e">
        <f>VLOOKUP(P441,[2]definitions_list_lookup!$K$30:$L$54,2,0)</f>
        <v>#N/A</v>
      </c>
      <c r="DX441" s="139" t="s">
        <v>1405</v>
      </c>
      <c r="DY441" s="139"/>
      <c r="DZ441"/>
      <c r="EA441" s="104"/>
      <c r="ED441" s="229" t="s">
        <v>2517</v>
      </c>
      <c r="EE441" s="140"/>
      <c r="EG441" s="140"/>
      <c r="EI441" s="218"/>
      <c r="EJ441" s="143"/>
      <c r="EK441" s="221"/>
      <c r="EM441" s="109"/>
      <c r="EN441" s="109" t="s">
        <v>1447</v>
      </c>
      <c r="EZ441" s="192" t="e">
        <f t="shared" si="107"/>
        <v>#DIV/0!</v>
      </c>
      <c r="FA441" s="192" t="e">
        <f t="shared" si="108"/>
        <v>#DIV/0!</v>
      </c>
      <c r="FB441" s="192" t="e">
        <f t="shared" si="109"/>
        <v>#DIV/0!</v>
      </c>
      <c r="FC441" s="192" t="e">
        <f t="shared" si="110"/>
        <v>#DIV/0!</v>
      </c>
      <c r="FD441" s="192" t="e">
        <f t="shared" si="111"/>
        <v>#DIV/0!</v>
      </c>
      <c r="FE441" s="193" t="e">
        <f t="shared" si="112"/>
        <v>#DIV/0!</v>
      </c>
      <c r="FF441" s="194" t="e">
        <f t="shared" si="113"/>
        <v>#DIV/0!</v>
      </c>
      <c r="FI441" s="778">
        <f t="shared" si="115"/>
        <v>0</v>
      </c>
      <c r="FJ441" s="779" t="e">
        <f t="shared" si="116"/>
        <v>#DIV/0!</v>
      </c>
      <c r="FK441" s="779" t="e">
        <f t="shared" si="117"/>
        <v>#DIV/0!</v>
      </c>
      <c r="FL441" s="780" t="e">
        <f t="shared" si="118"/>
        <v>#DIV/0!</v>
      </c>
      <c r="FM441" s="169" t="e">
        <f t="shared" si="119"/>
        <v>#DIV/0!</v>
      </c>
      <c r="FN441" s="783" t="e">
        <f t="shared" si="120"/>
        <v>#DIV/0!</v>
      </c>
    </row>
    <row r="442" spans="1:1038" s="288" customFormat="1" ht="18" customHeight="1">
      <c r="A442" s="282" t="s">
        <v>1819</v>
      </c>
      <c r="B442" s="283" t="s">
        <v>1647</v>
      </c>
      <c r="C442" s="227"/>
      <c r="D442" s="284" t="s">
        <v>1279</v>
      </c>
      <c r="E442" s="227">
        <v>65</v>
      </c>
      <c r="F442" s="227">
        <v>4</v>
      </c>
      <c r="G442" s="286" t="str">
        <f t="shared" si="114"/>
        <v>65-4</v>
      </c>
      <c r="H442" s="227">
        <v>64</v>
      </c>
      <c r="I442" s="227">
        <v>73</v>
      </c>
      <c r="J442" s="226"/>
      <c r="K442" s="545" t="b">
        <f>IF(I443=1,IF(((VLOOKUP($G442,[1]Depth_Lookup!#REF!,9,FALSE))-(H442/100))=0,"Good",IF(((VLOOKUP($G442,[1]Depth_Lookup!$A$3:$J$550,9,FALSE))-(H442/100))&gt;0,"Too Short","Too Long")))</f>
        <v>0</v>
      </c>
      <c r="L442" s="171">
        <f>(VLOOKUP($G442,Depth_Lookup!$A$3:$J$410,10,FALSE))+(H442/100)</f>
        <v>158.75</v>
      </c>
      <c r="M442" s="171">
        <f>(VLOOKUP($G442,Depth_Lookup!$A$3:$J$410,10,FALSE))+(I442/100)</f>
        <v>158.84</v>
      </c>
      <c r="N442" s="230" t="s">
        <v>1946</v>
      </c>
      <c r="O442" s="227">
        <v>1</v>
      </c>
      <c r="P442" s="227" t="s">
        <v>853</v>
      </c>
      <c r="Q442" s="227" t="s">
        <v>125</v>
      </c>
      <c r="R442" s="286" t="str">
        <f t="shared" si="146"/>
        <v>SerpentinizedHarzburgite</v>
      </c>
      <c r="S442" s="227" t="s">
        <v>98</v>
      </c>
      <c r="T442" s="227" t="s">
        <v>94</v>
      </c>
      <c r="U442" s="227" t="s">
        <v>95</v>
      </c>
      <c r="V442" s="227" t="s">
        <v>509</v>
      </c>
      <c r="W442" s="227" t="s">
        <v>102</v>
      </c>
      <c r="X442" s="287">
        <f>VLOOKUP(W442,[2]definitions_list_lookup!$A$13:$B$19,2,0)</f>
        <v>5</v>
      </c>
      <c r="Y442" s="227" t="s">
        <v>90</v>
      </c>
      <c r="Z442" s="227" t="s">
        <v>91</v>
      </c>
      <c r="AA442" s="227"/>
      <c r="AB442" s="227"/>
      <c r="AC442" s="227"/>
      <c r="AD442" s="227"/>
      <c r="AE442" s="233"/>
      <c r="AF442" s="286" t="e">
        <f>VLOOKUP(AE442,[2]definitions_list_mag!$V$12:$W$15,2,0)</f>
        <v>#N/A</v>
      </c>
      <c r="AG442" s="237"/>
      <c r="AH442" s="227"/>
      <c r="AI442" s="238">
        <v>85</v>
      </c>
      <c r="AJ442" s="239"/>
      <c r="AK442" s="239"/>
      <c r="AL442" s="239"/>
      <c r="AM442" s="239"/>
      <c r="AN442" s="239"/>
      <c r="AO442" s="240"/>
      <c r="AP442" s="227"/>
      <c r="AQ442" s="227"/>
      <c r="AR442" s="227"/>
      <c r="AS442" s="227"/>
      <c r="AT442" s="227"/>
      <c r="AU442" s="238"/>
      <c r="AV442" s="239"/>
      <c r="AW442" s="239"/>
      <c r="AX442" s="239"/>
      <c r="AY442" s="239"/>
      <c r="AZ442" s="239"/>
      <c r="BA442" s="240">
        <v>15</v>
      </c>
      <c r="BB442" s="227"/>
      <c r="BC442" s="227"/>
      <c r="BD442" s="227"/>
      <c r="BE442" s="227"/>
      <c r="BF442" s="227"/>
      <c r="BG442" s="238"/>
      <c r="BH442" s="239"/>
      <c r="BI442" s="239"/>
      <c r="BJ442" s="239"/>
      <c r="BK442" s="239"/>
      <c r="BL442" s="239"/>
      <c r="BM442" s="240"/>
      <c r="BN442" s="227"/>
      <c r="BO442" s="227"/>
      <c r="BP442" s="227"/>
      <c r="BQ442" s="227"/>
      <c r="BR442" s="151" t="s">
        <v>1947</v>
      </c>
      <c r="BS442" s="239"/>
      <c r="BT442" s="239"/>
      <c r="BU442" s="239"/>
      <c r="BV442" s="239"/>
      <c r="BW442" s="239"/>
      <c r="BX442" s="239"/>
      <c r="BY442" s="240"/>
      <c r="BZ442" s="227"/>
      <c r="CA442" s="227"/>
      <c r="CB442" s="227"/>
      <c r="CC442" s="227"/>
      <c r="CD442" s="227"/>
      <c r="CE442" s="289"/>
      <c r="CF442" s="290">
        <f t="shared" si="145"/>
        <v>100</v>
      </c>
      <c r="CG442" s="148"/>
      <c r="CH442" s="149" t="s">
        <v>1558</v>
      </c>
      <c r="CI442" s="149">
        <v>100</v>
      </c>
      <c r="CJ442" s="149"/>
      <c r="CL442" s="227"/>
      <c r="CM442" s="227"/>
      <c r="CN442" s="152"/>
      <c r="CO442" s="152"/>
      <c r="CP442" s="152"/>
      <c r="CQ442" s="152"/>
      <c r="CR442" s="152"/>
      <c r="CS442" s="152"/>
      <c r="CT442" s="152"/>
      <c r="CU442" s="152"/>
      <c r="CV442" s="152"/>
      <c r="CW442" s="152"/>
      <c r="CX442" s="152"/>
      <c r="CY442" s="152"/>
      <c r="CZ442" s="152"/>
      <c r="DA442" s="152"/>
      <c r="DB442" s="416"/>
      <c r="DC442" s="229"/>
      <c r="DD442" s="417"/>
      <c r="DE442" s="152"/>
      <c r="DF442" s="152"/>
      <c r="DG442" s="152"/>
      <c r="DH442" s="152"/>
      <c r="DI442" s="152"/>
      <c r="DJ442" s="418">
        <v>100</v>
      </c>
      <c r="DK442" s="208">
        <f t="shared" si="147"/>
        <v>100</v>
      </c>
      <c r="DL442" s="148"/>
      <c r="DM442" s="152"/>
      <c r="DN442" s="152"/>
      <c r="DO442" s="153"/>
      <c r="DQ442" s="148"/>
      <c r="DR442" s="153"/>
      <c r="DS442" s="148"/>
      <c r="DT442" s="261" t="s">
        <v>1948</v>
      </c>
      <c r="DU442" s="229"/>
      <c r="DV442" s="229"/>
      <c r="DW442" s="291" t="e">
        <f>VLOOKUP(P442,[2]definitions_list_lookup!$K$30:$L$54,2,0)</f>
        <v>#N/A</v>
      </c>
      <c r="DX442" s="154" t="s">
        <v>1405</v>
      </c>
      <c r="DY442" s="438" t="s">
        <v>1747</v>
      </c>
      <c r="DZ442" s="479"/>
      <c r="EA442" s="292"/>
      <c r="EB442" s="229"/>
      <c r="EC442" s="292"/>
      <c r="ED442" s="229" t="s">
        <v>2517</v>
      </c>
      <c r="EE442" s="293"/>
      <c r="EF442" s="294"/>
      <c r="EG442" s="293"/>
      <c r="EH442" s="295"/>
      <c r="EI442" s="296"/>
      <c r="EJ442" s="297"/>
      <c r="EK442" s="298"/>
      <c r="EL442" s="293"/>
      <c r="EM442" s="295"/>
      <c r="EN442" s="295"/>
      <c r="EO442" s="321"/>
      <c r="EP442" s="321"/>
      <c r="EQ442" s="321"/>
      <c r="ER442" s="321"/>
      <c r="ES442" s="321"/>
      <c r="ET442" s="321"/>
      <c r="EU442" s="321"/>
      <c r="EV442" s="322"/>
      <c r="EW442" s="322"/>
      <c r="EX442" s="322"/>
      <c r="EY442" s="322"/>
      <c r="EZ442" s="192" t="e">
        <f t="shared" si="107"/>
        <v>#DIV/0!</v>
      </c>
      <c r="FA442" s="192" t="e">
        <f t="shared" si="108"/>
        <v>#DIV/0!</v>
      </c>
      <c r="FB442" s="192" t="e">
        <f t="shared" si="109"/>
        <v>#DIV/0!</v>
      </c>
      <c r="FC442" s="192" t="e">
        <f t="shared" si="110"/>
        <v>#DIV/0!</v>
      </c>
      <c r="FD442" s="192" t="e">
        <f t="shared" si="111"/>
        <v>#DIV/0!</v>
      </c>
      <c r="FE442" s="193" t="e">
        <f t="shared" si="112"/>
        <v>#DIV/0!</v>
      </c>
      <c r="FF442" s="194" t="e">
        <f t="shared" si="113"/>
        <v>#DIV/0!</v>
      </c>
      <c r="FG442" s="293"/>
      <c r="FH442" s="295"/>
      <c r="FI442" s="778">
        <f t="shared" si="115"/>
        <v>0</v>
      </c>
      <c r="FJ442" s="779" t="e">
        <f t="shared" si="116"/>
        <v>#DIV/0!</v>
      </c>
      <c r="FK442" s="779" t="e">
        <f t="shared" si="117"/>
        <v>#DIV/0!</v>
      </c>
      <c r="FL442" s="780" t="e">
        <f t="shared" si="118"/>
        <v>#DIV/0!</v>
      </c>
      <c r="FM442" s="169" t="e">
        <f t="shared" si="119"/>
        <v>#DIV/0!</v>
      </c>
      <c r="FN442" s="783" t="e">
        <f t="shared" si="120"/>
        <v>#DIV/0!</v>
      </c>
      <c r="FO442" s="227"/>
      <c r="FP442" s="227"/>
      <c r="FQ442" s="227"/>
      <c r="FR442" s="227"/>
      <c r="FS442" s="227"/>
      <c r="FT442" s="227"/>
      <c r="FU442" s="227"/>
      <c r="FV442" s="227"/>
      <c r="FW442" s="227"/>
      <c r="FX442" s="227"/>
      <c r="FY442" s="227"/>
      <c r="FZ442" s="227"/>
      <c r="GA442" s="227"/>
      <c r="GB442" s="227"/>
      <c r="GC442" s="227"/>
      <c r="GD442" s="227"/>
      <c r="GE442" s="227"/>
      <c r="GF442" s="227"/>
      <c r="GG442" s="227"/>
      <c r="GH442" s="227"/>
      <c r="GI442" s="227"/>
      <c r="GJ442" s="227"/>
      <c r="GK442" s="227"/>
      <c r="GL442" s="227"/>
      <c r="GM442" s="227"/>
      <c r="GN442" s="227"/>
      <c r="GO442" s="227"/>
      <c r="GP442" s="227"/>
      <c r="GQ442" s="227"/>
      <c r="GR442" s="227"/>
      <c r="GS442" s="227"/>
      <c r="GT442" s="227"/>
      <c r="GU442" s="227"/>
      <c r="GV442" s="227"/>
      <c r="GW442" s="227"/>
      <c r="GX442" s="227"/>
      <c r="GY442" s="227"/>
      <c r="GZ442" s="227"/>
      <c r="HA442" s="227"/>
      <c r="HB442" s="227"/>
      <c r="HC442" s="227"/>
      <c r="HD442" s="227"/>
      <c r="HE442" s="227"/>
      <c r="HF442" s="227"/>
      <c r="HG442" s="227"/>
      <c r="HH442" s="227"/>
      <c r="HI442" s="227"/>
      <c r="HJ442" s="227"/>
      <c r="HK442" s="227"/>
      <c r="HL442" s="227"/>
      <c r="HM442" s="227"/>
      <c r="HN442" s="227"/>
      <c r="HO442" s="227"/>
      <c r="HP442" s="227"/>
      <c r="HQ442" s="227"/>
      <c r="HR442" s="227"/>
      <c r="HS442" s="227"/>
      <c r="HT442" s="227"/>
      <c r="HU442" s="227"/>
      <c r="HV442" s="227"/>
      <c r="HW442" s="227"/>
      <c r="HX442" s="227"/>
      <c r="HY442" s="227"/>
      <c r="HZ442" s="227"/>
      <c r="IA442" s="227"/>
      <c r="IB442" s="227"/>
      <c r="IC442" s="227"/>
      <c r="ID442" s="227"/>
      <c r="IE442" s="227"/>
      <c r="IF442" s="227"/>
      <c r="IG442" s="227"/>
      <c r="IH442" s="227"/>
      <c r="II442" s="227"/>
      <c r="IJ442" s="227"/>
      <c r="IK442" s="227"/>
      <c r="IL442" s="227"/>
      <c r="IM442" s="227"/>
      <c r="IN442" s="227"/>
      <c r="IO442" s="227"/>
      <c r="IP442" s="227"/>
      <c r="IQ442" s="227"/>
      <c r="IR442" s="227"/>
      <c r="IS442" s="227"/>
      <c r="IT442" s="227"/>
      <c r="IU442" s="227"/>
      <c r="IV442" s="227"/>
      <c r="IW442" s="227"/>
      <c r="IX442" s="227"/>
      <c r="IY442" s="227"/>
      <c r="IZ442" s="227"/>
      <c r="JA442" s="227"/>
      <c r="JB442" s="227"/>
      <c r="JC442" s="227"/>
      <c r="JD442" s="227"/>
      <c r="JE442" s="227"/>
      <c r="JF442" s="227"/>
      <c r="JG442" s="227"/>
      <c r="JH442" s="227"/>
      <c r="JI442" s="227"/>
      <c r="JJ442" s="227"/>
      <c r="JK442" s="227"/>
      <c r="JL442" s="227"/>
      <c r="JM442" s="227"/>
      <c r="JN442" s="227"/>
      <c r="JO442" s="227"/>
      <c r="JP442" s="227"/>
      <c r="JQ442" s="227"/>
      <c r="JR442" s="227"/>
      <c r="JS442" s="227"/>
      <c r="JT442" s="227"/>
      <c r="JU442" s="227"/>
      <c r="JV442" s="227"/>
      <c r="JW442" s="227"/>
      <c r="JX442" s="227"/>
      <c r="JY442" s="227"/>
      <c r="JZ442" s="227"/>
      <c r="KA442" s="227"/>
      <c r="KB442" s="227"/>
      <c r="KC442" s="227"/>
      <c r="KD442" s="227"/>
      <c r="KE442" s="227"/>
      <c r="KF442" s="227"/>
      <c r="KG442" s="227"/>
      <c r="KH442" s="227"/>
      <c r="KI442" s="227"/>
      <c r="KJ442" s="227"/>
      <c r="KK442" s="227"/>
      <c r="KL442" s="227"/>
      <c r="KM442" s="227"/>
      <c r="KN442" s="227"/>
      <c r="KO442" s="227"/>
      <c r="KP442" s="227"/>
      <c r="KQ442" s="227"/>
      <c r="KR442" s="227"/>
      <c r="KS442" s="227"/>
      <c r="KT442" s="227"/>
      <c r="KU442" s="227"/>
      <c r="KV442" s="227"/>
      <c r="KW442" s="227"/>
      <c r="KX442" s="227"/>
      <c r="KY442" s="227"/>
      <c r="KZ442" s="227"/>
      <c r="LA442" s="227"/>
      <c r="LB442" s="227"/>
      <c r="LC442" s="227"/>
      <c r="LD442" s="227"/>
      <c r="LE442" s="227"/>
      <c r="LF442" s="227"/>
      <c r="LG442" s="227"/>
      <c r="LH442" s="227"/>
      <c r="LI442" s="227"/>
      <c r="LJ442" s="227"/>
      <c r="LK442" s="227"/>
      <c r="LL442" s="227"/>
      <c r="LM442" s="227"/>
      <c r="LN442" s="227"/>
      <c r="LO442" s="227"/>
      <c r="LP442" s="227"/>
      <c r="LQ442" s="227"/>
      <c r="LR442" s="227"/>
      <c r="LS442" s="227"/>
      <c r="LT442" s="227"/>
      <c r="LU442" s="227"/>
      <c r="LV442" s="227"/>
      <c r="LW442" s="227"/>
      <c r="LX442" s="227"/>
      <c r="LY442" s="227"/>
      <c r="LZ442" s="227"/>
      <c r="MA442" s="227"/>
      <c r="MB442" s="227"/>
      <c r="MC442" s="227"/>
      <c r="MD442" s="227"/>
      <c r="ME442" s="227"/>
      <c r="MF442" s="227"/>
      <c r="MG442" s="227"/>
      <c r="MH442" s="227"/>
      <c r="MI442" s="227"/>
      <c r="MJ442" s="227"/>
      <c r="MK442" s="227"/>
      <c r="ML442" s="227"/>
      <c r="MM442" s="227"/>
      <c r="MN442" s="227"/>
      <c r="MO442" s="227"/>
      <c r="MP442" s="227"/>
      <c r="MQ442" s="227"/>
      <c r="MR442" s="227"/>
      <c r="MS442" s="227"/>
      <c r="MT442" s="227"/>
      <c r="MU442" s="227"/>
      <c r="MV442" s="227"/>
      <c r="MW442" s="227"/>
      <c r="MX442" s="227"/>
      <c r="MY442" s="227"/>
      <c r="MZ442" s="227"/>
      <c r="NA442" s="227"/>
      <c r="NB442" s="227"/>
      <c r="NC442" s="227"/>
      <c r="ND442" s="227"/>
      <c r="NE442" s="227"/>
      <c r="NF442" s="227"/>
      <c r="NG442" s="227"/>
      <c r="NH442" s="227"/>
      <c r="NI442" s="227"/>
      <c r="NJ442" s="227"/>
      <c r="NK442" s="227"/>
      <c r="NL442" s="227"/>
      <c r="NM442" s="227"/>
      <c r="NN442" s="227"/>
      <c r="NO442" s="227"/>
      <c r="NP442" s="227"/>
      <c r="NQ442" s="227"/>
      <c r="NR442" s="227"/>
      <c r="NS442" s="227"/>
      <c r="NT442" s="227"/>
      <c r="NU442" s="227"/>
      <c r="NV442" s="227"/>
      <c r="NW442" s="227"/>
      <c r="NX442" s="227"/>
      <c r="NY442" s="227"/>
      <c r="NZ442" s="227"/>
      <c r="OA442" s="227"/>
      <c r="OB442" s="227"/>
      <c r="OC442" s="227"/>
      <c r="OD442" s="227"/>
      <c r="OE442" s="227"/>
      <c r="OF442" s="227"/>
      <c r="OG442" s="227"/>
      <c r="OH442" s="227"/>
      <c r="OI442" s="227"/>
      <c r="OJ442" s="227"/>
      <c r="OK442" s="227"/>
      <c r="OL442" s="227"/>
      <c r="OM442" s="227"/>
      <c r="ON442" s="227"/>
      <c r="OO442" s="227"/>
      <c r="OP442" s="227"/>
      <c r="OQ442" s="227"/>
      <c r="OR442" s="227"/>
      <c r="OS442" s="227"/>
      <c r="OT442" s="227"/>
      <c r="OU442" s="227"/>
      <c r="OV442" s="227"/>
      <c r="OW442" s="227"/>
      <c r="OX442" s="227"/>
      <c r="OY442" s="227"/>
      <c r="OZ442" s="227"/>
      <c r="PA442" s="227"/>
      <c r="PB442" s="227"/>
      <c r="PC442" s="227"/>
      <c r="PD442" s="227"/>
      <c r="PE442" s="227"/>
      <c r="PF442" s="227"/>
      <c r="PG442" s="227"/>
      <c r="PH442" s="227"/>
      <c r="PI442" s="227"/>
      <c r="PJ442" s="227"/>
      <c r="PK442" s="227"/>
      <c r="PL442" s="227"/>
      <c r="PM442" s="227"/>
      <c r="PN442" s="227"/>
      <c r="PO442" s="227"/>
      <c r="PP442" s="227"/>
      <c r="PQ442" s="227"/>
      <c r="PR442" s="227"/>
      <c r="PS442" s="227"/>
      <c r="PT442" s="227"/>
      <c r="PU442" s="227"/>
      <c r="PV442" s="227"/>
      <c r="PW442" s="227"/>
      <c r="PX442" s="227"/>
      <c r="PY442" s="227"/>
      <c r="PZ442" s="227"/>
      <c r="QA442" s="227"/>
      <c r="QB442" s="227"/>
      <c r="QC442" s="227"/>
      <c r="QD442" s="227"/>
      <c r="QE442" s="227"/>
      <c r="QF442" s="227"/>
      <c r="QG442" s="227"/>
      <c r="QH442" s="227"/>
      <c r="QI442" s="227"/>
      <c r="QJ442" s="227"/>
      <c r="QK442" s="227"/>
      <c r="QL442" s="227"/>
      <c r="QM442" s="227"/>
      <c r="QN442" s="227"/>
      <c r="QO442" s="227"/>
      <c r="QP442" s="227"/>
      <c r="QQ442" s="227"/>
      <c r="QR442" s="227"/>
      <c r="QS442" s="227"/>
      <c r="QT442" s="227"/>
      <c r="QU442" s="227"/>
      <c r="QV442" s="227"/>
      <c r="QW442" s="227"/>
      <c r="QX442" s="227"/>
      <c r="QY442" s="227"/>
      <c r="QZ442" s="227"/>
      <c r="RA442" s="227"/>
      <c r="RB442" s="227"/>
      <c r="RC442" s="227"/>
      <c r="RD442" s="227"/>
      <c r="RE442" s="227"/>
      <c r="RF442" s="227"/>
      <c r="RG442" s="227"/>
      <c r="RH442" s="227"/>
      <c r="RI442" s="227"/>
      <c r="RJ442" s="227"/>
      <c r="RK442" s="227"/>
      <c r="RL442" s="227"/>
      <c r="RM442" s="227"/>
      <c r="RN442" s="227"/>
      <c r="RO442" s="227"/>
      <c r="RP442" s="227"/>
      <c r="RQ442" s="227"/>
      <c r="RR442" s="227"/>
      <c r="RS442" s="227"/>
      <c r="RT442" s="227"/>
      <c r="RU442" s="227"/>
      <c r="RV442" s="227"/>
      <c r="RW442" s="227"/>
      <c r="RX442" s="227"/>
      <c r="RY442" s="227"/>
      <c r="RZ442" s="227"/>
      <c r="SA442" s="227"/>
      <c r="SB442" s="227"/>
      <c r="SC442" s="227"/>
      <c r="SD442" s="227"/>
      <c r="SE442" s="227"/>
      <c r="SF442" s="227"/>
      <c r="SG442" s="227"/>
      <c r="SH442" s="227"/>
      <c r="SI442" s="227"/>
      <c r="SJ442" s="227"/>
      <c r="SK442" s="227"/>
      <c r="SL442" s="227"/>
      <c r="SM442" s="227"/>
      <c r="SN442" s="227"/>
      <c r="SO442" s="227"/>
      <c r="SP442" s="227"/>
      <c r="SQ442" s="227"/>
      <c r="SR442" s="227"/>
      <c r="SS442" s="227"/>
      <c r="ST442" s="227"/>
      <c r="SU442" s="227"/>
      <c r="SV442" s="227"/>
      <c r="SW442" s="227"/>
      <c r="SX442" s="227"/>
      <c r="SY442" s="227"/>
      <c r="SZ442" s="227"/>
      <c r="TA442" s="227"/>
      <c r="TB442" s="227"/>
      <c r="TC442" s="227"/>
      <c r="TD442" s="227"/>
      <c r="TE442" s="227"/>
      <c r="TF442" s="227"/>
      <c r="TG442" s="227"/>
      <c r="TH442" s="227"/>
      <c r="TI442" s="227"/>
      <c r="TJ442" s="227"/>
      <c r="TK442" s="227"/>
      <c r="TL442" s="227"/>
      <c r="TM442" s="227"/>
      <c r="TN442" s="227"/>
      <c r="TO442" s="227"/>
      <c r="TP442" s="227"/>
      <c r="TQ442" s="227"/>
      <c r="TR442" s="227"/>
      <c r="TS442" s="227"/>
      <c r="TT442" s="227"/>
      <c r="TU442" s="227"/>
      <c r="TV442" s="227"/>
      <c r="TW442" s="227"/>
      <c r="TX442" s="227"/>
      <c r="TY442" s="227"/>
      <c r="TZ442" s="227"/>
      <c r="UA442" s="227"/>
      <c r="UB442" s="227"/>
      <c r="UC442" s="227"/>
      <c r="UD442" s="227"/>
      <c r="UE442" s="227"/>
      <c r="UF442" s="227"/>
      <c r="UG442" s="227"/>
      <c r="UH442" s="227"/>
      <c r="UI442" s="227"/>
      <c r="UJ442" s="227"/>
      <c r="UK442" s="227"/>
      <c r="UL442" s="227"/>
      <c r="UM442" s="227"/>
      <c r="UN442" s="227"/>
      <c r="UO442" s="227"/>
      <c r="UP442" s="227"/>
      <c r="UQ442" s="227"/>
      <c r="UR442" s="227"/>
      <c r="US442" s="227"/>
      <c r="UT442" s="227"/>
      <c r="UU442" s="227"/>
      <c r="UV442" s="227"/>
      <c r="UW442" s="227"/>
      <c r="UX442" s="227"/>
      <c r="UY442" s="227"/>
      <c r="UZ442" s="227"/>
      <c r="VA442" s="227"/>
      <c r="VB442" s="227"/>
      <c r="VC442" s="227"/>
      <c r="VD442" s="227"/>
      <c r="VE442" s="227"/>
      <c r="VF442" s="227"/>
      <c r="VG442" s="227"/>
      <c r="VH442" s="227"/>
      <c r="VI442" s="227"/>
      <c r="VJ442" s="227"/>
      <c r="VK442" s="227"/>
      <c r="VL442" s="227"/>
      <c r="VM442" s="227"/>
      <c r="VN442" s="227"/>
      <c r="VO442" s="227"/>
      <c r="VP442" s="227"/>
      <c r="VQ442" s="227"/>
      <c r="VR442" s="227"/>
      <c r="VS442" s="227"/>
      <c r="VT442" s="227"/>
      <c r="VU442" s="227"/>
      <c r="VV442" s="227"/>
      <c r="VW442" s="227"/>
      <c r="VX442" s="227"/>
      <c r="VY442" s="227"/>
      <c r="VZ442" s="227"/>
      <c r="WA442" s="227"/>
      <c r="WB442" s="227"/>
      <c r="WC442" s="227"/>
      <c r="WD442" s="227"/>
      <c r="WE442" s="227"/>
      <c r="WF442" s="227"/>
      <c r="WG442" s="227"/>
      <c r="WH442" s="227"/>
      <c r="WI442" s="227"/>
      <c r="WJ442" s="227"/>
      <c r="WK442" s="227"/>
      <c r="WL442" s="227"/>
      <c r="WM442" s="227"/>
      <c r="WN442" s="227"/>
      <c r="WO442" s="227"/>
      <c r="WP442" s="227"/>
      <c r="WQ442" s="227"/>
      <c r="WR442" s="227"/>
      <c r="WS442" s="227"/>
      <c r="WT442" s="227"/>
      <c r="WU442" s="227"/>
      <c r="WV442" s="227"/>
      <c r="WW442" s="227"/>
      <c r="WX442" s="227"/>
      <c r="WY442" s="227"/>
      <c r="WZ442" s="227"/>
      <c r="XA442" s="227"/>
      <c r="XB442" s="227"/>
      <c r="XC442" s="227"/>
      <c r="XD442" s="227"/>
      <c r="XE442" s="227"/>
      <c r="XF442" s="227"/>
      <c r="XG442" s="227"/>
      <c r="XH442" s="227"/>
      <c r="XI442" s="227"/>
      <c r="XJ442" s="227"/>
      <c r="XK442" s="227"/>
      <c r="XL442" s="227"/>
      <c r="XM442" s="227"/>
      <c r="XN442" s="227"/>
      <c r="XO442" s="227"/>
      <c r="XP442" s="227"/>
      <c r="XQ442" s="227"/>
      <c r="XR442" s="227"/>
      <c r="XS442" s="227"/>
      <c r="XT442" s="227"/>
      <c r="XU442" s="227"/>
      <c r="XV442" s="227"/>
      <c r="XW442" s="227"/>
      <c r="XX442" s="227"/>
      <c r="XY442" s="227"/>
      <c r="XZ442" s="227"/>
      <c r="YA442" s="227"/>
      <c r="YB442" s="227"/>
      <c r="YC442" s="227"/>
      <c r="YD442" s="227"/>
      <c r="YE442" s="227"/>
      <c r="YF442" s="227"/>
      <c r="YG442" s="227"/>
      <c r="YH442" s="227"/>
      <c r="YI442" s="227"/>
      <c r="YJ442" s="227"/>
      <c r="YK442" s="227"/>
      <c r="YL442" s="227"/>
      <c r="YM442" s="227"/>
      <c r="YN442" s="227"/>
      <c r="YO442" s="227"/>
      <c r="YP442" s="227"/>
      <c r="YQ442" s="227"/>
      <c r="YR442" s="227"/>
      <c r="YS442" s="227"/>
      <c r="YT442" s="227"/>
      <c r="YU442" s="227"/>
      <c r="YV442" s="227"/>
      <c r="YW442" s="227"/>
      <c r="YX442" s="227"/>
      <c r="YY442" s="227"/>
      <c r="YZ442" s="227"/>
      <c r="ZA442" s="227"/>
      <c r="ZB442" s="227"/>
      <c r="ZC442" s="227"/>
      <c r="ZD442" s="227"/>
      <c r="ZE442" s="227"/>
      <c r="ZF442" s="227"/>
      <c r="ZG442" s="227"/>
      <c r="ZH442" s="227"/>
      <c r="ZI442" s="227"/>
      <c r="ZJ442" s="227"/>
      <c r="ZK442" s="227"/>
      <c r="ZL442" s="227"/>
      <c r="ZM442" s="227"/>
      <c r="ZN442" s="227"/>
      <c r="ZO442" s="227"/>
      <c r="ZP442" s="227"/>
      <c r="ZQ442" s="227"/>
      <c r="ZR442" s="227"/>
      <c r="ZS442" s="227"/>
      <c r="ZT442" s="227"/>
      <c r="ZU442" s="227"/>
      <c r="ZV442" s="227"/>
      <c r="ZW442" s="227"/>
      <c r="ZX442" s="227"/>
      <c r="ZY442" s="227"/>
      <c r="ZZ442" s="227"/>
      <c r="AAA442" s="227"/>
      <c r="AAB442" s="227"/>
      <c r="AAC442" s="227"/>
      <c r="AAD442" s="227"/>
      <c r="AAE442" s="227"/>
      <c r="AAF442" s="227"/>
      <c r="AAG442" s="227"/>
      <c r="AAH442" s="227"/>
      <c r="AAI442" s="227"/>
      <c r="AAJ442" s="227"/>
      <c r="AAK442" s="227"/>
      <c r="AAL442" s="227"/>
      <c r="AAM442" s="227"/>
      <c r="AAN442" s="227"/>
      <c r="AAO442" s="227"/>
      <c r="AAP442" s="227"/>
      <c r="AAQ442" s="227"/>
      <c r="AAR442" s="227"/>
      <c r="AAS442" s="227"/>
      <c r="AAT442" s="227"/>
      <c r="AAU442" s="227"/>
      <c r="AAV442" s="227"/>
      <c r="AAW442" s="227"/>
      <c r="AAX442" s="227"/>
      <c r="AAY442" s="227"/>
      <c r="AAZ442" s="227"/>
      <c r="ABA442" s="227"/>
      <c r="ABB442" s="227"/>
      <c r="ABC442" s="227"/>
      <c r="ABD442" s="227"/>
      <c r="ABE442" s="227"/>
      <c r="ABF442" s="227"/>
      <c r="ABG442" s="227"/>
      <c r="ABH442" s="227"/>
      <c r="ABI442" s="227"/>
      <c r="ABJ442" s="227"/>
      <c r="ABK442" s="227"/>
      <c r="ABL442" s="227"/>
      <c r="ABM442" s="227"/>
      <c r="ABN442" s="227"/>
      <c r="ABO442" s="227"/>
      <c r="ABP442" s="227"/>
      <c r="ABQ442" s="227"/>
      <c r="ABR442" s="227"/>
      <c r="ABS442" s="227"/>
      <c r="ABT442" s="227"/>
      <c r="ABU442" s="227"/>
      <c r="ABV442" s="227"/>
      <c r="ABW442" s="227"/>
      <c r="ABX442" s="227"/>
      <c r="ABY442" s="227"/>
      <c r="ABZ442" s="227"/>
      <c r="ACA442" s="227"/>
      <c r="ACB442" s="227"/>
      <c r="ACC442" s="227"/>
      <c r="ACD442" s="227"/>
      <c r="ACE442" s="227"/>
      <c r="ACF442" s="227"/>
      <c r="ACG442" s="227"/>
      <c r="ACH442" s="227"/>
      <c r="ACI442" s="227"/>
      <c r="ACJ442" s="227"/>
      <c r="ACK442" s="227"/>
      <c r="ACL442" s="227"/>
      <c r="ACM442" s="227"/>
      <c r="ACN442" s="227"/>
      <c r="ACO442" s="227"/>
      <c r="ACP442" s="227"/>
      <c r="ACQ442" s="227"/>
      <c r="ACR442" s="227"/>
      <c r="ACS442" s="227"/>
      <c r="ACT442" s="227"/>
      <c r="ACU442" s="227"/>
      <c r="ACV442" s="227"/>
      <c r="ACW442" s="227"/>
      <c r="ACX442" s="227"/>
      <c r="ACY442" s="227"/>
      <c r="ACZ442" s="227"/>
      <c r="ADA442" s="227"/>
      <c r="ADB442" s="227"/>
      <c r="ADC442" s="227"/>
      <c r="ADD442" s="227"/>
      <c r="ADE442" s="227"/>
      <c r="ADF442" s="227"/>
      <c r="ADG442" s="227"/>
      <c r="ADH442" s="227"/>
      <c r="ADI442" s="227"/>
      <c r="ADJ442" s="227"/>
      <c r="ADK442" s="227"/>
      <c r="ADL442" s="227"/>
      <c r="ADM442" s="227"/>
      <c r="ADN442" s="227"/>
      <c r="ADO442" s="227"/>
      <c r="ADP442" s="227"/>
      <c r="ADQ442" s="227"/>
      <c r="ADR442" s="227"/>
      <c r="ADS442" s="227"/>
      <c r="ADT442" s="227"/>
      <c r="ADU442" s="227"/>
      <c r="ADV442" s="227"/>
      <c r="ADW442" s="227"/>
      <c r="ADX442" s="227"/>
      <c r="ADY442" s="227"/>
      <c r="ADZ442" s="227"/>
      <c r="AEA442" s="227"/>
      <c r="AEB442" s="227"/>
      <c r="AEC442" s="227"/>
      <c r="AED442" s="227"/>
      <c r="AEE442" s="227"/>
      <c r="AEF442" s="227"/>
      <c r="AEG442" s="227"/>
      <c r="AEH442" s="227"/>
      <c r="AEI442" s="227"/>
      <c r="AEJ442" s="227"/>
      <c r="AEK442" s="227"/>
      <c r="AEL442" s="227"/>
      <c r="AEM442" s="227"/>
      <c r="AEN442" s="227"/>
      <c r="AEO442" s="227"/>
      <c r="AEP442" s="227"/>
      <c r="AEQ442" s="227"/>
      <c r="AER442" s="227"/>
      <c r="AES442" s="227"/>
      <c r="AET442" s="227"/>
      <c r="AEU442" s="227"/>
      <c r="AEV442" s="227"/>
      <c r="AEW442" s="227"/>
      <c r="AEX442" s="227"/>
      <c r="AEY442" s="227"/>
      <c r="AEZ442" s="227"/>
      <c r="AFA442" s="227"/>
      <c r="AFB442" s="227"/>
      <c r="AFC442" s="227"/>
      <c r="AFD442" s="227"/>
      <c r="AFE442" s="227"/>
      <c r="AFF442" s="227"/>
      <c r="AFG442" s="227"/>
      <c r="AFH442" s="227"/>
      <c r="AFI442" s="227"/>
      <c r="AFJ442" s="227"/>
      <c r="AFK442" s="227"/>
      <c r="AFL442" s="227"/>
      <c r="AFM442" s="227"/>
      <c r="AFN442" s="227"/>
      <c r="AFO442" s="227"/>
      <c r="AFP442" s="227"/>
      <c r="AFQ442" s="227"/>
      <c r="AFR442" s="227"/>
      <c r="AFS442" s="227"/>
      <c r="AFT442" s="227"/>
      <c r="AFU442" s="227"/>
      <c r="AFV442" s="227"/>
      <c r="AFW442" s="227"/>
      <c r="AFX442" s="227"/>
      <c r="AFY442" s="227"/>
      <c r="AFZ442" s="227"/>
      <c r="AGA442" s="227"/>
      <c r="AGB442" s="227"/>
      <c r="AGC442" s="227"/>
      <c r="AGD442" s="227"/>
      <c r="AGE442" s="227"/>
      <c r="AGF442" s="227"/>
      <c r="AGG442" s="227"/>
      <c r="AGH442" s="227"/>
      <c r="AGI442" s="227"/>
      <c r="AGJ442" s="227"/>
      <c r="AGK442" s="227"/>
      <c r="AGL442" s="227"/>
      <c r="AGM442" s="227"/>
      <c r="AGN442" s="227"/>
      <c r="AGO442" s="227"/>
      <c r="AGP442" s="227"/>
      <c r="AGQ442" s="227"/>
      <c r="AGR442" s="227"/>
      <c r="AGS442" s="227"/>
      <c r="AGT442" s="227"/>
      <c r="AGU442" s="227"/>
      <c r="AGV442" s="227"/>
      <c r="AGW442" s="227"/>
      <c r="AGX442" s="227"/>
      <c r="AGY442" s="227"/>
      <c r="AGZ442" s="227"/>
      <c r="AHA442" s="227"/>
      <c r="AHB442" s="227"/>
      <c r="AHC442" s="227"/>
      <c r="AHD442" s="227"/>
      <c r="AHE442" s="227"/>
      <c r="AHF442" s="227"/>
      <c r="AHG442" s="227"/>
      <c r="AHH442" s="227"/>
      <c r="AHI442" s="227"/>
      <c r="AHJ442" s="227"/>
      <c r="AHK442" s="227"/>
      <c r="AHL442" s="227"/>
      <c r="AHM442" s="227"/>
      <c r="AHN442" s="227"/>
      <c r="AHO442" s="227"/>
      <c r="AHP442" s="227"/>
      <c r="AHQ442" s="227"/>
      <c r="AHR442" s="227"/>
      <c r="AHS442" s="227"/>
      <c r="AHT442" s="227"/>
      <c r="AHU442" s="227"/>
      <c r="AHV442" s="227"/>
      <c r="AHW442" s="227"/>
      <c r="AHX442" s="227"/>
      <c r="AHY442" s="227"/>
      <c r="AHZ442" s="227"/>
      <c r="AIA442" s="227"/>
      <c r="AIB442" s="227"/>
      <c r="AIC442" s="227"/>
      <c r="AID442" s="227"/>
      <c r="AIE442" s="227"/>
      <c r="AIF442" s="227"/>
      <c r="AIG442" s="227"/>
      <c r="AIH442" s="227"/>
      <c r="AII442" s="227"/>
      <c r="AIJ442" s="227"/>
      <c r="AIK442" s="227"/>
      <c r="AIL442" s="227"/>
      <c r="AIM442" s="227"/>
      <c r="AIN442" s="227"/>
      <c r="AIO442" s="227"/>
      <c r="AIP442" s="227"/>
      <c r="AIQ442" s="227"/>
      <c r="AIR442" s="227"/>
      <c r="AIS442" s="227"/>
      <c r="AIT442" s="227"/>
      <c r="AIU442" s="227"/>
      <c r="AIV442" s="227"/>
      <c r="AIW442" s="227"/>
      <c r="AIX442" s="227"/>
      <c r="AIY442" s="227"/>
      <c r="AIZ442" s="227"/>
      <c r="AJA442" s="227"/>
      <c r="AJB442" s="227"/>
      <c r="AJC442" s="227"/>
      <c r="AJD442" s="227"/>
      <c r="AJE442" s="227"/>
      <c r="AJF442" s="227"/>
      <c r="AJG442" s="227"/>
      <c r="AJH442" s="227"/>
      <c r="AJI442" s="227"/>
      <c r="AJJ442" s="227"/>
      <c r="AJK442" s="227"/>
      <c r="AJL442" s="227"/>
      <c r="AJM442" s="227"/>
      <c r="AJN442" s="227"/>
      <c r="AJO442" s="227"/>
      <c r="AJP442" s="227"/>
      <c r="AJQ442" s="227"/>
      <c r="AJR442" s="227"/>
      <c r="AJS442" s="227"/>
      <c r="AJT442" s="227"/>
      <c r="AJU442" s="227"/>
      <c r="AJV442" s="227"/>
      <c r="AJW442" s="227"/>
      <c r="AJX442" s="227"/>
      <c r="AJY442" s="227"/>
      <c r="AJZ442" s="227"/>
      <c r="AKA442" s="227"/>
      <c r="AKB442" s="227"/>
      <c r="AKC442" s="227"/>
      <c r="AKD442" s="227"/>
      <c r="AKE442" s="227"/>
      <c r="AKF442" s="227"/>
      <c r="AKG442" s="227"/>
      <c r="AKH442" s="227"/>
      <c r="AKI442" s="227"/>
      <c r="AKJ442" s="227"/>
      <c r="AKK442" s="227"/>
      <c r="AKL442" s="227"/>
      <c r="AKM442" s="227"/>
      <c r="AKN442" s="227"/>
      <c r="AKO442" s="227"/>
      <c r="AKP442" s="227"/>
      <c r="AKQ442" s="227"/>
      <c r="AKR442" s="227"/>
      <c r="AKS442" s="227"/>
      <c r="AKT442" s="227"/>
      <c r="AKU442" s="227"/>
      <c r="AKV442" s="227"/>
      <c r="AKW442" s="227"/>
      <c r="AKX442" s="227"/>
      <c r="AKY442" s="227"/>
      <c r="AKZ442" s="227"/>
      <c r="ALA442" s="227"/>
      <c r="ALB442" s="227"/>
      <c r="ALC442" s="227"/>
      <c r="ALD442" s="227"/>
      <c r="ALE442" s="227"/>
      <c r="ALF442" s="227"/>
      <c r="ALG442" s="227"/>
      <c r="ALH442" s="227"/>
      <c r="ALI442" s="227"/>
      <c r="ALJ442" s="227"/>
      <c r="ALK442" s="227"/>
      <c r="ALL442" s="227"/>
      <c r="ALM442" s="227"/>
      <c r="ALN442" s="227"/>
      <c r="ALO442" s="227"/>
      <c r="ALP442" s="227"/>
      <c r="ALQ442" s="227"/>
      <c r="ALR442" s="227"/>
      <c r="ALS442" s="227"/>
      <c r="ALT442" s="227"/>
      <c r="ALU442" s="227"/>
      <c r="ALV442" s="227"/>
      <c r="ALW442" s="227"/>
      <c r="ALX442" s="227"/>
      <c r="ALY442" s="227"/>
      <c r="ALZ442" s="227"/>
      <c r="AMA442" s="227"/>
      <c r="AMB442" s="227"/>
      <c r="AMC442" s="227"/>
      <c r="AMD442" s="227"/>
      <c r="AME442" s="227"/>
      <c r="AMF442" s="227"/>
      <c r="AMG442" s="227"/>
      <c r="AMH442" s="227"/>
      <c r="AMI442" s="227"/>
      <c r="AMJ442" s="227"/>
      <c r="AMK442" s="227"/>
      <c r="AML442" s="227"/>
      <c r="AMM442" s="227"/>
      <c r="AMN442" s="227"/>
      <c r="AMO442" s="227"/>
      <c r="AMP442" s="227"/>
      <c r="AMQ442" s="227"/>
      <c r="AMR442" s="227"/>
      <c r="AMS442" s="227"/>
      <c r="AMT442" s="227"/>
      <c r="AMU442" s="227"/>
      <c r="AMV442" s="227"/>
      <c r="AMW442" s="227"/>
      <c r="AMX442" s="227"/>
    </row>
    <row r="443" spans="1:1038" s="308" customFormat="1" ht="18" customHeight="1">
      <c r="A443" s="301" t="s">
        <v>1819</v>
      </c>
      <c r="B443" s="302" t="s">
        <v>1647</v>
      </c>
      <c r="C443" s="228"/>
      <c r="D443" s="303" t="s">
        <v>1279</v>
      </c>
      <c r="E443" s="228">
        <v>66</v>
      </c>
      <c r="F443" s="228">
        <v>1</v>
      </c>
      <c r="G443" s="304" t="str">
        <f t="shared" si="114"/>
        <v>66-1</v>
      </c>
      <c r="H443" s="228">
        <v>0</v>
      </c>
      <c r="I443" s="228">
        <v>56</v>
      </c>
      <c r="J443" s="226"/>
      <c r="K443" s="545" t="b">
        <f>IF(I444=1,IF(((VLOOKUP($G443,[1]Depth_Lookup!#REF!,9,FALSE))-(H443/100))=0,"Good",IF(((VLOOKUP($G443,[1]Depth_Lookup!$A$3:$J$550,9,FALSE))-(H443/100))&gt;0,"Too Short","Too Long")))</f>
        <v>0</v>
      </c>
      <c r="L443" s="171">
        <f>(VLOOKUP($G443,Depth_Lookup!$A$3:$J$410,10,FALSE))+(H443/100)</f>
        <v>158.69999999999999</v>
      </c>
      <c r="M443" s="171">
        <f>(VLOOKUP($G443,Depth_Lookup!$A$3:$J$410,10,FALSE))+(I443/100)</f>
        <v>159.26</v>
      </c>
      <c r="N443" s="231" t="s">
        <v>1946</v>
      </c>
      <c r="O443" s="228">
        <v>3</v>
      </c>
      <c r="P443" s="228" t="s">
        <v>853</v>
      </c>
      <c r="Q443" s="228" t="s">
        <v>125</v>
      </c>
      <c r="R443" s="304" t="str">
        <f t="shared" si="146"/>
        <v>SerpentinizedHarzburgite</v>
      </c>
      <c r="S443" s="228" t="s">
        <v>98</v>
      </c>
      <c r="T443" s="228" t="s">
        <v>94</v>
      </c>
      <c r="U443" s="228" t="s">
        <v>108</v>
      </c>
      <c r="V443" s="228" t="s">
        <v>509</v>
      </c>
      <c r="W443" s="228" t="s">
        <v>102</v>
      </c>
      <c r="X443" s="305">
        <f>VLOOKUP(W443,[2]definitions_list_lookup!$A$13:$B$19,2,0)</f>
        <v>5</v>
      </c>
      <c r="Y443" s="228" t="s">
        <v>90</v>
      </c>
      <c r="Z443" s="228" t="s">
        <v>91</v>
      </c>
      <c r="AA443" s="228"/>
      <c r="AB443" s="228"/>
      <c r="AC443" s="228"/>
      <c r="AD443" s="228"/>
      <c r="AE443" s="234"/>
      <c r="AF443" s="304" t="e">
        <f>VLOOKUP(AE443,[2]definitions_list_mag!$V$12:$W$15,2,0)</f>
        <v>#N/A</v>
      </c>
      <c r="AG443" s="241"/>
      <c r="AH443" s="228"/>
      <c r="AI443" s="242">
        <v>78</v>
      </c>
      <c r="AJ443" s="243"/>
      <c r="AK443" s="243"/>
      <c r="AL443" s="243"/>
      <c r="AM443" s="243"/>
      <c r="AN443" s="243"/>
      <c r="AO443" s="244"/>
      <c r="AP443" s="228"/>
      <c r="AQ443" s="228"/>
      <c r="AR443" s="228"/>
      <c r="AS443" s="228"/>
      <c r="AT443" s="228"/>
      <c r="AU443" s="242"/>
      <c r="AV443" s="243"/>
      <c r="AW443" s="243"/>
      <c r="AX443" s="243"/>
      <c r="AY443" s="243"/>
      <c r="AZ443" s="243"/>
      <c r="BA443" s="244">
        <v>20</v>
      </c>
      <c r="BB443" s="228">
        <v>4</v>
      </c>
      <c r="BC443" s="228">
        <v>2</v>
      </c>
      <c r="BD443" s="228" t="s">
        <v>110</v>
      </c>
      <c r="BE443" s="228" t="s">
        <v>103</v>
      </c>
      <c r="BF443" s="228"/>
      <c r="BG443" s="242"/>
      <c r="BH443" s="243"/>
      <c r="BI443" s="243"/>
      <c r="BJ443" s="243"/>
      <c r="BK443" s="243"/>
      <c r="BL443" s="243"/>
      <c r="BM443" s="244">
        <v>2</v>
      </c>
      <c r="BN443" s="228">
        <v>4</v>
      </c>
      <c r="BO443" s="228">
        <v>1</v>
      </c>
      <c r="BP443" s="228" t="s">
        <v>110</v>
      </c>
      <c r="BQ443" s="228" t="s">
        <v>103</v>
      </c>
      <c r="BR443" s="309" t="s">
        <v>1947</v>
      </c>
      <c r="BS443" s="243"/>
      <c r="BT443" s="243"/>
      <c r="BU443" s="243"/>
      <c r="BV443" s="243"/>
      <c r="BW443" s="243"/>
      <c r="BX443" s="243"/>
      <c r="BY443" s="244"/>
      <c r="BZ443" s="228"/>
      <c r="CA443" s="228"/>
      <c r="CB443" s="228"/>
      <c r="CC443" s="228"/>
      <c r="CD443" s="228"/>
      <c r="CE443" s="309"/>
      <c r="CF443" s="310">
        <f t="shared" si="145"/>
        <v>100</v>
      </c>
      <c r="CG443" s="245"/>
      <c r="CH443" s="246" t="s">
        <v>1737</v>
      </c>
      <c r="CI443" s="246">
        <v>100</v>
      </c>
      <c r="CJ443" s="246"/>
      <c r="CK443" s="247"/>
      <c r="CL443" s="248"/>
      <c r="CM443" s="248"/>
      <c r="CN443" s="248"/>
      <c r="CO443" s="248"/>
      <c r="CP443" s="248"/>
      <c r="CQ443" s="248"/>
      <c r="CR443" s="248"/>
      <c r="CS443" s="248"/>
      <c r="CT443" s="248"/>
      <c r="CU443" s="248"/>
      <c r="CV443" s="248"/>
      <c r="CW443" s="248"/>
      <c r="CX443" s="248"/>
      <c r="CY443" s="248"/>
      <c r="CZ443" s="248"/>
      <c r="DA443" s="248"/>
      <c r="DB443" s="419">
        <v>10</v>
      </c>
      <c r="DC443" s="249"/>
      <c r="DD443" s="420"/>
      <c r="DE443" s="248"/>
      <c r="DF443" s="248"/>
      <c r="DG443" s="248"/>
      <c r="DH443" s="248"/>
      <c r="DI443" s="248"/>
      <c r="DJ443" s="421">
        <v>90</v>
      </c>
      <c r="DK443" s="306">
        <f t="shared" si="147"/>
        <v>100</v>
      </c>
      <c r="DL443" s="245"/>
      <c r="DM443" s="248"/>
      <c r="DN443" s="248"/>
      <c r="DO443" s="307"/>
      <c r="DQ443" s="245"/>
      <c r="DR443" s="307"/>
      <c r="DS443" s="245"/>
      <c r="DT443" s="262" t="s">
        <v>1948</v>
      </c>
      <c r="DU443" s="249"/>
      <c r="DV443" s="249"/>
      <c r="DW443" s="311" t="e">
        <f>VLOOKUP(P443,[2]definitions_list_lookup!$K$30:$L$54,2,0)</f>
        <v>#N/A</v>
      </c>
      <c r="DX443" s="268" t="s">
        <v>1405</v>
      </c>
      <c r="DY443" s="439" t="s">
        <v>1747</v>
      </c>
      <c r="DZ443" s="482"/>
      <c r="EA443" s="312"/>
      <c r="EB443" s="249"/>
      <c r="EC443" s="312"/>
      <c r="ED443" s="229" t="s">
        <v>2517</v>
      </c>
      <c r="EE443" s="313"/>
      <c r="EF443" s="314"/>
      <c r="EG443" s="313"/>
      <c r="EH443" s="315"/>
      <c r="EI443" s="316"/>
      <c r="EJ443" s="317"/>
      <c r="EK443" s="318"/>
      <c r="EL443" s="313"/>
      <c r="EM443" s="315"/>
      <c r="EN443" s="315"/>
      <c r="EO443" s="319"/>
      <c r="EP443" s="319"/>
      <c r="EQ443" s="319"/>
      <c r="ER443" s="319"/>
      <c r="ES443" s="319"/>
      <c r="ET443" s="319"/>
      <c r="EU443" s="319"/>
      <c r="EV443" s="320"/>
      <c r="EW443" s="320"/>
      <c r="EX443" s="320"/>
      <c r="EY443" s="320"/>
      <c r="EZ443" s="192" t="e">
        <f t="shared" si="107"/>
        <v>#DIV/0!</v>
      </c>
      <c r="FA443" s="192" t="e">
        <f t="shared" si="108"/>
        <v>#DIV/0!</v>
      </c>
      <c r="FB443" s="192" t="e">
        <f t="shared" si="109"/>
        <v>#DIV/0!</v>
      </c>
      <c r="FC443" s="192" t="e">
        <f t="shared" si="110"/>
        <v>#DIV/0!</v>
      </c>
      <c r="FD443" s="192" t="e">
        <f t="shared" si="111"/>
        <v>#DIV/0!</v>
      </c>
      <c r="FE443" s="193" t="e">
        <f t="shared" si="112"/>
        <v>#DIV/0!</v>
      </c>
      <c r="FF443" s="194" t="e">
        <f t="shared" si="113"/>
        <v>#DIV/0!</v>
      </c>
      <c r="FG443" s="313"/>
      <c r="FH443" s="315"/>
      <c r="FI443" s="778">
        <f t="shared" si="115"/>
        <v>0</v>
      </c>
      <c r="FJ443" s="779" t="e">
        <f t="shared" si="116"/>
        <v>#DIV/0!</v>
      </c>
      <c r="FK443" s="779" t="e">
        <f t="shared" si="117"/>
        <v>#DIV/0!</v>
      </c>
      <c r="FL443" s="780" t="e">
        <f t="shared" si="118"/>
        <v>#DIV/0!</v>
      </c>
      <c r="FM443" s="169" t="e">
        <f t="shared" si="119"/>
        <v>#DIV/0!</v>
      </c>
      <c r="FN443" s="783" t="e">
        <f t="shared" si="120"/>
        <v>#DIV/0!</v>
      </c>
      <c r="FO443" s="228"/>
      <c r="FP443" s="228"/>
      <c r="FQ443" s="228"/>
      <c r="FR443" s="228"/>
      <c r="FS443" s="228"/>
      <c r="FT443" s="228"/>
      <c r="FU443" s="228"/>
      <c r="FV443" s="228"/>
      <c r="FW443" s="228"/>
      <c r="FX443" s="228"/>
      <c r="FY443" s="228"/>
      <c r="FZ443" s="228"/>
      <c r="GA443" s="228"/>
      <c r="GB443" s="228"/>
      <c r="GC443" s="228"/>
      <c r="GD443" s="228"/>
      <c r="GE443" s="228"/>
      <c r="GF443" s="228"/>
      <c r="GG443" s="228"/>
      <c r="GH443" s="228"/>
      <c r="GI443" s="228"/>
      <c r="GJ443" s="228"/>
      <c r="GK443" s="228"/>
      <c r="GL443" s="228"/>
      <c r="GM443" s="228"/>
      <c r="GN443" s="228"/>
      <c r="GO443" s="228"/>
      <c r="GP443" s="228"/>
      <c r="GQ443" s="228"/>
      <c r="GR443" s="228"/>
      <c r="GS443" s="228"/>
      <c r="GT443" s="228"/>
      <c r="GU443" s="228"/>
      <c r="GV443" s="228"/>
      <c r="GW443" s="228"/>
      <c r="GX443" s="228"/>
      <c r="GY443" s="228"/>
      <c r="GZ443" s="228"/>
      <c r="HA443" s="228"/>
      <c r="HB443" s="228"/>
      <c r="HC443" s="228"/>
      <c r="HD443" s="228"/>
      <c r="HE443" s="228"/>
      <c r="HF443" s="228"/>
      <c r="HG443" s="228"/>
      <c r="HH443" s="228"/>
      <c r="HI443" s="228"/>
      <c r="HJ443" s="228"/>
      <c r="HK443" s="228"/>
      <c r="HL443" s="228"/>
      <c r="HM443" s="228"/>
      <c r="HN443" s="228"/>
      <c r="HO443" s="228"/>
      <c r="HP443" s="228"/>
      <c r="HQ443" s="228"/>
      <c r="HR443" s="228"/>
      <c r="HS443" s="228"/>
      <c r="HT443" s="228"/>
      <c r="HU443" s="228"/>
      <c r="HV443" s="228"/>
      <c r="HW443" s="228"/>
      <c r="HX443" s="228"/>
      <c r="HY443" s="228"/>
      <c r="HZ443" s="228"/>
      <c r="IA443" s="228"/>
      <c r="IB443" s="228"/>
      <c r="IC443" s="228"/>
      <c r="ID443" s="228"/>
      <c r="IE443" s="228"/>
      <c r="IF443" s="228"/>
      <c r="IG443" s="228"/>
      <c r="IH443" s="228"/>
      <c r="II443" s="228"/>
      <c r="IJ443" s="228"/>
      <c r="IK443" s="228"/>
      <c r="IL443" s="228"/>
      <c r="IM443" s="228"/>
      <c r="IN443" s="228"/>
      <c r="IO443" s="228"/>
      <c r="IP443" s="228"/>
      <c r="IQ443" s="228"/>
      <c r="IR443" s="228"/>
      <c r="IS443" s="228"/>
      <c r="IT443" s="228"/>
      <c r="IU443" s="228"/>
      <c r="IV443" s="228"/>
      <c r="IW443" s="228"/>
      <c r="IX443" s="228"/>
      <c r="IY443" s="228"/>
      <c r="IZ443" s="228"/>
      <c r="JA443" s="228"/>
      <c r="JB443" s="228"/>
      <c r="JC443" s="228"/>
      <c r="JD443" s="228"/>
      <c r="JE443" s="228"/>
      <c r="JF443" s="228"/>
      <c r="JG443" s="228"/>
      <c r="JH443" s="228"/>
      <c r="JI443" s="228"/>
      <c r="JJ443" s="228"/>
      <c r="JK443" s="228"/>
      <c r="JL443" s="228"/>
      <c r="JM443" s="228"/>
      <c r="JN443" s="228"/>
      <c r="JO443" s="228"/>
      <c r="JP443" s="228"/>
      <c r="JQ443" s="228"/>
      <c r="JR443" s="228"/>
      <c r="JS443" s="228"/>
      <c r="JT443" s="228"/>
      <c r="JU443" s="228"/>
      <c r="JV443" s="228"/>
      <c r="JW443" s="228"/>
      <c r="JX443" s="228"/>
      <c r="JY443" s="228"/>
      <c r="JZ443" s="228"/>
      <c r="KA443" s="228"/>
      <c r="KB443" s="228"/>
      <c r="KC443" s="228"/>
      <c r="KD443" s="228"/>
      <c r="KE443" s="228"/>
      <c r="KF443" s="228"/>
      <c r="KG443" s="228"/>
      <c r="KH443" s="228"/>
      <c r="KI443" s="228"/>
      <c r="KJ443" s="228"/>
      <c r="KK443" s="228"/>
      <c r="KL443" s="228"/>
      <c r="KM443" s="228"/>
      <c r="KN443" s="228"/>
      <c r="KO443" s="228"/>
      <c r="KP443" s="228"/>
      <c r="KQ443" s="228"/>
      <c r="KR443" s="228"/>
      <c r="KS443" s="228"/>
      <c r="KT443" s="228"/>
      <c r="KU443" s="228"/>
      <c r="KV443" s="228"/>
      <c r="KW443" s="228"/>
      <c r="KX443" s="228"/>
      <c r="KY443" s="228"/>
      <c r="KZ443" s="228"/>
      <c r="LA443" s="228"/>
      <c r="LB443" s="228"/>
      <c r="LC443" s="228"/>
      <c r="LD443" s="228"/>
      <c r="LE443" s="228"/>
      <c r="LF443" s="228"/>
      <c r="LG443" s="228"/>
      <c r="LH443" s="228"/>
      <c r="LI443" s="228"/>
      <c r="LJ443" s="228"/>
      <c r="LK443" s="228"/>
      <c r="LL443" s="228"/>
      <c r="LM443" s="228"/>
      <c r="LN443" s="228"/>
      <c r="LO443" s="228"/>
      <c r="LP443" s="228"/>
      <c r="LQ443" s="228"/>
      <c r="LR443" s="228"/>
      <c r="LS443" s="228"/>
      <c r="LT443" s="228"/>
      <c r="LU443" s="228"/>
      <c r="LV443" s="228"/>
      <c r="LW443" s="228"/>
      <c r="LX443" s="228"/>
      <c r="LY443" s="228"/>
      <c r="LZ443" s="228"/>
      <c r="MA443" s="228"/>
      <c r="MB443" s="228"/>
      <c r="MC443" s="228"/>
      <c r="MD443" s="228"/>
      <c r="ME443" s="228"/>
      <c r="MF443" s="228"/>
      <c r="MG443" s="228"/>
      <c r="MH443" s="228"/>
      <c r="MI443" s="228"/>
      <c r="MJ443" s="228"/>
      <c r="MK443" s="228"/>
      <c r="ML443" s="228"/>
      <c r="MM443" s="228"/>
      <c r="MN443" s="228"/>
      <c r="MO443" s="228"/>
      <c r="MP443" s="228"/>
      <c r="MQ443" s="228"/>
      <c r="MR443" s="228"/>
      <c r="MS443" s="228"/>
      <c r="MT443" s="228"/>
      <c r="MU443" s="228"/>
      <c r="MV443" s="228"/>
      <c r="MW443" s="228"/>
      <c r="MX443" s="228"/>
      <c r="MY443" s="228"/>
      <c r="MZ443" s="228"/>
      <c r="NA443" s="228"/>
      <c r="NB443" s="228"/>
      <c r="NC443" s="228"/>
      <c r="ND443" s="228"/>
      <c r="NE443" s="228"/>
      <c r="NF443" s="228"/>
      <c r="NG443" s="228"/>
      <c r="NH443" s="228"/>
      <c r="NI443" s="228"/>
      <c r="NJ443" s="228"/>
      <c r="NK443" s="228"/>
      <c r="NL443" s="228"/>
      <c r="NM443" s="228"/>
      <c r="NN443" s="228"/>
      <c r="NO443" s="228"/>
      <c r="NP443" s="228"/>
      <c r="NQ443" s="228"/>
      <c r="NR443" s="228"/>
      <c r="NS443" s="228"/>
      <c r="NT443" s="228"/>
      <c r="NU443" s="228"/>
      <c r="NV443" s="228"/>
      <c r="NW443" s="228"/>
      <c r="NX443" s="228"/>
      <c r="NY443" s="228"/>
      <c r="NZ443" s="228"/>
      <c r="OA443" s="228"/>
      <c r="OB443" s="228"/>
      <c r="OC443" s="228"/>
      <c r="OD443" s="228"/>
      <c r="OE443" s="228"/>
      <c r="OF443" s="228"/>
      <c r="OG443" s="228"/>
      <c r="OH443" s="228"/>
      <c r="OI443" s="228"/>
      <c r="OJ443" s="228"/>
      <c r="OK443" s="228"/>
      <c r="OL443" s="228"/>
      <c r="OM443" s="228"/>
      <c r="ON443" s="228"/>
      <c r="OO443" s="228"/>
      <c r="OP443" s="228"/>
      <c r="OQ443" s="228"/>
      <c r="OR443" s="228"/>
      <c r="OS443" s="228"/>
      <c r="OT443" s="228"/>
      <c r="OU443" s="228"/>
      <c r="OV443" s="228"/>
      <c r="OW443" s="228"/>
      <c r="OX443" s="228"/>
      <c r="OY443" s="228"/>
      <c r="OZ443" s="228"/>
      <c r="PA443" s="228"/>
      <c r="PB443" s="228"/>
      <c r="PC443" s="228"/>
      <c r="PD443" s="228"/>
      <c r="PE443" s="228"/>
      <c r="PF443" s="228"/>
      <c r="PG443" s="228"/>
      <c r="PH443" s="228"/>
      <c r="PI443" s="228"/>
      <c r="PJ443" s="228"/>
      <c r="PK443" s="228"/>
      <c r="PL443" s="228"/>
      <c r="PM443" s="228"/>
      <c r="PN443" s="228"/>
      <c r="PO443" s="228"/>
      <c r="PP443" s="228"/>
      <c r="PQ443" s="228"/>
      <c r="PR443" s="228"/>
      <c r="PS443" s="228"/>
      <c r="PT443" s="228"/>
      <c r="PU443" s="228"/>
      <c r="PV443" s="228"/>
      <c r="PW443" s="228"/>
      <c r="PX443" s="228"/>
      <c r="PY443" s="228"/>
      <c r="PZ443" s="228"/>
      <c r="QA443" s="228"/>
      <c r="QB443" s="228"/>
      <c r="QC443" s="228"/>
      <c r="QD443" s="228"/>
      <c r="QE443" s="228"/>
      <c r="QF443" s="228"/>
      <c r="QG443" s="228"/>
      <c r="QH443" s="228"/>
      <c r="QI443" s="228"/>
      <c r="QJ443" s="228"/>
      <c r="QK443" s="228"/>
      <c r="QL443" s="228"/>
      <c r="QM443" s="228"/>
      <c r="QN443" s="228"/>
      <c r="QO443" s="228"/>
      <c r="QP443" s="228"/>
      <c r="QQ443" s="228"/>
      <c r="QR443" s="228"/>
      <c r="QS443" s="228"/>
      <c r="QT443" s="228"/>
      <c r="QU443" s="228"/>
      <c r="QV443" s="228"/>
      <c r="QW443" s="228"/>
      <c r="QX443" s="228"/>
      <c r="QY443" s="228"/>
      <c r="QZ443" s="228"/>
      <c r="RA443" s="228"/>
      <c r="RB443" s="228"/>
      <c r="RC443" s="228"/>
      <c r="RD443" s="228"/>
      <c r="RE443" s="228"/>
      <c r="RF443" s="228"/>
      <c r="RG443" s="228"/>
      <c r="RH443" s="228"/>
      <c r="RI443" s="228"/>
      <c r="RJ443" s="228"/>
      <c r="RK443" s="228"/>
      <c r="RL443" s="228"/>
      <c r="RM443" s="228"/>
      <c r="RN443" s="228"/>
      <c r="RO443" s="228"/>
      <c r="RP443" s="228"/>
      <c r="RQ443" s="228"/>
      <c r="RR443" s="228"/>
      <c r="RS443" s="228"/>
      <c r="RT443" s="228"/>
      <c r="RU443" s="228"/>
      <c r="RV443" s="228"/>
      <c r="RW443" s="228"/>
      <c r="RX443" s="228"/>
      <c r="RY443" s="228"/>
      <c r="RZ443" s="228"/>
      <c r="SA443" s="228"/>
      <c r="SB443" s="228"/>
      <c r="SC443" s="228"/>
      <c r="SD443" s="228"/>
      <c r="SE443" s="228"/>
      <c r="SF443" s="228"/>
      <c r="SG443" s="228"/>
      <c r="SH443" s="228"/>
      <c r="SI443" s="228"/>
      <c r="SJ443" s="228"/>
      <c r="SK443" s="228"/>
      <c r="SL443" s="228"/>
      <c r="SM443" s="228"/>
      <c r="SN443" s="228"/>
      <c r="SO443" s="228"/>
      <c r="SP443" s="228"/>
      <c r="SQ443" s="228"/>
      <c r="SR443" s="228"/>
      <c r="SS443" s="228"/>
      <c r="ST443" s="228"/>
      <c r="SU443" s="228"/>
      <c r="SV443" s="228"/>
      <c r="SW443" s="228"/>
      <c r="SX443" s="228"/>
      <c r="SY443" s="228"/>
      <c r="SZ443" s="228"/>
      <c r="TA443" s="228"/>
      <c r="TB443" s="228"/>
      <c r="TC443" s="228"/>
      <c r="TD443" s="228"/>
      <c r="TE443" s="228"/>
      <c r="TF443" s="228"/>
      <c r="TG443" s="228"/>
      <c r="TH443" s="228"/>
      <c r="TI443" s="228"/>
      <c r="TJ443" s="228"/>
      <c r="TK443" s="228"/>
      <c r="TL443" s="228"/>
      <c r="TM443" s="228"/>
      <c r="TN443" s="228"/>
      <c r="TO443" s="228"/>
      <c r="TP443" s="228"/>
      <c r="TQ443" s="228"/>
      <c r="TR443" s="228"/>
      <c r="TS443" s="228"/>
      <c r="TT443" s="228"/>
      <c r="TU443" s="228"/>
      <c r="TV443" s="228"/>
      <c r="TW443" s="228"/>
      <c r="TX443" s="228"/>
      <c r="TY443" s="228"/>
      <c r="TZ443" s="228"/>
      <c r="UA443" s="228"/>
      <c r="UB443" s="228"/>
      <c r="UC443" s="228"/>
      <c r="UD443" s="228"/>
      <c r="UE443" s="228"/>
      <c r="UF443" s="228"/>
      <c r="UG443" s="228"/>
      <c r="UH443" s="228"/>
      <c r="UI443" s="228"/>
      <c r="UJ443" s="228"/>
      <c r="UK443" s="228"/>
      <c r="UL443" s="228"/>
      <c r="UM443" s="228"/>
      <c r="UN443" s="228"/>
      <c r="UO443" s="228"/>
      <c r="UP443" s="228"/>
      <c r="UQ443" s="228"/>
      <c r="UR443" s="228"/>
      <c r="US443" s="228"/>
      <c r="UT443" s="228"/>
      <c r="UU443" s="228"/>
      <c r="UV443" s="228"/>
      <c r="UW443" s="228"/>
      <c r="UX443" s="228"/>
      <c r="UY443" s="228"/>
      <c r="UZ443" s="228"/>
      <c r="VA443" s="228"/>
      <c r="VB443" s="228"/>
      <c r="VC443" s="228"/>
      <c r="VD443" s="228"/>
      <c r="VE443" s="228"/>
      <c r="VF443" s="228"/>
      <c r="VG443" s="228"/>
      <c r="VH443" s="228"/>
      <c r="VI443" s="228"/>
      <c r="VJ443" s="228"/>
      <c r="VK443" s="228"/>
      <c r="VL443" s="228"/>
      <c r="VM443" s="228"/>
      <c r="VN443" s="228"/>
      <c r="VO443" s="228"/>
      <c r="VP443" s="228"/>
      <c r="VQ443" s="228"/>
      <c r="VR443" s="228"/>
      <c r="VS443" s="228"/>
      <c r="VT443" s="228"/>
      <c r="VU443" s="228"/>
      <c r="VV443" s="228"/>
      <c r="VW443" s="228"/>
      <c r="VX443" s="228"/>
      <c r="VY443" s="228"/>
      <c r="VZ443" s="228"/>
      <c r="WA443" s="228"/>
      <c r="WB443" s="228"/>
      <c r="WC443" s="228"/>
      <c r="WD443" s="228"/>
      <c r="WE443" s="228"/>
      <c r="WF443" s="228"/>
      <c r="WG443" s="228"/>
      <c r="WH443" s="228"/>
      <c r="WI443" s="228"/>
      <c r="WJ443" s="228"/>
      <c r="WK443" s="228"/>
      <c r="WL443" s="228"/>
      <c r="WM443" s="228"/>
      <c r="WN443" s="228"/>
      <c r="WO443" s="228"/>
      <c r="WP443" s="228"/>
      <c r="WQ443" s="228"/>
      <c r="WR443" s="228"/>
      <c r="WS443" s="228"/>
      <c r="WT443" s="228"/>
      <c r="WU443" s="228"/>
      <c r="WV443" s="228"/>
      <c r="WW443" s="228"/>
      <c r="WX443" s="228"/>
      <c r="WY443" s="228"/>
      <c r="WZ443" s="228"/>
      <c r="XA443" s="228"/>
      <c r="XB443" s="228"/>
      <c r="XC443" s="228"/>
      <c r="XD443" s="228"/>
      <c r="XE443" s="228"/>
      <c r="XF443" s="228"/>
      <c r="XG443" s="228"/>
      <c r="XH443" s="228"/>
      <c r="XI443" s="228"/>
      <c r="XJ443" s="228"/>
      <c r="XK443" s="228"/>
      <c r="XL443" s="228"/>
      <c r="XM443" s="228"/>
      <c r="XN443" s="228"/>
      <c r="XO443" s="228"/>
      <c r="XP443" s="228"/>
      <c r="XQ443" s="228"/>
      <c r="XR443" s="228"/>
      <c r="XS443" s="228"/>
      <c r="XT443" s="228"/>
      <c r="XU443" s="228"/>
      <c r="XV443" s="228"/>
      <c r="XW443" s="228"/>
      <c r="XX443" s="228"/>
      <c r="XY443" s="228"/>
      <c r="XZ443" s="228"/>
      <c r="YA443" s="228"/>
      <c r="YB443" s="228"/>
      <c r="YC443" s="228"/>
      <c r="YD443" s="228"/>
      <c r="YE443" s="228"/>
      <c r="YF443" s="228"/>
      <c r="YG443" s="228"/>
      <c r="YH443" s="228"/>
      <c r="YI443" s="228"/>
      <c r="YJ443" s="228"/>
      <c r="YK443" s="228"/>
      <c r="YL443" s="228"/>
      <c r="YM443" s="228"/>
      <c r="YN443" s="228"/>
      <c r="YO443" s="228"/>
      <c r="YP443" s="228"/>
      <c r="YQ443" s="228"/>
      <c r="YR443" s="228"/>
      <c r="YS443" s="228"/>
      <c r="YT443" s="228"/>
      <c r="YU443" s="228"/>
      <c r="YV443" s="228"/>
      <c r="YW443" s="228"/>
      <c r="YX443" s="228"/>
      <c r="YY443" s="228"/>
      <c r="YZ443" s="228"/>
      <c r="ZA443" s="228"/>
      <c r="ZB443" s="228"/>
      <c r="ZC443" s="228"/>
      <c r="ZD443" s="228"/>
      <c r="ZE443" s="228"/>
      <c r="ZF443" s="228"/>
      <c r="ZG443" s="228"/>
      <c r="ZH443" s="228"/>
      <c r="ZI443" s="228"/>
      <c r="ZJ443" s="228"/>
      <c r="ZK443" s="228"/>
      <c r="ZL443" s="228"/>
      <c r="ZM443" s="228"/>
      <c r="ZN443" s="228"/>
      <c r="ZO443" s="228"/>
      <c r="ZP443" s="228"/>
      <c r="ZQ443" s="228"/>
      <c r="ZR443" s="228"/>
      <c r="ZS443" s="228"/>
      <c r="ZT443" s="228"/>
      <c r="ZU443" s="228"/>
      <c r="ZV443" s="228"/>
      <c r="ZW443" s="228"/>
      <c r="ZX443" s="228"/>
      <c r="ZY443" s="228"/>
      <c r="ZZ443" s="228"/>
      <c r="AAA443" s="228"/>
      <c r="AAB443" s="228"/>
      <c r="AAC443" s="228"/>
      <c r="AAD443" s="228"/>
      <c r="AAE443" s="228"/>
      <c r="AAF443" s="228"/>
      <c r="AAG443" s="228"/>
      <c r="AAH443" s="228"/>
      <c r="AAI443" s="228"/>
      <c r="AAJ443" s="228"/>
      <c r="AAK443" s="228"/>
      <c r="AAL443" s="228"/>
      <c r="AAM443" s="228"/>
      <c r="AAN443" s="228"/>
      <c r="AAO443" s="228"/>
      <c r="AAP443" s="228"/>
      <c r="AAQ443" s="228"/>
      <c r="AAR443" s="228"/>
      <c r="AAS443" s="228"/>
      <c r="AAT443" s="228"/>
      <c r="AAU443" s="228"/>
      <c r="AAV443" s="228"/>
      <c r="AAW443" s="228"/>
      <c r="AAX443" s="228"/>
      <c r="AAY443" s="228"/>
      <c r="AAZ443" s="228"/>
      <c r="ABA443" s="228"/>
      <c r="ABB443" s="228"/>
      <c r="ABC443" s="228"/>
      <c r="ABD443" s="228"/>
      <c r="ABE443" s="228"/>
      <c r="ABF443" s="228"/>
      <c r="ABG443" s="228"/>
      <c r="ABH443" s="228"/>
      <c r="ABI443" s="228"/>
      <c r="ABJ443" s="228"/>
      <c r="ABK443" s="228"/>
      <c r="ABL443" s="228"/>
      <c r="ABM443" s="228"/>
      <c r="ABN443" s="228"/>
      <c r="ABO443" s="228"/>
      <c r="ABP443" s="228"/>
      <c r="ABQ443" s="228"/>
      <c r="ABR443" s="228"/>
      <c r="ABS443" s="228"/>
      <c r="ABT443" s="228"/>
      <c r="ABU443" s="228"/>
      <c r="ABV443" s="228"/>
      <c r="ABW443" s="228"/>
      <c r="ABX443" s="228"/>
      <c r="ABY443" s="228"/>
      <c r="ABZ443" s="228"/>
      <c r="ACA443" s="228"/>
      <c r="ACB443" s="228"/>
      <c r="ACC443" s="228"/>
      <c r="ACD443" s="228"/>
      <c r="ACE443" s="228"/>
      <c r="ACF443" s="228"/>
      <c r="ACG443" s="228"/>
      <c r="ACH443" s="228"/>
      <c r="ACI443" s="228"/>
      <c r="ACJ443" s="228"/>
      <c r="ACK443" s="228"/>
      <c r="ACL443" s="228"/>
      <c r="ACM443" s="228"/>
      <c r="ACN443" s="228"/>
      <c r="ACO443" s="228"/>
      <c r="ACP443" s="228"/>
      <c r="ACQ443" s="228"/>
      <c r="ACR443" s="228"/>
      <c r="ACS443" s="228"/>
      <c r="ACT443" s="228"/>
      <c r="ACU443" s="228"/>
      <c r="ACV443" s="228"/>
      <c r="ACW443" s="228"/>
      <c r="ACX443" s="228"/>
      <c r="ACY443" s="228"/>
      <c r="ACZ443" s="228"/>
      <c r="ADA443" s="228"/>
      <c r="ADB443" s="228"/>
      <c r="ADC443" s="228"/>
      <c r="ADD443" s="228"/>
      <c r="ADE443" s="228"/>
      <c r="ADF443" s="228"/>
      <c r="ADG443" s="228"/>
      <c r="ADH443" s="228"/>
      <c r="ADI443" s="228"/>
      <c r="ADJ443" s="228"/>
      <c r="ADK443" s="228"/>
      <c r="ADL443" s="228"/>
      <c r="ADM443" s="228"/>
      <c r="ADN443" s="228"/>
      <c r="ADO443" s="228"/>
      <c r="ADP443" s="228"/>
      <c r="ADQ443" s="228"/>
      <c r="ADR443" s="228"/>
      <c r="ADS443" s="228"/>
      <c r="ADT443" s="228"/>
      <c r="ADU443" s="228"/>
      <c r="ADV443" s="228"/>
      <c r="ADW443" s="228"/>
      <c r="ADX443" s="228"/>
      <c r="ADY443" s="228"/>
      <c r="ADZ443" s="228"/>
      <c r="AEA443" s="228"/>
      <c r="AEB443" s="228"/>
      <c r="AEC443" s="228"/>
      <c r="AED443" s="228"/>
      <c r="AEE443" s="228"/>
      <c r="AEF443" s="228"/>
      <c r="AEG443" s="228"/>
      <c r="AEH443" s="228"/>
      <c r="AEI443" s="228"/>
      <c r="AEJ443" s="228"/>
      <c r="AEK443" s="228"/>
      <c r="AEL443" s="228"/>
      <c r="AEM443" s="228"/>
      <c r="AEN443" s="228"/>
      <c r="AEO443" s="228"/>
      <c r="AEP443" s="228"/>
      <c r="AEQ443" s="228"/>
      <c r="AER443" s="228"/>
      <c r="AES443" s="228"/>
      <c r="AET443" s="228"/>
      <c r="AEU443" s="228"/>
      <c r="AEV443" s="228"/>
      <c r="AEW443" s="228"/>
      <c r="AEX443" s="228"/>
      <c r="AEY443" s="228"/>
      <c r="AEZ443" s="228"/>
      <c r="AFA443" s="228"/>
      <c r="AFB443" s="228"/>
      <c r="AFC443" s="228"/>
      <c r="AFD443" s="228"/>
      <c r="AFE443" s="228"/>
      <c r="AFF443" s="228"/>
      <c r="AFG443" s="228"/>
      <c r="AFH443" s="228"/>
      <c r="AFI443" s="228"/>
      <c r="AFJ443" s="228"/>
      <c r="AFK443" s="228"/>
      <c r="AFL443" s="228"/>
      <c r="AFM443" s="228"/>
      <c r="AFN443" s="228"/>
      <c r="AFO443" s="228"/>
      <c r="AFP443" s="228"/>
      <c r="AFQ443" s="228"/>
      <c r="AFR443" s="228"/>
      <c r="AFS443" s="228"/>
      <c r="AFT443" s="228"/>
      <c r="AFU443" s="228"/>
      <c r="AFV443" s="228"/>
      <c r="AFW443" s="228"/>
      <c r="AFX443" s="228"/>
      <c r="AFY443" s="228"/>
      <c r="AFZ443" s="228"/>
      <c r="AGA443" s="228"/>
      <c r="AGB443" s="228"/>
      <c r="AGC443" s="228"/>
      <c r="AGD443" s="228"/>
      <c r="AGE443" s="228"/>
      <c r="AGF443" s="228"/>
      <c r="AGG443" s="228"/>
      <c r="AGH443" s="228"/>
      <c r="AGI443" s="228"/>
      <c r="AGJ443" s="228"/>
      <c r="AGK443" s="228"/>
      <c r="AGL443" s="228"/>
      <c r="AGM443" s="228"/>
      <c r="AGN443" s="228"/>
      <c r="AGO443" s="228"/>
      <c r="AGP443" s="228"/>
      <c r="AGQ443" s="228"/>
      <c r="AGR443" s="228"/>
      <c r="AGS443" s="228"/>
      <c r="AGT443" s="228"/>
      <c r="AGU443" s="228"/>
      <c r="AGV443" s="228"/>
      <c r="AGW443" s="228"/>
      <c r="AGX443" s="228"/>
      <c r="AGY443" s="228"/>
      <c r="AGZ443" s="228"/>
      <c r="AHA443" s="228"/>
      <c r="AHB443" s="228"/>
      <c r="AHC443" s="228"/>
      <c r="AHD443" s="228"/>
      <c r="AHE443" s="228"/>
      <c r="AHF443" s="228"/>
      <c r="AHG443" s="228"/>
      <c r="AHH443" s="228"/>
      <c r="AHI443" s="228"/>
      <c r="AHJ443" s="228"/>
      <c r="AHK443" s="228"/>
      <c r="AHL443" s="228"/>
      <c r="AHM443" s="228"/>
      <c r="AHN443" s="228"/>
      <c r="AHO443" s="228"/>
      <c r="AHP443" s="228"/>
      <c r="AHQ443" s="228"/>
      <c r="AHR443" s="228"/>
      <c r="AHS443" s="228"/>
      <c r="AHT443" s="228"/>
      <c r="AHU443" s="228"/>
      <c r="AHV443" s="228"/>
      <c r="AHW443" s="228"/>
      <c r="AHX443" s="228"/>
      <c r="AHY443" s="228"/>
      <c r="AHZ443" s="228"/>
      <c r="AIA443" s="228"/>
      <c r="AIB443" s="228"/>
      <c r="AIC443" s="228"/>
      <c r="AID443" s="228"/>
      <c r="AIE443" s="228"/>
      <c r="AIF443" s="228"/>
      <c r="AIG443" s="228"/>
      <c r="AIH443" s="228"/>
      <c r="AII443" s="228"/>
      <c r="AIJ443" s="228"/>
      <c r="AIK443" s="228"/>
      <c r="AIL443" s="228"/>
      <c r="AIM443" s="228"/>
      <c r="AIN443" s="228"/>
      <c r="AIO443" s="228"/>
      <c r="AIP443" s="228"/>
      <c r="AIQ443" s="228"/>
      <c r="AIR443" s="228"/>
      <c r="AIS443" s="228"/>
      <c r="AIT443" s="228"/>
      <c r="AIU443" s="228"/>
      <c r="AIV443" s="228"/>
      <c r="AIW443" s="228"/>
      <c r="AIX443" s="228"/>
      <c r="AIY443" s="228"/>
      <c r="AIZ443" s="228"/>
      <c r="AJA443" s="228"/>
      <c r="AJB443" s="228"/>
      <c r="AJC443" s="228"/>
      <c r="AJD443" s="228"/>
      <c r="AJE443" s="228"/>
      <c r="AJF443" s="228"/>
      <c r="AJG443" s="228"/>
      <c r="AJH443" s="228"/>
      <c r="AJI443" s="228"/>
      <c r="AJJ443" s="228"/>
      <c r="AJK443" s="228"/>
      <c r="AJL443" s="228"/>
      <c r="AJM443" s="228"/>
      <c r="AJN443" s="228"/>
      <c r="AJO443" s="228"/>
      <c r="AJP443" s="228"/>
      <c r="AJQ443" s="228"/>
      <c r="AJR443" s="228"/>
      <c r="AJS443" s="228"/>
      <c r="AJT443" s="228"/>
      <c r="AJU443" s="228"/>
      <c r="AJV443" s="228"/>
      <c r="AJW443" s="228"/>
      <c r="AJX443" s="228"/>
      <c r="AJY443" s="228"/>
      <c r="AJZ443" s="228"/>
      <c r="AKA443" s="228"/>
      <c r="AKB443" s="228"/>
      <c r="AKC443" s="228"/>
      <c r="AKD443" s="228"/>
      <c r="AKE443" s="228"/>
      <c r="AKF443" s="228"/>
      <c r="AKG443" s="228"/>
      <c r="AKH443" s="228"/>
      <c r="AKI443" s="228"/>
      <c r="AKJ443" s="228"/>
      <c r="AKK443" s="228"/>
      <c r="AKL443" s="228"/>
      <c r="AKM443" s="228"/>
      <c r="AKN443" s="228"/>
      <c r="AKO443" s="228"/>
      <c r="AKP443" s="228"/>
      <c r="AKQ443" s="228"/>
      <c r="AKR443" s="228"/>
      <c r="AKS443" s="228"/>
      <c r="AKT443" s="228"/>
      <c r="AKU443" s="228"/>
      <c r="AKV443" s="228"/>
      <c r="AKW443" s="228"/>
      <c r="AKX443" s="228"/>
      <c r="AKY443" s="228"/>
      <c r="AKZ443" s="228"/>
      <c r="ALA443" s="228"/>
      <c r="ALB443" s="228"/>
      <c r="ALC443" s="228"/>
      <c r="ALD443" s="228"/>
      <c r="ALE443" s="228"/>
      <c r="ALF443" s="228"/>
      <c r="ALG443" s="228"/>
      <c r="ALH443" s="228"/>
      <c r="ALI443" s="228"/>
      <c r="ALJ443" s="228"/>
      <c r="ALK443" s="228"/>
      <c r="ALL443" s="228"/>
      <c r="ALM443" s="228"/>
      <c r="ALN443" s="228"/>
      <c r="ALO443" s="228"/>
      <c r="ALP443" s="228"/>
      <c r="ALQ443" s="228"/>
      <c r="ALR443" s="228"/>
      <c r="ALS443" s="228"/>
      <c r="ALT443" s="228"/>
      <c r="ALU443" s="228"/>
      <c r="ALV443" s="228"/>
      <c r="ALW443" s="228"/>
      <c r="ALX443" s="228"/>
      <c r="ALY443" s="228"/>
      <c r="ALZ443" s="228"/>
      <c r="AMA443" s="228"/>
      <c r="AMB443" s="228"/>
      <c r="AMC443" s="228"/>
      <c r="AMD443" s="228"/>
      <c r="AME443" s="228"/>
      <c r="AMF443" s="228"/>
      <c r="AMG443" s="228"/>
      <c r="AMH443" s="228"/>
      <c r="AMI443" s="228"/>
      <c r="AMJ443" s="228"/>
      <c r="AMK443" s="228"/>
      <c r="AML443" s="228"/>
      <c r="AMM443" s="228"/>
      <c r="AMN443" s="228"/>
      <c r="AMO443" s="228"/>
      <c r="AMP443" s="228"/>
      <c r="AMQ443" s="228"/>
      <c r="AMR443" s="228"/>
      <c r="AMS443" s="228"/>
      <c r="AMT443" s="228"/>
      <c r="AMU443" s="228"/>
      <c r="AMV443" s="228"/>
      <c r="AMW443" s="228"/>
      <c r="AMX443" s="228"/>
    </row>
    <row r="444" spans="1:1038" s="432" customFormat="1" ht="18" customHeight="1">
      <c r="A444" s="523" t="s">
        <v>1819</v>
      </c>
      <c r="B444" s="524" t="s">
        <v>1647</v>
      </c>
      <c r="C444" s="422"/>
      <c r="D444" s="525" t="s">
        <v>1279</v>
      </c>
      <c r="E444" s="422">
        <v>66</v>
      </c>
      <c r="F444" s="422">
        <v>2</v>
      </c>
      <c r="G444" s="526" t="str">
        <f t="shared" si="114"/>
        <v>66-2</v>
      </c>
      <c r="H444" s="422">
        <v>0</v>
      </c>
      <c r="I444" s="422">
        <v>84</v>
      </c>
      <c r="J444" s="226"/>
      <c r="K444" s="545" t="b">
        <f>IF(I445=1,IF(((VLOOKUP($G444,[1]Depth_Lookup!#REF!,9,FALSE))-(H444/100))=0,"Good",IF(((VLOOKUP($G444,[1]Depth_Lookup!$A$3:$J$550,9,FALSE))-(H444/100))&gt;0,"Too Short","Too Long")))</f>
        <v>0</v>
      </c>
      <c r="L444" s="171">
        <f>(VLOOKUP($G444,Depth_Lookup!$A$3:$J$410,10,FALSE))+(H444/100)</f>
        <v>159.26</v>
      </c>
      <c r="M444" s="171">
        <f>(VLOOKUP($G444,Depth_Lookup!$A$3:$J$410,10,FALSE))+(I444/100)</f>
        <v>160.1</v>
      </c>
      <c r="N444" s="441" t="s">
        <v>1949</v>
      </c>
      <c r="O444" s="422">
        <v>2</v>
      </c>
      <c r="P444" s="422" t="s">
        <v>853</v>
      </c>
      <c r="Q444" s="422" t="s">
        <v>125</v>
      </c>
      <c r="R444" s="526" t="str">
        <f t="shared" si="146"/>
        <v>SerpentinizedHarzburgite</v>
      </c>
      <c r="S444" s="422" t="s">
        <v>94</v>
      </c>
      <c r="T444" s="422" t="s">
        <v>94</v>
      </c>
      <c r="U444" s="422" t="s">
        <v>95</v>
      </c>
      <c r="V444" s="422" t="s">
        <v>96</v>
      </c>
      <c r="W444" s="422" t="s">
        <v>102</v>
      </c>
      <c r="X444" s="529">
        <f>VLOOKUP(W444,[2]definitions_list_lookup!$A$13:$B$19,2,0)</f>
        <v>5</v>
      </c>
      <c r="Y444" s="422" t="s">
        <v>90</v>
      </c>
      <c r="Z444" s="422" t="s">
        <v>91</v>
      </c>
      <c r="AA444" s="422"/>
      <c r="AB444" s="422"/>
      <c r="AC444" s="422"/>
      <c r="AD444" s="422"/>
      <c r="AE444" s="423"/>
      <c r="AF444" s="526" t="e">
        <f>VLOOKUP(AE444,[2]definitions_list_mag!$V$12:$W$15,2,0)</f>
        <v>#N/A</v>
      </c>
      <c r="AG444" s="530"/>
      <c r="AH444" s="422"/>
      <c r="AI444" s="424">
        <v>79</v>
      </c>
      <c r="AJ444" s="425"/>
      <c r="AK444" s="425"/>
      <c r="AL444" s="425"/>
      <c r="AM444" s="425"/>
      <c r="AN444" s="425"/>
      <c r="AO444" s="426"/>
      <c r="AP444" s="422"/>
      <c r="AQ444" s="422"/>
      <c r="AR444" s="422"/>
      <c r="AS444" s="422"/>
      <c r="AT444" s="422"/>
      <c r="AU444" s="424"/>
      <c r="AV444" s="425"/>
      <c r="AW444" s="425"/>
      <c r="AX444" s="425"/>
      <c r="AY444" s="425"/>
      <c r="AZ444" s="425"/>
      <c r="BA444" s="426">
        <v>20</v>
      </c>
      <c r="BB444" s="422">
        <v>4</v>
      </c>
      <c r="BC444" s="422">
        <v>2</v>
      </c>
      <c r="BD444" s="422" t="s">
        <v>110</v>
      </c>
      <c r="BE444" s="422" t="s">
        <v>103</v>
      </c>
      <c r="BF444" s="422"/>
      <c r="BG444" s="424"/>
      <c r="BH444" s="425"/>
      <c r="BI444" s="425"/>
      <c r="BJ444" s="425"/>
      <c r="BK444" s="425"/>
      <c r="BL444" s="425"/>
      <c r="BM444" s="426">
        <v>1</v>
      </c>
      <c r="BN444" s="422">
        <v>2</v>
      </c>
      <c r="BO444" s="422">
        <v>0.5</v>
      </c>
      <c r="BP444" s="422" t="s">
        <v>110</v>
      </c>
      <c r="BQ444" s="422" t="s">
        <v>103</v>
      </c>
      <c r="BR444" s="422"/>
      <c r="BS444" s="425"/>
      <c r="BT444" s="425"/>
      <c r="BU444" s="425"/>
      <c r="BV444" s="425"/>
      <c r="BW444" s="425"/>
      <c r="BX444" s="425"/>
      <c r="BY444" s="426"/>
      <c r="BZ444" s="422"/>
      <c r="CA444" s="422"/>
      <c r="CB444" s="422"/>
      <c r="CC444" s="422"/>
      <c r="CD444" s="422"/>
      <c r="CE444" s="427"/>
      <c r="CF444" s="531">
        <f t="shared" si="145"/>
        <v>100</v>
      </c>
      <c r="CG444" s="166"/>
      <c r="CH444" s="163" t="s">
        <v>1737</v>
      </c>
      <c r="CI444" s="163">
        <v>100</v>
      </c>
      <c r="CJ444" s="163"/>
      <c r="CK444" s="164"/>
      <c r="CL444" s="165"/>
      <c r="CM444" s="165"/>
      <c r="CN444" s="165"/>
      <c r="CO444" s="165"/>
      <c r="CP444" s="165"/>
      <c r="CQ444" s="165"/>
      <c r="CR444" s="165"/>
      <c r="CS444" s="165"/>
      <c r="CT444" s="165"/>
      <c r="CU444" s="165"/>
      <c r="CV444" s="165"/>
      <c r="CW444" s="165"/>
      <c r="CX444" s="165"/>
      <c r="CY444" s="165"/>
      <c r="CZ444" s="165"/>
      <c r="DA444" s="165"/>
      <c r="DB444" s="428">
        <v>70</v>
      </c>
      <c r="DC444" s="429"/>
      <c r="DD444" s="430"/>
      <c r="DE444" s="165"/>
      <c r="DF444" s="165"/>
      <c r="DG444" s="165"/>
      <c r="DH444" s="165"/>
      <c r="DI444" s="165"/>
      <c r="DJ444" s="431">
        <v>30</v>
      </c>
      <c r="DK444" s="209">
        <f t="shared" si="147"/>
        <v>100</v>
      </c>
      <c r="DL444" s="166"/>
      <c r="DM444" s="165"/>
      <c r="DN444" s="165"/>
      <c r="DO444" s="167"/>
      <c r="DQ444" s="166"/>
      <c r="DR444" s="167"/>
      <c r="DS444" s="166"/>
      <c r="DT444" s="442" t="s">
        <v>1950</v>
      </c>
      <c r="DU444" s="429"/>
      <c r="DV444" s="429"/>
      <c r="DW444" s="532" t="e">
        <f>VLOOKUP(P444,[2]definitions_list_lookup!$K$30:$L$54,2,0)</f>
        <v>#N/A</v>
      </c>
      <c r="DX444" s="443" t="s">
        <v>1405</v>
      </c>
      <c r="DY444" s="443" t="s">
        <v>1951</v>
      </c>
      <c r="DZ444" s="533"/>
      <c r="EA444" s="534"/>
      <c r="EB444" s="429"/>
      <c r="EC444" s="534"/>
      <c r="ED444" s="229" t="s">
        <v>2517</v>
      </c>
      <c r="EE444" s="535"/>
      <c r="EF444" s="536"/>
      <c r="EG444" s="535"/>
      <c r="EH444" s="537"/>
      <c r="EI444" s="538"/>
      <c r="EJ444" s="539"/>
      <c r="EK444" s="540"/>
      <c r="EL444" s="535"/>
      <c r="EM444" s="537"/>
      <c r="EN444" s="537"/>
      <c r="EO444" s="541"/>
      <c r="EP444" s="541"/>
      <c r="EQ444" s="541"/>
      <c r="ER444" s="541"/>
      <c r="ES444" s="541"/>
      <c r="ET444" s="541"/>
      <c r="EU444" s="541"/>
      <c r="EV444" s="542"/>
      <c r="EW444" s="542"/>
      <c r="EX444" s="542"/>
      <c r="EY444" s="542"/>
      <c r="EZ444" s="192" t="e">
        <f t="shared" si="107"/>
        <v>#DIV/0!</v>
      </c>
      <c r="FA444" s="192" t="e">
        <f t="shared" si="108"/>
        <v>#DIV/0!</v>
      </c>
      <c r="FB444" s="192" t="e">
        <f t="shared" si="109"/>
        <v>#DIV/0!</v>
      </c>
      <c r="FC444" s="192" t="e">
        <f t="shared" si="110"/>
        <v>#DIV/0!</v>
      </c>
      <c r="FD444" s="192" t="e">
        <f t="shared" si="111"/>
        <v>#DIV/0!</v>
      </c>
      <c r="FE444" s="193" t="e">
        <f t="shared" si="112"/>
        <v>#DIV/0!</v>
      </c>
      <c r="FF444" s="194" t="e">
        <f t="shared" si="113"/>
        <v>#DIV/0!</v>
      </c>
      <c r="FG444" s="535"/>
      <c r="FH444" s="537"/>
      <c r="FI444" s="778">
        <f t="shared" si="115"/>
        <v>0</v>
      </c>
      <c r="FJ444" s="779" t="e">
        <f t="shared" si="116"/>
        <v>#DIV/0!</v>
      </c>
      <c r="FK444" s="779" t="e">
        <f t="shared" si="117"/>
        <v>#DIV/0!</v>
      </c>
      <c r="FL444" s="780" t="e">
        <f t="shared" si="118"/>
        <v>#DIV/0!</v>
      </c>
      <c r="FM444" s="169" t="e">
        <f t="shared" si="119"/>
        <v>#DIV/0!</v>
      </c>
      <c r="FN444" s="783" t="e">
        <f t="shared" si="120"/>
        <v>#DIV/0!</v>
      </c>
      <c r="FO444" s="422"/>
      <c r="FP444" s="422"/>
      <c r="FQ444" s="422"/>
      <c r="FR444" s="422"/>
      <c r="FS444" s="422"/>
      <c r="FT444" s="422"/>
      <c r="FU444" s="422"/>
      <c r="FV444" s="422"/>
      <c r="FW444" s="422"/>
      <c r="FX444" s="422"/>
      <c r="FY444" s="422"/>
      <c r="FZ444" s="422"/>
      <c r="GA444" s="422"/>
      <c r="GB444" s="422"/>
      <c r="GC444" s="422"/>
      <c r="GD444" s="422"/>
      <c r="GE444" s="422"/>
      <c r="GF444" s="422"/>
      <c r="GG444" s="422"/>
      <c r="GH444" s="422"/>
      <c r="GI444" s="422"/>
      <c r="GJ444" s="422"/>
      <c r="GK444" s="422"/>
      <c r="GL444" s="422"/>
      <c r="GM444" s="422"/>
      <c r="GN444" s="422"/>
      <c r="GO444" s="422"/>
      <c r="GP444" s="422"/>
      <c r="GQ444" s="422"/>
      <c r="GR444" s="422"/>
      <c r="GS444" s="422"/>
      <c r="GT444" s="422"/>
      <c r="GU444" s="422"/>
      <c r="GV444" s="422"/>
      <c r="GW444" s="422"/>
      <c r="GX444" s="422"/>
      <c r="GY444" s="422"/>
      <c r="GZ444" s="422"/>
      <c r="HA444" s="422"/>
      <c r="HB444" s="422"/>
      <c r="HC444" s="422"/>
      <c r="HD444" s="422"/>
      <c r="HE444" s="422"/>
      <c r="HF444" s="422"/>
      <c r="HG444" s="422"/>
      <c r="HH444" s="422"/>
      <c r="HI444" s="422"/>
      <c r="HJ444" s="422"/>
      <c r="HK444" s="422"/>
      <c r="HL444" s="422"/>
      <c r="HM444" s="422"/>
      <c r="HN444" s="422"/>
      <c r="HO444" s="422"/>
      <c r="HP444" s="422"/>
      <c r="HQ444" s="422"/>
      <c r="HR444" s="422"/>
      <c r="HS444" s="422"/>
      <c r="HT444" s="422"/>
      <c r="HU444" s="422"/>
      <c r="HV444" s="422"/>
      <c r="HW444" s="422"/>
      <c r="HX444" s="422"/>
      <c r="HY444" s="422"/>
      <c r="HZ444" s="422"/>
      <c r="IA444" s="422"/>
      <c r="IB444" s="422"/>
      <c r="IC444" s="422"/>
      <c r="ID444" s="422"/>
      <c r="IE444" s="422"/>
      <c r="IF444" s="422"/>
      <c r="IG444" s="422"/>
      <c r="IH444" s="422"/>
      <c r="II444" s="422"/>
      <c r="IJ444" s="422"/>
      <c r="IK444" s="422"/>
      <c r="IL444" s="422"/>
      <c r="IM444" s="422"/>
      <c r="IN444" s="422"/>
      <c r="IO444" s="422"/>
      <c r="IP444" s="422"/>
      <c r="IQ444" s="422"/>
      <c r="IR444" s="422"/>
      <c r="IS444" s="422"/>
      <c r="IT444" s="422"/>
      <c r="IU444" s="422"/>
      <c r="IV444" s="422"/>
      <c r="IW444" s="422"/>
      <c r="IX444" s="422"/>
      <c r="IY444" s="422"/>
      <c r="IZ444" s="422"/>
      <c r="JA444" s="422"/>
      <c r="JB444" s="422"/>
      <c r="JC444" s="422"/>
      <c r="JD444" s="422"/>
      <c r="JE444" s="422"/>
      <c r="JF444" s="422"/>
      <c r="JG444" s="422"/>
      <c r="JH444" s="422"/>
      <c r="JI444" s="422"/>
      <c r="JJ444" s="422"/>
      <c r="JK444" s="422"/>
      <c r="JL444" s="422"/>
      <c r="JM444" s="422"/>
      <c r="JN444" s="422"/>
      <c r="JO444" s="422"/>
      <c r="JP444" s="422"/>
      <c r="JQ444" s="422"/>
      <c r="JR444" s="422"/>
      <c r="JS444" s="422"/>
      <c r="JT444" s="422"/>
      <c r="JU444" s="422"/>
      <c r="JV444" s="422"/>
      <c r="JW444" s="422"/>
      <c r="JX444" s="422"/>
      <c r="JY444" s="422"/>
      <c r="JZ444" s="422"/>
      <c r="KA444" s="422"/>
      <c r="KB444" s="422"/>
      <c r="KC444" s="422"/>
      <c r="KD444" s="422"/>
      <c r="KE444" s="422"/>
      <c r="KF444" s="422"/>
      <c r="KG444" s="422"/>
      <c r="KH444" s="422"/>
      <c r="KI444" s="422"/>
      <c r="KJ444" s="422"/>
      <c r="KK444" s="422"/>
      <c r="KL444" s="422"/>
      <c r="KM444" s="422"/>
      <c r="KN444" s="422"/>
      <c r="KO444" s="422"/>
      <c r="KP444" s="422"/>
      <c r="KQ444" s="422"/>
      <c r="KR444" s="422"/>
      <c r="KS444" s="422"/>
      <c r="KT444" s="422"/>
      <c r="KU444" s="422"/>
      <c r="KV444" s="422"/>
      <c r="KW444" s="422"/>
      <c r="KX444" s="422"/>
      <c r="KY444" s="422"/>
      <c r="KZ444" s="422"/>
      <c r="LA444" s="422"/>
      <c r="LB444" s="422"/>
      <c r="LC444" s="422"/>
      <c r="LD444" s="422"/>
      <c r="LE444" s="422"/>
      <c r="LF444" s="422"/>
      <c r="LG444" s="422"/>
      <c r="LH444" s="422"/>
      <c r="LI444" s="422"/>
      <c r="LJ444" s="422"/>
      <c r="LK444" s="422"/>
      <c r="LL444" s="422"/>
      <c r="LM444" s="422"/>
      <c r="LN444" s="422"/>
      <c r="LO444" s="422"/>
      <c r="LP444" s="422"/>
      <c r="LQ444" s="422"/>
      <c r="LR444" s="422"/>
      <c r="LS444" s="422"/>
      <c r="LT444" s="422"/>
      <c r="LU444" s="422"/>
      <c r="LV444" s="422"/>
      <c r="LW444" s="422"/>
      <c r="LX444" s="422"/>
      <c r="LY444" s="422"/>
      <c r="LZ444" s="422"/>
      <c r="MA444" s="422"/>
      <c r="MB444" s="422"/>
      <c r="MC444" s="422"/>
      <c r="MD444" s="422"/>
      <c r="ME444" s="422"/>
      <c r="MF444" s="422"/>
      <c r="MG444" s="422"/>
      <c r="MH444" s="422"/>
      <c r="MI444" s="422"/>
      <c r="MJ444" s="422"/>
      <c r="MK444" s="422"/>
      <c r="ML444" s="422"/>
      <c r="MM444" s="422"/>
      <c r="MN444" s="422"/>
      <c r="MO444" s="422"/>
      <c r="MP444" s="422"/>
      <c r="MQ444" s="422"/>
      <c r="MR444" s="422"/>
      <c r="MS444" s="422"/>
      <c r="MT444" s="422"/>
      <c r="MU444" s="422"/>
      <c r="MV444" s="422"/>
      <c r="MW444" s="422"/>
      <c r="MX444" s="422"/>
      <c r="MY444" s="422"/>
      <c r="MZ444" s="422"/>
      <c r="NA444" s="422"/>
      <c r="NB444" s="422"/>
      <c r="NC444" s="422"/>
      <c r="ND444" s="422"/>
      <c r="NE444" s="422"/>
      <c r="NF444" s="422"/>
      <c r="NG444" s="422"/>
      <c r="NH444" s="422"/>
      <c r="NI444" s="422"/>
      <c r="NJ444" s="422"/>
      <c r="NK444" s="422"/>
      <c r="NL444" s="422"/>
      <c r="NM444" s="422"/>
      <c r="NN444" s="422"/>
      <c r="NO444" s="422"/>
      <c r="NP444" s="422"/>
      <c r="NQ444" s="422"/>
      <c r="NR444" s="422"/>
      <c r="NS444" s="422"/>
      <c r="NT444" s="422"/>
      <c r="NU444" s="422"/>
      <c r="NV444" s="422"/>
      <c r="NW444" s="422"/>
      <c r="NX444" s="422"/>
      <c r="NY444" s="422"/>
      <c r="NZ444" s="422"/>
      <c r="OA444" s="422"/>
      <c r="OB444" s="422"/>
      <c r="OC444" s="422"/>
      <c r="OD444" s="422"/>
      <c r="OE444" s="422"/>
      <c r="OF444" s="422"/>
      <c r="OG444" s="422"/>
      <c r="OH444" s="422"/>
      <c r="OI444" s="422"/>
      <c r="OJ444" s="422"/>
      <c r="OK444" s="422"/>
      <c r="OL444" s="422"/>
      <c r="OM444" s="422"/>
      <c r="ON444" s="422"/>
      <c r="OO444" s="422"/>
      <c r="OP444" s="422"/>
      <c r="OQ444" s="422"/>
      <c r="OR444" s="422"/>
      <c r="OS444" s="422"/>
      <c r="OT444" s="422"/>
      <c r="OU444" s="422"/>
      <c r="OV444" s="422"/>
      <c r="OW444" s="422"/>
      <c r="OX444" s="422"/>
      <c r="OY444" s="422"/>
      <c r="OZ444" s="422"/>
      <c r="PA444" s="422"/>
      <c r="PB444" s="422"/>
      <c r="PC444" s="422"/>
      <c r="PD444" s="422"/>
      <c r="PE444" s="422"/>
      <c r="PF444" s="422"/>
      <c r="PG444" s="422"/>
      <c r="PH444" s="422"/>
      <c r="PI444" s="422"/>
      <c r="PJ444" s="422"/>
      <c r="PK444" s="422"/>
      <c r="PL444" s="422"/>
      <c r="PM444" s="422"/>
      <c r="PN444" s="422"/>
      <c r="PO444" s="422"/>
      <c r="PP444" s="422"/>
      <c r="PQ444" s="422"/>
      <c r="PR444" s="422"/>
      <c r="PS444" s="422"/>
      <c r="PT444" s="422"/>
      <c r="PU444" s="422"/>
      <c r="PV444" s="422"/>
      <c r="PW444" s="422"/>
      <c r="PX444" s="422"/>
      <c r="PY444" s="422"/>
      <c r="PZ444" s="422"/>
      <c r="QA444" s="422"/>
      <c r="QB444" s="422"/>
      <c r="QC444" s="422"/>
      <c r="QD444" s="422"/>
      <c r="QE444" s="422"/>
      <c r="QF444" s="422"/>
      <c r="QG444" s="422"/>
      <c r="QH444" s="422"/>
      <c r="QI444" s="422"/>
      <c r="QJ444" s="422"/>
      <c r="QK444" s="422"/>
      <c r="QL444" s="422"/>
      <c r="QM444" s="422"/>
      <c r="QN444" s="422"/>
      <c r="QO444" s="422"/>
      <c r="QP444" s="422"/>
      <c r="QQ444" s="422"/>
      <c r="QR444" s="422"/>
      <c r="QS444" s="422"/>
      <c r="QT444" s="422"/>
      <c r="QU444" s="422"/>
      <c r="QV444" s="422"/>
      <c r="QW444" s="422"/>
      <c r="QX444" s="422"/>
      <c r="QY444" s="422"/>
      <c r="QZ444" s="422"/>
      <c r="RA444" s="422"/>
      <c r="RB444" s="422"/>
      <c r="RC444" s="422"/>
      <c r="RD444" s="422"/>
      <c r="RE444" s="422"/>
      <c r="RF444" s="422"/>
      <c r="RG444" s="422"/>
      <c r="RH444" s="422"/>
      <c r="RI444" s="422"/>
      <c r="RJ444" s="422"/>
      <c r="RK444" s="422"/>
      <c r="RL444" s="422"/>
      <c r="RM444" s="422"/>
      <c r="RN444" s="422"/>
      <c r="RO444" s="422"/>
      <c r="RP444" s="422"/>
      <c r="RQ444" s="422"/>
      <c r="RR444" s="422"/>
      <c r="RS444" s="422"/>
      <c r="RT444" s="422"/>
      <c r="RU444" s="422"/>
      <c r="RV444" s="422"/>
      <c r="RW444" s="422"/>
      <c r="RX444" s="422"/>
      <c r="RY444" s="422"/>
      <c r="RZ444" s="422"/>
      <c r="SA444" s="422"/>
      <c r="SB444" s="422"/>
      <c r="SC444" s="422"/>
      <c r="SD444" s="422"/>
      <c r="SE444" s="422"/>
      <c r="SF444" s="422"/>
      <c r="SG444" s="422"/>
      <c r="SH444" s="422"/>
      <c r="SI444" s="422"/>
      <c r="SJ444" s="422"/>
      <c r="SK444" s="422"/>
      <c r="SL444" s="422"/>
      <c r="SM444" s="422"/>
      <c r="SN444" s="422"/>
      <c r="SO444" s="422"/>
      <c r="SP444" s="422"/>
      <c r="SQ444" s="422"/>
      <c r="SR444" s="422"/>
      <c r="SS444" s="422"/>
      <c r="ST444" s="422"/>
      <c r="SU444" s="422"/>
      <c r="SV444" s="422"/>
      <c r="SW444" s="422"/>
      <c r="SX444" s="422"/>
      <c r="SY444" s="422"/>
      <c r="SZ444" s="422"/>
      <c r="TA444" s="422"/>
      <c r="TB444" s="422"/>
      <c r="TC444" s="422"/>
      <c r="TD444" s="422"/>
      <c r="TE444" s="422"/>
      <c r="TF444" s="422"/>
      <c r="TG444" s="422"/>
      <c r="TH444" s="422"/>
      <c r="TI444" s="422"/>
      <c r="TJ444" s="422"/>
      <c r="TK444" s="422"/>
      <c r="TL444" s="422"/>
      <c r="TM444" s="422"/>
      <c r="TN444" s="422"/>
      <c r="TO444" s="422"/>
      <c r="TP444" s="422"/>
      <c r="TQ444" s="422"/>
      <c r="TR444" s="422"/>
      <c r="TS444" s="422"/>
      <c r="TT444" s="422"/>
      <c r="TU444" s="422"/>
      <c r="TV444" s="422"/>
      <c r="TW444" s="422"/>
      <c r="TX444" s="422"/>
      <c r="TY444" s="422"/>
      <c r="TZ444" s="422"/>
      <c r="UA444" s="422"/>
      <c r="UB444" s="422"/>
      <c r="UC444" s="422"/>
      <c r="UD444" s="422"/>
      <c r="UE444" s="422"/>
      <c r="UF444" s="422"/>
      <c r="UG444" s="422"/>
      <c r="UH444" s="422"/>
      <c r="UI444" s="422"/>
      <c r="UJ444" s="422"/>
      <c r="UK444" s="422"/>
      <c r="UL444" s="422"/>
      <c r="UM444" s="422"/>
      <c r="UN444" s="422"/>
      <c r="UO444" s="422"/>
      <c r="UP444" s="422"/>
      <c r="UQ444" s="422"/>
      <c r="UR444" s="422"/>
      <c r="US444" s="422"/>
      <c r="UT444" s="422"/>
      <c r="UU444" s="422"/>
      <c r="UV444" s="422"/>
      <c r="UW444" s="422"/>
      <c r="UX444" s="422"/>
      <c r="UY444" s="422"/>
      <c r="UZ444" s="422"/>
      <c r="VA444" s="422"/>
      <c r="VB444" s="422"/>
      <c r="VC444" s="422"/>
      <c r="VD444" s="422"/>
      <c r="VE444" s="422"/>
      <c r="VF444" s="422"/>
      <c r="VG444" s="422"/>
      <c r="VH444" s="422"/>
      <c r="VI444" s="422"/>
      <c r="VJ444" s="422"/>
      <c r="VK444" s="422"/>
      <c r="VL444" s="422"/>
      <c r="VM444" s="422"/>
      <c r="VN444" s="422"/>
      <c r="VO444" s="422"/>
      <c r="VP444" s="422"/>
      <c r="VQ444" s="422"/>
      <c r="VR444" s="422"/>
      <c r="VS444" s="422"/>
      <c r="VT444" s="422"/>
      <c r="VU444" s="422"/>
      <c r="VV444" s="422"/>
      <c r="VW444" s="422"/>
      <c r="VX444" s="422"/>
      <c r="VY444" s="422"/>
      <c r="VZ444" s="422"/>
      <c r="WA444" s="422"/>
      <c r="WB444" s="422"/>
      <c r="WC444" s="422"/>
      <c r="WD444" s="422"/>
      <c r="WE444" s="422"/>
      <c r="WF444" s="422"/>
      <c r="WG444" s="422"/>
      <c r="WH444" s="422"/>
      <c r="WI444" s="422"/>
      <c r="WJ444" s="422"/>
      <c r="WK444" s="422"/>
      <c r="WL444" s="422"/>
      <c r="WM444" s="422"/>
      <c r="WN444" s="422"/>
      <c r="WO444" s="422"/>
      <c r="WP444" s="422"/>
      <c r="WQ444" s="422"/>
      <c r="WR444" s="422"/>
      <c r="WS444" s="422"/>
      <c r="WT444" s="422"/>
      <c r="WU444" s="422"/>
      <c r="WV444" s="422"/>
      <c r="WW444" s="422"/>
      <c r="WX444" s="422"/>
      <c r="WY444" s="422"/>
      <c r="WZ444" s="422"/>
      <c r="XA444" s="422"/>
      <c r="XB444" s="422"/>
      <c r="XC444" s="422"/>
      <c r="XD444" s="422"/>
      <c r="XE444" s="422"/>
      <c r="XF444" s="422"/>
      <c r="XG444" s="422"/>
      <c r="XH444" s="422"/>
      <c r="XI444" s="422"/>
      <c r="XJ444" s="422"/>
      <c r="XK444" s="422"/>
      <c r="XL444" s="422"/>
      <c r="XM444" s="422"/>
      <c r="XN444" s="422"/>
      <c r="XO444" s="422"/>
      <c r="XP444" s="422"/>
      <c r="XQ444" s="422"/>
      <c r="XR444" s="422"/>
      <c r="XS444" s="422"/>
      <c r="XT444" s="422"/>
      <c r="XU444" s="422"/>
      <c r="XV444" s="422"/>
      <c r="XW444" s="422"/>
      <c r="XX444" s="422"/>
      <c r="XY444" s="422"/>
      <c r="XZ444" s="422"/>
      <c r="YA444" s="422"/>
      <c r="YB444" s="422"/>
      <c r="YC444" s="422"/>
      <c r="YD444" s="422"/>
      <c r="YE444" s="422"/>
      <c r="YF444" s="422"/>
      <c r="YG444" s="422"/>
      <c r="YH444" s="422"/>
      <c r="YI444" s="422"/>
      <c r="YJ444" s="422"/>
      <c r="YK444" s="422"/>
      <c r="YL444" s="422"/>
      <c r="YM444" s="422"/>
      <c r="YN444" s="422"/>
      <c r="YO444" s="422"/>
      <c r="YP444" s="422"/>
      <c r="YQ444" s="422"/>
      <c r="YR444" s="422"/>
      <c r="YS444" s="422"/>
      <c r="YT444" s="422"/>
      <c r="YU444" s="422"/>
      <c r="YV444" s="422"/>
      <c r="YW444" s="422"/>
      <c r="YX444" s="422"/>
      <c r="YY444" s="422"/>
      <c r="YZ444" s="422"/>
      <c r="ZA444" s="422"/>
      <c r="ZB444" s="422"/>
      <c r="ZC444" s="422"/>
      <c r="ZD444" s="422"/>
      <c r="ZE444" s="422"/>
      <c r="ZF444" s="422"/>
      <c r="ZG444" s="422"/>
      <c r="ZH444" s="422"/>
      <c r="ZI444" s="422"/>
      <c r="ZJ444" s="422"/>
      <c r="ZK444" s="422"/>
      <c r="ZL444" s="422"/>
      <c r="ZM444" s="422"/>
      <c r="ZN444" s="422"/>
      <c r="ZO444" s="422"/>
      <c r="ZP444" s="422"/>
      <c r="ZQ444" s="422"/>
      <c r="ZR444" s="422"/>
      <c r="ZS444" s="422"/>
      <c r="ZT444" s="422"/>
      <c r="ZU444" s="422"/>
      <c r="ZV444" s="422"/>
      <c r="ZW444" s="422"/>
      <c r="ZX444" s="422"/>
      <c r="ZY444" s="422"/>
      <c r="ZZ444" s="422"/>
      <c r="AAA444" s="422"/>
      <c r="AAB444" s="422"/>
      <c r="AAC444" s="422"/>
      <c r="AAD444" s="422"/>
      <c r="AAE444" s="422"/>
      <c r="AAF444" s="422"/>
      <c r="AAG444" s="422"/>
      <c r="AAH444" s="422"/>
      <c r="AAI444" s="422"/>
      <c r="AAJ444" s="422"/>
      <c r="AAK444" s="422"/>
      <c r="AAL444" s="422"/>
      <c r="AAM444" s="422"/>
      <c r="AAN444" s="422"/>
      <c r="AAO444" s="422"/>
      <c r="AAP444" s="422"/>
      <c r="AAQ444" s="422"/>
      <c r="AAR444" s="422"/>
      <c r="AAS444" s="422"/>
      <c r="AAT444" s="422"/>
      <c r="AAU444" s="422"/>
      <c r="AAV444" s="422"/>
      <c r="AAW444" s="422"/>
      <c r="AAX444" s="422"/>
      <c r="AAY444" s="422"/>
      <c r="AAZ444" s="422"/>
      <c r="ABA444" s="422"/>
      <c r="ABB444" s="422"/>
      <c r="ABC444" s="422"/>
      <c r="ABD444" s="422"/>
      <c r="ABE444" s="422"/>
      <c r="ABF444" s="422"/>
      <c r="ABG444" s="422"/>
      <c r="ABH444" s="422"/>
      <c r="ABI444" s="422"/>
      <c r="ABJ444" s="422"/>
      <c r="ABK444" s="422"/>
      <c r="ABL444" s="422"/>
      <c r="ABM444" s="422"/>
      <c r="ABN444" s="422"/>
      <c r="ABO444" s="422"/>
      <c r="ABP444" s="422"/>
      <c r="ABQ444" s="422"/>
      <c r="ABR444" s="422"/>
      <c r="ABS444" s="422"/>
      <c r="ABT444" s="422"/>
      <c r="ABU444" s="422"/>
      <c r="ABV444" s="422"/>
      <c r="ABW444" s="422"/>
      <c r="ABX444" s="422"/>
      <c r="ABY444" s="422"/>
      <c r="ABZ444" s="422"/>
      <c r="ACA444" s="422"/>
      <c r="ACB444" s="422"/>
      <c r="ACC444" s="422"/>
      <c r="ACD444" s="422"/>
      <c r="ACE444" s="422"/>
      <c r="ACF444" s="422"/>
      <c r="ACG444" s="422"/>
      <c r="ACH444" s="422"/>
      <c r="ACI444" s="422"/>
      <c r="ACJ444" s="422"/>
      <c r="ACK444" s="422"/>
      <c r="ACL444" s="422"/>
      <c r="ACM444" s="422"/>
      <c r="ACN444" s="422"/>
      <c r="ACO444" s="422"/>
      <c r="ACP444" s="422"/>
      <c r="ACQ444" s="422"/>
      <c r="ACR444" s="422"/>
      <c r="ACS444" s="422"/>
      <c r="ACT444" s="422"/>
      <c r="ACU444" s="422"/>
      <c r="ACV444" s="422"/>
      <c r="ACW444" s="422"/>
      <c r="ACX444" s="422"/>
      <c r="ACY444" s="422"/>
      <c r="ACZ444" s="422"/>
      <c r="ADA444" s="422"/>
      <c r="ADB444" s="422"/>
      <c r="ADC444" s="422"/>
      <c r="ADD444" s="422"/>
      <c r="ADE444" s="422"/>
      <c r="ADF444" s="422"/>
      <c r="ADG444" s="422"/>
      <c r="ADH444" s="422"/>
      <c r="ADI444" s="422"/>
      <c r="ADJ444" s="422"/>
      <c r="ADK444" s="422"/>
      <c r="ADL444" s="422"/>
      <c r="ADM444" s="422"/>
      <c r="ADN444" s="422"/>
      <c r="ADO444" s="422"/>
      <c r="ADP444" s="422"/>
      <c r="ADQ444" s="422"/>
      <c r="ADR444" s="422"/>
      <c r="ADS444" s="422"/>
      <c r="ADT444" s="422"/>
      <c r="ADU444" s="422"/>
      <c r="ADV444" s="422"/>
      <c r="ADW444" s="422"/>
      <c r="ADX444" s="422"/>
      <c r="ADY444" s="422"/>
      <c r="ADZ444" s="422"/>
      <c r="AEA444" s="422"/>
      <c r="AEB444" s="422"/>
      <c r="AEC444" s="422"/>
      <c r="AED444" s="422"/>
      <c r="AEE444" s="422"/>
      <c r="AEF444" s="422"/>
      <c r="AEG444" s="422"/>
      <c r="AEH444" s="422"/>
      <c r="AEI444" s="422"/>
      <c r="AEJ444" s="422"/>
      <c r="AEK444" s="422"/>
      <c r="AEL444" s="422"/>
      <c r="AEM444" s="422"/>
      <c r="AEN444" s="422"/>
      <c r="AEO444" s="422"/>
      <c r="AEP444" s="422"/>
      <c r="AEQ444" s="422"/>
      <c r="AER444" s="422"/>
      <c r="AES444" s="422"/>
      <c r="AET444" s="422"/>
      <c r="AEU444" s="422"/>
      <c r="AEV444" s="422"/>
      <c r="AEW444" s="422"/>
      <c r="AEX444" s="422"/>
      <c r="AEY444" s="422"/>
      <c r="AEZ444" s="422"/>
      <c r="AFA444" s="422"/>
      <c r="AFB444" s="422"/>
      <c r="AFC444" s="422"/>
      <c r="AFD444" s="422"/>
      <c r="AFE444" s="422"/>
      <c r="AFF444" s="422"/>
      <c r="AFG444" s="422"/>
      <c r="AFH444" s="422"/>
      <c r="AFI444" s="422"/>
      <c r="AFJ444" s="422"/>
      <c r="AFK444" s="422"/>
      <c r="AFL444" s="422"/>
      <c r="AFM444" s="422"/>
      <c r="AFN444" s="422"/>
      <c r="AFO444" s="422"/>
      <c r="AFP444" s="422"/>
      <c r="AFQ444" s="422"/>
      <c r="AFR444" s="422"/>
      <c r="AFS444" s="422"/>
      <c r="AFT444" s="422"/>
      <c r="AFU444" s="422"/>
      <c r="AFV444" s="422"/>
      <c r="AFW444" s="422"/>
      <c r="AFX444" s="422"/>
      <c r="AFY444" s="422"/>
      <c r="AFZ444" s="422"/>
      <c r="AGA444" s="422"/>
      <c r="AGB444" s="422"/>
      <c r="AGC444" s="422"/>
      <c r="AGD444" s="422"/>
      <c r="AGE444" s="422"/>
      <c r="AGF444" s="422"/>
      <c r="AGG444" s="422"/>
      <c r="AGH444" s="422"/>
      <c r="AGI444" s="422"/>
      <c r="AGJ444" s="422"/>
      <c r="AGK444" s="422"/>
      <c r="AGL444" s="422"/>
      <c r="AGM444" s="422"/>
      <c r="AGN444" s="422"/>
      <c r="AGO444" s="422"/>
      <c r="AGP444" s="422"/>
      <c r="AGQ444" s="422"/>
      <c r="AGR444" s="422"/>
      <c r="AGS444" s="422"/>
      <c r="AGT444" s="422"/>
      <c r="AGU444" s="422"/>
      <c r="AGV444" s="422"/>
      <c r="AGW444" s="422"/>
      <c r="AGX444" s="422"/>
      <c r="AGY444" s="422"/>
      <c r="AGZ444" s="422"/>
      <c r="AHA444" s="422"/>
      <c r="AHB444" s="422"/>
      <c r="AHC444" s="422"/>
      <c r="AHD444" s="422"/>
      <c r="AHE444" s="422"/>
      <c r="AHF444" s="422"/>
      <c r="AHG444" s="422"/>
      <c r="AHH444" s="422"/>
      <c r="AHI444" s="422"/>
      <c r="AHJ444" s="422"/>
      <c r="AHK444" s="422"/>
      <c r="AHL444" s="422"/>
      <c r="AHM444" s="422"/>
      <c r="AHN444" s="422"/>
      <c r="AHO444" s="422"/>
      <c r="AHP444" s="422"/>
      <c r="AHQ444" s="422"/>
      <c r="AHR444" s="422"/>
      <c r="AHS444" s="422"/>
      <c r="AHT444" s="422"/>
      <c r="AHU444" s="422"/>
      <c r="AHV444" s="422"/>
      <c r="AHW444" s="422"/>
      <c r="AHX444" s="422"/>
      <c r="AHY444" s="422"/>
      <c r="AHZ444" s="422"/>
      <c r="AIA444" s="422"/>
      <c r="AIB444" s="422"/>
      <c r="AIC444" s="422"/>
      <c r="AID444" s="422"/>
      <c r="AIE444" s="422"/>
      <c r="AIF444" s="422"/>
      <c r="AIG444" s="422"/>
      <c r="AIH444" s="422"/>
      <c r="AII444" s="422"/>
      <c r="AIJ444" s="422"/>
      <c r="AIK444" s="422"/>
      <c r="AIL444" s="422"/>
      <c r="AIM444" s="422"/>
      <c r="AIN444" s="422"/>
      <c r="AIO444" s="422"/>
      <c r="AIP444" s="422"/>
      <c r="AIQ444" s="422"/>
      <c r="AIR444" s="422"/>
      <c r="AIS444" s="422"/>
      <c r="AIT444" s="422"/>
      <c r="AIU444" s="422"/>
      <c r="AIV444" s="422"/>
      <c r="AIW444" s="422"/>
      <c r="AIX444" s="422"/>
      <c r="AIY444" s="422"/>
      <c r="AIZ444" s="422"/>
      <c r="AJA444" s="422"/>
      <c r="AJB444" s="422"/>
      <c r="AJC444" s="422"/>
      <c r="AJD444" s="422"/>
      <c r="AJE444" s="422"/>
      <c r="AJF444" s="422"/>
      <c r="AJG444" s="422"/>
      <c r="AJH444" s="422"/>
      <c r="AJI444" s="422"/>
      <c r="AJJ444" s="422"/>
      <c r="AJK444" s="422"/>
      <c r="AJL444" s="422"/>
      <c r="AJM444" s="422"/>
      <c r="AJN444" s="422"/>
      <c r="AJO444" s="422"/>
      <c r="AJP444" s="422"/>
      <c r="AJQ444" s="422"/>
      <c r="AJR444" s="422"/>
      <c r="AJS444" s="422"/>
      <c r="AJT444" s="422"/>
      <c r="AJU444" s="422"/>
      <c r="AJV444" s="422"/>
      <c r="AJW444" s="422"/>
      <c r="AJX444" s="422"/>
      <c r="AJY444" s="422"/>
      <c r="AJZ444" s="422"/>
      <c r="AKA444" s="422"/>
      <c r="AKB444" s="422"/>
      <c r="AKC444" s="422"/>
      <c r="AKD444" s="422"/>
      <c r="AKE444" s="422"/>
      <c r="AKF444" s="422"/>
      <c r="AKG444" s="422"/>
      <c r="AKH444" s="422"/>
      <c r="AKI444" s="422"/>
      <c r="AKJ444" s="422"/>
      <c r="AKK444" s="422"/>
      <c r="AKL444" s="422"/>
      <c r="AKM444" s="422"/>
      <c r="AKN444" s="422"/>
      <c r="AKO444" s="422"/>
      <c r="AKP444" s="422"/>
      <c r="AKQ444" s="422"/>
      <c r="AKR444" s="422"/>
      <c r="AKS444" s="422"/>
      <c r="AKT444" s="422"/>
      <c r="AKU444" s="422"/>
      <c r="AKV444" s="422"/>
      <c r="AKW444" s="422"/>
      <c r="AKX444" s="422"/>
      <c r="AKY444" s="422"/>
      <c r="AKZ444" s="422"/>
      <c r="ALA444" s="422"/>
      <c r="ALB444" s="422"/>
      <c r="ALC444" s="422"/>
      <c r="ALD444" s="422"/>
      <c r="ALE444" s="422"/>
      <c r="ALF444" s="422"/>
      <c r="ALG444" s="422"/>
      <c r="ALH444" s="422"/>
      <c r="ALI444" s="422"/>
      <c r="ALJ444" s="422"/>
      <c r="ALK444" s="422"/>
      <c r="ALL444" s="422"/>
      <c r="ALM444" s="422"/>
      <c r="ALN444" s="422"/>
      <c r="ALO444" s="422"/>
      <c r="ALP444" s="422"/>
      <c r="ALQ444" s="422"/>
      <c r="ALR444" s="422"/>
      <c r="ALS444" s="422"/>
      <c r="ALT444" s="422"/>
      <c r="ALU444" s="422"/>
      <c r="ALV444" s="422"/>
      <c r="ALW444" s="422"/>
      <c r="ALX444" s="422"/>
      <c r="ALY444" s="422"/>
      <c r="ALZ444" s="422"/>
      <c r="AMA444" s="422"/>
      <c r="AMB444" s="422"/>
      <c r="AMC444" s="422"/>
      <c r="AMD444" s="422"/>
      <c r="AME444" s="422"/>
      <c r="AMF444" s="422"/>
      <c r="AMG444" s="422"/>
      <c r="AMH444" s="422"/>
      <c r="AMI444" s="422"/>
      <c r="AMJ444" s="422"/>
      <c r="AMK444" s="422"/>
      <c r="AML444" s="422"/>
      <c r="AMM444" s="422"/>
      <c r="AMN444" s="422"/>
      <c r="AMO444" s="422"/>
      <c r="AMP444" s="422"/>
      <c r="AMQ444" s="422"/>
      <c r="AMR444" s="422"/>
      <c r="AMS444" s="422"/>
      <c r="AMT444" s="422"/>
      <c r="AMU444" s="422"/>
      <c r="AMV444" s="422"/>
      <c r="AMW444" s="422"/>
      <c r="AMX444" s="422"/>
    </row>
    <row r="445" spans="1:1038" s="432" customFormat="1" ht="18" customHeight="1">
      <c r="A445" s="547" t="s">
        <v>1819</v>
      </c>
      <c r="B445" s="524" t="s">
        <v>1647</v>
      </c>
      <c r="C445" s="422"/>
      <c r="D445" s="525" t="s">
        <v>1279</v>
      </c>
      <c r="E445" s="422">
        <v>66</v>
      </c>
      <c r="F445" s="422">
        <v>3</v>
      </c>
      <c r="G445" s="526" t="str">
        <f t="shared" ref="G445:G448" si="148">E445&amp;"-"&amp;F445</f>
        <v>66-3</v>
      </c>
      <c r="H445" s="422">
        <v>0</v>
      </c>
      <c r="I445" s="422">
        <v>32</v>
      </c>
      <c r="J445" s="226"/>
      <c r="K445" s="545" t="b">
        <f>IF(I446=1,IF(((VLOOKUP($G445,[1]Depth_Lookup!#REF!,9,FALSE))-(H445/100))=0,"Good",IF(((VLOOKUP($G445,[1]Depth_Lookup!$A$3:$J$550,9,FALSE))-(H445/100))&gt;0,"Too Short","Too Long")))</f>
        <v>0</v>
      </c>
      <c r="L445" s="171">
        <f>(VLOOKUP($G445,Depth_Lookup!$A$3:$J$410,10,FALSE))+(H445/100)</f>
        <v>160.1</v>
      </c>
      <c r="M445" s="171">
        <f>(VLOOKUP($G445,Depth_Lookup!$A$3:$J$410,10,FALSE))+(I445/100)</f>
        <v>160.41999999999999</v>
      </c>
      <c r="N445" s="441" t="s">
        <v>1949</v>
      </c>
      <c r="O445" s="422">
        <v>1</v>
      </c>
      <c r="P445" s="422" t="s">
        <v>853</v>
      </c>
      <c r="Q445" s="422" t="s">
        <v>125</v>
      </c>
      <c r="R445" s="526" t="str">
        <f t="shared" ref="R445" si="149">P445&amp;""&amp;Q445</f>
        <v>SerpentinizedHarzburgite</v>
      </c>
      <c r="S445" s="422" t="s">
        <v>94</v>
      </c>
      <c r="T445" s="422" t="s">
        <v>94</v>
      </c>
      <c r="U445" s="422" t="s">
        <v>95</v>
      </c>
      <c r="V445" s="422" t="s">
        <v>96</v>
      </c>
      <c r="W445" s="422" t="s">
        <v>102</v>
      </c>
      <c r="X445" s="529">
        <f>VLOOKUP(W445,[2]definitions_list_lookup!$A$13:$B$19,2,0)</f>
        <v>5</v>
      </c>
      <c r="Y445" s="422" t="s">
        <v>90</v>
      </c>
      <c r="Z445" s="422" t="s">
        <v>91</v>
      </c>
      <c r="AA445" s="422"/>
      <c r="AB445" s="422"/>
      <c r="AC445" s="422"/>
      <c r="AD445" s="422"/>
      <c r="AE445" s="423"/>
      <c r="AF445" s="526" t="e">
        <f>VLOOKUP(AE445,[2]definitions_list_mag!$V$12:$W$15,2,0)</f>
        <v>#N/A</v>
      </c>
      <c r="AG445" s="530"/>
      <c r="AH445" s="422"/>
      <c r="AI445" s="424">
        <v>79</v>
      </c>
      <c r="AJ445" s="425"/>
      <c r="AK445" s="425"/>
      <c r="AL445" s="425"/>
      <c r="AM445" s="425"/>
      <c r="AN445" s="425"/>
      <c r="AO445" s="426"/>
      <c r="AP445" s="422"/>
      <c r="AQ445" s="422"/>
      <c r="AR445" s="422"/>
      <c r="AS445" s="422"/>
      <c r="AT445" s="422"/>
      <c r="AU445" s="424"/>
      <c r="AV445" s="425"/>
      <c r="AW445" s="425"/>
      <c r="AX445" s="425"/>
      <c r="AY445" s="425"/>
      <c r="AZ445" s="425"/>
      <c r="BA445" s="426">
        <v>20</v>
      </c>
      <c r="BB445" s="422">
        <v>6</v>
      </c>
      <c r="BC445" s="422">
        <v>3</v>
      </c>
      <c r="BD445" s="422" t="s">
        <v>110</v>
      </c>
      <c r="BE445" s="422" t="s">
        <v>103</v>
      </c>
      <c r="BF445" s="422"/>
      <c r="BG445" s="424"/>
      <c r="BH445" s="425"/>
      <c r="BI445" s="425"/>
      <c r="BJ445" s="425"/>
      <c r="BK445" s="425"/>
      <c r="BL445" s="425"/>
      <c r="BM445" s="426">
        <v>1</v>
      </c>
      <c r="BN445" s="422">
        <v>1</v>
      </c>
      <c r="BO445" s="422">
        <v>0.5</v>
      </c>
      <c r="BP445" s="422" t="s">
        <v>110</v>
      </c>
      <c r="BQ445" s="422" t="s">
        <v>103</v>
      </c>
      <c r="BR445" s="422"/>
      <c r="BS445" s="425"/>
      <c r="BT445" s="425"/>
      <c r="BU445" s="425"/>
      <c r="BV445" s="425"/>
      <c r="BW445" s="425"/>
      <c r="BX445" s="425"/>
      <c r="BY445" s="426"/>
      <c r="BZ445" s="422"/>
      <c r="CA445" s="422"/>
      <c r="CB445" s="422"/>
      <c r="CC445" s="422"/>
      <c r="CD445" s="422"/>
      <c r="CE445" s="427"/>
      <c r="CF445" s="531">
        <f t="shared" si="145"/>
        <v>100</v>
      </c>
      <c r="CG445" s="166"/>
      <c r="CH445" s="163" t="s">
        <v>1737</v>
      </c>
      <c r="CI445" s="163">
        <v>100</v>
      </c>
      <c r="CJ445" s="163"/>
      <c r="CK445" s="164"/>
      <c r="CL445" s="165"/>
      <c r="CM445" s="165"/>
      <c r="CN445" s="165"/>
      <c r="CO445" s="165"/>
      <c r="CP445" s="165"/>
      <c r="CQ445" s="165"/>
      <c r="CR445" s="165"/>
      <c r="CS445" s="165"/>
      <c r="CT445" s="165"/>
      <c r="CU445" s="165"/>
      <c r="CV445" s="165"/>
      <c r="CW445" s="165"/>
      <c r="CX445" s="165"/>
      <c r="CY445" s="165"/>
      <c r="CZ445" s="165"/>
      <c r="DA445" s="165"/>
      <c r="DB445" s="428">
        <v>70</v>
      </c>
      <c r="DC445" s="429">
        <v>1</v>
      </c>
      <c r="DD445" s="430"/>
      <c r="DE445" s="165"/>
      <c r="DF445" s="165"/>
      <c r="DG445" s="165"/>
      <c r="DH445" s="165"/>
      <c r="DI445" s="165"/>
      <c r="DJ445" s="431">
        <v>29</v>
      </c>
      <c r="DK445" s="209">
        <f t="shared" ref="DK445" si="150">SUM(CL445:DJ445)</f>
        <v>100</v>
      </c>
      <c r="DL445" s="166"/>
      <c r="DM445" s="165"/>
      <c r="DN445" s="165"/>
      <c r="DO445" s="167"/>
      <c r="DQ445" s="166"/>
      <c r="DR445" s="167"/>
      <c r="DS445" s="166"/>
      <c r="DT445" s="442" t="s">
        <v>1950</v>
      </c>
      <c r="DU445" s="429"/>
      <c r="DV445" s="429"/>
      <c r="DW445" s="532" t="e">
        <f>VLOOKUP(P445,[2]definitions_list_lookup!$K$30:$L$54,2,0)</f>
        <v>#N/A</v>
      </c>
      <c r="DX445" s="443" t="s">
        <v>1405</v>
      </c>
      <c r="DY445" s="443" t="s">
        <v>1951</v>
      </c>
      <c r="DZ445" s="533"/>
      <c r="EA445" s="534"/>
      <c r="EB445" s="429"/>
      <c r="EC445" s="534"/>
      <c r="ED445" s="229" t="s">
        <v>2517</v>
      </c>
      <c r="EE445" s="535"/>
      <c r="EF445" s="536"/>
      <c r="EG445" s="535"/>
      <c r="EH445" s="537"/>
      <c r="EI445" s="538"/>
      <c r="EJ445" s="539"/>
      <c r="EK445" s="540"/>
      <c r="EL445" s="535"/>
      <c r="EM445" s="537"/>
      <c r="EN445" s="537"/>
      <c r="EO445" s="541"/>
      <c r="EP445" s="541"/>
      <c r="EQ445" s="541"/>
      <c r="ER445" s="541"/>
      <c r="ES445" s="541"/>
      <c r="ET445" s="541"/>
      <c r="EU445" s="541"/>
      <c r="EV445" s="542"/>
      <c r="EW445" s="542"/>
      <c r="EX445" s="542"/>
      <c r="EY445" s="542"/>
      <c r="EZ445" s="192" t="e">
        <f t="shared" si="107"/>
        <v>#DIV/0!</v>
      </c>
      <c r="FA445" s="192" t="e">
        <f t="shared" si="108"/>
        <v>#DIV/0!</v>
      </c>
      <c r="FB445" s="192" t="e">
        <f t="shared" si="109"/>
        <v>#DIV/0!</v>
      </c>
      <c r="FC445" s="192" t="e">
        <f t="shared" si="110"/>
        <v>#DIV/0!</v>
      </c>
      <c r="FD445" s="192" t="e">
        <f t="shared" si="111"/>
        <v>#DIV/0!</v>
      </c>
      <c r="FE445" s="193" t="e">
        <f t="shared" si="112"/>
        <v>#DIV/0!</v>
      </c>
      <c r="FF445" s="194" t="e">
        <f t="shared" si="113"/>
        <v>#DIV/0!</v>
      </c>
      <c r="FG445" s="535"/>
      <c r="FH445" s="537"/>
      <c r="FI445" s="778">
        <f t="shared" si="115"/>
        <v>0</v>
      </c>
      <c r="FJ445" s="779" t="e">
        <f t="shared" si="116"/>
        <v>#DIV/0!</v>
      </c>
      <c r="FK445" s="779" t="e">
        <f t="shared" si="117"/>
        <v>#DIV/0!</v>
      </c>
      <c r="FL445" s="780" t="e">
        <f t="shared" si="118"/>
        <v>#DIV/0!</v>
      </c>
      <c r="FM445" s="169" t="e">
        <f t="shared" si="119"/>
        <v>#DIV/0!</v>
      </c>
      <c r="FN445" s="783" t="e">
        <f t="shared" si="120"/>
        <v>#DIV/0!</v>
      </c>
      <c r="FO445" s="422"/>
      <c r="FP445" s="422"/>
      <c r="FQ445" s="422"/>
      <c r="FR445" s="422"/>
      <c r="FS445" s="422"/>
      <c r="FT445" s="422"/>
      <c r="FU445" s="422"/>
      <c r="FV445" s="422"/>
      <c r="FW445" s="422"/>
      <c r="FX445" s="422"/>
      <c r="FY445" s="422"/>
      <c r="FZ445" s="422"/>
      <c r="GA445" s="422"/>
      <c r="GB445" s="422"/>
      <c r="GC445" s="422"/>
      <c r="GD445" s="422"/>
      <c r="GE445" s="422"/>
      <c r="GF445" s="422"/>
      <c r="GG445" s="422"/>
      <c r="GH445" s="422"/>
      <c r="GI445" s="422"/>
      <c r="GJ445" s="422"/>
      <c r="GK445" s="422"/>
      <c r="GL445" s="422"/>
      <c r="GM445" s="422"/>
      <c r="GN445" s="422"/>
      <c r="GO445" s="422"/>
      <c r="GP445" s="422"/>
      <c r="GQ445" s="422"/>
      <c r="GR445" s="422"/>
      <c r="GS445" s="422"/>
      <c r="GT445" s="422"/>
      <c r="GU445" s="422"/>
      <c r="GV445" s="422"/>
      <c r="GW445" s="422"/>
      <c r="GX445" s="422"/>
      <c r="GY445" s="422"/>
      <c r="GZ445" s="422"/>
      <c r="HA445" s="422"/>
      <c r="HB445" s="422"/>
      <c r="HC445" s="422"/>
      <c r="HD445" s="422"/>
      <c r="HE445" s="422"/>
      <c r="HF445" s="422"/>
      <c r="HG445" s="422"/>
      <c r="HH445" s="422"/>
      <c r="HI445" s="422"/>
      <c r="HJ445" s="422"/>
      <c r="HK445" s="422"/>
      <c r="HL445" s="422"/>
      <c r="HM445" s="422"/>
      <c r="HN445" s="422"/>
      <c r="HO445" s="422"/>
      <c r="HP445" s="422"/>
      <c r="HQ445" s="422"/>
      <c r="HR445" s="422"/>
      <c r="HS445" s="422"/>
      <c r="HT445" s="422"/>
      <c r="HU445" s="422"/>
      <c r="HV445" s="422"/>
      <c r="HW445" s="422"/>
      <c r="HX445" s="422"/>
      <c r="HY445" s="422"/>
      <c r="HZ445" s="422"/>
      <c r="IA445" s="422"/>
      <c r="IB445" s="422"/>
      <c r="IC445" s="422"/>
      <c r="ID445" s="422"/>
      <c r="IE445" s="422"/>
      <c r="IF445" s="422"/>
      <c r="IG445" s="422"/>
      <c r="IH445" s="422"/>
      <c r="II445" s="422"/>
      <c r="IJ445" s="422"/>
      <c r="IK445" s="422"/>
      <c r="IL445" s="422"/>
      <c r="IM445" s="422"/>
      <c r="IN445" s="422"/>
      <c r="IO445" s="422"/>
      <c r="IP445" s="422"/>
      <c r="IQ445" s="422"/>
      <c r="IR445" s="422"/>
      <c r="IS445" s="422"/>
      <c r="IT445" s="422"/>
      <c r="IU445" s="422"/>
      <c r="IV445" s="422"/>
      <c r="IW445" s="422"/>
      <c r="IX445" s="422"/>
      <c r="IY445" s="422"/>
      <c r="IZ445" s="422"/>
      <c r="JA445" s="422"/>
      <c r="JB445" s="422"/>
      <c r="JC445" s="422"/>
      <c r="JD445" s="422"/>
      <c r="JE445" s="422"/>
      <c r="JF445" s="422"/>
      <c r="JG445" s="422"/>
      <c r="JH445" s="422"/>
      <c r="JI445" s="422"/>
      <c r="JJ445" s="422"/>
      <c r="JK445" s="422"/>
      <c r="JL445" s="422"/>
      <c r="JM445" s="422"/>
      <c r="JN445" s="422"/>
      <c r="JO445" s="422"/>
      <c r="JP445" s="422"/>
      <c r="JQ445" s="422"/>
      <c r="JR445" s="422"/>
      <c r="JS445" s="422"/>
      <c r="JT445" s="422"/>
      <c r="JU445" s="422"/>
      <c r="JV445" s="422"/>
      <c r="JW445" s="422"/>
      <c r="JX445" s="422"/>
      <c r="JY445" s="422"/>
      <c r="JZ445" s="422"/>
      <c r="KA445" s="422"/>
      <c r="KB445" s="422"/>
      <c r="KC445" s="422"/>
      <c r="KD445" s="422"/>
      <c r="KE445" s="422"/>
      <c r="KF445" s="422"/>
      <c r="KG445" s="422"/>
      <c r="KH445" s="422"/>
      <c r="KI445" s="422"/>
      <c r="KJ445" s="422"/>
      <c r="KK445" s="422"/>
      <c r="KL445" s="422"/>
      <c r="KM445" s="422"/>
      <c r="KN445" s="422"/>
      <c r="KO445" s="422"/>
      <c r="KP445" s="422"/>
      <c r="KQ445" s="422"/>
      <c r="KR445" s="422"/>
      <c r="KS445" s="422"/>
      <c r="KT445" s="422"/>
      <c r="KU445" s="422"/>
      <c r="KV445" s="422"/>
      <c r="KW445" s="422"/>
      <c r="KX445" s="422"/>
      <c r="KY445" s="422"/>
      <c r="KZ445" s="422"/>
      <c r="LA445" s="422"/>
      <c r="LB445" s="422"/>
      <c r="LC445" s="422"/>
      <c r="LD445" s="422"/>
      <c r="LE445" s="422"/>
      <c r="LF445" s="422"/>
      <c r="LG445" s="422"/>
      <c r="LH445" s="422"/>
      <c r="LI445" s="422"/>
      <c r="LJ445" s="422"/>
      <c r="LK445" s="422"/>
      <c r="LL445" s="422"/>
      <c r="LM445" s="422"/>
      <c r="LN445" s="422"/>
      <c r="LO445" s="422"/>
      <c r="LP445" s="422"/>
      <c r="LQ445" s="422"/>
      <c r="LR445" s="422"/>
      <c r="LS445" s="422"/>
      <c r="LT445" s="422"/>
      <c r="LU445" s="422"/>
      <c r="LV445" s="422"/>
      <c r="LW445" s="422"/>
      <c r="LX445" s="422"/>
      <c r="LY445" s="422"/>
      <c r="LZ445" s="422"/>
      <c r="MA445" s="422"/>
      <c r="MB445" s="422"/>
      <c r="MC445" s="422"/>
      <c r="MD445" s="422"/>
      <c r="ME445" s="422"/>
      <c r="MF445" s="422"/>
      <c r="MG445" s="422"/>
      <c r="MH445" s="422"/>
      <c r="MI445" s="422"/>
      <c r="MJ445" s="422"/>
      <c r="MK445" s="422"/>
      <c r="ML445" s="422"/>
      <c r="MM445" s="422"/>
      <c r="MN445" s="422"/>
      <c r="MO445" s="422"/>
      <c r="MP445" s="422"/>
      <c r="MQ445" s="422"/>
      <c r="MR445" s="422"/>
      <c r="MS445" s="422"/>
      <c r="MT445" s="422"/>
      <c r="MU445" s="422"/>
      <c r="MV445" s="422"/>
      <c r="MW445" s="422"/>
      <c r="MX445" s="422"/>
      <c r="MY445" s="422"/>
      <c r="MZ445" s="422"/>
      <c r="NA445" s="422"/>
      <c r="NB445" s="422"/>
      <c r="NC445" s="422"/>
      <c r="ND445" s="422"/>
      <c r="NE445" s="422"/>
      <c r="NF445" s="422"/>
      <c r="NG445" s="422"/>
      <c r="NH445" s="422"/>
      <c r="NI445" s="422"/>
      <c r="NJ445" s="422"/>
      <c r="NK445" s="422"/>
      <c r="NL445" s="422"/>
      <c r="NM445" s="422"/>
      <c r="NN445" s="422"/>
      <c r="NO445" s="422"/>
      <c r="NP445" s="422"/>
      <c r="NQ445" s="422"/>
      <c r="NR445" s="422"/>
      <c r="NS445" s="422"/>
      <c r="NT445" s="422"/>
      <c r="NU445" s="422"/>
      <c r="NV445" s="422"/>
      <c r="NW445" s="422"/>
      <c r="NX445" s="422"/>
      <c r="NY445" s="422"/>
      <c r="NZ445" s="422"/>
      <c r="OA445" s="422"/>
      <c r="OB445" s="422"/>
      <c r="OC445" s="422"/>
      <c r="OD445" s="422"/>
      <c r="OE445" s="422"/>
      <c r="OF445" s="422"/>
      <c r="OG445" s="422"/>
      <c r="OH445" s="422"/>
      <c r="OI445" s="422"/>
      <c r="OJ445" s="422"/>
      <c r="OK445" s="422"/>
      <c r="OL445" s="422"/>
      <c r="OM445" s="422"/>
      <c r="ON445" s="422"/>
      <c r="OO445" s="422"/>
      <c r="OP445" s="422"/>
      <c r="OQ445" s="422"/>
      <c r="OR445" s="422"/>
      <c r="OS445" s="422"/>
      <c r="OT445" s="422"/>
      <c r="OU445" s="422"/>
      <c r="OV445" s="422"/>
      <c r="OW445" s="422"/>
      <c r="OX445" s="422"/>
      <c r="OY445" s="422"/>
      <c r="OZ445" s="422"/>
      <c r="PA445" s="422"/>
      <c r="PB445" s="422"/>
      <c r="PC445" s="422"/>
      <c r="PD445" s="422"/>
      <c r="PE445" s="422"/>
      <c r="PF445" s="422"/>
      <c r="PG445" s="422"/>
      <c r="PH445" s="422"/>
      <c r="PI445" s="422"/>
      <c r="PJ445" s="422"/>
      <c r="PK445" s="422"/>
      <c r="PL445" s="422"/>
      <c r="PM445" s="422"/>
      <c r="PN445" s="422"/>
      <c r="PO445" s="422"/>
      <c r="PP445" s="422"/>
      <c r="PQ445" s="422"/>
      <c r="PR445" s="422"/>
      <c r="PS445" s="422"/>
      <c r="PT445" s="422"/>
      <c r="PU445" s="422"/>
      <c r="PV445" s="422"/>
      <c r="PW445" s="422"/>
      <c r="PX445" s="422"/>
      <c r="PY445" s="422"/>
      <c r="PZ445" s="422"/>
      <c r="QA445" s="422"/>
      <c r="QB445" s="422"/>
      <c r="QC445" s="422"/>
      <c r="QD445" s="422"/>
      <c r="QE445" s="422"/>
      <c r="QF445" s="422"/>
      <c r="QG445" s="422"/>
      <c r="QH445" s="422"/>
      <c r="QI445" s="422"/>
      <c r="QJ445" s="422"/>
      <c r="QK445" s="422"/>
      <c r="QL445" s="422"/>
      <c r="QM445" s="422"/>
      <c r="QN445" s="422"/>
      <c r="QO445" s="422"/>
      <c r="QP445" s="422"/>
      <c r="QQ445" s="422"/>
      <c r="QR445" s="422"/>
      <c r="QS445" s="422"/>
      <c r="QT445" s="422"/>
      <c r="QU445" s="422"/>
      <c r="QV445" s="422"/>
      <c r="QW445" s="422"/>
      <c r="QX445" s="422"/>
      <c r="QY445" s="422"/>
      <c r="QZ445" s="422"/>
      <c r="RA445" s="422"/>
      <c r="RB445" s="422"/>
      <c r="RC445" s="422"/>
      <c r="RD445" s="422"/>
      <c r="RE445" s="422"/>
      <c r="RF445" s="422"/>
      <c r="RG445" s="422"/>
      <c r="RH445" s="422"/>
      <c r="RI445" s="422"/>
      <c r="RJ445" s="422"/>
      <c r="RK445" s="422"/>
      <c r="RL445" s="422"/>
      <c r="RM445" s="422"/>
      <c r="RN445" s="422"/>
      <c r="RO445" s="422"/>
      <c r="RP445" s="422"/>
      <c r="RQ445" s="422"/>
      <c r="RR445" s="422"/>
      <c r="RS445" s="422"/>
      <c r="RT445" s="422"/>
      <c r="RU445" s="422"/>
      <c r="RV445" s="422"/>
      <c r="RW445" s="422"/>
      <c r="RX445" s="422"/>
      <c r="RY445" s="422"/>
      <c r="RZ445" s="422"/>
      <c r="SA445" s="422"/>
      <c r="SB445" s="422"/>
      <c r="SC445" s="422"/>
      <c r="SD445" s="422"/>
      <c r="SE445" s="422"/>
      <c r="SF445" s="422"/>
      <c r="SG445" s="422"/>
      <c r="SH445" s="422"/>
      <c r="SI445" s="422"/>
      <c r="SJ445" s="422"/>
      <c r="SK445" s="422"/>
      <c r="SL445" s="422"/>
      <c r="SM445" s="422"/>
      <c r="SN445" s="422"/>
      <c r="SO445" s="422"/>
      <c r="SP445" s="422"/>
      <c r="SQ445" s="422"/>
      <c r="SR445" s="422"/>
      <c r="SS445" s="422"/>
      <c r="ST445" s="422"/>
      <c r="SU445" s="422"/>
      <c r="SV445" s="422"/>
      <c r="SW445" s="422"/>
      <c r="SX445" s="422"/>
      <c r="SY445" s="422"/>
      <c r="SZ445" s="422"/>
      <c r="TA445" s="422"/>
      <c r="TB445" s="422"/>
      <c r="TC445" s="422"/>
      <c r="TD445" s="422"/>
      <c r="TE445" s="422"/>
      <c r="TF445" s="422"/>
      <c r="TG445" s="422"/>
      <c r="TH445" s="422"/>
      <c r="TI445" s="422"/>
      <c r="TJ445" s="422"/>
      <c r="TK445" s="422"/>
      <c r="TL445" s="422"/>
      <c r="TM445" s="422"/>
      <c r="TN445" s="422"/>
      <c r="TO445" s="422"/>
      <c r="TP445" s="422"/>
      <c r="TQ445" s="422"/>
      <c r="TR445" s="422"/>
      <c r="TS445" s="422"/>
      <c r="TT445" s="422"/>
      <c r="TU445" s="422"/>
      <c r="TV445" s="422"/>
      <c r="TW445" s="422"/>
      <c r="TX445" s="422"/>
      <c r="TY445" s="422"/>
      <c r="TZ445" s="422"/>
      <c r="UA445" s="422"/>
      <c r="UB445" s="422"/>
      <c r="UC445" s="422"/>
      <c r="UD445" s="422"/>
      <c r="UE445" s="422"/>
      <c r="UF445" s="422"/>
      <c r="UG445" s="422"/>
      <c r="UH445" s="422"/>
      <c r="UI445" s="422"/>
      <c r="UJ445" s="422"/>
      <c r="UK445" s="422"/>
      <c r="UL445" s="422"/>
      <c r="UM445" s="422"/>
      <c r="UN445" s="422"/>
      <c r="UO445" s="422"/>
      <c r="UP445" s="422"/>
      <c r="UQ445" s="422"/>
      <c r="UR445" s="422"/>
      <c r="US445" s="422"/>
      <c r="UT445" s="422"/>
      <c r="UU445" s="422"/>
      <c r="UV445" s="422"/>
      <c r="UW445" s="422"/>
      <c r="UX445" s="422"/>
      <c r="UY445" s="422"/>
      <c r="UZ445" s="422"/>
      <c r="VA445" s="422"/>
      <c r="VB445" s="422"/>
      <c r="VC445" s="422"/>
      <c r="VD445" s="422"/>
      <c r="VE445" s="422"/>
      <c r="VF445" s="422"/>
      <c r="VG445" s="422"/>
      <c r="VH445" s="422"/>
      <c r="VI445" s="422"/>
      <c r="VJ445" s="422"/>
      <c r="VK445" s="422"/>
      <c r="VL445" s="422"/>
      <c r="VM445" s="422"/>
      <c r="VN445" s="422"/>
      <c r="VO445" s="422"/>
      <c r="VP445" s="422"/>
      <c r="VQ445" s="422"/>
      <c r="VR445" s="422"/>
      <c r="VS445" s="422"/>
      <c r="VT445" s="422"/>
      <c r="VU445" s="422"/>
      <c r="VV445" s="422"/>
      <c r="VW445" s="422"/>
      <c r="VX445" s="422"/>
      <c r="VY445" s="422"/>
      <c r="VZ445" s="422"/>
      <c r="WA445" s="422"/>
      <c r="WB445" s="422"/>
      <c r="WC445" s="422"/>
      <c r="WD445" s="422"/>
      <c r="WE445" s="422"/>
      <c r="WF445" s="422"/>
      <c r="WG445" s="422"/>
      <c r="WH445" s="422"/>
      <c r="WI445" s="422"/>
      <c r="WJ445" s="422"/>
      <c r="WK445" s="422"/>
      <c r="WL445" s="422"/>
      <c r="WM445" s="422"/>
      <c r="WN445" s="422"/>
      <c r="WO445" s="422"/>
      <c r="WP445" s="422"/>
      <c r="WQ445" s="422"/>
      <c r="WR445" s="422"/>
      <c r="WS445" s="422"/>
      <c r="WT445" s="422"/>
      <c r="WU445" s="422"/>
      <c r="WV445" s="422"/>
      <c r="WW445" s="422"/>
      <c r="WX445" s="422"/>
      <c r="WY445" s="422"/>
      <c r="WZ445" s="422"/>
      <c r="XA445" s="422"/>
      <c r="XB445" s="422"/>
      <c r="XC445" s="422"/>
      <c r="XD445" s="422"/>
      <c r="XE445" s="422"/>
      <c r="XF445" s="422"/>
      <c r="XG445" s="422"/>
      <c r="XH445" s="422"/>
      <c r="XI445" s="422"/>
      <c r="XJ445" s="422"/>
      <c r="XK445" s="422"/>
      <c r="XL445" s="422"/>
      <c r="XM445" s="422"/>
      <c r="XN445" s="422"/>
      <c r="XO445" s="422"/>
      <c r="XP445" s="422"/>
      <c r="XQ445" s="422"/>
      <c r="XR445" s="422"/>
      <c r="XS445" s="422"/>
      <c r="XT445" s="422"/>
      <c r="XU445" s="422"/>
      <c r="XV445" s="422"/>
      <c r="XW445" s="422"/>
      <c r="XX445" s="422"/>
      <c r="XY445" s="422"/>
      <c r="XZ445" s="422"/>
      <c r="YA445" s="422"/>
      <c r="YB445" s="422"/>
      <c r="YC445" s="422"/>
      <c r="YD445" s="422"/>
      <c r="YE445" s="422"/>
      <c r="YF445" s="422"/>
      <c r="YG445" s="422"/>
      <c r="YH445" s="422"/>
      <c r="YI445" s="422"/>
      <c r="YJ445" s="422"/>
      <c r="YK445" s="422"/>
      <c r="YL445" s="422"/>
      <c r="YM445" s="422"/>
      <c r="YN445" s="422"/>
      <c r="YO445" s="422"/>
      <c r="YP445" s="422"/>
      <c r="YQ445" s="422"/>
      <c r="YR445" s="422"/>
      <c r="YS445" s="422"/>
      <c r="YT445" s="422"/>
      <c r="YU445" s="422"/>
      <c r="YV445" s="422"/>
      <c r="YW445" s="422"/>
      <c r="YX445" s="422"/>
      <c r="YY445" s="422"/>
      <c r="YZ445" s="422"/>
      <c r="ZA445" s="422"/>
      <c r="ZB445" s="422"/>
      <c r="ZC445" s="422"/>
      <c r="ZD445" s="422"/>
      <c r="ZE445" s="422"/>
      <c r="ZF445" s="422"/>
      <c r="ZG445" s="422"/>
      <c r="ZH445" s="422"/>
      <c r="ZI445" s="422"/>
      <c r="ZJ445" s="422"/>
      <c r="ZK445" s="422"/>
      <c r="ZL445" s="422"/>
      <c r="ZM445" s="422"/>
      <c r="ZN445" s="422"/>
      <c r="ZO445" s="422"/>
      <c r="ZP445" s="422"/>
      <c r="ZQ445" s="422"/>
      <c r="ZR445" s="422"/>
      <c r="ZS445" s="422"/>
      <c r="ZT445" s="422"/>
      <c r="ZU445" s="422"/>
      <c r="ZV445" s="422"/>
      <c r="ZW445" s="422"/>
      <c r="ZX445" s="422"/>
      <c r="ZY445" s="422"/>
      <c r="ZZ445" s="422"/>
      <c r="AAA445" s="422"/>
      <c r="AAB445" s="422"/>
      <c r="AAC445" s="422"/>
      <c r="AAD445" s="422"/>
      <c r="AAE445" s="422"/>
      <c r="AAF445" s="422"/>
      <c r="AAG445" s="422"/>
      <c r="AAH445" s="422"/>
      <c r="AAI445" s="422"/>
      <c r="AAJ445" s="422"/>
      <c r="AAK445" s="422"/>
      <c r="AAL445" s="422"/>
      <c r="AAM445" s="422"/>
      <c r="AAN445" s="422"/>
      <c r="AAO445" s="422"/>
      <c r="AAP445" s="422"/>
      <c r="AAQ445" s="422"/>
      <c r="AAR445" s="422"/>
      <c r="AAS445" s="422"/>
      <c r="AAT445" s="422"/>
      <c r="AAU445" s="422"/>
      <c r="AAV445" s="422"/>
      <c r="AAW445" s="422"/>
      <c r="AAX445" s="422"/>
      <c r="AAY445" s="422"/>
      <c r="AAZ445" s="422"/>
      <c r="ABA445" s="422"/>
      <c r="ABB445" s="422"/>
      <c r="ABC445" s="422"/>
      <c r="ABD445" s="422"/>
      <c r="ABE445" s="422"/>
      <c r="ABF445" s="422"/>
      <c r="ABG445" s="422"/>
      <c r="ABH445" s="422"/>
      <c r="ABI445" s="422"/>
      <c r="ABJ445" s="422"/>
      <c r="ABK445" s="422"/>
      <c r="ABL445" s="422"/>
      <c r="ABM445" s="422"/>
      <c r="ABN445" s="422"/>
      <c r="ABO445" s="422"/>
      <c r="ABP445" s="422"/>
      <c r="ABQ445" s="422"/>
      <c r="ABR445" s="422"/>
      <c r="ABS445" s="422"/>
      <c r="ABT445" s="422"/>
      <c r="ABU445" s="422"/>
      <c r="ABV445" s="422"/>
      <c r="ABW445" s="422"/>
      <c r="ABX445" s="422"/>
      <c r="ABY445" s="422"/>
      <c r="ABZ445" s="422"/>
      <c r="ACA445" s="422"/>
      <c r="ACB445" s="422"/>
      <c r="ACC445" s="422"/>
      <c r="ACD445" s="422"/>
      <c r="ACE445" s="422"/>
      <c r="ACF445" s="422"/>
      <c r="ACG445" s="422"/>
      <c r="ACH445" s="422"/>
      <c r="ACI445" s="422"/>
      <c r="ACJ445" s="422"/>
      <c r="ACK445" s="422"/>
      <c r="ACL445" s="422"/>
      <c r="ACM445" s="422"/>
      <c r="ACN445" s="422"/>
      <c r="ACO445" s="422"/>
      <c r="ACP445" s="422"/>
      <c r="ACQ445" s="422"/>
      <c r="ACR445" s="422"/>
      <c r="ACS445" s="422"/>
      <c r="ACT445" s="422"/>
      <c r="ACU445" s="422"/>
      <c r="ACV445" s="422"/>
      <c r="ACW445" s="422"/>
      <c r="ACX445" s="422"/>
      <c r="ACY445" s="422"/>
      <c r="ACZ445" s="422"/>
      <c r="ADA445" s="422"/>
      <c r="ADB445" s="422"/>
      <c r="ADC445" s="422"/>
      <c r="ADD445" s="422"/>
      <c r="ADE445" s="422"/>
      <c r="ADF445" s="422"/>
      <c r="ADG445" s="422"/>
      <c r="ADH445" s="422"/>
      <c r="ADI445" s="422"/>
      <c r="ADJ445" s="422"/>
      <c r="ADK445" s="422"/>
      <c r="ADL445" s="422"/>
      <c r="ADM445" s="422"/>
      <c r="ADN445" s="422"/>
      <c r="ADO445" s="422"/>
      <c r="ADP445" s="422"/>
      <c r="ADQ445" s="422"/>
      <c r="ADR445" s="422"/>
      <c r="ADS445" s="422"/>
      <c r="ADT445" s="422"/>
      <c r="ADU445" s="422"/>
      <c r="ADV445" s="422"/>
      <c r="ADW445" s="422"/>
      <c r="ADX445" s="422"/>
      <c r="ADY445" s="422"/>
      <c r="ADZ445" s="422"/>
      <c r="AEA445" s="422"/>
      <c r="AEB445" s="422"/>
      <c r="AEC445" s="422"/>
      <c r="AED445" s="422"/>
      <c r="AEE445" s="422"/>
      <c r="AEF445" s="422"/>
      <c r="AEG445" s="422"/>
      <c r="AEH445" s="422"/>
      <c r="AEI445" s="422"/>
      <c r="AEJ445" s="422"/>
      <c r="AEK445" s="422"/>
      <c r="AEL445" s="422"/>
      <c r="AEM445" s="422"/>
      <c r="AEN445" s="422"/>
      <c r="AEO445" s="422"/>
      <c r="AEP445" s="422"/>
      <c r="AEQ445" s="422"/>
      <c r="AER445" s="422"/>
      <c r="AES445" s="422"/>
      <c r="AET445" s="422"/>
      <c r="AEU445" s="422"/>
      <c r="AEV445" s="422"/>
      <c r="AEW445" s="422"/>
      <c r="AEX445" s="422"/>
      <c r="AEY445" s="422"/>
      <c r="AEZ445" s="422"/>
      <c r="AFA445" s="422"/>
      <c r="AFB445" s="422"/>
      <c r="AFC445" s="422"/>
      <c r="AFD445" s="422"/>
      <c r="AFE445" s="422"/>
      <c r="AFF445" s="422"/>
      <c r="AFG445" s="422"/>
      <c r="AFH445" s="422"/>
      <c r="AFI445" s="422"/>
      <c r="AFJ445" s="422"/>
      <c r="AFK445" s="422"/>
      <c r="AFL445" s="422"/>
      <c r="AFM445" s="422"/>
      <c r="AFN445" s="422"/>
      <c r="AFO445" s="422"/>
      <c r="AFP445" s="422"/>
      <c r="AFQ445" s="422"/>
      <c r="AFR445" s="422"/>
      <c r="AFS445" s="422"/>
      <c r="AFT445" s="422"/>
      <c r="AFU445" s="422"/>
      <c r="AFV445" s="422"/>
      <c r="AFW445" s="422"/>
      <c r="AFX445" s="422"/>
      <c r="AFY445" s="422"/>
      <c r="AFZ445" s="422"/>
      <c r="AGA445" s="422"/>
      <c r="AGB445" s="422"/>
      <c r="AGC445" s="422"/>
      <c r="AGD445" s="422"/>
      <c r="AGE445" s="422"/>
      <c r="AGF445" s="422"/>
      <c r="AGG445" s="422"/>
      <c r="AGH445" s="422"/>
      <c r="AGI445" s="422"/>
      <c r="AGJ445" s="422"/>
      <c r="AGK445" s="422"/>
      <c r="AGL445" s="422"/>
      <c r="AGM445" s="422"/>
      <c r="AGN445" s="422"/>
      <c r="AGO445" s="422"/>
      <c r="AGP445" s="422"/>
      <c r="AGQ445" s="422"/>
      <c r="AGR445" s="422"/>
      <c r="AGS445" s="422"/>
      <c r="AGT445" s="422"/>
      <c r="AGU445" s="422"/>
      <c r="AGV445" s="422"/>
      <c r="AGW445" s="422"/>
      <c r="AGX445" s="422"/>
      <c r="AGY445" s="422"/>
      <c r="AGZ445" s="422"/>
      <c r="AHA445" s="422"/>
      <c r="AHB445" s="422"/>
      <c r="AHC445" s="422"/>
      <c r="AHD445" s="422"/>
      <c r="AHE445" s="422"/>
      <c r="AHF445" s="422"/>
      <c r="AHG445" s="422"/>
      <c r="AHH445" s="422"/>
      <c r="AHI445" s="422"/>
      <c r="AHJ445" s="422"/>
      <c r="AHK445" s="422"/>
      <c r="AHL445" s="422"/>
      <c r="AHM445" s="422"/>
      <c r="AHN445" s="422"/>
      <c r="AHO445" s="422"/>
      <c r="AHP445" s="422"/>
      <c r="AHQ445" s="422"/>
      <c r="AHR445" s="422"/>
      <c r="AHS445" s="422"/>
      <c r="AHT445" s="422"/>
      <c r="AHU445" s="422"/>
      <c r="AHV445" s="422"/>
      <c r="AHW445" s="422"/>
      <c r="AHX445" s="422"/>
      <c r="AHY445" s="422"/>
      <c r="AHZ445" s="422"/>
      <c r="AIA445" s="422"/>
      <c r="AIB445" s="422"/>
      <c r="AIC445" s="422"/>
      <c r="AID445" s="422"/>
      <c r="AIE445" s="422"/>
      <c r="AIF445" s="422"/>
      <c r="AIG445" s="422"/>
      <c r="AIH445" s="422"/>
      <c r="AII445" s="422"/>
      <c r="AIJ445" s="422"/>
      <c r="AIK445" s="422"/>
      <c r="AIL445" s="422"/>
      <c r="AIM445" s="422"/>
      <c r="AIN445" s="422"/>
      <c r="AIO445" s="422"/>
      <c r="AIP445" s="422"/>
      <c r="AIQ445" s="422"/>
      <c r="AIR445" s="422"/>
      <c r="AIS445" s="422"/>
      <c r="AIT445" s="422"/>
      <c r="AIU445" s="422"/>
      <c r="AIV445" s="422"/>
      <c r="AIW445" s="422"/>
      <c r="AIX445" s="422"/>
      <c r="AIY445" s="422"/>
      <c r="AIZ445" s="422"/>
      <c r="AJA445" s="422"/>
      <c r="AJB445" s="422"/>
      <c r="AJC445" s="422"/>
      <c r="AJD445" s="422"/>
      <c r="AJE445" s="422"/>
      <c r="AJF445" s="422"/>
      <c r="AJG445" s="422"/>
      <c r="AJH445" s="422"/>
      <c r="AJI445" s="422"/>
      <c r="AJJ445" s="422"/>
      <c r="AJK445" s="422"/>
      <c r="AJL445" s="422"/>
      <c r="AJM445" s="422"/>
      <c r="AJN445" s="422"/>
      <c r="AJO445" s="422"/>
      <c r="AJP445" s="422"/>
      <c r="AJQ445" s="422"/>
      <c r="AJR445" s="422"/>
      <c r="AJS445" s="422"/>
      <c r="AJT445" s="422"/>
      <c r="AJU445" s="422"/>
      <c r="AJV445" s="422"/>
      <c r="AJW445" s="422"/>
      <c r="AJX445" s="422"/>
      <c r="AJY445" s="422"/>
      <c r="AJZ445" s="422"/>
      <c r="AKA445" s="422"/>
      <c r="AKB445" s="422"/>
      <c r="AKC445" s="422"/>
      <c r="AKD445" s="422"/>
      <c r="AKE445" s="422"/>
      <c r="AKF445" s="422"/>
      <c r="AKG445" s="422"/>
      <c r="AKH445" s="422"/>
      <c r="AKI445" s="422"/>
      <c r="AKJ445" s="422"/>
      <c r="AKK445" s="422"/>
      <c r="AKL445" s="422"/>
      <c r="AKM445" s="422"/>
      <c r="AKN445" s="422"/>
      <c r="AKO445" s="422"/>
      <c r="AKP445" s="422"/>
      <c r="AKQ445" s="422"/>
      <c r="AKR445" s="422"/>
      <c r="AKS445" s="422"/>
      <c r="AKT445" s="422"/>
      <c r="AKU445" s="422"/>
      <c r="AKV445" s="422"/>
      <c r="AKW445" s="422"/>
      <c r="AKX445" s="422"/>
      <c r="AKY445" s="422"/>
      <c r="AKZ445" s="422"/>
      <c r="ALA445" s="422"/>
      <c r="ALB445" s="422"/>
      <c r="ALC445" s="422"/>
      <c r="ALD445" s="422"/>
      <c r="ALE445" s="422"/>
      <c r="ALF445" s="422"/>
      <c r="ALG445" s="422"/>
      <c r="ALH445" s="422"/>
      <c r="ALI445" s="422"/>
      <c r="ALJ445" s="422"/>
      <c r="ALK445" s="422"/>
      <c r="ALL445" s="422"/>
      <c r="ALM445" s="422"/>
      <c r="ALN445" s="422"/>
      <c r="ALO445" s="422"/>
      <c r="ALP445" s="422"/>
      <c r="ALQ445" s="422"/>
      <c r="ALR445" s="422"/>
      <c r="ALS445" s="422"/>
      <c r="ALT445" s="422"/>
      <c r="ALU445" s="422"/>
      <c r="ALV445" s="422"/>
      <c r="ALW445" s="422"/>
      <c r="ALX445" s="422"/>
      <c r="ALY445" s="422"/>
      <c r="ALZ445" s="422"/>
      <c r="AMA445" s="422"/>
      <c r="AMB445" s="422"/>
      <c r="AMC445" s="422"/>
      <c r="AMD445" s="422"/>
      <c r="AME445" s="422"/>
      <c r="AMF445" s="422"/>
      <c r="AMG445" s="422"/>
      <c r="AMH445" s="422"/>
      <c r="AMI445" s="422"/>
      <c r="AMJ445" s="422"/>
      <c r="AMK445" s="422"/>
      <c r="AML445" s="422"/>
      <c r="AMM445" s="422"/>
      <c r="AMN445" s="422"/>
      <c r="AMO445" s="422"/>
      <c r="AMP445" s="422"/>
      <c r="AMQ445" s="422"/>
      <c r="AMR445" s="422"/>
      <c r="AMS445" s="422"/>
      <c r="AMT445" s="422"/>
      <c r="AMU445" s="422"/>
      <c r="AMV445" s="422"/>
      <c r="AMW445" s="422"/>
      <c r="AMX445" s="422"/>
    </row>
    <row r="446" spans="1:1038" s="398" customFormat="1" ht="18" customHeight="1">
      <c r="A446" s="548"/>
      <c r="B446" s="543"/>
      <c r="C446" s="226"/>
      <c r="D446" s="225"/>
      <c r="E446" s="422">
        <v>66</v>
      </c>
      <c r="F446" s="422">
        <v>3</v>
      </c>
      <c r="G446" s="526" t="str">
        <f t="shared" si="148"/>
        <v>66-3</v>
      </c>
      <c r="H446" s="226">
        <v>32</v>
      </c>
      <c r="I446" s="226">
        <v>37</v>
      </c>
      <c r="J446" s="226"/>
      <c r="K446" s="545" t="b">
        <f>IF(I447=1,IF(((VLOOKUP($G446,[1]Depth_Lookup!#REF!,9,FALSE))-(H446/100))=0,"Good",IF(((VLOOKUP($G446,[1]Depth_Lookup!$A$3:$J$550,9,FALSE))-(H446/100))&gt;0,"Too Short","Too Long")))</f>
        <v>0</v>
      </c>
      <c r="L446" s="171">
        <f>(VLOOKUP($G446,Depth_Lookup!$A$3:$J$410,10,FALSE))+(H446/100)</f>
        <v>160.41999999999999</v>
      </c>
      <c r="M446" s="171">
        <f>(VLOOKUP($G446,Depth_Lookup!$A$3:$J$410,10,FALSE))+(I446/100)</f>
        <v>160.47</v>
      </c>
      <c r="N446" s="232"/>
      <c r="O446" s="226"/>
      <c r="P446" s="226"/>
      <c r="Q446" s="226"/>
      <c r="R446" s="391" t="s">
        <v>1805</v>
      </c>
      <c r="S446" s="226"/>
      <c r="T446" s="226"/>
      <c r="U446" s="226"/>
      <c r="V446" s="226"/>
      <c r="W446" s="226"/>
      <c r="X446" s="392"/>
      <c r="Y446" s="226"/>
      <c r="Z446" s="226"/>
      <c r="AA446" s="226"/>
      <c r="AB446" s="226"/>
      <c r="AC446" s="226"/>
      <c r="AD446" s="226"/>
      <c r="AE446" s="393"/>
      <c r="AF446" s="391"/>
      <c r="AG446" s="394"/>
      <c r="AH446" s="226"/>
      <c r="AI446" s="433"/>
      <c r="AJ446" s="434"/>
      <c r="AK446" s="434"/>
      <c r="AL446" s="434"/>
      <c r="AM446" s="434"/>
      <c r="AN446" s="434"/>
      <c r="AO446" s="257"/>
      <c r="AP446" s="226"/>
      <c r="AQ446" s="226"/>
      <c r="AR446" s="226"/>
      <c r="AS446" s="226"/>
      <c r="AT446" s="226"/>
      <c r="AU446" s="433"/>
      <c r="AV446" s="434"/>
      <c r="AW446" s="434"/>
      <c r="AX446" s="434"/>
      <c r="AY446" s="434"/>
      <c r="AZ446" s="434"/>
      <c r="BA446" s="257"/>
      <c r="BB446" s="226"/>
      <c r="BC446" s="226"/>
      <c r="BD446" s="226"/>
      <c r="BE446" s="226"/>
      <c r="BF446" s="226"/>
      <c r="BG446" s="433"/>
      <c r="BH446" s="434"/>
      <c r="BI446" s="434"/>
      <c r="BJ446" s="434"/>
      <c r="BK446" s="434"/>
      <c r="BL446" s="434"/>
      <c r="BM446" s="257"/>
      <c r="BN446" s="226"/>
      <c r="BO446" s="226"/>
      <c r="BP446" s="226"/>
      <c r="BQ446" s="226"/>
      <c r="BR446" s="226"/>
      <c r="BS446" s="434"/>
      <c r="BT446" s="434"/>
      <c r="BU446" s="434"/>
      <c r="BV446" s="434"/>
      <c r="BW446" s="434"/>
      <c r="BX446" s="434"/>
      <c r="BY446" s="257"/>
      <c r="BZ446" s="226"/>
      <c r="CA446" s="226"/>
      <c r="CB446" s="226"/>
      <c r="CC446" s="226"/>
      <c r="CD446" s="226"/>
      <c r="CE446" s="410"/>
      <c r="CF446" s="399"/>
      <c r="CG446" s="259"/>
      <c r="CH446" s="150"/>
      <c r="CI446" s="150"/>
      <c r="CJ446" s="150"/>
      <c r="CK446" s="158"/>
      <c r="CL446" s="395"/>
      <c r="CM446" s="395"/>
      <c r="CN446" s="395"/>
      <c r="CO446" s="395"/>
      <c r="CP446" s="395"/>
      <c r="CQ446" s="395"/>
      <c r="CR446" s="395"/>
      <c r="CS446" s="395"/>
      <c r="CT446" s="395"/>
      <c r="CU446" s="395"/>
      <c r="CV446" s="395"/>
      <c r="CW446" s="395"/>
      <c r="CX446" s="395"/>
      <c r="CY446" s="395"/>
      <c r="CZ446" s="395"/>
      <c r="DA446" s="395"/>
      <c r="DB446" s="435"/>
      <c r="DC446" s="256"/>
      <c r="DD446" s="436"/>
      <c r="DE446" s="395"/>
      <c r="DF446" s="395"/>
      <c r="DG446" s="395"/>
      <c r="DH446" s="395"/>
      <c r="DI446" s="395"/>
      <c r="DJ446" s="437"/>
      <c r="DK446" s="396"/>
      <c r="DL446" s="259"/>
      <c r="DM446" s="395"/>
      <c r="DN446" s="395"/>
      <c r="DO446" s="397"/>
      <c r="DQ446" s="259"/>
      <c r="DR446" s="397"/>
      <c r="DS446" s="259"/>
      <c r="DT446" s="484"/>
      <c r="DU446" s="256"/>
      <c r="DV446" s="256"/>
      <c r="DW446" s="400"/>
      <c r="DX446" s="155"/>
      <c r="DY446" s="155"/>
      <c r="DZ446" s="546"/>
      <c r="EA446" s="104"/>
      <c r="EB446" s="256"/>
      <c r="EC446" s="104"/>
      <c r="ED446" s="229" t="s">
        <v>2517</v>
      </c>
      <c r="EE446" s="401"/>
      <c r="EF446" s="402"/>
      <c r="EG446" s="401"/>
      <c r="EH446" s="403"/>
      <c r="EI446" s="404"/>
      <c r="EJ446" s="405"/>
      <c r="EK446" s="406"/>
      <c r="EL446" s="401"/>
      <c r="EM446" s="403"/>
      <c r="EN446" s="403" t="s">
        <v>2046</v>
      </c>
      <c r="EO446" s="407">
        <v>4</v>
      </c>
      <c r="EP446" s="407"/>
      <c r="EQ446" s="407"/>
      <c r="ER446" s="407"/>
      <c r="ES446" s="407"/>
      <c r="ET446" s="407"/>
      <c r="EU446" s="407"/>
      <c r="EV446" s="408">
        <v>48</v>
      </c>
      <c r="EW446" s="408">
        <v>90</v>
      </c>
      <c r="EX446" s="408">
        <v>5</v>
      </c>
      <c r="EY446" s="408">
        <v>180</v>
      </c>
      <c r="EZ446" s="192">
        <f t="shared" si="107"/>
        <v>-85.495818144746991</v>
      </c>
      <c r="FA446" s="192">
        <f t="shared" si="108"/>
        <v>274.50418185525302</v>
      </c>
      <c r="FB446" s="192">
        <f t="shared" si="109"/>
        <v>41.911886897000571</v>
      </c>
      <c r="FC446" s="192">
        <f t="shared" si="110"/>
        <v>4.5041818552530088</v>
      </c>
      <c r="FD446" s="192">
        <f t="shared" si="111"/>
        <v>48.088113102999429</v>
      </c>
      <c r="FE446" s="193">
        <f t="shared" si="112"/>
        <v>94.504181855253023</v>
      </c>
      <c r="FF446" s="194">
        <f t="shared" si="113"/>
        <v>48.088113102999429</v>
      </c>
      <c r="FG446" s="144" t="s">
        <v>1807</v>
      </c>
      <c r="FH446" s="403"/>
      <c r="FI446" s="778">
        <f t="shared" si="115"/>
        <v>4</v>
      </c>
      <c r="FJ446" s="779">
        <f t="shared" si="116"/>
        <v>48.088113102999429</v>
      </c>
      <c r="FK446" s="779">
        <f t="shared" si="117"/>
        <v>41.911886897000571</v>
      </c>
      <c r="FL446" s="780">
        <f t="shared" si="118"/>
        <v>0.73150042207612953</v>
      </c>
      <c r="FM446" s="169">
        <f t="shared" si="119"/>
        <v>0.66798696005756564</v>
      </c>
      <c r="FN446" s="783">
        <f t="shared" si="120"/>
        <v>2.6719478402302625</v>
      </c>
      <c r="FO446" s="226"/>
      <c r="FP446" s="226"/>
      <c r="FQ446" s="226"/>
      <c r="FR446" s="226"/>
      <c r="FS446" s="226"/>
      <c r="FT446" s="226"/>
      <c r="FU446" s="226"/>
      <c r="FV446" s="226"/>
      <c r="FW446" s="226"/>
      <c r="FX446" s="226"/>
      <c r="FY446" s="226"/>
      <c r="FZ446" s="226"/>
      <c r="GA446" s="226"/>
      <c r="GB446" s="226"/>
      <c r="GC446" s="226"/>
      <c r="GD446" s="226"/>
      <c r="GE446" s="226"/>
      <c r="GF446" s="226"/>
      <c r="GG446" s="226"/>
      <c r="GH446" s="226"/>
      <c r="GI446" s="226"/>
      <c r="GJ446" s="226"/>
      <c r="GK446" s="226"/>
      <c r="GL446" s="226"/>
      <c r="GM446" s="226"/>
      <c r="GN446" s="226"/>
      <c r="GO446" s="226"/>
      <c r="GP446" s="226"/>
      <c r="GQ446" s="226"/>
      <c r="GR446" s="226"/>
      <c r="GS446" s="226"/>
      <c r="GT446" s="226"/>
      <c r="GU446" s="226"/>
      <c r="GV446" s="226"/>
      <c r="GW446" s="226"/>
      <c r="GX446" s="226"/>
      <c r="GY446" s="226"/>
      <c r="GZ446" s="226"/>
      <c r="HA446" s="226"/>
      <c r="HB446" s="226"/>
      <c r="HC446" s="226"/>
      <c r="HD446" s="226"/>
      <c r="HE446" s="226"/>
      <c r="HF446" s="226"/>
      <c r="HG446" s="226"/>
      <c r="HH446" s="226"/>
      <c r="HI446" s="226"/>
      <c r="HJ446" s="226"/>
      <c r="HK446" s="226"/>
      <c r="HL446" s="226"/>
      <c r="HM446" s="226"/>
      <c r="HN446" s="226"/>
      <c r="HO446" s="226"/>
      <c r="HP446" s="226"/>
      <c r="HQ446" s="226"/>
      <c r="HR446" s="226"/>
      <c r="HS446" s="226"/>
      <c r="HT446" s="226"/>
      <c r="HU446" s="226"/>
      <c r="HV446" s="226"/>
      <c r="HW446" s="226"/>
      <c r="HX446" s="226"/>
      <c r="HY446" s="226"/>
      <c r="HZ446" s="226"/>
      <c r="IA446" s="226"/>
      <c r="IB446" s="226"/>
      <c r="IC446" s="226"/>
      <c r="ID446" s="226"/>
      <c r="IE446" s="226"/>
      <c r="IF446" s="226"/>
      <c r="IG446" s="226"/>
      <c r="IH446" s="226"/>
      <c r="II446" s="226"/>
      <c r="IJ446" s="226"/>
      <c r="IK446" s="226"/>
      <c r="IL446" s="226"/>
      <c r="IM446" s="226"/>
      <c r="IN446" s="226"/>
      <c r="IO446" s="226"/>
      <c r="IP446" s="226"/>
      <c r="IQ446" s="226"/>
      <c r="IR446" s="226"/>
      <c r="IS446" s="226"/>
      <c r="IT446" s="226"/>
      <c r="IU446" s="226"/>
      <c r="IV446" s="226"/>
      <c r="IW446" s="226"/>
      <c r="IX446" s="226"/>
      <c r="IY446" s="226"/>
      <c r="IZ446" s="226"/>
      <c r="JA446" s="226"/>
      <c r="JB446" s="226"/>
      <c r="JC446" s="226"/>
      <c r="JD446" s="226"/>
      <c r="JE446" s="226"/>
      <c r="JF446" s="226"/>
      <c r="JG446" s="226"/>
      <c r="JH446" s="226"/>
      <c r="JI446" s="226"/>
      <c r="JJ446" s="226"/>
      <c r="JK446" s="226"/>
      <c r="JL446" s="226"/>
      <c r="JM446" s="226"/>
      <c r="JN446" s="226"/>
      <c r="JO446" s="226"/>
      <c r="JP446" s="226"/>
      <c r="JQ446" s="226"/>
      <c r="JR446" s="226"/>
      <c r="JS446" s="226"/>
      <c r="JT446" s="226"/>
      <c r="JU446" s="226"/>
      <c r="JV446" s="226"/>
      <c r="JW446" s="226"/>
      <c r="JX446" s="226"/>
      <c r="JY446" s="226"/>
      <c r="JZ446" s="226"/>
      <c r="KA446" s="226"/>
      <c r="KB446" s="226"/>
      <c r="KC446" s="226"/>
      <c r="KD446" s="226"/>
      <c r="KE446" s="226"/>
      <c r="KF446" s="226"/>
      <c r="KG446" s="226"/>
      <c r="KH446" s="226"/>
      <c r="KI446" s="226"/>
      <c r="KJ446" s="226"/>
      <c r="KK446" s="226"/>
      <c r="KL446" s="226"/>
      <c r="KM446" s="226"/>
      <c r="KN446" s="226"/>
      <c r="KO446" s="226"/>
      <c r="KP446" s="226"/>
      <c r="KQ446" s="226"/>
      <c r="KR446" s="226"/>
      <c r="KS446" s="226"/>
      <c r="KT446" s="226"/>
      <c r="KU446" s="226"/>
      <c r="KV446" s="226"/>
      <c r="KW446" s="226"/>
      <c r="KX446" s="226"/>
      <c r="KY446" s="226"/>
      <c r="KZ446" s="226"/>
      <c r="LA446" s="226"/>
      <c r="LB446" s="226"/>
      <c r="LC446" s="226"/>
      <c r="LD446" s="226"/>
      <c r="LE446" s="226"/>
      <c r="LF446" s="226"/>
      <c r="LG446" s="226"/>
      <c r="LH446" s="226"/>
      <c r="LI446" s="226"/>
      <c r="LJ446" s="226"/>
      <c r="LK446" s="226"/>
      <c r="LL446" s="226"/>
      <c r="LM446" s="226"/>
      <c r="LN446" s="226"/>
      <c r="LO446" s="226"/>
      <c r="LP446" s="226"/>
      <c r="LQ446" s="226"/>
      <c r="LR446" s="226"/>
      <c r="LS446" s="226"/>
      <c r="LT446" s="226"/>
      <c r="LU446" s="226"/>
      <c r="LV446" s="226"/>
      <c r="LW446" s="226"/>
      <c r="LX446" s="226"/>
      <c r="LY446" s="226"/>
      <c r="LZ446" s="226"/>
      <c r="MA446" s="226"/>
      <c r="MB446" s="226"/>
      <c r="MC446" s="226"/>
      <c r="MD446" s="226"/>
      <c r="ME446" s="226"/>
      <c r="MF446" s="226"/>
      <c r="MG446" s="226"/>
      <c r="MH446" s="226"/>
      <c r="MI446" s="226"/>
      <c r="MJ446" s="226"/>
      <c r="MK446" s="226"/>
      <c r="ML446" s="226"/>
      <c r="MM446" s="226"/>
      <c r="MN446" s="226"/>
      <c r="MO446" s="226"/>
      <c r="MP446" s="226"/>
      <c r="MQ446" s="226"/>
      <c r="MR446" s="226"/>
      <c r="MS446" s="226"/>
      <c r="MT446" s="226"/>
      <c r="MU446" s="226"/>
      <c r="MV446" s="226"/>
      <c r="MW446" s="226"/>
      <c r="MX446" s="226"/>
      <c r="MY446" s="226"/>
      <c r="MZ446" s="226"/>
      <c r="NA446" s="226"/>
      <c r="NB446" s="226"/>
      <c r="NC446" s="226"/>
      <c r="ND446" s="226"/>
      <c r="NE446" s="226"/>
      <c r="NF446" s="226"/>
      <c r="NG446" s="226"/>
      <c r="NH446" s="226"/>
      <c r="NI446" s="226"/>
      <c r="NJ446" s="226"/>
      <c r="NK446" s="226"/>
      <c r="NL446" s="226"/>
      <c r="NM446" s="226"/>
      <c r="NN446" s="226"/>
      <c r="NO446" s="226"/>
      <c r="NP446" s="226"/>
      <c r="NQ446" s="226"/>
      <c r="NR446" s="226"/>
      <c r="NS446" s="226"/>
      <c r="NT446" s="226"/>
      <c r="NU446" s="226"/>
      <c r="NV446" s="226"/>
      <c r="NW446" s="226"/>
      <c r="NX446" s="226"/>
      <c r="NY446" s="226"/>
      <c r="NZ446" s="226"/>
      <c r="OA446" s="226"/>
      <c r="OB446" s="226"/>
      <c r="OC446" s="226"/>
      <c r="OD446" s="226"/>
      <c r="OE446" s="226"/>
      <c r="OF446" s="226"/>
      <c r="OG446" s="226"/>
      <c r="OH446" s="226"/>
      <c r="OI446" s="226"/>
      <c r="OJ446" s="226"/>
      <c r="OK446" s="226"/>
      <c r="OL446" s="226"/>
      <c r="OM446" s="226"/>
      <c r="ON446" s="226"/>
      <c r="OO446" s="226"/>
      <c r="OP446" s="226"/>
      <c r="OQ446" s="226"/>
      <c r="OR446" s="226"/>
      <c r="OS446" s="226"/>
      <c r="OT446" s="226"/>
      <c r="OU446" s="226"/>
      <c r="OV446" s="226"/>
      <c r="OW446" s="226"/>
      <c r="OX446" s="226"/>
      <c r="OY446" s="226"/>
      <c r="OZ446" s="226"/>
      <c r="PA446" s="226"/>
      <c r="PB446" s="226"/>
      <c r="PC446" s="226"/>
      <c r="PD446" s="226"/>
      <c r="PE446" s="226"/>
      <c r="PF446" s="226"/>
      <c r="PG446" s="226"/>
      <c r="PH446" s="226"/>
      <c r="PI446" s="226"/>
      <c r="PJ446" s="226"/>
      <c r="PK446" s="226"/>
      <c r="PL446" s="226"/>
      <c r="PM446" s="226"/>
      <c r="PN446" s="226"/>
      <c r="PO446" s="226"/>
      <c r="PP446" s="226"/>
      <c r="PQ446" s="226"/>
      <c r="PR446" s="226"/>
      <c r="PS446" s="226"/>
      <c r="PT446" s="226"/>
      <c r="PU446" s="226"/>
      <c r="PV446" s="226"/>
      <c r="PW446" s="226"/>
      <c r="PX446" s="226"/>
      <c r="PY446" s="226"/>
      <c r="PZ446" s="226"/>
      <c r="QA446" s="226"/>
      <c r="QB446" s="226"/>
      <c r="QC446" s="226"/>
      <c r="QD446" s="226"/>
      <c r="QE446" s="226"/>
      <c r="QF446" s="226"/>
      <c r="QG446" s="226"/>
      <c r="QH446" s="226"/>
      <c r="QI446" s="226"/>
      <c r="QJ446" s="226"/>
      <c r="QK446" s="226"/>
      <c r="QL446" s="226"/>
      <c r="QM446" s="226"/>
      <c r="QN446" s="226"/>
      <c r="QO446" s="226"/>
      <c r="QP446" s="226"/>
      <c r="QQ446" s="226"/>
      <c r="QR446" s="226"/>
      <c r="QS446" s="226"/>
      <c r="QT446" s="226"/>
      <c r="QU446" s="226"/>
      <c r="QV446" s="226"/>
      <c r="QW446" s="226"/>
      <c r="QX446" s="226"/>
      <c r="QY446" s="226"/>
      <c r="QZ446" s="226"/>
      <c r="RA446" s="226"/>
      <c r="RB446" s="226"/>
      <c r="RC446" s="226"/>
      <c r="RD446" s="226"/>
      <c r="RE446" s="226"/>
      <c r="RF446" s="226"/>
      <c r="RG446" s="226"/>
      <c r="RH446" s="226"/>
      <c r="RI446" s="226"/>
      <c r="RJ446" s="226"/>
      <c r="RK446" s="226"/>
      <c r="RL446" s="226"/>
      <c r="RM446" s="226"/>
      <c r="RN446" s="226"/>
      <c r="RO446" s="226"/>
      <c r="RP446" s="226"/>
      <c r="RQ446" s="226"/>
      <c r="RR446" s="226"/>
      <c r="RS446" s="226"/>
      <c r="RT446" s="226"/>
      <c r="RU446" s="226"/>
      <c r="RV446" s="226"/>
      <c r="RW446" s="226"/>
      <c r="RX446" s="226"/>
      <c r="RY446" s="226"/>
      <c r="RZ446" s="226"/>
      <c r="SA446" s="226"/>
      <c r="SB446" s="226"/>
      <c r="SC446" s="226"/>
      <c r="SD446" s="226"/>
      <c r="SE446" s="226"/>
      <c r="SF446" s="226"/>
      <c r="SG446" s="226"/>
      <c r="SH446" s="226"/>
      <c r="SI446" s="226"/>
      <c r="SJ446" s="226"/>
      <c r="SK446" s="226"/>
      <c r="SL446" s="226"/>
      <c r="SM446" s="226"/>
      <c r="SN446" s="226"/>
      <c r="SO446" s="226"/>
      <c r="SP446" s="226"/>
      <c r="SQ446" s="226"/>
      <c r="SR446" s="226"/>
      <c r="SS446" s="226"/>
      <c r="ST446" s="226"/>
      <c r="SU446" s="226"/>
      <c r="SV446" s="226"/>
      <c r="SW446" s="226"/>
      <c r="SX446" s="226"/>
      <c r="SY446" s="226"/>
      <c r="SZ446" s="226"/>
      <c r="TA446" s="226"/>
      <c r="TB446" s="226"/>
      <c r="TC446" s="226"/>
      <c r="TD446" s="226"/>
      <c r="TE446" s="226"/>
      <c r="TF446" s="226"/>
      <c r="TG446" s="226"/>
      <c r="TH446" s="226"/>
      <c r="TI446" s="226"/>
      <c r="TJ446" s="226"/>
      <c r="TK446" s="226"/>
      <c r="TL446" s="226"/>
      <c r="TM446" s="226"/>
      <c r="TN446" s="226"/>
      <c r="TO446" s="226"/>
      <c r="TP446" s="226"/>
      <c r="TQ446" s="226"/>
      <c r="TR446" s="226"/>
      <c r="TS446" s="226"/>
      <c r="TT446" s="226"/>
      <c r="TU446" s="226"/>
      <c r="TV446" s="226"/>
      <c r="TW446" s="226"/>
      <c r="TX446" s="226"/>
      <c r="TY446" s="226"/>
      <c r="TZ446" s="226"/>
      <c r="UA446" s="226"/>
      <c r="UB446" s="226"/>
      <c r="UC446" s="226"/>
      <c r="UD446" s="226"/>
      <c r="UE446" s="226"/>
      <c r="UF446" s="226"/>
      <c r="UG446" s="226"/>
      <c r="UH446" s="226"/>
      <c r="UI446" s="226"/>
      <c r="UJ446" s="226"/>
      <c r="UK446" s="226"/>
      <c r="UL446" s="226"/>
      <c r="UM446" s="226"/>
      <c r="UN446" s="226"/>
      <c r="UO446" s="226"/>
      <c r="UP446" s="226"/>
      <c r="UQ446" s="226"/>
      <c r="UR446" s="226"/>
      <c r="US446" s="226"/>
      <c r="UT446" s="226"/>
      <c r="UU446" s="226"/>
      <c r="UV446" s="226"/>
      <c r="UW446" s="226"/>
      <c r="UX446" s="226"/>
      <c r="UY446" s="226"/>
      <c r="UZ446" s="226"/>
      <c r="VA446" s="226"/>
      <c r="VB446" s="226"/>
      <c r="VC446" s="226"/>
      <c r="VD446" s="226"/>
      <c r="VE446" s="226"/>
      <c r="VF446" s="226"/>
      <c r="VG446" s="226"/>
      <c r="VH446" s="226"/>
      <c r="VI446" s="226"/>
      <c r="VJ446" s="226"/>
      <c r="VK446" s="226"/>
      <c r="VL446" s="226"/>
      <c r="VM446" s="226"/>
      <c r="VN446" s="226"/>
      <c r="VO446" s="226"/>
      <c r="VP446" s="226"/>
      <c r="VQ446" s="226"/>
      <c r="VR446" s="226"/>
      <c r="VS446" s="226"/>
      <c r="VT446" s="226"/>
      <c r="VU446" s="226"/>
      <c r="VV446" s="226"/>
      <c r="VW446" s="226"/>
      <c r="VX446" s="226"/>
      <c r="VY446" s="226"/>
      <c r="VZ446" s="226"/>
      <c r="WA446" s="226"/>
      <c r="WB446" s="226"/>
      <c r="WC446" s="226"/>
      <c r="WD446" s="226"/>
      <c r="WE446" s="226"/>
      <c r="WF446" s="226"/>
      <c r="WG446" s="226"/>
      <c r="WH446" s="226"/>
      <c r="WI446" s="226"/>
      <c r="WJ446" s="226"/>
      <c r="WK446" s="226"/>
      <c r="WL446" s="226"/>
      <c r="WM446" s="226"/>
      <c r="WN446" s="226"/>
      <c r="WO446" s="226"/>
      <c r="WP446" s="226"/>
      <c r="WQ446" s="226"/>
      <c r="WR446" s="226"/>
      <c r="WS446" s="226"/>
      <c r="WT446" s="226"/>
      <c r="WU446" s="226"/>
      <c r="WV446" s="226"/>
      <c r="WW446" s="226"/>
      <c r="WX446" s="226"/>
      <c r="WY446" s="226"/>
      <c r="WZ446" s="226"/>
      <c r="XA446" s="226"/>
      <c r="XB446" s="226"/>
      <c r="XC446" s="226"/>
      <c r="XD446" s="226"/>
      <c r="XE446" s="226"/>
      <c r="XF446" s="226"/>
      <c r="XG446" s="226"/>
      <c r="XH446" s="226"/>
      <c r="XI446" s="226"/>
      <c r="XJ446" s="226"/>
      <c r="XK446" s="226"/>
      <c r="XL446" s="226"/>
      <c r="XM446" s="226"/>
      <c r="XN446" s="226"/>
      <c r="XO446" s="226"/>
      <c r="XP446" s="226"/>
      <c r="XQ446" s="226"/>
      <c r="XR446" s="226"/>
      <c r="XS446" s="226"/>
      <c r="XT446" s="226"/>
      <c r="XU446" s="226"/>
      <c r="XV446" s="226"/>
      <c r="XW446" s="226"/>
      <c r="XX446" s="226"/>
      <c r="XY446" s="226"/>
      <c r="XZ446" s="226"/>
      <c r="YA446" s="226"/>
      <c r="YB446" s="226"/>
      <c r="YC446" s="226"/>
      <c r="YD446" s="226"/>
      <c r="YE446" s="226"/>
      <c r="YF446" s="226"/>
      <c r="YG446" s="226"/>
      <c r="YH446" s="226"/>
      <c r="YI446" s="226"/>
      <c r="YJ446" s="226"/>
      <c r="YK446" s="226"/>
      <c r="YL446" s="226"/>
      <c r="YM446" s="226"/>
      <c r="YN446" s="226"/>
      <c r="YO446" s="226"/>
      <c r="YP446" s="226"/>
      <c r="YQ446" s="226"/>
      <c r="YR446" s="226"/>
      <c r="YS446" s="226"/>
      <c r="YT446" s="226"/>
      <c r="YU446" s="226"/>
      <c r="YV446" s="226"/>
      <c r="YW446" s="226"/>
      <c r="YX446" s="226"/>
      <c r="YY446" s="226"/>
      <c r="YZ446" s="226"/>
      <c r="ZA446" s="226"/>
      <c r="ZB446" s="226"/>
      <c r="ZC446" s="226"/>
      <c r="ZD446" s="226"/>
      <c r="ZE446" s="226"/>
      <c r="ZF446" s="226"/>
      <c r="ZG446" s="226"/>
      <c r="ZH446" s="226"/>
      <c r="ZI446" s="226"/>
      <c r="ZJ446" s="226"/>
      <c r="ZK446" s="226"/>
      <c r="ZL446" s="226"/>
      <c r="ZM446" s="226"/>
      <c r="ZN446" s="226"/>
      <c r="ZO446" s="226"/>
      <c r="ZP446" s="226"/>
      <c r="ZQ446" s="226"/>
      <c r="ZR446" s="226"/>
      <c r="ZS446" s="226"/>
      <c r="ZT446" s="226"/>
      <c r="ZU446" s="226"/>
      <c r="ZV446" s="226"/>
      <c r="ZW446" s="226"/>
      <c r="ZX446" s="226"/>
      <c r="ZY446" s="226"/>
      <c r="ZZ446" s="226"/>
      <c r="AAA446" s="226"/>
      <c r="AAB446" s="226"/>
      <c r="AAC446" s="226"/>
      <c r="AAD446" s="226"/>
      <c r="AAE446" s="226"/>
      <c r="AAF446" s="226"/>
      <c r="AAG446" s="226"/>
      <c r="AAH446" s="226"/>
      <c r="AAI446" s="226"/>
      <c r="AAJ446" s="226"/>
      <c r="AAK446" s="226"/>
      <c r="AAL446" s="226"/>
      <c r="AAM446" s="226"/>
      <c r="AAN446" s="226"/>
      <c r="AAO446" s="226"/>
      <c r="AAP446" s="226"/>
      <c r="AAQ446" s="226"/>
      <c r="AAR446" s="226"/>
      <c r="AAS446" s="226"/>
      <c r="AAT446" s="226"/>
      <c r="AAU446" s="226"/>
      <c r="AAV446" s="226"/>
      <c r="AAW446" s="226"/>
      <c r="AAX446" s="226"/>
      <c r="AAY446" s="226"/>
      <c r="AAZ446" s="226"/>
      <c r="ABA446" s="226"/>
      <c r="ABB446" s="226"/>
      <c r="ABC446" s="226"/>
      <c r="ABD446" s="226"/>
      <c r="ABE446" s="226"/>
      <c r="ABF446" s="226"/>
      <c r="ABG446" s="226"/>
      <c r="ABH446" s="226"/>
      <c r="ABI446" s="226"/>
      <c r="ABJ446" s="226"/>
      <c r="ABK446" s="226"/>
      <c r="ABL446" s="226"/>
      <c r="ABM446" s="226"/>
      <c r="ABN446" s="226"/>
      <c r="ABO446" s="226"/>
      <c r="ABP446" s="226"/>
      <c r="ABQ446" s="226"/>
      <c r="ABR446" s="226"/>
      <c r="ABS446" s="226"/>
      <c r="ABT446" s="226"/>
      <c r="ABU446" s="226"/>
      <c r="ABV446" s="226"/>
      <c r="ABW446" s="226"/>
      <c r="ABX446" s="226"/>
      <c r="ABY446" s="226"/>
      <c r="ABZ446" s="226"/>
      <c r="ACA446" s="226"/>
      <c r="ACB446" s="226"/>
      <c r="ACC446" s="226"/>
      <c r="ACD446" s="226"/>
      <c r="ACE446" s="226"/>
      <c r="ACF446" s="226"/>
      <c r="ACG446" s="226"/>
      <c r="ACH446" s="226"/>
      <c r="ACI446" s="226"/>
      <c r="ACJ446" s="226"/>
      <c r="ACK446" s="226"/>
      <c r="ACL446" s="226"/>
      <c r="ACM446" s="226"/>
      <c r="ACN446" s="226"/>
      <c r="ACO446" s="226"/>
      <c r="ACP446" s="226"/>
      <c r="ACQ446" s="226"/>
      <c r="ACR446" s="226"/>
      <c r="ACS446" s="226"/>
      <c r="ACT446" s="226"/>
      <c r="ACU446" s="226"/>
      <c r="ACV446" s="226"/>
      <c r="ACW446" s="226"/>
      <c r="ACX446" s="226"/>
      <c r="ACY446" s="226"/>
      <c r="ACZ446" s="226"/>
      <c r="ADA446" s="226"/>
      <c r="ADB446" s="226"/>
      <c r="ADC446" s="226"/>
      <c r="ADD446" s="226"/>
      <c r="ADE446" s="226"/>
      <c r="ADF446" s="226"/>
      <c r="ADG446" s="226"/>
      <c r="ADH446" s="226"/>
      <c r="ADI446" s="226"/>
      <c r="ADJ446" s="226"/>
      <c r="ADK446" s="226"/>
      <c r="ADL446" s="226"/>
      <c r="ADM446" s="226"/>
      <c r="ADN446" s="226"/>
      <c r="ADO446" s="226"/>
      <c r="ADP446" s="226"/>
      <c r="ADQ446" s="226"/>
      <c r="ADR446" s="226"/>
      <c r="ADS446" s="226"/>
      <c r="ADT446" s="226"/>
      <c r="ADU446" s="226"/>
      <c r="ADV446" s="226"/>
      <c r="ADW446" s="226"/>
      <c r="ADX446" s="226"/>
      <c r="ADY446" s="226"/>
      <c r="ADZ446" s="226"/>
      <c r="AEA446" s="226"/>
      <c r="AEB446" s="226"/>
      <c r="AEC446" s="226"/>
      <c r="AED446" s="226"/>
      <c r="AEE446" s="226"/>
      <c r="AEF446" s="226"/>
      <c r="AEG446" s="226"/>
      <c r="AEH446" s="226"/>
      <c r="AEI446" s="226"/>
      <c r="AEJ446" s="226"/>
      <c r="AEK446" s="226"/>
      <c r="AEL446" s="226"/>
      <c r="AEM446" s="226"/>
      <c r="AEN446" s="226"/>
      <c r="AEO446" s="226"/>
      <c r="AEP446" s="226"/>
      <c r="AEQ446" s="226"/>
      <c r="AER446" s="226"/>
      <c r="AES446" s="226"/>
      <c r="AET446" s="226"/>
      <c r="AEU446" s="226"/>
      <c r="AEV446" s="226"/>
      <c r="AEW446" s="226"/>
      <c r="AEX446" s="226"/>
      <c r="AEY446" s="226"/>
      <c r="AEZ446" s="226"/>
      <c r="AFA446" s="226"/>
      <c r="AFB446" s="226"/>
      <c r="AFC446" s="226"/>
      <c r="AFD446" s="226"/>
      <c r="AFE446" s="226"/>
      <c r="AFF446" s="226"/>
      <c r="AFG446" s="226"/>
      <c r="AFH446" s="226"/>
      <c r="AFI446" s="226"/>
      <c r="AFJ446" s="226"/>
      <c r="AFK446" s="226"/>
      <c r="AFL446" s="226"/>
      <c r="AFM446" s="226"/>
      <c r="AFN446" s="226"/>
      <c r="AFO446" s="226"/>
      <c r="AFP446" s="226"/>
      <c r="AFQ446" s="226"/>
      <c r="AFR446" s="226"/>
      <c r="AFS446" s="226"/>
      <c r="AFT446" s="226"/>
      <c r="AFU446" s="226"/>
      <c r="AFV446" s="226"/>
      <c r="AFW446" s="226"/>
      <c r="AFX446" s="226"/>
      <c r="AFY446" s="226"/>
      <c r="AFZ446" s="226"/>
      <c r="AGA446" s="226"/>
      <c r="AGB446" s="226"/>
      <c r="AGC446" s="226"/>
      <c r="AGD446" s="226"/>
      <c r="AGE446" s="226"/>
      <c r="AGF446" s="226"/>
      <c r="AGG446" s="226"/>
      <c r="AGH446" s="226"/>
      <c r="AGI446" s="226"/>
      <c r="AGJ446" s="226"/>
      <c r="AGK446" s="226"/>
      <c r="AGL446" s="226"/>
      <c r="AGM446" s="226"/>
      <c r="AGN446" s="226"/>
      <c r="AGO446" s="226"/>
      <c r="AGP446" s="226"/>
      <c r="AGQ446" s="226"/>
      <c r="AGR446" s="226"/>
      <c r="AGS446" s="226"/>
      <c r="AGT446" s="226"/>
      <c r="AGU446" s="226"/>
      <c r="AGV446" s="226"/>
      <c r="AGW446" s="226"/>
      <c r="AGX446" s="226"/>
      <c r="AGY446" s="226"/>
      <c r="AGZ446" s="226"/>
      <c r="AHA446" s="226"/>
      <c r="AHB446" s="226"/>
      <c r="AHC446" s="226"/>
      <c r="AHD446" s="226"/>
      <c r="AHE446" s="226"/>
      <c r="AHF446" s="226"/>
      <c r="AHG446" s="226"/>
      <c r="AHH446" s="226"/>
      <c r="AHI446" s="226"/>
      <c r="AHJ446" s="226"/>
      <c r="AHK446" s="226"/>
      <c r="AHL446" s="226"/>
      <c r="AHM446" s="226"/>
      <c r="AHN446" s="226"/>
      <c r="AHO446" s="226"/>
      <c r="AHP446" s="226"/>
      <c r="AHQ446" s="226"/>
      <c r="AHR446" s="226"/>
      <c r="AHS446" s="226"/>
      <c r="AHT446" s="226"/>
      <c r="AHU446" s="226"/>
      <c r="AHV446" s="226"/>
      <c r="AHW446" s="226"/>
      <c r="AHX446" s="226"/>
      <c r="AHY446" s="226"/>
      <c r="AHZ446" s="226"/>
      <c r="AIA446" s="226"/>
      <c r="AIB446" s="226"/>
      <c r="AIC446" s="226"/>
      <c r="AID446" s="226"/>
      <c r="AIE446" s="226"/>
      <c r="AIF446" s="226"/>
      <c r="AIG446" s="226"/>
      <c r="AIH446" s="226"/>
      <c r="AII446" s="226"/>
      <c r="AIJ446" s="226"/>
      <c r="AIK446" s="226"/>
      <c r="AIL446" s="226"/>
      <c r="AIM446" s="226"/>
      <c r="AIN446" s="226"/>
      <c r="AIO446" s="226"/>
      <c r="AIP446" s="226"/>
      <c r="AIQ446" s="226"/>
      <c r="AIR446" s="226"/>
      <c r="AIS446" s="226"/>
      <c r="AIT446" s="226"/>
      <c r="AIU446" s="226"/>
      <c r="AIV446" s="226"/>
      <c r="AIW446" s="226"/>
      <c r="AIX446" s="226"/>
      <c r="AIY446" s="226"/>
      <c r="AIZ446" s="226"/>
      <c r="AJA446" s="226"/>
      <c r="AJB446" s="226"/>
      <c r="AJC446" s="226"/>
      <c r="AJD446" s="226"/>
      <c r="AJE446" s="226"/>
      <c r="AJF446" s="226"/>
      <c r="AJG446" s="226"/>
      <c r="AJH446" s="226"/>
      <c r="AJI446" s="226"/>
      <c r="AJJ446" s="226"/>
      <c r="AJK446" s="226"/>
      <c r="AJL446" s="226"/>
      <c r="AJM446" s="226"/>
      <c r="AJN446" s="226"/>
      <c r="AJO446" s="226"/>
      <c r="AJP446" s="226"/>
      <c r="AJQ446" s="226"/>
      <c r="AJR446" s="226"/>
      <c r="AJS446" s="226"/>
      <c r="AJT446" s="226"/>
      <c r="AJU446" s="226"/>
      <c r="AJV446" s="226"/>
      <c r="AJW446" s="226"/>
      <c r="AJX446" s="226"/>
      <c r="AJY446" s="226"/>
      <c r="AJZ446" s="226"/>
      <c r="AKA446" s="226"/>
      <c r="AKB446" s="226"/>
      <c r="AKC446" s="226"/>
      <c r="AKD446" s="226"/>
      <c r="AKE446" s="226"/>
      <c r="AKF446" s="226"/>
      <c r="AKG446" s="226"/>
      <c r="AKH446" s="226"/>
      <c r="AKI446" s="226"/>
      <c r="AKJ446" s="226"/>
      <c r="AKK446" s="226"/>
      <c r="AKL446" s="226"/>
      <c r="AKM446" s="226"/>
      <c r="AKN446" s="226"/>
      <c r="AKO446" s="226"/>
      <c r="AKP446" s="226"/>
      <c r="AKQ446" s="226"/>
      <c r="AKR446" s="226"/>
      <c r="AKS446" s="226"/>
      <c r="AKT446" s="226"/>
      <c r="AKU446" s="226"/>
      <c r="AKV446" s="226"/>
      <c r="AKW446" s="226"/>
      <c r="AKX446" s="226"/>
      <c r="AKY446" s="226"/>
      <c r="AKZ446" s="226"/>
      <c r="ALA446" s="226"/>
      <c r="ALB446" s="226"/>
      <c r="ALC446" s="226"/>
      <c r="ALD446" s="226"/>
      <c r="ALE446" s="226"/>
      <c r="ALF446" s="226"/>
      <c r="ALG446" s="226"/>
      <c r="ALH446" s="226"/>
      <c r="ALI446" s="226"/>
      <c r="ALJ446" s="226"/>
      <c r="ALK446" s="226"/>
      <c r="ALL446" s="226"/>
      <c r="ALM446" s="226"/>
      <c r="ALN446" s="226"/>
      <c r="ALO446" s="226"/>
      <c r="ALP446" s="226"/>
      <c r="ALQ446" s="226"/>
      <c r="ALR446" s="226"/>
      <c r="ALS446" s="226"/>
      <c r="ALT446" s="226"/>
      <c r="ALU446" s="226"/>
      <c r="ALV446" s="226"/>
      <c r="ALW446" s="226"/>
      <c r="ALX446" s="226"/>
      <c r="ALY446" s="226"/>
      <c r="ALZ446" s="226"/>
      <c r="AMA446" s="226"/>
      <c r="AMB446" s="226"/>
      <c r="AMC446" s="226"/>
      <c r="AMD446" s="226"/>
      <c r="AME446" s="226"/>
      <c r="AMF446" s="226"/>
      <c r="AMG446" s="226"/>
      <c r="AMH446" s="226"/>
      <c r="AMI446" s="226"/>
      <c r="AMJ446" s="226"/>
      <c r="AMK446" s="226"/>
      <c r="AML446" s="226"/>
      <c r="AMM446" s="226"/>
      <c r="AMN446" s="226"/>
      <c r="AMO446" s="226"/>
      <c r="AMP446" s="226"/>
      <c r="AMQ446" s="226"/>
      <c r="AMR446" s="226"/>
      <c r="AMS446" s="226"/>
      <c r="AMT446" s="226"/>
      <c r="AMU446" s="226"/>
      <c r="AMV446" s="226"/>
      <c r="AMW446" s="226"/>
      <c r="AMX446" s="226"/>
    </row>
    <row r="447" spans="1:1038" s="398" customFormat="1" ht="18" customHeight="1">
      <c r="A447" s="548" t="s">
        <v>1819</v>
      </c>
      <c r="B447" s="543" t="s">
        <v>1647</v>
      </c>
      <c r="C447" s="226"/>
      <c r="D447" s="225" t="s">
        <v>1279</v>
      </c>
      <c r="E447" s="422">
        <v>66</v>
      </c>
      <c r="F447" s="422">
        <v>3</v>
      </c>
      <c r="G447" s="526" t="str">
        <f t="shared" si="148"/>
        <v>66-3</v>
      </c>
      <c r="H447" s="226">
        <v>37</v>
      </c>
      <c r="I447" s="226">
        <v>83</v>
      </c>
      <c r="J447" s="226"/>
      <c r="K447" s="545" t="b">
        <f>IF(I448=1,IF(((VLOOKUP($G447,[1]Depth_Lookup!#REF!,9,FALSE))-(H447/100))=0,"Good",IF(((VLOOKUP($G447,[1]Depth_Lookup!$A$3:$J$550,9,FALSE))-(H447/100))&gt;0,"Too Short","Too Long")))</f>
        <v>0</v>
      </c>
      <c r="L447" s="171">
        <f>(VLOOKUP($G447,Depth_Lookup!$A$3:$J$410,10,FALSE))+(H447/100)</f>
        <v>160.47</v>
      </c>
      <c r="M447" s="171">
        <f>(VLOOKUP($G447,Depth_Lookup!$A$3:$J$410,10,FALSE))+(I447/100)</f>
        <v>160.93</v>
      </c>
      <c r="N447" s="232" t="s">
        <v>1949</v>
      </c>
      <c r="O447" s="226">
        <v>1</v>
      </c>
      <c r="P447" s="226" t="s">
        <v>853</v>
      </c>
      <c r="Q447" s="226" t="s">
        <v>125</v>
      </c>
      <c r="R447" s="391" t="str">
        <f t="shared" ref="R447" si="151">P447&amp;""&amp;Q447</f>
        <v>SerpentinizedHarzburgite</v>
      </c>
      <c r="S447" s="226" t="s">
        <v>94</v>
      </c>
      <c r="T447" s="226" t="s">
        <v>94</v>
      </c>
      <c r="U447" s="226" t="s">
        <v>95</v>
      </c>
      <c r="V447" s="226" t="s">
        <v>96</v>
      </c>
      <c r="W447" s="226" t="s">
        <v>102</v>
      </c>
      <c r="X447" s="392">
        <f>VLOOKUP(W447,[2]definitions_list_lookup!$A$13:$B$19,2,0)</f>
        <v>5</v>
      </c>
      <c r="Y447" s="226" t="s">
        <v>90</v>
      </c>
      <c r="Z447" s="226" t="s">
        <v>91</v>
      </c>
      <c r="AA447" s="226"/>
      <c r="AB447" s="226"/>
      <c r="AC447" s="226"/>
      <c r="AD447" s="226"/>
      <c r="AE447" s="393"/>
      <c r="AF447" s="391" t="e">
        <f>VLOOKUP(AE447,[2]definitions_list_mag!$V$12:$W$15,2,0)</f>
        <v>#N/A</v>
      </c>
      <c r="AG447" s="394"/>
      <c r="AH447" s="226"/>
      <c r="AI447" s="433">
        <v>79</v>
      </c>
      <c r="AJ447" s="434"/>
      <c r="AK447" s="434"/>
      <c r="AL447" s="434"/>
      <c r="AM447" s="434"/>
      <c r="AN447" s="434"/>
      <c r="AO447" s="257"/>
      <c r="AP447" s="226"/>
      <c r="AQ447" s="226"/>
      <c r="AR447" s="226"/>
      <c r="AS447" s="226"/>
      <c r="AT447" s="226"/>
      <c r="AU447" s="433"/>
      <c r="AV447" s="434"/>
      <c r="AW447" s="434"/>
      <c r="AX447" s="434"/>
      <c r="AY447" s="434"/>
      <c r="AZ447" s="434"/>
      <c r="BA447" s="257">
        <v>20</v>
      </c>
      <c r="BB447" s="226">
        <v>6</v>
      </c>
      <c r="BC447" s="226">
        <v>3</v>
      </c>
      <c r="BD447" s="226" t="s">
        <v>110</v>
      </c>
      <c r="BE447" s="226" t="s">
        <v>103</v>
      </c>
      <c r="BF447" s="226"/>
      <c r="BG447" s="433"/>
      <c r="BH447" s="434"/>
      <c r="BI447" s="434"/>
      <c r="BJ447" s="434"/>
      <c r="BK447" s="434"/>
      <c r="BL447" s="434"/>
      <c r="BM447" s="257">
        <v>1</v>
      </c>
      <c r="BN447" s="226">
        <v>1</v>
      </c>
      <c r="BO447" s="226">
        <v>0.5</v>
      </c>
      <c r="BP447" s="226" t="s">
        <v>110</v>
      </c>
      <c r="BQ447" s="226" t="s">
        <v>103</v>
      </c>
      <c r="BR447" s="226"/>
      <c r="BS447" s="434"/>
      <c r="BT447" s="434"/>
      <c r="BU447" s="434"/>
      <c r="BV447" s="434"/>
      <c r="BW447" s="434"/>
      <c r="BX447" s="434"/>
      <c r="BY447" s="257"/>
      <c r="BZ447" s="226"/>
      <c r="CA447" s="226"/>
      <c r="CB447" s="226"/>
      <c r="CC447" s="226"/>
      <c r="CD447" s="226"/>
      <c r="CE447" s="410"/>
      <c r="CF447" s="399">
        <f>AI447+AO447+BA447+AU447+BG447+BM447+BY447</f>
        <v>100</v>
      </c>
      <c r="CG447" s="259"/>
      <c r="CH447" s="150" t="s">
        <v>1737</v>
      </c>
      <c r="CI447" s="150">
        <v>100</v>
      </c>
      <c r="CJ447" s="150"/>
      <c r="CK447" s="158"/>
      <c r="CL447" s="395"/>
      <c r="CM447" s="395"/>
      <c r="CN447" s="395"/>
      <c r="CO447" s="395"/>
      <c r="CP447" s="395"/>
      <c r="CQ447" s="395"/>
      <c r="CR447" s="395"/>
      <c r="CS447" s="395"/>
      <c r="CT447" s="395"/>
      <c r="CU447" s="395"/>
      <c r="CV447" s="395"/>
      <c r="CW447" s="395"/>
      <c r="CX447" s="395"/>
      <c r="CY447" s="395"/>
      <c r="CZ447" s="395"/>
      <c r="DA447" s="395"/>
      <c r="DB447" s="435">
        <v>70</v>
      </c>
      <c r="DC447" s="256">
        <v>1</v>
      </c>
      <c r="DD447" s="436"/>
      <c r="DE447" s="395"/>
      <c r="DF447" s="395"/>
      <c r="DG447" s="395"/>
      <c r="DH447" s="395"/>
      <c r="DI447" s="395"/>
      <c r="DJ447" s="437">
        <v>29</v>
      </c>
      <c r="DK447" s="396">
        <f t="shared" ref="DK447" si="152">SUM(CL447:DJ447)</f>
        <v>100</v>
      </c>
      <c r="DL447" s="259"/>
      <c r="DM447" s="395"/>
      <c r="DN447" s="395"/>
      <c r="DO447" s="397"/>
      <c r="DQ447" s="259"/>
      <c r="DR447" s="397"/>
      <c r="DS447" s="259"/>
      <c r="DT447" s="484" t="s">
        <v>1950</v>
      </c>
      <c r="DU447" s="256"/>
      <c r="DV447" s="256"/>
      <c r="DW447" s="400" t="e">
        <f>VLOOKUP(P447,[2]definitions_list_lookup!$K$30:$L$54,2,0)</f>
        <v>#N/A</v>
      </c>
      <c r="DX447" s="155" t="s">
        <v>1405</v>
      </c>
      <c r="DY447" s="155" t="s">
        <v>1951</v>
      </c>
      <c r="DZ447" s="546"/>
      <c r="EA447" s="104"/>
      <c r="EB447" s="256"/>
      <c r="EC447" s="104"/>
      <c r="ED447" s="229" t="s">
        <v>2517</v>
      </c>
      <c r="EE447" s="401"/>
      <c r="EF447" s="402"/>
      <c r="EG447" s="401"/>
      <c r="EH447" s="403"/>
      <c r="EI447" s="404"/>
      <c r="EJ447" s="405"/>
      <c r="EK447" s="406"/>
      <c r="EL447" s="401"/>
      <c r="EM447" s="403"/>
      <c r="EN447" s="403" t="s">
        <v>2046</v>
      </c>
      <c r="EO447" s="407"/>
      <c r="EP447" s="407"/>
      <c r="EQ447" s="407"/>
      <c r="ER447" s="407"/>
      <c r="ES447" s="407"/>
      <c r="ET447" s="407"/>
      <c r="EU447" s="407"/>
      <c r="EV447" s="408">
        <v>48</v>
      </c>
      <c r="EW447" s="408">
        <v>90</v>
      </c>
      <c r="EX447" s="408">
        <v>5</v>
      </c>
      <c r="EY447" s="408">
        <v>180</v>
      </c>
      <c r="EZ447" s="192">
        <f t="shared" si="107"/>
        <v>-85.495818144746991</v>
      </c>
      <c r="FA447" s="192">
        <f t="shared" si="108"/>
        <v>274.50418185525302</v>
      </c>
      <c r="FB447" s="192">
        <f t="shared" si="109"/>
        <v>41.911886897000571</v>
      </c>
      <c r="FC447" s="192">
        <f t="shared" si="110"/>
        <v>4.5041818552530088</v>
      </c>
      <c r="FD447" s="192">
        <f t="shared" si="111"/>
        <v>48.088113102999429</v>
      </c>
      <c r="FE447" s="193">
        <f t="shared" si="112"/>
        <v>94.504181855253023</v>
      </c>
      <c r="FF447" s="194">
        <f t="shared" si="113"/>
        <v>48.088113102999429</v>
      </c>
      <c r="FG447" s="144" t="s">
        <v>1807</v>
      </c>
      <c r="FH447" s="403"/>
      <c r="FI447" s="778">
        <f t="shared" si="115"/>
        <v>0</v>
      </c>
      <c r="FJ447" s="779">
        <f t="shared" si="116"/>
        <v>48.088113102999429</v>
      </c>
      <c r="FK447" s="779">
        <f t="shared" si="117"/>
        <v>41.911886897000571</v>
      </c>
      <c r="FL447" s="780">
        <f t="shared" si="118"/>
        <v>0.73150042207612953</v>
      </c>
      <c r="FM447" s="169">
        <f t="shared" si="119"/>
        <v>0.66798696005756564</v>
      </c>
      <c r="FN447" s="783">
        <f t="shared" si="120"/>
        <v>0</v>
      </c>
      <c r="FO447" s="226"/>
      <c r="FP447" s="226"/>
      <c r="FQ447" s="226"/>
      <c r="FR447" s="226"/>
      <c r="FS447" s="226"/>
      <c r="FT447" s="226"/>
      <c r="FU447" s="226"/>
      <c r="FV447" s="226"/>
      <c r="FW447" s="226"/>
      <c r="FX447" s="226"/>
      <c r="FY447" s="226"/>
      <c r="FZ447" s="226"/>
      <c r="GA447" s="226"/>
      <c r="GB447" s="226"/>
      <c r="GC447" s="226"/>
      <c r="GD447" s="226"/>
      <c r="GE447" s="226"/>
      <c r="GF447" s="226"/>
      <c r="GG447" s="226"/>
      <c r="GH447" s="226"/>
      <c r="GI447" s="226"/>
      <c r="GJ447" s="226"/>
      <c r="GK447" s="226"/>
      <c r="GL447" s="226"/>
      <c r="GM447" s="226"/>
      <c r="GN447" s="226"/>
      <c r="GO447" s="226"/>
      <c r="GP447" s="226"/>
      <c r="GQ447" s="226"/>
      <c r="GR447" s="226"/>
      <c r="GS447" s="226"/>
      <c r="GT447" s="226"/>
      <c r="GU447" s="226"/>
      <c r="GV447" s="226"/>
      <c r="GW447" s="226"/>
      <c r="GX447" s="226"/>
      <c r="GY447" s="226"/>
      <c r="GZ447" s="226"/>
      <c r="HA447" s="226"/>
      <c r="HB447" s="226"/>
      <c r="HC447" s="226"/>
      <c r="HD447" s="226"/>
      <c r="HE447" s="226"/>
      <c r="HF447" s="226"/>
      <c r="HG447" s="226"/>
      <c r="HH447" s="226"/>
      <c r="HI447" s="226"/>
      <c r="HJ447" s="226"/>
      <c r="HK447" s="226"/>
      <c r="HL447" s="226"/>
      <c r="HM447" s="226"/>
      <c r="HN447" s="226"/>
      <c r="HO447" s="226"/>
      <c r="HP447" s="226"/>
      <c r="HQ447" s="226"/>
      <c r="HR447" s="226"/>
      <c r="HS447" s="226"/>
      <c r="HT447" s="226"/>
      <c r="HU447" s="226"/>
      <c r="HV447" s="226"/>
      <c r="HW447" s="226"/>
      <c r="HX447" s="226"/>
      <c r="HY447" s="226"/>
      <c r="HZ447" s="226"/>
      <c r="IA447" s="226"/>
      <c r="IB447" s="226"/>
      <c r="IC447" s="226"/>
      <c r="ID447" s="226"/>
      <c r="IE447" s="226"/>
      <c r="IF447" s="226"/>
      <c r="IG447" s="226"/>
      <c r="IH447" s="226"/>
      <c r="II447" s="226"/>
      <c r="IJ447" s="226"/>
      <c r="IK447" s="226"/>
      <c r="IL447" s="226"/>
      <c r="IM447" s="226"/>
      <c r="IN447" s="226"/>
      <c r="IO447" s="226"/>
      <c r="IP447" s="226"/>
      <c r="IQ447" s="226"/>
      <c r="IR447" s="226"/>
      <c r="IS447" s="226"/>
      <c r="IT447" s="226"/>
      <c r="IU447" s="226"/>
      <c r="IV447" s="226"/>
      <c r="IW447" s="226"/>
      <c r="IX447" s="226"/>
      <c r="IY447" s="226"/>
      <c r="IZ447" s="226"/>
      <c r="JA447" s="226"/>
      <c r="JB447" s="226"/>
      <c r="JC447" s="226"/>
      <c r="JD447" s="226"/>
      <c r="JE447" s="226"/>
      <c r="JF447" s="226"/>
      <c r="JG447" s="226"/>
      <c r="JH447" s="226"/>
      <c r="JI447" s="226"/>
      <c r="JJ447" s="226"/>
      <c r="JK447" s="226"/>
      <c r="JL447" s="226"/>
      <c r="JM447" s="226"/>
      <c r="JN447" s="226"/>
      <c r="JO447" s="226"/>
      <c r="JP447" s="226"/>
      <c r="JQ447" s="226"/>
      <c r="JR447" s="226"/>
      <c r="JS447" s="226"/>
      <c r="JT447" s="226"/>
      <c r="JU447" s="226"/>
      <c r="JV447" s="226"/>
      <c r="JW447" s="226"/>
      <c r="JX447" s="226"/>
      <c r="JY447" s="226"/>
      <c r="JZ447" s="226"/>
      <c r="KA447" s="226"/>
      <c r="KB447" s="226"/>
      <c r="KC447" s="226"/>
      <c r="KD447" s="226"/>
      <c r="KE447" s="226"/>
      <c r="KF447" s="226"/>
      <c r="KG447" s="226"/>
      <c r="KH447" s="226"/>
      <c r="KI447" s="226"/>
      <c r="KJ447" s="226"/>
      <c r="KK447" s="226"/>
      <c r="KL447" s="226"/>
      <c r="KM447" s="226"/>
      <c r="KN447" s="226"/>
      <c r="KO447" s="226"/>
      <c r="KP447" s="226"/>
      <c r="KQ447" s="226"/>
      <c r="KR447" s="226"/>
      <c r="KS447" s="226"/>
      <c r="KT447" s="226"/>
      <c r="KU447" s="226"/>
      <c r="KV447" s="226"/>
      <c r="KW447" s="226"/>
      <c r="KX447" s="226"/>
      <c r="KY447" s="226"/>
      <c r="KZ447" s="226"/>
      <c r="LA447" s="226"/>
      <c r="LB447" s="226"/>
      <c r="LC447" s="226"/>
      <c r="LD447" s="226"/>
      <c r="LE447" s="226"/>
      <c r="LF447" s="226"/>
      <c r="LG447" s="226"/>
      <c r="LH447" s="226"/>
      <c r="LI447" s="226"/>
      <c r="LJ447" s="226"/>
      <c r="LK447" s="226"/>
      <c r="LL447" s="226"/>
      <c r="LM447" s="226"/>
      <c r="LN447" s="226"/>
      <c r="LO447" s="226"/>
      <c r="LP447" s="226"/>
      <c r="LQ447" s="226"/>
      <c r="LR447" s="226"/>
      <c r="LS447" s="226"/>
      <c r="LT447" s="226"/>
      <c r="LU447" s="226"/>
      <c r="LV447" s="226"/>
      <c r="LW447" s="226"/>
      <c r="LX447" s="226"/>
      <c r="LY447" s="226"/>
      <c r="LZ447" s="226"/>
      <c r="MA447" s="226"/>
      <c r="MB447" s="226"/>
      <c r="MC447" s="226"/>
      <c r="MD447" s="226"/>
      <c r="ME447" s="226"/>
      <c r="MF447" s="226"/>
      <c r="MG447" s="226"/>
      <c r="MH447" s="226"/>
      <c r="MI447" s="226"/>
      <c r="MJ447" s="226"/>
      <c r="MK447" s="226"/>
      <c r="ML447" s="226"/>
      <c r="MM447" s="226"/>
      <c r="MN447" s="226"/>
      <c r="MO447" s="226"/>
      <c r="MP447" s="226"/>
      <c r="MQ447" s="226"/>
      <c r="MR447" s="226"/>
      <c r="MS447" s="226"/>
      <c r="MT447" s="226"/>
      <c r="MU447" s="226"/>
      <c r="MV447" s="226"/>
      <c r="MW447" s="226"/>
      <c r="MX447" s="226"/>
      <c r="MY447" s="226"/>
      <c r="MZ447" s="226"/>
      <c r="NA447" s="226"/>
      <c r="NB447" s="226"/>
      <c r="NC447" s="226"/>
      <c r="ND447" s="226"/>
      <c r="NE447" s="226"/>
      <c r="NF447" s="226"/>
      <c r="NG447" s="226"/>
      <c r="NH447" s="226"/>
      <c r="NI447" s="226"/>
      <c r="NJ447" s="226"/>
      <c r="NK447" s="226"/>
      <c r="NL447" s="226"/>
      <c r="NM447" s="226"/>
      <c r="NN447" s="226"/>
      <c r="NO447" s="226"/>
      <c r="NP447" s="226"/>
      <c r="NQ447" s="226"/>
      <c r="NR447" s="226"/>
      <c r="NS447" s="226"/>
      <c r="NT447" s="226"/>
      <c r="NU447" s="226"/>
      <c r="NV447" s="226"/>
      <c r="NW447" s="226"/>
      <c r="NX447" s="226"/>
      <c r="NY447" s="226"/>
      <c r="NZ447" s="226"/>
      <c r="OA447" s="226"/>
      <c r="OB447" s="226"/>
      <c r="OC447" s="226"/>
      <c r="OD447" s="226"/>
      <c r="OE447" s="226"/>
      <c r="OF447" s="226"/>
      <c r="OG447" s="226"/>
      <c r="OH447" s="226"/>
      <c r="OI447" s="226"/>
      <c r="OJ447" s="226"/>
      <c r="OK447" s="226"/>
      <c r="OL447" s="226"/>
      <c r="OM447" s="226"/>
      <c r="ON447" s="226"/>
      <c r="OO447" s="226"/>
      <c r="OP447" s="226"/>
      <c r="OQ447" s="226"/>
      <c r="OR447" s="226"/>
      <c r="OS447" s="226"/>
      <c r="OT447" s="226"/>
      <c r="OU447" s="226"/>
      <c r="OV447" s="226"/>
      <c r="OW447" s="226"/>
      <c r="OX447" s="226"/>
      <c r="OY447" s="226"/>
      <c r="OZ447" s="226"/>
      <c r="PA447" s="226"/>
      <c r="PB447" s="226"/>
      <c r="PC447" s="226"/>
      <c r="PD447" s="226"/>
      <c r="PE447" s="226"/>
      <c r="PF447" s="226"/>
      <c r="PG447" s="226"/>
      <c r="PH447" s="226"/>
      <c r="PI447" s="226"/>
      <c r="PJ447" s="226"/>
      <c r="PK447" s="226"/>
      <c r="PL447" s="226"/>
      <c r="PM447" s="226"/>
      <c r="PN447" s="226"/>
      <c r="PO447" s="226"/>
      <c r="PP447" s="226"/>
      <c r="PQ447" s="226"/>
      <c r="PR447" s="226"/>
      <c r="PS447" s="226"/>
      <c r="PT447" s="226"/>
      <c r="PU447" s="226"/>
      <c r="PV447" s="226"/>
      <c r="PW447" s="226"/>
      <c r="PX447" s="226"/>
      <c r="PY447" s="226"/>
      <c r="PZ447" s="226"/>
      <c r="QA447" s="226"/>
      <c r="QB447" s="226"/>
      <c r="QC447" s="226"/>
      <c r="QD447" s="226"/>
      <c r="QE447" s="226"/>
      <c r="QF447" s="226"/>
      <c r="QG447" s="226"/>
      <c r="QH447" s="226"/>
      <c r="QI447" s="226"/>
      <c r="QJ447" s="226"/>
      <c r="QK447" s="226"/>
      <c r="QL447" s="226"/>
      <c r="QM447" s="226"/>
      <c r="QN447" s="226"/>
      <c r="QO447" s="226"/>
      <c r="QP447" s="226"/>
      <c r="QQ447" s="226"/>
      <c r="QR447" s="226"/>
      <c r="QS447" s="226"/>
      <c r="QT447" s="226"/>
      <c r="QU447" s="226"/>
      <c r="QV447" s="226"/>
      <c r="QW447" s="226"/>
      <c r="QX447" s="226"/>
      <c r="QY447" s="226"/>
      <c r="QZ447" s="226"/>
      <c r="RA447" s="226"/>
      <c r="RB447" s="226"/>
      <c r="RC447" s="226"/>
      <c r="RD447" s="226"/>
      <c r="RE447" s="226"/>
      <c r="RF447" s="226"/>
      <c r="RG447" s="226"/>
      <c r="RH447" s="226"/>
      <c r="RI447" s="226"/>
      <c r="RJ447" s="226"/>
      <c r="RK447" s="226"/>
      <c r="RL447" s="226"/>
      <c r="RM447" s="226"/>
      <c r="RN447" s="226"/>
      <c r="RO447" s="226"/>
      <c r="RP447" s="226"/>
      <c r="RQ447" s="226"/>
      <c r="RR447" s="226"/>
      <c r="RS447" s="226"/>
      <c r="RT447" s="226"/>
      <c r="RU447" s="226"/>
      <c r="RV447" s="226"/>
      <c r="RW447" s="226"/>
      <c r="RX447" s="226"/>
      <c r="RY447" s="226"/>
      <c r="RZ447" s="226"/>
      <c r="SA447" s="226"/>
      <c r="SB447" s="226"/>
      <c r="SC447" s="226"/>
      <c r="SD447" s="226"/>
      <c r="SE447" s="226"/>
      <c r="SF447" s="226"/>
      <c r="SG447" s="226"/>
      <c r="SH447" s="226"/>
      <c r="SI447" s="226"/>
      <c r="SJ447" s="226"/>
      <c r="SK447" s="226"/>
      <c r="SL447" s="226"/>
      <c r="SM447" s="226"/>
      <c r="SN447" s="226"/>
      <c r="SO447" s="226"/>
      <c r="SP447" s="226"/>
      <c r="SQ447" s="226"/>
      <c r="SR447" s="226"/>
      <c r="SS447" s="226"/>
      <c r="ST447" s="226"/>
      <c r="SU447" s="226"/>
      <c r="SV447" s="226"/>
      <c r="SW447" s="226"/>
      <c r="SX447" s="226"/>
      <c r="SY447" s="226"/>
      <c r="SZ447" s="226"/>
      <c r="TA447" s="226"/>
      <c r="TB447" s="226"/>
      <c r="TC447" s="226"/>
      <c r="TD447" s="226"/>
      <c r="TE447" s="226"/>
      <c r="TF447" s="226"/>
      <c r="TG447" s="226"/>
      <c r="TH447" s="226"/>
      <c r="TI447" s="226"/>
      <c r="TJ447" s="226"/>
      <c r="TK447" s="226"/>
      <c r="TL447" s="226"/>
      <c r="TM447" s="226"/>
      <c r="TN447" s="226"/>
      <c r="TO447" s="226"/>
      <c r="TP447" s="226"/>
      <c r="TQ447" s="226"/>
      <c r="TR447" s="226"/>
      <c r="TS447" s="226"/>
      <c r="TT447" s="226"/>
      <c r="TU447" s="226"/>
      <c r="TV447" s="226"/>
      <c r="TW447" s="226"/>
      <c r="TX447" s="226"/>
      <c r="TY447" s="226"/>
      <c r="TZ447" s="226"/>
      <c r="UA447" s="226"/>
      <c r="UB447" s="226"/>
      <c r="UC447" s="226"/>
      <c r="UD447" s="226"/>
      <c r="UE447" s="226"/>
      <c r="UF447" s="226"/>
      <c r="UG447" s="226"/>
      <c r="UH447" s="226"/>
      <c r="UI447" s="226"/>
      <c r="UJ447" s="226"/>
      <c r="UK447" s="226"/>
      <c r="UL447" s="226"/>
      <c r="UM447" s="226"/>
      <c r="UN447" s="226"/>
      <c r="UO447" s="226"/>
      <c r="UP447" s="226"/>
      <c r="UQ447" s="226"/>
      <c r="UR447" s="226"/>
      <c r="US447" s="226"/>
      <c r="UT447" s="226"/>
      <c r="UU447" s="226"/>
      <c r="UV447" s="226"/>
      <c r="UW447" s="226"/>
      <c r="UX447" s="226"/>
      <c r="UY447" s="226"/>
      <c r="UZ447" s="226"/>
      <c r="VA447" s="226"/>
      <c r="VB447" s="226"/>
      <c r="VC447" s="226"/>
      <c r="VD447" s="226"/>
      <c r="VE447" s="226"/>
      <c r="VF447" s="226"/>
      <c r="VG447" s="226"/>
      <c r="VH447" s="226"/>
      <c r="VI447" s="226"/>
      <c r="VJ447" s="226"/>
      <c r="VK447" s="226"/>
      <c r="VL447" s="226"/>
      <c r="VM447" s="226"/>
      <c r="VN447" s="226"/>
      <c r="VO447" s="226"/>
      <c r="VP447" s="226"/>
      <c r="VQ447" s="226"/>
      <c r="VR447" s="226"/>
      <c r="VS447" s="226"/>
      <c r="VT447" s="226"/>
      <c r="VU447" s="226"/>
      <c r="VV447" s="226"/>
      <c r="VW447" s="226"/>
      <c r="VX447" s="226"/>
      <c r="VY447" s="226"/>
      <c r="VZ447" s="226"/>
      <c r="WA447" s="226"/>
      <c r="WB447" s="226"/>
      <c r="WC447" s="226"/>
      <c r="WD447" s="226"/>
      <c r="WE447" s="226"/>
      <c r="WF447" s="226"/>
      <c r="WG447" s="226"/>
      <c r="WH447" s="226"/>
      <c r="WI447" s="226"/>
      <c r="WJ447" s="226"/>
      <c r="WK447" s="226"/>
      <c r="WL447" s="226"/>
      <c r="WM447" s="226"/>
      <c r="WN447" s="226"/>
      <c r="WO447" s="226"/>
      <c r="WP447" s="226"/>
      <c r="WQ447" s="226"/>
      <c r="WR447" s="226"/>
      <c r="WS447" s="226"/>
      <c r="WT447" s="226"/>
      <c r="WU447" s="226"/>
      <c r="WV447" s="226"/>
      <c r="WW447" s="226"/>
      <c r="WX447" s="226"/>
      <c r="WY447" s="226"/>
      <c r="WZ447" s="226"/>
      <c r="XA447" s="226"/>
      <c r="XB447" s="226"/>
      <c r="XC447" s="226"/>
      <c r="XD447" s="226"/>
      <c r="XE447" s="226"/>
      <c r="XF447" s="226"/>
      <c r="XG447" s="226"/>
      <c r="XH447" s="226"/>
      <c r="XI447" s="226"/>
      <c r="XJ447" s="226"/>
      <c r="XK447" s="226"/>
      <c r="XL447" s="226"/>
      <c r="XM447" s="226"/>
      <c r="XN447" s="226"/>
      <c r="XO447" s="226"/>
      <c r="XP447" s="226"/>
      <c r="XQ447" s="226"/>
      <c r="XR447" s="226"/>
      <c r="XS447" s="226"/>
      <c r="XT447" s="226"/>
      <c r="XU447" s="226"/>
      <c r="XV447" s="226"/>
      <c r="XW447" s="226"/>
      <c r="XX447" s="226"/>
      <c r="XY447" s="226"/>
      <c r="XZ447" s="226"/>
      <c r="YA447" s="226"/>
      <c r="YB447" s="226"/>
      <c r="YC447" s="226"/>
      <c r="YD447" s="226"/>
      <c r="YE447" s="226"/>
      <c r="YF447" s="226"/>
      <c r="YG447" s="226"/>
      <c r="YH447" s="226"/>
      <c r="YI447" s="226"/>
      <c r="YJ447" s="226"/>
      <c r="YK447" s="226"/>
      <c r="YL447" s="226"/>
      <c r="YM447" s="226"/>
      <c r="YN447" s="226"/>
      <c r="YO447" s="226"/>
      <c r="YP447" s="226"/>
      <c r="YQ447" s="226"/>
      <c r="YR447" s="226"/>
      <c r="YS447" s="226"/>
      <c r="YT447" s="226"/>
      <c r="YU447" s="226"/>
      <c r="YV447" s="226"/>
      <c r="YW447" s="226"/>
      <c r="YX447" s="226"/>
      <c r="YY447" s="226"/>
      <c r="YZ447" s="226"/>
      <c r="ZA447" s="226"/>
      <c r="ZB447" s="226"/>
      <c r="ZC447" s="226"/>
      <c r="ZD447" s="226"/>
      <c r="ZE447" s="226"/>
      <c r="ZF447" s="226"/>
      <c r="ZG447" s="226"/>
      <c r="ZH447" s="226"/>
      <c r="ZI447" s="226"/>
      <c r="ZJ447" s="226"/>
      <c r="ZK447" s="226"/>
      <c r="ZL447" s="226"/>
      <c r="ZM447" s="226"/>
      <c r="ZN447" s="226"/>
      <c r="ZO447" s="226"/>
      <c r="ZP447" s="226"/>
      <c r="ZQ447" s="226"/>
      <c r="ZR447" s="226"/>
      <c r="ZS447" s="226"/>
      <c r="ZT447" s="226"/>
      <c r="ZU447" s="226"/>
      <c r="ZV447" s="226"/>
      <c r="ZW447" s="226"/>
      <c r="ZX447" s="226"/>
      <c r="ZY447" s="226"/>
      <c r="ZZ447" s="226"/>
      <c r="AAA447" s="226"/>
      <c r="AAB447" s="226"/>
      <c r="AAC447" s="226"/>
      <c r="AAD447" s="226"/>
      <c r="AAE447" s="226"/>
      <c r="AAF447" s="226"/>
      <c r="AAG447" s="226"/>
      <c r="AAH447" s="226"/>
      <c r="AAI447" s="226"/>
      <c r="AAJ447" s="226"/>
      <c r="AAK447" s="226"/>
      <c r="AAL447" s="226"/>
      <c r="AAM447" s="226"/>
      <c r="AAN447" s="226"/>
      <c r="AAO447" s="226"/>
      <c r="AAP447" s="226"/>
      <c r="AAQ447" s="226"/>
      <c r="AAR447" s="226"/>
      <c r="AAS447" s="226"/>
      <c r="AAT447" s="226"/>
      <c r="AAU447" s="226"/>
      <c r="AAV447" s="226"/>
      <c r="AAW447" s="226"/>
      <c r="AAX447" s="226"/>
      <c r="AAY447" s="226"/>
      <c r="AAZ447" s="226"/>
      <c r="ABA447" s="226"/>
      <c r="ABB447" s="226"/>
      <c r="ABC447" s="226"/>
      <c r="ABD447" s="226"/>
      <c r="ABE447" s="226"/>
      <c r="ABF447" s="226"/>
      <c r="ABG447" s="226"/>
      <c r="ABH447" s="226"/>
      <c r="ABI447" s="226"/>
      <c r="ABJ447" s="226"/>
      <c r="ABK447" s="226"/>
      <c r="ABL447" s="226"/>
      <c r="ABM447" s="226"/>
      <c r="ABN447" s="226"/>
      <c r="ABO447" s="226"/>
      <c r="ABP447" s="226"/>
      <c r="ABQ447" s="226"/>
      <c r="ABR447" s="226"/>
      <c r="ABS447" s="226"/>
      <c r="ABT447" s="226"/>
      <c r="ABU447" s="226"/>
      <c r="ABV447" s="226"/>
      <c r="ABW447" s="226"/>
      <c r="ABX447" s="226"/>
      <c r="ABY447" s="226"/>
      <c r="ABZ447" s="226"/>
      <c r="ACA447" s="226"/>
      <c r="ACB447" s="226"/>
      <c r="ACC447" s="226"/>
      <c r="ACD447" s="226"/>
      <c r="ACE447" s="226"/>
      <c r="ACF447" s="226"/>
      <c r="ACG447" s="226"/>
      <c r="ACH447" s="226"/>
      <c r="ACI447" s="226"/>
      <c r="ACJ447" s="226"/>
      <c r="ACK447" s="226"/>
      <c r="ACL447" s="226"/>
      <c r="ACM447" s="226"/>
      <c r="ACN447" s="226"/>
      <c r="ACO447" s="226"/>
      <c r="ACP447" s="226"/>
      <c r="ACQ447" s="226"/>
      <c r="ACR447" s="226"/>
      <c r="ACS447" s="226"/>
      <c r="ACT447" s="226"/>
      <c r="ACU447" s="226"/>
      <c r="ACV447" s="226"/>
      <c r="ACW447" s="226"/>
      <c r="ACX447" s="226"/>
      <c r="ACY447" s="226"/>
      <c r="ACZ447" s="226"/>
      <c r="ADA447" s="226"/>
      <c r="ADB447" s="226"/>
      <c r="ADC447" s="226"/>
      <c r="ADD447" s="226"/>
      <c r="ADE447" s="226"/>
      <c r="ADF447" s="226"/>
      <c r="ADG447" s="226"/>
      <c r="ADH447" s="226"/>
      <c r="ADI447" s="226"/>
      <c r="ADJ447" s="226"/>
      <c r="ADK447" s="226"/>
      <c r="ADL447" s="226"/>
      <c r="ADM447" s="226"/>
      <c r="ADN447" s="226"/>
      <c r="ADO447" s="226"/>
      <c r="ADP447" s="226"/>
      <c r="ADQ447" s="226"/>
      <c r="ADR447" s="226"/>
      <c r="ADS447" s="226"/>
      <c r="ADT447" s="226"/>
      <c r="ADU447" s="226"/>
      <c r="ADV447" s="226"/>
      <c r="ADW447" s="226"/>
      <c r="ADX447" s="226"/>
      <c r="ADY447" s="226"/>
      <c r="ADZ447" s="226"/>
      <c r="AEA447" s="226"/>
      <c r="AEB447" s="226"/>
      <c r="AEC447" s="226"/>
      <c r="AED447" s="226"/>
      <c r="AEE447" s="226"/>
      <c r="AEF447" s="226"/>
      <c r="AEG447" s="226"/>
      <c r="AEH447" s="226"/>
      <c r="AEI447" s="226"/>
      <c r="AEJ447" s="226"/>
      <c r="AEK447" s="226"/>
      <c r="AEL447" s="226"/>
      <c r="AEM447" s="226"/>
      <c r="AEN447" s="226"/>
      <c r="AEO447" s="226"/>
      <c r="AEP447" s="226"/>
      <c r="AEQ447" s="226"/>
      <c r="AER447" s="226"/>
      <c r="AES447" s="226"/>
      <c r="AET447" s="226"/>
      <c r="AEU447" s="226"/>
      <c r="AEV447" s="226"/>
      <c r="AEW447" s="226"/>
      <c r="AEX447" s="226"/>
      <c r="AEY447" s="226"/>
      <c r="AEZ447" s="226"/>
      <c r="AFA447" s="226"/>
      <c r="AFB447" s="226"/>
      <c r="AFC447" s="226"/>
      <c r="AFD447" s="226"/>
      <c r="AFE447" s="226"/>
      <c r="AFF447" s="226"/>
      <c r="AFG447" s="226"/>
      <c r="AFH447" s="226"/>
      <c r="AFI447" s="226"/>
      <c r="AFJ447" s="226"/>
      <c r="AFK447" s="226"/>
      <c r="AFL447" s="226"/>
      <c r="AFM447" s="226"/>
      <c r="AFN447" s="226"/>
      <c r="AFO447" s="226"/>
      <c r="AFP447" s="226"/>
      <c r="AFQ447" s="226"/>
      <c r="AFR447" s="226"/>
      <c r="AFS447" s="226"/>
      <c r="AFT447" s="226"/>
      <c r="AFU447" s="226"/>
      <c r="AFV447" s="226"/>
      <c r="AFW447" s="226"/>
      <c r="AFX447" s="226"/>
      <c r="AFY447" s="226"/>
      <c r="AFZ447" s="226"/>
      <c r="AGA447" s="226"/>
      <c r="AGB447" s="226"/>
      <c r="AGC447" s="226"/>
      <c r="AGD447" s="226"/>
      <c r="AGE447" s="226"/>
      <c r="AGF447" s="226"/>
      <c r="AGG447" s="226"/>
      <c r="AGH447" s="226"/>
      <c r="AGI447" s="226"/>
      <c r="AGJ447" s="226"/>
      <c r="AGK447" s="226"/>
      <c r="AGL447" s="226"/>
      <c r="AGM447" s="226"/>
      <c r="AGN447" s="226"/>
      <c r="AGO447" s="226"/>
      <c r="AGP447" s="226"/>
      <c r="AGQ447" s="226"/>
      <c r="AGR447" s="226"/>
      <c r="AGS447" s="226"/>
      <c r="AGT447" s="226"/>
      <c r="AGU447" s="226"/>
      <c r="AGV447" s="226"/>
      <c r="AGW447" s="226"/>
      <c r="AGX447" s="226"/>
      <c r="AGY447" s="226"/>
      <c r="AGZ447" s="226"/>
      <c r="AHA447" s="226"/>
      <c r="AHB447" s="226"/>
      <c r="AHC447" s="226"/>
      <c r="AHD447" s="226"/>
      <c r="AHE447" s="226"/>
      <c r="AHF447" s="226"/>
      <c r="AHG447" s="226"/>
      <c r="AHH447" s="226"/>
      <c r="AHI447" s="226"/>
      <c r="AHJ447" s="226"/>
      <c r="AHK447" s="226"/>
      <c r="AHL447" s="226"/>
      <c r="AHM447" s="226"/>
      <c r="AHN447" s="226"/>
      <c r="AHO447" s="226"/>
      <c r="AHP447" s="226"/>
      <c r="AHQ447" s="226"/>
      <c r="AHR447" s="226"/>
      <c r="AHS447" s="226"/>
      <c r="AHT447" s="226"/>
      <c r="AHU447" s="226"/>
      <c r="AHV447" s="226"/>
      <c r="AHW447" s="226"/>
      <c r="AHX447" s="226"/>
      <c r="AHY447" s="226"/>
      <c r="AHZ447" s="226"/>
      <c r="AIA447" s="226"/>
      <c r="AIB447" s="226"/>
      <c r="AIC447" s="226"/>
      <c r="AID447" s="226"/>
      <c r="AIE447" s="226"/>
      <c r="AIF447" s="226"/>
      <c r="AIG447" s="226"/>
      <c r="AIH447" s="226"/>
      <c r="AII447" s="226"/>
      <c r="AIJ447" s="226"/>
      <c r="AIK447" s="226"/>
      <c r="AIL447" s="226"/>
      <c r="AIM447" s="226"/>
      <c r="AIN447" s="226"/>
      <c r="AIO447" s="226"/>
      <c r="AIP447" s="226"/>
      <c r="AIQ447" s="226"/>
      <c r="AIR447" s="226"/>
      <c r="AIS447" s="226"/>
      <c r="AIT447" s="226"/>
      <c r="AIU447" s="226"/>
      <c r="AIV447" s="226"/>
      <c r="AIW447" s="226"/>
      <c r="AIX447" s="226"/>
      <c r="AIY447" s="226"/>
      <c r="AIZ447" s="226"/>
      <c r="AJA447" s="226"/>
      <c r="AJB447" s="226"/>
      <c r="AJC447" s="226"/>
      <c r="AJD447" s="226"/>
      <c r="AJE447" s="226"/>
      <c r="AJF447" s="226"/>
      <c r="AJG447" s="226"/>
      <c r="AJH447" s="226"/>
      <c r="AJI447" s="226"/>
      <c r="AJJ447" s="226"/>
      <c r="AJK447" s="226"/>
      <c r="AJL447" s="226"/>
      <c r="AJM447" s="226"/>
      <c r="AJN447" s="226"/>
      <c r="AJO447" s="226"/>
      <c r="AJP447" s="226"/>
      <c r="AJQ447" s="226"/>
      <c r="AJR447" s="226"/>
      <c r="AJS447" s="226"/>
      <c r="AJT447" s="226"/>
      <c r="AJU447" s="226"/>
      <c r="AJV447" s="226"/>
      <c r="AJW447" s="226"/>
      <c r="AJX447" s="226"/>
      <c r="AJY447" s="226"/>
      <c r="AJZ447" s="226"/>
      <c r="AKA447" s="226"/>
      <c r="AKB447" s="226"/>
      <c r="AKC447" s="226"/>
      <c r="AKD447" s="226"/>
      <c r="AKE447" s="226"/>
      <c r="AKF447" s="226"/>
      <c r="AKG447" s="226"/>
      <c r="AKH447" s="226"/>
      <c r="AKI447" s="226"/>
      <c r="AKJ447" s="226"/>
      <c r="AKK447" s="226"/>
      <c r="AKL447" s="226"/>
      <c r="AKM447" s="226"/>
      <c r="AKN447" s="226"/>
      <c r="AKO447" s="226"/>
      <c r="AKP447" s="226"/>
      <c r="AKQ447" s="226"/>
      <c r="AKR447" s="226"/>
      <c r="AKS447" s="226"/>
      <c r="AKT447" s="226"/>
      <c r="AKU447" s="226"/>
      <c r="AKV447" s="226"/>
      <c r="AKW447" s="226"/>
      <c r="AKX447" s="226"/>
      <c r="AKY447" s="226"/>
      <c r="AKZ447" s="226"/>
      <c r="ALA447" s="226"/>
      <c r="ALB447" s="226"/>
      <c r="ALC447" s="226"/>
      <c r="ALD447" s="226"/>
      <c r="ALE447" s="226"/>
      <c r="ALF447" s="226"/>
      <c r="ALG447" s="226"/>
      <c r="ALH447" s="226"/>
      <c r="ALI447" s="226"/>
      <c r="ALJ447" s="226"/>
      <c r="ALK447" s="226"/>
      <c r="ALL447" s="226"/>
      <c r="ALM447" s="226"/>
      <c r="ALN447" s="226"/>
      <c r="ALO447" s="226"/>
      <c r="ALP447" s="226"/>
      <c r="ALQ447" s="226"/>
      <c r="ALR447" s="226"/>
      <c r="ALS447" s="226"/>
      <c r="ALT447" s="226"/>
      <c r="ALU447" s="226"/>
      <c r="ALV447" s="226"/>
      <c r="ALW447" s="226"/>
      <c r="ALX447" s="226"/>
      <c r="ALY447" s="226"/>
      <c r="ALZ447" s="226"/>
      <c r="AMA447" s="226"/>
      <c r="AMB447" s="226"/>
      <c r="AMC447" s="226"/>
      <c r="AMD447" s="226"/>
      <c r="AME447" s="226"/>
      <c r="AMF447" s="226"/>
      <c r="AMG447" s="226"/>
      <c r="AMH447" s="226"/>
      <c r="AMI447" s="226"/>
      <c r="AMJ447" s="226"/>
      <c r="AMK447" s="226"/>
      <c r="AML447" s="226"/>
      <c r="AMM447" s="226"/>
      <c r="AMN447" s="226"/>
      <c r="AMO447" s="226"/>
      <c r="AMP447" s="226"/>
      <c r="AMQ447" s="226"/>
      <c r="AMR447" s="226"/>
      <c r="AMS447" s="226"/>
      <c r="AMT447" s="226"/>
      <c r="AMU447" s="226"/>
      <c r="AMV447" s="226"/>
      <c r="AMW447" s="226"/>
      <c r="AMX447" s="226"/>
    </row>
    <row r="448" spans="1:1038" s="398" customFormat="1" ht="18" customHeight="1">
      <c r="A448" s="548"/>
      <c r="B448" s="543"/>
      <c r="C448" s="226"/>
      <c r="D448" s="225"/>
      <c r="E448" s="422">
        <v>66</v>
      </c>
      <c r="F448" s="422">
        <v>3</v>
      </c>
      <c r="G448" s="526" t="str">
        <f t="shared" si="148"/>
        <v>66-3</v>
      </c>
      <c r="H448" s="226">
        <v>83</v>
      </c>
      <c r="I448" s="226">
        <v>84.5</v>
      </c>
      <c r="J448" s="226"/>
      <c r="K448" s="545" t="b">
        <f>IF(I449=1,IF(((VLOOKUP($G448,[1]Depth_Lookup!#REF!,9,FALSE))-(H448/100))=0,"Good",IF(((VLOOKUP($G448,[1]Depth_Lookup!$A$3:$J$550,9,FALSE))-(H448/100))&gt;0,"Too Short","Too Long")))</f>
        <v>0</v>
      </c>
      <c r="L448" s="171">
        <f>(VLOOKUP($G448,Depth_Lookup!$A$3:$J$410,10,FALSE))+(H448/100)</f>
        <v>160.93</v>
      </c>
      <c r="M448" s="171">
        <f>(VLOOKUP($G448,Depth_Lookup!$A$3:$J$410,10,FALSE))+(I448/100)</f>
        <v>160.94499999999999</v>
      </c>
      <c r="N448" s="232"/>
      <c r="O448" s="226"/>
      <c r="P448" s="226"/>
      <c r="Q448" s="226"/>
      <c r="R448" s="391" t="s">
        <v>2045</v>
      </c>
      <c r="S448" s="226"/>
      <c r="T448" s="226"/>
      <c r="U448" s="226"/>
      <c r="V448" s="226"/>
      <c r="W448" s="226"/>
      <c r="X448" s="392"/>
      <c r="Y448" s="226"/>
      <c r="Z448" s="226"/>
      <c r="AA448" s="226"/>
      <c r="AB448" s="226"/>
      <c r="AC448" s="226"/>
      <c r="AD448" s="226"/>
      <c r="AE448" s="393"/>
      <c r="AF448" s="391"/>
      <c r="AG448" s="394"/>
      <c r="AH448" s="226"/>
      <c r="AI448" s="433"/>
      <c r="AJ448" s="434"/>
      <c r="AK448" s="434"/>
      <c r="AL448" s="434"/>
      <c r="AM448" s="434"/>
      <c r="AN448" s="434"/>
      <c r="AO448" s="257"/>
      <c r="AP448" s="226"/>
      <c r="AQ448" s="226"/>
      <c r="AR448" s="226"/>
      <c r="AS448" s="226"/>
      <c r="AT448" s="226"/>
      <c r="AU448" s="433"/>
      <c r="AV448" s="434"/>
      <c r="AW448" s="434"/>
      <c r="AX448" s="434"/>
      <c r="AY448" s="434"/>
      <c r="AZ448" s="434"/>
      <c r="BA448" s="257"/>
      <c r="BB448" s="226"/>
      <c r="BC448" s="226"/>
      <c r="BD448" s="226"/>
      <c r="BE448" s="226"/>
      <c r="BF448" s="226"/>
      <c r="BG448" s="433"/>
      <c r="BH448" s="434"/>
      <c r="BI448" s="434"/>
      <c r="BJ448" s="434"/>
      <c r="BK448" s="434"/>
      <c r="BL448" s="434"/>
      <c r="BM448" s="257"/>
      <c r="BN448" s="226"/>
      <c r="BO448" s="226"/>
      <c r="BP448" s="226"/>
      <c r="BQ448" s="226"/>
      <c r="BR448" s="226"/>
      <c r="BS448" s="434"/>
      <c r="BT448" s="434"/>
      <c r="BU448" s="434"/>
      <c r="BV448" s="434"/>
      <c r="BW448" s="434"/>
      <c r="BX448" s="434"/>
      <c r="BY448" s="257"/>
      <c r="BZ448" s="226"/>
      <c r="CA448" s="226"/>
      <c r="CB448" s="226"/>
      <c r="CC448" s="226"/>
      <c r="CD448" s="226"/>
      <c r="CE448" s="410"/>
      <c r="CF448" s="399"/>
      <c r="CG448" s="259"/>
      <c r="CH448" s="150"/>
      <c r="CI448" s="150"/>
      <c r="CJ448" s="150"/>
      <c r="CK448" s="158"/>
      <c r="CL448" s="395"/>
      <c r="CM448" s="395"/>
      <c r="CN448" s="395"/>
      <c r="CO448" s="395"/>
      <c r="CP448" s="395"/>
      <c r="CQ448" s="395"/>
      <c r="CR448" s="395"/>
      <c r="CS448" s="395"/>
      <c r="CT448" s="395"/>
      <c r="CU448" s="395"/>
      <c r="CV448" s="395"/>
      <c r="CW448" s="395"/>
      <c r="CX448" s="395"/>
      <c r="CY448" s="395"/>
      <c r="CZ448" s="395"/>
      <c r="DA448" s="395"/>
      <c r="DB448" s="435"/>
      <c r="DC448" s="256"/>
      <c r="DD448" s="436"/>
      <c r="DE448" s="395"/>
      <c r="DF448" s="395"/>
      <c r="DG448" s="395"/>
      <c r="DH448" s="395"/>
      <c r="DI448" s="395"/>
      <c r="DJ448" s="437"/>
      <c r="DK448" s="396"/>
      <c r="DL448" s="259"/>
      <c r="DM448" s="395"/>
      <c r="DN448" s="395"/>
      <c r="DO448" s="397"/>
      <c r="DQ448" s="259"/>
      <c r="DR448" s="397"/>
      <c r="DS448" s="259"/>
      <c r="DT448" s="484"/>
      <c r="DU448" s="256"/>
      <c r="DV448" s="256"/>
      <c r="DW448" s="400"/>
      <c r="DX448" s="155"/>
      <c r="DY448" s="155"/>
      <c r="DZ448" s="546"/>
      <c r="EA448" s="104"/>
      <c r="EB448" s="256"/>
      <c r="EC448" s="104"/>
      <c r="ED448" s="229" t="s">
        <v>2517</v>
      </c>
      <c r="EE448" s="401"/>
      <c r="EF448" s="402"/>
      <c r="EG448" s="401"/>
      <c r="EH448" s="403"/>
      <c r="EI448" s="404"/>
      <c r="EJ448" s="405"/>
      <c r="EK448" s="406"/>
      <c r="EL448" s="401"/>
      <c r="EM448" s="403"/>
      <c r="EN448" s="403" t="s">
        <v>1448</v>
      </c>
      <c r="EO448" s="407"/>
      <c r="EP448" s="407"/>
      <c r="EQ448" s="407"/>
      <c r="ER448" s="407"/>
      <c r="ES448" s="407"/>
      <c r="ET448" s="407"/>
      <c r="EU448" s="407"/>
      <c r="EV448" s="408">
        <v>21</v>
      </c>
      <c r="EW448" s="408">
        <v>90</v>
      </c>
      <c r="EX448" s="408">
        <v>34</v>
      </c>
      <c r="EY448" s="408">
        <v>180</v>
      </c>
      <c r="EZ448" s="192">
        <f t="shared" si="107"/>
        <v>-29.644283724615349</v>
      </c>
      <c r="FA448" s="192">
        <f t="shared" si="108"/>
        <v>330.35571627538468</v>
      </c>
      <c r="FB448" s="192">
        <f t="shared" si="109"/>
        <v>52.185372943025818</v>
      </c>
      <c r="FC448" s="192">
        <f t="shared" si="110"/>
        <v>60.355716275384651</v>
      </c>
      <c r="FD448" s="192">
        <f t="shared" si="111"/>
        <v>37.814627056974182</v>
      </c>
      <c r="FE448" s="193">
        <f t="shared" si="112"/>
        <v>150.35571627538468</v>
      </c>
      <c r="FF448" s="194">
        <f t="shared" si="113"/>
        <v>37.814627056974182</v>
      </c>
      <c r="FG448" s="401"/>
      <c r="FH448" s="403"/>
      <c r="FI448" s="778">
        <f t="shared" si="115"/>
        <v>0</v>
      </c>
      <c r="FJ448" s="779">
        <f t="shared" si="116"/>
        <v>37.814627056974182</v>
      </c>
      <c r="FK448" s="779">
        <f t="shared" si="117"/>
        <v>52.185372943025818</v>
      </c>
      <c r="FL448" s="780">
        <f t="shared" si="118"/>
        <v>0.91080657923696373</v>
      </c>
      <c r="FM448" s="169">
        <f t="shared" si="119"/>
        <v>0.78999851740085114</v>
      </c>
      <c r="FN448" s="783">
        <f t="shared" si="120"/>
        <v>0</v>
      </c>
      <c r="FO448" s="226"/>
      <c r="FP448" s="226"/>
      <c r="FQ448" s="226"/>
      <c r="FR448" s="226"/>
      <c r="FS448" s="226"/>
      <c r="FT448" s="226"/>
      <c r="FU448" s="226"/>
      <c r="FV448" s="226"/>
      <c r="FW448" s="226"/>
      <c r="FX448" s="226"/>
      <c r="FY448" s="226"/>
      <c r="FZ448" s="226"/>
      <c r="GA448" s="226"/>
      <c r="GB448" s="226"/>
      <c r="GC448" s="226"/>
      <c r="GD448" s="226"/>
      <c r="GE448" s="226"/>
      <c r="GF448" s="226"/>
      <c r="GG448" s="226"/>
      <c r="GH448" s="226"/>
      <c r="GI448" s="226"/>
      <c r="GJ448" s="226"/>
      <c r="GK448" s="226"/>
      <c r="GL448" s="226"/>
      <c r="GM448" s="226"/>
      <c r="GN448" s="226"/>
      <c r="GO448" s="226"/>
      <c r="GP448" s="226"/>
      <c r="GQ448" s="226"/>
      <c r="GR448" s="226"/>
      <c r="GS448" s="226"/>
      <c r="GT448" s="226"/>
      <c r="GU448" s="226"/>
      <c r="GV448" s="226"/>
      <c r="GW448" s="226"/>
      <c r="GX448" s="226"/>
      <c r="GY448" s="226"/>
      <c r="GZ448" s="226"/>
      <c r="HA448" s="226"/>
      <c r="HB448" s="226"/>
      <c r="HC448" s="226"/>
      <c r="HD448" s="226"/>
      <c r="HE448" s="226"/>
      <c r="HF448" s="226"/>
      <c r="HG448" s="226"/>
      <c r="HH448" s="226"/>
      <c r="HI448" s="226"/>
      <c r="HJ448" s="226"/>
      <c r="HK448" s="226"/>
      <c r="HL448" s="226"/>
      <c r="HM448" s="226"/>
      <c r="HN448" s="226"/>
      <c r="HO448" s="226"/>
      <c r="HP448" s="226"/>
      <c r="HQ448" s="226"/>
      <c r="HR448" s="226"/>
      <c r="HS448" s="226"/>
      <c r="HT448" s="226"/>
      <c r="HU448" s="226"/>
      <c r="HV448" s="226"/>
      <c r="HW448" s="226"/>
      <c r="HX448" s="226"/>
      <c r="HY448" s="226"/>
      <c r="HZ448" s="226"/>
      <c r="IA448" s="226"/>
      <c r="IB448" s="226"/>
      <c r="IC448" s="226"/>
      <c r="ID448" s="226"/>
      <c r="IE448" s="226"/>
      <c r="IF448" s="226"/>
      <c r="IG448" s="226"/>
      <c r="IH448" s="226"/>
      <c r="II448" s="226"/>
      <c r="IJ448" s="226"/>
      <c r="IK448" s="226"/>
      <c r="IL448" s="226"/>
      <c r="IM448" s="226"/>
      <c r="IN448" s="226"/>
      <c r="IO448" s="226"/>
      <c r="IP448" s="226"/>
      <c r="IQ448" s="226"/>
      <c r="IR448" s="226"/>
      <c r="IS448" s="226"/>
      <c r="IT448" s="226"/>
      <c r="IU448" s="226"/>
      <c r="IV448" s="226"/>
      <c r="IW448" s="226"/>
      <c r="IX448" s="226"/>
      <c r="IY448" s="226"/>
      <c r="IZ448" s="226"/>
      <c r="JA448" s="226"/>
      <c r="JB448" s="226"/>
      <c r="JC448" s="226"/>
      <c r="JD448" s="226"/>
      <c r="JE448" s="226"/>
      <c r="JF448" s="226"/>
      <c r="JG448" s="226"/>
      <c r="JH448" s="226"/>
      <c r="JI448" s="226"/>
      <c r="JJ448" s="226"/>
      <c r="JK448" s="226"/>
      <c r="JL448" s="226"/>
      <c r="JM448" s="226"/>
      <c r="JN448" s="226"/>
      <c r="JO448" s="226"/>
      <c r="JP448" s="226"/>
      <c r="JQ448" s="226"/>
      <c r="JR448" s="226"/>
      <c r="JS448" s="226"/>
      <c r="JT448" s="226"/>
      <c r="JU448" s="226"/>
      <c r="JV448" s="226"/>
      <c r="JW448" s="226"/>
      <c r="JX448" s="226"/>
      <c r="JY448" s="226"/>
      <c r="JZ448" s="226"/>
      <c r="KA448" s="226"/>
      <c r="KB448" s="226"/>
      <c r="KC448" s="226"/>
      <c r="KD448" s="226"/>
      <c r="KE448" s="226"/>
      <c r="KF448" s="226"/>
      <c r="KG448" s="226"/>
      <c r="KH448" s="226"/>
      <c r="KI448" s="226"/>
      <c r="KJ448" s="226"/>
      <c r="KK448" s="226"/>
      <c r="KL448" s="226"/>
      <c r="KM448" s="226"/>
      <c r="KN448" s="226"/>
      <c r="KO448" s="226"/>
      <c r="KP448" s="226"/>
      <c r="KQ448" s="226"/>
      <c r="KR448" s="226"/>
      <c r="KS448" s="226"/>
      <c r="KT448" s="226"/>
      <c r="KU448" s="226"/>
      <c r="KV448" s="226"/>
      <c r="KW448" s="226"/>
      <c r="KX448" s="226"/>
      <c r="KY448" s="226"/>
      <c r="KZ448" s="226"/>
      <c r="LA448" s="226"/>
      <c r="LB448" s="226"/>
      <c r="LC448" s="226"/>
      <c r="LD448" s="226"/>
      <c r="LE448" s="226"/>
      <c r="LF448" s="226"/>
      <c r="LG448" s="226"/>
      <c r="LH448" s="226"/>
      <c r="LI448" s="226"/>
      <c r="LJ448" s="226"/>
      <c r="LK448" s="226"/>
      <c r="LL448" s="226"/>
      <c r="LM448" s="226"/>
      <c r="LN448" s="226"/>
      <c r="LO448" s="226"/>
      <c r="LP448" s="226"/>
      <c r="LQ448" s="226"/>
      <c r="LR448" s="226"/>
      <c r="LS448" s="226"/>
      <c r="LT448" s="226"/>
      <c r="LU448" s="226"/>
      <c r="LV448" s="226"/>
      <c r="LW448" s="226"/>
      <c r="LX448" s="226"/>
      <c r="LY448" s="226"/>
      <c r="LZ448" s="226"/>
      <c r="MA448" s="226"/>
      <c r="MB448" s="226"/>
      <c r="MC448" s="226"/>
      <c r="MD448" s="226"/>
      <c r="ME448" s="226"/>
      <c r="MF448" s="226"/>
      <c r="MG448" s="226"/>
      <c r="MH448" s="226"/>
      <c r="MI448" s="226"/>
      <c r="MJ448" s="226"/>
      <c r="MK448" s="226"/>
      <c r="ML448" s="226"/>
      <c r="MM448" s="226"/>
      <c r="MN448" s="226"/>
      <c r="MO448" s="226"/>
      <c r="MP448" s="226"/>
      <c r="MQ448" s="226"/>
      <c r="MR448" s="226"/>
      <c r="MS448" s="226"/>
      <c r="MT448" s="226"/>
      <c r="MU448" s="226"/>
      <c r="MV448" s="226"/>
      <c r="MW448" s="226"/>
      <c r="MX448" s="226"/>
      <c r="MY448" s="226"/>
      <c r="MZ448" s="226"/>
      <c r="NA448" s="226"/>
      <c r="NB448" s="226"/>
      <c r="NC448" s="226"/>
      <c r="ND448" s="226"/>
      <c r="NE448" s="226"/>
      <c r="NF448" s="226"/>
      <c r="NG448" s="226"/>
      <c r="NH448" s="226"/>
      <c r="NI448" s="226"/>
      <c r="NJ448" s="226"/>
      <c r="NK448" s="226"/>
      <c r="NL448" s="226"/>
      <c r="NM448" s="226"/>
      <c r="NN448" s="226"/>
      <c r="NO448" s="226"/>
      <c r="NP448" s="226"/>
      <c r="NQ448" s="226"/>
      <c r="NR448" s="226"/>
      <c r="NS448" s="226"/>
      <c r="NT448" s="226"/>
      <c r="NU448" s="226"/>
      <c r="NV448" s="226"/>
      <c r="NW448" s="226"/>
      <c r="NX448" s="226"/>
      <c r="NY448" s="226"/>
      <c r="NZ448" s="226"/>
      <c r="OA448" s="226"/>
      <c r="OB448" s="226"/>
      <c r="OC448" s="226"/>
      <c r="OD448" s="226"/>
      <c r="OE448" s="226"/>
      <c r="OF448" s="226"/>
      <c r="OG448" s="226"/>
      <c r="OH448" s="226"/>
      <c r="OI448" s="226"/>
      <c r="OJ448" s="226"/>
      <c r="OK448" s="226"/>
      <c r="OL448" s="226"/>
      <c r="OM448" s="226"/>
      <c r="ON448" s="226"/>
      <c r="OO448" s="226"/>
      <c r="OP448" s="226"/>
      <c r="OQ448" s="226"/>
      <c r="OR448" s="226"/>
      <c r="OS448" s="226"/>
      <c r="OT448" s="226"/>
      <c r="OU448" s="226"/>
      <c r="OV448" s="226"/>
      <c r="OW448" s="226"/>
      <c r="OX448" s="226"/>
      <c r="OY448" s="226"/>
      <c r="OZ448" s="226"/>
      <c r="PA448" s="226"/>
      <c r="PB448" s="226"/>
      <c r="PC448" s="226"/>
      <c r="PD448" s="226"/>
      <c r="PE448" s="226"/>
      <c r="PF448" s="226"/>
      <c r="PG448" s="226"/>
      <c r="PH448" s="226"/>
      <c r="PI448" s="226"/>
      <c r="PJ448" s="226"/>
      <c r="PK448" s="226"/>
      <c r="PL448" s="226"/>
      <c r="PM448" s="226"/>
      <c r="PN448" s="226"/>
      <c r="PO448" s="226"/>
      <c r="PP448" s="226"/>
      <c r="PQ448" s="226"/>
      <c r="PR448" s="226"/>
      <c r="PS448" s="226"/>
      <c r="PT448" s="226"/>
      <c r="PU448" s="226"/>
      <c r="PV448" s="226"/>
      <c r="PW448" s="226"/>
      <c r="PX448" s="226"/>
      <c r="PY448" s="226"/>
      <c r="PZ448" s="226"/>
      <c r="QA448" s="226"/>
      <c r="QB448" s="226"/>
      <c r="QC448" s="226"/>
      <c r="QD448" s="226"/>
      <c r="QE448" s="226"/>
      <c r="QF448" s="226"/>
      <c r="QG448" s="226"/>
      <c r="QH448" s="226"/>
      <c r="QI448" s="226"/>
      <c r="QJ448" s="226"/>
      <c r="QK448" s="226"/>
      <c r="QL448" s="226"/>
      <c r="QM448" s="226"/>
      <c r="QN448" s="226"/>
      <c r="QO448" s="226"/>
      <c r="QP448" s="226"/>
      <c r="QQ448" s="226"/>
      <c r="QR448" s="226"/>
      <c r="QS448" s="226"/>
      <c r="QT448" s="226"/>
      <c r="QU448" s="226"/>
      <c r="QV448" s="226"/>
      <c r="QW448" s="226"/>
      <c r="QX448" s="226"/>
      <c r="QY448" s="226"/>
      <c r="QZ448" s="226"/>
      <c r="RA448" s="226"/>
      <c r="RB448" s="226"/>
      <c r="RC448" s="226"/>
      <c r="RD448" s="226"/>
      <c r="RE448" s="226"/>
      <c r="RF448" s="226"/>
      <c r="RG448" s="226"/>
      <c r="RH448" s="226"/>
      <c r="RI448" s="226"/>
      <c r="RJ448" s="226"/>
      <c r="RK448" s="226"/>
      <c r="RL448" s="226"/>
      <c r="RM448" s="226"/>
      <c r="RN448" s="226"/>
      <c r="RO448" s="226"/>
      <c r="RP448" s="226"/>
      <c r="RQ448" s="226"/>
      <c r="RR448" s="226"/>
      <c r="RS448" s="226"/>
      <c r="RT448" s="226"/>
      <c r="RU448" s="226"/>
      <c r="RV448" s="226"/>
      <c r="RW448" s="226"/>
      <c r="RX448" s="226"/>
      <c r="RY448" s="226"/>
      <c r="RZ448" s="226"/>
      <c r="SA448" s="226"/>
      <c r="SB448" s="226"/>
      <c r="SC448" s="226"/>
      <c r="SD448" s="226"/>
      <c r="SE448" s="226"/>
      <c r="SF448" s="226"/>
      <c r="SG448" s="226"/>
      <c r="SH448" s="226"/>
      <c r="SI448" s="226"/>
      <c r="SJ448" s="226"/>
      <c r="SK448" s="226"/>
      <c r="SL448" s="226"/>
      <c r="SM448" s="226"/>
      <c r="SN448" s="226"/>
      <c r="SO448" s="226"/>
      <c r="SP448" s="226"/>
      <c r="SQ448" s="226"/>
      <c r="SR448" s="226"/>
      <c r="SS448" s="226"/>
      <c r="ST448" s="226"/>
      <c r="SU448" s="226"/>
      <c r="SV448" s="226"/>
      <c r="SW448" s="226"/>
      <c r="SX448" s="226"/>
      <c r="SY448" s="226"/>
      <c r="SZ448" s="226"/>
      <c r="TA448" s="226"/>
      <c r="TB448" s="226"/>
      <c r="TC448" s="226"/>
      <c r="TD448" s="226"/>
      <c r="TE448" s="226"/>
      <c r="TF448" s="226"/>
      <c r="TG448" s="226"/>
      <c r="TH448" s="226"/>
      <c r="TI448" s="226"/>
      <c r="TJ448" s="226"/>
      <c r="TK448" s="226"/>
      <c r="TL448" s="226"/>
      <c r="TM448" s="226"/>
      <c r="TN448" s="226"/>
      <c r="TO448" s="226"/>
      <c r="TP448" s="226"/>
      <c r="TQ448" s="226"/>
      <c r="TR448" s="226"/>
      <c r="TS448" s="226"/>
      <c r="TT448" s="226"/>
      <c r="TU448" s="226"/>
      <c r="TV448" s="226"/>
      <c r="TW448" s="226"/>
      <c r="TX448" s="226"/>
      <c r="TY448" s="226"/>
      <c r="TZ448" s="226"/>
      <c r="UA448" s="226"/>
      <c r="UB448" s="226"/>
      <c r="UC448" s="226"/>
      <c r="UD448" s="226"/>
      <c r="UE448" s="226"/>
      <c r="UF448" s="226"/>
      <c r="UG448" s="226"/>
      <c r="UH448" s="226"/>
      <c r="UI448" s="226"/>
      <c r="UJ448" s="226"/>
      <c r="UK448" s="226"/>
      <c r="UL448" s="226"/>
      <c r="UM448" s="226"/>
      <c r="UN448" s="226"/>
      <c r="UO448" s="226"/>
      <c r="UP448" s="226"/>
      <c r="UQ448" s="226"/>
      <c r="UR448" s="226"/>
      <c r="US448" s="226"/>
      <c r="UT448" s="226"/>
      <c r="UU448" s="226"/>
      <c r="UV448" s="226"/>
      <c r="UW448" s="226"/>
      <c r="UX448" s="226"/>
      <c r="UY448" s="226"/>
      <c r="UZ448" s="226"/>
      <c r="VA448" s="226"/>
      <c r="VB448" s="226"/>
      <c r="VC448" s="226"/>
      <c r="VD448" s="226"/>
      <c r="VE448" s="226"/>
      <c r="VF448" s="226"/>
      <c r="VG448" s="226"/>
      <c r="VH448" s="226"/>
      <c r="VI448" s="226"/>
      <c r="VJ448" s="226"/>
      <c r="VK448" s="226"/>
      <c r="VL448" s="226"/>
      <c r="VM448" s="226"/>
      <c r="VN448" s="226"/>
      <c r="VO448" s="226"/>
      <c r="VP448" s="226"/>
      <c r="VQ448" s="226"/>
      <c r="VR448" s="226"/>
      <c r="VS448" s="226"/>
      <c r="VT448" s="226"/>
      <c r="VU448" s="226"/>
      <c r="VV448" s="226"/>
      <c r="VW448" s="226"/>
      <c r="VX448" s="226"/>
      <c r="VY448" s="226"/>
      <c r="VZ448" s="226"/>
      <c r="WA448" s="226"/>
      <c r="WB448" s="226"/>
      <c r="WC448" s="226"/>
      <c r="WD448" s="226"/>
      <c r="WE448" s="226"/>
      <c r="WF448" s="226"/>
      <c r="WG448" s="226"/>
      <c r="WH448" s="226"/>
      <c r="WI448" s="226"/>
      <c r="WJ448" s="226"/>
      <c r="WK448" s="226"/>
      <c r="WL448" s="226"/>
      <c r="WM448" s="226"/>
      <c r="WN448" s="226"/>
      <c r="WO448" s="226"/>
      <c r="WP448" s="226"/>
      <c r="WQ448" s="226"/>
      <c r="WR448" s="226"/>
      <c r="WS448" s="226"/>
      <c r="WT448" s="226"/>
      <c r="WU448" s="226"/>
      <c r="WV448" s="226"/>
      <c r="WW448" s="226"/>
      <c r="WX448" s="226"/>
      <c r="WY448" s="226"/>
      <c r="WZ448" s="226"/>
      <c r="XA448" s="226"/>
      <c r="XB448" s="226"/>
      <c r="XC448" s="226"/>
      <c r="XD448" s="226"/>
      <c r="XE448" s="226"/>
      <c r="XF448" s="226"/>
      <c r="XG448" s="226"/>
      <c r="XH448" s="226"/>
      <c r="XI448" s="226"/>
      <c r="XJ448" s="226"/>
      <c r="XK448" s="226"/>
      <c r="XL448" s="226"/>
      <c r="XM448" s="226"/>
      <c r="XN448" s="226"/>
      <c r="XO448" s="226"/>
      <c r="XP448" s="226"/>
      <c r="XQ448" s="226"/>
      <c r="XR448" s="226"/>
      <c r="XS448" s="226"/>
      <c r="XT448" s="226"/>
      <c r="XU448" s="226"/>
      <c r="XV448" s="226"/>
      <c r="XW448" s="226"/>
      <c r="XX448" s="226"/>
      <c r="XY448" s="226"/>
      <c r="XZ448" s="226"/>
      <c r="YA448" s="226"/>
      <c r="YB448" s="226"/>
      <c r="YC448" s="226"/>
      <c r="YD448" s="226"/>
      <c r="YE448" s="226"/>
      <c r="YF448" s="226"/>
      <c r="YG448" s="226"/>
      <c r="YH448" s="226"/>
      <c r="YI448" s="226"/>
      <c r="YJ448" s="226"/>
      <c r="YK448" s="226"/>
      <c r="YL448" s="226"/>
      <c r="YM448" s="226"/>
      <c r="YN448" s="226"/>
      <c r="YO448" s="226"/>
      <c r="YP448" s="226"/>
      <c r="YQ448" s="226"/>
      <c r="YR448" s="226"/>
      <c r="YS448" s="226"/>
      <c r="YT448" s="226"/>
      <c r="YU448" s="226"/>
      <c r="YV448" s="226"/>
      <c r="YW448" s="226"/>
      <c r="YX448" s="226"/>
      <c r="YY448" s="226"/>
      <c r="YZ448" s="226"/>
      <c r="ZA448" s="226"/>
      <c r="ZB448" s="226"/>
      <c r="ZC448" s="226"/>
      <c r="ZD448" s="226"/>
      <c r="ZE448" s="226"/>
      <c r="ZF448" s="226"/>
      <c r="ZG448" s="226"/>
      <c r="ZH448" s="226"/>
      <c r="ZI448" s="226"/>
      <c r="ZJ448" s="226"/>
      <c r="ZK448" s="226"/>
      <c r="ZL448" s="226"/>
      <c r="ZM448" s="226"/>
      <c r="ZN448" s="226"/>
      <c r="ZO448" s="226"/>
      <c r="ZP448" s="226"/>
      <c r="ZQ448" s="226"/>
      <c r="ZR448" s="226"/>
      <c r="ZS448" s="226"/>
      <c r="ZT448" s="226"/>
      <c r="ZU448" s="226"/>
      <c r="ZV448" s="226"/>
      <c r="ZW448" s="226"/>
      <c r="ZX448" s="226"/>
      <c r="ZY448" s="226"/>
      <c r="ZZ448" s="226"/>
      <c r="AAA448" s="226"/>
      <c r="AAB448" s="226"/>
      <c r="AAC448" s="226"/>
      <c r="AAD448" s="226"/>
      <c r="AAE448" s="226"/>
      <c r="AAF448" s="226"/>
      <c r="AAG448" s="226"/>
      <c r="AAH448" s="226"/>
      <c r="AAI448" s="226"/>
      <c r="AAJ448" s="226"/>
      <c r="AAK448" s="226"/>
      <c r="AAL448" s="226"/>
      <c r="AAM448" s="226"/>
      <c r="AAN448" s="226"/>
      <c r="AAO448" s="226"/>
      <c r="AAP448" s="226"/>
      <c r="AAQ448" s="226"/>
      <c r="AAR448" s="226"/>
      <c r="AAS448" s="226"/>
      <c r="AAT448" s="226"/>
      <c r="AAU448" s="226"/>
      <c r="AAV448" s="226"/>
      <c r="AAW448" s="226"/>
      <c r="AAX448" s="226"/>
      <c r="AAY448" s="226"/>
      <c r="AAZ448" s="226"/>
      <c r="ABA448" s="226"/>
      <c r="ABB448" s="226"/>
      <c r="ABC448" s="226"/>
      <c r="ABD448" s="226"/>
      <c r="ABE448" s="226"/>
      <c r="ABF448" s="226"/>
      <c r="ABG448" s="226"/>
      <c r="ABH448" s="226"/>
      <c r="ABI448" s="226"/>
      <c r="ABJ448" s="226"/>
      <c r="ABK448" s="226"/>
      <c r="ABL448" s="226"/>
      <c r="ABM448" s="226"/>
      <c r="ABN448" s="226"/>
      <c r="ABO448" s="226"/>
      <c r="ABP448" s="226"/>
      <c r="ABQ448" s="226"/>
      <c r="ABR448" s="226"/>
      <c r="ABS448" s="226"/>
      <c r="ABT448" s="226"/>
      <c r="ABU448" s="226"/>
      <c r="ABV448" s="226"/>
      <c r="ABW448" s="226"/>
      <c r="ABX448" s="226"/>
      <c r="ABY448" s="226"/>
      <c r="ABZ448" s="226"/>
      <c r="ACA448" s="226"/>
      <c r="ACB448" s="226"/>
      <c r="ACC448" s="226"/>
      <c r="ACD448" s="226"/>
      <c r="ACE448" s="226"/>
      <c r="ACF448" s="226"/>
      <c r="ACG448" s="226"/>
      <c r="ACH448" s="226"/>
      <c r="ACI448" s="226"/>
      <c r="ACJ448" s="226"/>
      <c r="ACK448" s="226"/>
      <c r="ACL448" s="226"/>
      <c r="ACM448" s="226"/>
      <c r="ACN448" s="226"/>
      <c r="ACO448" s="226"/>
      <c r="ACP448" s="226"/>
      <c r="ACQ448" s="226"/>
      <c r="ACR448" s="226"/>
      <c r="ACS448" s="226"/>
      <c r="ACT448" s="226"/>
      <c r="ACU448" s="226"/>
      <c r="ACV448" s="226"/>
      <c r="ACW448" s="226"/>
      <c r="ACX448" s="226"/>
      <c r="ACY448" s="226"/>
      <c r="ACZ448" s="226"/>
      <c r="ADA448" s="226"/>
      <c r="ADB448" s="226"/>
      <c r="ADC448" s="226"/>
      <c r="ADD448" s="226"/>
      <c r="ADE448" s="226"/>
      <c r="ADF448" s="226"/>
      <c r="ADG448" s="226"/>
      <c r="ADH448" s="226"/>
      <c r="ADI448" s="226"/>
      <c r="ADJ448" s="226"/>
      <c r="ADK448" s="226"/>
      <c r="ADL448" s="226"/>
      <c r="ADM448" s="226"/>
      <c r="ADN448" s="226"/>
      <c r="ADO448" s="226"/>
      <c r="ADP448" s="226"/>
      <c r="ADQ448" s="226"/>
      <c r="ADR448" s="226"/>
      <c r="ADS448" s="226"/>
      <c r="ADT448" s="226"/>
      <c r="ADU448" s="226"/>
      <c r="ADV448" s="226"/>
      <c r="ADW448" s="226"/>
      <c r="ADX448" s="226"/>
      <c r="ADY448" s="226"/>
      <c r="ADZ448" s="226"/>
      <c r="AEA448" s="226"/>
      <c r="AEB448" s="226"/>
      <c r="AEC448" s="226"/>
      <c r="AED448" s="226"/>
      <c r="AEE448" s="226"/>
      <c r="AEF448" s="226"/>
      <c r="AEG448" s="226"/>
      <c r="AEH448" s="226"/>
      <c r="AEI448" s="226"/>
      <c r="AEJ448" s="226"/>
      <c r="AEK448" s="226"/>
      <c r="AEL448" s="226"/>
      <c r="AEM448" s="226"/>
      <c r="AEN448" s="226"/>
      <c r="AEO448" s="226"/>
      <c r="AEP448" s="226"/>
      <c r="AEQ448" s="226"/>
      <c r="AER448" s="226"/>
      <c r="AES448" s="226"/>
      <c r="AET448" s="226"/>
      <c r="AEU448" s="226"/>
      <c r="AEV448" s="226"/>
      <c r="AEW448" s="226"/>
      <c r="AEX448" s="226"/>
      <c r="AEY448" s="226"/>
      <c r="AEZ448" s="226"/>
      <c r="AFA448" s="226"/>
      <c r="AFB448" s="226"/>
      <c r="AFC448" s="226"/>
      <c r="AFD448" s="226"/>
      <c r="AFE448" s="226"/>
      <c r="AFF448" s="226"/>
      <c r="AFG448" s="226"/>
      <c r="AFH448" s="226"/>
      <c r="AFI448" s="226"/>
      <c r="AFJ448" s="226"/>
      <c r="AFK448" s="226"/>
      <c r="AFL448" s="226"/>
      <c r="AFM448" s="226"/>
      <c r="AFN448" s="226"/>
      <c r="AFO448" s="226"/>
      <c r="AFP448" s="226"/>
      <c r="AFQ448" s="226"/>
      <c r="AFR448" s="226"/>
      <c r="AFS448" s="226"/>
      <c r="AFT448" s="226"/>
      <c r="AFU448" s="226"/>
      <c r="AFV448" s="226"/>
      <c r="AFW448" s="226"/>
      <c r="AFX448" s="226"/>
      <c r="AFY448" s="226"/>
      <c r="AFZ448" s="226"/>
      <c r="AGA448" s="226"/>
      <c r="AGB448" s="226"/>
      <c r="AGC448" s="226"/>
      <c r="AGD448" s="226"/>
      <c r="AGE448" s="226"/>
      <c r="AGF448" s="226"/>
      <c r="AGG448" s="226"/>
      <c r="AGH448" s="226"/>
      <c r="AGI448" s="226"/>
      <c r="AGJ448" s="226"/>
      <c r="AGK448" s="226"/>
      <c r="AGL448" s="226"/>
      <c r="AGM448" s="226"/>
      <c r="AGN448" s="226"/>
      <c r="AGO448" s="226"/>
      <c r="AGP448" s="226"/>
      <c r="AGQ448" s="226"/>
      <c r="AGR448" s="226"/>
      <c r="AGS448" s="226"/>
      <c r="AGT448" s="226"/>
      <c r="AGU448" s="226"/>
      <c r="AGV448" s="226"/>
      <c r="AGW448" s="226"/>
      <c r="AGX448" s="226"/>
      <c r="AGY448" s="226"/>
      <c r="AGZ448" s="226"/>
      <c r="AHA448" s="226"/>
      <c r="AHB448" s="226"/>
      <c r="AHC448" s="226"/>
      <c r="AHD448" s="226"/>
      <c r="AHE448" s="226"/>
      <c r="AHF448" s="226"/>
      <c r="AHG448" s="226"/>
      <c r="AHH448" s="226"/>
      <c r="AHI448" s="226"/>
      <c r="AHJ448" s="226"/>
      <c r="AHK448" s="226"/>
      <c r="AHL448" s="226"/>
      <c r="AHM448" s="226"/>
      <c r="AHN448" s="226"/>
      <c r="AHO448" s="226"/>
      <c r="AHP448" s="226"/>
      <c r="AHQ448" s="226"/>
      <c r="AHR448" s="226"/>
      <c r="AHS448" s="226"/>
      <c r="AHT448" s="226"/>
      <c r="AHU448" s="226"/>
      <c r="AHV448" s="226"/>
      <c r="AHW448" s="226"/>
      <c r="AHX448" s="226"/>
      <c r="AHY448" s="226"/>
      <c r="AHZ448" s="226"/>
      <c r="AIA448" s="226"/>
      <c r="AIB448" s="226"/>
      <c r="AIC448" s="226"/>
      <c r="AID448" s="226"/>
      <c r="AIE448" s="226"/>
      <c r="AIF448" s="226"/>
      <c r="AIG448" s="226"/>
      <c r="AIH448" s="226"/>
      <c r="AII448" s="226"/>
      <c r="AIJ448" s="226"/>
      <c r="AIK448" s="226"/>
      <c r="AIL448" s="226"/>
      <c r="AIM448" s="226"/>
      <c r="AIN448" s="226"/>
      <c r="AIO448" s="226"/>
      <c r="AIP448" s="226"/>
      <c r="AIQ448" s="226"/>
      <c r="AIR448" s="226"/>
      <c r="AIS448" s="226"/>
      <c r="AIT448" s="226"/>
      <c r="AIU448" s="226"/>
      <c r="AIV448" s="226"/>
      <c r="AIW448" s="226"/>
      <c r="AIX448" s="226"/>
      <c r="AIY448" s="226"/>
      <c r="AIZ448" s="226"/>
      <c r="AJA448" s="226"/>
      <c r="AJB448" s="226"/>
      <c r="AJC448" s="226"/>
      <c r="AJD448" s="226"/>
      <c r="AJE448" s="226"/>
      <c r="AJF448" s="226"/>
      <c r="AJG448" s="226"/>
      <c r="AJH448" s="226"/>
      <c r="AJI448" s="226"/>
      <c r="AJJ448" s="226"/>
      <c r="AJK448" s="226"/>
      <c r="AJL448" s="226"/>
      <c r="AJM448" s="226"/>
      <c r="AJN448" s="226"/>
      <c r="AJO448" s="226"/>
      <c r="AJP448" s="226"/>
      <c r="AJQ448" s="226"/>
      <c r="AJR448" s="226"/>
      <c r="AJS448" s="226"/>
      <c r="AJT448" s="226"/>
      <c r="AJU448" s="226"/>
      <c r="AJV448" s="226"/>
      <c r="AJW448" s="226"/>
      <c r="AJX448" s="226"/>
      <c r="AJY448" s="226"/>
      <c r="AJZ448" s="226"/>
      <c r="AKA448" s="226"/>
      <c r="AKB448" s="226"/>
      <c r="AKC448" s="226"/>
      <c r="AKD448" s="226"/>
      <c r="AKE448" s="226"/>
      <c r="AKF448" s="226"/>
      <c r="AKG448" s="226"/>
      <c r="AKH448" s="226"/>
      <c r="AKI448" s="226"/>
      <c r="AKJ448" s="226"/>
      <c r="AKK448" s="226"/>
      <c r="AKL448" s="226"/>
      <c r="AKM448" s="226"/>
      <c r="AKN448" s="226"/>
      <c r="AKO448" s="226"/>
      <c r="AKP448" s="226"/>
      <c r="AKQ448" s="226"/>
      <c r="AKR448" s="226"/>
      <c r="AKS448" s="226"/>
      <c r="AKT448" s="226"/>
      <c r="AKU448" s="226"/>
      <c r="AKV448" s="226"/>
      <c r="AKW448" s="226"/>
      <c r="AKX448" s="226"/>
      <c r="AKY448" s="226"/>
      <c r="AKZ448" s="226"/>
      <c r="ALA448" s="226"/>
      <c r="ALB448" s="226"/>
      <c r="ALC448" s="226"/>
      <c r="ALD448" s="226"/>
      <c r="ALE448" s="226"/>
      <c r="ALF448" s="226"/>
      <c r="ALG448" s="226"/>
      <c r="ALH448" s="226"/>
      <c r="ALI448" s="226"/>
      <c r="ALJ448" s="226"/>
      <c r="ALK448" s="226"/>
      <c r="ALL448" s="226"/>
      <c r="ALM448" s="226"/>
      <c r="ALN448" s="226"/>
      <c r="ALO448" s="226"/>
      <c r="ALP448" s="226"/>
      <c r="ALQ448" s="226"/>
      <c r="ALR448" s="226"/>
      <c r="ALS448" s="226"/>
      <c r="ALT448" s="226"/>
      <c r="ALU448" s="226"/>
      <c r="ALV448" s="226"/>
      <c r="ALW448" s="226"/>
      <c r="ALX448" s="226"/>
      <c r="ALY448" s="226"/>
      <c r="ALZ448" s="226"/>
      <c r="AMA448" s="226"/>
      <c r="AMB448" s="226"/>
      <c r="AMC448" s="226"/>
      <c r="AMD448" s="226"/>
      <c r="AME448" s="226"/>
      <c r="AMF448" s="226"/>
      <c r="AMG448" s="226"/>
      <c r="AMH448" s="226"/>
      <c r="AMI448" s="226"/>
      <c r="AMJ448" s="226"/>
      <c r="AMK448" s="226"/>
      <c r="AML448" s="226"/>
      <c r="AMM448" s="226"/>
      <c r="AMN448" s="226"/>
      <c r="AMO448" s="226"/>
      <c r="AMP448" s="226"/>
      <c r="AMQ448" s="226"/>
      <c r="AMR448" s="226"/>
      <c r="AMS448" s="226"/>
      <c r="AMT448" s="226"/>
      <c r="AMU448" s="226"/>
      <c r="AMV448" s="226"/>
      <c r="AMW448" s="226"/>
      <c r="AMX448" s="226"/>
    </row>
    <row r="449" spans="1:1038" s="288" customFormat="1" ht="18" customHeight="1">
      <c r="A449" s="549" t="s">
        <v>1819</v>
      </c>
      <c r="B449" s="283" t="s">
        <v>1647</v>
      </c>
      <c r="C449" s="227"/>
      <c r="D449" s="284" t="s">
        <v>1279</v>
      </c>
      <c r="E449" s="422">
        <v>66</v>
      </c>
      <c r="F449" s="422">
        <v>3</v>
      </c>
      <c r="G449" s="286" t="str">
        <f t="shared" si="114"/>
        <v>66-3</v>
      </c>
      <c r="H449" s="227">
        <v>84.5</v>
      </c>
      <c r="I449" s="227">
        <v>98.5</v>
      </c>
      <c r="J449" s="226"/>
      <c r="K449" s="545" t="b">
        <f>IF(I450=1,IF(((VLOOKUP($G449,[1]Depth_Lookup!#REF!,9,FALSE))-(H449/100))=0,"Good",IF(((VLOOKUP($G449,[1]Depth_Lookup!$A$3:$J$550,9,FALSE))-(H449/100))&gt;0,"Too Short","Too Long")))</f>
        <v>0</v>
      </c>
      <c r="L449" s="171">
        <f>(VLOOKUP($G449,Depth_Lookup!$A$3:$J$410,10,FALSE))+(H449/100)</f>
        <v>160.94499999999999</v>
      </c>
      <c r="M449" s="171">
        <f>(VLOOKUP($G449,Depth_Lookup!$A$3:$J$410,10,FALSE))+(I449/100)</f>
        <v>161.08500000000001</v>
      </c>
      <c r="N449" s="230" t="s">
        <v>1949</v>
      </c>
      <c r="O449" s="227">
        <v>1</v>
      </c>
      <c r="P449" s="227" t="s">
        <v>853</v>
      </c>
      <c r="Q449" s="227" t="s">
        <v>125</v>
      </c>
      <c r="R449" s="286" t="str">
        <f t="shared" si="146"/>
        <v>SerpentinizedHarzburgite</v>
      </c>
      <c r="S449" s="227" t="s">
        <v>94</v>
      </c>
      <c r="T449" s="227" t="s">
        <v>94</v>
      </c>
      <c r="U449" s="227" t="s">
        <v>95</v>
      </c>
      <c r="V449" s="227" t="s">
        <v>96</v>
      </c>
      <c r="W449" s="227" t="s">
        <v>102</v>
      </c>
      <c r="X449" s="287">
        <f>VLOOKUP(W449,[2]definitions_list_lookup!$A$13:$B$19,2,0)</f>
        <v>5</v>
      </c>
      <c r="Y449" s="227" t="s">
        <v>90</v>
      </c>
      <c r="Z449" s="227" t="s">
        <v>91</v>
      </c>
      <c r="AA449" s="227"/>
      <c r="AB449" s="227"/>
      <c r="AC449" s="227"/>
      <c r="AD449" s="227"/>
      <c r="AE449" s="233"/>
      <c r="AF449" s="286" t="e">
        <f>VLOOKUP(AE449,[2]definitions_list_mag!$V$12:$W$15,2,0)</f>
        <v>#N/A</v>
      </c>
      <c r="AG449" s="237"/>
      <c r="AH449" s="227"/>
      <c r="AI449" s="238">
        <v>79</v>
      </c>
      <c r="AJ449" s="239"/>
      <c r="AK449" s="239"/>
      <c r="AL449" s="239"/>
      <c r="AM449" s="239"/>
      <c r="AN449" s="239"/>
      <c r="AO449" s="240"/>
      <c r="AP449" s="227"/>
      <c r="AQ449" s="227"/>
      <c r="AR449" s="227"/>
      <c r="AS449" s="227"/>
      <c r="AT449" s="227"/>
      <c r="AU449" s="238"/>
      <c r="AV449" s="239"/>
      <c r="AW449" s="239"/>
      <c r="AX449" s="239"/>
      <c r="AY449" s="239"/>
      <c r="AZ449" s="239"/>
      <c r="BA449" s="240">
        <v>20</v>
      </c>
      <c r="BB449" s="227">
        <v>6</v>
      </c>
      <c r="BC449" s="227">
        <v>3</v>
      </c>
      <c r="BD449" s="227" t="s">
        <v>110</v>
      </c>
      <c r="BE449" s="227" t="s">
        <v>103</v>
      </c>
      <c r="BF449" s="227"/>
      <c r="BG449" s="238"/>
      <c r="BH449" s="239"/>
      <c r="BI449" s="239"/>
      <c r="BJ449" s="239"/>
      <c r="BK449" s="239"/>
      <c r="BL449" s="239"/>
      <c r="BM449" s="240">
        <v>1</v>
      </c>
      <c r="BN449" s="227">
        <v>1</v>
      </c>
      <c r="BO449" s="227">
        <v>0.5</v>
      </c>
      <c r="BP449" s="227" t="s">
        <v>110</v>
      </c>
      <c r="BQ449" s="227" t="s">
        <v>103</v>
      </c>
      <c r="BR449" s="227"/>
      <c r="BS449" s="239"/>
      <c r="BT449" s="239"/>
      <c r="BU449" s="239"/>
      <c r="BV449" s="239"/>
      <c r="BW449" s="239"/>
      <c r="BX449" s="239"/>
      <c r="BY449" s="240"/>
      <c r="BZ449" s="227"/>
      <c r="CA449" s="227"/>
      <c r="CB449" s="227"/>
      <c r="CC449" s="227"/>
      <c r="CD449" s="227"/>
      <c r="CE449" s="289"/>
      <c r="CF449" s="290">
        <f>AI449+AO449+BA449+AU449+BG449+BM449+BY449</f>
        <v>100</v>
      </c>
      <c r="CG449" s="148"/>
      <c r="CH449" s="149" t="s">
        <v>1737</v>
      </c>
      <c r="CI449" s="149">
        <v>100</v>
      </c>
      <c r="CJ449" s="149"/>
      <c r="CK449" s="151"/>
      <c r="CL449" s="152"/>
      <c r="CM449" s="152"/>
      <c r="CN449" s="152"/>
      <c r="CO449" s="152"/>
      <c r="CP449" s="152"/>
      <c r="CQ449" s="152"/>
      <c r="CR449" s="152"/>
      <c r="CS449" s="152"/>
      <c r="CT449" s="152"/>
      <c r="CU449" s="152"/>
      <c r="CV449" s="152"/>
      <c r="CW449" s="152"/>
      <c r="CX449" s="152"/>
      <c r="CY449" s="152"/>
      <c r="CZ449" s="152"/>
      <c r="DA449" s="152"/>
      <c r="DB449" s="416">
        <v>70</v>
      </c>
      <c r="DC449" s="229">
        <v>1</v>
      </c>
      <c r="DD449" s="417"/>
      <c r="DE449" s="152"/>
      <c r="DF449" s="152"/>
      <c r="DG449" s="152"/>
      <c r="DH449" s="152"/>
      <c r="DI449" s="152"/>
      <c r="DJ449" s="418">
        <v>29</v>
      </c>
      <c r="DK449" s="208">
        <f t="shared" si="147"/>
        <v>100</v>
      </c>
      <c r="DL449" s="148"/>
      <c r="DM449" s="152"/>
      <c r="DN449" s="152"/>
      <c r="DO449" s="153"/>
      <c r="DQ449" s="148"/>
      <c r="DR449" s="153"/>
      <c r="DS449" s="148"/>
      <c r="DT449" s="440" t="s">
        <v>1950</v>
      </c>
      <c r="DU449" s="229"/>
      <c r="DV449" s="229"/>
      <c r="DW449" s="291" t="e">
        <f>VLOOKUP(P449,[2]definitions_list_lookup!$K$30:$L$54,2,0)</f>
        <v>#N/A</v>
      </c>
      <c r="DX449" s="154" t="s">
        <v>1405</v>
      </c>
      <c r="DY449" s="154" t="s">
        <v>1951</v>
      </c>
      <c r="DZ449" s="479"/>
      <c r="EA449" s="292"/>
      <c r="EB449" s="229"/>
      <c r="EC449" s="292"/>
      <c r="ED449" s="229" t="s">
        <v>2517</v>
      </c>
      <c r="EE449" s="293"/>
      <c r="EF449" s="294"/>
      <c r="EG449" s="293"/>
      <c r="EH449" s="295"/>
      <c r="EI449" s="296"/>
      <c r="EJ449" s="297"/>
      <c r="EK449" s="298"/>
      <c r="EL449" s="293"/>
      <c r="EM449" s="295"/>
      <c r="EN449" s="295" t="s">
        <v>1448</v>
      </c>
      <c r="EO449" s="321"/>
      <c r="EP449" s="321"/>
      <c r="EQ449" s="321"/>
      <c r="ER449" s="321"/>
      <c r="ES449" s="321"/>
      <c r="ET449" s="321"/>
      <c r="EU449" s="321"/>
      <c r="EV449" s="408">
        <v>21</v>
      </c>
      <c r="EW449" s="408">
        <v>90</v>
      </c>
      <c r="EX449" s="408">
        <v>34</v>
      </c>
      <c r="EY449" s="408">
        <v>180</v>
      </c>
      <c r="EZ449" s="192">
        <f t="shared" si="107"/>
        <v>-29.644283724615349</v>
      </c>
      <c r="FA449" s="192">
        <f t="shared" si="108"/>
        <v>330.35571627538468</v>
      </c>
      <c r="FB449" s="192">
        <f t="shared" si="109"/>
        <v>52.185372943025818</v>
      </c>
      <c r="FC449" s="192">
        <f t="shared" si="110"/>
        <v>60.355716275384651</v>
      </c>
      <c r="FD449" s="192">
        <f t="shared" si="111"/>
        <v>37.814627056974182</v>
      </c>
      <c r="FE449" s="193">
        <f t="shared" si="112"/>
        <v>150.35571627538468</v>
      </c>
      <c r="FF449" s="194">
        <f t="shared" si="113"/>
        <v>37.814627056974182</v>
      </c>
      <c r="FG449" s="293"/>
      <c r="FH449" s="295"/>
      <c r="FI449" s="778">
        <f t="shared" si="115"/>
        <v>0</v>
      </c>
      <c r="FJ449" s="779">
        <f t="shared" si="116"/>
        <v>37.814627056974182</v>
      </c>
      <c r="FK449" s="779">
        <f t="shared" si="117"/>
        <v>52.185372943025818</v>
      </c>
      <c r="FL449" s="780">
        <f t="shared" si="118"/>
        <v>0.91080657923696373</v>
      </c>
      <c r="FM449" s="169">
        <f t="shared" si="119"/>
        <v>0.78999851740085114</v>
      </c>
      <c r="FN449" s="783">
        <f t="shared" si="120"/>
        <v>0</v>
      </c>
      <c r="FO449" s="227"/>
      <c r="FP449" s="227"/>
      <c r="FQ449" s="227"/>
      <c r="FR449" s="227"/>
      <c r="FS449" s="227"/>
      <c r="FT449" s="227"/>
      <c r="FU449" s="227"/>
      <c r="FV449" s="227"/>
      <c r="FW449" s="227"/>
      <c r="FX449" s="227"/>
      <c r="FY449" s="227"/>
      <c r="FZ449" s="227"/>
      <c r="GA449" s="227"/>
      <c r="GB449" s="227"/>
      <c r="GC449" s="227"/>
      <c r="GD449" s="227"/>
      <c r="GE449" s="227"/>
      <c r="GF449" s="227"/>
      <c r="GG449" s="227"/>
      <c r="GH449" s="227"/>
      <c r="GI449" s="227"/>
      <c r="GJ449" s="227"/>
      <c r="GK449" s="227"/>
      <c r="GL449" s="227"/>
      <c r="GM449" s="227"/>
      <c r="GN449" s="227"/>
      <c r="GO449" s="227"/>
      <c r="GP449" s="227"/>
      <c r="GQ449" s="227"/>
      <c r="GR449" s="227"/>
      <c r="GS449" s="227"/>
      <c r="GT449" s="227"/>
      <c r="GU449" s="227"/>
      <c r="GV449" s="227"/>
      <c r="GW449" s="227"/>
      <c r="GX449" s="227"/>
      <c r="GY449" s="227"/>
      <c r="GZ449" s="227"/>
      <c r="HA449" s="227"/>
      <c r="HB449" s="227"/>
      <c r="HC449" s="227"/>
      <c r="HD449" s="227"/>
      <c r="HE449" s="227"/>
      <c r="HF449" s="227"/>
      <c r="HG449" s="227"/>
      <c r="HH449" s="227"/>
      <c r="HI449" s="227"/>
      <c r="HJ449" s="227"/>
      <c r="HK449" s="227"/>
      <c r="HL449" s="227"/>
      <c r="HM449" s="227"/>
      <c r="HN449" s="227"/>
      <c r="HO449" s="227"/>
      <c r="HP449" s="227"/>
      <c r="HQ449" s="227"/>
      <c r="HR449" s="227"/>
      <c r="HS449" s="227"/>
      <c r="HT449" s="227"/>
      <c r="HU449" s="227"/>
      <c r="HV449" s="227"/>
      <c r="HW449" s="227"/>
      <c r="HX449" s="227"/>
      <c r="HY449" s="227"/>
      <c r="HZ449" s="227"/>
      <c r="IA449" s="227"/>
      <c r="IB449" s="227"/>
      <c r="IC449" s="227"/>
      <c r="ID449" s="227"/>
      <c r="IE449" s="227"/>
      <c r="IF449" s="227"/>
      <c r="IG449" s="227"/>
      <c r="IH449" s="227"/>
      <c r="II449" s="227"/>
      <c r="IJ449" s="227"/>
      <c r="IK449" s="227"/>
      <c r="IL449" s="227"/>
      <c r="IM449" s="227"/>
      <c r="IN449" s="227"/>
      <c r="IO449" s="227"/>
      <c r="IP449" s="227"/>
      <c r="IQ449" s="227"/>
      <c r="IR449" s="227"/>
      <c r="IS449" s="227"/>
      <c r="IT449" s="227"/>
      <c r="IU449" s="227"/>
      <c r="IV449" s="227"/>
      <c r="IW449" s="227"/>
      <c r="IX449" s="227"/>
      <c r="IY449" s="227"/>
      <c r="IZ449" s="227"/>
      <c r="JA449" s="227"/>
      <c r="JB449" s="227"/>
      <c r="JC449" s="227"/>
      <c r="JD449" s="227"/>
      <c r="JE449" s="227"/>
      <c r="JF449" s="227"/>
      <c r="JG449" s="227"/>
      <c r="JH449" s="227"/>
      <c r="JI449" s="227"/>
      <c r="JJ449" s="227"/>
      <c r="JK449" s="227"/>
      <c r="JL449" s="227"/>
      <c r="JM449" s="227"/>
      <c r="JN449" s="227"/>
      <c r="JO449" s="227"/>
      <c r="JP449" s="227"/>
      <c r="JQ449" s="227"/>
      <c r="JR449" s="227"/>
      <c r="JS449" s="227"/>
      <c r="JT449" s="227"/>
      <c r="JU449" s="227"/>
      <c r="JV449" s="227"/>
      <c r="JW449" s="227"/>
      <c r="JX449" s="227"/>
      <c r="JY449" s="227"/>
      <c r="JZ449" s="227"/>
      <c r="KA449" s="227"/>
      <c r="KB449" s="227"/>
      <c r="KC449" s="227"/>
      <c r="KD449" s="227"/>
      <c r="KE449" s="227"/>
      <c r="KF449" s="227"/>
      <c r="KG449" s="227"/>
      <c r="KH449" s="227"/>
      <c r="KI449" s="227"/>
      <c r="KJ449" s="227"/>
      <c r="KK449" s="227"/>
      <c r="KL449" s="227"/>
      <c r="KM449" s="227"/>
      <c r="KN449" s="227"/>
      <c r="KO449" s="227"/>
      <c r="KP449" s="227"/>
      <c r="KQ449" s="227"/>
      <c r="KR449" s="227"/>
      <c r="KS449" s="227"/>
      <c r="KT449" s="227"/>
      <c r="KU449" s="227"/>
      <c r="KV449" s="227"/>
      <c r="KW449" s="227"/>
      <c r="KX449" s="227"/>
      <c r="KY449" s="227"/>
      <c r="KZ449" s="227"/>
      <c r="LA449" s="227"/>
      <c r="LB449" s="227"/>
      <c r="LC449" s="227"/>
      <c r="LD449" s="227"/>
      <c r="LE449" s="227"/>
      <c r="LF449" s="227"/>
      <c r="LG449" s="227"/>
      <c r="LH449" s="227"/>
      <c r="LI449" s="227"/>
      <c r="LJ449" s="227"/>
      <c r="LK449" s="227"/>
      <c r="LL449" s="227"/>
      <c r="LM449" s="227"/>
      <c r="LN449" s="227"/>
      <c r="LO449" s="227"/>
      <c r="LP449" s="227"/>
      <c r="LQ449" s="227"/>
      <c r="LR449" s="227"/>
      <c r="LS449" s="227"/>
      <c r="LT449" s="227"/>
      <c r="LU449" s="227"/>
      <c r="LV449" s="227"/>
      <c r="LW449" s="227"/>
      <c r="LX449" s="227"/>
      <c r="LY449" s="227"/>
      <c r="LZ449" s="227"/>
      <c r="MA449" s="227"/>
      <c r="MB449" s="227"/>
      <c r="MC449" s="227"/>
      <c r="MD449" s="227"/>
      <c r="ME449" s="227"/>
      <c r="MF449" s="227"/>
      <c r="MG449" s="227"/>
      <c r="MH449" s="227"/>
      <c r="MI449" s="227"/>
      <c r="MJ449" s="227"/>
      <c r="MK449" s="227"/>
      <c r="ML449" s="227"/>
      <c r="MM449" s="227"/>
      <c r="MN449" s="227"/>
      <c r="MO449" s="227"/>
      <c r="MP449" s="227"/>
      <c r="MQ449" s="227"/>
      <c r="MR449" s="227"/>
      <c r="MS449" s="227"/>
      <c r="MT449" s="227"/>
      <c r="MU449" s="227"/>
      <c r="MV449" s="227"/>
      <c r="MW449" s="227"/>
      <c r="MX449" s="227"/>
      <c r="MY449" s="227"/>
      <c r="MZ449" s="227"/>
      <c r="NA449" s="227"/>
      <c r="NB449" s="227"/>
      <c r="NC449" s="227"/>
      <c r="ND449" s="227"/>
      <c r="NE449" s="227"/>
      <c r="NF449" s="227"/>
      <c r="NG449" s="227"/>
      <c r="NH449" s="227"/>
      <c r="NI449" s="227"/>
      <c r="NJ449" s="227"/>
      <c r="NK449" s="227"/>
      <c r="NL449" s="227"/>
      <c r="NM449" s="227"/>
      <c r="NN449" s="227"/>
      <c r="NO449" s="227"/>
      <c r="NP449" s="227"/>
      <c r="NQ449" s="227"/>
      <c r="NR449" s="227"/>
      <c r="NS449" s="227"/>
      <c r="NT449" s="227"/>
      <c r="NU449" s="227"/>
      <c r="NV449" s="227"/>
      <c r="NW449" s="227"/>
      <c r="NX449" s="227"/>
      <c r="NY449" s="227"/>
      <c r="NZ449" s="227"/>
      <c r="OA449" s="227"/>
      <c r="OB449" s="227"/>
      <c r="OC449" s="227"/>
      <c r="OD449" s="227"/>
      <c r="OE449" s="227"/>
      <c r="OF449" s="227"/>
      <c r="OG449" s="227"/>
      <c r="OH449" s="227"/>
      <c r="OI449" s="227"/>
      <c r="OJ449" s="227"/>
      <c r="OK449" s="227"/>
      <c r="OL449" s="227"/>
      <c r="OM449" s="227"/>
      <c r="ON449" s="227"/>
      <c r="OO449" s="227"/>
      <c r="OP449" s="227"/>
      <c r="OQ449" s="227"/>
      <c r="OR449" s="227"/>
      <c r="OS449" s="227"/>
      <c r="OT449" s="227"/>
      <c r="OU449" s="227"/>
      <c r="OV449" s="227"/>
      <c r="OW449" s="227"/>
      <c r="OX449" s="227"/>
      <c r="OY449" s="227"/>
      <c r="OZ449" s="227"/>
      <c r="PA449" s="227"/>
      <c r="PB449" s="227"/>
      <c r="PC449" s="227"/>
      <c r="PD449" s="227"/>
      <c r="PE449" s="227"/>
      <c r="PF449" s="227"/>
      <c r="PG449" s="227"/>
      <c r="PH449" s="227"/>
      <c r="PI449" s="227"/>
      <c r="PJ449" s="227"/>
      <c r="PK449" s="227"/>
      <c r="PL449" s="227"/>
      <c r="PM449" s="227"/>
      <c r="PN449" s="227"/>
      <c r="PO449" s="227"/>
      <c r="PP449" s="227"/>
      <c r="PQ449" s="227"/>
      <c r="PR449" s="227"/>
      <c r="PS449" s="227"/>
      <c r="PT449" s="227"/>
      <c r="PU449" s="227"/>
      <c r="PV449" s="227"/>
      <c r="PW449" s="227"/>
      <c r="PX449" s="227"/>
      <c r="PY449" s="227"/>
      <c r="PZ449" s="227"/>
      <c r="QA449" s="227"/>
      <c r="QB449" s="227"/>
      <c r="QC449" s="227"/>
      <c r="QD449" s="227"/>
      <c r="QE449" s="227"/>
      <c r="QF449" s="227"/>
      <c r="QG449" s="227"/>
      <c r="QH449" s="227"/>
      <c r="QI449" s="227"/>
      <c r="QJ449" s="227"/>
      <c r="QK449" s="227"/>
      <c r="QL449" s="227"/>
      <c r="QM449" s="227"/>
      <c r="QN449" s="227"/>
      <c r="QO449" s="227"/>
      <c r="QP449" s="227"/>
      <c r="QQ449" s="227"/>
      <c r="QR449" s="227"/>
      <c r="QS449" s="227"/>
      <c r="QT449" s="227"/>
      <c r="QU449" s="227"/>
      <c r="QV449" s="227"/>
      <c r="QW449" s="227"/>
      <c r="QX449" s="227"/>
      <c r="QY449" s="227"/>
      <c r="QZ449" s="227"/>
      <c r="RA449" s="227"/>
      <c r="RB449" s="227"/>
      <c r="RC449" s="227"/>
      <c r="RD449" s="227"/>
      <c r="RE449" s="227"/>
      <c r="RF449" s="227"/>
      <c r="RG449" s="227"/>
      <c r="RH449" s="227"/>
      <c r="RI449" s="227"/>
      <c r="RJ449" s="227"/>
      <c r="RK449" s="227"/>
      <c r="RL449" s="227"/>
      <c r="RM449" s="227"/>
      <c r="RN449" s="227"/>
      <c r="RO449" s="227"/>
      <c r="RP449" s="227"/>
      <c r="RQ449" s="227"/>
      <c r="RR449" s="227"/>
      <c r="RS449" s="227"/>
      <c r="RT449" s="227"/>
      <c r="RU449" s="227"/>
      <c r="RV449" s="227"/>
      <c r="RW449" s="227"/>
      <c r="RX449" s="227"/>
      <c r="RY449" s="227"/>
      <c r="RZ449" s="227"/>
      <c r="SA449" s="227"/>
      <c r="SB449" s="227"/>
      <c r="SC449" s="227"/>
      <c r="SD449" s="227"/>
      <c r="SE449" s="227"/>
      <c r="SF449" s="227"/>
      <c r="SG449" s="227"/>
      <c r="SH449" s="227"/>
      <c r="SI449" s="227"/>
      <c r="SJ449" s="227"/>
      <c r="SK449" s="227"/>
      <c r="SL449" s="227"/>
      <c r="SM449" s="227"/>
      <c r="SN449" s="227"/>
      <c r="SO449" s="227"/>
      <c r="SP449" s="227"/>
      <c r="SQ449" s="227"/>
      <c r="SR449" s="227"/>
      <c r="SS449" s="227"/>
      <c r="ST449" s="227"/>
      <c r="SU449" s="227"/>
      <c r="SV449" s="227"/>
      <c r="SW449" s="227"/>
      <c r="SX449" s="227"/>
      <c r="SY449" s="227"/>
      <c r="SZ449" s="227"/>
      <c r="TA449" s="227"/>
      <c r="TB449" s="227"/>
      <c r="TC449" s="227"/>
      <c r="TD449" s="227"/>
      <c r="TE449" s="227"/>
      <c r="TF449" s="227"/>
      <c r="TG449" s="227"/>
      <c r="TH449" s="227"/>
      <c r="TI449" s="227"/>
      <c r="TJ449" s="227"/>
      <c r="TK449" s="227"/>
      <c r="TL449" s="227"/>
      <c r="TM449" s="227"/>
      <c r="TN449" s="227"/>
      <c r="TO449" s="227"/>
      <c r="TP449" s="227"/>
      <c r="TQ449" s="227"/>
      <c r="TR449" s="227"/>
      <c r="TS449" s="227"/>
      <c r="TT449" s="227"/>
      <c r="TU449" s="227"/>
      <c r="TV449" s="227"/>
      <c r="TW449" s="227"/>
      <c r="TX449" s="227"/>
      <c r="TY449" s="227"/>
      <c r="TZ449" s="227"/>
      <c r="UA449" s="227"/>
      <c r="UB449" s="227"/>
      <c r="UC449" s="227"/>
      <c r="UD449" s="227"/>
      <c r="UE449" s="227"/>
      <c r="UF449" s="227"/>
      <c r="UG449" s="227"/>
      <c r="UH449" s="227"/>
      <c r="UI449" s="227"/>
      <c r="UJ449" s="227"/>
      <c r="UK449" s="227"/>
      <c r="UL449" s="227"/>
      <c r="UM449" s="227"/>
      <c r="UN449" s="227"/>
      <c r="UO449" s="227"/>
      <c r="UP449" s="227"/>
      <c r="UQ449" s="227"/>
      <c r="UR449" s="227"/>
      <c r="US449" s="227"/>
      <c r="UT449" s="227"/>
      <c r="UU449" s="227"/>
      <c r="UV449" s="227"/>
      <c r="UW449" s="227"/>
      <c r="UX449" s="227"/>
      <c r="UY449" s="227"/>
      <c r="UZ449" s="227"/>
      <c r="VA449" s="227"/>
      <c r="VB449" s="227"/>
      <c r="VC449" s="227"/>
      <c r="VD449" s="227"/>
      <c r="VE449" s="227"/>
      <c r="VF449" s="227"/>
      <c r="VG449" s="227"/>
      <c r="VH449" s="227"/>
      <c r="VI449" s="227"/>
      <c r="VJ449" s="227"/>
      <c r="VK449" s="227"/>
      <c r="VL449" s="227"/>
      <c r="VM449" s="227"/>
      <c r="VN449" s="227"/>
      <c r="VO449" s="227"/>
      <c r="VP449" s="227"/>
      <c r="VQ449" s="227"/>
      <c r="VR449" s="227"/>
      <c r="VS449" s="227"/>
      <c r="VT449" s="227"/>
      <c r="VU449" s="227"/>
      <c r="VV449" s="227"/>
      <c r="VW449" s="227"/>
      <c r="VX449" s="227"/>
      <c r="VY449" s="227"/>
      <c r="VZ449" s="227"/>
      <c r="WA449" s="227"/>
      <c r="WB449" s="227"/>
      <c r="WC449" s="227"/>
      <c r="WD449" s="227"/>
      <c r="WE449" s="227"/>
      <c r="WF449" s="227"/>
      <c r="WG449" s="227"/>
      <c r="WH449" s="227"/>
      <c r="WI449" s="227"/>
      <c r="WJ449" s="227"/>
      <c r="WK449" s="227"/>
      <c r="WL449" s="227"/>
      <c r="WM449" s="227"/>
      <c r="WN449" s="227"/>
      <c r="WO449" s="227"/>
      <c r="WP449" s="227"/>
      <c r="WQ449" s="227"/>
      <c r="WR449" s="227"/>
      <c r="WS449" s="227"/>
      <c r="WT449" s="227"/>
      <c r="WU449" s="227"/>
      <c r="WV449" s="227"/>
      <c r="WW449" s="227"/>
      <c r="WX449" s="227"/>
      <c r="WY449" s="227"/>
      <c r="WZ449" s="227"/>
      <c r="XA449" s="227"/>
      <c r="XB449" s="227"/>
      <c r="XC449" s="227"/>
      <c r="XD449" s="227"/>
      <c r="XE449" s="227"/>
      <c r="XF449" s="227"/>
      <c r="XG449" s="227"/>
      <c r="XH449" s="227"/>
      <c r="XI449" s="227"/>
      <c r="XJ449" s="227"/>
      <c r="XK449" s="227"/>
      <c r="XL449" s="227"/>
      <c r="XM449" s="227"/>
      <c r="XN449" s="227"/>
      <c r="XO449" s="227"/>
      <c r="XP449" s="227"/>
      <c r="XQ449" s="227"/>
      <c r="XR449" s="227"/>
      <c r="XS449" s="227"/>
      <c r="XT449" s="227"/>
      <c r="XU449" s="227"/>
      <c r="XV449" s="227"/>
      <c r="XW449" s="227"/>
      <c r="XX449" s="227"/>
      <c r="XY449" s="227"/>
      <c r="XZ449" s="227"/>
      <c r="YA449" s="227"/>
      <c r="YB449" s="227"/>
      <c r="YC449" s="227"/>
      <c r="YD449" s="227"/>
      <c r="YE449" s="227"/>
      <c r="YF449" s="227"/>
      <c r="YG449" s="227"/>
      <c r="YH449" s="227"/>
      <c r="YI449" s="227"/>
      <c r="YJ449" s="227"/>
      <c r="YK449" s="227"/>
      <c r="YL449" s="227"/>
      <c r="YM449" s="227"/>
      <c r="YN449" s="227"/>
      <c r="YO449" s="227"/>
      <c r="YP449" s="227"/>
      <c r="YQ449" s="227"/>
      <c r="YR449" s="227"/>
      <c r="YS449" s="227"/>
      <c r="YT449" s="227"/>
      <c r="YU449" s="227"/>
      <c r="YV449" s="227"/>
      <c r="YW449" s="227"/>
      <c r="YX449" s="227"/>
      <c r="YY449" s="227"/>
      <c r="YZ449" s="227"/>
      <c r="ZA449" s="227"/>
      <c r="ZB449" s="227"/>
      <c r="ZC449" s="227"/>
      <c r="ZD449" s="227"/>
      <c r="ZE449" s="227"/>
      <c r="ZF449" s="227"/>
      <c r="ZG449" s="227"/>
      <c r="ZH449" s="227"/>
      <c r="ZI449" s="227"/>
      <c r="ZJ449" s="227"/>
      <c r="ZK449" s="227"/>
      <c r="ZL449" s="227"/>
      <c r="ZM449" s="227"/>
      <c r="ZN449" s="227"/>
      <c r="ZO449" s="227"/>
      <c r="ZP449" s="227"/>
      <c r="ZQ449" s="227"/>
      <c r="ZR449" s="227"/>
      <c r="ZS449" s="227"/>
      <c r="ZT449" s="227"/>
      <c r="ZU449" s="227"/>
      <c r="ZV449" s="227"/>
      <c r="ZW449" s="227"/>
      <c r="ZX449" s="227"/>
      <c r="ZY449" s="227"/>
      <c r="ZZ449" s="227"/>
      <c r="AAA449" s="227"/>
      <c r="AAB449" s="227"/>
      <c r="AAC449" s="227"/>
      <c r="AAD449" s="227"/>
      <c r="AAE449" s="227"/>
      <c r="AAF449" s="227"/>
      <c r="AAG449" s="227"/>
      <c r="AAH449" s="227"/>
      <c r="AAI449" s="227"/>
      <c r="AAJ449" s="227"/>
      <c r="AAK449" s="227"/>
      <c r="AAL449" s="227"/>
      <c r="AAM449" s="227"/>
      <c r="AAN449" s="227"/>
      <c r="AAO449" s="227"/>
      <c r="AAP449" s="227"/>
      <c r="AAQ449" s="227"/>
      <c r="AAR449" s="227"/>
      <c r="AAS449" s="227"/>
      <c r="AAT449" s="227"/>
      <c r="AAU449" s="227"/>
      <c r="AAV449" s="227"/>
      <c r="AAW449" s="227"/>
      <c r="AAX449" s="227"/>
      <c r="AAY449" s="227"/>
      <c r="AAZ449" s="227"/>
      <c r="ABA449" s="227"/>
      <c r="ABB449" s="227"/>
      <c r="ABC449" s="227"/>
      <c r="ABD449" s="227"/>
      <c r="ABE449" s="227"/>
      <c r="ABF449" s="227"/>
      <c r="ABG449" s="227"/>
      <c r="ABH449" s="227"/>
      <c r="ABI449" s="227"/>
      <c r="ABJ449" s="227"/>
      <c r="ABK449" s="227"/>
      <c r="ABL449" s="227"/>
      <c r="ABM449" s="227"/>
      <c r="ABN449" s="227"/>
      <c r="ABO449" s="227"/>
      <c r="ABP449" s="227"/>
      <c r="ABQ449" s="227"/>
      <c r="ABR449" s="227"/>
      <c r="ABS449" s="227"/>
      <c r="ABT449" s="227"/>
      <c r="ABU449" s="227"/>
      <c r="ABV449" s="227"/>
      <c r="ABW449" s="227"/>
      <c r="ABX449" s="227"/>
      <c r="ABY449" s="227"/>
      <c r="ABZ449" s="227"/>
      <c r="ACA449" s="227"/>
      <c r="ACB449" s="227"/>
      <c r="ACC449" s="227"/>
      <c r="ACD449" s="227"/>
      <c r="ACE449" s="227"/>
      <c r="ACF449" s="227"/>
      <c r="ACG449" s="227"/>
      <c r="ACH449" s="227"/>
      <c r="ACI449" s="227"/>
      <c r="ACJ449" s="227"/>
      <c r="ACK449" s="227"/>
      <c r="ACL449" s="227"/>
      <c r="ACM449" s="227"/>
      <c r="ACN449" s="227"/>
      <c r="ACO449" s="227"/>
      <c r="ACP449" s="227"/>
      <c r="ACQ449" s="227"/>
      <c r="ACR449" s="227"/>
      <c r="ACS449" s="227"/>
      <c r="ACT449" s="227"/>
      <c r="ACU449" s="227"/>
      <c r="ACV449" s="227"/>
      <c r="ACW449" s="227"/>
      <c r="ACX449" s="227"/>
      <c r="ACY449" s="227"/>
      <c r="ACZ449" s="227"/>
      <c r="ADA449" s="227"/>
      <c r="ADB449" s="227"/>
      <c r="ADC449" s="227"/>
      <c r="ADD449" s="227"/>
      <c r="ADE449" s="227"/>
      <c r="ADF449" s="227"/>
      <c r="ADG449" s="227"/>
      <c r="ADH449" s="227"/>
      <c r="ADI449" s="227"/>
      <c r="ADJ449" s="227"/>
      <c r="ADK449" s="227"/>
      <c r="ADL449" s="227"/>
      <c r="ADM449" s="227"/>
      <c r="ADN449" s="227"/>
      <c r="ADO449" s="227"/>
      <c r="ADP449" s="227"/>
      <c r="ADQ449" s="227"/>
      <c r="ADR449" s="227"/>
      <c r="ADS449" s="227"/>
      <c r="ADT449" s="227"/>
      <c r="ADU449" s="227"/>
      <c r="ADV449" s="227"/>
      <c r="ADW449" s="227"/>
      <c r="ADX449" s="227"/>
      <c r="ADY449" s="227"/>
      <c r="ADZ449" s="227"/>
      <c r="AEA449" s="227"/>
      <c r="AEB449" s="227"/>
      <c r="AEC449" s="227"/>
      <c r="AED449" s="227"/>
      <c r="AEE449" s="227"/>
      <c r="AEF449" s="227"/>
      <c r="AEG449" s="227"/>
      <c r="AEH449" s="227"/>
      <c r="AEI449" s="227"/>
      <c r="AEJ449" s="227"/>
      <c r="AEK449" s="227"/>
      <c r="AEL449" s="227"/>
      <c r="AEM449" s="227"/>
      <c r="AEN449" s="227"/>
      <c r="AEO449" s="227"/>
      <c r="AEP449" s="227"/>
      <c r="AEQ449" s="227"/>
      <c r="AER449" s="227"/>
      <c r="AES449" s="227"/>
      <c r="AET449" s="227"/>
      <c r="AEU449" s="227"/>
      <c r="AEV449" s="227"/>
      <c r="AEW449" s="227"/>
      <c r="AEX449" s="227"/>
      <c r="AEY449" s="227"/>
      <c r="AEZ449" s="227"/>
      <c r="AFA449" s="227"/>
      <c r="AFB449" s="227"/>
      <c r="AFC449" s="227"/>
      <c r="AFD449" s="227"/>
      <c r="AFE449" s="227"/>
      <c r="AFF449" s="227"/>
      <c r="AFG449" s="227"/>
      <c r="AFH449" s="227"/>
      <c r="AFI449" s="227"/>
      <c r="AFJ449" s="227"/>
      <c r="AFK449" s="227"/>
      <c r="AFL449" s="227"/>
      <c r="AFM449" s="227"/>
      <c r="AFN449" s="227"/>
      <c r="AFO449" s="227"/>
      <c r="AFP449" s="227"/>
      <c r="AFQ449" s="227"/>
      <c r="AFR449" s="227"/>
      <c r="AFS449" s="227"/>
      <c r="AFT449" s="227"/>
      <c r="AFU449" s="227"/>
      <c r="AFV449" s="227"/>
      <c r="AFW449" s="227"/>
      <c r="AFX449" s="227"/>
      <c r="AFY449" s="227"/>
      <c r="AFZ449" s="227"/>
      <c r="AGA449" s="227"/>
      <c r="AGB449" s="227"/>
      <c r="AGC449" s="227"/>
      <c r="AGD449" s="227"/>
      <c r="AGE449" s="227"/>
      <c r="AGF449" s="227"/>
      <c r="AGG449" s="227"/>
      <c r="AGH449" s="227"/>
      <c r="AGI449" s="227"/>
      <c r="AGJ449" s="227"/>
      <c r="AGK449" s="227"/>
      <c r="AGL449" s="227"/>
      <c r="AGM449" s="227"/>
      <c r="AGN449" s="227"/>
      <c r="AGO449" s="227"/>
      <c r="AGP449" s="227"/>
      <c r="AGQ449" s="227"/>
      <c r="AGR449" s="227"/>
      <c r="AGS449" s="227"/>
      <c r="AGT449" s="227"/>
      <c r="AGU449" s="227"/>
      <c r="AGV449" s="227"/>
      <c r="AGW449" s="227"/>
      <c r="AGX449" s="227"/>
      <c r="AGY449" s="227"/>
      <c r="AGZ449" s="227"/>
      <c r="AHA449" s="227"/>
      <c r="AHB449" s="227"/>
      <c r="AHC449" s="227"/>
      <c r="AHD449" s="227"/>
      <c r="AHE449" s="227"/>
      <c r="AHF449" s="227"/>
      <c r="AHG449" s="227"/>
      <c r="AHH449" s="227"/>
      <c r="AHI449" s="227"/>
      <c r="AHJ449" s="227"/>
      <c r="AHK449" s="227"/>
      <c r="AHL449" s="227"/>
      <c r="AHM449" s="227"/>
      <c r="AHN449" s="227"/>
      <c r="AHO449" s="227"/>
      <c r="AHP449" s="227"/>
      <c r="AHQ449" s="227"/>
      <c r="AHR449" s="227"/>
      <c r="AHS449" s="227"/>
      <c r="AHT449" s="227"/>
      <c r="AHU449" s="227"/>
      <c r="AHV449" s="227"/>
      <c r="AHW449" s="227"/>
      <c r="AHX449" s="227"/>
      <c r="AHY449" s="227"/>
      <c r="AHZ449" s="227"/>
      <c r="AIA449" s="227"/>
      <c r="AIB449" s="227"/>
      <c r="AIC449" s="227"/>
      <c r="AID449" s="227"/>
      <c r="AIE449" s="227"/>
      <c r="AIF449" s="227"/>
      <c r="AIG449" s="227"/>
      <c r="AIH449" s="227"/>
      <c r="AII449" s="227"/>
      <c r="AIJ449" s="227"/>
      <c r="AIK449" s="227"/>
      <c r="AIL449" s="227"/>
      <c r="AIM449" s="227"/>
      <c r="AIN449" s="227"/>
      <c r="AIO449" s="227"/>
      <c r="AIP449" s="227"/>
      <c r="AIQ449" s="227"/>
      <c r="AIR449" s="227"/>
      <c r="AIS449" s="227"/>
      <c r="AIT449" s="227"/>
      <c r="AIU449" s="227"/>
      <c r="AIV449" s="227"/>
      <c r="AIW449" s="227"/>
      <c r="AIX449" s="227"/>
      <c r="AIY449" s="227"/>
      <c r="AIZ449" s="227"/>
      <c r="AJA449" s="227"/>
      <c r="AJB449" s="227"/>
      <c r="AJC449" s="227"/>
      <c r="AJD449" s="227"/>
      <c r="AJE449" s="227"/>
      <c r="AJF449" s="227"/>
      <c r="AJG449" s="227"/>
      <c r="AJH449" s="227"/>
      <c r="AJI449" s="227"/>
      <c r="AJJ449" s="227"/>
      <c r="AJK449" s="227"/>
      <c r="AJL449" s="227"/>
      <c r="AJM449" s="227"/>
      <c r="AJN449" s="227"/>
      <c r="AJO449" s="227"/>
      <c r="AJP449" s="227"/>
      <c r="AJQ449" s="227"/>
      <c r="AJR449" s="227"/>
      <c r="AJS449" s="227"/>
      <c r="AJT449" s="227"/>
      <c r="AJU449" s="227"/>
      <c r="AJV449" s="227"/>
      <c r="AJW449" s="227"/>
      <c r="AJX449" s="227"/>
      <c r="AJY449" s="227"/>
      <c r="AJZ449" s="227"/>
      <c r="AKA449" s="227"/>
      <c r="AKB449" s="227"/>
      <c r="AKC449" s="227"/>
      <c r="AKD449" s="227"/>
      <c r="AKE449" s="227"/>
      <c r="AKF449" s="227"/>
      <c r="AKG449" s="227"/>
      <c r="AKH449" s="227"/>
      <c r="AKI449" s="227"/>
      <c r="AKJ449" s="227"/>
      <c r="AKK449" s="227"/>
      <c r="AKL449" s="227"/>
      <c r="AKM449" s="227"/>
      <c r="AKN449" s="227"/>
      <c r="AKO449" s="227"/>
      <c r="AKP449" s="227"/>
      <c r="AKQ449" s="227"/>
      <c r="AKR449" s="227"/>
      <c r="AKS449" s="227"/>
      <c r="AKT449" s="227"/>
      <c r="AKU449" s="227"/>
      <c r="AKV449" s="227"/>
      <c r="AKW449" s="227"/>
      <c r="AKX449" s="227"/>
      <c r="AKY449" s="227"/>
      <c r="AKZ449" s="227"/>
      <c r="ALA449" s="227"/>
      <c r="ALB449" s="227"/>
      <c r="ALC449" s="227"/>
      <c r="ALD449" s="227"/>
      <c r="ALE449" s="227"/>
      <c r="ALF449" s="227"/>
      <c r="ALG449" s="227"/>
      <c r="ALH449" s="227"/>
      <c r="ALI449" s="227"/>
      <c r="ALJ449" s="227"/>
      <c r="ALK449" s="227"/>
      <c r="ALL449" s="227"/>
      <c r="ALM449" s="227"/>
      <c r="ALN449" s="227"/>
      <c r="ALO449" s="227"/>
      <c r="ALP449" s="227"/>
      <c r="ALQ449" s="227"/>
      <c r="ALR449" s="227"/>
      <c r="ALS449" s="227"/>
      <c r="ALT449" s="227"/>
      <c r="ALU449" s="227"/>
      <c r="ALV449" s="227"/>
      <c r="ALW449" s="227"/>
      <c r="ALX449" s="227"/>
      <c r="ALY449" s="227"/>
      <c r="ALZ449" s="227"/>
      <c r="AMA449" s="227"/>
      <c r="AMB449" s="227"/>
      <c r="AMC449" s="227"/>
      <c r="AMD449" s="227"/>
      <c r="AME449" s="227"/>
      <c r="AMF449" s="227"/>
      <c r="AMG449" s="227"/>
      <c r="AMH449" s="227"/>
      <c r="AMI449" s="227"/>
      <c r="AMJ449" s="227"/>
      <c r="AMK449" s="227"/>
      <c r="AML449" s="227"/>
      <c r="AMM449" s="227"/>
      <c r="AMN449" s="227"/>
      <c r="AMO449" s="227"/>
      <c r="AMP449" s="227"/>
      <c r="AMQ449" s="227"/>
      <c r="AMR449" s="227"/>
      <c r="AMS449" s="227"/>
      <c r="AMT449" s="227"/>
      <c r="AMU449" s="227"/>
      <c r="AMV449" s="227"/>
      <c r="AMW449" s="227"/>
      <c r="AMX449" s="227"/>
    </row>
    <row r="450" spans="1:1038" ht="18" customHeight="1">
      <c r="A450" s="223" t="s">
        <v>1819</v>
      </c>
      <c r="B450" s="224" t="s">
        <v>1647</v>
      </c>
      <c r="D450" s="225" t="s">
        <v>1279</v>
      </c>
      <c r="E450" s="226">
        <v>66</v>
      </c>
      <c r="F450" s="226">
        <v>4</v>
      </c>
      <c r="G450" s="196" t="str">
        <f t="shared" si="114"/>
        <v>66-4</v>
      </c>
      <c r="H450" s="226">
        <v>0</v>
      </c>
      <c r="I450" s="226">
        <v>40</v>
      </c>
      <c r="J450" s="226"/>
      <c r="K450" s="545" t="b">
        <f>IF(I451=1,IF(((VLOOKUP($G450,[1]Depth_Lookup!#REF!,9,FALSE))-(H450/100))=0,"Good",IF(((VLOOKUP($G450,[1]Depth_Lookup!$A$3:$J$550,9,FALSE))-(H450/100))&gt;0,"Too Short","Too Long")))</f>
        <v>0</v>
      </c>
      <c r="L450" s="171">
        <f>(VLOOKUP($G450,Depth_Lookup!$A$3:$J$410,10,FALSE))+(H450/100)</f>
        <v>161.08500000000001</v>
      </c>
      <c r="M450" s="171">
        <f>(VLOOKUP($G450,Depth_Lookup!$A$3:$J$410,10,FALSE))+(I450/100)</f>
        <v>161.48500000000001</v>
      </c>
      <c r="N450" s="232" t="s">
        <v>1952</v>
      </c>
      <c r="O450" s="226">
        <v>3</v>
      </c>
      <c r="P450" s="226" t="s">
        <v>853</v>
      </c>
      <c r="Q450" s="226" t="s">
        <v>125</v>
      </c>
      <c r="R450" s="196" t="str">
        <f t="shared" si="146"/>
        <v>SerpentinizedHarzburgite</v>
      </c>
      <c r="S450" s="226" t="s">
        <v>94</v>
      </c>
      <c r="T450" s="226" t="s">
        <v>587</v>
      </c>
      <c r="U450" s="126" t="s">
        <v>95</v>
      </c>
      <c r="V450" s="126" t="s">
        <v>96</v>
      </c>
      <c r="W450" s="226" t="s">
        <v>102</v>
      </c>
      <c r="X450" s="202">
        <f>VLOOKUP(W450,[2]definitions_list_lookup!$A$13:$B$19,2,0)</f>
        <v>5</v>
      </c>
      <c r="Y450" s="126" t="s">
        <v>90</v>
      </c>
      <c r="Z450" s="126" t="s">
        <v>91</v>
      </c>
      <c r="AA450" s="226"/>
      <c r="AB450" s="226"/>
      <c r="AC450" s="226"/>
      <c r="AD450" s="226"/>
      <c r="AE450" s="393"/>
      <c r="AF450" s="196" t="e">
        <f>VLOOKUP(AE450,[2]definitions_list_mag!$V$12:$W$15,2,0)</f>
        <v>#N/A</v>
      </c>
      <c r="AI450" s="433">
        <v>79</v>
      </c>
      <c r="AJ450" s="434"/>
      <c r="AK450" s="434"/>
      <c r="AL450" s="434"/>
      <c r="AM450" s="434"/>
      <c r="AN450" s="434"/>
      <c r="AO450" s="257"/>
      <c r="AP450" s="226"/>
      <c r="AQ450" s="226"/>
      <c r="AR450" s="226"/>
      <c r="AS450" s="226"/>
      <c r="AT450" s="226"/>
      <c r="AU450" s="433"/>
      <c r="AV450" s="434"/>
      <c r="AW450" s="434"/>
      <c r="AX450" s="236"/>
      <c r="AY450" s="236"/>
      <c r="AZ450" s="434"/>
      <c r="BA450" s="257">
        <v>20</v>
      </c>
      <c r="BB450" s="226">
        <v>5</v>
      </c>
      <c r="BC450" s="226">
        <v>2</v>
      </c>
      <c r="BD450" s="126" t="s">
        <v>110</v>
      </c>
      <c r="BE450" s="126" t="s">
        <v>103</v>
      </c>
      <c r="BF450" s="226"/>
      <c r="BG450" s="433"/>
      <c r="BH450" s="434"/>
      <c r="BI450" s="434"/>
      <c r="BJ450" s="434"/>
      <c r="BK450" s="434"/>
      <c r="BL450" s="434"/>
      <c r="BM450" s="257">
        <v>1</v>
      </c>
      <c r="BN450" s="226">
        <v>1</v>
      </c>
      <c r="BO450" s="126">
        <v>0.5</v>
      </c>
      <c r="BP450" s="126" t="s">
        <v>110</v>
      </c>
      <c r="BQ450" s="126" t="s">
        <v>103</v>
      </c>
      <c r="BR450" s="226"/>
      <c r="BS450" s="434"/>
      <c r="BT450" s="434"/>
      <c r="BU450" s="434"/>
      <c r="BV450" s="434"/>
      <c r="BW450" s="434"/>
      <c r="BX450" s="434"/>
      <c r="BY450" s="257"/>
      <c r="BZ450" s="226"/>
      <c r="CA450" s="226"/>
      <c r="CB450" s="226"/>
      <c r="CC450" s="226"/>
      <c r="CD450" s="226"/>
      <c r="CE450" s="410"/>
      <c r="CF450" s="213">
        <f>AI450+AO450+BA450+AU450+BG450+BM450+BY450</f>
        <v>100</v>
      </c>
      <c r="CG450" s="131"/>
      <c r="CH450" s="132" t="s">
        <v>1737</v>
      </c>
      <c r="CI450" s="150">
        <v>90</v>
      </c>
      <c r="CJ450" s="150"/>
      <c r="CK450" s="158"/>
      <c r="CL450" s="395"/>
      <c r="CM450" s="395"/>
      <c r="CN450" s="395"/>
      <c r="CO450" s="395"/>
      <c r="CP450" s="395"/>
      <c r="CQ450" s="395"/>
      <c r="CR450" s="395"/>
      <c r="CS450" s="395"/>
      <c r="CT450" s="395"/>
      <c r="CU450" s="395"/>
      <c r="CV450" s="395"/>
      <c r="CW450" s="395"/>
      <c r="CX450" s="395"/>
      <c r="CY450" s="395"/>
      <c r="CZ450" s="395"/>
      <c r="DA450" s="395"/>
      <c r="DB450" s="435">
        <v>80</v>
      </c>
      <c r="DC450" s="256">
        <v>1</v>
      </c>
      <c r="DD450" s="436"/>
      <c r="DE450" s="395"/>
      <c r="DF450" s="395"/>
      <c r="DG450" s="395"/>
      <c r="DH450" s="395"/>
      <c r="DI450" s="395"/>
      <c r="DJ450" s="437">
        <v>19</v>
      </c>
      <c r="DK450" s="207">
        <f t="shared" si="147"/>
        <v>100</v>
      </c>
      <c r="DL450" s="131"/>
      <c r="DM450" s="395"/>
      <c r="DN450" s="395"/>
      <c r="DO450" s="397"/>
      <c r="DP450" s="398"/>
      <c r="DQ450" s="259"/>
      <c r="DR450" s="397"/>
      <c r="DS450" s="259"/>
      <c r="DT450" s="484" t="s">
        <v>1950</v>
      </c>
      <c r="DU450" s="256"/>
      <c r="DV450" s="256"/>
      <c r="DW450" s="214" t="e">
        <f>VLOOKUP(P450,[2]definitions_list_lookup!$K$30:$L$54,2,0)</f>
        <v>#N/A</v>
      </c>
      <c r="DX450" s="139" t="s">
        <v>1405</v>
      </c>
      <c r="DY450" s="155" t="s">
        <v>1953</v>
      </c>
      <c r="DZ450"/>
      <c r="EA450" s="104"/>
      <c r="ED450" s="229" t="s">
        <v>2517</v>
      </c>
      <c r="EE450" s="140"/>
      <c r="EG450" s="140"/>
      <c r="EI450" s="218"/>
      <c r="EJ450" s="143"/>
      <c r="EK450" s="221"/>
      <c r="EM450" s="109"/>
      <c r="EN450" s="109"/>
      <c r="EZ450" s="192" t="e">
        <f t="shared" si="107"/>
        <v>#DIV/0!</v>
      </c>
      <c r="FA450" s="192" t="e">
        <f t="shared" si="108"/>
        <v>#DIV/0!</v>
      </c>
      <c r="FB450" s="192" t="e">
        <f t="shared" si="109"/>
        <v>#DIV/0!</v>
      </c>
      <c r="FC450" s="192" t="e">
        <f t="shared" si="110"/>
        <v>#DIV/0!</v>
      </c>
      <c r="FD450" s="192" t="e">
        <f t="shared" si="111"/>
        <v>#DIV/0!</v>
      </c>
      <c r="FE450" s="193" t="e">
        <f t="shared" si="112"/>
        <v>#DIV/0!</v>
      </c>
      <c r="FF450" s="194" t="e">
        <f t="shared" si="113"/>
        <v>#DIV/0!</v>
      </c>
      <c r="FI450" s="778">
        <f t="shared" si="115"/>
        <v>0</v>
      </c>
      <c r="FJ450" s="779" t="e">
        <f t="shared" si="116"/>
        <v>#DIV/0!</v>
      </c>
      <c r="FK450" s="779" t="e">
        <f t="shared" si="117"/>
        <v>#DIV/0!</v>
      </c>
      <c r="FL450" s="780" t="e">
        <f t="shared" si="118"/>
        <v>#DIV/0!</v>
      </c>
      <c r="FM450" s="169" t="e">
        <f t="shared" si="119"/>
        <v>#DIV/0!</v>
      </c>
      <c r="FN450" s="783" t="e">
        <f t="shared" si="120"/>
        <v>#DIV/0!</v>
      </c>
    </row>
    <row r="451" spans="1:1038" ht="18" customHeight="1">
      <c r="A451" s="223"/>
      <c r="B451" s="224"/>
      <c r="D451" s="225"/>
      <c r="E451" s="226">
        <v>66</v>
      </c>
      <c r="F451" s="226">
        <v>4</v>
      </c>
      <c r="G451" s="196" t="str">
        <f t="shared" ref="G451" si="153">E451&amp;"-"&amp;F451</f>
        <v>66-4</v>
      </c>
      <c r="H451" s="226">
        <v>40</v>
      </c>
      <c r="I451" s="226">
        <v>41.5</v>
      </c>
      <c r="J451" s="226"/>
      <c r="K451" s="545" t="b">
        <f>IF(I452=1,IF(((VLOOKUP($G451,[1]Depth_Lookup!#REF!,9,FALSE))-(H451/100))=0,"Good",IF(((VLOOKUP($G451,[1]Depth_Lookup!$A$3:$J$550,9,FALSE))-(H451/100))&gt;0,"Too Short","Too Long")))</f>
        <v>0</v>
      </c>
      <c r="L451" s="171">
        <f>(VLOOKUP($G451,Depth_Lookup!$A$3:$J$410,10,FALSE))+(H451/100)</f>
        <v>161.48500000000001</v>
      </c>
      <c r="M451" s="171">
        <f>(VLOOKUP($G451,Depth_Lookup!$A$3:$J$410,10,FALSE))+(I451/100)</f>
        <v>161.5</v>
      </c>
      <c r="N451" s="232"/>
      <c r="O451" s="226"/>
      <c r="P451" s="226"/>
      <c r="Q451" s="226"/>
      <c r="R451" s="196" t="s">
        <v>2047</v>
      </c>
      <c r="S451" s="226"/>
      <c r="T451" s="226"/>
      <c r="W451" s="226"/>
      <c r="X451" s="202"/>
      <c r="AA451" s="226"/>
      <c r="AB451" s="226"/>
      <c r="AC451" s="226"/>
      <c r="AD451" s="226"/>
      <c r="AE451" s="393"/>
      <c r="AF451" s="196"/>
      <c r="AI451" s="433"/>
      <c r="AJ451" s="434"/>
      <c r="AK451" s="434"/>
      <c r="AL451" s="434"/>
      <c r="AM451" s="434"/>
      <c r="AN451" s="434"/>
      <c r="AO451" s="257"/>
      <c r="AP451" s="226"/>
      <c r="AQ451" s="226"/>
      <c r="AR451" s="226"/>
      <c r="AS451" s="226"/>
      <c r="AT451" s="226"/>
      <c r="AU451" s="433"/>
      <c r="AV451" s="434"/>
      <c r="AW451" s="434"/>
      <c r="AX451" s="236"/>
      <c r="AY451" s="236"/>
      <c r="AZ451" s="434"/>
      <c r="BA451" s="257"/>
      <c r="BB451" s="226"/>
      <c r="BC451" s="226"/>
      <c r="BF451" s="226"/>
      <c r="BG451" s="433"/>
      <c r="BH451" s="434"/>
      <c r="BI451" s="434"/>
      <c r="BJ451" s="434"/>
      <c r="BK451" s="434"/>
      <c r="BL451" s="434"/>
      <c r="BM451" s="257"/>
      <c r="BN451" s="226"/>
      <c r="BR451" s="226"/>
      <c r="BS451" s="434"/>
      <c r="BT451" s="434"/>
      <c r="BU451" s="434"/>
      <c r="BV451" s="434"/>
      <c r="BW451" s="434"/>
      <c r="BX451" s="434"/>
      <c r="BY451" s="257"/>
      <c r="BZ451" s="226"/>
      <c r="CA451" s="226"/>
      <c r="CB451" s="226"/>
      <c r="CC451" s="226"/>
      <c r="CD451" s="226"/>
      <c r="CE451" s="410"/>
      <c r="CF451" s="213"/>
      <c r="CG451" s="131"/>
      <c r="CH451" s="132"/>
      <c r="CI451" s="150"/>
      <c r="CJ451" s="150"/>
      <c r="CK451" s="158"/>
      <c r="CL451" s="395"/>
      <c r="CM451" s="395"/>
      <c r="CN451" s="395"/>
      <c r="CO451" s="395"/>
      <c r="CP451" s="395"/>
      <c r="CQ451" s="395"/>
      <c r="CR451" s="395"/>
      <c r="CS451" s="395"/>
      <c r="CT451" s="395"/>
      <c r="CU451" s="395"/>
      <c r="CV451" s="395"/>
      <c r="CW451" s="395"/>
      <c r="CX451" s="395"/>
      <c r="CY451" s="395"/>
      <c r="CZ451" s="395"/>
      <c r="DA451" s="395"/>
      <c r="DB451" s="435"/>
      <c r="DC451" s="256"/>
      <c r="DD451" s="436"/>
      <c r="DE451" s="395"/>
      <c r="DF451" s="395"/>
      <c r="DG451" s="395"/>
      <c r="DH451" s="395"/>
      <c r="DI451" s="395"/>
      <c r="DJ451" s="437"/>
      <c r="DK451" s="207"/>
      <c r="DL451" s="131"/>
      <c r="DM451" s="395"/>
      <c r="DN451" s="395"/>
      <c r="DO451" s="397"/>
      <c r="DP451" s="398"/>
      <c r="DQ451" s="259"/>
      <c r="DR451" s="397"/>
      <c r="DS451" s="259"/>
      <c r="DT451" s="484"/>
      <c r="DU451" s="256"/>
      <c r="DV451" s="256"/>
      <c r="DW451" s="214"/>
      <c r="DX451" s="139"/>
      <c r="DY451" s="155"/>
      <c r="DZ451"/>
      <c r="EA451" s="104"/>
      <c r="ED451" s="229" t="s">
        <v>2517</v>
      </c>
      <c r="EE451" s="140"/>
      <c r="EG451" s="140"/>
      <c r="EI451" s="218"/>
      <c r="EJ451" s="143"/>
      <c r="EK451" s="221"/>
      <c r="EM451" s="109"/>
      <c r="EN451" s="109" t="s">
        <v>1447</v>
      </c>
      <c r="EO451" s="144">
        <v>1.3</v>
      </c>
      <c r="EQ451" s="144" t="s">
        <v>2048</v>
      </c>
      <c r="EV451" s="112">
        <v>29</v>
      </c>
      <c r="EW451" s="112">
        <v>90</v>
      </c>
      <c r="EX451" s="112">
        <v>4</v>
      </c>
      <c r="EY451" s="112">
        <v>180</v>
      </c>
      <c r="EZ451" s="192">
        <f t="shared" si="107"/>
        <v>-82.810042632458774</v>
      </c>
      <c r="FA451" s="192">
        <f t="shared" si="108"/>
        <v>277.18995736754124</v>
      </c>
      <c r="FB451" s="192">
        <f t="shared" si="109"/>
        <v>60.807806319910469</v>
      </c>
      <c r="FC451" s="192">
        <f t="shared" si="110"/>
        <v>7.1899573675412256</v>
      </c>
      <c r="FD451" s="192">
        <f t="shared" si="111"/>
        <v>29.192193680089531</v>
      </c>
      <c r="FE451" s="193">
        <f t="shared" si="112"/>
        <v>97.18995736754124</v>
      </c>
      <c r="FF451" s="194">
        <f t="shared" si="113"/>
        <v>29.192193680089531</v>
      </c>
      <c r="FI451" s="778">
        <f t="shared" si="115"/>
        <v>1.3</v>
      </c>
      <c r="FJ451" s="779">
        <f t="shared" si="116"/>
        <v>29.192193680089531</v>
      </c>
      <c r="FK451" s="779">
        <f t="shared" si="117"/>
        <v>60.807806319910469</v>
      </c>
      <c r="FL451" s="780">
        <f t="shared" si="118"/>
        <v>1.061296431197454</v>
      </c>
      <c r="FM451" s="169">
        <f t="shared" si="119"/>
        <v>0.87298853808734467</v>
      </c>
      <c r="FN451" s="783">
        <f t="shared" si="120"/>
        <v>1.1348850995135482</v>
      </c>
    </row>
    <row r="452" spans="1:1038" s="288" customFormat="1" ht="18" customHeight="1">
      <c r="A452" s="282" t="s">
        <v>1819</v>
      </c>
      <c r="B452" s="283" t="s">
        <v>1647</v>
      </c>
      <c r="C452" s="227"/>
      <c r="D452" s="284" t="s">
        <v>1279</v>
      </c>
      <c r="E452" s="227">
        <v>66</v>
      </c>
      <c r="F452" s="227">
        <v>4</v>
      </c>
      <c r="G452" s="286" t="str">
        <f t="shared" si="114"/>
        <v>66-4</v>
      </c>
      <c r="H452" s="227">
        <v>41.5</v>
      </c>
      <c r="I452" s="227">
        <v>71.5</v>
      </c>
      <c r="J452" s="226"/>
      <c r="K452" s="545" t="b">
        <f>IF(I453=1,IF(((VLOOKUP($G452,[1]Depth_Lookup!#REF!,9,FALSE))-(H452/100))=0,"Good",IF(((VLOOKUP($G452,[1]Depth_Lookup!$A$3:$J$550,9,FALSE))-(H452/100))&gt;0,"Too Short","Too Long")))</f>
        <v>0</v>
      </c>
      <c r="L452" s="171">
        <f>(VLOOKUP($G452,Depth_Lookup!$A$3:$J$410,10,FALSE))+(H452/100)</f>
        <v>161.5</v>
      </c>
      <c r="M452" s="171">
        <f>(VLOOKUP($G452,Depth_Lookup!$A$3:$J$410,10,FALSE))+(I452/100)</f>
        <v>161.80000000000001</v>
      </c>
      <c r="N452" s="230" t="s">
        <v>1954</v>
      </c>
      <c r="O452" s="227">
        <v>3</v>
      </c>
      <c r="P452" s="227" t="s">
        <v>853</v>
      </c>
      <c r="Q452" s="227" t="s">
        <v>125</v>
      </c>
      <c r="R452" s="286" t="str">
        <f t="shared" si="146"/>
        <v>SerpentinizedHarzburgite</v>
      </c>
      <c r="S452" s="227" t="s">
        <v>587</v>
      </c>
      <c r="T452" s="227" t="s">
        <v>94</v>
      </c>
      <c r="U452" s="227" t="s">
        <v>108</v>
      </c>
      <c r="V452" s="227" t="s">
        <v>509</v>
      </c>
      <c r="W452" s="227" t="s">
        <v>102</v>
      </c>
      <c r="X452" s="287">
        <f>VLOOKUP(W452,[2]definitions_list_lookup!$A$13:$B$19,2,0)</f>
        <v>5</v>
      </c>
      <c r="Y452" s="227" t="s">
        <v>90</v>
      </c>
      <c r="Z452" s="227" t="s">
        <v>91</v>
      </c>
      <c r="AA452" s="227"/>
      <c r="AB452" s="227"/>
      <c r="AC452" s="227"/>
      <c r="AD452" s="227"/>
      <c r="AE452" s="233"/>
      <c r="AF452" s="286" t="e">
        <f>VLOOKUP(AE452,[2]definitions_list_mag!$V$12:$W$15,2,0)</f>
        <v>#N/A</v>
      </c>
      <c r="AG452" s="237"/>
      <c r="AH452" s="227"/>
      <c r="AI452" s="238">
        <v>79</v>
      </c>
      <c r="AJ452" s="239"/>
      <c r="AK452" s="239"/>
      <c r="AL452" s="239"/>
      <c r="AM452" s="239"/>
      <c r="AN452" s="239"/>
      <c r="AO452" s="240"/>
      <c r="AP452" s="227"/>
      <c r="AQ452" s="227"/>
      <c r="AR452" s="227"/>
      <c r="AS452" s="227"/>
      <c r="AT452" s="227"/>
      <c r="AU452" s="238"/>
      <c r="AV452" s="239"/>
      <c r="AW452" s="239"/>
      <c r="AX452" s="239"/>
      <c r="AY452" s="239"/>
      <c r="AZ452" s="239"/>
      <c r="BA452" s="240">
        <v>20</v>
      </c>
      <c r="BB452" s="227">
        <v>6</v>
      </c>
      <c r="BC452" s="227">
        <v>2</v>
      </c>
      <c r="BD452" s="227" t="s">
        <v>110</v>
      </c>
      <c r="BE452" s="227" t="s">
        <v>103</v>
      </c>
      <c r="BF452" s="227"/>
      <c r="BG452" s="238"/>
      <c r="BH452" s="239"/>
      <c r="BI452" s="239"/>
      <c r="BJ452" s="239"/>
      <c r="BK452" s="239"/>
      <c r="BL452" s="239"/>
      <c r="BM452" s="240">
        <v>1</v>
      </c>
      <c r="BN452" s="227">
        <v>1</v>
      </c>
      <c r="BO452" s="227">
        <v>0.5</v>
      </c>
      <c r="BP452" s="227" t="s">
        <v>110</v>
      </c>
      <c r="BQ452" s="227" t="s">
        <v>103</v>
      </c>
      <c r="BR452" s="227"/>
      <c r="BS452" s="239"/>
      <c r="BT452" s="239"/>
      <c r="BU452" s="239"/>
      <c r="BV452" s="239"/>
      <c r="BW452" s="239"/>
      <c r="BX452" s="239"/>
      <c r="BY452" s="240"/>
      <c r="BZ452" s="227"/>
      <c r="CA452" s="227"/>
      <c r="CB452" s="227"/>
      <c r="CC452" s="227"/>
      <c r="CD452" s="227"/>
      <c r="CE452" s="289"/>
      <c r="CF452" s="290">
        <f t="shared" ref="CF452:CF490" si="154">AI452+AO452+BA452+AU452+BG452+BM452+BY452</f>
        <v>100</v>
      </c>
      <c r="CG452" s="148"/>
      <c r="CH452" s="149" t="s">
        <v>1472</v>
      </c>
      <c r="CI452" s="149">
        <v>90</v>
      </c>
      <c r="CJ452" s="149"/>
      <c r="CK452" s="151"/>
      <c r="CL452" s="152"/>
      <c r="CM452" s="152"/>
      <c r="CN452" s="152"/>
      <c r="CO452" s="152"/>
      <c r="CP452" s="152"/>
      <c r="CQ452" s="152"/>
      <c r="CR452" s="152"/>
      <c r="CS452" s="152"/>
      <c r="CT452" s="152"/>
      <c r="CU452" s="152"/>
      <c r="CV452" s="152"/>
      <c r="CW452" s="152"/>
      <c r="CX452" s="152"/>
      <c r="CY452" s="152"/>
      <c r="CZ452" s="152"/>
      <c r="DA452" s="152"/>
      <c r="DB452" s="416">
        <v>70</v>
      </c>
      <c r="DC452" s="229">
        <v>1</v>
      </c>
      <c r="DD452" s="417"/>
      <c r="DE452" s="152"/>
      <c r="DF452" s="152"/>
      <c r="DG452" s="152"/>
      <c r="DH452" s="152"/>
      <c r="DI452" s="152"/>
      <c r="DJ452" s="418">
        <v>29</v>
      </c>
      <c r="DK452" s="208">
        <f t="shared" si="147"/>
        <v>100</v>
      </c>
      <c r="DL452" s="148"/>
      <c r="DM452" s="152"/>
      <c r="DN452" s="152"/>
      <c r="DO452" s="153"/>
      <c r="DQ452" s="148"/>
      <c r="DR452" s="153"/>
      <c r="DS452" s="148"/>
      <c r="DT452" s="261" t="s">
        <v>1600</v>
      </c>
      <c r="DU452" s="229"/>
      <c r="DV452" s="229"/>
      <c r="DW452" s="291" t="e">
        <f>VLOOKUP(P452,[2]definitions_list_lookup!$K$30:$L$54,2,0)</f>
        <v>#N/A</v>
      </c>
      <c r="DX452" s="154" t="s">
        <v>1405</v>
      </c>
      <c r="DY452" s="154" t="s">
        <v>1955</v>
      </c>
      <c r="DZ452" s="479"/>
      <c r="EA452" s="292"/>
      <c r="EB452" s="229"/>
      <c r="EC452" s="292"/>
      <c r="ED452" s="229" t="s">
        <v>2517</v>
      </c>
      <c r="EE452" s="293"/>
      <c r="EF452" s="294"/>
      <c r="EG452" s="293"/>
      <c r="EH452" s="295"/>
      <c r="EI452" s="296"/>
      <c r="EJ452" s="297"/>
      <c r="EK452" s="298"/>
      <c r="EL452" s="293"/>
      <c r="EM452" s="295"/>
      <c r="EN452" s="295" t="s">
        <v>1447</v>
      </c>
      <c r="EO452" s="321"/>
      <c r="EP452" s="321"/>
      <c r="EQ452" s="321"/>
      <c r="ER452" s="321"/>
      <c r="ES452" s="321"/>
      <c r="ET452" s="321"/>
      <c r="EU452" s="321"/>
      <c r="EV452" s="112">
        <v>29</v>
      </c>
      <c r="EW452" s="112">
        <v>90</v>
      </c>
      <c r="EX452" s="112">
        <v>4</v>
      </c>
      <c r="EY452" s="112">
        <v>180</v>
      </c>
      <c r="EZ452" s="192">
        <f t="shared" ref="EZ452:EZ515" si="155">+(IF($EW452&lt;$EY452,((MIN($EY452,$EW452)+(DEGREES(ATAN((TAN(RADIANS($EX452))/((TAN(RADIANS($EV452))*SIN(RADIANS(ABS($EW452-$EY452))))))-(COS(RADIANS(ABS($EW452-$EY452)))/SIN(RADIANS(ABS($EW452-$EY452)))))))-180)),((MAX($EY452,$EW452)-(DEGREES(ATAN((TAN(RADIANS($EX452))/((TAN(RADIANS($EV452))*SIN(RADIANS(ABS($EW452-$EY452))))))-(COS(RADIANS(ABS($EW452-$EY452)))/SIN(RADIANS(ABS($EW452-$EY452)))))))-180))))</f>
        <v>-82.810042632458774</v>
      </c>
      <c r="FA452" s="192">
        <f t="shared" ref="FA452:FA515" si="156">IF($EZ452&gt;0,$EZ452,360+$EZ452)</f>
        <v>277.18995736754124</v>
      </c>
      <c r="FB452" s="192">
        <f t="shared" ref="FB452:FB515" si="157">+ABS(DEGREES(ATAN((COS(RADIANS(ABS($EZ452+180-(IF($EW452&gt;$EY452,MAX($EX452,$EW452),MIN($EW452,$EY452))))))/(TAN(RADIANS($EV452)))))))</f>
        <v>60.807806319910469</v>
      </c>
      <c r="FC452" s="192">
        <f t="shared" ref="FC452:FC515" si="158">+IF(($EZ452+90)&gt;0,$EZ452+90,$EZ452+450)</f>
        <v>7.1899573675412256</v>
      </c>
      <c r="FD452" s="192">
        <f t="shared" ref="FD452:FD515" si="159">-$FB452+90</f>
        <v>29.192193680089531</v>
      </c>
      <c r="FE452" s="193">
        <f t="shared" ref="FE452:FE515" si="160">IF(($FA452&lt;180),$FA452+180,$FA452-180)</f>
        <v>97.18995736754124</v>
      </c>
      <c r="FF452" s="194">
        <f t="shared" ref="FF452:FF515" si="161">-$FB452+90</f>
        <v>29.192193680089531</v>
      </c>
      <c r="FG452" s="293"/>
      <c r="FH452" s="295"/>
      <c r="FI452" s="778">
        <f t="shared" si="115"/>
        <v>0</v>
      </c>
      <c r="FJ452" s="779">
        <f t="shared" si="116"/>
        <v>29.192193680089531</v>
      </c>
      <c r="FK452" s="779">
        <f t="shared" si="117"/>
        <v>60.807806319910469</v>
      </c>
      <c r="FL452" s="780">
        <f t="shared" si="118"/>
        <v>1.061296431197454</v>
      </c>
      <c r="FM452" s="169">
        <f t="shared" si="119"/>
        <v>0.87298853808734467</v>
      </c>
      <c r="FN452" s="783">
        <f t="shared" si="120"/>
        <v>0</v>
      </c>
      <c r="FO452" s="227"/>
      <c r="FP452" s="227"/>
      <c r="FQ452" s="227"/>
      <c r="FR452" s="227"/>
      <c r="FS452" s="227"/>
      <c r="FT452" s="227"/>
      <c r="FU452" s="227"/>
      <c r="FV452" s="227"/>
      <c r="FW452" s="227"/>
      <c r="FX452" s="227"/>
      <c r="FY452" s="227"/>
      <c r="FZ452" s="227"/>
      <c r="GA452" s="227"/>
      <c r="GB452" s="227"/>
      <c r="GC452" s="227"/>
      <c r="GD452" s="227"/>
      <c r="GE452" s="227"/>
      <c r="GF452" s="227"/>
      <c r="GG452" s="227"/>
      <c r="GH452" s="227"/>
      <c r="GI452" s="227"/>
      <c r="GJ452" s="227"/>
      <c r="GK452" s="227"/>
      <c r="GL452" s="227"/>
      <c r="GM452" s="227"/>
      <c r="GN452" s="227"/>
      <c r="GO452" s="227"/>
      <c r="GP452" s="227"/>
      <c r="GQ452" s="227"/>
      <c r="GR452" s="227"/>
      <c r="GS452" s="227"/>
      <c r="GT452" s="227"/>
      <c r="GU452" s="227"/>
      <c r="GV452" s="227"/>
      <c r="GW452" s="227"/>
      <c r="GX452" s="227"/>
      <c r="GY452" s="227"/>
      <c r="GZ452" s="227"/>
      <c r="HA452" s="227"/>
      <c r="HB452" s="227"/>
      <c r="HC452" s="227"/>
      <c r="HD452" s="227"/>
      <c r="HE452" s="227"/>
      <c r="HF452" s="227"/>
      <c r="HG452" s="227"/>
      <c r="HH452" s="227"/>
      <c r="HI452" s="227"/>
      <c r="HJ452" s="227"/>
      <c r="HK452" s="227"/>
      <c r="HL452" s="227"/>
      <c r="HM452" s="227"/>
      <c r="HN452" s="227"/>
      <c r="HO452" s="227"/>
      <c r="HP452" s="227"/>
      <c r="HQ452" s="227"/>
      <c r="HR452" s="227"/>
      <c r="HS452" s="227"/>
      <c r="HT452" s="227"/>
      <c r="HU452" s="227"/>
      <c r="HV452" s="227"/>
      <c r="HW452" s="227"/>
      <c r="HX452" s="227"/>
      <c r="HY452" s="227"/>
      <c r="HZ452" s="227"/>
      <c r="IA452" s="227"/>
      <c r="IB452" s="227"/>
      <c r="IC452" s="227"/>
      <c r="ID452" s="227"/>
      <c r="IE452" s="227"/>
      <c r="IF452" s="227"/>
      <c r="IG452" s="227"/>
      <c r="IH452" s="227"/>
      <c r="II452" s="227"/>
      <c r="IJ452" s="227"/>
      <c r="IK452" s="227"/>
      <c r="IL452" s="227"/>
      <c r="IM452" s="227"/>
      <c r="IN452" s="227"/>
      <c r="IO452" s="227"/>
      <c r="IP452" s="227"/>
      <c r="IQ452" s="227"/>
      <c r="IR452" s="227"/>
      <c r="IS452" s="227"/>
      <c r="IT452" s="227"/>
      <c r="IU452" s="227"/>
      <c r="IV452" s="227"/>
      <c r="IW452" s="227"/>
      <c r="IX452" s="227"/>
      <c r="IY452" s="227"/>
      <c r="IZ452" s="227"/>
      <c r="JA452" s="227"/>
      <c r="JB452" s="227"/>
      <c r="JC452" s="227"/>
      <c r="JD452" s="227"/>
      <c r="JE452" s="227"/>
      <c r="JF452" s="227"/>
      <c r="JG452" s="227"/>
      <c r="JH452" s="227"/>
      <c r="JI452" s="227"/>
      <c r="JJ452" s="227"/>
      <c r="JK452" s="227"/>
      <c r="JL452" s="227"/>
      <c r="JM452" s="227"/>
      <c r="JN452" s="227"/>
      <c r="JO452" s="227"/>
      <c r="JP452" s="227"/>
      <c r="JQ452" s="227"/>
      <c r="JR452" s="227"/>
      <c r="JS452" s="227"/>
      <c r="JT452" s="227"/>
      <c r="JU452" s="227"/>
      <c r="JV452" s="227"/>
      <c r="JW452" s="227"/>
      <c r="JX452" s="227"/>
      <c r="JY452" s="227"/>
      <c r="JZ452" s="227"/>
      <c r="KA452" s="227"/>
      <c r="KB452" s="227"/>
      <c r="KC452" s="227"/>
      <c r="KD452" s="227"/>
      <c r="KE452" s="227"/>
      <c r="KF452" s="227"/>
      <c r="KG452" s="227"/>
      <c r="KH452" s="227"/>
      <c r="KI452" s="227"/>
      <c r="KJ452" s="227"/>
      <c r="KK452" s="227"/>
      <c r="KL452" s="227"/>
      <c r="KM452" s="227"/>
      <c r="KN452" s="227"/>
      <c r="KO452" s="227"/>
      <c r="KP452" s="227"/>
      <c r="KQ452" s="227"/>
      <c r="KR452" s="227"/>
      <c r="KS452" s="227"/>
      <c r="KT452" s="227"/>
      <c r="KU452" s="227"/>
      <c r="KV452" s="227"/>
      <c r="KW452" s="227"/>
      <c r="KX452" s="227"/>
      <c r="KY452" s="227"/>
      <c r="KZ452" s="227"/>
      <c r="LA452" s="227"/>
      <c r="LB452" s="227"/>
      <c r="LC452" s="227"/>
      <c r="LD452" s="227"/>
      <c r="LE452" s="227"/>
      <c r="LF452" s="227"/>
      <c r="LG452" s="227"/>
      <c r="LH452" s="227"/>
      <c r="LI452" s="227"/>
      <c r="LJ452" s="227"/>
      <c r="LK452" s="227"/>
      <c r="LL452" s="227"/>
      <c r="LM452" s="227"/>
      <c r="LN452" s="227"/>
      <c r="LO452" s="227"/>
      <c r="LP452" s="227"/>
      <c r="LQ452" s="227"/>
      <c r="LR452" s="227"/>
      <c r="LS452" s="227"/>
      <c r="LT452" s="227"/>
      <c r="LU452" s="227"/>
      <c r="LV452" s="227"/>
      <c r="LW452" s="227"/>
      <c r="LX452" s="227"/>
      <c r="LY452" s="227"/>
      <c r="LZ452" s="227"/>
      <c r="MA452" s="227"/>
      <c r="MB452" s="227"/>
      <c r="MC452" s="227"/>
      <c r="MD452" s="227"/>
      <c r="ME452" s="227"/>
      <c r="MF452" s="227"/>
      <c r="MG452" s="227"/>
      <c r="MH452" s="227"/>
      <c r="MI452" s="227"/>
      <c r="MJ452" s="227"/>
      <c r="MK452" s="227"/>
      <c r="ML452" s="227"/>
      <c r="MM452" s="227"/>
      <c r="MN452" s="227"/>
      <c r="MO452" s="227"/>
      <c r="MP452" s="227"/>
      <c r="MQ452" s="227"/>
      <c r="MR452" s="227"/>
      <c r="MS452" s="227"/>
      <c r="MT452" s="227"/>
      <c r="MU452" s="227"/>
      <c r="MV452" s="227"/>
      <c r="MW452" s="227"/>
      <c r="MX452" s="227"/>
      <c r="MY452" s="227"/>
      <c r="MZ452" s="227"/>
      <c r="NA452" s="227"/>
      <c r="NB452" s="227"/>
      <c r="NC452" s="227"/>
      <c r="ND452" s="227"/>
      <c r="NE452" s="227"/>
      <c r="NF452" s="227"/>
      <c r="NG452" s="227"/>
      <c r="NH452" s="227"/>
      <c r="NI452" s="227"/>
      <c r="NJ452" s="227"/>
      <c r="NK452" s="227"/>
      <c r="NL452" s="227"/>
      <c r="NM452" s="227"/>
      <c r="NN452" s="227"/>
      <c r="NO452" s="227"/>
      <c r="NP452" s="227"/>
      <c r="NQ452" s="227"/>
      <c r="NR452" s="227"/>
      <c r="NS452" s="227"/>
      <c r="NT452" s="227"/>
      <c r="NU452" s="227"/>
      <c r="NV452" s="227"/>
      <c r="NW452" s="227"/>
      <c r="NX452" s="227"/>
      <c r="NY452" s="227"/>
      <c r="NZ452" s="227"/>
      <c r="OA452" s="227"/>
      <c r="OB452" s="227"/>
      <c r="OC452" s="227"/>
      <c r="OD452" s="227"/>
      <c r="OE452" s="227"/>
      <c r="OF452" s="227"/>
      <c r="OG452" s="227"/>
      <c r="OH452" s="227"/>
      <c r="OI452" s="227"/>
      <c r="OJ452" s="227"/>
      <c r="OK452" s="227"/>
      <c r="OL452" s="227"/>
      <c r="OM452" s="227"/>
      <c r="ON452" s="227"/>
      <c r="OO452" s="227"/>
      <c r="OP452" s="227"/>
      <c r="OQ452" s="227"/>
      <c r="OR452" s="227"/>
      <c r="OS452" s="227"/>
      <c r="OT452" s="227"/>
      <c r="OU452" s="227"/>
      <c r="OV452" s="227"/>
      <c r="OW452" s="227"/>
      <c r="OX452" s="227"/>
      <c r="OY452" s="227"/>
      <c r="OZ452" s="227"/>
      <c r="PA452" s="227"/>
      <c r="PB452" s="227"/>
      <c r="PC452" s="227"/>
      <c r="PD452" s="227"/>
      <c r="PE452" s="227"/>
      <c r="PF452" s="227"/>
      <c r="PG452" s="227"/>
      <c r="PH452" s="227"/>
      <c r="PI452" s="227"/>
      <c r="PJ452" s="227"/>
      <c r="PK452" s="227"/>
      <c r="PL452" s="227"/>
      <c r="PM452" s="227"/>
      <c r="PN452" s="227"/>
      <c r="PO452" s="227"/>
      <c r="PP452" s="227"/>
      <c r="PQ452" s="227"/>
      <c r="PR452" s="227"/>
      <c r="PS452" s="227"/>
      <c r="PT452" s="227"/>
      <c r="PU452" s="227"/>
      <c r="PV452" s="227"/>
      <c r="PW452" s="227"/>
      <c r="PX452" s="227"/>
      <c r="PY452" s="227"/>
      <c r="PZ452" s="227"/>
      <c r="QA452" s="227"/>
      <c r="QB452" s="227"/>
      <c r="QC452" s="227"/>
      <c r="QD452" s="227"/>
      <c r="QE452" s="227"/>
      <c r="QF452" s="227"/>
      <c r="QG452" s="227"/>
      <c r="QH452" s="227"/>
      <c r="QI452" s="227"/>
      <c r="QJ452" s="227"/>
      <c r="QK452" s="227"/>
      <c r="QL452" s="227"/>
      <c r="QM452" s="227"/>
      <c r="QN452" s="227"/>
      <c r="QO452" s="227"/>
      <c r="QP452" s="227"/>
      <c r="QQ452" s="227"/>
      <c r="QR452" s="227"/>
      <c r="QS452" s="227"/>
      <c r="QT452" s="227"/>
      <c r="QU452" s="227"/>
      <c r="QV452" s="227"/>
      <c r="QW452" s="227"/>
      <c r="QX452" s="227"/>
      <c r="QY452" s="227"/>
      <c r="QZ452" s="227"/>
      <c r="RA452" s="227"/>
      <c r="RB452" s="227"/>
      <c r="RC452" s="227"/>
      <c r="RD452" s="227"/>
      <c r="RE452" s="227"/>
      <c r="RF452" s="227"/>
      <c r="RG452" s="227"/>
      <c r="RH452" s="227"/>
      <c r="RI452" s="227"/>
      <c r="RJ452" s="227"/>
      <c r="RK452" s="227"/>
      <c r="RL452" s="227"/>
      <c r="RM452" s="227"/>
      <c r="RN452" s="227"/>
      <c r="RO452" s="227"/>
      <c r="RP452" s="227"/>
      <c r="RQ452" s="227"/>
      <c r="RR452" s="227"/>
      <c r="RS452" s="227"/>
      <c r="RT452" s="227"/>
      <c r="RU452" s="227"/>
      <c r="RV452" s="227"/>
      <c r="RW452" s="227"/>
      <c r="RX452" s="227"/>
      <c r="RY452" s="227"/>
      <c r="RZ452" s="227"/>
      <c r="SA452" s="227"/>
      <c r="SB452" s="227"/>
      <c r="SC452" s="227"/>
      <c r="SD452" s="227"/>
      <c r="SE452" s="227"/>
      <c r="SF452" s="227"/>
      <c r="SG452" s="227"/>
      <c r="SH452" s="227"/>
      <c r="SI452" s="227"/>
      <c r="SJ452" s="227"/>
      <c r="SK452" s="227"/>
      <c r="SL452" s="227"/>
      <c r="SM452" s="227"/>
      <c r="SN452" s="227"/>
      <c r="SO452" s="227"/>
      <c r="SP452" s="227"/>
      <c r="SQ452" s="227"/>
      <c r="SR452" s="227"/>
      <c r="SS452" s="227"/>
      <c r="ST452" s="227"/>
      <c r="SU452" s="227"/>
      <c r="SV452" s="227"/>
      <c r="SW452" s="227"/>
      <c r="SX452" s="227"/>
      <c r="SY452" s="227"/>
      <c r="SZ452" s="227"/>
      <c r="TA452" s="227"/>
      <c r="TB452" s="227"/>
      <c r="TC452" s="227"/>
      <c r="TD452" s="227"/>
      <c r="TE452" s="227"/>
      <c r="TF452" s="227"/>
      <c r="TG452" s="227"/>
      <c r="TH452" s="227"/>
      <c r="TI452" s="227"/>
      <c r="TJ452" s="227"/>
      <c r="TK452" s="227"/>
      <c r="TL452" s="227"/>
      <c r="TM452" s="227"/>
      <c r="TN452" s="227"/>
      <c r="TO452" s="227"/>
      <c r="TP452" s="227"/>
      <c r="TQ452" s="227"/>
      <c r="TR452" s="227"/>
      <c r="TS452" s="227"/>
      <c r="TT452" s="227"/>
      <c r="TU452" s="227"/>
      <c r="TV452" s="227"/>
      <c r="TW452" s="227"/>
      <c r="TX452" s="227"/>
      <c r="TY452" s="227"/>
      <c r="TZ452" s="227"/>
      <c r="UA452" s="227"/>
      <c r="UB452" s="227"/>
      <c r="UC452" s="227"/>
      <c r="UD452" s="227"/>
      <c r="UE452" s="227"/>
      <c r="UF452" s="227"/>
      <c r="UG452" s="227"/>
      <c r="UH452" s="227"/>
      <c r="UI452" s="227"/>
      <c r="UJ452" s="227"/>
      <c r="UK452" s="227"/>
      <c r="UL452" s="227"/>
      <c r="UM452" s="227"/>
      <c r="UN452" s="227"/>
      <c r="UO452" s="227"/>
      <c r="UP452" s="227"/>
      <c r="UQ452" s="227"/>
      <c r="UR452" s="227"/>
      <c r="US452" s="227"/>
      <c r="UT452" s="227"/>
      <c r="UU452" s="227"/>
      <c r="UV452" s="227"/>
      <c r="UW452" s="227"/>
      <c r="UX452" s="227"/>
      <c r="UY452" s="227"/>
      <c r="UZ452" s="227"/>
      <c r="VA452" s="227"/>
      <c r="VB452" s="227"/>
      <c r="VC452" s="227"/>
      <c r="VD452" s="227"/>
      <c r="VE452" s="227"/>
      <c r="VF452" s="227"/>
      <c r="VG452" s="227"/>
      <c r="VH452" s="227"/>
      <c r="VI452" s="227"/>
      <c r="VJ452" s="227"/>
      <c r="VK452" s="227"/>
      <c r="VL452" s="227"/>
      <c r="VM452" s="227"/>
      <c r="VN452" s="227"/>
      <c r="VO452" s="227"/>
      <c r="VP452" s="227"/>
      <c r="VQ452" s="227"/>
      <c r="VR452" s="227"/>
      <c r="VS452" s="227"/>
      <c r="VT452" s="227"/>
      <c r="VU452" s="227"/>
      <c r="VV452" s="227"/>
      <c r="VW452" s="227"/>
      <c r="VX452" s="227"/>
      <c r="VY452" s="227"/>
      <c r="VZ452" s="227"/>
      <c r="WA452" s="227"/>
      <c r="WB452" s="227"/>
      <c r="WC452" s="227"/>
      <c r="WD452" s="227"/>
      <c r="WE452" s="227"/>
      <c r="WF452" s="227"/>
      <c r="WG452" s="227"/>
      <c r="WH452" s="227"/>
      <c r="WI452" s="227"/>
      <c r="WJ452" s="227"/>
      <c r="WK452" s="227"/>
      <c r="WL452" s="227"/>
      <c r="WM452" s="227"/>
      <c r="WN452" s="227"/>
      <c r="WO452" s="227"/>
      <c r="WP452" s="227"/>
      <c r="WQ452" s="227"/>
      <c r="WR452" s="227"/>
      <c r="WS452" s="227"/>
      <c r="WT452" s="227"/>
      <c r="WU452" s="227"/>
      <c r="WV452" s="227"/>
      <c r="WW452" s="227"/>
      <c r="WX452" s="227"/>
      <c r="WY452" s="227"/>
      <c r="WZ452" s="227"/>
      <c r="XA452" s="227"/>
      <c r="XB452" s="227"/>
      <c r="XC452" s="227"/>
      <c r="XD452" s="227"/>
      <c r="XE452" s="227"/>
      <c r="XF452" s="227"/>
      <c r="XG452" s="227"/>
      <c r="XH452" s="227"/>
      <c r="XI452" s="227"/>
      <c r="XJ452" s="227"/>
      <c r="XK452" s="227"/>
      <c r="XL452" s="227"/>
      <c r="XM452" s="227"/>
      <c r="XN452" s="227"/>
      <c r="XO452" s="227"/>
      <c r="XP452" s="227"/>
      <c r="XQ452" s="227"/>
      <c r="XR452" s="227"/>
      <c r="XS452" s="227"/>
      <c r="XT452" s="227"/>
      <c r="XU452" s="227"/>
      <c r="XV452" s="227"/>
      <c r="XW452" s="227"/>
      <c r="XX452" s="227"/>
      <c r="XY452" s="227"/>
      <c r="XZ452" s="227"/>
      <c r="YA452" s="227"/>
      <c r="YB452" s="227"/>
      <c r="YC452" s="227"/>
      <c r="YD452" s="227"/>
      <c r="YE452" s="227"/>
      <c r="YF452" s="227"/>
      <c r="YG452" s="227"/>
      <c r="YH452" s="227"/>
      <c r="YI452" s="227"/>
      <c r="YJ452" s="227"/>
      <c r="YK452" s="227"/>
      <c r="YL452" s="227"/>
      <c r="YM452" s="227"/>
      <c r="YN452" s="227"/>
      <c r="YO452" s="227"/>
      <c r="YP452" s="227"/>
      <c r="YQ452" s="227"/>
      <c r="YR452" s="227"/>
      <c r="YS452" s="227"/>
      <c r="YT452" s="227"/>
      <c r="YU452" s="227"/>
      <c r="YV452" s="227"/>
      <c r="YW452" s="227"/>
      <c r="YX452" s="227"/>
      <c r="YY452" s="227"/>
      <c r="YZ452" s="227"/>
      <c r="ZA452" s="227"/>
      <c r="ZB452" s="227"/>
      <c r="ZC452" s="227"/>
      <c r="ZD452" s="227"/>
      <c r="ZE452" s="227"/>
      <c r="ZF452" s="227"/>
      <c r="ZG452" s="227"/>
      <c r="ZH452" s="227"/>
      <c r="ZI452" s="227"/>
      <c r="ZJ452" s="227"/>
      <c r="ZK452" s="227"/>
      <c r="ZL452" s="227"/>
      <c r="ZM452" s="227"/>
      <c r="ZN452" s="227"/>
      <c r="ZO452" s="227"/>
      <c r="ZP452" s="227"/>
      <c r="ZQ452" s="227"/>
      <c r="ZR452" s="227"/>
      <c r="ZS452" s="227"/>
      <c r="ZT452" s="227"/>
      <c r="ZU452" s="227"/>
      <c r="ZV452" s="227"/>
      <c r="ZW452" s="227"/>
      <c r="ZX452" s="227"/>
      <c r="ZY452" s="227"/>
      <c r="ZZ452" s="227"/>
      <c r="AAA452" s="227"/>
      <c r="AAB452" s="227"/>
      <c r="AAC452" s="227"/>
      <c r="AAD452" s="227"/>
      <c r="AAE452" s="227"/>
      <c r="AAF452" s="227"/>
      <c r="AAG452" s="227"/>
      <c r="AAH452" s="227"/>
      <c r="AAI452" s="227"/>
      <c r="AAJ452" s="227"/>
      <c r="AAK452" s="227"/>
      <c r="AAL452" s="227"/>
      <c r="AAM452" s="227"/>
      <c r="AAN452" s="227"/>
      <c r="AAO452" s="227"/>
      <c r="AAP452" s="227"/>
      <c r="AAQ452" s="227"/>
      <c r="AAR452" s="227"/>
      <c r="AAS452" s="227"/>
      <c r="AAT452" s="227"/>
      <c r="AAU452" s="227"/>
      <c r="AAV452" s="227"/>
      <c r="AAW452" s="227"/>
      <c r="AAX452" s="227"/>
      <c r="AAY452" s="227"/>
      <c r="AAZ452" s="227"/>
      <c r="ABA452" s="227"/>
      <c r="ABB452" s="227"/>
      <c r="ABC452" s="227"/>
      <c r="ABD452" s="227"/>
      <c r="ABE452" s="227"/>
      <c r="ABF452" s="227"/>
      <c r="ABG452" s="227"/>
      <c r="ABH452" s="227"/>
      <c r="ABI452" s="227"/>
      <c r="ABJ452" s="227"/>
      <c r="ABK452" s="227"/>
      <c r="ABL452" s="227"/>
      <c r="ABM452" s="227"/>
      <c r="ABN452" s="227"/>
      <c r="ABO452" s="227"/>
      <c r="ABP452" s="227"/>
      <c r="ABQ452" s="227"/>
      <c r="ABR452" s="227"/>
      <c r="ABS452" s="227"/>
      <c r="ABT452" s="227"/>
      <c r="ABU452" s="227"/>
      <c r="ABV452" s="227"/>
      <c r="ABW452" s="227"/>
      <c r="ABX452" s="227"/>
      <c r="ABY452" s="227"/>
      <c r="ABZ452" s="227"/>
      <c r="ACA452" s="227"/>
      <c r="ACB452" s="227"/>
      <c r="ACC452" s="227"/>
      <c r="ACD452" s="227"/>
      <c r="ACE452" s="227"/>
      <c r="ACF452" s="227"/>
      <c r="ACG452" s="227"/>
      <c r="ACH452" s="227"/>
      <c r="ACI452" s="227"/>
      <c r="ACJ452" s="227"/>
      <c r="ACK452" s="227"/>
      <c r="ACL452" s="227"/>
      <c r="ACM452" s="227"/>
      <c r="ACN452" s="227"/>
      <c r="ACO452" s="227"/>
      <c r="ACP452" s="227"/>
      <c r="ACQ452" s="227"/>
      <c r="ACR452" s="227"/>
      <c r="ACS452" s="227"/>
      <c r="ACT452" s="227"/>
      <c r="ACU452" s="227"/>
      <c r="ACV452" s="227"/>
      <c r="ACW452" s="227"/>
      <c r="ACX452" s="227"/>
      <c r="ACY452" s="227"/>
      <c r="ACZ452" s="227"/>
      <c r="ADA452" s="227"/>
      <c r="ADB452" s="227"/>
      <c r="ADC452" s="227"/>
      <c r="ADD452" s="227"/>
      <c r="ADE452" s="227"/>
      <c r="ADF452" s="227"/>
      <c r="ADG452" s="227"/>
      <c r="ADH452" s="227"/>
      <c r="ADI452" s="227"/>
      <c r="ADJ452" s="227"/>
      <c r="ADK452" s="227"/>
      <c r="ADL452" s="227"/>
      <c r="ADM452" s="227"/>
      <c r="ADN452" s="227"/>
      <c r="ADO452" s="227"/>
      <c r="ADP452" s="227"/>
      <c r="ADQ452" s="227"/>
      <c r="ADR452" s="227"/>
      <c r="ADS452" s="227"/>
      <c r="ADT452" s="227"/>
      <c r="ADU452" s="227"/>
      <c r="ADV452" s="227"/>
      <c r="ADW452" s="227"/>
      <c r="ADX452" s="227"/>
      <c r="ADY452" s="227"/>
      <c r="ADZ452" s="227"/>
      <c r="AEA452" s="227"/>
      <c r="AEB452" s="227"/>
      <c r="AEC452" s="227"/>
      <c r="AED452" s="227"/>
      <c r="AEE452" s="227"/>
      <c r="AEF452" s="227"/>
      <c r="AEG452" s="227"/>
      <c r="AEH452" s="227"/>
      <c r="AEI452" s="227"/>
      <c r="AEJ452" s="227"/>
      <c r="AEK452" s="227"/>
      <c r="AEL452" s="227"/>
      <c r="AEM452" s="227"/>
      <c r="AEN452" s="227"/>
      <c r="AEO452" s="227"/>
      <c r="AEP452" s="227"/>
      <c r="AEQ452" s="227"/>
      <c r="AER452" s="227"/>
      <c r="AES452" s="227"/>
      <c r="AET452" s="227"/>
      <c r="AEU452" s="227"/>
      <c r="AEV452" s="227"/>
      <c r="AEW452" s="227"/>
      <c r="AEX452" s="227"/>
      <c r="AEY452" s="227"/>
      <c r="AEZ452" s="227"/>
      <c r="AFA452" s="227"/>
      <c r="AFB452" s="227"/>
      <c r="AFC452" s="227"/>
      <c r="AFD452" s="227"/>
      <c r="AFE452" s="227"/>
      <c r="AFF452" s="227"/>
      <c r="AFG452" s="227"/>
      <c r="AFH452" s="227"/>
      <c r="AFI452" s="227"/>
      <c r="AFJ452" s="227"/>
      <c r="AFK452" s="227"/>
      <c r="AFL452" s="227"/>
      <c r="AFM452" s="227"/>
      <c r="AFN452" s="227"/>
      <c r="AFO452" s="227"/>
      <c r="AFP452" s="227"/>
      <c r="AFQ452" s="227"/>
      <c r="AFR452" s="227"/>
      <c r="AFS452" s="227"/>
      <c r="AFT452" s="227"/>
      <c r="AFU452" s="227"/>
      <c r="AFV452" s="227"/>
      <c r="AFW452" s="227"/>
      <c r="AFX452" s="227"/>
      <c r="AFY452" s="227"/>
      <c r="AFZ452" s="227"/>
      <c r="AGA452" s="227"/>
      <c r="AGB452" s="227"/>
      <c r="AGC452" s="227"/>
      <c r="AGD452" s="227"/>
      <c r="AGE452" s="227"/>
      <c r="AGF452" s="227"/>
      <c r="AGG452" s="227"/>
      <c r="AGH452" s="227"/>
      <c r="AGI452" s="227"/>
      <c r="AGJ452" s="227"/>
      <c r="AGK452" s="227"/>
      <c r="AGL452" s="227"/>
      <c r="AGM452" s="227"/>
      <c r="AGN452" s="227"/>
      <c r="AGO452" s="227"/>
      <c r="AGP452" s="227"/>
      <c r="AGQ452" s="227"/>
      <c r="AGR452" s="227"/>
      <c r="AGS452" s="227"/>
      <c r="AGT452" s="227"/>
      <c r="AGU452" s="227"/>
      <c r="AGV452" s="227"/>
      <c r="AGW452" s="227"/>
      <c r="AGX452" s="227"/>
      <c r="AGY452" s="227"/>
      <c r="AGZ452" s="227"/>
      <c r="AHA452" s="227"/>
      <c r="AHB452" s="227"/>
      <c r="AHC452" s="227"/>
      <c r="AHD452" s="227"/>
      <c r="AHE452" s="227"/>
      <c r="AHF452" s="227"/>
      <c r="AHG452" s="227"/>
      <c r="AHH452" s="227"/>
      <c r="AHI452" s="227"/>
      <c r="AHJ452" s="227"/>
      <c r="AHK452" s="227"/>
      <c r="AHL452" s="227"/>
      <c r="AHM452" s="227"/>
      <c r="AHN452" s="227"/>
      <c r="AHO452" s="227"/>
      <c r="AHP452" s="227"/>
      <c r="AHQ452" s="227"/>
      <c r="AHR452" s="227"/>
      <c r="AHS452" s="227"/>
      <c r="AHT452" s="227"/>
      <c r="AHU452" s="227"/>
      <c r="AHV452" s="227"/>
      <c r="AHW452" s="227"/>
      <c r="AHX452" s="227"/>
      <c r="AHY452" s="227"/>
      <c r="AHZ452" s="227"/>
      <c r="AIA452" s="227"/>
      <c r="AIB452" s="227"/>
      <c r="AIC452" s="227"/>
      <c r="AID452" s="227"/>
      <c r="AIE452" s="227"/>
      <c r="AIF452" s="227"/>
      <c r="AIG452" s="227"/>
      <c r="AIH452" s="227"/>
      <c r="AII452" s="227"/>
      <c r="AIJ452" s="227"/>
      <c r="AIK452" s="227"/>
      <c r="AIL452" s="227"/>
      <c r="AIM452" s="227"/>
      <c r="AIN452" s="227"/>
      <c r="AIO452" s="227"/>
      <c r="AIP452" s="227"/>
      <c r="AIQ452" s="227"/>
      <c r="AIR452" s="227"/>
      <c r="AIS452" s="227"/>
      <c r="AIT452" s="227"/>
      <c r="AIU452" s="227"/>
      <c r="AIV452" s="227"/>
      <c r="AIW452" s="227"/>
      <c r="AIX452" s="227"/>
      <c r="AIY452" s="227"/>
      <c r="AIZ452" s="227"/>
      <c r="AJA452" s="227"/>
      <c r="AJB452" s="227"/>
      <c r="AJC452" s="227"/>
      <c r="AJD452" s="227"/>
      <c r="AJE452" s="227"/>
      <c r="AJF452" s="227"/>
      <c r="AJG452" s="227"/>
      <c r="AJH452" s="227"/>
      <c r="AJI452" s="227"/>
      <c r="AJJ452" s="227"/>
      <c r="AJK452" s="227"/>
      <c r="AJL452" s="227"/>
      <c r="AJM452" s="227"/>
      <c r="AJN452" s="227"/>
      <c r="AJO452" s="227"/>
      <c r="AJP452" s="227"/>
      <c r="AJQ452" s="227"/>
      <c r="AJR452" s="227"/>
      <c r="AJS452" s="227"/>
      <c r="AJT452" s="227"/>
      <c r="AJU452" s="227"/>
      <c r="AJV452" s="227"/>
      <c r="AJW452" s="227"/>
      <c r="AJX452" s="227"/>
      <c r="AJY452" s="227"/>
      <c r="AJZ452" s="227"/>
      <c r="AKA452" s="227"/>
      <c r="AKB452" s="227"/>
      <c r="AKC452" s="227"/>
      <c r="AKD452" s="227"/>
      <c r="AKE452" s="227"/>
      <c r="AKF452" s="227"/>
      <c r="AKG452" s="227"/>
      <c r="AKH452" s="227"/>
      <c r="AKI452" s="227"/>
      <c r="AKJ452" s="227"/>
      <c r="AKK452" s="227"/>
      <c r="AKL452" s="227"/>
      <c r="AKM452" s="227"/>
      <c r="AKN452" s="227"/>
      <c r="AKO452" s="227"/>
      <c r="AKP452" s="227"/>
      <c r="AKQ452" s="227"/>
      <c r="AKR452" s="227"/>
      <c r="AKS452" s="227"/>
      <c r="AKT452" s="227"/>
      <c r="AKU452" s="227"/>
      <c r="AKV452" s="227"/>
      <c r="AKW452" s="227"/>
      <c r="AKX452" s="227"/>
      <c r="AKY452" s="227"/>
      <c r="AKZ452" s="227"/>
      <c r="ALA452" s="227"/>
      <c r="ALB452" s="227"/>
      <c r="ALC452" s="227"/>
      <c r="ALD452" s="227"/>
      <c r="ALE452" s="227"/>
      <c r="ALF452" s="227"/>
      <c r="ALG452" s="227"/>
      <c r="ALH452" s="227"/>
      <c r="ALI452" s="227"/>
      <c r="ALJ452" s="227"/>
      <c r="ALK452" s="227"/>
      <c r="ALL452" s="227"/>
      <c r="ALM452" s="227"/>
      <c r="ALN452" s="227"/>
      <c r="ALO452" s="227"/>
      <c r="ALP452" s="227"/>
      <c r="ALQ452" s="227"/>
      <c r="ALR452" s="227"/>
      <c r="ALS452" s="227"/>
      <c r="ALT452" s="227"/>
      <c r="ALU452" s="227"/>
      <c r="ALV452" s="227"/>
      <c r="ALW452" s="227"/>
      <c r="ALX452" s="227"/>
      <c r="ALY452" s="227"/>
      <c r="ALZ452" s="227"/>
      <c r="AMA452" s="227"/>
      <c r="AMB452" s="227"/>
      <c r="AMC452" s="227"/>
      <c r="AMD452" s="227"/>
      <c r="AME452" s="227"/>
      <c r="AMF452" s="227"/>
      <c r="AMG452" s="227"/>
      <c r="AMH452" s="227"/>
      <c r="AMI452" s="227"/>
      <c r="AMJ452" s="227"/>
      <c r="AMK452" s="227"/>
      <c r="AML452" s="227"/>
      <c r="AMM452" s="227"/>
      <c r="AMN452" s="227"/>
      <c r="AMO452" s="227"/>
      <c r="AMP452" s="227"/>
      <c r="AMQ452" s="227"/>
      <c r="AMR452" s="227"/>
      <c r="AMS452" s="227"/>
      <c r="AMT452" s="227"/>
      <c r="AMU452" s="227"/>
      <c r="AMV452" s="227"/>
      <c r="AMW452" s="227"/>
      <c r="AMX452" s="227"/>
    </row>
    <row r="453" spans="1:1038" ht="18" customHeight="1">
      <c r="A453" s="223" t="s">
        <v>1819</v>
      </c>
      <c r="B453" s="224" t="s">
        <v>1647</v>
      </c>
      <c r="D453" s="225" t="s">
        <v>1279</v>
      </c>
      <c r="E453" s="126">
        <v>67</v>
      </c>
      <c r="F453" s="126">
        <v>1</v>
      </c>
      <c r="G453" s="196" t="str">
        <f t="shared" si="114"/>
        <v>67-1</v>
      </c>
      <c r="H453" s="126">
        <v>0</v>
      </c>
      <c r="I453" s="126">
        <v>30</v>
      </c>
      <c r="K453" s="545" t="b">
        <f>IF(I454=1,IF(((VLOOKUP($G453,[1]Depth_Lookup!#REF!,9,FALSE))-(H453/100))=0,"Good",IF(((VLOOKUP($G453,[1]Depth_Lookup!$A$3:$J$550,9,FALSE))-(H453/100))&gt;0,"Too Short","Too Long")))</f>
        <v>0</v>
      </c>
      <c r="L453" s="171">
        <f>(VLOOKUP($G453,Depth_Lookup!$A$3:$J$410,10,FALSE))+(H453/100)</f>
        <v>161.69999999999999</v>
      </c>
      <c r="M453" s="171">
        <f>(VLOOKUP($G453,Depth_Lookup!$A$3:$J$410,10,FALSE))+(I453/100)</f>
        <v>162</v>
      </c>
      <c r="N453" s="146" t="s">
        <v>1954</v>
      </c>
      <c r="O453" s="126">
        <v>1</v>
      </c>
      <c r="P453" s="126" t="s">
        <v>853</v>
      </c>
      <c r="Q453" s="126" t="s">
        <v>125</v>
      </c>
      <c r="R453" s="196" t="str">
        <f t="shared" si="146"/>
        <v>SerpentinizedHarzburgite</v>
      </c>
      <c r="S453" s="126" t="s">
        <v>700</v>
      </c>
      <c r="T453" s="126" t="s">
        <v>587</v>
      </c>
      <c r="U453" s="126" t="s">
        <v>108</v>
      </c>
      <c r="V453" s="126" t="s">
        <v>509</v>
      </c>
      <c r="W453" s="126" t="s">
        <v>102</v>
      </c>
      <c r="X453" s="202">
        <f>VLOOKUP(W453,[2]definitions_list_lookup!$A$13:$B$19,2,0)</f>
        <v>5</v>
      </c>
      <c r="Y453" s="126" t="s">
        <v>90</v>
      </c>
      <c r="Z453" s="126" t="s">
        <v>91</v>
      </c>
      <c r="AF453" s="196" t="e">
        <f>VLOOKUP(AE453,[2]definitions_list_mag!$V$12:$W$15,2,0)</f>
        <v>#N/A</v>
      </c>
      <c r="AI453" s="130">
        <v>73</v>
      </c>
      <c r="AO453" s="130"/>
      <c r="AU453" s="130">
        <v>1</v>
      </c>
      <c r="AV453" s="126">
        <v>1</v>
      </c>
      <c r="AW453" s="126">
        <v>1</v>
      </c>
      <c r="BA453" s="130">
        <v>25</v>
      </c>
      <c r="BB453" s="126">
        <v>7</v>
      </c>
      <c r="BC453" s="126">
        <v>2</v>
      </c>
      <c r="BD453" s="126" t="s">
        <v>110</v>
      </c>
      <c r="BE453" s="126" t="s">
        <v>103</v>
      </c>
      <c r="BG453" s="130"/>
      <c r="BM453" s="130">
        <v>1</v>
      </c>
      <c r="BN453" s="126">
        <v>1</v>
      </c>
      <c r="BO453" s="126">
        <v>0.5</v>
      </c>
      <c r="BY453" s="130"/>
      <c r="CF453" s="213">
        <f t="shared" si="154"/>
        <v>100</v>
      </c>
      <c r="CG453" s="131"/>
      <c r="CH453" s="132" t="s">
        <v>1472</v>
      </c>
      <c r="CI453" s="132">
        <v>100</v>
      </c>
      <c r="CJ453" s="132" t="s">
        <v>514</v>
      </c>
      <c r="CK453" s="133"/>
      <c r="CL453" s="134"/>
      <c r="CM453" s="134"/>
      <c r="CN453" s="134"/>
      <c r="CO453" s="134"/>
      <c r="CP453" s="134"/>
      <c r="CQ453" s="134"/>
      <c r="CR453" s="134"/>
      <c r="CS453" s="134"/>
      <c r="CT453" s="134"/>
      <c r="CU453" s="134"/>
      <c r="CV453" s="134"/>
      <c r="CW453" s="134"/>
      <c r="CX453" s="134"/>
      <c r="CY453" s="134"/>
      <c r="CZ453" s="134"/>
      <c r="DA453" s="134"/>
      <c r="DB453" s="134">
        <v>75</v>
      </c>
      <c r="DC453" s="135">
        <v>25</v>
      </c>
      <c r="DD453" s="134"/>
      <c r="DE453" s="134"/>
      <c r="DF453" s="134"/>
      <c r="DG453" s="134"/>
      <c r="DH453" s="134"/>
      <c r="DI453" s="134"/>
      <c r="DJ453" s="134"/>
      <c r="DK453" s="207">
        <f t="shared" si="147"/>
        <v>100</v>
      </c>
      <c r="DL453" s="131"/>
      <c r="DM453" s="134"/>
      <c r="DN453" s="134"/>
      <c r="DO453" s="136"/>
      <c r="DQ453" s="131"/>
      <c r="DR453" s="136"/>
      <c r="DS453" s="131"/>
      <c r="DT453" s="138" t="s">
        <v>1600</v>
      </c>
      <c r="DW453" s="214" t="e">
        <f>VLOOKUP(P453,[2]definitions_list_lookup!$K$30:$L$54,2,0)</f>
        <v>#N/A</v>
      </c>
      <c r="DX453" s="139" t="s">
        <v>1597</v>
      </c>
      <c r="DY453" s="139" t="s">
        <v>1955</v>
      </c>
      <c r="DZ453"/>
      <c r="EA453" s="104"/>
      <c r="ED453" s="229" t="s">
        <v>2517</v>
      </c>
      <c r="EE453" s="140"/>
      <c r="EG453" s="140"/>
      <c r="EI453" s="218"/>
      <c r="EJ453" s="143"/>
      <c r="EK453" s="221"/>
      <c r="EM453" s="109"/>
      <c r="EN453" s="109"/>
      <c r="EZ453" s="192" t="e">
        <f t="shared" si="155"/>
        <v>#DIV/0!</v>
      </c>
      <c r="FA453" s="192" t="e">
        <f t="shared" si="156"/>
        <v>#DIV/0!</v>
      </c>
      <c r="FB453" s="192" t="e">
        <f t="shared" si="157"/>
        <v>#DIV/0!</v>
      </c>
      <c r="FC453" s="192" t="e">
        <f t="shared" si="158"/>
        <v>#DIV/0!</v>
      </c>
      <c r="FD453" s="192" t="e">
        <f t="shared" si="159"/>
        <v>#DIV/0!</v>
      </c>
      <c r="FE453" s="193" t="e">
        <f t="shared" si="160"/>
        <v>#DIV/0!</v>
      </c>
      <c r="FF453" s="194" t="e">
        <f t="shared" si="161"/>
        <v>#DIV/0!</v>
      </c>
      <c r="FI453" s="778">
        <f t="shared" ref="FI453:FI516" si="162">EO453</f>
        <v>0</v>
      </c>
      <c r="FJ453" s="779" t="e">
        <f t="shared" ref="FJ453:FJ516" si="163">FF453</f>
        <v>#DIV/0!</v>
      </c>
      <c r="FK453" s="779" t="e">
        <f t="shared" ref="FK453:FK516" si="164">90-FJ453</f>
        <v>#DIV/0!</v>
      </c>
      <c r="FL453" s="780" t="e">
        <f t="shared" ref="FL453:FL516" si="165">RADIANS(FK453)</f>
        <v>#DIV/0!</v>
      </c>
      <c r="FM453" s="169" t="e">
        <f t="shared" ref="FM453:FM516" si="166">SIN(FL453)</f>
        <v>#DIV/0!</v>
      </c>
      <c r="FN453" s="783" t="e">
        <f t="shared" ref="FN453:FN516" si="167">FI453*FM453</f>
        <v>#DIV/0!</v>
      </c>
    </row>
    <row r="454" spans="1:1038" ht="18" customHeight="1">
      <c r="A454" s="223" t="s">
        <v>1819</v>
      </c>
      <c r="B454" s="224" t="s">
        <v>1647</v>
      </c>
      <c r="D454" s="225" t="s">
        <v>1279</v>
      </c>
      <c r="E454" s="126">
        <v>67</v>
      </c>
      <c r="F454" s="126">
        <v>1</v>
      </c>
      <c r="G454" s="196" t="str">
        <f t="shared" si="114"/>
        <v>67-1</v>
      </c>
      <c r="H454" s="126">
        <v>30</v>
      </c>
      <c r="I454" s="126">
        <v>50.5</v>
      </c>
      <c r="K454" s="545" t="b">
        <f>IF(I455=1,IF(((VLOOKUP($G454,[1]Depth_Lookup!#REF!,9,FALSE))-(H454/100))=0,"Good",IF(((VLOOKUP($G454,[1]Depth_Lookup!$A$3:$J$550,9,FALSE))-(H454/100))&gt;0,"Too Short","Too Long")))</f>
        <v>0</v>
      </c>
      <c r="L454" s="171">
        <f>(VLOOKUP($G454,Depth_Lookup!$A$3:$J$410,10,FALSE))+(H454/100)</f>
        <v>162</v>
      </c>
      <c r="M454" s="171">
        <f>(VLOOKUP($G454,Depth_Lookup!$A$3:$J$410,10,FALSE))+(I454/100)</f>
        <v>162.20499999999998</v>
      </c>
      <c r="N454" s="146" t="s">
        <v>1956</v>
      </c>
      <c r="O454" s="126">
        <v>1</v>
      </c>
      <c r="P454" s="126" t="s">
        <v>853</v>
      </c>
      <c r="Q454" s="126" t="s">
        <v>125</v>
      </c>
      <c r="R454" s="196" t="str">
        <f t="shared" si="146"/>
        <v>SerpentinizedHarzburgite</v>
      </c>
      <c r="S454" s="126" t="s">
        <v>587</v>
      </c>
      <c r="T454" s="126" t="s">
        <v>587</v>
      </c>
      <c r="U454" s="126" t="s">
        <v>108</v>
      </c>
      <c r="V454" s="126" t="s">
        <v>509</v>
      </c>
      <c r="W454" s="126" t="s">
        <v>102</v>
      </c>
      <c r="X454" s="202">
        <f>VLOOKUP(W454,[2]definitions_list_lookup!$A$13:$B$19,2,0)</f>
        <v>5</v>
      </c>
      <c r="Y454" s="126" t="s">
        <v>90</v>
      </c>
      <c r="Z454" s="126" t="s">
        <v>91</v>
      </c>
      <c r="AF454" s="196" t="e">
        <f>VLOOKUP(AE454,[2]definitions_list_mag!$V$12:$W$15,2,0)</f>
        <v>#N/A</v>
      </c>
      <c r="AI454" s="130">
        <v>59</v>
      </c>
      <c r="AO454" s="130"/>
      <c r="AU454" s="130"/>
      <c r="BA454" s="130">
        <v>40</v>
      </c>
      <c r="BB454" s="126">
        <v>6</v>
      </c>
      <c r="BC454" s="126">
        <v>4</v>
      </c>
      <c r="BD454" s="126" t="s">
        <v>110</v>
      </c>
      <c r="BE454" s="126" t="s">
        <v>103</v>
      </c>
      <c r="BG454" s="130"/>
      <c r="BM454" s="130">
        <v>1</v>
      </c>
      <c r="BN454" s="126">
        <v>1</v>
      </c>
      <c r="BO454" s="126">
        <v>1</v>
      </c>
      <c r="BY454" s="130"/>
      <c r="CF454" s="213">
        <f t="shared" si="154"/>
        <v>100</v>
      </c>
      <c r="CG454" s="131"/>
      <c r="CH454" s="132" t="s">
        <v>1360</v>
      </c>
      <c r="CI454" s="132">
        <v>90</v>
      </c>
      <c r="CJ454" s="132" t="s">
        <v>514</v>
      </c>
      <c r="CK454" s="133"/>
      <c r="CL454" s="134"/>
      <c r="CM454" s="134"/>
      <c r="CN454" s="134"/>
      <c r="CO454" s="134"/>
      <c r="CP454" s="134"/>
      <c r="CQ454" s="134"/>
      <c r="CR454" s="134"/>
      <c r="CS454" s="134"/>
      <c r="CT454" s="134"/>
      <c r="CU454" s="134"/>
      <c r="CV454" s="134"/>
      <c r="CW454" s="134"/>
      <c r="CX454" s="134"/>
      <c r="CY454" s="134"/>
      <c r="CZ454" s="134"/>
      <c r="DA454" s="134"/>
      <c r="DB454" s="134">
        <v>70</v>
      </c>
      <c r="DC454" s="135">
        <v>30</v>
      </c>
      <c r="DD454" s="134"/>
      <c r="DE454" s="134"/>
      <c r="DF454" s="134"/>
      <c r="DG454" s="134"/>
      <c r="DH454" s="134"/>
      <c r="DI454" s="134"/>
      <c r="DJ454" s="134"/>
      <c r="DK454" s="207">
        <f t="shared" si="147"/>
        <v>100</v>
      </c>
      <c r="DL454" s="131"/>
      <c r="DM454" s="134"/>
      <c r="DN454" s="134"/>
      <c r="DO454" s="136"/>
      <c r="DQ454" s="131"/>
      <c r="DR454" s="136"/>
      <c r="DS454" s="131"/>
      <c r="DT454" s="138" t="s">
        <v>1957</v>
      </c>
      <c r="DW454" s="214" t="e">
        <f>VLOOKUP(P454,[2]definitions_list_lookup!$K$30:$L$54,2,0)</f>
        <v>#N/A</v>
      </c>
      <c r="DX454" s="139" t="s">
        <v>1716</v>
      </c>
      <c r="DY454" s="139" t="s">
        <v>1958</v>
      </c>
      <c r="DZ454"/>
      <c r="EA454" s="104"/>
      <c r="ED454" s="229" t="s">
        <v>2517</v>
      </c>
      <c r="EE454" s="140"/>
      <c r="EG454" s="140"/>
      <c r="EI454" s="218"/>
      <c r="EJ454" s="143"/>
      <c r="EK454" s="221"/>
      <c r="EM454" s="109"/>
      <c r="EN454" s="109"/>
      <c r="EZ454" s="192" t="e">
        <f t="shared" si="155"/>
        <v>#DIV/0!</v>
      </c>
      <c r="FA454" s="192" t="e">
        <f t="shared" si="156"/>
        <v>#DIV/0!</v>
      </c>
      <c r="FB454" s="192" t="e">
        <f t="shared" si="157"/>
        <v>#DIV/0!</v>
      </c>
      <c r="FC454" s="192" t="e">
        <f t="shared" si="158"/>
        <v>#DIV/0!</v>
      </c>
      <c r="FD454" s="192" t="e">
        <f t="shared" si="159"/>
        <v>#DIV/0!</v>
      </c>
      <c r="FE454" s="193" t="e">
        <f t="shared" si="160"/>
        <v>#DIV/0!</v>
      </c>
      <c r="FF454" s="194" t="e">
        <f t="shared" si="161"/>
        <v>#DIV/0!</v>
      </c>
      <c r="FI454" s="778">
        <f t="shared" si="162"/>
        <v>0</v>
      </c>
      <c r="FJ454" s="779" t="e">
        <f t="shared" si="163"/>
        <v>#DIV/0!</v>
      </c>
      <c r="FK454" s="779" t="e">
        <f t="shared" si="164"/>
        <v>#DIV/0!</v>
      </c>
      <c r="FL454" s="780" t="e">
        <f t="shared" si="165"/>
        <v>#DIV/0!</v>
      </c>
      <c r="FM454" s="169" t="e">
        <f t="shared" si="166"/>
        <v>#DIV/0!</v>
      </c>
      <c r="FN454" s="783" t="e">
        <f t="shared" si="167"/>
        <v>#DIV/0!</v>
      </c>
    </row>
    <row r="455" spans="1:1038" ht="18" customHeight="1">
      <c r="A455" s="223" t="s">
        <v>1819</v>
      </c>
      <c r="B455" s="224" t="s">
        <v>1647</v>
      </c>
      <c r="D455" s="225" t="s">
        <v>1279</v>
      </c>
      <c r="E455" s="126">
        <v>67</v>
      </c>
      <c r="F455" s="126">
        <v>1</v>
      </c>
      <c r="G455" s="196" t="str">
        <f t="shared" si="114"/>
        <v>67-1</v>
      </c>
      <c r="H455" s="126">
        <v>50.5</v>
      </c>
      <c r="I455" s="126">
        <v>82.5</v>
      </c>
      <c r="K455" s="545" t="b">
        <f>IF(I456=1,IF(((VLOOKUP($G455,[1]Depth_Lookup!#REF!,9,FALSE))-(H455/100))=0,"Good",IF(((VLOOKUP($G455,[1]Depth_Lookup!$A$3:$J$550,9,FALSE))-(H455/100))&gt;0,"Too Short","Too Long")))</f>
        <v>0</v>
      </c>
      <c r="L455" s="171">
        <f>(VLOOKUP($G455,Depth_Lookup!$A$3:$J$410,10,FALSE))+(H455/100)</f>
        <v>162.20499999999998</v>
      </c>
      <c r="M455" s="171">
        <f>(VLOOKUP($G455,Depth_Lookup!$A$3:$J$410,10,FALSE))+(I455/100)</f>
        <v>162.52499999999998</v>
      </c>
      <c r="N455" s="146" t="s">
        <v>1959</v>
      </c>
      <c r="O455" s="126">
        <v>3</v>
      </c>
      <c r="P455" s="126" t="s">
        <v>853</v>
      </c>
      <c r="Q455" s="126" t="s">
        <v>125</v>
      </c>
      <c r="R455" s="196" t="str">
        <f t="shared" si="146"/>
        <v>SerpentinizedHarzburgite</v>
      </c>
      <c r="S455" s="126" t="s">
        <v>587</v>
      </c>
      <c r="U455" s="126" t="s">
        <v>108</v>
      </c>
      <c r="V455" s="126" t="s">
        <v>509</v>
      </c>
      <c r="W455" s="126" t="s">
        <v>102</v>
      </c>
      <c r="X455" s="202">
        <f>VLOOKUP(W455,[2]definitions_list_lookup!$A$13:$B$19,2,0)</f>
        <v>5</v>
      </c>
      <c r="Y455" s="126" t="s">
        <v>90</v>
      </c>
      <c r="Z455" s="126" t="s">
        <v>91</v>
      </c>
      <c r="AF455" s="196" t="e">
        <f>VLOOKUP(AE455,[2]definitions_list_mag!$V$12:$W$15,2,0)</f>
        <v>#N/A</v>
      </c>
      <c r="AI455" s="130">
        <v>80</v>
      </c>
      <c r="AO455" s="130"/>
      <c r="AU455" s="130"/>
      <c r="BA455" s="130">
        <v>20</v>
      </c>
      <c r="BB455" s="126">
        <v>2</v>
      </c>
      <c r="BC455" s="126">
        <v>1</v>
      </c>
      <c r="BD455" s="126" t="s">
        <v>110</v>
      </c>
      <c r="BE455" s="126" t="s">
        <v>103</v>
      </c>
      <c r="BG455" s="130"/>
      <c r="BM455" s="130"/>
      <c r="BY455" s="130"/>
      <c r="CF455" s="213">
        <f t="shared" si="154"/>
        <v>100</v>
      </c>
      <c r="CG455" s="131"/>
      <c r="CH455" s="132" t="s">
        <v>1845</v>
      </c>
      <c r="CI455" s="132">
        <v>95</v>
      </c>
      <c r="CJ455" s="132" t="s">
        <v>514</v>
      </c>
      <c r="CK455" s="133"/>
      <c r="CL455" s="134"/>
      <c r="CM455" s="134"/>
      <c r="CN455" s="134"/>
      <c r="CO455" s="134"/>
      <c r="CP455" s="134"/>
      <c r="CQ455" s="134"/>
      <c r="CR455" s="134"/>
      <c r="CS455" s="134"/>
      <c r="CT455" s="134"/>
      <c r="CU455" s="134"/>
      <c r="CV455" s="134"/>
      <c r="CW455" s="134"/>
      <c r="CX455" s="134"/>
      <c r="CY455" s="134"/>
      <c r="CZ455" s="134"/>
      <c r="DA455" s="134"/>
      <c r="DB455" s="134">
        <v>85</v>
      </c>
      <c r="DC455" s="135">
        <v>15</v>
      </c>
      <c r="DD455" s="134"/>
      <c r="DE455" s="134"/>
      <c r="DF455" s="134"/>
      <c r="DG455" s="134"/>
      <c r="DH455" s="134"/>
      <c r="DI455" s="134"/>
      <c r="DJ455" s="134"/>
      <c r="DK455" s="207">
        <f t="shared" si="147"/>
        <v>100</v>
      </c>
      <c r="DL455" s="131"/>
      <c r="DM455" s="134"/>
      <c r="DN455" s="134">
        <v>35</v>
      </c>
      <c r="DO455" s="136"/>
      <c r="DQ455" s="131"/>
      <c r="DR455" s="136"/>
      <c r="DS455" s="131"/>
      <c r="DT455" s="138" t="s">
        <v>1960</v>
      </c>
      <c r="DW455" s="214" t="e">
        <f>VLOOKUP(P455,[2]definitions_list_lookup!$K$30:$L$54,2,0)</f>
        <v>#N/A</v>
      </c>
      <c r="DX455" s="139" t="s">
        <v>1597</v>
      </c>
      <c r="DY455" s="139" t="s">
        <v>1961</v>
      </c>
      <c r="DZ455"/>
      <c r="EA455" s="104"/>
      <c r="ED455" s="229" t="s">
        <v>2517</v>
      </c>
      <c r="EE455" s="140"/>
      <c r="EG455" s="140"/>
      <c r="EI455" s="218"/>
      <c r="EJ455" s="143"/>
      <c r="EK455" s="221"/>
      <c r="EM455" s="109"/>
      <c r="EN455" s="109"/>
      <c r="EZ455" s="192" t="e">
        <f t="shared" si="155"/>
        <v>#DIV/0!</v>
      </c>
      <c r="FA455" s="192" t="e">
        <f t="shared" si="156"/>
        <v>#DIV/0!</v>
      </c>
      <c r="FB455" s="192" t="e">
        <f t="shared" si="157"/>
        <v>#DIV/0!</v>
      </c>
      <c r="FC455" s="192" t="e">
        <f t="shared" si="158"/>
        <v>#DIV/0!</v>
      </c>
      <c r="FD455" s="192" t="e">
        <f t="shared" si="159"/>
        <v>#DIV/0!</v>
      </c>
      <c r="FE455" s="193" t="e">
        <f t="shared" si="160"/>
        <v>#DIV/0!</v>
      </c>
      <c r="FF455" s="194" t="e">
        <f t="shared" si="161"/>
        <v>#DIV/0!</v>
      </c>
      <c r="FI455" s="778">
        <f t="shared" si="162"/>
        <v>0</v>
      </c>
      <c r="FJ455" s="779" t="e">
        <f t="shared" si="163"/>
        <v>#DIV/0!</v>
      </c>
      <c r="FK455" s="779" t="e">
        <f t="shared" si="164"/>
        <v>#DIV/0!</v>
      </c>
      <c r="FL455" s="780" t="e">
        <f t="shared" si="165"/>
        <v>#DIV/0!</v>
      </c>
      <c r="FM455" s="169" t="e">
        <f t="shared" si="166"/>
        <v>#DIV/0!</v>
      </c>
      <c r="FN455" s="783" t="e">
        <f t="shared" si="167"/>
        <v>#DIV/0!</v>
      </c>
    </row>
    <row r="456" spans="1:1038" s="288" customFormat="1" ht="18" customHeight="1">
      <c r="A456" s="282" t="s">
        <v>1819</v>
      </c>
      <c r="B456" s="283" t="s">
        <v>1647</v>
      </c>
      <c r="C456" s="227"/>
      <c r="D456" s="284" t="s">
        <v>1279</v>
      </c>
      <c r="E456" s="292">
        <v>67</v>
      </c>
      <c r="F456" s="292">
        <v>1</v>
      </c>
      <c r="G456" s="286" t="str">
        <f t="shared" si="114"/>
        <v>67-1</v>
      </c>
      <c r="H456" s="292">
        <v>82.5</v>
      </c>
      <c r="I456" s="292">
        <v>85</v>
      </c>
      <c r="J456" s="104"/>
      <c r="K456" s="545" t="b">
        <f>IF(I457=1,IF(((VLOOKUP($G456,[1]Depth_Lookup!#REF!,9,FALSE))-(H456/100))=0,"Good",IF(((VLOOKUP($G456,[1]Depth_Lookup!$A$3:$J$550,9,FALSE))-(H456/100))&gt;0,"Too Short","Too Long")))</f>
        <v>0</v>
      </c>
      <c r="L456" s="171">
        <f>(VLOOKUP($G456,Depth_Lookup!$A$3:$J$410,10,FALSE))+(H456/100)</f>
        <v>162.52499999999998</v>
      </c>
      <c r="M456" s="171">
        <f>(VLOOKUP($G456,Depth_Lookup!$A$3:$J$410,10,FALSE))+(I456/100)</f>
        <v>162.54999999999998</v>
      </c>
      <c r="N456" s="353" t="s">
        <v>1959</v>
      </c>
      <c r="O456" s="227">
        <v>1</v>
      </c>
      <c r="P456" s="227"/>
      <c r="Q456" s="227" t="s">
        <v>111</v>
      </c>
      <c r="R456" s="286" t="str">
        <f t="shared" si="146"/>
        <v>Olivine gabbro</v>
      </c>
      <c r="S456" s="227" t="s">
        <v>98</v>
      </c>
      <c r="T456" s="227"/>
      <c r="U456" s="227" t="s">
        <v>95</v>
      </c>
      <c r="V456" s="227" t="s">
        <v>96</v>
      </c>
      <c r="W456" s="227" t="s">
        <v>112</v>
      </c>
      <c r="X456" s="287">
        <f>VLOOKUP(W456,[2]definitions_list_lookup!$A$13:$B$19,2,0)</f>
        <v>4</v>
      </c>
      <c r="Y456" s="227" t="s">
        <v>90</v>
      </c>
      <c r="Z456" s="227" t="s">
        <v>91</v>
      </c>
      <c r="AA456" s="227"/>
      <c r="AB456" s="227"/>
      <c r="AC456" s="227"/>
      <c r="AD456" s="227"/>
      <c r="AE456" s="233"/>
      <c r="AF456" s="286" t="e">
        <f>VLOOKUP(AE456,[2]definitions_list_mag!$V$12:$W$15,2,0)</f>
        <v>#N/A</v>
      </c>
      <c r="AG456" s="237"/>
      <c r="AH456" s="227"/>
      <c r="AI456" s="240">
        <v>40</v>
      </c>
      <c r="AJ456" s="227">
        <v>4</v>
      </c>
      <c r="AK456" s="227">
        <v>3</v>
      </c>
      <c r="AL456" s="227" t="s">
        <v>110</v>
      </c>
      <c r="AM456" s="227" t="s">
        <v>103</v>
      </c>
      <c r="AN456" s="227"/>
      <c r="AO456" s="240">
        <v>10</v>
      </c>
      <c r="AP456" s="227"/>
      <c r="AQ456" s="227"/>
      <c r="AR456" s="227" t="s">
        <v>106</v>
      </c>
      <c r="AS456" s="227" t="s">
        <v>93</v>
      </c>
      <c r="AT456" s="227"/>
      <c r="AU456" s="240">
        <v>50</v>
      </c>
      <c r="AV456" s="227">
        <v>6</v>
      </c>
      <c r="AW456" s="227">
        <v>4</v>
      </c>
      <c r="AX456" s="227" t="s">
        <v>110</v>
      </c>
      <c r="AY456" s="227" t="s">
        <v>103</v>
      </c>
      <c r="AZ456" s="227"/>
      <c r="BA456" s="240"/>
      <c r="BB456" s="227"/>
      <c r="BC456" s="227"/>
      <c r="BD456" s="227"/>
      <c r="BE456" s="227"/>
      <c r="BF456" s="227"/>
      <c r="BG456" s="240"/>
      <c r="BH456" s="227"/>
      <c r="BI456" s="227"/>
      <c r="BJ456" s="227"/>
      <c r="BK456" s="227"/>
      <c r="BL456" s="227"/>
      <c r="BM456" s="240"/>
      <c r="BN456" s="227"/>
      <c r="BO456" s="227"/>
      <c r="BP456" s="227"/>
      <c r="BQ456" s="227"/>
      <c r="BR456" s="227"/>
      <c r="BS456" s="227"/>
      <c r="BT456" s="227"/>
      <c r="BU456" s="227"/>
      <c r="BV456" s="227"/>
      <c r="BW456" s="227"/>
      <c r="BX456" s="227"/>
      <c r="BY456" s="240"/>
      <c r="BZ456" s="227"/>
      <c r="CA456" s="227"/>
      <c r="CB456" s="227"/>
      <c r="CC456" s="227"/>
      <c r="CD456" s="227"/>
      <c r="CE456" s="227"/>
      <c r="CF456" s="290">
        <f t="shared" si="154"/>
        <v>100</v>
      </c>
      <c r="CG456" s="148"/>
      <c r="CH456" s="338" t="s">
        <v>1962</v>
      </c>
      <c r="CI456" s="338">
        <v>100</v>
      </c>
      <c r="CJ456" s="338" t="s">
        <v>514</v>
      </c>
      <c r="CK456" s="338"/>
      <c r="CL456" s="339"/>
      <c r="CM456" s="339"/>
      <c r="CN456" s="339"/>
      <c r="CO456" s="339"/>
      <c r="CP456" s="339"/>
      <c r="CQ456" s="339"/>
      <c r="CR456" s="339"/>
      <c r="CS456" s="339"/>
      <c r="CT456" s="339"/>
      <c r="CU456" s="339"/>
      <c r="CV456" s="339"/>
      <c r="CW456" s="339"/>
      <c r="CX456" s="339"/>
      <c r="CY456" s="339"/>
      <c r="CZ456" s="339"/>
      <c r="DA456" s="339"/>
      <c r="DB456" s="339">
        <v>30</v>
      </c>
      <c r="DC456" s="292"/>
      <c r="DD456" s="339">
        <v>10</v>
      </c>
      <c r="DE456" s="339"/>
      <c r="DF456" s="339"/>
      <c r="DG456" s="339"/>
      <c r="DH456" s="339"/>
      <c r="DI456" s="339"/>
      <c r="DJ456" s="339">
        <v>60</v>
      </c>
      <c r="DK456" s="208">
        <f t="shared" si="147"/>
        <v>100</v>
      </c>
      <c r="DL456" s="148"/>
      <c r="DM456" s="339" t="s">
        <v>696</v>
      </c>
      <c r="DN456" s="339"/>
      <c r="DO456" s="341" t="s">
        <v>1472</v>
      </c>
      <c r="DP456" s="342"/>
      <c r="DQ456" s="148"/>
      <c r="DR456" s="153" t="s">
        <v>1963</v>
      </c>
      <c r="DS456" s="148"/>
      <c r="DT456" s="261" t="s">
        <v>1964</v>
      </c>
      <c r="DU456" s="229">
        <v>14</v>
      </c>
      <c r="DV456" s="229"/>
      <c r="DW456" s="291" t="e">
        <f>VLOOKUP(P456,[2]definitions_list_lookup!$K$30:$L$54,2,0)</f>
        <v>#N/A</v>
      </c>
      <c r="DX456" s="154"/>
      <c r="DY456" s="154" t="s">
        <v>1965</v>
      </c>
      <c r="DZ456" s="479"/>
      <c r="EA456" s="292"/>
      <c r="EB456" s="229"/>
      <c r="EC456" s="292"/>
      <c r="ED456" s="229" t="s">
        <v>2517</v>
      </c>
      <c r="EE456" s="293"/>
      <c r="EF456" s="294"/>
      <c r="EG456" s="293"/>
      <c r="EH456" s="295"/>
      <c r="EI456" s="296"/>
      <c r="EJ456" s="297"/>
      <c r="EK456" s="298"/>
      <c r="EL456" s="293"/>
      <c r="EM456" s="295"/>
      <c r="EN456" s="295" t="s">
        <v>1447</v>
      </c>
      <c r="EO456" s="321">
        <v>1.2</v>
      </c>
      <c r="EP456" s="321"/>
      <c r="EQ456" s="321"/>
      <c r="ER456" s="321"/>
      <c r="ES456" s="321"/>
      <c r="ET456" s="321"/>
      <c r="EU456" s="321"/>
      <c r="EV456" s="322">
        <v>8</v>
      </c>
      <c r="EW456" s="322">
        <v>90</v>
      </c>
      <c r="EX456" s="322">
        <v>18</v>
      </c>
      <c r="EY456" s="322">
        <v>180</v>
      </c>
      <c r="EZ456" s="192">
        <f t="shared" si="155"/>
        <v>-23.390423378779985</v>
      </c>
      <c r="FA456" s="192">
        <f t="shared" si="156"/>
        <v>336.60957662122001</v>
      </c>
      <c r="FB456" s="192">
        <f t="shared" si="157"/>
        <v>70.505423137445348</v>
      </c>
      <c r="FC456" s="192">
        <f t="shared" si="158"/>
        <v>66.609576621220015</v>
      </c>
      <c r="FD456" s="192">
        <f t="shared" si="159"/>
        <v>19.494576862554652</v>
      </c>
      <c r="FE456" s="193">
        <f t="shared" si="160"/>
        <v>156.60957662122001</v>
      </c>
      <c r="FF456" s="194">
        <f t="shared" si="161"/>
        <v>19.494576862554652</v>
      </c>
      <c r="FG456" s="293"/>
      <c r="FH456" s="295"/>
      <c r="FI456" s="778">
        <f t="shared" si="162"/>
        <v>1.2</v>
      </c>
      <c r="FJ456" s="779">
        <f t="shared" si="163"/>
        <v>19.494576862554652</v>
      </c>
      <c r="FK456" s="779">
        <f t="shared" si="164"/>
        <v>70.505423137445348</v>
      </c>
      <c r="FL456" s="780">
        <f t="shared" si="165"/>
        <v>1.2305517742602119</v>
      </c>
      <c r="FM456" s="169">
        <f t="shared" si="166"/>
        <v>0.94267308222432611</v>
      </c>
      <c r="FN456" s="783">
        <f t="shared" si="167"/>
        <v>1.1312076986691912</v>
      </c>
      <c r="FO456" s="227"/>
      <c r="FP456" s="227"/>
      <c r="FQ456" s="227"/>
      <c r="FR456" s="227"/>
      <c r="FS456" s="227"/>
      <c r="FT456" s="227"/>
      <c r="FU456" s="227"/>
      <c r="FV456" s="227"/>
      <c r="FW456" s="227"/>
      <c r="FX456" s="227"/>
      <c r="FY456" s="227"/>
      <c r="FZ456" s="227"/>
      <c r="GA456" s="227"/>
      <c r="GB456" s="227"/>
      <c r="GC456" s="227"/>
      <c r="GD456" s="227"/>
      <c r="GE456" s="227"/>
      <c r="GF456" s="227"/>
      <c r="GG456" s="227"/>
      <c r="GH456" s="227"/>
      <c r="GI456" s="227"/>
      <c r="GJ456" s="227"/>
      <c r="GK456" s="227"/>
      <c r="GL456" s="227"/>
      <c r="GM456" s="227"/>
      <c r="GN456" s="227"/>
      <c r="GO456" s="227"/>
      <c r="GP456" s="227"/>
      <c r="GQ456" s="227"/>
      <c r="GR456" s="227"/>
      <c r="GS456" s="227"/>
      <c r="GT456" s="227"/>
      <c r="GU456" s="227"/>
      <c r="GV456" s="227"/>
      <c r="GW456" s="227"/>
      <c r="GX456" s="227"/>
      <c r="GY456" s="227"/>
      <c r="GZ456" s="227"/>
      <c r="HA456" s="227"/>
      <c r="HB456" s="227"/>
      <c r="HC456" s="227"/>
      <c r="HD456" s="227"/>
      <c r="HE456" s="227"/>
      <c r="HF456" s="227"/>
      <c r="HG456" s="227"/>
      <c r="HH456" s="227"/>
      <c r="HI456" s="227"/>
      <c r="HJ456" s="227"/>
      <c r="HK456" s="227"/>
      <c r="HL456" s="227"/>
      <c r="HM456" s="227"/>
      <c r="HN456" s="227"/>
      <c r="HO456" s="227"/>
      <c r="HP456" s="227"/>
      <c r="HQ456" s="227"/>
      <c r="HR456" s="227"/>
      <c r="HS456" s="227"/>
      <c r="HT456" s="227"/>
      <c r="HU456" s="227"/>
      <c r="HV456" s="227"/>
      <c r="HW456" s="227"/>
      <c r="HX456" s="227"/>
      <c r="HY456" s="227"/>
      <c r="HZ456" s="227"/>
      <c r="IA456" s="227"/>
      <c r="IB456" s="227"/>
      <c r="IC456" s="227"/>
      <c r="ID456" s="227"/>
      <c r="IE456" s="227"/>
      <c r="IF456" s="227"/>
      <c r="IG456" s="227"/>
      <c r="IH456" s="227"/>
      <c r="II456" s="227"/>
      <c r="IJ456" s="227"/>
      <c r="IK456" s="227"/>
      <c r="IL456" s="227"/>
      <c r="IM456" s="227"/>
      <c r="IN456" s="227"/>
      <c r="IO456" s="227"/>
      <c r="IP456" s="227"/>
      <c r="IQ456" s="227"/>
      <c r="IR456" s="227"/>
      <c r="IS456" s="227"/>
      <c r="IT456" s="227"/>
      <c r="IU456" s="227"/>
      <c r="IV456" s="227"/>
      <c r="IW456" s="227"/>
      <c r="IX456" s="227"/>
      <c r="IY456" s="227"/>
      <c r="IZ456" s="227"/>
      <c r="JA456" s="227"/>
      <c r="JB456" s="227"/>
      <c r="JC456" s="227"/>
      <c r="JD456" s="227"/>
      <c r="JE456" s="227"/>
      <c r="JF456" s="227"/>
      <c r="JG456" s="227"/>
      <c r="JH456" s="227"/>
      <c r="JI456" s="227"/>
      <c r="JJ456" s="227"/>
      <c r="JK456" s="227"/>
      <c r="JL456" s="227"/>
      <c r="JM456" s="227"/>
      <c r="JN456" s="227"/>
      <c r="JO456" s="227"/>
      <c r="JP456" s="227"/>
      <c r="JQ456" s="227"/>
      <c r="JR456" s="227"/>
      <c r="JS456" s="227"/>
      <c r="JT456" s="227"/>
      <c r="JU456" s="227"/>
      <c r="JV456" s="227"/>
      <c r="JW456" s="227"/>
      <c r="JX456" s="227"/>
      <c r="JY456" s="227"/>
      <c r="JZ456" s="227"/>
      <c r="KA456" s="227"/>
      <c r="KB456" s="227"/>
      <c r="KC456" s="227"/>
      <c r="KD456" s="227"/>
      <c r="KE456" s="227"/>
      <c r="KF456" s="227"/>
      <c r="KG456" s="227"/>
      <c r="KH456" s="227"/>
      <c r="KI456" s="227"/>
      <c r="KJ456" s="227"/>
      <c r="KK456" s="227"/>
      <c r="KL456" s="227"/>
      <c r="KM456" s="227"/>
      <c r="KN456" s="227"/>
      <c r="KO456" s="227"/>
      <c r="KP456" s="227"/>
      <c r="KQ456" s="227"/>
      <c r="KR456" s="227"/>
      <c r="KS456" s="227"/>
      <c r="KT456" s="227"/>
      <c r="KU456" s="227"/>
      <c r="KV456" s="227"/>
      <c r="KW456" s="227"/>
      <c r="KX456" s="227"/>
      <c r="KY456" s="227"/>
      <c r="KZ456" s="227"/>
      <c r="LA456" s="227"/>
      <c r="LB456" s="227"/>
      <c r="LC456" s="227"/>
      <c r="LD456" s="227"/>
      <c r="LE456" s="227"/>
      <c r="LF456" s="227"/>
      <c r="LG456" s="227"/>
      <c r="LH456" s="227"/>
      <c r="LI456" s="227"/>
      <c r="LJ456" s="227"/>
      <c r="LK456" s="227"/>
      <c r="LL456" s="227"/>
      <c r="LM456" s="227"/>
      <c r="LN456" s="227"/>
      <c r="LO456" s="227"/>
      <c r="LP456" s="227"/>
      <c r="LQ456" s="227"/>
      <c r="LR456" s="227"/>
      <c r="LS456" s="227"/>
      <c r="LT456" s="227"/>
      <c r="LU456" s="227"/>
      <c r="LV456" s="227"/>
      <c r="LW456" s="227"/>
      <c r="LX456" s="227"/>
      <c r="LY456" s="227"/>
      <c r="LZ456" s="227"/>
      <c r="MA456" s="227"/>
      <c r="MB456" s="227"/>
      <c r="MC456" s="227"/>
      <c r="MD456" s="227"/>
      <c r="ME456" s="227"/>
      <c r="MF456" s="227"/>
      <c r="MG456" s="227"/>
      <c r="MH456" s="227"/>
      <c r="MI456" s="227"/>
      <c r="MJ456" s="227"/>
      <c r="MK456" s="227"/>
      <c r="ML456" s="227"/>
      <c r="MM456" s="227"/>
      <c r="MN456" s="227"/>
      <c r="MO456" s="227"/>
      <c r="MP456" s="227"/>
      <c r="MQ456" s="227"/>
      <c r="MR456" s="227"/>
      <c r="MS456" s="227"/>
      <c r="MT456" s="227"/>
      <c r="MU456" s="227"/>
      <c r="MV456" s="227"/>
      <c r="MW456" s="227"/>
      <c r="MX456" s="227"/>
      <c r="MY456" s="227"/>
      <c r="MZ456" s="227"/>
      <c r="NA456" s="227"/>
      <c r="NB456" s="227"/>
      <c r="NC456" s="227"/>
      <c r="ND456" s="227"/>
      <c r="NE456" s="227"/>
      <c r="NF456" s="227"/>
      <c r="NG456" s="227"/>
      <c r="NH456" s="227"/>
      <c r="NI456" s="227"/>
      <c r="NJ456" s="227"/>
      <c r="NK456" s="227"/>
      <c r="NL456" s="227"/>
      <c r="NM456" s="227"/>
      <c r="NN456" s="227"/>
      <c r="NO456" s="227"/>
      <c r="NP456" s="227"/>
      <c r="NQ456" s="227"/>
      <c r="NR456" s="227"/>
      <c r="NS456" s="227"/>
      <c r="NT456" s="227"/>
      <c r="NU456" s="227"/>
      <c r="NV456" s="227"/>
      <c r="NW456" s="227"/>
      <c r="NX456" s="227"/>
      <c r="NY456" s="227"/>
      <c r="NZ456" s="227"/>
      <c r="OA456" s="227"/>
      <c r="OB456" s="227"/>
      <c r="OC456" s="227"/>
      <c r="OD456" s="227"/>
      <c r="OE456" s="227"/>
      <c r="OF456" s="227"/>
      <c r="OG456" s="227"/>
      <c r="OH456" s="227"/>
      <c r="OI456" s="227"/>
      <c r="OJ456" s="227"/>
      <c r="OK456" s="227"/>
      <c r="OL456" s="227"/>
      <c r="OM456" s="227"/>
      <c r="ON456" s="227"/>
      <c r="OO456" s="227"/>
      <c r="OP456" s="227"/>
      <c r="OQ456" s="227"/>
      <c r="OR456" s="227"/>
      <c r="OS456" s="227"/>
      <c r="OT456" s="227"/>
      <c r="OU456" s="227"/>
      <c r="OV456" s="227"/>
      <c r="OW456" s="227"/>
      <c r="OX456" s="227"/>
      <c r="OY456" s="227"/>
      <c r="OZ456" s="227"/>
      <c r="PA456" s="227"/>
      <c r="PB456" s="227"/>
      <c r="PC456" s="227"/>
      <c r="PD456" s="227"/>
      <c r="PE456" s="227"/>
      <c r="PF456" s="227"/>
      <c r="PG456" s="227"/>
      <c r="PH456" s="227"/>
      <c r="PI456" s="227"/>
      <c r="PJ456" s="227"/>
      <c r="PK456" s="227"/>
      <c r="PL456" s="227"/>
      <c r="PM456" s="227"/>
      <c r="PN456" s="227"/>
      <c r="PO456" s="227"/>
      <c r="PP456" s="227"/>
      <c r="PQ456" s="227"/>
      <c r="PR456" s="227"/>
      <c r="PS456" s="227"/>
      <c r="PT456" s="227"/>
      <c r="PU456" s="227"/>
      <c r="PV456" s="227"/>
      <c r="PW456" s="227"/>
      <c r="PX456" s="227"/>
      <c r="PY456" s="227"/>
      <c r="PZ456" s="227"/>
      <c r="QA456" s="227"/>
      <c r="QB456" s="227"/>
      <c r="QC456" s="227"/>
      <c r="QD456" s="227"/>
      <c r="QE456" s="227"/>
      <c r="QF456" s="227"/>
      <c r="QG456" s="227"/>
      <c r="QH456" s="227"/>
      <c r="QI456" s="227"/>
      <c r="QJ456" s="227"/>
      <c r="QK456" s="227"/>
      <c r="QL456" s="227"/>
      <c r="QM456" s="227"/>
      <c r="QN456" s="227"/>
      <c r="QO456" s="227"/>
      <c r="QP456" s="227"/>
      <c r="QQ456" s="227"/>
      <c r="QR456" s="227"/>
      <c r="QS456" s="227"/>
      <c r="QT456" s="227"/>
      <c r="QU456" s="227"/>
      <c r="QV456" s="227"/>
      <c r="QW456" s="227"/>
      <c r="QX456" s="227"/>
      <c r="QY456" s="227"/>
      <c r="QZ456" s="227"/>
      <c r="RA456" s="227"/>
      <c r="RB456" s="227"/>
      <c r="RC456" s="227"/>
      <c r="RD456" s="227"/>
      <c r="RE456" s="227"/>
      <c r="RF456" s="227"/>
      <c r="RG456" s="227"/>
      <c r="RH456" s="227"/>
      <c r="RI456" s="227"/>
      <c r="RJ456" s="227"/>
      <c r="RK456" s="227"/>
      <c r="RL456" s="227"/>
      <c r="RM456" s="227"/>
      <c r="RN456" s="227"/>
      <c r="RO456" s="227"/>
      <c r="RP456" s="227"/>
      <c r="RQ456" s="227"/>
      <c r="RR456" s="227"/>
      <c r="RS456" s="227"/>
      <c r="RT456" s="227"/>
      <c r="RU456" s="227"/>
      <c r="RV456" s="227"/>
      <c r="RW456" s="227"/>
      <c r="RX456" s="227"/>
      <c r="RY456" s="227"/>
      <c r="RZ456" s="227"/>
      <c r="SA456" s="227"/>
      <c r="SB456" s="227"/>
      <c r="SC456" s="227"/>
      <c r="SD456" s="227"/>
      <c r="SE456" s="227"/>
      <c r="SF456" s="227"/>
      <c r="SG456" s="227"/>
      <c r="SH456" s="227"/>
      <c r="SI456" s="227"/>
      <c r="SJ456" s="227"/>
      <c r="SK456" s="227"/>
      <c r="SL456" s="227"/>
      <c r="SM456" s="227"/>
      <c r="SN456" s="227"/>
      <c r="SO456" s="227"/>
      <c r="SP456" s="227"/>
      <c r="SQ456" s="227"/>
      <c r="SR456" s="227"/>
      <c r="SS456" s="227"/>
      <c r="ST456" s="227"/>
      <c r="SU456" s="227"/>
      <c r="SV456" s="227"/>
      <c r="SW456" s="227"/>
      <c r="SX456" s="227"/>
      <c r="SY456" s="227"/>
      <c r="SZ456" s="227"/>
      <c r="TA456" s="227"/>
      <c r="TB456" s="227"/>
      <c r="TC456" s="227"/>
      <c r="TD456" s="227"/>
      <c r="TE456" s="227"/>
      <c r="TF456" s="227"/>
      <c r="TG456" s="227"/>
      <c r="TH456" s="227"/>
      <c r="TI456" s="227"/>
      <c r="TJ456" s="227"/>
      <c r="TK456" s="227"/>
      <c r="TL456" s="227"/>
      <c r="TM456" s="227"/>
      <c r="TN456" s="227"/>
      <c r="TO456" s="227"/>
      <c r="TP456" s="227"/>
      <c r="TQ456" s="227"/>
      <c r="TR456" s="227"/>
      <c r="TS456" s="227"/>
      <c r="TT456" s="227"/>
      <c r="TU456" s="227"/>
      <c r="TV456" s="227"/>
      <c r="TW456" s="227"/>
      <c r="TX456" s="227"/>
      <c r="TY456" s="227"/>
      <c r="TZ456" s="227"/>
      <c r="UA456" s="227"/>
      <c r="UB456" s="227"/>
      <c r="UC456" s="227"/>
      <c r="UD456" s="227"/>
      <c r="UE456" s="227"/>
      <c r="UF456" s="227"/>
      <c r="UG456" s="227"/>
      <c r="UH456" s="227"/>
      <c r="UI456" s="227"/>
      <c r="UJ456" s="227"/>
      <c r="UK456" s="227"/>
      <c r="UL456" s="227"/>
      <c r="UM456" s="227"/>
      <c r="UN456" s="227"/>
      <c r="UO456" s="227"/>
      <c r="UP456" s="227"/>
      <c r="UQ456" s="227"/>
      <c r="UR456" s="227"/>
      <c r="US456" s="227"/>
      <c r="UT456" s="227"/>
      <c r="UU456" s="227"/>
      <c r="UV456" s="227"/>
      <c r="UW456" s="227"/>
      <c r="UX456" s="227"/>
      <c r="UY456" s="227"/>
      <c r="UZ456" s="227"/>
      <c r="VA456" s="227"/>
      <c r="VB456" s="227"/>
      <c r="VC456" s="227"/>
      <c r="VD456" s="227"/>
      <c r="VE456" s="227"/>
      <c r="VF456" s="227"/>
      <c r="VG456" s="227"/>
      <c r="VH456" s="227"/>
      <c r="VI456" s="227"/>
      <c r="VJ456" s="227"/>
      <c r="VK456" s="227"/>
      <c r="VL456" s="227"/>
      <c r="VM456" s="227"/>
      <c r="VN456" s="227"/>
      <c r="VO456" s="227"/>
      <c r="VP456" s="227"/>
      <c r="VQ456" s="227"/>
      <c r="VR456" s="227"/>
      <c r="VS456" s="227"/>
      <c r="VT456" s="227"/>
      <c r="VU456" s="227"/>
      <c r="VV456" s="227"/>
      <c r="VW456" s="227"/>
      <c r="VX456" s="227"/>
      <c r="VY456" s="227"/>
      <c r="VZ456" s="227"/>
      <c r="WA456" s="227"/>
      <c r="WB456" s="227"/>
      <c r="WC456" s="227"/>
      <c r="WD456" s="227"/>
      <c r="WE456" s="227"/>
      <c r="WF456" s="227"/>
      <c r="WG456" s="227"/>
      <c r="WH456" s="227"/>
      <c r="WI456" s="227"/>
      <c r="WJ456" s="227"/>
      <c r="WK456" s="227"/>
      <c r="WL456" s="227"/>
      <c r="WM456" s="227"/>
      <c r="WN456" s="227"/>
      <c r="WO456" s="227"/>
      <c r="WP456" s="227"/>
      <c r="WQ456" s="227"/>
      <c r="WR456" s="227"/>
      <c r="WS456" s="227"/>
      <c r="WT456" s="227"/>
      <c r="WU456" s="227"/>
      <c r="WV456" s="227"/>
      <c r="WW456" s="227"/>
      <c r="WX456" s="227"/>
      <c r="WY456" s="227"/>
      <c r="WZ456" s="227"/>
      <c r="XA456" s="227"/>
      <c r="XB456" s="227"/>
      <c r="XC456" s="227"/>
      <c r="XD456" s="227"/>
      <c r="XE456" s="227"/>
      <c r="XF456" s="227"/>
      <c r="XG456" s="227"/>
      <c r="XH456" s="227"/>
      <c r="XI456" s="227"/>
      <c r="XJ456" s="227"/>
      <c r="XK456" s="227"/>
      <c r="XL456" s="227"/>
      <c r="XM456" s="227"/>
      <c r="XN456" s="227"/>
      <c r="XO456" s="227"/>
      <c r="XP456" s="227"/>
      <c r="XQ456" s="227"/>
      <c r="XR456" s="227"/>
      <c r="XS456" s="227"/>
      <c r="XT456" s="227"/>
      <c r="XU456" s="227"/>
      <c r="XV456" s="227"/>
      <c r="XW456" s="227"/>
      <c r="XX456" s="227"/>
      <c r="XY456" s="227"/>
      <c r="XZ456" s="227"/>
      <c r="YA456" s="227"/>
      <c r="YB456" s="227"/>
      <c r="YC456" s="227"/>
      <c r="YD456" s="227"/>
      <c r="YE456" s="227"/>
      <c r="YF456" s="227"/>
      <c r="YG456" s="227"/>
      <c r="YH456" s="227"/>
      <c r="YI456" s="227"/>
      <c r="YJ456" s="227"/>
      <c r="YK456" s="227"/>
      <c r="YL456" s="227"/>
      <c r="YM456" s="227"/>
      <c r="YN456" s="227"/>
      <c r="YO456" s="227"/>
      <c r="YP456" s="227"/>
      <c r="YQ456" s="227"/>
      <c r="YR456" s="227"/>
      <c r="YS456" s="227"/>
      <c r="YT456" s="227"/>
      <c r="YU456" s="227"/>
      <c r="YV456" s="227"/>
      <c r="YW456" s="227"/>
      <c r="YX456" s="227"/>
      <c r="YY456" s="227"/>
      <c r="YZ456" s="227"/>
      <c r="ZA456" s="227"/>
      <c r="ZB456" s="227"/>
      <c r="ZC456" s="227"/>
      <c r="ZD456" s="227"/>
      <c r="ZE456" s="227"/>
      <c r="ZF456" s="227"/>
      <c r="ZG456" s="227"/>
      <c r="ZH456" s="227"/>
      <c r="ZI456" s="227"/>
      <c r="ZJ456" s="227"/>
      <c r="ZK456" s="227"/>
      <c r="ZL456" s="227"/>
      <c r="ZM456" s="227"/>
      <c r="ZN456" s="227"/>
      <c r="ZO456" s="227"/>
      <c r="ZP456" s="227"/>
      <c r="ZQ456" s="227"/>
      <c r="ZR456" s="227"/>
      <c r="ZS456" s="227"/>
      <c r="ZT456" s="227"/>
      <c r="ZU456" s="227"/>
      <c r="ZV456" s="227"/>
      <c r="ZW456" s="227"/>
      <c r="ZX456" s="227"/>
      <c r="ZY456" s="227"/>
      <c r="ZZ456" s="227"/>
      <c r="AAA456" s="227"/>
      <c r="AAB456" s="227"/>
      <c r="AAC456" s="227"/>
      <c r="AAD456" s="227"/>
      <c r="AAE456" s="227"/>
      <c r="AAF456" s="227"/>
      <c r="AAG456" s="227"/>
      <c r="AAH456" s="227"/>
      <c r="AAI456" s="227"/>
      <c r="AAJ456" s="227"/>
      <c r="AAK456" s="227"/>
      <c r="AAL456" s="227"/>
      <c r="AAM456" s="227"/>
      <c r="AAN456" s="227"/>
      <c r="AAO456" s="227"/>
      <c r="AAP456" s="227"/>
      <c r="AAQ456" s="227"/>
      <c r="AAR456" s="227"/>
      <c r="AAS456" s="227"/>
      <c r="AAT456" s="227"/>
      <c r="AAU456" s="227"/>
      <c r="AAV456" s="227"/>
      <c r="AAW456" s="227"/>
      <c r="AAX456" s="227"/>
      <c r="AAY456" s="227"/>
      <c r="AAZ456" s="227"/>
      <c r="ABA456" s="227"/>
      <c r="ABB456" s="227"/>
      <c r="ABC456" s="227"/>
      <c r="ABD456" s="227"/>
      <c r="ABE456" s="227"/>
      <c r="ABF456" s="227"/>
      <c r="ABG456" s="227"/>
      <c r="ABH456" s="227"/>
      <c r="ABI456" s="227"/>
      <c r="ABJ456" s="227"/>
      <c r="ABK456" s="227"/>
      <c r="ABL456" s="227"/>
      <c r="ABM456" s="227"/>
      <c r="ABN456" s="227"/>
      <c r="ABO456" s="227"/>
      <c r="ABP456" s="227"/>
      <c r="ABQ456" s="227"/>
      <c r="ABR456" s="227"/>
      <c r="ABS456" s="227"/>
      <c r="ABT456" s="227"/>
      <c r="ABU456" s="227"/>
      <c r="ABV456" s="227"/>
      <c r="ABW456" s="227"/>
      <c r="ABX456" s="227"/>
      <c r="ABY456" s="227"/>
      <c r="ABZ456" s="227"/>
      <c r="ACA456" s="227"/>
      <c r="ACB456" s="227"/>
      <c r="ACC456" s="227"/>
      <c r="ACD456" s="227"/>
      <c r="ACE456" s="227"/>
      <c r="ACF456" s="227"/>
      <c r="ACG456" s="227"/>
      <c r="ACH456" s="227"/>
      <c r="ACI456" s="227"/>
      <c r="ACJ456" s="227"/>
      <c r="ACK456" s="227"/>
      <c r="ACL456" s="227"/>
      <c r="ACM456" s="227"/>
      <c r="ACN456" s="227"/>
      <c r="ACO456" s="227"/>
      <c r="ACP456" s="227"/>
      <c r="ACQ456" s="227"/>
      <c r="ACR456" s="227"/>
      <c r="ACS456" s="227"/>
      <c r="ACT456" s="227"/>
      <c r="ACU456" s="227"/>
      <c r="ACV456" s="227"/>
      <c r="ACW456" s="227"/>
      <c r="ACX456" s="227"/>
      <c r="ACY456" s="227"/>
      <c r="ACZ456" s="227"/>
      <c r="ADA456" s="227"/>
      <c r="ADB456" s="227"/>
      <c r="ADC456" s="227"/>
      <c r="ADD456" s="227"/>
      <c r="ADE456" s="227"/>
      <c r="ADF456" s="227"/>
      <c r="ADG456" s="227"/>
      <c r="ADH456" s="227"/>
      <c r="ADI456" s="227"/>
      <c r="ADJ456" s="227"/>
      <c r="ADK456" s="227"/>
      <c r="ADL456" s="227"/>
      <c r="ADM456" s="227"/>
      <c r="ADN456" s="227"/>
      <c r="ADO456" s="227"/>
      <c r="ADP456" s="227"/>
      <c r="ADQ456" s="227"/>
      <c r="ADR456" s="227"/>
      <c r="ADS456" s="227"/>
      <c r="ADT456" s="227"/>
      <c r="ADU456" s="227"/>
      <c r="ADV456" s="227"/>
      <c r="ADW456" s="227"/>
      <c r="ADX456" s="227"/>
      <c r="ADY456" s="227"/>
      <c r="ADZ456" s="227"/>
      <c r="AEA456" s="227"/>
      <c r="AEB456" s="227"/>
      <c r="AEC456" s="227"/>
      <c r="AED456" s="227"/>
      <c r="AEE456" s="227"/>
      <c r="AEF456" s="227"/>
      <c r="AEG456" s="227"/>
      <c r="AEH456" s="227"/>
      <c r="AEI456" s="227"/>
      <c r="AEJ456" s="227"/>
      <c r="AEK456" s="227"/>
      <c r="AEL456" s="227"/>
      <c r="AEM456" s="227"/>
      <c r="AEN456" s="227"/>
      <c r="AEO456" s="227"/>
      <c r="AEP456" s="227"/>
      <c r="AEQ456" s="227"/>
      <c r="AER456" s="227"/>
      <c r="AES456" s="227"/>
      <c r="AET456" s="227"/>
      <c r="AEU456" s="227"/>
      <c r="AEV456" s="227"/>
      <c r="AEW456" s="227"/>
      <c r="AEX456" s="227"/>
      <c r="AEY456" s="227"/>
      <c r="AEZ456" s="227"/>
      <c r="AFA456" s="227"/>
      <c r="AFB456" s="227"/>
      <c r="AFC456" s="227"/>
      <c r="AFD456" s="227"/>
      <c r="AFE456" s="227"/>
      <c r="AFF456" s="227"/>
      <c r="AFG456" s="227"/>
      <c r="AFH456" s="227"/>
      <c r="AFI456" s="227"/>
      <c r="AFJ456" s="227"/>
      <c r="AFK456" s="227"/>
      <c r="AFL456" s="227"/>
      <c r="AFM456" s="227"/>
      <c r="AFN456" s="227"/>
      <c r="AFO456" s="227"/>
      <c r="AFP456" s="227"/>
      <c r="AFQ456" s="227"/>
      <c r="AFR456" s="227"/>
      <c r="AFS456" s="227"/>
      <c r="AFT456" s="227"/>
      <c r="AFU456" s="227"/>
      <c r="AFV456" s="227"/>
      <c r="AFW456" s="227"/>
      <c r="AFX456" s="227"/>
      <c r="AFY456" s="227"/>
      <c r="AFZ456" s="227"/>
      <c r="AGA456" s="227"/>
      <c r="AGB456" s="227"/>
      <c r="AGC456" s="227"/>
      <c r="AGD456" s="227"/>
      <c r="AGE456" s="227"/>
      <c r="AGF456" s="227"/>
      <c r="AGG456" s="227"/>
      <c r="AGH456" s="227"/>
      <c r="AGI456" s="227"/>
      <c r="AGJ456" s="227"/>
      <c r="AGK456" s="227"/>
      <c r="AGL456" s="227"/>
      <c r="AGM456" s="227"/>
      <c r="AGN456" s="227"/>
      <c r="AGO456" s="227"/>
      <c r="AGP456" s="227"/>
      <c r="AGQ456" s="227"/>
      <c r="AGR456" s="227"/>
      <c r="AGS456" s="227"/>
      <c r="AGT456" s="227"/>
      <c r="AGU456" s="227"/>
      <c r="AGV456" s="227"/>
      <c r="AGW456" s="227"/>
      <c r="AGX456" s="227"/>
      <c r="AGY456" s="227"/>
      <c r="AGZ456" s="227"/>
      <c r="AHA456" s="227"/>
      <c r="AHB456" s="227"/>
      <c r="AHC456" s="227"/>
      <c r="AHD456" s="227"/>
      <c r="AHE456" s="227"/>
      <c r="AHF456" s="227"/>
      <c r="AHG456" s="227"/>
      <c r="AHH456" s="227"/>
      <c r="AHI456" s="227"/>
      <c r="AHJ456" s="227"/>
      <c r="AHK456" s="227"/>
      <c r="AHL456" s="227"/>
      <c r="AHM456" s="227"/>
      <c r="AHN456" s="227"/>
      <c r="AHO456" s="227"/>
      <c r="AHP456" s="227"/>
      <c r="AHQ456" s="227"/>
      <c r="AHR456" s="227"/>
      <c r="AHS456" s="227"/>
      <c r="AHT456" s="227"/>
      <c r="AHU456" s="227"/>
      <c r="AHV456" s="227"/>
      <c r="AHW456" s="227"/>
      <c r="AHX456" s="227"/>
      <c r="AHY456" s="227"/>
      <c r="AHZ456" s="227"/>
      <c r="AIA456" s="227"/>
      <c r="AIB456" s="227"/>
      <c r="AIC456" s="227"/>
      <c r="AID456" s="227"/>
      <c r="AIE456" s="227"/>
      <c r="AIF456" s="227"/>
      <c r="AIG456" s="227"/>
      <c r="AIH456" s="227"/>
      <c r="AII456" s="227"/>
      <c r="AIJ456" s="227"/>
      <c r="AIK456" s="227"/>
      <c r="AIL456" s="227"/>
      <c r="AIM456" s="227"/>
      <c r="AIN456" s="227"/>
      <c r="AIO456" s="227"/>
      <c r="AIP456" s="227"/>
      <c r="AIQ456" s="227"/>
      <c r="AIR456" s="227"/>
      <c r="AIS456" s="227"/>
      <c r="AIT456" s="227"/>
      <c r="AIU456" s="227"/>
      <c r="AIV456" s="227"/>
      <c r="AIW456" s="227"/>
      <c r="AIX456" s="227"/>
      <c r="AIY456" s="227"/>
      <c r="AIZ456" s="227"/>
      <c r="AJA456" s="227"/>
      <c r="AJB456" s="227"/>
      <c r="AJC456" s="227"/>
      <c r="AJD456" s="227"/>
      <c r="AJE456" s="227"/>
      <c r="AJF456" s="227"/>
      <c r="AJG456" s="227"/>
      <c r="AJH456" s="227"/>
      <c r="AJI456" s="227"/>
      <c r="AJJ456" s="227"/>
      <c r="AJK456" s="227"/>
      <c r="AJL456" s="227"/>
      <c r="AJM456" s="227"/>
      <c r="AJN456" s="227"/>
      <c r="AJO456" s="227"/>
      <c r="AJP456" s="227"/>
      <c r="AJQ456" s="227"/>
      <c r="AJR456" s="227"/>
      <c r="AJS456" s="227"/>
      <c r="AJT456" s="227"/>
      <c r="AJU456" s="227"/>
      <c r="AJV456" s="227"/>
      <c r="AJW456" s="227"/>
      <c r="AJX456" s="227"/>
      <c r="AJY456" s="227"/>
      <c r="AJZ456" s="227"/>
      <c r="AKA456" s="227"/>
      <c r="AKB456" s="227"/>
      <c r="AKC456" s="227"/>
      <c r="AKD456" s="227"/>
      <c r="AKE456" s="227"/>
      <c r="AKF456" s="227"/>
      <c r="AKG456" s="227"/>
      <c r="AKH456" s="227"/>
      <c r="AKI456" s="227"/>
      <c r="AKJ456" s="227"/>
      <c r="AKK456" s="227"/>
      <c r="AKL456" s="227"/>
      <c r="AKM456" s="227"/>
      <c r="AKN456" s="227"/>
      <c r="AKO456" s="227"/>
      <c r="AKP456" s="227"/>
      <c r="AKQ456" s="227"/>
      <c r="AKR456" s="227"/>
      <c r="AKS456" s="227"/>
      <c r="AKT456" s="227"/>
      <c r="AKU456" s="227"/>
      <c r="AKV456" s="227"/>
      <c r="AKW456" s="227"/>
      <c r="AKX456" s="227"/>
      <c r="AKY456" s="227"/>
      <c r="AKZ456" s="227"/>
      <c r="ALA456" s="227"/>
      <c r="ALB456" s="227"/>
      <c r="ALC456" s="227"/>
      <c r="ALD456" s="227"/>
      <c r="ALE456" s="227"/>
      <c r="ALF456" s="227"/>
      <c r="ALG456" s="227"/>
      <c r="ALH456" s="227"/>
      <c r="ALI456" s="227"/>
      <c r="ALJ456" s="227"/>
      <c r="ALK456" s="227"/>
      <c r="ALL456" s="227"/>
      <c r="ALM456" s="227"/>
      <c r="ALN456" s="227"/>
      <c r="ALO456" s="227"/>
      <c r="ALP456" s="227"/>
      <c r="ALQ456" s="227"/>
      <c r="ALR456" s="227"/>
      <c r="ALS456" s="227"/>
      <c r="ALT456" s="227"/>
      <c r="ALU456" s="227"/>
      <c r="ALV456" s="227"/>
      <c r="ALW456" s="227"/>
      <c r="ALX456" s="227"/>
      <c r="ALY456" s="227"/>
      <c r="ALZ456" s="227"/>
      <c r="AMA456" s="227"/>
      <c r="AMB456" s="227"/>
      <c r="AMC456" s="227"/>
      <c r="AMD456" s="227"/>
      <c r="AME456" s="227"/>
      <c r="AMF456" s="227"/>
      <c r="AMG456" s="227"/>
      <c r="AMH456" s="227"/>
      <c r="AMI456" s="227"/>
      <c r="AMJ456" s="227"/>
      <c r="AMK456" s="227"/>
      <c r="AML456" s="227"/>
      <c r="AMM456" s="227"/>
      <c r="AMN456" s="227"/>
      <c r="AMO456" s="227"/>
      <c r="AMP456" s="227"/>
      <c r="AMQ456" s="227"/>
      <c r="AMR456" s="227"/>
      <c r="AMS456" s="227"/>
      <c r="AMT456" s="227"/>
      <c r="AMU456" s="227"/>
      <c r="AMV456" s="227"/>
      <c r="AMW456" s="227"/>
      <c r="AMX456" s="227"/>
    </row>
    <row r="457" spans="1:1038" ht="18" customHeight="1">
      <c r="A457" s="223" t="s">
        <v>1819</v>
      </c>
      <c r="B457" s="224" t="s">
        <v>1647</v>
      </c>
      <c r="D457" s="225" t="s">
        <v>1279</v>
      </c>
      <c r="E457" s="126">
        <v>67</v>
      </c>
      <c r="F457" s="126">
        <v>2</v>
      </c>
      <c r="G457" s="196" t="str">
        <f t="shared" si="114"/>
        <v>67-2</v>
      </c>
      <c r="H457" s="126">
        <v>0</v>
      </c>
      <c r="I457" s="126">
        <v>12</v>
      </c>
      <c r="K457" s="545" t="b">
        <f>IF(I458=1,IF(((VLOOKUP($G457,[1]Depth_Lookup!#REF!,9,FALSE))-(H457/100))=0,"Good",IF(((VLOOKUP($G457,[1]Depth_Lookup!$A$3:$J$550,9,FALSE))-(H457/100))&gt;0,"Too Short","Too Long")))</f>
        <v>0</v>
      </c>
      <c r="L457" s="171">
        <f>(VLOOKUP($G457,Depth_Lookup!$A$3:$J$410,10,FALSE))+(H457/100)</f>
        <v>162.55000000000001</v>
      </c>
      <c r="M457" s="171">
        <f>(VLOOKUP($G457,Depth_Lookup!$A$3:$J$410,10,FALSE))+(I457/100)</f>
        <v>162.67000000000002</v>
      </c>
      <c r="N457" s="146" t="s">
        <v>1959</v>
      </c>
      <c r="O457" s="126">
        <v>1</v>
      </c>
      <c r="P457" s="126" t="s">
        <v>853</v>
      </c>
      <c r="Q457" s="126" t="s">
        <v>125</v>
      </c>
      <c r="R457" s="196" t="str">
        <f t="shared" si="146"/>
        <v>SerpentinizedHarzburgite</v>
      </c>
      <c r="S457" s="126" t="s">
        <v>98</v>
      </c>
      <c r="T457" s="126" t="s">
        <v>587</v>
      </c>
      <c r="U457" s="126" t="s">
        <v>95</v>
      </c>
      <c r="V457" s="126" t="s">
        <v>96</v>
      </c>
      <c r="W457" s="126" t="s">
        <v>102</v>
      </c>
      <c r="X457" s="202">
        <f>VLOOKUP(W457,[2]definitions_list_lookup!$A$13:$B$19,2,0)</f>
        <v>5</v>
      </c>
      <c r="Y457" s="126" t="s">
        <v>90</v>
      </c>
      <c r="Z457" s="126" t="s">
        <v>91</v>
      </c>
      <c r="AF457" s="196" t="e">
        <f>VLOOKUP(AE457,[2]definitions_list_mag!$V$12:$W$15,2,0)</f>
        <v>#N/A</v>
      </c>
      <c r="AI457" s="130">
        <v>78</v>
      </c>
      <c r="AO457" s="130"/>
      <c r="AU457" s="130">
        <v>1</v>
      </c>
      <c r="AV457" s="126">
        <v>1</v>
      </c>
      <c r="AW457" s="126">
        <v>0.5</v>
      </c>
      <c r="BA457" s="130">
        <v>20</v>
      </c>
      <c r="BB457" s="126">
        <v>5</v>
      </c>
      <c r="BC457" s="126">
        <v>3</v>
      </c>
      <c r="BD457" s="126" t="s">
        <v>110</v>
      </c>
      <c r="BE457" s="126" t="s">
        <v>103</v>
      </c>
      <c r="BG457" s="130"/>
      <c r="BM457" s="130">
        <v>1</v>
      </c>
      <c r="BN457" s="126">
        <v>2</v>
      </c>
      <c r="BO457" s="126">
        <v>0.5</v>
      </c>
      <c r="BY457" s="130"/>
      <c r="CF457" s="213">
        <f t="shared" si="154"/>
        <v>100</v>
      </c>
      <c r="CG457" s="131"/>
      <c r="CH457" s="132" t="s">
        <v>1472</v>
      </c>
      <c r="CI457" s="132">
        <v>100</v>
      </c>
      <c r="CJ457" s="132" t="s">
        <v>514</v>
      </c>
      <c r="CK457" s="133"/>
      <c r="CL457" s="134"/>
      <c r="CM457" s="134"/>
      <c r="CN457" s="134"/>
      <c r="CO457" s="134"/>
      <c r="CP457" s="134"/>
      <c r="CQ457" s="134"/>
      <c r="CR457" s="134"/>
      <c r="CS457" s="134"/>
      <c r="CT457" s="134"/>
      <c r="CU457" s="134"/>
      <c r="CV457" s="134"/>
      <c r="CW457" s="134"/>
      <c r="CX457" s="134"/>
      <c r="CY457" s="134"/>
      <c r="CZ457" s="134"/>
      <c r="DA457" s="134"/>
      <c r="DB457" s="134">
        <v>80</v>
      </c>
      <c r="DC457" s="135">
        <v>20</v>
      </c>
      <c r="DD457" s="134"/>
      <c r="DE457" s="134"/>
      <c r="DF457" s="134"/>
      <c r="DG457" s="134"/>
      <c r="DH457" s="134"/>
      <c r="DI457" s="134"/>
      <c r="DJ457" s="134"/>
      <c r="DK457" s="207">
        <f t="shared" si="147"/>
        <v>100</v>
      </c>
      <c r="DL457" s="131"/>
      <c r="DM457" s="134"/>
      <c r="DN457" s="134"/>
      <c r="DO457" s="136"/>
      <c r="DQ457" s="131"/>
      <c r="DR457" s="136"/>
      <c r="DS457" s="131"/>
      <c r="DT457" s="138" t="s">
        <v>1966</v>
      </c>
      <c r="DW457" s="214" t="e">
        <f>VLOOKUP(P457,[2]definitions_list_lookup!$K$30:$L$54,2,0)</f>
        <v>#N/A</v>
      </c>
      <c r="DX457" s="139" t="s">
        <v>1967</v>
      </c>
      <c r="DY457" s="139" t="s">
        <v>1955</v>
      </c>
      <c r="DZ457"/>
      <c r="EA457" s="104"/>
      <c r="ED457" s="229" t="s">
        <v>2517</v>
      </c>
      <c r="EE457" s="140"/>
      <c r="EG457" s="140"/>
      <c r="EI457" s="218"/>
      <c r="EJ457" s="143"/>
      <c r="EK457" s="221"/>
      <c r="EM457" s="109"/>
      <c r="EN457" s="109" t="s">
        <v>1447</v>
      </c>
      <c r="EV457" s="322">
        <v>8</v>
      </c>
      <c r="EW457" s="322">
        <v>90</v>
      </c>
      <c r="EX457" s="322">
        <v>18</v>
      </c>
      <c r="EY457" s="322">
        <v>180</v>
      </c>
      <c r="EZ457" s="192">
        <f t="shared" si="155"/>
        <v>-23.390423378779985</v>
      </c>
      <c r="FA457" s="192">
        <f t="shared" si="156"/>
        <v>336.60957662122001</v>
      </c>
      <c r="FB457" s="192">
        <f t="shared" si="157"/>
        <v>70.505423137445348</v>
      </c>
      <c r="FC457" s="192">
        <f t="shared" si="158"/>
        <v>66.609576621220015</v>
      </c>
      <c r="FD457" s="192">
        <f t="shared" si="159"/>
        <v>19.494576862554652</v>
      </c>
      <c r="FE457" s="193">
        <f t="shared" si="160"/>
        <v>156.60957662122001</v>
      </c>
      <c r="FF457" s="194">
        <f t="shared" si="161"/>
        <v>19.494576862554652</v>
      </c>
      <c r="FI457" s="778">
        <f t="shared" si="162"/>
        <v>0</v>
      </c>
      <c r="FJ457" s="779">
        <f t="shared" si="163"/>
        <v>19.494576862554652</v>
      </c>
      <c r="FK457" s="779">
        <f t="shared" si="164"/>
        <v>70.505423137445348</v>
      </c>
      <c r="FL457" s="780">
        <f t="shared" si="165"/>
        <v>1.2305517742602119</v>
      </c>
      <c r="FM457" s="169">
        <f t="shared" si="166"/>
        <v>0.94267308222432611</v>
      </c>
      <c r="FN457" s="783">
        <f t="shared" si="167"/>
        <v>0</v>
      </c>
    </row>
    <row r="458" spans="1:1038" ht="18" customHeight="1">
      <c r="A458" s="223" t="s">
        <v>1819</v>
      </c>
      <c r="B458" s="224" t="s">
        <v>1647</v>
      </c>
      <c r="D458" s="225" t="s">
        <v>1279</v>
      </c>
      <c r="E458" s="126">
        <v>67</v>
      </c>
      <c r="F458" s="126">
        <v>2</v>
      </c>
      <c r="G458" s="196" t="str">
        <f t="shared" si="114"/>
        <v>67-2</v>
      </c>
      <c r="H458" s="126">
        <v>12</v>
      </c>
      <c r="I458" s="126">
        <v>34.5</v>
      </c>
      <c r="K458" s="545" t="b">
        <f>IF(I459=1,IF(((VLOOKUP($G458,[1]Depth_Lookup!#REF!,9,FALSE))-(H458/100))=0,"Good",IF(((VLOOKUP($G458,[1]Depth_Lookup!$A$3:$J$550,9,FALSE))-(H458/100))&gt;0,"Too Short","Too Long")))</f>
        <v>0</v>
      </c>
      <c r="L458" s="171">
        <f>(VLOOKUP($G458,Depth_Lookup!$A$3:$J$410,10,FALSE))+(H458/100)</f>
        <v>162.67000000000002</v>
      </c>
      <c r="M458" s="171">
        <f>(VLOOKUP($G458,Depth_Lookup!$A$3:$J$410,10,FALSE))+(I458/100)</f>
        <v>162.89500000000001</v>
      </c>
      <c r="N458" s="146" t="s">
        <v>1968</v>
      </c>
      <c r="O458" s="126">
        <v>1</v>
      </c>
      <c r="P458" s="126" t="s">
        <v>853</v>
      </c>
      <c r="Q458" s="126" t="s">
        <v>125</v>
      </c>
      <c r="R458" s="196" t="s">
        <v>2049</v>
      </c>
      <c r="S458" s="126" t="s">
        <v>587</v>
      </c>
      <c r="T458" s="126" t="s">
        <v>107</v>
      </c>
      <c r="U458" s="126" t="s">
        <v>108</v>
      </c>
      <c r="V458" s="126" t="s">
        <v>509</v>
      </c>
      <c r="W458" s="126" t="s">
        <v>102</v>
      </c>
      <c r="X458" s="202">
        <f>VLOOKUP(W458,[2]definitions_list_lookup!$A$13:$B$19,2,0)</f>
        <v>5</v>
      </c>
      <c r="Y458" s="126" t="s">
        <v>90</v>
      </c>
      <c r="Z458" s="126" t="s">
        <v>91</v>
      </c>
      <c r="AB458" s="126" t="s">
        <v>116</v>
      </c>
      <c r="AC458" s="126" t="s">
        <v>108</v>
      </c>
      <c r="AD458" s="126" t="s">
        <v>96</v>
      </c>
      <c r="AE458" s="128" t="s">
        <v>120</v>
      </c>
      <c r="AF458" s="196">
        <f>VLOOKUP(AE458,[2]definitions_list_mag!$V$12:$W$15,2,0)</f>
        <v>2</v>
      </c>
      <c r="AG458" s="129" t="s">
        <v>1361</v>
      </c>
      <c r="AI458" s="130">
        <v>69</v>
      </c>
      <c r="AO458" s="130"/>
      <c r="AU458" s="130"/>
      <c r="BA458" s="130">
        <v>30</v>
      </c>
      <c r="BB458" s="126">
        <v>11</v>
      </c>
      <c r="BC458" s="126">
        <v>3</v>
      </c>
      <c r="BD458" s="126" t="s">
        <v>110</v>
      </c>
      <c r="BE458" s="126" t="s">
        <v>103</v>
      </c>
      <c r="BG458" s="130"/>
      <c r="BM458" s="130">
        <v>1</v>
      </c>
      <c r="BN458" s="126">
        <v>1</v>
      </c>
      <c r="BO458" s="126">
        <v>0.5</v>
      </c>
      <c r="BY458" s="130"/>
      <c r="CF458" s="213">
        <f t="shared" si="154"/>
        <v>100</v>
      </c>
      <c r="CG458" s="131"/>
      <c r="CH458" s="132" t="s">
        <v>1756</v>
      </c>
      <c r="CI458" s="132">
        <v>90</v>
      </c>
      <c r="CJ458" s="132" t="s">
        <v>514</v>
      </c>
      <c r="CK458" s="133"/>
      <c r="CL458" s="134"/>
      <c r="CM458" s="134"/>
      <c r="CN458" s="134"/>
      <c r="CO458" s="134"/>
      <c r="CP458" s="134"/>
      <c r="CQ458" s="134"/>
      <c r="CR458" s="134"/>
      <c r="CS458" s="134"/>
      <c r="CT458" s="134"/>
      <c r="CU458" s="134"/>
      <c r="CV458" s="134"/>
      <c r="CW458" s="134"/>
      <c r="CX458" s="134"/>
      <c r="CY458" s="134"/>
      <c r="CZ458" s="134"/>
      <c r="DA458" s="134"/>
      <c r="DB458" s="134">
        <v>80</v>
      </c>
      <c r="DC458" s="135">
        <v>20</v>
      </c>
      <c r="DD458" s="134"/>
      <c r="DE458" s="134"/>
      <c r="DF458" s="134"/>
      <c r="DG458" s="134"/>
      <c r="DH458" s="134"/>
      <c r="DI458" s="134"/>
      <c r="DJ458" s="134"/>
      <c r="DK458" s="207">
        <f t="shared" si="147"/>
        <v>100</v>
      </c>
      <c r="DL458" s="131"/>
      <c r="DM458" s="134"/>
      <c r="DN458" s="134"/>
      <c r="DO458" s="136"/>
      <c r="DQ458" s="131"/>
      <c r="DR458" s="136"/>
      <c r="DS458" s="131"/>
      <c r="DT458" s="138" t="s">
        <v>1969</v>
      </c>
      <c r="DW458" s="214" t="e">
        <f>VLOOKUP(P458,[2]definitions_list_lookup!$K$30:$L$54,2,0)</f>
        <v>#N/A</v>
      </c>
      <c r="DX458" s="139" t="s">
        <v>1716</v>
      </c>
      <c r="DY458" s="139" t="s">
        <v>1430</v>
      </c>
      <c r="DZ458"/>
      <c r="EA458" s="104"/>
      <c r="ED458" s="229" t="s">
        <v>2517</v>
      </c>
      <c r="EE458" s="140"/>
      <c r="EG458" s="140"/>
      <c r="EI458" s="218"/>
      <c r="EJ458" s="143"/>
      <c r="EK458" s="221"/>
      <c r="EM458" s="109"/>
      <c r="EN458" s="109" t="s">
        <v>1447</v>
      </c>
      <c r="EV458" s="112">
        <v>35</v>
      </c>
      <c r="EW458" s="112">
        <v>90</v>
      </c>
      <c r="EX458" s="112">
        <v>37</v>
      </c>
      <c r="EY458" s="112">
        <v>180</v>
      </c>
      <c r="EZ458" s="192">
        <f t="shared" si="155"/>
        <v>-42.898445534961411</v>
      </c>
      <c r="FA458" s="192">
        <f t="shared" si="156"/>
        <v>317.10155446503859</v>
      </c>
      <c r="FB458" s="192">
        <f t="shared" si="157"/>
        <v>44.190700704849405</v>
      </c>
      <c r="FC458" s="192">
        <f t="shared" si="158"/>
        <v>47.101554465038589</v>
      </c>
      <c r="FD458" s="192">
        <f t="shared" si="159"/>
        <v>45.809299295150595</v>
      </c>
      <c r="FE458" s="193">
        <f t="shared" si="160"/>
        <v>137.10155446503859</v>
      </c>
      <c r="FF458" s="194">
        <f t="shared" si="161"/>
        <v>45.809299295150595</v>
      </c>
      <c r="FI458" s="778">
        <f t="shared" si="162"/>
        <v>0</v>
      </c>
      <c r="FJ458" s="779">
        <f t="shared" si="163"/>
        <v>45.809299295150595</v>
      </c>
      <c r="FK458" s="779">
        <f t="shared" si="164"/>
        <v>44.190700704849405</v>
      </c>
      <c r="FL458" s="780">
        <f t="shared" si="165"/>
        <v>0.77127322606300108</v>
      </c>
      <c r="FM458" s="169">
        <f t="shared" si="166"/>
        <v>0.69704873670190159</v>
      </c>
      <c r="FN458" s="783">
        <f t="shared" si="167"/>
        <v>0</v>
      </c>
    </row>
    <row r="459" spans="1:1038" ht="18" customHeight="1">
      <c r="A459" s="223" t="s">
        <v>1819</v>
      </c>
      <c r="B459" s="224" t="s">
        <v>1647</v>
      </c>
      <c r="D459" s="225" t="s">
        <v>1279</v>
      </c>
      <c r="E459" s="126">
        <v>67</v>
      </c>
      <c r="F459" s="126">
        <v>2</v>
      </c>
      <c r="G459" s="196" t="str">
        <f t="shared" si="114"/>
        <v>67-2</v>
      </c>
      <c r="H459" s="126">
        <v>34.5</v>
      </c>
      <c r="I459" s="126">
        <v>47.5</v>
      </c>
      <c r="K459" s="545" t="b">
        <f>IF(I460=1,IF(((VLOOKUP($G459,[1]Depth_Lookup!#REF!,9,FALSE))-(H459/100))=0,"Good",IF(((VLOOKUP($G459,[1]Depth_Lookup!$A$3:$J$550,9,FALSE))-(H459/100))&gt;0,"Too Short","Too Long")))</f>
        <v>0</v>
      </c>
      <c r="L459" s="171">
        <f>(VLOOKUP($G459,Depth_Lookup!$A$3:$J$410,10,FALSE))+(H459/100)</f>
        <v>162.89500000000001</v>
      </c>
      <c r="M459" s="171">
        <f>(VLOOKUP($G459,Depth_Lookup!$A$3:$J$410,10,FALSE))+(I459/100)</f>
        <v>163.02500000000001</v>
      </c>
      <c r="N459" s="146" t="s">
        <v>1970</v>
      </c>
      <c r="O459" s="126">
        <v>1</v>
      </c>
      <c r="P459" s="126" t="s">
        <v>853</v>
      </c>
      <c r="Q459" s="126" t="s">
        <v>125</v>
      </c>
      <c r="R459" s="196" t="str">
        <f t="shared" si="146"/>
        <v>SerpentinizedHarzburgite</v>
      </c>
      <c r="S459" s="126" t="s">
        <v>107</v>
      </c>
      <c r="U459" s="126" t="s">
        <v>95</v>
      </c>
      <c r="V459" s="126" t="s">
        <v>509</v>
      </c>
      <c r="W459" s="126" t="s">
        <v>102</v>
      </c>
      <c r="X459" s="202">
        <f>VLOOKUP(W459,[2]definitions_list_lookup!$A$13:$B$19,2,0)</f>
        <v>5</v>
      </c>
      <c r="Y459" s="126" t="s">
        <v>90</v>
      </c>
      <c r="Z459" s="126" t="s">
        <v>91</v>
      </c>
      <c r="AB459" s="126" t="s">
        <v>116</v>
      </c>
      <c r="AC459" s="126" t="s">
        <v>108</v>
      </c>
      <c r="AD459" s="126" t="s">
        <v>96</v>
      </c>
      <c r="AE459" s="128" t="s">
        <v>123</v>
      </c>
      <c r="AF459" s="196">
        <f>VLOOKUP(AE459,[2]definitions_list_mag!$V$12:$W$15,2,0)</f>
        <v>1</v>
      </c>
      <c r="AG459" s="129" t="s">
        <v>1366</v>
      </c>
      <c r="AI459" s="130">
        <v>78</v>
      </c>
      <c r="AO459" s="130"/>
      <c r="AU459" s="130">
        <v>1</v>
      </c>
      <c r="AV459" s="126">
        <v>0.5</v>
      </c>
      <c r="AW459" s="126">
        <v>0.5</v>
      </c>
      <c r="BA459" s="130">
        <v>20</v>
      </c>
      <c r="BB459" s="126">
        <v>9</v>
      </c>
      <c r="BC459" s="126">
        <v>2</v>
      </c>
      <c r="BD459" s="126" t="s">
        <v>110</v>
      </c>
      <c r="BE459" s="126" t="s">
        <v>103</v>
      </c>
      <c r="BG459" s="130"/>
      <c r="BM459" s="130">
        <v>1</v>
      </c>
      <c r="BN459" s="126">
        <v>2</v>
      </c>
      <c r="BO459" s="126">
        <v>0.5</v>
      </c>
      <c r="BY459" s="130"/>
      <c r="CF459" s="213">
        <f t="shared" si="154"/>
        <v>100</v>
      </c>
      <c r="CG459" s="131"/>
      <c r="CH459" s="132" t="s">
        <v>1329</v>
      </c>
      <c r="CI459" s="132">
        <v>90</v>
      </c>
      <c r="CJ459" s="132" t="s">
        <v>514</v>
      </c>
      <c r="CK459" s="133"/>
      <c r="CL459" s="134"/>
      <c r="CM459" s="134"/>
      <c r="CN459" s="134"/>
      <c r="CO459" s="134"/>
      <c r="CP459" s="134"/>
      <c r="CQ459" s="134"/>
      <c r="CR459" s="134"/>
      <c r="CS459" s="134"/>
      <c r="CT459" s="134"/>
      <c r="CU459" s="134"/>
      <c r="CV459" s="134"/>
      <c r="CW459" s="134"/>
      <c r="CX459" s="134"/>
      <c r="CY459" s="134"/>
      <c r="CZ459" s="134"/>
      <c r="DA459" s="134"/>
      <c r="DB459" s="134">
        <v>90</v>
      </c>
      <c r="DC459" s="135">
        <v>10</v>
      </c>
      <c r="DD459" s="134"/>
      <c r="DE459" s="134"/>
      <c r="DF459" s="134"/>
      <c r="DG459" s="134"/>
      <c r="DH459" s="134"/>
      <c r="DI459" s="134"/>
      <c r="DJ459" s="134"/>
      <c r="DK459" s="207">
        <f t="shared" si="147"/>
        <v>100</v>
      </c>
      <c r="DL459" s="131"/>
      <c r="DM459" s="134"/>
      <c r="DN459" s="134"/>
      <c r="DO459" s="136"/>
      <c r="DQ459" s="131"/>
      <c r="DR459" s="136"/>
      <c r="DS459" s="131"/>
      <c r="DT459" s="138" t="s">
        <v>1389</v>
      </c>
      <c r="DW459" s="214" t="e">
        <f>VLOOKUP(P459,[2]definitions_list_lookup!$K$30:$L$54,2,0)</f>
        <v>#N/A</v>
      </c>
      <c r="DX459" s="139" t="s">
        <v>1405</v>
      </c>
      <c r="DY459" s="139" t="s">
        <v>1971</v>
      </c>
      <c r="DZ459"/>
      <c r="EA459" s="104"/>
      <c r="ED459" s="229" t="s">
        <v>2517</v>
      </c>
      <c r="EE459" s="140"/>
      <c r="EG459" s="140"/>
      <c r="EI459" s="218"/>
      <c r="EJ459" s="143"/>
      <c r="EK459" s="221"/>
      <c r="EM459" s="109"/>
      <c r="EN459" s="109" t="s">
        <v>2046</v>
      </c>
      <c r="EO459" s="144">
        <v>6</v>
      </c>
      <c r="EQ459" s="144" t="s">
        <v>2050</v>
      </c>
      <c r="EV459" s="112">
        <v>35</v>
      </c>
      <c r="EW459" s="112">
        <v>90</v>
      </c>
      <c r="EX459" s="112">
        <v>37</v>
      </c>
      <c r="EY459" s="112">
        <v>180</v>
      </c>
      <c r="EZ459" s="192">
        <f t="shared" si="155"/>
        <v>-42.898445534961411</v>
      </c>
      <c r="FA459" s="192">
        <f t="shared" si="156"/>
        <v>317.10155446503859</v>
      </c>
      <c r="FB459" s="192">
        <f t="shared" si="157"/>
        <v>44.190700704849405</v>
      </c>
      <c r="FC459" s="192">
        <f t="shared" si="158"/>
        <v>47.101554465038589</v>
      </c>
      <c r="FD459" s="192">
        <f t="shared" si="159"/>
        <v>45.809299295150595</v>
      </c>
      <c r="FE459" s="193">
        <f t="shared" si="160"/>
        <v>137.10155446503859</v>
      </c>
      <c r="FF459" s="194">
        <f t="shared" si="161"/>
        <v>45.809299295150595</v>
      </c>
      <c r="FI459" s="778">
        <f t="shared" si="162"/>
        <v>6</v>
      </c>
      <c r="FJ459" s="779">
        <f t="shared" si="163"/>
        <v>45.809299295150595</v>
      </c>
      <c r="FK459" s="779">
        <f t="shared" si="164"/>
        <v>44.190700704849405</v>
      </c>
      <c r="FL459" s="780">
        <f t="shared" si="165"/>
        <v>0.77127322606300108</v>
      </c>
      <c r="FM459" s="169">
        <f t="shared" si="166"/>
        <v>0.69704873670190159</v>
      </c>
      <c r="FN459" s="783">
        <f t="shared" si="167"/>
        <v>4.1822924202114091</v>
      </c>
    </row>
    <row r="460" spans="1:1038" ht="18" customHeight="1">
      <c r="A460" s="223" t="s">
        <v>1819</v>
      </c>
      <c r="B460" s="224" t="s">
        <v>1647</v>
      </c>
      <c r="D460" s="225" t="s">
        <v>1279</v>
      </c>
      <c r="E460" s="360">
        <v>67</v>
      </c>
      <c r="F460" s="360">
        <v>2</v>
      </c>
      <c r="G460" s="196" t="str">
        <f t="shared" si="114"/>
        <v>67-2</v>
      </c>
      <c r="H460" s="360">
        <v>47.5</v>
      </c>
      <c r="I460" s="360">
        <v>48.5</v>
      </c>
      <c r="J460" s="360"/>
      <c r="K460" s="545" t="b">
        <f>IF(I461=1,IF(((VLOOKUP($G460,[1]Depth_Lookup!#REF!,9,FALSE))-(H460/100))=0,"Good",IF(((VLOOKUP($G460,[1]Depth_Lookup!$A$3:$J$550,9,FALSE))-(H460/100))&gt;0,"Too Short","Too Long")))</f>
        <v>0</v>
      </c>
      <c r="L460" s="171">
        <f>(VLOOKUP($G460,Depth_Lookup!$A$3:$J$410,10,FALSE))+(H460/100)</f>
        <v>163.02500000000001</v>
      </c>
      <c r="M460" s="171">
        <f>(VLOOKUP($G460,Depth_Lookup!$A$3:$J$410,10,FALSE))+(I460/100)</f>
        <v>163.03500000000003</v>
      </c>
      <c r="N460" s="146" t="s">
        <v>1970</v>
      </c>
      <c r="O460" s="126">
        <v>1</v>
      </c>
      <c r="Q460" s="126" t="s">
        <v>111</v>
      </c>
      <c r="R460" s="196" t="str">
        <f t="shared" si="146"/>
        <v>Olivine gabbro</v>
      </c>
      <c r="S460" s="126" t="s">
        <v>98</v>
      </c>
      <c r="U460" s="126" t="s">
        <v>95</v>
      </c>
      <c r="V460" s="126" t="s">
        <v>96</v>
      </c>
      <c r="W460" s="126" t="s">
        <v>89</v>
      </c>
      <c r="X460" s="202">
        <f>VLOOKUP(W460,[2]definitions_list_lookup!$A$13:$B$19,2,0)</f>
        <v>3</v>
      </c>
      <c r="Y460" s="126" t="s">
        <v>90</v>
      </c>
      <c r="Z460" s="126" t="s">
        <v>91</v>
      </c>
      <c r="AF460" s="196" t="e">
        <f>VLOOKUP(AE460,[2]definitions_list_mag!$V$12:$W$15,2,0)</f>
        <v>#N/A</v>
      </c>
      <c r="AI460" s="130">
        <v>25</v>
      </c>
      <c r="AJ460" s="126">
        <v>1</v>
      </c>
      <c r="AK460" s="126">
        <v>0.5</v>
      </c>
      <c r="AL460" s="126" t="s">
        <v>110</v>
      </c>
      <c r="AM460" s="126" t="s">
        <v>103</v>
      </c>
      <c r="AO460" s="130">
        <v>40</v>
      </c>
      <c r="AQ460" s="126">
        <v>0.5</v>
      </c>
      <c r="AR460" s="126" t="s">
        <v>106</v>
      </c>
      <c r="AS460" s="126" t="s">
        <v>93</v>
      </c>
      <c r="AU460" s="130">
        <v>35</v>
      </c>
      <c r="AX460" s="126" t="s">
        <v>110</v>
      </c>
      <c r="AY460" s="126" t="s">
        <v>103</v>
      </c>
      <c r="BA460" s="130"/>
      <c r="BG460" s="130"/>
      <c r="BM460" s="130"/>
      <c r="BY460" s="130"/>
      <c r="CF460" s="213">
        <f t="shared" si="154"/>
        <v>100</v>
      </c>
      <c r="CG460" s="131"/>
      <c r="CH460" s="369" t="s">
        <v>1466</v>
      </c>
      <c r="CI460" s="369">
        <v>100</v>
      </c>
      <c r="CJ460" s="369" t="s">
        <v>514</v>
      </c>
      <c r="CK460" s="369"/>
      <c r="CL460" s="370"/>
      <c r="CM460" s="370"/>
      <c r="CN460" s="370"/>
      <c r="CO460" s="370"/>
      <c r="CP460" s="370"/>
      <c r="CQ460" s="370"/>
      <c r="CR460" s="370"/>
      <c r="CS460" s="370"/>
      <c r="CT460" s="370"/>
      <c r="CU460" s="370"/>
      <c r="CV460" s="370"/>
      <c r="CW460" s="370"/>
      <c r="CX460" s="370"/>
      <c r="CY460" s="370"/>
      <c r="CZ460" s="370"/>
      <c r="DA460" s="370"/>
      <c r="DB460" s="370">
        <v>30</v>
      </c>
      <c r="DC460" s="360"/>
      <c r="DD460" s="370">
        <v>30</v>
      </c>
      <c r="DE460" s="370"/>
      <c r="DF460" s="370"/>
      <c r="DG460" s="370"/>
      <c r="DH460" s="370"/>
      <c r="DI460" s="370"/>
      <c r="DJ460" s="370">
        <v>40</v>
      </c>
      <c r="DK460" s="207">
        <f t="shared" si="147"/>
        <v>100</v>
      </c>
      <c r="DL460" s="131"/>
      <c r="DM460" s="370"/>
      <c r="DN460" s="370"/>
      <c r="DO460" s="372"/>
      <c r="DP460" s="373"/>
      <c r="DQ460" s="131"/>
      <c r="DR460" s="136" t="s">
        <v>1963</v>
      </c>
      <c r="DS460" s="131"/>
      <c r="DT460" s="138" t="s">
        <v>1972</v>
      </c>
      <c r="DU460" s="135">
        <v>11</v>
      </c>
      <c r="DW460" s="214" t="e">
        <f>VLOOKUP(P460,[2]definitions_list_lookup!$K$30:$L$54,2,0)</f>
        <v>#N/A</v>
      </c>
      <c r="DX460" s="139"/>
      <c r="DY460" s="139" t="s">
        <v>1973</v>
      </c>
      <c r="DZ460"/>
      <c r="EA460" s="104"/>
      <c r="ED460" s="229" t="s">
        <v>2517</v>
      </c>
      <c r="EE460" s="140"/>
      <c r="EG460" s="140"/>
      <c r="EI460" s="218"/>
      <c r="EJ460" s="143"/>
      <c r="EK460" s="221"/>
      <c r="EM460" s="109"/>
      <c r="EN460" s="137" t="s">
        <v>1447</v>
      </c>
      <c r="EO460" s="144">
        <v>1.2</v>
      </c>
      <c r="EV460" s="112">
        <v>30</v>
      </c>
      <c r="EW460" s="112">
        <v>90</v>
      </c>
      <c r="EX460" s="112">
        <v>15</v>
      </c>
      <c r="EY460" s="112">
        <v>180</v>
      </c>
      <c r="EZ460" s="192">
        <f t="shared" si="155"/>
        <v>-65.103909361017102</v>
      </c>
      <c r="FA460" s="192">
        <f t="shared" si="156"/>
        <v>294.89609063898291</v>
      </c>
      <c r="FB460" s="192">
        <f t="shared" si="157"/>
        <v>57.523315761554748</v>
      </c>
      <c r="FC460" s="192">
        <f t="shared" si="158"/>
        <v>24.896090638982898</v>
      </c>
      <c r="FD460" s="192">
        <f t="shared" si="159"/>
        <v>32.476684238445252</v>
      </c>
      <c r="FE460" s="193">
        <f t="shared" si="160"/>
        <v>114.89609063898291</v>
      </c>
      <c r="FF460" s="194">
        <f t="shared" si="161"/>
        <v>32.476684238445252</v>
      </c>
      <c r="FI460" s="778">
        <f t="shared" si="162"/>
        <v>1.2</v>
      </c>
      <c r="FJ460" s="779">
        <f t="shared" si="163"/>
        <v>32.476684238445252</v>
      </c>
      <c r="FK460" s="779">
        <f t="shared" si="164"/>
        <v>57.523315761554748</v>
      </c>
      <c r="FL460" s="780">
        <f t="shared" si="165"/>
        <v>1.0039712567034798</v>
      </c>
      <c r="FM460" s="169">
        <f t="shared" si="166"/>
        <v>0.84361002296195076</v>
      </c>
      <c r="FN460" s="783">
        <f t="shared" si="167"/>
        <v>1.0123320275543408</v>
      </c>
    </row>
    <row r="461" spans="1:1038" ht="18" customHeight="1">
      <c r="A461" s="223" t="s">
        <v>1819</v>
      </c>
      <c r="B461" s="224" t="s">
        <v>1647</v>
      </c>
      <c r="D461" s="225" t="s">
        <v>1279</v>
      </c>
      <c r="E461" s="126">
        <v>67</v>
      </c>
      <c r="F461" s="126">
        <v>2</v>
      </c>
      <c r="G461" s="196" t="str">
        <f t="shared" si="114"/>
        <v>67-2</v>
      </c>
      <c r="H461" s="126">
        <v>48.5</v>
      </c>
      <c r="I461" s="126">
        <v>70.5</v>
      </c>
      <c r="K461" s="545" t="b">
        <f>IF(I462=1,IF(((VLOOKUP($G461,[1]Depth_Lookup!#REF!,9,FALSE))-(H461/100))=0,"Good",IF(((VLOOKUP($G461,[1]Depth_Lookup!$A$3:$J$550,9,FALSE))-(H461/100))&gt;0,"Too Short","Too Long")))</f>
        <v>0</v>
      </c>
      <c r="L461" s="171">
        <f>(VLOOKUP($G461,Depth_Lookup!$A$3:$J$410,10,FALSE))+(H461/100)</f>
        <v>163.03500000000003</v>
      </c>
      <c r="M461" s="171">
        <f>(VLOOKUP($G461,Depth_Lookup!$A$3:$J$410,10,FALSE))+(I461/100)</f>
        <v>163.25500000000002</v>
      </c>
      <c r="N461" s="146" t="s">
        <v>1970</v>
      </c>
      <c r="O461" s="126">
        <v>1</v>
      </c>
      <c r="P461" s="126" t="s">
        <v>853</v>
      </c>
      <c r="Q461" s="126" t="s">
        <v>125</v>
      </c>
      <c r="R461" s="196" t="str">
        <f t="shared" si="146"/>
        <v>SerpentinizedHarzburgite</v>
      </c>
      <c r="S461" s="126" t="s">
        <v>98</v>
      </c>
      <c r="U461" s="126" t="s">
        <v>95</v>
      </c>
      <c r="V461" s="126" t="s">
        <v>96</v>
      </c>
      <c r="W461" s="126" t="s">
        <v>102</v>
      </c>
      <c r="X461" s="202">
        <f>VLOOKUP(W461,[2]definitions_list_lookup!$A$13:$B$19,2,0)</f>
        <v>5</v>
      </c>
      <c r="Y461" s="126" t="s">
        <v>90</v>
      </c>
      <c r="Z461" s="126" t="s">
        <v>91</v>
      </c>
      <c r="AB461" s="126" t="s">
        <v>116</v>
      </c>
      <c r="AC461" s="126" t="s">
        <v>108</v>
      </c>
      <c r="AD461" s="126" t="s">
        <v>96</v>
      </c>
      <c r="AE461" s="128" t="s">
        <v>123</v>
      </c>
      <c r="AF461" s="196">
        <f>VLOOKUP(AE461,[2]definitions_list_mag!$V$12:$W$15,2,0)</f>
        <v>1</v>
      </c>
      <c r="AG461" s="129" t="s">
        <v>1366</v>
      </c>
      <c r="AI461" s="130">
        <v>78</v>
      </c>
      <c r="AO461" s="130"/>
      <c r="AU461" s="130">
        <v>1</v>
      </c>
      <c r="AV461" s="126">
        <v>0.5</v>
      </c>
      <c r="AW461" s="126">
        <v>0.5</v>
      </c>
      <c r="BA461" s="130">
        <v>20</v>
      </c>
      <c r="BB461" s="126">
        <v>9</v>
      </c>
      <c r="BC461" s="126">
        <v>2</v>
      </c>
      <c r="BD461" s="126" t="s">
        <v>110</v>
      </c>
      <c r="BE461" s="126" t="s">
        <v>103</v>
      </c>
      <c r="BG461" s="130"/>
      <c r="BM461" s="130">
        <v>1</v>
      </c>
      <c r="BN461" s="126">
        <v>2</v>
      </c>
      <c r="BO461" s="126">
        <v>0.5</v>
      </c>
      <c r="BY461" s="130"/>
      <c r="CF461" s="213">
        <f t="shared" si="154"/>
        <v>100</v>
      </c>
      <c r="CG461" s="131"/>
      <c r="CH461" s="132" t="s">
        <v>1756</v>
      </c>
      <c r="CI461" s="132">
        <v>90</v>
      </c>
      <c r="CJ461" s="132" t="s">
        <v>514</v>
      </c>
      <c r="CK461" s="133"/>
      <c r="CL461" s="134"/>
      <c r="CM461" s="134"/>
      <c r="CN461" s="134"/>
      <c r="CO461" s="134"/>
      <c r="CP461" s="134"/>
      <c r="CQ461" s="134"/>
      <c r="CR461" s="134"/>
      <c r="CS461" s="134"/>
      <c r="CT461" s="134"/>
      <c r="CU461" s="134"/>
      <c r="CV461" s="134"/>
      <c r="CW461" s="134"/>
      <c r="CX461" s="134"/>
      <c r="CY461" s="134"/>
      <c r="CZ461" s="134"/>
      <c r="DA461" s="134"/>
      <c r="DB461" s="134">
        <v>90</v>
      </c>
      <c r="DC461" s="135">
        <v>10</v>
      </c>
      <c r="DD461" s="134"/>
      <c r="DE461" s="134"/>
      <c r="DF461" s="134"/>
      <c r="DG461" s="134"/>
      <c r="DH461" s="134"/>
      <c r="DI461" s="134"/>
      <c r="DJ461" s="134"/>
      <c r="DK461" s="207">
        <f t="shared" si="147"/>
        <v>100</v>
      </c>
      <c r="DL461" s="131"/>
      <c r="DM461" s="134"/>
      <c r="DN461" s="134">
        <v>20</v>
      </c>
      <c r="DO461" s="136"/>
      <c r="DQ461" s="131"/>
      <c r="DR461" s="136"/>
      <c r="DS461" s="131"/>
      <c r="DT461" s="138" t="s">
        <v>1389</v>
      </c>
      <c r="DW461" s="214" t="e">
        <f>VLOOKUP(P461,[2]definitions_list_lookup!$K$30:$L$54,2,0)</f>
        <v>#N/A</v>
      </c>
      <c r="DX461" s="139" t="s">
        <v>1405</v>
      </c>
      <c r="DY461" s="139" t="s">
        <v>1971</v>
      </c>
      <c r="DZ461"/>
      <c r="EA461" s="104"/>
      <c r="ED461" s="229" t="s">
        <v>2517</v>
      </c>
      <c r="EE461" s="140"/>
      <c r="EG461" s="140"/>
      <c r="EI461" s="218"/>
      <c r="EJ461" s="143"/>
      <c r="EK461" s="221"/>
      <c r="EM461" s="109"/>
      <c r="EN461" s="109" t="s">
        <v>1447</v>
      </c>
      <c r="EZ461" s="192" t="e">
        <f t="shared" si="155"/>
        <v>#DIV/0!</v>
      </c>
      <c r="FA461" s="192" t="e">
        <f t="shared" si="156"/>
        <v>#DIV/0!</v>
      </c>
      <c r="FB461" s="192" t="e">
        <f t="shared" si="157"/>
        <v>#DIV/0!</v>
      </c>
      <c r="FC461" s="192" t="e">
        <f t="shared" si="158"/>
        <v>#DIV/0!</v>
      </c>
      <c r="FD461" s="192" t="e">
        <f t="shared" si="159"/>
        <v>#DIV/0!</v>
      </c>
      <c r="FE461" s="193" t="e">
        <f t="shared" si="160"/>
        <v>#DIV/0!</v>
      </c>
      <c r="FF461" s="194" t="e">
        <f t="shared" si="161"/>
        <v>#DIV/0!</v>
      </c>
      <c r="FI461" s="778">
        <f t="shared" si="162"/>
        <v>0</v>
      </c>
      <c r="FJ461" s="779" t="e">
        <f t="shared" si="163"/>
        <v>#DIV/0!</v>
      </c>
      <c r="FK461" s="779" t="e">
        <f t="shared" si="164"/>
        <v>#DIV/0!</v>
      </c>
      <c r="FL461" s="780" t="e">
        <f t="shared" si="165"/>
        <v>#DIV/0!</v>
      </c>
      <c r="FM461" s="169" t="e">
        <f t="shared" si="166"/>
        <v>#DIV/0!</v>
      </c>
      <c r="FN461" s="783" t="e">
        <f t="shared" si="167"/>
        <v>#DIV/0!</v>
      </c>
    </row>
    <row r="462" spans="1:1038" ht="18" customHeight="1">
      <c r="A462" s="223" t="s">
        <v>1819</v>
      </c>
      <c r="B462" s="224" t="s">
        <v>1647</v>
      </c>
      <c r="D462" s="225" t="s">
        <v>1279</v>
      </c>
      <c r="E462" s="360">
        <v>67</v>
      </c>
      <c r="F462" s="360">
        <v>2</v>
      </c>
      <c r="G462" s="196" t="str">
        <f t="shared" si="114"/>
        <v>67-2</v>
      </c>
      <c r="H462" s="360">
        <v>70.5</v>
      </c>
      <c r="I462" s="360">
        <v>72</v>
      </c>
      <c r="J462" s="360"/>
      <c r="K462" s="545" t="b">
        <f>IF(I463=1,IF(((VLOOKUP($G462,[1]Depth_Lookup!#REF!,9,FALSE))-(H462/100))=0,"Good",IF(((VLOOKUP($G462,[1]Depth_Lookup!$A$3:$J$550,9,FALSE))-(H462/100))&gt;0,"Too Short","Too Long")))</f>
        <v>0</v>
      </c>
      <c r="L462" s="171">
        <f>(VLOOKUP($G462,Depth_Lookup!$A$3:$J$410,10,FALSE))+(H462/100)</f>
        <v>163.25500000000002</v>
      </c>
      <c r="M462" s="171">
        <f>(VLOOKUP($G462,Depth_Lookup!$A$3:$J$410,10,FALSE))+(I462/100)</f>
        <v>163.27000000000001</v>
      </c>
      <c r="N462" s="146" t="s">
        <v>1970</v>
      </c>
      <c r="O462" s="126">
        <v>1</v>
      </c>
      <c r="Q462" s="126" t="s">
        <v>97</v>
      </c>
      <c r="R462" s="196" t="str">
        <f t="shared" si="146"/>
        <v>Gabbro</v>
      </c>
      <c r="S462" s="126" t="s">
        <v>98</v>
      </c>
      <c r="U462" s="126" t="s">
        <v>95</v>
      </c>
      <c r="V462" s="126" t="s">
        <v>96</v>
      </c>
      <c r="W462" s="126" t="s">
        <v>112</v>
      </c>
      <c r="X462" s="202">
        <f>VLOOKUP(W462,[2]definitions_list_lookup!$A$13:$B$19,2,0)</f>
        <v>4</v>
      </c>
      <c r="Y462" s="126" t="s">
        <v>90</v>
      </c>
      <c r="Z462" s="126" t="s">
        <v>91</v>
      </c>
      <c r="AF462" s="196" t="e">
        <f>VLOOKUP(AE462,[2]definitions_list_mag!$V$12:$W$15,2,0)</f>
        <v>#N/A</v>
      </c>
      <c r="AI462" s="130"/>
      <c r="AO462" s="130">
        <v>30</v>
      </c>
      <c r="AR462" s="126" t="s">
        <v>106</v>
      </c>
      <c r="AS462" s="126" t="s">
        <v>93</v>
      </c>
      <c r="AU462" s="130">
        <v>69</v>
      </c>
      <c r="AV462" s="126">
        <v>6</v>
      </c>
      <c r="AW462" s="126">
        <v>3</v>
      </c>
      <c r="AX462" s="126" t="s">
        <v>110</v>
      </c>
      <c r="AY462" s="126" t="s">
        <v>103</v>
      </c>
      <c r="BA462" s="130"/>
      <c r="BG462" s="130"/>
      <c r="BM462" s="130">
        <v>1</v>
      </c>
      <c r="BN462" s="126">
        <v>2</v>
      </c>
      <c r="BO462" s="126">
        <v>1</v>
      </c>
      <c r="BP462" s="126" t="s">
        <v>110</v>
      </c>
      <c r="BQ462" s="126" t="s">
        <v>103</v>
      </c>
      <c r="BY462" s="130"/>
      <c r="CF462" s="213">
        <f t="shared" si="154"/>
        <v>100</v>
      </c>
      <c r="CG462" s="131"/>
      <c r="CH462" s="369" t="s">
        <v>1466</v>
      </c>
      <c r="CI462" s="369">
        <v>100</v>
      </c>
      <c r="CJ462" s="369" t="s">
        <v>514</v>
      </c>
      <c r="CK462" s="369"/>
      <c r="CL462" s="370"/>
      <c r="CM462" s="370"/>
      <c r="CN462" s="370"/>
      <c r="CO462" s="370"/>
      <c r="CP462" s="370"/>
      <c r="CQ462" s="370"/>
      <c r="CR462" s="370"/>
      <c r="CS462" s="370"/>
      <c r="CT462" s="370"/>
      <c r="CU462" s="370"/>
      <c r="CV462" s="370"/>
      <c r="CW462" s="370"/>
      <c r="CX462" s="370"/>
      <c r="CY462" s="370"/>
      <c r="CZ462" s="370"/>
      <c r="DA462" s="370"/>
      <c r="DB462" s="370"/>
      <c r="DC462" s="360"/>
      <c r="DD462" s="370">
        <v>20</v>
      </c>
      <c r="DE462" s="370"/>
      <c r="DF462" s="370"/>
      <c r="DG462" s="370"/>
      <c r="DH462" s="370"/>
      <c r="DI462" s="370"/>
      <c r="DJ462" s="370">
        <v>80</v>
      </c>
      <c r="DK462" s="207">
        <f t="shared" si="147"/>
        <v>100</v>
      </c>
      <c r="DL462" s="131"/>
      <c r="DM462" s="370" t="s">
        <v>696</v>
      </c>
      <c r="DN462" s="370"/>
      <c r="DO462" s="372" t="s">
        <v>1472</v>
      </c>
      <c r="DP462" s="373"/>
      <c r="DQ462" s="131"/>
      <c r="DR462" s="136" t="s">
        <v>1963</v>
      </c>
      <c r="DS462" s="131"/>
      <c r="DT462" s="138" t="s">
        <v>1974</v>
      </c>
      <c r="DU462" s="135">
        <v>13</v>
      </c>
      <c r="DW462" s="214" t="e">
        <f>VLOOKUP(P462,[2]definitions_list_lookup!$K$30:$L$54,2,0)</f>
        <v>#N/A</v>
      </c>
      <c r="DX462" s="139"/>
      <c r="DY462" s="139" t="s">
        <v>1973</v>
      </c>
      <c r="DZ462"/>
      <c r="EA462" s="104"/>
      <c r="ED462" s="229" t="s">
        <v>2517</v>
      </c>
      <c r="EE462" s="140"/>
      <c r="EG462" s="140"/>
      <c r="EI462" s="218"/>
      <c r="EJ462" s="143"/>
      <c r="EK462" s="221"/>
      <c r="EM462" s="109"/>
      <c r="EN462" s="109" t="s">
        <v>1447</v>
      </c>
      <c r="EO462" s="144">
        <v>1.3</v>
      </c>
      <c r="EV462" s="112">
        <v>10</v>
      </c>
      <c r="EW462" s="112">
        <v>90</v>
      </c>
      <c r="EX462" s="112">
        <v>31</v>
      </c>
      <c r="EY462" s="112">
        <v>180</v>
      </c>
      <c r="EZ462" s="192">
        <f t="shared" si="155"/>
        <v>-16.354715380226082</v>
      </c>
      <c r="FA462" s="192">
        <f t="shared" si="156"/>
        <v>343.64528461977392</v>
      </c>
      <c r="FB462" s="192">
        <f t="shared" si="157"/>
        <v>57.945259291296601</v>
      </c>
      <c r="FC462" s="192">
        <f t="shared" si="158"/>
        <v>73.645284619773918</v>
      </c>
      <c r="FD462" s="192">
        <f t="shared" si="159"/>
        <v>32.054740708703399</v>
      </c>
      <c r="FE462" s="193">
        <f t="shared" si="160"/>
        <v>163.64528461977392</v>
      </c>
      <c r="FF462" s="194">
        <f t="shared" si="161"/>
        <v>32.054740708703399</v>
      </c>
      <c r="FI462" s="778">
        <f t="shared" si="162"/>
        <v>1.3</v>
      </c>
      <c r="FJ462" s="779">
        <f t="shared" si="163"/>
        <v>32.054740708703399</v>
      </c>
      <c r="FK462" s="779">
        <f t="shared" si="164"/>
        <v>57.945259291296601</v>
      </c>
      <c r="FL462" s="780">
        <f t="shared" si="165"/>
        <v>1.0113355605549617</v>
      </c>
      <c r="FM462" s="169">
        <f t="shared" si="166"/>
        <v>0.84754142135086197</v>
      </c>
      <c r="FN462" s="783">
        <f t="shared" si="167"/>
        <v>1.1018038477561205</v>
      </c>
    </row>
    <row r="463" spans="1:1038" s="288" customFormat="1" ht="18" customHeight="1">
      <c r="A463" s="282" t="s">
        <v>1819</v>
      </c>
      <c r="B463" s="283" t="s">
        <v>1647</v>
      </c>
      <c r="C463" s="227"/>
      <c r="D463" s="284" t="s">
        <v>1279</v>
      </c>
      <c r="E463" s="227">
        <v>67</v>
      </c>
      <c r="F463" s="227">
        <v>2</v>
      </c>
      <c r="G463" s="286" t="str">
        <f t="shared" si="114"/>
        <v>67-2</v>
      </c>
      <c r="H463" s="227">
        <v>72</v>
      </c>
      <c r="I463" s="227">
        <v>88</v>
      </c>
      <c r="J463" s="226"/>
      <c r="K463" s="545" t="b">
        <f>IF(I464=1,IF(((VLOOKUP($G463,[1]Depth_Lookup!#REF!,9,FALSE))-(H463/100))=0,"Good",IF(((VLOOKUP($G463,[1]Depth_Lookup!$A$3:$J$550,9,FALSE))-(H463/100))&gt;0,"Too Short","Too Long")))</f>
        <v>0</v>
      </c>
      <c r="L463" s="171">
        <f>(VLOOKUP($G463,Depth_Lookup!$A$3:$J$410,10,FALSE))+(H463/100)</f>
        <v>163.27000000000001</v>
      </c>
      <c r="M463" s="171">
        <f>(VLOOKUP($G463,Depth_Lookup!$A$3:$J$410,10,FALSE))+(I463/100)</f>
        <v>163.43</v>
      </c>
      <c r="N463" s="353" t="s">
        <v>1970</v>
      </c>
      <c r="O463" s="227">
        <v>1</v>
      </c>
      <c r="P463" s="227" t="s">
        <v>853</v>
      </c>
      <c r="Q463" s="227" t="s">
        <v>125</v>
      </c>
      <c r="R463" s="286" t="str">
        <f t="shared" si="146"/>
        <v>SerpentinizedHarzburgite</v>
      </c>
      <c r="S463" s="227" t="s">
        <v>98</v>
      </c>
      <c r="T463" s="227"/>
      <c r="U463" s="227" t="s">
        <v>95</v>
      </c>
      <c r="V463" s="227" t="s">
        <v>96</v>
      </c>
      <c r="W463" s="227" t="s">
        <v>102</v>
      </c>
      <c r="X463" s="287">
        <f>VLOOKUP(W463,[2]definitions_list_lookup!$A$13:$B$19,2,0)</f>
        <v>5</v>
      </c>
      <c r="Y463" s="227" t="s">
        <v>90</v>
      </c>
      <c r="Z463" s="227" t="s">
        <v>91</v>
      </c>
      <c r="AA463" s="227"/>
      <c r="AB463" s="227" t="s">
        <v>116</v>
      </c>
      <c r="AC463" s="227" t="s">
        <v>108</v>
      </c>
      <c r="AD463" s="227" t="s">
        <v>96</v>
      </c>
      <c r="AE463" s="233" t="s">
        <v>123</v>
      </c>
      <c r="AF463" s="286">
        <f>VLOOKUP(AE463,[2]definitions_list_mag!$V$12:$W$15,2,0)</f>
        <v>1</v>
      </c>
      <c r="AG463" s="237" t="s">
        <v>1366</v>
      </c>
      <c r="AH463" s="227"/>
      <c r="AI463" s="240">
        <v>78</v>
      </c>
      <c r="AJ463" s="227"/>
      <c r="AK463" s="227"/>
      <c r="AL463" s="227"/>
      <c r="AM463" s="227"/>
      <c r="AN463" s="227"/>
      <c r="AO463" s="240"/>
      <c r="AP463" s="227"/>
      <c r="AQ463" s="227"/>
      <c r="AR463" s="227"/>
      <c r="AS463" s="227"/>
      <c r="AT463" s="227"/>
      <c r="AU463" s="240">
        <v>1</v>
      </c>
      <c r="AV463" s="227">
        <v>0.5</v>
      </c>
      <c r="AW463" s="227">
        <v>0.5</v>
      </c>
      <c r="AX463" s="227"/>
      <c r="AY463" s="227"/>
      <c r="AZ463" s="227"/>
      <c r="BA463" s="240">
        <v>20</v>
      </c>
      <c r="BB463" s="227">
        <v>9</v>
      </c>
      <c r="BC463" s="227">
        <v>2</v>
      </c>
      <c r="BD463" s="227" t="s">
        <v>110</v>
      </c>
      <c r="BE463" s="227" t="s">
        <v>103</v>
      </c>
      <c r="BF463" s="227"/>
      <c r="BG463" s="240"/>
      <c r="BH463" s="227"/>
      <c r="BI463" s="227"/>
      <c r="BJ463" s="227"/>
      <c r="BK463" s="227"/>
      <c r="BL463" s="227"/>
      <c r="BM463" s="240">
        <v>1</v>
      </c>
      <c r="BN463" s="227">
        <v>2</v>
      </c>
      <c r="BO463" s="227">
        <v>0.5</v>
      </c>
      <c r="BP463" s="227"/>
      <c r="BQ463" s="227"/>
      <c r="BR463" s="227"/>
      <c r="BS463" s="227"/>
      <c r="BT463" s="227"/>
      <c r="BU463" s="227"/>
      <c r="BV463" s="227"/>
      <c r="BW463" s="227"/>
      <c r="BX463" s="227"/>
      <c r="BY463" s="240"/>
      <c r="BZ463" s="227"/>
      <c r="CA463" s="227"/>
      <c r="CB463" s="227"/>
      <c r="CC463" s="227"/>
      <c r="CD463" s="227"/>
      <c r="CE463" s="227"/>
      <c r="CF463" s="290">
        <f t="shared" si="154"/>
        <v>100</v>
      </c>
      <c r="CG463" s="148"/>
      <c r="CH463" s="149" t="s">
        <v>1329</v>
      </c>
      <c r="CI463" s="149">
        <v>90</v>
      </c>
      <c r="CJ463" s="149" t="s">
        <v>514</v>
      </c>
      <c r="CK463" s="151"/>
      <c r="CL463" s="152"/>
      <c r="CM463" s="152"/>
      <c r="CN463" s="152"/>
      <c r="CO463" s="152"/>
      <c r="CP463" s="152"/>
      <c r="CQ463" s="152"/>
      <c r="CR463" s="152"/>
      <c r="CS463" s="152"/>
      <c r="CT463" s="152"/>
      <c r="CU463" s="152"/>
      <c r="CV463" s="152"/>
      <c r="CW463" s="152"/>
      <c r="CX463" s="152"/>
      <c r="CY463" s="152"/>
      <c r="CZ463" s="152"/>
      <c r="DA463" s="152"/>
      <c r="DB463" s="152">
        <v>90</v>
      </c>
      <c r="DC463" s="229">
        <v>10</v>
      </c>
      <c r="DD463" s="152"/>
      <c r="DE463" s="152"/>
      <c r="DF463" s="152"/>
      <c r="DG463" s="152"/>
      <c r="DH463" s="152"/>
      <c r="DI463" s="152"/>
      <c r="DJ463" s="152"/>
      <c r="DK463" s="208">
        <f t="shared" si="147"/>
        <v>100</v>
      </c>
      <c r="DL463" s="148"/>
      <c r="DM463" s="152"/>
      <c r="DN463" s="152">
        <v>18</v>
      </c>
      <c r="DO463" s="153"/>
      <c r="DQ463" s="148"/>
      <c r="DR463" s="153"/>
      <c r="DS463" s="148"/>
      <c r="DT463" s="261" t="s">
        <v>1389</v>
      </c>
      <c r="DU463" s="229"/>
      <c r="DV463" s="229"/>
      <c r="DW463" s="291" t="e">
        <f>VLOOKUP(P463,[2]definitions_list_lookup!$K$30:$L$54,2,0)</f>
        <v>#N/A</v>
      </c>
      <c r="DX463" s="154" t="s">
        <v>1405</v>
      </c>
      <c r="DY463" s="154" t="s">
        <v>1971</v>
      </c>
      <c r="DZ463" s="479"/>
      <c r="EA463" s="292"/>
      <c r="EB463" s="229"/>
      <c r="EC463" s="292"/>
      <c r="ED463" s="229" t="s">
        <v>2517</v>
      </c>
      <c r="EE463" s="293"/>
      <c r="EF463" s="294"/>
      <c r="EG463" s="293"/>
      <c r="EH463" s="295"/>
      <c r="EI463" s="296"/>
      <c r="EJ463" s="297"/>
      <c r="EK463" s="298"/>
      <c r="EL463" s="293"/>
      <c r="EM463" s="295"/>
      <c r="EN463" s="295" t="s">
        <v>1447</v>
      </c>
      <c r="EO463" s="321"/>
      <c r="EP463" s="321"/>
      <c r="EQ463" s="321"/>
      <c r="ER463" s="321"/>
      <c r="ES463" s="321"/>
      <c r="ET463" s="321"/>
      <c r="EU463" s="321"/>
      <c r="EV463" s="112">
        <v>10</v>
      </c>
      <c r="EW463" s="112">
        <v>90</v>
      </c>
      <c r="EX463" s="112">
        <v>31</v>
      </c>
      <c r="EY463" s="112">
        <v>180</v>
      </c>
      <c r="EZ463" s="192">
        <f t="shared" si="155"/>
        <v>-16.354715380226082</v>
      </c>
      <c r="FA463" s="192">
        <f t="shared" si="156"/>
        <v>343.64528461977392</v>
      </c>
      <c r="FB463" s="192">
        <f t="shared" si="157"/>
        <v>57.945259291296601</v>
      </c>
      <c r="FC463" s="192">
        <f t="shared" si="158"/>
        <v>73.645284619773918</v>
      </c>
      <c r="FD463" s="192">
        <f t="shared" si="159"/>
        <v>32.054740708703399</v>
      </c>
      <c r="FE463" s="193">
        <f t="shared" si="160"/>
        <v>163.64528461977392</v>
      </c>
      <c r="FF463" s="194">
        <f t="shared" si="161"/>
        <v>32.054740708703399</v>
      </c>
      <c r="FG463" s="293"/>
      <c r="FH463" s="295"/>
      <c r="FI463" s="778">
        <f t="shared" si="162"/>
        <v>0</v>
      </c>
      <c r="FJ463" s="779">
        <f t="shared" si="163"/>
        <v>32.054740708703399</v>
      </c>
      <c r="FK463" s="779">
        <f t="shared" si="164"/>
        <v>57.945259291296601</v>
      </c>
      <c r="FL463" s="780">
        <f t="shared" si="165"/>
        <v>1.0113355605549617</v>
      </c>
      <c r="FM463" s="169">
        <f t="shared" si="166"/>
        <v>0.84754142135086197</v>
      </c>
      <c r="FN463" s="783">
        <f t="shared" si="167"/>
        <v>0</v>
      </c>
      <c r="FO463" s="227"/>
      <c r="FP463" s="227"/>
      <c r="FQ463" s="227"/>
      <c r="FR463" s="227"/>
      <c r="FS463" s="227"/>
      <c r="FT463" s="227"/>
      <c r="FU463" s="227"/>
      <c r="FV463" s="227"/>
      <c r="FW463" s="227"/>
      <c r="FX463" s="227"/>
      <c r="FY463" s="227"/>
      <c r="FZ463" s="227"/>
      <c r="GA463" s="227"/>
      <c r="GB463" s="227"/>
      <c r="GC463" s="227"/>
      <c r="GD463" s="227"/>
      <c r="GE463" s="227"/>
      <c r="GF463" s="227"/>
      <c r="GG463" s="227"/>
      <c r="GH463" s="227"/>
      <c r="GI463" s="227"/>
      <c r="GJ463" s="227"/>
      <c r="GK463" s="227"/>
      <c r="GL463" s="227"/>
      <c r="GM463" s="227"/>
      <c r="GN463" s="227"/>
      <c r="GO463" s="227"/>
      <c r="GP463" s="227"/>
      <c r="GQ463" s="227"/>
      <c r="GR463" s="227"/>
      <c r="GS463" s="227"/>
      <c r="GT463" s="227"/>
      <c r="GU463" s="227"/>
      <c r="GV463" s="227"/>
      <c r="GW463" s="227"/>
      <c r="GX463" s="227"/>
      <c r="GY463" s="227"/>
      <c r="GZ463" s="227"/>
      <c r="HA463" s="227"/>
      <c r="HB463" s="227"/>
      <c r="HC463" s="227"/>
      <c r="HD463" s="227"/>
      <c r="HE463" s="227"/>
      <c r="HF463" s="227"/>
      <c r="HG463" s="227"/>
      <c r="HH463" s="227"/>
      <c r="HI463" s="227"/>
      <c r="HJ463" s="227"/>
      <c r="HK463" s="227"/>
      <c r="HL463" s="227"/>
      <c r="HM463" s="227"/>
      <c r="HN463" s="227"/>
      <c r="HO463" s="227"/>
      <c r="HP463" s="227"/>
      <c r="HQ463" s="227"/>
      <c r="HR463" s="227"/>
      <c r="HS463" s="227"/>
      <c r="HT463" s="227"/>
      <c r="HU463" s="227"/>
      <c r="HV463" s="227"/>
      <c r="HW463" s="227"/>
      <c r="HX463" s="227"/>
      <c r="HY463" s="227"/>
      <c r="HZ463" s="227"/>
      <c r="IA463" s="227"/>
      <c r="IB463" s="227"/>
      <c r="IC463" s="227"/>
      <c r="ID463" s="227"/>
      <c r="IE463" s="227"/>
      <c r="IF463" s="227"/>
      <c r="IG463" s="227"/>
      <c r="IH463" s="227"/>
      <c r="II463" s="227"/>
      <c r="IJ463" s="227"/>
      <c r="IK463" s="227"/>
      <c r="IL463" s="227"/>
      <c r="IM463" s="227"/>
      <c r="IN463" s="227"/>
      <c r="IO463" s="227"/>
      <c r="IP463" s="227"/>
      <c r="IQ463" s="227"/>
      <c r="IR463" s="227"/>
      <c r="IS463" s="227"/>
      <c r="IT463" s="227"/>
      <c r="IU463" s="227"/>
      <c r="IV463" s="227"/>
      <c r="IW463" s="227"/>
      <c r="IX463" s="227"/>
      <c r="IY463" s="227"/>
      <c r="IZ463" s="227"/>
      <c r="JA463" s="227"/>
      <c r="JB463" s="227"/>
      <c r="JC463" s="227"/>
      <c r="JD463" s="227"/>
      <c r="JE463" s="227"/>
      <c r="JF463" s="227"/>
      <c r="JG463" s="227"/>
      <c r="JH463" s="227"/>
      <c r="JI463" s="227"/>
      <c r="JJ463" s="227"/>
      <c r="JK463" s="227"/>
      <c r="JL463" s="227"/>
      <c r="JM463" s="227"/>
      <c r="JN463" s="227"/>
      <c r="JO463" s="227"/>
      <c r="JP463" s="227"/>
      <c r="JQ463" s="227"/>
      <c r="JR463" s="227"/>
      <c r="JS463" s="227"/>
      <c r="JT463" s="227"/>
      <c r="JU463" s="227"/>
      <c r="JV463" s="227"/>
      <c r="JW463" s="227"/>
      <c r="JX463" s="227"/>
      <c r="JY463" s="227"/>
      <c r="JZ463" s="227"/>
      <c r="KA463" s="227"/>
      <c r="KB463" s="227"/>
      <c r="KC463" s="227"/>
      <c r="KD463" s="227"/>
      <c r="KE463" s="227"/>
      <c r="KF463" s="227"/>
      <c r="KG463" s="227"/>
      <c r="KH463" s="227"/>
      <c r="KI463" s="227"/>
      <c r="KJ463" s="227"/>
      <c r="KK463" s="227"/>
      <c r="KL463" s="227"/>
      <c r="KM463" s="227"/>
      <c r="KN463" s="227"/>
      <c r="KO463" s="227"/>
      <c r="KP463" s="227"/>
      <c r="KQ463" s="227"/>
      <c r="KR463" s="227"/>
      <c r="KS463" s="227"/>
      <c r="KT463" s="227"/>
      <c r="KU463" s="227"/>
      <c r="KV463" s="227"/>
      <c r="KW463" s="227"/>
      <c r="KX463" s="227"/>
      <c r="KY463" s="227"/>
      <c r="KZ463" s="227"/>
      <c r="LA463" s="227"/>
      <c r="LB463" s="227"/>
      <c r="LC463" s="227"/>
      <c r="LD463" s="227"/>
      <c r="LE463" s="227"/>
      <c r="LF463" s="227"/>
      <c r="LG463" s="227"/>
      <c r="LH463" s="227"/>
      <c r="LI463" s="227"/>
      <c r="LJ463" s="227"/>
      <c r="LK463" s="227"/>
      <c r="LL463" s="227"/>
      <c r="LM463" s="227"/>
      <c r="LN463" s="227"/>
      <c r="LO463" s="227"/>
      <c r="LP463" s="227"/>
      <c r="LQ463" s="227"/>
      <c r="LR463" s="227"/>
      <c r="LS463" s="227"/>
      <c r="LT463" s="227"/>
      <c r="LU463" s="227"/>
      <c r="LV463" s="227"/>
      <c r="LW463" s="227"/>
      <c r="LX463" s="227"/>
      <c r="LY463" s="227"/>
      <c r="LZ463" s="227"/>
      <c r="MA463" s="227"/>
      <c r="MB463" s="227"/>
      <c r="MC463" s="227"/>
      <c r="MD463" s="227"/>
      <c r="ME463" s="227"/>
      <c r="MF463" s="227"/>
      <c r="MG463" s="227"/>
      <c r="MH463" s="227"/>
      <c r="MI463" s="227"/>
      <c r="MJ463" s="227"/>
      <c r="MK463" s="227"/>
      <c r="ML463" s="227"/>
      <c r="MM463" s="227"/>
      <c r="MN463" s="227"/>
      <c r="MO463" s="227"/>
      <c r="MP463" s="227"/>
      <c r="MQ463" s="227"/>
      <c r="MR463" s="227"/>
      <c r="MS463" s="227"/>
      <c r="MT463" s="227"/>
      <c r="MU463" s="227"/>
      <c r="MV463" s="227"/>
      <c r="MW463" s="227"/>
      <c r="MX463" s="227"/>
      <c r="MY463" s="227"/>
      <c r="MZ463" s="227"/>
      <c r="NA463" s="227"/>
      <c r="NB463" s="227"/>
      <c r="NC463" s="227"/>
      <c r="ND463" s="227"/>
      <c r="NE463" s="227"/>
      <c r="NF463" s="227"/>
      <c r="NG463" s="227"/>
      <c r="NH463" s="227"/>
      <c r="NI463" s="227"/>
      <c r="NJ463" s="227"/>
      <c r="NK463" s="227"/>
      <c r="NL463" s="227"/>
      <c r="NM463" s="227"/>
      <c r="NN463" s="227"/>
      <c r="NO463" s="227"/>
      <c r="NP463" s="227"/>
      <c r="NQ463" s="227"/>
      <c r="NR463" s="227"/>
      <c r="NS463" s="227"/>
      <c r="NT463" s="227"/>
      <c r="NU463" s="227"/>
      <c r="NV463" s="227"/>
      <c r="NW463" s="227"/>
      <c r="NX463" s="227"/>
      <c r="NY463" s="227"/>
      <c r="NZ463" s="227"/>
      <c r="OA463" s="227"/>
      <c r="OB463" s="227"/>
      <c r="OC463" s="227"/>
      <c r="OD463" s="227"/>
      <c r="OE463" s="227"/>
      <c r="OF463" s="227"/>
      <c r="OG463" s="227"/>
      <c r="OH463" s="227"/>
      <c r="OI463" s="227"/>
      <c r="OJ463" s="227"/>
      <c r="OK463" s="227"/>
      <c r="OL463" s="227"/>
      <c r="OM463" s="227"/>
      <c r="ON463" s="227"/>
      <c r="OO463" s="227"/>
      <c r="OP463" s="227"/>
      <c r="OQ463" s="227"/>
      <c r="OR463" s="227"/>
      <c r="OS463" s="227"/>
      <c r="OT463" s="227"/>
      <c r="OU463" s="227"/>
      <c r="OV463" s="227"/>
      <c r="OW463" s="227"/>
      <c r="OX463" s="227"/>
      <c r="OY463" s="227"/>
      <c r="OZ463" s="227"/>
      <c r="PA463" s="227"/>
      <c r="PB463" s="227"/>
      <c r="PC463" s="227"/>
      <c r="PD463" s="227"/>
      <c r="PE463" s="227"/>
      <c r="PF463" s="227"/>
      <c r="PG463" s="227"/>
      <c r="PH463" s="227"/>
      <c r="PI463" s="227"/>
      <c r="PJ463" s="227"/>
      <c r="PK463" s="227"/>
      <c r="PL463" s="227"/>
      <c r="PM463" s="227"/>
      <c r="PN463" s="227"/>
      <c r="PO463" s="227"/>
      <c r="PP463" s="227"/>
      <c r="PQ463" s="227"/>
      <c r="PR463" s="227"/>
      <c r="PS463" s="227"/>
      <c r="PT463" s="227"/>
      <c r="PU463" s="227"/>
      <c r="PV463" s="227"/>
      <c r="PW463" s="227"/>
      <c r="PX463" s="227"/>
      <c r="PY463" s="227"/>
      <c r="PZ463" s="227"/>
      <c r="QA463" s="227"/>
      <c r="QB463" s="227"/>
      <c r="QC463" s="227"/>
      <c r="QD463" s="227"/>
      <c r="QE463" s="227"/>
      <c r="QF463" s="227"/>
      <c r="QG463" s="227"/>
      <c r="QH463" s="227"/>
      <c r="QI463" s="227"/>
      <c r="QJ463" s="227"/>
      <c r="QK463" s="227"/>
      <c r="QL463" s="227"/>
      <c r="QM463" s="227"/>
      <c r="QN463" s="227"/>
      <c r="QO463" s="227"/>
      <c r="QP463" s="227"/>
      <c r="QQ463" s="227"/>
      <c r="QR463" s="227"/>
      <c r="QS463" s="227"/>
      <c r="QT463" s="227"/>
      <c r="QU463" s="227"/>
      <c r="QV463" s="227"/>
      <c r="QW463" s="227"/>
      <c r="QX463" s="227"/>
      <c r="QY463" s="227"/>
      <c r="QZ463" s="227"/>
      <c r="RA463" s="227"/>
      <c r="RB463" s="227"/>
      <c r="RC463" s="227"/>
      <c r="RD463" s="227"/>
      <c r="RE463" s="227"/>
      <c r="RF463" s="227"/>
      <c r="RG463" s="227"/>
      <c r="RH463" s="227"/>
      <c r="RI463" s="227"/>
      <c r="RJ463" s="227"/>
      <c r="RK463" s="227"/>
      <c r="RL463" s="227"/>
      <c r="RM463" s="227"/>
      <c r="RN463" s="227"/>
      <c r="RO463" s="227"/>
      <c r="RP463" s="227"/>
      <c r="RQ463" s="227"/>
      <c r="RR463" s="227"/>
      <c r="RS463" s="227"/>
      <c r="RT463" s="227"/>
      <c r="RU463" s="227"/>
      <c r="RV463" s="227"/>
      <c r="RW463" s="227"/>
      <c r="RX463" s="227"/>
      <c r="RY463" s="227"/>
      <c r="RZ463" s="227"/>
      <c r="SA463" s="227"/>
      <c r="SB463" s="227"/>
      <c r="SC463" s="227"/>
      <c r="SD463" s="227"/>
      <c r="SE463" s="227"/>
      <c r="SF463" s="227"/>
      <c r="SG463" s="227"/>
      <c r="SH463" s="227"/>
      <c r="SI463" s="227"/>
      <c r="SJ463" s="227"/>
      <c r="SK463" s="227"/>
      <c r="SL463" s="227"/>
      <c r="SM463" s="227"/>
      <c r="SN463" s="227"/>
      <c r="SO463" s="227"/>
      <c r="SP463" s="227"/>
      <c r="SQ463" s="227"/>
      <c r="SR463" s="227"/>
      <c r="SS463" s="227"/>
      <c r="ST463" s="227"/>
      <c r="SU463" s="227"/>
      <c r="SV463" s="227"/>
      <c r="SW463" s="227"/>
      <c r="SX463" s="227"/>
      <c r="SY463" s="227"/>
      <c r="SZ463" s="227"/>
      <c r="TA463" s="227"/>
      <c r="TB463" s="227"/>
      <c r="TC463" s="227"/>
      <c r="TD463" s="227"/>
      <c r="TE463" s="227"/>
      <c r="TF463" s="227"/>
      <c r="TG463" s="227"/>
      <c r="TH463" s="227"/>
      <c r="TI463" s="227"/>
      <c r="TJ463" s="227"/>
      <c r="TK463" s="227"/>
      <c r="TL463" s="227"/>
      <c r="TM463" s="227"/>
      <c r="TN463" s="227"/>
      <c r="TO463" s="227"/>
      <c r="TP463" s="227"/>
      <c r="TQ463" s="227"/>
      <c r="TR463" s="227"/>
      <c r="TS463" s="227"/>
      <c r="TT463" s="227"/>
      <c r="TU463" s="227"/>
      <c r="TV463" s="227"/>
      <c r="TW463" s="227"/>
      <c r="TX463" s="227"/>
      <c r="TY463" s="227"/>
      <c r="TZ463" s="227"/>
      <c r="UA463" s="227"/>
      <c r="UB463" s="227"/>
      <c r="UC463" s="227"/>
      <c r="UD463" s="227"/>
      <c r="UE463" s="227"/>
      <c r="UF463" s="227"/>
      <c r="UG463" s="227"/>
      <c r="UH463" s="227"/>
      <c r="UI463" s="227"/>
      <c r="UJ463" s="227"/>
      <c r="UK463" s="227"/>
      <c r="UL463" s="227"/>
      <c r="UM463" s="227"/>
      <c r="UN463" s="227"/>
      <c r="UO463" s="227"/>
      <c r="UP463" s="227"/>
      <c r="UQ463" s="227"/>
      <c r="UR463" s="227"/>
      <c r="US463" s="227"/>
      <c r="UT463" s="227"/>
      <c r="UU463" s="227"/>
      <c r="UV463" s="227"/>
      <c r="UW463" s="227"/>
      <c r="UX463" s="227"/>
      <c r="UY463" s="227"/>
      <c r="UZ463" s="227"/>
      <c r="VA463" s="227"/>
      <c r="VB463" s="227"/>
      <c r="VC463" s="227"/>
      <c r="VD463" s="227"/>
      <c r="VE463" s="227"/>
      <c r="VF463" s="227"/>
      <c r="VG463" s="227"/>
      <c r="VH463" s="227"/>
      <c r="VI463" s="227"/>
      <c r="VJ463" s="227"/>
      <c r="VK463" s="227"/>
      <c r="VL463" s="227"/>
      <c r="VM463" s="227"/>
      <c r="VN463" s="227"/>
      <c r="VO463" s="227"/>
      <c r="VP463" s="227"/>
      <c r="VQ463" s="227"/>
      <c r="VR463" s="227"/>
      <c r="VS463" s="227"/>
      <c r="VT463" s="227"/>
      <c r="VU463" s="227"/>
      <c r="VV463" s="227"/>
      <c r="VW463" s="227"/>
      <c r="VX463" s="227"/>
      <c r="VY463" s="227"/>
      <c r="VZ463" s="227"/>
      <c r="WA463" s="227"/>
      <c r="WB463" s="227"/>
      <c r="WC463" s="227"/>
      <c r="WD463" s="227"/>
      <c r="WE463" s="227"/>
      <c r="WF463" s="227"/>
      <c r="WG463" s="227"/>
      <c r="WH463" s="227"/>
      <c r="WI463" s="227"/>
      <c r="WJ463" s="227"/>
      <c r="WK463" s="227"/>
      <c r="WL463" s="227"/>
      <c r="WM463" s="227"/>
      <c r="WN463" s="227"/>
      <c r="WO463" s="227"/>
      <c r="WP463" s="227"/>
      <c r="WQ463" s="227"/>
      <c r="WR463" s="227"/>
      <c r="WS463" s="227"/>
      <c r="WT463" s="227"/>
      <c r="WU463" s="227"/>
      <c r="WV463" s="227"/>
      <c r="WW463" s="227"/>
      <c r="WX463" s="227"/>
      <c r="WY463" s="227"/>
      <c r="WZ463" s="227"/>
      <c r="XA463" s="227"/>
      <c r="XB463" s="227"/>
      <c r="XC463" s="227"/>
      <c r="XD463" s="227"/>
      <c r="XE463" s="227"/>
      <c r="XF463" s="227"/>
      <c r="XG463" s="227"/>
      <c r="XH463" s="227"/>
      <c r="XI463" s="227"/>
      <c r="XJ463" s="227"/>
      <c r="XK463" s="227"/>
      <c r="XL463" s="227"/>
      <c r="XM463" s="227"/>
      <c r="XN463" s="227"/>
      <c r="XO463" s="227"/>
      <c r="XP463" s="227"/>
      <c r="XQ463" s="227"/>
      <c r="XR463" s="227"/>
      <c r="XS463" s="227"/>
      <c r="XT463" s="227"/>
      <c r="XU463" s="227"/>
      <c r="XV463" s="227"/>
      <c r="XW463" s="227"/>
      <c r="XX463" s="227"/>
      <c r="XY463" s="227"/>
      <c r="XZ463" s="227"/>
      <c r="YA463" s="227"/>
      <c r="YB463" s="227"/>
      <c r="YC463" s="227"/>
      <c r="YD463" s="227"/>
      <c r="YE463" s="227"/>
      <c r="YF463" s="227"/>
      <c r="YG463" s="227"/>
      <c r="YH463" s="227"/>
      <c r="YI463" s="227"/>
      <c r="YJ463" s="227"/>
      <c r="YK463" s="227"/>
      <c r="YL463" s="227"/>
      <c r="YM463" s="227"/>
      <c r="YN463" s="227"/>
      <c r="YO463" s="227"/>
      <c r="YP463" s="227"/>
      <c r="YQ463" s="227"/>
      <c r="YR463" s="227"/>
      <c r="YS463" s="227"/>
      <c r="YT463" s="227"/>
      <c r="YU463" s="227"/>
      <c r="YV463" s="227"/>
      <c r="YW463" s="227"/>
      <c r="YX463" s="227"/>
      <c r="YY463" s="227"/>
      <c r="YZ463" s="227"/>
      <c r="ZA463" s="227"/>
      <c r="ZB463" s="227"/>
      <c r="ZC463" s="227"/>
      <c r="ZD463" s="227"/>
      <c r="ZE463" s="227"/>
      <c r="ZF463" s="227"/>
      <c r="ZG463" s="227"/>
      <c r="ZH463" s="227"/>
      <c r="ZI463" s="227"/>
      <c r="ZJ463" s="227"/>
      <c r="ZK463" s="227"/>
      <c r="ZL463" s="227"/>
      <c r="ZM463" s="227"/>
      <c r="ZN463" s="227"/>
      <c r="ZO463" s="227"/>
      <c r="ZP463" s="227"/>
      <c r="ZQ463" s="227"/>
      <c r="ZR463" s="227"/>
      <c r="ZS463" s="227"/>
      <c r="ZT463" s="227"/>
      <c r="ZU463" s="227"/>
      <c r="ZV463" s="227"/>
      <c r="ZW463" s="227"/>
      <c r="ZX463" s="227"/>
      <c r="ZY463" s="227"/>
      <c r="ZZ463" s="227"/>
      <c r="AAA463" s="227"/>
      <c r="AAB463" s="227"/>
      <c r="AAC463" s="227"/>
      <c r="AAD463" s="227"/>
      <c r="AAE463" s="227"/>
      <c r="AAF463" s="227"/>
      <c r="AAG463" s="227"/>
      <c r="AAH463" s="227"/>
      <c r="AAI463" s="227"/>
      <c r="AAJ463" s="227"/>
      <c r="AAK463" s="227"/>
      <c r="AAL463" s="227"/>
      <c r="AAM463" s="227"/>
      <c r="AAN463" s="227"/>
      <c r="AAO463" s="227"/>
      <c r="AAP463" s="227"/>
      <c r="AAQ463" s="227"/>
      <c r="AAR463" s="227"/>
      <c r="AAS463" s="227"/>
      <c r="AAT463" s="227"/>
      <c r="AAU463" s="227"/>
      <c r="AAV463" s="227"/>
      <c r="AAW463" s="227"/>
      <c r="AAX463" s="227"/>
      <c r="AAY463" s="227"/>
      <c r="AAZ463" s="227"/>
      <c r="ABA463" s="227"/>
      <c r="ABB463" s="227"/>
      <c r="ABC463" s="227"/>
      <c r="ABD463" s="227"/>
      <c r="ABE463" s="227"/>
      <c r="ABF463" s="227"/>
      <c r="ABG463" s="227"/>
      <c r="ABH463" s="227"/>
      <c r="ABI463" s="227"/>
      <c r="ABJ463" s="227"/>
      <c r="ABK463" s="227"/>
      <c r="ABL463" s="227"/>
      <c r="ABM463" s="227"/>
      <c r="ABN463" s="227"/>
      <c r="ABO463" s="227"/>
      <c r="ABP463" s="227"/>
      <c r="ABQ463" s="227"/>
      <c r="ABR463" s="227"/>
      <c r="ABS463" s="227"/>
      <c r="ABT463" s="227"/>
      <c r="ABU463" s="227"/>
      <c r="ABV463" s="227"/>
      <c r="ABW463" s="227"/>
      <c r="ABX463" s="227"/>
      <c r="ABY463" s="227"/>
      <c r="ABZ463" s="227"/>
      <c r="ACA463" s="227"/>
      <c r="ACB463" s="227"/>
      <c r="ACC463" s="227"/>
      <c r="ACD463" s="227"/>
      <c r="ACE463" s="227"/>
      <c r="ACF463" s="227"/>
      <c r="ACG463" s="227"/>
      <c r="ACH463" s="227"/>
      <c r="ACI463" s="227"/>
      <c r="ACJ463" s="227"/>
      <c r="ACK463" s="227"/>
      <c r="ACL463" s="227"/>
      <c r="ACM463" s="227"/>
      <c r="ACN463" s="227"/>
      <c r="ACO463" s="227"/>
      <c r="ACP463" s="227"/>
      <c r="ACQ463" s="227"/>
      <c r="ACR463" s="227"/>
      <c r="ACS463" s="227"/>
      <c r="ACT463" s="227"/>
      <c r="ACU463" s="227"/>
      <c r="ACV463" s="227"/>
      <c r="ACW463" s="227"/>
      <c r="ACX463" s="227"/>
      <c r="ACY463" s="227"/>
      <c r="ACZ463" s="227"/>
      <c r="ADA463" s="227"/>
      <c r="ADB463" s="227"/>
      <c r="ADC463" s="227"/>
      <c r="ADD463" s="227"/>
      <c r="ADE463" s="227"/>
      <c r="ADF463" s="227"/>
      <c r="ADG463" s="227"/>
      <c r="ADH463" s="227"/>
      <c r="ADI463" s="227"/>
      <c r="ADJ463" s="227"/>
      <c r="ADK463" s="227"/>
      <c r="ADL463" s="227"/>
      <c r="ADM463" s="227"/>
      <c r="ADN463" s="227"/>
      <c r="ADO463" s="227"/>
      <c r="ADP463" s="227"/>
      <c r="ADQ463" s="227"/>
      <c r="ADR463" s="227"/>
      <c r="ADS463" s="227"/>
      <c r="ADT463" s="227"/>
      <c r="ADU463" s="227"/>
      <c r="ADV463" s="227"/>
      <c r="ADW463" s="227"/>
      <c r="ADX463" s="227"/>
      <c r="ADY463" s="227"/>
      <c r="ADZ463" s="227"/>
      <c r="AEA463" s="227"/>
      <c r="AEB463" s="227"/>
      <c r="AEC463" s="227"/>
      <c r="AED463" s="227"/>
      <c r="AEE463" s="227"/>
      <c r="AEF463" s="227"/>
      <c r="AEG463" s="227"/>
      <c r="AEH463" s="227"/>
      <c r="AEI463" s="227"/>
      <c r="AEJ463" s="227"/>
      <c r="AEK463" s="227"/>
      <c r="AEL463" s="227"/>
      <c r="AEM463" s="227"/>
      <c r="AEN463" s="227"/>
      <c r="AEO463" s="227"/>
      <c r="AEP463" s="227"/>
      <c r="AEQ463" s="227"/>
      <c r="AER463" s="227"/>
      <c r="AES463" s="227"/>
      <c r="AET463" s="227"/>
      <c r="AEU463" s="227"/>
      <c r="AEV463" s="227"/>
      <c r="AEW463" s="227"/>
      <c r="AEX463" s="227"/>
      <c r="AEY463" s="227"/>
      <c r="AEZ463" s="227"/>
      <c r="AFA463" s="227"/>
      <c r="AFB463" s="227"/>
      <c r="AFC463" s="227"/>
      <c r="AFD463" s="227"/>
      <c r="AFE463" s="227"/>
      <c r="AFF463" s="227"/>
      <c r="AFG463" s="227"/>
      <c r="AFH463" s="227"/>
      <c r="AFI463" s="227"/>
      <c r="AFJ463" s="227"/>
      <c r="AFK463" s="227"/>
      <c r="AFL463" s="227"/>
      <c r="AFM463" s="227"/>
      <c r="AFN463" s="227"/>
      <c r="AFO463" s="227"/>
      <c r="AFP463" s="227"/>
      <c r="AFQ463" s="227"/>
      <c r="AFR463" s="227"/>
      <c r="AFS463" s="227"/>
      <c r="AFT463" s="227"/>
      <c r="AFU463" s="227"/>
      <c r="AFV463" s="227"/>
      <c r="AFW463" s="227"/>
      <c r="AFX463" s="227"/>
      <c r="AFY463" s="227"/>
      <c r="AFZ463" s="227"/>
      <c r="AGA463" s="227"/>
      <c r="AGB463" s="227"/>
      <c r="AGC463" s="227"/>
      <c r="AGD463" s="227"/>
      <c r="AGE463" s="227"/>
      <c r="AGF463" s="227"/>
      <c r="AGG463" s="227"/>
      <c r="AGH463" s="227"/>
      <c r="AGI463" s="227"/>
      <c r="AGJ463" s="227"/>
      <c r="AGK463" s="227"/>
      <c r="AGL463" s="227"/>
      <c r="AGM463" s="227"/>
      <c r="AGN463" s="227"/>
      <c r="AGO463" s="227"/>
      <c r="AGP463" s="227"/>
      <c r="AGQ463" s="227"/>
      <c r="AGR463" s="227"/>
      <c r="AGS463" s="227"/>
      <c r="AGT463" s="227"/>
      <c r="AGU463" s="227"/>
      <c r="AGV463" s="227"/>
      <c r="AGW463" s="227"/>
      <c r="AGX463" s="227"/>
      <c r="AGY463" s="227"/>
      <c r="AGZ463" s="227"/>
      <c r="AHA463" s="227"/>
      <c r="AHB463" s="227"/>
      <c r="AHC463" s="227"/>
      <c r="AHD463" s="227"/>
      <c r="AHE463" s="227"/>
      <c r="AHF463" s="227"/>
      <c r="AHG463" s="227"/>
      <c r="AHH463" s="227"/>
      <c r="AHI463" s="227"/>
      <c r="AHJ463" s="227"/>
      <c r="AHK463" s="227"/>
      <c r="AHL463" s="227"/>
      <c r="AHM463" s="227"/>
      <c r="AHN463" s="227"/>
      <c r="AHO463" s="227"/>
      <c r="AHP463" s="227"/>
      <c r="AHQ463" s="227"/>
      <c r="AHR463" s="227"/>
      <c r="AHS463" s="227"/>
      <c r="AHT463" s="227"/>
      <c r="AHU463" s="227"/>
      <c r="AHV463" s="227"/>
      <c r="AHW463" s="227"/>
      <c r="AHX463" s="227"/>
      <c r="AHY463" s="227"/>
      <c r="AHZ463" s="227"/>
      <c r="AIA463" s="227"/>
      <c r="AIB463" s="227"/>
      <c r="AIC463" s="227"/>
      <c r="AID463" s="227"/>
      <c r="AIE463" s="227"/>
      <c r="AIF463" s="227"/>
      <c r="AIG463" s="227"/>
      <c r="AIH463" s="227"/>
      <c r="AII463" s="227"/>
      <c r="AIJ463" s="227"/>
      <c r="AIK463" s="227"/>
      <c r="AIL463" s="227"/>
      <c r="AIM463" s="227"/>
      <c r="AIN463" s="227"/>
      <c r="AIO463" s="227"/>
      <c r="AIP463" s="227"/>
      <c r="AIQ463" s="227"/>
      <c r="AIR463" s="227"/>
      <c r="AIS463" s="227"/>
      <c r="AIT463" s="227"/>
      <c r="AIU463" s="227"/>
      <c r="AIV463" s="227"/>
      <c r="AIW463" s="227"/>
      <c r="AIX463" s="227"/>
      <c r="AIY463" s="227"/>
      <c r="AIZ463" s="227"/>
      <c r="AJA463" s="227"/>
      <c r="AJB463" s="227"/>
      <c r="AJC463" s="227"/>
      <c r="AJD463" s="227"/>
      <c r="AJE463" s="227"/>
      <c r="AJF463" s="227"/>
      <c r="AJG463" s="227"/>
      <c r="AJH463" s="227"/>
      <c r="AJI463" s="227"/>
      <c r="AJJ463" s="227"/>
      <c r="AJK463" s="227"/>
      <c r="AJL463" s="227"/>
      <c r="AJM463" s="227"/>
      <c r="AJN463" s="227"/>
      <c r="AJO463" s="227"/>
      <c r="AJP463" s="227"/>
      <c r="AJQ463" s="227"/>
      <c r="AJR463" s="227"/>
      <c r="AJS463" s="227"/>
      <c r="AJT463" s="227"/>
      <c r="AJU463" s="227"/>
      <c r="AJV463" s="227"/>
      <c r="AJW463" s="227"/>
      <c r="AJX463" s="227"/>
      <c r="AJY463" s="227"/>
      <c r="AJZ463" s="227"/>
      <c r="AKA463" s="227"/>
      <c r="AKB463" s="227"/>
      <c r="AKC463" s="227"/>
      <c r="AKD463" s="227"/>
      <c r="AKE463" s="227"/>
      <c r="AKF463" s="227"/>
      <c r="AKG463" s="227"/>
      <c r="AKH463" s="227"/>
      <c r="AKI463" s="227"/>
      <c r="AKJ463" s="227"/>
      <c r="AKK463" s="227"/>
      <c r="AKL463" s="227"/>
      <c r="AKM463" s="227"/>
      <c r="AKN463" s="227"/>
      <c r="AKO463" s="227"/>
      <c r="AKP463" s="227"/>
      <c r="AKQ463" s="227"/>
      <c r="AKR463" s="227"/>
      <c r="AKS463" s="227"/>
      <c r="AKT463" s="227"/>
      <c r="AKU463" s="227"/>
      <c r="AKV463" s="227"/>
      <c r="AKW463" s="227"/>
      <c r="AKX463" s="227"/>
      <c r="AKY463" s="227"/>
      <c r="AKZ463" s="227"/>
      <c r="ALA463" s="227"/>
      <c r="ALB463" s="227"/>
      <c r="ALC463" s="227"/>
      <c r="ALD463" s="227"/>
      <c r="ALE463" s="227"/>
      <c r="ALF463" s="227"/>
      <c r="ALG463" s="227"/>
      <c r="ALH463" s="227"/>
      <c r="ALI463" s="227"/>
      <c r="ALJ463" s="227"/>
      <c r="ALK463" s="227"/>
      <c r="ALL463" s="227"/>
      <c r="ALM463" s="227"/>
      <c r="ALN463" s="227"/>
      <c r="ALO463" s="227"/>
      <c r="ALP463" s="227"/>
      <c r="ALQ463" s="227"/>
      <c r="ALR463" s="227"/>
      <c r="ALS463" s="227"/>
      <c r="ALT463" s="227"/>
      <c r="ALU463" s="227"/>
      <c r="ALV463" s="227"/>
      <c r="ALW463" s="227"/>
      <c r="ALX463" s="227"/>
      <c r="ALY463" s="227"/>
      <c r="ALZ463" s="227"/>
      <c r="AMA463" s="227"/>
      <c r="AMB463" s="227"/>
      <c r="AMC463" s="227"/>
      <c r="AMD463" s="227"/>
      <c r="AME463" s="227"/>
      <c r="AMF463" s="227"/>
      <c r="AMG463" s="227"/>
      <c r="AMH463" s="227"/>
      <c r="AMI463" s="227"/>
      <c r="AMJ463" s="227"/>
      <c r="AMK463" s="227"/>
      <c r="AML463" s="227"/>
      <c r="AMM463" s="227"/>
      <c r="AMN463" s="227"/>
      <c r="AMO463" s="227"/>
      <c r="AMP463" s="227"/>
      <c r="AMQ463" s="227"/>
      <c r="AMR463" s="227"/>
      <c r="AMS463" s="227"/>
      <c r="AMT463" s="227"/>
      <c r="AMU463" s="227"/>
      <c r="AMV463" s="227"/>
      <c r="AMW463" s="227"/>
      <c r="AMX463" s="227"/>
    </row>
    <row r="464" spans="1:1038" ht="18" customHeight="1">
      <c r="A464" s="223" t="s">
        <v>1819</v>
      </c>
      <c r="B464" s="224" t="s">
        <v>1647</v>
      </c>
      <c r="D464" s="225" t="s">
        <v>1279</v>
      </c>
      <c r="E464" s="126">
        <v>67</v>
      </c>
      <c r="F464" s="126">
        <v>3</v>
      </c>
      <c r="G464" s="196" t="str">
        <f t="shared" si="114"/>
        <v>67-3</v>
      </c>
      <c r="H464" s="126">
        <v>0</v>
      </c>
      <c r="I464" s="126">
        <v>15.5</v>
      </c>
      <c r="K464" s="545" t="b">
        <f>IF(I465=1,IF(((VLOOKUP($G464,[1]Depth_Lookup!#REF!,9,FALSE))-(H464/100))=0,"Good",IF(((VLOOKUP($G464,[1]Depth_Lookup!$A$3:$J$550,9,FALSE))-(H464/100))&gt;0,"Too Short","Too Long")))</f>
        <v>0</v>
      </c>
      <c r="L464" s="171">
        <f>(VLOOKUP($G464,Depth_Lookup!$A$3:$J$410,10,FALSE))+(H464/100)</f>
        <v>163.43</v>
      </c>
      <c r="M464" s="171">
        <f>(VLOOKUP($G464,Depth_Lookup!$A$3:$J$410,10,FALSE))+(I464/100)</f>
        <v>163.58500000000001</v>
      </c>
      <c r="N464" s="146" t="s">
        <v>1970</v>
      </c>
      <c r="O464" s="126">
        <v>1</v>
      </c>
      <c r="P464" s="126" t="s">
        <v>853</v>
      </c>
      <c r="Q464" s="126" t="s">
        <v>125</v>
      </c>
      <c r="R464" s="196" t="str">
        <f t="shared" si="146"/>
        <v>SerpentinizedHarzburgite</v>
      </c>
      <c r="S464" s="126" t="s">
        <v>700</v>
      </c>
      <c r="W464" s="126" t="s">
        <v>102</v>
      </c>
      <c r="X464" s="202">
        <f>VLOOKUP(W464,[2]definitions_list_lookup!$A$13:$B$19,2,0)</f>
        <v>5</v>
      </c>
      <c r="Y464" s="126" t="s">
        <v>90</v>
      </c>
      <c r="Z464" s="126" t="s">
        <v>91</v>
      </c>
      <c r="AB464" s="126" t="s">
        <v>116</v>
      </c>
      <c r="AC464" s="126" t="s">
        <v>108</v>
      </c>
      <c r="AD464" s="126" t="s">
        <v>96</v>
      </c>
      <c r="AE464" s="128" t="s">
        <v>123</v>
      </c>
      <c r="AF464" s="196">
        <f>VLOOKUP(AE464,[2]definitions_list_mag!$V$12:$W$15,2,0)</f>
        <v>1</v>
      </c>
      <c r="AG464" s="129" t="s">
        <v>1366</v>
      </c>
      <c r="AI464" s="130">
        <v>74</v>
      </c>
      <c r="AO464" s="130"/>
      <c r="AU464" s="130">
        <v>1</v>
      </c>
      <c r="AV464" s="126">
        <v>1</v>
      </c>
      <c r="AW464" s="126">
        <v>0.5</v>
      </c>
      <c r="BA464" s="130">
        <v>25</v>
      </c>
      <c r="BB464" s="126">
        <v>5</v>
      </c>
      <c r="BC464" s="126">
        <v>1</v>
      </c>
      <c r="BD464" s="126" t="s">
        <v>110</v>
      </c>
      <c r="BE464" s="126" t="s">
        <v>103</v>
      </c>
      <c r="BG464" s="130"/>
      <c r="BM464" s="130"/>
      <c r="BY464" s="130"/>
      <c r="CF464" s="213">
        <f t="shared" si="154"/>
        <v>100</v>
      </c>
      <c r="CG464" s="131"/>
      <c r="CH464" s="132" t="s">
        <v>1329</v>
      </c>
      <c r="CI464" s="132">
        <v>90</v>
      </c>
      <c r="CJ464" s="132" t="s">
        <v>514</v>
      </c>
      <c r="CK464" s="133"/>
      <c r="CL464" s="134"/>
      <c r="CM464" s="134"/>
      <c r="CN464" s="134"/>
      <c r="CO464" s="134"/>
      <c r="CP464" s="134"/>
      <c r="CQ464" s="134"/>
      <c r="CR464" s="134"/>
      <c r="CS464" s="134"/>
      <c r="CT464" s="134"/>
      <c r="CU464" s="134"/>
      <c r="CV464" s="134"/>
      <c r="CW464" s="134"/>
      <c r="CX464" s="134"/>
      <c r="CY464" s="134"/>
      <c r="CZ464" s="134"/>
      <c r="DA464" s="134"/>
      <c r="DB464" s="134">
        <v>85</v>
      </c>
      <c r="DC464" s="135">
        <v>15</v>
      </c>
      <c r="DD464" s="134"/>
      <c r="DE464" s="134"/>
      <c r="DF464" s="134"/>
      <c r="DG464" s="134"/>
      <c r="DH464" s="134"/>
      <c r="DI464" s="134"/>
      <c r="DJ464" s="134"/>
      <c r="DK464" s="207">
        <f t="shared" si="147"/>
        <v>100</v>
      </c>
      <c r="DL464" s="131"/>
      <c r="DM464" s="134"/>
      <c r="DN464" s="134">
        <v>10</v>
      </c>
      <c r="DO464" s="136"/>
      <c r="DQ464" s="131"/>
      <c r="DR464" s="136"/>
      <c r="DS464" s="131"/>
      <c r="DT464" s="138" t="s">
        <v>1389</v>
      </c>
      <c r="DW464" s="214" t="e">
        <f>VLOOKUP(P464,[2]definitions_list_lookup!$K$30:$L$54,2,0)</f>
        <v>#N/A</v>
      </c>
      <c r="DX464" s="139" t="s">
        <v>1405</v>
      </c>
      <c r="DY464" s="139" t="s">
        <v>1975</v>
      </c>
      <c r="DZ464"/>
      <c r="EA464" s="104"/>
      <c r="ED464" s="229" t="s">
        <v>2517</v>
      </c>
      <c r="EE464" s="140"/>
      <c r="EG464" s="140"/>
      <c r="EI464" s="218"/>
      <c r="EJ464" s="143"/>
      <c r="EK464" s="221"/>
      <c r="EM464" s="109"/>
      <c r="EN464" s="109"/>
      <c r="EZ464" s="192" t="e">
        <f t="shared" si="155"/>
        <v>#DIV/0!</v>
      </c>
      <c r="FA464" s="192" t="e">
        <f t="shared" si="156"/>
        <v>#DIV/0!</v>
      </c>
      <c r="FB464" s="192" t="e">
        <f t="shared" si="157"/>
        <v>#DIV/0!</v>
      </c>
      <c r="FC464" s="192" t="e">
        <f t="shared" si="158"/>
        <v>#DIV/0!</v>
      </c>
      <c r="FD464" s="192" t="e">
        <f t="shared" si="159"/>
        <v>#DIV/0!</v>
      </c>
      <c r="FE464" s="193" t="e">
        <f t="shared" si="160"/>
        <v>#DIV/0!</v>
      </c>
      <c r="FF464" s="194" t="e">
        <f t="shared" si="161"/>
        <v>#DIV/0!</v>
      </c>
      <c r="FI464" s="778">
        <f t="shared" si="162"/>
        <v>0</v>
      </c>
      <c r="FJ464" s="779" t="e">
        <f t="shared" si="163"/>
        <v>#DIV/0!</v>
      </c>
      <c r="FK464" s="779" t="e">
        <f t="shared" si="164"/>
        <v>#DIV/0!</v>
      </c>
      <c r="FL464" s="780" t="e">
        <f t="shared" si="165"/>
        <v>#DIV/0!</v>
      </c>
      <c r="FM464" s="169" t="e">
        <f t="shared" si="166"/>
        <v>#DIV/0!</v>
      </c>
      <c r="FN464" s="783" t="e">
        <f t="shared" si="167"/>
        <v>#DIV/0!</v>
      </c>
    </row>
    <row r="465" spans="1:1038" ht="18" customHeight="1">
      <c r="A465" s="223" t="s">
        <v>1819</v>
      </c>
      <c r="B465" s="224" t="s">
        <v>1647</v>
      </c>
      <c r="D465" s="225" t="s">
        <v>1279</v>
      </c>
      <c r="E465" s="360">
        <v>67</v>
      </c>
      <c r="F465" s="360">
        <v>3</v>
      </c>
      <c r="G465" s="196" t="str">
        <f t="shared" si="114"/>
        <v>67-3</v>
      </c>
      <c r="H465" s="360">
        <v>15.5</v>
      </c>
      <c r="I465" s="360">
        <v>16.5</v>
      </c>
      <c r="J465" s="360"/>
      <c r="K465" s="545" t="b">
        <f>IF(I466=1,IF(((VLOOKUP($G465,[1]Depth_Lookup!#REF!,9,FALSE))-(H465/100))=0,"Good",IF(((VLOOKUP($G465,[1]Depth_Lookup!$A$3:$J$550,9,FALSE))-(H465/100))&gt;0,"Too Short","Too Long")))</f>
        <v>0</v>
      </c>
      <c r="L465" s="171">
        <f>(VLOOKUP($G465,Depth_Lookup!$A$3:$J$410,10,FALSE))+(H465/100)</f>
        <v>163.58500000000001</v>
      </c>
      <c r="M465" s="171">
        <f>(VLOOKUP($G465,Depth_Lookup!$A$3:$J$410,10,FALSE))+(I465/100)</f>
        <v>163.595</v>
      </c>
      <c r="N465" s="146" t="s">
        <v>1970</v>
      </c>
      <c r="O465" s="126">
        <v>1</v>
      </c>
      <c r="P465" s="126" t="s">
        <v>648</v>
      </c>
      <c r="Q465" s="126" t="s">
        <v>97</v>
      </c>
      <c r="R465" s="196" t="str">
        <f t="shared" si="146"/>
        <v>RodingitisedGabbro</v>
      </c>
      <c r="S465" s="126" t="s">
        <v>98</v>
      </c>
      <c r="U465" s="126" t="s">
        <v>95</v>
      </c>
      <c r="V465" s="126" t="s">
        <v>96</v>
      </c>
      <c r="W465" s="126" t="s">
        <v>112</v>
      </c>
      <c r="X465" s="202">
        <f>VLOOKUP(W465,[2]definitions_list_lookup!$A$13:$B$19,2,0)</f>
        <v>4</v>
      </c>
      <c r="Y465" s="126" t="s">
        <v>90</v>
      </c>
      <c r="Z465" s="126" t="s">
        <v>91</v>
      </c>
      <c r="AF465" s="196" t="e">
        <f>VLOOKUP(AE465,[2]definitions_list_mag!$V$12:$W$15,2,0)</f>
        <v>#N/A</v>
      </c>
      <c r="AI465" s="130">
        <v>2</v>
      </c>
      <c r="AL465" s="126" t="s">
        <v>106</v>
      </c>
      <c r="AM465" s="126" t="s">
        <v>93</v>
      </c>
      <c r="AO465" s="130">
        <v>30</v>
      </c>
      <c r="AP465" s="126">
        <v>6</v>
      </c>
      <c r="AQ465" s="126">
        <v>3</v>
      </c>
      <c r="AR465" s="126" t="s">
        <v>106</v>
      </c>
      <c r="AS465" s="126" t="s">
        <v>93</v>
      </c>
      <c r="AU465" s="130">
        <v>68</v>
      </c>
      <c r="AV465" s="126">
        <v>6</v>
      </c>
      <c r="AW465" s="126">
        <v>2</v>
      </c>
      <c r="AX465" s="126" t="s">
        <v>110</v>
      </c>
      <c r="AY465" s="126" t="s">
        <v>103</v>
      </c>
      <c r="BA465" s="130"/>
      <c r="BG465" s="130"/>
      <c r="BM465" s="130"/>
      <c r="BY465" s="130"/>
      <c r="CF465" s="213">
        <f t="shared" si="154"/>
        <v>100</v>
      </c>
      <c r="CG465" s="131"/>
      <c r="CH465" s="369" t="s">
        <v>1466</v>
      </c>
      <c r="CI465" s="369">
        <v>100</v>
      </c>
      <c r="CJ465" s="369" t="s">
        <v>514</v>
      </c>
      <c r="CK465" s="369"/>
      <c r="CL465" s="370"/>
      <c r="CM465" s="370"/>
      <c r="CN465" s="370"/>
      <c r="CO465" s="370"/>
      <c r="CP465" s="370"/>
      <c r="CQ465" s="370"/>
      <c r="CR465" s="370"/>
      <c r="CS465" s="370"/>
      <c r="CT465" s="370"/>
      <c r="CU465" s="370"/>
      <c r="CV465" s="370"/>
      <c r="CW465" s="370"/>
      <c r="CX465" s="370"/>
      <c r="CY465" s="370"/>
      <c r="CZ465" s="370"/>
      <c r="DA465" s="370"/>
      <c r="DB465" s="370">
        <v>10</v>
      </c>
      <c r="DC465" s="360"/>
      <c r="DD465" s="370">
        <v>20</v>
      </c>
      <c r="DE465" s="370"/>
      <c r="DF465" s="370"/>
      <c r="DG465" s="370"/>
      <c r="DH465" s="370"/>
      <c r="DI465" s="370"/>
      <c r="DJ465" s="370">
        <v>70</v>
      </c>
      <c r="DK465" s="207">
        <f t="shared" si="147"/>
        <v>100</v>
      </c>
      <c r="DL465" s="131"/>
      <c r="DM465" s="370" t="s">
        <v>696</v>
      </c>
      <c r="DN465" s="370"/>
      <c r="DO465" s="372" t="s">
        <v>1472</v>
      </c>
      <c r="DP465" s="373"/>
      <c r="DQ465" s="131"/>
      <c r="DR465" s="136" t="s">
        <v>1963</v>
      </c>
      <c r="DS465" s="131"/>
      <c r="DT465" s="138" t="s">
        <v>1976</v>
      </c>
      <c r="DU465" s="135">
        <v>8</v>
      </c>
      <c r="DW465" s="214" t="str">
        <f>VLOOKUP(P465,[2]definitions_list_lookup!$K$30:$L$54,2,0)</f>
        <v>Rod</v>
      </c>
      <c r="DX465" s="139"/>
      <c r="DY465" s="139" t="s">
        <v>1973</v>
      </c>
      <c r="DZ465"/>
      <c r="EA465" s="104"/>
      <c r="ED465" s="229" t="s">
        <v>2517</v>
      </c>
      <c r="EE465" s="140"/>
      <c r="EG465" s="140"/>
      <c r="EI465" s="218"/>
      <c r="EJ465" s="143"/>
      <c r="EK465" s="221"/>
      <c r="EM465" s="109"/>
      <c r="EN465" s="109" t="s">
        <v>1448</v>
      </c>
      <c r="EO465" s="144">
        <v>0.9</v>
      </c>
      <c r="EV465" s="112">
        <v>10</v>
      </c>
      <c r="EW465" s="112">
        <v>90</v>
      </c>
      <c r="EX465" s="112">
        <v>27</v>
      </c>
      <c r="EY465" s="112">
        <v>180</v>
      </c>
      <c r="EZ465" s="192">
        <f t="shared" si="155"/>
        <v>-19.088750838445435</v>
      </c>
      <c r="FA465" s="192">
        <f t="shared" si="156"/>
        <v>340.91124916155457</v>
      </c>
      <c r="FB465" s="192">
        <f t="shared" si="157"/>
        <v>61.667657972418326</v>
      </c>
      <c r="FC465" s="192">
        <f t="shared" si="158"/>
        <v>70.911249161554565</v>
      </c>
      <c r="FD465" s="192">
        <f t="shared" si="159"/>
        <v>28.332342027581674</v>
      </c>
      <c r="FE465" s="193">
        <f t="shared" si="160"/>
        <v>160.91124916155457</v>
      </c>
      <c r="FF465" s="194">
        <f t="shared" si="161"/>
        <v>28.332342027581674</v>
      </c>
      <c r="FI465" s="778">
        <f t="shared" si="162"/>
        <v>0.9</v>
      </c>
      <c r="FJ465" s="779">
        <f t="shared" si="163"/>
        <v>28.332342027581674</v>
      </c>
      <c r="FK465" s="779">
        <f t="shared" si="164"/>
        <v>61.667657972418326</v>
      </c>
      <c r="FL465" s="780">
        <f t="shared" si="165"/>
        <v>1.0763036736124303</v>
      </c>
      <c r="FM465" s="169">
        <f t="shared" si="166"/>
        <v>0.88020960237004553</v>
      </c>
      <c r="FN465" s="783">
        <f t="shared" si="167"/>
        <v>0.79218864213304097</v>
      </c>
    </row>
    <row r="466" spans="1:1038" ht="18" customHeight="1">
      <c r="A466" s="223" t="s">
        <v>1819</v>
      </c>
      <c r="B466" s="224" t="s">
        <v>1647</v>
      </c>
      <c r="D466" s="225" t="s">
        <v>1279</v>
      </c>
      <c r="E466" s="126">
        <v>67</v>
      </c>
      <c r="F466" s="126">
        <v>3</v>
      </c>
      <c r="G466" s="196" t="str">
        <f t="shared" si="114"/>
        <v>67-3</v>
      </c>
      <c r="H466" s="126">
        <v>16.5</v>
      </c>
      <c r="I466" s="126">
        <v>45</v>
      </c>
      <c r="K466" s="545" t="b">
        <f>IF(I467=1,IF(((VLOOKUP($G466,[1]Depth_Lookup!#REF!,9,FALSE))-(H466/100))=0,"Good",IF(((VLOOKUP($G466,[1]Depth_Lookup!$A$3:$J$550,9,FALSE))-(H466/100))&gt;0,"Too Short","Too Long")))</f>
        <v>0</v>
      </c>
      <c r="L466" s="171">
        <f>(VLOOKUP($G466,Depth_Lookup!$A$3:$J$410,10,FALSE))+(H466/100)</f>
        <v>163.595</v>
      </c>
      <c r="M466" s="171">
        <f>(VLOOKUP($G466,Depth_Lookup!$A$3:$J$410,10,FALSE))+(I466/100)</f>
        <v>163.88</v>
      </c>
      <c r="N466" s="146" t="s">
        <v>1970</v>
      </c>
      <c r="O466" s="126">
        <v>2</v>
      </c>
      <c r="P466" s="126" t="s">
        <v>853</v>
      </c>
      <c r="Q466" s="126" t="s">
        <v>125</v>
      </c>
      <c r="R466" s="196" t="str">
        <f t="shared" si="146"/>
        <v>SerpentinizedHarzburgite</v>
      </c>
      <c r="S466" s="126" t="s">
        <v>98</v>
      </c>
      <c r="T466" s="126" t="s">
        <v>587</v>
      </c>
      <c r="U466" s="126" t="s">
        <v>95</v>
      </c>
      <c r="V466" s="126" t="s">
        <v>96</v>
      </c>
      <c r="W466" s="126" t="s">
        <v>102</v>
      </c>
      <c r="X466" s="202">
        <f>VLOOKUP(W466,[2]definitions_list_lookup!$A$13:$B$19,2,0)</f>
        <v>5</v>
      </c>
      <c r="Y466" s="126" t="s">
        <v>90</v>
      </c>
      <c r="Z466" s="126" t="s">
        <v>91</v>
      </c>
      <c r="AB466" s="126" t="s">
        <v>116</v>
      </c>
      <c r="AC466" s="126" t="s">
        <v>108</v>
      </c>
      <c r="AD466" s="126" t="s">
        <v>96</v>
      </c>
      <c r="AE466" s="128" t="s">
        <v>123</v>
      </c>
      <c r="AF466" s="196">
        <f>VLOOKUP(AE466,[2]definitions_list_mag!$V$12:$W$15,2,0)</f>
        <v>1</v>
      </c>
      <c r="AG466" s="129" t="s">
        <v>1366</v>
      </c>
      <c r="AI466" s="130">
        <v>74</v>
      </c>
      <c r="AO466" s="130"/>
      <c r="AU466" s="130">
        <v>1</v>
      </c>
      <c r="AV466" s="126">
        <v>1</v>
      </c>
      <c r="AW466" s="126">
        <v>0.5</v>
      </c>
      <c r="BA466" s="130">
        <v>25</v>
      </c>
      <c r="BB466" s="126">
        <v>5</v>
      </c>
      <c r="BC466" s="126">
        <v>1</v>
      </c>
      <c r="BD466" s="126" t="s">
        <v>110</v>
      </c>
      <c r="BE466" s="126" t="s">
        <v>103</v>
      </c>
      <c r="BG466" s="130"/>
      <c r="BM466" s="130"/>
      <c r="BY466" s="130"/>
      <c r="CF466" s="213">
        <f t="shared" si="154"/>
        <v>100</v>
      </c>
      <c r="CG466" s="131"/>
      <c r="CH466" s="132" t="s">
        <v>1329</v>
      </c>
      <c r="CI466" s="132">
        <v>90</v>
      </c>
      <c r="CJ466" s="132" t="s">
        <v>514</v>
      </c>
      <c r="CK466" s="133"/>
      <c r="CL466" s="134"/>
      <c r="CM466" s="134"/>
      <c r="CN466" s="134"/>
      <c r="CO466" s="134"/>
      <c r="CP466" s="134"/>
      <c r="CQ466" s="134"/>
      <c r="CR466" s="134"/>
      <c r="CS466" s="134"/>
      <c r="CT466" s="134"/>
      <c r="CU466" s="134"/>
      <c r="CV466" s="134"/>
      <c r="CW466" s="134"/>
      <c r="CX466" s="134"/>
      <c r="CY466" s="134"/>
      <c r="CZ466" s="134"/>
      <c r="DA466" s="134"/>
      <c r="DB466" s="134">
        <v>85</v>
      </c>
      <c r="DC466" s="135">
        <v>15</v>
      </c>
      <c r="DD466" s="134"/>
      <c r="DE466" s="134"/>
      <c r="DF466" s="134"/>
      <c r="DG466" s="134"/>
      <c r="DH466" s="134"/>
      <c r="DI466" s="134"/>
      <c r="DJ466" s="134"/>
      <c r="DK466" s="207">
        <f t="shared" si="147"/>
        <v>100</v>
      </c>
      <c r="DL466" s="131"/>
      <c r="DM466" s="134"/>
      <c r="DN466" s="134">
        <v>12</v>
      </c>
      <c r="DO466" s="136"/>
      <c r="DQ466" s="131"/>
      <c r="DR466" s="136"/>
      <c r="DS466" s="131"/>
      <c r="DT466" s="138" t="s">
        <v>1977</v>
      </c>
      <c r="DW466" s="214" t="e">
        <f>VLOOKUP(P466,[2]definitions_list_lookup!$K$30:$L$54,2,0)</f>
        <v>#N/A</v>
      </c>
      <c r="DX466" s="139" t="s">
        <v>1716</v>
      </c>
      <c r="DY466" s="139" t="s">
        <v>1975</v>
      </c>
      <c r="DZ466"/>
      <c r="EA466" s="104"/>
      <c r="ED466" s="229" t="s">
        <v>2517</v>
      </c>
      <c r="EE466" s="140"/>
      <c r="EG466" s="140"/>
      <c r="EI466" s="218"/>
      <c r="EJ466" s="143"/>
      <c r="EK466" s="221"/>
      <c r="EM466" s="109"/>
      <c r="EN466" s="109" t="s">
        <v>1448</v>
      </c>
      <c r="EP466" s="144" t="s">
        <v>2054</v>
      </c>
      <c r="EZ466" s="192" t="e">
        <f t="shared" si="155"/>
        <v>#DIV/0!</v>
      </c>
      <c r="FA466" s="192" t="e">
        <f t="shared" si="156"/>
        <v>#DIV/0!</v>
      </c>
      <c r="FB466" s="192" t="e">
        <f t="shared" si="157"/>
        <v>#DIV/0!</v>
      </c>
      <c r="FC466" s="192" t="e">
        <f t="shared" si="158"/>
        <v>#DIV/0!</v>
      </c>
      <c r="FD466" s="192" t="e">
        <f t="shared" si="159"/>
        <v>#DIV/0!</v>
      </c>
      <c r="FE466" s="193" t="e">
        <f t="shared" si="160"/>
        <v>#DIV/0!</v>
      </c>
      <c r="FF466" s="194" t="e">
        <f t="shared" si="161"/>
        <v>#DIV/0!</v>
      </c>
      <c r="FI466" s="778">
        <f t="shared" si="162"/>
        <v>0</v>
      </c>
      <c r="FJ466" s="779" t="e">
        <f t="shared" si="163"/>
        <v>#DIV/0!</v>
      </c>
      <c r="FK466" s="779" t="e">
        <f t="shared" si="164"/>
        <v>#DIV/0!</v>
      </c>
      <c r="FL466" s="780" t="e">
        <f t="shared" si="165"/>
        <v>#DIV/0!</v>
      </c>
      <c r="FM466" s="169" t="e">
        <f t="shared" si="166"/>
        <v>#DIV/0!</v>
      </c>
      <c r="FN466" s="783" t="e">
        <f t="shared" si="167"/>
        <v>#DIV/0!</v>
      </c>
    </row>
    <row r="467" spans="1:1038" ht="18" customHeight="1">
      <c r="A467" s="223" t="s">
        <v>1819</v>
      </c>
      <c r="B467" s="224" t="s">
        <v>1647</v>
      </c>
      <c r="D467" s="225" t="s">
        <v>1279</v>
      </c>
      <c r="E467" s="126">
        <v>67</v>
      </c>
      <c r="F467" s="126">
        <v>3</v>
      </c>
      <c r="G467" s="196" t="str">
        <f t="shared" si="114"/>
        <v>67-3</v>
      </c>
      <c r="H467" s="126">
        <v>45</v>
      </c>
      <c r="I467" s="126">
        <v>63</v>
      </c>
      <c r="K467" s="545" t="b">
        <f>IF(I468=1,IF(((VLOOKUP($G467,[1]Depth_Lookup!#REF!,9,FALSE))-(H467/100))=0,"Good",IF(((VLOOKUP($G467,[1]Depth_Lookup!$A$3:$J$550,9,FALSE))-(H467/100))&gt;0,"Too Short","Too Long")))</f>
        <v>0</v>
      </c>
      <c r="L467" s="171">
        <f>(VLOOKUP($G467,Depth_Lookup!$A$3:$J$410,10,FALSE))+(H467/100)</f>
        <v>163.88</v>
      </c>
      <c r="M467" s="171">
        <f>(VLOOKUP($G467,Depth_Lookup!$A$3:$J$410,10,FALSE))+(I467/100)</f>
        <v>164.06</v>
      </c>
      <c r="N467" s="146" t="s">
        <v>1978</v>
      </c>
      <c r="O467" s="126">
        <v>1</v>
      </c>
      <c r="P467" s="126" t="s">
        <v>853</v>
      </c>
      <c r="Q467" s="126" t="s">
        <v>125</v>
      </c>
      <c r="R467" s="196" t="str">
        <f t="shared" si="146"/>
        <v>SerpentinizedHarzburgite</v>
      </c>
      <c r="S467" s="126" t="s">
        <v>587</v>
      </c>
      <c r="T467" s="126" t="s">
        <v>587</v>
      </c>
      <c r="U467" s="126" t="s">
        <v>108</v>
      </c>
      <c r="V467" s="126" t="s">
        <v>509</v>
      </c>
      <c r="W467" s="126" t="s">
        <v>102</v>
      </c>
      <c r="X467" s="202">
        <f>VLOOKUP(W467,[2]definitions_list_lookup!$A$13:$B$19,2,0)</f>
        <v>5</v>
      </c>
      <c r="Y467" s="126" t="s">
        <v>90</v>
      </c>
      <c r="Z467" s="126" t="s">
        <v>91</v>
      </c>
      <c r="AF467" s="196" t="e">
        <f>VLOOKUP(AE467,[2]definitions_list_mag!$V$12:$W$15,2,0)</f>
        <v>#N/A</v>
      </c>
      <c r="AI467" s="130">
        <v>74</v>
      </c>
      <c r="AO467" s="130"/>
      <c r="AU467" s="130"/>
      <c r="BA467" s="130">
        <v>25</v>
      </c>
      <c r="BB467" s="126">
        <v>5</v>
      </c>
      <c r="BC467" s="126">
        <v>1</v>
      </c>
      <c r="BD467" s="126" t="s">
        <v>110</v>
      </c>
      <c r="BE467" s="126" t="s">
        <v>103</v>
      </c>
      <c r="BF467" s="444"/>
      <c r="BG467" s="130"/>
      <c r="BM467" s="130">
        <v>1</v>
      </c>
      <c r="BN467" s="126">
        <v>1</v>
      </c>
      <c r="BO467" s="126">
        <v>0.5</v>
      </c>
      <c r="BY467" s="130"/>
      <c r="CF467" s="213">
        <f t="shared" si="154"/>
        <v>100</v>
      </c>
      <c r="CG467" s="131"/>
      <c r="CH467" s="132" t="s">
        <v>1472</v>
      </c>
      <c r="CI467" s="132">
        <v>100</v>
      </c>
      <c r="CJ467" s="132" t="s">
        <v>514</v>
      </c>
      <c r="CK467" s="133"/>
      <c r="CL467" s="134"/>
      <c r="CM467" s="134"/>
      <c r="CN467" s="134"/>
      <c r="CO467" s="134"/>
      <c r="CP467" s="134"/>
      <c r="CQ467" s="134"/>
      <c r="CR467" s="134"/>
      <c r="CS467" s="134"/>
      <c r="CT467" s="134"/>
      <c r="CU467" s="134"/>
      <c r="CV467" s="134"/>
      <c r="CW467" s="134"/>
      <c r="CX467" s="134"/>
      <c r="CY467" s="134"/>
      <c r="CZ467" s="134"/>
      <c r="DA467" s="134"/>
      <c r="DB467" s="134">
        <v>75</v>
      </c>
      <c r="DC467" s="135">
        <v>25</v>
      </c>
      <c r="DD467" s="134"/>
      <c r="DE467" s="134"/>
      <c r="DF467" s="134"/>
      <c r="DG467" s="134"/>
      <c r="DH467" s="134"/>
      <c r="DI467" s="134"/>
      <c r="DJ467" s="134"/>
      <c r="DK467" s="207">
        <f t="shared" si="147"/>
        <v>100</v>
      </c>
      <c r="DL467" s="131"/>
      <c r="DM467" s="134"/>
      <c r="DN467" s="134"/>
      <c r="DO467" s="136"/>
      <c r="DQ467" s="131"/>
      <c r="DR467" s="136"/>
      <c r="DS467" s="131"/>
      <c r="DT467" s="138" t="s">
        <v>1979</v>
      </c>
      <c r="DW467" s="214" t="e">
        <f>VLOOKUP(P467,[2]definitions_list_lookup!$K$30:$L$54,2,0)</f>
        <v>#N/A</v>
      </c>
      <c r="DX467" s="139" t="s">
        <v>1980</v>
      </c>
      <c r="DY467" s="139" t="s">
        <v>1955</v>
      </c>
      <c r="DZ467"/>
      <c r="EA467" s="104"/>
      <c r="ED467" s="229" t="s">
        <v>2517</v>
      </c>
      <c r="EE467" s="140"/>
      <c r="EG467" s="140"/>
      <c r="EI467" s="218"/>
      <c r="EJ467" s="143"/>
      <c r="EK467" s="221"/>
      <c r="EM467" s="109"/>
      <c r="EN467" s="109"/>
      <c r="EZ467" s="192" t="e">
        <f t="shared" si="155"/>
        <v>#DIV/0!</v>
      </c>
      <c r="FA467" s="192" t="e">
        <f t="shared" si="156"/>
        <v>#DIV/0!</v>
      </c>
      <c r="FB467" s="192" t="e">
        <f t="shared" si="157"/>
        <v>#DIV/0!</v>
      </c>
      <c r="FC467" s="192" t="e">
        <f t="shared" si="158"/>
        <v>#DIV/0!</v>
      </c>
      <c r="FD467" s="192" t="e">
        <f t="shared" si="159"/>
        <v>#DIV/0!</v>
      </c>
      <c r="FE467" s="193" t="e">
        <f t="shared" si="160"/>
        <v>#DIV/0!</v>
      </c>
      <c r="FF467" s="194" t="e">
        <f t="shared" si="161"/>
        <v>#DIV/0!</v>
      </c>
      <c r="FI467" s="778">
        <f t="shared" si="162"/>
        <v>0</v>
      </c>
      <c r="FJ467" s="779" t="e">
        <f t="shared" si="163"/>
        <v>#DIV/0!</v>
      </c>
      <c r="FK467" s="779" t="e">
        <f t="shared" si="164"/>
        <v>#DIV/0!</v>
      </c>
      <c r="FL467" s="780" t="e">
        <f t="shared" si="165"/>
        <v>#DIV/0!</v>
      </c>
      <c r="FM467" s="169" t="e">
        <f t="shared" si="166"/>
        <v>#DIV/0!</v>
      </c>
      <c r="FN467" s="783" t="e">
        <f t="shared" si="167"/>
        <v>#DIV/0!</v>
      </c>
    </row>
    <row r="468" spans="1:1038" s="288" customFormat="1" ht="18" customHeight="1">
      <c r="A468" s="282" t="s">
        <v>1819</v>
      </c>
      <c r="B468" s="283" t="s">
        <v>1647</v>
      </c>
      <c r="C468" s="227"/>
      <c r="D468" s="284" t="s">
        <v>1279</v>
      </c>
      <c r="E468" s="227">
        <v>67</v>
      </c>
      <c r="F468" s="227">
        <v>3</v>
      </c>
      <c r="G468" s="286" t="str">
        <f t="shared" si="114"/>
        <v>67-3</v>
      </c>
      <c r="H468" s="227">
        <v>63</v>
      </c>
      <c r="I468" s="227">
        <v>83</v>
      </c>
      <c r="J468" s="226"/>
      <c r="K468" s="545" t="b">
        <f>IF(I469=1,IF(((VLOOKUP($G468,[1]Depth_Lookup!#REF!,9,FALSE))-(H468/100))=0,"Good",IF(((VLOOKUP($G468,[1]Depth_Lookup!$A$3:$J$550,9,FALSE))-(H468/100))&gt;0,"Too Short","Too Long")))</f>
        <v>0</v>
      </c>
      <c r="L468" s="171">
        <f>(VLOOKUP($G468,Depth_Lookup!$A$3:$J$410,10,FALSE))+(H468/100)</f>
        <v>164.06</v>
      </c>
      <c r="M468" s="171">
        <f>(VLOOKUP($G468,Depth_Lookup!$A$3:$J$410,10,FALSE))+(I468/100)</f>
        <v>164.26000000000002</v>
      </c>
      <c r="N468" s="353" t="s">
        <v>1981</v>
      </c>
      <c r="O468" s="227">
        <v>1</v>
      </c>
      <c r="P468" s="227" t="s">
        <v>853</v>
      </c>
      <c r="Q468" s="227" t="s">
        <v>125</v>
      </c>
      <c r="R468" s="286" t="str">
        <f t="shared" si="146"/>
        <v>SerpentinizedHarzburgite</v>
      </c>
      <c r="S468" s="227" t="s">
        <v>587</v>
      </c>
      <c r="T468" s="227" t="s">
        <v>700</v>
      </c>
      <c r="U468" s="227" t="s">
        <v>108</v>
      </c>
      <c r="V468" s="227" t="s">
        <v>509</v>
      </c>
      <c r="W468" s="227" t="s">
        <v>102</v>
      </c>
      <c r="X468" s="287">
        <f>VLOOKUP(W468,[2]definitions_list_lookup!$A$13:$B$19,2,0)</f>
        <v>5</v>
      </c>
      <c r="Y468" s="227" t="s">
        <v>90</v>
      </c>
      <c r="Z468" s="227" t="s">
        <v>91</v>
      </c>
      <c r="AA468" s="227"/>
      <c r="AB468" s="227"/>
      <c r="AC468" s="227"/>
      <c r="AD468" s="227"/>
      <c r="AE468" s="233"/>
      <c r="AF468" s="286" t="e">
        <f>VLOOKUP(AE468,[2]definitions_list_mag!$V$12:$W$15,2,0)</f>
        <v>#N/A</v>
      </c>
      <c r="AG468" s="237"/>
      <c r="AH468" s="227"/>
      <c r="AI468" s="240">
        <v>73</v>
      </c>
      <c r="AJ468" s="227"/>
      <c r="AK468" s="227"/>
      <c r="AL468" s="227"/>
      <c r="AM468" s="227"/>
      <c r="AN468" s="227"/>
      <c r="AO468" s="240"/>
      <c r="AP468" s="227"/>
      <c r="AQ468" s="227"/>
      <c r="AR468" s="227"/>
      <c r="AS468" s="227"/>
      <c r="AT468" s="227"/>
      <c r="AU468" s="240">
        <v>1</v>
      </c>
      <c r="AV468" s="227">
        <v>1</v>
      </c>
      <c r="AW468" s="227">
        <v>0.5</v>
      </c>
      <c r="AX468" s="227"/>
      <c r="AY468" s="227"/>
      <c r="AZ468" s="227"/>
      <c r="BA468" s="240">
        <v>25</v>
      </c>
      <c r="BB468" s="227">
        <v>5</v>
      </c>
      <c r="BC468" s="227">
        <v>1</v>
      </c>
      <c r="BD468" s="227" t="s">
        <v>110</v>
      </c>
      <c r="BE468" s="227" t="s">
        <v>103</v>
      </c>
      <c r="BF468" s="227"/>
      <c r="BG468" s="240"/>
      <c r="BH468" s="227"/>
      <c r="BI468" s="227"/>
      <c r="BJ468" s="227"/>
      <c r="BK468" s="227"/>
      <c r="BL468" s="227"/>
      <c r="BM468" s="240">
        <v>1</v>
      </c>
      <c r="BN468" s="227">
        <v>2</v>
      </c>
      <c r="BO468" s="227">
        <v>0.5</v>
      </c>
      <c r="BP468" s="227"/>
      <c r="BQ468" s="227"/>
      <c r="BR468" s="227"/>
      <c r="BS468" s="227"/>
      <c r="BT468" s="227"/>
      <c r="BU468" s="227"/>
      <c r="BV468" s="227"/>
      <c r="BW468" s="227"/>
      <c r="BX468" s="227"/>
      <c r="BY468" s="240"/>
      <c r="BZ468" s="227"/>
      <c r="CA468" s="227"/>
      <c r="CB468" s="227"/>
      <c r="CC468" s="227"/>
      <c r="CD468" s="227"/>
      <c r="CE468" s="227"/>
      <c r="CF468" s="290">
        <f t="shared" si="154"/>
        <v>100</v>
      </c>
      <c r="CG468" s="148"/>
      <c r="CH468" s="149" t="s">
        <v>1329</v>
      </c>
      <c r="CI468" s="149">
        <v>90</v>
      </c>
      <c r="CJ468" s="149" t="s">
        <v>514</v>
      </c>
      <c r="CK468" s="151"/>
      <c r="CL468" s="152"/>
      <c r="CM468" s="152"/>
      <c r="CN468" s="152"/>
      <c r="CO468" s="152"/>
      <c r="CP468" s="152"/>
      <c r="CQ468" s="152"/>
      <c r="CR468" s="152"/>
      <c r="CS468" s="152"/>
      <c r="CT468" s="152"/>
      <c r="CU468" s="152"/>
      <c r="CV468" s="152"/>
      <c r="CW468" s="152"/>
      <c r="CX468" s="152"/>
      <c r="CY468" s="152"/>
      <c r="CZ468" s="152"/>
      <c r="DA468" s="152"/>
      <c r="DB468" s="152">
        <v>85</v>
      </c>
      <c r="DC468" s="229">
        <v>15</v>
      </c>
      <c r="DD468" s="152"/>
      <c r="DE468" s="152"/>
      <c r="DF468" s="152"/>
      <c r="DG468" s="152"/>
      <c r="DH468" s="152"/>
      <c r="DI468" s="152"/>
      <c r="DJ468" s="152"/>
      <c r="DK468" s="208">
        <f t="shared" si="147"/>
        <v>100</v>
      </c>
      <c r="DL468" s="148"/>
      <c r="DM468" s="152"/>
      <c r="DN468" s="152"/>
      <c r="DO468" s="153"/>
      <c r="DQ468" s="148"/>
      <c r="DR468" s="153"/>
      <c r="DS468" s="148"/>
      <c r="DT468" s="261" t="s">
        <v>1960</v>
      </c>
      <c r="DU468" s="229"/>
      <c r="DV468" s="229"/>
      <c r="DW468" s="291" t="e">
        <f>VLOOKUP(P468,[2]definitions_list_lookup!$K$30:$L$54,2,0)</f>
        <v>#N/A</v>
      </c>
      <c r="DX468" s="154" t="s">
        <v>1982</v>
      </c>
      <c r="DY468" s="154" t="s">
        <v>1983</v>
      </c>
      <c r="DZ468" s="479"/>
      <c r="EA468" s="292"/>
      <c r="EB468" s="229"/>
      <c r="EC468" s="292"/>
      <c r="ED468" s="229" t="s">
        <v>2517</v>
      </c>
      <c r="EE468" s="293"/>
      <c r="EF468" s="294"/>
      <c r="EG468" s="293"/>
      <c r="EH468" s="295"/>
      <c r="EI468" s="296"/>
      <c r="EJ468" s="297"/>
      <c r="EK468" s="298"/>
      <c r="EL468" s="293"/>
      <c r="EM468" s="295"/>
      <c r="EN468" s="295"/>
      <c r="EO468" s="321"/>
      <c r="EP468" s="321"/>
      <c r="EQ468" s="321"/>
      <c r="ER468" s="321"/>
      <c r="ES468" s="321"/>
      <c r="ET468" s="321"/>
      <c r="EU468" s="321"/>
      <c r="EV468" s="322"/>
      <c r="EW468" s="322"/>
      <c r="EX468" s="322"/>
      <c r="EY468" s="322"/>
      <c r="EZ468" s="192" t="e">
        <f t="shared" si="155"/>
        <v>#DIV/0!</v>
      </c>
      <c r="FA468" s="192" t="e">
        <f t="shared" si="156"/>
        <v>#DIV/0!</v>
      </c>
      <c r="FB468" s="192" t="e">
        <f t="shared" si="157"/>
        <v>#DIV/0!</v>
      </c>
      <c r="FC468" s="192" t="e">
        <f t="shared" si="158"/>
        <v>#DIV/0!</v>
      </c>
      <c r="FD468" s="192" t="e">
        <f t="shared" si="159"/>
        <v>#DIV/0!</v>
      </c>
      <c r="FE468" s="193" t="e">
        <f t="shared" si="160"/>
        <v>#DIV/0!</v>
      </c>
      <c r="FF468" s="194" t="e">
        <f t="shared" si="161"/>
        <v>#DIV/0!</v>
      </c>
      <c r="FG468" s="293"/>
      <c r="FH468" s="295"/>
      <c r="FI468" s="778">
        <f t="shared" si="162"/>
        <v>0</v>
      </c>
      <c r="FJ468" s="779" t="e">
        <f t="shared" si="163"/>
        <v>#DIV/0!</v>
      </c>
      <c r="FK468" s="779" t="e">
        <f t="shared" si="164"/>
        <v>#DIV/0!</v>
      </c>
      <c r="FL468" s="780" t="e">
        <f t="shared" si="165"/>
        <v>#DIV/0!</v>
      </c>
      <c r="FM468" s="169" t="e">
        <f t="shared" si="166"/>
        <v>#DIV/0!</v>
      </c>
      <c r="FN468" s="783" t="e">
        <f t="shared" si="167"/>
        <v>#DIV/0!</v>
      </c>
      <c r="FO468" s="227"/>
      <c r="FP468" s="227"/>
      <c r="FQ468" s="227"/>
      <c r="FR468" s="227"/>
      <c r="FS468" s="227"/>
      <c r="FT468" s="227"/>
      <c r="FU468" s="227"/>
      <c r="FV468" s="227"/>
      <c r="FW468" s="227"/>
      <c r="FX468" s="227"/>
      <c r="FY468" s="227"/>
      <c r="FZ468" s="227"/>
      <c r="GA468" s="227"/>
      <c r="GB468" s="227"/>
      <c r="GC468" s="227"/>
      <c r="GD468" s="227"/>
      <c r="GE468" s="227"/>
      <c r="GF468" s="227"/>
      <c r="GG468" s="227"/>
      <c r="GH468" s="227"/>
      <c r="GI468" s="227"/>
      <c r="GJ468" s="227"/>
      <c r="GK468" s="227"/>
      <c r="GL468" s="227"/>
      <c r="GM468" s="227"/>
      <c r="GN468" s="227"/>
      <c r="GO468" s="227"/>
      <c r="GP468" s="227"/>
      <c r="GQ468" s="227"/>
      <c r="GR468" s="227"/>
      <c r="GS468" s="227"/>
      <c r="GT468" s="227"/>
      <c r="GU468" s="227"/>
      <c r="GV468" s="227"/>
      <c r="GW468" s="227"/>
      <c r="GX468" s="227"/>
      <c r="GY468" s="227"/>
      <c r="GZ468" s="227"/>
      <c r="HA468" s="227"/>
      <c r="HB468" s="227"/>
      <c r="HC468" s="227"/>
      <c r="HD468" s="227"/>
      <c r="HE468" s="227"/>
      <c r="HF468" s="227"/>
      <c r="HG468" s="227"/>
      <c r="HH468" s="227"/>
      <c r="HI468" s="227"/>
      <c r="HJ468" s="227"/>
      <c r="HK468" s="227"/>
      <c r="HL468" s="227"/>
      <c r="HM468" s="227"/>
      <c r="HN468" s="227"/>
      <c r="HO468" s="227"/>
      <c r="HP468" s="227"/>
      <c r="HQ468" s="227"/>
      <c r="HR468" s="227"/>
      <c r="HS468" s="227"/>
      <c r="HT468" s="227"/>
      <c r="HU468" s="227"/>
      <c r="HV468" s="227"/>
      <c r="HW468" s="227"/>
      <c r="HX468" s="227"/>
      <c r="HY468" s="227"/>
      <c r="HZ468" s="227"/>
      <c r="IA468" s="227"/>
      <c r="IB468" s="227"/>
      <c r="IC468" s="227"/>
      <c r="ID468" s="227"/>
      <c r="IE468" s="227"/>
      <c r="IF468" s="227"/>
      <c r="IG468" s="227"/>
      <c r="IH468" s="227"/>
      <c r="II468" s="227"/>
      <c r="IJ468" s="227"/>
      <c r="IK468" s="227"/>
      <c r="IL468" s="227"/>
      <c r="IM468" s="227"/>
      <c r="IN468" s="227"/>
      <c r="IO468" s="227"/>
      <c r="IP468" s="227"/>
      <c r="IQ468" s="227"/>
      <c r="IR468" s="227"/>
      <c r="IS468" s="227"/>
      <c r="IT468" s="227"/>
      <c r="IU468" s="227"/>
      <c r="IV468" s="227"/>
      <c r="IW468" s="227"/>
      <c r="IX468" s="227"/>
      <c r="IY468" s="227"/>
      <c r="IZ468" s="227"/>
      <c r="JA468" s="227"/>
      <c r="JB468" s="227"/>
      <c r="JC468" s="227"/>
      <c r="JD468" s="227"/>
      <c r="JE468" s="227"/>
      <c r="JF468" s="227"/>
      <c r="JG468" s="227"/>
      <c r="JH468" s="227"/>
      <c r="JI468" s="227"/>
      <c r="JJ468" s="227"/>
      <c r="JK468" s="227"/>
      <c r="JL468" s="227"/>
      <c r="JM468" s="227"/>
      <c r="JN468" s="227"/>
      <c r="JO468" s="227"/>
      <c r="JP468" s="227"/>
      <c r="JQ468" s="227"/>
      <c r="JR468" s="227"/>
      <c r="JS468" s="227"/>
      <c r="JT468" s="227"/>
      <c r="JU468" s="227"/>
      <c r="JV468" s="227"/>
      <c r="JW468" s="227"/>
      <c r="JX468" s="227"/>
      <c r="JY468" s="227"/>
      <c r="JZ468" s="227"/>
      <c r="KA468" s="227"/>
      <c r="KB468" s="227"/>
      <c r="KC468" s="227"/>
      <c r="KD468" s="227"/>
      <c r="KE468" s="227"/>
      <c r="KF468" s="227"/>
      <c r="KG468" s="227"/>
      <c r="KH468" s="227"/>
      <c r="KI468" s="227"/>
      <c r="KJ468" s="227"/>
      <c r="KK468" s="227"/>
      <c r="KL468" s="227"/>
      <c r="KM468" s="227"/>
      <c r="KN468" s="227"/>
      <c r="KO468" s="227"/>
      <c r="KP468" s="227"/>
      <c r="KQ468" s="227"/>
      <c r="KR468" s="227"/>
      <c r="KS468" s="227"/>
      <c r="KT468" s="227"/>
      <c r="KU468" s="227"/>
      <c r="KV468" s="227"/>
      <c r="KW468" s="227"/>
      <c r="KX468" s="227"/>
      <c r="KY468" s="227"/>
      <c r="KZ468" s="227"/>
      <c r="LA468" s="227"/>
      <c r="LB468" s="227"/>
      <c r="LC468" s="227"/>
      <c r="LD468" s="227"/>
      <c r="LE468" s="227"/>
      <c r="LF468" s="227"/>
      <c r="LG468" s="227"/>
      <c r="LH468" s="227"/>
      <c r="LI468" s="227"/>
      <c r="LJ468" s="227"/>
      <c r="LK468" s="227"/>
      <c r="LL468" s="227"/>
      <c r="LM468" s="227"/>
      <c r="LN468" s="227"/>
      <c r="LO468" s="227"/>
      <c r="LP468" s="227"/>
      <c r="LQ468" s="227"/>
      <c r="LR468" s="227"/>
      <c r="LS468" s="227"/>
      <c r="LT468" s="227"/>
      <c r="LU468" s="227"/>
      <c r="LV468" s="227"/>
      <c r="LW468" s="227"/>
      <c r="LX468" s="227"/>
      <c r="LY468" s="227"/>
      <c r="LZ468" s="227"/>
      <c r="MA468" s="227"/>
      <c r="MB468" s="227"/>
      <c r="MC468" s="227"/>
      <c r="MD468" s="227"/>
      <c r="ME468" s="227"/>
      <c r="MF468" s="227"/>
      <c r="MG468" s="227"/>
      <c r="MH468" s="227"/>
      <c r="MI468" s="227"/>
      <c r="MJ468" s="227"/>
      <c r="MK468" s="227"/>
      <c r="ML468" s="227"/>
      <c r="MM468" s="227"/>
      <c r="MN468" s="227"/>
      <c r="MO468" s="227"/>
      <c r="MP468" s="227"/>
      <c r="MQ468" s="227"/>
      <c r="MR468" s="227"/>
      <c r="MS468" s="227"/>
      <c r="MT468" s="227"/>
      <c r="MU468" s="227"/>
      <c r="MV468" s="227"/>
      <c r="MW468" s="227"/>
      <c r="MX468" s="227"/>
      <c r="MY468" s="227"/>
      <c r="MZ468" s="227"/>
      <c r="NA468" s="227"/>
      <c r="NB468" s="227"/>
      <c r="NC468" s="227"/>
      <c r="ND468" s="227"/>
      <c r="NE468" s="227"/>
      <c r="NF468" s="227"/>
      <c r="NG468" s="227"/>
      <c r="NH468" s="227"/>
      <c r="NI468" s="227"/>
      <c r="NJ468" s="227"/>
      <c r="NK468" s="227"/>
      <c r="NL468" s="227"/>
      <c r="NM468" s="227"/>
      <c r="NN468" s="227"/>
      <c r="NO468" s="227"/>
      <c r="NP468" s="227"/>
      <c r="NQ468" s="227"/>
      <c r="NR468" s="227"/>
      <c r="NS468" s="227"/>
      <c r="NT468" s="227"/>
      <c r="NU468" s="227"/>
      <c r="NV468" s="227"/>
      <c r="NW468" s="227"/>
      <c r="NX468" s="227"/>
      <c r="NY468" s="227"/>
      <c r="NZ468" s="227"/>
      <c r="OA468" s="227"/>
      <c r="OB468" s="227"/>
      <c r="OC468" s="227"/>
      <c r="OD468" s="227"/>
      <c r="OE468" s="227"/>
      <c r="OF468" s="227"/>
      <c r="OG468" s="227"/>
      <c r="OH468" s="227"/>
      <c r="OI468" s="227"/>
      <c r="OJ468" s="227"/>
      <c r="OK468" s="227"/>
      <c r="OL468" s="227"/>
      <c r="OM468" s="227"/>
      <c r="ON468" s="227"/>
      <c r="OO468" s="227"/>
      <c r="OP468" s="227"/>
      <c r="OQ468" s="227"/>
      <c r="OR468" s="227"/>
      <c r="OS468" s="227"/>
      <c r="OT468" s="227"/>
      <c r="OU468" s="227"/>
      <c r="OV468" s="227"/>
      <c r="OW468" s="227"/>
      <c r="OX468" s="227"/>
      <c r="OY468" s="227"/>
      <c r="OZ468" s="227"/>
      <c r="PA468" s="227"/>
      <c r="PB468" s="227"/>
      <c r="PC468" s="227"/>
      <c r="PD468" s="227"/>
      <c r="PE468" s="227"/>
      <c r="PF468" s="227"/>
      <c r="PG468" s="227"/>
      <c r="PH468" s="227"/>
      <c r="PI468" s="227"/>
      <c r="PJ468" s="227"/>
      <c r="PK468" s="227"/>
      <c r="PL468" s="227"/>
      <c r="PM468" s="227"/>
      <c r="PN468" s="227"/>
      <c r="PO468" s="227"/>
      <c r="PP468" s="227"/>
      <c r="PQ468" s="227"/>
      <c r="PR468" s="227"/>
      <c r="PS468" s="227"/>
      <c r="PT468" s="227"/>
      <c r="PU468" s="227"/>
      <c r="PV468" s="227"/>
      <c r="PW468" s="227"/>
      <c r="PX468" s="227"/>
      <c r="PY468" s="227"/>
      <c r="PZ468" s="227"/>
      <c r="QA468" s="227"/>
      <c r="QB468" s="227"/>
      <c r="QC468" s="227"/>
      <c r="QD468" s="227"/>
      <c r="QE468" s="227"/>
      <c r="QF468" s="227"/>
      <c r="QG468" s="227"/>
      <c r="QH468" s="227"/>
      <c r="QI468" s="227"/>
      <c r="QJ468" s="227"/>
      <c r="QK468" s="227"/>
      <c r="QL468" s="227"/>
      <c r="QM468" s="227"/>
      <c r="QN468" s="227"/>
      <c r="QO468" s="227"/>
      <c r="QP468" s="227"/>
      <c r="QQ468" s="227"/>
      <c r="QR468" s="227"/>
      <c r="QS468" s="227"/>
      <c r="QT468" s="227"/>
      <c r="QU468" s="227"/>
      <c r="QV468" s="227"/>
      <c r="QW468" s="227"/>
      <c r="QX468" s="227"/>
      <c r="QY468" s="227"/>
      <c r="QZ468" s="227"/>
      <c r="RA468" s="227"/>
      <c r="RB468" s="227"/>
      <c r="RC468" s="227"/>
      <c r="RD468" s="227"/>
      <c r="RE468" s="227"/>
      <c r="RF468" s="227"/>
      <c r="RG468" s="227"/>
      <c r="RH468" s="227"/>
      <c r="RI468" s="227"/>
      <c r="RJ468" s="227"/>
      <c r="RK468" s="227"/>
      <c r="RL468" s="227"/>
      <c r="RM468" s="227"/>
      <c r="RN468" s="227"/>
      <c r="RO468" s="227"/>
      <c r="RP468" s="227"/>
      <c r="RQ468" s="227"/>
      <c r="RR468" s="227"/>
      <c r="RS468" s="227"/>
      <c r="RT468" s="227"/>
      <c r="RU468" s="227"/>
      <c r="RV468" s="227"/>
      <c r="RW468" s="227"/>
      <c r="RX468" s="227"/>
      <c r="RY468" s="227"/>
      <c r="RZ468" s="227"/>
      <c r="SA468" s="227"/>
      <c r="SB468" s="227"/>
      <c r="SC468" s="227"/>
      <c r="SD468" s="227"/>
      <c r="SE468" s="227"/>
      <c r="SF468" s="227"/>
      <c r="SG468" s="227"/>
      <c r="SH468" s="227"/>
      <c r="SI468" s="227"/>
      <c r="SJ468" s="227"/>
      <c r="SK468" s="227"/>
      <c r="SL468" s="227"/>
      <c r="SM468" s="227"/>
      <c r="SN468" s="227"/>
      <c r="SO468" s="227"/>
      <c r="SP468" s="227"/>
      <c r="SQ468" s="227"/>
      <c r="SR468" s="227"/>
      <c r="SS468" s="227"/>
      <c r="ST468" s="227"/>
      <c r="SU468" s="227"/>
      <c r="SV468" s="227"/>
      <c r="SW468" s="227"/>
      <c r="SX468" s="227"/>
      <c r="SY468" s="227"/>
      <c r="SZ468" s="227"/>
      <c r="TA468" s="227"/>
      <c r="TB468" s="227"/>
      <c r="TC468" s="227"/>
      <c r="TD468" s="227"/>
      <c r="TE468" s="227"/>
      <c r="TF468" s="227"/>
      <c r="TG468" s="227"/>
      <c r="TH468" s="227"/>
      <c r="TI468" s="227"/>
      <c r="TJ468" s="227"/>
      <c r="TK468" s="227"/>
      <c r="TL468" s="227"/>
      <c r="TM468" s="227"/>
      <c r="TN468" s="227"/>
      <c r="TO468" s="227"/>
      <c r="TP468" s="227"/>
      <c r="TQ468" s="227"/>
      <c r="TR468" s="227"/>
      <c r="TS468" s="227"/>
      <c r="TT468" s="227"/>
      <c r="TU468" s="227"/>
      <c r="TV468" s="227"/>
      <c r="TW468" s="227"/>
      <c r="TX468" s="227"/>
      <c r="TY468" s="227"/>
      <c r="TZ468" s="227"/>
      <c r="UA468" s="227"/>
      <c r="UB468" s="227"/>
      <c r="UC468" s="227"/>
      <c r="UD468" s="227"/>
      <c r="UE468" s="227"/>
      <c r="UF468" s="227"/>
      <c r="UG468" s="227"/>
      <c r="UH468" s="227"/>
      <c r="UI468" s="227"/>
      <c r="UJ468" s="227"/>
      <c r="UK468" s="227"/>
      <c r="UL468" s="227"/>
      <c r="UM468" s="227"/>
      <c r="UN468" s="227"/>
      <c r="UO468" s="227"/>
      <c r="UP468" s="227"/>
      <c r="UQ468" s="227"/>
      <c r="UR468" s="227"/>
      <c r="US468" s="227"/>
      <c r="UT468" s="227"/>
      <c r="UU468" s="227"/>
      <c r="UV468" s="227"/>
      <c r="UW468" s="227"/>
      <c r="UX468" s="227"/>
      <c r="UY468" s="227"/>
      <c r="UZ468" s="227"/>
      <c r="VA468" s="227"/>
      <c r="VB468" s="227"/>
      <c r="VC468" s="227"/>
      <c r="VD468" s="227"/>
      <c r="VE468" s="227"/>
      <c r="VF468" s="227"/>
      <c r="VG468" s="227"/>
      <c r="VH468" s="227"/>
      <c r="VI468" s="227"/>
      <c r="VJ468" s="227"/>
      <c r="VK468" s="227"/>
      <c r="VL468" s="227"/>
      <c r="VM468" s="227"/>
      <c r="VN468" s="227"/>
      <c r="VO468" s="227"/>
      <c r="VP468" s="227"/>
      <c r="VQ468" s="227"/>
      <c r="VR468" s="227"/>
      <c r="VS468" s="227"/>
      <c r="VT468" s="227"/>
      <c r="VU468" s="227"/>
      <c r="VV468" s="227"/>
      <c r="VW468" s="227"/>
      <c r="VX468" s="227"/>
      <c r="VY468" s="227"/>
      <c r="VZ468" s="227"/>
      <c r="WA468" s="227"/>
      <c r="WB468" s="227"/>
      <c r="WC468" s="227"/>
      <c r="WD468" s="227"/>
      <c r="WE468" s="227"/>
      <c r="WF468" s="227"/>
      <c r="WG468" s="227"/>
      <c r="WH468" s="227"/>
      <c r="WI468" s="227"/>
      <c r="WJ468" s="227"/>
      <c r="WK468" s="227"/>
      <c r="WL468" s="227"/>
      <c r="WM468" s="227"/>
      <c r="WN468" s="227"/>
      <c r="WO468" s="227"/>
      <c r="WP468" s="227"/>
      <c r="WQ468" s="227"/>
      <c r="WR468" s="227"/>
      <c r="WS468" s="227"/>
      <c r="WT468" s="227"/>
      <c r="WU468" s="227"/>
      <c r="WV468" s="227"/>
      <c r="WW468" s="227"/>
      <c r="WX468" s="227"/>
      <c r="WY468" s="227"/>
      <c r="WZ468" s="227"/>
      <c r="XA468" s="227"/>
      <c r="XB468" s="227"/>
      <c r="XC468" s="227"/>
      <c r="XD468" s="227"/>
      <c r="XE468" s="227"/>
      <c r="XF468" s="227"/>
      <c r="XG468" s="227"/>
      <c r="XH468" s="227"/>
      <c r="XI468" s="227"/>
      <c r="XJ468" s="227"/>
      <c r="XK468" s="227"/>
      <c r="XL468" s="227"/>
      <c r="XM468" s="227"/>
      <c r="XN468" s="227"/>
      <c r="XO468" s="227"/>
      <c r="XP468" s="227"/>
      <c r="XQ468" s="227"/>
      <c r="XR468" s="227"/>
      <c r="XS468" s="227"/>
      <c r="XT468" s="227"/>
      <c r="XU468" s="227"/>
      <c r="XV468" s="227"/>
      <c r="XW468" s="227"/>
      <c r="XX468" s="227"/>
      <c r="XY468" s="227"/>
      <c r="XZ468" s="227"/>
      <c r="YA468" s="227"/>
      <c r="YB468" s="227"/>
      <c r="YC468" s="227"/>
      <c r="YD468" s="227"/>
      <c r="YE468" s="227"/>
      <c r="YF468" s="227"/>
      <c r="YG468" s="227"/>
      <c r="YH468" s="227"/>
      <c r="YI468" s="227"/>
      <c r="YJ468" s="227"/>
      <c r="YK468" s="227"/>
      <c r="YL468" s="227"/>
      <c r="YM468" s="227"/>
      <c r="YN468" s="227"/>
      <c r="YO468" s="227"/>
      <c r="YP468" s="227"/>
      <c r="YQ468" s="227"/>
      <c r="YR468" s="227"/>
      <c r="YS468" s="227"/>
      <c r="YT468" s="227"/>
      <c r="YU468" s="227"/>
      <c r="YV468" s="227"/>
      <c r="YW468" s="227"/>
      <c r="YX468" s="227"/>
      <c r="YY468" s="227"/>
      <c r="YZ468" s="227"/>
      <c r="ZA468" s="227"/>
      <c r="ZB468" s="227"/>
      <c r="ZC468" s="227"/>
      <c r="ZD468" s="227"/>
      <c r="ZE468" s="227"/>
      <c r="ZF468" s="227"/>
      <c r="ZG468" s="227"/>
      <c r="ZH468" s="227"/>
      <c r="ZI468" s="227"/>
      <c r="ZJ468" s="227"/>
      <c r="ZK468" s="227"/>
      <c r="ZL468" s="227"/>
      <c r="ZM468" s="227"/>
      <c r="ZN468" s="227"/>
      <c r="ZO468" s="227"/>
      <c r="ZP468" s="227"/>
      <c r="ZQ468" s="227"/>
      <c r="ZR468" s="227"/>
      <c r="ZS468" s="227"/>
      <c r="ZT468" s="227"/>
      <c r="ZU468" s="227"/>
      <c r="ZV468" s="227"/>
      <c r="ZW468" s="227"/>
      <c r="ZX468" s="227"/>
      <c r="ZY468" s="227"/>
      <c r="ZZ468" s="227"/>
      <c r="AAA468" s="227"/>
      <c r="AAB468" s="227"/>
      <c r="AAC468" s="227"/>
      <c r="AAD468" s="227"/>
      <c r="AAE468" s="227"/>
      <c r="AAF468" s="227"/>
      <c r="AAG468" s="227"/>
      <c r="AAH468" s="227"/>
      <c r="AAI468" s="227"/>
      <c r="AAJ468" s="227"/>
      <c r="AAK468" s="227"/>
      <c r="AAL468" s="227"/>
      <c r="AAM468" s="227"/>
      <c r="AAN468" s="227"/>
      <c r="AAO468" s="227"/>
      <c r="AAP468" s="227"/>
      <c r="AAQ468" s="227"/>
      <c r="AAR468" s="227"/>
      <c r="AAS468" s="227"/>
      <c r="AAT468" s="227"/>
      <c r="AAU468" s="227"/>
      <c r="AAV468" s="227"/>
      <c r="AAW468" s="227"/>
      <c r="AAX468" s="227"/>
      <c r="AAY468" s="227"/>
      <c r="AAZ468" s="227"/>
      <c r="ABA468" s="227"/>
      <c r="ABB468" s="227"/>
      <c r="ABC468" s="227"/>
      <c r="ABD468" s="227"/>
      <c r="ABE468" s="227"/>
      <c r="ABF468" s="227"/>
      <c r="ABG468" s="227"/>
      <c r="ABH468" s="227"/>
      <c r="ABI468" s="227"/>
      <c r="ABJ468" s="227"/>
      <c r="ABK468" s="227"/>
      <c r="ABL468" s="227"/>
      <c r="ABM468" s="227"/>
      <c r="ABN468" s="227"/>
      <c r="ABO468" s="227"/>
      <c r="ABP468" s="227"/>
      <c r="ABQ468" s="227"/>
      <c r="ABR468" s="227"/>
      <c r="ABS468" s="227"/>
      <c r="ABT468" s="227"/>
      <c r="ABU468" s="227"/>
      <c r="ABV468" s="227"/>
      <c r="ABW468" s="227"/>
      <c r="ABX468" s="227"/>
      <c r="ABY468" s="227"/>
      <c r="ABZ468" s="227"/>
      <c r="ACA468" s="227"/>
      <c r="ACB468" s="227"/>
      <c r="ACC468" s="227"/>
      <c r="ACD468" s="227"/>
      <c r="ACE468" s="227"/>
      <c r="ACF468" s="227"/>
      <c r="ACG468" s="227"/>
      <c r="ACH468" s="227"/>
      <c r="ACI468" s="227"/>
      <c r="ACJ468" s="227"/>
      <c r="ACK468" s="227"/>
      <c r="ACL468" s="227"/>
      <c r="ACM468" s="227"/>
      <c r="ACN468" s="227"/>
      <c r="ACO468" s="227"/>
      <c r="ACP468" s="227"/>
      <c r="ACQ468" s="227"/>
      <c r="ACR468" s="227"/>
      <c r="ACS468" s="227"/>
      <c r="ACT468" s="227"/>
      <c r="ACU468" s="227"/>
      <c r="ACV468" s="227"/>
      <c r="ACW468" s="227"/>
      <c r="ACX468" s="227"/>
      <c r="ACY468" s="227"/>
      <c r="ACZ468" s="227"/>
      <c r="ADA468" s="227"/>
      <c r="ADB468" s="227"/>
      <c r="ADC468" s="227"/>
      <c r="ADD468" s="227"/>
      <c r="ADE468" s="227"/>
      <c r="ADF468" s="227"/>
      <c r="ADG468" s="227"/>
      <c r="ADH468" s="227"/>
      <c r="ADI468" s="227"/>
      <c r="ADJ468" s="227"/>
      <c r="ADK468" s="227"/>
      <c r="ADL468" s="227"/>
      <c r="ADM468" s="227"/>
      <c r="ADN468" s="227"/>
      <c r="ADO468" s="227"/>
      <c r="ADP468" s="227"/>
      <c r="ADQ468" s="227"/>
      <c r="ADR468" s="227"/>
      <c r="ADS468" s="227"/>
      <c r="ADT468" s="227"/>
      <c r="ADU468" s="227"/>
      <c r="ADV468" s="227"/>
      <c r="ADW468" s="227"/>
      <c r="ADX468" s="227"/>
      <c r="ADY468" s="227"/>
      <c r="ADZ468" s="227"/>
      <c r="AEA468" s="227"/>
      <c r="AEB468" s="227"/>
      <c r="AEC468" s="227"/>
      <c r="AED468" s="227"/>
      <c r="AEE468" s="227"/>
      <c r="AEF468" s="227"/>
      <c r="AEG468" s="227"/>
      <c r="AEH468" s="227"/>
      <c r="AEI468" s="227"/>
      <c r="AEJ468" s="227"/>
      <c r="AEK468" s="227"/>
      <c r="AEL468" s="227"/>
      <c r="AEM468" s="227"/>
      <c r="AEN468" s="227"/>
      <c r="AEO468" s="227"/>
      <c r="AEP468" s="227"/>
      <c r="AEQ468" s="227"/>
      <c r="AER468" s="227"/>
      <c r="AES468" s="227"/>
      <c r="AET468" s="227"/>
      <c r="AEU468" s="227"/>
      <c r="AEV468" s="227"/>
      <c r="AEW468" s="227"/>
      <c r="AEX468" s="227"/>
      <c r="AEY468" s="227"/>
      <c r="AEZ468" s="227"/>
      <c r="AFA468" s="227"/>
      <c r="AFB468" s="227"/>
      <c r="AFC468" s="227"/>
      <c r="AFD468" s="227"/>
      <c r="AFE468" s="227"/>
      <c r="AFF468" s="227"/>
      <c r="AFG468" s="227"/>
      <c r="AFH468" s="227"/>
      <c r="AFI468" s="227"/>
      <c r="AFJ468" s="227"/>
      <c r="AFK468" s="227"/>
      <c r="AFL468" s="227"/>
      <c r="AFM468" s="227"/>
      <c r="AFN468" s="227"/>
      <c r="AFO468" s="227"/>
      <c r="AFP468" s="227"/>
      <c r="AFQ468" s="227"/>
      <c r="AFR468" s="227"/>
      <c r="AFS468" s="227"/>
      <c r="AFT468" s="227"/>
      <c r="AFU468" s="227"/>
      <c r="AFV468" s="227"/>
      <c r="AFW468" s="227"/>
      <c r="AFX468" s="227"/>
      <c r="AFY468" s="227"/>
      <c r="AFZ468" s="227"/>
      <c r="AGA468" s="227"/>
      <c r="AGB468" s="227"/>
      <c r="AGC468" s="227"/>
      <c r="AGD468" s="227"/>
      <c r="AGE468" s="227"/>
      <c r="AGF468" s="227"/>
      <c r="AGG468" s="227"/>
      <c r="AGH468" s="227"/>
      <c r="AGI468" s="227"/>
      <c r="AGJ468" s="227"/>
      <c r="AGK468" s="227"/>
      <c r="AGL468" s="227"/>
      <c r="AGM468" s="227"/>
      <c r="AGN468" s="227"/>
      <c r="AGO468" s="227"/>
      <c r="AGP468" s="227"/>
      <c r="AGQ468" s="227"/>
      <c r="AGR468" s="227"/>
      <c r="AGS468" s="227"/>
      <c r="AGT468" s="227"/>
      <c r="AGU468" s="227"/>
      <c r="AGV468" s="227"/>
      <c r="AGW468" s="227"/>
      <c r="AGX468" s="227"/>
      <c r="AGY468" s="227"/>
      <c r="AGZ468" s="227"/>
      <c r="AHA468" s="227"/>
      <c r="AHB468" s="227"/>
      <c r="AHC468" s="227"/>
      <c r="AHD468" s="227"/>
      <c r="AHE468" s="227"/>
      <c r="AHF468" s="227"/>
      <c r="AHG468" s="227"/>
      <c r="AHH468" s="227"/>
      <c r="AHI468" s="227"/>
      <c r="AHJ468" s="227"/>
      <c r="AHK468" s="227"/>
      <c r="AHL468" s="227"/>
      <c r="AHM468" s="227"/>
      <c r="AHN468" s="227"/>
      <c r="AHO468" s="227"/>
      <c r="AHP468" s="227"/>
      <c r="AHQ468" s="227"/>
      <c r="AHR468" s="227"/>
      <c r="AHS468" s="227"/>
      <c r="AHT468" s="227"/>
      <c r="AHU468" s="227"/>
      <c r="AHV468" s="227"/>
      <c r="AHW468" s="227"/>
      <c r="AHX468" s="227"/>
      <c r="AHY468" s="227"/>
      <c r="AHZ468" s="227"/>
      <c r="AIA468" s="227"/>
      <c r="AIB468" s="227"/>
      <c r="AIC468" s="227"/>
      <c r="AID468" s="227"/>
      <c r="AIE468" s="227"/>
      <c r="AIF468" s="227"/>
      <c r="AIG468" s="227"/>
      <c r="AIH468" s="227"/>
      <c r="AII468" s="227"/>
      <c r="AIJ468" s="227"/>
      <c r="AIK468" s="227"/>
      <c r="AIL468" s="227"/>
      <c r="AIM468" s="227"/>
      <c r="AIN468" s="227"/>
      <c r="AIO468" s="227"/>
      <c r="AIP468" s="227"/>
      <c r="AIQ468" s="227"/>
      <c r="AIR468" s="227"/>
      <c r="AIS468" s="227"/>
      <c r="AIT468" s="227"/>
      <c r="AIU468" s="227"/>
      <c r="AIV468" s="227"/>
      <c r="AIW468" s="227"/>
      <c r="AIX468" s="227"/>
      <c r="AIY468" s="227"/>
      <c r="AIZ468" s="227"/>
      <c r="AJA468" s="227"/>
      <c r="AJB468" s="227"/>
      <c r="AJC468" s="227"/>
      <c r="AJD468" s="227"/>
      <c r="AJE468" s="227"/>
      <c r="AJF468" s="227"/>
      <c r="AJG468" s="227"/>
      <c r="AJH468" s="227"/>
      <c r="AJI468" s="227"/>
      <c r="AJJ468" s="227"/>
      <c r="AJK468" s="227"/>
      <c r="AJL468" s="227"/>
      <c r="AJM468" s="227"/>
      <c r="AJN468" s="227"/>
      <c r="AJO468" s="227"/>
      <c r="AJP468" s="227"/>
      <c r="AJQ468" s="227"/>
      <c r="AJR468" s="227"/>
      <c r="AJS468" s="227"/>
      <c r="AJT468" s="227"/>
      <c r="AJU468" s="227"/>
      <c r="AJV468" s="227"/>
      <c r="AJW468" s="227"/>
      <c r="AJX468" s="227"/>
      <c r="AJY468" s="227"/>
      <c r="AJZ468" s="227"/>
      <c r="AKA468" s="227"/>
      <c r="AKB468" s="227"/>
      <c r="AKC468" s="227"/>
      <c r="AKD468" s="227"/>
      <c r="AKE468" s="227"/>
      <c r="AKF468" s="227"/>
      <c r="AKG468" s="227"/>
      <c r="AKH468" s="227"/>
      <c r="AKI468" s="227"/>
      <c r="AKJ468" s="227"/>
      <c r="AKK468" s="227"/>
      <c r="AKL468" s="227"/>
      <c r="AKM468" s="227"/>
      <c r="AKN468" s="227"/>
      <c r="AKO468" s="227"/>
      <c r="AKP468" s="227"/>
      <c r="AKQ468" s="227"/>
      <c r="AKR468" s="227"/>
      <c r="AKS468" s="227"/>
      <c r="AKT468" s="227"/>
      <c r="AKU468" s="227"/>
      <c r="AKV468" s="227"/>
      <c r="AKW468" s="227"/>
      <c r="AKX468" s="227"/>
      <c r="AKY468" s="227"/>
      <c r="AKZ468" s="227"/>
      <c r="ALA468" s="227"/>
      <c r="ALB468" s="227"/>
      <c r="ALC468" s="227"/>
      <c r="ALD468" s="227"/>
      <c r="ALE468" s="227"/>
      <c r="ALF468" s="227"/>
      <c r="ALG468" s="227"/>
      <c r="ALH468" s="227"/>
      <c r="ALI468" s="227"/>
      <c r="ALJ468" s="227"/>
      <c r="ALK468" s="227"/>
      <c r="ALL468" s="227"/>
      <c r="ALM468" s="227"/>
      <c r="ALN468" s="227"/>
      <c r="ALO468" s="227"/>
      <c r="ALP468" s="227"/>
      <c r="ALQ468" s="227"/>
      <c r="ALR468" s="227"/>
      <c r="ALS468" s="227"/>
      <c r="ALT468" s="227"/>
      <c r="ALU468" s="227"/>
      <c r="ALV468" s="227"/>
      <c r="ALW468" s="227"/>
      <c r="ALX468" s="227"/>
      <c r="ALY468" s="227"/>
      <c r="ALZ468" s="227"/>
      <c r="AMA468" s="227"/>
      <c r="AMB468" s="227"/>
      <c r="AMC468" s="227"/>
      <c r="AMD468" s="227"/>
      <c r="AME468" s="227"/>
      <c r="AMF468" s="227"/>
      <c r="AMG468" s="227"/>
      <c r="AMH468" s="227"/>
      <c r="AMI468" s="227"/>
      <c r="AMJ468" s="227"/>
      <c r="AMK468" s="227"/>
      <c r="AML468" s="227"/>
      <c r="AMM468" s="227"/>
      <c r="AMN468" s="227"/>
      <c r="AMO468" s="227"/>
      <c r="AMP468" s="227"/>
      <c r="AMQ468" s="227"/>
      <c r="AMR468" s="227"/>
      <c r="AMS468" s="227"/>
      <c r="AMT468" s="227"/>
      <c r="AMU468" s="227"/>
      <c r="AMV468" s="227"/>
      <c r="AMW468" s="227"/>
      <c r="AMX468" s="227"/>
    </row>
    <row r="469" spans="1:1038" s="308" customFormat="1" ht="18" customHeight="1">
      <c r="A469" s="301" t="s">
        <v>1819</v>
      </c>
      <c r="B469" s="302" t="s">
        <v>1647</v>
      </c>
      <c r="C469" s="228"/>
      <c r="D469" s="303" t="s">
        <v>1279</v>
      </c>
      <c r="E469" s="228">
        <v>67</v>
      </c>
      <c r="F469" s="228">
        <v>4</v>
      </c>
      <c r="G469" s="304" t="str">
        <f t="shared" ref="G469:G543" si="168">E469&amp;"-"&amp;F469</f>
        <v>67-4</v>
      </c>
      <c r="H469" s="228">
        <v>0</v>
      </c>
      <c r="I469" s="228">
        <v>39.5</v>
      </c>
      <c r="J469" s="226"/>
      <c r="K469" s="545" t="b">
        <f>IF(I470=1,IF(((VLOOKUP($G469,[1]Depth_Lookup!#REF!,9,FALSE))-(H469/100))=0,"Good",IF(((VLOOKUP($G469,[1]Depth_Lookup!$A$3:$J$550,9,FALSE))-(H469/100))&gt;0,"Too Short","Too Long")))</f>
        <v>0</v>
      </c>
      <c r="L469" s="171">
        <f>(VLOOKUP($G469,Depth_Lookup!$A$3:$J$410,10,FALSE))+(H469/100)</f>
        <v>164.26</v>
      </c>
      <c r="M469" s="171">
        <f>(VLOOKUP($G469,Depth_Lookup!$A$3:$J$410,10,FALSE))+(I469/100)</f>
        <v>164.655</v>
      </c>
      <c r="N469" s="354" t="s">
        <v>1981</v>
      </c>
      <c r="O469" s="228">
        <v>3</v>
      </c>
      <c r="P469" s="228" t="s">
        <v>853</v>
      </c>
      <c r="Q469" s="228" t="s">
        <v>125</v>
      </c>
      <c r="R469" s="304" t="str">
        <f t="shared" si="146"/>
        <v>SerpentinizedHarzburgite</v>
      </c>
      <c r="S469" s="228" t="s">
        <v>700</v>
      </c>
      <c r="T469" s="228" t="s">
        <v>700</v>
      </c>
      <c r="U469" s="228"/>
      <c r="V469" s="228"/>
      <c r="W469" s="228" t="s">
        <v>102</v>
      </c>
      <c r="X469" s="305">
        <f>VLOOKUP(W469,[2]definitions_list_lookup!$A$13:$B$19,2,0)</f>
        <v>5</v>
      </c>
      <c r="Y469" s="228" t="s">
        <v>90</v>
      </c>
      <c r="Z469" s="228" t="s">
        <v>91</v>
      </c>
      <c r="AA469" s="228"/>
      <c r="AB469" s="228"/>
      <c r="AC469" s="228"/>
      <c r="AD469" s="228"/>
      <c r="AE469" s="234"/>
      <c r="AF469" s="304" t="e">
        <f>VLOOKUP(AE469,[2]definitions_list_mag!$V$12:$W$15,2,0)</f>
        <v>#N/A</v>
      </c>
      <c r="AG469" s="241"/>
      <c r="AH469" s="228"/>
      <c r="AI469" s="244">
        <v>73</v>
      </c>
      <c r="AJ469" s="228"/>
      <c r="AK469" s="228"/>
      <c r="AL469" s="228"/>
      <c r="AM469" s="228"/>
      <c r="AN469" s="228"/>
      <c r="AO469" s="244"/>
      <c r="AP469" s="228"/>
      <c r="AQ469" s="228"/>
      <c r="AR469" s="228"/>
      <c r="AS469" s="228"/>
      <c r="AT469" s="228"/>
      <c r="AU469" s="244">
        <v>1</v>
      </c>
      <c r="AV469" s="228">
        <v>1</v>
      </c>
      <c r="AW469" s="228">
        <v>0.5</v>
      </c>
      <c r="AX469" s="228"/>
      <c r="AY469" s="228"/>
      <c r="AZ469" s="228"/>
      <c r="BA469" s="244">
        <v>25</v>
      </c>
      <c r="BB469" s="228">
        <v>6</v>
      </c>
      <c r="BC469" s="228">
        <v>2</v>
      </c>
      <c r="BD469" s="228" t="s">
        <v>110</v>
      </c>
      <c r="BE469" s="228" t="s">
        <v>103</v>
      </c>
      <c r="BF469" s="228"/>
      <c r="BG469" s="244"/>
      <c r="BH469" s="228"/>
      <c r="BI469" s="228"/>
      <c r="BJ469" s="228"/>
      <c r="BK469" s="228"/>
      <c r="BL469" s="228"/>
      <c r="BM469" s="244">
        <v>1</v>
      </c>
      <c r="BN469" s="228">
        <v>1</v>
      </c>
      <c r="BO469" s="228">
        <v>0.5</v>
      </c>
      <c r="BP469" s="228"/>
      <c r="BQ469" s="228"/>
      <c r="BR469" s="228"/>
      <c r="BS469" s="228"/>
      <c r="BT469" s="228"/>
      <c r="BU469" s="228"/>
      <c r="BV469" s="228"/>
      <c r="BW469" s="228"/>
      <c r="BX469" s="228"/>
      <c r="BY469" s="244"/>
      <c r="BZ469" s="228"/>
      <c r="CA469" s="228"/>
      <c r="CB469" s="228"/>
      <c r="CC469" s="228"/>
      <c r="CD469" s="228"/>
      <c r="CE469" s="228"/>
      <c r="CF469" s="310">
        <f t="shared" si="154"/>
        <v>100</v>
      </c>
      <c r="CG469" s="245"/>
      <c r="CH469" s="246" t="s">
        <v>1329</v>
      </c>
      <c r="CI469" s="246">
        <v>90</v>
      </c>
      <c r="CJ469" s="246" t="s">
        <v>514</v>
      </c>
      <c r="CK469" s="247"/>
      <c r="CL469" s="248"/>
      <c r="CM469" s="248"/>
      <c r="CN469" s="248"/>
      <c r="CO469" s="248"/>
      <c r="CP469" s="248"/>
      <c r="CQ469" s="248"/>
      <c r="CR469" s="248"/>
      <c r="CS469" s="248"/>
      <c r="CT469" s="248"/>
      <c r="CU469" s="248"/>
      <c r="CV469" s="248"/>
      <c r="CW469" s="248"/>
      <c r="CX469" s="248"/>
      <c r="CY469" s="248"/>
      <c r="CZ469" s="248"/>
      <c r="DA469" s="248"/>
      <c r="DB469" s="248">
        <v>85</v>
      </c>
      <c r="DC469" s="249">
        <v>15</v>
      </c>
      <c r="DD469" s="248"/>
      <c r="DE469" s="248"/>
      <c r="DF469" s="248"/>
      <c r="DG469" s="248"/>
      <c r="DH469" s="248"/>
      <c r="DI469" s="248"/>
      <c r="DJ469" s="248"/>
      <c r="DK469" s="306">
        <f t="shared" si="147"/>
        <v>100</v>
      </c>
      <c r="DL469" s="245"/>
      <c r="DM469" s="248"/>
      <c r="DN469" s="248"/>
      <c r="DO469" s="307"/>
      <c r="DQ469" s="245"/>
      <c r="DR469" s="307"/>
      <c r="DS469" s="245"/>
      <c r="DT469" s="262" t="s">
        <v>1984</v>
      </c>
      <c r="DU469" s="249"/>
      <c r="DV469" s="249"/>
      <c r="DW469" s="311" t="e">
        <f>VLOOKUP(P469,[2]definitions_list_lookup!$K$30:$L$54,2,0)</f>
        <v>#N/A</v>
      </c>
      <c r="DX469" s="268" t="s">
        <v>1985</v>
      </c>
      <c r="DY469" s="268" t="s">
        <v>1798</v>
      </c>
      <c r="DZ469" s="482"/>
      <c r="EA469" s="312"/>
      <c r="EB469" s="249"/>
      <c r="EC469" s="312"/>
      <c r="ED469" s="229" t="s">
        <v>2517</v>
      </c>
      <c r="EE469" s="313"/>
      <c r="EF469" s="314"/>
      <c r="EG469" s="313"/>
      <c r="EH469" s="315"/>
      <c r="EI469" s="316"/>
      <c r="EJ469" s="317"/>
      <c r="EK469" s="318"/>
      <c r="EL469" s="313"/>
      <c r="EM469" s="315"/>
      <c r="EN469" s="315"/>
      <c r="EO469" s="319"/>
      <c r="EP469" s="319"/>
      <c r="EQ469" s="319"/>
      <c r="ER469" s="319"/>
      <c r="ES469" s="319"/>
      <c r="ET469" s="319"/>
      <c r="EU469" s="319"/>
      <c r="EV469" s="320"/>
      <c r="EW469" s="320"/>
      <c r="EX469" s="320"/>
      <c r="EY469" s="320"/>
      <c r="EZ469" s="192" t="e">
        <f t="shared" si="155"/>
        <v>#DIV/0!</v>
      </c>
      <c r="FA469" s="192" t="e">
        <f t="shared" si="156"/>
        <v>#DIV/0!</v>
      </c>
      <c r="FB469" s="192" t="e">
        <f t="shared" si="157"/>
        <v>#DIV/0!</v>
      </c>
      <c r="FC469" s="192" t="e">
        <f t="shared" si="158"/>
        <v>#DIV/0!</v>
      </c>
      <c r="FD469" s="192" t="e">
        <f t="shared" si="159"/>
        <v>#DIV/0!</v>
      </c>
      <c r="FE469" s="193" t="e">
        <f t="shared" si="160"/>
        <v>#DIV/0!</v>
      </c>
      <c r="FF469" s="194" t="e">
        <f t="shared" si="161"/>
        <v>#DIV/0!</v>
      </c>
      <c r="FG469" s="313"/>
      <c r="FH469" s="315"/>
      <c r="FI469" s="778">
        <f t="shared" si="162"/>
        <v>0</v>
      </c>
      <c r="FJ469" s="779" t="e">
        <f t="shared" si="163"/>
        <v>#DIV/0!</v>
      </c>
      <c r="FK469" s="779" t="e">
        <f t="shared" si="164"/>
        <v>#DIV/0!</v>
      </c>
      <c r="FL469" s="780" t="e">
        <f t="shared" si="165"/>
        <v>#DIV/0!</v>
      </c>
      <c r="FM469" s="169" t="e">
        <f t="shared" si="166"/>
        <v>#DIV/0!</v>
      </c>
      <c r="FN469" s="783" t="e">
        <f t="shared" si="167"/>
        <v>#DIV/0!</v>
      </c>
      <c r="FO469" s="228"/>
      <c r="FP469" s="228"/>
      <c r="FQ469" s="228"/>
      <c r="FR469" s="228"/>
      <c r="FS469" s="228"/>
      <c r="FT469" s="228"/>
      <c r="FU469" s="228"/>
      <c r="FV469" s="228"/>
      <c r="FW469" s="228"/>
      <c r="FX469" s="228"/>
      <c r="FY469" s="228"/>
      <c r="FZ469" s="228"/>
      <c r="GA469" s="228"/>
      <c r="GB469" s="228"/>
      <c r="GC469" s="228"/>
      <c r="GD469" s="228"/>
      <c r="GE469" s="228"/>
      <c r="GF469" s="228"/>
      <c r="GG469" s="228"/>
      <c r="GH469" s="228"/>
      <c r="GI469" s="228"/>
      <c r="GJ469" s="228"/>
      <c r="GK469" s="228"/>
      <c r="GL469" s="228"/>
      <c r="GM469" s="228"/>
      <c r="GN469" s="228"/>
      <c r="GO469" s="228"/>
      <c r="GP469" s="228"/>
      <c r="GQ469" s="228"/>
      <c r="GR469" s="228"/>
      <c r="GS469" s="228"/>
      <c r="GT469" s="228"/>
      <c r="GU469" s="228"/>
      <c r="GV469" s="228"/>
      <c r="GW469" s="228"/>
      <c r="GX469" s="228"/>
      <c r="GY469" s="228"/>
      <c r="GZ469" s="228"/>
      <c r="HA469" s="228"/>
      <c r="HB469" s="228"/>
      <c r="HC469" s="228"/>
      <c r="HD469" s="228"/>
      <c r="HE469" s="228"/>
      <c r="HF469" s="228"/>
      <c r="HG469" s="228"/>
      <c r="HH469" s="228"/>
      <c r="HI469" s="228"/>
      <c r="HJ469" s="228"/>
      <c r="HK469" s="228"/>
      <c r="HL469" s="228"/>
      <c r="HM469" s="228"/>
      <c r="HN469" s="228"/>
      <c r="HO469" s="228"/>
      <c r="HP469" s="228"/>
      <c r="HQ469" s="228"/>
      <c r="HR469" s="228"/>
      <c r="HS469" s="228"/>
      <c r="HT469" s="228"/>
      <c r="HU469" s="228"/>
      <c r="HV469" s="228"/>
      <c r="HW469" s="228"/>
      <c r="HX469" s="228"/>
      <c r="HY469" s="228"/>
      <c r="HZ469" s="228"/>
      <c r="IA469" s="228"/>
      <c r="IB469" s="228"/>
      <c r="IC469" s="228"/>
      <c r="ID469" s="228"/>
      <c r="IE469" s="228"/>
      <c r="IF469" s="228"/>
      <c r="IG469" s="228"/>
      <c r="IH469" s="228"/>
      <c r="II469" s="228"/>
      <c r="IJ469" s="228"/>
      <c r="IK469" s="228"/>
      <c r="IL469" s="228"/>
      <c r="IM469" s="228"/>
      <c r="IN469" s="228"/>
      <c r="IO469" s="228"/>
      <c r="IP469" s="228"/>
      <c r="IQ469" s="228"/>
      <c r="IR469" s="228"/>
      <c r="IS469" s="228"/>
      <c r="IT469" s="228"/>
      <c r="IU469" s="228"/>
      <c r="IV469" s="228"/>
      <c r="IW469" s="228"/>
      <c r="IX469" s="228"/>
      <c r="IY469" s="228"/>
      <c r="IZ469" s="228"/>
      <c r="JA469" s="228"/>
      <c r="JB469" s="228"/>
      <c r="JC469" s="228"/>
      <c r="JD469" s="228"/>
      <c r="JE469" s="228"/>
      <c r="JF469" s="228"/>
      <c r="JG469" s="228"/>
      <c r="JH469" s="228"/>
      <c r="JI469" s="228"/>
      <c r="JJ469" s="228"/>
      <c r="JK469" s="228"/>
      <c r="JL469" s="228"/>
      <c r="JM469" s="228"/>
      <c r="JN469" s="228"/>
      <c r="JO469" s="228"/>
      <c r="JP469" s="228"/>
      <c r="JQ469" s="228"/>
      <c r="JR469" s="228"/>
      <c r="JS469" s="228"/>
      <c r="JT469" s="228"/>
      <c r="JU469" s="228"/>
      <c r="JV469" s="228"/>
      <c r="JW469" s="228"/>
      <c r="JX469" s="228"/>
      <c r="JY469" s="228"/>
      <c r="JZ469" s="228"/>
      <c r="KA469" s="228"/>
      <c r="KB469" s="228"/>
      <c r="KC469" s="228"/>
      <c r="KD469" s="228"/>
      <c r="KE469" s="228"/>
      <c r="KF469" s="228"/>
      <c r="KG469" s="228"/>
      <c r="KH469" s="228"/>
      <c r="KI469" s="228"/>
      <c r="KJ469" s="228"/>
      <c r="KK469" s="228"/>
      <c r="KL469" s="228"/>
      <c r="KM469" s="228"/>
      <c r="KN469" s="228"/>
      <c r="KO469" s="228"/>
      <c r="KP469" s="228"/>
      <c r="KQ469" s="228"/>
      <c r="KR469" s="228"/>
      <c r="KS469" s="228"/>
      <c r="KT469" s="228"/>
      <c r="KU469" s="228"/>
      <c r="KV469" s="228"/>
      <c r="KW469" s="228"/>
      <c r="KX469" s="228"/>
      <c r="KY469" s="228"/>
      <c r="KZ469" s="228"/>
      <c r="LA469" s="228"/>
      <c r="LB469" s="228"/>
      <c r="LC469" s="228"/>
      <c r="LD469" s="228"/>
      <c r="LE469" s="228"/>
      <c r="LF469" s="228"/>
      <c r="LG469" s="228"/>
      <c r="LH469" s="228"/>
      <c r="LI469" s="228"/>
      <c r="LJ469" s="228"/>
      <c r="LK469" s="228"/>
      <c r="LL469" s="228"/>
      <c r="LM469" s="228"/>
      <c r="LN469" s="228"/>
      <c r="LO469" s="228"/>
      <c r="LP469" s="228"/>
      <c r="LQ469" s="228"/>
      <c r="LR469" s="228"/>
      <c r="LS469" s="228"/>
      <c r="LT469" s="228"/>
      <c r="LU469" s="228"/>
      <c r="LV469" s="228"/>
      <c r="LW469" s="228"/>
      <c r="LX469" s="228"/>
      <c r="LY469" s="228"/>
      <c r="LZ469" s="228"/>
      <c r="MA469" s="228"/>
      <c r="MB469" s="228"/>
      <c r="MC469" s="228"/>
      <c r="MD469" s="228"/>
      <c r="ME469" s="228"/>
      <c r="MF469" s="228"/>
      <c r="MG469" s="228"/>
      <c r="MH469" s="228"/>
      <c r="MI469" s="228"/>
      <c r="MJ469" s="228"/>
      <c r="MK469" s="228"/>
      <c r="ML469" s="228"/>
      <c r="MM469" s="228"/>
      <c r="MN469" s="228"/>
      <c r="MO469" s="228"/>
      <c r="MP469" s="228"/>
      <c r="MQ469" s="228"/>
      <c r="MR469" s="228"/>
      <c r="MS469" s="228"/>
      <c r="MT469" s="228"/>
      <c r="MU469" s="228"/>
      <c r="MV469" s="228"/>
      <c r="MW469" s="228"/>
      <c r="MX469" s="228"/>
      <c r="MY469" s="228"/>
      <c r="MZ469" s="228"/>
      <c r="NA469" s="228"/>
      <c r="NB469" s="228"/>
      <c r="NC469" s="228"/>
      <c r="ND469" s="228"/>
      <c r="NE469" s="228"/>
      <c r="NF469" s="228"/>
      <c r="NG469" s="228"/>
      <c r="NH469" s="228"/>
      <c r="NI469" s="228"/>
      <c r="NJ469" s="228"/>
      <c r="NK469" s="228"/>
      <c r="NL469" s="228"/>
      <c r="NM469" s="228"/>
      <c r="NN469" s="228"/>
      <c r="NO469" s="228"/>
      <c r="NP469" s="228"/>
      <c r="NQ469" s="228"/>
      <c r="NR469" s="228"/>
      <c r="NS469" s="228"/>
      <c r="NT469" s="228"/>
      <c r="NU469" s="228"/>
      <c r="NV469" s="228"/>
      <c r="NW469" s="228"/>
      <c r="NX469" s="228"/>
      <c r="NY469" s="228"/>
      <c r="NZ469" s="228"/>
      <c r="OA469" s="228"/>
      <c r="OB469" s="228"/>
      <c r="OC469" s="228"/>
      <c r="OD469" s="228"/>
      <c r="OE469" s="228"/>
      <c r="OF469" s="228"/>
      <c r="OG469" s="228"/>
      <c r="OH469" s="228"/>
      <c r="OI469" s="228"/>
      <c r="OJ469" s="228"/>
      <c r="OK469" s="228"/>
      <c r="OL469" s="228"/>
      <c r="OM469" s="228"/>
      <c r="ON469" s="228"/>
      <c r="OO469" s="228"/>
      <c r="OP469" s="228"/>
      <c r="OQ469" s="228"/>
      <c r="OR469" s="228"/>
      <c r="OS469" s="228"/>
      <c r="OT469" s="228"/>
      <c r="OU469" s="228"/>
      <c r="OV469" s="228"/>
      <c r="OW469" s="228"/>
      <c r="OX469" s="228"/>
      <c r="OY469" s="228"/>
      <c r="OZ469" s="228"/>
      <c r="PA469" s="228"/>
      <c r="PB469" s="228"/>
      <c r="PC469" s="228"/>
      <c r="PD469" s="228"/>
      <c r="PE469" s="228"/>
      <c r="PF469" s="228"/>
      <c r="PG469" s="228"/>
      <c r="PH469" s="228"/>
      <c r="PI469" s="228"/>
      <c r="PJ469" s="228"/>
      <c r="PK469" s="228"/>
      <c r="PL469" s="228"/>
      <c r="PM469" s="228"/>
      <c r="PN469" s="228"/>
      <c r="PO469" s="228"/>
      <c r="PP469" s="228"/>
      <c r="PQ469" s="228"/>
      <c r="PR469" s="228"/>
      <c r="PS469" s="228"/>
      <c r="PT469" s="228"/>
      <c r="PU469" s="228"/>
      <c r="PV469" s="228"/>
      <c r="PW469" s="228"/>
      <c r="PX469" s="228"/>
      <c r="PY469" s="228"/>
      <c r="PZ469" s="228"/>
      <c r="QA469" s="228"/>
      <c r="QB469" s="228"/>
      <c r="QC469" s="228"/>
      <c r="QD469" s="228"/>
      <c r="QE469" s="228"/>
      <c r="QF469" s="228"/>
      <c r="QG469" s="228"/>
      <c r="QH469" s="228"/>
      <c r="QI469" s="228"/>
      <c r="QJ469" s="228"/>
      <c r="QK469" s="228"/>
      <c r="QL469" s="228"/>
      <c r="QM469" s="228"/>
      <c r="QN469" s="228"/>
      <c r="QO469" s="228"/>
      <c r="QP469" s="228"/>
      <c r="QQ469" s="228"/>
      <c r="QR469" s="228"/>
      <c r="QS469" s="228"/>
      <c r="QT469" s="228"/>
      <c r="QU469" s="228"/>
      <c r="QV469" s="228"/>
      <c r="QW469" s="228"/>
      <c r="QX469" s="228"/>
      <c r="QY469" s="228"/>
      <c r="QZ469" s="228"/>
      <c r="RA469" s="228"/>
      <c r="RB469" s="228"/>
      <c r="RC469" s="228"/>
      <c r="RD469" s="228"/>
      <c r="RE469" s="228"/>
      <c r="RF469" s="228"/>
      <c r="RG469" s="228"/>
      <c r="RH469" s="228"/>
      <c r="RI469" s="228"/>
      <c r="RJ469" s="228"/>
      <c r="RK469" s="228"/>
      <c r="RL469" s="228"/>
      <c r="RM469" s="228"/>
      <c r="RN469" s="228"/>
      <c r="RO469" s="228"/>
      <c r="RP469" s="228"/>
      <c r="RQ469" s="228"/>
      <c r="RR469" s="228"/>
      <c r="RS469" s="228"/>
      <c r="RT469" s="228"/>
      <c r="RU469" s="228"/>
      <c r="RV469" s="228"/>
      <c r="RW469" s="228"/>
      <c r="RX469" s="228"/>
      <c r="RY469" s="228"/>
      <c r="RZ469" s="228"/>
      <c r="SA469" s="228"/>
      <c r="SB469" s="228"/>
      <c r="SC469" s="228"/>
      <c r="SD469" s="228"/>
      <c r="SE469" s="228"/>
      <c r="SF469" s="228"/>
      <c r="SG469" s="228"/>
      <c r="SH469" s="228"/>
      <c r="SI469" s="228"/>
      <c r="SJ469" s="228"/>
      <c r="SK469" s="228"/>
      <c r="SL469" s="228"/>
      <c r="SM469" s="228"/>
      <c r="SN469" s="228"/>
      <c r="SO469" s="228"/>
      <c r="SP469" s="228"/>
      <c r="SQ469" s="228"/>
      <c r="SR469" s="228"/>
      <c r="SS469" s="228"/>
      <c r="ST469" s="228"/>
      <c r="SU469" s="228"/>
      <c r="SV469" s="228"/>
      <c r="SW469" s="228"/>
      <c r="SX469" s="228"/>
      <c r="SY469" s="228"/>
      <c r="SZ469" s="228"/>
      <c r="TA469" s="228"/>
      <c r="TB469" s="228"/>
      <c r="TC469" s="228"/>
      <c r="TD469" s="228"/>
      <c r="TE469" s="228"/>
      <c r="TF469" s="228"/>
      <c r="TG469" s="228"/>
      <c r="TH469" s="228"/>
      <c r="TI469" s="228"/>
      <c r="TJ469" s="228"/>
      <c r="TK469" s="228"/>
      <c r="TL469" s="228"/>
      <c r="TM469" s="228"/>
      <c r="TN469" s="228"/>
      <c r="TO469" s="228"/>
      <c r="TP469" s="228"/>
      <c r="TQ469" s="228"/>
      <c r="TR469" s="228"/>
      <c r="TS469" s="228"/>
      <c r="TT469" s="228"/>
      <c r="TU469" s="228"/>
      <c r="TV469" s="228"/>
      <c r="TW469" s="228"/>
      <c r="TX469" s="228"/>
      <c r="TY469" s="228"/>
      <c r="TZ469" s="228"/>
      <c r="UA469" s="228"/>
      <c r="UB469" s="228"/>
      <c r="UC469" s="228"/>
      <c r="UD469" s="228"/>
      <c r="UE469" s="228"/>
      <c r="UF469" s="228"/>
      <c r="UG469" s="228"/>
      <c r="UH469" s="228"/>
      <c r="UI469" s="228"/>
      <c r="UJ469" s="228"/>
      <c r="UK469" s="228"/>
      <c r="UL469" s="228"/>
      <c r="UM469" s="228"/>
      <c r="UN469" s="228"/>
      <c r="UO469" s="228"/>
      <c r="UP469" s="228"/>
      <c r="UQ469" s="228"/>
      <c r="UR469" s="228"/>
      <c r="US469" s="228"/>
      <c r="UT469" s="228"/>
      <c r="UU469" s="228"/>
      <c r="UV469" s="228"/>
      <c r="UW469" s="228"/>
      <c r="UX469" s="228"/>
      <c r="UY469" s="228"/>
      <c r="UZ469" s="228"/>
      <c r="VA469" s="228"/>
      <c r="VB469" s="228"/>
      <c r="VC469" s="228"/>
      <c r="VD469" s="228"/>
      <c r="VE469" s="228"/>
      <c r="VF469" s="228"/>
      <c r="VG469" s="228"/>
      <c r="VH469" s="228"/>
      <c r="VI469" s="228"/>
      <c r="VJ469" s="228"/>
      <c r="VK469" s="228"/>
      <c r="VL469" s="228"/>
      <c r="VM469" s="228"/>
      <c r="VN469" s="228"/>
      <c r="VO469" s="228"/>
      <c r="VP469" s="228"/>
      <c r="VQ469" s="228"/>
      <c r="VR469" s="228"/>
      <c r="VS469" s="228"/>
      <c r="VT469" s="228"/>
      <c r="VU469" s="228"/>
      <c r="VV469" s="228"/>
      <c r="VW469" s="228"/>
      <c r="VX469" s="228"/>
      <c r="VY469" s="228"/>
      <c r="VZ469" s="228"/>
      <c r="WA469" s="228"/>
      <c r="WB469" s="228"/>
      <c r="WC469" s="228"/>
      <c r="WD469" s="228"/>
      <c r="WE469" s="228"/>
      <c r="WF469" s="228"/>
      <c r="WG469" s="228"/>
      <c r="WH469" s="228"/>
      <c r="WI469" s="228"/>
      <c r="WJ469" s="228"/>
      <c r="WK469" s="228"/>
      <c r="WL469" s="228"/>
      <c r="WM469" s="228"/>
      <c r="WN469" s="228"/>
      <c r="WO469" s="228"/>
      <c r="WP469" s="228"/>
      <c r="WQ469" s="228"/>
      <c r="WR469" s="228"/>
      <c r="WS469" s="228"/>
      <c r="WT469" s="228"/>
      <c r="WU469" s="228"/>
      <c r="WV469" s="228"/>
      <c r="WW469" s="228"/>
      <c r="WX469" s="228"/>
      <c r="WY469" s="228"/>
      <c r="WZ469" s="228"/>
      <c r="XA469" s="228"/>
      <c r="XB469" s="228"/>
      <c r="XC469" s="228"/>
      <c r="XD469" s="228"/>
      <c r="XE469" s="228"/>
      <c r="XF469" s="228"/>
      <c r="XG469" s="228"/>
      <c r="XH469" s="228"/>
      <c r="XI469" s="228"/>
      <c r="XJ469" s="228"/>
      <c r="XK469" s="228"/>
      <c r="XL469" s="228"/>
      <c r="XM469" s="228"/>
      <c r="XN469" s="228"/>
      <c r="XO469" s="228"/>
      <c r="XP469" s="228"/>
      <c r="XQ469" s="228"/>
      <c r="XR469" s="228"/>
      <c r="XS469" s="228"/>
      <c r="XT469" s="228"/>
      <c r="XU469" s="228"/>
      <c r="XV469" s="228"/>
      <c r="XW469" s="228"/>
      <c r="XX469" s="228"/>
      <c r="XY469" s="228"/>
      <c r="XZ469" s="228"/>
      <c r="YA469" s="228"/>
      <c r="YB469" s="228"/>
      <c r="YC469" s="228"/>
      <c r="YD469" s="228"/>
      <c r="YE469" s="228"/>
      <c r="YF469" s="228"/>
      <c r="YG469" s="228"/>
      <c r="YH469" s="228"/>
      <c r="YI469" s="228"/>
      <c r="YJ469" s="228"/>
      <c r="YK469" s="228"/>
      <c r="YL469" s="228"/>
      <c r="YM469" s="228"/>
      <c r="YN469" s="228"/>
      <c r="YO469" s="228"/>
      <c r="YP469" s="228"/>
      <c r="YQ469" s="228"/>
      <c r="YR469" s="228"/>
      <c r="YS469" s="228"/>
      <c r="YT469" s="228"/>
      <c r="YU469" s="228"/>
      <c r="YV469" s="228"/>
      <c r="YW469" s="228"/>
      <c r="YX469" s="228"/>
      <c r="YY469" s="228"/>
      <c r="YZ469" s="228"/>
      <c r="ZA469" s="228"/>
      <c r="ZB469" s="228"/>
      <c r="ZC469" s="228"/>
      <c r="ZD469" s="228"/>
      <c r="ZE469" s="228"/>
      <c r="ZF469" s="228"/>
      <c r="ZG469" s="228"/>
      <c r="ZH469" s="228"/>
      <c r="ZI469" s="228"/>
      <c r="ZJ469" s="228"/>
      <c r="ZK469" s="228"/>
      <c r="ZL469" s="228"/>
      <c r="ZM469" s="228"/>
      <c r="ZN469" s="228"/>
      <c r="ZO469" s="228"/>
      <c r="ZP469" s="228"/>
      <c r="ZQ469" s="228"/>
      <c r="ZR469" s="228"/>
      <c r="ZS469" s="228"/>
      <c r="ZT469" s="228"/>
      <c r="ZU469" s="228"/>
      <c r="ZV469" s="228"/>
      <c r="ZW469" s="228"/>
      <c r="ZX469" s="228"/>
      <c r="ZY469" s="228"/>
      <c r="ZZ469" s="228"/>
      <c r="AAA469" s="228"/>
      <c r="AAB469" s="228"/>
      <c r="AAC469" s="228"/>
      <c r="AAD469" s="228"/>
      <c r="AAE469" s="228"/>
      <c r="AAF469" s="228"/>
      <c r="AAG469" s="228"/>
      <c r="AAH469" s="228"/>
      <c r="AAI469" s="228"/>
      <c r="AAJ469" s="228"/>
      <c r="AAK469" s="228"/>
      <c r="AAL469" s="228"/>
      <c r="AAM469" s="228"/>
      <c r="AAN469" s="228"/>
      <c r="AAO469" s="228"/>
      <c r="AAP469" s="228"/>
      <c r="AAQ469" s="228"/>
      <c r="AAR469" s="228"/>
      <c r="AAS469" s="228"/>
      <c r="AAT469" s="228"/>
      <c r="AAU469" s="228"/>
      <c r="AAV469" s="228"/>
      <c r="AAW469" s="228"/>
      <c r="AAX469" s="228"/>
      <c r="AAY469" s="228"/>
      <c r="AAZ469" s="228"/>
      <c r="ABA469" s="228"/>
      <c r="ABB469" s="228"/>
      <c r="ABC469" s="228"/>
      <c r="ABD469" s="228"/>
      <c r="ABE469" s="228"/>
      <c r="ABF469" s="228"/>
      <c r="ABG469" s="228"/>
      <c r="ABH469" s="228"/>
      <c r="ABI469" s="228"/>
      <c r="ABJ469" s="228"/>
      <c r="ABK469" s="228"/>
      <c r="ABL469" s="228"/>
      <c r="ABM469" s="228"/>
      <c r="ABN469" s="228"/>
      <c r="ABO469" s="228"/>
      <c r="ABP469" s="228"/>
      <c r="ABQ469" s="228"/>
      <c r="ABR469" s="228"/>
      <c r="ABS469" s="228"/>
      <c r="ABT469" s="228"/>
      <c r="ABU469" s="228"/>
      <c r="ABV469" s="228"/>
      <c r="ABW469" s="228"/>
      <c r="ABX469" s="228"/>
      <c r="ABY469" s="228"/>
      <c r="ABZ469" s="228"/>
      <c r="ACA469" s="228"/>
      <c r="ACB469" s="228"/>
      <c r="ACC469" s="228"/>
      <c r="ACD469" s="228"/>
      <c r="ACE469" s="228"/>
      <c r="ACF469" s="228"/>
      <c r="ACG469" s="228"/>
      <c r="ACH469" s="228"/>
      <c r="ACI469" s="228"/>
      <c r="ACJ469" s="228"/>
      <c r="ACK469" s="228"/>
      <c r="ACL469" s="228"/>
      <c r="ACM469" s="228"/>
      <c r="ACN469" s="228"/>
      <c r="ACO469" s="228"/>
      <c r="ACP469" s="228"/>
      <c r="ACQ469" s="228"/>
      <c r="ACR469" s="228"/>
      <c r="ACS469" s="228"/>
      <c r="ACT469" s="228"/>
      <c r="ACU469" s="228"/>
      <c r="ACV469" s="228"/>
      <c r="ACW469" s="228"/>
      <c r="ACX469" s="228"/>
      <c r="ACY469" s="228"/>
      <c r="ACZ469" s="228"/>
      <c r="ADA469" s="228"/>
      <c r="ADB469" s="228"/>
      <c r="ADC469" s="228"/>
      <c r="ADD469" s="228"/>
      <c r="ADE469" s="228"/>
      <c r="ADF469" s="228"/>
      <c r="ADG469" s="228"/>
      <c r="ADH469" s="228"/>
      <c r="ADI469" s="228"/>
      <c r="ADJ469" s="228"/>
      <c r="ADK469" s="228"/>
      <c r="ADL469" s="228"/>
      <c r="ADM469" s="228"/>
      <c r="ADN469" s="228"/>
      <c r="ADO469" s="228"/>
      <c r="ADP469" s="228"/>
      <c r="ADQ469" s="228"/>
      <c r="ADR469" s="228"/>
      <c r="ADS469" s="228"/>
      <c r="ADT469" s="228"/>
      <c r="ADU469" s="228"/>
      <c r="ADV469" s="228"/>
      <c r="ADW469" s="228"/>
      <c r="ADX469" s="228"/>
      <c r="ADY469" s="228"/>
      <c r="ADZ469" s="228"/>
      <c r="AEA469" s="228"/>
      <c r="AEB469" s="228"/>
      <c r="AEC469" s="228"/>
      <c r="AED469" s="228"/>
      <c r="AEE469" s="228"/>
      <c r="AEF469" s="228"/>
      <c r="AEG469" s="228"/>
      <c r="AEH469" s="228"/>
      <c r="AEI469" s="228"/>
      <c r="AEJ469" s="228"/>
      <c r="AEK469" s="228"/>
      <c r="AEL469" s="228"/>
      <c r="AEM469" s="228"/>
      <c r="AEN469" s="228"/>
      <c r="AEO469" s="228"/>
      <c r="AEP469" s="228"/>
      <c r="AEQ469" s="228"/>
      <c r="AER469" s="228"/>
      <c r="AES469" s="228"/>
      <c r="AET469" s="228"/>
      <c r="AEU469" s="228"/>
      <c r="AEV469" s="228"/>
      <c r="AEW469" s="228"/>
      <c r="AEX469" s="228"/>
      <c r="AEY469" s="228"/>
      <c r="AEZ469" s="228"/>
      <c r="AFA469" s="228"/>
      <c r="AFB469" s="228"/>
      <c r="AFC469" s="228"/>
      <c r="AFD469" s="228"/>
      <c r="AFE469" s="228"/>
      <c r="AFF469" s="228"/>
      <c r="AFG469" s="228"/>
      <c r="AFH469" s="228"/>
      <c r="AFI469" s="228"/>
      <c r="AFJ469" s="228"/>
      <c r="AFK469" s="228"/>
      <c r="AFL469" s="228"/>
      <c r="AFM469" s="228"/>
      <c r="AFN469" s="228"/>
      <c r="AFO469" s="228"/>
      <c r="AFP469" s="228"/>
      <c r="AFQ469" s="228"/>
      <c r="AFR469" s="228"/>
      <c r="AFS469" s="228"/>
      <c r="AFT469" s="228"/>
      <c r="AFU469" s="228"/>
      <c r="AFV469" s="228"/>
      <c r="AFW469" s="228"/>
      <c r="AFX469" s="228"/>
      <c r="AFY469" s="228"/>
      <c r="AFZ469" s="228"/>
      <c r="AGA469" s="228"/>
      <c r="AGB469" s="228"/>
      <c r="AGC469" s="228"/>
      <c r="AGD469" s="228"/>
      <c r="AGE469" s="228"/>
      <c r="AGF469" s="228"/>
      <c r="AGG469" s="228"/>
      <c r="AGH469" s="228"/>
      <c r="AGI469" s="228"/>
      <c r="AGJ469" s="228"/>
      <c r="AGK469" s="228"/>
      <c r="AGL469" s="228"/>
      <c r="AGM469" s="228"/>
      <c r="AGN469" s="228"/>
      <c r="AGO469" s="228"/>
      <c r="AGP469" s="228"/>
      <c r="AGQ469" s="228"/>
      <c r="AGR469" s="228"/>
      <c r="AGS469" s="228"/>
      <c r="AGT469" s="228"/>
      <c r="AGU469" s="228"/>
      <c r="AGV469" s="228"/>
      <c r="AGW469" s="228"/>
      <c r="AGX469" s="228"/>
      <c r="AGY469" s="228"/>
      <c r="AGZ469" s="228"/>
      <c r="AHA469" s="228"/>
      <c r="AHB469" s="228"/>
      <c r="AHC469" s="228"/>
      <c r="AHD469" s="228"/>
      <c r="AHE469" s="228"/>
      <c r="AHF469" s="228"/>
      <c r="AHG469" s="228"/>
      <c r="AHH469" s="228"/>
      <c r="AHI469" s="228"/>
      <c r="AHJ469" s="228"/>
      <c r="AHK469" s="228"/>
      <c r="AHL469" s="228"/>
      <c r="AHM469" s="228"/>
      <c r="AHN469" s="228"/>
      <c r="AHO469" s="228"/>
      <c r="AHP469" s="228"/>
      <c r="AHQ469" s="228"/>
      <c r="AHR469" s="228"/>
      <c r="AHS469" s="228"/>
      <c r="AHT469" s="228"/>
      <c r="AHU469" s="228"/>
      <c r="AHV469" s="228"/>
      <c r="AHW469" s="228"/>
      <c r="AHX469" s="228"/>
      <c r="AHY469" s="228"/>
      <c r="AHZ469" s="228"/>
      <c r="AIA469" s="228"/>
      <c r="AIB469" s="228"/>
      <c r="AIC469" s="228"/>
      <c r="AID469" s="228"/>
      <c r="AIE469" s="228"/>
      <c r="AIF469" s="228"/>
      <c r="AIG469" s="228"/>
      <c r="AIH469" s="228"/>
      <c r="AII469" s="228"/>
      <c r="AIJ469" s="228"/>
      <c r="AIK469" s="228"/>
      <c r="AIL469" s="228"/>
      <c r="AIM469" s="228"/>
      <c r="AIN469" s="228"/>
      <c r="AIO469" s="228"/>
      <c r="AIP469" s="228"/>
      <c r="AIQ469" s="228"/>
      <c r="AIR469" s="228"/>
      <c r="AIS469" s="228"/>
      <c r="AIT469" s="228"/>
      <c r="AIU469" s="228"/>
      <c r="AIV469" s="228"/>
      <c r="AIW469" s="228"/>
      <c r="AIX469" s="228"/>
      <c r="AIY469" s="228"/>
      <c r="AIZ469" s="228"/>
      <c r="AJA469" s="228"/>
      <c r="AJB469" s="228"/>
      <c r="AJC469" s="228"/>
      <c r="AJD469" s="228"/>
      <c r="AJE469" s="228"/>
      <c r="AJF469" s="228"/>
      <c r="AJG469" s="228"/>
      <c r="AJH469" s="228"/>
      <c r="AJI469" s="228"/>
      <c r="AJJ469" s="228"/>
      <c r="AJK469" s="228"/>
      <c r="AJL469" s="228"/>
      <c r="AJM469" s="228"/>
      <c r="AJN469" s="228"/>
      <c r="AJO469" s="228"/>
      <c r="AJP469" s="228"/>
      <c r="AJQ469" s="228"/>
      <c r="AJR469" s="228"/>
      <c r="AJS469" s="228"/>
      <c r="AJT469" s="228"/>
      <c r="AJU469" s="228"/>
      <c r="AJV469" s="228"/>
      <c r="AJW469" s="228"/>
      <c r="AJX469" s="228"/>
      <c r="AJY469" s="228"/>
      <c r="AJZ469" s="228"/>
      <c r="AKA469" s="228"/>
      <c r="AKB469" s="228"/>
      <c r="AKC469" s="228"/>
      <c r="AKD469" s="228"/>
      <c r="AKE469" s="228"/>
      <c r="AKF469" s="228"/>
      <c r="AKG469" s="228"/>
      <c r="AKH469" s="228"/>
      <c r="AKI469" s="228"/>
      <c r="AKJ469" s="228"/>
      <c r="AKK469" s="228"/>
      <c r="AKL469" s="228"/>
      <c r="AKM469" s="228"/>
      <c r="AKN469" s="228"/>
      <c r="AKO469" s="228"/>
      <c r="AKP469" s="228"/>
      <c r="AKQ469" s="228"/>
      <c r="AKR469" s="228"/>
      <c r="AKS469" s="228"/>
      <c r="AKT469" s="228"/>
      <c r="AKU469" s="228"/>
      <c r="AKV469" s="228"/>
      <c r="AKW469" s="228"/>
      <c r="AKX469" s="228"/>
      <c r="AKY469" s="228"/>
      <c r="AKZ469" s="228"/>
      <c r="ALA469" s="228"/>
      <c r="ALB469" s="228"/>
      <c r="ALC469" s="228"/>
      <c r="ALD469" s="228"/>
      <c r="ALE469" s="228"/>
      <c r="ALF469" s="228"/>
      <c r="ALG469" s="228"/>
      <c r="ALH469" s="228"/>
      <c r="ALI469" s="228"/>
      <c r="ALJ469" s="228"/>
      <c r="ALK469" s="228"/>
      <c r="ALL469" s="228"/>
      <c r="ALM469" s="228"/>
      <c r="ALN469" s="228"/>
      <c r="ALO469" s="228"/>
      <c r="ALP469" s="228"/>
      <c r="ALQ469" s="228"/>
      <c r="ALR469" s="228"/>
      <c r="ALS469" s="228"/>
      <c r="ALT469" s="228"/>
      <c r="ALU469" s="228"/>
      <c r="ALV469" s="228"/>
      <c r="ALW469" s="228"/>
      <c r="ALX469" s="228"/>
      <c r="ALY469" s="228"/>
      <c r="ALZ469" s="228"/>
      <c r="AMA469" s="228"/>
      <c r="AMB469" s="228"/>
      <c r="AMC469" s="228"/>
      <c r="AMD469" s="228"/>
      <c r="AME469" s="228"/>
      <c r="AMF469" s="228"/>
      <c r="AMG469" s="228"/>
      <c r="AMH469" s="228"/>
      <c r="AMI469" s="228"/>
      <c r="AMJ469" s="228"/>
      <c r="AMK469" s="228"/>
      <c r="AML469" s="228"/>
      <c r="AMM469" s="228"/>
      <c r="AMN469" s="228"/>
      <c r="AMO469" s="228"/>
      <c r="AMP469" s="228"/>
      <c r="AMQ469" s="228"/>
      <c r="AMR469" s="228"/>
      <c r="AMS469" s="228"/>
      <c r="AMT469" s="228"/>
      <c r="AMU469" s="228"/>
      <c r="AMV469" s="228"/>
      <c r="AMW469" s="228"/>
      <c r="AMX469" s="228"/>
    </row>
    <row r="470" spans="1:1038" ht="18" customHeight="1">
      <c r="A470" s="223" t="s">
        <v>1819</v>
      </c>
      <c r="B470" s="224" t="s">
        <v>1647</v>
      </c>
      <c r="D470" s="225" t="s">
        <v>1279</v>
      </c>
      <c r="E470" s="126">
        <v>68</v>
      </c>
      <c r="F470" s="126">
        <v>1</v>
      </c>
      <c r="G470" s="196" t="str">
        <f t="shared" si="168"/>
        <v>68-1</v>
      </c>
      <c r="H470" s="126">
        <v>0</v>
      </c>
      <c r="I470" s="126">
        <v>51</v>
      </c>
      <c r="K470" s="545" t="b">
        <f>IF(I471=1,IF(((VLOOKUP($G470,[1]Depth_Lookup!#REF!,9,FALSE))-(H470/100))=0,"Good",IF(((VLOOKUP($G470,[1]Depth_Lookup!$A$3:$J$550,9,FALSE))-(H470/100))&gt;0,"Too Short","Too Long")))</f>
        <v>0</v>
      </c>
      <c r="L470" s="171">
        <f>(VLOOKUP($G470,Depth_Lookup!$A$3:$J$410,10,FALSE))+(H470/100)</f>
        <v>164.7</v>
      </c>
      <c r="M470" s="171">
        <f>(VLOOKUP($G470,Depth_Lookup!$A$3:$J$410,10,FALSE))+(I470/100)</f>
        <v>165.20999999999998</v>
      </c>
      <c r="N470" s="146" t="s">
        <v>1981</v>
      </c>
      <c r="O470" s="126">
        <v>1</v>
      </c>
      <c r="P470" s="126" t="s">
        <v>853</v>
      </c>
      <c r="Q470" s="126" t="s">
        <v>125</v>
      </c>
      <c r="R470" s="196" t="str">
        <f t="shared" si="146"/>
        <v>SerpentinizedHarzburgite</v>
      </c>
      <c r="S470" s="126" t="s">
        <v>700</v>
      </c>
      <c r="T470" s="126" t="s">
        <v>587</v>
      </c>
      <c r="W470" s="126" t="s">
        <v>102</v>
      </c>
      <c r="X470" s="202">
        <f>VLOOKUP(W470,[2]definitions_list_lookup!$A$13:$B$19,2,0)</f>
        <v>5</v>
      </c>
      <c r="Y470" s="126" t="s">
        <v>90</v>
      </c>
      <c r="Z470" s="126" t="s">
        <v>91</v>
      </c>
      <c r="AF470" s="196" t="e">
        <f>VLOOKUP(AE470,[2]definitions_list_mag!$V$12:$W$15,2,0)</f>
        <v>#N/A</v>
      </c>
      <c r="AI470" s="130">
        <v>68</v>
      </c>
      <c r="AO470" s="130"/>
      <c r="AU470" s="130">
        <v>1</v>
      </c>
      <c r="AV470" s="126">
        <v>0.5</v>
      </c>
      <c r="AW470" s="126">
        <v>0.5</v>
      </c>
      <c r="BA470" s="130">
        <v>30</v>
      </c>
      <c r="BB470" s="126">
        <v>7</v>
      </c>
      <c r="BC470" s="126">
        <v>2</v>
      </c>
      <c r="BD470" s="126" t="s">
        <v>110</v>
      </c>
      <c r="BE470" s="126" t="s">
        <v>103</v>
      </c>
      <c r="BG470" s="130"/>
      <c r="BM470" s="130">
        <v>1</v>
      </c>
      <c r="BN470" s="126">
        <v>1</v>
      </c>
      <c r="BO470" s="126">
        <v>0.5</v>
      </c>
      <c r="BY470" s="130"/>
      <c r="CF470" s="213">
        <f t="shared" si="154"/>
        <v>100</v>
      </c>
      <c r="CG470" s="131"/>
      <c r="CH470" s="132" t="s">
        <v>1329</v>
      </c>
      <c r="CI470" s="132">
        <v>90</v>
      </c>
      <c r="CJ470" s="132" t="s">
        <v>514</v>
      </c>
      <c r="CK470" s="133"/>
      <c r="CL470" s="134"/>
      <c r="CM470" s="134"/>
      <c r="CN470" s="134"/>
      <c r="CO470" s="134"/>
      <c r="CP470" s="134"/>
      <c r="CQ470" s="134"/>
      <c r="CR470" s="134"/>
      <c r="CS470" s="134"/>
      <c r="CT470" s="134"/>
      <c r="CU470" s="134"/>
      <c r="CV470" s="134"/>
      <c r="CW470" s="134"/>
      <c r="CX470" s="134"/>
      <c r="CY470" s="134"/>
      <c r="CZ470" s="134"/>
      <c r="DA470" s="134"/>
      <c r="DB470" s="134">
        <v>80</v>
      </c>
      <c r="DC470" s="135">
        <v>20</v>
      </c>
      <c r="DD470" s="134"/>
      <c r="DE470" s="134"/>
      <c r="DF470" s="134"/>
      <c r="DG470" s="134"/>
      <c r="DH470" s="134"/>
      <c r="DI470" s="134"/>
      <c r="DJ470" s="134"/>
      <c r="DK470" s="207">
        <f t="shared" si="147"/>
        <v>100</v>
      </c>
      <c r="DL470" s="131"/>
      <c r="DM470" s="134"/>
      <c r="DN470" s="134"/>
      <c r="DO470" s="136"/>
      <c r="DQ470" s="131"/>
      <c r="DR470" s="136"/>
      <c r="DS470" s="131"/>
      <c r="DT470" s="138" t="s">
        <v>1986</v>
      </c>
      <c r="DW470" s="214" t="e">
        <f>VLOOKUP(P470,[2]definitions_list_lookup!$K$30:$L$54,2,0)</f>
        <v>#N/A</v>
      </c>
      <c r="DX470" s="139" t="s">
        <v>1405</v>
      </c>
      <c r="DY470" s="139" t="s">
        <v>1500</v>
      </c>
      <c r="DZ470"/>
      <c r="EA470" s="104"/>
      <c r="ED470" s="229" t="s">
        <v>2517</v>
      </c>
      <c r="EE470" s="140"/>
      <c r="EG470" s="140"/>
      <c r="EI470" s="218"/>
      <c r="EJ470" s="143"/>
      <c r="EK470" s="221"/>
      <c r="EM470" s="109"/>
      <c r="EN470" s="109"/>
      <c r="EZ470" s="192" t="e">
        <f t="shared" si="155"/>
        <v>#DIV/0!</v>
      </c>
      <c r="FA470" s="192" t="e">
        <f t="shared" si="156"/>
        <v>#DIV/0!</v>
      </c>
      <c r="FB470" s="192" t="e">
        <f t="shared" si="157"/>
        <v>#DIV/0!</v>
      </c>
      <c r="FC470" s="192" t="e">
        <f t="shared" si="158"/>
        <v>#DIV/0!</v>
      </c>
      <c r="FD470" s="192" t="e">
        <f t="shared" si="159"/>
        <v>#DIV/0!</v>
      </c>
      <c r="FE470" s="193" t="e">
        <f t="shared" si="160"/>
        <v>#DIV/0!</v>
      </c>
      <c r="FF470" s="194" t="e">
        <f t="shared" si="161"/>
        <v>#DIV/0!</v>
      </c>
      <c r="FI470" s="778">
        <f t="shared" si="162"/>
        <v>0</v>
      </c>
      <c r="FJ470" s="779" t="e">
        <f t="shared" si="163"/>
        <v>#DIV/0!</v>
      </c>
      <c r="FK470" s="779" t="e">
        <f t="shared" si="164"/>
        <v>#DIV/0!</v>
      </c>
      <c r="FL470" s="780" t="e">
        <f t="shared" si="165"/>
        <v>#DIV/0!</v>
      </c>
      <c r="FM470" s="169" t="e">
        <f t="shared" si="166"/>
        <v>#DIV/0!</v>
      </c>
      <c r="FN470" s="783" t="e">
        <f t="shared" si="167"/>
        <v>#DIV/0!</v>
      </c>
    </row>
    <row r="471" spans="1:1038" s="288" customFormat="1" ht="18" customHeight="1">
      <c r="A471" s="282" t="s">
        <v>1819</v>
      </c>
      <c r="B471" s="283" t="s">
        <v>1647</v>
      </c>
      <c r="C471" s="227"/>
      <c r="D471" s="284" t="s">
        <v>1279</v>
      </c>
      <c r="E471" s="227">
        <v>68</v>
      </c>
      <c r="F471" s="227">
        <v>1</v>
      </c>
      <c r="G471" s="286" t="str">
        <f t="shared" si="168"/>
        <v>68-1</v>
      </c>
      <c r="H471" s="227">
        <v>51</v>
      </c>
      <c r="I471" s="227">
        <v>80.5</v>
      </c>
      <c r="J471" s="226"/>
      <c r="K471" s="545" t="b">
        <f>IF(I472=1,IF(((VLOOKUP($G471,[1]Depth_Lookup!#REF!,9,FALSE))-(H471/100))=0,"Good",IF(((VLOOKUP($G471,[1]Depth_Lookup!$A$3:$J$550,9,FALSE))-(H471/100))&gt;0,"Too Short","Too Long")))</f>
        <v>0</v>
      </c>
      <c r="L471" s="171">
        <f>(VLOOKUP($G471,Depth_Lookup!$A$3:$J$410,10,FALSE))+(H471/100)</f>
        <v>165.20999999999998</v>
      </c>
      <c r="M471" s="171">
        <f>(VLOOKUP($G471,Depth_Lookup!$A$3:$J$410,10,FALSE))+(I471/100)</f>
        <v>165.505</v>
      </c>
      <c r="N471" s="353" t="s">
        <v>1987</v>
      </c>
      <c r="O471" s="227">
        <v>1</v>
      </c>
      <c r="P471" s="227" t="s">
        <v>853</v>
      </c>
      <c r="Q471" s="227" t="s">
        <v>125</v>
      </c>
      <c r="R471" s="286" t="str">
        <f t="shared" si="146"/>
        <v>SerpentinizedHarzburgite</v>
      </c>
      <c r="S471" s="227" t="s">
        <v>587</v>
      </c>
      <c r="T471" s="227" t="s">
        <v>700</v>
      </c>
      <c r="U471" s="227" t="s">
        <v>108</v>
      </c>
      <c r="V471" s="227" t="s">
        <v>509</v>
      </c>
      <c r="W471" s="227" t="s">
        <v>102</v>
      </c>
      <c r="X471" s="287">
        <f>VLOOKUP(W471,[2]definitions_list_lookup!$A$13:$B$19,2,0)</f>
        <v>5</v>
      </c>
      <c r="Y471" s="227" t="s">
        <v>90</v>
      </c>
      <c r="Z471" s="227" t="s">
        <v>91</v>
      </c>
      <c r="AA471" s="227"/>
      <c r="AB471" s="227"/>
      <c r="AC471" s="227"/>
      <c r="AD471" s="227"/>
      <c r="AE471" s="233"/>
      <c r="AF471" s="286" t="e">
        <f>VLOOKUP(AE471,[2]definitions_list_mag!$V$12:$W$15,2,0)</f>
        <v>#N/A</v>
      </c>
      <c r="AG471" s="237"/>
      <c r="AH471" s="227"/>
      <c r="AI471" s="240">
        <v>70</v>
      </c>
      <c r="AJ471" s="227"/>
      <c r="AK471" s="227"/>
      <c r="AL471" s="227"/>
      <c r="AM471" s="227"/>
      <c r="AN471" s="227"/>
      <c r="AO471" s="240"/>
      <c r="AP471" s="227"/>
      <c r="AQ471" s="227"/>
      <c r="AR471" s="227"/>
      <c r="AS471" s="227"/>
      <c r="AT471" s="227"/>
      <c r="AU471" s="240"/>
      <c r="AV471" s="227"/>
      <c r="AW471" s="227"/>
      <c r="AX471" s="227"/>
      <c r="AY471" s="227"/>
      <c r="AZ471" s="227"/>
      <c r="BA471" s="240">
        <v>30</v>
      </c>
      <c r="BB471" s="227">
        <v>8</v>
      </c>
      <c r="BC471" s="227">
        <v>3</v>
      </c>
      <c r="BD471" s="227" t="s">
        <v>110</v>
      </c>
      <c r="BE471" s="227" t="s">
        <v>103</v>
      </c>
      <c r="BF471" s="227"/>
      <c r="BG471" s="240"/>
      <c r="BH471" s="227"/>
      <c r="BI471" s="227"/>
      <c r="BJ471" s="227"/>
      <c r="BK471" s="227"/>
      <c r="BL471" s="227"/>
      <c r="BM471" s="240"/>
      <c r="BN471" s="227"/>
      <c r="BO471" s="227"/>
      <c r="BP471" s="227"/>
      <c r="BQ471" s="227"/>
      <c r="BR471" s="227"/>
      <c r="BS471" s="227"/>
      <c r="BT471" s="227"/>
      <c r="BU471" s="227"/>
      <c r="BV471" s="227"/>
      <c r="BW471" s="227"/>
      <c r="BX471" s="227"/>
      <c r="BY471" s="240"/>
      <c r="BZ471" s="227"/>
      <c r="CA471" s="227"/>
      <c r="CB471" s="227"/>
      <c r="CC471" s="227"/>
      <c r="CD471" s="227"/>
      <c r="CE471" s="227"/>
      <c r="CF471" s="290">
        <f t="shared" si="154"/>
        <v>100</v>
      </c>
      <c r="CG471" s="148"/>
      <c r="CH471" s="149" t="s">
        <v>1360</v>
      </c>
      <c r="CI471" s="149">
        <v>95</v>
      </c>
      <c r="CJ471" s="149" t="s">
        <v>514</v>
      </c>
      <c r="CK471" s="151"/>
      <c r="CL471" s="152"/>
      <c r="CM471" s="152"/>
      <c r="CN471" s="152"/>
      <c r="CO471" s="152"/>
      <c r="CP471" s="152"/>
      <c r="CQ471" s="152"/>
      <c r="CR471" s="152"/>
      <c r="CS471" s="152"/>
      <c r="CT471" s="152"/>
      <c r="CU471" s="152"/>
      <c r="CV471" s="152"/>
      <c r="CW471" s="152"/>
      <c r="CX471" s="152"/>
      <c r="CY471" s="152"/>
      <c r="CZ471" s="152"/>
      <c r="DA471" s="152"/>
      <c r="DB471" s="152">
        <v>75</v>
      </c>
      <c r="DC471" s="229">
        <v>25</v>
      </c>
      <c r="DD471" s="152"/>
      <c r="DE471" s="152"/>
      <c r="DF471" s="152"/>
      <c r="DG471" s="152"/>
      <c r="DH471" s="152"/>
      <c r="DI471" s="152"/>
      <c r="DJ471" s="152"/>
      <c r="DK471" s="208">
        <f t="shared" si="147"/>
        <v>100</v>
      </c>
      <c r="DL471" s="148"/>
      <c r="DM471" s="152"/>
      <c r="DN471" s="152"/>
      <c r="DO471" s="153"/>
      <c r="DQ471" s="148"/>
      <c r="DR471" s="153"/>
      <c r="DS471" s="148"/>
      <c r="DT471" s="261" t="s">
        <v>1979</v>
      </c>
      <c r="DU471" s="229"/>
      <c r="DV471" s="229"/>
      <c r="DW471" s="291" t="e">
        <f>VLOOKUP(P471,[2]definitions_list_lookup!$K$30:$L$54,2,0)</f>
        <v>#N/A</v>
      </c>
      <c r="DX471" s="154" t="s">
        <v>1980</v>
      </c>
      <c r="DY471" s="154" t="s">
        <v>1651</v>
      </c>
      <c r="DZ471" s="479"/>
      <c r="EA471" s="292"/>
      <c r="EB471" s="229"/>
      <c r="EC471" s="292"/>
      <c r="ED471" s="229" t="s">
        <v>2517</v>
      </c>
      <c r="EE471" s="293"/>
      <c r="EF471" s="294"/>
      <c r="EG471" s="293"/>
      <c r="EH471" s="295"/>
      <c r="EI471" s="296"/>
      <c r="EJ471" s="297"/>
      <c r="EK471" s="298"/>
      <c r="EL471" s="293"/>
      <c r="EM471" s="295"/>
      <c r="EN471" s="295"/>
      <c r="EO471" s="321"/>
      <c r="EP471" s="321"/>
      <c r="EQ471" s="321"/>
      <c r="ER471" s="321"/>
      <c r="ES471" s="321"/>
      <c r="ET471" s="321"/>
      <c r="EU471" s="321"/>
      <c r="EV471" s="322"/>
      <c r="EW471" s="322"/>
      <c r="EX471" s="322"/>
      <c r="EY471" s="322"/>
      <c r="EZ471" s="192" t="e">
        <f t="shared" si="155"/>
        <v>#DIV/0!</v>
      </c>
      <c r="FA471" s="192" t="e">
        <f t="shared" si="156"/>
        <v>#DIV/0!</v>
      </c>
      <c r="FB471" s="192" t="e">
        <f t="shared" si="157"/>
        <v>#DIV/0!</v>
      </c>
      <c r="FC471" s="192" t="e">
        <f t="shared" si="158"/>
        <v>#DIV/0!</v>
      </c>
      <c r="FD471" s="192" t="e">
        <f t="shared" si="159"/>
        <v>#DIV/0!</v>
      </c>
      <c r="FE471" s="193" t="e">
        <f t="shared" si="160"/>
        <v>#DIV/0!</v>
      </c>
      <c r="FF471" s="194" t="e">
        <f t="shared" si="161"/>
        <v>#DIV/0!</v>
      </c>
      <c r="FG471" s="293"/>
      <c r="FH471" s="295"/>
      <c r="FI471" s="778">
        <f t="shared" si="162"/>
        <v>0</v>
      </c>
      <c r="FJ471" s="779" t="e">
        <f t="shared" si="163"/>
        <v>#DIV/0!</v>
      </c>
      <c r="FK471" s="779" t="e">
        <f t="shared" si="164"/>
        <v>#DIV/0!</v>
      </c>
      <c r="FL471" s="780" t="e">
        <f t="shared" si="165"/>
        <v>#DIV/0!</v>
      </c>
      <c r="FM471" s="169" t="e">
        <f t="shared" si="166"/>
        <v>#DIV/0!</v>
      </c>
      <c r="FN471" s="783" t="e">
        <f t="shared" si="167"/>
        <v>#DIV/0!</v>
      </c>
      <c r="FO471" s="227"/>
      <c r="FP471" s="227"/>
      <c r="FQ471" s="227"/>
      <c r="FR471" s="227"/>
      <c r="FS471" s="227"/>
      <c r="FT471" s="227"/>
      <c r="FU471" s="227"/>
      <c r="FV471" s="227"/>
      <c r="FW471" s="227"/>
      <c r="FX471" s="227"/>
      <c r="FY471" s="227"/>
      <c r="FZ471" s="227"/>
      <c r="GA471" s="227"/>
      <c r="GB471" s="227"/>
      <c r="GC471" s="227"/>
      <c r="GD471" s="227"/>
      <c r="GE471" s="227"/>
      <c r="GF471" s="227"/>
      <c r="GG471" s="227"/>
      <c r="GH471" s="227"/>
      <c r="GI471" s="227"/>
      <c r="GJ471" s="227"/>
      <c r="GK471" s="227"/>
      <c r="GL471" s="227"/>
      <c r="GM471" s="227"/>
      <c r="GN471" s="227"/>
      <c r="GO471" s="227"/>
      <c r="GP471" s="227"/>
      <c r="GQ471" s="227"/>
      <c r="GR471" s="227"/>
      <c r="GS471" s="227"/>
      <c r="GT471" s="227"/>
      <c r="GU471" s="227"/>
      <c r="GV471" s="227"/>
      <c r="GW471" s="227"/>
      <c r="GX471" s="227"/>
      <c r="GY471" s="227"/>
      <c r="GZ471" s="227"/>
      <c r="HA471" s="227"/>
      <c r="HB471" s="227"/>
      <c r="HC471" s="227"/>
      <c r="HD471" s="227"/>
      <c r="HE471" s="227"/>
      <c r="HF471" s="227"/>
      <c r="HG471" s="227"/>
      <c r="HH471" s="227"/>
      <c r="HI471" s="227"/>
      <c r="HJ471" s="227"/>
      <c r="HK471" s="227"/>
      <c r="HL471" s="227"/>
      <c r="HM471" s="227"/>
      <c r="HN471" s="227"/>
      <c r="HO471" s="227"/>
      <c r="HP471" s="227"/>
      <c r="HQ471" s="227"/>
      <c r="HR471" s="227"/>
      <c r="HS471" s="227"/>
      <c r="HT471" s="227"/>
      <c r="HU471" s="227"/>
      <c r="HV471" s="227"/>
      <c r="HW471" s="227"/>
      <c r="HX471" s="227"/>
      <c r="HY471" s="227"/>
      <c r="HZ471" s="227"/>
      <c r="IA471" s="227"/>
      <c r="IB471" s="227"/>
      <c r="IC471" s="227"/>
      <c r="ID471" s="227"/>
      <c r="IE471" s="227"/>
      <c r="IF471" s="227"/>
      <c r="IG471" s="227"/>
      <c r="IH471" s="227"/>
      <c r="II471" s="227"/>
      <c r="IJ471" s="227"/>
      <c r="IK471" s="227"/>
      <c r="IL471" s="227"/>
      <c r="IM471" s="227"/>
      <c r="IN471" s="227"/>
      <c r="IO471" s="227"/>
      <c r="IP471" s="227"/>
      <c r="IQ471" s="227"/>
      <c r="IR471" s="227"/>
      <c r="IS471" s="227"/>
      <c r="IT471" s="227"/>
      <c r="IU471" s="227"/>
      <c r="IV471" s="227"/>
      <c r="IW471" s="227"/>
      <c r="IX471" s="227"/>
      <c r="IY471" s="227"/>
      <c r="IZ471" s="227"/>
      <c r="JA471" s="227"/>
      <c r="JB471" s="227"/>
      <c r="JC471" s="227"/>
      <c r="JD471" s="227"/>
      <c r="JE471" s="227"/>
      <c r="JF471" s="227"/>
      <c r="JG471" s="227"/>
      <c r="JH471" s="227"/>
      <c r="JI471" s="227"/>
      <c r="JJ471" s="227"/>
      <c r="JK471" s="227"/>
      <c r="JL471" s="227"/>
      <c r="JM471" s="227"/>
      <c r="JN471" s="227"/>
      <c r="JO471" s="227"/>
      <c r="JP471" s="227"/>
      <c r="JQ471" s="227"/>
      <c r="JR471" s="227"/>
      <c r="JS471" s="227"/>
      <c r="JT471" s="227"/>
      <c r="JU471" s="227"/>
      <c r="JV471" s="227"/>
      <c r="JW471" s="227"/>
      <c r="JX471" s="227"/>
      <c r="JY471" s="227"/>
      <c r="JZ471" s="227"/>
      <c r="KA471" s="227"/>
      <c r="KB471" s="227"/>
      <c r="KC471" s="227"/>
      <c r="KD471" s="227"/>
      <c r="KE471" s="227"/>
      <c r="KF471" s="227"/>
      <c r="KG471" s="227"/>
      <c r="KH471" s="227"/>
      <c r="KI471" s="227"/>
      <c r="KJ471" s="227"/>
      <c r="KK471" s="227"/>
      <c r="KL471" s="227"/>
      <c r="KM471" s="227"/>
      <c r="KN471" s="227"/>
      <c r="KO471" s="227"/>
      <c r="KP471" s="227"/>
      <c r="KQ471" s="227"/>
      <c r="KR471" s="227"/>
      <c r="KS471" s="227"/>
      <c r="KT471" s="227"/>
      <c r="KU471" s="227"/>
      <c r="KV471" s="227"/>
      <c r="KW471" s="227"/>
      <c r="KX471" s="227"/>
      <c r="KY471" s="227"/>
      <c r="KZ471" s="227"/>
      <c r="LA471" s="227"/>
      <c r="LB471" s="227"/>
      <c r="LC471" s="227"/>
      <c r="LD471" s="227"/>
      <c r="LE471" s="227"/>
      <c r="LF471" s="227"/>
      <c r="LG471" s="227"/>
      <c r="LH471" s="227"/>
      <c r="LI471" s="227"/>
      <c r="LJ471" s="227"/>
      <c r="LK471" s="227"/>
      <c r="LL471" s="227"/>
      <c r="LM471" s="227"/>
      <c r="LN471" s="227"/>
      <c r="LO471" s="227"/>
      <c r="LP471" s="227"/>
      <c r="LQ471" s="227"/>
      <c r="LR471" s="227"/>
      <c r="LS471" s="227"/>
      <c r="LT471" s="227"/>
      <c r="LU471" s="227"/>
      <c r="LV471" s="227"/>
      <c r="LW471" s="227"/>
      <c r="LX471" s="227"/>
      <c r="LY471" s="227"/>
      <c r="LZ471" s="227"/>
      <c r="MA471" s="227"/>
      <c r="MB471" s="227"/>
      <c r="MC471" s="227"/>
      <c r="MD471" s="227"/>
      <c r="ME471" s="227"/>
      <c r="MF471" s="227"/>
      <c r="MG471" s="227"/>
      <c r="MH471" s="227"/>
      <c r="MI471" s="227"/>
      <c r="MJ471" s="227"/>
      <c r="MK471" s="227"/>
      <c r="ML471" s="227"/>
      <c r="MM471" s="227"/>
      <c r="MN471" s="227"/>
      <c r="MO471" s="227"/>
      <c r="MP471" s="227"/>
      <c r="MQ471" s="227"/>
      <c r="MR471" s="227"/>
      <c r="MS471" s="227"/>
      <c r="MT471" s="227"/>
      <c r="MU471" s="227"/>
      <c r="MV471" s="227"/>
      <c r="MW471" s="227"/>
      <c r="MX471" s="227"/>
      <c r="MY471" s="227"/>
      <c r="MZ471" s="227"/>
      <c r="NA471" s="227"/>
      <c r="NB471" s="227"/>
      <c r="NC471" s="227"/>
      <c r="ND471" s="227"/>
      <c r="NE471" s="227"/>
      <c r="NF471" s="227"/>
      <c r="NG471" s="227"/>
      <c r="NH471" s="227"/>
      <c r="NI471" s="227"/>
      <c r="NJ471" s="227"/>
      <c r="NK471" s="227"/>
      <c r="NL471" s="227"/>
      <c r="NM471" s="227"/>
      <c r="NN471" s="227"/>
      <c r="NO471" s="227"/>
      <c r="NP471" s="227"/>
      <c r="NQ471" s="227"/>
      <c r="NR471" s="227"/>
      <c r="NS471" s="227"/>
      <c r="NT471" s="227"/>
      <c r="NU471" s="227"/>
      <c r="NV471" s="227"/>
      <c r="NW471" s="227"/>
      <c r="NX471" s="227"/>
      <c r="NY471" s="227"/>
      <c r="NZ471" s="227"/>
      <c r="OA471" s="227"/>
      <c r="OB471" s="227"/>
      <c r="OC471" s="227"/>
      <c r="OD471" s="227"/>
      <c r="OE471" s="227"/>
      <c r="OF471" s="227"/>
      <c r="OG471" s="227"/>
      <c r="OH471" s="227"/>
      <c r="OI471" s="227"/>
      <c r="OJ471" s="227"/>
      <c r="OK471" s="227"/>
      <c r="OL471" s="227"/>
      <c r="OM471" s="227"/>
      <c r="ON471" s="227"/>
      <c r="OO471" s="227"/>
      <c r="OP471" s="227"/>
      <c r="OQ471" s="227"/>
      <c r="OR471" s="227"/>
      <c r="OS471" s="227"/>
      <c r="OT471" s="227"/>
      <c r="OU471" s="227"/>
      <c r="OV471" s="227"/>
      <c r="OW471" s="227"/>
      <c r="OX471" s="227"/>
      <c r="OY471" s="227"/>
      <c r="OZ471" s="227"/>
      <c r="PA471" s="227"/>
      <c r="PB471" s="227"/>
      <c r="PC471" s="227"/>
      <c r="PD471" s="227"/>
      <c r="PE471" s="227"/>
      <c r="PF471" s="227"/>
      <c r="PG471" s="227"/>
      <c r="PH471" s="227"/>
      <c r="PI471" s="227"/>
      <c r="PJ471" s="227"/>
      <c r="PK471" s="227"/>
      <c r="PL471" s="227"/>
      <c r="PM471" s="227"/>
      <c r="PN471" s="227"/>
      <c r="PO471" s="227"/>
      <c r="PP471" s="227"/>
      <c r="PQ471" s="227"/>
      <c r="PR471" s="227"/>
      <c r="PS471" s="227"/>
      <c r="PT471" s="227"/>
      <c r="PU471" s="227"/>
      <c r="PV471" s="227"/>
      <c r="PW471" s="227"/>
      <c r="PX471" s="227"/>
      <c r="PY471" s="227"/>
      <c r="PZ471" s="227"/>
      <c r="QA471" s="227"/>
      <c r="QB471" s="227"/>
      <c r="QC471" s="227"/>
      <c r="QD471" s="227"/>
      <c r="QE471" s="227"/>
      <c r="QF471" s="227"/>
      <c r="QG471" s="227"/>
      <c r="QH471" s="227"/>
      <c r="QI471" s="227"/>
      <c r="QJ471" s="227"/>
      <c r="QK471" s="227"/>
      <c r="QL471" s="227"/>
      <c r="QM471" s="227"/>
      <c r="QN471" s="227"/>
      <c r="QO471" s="227"/>
      <c r="QP471" s="227"/>
      <c r="QQ471" s="227"/>
      <c r="QR471" s="227"/>
      <c r="QS471" s="227"/>
      <c r="QT471" s="227"/>
      <c r="QU471" s="227"/>
      <c r="QV471" s="227"/>
      <c r="QW471" s="227"/>
      <c r="QX471" s="227"/>
      <c r="QY471" s="227"/>
      <c r="QZ471" s="227"/>
      <c r="RA471" s="227"/>
      <c r="RB471" s="227"/>
      <c r="RC471" s="227"/>
      <c r="RD471" s="227"/>
      <c r="RE471" s="227"/>
      <c r="RF471" s="227"/>
      <c r="RG471" s="227"/>
      <c r="RH471" s="227"/>
      <c r="RI471" s="227"/>
      <c r="RJ471" s="227"/>
      <c r="RK471" s="227"/>
      <c r="RL471" s="227"/>
      <c r="RM471" s="227"/>
      <c r="RN471" s="227"/>
      <c r="RO471" s="227"/>
      <c r="RP471" s="227"/>
      <c r="RQ471" s="227"/>
      <c r="RR471" s="227"/>
      <c r="RS471" s="227"/>
      <c r="RT471" s="227"/>
      <c r="RU471" s="227"/>
      <c r="RV471" s="227"/>
      <c r="RW471" s="227"/>
      <c r="RX471" s="227"/>
      <c r="RY471" s="227"/>
      <c r="RZ471" s="227"/>
      <c r="SA471" s="227"/>
      <c r="SB471" s="227"/>
      <c r="SC471" s="227"/>
      <c r="SD471" s="227"/>
      <c r="SE471" s="227"/>
      <c r="SF471" s="227"/>
      <c r="SG471" s="227"/>
      <c r="SH471" s="227"/>
      <c r="SI471" s="227"/>
      <c r="SJ471" s="227"/>
      <c r="SK471" s="227"/>
      <c r="SL471" s="227"/>
      <c r="SM471" s="227"/>
      <c r="SN471" s="227"/>
      <c r="SO471" s="227"/>
      <c r="SP471" s="227"/>
      <c r="SQ471" s="227"/>
      <c r="SR471" s="227"/>
      <c r="SS471" s="227"/>
      <c r="ST471" s="227"/>
      <c r="SU471" s="227"/>
      <c r="SV471" s="227"/>
      <c r="SW471" s="227"/>
      <c r="SX471" s="227"/>
      <c r="SY471" s="227"/>
      <c r="SZ471" s="227"/>
      <c r="TA471" s="227"/>
      <c r="TB471" s="227"/>
      <c r="TC471" s="227"/>
      <c r="TD471" s="227"/>
      <c r="TE471" s="227"/>
      <c r="TF471" s="227"/>
      <c r="TG471" s="227"/>
      <c r="TH471" s="227"/>
      <c r="TI471" s="227"/>
      <c r="TJ471" s="227"/>
      <c r="TK471" s="227"/>
      <c r="TL471" s="227"/>
      <c r="TM471" s="227"/>
      <c r="TN471" s="227"/>
      <c r="TO471" s="227"/>
      <c r="TP471" s="227"/>
      <c r="TQ471" s="227"/>
      <c r="TR471" s="227"/>
      <c r="TS471" s="227"/>
      <c r="TT471" s="227"/>
      <c r="TU471" s="227"/>
      <c r="TV471" s="227"/>
      <c r="TW471" s="227"/>
      <c r="TX471" s="227"/>
      <c r="TY471" s="227"/>
      <c r="TZ471" s="227"/>
      <c r="UA471" s="227"/>
      <c r="UB471" s="227"/>
      <c r="UC471" s="227"/>
      <c r="UD471" s="227"/>
      <c r="UE471" s="227"/>
      <c r="UF471" s="227"/>
      <c r="UG471" s="227"/>
      <c r="UH471" s="227"/>
      <c r="UI471" s="227"/>
      <c r="UJ471" s="227"/>
      <c r="UK471" s="227"/>
      <c r="UL471" s="227"/>
      <c r="UM471" s="227"/>
      <c r="UN471" s="227"/>
      <c r="UO471" s="227"/>
      <c r="UP471" s="227"/>
      <c r="UQ471" s="227"/>
      <c r="UR471" s="227"/>
      <c r="US471" s="227"/>
      <c r="UT471" s="227"/>
      <c r="UU471" s="227"/>
      <c r="UV471" s="227"/>
      <c r="UW471" s="227"/>
      <c r="UX471" s="227"/>
      <c r="UY471" s="227"/>
      <c r="UZ471" s="227"/>
      <c r="VA471" s="227"/>
      <c r="VB471" s="227"/>
      <c r="VC471" s="227"/>
      <c r="VD471" s="227"/>
      <c r="VE471" s="227"/>
      <c r="VF471" s="227"/>
      <c r="VG471" s="227"/>
      <c r="VH471" s="227"/>
      <c r="VI471" s="227"/>
      <c r="VJ471" s="227"/>
      <c r="VK471" s="227"/>
      <c r="VL471" s="227"/>
      <c r="VM471" s="227"/>
      <c r="VN471" s="227"/>
      <c r="VO471" s="227"/>
      <c r="VP471" s="227"/>
      <c r="VQ471" s="227"/>
      <c r="VR471" s="227"/>
      <c r="VS471" s="227"/>
      <c r="VT471" s="227"/>
      <c r="VU471" s="227"/>
      <c r="VV471" s="227"/>
      <c r="VW471" s="227"/>
      <c r="VX471" s="227"/>
      <c r="VY471" s="227"/>
      <c r="VZ471" s="227"/>
      <c r="WA471" s="227"/>
      <c r="WB471" s="227"/>
      <c r="WC471" s="227"/>
      <c r="WD471" s="227"/>
      <c r="WE471" s="227"/>
      <c r="WF471" s="227"/>
      <c r="WG471" s="227"/>
      <c r="WH471" s="227"/>
      <c r="WI471" s="227"/>
      <c r="WJ471" s="227"/>
      <c r="WK471" s="227"/>
      <c r="WL471" s="227"/>
      <c r="WM471" s="227"/>
      <c r="WN471" s="227"/>
      <c r="WO471" s="227"/>
      <c r="WP471" s="227"/>
      <c r="WQ471" s="227"/>
      <c r="WR471" s="227"/>
      <c r="WS471" s="227"/>
      <c r="WT471" s="227"/>
      <c r="WU471" s="227"/>
      <c r="WV471" s="227"/>
      <c r="WW471" s="227"/>
      <c r="WX471" s="227"/>
      <c r="WY471" s="227"/>
      <c r="WZ471" s="227"/>
      <c r="XA471" s="227"/>
      <c r="XB471" s="227"/>
      <c r="XC471" s="227"/>
      <c r="XD471" s="227"/>
      <c r="XE471" s="227"/>
      <c r="XF471" s="227"/>
      <c r="XG471" s="227"/>
      <c r="XH471" s="227"/>
      <c r="XI471" s="227"/>
      <c r="XJ471" s="227"/>
      <c r="XK471" s="227"/>
      <c r="XL471" s="227"/>
      <c r="XM471" s="227"/>
      <c r="XN471" s="227"/>
      <c r="XO471" s="227"/>
      <c r="XP471" s="227"/>
      <c r="XQ471" s="227"/>
      <c r="XR471" s="227"/>
      <c r="XS471" s="227"/>
      <c r="XT471" s="227"/>
      <c r="XU471" s="227"/>
      <c r="XV471" s="227"/>
      <c r="XW471" s="227"/>
      <c r="XX471" s="227"/>
      <c r="XY471" s="227"/>
      <c r="XZ471" s="227"/>
      <c r="YA471" s="227"/>
      <c r="YB471" s="227"/>
      <c r="YC471" s="227"/>
      <c r="YD471" s="227"/>
      <c r="YE471" s="227"/>
      <c r="YF471" s="227"/>
      <c r="YG471" s="227"/>
      <c r="YH471" s="227"/>
      <c r="YI471" s="227"/>
      <c r="YJ471" s="227"/>
      <c r="YK471" s="227"/>
      <c r="YL471" s="227"/>
      <c r="YM471" s="227"/>
      <c r="YN471" s="227"/>
      <c r="YO471" s="227"/>
      <c r="YP471" s="227"/>
      <c r="YQ471" s="227"/>
      <c r="YR471" s="227"/>
      <c r="YS471" s="227"/>
      <c r="YT471" s="227"/>
      <c r="YU471" s="227"/>
      <c r="YV471" s="227"/>
      <c r="YW471" s="227"/>
      <c r="YX471" s="227"/>
      <c r="YY471" s="227"/>
      <c r="YZ471" s="227"/>
      <c r="ZA471" s="227"/>
      <c r="ZB471" s="227"/>
      <c r="ZC471" s="227"/>
      <c r="ZD471" s="227"/>
      <c r="ZE471" s="227"/>
      <c r="ZF471" s="227"/>
      <c r="ZG471" s="227"/>
      <c r="ZH471" s="227"/>
      <c r="ZI471" s="227"/>
      <c r="ZJ471" s="227"/>
      <c r="ZK471" s="227"/>
      <c r="ZL471" s="227"/>
      <c r="ZM471" s="227"/>
      <c r="ZN471" s="227"/>
      <c r="ZO471" s="227"/>
      <c r="ZP471" s="227"/>
      <c r="ZQ471" s="227"/>
      <c r="ZR471" s="227"/>
      <c r="ZS471" s="227"/>
      <c r="ZT471" s="227"/>
      <c r="ZU471" s="227"/>
      <c r="ZV471" s="227"/>
      <c r="ZW471" s="227"/>
      <c r="ZX471" s="227"/>
      <c r="ZY471" s="227"/>
      <c r="ZZ471" s="227"/>
      <c r="AAA471" s="227"/>
      <c r="AAB471" s="227"/>
      <c r="AAC471" s="227"/>
      <c r="AAD471" s="227"/>
      <c r="AAE471" s="227"/>
      <c r="AAF471" s="227"/>
      <c r="AAG471" s="227"/>
      <c r="AAH471" s="227"/>
      <c r="AAI471" s="227"/>
      <c r="AAJ471" s="227"/>
      <c r="AAK471" s="227"/>
      <c r="AAL471" s="227"/>
      <c r="AAM471" s="227"/>
      <c r="AAN471" s="227"/>
      <c r="AAO471" s="227"/>
      <c r="AAP471" s="227"/>
      <c r="AAQ471" s="227"/>
      <c r="AAR471" s="227"/>
      <c r="AAS471" s="227"/>
      <c r="AAT471" s="227"/>
      <c r="AAU471" s="227"/>
      <c r="AAV471" s="227"/>
      <c r="AAW471" s="227"/>
      <c r="AAX471" s="227"/>
      <c r="AAY471" s="227"/>
      <c r="AAZ471" s="227"/>
      <c r="ABA471" s="227"/>
      <c r="ABB471" s="227"/>
      <c r="ABC471" s="227"/>
      <c r="ABD471" s="227"/>
      <c r="ABE471" s="227"/>
      <c r="ABF471" s="227"/>
      <c r="ABG471" s="227"/>
      <c r="ABH471" s="227"/>
      <c r="ABI471" s="227"/>
      <c r="ABJ471" s="227"/>
      <c r="ABK471" s="227"/>
      <c r="ABL471" s="227"/>
      <c r="ABM471" s="227"/>
      <c r="ABN471" s="227"/>
      <c r="ABO471" s="227"/>
      <c r="ABP471" s="227"/>
      <c r="ABQ471" s="227"/>
      <c r="ABR471" s="227"/>
      <c r="ABS471" s="227"/>
      <c r="ABT471" s="227"/>
      <c r="ABU471" s="227"/>
      <c r="ABV471" s="227"/>
      <c r="ABW471" s="227"/>
      <c r="ABX471" s="227"/>
      <c r="ABY471" s="227"/>
      <c r="ABZ471" s="227"/>
      <c r="ACA471" s="227"/>
      <c r="ACB471" s="227"/>
      <c r="ACC471" s="227"/>
      <c r="ACD471" s="227"/>
      <c r="ACE471" s="227"/>
      <c r="ACF471" s="227"/>
      <c r="ACG471" s="227"/>
      <c r="ACH471" s="227"/>
      <c r="ACI471" s="227"/>
      <c r="ACJ471" s="227"/>
      <c r="ACK471" s="227"/>
      <c r="ACL471" s="227"/>
      <c r="ACM471" s="227"/>
      <c r="ACN471" s="227"/>
      <c r="ACO471" s="227"/>
      <c r="ACP471" s="227"/>
      <c r="ACQ471" s="227"/>
      <c r="ACR471" s="227"/>
      <c r="ACS471" s="227"/>
      <c r="ACT471" s="227"/>
      <c r="ACU471" s="227"/>
      <c r="ACV471" s="227"/>
      <c r="ACW471" s="227"/>
      <c r="ACX471" s="227"/>
      <c r="ACY471" s="227"/>
      <c r="ACZ471" s="227"/>
      <c r="ADA471" s="227"/>
      <c r="ADB471" s="227"/>
      <c r="ADC471" s="227"/>
      <c r="ADD471" s="227"/>
      <c r="ADE471" s="227"/>
      <c r="ADF471" s="227"/>
      <c r="ADG471" s="227"/>
      <c r="ADH471" s="227"/>
      <c r="ADI471" s="227"/>
      <c r="ADJ471" s="227"/>
      <c r="ADK471" s="227"/>
      <c r="ADL471" s="227"/>
      <c r="ADM471" s="227"/>
      <c r="ADN471" s="227"/>
      <c r="ADO471" s="227"/>
      <c r="ADP471" s="227"/>
      <c r="ADQ471" s="227"/>
      <c r="ADR471" s="227"/>
      <c r="ADS471" s="227"/>
      <c r="ADT471" s="227"/>
      <c r="ADU471" s="227"/>
      <c r="ADV471" s="227"/>
      <c r="ADW471" s="227"/>
      <c r="ADX471" s="227"/>
      <c r="ADY471" s="227"/>
      <c r="ADZ471" s="227"/>
      <c r="AEA471" s="227"/>
      <c r="AEB471" s="227"/>
      <c r="AEC471" s="227"/>
      <c r="AED471" s="227"/>
      <c r="AEE471" s="227"/>
      <c r="AEF471" s="227"/>
      <c r="AEG471" s="227"/>
      <c r="AEH471" s="227"/>
      <c r="AEI471" s="227"/>
      <c r="AEJ471" s="227"/>
      <c r="AEK471" s="227"/>
      <c r="AEL471" s="227"/>
      <c r="AEM471" s="227"/>
      <c r="AEN471" s="227"/>
      <c r="AEO471" s="227"/>
      <c r="AEP471" s="227"/>
      <c r="AEQ471" s="227"/>
      <c r="AER471" s="227"/>
      <c r="AES471" s="227"/>
      <c r="AET471" s="227"/>
      <c r="AEU471" s="227"/>
      <c r="AEV471" s="227"/>
      <c r="AEW471" s="227"/>
      <c r="AEX471" s="227"/>
      <c r="AEY471" s="227"/>
      <c r="AEZ471" s="227"/>
      <c r="AFA471" s="227"/>
      <c r="AFB471" s="227"/>
      <c r="AFC471" s="227"/>
      <c r="AFD471" s="227"/>
      <c r="AFE471" s="227"/>
      <c r="AFF471" s="227"/>
      <c r="AFG471" s="227"/>
      <c r="AFH471" s="227"/>
      <c r="AFI471" s="227"/>
      <c r="AFJ471" s="227"/>
      <c r="AFK471" s="227"/>
      <c r="AFL471" s="227"/>
      <c r="AFM471" s="227"/>
      <c r="AFN471" s="227"/>
      <c r="AFO471" s="227"/>
      <c r="AFP471" s="227"/>
      <c r="AFQ471" s="227"/>
      <c r="AFR471" s="227"/>
      <c r="AFS471" s="227"/>
      <c r="AFT471" s="227"/>
      <c r="AFU471" s="227"/>
      <c r="AFV471" s="227"/>
      <c r="AFW471" s="227"/>
      <c r="AFX471" s="227"/>
      <c r="AFY471" s="227"/>
      <c r="AFZ471" s="227"/>
      <c r="AGA471" s="227"/>
      <c r="AGB471" s="227"/>
      <c r="AGC471" s="227"/>
      <c r="AGD471" s="227"/>
      <c r="AGE471" s="227"/>
      <c r="AGF471" s="227"/>
      <c r="AGG471" s="227"/>
      <c r="AGH471" s="227"/>
      <c r="AGI471" s="227"/>
      <c r="AGJ471" s="227"/>
      <c r="AGK471" s="227"/>
      <c r="AGL471" s="227"/>
      <c r="AGM471" s="227"/>
      <c r="AGN471" s="227"/>
      <c r="AGO471" s="227"/>
      <c r="AGP471" s="227"/>
      <c r="AGQ471" s="227"/>
      <c r="AGR471" s="227"/>
      <c r="AGS471" s="227"/>
      <c r="AGT471" s="227"/>
      <c r="AGU471" s="227"/>
      <c r="AGV471" s="227"/>
      <c r="AGW471" s="227"/>
      <c r="AGX471" s="227"/>
      <c r="AGY471" s="227"/>
      <c r="AGZ471" s="227"/>
      <c r="AHA471" s="227"/>
      <c r="AHB471" s="227"/>
      <c r="AHC471" s="227"/>
      <c r="AHD471" s="227"/>
      <c r="AHE471" s="227"/>
      <c r="AHF471" s="227"/>
      <c r="AHG471" s="227"/>
      <c r="AHH471" s="227"/>
      <c r="AHI471" s="227"/>
      <c r="AHJ471" s="227"/>
      <c r="AHK471" s="227"/>
      <c r="AHL471" s="227"/>
      <c r="AHM471" s="227"/>
      <c r="AHN471" s="227"/>
      <c r="AHO471" s="227"/>
      <c r="AHP471" s="227"/>
      <c r="AHQ471" s="227"/>
      <c r="AHR471" s="227"/>
      <c r="AHS471" s="227"/>
      <c r="AHT471" s="227"/>
      <c r="AHU471" s="227"/>
      <c r="AHV471" s="227"/>
      <c r="AHW471" s="227"/>
      <c r="AHX471" s="227"/>
      <c r="AHY471" s="227"/>
      <c r="AHZ471" s="227"/>
      <c r="AIA471" s="227"/>
      <c r="AIB471" s="227"/>
      <c r="AIC471" s="227"/>
      <c r="AID471" s="227"/>
      <c r="AIE471" s="227"/>
      <c r="AIF471" s="227"/>
      <c r="AIG471" s="227"/>
      <c r="AIH471" s="227"/>
      <c r="AII471" s="227"/>
      <c r="AIJ471" s="227"/>
      <c r="AIK471" s="227"/>
      <c r="AIL471" s="227"/>
      <c r="AIM471" s="227"/>
      <c r="AIN471" s="227"/>
      <c r="AIO471" s="227"/>
      <c r="AIP471" s="227"/>
      <c r="AIQ471" s="227"/>
      <c r="AIR471" s="227"/>
      <c r="AIS471" s="227"/>
      <c r="AIT471" s="227"/>
      <c r="AIU471" s="227"/>
      <c r="AIV471" s="227"/>
      <c r="AIW471" s="227"/>
      <c r="AIX471" s="227"/>
      <c r="AIY471" s="227"/>
      <c r="AIZ471" s="227"/>
      <c r="AJA471" s="227"/>
      <c r="AJB471" s="227"/>
      <c r="AJC471" s="227"/>
      <c r="AJD471" s="227"/>
      <c r="AJE471" s="227"/>
      <c r="AJF471" s="227"/>
      <c r="AJG471" s="227"/>
      <c r="AJH471" s="227"/>
      <c r="AJI471" s="227"/>
      <c r="AJJ471" s="227"/>
      <c r="AJK471" s="227"/>
      <c r="AJL471" s="227"/>
      <c r="AJM471" s="227"/>
      <c r="AJN471" s="227"/>
      <c r="AJO471" s="227"/>
      <c r="AJP471" s="227"/>
      <c r="AJQ471" s="227"/>
      <c r="AJR471" s="227"/>
      <c r="AJS471" s="227"/>
      <c r="AJT471" s="227"/>
      <c r="AJU471" s="227"/>
      <c r="AJV471" s="227"/>
      <c r="AJW471" s="227"/>
      <c r="AJX471" s="227"/>
      <c r="AJY471" s="227"/>
      <c r="AJZ471" s="227"/>
      <c r="AKA471" s="227"/>
      <c r="AKB471" s="227"/>
      <c r="AKC471" s="227"/>
      <c r="AKD471" s="227"/>
      <c r="AKE471" s="227"/>
      <c r="AKF471" s="227"/>
      <c r="AKG471" s="227"/>
      <c r="AKH471" s="227"/>
      <c r="AKI471" s="227"/>
      <c r="AKJ471" s="227"/>
      <c r="AKK471" s="227"/>
      <c r="AKL471" s="227"/>
      <c r="AKM471" s="227"/>
      <c r="AKN471" s="227"/>
      <c r="AKO471" s="227"/>
      <c r="AKP471" s="227"/>
      <c r="AKQ471" s="227"/>
      <c r="AKR471" s="227"/>
      <c r="AKS471" s="227"/>
      <c r="AKT471" s="227"/>
      <c r="AKU471" s="227"/>
      <c r="AKV471" s="227"/>
      <c r="AKW471" s="227"/>
      <c r="AKX471" s="227"/>
      <c r="AKY471" s="227"/>
      <c r="AKZ471" s="227"/>
      <c r="ALA471" s="227"/>
      <c r="ALB471" s="227"/>
      <c r="ALC471" s="227"/>
      <c r="ALD471" s="227"/>
      <c r="ALE471" s="227"/>
      <c r="ALF471" s="227"/>
      <c r="ALG471" s="227"/>
      <c r="ALH471" s="227"/>
      <c r="ALI471" s="227"/>
      <c r="ALJ471" s="227"/>
      <c r="ALK471" s="227"/>
      <c r="ALL471" s="227"/>
      <c r="ALM471" s="227"/>
      <c r="ALN471" s="227"/>
      <c r="ALO471" s="227"/>
      <c r="ALP471" s="227"/>
      <c r="ALQ471" s="227"/>
      <c r="ALR471" s="227"/>
      <c r="ALS471" s="227"/>
      <c r="ALT471" s="227"/>
      <c r="ALU471" s="227"/>
      <c r="ALV471" s="227"/>
      <c r="ALW471" s="227"/>
      <c r="ALX471" s="227"/>
      <c r="ALY471" s="227"/>
      <c r="ALZ471" s="227"/>
      <c r="AMA471" s="227"/>
      <c r="AMB471" s="227"/>
      <c r="AMC471" s="227"/>
      <c r="AMD471" s="227"/>
      <c r="AME471" s="227"/>
      <c r="AMF471" s="227"/>
      <c r="AMG471" s="227"/>
      <c r="AMH471" s="227"/>
      <c r="AMI471" s="227"/>
      <c r="AMJ471" s="227"/>
      <c r="AMK471" s="227"/>
      <c r="AML471" s="227"/>
      <c r="AMM471" s="227"/>
      <c r="AMN471" s="227"/>
      <c r="AMO471" s="227"/>
      <c r="AMP471" s="227"/>
      <c r="AMQ471" s="227"/>
      <c r="AMR471" s="227"/>
      <c r="AMS471" s="227"/>
      <c r="AMT471" s="227"/>
      <c r="AMU471" s="227"/>
      <c r="AMV471" s="227"/>
      <c r="AMW471" s="227"/>
      <c r="AMX471" s="227"/>
    </row>
    <row r="472" spans="1:1038" ht="18" customHeight="1">
      <c r="A472" s="223" t="s">
        <v>1819</v>
      </c>
      <c r="B472" s="224" t="s">
        <v>1647</v>
      </c>
      <c r="D472" s="225" t="s">
        <v>1279</v>
      </c>
      <c r="E472" s="126">
        <v>68</v>
      </c>
      <c r="F472" s="126">
        <v>2</v>
      </c>
      <c r="G472" s="196" t="str">
        <f t="shared" si="168"/>
        <v>68-2</v>
      </c>
      <c r="H472" s="126">
        <v>0</v>
      </c>
      <c r="I472" s="126">
        <v>23.5</v>
      </c>
      <c r="K472" s="545" t="b">
        <f>IF(I473=1,IF(((VLOOKUP($G472,[1]Depth_Lookup!#REF!,9,FALSE))-(H472/100))=0,"Good",IF(((VLOOKUP($G472,[1]Depth_Lookup!$A$3:$J$550,9,FALSE))-(H472/100))&gt;0,"Too Short","Too Long")))</f>
        <v>0</v>
      </c>
      <c r="L472" s="171">
        <f>(VLOOKUP($G472,Depth_Lookup!$A$3:$J$410,10,FALSE))+(H472/100)</f>
        <v>165.505</v>
      </c>
      <c r="M472" s="171">
        <f>(VLOOKUP($G472,Depth_Lookup!$A$3:$J$410,10,FALSE))+(I472/100)</f>
        <v>165.74</v>
      </c>
      <c r="N472" s="146" t="s">
        <v>1987</v>
      </c>
      <c r="O472" s="126">
        <v>1</v>
      </c>
      <c r="P472" s="126" t="s">
        <v>853</v>
      </c>
      <c r="Q472" s="126" t="s">
        <v>125</v>
      </c>
      <c r="R472" s="196" t="str">
        <f t="shared" si="146"/>
        <v>SerpentinizedHarzburgite</v>
      </c>
      <c r="S472" s="126" t="s">
        <v>700</v>
      </c>
      <c r="T472" s="126" t="s">
        <v>587</v>
      </c>
      <c r="W472" s="126" t="s">
        <v>102</v>
      </c>
      <c r="X472" s="202">
        <f>VLOOKUP(W472,[2]definitions_list_lookup!$A$13:$B$19,2,0)</f>
        <v>5</v>
      </c>
      <c r="Y472" s="126" t="s">
        <v>90</v>
      </c>
      <c r="Z472" s="126" t="s">
        <v>91</v>
      </c>
      <c r="AF472" s="196" t="e">
        <f>VLOOKUP(AE472,[2]definitions_list_mag!$V$12:$W$15,2,0)</f>
        <v>#N/A</v>
      </c>
      <c r="AI472" s="130">
        <v>75</v>
      </c>
      <c r="AO472" s="130"/>
      <c r="AU472" s="130"/>
      <c r="BA472" s="130">
        <v>25</v>
      </c>
      <c r="BB472" s="126">
        <v>5</v>
      </c>
      <c r="BC472" s="126">
        <v>2</v>
      </c>
      <c r="BD472" s="126" t="s">
        <v>110</v>
      </c>
      <c r="BE472" s="126" t="s">
        <v>103</v>
      </c>
      <c r="BG472" s="130"/>
      <c r="BM472" s="130"/>
      <c r="BY472" s="130"/>
      <c r="CF472" s="213">
        <f t="shared" si="154"/>
        <v>100</v>
      </c>
      <c r="CG472" s="131"/>
      <c r="CH472" s="132" t="s">
        <v>1360</v>
      </c>
      <c r="CI472" s="132">
        <v>95</v>
      </c>
      <c r="CJ472" s="132" t="s">
        <v>514</v>
      </c>
      <c r="CK472" s="133"/>
      <c r="CL472" s="134"/>
      <c r="CM472" s="134"/>
      <c r="CN472" s="134"/>
      <c r="CO472" s="134"/>
      <c r="CP472" s="134"/>
      <c r="CQ472" s="134"/>
      <c r="CR472" s="134"/>
      <c r="CS472" s="134"/>
      <c r="CT472" s="134"/>
      <c r="CU472" s="134"/>
      <c r="CV472" s="134"/>
      <c r="CW472" s="134"/>
      <c r="CX472" s="134"/>
      <c r="CY472" s="134"/>
      <c r="CZ472" s="134"/>
      <c r="DA472" s="134"/>
      <c r="DB472" s="134">
        <v>80</v>
      </c>
      <c r="DC472" s="135">
        <v>20</v>
      </c>
      <c r="DD472" s="134"/>
      <c r="DE472" s="134"/>
      <c r="DF472" s="134"/>
      <c r="DG472" s="134"/>
      <c r="DH472" s="134"/>
      <c r="DI472" s="134"/>
      <c r="DJ472" s="134"/>
      <c r="DK472" s="207">
        <f t="shared" si="147"/>
        <v>100</v>
      </c>
      <c r="DL472" s="131"/>
      <c r="DM472" s="134"/>
      <c r="DN472" s="134"/>
      <c r="DO472" s="136"/>
      <c r="DQ472" s="131"/>
      <c r="DR472" s="136"/>
      <c r="DS472" s="131"/>
      <c r="DT472" s="138" t="s">
        <v>1979</v>
      </c>
      <c r="DW472" s="214" t="e">
        <f>VLOOKUP(P472,[2]definitions_list_lookup!$K$30:$L$54,2,0)</f>
        <v>#N/A</v>
      </c>
      <c r="DX472" s="139" t="s">
        <v>1980</v>
      </c>
      <c r="DY472" s="139" t="s">
        <v>1988</v>
      </c>
      <c r="DZ472"/>
      <c r="EA472" s="104"/>
      <c r="ED472" s="229" t="s">
        <v>2517</v>
      </c>
      <c r="EE472" s="140"/>
      <c r="EG472" s="140"/>
      <c r="EI472" s="218"/>
      <c r="EJ472" s="143"/>
      <c r="EK472" s="221"/>
      <c r="EM472" s="109"/>
      <c r="EN472" s="109"/>
      <c r="EZ472" s="192" t="e">
        <f t="shared" si="155"/>
        <v>#DIV/0!</v>
      </c>
      <c r="FA472" s="192" t="e">
        <f t="shared" si="156"/>
        <v>#DIV/0!</v>
      </c>
      <c r="FB472" s="192" t="e">
        <f t="shared" si="157"/>
        <v>#DIV/0!</v>
      </c>
      <c r="FC472" s="192" t="e">
        <f t="shared" si="158"/>
        <v>#DIV/0!</v>
      </c>
      <c r="FD472" s="192" t="e">
        <f t="shared" si="159"/>
        <v>#DIV/0!</v>
      </c>
      <c r="FE472" s="193" t="e">
        <f t="shared" si="160"/>
        <v>#DIV/0!</v>
      </c>
      <c r="FF472" s="194" t="e">
        <f t="shared" si="161"/>
        <v>#DIV/0!</v>
      </c>
      <c r="FI472" s="778">
        <f t="shared" si="162"/>
        <v>0</v>
      </c>
      <c r="FJ472" s="779" t="e">
        <f t="shared" si="163"/>
        <v>#DIV/0!</v>
      </c>
      <c r="FK472" s="779" t="e">
        <f t="shared" si="164"/>
        <v>#DIV/0!</v>
      </c>
      <c r="FL472" s="780" t="e">
        <f t="shared" si="165"/>
        <v>#DIV/0!</v>
      </c>
      <c r="FM472" s="169" t="e">
        <f t="shared" si="166"/>
        <v>#DIV/0!</v>
      </c>
      <c r="FN472" s="783" t="e">
        <f t="shared" si="167"/>
        <v>#DIV/0!</v>
      </c>
    </row>
    <row r="473" spans="1:1038" ht="18" customHeight="1">
      <c r="A473" s="223" t="s">
        <v>1819</v>
      </c>
      <c r="B473" s="224" t="s">
        <v>1647</v>
      </c>
      <c r="D473" s="225" t="s">
        <v>1279</v>
      </c>
      <c r="E473" s="126">
        <v>68</v>
      </c>
      <c r="F473" s="126">
        <v>2</v>
      </c>
      <c r="G473" s="196" t="str">
        <f t="shared" si="168"/>
        <v>68-2</v>
      </c>
      <c r="H473" s="126">
        <v>23.5</v>
      </c>
      <c r="I473" s="126">
        <v>37</v>
      </c>
      <c r="K473" s="545" t="b">
        <f>IF(I474=1,IF(((VLOOKUP($G473,[1]Depth_Lookup!#REF!,9,FALSE))-(H473/100))=0,"Good",IF(((VLOOKUP($G473,[1]Depth_Lookup!$A$3:$J$550,9,FALSE))-(H473/100))&gt;0,"Too Short","Too Long")))</f>
        <v>0</v>
      </c>
      <c r="L473" s="171">
        <f>(VLOOKUP($G473,Depth_Lookup!$A$3:$J$410,10,FALSE))+(H473/100)</f>
        <v>165.74</v>
      </c>
      <c r="M473" s="171">
        <f>(VLOOKUP($G473,Depth_Lookup!$A$3:$J$410,10,FALSE))+(I473/100)</f>
        <v>165.875</v>
      </c>
      <c r="N473" s="146" t="s">
        <v>1989</v>
      </c>
      <c r="O473" s="126">
        <v>1</v>
      </c>
      <c r="P473" s="126" t="s">
        <v>853</v>
      </c>
      <c r="Q473" s="126" t="s">
        <v>125</v>
      </c>
      <c r="R473" s="196" t="str">
        <f t="shared" si="146"/>
        <v>SerpentinizedHarzburgite</v>
      </c>
      <c r="S473" s="126" t="s">
        <v>587</v>
      </c>
      <c r="T473" s="126" t="s">
        <v>107</v>
      </c>
      <c r="U473" s="126" t="s">
        <v>108</v>
      </c>
      <c r="V473" s="126" t="s">
        <v>509</v>
      </c>
      <c r="W473" s="126" t="s">
        <v>102</v>
      </c>
      <c r="X473" s="202">
        <f>VLOOKUP(W473,[2]definitions_list_lookup!$A$13:$B$19,2,0)</f>
        <v>5</v>
      </c>
      <c r="Y473" s="126" t="s">
        <v>90</v>
      </c>
      <c r="Z473" s="126" t="s">
        <v>91</v>
      </c>
      <c r="AF473" s="196" t="e">
        <f>VLOOKUP(AE473,[2]definitions_list_mag!$V$12:$W$15,2,0)</f>
        <v>#N/A</v>
      </c>
      <c r="AI473" s="130">
        <v>79</v>
      </c>
      <c r="AO473" s="130"/>
      <c r="AU473" s="130"/>
      <c r="BA473" s="130">
        <v>20</v>
      </c>
      <c r="BB473" s="126">
        <v>4</v>
      </c>
      <c r="BC473" s="126">
        <v>2</v>
      </c>
      <c r="BD473" s="126" t="s">
        <v>110</v>
      </c>
      <c r="BE473" s="126" t="s">
        <v>103</v>
      </c>
      <c r="BG473" s="130"/>
      <c r="BM473" s="130">
        <v>1</v>
      </c>
      <c r="BN473" s="126">
        <v>2</v>
      </c>
      <c r="BO473" s="126">
        <v>0.5</v>
      </c>
      <c r="BY473" s="130"/>
      <c r="CF473" s="213">
        <f t="shared" si="154"/>
        <v>100</v>
      </c>
      <c r="CG473" s="131"/>
      <c r="CH473" s="132" t="s">
        <v>1329</v>
      </c>
      <c r="CI473" s="132">
        <v>90</v>
      </c>
      <c r="CJ473" s="132" t="s">
        <v>514</v>
      </c>
      <c r="CK473" s="133"/>
      <c r="CL473" s="134"/>
      <c r="CM473" s="134"/>
      <c r="CN473" s="134"/>
      <c r="CO473" s="134"/>
      <c r="CP473" s="134"/>
      <c r="CQ473" s="134"/>
      <c r="CR473" s="134"/>
      <c r="CS473" s="134"/>
      <c r="CT473" s="134"/>
      <c r="CU473" s="134"/>
      <c r="CV473" s="134"/>
      <c r="CW473" s="134"/>
      <c r="CX473" s="134"/>
      <c r="CY473" s="134"/>
      <c r="CZ473" s="134"/>
      <c r="DA473" s="134"/>
      <c r="DB473" s="134">
        <v>90</v>
      </c>
      <c r="DC473" s="135">
        <v>10</v>
      </c>
      <c r="DD473" s="134"/>
      <c r="DE473" s="134"/>
      <c r="DF473" s="134"/>
      <c r="DG473" s="134"/>
      <c r="DH473" s="134"/>
      <c r="DI473" s="134"/>
      <c r="DJ473" s="134"/>
      <c r="DK473" s="207">
        <f t="shared" si="147"/>
        <v>100</v>
      </c>
      <c r="DL473" s="131"/>
      <c r="DM473" s="134"/>
      <c r="DN473" s="134"/>
      <c r="DO473" s="136"/>
      <c r="DQ473" s="131"/>
      <c r="DR473" s="136"/>
      <c r="DS473" s="131"/>
      <c r="DT473" s="138" t="s">
        <v>1389</v>
      </c>
      <c r="DW473" s="214" t="e">
        <f>VLOOKUP(P473,[2]definitions_list_lookup!$K$30:$L$54,2,0)</f>
        <v>#N/A</v>
      </c>
      <c r="DX473" s="139" t="s">
        <v>1716</v>
      </c>
      <c r="DY473" s="139" t="s">
        <v>1983</v>
      </c>
      <c r="DZ473"/>
      <c r="EA473" s="104"/>
      <c r="ED473" s="229" t="s">
        <v>2517</v>
      </c>
      <c r="EE473" s="140"/>
      <c r="EG473" s="140"/>
      <c r="EI473" s="218"/>
      <c r="EJ473" s="143"/>
      <c r="EK473" s="221"/>
      <c r="EM473" s="109"/>
      <c r="EN473" s="109"/>
      <c r="EZ473" s="192" t="e">
        <f t="shared" si="155"/>
        <v>#DIV/0!</v>
      </c>
      <c r="FA473" s="192" t="e">
        <f t="shared" si="156"/>
        <v>#DIV/0!</v>
      </c>
      <c r="FB473" s="192" t="e">
        <f t="shared" si="157"/>
        <v>#DIV/0!</v>
      </c>
      <c r="FC473" s="192" t="e">
        <f t="shared" si="158"/>
        <v>#DIV/0!</v>
      </c>
      <c r="FD473" s="192" t="e">
        <f t="shared" si="159"/>
        <v>#DIV/0!</v>
      </c>
      <c r="FE473" s="193" t="e">
        <f t="shared" si="160"/>
        <v>#DIV/0!</v>
      </c>
      <c r="FF473" s="194" t="e">
        <f t="shared" si="161"/>
        <v>#DIV/0!</v>
      </c>
      <c r="FI473" s="778">
        <f t="shared" si="162"/>
        <v>0</v>
      </c>
      <c r="FJ473" s="779" t="e">
        <f t="shared" si="163"/>
        <v>#DIV/0!</v>
      </c>
      <c r="FK473" s="779" t="e">
        <f t="shared" si="164"/>
        <v>#DIV/0!</v>
      </c>
      <c r="FL473" s="780" t="e">
        <f t="shared" si="165"/>
        <v>#DIV/0!</v>
      </c>
      <c r="FM473" s="169" t="e">
        <f t="shared" si="166"/>
        <v>#DIV/0!</v>
      </c>
      <c r="FN473" s="783" t="e">
        <f t="shared" si="167"/>
        <v>#DIV/0!</v>
      </c>
    </row>
    <row r="474" spans="1:1038" ht="18" customHeight="1">
      <c r="A474" s="223" t="s">
        <v>1819</v>
      </c>
      <c r="B474" s="224" t="s">
        <v>1647</v>
      </c>
      <c r="D474" s="225" t="s">
        <v>1279</v>
      </c>
      <c r="E474" s="126">
        <v>68</v>
      </c>
      <c r="F474" s="126">
        <v>2</v>
      </c>
      <c r="G474" s="196" t="str">
        <f t="shared" si="168"/>
        <v>68-2</v>
      </c>
      <c r="H474" s="126">
        <v>37</v>
      </c>
      <c r="I474" s="126">
        <v>68.5</v>
      </c>
      <c r="K474" s="545" t="b">
        <f>IF(I475=1,IF(((VLOOKUP($G474,[1]Depth_Lookup!#REF!,9,FALSE))-(H474/100))=0,"Good",IF(((VLOOKUP($G474,[1]Depth_Lookup!$A$3:$J$550,9,FALSE))-(H474/100))&gt;0,"Too Short","Too Long")))</f>
        <v>0</v>
      </c>
      <c r="L474" s="171">
        <f>(VLOOKUP($G474,Depth_Lookup!$A$3:$J$410,10,FALSE))+(H474/100)</f>
        <v>165.875</v>
      </c>
      <c r="M474" s="171">
        <f>(VLOOKUP($G474,Depth_Lookup!$A$3:$J$410,10,FALSE))+(I474/100)</f>
        <v>166.19</v>
      </c>
      <c r="N474" s="146" t="s">
        <v>1990</v>
      </c>
      <c r="O474" s="126">
        <v>1</v>
      </c>
      <c r="P474" s="126" t="s">
        <v>853</v>
      </c>
      <c r="Q474" s="126" t="s">
        <v>125</v>
      </c>
      <c r="R474" s="196" t="str">
        <f t="shared" si="146"/>
        <v>SerpentinizedHarzburgite</v>
      </c>
      <c r="S474" s="126" t="s">
        <v>107</v>
      </c>
      <c r="T474" s="126" t="s">
        <v>587</v>
      </c>
      <c r="U474" s="126" t="s">
        <v>108</v>
      </c>
      <c r="V474" s="126" t="s">
        <v>509</v>
      </c>
      <c r="W474" s="126" t="s">
        <v>102</v>
      </c>
      <c r="X474" s="202">
        <f>VLOOKUP(W474,[2]definitions_list_lookup!$A$13:$B$19,2,0)</f>
        <v>5</v>
      </c>
      <c r="Y474" s="126" t="s">
        <v>90</v>
      </c>
      <c r="Z474" s="126" t="s">
        <v>91</v>
      </c>
      <c r="AF474" s="196" t="e">
        <f>VLOOKUP(AE474,[2]definitions_list_mag!$V$12:$W$15,2,0)</f>
        <v>#N/A</v>
      </c>
      <c r="AI474" s="130">
        <v>69</v>
      </c>
      <c r="AO474" s="130"/>
      <c r="AU474" s="130"/>
      <c r="BA474" s="130">
        <v>30</v>
      </c>
      <c r="BB474" s="126">
        <v>6</v>
      </c>
      <c r="BC474" s="126">
        <v>3</v>
      </c>
      <c r="BD474" s="126" t="s">
        <v>110</v>
      </c>
      <c r="BE474" s="126" t="s">
        <v>103</v>
      </c>
      <c r="BG474" s="130"/>
      <c r="BM474" s="130">
        <v>1</v>
      </c>
      <c r="BN474" s="126">
        <v>1</v>
      </c>
      <c r="BO474" s="126">
        <v>0.5</v>
      </c>
      <c r="BY474" s="130"/>
      <c r="CF474" s="213">
        <f t="shared" si="154"/>
        <v>100</v>
      </c>
      <c r="CG474" s="131"/>
      <c r="CH474" s="132" t="s">
        <v>1329</v>
      </c>
      <c r="CI474" s="132">
        <v>90</v>
      </c>
      <c r="CJ474" s="132" t="s">
        <v>514</v>
      </c>
      <c r="CK474" s="133"/>
      <c r="CL474" s="134"/>
      <c r="CM474" s="134"/>
      <c r="CN474" s="134"/>
      <c r="CO474" s="134"/>
      <c r="CP474" s="134"/>
      <c r="CQ474" s="134"/>
      <c r="CR474" s="134"/>
      <c r="CS474" s="134"/>
      <c r="CT474" s="134"/>
      <c r="CU474" s="134"/>
      <c r="CV474" s="134"/>
      <c r="CW474" s="134"/>
      <c r="CX474" s="134"/>
      <c r="CY474" s="134"/>
      <c r="CZ474" s="134"/>
      <c r="DA474" s="134"/>
      <c r="DB474" s="134">
        <v>80</v>
      </c>
      <c r="DC474" s="135">
        <v>20</v>
      </c>
      <c r="DD474" s="134"/>
      <c r="DE474" s="134"/>
      <c r="DF474" s="134"/>
      <c r="DG474" s="134"/>
      <c r="DH474" s="134"/>
      <c r="DI474" s="134"/>
      <c r="DJ474" s="134"/>
      <c r="DK474" s="207">
        <f t="shared" si="147"/>
        <v>100</v>
      </c>
      <c r="DL474" s="131"/>
      <c r="DM474" s="134"/>
      <c r="DN474" s="134"/>
      <c r="DO474" s="136"/>
      <c r="DQ474" s="131"/>
      <c r="DR474" s="136"/>
      <c r="DS474" s="131"/>
      <c r="DT474" s="138" t="s">
        <v>1389</v>
      </c>
      <c r="DW474" s="214" t="e">
        <f>VLOOKUP(P474,[2]definitions_list_lookup!$K$30:$L$54,2,0)</f>
        <v>#N/A</v>
      </c>
      <c r="DX474" s="139" t="s">
        <v>1716</v>
      </c>
      <c r="DY474" s="139" t="s">
        <v>1991</v>
      </c>
      <c r="DZ474"/>
      <c r="EA474" s="104"/>
      <c r="ED474" s="229" t="s">
        <v>2517</v>
      </c>
      <c r="EE474" s="140"/>
      <c r="EG474" s="140"/>
      <c r="EI474" s="218"/>
      <c r="EJ474" s="143"/>
      <c r="EK474" s="221"/>
      <c r="EM474" s="109"/>
      <c r="EN474" s="109"/>
      <c r="EZ474" s="192" t="e">
        <f t="shared" si="155"/>
        <v>#DIV/0!</v>
      </c>
      <c r="FA474" s="192" t="e">
        <f t="shared" si="156"/>
        <v>#DIV/0!</v>
      </c>
      <c r="FB474" s="192" t="e">
        <f t="shared" si="157"/>
        <v>#DIV/0!</v>
      </c>
      <c r="FC474" s="192" t="e">
        <f t="shared" si="158"/>
        <v>#DIV/0!</v>
      </c>
      <c r="FD474" s="192" t="e">
        <f t="shared" si="159"/>
        <v>#DIV/0!</v>
      </c>
      <c r="FE474" s="193" t="e">
        <f t="shared" si="160"/>
        <v>#DIV/0!</v>
      </c>
      <c r="FF474" s="194" t="e">
        <f t="shared" si="161"/>
        <v>#DIV/0!</v>
      </c>
      <c r="FI474" s="778">
        <f t="shared" si="162"/>
        <v>0</v>
      </c>
      <c r="FJ474" s="779" t="e">
        <f t="shared" si="163"/>
        <v>#DIV/0!</v>
      </c>
      <c r="FK474" s="779" t="e">
        <f t="shared" si="164"/>
        <v>#DIV/0!</v>
      </c>
      <c r="FL474" s="780" t="e">
        <f t="shared" si="165"/>
        <v>#DIV/0!</v>
      </c>
      <c r="FM474" s="169" t="e">
        <f t="shared" si="166"/>
        <v>#DIV/0!</v>
      </c>
      <c r="FN474" s="783" t="e">
        <f t="shared" si="167"/>
        <v>#DIV/0!</v>
      </c>
    </row>
    <row r="475" spans="1:1038" s="288" customFormat="1" ht="18" customHeight="1">
      <c r="A475" s="282" t="s">
        <v>1819</v>
      </c>
      <c r="B475" s="283" t="s">
        <v>1647</v>
      </c>
      <c r="C475" s="227"/>
      <c r="D475" s="284" t="s">
        <v>1279</v>
      </c>
      <c r="E475" s="227">
        <v>68</v>
      </c>
      <c r="F475" s="227">
        <v>2</v>
      </c>
      <c r="G475" s="286" t="str">
        <f t="shared" si="168"/>
        <v>68-2</v>
      </c>
      <c r="H475" s="227">
        <v>68.5</v>
      </c>
      <c r="I475" s="227">
        <v>76</v>
      </c>
      <c r="J475" s="226"/>
      <c r="K475" s="545" t="b">
        <f>IF(I476=1,IF(((VLOOKUP($G475,[1]Depth_Lookup!#REF!,9,FALSE))-(H475/100))=0,"Good",IF(((VLOOKUP($G475,[1]Depth_Lookup!$A$3:$J$550,9,FALSE))-(H475/100))&gt;0,"Too Short","Too Long")))</f>
        <v>0</v>
      </c>
      <c r="L475" s="171">
        <f>(VLOOKUP($G475,Depth_Lookup!$A$3:$J$410,10,FALSE))+(H475/100)</f>
        <v>166.19</v>
      </c>
      <c r="M475" s="171">
        <f>(VLOOKUP($G475,Depth_Lookup!$A$3:$J$410,10,FALSE))+(I475/100)</f>
        <v>166.26499999999999</v>
      </c>
      <c r="N475" s="353" t="s">
        <v>1992</v>
      </c>
      <c r="O475" s="227">
        <v>1</v>
      </c>
      <c r="P475" s="227" t="s">
        <v>853</v>
      </c>
      <c r="Q475" s="227" t="s">
        <v>125</v>
      </c>
      <c r="R475" s="286" t="str">
        <f t="shared" si="146"/>
        <v>SerpentinizedHarzburgite</v>
      </c>
      <c r="S475" s="227" t="s">
        <v>587</v>
      </c>
      <c r="T475" s="227" t="s">
        <v>700</v>
      </c>
      <c r="U475" s="227" t="s">
        <v>108</v>
      </c>
      <c r="V475" s="227" t="s">
        <v>509</v>
      </c>
      <c r="W475" s="227" t="s">
        <v>102</v>
      </c>
      <c r="X475" s="287">
        <f>VLOOKUP(W475,[2]definitions_list_lookup!$A$13:$B$19,2,0)</f>
        <v>5</v>
      </c>
      <c r="Y475" s="227" t="s">
        <v>90</v>
      </c>
      <c r="Z475" s="227" t="s">
        <v>91</v>
      </c>
      <c r="AA475" s="227"/>
      <c r="AB475" s="227"/>
      <c r="AC475" s="227"/>
      <c r="AD475" s="227"/>
      <c r="AE475" s="233"/>
      <c r="AF475" s="286" t="e">
        <f>VLOOKUP(AE475,[2]definitions_list_mag!$V$12:$W$15,2,0)</f>
        <v>#N/A</v>
      </c>
      <c r="AG475" s="237"/>
      <c r="AH475" s="227"/>
      <c r="AI475" s="240">
        <v>70</v>
      </c>
      <c r="AJ475" s="227"/>
      <c r="AK475" s="227"/>
      <c r="AL475" s="227"/>
      <c r="AM475" s="227"/>
      <c r="AN475" s="227"/>
      <c r="AO475" s="240"/>
      <c r="AP475" s="227"/>
      <c r="AQ475" s="227"/>
      <c r="AR475" s="227"/>
      <c r="AS475" s="227"/>
      <c r="AT475" s="227"/>
      <c r="AU475" s="240"/>
      <c r="AV475" s="227"/>
      <c r="AW475" s="227"/>
      <c r="AX475" s="227"/>
      <c r="AY475" s="227"/>
      <c r="AZ475" s="227"/>
      <c r="BA475" s="240">
        <v>30</v>
      </c>
      <c r="BB475" s="227">
        <v>4</v>
      </c>
      <c r="BC475" s="227">
        <v>2</v>
      </c>
      <c r="BD475" s="227" t="s">
        <v>110</v>
      </c>
      <c r="BE475" s="227" t="s">
        <v>103</v>
      </c>
      <c r="BF475" s="227"/>
      <c r="BG475" s="240"/>
      <c r="BH475" s="227"/>
      <c r="BI475" s="227"/>
      <c r="BJ475" s="227"/>
      <c r="BK475" s="227"/>
      <c r="BL475" s="227"/>
      <c r="BM475" s="240"/>
      <c r="BN475" s="227"/>
      <c r="BO475" s="227"/>
      <c r="BP475" s="227"/>
      <c r="BQ475" s="227"/>
      <c r="BR475" s="227"/>
      <c r="BS475" s="227"/>
      <c r="BT475" s="227"/>
      <c r="BU475" s="227"/>
      <c r="BV475" s="227"/>
      <c r="BW475" s="227"/>
      <c r="BX475" s="227"/>
      <c r="BY475" s="240"/>
      <c r="BZ475" s="227"/>
      <c r="CA475" s="227"/>
      <c r="CB475" s="227"/>
      <c r="CC475" s="227"/>
      <c r="CD475" s="227"/>
      <c r="CE475" s="227"/>
      <c r="CF475" s="290">
        <f t="shared" si="154"/>
        <v>100</v>
      </c>
      <c r="CG475" s="148"/>
      <c r="CH475" s="149" t="s">
        <v>1472</v>
      </c>
      <c r="CI475" s="149">
        <v>100</v>
      </c>
      <c r="CJ475" s="149" t="s">
        <v>514</v>
      </c>
      <c r="CK475" s="151"/>
      <c r="CL475" s="152"/>
      <c r="CM475" s="152"/>
      <c r="CN475" s="152"/>
      <c r="CO475" s="152"/>
      <c r="CP475" s="152"/>
      <c r="CQ475" s="152"/>
      <c r="CR475" s="152"/>
      <c r="CS475" s="152"/>
      <c r="CT475" s="152"/>
      <c r="CU475" s="152"/>
      <c r="CV475" s="152"/>
      <c r="CW475" s="152"/>
      <c r="CX475" s="152"/>
      <c r="CY475" s="152"/>
      <c r="CZ475" s="152"/>
      <c r="DA475" s="152"/>
      <c r="DB475" s="152">
        <v>70</v>
      </c>
      <c r="DC475" s="229">
        <v>30</v>
      </c>
      <c r="DD475" s="152"/>
      <c r="DE475" s="152"/>
      <c r="DF475" s="152"/>
      <c r="DG475" s="152"/>
      <c r="DH475" s="152"/>
      <c r="DI475" s="152"/>
      <c r="DJ475" s="152"/>
      <c r="DK475" s="208">
        <f t="shared" si="147"/>
        <v>100</v>
      </c>
      <c r="DL475" s="148"/>
      <c r="DM475" s="152"/>
      <c r="DN475" s="152"/>
      <c r="DO475" s="153"/>
      <c r="DQ475" s="148"/>
      <c r="DR475" s="153"/>
      <c r="DS475" s="148"/>
      <c r="DT475" s="261" t="s">
        <v>1979</v>
      </c>
      <c r="DU475" s="229"/>
      <c r="DV475" s="229"/>
      <c r="DW475" s="291" t="e">
        <f>VLOOKUP(P475,[2]definitions_list_lookup!$K$30:$L$54,2,0)</f>
        <v>#N/A</v>
      </c>
      <c r="DX475" s="154" t="s">
        <v>1980</v>
      </c>
      <c r="DY475" s="154" t="s">
        <v>1993</v>
      </c>
      <c r="DZ475" s="479"/>
      <c r="EA475" s="292"/>
      <c r="EB475" s="229"/>
      <c r="EC475" s="292"/>
      <c r="ED475" s="229" t="s">
        <v>2517</v>
      </c>
      <c r="EE475" s="293"/>
      <c r="EF475" s="294"/>
      <c r="EG475" s="293"/>
      <c r="EH475" s="295"/>
      <c r="EI475" s="296"/>
      <c r="EJ475" s="297"/>
      <c r="EK475" s="298"/>
      <c r="EL475" s="293"/>
      <c r="EM475" s="295"/>
      <c r="EN475" s="295"/>
      <c r="EO475" s="321"/>
      <c r="EP475" s="321"/>
      <c r="EQ475" s="321"/>
      <c r="ER475" s="321"/>
      <c r="ES475" s="321"/>
      <c r="ET475" s="321"/>
      <c r="EU475" s="321"/>
      <c r="EV475" s="322"/>
      <c r="EW475" s="322"/>
      <c r="EX475" s="322"/>
      <c r="EY475" s="322"/>
      <c r="EZ475" s="192" t="e">
        <f t="shared" si="155"/>
        <v>#DIV/0!</v>
      </c>
      <c r="FA475" s="192" t="e">
        <f t="shared" si="156"/>
        <v>#DIV/0!</v>
      </c>
      <c r="FB475" s="192" t="e">
        <f t="shared" si="157"/>
        <v>#DIV/0!</v>
      </c>
      <c r="FC475" s="192" t="e">
        <f t="shared" si="158"/>
        <v>#DIV/0!</v>
      </c>
      <c r="FD475" s="192" t="e">
        <f t="shared" si="159"/>
        <v>#DIV/0!</v>
      </c>
      <c r="FE475" s="193" t="e">
        <f t="shared" si="160"/>
        <v>#DIV/0!</v>
      </c>
      <c r="FF475" s="194" t="e">
        <f t="shared" si="161"/>
        <v>#DIV/0!</v>
      </c>
      <c r="FG475" s="293"/>
      <c r="FH475" s="295"/>
      <c r="FI475" s="778">
        <f t="shared" si="162"/>
        <v>0</v>
      </c>
      <c r="FJ475" s="779" t="e">
        <f t="shared" si="163"/>
        <v>#DIV/0!</v>
      </c>
      <c r="FK475" s="779" t="e">
        <f t="shared" si="164"/>
        <v>#DIV/0!</v>
      </c>
      <c r="FL475" s="780" t="e">
        <f t="shared" si="165"/>
        <v>#DIV/0!</v>
      </c>
      <c r="FM475" s="169" t="e">
        <f t="shared" si="166"/>
        <v>#DIV/0!</v>
      </c>
      <c r="FN475" s="783" t="e">
        <f t="shared" si="167"/>
        <v>#DIV/0!</v>
      </c>
      <c r="FO475" s="227"/>
      <c r="FP475" s="227"/>
      <c r="FQ475" s="227"/>
      <c r="FR475" s="227"/>
      <c r="FS475" s="227"/>
      <c r="FT475" s="227"/>
      <c r="FU475" s="227"/>
      <c r="FV475" s="227"/>
      <c r="FW475" s="227"/>
      <c r="FX475" s="227"/>
      <c r="FY475" s="227"/>
      <c r="FZ475" s="227"/>
      <c r="GA475" s="227"/>
      <c r="GB475" s="227"/>
      <c r="GC475" s="227"/>
      <c r="GD475" s="227"/>
      <c r="GE475" s="227"/>
      <c r="GF475" s="227"/>
      <c r="GG475" s="227"/>
      <c r="GH475" s="227"/>
      <c r="GI475" s="227"/>
      <c r="GJ475" s="227"/>
      <c r="GK475" s="227"/>
      <c r="GL475" s="227"/>
      <c r="GM475" s="227"/>
      <c r="GN475" s="227"/>
      <c r="GO475" s="227"/>
      <c r="GP475" s="227"/>
      <c r="GQ475" s="227"/>
      <c r="GR475" s="227"/>
      <c r="GS475" s="227"/>
      <c r="GT475" s="227"/>
      <c r="GU475" s="227"/>
      <c r="GV475" s="227"/>
      <c r="GW475" s="227"/>
      <c r="GX475" s="227"/>
      <c r="GY475" s="227"/>
      <c r="GZ475" s="227"/>
      <c r="HA475" s="227"/>
      <c r="HB475" s="227"/>
      <c r="HC475" s="227"/>
      <c r="HD475" s="227"/>
      <c r="HE475" s="227"/>
      <c r="HF475" s="227"/>
      <c r="HG475" s="227"/>
      <c r="HH475" s="227"/>
      <c r="HI475" s="227"/>
      <c r="HJ475" s="227"/>
      <c r="HK475" s="227"/>
      <c r="HL475" s="227"/>
      <c r="HM475" s="227"/>
      <c r="HN475" s="227"/>
      <c r="HO475" s="227"/>
      <c r="HP475" s="227"/>
      <c r="HQ475" s="227"/>
      <c r="HR475" s="227"/>
      <c r="HS475" s="227"/>
      <c r="HT475" s="227"/>
      <c r="HU475" s="227"/>
      <c r="HV475" s="227"/>
      <c r="HW475" s="227"/>
      <c r="HX475" s="227"/>
      <c r="HY475" s="227"/>
      <c r="HZ475" s="227"/>
      <c r="IA475" s="227"/>
      <c r="IB475" s="227"/>
      <c r="IC475" s="227"/>
      <c r="ID475" s="227"/>
      <c r="IE475" s="227"/>
      <c r="IF475" s="227"/>
      <c r="IG475" s="227"/>
      <c r="IH475" s="227"/>
      <c r="II475" s="227"/>
      <c r="IJ475" s="227"/>
      <c r="IK475" s="227"/>
      <c r="IL475" s="227"/>
      <c r="IM475" s="227"/>
      <c r="IN475" s="227"/>
      <c r="IO475" s="227"/>
      <c r="IP475" s="227"/>
      <c r="IQ475" s="227"/>
      <c r="IR475" s="227"/>
      <c r="IS475" s="227"/>
      <c r="IT475" s="227"/>
      <c r="IU475" s="227"/>
      <c r="IV475" s="227"/>
      <c r="IW475" s="227"/>
      <c r="IX475" s="227"/>
      <c r="IY475" s="227"/>
      <c r="IZ475" s="227"/>
      <c r="JA475" s="227"/>
      <c r="JB475" s="227"/>
      <c r="JC475" s="227"/>
      <c r="JD475" s="227"/>
      <c r="JE475" s="227"/>
      <c r="JF475" s="227"/>
      <c r="JG475" s="227"/>
      <c r="JH475" s="227"/>
      <c r="JI475" s="227"/>
      <c r="JJ475" s="227"/>
      <c r="JK475" s="227"/>
      <c r="JL475" s="227"/>
      <c r="JM475" s="227"/>
      <c r="JN475" s="227"/>
      <c r="JO475" s="227"/>
      <c r="JP475" s="227"/>
      <c r="JQ475" s="227"/>
      <c r="JR475" s="227"/>
      <c r="JS475" s="227"/>
      <c r="JT475" s="227"/>
      <c r="JU475" s="227"/>
      <c r="JV475" s="227"/>
      <c r="JW475" s="227"/>
      <c r="JX475" s="227"/>
      <c r="JY475" s="227"/>
      <c r="JZ475" s="227"/>
      <c r="KA475" s="227"/>
      <c r="KB475" s="227"/>
      <c r="KC475" s="227"/>
      <c r="KD475" s="227"/>
      <c r="KE475" s="227"/>
      <c r="KF475" s="227"/>
      <c r="KG475" s="227"/>
      <c r="KH475" s="227"/>
      <c r="KI475" s="227"/>
      <c r="KJ475" s="227"/>
      <c r="KK475" s="227"/>
      <c r="KL475" s="227"/>
      <c r="KM475" s="227"/>
      <c r="KN475" s="227"/>
      <c r="KO475" s="227"/>
      <c r="KP475" s="227"/>
      <c r="KQ475" s="227"/>
      <c r="KR475" s="227"/>
      <c r="KS475" s="227"/>
      <c r="KT475" s="227"/>
      <c r="KU475" s="227"/>
      <c r="KV475" s="227"/>
      <c r="KW475" s="227"/>
      <c r="KX475" s="227"/>
      <c r="KY475" s="227"/>
      <c r="KZ475" s="227"/>
      <c r="LA475" s="227"/>
      <c r="LB475" s="227"/>
      <c r="LC475" s="227"/>
      <c r="LD475" s="227"/>
      <c r="LE475" s="227"/>
      <c r="LF475" s="227"/>
      <c r="LG475" s="227"/>
      <c r="LH475" s="227"/>
      <c r="LI475" s="227"/>
      <c r="LJ475" s="227"/>
      <c r="LK475" s="227"/>
      <c r="LL475" s="227"/>
      <c r="LM475" s="227"/>
      <c r="LN475" s="227"/>
      <c r="LO475" s="227"/>
      <c r="LP475" s="227"/>
      <c r="LQ475" s="227"/>
      <c r="LR475" s="227"/>
      <c r="LS475" s="227"/>
      <c r="LT475" s="227"/>
      <c r="LU475" s="227"/>
      <c r="LV475" s="227"/>
      <c r="LW475" s="227"/>
      <c r="LX475" s="227"/>
      <c r="LY475" s="227"/>
      <c r="LZ475" s="227"/>
      <c r="MA475" s="227"/>
      <c r="MB475" s="227"/>
      <c r="MC475" s="227"/>
      <c r="MD475" s="227"/>
      <c r="ME475" s="227"/>
      <c r="MF475" s="227"/>
      <c r="MG475" s="227"/>
      <c r="MH475" s="227"/>
      <c r="MI475" s="227"/>
      <c r="MJ475" s="227"/>
      <c r="MK475" s="227"/>
      <c r="ML475" s="227"/>
      <c r="MM475" s="227"/>
      <c r="MN475" s="227"/>
      <c r="MO475" s="227"/>
      <c r="MP475" s="227"/>
      <c r="MQ475" s="227"/>
      <c r="MR475" s="227"/>
      <c r="MS475" s="227"/>
      <c r="MT475" s="227"/>
      <c r="MU475" s="227"/>
      <c r="MV475" s="227"/>
      <c r="MW475" s="227"/>
      <c r="MX475" s="227"/>
      <c r="MY475" s="227"/>
      <c r="MZ475" s="227"/>
      <c r="NA475" s="227"/>
      <c r="NB475" s="227"/>
      <c r="NC475" s="227"/>
      <c r="ND475" s="227"/>
      <c r="NE475" s="227"/>
      <c r="NF475" s="227"/>
      <c r="NG475" s="227"/>
      <c r="NH475" s="227"/>
      <c r="NI475" s="227"/>
      <c r="NJ475" s="227"/>
      <c r="NK475" s="227"/>
      <c r="NL475" s="227"/>
      <c r="NM475" s="227"/>
      <c r="NN475" s="227"/>
      <c r="NO475" s="227"/>
      <c r="NP475" s="227"/>
      <c r="NQ475" s="227"/>
      <c r="NR475" s="227"/>
      <c r="NS475" s="227"/>
      <c r="NT475" s="227"/>
      <c r="NU475" s="227"/>
      <c r="NV475" s="227"/>
      <c r="NW475" s="227"/>
      <c r="NX475" s="227"/>
      <c r="NY475" s="227"/>
      <c r="NZ475" s="227"/>
      <c r="OA475" s="227"/>
      <c r="OB475" s="227"/>
      <c r="OC475" s="227"/>
      <c r="OD475" s="227"/>
      <c r="OE475" s="227"/>
      <c r="OF475" s="227"/>
      <c r="OG475" s="227"/>
      <c r="OH475" s="227"/>
      <c r="OI475" s="227"/>
      <c r="OJ475" s="227"/>
      <c r="OK475" s="227"/>
      <c r="OL475" s="227"/>
      <c r="OM475" s="227"/>
      <c r="ON475" s="227"/>
      <c r="OO475" s="227"/>
      <c r="OP475" s="227"/>
      <c r="OQ475" s="227"/>
      <c r="OR475" s="227"/>
      <c r="OS475" s="227"/>
      <c r="OT475" s="227"/>
      <c r="OU475" s="227"/>
      <c r="OV475" s="227"/>
      <c r="OW475" s="227"/>
      <c r="OX475" s="227"/>
      <c r="OY475" s="227"/>
      <c r="OZ475" s="227"/>
      <c r="PA475" s="227"/>
      <c r="PB475" s="227"/>
      <c r="PC475" s="227"/>
      <c r="PD475" s="227"/>
      <c r="PE475" s="227"/>
      <c r="PF475" s="227"/>
      <c r="PG475" s="227"/>
      <c r="PH475" s="227"/>
      <c r="PI475" s="227"/>
      <c r="PJ475" s="227"/>
      <c r="PK475" s="227"/>
      <c r="PL475" s="227"/>
      <c r="PM475" s="227"/>
      <c r="PN475" s="227"/>
      <c r="PO475" s="227"/>
      <c r="PP475" s="227"/>
      <c r="PQ475" s="227"/>
      <c r="PR475" s="227"/>
      <c r="PS475" s="227"/>
      <c r="PT475" s="227"/>
      <c r="PU475" s="227"/>
      <c r="PV475" s="227"/>
      <c r="PW475" s="227"/>
      <c r="PX475" s="227"/>
      <c r="PY475" s="227"/>
      <c r="PZ475" s="227"/>
      <c r="QA475" s="227"/>
      <c r="QB475" s="227"/>
      <c r="QC475" s="227"/>
      <c r="QD475" s="227"/>
      <c r="QE475" s="227"/>
      <c r="QF475" s="227"/>
      <c r="QG475" s="227"/>
      <c r="QH475" s="227"/>
      <c r="QI475" s="227"/>
      <c r="QJ475" s="227"/>
      <c r="QK475" s="227"/>
      <c r="QL475" s="227"/>
      <c r="QM475" s="227"/>
      <c r="QN475" s="227"/>
      <c r="QO475" s="227"/>
      <c r="QP475" s="227"/>
      <c r="QQ475" s="227"/>
      <c r="QR475" s="227"/>
      <c r="QS475" s="227"/>
      <c r="QT475" s="227"/>
      <c r="QU475" s="227"/>
      <c r="QV475" s="227"/>
      <c r="QW475" s="227"/>
      <c r="QX475" s="227"/>
      <c r="QY475" s="227"/>
      <c r="QZ475" s="227"/>
      <c r="RA475" s="227"/>
      <c r="RB475" s="227"/>
      <c r="RC475" s="227"/>
      <c r="RD475" s="227"/>
      <c r="RE475" s="227"/>
      <c r="RF475" s="227"/>
      <c r="RG475" s="227"/>
      <c r="RH475" s="227"/>
      <c r="RI475" s="227"/>
      <c r="RJ475" s="227"/>
      <c r="RK475" s="227"/>
      <c r="RL475" s="227"/>
      <c r="RM475" s="227"/>
      <c r="RN475" s="227"/>
      <c r="RO475" s="227"/>
      <c r="RP475" s="227"/>
      <c r="RQ475" s="227"/>
      <c r="RR475" s="227"/>
      <c r="RS475" s="227"/>
      <c r="RT475" s="227"/>
      <c r="RU475" s="227"/>
      <c r="RV475" s="227"/>
      <c r="RW475" s="227"/>
      <c r="RX475" s="227"/>
      <c r="RY475" s="227"/>
      <c r="RZ475" s="227"/>
      <c r="SA475" s="227"/>
      <c r="SB475" s="227"/>
      <c r="SC475" s="227"/>
      <c r="SD475" s="227"/>
      <c r="SE475" s="227"/>
      <c r="SF475" s="227"/>
      <c r="SG475" s="227"/>
      <c r="SH475" s="227"/>
      <c r="SI475" s="227"/>
      <c r="SJ475" s="227"/>
      <c r="SK475" s="227"/>
      <c r="SL475" s="227"/>
      <c r="SM475" s="227"/>
      <c r="SN475" s="227"/>
      <c r="SO475" s="227"/>
      <c r="SP475" s="227"/>
      <c r="SQ475" s="227"/>
      <c r="SR475" s="227"/>
      <c r="SS475" s="227"/>
      <c r="ST475" s="227"/>
      <c r="SU475" s="227"/>
      <c r="SV475" s="227"/>
      <c r="SW475" s="227"/>
      <c r="SX475" s="227"/>
      <c r="SY475" s="227"/>
      <c r="SZ475" s="227"/>
      <c r="TA475" s="227"/>
      <c r="TB475" s="227"/>
      <c r="TC475" s="227"/>
      <c r="TD475" s="227"/>
      <c r="TE475" s="227"/>
      <c r="TF475" s="227"/>
      <c r="TG475" s="227"/>
      <c r="TH475" s="227"/>
      <c r="TI475" s="227"/>
      <c r="TJ475" s="227"/>
      <c r="TK475" s="227"/>
      <c r="TL475" s="227"/>
      <c r="TM475" s="227"/>
      <c r="TN475" s="227"/>
      <c r="TO475" s="227"/>
      <c r="TP475" s="227"/>
      <c r="TQ475" s="227"/>
      <c r="TR475" s="227"/>
      <c r="TS475" s="227"/>
      <c r="TT475" s="227"/>
      <c r="TU475" s="227"/>
      <c r="TV475" s="227"/>
      <c r="TW475" s="227"/>
      <c r="TX475" s="227"/>
      <c r="TY475" s="227"/>
      <c r="TZ475" s="227"/>
      <c r="UA475" s="227"/>
      <c r="UB475" s="227"/>
      <c r="UC475" s="227"/>
      <c r="UD475" s="227"/>
      <c r="UE475" s="227"/>
      <c r="UF475" s="227"/>
      <c r="UG475" s="227"/>
      <c r="UH475" s="227"/>
      <c r="UI475" s="227"/>
      <c r="UJ475" s="227"/>
      <c r="UK475" s="227"/>
      <c r="UL475" s="227"/>
      <c r="UM475" s="227"/>
      <c r="UN475" s="227"/>
      <c r="UO475" s="227"/>
      <c r="UP475" s="227"/>
      <c r="UQ475" s="227"/>
      <c r="UR475" s="227"/>
      <c r="US475" s="227"/>
      <c r="UT475" s="227"/>
      <c r="UU475" s="227"/>
      <c r="UV475" s="227"/>
      <c r="UW475" s="227"/>
      <c r="UX475" s="227"/>
      <c r="UY475" s="227"/>
      <c r="UZ475" s="227"/>
      <c r="VA475" s="227"/>
      <c r="VB475" s="227"/>
      <c r="VC475" s="227"/>
      <c r="VD475" s="227"/>
      <c r="VE475" s="227"/>
      <c r="VF475" s="227"/>
      <c r="VG475" s="227"/>
      <c r="VH475" s="227"/>
      <c r="VI475" s="227"/>
      <c r="VJ475" s="227"/>
      <c r="VK475" s="227"/>
      <c r="VL475" s="227"/>
      <c r="VM475" s="227"/>
      <c r="VN475" s="227"/>
      <c r="VO475" s="227"/>
      <c r="VP475" s="227"/>
      <c r="VQ475" s="227"/>
      <c r="VR475" s="227"/>
      <c r="VS475" s="227"/>
      <c r="VT475" s="227"/>
      <c r="VU475" s="227"/>
      <c r="VV475" s="227"/>
      <c r="VW475" s="227"/>
      <c r="VX475" s="227"/>
      <c r="VY475" s="227"/>
      <c r="VZ475" s="227"/>
      <c r="WA475" s="227"/>
      <c r="WB475" s="227"/>
      <c r="WC475" s="227"/>
      <c r="WD475" s="227"/>
      <c r="WE475" s="227"/>
      <c r="WF475" s="227"/>
      <c r="WG475" s="227"/>
      <c r="WH475" s="227"/>
      <c r="WI475" s="227"/>
      <c r="WJ475" s="227"/>
      <c r="WK475" s="227"/>
      <c r="WL475" s="227"/>
      <c r="WM475" s="227"/>
      <c r="WN475" s="227"/>
      <c r="WO475" s="227"/>
      <c r="WP475" s="227"/>
      <c r="WQ475" s="227"/>
      <c r="WR475" s="227"/>
      <c r="WS475" s="227"/>
      <c r="WT475" s="227"/>
      <c r="WU475" s="227"/>
      <c r="WV475" s="227"/>
      <c r="WW475" s="227"/>
      <c r="WX475" s="227"/>
      <c r="WY475" s="227"/>
      <c r="WZ475" s="227"/>
      <c r="XA475" s="227"/>
      <c r="XB475" s="227"/>
      <c r="XC475" s="227"/>
      <c r="XD475" s="227"/>
      <c r="XE475" s="227"/>
      <c r="XF475" s="227"/>
      <c r="XG475" s="227"/>
      <c r="XH475" s="227"/>
      <c r="XI475" s="227"/>
      <c r="XJ475" s="227"/>
      <c r="XK475" s="227"/>
      <c r="XL475" s="227"/>
      <c r="XM475" s="227"/>
      <c r="XN475" s="227"/>
      <c r="XO475" s="227"/>
      <c r="XP475" s="227"/>
      <c r="XQ475" s="227"/>
      <c r="XR475" s="227"/>
      <c r="XS475" s="227"/>
      <c r="XT475" s="227"/>
      <c r="XU475" s="227"/>
      <c r="XV475" s="227"/>
      <c r="XW475" s="227"/>
      <c r="XX475" s="227"/>
      <c r="XY475" s="227"/>
      <c r="XZ475" s="227"/>
      <c r="YA475" s="227"/>
      <c r="YB475" s="227"/>
      <c r="YC475" s="227"/>
      <c r="YD475" s="227"/>
      <c r="YE475" s="227"/>
      <c r="YF475" s="227"/>
      <c r="YG475" s="227"/>
      <c r="YH475" s="227"/>
      <c r="YI475" s="227"/>
      <c r="YJ475" s="227"/>
      <c r="YK475" s="227"/>
      <c r="YL475" s="227"/>
      <c r="YM475" s="227"/>
      <c r="YN475" s="227"/>
      <c r="YO475" s="227"/>
      <c r="YP475" s="227"/>
      <c r="YQ475" s="227"/>
      <c r="YR475" s="227"/>
      <c r="YS475" s="227"/>
      <c r="YT475" s="227"/>
      <c r="YU475" s="227"/>
      <c r="YV475" s="227"/>
      <c r="YW475" s="227"/>
      <c r="YX475" s="227"/>
      <c r="YY475" s="227"/>
      <c r="YZ475" s="227"/>
      <c r="ZA475" s="227"/>
      <c r="ZB475" s="227"/>
      <c r="ZC475" s="227"/>
      <c r="ZD475" s="227"/>
      <c r="ZE475" s="227"/>
      <c r="ZF475" s="227"/>
      <c r="ZG475" s="227"/>
      <c r="ZH475" s="227"/>
      <c r="ZI475" s="227"/>
      <c r="ZJ475" s="227"/>
      <c r="ZK475" s="227"/>
      <c r="ZL475" s="227"/>
      <c r="ZM475" s="227"/>
      <c r="ZN475" s="227"/>
      <c r="ZO475" s="227"/>
      <c r="ZP475" s="227"/>
      <c r="ZQ475" s="227"/>
      <c r="ZR475" s="227"/>
      <c r="ZS475" s="227"/>
      <c r="ZT475" s="227"/>
      <c r="ZU475" s="227"/>
      <c r="ZV475" s="227"/>
      <c r="ZW475" s="227"/>
      <c r="ZX475" s="227"/>
      <c r="ZY475" s="227"/>
      <c r="ZZ475" s="227"/>
      <c r="AAA475" s="227"/>
      <c r="AAB475" s="227"/>
      <c r="AAC475" s="227"/>
      <c r="AAD475" s="227"/>
      <c r="AAE475" s="227"/>
      <c r="AAF475" s="227"/>
      <c r="AAG475" s="227"/>
      <c r="AAH475" s="227"/>
      <c r="AAI475" s="227"/>
      <c r="AAJ475" s="227"/>
      <c r="AAK475" s="227"/>
      <c r="AAL475" s="227"/>
      <c r="AAM475" s="227"/>
      <c r="AAN475" s="227"/>
      <c r="AAO475" s="227"/>
      <c r="AAP475" s="227"/>
      <c r="AAQ475" s="227"/>
      <c r="AAR475" s="227"/>
      <c r="AAS475" s="227"/>
      <c r="AAT475" s="227"/>
      <c r="AAU475" s="227"/>
      <c r="AAV475" s="227"/>
      <c r="AAW475" s="227"/>
      <c r="AAX475" s="227"/>
      <c r="AAY475" s="227"/>
      <c r="AAZ475" s="227"/>
      <c r="ABA475" s="227"/>
      <c r="ABB475" s="227"/>
      <c r="ABC475" s="227"/>
      <c r="ABD475" s="227"/>
      <c r="ABE475" s="227"/>
      <c r="ABF475" s="227"/>
      <c r="ABG475" s="227"/>
      <c r="ABH475" s="227"/>
      <c r="ABI475" s="227"/>
      <c r="ABJ475" s="227"/>
      <c r="ABK475" s="227"/>
      <c r="ABL475" s="227"/>
      <c r="ABM475" s="227"/>
      <c r="ABN475" s="227"/>
      <c r="ABO475" s="227"/>
      <c r="ABP475" s="227"/>
      <c r="ABQ475" s="227"/>
      <c r="ABR475" s="227"/>
      <c r="ABS475" s="227"/>
      <c r="ABT475" s="227"/>
      <c r="ABU475" s="227"/>
      <c r="ABV475" s="227"/>
      <c r="ABW475" s="227"/>
      <c r="ABX475" s="227"/>
      <c r="ABY475" s="227"/>
      <c r="ABZ475" s="227"/>
      <c r="ACA475" s="227"/>
      <c r="ACB475" s="227"/>
      <c r="ACC475" s="227"/>
      <c r="ACD475" s="227"/>
      <c r="ACE475" s="227"/>
      <c r="ACF475" s="227"/>
      <c r="ACG475" s="227"/>
      <c r="ACH475" s="227"/>
      <c r="ACI475" s="227"/>
      <c r="ACJ475" s="227"/>
      <c r="ACK475" s="227"/>
      <c r="ACL475" s="227"/>
      <c r="ACM475" s="227"/>
      <c r="ACN475" s="227"/>
      <c r="ACO475" s="227"/>
      <c r="ACP475" s="227"/>
      <c r="ACQ475" s="227"/>
      <c r="ACR475" s="227"/>
      <c r="ACS475" s="227"/>
      <c r="ACT475" s="227"/>
      <c r="ACU475" s="227"/>
      <c r="ACV475" s="227"/>
      <c r="ACW475" s="227"/>
      <c r="ACX475" s="227"/>
      <c r="ACY475" s="227"/>
      <c r="ACZ475" s="227"/>
      <c r="ADA475" s="227"/>
      <c r="ADB475" s="227"/>
      <c r="ADC475" s="227"/>
      <c r="ADD475" s="227"/>
      <c r="ADE475" s="227"/>
      <c r="ADF475" s="227"/>
      <c r="ADG475" s="227"/>
      <c r="ADH475" s="227"/>
      <c r="ADI475" s="227"/>
      <c r="ADJ475" s="227"/>
      <c r="ADK475" s="227"/>
      <c r="ADL475" s="227"/>
      <c r="ADM475" s="227"/>
      <c r="ADN475" s="227"/>
      <c r="ADO475" s="227"/>
      <c r="ADP475" s="227"/>
      <c r="ADQ475" s="227"/>
      <c r="ADR475" s="227"/>
      <c r="ADS475" s="227"/>
      <c r="ADT475" s="227"/>
      <c r="ADU475" s="227"/>
      <c r="ADV475" s="227"/>
      <c r="ADW475" s="227"/>
      <c r="ADX475" s="227"/>
      <c r="ADY475" s="227"/>
      <c r="ADZ475" s="227"/>
      <c r="AEA475" s="227"/>
      <c r="AEB475" s="227"/>
      <c r="AEC475" s="227"/>
      <c r="AED475" s="227"/>
      <c r="AEE475" s="227"/>
      <c r="AEF475" s="227"/>
      <c r="AEG475" s="227"/>
      <c r="AEH475" s="227"/>
      <c r="AEI475" s="227"/>
      <c r="AEJ475" s="227"/>
      <c r="AEK475" s="227"/>
      <c r="AEL475" s="227"/>
      <c r="AEM475" s="227"/>
      <c r="AEN475" s="227"/>
      <c r="AEO475" s="227"/>
      <c r="AEP475" s="227"/>
      <c r="AEQ475" s="227"/>
      <c r="AER475" s="227"/>
      <c r="AES475" s="227"/>
      <c r="AET475" s="227"/>
      <c r="AEU475" s="227"/>
      <c r="AEV475" s="227"/>
      <c r="AEW475" s="227"/>
      <c r="AEX475" s="227"/>
      <c r="AEY475" s="227"/>
      <c r="AEZ475" s="227"/>
      <c r="AFA475" s="227"/>
      <c r="AFB475" s="227"/>
      <c r="AFC475" s="227"/>
      <c r="AFD475" s="227"/>
      <c r="AFE475" s="227"/>
      <c r="AFF475" s="227"/>
      <c r="AFG475" s="227"/>
      <c r="AFH475" s="227"/>
      <c r="AFI475" s="227"/>
      <c r="AFJ475" s="227"/>
      <c r="AFK475" s="227"/>
      <c r="AFL475" s="227"/>
      <c r="AFM475" s="227"/>
      <c r="AFN475" s="227"/>
      <c r="AFO475" s="227"/>
      <c r="AFP475" s="227"/>
      <c r="AFQ475" s="227"/>
      <c r="AFR475" s="227"/>
      <c r="AFS475" s="227"/>
      <c r="AFT475" s="227"/>
      <c r="AFU475" s="227"/>
      <c r="AFV475" s="227"/>
      <c r="AFW475" s="227"/>
      <c r="AFX475" s="227"/>
      <c r="AFY475" s="227"/>
      <c r="AFZ475" s="227"/>
      <c r="AGA475" s="227"/>
      <c r="AGB475" s="227"/>
      <c r="AGC475" s="227"/>
      <c r="AGD475" s="227"/>
      <c r="AGE475" s="227"/>
      <c r="AGF475" s="227"/>
      <c r="AGG475" s="227"/>
      <c r="AGH475" s="227"/>
      <c r="AGI475" s="227"/>
      <c r="AGJ475" s="227"/>
      <c r="AGK475" s="227"/>
      <c r="AGL475" s="227"/>
      <c r="AGM475" s="227"/>
      <c r="AGN475" s="227"/>
      <c r="AGO475" s="227"/>
      <c r="AGP475" s="227"/>
      <c r="AGQ475" s="227"/>
      <c r="AGR475" s="227"/>
      <c r="AGS475" s="227"/>
      <c r="AGT475" s="227"/>
      <c r="AGU475" s="227"/>
      <c r="AGV475" s="227"/>
      <c r="AGW475" s="227"/>
      <c r="AGX475" s="227"/>
      <c r="AGY475" s="227"/>
      <c r="AGZ475" s="227"/>
      <c r="AHA475" s="227"/>
      <c r="AHB475" s="227"/>
      <c r="AHC475" s="227"/>
      <c r="AHD475" s="227"/>
      <c r="AHE475" s="227"/>
      <c r="AHF475" s="227"/>
      <c r="AHG475" s="227"/>
      <c r="AHH475" s="227"/>
      <c r="AHI475" s="227"/>
      <c r="AHJ475" s="227"/>
      <c r="AHK475" s="227"/>
      <c r="AHL475" s="227"/>
      <c r="AHM475" s="227"/>
      <c r="AHN475" s="227"/>
      <c r="AHO475" s="227"/>
      <c r="AHP475" s="227"/>
      <c r="AHQ475" s="227"/>
      <c r="AHR475" s="227"/>
      <c r="AHS475" s="227"/>
      <c r="AHT475" s="227"/>
      <c r="AHU475" s="227"/>
      <c r="AHV475" s="227"/>
      <c r="AHW475" s="227"/>
      <c r="AHX475" s="227"/>
      <c r="AHY475" s="227"/>
      <c r="AHZ475" s="227"/>
      <c r="AIA475" s="227"/>
      <c r="AIB475" s="227"/>
      <c r="AIC475" s="227"/>
      <c r="AID475" s="227"/>
      <c r="AIE475" s="227"/>
      <c r="AIF475" s="227"/>
      <c r="AIG475" s="227"/>
      <c r="AIH475" s="227"/>
      <c r="AII475" s="227"/>
      <c r="AIJ475" s="227"/>
      <c r="AIK475" s="227"/>
      <c r="AIL475" s="227"/>
      <c r="AIM475" s="227"/>
      <c r="AIN475" s="227"/>
      <c r="AIO475" s="227"/>
      <c r="AIP475" s="227"/>
      <c r="AIQ475" s="227"/>
      <c r="AIR475" s="227"/>
      <c r="AIS475" s="227"/>
      <c r="AIT475" s="227"/>
      <c r="AIU475" s="227"/>
      <c r="AIV475" s="227"/>
      <c r="AIW475" s="227"/>
      <c r="AIX475" s="227"/>
      <c r="AIY475" s="227"/>
      <c r="AIZ475" s="227"/>
      <c r="AJA475" s="227"/>
      <c r="AJB475" s="227"/>
      <c r="AJC475" s="227"/>
      <c r="AJD475" s="227"/>
      <c r="AJE475" s="227"/>
      <c r="AJF475" s="227"/>
      <c r="AJG475" s="227"/>
      <c r="AJH475" s="227"/>
      <c r="AJI475" s="227"/>
      <c r="AJJ475" s="227"/>
      <c r="AJK475" s="227"/>
      <c r="AJL475" s="227"/>
      <c r="AJM475" s="227"/>
      <c r="AJN475" s="227"/>
      <c r="AJO475" s="227"/>
      <c r="AJP475" s="227"/>
      <c r="AJQ475" s="227"/>
      <c r="AJR475" s="227"/>
      <c r="AJS475" s="227"/>
      <c r="AJT475" s="227"/>
      <c r="AJU475" s="227"/>
      <c r="AJV475" s="227"/>
      <c r="AJW475" s="227"/>
      <c r="AJX475" s="227"/>
      <c r="AJY475" s="227"/>
      <c r="AJZ475" s="227"/>
      <c r="AKA475" s="227"/>
      <c r="AKB475" s="227"/>
      <c r="AKC475" s="227"/>
      <c r="AKD475" s="227"/>
      <c r="AKE475" s="227"/>
      <c r="AKF475" s="227"/>
      <c r="AKG475" s="227"/>
      <c r="AKH475" s="227"/>
      <c r="AKI475" s="227"/>
      <c r="AKJ475" s="227"/>
      <c r="AKK475" s="227"/>
      <c r="AKL475" s="227"/>
      <c r="AKM475" s="227"/>
      <c r="AKN475" s="227"/>
      <c r="AKO475" s="227"/>
      <c r="AKP475" s="227"/>
      <c r="AKQ475" s="227"/>
      <c r="AKR475" s="227"/>
      <c r="AKS475" s="227"/>
      <c r="AKT475" s="227"/>
      <c r="AKU475" s="227"/>
      <c r="AKV475" s="227"/>
      <c r="AKW475" s="227"/>
      <c r="AKX475" s="227"/>
      <c r="AKY475" s="227"/>
      <c r="AKZ475" s="227"/>
      <c r="ALA475" s="227"/>
      <c r="ALB475" s="227"/>
      <c r="ALC475" s="227"/>
      <c r="ALD475" s="227"/>
      <c r="ALE475" s="227"/>
      <c r="ALF475" s="227"/>
      <c r="ALG475" s="227"/>
      <c r="ALH475" s="227"/>
      <c r="ALI475" s="227"/>
      <c r="ALJ475" s="227"/>
      <c r="ALK475" s="227"/>
      <c r="ALL475" s="227"/>
      <c r="ALM475" s="227"/>
      <c r="ALN475" s="227"/>
      <c r="ALO475" s="227"/>
      <c r="ALP475" s="227"/>
      <c r="ALQ475" s="227"/>
      <c r="ALR475" s="227"/>
      <c r="ALS475" s="227"/>
      <c r="ALT475" s="227"/>
      <c r="ALU475" s="227"/>
      <c r="ALV475" s="227"/>
      <c r="ALW475" s="227"/>
      <c r="ALX475" s="227"/>
      <c r="ALY475" s="227"/>
      <c r="ALZ475" s="227"/>
      <c r="AMA475" s="227"/>
      <c r="AMB475" s="227"/>
      <c r="AMC475" s="227"/>
      <c r="AMD475" s="227"/>
      <c r="AME475" s="227"/>
      <c r="AMF475" s="227"/>
      <c r="AMG475" s="227"/>
      <c r="AMH475" s="227"/>
      <c r="AMI475" s="227"/>
      <c r="AMJ475" s="227"/>
      <c r="AMK475" s="227"/>
      <c r="AML475" s="227"/>
      <c r="AMM475" s="227"/>
      <c r="AMN475" s="227"/>
      <c r="AMO475" s="227"/>
      <c r="AMP475" s="227"/>
      <c r="AMQ475" s="227"/>
      <c r="AMR475" s="227"/>
      <c r="AMS475" s="227"/>
      <c r="AMT475" s="227"/>
      <c r="AMU475" s="227"/>
      <c r="AMV475" s="227"/>
      <c r="AMW475" s="227"/>
      <c r="AMX475" s="227"/>
    </row>
    <row r="476" spans="1:1038" ht="18" customHeight="1">
      <c r="A476" s="223" t="s">
        <v>1819</v>
      </c>
      <c r="B476" s="224" t="s">
        <v>1647</v>
      </c>
      <c r="D476" s="225" t="s">
        <v>1279</v>
      </c>
      <c r="E476" s="126">
        <v>68</v>
      </c>
      <c r="F476" s="126">
        <v>3</v>
      </c>
      <c r="G476" s="196" t="str">
        <f t="shared" si="168"/>
        <v>68-3</v>
      </c>
      <c r="H476" s="126">
        <v>0</v>
      </c>
      <c r="I476" s="126">
        <v>46</v>
      </c>
      <c r="K476" s="545" t="b">
        <f>IF(I477=1,IF(((VLOOKUP($G476,[1]Depth_Lookup!#REF!,9,FALSE))-(H476/100))=0,"Good",IF(((VLOOKUP($G476,[1]Depth_Lookup!$A$3:$J$550,9,FALSE))-(H476/100))&gt;0,"Too Short","Too Long")))</f>
        <v>0</v>
      </c>
      <c r="L476" s="171">
        <f>(VLOOKUP($G476,Depth_Lookup!$A$3:$J$410,10,FALSE))+(H476/100)</f>
        <v>166.26499999999999</v>
      </c>
      <c r="M476" s="171">
        <f>(VLOOKUP($G476,Depth_Lookup!$A$3:$J$410,10,FALSE))+(I476/100)</f>
        <v>166.72499999999999</v>
      </c>
      <c r="N476" s="146" t="s">
        <v>1992</v>
      </c>
      <c r="O476" s="126">
        <v>2</v>
      </c>
      <c r="P476" s="126" t="s">
        <v>853</v>
      </c>
      <c r="Q476" s="126" t="s">
        <v>125</v>
      </c>
      <c r="R476" s="196" t="str">
        <f t="shared" si="146"/>
        <v>SerpentinizedHarzburgite</v>
      </c>
      <c r="S476" s="126" t="s">
        <v>700</v>
      </c>
      <c r="T476" s="126" t="s">
        <v>587</v>
      </c>
      <c r="W476" s="126" t="s">
        <v>102</v>
      </c>
      <c r="X476" s="202">
        <f>VLOOKUP(W476,[2]definitions_list_lookup!$A$13:$B$19,2,0)</f>
        <v>5</v>
      </c>
      <c r="Y476" s="126" t="s">
        <v>90</v>
      </c>
      <c r="Z476" s="126" t="s">
        <v>91</v>
      </c>
      <c r="AF476" s="196" t="e">
        <f>VLOOKUP(AE476,[2]definitions_list_mag!$V$12:$W$15,2,0)</f>
        <v>#N/A</v>
      </c>
      <c r="AI476" s="130">
        <v>70</v>
      </c>
      <c r="AO476" s="130"/>
      <c r="AU476" s="130"/>
      <c r="BA476" s="130">
        <v>30</v>
      </c>
      <c r="BB476" s="126">
        <v>8</v>
      </c>
      <c r="BC476" s="126">
        <v>2</v>
      </c>
      <c r="BD476" s="126" t="s">
        <v>110</v>
      </c>
      <c r="BE476" s="126" t="s">
        <v>103</v>
      </c>
      <c r="BG476" s="130"/>
      <c r="BM476" s="130"/>
      <c r="BY476" s="130"/>
      <c r="CF476" s="213">
        <f t="shared" si="154"/>
        <v>100</v>
      </c>
      <c r="CG476" s="131"/>
      <c r="CH476" s="132" t="s">
        <v>1472</v>
      </c>
      <c r="CI476" s="132">
        <v>100</v>
      </c>
      <c r="CJ476" s="132" t="s">
        <v>514</v>
      </c>
      <c r="CK476" s="133"/>
      <c r="CL476" s="134"/>
      <c r="CM476" s="134"/>
      <c r="CN476" s="134"/>
      <c r="CO476" s="134"/>
      <c r="CP476" s="134"/>
      <c r="CQ476" s="134"/>
      <c r="CR476" s="134"/>
      <c r="CS476" s="134"/>
      <c r="CT476" s="134"/>
      <c r="CU476" s="134"/>
      <c r="CV476" s="134"/>
      <c r="CW476" s="134"/>
      <c r="CX476" s="134"/>
      <c r="CY476" s="134"/>
      <c r="CZ476" s="134"/>
      <c r="DA476" s="134"/>
      <c r="DB476" s="134">
        <v>70</v>
      </c>
      <c r="DC476" s="135">
        <v>30</v>
      </c>
      <c r="DD476" s="134"/>
      <c r="DE476" s="134"/>
      <c r="DF476" s="134"/>
      <c r="DG476" s="134"/>
      <c r="DH476" s="134"/>
      <c r="DI476" s="134"/>
      <c r="DJ476" s="134"/>
      <c r="DK476" s="207">
        <f t="shared" si="147"/>
        <v>100</v>
      </c>
      <c r="DL476" s="131"/>
      <c r="DM476" s="134"/>
      <c r="DN476" s="134"/>
      <c r="DO476" s="136"/>
      <c r="DQ476" s="131"/>
      <c r="DR476" s="136"/>
      <c r="DS476" s="131"/>
      <c r="DT476" s="138" t="s">
        <v>1979</v>
      </c>
      <c r="DW476" s="214" t="e">
        <f>VLOOKUP(P476,[2]definitions_list_lookup!$K$30:$L$54,2,0)</f>
        <v>#N/A</v>
      </c>
      <c r="DX476" s="139" t="s">
        <v>1980</v>
      </c>
      <c r="DY476" s="139" t="s">
        <v>1994</v>
      </c>
      <c r="DZ476"/>
      <c r="EA476" s="104"/>
      <c r="ED476" s="229" t="s">
        <v>2517</v>
      </c>
      <c r="EE476" s="140"/>
      <c r="EG476" s="140"/>
      <c r="EI476" s="218"/>
      <c r="EJ476" s="143"/>
      <c r="EK476" s="221"/>
      <c r="EM476" s="109"/>
      <c r="EN476" s="109"/>
      <c r="EZ476" s="192" t="e">
        <f t="shared" si="155"/>
        <v>#DIV/0!</v>
      </c>
      <c r="FA476" s="192" t="e">
        <f t="shared" si="156"/>
        <v>#DIV/0!</v>
      </c>
      <c r="FB476" s="192" t="e">
        <f t="shared" si="157"/>
        <v>#DIV/0!</v>
      </c>
      <c r="FC476" s="192" t="e">
        <f t="shared" si="158"/>
        <v>#DIV/0!</v>
      </c>
      <c r="FD476" s="192" t="e">
        <f t="shared" si="159"/>
        <v>#DIV/0!</v>
      </c>
      <c r="FE476" s="193" t="e">
        <f t="shared" si="160"/>
        <v>#DIV/0!</v>
      </c>
      <c r="FF476" s="194" t="e">
        <f t="shared" si="161"/>
        <v>#DIV/0!</v>
      </c>
      <c r="FI476" s="778">
        <f t="shared" si="162"/>
        <v>0</v>
      </c>
      <c r="FJ476" s="779" t="e">
        <f t="shared" si="163"/>
        <v>#DIV/0!</v>
      </c>
      <c r="FK476" s="779" t="e">
        <f t="shared" si="164"/>
        <v>#DIV/0!</v>
      </c>
      <c r="FL476" s="780" t="e">
        <f t="shared" si="165"/>
        <v>#DIV/0!</v>
      </c>
      <c r="FM476" s="169" t="e">
        <f t="shared" si="166"/>
        <v>#DIV/0!</v>
      </c>
      <c r="FN476" s="783" t="e">
        <f t="shared" si="167"/>
        <v>#DIV/0!</v>
      </c>
    </row>
    <row r="477" spans="1:1038" ht="18" customHeight="1">
      <c r="A477" s="223" t="s">
        <v>1819</v>
      </c>
      <c r="B477" s="224" t="s">
        <v>1647</v>
      </c>
      <c r="D477" s="225" t="s">
        <v>1279</v>
      </c>
      <c r="E477" s="126">
        <v>68</v>
      </c>
      <c r="F477" s="126">
        <v>3</v>
      </c>
      <c r="G477" s="196" t="str">
        <f t="shared" si="168"/>
        <v>68-3</v>
      </c>
      <c r="H477" s="126">
        <v>46</v>
      </c>
      <c r="I477" s="126">
        <v>62</v>
      </c>
      <c r="K477" s="545" t="b">
        <f>IF(I478=1,IF(((VLOOKUP($G477,[1]Depth_Lookup!#REF!,9,FALSE))-(H477/100))=0,"Good",IF(((VLOOKUP($G477,[1]Depth_Lookup!$A$3:$J$550,9,FALSE))-(H477/100))&gt;0,"Too Short","Too Long")))</f>
        <v>0</v>
      </c>
      <c r="L477" s="171">
        <f>(VLOOKUP($G477,Depth_Lookup!$A$3:$J$410,10,FALSE))+(H477/100)</f>
        <v>166.72499999999999</v>
      </c>
      <c r="M477" s="171">
        <f>(VLOOKUP($G477,Depth_Lookup!$A$3:$J$410,10,FALSE))+(I477/100)</f>
        <v>166.88499999999999</v>
      </c>
      <c r="N477" s="146" t="s">
        <v>1995</v>
      </c>
      <c r="O477" s="126">
        <v>1</v>
      </c>
      <c r="P477" s="126" t="s">
        <v>853</v>
      </c>
      <c r="Q477" s="126" t="s">
        <v>125</v>
      </c>
      <c r="R477" s="196" t="str">
        <f t="shared" si="146"/>
        <v>SerpentinizedHarzburgite</v>
      </c>
      <c r="S477" s="126" t="s">
        <v>587</v>
      </c>
      <c r="T477" s="126" t="s">
        <v>587</v>
      </c>
      <c r="U477" s="126" t="s">
        <v>108</v>
      </c>
      <c r="V477" s="126" t="s">
        <v>509</v>
      </c>
      <c r="W477" s="126" t="s">
        <v>102</v>
      </c>
      <c r="X477" s="202">
        <f>VLOOKUP(W477,[2]definitions_list_lookup!$A$13:$B$19,2,0)</f>
        <v>5</v>
      </c>
      <c r="Y477" s="126" t="s">
        <v>90</v>
      </c>
      <c r="Z477" s="126" t="s">
        <v>91</v>
      </c>
      <c r="AF477" s="196" t="e">
        <f>VLOOKUP(AE477,[2]definitions_list_mag!$V$12:$W$15,2,0)</f>
        <v>#N/A</v>
      </c>
      <c r="AI477" s="130">
        <v>68</v>
      </c>
      <c r="AO477" s="130"/>
      <c r="AU477" s="130">
        <v>1</v>
      </c>
      <c r="AV477" s="126">
        <v>0.5</v>
      </c>
      <c r="AW477" s="126">
        <v>0.5</v>
      </c>
      <c r="BA477" s="130">
        <v>30</v>
      </c>
      <c r="BB477" s="126">
        <v>4</v>
      </c>
      <c r="BC477" s="126">
        <v>2</v>
      </c>
      <c r="BD477" s="126" t="s">
        <v>110</v>
      </c>
      <c r="BE477" s="126" t="s">
        <v>103</v>
      </c>
      <c r="BG477" s="130"/>
      <c r="BM477" s="130">
        <v>1</v>
      </c>
      <c r="BN477" s="126">
        <v>2</v>
      </c>
      <c r="BO477" s="126">
        <v>0.5</v>
      </c>
      <c r="BY477" s="130"/>
      <c r="CF477" s="213">
        <f t="shared" si="154"/>
        <v>100</v>
      </c>
      <c r="CG477" s="131"/>
      <c r="CH477" s="132" t="s">
        <v>1329</v>
      </c>
      <c r="CI477" s="132">
        <v>90</v>
      </c>
      <c r="CJ477" s="132" t="s">
        <v>514</v>
      </c>
      <c r="CK477" s="133"/>
      <c r="CL477" s="134"/>
      <c r="CM477" s="134"/>
      <c r="CN477" s="134"/>
      <c r="CO477" s="134"/>
      <c r="CP477" s="134"/>
      <c r="CQ477" s="134"/>
      <c r="CR477" s="134"/>
      <c r="CS477" s="134"/>
      <c r="CT477" s="134"/>
      <c r="CU477" s="134"/>
      <c r="CV477" s="134"/>
      <c r="CW477" s="134"/>
      <c r="CX477" s="134"/>
      <c r="CY477" s="134"/>
      <c r="CZ477" s="134"/>
      <c r="DA477" s="134"/>
      <c r="DB477" s="134">
        <v>80</v>
      </c>
      <c r="DC477" s="135">
        <v>20</v>
      </c>
      <c r="DD477" s="134"/>
      <c r="DE477" s="134"/>
      <c r="DF477" s="134"/>
      <c r="DG477" s="134"/>
      <c r="DH477" s="134"/>
      <c r="DI477" s="134"/>
      <c r="DJ477" s="134"/>
      <c r="DK477" s="207">
        <f t="shared" si="147"/>
        <v>100</v>
      </c>
      <c r="DL477" s="131"/>
      <c r="DM477" s="134"/>
      <c r="DN477" s="134"/>
      <c r="DO477" s="136"/>
      <c r="DQ477" s="131"/>
      <c r="DR477" s="136"/>
      <c r="DS477" s="131"/>
      <c r="DT477" s="138" t="s">
        <v>1389</v>
      </c>
      <c r="DW477" s="214" t="e">
        <f>VLOOKUP(P477,[2]definitions_list_lookup!$K$30:$L$54,2,0)</f>
        <v>#N/A</v>
      </c>
      <c r="DX477" s="139" t="s">
        <v>1716</v>
      </c>
      <c r="DY477" s="139" t="s">
        <v>1996</v>
      </c>
      <c r="DZ477"/>
      <c r="EA477" s="104"/>
      <c r="ED477" s="229" t="s">
        <v>2517</v>
      </c>
      <c r="EE477" s="140"/>
      <c r="EG477" s="140"/>
      <c r="EI477" s="218"/>
      <c r="EJ477" s="143"/>
      <c r="EK477" s="221"/>
      <c r="EM477" s="109"/>
      <c r="EN477" s="109"/>
      <c r="EZ477" s="192" t="e">
        <f t="shared" si="155"/>
        <v>#DIV/0!</v>
      </c>
      <c r="FA477" s="192" t="e">
        <f t="shared" si="156"/>
        <v>#DIV/0!</v>
      </c>
      <c r="FB477" s="192" t="e">
        <f t="shared" si="157"/>
        <v>#DIV/0!</v>
      </c>
      <c r="FC477" s="192" t="e">
        <f t="shared" si="158"/>
        <v>#DIV/0!</v>
      </c>
      <c r="FD477" s="192" t="e">
        <f t="shared" si="159"/>
        <v>#DIV/0!</v>
      </c>
      <c r="FE477" s="193" t="e">
        <f t="shared" si="160"/>
        <v>#DIV/0!</v>
      </c>
      <c r="FF477" s="194" t="e">
        <f t="shared" si="161"/>
        <v>#DIV/0!</v>
      </c>
      <c r="FI477" s="778">
        <f t="shared" si="162"/>
        <v>0</v>
      </c>
      <c r="FJ477" s="779" t="e">
        <f t="shared" si="163"/>
        <v>#DIV/0!</v>
      </c>
      <c r="FK477" s="779" t="e">
        <f t="shared" si="164"/>
        <v>#DIV/0!</v>
      </c>
      <c r="FL477" s="780" t="e">
        <f t="shared" si="165"/>
        <v>#DIV/0!</v>
      </c>
      <c r="FM477" s="169" t="e">
        <f t="shared" si="166"/>
        <v>#DIV/0!</v>
      </c>
      <c r="FN477" s="783" t="e">
        <f t="shared" si="167"/>
        <v>#DIV/0!</v>
      </c>
    </row>
    <row r="478" spans="1:1038" s="288" customFormat="1" ht="18" customHeight="1">
      <c r="A478" s="282" t="s">
        <v>1819</v>
      </c>
      <c r="B478" s="283" t="s">
        <v>1647</v>
      </c>
      <c r="C478" s="227"/>
      <c r="D478" s="284" t="s">
        <v>1279</v>
      </c>
      <c r="E478" s="227">
        <v>68</v>
      </c>
      <c r="F478" s="227">
        <v>3</v>
      </c>
      <c r="G478" s="286" t="str">
        <f t="shared" si="168"/>
        <v>68-3</v>
      </c>
      <c r="H478" s="227">
        <v>62</v>
      </c>
      <c r="I478" s="227">
        <v>74</v>
      </c>
      <c r="J478" s="226"/>
      <c r="K478" s="545" t="b">
        <f>IF(I479=1,IF(((VLOOKUP($G478,[1]Depth_Lookup!#REF!,9,FALSE))-(H478/100))=0,"Good",IF(((VLOOKUP($G478,[1]Depth_Lookup!$A$3:$J$550,9,FALSE))-(H478/100))&gt;0,"Too Short","Too Long")))</f>
        <v>0</v>
      </c>
      <c r="L478" s="171">
        <f>(VLOOKUP($G478,Depth_Lookup!$A$3:$J$410,10,FALSE))+(H478/100)</f>
        <v>166.88499999999999</v>
      </c>
      <c r="M478" s="171">
        <f>(VLOOKUP($G478,Depth_Lookup!$A$3:$J$410,10,FALSE))+(I478/100)</f>
        <v>167.005</v>
      </c>
      <c r="N478" s="353" t="s">
        <v>1997</v>
      </c>
      <c r="O478" s="227">
        <v>1</v>
      </c>
      <c r="P478" s="227" t="s">
        <v>853</v>
      </c>
      <c r="Q478" s="227" t="s">
        <v>125</v>
      </c>
      <c r="R478" s="286" t="str">
        <f t="shared" si="146"/>
        <v>SerpentinizedHarzburgite</v>
      </c>
      <c r="S478" s="227" t="s">
        <v>587</v>
      </c>
      <c r="T478" s="227" t="s">
        <v>700</v>
      </c>
      <c r="U478" s="227" t="s">
        <v>108</v>
      </c>
      <c r="V478" s="227" t="s">
        <v>509</v>
      </c>
      <c r="W478" s="227" t="s">
        <v>102</v>
      </c>
      <c r="X478" s="287">
        <f>VLOOKUP(W478,[2]definitions_list_lookup!$A$13:$B$19,2,0)</f>
        <v>5</v>
      </c>
      <c r="Y478" s="227" t="s">
        <v>90</v>
      </c>
      <c r="Z478" s="227" t="s">
        <v>91</v>
      </c>
      <c r="AA478" s="227"/>
      <c r="AB478" s="227"/>
      <c r="AC478" s="227"/>
      <c r="AD478" s="227"/>
      <c r="AE478" s="233"/>
      <c r="AF478" s="286" t="e">
        <f>VLOOKUP(AE478,[2]definitions_list_mag!$V$12:$W$15,2,0)</f>
        <v>#N/A</v>
      </c>
      <c r="AG478" s="237"/>
      <c r="AH478" s="227"/>
      <c r="AI478" s="240">
        <v>69</v>
      </c>
      <c r="AJ478" s="227"/>
      <c r="AK478" s="227"/>
      <c r="AL478" s="227"/>
      <c r="AM478" s="227"/>
      <c r="AN478" s="227"/>
      <c r="AO478" s="240"/>
      <c r="AP478" s="227"/>
      <c r="AQ478" s="227"/>
      <c r="AR478" s="227"/>
      <c r="AS478" s="227"/>
      <c r="AT478" s="227"/>
      <c r="AU478" s="240"/>
      <c r="AV478" s="227"/>
      <c r="AW478" s="227"/>
      <c r="AX478" s="227"/>
      <c r="AY478" s="227"/>
      <c r="AZ478" s="227"/>
      <c r="BA478" s="240">
        <v>30</v>
      </c>
      <c r="BB478" s="227">
        <v>5</v>
      </c>
      <c r="BC478" s="227">
        <v>2</v>
      </c>
      <c r="BD478" s="227" t="s">
        <v>110</v>
      </c>
      <c r="BE478" s="227" t="s">
        <v>103</v>
      </c>
      <c r="BF478" s="227"/>
      <c r="BG478" s="240"/>
      <c r="BH478" s="227"/>
      <c r="BI478" s="227"/>
      <c r="BJ478" s="227"/>
      <c r="BK478" s="227"/>
      <c r="BL478" s="227"/>
      <c r="BM478" s="240">
        <v>1</v>
      </c>
      <c r="BN478" s="227">
        <v>2</v>
      </c>
      <c r="BO478" s="227">
        <v>0.5</v>
      </c>
      <c r="BP478" s="227"/>
      <c r="BQ478" s="227"/>
      <c r="BR478" s="227"/>
      <c r="BS478" s="227"/>
      <c r="BT478" s="227"/>
      <c r="BU478" s="227"/>
      <c r="BV478" s="227"/>
      <c r="BW478" s="227"/>
      <c r="BX478" s="227"/>
      <c r="BY478" s="240"/>
      <c r="BZ478" s="227"/>
      <c r="CA478" s="227"/>
      <c r="CB478" s="227"/>
      <c r="CC478" s="227"/>
      <c r="CD478" s="227"/>
      <c r="CE478" s="227"/>
      <c r="CF478" s="290">
        <f t="shared" si="154"/>
        <v>100</v>
      </c>
      <c r="CG478" s="148"/>
      <c r="CH478" s="149" t="s">
        <v>1472</v>
      </c>
      <c r="CI478" s="149">
        <v>100</v>
      </c>
      <c r="CJ478" s="149" t="s">
        <v>514</v>
      </c>
      <c r="CK478" s="151"/>
      <c r="CL478" s="152"/>
      <c r="CM478" s="152"/>
      <c r="CN478" s="152"/>
      <c r="CO478" s="152"/>
      <c r="CP478" s="152"/>
      <c r="CQ478" s="152"/>
      <c r="CR478" s="152"/>
      <c r="CS478" s="152"/>
      <c r="CT478" s="152"/>
      <c r="CU478" s="152"/>
      <c r="CV478" s="152"/>
      <c r="CW478" s="152"/>
      <c r="CX478" s="152"/>
      <c r="CY478" s="152"/>
      <c r="CZ478" s="152"/>
      <c r="DA478" s="152"/>
      <c r="DB478" s="152">
        <v>70</v>
      </c>
      <c r="DC478" s="229">
        <v>30</v>
      </c>
      <c r="DD478" s="152"/>
      <c r="DE478" s="152"/>
      <c r="DF478" s="152"/>
      <c r="DG478" s="152"/>
      <c r="DH478" s="152"/>
      <c r="DI478" s="152"/>
      <c r="DJ478" s="152"/>
      <c r="DK478" s="208">
        <f t="shared" si="147"/>
        <v>100</v>
      </c>
      <c r="DL478" s="148"/>
      <c r="DM478" s="152"/>
      <c r="DN478" s="152"/>
      <c r="DO478" s="153"/>
      <c r="DQ478" s="148"/>
      <c r="DR478" s="153"/>
      <c r="DS478" s="148"/>
      <c r="DT478" s="261" t="s">
        <v>1979</v>
      </c>
      <c r="DU478" s="229"/>
      <c r="DV478" s="229"/>
      <c r="DW478" s="291" t="e">
        <f>VLOOKUP(P478,[2]definitions_list_lookup!$K$30:$L$54,2,0)</f>
        <v>#N/A</v>
      </c>
      <c r="DX478" s="157" t="s">
        <v>1980</v>
      </c>
      <c r="DY478" s="154" t="s">
        <v>1998</v>
      </c>
      <c r="DZ478" s="479"/>
      <c r="EA478" s="292"/>
      <c r="EB478" s="229"/>
      <c r="EC478" s="292"/>
      <c r="ED478" s="229" t="s">
        <v>2517</v>
      </c>
      <c r="EE478" s="293"/>
      <c r="EF478" s="294"/>
      <c r="EG478" s="293"/>
      <c r="EH478" s="295"/>
      <c r="EI478" s="296"/>
      <c r="EJ478" s="297"/>
      <c r="EK478" s="298"/>
      <c r="EL478" s="293"/>
      <c r="EM478" s="295"/>
      <c r="EN478" s="295"/>
      <c r="EO478" s="321"/>
      <c r="EP478" s="321"/>
      <c r="EQ478" s="321"/>
      <c r="ER478" s="321"/>
      <c r="ES478" s="321"/>
      <c r="ET478" s="321"/>
      <c r="EU478" s="321"/>
      <c r="EV478" s="322"/>
      <c r="EW478" s="322"/>
      <c r="EX478" s="322"/>
      <c r="EY478" s="322"/>
      <c r="EZ478" s="192" t="e">
        <f t="shared" si="155"/>
        <v>#DIV/0!</v>
      </c>
      <c r="FA478" s="192" t="e">
        <f t="shared" si="156"/>
        <v>#DIV/0!</v>
      </c>
      <c r="FB478" s="192" t="e">
        <f t="shared" si="157"/>
        <v>#DIV/0!</v>
      </c>
      <c r="FC478" s="192" t="e">
        <f t="shared" si="158"/>
        <v>#DIV/0!</v>
      </c>
      <c r="FD478" s="192" t="e">
        <f t="shared" si="159"/>
        <v>#DIV/0!</v>
      </c>
      <c r="FE478" s="193" t="e">
        <f t="shared" si="160"/>
        <v>#DIV/0!</v>
      </c>
      <c r="FF478" s="194" t="e">
        <f t="shared" si="161"/>
        <v>#DIV/0!</v>
      </c>
      <c r="FG478" s="293"/>
      <c r="FH478" s="295"/>
      <c r="FI478" s="778">
        <f t="shared" si="162"/>
        <v>0</v>
      </c>
      <c r="FJ478" s="779" t="e">
        <f t="shared" si="163"/>
        <v>#DIV/0!</v>
      </c>
      <c r="FK478" s="779" t="e">
        <f t="shared" si="164"/>
        <v>#DIV/0!</v>
      </c>
      <c r="FL478" s="780" t="e">
        <f t="shared" si="165"/>
        <v>#DIV/0!</v>
      </c>
      <c r="FM478" s="169" t="e">
        <f t="shared" si="166"/>
        <v>#DIV/0!</v>
      </c>
      <c r="FN478" s="783" t="e">
        <f t="shared" si="167"/>
        <v>#DIV/0!</v>
      </c>
      <c r="FO478" s="227"/>
      <c r="FP478" s="227"/>
      <c r="FQ478" s="227"/>
      <c r="FR478" s="227"/>
      <c r="FS478" s="227"/>
      <c r="FT478" s="227"/>
      <c r="FU478" s="227"/>
      <c r="FV478" s="227"/>
      <c r="FW478" s="227"/>
      <c r="FX478" s="227"/>
      <c r="FY478" s="227"/>
      <c r="FZ478" s="227"/>
      <c r="GA478" s="227"/>
      <c r="GB478" s="227"/>
      <c r="GC478" s="227"/>
      <c r="GD478" s="227"/>
      <c r="GE478" s="227"/>
      <c r="GF478" s="227"/>
      <c r="GG478" s="227"/>
      <c r="GH478" s="227"/>
      <c r="GI478" s="227"/>
      <c r="GJ478" s="227"/>
      <c r="GK478" s="227"/>
      <c r="GL478" s="227"/>
      <c r="GM478" s="227"/>
      <c r="GN478" s="227"/>
      <c r="GO478" s="227"/>
      <c r="GP478" s="227"/>
      <c r="GQ478" s="227"/>
      <c r="GR478" s="227"/>
      <c r="GS478" s="227"/>
      <c r="GT478" s="227"/>
      <c r="GU478" s="227"/>
      <c r="GV478" s="227"/>
      <c r="GW478" s="227"/>
      <c r="GX478" s="227"/>
      <c r="GY478" s="227"/>
      <c r="GZ478" s="227"/>
      <c r="HA478" s="227"/>
      <c r="HB478" s="227"/>
      <c r="HC478" s="227"/>
      <c r="HD478" s="227"/>
      <c r="HE478" s="227"/>
      <c r="HF478" s="227"/>
      <c r="HG478" s="227"/>
      <c r="HH478" s="227"/>
      <c r="HI478" s="227"/>
      <c r="HJ478" s="227"/>
      <c r="HK478" s="227"/>
      <c r="HL478" s="227"/>
      <c r="HM478" s="227"/>
      <c r="HN478" s="227"/>
      <c r="HO478" s="227"/>
      <c r="HP478" s="227"/>
      <c r="HQ478" s="227"/>
      <c r="HR478" s="227"/>
      <c r="HS478" s="227"/>
      <c r="HT478" s="227"/>
      <c r="HU478" s="227"/>
      <c r="HV478" s="227"/>
      <c r="HW478" s="227"/>
      <c r="HX478" s="227"/>
      <c r="HY478" s="227"/>
      <c r="HZ478" s="227"/>
      <c r="IA478" s="227"/>
      <c r="IB478" s="227"/>
      <c r="IC478" s="227"/>
      <c r="ID478" s="227"/>
      <c r="IE478" s="227"/>
      <c r="IF478" s="227"/>
      <c r="IG478" s="227"/>
      <c r="IH478" s="227"/>
      <c r="II478" s="227"/>
      <c r="IJ478" s="227"/>
      <c r="IK478" s="227"/>
      <c r="IL478" s="227"/>
      <c r="IM478" s="227"/>
      <c r="IN478" s="227"/>
      <c r="IO478" s="227"/>
      <c r="IP478" s="227"/>
      <c r="IQ478" s="227"/>
      <c r="IR478" s="227"/>
      <c r="IS478" s="227"/>
      <c r="IT478" s="227"/>
      <c r="IU478" s="227"/>
      <c r="IV478" s="227"/>
      <c r="IW478" s="227"/>
      <c r="IX478" s="227"/>
      <c r="IY478" s="227"/>
      <c r="IZ478" s="227"/>
      <c r="JA478" s="227"/>
      <c r="JB478" s="227"/>
      <c r="JC478" s="227"/>
      <c r="JD478" s="227"/>
      <c r="JE478" s="227"/>
      <c r="JF478" s="227"/>
      <c r="JG478" s="227"/>
      <c r="JH478" s="227"/>
      <c r="JI478" s="227"/>
      <c r="JJ478" s="227"/>
      <c r="JK478" s="227"/>
      <c r="JL478" s="227"/>
      <c r="JM478" s="227"/>
      <c r="JN478" s="227"/>
      <c r="JO478" s="227"/>
      <c r="JP478" s="227"/>
      <c r="JQ478" s="227"/>
      <c r="JR478" s="227"/>
      <c r="JS478" s="227"/>
      <c r="JT478" s="227"/>
      <c r="JU478" s="227"/>
      <c r="JV478" s="227"/>
      <c r="JW478" s="227"/>
      <c r="JX478" s="227"/>
      <c r="JY478" s="227"/>
      <c r="JZ478" s="227"/>
      <c r="KA478" s="227"/>
      <c r="KB478" s="227"/>
      <c r="KC478" s="227"/>
      <c r="KD478" s="227"/>
      <c r="KE478" s="227"/>
      <c r="KF478" s="227"/>
      <c r="KG478" s="227"/>
      <c r="KH478" s="227"/>
      <c r="KI478" s="227"/>
      <c r="KJ478" s="227"/>
      <c r="KK478" s="227"/>
      <c r="KL478" s="227"/>
      <c r="KM478" s="227"/>
      <c r="KN478" s="227"/>
      <c r="KO478" s="227"/>
      <c r="KP478" s="227"/>
      <c r="KQ478" s="227"/>
      <c r="KR478" s="227"/>
      <c r="KS478" s="227"/>
      <c r="KT478" s="227"/>
      <c r="KU478" s="227"/>
      <c r="KV478" s="227"/>
      <c r="KW478" s="227"/>
      <c r="KX478" s="227"/>
      <c r="KY478" s="227"/>
      <c r="KZ478" s="227"/>
      <c r="LA478" s="227"/>
      <c r="LB478" s="227"/>
      <c r="LC478" s="227"/>
      <c r="LD478" s="227"/>
      <c r="LE478" s="227"/>
      <c r="LF478" s="227"/>
      <c r="LG478" s="227"/>
      <c r="LH478" s="227"/>
      <c r="LI478" s="227"/>
      <c r="LJ478" s="227"/>
      <c r="LK478" s="227"/>
      <c r="LL478" s="227"/>
      <c r="LM478" s="227"/>
      <c r="LN478" s="227"/>
      <c r="LO478" s="227"/>
      <c r="LP478" s="227"/>
      <c r="LQ478" s="227"/>
      <c r="LR478" s="227"/>
      <c r="LS478" s="227"/>
      <c r="LT478" s="227"/>
      <c r="LU478" s="227"/>
      <c r="LV478" s="227"/>
      <c r="LW478" s="227"/>
      <c r="LX478" s="227"/>
      <c r="LY478" s="227"/>
      <c r="LZ478" s="227"/>
      <c r="MA478" s="227"/>
      <c r="MB478" s="227"/>
      <c r="MC478" s="227"/>
      <c r="MD478" s="227"/>
      <c r="ME478" s="227"/>
      <c r="MF478" s="227"/>
      <c r="MG478" s="227"/>
      <c r="MH478" s="227"/>
      <c r="MI478" s="227"/>
      <c r="MJ478" s="227"/>
      <c r="MK478" s="227"/>
      <c r="ML478" s="227"/>
      <c r="MM478" s="227"/>
      <c r="MN478" s="227"/>
      <c r="MO478" s="227"/>
      <c r="MP478" s="227"/>
      <c r="MQ478" s="227"/>
      <c r="MR478" s="227"/>
      <c r="MS478" s="227"/>
      <c r="MT478" s="227"/>
      <c r="MU478" s="227"/>
      <c r="MV478" s="227"/>
      <c r="MW478" s="227"/>
      <c r="MX478" s="227"/>
      <c r="MY478" s="227"/>
      <c r="MZ478" s="227"/>
      <c r="NA478" s="227"/>
      <c r="NB478" s="227"/>
      <c r="NC478" s="227"/>
      <c r="ND478" s="227"/>
      <c r="NE478" s="227"/>
      <c r="NF478" s="227"/>
      <c r="NG478" s="227"/>
      <c r="NH478" s="227"/>
      <c r="NI478" s="227"/>
      <c r="NJ478" s="227"/>
      <c r="NK478" s="227"/>
      <c r="NL478" s="227"/>
      <c r="NM478" s="227"/>
      <c r="NN478" s="227"/>
      <c r="NO478" s="227"/>
      <c r="NP478" s="227"/>
      <c r="NQ478" s="227"/>
      <c r="NR478" s="227"/>
      <c r="NS478" s="227"/>
      <c r="NT478" s="227"/>
      <c r="NU478" s="227"/>
      <c r="NV478" s="227"/>
      <c r="NW478" s="227"/>
      <c r="NX478" s="227"/>
      <c r="NY478" s="227"/>
      <c r="NZ478" s="227"/>
      <c r="OA478" s="227"/>
      <c r="OB478" s="227"/>
      <c r="OC478" s="227"/>
      <c r="OD478" s="227"/>
      <c r="OE478" s="227"/>
      <c r="OF478" s="227"/>
      <c r="OG478" s="227"/>
      <c r="OH478" s="227"/>
      <c r="OI478" s="227"/>
      <c r="OJ478" s="227"/>
      <c r="OK478" s="227"/>
      <c r="OL478" s="227"/>
      <c r="OM478" s="227"/>
      <c r="ON478" s="227"/>
      <c r="OO478" s="227"/>
      <c r="OP478" s="227"/>
      <c r="OQ478" s="227"/>
      <c r="OR478" s="227"/>
      <c r="OS478" s="227"/>
      <c r="OT478" s="227"/>
      <c r="OU478" s="227"/>
      <c r="OV478" s="227"/>
      <c r="OW478" s="227"/>
      <c r="OX478" s="227"/>
      <c r="OY478" s="227"/>
      <c r="OZ478" s="227"/>
      <c r="PA478" s="227"/>
      <c r="PB478" s="227"/>
      <c r="PC478" s="227"/>
      <c r="PD478" s="227"/>
      <c r="PE478" s="227"/>
      <c r="PF478" s="227"/>
      <c r="PG478" s="227"/>
      <c r="PH478" s="227"/>
      <c r="PI478" s="227"/>
      <c r="PJ478" s="227"/>
      <c r="PK478" s="227"/>
      <c r="PL478" s="227"/>
      <c r="PM478" s="227"/>
      <c r="PN478" s="227"/>
      <c r="PO478" s="227"/>
      <c r="PP478" s="227"/>
      <c r="PQ478" s="227"/>
      <c r="PR478" s="227"/>
      <c r="PS478" s="227"/>
      <c r="PT478" s="227"/>
      <c r="PU478" s="227"/>
      <c r="PV478" s="227"/>
      <c r="PW478" s="227"/>
      <c r="PX478" s="227"/>
      <c r="PY478" s="227"/>
      <c r="PZ478" s="227"/>
      <c r="QA478" s="227"/>
      <c r="QB478" s="227"/>
      <c r="QC478" s="227"/>
      <c r="QD478" s="227"/>
      <c r="QE478" s="227"/>
      <c r="QF478" s="227"/>
      <c r="QG478" s="227"/>
      <c r="QH478" s="227"/>
      <c r="QI478" s="227"/>
      <c r="QJ478" s="227"/>
      <c r="QK478" s="227"/>
      <c r="QL478" s="227"/>
      <c r="QM478" s="227"/>
      <c r="QN478" s="227"/>
      <c r="QO478" s="227"/>
      <c r="QP478" s="227"/>
      <c r="QQ478" s="227"/>
      <c r="QR478" s="227"/>
      <c r="QS478" s="227"/>
      <c r="QT478" s="227"/>
      <c r="QU478" s="227"/>
      <c r="QV478" s="227"/>
      <c r="QW478" s="227"/>
      <c r="QX478" s="227"/>
      <c r="QY478" s="227"/>
      <c r="QZ478" s="227"/>
      <c r="RA478" s="227"/>
      <c r="RB478" s="227"/>
      <c r="RC478" s="227"/>
      <c r="RD478" s="227"/>
      <c r="RE478" s="227"/>
      <c r="RF478" s="227"/>
      <c r="RG478" s="227"/>
      <c r="RH478" s="227"/>
      <c r="RI478" s="227"/>
      <c r="RJ478" s="227"/>
      <c r="RK478" s="227"/>
      <c r="RL478" s="227"/>
      <c r="RM478" s="227"/>
      <c r="RN478" s="227"/>
      <c r="RO478" s="227"/>
      <c r="RP478" s="227"/>
      <c r="RQ478" s="227"/>
      <c r="RR478" s="227"/>
      <c r="RS478" s="227"/>
      <c r="RT478" s="227"/>
      <c r="RU478" s="227"/>
      <c r="RV478" s="227"/>
      <c r="RW478" s="227"/>
      <c r="RX478" s="227"/>
      <c r="RY478" s="227"/>
      <c r="RZ478" s="227"/>
      <c r="SA478" s="227"/>
      <c r="SB478" s="227"/>
      <c r="SC478" s="227"/>
      <c r="SD478" s="227"/>
      <c r="SE478" s="227"/>
      <c r="SF478" s="227"/>
      <c r="SG478" s="227"/>
      <c r="SH478" s="227"/>
      <c r="SI478" s="227"/>
      <c r="SJ478" s="227"/>
      <c r="SK478" s="227"/>
      <c r="SL478" s="227"/>
      <c r="SM478" s="227"/>
      <c r="SN478" s="227"/>
      <c r="SO478" s="227"/>
      <c r="SP478" s="227"/>
      <c r="SQ478" s="227"/>
      <c r="SR478" s="227"/>
      <c r="SS478" s="227"/>
      <c r="ST478" s="227"/>
      <c r="SU478" s="227"/>
      <c r="SV478" s="227"/>
      <c r="SW478" s="227"/>
      <c r="SX478" s="227"/>
      <c r="SY478" s="227"/>
      <c r="SZ478" s="227"/>
      <c r="TA478" s="227"/>
      <c r="TB478" s="227"/>
      <c r="TC478" s="227"/>
      <c r="TD478" s="227"/>
      <c r="TE478" s="227"/>
      <c r="TF478" s="227"/>
      <c r="TG478" s="227"/>
      <c r="TH478" s="227"/>
      <c r="TI478" s="227"/>
      <c r="TJ478" s="227"/>
      <c r="TK478" s="227"/>
      <c r="TL478" s="227"/>
      <c r="TM478" s="227"/>
      <c r="TN478" s="227"/>
      <c r="TO478" s="227"/>
      <c r="TP478" s="227"/>
      <c r="TQ478" s="227"/>
      <c r="TR478" s="227"/>
      <c r="TS478" s="227"/>
      <c r="TT478" s="227"/>
      <c r="TU478" s="227"/>
      <c r="TV478" s="227"/>
      <c r="TW478" s="227"/>
      <c r="TX478" s="227"/>
      <c r="TY478" s="227"/>
      <c r="TZ478" s="227"/>
      <c r="UA478" s="227"/>
      <c r="UB478" s="227"/>
      <c r="UC478" s="227"/>
      <c r="UD478" s="227"/>
      <c r="UE478" s="227"/>
      <c r="UF478" s="227"/>
      <c r="UG478" s="227"/>
      <c r="UH478" s="227"/>
      <c r="UI478" s="227"/>
      <c r="UJ478" s="227"/>
      <c r="UK478" s="227"/>
      <c r="UL478" s="227"/>
      <c r="UM478" s="227"/>
      <c r="UN478" s="227"/>
      <c r="UO478" s="227"/>
      <c r="UP478" s="227"/>
      <c r="UQ478" s="227"/>
      <c r="UR478" s="227"/>
      <c r="US478" s="227"/>
      <c r="UT478" s="227"/>
      <c r="UU478" s="227"/>
      <c r="UV478" s="227"/>
      <c r="UW478" s="227"/>
      <c r="UX478" s="227"/>
      <c r="UY478" s="227"/>
      <c r="UZ478" s="227"/>
      <c r="VA478" s="227"/>
      <c r="VB478" s="227"/>
      <c r="VC478" s="227"/>
      <c r="VD478" s="227"/>
      <c r="VE478" s="227"/>
      <c r="VF478" s="227"/>
      <c r="VG478" s="227"/>
      <c r="VH478" s="227"/>
      <c r="VI478" s="227"/>
      <c r="VJ478" s="227"/>
      <c r="VK478" s="227"/>
      <c r="VL478" s="227"/>
      <c r="VM478" s="227"/>
      <c r="VN478" s="227"/>
      <c r="VO478" s="227"/>
      <c r="VP478" s="227"/>
      <c r="VQ478" s="227"/>
      <c r="VR478" s="227"/>
      <c r="VS478" s="227"/>
      <c r="VT478" s="227"/>
      <c r="VU478" s="227"/>
      <c r="VV478" s="227"/>
      <c r="VW478" s="227"/>
      <c r="VX478" s="227"/>
      <c r="VY478" s="227"/>
      <c r="VZ478" s="227"/>
      <c r="WA478" s="227"/>
      <c r="WB478" s="227"/>
      <c r="WC478" s="227"/>
      <c r="WD478" s="227"/>
      <c r="WE478" s="227"/>
      <c r="WF478" s="227"/>
      <c r="WG478" s="227"/>
      <c r="WH478" s="227"/>
      <c r="WI478" s="227"/>
      <c r="WJ478" s="227"/>
      <c r="WK478" s="227"/>
      <c r="WL478" s="227"/>
      <c r="WM478" s="227"/>
      <c r="WN478" s="227"/>
      <c r="WO478" s="227"/>
      <c r="WP478" s="227"/>
      <c r="WQ478" s="227"/>
      <c r="WR478" s="227"/>
      <c r="WS478" s="227"/>
      <c r="WT478" s="227"/>
      <c r="WU478" s="227"/>
      <c r="WV478" s="227"/>
      <c r="WW478" s="227"/>
      <c r="WX478" s="227"/>
      <c r="WY478" s="227"/>
      <c r="WZ478" s="227"/>
      <c r="XA478" s="227"/>
      <c r="XB478" s="227"/>
      <c r="XC478" s="227"/>
      <c r="XD478" s="227"/>
      <c r="XE478" s="227"/>
      <c r="XF478" s="227"/>
      <c r="XG478" s="227"/>
      <c r="XH478" s="227"/>
      <c r="XI478" s="227"/>
      <c r="XJ478" s="227"/>
      <c r="XK478" s="227"/>
      <c r="XL478" s="227"/>
      <c r="XM478" s="227"/>
      <c r="XN478" s="227"/>
      <c r="XO478" s="227"/>
      <c r="XP478" s="227"/>
      <c r="XQ478" s="227"/>
      <c r="XR478" s="227"/>
      <c r="XS478" s="227"/>
      <c r="XT478" s="227"/>
      <c r="XU478" s="227"/>
      <c r="XV478" s="227"/>
      <c r="XW478" s="227"/>
      <c r="XX478" s="227"/>
      <c r="XY478" s="227"/>
      <c r="XZ478" s="227"/>
      <c r="YA478" s="227"/>
      <c r="YB478" s="227"/>
      <c r="YC478" s="227"/>
      <c r="YD478" s="227"/>
      <c r="YE478" s="227"/>
      <c r="YF478" s="227"/>
      <c r="YG478" s="227"/>
      <c r="YH478" s="227"/>
      <c r="YI478" s="227"/>
      <c r="YJ478" s="227"/>
      <c r="YK478" s="227"/>
      <c r="YL478" s="227"/>
      <c r="YM478" s="227"/>
      <c r="YN478" s="227"/>
      <c r="YO478" s="227"/>
      <c r="YP478" s="227"/>
      <c r="YQ478" s="227"/>
      <c r="YR478" s="227"/>
      <c r="YS478" s="227"/>
      <c r="YT478" s="227"/>
      <c r="YU478" s="227"/>
      <c r="YV478" s="227"/>
      <c r="YW478" s="227"/>
      <c r="YX478" s="227"/>
      <c r="YY478" s="227"/>
      <c r="YZ478" s="227"/>
      <c r="ZA478" s="227"/>
      <c r="ZB478" s="227"/>
      <c r="ZC478" s="227"/>
      <c r="ZD478" s="227"/>
      <c r="ZE478" s="227"/>
      <c r="ZF478" s="227"/>
      <c r="ZG478" s="227"/>
      <c r="ZH478" s="227"/>
      <c r="ZI478" s="227"/>
      <c r="ZJ478" s="227"/>
      <c r="ZK478" s="227"/>
      <c r="ZL478" s="227"/>
      <c r="ZM478" s="227"/>
      <c r="ZN478" s="227"/>
      <c r="ZO478" s="227"/>
      <c r="ZP478" s="227"/>
      <c r="ZQ478" s="227"/>
      <c r="ZR478" s="227"/>
      <c r="ZS478" s="227"/>
      <c r="ZT478" s="227"/>
      <c r="ZU478" s="227"/>
      <c r="ZV478" s="227"/>
      <c r="ZW478" s="227"/>
      <c r="ZX478" s="227"/>
      <c r="ZY478" s="227"/>
      <c r="ZZ478" s="227"/>
      <c r="AAA478" s="227"/>
      <c r="AAB478" s="227"/>
      <c r="AAC478" s="227"/>
      <c r="AAD478" s="227"/>
      <c r="AAE478" s="227"/>
      <c r="AAF478" s="227"/>
      <c r="AAG478" s="227"/>
      <c r="AAH478" s="227"/>
      <c r="AAI478" s="227"/>
      <c r="AAJ478" s="227"/>
      <c r="AAK478" s="227"/>
      <c r="AAL478" s="227"/>
      <c r="AAM478" s="227"/>
      <c r="AAN478" s="227"/>
      <c r="AAO478" s="227"/>
      <c r="AAP478" s="227"/>
      <c r="AAQ478" s="227"/>
      <c r="AAR478" s="227"/>
      <c r="AAS478" s="227"/>
      <c r="AAT478" s="227"/>
      <c r="AAU478" s="227"/>
      <c r="AAV478" s="227"/>
      <c r="AAW478" s="227"/>
      <c r="AAX478" s="227"/>
      <c r="AAY478" s="227"/>
      <c r="AAZ478" s="227"/>
      <c r="ABA478" s="227"/>
      <c r="ABB478" s="227"/>
      <c r="ABC478" s="227"/>
      <c r="ABD478" s="227"/>
      <c r="ABE478" s="227"/>
      <c r="ABF478" s="227"/>
      <c r="ABG478" s="227"/>
      <c r="ABH478" s="227"/>
      <c r="ABI478" s="227"/>
      <c r="ABJ478" s="227"/>
      <c r="ABK478" s="227"/>
      <c r="ABL478" s="227"/>
      <c r="ABM478" s="227"/>
      <c r="ABN478" s="227"/>
      <c r="ABO478" s="227"/>
      <c r="ABP478" s="227"/>
      <c r="ABQ478" s="227"/>
      <c r="ABR478" s="227"/>
      <c r="ABS478" s="227"/>
      <c r="ABT478" s="227"/>
      <c r="ABU478" s="227"/>
      <c r="ABV478" s="227"/>
      <c r="ABW478" s="227"/>
      <c r="ABX478" s="227"/>
      <c r="ABY478" s="227"/>
      <c r="ABZ478" s="227"/>
      <c r="ACA478" s="227"/>
      <c r="ACB478" s="227"/>
      <c r="ACC478" s="227"/>
      <c r="ACD478" s="227"/>
      <c r="ACE478" s="227"/>
      <c r="ACF478" s="227"/>
      <c r="ACG478" s="227"/>
      <c r="ACH478" s="227"/>
      <c r="ACI478" s="227"/>
      <c r="ACJ478" s="227"/>
      <c r="ACK478" s="227"/>
      <c r="ACL478" s="227"/>
      <c r="ACM478" s="227"/>
      <c r="ACN478" s="227"/>
      <c r="ACO478" s="227"/>
      <c r="ACP478" s="227"/>
      <c r="ACQ478" s="227"/>
      <c r="ACR478" s="227"/>
      <c r="ACS478" s="227"/>
      <c r="ACT478" s="227"/>
      <c r="ACU478" s="227"/>
      <c r="ACV478" s="227"/>
      <c r="ACW478" s="227"/>
      <c r="ACX478" s="227"/>
      <c r="ACY478" s="227"/>
      <c r="ACZ478" s="227"/>
      <c r="ADA478" s="227"/>
      <c r="ADB478" s="227"/>
      <c r="ADC478" s="227"/>
      <c r="ADD478" s="227"/>
      <c r="ADE478" s="227"/>
      <c r="ADF478" s="227"/>
      <c r="ADG478" s="227"/>
      <c r="ADH478" s="227"/>
      <c r="ADI478" s="227"/>
      <c r="ADJ478" s="227"/>
      <c r="ADK478" s="227"/>
      <c r="ADL478" s="227"/>
      <c r="ADM478" s="227"/>
      <c r="ADN478" s="227"/>
      <c r="ADO478" s="227"/>
      <c r="ADP478" s="227"/>
      <c r="ADQ478" s="227"/>
      <c r="ADR478" s="227"/>
      <c r="ADS478" s="227"/>
      <c r="ADT478" s="227"/>
      <c r="ADU478" s="227"/>
      <c r="ADV478" s="227"/>
      <c r="ADW478" s="227"/>
      <c r="ADX478" s="227"/>
      <c r="ADY478" s="227"/>
      <c r="ADZ478" s="227"/>
      <c r="AEA478" s="227"/>
      <c r="AEB478" s="227"/>
      <c r="AEC478" s="227"/>
      <c r="AED478" s="227"/>
      <c r="AEE478" s="227"/>
      <c r="AEF478" s="227"/>
      <c r="AEG478" s="227"/>
      <c r="AEH478" s="227"/>
      <c r="AEI478" s="227"/>
      <c r="AEJ478" s="227"/>
      <c r="AEK478" s="227"/>
      <c r="AEL478" s="227"/>
      <c r="AEM478" s="227"/>
      <c r="AEN478" s="227"/>
      <c r="AEO478" s="227"/>
      <c r="AEP478" s="227"/>
      <c r="AEQ478" s="227"/>
      <c r="AER478" s="227"/>
      <c r="AES478" s="227"/>
      <c r="AET478" s="227"/>
      <c r="AEU478" s="227"/>
      <c r="AEV478" s="227"/>
      <c r="AEW478" s="227"/>
      <c r="AEX478" s="227"/>
      <c r="AEY478" s="227"/>
      <c r="AEZ478" s="227"/>
      <c r="AFA478" s="227"/>
      <c r="AFB478" s="227"/>
      <c r="AFC478" s="227"/>
      <c r="AFD478" s="227"/>
      <c r="AFE478" s="227"/>
      <c r="AFF478" s="227"/>
      <c r="AFG478" s="227"/>
      <c r="AFH478" s="227"/>
      <c r="AFI478" s="227"/>
      <c r="AFJ478" s="227"/>
      <c r="AFK478" s="227"/>
      <c r="AFL478" s="227"/>
      <c r="AFM478" s="227"/>
      <c r="AFN478" s="227"/>
      <c r="AFO478" s="227"/>
      <c r="AFP478" s="227"/>
      <c r="AFQ478" s="227"/>
      <c r="AFR478" s="227"/>
      <c r="AFS478" s="227"/>
      <c r="AFT478" s="227"/>
      <c r="AFU478" s="227"/>
      <c r="AFV478" s="227"/>
      <c r="AFW478" s="227"/>
      <c r="AFX478" s="227"/>
      <c r="AFY478" s="227"/>
      <c r="AFZ478" s="227"/>
      <c r="AGA478" s="227"/>
      <c r="AGB478" s="227"/>
      <c r="AGC478" s="227"/>
      <c r="AGD478" s="227"/>
      <c r="AGE478" s="227"/>
      <c r="AGF478" s="227"/>
      <c r="AGG478" s="227"/>
      <c r="AGH478" s="227"/>
      <c r="AGI478" s="227"/>
      <c r="AGJ478" s="227"/>
      <c r="AGK478" s="227"/>
      <c r="AGL478" s="227"/>
      <c r="AGM478" s="227"/>
      <c r="AGN478" s="227"/>
      <c r="AGO478" s="227"/>
      <c r="AGP478" s="227"/>
      <c r="AGQ478" s="227"/>
      <c r="AGR478" s="227"/>
      <c r="AGS478" s="227"/>
      <c r="AGT478" s="227"/>
      <c r="AGU478" s="227"/>
      <c r="AGV478" s="227"/>
      <c r="AGW478" s="227"/>
      <c r="AGX478" s="227"/>
      <c r="AGY478" s="227"/>
      <c r="AGZ478" s="227"/>
      <c r="AHA478" s="227"/>
      <c r="AHB478" s="227"/>
      <c r="AHC478" s="227"/>
      <c r="AHD478" s="227"/>
      <c r="AHE478" s="227"/>
      <c r="AHF478" s="227"/>
      <c r="AHG478" s="227"/>
      <c r="AHH478" s="227"/>
      <c r="AHI478" s="227"/>
      <c r="AHJ478" s="227"/>
      <c r="AHK478" s="227"/>
      <c r="AHL478" s="227"/>
      <c r="AHM478" s="227"/>
      <c r="AHN478" s="227"/>
      <c r="AHO478" s="227"/>
      <c r="AHP478" s="227"/>
      <c r="AHQ478" s="227"/>
      <c r="AHR478" s="227"/>
      <c r="AHS478" s="227"/>
      <c r="AHT478" s="227"/>
      <c r="AHU478" s="227"/>
      <c r="AHV478" s="227"/>
      <c r="AHW478" s="227"/>
      <c r="AHX478" s="227"/>
      <c r="AHY478" s="227"/>
      <c r="AHZ478" s="227"/>
      <c r="AIA478" s="227"/>
      <c r="AIB478" s="227"/>
      <c r="AIC478" s="227"/>
      <c r="AID478" s="227"/>
      <c r="AIE478" s="227"/>
      <c r="AIF478" s="227"/>
      <c r="AIG478" s="227"/>
      <c r="AIH478" s="227"/>
      <c r="AII478" s="227"/>
      <c r="AIJ478" s="227"/>
      <c r="AIK478" s="227"/>
      <c r="AIL478" s="227"/>
      <c r="AIM478" s="227"/>
      <c r="AIN478" s="227"/>
      <c r="AIO478" s="227"/>
      <c r="AIP478" s="227"/>
      <c r="AIQ478" s="227"/>
      <c r="AIR478" s="227"/>
      <c r="AIS478" s="227"/>
      <c r="AIT478" s="227"/>
      <c r="AIU478" s="227"/>
      <c r="AIV478" s="227"/>
      <c r="AIW478" s="227"/>
      <c r="AIX478" s="227"/>
      <c r="AIY478" s="227"/>
      <c r="AIZ478" s="227"/>
      <c r="AJA478" s="227"/>
      <c r="AJB478" s="227"/>
      <c r="AJC478" s="227"/>
      <c r="AJD478" s="227"/>
      <c r="AJE478" s="227"/>
      <c r="AJF478" s="227"/>
      <c r="AJG478" s="227"/>
      <c r="AJH478" s="227"/>
      <c r="AJI478" s="227"/>
      <c r="AJJ478" s="227"/>
      <c r="AJK478" s="227"/>
      <c r="AJL478" s="227"/>
      <c r="AJM478" s="227"/>
      <c r="AJN478" s="227"/>
      <c r="AJO478" s="227"/>
      <c r="AJP478" s="227"/>
      <c r="AJQ478" s="227"/>
      <c r="AJR478" s="227"/>
      <c r="AJS478" s="227"/>
      <c r="AJT478" s="227"/>
      <c r="AJU478" s="227"/>
      <c r="AJV478" s="227"/>
      <c r="AJW478" s="227"/>
      <c r="AJX478" s="227"/>
      <c r="AJY478" s="227"/>
      <c r="AJZ478" s="227"/>
      <c r="AKA478" s="227"/>
      <c r="AKB478" s="227"/>
      <c r="AKC478" s="227"/>
      <c r="AKD478" s="227"/>
      <c r="AKE478" s="227"/>
      <c r="AKF478" s="227"/>
      <c r="AKG478" s="227"/>
      <c r="AKH478" s="227"/>
      <c r="AKI478" s="227"/>
      <c r="AKJ478" s="227"/>
      <c r="AKK478" s="227"/>
      <c r="AKL478" s="227"/>
      <c r="AKM478" s="227"/>
      <c r="AKN478" s="227"/>
      <c r="AKO478" s="227"/>
      <c r="AKP478" s="227"/>
      <c r="AKQ478" s="227"/>
      <c r="AKR478" s="227"/>
      <c r="AKS478" s="227"/>
      <c r="AKT478" s="227"/>
      <c r="AKU478" s="227"/>
      <c r="AKV478" s="227"/>
      <c r="AKW478" s="227"/>
      <c r="AKX478" s="227"/>
      <c r="AKY478" s="227"/>
      <c r="AKZ478" s="227"/>
      <c r="ALA478" s="227"/>
      <c r="ALB478" s="227"/>
      <c r="ALC478" s="227"/>
      <c r="ALD478" s="227"/>
      <c r="ALE478" s="227"/>
      <c r="ALF478" s="227"/>
      <c r="ALG478" s="227"/>
      <c r="ALH478" s="227"/>
      <c r="ALI478" s="227"/>
      <c r="ALJ478" s="227"/>
      <c r="ALK478" s="227"/>
      <c r="ALL478" s="227"/>
      <c r="ALM478" s="227"/>
      <c r="ALN478" s="227"/>
      <c r="ALO478" s="227"/>
      <c r="ALP478" s="227"/>
      <c r="ALQ478" s="227"/>
      <c r="ALR478" s="227"/>
      <c r="ALS478" s="227"/>
      <c r="ALT478" s="227"/>
      <c r="ALU478" s="227"/>
      <c r="ALV478" s="227"/>
      <c r="ALW478" s="227"/>
      <c r="ALX478" s="227"/>
      <c r="ALY478" s="227"/>
      <c r="ALZ478" s="227"/>
      <c r="AMA478" s="227"/>
      <c r="AMB478" s="227"/>
      <c r="AMC478" s="227"/>
      <c r="AMD478" s="227"/>
      <c r="AME478" s="227"/>
      <c r="AMF478" s="227"/>
      <c r="AMG478" s="227"/>
      <c r="AMH478" s="227"/>
      <c r="AMI478" s="227"/>
      <c r="AMJ478" s="227"/>
      <c r="AMK478" s="227"/>
      <c r="AML478" s="227"/>
      <c r="AMM478" s="227"/>
      <c r="AMN478" s="227"/>
      <c r="AMO478" s="227"/>
      <c r="AMP478" s="227"/>
      <c r="AMQ478" s="227"/>
      <c r="AMR478" s="227"/>
      <c r="AMS478" s="227"/>
      <c r="AMT478" s="227"/>
      <c r="AMU478" s="227"/>
      <c r="AMV478" s="227"/>
      <c r="AMW478" s="227"/>
      <c r="AMX478" s="227"/>
    </row>
    <row r="479" spans="1:1038" s="308" customFormat="1" ht="18" customHeight="1">
      <c r="A479" s="301" t="s">
        <v>1819</v>
      </c>
      <c r="B479" s="302" t="s">
        <v>1647</v>
      </c>
      <c r="C479" s="228"/>
      <c r="D479" s="303" t="s">
        <v>1279</v>
      </c>
      <c r="E479" s="228">
        <v>68</v>
      </c>
      <c r="F479" s="228">
        <v>4</v>
      </c>
      <c r="G479" s="304" t="str">
        <f t="shared" si="168"/>
        <v>68-4</v>
      </c>
      <c r="H479" s="228">
        <v>0</v>
      </c>
      <c r="I479" s="228">
        <v>84</v>
      </c>
      <c r="J479" s="226"/>
      <c r="K479" s="545" t="b">
        <f>IF(I480=1,IF(((VLOOKUP($G479,[1]Depth_Lookup!#REF!,9,FALSE))-(H479/100))=0,"Good",IF(((VLOOKUP($G479,[1]Depth_Lookup!$A$3:$J$550,9,FALSE))-(H479/100))&gt;0,"Too Short","Too Long")))</f>
        <v>0</v>
      </c>
      <c r="L479" s="171">
        <f>(VLOOKUP($G479,Depth_Lookup!$A$3:$J$410,10,FALSE))+(H479/100)</f>
        <v>167.005</v>
      </c>
      <c r="M479" s="171">
        <f>(VLOOKUP($G479,Depth_Lookup!$A$3:$J$410,10,FALSE))+(I479/100)</f>
        <v>167.845</v>
      </c>
      <c r="N479" s="354" t="s">
        <v>1997</v>
      </c>
      <c r="O479" s="228" t="s">
        <v>1605</v>
      </c>
      <c r="P479" s="228" t="s">
        <v>853</v>
      </c>
      <c r="Q479" s="228" t="s">
        <v>125</v>
      </c>
      <c r="R479" s="304" t="str">
        <f t="shared" si="146"/>
        <v>SerpentinizedHarzburgite</v>
      </c>
      <c r="S479" s="228" t="s">
        <v>700</v>
      </c>
      <c r="T479" s="228" t="s">
        <v>700</v>
      </c>
      <c r="U479" s="228"/>
      <c r="V479" s="228"/>
      <c r="W479" s="228" t="s">
        <v>102</v>
      </c>
      <c r="X479" s="305">
        <f>VLOOKUP(W479,[2]definitions_list_lookup!$A$13:$B$19,2,0)</f>
        <v>5</v>
      </c>
      <c r="Y479" s="228" t="s">
        <v>90</v>
      </c>
      <c r="Z479" s="228" t="s">
        <v>91</v>
      </c>
      <c r="AA479" s="228"/>
      <c r="AB479" s="228"/>
      <c r="AC479" s="228"/>
      <c r="AD479" s="228"/>
      <c r="AE479" s="234"/>
      <c r="AF479" s="304" t="e">
        <f>VLOOKUP(AE479,[2]definitions_list_mag!$V$12:$W$15,2,0)</f>
        <v>#N/A</v>
      </c>
      <c r="AG479" s="241"/>
      <c r="AH479" s="228"/>
      <c r="AI479" s="244">
        <v>69</v>
      </c>
      <c r="AJ479" s="228"/>
      <c r="AK479" s="228"/>
      <c r="AL479" s="228"/>
      <c r="AM479" s="228"/>
      <c r="AN479" s="228"/>
      <c r="AO479" s="244"/>
      <c r="AP479" s="228"/>
      <c r="AQ479" s="228"/>
      <c r="AR479" s="228"/>
      <c r="AS479" s="228"/>
      <c r="AT479" s="228"/>
      <c r="AU479" s="244"/>
      <c r="AV479" s="228"/>
      <c r="AW479" s="228"/>
      <c r="AX479" s="228"/>
      <c r="AY479" s="228"/>
      <c r="AZ479" s="228"/>
      <c r="BA479" s="244">
        <v>30</v>
      </c>
      <c r="BB479" s="228">
        <v>6</v>
      </c>
      <c r="BC479" s="228">
        <v>2</v>
      </c>
      <c r="BD479" s="228" t="s">
        <v>110</v>
      </c>
      <c r="BE479" s="228" t="s">
        <v>103</v>
      </c>
      <c r="BF479" s="228"/>
      <c r="BG479" s="244"/>
      <c r="BH479" s="228"/>
      <c r="BI479" s="228"/>
      <c r="BJ479" s="228"/>
      <c r="BK479" s="228"/>
      <c r="BL479" s="228"/>
      <c r="BM479" s="244">
        <v>1</v>
      </c>
      <c r="BN479" s="228">
        <v>2</v>
      </c>
      <c r="BO479" s="228">
        <v>0.5</v>
      </c>
      <c r="BP479" s="228"/>
      <c r="BQ479" s="228"/>
      <c r="BR479" s="228"/>
      <c r="BS479" s="228"/>
      <c r="BT479" s="228"/>
      <c r="BU479" s="228"/>
      <c r="BV479" s="228"/>
      <c r="BW479" s="228"/>
      <c r="BX479" s="228"/>
      <c r="BY479" s="244"/>
      <c r="BZ479" s="228"/>
      <c r="CA479" s="228"/>
      <c r="CB479" s="228"/>
      <c r="CC479" s="228"/>
      <c r="CD479" s="228"/>
      <c r="CE479" s="228"/>
      <c r="CF479" s="310">
        <f t="shared" si="154"/>
        <v>100</v>
      </c>
      <c r="CG479" s="245"/>
      <c r="CH479" s="246" t="s">
        <v>1472</v>
      </c>
      <c r="CI479" s="246">
        <v>100</v>
      </c>
      <c r="CJ479" s="246" t="s">
        <v>514</v>
      </c>
      <c r="CK479" s="247"/>
      <c r="CL479" s="248"/>
      <c r="CM479" s="248"/>
      <c r="CN479" s="248"/>
      <c r="CO479" s="248"/>
      <c r="CP479" s="248"/>
      <c r="CQ479" s="248"/>
      <c r="CR479" s="248"/>
      <c r="CS479" s="248"/>
      <c r="CT479" s="248"/>
      <c r="CU479" s="248"/>
      <c r="CV479" s="248"/>
      <c r="CW479" s="248"/>
      <c r="CX479" s="248"/>
      <c r="CY479" s="248"/>
      <c r="CZ479" s="248"/>
      <c r="DA479" s="248"/>
      <c r="DB479" s="248">
        <v>70</v>
      </c>
      <c r="DC479" s="249">
        <v>30</v>
      </c>
      <c r="DD479" s="248"/>
      <c r="DE479" s="248"/>
      <c r="DF479" s="248"/>
      <c r="DG479" s="248"/>
      <c r="DH479" s="248"/>
      <c r="DI479" s="248"/>
      <c r="DJ479" s="248"/>
      <c r="DK479" s="306">
        <f t="shared" si="147"/>
        <v>100</v>
      </c>
      <c r="DL479" s="245"/>
      <c r="DM479" s="248"/>
      <c r="DN479" s="248"/>
      <c r="DO479" s="307"/>
      <c r="DQ479" s="245"/>
      <c r="DR479" s="307"/>
      <c r="DS479" s="245"/>
      <c r="DT479" s="262" t="s">
        <v>1999</v>
      </c>
      <c r="DU479" s="249"/>
      <c r="DV479" s="249"/>
      <c r="DW479" s="311" t="e">
        <f>VLOOKUP(P479,[2]definitions_list_lookup!$K$30:$L$54,2,0)</f>
        <v>#N/A</v>
      </c>
      <c r="DX479" s="383" t="s">
        <v>1980</v>
      </c>
      <c r="DY479" s="268" t="s">
        <v>2000</v>
      </c>
      <c r="DZ479" s="482"/>
      <c r="EA479" s="312"/>
      <c r="EB479" s="249"/>
      <c r="EC479" s="312"/>
      <c r="ED479" s="229" t="s">
        <v>2517</v>
      </c>
      <c r="EE479" s="313"/>
      <c r="EF479" s="314"/>
      <c r="EG479" s="313"/>
      <c r="EH479" s="315"/>
      <c r="EI479" s="316"/>
      <c r="EJ479" s="317"/>
      <c r="EK479" s="318"/>
      <c r="EL479" s="313"/>
      <c r="EM479" s="315"/>
      <c r="EN479" s="315"/>
      <c r="EO479" s="319"/>
      <c r="EP479" s="319"/>
      <c r="EQ479" s="319"/>
      <c r="ER479" s="319"/>
      <c r="ES479" s="319"/>
      <c r="ET479" s="319"/>
      <c r="EU479" s="319"/>
      <c r="EV479" s="320"/>
      <c r="EW479" s="320"/>
      <c r="EX479" s="320"/>
      <c r="EY479" s="320"/>
      <c r="EZ479" s="192" t="e">
        <f t="shared" si="155"/>
        <v>#DIV/0!</v>
      </c>
      <c r="FA479" s="192" t="e">
        <f t="shared" si="156"/>
        <v>#DIV/0!</v>
      </c>
      <c r="FB479" s="192" t="e">
        <f t="shared" si="157"/>
        <v>#DIV/0!</v>
      </c>
      <c r="FC479" s="192" t="e">
        <f t="shared" si="158"/>
        <v>#DIV/0!</v>
      </c>
      <c r="FD479" s="192" t="e">
        <f t="shared" si="159"/>
        <v>#DIV/0!</v>
      </c>
      <c r="FE479" s="193" t="e">
        <f t="shared" si="160"/>
        <v>#DIV/0!</v>
      </c>
      <c r="FF479" s="194" t="e">
        <f t="shared" si="161"/>
        <v>#DIV/0!</v>
      </c>
      <c r="FG479" s="313"/>
      <c r="FH479" s="315"/>
      <c r="FI479" s="778">
        <f t="shared" si="162"/>
        <v>0</v>
      </c>
      <c r="FJ479" s="779" t="e">
        <f t="shared" si="163"/>
        <v>#DIV/0!</v>
      </c>
      <c r="FK479" s="779" t="e">
        <f t="shared" si="164"/>
        <v>#DIV/0!</v>
      </c>
      <c r="FL479" s="780" t="e">
        <f t="shared" si="165"/>
        <v>#DIV/0!</v>
      </c>
      <c r="FM479" s="169" t="e">
        <f t="shared" si="166"/>
        <v>#DIV/0!</v>
      </c>
      <c r="FN479" s="783" t="e">
        <f t="shared" si="167"/>
        <v>#DIV/0!</v>
      </c>
      <c r="FO479" s="228"/>
      <c r="FP479" s="228"/>
      <c r="FQ479" s="228"/>
      <c r="FR479" s="228"/>
      <c r="FS479" s="228"/>
      <c r="FT479" s="228"/>
      <c r="FU479" s="228"/>
      <c r="FV479" s="228"/>
      <c r="FW479" s="228"/>
      <c r="FX479" s="228"/>
      <c r="FY479" s="228"/>
      <c r="FZ479" s="228"/>
      <c r="GA479" s="228"/>
      <c r="GB479" s="228"/>
      <c r="GC479" s="228"/>
      <c r="GD479" s="228"/>
      <c r="GE479" s="228"/>
      <c r="GF479" s="228"/>
      <c r="GG479" s="228"/>
      <c r="GH479" s="228"/>
      <c r="GI479" s="228"/>
      <c r="GJ479" s="228"/>
      <c r="GK479" s="228"/>
      <c r="GL479" s="228"/>
      <c r="GM479" s="228"/>
      <c r="GN479" s="228"/>
      <c r="GO479" s="228"/>
      <c r="GP479" s="228"/>
      <c r="GQ479" s="228"/>
      <c r="GR479" s="228"/>
      <c r="GS479" s="228"/>
      <c r="GT479" s="228"/>
      <c r="GU479" s="228"/>
      <c r="GV479" s="228"/>
      <c r="GW479" s="228"/>
      <c r="GX479" s="228"/>
      <c r="GY479" s="228"/>
      <c r="GZ479" s="228"/>
      <c r="HA479" s="228"/>
      <c r="HB479" s="228"/>
      <c r="HC479" s="228"/>
      <c r="HD479" s="228"/>
      <c r="HE479" s="228"/>
      <c r="HF479" s="228"/>
      <c r="HG479" s="228"/>
      <c r="HH479" s="228"/>
      <c r="HI479" s="228"/>
      <c r="HJ479" s="228"/>
      <c r="HK479" s="228"/>
      <c r="HL479" s="228"/>
      <c r="HM479" s="228"/>
      <c r="HN479" s="228"/>
      <c r="HO479" s="228"/>
      <c r="HP479" s="228"/>
      <c r="HQ479" s="228"/>
      <c r="HR479" s="228"/>
      <c r="HS479" s="228"/>
      <c r="HT479" s="228"/>
      <c r="HU479" s="228"/>
      <c r="HV479" s="228"/>
      <c r="HW479" s="228"/>
      <c r="HX479" s="228"/>
      <c r="HY479" s="228"/>
      <c r="HZ479" s="228"/>
      <c r="IA479" s="228"/>
      <c r="IB479" s="228"/>
      <c r="IC479" s="228"/>
      <c r="ID479" s="228"/>
      <c r="IE479" s="228"/>
      <c r="IF479" s="228"/>
      <c r="IG479" s="228"/>
      <c r="IH479" s="228"/>
      <c r="II479" s="228"/>
      <c r="IJ479" s="228"/>
      <c r="IK479" s="228"/>
      <c r="IL479" s="228"/>
      <c r="IM479" s="228"/>
      <c r="IN479" s="228"/>
      <c r="IO479" s="228"/>
      <c r="IP479" s="228"/>
      <c r="IQ479" s="228"/>
      <c r="IR479" s="228"/>
      <c r="IS479" s="228"/>
      <c r="IT479" s="228"/>
      <c r="IU479" s="228"/>
      <c r="IV479" s="228"/>
      <c r="IW479" s="228"/>
      <c r="IX479" s="228"/>
      <c r="IY479" s="228"/>
      <c r="IZ479" s="228"/>
      <c r="JA479" s="228"/>
      <c r="JB479" s="228"/>
      <c r="JC479" s="228"/>
      <c r="JD479" s="228"/>
      <c r="JE479" s="228"/>
      <c r="JF479" s="228"/>
      <c r="JG479" s="228"/>
      <c r="JH479" s="228"/>
      <c r="JI479" s="228"/>
      <c r="JJ479" s="228"/>
      <c r="JK479" s="228"/>
      <c r="JL479" s="228"/>
      <c r="JM479" s="228"/>
      <c r="JN479" s="228"/>
      <c r="JO479" s="228"/>
      <c r="JP479" s="228"/>
      <c r="JQ479" s="228"/>
      <c r="JR479" s="228"/>
      <c r="JS479" s="228"/>
      <c r="JT479" s="228"/>
      <c r="JU479" s="228"/>
      <c r="JV479" s="228"/>
      <c r="JW479" s="228"/>
      <c r="JX479" s="228"/>
      <c r="JY479" s="228"/>
      <c r="JZ479" s="228"/>
      <c r="KA479" s="228"/>
      <c r="KB479" s="228"/>
      <c r="KC479" s="228"/>
      <c r="KD479" s="228"/>
      <c r="KE479" s="228"/>
      <c r="KF479" s="228"/>
      <c r="KG479" s="228"/>
      <c r="KH479" s="228"/>
      <c r="KI479" s="228"/>
      <c r="KJ479" s="228"/>
      <c r="KK479" s="228"/>
      <c r="KL479" s="228"/>
      <c r="KM479" s="228"/>
      <c r="KN479" s="228"/>
      <c r="KO479" s="228"/>
      <c r="KP479" s="228"/>
      <c r="KQ479" s="228"/>
      <c r="KR479" s="228"/>
      <c r="KS479" s="228"/>
      <c r="KT479" s="228"/>
      <c r="KU479" s="228"/>
      <c r="KV479" s="228"/>
      <c r="KW479" s="228"/>
      <c r="KX479" s="228"/>
      <c r="KY479" s="228"/>
      <c r="KZ479" s="228"/>
      <c r="LA479" s="228"/>
      <c r="LB479" s="228"/>
      <c r="LC479" s="228"/>
      <c r="LD479" s="228"/>
      <c r="LE479" s="228"/>
      <c r="LF479" s="228"/>
      <c r="LG479" s="228"/>
      <c r="LH479" s="228"/>
      <c r="LI479" s="228"/>
      <c r="LJ479" s="228"/>
      <c r="LK479" s="228"/>
      <c r="LL479" s="228"/>
      <c r="LM479" s="228"/>
      <c r="LN479" s="228"/>
      <c r="LO479" s="228"/>
      <c r="LP479" s="228"/>
      <c r="LQ479" s="228"/>
      <c r="LR479" s="228"/>
      <c r="LS479" s="228"/>
      <c r="LT479" s="228"/>
      <c r="LU479" s="228"/>
      <c r="LV479" s="228"/>
      <c r="LW479" s="228"/>
      <c r="LX479" s="228"/>
      <c r="LY479" s="228"/>
      <c r="LZ479" s="228"/>
      <c r="MA479" s="228"/>
      <c r="MB479" s="228"/>
      <c r="MC479" s="228"/>
      <c r="MD479" s="228"/>
      <c r="ME479" s="228"/>
      <c r="MF479" s="228"/>
      <c r="MG479" s="228"/>
      <c r="MH479" s="228"/>
      <c r="MI479" s="228"/>
      <c r="MJ479" s="228"/>
      <c r="MK479" s="228"/>
      <c r="ML479" s="228"/>
      <c r="MM479" s="228"/>
      <c r="MN479" s="228"/>
      <c r="MO479" s="228"/>
      <c r="MP479" s="228"/>
      <c r="MQ479" s="228"/>
      <c r="MR479" s="228"/>
      <c r="MS479" s="228"/>
      <c r="MT479" s="228"/>
      <c r="MU479" s="228"/>
      <c r="MV479" s="228"/>
      <c r="MW479" s="228"/>
      <c r="MX479" s="228"/>
      <c r="MY479" s="228"/>
      <c r="MZ479" s="228"/>
      <c r="NA479" s="228"/>
      <c r="NB479" s="228"/>
      <c r="NC479" s="228"/>
      <c r="ND479" s="228"/>
      <c r="NE479" s="228"/>
      <c r="NF479" s="228"/>
      <c r="NG479" s="228"/>
      <c r="NH479" s="228"/>
      <c r="NI479" s="228"/>
      <c r="NJ479" s="228"/>
      <c r="NK479" s="228"/>
      <c r="NL479" s="228"/>
      <c r="NM479" s="228"/>
      <c r="NN479" s="228"/>
      <c r="NO479" s="228"/>
      <c r="NP479" s="228"/>
      <c r="NQ479" s="228"/>
      <c r="NR479" s="228"/>
      <c r="NS479" s="228"/>
      <c r="NT479" s="228"/>
      <c r="NU479" s="228"/>
      <c r="NV479" s="228"/>
      <c r="NW479" s="228"/>
      <c r="NX479" s="228"/>
      <c r="NY479" s="228"/>
      <c r="NZ479" s="228"/>
      <c r="OA479" s="228"/>
      <c r="OB479" s="228"/>
      <c r="OC479" s="228"/>
      <c r="OD479" s="228"/>
      <c r="OE479" s="228"/>
      <c r="OF479" s="228"/>
      <c r="OG479" s="228"/>
      <c r="OH479" s="228"/>
      <c r="OI479" s="228"/>
      <c r="OJ479" s="228"/>
      <c r="OK479" s="228"/>
      <c r="OL479" s="228"/>
      <c r="OM479" s="228"/>
      <c r="ON479" s="228"/>
      <c r="OO479" s="228"/>
      <c r="OP479" s="228"/>
      <c r="OQ479" s="228"/>
      <c r="OR479" s="228"/>
      <c r="OS479" s="228"/>
      <c r="OT479" s="228"/>
      <c r="OU479" s="228"/>
      <c r="OV479" s="228"/>
      <c r="OW479" s="228"/>
      <c r="OX479" s="228"/>
      <c r="OY479" s="228"/>
      <c r="OZ479" s="228"/>
      <c r="PA479" s="228"/>
      <c r="PB479" s="228"/>
      <c r="PC479" s="228"/>
      <c r="PD479" s="228"/>
      <c r="PE479" s="228"/>
      <c r="PF479" s="228"/>
      <c r="PG479" s="228"/>
      <c r="PH479" s="228"/>
      <c r="PI479" s="228"/>
      <c r="PJ479" s="228"/>
      <c r="PK479" s="228"/>
      <c r="PL479" s="228"/>
      <c r="PM479" s="228"/>
      <c r="PN479" s="228"/>
      <c r="PO479" s="228"/>
      <c r="PP479" s="228"/>
      <c r="PQ479" s="228"/>
      <c r="PR479" s="228"/>
      <c r="PS479" s="228"/>
      <c r="PT479" s="228"/>
      <c r="PU479" s="228"/>
      <c r="PV479" s="228"/>
      <c r="PW479" s="228"/>
      <c r="PX479" s="228"/>
      <c r="PY479" s="228"/>
      <c r="PZ479" s="228"/>
      <c r="QA479" s="228"/>
      <c r="QB479" s="228"/>
      <c r="QC479" s="228"/>
      <c r="QD479" s="228"/>
      <c r="QE479" s="228"/>
      <c r="QF479" s="228"/>
      <c r="QG479" s="228"/>
      <c r="QH479" s="228"/>
      <c r="QI479" s="228"/>
      <c r="QJ479" s="228"/>
      <c r="QK479" s="228"/>
      <c r="QL479" s="228"/>
      <c r="QM479" s="228"/>
      <c r="QN479" s="228"/>
      <c r="QO479" s="228"/>
      <c r="QP479" s="228"/>
      <c r="QQ479" s="228"/>
      <c r="QR479" s="228"/>
      <c r="QS479" s="228"/>
      <c r="QT479" s="228"/>
      <c r="QU479" s="228"/>
      <c r="QV479" s="228"/>
      <c r="QW479" s="228"/>
      <c r="QX479" s="228"/>
      <c r="QY479" s="228"/>
      <c r="QZ479" s="228"/>
      <c r="RA479" s="228"/>
      <c r="RB479" s="228"/>
      <c r="RC479" s="228"/>
      <c r="RD479" s="228"/>
      <c r="RE479" s="228"/>
      <c r="RF479" s="228"/>
      <c r="RG479" s="228"/>
      <c r="RH479" s="228"/>
      <c r="RI479" s="228"/>
      <c r="RJ479" s="228"/>
      <c r="RK479" s="228"/>
      <c r="RL479" s="228"/>
      <c r="RM479" s="228"/>
      <c r="RN479" s="228"/>
      <c r="RO479" s="228"/>
      <c r="RP479" s="228"/>
      <c r="RQ479" s="228"/>
      <c r="RR479" s="228"/>
      <c r="RS479" s="228"/>
      <c r="RT479" s="228"/>
      <c r="RU479" s="228"/>
      <c r="RV479" s="228"/>
      <c r="RW479" s="228"/>
      <c r="RX479" s="228"/>
      <c r="RY479" s="228"/>
      <c r="RZ479" s="228"/>
      <c r="SA479" s="228"/>
      <c r="SB479" s="228"/>
      <c r="SC479" s="228"/>
      <c r="SD479" s="228"/>
      <c r="SE479" s="228"/>
      <c r="SF479" s="228"/>
      <c r="SG479" s="228"/>
      <c r="SH479" s="228"/>
      <c r="SI479" s="228"/>
      <c r="SJ479" s="228"/>
      <c r="SK479" s="228"/>
      <c r="SL479" s="228"/>
      <c r="SM479" s="228"/>
      <c r="SN479" s="228"/>
      <c r="SO479" s="228"/>
      <c r="SP479" s="228"/>
      <c r="SQ479" s="228"/>
      <c r="SR479" s="228"/>
      <c r="SS479" s="228"/>
      <c r="ST479" s="228"/>
      <c r="SU479" s="228"/>
      <c r="SV479" s="228"/>
      <c r="SW479" s="228"/>
      <c r="SX479" s="228"/>
      <c r="SY479" s="228"/>
      <c r="SZ479" s="228"/>
      <c r="TA479" s="228"/>
      <c r="TB479" s="228"/>
      <c r="TC479" s="228"/>
      <c r="TD479" s="228"/>
      <c r="TE479" s="228"/>
      <c r="TF479" s="228"/>
      <c r="TG479" s="228"/>
      <c r="TH479" s="228"/>
      <c r="TI479" s="228"/>
      <c r="TJ479" s="228"/>
      <c r="TK479" s="228"/>
      <c r="TL479" s="228"/>
      <c r="TM479" s="228"/>
      <c r="TN479" s="228"/>
      <c r="TO479" s="228"/>
      <c r="TP479" s="228"/>
      <c r="TQ479" s="228"/>
      <c r="TR479" s="228"/>
      <c r="TS479" s="228"/>
      <c r="TT479" s="228"/>
      <c r="TU479" s="228"/>
      <c r="TV479" s="228"/>
      <c r="TW479" s="228"/>
      <c r="TX479" s="228"/>
      <c r="TY479" s="228"/>
      <c r="TZ479" s="228"/>
      <c r="UA479" s="228"/>
      <c r="UB479" s="228"/>
      <c r="UC479" s="228"/>
      <c r="UD479" s="228"/>
      <c r="UE479" s="228"/>
      <c r="UF479" s="228"/>
      <c r="UG479" s="228"/>
      <c r="UH479" s="228"/>
      <c r="UI479" s="228"/>
      <c r="UJ479" s="228"/>
      <c r="UK479" s="228"/>
      <c r="UL479" s="228"/>
      <c r="UM479" s="228"/>
      <c r="UN479" s="228"/>
      <c r="UO479" s="228"/>
      <c r="UP479" s="228"/>
      <c r="UQ479" s="228"/>
      <c r="UR479" s="228"/>
      <c r="US479" s="228"/>
      <c r="UT479" s="228"/>
      <c r="UU479" s="228"/>
      <c r="UV479" s="228"/>
      <c r="UW479" s="228"/>
      <c r="UX479" s="228"/>
      <c r="UY479" s="228"/>
      <c r="UZ479" s="228"/>
      <c r="VA479" s="228"/>
      <c r="VB479" s="228"/>
      <c r="VC479" s="228"/>
      <c r="VD479" s="228"/>
      <c r="VE479" s="228"/>
      <c r="VF479" s="228"/>
      <c r="VG479" s="228"/>
      <c r="VH479" s="228"/>
      <c r="VI479" s="228"/>
      <c r="VJ479" s="228"/>
      <c r="VK479" s="228"/>
      <c r="VL479" s="228"/>
      <c r="VM479" s="228"/>
      <c r="VN479" s="228"/>
      <c r="VO479" s="228"/>
      <c r="VP479" s="228"/>
      <c r="VQ479" s="228"/>
      <c r="VR479" s="228"/>
      <c r="VS479" s="228"/>
      <c r="VT479" s="228"/>
      <c r="VU479" s="228"/>
      <c r="VV479" s="228"/>
      <c r="VW479" s="228"/>
      <c r="VX479" s="228"/>
      <c r="VY479" s="228"/>
      <c r="VZ479" s="228"/>
      <c r="WA479" s="228"/>
      <c r="WB479" s="228"/>
      <c r="WC479" s="228"/>
      <c r="WD479" s="228"/>
      <c r="WE479" s="228"/>
      <c r="WF479" s="228"/>
      <c r="WG479" s="228"/>
      <c r="WH479" s="228"/>
      <c r="WI479" s="228"/>
      <c r="WJ479" s="228"/>
      <c r="WK479" s="228"/>
      <c r="WL479" s="228"/>
      <c r="WM479" s="228"/>
      <c r="WN479" s="228"/>
      <c r="WO479" s="228"/>
      <c r="WP479" s="228"/>
      <c r="WQ479" s="228"/>
      <c r="WR479" s="228"/>
      <c r="WS479" s="228"/>
      <c r="WT479" s="228"/>
      <c r="WU479" s="228"/>
      <c r="WV479" s="228"/>
      <c r="WW479" s="228"/>
      <c r="WX479" s="228"/>
      <c r="WY479" s="228"/>
      <c r="WZ479" s="228"/>
      <c r="XA479" s="228"/>
      <c r="XB479" s="228"/>
      <c r="XC479" s="228"/>
      <c r="XD479" s="228"/>
      <c r="XE479" s="228"/>
      <c r="XF479" s="228"/>
      <c r="XG479" s="228"/>
      <c r="XH479" s="228"/>
      <c r="XI479" s="228"/>
      <c r="XJ479" s="228"/>
      <c r="XK479" s="228"/>
      <c r="XL479" s="228"/>
      <c r="XM479" s="228"/>
      <c r="XN479" s="228"/>
      <c r="XO479" s="228"/>
      <c r="XP479" s="228"/>
      <c r="XQ479" s="228"/>
      <c r="XR479" s="228"/>
      <c r="XS479" s="228"/>
      <c r="XT479" s="228"/>
      <c r="XU479" s="228"/>
      <c r="XV479" s="228"/>
      <c r="XW479" s="228"/>
      <c r="XX479" s="228"/>
      <c r="XY479" s="228"/>
      <c r="XZ479" s="228"/>
      <c r="YA479" s="228"/>
      <c r="YB479" s="228"/>
      <c r="YC479" s="228"/>
      <c r="YD479" s="228"/>
      <c r="YE479" s="228"/>
      <c r="YF479" s="228"/>
      <c r="YG479" s="228"/>
      <c r="YH479" s="228"/>
      <c r="YI479" s="228"/>
      <c r="YJ479" s="228"/>
      <c r="YK479" s="228"/>
      <c r="YL479" s="228"/>
      <c r="YM479" s="228"/>
      <c r="YN479" s="228"/>
      <c r="YO479" s="228"/>
      <c r="YP479" s="228"/>
      <c r="YQ479" s="228"/>
      <c r="YR479" s="228"/>
      <c r="YS479" s="228"/>
      <c r="YT479" s="228"/>
      <c r="YU479" s="228"/>
      <c r="YV479" s="228"/>
      <c r="YW479" s="228"/>
      <c r="YX479" s="228"/>
      <c r="YY479" s="228"/>
      <c r="YZ479" s="228"/>
      <c r="ZA479" s="228"/>
      <c r="ZB479" s="228"/>
      <c r="ZC479" s="228"/>
      <c r="ZD479" s="228"/>
      <c r="ZE479" s="228"/>
      <c r="ZF479" s="228"/>
      <c r="ZG479" s="228"/>
      <c r="ZH479" s="228"/>
      <c r="ZI479" s="228"/>
      <c r="ZJ479" s="228"/>
      <c r="ZK479" s="228"/>
      <c r="ZL479" s="228"/>
      <c r="ZM479" s="228"/>
      <c r="ZN479" s="228"/>
      <c r="ZO479" s="228"/>
      <c r="ZP479" s="228"/>
      <c r="ZQ479" s="228"/>
      <c r="ZR479" s="228"/>
      <c r="ZS479" s="228"/>
      <c r="ZT479" s="228"/>
      <c r="ZU479" s="228"/>
      <c r="ZV479" s="228"/>
      <c r="ZW479" s="228"/>
      <c r="ZX479" s="228"/>
      <c r="ZY479" s="228"/>
      <c r="ZZ479" s="228"/>
      <c r="AAA479" s="228"/>
      <c r="AAB479" s="228"/>
      <c r="AAC479" s="228"/>
      <c r="AAD479" s="228"/>
      <c r="AAE479" s="228"/>
      <c r="AAF479" s="228"/>
      <c r="AAG479" s="228"/>
      <c r="AAH479" s="228"/>
      <c r="AAI479" s="228"/>
      <c r="AAJ479" s="228"/>
      <c r="AAK479" s="228"/>
      <c r="AAL479" s="228"/>
      <c r="AAM479" s="228"/>
      <c r="AAN479" s="228"/>
      <c r="AAO479" s="228"/>
      <c r="AAP479" s="228"/>
      <c r="AAQ479" s="228"/>
      <c r="AAR479" s="228"/>
      <c r="AAS479" s="228"/>
      <c r="AAT479" s="228"/>
      <c r="AAU479" s="228"/>
      <c r="AAV479" s="228"/>
      <c r="AAW479" s="228"/>
      <c r="AAX479" s="228"/>
      <c r="AAY479" s="228"/>
      <c r="AAZ479" s="228"/>
      <c r="ABA479" s="228"/>
      <c r="ABB479" s="228"/>
      <c r="ABC479" s="228"/>
      <c r="ABD479" s="228"/>
      <c r="ABE479" s="228"/>
      <c r="ABF479" s="228"/>
      <c r="ABG479" s="228"/>
      <c r="ABH479" s="228"/>
      <c r="ABI479" s="228"/>
      <c r="ABJ479" s="228"/>
      <c r="ABK479" s="228"/>
      <c r="ABL479" s="228"/>
      <c r="ABM479" s="228"/>
      <c r="ABN479" s="228"/>
      <c r="ABO479" s="228"/>
      <c r="ABP479" s="228"/>
      <c r="ABQ479" s="228"/>
      <c r="ABR479" s="228"/>
      <c r="ABS479" s="228"/>
      <c r="ABT479" s="228"/>
      <c r="ABU479" s="228"/>
      <c r="ABV479" s="228"/>
      <c r="ABW479" s="228"/>
      <c r="ABX479" s="228"/>
      <c r="ABY479" s="228"/>
      <c r="ABZ479" s="228"/>
      <c r="ACA479" s="228"/>
      <c r="ACB479" s="228"/>
      <c r="ACC479" s="228"/>
      <c r="ACD479" s="228"/>
      <c r="ACE479" s="228"/>
      <c r="ACF479" s="228"/>
      <c r="ACG479" s="228"/>
      <c r="ACH479" s="228"/>
      <c r="ACI479" s="228"/>
      <c r="ACJ479" s="228"/>
      <c r="ACK479" s="228"/>
      <c r="ACL479" s="228"/>
      <c r="ACM479" s="228"/>
      <c r="ACN479" s="228"/>
      <c r="ACO479" s="228"/>
      <c r="ACP479" s="228"/>
      <c r="ACQ479" s="228"/>
      <c r="ACR479" s="228"/>
      <c r="ACS479" s="228"/>
      <c r="ACT479" s="228"/>
      <c r="ACU479" s="228"/>
      <c r="ACV479" s="228"/>
      <c r="ACW479" s="228"/>
      <c r="ACX479" s="228"/>
      <c r="ACY479" s="228"/>
      <c r="ACZ479" s="228"/>
      <c r="ADA479" s="228"/>
      <c r="ADB479" s="228"/>
      <c r="ADC479" s="228"/>
      <c r="ADD479" s="228"/>
      <c r="ADE479" s="228"/>
      <c r="ADF479" s="228"/>
      <c r="ADG479" s="228"/>
      <c r="ADH479" s="228"/>
      <c r="ADI479" s="228"/>
      <c r="ADJ479" s="228"/>
      <c r="ADK479" s="228"/>
      <c r="ADL479" s="228"/>
      <c r="ADM479" s="228"/>
      <c r="ADN479" s="228"/>
      <c r="ADO479" s="228"/>
      <c r="ADP479" s="228"/>
      <c r="ADQ479" s="228"/>
      <c r="ADR479" s="228"/>
      <c r="ADS479" s="228"/>
      <c r="ADT479" s="228"/>
      <c r="ADU479" s="228"/>
      <c r="ADV479" s="228"/>
      <c r="ADW479" s="228"/>
      <c r="ADX479" s="228"/>
      <c r="ADY479" s="228"/>
      <c r="ADZ479" s="228"/>
      <c r="AEA479" s="228"/>
      <c r="AEB479" s="228"/>
      <c r="AEC479" s="228"/>
      <c r="AED479" s="228"/>
      <c r="AEE479" s="228"/>
      <c r="AEF479" s="228"/>
      <c r="AEG479" s="228"/>
      <c r="AEH479" s="228"/>
      <c r="AEI479" s="228"/>
      <c r="AEJ479" s="228"/>
      <c r="AEK479" s="228"/>
      <c r="AEL479" s="228"/>
      <c r="AEM479" s="228"/>
      <c r="AEN479" s="228"/>
      <c r="AEO479" s="228"/>
      <c r="AEP479" s="228"/>
      <c r="AEQ479" s="228"/>
      <c r="AER479" s="228"/>
      <c r="AES479" s="228"/>
      <c r="AET479" s="228"/>
      <c r="AEU479" s="228"/>
      <c r="AEV479" s="228"/>
      <c r="AEW479" s="228"/>
      <c r="AEX479" s="228"/>
      <c r="AEY479" s="228"/>
      <c r="AEZ479" s="228"/>
      <c r="AFA479" s="228"/>
      <c r="AFB479" s="228"/>
      <c r="AFC479" s="228"/>
      <c r="AFD479" s="228"/>
      <c r="AFE479" s="228"/>
      <c r="AFF479" s="228"/>
      <c r="AFG479" s="228"/>
      <c r="AFH479" s="228"/>
      <c r="AFI479" s="228"/>
      <c r="AFJ479" s="228"/>
      <c r="AFK479" s="228"/>
      <c r="AFL479" s="228"/>
      <c r="AFM479" s="228"/>
      <c r="AFN479" s="228"/>
      <c r="AFO479" s="228"/>
      <c r="AFP479" s="228"/>
      <c r="AFQ479" s="228"/>
      <c r="AFR479" s="228"/>
      <c r="AFS479" s="228"/>
      <c r="AFT479" s="228"/>
      <c r="AFU479" s="228"/>
      <c r="AFV479" s="228"/>
      <c r="AFW479" s="228"/>
      <c r="AFX479" s="228"/>
      <c r="AFY479" s="228"/>
      <c r="AFZ479" s="228"/>
      <c r="AGA479" s="228"/>
      <c r="AGB479" s="228"/>
      <c r="AGC479" s="228"/>
      <c r="AGD479" s="228"/>
      <c r="AGE479" s="228"/>
      <c r="AGF479" s="228"/>
      <c r="AGG479" s="228"/>
      <c r="AGH479" s="228"/>
      <c r="AGI479" s="228"/>
      <c r="AGJ479" s="228"/>
      <c r="AGK479" s="228"/>
      <c r="AGL479" s="228"/>
      <c r="AGM479" s="228"/>
      <c r="AGN479" s="228"/>
      <c r="AGO479" s="228"/>
      <c r="AGP479" s="228"/>
      <c r="AGQ479" s="228"/>
      <c r="AGR479" s="228"/>
      <c r="AGS479" s="228"/>
      <c r="AGT479" s="228"/>
      <c r="AGU479" s="228"/>
      <c r="AGV479" s="228"/>
      <c r="AGW479" s="228"/>
      <c r="AGX479" s="228"/>
      <c r="AGY479" s="228"/>
      <c r="AGZ479" s="228"/>
      <c r="AHA479" s="228"/>
      <c r="AHB479" s="228"/>
      <c r="AHC479" s="228"/>
      <c r="AHD479" s="228"/>
      <c r="AHE479" s="228"/>
      <c r="AHF479" s="228"/>
      <c r="AHG479" s="228"/>
      <c r="AHH479" s="228"/>
      <c r="AHI479" s="228"/>
      <c r="AHJ479" s="228"/>
      <c r="AHK479" s="228"/>
      <c r="AHL479" s="228"/>
      <c r="AHM479" s="228"/>
      <c r="AHN479" s="228"/>
      <c r="AHO479" s="228"/>
      <c r="AHP479" s="228"/>
      <c r="AHQ479" s="228"/>
      <c r="AHR479" s="228"/>
      <c r="AHS479" s="228"/>
      <c r="AHT479" s="228"/>
      <c r="AHU479" s="228"/>
      <c r="AHV479" s="228"/>
      <c r="AHW479" s="228"/>
      <c r="AHX479" s="228"/>
      <c r="AHY479" s="228"/>
      <c r="AHZ479" s="228"/>
      <c r="AIA479" s="228"/>
      <c r="AIB479" s="228"/>
      <c r="AIC479" s="228"/>
      <c r="AID479" s="228"/>
      <c r="AIE479" s="228"/>
      <c r="AIF479" s="228"/>
      <c r="AIG479" s="228"/>
      <c r="AIH479" s="228"/>
      <c r="AII479" s="228"/>
      <c r="AIJ479" s="228"/>
      <c r="AIK479" s="228"/>
      <c r="AIL479" s="228"/>
      <c r="AIM479" s="228"/>
      <c r="AIN479" s="228"/>
      <c r="AIO479" s="228"/>
      <c r="AIP479" s="228"/>
      <c r="AIQ479" s="228"/>
      <c r="AIR479" s="228"/>
      <c r="AIS479" s="228"/>
      <c r="AIT479" s="228"/>
      <c r="AIU479" s="228"/>
      <c r="AIV479" s="228"/>
      <c r="AIW479" s="228"/>
      <c r="AIX479" s="228"/>
      <c r="AIY479" s="228"/>
      <c r="AIZ479" s="228"/>
      <c r="AJA479" s="228"/>
      <c r="AJB479" s="228"/>
      <c r="AJC479" s="228"/>
      <c r="AJD479" s="228"/>
      <c r="AJE479" s="228"/>
      <c r="AJF479" s="228"/>
      <c r="AJG479" s="228"/>
      <c r="AJH479" s="228"/>
      <c r="AJI479" s="228"/>
      <c r="AJJ479" s="228"/>
      <c r="AJK479" s="228"/>
      <c r="AJL479" s="228"/>
      <c r="AJM479" s="228"/>
      <c r="AJN479" s="228"/>
      <c r="AJO479" s="228"/>
      <c r="AJP479" s="228"/>
      <c r="AJQ479" s="228"/>
      <c r="AJR479" s="228"/>
      <c r="AJS479" s="228"/>
      <c r="AJT479" s="228"/>
      <c r="AJU479" s="228"/>
      <c r="AJV479" s="228"/>
      <c r="AJW479" s="228"/>
      <c r="AJX479" s="228"/>
      <c r="AJY479" s="228"/>
      <c r="AJZ479" s="228"/>
      <c r="AKA479" s="228"/>
      <c r="AKB479" s="228"/>
      <c r="AKC479" s="228"/>
      <c r="AKD479" s="228"/>
      <c r="AKE479" s="228"/>
      <c r="AKF479" s="228"/>
      <c r="AKG479" s="228"/>
      <c r="AKH479" s="228"/>
      <c r="AKI479" s="228"/>
      <c r="AKJ479" s="228"/>
      <c r="AKK479" s="228"/>
      <c r="AKL479" s="228"/>
      <c r="AKM479" s="228"/>
      <c r="AKN479" s="228"/>
      <c r="AKO479" s="228"/>
      <c r="AKP479" s="228"/>
      <c r="AKQ479" s="228"/>
      <c r="AKR479" s="228"/>
      <c r="AKS479" s="228"/>
      <c r="AKT479" s="228"/>
      <c r="AKU479" s="228"/>
      <c r="AKV479" s="228"/>
      <c r="AKW479" s="228"/>
      <c r="AKX479" s="228"/>
      <c r="AKY479" s="228"/>
      <c r="AKZ479" s="228"/>
      <c r="ALA479" s="228"/>
      <c r="ALB479" s="228"/>
      <c r="ALC479" s="228"/>
      <c r="ALD479" s="228"/>
      <c r="ALE479" s="228"/>
      <c r="ALF479" s="228"/>
      <c r="ALG479" s="228"/>
      <c r="ALH479" s="228"/>
      <c r="ALI479" s="228"/>
      <c r="ALJ479" s="228"/>
      <c r="ALK479" s="228"/>
      <c r="ALL479" s="228"/>
      <c r="ALM479" s="228"/>
      <c r="ALN479" s="228"/>
      <c r="ALO479" s="228"/>
      <c r="ALP479" s="228"/>
      <c r="ALQ479" s="228"/>
      <c r="ALR479" s="228"/>
      <c r="ALS479" s="228"/>
      <c r="ALT479" s="228"/>
      <c r="ALU479" s="228"/>
      <c r="ALV479" s="228"/>
      <c r="ALW479" s="228"/>
      <c r="ALX479" s="228"/>
      <c r="ALY479" s="228"/>
      <c r="ALZ479" s="228"/>
      <c r="AMA479" s="228"/>
      <c r="AMB479" s="228"/>
      <c r="AMC479" s="228"/>
      <c r="AMD479" s="228"/>
      <c r="AME479" s="228"/>
      <c r="AMF479" s="228"/>
      <c r="AMG479" s="228"/>
      <c r="AMH479" s="228"/>
      <c r="AMI479" s="228"/>
      <c r="AMJ479" s="228"/>
      <c r="AMK479" s="228"/>
      <c r="AML479" s="228"/>
      <c r="AMM479" s="228"/>
      <c r="AMN479" s="228"/>
      <c r="AMO479" s="228"/>
      <c r="AMP479" s="228"/>
      <c r="AMQ479" s="228"/>
      <c r="AMR479" s="228"/>
      <c r="AMS479" s="228"/>
      <c r="AMT479" s="228"/>
      <c r="AMU479" s="228"/>
      <c r="AMV479" s="228"/>
      <c r="AMW479" s="228"/>
      <c r="AMX479" s="228"/>
    </row>
    <row r="480" spans="1:1038" s="308" customFormat="1" ht="18" customHeight="1">
      <c r="A480" s="301" t="s">
        <v>1819</v>
      </c>
      <c r="B480" s="302" t="s">
        <v>1647</v>
      </c>
      <c r="C480" s="228"/>
      <c r="D480" s="303" t="s">
        <v>1279</v>
      </c>
      <c r="E480" s="485">
        <v>69</v>
      </c>
      <c r="F480" s="485">
        <v>1</v>
      </c>
      <c r="G480" s="304" t="str">
        <f t="shared" si="168"/>
        <v>69-1</v>
      </c>
      <c r="H480" s="485">
        <v>0</v>
      </c>
      <c r="I480" s="485">
        <v>74.5</v>
      </c>
      <c r="J480" s="569"/>
      <c r="K480" s="545" t="b">
        <f>IF(I481=1,IF(((VLOOKUP($G480,[1]Depth_Lookup!#REF!,9,FALSE))-(H480/100))=0,"Good",IF(((VLOOKUP($G480,[1]Depth_Lookup!$A$3:$J$550,9,FALSE))-(H480/100))&gt;0,"Too Short","Too Long")))</f>
        <v>0</v>
      </c>
      <c r="L480" s="171">
        <f>(VLOOKUP($G480,Depth_Lookup!$A$3:$J$410,10,FALSE))+(H480/100)</f>
        <v>167.7</v>
      </c>
      <c r="M480" s="171">
        <f>(VLOOKUP($G480,Depth_Lookup!$A$3:$J$410,10,FALSE))+(I480/100)</f>
        <v>168.44499999999999</v>
      </c>
      <c r="N480" s="354" t="s">
        <v>1997</v>
      </c>
      <c r="O480" s="228">
        <v>2</v>
      </c>
      <c r="P480" s="228" t="s">
        <v>853</v>
      </c>
      <c r="Q480" s="228" t="s">
        <v>125</v>
      </c>
      <c r="R480" s="304" t="str">
        <f t="shared" si="146"/>
        <v>SerpentinizedHarzburgite</v>
      </c>
      <c r="S480" s="228" t="s">
        <v>700</v>
      </c>
      <c r="T480" s="228" t="s">
        <v>700</v>
      </c>
      <c r="U480" s="228"/>
      <c r="V480" s="228"/>
      <c r="W480" s="228" t="s">
        <v>102</v>
      </c>
      <c r="X480" s="305">
        <f>VLOOKUP(W480,[2]definitions_list_lookup!$A$13:$B$19,2,0)</f>
        <v>5</v>
      </c>
      <c r="Y480" s="228" t="s">
        <v>90</v>
      </c>
      <c r="Z480" s="228" t="s">
        <v>91</v>
      </c>
      <c r="AA480" s="228"/>
      <c r="AB480" s="228"/>
      <c r="AC480" s="228"/>
      <c r="AD480" s="228"/>
      <c r="AE480" s="234"/>
      <c r="AF480" s="304" t="e">
        <f>VLOOKUP(AE480,[2]definitions_list_mag!$V$12:$W$15,2,0)</f>
        <v>#N/A</v>
      </c>
      <c r="AG480" s="241"/>
      <c r="AH480" s="228"/>
      <c r="AI480" s="244">
        <v>69</v>
      </c>
      <c r="AJ480" s="228"/>
      <c r="AK480" s="228"/>
      <c r="AL480" s="228"/>
      <c r="AM480" s="228"/>
      <c r="AN480" s="228"/>
      <c r="AO480" s="244"/>
      <c r="AP480" s="228"/>
      <c r="AQ480" s="228"/>
      <c r="AR480" s="228"/>
      <c r="AS480" s="228"/>
      <c r="AT480" s="228"/>
      <c r="AU480" s="244"/>
      <c r="AV480" s="228"/>
      <c r="AW480" s="228"/>
      <c r="AX480" s="228"/>
      <c r="AY480" s="228"/>
      <c r="AZ480" s="228"/>
      <c r="BA480" s="244">
        <v>30</v>
      </c>
      <c r="BB480" s="228">
        <v>8</v>
      </c>
      <c r="BC480" s="228">
        <v>3</v>
      </c>
      <c r="BD480" s="228" t="s">
        <v>110</v>
      </c>
      <c r="BE480" s="228" t="s">
        <v>103</v>
      </c>
      <c r="BF480" s="228"/>
      <c r="BG480" s="244"/>
      <c r="BH480" s="228"/>
      <c r="BI480" s="228"/>
      <c r="BJ480" s="228"/>
      <c r="BK480" s="228"/>
      <c r="BL480" s="228"/>
      <c r="BM480" s="244">
        <v>1</v>
      </c>
      <c r="BN480" s="228">
        <v>2</v>
      </c>
      <c r="BO480" s="228">
        <v>0.5</v>
      </c>
      <c r="BP480" s="228"/>
      <c r="BQ480" s="228"/>
      <c r="BR480" s="228"/>
      <c r="BS480" s="228"/>
      <c r="BT480" s="228"/>
      <c r="BU480" s="228"/>
      <c r="BV480" s="228"/>
      <c r="BW480" s="228"/>
      <c r="BX480" s="228"/>
      <c r="BY480" s="244"/>
      <c r="BZ480" s="228"/>
      <c r="CA480" s="228"/>
      <c r="CB480" s="228"/>
      <c r="CC480" s="228"/>
      <c r="CD480" s="228"/>
      <c r="CE480" s="228"/>
      <c r="CF480" s="310">
        <f t="shared" si="154"/>
        <v>100</v>
      </c>
      <c r="CG480" s="245"/>
      <c r="CH480" s="486" t="s">
        <v>1472</v>
      </c>
      <c r="CI480" s="486">
        <v>100</v>
      </c>
      <c r="CJ480" s="486" t="s">
        <v>514</v>
      </c>
      <c r="CK480" s="486"/>
      <c r="CL480" s="487"/>
      <c r="CM480" s="487"/>
      <c r="CN480" s="487"/>
      <c r="CO480" s="487"/>
      <c r="CP480" s="487"/>
      <c r="CQ480" s="487"/>
      <c r="CR480" s="487"/>
      <c r="CS480" s="487"/>
      <c r="CT480" s="487"/>
      <c r="CU480" s="487"/>
      <c r="CV480" s="487"/>
      <c r="CW480" s="487"/>
      <c r="CX480" s="487"/>
      <c r="CY480" s="487"/>
      <c r="CZ480" s="487"/>
      <c r="DA480" s="487"/>
      <c r="DB480" s="487">
        <v>70</v>
      </c>
      <c r="DC480" s="485">
        <v>30</v>
      </c>
      <c r="DD480" s="487"/>
      <c r="DE480" s="487"/>
      <c r="DF480" s="487"/>
      <c r="DG480" s="487"/>
      <c r="DH480" s="487"/>
      <c r="DI480" s="487"/>
      <c r="DJ480" s="487"/>
      <c r="DK480" s="306">
        <f t="shared" si="147"/>
        <v>100</v>
      </c>
      <c r="DL480" s="245"/>
      <c r="DM480" s="487"/>
      <c r="DN480" s="487"/>
      <c r="DO480" s="488"/>
      <c r="DP480" s="489"/>
      <c r="DQ480" s="245"/>
      <c r="DR480" s="307"/>
      <c r="DS480" s="245"/>
      <c r="DT480" s="262" t="s">
        <v>2001</v>
      </c>
      <c r="DU480" s="249"/>
      <c r="DV480" s="249"/>
      <c r="DW480" s="311" t="e">
        <f>VLOOKUP(P480,[2]definitions_list_lookup!$K$30:$L$54,2,0)</f>
        <v>#N/A</v>
      </c>
      <c r="DX480" s="383" t="s">
        <v>1980</v>
      </c>
      <c r="DY480" s="268" t="s">
        <v>2002</v>
      </c>
      <c r="DZ480" s="482"/>
      <c r="EA480" s="312"/>
      <c r="EB480" s="249"/>
      <c r="EC480" s="312"/>
      <c r="ED480" s="229" t="s">
        <v>2517</v>
      </c>
      <c r="EE480" s="313"/>
      <c r="EF480" s="314"/>
      <c r="EG480" s="313"/>
      <c r="EH480" s="315"/>
      <c r="EI480" s="316"/>
      <c r="EJ480" s="317"/>
      <c r="EK480" s="318"/>
      <c r="EL480" s="313"/>
      <c r="EM480" s="315"/>
      <c r="EN480" s="315"/>
      <c r="EO480" s="319"/>
      <c r="EP480" s="319"/>
      <c r="EQ480" s="319"/>
      <c r="ER480" s="319"/>
      <c r="ES480" s="319"/>
      <c r="ET480" s="319"/>
      <c r="EU480" s="319"/>
      <c r="EV480" s="320"/>
      <c r="EW480" s="320"/>
      <c r="EX480" s="320"/>
      <c r="EY480" s="320"/>
      <c r="EZ480" s="192" t="e">
        <f t="shared" si="155"/>
        <v>#DIV/0!</v>
      </c>
      <c r="FA480" s="192" t="e">
        <f t="shared" si="156"/>
        <v>#DIV/0!</v>
      </c>
      <c r="FB480" s="192" t="e">
        <f t="shared" si="157"/>
        <v>#DIV/0!</v>
      </c>
      <c r="FC480" s="192" t="e">
        <f t="shared" si="158"/>
        <v>#DIV/0!</v>
      </c>
      <c r="FD480" s="192" t="e">
        <f t="shared" si="159"/>
        <v>#DIV/0!</v>
      </c>
      <c r="FE480" s="193" t="e">
        <f t="shared" si="160"/>
        <v>#DIV/0!</v>
      </c>
      <c r="FF480" s="194" t="e">
        <f t="shared" si="161"/>
        <v>#DIV/0!</v>
      </c>
      <c r="FG480" s="313"/>
      <c r="FH480" s="315"/>
      <c r="FI480" s="778">
        <f t="shared" si="162"/>
        <v>0</v>
      </c>
      <c r="FJ480" s="779" t="e">
        <f t="shared" si="163"/>
        <v>#DIV/0!</v>
      </c>
      <c r="FK480" s="779" t="e">
        <f t="shared" si="164"/>
        <v>#DIV/0!</v>
      </c>
      <c r="FL480" s="780" t="e">
        <f t="shared" si="165"/>
        <v>#DIV/0!</v>
      </c>
      <c r="FM480" s="169" t="e">
        <f t="shared" si="166"/>
        <v>#DIV/0!</v>
      </c>
      <c r="FN480" s="783" t="e">
        <f t="shared" si="167"/>
        <v>#DIV/0!</v>
      </c>
      <c r="FO480" s="228"/>
      <c r="FP480" s="228"/>
      <c r="FQ480" s="228"/>
      <c r="FR480" s="228"/>
      <c r="FS480" s="228"/>
      <c r="FT480" s="228"/>
      <c r="FU480" s="228"/>
      <c r="FV480" s="228"/>
      <c r="FW480" s="228"/>
      <c r="FX480" s="228"/>
      <c r="FY480" s="228"/>
      <c r="FZ480" s="228"/>
      <c r="GA480" s="228"/>
      <c r="GB480" s="228"/>
      <c r="GC480" s="228"/>
      <c r="GD480" s="228"/>
      <c r="GE480" s="228"/>
      <c r="GF480" s="228"/>
      <c r="GG480" s="228"/>
      <c r="GH480" s="228"/>
      <c r="GI480" s="228"/>
      <c r="GJ480" s="228"/>
      <c r="GK480" s="228"/>
      <c r="GL480" s="228"/>
      <c r="GM480" s="228"/>
      <c r="GN480" s="228"/>
      <c r="GO480" s="228"/>
      <c r="GP480" s="228"/>
      <c r="GQ480" s="228"/>
      <c r="GR480" s="228"/>
      <c r="GS480" s="228"/>
      <c r="GT480" s="228"/>
      <c r="GU480" s="228"/>
      <c r="GV480" s="228"/>
      <c r="GW480" s="228"/>
      <c r="GX480" s="228"/>
      <c r="GY480" s="228"/>
      <c r="GZ480" s="228"/>
      <c r="HA480" s="228"/>
      <c r="HB480" s="228"/>
      <c r="HC480" s="228"/>
      <c r="HD480" s="228"/>
      <c r="HE480" s="228"/>
      <c r="HF480" s="228"/>
      <c r="HG480" s="228"/>
      <c r="HH480" s="228"/>
      <c r="HI480" s="228"/>
      <c r="HJ480" s="228"/>
      <c r="HK480" s="228"/>
      <c r="HL480" s="228"/>
      <c r="HM480" s="228"/>
      <c r="HN480" s="228"/>
      <c r="HO480" s="228"/>
      <c r="HP480" s="228"/>
      <c r="HQ480" s="228"/>
      <c r="HR480" s="228"/>
      <c r="HS480" s="228"/>
      <c r="HT480" s="228"/>
      <c r="HU480" s="228"/>
      <c r="HV480" s="228"/>
      <c r="HW480" s="228"/>
      <c r="HX480" s="228"/>
      <c r="HY480" s="228"/>
      <c r="HZ480" s="228"/>
      <c r="IA480" s="228"/>
      <c r="IB480" s="228"/>
      <c r="IC480" s="228"/>
      <c r="ID480" s="228"/>
      <c r="IE480" s="228"/>
      <c r="IF480" s="228"/>
      <c r="IG480" s="228"/>
      <c r="IH480" s="228"/>
      <c r="II480" s="228"/>
      <c r="IJ480" s="228"/>
      <c r="IK480" s="228"/>
      <c r="IL480" s="228"/>
      <c r="IM480" s="228"/>
      <c r="IN480" s="228"/>
      <c r="IO480" s="228"/>
      <c r="IP480" s="228"/>
      <c r="IQ480" s="228"/>
      <c r="IR480" s="228"/>
      <c r="IS480" s="228"/>
      <c r="IT480" s="228"/>
      <c r="IU480" s="228"/>
      <c r="IV480" s="228"/>
      <c r="IW480" s="228"/>
      <c r="IX480" s="228"/>
      <c r="IY480" s="228"/>
      <c r="IZ480" s="228"/>
      <c r="JA480" s="228"/>
      <c r="JB480" s="228"/>
      <c r="JC480" s="228"/>
      <c r="JD480" s="228"/>
      <c r="JE480" s="228"/>
      <c r="JF480" s="228"/>
      <c r="JG480" s="228"/>
      <c r="JH480" s="228"/>
      <c r="JI480" s="228"/>
      <c r="JJ480" s="228"/>
      <c r="JK480" s="228"/>
      <c r="JL480" s="228"/>
      <c r="JM480" s="228"/>
      <c r="JN480" s="228"/>
      <c r="JO480" s="228"/>
      <c r="JP480" s="228"/>
      <c r="JQ480" s="228"/>
      <c r="JR480" s="228"/>
      <c r="JS480" s="228"/>
      <c r="JT480" s="228"/>
      <c r="JU480" s="228"/>
      <c r="JV480" s="228"/>
      <c r="JW480" s="228"/>
      <c r="JX480" s="228"/>
      <c r="JY480" s="228"/>
      <c r="JZ480" s="228"/>
      <c r="KA480" s="228"/>
      <c r="KB480" s="228"/>
      <c r="KC480" s="228"/>
      <c r="KD480" s="228"/>
      <c r="KE480" s="228"/>
      <c r="KF480" s="228"/>
      <c r="KG480" s="228"/>
      <c r="KH480" s="228"/>
      <c r="KI480" s="228"/>
      <c r="KJ480" s="228"/>
      <c r="KK480" s="228"/>
      <c r="KL480" s="228"/>
      <c r="KM480" s="228"/>
      <c r="KN480" s="228"/>
      <c r="KO480" s="228"/>
      <c r="KP480" s="228"/>
      <c r="KQ480" s="228"/>
      <c r="KR480" s="228"/>
      <c r="KS480" s="228"/>
      <c r="KT480" s="228"/>
      <c r="KU480" s="228"/>
      <c r="KV480" s="228"/>
      <c r="KW480" s="228"/>
      <c r="KX480" s="228"/>
      <c r="KY480" s="228"/>
      <c r="KZ480" s="228"/>
      <c r="LA480" s="228"/>
      <c r="LB480" s="228"/>
      <c r="LC480" s="228"/>
      <c r="LD480" s="228"/>
      <c r="LE480" s="228"/>
      <c r="LF480" s="228"/>
      <c r="LG480" s="228"/>
      <c r="LH480" s="228"/>
      <c r="LI480" s="228"/>
      <c r="LJ480" s="228"/>
      <c r="LK480" s="228"/>
      <c r="LL480" s="228"/>
      <c r="LM480" s="228"/>
      <c r="LN480" s="228"/>
      <c r="LO480" s="228"/>
      <c r="LP480" s="228"/>
      <c r="LQ480" s="228"/>
      <c r="LR480" s="228"/>
      <c r="LS480" s="228"/>
      <c r="LT480" s="228"/>
      <c r="LU480" s="228"/>
      <c r="LV480" s="228"/>
      <c r="LW480" s="228"/>
      <c r="LX480" s="228"/>
      <c r="LY480" s="228"/>
      <c r="LZ480" s="228"/>
      <c r="MA480" s="228"/>
      <c r="MB480" s="228"/>
      <c r="MC480" s="228"/>
      <c r="MD480" s="228"/>
      <c r="ME480" s="228"/>
      <c r="MF480" s="228"/>
      <c r="MG480" s="228"/>
      <c r="MH480" s="228"/>
      <c r="MI480" s="228"/>
      <c r="MJ480" s="228"/>
      <c r="MK480" s="228"/>
      <c r="ML480" s="228"/>
      <c r="MM480" s="228"/>
      <c r="MN480" s="228"/>
      <c r="MO480" s="228"/>
      <c r="MP480" s="228"/>
      <c r="MQ480" s="228"/>
      <c r="MR480" s="228"/>
      <c r="MS480" s="228"/>
      <c r="MT480" s="228"/>
      <c r="MU480" s="228"/>
      <c r="MV480" s="228"/>
      <c r="MW480" s="228"/>
      <c r="MX480" s="228"/>
      <c r="MY480" s="228"/>
      <c r="MZ480" s="228"/>
      <c r="NA480" s="228"/>
      <c r="NB480" s="228"/>
      <c r="NC480" s="228"/>
      <c r="ND480" s="228"/>
      <c r="NE480" s="228"/>
      <c r="NF480" s="228"/>
      <c r="NG480" s="228"/>
      <c r="NH480" s="228"/>
      <c r="NI480" s="228"/>
      <c r="NJ480" s="228"/>
      <c r="NK480" s="228"/>
      <c r="NL480" s="228"/>
      <c r="NM480" s="228"/>
      <c r="NN480" s="228"/>
      <c r="NO480" s="228"/>
      <c r="NP480" s="228"/>
      <c r="NQ480" s="228"/>
      <c r="NR480" s="228"/>
      <c r="NS480" s="228"/>
      <c r="NT480" s="228"/>
      <c r="NU480" s="228"/>
      <c r="NV480" s="228"/>
      <c r="NW480" s="228"/>
      <c r="NX480" s="228"/>
      <c r="NY480" s="228"/>
      <c r="NZ480" s="228"/>
      <c r="OA480" s="228"/>
      <c r="OB480" s="228"/>
      <c r="OC480" s="228"/>
      <c r="OD480" s="228"/>
      <c r="OE480" s="228"/>
      <c r="OF480" s="228"/>
      <c r="OG480" s="228"/>
      <c r="OH480" s="228"/>
      <c r="OI480" s="228"/>
      <c r="OJ480" s="228"/>
      <c r="OK480" s="228"/>
      <c r="OL480" s="228"/>
      <c r="OM480" s="228"/>
      <c r="ON480" s="228"/>
      <c r="OO480" s="228"/>
      <c r="OP480" s="228"/>
      <c r="OQ480" s="228"/>
      <c r="OR480" s="228"/>
      <c r="OS480" s="228"/>
      <c r="OT480" s="228"/>
      <c r="OU480" s="228"/>
      <c r="OV480" s="228"/>
      <c r="OW480" s="228"/>
      <c r="OX480" s="228"/>
      <c r="OY480" s="228"/>
      <c r="OZ480" s="228"/>
      <c r="PA480" s="228"/>
      <c r="PB480" s="228"/>
      <c r="PC480" s="228"/>
      <c r="PD480" s="228"/>
      <c r="PE480" s="228"/>
      <c r="PF480" s="228"/>
      <c r="PG480" s="228"/>
      <c r="PH480" s="228"/>
      <c r="PI480" s="228"/>
      <c r="PJ480" s="228"/>
      <c r="PK480" s="228"/>
      <c r="PL480" s="228"/>
      <c r="PM480" s="228"/>
      <c r="PN480" s="228"/>
      <c r="PO480" s="228"/>
      <c r="PP480" s="228"/>
      <c r="PQ480" s="228"/>
      <c r="PR480" s="228"/>
      <c r="PS480" s="228"/>
      <c r="PT480" s="228"/>
      <c r="PU480" s="228"/>
      <c r="PV480" s="228"/>
      <c r="PW480" s="228"/>
      <c r="PX480" s="228"/>
      <c r="PY480" s="228"/>
      <c r="PZ480" s="228"/>
      <c r="QA480" s="228"/>
      <c r="QB480" s="228"/>
      <c r="QC480" s="228"/>
      <c r="QD480" s="228"/>
      <c r="QE480" s="228"/>
      <c r="QF480" s="228"/>
      <c r="QG480" s="228"/>
      <c r="QH480" s="228"/>
      <c r="QI480" s="228"/>
      <c r="QJ480" s="228"/>
      <c r="QK480" s="228"/>
      <c r="QL480" s="228"/>
      <c r="QM480" s="228"/>
      <c r="QN480" s="228"/>
      <c r="QO480" s="228"/>
      <c r="QP480" s="228"/>
      <c r="QQ480" s="228"/>
      <c r="QR480" s="228"/>
      <c r="QS480" s="228"/>
      <c r="QT480" s="228"/>
      <c r="QU480" s="228"/>
      <c r="QV480" s="228"/>
      <c r="QW480" s="228"/>
      <c r="QX480" s="228"/>
      <c r="QY480" s="228"/>
      <c r="QZ480" s="228"/>
      <c r="RA480" s="228"/>
      <c r="RB480" s="228"/>
      <c r="RC480" s="228"/>
      <c r="RD480" s="228"/>
      <c r="RE480" s="228"/>
      <c r="RF480" s="228"/>
      <c r="RG480" s="228"/>
      <c r="RH480" s="228"/>
      <c r="RI480" s="228"/>
      <c r="RJ480" s="228"/>
      <c r="RK480" s="228"/>
      <c r="RL480" s="228"/>
      <c r="RM480" s="228"/>
      <c r="RN480" s="228"/>
      <c r="RO480" s="228"/>
      <c r="RP480" s="228"/>
      <c r="RQ480" s="228"/>
      <c r="RR480" s="228"/>
      <c r="RS480" s="228"/>
      <c r="RT480" s="228"/>
      <c r="RU480" s="228"/>
      <c r="RV480" s="228"/>
      <c r="RW480" s="228"/>
      <c r="RX480" s="228"/>
      <c r="RY480" s="228"/>
      <c r="RZ480" s="228"/>
      <c r="SA480" s="228"/>
      <c r="SB480" s="228"/>
      <c r="SC480" s="228"/>
      <c r="SD480" s="228"/>
      <c r="SE480" s="228"/>
      <c r="SF480" s="228"/>
      <c r="SG480" s="228"/>
      <c r="SH480" s="228"/>
      <c r="SI480" s="228"/>
      <c r="SJ480" s="228"/>
      <c r="SK480" s="228"/>
      <c r="SL480" s="228"/>
      <c r="SM480" s="228"/>
      <c r="SN480" s="228"/>
      <c r="SO480" s="228"/>
      <c r="SP480" s="228"/>
      <c r="SQ480" s="228"/>
      <c r="SR480" s="228"/>
      <c r="SS480" s="228"/>
      <c r="ST480" s="228"/>
      <c r="SU480" s="228"/>
      <c r="SV480" s="228"/>
      <c r="SW480" s="228"/>
      <c r="SX480" s="228"/>
      <c r="SY480" s="228"/>
      <c r="SZ480" s="228"/>
      <c r="TA480" s="228"/>
      <c r="TB480" s="228"/>
      <c r="TC480" s="228"/>
      <c r="TD480" s="228"/>
      <c r="TE480" s="228"/>
      <c r="TF480" s="228"/>
      <c r="TG480" s="228"/>
      <c r="TH480" s="228"/>
      <c r="TI480" s="228"/>
      <c r="TJ480" s="228"/>
      <c r="TK480" s="228"/>
      <c r="TL480" s="228"/>
      <c r="TM480" s="228"/>
      <c r="TN480" s="228"/>
      <c r="TO480" s="228"/>
      <c r="TP480" s="228"/>
      <c r="TQ480" s="228"/>
      <c r="TR480" s="228"/>
      <c r="TS480" s="228"/>
      <c r="TT480" s="228"/>
      <c r="TU480" s="228"/>
      <c r="TV480" s="228"/>
      <c r="TW480" s="228"/>
      <c r="TX480" s="228"/>
      <c r="TY480" s="228"/>
      <c r="TZ480" s="228"/>
      <c r="UA480" s="228"/>
      <c r="UB480" s="228"/>
      <c r="UC480" s="228"/>
      <c r="UD480" s="228"/>
      <c r="UE480" s="228"/>
      <c r="UF480" s="228"/>
      <c r="UG480" s="228"/>
      <c r="UH480" s="228"/>
      <c r="UI480" s="228"/>
      <c r="UJ480" s="228"/>
      <c r="UK480" s="228"/>
      <c r="UL480" s="228"/>
      <c r="UM480" s="228"/>
      <c r="UN480" s="228"/>
      <c r="UO480" s="228"/>
      <c r="UP480" s="228"/>
      <c r="UQ480" s="228"/>
      <c r="UR480" s="228"/>
      <c r="US480" s="228"/>
      <c r="UT480" s="228"/>
      <c r="UU480" s="228"/>
      <c r="UV480" s="228"/>
      <c r="UW480" s="228"/>
      <c r="UX480" s="228"/>
      <c r="UY480" s="228"/>
      <c r="UZ480" s="228"/>
      <c r="VA480" s="228"/>
      <c r="VB480" s="228"/>
      <c r="VC480" s="228"/>
      <c r="VD480" s="228"/>
      <c r="VE480" s="228"/>
      <c r="VF480" s="228"/>
      <c r="VG480" s="228"/>
      <c r="VH480" s="228"/>
      <c r="VI480" s="228"/>
      <c r="VJ480" s="228"/>
      <c r="VK480" s="228"/>
      <c r="VL480" s="228"/>
      <c r="VM480" s="228"/>
      <c r="VN480" s="228"/>
      <c r="VO480" s="228"/>
      <c r="VP480" s="228"/>
      <c r="VQ480" s="228"/>
      <c r="VR480" s="228"/>
      <c r="VS480" s="228"/>
      <c r="VT480" s="228"/>
      <c r="VU480" s="228"/>
      <c r="VV480" s="228"/>
      <c r="VW480" s="228"/>
      <c r="VX480" s="228"/>
      <c r="VY480" s="228"/>
      <c r="VZ480" s="228"/>
      <c r="WA480" s="228"/>
      <c r="WB480" s="228"/>
      <c r="WC480" s="228"/>
      <c r="WD480" s="228"/>
      <c r="WE480" s="228"/>
      <c r="WF480" s="228"/>
      <c r="WG480" s="228"/>
      <c r="WH480" s="228"/>
      <c r="WI480" s="228"/>
      <c r="WJ480" s="228"/>
      <c r="WK480" s="228"/>
      <c r="WL480" s="228"/>
      <c r="WM480" s="228"/>
      <c r="WN480" s="228"/>
      <c r="WO480" s="228"/>
      <c r="WP480" s="228"/>
      <c r="WQ480" s="228"/>
      <c r="WR480" s="228"/>
      <c r="WS480" s="228"/>
      <c r="WT480" s="228"/>
      <c r="WU480" s="228"/>
      <c r="WV480" s="228"/>
      <c r="WW480" s="228"/>
      <c r="WX480" s="228"/>
      <c r="WY480" s="228"/>
      <c r="WZ480" s="228"/>
      <c r="XA480" s="228"/>
      <c r="XB480" s="228"/>
      <c r="XC480" s="228"/>
      <c r="XD480" s="228"/>
      <c r="XE480" s="228"/>
      <c r="XF480" s="228"/>
      <c r="XG480" s="228"/>
      <c r="XH480" s="228"/>
      <c r="XI480" s="228"/>
      <c r="XJ480" s="228"/>
      <c r="XK480" s="228"/>
      <c r="XL480" s="228"/>
      <c r="XM480" s="228"/>
      <c r="XN480" s="228"/>
      <c r="XO480" s="228"/>
      <c r="XP480" s="228"/>
      <c r="XQ480" s="228"/>
      <c r="XR480" s="228"/>
      <c r="XS480" s="228"/>
      <c r="XT480" s="228"/>
      <c r="XU480" s="228"/>
      <c r="XV480" s="228"/>
      <c r="XW480" s="228"/>
      <c r="XX480" s="228"/>
      <c r="XY480" s="228"/>
      <c r="XZ480" s="228"/>
      <c r="YA480" s="228"/>
      <c r="YB480" s="228"/>
      <c r="YC480" s="228"/>
      <c r="YD480" s="228"/>
      <c r="YE480" s="228"/>
      <c r="YF480" s="228"/>
      <c r="YG480" s="228"/>
      <c r="YH480" s="228"/>
      <c r="YI480" s="228"/>
      <c r="YJ480" s="228"/>
      <c r="YK480" s="228"/>
      <c r="YL480" s="228"/>
      <c r="YM480" s="228"/>
      <c r="YN480" s="228"/>
      <c r="YO480" s="228"/>
      <c r="YP480" s="228"/>
      <c r="YQ480" s="228"/>
      <c r="YR480" s="228"/>
      <c r="YS480" s="228"/>
      <c r="YT480" s="228"/>
      <c r="YU480" s="228"/>
      <c r="YV480" s="228"/>
      <c r="YW480" s="228"/>
      <c r="YX480" s="228"/>
      <c r="YY480" s="228"/>
      <c r="YZ480" s="228"/>
      <c r="ZA480" s="228"/>
      <c r="ZB480" s="228"/>
      <c r="ZC480" s="228"/>
      <c r="ZD480" s="228"/>
      <c r="ZE480" s="228"/>
      <c r="ZF480" s="228"/>
      <c r="ZG480" s="228"/>
      <c r="ZH480" s="228"/>
      <c r="ZI480" s="228"/>
      <c r="ZJ480" s="228"/>
      <c r="ZK480" s="228"/>
      <c r="ZL480" s="228"/>
      <c r="ZM480" s="228"/>
      <c r="ZN480" s="228"/>
      <c r="ZO480" s="228"/>
      <c r="ZP480" s="228"/>
      <c r="ZQ480" s="228"/>
      <c r="ZR480" s="228"/>
      <c r="ZS480" s="228"/>
      <c r="ZT480" s="228"/>
      <c r="ZU480" s="228"/>
      <c r="ZV480" s="228"/>
      <c r="ZW480" s="228"/>
      <c r="ZX480" s="228"/>
      <c r="ZY480" s="228"/>
      <c r="ZZ480" s="228"/>
      <c r="AAA480" s="228"/>
      <c r="AAB480" s="228"/>
      <c r="AAC480" s="228"/>
      <c r="AAD480" s="228"/>
      <c r="AAE480" s="228"/>
      <c r="AAF480" s="228"/>
      <c r="AAG480" s="228"/>
      <c r="AAH480" s="228"/>
      <c r="AAI480" s="228"/>
      <c r="AAJ480" s="228"/>
      <c r="AAK480" s="228"/>
      <c r="AAL480" s="228"/>
      <c r="AAM480" s="228"/>
      <c r="AAN480" s="228"/>
      <c r="AAO480" s="228"/>
      <c r="AAP480" s="228"/>
      <c r="AAQ480" s="228"/>
      <c r="AAR480" s="228"/>
      <c r="AAS480" s="228"/>
      <c r="AAT480" s="228"/>
      <c r="AAU480" s="228"/>
      <c r="AAV480" s="228"/>
      <c r="AAW480" s="228"/>
      <c r="AAX480" s="228"/>
      <c r="AAY480" s="228"/>
      <c r="AAZ480" s="228"/>
      <c r="ABA480" s="228"/>
      <c r="ABB480" s="228"/>
      <c r="ABC480" s="228"/>
      <c r="ABD480" s="228"/>
      <c r="ABE480" s="228"/>
      <c r="ABF480" s="228"/>
      <c r="ABG480" s="228"/>
      <c r="ABH480" s="228"/>
      <c r="ABI480" s="228"/>
      <c r="ABJ480" s="228"/>
      <c r="ABK480" s="228"/>
      <c r="ABL480" s="228"/>
      <c r="ABM480" s="228"/>
      <c r="ABN480" s="228"/>
      <c r="ABO480" s="228"/>
      <c r="ABP480" s="228"/>
      <c r="ABQ480" s="228"/>
      <c r="ABR480" s="228"/>
      <c r="ABS480" s="228"/>
      <c r="ABT480" s="228"/>
      <c r="ABU480" s="228"/>
      <c r="ABV480" s="228"/>
      <c r="ABW480" s="228"/>
      <c r="ABX480" s="228"/>
      <c r="ABY480" s="228"/>
      <c r="ABZ480" s="228"/>
      <c r="ACA480" s="228"/>
      <c r="ACB480" s="228"/>
      <c r="ACC480" s="228"/>
      <c r="ACD480" s="228"/>
      <c r="ACE480" s="228"/>
      <c r="ACF480" s="228"/>
      <c r="ACG480" s="228"/>
      <c r="ACH480" s="228"/>
      <c r="ACI480" s="228"/>
      <c r="ACJ480" s="228"/>
      <c r="ACK480" s="228"/>
      <c r="ACL480" s="228"/>
      <c r="ACM480" s="228"/>
      <c r="ACN480" s="228"/>
      <c r="ACO480" s="228"/>
      <c r="ACP480" s="228"/>
      <c r="ACQ480" s="228"/>
      <c r="ACR480" s="228"/>
      <c r="ACS480" s="228"/>
      <c r="ACT480" s="228"/>
      <c r="ACU480" s="228"/>
      <c r="ACV480" s="228"/>
      <c r="ACW480" s="228"/>
      <c r="ACX480" s="228"/>
      <c r="ACY480" s="228"/>
      <c r="ACZ480" s="228"/>
      <c r="ADA480" s="228"/>
      <c r="ADB480" s="228"/>
      <c r="ADC480" s="228"/>
      <c r="ADD480" s="228"/>
      <c r="ADE480" s="228"/>
      <c r="ADF480" s="228"/>
      <c r="ADG480" s="228"/>
      <c r="ADH480" s="228"/>
      <c r="ADI480" s="228"/>
      <c r="ADJ480" s="228"/>
      <c r="ADK480" s="228"/>
      <c r="ADL480" s="228"/>
      <c r="ADM480" s="228"/>
      <c r="ADN480" s="228"/>
      <c r="ADO480" s="228"/>
      <c r="ADP480" s="228"/>
      <c r="ADQ480" s="228"/>
      <c r="ADR480" s="228"/>
      <c r="ADS480" s="228"/>
      <c r="ADT480" s="228"/>
      <c r="ADU480" s="228"/>
      <c r="ADV480" s="228"/>
      <c r="ADW480" s="228"/>
      <c r="ADX480" s="228"/>
      <c r="ADY480" s="228"/>
      <c r="ADZ480" s="228"/>
      <c r="AEA480" s="228"/>
      <c r="AEB480" s="228"/>
      <c r="AEC480" s="228"/>
      <c r="AED480" s="228"/>
      <c r="AEE480" s="228"/>
      <c r="AEF480" s="228"/>
      <c r="AEG480" s="228"/>
      <c r="AEH480" s="228"/>
      <c r="AEI480" s="228"/>
      <c r="AEJ480" s="228"/>
      <c r="AEK480" s="228"/>
      <c r="AEL480" s="228"/>
      <c r="AEM480" s="228"/>
      <c r="AEN480" s="228"/>
      <c r="AEO480" s="228"/>
      <c r="AEP480" s="228"/>
      <c r="AEQ480" s="228"/>
      <c r="AER480" s="228"/>
      <c r="AES480" s="228"/>
      <c r="AET480" s="228"/>
      <c r="AEU480" s="228"/>
      <c r="AEV480" s="228"/>
      <c r="AEW480" s="228"/>
      <c r="AEX480" s="228"/>
      <c r="AEY480" s="228"/>
      <c r="AEZ480" s="228"/>
      <c r="AFA480" s="228"/>
      <c r="AFB480" s="228"/>
      <c r="AFC480" s="228"/>
      <c r="AFD480" s="228"/>
      <c r="AFE480" s="228"/>
      <c r="AFF480" s="228"/>
      <c r="AFG480" s="228"/>
      <c r="AFH480" s="228"/>
      <c r="AFI480" s="228"/>
      <c r="AFJ480" s="228"/>
      <c r="AFK480" s="228"/>
      <c r="AFL480" s="228"/>
      <c r="AFM480" s="228"/>
      <c r="AFN480" s="228"/>
      <c r="AFO480" s="228"/>
      <c r="AFP480" s="228"/>
      <c r="AFQ480" s="228"/>
      <c r="AFR480" s="228"/>
      <c r="AFS480" s="228"/>
      <c r="AFT480" s="228"/>
      <c r="AFU480" s="228"/>
      <c r="AFV480" s="228"/>
      <c r="AFW480" s="228"/>
      <c r="AFX480" s="228"/>
      <c r="AFY480" s="228"/>
      <c r="AFZ480" s="228"/>
      <c r="AGA480" s="228"/>
      <c r="AGB480" s="228"/>
      <c r="AGC480" s="228"/>
      <c r="AGD480" s="228"/>
      <c r="AGE480" s="228"/>
      <c r="AGF480" s="228"/>
      <c r="AGG480" s="228"/>
      <c r="AGH480" s="228"/>
      <c r="AGI480" s="228"/>
      <c r="AGJ480" s="228"/>
      <c r="AGK480" s="228"/>
      <c r="AGL480" s="228"/>
      <c r="AGM480" s="228"/>
      <c r="AGN480" s="228"/>
      <c r="AGO480" s="228"/>
      <c r="AGP480" s="228"/>
      <c r="AGQ480" s="228"/>
      <c r="AGR480" s="228"/>
      <c r="AGS480" s="228"/>
      <c r="AGT480" s="228"/>
      <c r="AGU480" s="228"/>
      <c r="AGV480" s="228"/>
      <c r="AGW480" s="228"/>
      <c r="AGX480" s="228"/>
      <c r="AGY480" s="228"/>
      <c r="AGZ480" s="228"/>
      <c r="AHA480" s="228"/>
      <c r="AHB480" s="228"/>
      <c r="AHC480" s="228"/>
      <c r="AHD480" s="228"/>
      <c r="AHE480" s="228"/>
      <c r="AHF480" s="228"/>
      <c r="AHG480" s="228"/>
      <c r="AHH480" s="228"/>
      <c r="AHI480" s="228"/>
      <c r="AHJ480" s="228"/>
      <c r="AHK480" s="228"/>
      <c r="AHL480" s="228"/>
      <c r="AHM480" s="228"/>
      <c r="AHN480" s="228"/>
      <c r="AHO480" s="228"/>
      <c r="AHP480" s="228"/>
      <c r="AHQ480" s="228"/>
      <c r="AHR480" s="228"/>
      <c r="AHS480" s="228"/>
      <c r="AHT480" s="228"/>
      <c r="AHU480" s="228"/>
      <c r="AHV480" s="228"/>
      <c r="AHW480" s="228"/>
      <c r="AHX480" s="228"/>
      <c r="AHY480" s="228"/>
      <c r="AHZ480" s="228"/>
      <c r="AIA480" s="228"/>
      <c r="AIB480" s="228"/>
      <c r="AIC480" s="228"/>
      <c r="AID480" s="228"/>
      <c r="AIE480" s="228"/>
      <c r="AIF480" s="228"/>
      <c r="AIG480" s="228"/>
      <c r="AIH480" s="228"/>
      <c r="AII480" s="228"/>
      <c r="AIJ480" s="228"/>
      <c r="AIK480" s="228"/>
      <c r="AIL480" s="228"/>
      <c r="AIM480" s="228"/>
      <c r="AIN480" s="228"/>
      <c r="AIO480" s="228"/>
      <c r="AIP480" s="228"/>
      <c r="AIQ480" s="228"/>
      <c r="AIR480" s="228"/>
      <c r="AIS480" s="228"/>
      <c r="AIT480" s="228"/>
      <c r="AIU480" s="228"/>
      <c r="AIV480" s="228"/>
      <c r="AIW480" s="228"/>
      <c r="AIX480" s="228"/>
      <c r="AIY480" s="228"/>
      <c r="AIZ480" s="228"/>
      <c r="AJA480" s="228"/>
      <c r="AJB480" s="228"/>
      <c r="AJC480" s="228"/>
      <c r="AJD480" s="228"/>
      <c r="AJE480" s="228"/>
      <c r="AJF480" s="228"/>
      <c r="AJG480" s="228"/>
      <c r="AJH480" s="228"/>
      <c r="AJI480" s="228"/>
      <c r="AJJ480" s="228"/>
      <c r="AJK480" s="228"/>
      <c r="AJL480" s="228"/>
      <c r="AJM480" s="228"/>
      <c r="AJN480" s="228"/>
      <c r="AJO480" s="228"/>
      <c r="AJP480" s="228"/>
      <c r="AJQ480" s="228"/>
      <c r="AJR480" s="228"/>
      <c r="AJS480" s="228"/>
      <c r="AJT480" s="228"/>
      <c r="AJU480" s="228"/>
      <c r="AJV480" s="228"/>
      <c r="AJW480" s="228"/>
      <c r="AJX480" s="228"/>
      <c r="AJY480" s="228"/>
      <c r="AJZ480" s="228"/>
      <c r="AKA480" s="228"/>
      <c r="AKB480" s="228"/>
      <c r="AKC480" s="228"/>
      <c r="AKD480" s="228"/>
      <c r="AKE480" s="228"/>
      <c r="AKF480" s="228"/>
      <c r="AKG480" s="228"/>
      <c r="AKH480" s="228"/>
      <c r="AKI480" s="228"/>
      <c r="AKJ480" s="228"/>
      <c r="AKK480" s="228"/>
      <c r="AKL480" s="228"/>
      <c r="AKM480" s="228"/>
      <c r="AKN480" s="228"/>
      <c r="AKO480" s="228"/>
      <c r="AKP480" s="228"/>
      <c r="AKQ480" s="228"/>
      <c r="AKR480" s="228"/>
      <c r="AKS480" s="228"/>
      <c r="AKT480" s="228"/>
      <c r="AKU480" s="228"/>
      <c r="AKV480" s="228"/>
      <c r="AKW480" s="228"/>
      <c r="AKX480" s="228"/>
      <c r="AKY480" s="228"/>
      <c r="AKZ480" s="228"/>
      <c r="ALA480" s="228"/>
      <c r="ALB480" s="228"/>
      <c r="ALC480" s="228"/>
      <c r="ALD480" s="228"/>
      <c r="ALE480" s="228"/>
      <c r="ALF480" s="228"/>
      <c r="ALG480" s="228"/>
      <c r="ALH480" s="228"/>
      <c r="ALI480" s="228"/>
      <c r="ALJ480" s="228"/>
      <c r="ALK480" s="228"/>
      <c r="ALL480" s="228"/>
      <c r="ALM480" s="228"/>
      <c r="ALN480" s="228"/>
      <c r="ALO480" s="228"/>
      <c r="ALP480" s="228"/>
      <c r="ALQ480" s="228"/>
      <c r="ALR480" s="228"/>
      <c r="ALS480" s="228"/>
      <c r="ALT480" s="228"/>
      <c r="ALU480" s="228"/>
      <c r="ALV480" s="228"/>
      <c r="ALW480" s="228"/>
      <c r="ALX480" s="228"/>
      <c r="ALY480" s="228"/>
      <c r="ALZ480" s="228"/>
      <c r="AMA480" s="228"/>
      <c r="AMB480" s="228"/>
      <c r="AMC480" s="228"/>
      <c r="AMD480" s="228"/>
      <c r="AME480" s="228"/>
      <c r="AMF480" s="228"/>
      <c r="AMG480" s="228"/>
      <c r="AMH480" s="228"/>
      <c r="AMI480" s="228"/>
      <c r="AMJ480" s="228"/>
      <c r="AMK480" s="228"/>
      <c r="AML480" s="228"/>
      <c r="AMM480" s="228"/>
      <c r="AMN480" s="228"/>
      <c r="AMO480" s="228"/>
      <c r="AMP480" s="228"/>
      <c r="AMQ480" s="228"/>
      <c r="AMR480" s="228"/>
      <c r="AMS480" s="228"/>
      <c r="AMT480" s="228"/>
      <c r="AMU480" s="228"/>
      <c r="AMV480" s="228"/>
      <c r="AMW480" s="228"/>
      <c r="AMX480" s="228"/>
    </row>
    <row r="481" spans="1:1038" ht="18" customHeight="1">
      <c r="A481" s="223" t="s">
        <v>1819</v>
      </c>
      <c r="B481" s="224" t="s">
        <v>1647</v>
      </c>
      <c r="D481" s="225" t="s">
        <v>1279</v>
      </c>
      <c r="E481" s="126">
        <v>69</v>
      </c>
      <c r="F481" s="126">
        <v>2</v>
      </c>
      <c r="G481" s="196" t="str">
        <f t="shared" si="168"/>
        <v>69-2</v>
      </c>
      <c r="H481" s="126">
        <v>0</v>
      </c>
      <c r="I481" s="126">
        <v>39.5</v>
      </c>
      <c r="K481" s="545" t="b">
        <f>IF(I482=1,IF(((VLOOKUP($G481,[1]Depth_Lookup!#REF!,9,FALSE))-(H481/100))=0,"Good",IF(((VLOOKUP($G481,[1]Depth_Lookup!$A$3:$J$550,9,FALSE))-(H481/100))&gt;0,"Too Short","Too Long")))</f>
        <v>0</v>
      </c>
      <c r="L481" s="171">
        <f>(VLOOKUP($G481,Depth_Lookup!$A$3:$J$410,10,FALSE))+(H481/100)</f>
        <v>168.44499999999999</v>
      </c>
      <c r="M481" s="171">
        <f>(VLOOKUP($G481,Depth_Lookup!$A$3:$J$410,10,FALSE))+(I481/100)</f>
        <v>168.84</v>
      </c>
      <c r="N481" s="127" t="s">
        <v>1997</v>
      </c>
      <c r="O481" s="126" t="s">
        <v>1605</v>
      </c>
      <c r="P481" s="126" t="s">
        <v>853</v>
      </c>
      <c r="Q481" s="126" t="s">
        <v>125</v>
      </c>
      <c r="R481" s="196" t="str">
        <f t="shared" si="146"/>
        <v>SerpentinizedHarzburgite</v>
      </c>
      <c r="S481" s="126" t="s">
        <v>700</v>
      </c>
      <c r="W481" s="126" t="s">
        <v>102</v>
      </c>
      <c r="X481" s="202">
        <f>VLOOKUP(W481,[2]definitions_list_lookup!$A$13:$B$19,2,0)</f>
        <v>5</v>
      </c>
      <c r="Y481" s="126" t="s">
        <v>90</v>
      </c>
      <c r="Z481" s="126" t="s">
        <v>91</v>
      </c>
      <c r="AF481" s="196" t="e">
        <f>VLOOKUP(AE481,[2]definitions_list_mag!$V$12:$W$15,2,0)</f>
        <v>#N/A</v>
      </c>
      <c r="AI481" s="130">
        <v>69</v>
      </c>
      <c r="AO481" s="130"/>
      <c r="AU481" s="130"/>
      <c r="BA481" s="130">
        <v>30</v>
      </c>
      <c r="BB481" s="126">
        <v>6</v>
      </c>
      <c r="BC481" s="126">
        <v>3</v>
      </c>
      <c r="BD481" s="126" t="s">
        <v>110</v>
      </c>
      <c r="BE481" s="126" t="s">
        <v>103</v>
      </c>
      <c r="BG481" s="130"/>
      <c r="BM481" s="130">
        <v>1</v>
      </c>
      <c r="BN481" s="126">
        <v>2</v>
      </c>
      <c r="BO481" s="126">
        <v>0.5</v>
      </c>
      <c r="BY481" s="130"/>
      <c r="CF481" s="213">
        <f t="shared" si="154"/>
        <v>100</v>
      </c>
      <c r="CG481" s="131"/>
      <c r="CH481" s="132" t="s">
        <v>1472</v>
      </c>
      <c r="CI481" s="132">
        <v>100</v>
      </c>
      <c r="CJ481" s="132" t="s">
        <v>514</v>
      </c>
      <c r="CK481" s="133"/>
      <c r="CL481" s="134"/>
      <c r="CM481" s="134"/>
      <c r="CN481" s="134"/>
      <c r="CO481" s="134"/>
      <c r="CP481" s="134"/>
      <c r="CQ481" s="134"/>
      <c r="CR481" s="134"/>
      <c r="CS481" s="134"/>
      <c r="CT481" s="134"/>
      <c r="CU481" s="134"/>
      <c r="CV481" s="134"/>
      <c r="CW481" s="134"/>
      <c r="CX481" s="134"/>
      <c r="CY481" s="134"/>
      <c r="CZ481" s="134"/>
      <c r="DA481" s="134"/>
      <c r="DB481" s="134">
        <v>70</v>
      </c>
      <c r="DC481" s="135">
        <v>30</v>
      </c>
      <c r="DD481" s="134"/>
      <c r="DE481" s="134"/>
      <c r="DF481" s="134"/>
      <c r="DG481" s="134"/>
      <c r="DH481" s="134"/>
      <c r="DI481" s="134"/>
      <c r="DJ481" s="134"/>
      <c r="DK481" s="207">
        <f t="shared" si="147"/>
        <v>100</v>
      </c>
      <c r="DL481" s="131"/>
      <c r="DM481" s="134"/>
      <c r="DN481" s="134"/>
      <c r="DO481" s="136"/>
      <c r="DQ481" s="131"/>
      <c r="DR481" s="136"/>
      <c r="DS481" s="131"/>
      <c r="DT481" s="138" t="s">
        <v>1979</v>
      </c>
      <c r="DW481" s="214" t="e">
        <f>VLOOKUP(P481,[2]definitions_list_lookup!$K$30:$L$54,2,0)</f>
        <v>#N/A</v>
      </c>
      <c r="DX481" s="139" t="s">
        <v>1980</v>
      </c>
      <c r="DY481" s="139" t="s">
        <v>2002</v>
      </c>
      <c r="DZ481"/>
      <c r="EA481" s="104"/>
      <c r="ED481" s="229" t="s">
        <v>2517</v>
      </c>
      <c r="EE481" s="140"/>
      <c r="EG481" s="140"/>
      <c r="EI481" s="218"/>
      <c r="EJ481" s="143"/>
      <c r="EK481" s="221"/>
      <c r="EM481" s="109"/>
      <c r="EN481" s="109"/>
      <c r="EZ481" s="192" t="e">
        <f t="shared" si="155"/>
        <v>#DIV/0!</v>
      </c>
      <c r="FA481" s="192" t="e">
        <f t="shared" si="156"/>
        <v>#DIV/0!</v>
      </c>
      <c r="FB481" s="192" t="e">
        <f t="shared" si="157"/>
        <v>#DIV/0!</v>
      </c>
      <c r="FC481" s="192" t="e">
        <f t="shared" si="158"/>
        <v>#DIV/0!</v>
      </c>
      <c r="FD481" s="192" t="e">
        <f t="shared" si="159"/>
        <v>#DIV/0!</v>
      </c>
      <c r="FE481" s="193" t="e">
        <f t="shared" si="160"/>
        <v>#DIV/0!</v>
      </c>
      <c r="FF481" s="194" t="e">
        <f t="shared" si="161"/>
        <v>#DIV/0!</v>
      </c>
      <c r="FI481" s="778">
        <f t="shared" si="162"/>
        <v>0</v>
      </c>
      <c r="FJ481" s="779" t="e">
        <f t="shared" si="163"/>
        <v>#DIV/0!</v>
      </c>
      <c r="FK481" s="779" t="e">
        <f t="shared" si="164"/>
        <v>#DIV/0!</v>
      </c>
      <c r="FL481" s="780" t="e">
        <f t="shared" si="165"/>
        <v>#DIV/0!</v>
      </c>
      <c r="FM481" s="169" t="e">
        <f t="shared" si="166"/>
        <v>#DIV/0!</v>
      </c>
      <c r="FN481" s="783" t="e">
        <f t="shared" si="167"/>
        <v>#DIV/0!</v>
      </c>
    </row>
    <row r="482" spans="1:1038" ht="18" customHeight="1">
      <c r="A482" s="223" t="s">
        <v>1819</v>
      </c>
      <c r="B482" s="224" t="s">
        <v>1647</v>
      </c>
      <c r="D482" s="225" t="s">
        <v>1279</v>
      </c>
      <c r="E482" s="360">
        <v>69</v>
      </c>
      <c r="F482" s="360">
        <v>2</v>
      </c>
      <c r="G482" s="196" t="str">
        <f t="shared" si="168"/>
        <v>69-2</v>
      </c>
      <c r="H482" s="360">
        <v>39.5</v>
      </c>
      <c r="I482" s="360">
        <v>40.5</v>
      </c>
      <c r="J482" s="360"/>
      <c r="K482" s="545" t="b">
        <f>IF(I483=1,IF(((VLOOKUP($G482,[1]Depth_Lookup!#REF!,9,FALSE))-(H482/100))=0,"Good",IF(((VLOOKUP($G482,[1]Depth_Lookup!$A$3:$J$550,9,FALSE))-(H482/100))&gt;0,"Too Short","Too Long")))</f>
        <v>0</v>
      </c>
      <c r="L482" s="171">
        <f>(VLOOKUP($G482,Depth_Lookup!$A$3:$J$410,10,FALSE))+(H482/100)</f>
        <v>168.84</v>
      </c>
      <c r="M482" s="171">
        <f>(VLOOKUP($G482,Depth_Lookup!$A$3:$J$410,10,FALSE))+(I482/100)</f>
        <v>168.85</v>
      </c>
      <c r="N482" s="127" t="s">
        <v>1997</v>
      </c>
      <c r="O482" s="126" t="s">
        <v>1605</v>
      </c>
      <c r="Q482" s="126" t="s">
        <v>137</v>
      </c>
      <c r="R482" s="196" t="str">
        <f t="shared" si="146"/>
        <v>Clinopyroxenite</v>
      </c>
      <c r="S482" s="126" t="s">
        <v>98</v>
      </c>
      <c r="U482" s="126" t="s">
        <v>95</v>
      </c>
      <c r="V482" s="126" t="s">
        <v>509</v>
      </c>
      <c r="W482" s="126" t="s">
        <v>102</v>
      </c>
      <c r="X482" s="202">
        <f>VLOOKUP(W482,[2]definitions_list_lookup!$A$13:$B$19,2,0)</f>
        <v>5</v>
      </c>
      <c r="Y482" s="126" t="s">
        <v>90</v>
      </c>
      <c r="Z482" s="126" t="s">
        <v>91</v>
      </c>
      <c r="AF482" s="196" t="e">
        <f>VLOOKUP(AE482,[2]definitions_list_mag!$V$12:$W$15,2,0)</f>
        <v>#N/A</v>
      </c>
      <c r="AI482" s="130"/>
      <c r="AO482" s="130"/>
      <c r="AU482" s="130">
        <v>100</v>
      </c>
      <c r="AZ482" s="126" t="s">
        <v>1326</v>
      </c>
      <c r="BA482" s="130"/>
      <c r="BG482" s="130"/>
      <c r="BM482" s="130"/>
      <c r="BY482" s="130"/>
      <c r="CF482" s="213">
        <f t="shared" si="154"/>
        <v>100</v>
      </c>
      <c r="CG482" s="131"/>
      <c r="CH482" s="369" t="s">
        <v>1329</v>
      </c>
      <c r="CI482" s="369">
        <v>100</v>
      </c>
      <c r="CJ482" s="369" t="s">
        <v>514</v>
      </c>
      <c r="CK482" s="369"/>
      <c r="CL482" s="370"/>
      <c r="CM482" s="370"/>
      <c r="CN482" s="370"/>
      <c r="CO482" s="370"/>
      <c r="CP482" s="370"/>
      <c r="CQ482" s="370"/>
      <c r="CR482" s="370"/>
      <c r="CS482" s="370"/>
      <c r="CT482" s="370"/>
      <c r="CU482" s="370"/>
      <c r="CV482" s="370"/>
      <c r="CW482" s="370"/>
      <c r="CX482" s="370"/>
      <c r="CY482" s="370"/>
      <c r="CZ482" s="370"/>
      <c r="DA482" s="370"/>
      <c r="DB482" s="370"/>
      <c r="DC482" s="360"/>
      <c r="DD482" s="370"/>
      <c r="DE482" s="370"/>
      <c r="DF482" s="370"/>
      <c r="DG482" s="370"/>
      <c r="DH482" s="370"/>
      <c r="DI482" s="370"/>
      <c r="DJ482" s="370">
        <v>100</v>
      </c>
      <c r="DK482" s="207">
        <f t="shared" si="147"/>
        <v>100</v>
      </c>
      <c r="DL482" s="131"/>
      <c r="DM482" s="370"/>
      <c r="DN482" s="370"/>
      <c r="DO482" s="372"/>
      <c r="DP482" s="373"/>
      <c r="DQ482" s="131"/>
      <c r="DR482" s="136" t="s">
        <v>2003</v>
      </c>
      <c r="DS482" s="131"/>
      <c r="DT482" s="138" t="s">
        <v>2004</v>
      </c>
      <c r="DU482" s="135">
        <v>13</v>
      </c>
      <c r="DW482" s="214" t="e">
        <f>VLOOKUP(P482,[2]definitions_list_lookup!$K$30:$L$54,2,0)</f>
        <v>#N/A</v>
      </c>
      <c r="DX482" s="139" t="s">
        <v>1433</v>
      </c>
      <c r="DY482" s="139" t="s">
        <v>1965</v>
      </c>
      <c r="DZ482"/>
      <c r="EA482" s="104"/>
      <c r="ED482" s="229" t="s">
        <v>2517</v>
      </c>
      <c r="EE482" s="140"/>
      <c r="EG482" s="140"/>
      <c r="EI482" s="218"/>
      <c r="EJ482" s="143"/>
      <c r="EK482" s="221"/>
      <c r="EM482" s="109"/>
      <c r="EN482" s="109" t="s">
        <v>1447</v>
      </c>
      <c r="EO482" s="144">
        <v>1.2</v>
      </c>
      <c r="EV482" s="112">
        <v>30</v>
      </c>
      <c r="EW482" s="112">
        <v>90</v>
      </c>
      <c r="EX482" s="112">
        <v>13</v>
      </c>
      <c r="EY482" s="112">
        <v>180</v>
      </c>
      <c r="EZ482" s="192">
        <f t="shared" si="155"/>
        <v>-68.204743313250916</v>
      </c>
      <c r="FA482" s="192">
        <f t="shared" si="156"/>
        <v>291.7952566867491</v>
      </c>
      <c r="FB482" s="192">
        <f t="shared" si="157"/>
        <v>58.126710429270553</v>
      </c>
      <c r="FC482" s="192">
        <f t="shared" si="158"/>
        <v>21.795256686749084</v>
      </c>
      <c r="FD482" s="192">
        <f t="shared" si="159"/>
        <v>31.873289570729447</v>
      </c>
      <c r="FE482" s="193">
        <f t="shared" si="160"/>
        <v>111.7952566867491</v>
      </c>
      <c r="FF482" s="194">
        <f t="shared" si="161"/>
        <v>31.873289570729447</v>
      </c>
      <c r="FI482" s="778">
        <f t="shared" si="162"/>
        <v>1.2</v>
      </c>
      <c r="FJ482" s="779">
        <f t="shared" si="163"/>
        <v>31.873289570729447</v>
      </c>
      <c r="FK482" s="779">
        <f t="shared" si="164"/>
        <v>58.126710429270553</v>
      </c>
      <c r="FL482" s="780">
        <f t="shared" si="165"/>
        <v>1.0145024803440976</v>
      </c>
      <c r="FM482" s="169">
        <f t="shared" si="166"/>
        <v>0.84921794535832462</v>
      </c>
      <c r="FN482" s="783">
        <f t="shared" si="167"/>
        <v>1.0190615344299896</v>
      </c>
    </row>
    <row r="483" spans="1:1038" s="288" customFormat="1" ht="18" customHeight="1">
      <c r="A483" s="282" t="s">
        <v>1819</v>
      </c>
      <c r="B483" s="283" t="s">
        <v>1647</v>
      </c>
      <c r="C483" s="227"/>
      <c r="D483" s="284" t="s">
        <v>1279</v>
      </c>
      <c r="E483" s="227">
        <v>69</v>
      </c>
      <c r="F483" s="227">
        <v>2</v>
      </c>
      <c r="G483" s="286" t="str">
        <f t="shared" si="168"/>
        <v>69-2</v>
      </c>
      <c r="H483" s="227">
        <v>40.5</v>
      </c>
      <c r="I483" s="227">
        <v>71.5</v>
      </c>
      <c r="J483" s="226"/>
      <c r="K483" s="545" t="b">
        <f>IF(I484=1,IF(((VLOOKUP($G483,[1]Depth_Lookup!#REF!,9,FALSE))-(H483/100))=0,"Good",IF(((VLOOKUP($G483,[1]Depth_Lookup!$A$3:$J$550,9,FALSE))-(H483/100))&gt;0,"Too Short","Too Long")))</f>
        <v>0</v>
      </c>
      <c r="L483" s="171">
        <f>(VLOOKUP($G483,Depth_Lookup!$A$3:$J$410,10,FALSE))+(H483/100)</f>
        <v>168.85</v>
      </c>
      <c r="M483" s="171">
        <f>(VLOOKUP($G483,Depth_Lookup!$A$3:$J$410,10,FALSE))+(I483/100)</f>
        <v>169.16</v>
      </c>
      <c r="N483" s="230" t="s">
        <v>1997</v>
      </c>
      <c r="O483" s="227" t="s">
        <v>1605</v>
      </c>
      <c r="P483" s="227" t="s">
        <v>853</v>
      </c>
      <c r="Q483" s="227" t="s">
        <v>125</v>
      </c>
      <c r="R483" s="286" t="str">
        <f t="shared" si="146"/>
        <v>SerpentinizedHarzburgite</v>
      </c>
      <c r="S483" s="227" t="s">
        <v>98</v>
      </c>
      <c r="T483" s="227" t="s">
        <v>700</v>
      </c>
      <c r="U483" s="227" t="s">
        <v>95</v>
      </c>
      <c r="V483" s="227" t="s">
        <v>509</v>
      </c>
      <c r="W483" s="227" t="s">
        <v>102</v>
      </c>
      <c r="X483" s="287">
        <f>VLOOKUP(W483,[2]definitions_list_lookup!$A$13:$B$19,2,0)</f>
        <v>5</v>
      </c>
      <c r="Y483" s="227" t="s">
        <v>90</v>
      </c>
      <c r="Z483" s="227" t="s">
        <v>91</v>
      </c>
      <c r="AA483" s="227"/>
      <c r="AB483" s="227"/>
      <c r="AC483" s="227"/>
      <c r="AD483" s="227"/>
      <c r="AE483" s="233"/>
      <c r="AF483" s="286" t="e">
        <f>VLOOKUP(AE483,[2]definitions_list_mag!$V$12:$W$15,2,0)</f>
        <v>#N/A</v>
      </c>
      <c r="AG483" s="237"/>
      <c r="AH483" s="227"/>
      <c r="AI483" s="240">
        <v>69</v>
      </c>
      <c r="AJ483" s="227"/>
      <c r="AK483" s="227"/>
      <c r="AL483" s="227"/>
      <c r="AM483" s="227"/>
      <c r="AN483" s="227"/>
      <c r="AO483" s="240"/>
      <c r="AP483" s="227"/>
      <c r="AQ483" s="227"/>
      <c r="AR483" s="227"/>
      <c r="AS483" s="227"/>
      <c r="AT483" s="227"/>
      <c r="AU483" s="240"/>
      <c r="AV483" s="227"/>
      <c r="AW483" s="227"/>
      <c r="AX483" s="227"/>
      <c r="AY483" s="227"/>
      <c r="AZ483" s="227"/>
      <c r="BA483" s="240">
        <v>30</v>
      </c>
      <c r="BB483" s="227">
        <v>7</v>
      </c>
      <c r="BC483" s="227">
        <v>3</v>
      </c>
      <c r="BD483" s="227" t="s">
        <v>110</v>
      </c>
      <c r="BE483" s="227" t="s">
        <v>103</v>
      </c>
      <c r="BF483" s="227"/>
      <c r="BG483" s="240"/>
      <c r="BH483" s="227"/>
      <c r="BI483" s="227"/>
      <c r="BJ483" s="227"/>
      <c r="BK483" s="227"/>
      <c r="BL483" s="227"/>
      <c r="BM483" s="240">
        <v>1</v>
      </c>
      <c r="BN483" s="227">
        <v>2</v>
      </c>
      <c r="BO483" s="227">
        <v>0.5</v>
      </c>
      <c r="BP483" s="227"/>
      <c r="BQ483" s="227"/>
      <c r="BR483" s="227"/>
      <c r="BS483" s="227"/>
      <c r="BT483" s="227"/>
      <c r="BU483" s="227"/>
      <c r="BV483" s="227"/>
      <c r="BW483" s="227"/>
      <c r="BX483" s="227"/>
      <c r="BY483" s="240"/>
      <c r="BZ483" s="227"/>
      <c r="CA483" s="227"/>
      <c r="CB483" s="227"/>
      <c r="CC483" s="227"/>
      <c r="CD483" s="227"/>
      <c r="CE483" s="227"/>
      <c r="CF483" s="290">
        <f t="shared" si="154"/>
        <v>100</v>
      </c>
      <c r="CG483" s="148"/>
      <c r="CH483" s="149" t="s">
        <v>1472</v>
      </c>
      <c r="CI483" s="149">
        <v>100</v>
      </c>
      <c r="CJ483" s="149" t="s">
        <v>514</v>
      </c>
      <c r="CK483" s="151"/>
      <c r="CL483" s="152"/>
      <c r="CM483" s="152"/>
      <c r="CN483" s="152"/>
      <c r="CO483" s="152"/>
      <c r="CP483" s="152"/>
      <c r="CQ483" s="152"/>
      <c r="CR483" s="152"/>
      <c r="CS483" s="152"/>
      <c r="CT483" s="152"/>
      <c r="CU483" s="152"/>
      <c r="CV483" s="152"/>
      <c r="CW483" s="152"/>
      <c r="CX483" s="152"/>
      <c r="CY483" s="152"/>
      <c r="CZ483" s="152"/>
      <c r="DA483" s="152"/>
      <c r="DB483" s="152">
        <v>70</v>
      </c>
      <c r="DC483" s="229">
        <v>30</v>
      </c>
      <c r="DD483" s="152"/>
      <c r="DE483" s="152"/>
      <c r="DF483" s="152"/>
      <c r="DG483" s="152"/>
      <c r="DH483" s="152"/>
      <c r="DI483" s="152"/>
      <c r="DJ483" s="152"/>
      <c r="DK483" s="208">
        <f t="shared" si="147"/>
        <v>100</v>
      </c>
      <c r="DL483" s="148"/>
      <c r="DM483" s="152"/>
      <c r="DN483" s="152"/>
      <c r="DO483" s="153"/>
      <c r="DQ483" s="148"/>
      <c r="DR483" s="153"/>
      <c r="DS483" s="148"/>
      <c r="DT483" s="261" t="s">
        <v>1979</v>
      </c>
      <c r="DU483" s="229"/>
      <c r="DV483" s="229"/>
      <c r="DW483" s="291" t="e">
        <f>VLOOKUP(P483,[2]definitions_list_lookup!$K$30:$L$54,2,0)</f>
        <v>#N/A</v>
      </c>
      <c r="DX483" s="154" t="s">
        <v>1980</v>
      </c>
      <c r="DY483" s="154" t="s">
        <v>2002</v>
      </c>
      <c r="DZ483" s="479"/>
      <c r="EA483" s="292"/>
      <c r="EB483" s="229"/>
      <c r="EC483" s="292"/>
      <c r="ED483" s="229" t="s">
        <v>2517</v>
      </c>
      <c r="EE483" s="293"/>
      <c r="EF483" s="294"/>
      <c r="EG483" s="293"/>
      <c r="EH483" s="295"/>
      <c r="EI483" s="296"/>
      <c r="EJ483" s="297"/>
      <c r="EK483" s="298"/>
      <c r="EL483" s="293"/>
      <c r="EM483" s="295"/>
      <c r="EN483" s="295" t="s">
        <v>1447</v>
      </c>
      <c r="EO483" s="321"/>
      <c r="EP483" s="321"/>
      <c r="EQ483" s="321"/>
      <c r="ER483" s="321"/>
      <c r="ES483" s="321"/>
      <c r="ET483" s="321"/>
      <c r="EU483" s="321"/>
      <c r="EV483" s="112">
        <v>30</v>
      </c>
      <c r="EW483" s="112">
        <v>90</v>
      </c>
      <c r="EX483" s="112">
        <v>13</v>
      </c>
      <c r="EY483" s="112">
        <v>180</v>
      </c>
      <c r="EZ483" s="192">
        <f t="shared" si="155"/>
        <v>-68.204743313250916</v>
      </c>
      <c r="FA483" s="192">
        <f t="shared" si="156"/>
        <v>291.7952566867491</v>
      </c>
      <c r="FB483" s="192">
        <f t="shared" si="157"/>
        <v>58.126710429270553</v>
      </c>
      <c r="FC483" s="192">
        <f t="shared" si="158"/>
        <v>21.795256686749084</v>
      </c>
      <c r="FD483" s="192">
        <f t="shared" si="159"/>
        <v>31.873289570729447</v>
      </c>
      <c r="FE483" s="193">
        <f t="shared" si="160"/>
        <v>111.7952566867491</v>
      </c>
      <c r="FF483" s="194">
        <f t="shared" si="161"/>
        <v>31.873289570729447</v>
      </c>
      <c r="FG483" s="293"/>
      <c r="FH483" s="295"/>
      <c r="FI483" s="778">
        <f t="shared" si="162"/>
        <v>0</v>
      </c>
      <c r="FJ483" s="779">
        <f t="shared" si="163"/>
        <v>31.873289570729447</v>
      </c>
      <c r="FK483" s="779">
        <f t="shared" si="164"/>
        <v>58.126710429270553</v>
      </c>
      <c r="FL483" s="780">
        <f t="shared" si="165"/>
        <v>1.0145024803440976</v>
      </c>
      <c r="FM483" s="169">
        <f t="shared" si="166"/>
        <v>0.84921794535832462</v>
      </c>
      <c r="FN483" s="783">
        <f t="shared" si="167"/>
        <v>0</v>
      </c>
      <c r="FO483" s="227"/>
      <c r="FP483" s="227"/>
      <c r="FQ483" s="227"/>
      <c r="FR483" s="227"/>
      <c r="FS483" s="227"/>
      <c r="FT483" s="227"/>
      <c r="FU483" s="227"/>
      <c r="FV483" s="227"/>
      <c r="FW483" s="227"/>
      <c r="FX483" s="227"/>
      <c r="FY483" s="227"/>
      <c r="FZ483" s="227"/>
      <c r="GA483" s="227"/>
      <c r="GB483" s="227"/>
      <c r="GC483" s="227"/>
      <c r="GD483" s="227"/>
      <c r="GE483" s="227"/>
      <c r="GF483" s="227"/>
      <c r="GG483" s="227"/>
      <c r="GH483" s="227"/>
      <c r="GI483" s="227"/>
      <c r="GJ483" s="227"/>
      <c r="GK483" s="227"/>
      <c r="GL483" s="227"/>
      <c r="GM483" s="227"/>
      <c r="GN483" s="227"/>
      <c r="GO483" s="227"/>
      <c r="GP483" s="227"/>
      <c r="GQ483" s="227"/>
      <c r="GR483" s="227"/>
      <c r="GS483" s="227"/>
      <c r="GT483" s="227"/>
      <c r="GU483" s="227"/>
      <c r="GV483" s="227"/>
      <c r="GW483" s="227"/>
      <c r="GX483" s="227"/>
      <c r="GY483" s="227"/>
      <c r="GZ483" s="227"/>
      <c r="HA483" s="227"/>
      <c r="HB483" s="227"/>
      <c r="HC483" s="227"/>
      <c r="HD483" s="227"/>
      <c r="HE483" s="227"/>
      <c r="HF483" s="227"/>
      <c r="HG483" s="227"/>
      <c r="HH483" s="227"/>
      <c r="HI483" s="227"/>
      <c r="HJ483" s="227"/>
      <c r="HK483" s="227"/>
      <c r="HL483" s="227"/>
      <c r="HM483" s="227"/>
      <c r="HN483" s="227"/>
      <c r="HO483" s="227"/>
      <c r="HP483" s="227"/>
      <c r="HQ483" s="227"/>
      <c r="HR483" s="227"/>
      <c r="HS483" s="227"/>
      <c r="HT483" s="227"/>
      <c r="HU483" s="227"/>
      <c r="HV483" s="227"/>
      <c r="HW483" s="227"/>
      <c r="HX483" s="227"/>
      <c r="HY483" s="227"/>
      <c r="HZ483" s="227"/>
      <c r="IA483" s="227"/>
      <c r="IB483" s="227"/>
      <c r="IC483" s="227"/>
      <c r="ID483" s="227"/>
      <c r="IE483" s="227"/>
      <c r="IF483" s="227"/>
      <c r="IG483" s="227"/>
      <c r="IH483" s="227"/>
      <c r="II483" s="227"/>
      <c r="IJ483" s="227"/>
      <c r="IK483" s="227"/>
      <c r="IL483" s="227"/>
      <c r="IM483" s="227"/>
      <c r="IN483" s="227"/>
      <c r="IO483" s="227"/>
      <c r="IP483" s="227"/>
      <c r="IQ483" s="227"/>
      <c r="IR483" s="227"/>
      <c r="IS483" s="227"/>
      <c r="IT483" s="227"/>
      <c r="IU483" s="227"/>
      <c r="IV483" s="227"/>
      <c r="IW483" s="227"/>
      <c r="IX483" s="227"/>
      <c r="IY483" s="227"/>
      <c r="IZ483" s="227"/>
      <c r="JA483" s="227"/>
      <c r="JB483" s="227"/>
      <c r="JC483" s="227"/>
      <c r="JD483" s="227"/>
      <c r="JE483" s="227"/>
      <c r="JF483" s="227"/>
      <c r="JG483" s="227"/>
      <c r="JH483" s="227"/>
      <c r="JI483" s="227"/>
      <c r="JJ483" s="227"/>
      <c r="JK483" s="227"/>
      <c r="JL483" s="227"/>
      <c r="JM483" s="227"/>
      <c r="JN483" s="227"/>
      <c r="JO483" s="227"/>
      <c r="JP483" s="227"/>
      <c r="JQ483" s="227"/>
      <c r="JR483" s="227"/>
      <c r="JS483" s="227"/>
      <c r="JT483" s="227"/>
      <c r="JU483" s="227"/>
      <c r="JV483" s="227"/>
      <c r="JW483" s="227"/>
      <c r="JX483" s="227"/>
      <c r="JY483" s="227"/>
      <c r="JZ483" s="227"/>
      <c r="KA483" s="227"/>
      <c r="KB483" s="227"/>
      <c r="KC483" s="227"/>
      <c r="KD483" s="227"/>
      <c r="KE483" s="227"/>
      <c r="KF483" s="227"/>
      <c r="KG483" s="227"/>
      <c r="KH483" s="227"/>
      <c r="KI483" s="227"/>
      <c r="KJ483" s="227"/>
      <c r="KK483" s="227"/>
      <c r="KL483" s="227"/>
      <c r="KM483" s="227"/>
      <c r="KN483" s="227"/>
      <c r="KO483" s="227"/>
      <c r="KP483" s="227"/>
      <c r="KQ483" s="227"/>
      <c r="KR483" s="227"/>
      <c r="KS483" s="227"/>
      <c r="KT483" s="227"/>
      <c r="KU483" s="227"/>
      <c r="KV483" s="227"/>
      <c r="KW483" s="227"/>
      <c r="KX483" s="227"/>
      <c r="KY483" s="227"/>
      <c r="KZ483" s="227"/>
      <c r="LA483" s="227"/>
      <c r="LB483" s="227"/>
      <c r="LC483" s="227"/>
      <c r="LD483" s="227"/>
      <c r="LE483" s="227"/>
      <c r="LF483" s="227"/>
      <c r="LG483" s="227"/>
      <c r="LH483" s="227"/>
      <c r="LI483" s="227"/>
      <c r="LJ483" s="227"/>
      <c r="LK483" s="227"/>
      <c r="LL483" s="227"/>
      <c r="LM483" s="227"/>
      <c r="LN483" s="227"/>
      <c r="LO483" s="227"/>
      <c r="LP483" s="227"/>
      <c r="LQ483" s="227"/>
      <c r="LR483" s="227"/>
      <c r="LS483" s="227"/>
      <c r="LT483" s="227"/>
      <c r="LU483" s="227"/>
      <c r="LV483" s="227"/>
      <c r="LW483" s="227"/>
      <c r="LX483" s="227"/>
      <c r="LY483" s="227"/>
      <c r="LZ483" s="227"/>
      <c r="MA483" s="227"/>
      <c r="MB483" s="227"/>
      <c r="MC483" s="227"/>
      <c r="MD483" s="227"/>
      <c r="ME483" s="227"/>
      <c r="MF483" s="227"/>
      <c r="MG483" s="227"/>
      <c r="MH483" s="227"/>
      <c r="MI483" s="227"/>
      <c r="MJ483" s="227"/>
      <c r="MK483" s="227"/>
      <c r="ML483" s="227"/>
      <c r="MM483" s="227"/>
      <c r="MN483" s="227"/>
      <c r="MO483" s="227"/>
      <c r="MP483" s="227"/>
      <c r="MQ483" s="227"/>
      <c r="MR483" s="227"/>
      <c r="MS483" s="227"/>
      <c r="MT483" s="227"/>
      <c r="MU483" s="227"/>
      <c r="MV483" s="227"/>
      <c r="MW483" s="227"/>
      <c r="MX483" s="227"/>
      <c r="MY483" s="227"/>
      <c r="MZ483" s="227"/>
      <c r="NA483" s="227"/>
      <c r="NB483" s="227"/>
      <c r="NC483" s="227"/>
      <c r="ND483" s="227"/>
      <c r="NE483" s="227"/>
      <c r="NF483" s="227"/>
      <c r="NG483" s="227"/>
      <c r="NH483" s="227"/>
      <c r="NI483" s="227"/>
      <c r="NJ483" s="227"/>
      <c r="NK483" s="227"/>
      <c r="NL483" s="227"/>
      <c r="NM483" s="227"/>
      <c r="NN483" s="227"/>
      <c r="NO483" s="227"/>
      <c r="NP483" s="227"/>
      <c r="NQ483" s="227"/>
      <c r="NR483" s="227"/>
      <c r="NS483" s="227"/>
      <c r="NT483" s="227"/>
      <c r="NU483" s="227"/>
      <c r="NV483" s="227"/>
      <c r="NW483" s="227"/>
      <c r="NX483" s="227"/>
      <c r="NY483" s="227"/>
      <c r="NZ483" s="227"/>
      <c r="OA483" s="227"/>
      <c r="OB483" s="227"/>
      <c r="OC483" s="227"/>
      <c r="OD483" s="227"/>
      <c r="OE483" s="227"/>
      <c r="OF483" s="227"/>
      <c r="OG483" s="227"/>
      <c r="OH483" s="227"/>
      <c r="OI483" s="227"/>
      <c r="OJ483" s="227"/>
      <c r="OK483" s="227"/>
      <c r="OL483" s="227"/>
      <c r="OM483" s="227"/>
      <c r="ON483" s="227"/>
      <c r="OO483" s="227"/>
      <c r="OP483" s="227"/>
      <c r="OQ483" s="227"/>
      <c r="OR483" s="227"/>
      <c r="OS483" s="227"/>
      <c r="OT483" s="227"/>
      <c r="OU483" s="227"/>
      <c r="OV483" s="227"/>
      <c r="OW483" s="227"/>
      <c r="OX483" s="227"/>
      <c r="OY483" s="227"/>
      <c r="OZ483" s="227"/>
      <c r="PA483" s="227"/>
      <c r="PB483" s="227"/>
      <c r="PC483" s="227"/>
      <c r="PD483" s="227"/>
      <c r="PE483" s="227"/>
      <c r="PF483" s="227"/>
      <c r="PG483" s="227"/>
      <c r="PH483" s="227"/>
      <c r="PI483" s="227"/>
      <c r="PJ483" s="227"/>
      <c r="PK483" s="227"/>
      <c r="PL483" s="227"/>
      <c r="PM483" s="227"/>
      <c r="PN483" s="227"/>
      <c r="PO483" s="227"/>
      <c r="PP483" s="227"/>
      <c r="PQ483" s="227"/>
      <c r="PR483" s="227"/>
      <c r="PS483" s="227"/>
      <c r="PT483" s="227"/>
      <c r="PU483" s="227"/>
      <c r="PV483" s="227"/>
      <c r="PW483" s="227"/>
      <c r="PX483" s="227"/>
      <c r="PY483" s="227"/>
      <c r="PZ483" s="227"/>
      <c r="QA483" s="227"/>
      <c r="QB483" s="227"/>
      <c r="QC483" s="227"/>
      <c r="QD483" s="227"/>
      <c r="QE483" s="227"/>
      <c r="QF483" s="227"/>
      <c r="QG483" s="227"/>
      <c r="QH483" s="227"/>
      <c r="QI483" s="227"/>
      <c r="QJ483" s="227"/>
      <c r="QK483" s="227"/>
      <c r="QL483" s="227"/>
      <c r="QM483" s="227"/>
      <c r="QN483" s="227"/>
      <c r="QO483" s="227"/>
      <c r="QP483" s="227"/>
      <c r="QQ483" s="227"/>
      <c r="QR483" s="227"/>
      <c r="QS483" s="227"/>
      <c r="QT483" s="227"/>
      <c r="QU483" s="227"/>
      <c r="QV483" s="227"/>
      <c r="QW483" s="227"/>
      <c r="QX483" s="227"/>
      <c r="QY483" s="227"/>
      <c r="QZ483" s="227"/>
      <c r="RA483" s="227"/>
      <c r="RB483" s="227"/>
      <c r="RC483" s="227"/>
      <c r="RD483" s="227"/>
      <c r="RE483" s="227"/>
      <c r="RF483" s="227"/>
      <c r="RG483" s="227"/>
      <c r="RH483" s="227"/>
      <c r="RI483" s="227"/>
      <c r="RJ483" s="227"/>
      <c r="RK483" s="227"/>
      <c r="RL483" s="227"/>
      <c r="RM483" s="227"/>
      <c r="RN483" s="227"/>
      <c r="RO483" s="227"/>
      <c r="RP483" s="227"/>
      <c r="RQ483" s="227"/>
      <c r="RR483" s="227"/>
      <c r="RS483" s="227"/>
      <c r="RT483" s="227"/>
      <c r="RU483" s="227"/>
      <c r="RV483" s="227"/>
      <c r="RW483" s="227"/>
      <c r="RX483" s="227"/>
      <c r="RY483" s="227"/>
      <c r="RZ483" s="227"/>
      <c r="SA483" s="227"/>
      <c r="SB483" s="227"/>
      <c r="SC483" s="227"/>
      <c r="SD483" s="227"/>
      <c r="SE483" s="227"/>
      <c r="SF483" s="227"/>
      <c r="SG483" s="227"/>
      <c r="SH483" s="227"/>
      <c r="SI483" s="227"/>
      <c r="SJ483" s="227"/>
      <c r="SK483" s="227"/>
      <c r="SL483" s="227"/>
      <c r="SM483" s="227"/>
      <c r="SN483" s="227"/>
      <c r="SO483" s="227"/>
      <c r="SP483" s="227"/>
      <c r="SQ483" s="227"/>
      <c r="SR483" s="227"/>
      <c r="SS483" s="227"/>
      <c r="ST483" s="227"/>
      <c r="SU483" s="227"/>
      <c r="SV483" s="227"/>
      <c r="SW483" s="227"/>
      <c r="SX483" s="227"/>
      <c r="SY483" s="227"/>
      <c r="SZ483" s="227"/>
      <c r="TA483" s="227"/>
      <c r="TB483" s="227"/>
      <c r="TC483" s="227"/>
      <c r="TD483" s="227"/>
      <c r="TE483" s="227"/>
      <c r="TF483" s="227"/>
      <c r="TG483" s="227"/>
      <c r="TH483" s="227"/>
      <c r="TI483" s="227"/>
      <c r="TJ483" s="227"/>
      <c r="TK483" s="227"/>
      <c r="TL483" s="227"/>
      <c r="TM483" s="227"/>
      <c r="TN483" s="227"/>
      <c r="TO483" s="227"/>
      <c r="TP483" s="227"/>
      <c r="TQ483" s="227"/>
      <c r="TR483" s="227"/>
      <c r="TS483" s="227"/>
      <c r="TT483" s="227"/>
      <c r="TU483" s="227"/>
      <c r="TV483" s="227"/>
      <c r="TW483" s="227"/>
      <c r="TX483" s="227"/>
      <c r="TY483" s="227"/>
      <c r="TZ483" s="227"/>
      <c r="UA483" s="227"/>
      <c r="UB483" s="227"/>
      <c r="UC483" s="227"/>
      <c r="UD483" s="227"/>
      <c r="UE483" s="227"/>
      <c r="UF483" s="227"/>
      <c r="UG483" s="227"/>
      <c r="UH483" s="227"/>
      <c r="UI483" s="227"/>
      <c r="UJ483" s="227"/>
      <c r="UK483" s="227"/>
      <c r="UL483" s="227"/>
      <c r="UM483" s="227"/>
      <c r="UN483" s="227"/>
      <c r="UO483" s="227"/>
      <c r="UP483" s="227"/>
      <c r="UQ483" s="227"/>
      <c r="UR483" s="227"/>
      <c r="US483" s="227"/>
      <c r="UT483" s="227"/>
      <c r="UU483" s="227"/>
      <c r="UV483" s="227"/>
      <c r="UW483" s="227"/>
      <c r="UX483" s="227"/>
      <c r="UY483" s="227"/>
      <c r="UZ483" s="227"/>
      <c r="VA483" s="227"/>
      <c r="VB483" s="227"/>
      <c r="VC483" s="227"/>
      <c r="VD483" s="227"/>
      <c r="VE483" s="227"/>
      <c r="VF483" s="227"/>
      <c r="VG483" s="227"/>
      <c r="VH483" s="227"/>
      <c r="VI483" s="227"/>
      <c r="VJ483" s="227"/>
      <c r="VK483" s="227"/>
      <c r="VL483" s="227"/>
      <c r="VM483" s="227"/>
      <c r="VN483" s="227"/>
      <c r="VO483" s="227"/>
      <c r="VP483" s="227"/>
      <c r="VQ483" s="227"/>
      <c r="VR483" s="227"/>
      <c r="VS483" s="227"/>
      <c r="VT483" s="227"/>
      <c r="VU483" s="227"/>
      <c r="VV483" s="227"/>
      <c r="VW483" s="227"/>
      <c r="VX483" s="227"/>
      <c r="VY483" s="227"/>
      <c r="VZ483" s="227"/>
      <c r="WA483" s="227"/>
      <c r="WB483" s="227"/>
      <c r="WC483" s="227"/>
      <c r="WD483" s="227"/>
      <c r="WE483" s="227"/>
      <c r="WF483" s="227"/>
      <c r="WG483" s="227"/>
      <c r="WH483" s="227"/>
      <c r="WI483" s="227"/>
      <c r="WJ483" s="227"/>
      <c r="WK483" s="227"/>
      <c r="WL483" s="227"/>
      <c r="WM483" s="227"/>
      <c r="WN483" s="227"/>
      <c r="WO483" s="227"/>
      <c r="WP483" s="227"/>
      <c r="WQ483" s="227"/>
      <c r="WR483" s="227"/>
      <c r="WS483" s="227"/>
      <c r="WT483" s="227"/>
      <c r="WU483" s="227"/>
      <c r="WV483" s="227"/>
      <c r="WW483" s="227"/>
      <c r="WX483" s="227"/>
      <c r="WY483" s="227"/>
      <c r="WZ483" s="227"/>
      <c r="XA483" s="227"/>
      <c r="XB483" s="227"/>
      <c r="XC483" s="227"/>
      <c r="XD483" s="227"/>
      <c r="XE483" s="227"/>
      <c r="XF483" s="227"/>
      <c r="XG483" s="227"/>
      <c r="XH483" s="227"/>
      <c r="XI483" s="227"/>
      <c r="XJ483" s="227"/>
      <c r="XK483" s="227"/>
      <c r="XL483" s="227"/>
      <c r="XM483" s="227"/>
      <c r="XN483" s="227"/>
      <c r="XO483" s="227"/>
      <c r="XP483" s="227"/>
      <c r="XQ483" s="227"/>
      <c r="XR483" s="227"/>
      <c r="XS483" s="227"/>
      <c r="XT483" s="227"/>
      <c r="XU483" s="227"/>
      <c r="XV483" s="227"/>
      <c r="XW483" s="227"/>
      <c r="XX483" s="227"/>
      <c r="XY483" s="227"/>
      <c r="XZ483" s="227"/>
      <c r="YA483" s="227"/>
      <c r="YB483" s="227"/>
      <c r="YC483" s="227"/>
      <c r="YD483" s="227"/>
      <c r="YE483" s="227"/>
      <c r="YF483" s="227"/>
      <c r="YG483" s="227"/>
      <c r="YH483" s="227"/>
      <c r="YI483" s="227"/>
      <c r="YJ483" s="227"/>
      <c r="YK483" s="227"/>
      <c r="YL483" s="227"/>
      <c r="YM483" s="227"/>
      <c r="YN483" s="227"/>
      <c r="YO483" s="227"/>
      <c r="YP483" s="227"/>
      <c r="YQ483" s="227"/>
      <c r="YR483" s="227"/>
      <c r="YS483" s="227"/>
      <c r="YT483" s="227"/>
      <c r="YU483" s="227"/>
      <c r="YV483" s="227"/>
      <c r="YW483" s="227"/>
      <c r="YX483" s="227"/>
      <c r="YY483" s="227"/>
      <c r="YZ483" s="227"/>
      <c r="ZA483" s="227"/>
      <c r="ZB483" s="227"/>
      <c r="ZC483" s="227"/>
      <c r="ZD483" s="227"/>
      <c r="ZE483" s="227"/>
      <c r="ZF483" s="227"/>
      <c r="ZG483" s="227"/>
      <c r="ZH483" s="227"/>
      <c r="ZI483" s="227"/>
      <c r="ZJ483" s="227"/>
      <c r="ZK483" s="227"/>
      <c r="ZL483" s="227"/>
      <c r="ZM483" s="227"/>
      <c r="ZN483" s="227"/>
      <c r="ZO483" s="227"/>
      <c r="ZP483" s="227"/>
      <c r="ZQ483" s="227"/>
      <c r="ZR483" s="227"/>
      <c r="ZS483" s="227"/>
      <c r="ZT483" s="227"/>
      <c r="ZU483" s="227"/>
      <c r="ZV483" s="227"/>
      <c r="ZW483" s="227"/>
      <c r="ZX483" s="227"/>
      <c r="ZY483" s="227"/>
      <c r="ZZ483" s="227"/>
      <c r="AAA483" s="227"/>
      <c r="AAB483" s="227"/>
      <c r="AAC483" s="227"/>
      <c r="AAD483" s="227"/>
      <c r="AAE483" s="227"/>
      <c r="AAF483" s="227"/>
      <c r="AAG483" s="227"/>
      <c r="AAH483" s="227"/>
      <c r="AAI483" s="227"/>
      <c r="AAJ483" s="227"/>
      <c r="AAK483" s="227"/>
      <c r="AAL483" s="227"/>
      <c r="AAM483" s="227"/>
      <c r="AAN483" s="227"/>
      <c r="AAO483" s="227"/>
      <c r="AAP483" s="227"/>
      <c r="AAQ483" s="227"/>
      <c r="AAR483" s="227"/>
      <c r="AAS483" s="227"/>
      <c r="AAT483" s="227"/>
      <c r="AAU483" s="227"/>
      <c r="AAV483" s="227"/>
      <c r="AAW483" s="227"/>
      <c r="AAX483" s="227"/>
      <c r="AAY483" s="227"/>
      <c r="AAZ483" s="227"/>
      <c r="ABA483" s="227"/>
      <c r="ABB483" s="227"/>
      <c r="ABC483" s="227"/>
      <c r="ABD483" s="227"/>
      <c r="ABE483" s="227"/>
      <c r="ABF483" s="227"/>
      <c r="ABG483" s="227"/>
      <c r="ABH483" s="227"/>
      <c r="ABI483" s="227"/>
      <c r="ABJ483" s="227"/>
      <c r="ABK483" s="227"/>
      <c r="ABL483" s="227"/>
      <c r="ABM483" s="227"/>
      <c r="ABN483" s="227"/>
      <c r="ABO483" s="227"/>
      <c r="ABP483" s="227"/>
      <c r="ABQ483" s="227"/>
      <c r="ABR483" s="227"/>
      <c r="ABS483" s="227"/>
      <c r="ABT483" s="227"/>
      <c r="ABU483" s="227"/>
      <c r="ABV483" s="227"/>
      <c r="ABW483" s="227"/>
      <c r="ABX483" s="227"/>
      <c r="ABY483" s="227"/>
      <c r="ABZ483" s="227"/>
      <c r="ACA483" s="227"/>
      <c r="ACB483" s="227"/>
      <c r="ACC483" s="227"/>
      <c r="ACD483" s="227"/>
      <c r="ACE483" s="227"/>
      <c r="ACF483" s="227"/>
      <c r="ACG483" s="227"/>
      <c r="ACH483" s="227"/>
      <c r="ACI483" s="227"/>
      <c r="ACJ483" s="227"/>
      <c r="ACK483" s="227"/>
      <c r="ACL483" s="227"/>
      <c r="ACM483" s="227"/>
      <c r="ACN483" s="227"/>
      <c r="ACO483" s="227"/>
      <c r="ACP483" s="227"/>
      <c r="ACQ483" s="227"/>
      <c r="ACR483" s="227"/>
      <c r="ACS483" s="227"/>
      <c r="ACT483" s="227"/>
      <c r="ACU483" s="227"/>
      <c r="ACV483" s="227"/>
      <c r="ACW483" s="227"/>
      <c r="ACX483" s="227"/>
      <c r="ACY483" s="227"/>
      <c r="ACZ483" s="227"/>
      <c r="ADA483" s="227"/>
      <c r="ADB483" s="227"/>
      <c r="ADC483" s="227"/>
      <c r="ADD483" s="227"/>
      <c r="ADE483" s="227"/>
      <c r="ADF483" s="227"/>
      <c r="ADG483" s="227"/>
      <c r="ADH483" s="227"/>
      <c r="ADI483" s="227"/>
      <c r="ADJ483" s="227"/>
      <c r="ADK483" s="227"/>
      <c r="ADL483" s="227"/>
      <c r="ADM483" s="227"/>
      <c r="ADN483" s="227"/>
      <c r="ADO483" s="227"/>
      <c r="ADP483" s="227"/>
      <c r="ADQ483" s="227"/>
      <c r="ADR483" s="227"/>
      <c r="ADS483" s="227"/>
      <c r="ADT483" s="227"/>
      <c r="ADU483" s="227"/>
      <c r="ADV483" s="227"/>
      <c r="ADW483" s="227"/>
      <c r="ADX483" s="227"/>
      <c r="ADY483" s="227"/>
      <c r="ADZ483" s="227"/>
      <c r="AEA483" s="227"/>
      <c r="AEB483" s="227"/>
      <c r="AEC483" s="227"/>
      <c r="AED483" s="227"/>
      <c r="AEE483" s="227"/>
      <c r="AEF483" s="227"/>
      <c r="AEG483" s="227"/>
      <c r="AEH483" s="227"/>
      <c r="AEI483" s="227"/>
      <c r="AEJ483" s="227"/>
      <c r="AEK483" s="227"/>
      <c r="AEL483" s="227"/>
      <c r="AEM483" s="227"/>
      <c r="AEN483" s="227"/>
      <c r="AEO483" s="227"/>
      <c r="AEP483" s="227"/>
      <c r="AEQ483" s="227"/>
      <c r="AER483" s="227"/>
      <c r="AES483" s="227"/>
      <c r="AET483" s="227"/>
      <c r="AEU483" s="227"/>
      <c r="AEV483" s="227"/>
      <c r="AEW483" s="227"/>
      <c r="AEX483" s="227"/>
      <c r="AEY483" s="227"/>
      <c r="AEZ483" s="227"/>
      <c r="AFA483" s="227"/>
      <c r="AFB483" s="227"/>
      <c r="AFC483" s="227"/>
      <c r="AFD483" s="227"/>
      <c r="AFE483" s="227"/>
      <c r="AFF483" s="227"/>
      <c r="AFG483" s="227"/>
      <c r="AFH483" s="227"/>
      <c r="AFI483" s="227"/>
      <c r="AFJ483" s="227"/>
      <c r="AFK483" s="227"/>
      <c r="AFL483" s="227"/>
      <c r="AFM483" s="227"/>
      <c r="AFN483" s="227"/>
      <c r="AFO483" s="227"/>
      <c r="AFP483" s="227"/>
      <c r="AFQ483" s="227"/>
      <c r="AFR483" s="227"/>
      <c r="AFS483" s="227"/>
      <c r="AFT483" s="227"/>
      <c r="AFU483" s="227"/>
      <c r="AFV483" s="227"/>
      <c r="AFW483" s="227"/>
      <c r="AFX483" s="227"/>
      <c r="AFY483" s="227"/>
      <c r="AFZ483" s="227"/>
      <c r="AGA483" s="227"/>
      <c r="AGB483" s="227"/>
      <c r="AGC483" s="227"/>
      <c r="AGD483" s="227"/>
      <c r="AGE483" s="227"/>
      <c r="AGF483" s="227"/>
      <c r="AGG483" s="227"/>
      <c r="AGH483" s="227"/>
      <c r="AGI483" s="227"/>
      <c r="AGJ483" s="227"/>
      <c r="AGK483" s="227"/>
      <c r="AGL483" s="227"/>
      <c r="AGM483" s="227"/>
      <c r="AGN483" s="227"/>
      <c r="AGO483" s="227"/>
      <c r="AGP483" s="227"/>
      <c r="AGQ483" s="227"/>
      <c r="AGR483" s="227"/>
      <c r="AGS483" s="227"/>
      <c r="AGT483" s="227"/>
      <c r="AGU483" s="227"/>
      <c r="AGV483" s="227"/>
      <c r="AGW483" s="227"/>
      <c r="AGX483" s="227"/>
      <c r="AGY483" s="227"/>
      <c r="AGZ483" s="227"/>
      <c r="AHA483" s="227"/>
      <c r="AHB483" s="227"/>
      <c r="AHC483" s="227"/>
      <c r="AHD483" s="227"/>
      <c r="AHE483" s="227"/>
      <c r="AHF483" s="227"/>
      <c r="AHG483" s="227"/>
      <c r="AHH483" s="227"/>
      <c r="AHI483" s="227"/>
      <c r="AHJ483" s="227"/>
      <c r="AHK483" s="227"/>
      <c r="AHL483" s="227"/>
      <c r="AHM483" s="227"/>
      <c r="AHN483" s="227"/>
      <c r="AHO483" s="227"/>
      <c r="AHP483" s="227"/>
      <c r="AHQ483" s="227"/>
      <c r="AHR483" s="227"/>
      <c r="AHS483" s="227"/>
      <c r="AHT483" s="227"/>
      <c r="AHU483" s="227"/>
      <c r="AHV483" s="227"/>
      <c r="AHW483" s="227"/>
      <c r="AHX483" s="227"/>
      <c r="AHY483" s="227"/>
      <c r="AHZ483" s="227"/>
      <c r="AIA483" s="227"/>
      <c r="AIB483" s="227"/>
      <c r="AIC483" s="227"/>
      <c r="AID483" s="227"/>
      <c r="AIE483" s="227"/>
      <c r="AIF483" s="227"/>
      <c r="AIG483" s="227"/>
      <c r="AIH483" s="227"/>
      <c r="AII483" s="227"/>
      <c r="AIJ483" s="227"/>
      <c r="AIK483" s="227"/>
      <c r="AIL483" s="227"/>
      <c r="AIM483" s="227"/>
      <c r="AIN483" s="227"/>
      <c r="AIO483" s="227"/>
      <c r="AIP483" s="227"/>
      <c r="AIQ483" s="227"/>
      <c r="AIR483" s="227"/>
      <c r="AIS483" s="227"/>
      <c r="AIT483" s="227"/>
      <c r="AIU483" s="227"/>
      <c r="AIV483" s="227"/>
      <c r="AIW483" s="227"/>
      <c r="AIX483" s="227"/>
      <c r="AIY483" s="227"/>
      <c r="AIZ483" s="227"/>
      <c r="AJA483" s="227"/>
      <c r="AJB483" s="227"/>
      <c r="AJC483" s="227"/>
      <c r="AJD483" s="227"/>
      <c r="AJE483" s="227"/>
      <c r="AJF483" s="227"/>
      <c r="AJG483" s="227"/>
      <c r="AJH483" s="227"/>
      <c r="AJI483" s="227"/>
      <c r="AJJ483" s="227"/>
      <c r="AJK483" s="227"/>
      <c r="AJL483" s="227"/>
      <c r="AJM483" s="227"/>
      <c r="AJN483" s="227"/>
      <c r="AJO483" s="227"/>
      <c r="AJP483" s="227"/>
      <c r="AJQ483" s="227"/>
      <c r="AJR483" s="227"/>
      <c r="AJS483" s="227"/>
      <c r="AJT483" s="227"/>
      <c r="AJU483" s="227"/>
      <c r="AJV483" s="227"/>
      <c r="AJW483" s="227"/>
      <c r="AJX483" s="227"/>
      <c r="AJY483" s="227"/>
      <c r="AJZ483" s="227"/>
      <c r="AKA483" s="227"/>
      <c r="AKB483" s="227"/>
      <c r="AKC483" s="227"/>
      <c r="AKD483" s="227"/>
      <c r="AKE483" s="227"/>
      <c r="AKF483" s="227"/>
      <c r="AKG483" s="227"/>
      <c r="AKH483" s="227"/>
      <c r="AKI483" s="227"/>
      <c r="AKJ483" s="227"/>
      <c r="AKK483" s="227"/>
      <c r="AKL483" s="227"/>
      <c r="AKM483" s="227"/>
      <c r="AKN483" s="227"/>
      <c r="AKO483" s="227"/>
      <c r="AKP483" s="227"/>
      <c r="AKQ483" s="227"/>
      <c r="AKR483" s="227"/>
      <c r="AKS483" s="227"/>
      <c r="AKT483" s="227"/>
      <c r="AKU483" s="227"/>
      <c r="AKV483" s="227"/>
      <c r="AKW483" s="227"/>
      <c r="AKX483" s="227"/>
      <c r="AKY483" s="227"/>
      <c r="AKZ483" s="227"/>
      <c r="ALA483" s="227"/>
      <c r="ALB483" s="227"/>
      <c r="ALC483" s="227"/>
      <c r="ALD483" s="227"/>
      <c r="ALE483" s="227"/>
      <c r="ALF483" s="227"/>
      <c r="ALG483" s="227"/>
      <c r="ALH483" s="227"/>
      <c r="ALI483" s="227"/>
      <c r="ALJ483" s="227"/>
      <c r="ALK483" s="227"/>
      <c r="ALL483" s="227"/>
      <c r="ALM483" s="227"/>
      <c r="ALN483" s="227"/>
      <c r="ALO483" s="227"/>
      <c r="ALP483" s="227"/>
      <c r="ALQ483" s="227"/>
      <c r="ALR483" s="227"/>
      <c r="ALS483" s="227"/>
      <c r="ALT483" s="227"/>
      <c r="ALU483" s="227"/>
      <c r="ALV483" s="227"/>
      <c r="ALW483" s="227"/>
      <c r="ALX483" s="227"/>
      <c r="ALY483" s="227"/>
      <c r="ALZ483" s="227"/>
      <c r="AMA483" s="227"/>
      <c r="AMB483" s="227"/>
      <c r="AMC483" s="227"/>
      <c r="AMD483" s="227"/>
      <c r="AME483" s="227"/>
      <c r="AMF483" s="227"/>
      <c r="AMG483" s="227"/>
      <c r="AMH483" s="227"/>
      <c r="AMI483" s="227"/>
      <c r="AMJ483" s="227"/>
      <c r="AMK483" s="227"/>
      <c r="AML483" s="227"/>
      <c r="AMM483" s="227"/>
      <c r="AMN483" s="227"/>
      <c r="AMO483" s="227"/>
      <c r="AMP483" s="227"/>
      <c r="AMQ483" s="227"/>
      <c r="AMR483" s="227"/>
      <c r="AMS483" s="227"/>
      <c r="AMT483" s="227"/>
      <c r="AMU483" s="227"/>
      <c r="AMV483" s="227"/>
      <c r="AMW483" s="227"/>
      <c r="AMX483" s="227"/>
    </row>
    <row r="484" spans="1:1038" s="308" customFormat="1" ht="18" customHeight="1">
      <c r="A484" s="301" t="s">
        <v>1819</v>
      </c>
      <c r="B484" s="302" t="s">
        <v>1647</v>
      </c>
      <c r="C484" s="228"/>
      <c r="D484" s="303" t="s">
        <v>1279</v>
      </c>
      <c r="E484" s="228">
        <v>69</v>
      </c>
      <c r="F484" s="228">
        <v>3</v>
      </c>
      <c r="G484" s="304" t="str">
        <f t="shared" si="168"/>
        <v>69-3</v>
      </c>
      <c r="H484" s="228">
        <v>0</v>
      </c>
      <c r="I484" s="228">
        <v>76.5</v>
      </c>
      <c r="J484" s="226"/>
      <c r="K484" s="545" t="b">
        <f>IF(I485=1,IF(((VLOOKUP($G484,[1]Depth_Lookup!#REF!,9,FALSE))-(H484/100))=0,"Good",IF(((VLOOKUP($G484,[1]Depth_Lookup!$A$3:$J$550,9,FALSE))-(H484/100))&gt;0,"Too Short","Too Long")))</f>
        <v>0</v>
      </c>
      <c r="L484" s="171">
        <f>(VLOOKUP($G484,Depth_Lookup!$A$3:$J$410,10,FALSE))+(H484/100)</f>
        <v>169.16</v>
      </c>
      <c r="M484" s="171">
        <f>(VLOOKUP($G484,Depth_Lookup!$A$3:$J$410,10,FALSE))+(I484/100)</f>
        <v>169.92499999999998</v>
      </c>
      <c r="N484" s="231" t="s">
        <v>1997</v>
      </c>
      <c r="O484" s="228">
        <v>1</v>
      </c>
      <c r="P484" s="228" t="s">
        <v>853</v>
      </c>
      <c r="Q484" s="228" t="s">
        <v>125</v>
      </c>
      <c r="R484" s="304" t="str">
        <f t="shared" si="146"/>
        <v>SerpentinizedHarzburgite</v>
      </c>
      <c r="S484" s="228" t="s">
        <v>700</v>
      </c>
      <c r="T484" s="228" t="s">
        <v>700</v>
      </c>
      <c r="U484" s="228"/>
      <c r="V484" s="228"/>
      <c r="W484" s="228" t="s">
        <v>102</v>
      </c>
      <c r="X484" s="305">
        <f>VLOOKUP(W484,[2]definitions_list_lookup!$A$13:$B$19,2,0)</f>
        <v>5</v>
      </c>
      <c r="Y484" s="228" t="s">
        <v>90</v>
      </c>
      <c r="Z484" s="228" t="s">
        <v>91</v>
      </c>
      <c r="AA484" s="228"/>
      <c r="AB484" s="228"/>
      <c r="AC484" s="228"/>
      <c r="AD484" s="228"/>
      <c r="AE484" s="234"/>
      <c r="AF484" s="304" t="e">
        <f>VLOOKUP(AE484,[2]definitions_list_mag!$V$12:$W$15,2,0)</f>
        <v>#N/A</v>
      </c>
      <c r="AG484" s="241"/>
      <c r="AH484" s="228"/>
      <c r="AI484" s="244">
        <v>73</v>
      </c>
      <c r="AJ484" s="228"/>
      <c r="AK484" s="228"/>
      <c r="AL484" s="228"/>
      <c r="AM484" s="228"/>
      <c r="AN484" s="228"/>
      <c r="AO484" s="244"/>
      <c r="AP484" s="228"/>
      <c r="AQ484" s="228"/>
      <c r="AR484" s="228"/>
      <c r="AS484" s="228"/>
      <c r="AT484" s="228"/>
      <c r="AU484" s="244">
        <v>1</v>
      </c>
      <c r="AV484" s="228">
        <v>2</v>
      </c>
      <c r="AW484" s="228">
        <v>0.5</v>
      </c>
      <c r="AX484" s="228"/>
      <c r="AY484" s="228"/>
      <c r="AZ484" s="228"/>
      <c r="BA484" s="244">
        <v>25</v>
      </c>
      <c r="BB484" s="228">
        <v>4</v>
      </c>
      <c r="BC484" s="228">
        <v>2</v>
      </c>
      <c r="BD484" s="228" t="s">
        <v>110</v>
      </c>
      <c r="BE484" s="228" t="s">
        <v>103</v>
      </c>
      <c r="BF484" s="228"/>
      <c r="BG484" s="244"/>
      <c r="BH484" s="228"/>
      <c r="BI484" s="228"/>
      <c r="BJ484" s="228"/>
      <c r="BK484" s="228"/>
      <c r="BL484" s="228"/>
      <c r="BM484" s="244">
        <v>1</v>
      </c>
      <c r="BN484" s="228"/>
      <c r="BO484" s="228"/>
      <c r="BP484" s="228"/>
      <c r="BQ484" s="228"/>
      <c r="BR484" s="228"/>
      <c r="BS484" s="228"/>
      <c r="BT484" s="228"/>
      <c r="BU484" s="228"/>
      <c r="BV484" s="228"/>
      <c r="BW484" s="228"/>
      <c r="BX484" s="228"/>
      <c r="BY484" s="244"/>
      <c r="BZ484" s="228"/>
      <c r="CA484" s="228"/>
      <c r="CB484" s="228"/>
      <c r="CC484" s="228"/>
      <c r="CD484" s="228"/>
      <c r="CE484" s="228"/>
      <c r="CF484" s="310">
        <f t="shared" si="154"/>
        <v>100</v>
      </c>
      <c r="CG484" s="245"/>
      <c r="CH484" s="246" t="s">
        <v>1845</v>
      </c>
      <c r="CI484" s="246">
        <v>95</v>
      </c>
      <c r="CJ484" s="246" t="s">
        <v>514</v>
      </c>
      <c r="CK484" s="247"/>
      <c r="CL484" s="248"/>
      <c r="CM484" s="248"/>
      <c r="CN484" s="248"/>
      <c r="CO484" s="248"/>
      <c r="CP484" s="248"/>
      <c r="CQ484" s="248"/>
      <c r="CR484" s="248"/>
      <c r="CS484" s="248"/>
      <c r="CT484" s="248"/>
      <c r="CU484" s="248"/>
      <c r="CV484" s="248"/>
      <c r="CW484" s="248"/>
      <c r="CX484" s="248"/>
      <c r="CY484" s="248"/>
      <c r="CZ484" s="248"/>
      <c r="DA484" s="248"/>
      <c r="DB484" s="248">
        <v>80</v>
      </c>
      <c r="DC484" s="249">
        <v>20</v>
      </c>
      <c r="DD484" s="248"/>
      <c r="DE484" s="248"/>
      <c r="DF484" s="248"/>
      <c r="DG484" s="248"/>
      <c r="DH484" s="248"/>
      <c r="DI484" s="248"/>
      <c r="DJ484" s="248"/>
      <c r="DK484" s="306">
        <f t="shared" si="147"/>
        <v>100</v>
      </c>
      <c r="DL484" s="245"/>
      <c r="DM484" s="248"/>
      <c r="DN484" s="248"/>
      <c r="DO484" s="307"/>
      <c r="DQ484" s="245"/>
      <c r="DR484" s="307"/>
      <c r="DS484" s="245"/>
      <c r="DT484" s="262" t="s">
        <v>1979</v>
      </c>
      <c r="DU484" s="249"/>
      <c r="DV484" s="249"/>
      <c r="DW484" s="311" t="e">
        <f>VLOOKUP(P484,[2]definitions_list_lookup!$K$30:$L$54,2,0)</f>
        <v>#N/A</v>
      </c>
      <c r="DX484" s="268" t="s">
        <v>1597</v>
      </c>
      <c r="DY484" s="268" t="s">
        <v>2005</v>
      </c>
      <c r="DZ484" s="482"/>
      <c r="EA484" s="312"/>
      <c r="EB484" s="249"/>
      <c r="EC484" s="312"/>
      <c r="ED484" s="229" t="s">
        <v>2517</v>
      </c>
      <c r="EE484" s="313"/>
      <c r="EF484" s="314"/>
      <c r="EG484" s="313"/>
      <c r="EH484" s="315"/>
      <c r="EI484" s="316"/>
      <c r="EJ484" s="317"/>
      <c r="EK484" s="318"/>
      <c r="EL484" s="313"/>
      <c r="EM484" s="315"/>
      <c r="EN484" s="315"/>
      <c r="EO484" s="319"/>
      <c r="EP484" s="319"/>
      <c r="EQ484" s="319"/>
      <c r="ER484" s="319"/>
      <c r="ES484" s="319"/>
      <c r="ET484" s="319"/>
      <c r="EU484" s="319"/>
      <c r="EV484" s="320"/>
      <c r="EW484" s="320"/>
      <c r="EX484" s="320"/>
      <c r="EY484" s="320"/>
      <c r="EZ484" s="192" t="e">
        <f t="shared" si="155"/>
        <v>#DIV/0!</v>
      </c>
      <c r="FA484" s="192" t="e">
        <f t="shared" si="156"/>
        <v>#DIV/0!</v>
      </c>
      <c r="FB484" s="192" t="e">
        <f t="shared" si="157"/>
        <v>#DIV/0!</v>
      </c>
      <c r="FC484" s="192" t="e">
        <f t="shared" si="158"/>
        <v>#DIV/0!</v>
      </c>
      <c r="FD484" s="192" t="e">
        <f t="shared" si="159"/>
        <v>#DIV/0!</v>
      </c>
      <c r="FE484" s="193" t="e">
        <f t="shared" si="160"/>
        <v>#DIV/0!</v>
      </c>
      <c r="FF484" s="194" t="e">
        <f t="shared" si="161"/>
        <v>#DIV/0!</v>
      </c>
      <c r="FG484" s="313"/>
      <c r="FH484" s="315"/>
      <c r="FI484" s="778">
        <f t="shared" si="162"/>
        <v>0</v>
      </c>
      <c r="FJ484" s="779" t="e">
        <f t="shared" si="163"/>
        <v>#DIV/0!</v>
      </c>
      <c r="FK484" s="779" t="e">
        <f t="shared" si="164"/>
        <v>#DIV/0!</v>
      </c>
      <c r="FL484" s="780" t="e">
        <f t="shared" si="165"/>
        <v>#DIV/0!</v>
      </c>
      <c r="FM484" s="169" t="e">
        <f t="shared" si="166"/>
        <v>#DIV/0!</v>
      </c>
      <c r="FN484" s="783" t="e">
        <f t="shared" si="167"/>
        <v>#DIV/0!</v>
      </c>
      <c r="FO484" s="228"/>
      <c r="FP484" s="228"/>
      <c r="FQ484" s="228"/>
      <c r="FR484" s="228"/>
      <c r="FS484" s="228"/>
      <c r="FT484" s="228"/>
      <c r="FU484" s="228"/>
      <c r="FV484" s="228"/>
      <c r="FW484" s="228"/>
      <c r="FX484" s="228"/>
      <c r="FY484" s="228"/>
      <c r="FZ484" s="228"/>
      <c r="GA484" s="228"/>
      <c r="GB484" s="228"/>
      <c r="GC484" s="228"/>
      <c r="GD484" s="228"/>
      <c r="GE484" s="228"/>
      <c r="GF484" s="228"/>
      <c r="GG484" s="228"/>
      <c r="GH484" s="228"/>
      <c r="GI484" s="228"/>
      <c r="GJ484" s="228"/>
      <c r="GK484" s="228"/>
      <c r="GL484" s="228"/>
      <c r="GM484" s="228"/>
      <c r="GN484" s="228"/>
      <c r="GO484" s="228"/>
      <c r="GP484" s="228"/>
      <c r="GQ484" s="228"/>
      <c r="GR484" s="228"/>
      <c r="GS484" s="228"/>
      <c r="GT484" s="228"/>
      <c r="GU484" s="228"/>
      <c r="GV484" s="228"/>
      <c r="GW484" s="228"/>
      <c r="GX484" s="228"/>
      <c r="GY484" s="228"/>
      <c r="GZ484" s="228"/>
      <c r="HA484" s="228"/>
      <c r="HB484" s="228"/>
      <c r="HC484" s="228"/>
      <c r="HD484" s="228"/>
      <c r="HE484" s="228"/>
      <c r="HF484" s="228"/>
      <c r="HG484" s="228"/>
      <c r="HH484" s="228"/>
      <c r="HI484" s="228"/>
      <c r="HJ484" s="228"/>
      <c r="HK484" s="228"/>
      <c r="HL484" s="228"/>
      <c r="HM484" s="228"/>
      <c r="HN484" s="228"/>
      <c r="HO484" s="228"/>
      <c r="HP484" s="228"/>
      <c r="HQ484" s="228"/>
      <c r="HR484" s="228"/>
      <c r="HS484" s="228"/>
      <c r="HT484" s="228"/>
      <c r="HU484" s="228"/>
      <c r="HV484" s="228"/>
      <c r="HW484" s="228"/>
      <c r="HX484" s="228"/>
      <c r="HY484" s="228"/>
      <c r="HZ484" s="228"/>
      <c r="IA484" s="228"/>
      <c r="IB484" s="228"/>
      <c r="IC484" s="228"/>
      <c r="ID484" s="228"/>
      <c r="IE484" s="228"/>
      <c r="IF484" s="228"/>
      <c r="IG484" s="228"/>
      <c r="IH484" s="228"/>
      <c r="II484" s="228"/>
      <c r="IJ484" s="228"/>
      <c r="IK484" s="228"/>
      <c r="IL484" s="228"/>
      <c r="IM484" s="228"/>
      <c r="IN484" s="228"/>
      <c r="IO484" s="228"/>
      <c r="IP484" s="228"/>
      <c r="IQ484" s="228"/>
      <c r="IR484" s="228"/>
      <c r="IS484" s="228"/>
      <c r="IT484" s="228"/>
      <c r="IU484" s="228"/>
      <c r="IV484" s="228"/>
      <c r="IW484" s="228"/>
      <c r="IX484" s="228"/>
      <c r="IY484" s="228"/>
      <c r="IZ484" s="228"/>
      <c r="JA484" s="228"/>
      <c r="JB484" s="228"/>
      <c r="JC484" s="228"/>
      <c r="JD484" s="228"/>
      <c r="JE484" s="228"/>
      <c r="JF484" s="228"/>
      <c r="JG484" s="228"/>
      <c r="JH484" s="228"/>
      <c r="JI484" s="228"/>
      <c r="JJ484" s="228"/>
      <c r="JK484" s="228"/>
      <c r="JL484" s="228"/>
      <c r="JM484" s="228"/>
      <c r="JN484" s="228"/>
      <c r="JO484" s="228"/>
      <c r="JP484" s="228"/>
      <c r="JQ484" s="228"/>
      <c r="JR484" s="228"/>
      <c r="JS484" s="228"/>
      <c r="JT484" s="228"/>
      <c r="JU484" s="228"/>
      <c r="JV484" s="228"/>
      <c r="JW484" s="228"/>
      <c r="JX484" s="228"/>
      <c r="JY484" s="228"/>
      <c r="JZ484" s="228"/>
      <c r="KA484" s="228"/>
      <c r="KB484" s="228"/>
      <c r="KC484" s="228"/>
      <c r="KD484" s="228"/>
      <c r="KE484" s="228"/>
      <c r="KF484" s="228"/>
      <c r="KG484" s="228"/>
      <c r="KH484" s="228"/>
      <c r="KI484" s="228"/>
      <c r="KJ484" s="228"/>
      <c r="KK484" s="228"/>
      <c r="KL484" s="228"/>
      <c r="KM484" s="228"/>
      <c r="KN484" s="228"/>
      <c r="KO484" s="228"/>
      <c r="KP484" s="228"/>
      <c r="KQ484" s="228"/>
      <c r="KR484" s="228"/>
      <c r="KS484" s="228"/>
      <c r="KT484" s="228"/>
      <c r="KU484" s="228"/>
      <c r="KV484" s="228"/>
      <c r="KW484" s="228"/>
      <c r="KX484" s="228"/>
      <c r="KY484" s="228"/>
      <c r="KZ484" s="228"/>
      <c r="LA484" s="228"/>
      <c r="LB484" s="228"/>
      <c r="LC484" s="228"/>
      <c r="LD484" s="228"/>
      <c r="LE484" s="228"/>
      <c r="LF484" s="228"/>
      <c r="LG484" s="228"/>
      <c r="LH484" s="228"/>
      <c r="LI484" s="228"/>
      <c r="LJ484" s="228"/>
      <c r="LK484" s="228"/>
      <c r="LL484" s="228"/>
      <c r="LM484" s="228"/>
      <c r="LN484" s="228"/>
      <c r="LO484" s="228"/>
      <c r="LP484" s="228"/>
      <c r="LQ484" s="228"/>
      <c r="LR484" s="228"/>
      <c r="LS484" s="228"/>
      <c r="LT484" s="228"/>
      <c r="LU484" s="228"/>
      <c r="LV484" s="228"/>
      <c r="LW484" s="228"/>
      <c r="LX484" s="228"/>
      <c r="LY484" s="228"/>
      <c r="LZ484" s="228"/>
      <c r="MA484" s="228"/>
      <c r="MB484" s="228"/>
      <c r="MC484" s="228"/>
      <c r="MD484" s="228"/>
      <c r="ME484" s="228"/>
      <c r="MF484" s="228"/>
      <c r="MG484" s="228"/>
      <c r="MH484" s="228"/>
      <c r="MI484" s="228"/>
      <c r="MJ484" s="228"/>
      <c r="MK484" s="228"/>
      <c r="ML484" s="228"/>
      <c r="MM484" s="228"/>
      <c r="MN484" s="228"/>
      <c r="MO484" s="228"/>
      <c r="MP484" s="228"/>
      <c r="MQ484" s="228"/>
      <c r="MR484" s="228"/>
      <c r="MS484" s="228"/>
      <c r="MT484" s="228"/>
      <c r="MU484" s="228"/>
      <c r="MV484" s="228"/>
      <c r="MW484" s="228"/>
      <c r="MX484" s="228"/>
      <c r="MY484" s="228"/>
      <c r="MZ484" s="228"/>
      <c r="NA484" s="228"/>
      <c r="NB484" s="228"/>
      <c r="NC484" s="228"/>
      <c r="ND484" s="228"/>
      <c r="NE484" s="228"/>
      <c r="NF484" s="228"/>
      <c r="NG484" s="228"/>
      <c r="NH484" s="228"/>
      <c r="NI484" s="228"/>
      <c r="NJ484" s="228"/>
      <c r="NK484" s="228"/>
      <c r="NL484" s="228"/>
      <c r="NM484" s="228"/>
      <c r="NN484" s="228"/>
      <c r="NO484" s="228"/>
      <c r="NP484" s="228"/>
      <c r="NQ484" s="228"/>
      <c r="NR484" s="228"/>
      <c r="NS484" s="228"/>
      <c r="NT484" s="228"/>
      <c r="NU484" s="228"/>
      <c r="NV484" s="228"/>
      <c r="NW484" s="228"/>
      <c r="NX484" s="228"/>
      <c r="NY484" s="228"/>
      <c r="NZ484" s="228"/>
      <c r="OA484" s="228"/>
      <c r="OB484" s="228"/>
      <c r="OC484" s="228"/>
      <c r="OD484" s="228"/>
      <c r="OE484" s="228"/>
      <c r="OF484" s="228"/>
      <c r="OG484" s="228"/>
      <c r="OH484" s="228"/>
      <c r="OI484" s="228"/>
      <c r="OJ484" s="228"/>
      <c r="OK484" s="228"/>
      <c r="OL484" s="228"/>
      <c r="OM484" s="228"/>
      <c r="ON484" s="228"/>
      <c r="OO484" s="228"/>
      <c r="OP484" s="228"/>
      <c r="OQ484" s="228"/>
      <c r="OR484" s="228"/>
      <c r="OS484" s="228"/>
      <c r="OT484" s="228"/>
      <c r="OU484" s="228"/>
      <c r="OV484" s="228"/>
      <c r="OW484" s="228"/>
      <c r="OX484" s="228"/>
      <c r="OY484" s="228"/>
      <c r="OZ484" s="228"/>
      <c r="PA484" s="228"/>
      <c r="PB484" s="228"/>
      <c r="PC484" s="228"/>
      <c r="PD484" s="228"/>
      <c r="PE484" s="228"/>
      <c r="PF484" s="228"/>
      <c r="PG484" s="228"/>
      <c r="PH484" s="228"/>
      <c r="PI484" s="228"/>
      <c r="PJ484" s="228"/>
      <c r="PK484" s="228"/>
      <c r="PL484" s="228"/>
      <c r="PM484" s="228"/>
      <c r="PN484" s="228"/>
      <c r="PO484" s="228"/>
      <c r="PP484" s="228"/>
      <c r="PQ484" s="228"/>
      <c r="PR484" s="228"/>
      <c r="PS484" s="228"/>
      <c r="PT484" s="228"/>
      <c r="PU484" s="228"/>
      <c r="PV484" s="228"/>
      <c r="PW484" s="228"/>
      <c r="PX484" s="228"/>
      <c r="PY484" s="228"/>
      <c r="PZ484" s="228"/>
      <c r="QA484" s="228"/>
      <c r="QB484" s="228"/>
      <c r="QC484" s="228"/>
      <c r="QD484" s="228"/>
      <c r="QE484" s="228"/>
      <c r="QF484" s="228"/>
      <c r="QG484" s="228"/>
      <c r="QH484" s="228"/>
      <c r="QI484" s="228"/>
      <c r="QJ484" s="228"/>
      <c r="QK484" s="228"/>
      <c r="QL484" s="228"/>
      <c r="QM484" s="228"/>
      <c r="QN484" s="228"/>
      <c r="QO484" s="228"/>
      <c r="QP484" s="228"/>
      <c r="QQ484" s="228"/>
      <c r="QR484" s="228"/>
      <c r="QS484" s="228"/>
      <c r="QT484" s="228"/>
      <c r="QU484" s="228"/>
      <c r="QV484" s="228"/>
      <c r="QW484" s="228"/>
      <c r="QX484" s="228"/>
      <c r="QY484" s="228"/>
      <c r="QZ484" s="228"/>
      <c r="RA484" s="228"/>
      <c r="RB484" s="228"/>
      <c r="RC484" s="228"/>
      <c r="RD484" s="228"/>
      <c r="RE484" s="228"/>
      <c r="RF484" s="228"/>
      <c r="RG484" s="228"/>
      <c r="RH484" s="228"/>
      <c r="RI484" s="228"/>
      <c r="RJ484" s="228"/>
      <c r="RK484" s="228"/>
      <c r="RL484" s="228"/>
      <c r="RM484" s="228"/>
      <c r="RN484" s="228"/>
      <c r="RO484" s="228"/>
      <c r="RP484" s="228"/>
      <c r="RQ484" s="228"/>
      <c r="RR484" s="228"/>
      <c r="RS484" s="228"/>
      <c r="RT484" s="228"/>
      <c r="RU484" s="228"/>
      <c r="RV484" s="228"/>
      <c r="RW484" s="228"/>
      <c r="RX484" s="228"/>
      <c r="RY484" s="228"/>
      <c r="RZ484" s="228"/>
      <c r="SA484" s="228"/>
      <c r="SB484" s="228"/>
      <c r="SC484" s="228"/>
      <c r="SD484" s="228"/>
      <c r="SE484" s="228"/>
      <c r="SF484" s="228"/>
      <c r="SG484" s="228"/>
      <c r="SH484" s="228"/>
      <c r="SI484" s="228"/>
      <c r="SJ484" s="228"/>
      <c r="SK484" s="228"/>
      <c r="SL484" s="228"/>
      <c r="SM484" s="228"/>
      <c r="SN484" s="228"/>
      <c r="SO484" s="228"/>
      <c r="SP484" s="228"/>
      <c r="SQ484" s="228"/>
      <c r="SR484" s="228"/>
      <c r="SS484" s="228"/>
      <c r="ST484" s="228"/>
      <c r="SU484" s="228"/>
      <c r="SV484" s="228"/>
      <c r="SW484" s="228"/>
      <c r="SX484" s="228"/>
      <c r="SY484" s="228"/>
      <c r="SZ484" s="228"/>
      <c r="TA484" s="228"/>
      <c r="TB484" s="228"/>
      <c r="TC484" s="228"/>
      <c r="TD484" s="228"/>
      <c r="TE484" s="228"/>
      <c r="TF484" s="228"/>
      <c r="TG484" s="228"/>
      <c r="TH484" s="228"/>
      <c r="TI484" s="228"/>
      <c r="TJ484" s="228"/>
      <c r="TK484" s="228"/>
      <c r="TL484" s="228"/>
      <c r="TM484" s="228"/>
      <c r="TN484" s="228"/>
      <c r="TO484" s="228"/>
      <c r="TP484" s="228"/>
      <c r="TQ484" s="228"/>
      <c r="TR484" s="228"/>
      <c r="TS484" s="228"/>
      <c r="TT484" s="228"/>
      <c r="TU484" s="228"/>
      <c r="TV484" s="228"/>
      <c r="TW484" s="228"/>
      <c r="TX484" s="228"/>
      <c r="TY484" s="228"/>
      <c r="TZ484" s="228"/>
      <c r="UA484" s="228"/>
      <c r="UB484" s="228"/>
      <c r="UC484" s="228"/>
      <c r="UD484" s="228"/>
      <c r="UE484" s="228"/>
      <c r="UF484" s="228"/>
      <c r="UG484" s="228"/>
      <c r="UH484" s="228"/>
      <c r="UI484" s="228"/>
      <c r="UJ484" s="228"/>
      <c r="UK484" s="228"/>
      <c r="UL484" s="228"/>
      <c r="UM484" s="228"/>
      <c r="UN484" s="228"/>
      <c r="UO484" s="228"/>
      <c r="UP484" s="228"/>
      <c r="UQ484" s="228"/>
      <c r="UR484" s="228"/>
      <c r="US484" s="228"/>
      <c r="UT484" s="228"/>
      <c r="UU484" s="228"/>
      <c r="UV484" s="228"/>
      <c r="UW484" s="228"/>
      <c r="UX484" s="228"/>
      <c r="UY484" s="228"/>
      <c r="UZ484" s="228"/>
      <c r="VA484" s="228"/>
      <c r="VB484" s="228"/>
      <c r="VC484" s="228"/>
      <c r="VD484" s="228"/>
      <c r="VE484" s="228"/>
      <c r="VF484" s="228"/>
      <c r="VG484" s="228"/>
      <c r="VH484" s="228"/>
      <c r="VI484" s="228"/>
      <c r="VJ484" s="228"/>
      <c r="VK484" s="228"/>
      <c r="VL484" s="228"/>
      <c r="VM484" s="228"/>
      <c r="VN484" s="228"/>
      <c r="VO484" s="228"/>
      <c r="VP484" s="228"/>
      <c r="VQ484" s="228"/>
      <c r="VR484" s="228"/>
      <c r="VS484" s="228"/>
      <c r="VT484" s="228"/>
      <c r="VU484" s="228"/>
      <c r="VV484" s="228"/>
      <c r="VW484" s="228"/>
      <c r="VX484" s="228"/>
      <c r="VY484" s="228"/>
      <c r="VZ484" s="228"/>
      <c r="WA484" s="228"/>
      <c r="WB484" s="228"/>
      <c r="WC484" s="228"/>
      <c r="WD484" s="228"/>
      <c r="WE484" s="228"/>
      <c r="WF484" s="228"/>
      <c r="WG484" s="228"/>
      <c r="WH484" s="228"/>
      <c r="WI484" s="228"/>
      <c r="WJ484" s="228"/>
      <c r="WK484" s="228"/>
      <c r="WL484" s="228"/>
      <c r="WM484" s="228"/>
      <c r="WN484" s="228"/>
      <c r="WO484" s="228"/>
      <c r="WP484" s="228"/>
      <c r="WQ484" s="228"/>
      <c r="WR484" s="228"/>
      <c r="WS484" s="228"/>
      <c r="WT484" s="228"/>
      <c r="WU484" s="228"/>
      <c r="WV484" s="228"/>
      <c r="WW484" s="228"/>
      <c r="WX484" s="228"/>
      <c r="WY484" s="228"/>
      <c r="WZ484" s="228"/>
      <c r="XA484" s="228"/>
      <c r="XB484" s="228"/>
      <c r="XC484" s="228"/>
      <c r="XD484" s="228"/>
      <c r="XE484" s="228"/>
      <c r="XF484" s="228"/>
      <c r="XG484" s="228"/>
      <c r="XH484" s="228"/>
      <c r="XI484" s="228"/>
      <c r="XJ484" s="228"/>
      <c r="XK484" s="228"/>
      <c r="XL484" s="228"/>
      <c r="XM484" s="228"/>
      <c r="XN484" s="228"/>
      <c r="XO484" s="228"/>
      <c r="XP484" s="228"/>
      <c r="XQ484" s="228"/>
      <c r="XR484" s="228"/>
      <c r="XS484" s="228"/>
      <c r="XT484" s="228"/>
      <c r="XU484" s="228"/>
      <c r="XV484" s="228"/>
      <c r="XW484" s="228"/>
      <c r="XX484" s="228"/>
      <c r="XY484" s="228"/>
      <c r="XZ484" s="228"/>
      <c r="YA484" s="228"/>
      <c r="YB484" s="228"/>
      <c r="YC484" s="228"/>
      <c r="YD484" s="228"/>
      <c r="YE484" s="228"/>
      <c r="YF484" s="228"/>
      <c r="YG484" s="228"/>
      <c r="YH484" s="228"/>
      <c r="YI484" s="228"/>
      <c r="YJ484" s="228"/>
      <c r="YK484" s="228"/>
      <c r="YL484" s="228"/>
      <c r="YM484" s="228"/>
      <c r="YN484" s="228"/>
      <c r="YO484" s="228"/>
      <c r="YP484" s="228"/>
      <c r="YQ484" s="228"/>
      <c r="YR484" s="228"/>
      <c r="YS484" s="228"/>
      <c r="YT484" s="228"/>
      <c r="YU484" s="228"/>
      <c r="YV484" s="228"/>
      <c r="YW484" s="228"/>
      <c r="YX484" s="228"/>
      <c r="YY484" s="228"/>
      <c r="YZ484" s="228"/>
      <c r="ZA484" s="228"/>
      <c r="ZB484" s="228"/>
      <c r="ZC484" s="228"/>
      <c r="ZD484" s="228"/>
      <c r="ZE484" s="228"/>
      <c r="ZF484" s="228"/>
      <c r="ZG484" s="228"/>
      <c r="ZH484" s="228"/>
      <c r="ZI484" s="228"/>
      <c r="ZJ484" s="228"/>
      <c r="ZK484" s="228"/>
      <c r="ZL484" s="228"/>
      <c r="ZM484" s="228"/>
      <c r="ZN484" s="228"/>
      <c r="ZO484" s="228"/>
      <c r="ZP484" s="228"/>
      <c r="ZQ484" s="228"/>
      <c r="ZR484" s="228"/>
      <c r="ZS484" s="228"/>
      <c r="ZT484" s="228"/>
      <c r="ZU484" s="228"/>
      <c r="ZV484" s="228"/>
      <c r="ZW484" s="228"/>
      <c r="ZX484" s="228"/>
      <c r="ZY484" s="228"/>
      <c r="ZZ484" s="228"/>
      <c r="AAA484" s="228"/>
      <c r="AAB484" s="228"/>
      <c r="AAC484" s="228"/>
      <c r="AAD484" s="228"/>
      <c r="AAE484" s="228"/>
      <c r="AAF484" s="228"/>
      <c r="AAG484" s="228"/>
      <c r="AAH484" s="228"/>
      <c r="AAI484" s="228"/>
      <c r="AAJ484" s="228"/>
      <c r="AAK484" s="228"/>
      <c r="AAL484" s="228"/>
      <c r="AAM484" s="228"/>
      <c r="AAN484" s="228"/>
      <c r="AAO484" s="228"/>
      <c r="AAP484" s="228"/>
      <c r="AAQ484" s="228"/>
      <c r="AAR484" s="228"/>
      <c r="AAS484" s="228"/>
      <c r="AAT484" s="228"/>
      <c r="AAU484" s="228"/>
      <c r="AAV484" s="228"/>
      <c r="AAW484" s="228"/>
      <c r="AAX484" s="228"/>
      <c r="AAY484" s="228"/>
      <c r="AAZ484" s="228"/>
      <c r="ABA484" s="228"/>
      <c r="ABB484" s="228"/>
      <c r="ABC484" s="228"/>
      <c r="ABD484" s="228"/>
      <c r="ABE484" s="228"/>
      <c r="ABF484" s="228"/>
      <c r="ABG484" s="228"/>
      <c r="ABH484" s="228"/>
      <c r="ABI484" s="228"/>
      <c r="ABJ484" s="228"/>
      <c r="ABK484" s="228"/>
      <c r="ABL484" s="228"/>
      <c r="ABM484" s="228"/>
      <c r="ABN484" s="228"/>
      <c r="ABO484" s="228"/>
      <c r="ABP484" s="228"/>
      <c r="ABQ484" s="228"/>
      <c r="ABR484" s="228"/>
      <c r="ABS484" s="228"/>
      <c r="ABT484" s="228"/>
      <c r="ABU484" s="228"/>
      <c r="ABV484" s="228"/>
      <c r="ABW484" s="228"/>
      <c r="ABX484" s="228"/>
      <c r="ABY484" s="228"/>
      <c r="ABZ484" s="228"/>
      <c r="ACA484" s="228"/>
      <c r="ACB484" s="228"/>
      <c r="ACC484" s="228"/>
      <c r="ACD484" s="228"/>
      <c r="ACE484" s="228"/>
      <c r="ACF484" s="228"/>
      <c r="ACG484" s="228"/>
      <c r="ACH484" s="228"/>
      <c r="ACI484" s="228"/>
      <c r="ACJ484" s="228"/>
      <c r="ACK484" s="228"/>
      <c r="ACL484" s="228"/>
      <c r="ACM484" s="228"/>
      <c r="ACN484" s="228"/>
      <c r="ACO484" s="228"/>
      <c r="ACP484" s="228"/>
      <c r="ACQ484" s="228"/>
      <c r="ACR484" s="228"/>
      <c r="ACS484" s="228"/>
      <c r="ACT484" s="228"/>
      <c r="ACU484" s="228"/>
      <c r="ACV484" s="228"/>
      <c r="ACW484" s="228"/>
      <c r="ACX484" s="228"/>
      <c r="ACY484" s="228"/>
      <c r="ACZ484" s="228"/>
      <c r="ADA484" s="228"/>
      <c r="ADB484" s="228"/>
      <c r="ADC484" s="228"/>
      <c r="ADD484" s="228"/>
      <c r="ADE484" s="228"/>
      <c r="ADF484" s="228"/>
      <c r="ADG484" s="228"/>
      <c r="ADH484" s="228"/>
      <c r="ADI484" s="228"/>
      <c r="ADJ484" s="228"/>
      <c r="ADK484" s="228"/>
      <c r="ADL484" s="228"/>
      <c r="ADM484" s="228"/>
      <c r="ADN484" s="228"/>
      <c r="ADO484" s="228"/>
      <c r="ADP484" s="228"/>
      <c r="ADQ484" s="228"/>
      <c r="ADR484" s="228"/>
      <c r="ADS484" s="228"/>
      <c r="ADT484" s="228"/>
      <c r="ADU484" s="228"/>
      <c r="ADV484" s="228"/>
      <c r="ADW484" s="228"/>
      <c r="ADX484" s="228"/>
      <c r="ADY484" s="228"/>
      <c r="ADZ484" s="228"/>
      <c r="AEA484" s="228"/>
      <c r="AEB484" s="228"/>
      <c r="AEC484" s="228"/>
      <c r="AED484" s="228"/>
      <c r="AEE484" s="228"/>
      <c r="AEF484" s="228"/>
      <c r="AEG484" s="228"/>
      <c r="AEH484" s="228"/>
      <c r="AEI484" s="228"/>
      <c r="AEJ484" s="228"/>
      <c r="AEK484" s="228"/>
      <c r="AEL484" s="228"/>
      <c r="AEM484" s="228"/>
      <c r="AEN484" s="228"/>
      <c r="AEO484" s="228"/>
      <c r="AEP484" s="228"/>
      <c r="AEQ484" s="228"/>
      <c r="AER484" s="228"/>
      <c r="AES484" s="228"/>
      <c r="AET484" s="228"/>
      <c r="AEU484" s="228"/>
      <c r="AEV484" s="228"/>
      <c r="AEW484" s="228"/>
      <c r="AEX484" s="228"/>
      <c r="AEY484" s="228"/>
      <c r="AEZ484" s="228"/>
      <c r="AFA484" s="228"/>
      <c r="AFB484" s="228"/>
      <c r="AFC484" s="228"/>
      <c r="AFD484" s="228"/>
      <c r="AFE484" s="228"/>
      <c r="AFF484" s="228"/>
      <c r="AFG484" s="228"/>
      <c r="AFH484" s="228"/>
      <c r="AFI484" s="228"/>
      <c r="AFJ484" s="228"/>
      <c r="AFK484" s="228"/>
      <c r="AFL484" s="228"/>
      <c r="AFM484" s="228"/>
      <c r="AFN484" s="228"/>
      <c r="AFO484" s="228"/>
      <c r="AFP484" s="228"/>
      <c r="AFQ484" s="228"/>
      <c r="AFR484" s="228"/>
      <c r="AFS484" s="228"/>
      <c r="AFT484" s="228"/>
      <c r="AFU484" s="228"/>
      <c r="AFV484" s="228"/>
      <c r="AFW484" s="228"/>
      <c r="AFX484" s="228"/>
      <c r="AFY484" s="228"/>
      <c r="AFZ484" s="228"/>
      <c r="AGA484" s="228"/>
      <c r="AGB484" s="228"/>
      <c r="AGC484" s="228"/>
      <c r="AGD484" s="228"/>
      <c r="AGE484" s="228"/>
      <c r="AGF484" s="228"/>
      <c r="AGG484" s="228"/>
      <c r="AGH484" s="228"/>
      <c r="AGI484" s="228"/>
      <c r="AGJ484" s="228"/>
      <c r="AGK484" s="228"/>
      <c r="AGL484" s="228"/>
      <c r="AGM484" s="228"/>
      <c r="AGN484" s="228"/>
      <c r="AGO484" s="228"/>
      <c r="AGP484" s="228"/>
      <c r="AGQ484" s="228"/>
      <c r="AGR484" s="228"/>
      <c r="AGS484" s="228"/>
      <c r="AGT484" s="228"/>
      <c r="AGU484" s="228"/>
      <c r="AGV484" s="228"/>
      <c r="AGW484" s="228"/>
      <c r="AGX484" s="228"/>
      <c r="AGY484" s="228"/>
      <c r="AGZ484" s="228"/>
      <c r="AHA484" s="228"/>
      <c r="AHB484" s="228"/>
      <c r="AHC484" s="228"/>
      <c r="AHD484" s="228"/>
      <c r="AHE484" s="228"/>
      <c r="AHF484" s="228"/>
      <c r="AHG484" s="228"/>
      <c r="AHH484" s="228"/>
      <c r="AHI484" s="228"/>
      <c r="AHJ484" s="228"/>
      <c r="AHK484" s="228"/>
      <c r="AHL484" s="228"/>
      <c r="AHM484" s="228"/>
      <c r="AHN484" s="228"/>
      <c r="AHO484" s="228"/>
      <c r="AHP484" s="228"/>
      <c r="AHQ484" s="228"/>
      <c r="AHR484" s="228"/>
      <c r="AHS484" s="228"/>
      <c r="AHT484" s="228"/>
      <c r="AHU484" s="228"/>
      <c r="AHV484" s="228"/>
      <c r="AHW484" s="228"/>
      <c r="AHX484" s="228"/>
      <c r="AHY484" s="228"/>
      <c r="AHZ484" s="228"/>
      <c r="AIA484" s="228"/>
      <c r="AIB484" s="228"/>
      <c r="AIC484" s="228"/>
      <c r="AID484" s="228"/>
      <c r="AIE484" s="228"/>
      <c r="AIF484" s="228"/>
      <c r="AIG484" s="228"/>
      <c r="AIH484" s="228"/>
      <c r="AII484" s="228"/>
      <c r="AIJ484" s="228"/>
      <c r="AIK484" s="228"/>
      <c r="AIL484" s="228"/>
      <c r="AIM484" s="228"/>
      <c r="AIN484" s="228"/>
      <c r="AIO484" s="228"/>
      <c r="AIP484" s="228"/>
      <c r="AIQ484" s="228"/>
      <c r="AIR484" s="228"/>
      <c r="AIS484" s="228"/>
      <c r="AIT484" s="228"/>
      <c r="AIU484" s="228"/>
      <c r="AIV484" s="228"/>
      <c r="AIW484" s="228"/>
      <c r="AIX484" s="228"/>
      <c r="AIY484" s="228"/>
      <c r="AIZ484" s="228"/>
      <c r="AJA484" s="228"/>
      <c r="AJB484" s="228"/>
      <c r="AJC484" s="228"/>
      <c r="AJD484" s="228"/>
      <c r="AJE484" s="228"/>
      <c r="AJF484" s="228"/>
      <c r="AJG484" s="228"/>
      <c r="AJH484" s="228"/>
      <c r="AJI484" s="228"/>
      <c r="AJJ484" s="228"/>
      <c r="AJK484" s="228"/>
      <c r="AJL484" s="228"/>
      <c r="AJM484" s="228"/>
      <c r="AJN484" s="228"/>
      <c r="AJO484" s="228"/>
      <c r="AJP484" s="228"/>
      <c r="AJQ484" s="228"/>
      <c r="AJR484" s="228"/>
      <c r="AJS484" s="228"/>
      <c r="AJT484" s="228"/>
      <c r="AJU484" s="228"/>
      <c r="AJV484" s="228"/>
      <c r="AJW484" s="228"/>
      <c r="AJX484" s="228"/>
      <c r="AJY484" s="228"/>
      <c r="AJZ484" s="228"/>
      <c r="AKA484" s="228"/>
      <c r="AKB484" s="228"/>
      <c r="AKC484" s="228"/>
      <c r="AKD484" s="228"/>
      <c r="AKE484" s="228"/>
      <c r="AKF484" s="228"/>
      <c r="AKG484" s="228"/>
      <c r="AKH484" s="228"/>
      <c r="AKI484" s="228"/>
      <c r="AKJ484" s="228"/>
      <c r="AKK484" s="228"/>
      <c r="AKL484" s="228"/>
      <c r="AKM484" s="228"/>
      <c r="AKN484" s="228"/>
      <c r="AKO484" s="228"/>
      <c r="AKP484" s="228"/>
      <c r="AKQ484" s="228"/>
      <c r="AKR484" s="228"/>
      <c r="AKS484" s="228"/>
      <c r="AKT484" s="228"/>
      <c r="AKU484" s="228"/>
      <c r="AKV484" s="228"/>
      <c r="AKW484" s="228"/>
      <c r="AKX484" s="228"/>
      <c r="AKY484" s="228"/>
      <c r="AKZ484" s="228"/>
      <c r="ALA484" s="228"/>
      <c r="ALB484" s="228"/>
      <c r="ALC484" s="228"/>
      <c r="ALD484" s="228"/>
      <c r="ALE484" s="228"/>
      <c r="ALF484" s="228"/>
      <c r="ALG484" s="228"/>
      <c r="ALH484" s="228"/>
      <c r="ALI484" s="228"/>
      <c r="ALJ484" s="228"/>
      <c r="ALK484" s="228"/>
      <c r="ALL484" s="228"/>
      <c r="ALM484" s="228"/>
      <c r="ALN484" s="228"/>
      <c r="ALO484" s="228"/>
      <c r="ALP484" s="228"/>
      <c r="ALQ484" s="228"/>
      <c r="ALR484" s="228"/>
      <c r="ALS484" s="228"/>
      <c r="ALT484" s="228"/>
      <c r="ALU484" s="228"/>
      <c r="ALV484" s="228"/>
      <c r="ALW484" s="228"/>
      <c r="ALX484" s="228"/>
      <c r="ALY484" s="228"/>
      <c r="ALZ484" s="228"/>
      <c r="AMA484" s="228"/>
      <c r="AMB484" s="228"/>
      <c r="AMC484" s="228"/>
      <c r="AMD484" s="228"/>
      <c r="AME484" s="228"/>
      <c r="AMF484" s="228"/>
      <c r="AMG484" s="228"/>
      <c r="AMH484" s="228"/>
      <c r="AMI484" s="228"/>
      <c r="AMJ484" s="228"/>
      <c r="AMK484" s="228"/>
      <c r="AML484" s="228"/>
      <c r="AMM484" s="228"/>
      <c r="AMN484" s="228"/>
      <c r="AMO484" s="228"/>
      <c r="AMP484" s="228"/>
      <c r="AMQ484" s="228"/>
      <c r="AMR484" s="228"/>
      <c r="AMS484" s="228"/>
      <c r="AMT484" s="228"/>
      <c r="AMU484" s="228"/>
      <c r="AMV484" s="228"/>
      <c r="AMW484" s="228"/>
      <c r="AMX484" s="228"/>
    </row>
    <row r="485" spans="1:1038" ht="18" customHeight="1">
      <c r="A485" s="223" t="s">
        <v>1819</v>
      </c>
      <c r="B485" s="224" t="s">
        <v>1647</v>
      </c>
      <c r="D485" s="225" t="s">
        <v>1279</v>
      </c>
      <c r="E485" s="126">
        <v>69</v>
      </c>
      <c r="F485" s="126">
        <v>4</v>
      </c>
      <c r="G485" s="196" t="str">
        <f t="shared" si="168"/>
        <v>69-4</v>
      </c>
      <c r="H485" s="126">
        <v>0</v>
      </c>
      <c r="I485" s="126">
        <v>33</v>
      </c>
      <c r="K485" s="545" t="b">
        <f>IF(I486=1,IF(((VLOOKUP($G485,[1]Depth_Lookup!#REF!,9,FALSE))-(H485/100))=0,"Good",IF(((VLOOKUP($G485,[1]Depth_Lookup!$A$3:$J$550,9,FALSE))-(H485/100))&gt;0,"Too Short","Too Long")))</f>
        <v>0</v>
      </c>
      <c r="L485" s="171">
        <f>(VLOOKUP($G485,Depth_Lookup!$A$3:$J$410,10,FALSE))+(H485/100)</f>
        <v>169.92500000000001</v>
      </c>
      <c r="M485" s="171">
        <f>(VLOOKUP($G485,Depth_Lookup!$A$3:$J$410,10,FALSE))+(I485/100)</f>
        <v>170.25500000000002</v>
      </c>
      <c r="N485" s="127" t="s">
        <v>1997</v>
      </c>
      <c r="O485" s="126">
        <v>1</v>
      </c>
      <c r="P485" s="126" t="s">
        <v>853</v>
      </c>
      <c r="Q485" s="126" t="s">
        <v>125</v>
      </c>
      <c r="R485" s="196" t="str">
        <f t="shared" si="146"/>
        <v>SerpentinizedHarzburgite</v>
      </c>
      <c r="S485" s="126" t="s">
        <v>700</v>
      </c>
      <c r="T485" s="126" t="s">
        <v>587</v>
      </c>
      <c r="W485" s="126" t="s">
        <v>102</v>
      </c>
      <c r="X485" s="202">
        <f>VLOOKUP(W485,[2]definitions_list_lookup!$A$13:$B$19,2,0)</f>
        <v>5</v>
      </c>
      <c r="Y485" s="126" t="s">
        <v>90</v>
      </c>
      <c r="Z485" s="126" t="s">
        <v>91</v>
      </c>
      <c r="AF485" s="196" t="e">
        <f>VLOOKUP(AE485,[2]definitions_list_mag!$V$12:$W$15,2,0)</f>
        <v>#N/A</v>
      </c>
      <c r="AI485" s="130">
        <v>63</v>
      </c>
      <c r="AO485" s="130"/>
      <c r="AU485" s="130">
        <v>1</v>
      </c>
      <c r="AV485" s="126">
        <v>3</v>
      </c>
      <c r="AW485" s="126">
        <v>0.5</v>
      </c>
      <c r="BA485" s="130">
        <v>35</v>
      </c>
      <c r="BB485" s="126">
        <v>6</v>
      </c>
      <c r="BC485" s="126">
        <v>2</v>
      </c>
      <c r="BD485" s="126" t="s">
        <v>110</v>
      </c>
      <c r="BE485" s="126" t="s">
        <v>103</v>
      </c>
      <c r="BG485" s="130"/>
      <c r="BM485" s="130">
        <v>1</v>
      </c>
      <c r="BN485" s="126">
        <v>3</v>
      </c>
      <c r="BO485" s="126">
        <v>0.5</v>
      </c>
      <c r="BY485" s="130"/>
      <c r="CF485" s="213">
        <f t="shared" si="154"/>
        <v>100</v>
      </c>
      <c r="CG485" s="131"/>
      <c r="CH485" s="132" t="s">
        <v>1360</v>
      </c>
      <c r="CI485" s="132">
        <v>100</v>
      </c>
      <c r="CJ485" s="132" t="s">
        <v>514</v>
      </c>
      <c r="CK485" s="133"/>
      <c r="CL485" s="134"/>
      <c r="CM485" s="134"/>
      <c r="CN485" s="134"/>
      <c r="CO485" s="134"/>
      <c r="CP485" s="134"/>
      <c r="CQ485" s="134"/>
      <c r="CR485" s="134"/>
      <c r="CS485" s="134"/>
      <c r="CT485" s="134"/>
      <c r="CU485" s="134"/>
      <c r="CV485" s="134"/>
      <c r="CW485" s="134"/>
      <c r="CX485" s="134"/>
      <c r="CY485" s="134"/>
      <c r="CZ485" s="134"/>
      <c r="DA485" s="134"/>
      <c r="DB485" s="134">
        <v>65</v>
      </c>
      <c r="DC485" s="135">
        <v>35</v>
      </c>
      <c r="DD485" s="134"/>
      <c r="DE485" s="134"/>
      <c r="DF485" s="134"/>
      <c r="DG485" s="134"/>
      <c r="DH485" s="134"/>
      <c r="DI485" s="134"/>
      <c r="DJ485" s="134"/>
      <c r="DK485" s="207">
        <f t="shared" si="147"/>
        <v>100</v>
      </c>
      <c r="DL485" s="131"/>
      <c r="DM485" s="134"/>
      <c r="DN485" s="134"/>
      <c r="DO485" s="136"/>
      <c r="DQ485" s="131"/>
      <c r="DR485" s="136"/>
      <c r="DS485" s="131"/>
      <c r="DT485" s="138" t="s">
        <v>1979</v>
      </c>
      <c r="DW485" s="214" t="e">
        <f>VLOOKUP(P485,[2]definitions_list_lookup!$K$30:$L$54,2,0)</f>
        <v>#N/A</v>
      </c>
      <c r="DX485" s="139" t="s">
        <v>1597</v>
      </c>
      <c r="DY485" s="139" t="s">
        <v>2006</v>
      </c>
      <c r="DZ485"/>
      <c r="EA485" s="104"/>
      <c r="ED485" s="229" t="s">
        <v>2517</v>
      </c>
      <c r="EE485" s="140"/>
      <c r="EG485" s="140"/>
      <c r="EI485" s="218"/>
      <c r="EJ485" s="143"/>
      <c r="EK485" s="221"/>
      <c r="EM485" s="109"/>
      <c r="EN485" s="109"/>
      <c r="EZ485" s="192" t="e">
        <f t="shared" si="155"/>
        <v>#DIV/0!</v>
      </c>
      <c r="FA485" s="192" t="e">
        <f t="shared" si="156"/>
        <v>#DIV/0!</v>
      </c>
      <c r="FB485" s="192" t="e">
        <f t="shared" si="157"/>
        <v>#DIV/0!</v>
      </c>
      <c r="FC485" s="192" t="e">
        <f t="shared" si="158"/>
        <v>#DIV/0!</v>
      </c>
      <c r="FD485" s="192" t="e">
        <f t="shared" si="159"/>
        <v>#DIV/0!</v>
      </c>
      <c r="FE485" s="193" t="e">
        <f t="shared" si="160"/>
        <v>#DIV/0!</v>
      </c>
      <c r="FF485" s="194" t="e">
        <f t="shared" si="161"/>
        <v>#DIV/0!</v>
      </c>
      <c r="FI485" s="778">
        <f t="shared" si="162"/>
        <v>0</v>
      </c>
      <c r="FJ485" s="779" t="e">
        <f t="shared" si="163"/>
        <v>#DIV/0!</v>
      </c>
      <c r="FK485" s="779" t="e">
        <f t="shared" si="164"/>
        <v>#DIV/0!</v>
      </c>
      <c r="FL485" s="780" t="e">
        <f t="shared" si="165"/>
        <v>#DIV/0!</v>
      </c>
      <c r="FM485" s="169" t="e">
        <f t="shared" si="166"/>
        <v>#DIV/0!</v>
      </c>
      <c r="FN485" s="783" t="e">
        <f t="shared" si="167"/>
        <v>#DIV/0!</v>
      </c>
    </row>
    <row r="486" spans="1:1038" ht="18" customHeight="1">
      <c r="A486" s="223" t="s">
        <v>1819</v>
      </c>
      <c r="B486" s="224" t="s">
        <v>1647</v>
      </c>
      <c r="D486" s="225" t="s">
        <v>1279</v>
      </c>
      <c r="E486" s="126">
        <v>69</v>
      </c>
      <c r="F486" s="126">
        <v>4</v>
      </c>
      <c r="G486" s="196" t="str">
        <f t="shared" si="168"/>
        <v>69-4</v>
      </c>
      <c r="H486" s="126">
        <v>55</v>
      </c>
      <c r="I486" s="126">
        <v>71</v>
      </c>
      <c r="K486" s="545" t="b">
        <f>IF(I487=1,IF(((VLOOKUP($G486,[1]Depth_Lookup!#REF!,9,FALSE))-(H486/100))=0,"Good",IF(((VLOOKUP($G486,[1]Depth_Lookup!$A$3:$J$550,9,FALSE))-(H486/100))&gt;0,"Too Short","Too Long")))</f>
        <v>0</v>
      </c>
      <c r="L486" s="171">
        <f>(VLOOKUP($G486,Depth_Lookup!$A$3:$J$410,10,FALSE))+(H486/100)</f>
        <v>170.47500000000002</v>
      </c>
      <c r="M486" s="171">
        <f>(VLOOKUP($G486,Depth_Lookup!$A$3:$J$410,10,FALSE))+(I486/100)</f>
        <v>170.63500000000002</v>
      </c>
      <c r="N486" s="127" t="s">
        <v>2007</v>
      </c>
      <c r="O486" s="126">
        <v>1</v>
      </c>
      <c r="P486" s="126" t="s">
        <v>853</v>
      </c>
      <c r="Q486" s="126" t="s">
        <v>125</v>
      </c>
      <c r="R486" s="196" t="str">
        <f t="shared" si="146"/>
        <v>SerpentinizedHarzburgite</v>
      </c>
      <c r="S486" s="126" t="s">
        <v>587</v>
      </c>
      <c r="T486" s="126" t="s">
        <v>587</v>
      </c>
      <c r="U486" s="126" t="s">
        <v>108</v>
      </c>
      <c r="V486" s="126" t="s">
        <v>509</v>
      </c>
      <c r="W486" s="126" t="s">
        <v>102</v>
      </c>
      <c r="X486" s="202">
        <f>VLOOKUP(W486,[2]definitions_list_lookup!$A$13:$B$19,2,0)</f>
        <v>5</v>
      </c>
      <c r="Y486" s="126" t="s">
        <v>90</v>
      </c>
      <c r="Z486" s="126" t="s">
        <v>91</v>
      </c>
      <c r="AB486" s="126" t="s">
        <v>116</v>
      </c>
      <c r="AC486" s="126" t="s">
        <v>108</v>
      </c>
      <c r="AD486" s="126" t="s">
        <v>96</v>
      </c>
      <c r="AE486" s="128" t="s">
        <v>123</v>
      </c>
      <c r="AF486" s="196">
        <f>VLOOKUP(AE486,[2]definitions_list_mag!$V$12:$W$15,2,0)</f>
        <v>1</v>
      </c>
      <c r="AG486" s="129" t="s">
        <v>1758</v>
      </c>
      <c r="AI486" s="130">
        <v>64</v>
      </c>
      <c r="AO486" s="130"/>
      <c r="AU486" s="130">
        <v>1</v>
      </c>
      <c r="AV486" s="126">
        <v>0.5</v>
      </c>
      <c r="AW486" s="126">
        <v>0.5</v>
      </c>
      <c r="BA486" s="130">
        <v>35</v>
      </c>
      <c r="BB486" s="126">
        <v>8</v>
      </c>
      <c r="BC486" s="126">
        <v>3</v>
      </c>
      <c r="BD486" s="126" t="s">
        <v>110</v>
      </c>
      <c r="BE486" s="126" t="s">
        <v>103</v>
      </c>
      <c r="BG486" s="130"/>
      <c r="BM486" s="130"/>
      <c r="BY486" s="130"/>
      <c r="CF486" s="213">
        <f t="shared" si="154"/>
        <v>100</v>
      </c>
      <c r="CG486" s="131"/>
      <c r="CH486" s="132" t="s">
        <v>1329</v>
      </c>
      <c r="CI486" s="132">
        <v>90</v>
      </c>
      <c r="CJ486" s="132" t="s">
        <v>514</v>
      </c>
      <c r="CK486" s="133"/>
      <c r="CL486" s="134"/>
      <c r="CM486" s="134"/>
      <c r="CN486" s="134"/>
      <c r="CO486" s="134"/>
      <c r="CP486" s="134"/>
      <c r="CQ486" s="134"/>
      <c r="CR486" s="134"/>
      <c r="CS486" s="134"/>
      <c r="CT486" s="134"/>
      <c r="CU486" s="134"/>
      <c r="CV486" s="134"/>
      <c r="CW486" s="134"/>
      <c r="CX486" s="134"/>
      <c r="CY486" s="134"/>
      <c r="CZ486" s="134"/>
      <c r="DA486" s="134"/>
      <c r="DB486" s="134">
        <v>75</v>
      </c>
      <c r="DC486" s="135">
        <v>25</v>
      </c>
      <c r="DD486" s="134"/>
      <c r="DE486" s="134"/>
      <c r="DF486" s="134"/>
      <c r="DG486" s="134"/>
      <c r="DH486" s="134"/>
      <c r="DI486" s="134"/>
      <c r="DJ486" s="134"/>
      <c r="DK486" s="207">
        <f t="shared" si="147"/>
        <v>100</v>
      </c>
      <c r="DL486" s="131"/>
      <c r="DM486" s="134"/>
      <c r="DN486" s="134"/>
      <c r="DO486" s="136"/>
      <c r="DQ486" s="131"/>
      <c r="DR486" s="136"/>
      <c r="DS486" s="131"/>
      <c r="DT486" s="138" t="s">
        <v>2008</v>
      </c>
      <c r="DW486" s="214" t="e">
        <f>VLOOKUP(P486,[2]definitions_list_lookup!$K$30:$L$54,2,0)</f>
        <v>#N/A</v>
      </c>
      <c r="DX486" s="139" t="s">
        <v>1716</v>
      </c>
      <c r="DY486" s="139" t="s">
        <v>2009</v>
      </c>
      <c r="DZ486"/>
      <c r="EA486" s="104"/>
      <c r="ED486" s="229" t="s">
        <v>2517</v>
      </c>
      <c r="EE486" s="140"/>
      <c r="EG486" s="140"/>
      <c r="EI486" s="218"/>
      <c r="EJ486" s="143"/>
      <c r="EK486" s="221"/>
      <c r="EM486" s="109"/>
      <c r="EN486" s="109"/>
      <c r="EZ486" s="192" t="e">
        <f t="shared" si="155"/>
        <v>#DIV/0!</v>
      </c>
      <c r="FA486" s="192" t="e">
        <f t="shared" si="156"/>
        <v>#DIV/0!</v>
      </c>
      <c r="FB486" s="192" t="e">
        <f t="shared" si="157"/>
        <v>#DIV/0!</v>
      </c>
      <c r="FC486" s="192" t="e">
        <f t="shared" si="158"/>
        <v>#DIV/0!</v>
      </c>
      <c r="FD486" s="192" t="e">
        <f t="shared" si="159"/>
        <v>#DIV/0!</v>
      </c>
      <c r="FE486" s="193" t="e">
        <f t="shared" si="160"/>
        <v>#DIV/0!</v>
      </c>
      <c r="FF486" s="194" t="e">
        <f t="shared" si="161"/>
        <v>#DIV/0!</v>
      </c>
      <c r="FI486" s="778">
        <f t="shared" si="162"/>
        <v>0</v>
      </c>
      <c r="FJ486" s="779" t="e">
        <f t="shared" si="163"/>
        <v>#DIV/0!</v>
      </c>
      <c r="FK486" s="779" t="e">
        <f t="shared" si="164"/>
        <v>#DIV/0!</v>
      </c>
      <c r="FL486" s="780" t="e">
        <f t="shared" si="165"/>
        <v>#DIV/0!</v>
      </c>
      <c r="FM486" s="169" t="e">
        <f t="shared" si="166"/>
        <v>#DIV/0!</v>
      </c>
      <c r="FN486" s="783" t="e">
        <f t="shared" si="167"/>
        <v>#DIV/0!</v>
      </c>
    </row>
    <row r="487" spans="1:1038" s="288" customFormat="1" ht="18" customHeight="1">
      <c r="A487" s="282" t="s">
        <v>1819</v>
      </c>
      <c r="B487" s="283" t="s">
        <v>1647</v>
      </c>
      <c r="C487" s="227"/>
      <c r="D487" s="284" t="s">
        <v>1279</v>
      </c>
      <c r="E487" s="227">
        <v>69</v>
      </c>
      <c r="F487" s="227">
        <v>4</v>
      </c>
      <c r="G487" s="286" t="str">
        <f t="shared" si="168"/>
        <v>69-4</v>
      </c>
      <c r="H487" s="227">
        <v>71</v>
      </c>
      <c r="I487" s="227">
        <v>94</v>
      </c>
      <c r="J487" s="226"/>
      <c r="K487" s="545" t="b">
        <f>IF(I488=1,IF(((VLOOKUP($G487,[1]Depth_Lookup!#REF!,9,FALSE))-(H487/100))=0,"Good",IF(((VLOOKUP($G487,[1]Depth_Lookup!$A$3:$J$550,9,FALSE))-(H487/100))&gt;0,"Too Short","Too Long")))</f>
        <v>0</v>
      </c>
      <c r="L487" s="171">
        <f>(VLOOKUP($G487,Depth_Lookup!$A$3:$J$410,10,FALSE))+(H487/100)</f>
        <v>170.63500000000002</v>
      </c>
      <c r="M487" s="171">
        <f>(VLOOKUP($G487,Depth_Lookup!$A$3:$J$410,10,FALSE))+(I487/100)</f>
        <v>170.86500000000001</v>
      </c>
      <c r="N487" s="230" t="s">
        <v>2010</v>
      </c>
      <c r="O487" s="227">
        <v>1</v>
      </c>
      <c r="P487" s="227" t="s">
        <v>853</v>
      </c>
      <c r="Q487" s="227" t="s">
        <v>125</v>
      </c>
      <c r="R487" s="286" t="str">
        <f t="shared" si="146"/>
        <v>SerpentinizedHarzburgite</v>
      </c>
      <c r="S487" s="227" t="s">
        <v>587</v>
      </c>
      <c r="T487" s="227" t="s">
        <v>700</v>
      </c>
      <c r="U487" s="227" t="s">
        <v>108</v>
      </c>
      <c r="V487" s="227" t="s">
        <v>509</v>
      </c>
      <c r="W487" s="227" t="s">
        <v>102</v>
      </c>
      <c r="X487" s="287">
        <f>VLOOKUP(W487,[2]definitions_list_lookup!$A$13:$B$19,2,0)</f>
        <v>5</v>
      </c>
      <c r="Y487" s="227" t="s">
        <v>90</v>
      </c>
      <c r="Z487" s="227" t="s">
        <v>91</v>
      </c>
      <c r="AA487" s="227"/>
      <c r="AB487" s="227"/>
      <c r="AC487" s="227"/>
      <c r="AD487" s="227"/>
      <c r="AE487" s="233"/>
      <c r="AF487" s="286" t="e">
        <f>VLOOKUP(AE487,[2]definitions_list_mag!$V$12:$W$15,2,0)</f>
        <v>#N/A</v>
      </c>
      <c r="AG487" s="237"/>
      <c r="AH487" s="227"/>
      <c r="AI487" s="240">
        <v>70</v>
      </c>
      <c r="AJ487" s="227"/>
      <c r="AK487" s="227"/>
      <c r="AL487" s="227"/>
      <c r="AM487" s="227"/>
      <c r="AN487" s="227"/>
      <c r="AO487" s="240"/>
      <c r="AP487" s="227"/>
      <c r="AQ487" s="227"/>
      <c r="AR487" s="227"/>
      <c r="AS487" s="227"/>
      <c r="AT487" s="227"/>
      <c r="AU487" s="240"/>
      <c r="AV487" s="227"/>
      <c r="AW487" s="227"/>
      <c r="AX487" s="227"/>
      <c r="AY487" s="227"/>
      <c r="AZ487" s="227"/>
      <c r="BA487" s="240">
        <v>30</v>
      </c>
      <c r="BB487" s="227">
        <v>5</v>
      </c>
      <c r="BC487" s="227">
        <v>2</v>
      </c>
      <c r="BD487" s="227" t="s">
        <v>110</v>
      </c>
      <c r="BE487" s="227" t="s">
        <v>103</v>
      </c>
      <c r="BF487" s="227"/>
      <c r="BG487" s="240"/>
      <c r="BH487" s="227"/>
      <c r="BI487" s="227"/>
      <c r="BJ487" s="227"/>
      <c r="BK487" s="227"/>
      <c r="BL487" s="227"/>
      <c r="BM487" s="240"/>
      <c r="BN487" s="227"/>
      <c r="BO487" s="227"/>
      <c r="BP487" s="227"/>
      <c r="BQ487" s="227"/>
      <c r="BR487" s="227"/>
      <c r="BS487" s="227"/>
      <c r="BT487" s="227"/>
      <c r="BU487" s="227"/>
      <c r="BV487" s="227"/>
      <c r="BW487" s="227"/>
      <c r="BX487" s="227"/>
      <c r="BY487" s="240"/>
      <c r="BZ487" s="227"/>
      <c r="CA487" s="227"/>
      <c r="CB487" s="227"/>
      <c r="CC487" s="227"/>
      <c r="CD487" s="227"/>
      <c r="CE487" s="227"/>
      <c r="CF487" s="290">
        <f t="shared" si="154"/>
        <v>100</v>
      </c>
      <c r="CG487" s="148"/>
      <c r="CH487" s="149" t="s">
        <v>1472</v>
      </c>
      <c r="CI487" s="149">
        <v>100</v>
      </c>
      <c r="CJ487" s="149" t="s">
        <v>514</v>
      </c>
      <c r="CK487" s="151"/>
      <c r="CL487" s="152"/>
      <c r="CM487" s="152"/>
      <c r="CN487" s="152"/>
      <c r="CO487" s="152"/>
      <c r="CP487" s="152"/>
      <c r="CQ487" s="152"/>
      <c r="CR487" s="152"/>
      <c r="CS487" s="152"/>
      <c r="CT487" s="152"/>
      <c r="CU487" s="152"/>
      <c r="CV487" s="152"/>
      <c r="CW487" s="152"/>
      <c r="CX487" s="152"/>
      <c r="CY487" s="152"/>
      <c r="CZ487" s="152"/>
      <c r="DA487" s="152"/>
      <c r="DB487" s="152">
        <v>70</v>
      </c>
      <c r="DC487" s="229">
        <v>30</v>
      </c>
      <c r="DD487" s="152"/>
      <c r="DE487" s="152"/>
      <c r="DF487" s="152"/>
      <c r="DG487" s="152"/>
      <c r="DH487" s="152"/>
      <c r="DI487" s="152"/>
      <c r="DJ487" s="152"/>
      <c r="DK487" s="208">
        <f t="shared" si="147"/>
        <v>100</v>
      </c>
      <c r="DL487" s="148"/>
      <c r="DM487" s="152"/>
      <c r="DN487" s="152"/>
      <c r="DO487" s="153"/>
      <c r="DQ487" s="148"/>
      <c r="DR487" s="153"/>
      <c r="DS487" s="148"/>
      <c r="DT487" s="261" t="s">
        <v>2011</v>
      </c>
      <c r="DU487" s="229"/>
      <c r="DV487" s="229"/>
      <c r="DW487" s="291" t="e">
        <f>VLOOKUP(P487,[2]definitions_list_lookup!$K$30:$L$54,2,0)</f>
        <v>#N/A</v>
      </c>
      <c r="DX487" s="154" t="s">
        <v>1597</v>
      </c>
      <c r="DY487" s="154" t="s">
        <v>2012</v>
      </c>
      <c r="DZ487" s="479"/>
      <c r="EA487" s="292"/>
      <c r="EB487" s="229"/>
      <c r="EC487" s="292"/>
      <c r="ED487" s="229" t="s">
        <v>2517</v>
      </c>
      <c r="EE487" s="293"/>
      <c r="EF487" s="294"/>
      <c r="EG487" s="293"/>
      <c r="EH487" s="295"/>
      <c r="EI487" s="296"/>
      <c r="EJ487" s="297"/>
      <c r="EK487" s="298"/>
      <c r="EL487" s="293"/>
      <c r="EM487" s="295"/>
      <c r="EN487" s="295"/>
      <c r="EO487" s="321"/>
      <c r="EP487" s="321" t="s">
        <v>2051</v>
      </c>
      <c r="EQ487" s="321"/>
      <c r="ER487" s="321"/>
      <c r="ES487" s="321"/>
      <c r="ET487" s="321"/>
      <c r="EU487" s="321"/>
      <c r="EV487" s="322"/>
      <c r="EW487" s="322"/>
      <c r="EX487" s="322"/>
      <c r="EY487" s="322"/>
      <c r="EZ487" s="192" t="e">
        <f t="shared" si="155"/>
        <v>#DIV/0!</v>
      </c>
      <c r="FA487" s="192" t="e">
        <f t="shared" si="156"/>
        <v>#DIV/0!</v>
      </c>
      <c r="FB487" s="192" t="e">
        <f t="shared" si="157"/>
        <v>#DIV/0!</v>
      </c>
      <c r="FC487" s="192" t="e">
        <f t="shared" si="158"/>
        <v>#DIV/0!</v>
      </c>
      <c r="FD487" s="192" t="e">
        <f t="shared" si="159"/>
        <v>#DIV/0!</v>
      </c>
      <c r="FE487" s="193" t="e">
        <f t="shared" si="160"/>
        <v>#DIV/0!</v>
      </c>
      <c r="FF487" s="194" t="e">
        <f t="shared" si="161"/>
        <v>#DIV/0!</v>
      </c>
      <c r="FG487" s="293"/>
      <c r="FH487" s="295"/>
      <c r="FI487" s="778">
        <f t="shared" si="162"/>
        <v>0</v>
      </c>
      <c r="FJ487" s="779" t="e">
        <f t="shared" si="163"/>
        <v>#DIV/0!</v>
      </c>
      <c r="FK487" s="779" t="e">
        <f t="shared" si="164"/>
        <v>#DIV/0!</v>
      </c>
      <c r="FL487" s="780" t="e">
        <f t="shared" si="165"/>
        <v>#DIV/0!</v>
      </c>
      <c r="FM487" s="169" t="e">
        <f t="shared" si="166"/>
        <v>#DIV/0!</v>
      </c>
      <c r="FN487" s="783" t="e">
        <f t="shared" si="167"/>
        <v>#DIV/0!</v>
      </c>
      <c r="FO487" s="227"/>
      <c r="FP487" s="227"/>
      <c r="FQ487" s="227"/>
      <c r="FR487" s="227"/>
      <c r="FS487" s="227"/>
      <c r="FT487" s="227"/>
      <c r="FU487" s="227"/>
      <c r="FV487" s="227"/>
      <c r="FW487" s="227"/>
      <c r="FX487" s="227"/>
      <c r="FY487" s="227"/>
      <c r="FZ487" s="227"/>
      <c r="GA487" s="227"/>
      <c r="GB487" s="227"/>
      <c r="GC487" s="227"/>
      <c r="GD487" s="227"/>
      <c r="GE487" s="227"/>
      <c r="GF487" s="227"/>
      <c r="GG487" s="227"/>
      <c r="GH487" s="227"/>
      <c r="GI487" s="227"/>
      <c r="GJ487" s="227"/>
      <c r="GK487" s="227"/>
      <c r="GL487" s="227"/>
      <c r="GM487" s="227"/>
      <c r="GN487" s="227"/>
      <c r="GO487" s="227"/>
      <c r="GP487" s="227"/>
      <c r="GQ487" s="227"/>
      <c r="GR487" s="227"/>
      <c r="GS487" s="227"/>
      <c r="GT487" s="227"/>
      <c r="GU487" s="227"/>
      <c r="GV487" s="227"/>
      <c r="GW487" s="227"/>
      <c r="GX487" s="227"/>
      <c r="GY487" s="227"/>
      <c r="GZ487" s="227"/>
      <c r="HA487" s="227"/>
      <c r="HB487" s="227"/>
      <c r="HC487" s="227"/>
      <c r="HD487" s="227"/>
      <c r="HE487" s="227"/>
      <c r="HF487" s="227"/>
      <c r="HG487" s="227"/>
      <c r="HH487" s="227"/>
      <c r="HI487" s="227"/>
      <c r="HJ487" s="227"/>
      <c r="HK487" s="227"/>
      <c r="HL487" s="227"/>
      <c r="HM487" s="227"/>
      <c r="HN487" s="227"/>
      <c r="HO487" s="227"/>
      <c r="HP487" s="227"/>
      <c r="HQ487" s="227"/>
      <c r="HR487" s="227"/>
      <c r="HS487" s="227"/>
      <c r="HT487" s="227"/>
      <c r="HU487" s="227"/>
      <c r="HV487" s="227"/>
      <c r="HW487" s="227"/>
      <c r="HX487" s="227"/>
      <c r="HY487" s="227"/>
      <c r="HZ487" s="227"/>
      <c r="IA487" s="227"/>
      <c r="IB487" s="227"/>
      <c r="IC487" s="227"/>
      <c r="ID487" s="227"/>
      <c r="IE487" s="227"/>
      <c r="IF487" s="227"/>
      <c r="IG487" s="227"/>
      <c r="IH487" s="227"/>
      <c r="II487" s="227"/>
      <c r="IJ487" s="227"/>
      <c r="IK487" s="227"/>
      <c r="IL487" s="227"/>
      <c r="IM487" s="227"/>
      <c r="IN487" s="227"/>
      <c r="IO487" s="227"/>
      <c r="IP487" s="227"/>
      <c r="IQ487" s="227"/>
      <c r="IR487" s="227"/>
      <c r="IS487" s="227"/>
      <c r="IT487" s="227"/>
      <c r="IU487" s="227"/>
      <c r="IV487" s="227"/>
      <c r="IW487" s="227"/>
      <c r="IX487" s="227"/>
      <c r="IY487" s="227"/>
      <c r="IZ487" s="227"/>
      <c r="JA487" s="227"/>
      <c r="JB487" s="227"/>
      <c r="JC487" s="227"/>
      <c r="JD487" s="227"/>
      <c r="JE487" s="227"/>
      <c r="JF487" s="227"/>
      <c r="JG487" s="227"/>
      <c r="JH487" s="227"/>
      <c r="JI487" s="227"/>
      <c r="JJ487" s="227"/>
      <c r="JK487" s="227"/>
      <c r="JL487" s="227"/>
      <c r="JM487" s="227"/>
      <c r="JN487" s="227"/>
      <c r="JO487" s="227"/>
      <c r="JP487" s="227"/>
      <c r="JQ487" s="227"/>
      <c r="JR487" s="227"/>
      <c r="JS487" s="227"/>
      <c r="JT487" s="227"/>
      <c r="JU487" s="227"/>
      <c r="JV487" s="227"/>
      <c r="JW487" s="227"/>
      <c r="JX487" s="227"/>
      <c r="JY487" s="227"/>
      <c r="JZ487" s="227"/>
      <c r="KA487" s="227"/>
      <c r="KB487" s="227"/>
      <c r="KC487" s="227"/>
      <c r="KD487" s="227"/>
      <c r="KE487" s="227"/>
      <c r="KF487" s="227"/>
      <c r="KG487" s="227"/>
      <c r="KH487" s="227"/>
      <c r="KI487" s="227"/>
      <c r="KJ487" s="227"/>
      <c r="KK487" s="227"/>
      <c r="KL487" s="227"/>
      <c r="KM487" s="227"/>
      <c r="KN487" s="227"/>
      <c r="KO487" s="227"/>
      <c r="KP487" s="227"/>
      <c r="KQ487" s="227"/>
      <c r="KR487" s="227"/>
      <c r="KS487" s="227"/>
      <c r="KT487" s="227"/>
      <c r="KU487" s="227"/>
      <c r="KV487" s="227"/>
      <c r="KW487" s="227"/>
      <c r="KX487" s="227"/>
      <c r="KY487" s="227"/>
      <c r="KZ487" s="227"/>
      <c r="LA487" s="227"/>
      <c r="LB487" s="227"/>
      <c r="LC487" s="227"/>
      <c r="LD487" s="227"/>
      <c r="LE487" s="227"/>
      <c r="LF487" s="227"/>
      <c r="LG487" s="227"/>
      <c r="LH487" s="227"/>
      <c r="LI487" s="227"/>
      <c r="LJ487" s="227"/>
      <c r="LK487" s="227"/>
      <c r="LL487" s="227"/>
      <c r="LM487" s="227"/>
      <c r="LN487" s="227"/>
      <c r="LO487" s="227"/>
      <c r="LP487" s="227"/>
      <c r="LQ487" s="227"/>
      <c r="LR487" s="227"/>
      <c r="LS487" s="227"/>
      <c r="LT487" s="227"/>
      <c r="LU487" s="227"/>
      <c r="LV487" s="227"/>
      <c r="LW487" s="227"/>
      <c r="LX487" s="227"/>
      <c r="LY487" s="227"/>
      <c r="LZ487" s="227"/>
      <c r="MA487" s="227"/>
      <c r="MB487" s="227"/>
      <c r="MC487" s="227"/>
      <c r="MD487" s="227"/>
      <c r="ME487" s="227"/>
      <c r="MF487" s="227"/>
      <c r="MG487" s="227"/>
      <c r="MH487" s="227"/>
      <c r="MI487" s="227"/>
      <c r="MJ487" s="227"/>
      <c r="MK487" s="227"/>
      <c r="ML487" s="227"/>
      <c r="MM487" s="227"/>
      <c r="MN487" s="227"/>
      <c r="MO487" s="227"/>
      <c r="MP487" s="227"/>
      <c r="MQ487" s="227"/>
      <c r="MR487" s="227"/>
      <c r="MS487" s="227"/>
      <c r="MT487" s="227"/>
      <c r="MU487" s="227"/>
      <c r="MV487" s="227"/>
      <c r="MW487" s="227"/>
      <c r="MX487" s="227"/>
      <c r="MY487" s="227"/>
      <c r="MZ487" s="227"/>
      <c r="NA487" s="227"/>
      <c r="NB487" s="227"/>
      <c r="NC487" s="227"/>
      <c r="ND487" s="227"/>
      <c r="NE487" s="227"/>
      <c r="NF487" s="227"/>
      <c r="NG487" s="227"/>
      <c r="NH487" s="227"/>
      <c r="NI487" s="227"/>
      <c r="NJ487" s="227"/>
      <c r="NK487" s="227"/>
      <c r="NL487" s="227"/>
      <c r="NM487" s="227"/>
      <c r="NN487" s="227"/>
      <c r="NO487" s="227"/>
      <c r="NP487" s="227"/>
      <c r="NQ487" s="227"/>
      <c r="NR487" s="227"/>
      <c r="NS487" s="227"/>
      <c r="NT487" s="227"/>
      <c r="NU487" s="227"/>
      <c r="NV487" s="227"/>
      <c r="NW487" s="227"/>
      <c r="NX487" s="227"/>
      <c r="NY487" s="227"/>
      <c r="NZ487" s="227"/>
      <c r="OA487" s="227"/>
      <c r="OB487" s="227"/>
      <c r="OC487" s="227"/>
      <c r="OD487" s="227"/>
      <c r="OE487" s="227"/>
      <c r="OF487" s="227"/>
      <c r="OG487" s="227"/>
      <c r="OH487" s="227"/>
      <c r="OI487" s="227"/>
      <c r="OJ487" s="227"/>
      <c r="OK487" s="227"/>
      <c r="OL487" s="227"/>
      <c r="OM487" s="227"/>
      <c r="ON487" s="227"/>
      <c r="OO487" s="227"/>
      <c r="OP487" s="227"/>
      <c r="OQ487" s="227"/>
      <c r="OR487" s="227"/>
      <c r="OS487" s="227"/>
      <c r="OT487" s="227"/>
      <c r="OU487" s="227"/>
      <c r="OV487" s="227"/>
      <c r="OW487" s="227"/>
      <c r="OX487" s="227"/>
      <c r="OY487" s="227"/>
      <c r="OZ487" s="227"/>
      <c r="PA487" s="227"/>
      <c r="PB487" s="227"/>
      <c r="PC487" s="227"/>
      <c r="PD487" s="227"/>
      <c r="PE487" s="227"/>
      <c r="PF487" s="227"/>
      <c r="PG487" s="227"/>
      <c r="PH487" s="227"/>
      <c r="PI487" s="227"/>
      <c r="PJ487" s="227"/>
      <c r="PK487" s="227"/>
      <c r="PL487" s="227"/>
      <c r="PM487" s="227"/>
      <c r="PN487" s="227"/>
      <c r="PO487" s="227"/>
      <c r="PP487" s="227"/>
      <c r="PQ487" s="227"/>
      <c r="PR487" s="227"/>
      <c r="PS487" s="227"/>
      <c r="PT487" s="227"/>
      <c r="PU487" s="227"/>
      <c r="PV487" s="227"/>
      <c r="PW487" s="227"/>
      <c r="PX487" s="227"/>
      <c r="PY487" s="227"/>
      <c r="PZ487" s="227"/>
      <c r="QA487" s="227"/>
      <c r="QB487" s="227"/>
      <c r="QC487" s="227"/>
      <c r="QD487" s="227"/>
      <c r="QE487" s="227"/>
      <c r="QF487" s="227"/>
      <c r="QG487" s="227"/>
      <c r="QH487" s="227"/>
      <c r="QI487" s="227"/>
      <c r="QJ487" s="227"/>
      <c r="QK487" s="227"/>
      <c r="QL487" s="227"/>
      <c r="QM487" s="227"/>
      <c r="QN487" s="227"/>
      <c r="QO487" s="227"/>
      <c r="QP487" s="227"/>
      <c r="QQ487" s="227"/>
      <c r="QR487" s="227"/>
      <c r="QS487" s="227"/>
      <c r="QT487" s="227"/>
      <c r="QU487" s="227"/>
      <c r="QV487" s="227"/>
      <c r="QW487" s="227"/>
      <c r="QX487" s="227"/>
      <c r="QY487" s="227"/>
      <c r="QZ487" s="227"/>
      <c r="RA487" s="227"/>
      <c r="RB487" s="227"/>
      <c r="RC487" s="227"/>
      <c r="RD487" s="227"/>
      <c r="RE487" s="227"/>
      <c r="RF487" s="227"/>
      <c r="RG487" s="227"/>
      <c r="RH487" s="227"/>
      <c r="RI487" s="227"/>
      <c r="RJ487" s="227"/>
      <c r="RK487" s="227"/>
      <c r="RL487" s="227"/>
      <c r="RM487" s="227"/>
      <c r="RN487" s="227"/>
      <c r="RO487" s="227"/>
      <c r="RP487" s="227"/>
      <c r="RQ487" s="227"/>
      <c r="RR487" s="227"/>
      <c r="RS487" s="227"/>
      <c r="RT487" s="227"/>
      <c r="RU487" s="227"/>
      <c r="RV487" s="227"/>
      <c r="RW487" s="227"/>
      <c r="RX487" s="227"/>
      <c r="RY487" s="227"/>
      <c r="RZ487" s="227"/>
      <c r="SA487" s="227"/>
      <c r="SB487" s="227"/>
      <c r="SC487" s="227"/>
      <c r="SD487" s="227"/>
      <c r="SE487" s="227"/>
      <c r="SF487" s="227"/>
      <c r="SG487" s="227"/>
      <c r="SH487" s="227"/>
      <c r="SI487" s="227"/>
      <c r="SJ487" s="227"/>
      <c r="SK487" s="227"/>
      <c r="SL487" s="227"/>
      <c r="SM487" s="227"/>
      <c r="SN487" s="227"/>
      <c r="SO487" s="227"/>
      <c r="SP487" s="227"/>
      <c r="SQ487" s="227"/>
      <c r="SR487" s="227"/>
      <c r="SS487" s="227"/>
      <c r="ST487" s="227"/>
      <c r="SU487" s="227"/>
      <c r="SV487" s="227"/>
      <c r="SW487" s="227"/>
      <c r="SX487" s="227"/>
      <c r="SY487" s="227"/>
      <c r="SZ487" s="227"/>
      <c r="TA487" s="227"/>
      <c r="TB487" s="227"/>
      <c r="TC487" s="227"/>
      <c r="TD487" s="227"/>
      <c r="TE487" s="227"/>
      <c r="TF487" s="227"/>
      <c r="TG487" s="227"/>
      <c r="TH487" s="227"/>
      <c r="TI487" s="227"/>
      <c r="TJ487" s="227"/>
      <c r="TK487" s="227"/>
      <c r="TL487" s="227"/>
      <c r="TM487" s="227"/>
      <c r="TN487" s="227"/>
      <c r="TO487" s="227"/>
      <c r="TP487" s="227"/>
      <c r="TQ487" s="227"/>
      <c r="TR487" s="227"/>
      <c r="TS487" s="227"/>
      <c r="TT487" s="227"/>
      <c r="TU487" s="227"/>
      <c r="TV487" s="227"/>
      <c r="TW487" s="227"/>
      <c r="TX487" s="227"/>
      <c r="TY487" s="227"/>
      <c r="TZ487" s="227"/>
      <c r="UA487" s="227"/>
      <c r="UB487" s="227"/>
      <c r="UC487" s="227"/>
      <c r="UD487" s="227"/>
      <c r="UE487" s="227"/>
      <c r="UF487" s="227"/>
      <c r="UG487" s="227"/>
      <c r="UH487" s="227"/>
      <c r="UI487" s="227"/>
      <c r="UJ487" s="227"/>
      <c r="UK487" s="227"/>
      <c r="UL487" s="227"/>
      <c r="UM487" s="227"/>
      <c r="UN487" s="227"/>
      <c r="UO487" s="227"/>
      <c r="UP487" s="227"/>
      <c r="UQ487" s="227"/>
      <c r="UR487" s="227"/>
      <c r="US487" s="227"/>
      <c r="UT487" s="227"/>
      <c r="UU487" s="227"/>
      <c r="UV487" s="227"/>
      <c r="UW487" s="227"/>
      <c r="UX487" s="227"/>
      <c r="UY487" s="227"/>
      <c r="UZ487" s="227"/>
      <c r="VA487" s="227"/>
      <c r="VB487" s="227"/>
      <c r="VC487" s="227"/>
      <c r="VD487" s="227"/>
      <c r="VE487" s="227"/>
      <c r="VF487" s="227"/>
      <c r="VG487" s="227"/>
      <c r="VH487" s="227"/>
      <c r="VI487" s="227"/>
      <c r="VJ487" s="227"/>
      <c r="VK487" s="227"/>
      <c r="VL487" s="227"/>
      <c r="VM487" s="227"/>
      <c r="VN487" s="227"/>
      <c r="VO487" s="227"/>
      <c r="VP487" s="227"/>
      <c r="VQ487" s="227"/>
      <c r="VR487" s="227"/>
      <c r="VS487" s="227"/>
      <c r="VT487" s="227"/>
      <c r="VU487" s="227"/>
      <c r="VV487" s="227"/>
      <c r="VW487" s="227"/>
      <c r="VX487" s="227"/>
      <c r="VY487" s="227"/>
      <c r="VZ487" s="227"/>
      <c r="WA487" s="227"/>
      <c r="WB487" s="227"/>
      <c r="WC487" s="227"/>
      <c r="WD487" s="227"/>
      <c r="WE487" s="227"/>
      <c r="WF487" s="227"/>
      <c r="WG487" s="227"/>
      <c r="WH487" s="227"/>
      <c r="WI487" s="227"/>
      <c r="WJ487" s="227"/>
      <c r="WK487" s="227"/>
      <c r="WL487" s="227"/>
      <c r="WM487" s="227"/>
      <c r="WN487" s="227"/>
      <c r="WO487" s="227"/>
      <c r="WP487" s="227"/>
      <c r="WQ487" s="227"/>
      <c r="WR487" s="227"/>
      <c r="WS487" s="227"/>
      <c r="WT487" s="227"/>
      <c r="WU487" s="227"/>
      <c r="WV487" s="227"/>
      <c r="WW487" s="227"/>
      <c r="WX487" s="227"/>
      <c r="WY487" s="227"/>
      <c r="WZ487" s="227"/>
      <c r="XA487" s="227"/>
      <c r="XB487" s="227"/>
      <c r="XC487" s="227"/>
      <c r="XD487" s="227"/>
      <c r="XE487" s="227"/>
      <c r="XF487" s="227"/>
      <c r="XG487" s="227"/>
      <c r="XH487" s="227"/>
      <c r="XI487" s="227"/>
      <c r="XJ487" s="227"/>
      <c r="XK487" s="227"/>
      <c r="XL487" s="227"/>
      <c r="XM487" s="227"/>
      <c r="XN487" s="227"/>
      <c r="XO487" s="227"/>
      <c r="XP487" s="227"/>
      <c r="XQ487" s="227"/>
      <c r="XR487" s="227"/>
      <c r="XS487" s="227"/>
      <c r="XT487" s="227"/>
      <c r="XU487" s="227"/>
      <c r="XV487" s="227"/>
      <c r="XW487" s="227"/>
      <c r="XX487" s="227"/>
      <c r="XY487" s="227"/>
      <c r="XZ487" s="227"/>
      <c r="YA487" s="227"/>
      <c r="YB487" s="227"/>
      <c r="YC487" s="227"/>
      <c r="YD487" s="227"/>
      <c r="YE487" s="227"/>
      <c r="YF487" s="227"/>
      <c r="YG487" s="227"/>
      <c r="YH487" s="227"/>
      <c r="YI487" s="227"/>
      <c r="YJ487" s="227"/>
      <c r="YK487" s="227"/>
      <c r="YL487" s="227"/>
      <c r="YM487" s="227"/>
      <c r="YN487" s="227"/>
      <c r="YO487" s="227"/>
      <c r="YP487" s="227"/>
      <c r="YQ487" s="227"/>
      <c r="YR487" s="227"/>
      <c r="YS487" s="227"/>
      <c r="YT487" s="227"/>
      <c r="YU487" s="227"/>
      <c r="YV487" s="227"/>
      <c r="YW487" s="227"/>
      <c r="YX487" s="227"/>
      <c r="YY487" s="227"/>
      <c r="YZ487" s="227"/>
      <c r="ZA487" s="227"/>
      <c r="ZB487" s="227"/>
      <c r="ZC487" s="227"/>
      <c r="ZD487" s="227"/>
      <c r="ZE487" s="227"/>
      <c r="ZF487" s="227"/>
      <c r="ZG487" s="227"/>
      <c r="ZH487" s="227"/>
      <c r="ZI487" s="227"/>
      <c r="ZJ487" s="227"/>
      <c r="ZK487" s="227"/>
      <c r="ZL487" s="227"/>
      <c r="ZM487" s="227"/>
      <c r="ZN487" s="227"/>
      <c r="ZO487" s="227"/>
      <c r="ZP487" s="227"/>
      <c r="ZQ487" s="227"/>
      <c r="ZR487" s="227"/>
      <c r="ZS487" s="227"/>
      <c r="ZT487" s="227"/>
      <c r="ZU487" s="227"/>
      <c r="ZV487" s="227"/>
      <c r="ZW487" s="227"/>
      <c r="ZX487" s="227"/>
      <c r="ZY487" s="227"/>
      <c r="ZZ487" s="227"/>
      <c r="AAA487" s="227"/>
      <c r="AAB487" s="227"/>
      <c r="AAC487" s="227"/>
      <c r="AAD487" s="227"/>
      <c r="AAE487" s="227"/>
      <c r="AAF487" s="227"/>
      <c r="AAG487" s="227"/>
      <c r="AAH487" s="227"/>
      <c r="AAI487" s="227"/>
      <c r="AAJ487" s="227"/>
      <c r="AAK487" s="227"/>
      <c r="AAL487" s="227"/>
      <c r="AAM487" s="227"/>
      <c r="AAN487" s="227"/>
      <c r="AAO487" s="227"/>
      <c r="AAP487" s="227"/>
      <c r="AAQ487" s="227"/>
      <c r="AAR487" s="227"/>
      <c r="AAS487" s="227"/>
      <c r="AAT487" s="227"/>
      <c r="AAU487" s="227"/>
      <c r="AAV487" s="227"/>
      <c r="AAW487" s="227"/>
      <c r="AAX487" s="227"/>
      <c r="AAY487" s="227"/>
      <c r="AAZ487" s="227"/>
      <c r="ABA487" s="227"/>
      <c r="ABB487" s="227"/>
      <c r="ABC487" s="227"/>
      <c r="ABD487" s="227"/>
      <c r="ABE487" s="227"/>
      <c r="ABF487" s="227"/>
      <c r="ABG487" s="227"/>
      <c r="ABH487" s="227"/>
      <c r="ABI487" s="227"/>
      <c r="ABJ487" s="227"/>
      <c r="ABK487" s="227"/>
      <c r="ABL487" s="227"/>
      <c r="ABM487" s="227"/>
      <c r="ABN487" s="227"/>
      <c r="ABO487" s="227"/>
      <c r="ABP487" s="227"/>
      <c r="ABQ487" s="227"/>
      <c r="ABR487" s="227"/>
      <c r="ABS487" s="227"/>
      <c r="ABT487" s="227"/>
      <c r="ABU487" s="227"/>
      <c r="ABV487" s="227"/>
      <c r="ABW487" s="227"/>
      <c r="ABX487" s="227"/>
      <c r="ABY487" s="227"/>
      <c r="ABZ487" s="227"/>
      <c r="ACA487" s="227"/>
      <c r="ACB487" s="227"/>
      <c r="ACC487" s="227"/>
      <c r="ACD487" s="227"/>
      <c r="ACE487" s="227"/>
      <c r="ACF487" s="227"/>
      <c r="ACG487" s="227"/>
      <c r="ACH487" s="227"/>
      <c r="ACI487" s="227"/>
      <c r="ACJ487" s="227"/>
      <c r="ACK487" s="227"/>
      <c r="ACL487" s="227"/>
      <c r="ACM487" s="227"/>
      <c r="ACN487" s="227"/>
      <c r="ACO487" s="227"/>
      <c r="ACP487" s="227"/>
      <c r="ACQ487" s="227"/>
      <c r="ACR487" s="227"/>
      <c r="ACS487" s="227"/>
      <c r="ACT487" s="227"/>
      <c r="ACU487" s="227"/>
      <c r="ACV487" s="227"/>
      <c r="ACW487" s="227"/>
      <c r="ACX487" s="227"/>
      <c r="ACY487" s="227"/>
      <c r="ACZ487" s="227"/>
      <c r="ADA487" s="227"/>
      <c r="ADB487" s="227"/>
      <c r="ADC487" s="227"/>
      <c r="ADD487" s="227"/>
      <c r="ADE487" s="227"/>
      <c r="ADF487" s="227"/>
      <c r="ADG487" s="227"/>
      <c r="ADH487" s="227"/>
      <c r="ADI487" s="227"/>
      <c r="ADJ487" s="227"/>
      <c r="ADK487" s="227"/>
      <c r="ADL487" s="227"/>
      <c r="ADM487" s="227"/>
      <c r="ADN487" s="227"/>
      <c r="ADO487" s="227"/>
      <c r="ADP487" s="227"/>
      <c r="ADQ487" s="227"/>
      <c r="ADR487" s="227"/>
      <c r="ADS487" s="227"/>
      <c r="ADT487" s="227"/>
      <c r="ADU487" s="227"/>
      <c r="ADV487" s="227"/>
      <c r="ADW487" s="227"/>
      <c r="ADX487" s="227"/>
      <c r="ADY487" s="227"/>
      <c r="ADZ487" s="227"/>
      <c r="AEA487" s="227"/>
      <c r="AEB487" s="227"/>
      <c r="AEC487" s="227"/>
      <c r="AED487" s="227"/>
      <c r="AEE487" s="227"/>
      <c r="AEF487" s="227"/>
      <c r="AEG487" s="227"/>
      <c r="AEH487" s="227"/>
      <c r="AEI487" s="227"/>
      <c r="AEJ487" s="227"/>
      <c r="AEK487" s="227"/>
      <c r="AEL487" s="227"/>
      <c r="AEM487" s="227"/>
      <c r="AEN487" s="227"/>
      <c r="AEO487" s="227"/>
      <c r="AEP487" s="227"/>
      <c r="AEQ487" s="227"/>
      <c r="AER487" s="227"/>
      <c r="AES487" s="227"/>
      <c r="AET487" s="227"/>
      <c r="AEU487" s="227"/>
      <c r="AEV487" s="227"/>
      <c r="AEW487" s="227"/>
      <c r="AEX487" s="227"/>
      <c r="AEY487" s="227"/>
      <c r="AEZ487" s="227"/>
      <c r="AFA487" s="227"/>
      <c r="AFB487" s="227"/>
      <c r="AFC487" s="227"/>
      <c r="AFD487" s="227"/>
      <c r="AFE487" s="227"/>
      <c r="AFF487" s="227"/>
      <c r="AFG487" s="227"/>
      <c r="AFH487" s="227"/>
      <c r="AFI487" s="227"/>
      <c r="AFJ487" s="227"/>
      <c r="AFK487" s="227"/>
      <c r="AFL487" s="227"/>
      <c r="AFM487" s="227"/>
      <c r="AFN487" s="227"/>
      <c r="AFO487" s="227"/>
      <c r="AFP487" s="227"/>
      <c r="AFQ487" s="227"/>
      <c r="AFR487" s="227"/>
      <c r="AFS487" s="227"/>
      <c r="AFT487" s="227"/>
      <c r="AFU487" s="227"/>
      <c r="AFV487" s="227"/>
      <c r="AFW487" s="227"/>
      <c r="AFX487" s="227"/>
      <c r="AFY487" s="227"/>
      <c r="AFZ487" s="227"/>
      <c r="AGA487" s="227"/>
      <c r="AGB487" s="227"/>
      <c r="AGC487" s="227"/>
      <c r="AGD487" s="227"/>
      <c r="AGE487" s="227"/>
      <c r="AGF487" s="227"/>
      <c r="AGG487" s="227"/>
      <c r="AGH487" s="227"/>
      <c r="AGI487" s="227"/>
      <c r="AGJ487" s="227"/>
      <c r="AGK487" s="227"/>
      <c r="AGL487" s="227"/>
      <c r="AGM487" s="227"/>
      <c r="AGN487" s="227"/>
      <c r="AGO487" s="227"/>
      <c r="AGP487" s="227"/>
      <c r="AGQ487" s="227"/>
      <c r="AGR487" s="227"/>
      <c r="AGS487" s="227"/>
      <c r="AGT487" s="227"/>
      <c r="AGU487" s="227"/>
      <c r="AGV487" s="227"/>
      <c r="AGW487" s="227"/>
      <c r="AGX487" s="227"/>
      <c r="AGY487" s="227"/>
      <c r="AGZ487" s="227"/>
      <c r="AHA487" s="227"/>
      <c r="AHB487" s="227"/>
      <c r="AHC487" s="227"/>
      <c r="AHD487" s="227"/>
      <c r="AHE487" s="227"/>
      <c r="AHF487" s="227"/>
      <c r="AHG487" s="227"/>
      <c r="AHH487" s="227"/>
      <c r="AHI487" s="227"/>
      <c r="AHJ487" s="227"/>
      <c r="AHK487" s="227"/>
      <c r="AHL487" s="227"/>
      <c r="AHM487" s="227"/>
      <c r="AHN487" s="227"/>
      <c r="AHO487" s="227"/>
      <c r="AHP487" s="227"/>
      <c r="AHQ487" s="227"/>
      <c r="AHR487" s="227"/>
      <c r="AHS487" s="227"/>
      <c r="AHT487" s="227"/>
      <c r="AHU487" s="227"/>
      <c r="AHV487" s="227"/>
      <c r="AHW487" s="227"/>
      <c r="AHX487" s="227"/>
      <c r="AHY487" s="227"/>
      <c r="AHZ487" s="227"/>
      <c r="AIA487" s="227"/>
      <c r="AIB487" s="227"/>
      <c r="AIC487" s="227"/>
      <c r="AID487" s="227"/>
      <c r="AIE487" s="227"/>
      <c r="AIF487" s="227"/>
      <c r="AIG487" s="227"/>
      <c r="AIH487" s="227"/>
      <c r="AII487" s="227"/>
      <c r="AIJ487" s="227"/>
      <c r="AIK487" s="227"/>
      <c r="AIL487" s="227"/>
      <c r="AIM487" s="227"/>
      <c r="AIN487" s="227"/>
      <c r="AIO487" s="227"/>
      <c r="AIP487" s="227"/>
      <c r="AIQ487" s="227"/>
      <c r="AIR487" s="227"/>
      <c r="AIS487" s="227"/>
      <c r="AIT487" s="227"/>
      <c r="AIU487" s="227"/>
      <c r="AIV487" s="227"/>
      <c r="AIW487" s="227"/>
      <c r="AIX487" s="227"/>
      <c r="AIY487" s="227"/>
      <c r="AIZ487" s="227"/>
      <c r="AJA487" s="227"/>
      <c r="AJB487" s="227"/>
      <c r="AJC487" s="227"/>
      <c r="AJD487" s="227"/>
      <c r="AJE487" s="227"/>
      <c r="AJF487" s="227"/>
      <c r="AJG487" s="227"/>
      <c r="AJH487" s="227"/>
      <c r="AJI487" s="227"/>
      <c r="AJJ487" s="227"/>
      <c r="AJK487" s="227"/>
      <c r="AJL487" s="227"/>
      <c r="AJM487" s="227"/>
      <c r="AJN487" s="227"/>
      <c r="AJO487" s="227"/>
      <c r="AJP487" s="227"/>
      <c r="AJQ487" s="227"/>
      <c r="AJR487" s="227"/>
      <c r="AJS487" s="227"/>
      <c r="AJT487" s="227"/>
      <c r="AJU487" s="227"/>
      <c r="AJV487" s="227"/>
      <c r="AJW487" s="227"/>
      <c r="AJX487" s="227"/>
      <c r="AJY487" s="227"/>
      <c r="AJZ487" s="227"/>
      <c r="AKA487" s="227"/>
      <c r="AKB487" s="227"/>
      <c r="AKC487" s="227"/>
      <c r="AKD487" s="227"/>
      <c r="AKE487" s="227"/>
      <c r="AKF487" s="227"/>
      <c r="AKG487" s="227"/>
      <c r="AKH487" s="227"/>
      <c r="AKI487" s="227"/>
      <c r="AKJ487" s="227"/>
      <c r="AKK487" s="227"/>
      <c r="AKL487" s="227"/>
      <c r="AKM487" s="227"/>
      <c r="AKN487" s="227"/>
      <c r="AKO487" s="227"/>
      <c r="AKP487" s="227"/>
      <c r="AKQ487" s="227"/>
      <c r="AKR487" s="227"/>
      <c r="AKS487" s="227"/>
      <c r="AKT487" s="227"/>
      <c r="AKU487" s="227"/>
      <c r="AKV487" s="227"/>
      <c r="AKW487" s="227"/>
      <c r="AKX487" s="227"/>
      <c r="AKY487" s="227"/>
      <c r="AKZ487" s="227"/>
      <c r="ALA487" s="227"/>
      <c r="ALB487" s="227"/>
      <c r="ALC487" s="227"/>
      <c r="ALD487" s="227"/>
      <c r="ALE487" s="227"/>
      <c r="ALF487" s="227"/>
      <c r="ALG487" s="227"/>
      <c r="ALH487" s="227"/>
      <c r="ALI487" s="227"/>
      <c r="ALJ487" s="227"/>
      <c r="ALK487" s="227"/>
      <c r="ALL487" s="227"/>
      <c r="ALM487" s="227"/>
      <c r="ALN487" s="227"/>
      <c r="ALO487" s="227"/>
      <c r="ALP487" s="227"/>
      <c r="ALQ487" s="227"/>
      <c r="ALR487" s="227"/>
      <c r="ALS487" s="227"/>
      <c r="ALT487" s="227"/>
      <c r="ALU487" s="227"/>
      <c r="ALV487" s="227"/>
      <c r="ALW487" s="227"/>
      <c r="ALX487" s="227"/>
      <c r="ALY487" s="227"/>
      <c r="ALZ487" s="227"/>
      <c r="AMA487" s="227"/>
      <c r="AMB487" s="227"/>
      <c r="AMC487" s="227"/>
      <c r="AMD487" s="227"/>
      <c r="AME487" s="227"/>
      <c r="AMF487" s="227"/>
      <c r="AMG487" s="227"/>
      <c r="AMH487" s="227"/>
      <c r="AMI487" s="227"/>
      <c r="AMJ487" s="227"/>
      <c r="AMK487" s="227"/>
      <c r="AML487" s="227"/>
      <c r="AMM487" s="227"/>
      <c r="AMN487" s="227"/>
      <c r="AMO487" s="227"/>
      <c r="AMP487" s="227"/>
      <c r="AMQ487" s="227"/>
      <c r="AMR487" s="227"/>
      <c r="AMS487" s="227"/>
      <c r="AMT487" s="227"/>
      <c r="AMU487" s="227"/>
      <c r="AMV487" s="227"/>
      <c r="AMW487" s="227"/>
      <c r="AMX487" s="227"/>
    </row>
    <row r="488" spans="1:1038" ht="18" customHeight="1">
      <c r="A488" s="223" t="s">
        <v>1819</v>
      </c>
      <c r="B488" s="224" t="s">
        <v>1647</v>
      </c>
      <c r="D488" s="225" t="s">
        <v>1279</v>
      </c>
      <c r="E488" s="126">
        <v>70</v>
      </c>
      <c r="F488" s="126">
        <v>1</v>
      </c>
      <c r="G488" s="196" t="str">
        <f t="shared" si="168"/>
        <v>70-1</v>
      </c>
      <c r="H488" s="126">
        <v>0</v>
      </c>
      <c r="I488" s="126">
        <v>56</v>
      </c>
      <c r="K488" s="545" t="b">
        <f>IF(I489=1,IF(((VLOOKUP($G488,[1]Depth_Lookup!#REF!,9,FALSE))-(H488/100))=0,"Good",IF(((VLOOKUP($G488,[1]Depth_Lookup!$A$3:$J$550,9,FALSE))-(H488/100))&gt;0,"Too Short","Too Long")))</f>
        <v>0</v>
      </c>
      <c r="L488" s="171">
        <f>(VLOOKUP($G488,Depth_Lookup!$A$3:$J$410,10,FALSE))+(H488/100)</f>
        <v>170.7</v>
      </c>
      <c r="M488" s="171">
        <f>(VLOOKUP($G488,Depth_Lookup!$A$3:$J$410,10,FALSE))+(I488/100)</f>
        <v>171.26</v>
      </c>
      <c r="N488" s="127" t="s">
        <v>2010</v>
      </c>
      <c r="O488" s="126" t="s">
        <v>1605</v>
      </c>
      <c r="P488" s="126" t="s">
        <v>853</v>
      </c>
      <c r="Q488" s="126" t="s">
        <v>125</v>
      </c>
      <c r="R488" s="196" t="str">
        <f t="shared" si="146"/>
        <v>SerpentinizedHarzburgite</v>
      </c>
      <c r="S488" s="126" t="s">
        <v>700</v>
      </c>
      <c r="T488" s="126" t="s">
        <v>107</v>
      </c>
      <c r="W488" s="126" t="s">
        <v>102</v>
      </c>
      <c r="X488" s="202">
        <f>VLOOKUP(W488,[2]definitions_list_lookup!$A$13:$B$19,2,0)</f>
        <v>5</v>
      </c>
      <c r="Y488" s="126" t="s">
        <v>90</v>
      </c>
      <c r="Z488" s="126" t="s">
        <v>91</v>
      </c>
      <c r="AF488" s="196" t="e">
        <f>VLOOKUP(AE488,[2]definitions_list_mag!$V$12:$W$15,2,0)</f>
        <v>#N/A</v>
      </c>
      <c r="AI488" s="130">
        <v>69</v>
      </c>
      <c r="AO488" s="130"/>
      <c r="AU488" s="130"/>
      <c r="BA488" s="130">
        <v>30</v>
      </c>
      <c r="BB488" s="126">
        <v>4</v>
      </c>
      <c r="BC488" s="126">
        <v>3</v>
      </c>
      <c r="BD488" s="126" t="s">
        <v>110</v>
      </c>
      <c r="BE488" s="126" t="s">
        <v>103</v>
      </c>
      <c r="BG488" s="130"/>
      <c r="BM488" s="130">
        <v>1</v>
      </c>
      <c r="BN488" s="126">
        <v>1</v>
      </c>
      <c r="BO488" s="126">
        <v>0.5</v>
      </c>
      <c r="BY488" s="130"/>
      <c r="CF488" s="213">
        <f t="shared" si="154"/>
        <v>100</v>
      </c>
      <c r="CG488" s="131"/>
      <c r="CH488" s="132" t="s">
        <v>1472</v>
      </c>
      <c r="CI488" s="132">
        <v>100</v>
      </c>
      <c r="CJ488" s="132" t="s">
        <v>514</v>
      </c>
      <c r="CK488" s="133"/>
      <c r="CL488" s="134"/>
      <c r="CM488" s="134"/>
      <c r="CN488" s="134"/>
      <c r="CO488" s="134"/>
      <c r="CP488" s="134"/>
      <c r="CQ488" s="134"/>
      <c r="CR488" s="134"/>
      <c r="CS488" s="134"/>
      <c r="CT488" s="134"/>
      <c r="CU488" s="134"/>
      <c r="CV488" s="134"/>
      <c r="CW488" s="134"/>
      <c r="CX488" s="134"/>
      <c r="CY488" s="134"/>
      <c r="CZ488" s="134"/>
      <c r="DA488" s="134"/>
      <c r="DB488" s="134">
        <v>70</v>
      </c>
      <c r="DC488" s="135">
        <v>30</v>
      </c>
      <c r="DD488" s="134"/>
      <c r="DE488" s="134"/>
      <c r="DF488" s="134"/>
      <c r="DG488" s="134"/>
      <c r="DH488" s="134"/>
      <c r="DI488" s="134"/>
      <c r="DJ488" s="134"/>
      <c r="DK488" s="207">
        <f t="shared" si="147"/>
        <v>100</v>
      </c>
      <c r="DL488" s="131"/>
      <c r="DM488" s="134"/>
      <c r="DN488" s="134"/>
      <c r="DO488" s="136"/>
      <c r="DQ488" s="131"/>
      <c r="DR488" s="136"/>
      <c r="DS488" s="131"/>
      <c r="DT488" s="138" t="s">
        <v>2013</v>
      </c>
      <c r="DW488" s="214" t="e">
        <f>VLOOKUP(P488,[2]definitions_list_lookup!$K$30:$L$54,2,0)</f>
        <v>#N/A</v>
      </c>
      <c r="DX488" s="139" t="s">
        <v>1597</v>
      </c>
      <c r="DY488" s="139" t="s">
        <v>2014</v>
      </c>
      <c r="DZ488"/>
      <c r="EA488" s="104"/>
      <c r="ED488" s="229" t="s">
        <v>2517</v>
      </c>
      <c r="EE488" s="140"/>
      <c r="EG488" s="140"/>
      <c r="EI488" s="218"/>
      <c r="EJ488" s="143"/>
      <c r="EK488" s="221"/>
      <c r="EM488" s="109"/>
      <c r="EN488" s="109"/>
      <c r="EZ488" s="192" t="e">
        <f t="shared" si="155"/>
        <v>#DIV/0!</v>
      </c>
      <c r="FA488" s="192" t="e">
        <f t="shared" si="156"/>
        <v>#DIV/0!</v>
      </c>
      <c r="FB488" s="192" t="e">
        <f t="shared" si="157"/>
        <v>#DIV/0!</v>
      </c>
      <c r="FC488" s="192" t="e">
        <f t="shared" si="158"/>
        <v>#DIV/0!</v>
      </c>
      <c r="FD488" s="192" t="e">
        <f t="shared" si="159"/>
        <v>#DIV/0!</v>
      </c>
      <c r="FE488" s="193" t="e">
        <f t="shared" si="160"/>
        <v>#DIV/0!</v>
      </c>
      <c r="FF488" s="194" t="e">
        <f t="shared" si="161"/>
        <v>#DIV/0!</v>
      </c>
      <c r="FI488" s="778">
        <f t="shared" si="162"/>
        <v>0</v>
      </c>
      <c r="FJ488" s="779" t="e">
        <f t="shared" si="163"/>
        <v>#DIV/0!</v>
      </c>
      <c r="FK488" s="779" t="e">
        <f t="shared" si="164"/>
        <v>#DIV/0!</v>
      </c>
      <c r="FL488" s="780" t="e">
        <f t="shared" si="165"/>
        <v>#DIV/0!</v>
      </c>
      <c r="FM488" s="169" t="e">
        <f t="shared" si="166"/>
        <v>#DIV/0!</v>
      </c>
      <c r="FN488" s="783" t="e">
        <f t="shared" si="167"/>
        <v>#DIV/0!</v>
      </c>
    </row>
    <row r="489" spans="1:1038" s="288" customFormat="1" ht="18" customHeight="1">
      <c r="A489" s="282" t="s">
        <v>1819</v>
      </c>
      <c r="B489" s="283" t="s">
        <v>1647</v>
      </c>
      <c r="C489" s="227"/>
      <c r="D489" s="284" t="s">
        <v>1279</v>
      </c>
      <c r="E489" s="227">
        <v>70</v>
      </c>
      <c r="F489" s="227">
        <v>1</v>
      </c>
      <c r="G489" s="286" t="str">
        <f t="shared" si="168"/>
        <v>70-1</v>
      </c>
      <c r="H489" s="227">
        <v>56</v>
      </c>
      <c r="I489" s="227">
        <v>84</v>
      </c>
      <c r="J489" s="226"/>
      <c r="K489" s="545" t="b">
        <f>IF(I490=1,IF(((VLOOKUP($G489,[1]Depth_Lookup!#REF!,9,FALSE))-(H489/100))=0,"Good",IF(((VLOOKUP($G489,[1]Depth_Lookup!$A$3:$J$550,9,FALSE))-(H489/100))&gt;0,"Too Short","Too Long")))</f>
        <v>0</v>
      </c>
      <c r="L489" s="171">
        <f>(VLOOKUP($G489,Depth_Lookup!$A$3:$J$410,10,FALSE))+(H489/100)</f>
        <v>171.26</v>
      </c>
      <c r="M489" s="171">
        <f>(VLOOKUP($G489,Depth_Lookup!$A$3:$J$410,10,FALSE))+(I489/100)</f>
        <v>171.54</v>
      </c>
      <c r="N489" s="230" t="s">
        <v>2015</v>
      </c>
      <c r="O489" s="227">
        <v>2</v>
      </c>
      <c r="P489" s="227" t="s">
        <v>853</v>
      </c>
      <c r="Q489" s="227" t="s">
        <v>87</v>
      </c>
      <c r="R489" s="286" t="str">
        <f t="shared" si="146"/>
        <v>SerpentinizedDunite</v>
      </c>
      <c r="S489" s="227" t="s">
        <v>116</v>
      </c>
      <c r="T489" s="227" t="s">
        <v>700</v>
      </c>
      <c r="U489" s="227" t="s">
        <v>108</v>
      </c>
      <c r="V489" s="227" t="s">
        <v>509</v>
      </c>
      <c r="W489" s="227" t="s">
        <v>102</v>
      </c>
      <c r="X489" s="287">
        <f>VLOOKUP(W489,[2]definitions_list_lookup!$A$13:$B$19,2,0)</f>
        <v>5</v>
      </c>
      <c r="Y489" s="227" t="s">
        <v>90</v>
      </c>
      <c r="Z489" s="227" t="s">
        <v>91</v>
      </c>
      <c r="AA489" s="227"/>
      <c r="AB489" s="227"/>
      <c r="AC489" s="227"/>
      <c r="AD489" s="227"/>
      <c r="AE489" s="233"/>
      <c r="AF489" s="286" t="e">
        <f>VLOOKUP(AE489,[2]definitions_list_mag!$V$12:$W$15,2,0)</f>
        <v>#N/A</v>
      </c>
      <c r="AG489" s="237"/>
      <c r="AH489" s="227"/>
      <c r="AI489" s="240">
        <v>95</v>
      </c>
      <c r="AJ489" s="227"/>
      <c r="AK489" s="227"/>
      <c r="AL489" s="227"/>
      <c r="AM489" s="227"/>
      <c r="AN489" s="227"/>
      <c r="AO489" s="240"/>
      <c r="AP489" s="227"/>
      <c r="AQ489" s="227"/>
      <c r="AR489" s="227"/>
      <c r="AS489" s="227"/>
      <c r="AT489" s="227"/>
      <c r="AU489" s="240"/>
      <c r="AV489" s="227"/>
      <c r="AW489" s="227"/>
      <c r="AX489" s="227"/>
      <c r="AY489" s="227"/>
      <c r="AZ489" s="227"/>
      <c r="BA489" s="240">
        <v>5</v>
      </c>
      <c r="BB489" s="227">
        <v>5</v>
      </c>
      <c r="BC489" s="227">
        <v>2</v>
      </c>
      <c r="BD489" s="227" t="s">
        <v>110</v>
      </c>
      <c r="BE489" s="227" t="s">
        <v>103</v>
      </c>
      <c r="BF489" s="227"/>
      <c r="BG489" s="240"/>
      <c r="BH489" s="227"/>
      <c r="BI489" s="227"/>
      <c r="BJ489" s="227"/>
      <c r="BK489" s="227"/>
      <c r="BL489" s="227"/>
      <c r="BM489" s="240"/>
      <c r="BN489" s="227"/>
      <c r="BO489" s="227"/>
      <c r="BP489" s="227"/>
      <c r="BQ489" s="227"/>
      <c r="BR489" s="227"/>
      <c r="BS489" s="227"/>
      <c r="BT489" s="227"/>
      <c r="BU489" s="227"/>
      <c r="BV489" s="227"/>
      <c r="BW489" s="227"/>
      <c r="BX489" s="227"/>
      <c r="BY489" s="240"/>
      <c r="BZ489" s="227"/>
      <c r="CA489" s="227"/>
      <c r="CB489" s="227"/>
      <c r="CC489" s="227"/>
      <c r="CD489" s="227"/>
      <c r="CE489" s="227"/>
      <c r="CF489" s="290">
        <f t="shared" si="154"/>
        <v>100</v>
      </c>
      <c r="CG489" s="148"/>
      <c r="CH489" s="149" t="s">
        <v>1360</v>
      </c>
      <c r="CI489" s="149">
        <v>100</v>
      </c>
      <c r="CJ489" s="149" t="s">
        <v>514</v>
      </c>
      <c r="CK489" s="151"/>
      <c r="CL489" s="152"/>
      <c r="CM489" s="152"/>
      <c r="CN489" s="152"/>
      <c r="CO489" s="152"/>
      <c r="CP489" s="152"/>
      <c r="CQ489" s="152"/>
      <c r="CR489" s="152"/>
      <c r="CS489" s="152"/>
      <c r="CT489" s="152"/>
      <c r="CU489" s="152"/>
      <c r="CV489" s="152"/>
      <c r="CW489" s="152"/>
      <c r="CX489" s="152"/>
      <c r="CY489" s="152"/>
      <c r="CZ489" s="152"/>
      <c r="DA489" s="152"/>
      <c r="DB489" s="152">
        <v>95</v>
      </c>
      <c r="DC489" s="229">
        <v>5</v>
      </c>
      <c r="DD489" s="152"/>
      <c r="DE489" s="152"/>
      <c r="DF489" s="152"/>
      <c r="DG489" s="152"/>
      <c r="DH489" s="152"/>
      <c r="DI489" s="152"/>
      <c r="DJ489" s="152"/>
      <c r="DK489" s="208">
        <f t="shared" si="147"/>
        <v>100</v>
      </c>
      <c r="DL489" s="148"/>
      <c r="DM489" s="152"/>
      <c r="DN489" s="152"/>
      <c r="DO489" s="153"/>
      <c r="DQ489" s="148"/>
      <c r="DR489" s="153"/>
      <c r="DS489" s="148"/>
      <c r="DT489" s="261" t="s">
        <v>1609</v>
      </c>
      <c r="DU489" s="229"/>
      <c r="DV489" s="229"/>
      <c r="DW489" s="291" t="e">
        <f>VLOOKUP(P489,[2]definitions_list_lookup!$K$30:$L$54,2,0)</f>
        <v>#N/A</v>
      </c>
      <c r="DX489" s="154" t="s">
        <v>1597</v>
      </c>
      <c r="DY489" s="154" t="s">
        <v>2016</v>
      </c>
      <c r="DZ489" s="479"/>
      <c r="EA489" s="292"/>
      <c r="EB489" s="229"/>
      <c r="EC489" s="292"/>
      <c r="ED489" s="229" t="s">
        <v>2517</v>
      </c>
      <c r="EE489" s="293"/>
      <c r="EF489" s="294"/>
      <c r="EG489" s="293"/>
      <c r="EH489" s="295"/>
      <c r="EI489" s="296"/>
      <c r="EJ489" s="297"/>
      <c r="EK489" s="298"/>
      <c r="EL489" s="293"/>
      <c r="EM489" s="295"/>
      <c r="EN489" s="295"/>
      <c r="EO489" s="321"/>
      <c r="EP489" s="321"/>
      <c r="EQ489" s="321"/>
      <c r="ER489" s="321"/>
      <c r="ES489" s="321"/>
      <c r="ET489" s="321"/>
      <c r="EU489" s="321"/>
      <c r="EV489" s="322">
        <v>40</v>
      </c>
      <c r="EW489" s="322">
        <v>90</v>
      </c>
      <c r="EX489" s="322">
        <v>25</v>
      </c>
      <c r="EY489" s="322">
        <v>180</v>
      </c>
      <c r="EZ489" s="192">
        <f t="shared" si="155"/>
        <v>-60.938029067954957</v>
      </c>
      <c r="FA489" s="192">
        <f t="shared" si="156"/>
        <v>299.06197093204503</v>
      </c>
      <c r="FB489" s="192">
        <f t="shared" si="157"/>
        <v>46.170210546330402</v>
      </c>
      <c r="FC489" s="192">
        <f t="shared" si="158"/>
        <v>29.061970932045043</v>
      </c>
      <c r="FD489" s="192">
        <f t="shared" si="159"/>
        <v>43.829789453669598</v>
      </c>
      <c r="FE489" s="193">
        <f t="shared" si="160"/>
        <v>119.06197093204503</v>
      </c>
      <c r="FF489" s="194">
        <f t="shared" si="161"/>
        <v>43.829789453669598</v>
      </c>
      <c r="FG489" s="293" t="s">
        <v>1637</v>
      </c>
      <c r="FH489" s="295"/>
      <c r="FI489" s="778">
        <f t="shared" si="162"/>
        <v>0</v>
      </c>
      <c r="FJ489" s="779">
        <f t="shared" si="163"/>
        <v>43.829789453669598</v>
      </c>
      <c r="FK489" s="779">
        <f t="shared" si="164"/>
        <v>46.170210546330402</v>
      </c>
      <c r="FL489" s="780">
        <f t="shared" si="165"/>
        <v>0.80582219037247549</v>
      </c>
      <c r="FM489" s="169">
        <f t="shared" si="166"/>
        <v>0.72140026867971763</v>
      </c>
      <c r="FN489" s="783">
        <f t="shared" si="167"/>
        <v>0</v>
      </c>
      <c r="FO489" s="227"/>
      <c r="FP489" s="227"/>
      <c r="FQ489" s="227"/>
      <c r="FR489" s="227"/>
      <c r="FS489" s="227"/>
      <c r="FT489" s="227"/>
      <c r="FU489" s="227"/>
      <c r="FV489" s="227"/>
      <c r="FW489" s="227"/>
      <c r="FX489" s="227"/>
      <c r="FY489" s="227"/>
      <c r="FZ489" s="227"/>
      <c r="GA489" s="227"/>
      <c r="GB489" s="227"/>
      <c r="GC489" s="227"/>
      <c r="GD489" s="227"/>
      <c r="GE489" s="227"/>
      <c r="GF489" s="227"/>
      <c r="GG489" s="227"/>
      <c r="GH489" s="227"/>
      <c r="GI489" s="227"/>
      <c r="GJ489" s="227"/>
      <c r="GK489" s="227"/>
      <c r="GL489" s="227"/>
      <c r="GM489" s="227"/>
      <c r="GN489" s="227"/>
      <c r="GO489" s="227"/>
      <c r="GP489" s="227"/>
      <c r="GQ489" s="227"/>
      <c r="GR489" s="227"/>
      <c r="GS489" s="227"/>
      <c r="GT489" s="227"/>
      <c r="GU489" s="227"/>
      <c r="GV489" s="227"/>
      <c r="GW489" s="227"/>
      <c r="GX489" s="227"/>
      <c r="GY489" s="227"/>
      <c r="GZ489" s="227"/>
      <c r="HA489" s="227"/>
      <c r="HB489" s="227"/>
      <c r="HC489" s="227"/>
      <c r="HD489" s="227"/>
      <c r="HE489" s="227"/>
      <c r="HF489" s="227"/>
      <c r="HG489" s="227"/>
      <c r="HH489" s="227"/>
      <c r="HI489" s="227"/>
      <c r="HJ489" s="227"/>
      <c r="HK489" s="227"/>
      <c r="HL489" s="227"/>
      <c r="HM489" s="227"/>
      <c r="HN489" s="227"/>
      <c r="HO489" s="227"/>
      <c r="HP489" s="227"/>
      <c r="HQ489" s="227"/>
      <c r="HR489" s="227"/>
      <c r="HS489" s="227"/>
      <c r="HT489" s="227"/>
      <c r="HU489" s="227"/>
      <c r="HV489" s="227"/>
      <c r="HW489" s="227"/>
      <c r="HX489" s="227"/>
      <c r="HY489" s="227"/>
      <c r="HZ489" s="227"/>
      <c r="IA489" s="227"/>
      <c r="IB489" s="227"/>
      <c r="IC489" s="227"/>
      <c r="ID489" s="227"/>
      <c r="IE489" s="227"/>
      <c r="IF489" s="227"/>
      <c r="IG489" s="227"/>
      <c r="IH489" s="227"/>
      <c r="II489" s="227"/>
      <c r="IJ489" s="227"/>
      <c r="IK489" s="227"/>
      <c r="IL489" s="227"/>
      <c r="IM489" s="227"/>
      <c r="IN489" s="227"/>
      <c r="IO489" s="227"/>
      <c r="IP489" s="227"/>
      <c r="IQ489" s="227"/>
      <c r="IR489" s="227"/>
      <c r="IS489" s="227"/>
      <c r="IT489" s="227"/>
      <c r="IU489" s="227"/>
      <c r="IV489" s="227"/>
      <c r="IW489" s="227"/>
      <c r="IX489" s="227"/>
      <c r="IY489" s="227"/>
      <c r="IZ489" s="227"/>
      <c r="JA489" s="227"/>
      <c r="JB489" s="227"/>
      <c r="JC489" s="227"/>
      <c r="JD489" s="227"/>
      <c r="JE489" s="227"/>
      <c r="JF489" s="227"/>
      <c r="JG489" s="227"/>
      <c r="JH489" s="227"/>
      <c r="JI489" s="227"/>
      <c r="JJ489" s="227"/>
      <c r="JK489" s="227"/>
      <c r="JL489" s="227"/>
      <c r="JM489" s="227"/>
      <c r="JN489" s="227"/>
      <c r="JO489" s="227"/>
      <c r="JP489" s="227"/>
      <c r="JQ489" s="227"/>
      <c r="JR489" s="227"/>
      <c r="JS489" s="227"/>
      <c r="JT489" s="227"/>
      <c r="JU489" s="227"/>
      <c r="JV489" s="227"/>
      <c r="JW489" s="227"/>
      <c r="JX489" s="227"/>
      <c r="JY489" s="227"/>
      <c r="JZ489" s="227"/>
      <c r="KA489" s="227"/>
      <c r="KB489" s="227"/>
      <c r="KC489" s="227"/>
      <c r="KD489" s="227"/>
      <c r="KE489" s="227"/>
      <c r="KF489" s="227"/>
      <c r="KG489" s="227"/>
      <c r="KH489" s="227"/>
      <c r="KI489" s="227"/>
      <c r="KJ489" s="227"/>
      <c r="KK489" s="227"/>
      <c r="KL489" s="227"/>
      <c r="KM489" s="227"/>
      <c r="KN489" s="227"/>
      <c r="KO489" s="227"/>
      <c r="KP489" s="227"/>
      <c r="KQ489" s="227"/>
      <c r="KR489" s="227"/>
      <c r="KS489" s="227"/>
      <c r="KT489" s="227"/>
      <c r="KU489" s="227"/>
      <c r="KV489" s="227"/>
      <c r="KW489" s="227"/>
      <c r="KX489" s="227"/>
      <c r="KY489" s="227"/>
      <c r="KZ489" s="227"/>
      <c r="LA489" s="227"/>
      <c r="LB489" s="227"/>
      <c r="LC489" s="227"/>
      <c r="LD489" s="227"/>
      <c r="LE489" s="227"/>
      <c r="LF489" s="227"/>
      <c r="LG489" s="227"/>
      <c r="LH489" s="227"/>
      <c r="LI489" s="227"/>
      <c r="LJ489" s="227"/>
      <c r="LK489" s="227"/>
      <c r="LL489" s="227"/>
      <c r="LM489" s="227"/>
      <c r="LN489" s="227"/>
      <c r="LO489" s="227"/>
      <c r="LP489" s="227"/>
      <c r="LQ489" s="227"/>
      <c r="LR489" s="227"/>
      <c r="LS489" s="227"/>
      <c r="LT489" s="227"/>
      <c r="LU489" s="227"/>
      <c r="LV489" s="227"/>
      <c r="LW489" s="227"/>
      <c r="LX489" s="227"/>
      <c r="LY489" s="227"/>
      <c r="LZ489" s="227"/>
      <c r="MA489" s="227"/>
      <c r="MB489" s="227"/>
      <c r="MC489" s="227"/>
      <c r="MD489" s="227"/>
      <c r="ME489" s="227"/>
      <c r="MF489" s="227"/>
      <c r="MG489" s="227"/>
      <c r="MH489" s="227"/>
      <c r="MI489" s="227"/>
      <c r="MJ489" s="227"/>
      <c r="MK489" s="227"/>
      <c r="ML489" s="227"/>
      <c r="MM489" s="227"/>
      <c r="MN489" s="227"/>
      <c r="MO489" s="227"/>
      <c r="MP489" s="227"/>
      <c r="MQ489" s="227"/>
      <c r="MR489" s="227"/>
      <c r="MS489" s="227"/>
      <c r="MT489" s="227"/>
      <c r="MU489" s="227"/>
      <c r="MV489" s="227"/>
      <c r="MW489" s="227"/>
      <c r="MX489" s="227"/>
      <c r="MY489" s="227"/>
      <c r="MZ489" s="227"/>
      <c r="NA489" s="227"/>
      <c r="NB489" s="227"/>
      <c r="NC489" s="227"/>
      <c r="ND489" s="227"/>
      <c r="NE489" s="227"/>
      <c r="NF489" s="227"/>
      <c r="NG489" s="227"/>
      <c r="NH489" s="227"/>
      <c r="NI489" s="227"/>
      <c r="NJ489" s="227"/>
      <c r="NK489" s="227"/>
      <c r="NL489" s="227"/>
      <c r="NM489" s="227"/>
      <c r="NN489" s="227"/>
      <c r="NO489" s="227"/>
      <c r="NP489" s="227"/>
      <c r="NQ489" s="227"/>
      <c r="NR489" s="227"/>
      <c r="NS489" s="227"/>
      <c r="NT489" s="227"/>
      <c r="NU489" s="227"/>
      <c r="NV489" s="227"/>
      <c r="NW489" s="227"/>
      <c r="NX489" s="227"/>
      <c r="NY489" s="227"/>
      <c r="NZ489" s="227"/>
      <c r="OA489" s="227"/>
      <c r="OB489" s="227"/>
      <c r="OC489" s="227"/>
      <c r="OD489" s="227"/>
      <c r="OE489" s="227"/>
      <c r="OF489" s="227"/>
      <c r="OG489" s="227"/>
      <c r="OH489" s="227"/>
      <c r="OI489" s="227"/>
      <c r="OJ489" s="227"/>
      <c r="OK489" s="227"/>
      <c r="OL489" s="227"/>
      <c r="OM489" s="227"/>
      <c r="ON489" s="227"/>
      <c r="OO489" s="227"/>
      <c r="OP489" s="227"/>
      <c r="OQ489" s="227"/>
      <c r="OR489" s="227"/>
      <c r="OS489" s="227"/>
      <c r="OT489" s="227"/>
      <c r="OU489" s="227"/>
      <c r="OV489" s="227"/>
      <c r="OW489" s="227"/>
      <c r="OX489" s="227"/>
      <c r="OY489" s="227"/>
      <c r="OZ489" s="227"/>
      <c r="PA489" s="227"/>
      <c r="PB489" s="227"/>
      <c r="PC489" s="227"/>
      <c r="PD489" s="227"/>
      <c r="PE489" s="227"/>
      <c r="PF489" s="227"/>
      <c r="PG489" s="227"/>
      <c r="PH489" s="227"/>
      <c r="PI489" s="227"/>
      <c r="PJ489" s="227"/>
      <c r="PK489" s="227"/>
      <c r="PL489" s="227"/>
      <c r="PM489" s="227"/>
      <c r="PN489" s="227"/>
      <c r="PO489" s="227"/>
      <c r="PP489" s="227"/>
      <c r="PQ489" s="227"/>
      <c r="PR489" s="227"/>
      <c r="PS489" s="227"/>
      <c r="PT489" s="227"/>
      <c r="PU489" s="227"/>
      <c r="PV489" s="227"/>
      <c r="PW489" s="227"/>
      <c r="PX489" s="227"/>
      <c r="PY489" s="227"/>
      <c r="PZ489" s="227"/>
      <c r="QA489" s="227"/>
      <c r="QB489" s="227"/>
      <c r="QC489" s="227"/>
      <c r="QD489" s="227"/>
      <c r="QE489" s="227"/>
      <c r="QF489" s="227"/>
      <c r="QG489" s="227"/>
      <c r="QH489" s="227"/>
      <c r="QI489" s="227"/>
      <c r="QJ489" s="227"/>
      <c r="QK489" s="227"/>
      <c r="QL489" s="227"/>
      <c r="QM489" s="227"/>
      <c r="QN489" s="227"/>
      <c r="QO489" s="227"/>
      <c r="QP489" s="227"/>
      <c r="QQ489" s="227"/>
      <c r="QR489" s="227"/>
      <c r="QS489" s="227"/>
      <c r="QT489" s="227"/>
      <c r="QU489" s="227"/>
      <c r="QV489" s="227"/>
      <c r="QW489" s="227"/>
      <c r="QX489" s="227"/>
      <c r="QY489" s="227"/>
      <c r="QZ489" s="227"/>
      <c r="RA489" s="227"/>
      <c r="RB489" s="227"/>
      <c r="RC489" s="227"/>
      <c r="RD489" s="227"/>
      <c r="RE489" s="227"/>
      <c r="RF489" s="227"/>
      <c r="RG489" s="227"/>
      <c r="RH489" s="227"/>
      <c r="RI489" s="227"/>
      <c r="RJ489" s="227"/>
      <c r="RK489" s="227"/>
      <c r="RL489" s="227"/>
      <c r="RM489" s="227"/>
      <c r="RN489" s="227"/>
      <c r="RO489" s="227"/>
      <c r="RP489" s="227"/>
      <c r="RQ489" s="227"/>
      <c r="RR489" s="227"/>
      <c r="RS489" s="227"/>
      <c r="RT489" s="227"/>
      <c r="RU489" s="227"/>
      <c r="RV489" s="227"/>
      <c r="RW489" s="227"/>
      <c r="RX489" s="227"/>
      <c r="RY489" s="227"/>
      <c r="RZ489" s="227"/>
      <c r="SA489" s="227"/>
      <c r="SB489" s="227"/>
      <c r="SC489" s="227"/>
      <c r="SD489" s="227"/>
      <c r="SE489" s="227"/>
      <c r="SF489" s="227"/>
      <c r="SG489" s="227"/>
      <c r="SH489" s="227"/>
      <c r="SI489" s="227"/>
      <c r="SJ489" s="227"/>
      <c r="SK489" s="227"/>
      <c r="SL489" s="227"/>
      <c r="SM489" s="227"/>
      <c r="SN489" s="227"/>
      <c r="SO489" s="227"/>
      <c r="SP489" s="227"/>
      <c r="SQ489" s="227"/>
      <c r="SR489" s="227"/>
      <c r="SS489" s="227"/>
      <c r="ST489" s="227"/>
      <c r="SU489" s="227"/>
      <c r="SV489" s="227"/>
      <c r="SW489" s="227"/>
      <c r="SX489" s="227"/>
      <c r="SY489" s="227"/>
      <c r="SZ489" s="227"/>
      <c r="TA489" s="227"/>
      <c r="TB489" s="227"/>
      <c r="TC489" s="227"/>
      <c r="TD489" s="227"/>
      <c r="TE489" s="227"/>
      <c r="TF489" s="227"/>
      <c r="TG489" s="227"/>
      <c r="TH489" s="227"/>
      <c r="TI489" s="227"/>
      <c r="TJ489" s="227"/>
      <c r="TK489" s="227"/>
      <c r="TL489" s="227"/>
      <c r="TM489" s="227"/>
      <c r="TN489" s="227"/>
      <c r="TO489" s="227"/>
      <c r="TP489" s="227"/>
      <c r="TQ489" s="227"/>
      <c r="TR489" s="227"/>
      <c r="TS489" s="227"/>
      <c r="TT489" s="227"/>
      <c r="TU489" s="227"/>
      <c r="TV489" s="227"/>
      <c r="TW489" s="227"/>
      <c r="TX489" s="227"/>
      <c r="TY489" s="227"/>
      <c r="TZ489" s="227"/>
      <c r="UA489" s="227"/>
      <c r="UB489" s="227"/>
      <c r="UC489" s="227"/>
      <c r="UD489" s="227"/>
      <c r="UE489" s="227"/>
      <c r="UF489" s="227"/>
      <c r="UG489" s="227"/>
      <c r="UH489" s="227"/>
      <c r="UI489" s="227"/>
      <c r="UJ489" s="227"/>
      <c r="UK489" s="227"/>
      <c r="UL489" s="227"/>
      <c r="UM489" s="227"/>
      <c r="UN489" s="227"/>
      <c r="UO489" s="227"/>
      <c r="UP489" s="227"/>
      <c r="UQ489" s="227"/>
      <c r="UR489" s="227"/>
      <c r="US489" s="227"/>
      <c r="UT489" s="227"/>
      <c r="UU489" s="227"/>
      <c r="UV489" s="227"/>
      <c r="UW489" s="227"/>
      <c r="UX489" s="227"/>
      <c r="UY489" s="227"/>
      <c r="UZ489" s="227"/>
      <c r="VA489" s="227"/>
      <c r="VB489" s="227"/>
      <c r="VC489" s="227"/>
      <c r="VD489" s="227"/>
      <c r="VE489" s="227"/>
      <c r="VF489" s="227"/>
      <c r="VG489" s="227"/>
      <c r="VH489" s="227"/>
      <c r="VI489" s="227"/>
      <c r="VJ489" s="227"/>
      <c r="VK489" s="227"/>
      <c r="VL489" s="227"/>
      <c r="VM489" s="227"/>
      <c r="VN489" s="227"/>
      <c r="VO489" s="227"/>
      <c r="VP489" s="227"/>
      <c r="VQ489" s="227"/>
      <c r="VR489" s="227"/>
      <c r="VS489" s="227"/>
      <c r="VT489" s="227"/>
      <c r="VU489" s="227"/>
      <c r="VV489" s="227"/>
      <c r="VW489" s="227"/>
      <c r="VX489" s="227"/>
      <c r="VY489" s="227"/>
      <c r="VZ489" s="227"/>
      <c r="WA489" s="227"/>
      <c r="WB489" s="227"/>
      <c r="WC489" s="227"/>
      <c r="WD489" s="227"/>
      <c r="WE489" s="227"/>
      <c r="WF489" s="227"/>
      <c r="WG489" s="227"/>
      <c r="WH489" s="227"/>
      <c r="WI489" s="227"/>
      <c r="WJ489" s="227"/>
      <c r="WK489" s="227"/>
      <c r="WL489" s="227"/>
      <c r="WM489" s="227"/>
      <c r="WN489" s="227"/>
      <c r="WO489" s="227"/>
      <c r="WP489" s="227"/>
      <c r="WQ489" s="227"/>
      <c r="WR489" s="227"/>
      <c r="WS489" s="227"/>
      <c r="WT489" s="227"/>
      <c r="WU489" s="227"/>
      <c r="WV489" s="227"/>
      <c r="WW489" s="227"/>
      <c r="WX489" s="227"/>
      <c r="WY489" s="227"/>
      <c r="WZ489" s="227"/>
      <c r="XA489" s="227"/>
      <c r="XB489" s="227"/>
      <c r="XC489" s="227"/>
      <c r="XD489" s="227"/>
      <c r="XE489" s="227"/>
      <c r="XF489" s="227"/>
      <c r="XG489" s="227"/>
      <c r="XH489" s="227"/>
      <c r="XI489" s="227"/>
      <c r="XJ489" s="227"/>
      <c r="XK489" s="227"/>
      <c r="XL489" s="227"/>
      <c r="XM489" s="227"/>
      <c r="XN489" s="227"/>
      <c r="XO489" s="227"/>
      <c r="XP489" s="227"/>
      <c r="XQ489" s="227"/>
      <c r="XR489" s="227"/>
      <c r="XS489" s="227"/>
      <c r="XT489" s="227"/>
      <c r="XU489" s="227"/>
      <c r="XV489" s="227"/>
      <c r="XW489" s="227"/>
      <c r="XX489" s="227"/>
      <c r="XY489" s="227"/>
      <c r="XZ489" s="227"/>
      <c r="YA489" s="227"/>
      <c r="YB489" s="227"/>
      <c r="YC489" s="227"/>
      <c r="YD489" s="227"/>
      <c r="YE489" s="227"/>
      <c r="YF489" s="227"/>
      <c r="YG489" s="227"/>
      <c r="YH489" s="227"/>
      <c r="YI489" s="227"/>
      <c r="YJ489" s="227"/>
      <c r="YK489" s="227"/>
      <c r="YL489" s="227"/>
      <c r="YM489" s="227"/>
      <c r="YN489" s="227"/>
      <c r="YO489" s="227"/>
      <c r="YP489" s="227"/>
      <c r="YQ489" s="227"/>
      <c r="YR489" s="227"/>
      <c r="YS489" s="227"/>
      <c r="YT489" s="227"/>
      <c r="YU489" s="227"/>
      <c r="YV489" s="227"/>
      <c r="YW489" s="227"/>
      <c r="YX489" s="227"/>
      <c r="YY489" s="227"/>
      <c r="YZ489" s="227"/>
      <c r="ZA489" s="227"/>
      <c r="ZB489" s="227"/>
      <c r="ZC489" s="227"/>
      <c r="ZD489" s="227"/>
      <c r="ZE489" s="227"/>
      <c r="ZF489" s="227"/>
      <c r="ZG489" s="227"/>
      <c r="ZH489" s="227"/>
      <c r="ZI489" s="227"/>
      <c r="ZJ489" s="227"/>
      <c r="ZK489" s="227"/>
      <c r="ZL489" s="227"/>
      <c r="ZM489" s="227"/>
      <c r="ZN489" s="227"/>
      <c r="ZO489" s="227"/>
      <c r="ZP489" s="227"/>
      <c r="ZQ489" s="227"/>
      <c r="ZR489" s="227"/>
      <c r="ZS489" s="227"/>
      <c r="ZT489" s="227"/>
      <c r="ZU489" s="227"/>
      <c r="ZV489" s="227"/>
      <c r="ZW489" s="227"/>
      <c r="ZX489" s="227"/>
      <c r="ZY489" s="227"/>
      <c r="ZZ489" s="227"/>
      <c r="AAA489" s="227"/>
      <c r="AAB489" s="227"/>
      <c r="AAC489" s="227"/>
      <c r="AAD489" s="227"/>
      <c r="AAE489" s="227"/>
      <c r="AAF489" s="227"/>
      <c r="AAG489" s="227"/>
      <c r="AAH489" s="227"/>
      <c r="AAI489" s="227"/>
      <c r="AAJ489" s="227"/>
      <c r="AAK489" s="227"/>
      <c r="AAL489" s="227"/>
      <c r="AAM489" s="227"/>
      <c r="AAN489" s="227"/>
      <c r="AAO489" s="227"/>
      <c r="AAP489" s="227"/>
      <c r="AAQ489" s="227"/>
      <c r="AAR489" s="227"/>
      <c r="AAS489" s="227"/>
      <c r="AAT489" s="227"/>
      <c r="AAU489" s="227"/>
      <c r="AAV489" s="227"/>
      <c r="AAW489" s="227"/>
      <c r="AAX489" s="227"/>
      <c r="AAY489" s="227"/>
      <c r="AAZ489" s="227"/>
      <c r="ABA489" s="227"/>
      <c r="ABB489" s="227"/>
      <c r="ABC489" s="227"/>
      <c r="ABD489" s="227"/>
      <c r="ABE489" s="227"/>
      <c r="ABF489" s="227"/>
      <c r="ABG489" s="227"/>
      <c r="ABH489" s="227"/>
      <c r="ABI489" s="227"/>
      <c r="ABJ489" s="227"/>
      <c r="ABK489" s="227"/>
      <c r="ABL489" s="227"/>
      <c r="ABM489" s="227"/>
      <c r="ABN489" s="227"/>
      <c r="ABO489" s="227"/>
      <c r="ABP489" s="227"/>
      <c r="ABQ489" s="227"/>
      <c r="ABR489" s="227"/>
      <c r="ABS489" s="227"/>
      <c r="ABT489" s="227"/>
      <c r="ABU489" s="227"/>
      <c r="ABV489" s="227"/>
      <c r="ABW489" s="227"/>
      <c r="ABX489" s="227"/>
      <c r="ABY489" s="227"/>
      <c r="ABZ489" s="227"/>
      <c r="ACA489" s="227"/>
      <c r="ACB489" s="227"/>
      <c r="ACC489" s="227"/>
      <c r="ACD489" s="227"/>
      <c r="ACE489" s="227"/>
      <c r="ACF489" s="227"/>
      <c r="ACG489" s="227"/>
      <c r="ACH489" s="227"/>
      <c r="ACI489" s="227"/>
      <c r="ACJ489" s="227"/>
      <c r="ACK489" s="227"/>
      <c r="ACL489" s="227"/>
      <c r="ACM489" s="227"/>
      <c r="ACN489" s="227"/>
      <c r="ACO489" s="227"/>
      <c r="ACP489" s="227"/>
      <c r="ACQ489" s="227"/>
      <c r="ACR489" s="227"/>
      <c r="ACS489" s="227"/>
      <c r="ACT489" s="227"/>
      <c r="ACU489" s="227"/>
      <c r="ACV489" s="227"/>
      <c r="ACW489" s="227"/>
      <c r="ACX489" s="227"/>
      <c r="ACY489" s="227"/>
      <c r="ACZ489" s="227"/>
      <c r="ADA489" s="227"/>
      <c r="ADB489" s="227"/>
      <c r="ADC489" s="227"/>
      <c r="ADD489" s="227"/>
      <c r="ADE489" s="227"/>
      <c r="ADF489" s="227"/>
      <c r="ADG489" s="227"/>
      <c r="ADH489" s="227"/>
      <c r="ADI489" s="227"/>
      <c r="ADJ489" s="227"/>
      <c r="ADK489" s="227"/>
      <c r="ADL489" s="227"/>
      <c r="ADM489" s="227"/>
      <c r="ADN489" s="227"/>
      <c r="ADO489" s="227"/>
      <c r="ADP489" s="227"/>
      <c r="ADQ489" s="227"/>
      <c r="ADR489" s="227"/>
      <c r="ADS489" s="227"/>
      <c r="ADT489" s="227"/>
      <c r="ADU489" s="227"/>
      <c r="ADV489" s="227"/>
      <c r="ADW489" s="227"/>
      <c r="ADX489" s="227"/>
      <c r="ADY489" s="227"/>
      <c r="ADZ489" s="227"/>
      <c r="AEA489" s="227"/>
      <c r="AEB489" s="227"/>
      <c r="AEC489" s="227"/>
      <c r="AED489" s="227"/>
      <c r="AEE489" s="227"/>
      <c r="AEF489" s="227"/>
      <c r="AEG489" s="227"/>
      <c r="AEH489" s="227"/>
      <c r="AEI489" s="227"/>
      <c r="AEJ489" s="227"/>
      <c r="AEK489" s="227"/>
      <c r="AEL489" s="227"/>
      <c r="AEM489" s="227"/>
      <c r="AEN489" s="227"/>
      <c r="AEO489" s="227"/>
      <c r="AEP489" s="227"/>
      <c r="AEQ489" s="227"/>
      <c r="AER489" s="227"/>
      <c r="AES489" s="227"/>
      <c r="AET489" s="227"/>
      <c r="AEU489" s="227"/>
      <c r="AEV489" s="227"/>
      <c r="AEW489" s="227"/>
      <c r="AEX489" s="227"/>
      <c r="AEY489" s="227"/>
      <c r="AEZ489" s="227"/>
      <c r="AFA489" s="227"/>
      <c r="AFB489" s="227"/>
      <c r="AFC489" s="227"/>
      <c r="AFD489" s="227"/>
      <c r="AFE489" s="227"/>
      <c r="AFF489" s="227"/>
      <c r="AFG489" s="227"/>
      <c r="AFH489" s="227"/>
      <c r="AFI489" s="227"/>
      <c r="AFJ489" s="227"/>
      <c r="AFK489" s="227"/>
      <c r="AFL489" s="227"/>
      <c r="AFM489" s="227"/>
      <c r="AFN489" s="227"/>
      <c r="AFO489" s="227"/>
      <c r="AFP489" s="227"/>
      <c r="AFQ489" s="227"/>
      <c r="AFR489" s="227"/>
      <c r="AFS489" s="227"/>
      <c r="AFT489" s="227"/>
      <c r="AFU489" s="227"/>
      <c r="AFV489" s="227"/>
      <c r="AFW489" s="227"/>
      <c r="AFX489" s="227"/>
      <c r="AFY489" s="227"/>
      <c r="AFZ489" s="227"/>
      <c r="AGA489" s="227"/>
      <c r="AGB489" s="227"/>
      <c r="AGC489" s="227"/>
      <c r="AGD489" s="227"/>
      <c r="AGE489" s="227"/>
      <c r="AGF489" s="227"/>
      <c r="AGG489" s="227"/>
      <c r="AGH489" s="227"/>
      <c r="AGI489" s="227"/>
      <c r="AGJ489" s="227"/>
      <c r="AGK489" s="227"/>
      <c r="AGL489" s="227"/>
      <c r="AGM489" s="227"/>
      <c r="AGN489" s="227"/>
      <c r="AGO489" s="227"/>
      <c r="AGP489" s="227"/>
      <c r="AGQ489" s="227"/>
      <c r="AGR489" s="227"/>
      <c r="AGS489" s="227"/>
      <c r="AGT489" s="227"/>
      <c r="AGU489" s="227"/>
      <c r="AGV489" s="227"/>
      <c r="AGW489" s="227"/>
      <c r="AGX489" s="227"/>
      <c r="AGY489" s="227"/>
      <c r="AGZ489" s="227"/>
      <c r="AHA489" s="227"/>
      <c r="AHB489" s="227"/>
      <c r="AHC489" s="227"/>
      <c r="AHD489" s="227"/>
      <c r="AHE489" s="227"/>
      <c r="AHF489" s="227"/>
      <c r="AHG489" s="227"/>
      <c r="AHH489" s="227"/>
      <c r="AHI489" s="227"/>
      <c r="AHJ489" s="227"/>
      <c r="AHK489" s="227"/>
      <c r="AHL489" s="227"/>
      <c r="AHM489" s="227"/>
      <c r="AHN489" s="227"/>
      <c r="AHO489" s="227"/>
      <c r="AHP489" s="227"/>
      <c r="AHQ489" s="227"/>
      <c r="AHR489" s="227"/>
      <c r="AHS489" s="227"/>
      <c r="AHT489" s="227"/>
      <c r="AHU489" s="227"/>
      <c r="AHV489" s="227"/>
      <c r="AHW489" s="227"/>
      <c r="AHX489" s="227"/>
      <c r="AHY489" s="227"/>
      <c r="AHZ489" s="227"/>
      <c r="AIA489" s="227"/>
      <c r="AIB489" s="227"/>
      <c r="AIC489" s="227"/>
      <c r="AID489" s="227"/>
      <c r="AIE489" s="227"/>
      <c r="AIF489" s="227"/>
      <c r="AIG489" s="227"/>
      <c r="AIH489" s="227"/>
      <c r="AII489" s="227"/>
      <c r="AIJ489" s="227"/>
      <c r="AIK489" s="227"/>
      <c r="AIL489" s="227"/>
      <c r="AIM489" s="227"/>
      <c r="AIN489" s="227"/>
      <c r="AIO489" s="227"/>
      <c r="AIP489" s="227"/>
      <c r="AIQ489" s="227"/>
      <c r="AIR489" s="227"/>
      <c r="AIS489" s="227"/>
      <c r="AIT489" s="227"/>
      <c r="AIU489" s="227"/>
      <c r="AIV489" s="227"/>
      <c r="AIW489" s="227"/>
      <c r="AIX489" s="227"/>
      <c r="AIY489" s="227"/>
      <c r="AIZ489" s="227"/>
      <c r="AJA489" s="227"/>
      <c r="AJB489" s="227"/>
      <c r="AJC489" s="227"/>
      <c r="AJD489" s="227"/>
      <c r="AJE489" s="227"/>
      <c r="AJF489" s="227"/>
      <c r="AJG489" s="227"/>
      <c r="AJH489" s="227"/>
      <c r="AJI489" s="227"/>
      <c r="AJJ489" s="227"/>
      <c r="AJK489" s="227"/>
      <c r="AJL489" s="227"/>
      <c r="AJM489" s="227"/>
      <c r="AJN489" s="227"/>
      <c r="AJO489" s="227"/>
      <c r="AJP489" s="227"/>
      <c r="AJQ489" s="227"/>
      <c r="AJR489" s="227"/>
      <c r="AJS489" s="227"/>
      <c r="AJT489" s="227"/>
      <c r="AJU489" s="227"/>
      <c r="AJV489" s="227"/>
      <c r="AJW489" s="227"/>
      <c r="AJX489" s="227"/>
      <c r="AJY489" s="227"/>
      <c r="AJZ489" s="227"/>
      <c r="AKA489" s="227"/>
      <c r="AKB489" s="227"/>
      <c r="AKC489" s="227"/>
      <c r="AKD489" s="227"/>
      <c r="AKE489" s="227"/>
      <c r="AKF489" s="227"/>
      <c r="AKG489" s="227"/>
      <c r="AKH489" s="227"/>
      <c r="AKI489" s="227"/>
      <c r="AKJ489" s="227"/>
      <c r="AKK489" s="227"/>
      <c r="AKL489" s="227"/>
      <c r="AKM489" s="227"/>
      <c r="AKN489" s="227"/>
      <c r="AKO489" s="227"/>
      <c r="AKP489" s="227"/>
      <c r="AKQ489" s="227"/>
      <c r="AKR489" s="227"/>
      <c r="AKS489" s="227"/>
      <c r="AKT489" s="227"/>
      <c r="AKU489" s="227"/>
      <c r="AKV489" s="227"/>
      <c r="AKW489" s="227"/>
      <c r="AKX489" s="227"/>
      <c r="AKY489" s="227"/>
      <c r="AKZ489" s="227"/>
      <c r="ALA489" s="227"/>
      <c r="ALB489" s="227"/>
      <c r="ALC489" s="227"/>
      <c r="ALD489" s="227"/>
      <c r="ALE489" s="227"/>
      <c r="ALF489" s="227"/>
      <c r="ALG489" s="227"/>
      <c r="ALH489" s="227"/>
      <c r="ALI489" s="227"/>
      <c r="ALJ489" s="227"/>
      <c r="ALK489" s="227"/>
      <c r="ALL489" s="227"/>
      <c r="ALM489" s="227"/>
      <c r="ALN489" s="227"/>
      <c r="ALO489" s="227"/>
      <c r="ALP489" s="227"/>
      <c r="ALQ489" s="227"/>
      <c r="ALR489" s="227"/>
      <c r="ALS489" s="227"/>
      <c r="ALT489" s="227"/>
      <c r="ALU489" s="227"/>
      <c r="ALV489" s="227"/>
      <c r="ALW489" s="227"/>
      <c r="ALX489" s="227"/>
      <c r="ALY489" s="227"/>
      <c r="ALZ489" s="227"/>
      <c r="AMA489" s="227"/>
      <c r="AMB489" s="227"/>
      <c r="AMC489" s="227"/>
      <c r="AMD489" s="227"/>
      <c r="AME489" s="227"/>
      <c r="AMF489" s="227"/>
      <c r="AMG489" s="227"/>
      <c r="AMH489" s="227"/>
      <c r="AMI489" s="227"/>
      <c r="AMJ489" s="227"/>
      <c r="AMK489" s="227"/>
      <c r="AML489" s="227"/>
      <c r="AMM489" s="227"/>
      <c r="AMN489" s="227"/>
      <c r="AMO489" s="227"/>
      <c r="AMP489" s="227"/>
      <c r="AMQ489" s="227"/>
      <c r="AMR489" s="227"/>
      <c r="AMS489" s="227"/>
      <c r="AMT489" s="227"/>
      <c r="AMU489" s="227"/>
      <c r="AMV489" s="227"/>
      <c r="AMW489" s="227"/>
      <c r="AMX489" s="227"/>
    </row>
    <row r="490" spans="1:1038" ht="18" customHeight="1">
      <c r="A490" s="223" t="s">
        <v>1819</v>
      </c>
      <c r="B490" s="224" t="s">
        <v>1647</v>
      </c>
      <c r="D490" s="225" t="s">
        <v>1279</v>
      </c>
      <c r="E490" s="126">
        <v>70</v>
      </c>
      <c r="F490" s="126">
        <v>2</v>
      </c>
      <c r="G490" s="196" t="str">
        <f t="shared" si="168"/>
        <v>70-2</v>
      </c>
      <c r="H490" s="126">
        <v>0</v>
      </c>
      <c r="I490" s="126">
        <v>40</v>
      </c>
      <c r="K490" s="545" t="b">
        <f>IF(I491=1,IF(((VLOOKUP($G490,[1]Depth_Lookup!#REF!,9,FALSE))-(H490/100))=0,"Good",IF(((VLOOKUP($G490,[1]Depth_Lookup!$A$3:$J$550,9,FALSE))-(H490/100))&gt;0,"Too Short","Too Long")))</f>
        <v>0</v>
      </c>
      <c r="L490" s="171">
        <f>(VLOOKUP($G490,Depth_Lookup!$A$3:$J$410,10,FALSE))+(H490/100)</f>
        <v>171.54</v>
      </c>
      <c r="M490" s="171">
        <f>(VLOOKUP($G490,Depth_Lookup!$A$3:$J$410,10,FALSE))+(I490/100)</f>
        <v>171.94</v>
      </c>
      <c r="N490" s="127" t="s">
        <v>2015</v>
      </c>
      <c r="O490" s="126">
        <v>3</v>
      </c>
      <c r="P490" s="126" t="s">
        <v>853</v>
      </c>
      <c r="Q490" s="126" t="s">
        <v>87</v>
      </c>
      <c r="R490" s="196" t="str">
        <f t="shared" si="146"/>
        <v>SerpentinizedDunite</v>
      </c>
      <c r="S490" s="126" t="s">
        <v>700</v>
      </c>
      <c r="T490" s="126" t="s">
        <v>116</v>
      </c>
      <c r="W490" s="126" t="s">
        <v>102</v>
      </c>
      <c r="X490" s="202">
        <f>VLOOKUP(W490,[2]definitions_list_lookup!$A$13:$B$19,2,0)</f>
        <v>5</v>
      </c>
      <c r="Y490" s="126" t="s">
        <v>90</v>
      </c>
      <c r="Z490" s="126" t="s">
        <v>91</v>
      </c>
      <c r="AF490" s="196" t="e">
        <f>VLOOKUP(AE490,[2]definitions_list_mag!$V$12:$W$15,2,0)</f>
        <v>#N/A</v>
      </c>
      <c r="AI490" s="130">
        <v>99</v>
      </c>
      <c r="AO490" s="130"/>
      <c r="AU490" s="130"/>
      <c r="BA490" s="130"/>
      <c r="BG490" s="130"/>
      <c r="BM490" s="130">
        <v>1</v>
      </c>
      <c r="BN490" s="126">
        <v>2</v>
      </c>
      <c r="BO490" s="126">
        <v>0.5</v>
      </c>
      <c r="BY490" s="130"/>
      <c r="CF490" s="213">
        <f t="shared" si="154"/>
        <v>100</v>
      </c>
      <c r="CG490" s="131"/>
      <c r="CH490" s="132" t="s">
        <v>2017</v>
      </c>
      <c r="CI490" s="132">
        <v>100</v>
      </c>
      <c r="CJ490" s="132" t="s">
        <v>514</v>
      </c>
      <c r="CK490" s="133"/>
      <c r="CL490" s="134"/>
      <c r="CM490" s="134"/>
      <c r="CN490" s="134"/>
      <c r="CO490" s="134"/>
      <c r="CP490" s="134"/>
      <c r="CQ490" s="134"/>
      <c r="CR490" s="134"/>
      <c r="CS490" s="134"/>
      <c r="CT490" s="134"/>
      <c r="CU490" s="134"/>
      <c r="CV490" s="134"/>
      <c r="CW490" s="134"/>
      <c r="CX490" s="134"/>
      <c r="CY490" s="134"/>
      <c r="CZ490" s="134"/>
      <c r="DA490" s="134"/>
      <c r="DB490" s="134">
        <v>100</v>
      </c>
      <c r="DD490" s="134"/>
      <c r="DE490" s="134"/>
      <c r="DF490" s="134"/>
      <c r="DG490" s="134"/>
      <c r="DH490" s="134"/>
      <c r="DI490" s="134"/>
      <c r="DJ490" s="134"/>
      <c r="DK490" s="207">
        <f t="shared" si="147"/>
        <v>100</v>
      </c>
      <c r="DL490" s="131"/>
      <c r="DM490" s="134"/>
      <c r="DN490" s="134"/>
      <c r="DO490" s="136"/>
      <c r="DQ490" s="131"/>
      <c r="DR490" s="136"/>
      <c r="DS490" s="131"/>
      <c r="DT490" s="138" t="s">
        <v>1609</v>
      </c>
      <c r="DW490" s="214" t="e">
        <f>VLOOKUP(P490,[2]definitions_list_lookup!$K$30:$L$54,2,0)</f>
        <v>#N/A</v>
      </c>
      <c r="DX490" s="139" t="s">
        <v>1597</v>
      </c>
      <c r="DY490" s="139" t="s">
        <v>2018</v>
      </c>
      <c r="DZ490"/>
      <c r="EA490" s="104"/>
      <c r="ED490" s="229" t="s">
        <v>2517</v>
      </c>
      <c r="EE490" s="140"/>
      <c r="EG490" s="140"/>
      <c r="EI490" s="218"/>
      <c r="EJ490" s="143"/>
      <c r="EK490" s="221"/>
      <c r="EM490" s="109"/>
      <c r="EN490" s="109"/>
      <c r="EZ490" s="192" t="e">
        <f t="shared" si="155"/>
        <v>#DIV/0!</v>
      </c>
      <c r="FA490" s="192" t="e">
        <f t="shared" si="156"/>
        <v>#DIV/0!</v>
      </c>
      <c r="FB490" s="192" t="e">
        <f t="shared" si="157"/>
        <v>#DIV/0!</v>
      </c>
      <c r="FC490" s="192" t="e">
        <f t="shared" si="158"/>
        <v>#DIV/0!</v>
      </c>
      <c r="FD490" s="192" t="e">
        <f t="shared" si="159"/>
        <v>#DIV/0!</v>
      </c>
      <c r="FE490" s="193" t="e">
        <f t="shared" si="160"/>
        <v>#DIV/0!</v>
      </c>
      <c r="FF490" s="194" t="e">
        <f t="shared" si="161"/>
        <v>#DIV/0!</v>
      </c>
      <c r="FI490" s="778">
        <f t="shared" si="162"/>
        <v>0</v>
      </c>
      <c r="FJ490" s="779" t="e">
        <f t="shared" si="163"/>
        <v>#DIV/0!</v>
      </c>
      <c r="FK490" s="779" t="e">
        <f t="shared" si="164"/>
        <v>#DIV/0!</v>
      </c>
      <c r="FL490" s="780" t="e">
        <f t="shared" si="165"/>
        <v>#DIV/0!</v>
      </c>
      <c r="FM490" s="169" t="e">
        <f t="shared" si="166"/>
        <v>#DIV/0!</v>
      </c>
      <c r="FN490" s="783" t="e">
        <f t="shared" si="167"/>
        <v>#DIV/0!</v>
      </c>
    </row>
    <row r="491" spans="1:1038" ht="18" customHeight="1">
      <c r="A491" s="223"/>
      <c r="B491" s="224"/>
      <c r="D491" s="225"/>
      <c r="E491" s="126">
        <v>70</v>
      </c>
      <c r="F491" s="126">
        <v>2</v>
      </c>
      <c r="G491" s="196" t="str">
        <f t="shared" ref="G491" si="169">E491&amp;"-"&amp;F491</f>
        <v>70-2</v>
      </c>
      <c r="H491" s="126">
        <v>40</v>
      </c>
      <c r="I491" s="126">
        <v>40.5</v>
      </c>
      <c r="K491" s="545" t="b">
        <f>IF(I492=1,IF(((VLOOKUP($G491,[1]Depth_Lookup!#REF!,9,FALSE))-(H491/100))=0,"Good",IF(((VLOOKUP($G491,[1]Depth_Lookup!$A$3:$J$550,9,FALSE))-(H491/100))&gt;0,"Too Short","Too Long")))</f>
        <v>0</v>
      </c>
      <c r="L491" s="171">
        <f>(VLOOKUP($G491,Depth_Lookup!$A$3:$J$410,10,FALSE))+(H491/100)</f>
        <v>171.94</v>
      </c>
      <c r="M491" s="171">
        <f>(VLOOKUP($G491,Depth_Lookup!$A$3:$J$410,10,FALSE))+(I491/100)</f>
        <v>171.94499999999999</v>
      </c>
      <c r="N491" s="127"/>
      <c r="R491" s="196" t="s">
        <v>2047</v>
      </c>
      <c r="X491" s="202"/>
      <c r="AF491" s="196"/>
      <c r="AI491" s="130"/>
      <c r="AO491" s="130"/>
      <c r="AU491" s="130"/>
      <c r="BA491" s="130"/>
      <c r="BG491" s="130"/>
      <c r="BM491" s="130"/>
      <c r="BY491" s="130"/>
      <c r="CF491" s="213"/>
      <c r="CG491" s="131"/>
      <c r="CH491" s="132"/>
      <c r="CI491" s="132"/>
      <c r="CJ491" s="132"/>
      <c r="CK491" s="133"/>
      <c r="CL491" s="134"/>
      <c r="CM491" s="134"/>
      <c r="CN491" s="134"/>
      <c r="CO491" s="134"/>
      <c r="CP491" s="134"/>
      <c r="CQ491" s="134"/>
      <c r="CR491" s="134"/>
      <c r="CS491" s="134"/>
      <c r="CT491" s="134"/>
      <c r="CU491" s="134"/>
      <c r="CV491" s="134"/>
      <c r="CW491" s="134"/>
      <c r="CX491" s="134"/>
      <c r="CY491" s="134"/>
      <c r="CZ491" s="134"/>
      <c r="DA491" s="134"/>
      <c r="DB491" s="134"/>
      <c r="DD491" s="134"/>
      <c r="DE491" s="134"/>
      <c r="DF491" s="134"/>
      <c r="DG491" s="134"/>
      <c r="DH491" s="134"/>
      <c r="DI491" s="134"/>
      <c r="DJ491" s="134"/>
      <c r="DK491" s="207"/>
      <c r="DL491" s="131"/>
      <c r="DM491" s="134"/>
      <c r="DN491" s="134"/>
      <c r="DO491" s="136"/>
      <c r="DQ491" s="131"/>
      <c r="DR491" s="136"/>
      <c r="DS491" s="131"/>
      <c r="DT491" s="138"/>
      <c r="DW491" s="214"/>
      <c r="DX491" s="139"/>
      <c r="DY491" s="139"/>
      <c r="DZ491"/>
      <c r="EA491" s="104"/>
      <c r="ED491" s="229" t="s">
        <v>2517</v>
      </c>
      <c r="EE491" s="140"/>
      <c r="EG491" s="140"/>
      <c r="EI491" s="218"/>
      <c r="EJ491" s="143"/>
      <c r="EK491" s="221"/>
      <c r="EM491" s="109"/>
      <c r="EN491" s="109" t="s">
        <v>1448</v>
      </c>
      <c r="EO491" s="144">
        <v>0.5</v>
      </c>
      <c r="EV491" s="112">
        <v>7</v>
      </c>
      <c r="EW491" s="112">
        <v>90</v>
      </c>
      <c r="EX491" s="112">
        <v>28</v>
      </c>
      <c r="EY491" s="112">
        <v>0</v>
      </c>
      <c r="EZ491" s="192">
        <f t="shared" si="155"/>
        <v>-166.99695481025969</v>
      </c>
      <c r="FA491" s="192">
        <f t="shared" si="156"/>
        <v>193.00304518974031</v>
      </c>
      <c r="FB491" s="192">
        <f t="shared" si="157"/>
        <v>61.378602453549405</v>
      </c>
      <c r="FC491" s="192">
        <f t="shared" si="158"/>
        <v>283.00304518974031</v>
      </c>
      <c r="FD491" s="192">
        <f t="shared" si="159"/>
        <v>28.621397546450595</v>
      </c>
      <c r="FE491" s="193">
        <f t="shared" si="160"/>
        <v>13.003045189740305</v>
      </c>
      <c r="FF491" s="194">
        <f t="shared" si="161"/>
        <v>28.621397546450595</v>
      </c>
      <c r="FI491" s="778">
        <f t="shared" si="162"/>
        <v>0.5</v>
      </c>
      <c r="FJ491" s="779">
        <f t="shared" si="163"/>
        <v>28.621397546450595</v>
      </c>
      <c r="FK491" s="779">
        <f t="shared" si="164"/>
        <v>61.378602453549405</v>
      </c>
      <c r="FL491" s="780">
        <f t="shared" si="165"/>
        <v>1.071258703087107</v>
      </c>
      <c r="FM491" s="169">
        <f t="shared" si="166"/>
        <v>0.8778041430754131</v>
      </c>
      <c r="FN491" s="783">
        <f t="shared" si="167"/>
        <v>0.43890207153770655</v>
      </c>
    </row>
    <row r="492" spans="1:1038" ht="18" customHeight="1">
      <c r="A492" s="223" t="s">
        <v>1819</v>
      </c>
      <c r="B492" s="224" t="s">
        <v>1647</v>
      </c>
      <c r="D492" s="225" t="s">
        <v>1279</v>
      </c>
      <c r="E492" s="126">
        <v>70</v>
      </c>
      <c r="F492" s="126">
        <v>2</v>
      </c>
      <c r="G492" s="196" t="str">
        <f t="shared" ref="G492" si="170">E492&amp;"-"&amp;F492</f>
        <v>70-2</v>
      </c>
      <c r="H492" s="126">
        <v>40.5</v>
      </c>
      <c r="I492" s="126">
        <v>52</v>
      </c>
      <c r="K492" s="545" t="b">
        <f>IF(I493=1,IF(((VLOOKUP($G492,[1]Depth_Lookup!#REF!,9,FALSE))-(H492/100))=0,"Good",IF(((VLOOKUP($G492,[1]Depth_Lookup!$A$3:$J$550,9,FALSE))-(H492/100))&gt;0,"Too Short","Too Long")))</f>
        <v>0</v>
      </c>
      <c r="L492" s="171">
        <f>(VLOOKUP($G492,Depth_Lookup!$A$3:$J$410,10,FALSE))+(H492/100)</f>
        <v>171.94499999999999</v>
      </c>
      <c r="M492" s="171">
        <f>(VLOOKUP($G492,Depth_Lookup!$A$3:$J$410,10,FALSE))+(I492/100)</f>
        <v>172.06</v>
      </c>
      <c r="N492" s="127" t="s">
        <v>2015</v>
      </c>
      <c r="O492" s="126">
        <v>3</v>
      </c>
      <c r="P492" s="126" t="s">
        <v>853</v>
      </c>
      <c r="Q492" s="126" t="s">
        <v>87</v>
      </c>
      <c r="R492" s="196" t="str">
        <f t="shared" ref="R492" si="171">P492&amp;""&amp;Q492</f>
        <v>SerpentinizedDunite</v>
      </c>
      <c r="S492" s="126" t="s">
        <v>700</v>
      </c>
      <c r="T492" s="126" t="s">
        <v>116</v>
      </c>
      <c r="W492" s="126" t="s">
        <v>102</v>
      </c>
      <c r="X492" s="202">
        <f>VLOOKUP(W492,[2]definitions_list_lookup!$A$13:$B$19,2,0)</f>
        <v>5</v>
      </c>
      <c r="Y492" s="126" t="s">
        <v>90</v>
      </c>
      <c r="Z492" s="126" t="s">
        <v>91</v>
      </c>
      <c r="AF492" s="196" t="e">
        <f>VLOOKUP(AE492,[2]definitions_list_mag!$V$12:$W$15,2,0)</f>
        <v>#N/A</v>
      </c>
      <c r="AI492" s="130">
        <v>99</v>
      </c>
      <c r="AO492" s="130"/>
      <c r="AU492" s="130"/>
      <c r="BA492" s="130"/>
      <c r="BG492" s="130"/>
      <c r="BM492" s="130">
        <v>1</v>
      </c>
      <c r="BN492" s="126">
        <v>2</v>
      </c>
      <c r="BO492" s="126">
        <v>0.5</v>
      </c>
      <c r="BY492" s="130"/>
      <c r="CF492" s="213">
        <f t="shared" ref="CF492:CF500" si="172">AI492+AO492+BA492+AU492+BG492+BM492+BY492</f>
        <v>100</v>
      </c>
      <c r="CG492" s="131"/>
      <c r="CH492" s="132" t="s">
        <v>2017</v>
      </c>
      <c r="CI492" s="132">
        <v>100</v>
      </c>
      <c r="CJ492" s="132" t="s">
        <v>514</v>
      </c>
      <c r="CK492" s="133"/>
      <c r="CL492" s="134"/>
      <c r="CM492" s="134"/>
      <c r="CN492" s="134"/>
      <c r="CO492" s="134"/>
      <c r="CP492" s="134"/>
      <c r="CQ492" s="134"/>
      <c r="CR492" s="134"/>
      <c r="CS492" s="134"/>
      <c r="CT492" s="134"/>
      <c r="CU492" s="134"/>
      <c r="CV492" s="134"/>
      <c r="CW492" s="134"/>
      <c r="CX492" s="134"/>
      <c r="CY492" s="134"/>
      <c r="CZ492" s="134"/>
      <c r="DA492" s="134"/>
      <c r="DB492" s="134">
        <v>100</v>
      </c>
      <c r="DD492" s="134"/>
      <c r="DE492" s="134"/>
      <c r="DF492" s="134"/>
      <c r="DG492" s="134"/>
      <c r="DH492" s="134"/>
      <c r="DI492" s="134"/>
      <c r="DJ492" s="134"/>
      <c r="DK492" s="207">
        <f t="shared" ref="DK492" si="173">SUM(CL492:DJ492)</f>
        <v>100</v>
      </c>
      <c r="DL492" s="131"/>
      <c r="DM492" s="134"/>
      <c r="DN492" s="134"/>
      <c r="DO492" s="136"/>
      <c r="DQ492" s="131"/>
      <c r="DR492" s="136"/>
      <c r="DS492" s="131"/>
      <c r="DT492" s="138" t="s">
        <v>1609</v>
      </c>
      <c r="DW492" s="214" t="e">
        <f>VLOOKUP(P492,[2]definitions_list_lookup!$K$30:$L$54,2,0)</f>
        <v>#N/A</v>
      </c>
      <c r="DX492" s="139" t="s">
        <v>1597</v>
      </c>
      <c r="DY492" s="139" t="s">
        <v>2018</v>
      </c>
      <c r="DZ492"/>
      <c r="EA492" s="104"/>
      <c r="ED492" s="229" t="s">
        <v>2517</v>
      </c>
      <c r="EE492" s="140"/>
      <c r="EG492" s="140"/>
      <c r="EI492" s="218"/>
      <c r="EJ492" s="143"/>
      <c r="EK492" s="221"/>
      <c r="EM492" s="109"/>
      <c r="EN492" s="109" t="s">
        <v>1447</v>
      </c>
      <c r="EV492" s="112">
        <v>7</v>
      </c>
      <c r="EW492" s="112">
        <v>90</v>
      </c>
      <c r="EX492" s="112">
        <v>28</v>
      </c>
      <c r="EY492" s="112">
        <v>0</v>
      </c>
      <c r="EZ492" s="192">
        <f t="shared" si="155"/>
        <v>-166.99695481025969</v>
      </c>
      <c r="FA492" s="192">
        <f t="shared" si="156"/>
        <v>193.00304518974031</v>
      </c>
      <c r="FB492" s="192">
        <f t="shared" si="157"/>
        <v>61.378602453549405</v>
      </c>
      <c r="FC492" s="192">
        <f t="shared" si="158"/>
        <v>283.00304518974031</v>
      </c>
      <c r="FD492" s="192">
        <f t="shared" si="159"/>
        <v>28.621397546450595</v>
      </c>
      <c r="FE492" s="193">
        <f t="shared" si="160"/>
        <v>13.003045189740305</v>
      </c>
      <c r="FF492" s="194">
        <f t="shared" si="161"/>
        <v>28.621397546450595</v>
      </c>
      <c r="FI492" s="778">
        <f t="shared" si="162"/>
        <v>0</v>
      </c>
      <c r="FJ492" s="779">
        <f t="shared" si="163"/>
        <v>28.621397546450595</v>
      </c>
      <c r="FK492" s="779">
        <f t="shared" si="164"/>
        <v>61.378602453549405</v>
      </c>
      <c r="FL492" s="780">
        <f t="shared" si="165"/>
        <v>1.071258703087107</v>
      </c>
      <c r="FM492" s="169">
        <f t="shared" si="166"/>
        <v>0.8778041430754131</v>
      </c>
      <c r="FN492" s="783">
        <f t="shared" si="167"/>
        <v>0</v>
      </c>
    </row>
    <row r="493" spans="1:1038" ht="18" customHeight="1">
      <c r="A493" s="223" t="s">
        <v>1819</v>
      </c>
      <c r="B493" s="224" t="s">
        <v>1647</v>
      </c>
      <c r="D493" s="225" t="s">
        <v>1279</v>
      </c>
      <c r="E493" s="126">
        <v>70</v>
      </c>
      <c r="F493" s="126">
        <v>2</v>
      </c>
      <c r="G493" s="196" t="str">
        <f t="shared" si="168"/>
        <v>70-2</v>
      </c>
      <c r="H493" s="126">
        <v>52</v>
      </c>
      <c r="I493" s="126">
        <v>78</v>
      </c>
      <c r="K493" s="545" t="b">
        <f>IF(I494=1,IF(((VLOOKUP($G493,[1]Depth_Lookup!#REF!,9,FALSE))-(H493/100))=0,"Good",IF(((VLOOKUP($G493,[1]Depth_Lookup!$A$3:$J$550,9,FALSE))-(H493/100))&gt;0,"Too Short","Too Long")))</f>
        <v>0</v>
      </c>
      <c r="L493" s="171">
        <f>(VLOOKUP($G493,Depth_Lookup!$A$3:$J$410,10,FALSE))+(H493/100)</f>
        <v>172.06</v>
      </c>
      <c r="M493" s="171">
        <f>(VLOOKUP($G493,Depth_Lookup!$A$3:$J$410,10,FALSE))+(I493/100)</f>
        <v>172.32</v>
      </c>
      <c r="N493" s="127" t="s">
        <v>2019</v>
      </c>
      <c r="O493" s="126">
        <v>2</v>
      </c>
      <c r="P493" s="126" t="s">
        <v>853</v>
      </c>
      <c r="Q493" s="126" t="s">
        <v>125</v>
      </c>
      <c r="R493" s="196" t="str">
        <f t="shared" si="146"/>
        <v>SerpentinizedHarzburgite</v>
      </c>
      <c r="S493" s="126" t="s">
        <v>116</v>
      </c>
      <c r="T493" s="126" t="s">
        <v>115</v>
      </c>
      <c r="U493" s="126" t="s">
        <v>95</v>
      </c>
      <c r="V493" s="126" t="s">
        <v>509</v>
      </c>
      <c r="W493" s="126" t="s">
        <v>102</v>
      </c>
      <c r="X493" s="202">
        <f>VLOOKUP(W493,[2]definitions_list_lookup!$A$13:$B$19,2,0)</f>
        <v>5</v>
      </c>
      <c r="Y493" s="126" t="s">
        <v>90</v>
      </c>
      <c r="Z493" s="126" t="s">
        <v>91</v>
      </c>
      <c r="AF493" s="196" t="e">
        <f>VLOOKUP(AE493,[2]definitions_list_mag!$V$12:$W$15,2,0)</f>
        <v>#N/A</v>
      </c>
      <c r="AI493" s="130">
        <v>69</v>
      </c>
      <c r="AO493" s="130"/>
      <c r="AU493" s="130"/>
      <c r="BA493" s="130">
        <v>30</v>
      </c>
      <c r="BB493" s="126">
        <v>8</v>
      </c>
      <c r="BC493" s="126">
        <v>2</v>
      </c>
      <c r="BD493" s="126" t="s">
        <v>110</v>
      </c>
      <c r="BE493" s="126" t="s">
        <v>103</v>
      </c>
      <c r="BG493" s="130"/>
      <c r="BM493" s="130">
        <v>1</v>
      </c>
      <c r="BN493" s="126">
        <v>1</v>
      </c>
      <c r="BO493" s="126">
        <v>0.5</v>
      </c>
      <c r="BY493" s="130"/>
      <c r="CF493" s="213">
        <f t="shared" si="172"/>
        <v>100</v>
      </c>
      <c r="CG493" s="131"/>
      <c r="CH493" s="132" t="s">
        <v>2017</v>
      </c>
      <c r="CI493" s="132">
        <v>100</v>
      </c>
      <c r="CJ493" s="132" t="s">
        <v>514</v>
      </c>
      <c r="CK493" s="133"/>
      <c r="CL493" s="134"/>
      <c r="CM493" s="134"/>
      <c r="CN493" s="134"/>
      <c r="CO493" s="134"/>
      <c r="CP493" s="134"/>
      <c r="CQ493" s="134"/>
      <c r="CR493" s="134"/>
      <c r="CS493" s="134"/>
      <c r="CT493" s="134"/>
      <c r="CU493" s="134"/>
      <c r="CV493" s="134"/>
      <c r="CW493" s="134"/>
      <c r="CX493" s="134"/>
      <c r="CY493" s="134"/>
      <c r="CZ493" s="134"/>
      <c r="DA493" s="134"/>
      <c r="DB493" s="134">
        <v>70</v>
      </c>
      <c r="DC493" s="135">
        <v>30</v>
      </c>
      <c r="DD493" s="134"/>
      <c r="DE493" s="134"/>
      <c r="DF493" s="134"/>
      <c r="DG493" s="134"/>
      <c r="DH493" s="134"/>
      <c r="DI493" s="134"/>
      <c r="DJ493" s="134"/>
      <c r="DK493" s="207">
        <f t="shared" si="147"/>
        <v>100</v>
      </c>
      <c r="DL493" s="131"/>
      <c r="DM493" s="134"/>
      <c r="DN493" s="134"/>
      <c r="DO493" s="136"/>
      <c r="DQ493" s="131"/>
      <c r="DR493" s="136"/>
      <c r="DS493" s="131"/>
      <c r="DT493" s="138" t="s">
        <v>1600</v>
      </c>
      <c r="DW493" s="214" t="e">
        <f>VLOOKUP(P493,[2]definitions_list_lookup!$K$30:$L$54,2,0)</f>
        <v>#N/A</v>
      </c>
      <c r="DX493" s="139" t="s">
        <v>1597</v>
      </c>
      <c r="DY493" s="139" t="s">
        <v>2020</v>
      </c>
      <c r="DZ493"/>
      <c r="EA493" s="104"/>
      <c r="ED493" s="229" t="s">
        <v>2517</v>
      </c>
      <c r="EE493" s="140"/>
      <c r="EG493" s="140"/>
      <c r="EI493" s="218"/>
      <c r="EJ493" s="143"/>
      <c r="EK493" s="221"/>
      <c r="EM493" s="109"/>
      <c r="EN493" s="109"/>
      <c r="EV493" s="112">
        <v>7</v>
      </c>
      <c r="EW493" s="112">
        <v>270</v>
      </c>
      <c r="EX493" s="112">
        <v>45</v>
      </c>
      <c r="EY493" s="112">
        <v>0</v>
      </c>
      <c r="EZ493" s="192">
        <f t="shared" si="155"/>
        <v>173</v>
      </c>
      <c r="FA493" s="192">
        <f t="shared" si="156"/>
        <v>173</v>
      </c>
      <c r="FB493" s="192">
        <f t="shared" si="157"/>
        <v>44.785665160338532</v>
      </c>
      <c r="FC493" s="192">
        <f t="shared" si="158"/>
        <v>263</v>
      </c>
      <c r="FD493" s="192">
        <f t="shared" si="159"/>
        <v>45.214334839661468</v>
      </c>
      <c r="FE493" s="193">
        <f t="shared" si="160"/>
        <v>353</v>
      </c>
      <c r="FF493" s="194">
        <f t="shared" si="161"/>
        <v>45.214334839661468</v>
      </c>
      <c r="FG493" s="140" t="s">
        <v>1637</v>
      </c>
      <c r="FI493" s="778">
        <f t="shared" si="162"/>
        <v>0</v>
      </c>
      <c r="FJ493" s="779">
        <f t="shared" si="163"/>
        <v>45.214334839661468</v>
      </c>
      <c r="FK493" s="779">
        <f t="shared" si="164"/>
        <v>44.785665160338532</v>
      </c>
      <c r="FL493" s="780">
        <f t="shared" si="165"/>
        <v>0.78165731474362155</v>
      </c>
      <c r="FM493" s="169">
        <f t="shared" si="166"/>
        <v>0.70445666030322374</v>
      </c>
      <c r="FN493" s="783">
        <f t="shared" si="167"/>
        <v>0</v>
      </c>
    </row>
    <row r="494" spans="1:1038" s="288" customFormat="1" ht="18" customHeight="1">
      <c r="A494" s="282" t="s">
        <v>1819</v>
      </c>
      <c r="B494" s="283" t="s">
        <v>1647</v>
      </c>
      <c r="C494" s="227"/>
      <c r="D494" s="284" t="s">
        <v>1279</v>
      </c>
      <c r="E494" s="227">
        <v>70</v>
      </c>
      <c r="F494" s="227">
        <v>2</v>
      </c>
      <c r="G494" s="286" t="str">
        <f t="shared" si="168"/>
        <v>70-2</v>
      </c>
      <c r="H494" s="227">
        <v>78</v>
      </c>
      <c r="I494" s="227">
        <v>97.5</v>
      </c>
      <c r="J494" s="226"/>
      <c r="K494" s="545" t="b">
        <f>IF(I495=1,IF(((VLOOKUP($G494,[1]Depth_Lookup!#REF!,9,FALSE))-(H494/100))=0,"Good",IF(((VLOOKUP($G494,[1]Depth_Lookup!$A$3:$J$550,9,FALSE))-(H494/100))&gt;0,"Too Short","Too Long")))</f>
        <v>0</v>
      </c>
      <c r="L494" s="171">
        <f>(VLOOKUP($G494,Depth_Lookup!$A$3:$J$410,10,FALSE))+(H494/100)</f>
        <v>172.32</v>
      </c>
      <c r="M494" s="171">
        <f>(VLOOKUP($G494,Depth_Lookup!$A$3:$J$410,10,FALSE))+(I494/100)</f>
        <v>172.51499999999999</v>
      </c>
      <c r="N494" s="230" t="s">
        <v>2021</v>
      </c>
      <c r="O494" s="227" t="s">
        <v>1605</v>
      </c>
      <c r="P494" s="227" t="s">
        <v>853</v>
      </c>
      <c r="Q494" s="227" t="s">
        <v>125</v>
      </c>
      <c r="R494" s="286" t="str">
        <f t="shared" si="146"/>
        <v>SerpentinizedHarzburgite</v>
      </c>
      <c r="S494" s="227" t="s">
        <v>2022</v>
      </c>
      <c r="T494" s="227" t="s">
        <v>700</v>
      </c>
      <c r="U494" s="227" t="s">
        <v>95</v>
      </c>
      <c r="V494" s="227" t="s">
        <v>509</v>
      </c>
      <c r="W494" s="227" t="s">
        <v>102</v>
      </c>
      <c r="X494" s="287">
        <f>VLOOKUP(W494,[2]definitions_list_lookup!$A$13:$B$19,2,0)</f>
        <v>5</v>
      </c>
      <c r="Y494" s="227" t="s">
        <v>90</v>
      </c>
      <c r="Z494" s="227" t="s">
        <v>91</v>
      </c>
      <c r="AA494" s="227"/>
      <c r="AB494" s="227"/>
      <c r="AC494" s="227"/>
      <c r="AD494" s="227"/>
      <c r="AE494" s="233"/>
      <c r="AF494" s="286" t="e">
        <f>VLOOKUP(AE494,[2]definitions_list_mag!$V$12:$W$15,2,0)</f>
        <v>#N/A</v>
      </c>
      <c r="AG494" s="237"/>
      <c r="AH494" s="227"/>
      <c r="AI494" s="240">
        <v>69</v>
      </c>
      <c r="AJ494" s="227"/>
      <c r="AK494" s="227"/>
      <c r="AL494" s="227"/>
      <c r="AM494" s="227"/>
      <c r="AN494" s="227"/>
      <c r="AO494" s="240"/>
      <c r="AP494" s="227"/>
      <c r="AQ494" s="227"/>
      <c r="AR494" s="227"/>
      <c r="AS494" s="227"/>
      <c r="AT494" s="227"/>
      <c r="AU494" s="240"/>
      <c r="AV494" s="227"/>
      <c r="AW494" s="227"/>
      <c r="AX494" s="227"/>
      <c r="AY494" s="227"/>
      <c r="AZ494" s="227"/>
      <c r="BA494" s="240">
        <v>30</v>
      </c>
      <c r="BB494" s="227">
        <v>8</v>
      </c>
      <c r="BC494" s="227">
        <v>2</v>
      </c>
      <c r="BD494" s="227" t="s">
        <v>110</v>
      </c>
      <c r="BE494" s="227" t="s">
        <v>103</v>
      </c>
      <c r="BF494" s="227"/>
      <c r="BG494" s="240"/>
      <c r="BH494" s="227"/>
      <c r="BI494" s="227"/>
      <c r="BJ494" s="227"/>
      <c r="BK494" s="227"/>
      <c r="BL494" s="227"/>
      <c r="BM494" s="240">
        <v>1</v>
      </c>
      <c r="BN494" s="227">
        <v>1</v>
      </c>
      <c r="BO494" s="227">
        <v>0.5</v>
      </c>
      <c r="BP494" s="227"/>
      <c r="BQ494" s="227"/>
      <c r="BR494" s="227"/>
      <c r="BS494" s="227"/>
      <c r="BT494" s="227"/>
      <c r="BU494" s="227"/>
      <c r="BV494" s="227"/>
      <c r="BW494" s="227"/>
      <c r="BX494" s="227"/>
      <c r="BY494" s="240"/>
      <c r="BZ494" s="227"/>
      <c r="CA494" s="227"/>
      <c r="CB494" s="227"/>
      <c r="CC494" s="227"/>
      <c r="CD494" s="227"/>
      <c r="CE494" s="227"/>
      <c r="CF494" s="290">
        <f t="shared" si="172"/>
        <v>100</v>
      </c>
      <c r="CG494" s="148"/>
      <c r="CH494" s="149" t="s">
        <v>2017</v>
      </c>
      <c r="CI494" s="149">
        <v>100</v>
      </c>
      <c r="CJ494" s="149" t="s">
        <v>514</v>
      </c>
      <c r="CK494" s="151"/>
      <c r="CL494" s="152"/>
      <c r="CM494" s="152"/>
      <c r="CN494" s="152"/>
      <c r="CO494" s="152"/>
      <c r="CP494" s="152"/>
      <c r="CQ494" s="152"/>
      <c r="CR494" s="152"/>
      <c r="CS494" s="152"/>
      <c r="CT494" s="152"/>
      <c r="CU494" s="152"/>
      <c r="CV494" s="152"/>
      <c r="CW494" s="152"/>
      <c r="CX494" s="152"/>
      <c r="CY494" s="152"/>
      <c r="CZ494" s="152"/>
      <c r="DA494" s="152"/>
      <c r="DB494" s="152">
        <v>70</v>
      </c>
      <c r="DC494" s="229">
        <v>30</v>
      </c>
      <c r="DD494" s="152"/>
      <c r="DE494" s="152"/>
      <c r="DF494" s="152"/>
      <c r="DG494" s="152"/>
      <c r="DH494" s="152"/>
      <c r="DI494" s="152"/>
      <c r="DJ494" s="152"/>
      <c r="DK494" s="208">
        <f t="shared" si="147"/>
        <v>100</v>
      </c>
      <c r="DL494" s="148"/>
      <c r="DM494" s="152"/>
      <c r="DN494" s="152"/>
      <c r="DO494" s="153"/>
      <c r="DQ494" s="148"/>
      <c r="DR494" s="153"/>
      <c r="DS494" s="148"/>
      <c r="DT494" s="261" t="s">
        <v>2023</v>
      </c>
      <c r="DU494" s="229"/>
      <c r="DV494" s="229"/>
      <c r="DW494" s="291" t="e">
        <f>VLOOKUP(P494,[2]definitions_list_lookup!$K$30:$L$54,2,0)</f>
        <v>#N/A</v>
      </c>
      <c r="DX494" s="154" t="s">
        <v>1597</v>
      </c>
      <c r="DY494" s="154" t="s">
        <v>2024</v>
      </c>
      <c r="DZ494" s="479"/>
      <c r="EA494" s="292"/>
      <c r="EB494" s="229"/>
      <c r="EC494" s="292"/>
      <c r="ED494" s="229" t="s">
        <v>2517</v>
      </c>
      <c r="EE494" s="293"/>
      <c r="EF494" s="294"/>
      <c r="EG494" s="293"/>
      <c r="EH494" s="295"/>
      <c r="EI494" s="296"/>
      <c r="EJ494" s="297"/>
      <c r="EK494" s="298"/>
      <c r="EL494" s="293"/>
      <c r="EM494" s="295"/>
      <c r="EN494" s="295"/>
      <c r="EO494" s="321"/>
      <c r="EP494" s="321"/>
      <c r="EQ494" s="321"/>
      <c r="ER494" s="321"/>
      <c r="ES494" s="321"/>
      <c r="ET494" s="321"/>
      <c r="EU494" s="321"/>
      <c r="EV494" s="322"/>
      <c r="EW494" s="322"/>
      <c r="EX494" s="322"/>
      <c r="EY494" s="322"/>
      <c r="EZ494" s="192" t="e">
        <f t="shared" si="155"/>
        <v>#DIV/0!</v>
      </c>
      <c r="FA494" s="192" t="e">
        <f t="shared" si="156"/>
        <v>#DIV/0!</v>
      </c>
      <c r="FB494" s="192" t="e">
        <f t="shared" si="157"/>
        <v>#DIV/0!</v>
      </c>
      <c r="FC494" s="192" t="e">
        <f t="shared" si="158"/>
        <v>#DIV/0!</v>
      </c>
      <c r="FD494" s="192" t="e">
        <f t="shared" si="159"/>
        <v>#DIV/0!</v>
      </c>
      <c r="FE494" s="193" t="e">
        <f t="shared" si="160"/>
        <v>#DIV/0!</v>
      </c>
      <c r="FF494" s="194" t="e">
        <f t="shared" si="161"/>
        <v>#DIV/0!</v>
      </c>
      <c r="FG494" s="293"/>
      <c r="FH494" s="295"/>
      <c r="FI494" s="778">
        <f t="shared" si="162"/>
        <v>0</v>
      </c>
      <c r="FJ494" s="779" t="e">
        <f t="shared" si="163"/>
        <v>#DIV/0!</v>
      </c>
      <c r="FK494" s="779" t="e">
        <f t="shared" si="164"/>
        <v>#DIV/0!</v>
      </c>
      <c r="FL494" s="780" t="e">
        <f t="shared" si="165"/>
        <v>#DIV/0!</v>
      </c>
      <c r="FM494" s="169" t="e">
        <f t="shared" si="166"/>
        <v>#DIV/0!</v>
      </c>
      <c r="FN494" s="783" t="e">
        <f t="shared" si="167"/>
        <v>#DIV/0!</v>
      </c>
      <c r="FO494" s="227"/>
      <c r="FP494" s="227"/>
      <c r="FQ494" s="227"/>
      <c r="FR494" s="227"/>
      <c r="FS494" s="227"/>
      <c r="FT494" s="227"/>
      <c r="FU494" s="227"/>
      <c r="FV494" s="227"/>
      <c r="FW494" s="227"/>
      <c r="FX494" s="227"/>
      <c r="FY494" s="227"/>
      <c r="FZ494" s="227"/>
      <c r="GA494" s="227"/>
      <c r="GB494" s="227"/>
      <c r="GC494" s="227"/>
      <c r="GD494" s="227"/>
      <c r="GE494" s="227"/>
      <c r="GF494" s="227"/>
      <c r="GG494" s="227"/>
      <c r="GH494" s="227"/>
      <c r="GI494" s="227"/>
      <c r="GJ494" s="227"/>
      <c r="GK494" s="227"/>
      <c r="GL494" s="227"/>
      <c r="GM494" s="227"/>
      <c r="GN494" s="227"/>
      <c r="GO494" s="227"/>
      <c r="GP494" s="227"/>
      <c r="GQ494" s="227"/>
      <c r="GR494" s="227"/>
      <c r="GS494" s="227"/>
      <c r="GT494" s="227"/>
      <c r="GU494" s="227"/>
      <c r="GV494" s="227"/>
      <c r="GW494" s="227"/>
      <c r="GX494" s="227"/>
      <c r="GY494" s="227"/>
      <c r="GZ494" s="227"/>
      <c r="HA494" s="227"/>
      <c r="HB494" s="227"/>
      <c r="HC494" s="227"/>
      <c r="HD494" s="227"/>
      <c r="HE494" s="227"/>
      <c r="HF494" s="227"/>
      <c r="HG494" s="227"/>
      <c r="HH494" s="227"/>
      <c r="HI494" s="227"/>
      <c r="HJ494" s="227"/>
      <c r="HK494" s="227"/>
      <c r="HL494" s="227"/>
      <c r="HM494" s="227"/>
      <c r="HN494" s="227"/>
      <c r="HO494" s="227"/>
      <c r="HP494" s="227"/>
      <c r="HQ494" s="227"/>
      <c r="HR494" s="227"/>
      <c r="HS494" s="227"/>
      <c r="HT494" s="227"/>
      <c r="HU494" s="227"/>
      <c r="HV494" s="227"/>
      <c r="HW494" s="227"/>
      <c r="HX494" s="227"/>
      <c r="HY494" s="227"/>
      <c r="HZ494" s="227"/>
      <c r="IA494" s="227"/>
      <c r="IB494" s="227"/>
      <c r="IC494" s="227"/>
      <c r="ID494" s="227"/>
      <c r="IE494" s="227"/>
      <c r="IF494" s="227"/>
      <c r="IG494" s="227"/>
      <c r="IH494" s="227"/>
      <c r="II494" s="227"/>
      <c r="IJ494" s="227"/>
      <c r="IK494" s="227"/>
      <c r="IL494" s="227"/>
      <c r="IM494" s="227"/>
      <c r="IN494" s="227"/>
      <c r="IO494" s="227"/>
      <c r="IP494" s="227"/>
      <c r="IQ494" s="227"/>
      <c r="IR494" s="227"/>
      <c r="IS494" s="227"/>
      <c r="IT494" s="227"/>
      <c r="IU494" s="227"/>
      <c r="IV494" s="227"/>
      <c r="IW494" s="227"/>
      <c r="IX494" s="227"/>
      <c r="IY494" s="227"/>
      <c r="IZ494" s="227"/>
      <c r="JA494" s="227"/>
      <c r="JB494" s="227"/>
      <c r="JC494" s="227"/>
      <c r="JD494" s="227"/>
      <c r="JE494" s="227"/>
      <c r="JF494" s="227"/>
      <c r="JG494" s="227"/>
      <c r="JH494" s="227"/>
      <c r="JI494" s="227"/>
      <c r="JJ494" s="227"/>
      <c r="JK494" s="227"/>
      <c r="JL494" s="227"/>
      <c r="JM494" s="227"/>
      <c r="JN494" s="227"/>
      <c r="JO494" s="227"/>
      <c r="JP494" s="227"/>
      <c r="JQ494" s="227"/>
      <c r="JR494" s="227"/>
      <c r="JS494" s="227"/>
      <c r="JT494" s="227"/>
      <c r="JU494" s="227"/>
      <c r="JV494" s="227"/>
      <c r="JW494" s="227"/>
      <c r="JX494" s="227"/>
      <c r="JY494" s="227"/>
      <c r="JZ494" s="227"/>
      <c r="KA494" s="227"/>
      <c r="KB494" s="227"/>
      <c r="KC494" s="227"/>
      <c r="KD494" s="227"/>
      <c r="KE494" s="227"/>
      <c r="KF494" s="227"/>
      <c r="KG494" s="227"/>
      <c r="KH494" s="227"/>
      <c r="KI494" s="227"/>
      <c r="KJ494" s="227"/>
      <c r="KK494" s="227"/>
      <c r="KL494" s="227"/>
      <c r="KM494" s="227"/>
      <c r="KN494" s="227"/>
      <c r="KO494" s="227"/>
      <c r="KP494" s="227"/>
      <c r="KQ494" s="227"/>
      <c r="KR494" s="227"/>
      <c r="KS494" s="227"/>
      <c r="KT494" s="227"/>
      <c r="KU494" s="227"/>
      <c r="KV494" s="227"/>
      <c r="KW494" s="227"/>
      <c r="KX494" s="227"/>
      <c r="KY494" s="227"/>
      <c r="KZ494" s="227"/>
      <c r="LA494" s="227"/>
      <c r="LB494" s="227"/>
      <c r="LC494" s="227"/>
      <c r="LD494" s="227"/>
      <c r="LE494" s="227"/>
      <c r="LF494" s="227"/>
      <c r="LG494" s="227"/>
      <c r="LH494" s="227"/>
      <c r="LI494" s="227"/>
      <c r="LJ494" s="227"/>
      <c r="LK494" s="227"/>
      <c r="LL494" s="227"/>
      <c r="LM494" s="227"/>
      <c r="LN494" s="227"/>
      <c r="LO494" s="227"/>
      <c r="LP494" s="227"/>
      <c r="LQ494" s="227"/>
      <c r="LR494" s="227"/>
      <c r="LS494" s="227"/>
      <c r="LT494" s="227"/>
      <c r="LU494" s="227"/>
      <c r="LV494" s="227"/>
      <c r="LW494" s="227"/>
      <c r="LX494" s="227"/>
      <c r="LY494" s="227"/>
      <c r="LZ494" s="227"/>
      <c r="MA494" s="227"/>
      <c r="MB494" s="227"/>
      <c r="MC494" s="227"/>
      <c r="MD494" s="227"/>
      <c r="ME494" s="227"/>
      <c r="MF494" s="227"/>
      <c r="MG494" s="227"/>
      <c r="MH494" s="227"/>
      <c r="MI494" s="227"/>
      <c r="MJ494" s="227"/>
      <c r="MK494" s="227"/>
      <c r="ML494" s="227"/>
      <c r="MM494" s="227"/>
      <c r="MN494" s="227"/>
      <c r="MO494" s="227"/>
      <c r="MP494" s="227"/>
      <c r="MQ494" s="227"/>
      <c r="MR494" s="227"/>
      <c r="MS494" s="227"/>
      <c r="MT494" s="227"/>
      <c r="MU494" s="227"/>
      <c r="MV494" s="227"/>
      <c r="MW494" s="227"/>
      <c r="MX494" s="227"/>
      <c r="MY494" s="227"/>
      <c r="MZ494" s="227"/>
      <c r="NA494" s="227"/>
      <c r="NB494" s="227"/>
      <c r="NC494" s="227"/>
      <c r="ND494" s="227"/>
      <c r="NE494" s="227"/>
      <c r="NF494" s="227"/>
      <c r="NG494" s="227"/>
      <c r="NH494" s="227"/>
      <c r="NI494" s="227"/>
      <c r="NJ494" s="227"/>
      <c r="NK494" s="227"/>
      <c r="NL494" s="227"/>
      <c r="NM494" s="227"/>
      <c r="NN494" s="227"/>
      <c r="NO494" s="227"/>
      <c r="NP494" s="227"/>
      <c r="NQ494" s="227"/>
      <c r="NR494" s="227"/>
      <c r="NS494" s="227"/>
      <c r="NT494" s="227"/>
      <c r="NU494" s="227"/>
      <c r="NV494" s="227"/>
      <c r="NW494" s="227"/>
      <c r="NX494" s="227"/>
      <c r="NY494" s="227"/>
      <c r="NZ494" s="227"/>
      <c r="OA494" s="227"/>
      <c r="OB494" s="227"/>
      <c r="OC494" s="227"/>
      <c r="OD494" s="227"/>
      <c r="OE494" s="227"/>
      <c r="OF494" s="227"/>
      <c r="OG494" s="227"/>
      <c r="OH494" s="227"/>
      <c r="OI494" s="227"/>
      <c r="OJ494" s="227"/>
      <c r="OK494" s="227"/>
      <c r="OL494" s="227"/>
      <c r="OM494" s="227"/>
      <c r="ON494" s="227"/>
      <c r="OO494" s="227"/>
      <c r="OP494" s="227"/>
      <c r="OQ494" s="227"/>
      <c r="OR494" s="227"/>
      <c r="OS494" s="227"/>
      <c r="OT494" s="227"/>
      <c r="OU494" s="227"/>
      <c r="OV494" s="227"/>
      <c r="OW494" s="227"/>
      <c r="OX494" s="227"/>
      <c r="OY494" s="227"/>
      <c r="OZ494" s="227"/>
      <c r="PA494" s="227"/>
      <c r="PB494" s="227"/>
      <c r="PC494" s="227"/>
      <c r="PD494" s="227"/>
      <c r="PE494" s="227"/>
      <c r="PF494" s="227"/>
      <c r="PG494" s="227"/>
      <c r="PH494" s="227"/>
      <c r="PI494" s="227"/>
      <c r="PJ494" s="227"/>
      <c r="PK494" s="227"/>
      <c r="PL494" s="227"/>
      <c r="PM494" s="227"/>
      <c r="PN494" s="227"/>
      <c r="PO494" s="227"/>
      <c r="PP494" s="227"/>
      <c r="PQ494" s="227"/>
      <c r="PR494" s="227"/>
      <c r="PS494" s="227"/>
      <c r="PT494" s="227"/>
      <c r="PU494" s="227"/>
      <c r="PV494" s="227"/>
      <c r="PW494" s="227"/>
      <c r="PX494" s="227"/>
      <c r="PY494" s="227"/>
      <c r="PZ494" s="227"/>
      <c r="QA494" s="227"/>
      <c r="QB494" s="227"/>
      <c r="QC494" s="227"/>
      <c r="QD494" s="227"/>
      <c r="QE494" s="227"/>
      <c r="QF494" s="227"/>
      <c r="QG494" s="227"/>
      <c r="QH494" s="227"/>
      <c r="QI494" s="227"/>
      <c r="QJ494" s="227"/>
      <c r="QK494" s="227"/>
      <c r="QL494" s="227"/>
      <c r="QM494" s="227"/>
      <c r="QN494" s="227"/>
      <c r="QO494" s="227"/>
      <c r="QP494" s="227"/>
      <c r="QQ494" s="227"/>
      <c r="QR494" s="227"/>
      <c r="QS494" s="227"/>
      <c r="QT494" s="227"/>
      <c r="QU494" s="227"/>
      <c r="QV494" s="227"/>
      <c r="QW494" s="227"/>
      <c r="QX494" s="227"/>
      <c r="QY494" s="227"/>
      <c r="QZ494" s="227"/>
      <c r="RA494" s="227"/>
      <c r="RB494" s="227"/>
      <c r="RC494" s="227"/>
      <c r="RD494" s="227"/>
      <c r="RE494" s="227"/>
      <c r="RF494" s="227"/>
      <c r="RG494" s="227"/>
      <c r="RH494" s="227"/>
      <c r="RI494" s="227"/>
      <c r="RJ494" s="227"/>
      <c r="RK494" s="227"/>
      <c r="RL494" s="227"/>
      <c r="RM494" s="227"/>
      <c r="RN494" s="227"/>
      <c r="RO494" s="227"/>
      <c r="RP494" s="227"/>
      <c r="RQ494" s="227"/>
      <c r="RR494" s="227"/>
      <c r="RS494" s="227"/>
      <c r="RT494" s="227"/>
      <c r="RU494" s="227"/>
      <c r="RV494" s="227"/>
      <c r="RW494" s="227"/>
      <c r="RX494" s="227"/>
      <c r="RY494" s="227"/>
      <c r="RZ494" s="227"/>
      <c r="SA494" s="227"/>
      <c r="SB494" s="227"/>
      <c r="SC494" s="227"/>
      <c r="SD494" s="227"/>
      <c r="SE494" s="227"/>
      <c r="SF494" s="227"/>
      <c r="SG494" s="227"/>
      <c r="SH494" s="227"/>
      <c r="SI494" s="227"/>
      <c r="SJ494" s="227"/>
      <c r="SK494" s="227"/>
      <c r="SL494" s="227"/>
      <c r="SM494" s="227"/>
      <c r="SN494" s="227"/>
      <c r="SO494" s="227"/>
      <c r="SP494" s="227"/>
      <c r="SQ494" s="227"/>
      <c r="SR494" s="227"/>
      <c r="SS494" s="227"/>
      <c r="ST494" s="227"/>
      <c r="SU494" s="227"/>
      <c r="SV494" s="227"/>
      <c r="SW494" s="227"/>
      <c r="SX494" s="227"/>
      <c r="SY494" s="227"/>
      <c r="SZ494" s="227"/>
      <c r="TA494" s="227"/>
      <c r="TB494" s="227"/>
      <c r="TC494" s="227"/>
      <c r="TD494" s="227"/>
      <c r="TE494" s="227"/>
      <c r="TF494" s="227"/>
      <c r="TG494" s="227"/>
      <c r="TH494" s="227"/>
      <c r="TI494" s="227"/>
      <c r="TJ494" s="227"/>
      <c r="TK494" s="227"/>
      <c r="TL494" s="227"/>
      <c r="TM494" s="227"/>
      <c r="TN494" s="227"/>
      <c r="TO494" s="227"/>
      <c r="TP494" s="227"/>
      <c r="TQ494" s="227"/>
      <c r="TR494" s="227"/>
      <c r="TS494" s="227"/>
      <c r="TT494" s="227"/>
      <c r="TU494" s="227"/>
      <c r="TV494" s="227"/>
      <c r="TW494" s="227"/>
      <c r="TX494" s="227"/>
      <c r="TY494" s="227"/>
      <c r="TZ494" s="227"/>
      <c r="UA494" s="227"/>
      <c r="UB494" s="227"/>
      <c r="UC494" s="227"/>
      <c r="UD494" s="227"/>
      <c r="UE494" s="227"/>
      <c r="UF494" s="227"/>
      <c r="UG494" s="227"/>
      <c r="UH494" s="227"/>
      <c r="UI494" s="227"/>
      <c r="UJ494" s="227"/>
      <c r="UK494" s="227"/>
      <c r="UL494" s="227"/>
      <c r="UM494" s="227"/>
      <c r="UN494" s="227"/>
      <c r="UO494" s="227"/>
      <c r="UP494" s="227"/>
      <c r="UQ494" s="227"/>
      <c r="UR494" s="227"/>
      <c r="US494" s="227"/>
      <c r="UT494" s="227"/>
      <c r="UU494" s="227"/>
      <c r="UV494" s="227"/>
      <c r="UW494" s="227"/>
      <c r="UX494" s="227"/>
      <c r="UY494" s="227"/>
      <c r="UZ494" s="227"/>
      <c r="VA494" s="227"/>
      <c r="VB494" s="227"/>
      <c r="VC494" s="227"/>
      <c r="VD494" s="227"/>
      <c r="VE494" s="227"/>
      <c r="VF494" s="227"/>
      <c r="VG494" s="227"/>
      <c r="VH494" s="227"/>
      <c r="VI494" s="227"/>
      <c r="VJ494" s="227"/>
      <c r="VK494" s="227"/>
      <c r="VL494" s="227"/>
      <c r="VM494" s="227"/>
      <c r="VN494" s="227"/>
      <c r="VO494" s="227"/>
      <c r="VP494" s="227"/>
      <c r="VQ494" s="227"/>
      <c r="VR494" s="227"/>
      <c r="VS494" s="227"/>
      <c r="VT494" s="227"/>
      <c r="VU494" s="227"/>
      <c r="VV494" s="227"/>
      <c r="VW494" s="227"/>
      <c r="VX494" s="227"/>
      <c r="VY494" s="227"/>
      <c r="VZ494" s="227"/>
      <c r="WA494" s="227"/>
      <c r="WB494" s="227"/>
      <c r="WC494" s="227"/>
      <c r="WD494" s="227"/>
      <c r="WE494" s="227"/>
      <c r="WF494" s="227"/>
      <c r="WG494" s="227"/>
      <c r="WH494" s="227"/>
      <c r="WI494" s="227"/>
      <c r="WJ494" s="227"/>
      <c r="WK494" s="227"/>
      <c r="WL494" s="227"/>
      <c r="WM494" s="227"/>
      <c r="WN494" s="227"/>
      <c r="WO494" s="227"/>
      <c r="WP494" s="227"/>
      <c r="WQ494" s="227"/>
      <c r="WR494" s="227"/>
      <c r="WS494" s="227"/>
      <c r="WT494" s="227"/>
      <c r="WU494" s="227"/>
      <c r="WV494" s="227"/>
      <c r="WW494" s="227"/>
      <c r="WX494" s="227"/>
      <c r="WY494" s="227"/>
      <c r="WZ494" s="227"/>
      <c r="XA494" s="227"/>
      <c r="XB494" s="227"/>
      <c r="XC494" s="227"/>
      <c r="XD494" s="227"/>
      <c r="XE494" s="227"/>
      <c r="XF494" s="227"/>
      <c r="XG494" s="227"/>
      <c r="XH494" s="227"/>
      <c r="XI494" s="227"/>
      <c r="XJ494" s="227"/>
      <c r="XK494" s="227"/>
      <c r="XL494" s="227"/>
      <c r="XM494" s="227"/>
      <c r="XN494" s="227"/>
      <c r="XO494" s="227"/>
      <c r="XP494" s="227"/>
      <c r="XQ494" s="227"/>
      <c r="XR494" s="227"/>
      <c r="XS494" s="227"/>
      <c r="XT494" s="227"/>
      <c r="XU494" s="227"/>
      <c r="XV494" s="227"/>
      <c r="XW494" s="227"/>
      <c r="XX494" s="227"/>
      <c r="XY494" s="227"/>
      <c r="XZ494" s="227"/>
      <c r="YA494" s="227"/>
      <c r="YB494" s="227"/>
      <c r="YC494" s="227"/>
      <c r="YD494" s="227"/>
      <c r="YE494" s="227"/>
      <c r="YF494" s="227"/>
      <c r="YG494" s="227"/>
      <c r="YH494" s="227"/>
      <c r="YI494" s="227"/>
      <c r="YJ494" s="227"/>
      <c r="YK494" s="227"/>
      <c r="YL494" s="227"/>
      <c r="YM494" s="227"/>
      <c r="YN494" s="227"/>
      <c r="YO494" s="227"/>
      <c r="YP494" s="227"/>
      <c r="YQ494" s="227"/>
      <c r="YR494" s="227"/>
      <c r="YS494" s="227"/>
      <c r="YT494" s="227"/>
      <c r="YU494" s="227"/>
      <c r="YV494" s="227"/>
      <c r="YW494" s="227"/>
      <c r="YX494" s="227"/>
      <c r="YY494" s="227"/>
      <c r="YZ494" s="227"/>
      <c r="ZA494" s="227"/>
      <c r="ZB494" s="227"/>
      <c r="ZC494" s="227"/>
      <c r="ZD494" s="227"/>
      <c r="ZE494" s="227"/>
      <c r="ZF494" s="227"/>
      <c r="ZG494" s="227"/>
      <c r="ZH494" s="227"/>
      <c r="ZI494" s="227"/>
      <c r="ZJ494" s="227"/>
      <c r="ZK494" s="227"/>
      <c r="ZL494" s="227"/>
      <c r="ZM494" s="227"/>
      <c r="ZN494" s="227"/>
      <c r="ZO494" s="227"/>
      <c r="ZP494" s="227"/>
      <c r="ZQ494" s="227"/>
      <c r="ZR494" s="227"/>
      <c r="ZS494" s="227"/>
      <c r="ZT494" s="227"/>
      <c r="ZU494" s="227"/>
      <c r="ZV494" s="227"/>
      <c r="ZW494" s="227"/>
      <c r="ZX494" s="227"/>
      <c r="ZY494" s="227"/>
      <c r="ZZ494" s="227"/>
      <c r="AAA494" s="227"/>
      <c r="AAB494" s="227"/>
      <c r="AAC494" s="227"/>
      <c r="AAD494" s="227"/>
      <c r="AAE494" s="227"/>
      <c r="AAF494" s="227"/>
      <c r="AAG494" s="227"/>
      <c r="AAH494" s="227"/>
      <c r="AAI494" s="227"/>
      <c r="AAJ494" s="227"/>
      <c r="AAK494" s="227"/>
      <c r="AAL494" s="227"/>
      <c r="AAM494" s="227"/>
      <c r="AAN494" s="227"/>
      <c r="AAO494" s="227"/>
      <c r="AAP494" s="227"/>
      <c r="AAQ494" s="227"/>
      <c r="AAR494" s="227"/>
      <c r="AAS494" s="227"/>
      <c r="AAT494" s="227"/>
      <c r="AAU494" s="227"/>
      <c r="AAV494" s="227"/>
      <c r="AAW494" s="227"/>
      <c r="AAX494" s="227"/>
      <c r="AAY494" s="227"/>
      <c r="AAZ494" s="227"/>
      <c r="ABA494" s="227"/>
      <c r="ABB494" s="227"/>
      <c r="ABC494" s="227"/>
      <c r="ABD494" s="227"/>
      <c r="ABE494" s="227"/>
      <c r="ABF494" s="227"/>
      <c r="ABG494" s="227"/>
      <c r="ABH494" s="227"/>
      <c r="ABI494" s="227"/>
      <c r="ABJ494" s="227"/>
      <c r="ABK494" s="227"/>
      <c r="ABL494" s="227"/>
      <c r="ABM494" s="227"/>
      <c r="ABN494" s="227"/>
      <c r="ABO494" s="227"/>
      <c r="ABP494" s="227"/>
      <c r="ABQ494" s="227"/>
      <c r="ABR494" s="227"/>
      <c r="ABS494" s="227"/>
      <c r="ABT494" s="227"/>
      <c r="ABU494" s="227"/>
      <c r="ABV494" s="227"/>
      <c r="ABW494" s="227"/>
      <c r="ABX494" s="227"/>
      <c r="ABY494" s="227"/>
      <c r="ABZ494" s="227"/>
      <c r="ACA494" s="227"/>
      <c r="ACB494" s="227"/>
      <c r="ACC494" s="227"/>
      <c r="ACD494" s="227"/>
      <c r="ACE494" s="227"/>
      <c r="ACF494" s="227"/>
      <c r="ACG494" s="227"/>
      <c r="ACH494" s="227"/>
      <c r="ACI494" s="227"/>
      <c r="ACJ494" s="227"/>
      <c r="ACK494" s="227"/>
      <c r="ACL494" s="227"/>
      <c r="ACM494" s="227"/>
      <c r="ACN494" s="227"/>
      <c r="ACO494" s="227"/>
      <c r="ACP494" s="227"/>
      <c r="ACQ494" s="227"/>
      <c r="ACR494" s="227"/>
      <c r="ACS494" s="227"/>
      <c r="ACT494" s="227"/>
      <c r="ACU494" s="227"/>
      <c r="ACV494" s="227"/>
      <c r="ACW494" s="227"/>
      <c r="ACX494" s="227"/>
      <c r="ACY494" s="227"/>
      <c r="ACZ494" s="227"/>
      <c r="ADA494" s="227"/>
      <c r="ADB494" s="227"/>
      <c r="ADC494" s="227"/>
      <c r="ADD494" s="227"/>
      <c r="ADE494" s="227"/>
      <c r="ADF494" s="227"/>
      <c r="ADG494" s="227"/>
      <c r="ADH494" s="227"/>
      <c r="ADI494" s="227"/>
      <c r="ADJ494" s="227"/>
      <c r="ADK494" s="227"/>
      <c r="ADL494" s="227"/>
      <c r="ADM494" s="227"/>
      <c r="ADN494" s="227"/>
      <c r="ADO494" s="227"/>
      <c r="ADP494" s="227"/>
      <c r="ADQ494" s="227"/>
      <c r="ADR494" s="227"/>
      <c r="ADS494" s="227"/>
      <c r="ADT494" s="227"/>
      <c r="ADU494" s="227"/>
      <c r="ADV494" s="227"/>
      <c r="ADW494" s="227"/>
      <c r="ADX494" s="227"/>
      <c r="ADY494" s="227"/>
      <c r="ADZ494" s="227"/>
      <c r="AEA494" s="227"/>
      <c r="AEB494" s="227"/>
      <c r="AEC494" s="227"/>
      <c r="AED494" s="227"/>
      <c r="AEE494" s="227"/>
      <c r="AEF494" s="227"/>
      <c r="AEG494" s="227"/>
      <c r="AEH494" s="227"/>
      <c r="AEI494" s="227"/>
      <c r="AEJ494" s="227"/>
      <c r="AEK494" s="227"/>
      <c r="AEL494" s="227"/>
      <c r="AEM494" s="227"/>
      <c r="AEN494" s="227"/>
      <c r="AEO494" s="227"/>
      <c r="AEP494" s="227"/>
      <c r="AEQ494" s="227"/>
      <c r="AER494" s="227"/>
      <c r="AES494" s="227"/>
      <c r="AET494" s="227"/>
      <c r="AEU494" s="227"/>
      <c r="AEV494" s="227"/>
      <c r="AEW494" s="227"/>
      <c r="AEX494" s="227"/>
      <c r="AEY494" s="227"/>
      <c r="AEZ494" s="227"/>
      <c r="AFA494" s="227"/>
      <c r="AFB494" s="227"/>
      <c r="AFC494" s="227"/>
      <c r="AFD494" s="227"/>
      <c r="AFE494" s="227"/>
      <c r="AFF494" s="227"/>
      <c r="AFG494" s="227"/>
      <c r="AFH494" s="227"/>
      <c r="AFI494" s="227"/>
      <c r="AFJ494" s="227"/>
      <c r="AFK494" s="227"/>
      <c r="AFL494" s="227"/>
      <c r="AFM494" s="227"/>
      <c r="AFN494" s="227"/>
      <c r="AFO494" s="227"/>
      <c r="AFP494" s="227"/>
      <c r="AFQ494" s="227"/>
      <c r="AFR494" s="227"/>
      <c r="AFS494" s="227"/>
      <c r="AFT494" s="227"/>
      <c r="AFU494" s="227"/>
      <c r="AFV494" s="227"/>
      <c r="AFW494" s="227"/>
      <c r="AFX494" s="227"/>
      <c r="AFY494" s="227"/>
      <c r="AFZ494" s="227"/>
      <c r="AGA494" s="227"/>
      <c r="AGB494" s="227"/>
      <c r="AGC494" s="227"/>
      <c r="AGD494" s="227"/>
      <c r="AGE494" s="227"/>
      <c r="AGF494" s="227"/>
      <c r="AGG494" s="227"/>
      <c r="AGH494" s="227"/>
      <c r="AGI494" s="227"/>
      <c r="AGJ494" s="227"/>
      <c r="AGK494" s="227"/>
      <c r="AGL494" s="227"/>
      <c r="AGM494" s="227"/>
      <c r="AGN494" s="227"/>
      <c r="AGO494" s="227"/>
      <c r="AGP494" s="227"/>
      <c r="AGQ494" s="227"/>
      <c r="AGR494" s="227"/>
      <c r="AGS494" s="227"/>
      <c r="AGT494" s="227"/>
      <c r="AGU494" s="227"/>
      <c r="AGV494" s="227"/>
      <c r="AGW494" s="227"/>
      <c r="AGX494" s="227"/>
      <c r="AGY494" s="227"/>
      <c r="AGZ494" s="227"/>
      <c r="AHA494" s="227"/>
      <c r="AHB494" s="227"/>
      <c r="AHC494" s="227"/>
      <c r="AHD494" s="227"/>
      <c r="AHE494" s="227"/>
      <c r="AHF494" s="227"/>
      <c r="AHG494" s="227"/>
      <c r="AHH494" s="227"/>
      <c r="AHI494" s="227"/>
      <c r="AHJ494" s="227"/>
      <c r="AHK494" s="227"/>
      <c r="AHL494" s="227"/>
      <c r="AHM494" s="227"/>
      <c r="AHN494" s="227"/>
      <c r="AHO494" s="227"/>
      <c r="AHP494" s="227"/>
      <c r="AHQ494" s="227"/>
      <c r="AHR494" s="227"/>
      <c r="AHS494" s="227"/>
      <c r="AHT494" s="227"/>
      <c r="AHU494" s="227"/>
      <c r="AHV494" s="227"/>
      <c r="AHW494" s="227"/>
      <c r="AHX494" s="227"/>
      <c r="AHY494" s="227"/>
      <c r="AHZ494" s="227"/>
      <c r="AIA494" s="227"/>
      <c r="AIB494" s="227"/>
      <c r="AIC494" s="227"/>
      <c r="AID494" s="227"/>
      <c r="AIE494" s="227"/>
      <c r="AIF494" s="227"/>
      <c r="AIG494" s="227"/>
      <c r="AIH494" s="227"/>
      <c r="AII494" s="227"/>
      <c r="AIJ494" s="227"/>
      <c r="AIK494" s="227"/>
      <c r="AIL494" s="227"/>
      <c r="AIM494" s="227"/>
      <c r="AIN494" s="227"/>
      <c r="AIO494" s="227"/>
      <c r="AIP494" s="227"/>
      <c r="AIQ494" s="227"/>
      <c r="AIR494" s="227"/>
      <c r="AIS494" s="227"/>
      <c r="AIT494" s="227"/>
      <c r="AIU494" s="227"/>
      <c r="AIV494" s="227"/>
      <c r="AIW494" s="227"/>
      <c r="AIX494" s="227"/>
      <c r="AIY494" s="227"/>
      <c r="AIZ494" s="227"/>
      <c r="AJA494" s="227"/>
      <c r="AJB494" s="227"/>
      <c r="AJC494" s="227"/>
      <c r="AJD494" s="227"/>
      <c r="AJE494" s="227"/>
      <c r="AJF494" s="227"/>
      <c r="AJG494" s="227"/>
      <c r="AJH494" s="227"/>
      <c r="AJI494" s="227"/>
      <c r="AJJ494" s="227"/>
      <c r="AJK494" s="227"/>
      <c r="AJL494" s="227"/>
      <c r="AJM494" s="227"/>
      <c r="AJN494" s="227"/>
      <c r="AJO494" s="227"/>
      <c r="AJP494" s="227"/>
      <c r="AJQ494" s="227"/>
      <c r="AJR494" s="227"/>
      <c r="AJS494" s="227"/>
      <c r="AJT494" s="227"/>
      <c r="AJU494" s="227"/>
      <c r="AJV494" s="227"/>
      <c r="AJW494" s="227"/>
      <c r="AJX494" s="227"/>
      <c r="AJY494" s="227"/>
      <c r="AJZ494" s="227"/>
      <c r="AKA494" s="227"/>
      <c r="AKB494" s="227"/>
      <c r="AKC494" s="227"/>
      <c r="AKD494" s="227"/>
      <c r="AKE494" s="227"/>
      <c r="AKF494" s="227"/>
      <c r="AKG494" s="227"/>
      <c r="AKH494" s="227"/>
      <c r="AKI494" s="227"/>
      <c r="AKJ494" s="227"/>
      <c r="AKK494" s="227"/>
      <c r="AKL494" s="227"/>
      <c r="AKM494" s="227"/>
      <c r="AKN494" s="227"/>
      <c r="AKO494" s="227"/>
      <c r="AKP494" s="227"/>
      <c r="AKQ494" s="227"/>
      <c r="AKR494" s="227"/>
      <c r="AKS494" s="227"/>
      <c r="AKT494" s="227"/>
      <c r="AKU494" s="227"/>
      <c r="AKV494" s="227"/>
      <c r="AKW494" s="227"/>
      <c r="AKX494" s="227"/>
      <c r="AKY494" s="227"/>
      <c r="AKZ494" s="227"/>
      <c r="ALA494" s="227"/>
      <c r="ALB494" s="227"/>
      <c r="ALC494" s="227"/>
      <c r="ALD494" s="227"/>
      <c r="ALE494" s="227"/>
      <c r="ALF494" s="227"/>
      <c r="ALG494" s="227"/>
      <c r="ALH494" s="227"/>
      <c r="ALI494" s="227"/>
      <c r="ALJ494" s="227"/>
      <c r="ALK494" s="227"/>
      <c r="ALL494" s="227"/>
      <c r="ALM494" s="227"/>
      <c r="ALN494" s="227"/>
      <c r="ALO494" s="227"/>
      <c r="ALP494" s="227"/>
      <c r="ALQ494" s="227"/>
      <c r="ALR494" s="227"/>
      <c r="ALS494" s="227"/>
      <c r="ALT494" s="227"/>
      <c r="ALU494" s="227"/>
      <c r="ALV494" s="227"/>
      <c r="ALW494" s="227"/>
      <c r="ALX494" s="227"/>
      <c r="ALY494" s="227"/>
      <c r="ALZ494" s="227"/>
      <c r="AMA494" s="227"/>
      <c r="AMB494" s="227"/>
      <c r="AMC494" s="227"/>
      <c r="AMD494" s="227"/>
      <c r="AME494" s="227"/>
      <c r="AMF494" s="227"/>
      <c r="AMG494" s="227"/>
      <c r="AMH494" s="227"/>
      <c r="AMI494" s="227"/>
      <c r="AMJ494" s="227"/>
      <c r="AMK494" s="227"/>
      <c r="AML494" s="227"/>
      <c r="AMM494" s="227"/>
      <c r="AMN494" s="227"/>
      <c r="AMO494" s="227"/>
      <c r="AMP494" s="227"/>
      <c r="AMQ494" s="227"/>
      <c r="AMR494" s="227"/>
      <c r="AMS494" s="227"/>
      <c r="AMT494" s="227"/>
      <c r="AMU494" s="227"/>
      <c r="AMV494" s="227"/>
      <c r="AMW494" s="227"/>
      <c r="AMX494" s="227"/>
    </row>
    <row r="495" spans="1:1038" s="308" customFormat="1" ht="18" customHeight="1">
      <c r="A495" s="301" t="s">
        <v>1819</v>
      </c>
      <c r="B495" s="302" t="s">
        <v>1647</v>
      </c>
      <c r="C495" s="228"/>
      <c r="D495" s="303" t="s">
        <v>1279</v>
      </c>
      <c r="E495" s="228">
        <v>70</v>
      </c>
      <c r="F495" s="228">
        <v>3</v>
      </c>
      <c r="G495" s="304" t="str">
        <f t="shared" si="168"/>
        <v>70-3</v>
      </c>
      <c r="H495" s="228">
        <v>0</v>
      </c>
      <c r="I495" s="228">
        <v>71.5</v>
      </c>
      <c r="J495" s="226"/>
      <c r="K495" s="545" t="b">
        <f>IF(I496=1,IF(((VLOOKUP($G495,[1]Depth_Lookup!#REF!,9,FALSE))-(H495/100))=0,"Good",IF(((VLOOKUP($G495,[1]Depth_Lookup!$A$3:$J$550,9,FALSE))-(H495/100))&gt;0,"Too Short","Too Long")))</f>
        <v>0</v>
      </c>
      <c r="L495" s="171">
        <f>(VLOOKUP($G495,Depth_Lookup!$A$3:$J$410,10,FALSE))+(H495/100)</f>
        <v>172.51499999999999</v>
      </c>
      <c r="M495" s="171">
        <f>(VLOOKUP($G495,Depth_Lookup!$A$3:$J$410,10,FALSE))+(I495/100)</f>
        <v>173.23</v>
      </c>
      <c r="N495" s="231" t="s">
        <v>2021</v>
      </c>
      <c r="O495" s="228" t="s">
        <v>1605</v>
      </c>
      <c r="P495" s="228" t="s">
        <v>853</v>
      </c>
      <c r="Q495" s="228" t="s">
        <v>125</v>
      </c>
      <c r="R495" s="304" t="str">
        <f t="shared" si="146"/>
        <v>SerpentinizedHarzburgite</v>
      </c>
      <c r="S495" s="228" t="s">
        <v>700</v>
      </c>
      <c r="T495" s="228" t="s">
        <v>700</v>
      </c>
      <c r="U495" s="228"/>
      <c r="V495" s="228"/>
      <c r="W495" s="228" t="s">
        <v>102</v>
      </c>
      <c r="X495" s="305">
        <f>VLOOKUP(W495,[2]definitions_list_lookup!$A$13:$B$19,2,0)</f>
        <v>5</v>
      </c>
      <c r="Y495" s="228" t="s">
        <v>90</v>
      </c>
      <c r="Z495" s="228" t="s">
        <v>91</v>
      </c>
      <c r="AA495" s="228"/>
      <c r="AB495" s="228"/>
      <c r="AC495" s="228"/>
      <c r="AD495" s="228"/>
      <c r="AE495" s="234"/>
      <c r="AF495" s="304" t="e">
        <f>VLOOKUP(AE495,[2]definitions_list_mag!$V$12:$W$15,2,0)</f>
        <v>#N/A</v>
      </c>
      <c r="AG495" s="241"/>
      <c r="AH495" s="228"/>
      <c r="AI495" s="244">
        <v>74</v>
      </c>
      <c r="AJ495" s="228"/>
      <c r="AK495" s="228"/>
      <c r="AL495" s="228"/>
      <c r="AM495" s="228"/>
      <c r="AN495" s="228"/>
      <c r="AO495" s="244"/>
      <c r="AP495" s="228"/>
      <c r="AQ495" s="228"/>
      <c r="AR495" s="228"/>
      <c r="AS495" s="228"/>
      <c r="AT495" s="228"/>
      <c r="AU495" s="244"/>
      <c r="AV495" s="228"/>
      <c r="AW495" s="228"/>
      <c r="AX495" s="228"/>
      <c r="AY495" s="228"/>
      <c r="AZ495" s="228"/>
      <c r="BA495" s="244">
        <v>25</v>
      </c>
      <c r="BB495" s="228">
        <v>5</v>
      </c>
      <c r="BC495" s="228">
        <v>2</v>
      </c>
      <c r="BD495" s="228" t="s">
        <v>110</v>
      </c>
      <c r="BE495" s="228" t="s">
        <v>103</v>
      </c>
      <c r="BF495" s="228"/>
      <c r="BG495" s="244"/>
      <c r="BH495" s="228"/>
      <c r="BI495" s="228"/>
      <c r="BJ495" s="228"/>
      <c r="BK495" s="228"/>
      <c r="BL495" s="228"/>
      <c r="BM495" s="244">
        <v>1</v>
      </c>
      <c r="BN495" s="228">
        <v>1</v>
      </c>
      <c r="BO495" s="228">
        <v>0.5</v>
      </c>
      <c r="BP495" s="228"/>
      <c r="BQ495" s="228"/>
      <c r="BR495" s="228"/>
      <c r="BS495" s="228"/>
      <c r="BT495" s="228"/>
      <c r="BU495" s="228"/>
      <c r="BV495" s="228"/>
      <c r="BW495" s="228"/>
      <c r="BX495" s="228"/>
      <c r="BY495" s="244"/>
      <c r="BZ495" s="228"/>
      <c r="CA495" s="228"/>
      <c r="CB495" s="228"/>
      <c r="CC495" s="228"/>
      <c r="CD495" s="228"/>
      <c r="CE495" s="228"/>
      <c r="CF495" s="310">
        <f t="shared" si="172"/>
        <v>100</v>
      </c>
      <c r="CG495" s="245"/>
      <c r="CH495" s="246" t="s">
        <v>2017</v>
      </c>
      <c r="CI495" s="246">
        <v>100</v>
      </c>
      <c r="CJ495" s="246" t="s">
        <v>514</v>
      </c>
      <c r="CK495" s="244"/>
      <c r="CL495" s="228"/>
      <c r="CM495" s="228"/>
      <c r="CN495" s="228"/>
      <c r="CO495" s="228"/>
      <c r="CP495" s="228"/>
      <c r="CQ495" s="244"/>
      <c r="CR495" s="228"/>
      <c r="CS495" s="228"/>
      <c r="CT495" s="228"/>
      <c r="CU495" s="228"/>
      <c r="CV495" s="228"/>
      <c r="CW495" s="244"/>
      <c r="CX495" s="228"/>
      <c r="CY495" s="228"/>
      <c r="CZ495" s="228"/>
      <c r="DA495" s="228"/>
      <c r="DB495" s="228">
        <v>75</v>
      </c>
      <c r="DC495" s="244">
        <v>25</v>
      </c>
      <c r="DD495" s="248"/>
      <c r="DE495" s="248"/>
      <c r="DF495" s="248"/>
      <c r="DG495" s="248"/>
      <c r="DH495" s="248"/>
      <c r="DI495" s="248"/>
      <c r="DJ495" s="248"/>
      <c r="DK495" s="306">
        <f t="shared" si="147"/>
        <v>100</v>
      </c>
      <c r="DL495" s="245"/>
      <c r="DM495" s="228"/>
      <c r="DN495" s="228"/>
      <c r="DO495" s="244"/>
      <c r="DP495" s="228"/>
      <c r="DQ495" s="245"/>
      <c r="DR495" s="307"/>
      <c r="DS495" s="245"/>
      <c r="DT495" s="262" t="s">
        <v>2025</v>
      </c>
      <c r="DU495" s="249"/>
      <c r="DV495" s="249"/>
      <c r="DW495" s="311" t="e">
        <f>VLOOKUP(P495,[2]definitions_list_lookup!$K$30:$L$54,2,0)</f>
        <v>#N/A</v>
      </c>
      <c r="DX495" s="268" t="s">
        <v>2026</v>
      </c>
      <c r="DY495" s="268" t="s">
        <v>2027</v>
      </c>
      <c r="DZ495" s="482"/>
      <c r="EA495" s="312"/>
      <c r="EB495" s="249"/>
      <c r="EC495" s="312"/>
      <c r="ED495" s="229" t="s">
        <v>2517</v>
      </c>
      <c r="EE495" s="313"/>
      <c r="EF495" s="314"/>
      <c r="EG495" s="313"/>
      <c r="EH495" s="315"/>
      <c r="EI495" s="316"/>
      <c r="EJ495" s="317"/>
      <c r="EK495" s="318"/>
      <c r="EL495" s="313"/>
      <c r="EM495" s="315"/>
      <c r="EN495" s="315"/>
      <c r="EO495" s="319"/>
      <c r="EP495" s="319"/>
      <c r="EQ495" s="319"/>
      <c r="ER495" s="319"/>
      <c r="ES495" s="319"/>
      <c r="ET495" s="319"/>
      <c r="EU495" s="319"/>
      <c r="EV495" s="320"/>
      <c r="EW495" s="320"/>
      <c r="EX495" s="320"/>
      <c r="EY495" s="320"/>
      <c r="EZ495" s="192" t="e">
        <f t="shared" si="155"/>
        <v>#DIV/0!</v>
      </c>
      <c r="FA495" s="192" t="e">
        <f t="shared" si="156"/>
        <v>#DIV/0!</v>
      </c>
      <c r="FB495" s="192" t="e">
        <f t="shared" si="157"/>
        <v>#DIV/0!</v>
      </c>
      <c r="FC495" s="192" t="e">
        <f t="shared" si="158"/>
        <v>#DIV/0!</v>
      </c>
      <c r="FD495" s="192" t="e">
        <f t="shared" si="159"/>
        <v>#DIV/0!</v>
      </c>
      <c r="FE495" s="193" t="e">
        <f t="shared" si="160"/>
        <v>#DIV/0!</v>
      </c>
      <c r="FF495" s="194" t="e">
        <f t="shared" si="161"/>
        <v>#DIV/0!</v>
      </c>
      <c r="FG495" s="313"/>
      <c r="FH495" s="315"/>
      <c r="FI495" s="778">
        <f t="shared" si="162"/>
        <v>0</v>
      </c>
      <c r="FJ495" s="779" t="e">
        <f t="shared" si="163"/>
        <v>#DIV/0!</v>
      </c>
      <c r="FK495" s="779" t="e">
        <f t="shared" si="164"/>
        <v>#DIV/0!</v>
      </c>
      <c r="FL495" s="780" t="e">
        <f t="shared" si="165"/>
        <v>#DIV/0!</v>
      </c>
      <c r="FM495" s="169" t="e">
        <f t="shared" si="166"/>
        <v>#DIV/0!</v>
      </c>
      <c r="FN495" s="783" t="e">
        <f t="shared" si="167"/>
        <v>#DIV/0!</v>
      </c>
      <c r="FO495" s="228"/>
      <c r="FP495" s="228"/>
      <c r="FQ495" s="228"/>
      <c r="FR495" s="228"/>
      <c r="FS495" s="228"/>
      <c r="FT495" s="228"/>
      <c r="FU495" s="228"/>
      <c r="FV495" s="228"/>
      <c r="FW495" s="228"/>
      <c r="FX495" s="228"/>
      <c r="FY495" s="228"/>
      <c r="FZ495" s="228"/>
      <c r="GA495" s="228"/>
      <c r="GB495" s="228"/>
      <c r="GC495" s="228"/>
      <c r="GD495" s="228"/>
      <c r="GE495" s="228"/>
      <c r="GF495" s="228"/>
      <c r="GG495" s="228"/>
      <c r="GH495" s="228"/>
      <c r="GI495" s="228"/>
      <c r="GJ495" s="228"/>
      <c r="GK495" s="228"/>
      <c r="GL495" s="228"/>
      <c r="GM495" s="228"/>
      <c r="GN495" s="228"/>
      <c r="GO495" s="228"/>
      <c r="GP495" s="228"/>
      <c r="GQ495" s="228"/>
      <c r="GR495" s="228"/>
      <c r="GS495" s="228"/>
      <c r="GT495" s="228"/>
      <c r="GU495" s="228"/>
      <c r="GV495" s="228"/>
      <c r="GW495" s="228"/>
      <c r="GX495" s="228"/>
      <c r="GY495" s="228"/>
      <c r="GZ495" s="228"/>
      <c r="HA495" s="228"/>
      <c r="HB495" s="228"/>
      <c r="HC495" s="228"/>
      <c r="HD495" s="228"/>
      <c r="HE495" s="228"/>
      <c r="HF495" s="228"/>
      <c r="HG495" s="228"/>
      <c r="HH495" s="228"/>
      <c r="HI495" s="228"/>
      <c r="HJ495" s="228"/>
      <c r="HK495" s="228"/>
      <c r="HL495" s="228"/>
      <c r="HM495" s="228"/>
      <c r="HN495" s="228"/>
      <c r="HO495" s="228"/>
      <c r="HP495" s="228"/>
      <c r="HQ495" s="228"/>
      <c r="HR495" s="228"/>
      <c r="HS495" s="228"/>
      <c r="HT495" s="228"/>
      <c r="HU495" s="228"/>
      <c r="HV495" s="228"/>
      <c r="HW495" s="228"/>
      <c r="HX495" s="228"/>
      <c r="HY495" s="228"/>
      <c r="HZ495" s="228"/>
      <c r="IA495" s="228"/>
      <c r="IB495" s="228"/>
      <c r="IC495" s="228"/>
      <c r="ID495" s="228"/>
      <c r="IE495" s="228"/>
      <c r="IF495" s="228"/>
      <c r="IG495" s="228"/>
      <c r="IH495" s="228"/>
      <c r="II495" s="228"/>
      <c r="IJ495" s="228"/>
      <c r="IK495" s="228"/>
      <c r="IL495" s="228"/>
      <c r="IM495" s="228"/>
      <c r="IN495" s="228"/>
      <c r="IO495" s="228"/>
      <c r="IP495" s="228"/>
      <c r="IQ495" s="228"/>
      <c r="IR495" s="228"/>
      <c r="IS495" s="228"/>
      <c r="IT495" s="228"/>
      <c r="IU495" s="228"/>
      <c r="IV495" s="228"/>
      <c r="IW495" s="228"/>
      <c r="IX495" s="228"/>
      <c r="IY495" s="228"/>
      <c r="IZ495" s="228"/>
      <c r="JA495" s="228"/>
      <c r="JB495" s="228"/>
      <c r="JC495" s="228"/>
      <c r="JD495" s="228"/>
      <c r="JE495" s="228"/>
      <c r="JF495" s="228"/>
      <c r="JG495" s="228"/>
      <c r="JH495" s="228"/>
      <c r="JI495" s="228"/>
      <c r="JJ495" s="228"/>
      <c r="JK495" s="228"/>
      <c r="JL495" s="228"/>
      <c r="JM495" s="228"/>
      <c r="JN495" s="228"/>
      <c r="JO495" s="228"/>
      <c r="JP495" s="228"/>
      <c r="JQ495" s="228"/>
      <c r="JR495" s="228"/>
      <c r="JS495" s="228"/>
      <c r="JT495" s="228"/>
      <c r="JU495" s="228"/>
      <c r="JV495" s="228"/>
      <c r="JW495" s="228"/>
      <c r="JX495" s="228"/>
      <c r="JY495" s="228"/>
      <c r="JZ495" s="228"/>
      <c r="KA495" s="228"/>
      <c r="KB495" s="228"/>
      <c r="KC495" s="228"/>
      <c r="KD495" s="228"/>
      <c r="KE495" s="228"/>
      <c r="KF495" s="228"/>
      <c r="KG495" s="228"/>
      <c r="KH495" s="228"/>
      <c r="KI495" s="228"/>
      <c r="KJ495" s="228"/>
      <c r="KK495" s="228"/>
      <c r="KL495" s="228"/>
      <c r="KM495" s="228"/>
      <c r="KN495" s="228"/>
      <c r="KO495" s="228"/>
      <c r="KP495" s="228"/>
      <c r="KQ495" s="228"/>
      <c r="KR495" s="228"/>
      <c r="KS495" s="228"/>
      <c r="KT495" s="228"/>
      <c r="KU495" s="228"/>
      <c r="KV495" s="228"/>
      <c r="KW495" s="228"/>
      <c r="KX495" s="228"/>
      <c r="KY495" s="228"/>
      <c r="KZ495" s="228"/>
      <c r="LA495" s="228"/>
      <c r="LB495" s="228"/>
      <c r="LC495" s="228"/>
      <c r="LD495" s="228"/>
      <c r="LE495" s="228"/>
      <c r="LF495" s="228"/>
      <c r="LG495" s="228"/>
      <c r="LH495" s="228"/>
      <c r="LI495" s="228"/>
      <c r="LJ495" s="228"/>
      <c r="LK495" s="228"/>
      <c r="LL495" s="228"/>
      <c r="LM495" s="228"/>
      <c r="LN495" s="228"/>
      <c r="LO495" s="228"/>
      <c r="LP495" s="228"/>
      <c r="LQ495" s="228"/>
      <c r="LR495" s="228"/>
      <c r="LS495" s="228"/>
      <c r="LT495" s="228"/>
      <c r="LU495" s="228"/>
      <c r="LV495" s="228"/>
      <c r="LW495" s="228"/>
      <c r="LX495" s="228"/>
      <c r="LY495" s="228"/>
      <c r="LZ495" s="228"/>
      <c r="MA495" s="228"/>
      <c r="MB495" s="228"/>
      <c r="MC495" s="228"/>
      <c r="MD495" s="228"/>
      <c r="ME495" s="228"/>
      <c r="MF495" s="228"/>
      <c r="MG495" s="228"/>
      <c r="MH495" s="228"/>
      <c r="MI495" s="228"/>
      <c r="MJ495" s="228"/>
      <c r="MK495" s="228"/>
      <c r="ML495" s="228"/>
      <c r="MM495" s="228"/>
      <c r="MN495" s="228"/>
      <c r="MO495" s="228"/>
      <c r="MP495" s="228"/>
      <c r="MQ495" s="228"/>
      <c r="MR495" s="228"/>
      <c r="MS495" s="228"/>
      <c r="MT495" s="228"/>
      <c r="MU495" s="228"/>
      <c r="MV495" s="228"/>
      <c r="MW495" s="228"/>
      <c r="MX495" s="228"/>
      <c r="MY495" s="228"/>
      <c r="MZ495" s="228"/>
      <c r="NA495" s="228"/>
      <c r="NB495" s="228"/>
      <c r="NC495" s="228"/>
      <c r="ND495" s="228"/>
      <c r="NE495" s="228"/>
      <c r="NF495" s="228"/>
      <c r="NG495" s="228"/>
      <c r="NH495" s="228"/>
      <c r="NI495" s="228"/>
      <c r="NJ495" s="228"/>
      <c r="NK495" s="228"/>
      <c r="NL495" s="228"/>
      <c r="NM495" s="228"/>
      <c r="NN495" s="228"/>
      <c r="NO495" s="228"/>
      <c r="NP495" s="228"/>
      <c r="NQ495" s="228"/>
      <c r="NR495" s="228"/>
      <c r="NS495" s="228"/>
      <c r="NT495" s="228"/>
      <c r="NU495" s="228"/>
      <c r="NV495" s="228"/>
      <c r="NW495" s="228"/>
      <c r="NX495" s="228"/>
      <c r="NY495" s="228"/>
      <c r="NZ495" s="228"/>
      <c r="OA495" s="228"/>
      <c r="OB495" s="228"/>
      <c r="OC495" s="228"/>
      <c r="OD495" s="228"/>
      <c r="OE495" s="228"/>
      <c r="OF495" s="228"/>
      <c r="OG495" s="228"/>
      <c r="OH495" s="228"/>
      <c r="OI495" s="228"/>
      <c r="OJ495" s="228"/>
      <c r="OK495" s="228"/>
      <c r="OL495" s="228"/>
      <c r="OM495" s="228"/>
      <c r="ON495" s="228"/>
      <c r="OO495" s="228"/>
      <c r="OP495" s="228"/>
      <c r="OQ495" s="228"/>
      <c r="OR495" s="228"/>
      <c r="OS495" s="228"/>
      <c r="OT495" s="228"/>
      <c r="OU495" s="228"/>
      <c r="OV495" s="228"/>
      <c r="OW495" s="228"/>
      <c r="OX495" s="228"/>
      <c r="OY495" s="228"/>
      <c r="OZ495" s="228"/>
      <c r="PA495" s="228"/>
      <c r="PB495" s="228"/>
      <c r="PC495" s="228"/>
      <c r="PD495" s="228"/>
      <c r="PE495" s="228"/>
      <c r="PF495" s="228"/>
      <c r="PG495" s="228"/>
      <c r="PH495" s="228"/>
      <c r="PI495" s="228"/>
      <c r="PJ495" s="228"/>
      <c r="PK495" s="228"/>
      <c r="PL495" s="228"/>
      <c r="PM495" s="228"/>
      <c r="PN495" s="228"/>
      <c r="PO495" s="228"/>
      <c r="PP495" s="228"/>
      <c r="PQ495" s="228"/>
      <c r="PR495" s="228"/>
      <c r="PS495" s="228"/>
      <c r="PT495" s="228"/>
      <c r="PU495" s="228"/>
      <c r="PV495" s="228"/>
      <c r="PW495" s="228"/>
      <c r="PX495" s="228"/>
      <c r="PY495" s="228"/>
      <c r="PZ495" s="228"/>
      <c r="QA495" s="228"/>
      <c r="QB495" s="228"/>
      <c r="QC495" s="228"/>
      <c r="QD495" s="228"/>
      <c r="QE495" s="228"/>
      <c r="QF495" s="228"/>
      <c r="QG495" s="228"/>
      <c r="QH495" s="228"/>
      <c r="QI495" s="228"/>
      <c r="QJ495" s="228"/>
      <c r="QK495" s="228"/>
      <c r="QL495" s="228"/>
      <c r="QM495" s="228"/>
      <c r="QN495" s="228"/>
      <c r="QO495" s="228"/>
      <c r="QP495" s="228"/>
      <c r="QQ495" s="228"/>
      <c r="QR495" s="228"/>
      <c r="QS495" s="228"/>
      <c r="QT495" s="228"/>
      <c r="QU495" s="228"/>
      <c r="QV495" s="228"/>
      <c r="QW495" s="228"/>
      <c r="QX495" s="228"/>
      <c r="QY495" s="228"/>
      <c r="QZ495" s="228"/>
      <c r="RA495" s="228"/>
      <c r="RB495" s="228"/>
      <c r="RC495" s="228"/>
      <c r="RD495" s="228"/>
      <c r="RE495" s="228"/>
      <c r="RF495" s="228"/>
      <c r="RG495" s="228"/>
      <c r="RH495" s="228"/>
      <c r="RI495" s="228"/>
      <c r="RJ495" s="228"/>
      <c r="RK495" s="228"/>
      <c r="RL495" s="228"/>
      <c r="RM495" s="228"/>
      <c r="RN495" s="228"/>
      <c r="RO495" s="228"/>
      <c r="RP495" s="228"/>
      <c r="RQ495" s="228"/>
      <c r="RR495" s="228"/>
      <c r="RS495" s="228"/>
      <c r="RT495" s="228"/>
      <c r="RU495" s="228"/>
      <c r="RV495" s="228"/>
      <c r="RW495" s="228"/>
      <c r="RX495" s="228"/>
      <c r="RY495" s="228"/>
      <c r="RZ495" s="228"/>
      <c r="SA495" s="228"/>
      <c r="SB495" s="228"/>
      <c r="SC495" s="228"/>
      <c r="SD495" s="228"/>
      <c r="SE495" s="228"/>
      <c r="SF495" s="228"/>
      <c r="SG495" s="228"/>
      <c r="SH495" s="228"/>
      <c r="SI495" s="228"/>
      <c r="SJ495" s="228"/>
      <c r="SK495" s="228"/>
      <c r="SL495" s="228"/>
      <c r="SM495" s="228"/>
      <c r="SN495" s="228"/>
      <c r="SO495" s="228"/>
      <c r="SP495" s="228"/>
      <c r="SQ495" s="228"/>
      <c r="SR495" s="228"/>
      <c r="SS495" s="228"/>
      <c r="ST495" s="228"/>
      <c r="SU495" s="228"/>
      <c r="SV495" s="228"/>
      <c r="SW495" s="228"/>
      <c r="SX495" s="228"/>
      <c r="SY495" s="228"/>
      <c r="SZ495" s="228"/>
      <c r="TA495" s="228"/>
      <c r="TB495" s="228"/>
      <c r="TC495" s="228"/>
      <c r="TD495" s="228"/>
      <c r="TE495" s="228"/>
      <c r="TF495" s="228"/>
      <c r="TG495" s="228"/>
      <c r="TH495" s="228"/>
      <c r="TI495" s="228"/>
      <c r="TJ495" s="228"/>
      <c r="TK495" s="228"/>
      <c r="TL495" s="228"/>
      <c r="TM495" s="228"/>
      <c r="TN495" s="228"/>
      <c r="TO495" s="228"/>
      <c r="TP495" s="228"/>
      <c r="TQ495" s="228"/>
      <c r="TR495" s="228"/>
      <c r="TS495" s="228"/>
      <c r="TT495" s="228"/>
      <c r="TU495" s="228"/>
      <c r="TV495" s="228"/>
      <c r="TW495" s="228"/>
      <c r="TX495" s="228"/>
      <c r="TY495" s="228"/>
      <c r="TZ495" s="228"/>
      <c r="UA495" s="228"/>
      <c r="UB495" s="228"/>
      <c r="UC495" s="228"/>
      <c r="UD495" s="228"/>
      <c r="UE495" s="228"/>
      <c r="UF495" s="228"/>
      <c r="UG495" s="228"/>
      <c r="UH495" s="228"/>
      <c r="UI495" s="228"/>
      <c r="UJ495" s="228"/>
      <c r="UK495" s="228"/>
      <c r="UL495" s="228"/>
      <c r="UM495" s="228"/>
      <c r="UN495" s="228"/>
      <c r="UO495" s="228"/>
      <c r="UP495" s="228"/>
      <c r="UQ495" s="228"/>
      <c r="UR495" s="228"/>
      <c r="US495" s="228"/>
      <c r="UT495" s="228"/>
      <c r="UU495" s="228"/>
      <c r="UV495" s="228"/>
      <c r="UW495" s="228"/>
      <c r="UX495" s="228"/>
      <c r="UY495" s="228"/>
      <c r="UZ495" s="228"/>
      <c r="VA495" s="228"/>
      <c r="VB495" s="228"/>
      <c r="VC495" s="228"/>
      <c r="VD495" s="228"/>
      <c r="VE495" s="228"/>
      <c r="VF495" s="228"/>
      <c r="VG495" s="228"/>
      <c r="VH495" s="228"/>
      <c r="VI495" s="228"/>
      <c r="VJ495" s="228"/>
      <c r="VK495" s="228"/>
      <c r="VL495" s="228"/>
      <c r="VM495" s="228"/>
      <c r="VN495" s="228"/>
      <c r="VO495" s="228"/>
      <c r="VP495" s="228"/>
      <c r="VQ495" s="228"/>
      <c r="VR495" s="228"/>
      <c r="VS495" s="228"/>
      <c r="VT495" s="228"/>
      <c r="VU495" s="228"/>
      <c r="VV495" s="228"/>
      <c r="VW495" s="228"/>
      <c r="VX495" s="228"/>
      <c r="VY495" s="228"/>
      <c r="VZ495" s="228"/>
      <c r="WA495" s="228"/>
      <c r="WB495" s="228"/>
      <c r="WC495" s="228"/>
      <c r="WD495" s="228"/>
      <c r="WE495" s="228"/>
      <c r="WF495" s="228"/>
      <c r="WG495" s="228"/>
      <c r="WH495" s="228"/>
      <c r="WI495" s="228"/>
      <c r="WJ495" s="228"/>
      <c r="WK495" s="228"/>
      <c r="WL495" s="228"/>
      <c r="WM495" s="228"/>
      <c r="WN495" s="228"/>
      <c r="WO495" s="228"/>
      <c r="WP495" s="228"/>
      <c r="WQ495" s="228"/>
      <c r="WR495" s="228"/>
      <c r="WS495" s="228"/>
      <c r="WT495" s="228"/>
      <c r="WU495" s="228"/>
      <c r="WV495" s="228"/>
      <c r="WW495" s="228"/>
      <c r="WX495" s="228"/>
      <c r="WY495" s="228"/>
      <c r="WZ495" s="228"/>
      <c r="XA495" s="228"/>
      <c r="XB495" s="228"/>
      <c r="XC495" s="228"/>
      <c r="XD495" s="228"/>
      <c r="XE495" s="228"/>
      <c r="XF495" s="228"/>
      <c r="XG495" s="228"/>
      <c r="XH495" s="228"/>
      <c r="XI495" s="228"/>
      <c r="XJ495" s="228"/>
      <c r="XK495" s="228"/>
      <c r="XL495" s="228"/>
      <c r="XM495" s="228"/>
      <c r="XN495" s="228"/>
      <c r="XO495" s="228"/>
      <c r="XP495" s="228"/>
      <c r="XQ495" s="228"/>
      <c r="XR495" s="228"/>
      <c r="XS495" s="228"/>
      <c r="XT495" s="228"/>
      <c r="XU495" s="228"/>
      <c r="XV495" s="228"/>
      <c r="XW495" s="228"/>
      <c r="XX495" s="228"/>
      <c r="XY495" s="228"/>
      <c r="XZ495" s="228"/>
      <c r="YA495" s="228"/>
      <c r="YB495" s="228"/>
      <c r="YC495" s="228"/>
      <c r="YD495" s="228"/>
      <c r="YE495" s="228"/>
      <c r="YF495" s="228"/>
      <c r="YG495" s="228"/>
      <c r="YH495" s="228"/>
      <c r="YI495" s="228"/>
      <c r="YJ495" s="228"/>
      <c r="YK495" s="228"/>
      <c r="YL495" s="228"/>
      <c r="YM495" s="228"/>
      <c r="YN495" s="228"/>
      <c r="YO495" s="228"/>
      <c r="YP495" s="228"/>
      <c r="YQ495" s="228"/>
      <c r="YR495" s="228"/>
      <c r="YS495" s="228"/>
      <c r="YT495" s="228"/>
      <c r="YU495" s="228"/>
      <c r="YV495" s="228"/>
      <c r="YW495" s="228"/>
      <c r="YX495" s="228"/>
      <c r="YY495" s="228"/>
      <c r="YZ495" s="228"/>
      <c r="ZA495" s="228"/>
      <c r="ZB495" s="228"/>
      <c r="ZC495" s="228"/>
      <c r="ZD495" s="228"/>
      <c r="ZE495" s="228"/>
      <c r="ZF495" s="228"/>
      <c r="ZG495" s="228"/>
      <c r="ZH495" s="228"/>
      <c r="ZI495" s="228"/>
      <c r="ZJ495" s="228"/>
      <c r="ZK495" s="228"/>
      <c r="ZL495" s="228"/>
      <c r="ZM495" s="228"/>
      <c r="ZN495" s="228"/>
      <c r="ZO495" s="228"/>
      <c r="ZP495" s="228"/>
      <c r="ZQ495" s="228"/>
      <c r="ZR495" s="228"/>
      <c r="ZS495" s="228"/>
      <c r="ZT495" s="228"/>
      <c r="ZU495" s="228"/>
      <c r="ZV495" s="228"/>
      <c r="ZW495" s="228"/>
      <c r="ZX495" s="228"/>
      <c r="ZY495" s="228"/>
      <c r="ZZ495" s="228"/>
      <c r="AAA495" s="228"/>
      <c r="AAB495" s="228"/>
      <c r="AAC495" s="228"/>
      <c r="AAD495" s="228"/>
      <c r="AAE495" s="228"/>
      <c r="AAF495" s="228"/>
      <c r="AAG495" s="228"/>
      <c r="AAH495" s="228"/>
      <c r="AAI495" s="228"/>
      <c r="AAJ495" s="228"/>
      <c r="AAK495" s="228"/>
      <c r="AAL495" s="228"/>
      <c r="AAM495" s="228"/>
      <c r="AAN495" s="228"/>
      <c r="AAO495" s="228"/>
      <c r="AAP495" s="228"/>
      <c r="AAQ495" s="228"/>
      <c r="AAR495" s="228"/>
      <c r="AAS495" s="228"/>
      <c r="AAT495" s="228"/>
      <c r="AAU495" s="228"/>
      <c r="AAV495" s="228"/>
      <c r="AAW495" s="228"/>
      <c r="AAX495" s="228"/>
      <c r="AAY495" s="228"/>
      <c r="AAZ495" s="228"/>
      <c r="ABA495" s="228"/>
      <c r="ABB495" s="228"/>
      <c r="ABC495" s="228"/>
      <c r="ABD495" s="228"/>
      <c r="ABE495" s="228"/>
      <c r="ABF495" s="228"/>
      <c r="ABG495" s="228"/>
      <c r="ABH495" s="228"/>
      <c r="ABI495" s="228"/>
      <c r="ABJ495" s="228"/>
      <c r="ABK495" s="228"/>
      <c r="ABL495" s="228"/>
      <c r="ABM495" s="228"/>
      <c r="ABN495" s="228"/>
      <c r="ABO495" s="228"/>
      <c r="ABP495" s="228"/>
      <c r="ABQ495" s="228"/>
      <c r="ABR495" s="228"/>
      <c r="ABS495" s="228"/>
      <c r="ABT495" s="228"/>
      <c r="ABU495" s="228"/>
      <c r="ABV495" s="228"/>
      <c r="ABW495" s="228"/>
      <c r="ABX495" s="228"/>
      <c r="ABY495" s="228"/>
      <c r="ABZ495" s="228"/>
      <c r="ACA495" s="228"/>
      <c r="ACB495" s="228"/>
      <c r="ACC495" s="228"/>
      <c r="ACD495" s="228"/>
      <c r="ACE495" s="228"/>
      <c r="ACF495" s="228"/>
      <c r="ACG495" s="228"/>
      <c r="ACH495" s="228"/>
      <c r="ACI495" s="228"/>
      <c r="ACJ495" s="228"/>
      <c r="ACK495" s="228"/>
      <c r="ACL495" s="228"/>
      <c r="ACM495" s="228"/>
      <c r="ACN495" s="228"/>
      <c r="ACO495" s="228"/>
      <c r="ACP495" s="228"/>
      <c r="ACQ495" s="228"/>
      <c r="ACR495" s="228"/>
      <c r="ACS495" s="228"/>
      <c r="ACT495" s="228"/>
      <c r="ACU495" s="228"/>
      <c r="ACV495" s="228"/>
      <c r="ACW495" s="228"/>
      <c r="ACX495" s="228"/>
      <c r="ACY495" s="228"/>
      <c r="ACZ495" s="228"/>
      <c r="ADA495" s="228"/>
      <c r="ADB495" s="228"/>
      <c r="ADC495" s="228"/>
      <c r="ADD495" s="228"/>
      <c r="ADE495" s="228"/>
      <c r="ADF495" s="228"/>
      <c r="ADG495" s="228"/>
      <c r="ADH495" s="228"/>
      <c r="ADI495" s="228"/>
      <c r="ADJ495" s="228"/>
      <c r="ADK495" s="228"/>
      <c r="ADL495" s="228"/>
      <c r="ADM495" s="228"/>
      <c r="ADN495" s="228"/>
      <c r="ADO495" s="228"/>
      <c r="ADP495" s="228"/>
      <c r="ADQ495" s="228"/>
      <c r="ADR495" s="228"/>
      <c r="ADS495" s="228"/>
      <c r="ADT495" s="228"/>
      <c r="ADU495" s="228"/>
      <c r="ADV495" s="228"/>
      <c r="ADW495" s="228"/>
      <c r="ADX495" s="228"/>
      <c r="ADY495" s="228"/>
      <c r="ADZ495" s="228"/>
      <c r="AEA495" s="228"/>
      <c r="AEB495" s="228"/>
      <c r="AEC495" s="228"/>
      <c r="AED495" s="228"/>
      <c r="AEE495" s="228"/>
      <c r="AEF495" s="228"/>
      <c r="AEG495" s="228"/>
      <c r="AEH495" s="228"/>
      <c r="AEI495" s="228"/>
      <c r="AEJ495" s="228"/>
      <c r="AEK495" s="228"/>
      <c r="AEL495" s="228"/>
      <c r="AEM495" s="228"/>
      <c r="AEN495" s="228"/>
      <c r="AEO495" s="228"/>
      <c r="AEP495" s="228"/>
      <c r="AEQ495" s="228"/>
      <c r="AER495" s="228"/>
      <c r="AES495" s="228"/>
      <c r="AET495" s="228"/>
      <c r="AEU495" s="228"/>
      <c r="AEV495" s="228"/>
      <c r="AEW495" s="228"/>
      <c r="AEX495" s="228"/>
      <c r="AEY495" s="228"/>
      <c r="AEZ495" s="228"/>
      <c r="AFA495" s="228"/>
      <c r="AFB495" s="228"/>
      <c r="AFC495" s="228"/>
      <c r="AFD495" s="228"/>
      <c r="AFE495" s="228"/>
      <c r="AFF495" s="228"/>
      <c r="AFG495" s="228"/>
      <c r="AFH495" s="228"/>
      <c r="AFI495" s="228"/>
      <c r="AFJ495" s="228"/>
      <c r="AFK495" s="228"/>
      <c r="AFL495" s="228"/>
      <c r="AFM495" s="228"/>
      <c r="AFN495" s="228"/>
      <c r="AFO495" s="228"/>
      <c r="AFP495" s="228"/>
      <c r="AFQ495" s="228"/>
      <c r="AFR495" s="228"/>
      <c r="AFS495" s="228"/>
      <c r="AFT495" s="228"/>
      <c r="AFU495" s="228"/>
      <c r="AFV495" s="228"/>
      <c r="AFW495" s="228"/>
      <c r="AFX495" s="228"/>
      <c r="AFY495" s="228"/>
      <c r="AFZ495" s="228"/>
      <c r="AGA495" s="228"/>
      <c r="AGB495" s="228"/>
      <c r="AGC495" s="228"/>
      <c r="AGD495" s="228"/>
      <c r="AGE495" s="228"/>
      <c r="AGF495" s="228"/>
      <c r="AGG495" s="228"/>
      <c r="AGH495" s="228"/>
      <c r="AGI495" s="228"/>
      <c r="AGJ495" s="228"/>
      <c r="AGK495" s="228"/>
      <c r="AGL495" s="228"/>
      <c r="AGM495" s="228"/>
      <c r="AGN495" s="228"/>
      <c r="AGO495" s="228"/>
      <c r="AGP495" s="228"/>
      <c r="AGQ495" s="228"/>
      <c r="AGR495" s="228"/>
      <c r="AGS495" s="228"/>
      <c r="AGT495" s="228"/>
      <c r="AGU495" s="228"/>
      <c r="AGV495" s="228"/>
      <c r="AGW495" s="228"/>
      <c r="AGX495" s="228"/>
      <c r="AGY495" s="228"/>
      <c r="AGZ495" s="228"/>
      <c r="AHA495" s="228"/>
      <c r="AHB495" s="228"/>
      <c r="AHC495" s="228"/>
      <c r="AHD495" s="228"/>
      <c r="AHE495" s="228"/>
      <c r="AHF495" s="228"/>
      <c r="AHG495" s="228"/>
      <c r="AHH495" s="228"/>
      <c r="AHI495" s="228"/>
      <c r="AHJ495" s="228"/>
      <c r="AHK495" s="228"/>
      <c r="AHL495" s="228"/>
      <c r="AHM495" s="228"/>
      <c r="AHN495" s="228"/>
      <c r="AHO495" s="228"/>
      <c r="AHP495" s="228"/>
      <c r="AHQ495" s="228"/>
      <c r="AHR495" s="228"/>
      <c r="AHS495" s="228"/>
      <c r="AHT495" s="228"/>
      <c r="AHU495" s="228"/>
      <c r="AHV495" s="228"/>
      <c r="AHW495" s="228"/>
      <c r="AHX495" s="228"/>
      <c r="AHY495" s="228"/>
      <c r="AHZ495" s="228"/>
      <c r="AIA495" s="228"/>
      <c r="AIB495" s="228"/>
      <c r="AIC495" s="228"/>
      <c r="AID495" s="228"/>
      <c r="AIE495" s="228"/>
      <c r="AIF495" s="228"/>
      <c r="AIG495" s="228"/>
      <c r="AIH495" s="228"/>
      <c r="AII495" s="228"/>
      <c r="AIJ495" s="228"/>
      <c r="AIK495" s="228"/>
      <c r="AIL495" s="228"/>
      <c r="AIM495" s="228"/>
      <c r="AIN495" s="228"/>
      <c r="AIO495" s="228"/>
      <c r="AIP495" s="228"/>
      <c r="AIQ495" s="228"/>
      <c r="AIR495" s="228"/>
      <c r="AIS495" s="228"/>
      <c r="AIT495" s="228"/>
      <c r="AIU495" s="228"/>
      <c r="AIV495" s="228"/>
      <c r="AIW495" s="228"/>
      <c r="AIX495" s="228"/>
      <c r="AIY495" s="228"/>
      <c r="AIZ495" s="228"/>
      <c r="AJA495" s="228"/>
      <c r="AJB495" s="228"/>
      <c r="AJC495" s="228"/>
      <c r="AJD495" s="228"/>
      <c r="AJE495" s="228"/>
      <c r="AJF495" s="228"/>
      <c r="AJG495" s="228"/>
      <c r="AJH495" s="228"/>
      <c r="AJI495" s="228"/>
      <c r="AJJ495" s="228"/>
      <c r="AJK495" s="228"/>
      <c r="AJL495" s="228"/>
      <c r="AJM495" s="228"/>
      <c r="AJN495" s="228"/>
      <c r="AJO495" s="228"/>
      <c r="AJP495" s="228"/>
      <c r="AJQ495" s="228"/>
      <c r="AJR495" s="228"/>
      <c r="AJS495" s="228"/>
      <c r="AJT495" s="228"/>
      <c r="AJU495" s="228"/>
      <c r="AJV495" s="228"/>
      <c r="AJW495" s="228"/>
      <c r="AJX495" s="228"/>
      <c r="AJY495" s="228"/>
      <c r="AJZ495" s="228"/>
      <c r="AKA495" s="228"/>
      <c r="AKB495" s="228"/>
      <c r="AKC495" s="228"/>
      <c r="AKD495" s="228"/>
      <c r="AKE495" s="228"/>
      <c r="AKF495" s="228"/>
      <c r="AKG495" s="228"/>
      <c r="AKH495" s="228"/>
      <c r="AKI495" s="228"/>
      <c r="AKJ495" s="228"/>
      <c r="AKK495" s="228"/>
      <c r="AKL495" s="228"/>
      <c r="AKM495" s="228"/>
      <c r="AKN495" s="228"/>
      <c r="AKO495" s="228"/>
      <c r="AKP495" s="228"/>
      <c r="AKQ495" s="228"/>
      <c r="AKR495" s="228"/>
      <c r="AKS495" s="228"/>
      <c r="AKT495" s="228"/>
      <c r="AKU495" s="228"/>
      <c r="AKV495" s="228"/>
      <c r="AKW495" s="228"/>
      <c r="AKX495" s="228"/>
      <c r="AKY495" s="228"/>
      <c r="AKZ495" s="228"/>
      <c r="ALA495" s="228"/>
      <c r="ALB495" s="228"/>
      <c r="ALC495" s="228"/>
      <c r="ALD495" s="228"/>
      <c r="ALE495" s="228"/>
      <c r="ALF495" s="228"/>
      <c r="ALG495" s="228"/>
      <c r="ALH495" s="228"/>
      <c r="ALI495" s="228"/>
      <c r="ALJ495" s="228"/>
      <c r="ALK495" s="228"/>
      <c r="ALL495" s="228"/>
      <c r="ALM495" s="228"/>
      <c r="ALN495" s="228"/>
      <c r="ALO495" s="228"/>
      <c r="ALP495" s="228"/>
      <c r="ALQ495" s="228"/>
      <c r="ALR495" s="228"/>
      <c r="ALS495" s="228"/>
      <c r="ALT495" s="228"/>
      <c r="ALU495" s="228"/>
      <c r="ALV495" s="228"/>
      <c r="ALW495" s="228"/>
      <c r="ALX495" s="228"/>
      <c r="ALY495" s="228"/>
      <c r="ALZ495" s="228"/>
      <c r="AMA495" s="228"/>
      <c r="AMB495" s="228"/>
      <c r="AMC495" s="228"/>
      <c r="AMD495" s="228"/>
      <c r="AME495" s="228"/>
      <c r="AMF495" s="228"/>
      <c r="AMG495" s="228"/>
      <c r="AMH495" s="228"/>
      <c r="AMI495" s="228"/>
      <c r="AMJ495" s="228"/>
      <c r="AMK495" s="228"/>
      <c r="AML495" s="228"/>
      <c r="AMM495" s="228"/>
      <c r="AMN495" s="228"/>
      <c r="AMO495" s="228"/>
      <c r="AMP495" s="228"/>
      <c r="AMQ495" s="228"/>
      <c r="AMR495" s="228"/>
      <c r="AMS495" s="228"/>
      <c r="AMT495" s="228"/>
      <c r="AMU495" s="228"/>
      <c r="AMV495" s="228"/>
      <c r="AMW495" s="228"/>
      <c r="AMX495" s="228"/>
    </row>
    <row r="496" spans="1:1038" ht="18" customHeight="1">
      <c r="A496" s="223" t="s">
        <v>1819</v>
      </c>
      <c r="B496" s="224" t="s">
        <v>1647</v>
      </c>
      <c r="D496" s="225" t="s">
        <v>1279</v>
      </c>
      <c r="E496" s="126">
        <v>70</v>
      </c>
      <c r="F496" s="126">
        <v>4</v>
      </c>
      <c r="G496" s="196" t="str">
        <f t="shared" si="168"/>
        <v>70-4</v>
      </c>
      <c r="H496" s="126">
        <v>0</v>
      </c>
      <c r="I496" s="126">
        <v>52</v>
      </c>
      <c r="K496" s="545" t="b">
        <f>IF(I497=1,IF(((VLOOKUP($G496,[1]Depth_Lookup!#REF!,9,FALSE))-(H496/100))=0,"Good",IF(((VLOOKUP($G496,[1]Depth_Lookup!$A$3:$J$550,9,FALSE))-(H496/100))&gt;0,"Too Short","Too Long")))</f>
        <v>0</v>
      </c>
      <c r="L496" s="171">
        <f>(VLOOKUP($G496,Depth_Lookup!$A$3:$J$410,10,FALSE))+(H496/100)</f>
        <v>173.23</v>
      </c>
      <c r="M496" s="171">
        <f>(VLOOKUP($G496,Depth_Lookup!$A$3:$J$410,10,FALSE))+(I496/100)</f>
        <v>173.75</v>
      </c>
      <c r="N496" s="127" t="s">
        <v>2021</v>
      </c>
      <c r="O496" s="126" t="s">
        <v>1605</v>
      </c>
      <c r="P496" s="126" t="s">
        <v>853</v>
      </c>
      <c r="Q496" s="126" t="s">
        <v>125</v>
      </c>
      <c r="R496" s="196" t="str">
        <f t="shared" si="146"/>
        <v>SerpentinizedHarzburgite</v>
      </c>
      <c r="S496" s="126" t="s">
        <v>700</v>
      </c>
      <c r="T496" s="126" t="s">
        <v>116</v>
      </c>
      <c r="W496" s="126" t="s">
        <v>102</v>
      </c>
      <c r="X496" s="202">
        <f>VLOOKUP(W496,[2]definitions_list_lookup!$A$13:$B$19,2,0)</f>
        <v>5</v>
      </c>
      <c r="Y496" s="126" t="s">
        <v>90</v>
      </c>
      <c r="Z496" s="126" t="s">
        <v>91</v>
      </c>
      <c r="AF496" s="196" t="e">
        <f>VLOOKUP(AE496,[2]definitions_list_mag!$V$12:$W$15,2,0)</f>
        <v>#N/A</v>
      </c>
      <c r="AI496" s="130">
        <v>74</v>
      </c>
      <c r="AO496" s="130"/>
      <c r="AU496" s="130"/>
      <c r="BA496" s="130">
        <v>25</v>
      </c>
      <c r="BB496" s="126">
        <v>5</v>
      </c>
      <c r="BC496" s="126">
        <v>2</v>
      </c>
      <c r="BD496" s="126" t="s">
        <v>110</v>
      </c>
      <c r="BE496" s="126" t="s">
        <v>103</v>
      </c>
      <c r="BG496" s="130"/>
      <c r="BM496" s="130">
        <v>1</v>
      </c>
      <c r="BN496" s="126">
        <v>1</v>
      </c>
      <c r="BO496" s="126">
        <v>0.5</v>
      </c>
      <c r="BY496" s="130"/>
      <c r="CF496" s="213">
        <f t="shared" si="172"/>
        <v>100</v>
      </c>
      <c r="CG496" s="131"/>
      <c r="CH496" s="132" t="s">
        <v>2017</v>
      </c>
      <c r="CI496" s="132">
        <v>100</v>
      </c>
      <c r="CJ496" s="132" t="s">
        <v>514</v>
      </c>
      <c r="CK496" s="133"/>
      <c r="CL496" s="134"/>
      <c r="CM496" s="134"/>
      <c r="CN496" s="134"/>
      <c r="CO496" s="134"/>
      <c r="CP496" s="134"/>
      <c r="CQ496" s="134"/>
      <c r="CR496" s="134"/>
      <c r="CS496" s="134"/>
      <c r="CT496" s="134"/>
      <c r="CU496" s="134"/>
      <c r="CV496" s="134"/>
      <c r="CW496" s="134"/>
      <c r="CX496" s="134"/>
      <c r="CY496" s="134"/>
      <c r="CZ496" s="134"/>
      <c r="DA496" s="134"/>
      <c r="DB496" s="126">
        <v>75</v>
      </c>
      <c r="DC496" s="130">
        <v>25</v>
      </c>
      <c r="DD496" s="134"/>
      <c r="DE496" s="134"/>
      <c r="DF496" s="134"/>
      <c r="DG496" s="134"/>
      <c r="DH496" s="134"/>
      <c r="DI496" s="134"/>
      <c r="DJ496" s="134"/>
      <c r="DK496" s="207">
        <f t="shared" si="147"/>
        <v>100</v>
      </c>
      <c r="DL496" s="131"/>
      <c r="DM496" s="134"/>
      <c r="DN496" s="134"/>
      <c r="DO496" s="136"/>
      <c r="DQ496" s="131"/>
      <c r="DR496" s="136"/>
      <c r="DS496" s="131"/>
      <c r="DT496" s="138" t="s">
        <v>2025</v>
      </c>
      <c r="DW496" s="214" t="e">
        <f>VLOOKUP(P496,[2]definitions_list_lookup!$K$30:$L$54,2,0)</f>
        <v>#N/A</v>
      </c>
      <c r="DX496" s="139" t="s">
        <v>2026</v>
      </c>
      <c r="DY496" s="139" t="s">
        <v>2027</v>
      </c>
      <c r="DZ496"/>
      <c r="EA496" s="104"/>
      <c r="ED496" s="229" t="s">
        <v>2517</v>
      </c>
      <c r="EE496" s="140"/>
      <c r="EG496" s="140"/>
      <c r="EI496" s="218"/>
      <c r="EJ496" s="143"/>
      <c r="EK496" s="221"/>
      <c r="EM496" s="109"/>
      <c r="EN496" s="109"/>
      <c r="EZ496" s="192" t="e">
        <f t="shared" si="155"/>
        <v>#DIV/0!</v>
      </c>
      <c r="FA496" s="192" t="e">
        <f t="shared" si="156"/>
        <v>#DIV/0!</v>
      </c>
      <c r="FB496" s="192" t="e">
        <f t="shared" si="157"/>
        <v>#DIV/0!</v>
      </c>
      <c r="FC496" s="192" t="e">
        <f t="shared" si="158"/>
        <v>#DIV/0!</v>
      </c>
      <c r="FD496" s="192" t="e">
        <f t="shared" si="159"/>
        <v>#DIV/0!</v>
      </c>
      <c r="FE496" s="193" t="e">
        <f t="shared" si="160"/>
        <v>#DIV/0!</v>
      </c>
      <c r="FF496" s="194" t="e">
        <f t="shared" si="161"/>
        <v>#DIV/0!</v>
      </c>
      <c r="FI496" s="778">
        <f t="shared" si="162"/>
        <v>0</v>
      </c>
      <c r="FJ496" s="779" t="e">
        <f t="shared" si="163"/>
        <v>#DIV/0!</v>
      </c>
      <c r="FK496" s="779" t="e">
        <f t="shared" si="164"/>
        <v>#DIV/0!</v>
      </c>
      <c r="FL496" s="780" t="e">
        <f t="shared" si="165"/>
        <v>#DIV/0!</v>
      </c>
      <c r="FM496" s="169" t="e">
        <f t="shared" si="166"/>
        <v>#DIV/0!</v>
      </c>
      <c r="FN496" s="783" t="e">
        <f t="shared" si="167"/>
        <v>#DIV/0!</v>
      </c>
    </row>
    <row r="497" spans="1:1038" s="288" customFormat="1" ht="18" customHeight="1">
      <c r="A497" s="282" t="s">
        <v>1819</v>
      </c>
      <c r="B497" s="283" t="s">
        <v>1647</v>
      </c>
      <c r="C497" s="227"/>
      <c r="D497" s="284" t="s">
        <v>1279</v>
      </c>
      <c r="E497" s="227">
        <v>70</v>
      </c>
      <c r="F497" s="227">
        <v>4</v>
      </c>
      <c r="G497" s="286" t="str">
        <f t="shared" si="168"/>
        <v>70-4</v>
      </c>
      <c r="H497" s="227">
        <v>52</v>
      </c>
      <c r="I497" s="227">
        <v>74</v>
      </c>
      <c r="J497" s="226"/>
      <c r="K497" s="545" t="b">
        <f>IF(I498=1,IF(((VLOOKUP($G497,[1]Depth_Lookup!#REF!,9,FALSE))-(H497/100))=0,"Good",IF(((VLOOKUP($G497,[1]Depth_Lookup!$A$3:$J$550,9,FALSE))-(H497/100))&gt;0,"Too Short","Too Long")))</f>
        <v>0</v>
      </c>
      <c r="L497" s="171">
        <f>(VLOOKUP($G497,Depth_Lookup!$A$3:$J$410,10,FALSE))+(H497/100)</f>
        <v>173.75</v>
      </c>
      <c r="M497" s="171">
        <f>(VLOOKUP($G497,Depth_Lookup!$A$3:$J$410,10,FALSE))+(I497/100)</f>
        <v>173.97</v>
      </c>
      <c r="N497" s="230" t="s">
        <v>2028</v>
      </c>
      <c r="O497" s="227" t="s">
        <v>1605</v>
      </c>
      <c r="P497" s="227" t="s">
        <v>853</v>
      </c>
      <c r="Q497" s="227" t="s">
        <v>87</v>
      </c>
      <c r="R497" s="286" t="str">
        <f t="shared" si="146"/>
        <v>SerpentinizedDunite</v>
      </c>
      <c r="S497" s="227" t="s">
        <v>116</v>
      </c>
      <c r="T497" s="227" t="s">
        <v>700</v>
      </c>
      <c r="U497" s="227" t="s">
        <v>108</v>
      </c>
      <c r="V497" s="227" t="s">
        <v>509</v>
      </c>
      <c r="W497" s="227" t="s">
        <v>102</v>
      </c>
      <c r="X497" s="287">
        <f>VLOOKUP(W497,[2]definitions_list_lookup!$A$13:$B$19,2,0)</f>
        <v>5</v>
      </c>
      <c r="Y497" s="227" t="s">
        <v>90</v>
      </c>
      <c r="Z497" s="227" t="s">
        <v>91</v>
      </c>
      <c r="AA497" s="227"/>
      <c r="AB497" s="227"/>
      <c r="AC497" s="227"/>
      <c r="AD497" s="227"/>
      <c r="AE497" s="233"/>
      <c r="AF497" s="286" t="e">
        <f>VLOOKUP(AE497,[2]definitions_list_mag!$V$12:$W$15,2,0)</f>
        <v>#N/A</v>
      </c>
      <c r="AG497" s="237"/>
      <c r="AH497" s="227"/>
      <c r="AI497" s="240">
        <v>99</v>
      </c>
      <c r="AJ497" s="227"/>
      <c r="AK497" s="227"/>
      <c r="AL497" s="227"/>
      <c r="AM497" s="227"/>
      <c r="AN497" s="227"/>
      <c r="AO497" s="240"/>
      <c r="AP497" s="227"/>
      <c r="AQ497" s="227"/>
      <c r="AR497" s="227"/>
      <c r="AS497" s="227"/>
      <c r="AT497" s="227"/>
      <c r="AU497" s="240"/>
      <c r="AV497" s="227"/>
      <c r="AW497" s="227"/>
      <c r="AX497" s="227"/>
      <c r="AY497" s="227"/>
      <c r="AZ497" s="227"/>
      <c r="BA497" s="240"/>
      <c r="BB497" s="227"/>
      <c r="BC497" s="227"/>
      <c r="BD497" s="227"/>
      <c r="BE497" s="227"/>
      <c r="BF497" s="227"/>
      <c r="BG497" s="240"/>
      <c r="BH497" s="227"/>
      <c r="BI497" s="227"/>
      <c r="BJ497" s="227"/>
      <c r="BK497" s="227"/>
      <c r="BL497" s="227"/>
      <c r="BM497" s="240">
        <v>1</v>
      </c>
      <c r="BN497" s="227">
        <v>1</v>
      </c>
      <c r="BO497" s="227">
        <v>0.5</v>
      </c>
      <c r="BP497" s="227"/>
      <c r="BQ497" s="227"/>
      <c r="BR497" s="227"/>
      <c r="BS497" s="227"/>
      <c r="BT497" s="227"/>
      <c r="BU497" s="227"/>
      <c r="BV497" s="227"/>
      <c r="BW497" s="227"/>
      <c r="BX497" s="227"/>
      <c r="BY497" s="240"/>
      <c r="BZ497" s="227"/>
      <c r="CA497" s="227"/>
      <c r="CB497" s="227"/>
      <c r="CC497" s="227"/>
      <c r="CD497" s="227"/>
      <c r="CE497" s="227"/>
      <c r="CF497" s="290">
        <f t="shared" si="172"/>
        <v>100</v>
      </c>
      <c r="CG497" s="148"/>
      <c r="CH497" s="149" t="s">
        <v>2017</v>
      </c>
      <c r="CI497" s="149">
        <v>100</v>
      </c>
      <c r="CJ497" s="149" t="s">
        <v>514</v>
      </c>
      <c r="CK497" s="151"/>
      <c r="CL497" s="152"/>
      <c r="CM497" s="152"/>
      <c r="CN497" s="152"/>
      <c r="CO497" s="152"/>
      <c r="CP497" s="152"/>
      <c r="CQ497" s="152"/>
      <c r="CR497" s="152"/>
      <c r="CS497" s="152"/>
      <c r="CT497" s="152"/>
      <c r="CU497" s="152"/>
      <c r="CV497" s="152"/>
      <c r="CW497" s="152"/>
      <c r="CX497" s="152"/>
      <c r="CY497" s="152"/>
      <c r="CZ497" s="152"/>
      <c r="DA497" s="152"/>
      <c r="DB497" s="152">
        <v>100</v>
      </c>
      <c r="DC497" s="229"/>
      <c r="DD497" s="152"/>
      <c r="DE497" s="152"/>
      <c r="DF497" s="152"/>
      <c r="DG497" s="152"/>
      <c r="DH497" s="152"/>
      <c r="DI497" s="152"/>
      <c r="DJ497" s="152"/>
      <c r="DK497" s="208">
        <f t="shared" si="147"/>
        <v>100</v>
      </c>
      <c r="DL497" s="148"/>
      <c r="DM497" s="152"/>
      <c r="DN497" s="152"/>
      <c r="DO497" s="153"/>
      <c r="DQ497" s="148"/>
      <c r="DR497" s="153"/>
      <c r="DS497" s="148"/>
      <c r="DT497" s="261" t="s">
        <v>2029</v>
      </c>
      <c r="DU497" s="229"/>
      <c r="DV497" s="229"/>
      <c r="DW497" s="291" t="e">
        <f>VLOOKUP(P497,[2]definitions_list_lookup!$K$30:$L$54,2,0)</f>
        <v>#N/A</v>
      </c>
      <c r="DX497" s="154" t="s">
        <v>2026</v>
      </c>
      <c r="DY497" s="154" t="s">
        <v>2027</v>
      </c>
      <c r="DZ497" s="479"/>
      <c r="EA497" s="292"/>
      <c r="EB497" s="229"/>
      <c r="EC497" s="292"/>
      <c r="ED497" s="229" t="s">
        <v>2517</v>
      </c>
      <c r="EE497" s="293"/>
      <c r="EF497" s="294"/>
      <c r="EG497" s="293"/>
      <c r="EH497" s="295"/>
      <c r="EI497" s="296"/>
      <c r="EJ497" s="297"/>
      <c r="EK497" s="298"/>
      <c r="EL497" s="293"/>
      <c r="EM497" s="295"/>
      <c r="EN497" s="295"/>
      <c r="EO497" s="321"/>
      <c r="EP497" s="321"/>
      <c r="EQ497" s="321"/>
      <c r="ER497" s="321"/>
      <c r="ES497" s="321"/>
      <c r="ET497" s="321"/>
      <c r="EU497" s="321"/>
      <c r="EV497" s="322">
        <v>18</v>
      </c>
      <c r="EW497" s="322">
        <v>90</v>
      </c>
      <c r="EX497" s="322" t="s">
        <v>2051</v>
      </c>
      <c r="EY497" s="322" t="s">
        <v>2051</v>
      </c>
      <c r="EZ497" s="192" t="e">
        <f t="shared" si="155"/>
        <v>#VALUE!</v>
      </c>
      <c r="FA497" s="192" t="e">
        <f t="shared" si="156"/>
        <v>#VALUE!</v>
      </c>
      <c r="FB497" s="192" t="e">
        <f t="shared" si="157"/>
        <v>#VALUE!</v>
      </c>
      <c r="FC497" s="192" t="e">
        <f t="shared" si="158"/>
        <v>#VALUE!</v>
      </c>
      <c r="FD497" s="192" t="e">
        <f t="shared" si="159"/>
        <v>#VALUE!</v>
      </c>
      <c r="FE497" s="193" t="e">
        <f t="shared" si="160"/>
        <v>#VALUE!</v>
      </c>
      <c r="FF497" s="194" t="e">
        <f t="shared" si="161"/>
        <v>#VALUE!</v>
      </c>
      <c r="FG497" s="293" t="s">
        <v>2052</v>
      </c>
      <c r="FH497" s="295"/>
      <c r="FI497" s="778">
        <f t="shared" si="162"/>
        <v>0</v>
      </c>
      <c r="FJ497" s="779" t="e">
        <f t="shared" si="163"/>
        <v>#VALUE!</v>
      </c>
      <c r="FK497" s="779" t="e">
        <f t="shared" si="164"/>
        <v>#VALUE!</v>
      </c>
      <c r="FL497" s="780" t="e">
        <f t="shared" si="165"/>
        <v>#VALUE!</v>
      </c>
      <c r="FM497" s="169" t="e">
        <f t="shared" si="166"/>
        <v>#VALUE!</v>
      </c>
      <c r="FN497" s="783" t="e">
        <f t="shared" si="167"/>
        <v>#VALUE!</v>
      </c>
      <c r="FO497" s="227"/>
      <c r="FP497" s="227"/>
      <c r="FQ497" s="227"/>
      <c r="FR497" s="227"/>
      <c r="FS497" s="227"/>
      <c r="FT497" s="227"/>
      <c r="FU497" s="227"/>
      <c r="FV497" s="227"/>
      <c r="FW497" s="227"/>
      <c r="FX497" s="227"/>
      <c r="FY497" s="227"/>
      <c r="FZ497" s="227"/>
      <c r="GA497" s="227"/>
      <c r="GB497" s="227"/>
      <c r="GC497" s="227"/>
      <c r="GD497" s="227"/>
      <c r="GE497" s="227"/>
      <c r="GF497" s="227"/>
      <c r="GG497" s="227"/>
      <c r="GH497" s="227"/>
      <c r="GI497" s="227"/>
      <c r="GJ497" s="227"/>
      <c r="GK497" s="227"/>
      <c r="GL497" s="227"/>
      <c r="GM497" s="227"/>
      <c r="GN497" s="227"/>
      <c r="GO497" s="227"/>
      <c r="GP497" s="227"/>
      <c r="GQ497" s="227"/>
      <c r="GR497" s="227"/>
      <c r="GS497" s="227"/>
      <c r="GT497" s="227"/>
      <c r="GU497" s="227"/>
      <c r="GV497" s="227"/>
      <c r="GW497" s="227"/>
      <c r="GX497" s="227"/>
      <c r="GY497" s="227"/>
      <c r="GZ497" s="227"/>
      <c r="HA497" s="227"/>
      <c r="HB497" s="227"/>
      <c r="HC497" s="227"/>
      <c r="HD497" s="227"/>
      <c r="HE497" s="227"/>
      <c r="HF497" s="227"/>
      <c r="HG497" s="227"/>
      <c r="HH497" s="227"/>
      <c r="HI497" s="227"/>
      <c r="HJ497" s="227"/>
      <c r="HK497" s="227"/>
      <c r="HL497" s="227"/>
      <c r="HM497" s="227"/>
      <c r="HN497" s="227"/>
      <c r="HO497" s="227"/>
      <c r="HP497" s="227"/>
      <c r="HQ497" s="227"/>
      <c r="HR497" s="227"/>
      <c r="HS497" s="227"/>
      <c r="HT497" s="227"/>
      <c r="HU497" s="227"/>
      <c r="HV497" s="227"/>
      <c r="HW497" s="227"/>
      <c r="HX497" s="227"/>
      <c r="HY497" s="227"/>
      <c r="HZ497" s="227"/>
      <c r="IA497" s="227"/>
      <c r="IB497" s="227"/>
      <c r="IC497" s="227"/>
      <c r="ID497" s="227"/>
      <c r="IE497" s="227"/>
      <c r="IF497" s="227"/>
      <c r="IG497" s="227"/>
      <c r="IH497" s="227"/>
      <c r="II497" s="227"/>
      <c r="IJ497" s="227"/>
      <c r="IK497" s="227"/>
      <c r="IL497" s="227"/>
      <c r="IM497" s="227"/>
      <c r="IN497" s="227"/>
      <c r="IO497" s="227"/>
      <c r="IP497" s="227"/>
      <c r="IQ497" s="227"/>
      <c r="IR497" s="227"/>
      <c r="IS497" s="227"/>
      <c r="IT497" s="227"/>
      <c r="IU497" s="227"/>
      <c r="IV497" s="227"/>
      <c r="IW497" s="227"/>
      <c r="IX497" s="227"/>
      <c r="IY497" s="227"/>
      <c r="IZ497" s="227"/>
      <c r="JA497" s="227"/>
      <c r="JB497" s="227"/>
      <c r="JC497" s="227"/>
      <c r="JD497" s="227"/>
      <c r="JE497" s="227"/>
      <c r="JF497" s="227"/>
      <c r="JG497" s="227"/>
      <c r="JH497" s="227"/>
      <c r="JI497" s="227"/>
      <c r="JJ497" s="227"/>
      <c r="JK497" s="227"/>
      <c r="JL497" s="227"/>
      <c r="JM497" s="227"/>
      <c r="JN497" s="227"/>
      <c r="JO497" s="227"/>
      <c r="JP497" s="227"/>
      <c r="JQ497" s="227"/>
      <c r="JR497" s="227"/>
      <c r="JS497" s="227"/>
      <c r="JT497" s="227"/>
      <c r="JU497" s="227"/>
      <c r="JV497" s="227"/>
      <c r="JW497" s="227"/>
      <c r="JX497" s="227"/>
      <c r="JY497" s="227"/>
      <c r="JZ497" s="227"/>
      <c r="KA497" s="227"/>
      <c r="KB497" s="227"/>
      <c r="KC497" s="227"/>
      <c r="KD497" s="227"/>
      <c r="KE497" s="227"/>
      <c r="KF497" s="227"/>
      <c r="KG497" s="227"/>
      <c r="KH497" s="227"/>
      <c r="KI497" s="227"/>
      <c r="KJ497" s="227"/>
      <c r="KK497" s="227"/>
      <c r="KL497" s="227"/>
      <c r="KM497" s="227"/>
      <c r="KN497" s="227"/>
      <c r="KO497" s="227"/>
      <c r="KP497" s="227"/>
      <c r="KQ497" s="227"/>
      <c r="KR497" s="227"/>
      <c r="KS497" s="227"/>
      <c r="KT497" s="227"/>
      <c r="KU497" s="227"/>
      <c r="KV497" s="227"/>
      <c r="KW497" s="227"/>
      <c r="KX497" s="227"/>
      <c r="KY497" s="227"/>
      <c r="KZ497" s="227"/>
      <c r="LA497" s="227"/>
      <c r="LB497" s="227"/>
      <c r="LC497" s="227"/>
      <c r="LD497" s="227"/>
      <c r="LE497" s="227"/>
      <c r="LF497" s="227"/>
      <c r="LG497" s="227"/>
      <c r="LH497" s="227"/>
      <c r="LI497" s="227"/>
      <c r="LJ497" s="227"/>
      <c r="LK497" s="227"/>
      <c r="LL497" s="227"/>
      <c r="LM497" s="227"/>
      <c r="LN497" s="227"/>
      <c r="LO497" s="227"/>
      <c r="LP497" s="227"/>
      <c r="LQ497" s="227"/>
      <c r="LR497" s="227"/>
      <c r="LS497" s="227"/>
      <c r="LT497" s="227"/>
      <c r="LU497" s="227"/>
      <c r="LV497" s="227"/>
      <c r="LW497" s="227"/>
      <c r="LX497" s="227"/>
      <c r="LY497" s="227"/>
      <c r="LZ497" s="227"/>
      <c r="MA497" s="227"/>
      <c r="MB497" s="227"/>
      <c r="MC497" s="227"/>
      <c r="MD497" s="227"/>
      <c r="ME497" s="227"/>
      <c r="MF497" s="227"/>
      <c r="MG497" s="227"/>
      <c r="MH497" s="227"/>
      <c r="MI497" s="227"/>
      <c r="MJ497" s="227"/>
      <c r="MK497" s="227"/>
      <c r="ML497" s="227"/>
      <c r="MM497" s="227"/>
      <c r="MN497" s="227"/>
      <c r="MO497" s="227"/>
      <c r="MP497" s="227"/>
      <c r="MQ497" s="227"/>
      <c r="MR497" s="227"/>
      <c r="MS497" s="227"/>
      <c r="MT497" s="227"/>
      <c r="MU497" s="227"/>
      <c r="MV497" s="227"/>
      <c r="MW497" s="227"/>
      <c r="MX497" s="227"/>
      <c r="MY497" s="227"/>
      <c r="MZ497" s="227"/>
      <c r="NA497" s="227"/>
      <c r="NB497" s="227"/>
      <c r="NC497" s="227"/>
      <c r="ND497" s="227"/>
      <c r="NE497" s="227"/>
      <c r="NF497" s="227"/>
      <c r="NG497" s="227"/>
      <c r="NH497" s="227"/>
      <c r="NI497" s="227"/>
      <c r="NJ497" s="227"/>
      <c r="NK497" s="227"/>
      <c r="NL497" s="227"/>
      <c r="NM497" s="227"/>
      <c r="NN497" s="227"/>
      <c r="NO497" s="227"/>
      <c r="NP497" s="227"/>
      <c r="NQ497" s="227"/>
      <c r="NR497" s="227"/>
      <c r="NS497" s="227"/>
      <c r="NT497" s="227"/>
      <c r="NU497" s="227"/>
      <c r="NV497" s="227"/>
      <c r="NW497" s="227"/>
      <c r="NX497" s="227"/>
      <c r="NY497" s="227"/>
      <c r="NZ497" s="227"/>
      <c r="OA497" s="227"/>
      <c r="OB497" s="227"/>
      <c r="OC497" s="227"/>
      <c r="OD497" s="227"/>
      <c r="OE497" s="227"/>
      <c r="OF497" s="227"/>
      <c r="OG497" s="227"/>
      <c r="OH497" s="227"/>
      <c r="OI497" s="227"/>
      <c r="OJ497" s="227"/>
      <c r="OK497" s="227"/>
      <c r="OL497" s="227"/>
      <c r="OM497" s="227"/>
      <c r="ON497" s="227"/>
      <c r="OO497" s="227"/>
      <c r="OP497" s="227"/>
      <c r="OQ497" s="227"/>
      <c r="OR497" s="227"/>
      <c r="OS497" s="227"/>
      <c r="OT497" s="227"/>
      <c r="OU497" s="227"/>
      <c r="OV497" s="227"/>
      <c r="OW497" s="227"/>
      <c r="OX497" s="227"/>
      <c r="OY497" s="227"/>
      <c r="OZ497" s="227"/>
      <c r="PA497" s="227"/>
      <c r="PB497" s="227"/>
      <c r="PC497" s="227"/>
      <c r="PD497" s="227"/>
      <c r="PE497" s="227"/>
      <c r="PF497" s="227"/>
      <c r="PG497" s="227"/>
      <c r="PH497" s="227"/>
      <c r="PI497" s="227"/>
      <c r="PJ497" s="227"/>
      <c r="PK497" s="227"/>
      <c r="PL497" s="227"/>
      <c r="PM497" s="227"/>
      <c r="PN497" s="227"/>
      <c r="PO497" s="227"/>
      <c r="PP497" s="227"/>
      <c r="PQ497" s="227"/>
      <c r="PR497" s="227"/>
      <c r="PS497" s="227"/>
      <c r="PT497" s="227"/>
      <c r="PU497" s="227"/>
      <c r="PV497" s="227"/>
      <c r="PW497" s="227"/>
      <c r="PX497" s="227"/>
      <c r="PY497" s="227"/>
      <c r="PZ497" s="227"/>
      <c r="QA497" s="227"/>
      <c r="QB497" s="227"/>
      <c r="QC497" s="227"/>
      <c r="QD497" s="227"/>
      <c r="QE497" s="227"/>
      <c r="QF497" s="227"/>
      <c r="QG497" s="227"/>
      <c r="QH497" s="227"/>
      <c r="QI497" s="227"/>
      <c r="QJ497" s="227"/>
      <c r="QK497" s="227"/>
      <c r="QL497" s="227"/>
      <c r="QM497" s="227"/>
      <c r="QN497" s="227"/>
      <c r="QO497" s="227"/>
      <c r="QP497" s="227"/>
      <c r="QQ497" s="227"/>
      <c r="QR497" s="227"/>
      <c r="QS497" s="227"/>
      <c r="QT497" s="227"/>
      <c r="QU497" s="227"/>
      <c r="QV497" s="227"/>
      <c r="QW497" s="227"/>
      <c r="QX497" s="227"/>
      <c r="QY497" s="227"/>
      <c r="QZ497" s="227"/>
      <c r="RA497" s="227"/>
      <c r="RB497" s="227"/>
      <c r="RC497" s="227"/>
      <c r="RD497" s="227"/>
      <c r="RE497" s="227"/>
      <c r="RF497" s="227"/>
      <c r="RG497" s="227"/>
      <c r="RH497" s="227"/>
      <c r="RI497" s="227"/>
      <c r="RJ497" s="227"/>
      <c r="RK497" s="227"/>
      <c r="RL497" s="227"/>
      <c r="RM497" s="227"/>
      <c r="RN497" s="227"/>
      <c r="RO497" s="227"/>
      <c r="RP497" s="227"/>
      <c r="RQ497" s="227"/>
      <c r="RR497" s="227"/>
      <c r="RS497" s="227"/>
      <c r="RT497" s="227"/>
      <c r="RU497" s="227"/>
      <c r="RV497" s="227"/>
      <c r="RW497" s="227"/>
      <c r="RX497" s="227"/>
      <c r="RY497" s="227"/>
      <c r="RZ497" s="227"/>
      <c r="SA497" s="227"/>
      <c r="SB497" s="227"/>
      <c r="SC497" s="227"/>
      <c r="SD497" s="227"/>
      <c r="SE497" s="227"/>
      <c r="SF497" s="227"/>
      <c r="SG497" s="227"/>
      <c r="SH497" s="227"/>
      <c r="SI497" s="227"/>
      <c r="SJ497" s="227"/>
      <c r="SK497" s="227"/>
      <c r="SL497" s="227"/>
      <c r="SM497" s="227"/>
      <c r="SN497" s="227"/>
      <c r="SO497" s="227"/>
      <c r="SP497" s="227"/>
      <c r="SQ497" s="227"/>
      <c r="SR497" s="227"/>
      <c r="SS497" s="227"/>
      <c r="ST497" s="227"/>
      <c r="SU497" s="227"/>
      <c r="SV497" s="227"/>
      <c r="SW497" s="227"/>
      <c r="SX497" s="227"/>
      <c r="SY497" s="227"/>
      <c r="SZ497" s="227"/>
      <c r="TA497" s="227"/>
      <c r="TB497" s="227"/>
      <c r="TC497" s="227"/>
      <c r="TD497" s="227"/>
      <c r="TE497" s="227"/>
      <c r="TF497" s="227"/>
      <c r="TG497" s="227"/>
      <c r="TH497" s="227"/>
      <c r="TI497" s="227"/>
      <c r="TJ497" s="227"/>
      <c r="TK497" s="227"/>
      <c r="TL497" s="227"/>
      <c r="TM497" s="227"/>
      <c r="TN497" s="227"/>
      <c r="TO497" s="227"/>
      <c r="TP497" s="227"/>
      <c r="TQ497" s="227"/>
      <c r="TR497" s="227"/>
      <c r="TS497" s="227"/>
      <c r="TT497" s="227"/>
      <c r="TU497" s="227"/>
      <c r="TV497" s="227"/>
      <c r="TW497" s="227"/>
      <c r="TX497" s="227"/>
      <c r="TY497" s="227"/>
      <c r="TZ497" s="227"/>
      <c r="UA497" s="227"/>
      <c r="UB497" s="227"/>
      <c r="UC497" s="227"/>
      <c r="UD497" s="227"/>
      <c r="UE497" s="227"/>
      <c r="UF497" s="227"/>
      <c r="UG497" s="227"/>
      <c r="UH497" s="227"/>
      <c r="UI497" s="227"/>
      <c r="UJ497" s="227"/>
      <c r="UK497" s="227"/>
      <c r="UL497" s="227"/>
      <c r="UM497" s="227"/>
      <c r="UN497" s="227"/>
      <c r="UO497" s="227"/>
      <c r="UP497" s="227"/>
      <c r="UQ497" s="227"/>
      <c r="UR497" s="227"/>
      <c r="US497" s="227"/>
      <c r="UT497" s="227"/>
      <c r="UU497" s="227"/>
      <c r="UV497" s="227"/>
      <c r="UW497" s="227"/>
      <c r="UX497" s="227"/>
      <c r="UY497" s="227"/>
      <c r="UZ497" s="227"/>
      <c r="VA497" s="227"/>
      <c r="VB497" s="227"/>
      <c r="VC497" s="227"/>
      <c r="VD497" s="227"/>
      <c r="VE497" s="227"/>
      <c r="VF497" s="227"/>
      <c r="VG497" s="227"/>
      <c r="VH497" s="227"/>
      <c r="VI497" s="227"/>
      <c r="VJ497" s="227"/>
      <c r="VK497" s="227"/>
      <c r="VL497" s="227"/>
      <c r="VM497" s="227"/>
      <c r="VN497" s="227"/>
      <c r="VO497" s="227"/>
      <c r="VP497" s="227"/>
      <c r="VQ497" s="227"/>
      <c r="VR497" s="227"/>
      <c r="VS497" s="227"/>
      <c r="VT497" s="227"/>
      <c r="VU497" s="227"/>
      <c r="VV497" s="227"/>
      <c r="VW497" s="227"/>
      <c r="VX497" s="227"/>
      <c r="VY497" s="227"/>
      <c r="VZ497" s="227"/>
      <c r="WA497" s="227"/>
      <c r="WB497" s="227"/>
      <c r="WC497" s="227"/>
      <c r="WD497" s="227"/>
      <c r="WE497" s="227"/>
      <c r="WF497" s="227"/>
      <c r="WG497" s="227"/>
      <c r="WH497" s="227"/>
      <c r="WI497" s="227"/>
      <c r="WJ497" s="227"/>
      <c r="WK497" s="227"/>
      <c r="WL497" s="227"/>
      <c r="WM497" s="227"/>
      <c r="WN497" s="227"/>
      <c r="WO497" s="227"/>
      <c r="WP497" s="227"/>
      <c r="WQ497" s="227"/>
      <c r="WR497" s="227"/>
      <c r="WS497" s="227"/>
      <c r="WT497" s="227"/>
      <c r="WU497" s="227"/>
      <c r="WV497" s="227"/>
      <c r="WW497" s="227"/>
      <c r="WX497" s="227"/>
      <c r="WY497" s="227"/>
      <c r="WZ497" s="227"/>
      <c r="XA497" s="227"/>
      <c r="XB497" s="227"/>
      <c r="XC497" s="227"/>
      <c r="XD497" s="227"/>
      <c r="XE497" s="227"/>
      <c r="XF497" s="227"/>
      <c r="XG497" s="227"/>
      <c r="XH497" s="227"/>
      <c r="XI497" s="227"/>
      <c r="XJ497" s="227"/>
      <c r="XK497" s="227"/>
      <c r="XL497" s="227"/>
      <c r="XM497" s="227"/>
      <c r="XN497" s="227"/>
      <c r="XO497" s="227"/>
      <c r="XP497" s="227"/>
      <c r="XQ497" s="227"/>
      <c r="XR497" s="227"/>
      <c r="XS497" s="227"/>
      <c r="XT497" s="227"/>
      <c r="XU497" s="227"/>
      <c r="XV497" s="227"/>
      <c r="XW497" s="227"/>
      <c r="XX497" s="227"/>
      <c r="XY497" s="227"/>
      <c r="XZ497" s="227"/>
      <c r="YA497" s="227"/>
      <c r="YB497" s="227"/>
      <c r="YC497" s="227"/>
      <c r="YD497" s="227"/>
      <c r="YE497" s="227"/>
      <c r="YF497" s="227"/>
      <c r="YG497" s="227"/>
      <c r="YH497" s="227"/>
      <c r="YI497" s="227"/>
      <c r="YJ497" s="227"/>
      <c r="YK497" s="227"/>
      <c r="YL497" s="227"/>
      <c r="YM497" s="227"/>
      <c r="YN497" s="227"/>
      <c r="YO497" s="227"/>
      <c r="YP497" s="227"/>
      <c r="YQ497" s="227"/>
      <c r="YR497" s="227"/>
      <c r="YS497" s="227"/>
      <c r="YT497" s="227"/>
      <c r="YU497" s="227"/>
      <c r="YV497" s="227"/>
      <c r="YW497" s="227"/>
      <c r="YX497" s="227"/>
      <c r="YY497" s="227"/>
      <c r="YZ497" s="227"/>
      <c r="ZA497" s="227"/>
      <c r="ZB497" s="227"/>
      <c r="ZC497" s="227"/>
      <c r="ZD497" s="227"/>
      <c r="ZE497" s="227"/>
      <c r="ZF497" s="227"/>
      <c r="ZG497" s="227"/>
      <c r="ZH497" s="227"/>
      <c r="ZI497" s="227"/>
      <c r="ZJ497" s="227"/>
      <c r="ZK497" s="227"/>
      <c r="ZL497" s="227"/>
      <c r="ZM497" s="227"/>
      <c r="ZN497" s="227"/>
      <c r="ZO497" s="227"/>
      <c r="ZP497" s="227"/>
      <c r="ZQ497" s="227"/>
      <c r="ZR497" s="227"/>
      <c r="ZS497" s="227"/>
      <c r="ZT497" s="227"/>
      <c r="ZU497" s="227"/>
      <c r="ZV497" s="227"/>
      <c r="ZW497" s="227"/>
      <c r="ZX497" s="227"/>
      <c r="ZY497" s="227"/>
      <c r="ZZ497" s="227"/>
      <c r="AAA497" s="227"/>
      <c r="AAB497" s="227"/>
      <c r="AAC497" s="227"/>
      <c r="AAD497" s="227"/>
      <c r="AAE497" s="227"/>
      <c r="AAF497" s="227"/>
      <c r="AAG497" s="227"/>
      <c r="AAH497" s="227"/>
      <c r="AAI497" s="227"/>
      <c r="AAJ497" s="227"/>
      <c r="AAK497" s="227"/>
      <c r="AAL497" s="227"/>
      <c r="AAM497" s="227"/>
      <c r="AAN497" s="227"/>
      <c r="AAO497" s="227"/>
      <c r="AAP497" s="227"/>
      <c r="AAQ497" s="227"/>
      <c r="AAR497" s="227"/>
      <c r="AAS497" s="227"/>
      <c r="AAT497" s="227"/>
      <c r="AAU497" s="227"/>
      <c r="AAV497" s="227"/>
      <c r="AAW497" s="227"/>
      <c r="AAX497" s="227"/>
      <c r="AAY497" s="227"/>
      <c r="AAZ497" s="227"/>
      <c r="ABA497" s="227"/>
      <c r="ABB497" s="227"/>
      <c r="ABC497" s="227"/>
      <c r="ABD497" s="227"/>
      <c r="ABE497" s="227"/>
      <c r="ABF497" s="227"/>
      <c r="ABG497" s="227"/>
      <c r="ABH497" s="227"/>
      <c r="ABI497" s="227"/>
      <c r="ABJ497" s="227"/>
      <c r="ABK497" s="227"/>
      <c r="ABL497" s="227"/>
      <c r="ABM497" s="227"/>
      <c r="ABN497" s="227"/>
      <c r="ABO497" s="227"/>
      <c r="ABP497" s="227"/>
      <c r="ABQ497" s="227"/>
      <c r="ABR497" s="227"/>
      <c r="ABS497" s="227"/>
      <c r="ABT497" s="227"/>
      <c r="ABU497" s="227"/>
      <c r="ABV497" s="227"/>
      <c r="ABW497" s="227"/>
      <c r="ABX497" s="227"/>
      <c r="ABY497" s="227"/>
      <c r="ABZ497" s="227"/>
      <c r="ACA497" s="227"/>
      <c r="ACB497" s="227"/>
      <c r="ACC497" s="227"/>
      <c r="ACD497" s="227"/>
      <c r="ACE497" s="227"/>
      <c r="ACF497" s="227"/>
      <c r="ACG497" s="227"/>
      <c r="ACH497" s="227"/>
      <c r="ACI497" s="227"/>
      <c r="ACJ497" s="227"/>
      <c r="ACK497" s="227"/>
      <c r="ACL497" s="227"/>
      <c r="ACM497" s="227"/>
      <c r="ACN497" s="227"/>
      <c r="ACO497" s="227"/>
      <c r="ACP497" s="227"/>
      <c r="ACQ497" s="227"/>
      <c r="ACR497" s="227"/>
      <c r="ACS497" s="227"/>
      <c r="ACT497" s="227"/>
      <c r="ACU497" s="227"/>
      <c r="ACV497" s="227"/>
      <c r="ACW497" s="227"/>
      <c r="ACX497" s="227"/>
      <c r="ACY497" s="227"/>
      <c r="ACZ497" s="227"/>
      <c r="ADA497" s="227"/>
      <c r="ADB497" s="227"/>
      <c r="ADC497" s="227"/>
      <c r="ADD497" s="227"/>
      <c r="ADE497" s="227"/>
      <c r="ADF497" s="227"/>
      <c r="ADG497" s="227"/>
      <c r="ADH497" s="227"/>
      <c r="ADI497" s="227"/>
      <c r="ADJ497" s="227"/>
      <c r="ADK497" s="227"/>
      <c r="ADL497" s="227"/>
      <c r="ADM497" s="227"/>
      <c r="ADN497" s="227"/>
      <c r="ADO497" s="227"/>
      <c r="ADP497" s="227"/>
      <c r="ADQ497" s="227"/>
      <c r="ADR497" s="227"/>
      <c r="ADS497" s="227"/>
      <c r="ADT497" s="227"/>
      <c r="ADU497" s="227"/>
      <c r="ADV497" s="227"/>
      <c r="ADW497" s="227"/>
      <c r="ADX497" s="227"/>
      <c r="ADY497" s="227"/>
      <c r="ADZ497" s="227"/>
      <c r="AEA497" s="227"/>
      <c r="AEB497" s="227"/>
      <c r="AEC497" s="227"/>
      <c r="AED497" s="227"/>
      <c r="AEE497" s="227"/>
      <c r="AEF497" s="227"/>
      <c r="AEG497" s="227"/>
      <c r="AEH497" s="227"/>
      <c r="AEI497" s="227"/>
      <c r="AEJ497" s="227"/>
      <c r="AEK497" s="227"/>
      <c r="AEL497" s="227"/>
      <c r="AEM497" s="227"/>
      <c r="AEN497" s="227"/>
      <c r="AEO497" s="227"/>
      <c r="AEP497" s="227"/>
      <c r="AEQ497" s="227"/>
      <c r="AER497" s="227"/>
      <c r="AES497" s="227"/>
      <c r="AET497" s="227"/>
      <c r="AEU497" s="227"/>
      <c r="AEV497" s="227"/>
      <c r="AEW497" s="227"/>
      <c r="AEX497" s="227"/>
      <c r="AEY497" s="227"/>
      <c r="AEZ497" s="227"/>
      <c r="AFA497" s="227"/>
      <c r="AFB497" s="227"/>
      <c r="AFC497" s="227"/>
      <c r="AFD497" s="227"/>
      <c r="AFE497" s="227"/>
      <c r="AFF497" s="227"/>
      <c r="AFG497" s="227"/>
      <c r="AFH497" s="227"/>
      <c r="AFI497" s="227"/>
      <c r="AFJ497" s="227"/>
      <c r="AFK497" s="227"/>
      <c r="AFL497" s="227"/>
      <c r="AFM497" s="227"/>
      <c r="AFN497" s="227"/>
      <c r="AFO497" s="227"/>
      <c r="AFP497" s="227"/>
      <c r="AFQ497" s="227"/>
      <c r="AFR497" s="227"/>
      <c r="AFS497" s="227"/>
      <c r="AFT497" s="227"/>
      <c r="AFU497" s="227"/>
      <c r="AFV497" s="227"/>
      <c r="AFW497" s="227"/>
      <c r="AFX497" s="227"/>
      <c r="AFY497" s="227"/>
      <c r="AFZ497" s="227"/>
      <c r="AGA497" s="227"/>
      <c r="AGB497" s="227"/>
      <c r="AGC497" s="227"/>
      <c r="AGD497" s="227"/>
      <c r="AGE497" s="227"/>
      <c r="AGF497" s="227"/>
      <c r="AGG497" s="227"/>
      <c r="AGH497" s="227"/>
      <c r="AGI497" s="227"/>
      <c r="AGJ497" s="227"/>
      <c r="AGK497" s="227"/>
      <c r="AGL497" s="227"/>
      <c r="AGM497" s="227"/>
      <c r="AGN497" s="227"/>
      <c r="AGO497" s="227"/>
      <c r="AGP497" s="227"/>
      <c r="AGQ497" s="227"/>
      <c r="AGR497" s="227"/>
      <c r="AGS497" s="227"/>
      <c r="AGT497" s="227"/>
      <c r="AGU497" s="227"/>
      <c r="AGV497" s="227"/>
      <c r="AGW497" s="227"/>
      <c r="AGX497" s="227"/>
      <c r="AGY497" s="227"/>
      <c r="AGZ497" s="227"/>
      <c r="AHA497" s="227"/>
      <c r="AHB497" s="227"/>
      <c r="AHC497" s="227"/>
      <c r="AHD497" s="227"/>
      <c r="AHE497" s="227"/>
      <c r="AHF497" s="227"/>
      <c r="AHG497" s="227"/>
      <c r="AHH497" s="227"/>
      <c r="AHI497" s="227"/>
      <c r="AHJ497" s="227"/>
      <c r="AHK497" s="227"/>
      <c r="AHL497" s="227"/>
      <c r="AHM497" s="227"/>
      <c r="AHN497" s="227"/>
      <c r="AHO497" s="227"/>
      <c r="AHP497" s="227"/>
      <c r="AHQ497" s="227"/>
      <c r="AHR497" s="227"/>
      <c r="AHS497" s="227"/>
      <c r="AHT497" s="227"/>
      <c r="AHU497" s="227"/>
      <c r="AHV497" s="227"/>
      <c r="AHW497" s="227"/>
      <c r="AHX497" s="227"/>
      <c r="AHY497" s="227"/>
      <c r="AHZ497" s="227"/>
      <c r="AIA497" s="227"/>
      <c r="AIB497" s="227"/>
      <c r="AIC497" s="227"/>
      <c r="AID497" s="227"/>
      <c r="AIE497" s="227"/>
      <c r="AIF497" s="227"/>
      <c r="AIG497" s="227"/>
      <c r="AIH497" s="227"/>
      <c r="AII497" s="227"/>
      <c r="AIJ497" s="227"/>
      <c r="AIK497" s="227"/>
      <c r="AIL497" s="227"/>
      <c r="AIM497" s="227"/>
      <c r="AIN497" s="227"/>
      <c r="AIO497" s="227"/>
      <c r="AIP497" s="227"/>
      <c r="AIQ497" s="227"/>
      <c r="AIR497" s="227"/>
      <c r="AIS497" s="227"/>
      <c r="AIT497" s="227"/>
      <c r="AIU497" s="227"/>
      <c r="AIV497" s="227"/>
      <c r="AIW497" s="227"/>
      <c r="AIX497" s="227"/>
      <c r="AIY497" s="227"/>
      <c r="AIZ497" s="227"/>
      <c r="AJA497" s="227"/>
      <c r="AJB497" s="227"/>
      <c r="AJC497" s="227"/>
      <c r="AJD497" s="227"/>
      <c r="AJE497" s="227"/>
      <c r="AJF497" s="227"/>
      <c r="AJG497" s="227"/>
      <c r="AJH497" s="227"/>
      <c r="AJI497" s="227"/>
      <c r="AJJ497" s="227"/>
      <c r="AJK497" s="227"/>
      <c r="AJL497" s="227"/>
      <c r="AJM497" s="227"/>
      <c r="AJN497" s="227"/>
      <c r="AJO497" s="227"/>
      <c r="AJP497" s="227"/>
      <c r="AJQ497" s="227"/>
      <c r="AJR497" s="227"/>
      <c r="AJS497" s="227"/>
      <c r="AJT497" s="227"/>
      <c r="AJU497" s="227"/>
      <c r="AJV497" s="227"/>
      <c r="AJW497" s="227"/>
      <c r="AJX497" s="227"/>
      <c r="AJY497" s="227"/>
      <c r="AJZ497" s="227"/>
      <c r="AKA497" s="227"/>
      <c r="AKB497" s="227"/>
      <c r="AKC497" s="227"/>
      <c r="AKD497" s="227"/>
      <c r="AKE497" s="227"/>
      <c r="AKF497" s="227"/>
      <c r="AKG497" s="227"/>
      <c r="AKH497" s="227"/>
      <c r="AKI497" s="227"/>
      <c r="AKJ497" s="227"/>
      <c r="AKK497" s="227"/>
      <c r="AKL497" s="227"/>
      <c r="AKM497" s="227"/>
      <c r="AKN497" s="227"/>
      <c r="AKO497" s="227"/>
      <c r="AKP497" s="227"/>
      <c r="AKQ497" s="227"/>
      <c r="AKR497" s="227"/>
      <c r="AKS497" s="227"/>
      <c r="AKT497" s="227"/>
      <c r="AKU497" s="227"/>
      <c r="AKV497" s="227"/>
      <c r="AKW497" s="227"/>
      <c r="AKX497" s="227"/>
      <c r="AKY497" s="227"/>
      <c r="AKZ497" s="227"/>
      <c r="ALA497" s="227"/>
      <c r="ALB497" s="227"/>
      <c r="ALC497" s="227"/>
      <c r="ALD497" s="227"/>
      <c r="ALE497" s="227"/>
      <c r="ALF497" s="227"/>
      <c r="ALG497" s="227"/>
      <c r="ALH497" s="227"/>
      <c r="ALI497" s="227"/>
      <c r="ALJ497" s="227"/>
      <c r="ALK497" s="227"/>
      <c r="ALL497" s="227"/>
      <c r="ALM497" s="227"/>
      <c r="ALN497" s="227"/>
      <c r="ALO497" s="227"/>
      <c r="ALP497" s="227"/>
      <c r="ALQ497" s="227"/>
      <c r="ALR497" s="227"/>
      <c r="ALS497" s="227"/>
      <c r="ALT497" s="227"/>
      <c r="ALU497" s="227"/>
      <c r="ALV497" s="227"/>
      <c r="ALW497" s="227"/>
      <c r="ALX497" s="227"/>
      <c r="ALY497" s="227"/>
      <c r="ALZ497" s="227"/>
      <c r="AMA497" s="227"/>
      <c r="AMB497" s="227"/>
      <c r="AMC497" s="227"/>
      <c r="AMD497" s="227"/>
      <c r="AME497" s="227"/>
      <c r="AMF497" s="227"/>
      <c r="AMG497" s="227"/>
      <c r="AMH497" s="227"/>
      <c r="AMI497" s="227"/>
      <c r="AMJ497" s="227"/>
      <c r="AMK497" s="227"/>
      <c r="AML497" s="227"/>
      <c r="AMM497" s="227"/>
      <c r="AMN497" s="227"/>
      <c r="AMO497" s="227"/>
      <c r="AMP497" s="227"/>
      <c r="AMQ497" s="227"/>
      <c r="AMR497" s="227"/>
      <c r="AMS497" s="227"/>
      <c r="AMT497" s="227"/>
      <c r="AMU497" s="227"/>
      <c r="AMV497" s="227"/>
      <c r="AMW497" s="227"/>
      <c r="AMX497" s="227"/>
    </row>
    <row r="498" spans="1:1038" s="308" customFormat="1" ht="18" customHeight="1">
      <c r="A498" s="301" t="s">
        <v>1819</v>
      </c>
      <c r="B498" s="302" t="s">
        <v>1647</v>
      </c>
      <c r="C498" s="228"/>
      <c r="D498" s="303" t="s">
        <v>1279</v>
      </c>
      <c r="E498" s="228">
        <v>71</v>
      </c>
      <c r="F498" s="228">
        <v>1</v>
      </c>
      <c r="G498" s="304" t="str">
        <f t="shared" si="168"/>
        <v>71-1</v>
      </c>
      <c r="H498" s="228">
        <v>0</v>
      </c>
      <c r="I498" s="228">
        <v>87</v>
      </c>
      <c r="J498" s="226"/>
      <c r="K498" s="545" t="b">
        <f>IF(I499=1,IF(((VLOOKUP($G498,[1]Depth_Lookup!#REF!,9,FALSE))-(H498/100))=0,"Good",IF(((VLOOKUP($G498,[1]Depth_Lookup!$A$3:$J$550,9,FALSE))-(H498/100))&gt;0,"Too Short","Too Long")))</f>
        <v>0</v>
      </c>
      <c r="L498" s="171">
        <f>(VLOOKUP($G498,Depth_Lookup!$A$3:$J$410,10,FALSE))+(H498/100)</f>
        <v>173.7</v>
      </c>
      <c r="M498" s="171">
        <f>(VLOOKUP($G498,Depth_Lookup!$A$3:$J$410,10,FALSE))+(I498/100)</f>
        <v>174.57</v>
      </c>
      <c r="N498" s="231" t="s">
        <v>2028</v>
      </c>
      <c r="O498" s="228" t="s">
        <v>1605</v>
      </c>
      <c r="P498" s="228" t="s">
        <v>853</v>
      </c>
      <c r="Q498" s="228" t="s">
        <v>87</v>
      </c>
      <c r="R498" s="304" t="str">
        <f t="shared" si="146"/>
        <v>SerpentinizedDunite</v>
      </c>
      <c r="S498" s="228" t="s">
        <v>700</v>
      </c>
      <c r="T498" s="228" t="s">
        <v>700</v>
      </c>
      <c r="U498" s="228"/>
      <c r="V498" s="228"/>
      <c r="W498" s="228" t="s">
        <v>102</v>
      </c>
      <c r="X498" s="305">
        <f>VLOOKUP(W498,[2]definitions_list_lookup!$A$13:$B$19,2,0)</f>
        <v>5</v>
      </c>
      <c r="Y498" s="228" t="s">
        <v>90</v>
      </c>
      <c r="Z498" s="228" t="s">
        <v>91</v>
      </c>
      <c r="AA498" s="228"/>
      <c r="AB498" s="228"/>
      <c r="AC498" s="228"/>
      <c r="AD498" s="228"/>
      <c r="AE498" s="234"/>
      <c r="AF498" s="304" t="e">
        <f>VLOOKUP(AE498,[2]definitions_list_mag!$V$12:$W$15,2,0)</f>
        <v>#N/A</v>
      </c>
      <c r="AG498" s="241"/>
      <c r="AH498" s="228"/>
      <c r="AI498" s="244">
        <v>98</v>
      </c>
      <c r="AJ498" s="228"/>
      <c r="AK498" s="228"/>
      <c r="AL498" s="228"/>
      <c r="AM498" s="228"/>
      <c r="AN498" s="228"/>
      <c r="AO498" s="244"/>
      <c r="AP498" s="228"/>
      <c r="AQ498" s="228"/>
      <c r="AR498" s="228"/>
      <c r="AS498" s="228"/>
      <c r="AT498" s="228"/>
      <c r="AU498" s="244"/>
      <c r="AV498" s="228"/>
      <c r="AW498" s="228"/>
      <c r="AX498" s="228"/>
      <c r="AY498" s="228"/>
      <c r="AZ498" s="228"/>
      <c r="BA498" s="244">
        <v>1</v>
      </c>
      <c r="BB498" s="228">
        <v>6</v>
      </c>
      <c r="BC498" s="228">
        <v>2</v>
      </c>
      <c r="BD498" s="228" t="s">
        <v>110</v>
      </c>
      <c r="BE498" s="228" t="s">
        <v>103</v>
      </c>
      <c r="BF498" s="228"/>
      <c r="BG498" s="244"/>
      <c r="BH498" s="228"/>
      <c r="BI498" s="228"/>
      <c r="BJ498" s="228"/>
      <c r="BK498" s="228"/>
      <c r="BL498" s="228"/>
      <c r="BM498" s="244">
        <v>1</v>
      </c>
      <c r="BN498" s="228">
        <v>2</v>
      </c>
      <c r="BO498" s="228">
        <v>0.5</v>
      </c>
      <c r="BP498" s="228"/>
      <c r="BQ498" s="228"/>
      <c r="BR498" s="228"/>
      <c r="BS498" s="228"/>
      <c r="BT498" s="228"/>
      <c r="BU498" s="228"/>
      <c r="BV498" s="228"/>
      <c r="BW498" s="228"/>
      <c r="BX498" s="228"/>
      <c r="BY498" s="244"/>
      <c r="BZ498" s="228"/>
      <c r="CA498" s="228"/>
      <c r="CB498" s="228"/>
      <c r="CC498" s="228"/>
      <c r="CD498" s="228"/>
      <c r="CE498" s="228"/>
      <c r="CF498" s="310">
        <f t="shared" si="172"/>
        <v>100</v>
      </c>
      <c r="CG498" s="245"/>
      <c r="CH498" s="246" t="s">
        <v>2017</v>
      </c>
      <c r="CI498" s="246">
        <v>100</v>
      </c>
      <c r="CJ498" s="246" t="s">
        <v>514</v>
      </c>
      <c r="CK498" s="247"/>
      <c r="CL498" s="248"/>
      <c r="CM498" s="248"/>
      <c r="CN498" s="248"/>
      <c r="CO498" s="248"/>
      <c r="CP498" s="248"/>
      <c r="CQ498" s="248"/>
      <c r="CR498" s="248"/>
      <c r="CS498" s="248"/>
      <c r="CT498" s="248"/>
      <c r="CU498" s="248"/>
      <c r="CV498" s="248"/>
      <c r="CW498" s="248"/>
      <c r="CX498" s="248"/>
      <c r="CY498" s="248"/>
      <c r="CZ498" s="248"/>
      <c r="DA498" s="248"/>
      <c r="DB498" s="248">
        <v>99</v>
      </c>
      <c r="DC498" s="249">
        <v>1</v>
      </c>
      <c r="DD498" s="248"/>
      <c r="DE498" s="248"/>
      <c r="DF498" s="248"/>
      <c r="DG498" s="248"/>
      <c r="DH498" s="248"/>
      <c r="DI498" s="248"/>
      <c r="DJ498" s="248"/>
      <c r="DK498" s="306">
        <f t="shared" si="147"/>
        <v>100</v>
      </c>
      <c r="DL498" s="245"/>
      <c r="DM498" s="248"/>
      <c r="DN498" s="248"/>
      <c r="DO498" s="307"/>
      <c r="DQ498" s="245"/>
      <c r="DR498" s="307"/>
      <c r="DS498" s="245"/>
      <c r="DT498" s="262" t="s">
        <v>2029</v>
      </c>
      <c r="DU498" s="249"/>
      <c r="DV498" s="249"/>
      <c r="DW498" s="311" t="e">
        <f>VLOOKUP(P498,[2]definitions_list_lookup!$K$30:$L$54,2,0)</f>
        <v>#N/A</v>
      </c>
      <c r="DX498" s="268" t="s">
        <v>2026</v>
      </c>
      <c r="DY498" s="268" t="s">
        <v>2030</v>
      </c>
      <c r="DZ498" s="482"/>
      <c r="EA498" s="312"/>
      <c r="EB498" s="249"/>
      <c r="EC498" s="312"/>
      <c r="ED498" s="229" t="s">
        <v>2517</v>
      </c>
      <c r="EE498" s="313"/>
      <c r="EF498" s="314"/>
      <c r="EG498" s="313"/>
      <c r="EH498" s="315"/>
      <c r="EI498" s="316"/>
      <c r="EJ498" s="317"/>
      <c r="EK498" s="318"/>
      <c r="EL498" s="313"/>
      <c r="EM498" s="315"/>
      <c r="EN498" s="315"/>
      <c r="EO498" s="319"/>
      <c r="EP498" s="319"/>
      <c r="EQ498" s="319"/>
      <c r="ER498" s="319"/>
      <c r="ES498" s="319"/>
      <c r="ET498" s="319"/>
      <c r="EU498" s="319"/>
      <c r="EV498" s="320"/>
      <c r="EW498" s="320"/>
      <c r="EX498" s="320"/>
      <c r="EY498" s="320"/>
      <c r="EZ498" s="192" t="e">
        <f t="shared" si="155"/>
        <v>#DIV/0!</v>
      </c>
      <c r="FA498" s="192" t="e">
        <f t="shared" si="156"/>
        <v>#DIV/0!</v>
      </c>
      <c r="FB498" s="192" t="e">
        <f t="shared" si="157"/>
        <v>#DIV/0!</v>
      </c>
      <c r="FC498" s="192" t="e">
        <f t="shared" si="158"/>
        <v>#DIV/0!</v>
      </c>
      <c r="FD498" s="192" t="e">
        <f t="shared" si="159"/>
        <v>#DIV/0!</v>
      </c>
      <c r="FE498" s="193" t="e">
        <f t="shared" si="160"/>
        <v>#DIV/0!</v>
      </c>
      <c r="FF498" s="194" t="e">
        <f t="shared" si="161"/>
        <v>#DIV/0!</v>
      </c>
      <c r="FG498" s="313"/>
      <c r="FH498" s="315"/>
      <c r="FI498" s="778">
        <f t="shared" si="162"/>
        <v>0</v>
      </c>
      <c r="FJ498" s="779" t="e">
        <f t="shared" si="163"/>
        <v>#DIV/0!</v>
      </c>
      <c r="FK498" s="779" t="e">
        <f t="shared" si="164"/>
        <v>#DIV/0!</v>
      </c>
      <c r="FL498" s="780" t="e">
        <f t="shared" si="165"/>
        <v>#DIV/0!</v>
      </c>
      <c r="FM498" s="169" t="e">
        <f t="shared" si="166"/>
        <v>#DIV/0!</v>
      </c>
      <c r="FN498" s="783" t="e">
        <f t="shared" si="167"/>
        <v>#DIV/0!</v>
      </c>
      <c r="FO498" s="228"/>
      <c r="FP498" s="228"/>
      <c r="FQ498" s="228"/>
      <c r="FR498" s="228"/>
      <c r="FS498" s="228"/>
      <c r="FT498" s="228"/>
      <c r="FU498" s="228"/>
      <c r="FV498" s="228"/>
      <c r="FW498" s="228"/>
      <c r="FX498" s="228"/>
      <c r="FY498" s="228"/>
      <c r="FZ498" s="228"/>
      <c r="GA498" s="228"/>
      <c r="GB498" s="228"/>
      <c r="GC498" s="228"/>
      <c r="GD498" s="228"/>
      <c r="GE498" s="228"/>
      <c r="GF498" s="228"/>
      <c r="GG498" s="228"/>
      <c r="GH498" s="228"/>
      <c r="GI498" s="228"/>
      <c r="GJ498" s="228"/>
      <c r="GK498" s="228"/>
      <c r="GL498" s="228"/>
      <c r="GM498" s="228"/>
      <c r="GN498" s="228"/>
      <c r="GO498" s="228"/>
      <c r="GP498" s="228"/>
      <c r="GQ498" s="228"/>
      <c r="GR498" s="228"/>
      <c r="GS498" s="228"/>
      <c r="GT498" s="228"/>
      <c r="GU498" s="228"/>
      <c r="GV498" s="228"/>
      <c r="GW498" s="228"/>
      <c r="GX498" s="228"/>
      <c r="GY498" s="228"/>
      <c r="GZ498" s="228"/>
      <c r="HA498" s="228"/>
      <c r="HB498" s="228"/>
      <c r="HC498" s="228"/>
      <c r="HD498" s="228"/>
      <c r="HE498" s="228"/>
      <c r="HF498" s="228"/>
      <c r="HG498" s="228"/>
      <c r="HH498" s="228"/>
      <c r="HI498" s="228"/>
      <c r="HJ498" s="228"/>
      <c r="HK498" s="228"/>
      <c r="HL498" s="228"/>
      <c r="HM498" s="228"/>
      <c r="HN498" s="228"/>
      <c r="HO498" s="228"/>
      <c r="HP498" s="228"/>
      <c r="HQ498" s="228"/>
      <c r="HR498" s="228"/>
      <c r="HS498" s="228"/>
      <c r="HT498" s="228"/>
      <c r="HU498" s="228"/>
      <c r="HV498" s="228"/>
      <c r="HW498" s="228"/>
      <c r="HX498" s="228"/>
      <c r="HY498" s="228"/>
      <c r="HZ498" s="228"/>
      <c r="IA498" s="228"/>
      <c r="IB498" s="228"/>
      <c r="IC498" s="228"/>
      <c r="ID498" s="228"/>
      <c r="IE498" s="228"/>
      <c r="IF498" s="228"/>
      <c r="IG498" s="228"/>
      <c r="IH498" s="228"/>
      <c r="II498" s="228"/>
      <c r="IJ498" s="228"/>
      <c r="IK498" s="228"/>
      <c r="IL498" s="228"/>
      <c r="IM498" s="228"/>
      <c r="IN498" s="228"/>
      <c r="IO498" s="228"/>
      <c r="IP498" s="228"/>
      <c r="IQ498" s="228"/>
      <c r="IR498" s="228"/>
      <c r="IS498" s="228"/>
      <c r="IT498" s="228"/>
      <c r="IU498" s="228"/>
      <c r="IV498" s="228"/>
      <c r="IW498" s="228"/>
      <c r="IX498" s="228"/>
      <c r="IY498" s="228"/>
      <c r="IZ498" s="228"/>
      <c r="JA498" s="228"/>
      <c r="JB498" s="228"/>
      <c r="JC498" s="228"/>
      <c r="JD498" s="228"/>
      <c r="JE498" s="228"/>
      <c r="JF498" s="228"/>
      <c r="JG498" s="228"/>
      <c r="JH498" s="228"/>
      <c r="JI498" s="228"/>
      <c r="JJ498" s="228"/>
      <c r="JK498" s="228"/>
      <c r="JL498" s="228"/>
      <c r="JM498" s="228"/>
      <c r="JN498" s="228"/>
      <c r="JO498" s="228"/>
      <c r="JP498" s="228"/>
      <c r="JQ498" s="228"/>
      <c r="JR498" s="228"/>
      <c r="JS498" s="228"/>
      <c r="JT498" s="228"/>
      <c r="JU498" s="228"/>
      <c r="JV498" s="228"/>
      <c r="JW498" s="228"/>
      <c r="JX498" s="228"/>
      <c r="JY498" s="228"/>
      <c r="JZ498" s="228"/>
      <c r="KA498" s="228"/>
      <c r="KB498" s="228"/>
      <c r="KC498" s="228"/>
      <c r="KD498" s="228"/>
      <c r="KE498" s="228"/>
      <c r="KF498" s="228"/>
      <c r="KG498" s="228"/>
      <c r="KH498" s="228"/>
      <c r="KI498" s="228"/>
      <c r="KJ498" s="228"/>
      <c r="KK498" s="228"/>
      <c r="KL498" s="228"/>
      <c r="KM498" s="228"/>
      <c r="KN498" s="228"/>
      <c r="KO498" s="228"/>
      <c r="KP498" s="228"/>
      <c r="KQ498" s="228"/>
      <c r="KR498" s="228"/>
      <c r="KS498" s="228"/>
      <c r="KT498" s="228"/>
      <c r="KU498" s="228"/>
      <c r="KV498" s="228"/>
      <c r="KW498" s="228"/>
      <c r="KX498" s="228"/>
      <c r="KY498" s="228"/>
      <c r="KZ498" s="228"/>
      <c r="LA498" s="228"/>
      <c r="LB498" s="228"/>
      <c r="LC498" s="228"/>
      <c r="LD498" s="228"/>
      <c r="LE498" s="228"/>
      <c r="LF498" s="228"/>
      <c r="LG498" s="228"/>
      <c r="LH498" s="228"/>
      <c r="LI498" s="228"/>
      <c r="LJ498" s="228"/>
      <c r="LK498" s="228"/>
      <c r="LL498" s="228"/>
      <c r="LM498" s="228"/>
      <c r="LN498" s="228"/>
      <c r="LO498" s="228"/>
      <c r="LP498" s="228"/>
      <c r="LQ498" s="228"/>
      <c r="LR498" s="228"/>
      <c r="LS498" s="228"/>
      <c r="LT498" s="228"/>
      <c r="LU498" s="228"/>
      <c r="LV498" s="228"/>
      <c r="LW498" s="228"/>
      <c r="LX498" s="228"/>
      <c r="LY498" s="228"/>
      <c r="LZ498" s="228"/>
      <c r="MA498" s="228"/>
      <c r="MB498" s="228"/>
      <c r="MC498" s="228"/>
      <c r="MD498" s="228"/>
      <c r="ME498" s="228"/>
      <c r="MF498" s="228"/>
      <c r="MG498" s="228"/>
      <c r="MH498" s="228"/>
      <c r="MI498" s="228"/>
      <c r="MJ498" s="228"/>
      <c r="MK498" s="228"/>
      <c r="ML498" s="228"/>
      <c r="MM498" s="228"/>
      <c r="MN498" s="228"/>
      <c r="MO498" s="228"/>
      <c r="MP498" s="228"/>
      <c r="MQ498" s="228"/>
      <c r="MR498" s="228"/>
      <c r="MS498" s="228"/>
      <c r="MT498" s="228"/>
      <c r="MU498" s="228"/>
      <c r="MV498" s="228"/>
      <c r="MW498" s="228"/>
      <c r="MX498" s="228"/>
      <c r="MY498" s="228"/>
      <c r="MZ498" s="228"/>
      <c r="NA498" s="228"/>
      <c r="NB498" s="228"/>
      <c r="NC498" s="228"/>
      <c r="ND498" s="228"/>
      <c r="NE498" s="228"/>
      <c r="NF498" s="228"/>
      <c r="NG498" s="228"/>
      <c r="NH498" s="228"/>
      <c r="NI498" s="228"/>
      <c r="NJ498" s="228"/>
      <c r="NK498" s="228"/>
      <c r="NL498" s="228"/>
      <c r="NM498" s="228"/>
      <c r="NN498" s="228"/>
      <c r="NO498" s="228"/>
      <c r="NP498" s="228"/>
      <c r="NQ498" s="228"/>
      <c r="NR498" s="228"/>
      <c r="NS498" s="228"/>
      <c r="NT498" s="228"/>
      <c r="NU498" s="228"/>
      <c r="NV498" s="228"/>
      <c r="NW498" s="228"/>
      <c r="NX498" s="228"/>
      <c r="NY498" s="228"/>
      <c r="NZ498" s="228"/>
      <c r="OA498" s="228"/>
      <c r="OB498" s="228"/>
      <c r="OC498" s="228"/>
      <c r="OD498" s="228"/>
      <c r="OE498" s="228"/>
      <c r="OF498" s="228"/>
      <c r="OG498" s="228"/>
      <c r="OH498" s="228"/>
      <c r="OI498" s="228"/>
      <c r="OJ498" s="228"/>
      <c r="OK498" s="228"/>
      <c r="OL498" s="228"/>
      <c r="OM498" s="228"/>
      <c r="ON498" s="228"/>
      <c r="OO498" s="228"/>
      <c r="OP498" s="228"/>
      <c r="OQ498" s="228"/>
      <c r="OR498" s="228"/>
      <c r="OS498" s="228"/>
      <c r="OT498" s="228"/>
      <c r="OU498" s="228"/>
      <c r="OV498" s="228"/>
      <c r="OW498" s="228"/>
      <c r="OX498" s="228"/>
      <c r="OY498" s="228"/>
      <c r="OZ498" s="228"/>
      <c r="PA498" s="228"/>
      <c r="PB498" s="228"/>
      <c r="PC498" s="228"/>
      <c r="PD498" s="228"/>
      <c r="PE498" s="228"/>
      <c r="PF498" s="228"/>
      <c r="PG498" s="228"/>
      <c r="PH498" s="228"/>
      <c r="PI498" s="228"/>
      <c r="PJ498" s="228"/>
      <c r="PK498" s="228"/>
      <c r="PL498" s="228"/>
      <c r="PM498" s="228"/>
      <c r="PN498" s="228"/>
      <c r="PO498" s="228"/>
      <c r="PP498" s="228"/>
      <c r="PQ498" s="228"/>
      <c r="PR498" s="228"/>
      <c r="PS498" s="228"/>
      <c r="PT498" s="228"/>
      <c r="PU498" s="228"/>
      <c r="PV498" s="228"/>
      <c r="PW498" s="228"/>
      <c r="PX498" s="228"/>
      <c r="PY498" s="228"/>
      <c r="PZ498" s="228"/>
      <c r="QA498" s="228"/>
      <c r="QB498" s="228"/>
      <c r="QC498" s="228"/>
      <c r="QD498" s="228"/>
      <c r="QE498" s="228"/>
      <c r="QF498" s="228"/>
      <c r="QG498" s="228"/>
      <c r="QH498" s="228"/>
      <c r="QI498" s="228"/>
      <c r="QJ498" s="228"/>
      <c r="QK498" s="228"/>
      <c r="QL498" s="228"/>
      <c r="QM498" s="228"/>
      <c r="QN498" s="228"/>
      <c r="QO498" s="228"/>
      <c r="QP498" s="228"/>
      <c r="QQ498" s="228"/>
      <c r="QR498" s="228"/>
      <c r="QS498" s="228"/>
      <c r="QT498" s="228"/>
      <c r="QU498" s="228"/>
      <c r="QV498" s="228"/>
      <c r="QW498" s="228"/>
      <c r="QX498" s="228"/>
      <c r="QY498" s="228"/>
      <c r="QZ498" s="228"/>
      <c r="RA498" s="228"/>
      <c r="RB498" s="228"/>
      <c r="RC498" s="228"/>
      <c r="RD498" s="228"/>
      <c r="RE498" s="228"/>
      <c r="RF498" s="228"/>
      <c r="RG498" s="228"/>
      <c r="RH498" s="228"/>
      <c r="RI498" s="228"/>
      <c r="RJ498" s="228"/>
      <c r="RK498" s="228"/>
      <c r="RL498" s="228"/>
      <c r="RM498" s="228"/>
      <c r="RN498" s="228"/>
      <c r="RO498" s="228"/>
      <c r="RP498" s="228"/>
      <c r="RQ498" s="228"/>
      <c r="RR498" s="228"/>
      <c r="RS498" s="228"/>
      <c r="RT498" s="228"/>
      <c r="RU498" s="228"/>
      <c r="RV498" s="228"/>
      <c r="RW498" s="228"/>
      <c r="RX498" s="228"/>
      <c r="RY498" s="228"/>
      <c r="RZ498" s="228"/>
      <c r="SA498" s="228"/>
      <c r="SB498" s="228"/>
      <c r="SC498" s="228"/>
      <c r="SD498" s="228"/>
      <c r="SE498" s="228"/>
      <c r="SF498" s="228"/>
      <c r="SG498" s="228"/>
      <c r="SH498" s="228"/>
      <c r="SI498" s="228"/>
      <c r="SJ498" s="228"/>
      <c r="SK498" s="228"/>
      <c r="SL498" s="228"/>
      <c r="SM498" s="228"/>
      <c r="SN498" s="228"/>
      <c r="SO498" s="228"/>
      <c r="SP498" s="228"/>
      <c r="SQ498" s="228"/>
      <c r="SR498" s="228"/>
      <c r="SS498" s="228"/>
      <c r="ST498" s="228"/>
      <c r="SU498" s="228"/>
      <c r="SV498" s="228"/>
      <c r="SW498" s="228"/>
      <c r="SX498" s="228"/>
      <c r="SY498" s="228"/>
      <c r="SZ498" s="228"/>
      <c r="TA498" s="228"/>
      <c r="TB498" s="228"/>
      <c r="TC498" s="228"/>
      <c r="TD498" s="228"/>
      <c r="TE498" s="228"/>
      <c r="TF498" s="228"/>
      <c r="TG498" s="228"/>
      <c r="TH498" s="228"/>
      <c r="TI498" s="228"/>
      <c r="TJ498" s="228"/>
      <c r="TK498" s="228"/>
      <c r="TL498" s="228"/>
      <c r="TM498" s="228"/>
      <c r="TN498" s="228"/>
      <c r="TO498" s="228"/>
      <c r="TP498" s="228"/>
      <c r="TQ498" s="228"/>
      <c r="TR498" s="228"/>
      <c r="TS498" s="228"/>
      <c r="TT498" s="228"/>
      <c r="TU498" s="228"/>
      <c r="TV498" s="228"/>
      <c r="TW498" s="228"/>
      <c r="TX498" s="228"/>
      <c r="TY498" s="228"/>
      <c r="TZ498" s="228"/>
      <c r="UA498" s="228"/>
      <c r="UB498" s="228"/>
      <c r="UC498" s="228"/>
      <c r="UD498" s="228"/>
      <c r="UE498" s="228"/>
      <c r="UF498" s="228"/>
      <c r="UG498" s="228"/>
      <c r="UH498" s="228"/>
      <c r="UI498" s="228"/>
      <c r="UJ498" s="228"/>
      <c r="UK498" s="228"/>
      <c r="UL498" s="228"/>
      <c r="UM498" s="228"/>
      <c r="UN498" s="228"/>
      <c r="UO498" s="228"/>
      <c r="UP498" s="228"/>
      <c r="UQ498" s="228"/>
      <c r="UR498" s="228"/>
      <c r="US498" s="228"/>
      <c r="UT498" s="228"/>
      <c r="UU498" s="228"/>
      <c r="UV498" s="228"/>
      <c r="UW498" s="228"/>
      <c r="UX498" s="228"/>
      <c r="UY498" s="228"/>
      <c r="UZ498" s="228"/>
      <c r="VA498" s="228"/>
      <c r="VB498" s="228"/>
      <c r="VC498" s="228"/>
      <c r="VD498" s="228"/>
      <c r="VE498" s="228"/>
      <c r="VF498" s="228"/>
      <c r="VG498" s="228"/>
      <c r="VH498" s="228"/>
      <c r="VI498" s="228"/>
      <c r="VJ498" s="228"/>
      <c r="VK498" s="228"/>
      <c r="VL498" s="228"/>
      <c r="VM498" s="228"/>
      <c r="VN498" s="228"/>
      <c r="VO498" s="228"/>
      <c r="VP498" s="228"/>
      <c r="VQ498" s="228"/>
      <c r="VR498" s="228"/>
      <c r="VS498" s="228"/>
      <c r="VT498" s="228"/>
      <c r="VU498" s="228"/>
      <c r="VV498" s="228"/>
      <c r="VW498" s="228"/>
      <c r="VX498" s="228"/>
      <c r="VY498" s="228"/>
      <c r="VZ498" s="228"/>
      <c r="WA498" s="228"/>
      <c r="WB498" s="228"/>
      <c r="WC498" s="228"/>
      <c r="WD498" s="228"/>
      <c r="WE498" s="228"/>
      <c r="WF498" s="228"/>
      <c r="WG498" s="228"/>
      <c r="WH498" s="228"/>
      <c r="WI498" s="228"/>
      <c r="WJ498" s="228"/>
      <c r="WK498" s="228"/>
      <c r="WL498" s="228"/>
      <c r="WM498" s="228"/>
      <c r="WN498" s="228"/>
      <c r="WO498" s="228"/>
      <c r="WP498" s="228"/>
      <c r="WQ498" s="228"/>
      <c r="WR498" s="228"/>
      <c r="WS498" s="228"/>
      <c r="WT498" s="228"/>
      <c r="WU498" s="228"/>
      <c r="WV498" s="228"/>
      <c r="WW498" s="228"/>
      <c r="WX498" s="228"/>
      <c r="WY498" s="228"/>
      <c r="WZ498" s="228"/>
      <c r="XA498" s="228"/>
      <c r="XB498" s="228"/>
      <c r="XC498" s="228"/>
      <c r="XD498" s="228"/>
      <c r="XE498" s="228"/>
      <c r="XF498" s="228"/>
      <c r="XG498" s="228"/>
      <c r="XH498" s="228"/>
      <c r="XI498" s="228"/>
      <c r="XJ498" s="228"/>
      <c r="XK498" s="228"/>
      <c r="XL498" s="228"/>
      <c r="XM498" s="228"/>
      <c r="XN498" s="228"/>
      <c r="XO498" s="228"/>
      <c r="XP498" s="228"/>
      <c r="XQ498" s="228"/>
      <c r="XR498" s="228"/>
      <c r="XS498" s="228"/>
      <c r="XT498" s="228"/>
      <c r="XU498" s="228"/>
      <c r="XV498" s="228"/>
      <c r="XW498" s="228"/>
      <c r="XX498" s="228"/>
      <c r="XY498" s="228"/>
      <c r="XZ498" s="228"/>
      <c r="YA498" s="228"/>
      <c r="YB498" s="228"/>
      <c r="YC498" s="228"/>
      <c r="YD498" s="228"/>
      <c r="YE498" s="228"/>
      <c r="YF498" s="228"/>
      <c r="YG498" s="228"/>
      <c r="YH498" s="228"/>
      <c r="YI498" s="228"/>
      <c r="YJ498" s="228"/>
      <c r="YK498" s="228"/>
      <c r="YL498" s="228"/>
      <c r="YM498" s="228"/>
      <c r="YN498" s="228"/>
      <c r="YO498" s="228"/>
      <c r="YP498" s="228"/>
      <c r="YQ498" s="228"/>
      <c r="YR498" s="228"/>
      <c r="YS498" s="228"/>
      <c r="YT498" s="228"/>
      <c r="YU498" s="228"/>
      <c r="YV498" s="228"/>
      <c r="YW498" s="228"/>
      <c r="YX498" s="228"/>
      <c r="YY498" s="228"/>
      <c r="YZ498" s="228"/>
      <c r="ZA498" s="228"/>
      <c r="ZB498" s="228"/>
      <c r="ZC498" s="228"/>
      <c r="ZD498" s="228"/>
      <c r="ZE498" s="228"/>
      <c r="ZF498" s="228"/>
      <c r="ZG498" s="228"/>
      <c r="ZH498" s="228"/>
      <c r="ZI498" s="228"/>
      <c r="ZJ498" s="228"/>
      <c r="ZK498" s="228"/>
      <c r="ZL498" s="228"/>
      <c r="ZM498" s="228"/>
      <c r="ZN498" s="228"/>
      <c r="ZO498" s="228"/>
      <c r="ZP498" s="228"/>
      <c r="ZQ498" s="228"/>
      <c r="ZR498" s="228"/>
      <c r="ZS498" s="228"/>
      <c r="ZT498" s="228"/>
      <c r="ZU498" s="228"/>
      <c r="ZV498" s="228"/>
      <c r="ZW498" s="228"/>
      <c r="ZX498" s="228"/>
      <c r="ZY498" s="228"/>
      <c r="ZZ498" s="228"/>
      <c r="AAA498" s="228"/>
      <c r="AAB498" s="228"/>
      <c r="AAC498" s="228"/>
      <c r="AAD498" s="228"/>
      <c r="AAE498" s="228"/>
      <c r="AAF498" s="228"/>
      <c r="AAG498" s="228"/>
      <c r="AAH498" s="228"/>
      <c r="AAI498" s="228"/>
      <c r="AAJ498" s="228"/>
      <c r="AAK498" s="228"/>
      <c r="AAL498" s="228"/>
      <c r="AAM498" s="228"/>
      <c r="AAN498" s="228"/>
      <c r="AAO498" s="228"/>
      <c r="AAP498" s="228"/>
      <c r="AAQ498" s="228"/>
      <c r="AAR498" s="228"/>
      <c r="AAS498" s="228"/>
      <c r="AAT498" s="228"/>
      <c r="AAU498" s="228"/>
      <c r="AAV498" s="228"/>
      <c r="AAW498" s="228"/>
      <c r="AAX498" s="228"/>
      <c r="AAY498" s="228"/>
      <c r="AAZ498" s="228"/>
      <c r="ABA498" s="228"/>
      <c r="ABB498" s="228"/>
      <c r="ABC498" s="228"/>
      <c r="ABD498" s="228"/>
      <c r="ABE498" s="228"/>
      <c r="ABF498" s="228"/>
      <c r="ABG498" s="228"/>
      <c r="ABH498" s="228"/>
      <c r="ABI498" s="228"/>
      <c r="ABJ498" s="228"/>
      <c r="ABK498" s="228"/>
      <c r="ABL498" s="228"/>
      <c r="ABM498" s="228"/>
      <c r="ABN498" s="228"/>
      <c r="ABO498" s="228"/>
      <c r="ABP498" s="228"/>
      <c r="ABQ498" s="228"/>
      <c r="ABR498" s="228"/>
      <c r="ABS498" s="228"/>
      <c r="ABT498" s="228"/>
      <c r="ABU498" s="228"/>
      <c r="ABV498" s="228"/>
      <c r="ABW498" s="228"/>
      <c r="ABX498" s="228"/>
      <c r="ABY498" s="228"/>
      <c r="ABZ498" s="228"/>
      <c r="ACA498" s="228"/>
      <c r="ACB498" s="228"/>
      <c r="ACC498" s="228"/>
      <c r="ACD498" s="228"/>
      <c r="ACE498" s="228"/>
      <c r="ACF498" s="228"/>
      <c r="ACG498" s="228"/>
      <c r="ACH498" s="228"/>
      <c r="ACI498" s="228"/>
      <c r="ACJ498" s="228"/>
      <c r="ACK498" s="228"/>
      <c r="ACL498" s="228"/>
      <c r="ACM498" s="228"/>
      <c r="ACN498" s="228"/>
      <c r="ACO498" s="228"/>
      <c r="ACP498" s="228"/>
      <c r="ACQ498" s="228"/>
      <c r="ACR498" s="228"/>
      <c r="ACS498" s="228"/>
      <c r="ACT498" s="228"/>
      <c r="ACU498" s="228"/>
      <c r="ACV498" s="228"/>
      <c r="ACW498" s="228"/>
      <c r="ACX498" s="228"/>
      <c r="ACY498" s="228"/>
      <c r="ACZ498" s="228"/>
      <c r="ADA498" s="228"/>
      <c r="ADB498" s="228"/>
      <c r="ADC498" s="228"/>
      <c r="ADD498" s="228"/>
      <c r="ADE498" s="228"/>
      <c r="ADF498" s="228"/>
      <c r="ADG498" s="228"/>
      <c r="ADH498" s="228"/>
      <c r="ADI498" s="228"/>
      <c r="ADJ498" s="228"/>
      <c r="ADK498" s="228"/>
      <c r="ADL498" s="228"/>
      <c r="ADM498" s="228"/>
      <c r="ADN498" s="228"/>
      <c r="ADO498" s="228"/>
      <c r="ADP498" s="228"/>
      <c r="ADQ498" s="228"/>
      <c r="ADR498" s="228"/>
      <c r="ADS498" s="228"/>
      <c r="ADT498" s="228"/>
      <c r="ADU498" s="228"/>
      <c r="ADV498" s="228"/>
      <c r="ADW498" s="228"/>
      <c r="ADX498" s="228"/>
      <c r="ADY498" s="228"/>
      <c r="ADZ498" s="228"/>
      <c r="AEA498" s="228"/>
      <c r="AEB498" s="228"/>
      <c r="AEC498" s="228"/>
      <c r="AED498" s="228"/>
      <c r="AEE498" s="228"/>
      <c r="AEF498" s="228"/>
      <c r="AEG498" s="228"/>
      <c r="AEH498" s="228"/>
      <c r="AEI498" s="228"/>
      <c r="AEJ498" s="228"/>
      <c r="AEK498" s="228"/>
      <c r="AEL498" s="228"/>
      <c r="AEM498" s="228"/>
      <c r="AEN498" s="228"/>
      <c r="AEO498" s="228"/>
      <c r="AEP498" s="228"/>
      <c r="AEQ498" s="228"/>
      <c r="AER498" s="228"/>
      <c r="AES498" s="228"/>
      <c r="AET498" s="228"/>
      <c r="AEU498" s="228"/>
      <c r="AEV498" s="228"/>
      <c r="AEW498" s="228"/>
      <c r="AEX498" s="228"/>
      <c r="AEY498" s="228"/>
      <c r="AEZ498" s="228"/>
      <c r="AFA498" s="228"/>
      <c r="AFB498" s="228"/>
      <c r="AFC498" s="228"/>
      <c r="AFD498" s="228"/>
      <c r="AFE498" s="228"/>
      <c r="AFF498" s="228"/>
      <c r="AFG498" s="228"/>
      <c r="AFH498" s="228"/>
      <c r="AFI498" s="228"/>
      <c r="AFJ498" s="228"/>
      <c r="AFK498" s="228"/>
      <c r="AFL498" s="228"/>
      <c r="AFM498" s="228"/>
      <c r="AFN498" s="228"/>
      <c r="AFO498" s="228"/>
      <c r="AFP498" s="228"/>
      <c r="AFQ498" s="228"/>
      <c r="AFR498" s="228"/>
      <c r="AFS498" s="228"/>
      <c r="AFT498" s="228"/>
      <c r="AFU498" s="228"/>
      <c r="AFV498" s="228"/>
      <c r="AFW498" s="228"/>
      <c r="AFX498" s="228"/>
      <c r="AFY498" s="228"/>
      <c r="AFZ498" s="228"/>
      <c r="AGA498" s="228"/>
      <c r="AGB498" s="228"/>
      <c r="AGC498" s="228"/>
      <c r="AGD498" s="228"/>
      <c r="AGE498" s="228"/>
      <c r="AGF498" s="228"/>
      <c r="AGG498" s="228"/>
      <c r="AGH498" s="228"/>
      <c r="AGI498" s="228"/>
      <c r="AGJ498" s="228"/>
      <c r="AGK498" s="228"/>
      <c r="AGL498" s="228"/>
      <c r="AGM498" s="228"/>
      <c r="AGN498" s="228"/>
      <c r="AGO498" s="228"/>
      <c r="AGP498" s="228"/>
      <c r="AGQ498" s="228"/>
      <c r="AGR498" s="228"/>
      <c r="AGS498" s="228"/>
      <c r="AGT498" s="228"/>
      <c r="AGU498" s="228"/>
      <c r="AGV498" s="228"/>
      <c r="AGW498" s="228"/>
      <c r="AGX498" s="228"/>
      <c r="AGY498" s="228"/>
      <c r="AGZ498" s="228"/>
      <c r="AHA498" s="228"/>
      <c r="AHB498" s="228"/>
      <c r="AHC498" s="228"/>
      <c r="AHD498" s="228"/>
      <c r="AHE498" s="228"/>
      <c r="AHF498" s="228"/>
      <c r="AHG498" s="228"/>
      <c r="AHH498" s="228"/>
      <c r="AHI498" s="228"/>
      <c r="AHJ498" s="228"/>
      <c r="AHK498" s="228"/>
      <c r="AHL498" s="228"/>
      <c r="AHM498" s="228"/>
      <c r="AHN498" s="228"/>
      <c r="AHO498" s="228"/>
      <c r="AHP498" s="228"/>
      <c r="AHQ498" s="228"/>
      <c r="AHR498" s="228"/>
      <c r="AHS498" s="228"/>
      <c r="AHT498" s="228"/>
      <c r="AHU498" s="228"/>
      <c r="AHV498" s="228"/>
      <c r="AHW498" s="228"/>
      <c r="AHX498" s="228"/>
      <c r="AHY498" s="228"/>
      <c r="AHZ498" s="228"/>
      <c r="AIA498" s="228"/>
      <c r="AIB498" s="228"/>
      <c r="AIC498" s="228"/>
      <c r="AID498" s="228"/>
      <c r="AIE498" s="228"/>
      <c r="AIF498" s="228"/>
      <c r="AIG498" s="228"/>
      <c r="AIH498" s="228"/>
      <c r="AII498" s="228"/>
      <c r="AIJ498" s="228"/>
      <c r="AIK498" s="228"/>
      <c r="AIL498" s="228"/>
      <c r="AIM498" s="228"/>
      <c r="AIN498" s="228"/>
      <c r="AIO498" s="228"/>
      <c r="AIP498" s="228"/>
      <c r="AIQ498" s="228"/>
      <c r="AIR498" s="228"/>
      <c r="AIS498" s="228"/>
      <c r="AIT498" s="228"/>
      <c r="AIU498" s="228"/>
      <c r="AIV498" s="228"/>
      <c r="AIW498" s="228"/>
      <c r="AIX498" s="228"/>
      <c r="AIY498" s="228"/>
      <c r="AIZ498" s="228"/>
      <c r="AJA498" s="228"/>
      <c r="AJB498" s="228"/>
      <c r="AJC498" s="228"/>
      <c r="AJD498" s="228"/>
      <c r="AJE498" s="228"/>
      <c r="AJF498" s="228"/>
      <c r="AJG498" s="228"/>
      <c r="AJH498" s="228"/>
      <c r="AJI498" s="228"/>
      <c r="AJJ498" s="228"/>
      <c r="AJK498" s="228"/>
      <c r="AJL498" s="228"/>
      <c r="AJM498" s="228"/>
      <c r="AJN498" s="228"/>
      <c r="AJO498" s="228"/>
      <c r="AJP498" s="228"/>
      <c r="AJQ498" s="228"/>
      <c r="AJR498" s="228"/>
      <c r="AJS498" s="228"/>
      <c r="AJT498" s="228"/>
      <c r="AJU498" s="228"/>
      <c r="AJV498" s="228"/>
      <c r="AJW498" s="228"/>
      <c r="AJX498" s="228"/>
      <c r="AJY498" s="228"/>
      <c r="AJZ498" s="228"/>
      <c r="AKA498" s="228"/>
      <c r="AKB498" s="228"/>
      <c r="AKC498" s="228"/>
      <c r="AKD498" s="228"/>
      <c r="AKE498" s="228"/>
      <c r="AKF498" s="228"/>
      <c r="AKG498" s="228"/>
      <c r="AKH498" s="228"/>
      <c r="AKI498" s="228"/>
      <c r="AKJ498" s="228"/>
      <c r="AKK498" s="228"/>
      <c r="AKL498" s="228"/>
      <c r="AKM498" s="228"/>
      <c r="AKN498" s="228"/>
      <c r="AKO498" s="228"/>
      <c r="AKP498" s="228"/>
      <c r="AKQ498" s="228"/>
      <c r="AKR498" s="228"/>
      <c r="AKS498" s="228"/>
      <c r="AKT498" s="228"/>
      <c r="AKU498" s="228"/>
      <c r="AKV498" s="228"/>
      <c r="AKW498" s="228"/>
      <c r="AKX498" s="228"/>
      <c r="AKY498" s="228"/>
      <c r="AKZ498" s="228"/>
      <c r="ALA498" s="228"/>
      <c r="ALB498" s="228"/>
      <c r="ALC498" s="228"/>
      <c r="ALD498" s="228"/>
      <c r="ALE498" s="228"/>
      <c r="ALF498" s="228"/>
      <c r="ALG498" s="228"/>
      <c r="ALH498" s="228"/>
      <c r="ALI498" s="228"/>
      <c r="ALJ498" s="228"/>
      <c r="ALK498" s="228"/>
      <c r="ALL498" s="228"/>
      <c r="ALM498" s="228"/>
      <c r="ALN498" s="228"/>
      <c r="ALO498" s="228"/>
      <c r="ALP498" s="228"/>
      <c r="ALQ498" s="228"/>
      <c r="ALR498" s="228"/>
      <c r="ALS498" s="228"/>
      <c r="ALT498" s="228"/>
      <c r="ALU498" s="228"/>
      <c r="ALV498" s="228"/>
      <c r="ALW498" s="228"/>
      <c r="ALX498" s="228"/>
      <c r="ALY498" s="228"/>
      <c r="ALZ498" s="228"/>
      <c r="AMA498" s="228"/>
      <c r="AMB498" s="228"/>
      <c r="AMC498" s="228"/>
      <c r="AMD498" s="228"/>
      <c r="AME498" s="228"/>
      <c r="AMF498" s="228"/>
      <c r="AMG498" s="228"/>
      <c r="AMH498" s="228"/>
      <c r="AMI498" s="228"/>
      <c r="AMJ498" s="228"/>
      <c r="AMK498" s="228"/>
      <c r="AML498" s="228"/>
      <c r="AMM498" s="228"/>
      <c r="AMN498" s="228"/>
      <c r="AMO498" s="228"/>
      <c r="AMP498" s="228"/>
      <c r="AMQ498" s="228"/>
      <c r="AMR498" s="228"/>
      <c r="AMS498" s="228"/>
      <c r="AMT498" s="228"/>
      <c r="AMU498" s="228"/>
      <c r="AMV498" s="228"/>
      <c r="AMW498" s="228"/>
      <c r="AMX498" s="228"/>
    </row>
    <row r="499" spans="1:1038" s="308" customFormat="1" ht="18" customHeight="1">
      <c r="A499" s="301" t="s">
        <v>1819</v>
      </c>
      <c r="B499" s="302" t="s">
        <v>1647</v>
      </c>
      <c r="C499" s="228"/>
      <c r="D499" s="303" t="s">
        <v>1279</v>
      </c>
      <c r="E499" s="228">
        <v>71</v>
      </c>
      <c r="F499" s="228">
        <v>2</v>
      </c>
      <c r="G499" s="304" t="str">
        <f t="shared" si="168"/>
        <v>71-2</v>
      </c>
      <c r="H499" s="228">
        <v>0</v>
      </c>
      <c r="I499" s="228">
        <v>75.5</v>
      </c>
      <c r="J499" s="226"/>
      <c r="K499" s="545" t="b">
        <f>IF(I500=1,IF(((VLOOKUP($G499,[1]Depth_Lookup!#REF!,9,FALSE))-(H499/100))=0,"Good",IF(((VLOOKUP($G499,[1]Depth_Lookup!$A$3:$J$550,9,FALSE))-(H499/100))&gt;0,"Too Short","Too Long")))</f>
        <v>0</v>
      </c>
      <c r="L499" s="171">
        <f>(VLOOKUP($G499,Depth_Lookup!$A$3:$J$410,10,FALSE))+(H499/100)</f>
        <v>174.57</v>
      </c>
      <c r="M499" s="171">
        <f>(VLOOKUP($G499,Depth_Lookup!$A$3:$J$410,10,FALSE))+(I499/100)</f>
        <v>175.32499999999999</v>
      </c>
      <c r="N499" s="231" t="s">
        <v>2031</v>
      </c>
      <c r="O499" s="228" t="s">
        <v>1605</v>
      </c>
      <c r="P499" s="228" t="s">
        <v>853</v>
      </c>
      <c r="Q499" s="228" t="s">
        <v>125</v>
      </c>
      <c r="R499" s="304" t="str">
        <f t="shared" si="146"/>
        <v>SerpentinizedHarzburgite</v>
      </c>
      <c r="S499" s="228" t="s">
        <v>700</v>
      </c>
      <c r="T499" s="228" t="s">
        <v>700</v>
      </c>
      <c r="U499" s="228"/>
      <c r="V499" s="228"/>
      <c r="W499" s="228" t="s">
        <v>102</v>
      </c>
      <c r="X499" s="305">
        <f>VLOOKUP(W499,[2]definitions_list_lookup!$A$13:$B$19,2,0)</f>
        <v>5</v>
      </c>
      <c r="Y499" s="228" t="s">
        <v>90</v>
      </c>
      <c r="Z499" s="228" t="s">
        <v>91</v>
      </c>
      <c r="AA499" s="228"/>
      <c r="AB499" s="228"/>
      <c r="AC499" s="228"/>
      <c r="AD499" s="228"/>
      <c r="AE499" s="234"/>
      <c r="AF499" s="304" t="e">
        <f>VLOOKUP(AE499,[2]definitions_list_mag!$V$12:$W$15,2,0)</f>
        <v>#N/A</v>
      </c>
      <c r="AG499" s="241"/>
      <c r="AH499" s="228"/>
      <c r="AI499" s="244">
        <v>79</v>
      </c>
      <c r="AJ499" s="228"/>
      <c r="AK499" s="228"/>
      <c r="AL499" s="228"/>
      <c r="AM499" s="228"/>
      <c r="AN499" s="228"/>
      <c r="AO499" s="244"/>
      <c r="AP499" s="228"/>
      <c r="AQ499" s="228"/>
      <c r="AR499" s="228"/>
      <c r="AS499" s="228"/>
      <c r="AT499" s="228"/>
      <c r="AU499" s="244"/>
      <c r="AV499" s="228"/>
      <c r="AW499" s="228"/>
      <c r="AX499" s="228"/>
      <c r="AY499" s="228"/>
      <c r="AZ499" s="228"/>
      <c r="BA499" s="244">
        <v>20</v>
      </c>
      <c r="BB499" s="228">
        <v>4</v>
      </c>
      <c r="BC499" s="228">
        <v>2</v>
      </c>
      <c r="BD499" s="228" t="s">
        <v>110</v>
      </c>
      <c r="BE499" s="228" t="s">
        <v>103</v>
      </c>
      <c r="BF499" s="228"/>
      <c r="BG499" s="244"/>
      <c r="BH499" s="228"/>
      <c r="BI499" s="228"/>
      <c r="BJ499" s="228"/>
      <c r="BK499" s="228"/>
      <c r="BL499" s="228"/>
      <c r="BM499" s="244">
        <v>1</v>
      </c>
      <c r="BN499" s="228">
        <v>0.5</v>
      </c>
      <c r="BO499" s="228">
        <v>0.5</v>
      </c>
      <c r="BP499" s="228"/>
      <c r="BQ499" s="228"/>
      <c r="BR499" s="228"/>
      <c r="BS499" s="228"/>
      <c r="BT499" s="228"/>
      <c r="BU499" s="228"/>
      <c r="BV499" s="228"/>
      <c r="BW499" s="228"/>
      <c r="BX499" s="228"/>
      <c r="BY499" s="244"/>
      <c r="BZ499" s="228"/>
      <c r="CA499" s="228"/>
      <c r="CB499" s="228"/>
      <c r="CC499" s="228"/>
      <c r="CD499" s="228"/>
      <c r="CE499" s="228"/>
      <c r="CF499" s="310">
        <f t="shared" si="172"/>
        <v>100</v>
      </c>
      <c r="CG499" s="251"/>
      <c r="CH499" s="246" t="s">
        <v>2032</v>
      </c>
      <c r="CI499" s="246">
        <v>100</v>
      </c>
      <c r="CJ499" s="246" t="s">
        <v>514</v>
      </c>
      <c r="CK499" s="247"/>
      <c r="CL499" s="248"/>
      <c r="CM499" s="248"/>
      <c r="CN499" s="248"/>
      <c r="CO499" s="248"/>
      <c r="CP499" s="248"/>
      <c r="CQ499" s="248"/>
      <c r="CR499" s="248"/>
      <c r="CS499" s="248"/>
      <c r="CT499" s="248"/>
      <c r="CU499" s="248"/>
      <c r="CV499" s="248"/>
      <c r="CW499" s="248"/>
      <c r="CX499" s="248"/>
      <c r="CY499" s="248"/>
      <c r="CZ499" s="248"/>
      <c r="DA499" s="248"/>
      <c r="DB499" s="248">
        <v>80</v>
      </c>
      <c r="DC499" s="249">
        <v>20</v>
      </c>
      <c r="DD499" s="248"/>
      <c r="DE499" s="248"/>
      <c r="DF499" s="248"/>
      <c r="DG499" s="248"/>
      <c r="DH499" s="248"/>
      <c r="DI499" s="248"/>
      <c r="DJ499" s="248"/>
      <c r="DK499" s="306">
        <f t="shared" si="147"/>
        <v>100</v>
      </c>
      <c r="DL499" s="245"/>
      <c r="DM499" s="248"/>
      <c r="DN499" s="248"/>
      <c r="DO499" s="307"/>
      <c r="DQ499" s="245"/>
      <c r="DR499" s="307"/>
      <c r="DS499" s="245"/>
      <c r="DT499" s="262" t="s">
        <v>2025</v>
      </c>
      <c r="DU499" s="249"/>
      <c r="DV499" s="249"/>
      <c r="DW499" s="311" t="e">
        <f>VLOOKUP(P499,[2]definitions_list_lookup!$K$30:$L$54,2,0)</f>
        <v>#N/A</v>
      </c>
      <c r="DX499" s="268" t="s">
        <v>2026</v>
      </c>
      <c r="DY499" s="268" t="s">
        <v>2033</v>
      </c>
      <c r="DZ499" s="482"/>
      <c r="EA499" s="312"/>
      <c r="EB499" s="249"/>
      <c r="EC499" s="312"/>
      <c r="ED499" s="229" t="s">
        <v>2517</v>
      </c>
      <c r="EE499" s="313"/>
      <c r="EF499" s="314"/>
      <c r="EG499" s="313"/>
      <c r="EH499" s="315"/>
      <c r="EI499" s="316"/>
      <c r="EJ499" s="317"/>
      <c r="EK499" s="318"/>
      <c r="EL499" s="313"/>
      <c r="EM499" s="315"/>
      <c r="EN499" s="315"/>
      <c r="EO499" s="319"/>
      <c r="EP499" s="319"/>
      <c r="EQ499" s="319"/>
      <c r="ER499" s="319"/>
      <c r="ES499" s="319"/>
      <c r="ET499" s="319"/>
      <c r="EU499" s="319"/>
      <c r="EV499" s="320"/>
      <c r="EW499" s="320"/>
      <c r="EX499" s="320"/>
      <c r="EY499" s="320"/>
      <c r="EZ499" s="192" t="e">
        <f t="shared" si="155"/>
        <v>#DIV/0!</v>
      </c>
      <c r="FA499" s="192" t="e">
        <f t="shared" si="156"/>
        <v>#DIV/0!</v>
      </c>
      <c r="FB499" s="192" t="e">
        <f t="shared" si="157"/>
        <v>#DIV/0!</v>
      </c>
      <c r="FC499" s="192" t="e">
        <f t="shared" si="158"/>
        <v>#DIV/0!</v>
      </c>
      <c r="FD499" s="192" t="e">
        <f t="shared" si="159"/>
        <v>#DIV/0!</v>
      </c>
      <c r="FE499" s="193" t="e">
        <f t="shared" si="160"/>
        <v>#DIV/0!</v>
      </c>
      <c r="FF499" s="194" t="e">
        <f t="shared" si="161"/>
        <v>#DIV/0!</v>
      </c>
      <c r="FG499" s="313"/>
      <c r="FH499" s="315"/>
      <c r="FI499" s="778">
        <f t="shared" si="162"/>
        <v>0</v>
      </c>
      <c r="FJ499" s="779" t="e">
        <f t="shared" si="163"/>
        <v>#DIV/0!</v>
      </c>
      <c r="FK499" s="779" t="e">
        <f t="shared" si="164"/>
        <v>#DIV/0!</v>
      </c>
      <c r="FL499" s="780" t="e">
        <f t="shared" si="165"/>
        <v>#DIV/0!</v>
      </c>
      <c r="FM499" s="169" t="e">
        <f t="shared" si="166"/>
        <v>#DIV/0!</v>
      </c>
      <c r="FN499" s="783" t="e">
        <f t="shared" si="167"/>
        <v>#DIV/0!</v>
      </c>
      <c r="FO499" s="228"/>
      <c r="FP499" s="228"/>
      <c r="FQ499" s="228"/>
      <c r="FR499" s="228"/>
      <c r="FS499" s="228"/>
      <c r="FT499" s="228"/>
      <c r="FU499" s="228"/>
      <c r="FV499" s="228"/>
      <c r="FW499" s="228"/>
      <c r="FX499" s="228"/>
      <c r="FY499" s="228"/>
      <c r="FZ499" s="228"/>
      <c r="GA499" s="228"/>
      <c r="GB499" s="228"/>
      <c r="GC499" s="228"/>
      <c r="GD499" s="228"/>
      <c r="GE499" s="228"/>
      <c r="GF499" s="228"/>
      <c r="GG499" s="228"/>
      <c r="GH499" s="228"/>
      <c r="GI499" s="228"/>
      <c r="GJ499" s="228"/>
      <c r="GK499" s="228"/>
      <c r="GL499" s="228"/>
      <c r="GM499" s="228"/>
      <c r="GN499" s="228"/>
      <c r="GO499" s="228"/>
      <c r="GP499" s="228"/>
      <c r="GQ499" s="228"/>
      <c r="GR499" s="228"/>
      <c r="GS499" s="228"/>
      <c r="GT499" s="228"/>
      <c r="GU499" s="228"/>
      <c r="GV499" s="228"/>
      <c r="GW499" s="228"/>
      <c r="GX499" s="228"/>
      <c r="GY499" s="228"/>
      <c r="GZ499" s="228"/>
      <c r="HA499" s="228"/>
      <c r="HB499" s="228"/>
      <c r="HC499" s="228"/>
      <c r="HD499" s="228"/>
      <c r="HE499" s="228"/>
      <c r="HF499" s="228"/>
      <c r="HG499" s="228"/>
      <c r="HH499" s="228"/>
      <c r="HI499" s="228"/>
      <c r="HJ499" s="228"/>
      <c r="HK499" s="228"/>
      <c r="HL499" s="228"/>
      <c r="HM499" s="228"/>
      <c r="HN499" s="228"/>
      <c r="HO499" s="228"/>
      <c r="HP499" s="228"/>
      <c r="HQ499" s="228"/>
      <c r="HR499" s="228"/>
      <c r="HS499" s="228"/>
      <c r="HT499" s="228"/>
      <c r="HU499" s="228"/>
      <c r="HV499" s="228"/>
      <c r="HW499" s="228"/>
      <c r="HX499" s="228"/>
      <c r="HY499" s="228"/>
      <c r="HZ499" s="228"/>
      <c r="IA499" s="228"/>
      <c r="IB499" s="228"/>
      <c r="IC499" s="228"/>
      <c r="ID499" s="228"/>
      <c r="IE499" s="228"/>
      <c r="IF499" s="228"/>
      <c r="IG499" s="228"/>
      <c r="IH499" s="228"/>
      <c r="II499" s="228"/>
      <c r="IJ499" s="228"/>
      <c r="IK499" s="228"/>
      <c r="IL499" s="228"/>
      <c r="IM499" s="228"/>
      <c r="IN499" s="228"/>
      <c r="IO499" s="228"/>
      <c r="IP499" s="228"/>
      <c r="IQ499" s="228"/>
      <c r="IR499" s="228"/>
      <c r="IS499" s="228"/>
      <c r="IT499" s="228"/>
      <c r="IU499" s="228"/>
      <c r="IV499" s="228"/>
      <c r="IW499" s="228"/>
      <c r="IX499" s="228"/>
      <c r="IY499" s="228"/>
      <c r="IZ499" s="228"/>
      <c r="JA499" s="228"/>
      <c r="JB499" s="228"/>
      <c r="JC499" s="228"/>
      <c r="JD499" s="228"/>
      <c r="JE499" s="228"/>
      <c r="JF499" s="228"/>
      <c r="JG499" s="228"/>
      <c r="JH499" s="228"/>
      <c r="JI499" s="228"/>
      <c r="JJ499" s="228"/>
      <c r="JK499" s="228"/>
      <c r="JL499" s="228"/>
      <c r="JM499" s="228"/>
      <c r="JN499" s="228"/>
      <c r="JO499" s="228"/>
      <c r="JP499" s="228"/>
      <c r="JQ499" s="228"/>
      <c r="JR499" s="228"/>
      <c r="JS499" s="228"/>
      <c r="JT499" s="228"/>
      <c r="JU499" s="228"/>
      <c r="JV499" s="228"/>
      <c r="JW499" s="228"/>
      <c r="JX499" s="228"/>
      <c r="JY499" s="228"/>
      <c r="JZ499" s="228"/>
      <c r="KA499" s="228"/>
      <c r="KB499" s="228"/>
      <c r="KC499" s="228"/>
      <c r="KD499" s="228"/>
      <c r="KE499" s="228"/>
      <c r="KF499" s="228"/>
      <c r="KG499" s="228"/>
      <c r="KH499" s="228"/>
      <c r="KI499" s="228"/>
      <c r="KJ499" s="228"/>
      <c r="KK499" s="228"/>
      <c r="KL499" s="228"/>
      <c r="KM499" s="228"/>
      <c r="KN499" s="228"/>
      <c r="KO499" s="228"/>
      <c r="KP499" s="228"/>
      <c r="KQ499" s="228"/>
      <c r="KR499" s="228"/>
      <c r="KS499" s="228"/>
      <c r="KT499" s="228"/>
      <c r="KU499" s="228"/>
      <c r="KV499" s="228"/>
      <c r="KW499" s="228"/>
      <c r="KX499" s="228"/>
      <c r="KY499" s="228"/>
      <c r="KZ499" s="228"/>
      <c r="LA499" s="228"/>
      <c r="LB499" s="228"/>
      <c r="LC499" s="228"/>
      <c r="LD499" s="228"/>
      <c r="LE499" s="228"/>
      <c r="LF499" s="228"/>
      <c r="LG499" s="228"/>
      <c r="LH499" s="228"/>
      <c r="LI499" s="228"/>
      <c r="LJ499" s="228"/>
      <c r="LK499" s="228"/>
      <c r="LL499" s="228"/>
      <c r="LM499" s="228"/>
      <c r="LN499" s="228"/>
      <c r="LO499" s="228"/>
      <c r="LP499" s="228"/>
      <c r="LQ499" s="228"/>
      <c r="LR499" s="228"/>
      <c r="LS499" s="228"/>
      <c r="LT499" s="228"/>
      <c r="LU499" s="228"/>
      <c r="LV499" s="228"/>
      <c r="LW499" s="228"/>
      <c r="LX499" s="228"/>
      <c r="LY499" s="228"/>
      <c r="LZ499" s="228"/>
      <c r="MA499" s="228"/>
      <c r="MB499" s="228"/>
      <c r="MC499" s="228"/>
      <c r="MD499" s="228"/>
      <c r="ME499" s="228"/>
      <c r="MF499" s="228"/>
      <c r="MG499" s="228"/>
      <c r="MH499" s="228"/>
      <c r="MI499" s="228"/>
      <c r="MJ499" s="228"/>
      <c r="MK499" s="228"/>
      <c r="ML499" s="228"/>
      <c r="MM499" s="228"/>
      <c r="MN499" s="228"/>
      <c r="MO499" s="228"/>
      <c r="MP499" s="228"/>
      <c r="MQ499" s="228"/>
      <c r="MR499" s="228"/>
      <c r="MS499" s="228"/>
      <c r="MT499" s="228"/>
      <c r="MU499" s="228"/>
      <c r="MV499" s="228"/>
      <c r="MW499" s="228"/>
      <c r="MX499" s="228"/>
      <c r="MY499" s="228"/>
      <c r="MZ499" s="228"/>
      <c r="NA499" s="228"/>
      <c r="NB499" s="228"/>
      <c r="NC499" s="228"/>
      <c r="ND499" s="228"/>
      <c r="NE499" s="228"/>
      <c r="NF499" s="228"/>
      <c r="NG499" s="228"/>
      <c r="NH499" s="228"/>
      <c r="NI499" s="228"/>
      <c r="NJ499" s="228"/>
      <c r="NK499" s="228"/>
      <c r="NL499" s="228"/>
      <c r="NM499" s="228"/>
      <c r="NN499" s="228"/>
      <c r="NO499" s="228"/>
      <c r="NP499" s="228"/>
      <c r="NQ499" s="228"/>
      <c r="NR499" s="228"/>
      <c r="NS499" s="228"/>
      <c r="NT499" s="228"/>
      <c r="NU499" s="228"/>
      <c r="NV499" s="228"/>
      <c r="NW499" s="228"/>
      <c r="NX499" s="228"/>
      <c r="NY499" s="228"/>
      <c r="NZ499" s="228"/>
      <c r="OA499" s="228"/>
      <c r="OB499" s="228"/>
      <c r="OC499" s="228"/>
      <c r="OD499" s="228"/>
      <c r="OE499" s="228"/>
      <c r="OF499" s="228"/>
      <c r="OG499" s="228"/>
      <c r="OH499" s="228"/>
      <c r="OI499" s="228"/>
      <c r="OJ499" s="228"/>
      <c r="OK499" s="228"/>
      <c r="OL499" s="228"/>
      <c r="OM499" s="228"/>
      <c r="ON499" s="228"/>
      <c r="OO499" s="228"/>
      <c r="OP499" s="228"/>
      <c r="OQ499" s="228"/>
      <c r="OR499" s="228"/>
      <c r="OS499" s="228"/>
      <c r="OT499" s="228"/>
      <c r="OU499" s="228"/>
      <c r="OV499" s="228"/>
      <c r="OW499" s="228"/>
      <c r="OX499" s="228"/>
      <c r="OY499" s="228"/>
      <c r="OZ499" s="228"/>
      <c r="PA499" s="228"/>
      <c r="PB499" s="228"/>
      <c r="PC499" s="228"/>
      <c r="PD499" s="228"/>
      <c r="PE499" s="228"/>
      <c r="PF499" s="228"/>
      <c r="PG499" s="228"/>
      <c r="PH499" s="228"/>
      <c r="PI499" s="228"/>
      <c r="PJ499" s="228"/>
      <c r="PK499" s="228"/>
      <c r="PL499" s="228"/>
      <c r="PM499" s="228"/>
      <c r="PN499" s="228"/>
      <c r="PO499" s="228"/>
      <c r="PP499" s="228"/>
      <c r="PQ499" s="228"/>
      <c r="PR499" s="228"/>
      <c r="PS499" s="228"/>
      <c r="PT499" s="228"/>
      <c r="PU499" s="228"/>
      <c r="PV499" s="228"/>
      <c r="PW499" s="228"/>
      <c r="PX499" s="228"/>
      <c r="PY499" s="228"/>
      <c r="PZ499" s="228"/>
      <c r="QA499" s="228"/>
      <c r="QB499" s="228"/>
      <c r="QC499" s="228"/>
      <c r="QD499" s="228"/>
      <c r="QE499" s="228"/>
      <c r="QF499" s="228"/>
      <c r="QG499" s="228"/>
      <c r="QH499" s="228"/>
      <c r="QI499" s="228"/>
      <c r="QJ499" s="228"/>
      <c r="QK499" s="228"/>
      <c r="QL499" s="228"/>
      <c r="QM499" s="228"/>
      <c r="QN499" s="228"/>
      <c r="QO499" s="228"/>
      <c r="QP499" s="228"/>
      <c r="QQ499" s="228"/>
      <c r="QR499" s="228"/>
      <c r="QS499" s="228"/>
      <c r="QT499" s="228"/>
      <c r="QU499" s="228"/>
      <c r="QV499" s="228"/>
      <c r="QW499" s="228"/>
      <c r="QX499" s="228"/>
      <c r="QY499" s="228"/>
      <c r="QZ499" s="228"/>
      <c r="RA499" s="228"/>
      <c r="RB499" s="228"/>
      <c r="RC499" s="228"/>
      <c r="RD499" s="228"/>
      <c r="RE499" s="228"/>
      <c r="RF499" s="228"/>
      <c r="RG499" s="228"/>
      <c r="RH499" s="228"/>
      <c r="RI499" s="228"/>
      <c r="RJ499" s="228"/>
      <c r="RK499" s="228"/>
      <c r="RL499" s="228"/>
      <c r="RM499" s="228"/>
      <c r="RN499" s="228"/>
      <c r="RO499" s="228"/>
      <c r="RP499" s="228"/>
      <c r="RQ499" s="228"/>
      <c r="RR499" s="228"/>
      <c r="RS499" s="228"/>
      <c r="RT499" s="228"/>
      <c r="RU499" s="228"/>
      <c r="RV499" s="228"/>
      <c r="RW499" s="228"/>
      <c r="RX499" s="228"/>
      <c r="RY499" s="228"/>
      <c r="RZ499" s="228"/>
      <c r="SA499" s="228"/>
      <c r="SB499" s="228"/>
      <c r="SC499" s="228"/>
      <c r="SD499" s="228"/>
      <c r="SE499" s="228"/>
      <c r="SF499" s="228"/>
      <c r="SG499" s="228"/>
      <c r="SH499" s="228"/>
      <c r="SI499" s="228"/>
      <c r="SJ499" s="228"/>
      <c r="SK499" s="228"/>
      <c r="SL499" s="228"/>
      <c r="SM499" s="228"/>
      <c r="SN499" s="228"/>
      <c r="SO499" s="228"/>
      <c r="SP499" s="228"/>
      <c r="SQ499" s="228"/>
      <c r="SR499" s="228"/>
      <c r="SS499" s="228"/>
      <c r="ST499" s="228"/>
      <c r="SU499" s="228"/>
      <c r="SV499" s="228"/>
      <c r="SW499" s="228"/>
      <c r="SX499" s="228"/>
      <c r="SY499" s="228"/>
      <c r="SZ499" s="228"/>
      <c r="TA499" s="228"/>
      <c r="TB499" s="228"/>
      <c r="TC499" s="228"/>
      <c r="TD499" s="228"/>
      <c r="TE499" s="228"/>
      <c r="TF499" s="228"/>
      <c r="TG499" s="228"/>
      <c r="TH499" s="228"/>
      <c r="TI499" s="228"/>
      <c r="TJ499" s="228"/>
      <c r="TK499" s="228"/>
      <c r="TL499" s="228"/>
      <c r="TM499" s="228"/>
      <c r="TN499" s="228"/>
      <c r="TO499" s="228"/>
      <c r="TP499" s="228"/>
      <c r="TQ499" s="228"/>
      <c r="TR499" s="228"/>
      <c r="TS499" s="228"/>
      <c r="TT499" s="228"/>
      <c r="TU499" s="228"/>
      <c r="TV499" s="228"/>
      <c r="TW499" s="228"/>
      <c r="TX499" s="228"/>
      <c r="TY499" s="228"/>
      <c r="TZ499" s="228"/>
      <c r="UA499" s="228"/>
      <c r="UB499" s="228"/>
      <c r="UC499" s="228"/>
      <c r="UD499" s="228"/>
      <c r="UE499" s="228"/>
      <c r="UF499" s="228"/>
      <c r="UG499" s="228"/>
      <c r="UH499" s="228"/>
      <c r="UI499" s="228"/>
      <c r="UJ499" s="228"/>
      <c r="UK499" s="228"/>
      <c r="UL499" s="228"/>
      <c r="UM499" s="228"/>
      <c r="UN499" s="228"/>
      <c r="UO499" s="228"/>
      <c r="UP499" s="228"/>
      <c r="UQ499" s="228"/>
      <c r="UR499" s="228"/>
      <c r="US499" s="228"/>
      <c r="UT499" s="228"/>
      <c r="UU499" s="228"/>
      <c r="UV499" s="228"/>
      <c r="UW499" s="228"/>
      <c r="UX499" s="228"/>
      <c r="UY499" s="228"/>
      <c r="UZ499" s="228"/>
      <c r="VA499" s="228"/>
      <c r="VB499" s="228"/>
      <c r="VC499" s="228"/>
      <c r="VD499" s="228"/>
      <c r="VE499" s="228"/>
      <c r="VF499" s="228"/>
      <c r="VG499" s="228"/>
      <c r="VH499" s="228"/>
      <c r="VI499" s="228"/>
      <c r="VJ499" s="228"/>
      <c r="VK499" s="228"/>
      <c r="VL499" s="228"/>
      <c r="VM499" s="228"/>
      <c r="VN499" s="228"/>
      <c r="VO499" s="228"/>
      <c r="VP499" s="228"/>
      <c r="VQ499" s="228"/>
      <c r="VR499" s="228"/>
      <c r="VS499" s="228"/>
      <c r="VT499" s="228"/>
      <c r="VU499" s="228"/>
      <c r="VV499" s="228"/>
      <c r="VW499" s="228"/>
      <c r="VX499" s="228"/>
      <c r="VY499" s="228"/>
      <c r="VZ499" s="228"/>
      <c r="WA499" s="228"/>
      <c r="WB499" s="228"/>
      <c r="WC499" s="228"/>
      <c r="WD499" s="228"/>
      <c r="WE499" s="228"/>
      <c r="WF499" s="228"/>
      <c r="WG499" s="228"/>
      <c r="WH499" s="228"/>
      <c r="WI499" s="228"/>
      <c r="WJ499" s="228"/>
      <c r="WK499" s="228"/>
      <c r="WL499" s="228"/>
      <c r="WM499" s="228"/>
      <c r="WN499" s="228"/>
      <c r="WO499" s="228"/>
      <c r="WP499" s="228"/>
      <c r="WQ499" s="228"/>
      <c r="WR499" s="228"/>
      <c r="WS499" s="228"/>
      <c r="WT499" s="228"/>
      <c r="WU499" s="228"/>
      <c r="WV499" s="228"/>
      <c r="WW499" s="228"/>
      <c r="WX499" s="228"/>
      <c r="WY499" s="228"/>
      <c r="WZ499" s="228"/>
      <c r="XA499" s="228"/>
      <c r="XB499" s="228"/>
      <c r="XC499" s="228"/>
      <c r="XD499" s="228"/>
      <c r="XE499" s="228"/>
      <c r="XF499" s="228"/>
      <c r="XG499" s="228"/>
      <c r="XH499" s="228"/>
      <c r="XI499" s="228"/>
      <c r="XJ499" s="228"/>
      <c r="XK499" s="228"/>
      <c r="XL499" s="228"/>
      <c r="XM499" s="228"/>
      <c r="XN499" s="228"/>
      <c r="XO499" s="228"/>
      <c r="XP499" s="228"/>
      <c r="XQ499" s="228"/>
      <c r="XR499" s="228"/>
      <c r="XS499" s="228"/>
      <c r="XT499" s="228"/>
      <c r="XU499" s="228"/>
      <c r="XV499" s="228"/>
      <c r="XW499" s="228"/>
      <c r="XX499" s="228"/>
      <c r="XY499" s="228"/>
      <c r="XZ499" s="228"/>
      <c r="YA499" s="228"/>
      <c r="YB499" s="228"/>
      <c r="YC499" s="228"/>
      <c r="YD499" s="228"/>
      <c r="YE499" s="228"/>
      <c r="YF499" s="228"/>
      <c r="YG499" s="228"/>
      <c r="YH499" s="228"/>
      <c r="YI499" s="228"/>
      <c r="YJ499" s="228"/>
      <c r="YK499" s="228"/>
      <c r="YL499" s="228"/>
      <c r="YM499" s="228"/>
      <c r="YN499" s="228"/>
      <c r="YO499" s="228"/>
      <c r="YP499" s="228"/>
      <c r="YQ499" s="228"/>
      <c r="YR499" s="228"/>
      <c r="YS499" s="228"/>
      <c r="YT499" s="228"/>
      <c r="YU499" s="228"/>
      <c r="YV499" s="228"/>
      <c r="YW499" s="228"/>
      <c r="YX499" s="228"/>
      <c r="YY499" s="228"/>
      <c r="YZ499" s="228"/>
      <c r="ZA499" s="228"/>
      <c r="ZB499" s="228"/>
      <c r="ZC499" s="228"/>
      <c r="ZD499" s="228"/>
      <c r="ZE499" s="228"/>
      <c r="ZF499" s="228"/>
      <c r="ZG499" s="228"/>
      <c r="ZH499" s="228"/>
      <c r="ZI499" s="228"/>
      <c r="ZJ499" s="228"/>
      <c r="ZK499" s="228"/>
      <c r="ZL499" s="228"/>
      <c r="ZM499" s="228"/>
      <c r="ZN499" s="228"/>
      <c r="ZO499" s="228"/>
      <c r="ZP499" s="228"/>
      <c r="ZQ499" s="228"/>
      <c r="ZR499" s="228"/>
      <c r="ZS499" s="228"/>
      <c r="ZT499" s="228"/>
      <c r="ZU499" s="228"/>
      <c r="ZV499" s="228"/>
      <c r="ZW499" s="228"/>
      <c r="ZX499" s="228"/>
      <c r="ZY499" s="228"/>
      <c r="ZZ499" s="228"/>
      <c r="AAA499" s="228"/>
      <c r="AAB499" s="228"/>
      <c r="AAC499" s="228"/>
      <c r="AAD499" s="228"/>
      <c r="AAE499" s="228"/>
      <c r="AAF499" s="228"/>
      <c r="AAG499" s="228"/>
      <c r="AAH499" s="228"/>
      <c r="AAI499" s="228"/>
      <c r="AAJ499" s="228"/>
      <c r="AAK499" s="228"/>
      <c r="AAL499" s="228"/>
      <c r="AAM499" s="228"/>
      <c r="AAN499" s="228"/>
      <c r="AAO499" s="228"/>
      <c r="AAP499" s="228"/>
      <c r="AAQ499" s="228"/>
      <c r="AAR499" s="228"/>
      <c r="AAS499" s="228"/>
      <c r="AAT499" s="228"/>
      <c r="AAU499" s="228"/>
      <c r="AAV499" s="228"/>
      <c r="AAW499" s="228"/>
      <c r="AAX499" s="228"/>
      <c r="AAY499" s="228"/>
      <c r="AAZ499" s="228"/>
      <c r="ABA499" s="228"/>
      <c r="ABB499" s="228"/>
      <c r="ABC499" s="228"/>
      <c r="ABD499" s="228"/>
      <c r="ABE499" s="228"/>
      <c r="ABF499" s="228"/>
      <c r="ABG499" s="228"/>
      <c r="ABH499" s="228"/>
      <c r="ABI499" s="228"/>
      <c r="ABJ499" s="228"/>
      <c r="ABK499" s="228"/>
      <c r="ABL499" s="228"/>
      <c r="ABM499" s="228"/>
      <c r="ABN499" s="228"/>
      <c r="ABO499" s="228"/>
      <c r="ABP499" s="228"/>
      <c r="ABQ499" s="228"/>
      <c r="ABR499" s="228"/>
      <c r="ABS499" s="228"/>
      <c r="ABT499" s="228"/>
      <c r="ABU499" s="228"/>
      <c r="ABV499" s="228"/>
      <c r="ABW499" s="228"/>
      <c r="ABX499" s="228"/>
      <c r="ABY499" s="228"/>
      <c r="ABZ499" s="228"/>
      <c r="ACA499" s="228"/>
      <c r="ACB499" s="228"/>
      <c r="ACC499" s="228"/>
      <c r="ACD499" s="228"/>
      <c r="ACE499" s="228"/>
      <c r="ACF499" s="228"/>
      <c r="ACG499" s="228"/>
      <c r="ACH499" s="228"/>
      <c r="ACI499" s="228"/>
      <c r="ACJ499" s="228"/>
      <c r="ACK499" s="228"/>
      <c r="ACL499" s="228"/>
      <c r="ACM499" s="228"/>
      <c r="ACN499" s="228"/>
      <c r="ACO499" s="228"/>
      <c r="ACP499" s="228"/>
      <c r="ACQ499" s="228"/>
      <c r="ACR499" s="228"/>
      <c r="ACS499" s="228"/>
      <c r="ACT499" s="228"/>
      <c r="ACU499" s="228"/>
      <c r="ACV499" s="228"/>
      <c r="ACW499" s="228"/>
      <c r="ACX499" s="228"/>
      <c r="ACY499" s="228"/>
      <c r="ACZ499" s="228"/>
      <c r="ADA499" s="228"/>
      <c r="ADB499" s="228"/>
      <c r="ADC499" s="228"/>
      <c r="ADD499" s="228"/>
      <c r="ADE499" s="228"/>
      <c r="ADF499" s="228"/>
      <c r="ADG499" s="228"/>
      <c r="ADH499" s="228"/>
      <c r="ADI499" s="228"/>
      <c r="ADJ499" s="228"/>
      <c r="ADK499" s="228"/>
      <c r="ADL499" s="228"/>
      <c r="ADM499" s="228"/>
      <c r="ADN499" s="228"/>
      <c r="ADO499" s="228"/>
      <c r="ADP499" s="228"/>
      <c r="ADQ499" s="228"/>
      <c r="ADR499" s="228"/>
      <c r="ADS499" s="228"/>
      <c r="ADT499" s="228"/>
      <c r="ADU499" s="228"/>
      <c r="ADV499" s="228"/>
      <c r="ADW499" s="228"/>
      <c r="ADX499" s="228"/>
      <c r="ADY499" s="228"/>
      <c r="ADZ499" s="228"/>
      <c r="AEA499" s="228"/>
      <c r="AEB499" s="228"/>
      <c r="AEC499" s="228"/>
      <c r="AED499" s="228"/>
      <c r="AEE499" s="228"/>
      <c r="AEF499" s="228"/>
      <c r="AEG499" s="228"/>
      <c r="AEH499" s="228"/>
      <c r="AEI499" s="228"/>
      <c r="AEJ499" s="228"/>
      <c r="AEK499" s="228"/>
      <c r="AEL499" s="228"/>
      <c r="AEM499" s="228"/>
      <c r="AEN499" s="228"/>
      <c r="AEO499" s="228"/>
      <c r="AEP499" s="228"/>
      <c r="AEQ499" s="228"/>
      <c r="AER499" s="228"/>
      <c r="AES499" s="228"/>
      <c r="AET499" s="228"/>
      <c r="AEU499" s="228"/>
      <c r="AEV499" s="228"/>
      <c r="AEW499" s="228"/>
      <c r="AEX499" s="228"/>
      <c r="AEY499" s="228"/>
      <c r="AEZ499" s="228"/>
      <c r="AFA499" s="228"/>
      <c r="AFB499" s="228"/>
      <c r="AFC499" s="228"/>
      <c r="AFD499" s="228"/>
      <c r="AFE499" s="228"/>
      <c r="AFF499" s="228"/>
      <c r="AFG499" s="228"/>
      <c r="AFH499" s="228"/>
      <c r="AFI499" s="228"/>
      <c r="AFJ499" s="228"/>
      <c r="AFK499" s="228"/>
      <c r="AFL499" s="228"/>
      <c r="AFM499" s="228"/>
      <c r="AFN499" s="228"/>
      <c r="AFO499" s="228"/>
      <c r="AFP499" s="228"/>
      <c r="AFQ499" s="228"/>
      <c r="AFR499" s="228"/>
      <c r="AFS499" s="228"/>
      <c r="AFT499" s="228"/>
      <c r="AFU499" s="228"/>
      <c r="AFV499" s="228"/>
      <c r="AFW499" s="228"/>
      <c r="AFX499" s="228"/>
      <c r="AFY499" s="228"/>
      <c r="AFZ499" s="228"/>
      <c r="AGA499" s="228"/>
      <c r="AGB499" s="228"/>
      <c r="AGC499" s="228"/>
      <c r="AGD499" s="228"/>
      <c r="AGE499" s="228"/>
      <c r="AGF499" s="228"/>
      <c r="AGG499" s="228"/>
      <c r="AGH499" s="228"/>
      <c r="AGI499" s="228"/>
      <c r="AGJ499" s="228"/>
      <c r="AGK499" s="228"/>
      <c r="AGL499" s="228"/>
      <c r="AGM499" s="228"/>
      <c r="AGN499" s="228"/>
      <c r="AGO499" s="228"/>
      <c r="AGP499" s="228"/>
      <c r="AGQ499" s="228"/>
      <c r="AGR499" s="228"/>
      <c r="AGS499" s="228"/>
      <c r="AGT499" s="228"/>
      <c r="AGU499" s="228"/>
      <c r="AGV499" s="228"/>
      <c r="AGW499" s="228"/>
      <c r="AGX499" s="228"/>
      <c r="AGY499" s="228"/>
      <c r="AGZ499" s="228"/>
      <c r="AHA499" s="228"/>
      <c r="AHB499" s="228"/>
      <c r="AHC499" s="228"/>
      <c r="AHD499" s="228"/>
      <c r="AHE499" s="228"/>
      <c r="AHF499" s="228"/>
      <c r="AHG499" s="228"/>
      <c r="AHH499" s="228"/>
      <c r="AHI499" s="228"/>
      <c r="AHJ499" s="228"/>
      <c r="AHK499" s="228"/>
      <c r="AHL499" s="228"/>
      <c r="AHM499" s="228"/>
      <c r="AHN499" s="228"/>
      <c r="AHO499" s="228"/>
      <c r="AHP499" s="228"/>
      <c r="AHQ499" s="228"/>
      <c r="AHR499" s="228"/>
      <c r="AHS499" s="228"/>
      <c r="AHT499" s="228"/>
      <c r="AHU499" s="228"/>
      <c r="AHV499" s="228"/>
      <c r="AHW499" s="228"/>
      <c r="AHX499" s="228"/>
      <c r="AHY499" s="228"/>
      <c r="AHZ499" s="228"/>
      <c r="AIA499" s="228"/>
      <c r="AIB499" s="228"/>
      <c r="AIC499" s="228"/>
      <c r="AID499" s="228"/>
      <c r="AIE499" s="228"/>
      <c r="AIF499" s="228"/>
      <c r="AIG499" s="228"/>
      <c r="AIH499" s="228"/>
      <c r="AII499" s="228"/>
      <c r="AIJ499" s="228"/>
      <c r="AIK499" s="228"/>
      <c r="AIL499" s="228"/>
      <c r="AIM499" s="228"/>
      <c r="AIN499" s="228"/>
      <c r="AIO499" s="228"/>
      <c r="AIP499" s="228"/>
      <c r="AIQ499" s="228"/>
      <c r="AIR499" s="228"/>
      <c r="AIS499" s="228"/>
      <c r="AIT499" s="228"/>
      <c r="AIU499" s="228"/>
      <c r="AIV499" s="228"/>
      <c r="AIW499" s="228"/>
      <c r="AIX499" s="228"/>
      <c r="AIY499" s="228"/>
      <c r="AIZ499" s="228"/>
      <c r="AJA499" s="228"/>
      <c r="AJB499" s="228"/>
      <c r="AJC499" s="228"/>
      <c r="AJD499" s="228"/>
      <c r="AJE499" s="228"/>
      <c r="AJF499" s="228"/>
      <c r="AJG499" s="228"/>
      <c r="AJH499" s="228"/>
      <c r="AJI499" s="228"/>
      <c r="AJJ499" s="228"/>
      <c r="AJK499" s="228"/>
      <c r="AJL499" s="228"/>
      <c r="AJM499" s="228"/>
      <c r="AJN499" s="228"/>
      <c r="AJO499" s="228"/>
      <c r="AJP499" s="228"/>
      <c r="AJQ499" s="228"/>
      <c r="AJR499" s="228"/>
      <c r="AJS499" s="228"/>
      <c r="AJT499" s="228"/>
      <c r="AJU499" s="228"/>
      <c r="AJV499" s="228"/>
      <c r="AJW499" s="228"/>
      <c r="AJX499" s="228"/>
      <c r="AJY499" s="228"/>
      <c r="AJZ499" s="228"/>
      <c r="AKA499" s="228"/>
      <c r="AKB499" s="228"/>
      <c r="AKC499" s="228"/>
      <c r="AKD499" s="228"/>
      <c r="AKE499" s="228"/>
      <c r="AKF499" s="228"/>
      <c r="AKG499" s="228"/>
      <c r="AKH499" s="228"/>
      <c r="AKI499" s="228"/>
      <c r="AKJ499" s="228"/>
      <c r="AKK499" s="228"/>
      <c r="AKL499" s="228"/>
      <c r="AKM499" s="228"/>
      <c r="AKN499" s="228"/>
      <c r="AKO499" s="228"/>
      <c r="AKP499" s="228"/>
      <c r="AKQ499" s="228"/>
      <c r="AKR499" s="228"/>
      <c r="AKS499" s="228"/>
      <c r="AKT499" s="228"/>
      <c r="AKU499" s="228"/>
      <c r="AKV499" s="228"/>
      <c r="AKW499" s="228"/>
      <c r="AKX499" s="228"/>
      <c r="AKY499" s="228"/>
      <c r="AKZ499" s="228"/>
      <c r="ALA499" s="228"/>
      <c r="ALB499" s="228"/>
      <c r="ALC499" s="228"/>
      <c r="ALD499" s="228"/>
      <c r="ALE499" s="228"/>
      <c r="ALF499" s="228"/>
      <c r="ALG499" s="228"/>
      <c r="ALH499" s="228"/>
      <c r="ALI499" s="228"/>
      <c r="ALJ499" s="228"/>
      <c r="ALK499" s="228"/>
      <c r="ALL499" s="228"/>
      <c r="ALM499" s="228"/>
      <c r="ALN499" s="228"/>
      <c r="ALO499" s="228"/>
      <c r="ALP499" s="228"/>
      <c r="ALQ499" s="228"/>
      <c r="ALR499" s="228"/>
      <c r="ALS499" s="228"/>
      <c r="ALT499" s="228"/>
      <c r="ALU499" s="228"/>
      <c r="ALV499" s="228"/>
      <c r="ALW499" s="228"/>
      <c r="ALX499" s="228"/>
      <c r="ALY499" s="228"/>
      <c r="ALZ499" s="228"/>
      <c r="AMA499" s="228"/>
      <c r="AMB499" s="228"/>
      <c r="AMC499" s="228"/>
      <c r="AMD499" s="228"/>
      <c r="AME499" s="228"/>
      <c r="AMF499" s="228"/>
      <c r="AMG499" s="228"/>
      <c r="AMH499" s="228"/>
      <c r="AMI499" s="228"/>
      <c r="AMJ499" s="228"/>
      <c r="AMK499" s="228"/>
      <c r="AML499" s="228"/>
      <c r="AMM499" s="228"/>
      <c r="AMN499" s="228"/>
      <c r="AMO499" s="228"/>
      <c r="AMP499" s="228"/>
      <c r="AMQ499" s="228"/>
      <c r="AMR499" s="228"/>
      <c r="AMS499" s="228"/>
      <c r="AMT499" s="228"/>
      <c r="AMU499" s="228"/>
      <c r="AMV499" s="228"/>
      <c r="AMW499" s="228"/>
      <c r="AMX499" s="228"/>
    </row>
    <row r="500" spans="1:1038" ht="18" customHeight="1">
      <c r="A500" s="223" t="s">
        <v>1819</v>
      </c>
      <c r="B500" s="224" t="s">
        <v>1647</v>
      </c>
      <c r="D500" s="225" t="s">
        <v>1279</v>
      </c>
      <c r="E500" s="126">
        <v>71</v>
      </c>
      <c r="F500" s="126">
        <v>3</v>
      </c>
      <c r="G500" s="196" t="str">
        <f t="shared" si="168"/>
        <v>71-3</v>
      </c>
      <c r="H500" s="126">
        <v>0</v>
      </c>
      <c r="I500" s="126">
        <v>51</v>
      </c>
      <c r="K500" s="545" t="b">
        <f>IF(I501=1,IF(((VLOOKUP($G500,[1]Depth_Lookup!#REF!,9,FALSE))-(H500/100))=0,"Good",IF(((VLOOKUP($G500,[1]Depth_Lookup!$A$3:$J$550,9,FALSE))-(H500/100))&gt;0,"Too Short","Too Long")))</f>
        <v>0</v>
      </c>
      <c r="L500" s="171">
        <f>(VLOOKUP($G500,Depth_Lookup!$A$3:$J$410,10,FALSE))+(H500/100)</f>
        <v>175.32499999999999</v>
      </c>
      <c r="M500" s="171">
        <f>(VLOOKUP($G500,Depth_Lookup!$A$3:$J$410,10,FALSE))+(I500/100)</f>
        <v>175.83499999999998</v>
      </c>
      <c r="N500" s="127" t="s">
        <v>2031</v>
      </c>
      <c r="O500" s="126" t="s">
        <v>1605</v>
      </c>
      <c r="P500" s="126" t="s">
        <v>853</v>
      </c>
      <c r="Q500" s="126" t="s">
        <v>125</v>
      </c>
      <c r="R500" s="196" t="str">
        <f t="shared" si="146"/>
        <v>SerpentinizedHarzburgite</v>
      </c>
      <c r="S500" s="126" t="s">
        <v>107</v>
      </c>
      <c r="T500" s="126" t="s">
        <v>107</v>
      </c>
      <c r="U500" s="126" t="s">
        <v>108</v>
      </c>
      <c r="V500" s="126" t="s">
        <v>509</v>
      </c>
      <c r="W500" s="126" t="s">
        <v>102</v>
      </c>
      <c r="X500" s="202">
        <f>VLOOKUP(W500,[2]definitions_list_lookup!$A$13:$B$19,2,0)</f>
        <v>5</v>
      </c>
      <c r="Y500" s="126" t="s">
        <v>90</v>
      </c>
      <c r="Z500" s="126" t="s">
        <v>91</v>
      </c>
      <c r="AF500" s="196" t="e">
        <f>VLOOKUP(AE500,[2]definitions_list_mag!$V$12:$W$15,2,0)</f>
        <v>#N/A</v>
      </c>
      <c r="AI500" s="130">
        <v>74</v>
      </c>
      <c r="AO500" s="130"/>
      <c r="AU500" s="130"/>
      <c r="BA500" s="130">
        <v>25</v>
      </c>
      <c r="BB500" s="126">
        <v>5</v>
      </c>
      <c r="BC500" s="126">
        <v>2</v>
      </c>
      <c r="BD500" s="126" t="s">
        <v>110</v>
      </c>
      <c r="BE500" s="126" t="s">
        <v>103</v>
      </c>
      <c r="BG500" s="130"/>
      <c r="BM500" s="130">
        <v>1</v>
      </c>
      <c r="BN500" s="126">
        <v>2</v>
      </c>
      <c r="BO500" s="126">
        <v>0.5</v>
      </c>
      <c r="BY500" s="130"/>
      <c r="CF500" s="213">
        <f t="shared" si="172"/>
        <v>100</v>
      </c>
      <c r="CG500" s="145"/>
      <c r="CH500" s="132" t="s">
        <v>2032</v>
      </c>
      <c r="CI500" s="132">
        <v>100</v>
      </c>
      <c r="CJ500" s="132" t="s">
        <v>514</v>
      </c>
      <c r="CK500" s="133"/>
      <c r="CL500" s="134"/>
      <c r="CM500" s="134"/>
      <c r="CN500" s="134"/>
      <c r="CO500" s="134"/>
      <c r="CP500" s="134"/>
      <c r="CQ500" s="134"/>
      <c r="CR500" s="134"/>
      <c r="CS500" s="134"/>
      <c r="CT500" s="134"/>
      <c r="CU500" s="134"/>
      <c r="CV500" s="134"/>
      <c r="CW500" s="134"/>
      <c r="CX500" s="134"/>
      <c r="CY500" s="134"/>
      <c r="CZ500" s="134"/>
      <c r="DA500" s="134"/>
      <c r="DB500" s="134">
        <v>75</v>
      </c>
      <c r="DC500" s="135">
        <v>25</v>
      </c>
      <c r="DD500" s="134"/>
      <c r="DE500" s="134"/>
      <c r="DF500" s="134"/>
      <c r="DG500" s="134"/>
      <c r="DH500" s="134"/>
      <c r="DI500" s="134"/>
      <c r="DJ500" s="134"/>
      <c r="DK500" s="207">
        <f t="shared" si="147"/>
        <v>100</v>
      </c>
      <c r="DL500" s="131"/>
      <c r="DM500" s="134"/>
      <c r="DN500" s="134"/>
      <c r="DO500" s="136"/>
      <c r="DQ500" s="131"/>
      <c r="DR500" s="136"/>
      <c r="DS500" s="131"/>
      <c r="DT500" s="138" t="s">
        <v>2025</v>
      </c>
      <c r="DW500" s="214" t="e">
        <f>VLOOKUP(P500,[2]definitions_list_lookup!$K$30:$L$54,2,0)</f>
        <v>#N/A</v>
      </c>
      <c r="DX500" s="139" t="s">
        <v>2026</v>
      </c>
      <c r="DY500" s="139" t="s">
        <v>2034</v>
      </c>
      <c r="DZ500"/>
      <c r="EA500" s="104"/>
      <c r="ED500" s="229" t="s">
        <v>2517</v>
      </c>
      <c r="EE500" s="140"/>
      <c r="EG500" s="140"/>
      <c r="EI500" s="218"/>
      <c r="EJ500" s="143"/>
      <c r="EK500" s="221"/>
      <c r="EM500" s="109"/>
      <c r="EN500" s="109"/>
      <c r="EZ500" s="192" t="e">
        <f t="shared" si="155"/>
        <v>#DIV/0!</v>
      </c>
      <c r="FA500" s="192" t="e">
        <f t="shared" si="156"/>
        <v>#DIV/0!</v>
      </c>
      <c r="FB500" s="192" t="e">
        <f t="shared" si="157"/>
        <v>#DIV/0!</v>
      </c>
      <c r="FC500" s="192" t="e">
        <f t="shared" si="158"/>
        <v>#DIV/0!</v>
      </c>
      <c r="FD500" s="192" t="e">
        <f t="shared" si="159"/>
        <v>#DIV/0!</v>
      </c>
      <c r="FE500" s="193" t="e">
        <f t="shared" si="160"/>
        <v>#DIV/0!</v>
      </c>
      <c r="FF500" s="194" t="e">
        <f t="shared" si="161"/>
        <v>#DIV/0!</v>
      </c>
      <c r="FI500" s="778">
        <f t="shared" si="162"/>
        <v>0</v>
      </c>
      <c r="FJ500" s="779" t="e">
        <f t="shared" si="163"/>
        <v>#DIV/0!</v>
      </c>
      <c r="FK500" s="779" t="e">
        <f t="shared" si="164"/>
        <v>#DIV/0!</v>
      </c>
      <c r="FL500" s="780" t="e">
        <f t="shared" si="165"/>
        <v>#DIV/0!</v>
      </c>
      <c r="FM500" s="169" t="e">
        <f t="shared" si="166"/>
        <v>#DIV/0!</v>
      </c>
      <c r="FN500" s="783" t="e">
        <f t="shared" si="167"/>
        <v>#DIV/0!</v>
      </c>
    </row>
    <row r="501" spans="1:1038" ht="18" customHeight="1">
      <c r="A501" s="223"/>
      <c r="B501" s="224"/>
      <c r="D501" s="225"/>
      <c r="E501" s="126">
        <v>71</v>
      </c>
      <c r="F501" s="126">
        <v>3</v>
      </c>
      <c r="G501" s="196" t="str">
        <f t="shared" ref="G501" si="174">E501&amp;"-"&amp;F501</f>
        <v>71-3</v>
      </c>
      <c r="H501" s="126">
        <v>51</v>
      </c>
      <c r="I501" s="126">
        <v>58</v>
      </c>
      <c r="K501" s="545" t="b">
        <f>IF(I502=1,IF(((VLOOKUP($G501,[1]Depth_Lookup!#REF!,9,FALSE))-(H501/100))=0,"Good",IF(((VLOOKUP($G501,[1]Depth_Lookup!$A$3:$J$550,9,FALSE))-(H501/100))&gt;0,"Too Short","Too Long")))</f>
        <v>0</v>
      </c>
      <c r="L501" s="171">
        <f>(VLOOKUP($G501,Depth_Lookup!$A$3:$J$410,10,FALSE))+(H501/100)</f>
        <v>175.83499999999998</v>
      </c>
      <c r="M501" s="171">
        <f>(VLOOKUP($G501,Depth_Lookup!$A$3:$J$410,10,FALSE))+(I501/100)</f>
        <v>175.905</v>
      </c>
      <c r="N501" s="127"/>
      <c r="R501" s="196" t="s">
        <v>1805</v>
      </c>
      <c r="X501" s="202"/>
      <c r="AF501" s="196"/>
      <c r="AI501" s="130"/>
      <c r="AO501" s="130"/>
      <c r="AU501" s="130"/>
      <c r="BA501" s="130"/>
      <c r="BG501" s="130"/>
      <c r="BM501" s="130"/>
      <c r="BY501" s="130"/>
      <c r="CF501" s="213"/>
      <c r="CG501" s="145"/>
      <c r="CH501" s="132"/>
      <c r="CI501" s="132"/>
      <c r="CJ501" s="132"/>
      <c r="CK501" s="133"/>
      <c r="CL501" s="134"/>
      <c r="CM501" s="134"/>
      <c r="CN501" s="134"/>
      <c r="CO501" s="134"/>
      <c r="CP501" s="134"/>
      <c r="CQ501" s="134"/>
      <c r="CR501" s="134"/>
      <c r="CS501" s="134"/>
      <c r="CT501" s="134"/>
      <c r="CU501" s="134"/>
      <c r="CV501" s="134"/>
      <c r="CW501" s="134"/>
      <c r="CX501" s="134"/>
      <c r="CY501" s="134"/>
      <c r="CZ501" s="134"/>
      <c r="DA501" s="134"/>
      <c r="DB501" s="134"/>
      <c r="DD501" s="134"/>
      <c r="DE501" s="134"/>
      <c r="DF501" s="134"/>
      <c r="DG501" s="134"/>
      <c r="DH501" s="134"/>
      <c r="DI501" s="134"/>
      <c r="DJ501" s="134"/>
      <c r="DK501" s="207"/>
      <c r="DL501" s="131"/>
      <c r="DM501" s="134"/>
      <c r="DN501" s="134"/>
      <c r="DO501" s="136"/>
      <c r="DQ501" s="131"/>
      <c r="DR501" s="136"/>
      <c r="DS501" s="131"/>
      <c r="DT501" s="138"/>
      <c r="DW501" s="214"/>
      <c r="DX501" s="139"/>
      <c r="DY501" s="139"/>
      <c r="DZ501"/>
      <c r="EA501" s="104"/>
      <c r="ED501" s="229" t="s">
        <v>2517</v>
      </c>
      <c r="EE501" s="140"/>
      <c r="EG501" s="140"/>
      <c r="EI501" s="218"/>
      <c r="EJ501" s="143"/>
      <c r="EK501" s="221"/>
      <c r="EM501" s="109"/>
      <c r="EN501" s="109" t="s">
        <v>2046</v>
      </c>
      <c r="EO501" s="144">
        <v>6</v>
      </c>
      <c r="EV501" s="112">
        <v>44</v>
      </c>
      <c r="EW501" s="112">
        <v>270</v>
      </c>
      <c r="EX501" s="112">
        <v>26</v>
      </c>
      <c r="EY501" s="112">
        <v>0</v>
      </c>
      <c r="EZ501" s="192">
        <f t="shared" si="155"/>
        <v>116.7966005942472</v>
      </c>
      <c r="FA501" s="192">
        <f t="shared" si="156"/>
        <v>116.7966005942472</v>
      </c>
      <c r="FB501" s="192">
        <f t="shared" si="157"/>
        <v>42.748049834101629</v>
      </c>
      <c r="FC501" s="192">
        <f t="shared" si="158"/>
        <v>206.7966005942472</v>
      </c>
      <c r="FD501" s="192">
        <f t="shared" si="159"/>
        <v>47.251950165898371</v>
      </c>
      <c r="FE501" s="193">
        <f t="shared" si="160"/>
        <v>296.7966005942472</v>
      </c>
      <c r="FF501" s="194">
        <f t="shared" si="161"/>
        <v>47.251950165898371</v>
      </c>
      <c r="FI501" s="778">
        <f t="shared" si="162"/>
        <v>6</v>
      </c>
      <c r="FJ501" s="779">
        <f t="shared" si="163"/>
        <v>47.251950165898371</v>
      </c>
      <c r="FK501" s="779">
        <f t="shared" si="164"/>
        <v>42.748049834101629</v>
      </c>
      <c r="FL501" s="780">
        <f t="shared" si="165"/>
        <v>0.74609421841168921</v>
      </c>
      <c r="FM501" s="169">
        <f t="shared" si="166"/>
        <v>0.67877575113969446</v>
      </c>
      <c r="FN501" s="783">
        <f t="shared" si="167"/>
        <v>4.072654506838167</v>
      </c>
    </row>
    <row r="502" spans="1:1038" s="288" customFormat="1" ht="18" customHeight="1">
      <c r="A502" s="282" t="s">
        <v>1819</v>
      </c>
      <c r="B502" s="283" t="s">
        <v>1647</v>
      </c>
      <c r="C502" s="227"/>
      <c r="D502" s="284" t="s">
        <v>1279</v>
      </c>
      <c r="E502" s="227">
        <v>71</v>
      </c>
      <c r="F502" s="227">
        <v>3</v>
      </c>
      <c r="G502" s="286" t="str">
        <f t="shared" si="168"/>
        <v>71-3</v>
      </c>
      <c r="H502" s="227">
        <v>50.5</v>
      </c>
      <c r="I502" s="227">
        <v>66</v>
      </c>
      <c r="J502" s="226"/>
      <c r="K502" s="545" t="b">
        <f>IF(I503=1,IF(((VLOOKUP($G502,[1]Depth_Lookup!#REF!,9,FALSE))-(H502/100))=0,"Good",IF(((VLOOKUP($G502,[1]Depth_Lookup!$A$3:$J$550,9,FALSE))-(H502/100))&gt;0,"Too Short","Too Long")))</f>
        <v>0</v>
      </c>
      <c r="L502" s="171">
        <f>(VLOOKUP($G502,Depth_Lookup!$A$3:$J$410,10,FALSE))+(H502/100)</f>
        <v>175.82999999999998</v>
      </c>
      <c r="M502" s="171">
        <f>(VLOOKUP($G502,Depth_Lookup!$A$3:$J$410,10,FALSE))+(I502/100)</f>
        <v>175.98499999999999</v>
      </c>
      <c r="N502" s="230" t="s">
        <v>2035</v>
      </c>
      <c r="O502" s="227">
        <v>1</v>
      </c>
      <c r="P502" s="227" t="s">
        <v>853</v>
      </c>
      <c r="Q502" s="227" t="s">
        <v>125</v>
      </c>
      <c r="R502" s="286" t="str">
        <f t="shared" ref="R502:R596" si="175">P502&amp;""&amp;Q502</f>
        <v>SerpentinizedHarzburgite</v>
      </c>
      <c r="S502" s="227" t="s">
        <v>107</v>
      </c>
      <c r="T502" s="227" t="s">
        <v>700</v>
      </c>
      <c r="U502" s="227" t="s">
        <v>108</v>
      </c>
      <c r="V502" s="227" t="s">
        <v>509</v>
      </c>
      <c r="W502" s="227" t="s">
        <v>102</v>
      </c>
      <c r="X502" s="287">
        <f>VLOOKUP(W502,[2]definitions_list_lookup!$A$13:$B$19,2,0)</f>
        <v>5</v>
      </c>
      <c r="Y502" s="227" t="s">
        <v>90</v>
      </c>
      <c r="Z502" s="227" t="s">
        <v>91</v>
      </c>
      <c r="AA502" s="227"/>
      <c r="AB502" s="227" t="s">
        <v>116</v>
      </c>
      <c r="AC502" s="227" t="s">
        <v>108</v>
      </c>
      <c r="AD502" s="227" t="s">
        <v>96</v>
      </c>
      <c r="AE502" s="233" t="s">
        <v>123</v>
      </c>
      <c r="AF502" s="286">
        <f>VLOOKUP(AE502,[2]definitions_list_mag!$V$12:$W$15,2,0)</f>
        <v>1</v>
      </c>
      <c r="AG502" s="237" t="s">
        <v>1366</v>
      </c>
      <c r="AH502" s="227"/>
      <c r="AI502" s="240">
        <v>73</v>
      </c>
      <c r="AJ502" s="227"/>
      <c r="AK502" s="227"/>
      <c r="AL502" s="227"/>
      <c r="AM502" s="227"/>
      <c r="AN502" s="227"/>
      <c r="AO502" s="240"/>
      <c r="AP502" s="227"/>
      <c r="AQ502" s="227"/>
      <c r="AR502" s="227"/>
      <c r="AS502" s="227"/>
      <c r="AT502" s="227"/>
      <c r="AU502" s="240">
        <v>1</v>
      </c>
      <c r="AV502" s="227">
        <v>0.5</v>
      </c>
      <c r="AW502" s="227">
        <v>0.5</v>
      </c>
      <c r="AX502" s="227"/>
      <c r="AY502" s="227"/>
      <c r="AZ502" s="227"/>
      <c r="BA502" s="240">
        <v>25</v>
      </c>
      <c r="BB502" s="227">
        <v>6</v>
      </c>
      <c r="BC502" s="227">
        <v>2</v>
      </c>
      <c r="BD502" s="227" t="s">
        <v>110</v>
      </c>
      <c r="BE502" s="227" t="s">
        <v>103</v>
      </c>
      <c r="BF502" s="227"/>
      <c r="BG502" s="240"/>
      <c r="BH502" s="227"/>
      <c r="BI502" s="227"/>
      <c r="BJ502" s="227"/>
      <c r="BK502" s="227"/>
      <c r="BL502" s="227"/>
      <c r="BM502" s="240">
        <v>1</v>
      </c>
      <c r="BN502" s="227">
        <v>1</v>
      </c>
      <c r="BO502" s="227">
        <v>0.5</v>
      </c>
      <c r="BP502" s="227"/>
      <c r="BQ502" s="227"/>
      <c r="BR502" s="227"/>
      <c r="BS502" s="227"/>
      <c r="BT502" s="227"/>
      <c r="BU502" s="227"/>
      <c r="BV502" s="227"/>
      <c r="BW502" s="227"/>
      <c r="BX502" s="227"/>
      <c r="BY502" s="240"/>
      <c r="BZ502" s="227"/>
      <c r="CA502" s="227"/>
      <c r="CB502" s="227"/>
      <c r="CC502" s="227"/>
      <c r="CD502" s="227"/>
      <c r="CE502" s="227"/>
      <c r="CF502" s="290">
        <f>AI502+AO502+BA502+AU502+BG502+BM502+BY502</f>
        <v>100</v>
      </c>
      <c r="CG502" s="250"/>
      <c r="CH502" s="149" t="s">
        <v>1756</v>
      </c>
      <c r="CI502" s="149">
        <v>90</v>
      </c>
      <c r="CJ502" s="149" t="s">
        <v>514</v>
      </c>
      <c r="CK502" s="151"/>
      <c r="CL502" s="152"/>
      <c r="CM502" s="152"/>
      <c r="CN502" s="152"/>
      <c r="CO502" s="152"/>
      <c r="CP502" s="152"/>
      <c r="CQ502" s="152"/>
      <c r="CR502" s="152"/>
      <c r="CS502" s="152"/>
      <c r="CT502" s="152"/>
      <c r="CU502" s="152"/>
      <c r="CV502" s="152"/>
      <c r="CW502" s="152"/>
      <c r="CX502" s="152"/>
      <c r="CY502" s="152"/>
      <c r="CZ502" s="152"/>
      <c r="DA502" s="152"/>
      <c r="DB502" s="152">
        <v>85</v>
      </c>
      <c r="DC502" s="229">
        <v>15</v>
      </c>
      <c r="DD502" s="152"/>
      <c r="DE502" s="152"/>
      <c r="DF502" s="152"/>
      <c r="DG502" s="152"/>
      <c r="DH502" s="152"/>
      <c r="DI502" s="152"/>
      <c r="DJ502" s="152"/>
      <c r="DK502" s="208">
        <f t="shared" ref="DK502:DK505" si="176">SUM(CL502:DJ502)</f>
        <v>100</v>
      </c>
      <c r="DL502" s="148"/>
      <c r="DM502" s="152"/>
      <c r="DN502" s="152"/>
      <c r="DO502" s="153"/>
      <c r="DQ502" s="148"/>
      <c r="DR502" s="153"/>
      <c r="DS502" s="148"/>
      <c r="DT502" s="261" t="s">
        <v>2036</v>
      </c>
      <c r="DU502" s="229"/>
      <c r="DV502" s="229"/>
      <c r="DW502" s="291" t="e">
        <f>VLOOKUP(P502,[2]definitions_list_lookup!$K$30:$L$54,2,0)</f>
        <v>#N/A</v>
      </c>
      <c r="DX502" s="154" t="s">
        <v>1716</v>
      </c>
      <c r="DY502" s="154" t="s">
        <v>1983</v>
      </c>
      <c r="DZ502" s="479"/>
      <c r="EA502" s="292"/>
      <c r="EB502" s="229"/>
      <c r="EC502" s="292"/>
      <c r="ED502" s="229" t="s">
        <v>2517</v>
      </c>
      <c r="EE502" s="293"/>
      <c r="EF502" s="294"/>
      <c r="EG502" s="293"/>
      <c r="EH502" s="295"/>
      <c r="EI502" s="296"/>
      <c r="EJ502" s="297"/>
      <c r="EK502" s="298"/>
      <c r="EL502" s="293"/>
      <c r="EM502" s="295"/>
      <c r="EN502" s="295" t="s">
        <v>2046</v>
      </c>
      <c r="EO502" s="321"/>
      <c r="EP502" s="321"/>
      <c r="EQ502" s="321"/>
      <c r="ER502" s="321"/>
      <c r="ES502" s="321"/>
      <c r="ET502" s="321"/>
      <c r="EU502" s="321"/>
      <c r="EV502" s="112">
        <v>44</v>
      </c>
      <c r="EW502" s="112">
        <v>270</v>
      </c>
      <c r="EX502" s="112">
        <v>26</v>
      </c>
      <c r="EY502" s="112">
        <v>0</v>
      </c>
      <c r="EZ502" s="192">
        <f t="shared" si="155"/>
        <v>116.7966005942472</v>
      </c>
      <c r="FA502" s="192">
        <f t="shared" si="156"/>
        <v>116.7966005942472</v>
      </c>
      <c r="FB502" s="192">
        <f t="shared" si="157"/>
        <v>42.748049834101629</v>
      </c>
      <c r="FC502" s="192">
        <f t="shared" si="158"/>
        <v>206.7966005942472</v>
      </c>
      <c r="FD502" s="192">
        <f t="shared" si="159"/>
        <v>47.251950165898371</v>
      </c>
      <c r="FE502" s="193">
        <f t="shared" si="160"/>
        <v>296.7966005942472</v>
      </c>
      <c r="FF502" s="194">
        <f t="shared" si="161"/>
        <v>47.251950165898371</v>
      </c>
      <c r="FG502" s="293" t="s">
        <v>2055</v>
      </c>
      <c r="FH502" s="295"/>
      <c r="FI502" s="778">
        <f t="shared" si="162"/>
        <v>0</v>
      </c>
      <c r="FJ502" s="779">
        <f t="shared" si="163"/>
        <v>47.251950165898371</v>
      </c>
      <c r="FK502" s="779">
        <f t="shared" si="164"/>
        <v>42.748049834101629</v>
      </c>
      <c r="FL502" s="780">
        <f t="shared" si="165"/>
        <v>0.74609421841168921</v>
      </c>
      <c r="FM502" s="169">
        <f t="shared" si="166"/>
        <v>0.67877575113969446</v>
      </c>
      <c r="FN502" s="783">
        <f t="shared" si="167"/>
        <v>0</v>
      </c>
      <c r="FO502" s="227"/>
      <c r="FP502" s="227"/>
      <c r="FQ502" s="227"/>
      <c r="FR502" s="227"/>
      <c r="FS502" s="227"/>
      <c r="FT502" s="227"/>
      <c r="FU502" s="227"/>
      <c r="FV502" s="227"/>
      <c r="FW502" s="227"/>
      <c r="FX502" s="227"/>
      <c r="FY502" s="227"/>
      <c r="FZ502" s="227"/>
      <c r="GA502" s="227"/>
      <c r="GB502" s="227"/>
      <c r="GC502" s="227"/>
      <c r="GD502" s="227"/>
      <c r="GE502" s="227"/>
      <c r="GF502" s="227"/>
      <c r="GG502" s="227"/>
      <c r="GH502" s="227"/>
      <c r="GI502" s="227"/>
      <c r="GJ502" s="227"/>
      <c r="GK502" s="227"/>
      <c r="GL502" s="227"/>
      <c r="GM502" s="227"/>
      <c r="GN502" s="227"/>
      <c r="GO502" s="227"/>
      <c r="GP502" s="227"/>
      <c r="GQ502" s="227"/>
      <c r="GR502" s="227"/>
      <c r="GS502" s="227"/>
      <c r="GT502" s="227"/>
      <c r="GU502" s="227"/>
      <c r="GV502" s="227"/>
      <c r="GW502" s="227"/>
      <c r="GX502" s="227"/>
      <c r="GY502" s="227"/>
      <c r="GZ502" s="227"/>
      <c r="HA502" s="227"/>
      <c r="HB502" s="227"/>
      <c r="HC502" s="227"/>
      <c r="HD502" s="227"/>
      <c r="HE502" s="227"/>
      <c r="HF502" s="227"/>
      <c r="HG502" s="227"/>
      <c r="HH502" s="227"/>
      <c r="HI502" s="227"/>
      <c r="HJ502" s="227"/>
      <c r="HK502" s="227"/>
      <c r="HL502" s="227"/>
      <c r="HM502" s="227"/>
      <c r="HN502" s="227"/>
      <c r="HO502" s="227"/>
      <c r="HP502" s="227"/>
      <c r="HQ502" s="227"/>
      <c r="HR502" s="227"/>
      <c r="HS502" s="227"/>
      <c r="HT502" s="227"/>
      <c r="HU502" s="227"/>
      <c r="HV502" s="227"/>
      <c r="HW502" s="227"/>
      <c r="HX502" s="227"/>
      <c r="HY502" s="227"/>
      <c r="HZ502" s="227"/>
      <c r="IA502" s="227"/>
      <c r="IB502" s="227"/>
      <c r="IC502" s="227"/>
      <c r="ID502" s="227"/>
      <c r="IE502" s="227"/>
      <c r="IF502" s="227"/>
      <c r="IG502" s="227"/>
      <c r="IH502" s="227"/>
      <c r="II502" s="227"/>
      <c r="IJ502" s="227"/>
      <c r="IK502" s="227"/>
      <c r="IL502" s="227"/>
      <c r="IM502" s="227"/>
      <c r="IN502" s="227"/>
      <c r="IO502" s="227"/>
      <c r="IP502" s="227"/>
      <c r="IQ502" s="227"/>
      <c r="IR502" s="227"/>
      <c r="IS502" s="227"/>
      <c r="IT502" s="227"/>
      <c r="IU502" s="227"/>
      <c r="IV502" s="227"/>
      <c r="IW502" s="227"/>
      <c r="IX502" s="227"/>
      <c r="IY502" s="227"/>
      <c r="IZ502" s="227"/>
      <c r="JA502" s="227"/>
      <c r="JB502" s="227"/>
      <c r="JC502" s="227"/>
      <c r="JD502" s="227"/>
      <c r="JE502" s="227"/>
      <c r="JF502" s="227"/>
      <c r="JG502" s="227"/>
      <c r="JH502" s="227"/>
      <c r="JI502" s="227"/>
      <c r="JJ502" s="227"/>
      <c r="JK502" s="227"/>
      <c r="JL502" s="227"/>
      <c r="JM502" s="227"/>
      <c r="JN502" s="227"/>
      <c r="JO502" s="227"/>
      <c r="JP502" s="227"/>
      <c r="JQ502" s="227"/>
      <c r="JR502" s="227"/>
      <c r="JS502" s="227"/>
      <c r="JT502" s="227"/>
      <c r="JU502" s="227"/>
      <c r="JV502" s="227"/>
      <c r="JW502" s="227"/>
      <c r="JX502" s="227"/>
      <c r="JY502" s="227"/>
      <c r="JZ502" s="227"/>
      <c r="KA502" s="227"/>
      <c r="KB502" s="227"/>
      <c r="KC502" s="227"/>
      <c r="KD502" s="227"/>
      <c r="KE502" s="227"/>
      <c r="KF502" s="227"/>
      <c r="KG502" s="227"/>
      <c r="KH502" s="227"/>
      <c r="KI502" s="227"/>
      <c r="KJ502" s="227"/>
      <c r="KK502" s="227"/>
      <c r="KL502" s="227"/>
      <c r="KM502" s="227"/>
      <c r="KN502" s="227"/>
      <c r="KO502" s="227"/>
      <c r="KP502" s="227"/>
      <c r="KQ502" s="227"/>
      <c r="KR502" s="227"/>
      <c r="KS502" s="227"/>
      <c r="KT502" s="227"/>
      <c r="KU502" s="227"/>
      <c r="KV502" s="227"/>
      <c r="KW502" s="227"/>
      <c r="KX502" s="227"/>
      <c r="KY502" s="227"/>
      <c r="KZ502" s="227"/>
      <c r="LA502" s="227"/>
      <c r="LB502" s="227"/>
      <c r="LC502" s="227"/>
      <c r="LD502" s="227"/>
      <c r="LE502" s="227"/>
      <c r="LF502" s="227"/>
      <c r="LG502" s="227"/>
      <c r="LH502" s="227"/>
      <c r="LI502" s="227"/>
      <c r="LJ502" s="227"/>
      <c r="LK502" s="227"/>
      <c r="LL502" s="227"/>
      <c r="LM502" s="227"/>
      <c r="LN502" s="227"/>
      <c r="LO502" s="227"/>
      <c r="LP502" s="227"/>
      <c r="LQ502" s="227"/>
      <c r="LR502" s="227"/>
      <c r="LS502" s="227"/>
      <c r="LT502" s="227"/>
      <c r="LU502" s="227"/>
      <c r="LV502" s="227"/>
      <c r="LW502" s="227"/>
      <c r="LX502" s="227"/>
      <c r="LY502" s="227"/>
      <c r="LZ502" s="227"/>
      <c r="MA502" s="227"/>
      <c r="MB502" s="227"/>
      <c r="MC502" s="227"/>
      <c r="MD502" s="227"/>
      <c r="ME502" s="227"/>
      <c r="MF502" s="227"/>
      <c r="MG502" s="227"/>
      <c r="MH502" s="227"/>
      <c r="MI502" s="227"/>
      <c r="MJ502" s="227"/>
      <c r="MK502" s="227"/>
      <c r="ML502" s="227"/>
      <c r="MM502" s="227"/>
      <c r="MN502" s="227"/>
      <c r="MO502" s="227"/>
      <c r="MP502" s="227"/>
      <c r="MQ502" s="227"/>
      <c r="MR502" s="227"/>
      <c r="MS502" s="227"/>
      <c r="MT502" s="227"/>
      <c r="MU502" s="227"/>
      <c r="MV502" s="227"/>
      <c r="MW502" s="227"/>
      <c r="MX502" s="227"/>
      <c r="MY502" s="227"/>
      <c r="MZ502" s="227"/>
      <c r="NA502" s="227"/>
      <c r="NB502" s="227"/>
      <c r="NC502" s="227"/>
      <c r="ND502" s="227"/>
      <c r="NE502" s="227"/>
      <c r="NF502" s="227"/>
      <c r="NG502" s="227"/>
      <c r="NH502" s="227"/>
      <c r="NI502" s="227"/>
      <c r="NJ502" s="227"/>
      <c r="NK502" s="227"/>
      <c r="NL502" s="227"/>
      <c r="NM502" s="227"/>
      <c r="NN502" s="227"/>
      <c r="NO502" s="227"/>
      <c r="NP502" s="227"/>
      <c r="NQ502" s="227"/>
      <c r="NR502" s="227"/>
      <c r="NS502" s="227"/>
      <c r="NT502" s="227"/>
      <c r="NU502" s="227"/>
      <c r="NV502" s="227"/>
      <c r="NW502" s="227"/>
      <c r="NX502" s="227"/>
      <c r="NY502" s="227"/>
      <c r="NZ502" s="227"/>
      <c r="OA502" s="227"/>
      <c r="OB502" s="227"/>
      <c r="OC502" s="227"/>
      <c r="OD502" s="227"/>
      <c r="OE502" s="227"/>
      <c r="OF502" s="227"/>
      <c r="OG502" s="227"/>
      <c r="OH502" s="227"/>
      <c r="OI502" s="227"/>
      <c r="OJ502" s="227"/>
      <c r="OK502" s="227"/>
      <c r="OL502" s="227"/>
      <c r="OM502" s="227"/>
      <c r="ON502" s="227"/>
      <c r="OO502" s="227"/>
      <c r="OP502" s="227"/>
      <c r="OQ502" s="227"/>
      <c r="OR502" s="227"/>
      <c r="OS502" s="227"/>
      <c r="OT502" s="227"/>
      <c r="OU502" s="227"/>
      <c r="OV502" s="227"/>
      <c r="OW502" s="227"/>
      <c r="OX502" s="227"/>
      <c r="OY502" s="227"/>
      <c r="OZ502" s="227"/>
      <c r="PA502" s="227"/>
      <c r="PB502" s="227"/>
      <c r="PC502" s="227"/>
      <c r="PD502" s="227"/>
      <c r="PE502" s="227"/>
      <c r="PF502" s="227"/>
      <c r="PG502" s="227"/>
      <c r="PH502" s="227"/>
      <c r="PI502" s="227"/>
      <c r="PJ502" s="227"/>
      <c r="PK502" s="227"/>
      <c r="PL502" s="227"/>
      <c r="PM502" s="227"/>
      <c r="PN502" s="227"/>
      <c r="PO502" s="227"/>
      <c r="PP502" s="227"/>
      <c r="PQ502" s="227"/>
      <c r="PR502" s="227"/>
      <c r="PS502" s="227"/>
      <c r="PT502" s="227"/>
      <c r="PU502" s="227"/>
      <c r="PV502" s="227"/>
      <c r="PW502" s="227"/>
      <c r="PX502" s="227"/>
      <c r="PY502" s="227"/>
      <c r="PZ502" s="227"/>
      <c r="QA502" s="227"/>
      <c r="QB502" s="227"/>
      <c r="QC502" s="227"/>
      <c r="QD502" s="227"/>
      <c r="QE502" s="227"/>
      <c r="QF502" s="227"/>
      <c r="QG502" s="227"/>
      <c r="QH502" s="227"/>
      <c r="QI502" s="227"/>
      <c r="QJ502" s="227"/>
      <c r="QK502" s="227"/>
      <c r="QL502" s="227"/>
      <c r="QM502" s="227"/>
      <c r="QN502" s="227"/>
      <c r="QO502" s="227"/>
      <c r="QP502" s="227"/>
      <c r="QQ502" s="227"/>
      <c r="QR502" s="227"/>
      <c r="QS502" s="227"/>
      <c r="QT502" s="227"/>
      <c r="QU502" s="227"/>
      <c r="QV502" s="227"/>
      <c r="QW502" s="227"/>
      <c r="QX502" s="227"/>
      <c r="QY502" s="227"/>
      <c r="QZ502" s="227"/>
      <c r="RA502" s="227"/>
      <c r="RB502" s="227"/>
      <c r="RC502" s="227"/>
      <c r="RD502" s="227"/>
      <c r="RE502" s="227"/>
      <c r="RF502" s="227"/>
      <c r="RG502" s="227"/>
      <c r="RH502" s="227"/>
      <c r="RI502" s="227"/>
      <c r="RJ502" s="227"/>
      <c r="RK502" s="227"/>
      <c r="RL502" s="227"/>
      <c r="RM502" s="227"/>
      <c r="RN502" s="227"/>
      <c r="RO502" s="227"/>
      <c r="RP502" s="227"/>
      <c r="RQ502" s="227"/>
      <c r="RR502" s="227"/>
      <c r="RS502" s="227"/>
      <c r="RT502" s="227"/>
      <c r="RU502" s="227"/>
      <c r="RV502" s="227"/>
      <c r="RW502" s="227"/>
      <c r="RX502" s="227"/>
      <c r="RY502" s="227"/>
      <c r="RZ502" s="227"/>
      <c r="SA502" s="227"/>
      <c r="SB502" s="227"/>
      <c r="SC502" s="227"/>
      <c r="SD502" s="227"/>
      <c r="SE502" s="227"/>
      <c r="SF502" s="227"/>
      <c r="SG502" s="227"/>
      <c r="SH502" s="227"/>
      <c r="SI502" s="227"/>
      <c r="SJ502" s="227"/>
      <c r="SK502" s="227"/>
      <c r="SL502" s="227"/>
      <c r="SM502" s="227"/>
      <c r="SN502" s="227"/>
      <c r="SO502" s="227"/>
      <c r="SP502" s="227"/>
      <c r="SQ502" s="227"/>
      <c r="SR502" s="227"/>
      <c r="SS502" s="227"/>
      <c r="ST502" s="227"/>
      <c r="SU502" s="227"/>
      <c r="SV502" s="227"/>
      <c r="SW502" s="227"/>
      <c r="SX502" s="227"/>
      <c r="SY502" s="227"/>
      <c r="SZ502" s="227"/>
      <c r="TA502" s="227"/>
      <c r="TB502" s="227"/>
      <c r="TC502" s="227"/>
      <c r="TD502" s="227"/>
      <c r="TE502" s="227"/>
      <c r="TF502" s="227"/>
      <c r="TG502" s="227"/>
      <c r="TH502" s="227"/>
      <c r="TI502" s="227"/>
      <c r="TJ502" s="227"/>
      <c r="TK502" s="227"/>
      <c r="TL502" s="227"/>
      <c r="TM502" s="227"/>
      <c r="TN502" s="227"/>
      <c r="TO502" s="227"/>
      <c r="TP502" s="227"/>
      <c r="TQ502" s="227"/>
      <c r="TR502" s="227"/>
      <c r="TS502" s="227"/>
      <c r="TT502" s="227"/>
      <c r="TU502" s="227"/>
      <c r="TV502" s="227"/>
      <c r="TW502" s="227"/>
      <c r="TX502" s="227"/>
      <c r="TY502" s="227"/>
      <c r="TZ502" s="227"/>
      <c r="UA502" s="227"/>
      <c r="UB502" s="227"/>
      <c r="UC502" s="227"/>
      <c r="UD502" s="227"/>
      <c r="UE502" s="227"/>
      <c r="UF502" s="227"/>
      <c r="UG502" s="227"/>
      <c r="UH502" s="227"/>
      <c r="UI502" s="227"/>
      <c r="UJ502" s="227"/>
      <c r="UK502" s="227"/>
      <c r="UL502" s="227"/>
      <c r="UM502" s="227"/>
      <c r="UN502" s="227"/>
      <c r="UO502" s="227"/>
      <c r="UP502" s="227"/>
      <c r="UQ502" s="227"/>
      <c r="UR502" s="227"/>
      <c r="US502" s="227"/>
      <c r="UT502" s="227"/>
      <c r="UU502" s="227"/>
      <c r="UV502" s="227"/>
      <c r="UW502" s="227"/>
      <c r="UX502" s="227"/>
      <c r="UY502" s="227"/>
      <c r="UZ502" s="227"/>
      <c r="VA502" s="227"/>
      <c r="VB502" s="227"/>
      <c r="VC502" s="227"/>
      <c r="VD502" s="227"/>
      <c r="VE502" s="227"/>
      <c r="VF502" s="227"/>
      <c r="VG502" s="227"/>
      <c r="VH502" s="227"/>
      <c r="VI502" s="227"/>
      <c r="VJ502" s="227"/>
      <c r="VK502" s="227"/>
      <c r="VL502" s="227"/>
      <c r="VM502" s="227"/>
      <c r="VN502" s="227"/>
      <c r="VO502" s="227"/>
      <c r="VP502" s="227"/>
      <c r="VQ502" s="227"/>
      <c r="VR502" s="227"/>
      <c r="VS502" s="227"/>
      <c r="VT502" s="227"/>
      <c r="VU502" s="227"/>
      <c r="VV502" s="227"/>
      <c r="VW502" s="227"/>
      <c r="VX502" s="227"/>
      <c r="VY502" s="227"/>
      <c r="VZ502" s="227"/>
      <c r="WA502" s="227"/>
      <c r="WB502" s="227"/>
      <c r="WC502" s="227"/>
      <c r="WD502" s="227"/>
      <c r="WE502" s="227"/>
      <c r="WF502" s="227"/>
      <c r="WG502" s="227"/>
      <c r="WH502" s="227"/>
      <c r="WI502" s="227"/>
      <c r="WJ502" s="227"/>
      <c r="WK502" s="227"/>
      <c r="WL502" s="227"/>
      <c r="WM502" s="227"/>
      <c r="WN502" s="227"/>
      <c r="WO502" s="227"/>
      <c r="WP502" s="227"/>
      <c r="WQ502" s="227"/>
      <c r="WR502" s="227"/>
      <c r="WS502" s="227"/>
      <c r="WT502" s="227"/>
      <c r="WU502" s="227"/>
      <c r="WV502" s="227"/>
      <c r="WW502" s="227"/>
      <c r="WX502" s="227"/>
      <c r="WY502" s="227"/>
      <c r="WZ502" s="227"/>
      <c r="XA502" s="227"/>
      <c r="XB502" s="227"/>
      <c r="XC502" s="227"/>
      <c r="XD502" s="227"/>
      <c r="XE502" s="227"/>
      <c r="XF502" s="227"/>
      <c r="XG502" s="227"/>
      <c r="XH502" s="227"/>
      <c r="XI502" s="227"/>
      <c r="XJ502" s="227"/>
      <c r="XK502" s="227"/>
      <c r="XL502" s="227"/>
      <c r="XM502" s="227"/>
      <c r="XN502" s="227"/>
      <c r="XO502" s="227"/>
      <c r="XP502" s="227"/>
      <c r="XQ502" s="227"/>
      <c r="XR502" s="227"/>
      <c r="XS502" s="227"/>
      <c r="XT502" s="227"/>
      <c r="XU502" s="227"/>
      <c r="XV502" s="227"/>
      <c r="XW502" s="227"/>
      <c r="XX502" s="227"/>
      <c r="XY502" s="227"/>
      <c r="XZ502" s="227"/>
      <c r="YA502" s="227"/>
      <c r="YB502" s="227"/>
      <c r="YC502" s="227"/>
      <c r="YD502" s="227"/>
      <c r="YE502" s="227"/>
      <c r="YF502" s="227"/>
      <c r="YG502" s="227"/>
      <c r="YH502" s="227"/>
      <c r="YI502" s="227"/>
      <c r="YJ502" s="227"/>
      <c r="YK502" s="227"/>
      <c r="YL502" s="227"/>
      <c r="YM502" s="227"/>
      <c r="YN502" s="227"/>
      <c r="YO502" s="227"/>
      <c r="YP502" s="227"/>
      <c r="YQ502" s="227"/>
      <c r="YR502" s="227"/>
      <c r="YS502" s="227"/>
      <c r="YT502" s="227"/>
      <c r="YU502" s="227"/>
      <c r="YV502" s="227"/>
      <c r="YW502" s="227"/>
      <c r="YX502" s="227"/>
      <c r="YY502" s="227"/>
      <c r="YZ502" s="227"/>
      <c r="ZA502" s="227"/>
      <c r="ZB502" s="227"/>
      <c r="ZC502" s="227"/>
      <c r="ZD502" s="227"/>
      <c r="ZE502" s="227"/>
      <c r="ZF502" s="227"/>
      <c r="ZG502" s="227"/>
      <c r="ZH502" s="227"/>
      <c r="ZI502" s="227"/>
      <c r="ZJ502" s="227"/>
      <c r="ZK502" s="227"/>
      <c r="ZL502" s="227"/>
      <c r="ZM502" s="227"/>
      <c r="ZN502" s="227"/>
      <c r="ZO502" s="227"/>
      <c r="ZP502" s="227"/>
      <c r="ZQ502" s="227"/>
      <c r="ZR502" s="227"/>
      <c r="ZS502" s="227"/>
      <c r="ZT502" s="227"/>
      <c r="ZU502" s="227"/>
      <c r="ZV502" s="227"/>
      <c r="ZW502" s="227"/>
      <c r="ZX502" s="227"/>
      <c r="ZY502" s="227"/>
      <c r="ZZ502" s="227"/>
      <c r="AAA502" s="227"/>
      <c r="AAB502" s="227"/>
      <c r="AAC502" s="227"/>
      <c r="AAD502" s="227"/>
      <c r="AAE502" s="227"/>
      <c r="AAF502" s="227"/>
      <c r="AAG502" s="227"/>
      <c r="AAH502" s="227"/>
      <c r="AAI502" s="227"/>
      <c r="AAJ502" s="227"/>
      <c r="AAK502" s="227"/>
      <c r="AAL502" s="227"/>
      <c r="AAM502" s="227"/>
      <c r="AAN502" s="227"/>
      <c r="AAO502" s="227"/>
      <c r="AAP502" s="227"/>
      <c r="AAQ502" s="227"/>
      <c r="AAR502" s="227"/>
      <c r="AAS502" s="227"/>
      <c r="AAT502" s="227"/>
      <c r="AAU502" s="227"/>
      <c r="AAV502" s="227"/>
      <c r="AAW502" s="227"/>
      <c r="AAX502" s="227"/>
      <c r="AAY502" s="227"/>
      <c r="AAZ502" s="227"/>
      <c r="ABA502" s="227"/>
      <c r="ABB502" s="227"/>
      <c r="ABC502" s="227"/>
      <c r="ABD502" s="227"/>
      <c r="ABE502" s="227"/>
      <c r="ABF502" s="227"/>
      <c r="ABG502" s="227"/>
      <c r="ABH502" s="227"/>
      <c r="ABI502" s="227"/>
      <c r="ABJ502" s="227"/>
      <c r="ABK502" s="227"/>
      <c r="ABL502" s="227"/>
      <c r="ABM502" s="227"/>
      <c r="ABN502" s="227"/>
      <c r="ABO502" s="227"/>
      <c r="ABP502" s="227"/>
      <c r="ABQ502" s="227"/>
      <c r="ABR502" s="227"/>
      <c r="ABS502" s="227"/>
      <c r="ABT502" s="227"/>
      <c r="ABU502" s="227"/>
      <c r="ABV502" s="227"/>
      <c r="ABW502" s="227"/>
      <c r="ABX502" s="227"/>
      <c r="ABY502" s="227"/>
      <c r="ABZ502" s="227"/>
      <c r="ACA502" s="227"/>
      <c r="ACB502" s="227"/>
      <c r="ACC502" s="227"/>
      <c r="ACD502" s="227"/>
      <c r="ACE502" s="227"/>
      <c r="ACF502" s="227"/>
      <c r="ACG502" s="227"/>
      <c r="ACH502" s="227"/>
      <c r="ACI502" s="227"/>
      <c r="ACJ502" s="227"/>
      <c r="ACK502" s="227"/>
      <c r="ACL502" s="227"/>
      <c r="ACM502" s="227"/>
      <c r="ACN502" s="227"/>
      <c r="ACO502" s="227"/>
      <c r="ACP502" s="227"/>
      <c r="ACQ502" s="227"/>
      <c r="ACR502" s="227"/>
      <c r="ACS502" s="227"/>
      <c r="ACT502" s="227"/>
      <c r="ACU502" s="227"/>
      <c r="ACV502" s="227"/>
      <c r="ACW502" s="227"/>
      <c r="ACX502" s="227"/>
      <c r="ACY502" s="227"/>
      <c r="ACZ502" s="227"/>
      <c r="ADA502" s="227"/>
      <c r="ADB502" s="227"/>
      <c r="ADC502" s="227"/>
      <c r="ADD502" s="227"/>
      <c r="ADE502" s="227"/>
      <c r="ADF502" s="227"/>
      <c r="ADG502" s="227"/>
      <c r="ADH502" s="227"/>
      <c r="ADI502" s="227"/>
      <c r="ADJ502" s="227"/>
      <c r="ADK502" s="227"/>
      <c r="ADL502" s="227"/>
      <c r="ADM502" s="227"/>
      <c r="ADN502" s="227"/>
      <c r="ADO502" s="227"/>
      <c r="ADP502" s="227"/>
      <c r="ADQ502" s="227"/>
      <c r="ADR502" s="227"/>
      <c r="ADS502" s="227"/>
      <c r="ADT502" s="227"/>
      <c r="ADU502" s="227"/>
      <c r="ADV502" s="227"/>
      <c r="ADW502" s="227"/>
      <c r="ADX502" s="227"/>
      <c r="ADY502" s="227"/>
      <c r="ADZ502" s="227"/>
      <c r="AEA502" s="227"/>
      <c r="AEB502" s="227"/>
      <c r="AEC502" s="227"/>
      <c r="AED502" s="227"/>
      <c r="AEE502" s="227"/>
      <c r="AEF502" s="227"/>
      <c r="AEG502" s="227"/>
      <c r="AEH502" s="227"/>
      <c r="AEI502" s="227"/>
      <c r="AEJ502" s="227"/>
      <c r="AEK502" s="227"/>
      <c r="AEL502" s="227"/>
      <c r="AEM502" s="227"/>
      <c r="AEN502" s="227"/>
      <c r="AEO502" s="227"/>
      <c r="AEP502" s="227"/>
      <c r="AEQ502" s="227"/>
      <c r="AER502" s="227"/>
      <c r="AES502" s="227"/>
      <c r="AET502" s="227"/>
      <c r="AEU502" s="227"/>
      <c r="AEV502" s="227"/>
      <c r="AEW502" s="227"/>
      <c r="AEX502" s="227"/>
      <c r="AEY502" s="227"/>
      <c r="AEZ502" s="227"/>
      <c r="AFA502" s="227"/>
      <c r="AFB502" s="227"/>
      <c r="AFC502" s="227"/>
      <c r="AFD502" s="227"/>
      <c r="AFE502" s="227"/>
      <c r="AFF502" s="227"/>
      <c r="AFG502" s="227"/>
      <c r="AFH502" s="227"/>
      <c r="AFI502" s="227"/>
      <c r="AFJ502" s="227"/>
      <c r="AFK502" s="227"/>
      <c r="AFL502" s="227"/>
      <c r="AFM502" s="227"/>
      <c r="AFN502" s="227"/>
      <c r="AFO502" s="227"/>
      <c r="AFP502" s="227"/>
      <c r="AFQ502" s="227"/>
      <c r="AFR502" s="227"/>
      <c r="AFS502" s="227"/>
      <c r="AFT502" s="227"/>
      <c r="AFU502" s="227"/>
      <c r="AFV502" s="227"/>
      <c r="AFW502" s="227"/>
      <c r="AFX502" s="227"/>
      <c r="AFY502" s="227"/>
      <c r="AFZ502" s="227"/>
      <c r="AGA502" s="227"/>
      <c r="AGB502" s="227"/>
      <c r="AGC502" s="227"/>
      <c r="AGD502" s="227"/>
      <c r="AGE502" s="227"/>
      <c r="AGF502" s="227"/>
      <c r="AGG502" s="227"/>
      <c r="AGH502" s="227"/>
      <c r="AGI502" s="227"/>
      <c r="AGJ502" s="227"/>
      <c r="AGK502" s="227"/>
      <c r="AGL502" s="227"/>
      <c r="AGM502" s="227"/>
      <c r="AGN502" s="227"/>
      <c r="AGO502" s="227"/>
      <c r="AGP502" s="227"/>
      <c r="AGQ502" s="227"/>
      <c r="AGR502" s="227"/>
      <c r="AGS502" s="227"/>
      <c r="AGT502" s="227"/>
      <c r="AGU502" s="227"/>
      <c r="AGV502" s="227"/>
      <c r="AGW502" s="227"/>
      <c r="AGX502" s="227"/>
      <c r="AGY502" s="227"/>
      <c r="AGZ502" s="227"/>
      <c r="AHA502" s="227"/>
      <c r="AHB502" s="227"/>
      <c r="AHC502" s="227"/>
      <c r="AHD502" s="227"/>
      <c r="AHE502" s="227"/>
      <c r="AHF502" s="227"/>
      <c r="AHG502" s="227"/>
      <c r="AHH502" s="227"/>
      <c r="AHI502" s="227"/>
      <c r="AHJ502" s="227"/>
      <c r="AHK502" s="227"/>
      <c r="AHL502" s="227"/>
      <c r="AHM502" s="227"/>
      <c r="AHN502" s="227"/>
      <c r="AHO502" s="227"/>
      <c r="AHP502" s="227"/>
      <c r="AHQ502" s="227"/>
      <c r="AHR502" s="227"/>
      <c r="AHS502" s="227"/>
      <c r="AHT502" s="227"/>
      <c r="AHU502" s="227"/>
      <c r="AHV502" s="227"/>
      <c r="AHW502" s="227"/>
      <c r="AHX502" s="227"/>
      <c r="AHY502" s="227"/>
      <c r="AHZ502" s="227"/>
      <c r="AIA502" s="227"/>
      <c r="AIB502" s="227"/>
      <c r="AIC502" s="227"/>
      <c r="AID502" s="227"/>
      <c r="AIE502" s="227"/>
      <c r="AIF502" s="227"/>
      <c r="AIG502" s="227"/>
      <c r="AIH502" s="227"/>
      <c r="AII502" s="227"/>
      <c r="AIJ502" s="227"/>
      <c r="AIK502" s="227"/>
      <c r="AIL502" s="227"/>
      <c r="AIM502" s="227"/>
      <c r="AIN502" s="227"/>
      <c r="AIO502" s="227"/>
      <c r="AIP502" s="227"/>
      <c r="AIQ502" s="227"/>
      <c r="AIR502" s="227"/>
      <c r="AIS502" s="227"/>
      <c r="AIT502" s="227"/>
      <c r="AIU502" s="227"/>
      <c r="AIV502" s="227"/>
      <c r="AIW502" s="227"/>
      <c r="AIX502" s="227"/>
      <c r="AIY502" s="227"/>
      <c r="AIZ502" s="227"/>
      <c r="AJA502" s="227"/>
      <c r="AJB502" s="227"/>
      <c r="AJC502" s="227"/>
      <c r="AJD502" s="227"/>
      <c r="AJE502" s="227"/>
      <c r="AJF502" s="227"/>
      <c r="AJG502" s="227"/>
      <c r="AJH502" s="227"/>
      <c r="AJI502" s="227"/>
      <c r="AJJ502" s="227"/>
      <c r="AJK502" s="227"/>
      <c r="AJL502" s="227"/>
      <c r="AJM502" s="227"/>
      <c r="AJN502" s="227"/>
      <c r="AJO502" s="227"/>
      <c r="AJP502" s="227"/>
      <c r="AJQ502" s="227"/>
      <c r="AJR502" s="227"/>
      <c r="AJS502" s="227"/>
      <c r="AJT502" s="227"/>
      <c r="AJU502" s="227"/>
      <c r="AJV502" s="227"/>
      <c r="AJW502" s="227"/>
      <c r="AJX502" s="227"/>
      <c r="AJY502" s="227"/>
      <c r="AJZ502" s="227"/>
      <c r="AKA502" s="227"/>
      <c r="AKB502" s="227"/>
      <c r="AKC502" s="227"/>
      <c r="AKD502" s="227"/>
      <c r="AKE502" s="227"/>
      <c r="AKF502" s="227"/>
      <c r="AKG502" s="227"/>
      <c r="AKH502" s="227"/>
      <c r="AKI502" s="227"/>
      <c r="AKJ502" s="227"/>
      <c r="AKK502" s="227"/>
      <c r="AKL502" s="227"/>
      <c r="AKM502" s="227"/>
      <c r="AKN502" s="227"/>
      <c r="AKO502" s="227"/>
      <c r="AKP502" s="227"/>
      <c r="AKQ502" s="227"/>
      <c r="AKR502" s="227"/>
      <c r="AKS502" s="227"/>
      <c r="AKT502" s="227"/>
      <c r="AKU502" s="227"/>
      <c r="AKV502" s="227"/>
      <c r="AKW502" s="227"/>
      <c r="AKX502" s="227"/>
      <c r="AKY502" s="227"/>
      <c r="AKZ502" s="227"/>
      <c r="ALA502" s="227"/>
      <c r="ALB502" s="227"/>
      <c r="ALC502" s="227"/>
      <c r="ALD502" s="227"/>
      <c r="ALE502" s="227"/>
      <c r="ALF502" s="227"/>
      <c r="ALG502" s="227"/>
      <c r="ALH502" s="227"/>
      <c r="ALI502" s="227"/>
      <c r="ALJ502" s="227"/>
      <c r="ALK502" s="227"/>
      <c r="ALL502" s="227"/>
      <c r="ALM502" s="227"/>
      <c r="ALN502" s="227"/>
      <c r="ALO502" s="227"/>
      <c r="ALP502" s="227"/>
      <c r="ALQ502" s="227"/>
      <c r="ALR502" s="227"/>
      <c r="ALS502" s="227"/>
      <c r="ALT502" s="227"/>
      <c r="ALU502" s="227"/>
      <c r="ALV502" s="227"/>
      <c r="ALW502" s="227"/>
      <c r="ALX502" s="227"/>
      <c r="ALY502" s="227"/>
      <c r="ALZ502" s="227"/>
      <c r="AMA502" s="227"/>
      <c r="AMB502" s="227"/>
      <c r="AMC502" s="227"/>
      <c r="AMD502" s="227"/>
      <c r="AME502" s="227"/>
      <c r="AMF502" s="227"/>
      <c r="AMG502" s="227"/>
      <c r="AMH502" s="227"/>
      <c r="AMI502" s="227"/>
      <c r="AMJ502" s="227"/>
      <c r="AMK502" s="227"/>
      <c r="AML502" s="227"/>
      <c r="AMM502" s="227"/>
      <c r="AMN502" s="227"/>
      <c r="AMO502" s="227"/>
      <c r="AMP502" s="227"/>
      <c r="AMQ502" s="227"/>
      <c r="AMR502" s="227"/>
      <c r="AMS502" s="227"/>
      <c r="AMT502" s="227"/>
      <c r="AMU502" s="227"/>
      <c r="AMV502" s="227"/>
      <c r="AMW502" s="227"/>
      <c r="AMX502" s="227"/>
    </row>
    <row r="503" spans="1:1038" ht="18" customHeight="1">
      <c r="A503" s="223" t="s">
        <v>1819</v>
      </c>
      <c r="B503" s="224" t="s">
        <v>1647</v>
      </c>
      <c r="D503" s="225" t="s">
        <v>1279</v>
      </c>
      <c r="E503" s="126">
        <v>71</v>
      </c>
      <c r="F503" s="126">
        <v>4</v>
      </c>
      <c r="G503" s="196" t="str">
        <f t="shared" si="168"/>
        <v>71-4</v>
      </c>
      <c r="H503" s="126">
        <v>0</v>
      </c>
      <c r="I503" s="126">
        <v>13.5</v>
      </c>
      <c r="K503" s="545" t="b">
        <f>IF(I504=1,IF(((VLOOKUP($G503,[1]Depth_Lookup!#REF!,9,FALSE))-(H503/100))=0,"Good",IF(((VLOOKUP($G503,[1]Depth_Lookup!$A$3:$J$550,9,FALSE))-(H503/100))&gt;0,"Too Short","Too Long")))</f>
        <v>0</v>
      </c>
      <c r="L503" s="171">
        <f>(VLOOKUP($G503,Depth_Lookup!$A$3:$J$410,10,FALSE))+(H503/100)</f>
        <v>175.98500000000001</v>
      </c>
      <c r="M503" s="171">
        <f>(VLOOKUP($G503,Depth_Lookup!$A$3:$J$410,10,FALSE))+(I503/100)</f>
        <v>176.12</v>
      </c>
      <c r="N503" s="127" t="s">
        <v>2035</v>
      </c>
      <c r="O503" s="126">
        <v>2</v>
      </c>
      <c r="P503" s="126" t="s">
        <v>853</v>
      </c>
      <c r="Q503" s="126" t="s">
        <v>125</v>
      </c>
      <c r="R503" s="196" t="str">
        <f t="shared" si="175"/>
        <v>SerpentinizedHarzburgite</v>
      </c>
      <c r="S503" s="126" t="s">
        <v>700</v>
      </c>
      <c r="W503" s="126" t="s">
        <v>102</v>
      </c>
      <c r="X503" s="202">
        <f>VLOOKUP(W503,[2]definitions_list_lookup!$A$13:$B$19,2,0)</f>
        <v>5</v>
      </c>
      <c r="Y503" s="126" t="s">
        <v>90</v>
      </c>
      <c r="Z503" s="126" t="s">
        <v>91</v>
      </c>
      <c r="AB503" s="126" t="s">
        <v>116</v>
      </c>
      <c r="AC503" s="126" t="s">
        <v>108</v>
      </c>
      <c r="AD503" s="126" t="s">
        <v>96</v>
      </c>
      <c r="AE503" s="128" t="s">
        <v>123</v>
      </c>
      <c r="AF503" s="196">
        <f>VLOOKUP(AE503,[2]definitions_list_mag!$V$12:$W$15,2,0)</f>
        <v>1</v>
      </c>
      <c r="AG503" s="129" t="s">
        <v>1366</v>
      </c>
      <c r="AI503" s="130">
        <v>73</v>
      </c>
      <c r="AO503" s="130"/>
      <c r="AU503" s="130">
        <v>1</v>
      </c>
      <c r="AV503" s="126">
        <v>0.5</v>
      </c>
      <c r="AW503" s="126">
        <v>0.5</v>
      </c>
      <c r="BA503" s="130">
        <v>25</v>
      </c>
      <c r="BB503" s="126">
        <v>6</v>
      </c>
      <c r="BC503" s="126">
        <v>2</v>
      </c>
      <c r="BD503" s="126" t="s">
        <v>110</v>
      </c>
      <c r="BE503" s="126" t="s">
        <v>103</v>
      </c>
      <c r="BG503" s="130"/>
      <c r="BM503" s="130">
        <v>1</v>
      </c>
      <c r="BN503" s="126">
        <v>1</v>
      </c>
      <c r="BO503" s="126">
        <v>0.5</v>
      </c>
      <c r="BY503" s="130"/>
      <c r="CF503" s="213">
        <f>AI503+AO503+BA503+AU503+BG503+BM503+BY503</f>
        <v>100</v>
      </c>
      <c r="CG503" s="145"/>
      <c r="CH503" s="132" t="s">
        <v>1360</v>
      </c>
      <c r="CI503" s="132">
        <v>95</v>
      </c>
      <c r="CJ503" s="132" t="s">
        <v>514</v>
      </c>
      <c r="CK503" s="133"/>
      <c r="CL503" s="134"/>
      <c r="CM503" s="134"/>
      <c r="CN503" s="134"/>
      <c r="CO503" s="134"/>
      <c r="CP503" s="134"/>
      <c r="CQ503" s="134"/>
      <c r="CR503" s="134"/>
      <c r="CS503" s="134"/>
      <c r="CT503" s="134"/>
      <c r="CU503" s="134"/>
      <c r="CV503" s="134"/>
      <c r="CW503" s="134"/>
      <c r="CX503" s="134"/>
      <c r="CY503" s="134"/>
      <c r="CZ503" s="134"/>
      <c r="DA503" s="134"/>
      <c r="DB503" s="134">
        <v>80</v>
      </c>
      <c r="DC503" s="135">
        <v>20</v>
      </c>
      <c r="DD503" s="134"/>
      <c r="DE503" s="134"/>
      <c r="DF503" s="134"/>
      <c r="DG503" s="134"/>
      <c r="DH503" s="134"/>
      <c r="DI503" s="134"/>
      <c r="DJ503" s="134"/>
      <c r="DK503" s="207">
        <f t="shared" si="176"/>
        <v>100</v>
      </c>
      <c r="DL503" s="131"/>
      <c r="DM503" s="134"/>
      <c r="DN503" s="134">
        <v>7</v>
      </c>
      <c r="DO503" s="136"/>
      <c r="DQ503" s="131"/>
      <c r="DR503" s="136"/>
      <c r="DS503" s="131"/>
      <c r="DT503" s="138" t="s">
        <v>2037</v>
      </c>
      <c r="DW503" s="214" t="e">
        <f>VLOOKUP(P503,[2]definitions_list_lookup!$K$30:$L$54,2,0)</f>
        <v>#N/A</v>
      </c>
      <c r="DX503" s="139" t="s">
        <v>1716</v>
      </c>
      <c r="DY503" s="139" t="s">
        <v>2038</v>
      </c>
      <c r="DZ503"/>
      <c r="EA503" s="104"/>
      <c r="ED503" s="229" t="s">
        <v>2517</v>
      </c>
      <c r="EE503" s="140"/>
      <c r="EG503" s="140"/>
      <c r="EI503" s="218"/>
      <c r="EJ503" s="143"/>
      <c r="EK503" s="221"/>
      <c r="EM503" s="109"/>
      <c r="EN503" s="109"/>
      <c r="EZ503" s="192" t="e">
        <f t="shared" si="155"/>
        <v>#DIV/0!</v>
      </c>
      <c r="FA503" s="192" t="e">
        <f t="shared" si="156"/>
        <v>#DIV/0!</v>
      </c>
      <c r="FB503" s="192" t="e">
        <f t="shared" si="157"/>
        <v>#DIV/0!</v>
      </c>
      <c r="FC503" s="192" t="e">
        <f t="shared" si="158"/>
        <v>#DIV/0!</v>
      </c>
      <c r="FD503" s="192" t="e">
        <f t="shared" si="159"/>
        <v>#DIV/0!</v>
      </c>
      <c r="FE503" s="193" t="e">
        <f t="shared" si="160"/>
        <v>#DIV/0!</v>
      </c>
      <c r="FF503" s="194" t="e">
        <f t="shared" si="161"/>
        <v>#DIV/0!</v>
      </c>
      <c r="FI503" s="778">
        <f t="shared" si="162"/>
        <v>0</v>
      </c>
      <c r="FJ503" s="779" t="e">
        <f t="shared" si="163"/>
        <v>#DIV/0!</v>
      </c>
      <c r="FK503" s="779" t="e">
        <f t="shared" si="164"/>
        <v>#DIV/0!</v>
      </c>
      <c r="FL503" s="780" t="e">
        <f t="shared" si="165"/>
        <v>#DIV/0!</v>
      </c>
      <c r="FM503" s="169" t="e">
        <f t="shared" si="166"/>
        <v>#DIV/0!</v>
      </c>
      <c r="FN503" s="783" t="e">
        <f t="shared" si="167"/>
        <v>#DIV/0!</v>
      </c>
    </row>
    <row r="504" spans="1:1038" ht="18" customHeight="1">
      <c r="A504" s="223" t="s">
        <v>1819</v>
      </c>
      <c r="B504" s="224" t="s">
        <v>1647</v>
      </c>
      <c r="D504" s="225" t="s">
        <v>1279</v>
      </c>
      <c r="E504" s="360">
        <v>71</v>
      </c>
      <c r="F504" s="360">
        <v>4</v>
      </c>
      <c r="G504" s="196" t="str">
        <f t="shared" si="168"/>
        <v>71-4</v>
      </c>
      <c r="H504" s="360">
        <v>13.5</v>
      </c>
      <c r="I504" s="360">
        <v>14</v>
      </c>
      <c r="J504" s="360"/>
      <c r="K504" s="545" t="b">
        <f>IF(I505=1,IF(((VLOOKUP($G504,[1]Depth_Lookup!#REF!,9,FALSE))-(H504/100))=0,"Good",IF(((VLOOKUP($G504,[1]Depth_Lookup!$A$3:$J$550,9,FALSE))-(H504/100))&gt;0,"Too Short","Too Long")))</f>
        <v>0</v>
      </c>
      <c r="L504" s="171">
        <f>(VLOOKUP($G504,Depth_Lookup!$A$3:$J$410,10,FALSE))+(H504/100)</f>
        <v>176.12</v>
      </c>
      <c r="M504" s="171">
        <f>(VLOOKUP($G504,Depth_Lookup!$A$3:$J$410,10,FALSE))+(I504/100)</f>
        <v>176.125</v>
      </c>
      <c r="N504" s="127" t="s">
        <v>2035</v>
      </c>
      <c r="O504" s="126">
        <v>1</v>
      </c>
      <c r="P504" s="126" t="s">
        <v>648</v>
      </c>
      <c r="Q504" s="126" t="s">
        <v>137</v>
      </c>
      <c r="R504" s="196" t="str">
        <f t="shared" si="175"/>
        <v>RodingitisedClinopyroxenite</v>
      </c>
      <c r="S504" s="126" t="s">
        <v>98</v>
      </c>
      <c r="U504" s="126" t="s">
        <v>95</v>
      </c>
      <c r="V504" s="126" t="s">
        <v>96</v>
      </c>
      <c r="W504" s="126" t="s">
        <v>112</v>
      </c>
      <c r="X504" s="202">
        <f>VLOOKUP(W504,[2]definitions_list_lookup!$A$13:$B$19,2,0)</f>
        <v>4</v>
      </c>
      <c r="Y504" s="126" t="s">
        <v>90</v>
      </c>
      <c r="Z504" s="126" t="s">
        <v>91</v>
      </c>
      <c r="AF504" s="196" t="e">
        <f>VLOOKUP(AE504,[2]definitions_list_mag!$V$12:$W$15,2,0)</f>
        <v>#N/A</v>
      </c>
      <c r="AI504" s="130">
        <v>5</v>
      </c>
      <c r="AJ504" s="126">
        <v>8</v>
      </c>
      <c r="AK504" s="126">
        <v>3</v>
      </c>
      <c r="AO504" s="130"/>
      <c r="AU504" s="130">
        <v>95</v>
      </c>
      <c r="AZ504" s="126" t="s">
        <v>1326</v>
      </c>
      <c r="BA504" s="130"/>
      <c r="BG504" s="130"/>
      <c r="BM504" s="130"/>
      <c r="BY504" s="130"/>
      <c r="CF504" s="213">
        <f>AI504+AO504+BA504+AU504+BG504+BM504+BY504</f>
        <v>100</v>
      </c>
      <c r="CG504" s="145"/>
      <c r="CH504" s="369" t="s">
        <v>2039</v>
      </c>
      <c r="CI504" s="369">
        <v>100</v>
      </c>
      <c r="CJ504" s="369" t="s">
        <v>514</v>
      </c>
      <c r="CK504" s="369"/>
      <c r="CL504" s="370"/>
      <c r="CM504" s="370"/>
      <c r="CN504" s="370"/>
      <c r="CO504" s="370"/>
      <c r="CP504" s="370"/>
      <c r="CQ504" s="370"/>
      <c r="CR504" s="370"/>
      <c r="CS504" s="370"/>
      <c r="CT504" s="370"/>
      <c r="CU504" s="370"/>
      <c r="CV504" s="370"/>
      <c r="CW504" s="370"/>
      <c r="CX504" s="370"/>
      <c r="CY504" s="370"/>
      <c r="CZ504" s="370"/>
      <c r="DA504" s="370"/>
      <c r="DB504" s="370">
        <v>5</v>
      </c>
      <c r="DC504" s="360">
        <v>95</v>
      </c>
      <c r="DD504" s="370"/>
      <c r="DE504" s="370"/>
      <c r="DF504" s="370"/>
      <c r="DG504" s="370"/>
      <c r="DH504" s="370"/>
      <c r="DI504" s="370"/>
      <c r="DJ504" s="370"/>
      <c r="DK504" s="207">
        <f t="shared" si="176"/>
        <v>100</v>
      </c>
      <c r="DL504" s="131"/>
      <c r="DM504" s="370" t="s">
        <v>696</v>
      </c>
      <c r="DN504" s="370"/>
      <c r="DO504" s="372" t="s">
        <v>1663</v>
      </c>
      <c r="DP504" s="373"/>
      <c r="DQ504" s="131"/>
      <c r="DR504" s="136"/>
      <c r="DS504" s="131"/>
      <c r="DT504" s="138" t="s">
        <v>2040</v>
      </c>
      <c r="DU504" s="135">
        <v>6</v>
      </c>
      <c r="DW504" s="214" t="str">
        <f>VLOOKUP(P504,[2]definitions_list_lookup!$K$30:$L$54,2,0)</f>
        <v>Rod</v>
      </c>
      <c r="DX504" s="139" t="s">
        <v>2041</v>
      </c>
      <c r="DY504" s="139" t="s">
        <v>1973</v>
      </c>
      <c r="DZ504"/>
      <c r="EA504" s="104"/>
      <c r="ED504" s="229" t="s">
        <v>2517</v>
      </c>
      <c r="EE504" s="140"/>
      <c r="EG504" s="140"/>
      <c r="EI504" s="218"/>
      <c r="EJ504" s="143"/>
      <c r="EK504" s="221"/>
      <c r="EM504" s="109"/>
      <c r="EN504" s="109" t="s">
        <v>1448</v>
      </c>
      <c r="EO504" s="144">
        <v>0.7</v>
      </c>
      <c r="EP504" s="144" t="s">
        <v>2054</v>
      </c>
      <c r="EV504" s="112">
        <v>14</v>
      </c>
      <c r="EW504" s="112">
        <v>270</v>
      </c>
      <c r="EX504" s="112">
        <v>34</v>
      </c>
      <c r="EY504" s="112">
        <v>0</v>
      </c>
      <c r="EZ504" s="192">
        <f t="shared" si="155"/>
        <v>159.71347126742518</v>
      </c>
      <c r="FA504" s="192">
        <f t="shared" si="156"/>
        <v>159.71347126742518</v>
      </c>
      <c r="FB504" s="192">
        <f t="shared" si="157"/>
        <v>54.279526641685344</v>
      </c>
      <c r="FC504" s="192">
        <f t="shared" si="158"/>
        <v>249.71347126742518</v>
      </c>
      <c r="FD504" s="192">
        <f t="shared" si="159"/>
        <v>35.720473358314656</v>
      </c>
      <c r="FE504" s="193">
        <f t="shared" si="160"/>
        <v>339.71347126742518</v>
      </c>
      <c r="FF504" s="194">
        <f t="shared" si="161"/>
        <v>35.720473358314656</v>
      </c>
      <c r="FI504" s="778">
        <f t="shared" si="162"/>
        <v>0.7</v>
      </c>
      <c r="FJ504" s="779">
        <f t="shared" si="163"/>
        <v>35.720473358314656</v>
      </c>
      <c r="FK504" s="779">
        <f t="shared" si="164"/>
        <v>54.279526641685344</v>
      </c>
      <c r="FL504" s="780">
        <f t="shared" si="165"/>
        <v>0.94735645632138965</v>
      </c>
      <c r="FM504" s="169">
        <f t="shared" si="166"/>
        <v>0.81187495972270385</v>
      </c>
      <c r="FN504" s="783">
        <f t="shared" si="167"/>
        <v>0.56831247180589262</v>
      </c>
    </row>
    <row r="505" spans="1:1038" s="509" customFormat="1" ht="18" customHeight="1" thickBot="1">
      <c r="A505" s="490" t="s">
        <v>1819</v>
      </c>
      <c r="B505" s="491" t="s">
        <v>1647</v>
      </c>
      <c r="C505" s="492"/>
      <c r="D505" s="493" t="s">
        <v>1279</v>
      </c>
      <c r="E505" s="492">
        <v>71</v>
      </c>
      <c r="F505" s="492">
        <v>4</v>
      </c>
      <c r="G505" s="494" t="str">
        <f t="shared" si="168"/>
        <v>71-4</v>
      </c>
      <c r="H505" s="492">
        <v>14</v>
      </c>
      <c r="I505" s="492">
        <v>82</v>
      </c>
      <c r="J505" s="226"/>
      <c r="K505" s="545" t="b">
        <f>IF(I506=1,IF(((VLOOKUP($G505,[1]Depth_Lookup!#REF!,9,FALSE))-(H505/100))=0,"Good",IF(((VLOOKUP($G505,[1]Depth_Lookup!$A$3:$J$550,9,FALSE))-(H505/100))&gt;0,"Too Short","Too Long")))</f>
        <v>0</v>
      </c>
      <c r="L505" s="171">
        <f>(VLOOKUP($G505,Depth_Lookup!$A$3:$J$410,10,FALSE))+(H505/100)</f>
        <v>176.125</v>
      </c>
      <c r="M505" s="171">
        <f>(VLOOKUP($G505,Depth_Lookup!$A$3:$J$410,10,FALSE))+(I505/100)</f>
        <v>176.80500000000001</v>
      </c>
      <c r="N505" s="495" t="s">
        <v>2035</v>
      </c>
      <c r="O505" s="492" t="s">
        <v>1605</v>
      </c>
      <c r="P505" s="492" t="s">
        <v>853</v>
      </c>
      <c r="Q505" s="492" t="s">
        <v>125</v>
      </c>
      <c r="R505" s="494" t="str">
        <f t="shared" si="175"/>
        <v>SerpentinizedHarzburgite</v>
      </c>
      <c r="S505" s="492" t="s">
        <v>98</v>
      </c>
      <c r="T505" s="492"/>
      <c r="U505" s="492" t="s">
        <v>95</v>
      </c>
      <c r="V505" s="492" t="s">
        <v>96</v>
      </c>
      <c r="W505" s="492" t="s">
        <v>102</v>
      </c>
      <c r="X505" s="496">
        <f>VLOOKUP(W505,[2]definitions_list_lookup!$A$13:$B$19,2,0)</f>
        <v>5</v>
      </c>
      <c r="Y505" s="492" t="s">
        <v>90</v>
      </c>
      <c r="Z505" s="492" t="s">
        <v>91</v>
      </c>
      <c r="AA505" s="492"/>
      <c r="AB505" s="492" t="s">
        <v>116</v>
      </c>
      <c r="AC505" s="492" t="s">
        <v>108</v>
      </c>
      <c r="AD505" s="492" t="s">
        <v>96</v>
      </c>
      <c r="AE505" s="497" t="s">
        <v>123</v>
      </c>
      <c r="AF505" s="494">
        <f>VLOOKUP(AE505,[2]definitions_list_mag!$V$12:$W$15,2,0)</f>
        <v>1</v>
      </c>
      <c r="AG505" s="498" t="s">
        <v>1366</v>
      </c>
      <c r="AH505" s="492"/>
      <c r="AI505" s="499">
        <v>73</v>
      </c>
      <c r="AJ505" s="492"/>
      <c r="AK505" s="492"/>
      <c r="AL505" s="492"/>
      <c r="AM505" s="492"/>
      <c r="AN505" s="492"/>
      <c r="AO505" s="499"/>
      <c r="AP505" s="492"/>
      <c r="AQ505" s="492"/>
      <c r="AR505" s="492"/>
      <c r="AS505" s="492"/>
      <c r="AT505" s="492"/>
      <c r="AU505" s="499">
        <v>1</v>
      </c>
      <c r="AV505" s="492">
        <v>0.5</v>
      </c>
      <c r="AW505" s="492">
        <v>0.5</v>
      </c>
      <c r="AX505" s="492"/>
      <c r="AY505" s="492"/>
      <c r="AZ505" s="492"/>
      <c r="BA505" s="499">
        <v>25</v>
      </c>
      <c r="BB505" s="492">
        <v>6</v>
      </c>
      <c r="BC505" s="492">
        <v>2</v>
      </c>
      <c r="BD505" s="492" t="s">
        <v>110</v>
      </c>
      <c r="BE505" s="492" t="s">
        <v>103</v>
      </c>
      <c r="BF505" s="492"/>
      <c r="BG505" s="499"/>
      <c r="BH505" s="492"/>
      <c r="BI505" s="492"/>
      <c r="BJ505" s="492"/>
      <c r="BK505" s="492"/>
      <c r="BL505" s="492"/>
      <c r="BM505" s="499">
        <v>1</v>
      </c>
      <c r="BN505" s="492">
        <v>1</v>
      </c>
      <c r="BO505" s="492">
        <v>0.5</v>
      </c>
      <c r="BP505" s="492"/>
      <c r="BQ505" s="492"/>
      <c r="BR505" s="492"/>
      <c r="BS505" s="492"/>
      <c r="BT505" s="492"/>
      <c r="BU505" s="492"/>
      <c r="BV505" s="492"/>
      <c r="BW505" s="492"/>
      <c r="BX505" s="492"/>
      <c r="BY505" s="499"/>
      <c r="BZ505" s="492"/>
      <c r="CA505" s="492"/>
      <c r="CB505" s="492"/>
      <c r="CC505" s="492"/>
      <c r="CD505" s="492"/>
      <c r="CE505" s="492"/>
      <c r="CF505" s="500">
        <f>AI505+AO505+BA505+AU505+BG505+BM505+BY505</f>
        <v>100</v>
      </c>
      <c r="CG505" s="501"/>
      <c r="CH505" s="502" t="s">
        <v>1360</v>
      </c>
      <c r="CI505" s="502">
        <v>95</v>
      </c>
      <c r="CJ505" s="502" t="s">
        <v>514</v>
      </c>
      <c r="CK505" s="503"/>
      <c r="CL505" s="504"/>
      <c r="CM505" s="504"/>
      <c r="CN505" s="504"/>
      <c r="CO505" s="504"/>
      <c r="CP505" s="504"/>
      <c r="CQ505" s="504"/>
      <c r="CR505" s="504"/>
      <c r="CS505" s="504"/>
      <c r="CT505" s="504"/>
      <c r="CU505" s="504"/>
      <c r="CV505" s="504"/>
      <c r="CW505" s="504"/>
      <c r="CX505" s="504"/>
      <c r="CY505" s="504"/>
      <c r="CZ505" s="504"/>
      <c r="DA505" s="504"/>
      <c r="DB505" s="504">
        <v>80</v>
      </c>
      <c r="DC505" s="505">
        <v>20</v>
      </c>
      <c r="DD505" s="504"/>
      <c r="DE505" s="504"/>
      <c r="DF505" s="504"/>
      <c r="DG505" s="504"/>
      <c r="DH505" s="504"/>
      <c r="DI505" s="504"/>
      <c r="DJ505" s="504"/>
      <c r="DK505" s="506">
        <f t="shared" si="176"/>
        <v>100</v>
      </c>
      <c r="DL505" s="507"/>
      <c r="DM505" s="504"/>
      <c r="DN505" s="504">
        <v>10</v>
      </c>
      <c r="DO505" s="508"/>
      <c r="DQ505" s="507"/>
      <c r="DR505" s="508"/>
      <c r="DS505" s="507"/>
      <c r="DT505" s="510" t="s">
        <v>2042</v>
      </c>
      <c r="DU505" s="505"/>
      <c r="DV505" s="505"/>
      <c r="DW505" s="511" t="e">
        <f>VLOOKUP(P505,[2]definitions_list_lookup!$K$30:$L$54,2,0)</f>
        <v>#N/A</v>
      </c>
      <c r="DX505" s="512" t="s">
        <v>1716</v>
      </c>
      <c r="DY505" s="512" t="s">
        <v>2038</v>
      </c>
      <c r="DZ505" s="513"/>
      <c r="EA505" s="514"/>
      <c r="EB505" s="505"/>
      <c r="EC505" s="514"/>
      <c r="ED505" s="229" t="s">
        <v>2517</v>
      </c>
      <c r="EE505" s="515"/>
      <c r="EF505" s="516"/>
      <c r="EG505" s="515"/>
      <c r="EH505" s="517"/>
      <c r="EI505" s="518"/>
      <c r="EJ505" s="519"/>
      <c r="EK505" s="520"/>
      <c r="EL505" s="515"/>
      <c r="EM505" s="517"/>
      <c r="EN505" s="517" t="s">
        <v>1448</v>
      </c>
      <c r="EO505" s="521"/>
      <c r="EP505" s="521"/>
      <c r="EQ505" s="521"/>
      <c r="ER505" s="521"/>
      <c r="ES505" s="521"/>
      <c r="ET505" s="521"/>
      <c r="EU505" s="521"/>
      <c r="EV505" s="112">
        <v>14</v>
      </c>
      <c r="EW505" s="112">
        <v>270</v>
      </c>
      <c r="EX505" s="112">
        <v>34</v>
      </c>
      <c r="EY505" s="112">
        <v>0</v>
      </c>
      <c r="EZ505" s="192">
        <f t="shared" si="155"/>
        <v>159.71347126742518</v>
      </c>
      <c r="FA505" s="192">
        <f t="shared" si="156"/>
        <v>159.71347126742518</v>
      </c>
      <c r="FB505" s="192">
        <f t="shared" si="157"/>
        <v>54.279526641685344</v>
      </c>
      <c r="FC505" s="192">
        <f t="shared" si="158"/>
        <v>249.71347126742518</v>
      </c>
      <c r="FD505" s="192">
        <f t="shared" si="159"/>
        <v>35.720473358314656</v>
      </c>
      <c r="FE505" s="193">
        <f t="shared" si="160"/>
        <v>339.71347126742518</v>
      </c>
      <c r="FF505" s="194">
        <f t="shared" si="161"/>
        <v>35.720473358314656</v>
      </c>
      <c r="FG505" s="515"/>
      <c r="FH505" s="517"/>
      <c r="FI505" s="778">
        <f t="shared" si="162"/>
        <v>0</v>
      </c>
      <c r="FJ505" s="779">
        <f t="shared" si="163"/>
        <v>35.720473358314656</v>
      </c>
      <c r="FK505" s="779">
        <f t="shared" si="164"/>
        <v>54.279526641685344</v>
      </c>
      <c r="FL505" s="780">
        <f t="shared" si="165"/>
        <v>0.94735645632138965</v>
      </c>
      <c r="FM505" s="169">
        <f t="shared" si="166"/>
        <v>0.81187495972270385</v>
      </c>
      <c r="FN505" s="783">
        <f t="shared" si="167"/>
        <v>0</v>
      </c>
      <c r="FO505" s="492"/>
      <c r="FP505" s="492"/>
      <c r="FQ505" s="492"/>
      <c r="FR505" s="492"/>
      <c r="FS505" s="492"/>
      <c r="FT505" s="492"/>
      <c r="FU505" s="492"/>
      <c r="FV505" s="492"/>
      <c r="FW505" s="492"/>
      <c r="FX505" s="492"/>
      <c r="FY505" s="492"/>
      <c r="FZ505" s="492"/>
      <c r="GA505" s="492"/>
      <c r="GB505" s="492"/>
      <c r="GC505" s="492"/>
      <c r="GD505" s="492"/>
      <c r="GE505" s="492"/>
      <c r="GF505" s="492"/>
      <c r="GG505" s="492"/>
      <c r="GH505" s="492"/>
      <c r="GI505" s="492"/>
      <c r="GJ505" s="492"/>
      <c r="GK505" s="492"/>
      <c r="GL505" s="492"/>
      <c r="GM505" s="492"/>
      <c r="GN505" s="492"/>
      <c r="GO505" s="492"/>
      <c r="GP505" s="492"/>
      <c r="GQ505" s="492"/>
      <c r="GR505" s="492"/>
      <c r="GS505" s="492"/>
      <c r="GT505" s="492"/>
      <c r="GU505" s="492"/>
      <c r="GV505" s="492"/>
      <c r="GW505" s="492"/>
      <c r="GX505" s="492"/>
      <c r="GY505" s="492"/>
      <c r="GZ505" s="492"/>
      <c r="HA505" s="492"/>
      <c r="HB505" s="492"/>
      <c r="HC505" s="492"/>
      <c r="HD505" s="492"/>
      <c r="HE505" s="492"/>
      <c r="HF505" s="492"/>
      <c r="HG505" s="492"/>
      <c r="HH505" s="492"/>
      <c r="HI505" s="492"/>
      <c r="HJ505" s="492"/>
      <c r="HK505" s="492"/>
      <c r="HL505" s="492"/>
      <c r="HM505" s="492"/>
      <c r="HN505" s="492"/>
      <c r="HO505" s="492"/>
      <c r="HP505" s="492"/>
      <c r="HQ505" s="492"/>
      <c r="HR505" s="492"/>
      <c r="HS505" s="492"/>
      <c r="HT505" s="492"/>
      <c r="HU505" s="492"/>
      <c r="HV505" s="492"/>
      <c r="HW505" s="492"/>
      <c r="HX505" s="492"/>
      <c r="HY505" s="492"/>
      <c r="HZ505" s="492"/>
      <c r="IA505" s="492"/>
      <c r="IB505" s="492"/>
      <c r="IC505" s="492"/>
      <c r="ID505" s="492"/>
      <c r="IE505" s="492"/>
      <c r="IF505" s="492"/>
      <c r="IG505" s="492"/>
      <c r="IH505" s="492"/>
      <c r="II505" s="492"/>
      <c r="IJ505" s="492"/>
      <c r="IK505" s="492"/>
      <c r="IL505" s="492"/>
      <c r="IM505" s="492"/>
      <c r="IN505" s="492"/>
      <c r="IO505" s="492"/>
      <c r="IP505" s="492"/>
      <c r="IQ505" s="492"/>
      <c r="IR505" s="492"/>
      <c r="IS505" s="492"/>
      <c r="IT505" s="492"/>
      <c r="IU505" s="492"/>
      <c r="IV505" s="492"/>
      <c r="IW505" s="492"/>
      <c r="IX505" s="492"/>
      <c r="IY505" s="492"/>
      <c r="IZ505" s="492"/>
      <c r="JA505" s="492"/>
      <c r="JB505" s="492"/>
      <c r="JC505" s="492"/>
      <c r="JD505" s="492"/>
      <c r="JE505" s="492"/>
      <c r="JF505" s="492"/>
      <c r="JG505" s="492"/>
      <c r="JH505" s="492"/>
      <c r="JI505" s="492"/>
      <c r="JJ505" s="492"/>
      <c r="JK505" s="492"/>
      <c r="JL505" s="492"/>
      <c r="JM505" s="492"/>
      <c r="JN505" s="492"/>
      <c r="JO505" s="492"/>
      <c r="JP505" s="492"/>
      <c r="JQ505" s="492"/>
      <c r="JR505" s="492"/>
      <c r="JS505" s="492"/>
      <c r="JT505" s="492"/>
      <c r="JU505" s="492"/>
      <c r="JV505" s="492"/>
      <c r="JW505" s="492"/>
      <c r="JX505" s="492"/>
      <c r="JY505" s="492"/>
      <c r="JZ505" s="492"/>
      <c r="KA505" s="492"/>
      <c r="KB505" s="492"/>
      <c r="KC505" s="492"/>
      <c r="KD505" s="492"/>
      <c r="KE505" s="492"/>
      <c r="KF505" s="492"/>
      <c r="KG505" s="492"/>
      <c r="KH505" s="492"/>
      <c r="KI505" s="492"/>
      <c r="KJ505" s="492"/>
      <c r="KK505" s="492"/>
      <c r="KL505" s="492"/>
      <c r="KM505" s="492"/>
      <c r="KN505" s="492"/>
      <c r="KO505" s="492"/>
      <c r="KP505" s="492"/>
      <c r="KQ505" s="492"/>
      <c r="KR505" s="492"/>
      <c r="KS505" s="492"/>
      <c r="KT505" s="492"/>
      <c r="KU505" s="492"/>
      <c r="KV505" s="492"/>
      <c r="KW505" s="492"/>
      <c r="KX505" s="492"/>
      <c r="KY505" s="492"/>
      <c r="KZ505" s="492"/>
      <c r="LA505" s="492"/>
      <c r="LB505" s="492"/>
      <c r="LC505" s="492"/>
      <c r="LD505" s="492"/>
      <c r="LE505" s="492"/>
      <c r="LF505" s="492"/>
      <c r="LG505" s="492"/>
      <c r="LH505" s="492"/>
      <c r="LI505" s="492"/>
      <c r="LJ505" s="492"/>
      <c r="LK505" s="492"/>
      <c r="LL505" s="492"/>
      <c r="LM505" s="492"/>
      <c r="LN505" s="492"/>
      <c r="LO505" s="492"/>
      <c r="LP505" s="492"/>
      <c r="LQ505" s="492"/>
      <c r="LR505" s="492"/>
      <c r="LS505" s="492"/>
      <c r="LT505" s="492"/>
      <c r="LU505" s="492"/>
      <c r="LV505" s="492"/>
      <c r="LW505" s="492"/>
      <c r="LX505" s="492"/>
      <c r="LY505" s="492"/>
      <c r="LZ505" s="492"/>
      <c r="MA505" s="492"/>
      <c r="MB505" s="492"/>
      <c r="MC505" s="492"/>
      <c r="MD505" s="492"/>
      <c r="ME505" s="492"/>
      <c r="MF505" s="492"/>
      <c r="MG505" s="492"/>
      <c r="MH505" s="492"/>
      <c r="MI505" s="492"/>
      <c r="MJ505" s="492"/>
      <c r="MK505" s="492"/>
      <c r="ML505" s="492"/>
      <c r="MM505" s="492"/>
      <c r="MN505" s="492"/>
      <c r="MO505" s="492"/>
      <c r="MP505" s="492"/>
      <c r="MQ505" s="492"/>
      <c r="MR505" s="492"/>
      <c r="MS505" s="492"/>
      <c r="MT505" s="492"/>
      <c r="MU505" s="492"/>
      <c r="MV505" s="492"/>
      <c r="MW505" s="492"/>
      <c r="MX505" s="492"/>
      <c r="MY505" s="492"/>
      <c r="MZ505" s="492"/>
      <c r="NA505" s="492"/>
      <c r="NB505" s="492"/>
      <c r="NC505" s="492"/>
      <c r="ND505" s="492"/>
      <c r="NE505" s="492"/>
      <c r="NF505" s="492"/>
      <c r="NG505" s="492"/>
      <c r="NH505" s="492"/>
      <c r="NI505" s="492"/>
      <c r="NJ505" s="492"/>
      <c r="NK505" s="492"/>
      <c r="NL505" s="492"/>
      <c r="NM505" s="492"/>
      <c r="NN505" s="492"/>
      <c r="NO505" s="492"/>
      <c r="NP505" s="492"/>
      <c r="NQ505" s="492"/>
      <c r="NR505" s="492"/>
      <c r="NS505" s="492"/>
      <c r="NT505" s="492"/>
      <c r="NU505" s="492"/>
      <c r="NV505" s="492"/>
      <c r="NW505" s="492"/>
      <c r="NX505" s="492"/>
      <c r="NY505" s="492"/>
      <c r="NZ505" s="492"/>
      <c r="OA505" s="492"/>
      <c r="OB505" s="492"/>
      <c r="OC505" s="492"/>
      <c r="OD505" s="492"/>
      <c r="OE505" s="492"/>
      <c r="OF505" s="492"/>
      <c r="OG505" s="492"/>
      <c r="OH505" s="492"/>
      <c r="OI505" s="492"/>
      <c r="OJ505" s="492"/>
      <c r="OK505" s="492"/>
      <c r="OL505" s="492"/>
      <c r="OM505" s="492"/>
      <c r="ON505" s="492"/>
      <c r="OO505" s="492"/>
      <c r="OP505" s="492"/>
      <c r="OQ505" s="492"/>
      <c r="OR505" s="492"/>
      <c r="OS505" s="492"/>
      <c r="OT505" s="492"/>
      <c r="OU505" s="492"/>
      <c r="OV505" s="492"/>
      <c r="OW505" s="492"/>
      <c r="OX505" s="492"/>
      <c r="OY505" s="492"/>
      <c r="OZ505" s="492"/>
      <c r="PA505" s="492"/>
      <c r="PB505" s="492"/>
      <c r="PC505" s="492"/>
      <c r="PD505" s="492"/>
      <c r="PE505" s="492"/>
      <c r="PF505" s="492"/>
      <c r="PG505" s="492"/>
      <c r="PH505" s="492"/>
      <c r="PI505" s="492"/>
      <c r="PJ505" s="492"/>
      <c r="PK505" s="492"/>
      <c r="PL505" s="492"/>
      <c r="PM505" s="492"/>
      <c r="PN505" s="492"/>
      <c r="PO505" s="492"/>
      <c r="PP505" s="492"/>
      <c r="PQ505" s="492"/>
      <c r="PR505" s="492"/>
      <c r="PS505" s="492"/>
      <c r="PT505" s="492"/>
      <c r="PU505" s="492"/>
      <c r="PV505" s="492"/>
      <c r="PW505" s="492"/>
      <c r="PX505" s="492"/>
      <c r="PY505" s="492"/>
      <c r="PZ505" s="492"/>
      <c r="QA505" s="492"/>
      <c r="QB505" s="492"/>
      <c r="QC505" s="492"/>
      <c r="QD505" s="492"/>
      <c r="QE505" s="492"/>
      <c r="QF505" s="492"/>
      <c r="QG505" s="492"/>
      <c r="QH505" s="492"/>
      <c r="QI505" s="492"/>
      <c r="QJ505" s="492"/>
      <c r="QK505" s="492"/>
      <c r="QL505" s="492"/>
      <c r="QM505" s="492"/>
      <c r="QN505" s="492"/>
      <c r="QO505" s="492"/>
      <c r="QP505" s="492"/>
      <c r="QQ505" s="492"/>
      <c r="QR505" s="492"/>
      <c r="QS505" s="492"/>
      <c r="QT505" s="492"/>
      <c r="QU505" s="492"/>
      <c r="QV505" s="492"/>
      <c r="QW505" s="492"/>
      <c r="QX505" s="492"/>
      <c r="QY505" s="492"/>
      <c r="QZ505" s="492"/>
      <c r="RA505" s="492"/>
      <c r="RB505" s="492"/>
      <c r="RC505" s="492"/>
      <c r="RD505" s="492"/>
      <c r="RE505" s="492"/>
      <c r="RF505" s="492"/>
      <c r="RG505" s="492"/>
      <c r="RH505" s="492"/>
      <c r="RI505" s="492"/>
      <c r="RJ505" s="492"/>
      <c r="RK505" s="492"/>
      <c r="RL505" s="492"/>
      <c r="RM505" s="492"/>
      <c r="RN505" s="492"/>
      <c r="RO505" s="492"/>
      <c r="RP505" s="492"/>
      <c r="RQ505" s="492"/>
      <c r="RR505" s="492"/>
      <c r="RS505" s="492"/>
      <c r="RT505" s="492"/>
      <c r="RU505" s="492"/>
      <c r="RV505" s="492"/>
      <c r="RW505" s="492"/>
      <c r="RX505" s="492"/>
      <c r="RY505" s="492"/>
      <c r="RZ505" s="492"/>
      <c r="SA505" s="492"/>
      <c r="SB505" s="492"/>
      <c r="SC505" s="492"/>
      <c r="SD505" s="492"/>
      <c r="SE505" s="492"/>
      <c r="SF505" s="492"/>
      <c r="SG505" s="492"/>
      <c r="SH505" s="492"/>
      <c r="SI505" s="492"/>
      <c r="SJ505" s="492"/>
      <c r="SK505" s="492"/>
      <c r="SL505" s="492"/>
      <c r="SM505" s="492"/>
      <c r="SN505" s="492"/>
      <c r="SO505" s="492"/>
      <c r="SP505" s="492"/>
      <c r="SQ505" s="492"/>
      <c r="SR505" s="492"/>
      <c r="SS505" s="492"/>
      <c r="ST505" s="492"/>
      <c r="SU505" s="492"/>
      <c r="SV505" s="492"/>
      <c r="SW505" s="492"/>
      <c r="SX505" s="492"/>
      <c r="SY505" s="492"/>
      <c r="SZ505" s="492"/>
      <c r="TA505" s="492"/>
      <c r="TB505" s="492"/>
      <c r="TC505" s="492"/>
      <c r="TD505" s="492"/>
      <c r="TE505" s="492"/>
      <c r="TF505" s="492"/>
      <c r="TG505" s="492"/>
      <c r="TH505" s="492"/>
      <c r="TI505" s="492"/>
      <c r="TJ505" s="492"/>
      <c r="TK505" s="492"/>
      <c r="TL505" s="492"/>
      <c r="TM505" s="492"/>
      <c r="TN505" s="492"/>
      <c r="TO505" s="492"/>
      <c r="TP505" s="492"/>
      <c r="TQ505" s="492"/>
      <c r="TR505" s="492"/>
      <c r="TS505" s="492"/>
      <c r="TT505" s="492"/>
      <c r="TU505" s="492"/>
      <c r="TV505" s="492"/>
      <c r="TW505" s="492"/>
      <c r="TX505" s="492"/>
      <c r="TY505" s="492"/>
      <c r="TZ505" s="492"/>
      <c r="UA505" s="492"/>
      <c r="UB505" s="492"/>
      <c r="UC505" s="492"/>
      <c r="UD505" s="492"/>
      <c r="UE505" s="492"/>
      <c r="UF505" s="492"/>
      <c r="UG505" s="492"/>
      <c r="UH505" s="492"/>
      <c r="UI505" s="492"/>
      <c r="UJ505" s="492"/>
      <c r="UK505" s="492"/>
      <c r="UL505" s="492"/>
      <c r="UM505" s="492"/>
      <c r="UN505" s="492"/>
      <c r="UO505" s="492"/>
      <c r="UP505" s="492"/>
      <c r="UQ505" s="492"/>
      <c r="UR505" s="492"/>
      <c r="US505" s="492"/>
      <c r="UT505" s="492"/>
      <c r="UU505" s="492"/>
      <c r="UV505" s="492"/>
      <c r="UW505" s="492"/>
      <c r="UX505" s="492"/>
      <c r="UY505" s="492"/>
      <c r="UZ505" s="492"/>
      <c r="VA505" s="492"/>
      <c r="VB505" s="492"/>
      <c r="VC505" s="492"/>
      <c r="VD505" s="492"/>
      <c r="VE505" s="492"/>
      <c r="VF505" s="492"/>
      <c r="VG505" s="492"/>
      <c r="VH505" s="492"/>
      <c r="VI505" s="492"/>
      <c r="VJ505" s="492"/>
      <c r="VK505" s="492"/>
      <c r="VL505" s="492"/>
      <c r="VM505" s="492"/>
      <c r="VN505" s="492"/>
      <c r="VO505" s="492"/>
      <c r="VP505" s="492"/>
      <c r="VQ505" s="492"/>
      <c r="VR505" s="492"/>
      <c r="VS505" s="492"/>
      <c r="VT505" s="492"/>
      <c r="VU505" s="492"/>
      <c r="VV505" s="492"/>
      <c r="VW505" s="492"/>
      <c r="VX505" s="492"/>
      <c r="VY505" s="492"/>
      <c r="VZ505" s="492"/>
      <c r="WA505" s="492"/>
      <c r="WB505" s="492"/>
      <c r="WC505" s="492"/>
      <c r="WD505" s="492"/>
      <c r="WE505" s="492"/>
      <c r="WF505" s="492"/>
      <c r="WG505" s="492"/>
      <c r="WH505" s="492"/>
      <c r="WI505" s="492"/>
      <c r="WJ505" s="492"/>
      <c r="WK505" s="492"/>
      <c r="WL505" s="492"/>
      <c r="WM505" s="492"/>
      <c r="WN505" s="492"/>
      <c r="WO505" s="492"/>
      <c r="WP505" s="492"/>
      <c r="WQ505" s="492"/>
      <c r="WR505" s="492"/>
      <c r="WS505" s="492"/>
      <c r="WT505" s="492"/>
      <c r="WU505" s="492"/>
      <c r="WV505" s="492"/>
      <c r="WW505" s="492"/>
      <c r="WX505" s="492"/>
      <c r="WY505" s="492"/>
      <c r="WZ505" s="492"/>
      <c r="XA505" s="492"/>
      <c r="XB505" s="492"/>
      <c r="XC505" s="492"/>
      <c r="XD505" s="492"/>
      <c r="XE505" s="492"/>
      <c r="XF505" s="492"/>
      <c r="XG505" s="492"/>
      <c r="XH505" s="492"/>
      <c r="XI505" s="492"/>
      <c r="XJ505" s="492"/>
      <c r="XK505" s="492"/>
      <c r="XL505" s="492"/>
      <c r="XM505" s="492"/>
      <c r="XN505" s="492"/>
      <c r="XO505" s="492"/>
      <c r="XP505" s="492"/>
      <c r="XQ505" s="492"/>
      <c r="XR505" s="492"/>
      <c r="XS505" s="492"/>
      <c r="XT505" s="492"/>
      <c r="XU505" s="492"/>
      <c r="XV505" s="492"/>
      <c r="XW505" s="492"/>
      <c r="XX505" s="492"/>
      <c r="XY505" s="492"/>
      <c r="XZ505" s="492"/>
      <c r="YA505" s="492"/>
      <c r="YB505" s="492"/>
      <c r="YC505" s="492"/>
      <c r="YD505" s="492"/>
      <c r="YE505" s="492"/>
      <c r="YF505" s="492"/>
      <c r="YG505" s="492"/>
      <c r="YH505" s="492"/>
      <c r="YI505" s="492"/>
      <c r="YJ505" s="492"/>
      <c r="YK505" s="492"/>
      <c r="YL505" s="492"/>
      <c r="YM505" s="492"/>
      <c r="YN505" s="492"/>
      <c r="YO505" s="492"/>
      <c r="YP505" s="492"/>
      <c r="YQ505" s="492"/>
      <c r="YR505" s="492"/>
      <c r="YS505" s="492"/>
      <c r="YT505" s="492"/>
      <c r="YU505" s="492"/>
      <c r="YV505" s="492"/>
      <c r="YW505" s="492"/>
      <c r="YX505" s="492"/>
      <c r="YY505" s="492"/>
      <c r="YZ505" s="492"/>
      <c r="ZA505" s="492"/>
      <c r="ZB505" s="492"/>
      <c r="ZC505" s="492"/>
      <c r="ZD505" s="492"/>
      <c r="ZE505" s="492"/>
      <c r="ZF505" s="492"/>
      <c r="ZG505" s="492"/>
      <c r="ZH505" s="492"/>
      <c r="ZI505" s="492"/>
      <c r="ZJ505" s="492"/>
      <c r="ZK505" s="492"/>
      <c r="ZL505" s="492"/>
      <c r="ZM505" s="492"/>
      <c r="ZN505" s="492"/>
      <c r="ZO505" s="492"/>
      <c r="ZP505" s="492"/>
      <c r="ZQ505" s="492"/>
      <c r="ZR505" s="492"/>
      <c r="ZS505" s="492"/>
      <c r="ZT505" s="492"/>
      <c r="ZU505" s="492"/>
      <c r="ZV505" s="492"/>
      <c r="ZW505" s="492"/>
      <c r="ZX505" s="492"/>
      <c r="ZY505" s="492"/>
      <c r="ZZ505" s="492"/>
      <c r="AAA505" s="492"/>
      <c r="AAB505" s="492"/>
      <c r="AAC505" s="492"/>
      <c r="AAD505" s="492"/>
      <c r="AAE505" s="492"/>
      <c r="AAF505" s="492"/>
      <c r="AAG505" s="492"/>
      <c r="AAH505" s="492"/>
      <c r="AAI505" s="492"/>
      <c r="AAJ505" s="492"/>
      <c r="AAK505" s="492"/>
      <c r="AAL505" s="492"/>
      <c r="AAM505" s="492"/>
      <c r="AAN505" s="492"/>
      <c r="AAO505" s="492"/>
      <c r="AAP505" s="492"/>
      <c r="AAQ505" s="492"/>
      <c r="AAR505" s="492"/>
      <c r="AAS505" s="492"/>
      <c r="AAT505" s="492"/>
      <c r="AAU505" s="492"/>
      <c r="AAV505" s="492"/>
      <c r="AAW505" s="492"/>
      <c r="AAX505" s="492"/>
      <c r="AAY505" s="492"/>
      <c r="AAZ505" s="492"/>
      <c r="ABA505" s="492"/>
      <c r="ABB505" s="492"/>
      <c r="ABC505" s="492"/>
      <c r="ABD505" s="492"/>
      <c r="ABE505" s="492"/>
      <c r="ABF505" s="492"/>
      <c r="ABG505" s="492"/>
      <c r="ABH505" s="492"/>
      <c r="ABI505" s="492"/>
      <c r="ABJ505" s="492"/>
      <c r="ABK505" s="492"/>
      <c r="ABL505" s="492"/>
      <c r="ABM505" s="492"/>
      <c r="ABN505" s="492"/>
      <c r="ABO505" s="492"/>
      <c r="ABP505" s="492"/>
      <c r="ABQ505" s="492"/>
      <c r="ABR505" s="492"/>
      <c r="ABS505" s="492"/>
      <c r="ABT505" s="492"/>
      <c r="ABU505" s="492"/>
      <c r="ABV505" s="492"/>
      <c r="ABW505" s="492"/>
      <c r="ABX505" s="492"/>
      <c r="ABY505" s="492"/>
      <c r="ABZ505" s="492"/>
      <c r="ACA505" s="492"/>
      <c r="ACB505" s="492"/>
      <c r="ACC505" s="492"/>
      <c r="ACD505" s="492"/>
      <c r="ACE505" s="492"/>
      <c r="ACF505" s="492"/>
      <c r="ACG505" s="492"/>
      <c r="ACH505" s="492"/>
      <c r="ACI505" s="492"/>
      <c r="ACJ505" s="492"/>
      <c r="ACK505" s="492"/>
      <c r="ACL505" s="492"/>
      <c r="ACM505" s="492"/>
      <c r="ACN505" s="492"/>
      <c r="ACO505" s="492"/>
      <c r="ACP505" s="492"/>
      <c r="ACQ505" s="492"/>
      <c r="ACR505" s="492"/>
      <c r="ACS505" s="492"/>
      <c r="ACT505" s="492"/>
      <c r="ACU505" s="492"/>
      <c r="ACV505" s="492"/>
      <c r="ACW505" s="492"/>
      <c r="ACX505" s="492"/>
      <c r="ACY505" s="492"/>
      <c r="ACZ505" s="492"/>
      <c r="ADA505" s="492"/>
      <c r="ADB505" s="492"/>
      <c r="ADC505" s="492"/>
      <c r="ADD505" s="492"/>
      <c r="ADE505" s="492"/>
      <c r="ADF505" s="492"/>
      <c r="ADG505" s="492"/>
      <c r="ADH505" s="492"/>
      <c r="ADI505" s="492"/>
      <c r="ADJ505" s="492"/>
      <c r="ADK505" s="492"/>
      <c r="ADL505" s="492"/>
      <c r="ADM505" s="492"/>
      <c r="ADN505" s="492"/>
      <c r="ADO505" s="492"/>
      <c r="ADP505" s="492"/>
      <c r="ADQ505" s="492"/>
      <c r="ADR505" s="492"/>
      <c r="ADS505" s="492"/>
      <c r="ADT505" s="492"/>
      <c r="ADU505" s="492"/>
      <c r="ADV505" s="492"/>
      <c r="ADW505" s="492"/>
      <c r="ADX505" s="492"/>
      <c r="ADY505" s="492"/>
      <c r="ADZ505" s="492"/>
      <c r="AEA505" s="492"/>
      <c r="AEB505" s="492"/>
      <c r="AEC505" s="492"/>
      <c r="AED505" s="492"/>
      <c r="AEE505" s="492"/>
      <c r="AEF505" s="492"/>
      <c r="AEG505" s="492"/>
      <c r="AEH505" s="492"/>
      <c r="AEI505" s="492"/>
      <c r="AEJ505" s="492"/>
      <c r="AEK505" s="492"/>
      <c r="AEL505" s="492"/>
      <c r="AEM505" s="492"/>
      <c r="AEN505" s="492"/>
      <c r="AEO505" s="492"/>
      <c r="AEP505" s="492"/>
      <c r="AEQ505" s="492"/>
      <c r="AER505" s="492"/>
      <c r="AES505" s="492"/>
      <c r="AET505" s="492"/>
      <c r="AEU505" s="492"/>
      <c r="AEV505" s="492"/>
      <c r="AEW505" s="492"/>
      <c r="AEX505" s="492"/>
      <c r="AEY505" s="492"/>
      <c r="AEZ505" s="492"/>
      <c r="AFA505" s="492"/>
      <c r="AFB505" s="492"/>
      <c r="AFC505" s="492"/>
      <c r="AFD505" s="492"/>
      <c r="AFE505" s="492"/>
      <c r="AFF505" s="492"/>
      <c r="AFG505" s="492"/>
      <c r="AFH505" s="492"/>
      <c r="AFI505" s="492"/>
      <c r="AFJ505" s="492"/>
      <c r="AFK505" s="492"/>
      <c r="AFL505" s="492"/>
      <c r="AFM505" s="492"/>
      <c r="AFN505" s="492"/>
      <c r="AFO505" s="492"/>
      <c r="AFP505" s="492"/>
      <c r="AFQ505" s="492"/>
      <c r="AFR505" s="492"/>
      <c r="AFS505" s="492"/>
      <c r="AFT505" s="492"/>
      <c r="AFU505" s="492"/>
      <c r="AFV505" s="492"/>
      <c r="AFW505" s="492"/>
      <c r="AFX505" s="492"/>
      <c r="AFY505" s="492"/>
      <c r="AFZ505" s="492"/>
      <c r="AGA505" s="492"/>
      <c r="AGB505" s="492"/>
      <c r="AGC505" s="492"/>
      <c r="AGD505" s="492"/>
      <c r="AGE505" s="492"/>
      <c r="AGF505" s="492"/>
      <c r="AGG505" s="492"/>
      <c r="AGH505" s="492"/>
      <c r="AGI505" s="492"/>
      <c r="AGJ505" s="492"/>
      <c r="AGK505" s="492"/>
      <c r="AGL505" s="492"/>
      <c r="AGM505" s="492"/>
      <c r="AGN505" s="492"/>
      <c r="AGO505" s="492"/>
      <c r="AGP505" s="492"/>
      <c r="AGQ505" s="492"/>
      <c r="AGR505" s="492"/>
      <c r="AGS505" s="492"/>
      <c r="AGT505" s="492"/>
      <c r="AGU505" s="492"/>
      <c r="AGV505" s="492"/>
      <c r="AGW505" s="492"/>
      <c r="AGX505" s="492"/>
      <c r="AGY505" s="492"/>
      <c r="AGZ505" s="492"/>
      <c r="AHA505" s="492"/>
      <c r="AHB505" s="492"/>
      <c r="AHC505" s="492"/>
      <c r="AHD505" s="492"/>
      <c r="AHE505" s="492"/>
      <c r="AHF505" s="492"/>
      <c r="AHG505" s="492"/>
      <c r="AHH505" s="492"/>
      <c r="AHI505" s="492"/>
      <c r="AHJ505" s="492"/>
      <c r="AHK505" s="492"/>
      <c r="AHL505" s="492"/>
      <c r="AHM505" s="492"/>
      <c r="AHN505" s="492"/>
      <c r="AHO505" s="492"/>
      <c r="AHP505" s="492"/>
      <c r="AHQ505" s="492"/>
      <c r="AHR505" s="492"/>
      <c r="AHS505" s="492"/>
      <c r="AHT505" s="492"/>
      <c r="AHU505" s="492"/>
      <c r="AHV505" s="492"/>
      <c r="AHW505" s="492"/>
      <c r="AHX505" s="492"/>
      <c r="AHY505" s="492"/>
      <c r="AHZ505" s="492"/>
      <c r="AIA505" s="492"/>
      <c r="AIB505" s="492"/>
      <c r="AIC505" s="492"/>
      <c r="AID505" s="492"/>
      <c r="AIE505" s="492"/>
      <c r="AIF505" s="492"/>
      <c r="AIG505" s="492"/>
      <c r="AIH505" s="492"/>
      <c r="AII505" s="492"/>
      <c r="AIJ505" s="492"/>
      <c r="AIK505" s="492"/>
      <c r="AIL505" s="492"/>
      <c r="AIM505" s="492"/>
      <c r="AIN505" s="492"/>
      <c r="AIO505" s="492"/>
      <c r="AIP505" s="492"/>
      <c r="AIQ505" s="492"/>
      <c r="AIR505" s="492"/>
      <c r="AIS505" s="492"/>
      <c r="AIT505" s="492"/>
      <c r="AIU505" s="492"/>
      <c r="AIV505" s="492"/>
      <c r="AIW505" s="492"/>
      <c r="AIX505" s="492"/>
      <c r="AIY505" s="492"/>
      <c r="AIZ505" s="492"/>
      <c r="AJA505" s="492"/>
      <c r="AJB505" s="492"/>
      <c r="AJC505" s="492"/>
      <c r="AJD505" s="492"/>
      <c r="AJE505" s="492"/>
      <c r="AJF505" s="492"/>
      <c r="AJG505" s="492"/>
      <c r="AJH505" s="492"/>
      <c r="AJI505" s="492"/>
      <c r="AJJ505" s="492"/>
      <c r="AJK505" s="492"/>
      <c r="AJL505" s="492"/>
      <c r="AJM505" s="492"/>
      <c r="AJN505" s="492"/>
      <c r="AJO505" s="492"/>
      <c r="AJP505" s="492"/>
      <c r="AJQ505" s="492"/>
      <c r="AJR505" s="492"/>
      <c r="AJS505" s="492"/>
      <c r="AJT505" s="492"/>
      <c r="AJU505" s="492"/>
      <c r="AJV505" s="492"/>
      <c r="AJW505" s="492"/>
      <c r="AJX505" s="492"/>
      <c r="AJY505" s="492"/>
      <c r="AJZ505" s="492"/>
      <c r="AKA505" s="492"/>
      <c r="AKB505" s="492"/>
      <c r="AKC505" s="492"/>
      <c r="AKD505" s="492"/>
      <c r="AKE505" s="492"/>
      <c r="AKF505" s="492"/>
      <c r="AKG505" s="492"/>
      <c r="AKH505" s="492"/>
      <c r="AKI505" s="492"/>
      <c r="AKJ505" s="492"/>
      <c r="AKK505" s="492"/>
      <c r="AKL505" s="492"/>
      <c r="AKM505" s="492"/>
      <c r="AKN505" s="492"/>
      <c r="AKO505" s="492"/>
      <c r="AKP505" s="492"/>
      <c r="AKQ505" s="492"/>
      <c r="AKR505" s="492"/>
      <c r="AKS505" s="492"/>
      <c r="AKT505" s="492"/>
      <c r="AKU505" s="492"/>
      <c r="AKV505" s="492"/>
      <c r="AKW505" s="492"/>
      <c r="AKX505" s="492"/>
      <c r="AKY505" s="492"/>
      <c r="AKZ505" s="492"/>
      <c r="ALA505" s="492"/>
      <c r="ALB505" s="492"/>
      <c r="ALC505" s="492"/>
      <c r="ALD505" s="492"/>
      <c r="ALE505" s="492"/>
      <c r="ALF505" s="492"/>
      <c r="ALG505" s="492"/>
      <c r="ALH505" s="492"/>
      <c r="ALI505" s="492"/>
      <c r="ALJ505" s="492"/>
      <c r="ALK505" s="492"/>
      <c r="ALL505" s="492"/>
      <c r="ALM505" s="492"/>
      <c r="ALN505" s="492"/>
      <c r="ALO505" s="492"/>
      <c r="ALP505" s="492"/>
      <c r="ALQ505" s="492"/>
      <c r="ALR505" s="492"/>
      <c r="ALS505" s="492"/>
      <c r="ALT505" s="492"/>
      <c r="ALU505" s="492"/>
      <c r="ALV505" s="492"/>
      <c r="ALW505" s="492"/>
      <c r="ALX505" s="492"/>
      <c r="ALY505" s="492"/>
      <c r="ALZ505" s="492"/>
      <c r="AMA505" s="492"/>
      <c r="AMB505" s="492"/>
      <c r="AMC505" s="492"/>
      <c r="AMD505" s="492"/>
      <c r="AME505" s="492"/>
      <c r="AMF505" s="492"/>
      <c r="AMG505" s="492"/>
      <c r="AMH505" s="492"/>
      <c r="AMI505" s="492"/>
      <c r="AMJ505" s="492"/>
      <c r="AMK505" s="492"/>
      <c r="AML505" s="492"/>
      <c r="AMM505" s="492"/>
      <c r="AMN505" s="492"/>
      <c r="AMO505" s="492"/>
      <c r="AMP505" s="492"/>
      <c r="AMQ505" s="492"/>
      <c r="AMR505" s="492"/>
      <c r="AMS505" s="492"/>
      <c r="AMT505" s="492"/>
      <c r="AMU505" s="492"/>
      <c r="AMV505" s="492"/>
      <c r="AMW505" s="492"/>
      <c r="AMX505" s="492"/>
    </row>
    <row r="506" spans="1:1038" ht="18" customHeight="1" thickTop="1">
      <c r="A506" s="389" t="s">
        <v>2065</v>
      </c>
      <c r="B506" s="226" t="s">
        <v>1647</v>
      </c>
      <c r="C506" s="226"/>
      <c r="D506" s="226" t="s">
        <v>1279</v>
      </c>
      <c r="E506" s="226">
        <v>72</v>
      </c>
      <c r="F506" s="226">
        <v>1</v>
      </c>
      <c r="G506" s="558" t="str">
        <f t="shared" si="168"/>
        <v>72-1</v>
      </c>
      <c r="H506" s="226">
        <v>0</v>
      </c>
      <c r="I506">
        <v>67.5</v>
      </c>
      <c r="J506" s="544">
        <f t="shared" ref="J506:J606" si="177">IF(H506=0, 1, 0)</f>
        <v>1</v>
      </c>
      <c r="K506" s="545" t="b">
        <f>IF(J507=1,IF(((VLOOKUP($G506,[1]Depth_Lookup!A$3:J$410,9,FALSE))-(I506/100))=0,"Good",IF(((VLOOKUP($G506,[1]Depth_Lookup!$A$3:$J$550,9,FALSE))-(I506/100))&gt;0,"Too Short","Too Long")))</f>
        <v>0</v>
      </c>
      <c r="L506" s="171">
        <f>(VLOOKUP($G506,Depth_Lookup!$A$3:$J$410,10,FALSE))+(H506/100)</f>
        <v>176.7</v>
      </c>
      <c r="M506" s="171">
        <f>(VLOOKUP($G506,Depth_Lookup!$A$3:$J$410,10,FALSE))+(I506/100)</f>
        <v>177.375</v>
      </c>
      <c r="N506" s="232" t="s">
        <v>2066</v>
      </c>
      <c r="O506" s="226">
        <v>2</v>
      </c>
      <c r="P506" s="226" t="s">
        <v>853</v>
      </c>
      <c r="Q506" s="226" t="s">
        <v>125</v>
      </c>
      <c r="R506" s="391" t="str">
        <f t="shared" si="175"/>
        <v>SerpentinizedHarzburgite</v>
      </c>
      <c r="S506" s="226" t="s">
        <v>107</v>
      </c>
      <c r="T506" s="226" t="s">
        <v>107</v>
      </c>
      <c r="U506" s="226" t="s">
        <v>108</v>
      </c>
      <c r="V506" s="226" t="s">
        <v>509</v>
      </c>
      <c r="W506" s="226" t="s">
        <v>102</v>
      </c>
      <c r="X506" s="391">
        <f>VLOOKUP(W506,[1]definitions_list_lookup!A$13:B$19,2,0)</f>
        <v>5</v>
      </c>
      <c r="Y506" s="226" t="s">
        <v>90</v>
      </c>
      <c r="Z506" s="226" t="s">
        <v>91</v>
      </c>
      <c r="AA506" s="226"/>
      <c r="AB506" s="226"/>
      <c r="AC506" s="226"/>
      <c r="AD506" s="226"/>
      <c r="AE506" s="393"/>
      <c r="AF506" s="558" t="e">
        <f>VLOOKUP(AE506,[1]definitions_list_mag!$V$12:$W$15,2,0)</f>
        <v>#N/A</v>
      </c>
      <c r="AG506" s="394"/>
      <c r="AH506" s="226"/>
      <c r="AI506" s="257">
        <v>85</v>
      </c>
      <c r="AJ506" s="226"/>
      <c r="AK506" s="226"/>
      <c r="AL506" s="226"/>
      <c r="AM506" s="226"/>
      <c r="AN506" s="226"/>
      <c r="AO506" s="257"/>
      <c r="AP506" s="226"/>
      <c r="AQ506" s="226"/>
      <c r="AR506" s="226"/>
      <c r="AS506" s="226"/>
      <c r="AT506" s="226"/>
      <c r="AU506" s="257">
        <v>1</v>
      </c>
      <c r="AV506" s="226"/>
      <c r="AW506" s="226"/>
      <c r="AX506" s="226"/>
      <c r="AY506" s="226"/>
      <c r="AZ506" s="226"/>
      <c r="BA506" s="257">
        <v>13</v>
      </c>
      <c r="BB506" s="226">
        <v>6</v>
      </c>
      <c r="BC506" s="226">
        <v>2</v>
      </c>
      <c r="BD506" s="226" t="s">
        <v>118</v>
      </c>
      <c r="BE506" s="226" t="s">
        <v>103</v>
      </c>
      <c r="BF506" s="226" t="s">
        <v>2067</v>
      </c>
      <c r="BG506" s="257"/>
      <c r="BH506" s="226"/>
      <c r="BI506" s="226"/>
      <c r="BJ506" s="226"/>
      <c r="BK506" s="226"/>
      <c r="BL506" s="226"/>
      <c r="BM506" s="257">
        <v>1</v>
      </c>
      <c r="BN506" s="226">
        <v>1</v>
      </c>
      <c r="BO506" s="226">
        <v>0.5</v>
      </c>
      <c r="BP506" s="226"/>
      <c r="BQ506" s="226"/>
      <c r="BR506" s="226"/>
      <c r="BS506" s="226"/>
      <c r="BT506" s="226"/>
      <c r="BU506" s="226"/>
      <c r="BV506" s="226"/>
      <c r="BW506" s="226"/>
      <c r="BX506" s="226"/>
      <c r="BY506" s="257"/>
      <c r="BZ506" s="226"/>
      <c r="CA506" s="226"/>
      <c r="CB506" s="226"/>
      <c r="CC506" s="226"/>
      <c r="CD506" s="226"/>
      <c r="CE506" s="226"/>
      <c r="CF506" s="399">
        <f t="shared" ref="CF506:CF606" si="178">AI506+AO506+BA506+AU506+BG506+BM506+BY506</f>
        <v>100</v>
      </c>
      <c r="CG506" s="259"/>
      <c r="CH506" s="559" t="s">
        <v>1329</v>
      </c>
      <c r="CI506" s="559">
        <v>90</v>
      </c>
      <c r="CJ506" s="559" t="s">
        <v>514</v>
      </c>
      <c r="CK506" s="560"/>
      <c r="CL506" s="560"/>
      <c r="CM506" s="560"/>
      <c r="CN506" s="560"/>
      <c r="CO506" s="560"/>
      <c r="CP506" s="560"/>
      <c r="CQ506" s="560"/>
      <c r="CR506" s="560"/>
      <c r="CS506" s="560"/>
      <c r="CT506" s="560"/>
      <c r="CU506" s="560"/>
      <c r="CV506" s="560"/>
      <c r="CW506" s="560"/>
      <c r="CX506" s="560"/>
      <c r="CY506" s="560"/>
      <c r="CZ506" s="560"/>
      <c r="DA506" s="560"/>
      <c r="DB506" s="560">
        <v>92</v>
      </c>
      <c r="DC506" s="561">
        <v>8</v>
      </c>
      <c r="DD506" s="560"/>
      <c r="DE506" s="560"/>
      <c r="DF506" s="560"/>
      <c r="DG506" s="560"/>
      <c r="DH506" s="560"/>
      <c r="DI506" s="560"/>
      <c r="DJ506" s="560"/>
      <c r="DK506" s="562">
        <f t="shared" ref="DK506" si="179">SUM(CL506:DJ506)</f>
        <v>100</v>
      </c>
      <c r="DL506" s="259"/>
      <c r="DM506" s="560"/>
      <c r="DN506" s="560"/>
      <c r="DO506" s="563"/>
      <c r="DP506" s="564"/>
      <c r="DQ506" s="565"/>
      <c r="DR506" s="563" t="s">
        <v>1825</v>
      </c>
      <c r="DS506" s="565"/>
      <c r="DT506" s="543" t="s">
        <v>2068</v>
      </c>
      <c r="DU506" s="566"/>
      <c r="DV506" s="566"/>
      <c r="DW506" s="400" t="e">
        <f>VLOOKUP(P506,[1]definitions_list_lookup!$K$30:$L$54,2,0)</f>
        <v>#N/A</v>
      </c>
      <c r="DX506" s="567" t="s">
        <v>1716</v>
      </c>
      <c r="DY506" s="567" t="s">
        <v>2069</v>
      </c>
      <c r="DZ506" s="155"/>
      <c r="EA506" s="139"/>
      <c r="ED506" s="229" t="s">
        <v>2517</v>
      </c>
      <c r="EE506" s="140"/>
      <c r="EG506" s="140"/>
      <c r="EI506" s="218"/>
      <c r="EJ506" s="143"/>
      <c r="EK506" s="221"/>
      <c r="EM506" s="109"/>
      <c r="EN506" s="109"/>
      <c r="EZ506" s="192" t="e">
        <f t="shared" si="155"/>
        <v>#DIV/0!</v>
      </c>
      <c r="FA506" s="192" t="e">
        <f t="shared" si="156"/>
        <v>#DIV/0!</v>
      </c>
      <c r="FB506" s="192" t="e">
        <f t="shared" si="157"/>
        <v>#DIV/0!</v>
      </c>
      <c r="FC506" s="192" t="e">
        <f t="shared" si="158"/>
        <v>#DIV/0!</v>
      </c>
      <c r="FD506" s="192" t="e">
        <f t="shared" si="159"/>
        <v>#DIV/0!</v>
      </c>
      <c r="FE506" s="193" t="e">
        <f t="shared" si="160"/>
        <v>#DIV/0!</v>
      </c>
      <c r="FF506" s="194" t="e">
        <f t="shared" si="161"/>
        <v>#DIV/0!</v>
      </c>
      <c r="FI506" s="778">
        <f t="shared" si="162"/>
        <v>0</v>
      </c>
      <c r="FJ506" s="779" t="e">
        <f t="shared" si="163"/>
        <v>#DIV/0!</v>
      </c>
      <c r="FK506" s="779" t="e">
        <f t="shared" si="164"/>
        <v>#DIV/0!</v>
      </c>
      <c r="FL506" s="780" t="e">
        <f t="shared" si="165"/>
        <v>#DIV/0!</v>
      </c>
      <c r="FM506" s="169" t="e">
        <f t="shared" si="166"/>
        <v>#DIV/0!</v>
      </c>
      <c r="FN506" s="783" t="e">
        <f t="shared" si="167"/>
        <v>#DIV/0!</v>
      </c>
    </row>
    <row r="507" spans="1:1038" s="288" customFormat="1" ht="18" customHeight="1">
      <c r="A507" s="352" t="s">
        <v>2065</v>
      </c>
      <c r="B507" s="227" t="s">
        <v>1647</v>
      </c>
      <c r="C507" s="227"/>
      <c r="D507" s="227" t="s">
        <v>1279</v>
      </c>
      <c r="E507" s="227">
        <v>72</v>
      </c>
      <c r="F507" s="227">
        <v>1</v>
      </c>
      <c r="G507" s="570" t="str">
        <f t="shared" si="168"/>
        <v>72-1</v>
      </c>
      <c r="H507" s="227">
        <v>67.5</v>
      </c>
      <c r="I507" s="479">
        <v>98.5</v>
      </c>
      <c r="J507" s="477">
        <f t="shared" si="177"/>
        <v>0</v>
      </c>
      <c r="K507" s="478" t="str">
        <f>IF(J508=1,IF(((VLOOKUP($G507,[1]Depth_Lookup!A$3:J$410,9,FALSE))-(I507/100))=0,"Good",IF(((VLOOKUP($G507,[1]Depth_Lookup!$A$3:$J$550,9,FALSE))-(I507/100))&gt;0,"Too Short","Too Long")))</f>
        <v>Good</v>
      </c>
      <c r="L507" s="171">
        <f>(VLOOKUP($G507,Depth_Lookup!$A$3:$J$410,10,FALSE))+(H507/100)</f>
        <v>177.375</v>
      </c>
      <c r="M507" s="171">
        <f>(VLOOKUP($G507,Depth_Lookup!$A$3:$J$410,10,FALSE))+(I507/100)</f>
        <v>177.685</v>
      </c>
      <c r="N507" s="230" t="s">
        <v>2070</v>
      </c>
      <c r="O507" s="227">
        <v>3</v>
      </c>
      <c r="P507" s="227" t="s">
        <v>853</v>
      </c>
      <c r="Q507" s="227" t="s">
        <v>125</v>
      </c>
      <c r="R507" s="286" t="str">
        <f t="shared" si="175"/>
        <v>SerpentinizedHarzburgite</v>
      </c>
      <c r="S507" s="227" t="s">
        <v>107</v>
      </c>
      <c r="T507" s="227" t="s">
        <v>700</v>
      </c>
      <c r="U507" s="227" t="s">
        <v>108</v>
      </c>
      <c r="V507" s="227" t="s">
        <v>509</v>
      </c>
      <c r="W507" s="227" t="s">
        <v>102</v>
      </c>
      <c r="X507" s="286">
        <f>VLOOKUP(W507,[1]definitions_list_lookup!A$13:B$19,2,0)</f>
        <v>5</v>
      </c>
      <c r="Y507" s="227" t="s">
        <v>90</v>
      </c>
      <c r="Z507" s="227" t="s">
        <v>91</v>
      </c>
      <c r="AA507" s="227"/>
      <c r="AB507" s="227"/>
      <c r="AC507" s="227"/>
      <c r="AD507" s="227"/>
      <c r="AE507" s="233"/>
      <c r="AF507" s="570" t="e">
        <f>VLOOKUP(AE507,[1]definitions_list_mag!$V$12:$W$15,2,0)</f>
        <v>#N/A</v>
      </c>
      <c r="AG507" s="237"/>
      <c r="AH507" s="227"/>
      <c r="AI507" s="240">
        <v>78</v>
      </c>
      <c r="AJ507" s="227"/>
      <c r="AK507" s="227"/>
      <c r="AL507" s="227"/>
      <c r="AM507" s="227"/>
      <c r="AN507" s="227"/>
      <c r="AO507" s="240"/>
      <c r="AP507" s="227"/>
      <c r="AQ507" s="227"/>
      <c r="AR507" s="227"/>
      <c r="AS507" s="227"/>
      <c r="AT507" s="227"/>
      <c r="AU507" s="240">
        <v>1</v>
      </c>
      <c r="AV507" s="227"/>
      <c r="AW507" s="227"/>
      <c r="AX507" s="227"/>
      <c r="AY507" s="227"/>
      <c r="AZ507" s="227"/>
      <c r="BA507" s="240">
        <v>20</v>
      </c>
      <c r="BB507" s="227">
        <v>6</v>
      </c>
      <c r="BC507" s="227">
        <v>3</v>
      </c>
      <c r="BD507" s="227" t="s">
        <v>118</v>
      </c>
      <c r="BE507" s="227" t="s">
        <v>103</v>
      </c>
      <c r="BF507" s="227" t="s">
        <v>2067</v>
      </c>
      <c r="BG507" s="240"/>
      <c r="BH507" s="227"/>
      <c r="BI507" s="227"/>
      <c r="BJ507" s="227"/>
      <c r="BK507" s="227"/>
      <c r="BL507" s="227"/>
      <c r="BM507" s="240">
        <v>1</v>
      </c>
      <c r="BN507" s="227">
        <v>1</v>
      </c>
      <c r="BO507" s="227">
        <v>0.5</v>
      </c>
      <c r="BP507" s="227"/>
      <c r="BQ507" s="227"/>
      <c r="BR507" s="227"/>
      <c r="BS507" s="227"/>
      <c r="BT507" s="227"/>
      <c r="BU507" s="227"/>
      <c r="BV507" s="227"/>
      <c r="BW507" s="227"/>
      <c r="BX507" s="227"/>
      <c r="BY507" s="240"/>
      <c r="BZ507" s="227"/>
      <c r="CA507" s="227"/>
      <c r="CB507" s="227"/>
      <c r="CC507" s="227"/>
      <c r="CD507" s="227"/>
      <c r="CE507" s="227"/>
      <c r="CF507" s="290">
        <f t="shared" si="178"/>
        <v>100</v>
      </c>
      <c r="CG507" s="148"/>
      <c r="CH507" s="571" t="s">
        <v>1329</v>
      </c>
      <c r="CI507" s="571">
        <v>90</v>
      </c>
      <c r="CJ507" s="571" t="s">
        <v>514</v>
      </c>
      <c r="CK507" s="572"/>
      <c r="CL507" s="572"/>
      <c r="CM507" s="572"/>
      <c r="CN507" s="572"/>
      <c r="CO507" s="572"/>
      <c r="CP507" s="572"/>
      <c r="CQ507" s="572"/>
      <c r="CR507" s="572"/>
      <c r="CS507" s="572"/>
      <c r="CT507" s="572"/>
      <c r="CU507" s="572"/>
      <c r="CV507" s="572"/>
      <c r="CW507" s="572"/>
      <c r="CX507" s="572"/>
      <c r="CY507" s="572"/>
      <c r="CZ507" s="572"/>
      <c r="DA507" s="572"/>
      <c r="DB507" s="572">
        <v>85</v>
      </c>
      <c r="DC507" s="573">
        <v>15</v>
      </c>
      <c r="DD507" s="572"/>
      <c r="DE507" s="572"/>
      <c r="DF507" s="572"/>
      <c r="DG507" s="572"/>
      <c r="DH507" s="572"/>
      <c r="DI507" s="572"/>
      <c r="DJ507" s="572"/>
      <c r="DK507" s="208"/>
      <c r="DL507" s="148"/>
      <c r="DM507" s="572"/>
      <c r="DN507" s="572"/>
      <c r="DO507" s="574"/>
      <c r="DP507" s="575"/>
      <c r="DQ507" s="576"/>
      <c r="DR507" s="574"/>
      <c r="DS507" s="576"/>
      <c r="DT507" s="283" t="s">
        <v>2071</v>
      </c>
      <c r="DU507" s="577"/>
      <c r="DV507" s="577"/>
      <c r="DW507" s="291" t="e">
        <f>VLOOKUP(P507,[1]definitions_list_lookup!$K$30:$L$54,2,0)</f>
        <v>#N/A</v>
      </c>
      <c r="DX507" s="578" t="s">
        <v>1838</v>
      </c>
      <c r="DY507" s="578" t="s">
        <v>1437</v>
      </c>
      <c r="DZ507" s="154"/>
      <c r="EA507" s="154"/>
      <c r="EB507" s="229"/>
      <c r="EC507" s="292"/>
      <c r="ED507" s="229" t="s">
        <v>2517</v>
      </c>
      <c r="EE507" s="293"/>
      <c r="EF507" s="294"/>
      <c r="EG507" s="293"/>
      <c r="EH507" s="295"/>
      <c r="EI507" s="296"/>
      <c r="EJ507" s="297"/>
      <c r="EK507" s="298"/>
      <c r="EL507" s="293"/>
      <c r="EM507" s="295"/>
      <c r="EN507" s="295"/>
      <c r="EO507" s="321"/>
      <c r="EP507" s="321"/>
      <c r="EQ507" s="321"/>
      <c r="ER507" s="321"/>
      <c r="ES507" s="321"/>
      <c r="ET507" s="321"/>
      <c r="EU507" s="321"/>
      <c r="EV507" s="322"/>
      <c r="EW507" s="322"/>
      <c r="EX507" s="322"/>
      <c r="EY507" s="322"/>
      <c r="EZ507" s="192" t="e">
        <f t="shared" si="155"/>
        <v>#DIV/0!</v>
      </c>
      <c r="FA507" s="192" t="e">
        <f t="shared" si="156"/>
        <v>#DIV/0!</v>
      </c>
      <c r="FB507" s="192" t="e">
        <f t="shared" si="157"/>
        <v>#DIV/0!</v>
      </c>
      <c r="FC507" s="192" t="e">
        <f t="shared" si="158"/>
        <v>#DIV/0!</v>
      </c>
      <c r="FD507" s="192" t="e">
        <f t="shared" si="159"/>
        <v>#DIV/0!</v>
      </c>
      <c r="FE507" s="193" t="e">
        <f t="shared" si="160"/>
        <v>#DIV/0!</v>
      </c>
      <c r="FF507" s="194" t="e">
        <f t="shared" si="161"/>
        <v>#DIV/0!</v>
      </c>
      <c r="FG507" s="293"/>
      <c r="FH507" s="295"/>
      <c r="FI507" s="778">
        <f t="shared" si="162"/>
        <v>0</v>
      </c>
      <c r="FJ507" s="779" t="e">
        <f t="shared" si="163"/>
        <v>#DIV/0!</v>
      </c>
      <c r="FK507" s="779" t="e">
        <f t="shared" si="164"/>
        <v>#DIV/0!</v>
      </c>
      <c r="FL507" s="780" t="e">
        <f t="shared" si="165"/>
        <v>#DIV/0!</v>
      </c>
      <c r="FM507" s="169" t="e">
        <f t="shared" si="166"/>
        <v>#DIV/0!</v>
      </c>
      <c r="FN507" s="783" t="e">
        <f t="shared" si="167"/>
        <v>#DIV/0!</v>
      </c>
      <c r="FO507" s="227"/>
      <c r="FP507" s="227"/>
      <c r="FQ507" s="227"/>
      <c r="FR507" s="227"/>
      <c r="FS507" s="227"/>
      <c r="FT507" s="227"/>
      <c r="FU507" s="227"/>
      <c r="FV507" s="227"/>
      <c r="FW507" s="227"/>
      <c r="FX507" s="227"/>
      <c r="FY507" s="227"/>
      <c r="FZ507" s="227"/>
      <c r="GA507" s="227"/>
      <c r="GB507" s="227"/>
      <c r="GC507" s="227"/>
      <c r="GD507" s="227"/>
      <c r="GE507" s="227"/>
      <c r="GF507" s="227"/>
      <c r="GG507" s="227"/>
      <c r="GH507" s="227"/>
      <c r="GI507" s="227"/>
      <c r="GJ507" s="227"/>
      <c r="GK507" s="227"/>
      <c r="GL507" s="227"/>
      <c r="GM507" s="227"/>
      <c r="GN507" s="227"/>
      <c r="GO507" s="227"/>
      <c r="GP507" s="227"/>
      <c r="GQ507" s="227"/>
      <c r="GR507" s="227"/>
      <c r="GS507" s="227"/>
      <c r="GT507" s="227"/>
      <c r="GU507" s="227"/>
      <c r="GV507" s="227"/>
      <c r="GW507" s="227"/>
      <c r="GX507" s="227"/>
      <c r="GY507" s="227"/>
      <c r="GZ507" s="227"/>
      <c r="HA507" s="227"/>
      <c r="HB507" s="227"/>
      <c r="HC507" s="227"/>
      <c r="HD507" s="227"/>
      <c r="HE507" s="227"/>
      <c r="HF507" s="227"/>
      <c r="HG507" s="227"/>
      <c r="HH507" s="227"/>
      <c r="HI507" s="227"/>
      <c r="HJ507" s="227"/>
      <c r="HK507" s="227"/>
      <c r="HL507" s="227"/>
      <c r="HM507" s="227"/>
      <c r="HN507" s="227"/>
      <c r="HO507" s="227"/>
      <c r="HP507" s="227"/>
      <c r="HQ507" s="227"/>
      <c r="HR507" s="227"/>
      <c r="HS507" s="227"/>
      <c r="HT507" s="227"/>
      <c r="HU507" s="227"/>
      <c r="HV507" s="227"/>
      <c r="HW507" s="227"/>
      <c r="HX507" s="227"/>
      <c r="HY507" s="227"/>
      <c r="HZ507" s="227"/>
      <c r="IA507" s="227"/>
      <c r="IB507" s="227"/>
      <c r="IC507" s="227"/>
      <c r="ID507" s="227"/>
      <c r="IE507" s="227"/>
      <c r="IF507" s="227"/>
      <c r="IG507" s="227"/>
      <c r="IH507" s="227"/>
      <c r="II507" s="227"/>
      <c r="IJ507" s="227"/>
      <c r="IK507" s="227"/>
      <c r="IL507" s="227"/>
      <c r="IM507" s="227"/>
      <c r="IN507" s="227"/>
      <c r="IO507" s="227"/>
      <c r="IP507" s="227"/>
      <c r="IQ507" s="227"/>
      <c r="IR507" s="227"/>
      <c r="IS507" s="227"/>
      <c r="IT507" s="227"/>
      <c r="IU507" s="227"/>
      <c r="IV507" s="227"/>
      <c r="IW507" s="227"/>
      <c r="IX507" s="227"/>
      <c r="IY507" s="227"/>
      <c r="IZ507" s="227"/>
      <c r="JA507" s="227"/>
      <c r="JB507" s="227"/>
      <c r="JC507" s="227"/>
      <c r="JD507" s="227"/>
      <c r="JE507" s="227"/>
      <c r="JF507" s="227"/>
      <c r="JG507" s="227"/>
      <c r="JH507" s="227"/>
      <c r="JI507" s="227"/>
      <c r="JJ507" s="227"/>
      <c r="JK507" s="227"/>
      <c r="JL507" s="227"/>
      <c r="JM507" s="227"/>
      <c r="JN507" s="227"/>
      <c r="JO507" s="227"/>
      <c r="JP507" s="227"/>
      <c r="JQ507" s="227"/>
      <c r="JR507" s="227"/>
      <c r="JS507" s="227"/>
      <c r="JT507" s="227"/>
      <c r="JU507" s="227"/>
      <c r="JV507" s="227"/>
      <c r="JW507" s="227"/>
      <c r="JX507" s="227"/>
      <c r="JY507" s="227"/>
      <c r="JZ507" s="227"/>
      <c r="KA507" s="227"/>
      <c r="KB507" s="227"/>
      <c r="KC507" s="227"/>
      <c r="KD507" s="227"/>
      <c r="KE507" s="227"/>
      <c r="KF507" s="227"/>
      <c r="KG507" s="227"/>
      <c r="KH507" s="227"/>
      <c r="KI507" s="227"/>
      <c r="KJ507" s="227"/>
      <c r="KK507" s="227"/>
      <c r="KL507" s="227"/>
      <c r="KM507" s="227"/>
      <c r="KN507" s="227"/>
      <c r="KO507" s="227"/>
      <c r="KP507" s="227"/>
      <c r="KQ507" s="227"/>
      <c r="KR507" s="227"/>
      <c r="KS507" s="227"/>
      <c r="KT507" s="227"/>
      <c r="KU507" s="227"/>
      <c r="KV507" s="227"/>
      <c r="KW507" s="227"/>
      <c r="KX507" s="227"/>
      <c r="KY507" s="227"/>
      <c r="KZ507" s="227"/>
      <c r="LA507" s="227"/>
      <c r="LB507" s="227"/>
      <c r="LC507" s="227"/>
      <c r="LD507" s="227"/>
      <c r="LE507" s="227"/>
      <c r="LF507" s="227"/>
      <c r="LG507" s="227"/>
      <c r="LH507" s="227"/>
      <c r="LI507" s="227"/>
      <c r="LJ507" s="227"/>
      <c r="LK507" s="227"/>
      <c r="LL507" s="227"/>
      <c r="LM507" s="227"/>
      <c r="LN507" s="227"/>
      <c r="LO507" s="227"/>
      <c r="LP507" s="227"/>
      <c r="LQ507" s="227"/>
      <c r="LR507" s="227"/>
      <c r="LS507" s="227"/>
      <c r="LT507" s="227"/>
      <c r="LU507" s="227"/>
      <c r="LV507" s="227"/>
      <c r="LW507" s="227"/>
      <c r="LX507" s="227"/>
      <c r="LY507" s="227"/>
      <c r="LZ507" s="227"/>
      <c r="MA507" s="227"/>
      <c r="MB507" s="227"/>
      <c r="MC507" s="227"/>
      <c r="MD507" s="227"/>
      <c r="ME507" s="227"/>
      <c r="MF507" s="227"/>
      <c r="MG507" s="227"/>
      <c r="MH507" s="227"/>
      <c r="MI507" s="227"/>
      <c r="MJ507" s="227"/>
      <c r="MK507" s="227"/>
      <c r="ML507" s="227"/>
      <c r="MM507" s="227"/>
      <c r="MN507" s="227"/>
      <c r="MO507" s="227"/>
      <c r="MP507" s="227"/>
      <c r="MQ507" s="227"/>
      <c r="MR507" s="227"/>
      <c r="MS507" s="227"/>
      <c r="MT507" s="227"/>
      <c r="MU507" s="227"/>
      <c r="MV507" s="227"/>
      <c r="MW507" s="227"/>
      <c r="MX507" s="227"/>
      <c r="MY507" s="227"/>
      <c r="MZ507" s="227"/>
      <c r="NA507" s="227"/>
      <c r="NB507" s="227"/>
      <c r="NC507" s="227"/>
      <c r="ND507" s="227"/>
      <c r="NE507" s="227"/>
      <c r="NF507" s="227"/>
      <c r="NG507" s="227"/>
      <c r="NH507" s="227"/>
      <c r="NI507" s="227"/>
      <c r="NJ507" s="227"/>
      <c r="NK507" s="227"/>
      <c r="NL507" s="227"/>
      <c r="NM507" s="227"/>
      <c r="NN507" s="227"/>
      <c r="NO507" s="227"/>
      <c r="NP507" s="227"/>
      <c r="NQ507" s="227"/>
      <c r="NR507" s="227"/>
      <c r="NS507" s="227"/>
      <c r="NT507" s="227"/>
      <c r="NU507" s="227"/>
      <c r="NV507" s="227"/>
      <c r="NW507" s="227"/>
      <c r="NX507" s="227"/>
      <c r="NY507" s="227"/>
      <c r="NZ507" s="227"/>
      <c r="OA507" s="227"/>
      <c r="OB507" s="227"/>
      <c r="OC507" s="227"/>
      <c r="OD507" s="227"/>
      <c r="OE507" s="227"/>
      <c r="OF507" s="227"/>
      <c r="OG507" s="227"/>
      <c r="OH507" s="227"/>
      <c r="OI507" s="227"/>
      <c r="OJ507" s="227"/>
      <c r="OK507" s="227"/>
      <c r="OL507" s="227"/>
      <c r="OM507" s="227"/>
      <c r="ON507" s="227"/>
      <c r="OO507" s="227"/>
      <c r="OP507" s="227"/>
      <c r="OQ507" s="227"/>
      <c r="OR507" s="227"/>
      <c r="OS507" s="227"/>
      <c r="OT507" s="227"/>
      <c r="OU507" s="227"/>
      <c r="OV507" s="227"/>
      <c r="OW507" s="227"/>
      <c r="OX507" s="227"/>
      <c r="OY507" s="227"/>
      <c r="OZ507" s="227"/>
      <c r="PA507" s="227"/>
      <c r="PB507" s="227"/>
      <c r="PC507" s="227"/>
      <c r="PD507" s="227"/>
      <c r="PE507" s="227"/>
      <c r="PF507" s="227"/>
      <c r="PG507" s="227"/>
      <c r="PH507" s="227"/>
      <c r="PI507" s="227"/>
      <c r="PJ507" s="227"/>
      <c r="PK507" s="227"/>
      <c r="PL507" s="227"/>
      <c r="PM507" s="227"/>
      <c r="PN507" s="227"/>
      <c r="PO507" s="227"/>
      <c r="PP507" s="227"/>
      <c r="PQ507" s="227"/>
      <c r="PR507" s="227"/>
      <c r="PS507" s="227"/>
      <c r="PT507" s="227"/>
      <c r="PU507" s="227"/>
      <c r="PV507" s="227"/>
      <c r="PW507" s="227"/>
      <c r="PX507" s="227"/>
      <c r="PY507" s="227"/>
      <c r="PZ507" s="227"/>
      <c r="QA507" s="227"/>
      <c r="QB507" s="227"/>
      <c r="QC507" s="227"/>
      <c r="QD507" s="227"/>
      <c r="QE507" s="227"/>
      <c r="QF507" s="227"/>
      <c r="QG507" s="227"/>
      <c r="QH507" s="227"/>
      <c r="QI507" s="227"/>
      <c r="QJ507" s="227"/>
      <c r="QK507" s="227"/>
      <c r="QL507" s="227"/>
      <c r="QM507" s="227"/>
      <c r="QN507" s="227"/>
      <c r="QO507" s="227"/>
      <c r="QP507" s="227"/>
      <c r="QQ507" s="227"/>
      <c r="QR507" s="227"/>
      <c r="QS507" s="227"/>
      <c r="QT507" s="227"/>
      <c r="QU507" s="227"/>
      <c r="QV507" s="227"/>
      <c r="QW507" s="227"/>
      <c r="QX507" s="227"/>
      <c r="QY507" s="227"/>
      <c r="QZ507" s="227"/>
      <c r="RA507" s="227"/>
      <c r="RB507" s="227"/>
      <c r="RC507" s="227"/>
      <c r="RD507" s="227"/>
      <c r="RE507" s="227"/>
      <c r="RF507" s="227"/>
      <c r="RG507" s="227"/>
      <c r="RH507" s="227"/>
      <c r="RI507" s="227"/>
      <c r="RJ507" s="227"/>
      <c r="RK507" s="227"/>
      <c r="RL507" s="227"/>
      <c r="RM507" s="227"/>
      <c r="RN507" s="227"/>
      <c r="RO507" s="227"/>
      <c r="RP507" s="227"/>
      <c r="RQ507" s="227"/>
      <c r="RR507" s="227"/>
      <c r="RS507" s="227"/>
      <c r="RT507" s="227"/>
      <c r="RU507" s="227"/>
      <c r="RV507" s="227"/>
      <c r="RW507" s="227"/>
      <c r="RX507" s="227"/>
      <c r="RY507" s="227"/>
      <c r="RZ507" s="227"/>
      <c r="SA507" s="227"/>
      <c r="SB507" s="227"/>
      <c r="SC507" s="227"/>
      <c r="SD507" s="227"/>
      <c r="SE507" s="227"/>
      <c r="SF507" s="227"/>
      <c r="SG507" s="227"/>
      <c r="SH507" s="227"/>
      <c r="SI507" s="227"/>
      <c r="SJ507" s="227"/>
      <c r="SK507" s="227"/>
      <c r="SL507" s="227"/>
      <c r="SM507" s="227"/>
      <c r="SN507" s="227"/>
      <c r="SO507" s="227"/>
      <c r="SP507" s="227"/>
      <c r="SQ507" s="227"/>
      <c r="SR507" s="227"/>
      <c r="SS507" s="227"/>
      <c r="ST507" s="227"/>
      <c r="SU507" s="227"/>
      <c r="SV507" s="227"/>
      <c r="SW507" s="227"/>
      <c r="SX507" s="227"/>
      <c r="SY507" s="227"/>
      <c r="SZ507" s="227"/>
      <c r="TA507" s="227"/>
      <c r="TB507" s="227"/>
      <c r="TC507" s="227"/>
      <c r="TD507" s="227"/>
      <c r="TE507" s="227"/>
      <c r="TF507" s="227"/>
      <c r="TG507" s="227"/>
      <c r="TH507" s="227"/>
      <c r="TI507" s="227"/>
      <c r="TJ507" s="227"/>
      <c r="TK507" s="227"/>
      <c r="TL507" s="227"/>
      <c r="TM507" s="227"/>
      <c r="TN507" s="227"/>
      <c r="TO507" s="227"/>
      <c r="TP507" s="227"/>
      <c r="TQ507" s="227"/>
      <c r="TR507" s="227"/>
      <c r="TS507" s="227"/>
      <c r="TT507" s="227"/>
      <c r="TU507" s="227"/>
      <c r="TV507" s="227"/>
      <c r="TW507" s="227"/>
      <c r="TX507" s="227"/>
      <c r="TY507" s="227"/>
      <c r="TZ507" s="227"/>
      <c r="UA507" s="227"/>
      <c r="UB507" s="227"/>
      <c r="UC507" s="227"/>
      <c r="UD507" s="227"/>
      <c r="UE507" s="227"/>
      <c r="UF507" s="227"/>
      <c r="UG507" s="227"/>
      <c r="UH507" s="227"/>
      <c r="UI507" s="227"/>
      <c r="UJ507" s="227"/>
      <c r="UK507" s="227"/>
      <c r="UL507" s="227"/>
      <c r="UM507" s="227"/>
      <c r="UN507" s="227"/>
      <c r="UO507" s="227"/>
      <c r="UP507" s="227"/>
      <c r="UQ507" s="227"/>
      <c r="UR507" s="227"/>
      <c r="US507" s="227"/>
      <c r="UT507" s="227"/>
      <c r="UU507" s="227"/>
      <c r="UV507" s="227"/>
      <c r="UW507" s="227"/>
      <c r="UX507" s="227"/>
      <c r="UY507" s="227"/>
      <c r="UZ507" s="227"/>
      <c r="VA507" s="227"/>
      <c r="VB507" s="227"/>
      <c r="VC507" s="227"/>
      <c r="VD507" s="227"/>
      <c r="VE507" s="227"/>
      <c r="VF507" s="227"/>
      <c r="VG507" s="227"/>
      <c r="VH507" s="227"/>
      <c r="VI507" s="227"/>
      <c r="VJ507" s="227"/>
      <c r="VK507" s="227"/>
      <c r="VL507" s="227"/>
      <c r="VM507" s="227"/>
      <c r="VN507" s="227"/>
      <c r="VO507" s="227"/>
      <c r="VP507" s="227"/>
      <c r="VQ507" s="227"/>
      <c r="VR507" s="227"/>
      <c r="VS507" s="227"/>
      <c r="VT507" s="227"/>
      <c r="VU507" s="227"/>
      <c r="VV507" s="227"/>
      <c r="VW507" s="227"/>
      <c r="VX507" s="227"/>
      <c r="VY507" s="227"/>
      <c r="VZ507" s="227"/>
      <c r="WA507" s="227"/>
      <c r="WB507" s="227"/>
      <c r="WC507" s="227"/>
      <c r="WD507" s="227"/>
      <c r="WE507" s="227"/>
      <c r="WF507" s="227"/>
      <c r="WG507" s="227"/>
      <c r="WH507" s="227"/>
      <c r="WI507" s="227"/>
      <c r="WJ507" s="227"/>
      <c r="WK507" s="227"/>
      <c r="WL507" s="227"/>
      <c r="WM507" s="227"/>
      <c r="WN507" s="227"/>
      <c r="WO507" s="227"/>
      <c r="WP507" s="227"/>
      <c r="WQ507" s="227"/>
      <c r="WR507" s="227"/>
      <c r="WS507" s="227"/>
      <c r="WT507" s="227"/>
      <c r="WU507" s="227"/>
      <c r="WV507" s="227"/>
      <c r="WW507" s="227"/>
      <c r="WX507" s="227"/>
      <c r="WY507" s="227"/>
      <c r="WZ507" s="227"/>
      <c r="XA507" s="227"/>
      <c r="XB507" s="227"/>
      <c r="XC507" s="227"/>
      <c r="XD507" s="227"/>
      <c r="XE507" s="227"/>
      <c r="XF507" s="227"/>
      <c r="XG507" s="227"/>
      <c r="XH507" s="227"/>
      <c r="XI507" s="227"/>
      <c r="XJ507" s="227"/>
      <c r="XK507" s="227"/>
      <c r="XL507" s="227"/>
      <c r="XM507" s="227"/>
      <c r="XN507" s="227"/>
      <c r="XO507" s="227"/>
      <c r="XP507" s="227"/>
      <c r="XQ507" s="227"/>
      <c r="XR507" s="227"/>
      <c r="XS507" s="227"/>
      <c r="XT507" s="227"/>
      <c r="XU507" s="227"/>
      <c r="XV507" s="227"/>
      <c r="XW507" s="227"/>
      <c r="XX507" s="227"/>
      <c r="XY507" s="227"/>
      <c r="XZ507" s="227"/>
      <c r="YA507" s="227"/>
      <c r="YB507" s="227"/>
      <c r="YC507" s="227"/>
      <c r="YD507" s="227"/>
      <c r="YE507" s="227"/>
      <c r="YF507" s="227"/>
      <c r="YG507" s="227"/>
      <c r="YH507" s="227"/>
      <c r="YI507" s="227"/>
      <c r="YJ507" s="227"/>
      <c r="YK507" s="227"/>
      <c r="YL507" s="227"/>
      <c r="YM507" s="227"/>
      <c r="YN507" s="227"/>
      <c r="YO507" s="227"/>
      <c r="YP507" s="227"/>
      <c r="YQ507" s="227"/>
      <c r="YR507" s="227"/>
      <c r="YS507" s="227"/>
      <c r="YT507" s="227"/>
      <c r="YU507" s="227"/>
      <c r="YV507" s="227"/>
      <c r="YW507" s="227"/>
      <c r="YX507" s="227"/>
      <c r="YY507" s="227"/>
      <c r="YZ507" s="227"/>
      <c r="ZA507" s="227"/>
      <c r="ZB507" s="227"/>
      <c r="ZC507" s="227"/>
      <c r="ZD507" s="227"/>
      <c r="ZE507" s="227"/>
      <c r="ZF507" s="227"/>
      <c r="ZG507" s="227"/>
      <c r="ZH507" s="227"/>
      <c r="ZI507" s="227"/>
      <c r="ZJ507" s="227"/>
      <c r="ZK507" s="227"/>
      <c r="ZL507" s="227"/>
      <c r="ZM507" s="227"/>
      <c r="ZN507" s="227"/>
      <c r="ZO507" s="227"/>
      <c r="ZP507" s="227"/>
      <c r="ZQ507" s="227"/>
      <c r="ZR507" s="227"/>
      <c r="ZS507" s="227"/>
      <c r="ZT507" s="227"/>
      <c r="ZU507" s="227"/>
      <c r="ZV507" s="227"/>
      <c r="ZW507" s="227"/>
      <c r="ZX507" s="227"/>
      <c r="ZY507" s="227"/>
      <c r="ZZ507" s="227"/>
      <c r="AAA507" s="227"/>
      <c r="AAB507" s="227"/>
      <c r="AAC507" s="227"/>
      <c r="AAD507" s="227"/>
      <c r="AAE507" s="227"/>
      <c r="AAF507" s="227"/>
      <c r="AAG507" s="227"/>
      <c r="AAH507" s="227"/>
      <c r="AAI507" s="227"/>
      <c r="AAJ507" s="227"/>
      <c r="AAK507" s="227"/>
      <c r="AAL507" s="227"/>
      <c r="AAM507" s="227"/>
      <c r="AAN507" s="227"/>
      <c r="AAO507" s="227"/>
      <c r="AAP507" s="227"/>
      <c r="AAQ507" s="227"/>
      <c r="AAR507" s="227"/>
      <c r="AAS507" s="227"/>
      <c r="AAT507" s="227"/>
      <c r="AAU507" s="227"/>
      <c r="AAV507" s="227"/>
      <c r="AAW507" s="227"/>
      <c r="AAX507" s="227"/>
      <c r="AAY507" s="227"/>
      <c r="AAZ507" s="227"/>
      <c r="ABA507" s="227"/>
      <c r="ABB507" s="227"/>
      <c r="ABC507" s="227"/>
      <c r="ABD507" s="227"/>
      <c r="ABE507" s="227"/>
      <c r="ABF507" s="227"/>
      <c r="ABG507" s="227"/>
      <c r="ABH507" s="227"/>
      <c r="ABI507" s="227"/>
      <c r="ABJ507" s="227"/>
      <c r="ABK507" s="227"/>
      <c r="ABL507" s="227"/>
      <c r="ABM507" s="227"/>
      <c r="ABN507" s="227"/>
      <c r="ABO507" s="227"/>
      <c r="ABP507" s="227"/>
      <c r="ABQ507" s="227"/>
      <c r="ABR507" s="227"/>
      <c r="ABS507" s="227"/>
      <c r="ABT507" s="227"/>
      <c r="ABU507" s="227"/>
      <c r="ABV507" s="227"/>
      <c r="ABW507" s="227"/>
      <c r="ABX507" s="227"/>
      <c r="ABY507" s="227"/>
      <c r="ABZ507" s="227"/>
      <c r="ACA507" s="227"/>
      <c r="ACB507" s="227"/>
      <c r="ACC507" s="227"/>
      <c r="ACD507" s="227"/>
      <c r="ACE507" s="227"/>
      <c r="ACF507" s="227"/>
      <c r="ACG507" s="227"/>
      <c r="ACH507" s="227"/>
      <c r="ACI507" s="227"/>
      <c r="ACJ507" s="227"/>
      <c r="ACK507" s="227"/>
      <c r="ACL507" s="227"/>
      <c r="ACM507" s="227"/>
      <c r="ACN507" s="227"/>
      <c r="ACO507" s="227"/>
      <c r="ACP507" s="227"/>
      <c r="ACQ507" s="227"/>
      <c r="ACR507" s="227"/>
      <c r="ACS507" s="227"/>
      <c r="ACT507" s="227"/>
      <c r="ACU507" s="227"/>
      <c r="ACV507" s="227"/>
      <c r="ACW507" s="227"/>
      <c r="ACX507" s="227"/>
      <c r="ACY507" s="227"/>
      <c r="ACZ507" s="227"/>
      <c r="ADA507" s="227"/>
      <c r="ADB507" s="227"/>
      <c r="ADC507" s="227"/>
      <c r="ADD507" s="227"/>
      <c r="ADE507" s="227"/>
      <c r="ADF507" s="227"/>
      <c r="ADG507" s="227"/>
      <c r="ADH507" s="227"/>
      <c r="ADI507" s="227"/>
      <c r="ADJ507" s="227"/>
      <c r="ADK507" s="227"/>
      <c r="ADL507" s="227"/>
      <c r="ADM507" s="227"/>
      <c r="ADN507" s="227"/>
      <c r="ADO507" s="227"/>
      <c r="ADP507" s="227"/>
      <c r="ADQ507" s="227"/>
      <c r="ADR507" s="227"/>
      <c r="ADS507" s="227"/>
      <c r="ADT507" s="227"/>
      <c r="ADU507" s="227"/>
      <c r="ADV507" s="227"/>
      <c r="ADW507" s="227"/>
      <c r="ADX507" s="227"/>
      <c r="ADY507" s="227"/>
      <c r="ADZ507" s="227"/>
      <c r="AEA507" s="227"/>
      <c r="AEB507" s="227"/>
      <c r="AEC507" s="227"/>
      <c r="AED507" s="227"/>
      <c r="AEE507" s="227"/>
      <c r="AEF507" s="227"/>
      <c r="AEG507" s="227"/>
      <c r="AEH507" s="227"/>
      <c r="AEI507" s="227"/>
      <c r="AEJ507" s="227"/>
      <c r="AEK507" s="227"/>
      <c r="AEL507" s="227"/>
      <c r="AEM507" s="227"/>
      <c r="AEN507" s="227"/>
      <c r="AEO507" s="227"/>
      <c r="AEP507" s="227"/>
      <c r="AEQ507" s="227"/>
      <c r="AER507" s="227"/>
      <c r="AES507" s="227"/>
      <c r="AET507" s="227"/>
      <c r="AEU507" s="227"/>
      <c r="AEV507" s="227"/>
      <c r="AEW507" s="227"/>
      <c r="AEX507" s="227"/>
      <c r="AEY507" s="227"/>
      <c r="AEZ507" s="227"/>
      <c r="AFA507" s="227"/>
      <c r="AFB507" s="227"/>
      <c r="AFC507" s="227"/>
      <c r="AFD507" s="227"/>
      <c r="AFE507" s="227"/>
      <c r="AFF507" s="227"/>
      <c r="AFG507" s="227"/>
      <c r="AFH507" s="227"/>
      <c r="AFI507" s="227"/>
      <c r="AFJ507" s="227"/>
      <c r="AFK507" s="227"/>
      <c r="AFL507" s="227"/>
      <c r="AFM507" s="227"/>
      <c r="AFN507" s="227"/>
      <c r="AFO507" s="227"/>
      <c r="AFP507" s="227"/>
      <c r="AFQ507" s="227"/>
      <c r="AFR507" s="227"/>
      <c r="AFS507" s="227"/>
      <c r="AFT507" s="227"/>
      <c r="AFU507" s="227"/>
      <c r="AFV507" s="227"/>
      <c r="AFW507" s="227"/>
      <c r="AFX507" s="227"/>
      <c r="AFY507" s="227"/>
      <c r="AFZ507" s="227"/>
      <c r="AGA507" s="227"/>
      <c r="AGB507" s="227"/>
      <c r="AGC507" s="227"/>
      <c r="AGD507" s="227"/>
      <c r="AGE507" s="227"/>
      <c r="AGF507" s="227"/>
      <c r="AGG507" s="227"/>
      <c r="AGH507" s="227"/>
      <c r="AGI507" s="227"/>
      <c r="AGJ507" s="227"/>
      <c r="AGK507" s="227"/>
      <c r="AGL507" s="227"/>
      <c r="AGM507" s="227"/>
      <c r="AGN507" s="227"/>
      <c r="AGO507" s="227"/>
      <c r="AGP507" s="227"/>
      <c r="AGQ507" s="227"/>
      <c r="AGR507" s="227"/>
      <c r="AGS507" s="227"/>
      <c r="AGT507" s="227"/>
      <c r="AGU507" s="227"/>
      <c r="AGV507" s="227"/>
      <c r="AGW507" s="227"/>
      <c r="AGX507" s="227"/>
      <c r="AGY507" s="227"/>
      <c r="AGZ507" s="227"/>
      <c r="AHA507" s="227"/>
      <c r="AHB507" s="227"/>
      <c r="AHC507" s="227"/>
      <c r="AHD507" s="227"/>
      <c r="AHE507" s="227"/>
      <c r="AHF507" s="227"/>
      <c r="AHG507" s="227"/>
      <c r="AHH507" s="227"/>
      <c r="AHI507" s="227"/>
      <c r="AHJ507" s="227"/>
      <c r="AHK507" s="227"/>
      <c r="AHL507" s="227"/>
      <c r="AHM507" s="227"/>
      <c r="AHN507" s="227"/>
      <c r="AHO507" s="227"/>
      <c r="AHP507" s="227"/>
      <c r="AHQ507" s="227"/>
      <c r="AHR507" s="227"/>
      <c r="AHS507" s="227"/>
      <c r="AHT507" s="227"/>
      <c r="AHU507" s="227"/>
      <c r="AHV507" s="227"/>
      <c r="AHW507" s="227"/>
      <c r="AHX507" s="227"/>
      <c r="AHY507" s="227"/>
      <c r="AHZ507" s="227"/>
      <c r="AIA507" s="227"/>
      <c r="AIB507" s="227"/>
      <c r="AIC507" s="227"/>
      <c r="AID507" s="227"/>
      <c r="AIE507" s="227"/>
      <c r="AIF507" s="227"/>
      <c r="AIG507" s="227"/>
      <c r="AIH507" s="227"/>
      <c r="AII507" s="227"/>
      <c r="AIJ507" s="227"/>
      <c r="AIK507" s="227"/>
      <c r="AIL507" s="227"/>
      <c r="AIM507" s="227"/>
      <c r="AIN507" s="227"/>
      <c r="AIO507" s="227"/>
      <c r="AIP507" s="227"/>
      <c r="AIQ507" s="227"/>
      <c r="AIR507" s="227"/>
      <c r="AIS507" s="227"/>
      <c r="AIT507" s="227"/>
      <c r="AIU507" s="227"/>
      <c r="AIV507" s="227"/>
      <c r="AIW507" s="227"/>
      <c r="AIX507" s="227"/>
      <c r="AIY507" s="227"/>
      <c r="AIZ507" s="227"/>
      <c r="AJA507" s="227"/>
      <c r="AJB507" s="227"/>
      <c r="AJC507" s="227"/>
      <c r="AJD507" s="227"/>
      <c r="AJE507" s="227"/>
      <c r="AJF507" s="227"/>
      <c r="AJG507" s="227"/>
      <c r="AJH507" s="227"/>
      <c r="AJI507" s="227"/>
      <c r="AJJ507" s="227"/>
      <c r="AJK507" s="227"/>
      <c r="AJL507" s="227"/>
      <c r="AJM507" s="227"/>
      <c r="AJN507" s="227"/>
      <c r="AJO507" s="227"/>
      <c r="AJP507" s="227"/>
      <c r="AJQ507" s="227"/>
      <c r="AJR507" s="227"/>
      <c r="AJS507" s="227"/>
      <c r="AJT507" s="227"/>
      <c r="AJU507" s="227"/>
      <c r="AJV507" s="227"/>
      <c r="AJW507" s="227"/>
      <c r="AJX507" s="227"/>
      <c r="AJY507" s="227"/>
      <c r="AJZ507" s="227"/>
      <c r="AKA507" s="227"/>
      <c r="AKB507" s="227"/>
      <c r="AKC507" s="227"/>
      <c r="AKD507" s="227"/>
      <c r="AKE507" s="227"/>
      <c r="AKF507" s="227"/>
      <c r="AKG507" s="227"/>
      <c r="AKH507" s="227"/>
      <c r="AKI507" s="227"/>
      <c r="AKJ507" s="227"/>
      <c r="AKK507" s="227"/>
      <c r="AKL507" s="227"/>
      <c r="AKM507" s="227"/>
      <c r="AKN507" s="227"/>
      <c r="AKO507" s="227"/>
      <c r="AKP507" s="227"/>
      <c r="AKQ507" s="227"/>
      <c r="AKR507" s="227"/>
      <c r="AKS507" s="227"/>
      <c r="AKT507" s="227"/>
      <c r="AKU507" s="227"/>
      <c r="AKV507" s="227"/>
      <c r="AKW507" s="227"/>
      <c r="AKX507" s="227"/>
      <c r="AKY507" s="227"/>
      <c r="AKZ507" s="227"/>
      <c r="ALA507" s="227"/>
      <c r="ALB507" s="227"/>
      <c r="ALC507" s="227"/>
      <c r="ALD507" s="227"/>
      <c r="ALE507" s="227"/>
      <c r="ALF507" s="227"/>
      <c r="ALG507" s="227"/>
      <c r="ALH507" s="227"/>
      <c r="ALI507" s="227"/>
      <c r="ALJ507" s="227"/>
      <c r="ALK507" s="227"/>
      <c r="ALL507" s="227"/>
      <c r="ALM507" s="227"/>
      <c r="ALN507" s="227"/>
      <c r="ALO507" s="227"/>
      <c r="ALP507" s="227"/>
      <c r="ALQ507" s="227"/>
      <c r="ALR507" s="227"/>
      <c r="ALS507" s="227"/>
      <c r="ALT507" s="227"/>
      <c r="ALU507" s="227"/>
      <c r="ALV507" s="227"/>
      <c r="ALW507" s="227"/>
      <c r="ALX507" s="227"/>
      <c r="ALY507" s="227"/>
      <c r="ALZ507" s="227"/>
      <c r="AMA507" s="227"/>
      <c r="AMB507" s="227"/>
      <c r="AMC507" s="227"/>
      <c r="AMD507" s="227"/>
      <c r="AME507" s="227"/>
      <c r="AMF507" s="227"/>
      <c r="AMG507" s="227"/>
      <c r="AMH507" s="227"/>
      <c r="AMI507" s="227"/>
      <c r="AMJ507" s="227"/>
      <c r="AMK507" s="227"/>
      <c r="AML507" s="227"/>
      <c r="AMM507" s="227"/>
      <c r="AMN507" s="227"/>
      <c r="AMO507" s="227"/>
      <c r="AMP507" s="227"/>
      <c r="AMQ507" s="227"/>
      <c r="AMR507" s="227"/>
      <c r="AMS507" s="227"/>
      <c r="AMT507" s="227"/>
      <c r="AMU507" s="227"/>
      <c r="AMV507" s="227"/>
      <c r="AMW507" s="227"/>
      <c r="AMX507" s="227"/>
    </row>
    <row r="508" spans="1:1038" ht="18" customHeight="1">
      <c r="A508" s="389" t="s">
        <v>2065</v>
      </c>
      <c r="B508" s="226" t="s">
        <v>1647</v>
      </c>
      <c r="C508" s="226"/>
      <c r="D508" s="226" t="s">
        <v>1279</v>
      </c>
      <c r="E508" s="226">
        <v>72</v>
      </c>
      <c r="F508" s="226">
        <v>2</v>
      </c>
      <c r="G508" s="558" t="str">
        <f t="shared" si="168"/>
        <v>72-2</v>
      </c>
      <c r="H508" s="226">
        <v>0</v>
      </c>
      <c r="I508">
        <v>10.5</v>
      </c>
      <c r="J508" s="544">
        <f t="shared" si="177"/>
        <v>1</v>
      </c>
      <c r="K508" s="545" t="b">
        <f>IF(J509=1,IF(((VLOOKUP($G508,[1]Depth_Lookup!A$3:J$410,9,FALSE))-(I508/100))=0,"Good",IF(((VLOOKUP($G508,[1]Depth_Lookup!$A$3:$J$550,9,FALSE))-(I508/100))&gt;0,"Too Short","Too Long")))</f>
        <v>0</v>
      </c>
      <c r="L508" s="171">
        <f>(VLOOKUP($G508,Depth_Lookup!$A$3:$J$410,10,FALSE))+(H508/100)</f>
        <v>177.685</v>
      </c>
      <c r="M508" s="171">
        <f>(VLOOKUP($G508,Depth_Lookup!$A$3:$J$410,10,FALSE))+(I508/100)</f>
        <v>177.79</v>
      </c>
      <c r="N508" s="232" t="s">
        <v>2070</v>
      </c>
      <c r="O508" s="226">
        <v>1</v>
      </c>
      <c r="P508" s="226" t="s">
        <v>853</v>
      </c>
      <c r="Q508" s="226" t="s">
        <v>125</v>
      </c>
      <c r="R508" s="391" t="str">
        <f t="shared" si="175"/>
        <v>SerpentinizedHarzburgite</v>
      </c>
      <c r="S508" s="226" t="s">
        <v>700</v>
      </c>
      <c r="T508" s="226" t="s">
        <v>107</v>
      </c>
      <c r="U508" s="226"/>
      <c r="V508" s="226"/>
      <c r="W508" s="226" t="s">
        <v>102</v>
      </c>
      <c r="X508" s="391">
        <f>VLOOKUP(W508,[1]definitions_list_lookup!A$13:B$19,2,0)</f>
        <v>5</v>
      </c>
      <c r="Y508" s="226" t="s">
        <v>90</v>
      </c>
      <c r="Z508" s="226" t="s">
        <v>91</v>
      </c>
      <c r="AA508" s="226"/>
      <c r="AB508" s="226"/>
      <c r="AC508" s="226"/>
      <c r="AD508" s="226"/>
      <c r="AE508" s="393"/>
      <c r="AF508" s="558" t="e">
        <f>VLOOKUP(AE508,[1]definitions_list_mag!$V$12:$W$15,2,0)</f>
        <v>#N/A</v>
      </c>
      <c r="AG508" s="394"/>
      <c r="AH508" s="226"/>
      <c r="AI508" s="257">
        <v>78</v>
      </c>
      <c r="AJ508" s="226"/>
      <c r="AK508" s="226"/>
      <c r="AL508" s="226"/>
      <c r="AM508" s="226"/>
      <c r="AN508" s="226"/>
      <c r="AO508" s="257"/>
      <c r="AP508" s="226"/>
      <c r="AQ508" s="226"/>
      <c r="AR508" s="226"/>
      <c r="AS508" s="226"/>
      <c r="AT508" s="226"/>
      <c r="AU508" s="257">
        <v>1</v>
      </c>
      <c r="AV508" s="226"/>
      <c r="AW508" s="226"/>
      <c r="AX508" s="226"/>
      <c r="AY508" s="226"/>
      <c r="AZ508" s="226"/>
      <c r="BA508" s="257">
        <v>20</v>
      </c>
      <c r="BB508" s="226">
        <v>6</v>
      </c>
      <c r="BC508" s="226">
        <v>3</v>
      </c>
      <c r="BD508" s="226" t="s">
        <v>118</v>
      </c>
      <c r="BE508" s="226" t="s">
        <v>103</v>
      </c>
      <c r="BF508" s="226" t="s">
        <v>2067</v>
      </c>
      <c r="BG508" s="257"/>
      <c r="BH508" s="226"/>
      <c r="BI508" s="226"/>
      <c r="BJ508" s="226"/>
      <c r="BK508" s="226"/>
      <c r="BL508" s="226"/>
      <c r="BM508" s="257">
        <v>1</v>
      </c>
      <c r="BN508" s="226">
        <v>1</v>
      </c>
      <c r="BO508" s="226">
        <v>0.5</v>
      </c>
      <c r="BP508" s="226"/>
      <c r="BQ508" s="226"/>
      <c r="BR508" s="226"/>
      <c r="BS508" s="226"/>
      <c r="BT508" s="226"/>
      <c r="BU508" s="226"/>
      <c r="BV508" s="226"/>
      <c r="BW508" s="226"/>
      <c r="BX508" s="226"/>
      <c r="BY508" s="257"/>
      <c r="BZ508" s="226"/>
      <c r="CA508" s="226"/>
      <c r="CB508" s="226"/>
      <c r="CC508" s="226"/>
      <c r="CD508" s="226"/>
      <c r="CE508" s="226"/>
      <c r="CF508" s="399">
        <f t="shared" si="178"/>
        <v>100</v>
      </c>
      <c r="CG508" s="259"/>
      <c r="CH508" s="559" t="s">
        <v>1329</v>
      </c>
      <c r="CI508" s="559">
        <v>90</v>
      </c>
      <c r="CJ508" s="559" t="s">
        <v>514</v>
      </c>
      <c r="CK508" s="560"/>
      <c r="CL508" s="560"/>
      <c r="CM508" s="560"/>
      <c r="CN508" s="560"/>
      <c r="CO508" s="560"/>
      <c r="CP508" s="560"/>
      <c r="CQ508" s="560"/>
      <c r="CR508" s="560"/>
      <c r="CS508" s="560"/>
      <c r="CT508" s="560"/>
      <c r="CU508" s="560"/>
      <c r="CV508" s="560"/>
      <c r="CW508" s="560"/>
      <c r="CX508" s="560"/>
      <c r="CY508" s="560"/>
      <c r="CZ508" s="560"/>
      <c r="DA508" s="560"/>
      <c r="DB508" s="560">
        <v>85</v>
      </c>
      <c r="DC508" s="561">
        <v>15</v>
      </c>
      <c r="DD508" s="560"/>
      <c r="DE508" s="560"/>
      <c r="DF508" s="560"/>
      <c r="DG508" s="560"/>
      <c r="DH508" s="560"/>
      <c r="DI508" s="560"/>
      <c r="DJ508" s="560"/>
      <c r="DK508" s="396"/>
      <c r="DL508" s="259"/>
      <c r="DM508" s="560"/>
      <c r="DN508" s="560"/>
      <c r="DO508" s="563"/>
      <c r="DP508" s="564"/>
      <c r="DQ508" s="565"/>
      <c r="DR508" s="563"/>
      <c r="DS508" s="565"/>
      <c r="DT508" s="543" t="s">
        <v>2071</v>
      </c>
      <c r="DU508" s="566"/>
      <c r="DV508" s="566"/>
      <c r="DW508" s="400" t="e">
        <f>VLOOKUP(P508,[1]definitions_list_lookup!$K$30:$L$54,2,0)</f>
        <v>#N/A</v>
      </c>
      <c r="DX508" s="567" t="s">
        <v>1838</v>
      </c>
      <c r="DY508" s="567" t="s">
        <v>1437</v>
      </c>
      <c r="DZ508" s="155"/>
      <c r="EA508" s="139"/>
      <c r="ED508" s="229" t="s">
        <v>2517</v>
      </c>
      <c r="EE508" s="140"/>
      <c r="EG508" s="140"/>
      <c r="EI508" s="218"/>
      <c r="EJ508" s="143"/>
      <c r="EK508" s="221"/>
      <c r="EM508" s="109"/>
      <c r="EN508" s="109"/>
      <c r="EZ508" s="192" t="e">
        <f t="shared" si="155"/>
        <v>#DIV/0!</v>
      </c>
      <c r="FA508" s="192" t="e">
        <f t="shared" si="156"/>
        <v>#DIV/0!</v>
      </c>
      <c r="FB508" s="192" t="e">
        <f t="shared" si="157"/>
        <v>#DIV/0!</v>
      </c>
      <c r="FC508" s="192" t="e">
        <f t="shared" si="158"/>
        <v>#DIV/0!</v>
      </c>
      <c r="FD508" s="192" t="e">
        <f t="shared" si="159"/>
        <v>#DIV/0!</v>
      </c>
      <c r="FE508" s="193" t="e">
        <f t="shared" si="160"/>
        <v>#DIV/0!</v>
      </c>
      <c r="FF508" s="194" t="e">
        <f t="shared" si="161"/>
        <v>#DIV/0!</v>
      </c>
      <c r="FI508" s="778">
        <f t="shared" si="162"/>
        <v>0</v>
      </c>
      <c r="FJ508" s="779" t="e">
        <f t="shared" si="163"/>
        <v>#DIV/0!</v>
      </c>
      <c r="FK508" s="779" t="e">
        <f t="shared" si="164"/>
        <v>#DIV/0!</v>
      </c>
      <c r="FL508" s="780" t="e">
        <f t="shared" si="165"/>
        <v>#DIV/0!</v>
      </c>
      <c r="FM508" s="169" t="e">
        <f t="shared" si="166"/>
        <v>#DIV/0!</v>
      </c>
      <c r="FN508" s="783" t="e">
        <f t="shared" si="167"/>
        <v>#DIV/0!</v>
      </c>
    </row>
    <row r="509" spans="1:1038" ht="18" customHeight="1">
      <c r="A509" s="389" t="s">
        <v>2065</v>
      </c>
      <c r="B509" s="226" t="s">
        <v>1647</v>
      </c>
      <c r="C509" s="226"/>
      <c r="D509" s="226" t="s">
        <v>1279</v>
      </c>
      <c r="E509" s="226">
        <v>72</v>
      </c>
      <c r="F509" s="226">
        <v>2</v>
      </c>
      <c r="G509" s="558" t="str">
        <f t="shared" si="168"/>
        <v>72-2</v>
      </c>
      <c r="H509" s="226">
        <v>10.5</v>
      </c>
      <c r="I509">
        <v>27.5</v>
      </c>
      <c r="J509" s="544">
        <f t="shared" si="177"/>
        <v>0</v>
      </c>
      <c r="K509" s="545" t="b">
        <f>IF(J510=1,IF(((VLOOKUP($G509,[1]Depth_Lookup!A$3:J$410,9,FALSE))-(I509/100))=0,"Good",IF(((VLOOKUP($G509,[1]Depth_Lookup!$A$3:$J$550,9,FALSE))-(I509/100))&gt;0,"Too Short","Too Long")))</f>
        <v>0</v>
      </c>
      <c r="L509" s="171">
        <f>(VLOOKUP($G509,Depth_Lookup!$A$3:$J$410,10,FALSE))+(H509/100)</f>
        <v>177.79</v>
      </c>
      <c r="M509" s="171">
        <f>(VLOOKUP($G509,Depth_Lookup!$A$3:$J$410,10,FALSE))+(I509/100)</f>
        <v>177.96</v>
      </c>
      <c r="N509" s="232" t="s">
        <v>2072</v>
      </c>
      <c r="O509" s="226">
        <v>1</v>
      </c>
      <c r="P509" s="226" t="s">
        <v>127</v>
      </c>
      <c r="Q509" s="226" t="s">
        <v>87</v>
      </c>
      <c r="R509" s="391" t="str">
        <f t="shared" si="175"/>
        <v>Orthopyroxene-bearing Dunite</v>
      </c>
      <c r="S509" s="226" t="s">
        <v>107</v>
      </c>
      <c r="T509" s="226" t="s">
        <v>107</v>
      </c>
      <c r="U509" s="226" t="s">
        <v>108</v>
      </c>
      <c r="V509" s="226" t="s">
        <v>509</v>
      </c>
      <c r="W509" s="226" t="s">
        <v>102</v>
      </c>
      <c r="X509" s="391">
        <f>VLOOKUP(W509,[1]definitions_list_lookup!A$13:B$19,2,0)</f>
        <v>5</v>
      </c>
      <c r="Y509" s="226" t="s">
        <v>90</v>
      </c>
      <c r="Z509" s="226" t="s">
        <v>91</v>
      </c>
      <c r="AA509" s="226"/>
      <c r="AB509" s="226"/>
      <c r="AC509" s="226"/>
      <c r="AD509" s="226"/>
      <c r="AE509" s="393"/>
      <c r="AF509" s="558" t="e">
        <f>VLOOKUP(AE509,[1]definitions_list_mag!$V$12:$W$15,2,0)</f>
        <v>#N/A</v>
      </c>
      <c r="AG509" s="394"/>
      <c r="AH509" s="226"/>
      <c r="AI509" s="257">
        <v>94</v>
      </c>
      <c r="AJ509" s="226"/>
      <c r="AK509" s="226"/>
      <c r="AL509" s="226"/>
      <c r="AM509" s="226"/>
      <c r="AN509" s="226"/>
      <c r="AO509" s="257"/>
      <c r="AP509" s="226"/>
      <c r="AQ509" s="226"/>
      <c r="AR509" s="226"/>
      <c r="AS509" s="226"/>
      <c r="AT509" s="226"/>
      <c r="AU509" s="257"/>
      <c r="AV509" s="226"/>
      <c r="AW509" s="226"/>
      <c r="AX509" s="226"/>
      <c r="AY509" s="226"/>
      <c r="AZ509" s="226"/>
      <c r="BA509" s="257">
        <v>3</v>
      </c>
      <c r="BB509" s="226">
        <v>5</v>
      </c>
      <c r="BC509" s="226">
        <v>2</v>
      </c>
      <c r="BD509" s="226" t="s">
        <v>118</v>
      </c>
      <c r="BE509" s="226" t="s">
        <v>103</v>
      </c>
      <c r="BF509" s="226" t="s">
        <v>2067</v>
      </c>
      <c r="BG509" s="257"/>
      <c r="BH509" s="226"/>
      <c r="BI509" s="226"/>
      <c r="BJ509" s="226"/>
      <c r="BK509" s="226"/>
      <c r="BL509" s="226"/>
      <c r="BM509" s="257">
        <v>3</v>
      </c>
      <c r="BN509" s="226">
        <v>1</v>
      </c>
      <c r="BO509" s="226">
        <v>0.5</v>
      </c>
      <c r="BP509" s="226"/>
      <c r="BQ509" s="226"/>
      <c r="BR509" s="226"/>
      <c r="BS509" s="226"/>
      <c r="BT509" s="226"/>
      <c r="BU509" s="226"/>
      <c r="BV509" s="226"/>
      <c r="BW509" s="226"/>
      <c r="BX509" s="226"/>
      <c r="BY509" s="257"/>
      <c r="BZ509" s="226"/>
      <c r="CA509" s="226"/>
      <c r="CB509" s="226"/>
      <c r="CC509" s="226"/>
      <c r="CD509" s="226"/>
      <c r="CE509" s="226"/>
      <c r="CF509" s="399">
        <f t="shared" si="178"/>
        <v>100</v>
      </c>
      <c r="CG509" s="259"/>
      <c r="CH509" s="559" t="s">
        <v>1329</v>
      </c>
      <c r="CI509" s="559">
        <v>90</v>
      </c>
      <c r="CJ509" s="559" t="s">
        <v>514</v>
      </c>
      <c r="CK509" s="560"/>
      <c r="CL509" s="560"/>
      <c r="CM509" s="560"/>
      <c r="CN509" s="560"/>
      <c r="CO509" s="560"/>
      <c r="CP509" s="560"/>
      <c r="CQ509" s="560"/>
      <c r="CR509" s="560"/>
      <c r="CS509" s="560"/>
      <c r="CT509" s="560"/>
      <c r="CU509" s="560"/>
      <c r="CV509" s="560"/>
      <c r="CW509" s="560"/>
      <c r="CX509" s="560"/>
      <c r="CY509" s="560"/>
      <c r="CZ509" s="560"/>
      <c r="DA509" s="560"/>
      <c r="DB509" s="560">
        <v>100</v>
      </c>
      <c r="DC509" s="561"/>
      <c r="DD509" s="560"/>
      <c r="DE509" s="560"/>
      <c r="DF509" s="560"/>
      <c r="DG509" s="560"/>
      <c r="DH509" s="560"/>
      <c r="DI509" s="560"/>
      <c r="DJ509" s="560"/>
      <c r="DK509" s="396"/>
      <c r="DL509" s="259"/>
      <c r="DM509" s="560"/>
      <c r="DN509" s="560"/>
      <c r="DO509" s="563"/>
      <c r="DP509" s="564"/>
      <c r="DQ509" s="565"/>
      <c r="DR509" s="563"/>
      <c r="DS509" s="565"/>
      <c r="DT509" s="543" t="s">
        <v>2073</v>
      </c>
      <c r="DU509" s="566"/>
      <c r="DV509" s="566"/>
      <c r="DW509" s="400" t="str">
        <f>VLOOKUP(P509,[1]definitions_list_lookup!$K$30:$L$54,2,0)</f>
        <v>Opx-b</v>
      </c>
      <c r="DX509" s="567" t="s">
        <v>1716</v>
      </c>
      <c r="DY509" s="567" t="s">
        <v>1437</v>
      </c>
      <c r="DZ509" s="155"/>
      <c r="EA509" s="139"/>
      <c r="ED509" s="229" t="s">
        <v>2517</v>
      </c>
      <c r="EE509" s="140"/>
      <c r="EG509" s="140"/>
      <c r="EI509" s="218"/>
      <c r="EJ509" s="143"/>
      <c r="EK509" s="221"/>
      <c r="EM509" s="109"/>
      <c r="EN509" s="109"/>
      <c r="EV509" s="112">
        <v>28</v>
      </c>
      <c r="EW509" s="112">
        <v>270</v>
      </c>
      <c r="EX509" s="112">
        <v>40</v>
      </c>
      <c r="EY509" s="112">
        <v>0</v>
      </c>
      <c r="EZ509" s="192">
        <f t="shared" si="155"/>
        <v>147.63892920742774</v>
      </c>
      <c r="FA509" s="192">
        <f t="shared" si="156"/>
        <v>147.63892920742774</v>
      </c>
      <c r="FB509" s="192">
        <f t="shared" si="157"/>
        <v>45.190288512286891</v>
      </c>
      <c r="FC509" s="192">
        <f t="shared" si="158"/>
        <v>237.63892920742774</v>
      </c>
      <c r="FD509" s="192">
        <f t="shared" si="159"/>
        <v>44.809711487713109</v>
      </c>
      <c r="FE509" s="193">
        <f t="shared" si="160"/>
        <v>327.63892920742774</v>
      </c>
      <c r="FF509" s="194">
        <f t="shared" si="161"/>
        <v>44.809711487713109</v>
      </c>
      <c r="FG509" s="140" t="s">
        <v>1637</v>
      </c>
      <c r="FI509" s="778">
        <f t="shared" si="162"/>
        <v>0</v>
      </c>
      <c r="FJ509" s="779">
        <f t="shared" si="163"/>
        <v>44.809711487713109</v>
      </c>
      <c r="FK509" s="779">
        <f t="shared" si="164"/>
        <v>45.190288512286891</v>
      </c>
      <c r="FL509" s="780">
        <f t="shared" si="165"/>
        <v>0.78871932446557624</v>
      </c>
      <c r="FM509" s="169">
        <f t="shared" si="166"/>
        <v>0.70945129265252027</v>
      </c>
      <c r="FN509" s="783">
        <f t="shared" si="167"/>
        <v>0</v>
      </c>
    </row>
    <row r="510" spans="1:1038" ht="18" customHeight="1">
      <c r="A510" s="389" t="s">
        <v>2065</v>
      </c>
      <c r="B510" s="226" t="s">
        <v>1647</v>
      </c>
      <c r="C510" s="226"/>
      <c r="D510" s="226" t="s">
        <v>1279</v>
      </c>
      <c r="E510" s="226">
        <v>72</v>
      </c>
      <c r="F510" s="226">
        <v>2</v>
      </c>
      <c r="G510" s="558" t="str">
        <f t="shared" si="168"/>
        <v>72-2</v>
      </c>
      <c r="H510" s="226">
        <v>27.5</v>
      </c>
      <c r="I510">
        <v>70</v>
      </c>
      <c r="J510" s="544">
        <f t="shared" si="177"/>
        <v>0</v>
      </c>
      <c r="K510" s="545" t="b">
        <f>IF(J513=1,IF(((VLOOKUP($G510,[1]Depth_Lookup!A$3:J$410,9,FALSE))-(I510/100))=0,"Good",IF(((VLOOKUP($G510,[1]Depth_Lookup!$A$3:$J$550,9,FALSE))-(I510/100))&gt;0,"Too Short","Too Long")))</f>
        <v>0</v>
      </c>
      <c r="L510" s="171">
        <f>(VLOOKUP($G510,Depth_Lookup!$A$3:$J$410,10,FALSE))+(H510/100)</f>
        <v>177.96</v>
      </c>
      <c r="M510" s="171">
        <f>(VLOOKUP($G510,Depth_Lookup!$A$3:$J$410,10,FALSE))+(I510/100)</f>
        <v>178.38499999999999</v>
      </c>
      <c r="N510" s="232" t="s">
        <v>2074</v>
      </c>
      <c r="O510" s="226">
        <v>1</v>
      </c>
      <c r="P510" s="226" t="s">
        <v>853</v>
      </c>
      <c r="Q510" s="226" t="s">
        <v>125</v>
      </c>
      <c r="R510" s="391" t="str">
        <f t="shared" si="175"/>
        <v>SerpentinizedHarzburgite</v>
      </c>
      <c r="S510" s="226" t="s">
        <v>107</v>
      </c>
      <c r="T510" s="226" t="s">
        <v>107</v>
      </c>
      <c r="U510" s="226" t="s">
        <v>108</v>
      </c>
      <c r="V510" s="226" t="s">
        <v>509</v>
      </c>
      <c r="W510" s="226" t="s">
        <v>102</v>
      </c>
      <c r="X510" s="391">
        <f>VLOOKUP(W510,[1]definitions_list_lookup!A$13:B$19,2,0)</f>
        <v>5</v>
      </c>
      <c r="Y510" s="226" t="s">
        <v>90</v>
      </c>
      <c r="Z510" s="226" t="s">
        <v>91</v>
      </c>
      <c r="AA510" s="226" t="s">
        <v>1685</v>
      </c>
      <c r="AB510" s="226"/>
      <c r="AC510" s="226"/>
      <c r="AD510" s="226"/>
      <c r="AE510" s="393"/>
      <c r="AF510" s="558" t="e">
        <f>VLOOKUP(AE510,[1]definitions_list_mag!$V$12:$W$15,2,0)</f>
        <v>#N/A</v>
      </c>
      <c r="AG510" s="394"/>
      <c r="AH510" s="226"/>
      <c r="AI510" s="257">
        <v>77</v>
      </c>
      <c r="AJ510" s="226"/>
      <c r="AK510" s="226"/>
      <c r="AL510" s="226"/>
      <c r="AM510" s="226"/>
      <c r="AN510" s="226"/>
      <c r="AO510" s="257"/>
      <c r="AP510" s="226"/>
      <c r="AQ510" s="226"/>
      <c r="AR510" s="226"/>
      <c r="AS510" s="226"/>
      <c r="AT510" s="226"/>
      <c r="AU510" s="257">
        <v>2</v>
      </c>
      <c r="AV510" s="226">
        <v>2</v>
      </c>
      <c r="AW510" s="226">
        <v>1</v>
      </c>
      <c r="AX510" s="226" t="s">
        <v>110</v>
      </c>
      <c r="AY510" s="226" t="s">
        <v>103</v>
      </c>
      <c r="AZ510" s="226"/>
      <c r="BA510" s="257">
        <v>20</v>
      </c>
      <c r="BB510" s="226">
        <v>6</v>
      </c>
      <c r="BC510" s="226">
        <v>3</v>
      </c>
      <c r="BD510" s="226" t="s">
        <v>118</v>
      </c>
      <c r="BE510" s="226" t="s">
        <v>103</v>
      </c>
      <c r="BF510" s="226" t="s">
        <v>2067</v>
      </c>
      <c r="BG510" s="257"/>
      <c r="BH510" s="226"/>
      <c r="BI510" s="226"/>
      <c r="BJ510" s="226"/>
      <c r="BK510" s="226"/>
      <c r="BL510" s="226"/>
      <c r="BM510" s="257">
        <v>1</v>
      </c>
      <c r="BN510" s="226">
        <v>1</v>
      </c>
      <c r="BO510" s="226">
        <v>0.5</v>
      </c>
      <c r="BP510" s="226"/>
      <c r="BQ510" s="226"/>
      <c r="BR510" s="226"/>
      <c r="BS510" s="226"/>
      <c r="BT510" s="226"/>
      <c r="BU510" s="226"/>
      <c r="BV510" s="226"/>
      <c r="BW510" s="226"/>
      <c r="BX510" s="226"/>
      <c r="BY510" s="257"/>
      <c r="BZ510" s="226"/>
      <c r="CA510" s="226"/>
      <c r="CB510" s="226"/>
      <c r="CC510" s="226"/>
      <c r="CD510" s="226"/>
      <c r="CE510" s="226"/>
      <c r="CF510" s="399">
        <f t="shared" si="178"/>
        <v>100</v>
      </c>
      <c r="CG510" s="259"/>
      <c r="CH510" s="559" t="s">
        <v>1329</v>
      </c>
      <c r="CI510" s="559">
        <v>90</v>
      </c>
      <c r="CJ510" s="559" t="s">
        <v>514</v>
      </c>
      <c r="CK510" s="560"/>
      <c r="CL510" s="560"/>
      <c r="CM510" s="560"/>
      <c r="CN510" s="560"/>
      <c r="CO510" s="560"/>
      <c r="CP510" s="560"/>
      <c r="CQ510" s="560"/>
      <c r="CR510" s="560"/>
      <c r="CS510" s="560"/>
      <c r="CT510" s="560"/>
      <c r="CU510" s="560"/>
      <c r="CV510" s="560"/>
      <c r="CW510" s="560"/>
      <c r="CX510" s="560"/>
      <c r="CY510" s="560"/>
      <c r="CZ510" s="560"/>
      <c r="DA510" s="560"/>
      <c r="DB510" s="560">
        <v>85</v>
      </c>
      <c r="DC510" s="561">
        <v>15</v>
      </c>
      <c r="DD510" s="560"/>
      <c r="DE510" s="560"/>
      <c r="DF510" s="560"/>
      <c r="DG510" s="560"/>
      <c r="DH510" s="560"/>
      <c r="DI510" s="560"/>
      <c r="DJ510" s="560"/>
      <c r="DK510" s="396"/>
      <c r="DL510" s="259"/>
      <c r="DM510" s="560"/>
      <c r="DN510" s="560"/>
      <c r="DO510" s="563"/>
      <c r="DP510" s="564"/>
      <c r="DQ510" s="565"/>
      <c r="DR510" s="563"/>
      <c r="DS510" s="565"/>
      <c r="DT510" s="543" t="s">
        <v>2075</v>
      </c>
      <c r="DU510" s="566"/>
      <c r="DV510" s="566"/>
      <c r="DW510" s="400" t="e">
        <f>VLOOKUP(P510,[1]definitions_list_lookup!$K$30:$L$54,2,0)</f>
        <v>#N/A</v>
      </c>
      <c r="DX510" s="567" t="s">
        <v>1716</v>
      </c>
      <c r="DY510" s="567" t="s">
        <v>1437</v>
      </c>
      <c r="DZ510" s="155"/>
      <c r="EA510" s="139"/>
      <c r="ED510" s="229" t="s">
        <v>2517</v>
      </c>
      <c r="EE510" s="140"/>
      <c r="EG510" s="140"/>
      <c r="EI510" s="218"/>
      <c r="EJ510" s="143"/>
      <c r="EK510" s="221"/>
      <c r="EM510" s="109"/>
      <c r="EN510" s="109"/>
      <c r="EZ510" s="192" t="e">
        <f t="shared" si="155"/>
        <v>#DIV/0!</v>
      </c>
      <c r="FA510" s="192" t="e">
        <f t="shared" si="156"/>
        <v>#DIV/0!</v>
      </c>
      <c r="FB510" s="192" t="e">
        <f t="shared" si="157"/>
        <v>#DIV/0!</v>
      </c>
      <c r="FC510" s="192" t="e">
        <f t="shared" si="158"/>
        <v>#DIV/0!</v>
      </c>
      <c r="FD510" s="192" t="e">
        <f t="shared" si="159"/>
        <v>#DIV/0!</v>
      </c>
      <c r="FE510" s="193" t="e">
        <f t="shared" si="160"/>
        <v>#DIV/0!</v>
      </c>
      <c r="FF510" s="194" t="e">
        <f t="shared" si="161"/>
        <v>#DIV/0!</v>
      </c>
      <c r="FI510" s="778">
        <f t="shared" si="162"/>
        <v>0</v>
      </c>
      <c r="FJ510" s="779" t="e">
        <f t="shared" si="163"/>
        <v>#DIV/0!</v>
      </c>
      <c r="FK510" s="779" t="e">
        <f t="shared" si="164"/>
        <v>#DIV/0!</v>
      </c>
      <c r="FL510" s="780" t="e">
        <f t="shared" si="165"/>
        <v>#DIV/0!</v>
      </c>
      <c r="FM510" s="169" t="e">
        <f t="shared" si="166"/>
        <v>#DIV/0!</v>
      </c>
      <c r="FN510" s="783" t="e">
        <f t="shared" si="167"/>
        <v>#DIV/0!</v>
      </c>
    </row>
    <row r="511" spans="1:1038" ht="18" customHeight="1">
      <c r="A511" s="389"/>
      <c r="B511" s="226"/>
      <c r="C511" s="226"/>
      <c r="D511" s="226"/>
      <c r="E511" s="226">
        <v>72</v>
      </c>
      <c r="F511" s="226">
        <v>2</v>
      </c>
      <c r="G511" s="558" t="str">
        <f t="shared" ref="G511" si="180">E511&amp;"-"&amp;F511</f>
        <v>72-2</v>
      </c>
      <c r="H511" s="226">
        <v>70</v>
      </c>
      <c r="I511">
        <v>71</v>
      </c>
      <c r="J511" s="544">
        <f t="shared" si="177"/>
        <v>0</v>
      </c>
      <c r="K511" s="613" t="b">
        <f>IF(I513=1,IF(((VLOOKUP($G511,[1]Depth_Lookup!#REF!,9,FALSE))-(H511/100))=0,"Good",IF(((VLOOKUP($G511,[1]Depth_Lookup!$A$3:$J$550,9,FALSE))-(H511/100))&gt;0,"Too Short","Too Long")))</f>
        <v>0</v>
      </c>
      <c r="L511" s="171">
        <f>(VLOOKUP($G511,Depth_Lookup!$A$3:$J$410,10,FALSE))+(H511/100)</f>
        <v>178.38499999999999</v>
      </c>
      <c r="M511" s="171">
        <f>(VLOOKUP($G511,Depth_Lookup!$A$3:$J$410,10,FALSE))+(I511/100)</f>
        <v>178.39500000000001</v>
      </c>
      <c r="N511" s="232"/>
      <c r="O511" s="226"/>
      <c r="P511" s="226"/>
      <c r="Q511" s="226"/>
      <c r="R511" s="391" t="s">
        <v>2061</v>
      </c>
      <c r="S511" s="226"/>
      <c r="T511" s="226"/>
      <c r="U511" s="226"/>
      <c r="V511" s="226"/>
      <c r="W511" s="226"/>
      <c r="X511" s="391"/>
      <c r="Y511" s="226"/>
      <c r="Z511" s="226"/>
      <c r="AA511" s="226"/>
      <c r="AB511" s="226"/>
      <c r="AC511" s="226"/>
      <c r="AD511" s="226"/>
      <c r="AE511" s="393"/>
      <c r="AF511" s="558"/>
      <c r="AG511" s="394"/>
      <c r="AH511" s="226"/>
      <c r="AI511" s="257"/>
      <c r="AJ511" s="226"/>
      <c r="AK511" s="226"/>
      <c r="AL511" s="226"/>
      <c r="AM511" s="226"/>
      <c r="AN511" s="226"/>
      <c r="AO511" s="257"/>
      <c r="AP511" s="226"/>
      <c r="AQ511" s="226"/>
      <c r="AR511" s="226"/>
      <c r="AS511" s="226"/>
      <c r="AT511" s="226"/>
      <c r="AU511" s="257"/>
      <c r="AV511" s="226"/>
      <c r="AW511" s="226"/>
      <c r="AX511" s="226"/>
      <c r="AY511" s="226"/>
      <c r="AZ511" s="226"/>
      <c r="BA511" s="257"/>
      <c r="BB511" s="226"/>
      <c r="BC511" s="226"/>
      <c r="BD511" s="226"/>
      <c r="BE511" s="226"/>
      <c r="BF511" s="226"/>
      <c r="BG511" s="257"/>
      <c r="BH511" s="226"/>
      <c r="BI511" s="226"/>
      <c r="BJ511" s="226"/>
      <c r="BK511" s="226"/>
      <c r="BL511" s="226"/>
      <c r="BM511" s="257"/>
      <c r="BN511" s="226"/>
      <c r="BO511" s="226"/>
      <c r="BP511" s="226"/>
      <c r="BQ511" s="226"/>
      <c r="BR511" s="226"/>
      <c r="BS511" s="226"/>
      <c r="BT511" s="226"/>
      <c r="BU511" s="226"/>
      <c r="BV511" s="226"/>
      <c r="BW511" s="226"/>
      <c r="BX511" s="226"/>
      <c r="BY511" s="257"/>
      <c r="BZ511" s="226"/>
      <c r="CA511" s="226"/>
      <c r="CB511" s="226"/>
      <c r="CC511" s="226"/>
      <c r="CD511" s="226"/>
      <c r="CE511" s="226"/>
      <c r="CF511" s="399"/>
      <c r="CG511" s="259"/>
      <c r="CH511" s="559"/>
      <c r="CI511" s="559"/>
      <c r="CJ511" s="559"/>
      <c r="CK511" s="560"/>
      <c r="CL511" s="560"/>
      <c r="CM511" s="560"/>
      <c r="CN511" s="560"/>
      <c r="CO511" s="560"/>
      <c r="CP511" s="560"/>
      <c r="CQ511" s="560"/>
      <c r="CR511" s="560"/>
      <c r="CS511" s="560"/>
      <c r="CT511" s="560"/>
      <c r="CU511" s="560"/>
      <c r="CV511" s="560"/>
      <c r="CW511" s="560"/>
      <c r="CX511" s="560"/>
      <c r="CY511" s="560"/>
      <c r="CZ511" s="560"/>
      <c r="DA511" s="560"/>
      <c r="DB511" s="560"/>
      <c r="DC511" s="561"/>
      <c r="DD511" s="560"/>
      <c r="DE511" s="560"/>
      <c r="DF511" s="560"/>
      <c r="DG511" s="560"/>
      <c r="DH511" s="560"/>
      <c r="DI511" s="560"/>
      <c r="DJ511" s="560"/>
      <c r="DK511" s="396"/>
      <c r="DL511" s="259"/>
      <c r="DM511" s="560"/>
      <c r="DN511" s="560"/>
      <c r="DO511" s="563"/>
      <c r="DP511" s="564"/>
      <c r="DQ511" s="565"/>
      <c r="DR511" s="563"/>
      <c r="DS511" s="565"/>
      <c r="DT511" s="543"/>
      <c r="DU511" s="566"/>
      <c r="DV511" s="566"/>
      <c r="DW511" s="400"/>
      <c r="DX511" s="567"/>
      <c r="DY511" s="567"/>
      <c r="DZ511" s="155"/>
      <c r="EA511" s="139"/>
      <c r="ED511" s="229" t="s">
        <v>2517</v>
      </c>
      <c r="EE511" s="140"/>
      <c r="EG511" s="140"/>
      <c r="EI511" s="218"/>
      <c r="EJ511" s="143"/>
      <c r="EK511" s="221"/>
      <c r="EM511" s="109"/>
      <c r="EN511" s="109" t="s">
        <v>1448</v>
      </c>
      <c r="EO511" s="144">
        <v>0.5</v>
      </c>
      <c r="EP511" s="144" t="s">
        <v>2054</v>
      </c>
      <c r="EV511" s="112">
        <v>43</v>
      </c>
      <c r="EW511" s="112">
        <v>270</v>
      </c>
      <c r="EX511" s="112">
        <v>54</v>
      </c>
      <c r="EY511" s="112">
        <v>180</v>
      </c>
      <c r="EZ511" s="192">
        <f t="shared" si="155"/>
        <v>34.118106094879749</v>
      </c>
      <c r="FA511" s="192">
        <f t="shared" si="156"/>
        <v>34.118106094879749</v>
      </c>
      <c r="FB511" s="192">
        <f t="shared" si="157"/>
        <v>31.026584566617586</v>
      </c>
      <c r="FC511" s="192">
        <f t="shared" si="158"/>
        <v>124.11810609487975</v>
      </c>
      <c r="FD511" s="192">
        <f t="shared" si="159"/>
        <v>58.973415433382414</v>
      </c>
      <c r="FE511" s="193">
        <f t="shared" si="160"/>
        <v>214.11810609487975</v>
      </c>
      <c r="FF511" s="194">
        <f t="shared" si="161"/>
        <v>58.973415433382414</v>
      </c>
      <c r="FI511" s="778">
        <f t="shared" si="162"/>
        <v>0.5</v>
      </c>
      <c r="FJ511" s="779">
        <f t="shared" si="163"/>
        <v>58.973415433382414</v>
      </c>
      <c r="FK511" s="779">
        <f t="shared" si="164"/>
        <v>31.026584566617586</v>
      </c>
      <c r="FL511" s="780">
        <f t="shared" si="165"/>
        <v>0.5415160563359348</v>
      </c>
      <c r="FM511" s="169">
        <f t="shared" si="166"/>
        <v>0.51543573498389905</v>
      </c>
      <c r="FN511" s="783">
        <f t="shared" si="167"/>
        <v>0.25771786749194953</v>
      </c>
    </row>
    <row r="512" spans="1:1038" ht="18" customHeight="1">
      <c r="A512" s="389" t="s">
        <v>2065</v>
      </c>
      <c r="B512" s="226" t="s">
        <v>1647</v>
      </c>
      <c r="C512" s="226"/>
      <c r="D512" s="226" t="s">
        <v>1279</v>
      </c>
      <c r="E512" s="226">
        <v>72</v>
      </c>
      <c r="F512" s="226">
        <v>2</v>
      </c>
      <c r="G512" s="558" t="str">
        <f t="shared" ref="G512" si="181">E512&amp;"-"&amp;F512</f>
        <v>72-2</v>
      </c>
      <c r="H512" s="226">
        <v>71</v>
      </c>
      <c r="I512">
        <v>81</v>
      </c>
      <c r="J512" s="544">
        <f t="shared" ref="J512" si="182">IF(H512=0, 1, 0)</f>
        <v>0</v>
      </c>
      <c r="K512" s="545" t="b">
        <f>IF(J515=1,IF(((VLOOKUP($G512,[1]Depth_Lookup!A$3:J$410,9,FALSE))-(I512/100))=0,"Good",IF(((VLOOKUP($G512,[1]Depth_Lookup!$A$3:$J$550,9,FALSE))-(I512/100))&gt;0,"Too Short","Too Long")))</f>
        <v>0</v>
      </c>
      <c r="L512" s="171">
        <f>(VLOOKUP($G512,Depth_Lookup!$A$3:$J$410,10,FALSE))+(H512/100)</f>
        <v>178.39500000000001</v>
      </c>
      <c r="M512" s="171">
        <f>(VLOOKUP($G512,Depth_Lookup!$A$3:$J$410,10,FALSE))+(I512/100)</f>
        <v>178.495</v>
      </c>
      <c r="N512" s="232" t="s">
        <v>2074</v>
      </c>
      <c r="O512" s="226">
        <v>1</v>
      </c>
      <c r="P512" s="226" t="s">
        <v>853</v>
      </c>
      <c r="Q512" s="226" t="s">
        <v>125</v>
      </c>
      <c r="R512" s="391" t="str">
        <f t="shared" ref="R512" si="183">P512&amp;""&amp;Q512</f>
        <v>SerpentinizedHarzburgite</v>
      </c>
      <c r="S512" s="226" t="s">
        <v>107</v>
      </c>
      <c r="T512" s="226" t="s">
        <v>107</v>
      </c>
      <c r="U512" s="226" t="s">
        <v>108</v>
      </c>
      <c r="V512" s="226" t="s">
        <v>509</v>
      </c>
      <c r="W512" s="226" t="s">
        <v>102</v>
      </c>
      <c r="X512" s="391">
        <f>VLOOKUP(W512,[1]definitions_list_lookup!A$13:B$19,2,0)</f>
        <v>5</v>
      </c>
      <c r="Y512" s="226" t="s">
        <v>90</v>
      </c>
      <c r="Z512" s="226" t="s">
        <v>91</v>
      </c>
      <c r="AA512" s="226" t="s">
        <v>1685</v>
      </c>
      <c r="AB512" s="226"/>
      <c r="AC512" s="226"/>
      <c r="AD512" s="226"/>
      <c r="AE512" s="393"/>
      <c r="AF512" s="558" t="e">
        <f>VLOOKUP(AE512,[1]definitions_list_mag!$V$12:$W$15,2,0)</f>
        <v>#N/A</v>
      </c>
      <c r="AG512" s="394"/>
      <c r="AH512" s="226"/>
      <c r="AI512" s="257">
        <v>77</v>
      </c>
      <c r="AJ512" s="226"/>
      <c r="AK512" s="226"/>
      <c r="AL512" s="226"/>
      <c r="AM512" s="226"/>
      <c r="AN512" s="226"/>
      <c r="AO512" s="257"/>
      <c r="AP512" s="226"/>
      <c r="AQ512" s="226"/>
      <c r="AR512" s="226"/>
      <c r="AS512" s="226"/>
      <c r="AT512" s="226"/>
      <c r="AU512" s="257">
        <v>2</v>
      </c>
      <c r="AV512" s="226">
        <v>2</v>
      </c>
      <c r="AW512" s="226">
        <v>1</v>
      </c>
      <c r="AX512" s="226" t="s">
        <v>110</v>
      </c>
      <c r="AY512" s="226" t="s">
        <v>103</v>
      </c>
      <c r="AZ512" s="226"/>
      <c r="BA512" s="257">
        <v>20</v>
      </c>
      <c r="BB512" s="226">
        <v>6</v>
      </c>
      <c r="BC512" s="226">
        <v>3</v>
      </c>
      <c r="BD512" s="226" t="s">
        <v>118</v>
      </c>
      <c r="BE512" s="226" t="s">
        <v>103</v>
      </c>
      <c r="BF512" s="226" t="s">
        <v>2067</v>
      </c>
      <c r="BG512" s="257"/>
      <c r="BH512" s="226"/>
      <c r="BI512" s="226"/>
      <c r="BJ512" s="226"/>
      <c r="BK512" s="226"/>
      <c r="BL512" s="226"/>
      <c r="BM512" s="257">
        <v>1</v>
      </c>
      <c r="BN512" s="226">
        <v>1</v>
      </c>
      <c r="BO512" s="226">
        <v>0.5</v>
      </c>
      <c r="BP512" s="226"/>
      <c r="BQ512" s="226"/>
      <c r="BR512" s="226"/>
      <c r="BS512" s="226"/>
      <c r="BT512" s="226"/>
      <c r="BU512" s="226"/>
      <c r="BV512" s="226"/>
      <c r="BW512" s="226"/>
      <c r="BX512" s="226"/>
      <c r="BY512" s="257"/>
      <c r="BZ512" s="226"/>
      <c r="CA512" s="226"/>
      <c r="CB512" s="226"/>
      <c r="CC512" s="226"/>
      <c r="CD512" s="226"/>
      <c r="CE512" s="226"/>
      <c r="CF512" s="399">
        <f t="shared" ref="CF512" si="184">AI512+AO512+BA512+AU512+BG512+BM512+BY512</f>
        <v>100</v>
      </c>
      <c r="CG512" s="259"/>
      <c r="CH512" s="559" t="s">
        <v>1329</v>
      </c>
      <c r="CI512" s="559">
        <v>90</v>
      </c>
      <c r="CJ512" s="559" t="s">
        <v>514</v>
      </c>
      <c r="CK512" s="560"/>
      <c r="CL512" s="560"/>
      <c r="CM512" s="560"/>
      <c r="CN512" s="560"/>
      <c r="CO512" s="560"/>
      <c r="CP512" s="560"/>
      <c r="CQ512" s="560"/>
      <c r="CR512" s="560"/>
      <c r="CS512" s="560"/>
      <c r="CT512" s="560"/>
      <c r="CU512" s="560"/>
      <c r="CV512" s="560"/>
      <c r="CW512" s="560"/>
      <c r="CX512" s="560"/>
      <c r="CY512" s="560"/>
      <c r="CZ512" s="560"/>
      <c r="DA512" s="560"/>
      <c r="DB512" s="560">
        <v>85</v>
      </c>
      <c r="DC512" s="561">
        <v>15</v>
      </c>
      <c r="DD512" s="560"/>
      <c r="DE512" s="560"/>
      <c r="DF512" s="560"/>
      <c r="DG512" s="560"/>
      <c r="DH512" s="560"/>
      <c r="DI512" s="560"/>
      <c r="DJ512" s="560"/>
      <c r="DK512" s="396"/>
      <c r="DL512" s="259"/>
      <c r="DM512" s="560"/>
      <c r="DN512" s="560"/>
      <c r="DO512" s="563"/>
      <c r="DP512" s="564"/>
      <c r="DQ512" s="565"/>
      <c r="DR512" s="563"/>
      <c r="DS512" s="565"/>
      <c r="DT512" s="543" t="s">
        <v>2075</v>
      </c>
      <c r="DU512" s="566"/>
      <c r="DV512" s="566"/>
      <c r="DW512" s="400" t="e">
        <f>VLOOKUP(P512,[1]definitions_list_lookup!$K$30:$L$54,2,0)</f>
        <v>#N/A</v>
      </c>
      <c r="DX512" s="567" t="s">
        <v>1716</v>
      </c>
      <c r="DY512" s="567" t="s">
        <v>1437</v>
      </c>
      <c r="DZ512" s="155"/>
      <c r="EA512" s="139"/>
      <c r="ED512" s="229" t="s">
        <v>2517</v>
      </c>
      <c r="EE512" s="140"/>
      <c r="EG512" s="140"/>
      <c r="EI512" s="218"/>
      <c r="EJ512" s="143"/>
      <c r="EK512" s="221"/>
      <c r="EM512" s="109"/>
      <c r="EN512" s="109" t="s">
        <v>1448</v>
      </c>
      <c r="EV512" s="112">
        <v>43</v>
      </c>
      <c r="EW512" s="112">
        <v>270</v>
      </c>
      <c r="EX512" s="112">
        <v>54</v>
      </c>
      <c r="EY512" s="112">
        <v>180</v>
      </c>
      <c r="EZ512" s="192">
        <f t="shared" si="155"/>
        <v>34.118106094879749</v>
      </c>
      <c r="FA512" s="192">
        <f t="shared" si="156"/>
        <v>34.118106094879749</v>
      </c>
      <c r="FB512" s="192">
        <f t="shared" si="157"/>
        <v>31.026584566617586</v>
      </c>
      <c r="FC512" s="192">
        <f t="shared" si="158"/>
        <v>124.11810609487975</v>
      </c>
      <c r="FD512" s="192">
        <f t="shared" si="159"/>
        <v>58.973415433382414</v>
      </c>
      <c r="FE512" s="193">
        <f t="shared" si="160"/>
        <v>214.11810609487975</v>
      </c>
      <c r="FF512" s="194">
        <f t="shared" si="161"/>
        <v>58.973415433382414</v>
      </c>
      <c r="FI512" s="778">
        <f t="shared" si="162"/>
        <v>0</v>
      </c>
      <c r="FJ512" s="779">
        <f t="shared" si="163"/>
        <v>58.973415433382414</v>
      </c>
      <c r="FK512" s="779">
        <f t="shared" si="164"/>
        <v>31.026584566617586</v>
      </c>
      <c r="FL512" s="780">
        <f t="shared" si="165"/>
        <v>0.5415160563359348</v>
      </c>
      <c r="FM512" s="169">
        <f t="shared" si="166"/>
        <v>0.51543573498389905</v>
      </c>
      <c r="FN512" s="783">
        <f t="shared" si="167"/>
        <v>0</v>
      </c>
    </row>
    <row r="513" spans="1:1038" s="288" customFormat="1" ht="18" customHeight="1">
      <c r="A513" s="352" t="s">
        <v>2065</v>
      </c>
      <c r="B513" s="227" t="s">
        <v>1647</v>
      </c>
      <c r="C513" s="227"/>
      <c r="D513" s="227" t="s">
        <v>1279</v>
      </c>
      <c r="E513" s="227">
        <v>72</v>
      </c>
      <c r="F513" s="227">
        <v>2</v>
      </c>
      <c r="G513" s="570" t="str">
        <f t="shared" si="168"/>
        <v>72-2</v>
      </c>
      <c r="H513" s="227">
        <v>81</v>
      </c>
      <c r="I513" s="479">
        <v>82.5</v>
      </c>
      <c r="J513" s="477">
        <f t="shared" si="177"/>
        <v>0</v>
      </c>
      <c r="K513" s="478" t="str">
        <f>IF(J514=1,IF(((VLOOKUP($G513,[1]Depth_Lookup!A$3:J$410,9,FALSE))-(I513/100))=0,"Good",IF(((VLOOKUP($G513,[1]Depth_Lookup!$A$3:$J$550,9,FALSE))-(I513/100))&gt;0,"Too Short","Too Long")))</f>
        <v>Good</v>
      </c>
      <c r="L513" s="171">
        <f>(VLOOKUP($G513,Depth_Lookup!$A$3:$J$410,10,FALSE))+(H513/100)</f>
        <v>178.495</v>
      </c>
      <c r="M513" s="171">
        <f>(VLOOKUP($G513,Depth_Lookup!$A$3:$J$410,10,FALSE))+(I513/100)</f>
        <v>178.51</v>
      </c>
      <c r="N513" s="230" t="s">
        <v>2076</v>
      </c>
      <c r="O513" s="227">
        <v>1</v>
      </c>
      <c r="P513" s="227" t="s">
        <v>127</v>
      </c>
      <c r="Q513" s="227" t="s">
        <v>87</v>
      </c>
      <c r="R513" s="286" t="str">
        <f t="shared" si="175"/>
        <v>Orthopyroxene-bearing Dunite</v>
      </c>
      <c r="S513" s="227" t="s">
        <v>107</v>
      </c>
      <c r="T513" s="227" t="s">
        <v>700</v>
      </c>
      <c r="U513" s="227" t="s">
        <v>108</v>
      </c>
      <c r="V513" s="227" t="s">
        <v>509</v>
      </c>
      <c r="W513" s="227" t="s">
        <v>102</v>
      </c>
      <c r="X513" s="286">
        <f>VLOOKUP(W513,[1]definitions_list_lookup!A$13:B$19,2,0)</f>
        <v>5</v>
      </c>
      <c r="Y513" s="227" t="s">
        <v>90</v>
      </c>
      <c r="Z513" s="227" t="s">
        <v>91</v>
      </c>
      <c r="AA513" s="227"/>
      <c r="AB513" s="227"/>
      <c r="AC513" s="227"/>
      <c r="AD513" s="227"/>
      <c r="AE513" s="233"/>
      <c r="AF513" s="570" t="e">
        <f>VLOOKUP(AE513,[1]definitions_list_mag!$V$12:$W$15,2,0)</f>
        <v>#N/A</v>
      </c>
      <c r="AG513" s="237"/>
      <c r="AH513" s="227"/>
      <c r="AI513" s="240">
        <v>98</v>
      </c>
      <c r="AJ513" s="227"/>
      <c r="AK513" s="227"/>
      <c r="AL513" s="227"/>
      <c r="AM513" s="227"/>
      <c r="AN513" s="227"/>
      <c r="AO513" s="240"/>
      <c r="AP513" s="227"/>
      <c r="AQ513" s="227"/>
      <c r="AR513" s="227"/>
      <c r="AS513" s="227"/>
      <c r="AT513" s="227"/>
      <c r="AU513" s="240"/>
      <c r="AV513" s="227"/>
      <c r="AW513" s="227"/>
      <c r="AX513" s="227"/>
      <c r="AY513" s="227"/>
      <c r="AZ513" s="227"/>
      <c r="BA513" s="240">
        <v>1</v>
      </c>
      <c r="BB513" s="227">
        <v>1</v>
      </c>
      <c r="BC513" s="227">
        <v>1</v>
      </c>
      <c r="BD513" s="227" t="s">
        <v>118</v>
      </c>
      <c r="BE513" s="227" t="s">
        <v>103</v>
      </c>
      <c r="BF513" s="227" t="s">
        <v>2067</v>
      </c>
      <c r="BG513" s="240"/>
      <c r="BH513" s="227"/>
      <c r="BI513" s="227"/>
      <c r="BJ513" s="227"/>
      <c r="BK513" s="227"/>
      <c r="BL513" s="227"/>
      <c r="BM513" s="240">
        <v>1</v>
      </c>
      <c r="BN513" s="227">
        <v>1</v>
      </c>
      <c r="BO513" s="227">
        <v>0.5</v>
      </c>
      <c r="BP513" s="227"/>
      <c r="BQ513" s="227"/>
      <c r="BR513" s="227"/>
      <c r="BS513" s="227"/>
      <c r="BT513" s="227"/>
      <c r="BU513" s="227"/>
      <c r="BV513" s="227"/>
      <c r="BW513" s="227"/>
      <c r="BX513" s="227"/>
      <c r="BY513" s="240"/>
      <c r="BZ513" s="227"/>
      <c r="CA513" s="227"/>
      <c r="CB513" s="227"/>
      <c r="CC513" s="227"/>
      <c r="CD513" s="227"/>
      <c r="CE513" s="227"/>
      <c r="CF513" s="290">
        <f t="shared" si="178"/>
        <v>100</v>
      </c>
      <c r="CG513" s="148"/>
      <c r="CH513" s="571" t="s">
        <v>1329</v>
      </c>
      <c r="CI513" s="571">
        <v>90</v>
      </c>
      <c r="CJ513" s="571" t="s">
        <v>514</v>
      </c>
      <c r="CK513" s="572"/>
      <c r="CL513" s="572"/>
      <c r="CM513" s="572"/>
      <c r="CN513" s="572"/>
      <c r="CO513" s="572"/>
      <c r="CP513" s="572"/>
      <c r="CQ513" s="572"/>
      <c r="CR513" s="572"/>
      <c r="CS513" s="572"/>
      <c r="CT513" s="572"/>
      <c r="CU513" s="572"/>
      <c r="CV513" s="572"/>
      <c r="CW513" s="572"/>
      <c r="CX513" s="572"/>
      <c r="CY513" s="572"/>
      <c r="CZ513" s="572"/>
      <c r="DA513" s="572"/>
      <c r="DB513" s="572">
        <v>100</v>
      </c>
      <c r="DC513" s="573"/>
      <c r="DD513" s="572"/>
      <c r="DE513" s="572"/>
      <c r="DF513" s="572"/>
      <c r="DG513" s="572"/>
      <c r="DH513" s="572"/>
      <c r="DI513" s="572"/>
      <c r="DJ513" s="572"/>
      <c r="DK513" s="208"/>
      <c r="DL513" s="148"/>
      <c r="DM513" s="572"/>
      <c r="DN513" s="572"/>
      <c r="DO513" s="574"/>
      <c r="DP513" s="575"/>
      <c r="DQ513" s="576"/>
      <c r="DR513" s="574"/>
      <c r="DS513" s="576"/>
      <c r="DT513" s="283" t="s">
        <v>2073</v>
      </c>
      <c r="DU513" s="577"/>
      <c r="DV513" s="577"/>
      <c r="DW513" s="291" t="str">
        <f>VLOOKUP(P513,[1]definitions_list_lookup!$K$30:$L$54,2,0)</f>
        <v>Opx-b</v>
      </c>
      <c r="DX513" s="578" t="s">
        <v>1716</v>
      </c>
      <c r="DY513" s="578" t="s">
        <v>1437</v>
      </c>
      <c r="DZ513" s="154"/>
      <c r="EA513" s="154"/>
      <c r="EB513" s="229"/>
      <c r="EC513" s="292"/>
      <c r="ED513" s="229" t="s">
        <v>2517</v>
      </c>
      <c r="EE513" s="293"/>
      <c r="EF513" s="294"/>
      <c r="EG513" s="293"/>
      <c r="EH513" s="295"/>
      <c r="EI513" s="296"/>
      <c r="EJ513" s="297"/>
      <c r="EK513" s="298"/>
      <c r="EL513" s="293"/>
      <c r="EM513" s="295"/>
      <c r="EN513" s="295"/>
      <c r="EO513" s="321"/>
      <c r="EP513" s="321"/>
      <c r="EQ513" s="321"/>
      <c r="ER513" s="321"/>
      <c r="ES513" s="321"/>
      <c r="ET513" s="321"/>
      <c r="EU513" s="321"/>
      <c r="EV513" s="322">
        <v>20</v>
      </c>
      <c r="EW513" s="322">
        <v>270</v>
      </c>
      <c r="EX513" s="322">
        <v>45</v>
      </c>
      <c r="EY513" s="322">
        <v>0</v>
      </c>
      <c r="EZ513" s="192">
        <f t="shared" si="155"/>
        <v>160</v>
      </c>
      <c r="FA513" s="192">
        <f t="shared" si="156"/>
        <v>160</v>
      </c>
      <c r="FB513" s="192">
        <f t="shared" si="157"/>
        <v>43.219178893714187</v>
      </c>
      <c r="FC513" s="192">
        <f t="shared" si="158"/>
        <v>250</v>
      </c>
      <c r="FD513" s="192">
        <f t="shared" si="159"/>
        <v>46.780821106285813</v>
      </c>
      <c r="FE513" s="193">
        <f t="shared" si="160"/>
        <v>340</v>
      </c>
      <c r="FF513" s="194">
        <f t="shared" si="161"/>
        <v>46.780821106285813</v>
      </c>
      <c r="FG513" s="293" t="s">
        <v>1637</v>
      </c>
      <c r="FH513" s="295"/>
      <c r="FI513" s="778">
        <f t="shared" si="162"/>
        <v>0</v>
      </c>
      <c r="FJ513" s="779">
        <f t="shared" si="163"/>
        <v>46.780821106285813</v>
      </c>
      <c r="FK513" s="779">
        <f t="shared" si="164"/>
        <v>43.219178893714187</v>
      </c>
      <c r="FL513" s="780">
        <f t="shared" si="165"/>
        <v>0.754316971703753</v>
      </c>
      <c r="FM513" s="169">
        <f t="shared" si="166"/>
        <v>0.68479107877173606</v>
      </c>
      <c r="FN513" s="783">
        <f t="shared" si="167"/>
        <v>0</v>
      </c>
      <c r="FO513" s="227"/>
      <c r="FP513" s="227"/>
      <c r="FQ513" s="227"/>
      <c r="FR513" s="227"/>
      <c r="FS513" s="227"/>
      <c r="FT513" s="227"/>
      <c r="FU513" s="227"/>
      <c r="FV513" s="227"/>
      <c r="FW513" s="227"/>
      <c r="FX513" s="227"/>
      <c r="FY513" s="227"/>
      <c r="FZ513" s="227"/>
      <c r="GA513" s="227"/>
      <c r="GB513" s="227"/>
      <c r="GC513" s="227"/>
      <c r="GD513" s="227"/>
      <c r="GE513" s="227"/>
      <c r="GF513" s="227"/>
      <c r="GG513" s="227"/>
      <c r="GH513" s="227"/>
      <c r="GI513" s="227"/>
      <c r="GJ513" s="227"/>
      <c r="GK513" s="227"/>
      <c r="GL513" s="227"/>
      <c r="GM513" s="227"/>
      <c r="GN513" s="227"/>
      <c r="GO513" s="227"/>
      <c r="GP513" s="227"/>
      <c r="GQ513" s="227"/>
      <c r="GR513" s="227"/>
      <c r="GS513" s="227"/>
      <c r="GT513" s="227"/>
      <c r="GU513" s="227"/>
      <c r="GV513" s="227"/>
      <c r="GW513" s="227"/>
      <c r="GX513" s="227"/>
      <c r="GY513" s="227"/>
      <c r="GZ513" s="227"/>
      <c r="HA513" s="227"/>
      <c r="HB513" s="227"/>
      <c r="HC513" s="227"/>
      <c r="HD513" s="227"/>
      <c r="HE513" s="227"/>
      <c r="HF513" s="227"/>
      <c r="HG513" s="227"/>
      <c r="HH513" s="227"/>
      <c r="HI513" s="227"/>
      <c r="HJ513" s="227"/>
      <c r="HK513" s="227"/>
      <c r="HL513" s="227"/>
      <c r="HM513" s="227"/>
      <c r="HN513" s="227"/>
      <c r="HO513" s="227"/>
      <c r="HP513" s="227"/>
      <c r="HQ513" s="227"/>
      <c r="HR513" s="227"/>
      <c r="HS513" s="227"/>
      <c r="HT513" s="227"/>
      <c r="HU513" s="227"/>
      <c r="HV513" s="227"/>
      <c r="HW513" s="227"/>
      <c r="HX513" s="227"/>
      <c r="HY513" s="227"/>
      <c r="HZ513" s="227"/>
      <c r="IA513" s="227"/>
      <c r="IB513" s="227"/>
      <c r="IC513" s="227"/>
      <c r="ID513" s="227"/>
      <c r="IE513" s="227"/>
      <c r="IF513" s="227"/>
      <c r="IG513" s="227"/>
      <c r="IH513" s="227"/>
      <c r="II513" s="227"/>
      <c r="IJ513" s="227"/>
      <c r="IK513" s="227"/>
      <c r="IL513" s="227"/>
      <c r="IM513" s="227"/>
      <c r="IN513" s="227"/>
      <c r="IO513" s="227"/>
      <c r="IP513" s="227"/>
      <c r="IQ513" s="227"/>
      <c r="IR513" s="227"/>
      <c r="IS513" s="227"/>
      <c r="IT513" s="227"/>
      <c r="IU513" s="227"/>
      <c r="IV513" s="227"/>
      <c r="IW513" s="227"/>
      <c r="IX513" s="227"/>
      <c r="IY513" s="227"/>
      <c r="IZ513" s="227"/>
      <c r="JA513" s="227"/>
      <c r="JB513" s="227"/>
      <c r="JC513" s="227"/>
      <c r="JD513" s="227"/>
      <c r="JE513" s="227"/>
      <c r="JF513" s="227"/>
      <c r="JG513" s="227"/>
      <c r="JH513" s="227"/>
      <c r="JI513" s="227"/>
      <c r="JJ513" s="227"/>
      <c r="JK513" s="227"/>
      <c r="JL513" s="227"/>
      <c r="JM513" s="227"/>
      <c r="JN513" s="227"/>
      <c r="JO513" s="227"/>
      <c r="JP513" s="227"/>
      <c r="JQ513" s="227"/>
      <c r="JR513" s="227"/>
      <c r="JS513" s="227"/>
      <c r="JT513" s="227"/>
      <c r="JU513" s="227"/>
      <c r="JV513" s="227"/>
      <c r="JW513" s="227"/>
      <c r="JX513" s="227"/>
      <c r="JY513" s="227"/>
      <c r="JZ513" s="227"/>
      <c r="KA513" s="227"/>
      <c r="KB513" s="227"/>
      <c r="KC513" s="227"/>
      <c r="KD513" s="227"/>
      <c r="KE513" s="227"/>
      <c r="KF513" s="227"/>
      <c r="KG513" s="227"/>
      <c r="KH513" s="227"/>
      <c r="KI513" s="227"/>
      <c r="KJ513" s="227"/>
      <c r="KK513" s="227"/>
      <c r="KL513" s="227"/>
      <c r="KM513" s="227"/>
      <c r="KN513" s="227"/>
      <c r="KO513" s="227"/>
      <c r="KP513" s="227"/>
      <c r="KQ513" s="227"/>
      <c r="KR513" s="227"/>
      <c r="KS513" s="227"/>
      <c r="KT513" s="227"/>
      <c r="KU513" s="227"/>
      <c r="KV513" s="227"/>
      <c r="KW513" s="227"/>
      <c r="KX513" s="227"/>
      <c r="KY513" s="227"/>
      <c r="KZ513" s="227"/>
      <c r="LA513" s="227"/>
      <c r="LB513" s="227"/>
      <c r="LC513" s="227"/>
      <c r="LD513" s="227"/>
      <c r="LE513" s="227"/>
      <c r="LF513" s="227"/>
      <c r="LG513" s="227"/>
      <c r="LH513" s="227"/>
      <c r="LI513" s="227"/>
      <c r="LJ513" s="227"/>
      <c r="LK513" s="227"/>
      <c r="LL513" s="227"/>
      <c r="LM513" s="227"/>
      <c r="LN513" s="227"/>
      <c r="LO513" s="227"/>
      <c r="LP513" s="227"/>
      <c r="LQ513" s="227"/>
      <c r="LR513" s="227"/>
      <c r="LS513" s="227"/>
      <c r="LT513" s="227"/>
      <c r="LU513" s="227"/>
      <c r="LV513" s="227"/>
      <c r="LW513" s="227"/>
      <c r="LX513" s="227"/>
      <c r="LY513" s="227"/>
      <c r="LZ513" s="227"/>
      <c r="MA513" s="227"/>
      <c r="MB513" s="227"/>
      <c r="MC513" s="227"/>
      <c r="MD513" s="227"/>
      <c r="ME513" s="227"/>
      <c r="MF513" s="227"/>
      <c r="MG513" s="227"/>
      <c r="MH513" s="227"/>
      <c r="MI513" s="227"/>
      <c r="MJ513" s="227"/>
      <c r="MK513" s="227"/>
      <c r="ML513" s="227"/>
      <c r="MM513" s="227"/>
      <c r="MN513" s="227"/>
      <c r="MO513" s="227"/>
      <c r="MP513" s="227"/>
      <c r="MQ513" s="227"/>
      <c r="MR513" s="227"/>
      <c r="MS513" s="227"/>
      <c r="MT513" s="227"/>
      <c r="MU513" s="227"/>
      <c r="MV513" s="227"/>
      <c r="MW513" s="227"/>
      <c r="MX513" s="227"/>
      <c r="MY513" s="227"/>
      <c r="MZ513" s="227"/>
      <c r="NA513" s="227"/>
      <c r="NB513" s="227"/>
      <c r="NC513" s="227"/>
      <c r="ND513" s="227"/>
      <c r="NE513" s="227"/>
      <c r="NF513" s="227"/>
      <c r="NG513" s="227"/>
      <c r="NH513" s="227"/>
      <c r="NI513" s="227"/>
      <c r="NJ513" s="227"/>
      <c r="NK513" s="227"/>
      <c r="NL513" s="227"/>
      <c r="NM513" s="227"/>
      <c r="NN513" s="227"/>
      <c r="NO513" s="227"/>
      <c r="NP513" s="227"/>
      <c r="NQ513" s="227"/>
      <c r="NR513" s="227"/>
      <c r="NS513" s="227"/>
      <c r="NT513" s="227"/>
      <c r="NU513" s="227"/>
      <c r="NV513" s="227"/>
      <c r="NW513" s="227"/>
      <c r="NX513" s="227"/>
      <c r="NY513" s="227"/>
      <c r="NZ513" s="227"/>
      <c r="OA513" s="227"/>
      <c r="OB513" s="227"/>
      <c r="OC513" s="227"/>
      <c r="OD513" s="227"/>
      <c r="OE513" s="227"/>
      <c r="OF513" s="227"/>
      <c r="OG513" s="227"/>
      <c r="OH513" s="227"/>
      <c r="OI513" s="227"/>
      <c r="OJ513" s="227"/>
      <c r="OK513" s="227"/>
      <c r="OL513" s="227"/>
      <c r="OM513" s="227"/>
      <c r="ON513" s="227"/>
      <c r="OO513" s="227"/>
      <c r="OP513" s="227"/>
      <c r="OQ513" s="227"/>
      <c r="OR513" s="227"/>
      <c r="OS513" s="227"/>
      <c r="OT513" s="227"/>
      <c r="OU513" s="227"/>
      <c r="OV513" s="227"/>
      <c r="OW513" s="227"/>
      <c r="OX513" s="227"/>
      <c r="OY513" s="227"/>
      <c r="OZ513" s="227"/>
      <c r="PA513" s="227"/>
      <c r="PB513" s="227"/>
      <c r="PC513" s="227"/>
      <c r="PD513" s="227"/>
      <c r="PE513" s="227"/>
      <c r="PF513" s="227"/>
      <c r="PG513" s="227"/>
      <c r="PH513" s="227"/>
      <c r="PI513" s="227"/>
      <c r="PJ513" s="227"/>
      <c r="PK513" s="227"/>
      <c r="PL513" s="227"/>
      <c r="PM513" s="227"/>
      <c r="PN513" s="227"/>
      <c r="PO513" s="227"/>
      <c r="PP513" s="227"/>
      <c r="PQ513" s="227"/>
      <c r="PR513" s="227"/>
      <c r="PS513" s="227"/>
      <c r="PT513" s="227"/>
      <c r="PU513" s="227"/>
      <c r="PV513" s="227"/>
      <c r="PW513" s="227"/>
      <c r="PX513" s="227"/>
      <c r="PY513" s="227"/>
      <c r="PZ513" s="227"/>
      <c r="QA513" s="227"/>
      <c r="QB513" s="227"/>
      <c r="QC513" s="227"/>
      <c r="QD513" s="227"/>
      <c r="QE513" s="227"/>
      <c r="QF513" s="227"/>
      <c r="QG513" s="227"/>
      <c r="QH513" s="227"/>
      <c r="QI513" s="227"/>
      <c r="QJ513" s="227"/>
      <c r="QK513" s="227"/>
      <c r="QL513" s="227"/>
      <c r="QM513" s="227"/>
      <c r="QN513" s="227"/>
      <c r="QO513" s="227"/>
      <c r="QP513" s="227"/>
      <c r="QQ513" s="227"/>
      <c r="QR513" s="227"/>
      <c r="QS513" s="227"/>
      <c r="QT513" s="227"/>
      <c r="QU513" s="227"/>
      <c r="QV513" s="227"/>
      <c r="QW513" s="227"/>
      <c r="QX513" s="227"/>
      <c r="QY513" s="227"/>
      <c r="QZ513" s="227"/>
      <c r="RA513" s="227"/>
      <c r="RB513" s="227"/>
      <c r="RC513" s="227"/>
      <c r="RD513" s="227"/>
      <c r="RE513" s="227"/>
      <c r="RF513" s="227"/>
      <c r="RG513" s="227"/>
      <c r="RH513" s="227"/>
      <c r="RI513" s="227"/>
      <c r="RJ513" s="227"/>
      <c r="RK513" s="227"/>
      <c r="RL513" s="227"/>
      <c r="RM513" s="227"/>
      <c r="RN513" s="227"/>
      <c r="RO513" s="227"/>
      <c r="RP513" s="227"/>
      <c r="RQ513" s="227"/>
      <c r="RR513" s="227"/>
      <c r="RS513" s="227"/>
      <c r="RT513" s="227"/>
      <c r="RU513" s="227"/>
      <c r="RV513" s="227"/>
      <c r="RW513" s="227"/>
      <c r="RX513" s="227"/>
      <c r="RY513" s="227"/>
      <c r="RZ513" s="227"/>
      <c r="SA513" s="227"/>
      <c r="SB513" s="227"/>
      <c r="SC513" s="227"/>
      <c r="SD513" s="227"/>
      <c r="SE513" s="227"/>
      <c r="SF513" s="227"/>
      <c r="SG513" s="227"/>
      <c r="SH513" s="227"/>
      <c r="SI513" s="227"/>
      <c r="SJ513" s="227"/>
      <c r="SK513" s="227"/>
      <c r="SL513" s="227"/>
      <c r="SM513" s="227"/>
      <c r="SN513" s="227"/>
      <c r="SO513" s="227"/>
      <c r="SP513" s="227"/>
      <c r="SQ513" s="227"/>
      <c r="SR513" s="227"/>
      <c r="SS513" s="227"/>
      <c r="ST513" s="227"/>
      <c r="SU513" s="227"/>
      <c r="SV513" s="227"/>
      <c r="SW513" s="227"/>
      <c r="SX513" s="227"/>
      <c r="SY513" s="227"/>
      <c r="SZ513" s="227"/>
      <c r="TA513" s="227"/>
      <c r="TB513" s="227"/>
      <c r="TC513" s="227"/>
      <c r="TD513" s="227"/>
      <c r="TE513" s="227"/>
      <c r="TF513" s="227"/>
      <c r="TG513" s="227"/>
      <c r="TH513" s="227"/>
      <c r="TI513" s="227"/>
      <c r="TJ513" s="227"/>
      <c r="TK513" s="227"/>
      <c r="TL513" s="227"/>
      <c r="TM513" s="227"/>
      <c r="TN513" s="227"/>
      <c r="TO513" s="227"/>
      <c r="TP513" s="227"/>
      <c r="TQ513" s="227"/>
      <c r="TR513" s="227"/>
      <c r="TS513" s="227"/>
      <c r="TT513" s="227"/>
      <c r="TU513" s="227"/>
      <c r="TV513" s="227"/>
      <c r="TW513" s="227"/>
      <c r="TX513" s="227"/>
      <c r="TY513" s="227"/>
      <c r="TZ513" s="227"/>
      <c r="UA513" s="227"/>
      <c r="UB513" s="227"/>
      <c r="UC513" s="227"/>
      <c r="UD513" s="227"/>
      <c r="UE513" s="227"/>
      <c r="UF513" s="227"/>
      <c r="UG513" s="227"/>
      <c r="UH513" s="227"/>
      <c r="UI513" s="227"/>
      <c r="UJ513" s="227"/>
      <c r="UK513" s="227"/>
      <c r="UL513" s="227"/>
      <c r="UM513" s="227"/>
      <c r="UN513" s="227"/>
      <c r="UO513" s="227"/>
      <c r="UP513" s="227"/>
      <c r="UQ513" s="227"/>
      <c r="UR513" s="227"/>
      <c r="US513" s="227"/>
      <c r="UT513" s="227"/>
      <c r="UU513" s="227"/>
      <c r="UV513" s="227"/>
      <c r="UW513" s="227"/>
      <c r="UX513" s="227"/>
      <c r="UY513" s="227"/>
      <c r="UZ513" s="227"/>
      <c r="VA513" s="227"/>
      <c r="VB513" s="227"/>
      <c r="VC513" s="227"/>
      <c r="VD513" s="227"/>
      <c r="VE513" s="227"/>
      <c r="VF513" s="227"/>
      <c r="VG513" s="227"/>
      <c r="VH513" s="227"/>
      <c r="VI513" s="227"/>
      <c r="VJ513" s="227"/>
      <c r="VK513" s="227"/>
      <c r="VL513" s="227"/>
      <c r="VM513" s="227"/>
      <c r="VN513" s="227"/>
      <c r="VO513" s="227"/>
      <c r="VP513" s="227"/>
      <c r="VQ513" s="227"/>
      <c r="VR513" s="227"/>
      <c r="VS513" s="227"/>
      <c r="VT513" s="227"/>
      <c r="VU513" s="227"/>
      <c r="VV513" s="227"/>
      <c r="VW513" s="227"/>
      <c r="VX513" s="227"/>
      <c r="VY513" s="227"/>
      <c r="VZ513" s="227"/>
      <c r="WA513" s="227"/>
      <c r="WB513" s="227"/>
      <c r="WC513" s="227"/>
      <c r="WD513" s="227"/>
      <c r="WE513" s="227"/>
      <c r="WF513" s="227"/>
      <c r="WG513" s="227"/>
      <c r="WH513" s="227"/>
      <c r="WI513" s="227"/>
      <c r="WJ513" s="227"/>
      <c r="WK513" s="227"/>
      <c r="WL513" s="227"/>
      <c r="WM513" s="227"/>
      <c r="WN513" s="227"/>
      <c r="WO513" s="227"/>
      <c r="WP513" s="227"/>
      <c r="WQ513" s="227"/>
      <c r="WR513" s="227"/>
      <c r="WS513" s="227"/>
      <c r="WT513" s="227"/>
      <c r="WU513" s="227"/>
      <c r="WV513" s="227"/>
      <c r="WW513" s="227"/>
      <c r="WX513" s="227"/>
      <c r="WY513" s="227"/>
      <c r="WZ513" s="227"/>
      <c r="XA513" s="227"/>
      <c r="XB513" s="227"/>
      <c r="XC513" s="227"/>
      <c r="XD513" s="227"/>
      <c r="XE513" s="227"/>
      <c r="XF513" s="227"/>
      <c r="XG513" s="227"/>
      <c r="XH513" s="227"/>
      <c r="XI513" s="227"/>
      <c r="XJ513" s="227"/>
      <c r="XK513" s="227"/>
      <c r="XL513" s="227"/>
      <c r="XM513" s="227"/>
      <c r="XN513" s="227"/>
      <c r="XO513" s="227"/>
      <c r="XP513" s="227"/>
      <c r="XQ513" s="227"/>
      <c r="XR513" s="227"/>
      <c r="XS513" s="227"/>
      <c r="XT513" s="227"/>
      <c r="XU513" s="227"/>
      <c r="XV513" s="227"/>
      <c r="XW513" s="227"/>
      <c r="XX513" s="227"/>
      <c r="XY513" s="227"/>
      <c r="XZ513" s="227"/>
      <c r="YA513" s="227"/>
      <c r="YB513" s="227"/>
      <c r="YC513" s="227"/>
      <c r="YD513" s="227"/>
      <c r="YE513" s="227"/>
      <c r="YF513" s="227"/>
      <c r="YG513" s="227"/>
      <c r="YH513" s="227"/>
      <c r="YI513" s="227"/>
      <c r="YJ513" s="227"/>
      <c r="YK513" s="227"/>
      <c r="YL513" s="227"/>
      <c r="YM513" s="227"/>
      <c r="YN513" s="227"/>
      <c r="YO513" s="227"/>
      <c r="YP513" s="227"/>
      <c r="YQ513" s="227"/>
      <c r="YR513" s="227"/>
      <c r="YS513" s="227"/>
      <c r="YT513" s="227"/>
      <c r="YU513" s="227"/>
      <c r="YV513" s="227"/>
      <c r="YW513" s="227"/>
      <c r="YX513" s="227"/>
      <c r="YY513" s="227"/>
      <c r="YZ513" s="227"/>
      <c r="ZA513" s="227"/>
      <c r="ZB513" s="227"/>
      <c r="ZC513" s="227"/>
      <c r="ZD513" s="227"/>
      <c r="ZE513" s="227"/>
      <c r="ZF513" s="227"/>
      <c r="ZG513" s="227"/>
      <c r="ZH513" s="227"/>
      <c r="ZI513" s="227"/>
      <c r="ZJ513" s="227"/>
      <c r="ZK513" s="227"/>
      <c r="ZL513" s="227"/>
      <c r="ZM513" s="227"/>
      <c r="ZN513" s="227"/>
      <c r="ZO513" s="227"/>
      <c r="ZP513" s="227"/>
      <c r="ZQ513" s="227"/>
      <c r="ZR513" s="227"/>
      <c r="ZS513" s="227"/>
      <c r="ZT513" s="227"/>
      <c r="ZU513" s="227"/>
      <c r="ZV513" s="227"/>
      <c r="ZW513" s="227"/>
      <c r="ZX513" s="227"/>
      <c r="ZY513" s="227"/>
      <c r="ZZ513" s="227"/>
      <c r="AAA513" s="227"/>
      <c r="AAB513" s="227"/>
      <c r="AAC513" s="227"/>
      <c r="AAD513" s="227"/>
      <c r="AAE513" s="227"/>
      <c r="AAF513" s="227"/>
      <c r="AAG513" s="227"/>
      <c r="AAH513" s="227"/>
      <c r="AAI513" s="227"/>
      <c r="AAJ513" s="227"/>
      <c r="AAK513" s="227"/>
      <c r="AAL513" s="227"/>
      <c r="AAM513" s="227"/>
      <c r="AAN513" s="227"/>
      <c r="AAO513" s="227"/>
      <c r="AAP513" s="227"/>
      <c r="AAQ513" s="227"/>
      <c r="AAR513" s="227"/>
      <c r="AAS513" s="227"/>
      <c r="AAT513" s="227"/>
      <c r="AAU513" s="227"/>
      <c r="AAV513" s="227"/>
      <c r="AAW513" s="227"/>
      <c r="AAX513" s="227"/>
      <c r="AAY513" s="227"/>
      <c r="AAZ513" s="227"/>
      <c r="ABA513" s="227"/>
      <c r="ABB513" s="227"/>
      <c r="ABC513" s="227"/>
      <c r="ABD513" s="227"/>
      <c r="ABE513" s="227"/>
      <c r="ABF513" s="227"/>
      <c r="ABG513" s="227"/>
      <c r="ABH513" s="227"/>
      <c r="ABI513" s="227"/>
      <c r="ABJ513" s="227"/>
      <c r="ABK513" s="227"/>
      <c r="ABL513" s="227"/>
      <c r="ABM513" s="227"/>
      <c r="ABN513" s="227"/>
      <c r="ABO513" s="227"/>
      <c r="ABP513" s="227"/>
      <c r="ABQ513" s="227"/>
      <c r="ABR513" s="227"/>
      <c r="ABS513" s="227"/>
      <c r="ABT513" s="227"/>
      <c r="ABU513" s="227"/>
      <c r="ABV513" s="227"/>
      <c r="ABW513" s="227"/>
      <c r="ABX513" s="227"/>
      <c r="ABY513" s="227"/>
      <c r="ABZ513" s="227"/>
      <c r="ACA513" s="227"/>
      <c r="ACB513" s="227"/>
      <c r="ACC513" s="227"/>
      <c r="ACD513" s="227"/>
      <c r="ACE513" s="227"/>
      <c r="ACF513" s="227"/>
      <c r="ACG513" s="227"/>
      <c r="ACH513" s="227"/>
      <c r="ACI513" s="227"/>
      <c r="ACJ513" s="227"/>
      <c r="ACK513" s="227"/>
      <c r="ACL513" s="227"/>
      <c r="ACM513" s="227"/>
      <c r="ACN513" s="227"/>
      <c r="ACO513" s="227"/>
      <c r="ACP513" s="227"/>
      <c r="ACQ513" s="227"/>
      <c r="ACR513" s="227"/>
      <c r="ACS513" s="227"/>
      <c r="ACT513" s="227"/>
      <c r="ACU513" s="227"/>
      <c r="ACV513" s="227"/>
      <c r="ACW513" s="227"/>
      <c r="ACX513" s="227"/>
      <c r="ACY513" s="227"/>
      <c r="ACZ513" s="227"/>
      <c r="ADA513" s="227"/>
      <c r="ADB513" s="227"/>
      <c r="ADC513" s="227"/>
      <c r="ADD513" s="227"/>
      <c r="ADE513" s="227"/>
      <c r="ADF513" s="227"/>
      <c r="ADG513" s="227"/>
      <c r="ADH513" s="227"/>
      <c r="ADI513" s="227"/>
      <c r="ADJ513" s="227"/>
      <c r="ADK513" s="227"/>
      <c r="ADL513" s="227"/>
      <c r="ADM513" s="227"/>
      <c r="ADN513" s="227"/>
      <c r="ADO513" s="227"/>
      <c r="ADP513" s="227"/>
      <c r="ADQ513" s="227"/>
      <c r="ADR513" s="227"/>
      <c r="ADS513" s="227"/>
      <c r="ADT513" s="227"/>
      <c r="ADU513" s="227"/>
      <c r="ADV513" s="227"/>
      <c r="ADW513" s="227"/>
      <c r="ADX513" s="227"/>
      <c r="ADY513" s="227"/>
      <c r="ADZ513" s="227"/>
      <c r="AEA513" s="227"/>
      <c r="AEB513" s="227"/>
      <c r="AEC513" s="227"/>
      <c r="AED513" s="227"/>
      <c r="AEE513" s="227"/>
      <c r="AEF513" s="227"/>
      <c r="AEG513" s="227"/>
      <c r="AEH513" s="227"/>
      <c r="AEI513" s="227"/>
      <c r="AEJ513" s="227"/>
      <c r="AEK513" s="227"/>
      <c r="AEL513" s="227"/>
      <c r="AEM513" s="227"/>
      <c r="AEN513" s="227"/>
      <c r="AEO513" s="227"/>
      <c r="AEP513" s="227"/>
      <c r="AEQ513" s="227"/>
      <c r="AER513" s="227"/>
      <c r="AES513" s="227"/>
      <c r="AET513" s="227"/>
      <c r="AEU513" s="227"/>
      <c r="AEV513" s="227"/>
      <c r="AEW513" s="227"/>
      <c r="AEX513" s="227"/>
      <c r="AEY513" s="227"/>
      <c r="AEZ513" s="227"/>
      <c r="AFA513" s="227"/>
      <c r="AFB513" s="227"/>
      <c r="AFC513" s="227"/>
      <c r="AFD513" s="227"/>
      <c r="AFE513" s="227"/>
      <c r="AFF513" s="227"/>
      <c r="AFG513" s="227"/>
      <c r="AFH513" s="227"/>
      <c r="AFI513" s="227"/>
      <c r="AFJ513" s="227"/>
      <c r="AFK513" s="227"/>
      <c r="AFL513" s="227"/>
      <c r="AFM513" s="227"/>
      <c r="AFN513" s="227"/>
      <c r="AFO513" s="227"/>
      <c r="AFP513" s="227"/>
      <c r="AFQ513" s="227"/>
      <c r="AFR513" s="227"/>
      <c r="AFS513" s="227"/>
      <c r="AFT513" s="227"/>
      <c r="AFU513" s="227"/>
      <c r="AFV513" s="227"/>
      <c r="AFW513" s="227"/>
      <c r="AFX513" s="227"/>
      <c r="AFY513" s="227"/>
      <c r="AFZ513" s="227"/>
      <c r="AGA513" s="227"/>
      <c r="AGB513" s="227"/>
      <c r="AGC513" s="227"/>
      <c r="AGD513" s="227"/>
      <c r="AGE513" s="227"/>
      <c r="AGF513" s="227"/>
      <c r="AGG513" s="227"/>
      <c r="AGH513" s="227"/>
      <c r="AGI513" s="227"/>
      <c r="AGJ513" s="227"/>
      <c r="AGK513" s="227"/>
      <c r="AGL513" s="227"/>
      <c r="AGM513" s="227"/>
      <c r="AGN513" s="227"/>
      <c r="AGO513" s="227"/>
      <c r="AGP513" s="227"/>
      <c r="AGQ513" s="227"/>
      <c r="AGR513" s="227"/>
      <c r="AGS513" s="227"/>
      <c r="AGT513" s="227"/>
      <c r="AGU513" s="227"/>
      <c r="AGV513" s="227"/>
      <c r="AGW513" s="227"/>
      <c r="AGX513" s="227"/>
      <c r="AGY513" s="227"/>
      <c r="AGZ513" s="227"/>
      <c r="AHA513" s="227"/>
      <c r="AHB513" s="227"/>
      <c r="AHC513" s="227"/>
      <c r="AHD513" s="227"/>
      <c r="AHE513" s="227"/>
      <c r="AHF513" s="227"/>
      <c r="AHG513" s="227"/>
      <c r="AHH513" s="227"/>
      <c r="AHI513" s="227"/>
      <c r="AHJ513" s="227"/>
      <c r="AHK513" s="227"/>
      <c r="AHL513" s="227"/>
      <c r="AHM513" s="227"/>
      <c r="AHN513" s="227"/>
      <c r="AHO513" s="227"/>
      <c r="AHP513" s="227"/>
      <c r="AHQ513" s="227"/>
      <c r="AHR513" s="227"/>
      <c r="AHS513" s="227"/>
      <c r="AHT513" s="227"/>
      <c r="AHU513" s="227"/>
      <c r="AHV513" s="227"/>
      <c r="AHW513" s="227"/>
      <c r="AHX513" s="227"/>
      <c r="AHY513" s="227"/>
      <c r="AHZ513" s="227"/>
      <c r="AIA513" s="227"/>
      <c r="AIB513" s="227"/>
      <c r="AIC513" s="227"/>
      <c r="AID513" s="227"/>
      <c r="AIE513" s="227"/>
      <c r="AIF513" s="227"/>
      <c r="AIG513" s="227"/>
      <c r="AIH513" s="227"/>
      <c r="AII513" s="227"/>
      <c r="AIJ513" s="227"/>
      <c r="AIK513" s="227"/>
      <c r="AIL513" s="227"/>
      <c r="AIM513" s="227"/>
      <c r="AIN513" s="227"/>
      <c r="AIO513" s="227"/>
      <c r="AIP513" s="227"/>
      <c r="AIQ513" s="227"/>
      <c r="AIR513" s="227"/>
      <c r="AIS513" s="227"/>
      <c r="AIT513" s="227"/>
      <c r="AIU513" s="227"/>
      <c r="AIV513" s="227"/>
      <c r="AIW513" s="227"/>
      <c r="AIX513" s="227"/>
      <c r="AIY513" s="227"/>
      <c r="AIZ513" s="227"/>
      <c r="AJA513" s="227"/>
      <c r="AJB513" s="227"/>
      <c r="AJC513" s="227"/>
      <c r="AJD513" s="227"/>
      <c r="AJE513" s="227"/>
      <c r="AJF513" s="227"/>
      <c r="AJG513" s="227"/>
      <c r="AJH513" s="227"/>
      <c r="AJI513" s="227"/>
      <c r="AJJ513" s="227"/>
      <c r="AJK513" s="227"/>
      <c r="AJL513" s="227"/>
      <c r="AJM513" s="227"/>
      <c r="AJN513" s="227"/>
      <c r="AJO513" s="227"/>
      <c r="AJP513" s="227"/>
      <c r="AJQ513" s="227"/>
      <c r="AJR513" s="227"/>
      <c r="AJS513" s="227"/>
      <c r="AJT513" s="227"/>
      <c r="AJU513" s="227"/>
      <c r="AJV513" s="227"/>
      <c r="AJW513" s="227"/>
      <c r="AJX513" s="227"/>
      <c r="AJY513" s="227"/>
      <c r="AJZ513" s="227"/>
      <c r="AKA513" s="227"/>
      <c r="AKB513" s="227"/>
      <c r="AKC513" s="227"/>
      <c r="AKD513" s="227"/>
      <c r="AKE513" s="227"/>
      <c r="AKF513" s="227"/>
      <c r="AKG513" s="227"/>
      <c r="AKH513" s="227"/>
      <c r="AKI513" s="227"/>
      <c r="AKJ513" s="227"/>
      <c r="AKK513" s="227"/>
      <c r="AKL513" s="227"/>
      <c r="AKM513" s="227"/>
      <c r="AKN513" s="227"/>
      <c r="AKO513" s="227"/>
      <c r="AKP513" s="227"/>
      <c r="AKQ513" s="227"/>
      <c r="AKR513" s="227"/>
      <c r="AKS513" s="227"/>
      <c r="AKT513" s="227"/>
      <c r="AKU513" s="227"/>
      <c r="AKV513" s="227"/>
      <c r="AKW513" s="227"/>
      <c r="AKX513" s="227"/>
      <c r="AKY513" s="227"/>
      <c r="AKZ513" s="227"/>
      <c r="ALA513" s="227"/>
      <c r="ALB513" s="227"/>
      <c r="ALC513" s="227"/>
      <c r="ALD513" s="227"/>
      <c r="ALE513" s="227"/>
      <c r="ALF513" s="227"/>
      <c r="ALG513" s="227"/>
      <c r="ALH513" s="227"/>
      <c r="ALI513" s="227"/>
      <c r="ALJ513" s="227"/>
      <c r="ALK513" s="227"/>
      <c r="ALL513" s="227"/>
      <c r="ALM513" s="227"/>
      <c r="ALN513" s="227"/>
      <c r="ALO513" s="227"/>
      <c r="ALP513" s="227"/>
      <c r="ALQ513" s="227"/>
      <c r="ALR513" s="227"/>
      <c r="ALS513" s="227"/>
      <c r="ALT513" s="227"/>
      <c r="ALU513" s="227"/>
      <c r="ALV513" s="227"/>
      <c r="ALW513" s="227"/>
      <c r="ALX513" s="227"/>
      <c r="ALY513" s="227"/>
      <c r="ALZ513" s="227"/>
      <c r="AMA513" s="227"/>
      <c r="AMB513" s="227"/>
      <c r="AMC513" s="227"/>
      <c r="AMD513" s="227"/>
      <c r="AME513" s="227"/>
      <c r="AMF513" s="227"/>
      <c r="AMG513" s="227"/>
      <c r="AMH513" s="227"/>
      <c r="AMI513" s="227"/>
      <c r="AMJ513" s="227"/>
      <c r="AMK513" s="227"/>
      <c r="AML513" s="227"/>
      <c r="AMM513" s="227"/>
      <c r="AMN513" s="227"/>
      <c r="AMO513" s="227"/>
      <c r="AMP513" s="227"/>
      <c r="AMQ513" s="227"/>
      <c r="AMR513" s="227"/>
      <c r="AMS513" s="227"/>
      <c r="AMT513" s="227"/>
      <c r="AMU513" s="227"/>
      <c r="AMV513" s="227"/>
      <c r="AMW513" s="227"/>
      <c r="AMX513" s="227"/>
    </row>
    <row r="514" spans="1:1038" ht="18" customHeight="1">
      <c r="A514" s="389" t="s">
        <v>2065</v>
      </c>
      <c r="B514" s="226" t="s">
        <v>1647</v>
      </c>
      <c r="C514" s="226"/>
      <c r="D514" s="226" t="s">
        <v>1279</v>
      </c>
      <c r="E514" s="226">
        <v>72</v>
      </c>
      <c r="F514" s="226">
        <v>3</v>
      </c>
      <c r="G514" s="558" t="str">
        <f t="shared" si="168"/>
        <v>72-3</v>
      </c>
      <c r="H514" s="226">
        <v>0</v>
      </c>
      <c r="I514">
        <v>6.5</v>
      </c>
      <c r="J514" s="544">
        <f t="shared" si="177"/>
        <v>1</v>
      </c>
      <c r="K514" s="545" t="b">
        <f>IF(J515=1,IF(((VLOOKUP($G514,[1]Depth_Lookup!A$3:J$410,9,FALSE))-(I514/100))=0,"Good",IF(((VLOOKUP($G514,[1]Depth_Lookup!$A$3:$J$550,9,FALSE))-(I514/100))&gt;0,"Too Short","Too Long")))</f>
        <v>0</v>
      </c>
      <c r="L514" s="171">
        <f>(VLOOKUP($G514,Depth_Lookup!$A$3:$J$410,10,FALSE))+(H514/100)</f>
        <v>178.51</v>
      </c>
      <c r="M514" s="171">
        <f>(VLOOKUP($G514,Depth_Lookup!$A$3:$J$410,10,FALSE))+(I514/100)</f>
        <v>178.57499999999999</v>
      </c>
      <c r="N514" s="232" t="s">
        <v>2076</v>
      </c>
      <c r="O514" s="226">
        <v>1</v>
      </c>
      <c r="P514" s="226" t="s">
        <v>127</v>
      </c>
      <c r="Q514" s="226" t="s">
        <v>87</v>
      </c>
      <c r="R514" s="391" t="str">
        <f t="shared" si="175"/>
        <v>Orthopyroxene-bearing Dunite</v>
      </c>
      <c r="S514" s="226" t="s">
        <v>700</v>
      </c>
      <c r="T514" s="226" t="s">
        <v>107</v>
      </c>
      <c r="U514" s="226"/>
      <c r="V514" s="226"/>
      <c r="W514" s="226" t="s">
        <v>102</v>
      </c>
      <c r="X514" s="391">
        <f>VLOOKUP(W514,[1]definitions_list_lookup!A$13:B$19,2,0)</f>
        <v>5</v>
      </c>
      <c r="Y514" s="226" t="s">
        <v>90</v>
      </c>
      <c r="Z514" s="226" t="s">
        <v>91</v>
      </c>
      <c r="AA514" s="226"/>
      <c r="AB514" s="226"/>
      <c r="AC514" s="226"/>
      <c r="AD514" s="226"/>
      <c r="AE514" s="393"/>
      <c r="AF514" s="558" t="e">
        <f>VLOOKUP(AE514,[1]definitions_list_mag!$V$12:$W$15,2,0)</f>
        <v>#N/A</v>
      </c>
      <c r="AG514" s="394"/>
      <c r="AH514" s="226"/>
      <c r="AI514" s="257">
        <v>98</v>
      </c>
      <c r="AJ514" s="226"/>
      <c r="AK514" s="226"/>
      <c r="AL514" s="226"/>
      <c r="AM514" s="226"/>
      <c r="AN514" s="226"/>
      <c r="AO514" s="257"/>
      <c r="AP514" s="226"/>
      <c r="AQ514" s="226"/>
      <c r="AR514" s="226"/>
      <c r="AS514" s="226"/>
      <c r="AT514" s="226"/>
      <c r="AU514" s="257"/>
      <c r="AV514" s="226"/>
      <c r="AW514" s="226"/>
      <c r="AX514" s="226"/>
      <c r="AY514" s="226"/>
      <c r="AZ514" s="226"/>
      <c r="BA514" s="257">
        <v>1</v>
      </c>
      <c r="BB514" s="226">
        <v>1</v>
      </c>
      <c r="BC514" s="226">
        <v>1</v>
      </c>
      <c r="BD514" s="226" t="s">
        <v>118</v>
      </c>
      <c r="BE514" s="226" t="s">
        <v>103</v>
      </c>
      <c r="BF514" s="226" t="s">
        <v>2067</v>
      </c>
      <c r="BG514" s="257"/>
      <c r="BH514" s="226"/>
      <c r="BI514" s="226"/>
      <c r="BJ514" s="226"/>
      <c r="BK514" s="226"/>
      <c r="BL514" s="226"/>
      <c r="BM514" s="257">
        <v>1</v>
      </c>
      <c r="BN514" s="226">
        <v>1</v>
      </c>
      <c r="BO514" s="226">
        <v>0.5</v>
      </c>
      <c r="BP514" s="226"/>
      <c r="BQ514" s="226"/>
      <c r="BR514" s="226"/>
      <c r="BS514" s="226"/>
      <c r="BT514" s="226"/>
      <c r="BU514" s="226"/>
      <c r="BV514" s="226"/>
      <c r="BW514" s="226"/>
      <c r="BX514" s="226"/>
      <c r="BY514" s="257"/>
      <c r="BZ514" s="226"/>
      <c r="CA514" s="226"/>
      <c r="CB514" s="226"/>
      <c r="CC514" s="226"/>
      <c r="CD514" s="226"/>
      <c r="CE514" s="226"/>
      <c r="CF514" s="399">
        <f t="shared" si="178"/>
        <v>100</v>
      </c>
      <c r="CG514" s="259"/>
      <c r="CH514" s="559" t="s">
        <v>1329</v>
      </c>
      <c r="CI514" s="559">
        <v>85</v>
      </c>
      <c r="CJ514" s="559" t="s">
        <v>514</v>
      </c>
      <c r="CK514" s="560"/>
      <c r="CL514" s="560"/>
      <c r="CM514" s="560"/>
      <c r="CN514" s="560"/>
      <c r="CO514" s="560"/>
      <c r="CP514" s="560"/>
      <c r="CQ514" s="560"/>
      <c r="CR514" s="560"/>
      <c r="CS514" s="560"/>
      <c r="CT514" s="560"/>
      <c r="CU514" s="560"/>
      <c r="CV514" s="560"/>
      <c r="CW514" s="560"/>
      <c r="CX514" s="560"/>
      <c r="CY514" s="560"/>
      <c r="CZ514" s="560"/>
      <c r="DA514" s="560"/>
      <c r="DB514" s="560">
        <v>100</v>
      </c>
      <c r="DC514" s="561"/>
      <c r="DD514" s="560"/>
      <c r="DE514" s="560"/>
      <c r="DF514" s="560"/>
      <c r="DG514" s="560"/>
      <c r="DH514" s="560"/>
      <c r="DI514" s="560"/>
      <c r="DJ514" s="560"/>
      <c r="DK514" s="396"/>
      <c r="DL514" s="259"/>
      <c r="DM514" s="560"/>
      <c r="DN514" s="560"/>
      <c r="DO514" s="563"/>
      <c r="DP514" s="564"/>
      <c r="DQ514" s="565"/>
      <c r="DR514" s="563"/>
      <c r="DS514" s="565"/>
      <c r="DT514" s="543" t="s">
        <v>2073</v>
      </c>
      <c r="DU514" s="566"/>
      <c r="DV514" s="566"/>
      <c r="DW514" s="400" t="str">
        <f>VLOOKUP(P514,[1]definitions_list_lookup!$K$30:$L$54,2,0)</f>
        <v>Opx-b</v>
      </c>
      <c r="DX514" s="567" t="s">
        <v>1716</v>
      </c>
      <c r="DY514" s="567" t="s">
        <v>1437</v>
      </c>
      <c r="DZ514" s="155"/>
      <c r="EA514" s="139"/>
      <c r="ED514" s="229" t="s">
        <v>2517</v>
      </c>
      <c r="EE514" s="140"/>
      <c r="EG514" s="140"/>
      <c r="EI514" s="218"/>
      <c r="EJ514" s="143"/>
      <c r="EK514" s="221"/>
      <c r="EM514" s="109"/>
      <c r="EN514" s="109"/>
      <c r="EZ514" s="192" t="e">
        <f t="shared" si="155"/>
        <v>#DIV/0!</v>
      </c>
      <c r="FA514" s="192" t="e">
        <f t="shared" si="156"/>
        <v>#DIV/0!</v>
      </c>
      <c r="FB514" s="192" t="e">
        <f t="shared" si="157"/>
        <v>#DIV/0!</v>
      </c>
      <c r="FC514" s="192" t="e">
        <f t="shared" si="158"/>
        <v>#DIV/0!</v>
      </c>
      <c r="FD514" s="192" t="e">
        <f t="shared" si="159"/>
        <v>#DIV/0!</v>
      </c>
      <c r="FE514" s="193" t="e">
        <f t="shared" si="160"/>
        <v>#DIV/0!</v>
      </c>
      <c r="FF514" s="194" t="e">
        <f t="shared" si="161"/>
        <v>#DIV/0!</v>
      </c>
      <c r="FI514" s="778">
        <f t="shared" si="162"/>
        <v>0</v>
      </c>
      <c r="FJ514" s="779" t="e">
        <f t="shared" si="163"/>
        <v>#DIV/0!</v>
      </c>
      <c r="FK514" s="779" t="e">
        <f t="shared" si="164"/>
        <v>#DIV/0!</v>
      </c>
      <c r="FL514" s="780" t="e">
        <f t="shared" si="165"/>
        <v>#DIV/0!</v>
      </c>
      <c r="FM514" s="169" t="e">
        <f t="shared" si="166"/>
        <v>#DIV/0!</v>
      </c>
      <c r="FN514" s="783" t="e">
        <f t="shared" si="167"/>
        <v>#DIV/0!</v>
      </c>
    </row>
    <row r="515" spans="1:1038" ht="18" customHeight="1">
      <c r="A515" s="389" t="s">
        <v>2065</v>
      </c>
      <c r="B515" s="226" t="s">
        <v>1647</v>
      </c>
      <c r="C515" s="226"/>
      <c r="D515" s="226" t="s">
        <v>1279</v>
      </c>
      <c r="E515" s="226">
        <v>72</v>
      </c>
      <c r="F515" s="226">
        <v>3</v>
      </c>
      <c r="G515" s="558" t="str">
        <f t="shared" si="168"/>
        <v>72-3</v>
      </c>
      <c r="H515" s="226">
        <v>6.5</v>
      </c>
      <c r="I515">
        <v>54</v>
      </c>
      <c r="J515" s="544">
        <f t="shared" si="177"/>
        <v>0</v>
      </c>
      <c r="K515" s="545" t="b">
        <f>IF(J516=1,IF(((VLOOKUP($G515,[1]Depth_Lookup!A$3:J$410,9,FALSE))-(I515/100))=0,"Good",IF(((VLOOKUP($G515,[1]Depth_Lookup!$A$3:$J$550,9,FALSE))-(I515/100))&gt;0,"Too Short","Too Long")))</f>
        <v>0</v>
      </c>
      <c r="L515" s="171">
        <f>(VLOOKUP($G515,Depth_Lookup!$A$3:$J$410,10,FALSE))+(H515/100)</f>
        <v>178.57499999999999</v>
      </c>
      <c r="M515" s="171">
        <f>(VLOOKUP($G515,Depth_Lookup!$A$3:$J$410,10,FALSE))+(I515/100)</f>
        <v>179.04999999999998</v>
      </c>
      <c r="N515" s="232" t="s">
        <v>2077</v>
      </c>
      <c r="O515" s="226">
        <v>1</v>
      </c>
      <c r="P515" s="226" t="s">
        <v>853</v>
      </c>
      <c r="Q515" s="226" t="s">
        <v>125</v>
      </c>
      <c r="R515" s="391" t="str">
        <f t="shared" si="175"/>
        <v>SerpentinizedHarzburgite</v>
      </c>
      <c r="S515" s="226" t="s">
        <v>107</v>
      </c>
      <c r="T515" s="226" t="s">
        <v>587</v>
      </c>
      <c r="U515" s="226" t="s">
        <v>108</v>
      </c>
      <c r="V515" s="226" t="s">
        <v>509</v>
      </c>
      <c r="W515" s="226" t="s">
        <v>102</v>
      </c>
      <c r="X515" s="391">
        <f>VLOOKUP(W515,[1]definitions_list_lookup!A$13:B$19,2,0)</f>
        <v>5</v>
      </c>
      <c r="Y515" s="226" t="s">
        <v>90</v>
      </c>
      <c r="Z515" s="226" t="s">
        <v>91</v>
      </c>
      <c r="AA515" s="226"/>
      <c r="AB515" s="226"/>
      <c r="AC515" s="226"/>
      <c r="AD515" s="226"/>
      <c r="AE515" s="393"/>
      <c r="AF515" s="558" t="e">
        <f>VLOOKUP(AE515,[1]definitions_list_mag!$V$12:$W$15,2,0)</f>
        <v>#N/A</v>
      </c>
      <c r="AG515" s="394"/>
      <c r="AH515" s="226"/>
      <c r="AI515" s="257">
        <v>77</v>
      </c>
      <c r="AJ515" s="226"/>
      <c r="AK515" s="226"/>
      <c r="AL515" s="226"/>
      <c r="AM515" s="226"/>
      <c r="AN515" s="226"/>
      <c r="AO515" s="257"/>
      <c r="AP515" s="226"/>
      <c r="AQ515" s="226"/>
      <c r="AR515" s="226"/>
      <c r="AS515" s="226"/>
      <c r="AT515" s="226"/>
      <c r="AU515" s="257">
        <v>2</v>
      </c>
      <c r="AV515" s="226">
        <v>3</v>
      </c>
      <c r="AW515" s="226">
        <v>0.5</v>
      </c>
      <c r="AX515" s="226" t="s">
        <v>110</v>
      </c>
      <c r="AY515" s="226" t="s">
        <v>103</v>
      </c>
      <c r="AZ515" s="226"/>
      <c r="BA515" s="257">
        <v>20</v>
      </c>
      <c r="BB515" s="226">
        <v>7</v>
      </c>
      <c r="BC515" s="226">
        <v>4</v>
      </c>
      <c r="BD515" s="226" t="s">
        <v>118</v>
      </c>
      <c r="BE515" s="226" t="s">
        <v>103</v>
      </c>
      <c r="BF515" s="226" t="s">
        <v>2067</v>
      </c>
      <c r="BG515" s="257"/>
      <c r="BH515" s="226"/>
      <c r="BI515" s="226"/>
      <c r="BJ515" s="226"/>
      <c r="BK515" s="226"/>
      <c r="BL515" s="226"/>
      <c r="BM515" s="257">
        <v>1</v>
      </c>
      <c r="BN515" s="226">
        <v>1</v>
      </c>
      <c r="BO515" s="226">
        <v>0.5</v>
      </c>
      <c r="BP515" s="226"/>
      <c r="BQ515" s="226"/>
      <c r="BR515" s="226"/>
      <c r="BS515" s="226"/>
      <c r="BT515" s="226"/>
      <c r="BU515" s="226"/>
      <c r="BV515" s="226"/>
      <c r="BW515" s="226"/>
      <c r="BX515" s="226"/>
      <c r="BY515" s="257"/>
      <c r="BZ515" s="226"/>
      <c r="CA515" s="226"/>
      <c r="CB515" s="226"/>
      <c r="CC515" s="226"/>
      <c r="CD515" s="226"/>
      <c r="CE515" s="226"/>
      <c r="CF515" s="399">
        <f t="shared" si="178"/>
        <v>100</v>
      </c>
      <c r="CG515" s="259"/>
      <c r="CH515" s="559" t="s">
        <v>1329</v>
      </c>
      <c r="CI515" s="559">
        <v>85</v>
      </c>
      <c r="CJ515" s="559" t="s">
        <v>514</v>
      </c>
      <c r="CK515" s="560"/>
      <c r="CL515" s="560"/>
      <c r="CM515" s="560"/>
      <c r="CN515" s="560"/>
      <c r="CO515" s="560"/>
      <c r="CP515" s="560"/>
      <c r="CQ515" s="560"/>
      <c r="CR515" s="560"/>
      <c r="CS515" s="560"/>
      <c r="CT515" s="560"/>
      <c r="CU515" s="560"/>
      <c r="CV515" s="560"/>
      <c r="CW515" s="560"/>
      <c r="CX515" s="560"/>
      <c r="CY515" s="560"/>
      <c r="CZ515" s="560"/>
      <c r="DA515" s="560"/>
      <c r="DB515" s="560">
        <v>85</v>
      </c>
      <c r="DC515" s="561">
        <v>15</v>
      </c>
      <c r="DD515" s="560"/>
      <c r="DE515" s="560"/>
      <c r="DF515" s="560"/>
      <c r="DG515" s="560"/>
      <c r="DH515" s="560"/>
      <c r="DI515" s="560"/>
      <c r="DJ515" s="560"/>
      <c r="DK515" s="396"/>
      <c r="DL515" s="259"/>
      <c r="DM515" s="560"/>
      <c r="DN515" s="560"/>
      <c r="DO515" s="563"/>
      <c r="DP515" s="564"/>
      <c r="DQ515" s="565"/>
      <c r="DR515" s="563"/>
      <c r="DS515" s="565"/>
      <c r="DT515" s="543" t="s">
        <v>2078</v>
      </c>
      <c r="DU515" s="566"/>
      <c r="DV515" s="566"/>
      <c r="DW515" s="400" t="e">
        <f>VLOOKUP(P515,[1]definitions_list_lookup!$K$30:$L$54,2,0)</f>
        <v>#N/A</v>
      </c>
      <c r="DX515" s="567" t="s">
        <v>1716</v>
      </c>
      <c r="DY515" s="567" t="s">
        <v>1437</v>
      </c>
      <c r="DZ515" s="155"/>
      <c r="EA515" s="139"/>
      <c r="ED515" s="229" t="s">
        <v>2517</v>
      </c>
      <c r="EE515" s="140"/>
      <c r="EG515" s="140"/>
      <c r="EI515" s="218"/>
      <c r="EJ515" s="143"/>
      <c r="EK515" s="221"/>
      <c r="EM515" s="109"/>
      <c r="EN515" s="109"/>
      <c r="EV515" s="112">
        <v>15</v>
      </c>
      <c r="EW515" s="112">
        <v>270</v>
      </c>
      <c r="EX515" s="112">
        <v>31</v>
      </c>
      <c r="EY515" s="112">
        <v>0</v>
      </c>
      <c r="EZ515" s="192">
        <f t="shared" si="155"/>
        <v>155.96588401808191</v>
      </c>
      <c r="FA515" s="192">
        <f t="shared" si="156"/>
        <v>155.96588401808191</v>
      </c>
      <c r="FB515" s="192">
        <f t="shared" si="157"/>
        <v>56.659147736640683</v>
      </c>
      <c r="FC515" s="192">
        <f t="shared" si="158"/>
        <v>245.96588401808191</v>
      </c>
      <c r="FD515" s="192">
        <f t="shared" si="159"/>
        <v>33.340852263359317</v>
      </c>
      <c r="FE515" s="193">
        <f t="shared" si="160"/>
        <v>335.96588401808191</v>
      </c>
      <c r="FF515" s="194">
        <f t="shared" si="161"/>
        <v>33.340852263359317</v>
      </c>
      <c r="FG515" s="140" t="s">
        <v>1637</v>
      </c>
      <c r="FI515" s="778">
        <f t="shared" si="162"/>
        <v>0</v>
      </c>
      <c r="FJ515" s="779">
        <f t="shared" si="163"/>
        <v>33.340852263359317</v>
      </c>
      <c r="FK515" s="779">
        <f t="shared" si="164"/>
        <v>56.659147736640683</v>
      </c>
      <c r="FL515" s="780">
        <f t="shared" si="165"/>
        <v>0.98888867937827296</v>
      </c>
      <c r="FM515" s="169">
        <f t="shared" si="166"/>
        <v>0.83541569210903588</v>
      </c>
      <c r="FN515" s="783">
        <f t="shared" si="167"/>
        <v>0</v>
      </c>
    </row>
    <row r="516" spans="1:1038" s="288" customFormat="1" ht="18" customHeight="1">
      <c r="A516" s="352" t="s">
        <v>2065</v>
      </c>
      <c r="B516" s="227" t="s">
        <v>1647</v>
      </c>
      <c r="C516" s="227"/>
      <c r="D516" s="227" t="s">
        <v>1279</v>
      </c>
      <c r="E516" s="227">
        <v>72</v>
      </c>
      <c r="F516" s="227">
        <v>3</v>
      </c>
      <c r="G516" s="570" t="str">
        <f t="shared" si="168"/>
        <v>72-3</v>
      </c>
      <c r="H516" s="227">
        <v>54</v>
      </c>
      <c r="I516" s="479">
        <v>56.5</v>
      </c>
      <c r="J516" s="477">
        <f t="shared" si="177"/>
        <v>0</v>
      </c>
      <c r="K516" s="478" t="str">
        <f>IF(J517=1,IF(((VLOOKUP($G516,[1]Depth_Lookup!A$3:J$410,9,FALSE))-(I516/100))=0,"Good",IF(((VLOOKUP($G516,[1]Depth_Lookup!$A$3:$J$550,9,FALSE))-(I516/100))&gt;0,"Too Short","Too Long")))</f>
        <v>Good</v>
      </c>
      <c r="L516" s="171">
        <f>(VLOOKUP($G516,Depth_Lookup!$A$3:$J$410,10,FALSE))+(H516/100)</f>
        <v>179.04999999999998</v>
      </c>
      <c r="M516" s="171">
        <f>(VLOOKUP($G516,Depth_Lookup!$A$3:$J$410,10,FALSE))+(I516/100)</f>
        <v>179.07499999999999</v>
      </c>
      <c r="N516" s="230" t="s">
        <v>2079</v>
      </c>
      <c r="O516" s="227">
        <v>1</v>
      </c>
      <c r="P516" s="227" t="s">
        <v>853</v>
      </c>
      <c r="Q516" s="227" t="s">
        <v>125</v>
      </c>
      <c r="R516" s="286" t="str">
        <f t="shared" si="175"/>
        <v>SerpentinizedHarzburgite</v>
      </c>
      <c r="S516" s="227" t="s">
        <v>587</v>
      </c>
      <c r="T516" s="227" t="s">
        <v>700</v>
      </c>
      <c r="U516" s="227" t="s">
        <v>108</v>
      </c>
      <c r="V516" s="227" t="s">
        <v>509</v>
      </c>
      <c r="W516" s="227" t="s">
        <v>102</v>
      </c>
      <c r="X516" s="286">
        <f>VLOOKUP(W516,[1]definitions_list_lookup!A$13:B$19,2,0)</f>
        <v>5</v>
      </c>
      <c r="Y516" s="227" t="s">
        <v>90</v>
      </c>
      <c r="Z516" s="227" t="s">
        <v>91</v>
      </c>
      <c r="AA516" s="227"/>
      <c r="AB516" s="227"/>
      <c r="AC516" s="227"/>
      <c r="AD516" s="227"/>
      <c r="AE516" s="233"/>
      <c r="AF516" s="570" t="e">
        <f>VLOOKUP(AE516,[1]definitions_list_mag!$V$12:$W$15,2,0)</f>
        <v>#N/A</v>
      </c>
      <c r="AG516" s="237"/>
      <c r="AH516" s="227"/>
      <c r="AI516" s="240">
        <v>86</v>
      </c>
      <c r="AJ516" s="227"/>
      <c r="AK516" s="227"/>
      <c r="AL516" s="227"/>
      <c r="AM516" s="227"/>
      <c r="AN516" s="227"/>
      <c r="AO516" s="240"/>
      <c r="AP516" s="227"/>
      <c r="AQ516" s="227"/>
      <c r="AR516" s="227"/>
      <c r="AS516" s="227"/>
      <c r="AT516" s="227"/>
      <c r="AU516" s="240">
        <v>1</v>
      </c>
      <c r="AV516" s="227">
        <v>1</v>
      </c>
      <c r="AW516" s="227">
        <v>0.5</v>
      </c>
      <c r="AX516" s="227" t="s">
        <v>110</v>
      </c>
      <c r="AY516" s="227" t="s">
        <v>103</v>
      </c>
      <c r="AZ516" s="227"/>
      <c r="BA516" s="240">
        <v>12</v>
      </c>
      <c r="BB516" s="227">
        <v>5</v>
      </c>
      <c r="BC516" s="227">
        <v>4</v>
      </c>
      <c r="BD516" s="227" t="s">
        <v>118</v>
      </c>
      <c r="BE516" s="227" t="s">
        <v>103</v>
      </c>
      <c r="BF516" s="227" t="s">
        <v>2067</v>
      </c>
      <c r="BG516" s="240"/>
      <c r="BH516" s="227"/>
      <c r="BI516" s="227"/>
      <c r="BJ516" s="227"/>
      <c r="BK516" s="227"/>
      <c r="BL516" s="227"/>
      <c r="BM516" s="240">
        <v>1</v>
      </c>
      <c r="BN516" s="227">
        <v>1</v>
      </c>
      <c r="BO516" s="227">
        <v>0.5</v>
      </c>
      <c r="BP516" s="227"/>
      <c r="BQ516" s="227"/>
      <c r="BR516" s="227"/>
      <c r="BS516" s="227"/>
      <c r="BT516" s="227"/>
      <c r="BU516" s="227"/>
      <c r="BV516" s="227"/>
      <c r="BW516" s="227"/>
      <c r="BX516" s="227"/>
      <c r="BY516" s="240"/>
      <c r="BZ516" s="227"/>
      <c r="CA516" s="227"/>
      <c r="CB516" s="227"/>
      <c r="CC516" s="227"/>
      <c r="CD516" s="227"/>
      <c r="CE516" s="227"/>
      <c r="CF516" s="290">
        <f t="shared" si="178"/>
        <v>100</v>
      </c>
      <c r="CG516" s="148"/>
      <c r="CH516" s="571" t="s">
        <v>1845</v>
      </c>
      <c r="CI516" s="571">
        <v>95</v>
      </c>
      <c r="CJ516" s="571" t="s">
        <v>514</v>
      </c>
      <c r="CK516" s="572"/>
      <c r="CL516" s="572"/>
      <c r="CM516" s="572"/>
      <c r="CN516" s="572"/>
      <c r="CO516" s="572"/>
      <c r="CP516" s="572"/>
      <c r="CQ516" s="572"/>
      <c r="CR516" s="572"/>
      <c r="CS516" s="572"/>
      <c r="CT516" s="572"/>
      <c r="CU516" s="572"/>
      <c r="CV516" s="572"/>
      <c r="CW516" s="572"/>
      <c r="CX516" s="572"/>
      <c r="CY516" s="572"/>
      <c r="CZ516" s="572"/>
      <c r="DA516" s="572"/>
      <c r="DB516" s="572">
        <v>93</v>
      </c>
      <c r="DC516" s="573">
        <v>7</v>
      </c>
      <c r="DD516" s="572"/>
      <c r="DE516" s="572"/>
      <c r="DF516" s="572"/>
      <c r="DG516" s="572"/>
      <c r="DH516" s="572"/>
      <c r="DI516" s="572"/>
      <c r="DJ516" s="572"/>
      <c r="DK516" s="208"/>
      <c r="DL516" s="148"/>
      <c r="DM516" s="572"/>
      <c r="DN516" s="572"/>
      <c r="DO516" s="574"/>
      <c r="DP516" s="575"/>
      <c r="DQ516" s="576"/>
      <c r="DR516" s="574"/>
      <c r="DS516" s="576"/>
      <c r="DT516" s="283" t="s">
        <v>2080</v>
      </c>
      <c r="DU516" s="577"/>
      <c r="DV516" s="577"/>
      <c r="DW516" s="291" t="e">
        <f>VLOOKUP(P516,[1]definitions_list_lookup!$K$30:$L$54,2,0)</f>
        <v>#N/A</v>
      </c>
      <c r="DX516" s="578" t="s">
        <v>1838</v>
      </c>
      <c r="DY516" s="578" t="s">
        <v>1500</v>
      </c>
      <c r="DZ516" s="154"/>
      <c r="EA516" s="154"/>
      <c r="EB516" s="229"/>
      <c r="EC516" s="292"/>
      <c r="ED516" s="229" t="s">
        <v>2517</v>
      </c>
      <c r="EE516" s="293"/>
      <c r="EF516" s="294"/>
      <c r="EG516" s="293"/>
      <c r="EH516" s="295"/>
      <c r="EI516" s="296"/>
      <c r="EJ516" s="297"/>
      <c r="EK516" s="298"/>
      <c r="EL516" s="293"/>
      <c r="EM516" s="295"/>
      <c r="EN516" s="295"/>
      <c r="EO516" s="321"/>
      <c r="EP516" s="321"/>
      <c r="EQ516" s="321"/>
      <c r="ER516" s="321"/>
      <c r="ES516" s="321"/>
      <c r="ET516" s="321"/>
      <c r="EU516" s="321"/>
      <c r="EV516" s="322"/>
      <c r="EW516" s="322"/>
      <c r="EX516" s="322"/>
      <c r="EY516" s="322"/>
      <c r="EZ516" s="192" t="e">
        <f t="shared" ref="EZ516:EZ579" si="185">+(IF($EW516&lt;$EY516,((MIN($EY516,$EW516)+(DEGREES(ATAN((TAN(RADIANS($EX516))/((TAN(RADIANS($EV516))*SIN(RADIANS(ABS($EW516-$EY516))))))-(COS(RADIANS(ABS($EW516-$EY516)))/SIN(RADIANS(ABS($EW516-$EY516)))))))-180)),((MAX($EY516,$EW516)-(DEGREES(ATAN((TAN(RADIANS($EX516))/((TAN(RADIANS($EV516))*SIN(RADIANS(ABS($EW516-$EY516))))))-(COS(RADIANS(ABS($EW516-$EY516)))/SIN(RADIANS(ABS($EW516-$EY516)))))))-180))))</f>
        <v>#DIV/0!</v>
      </c>
      <c r="FA516" s="192" t="e">
        <f t="shared" ref="FA516:FA579" si="186">IF($EZ516&gt;0,$EZ516,360+$EZ516)</f>
        <v>#DIV/0!</v>
      </c>
      <c r="FB516" s="192" t="e">
        <f t="shared" ref="FB516:FB579" si="187">+ABS(DEGREES(ATAN((COS(RADIANS(ABS($EZ516+180-(IF($EW516&gt;$EY516,MAX($EX516,$EW516),MIN($EW516,$EY516))))))/(TAN(RADIANS($EV516)))))))</f>
        <v>#DIV/0!</v>
      </c>
      <c r="FC516" s="192" t="e">
        <f t="shared" ref="FC516:FC579" si="188">+IF(($EZ516+90)&gt;0,$EZ516+90,$EZ516+450)</f>
        <v>#DIV/0!</v>
      </c>
      <c r="FD516" s="192" t="e">
        <f t="shared" ref="FD516:FD579" si="189">-$FB516+90</f>
        <v>#DIV/0!</v>
      </c>
      <c r="FE516" s="193" t="e">
        <f t="shared" ref="FE516:FE579" si="190">IF(($FA516&lt;180),$FA516+180,$FA516-180)</f>
        <v>#DIV/0!</v>
      </c>
      <c r="FF516" s="194" t="e">
        <f t="shared" ref="FF516:FF579" si="191">-$FB516+90</f>
        <v>#DIV/0!</v>
      </c>
      <c r="FG516" s="293"/>
      <c r="FH516" s="295"/>
      <c r="FI516" s="778">
        <f t="shared" si="162"/>
        <v>0</v>
      </c>
      <c r="FJ516" s="779" t="e">
        <f t="shared" si="163"/>
        <v>#DIV/0!</v>
      </c>
      <c r="FK516" s="779" t="e">
        <f t="shared" si="164"/>
        <v>#DIV/0!</v>
      </c>
      <c r="FL516" s="780" t="e">
        <f t="shared" si="165"/>
        <v>#DIV/0!</v>
      </c>
      <c r="FM516" s="169" t="e">
        <f t="shared" si="166"/>
        <v>#DIV/0!</v>
      </c>
      <c r="FN516" s="783" t="e">
        <f t="shared" si="167"/>
        <v>#DIV/0!</v>
      </c>
      <c r="FO516" s="227"/>
      <c r="FP516" s="227"/>
      <c r="FQ516" s="227"/>
      <c r="FR516" s="227"/>
      <c r="FS516" s="227"/>
      <c r="FT516" s="227"/>
      <c r="FU516" s="227"/>
      <c r="FV516" s="227"/>
      <c r="FW516" s="227"/>
      <c r="FX516" s="227"/>
      <c r="FY516" s="227"/>
      <c r="FZ516" s="227"/>
      <c r="GA516" s="227"/>
      <c r="GB516" s="227"/>
      <c r="GC516" s="227"/>
      <c r="GD516" s="227"/>
      <c r="GE516" s="227"/>
      <c r="GF516" s="227"/>
      <c r="GG516" s="227"/>
      <c r="GH516" s="227"/>
      <c r="GI516" s="227"/>
      <c r="GJ516" s="227"/>
      <c r="GK516" s="227"/>
      <c r="GL516" s="227"/>
      <c r="GM516" s="227"/>
      <c r="GN516" s="227"/>
      <c r="GO516" s="227"/>
      <c r="GP516" s="227"/>
      <c r="GQ516" s="227"/>
      <c r="GR516" s="227"/>
      <c r="GS516" s="227"/>
      <c r="GT516" s="227"/>
      <c r="GU516" s="227"/>
      <c r="GV516" s="227"/>
      <c r="GW516" s="227"/>
      <c r="GX516" s="227"/>
      <c r="GY516" s="227"/>
      <c r="GZ516" s="227"/>
      <c r="HA516" s="227"/>
      <c r="HB516" s="227"/>
      <c r="HC516" s="227"/>
      <c r="HD516" s="227"/>
      <c r="HE516" s="227"/>
      <c r="HF516" s="227"/>
      <c r="HG516" s="227"/>
      <c r="HH516" s="227"/>
      <c r="HI516" s="227"/>
      <c r="HJ516" s="227"/>
      <c r="HK516" s="227"/>
      <c r="HL516" s="227"/>
      <c r="HM516" s="227"/>
      <c r="HN516" s="227"/>
      <c r="HO516" s="227"/>
      <c r="HP516" s="227"/>
      <c r="HQ516" s="227"/>
      <c r="HR516" s="227"/>
      <c r="HS516" s="227"/>
      <c r="HT516" s="227"/>
      <c r="HU516" s="227"/>
      <c r="HV516" s="227"/>
      <c r="HW516" s="227"/>
      <c r="HX516" s="227"/>
      <c r="HY516" s="227"/>
      <c r="HZ516" s="227"/>
      <c r="IA516" s="227"/>
      <c r="IB516" s="227"/>
      <c r="IC516" s="227"/>
      <c r="ID516" s="227"/>
      <c r="IE516" s="227"/>
      <c r="IF516" s="227"/>
      <c r="IG516" s="227"/>
      <c r="IH516" s="227"/>
      <c r="II516" s="227"/>
      <c r="IJ516" s="227"/>
      <c r="IK516" s="227"/>
      <c r="IL516" s="227"/>
      <c r="IM516" s="227"/>
      <c r="IN516" s="227"/>
      <c r="IO516" s="227"/>
      <c r="IP516" s="227"/>
      <c r="IQ516" s="227"/>
      <c r="IR516" s="227"/>
      <c r="IS516" s="227"/>
      <c r="IT516" s="227"/>
      <c r="IU516" s="227"/>
      <c r="IV516" s="227"/>
      <c r="IW516" s="227"/>
      <c r="IX516" s="227"/>
      <c r="IY516" s="227"/>
      <c r="IZ516" s="227"/>
      <c r="JA516" s="227"/>
      <c r="JB516" s="227"/>
      <c r="JC516" s="227"/>
      <c r="JD516" s="227"/>
      <c r="JE516" s="227"/>
      <c r="JF516" s="227"/>
      <c r="JG516" s="227"/>
      <c r="JH516" s="227"/>
      <c r="JI516" s="227"/>
      <c r="JJ516" s="227"/>
      <c r="JK516" s="227"/>
      <c r="JL516" s="227"/>
      <c r="JM516" s="227"/>
      <c r="JN516" s="227"/>
      <c r="JO516" s="227"/>
      <c r="JP516" s="227"/>
      <c r="JQ516" s="227"/>
      <c r="JR516" s="227"/>
      <c r="JS516" s="227"/>
      <c r="JT516" s="227"/>
      <c r="JU516" s="227"/>
      <c r="JV516" s="227"/>
      <c r="JW516" s="227"/>
      <c r="JX516" s="227"/>
      <c r="JY516" s="227"/>
      <c r="JZ516" s="227"/>
      <c r="KA516" s="227"/>
      <c r="KB516" s="227"/>
      <c r="KC516" s="227"/>
      <c r="KD516" s="227"/>
      <c r="KE516" s="227"/>
      <c r="KF516" s="227"/>
      <c r="KG516" s="227"/>
      <c r="KH516" s="227"/>
      <c r="KI516" s="227"/>
      <c r="KJ516" s="227"/>
      <c r="KK516" s="227"/>
      <c r="KL516" s="227"/>
      <c r="KM516" s="227"/>
      <c r="KN516" s="227"/>
      <c r="KO516" s="227"/>
      <c r="KP516" s="227"/>
      <c r="KQ516" s="227"/>
      <c r="KR516" s="227"/>
      <c r="KS516" s="227"/>
      <c r="KT516" s="227"/>
      <c r="KU516" s="227"/>
      <c r="KV516" s="227"/>
      <c r="KW516" s="227"/>
      <c r="KX516" s="227"/>
      <c r="KY516" s="227"/>
      <c r="KZ516" s="227"/>
      <c r="LA516" s="227"/>
      <c r="LB516" s="227"/>
      <c r="LC516" s="227"/>
      <c r="LD516" s="227"/>
      <c r="LE516" s="227"/>
      <c r="LF516" s="227"/>
      <c r="LG516" s="227"/>
      <c r="LH516" s="227"/>
      <c r="LI516" s="227"/>
      <c r="LJ516" s="227"/>
      <c r="LK516" s="227"/>
      <c r="LL516" s="227"/>
      <c r="LM516" s="227"/>
      <c r="LN516" s="227"/>
      <c r="LO516" s="227"/>
      <c r="LP516" s="227"/>
      <c r="LQ516" s="227"/>
      <c r="LR516" s="227"/>
      <c r="LS516" s="227"/>
      <c r="LT516" s="227"/>
      <c r="LU516" s="227"/>
      <c r="LV516" s="227"/>
      <c r="LW516" s="227"/>
      <c r="LX516" s="227"/>
      <c r="LY516" s="227"/>
      <c r="LZ516" s="227"/>
      <c r="MA516" s="227"/>
      <c r="MB516" s="227"/>
      <c r="MC516" s="227"/>
      <c r="MD516" s="227"/>
      <c r="ME516" s="227"/>
      <c r="MF516" s="227"/>
      <c r="MG516" s="227"/>
      <c r="MH516" s="227"/>
      <c r="MI516" s="227"/>
      <c r="MJ516" s="227"/>
      <c r="MK516" s="227"/>
      <c r="ML516" s="227"/>
      <c r="MM516" s="227"/>
      <c r="MN516" s="227"/>
      <c r="MO516" s="227"/>
      <c r="MP516" s="227"/>
      <c r="MQ516" s="227"/>
      <c r="MR516" s="227"/>
      <c r="MS516" s="227"/>
      <c r="MT516" s="227"/>
      <c r="MU516" s="227"/>
      <c r="MV516" s="227"/>
      <c r="MW516" s="227"/>
      <c r="MX516" s="227"/>
      <c r="MY516" s="227"/>
      <c r="MZ516" s="227"/>
      <c r="NA516" s="227"/>
      <c r="NB516" s="227"/>
      <c r="NC516" s="227"/>
      <c r="ND516" s="227"/>
      <c r="NE516" s="227"/>
      <c r="NF516" s="227"/>
      <c r="NG516" s="227"/>
      <c r="NH516" s="227"/>
      <c r="NI516" s="227"/>
      <c r="NJ516" s="227"/>
      <c r="NK516" s="227"/>
      <c r="NL516" s="227"/>
      <c r="NM516" s="227"/>
      <c r="NN516" s="227"/>
      <c r="NO516" s="227"/>
      <c r="NP516" s="227"/>
      <c r="NQ516" s="227"/>
      <c r="NR516" s="227"/>
      <c r="NS516" s="227"/>
      <c r="NT516" s="227"/>
      <c r="NU516" s="227"/>
      <c r="NV516" s="227"/>
      <c r="NW516" s="227"/>
      <c r="NX516" s="227"/>
      <c r="NY516" s="227"/>
      <c r="NZ516" s="227"/>
      <c r="OA516" s="227"/>
      <c r="OB516" s="227"/>
      <c r="OC516" s="227"/>
      <c r="OD516" s="227"/>
      <c r="OE516" s="227"/>
      <c r="OF516" s="227"/>
      <c r="OG516" s="227"/>
      <c r="OH516" s="227"/>
      <c r="OI516" s="227"/>
      <c r="OJ516" s="227"/>
      <c r="OK516" s="227"/>
      <c r="OL516" s="227"/>
      <c r="OM516" s="227"/>
      <c r="ON516" s="227"/>
      <c r="OO516" s="227"/>
      <c r="OP516" s="227"/>
      <c r="OQ516" s="227"/>
      <c r="OR516" s="227"/>
      <c r="OS516" s="227"/>
      <c r="OT516" s="227"/>
      <c r="OU516" s="227"/>
      <c r="OV516" s="227"/>
      <c r="OW516" s="227"/>
      <c r="OX516" s="227"/>
      <c r="OY516" s="227"/>
      <c r="OZ516" s="227"/>
      <c r="PA516" s="227"/>
      <c r="PB516" s="227"/>
      <c r="PC516" s="227"/>
      <c r="PD516" s="227"/>
      <c r="PE516" s="227"/>
      <c r="PF516" s="227"/>
      <c r="PG516" s="227"/>
      <c r="PH516" s="227"/>
      <c r="PI516" s="227"/>
      <c r="PJ516" s="227"/>
      <c r="PK516" s="227"/>
      <c r="PL516" s="227"/>
      <c r="PM516" s="227"/>
      <c r="PN516" s="227"/>
      <c r="PO516" s="227"/>
      <c r="PP516" s="227"/>
      <c r="PQ516" s="227"/>
      <c r="PR516" s="227"/>
      <c r="PS516" s="227"/>
      <c r="PT516" s="227"/>
      <c r="PU516" s="227"/>
      <c r="PV516" s="227"/>
      <c r="PW516" s="227"/>
      <c r="PX516" s="227"/>
      <c r="PY516" s="227"/>
      <c r="PZ516" s="227"/>
      <c r="QA516" s="227"/>
      <c r="QB516" s="227"/>
      <c r="QC516" s="227"/>
      <c r="QD516" s="227"/>
      <c r="QE516" s="227"/>
      <c r="QF516" s="227"/>
      <c r="QG516" s="227"/>
      <c r="QH516" s="227"/>
      <c r="QI516" s="227"/>
      <c r="QJ516" s="227"/>
      <c r="QK516" s="227"/>
      <c r="QL516" s="227"/>
      <c r="QM516" s="227"/>
      <c r="QN516" s="227"/>
      <c r="QO516" s="227"/>
      <c r="QP516" s="227"/>
      <c r="QQ516" s="227"/>
      <c r="QR516" s="227"/>
      <c r="QS516" s="227"/>
      <c r="QT516" s="227"/>
      <c r="QU516" s="227"/>
      <c r="QV516" s="227"/>
      <c r="QW516" s="227"/>
      <c r="QX516" s="227"/>
      <c r="QY516" s="227"/>
      <c r="QZ516" s="227"/>
      <c r="RA516" s="227"/>
      <c r="RB516" s="227"/>
      <c r="RC516" s="227"/>
      <c r="RD516" s="227"/>
      <c r="RE516" s="227"/>
      <c r="RF516" s="227"/>
      <c r="RG516" s="227"/>
      <c r="RH516" s="227"/>
      <c r="RI516" s="227"/>
      <c r="RJ516" s="227"/>
      <c r="RK516" s="227"/>
      <c r="RL516" s="227"/>
      <c r="RM516" s="227"/>
      <c r="RN516" s="227"/>
      <c r="RO516" s="227"/>
      <c r="RP516" s="227"/>
      <c r="RQ516" s="227"/>
      <c r="RR516" s="227"/>
      <c r="RS516" s="227"/>
      <c r="RT516" s="227"/>
      <c r="RU516" s="227"/>
      <c r="RV516" s="227"/>
      <c r="RW516" s="227"/>
      <c r="RX516" s="227"/>
      <c r="RY516" s="227"/>
      <c r="RZ516" s="227"/>
      <c r="SA516" s="227"/>
      <c r="SB516" s="227"/>
      <c r="SC516" s="227"/>
      <c r="SD516" s="227"/>
      <c r="SE516" s="227"/>
      <c r="SF516" s="227"/>
      <c r="SG516" s="227"/>
      <c r="SH516" s="227"/>
      <c r="SI516" s="227"/>
      <c r="SJ516" s="227"/>
      <c r="SK516" s="227"/>
      <c r="SL516" s="227"/>
      <c r="SM516" s="227"/>
      <c r="SN516" s="227"/>
      <c r="SO516" s="227"/>
      <c r="SP516" s="227"/>
      <c r="SQ516" s="227"/>
      <c r="SR516" s="227"/>
      <c r="SS516" s="227"/>
      <c r="ST516" s="227"/>
      <c r="SU516" s="227"/>
      <c r="SV516" s="227"/>
      <c r="SW516" s="227"/>
      <c r="SX516" s="227"/>
      <c r="SY516" s="227"/>
      <c r="SZ516" s="227"/>
      <c r="TA516" s="227"/>
      <c r="TB516" s="227"/>
      <c r="TC516" s="227"/>
      <c r="TD516" s="227"/>
      <c r="TE516" s="227"/>
      <c r="TF516" s="227"/>
      <c r="TG516" s="227"/>
      <c r="TH516" s="227"/>
      <c r="TI516" s="227"/>
      <c r="TJ516" s="227"/>
      <c r="TK516" s="227"/>
      <c r="TL516" s="227"/>
      <c r="TM516" s="227"/>
      <c r="TN516" s="227"/>
      <c r="TO516" s="227"/>
      <c r="TP516" s="227"/>
      <c r="TQ516" s="227"/>
      <c r="TR516" s="227"/>
      <c r="TS516" s="227"/>
      <c r="TT516" s="227"/>
      <c r="TU516" s="227"/>
      <c r="TV516" s="227"/>
      <c r="TW516" s="227"/>
      <c r="TX516" s="227"/>
      <c r="TY516" s="227"/>
      <c r="TZ516" s="227"/>
      <c r="UA516" s="227"/>
      <c r="UB516" s="227"/>
      <c r="UC516" s="227"/>
      <c r="UD516" s="227"/>
      <c r="UE516" s="227"/>
      <c r="UF516" s="227"/>
      <c r="UG516" s="227"/>
      <c r="UH516" s="227"/>
      <c r="UI516" s="227"/>
      <c r="UJ516" s="227"/>
      <c r="UK516" s="227"/>
      <c r="UL516" s="227"/>
      <c r="UM516" s="227"/>
      <c r="UN516" s="227"/>
      <c r="UO516" s="227"/>
      <c r="UP516" s="227"/>
      <c r="UQ516" s="227"/>
      <c r="UR516" s="227"/>
      <c r="US516" s="227"/>
      <c r="UT516" s="227"/>
      <c r="UU516" s="227"/>
      <c r="UV516" s="227"/>
      <c r="UW516" s="227"/>
      <c r="UX516" s="227"/>
      <c r="UY516" s="227"/>
      <c r="UZ516" s="227"/>
      <c r="VA516" s="227"/>
      <c r="VB516" s="227"/>
      <c r="VC516" s="227"/>
      <c r="VD516" s="227"/>
      <c r="VE516" s="227"/>
      <c r="VF516" s="227"/>
      <c r="VG516" s="227"/>
      <c r="VH516" s="227"/>
      <c r="VI516" s="227"/>
      <c r="VJ516" s="227"/>
      <c r="VK516" s="227"/>
      <c r="VL516" s="227"/>
      <c r="VM516" s="227"/>
      <c r="VN516" s="227"/>
      <c r="VO516" s="227"/>
      <c r="VP516" s="227"/>
      <c r="VQ516" s="227"/>
      <c r="VR516" s="227"/>
      <c r="VS516" s="227"/>
      <c r="VT516" s="227"/>
      <c r="VU516" s="227"/>
      <c r="VV516" s="227"/>
      <c r="VW516" s="227"/>
      <c r="VX516" s="227"/>
      <c r="VY516" s="227"/>
      <c r="VZ516" s="227"/>
      <c r="WA516" s="227"/>
      <c r="WB516" s="227"/>
      <c r="WC516" s="227"/>
      <c r="WD516" s="227"/>
      <c r="WE516" s="227"/>
      <c r="WF516" s="227"/>
      <c r="WG516" s="227"/>
      <c r="WH516" s="227"/>
      <c r="WI516" s="227"/>
      <c r="WJ516" s="227"/>
      <c r="WK516" s="227"/>
      <c r="WL516" s="227"/>
      <c r="WM516" s="227"/>
      <c r="WN516" s="227"/>
      <c r="WO516" s="227"/>
      <c r="WP516" s="227"/>
      <c r="WQ516" s="227"/>
      <c r="WR516" s="227"/>
      <c r="WS516" s="227"/>
      <c r="WT516" s="227"/>
      <c r="WU516" s="227"/>
      <c r="WV516" s="227"/>
      <c r="WW516" s="227"/>
      <c r="WX516" s="227"/>
      <c r="WY516" s="227"/>
      <c r="WZ516" s="227"/>
      <c r="XA516" s="227"/>
      <c r="XB516" s="227"/>
      <c r="XC516" s="227"/>
      <c r="XD516" s="227"/>
      <c r="XE516" s="227"/>
      <c r="XF516" s="227"/>
      <c r="XG516" s="227"/>
      <c r="XH516" s="227"/>
      <c r="XI516" s="227"/>
      <c r="XJ516" s="227"/>
      <c r="XK516" s="227"/>
      <c r="XL516" s="227"/>
      <c r="XM516" s="227"/>
      <c r="XN516" s="227"/>
      <c r="XO516" s="227"/>
      <c r="XP516" s="227"/>
      <c r="XQ516" s="227"/>
      <c r="XR516" s="227"/>
      <c r="XS516" s="227"/>
      <c r="XT516" s="227"/>
      <c r="XU516" s="227"/>
      <c r="XV516" s="227"/>
      <c r="XW516" s="227"/>
      <c r="XX516" s="227"/>
      <c r="XY516" s="227"/>
      <c r="XZ516" s="227"/>
      <c r="YA516" s="227"/>
      <c r="YB516" s="227"/>
      <c r="YC516" s="227"/>
      <c r="YD516" s="227"/>
      <c r="YE516" s="227"/>
      <c r="YF516" s="227"/>
      <c r="YG516" s="227"/>
      <c r="YH516" s="227"/>
      <c r="YI516" s="227"/>
      <c r="YJ516" s="227"/>
      <c r="YK516" s="227"/>
      <c r="YL516" s="227"/>
      <c r="YM516" s="227"/>
      <c r="YN516" s="227"/>
      <c r="YO516" s="227"/>
      <c r="YP516" s="227"/>
      <c r="YQ516" s="227"/>
      <c r="YR516" s="227"/>
      <c r="YS516" s="227"/>
      <c r="YT516" s="227"/>
      <c r="YU516" s="227"/>
      <c r="YV516" s="227"/>
      <c r="YW516" s="227"/>
      <c r="YX516" s="227"/>
      <c r="YY516" s="227"/>
      <c r="YZ516" s="227"/>
      <c r="ZA516" s="227"/>
      <c r="ZB516" s="227"/>
      <c r="ZC516" s="227"/>
      <c r="ZD516" s="227"/>
      <c r="ZE516" s="227"/>
      <c r="ZF516" s="227"/>
      <c r="ZG516" s="227"/>
      <c r="ZH516" s="227"/>
      <c r="ZI516" s="227"/>
      <c r="ZJ516" s="227"/>
      <c r="ZK516" s="227"/>
      <c r="ZL516" s="227"/>
      <c r="ZM516" s="227"/>
      <c r="ZN516" s="227"/>
      <c r="ZO516" s="227"/>
      <c r="ZP516" s="227"/>
      <c r="ZQ516" s="227"/>
      <c r="ZR516" s="227"/>
      <c r="ZS516" s="227"/>
      <c r="ZT516" s="227"/>
      <c r="ZU516" s="227"/>
      <c r="ZV516" s="227"/>
      <c r="ZW516" s="227"/>
      <c r="ZX516" s="227"/>
      <c r="ZY516" s="227"/>
      <c r="ZZ516" s="227"/>
      <c r="AAA516" s="227"/>
      <c r="AAB516" s="227"/>
      <c r="AAC516" s="227"/>
      <c r="AAD516" s="227"/>
      <c r="AAE516" s="227"/>
      <c r="AAF516" s="227"/>
      <c r="AAG516" s="227"/>
      <c r="AAH516" s="227"/>
      <c r="AAI516" s="227"/>
      <c r="AAJ516" s="227"/>
      <c r="AAK516" s="227"/>
      <c r="AAL516" s="227"/>
      <c r="AAM516" s="227"/>
      <c r="AAN516" s="227"/>
      <c r="AAO516" s="227"/>
      <c r="AAP516" s="227"/>
      <c r="AAQ516" s="227"/>
      <c r="AAR516" s="227"/>
      <c r="AAS516" s="227"/>
      <c r="AAT516" s="227"/>
      <c r="AAU516" s="227"/>
      <c r="AAV516" s="227"/>
      <c r="AAW516" s="227"/>
      <c r="AAX516" s="227"/>
      <c r="AAY516" s="227"/>
      <c r="AAZ516" s="227"/>
      <c r="ABA516" s="227"/>
      <c r="ABB516" s="227"/>
      <c r="ABC516" s="227"/>
      <c r="ABD516" s="227"/>
      <c r="ABE516" s="227"/>
      <c r="ABF516" s="227"/>
      <c r="ABG516" s="227"/>
      <c r="ABH516" s="227"/>
      <c r="ABI516" s="227"/>
      <c r="ABJ516" s="227"/>
      <c r="ABK516" s="227"/>
      <c r="ABL516" s="227"/>
      <c r="ABM516" s="227"/>
      <c r="ABN516" s="227"/>
      <c r="ABO516" s="227"/>
      <c r="ABP516" s="227"/>
      <c r="ABQ516" s="227"/>
      <c r="ABR516" s="227"/>
      <c r="ABS516" s="227"/>
      <c r="ABT516" s="227"/>
      <c r="ABU516" s="227"/>
      <c r="ABV516" s="227"/>
      <c r="ABW516" s="227"/>
      <c r="ABX516" s="227"/>
      <c r="ABY516" s="227"/>
      <c r="ABZ516" s="227"/>
      <c r="ACA516" s="227"/>
      <c r="ACB516" s="227"/>
      <c r="ACC516" s="227"/>
      <c r="ACD516" s="227"/>
      <c r="ACE516" s="227"/>
      <c r="ACF516" s="227"/>
      <c r="ACG516" s="227"/>
      <c r="ACH516" s="227"/>
      <c r="ACI516" s="227"/>
      <c r="ACJ516" s="227"/>
      <c r="ACK516" s="227"/>
      <c r="ACL516" s="227"/>
      <c r="ACM516" s="227"/>
      <c r="ACN516" s="227"/>
      <c r="ACO516" s="227"/>
      <c r="ACP516" s="227"/>
      <c r="ACQ516" s="227"/>
      <c r="ACR516" s="227"/>
      <c r="ACS516" s="227"/>
      <c r="ACT516" s="227"/>
      <c r="ACU516" s="227"/>
      <c r="ACV516" s="227"/>
      <c r="ACW516" s="227"/>
      <c r="ACX516" s="227"/>
      <c r="ACY516" s="227"/>
      <c r="ACZ516" s="227"/>
      <c r="ADA516" s="227"/>
      <c r="ADB516" s="227"/>
      <c r="ADC516" s="227"/>
      <c r="ADD516" s="227"/>
      <c r="ADE516" s="227"/>
      <c r="ADF516" s="227"/>
      <c r="ADG516" s="227"/>
      <c r="ADH516" s="227"/>
      <c r="ADI516" s="227"/>
      <c r="ADJ516" s="227"/>
      <c r="ADK516" s="227"/>
      <c r="ADL516" s="227"/>
      <c r="ADM516" s="227"/>
      <c r="ADN516" s="227"/>
      <c r="ADO516" s="227"/>
      <c r="ADP516" s="227"/>
      <c r="ADQ516" s="227"/>
      <c r="ADR516" s="227"/>
      <c r="ADS516" s="227"/>
      <c r="ADT516" s="227"/>
      <c r="ADU516" s="227"/>
      <c r="ADV516" s="227"/>
      <c r="ADW516" s="227"/>
      <c r="ADX516" s="227"/>
      <c r="ADY516" s="227"/>
      <c r="ADZ516" s="227"/>
      <c r="AEA516" s="227"/>
      <c r="AEB516" s="227"/>
      <c r="AEC516" s="227"/>
      <c r="AED516" s="227"/>
      <c r="AEE516" s="227"/>
      <c r="AEF516" s="227"/>
      <c r="AEG516" s="227"/>
      <c r="AEH516" s="227"/>
      <c r="AEI516" s="227"/>
      <c r="AEJ516" s="227"/>
      <c r="AEK516" s="227"/>
      <c r="AEL516" s="227"/>
      <c r="AEM516" s="227"/>
      <c r="AEN516" s="227"/>
      <c r="AEO516" s="227"/>
      <c r="AEP516" s="227"/>
      <c r="AEQ516" s="227"/>
      <c r="AER516" s="227"/>
      <c r="AES516" s="227"/>
      <c r="AET516" s="227"/>
      <c r="AEU516" s="227"/>
      <c r="AEV516" s="227"/>
      <c r="AEW516" s="227"/>
      <c r="AEX516" s="227"/>
      <c r="AEY516" s="227"/>
      <c r="AEZ516" s="227"/>
      <c r="AFA516" s="227"/>
      <c r="AFB516" s="227"/>
      <c r="AFC516" s="227"/>
      <c r="AFD516" s="227"/>
      <c r="AFE516" s="227"/>
      <c r="AFF516" s="227"/>
      <c r="AFG516" s="227"/>
      <c r="AFH516" s="227"/>
      <c r="AFI516" s="227"/>
      <c r="AFJ516" s="227"/>
      <c r="AFK516" s="227"/>
      <c r="AFL516" s="227"/>
      <c r="AFM516" s="227"/>
      <c r="AFN516" s="227"/>
      <c r="AFO516" s="227"/>
      <c r="AFP516" s="227"/>
      <c r="AFQ516" s="227"/>
      <c r="AFR516" s="227"/>
      <c r="AFS516" s="227"/>
      <c r="AFT516" s="227"/>
      <c r="AFU516" s="227"/>
      <c r="AFV516" s="227"/>
      <c r="AFW516" s="227"/>
      <c r="AFX516" s="227"/>
      <c r="AFY516" s="227"/>
      <c r="AFZ516" s="227"/>
      <c r="AGA516" s="227"/>
      <c r="AGB516" s="227"/>
      <c r="AGC516" s="227"/>
      <c r="AGD516" s="227"/>
      <c r="AGE516" s="227"/>
      <c r="AGF516" s="227"/>
      <c r="AGG516" s="227"/>
      <c r="AGH516" s="227"/>
      <c r="AGI516" s="227"/>
      <c r="AGJ516" s="227"/>
      <c r="AGK516" s="227"/>
      <c r="AGL516" s="227"/>
      <c r="AGM516" s="227"/>
      <c r="AGN516" s="227"/>
      <c r="AGO516" s="227"/>
      <c r="AGP516" s="227"/>
      <c r="AGQ516" s="227"/>
      <c r="AGR516" s="227"/>
      <c r="AGS516" s="227"/>
      <c r="AGT516" s="227"/>
      <c r="AGU516" s="227"/>
      <c r="AGV516" s="227"/>
      <c r="AGW516" s="227"/>
      <c r="AGX516" s="227"/>
      <c r="AGY516" s="227"/>
      <c r="AGZ516" s="227"/>
      <c r="AHA516" s="227"/>
      <c r="AHB516" s="227"/>
      <c r="AHC516" s="227"/>
      <c r="AHD516" s="227"/>
      <c r="AHE516" s="227"/>
      <c r="AHF516" s="227"/>
      <c r="AHG516" s="227"/>
      <c r="AHH516" s="227"/>
      <c r="AHI516" s="227"/>
      <c r="AHJ516" s="227"/>
      <c r="AHK516" s="227"/>
      <c r="AHL516" s="227"/>
      <c r="AHM516" s="227"/>
      <c r="AHN516" s="227"/>
      <c r="AHO516" s="227"/>
      <c r="AHP516" s="227"/>
      <c r="AHQ516" s="227"/>
      <c r="AHR516" s="227"/>
      <c r="AHS516" s="227"/>
      <c r="AHT516" s="227"/>
      <c r="AHU516" s="227"/>
      <c r="AHV516" s="227"/>
      <c r="AHW516" s="227"/>
      <c r="AHX516" s="227"/>
      <c r="AHY516" s="227"/>
      <c r="AHZ516" s="227"/>
      <c r="AIA516" s="227"/>
      <c r="AIB516" s="227"/>
      <c r="AIC516" s="227"/>
      <c r="AID516" s="227"/>
      <c r="AIE516" s="227"/>
      <c r="AIF516" s="227"/>
      <c r="AIG516" s="227"/>
      <c r="AIH516" s="227"/>
      <c r="AII516" s="227"/>
      <c r="AIJ516" s="227"/>
      <c r="AIK516" s="227"/>
      <c r="AIL516" s="227"/>
      <c r="AIM516" s="227"/>
      <c r="AIN516" s="227"/>
      <c r="AIO516" s="227"/>
      <c r="AIP516" s="227"/>
      <c r="AIQ516" s="227"/>
      <c r="AIR516" s="227"/>
      <c r="AIS516" s="227"/>
      <c r="AIT516" s="227"/>
      <c r="AIU516" s="227"/>
      <c r="AIV516" s="227"/>
      <c r="AIW516" s="227"/>
      <c r="AIX516" s="227"/>
      <c r="AIY516" s="227"/>
      <c r="AIZ516" s="227"/>
      <c r="AJA516" s="227"/>
      <c r="AJB516" s="227"/>
      <c r="AJC516" s="227"/>
      <c r="AJD516" s="227"/>
      <c r="AJE516" s="227"/>
      <c r="AJF516" s="227"/>
      <c r="AJG516" s="227"/>
      <c r="AJH516" s="227"/>
      <c r="AJI516" s="227"/>
      <c r="AJJ516" s="227"/>
      <c r="AJK516" s="227"/>
      <c r="AJL516" s="227"/>
      <c r="AJM516" s="227"/>
      <c r="AJN516" s="227"/>
      <c r="AJO516" s="227"/>
      <c r="AJP516" s="227"/>
      <c r="AJQ516" s="227"/>
      <c r="AJR516" s="227"/>
      <c r="AJS516" s="227"/>
      <c r="AJT516" s="227"/>
      <c r="AJU516" s="227"/>
      <c r="AJV516" s="227"/>
      <c r="AJW516" s="227"/>
      <c r="AJX516" s="227"/>
      <c r="AJY516" s="227"/>
      <c r="AJZ516" s="227"/>
      <c r="AKA516" s="227"/>
      <c r="AKB516" s="227"/>
      <c r="AKC516" s="227"/>
      <c r="AKD516" s="227"/>
      <c r="AKE516" s="227"/>
      <c r="AKF516" s="227"/>
      <c r="AKG516" s="227"/>
      <c r="AKH516" s="227"/>
      <c r="AKI516" s="227"/>
      <c r="AKJ516" s="227"/>
      <c r="AKK516" s="227"/>
      <c r="AKL516" s="227"/>
      <c r="AKM516" s="227"/>
      <c r="AKN516" s="227"/>
      <c r="AKO516" s="227"/>
      <c r="AKP516" s="227"/>
      <c r="AKQ516" s="227"/>
      <c r="AKR516" s="227"/>
      <c r="AKS516" s="227"/>
      <c r="AKT516" s="227"/>
      <c r="AKU516" s="227"/>
      <c r="AKV516" s="227"/>
      <c r="AKW516" s="227"/>
      <c r="AKX516" s="227"/>
      <c r="AKY516" s="227"/>
      <c r="AKZ516" s="227"/>
      <c r="ALA516" s="227"/>
      <c r="ALB516" s="227"/>
      <c r="ALC516" s="227"/>
      <c r="ALD516" s="227"/>
      <c r="ALE516" s="227"/>
      <c r="ALF516" s="227"/>
      <c r="ALG516" s="227"/>
      <c r="ALH516" s="227"/>
      <c r="ALI516" s="227"/>
      <c r="ALJ516" s="227"/>
      <c r="ALK516" s="227"/>
      <c r="ALL516" s="227"/>
      <c r="ALM516" s="227"/>
      <c r="ALN516" s="227"/>
      <c r="ALO516" s="227"/>
      <c r="ALP516" s="227"/>
      <c r="ALQ516" s="227"/>
      <c r="ALR516" s="227"/>
      <c r="ALS516" s="227"/>
      <c r="ALT516" s="227"/>
      <c r="ALU516" s="227"/>
      <c r="ALV516" s="227"/>
      <c r="ALW516" s="227"/>
      <c r="ALX516" s="227"/>
      <c r="ALY516" s="227"/>
      <c r="ALZ516" s="227"/>
      <c r="AMA516" s="227"/>
      <c r="AMB516" s="227"/>
      <c r="AMC516" s="227"/>
      <c r="AMD516" s="227"/>
      <c r="AME516" s="227"/>
      <c r="AMF516" s="227"/>
      <c r="AMG516" s="227"/>
      <c r="AMH516" s="227"/>
      <c r="AMI516" s="227"/>
      <c r="AMJ516" s="227"/>
      <c r="AMK516" s="227"/>
      <c r="AML516" s="227"/>
      <c r="AMM516" s="227"/>
      <c r="AMN516" s="227"/>
      <c r="AMO516" s="227"/>
      <c r="AMP516" s="227"/>
      <c r="AMQ516" s="227"/>
      <c r="AMR516" s="227"/>
      <c r="AMS516" s="227"/>
      <c r="AMT516" s="227"/>
      <c r="AMU516" s="227"/>
      <c r="AMV516" s="227"/>
      <c r="AMW516" s="227"/>
      <c r="AMX516" s="227"/>
    </row>
    <row r="517" spans="1:1038" ht="18" customHeight="1">
      <c r="A517" s="389" t="s">
        <v>2065</v>
      </c>
      <c r="B517" s="226" t="s">
        <v>1647</v>
      </c>
      <c r="C517" s="226"/>
      <c r="D517" s="226" t="s">
        <v>1279</v>
      </c>
      <c r="E517" s="226">
        <v>72</v>
      </c>
      <c r="F517" s="226">
        <v>4</v>
      </c>
      <c r="G517" s="558" t="str">
        <f t="shared" si="168"/>
        <v>72-4</v>
      </c>
      <c r="H517" s="226">
        <v>0</v>
      </c>
      <c r="I517">
        <v>2</v>
      </c>
      <c r="J517" s="544">
        <f t="shared" si="177"/>
        <v>1</v>
      </c>
      <c r="K517" s="545" t="b">
        <f>IF(J519=1,IF(((VLOOKUP($G517,[1]Depth_Lookup!A$3:J$410,9,FALSE))-(I517/100))=0,"Good",IF(((VLOOKUP($G517,[1]Depth_Lookup!$A$3:$J$550,9,FALSE))-(I517/100))&gt;0,"Too Short","Too Long")))</f>
        <v>0</v>
      </c>
      <c r="L517" s="171">
        <f>(VLOOKUP($G517,Depth_Lookup!$A$3:$J$410,10,FALSE))+(H517/100)</f>
        <v>179.07499999999999</v>
      </c>
      <c r="M517" s="171">
        <f>(VLOOKUP($G517,Depth_Lookup!$A$3:$J$410,10,FALSE))+(I517/100)</f>
        <v>179.095</v>
      </c>
      <c r="N517" s="232" t="s">
        <v>2079</v>
      </c>
      <c r="O517" s="226">
        <v>1</v>
      </c>
      <c r="P517" s="226" t="s">
        <v>853</v>
      </c>
      <c r="Q517" s="226"/>
      <c r="R517" s="391" t="s">
        <v>2061</v>
      </c>
      <c r="S517" s="226"/>
      <c r="T517" s="226"/>
      <c r="U517" s="226"/>
      <c r="V517" s="226"/>
      <c r="W517" s="226"/>
      <c r="X517" s="391"/>
      <c r="Y517" s="226"/>
      <c r="Z517" s="226"/>
      <c r="AA517" s="226"/>
      <c r="AB517" s="226"/>
      <c r="AC517" s="226"/>
      <c r="AD517" s="226"/>
      <c r="AE517" s="393"/>
      <c r="AF517" s="558"/>
      <c r="AG517" s="394"/>
      <c r="AH517" s="226"/>
      <c r="AI517" s="257"/>
      <c r="AJ517" s="226"/>
      <c r="AK517" s="226"/>
      <c r="AL517" s="226"/>
      <c r="AM517" s="226"/>
      <c r="AN517" s="226"/>
      <c r="AO517" s="257"/>
      <c r="AP517" s="226"/>
      <c r="AQ517" s="226"/>
      <c r="AR517" s="226"/>
      <c r="AS517" s="226"/>
      <c r="AT517" s="226"/>
      <c r="AU517" s="257"/>
      <c r="AV517" s="226"/>
      <c r="AW517" s="226"/>
      <c r="AX517" s="226"/>
      <c r="AY517" s="226"/>
      <c r="AZ517" s="226"/>
      <c r="BA517" s="257"/>
      <c r="BB517" s="226"/>
      <c r="BC517" s="226"/>
      <c r="BD517" s="226"/>
      <c r="BE517" s="226"/>
      <c r="BF517" s="226"/>
      <c r="BG517" s="257"/>
      <c r="BH517" s="226"/>
      <c r="BI517" s="226"/>
      <c r="BJ517" s="226"/>
      <c r="BK517" s="226"/>
      <c r="BL517" s="226"/>
      <c r="BM517" s="257"/>
      <c r="BN517" s="226"/>
      <c r="BO517" s="226"/>
      <c r="BP517" s="226"/>
      <c r="BQ517" s="226"/>
      <c r="BR517" s="226"/>
      <c r="BS517" s="226"/>
      <c r="BT517" s="226"/>
      <c r="BU517" s="226"/>
      <c r="BV517" s="226"/>
      <c r="BW517" s="226"/>
      <c r="BX517" s="226"/>
      <c r="BY517" s="257"/>
      <c r="BZ517" s="226"/>
      <c r="CA517" s="226"/>
      <c r="CB517" s="226"/>
      <c r="CC517" s="226"/>
      <c r="CD517" s="226"/>
      <c r="CE517" s="226"/>
      <c r="CF517" s="399"/>
      <c r="CG517" s="259"/>
      <c r="CH517" s="559"/>
      <c r="CI517" s="559"/>
      <c r="CJ517" s="559"/>
      <c r="CK517" s="560"/>
      <c r="CL517" s="560"/>
      <c r="CM517" s="560"/>
      <c r="CN517" s="560"/>
      <c r="CO517" s="560"/>
      <c r="CP517" s="560"/>
      <c r="CQ517" s="560"/>
      <c r="CR517" s="560"/>
      <c r="CS517" s="560"/>
      <c r="CT517" s="560"/>
      <c r="CU517" s="560"/>
      <c r="CV517" s="560"/>
      <c r="CW517" s="560"/>
      <c r="CX517" s="560"/>
      <c r="CY517" s="560"/>
      <c r="CZ517" s="560"/>
      <c r="DA517" s="560"/>
      <c r="DB517" s="560"/>
      <c r="DC517" s="561"/>
      <c r="DD517" s="560"/>
      <c r="DE517" s="560"/>
      <c r="DF517" s="560"/>
      <c r="DG517" s="560"/>
      <c r="DH517" s="560"/>
      <c r="DI517" s="560"/>
      <c r="DJ517" s="560"/>
      <c r="DK517" s="396"/>
      <c r="DL517" s="259"/>
      <c r="DM517" s="560"/>
      <c r="DN517" s="560"/>
      <c r="DO517" s="563"/>
      <c r="DP517" s="564"/>
      <c r="DQ517" s="565"/>
      <c r="DR517" s="563"/>
      <c r="DS517" s="565"/>
      <c r="DT517" s="543"/>
      <c r="DU517" s="566"/>
      <c r="DV517" s="566"/>
      <c r="DW517" s="400"/>
      <c r="DX517" s="567"/>
      <c r="DY517" s="567"/>
      <c r="DZ517" s="155"/>
      <c r="EA517" s="139"/>
      <c r="ED517" s="229" t="s">
        <v>2517</v>
      </c>
      <c r="EE517" s="140"/>
      <c r="EG517" s="140"/>
      <c r="EI517" s="218"/>
      <c r="EJ517" s="143"/>
      <c r="EK517" s="221"/>
      <c r="EM517" s="109"/>
      <c r="EN517" s="109" t="s">
        <v>1448</v>
      </c>
      <c r="EO517" s="144">
        <v>0.6</v>
      </c>
      <c r="EP517" s="144" t="s">
        <v>2054</v>
      </c>
      <c r="EV517" s="112">
        <v>70</v>
      </c>
      <c r="EW517" s="112">
        <v>270</v>
      </c>
      <c r="EX517" s="112">
        <v>71</v>
      </c>
      <c r="EY517" s="112">
        <v>180</v>
      </c>
      <c r="EZ517" s="192">
        <f t="shared" si="185"/>
        <v>43.411472090673129</v>
      </c>
      <c r="FA517" s="192">
        <f t="shared" si="186"/>
        <v>43.411472090673129</v>
      </c>
      <c r="FB517" s="192">
        <f t="shared" si="187"/>
        <v>14.043380130214276</v>
      </c>
      <c r="FC517" s="192">
        <f t="shared" si="188"/>
        <v>133.41147209067313</v>
      </c>
      <c r="FD517" s="192">
        <f t="shared" si="189"/>
        <v>75.956619869785726</v>
      </c>
      <c r="FE517" s="193">
        <f t="shared" si="190"/>
        <v>223.41147209067313</v>
      </c>
      <c r="FF517" s="194">
        <f t="shared" si="191"/>
        <v>75.956619869785726</v>
      </c>
      <c r="FI517" s="778">
        <f t="shared" ref="FI517:FI580" si="192">EO517</f>
        <v>0.6</v>
      </c>
      <c r="FJ517" s="779">
        <f t="shared" ref="FJ517:FJ580" si="193">FF517</f>
        <v>75.956619869785726</v>
      </c>
      <c r="FK517" s="779">
        <f t="shared" ref="FK517:FK580" si="194">90-FJ517</f>
        <v>14.043380130214274</v>
      </c>
      <c r="FL517" s="780">
        <f t="shared" ref="FL517:FL580" si="195">RADIANS(FK517)</f>
        <v>0.2451032213813891</v>
      </c>
      <c r="FM517" s="169">
        <f t="shared" ref="FM517:FM580" si="196">SIN(FL517)</f>
        <v>0.24265646241103822</v>
      </c>
      <c r="FN517" s="783">
        <f t="shared" ref="FN517:FN580" si="197">FI517*FM517</f>
        <v>0.14559387744662292</v>
      </c>
    </row>
    <row r="518" spans="1:1038" ht="18" customHeight="1">
      <c r="A518" s="389" t="s">
        <v>2065</v>
      </c>
      <c r="B518" s="226" t="s">
        <v>1647</v>
      </c>
      <c r="C518" s="226"/>
      <c r="D518" s="226" t="s">
        <v>1279</v>
      </c>
      <c r="E518" s="226">
        <v>72</v>
      </c>
      <c r="F518" s="226">
        <v>4</v>
      </c>
      <c r="G518" s="558" t="str">
        <f t="shared" ref="G518" si="198">E518&amp;"-"&amp;F518</f>
        <v>72-4</v>
      </c>
      <c r="H518" s="226">
        <v>2</v>
      </c>
      <c r="I518">
        <v>20.5</v>
      </c>
      <c r="J518" s="544">
        <f t="shared" ref="J518" si="199">IF(H518=0, 1, 0)</f>
        <v>0</v>
      </c>
      <c r="K518" s="545" t="b">
        <f>IF(J520=1,IF(((VLOOKUP($G518,[1]Depth_Lookup!A$3:J$410,9,FALSE))-(I518/100))=0,"Good",IF(((VLOOKUP($G518,[1]Depth_Lookup!$A$3:$J$550,9,FALSE))-(I518/100))&gt;0,"Too Short","Too Long")))</f>
        <v>0</v>
      </c>
      <c r="L518" s="171">
        <f>(VLOOKUP($G518,Depth_Lookup!$A$3:$J$410,10,FALSE))+(H518/100)</f>
        <v>179.095</v>
      </c>
      <c r="M518" s="171">
        <f>(VLOOKUP($G518,Depth_Lookup!$A$3:$J$410,10,FALSE))+(I518/100)</f>
        <v>179.28</v>
      </c>
      <c r="N518" s="232" t="s">
        <v>2079</v>
      </c>
      <c r="O518" s="226">
        <v>1</v>
      </c>
      <c r="P518" s="226" t="s">
        <v>853</v>
      </c>
      <c r="Q518" s="226" t="s">
        <v>125</v>
      </c>
      <c r="R518" s="391" t="str">
        <f t="shared" ref="R518" si="200">P518&amp;""&amp;Q518</f>
        <v>SerpentinizedHarzburgite</v>
      </c>
      <c r="S518" s="226" t="s">
        <v>700</v>
      </c>
      <c r="T518" s="226" t="s">
        <v>700</v>
      </c>
      <c r="U518" s="226"/>
      <c r="V518" s="226"/>
      <c r="W518" s="226" t="s">
        <v>102</v>
      </c>
      <c r="X518" s="391">
        <f>VLOOKUP(W518,[1]definitions_list_lookup!A$13:B$19,2,0)</f>
        <v>5</v>
      </c>
      <c r="Y518" s="226" t="s">
        <v>90</v>
      </c>
      <c r="Z518" s="226" t="s">
        <v>91</v>
      </c>
      <c r="AA518" s="226"/>
      <c r="AB518" s="226"/>
      <c r="AC518" s="226"/>
      <c r="AD518" s="226"/>
      <c r="AE518" s="393"/>
      <c r="AF518" s="558" t="e">
        <f>VLOOKUP(AE518,[1]definitions_list_mag!$V$12:$W$15,2,0)</f>
        <v>#N/A</v>
      </c>
      <c r="AG518" s="394"/>
      <c r="AH518" s="226"/>
      <c r="AI518" s="257">
        <v>84</v>
      </c>
      <c r="AJ518" s="226"/>
      <c r="AK518" s="226"/>
      <c r="AL518" s="226"/>
      <c r="AM518" s="226"/>
      <c r="AN518" s="226"/>
      <c r="AO518" s="257"/>
      <c r="AP518" s="226"/>
      <c r="AQ518" s="226"/>
      <c r="AR518" s="226"/>
      <c r="AS518" s="226"/>
      <c r="AT518" s="226"/>
      <c r="AU518" s="257"/>
      <c r="AV518" s="226"/>
      <c r="AW518" s="226"/>
      <c r="AX518" s="226"/>
      <c r="AY518" s="226"/>
      <c r="AZ518" s="226"/>
      <c r="BA518" s="257">
        <v>15</v>
      </c>
      <c r="BB518" s="226">
        <v>5</v>
      </c>
      <c r="BC518" s="226">
        <v>2</v>
      </c>
      <c r="BD518" s="226" t="s">
        <v>118</v>
      </c>
      <c r="BE518" s="226" t="s">
        <v>103</v>
      </c>
      <c r="BF518" s="226" t="s">
        <v>2067</v>
      </c>
      <c r="BG518" s="257"/>
      <c r="BH518" s="226"/>
      <c r="BI518" s="226"/>
      <c r="BJ518" s="226"/>
      <c r="BK518" s="226"/>
      <c r="BL518" s="226"/>
      <c r="BM518" s="257">
        <v>1</v>
      </c>
      <c r="BN518" s="226">
        <v>1</v>
      </c>
      <c r="BO518" s="226">
        <v>0.5</v>
      </c>
      <c r="BP518" s="226"/>
      <c r="BQ518" s="226"/>
      <c r="BR518" s="226"/>
      <c r="BS518" s="226"/>
      <c r="BT518" s="226"/>
      <c r="BU518" s="226"/>
      <c r="BV518" s="226"/>
      <c r="BW518" s="226"/>
      <c r="BX518" s="226"/>
      <c r="BY518" s="257"/>
      <c r="BZ518" s="226"/>
      <c r="CA518" s="226"/>
      <c r="CB518" s="226"/>
      <c r="CC518" s="226"/>
      <c r="CD518" s="226"/>
      <c r="CE518" s="226"/>
      <c r="CF518" s="399">
        <f t="shared" ref="CF518" si="201">AI518+AO518+BA518+AU518+BG518+BM518+BY518</f>
        <v>100</v>
      </c>
      <c r="CG518" s="259"/>
      <c r="CH518" s="559" t="s">
        <v>1845</v>
      </c>
      <c r="CI518" s="559">
        <v>95</v>
      </c>
      <c r="CJ518" s="559" t="s">
        <v>514</v>
      </c>
      <c r="CK518" s="560"/>
      <c r="CL518" s="560"/>
      <c r="CM518" s="560"/>
      <c r="CN518" s="560"/>
      <c r="CO518" s="560"/>
      <c r="CP518" s="560"/>
      <c r="CQ518" s="560"/>
      <c r="CR518" s="560"/>
      <c r="CS518" s="560"/>
      <c r="CT518" s="560"/>
      <c r="CU518" s="560"/>
      <c r="CV518" s="560"/>
      <c r="CW518" s="560"/>
      <c r="CX518" s="560"/>
      <c r="CY518" s="560"/>
      <c r="CZ518" s="560"/>
      <c r="DA518" s="560"/>
      <c r="DB518" s="560">
        <v>90</v>
      </c>
      <c r="DC518" s="561">
        <v>10</v>
      </c>
      <c r="DD518" s="560"/>
      <c r="DE518" s="560"/>
      <c r="DF518" s="560"/>
      <c r="DG518" s="560"/>
      <c r="DH518" s="560"/>
      <c r="DI518" s="560"/>
      <c r="DJ518" s="560"/>
      <c r="DK518" s="396"/>
      <c r="DL518" s="259"/>
      <c r="DM518" s="560" t="s">
        <v>696</v>
      </c>
      <c r="DN518" s="560">
        <v>20</v>
      </c>
      <c r="DO518" s="563" t="s">
        <v>1329</v>
      </c>
      <c r="DP518" s="564"/>
      <c r="DQ518" s="565"/>
      <c r="DR518" s="563"/>
      <c r="DS518" s="565"/>
      <c r="DT518" s="543" t="s">
        <v>2080</v>
      </c>
      <c r="DU518" s="566"/>
      <c r="DV518" s="566"/>
      <c r="DW518" s="400" t="e">
        <f>VLOOKUP(P518,[1]definitions_list_lookup!$K$30:$L$54,2,0)</f>
        <v>#N/A</v>
      </c>
      <c r="DX518" s="567" t="s">
        <v>1838</v>
      </c>
      <c r="DY518" s="567" t="s">
        <v>1500</v>
      </c>
      <c r="DZ518" s="155"/>
      <c r="EA518" s="139"/>
      <c r="ED518" s="229" t="s">
        <v>2517</v>
      </c>
      <c r="EE518" s="140"/>
      <c r="EG518" s="140"/>
      <c r="EI518" s="218"/>
      <c r="EJ518" s="143"/>
      <c r="EK518" s="221"/>
      <c r="EM518" s="109"/>
      <c r="EN518" s="109" t="s">
        <v>1448</v>
      </c>
      <c r="EV518" s="112">
        <v>70</v>
      </c>
      <c r="EW518" s="112">
        <v>270</v>
      </c>
      <c r="EX518" s="112">
        <v>71</v>
      </c>
      <c r="EY518" s="112">
        <v>180</v>
      </c>
      <c r="EZ518" s="192">
        <f t="shared" si="185"/>
        <v>43.411472090673129</v>
      </c>
      <c r="FA518" s="192">
        <f t="shared" si="186"/>
        <v>43.411472090673129</v>
      </c>
      <c r="FB518" s="192">
        <f t="shared" si="187"/>
        <v>14.043380130214276</v>
      </c>
      <c r="FC518" s="192">
        <f t="shared" si="188"/>
        <v>133.41147209067313</v>
      </c>
      <c r="FD518" s="192">
        <f t="shared" si="189"/>
        <v>75.956619869785726</v>
      </c>
      <c r="FE518" s="193">
        <f t="shared" si="190"/>
        <v>223.41147209067313</v>
      </c>
      <c r="FF518" s="194">
        <f t="shared" si="191"/>
        <v>75.956619869785726</v>
      </c>
      <c r="FI518" s="778">
        <f t="shared" si="192"/>
        <v>0</v>
      </c>
      <c r="FJ518" s="779">
        <f t="shared" si="193"/>
        <v>75.956619869785726</v>
      </c>
      <c r="FK518" s="779">
        <f t="shared" si="194"/>
        <v>14.043380130214274</v>
      </c>
      <c r="FL518" s="780">
        <f t="shared" si="195"/>
        <v>0.2451032213813891</v>
      </c>
      <c r="FM518" s="169">
        <f t="shared" si="196"/>
        <v>0.24265646241103822</v>
      </c>
      <c r="FN518" s="783">
        <f t="shared" si="197"/>
        <v>0</v>
      </c>
    </row>
    <row r="519" spans="1:1038" ht="18" customHeight="1">
      <c r="A519" s="389" t="s">
        <v>2065</v>
      </c>
      <c r="B519" s="226" t="s">
        <v>1647</v>
      </c>
      <c r="C519" s="226"/>
      <c r="D519" s="226" t="s">
        <v>1279</v>
      </c>
      <c r="E519" s="226">
        <v>72</v>
      </c>
      <c r="F519" s="226">
        <v>4</v>
      </c>
      <c r="G519" s="558" t="str">
        <f t="shared" si="168"/>
        <v>72-4</v>
      </c>
      <c r="H519" s="226">
        <v>20.5</v>
      </c>
      <c r="I519">
        <v>22.5</v>
      </c>
      <c r="J519" s="544">
        <f t="shared" si="177"/>
        <v>0</v>
      </c>
      <c r="K519" s="545" t="b">
        <f>IF(J520=1,IF(((VLOOKUP($G519,[1]Depth_Lookup!A$3:J$410,9,FALSE))-(I519/100))=0,"Good",IF(((VLOOKUP($G519,[1]Depth_Lookup!$A$3:$J$550,9,FALSE))-(I519/100))&gt;0,"Too Short","Too Long")))</f>
        <v>0</v>
      </c>
      <c r="L519" s="171">
        <f>(VLOOKUP($G519,Depth_Lookup!$A$3:$J$410,10,FALSE))+(H519/100)</f>
        <v>179.28</v>
      </c>
      <c r="M519" s="171">
        <f>(VLOOKUP($G519,Depth_Lookup!$A$3:$J$410,10,FALSE))+(I519/100)</f>
        <v>179.29999999999998</v>
      </c>
      <c r="N519" s="232" t="s">
        <v>2079</v>
      </c>
      <c r="O519" s="226">
        <v>1</v>
      </c>
      <c r="P519" s="226"/>
      <c r="Q519" s="226" t="s">
        <v>137</v>
      </c>
      <c r="R519" s="391" t="str">
        <f t="shared" si="175"/>
        <v>Clinopyroxenite</v>
      </c>
      <c r="S519" s="226" t="s">
        <v>700</v>
      </c>
      <c r="T519" s="226" t="s">
        <v>587</v>
      </c>
      <c r="U519" s="226"/>
      <c r="V519" s="226"/>
      <c r="W519" s="226" t="s">
        <v>102</v>
      </c>
      <c r="X519" s="391">
        <f>VLOOKUP(W519,[1]definitions_list_lookup!A$13:B$19,2,0)</f>
        <v>5</v>
      </c>
      <c r="Y519" s="226" t="s">
        <v>90</v>
      </c>
      <c r="Z519" s="226" t="s">
        <v>91</v>
      </c>
      <c r="AA519" s="226" t="s">
        <v>1326</v>
      </c>
      <c r="AB519" s="226"/>
      <c r="AC519" s="226"/>
      <c r="AD519" s="226"/>
      <c r="AE519" s="393"/>
      <c r="AF519" s="558" t="e">
        <f>VLOOKUP(AE519,[1]definitions_list_mag!$V$12:$W$15,2,0)</f>
        <v>#N/A</v>
      </c>
      <c r="AG519" s="394"/>
      <c r="AH519" s="226"/>
      <c r="AI519" s="257">
        <v>5</v>
      </c>
      <c r="AJ519" s="226"/>
      <c r="AK519" s="226"/>
      <c r="AL519" s="226"/>
      <c r="AM519" s="226"/>
      <c r="AN519" s="226"/>
      <c r="AO519" s="257"/>
      <c r="AP519" s="226"/>
      <c r="AQ519" s="226"/>
      <c r="AR519" s="226"/>
      <c r="AS519" s="226"/>
      <c r="AT519" s="226"/>
      <c r="AU519" s="257">
        <v>95</v>
      </c>
      <c r="AV519" s="226">
        <v>10</v>
      </c>
      <c r="AW519" s="226">
        <v>5</v>
      </c>
      <c r="AX519" s="226" t="s">
        <v>110</v>
      </c>
      <c r="AY519" s="226" t="s">
        <v>103</v>
      </c>
      <c r="AZ519" s="226"/>
      <c r="BA519" s="257"/>
      <c r="BB519" s="226"/>
      <c r="BC519" s="226"/>
      <c r="BD519" s="226"/>
      <c r="BE519" s="226"/>
      <c r="BF519" s="226"/>
      <c r="BG519" s="257"/>
      <c r="BH519" s="226"/>
      <c r="BI519" s="226"/>
      <c r="BJ519" s="226"/>
      <c r="BK519" s="226"/>
      <c r="BL519" s="226"/>
      <c r="BM519" s="257"/>
      <c r="BN519" s="226"/>
      <c r="BO519" s="226"/>
      <c r="BP519" s="226"/>
      <c r="BQ519" s="226"/>
      <c r="BR519" s="226"/>
      <c r="BS519" s="226"/>
      <c r="BT519" s="226"/>
      <c r="BU519" s="226"/>
      <c r="BV519" s="226"/>
      <c r="BW519" s="226"/>
      <c r="BX519" s="226"/>
      <c r="BY519" s="257"/>
      <c r="BZ519" s="226"/>
      <c r="CA519" s="226"/>
      <c r="CB519" s="226"/>
      <c r="CC519" s="226"/>
      <c r="CD519" s="226"/>
      <c r="CE519" s="226"/>
      <c r="CF519" s="399">
        <f t="shared" si="178"/>
        <v>100</v>
      </c>
      <c r="CG519" s="259"/>
      <c r="CH519" s="559" t="s">
        <v>1679</v>
      </c>
      <c r="CI519" s="559">
        <v>95</v>
      </c>
      <c r="CJ519" s="559" t="s">
        <v>514</v>
      </c>
      <c r="CK519" s="560"/>
      <c r="CL519" s="560"/>
      <c r="CM519" s="560"/>
      <c r="CN519" s="560"/>
      <c r="CO519" s="560"/>
      <c r="CP519" s="560"/>
      <c r="CQ519" s="560"/>
      <c r="CR519" s="560"/>
      <c r="CS519" s="560"/>
      <c r="CT519" s="560"/>
      <c r="CU519" s="560"/>
      <c r="CV519" s="560"/>
      <c r="CW519" s="560"/>
      <c r="CX519" s="560"/>
      <c r="CY519" s="560"/>
      <c r="CZ519" s="560"/>
      <c r="DA519" s="560"/>
      <c r="DB519" s="560"/>
      <c r="DC519" s="561"/>
      <c r="DD519" s="560"/>
      <c r="DE519" s="560"/>
      <c r="DF519" s="560"/>
      <c r="DG519" s="560"/>
      <c r="DH519" s="560"/>
      <c r="DI519" s="560"/>
      <c r="DJ519" s="560">
        <v>100</v>
      </c>
      <c r="DK519" s="396"/>
      <c r="DL519" s="259"/>
      <c r="DM519" s="560"/>
      <c r="DN519" s="560"/>
      <c r="DO519" s="563"/>
      <c r="DP519" s="564"/>
      <c r="DQ519" s="565"/>
      <c r="DR519" s="563" t="s">
        <v>2081</v>
      </c>
      <c r="DS519" s="565"/>
      <c r="DT519" s="543"/>
      <c r="DU519" s="566"/>
      <c r="DV519" s="566"/>
      <c r="DW519" s="400" t="e">
        <f>VLOOKUP(P519,[1]definitions_list_lookup!$K$30:$L$54,2,0)</f>
        <v>#N/A</v>
      </c>
      <c r="DX519" s="567" t="s">
        <v>1838</v>
      </c>
      <c r="DY519" s="567" t="s">
        <v>2082</v>
      </c>
      <c r="DZ519" s="155"/>
      <c r="EA519" s="139"/>
      <c r="ED519" s="229" t="s">
        <v>2517</v>
      </c>
      <c r="EE519" s="140"/>
      <c r="EG519" s="140"/>
      <c r="EI519" s="218"/>
      <c r="EJ519" s="143"/>
      <c r="EK519" s="221"/>
      <c r="EM519" s="109"/>
      <c r="EN519" s="109" t="s">
        <v>1448</v>
      </c>
      <c r="EO519" s="144">
        <v>1.8</v>
      </c>
      <c r="EP519" s="144" t="s">
        <v>2051</v>
      </c>
      <c r="EV519" s="112">
        <v>25</v>
      </c>
      <c r="EW519" s="112">
        <v>270</v>
      </c>
      <c r="EX519" s="112">
        <v>50</v>
      </c>
      <c r="EY519" s="112">
        <v>180</v>
      </c>
      <c r="EZ519" s="192">
        <f t="shared" si="185"/>
        <v>21.369342112799984</v>
      </c>
      <c r="FA519" s="192">
        <f t="shared" si="186"/>
        <v>21.369342112799984</v>
      </c>
      <c r="FB519" s="192">
        <f t="shared" si="187"/>
        <v>38.004506729890807</v>
      </c>
      <c r="FC519" s="192">
        <f t="shared" si="188"/>
        <v>111.36934211279998</v>
      </c>
      <c r="FD519" s="192">
        <f t="shared" si="189"/>
        <v>51.995493270109193</v>
      </c>
      <c r="FE519" s="193">
        <f t="shared" si="190"/>
        <v>201.36934211279998</v>
      </c>
      <c r="FF519" s="194">
        <f t="shared" si="191"/>
        <v>51.995493270109193</v>
      </c>
      <c r="FI519" s="778">
        <f t="shared" si="192"/>
        <v>1.8</v>
      </c>
      <c r="FJ519" s="779">
        <f t="shared" si="193"/>
        <v>51.995493270109193</v>
      </c>
      <c r="FK519" s="779">
        <f t="shared" si="194"/>
        <v>38.004506729890807</v>
      </c>
      <c r="FL519" s="780">
        <f t="shared" si="195"/>
        <v>0.66330377303293786</v>
      </c>
      <c r="FM519" s="169">
        <f t="shared" si="196"/>
        <v>0.61572345619967817</v>
      </c>
      <c r="FN519" s="783">
        <f t="shared" si="197"/>
        <v>1.1083022211594207</v>
      </c>
    </row>
    <row r="520" spans="1:1038" s="288" customFormat="1" ht="18" customHeight="1">
      <c r="A520" s="352" t="s">
        <v>2065</v>
      </c>
      <c r="B520" s="227" t="s">
        <v>1647</v>
      </c>
      <c r="C520" s="227"/>
      <c r="D520" s="227" t="s">
        <v>1279</v>
      </c>
      <c r="E520" s="227">
        <v>72</v>
      </c>
      <c r="F520" s="227">
        <v>4</v>
      </c>
      <c r="G520" s="570" t="str">
        <f t="shared" si="168"/>
        <v>72-4</v>
      </c>
      <c r="H520" s="227">
        <v>22.5</v>
      </c>
      <c r="I520" s="479">
        <v>89</v>
      </c>
      <c r="J520" s="477">
        <f t="shared" si="177"/>
        <v>0</v>
      </c>
      <c r="K520" s="478" t="str">
        <f>IF(J521=1,IF(((VLOOKUP($G520,[1]Depth_Lookup!A$3:J$410,9,FALSE))-(I520/100))=0,"Good",IF(((VLOOKUP($G520,[1]Depth_Lookup!$A$3:$J$550,9,FALSE))-(I520/100))&gt;0,"Too Short","Too Long")))</f>
        <v>Good</v>
      </c>
      <c r="L520" s="171">
        <f>(VLOOKUP($G520,Depth_Lookup!$A$3:$J$410,10,FALSE))+(H520/100)</f>
        <v>179.29999999999998</v>
      </c>
      <c r="M520" s="171">
        <f>(VLOOKUP($G520,Depth_Lookup!$A$3:$J$410,10,FALSE))+(I520/100)</f>
        <v>179.96499999999997</v>
      </c>
      <c r="N520" s="230" t="s">
        <v>2079</v>
      </c>
      <c r="O520" s="227" t="s">
        <v>1280</v>
      </c>
      <c r="P520" s="227" t="s">
        <v>853</v>
      </c>
      <c r="Q520" s="227" t="s">
        <v>125</v>
      </c>
      <c r="R520" s="286" t="str">
        <f t="shared" si="175"/>
        <v>SerpentinizedHarzburgite</v>
      </c>
      <c r="S520" s="227" t="s">
        <v>587</v>
      </c>
      <c r="T520" s="227" t="s">
        <v>700</v>
      </c>
      <c r="U520" s="227" t="s">
        <v>108</v>
      </c>
      <c r="V520" s="227" t="s">
        <v>509</v>
      </c>
      <c r="W520" s="227" t="s">
        <v>102</v>
      </c>
      <c r="X520" s="286">
        <f>VLOOKUP(W520,[1]definitions_list_lookup!A$13:B$19,2,0)</f>
        <v>5</v>
      </c>
      <c r="Y520" s="227" t="s">
        <v>90</v>
      </c>
      <c r="Z520" s="227" t="s">
        <v>91</v>
      </c>
      <c r="AA520" s="227" t="s">
        <v>1685</v>
      </c>
      <c r="AB520" s="227"/>
      <c r="AC520" s="227"/>
      <c r="AD520" s="227"/>
      <c r="AE520" s="233"/>
      <c r="AF520" s="570" t="e">
        <f>VLOOKUP(AE520,[1]definitions_list_mag!$V$12:$W$15,2,0)</f>
        <v>#N/A</v>
      </c>
      <c r="AG520" s="237"/>
      <c r="AH520" s="227"/>
      <c r="AI520" s="240">
        <v>72</v>
      </c>
      <c r="AJ520" s="227"/>
      <c r="AK520" s="227"/>
      <c r="AL520" s="227"/>
      <c r="AM520" s="227"/>
      <c r="AN520" s="227"/>
      <c r="AO520" s="240"/>
      <c r="AP520" s="227"/>
      <c r="AQ520" s="227"/>
      <c r="AR520" s="227"/>
      <c r="AS520" s="227"/>
      <c r="AT520" s="227"/>
      <c r="AU520" s="240">
        <v>2</v>
      </c>
      <c r="AV520" s="227">
        <v>2</v>
      </c>
      <c r="AW520" s="227">
        <v>1</v>
      </c>
      <c r="AX520" s="227" t="s">
        <v>110</v>
      </c>
      <c r="AY520" s="227" t="s">
        <v>103</v>
      </c>
      <c r="AZ520" s="227"/>
      <c r="BA520" s="240">
        <v>25</v>
      </c>
      <c r="BB520" s="227">
        <v>8</v>
      </c>
      <c r="BC520" s="227">
        <v>4</v>
      </c>
      <c r="BD520" s="227" t="s">
        <v>118</v>
      </c>
      <c r="BE520" s="227" t="s">
        <v>103</v>
      </c>
      <c r="BF520" s="227" t="s">
        <v>2067</v>
      </c>
      <c r="BG520" s="240"/>
      <c r="BH520" s="227"/>
      <c r="BI520" s="227"/>
      <c r="BJ520" s="227"/>
      <c r="BK520" s="227"/>
      <c r="BL520" s="227"/>
      <c r="BM520" s="240">
        <v>1</v>
      </c>
      <c r="BN520" s="227">
        <v>1</v>
      </c>
      <c r="BO520" s="227">
        <v>0.5</v>
      </c>
      <c r="BP520" s="227"/>
      <c r="BQ520" s="227"/>
      <c r="BR520" s="227"/>
      <c r="BS520" s="227"/>
      <c r="BT520" s="227"/>
      <c r="BU520" s="227"/>
      <c r="BV520" s="227"/>
      <c r="BW520" s="227"/>
      <c r="BX520" s="227"/>
      <c r="BY520" s="240"/>
      <c r="BZ520" s="227"/>
      <c r="CA520" s="227"/>
      <c r="CB520" s="227"/>
      <c r="CC520" s="227"/>
      <c r="CD520" s="227"/>
      <c r="CE520" s="227"/>
      <c r="CF520" s="290">
        <f t="shared" si="178"/>
        <v>100</v>
      </c>
      <c r="CG520" s="148"/>
      <c r="CH520" s="571" t="s">
        <v>1329</v>
      </c>
      <c r="CI520" s="571">
        <v>85</v>
      </c>
      <c r="CJ520" s="571" t="s">
        <v>514</v>
      </c>
      <c r="CK520" s="572"/>
      <c r="CL520" s="572"/>
      <c r="CM520" s="572"/>
      <c r="CN520" s="572"/>
      <c r="CO520" s="572"/>
      <c r="CP520" s="572"/>
      <c r="CQ520" s="572"/>
      <c r="CR520" s="572"/>
      <c r="CS520" s="572"/>
      <c r="CT520" s="572"/>
      <c r="CU520" s="572"/>
      <c r="CV520" s="572"/>
      <c r="CW520" s="572"/>
      <c r="CX520" s="572"/>
      <c r="CY520" s="572"/>
      <c r="CZ520" s="572"/>
      <c r="DA520" s="572"/>
      <c r="DB520" s="572">
        <v>80</v>
      </c>
      <c r="DC520" s="573">
        <v>20</v>
      </c>
      <c r="DD520" s="572"/>
      <c r="DE520" s="572"/>
      <c r="DF520" s="572"/>
      <c r="DG520" s="572"/>
      <c r="DH520" s="572"/>
      <c r="DI520" s="572"/>
      <c r="DJ520" s="572"/>
      <c r="DK520" s="208"/>
      <c r="DL520" s="148"/>
      <c r="DM520" s="572" t="s">
        <v>696</v>
      </c>
      <c r="DN520" s="572">
        <v>20</v>
      </c>
      <c r="DO520" s="574" t="s">
        <v>1329</v>
      </c>
      <c r="DP520" s="575"/>
      <c r="DQ520" s="576"/>
      <c r="DR520" s="574"/>
      <c r="DS520" s="576"/>
      <c r="DT520" s="283" t="s">
        <v>2080</v>
      </c>
      <c r="DU520" s="577"/>
      <c r="DV520" s="577"/>
      <c r="DW520" s="291" t="e">
        <f>VLOOKUP(P520,[1]definitions_list_lookup!$K$30:$L$54,2,0)</f>
        <v>#N/A</v>
      </c>
      <c r="DX520" s="578" t="s">
        <v>1716</v>
      </c>
      <c r="DY520" s="578" t="s">
        <v>2082</v>
      </c>
      <c r="DZ520" s="154"/>
      <c r="EA520" s="154"/>
      <c r="EB520" s="229"/>
      <c r="EC520" s="292"/>
      <c r="ED520" s="229" t="s">
        <v>2517</v>
      </c>
      <c r="EE520" s="293"/>
      <c r="EF520" s="294"/>
      <c r="EG520" s="293"/>
      <c r="EH520" s="295"/>
      <c r="EI520" s="296"/>
      <c r="EJ520" s="297"/>
      <c r="EK520" s="298"/>
      <c r="EL520" s="293"/>
      <c r="EM520" s="295"/>
      <c r="EN520" s="295" t="s">
        <v>1448</v>
      </c>
      <c r="EO520" s="321"/>
      <c r="EP520" s="321"/>
      <c r="EQ520" s="321"/>
      <c r="ER520" s="321"/>
      <c r="ES520" s="321"/>
      <c r="ET520" s="321"/>
      <c r="EU520" s="321"/>
      <c r="EV520" s="112">
        <v>25</v>
      </c>
      <c r="EW520" s="112">
        <v>270</v>
      </c>
      <c r="EX520" s="112">
        <v>50</v>
      </c>
      <c r="EY520" s="112">
        <v>180</v>
      </c>
      <c r="EZ520" s="192">
        <f t="shared" si="185"/>
        <v>21.369342112799984</v>
      </c>
      <c r="FA520" s="192">
        <f t="shared" si="186"/>
        <v>21.369342112799984</v>
      </c>
      <c r="FB520" s="192">
        <f t="shared" si="187"/>
        <v>38.004506729890807</v>
      </c>
      <c r="FC520" s="192">
        <f t="shared" si="188"/>
        <v>111.36934211279998</v>
      </c>
      <c r="FD520" s="192">
        <f t="shared" si="189"/>
        <v>51.995493270109193</v>
      </c>
      <c r="FE520" s="193">
        <f t="shared" si="190"/>
        <v>201.36934211279998</v>
      </c>
      <c r="FF520" s="194">
        <f t="shared" si="191"/>
        <v>51.995493270109193</v>
      </c>
      <c r="FG520" s="293"/>
      <c r="FH520" s="295"/>
      <c r="FI520" s="778">
        <f t="shared" si="192"/>
        <v>0</v>
      </c>
      <c r="FJ520" s="779">
        <f t="shared" si="193"/>
        <v>51.995493270109193</v>
      </c>
      <c r="FK520" s="779">
        <f t="shared" si="194"/>
        <v>38.004506729890807</v>
      </c>
      <c r="FL520" s="780">
        <f t="shared" si="195"/>
        <v>0.66330377303293786</v>
      </c>
      <c r="FM520" s="169">
        <f t="shared" si="196"/>
        <v>0.61572345619967817</v>
      </c>
      <c r="FN520" s="783">
        <f t="shared" si="197"/>
        <v>0</v>
      </c>
      <c r="FO520" s="227"/>
      <c r="FP520" s="227"/>
      <c r="FQ520" s="227"/>
      <c r="FR520" s="227"/>
      <c r="FS520" s="227"/>
      <c r="FT520" s="227"/>
      <c r="FU520" s="227"/>
      <c r="FV520" s="227"/>
      <c r="FW520" s="227"/>
      <c r="FX520" s="227"/>
      <c r="FY520" s="227"/>
      <c r="FZ520" s="227"/>
      <c r="GA520" s="227"/>
      <c r="GB520" s="227"/>
      <c r="GC520" s="227"/>
      <c r="GD520" s="227"/>
      <c r="GE520" s="227"/>
      <c r="GF520" s="227"/>
      <c r="GG520" s="227"/>
      <c r="GH520" s="227"/>
      <c r="GI520" s="227"/>
      <c r="GJ520" s="227"/>
      <c r="GK520" s="227"/>
      <c r="GL520" s="227"/>
      <c r="GM520" s="227"/>
      <c r="GN520" s="227"/>
      <c r="GO520" s="227"/>
      <c r="GP520" s="227"/>
      <c r="GQ520" s="227"/>
      <c r="GR520" s="227"/>
      <c r="GS520" s="227"/>
      <c r="GT520" s="227"/>
      <c r="GU520" s="227"/>
      <c r="GV520" s="227"/>
      <c r="GW520" s="227"/>
      <c r="GX520" s="227"/>
      <c r="GY520" s="227"/>
      <c r="GZ520" s="227"/>
      <c r="HA520" s="227"/>
      <c r="HB520" s="227"/>
      <c r="HC520" s="227"/>
      <c r="HD520" s="227"/>
      <c r="HE520" s="227"/>
      <c r="HF520" s="227"/>
      <c r="HG520" s="227"/>
      <c r="HH520" s="227"/>
      <c r="HI520" s="227"/>
      <c r="HJ520" s="227"/>
      <c r="HK520" s="227"/>
      <c r="HL520" s="227"/>
      <c r="HM520" s="227"/>
      <c r="HN520" s="227"/>
      <c r="HO520" s="227"/>
      <c r="HP520" s="227"/>
      <c r="HQ520" s="227"/>
      <c r="HR520" s="227"/>
      <c r="HS520" s="227"/>
      <c r="HT520" s="227"/>
      <c r="HU520" s="227"/>
      <c r="HV520" s="227"/>
      <c r="HW520" s="227"/>
      <c r="HX520" s="227"/>
      <c r="HY520" s="227"/>
      <c r="HZ520" s="227"/>
      <c r="IA520" s="227"/>
      <c r="IB520" s="227"/>
      <c r="IC520" s="227"/>
      <c r="ID520" s="227"/>
      <c r="IE520" s="227"/>
      <c r="IF520" s="227"/>
      <c r="IG520" s="227"/>
      <c r="IH520" s="227"/>
      <c r="II520" s="227"/>
      <c r="IJ520" s="227"/>
      <c r="IK520" s="227"/>
      <c r="IL520" s="227"/>
      <c r="IM520" s="227"/>
      <c r="IN520" s="227"/>
      <c r="IO520" s="227"/>
      <c r="IP520" s="227"/>
      <c r="IQ520" s="227"/>
      <c r="IR520" s="227"/>
      <c r="IS520" s="227"/>
      <c r="IT520" s="227"/>
      <c r="IU520" s="227"/>
      <c r="IV520" s="227"/>
      <c r="IW520" s="227"/>
      <c r="IX520" s="227"/>
      <c r="IY520" s="227"/>
      <c r="IZ520" s="227"/>
      <c r="JA520" s="227"/>
      <c r="JB520" s="227"/>
      <c r="JC520" s="227"/>
      <c r="JD520" s="227"/>
      <c r="JE520" s="227"/>
      <c r="JF520" s="227"/>
      <c r="JG520" s="227"/>
      <c r="JH520" s="227"/>
      <c r="JI520" s="227"/>
      <c r="JJ520" s="227"/>
      <c r="JK520" s="227"/>
      <c r="JL520" s="227"/>
      <c r="JM520" s="227"/>
      <c r="JN520" s="227"/>
      <c r="JO520" s="227"/>
      <c r="JP520" s="227"/>
      <c r="JQ520" s="227"/>
      <c r="JR520" s="227"/>
      <c r="JS520" s="227"/>
      <c r="JT520" s="227"/>
      <c r="JU520" s="227"/>
      <c r="JV520" s="227"/>
      <c r="JW520" s="227"/>
      <c r="JX520" s="227"/>
      <c r="JY520" s="227"/>
      <c r="JZ520" s="227"/>
      <c r="KA520" s="227"/>
      <c r="KB520" s="227"/>
      <c r="KC520" s="227"/>
      <c r="KD520" s="227"/>
      <c r="KE520" s="227"/>
      <c r="KF520" s="227"/>
      <c r="KG520" s="227"/>
      <c r="KH520" s="227"/>
      <c r="KI520" s="227"/>
      <c r="KJ520" s="227"/>
      <c r="KK520" s="227"/>
      <c r="KL520" s="227"/>
      <c r="KM520" s="227"/>
      <c r="KN520" s="227"/>
      <c r="KO520" s="227"/>
      <c r="KP520" s="227"/>
      <c r="KQ520" s="227"/>
      <c r="KR520" s="227"/>
      <c r="KS520" s="227"/>
      <c r="KT520" s="227"/>
      <c r="KU520" s="227"/>
      <c r="KV520" s="227"/>
      <c r="KW520" s="227"/>
      <c r="KX520" s="227"/>
      <c r="KY520" s="227"/>
      <c r="KZ520" s="227"/>
      <c r="LA520" s="227"/>
      <c r="LB520" s="227"/>
      <c r="LC520" s="227"/>
      <c r="LD520" s="227"/>
      <c r="LE520" s="227"/>
      <c r="LF520" s="227"/>
      <c r="LG520" s="227"/>
      <c r="LH520" s="227"/>
      <c r="LI520" s="227"/>
      <c r="LJ520" s="227"/>
      <c r="LK520" s="227"/>
      <c r="LL520" s="227"/>
      <c r="LM520" s="227"/>
      <c r="LN520" s="227"/>
      <c r="LO520" s="227"/>
      <c r="LP520" s="227"/>
      <c r="LQ520" s="227"/>
      <c r="LR520" s="227"/>
      <c r="LS520" s="227"/>
      <c r="LT520" s="227"/>
      <c r="LU520" s="227"/>
      <c r="LV520" s="227"/>
      <c r="LW520" s="227"/>
      <c r="LX520" s="227"/>
      <c r="LY520" s="227"/>
      <c r="LZ520" s="227"/>
      <c r="MA520" s="227"/>
      <c r="MB520" s="227"/>
      <c r="MC520" s="227"/>
      <c r="MD520" s="227"/>
      <c r="ME520" s="227"/>
      <c r="MF520" s="227"/>
      <c r="MG520" s="227"/>
      <c r="MH520" s="227"/>
      <c r="MI520" s="227"/>
      <c r="MJ520" s="227"/>
      <c r="MK520" s="227"/>
      <c r="ML520" s="227"/>
      <c r="MM520" s="227"/>
      <c r="MN520" s="227"/>
      <c r="MO520" s="227"/>
      <c r="MP520" s="227"/>
      <c r="MQ520" s="227"/>
      <c r="MR520" s="227"/>
      <c r="MS520" s="227"/>
      <c r="MT520" s="227"/>
      <c r="MU520" s="227"/>
      <c r="MV520" s="227"/>
      <c r="MW520" s="227"/>
      <c r="MX520" s="227"/>
      <c r="MY520" s="227"/>
      <c r="MZ520" s="227"/>
      <c r="NA520" s="227"/>
      <c r="NB520" s="227"/>
      <c r="NC520" s="227"/>
      <c r="ND520" s="227"/>
      <c r="NE520" s="227"/>
      <c r="NF520" s="227"/>
      <c r="NG520" s="227"/>
      <c r="NH520" s="227"/>
      <c r="NI520" s="227"/>
      <c r="NJ520" s="227"/>
      <c r="NK520" s="227"/>
      <c r="NL520" s="227"/>
      <c r="NM520" s="227"/>
      <c r="NN520" s="227"/>
      <c r="NO520" s="227"/>
      <c r="NP520" s="227"/>
      <c r="NQ520" s="227"/>
      <c r="NR520" s="227"/>
      <c r="NS520" s="227"/>
      <c r="NT520" s="227"/>
      <c r="NU520" s="227"/>
      <c r="NV520" s="227"/>
      <c r="NW520" s="227"/>
      <c r="NX520" s="227"/>
      <c r="NY520" s="227"/>
      <c r="NZ520" s="227"/>
      <c r="OA520" s="227"/>
      <c r="OB520" s="227"/>
      <c r="OC520" s="227"/>
      <c r="OD520" s="227"/>
      <c r="OE520" s="227"/>
      <c r="OF520" s="227"/>
      <c r="OG520" s="227"/>
      <c r="OH520" s="227"/>
      <c r="OI520" s="227"/>
      <c r="OJ520" s="227"/>
      <c r="OK520" s="227"/>
      <c r="OL520" s="227"/>
      <c r="OM520" s="227"/>
      <c r="ON520" s="227"/>
      <c r="OO520" s="227"/>
      <c r="OP520" s="227"/>
      <c r="OQ520" s="227"/>
      <c r="OR520" s="227"/>
      <c r="OS520" s="227"/>
      <c r="OT520" s="227"/>
      <c r="OU520" s="227"/>
      <c r="OV520" s="227"/>
      <c r="OW520" s="227"/>
      <c r="OX520" s="227"/>
      <c r="OY520" s="227"/>
      <c r="OZ520" s="227"/>
      <c r="PA520" s="227"/>
      <c r="PB520" s="227"/>
      <c r="PC520" s="227"/>
      <c r="PD520" s="227"/>
      <c r="PE520" s="227"/>
      <c r="PF520" s="227"/>
      <c r="PG520" s="227"/>
      <c r="PH520" s="227"/>
      <c r="PI520" s="227"/>
      <c r="PJ520" s="227"/>
      <c r="PK520" s="227"/>
      <c r="PL520" s="227"/>
      <c r="PM520" s="227"/>
      <c r="PN520" s="227"/>
      <c r="PO520" s="227"/>
      <c r="PP520" s="227"/>
      <c r="PQ520" s="227"/>
      <c r="PR520" s="227"/>
      <c r="PS520" s="227"/>
      <c r="PT520" s="227"/>
      <c r="PU520" s="227"/>
      <c r="PV520" s="227"/>
      <c r="PW520" s="227"/>
      <c r="PX520" s="227"/>
      <c r="PY520" s="227"/>
      <c r="PZ520" s="227"/>
      <c r="QA520" s="227"/>
      <c r="QB520" s="227"/>
      <c r="QC520" s="227"/>
      <c r="QD520" s="227"/>
      <c r="QE520" s="227"/>
      <c r="QF520" s="227"/>
      <c r="QG520" s="227"/>
      <c r="QH520" s="227"/>
      <c r="QI520" s="227"/>
      <c r="QJ520" s="227"/>
      <c r="QK520" s="227"/>
      <c r="QL520" s="227"/>
      <c r="QM520" s="227"/>
      <c r="QN520" s="227"/>
      <c r="QO520" s="227"/>
      <c r="QP520" s="227"/>
      <c r="QQ520" s="227"/>
      <c r="QR520" s="227"/>
      <c r="QS520" s="227"/>
      <c r="QT520" s="227"/>
      <c r="QU520" s="227"/>
      <c r="QV520" s="227"/>
      <c r="QW520" s="227"/>
      <c r="QX520" s="227"/>
      <c r="QY520" s="227"/>
      <c r="QZ520" s="227"/>
      <c r="RA520" s="227"/>
      <c r="RB520" s="227"/>
      <c r="RC520" s="227"/>
      <c r="RD520" s="227"/>
      <c r="RE520" s="227"/>
      <c r="RF520" s="227"/>
      <c r="RG520" s="227"/>
      <c r="RH520" s="227"/>
      <c r="RI520" s="227"/>
      <c r="RJ520" s="227"/>
      <c r="RK520" s="227"/>
      <c r="RL520" s="227"/>
      <c r="RM520" s="227"/>
      <c r="RN520" s="227"/>
      <c r="RO520" s="227"/>
      <c r="RP520" s="227"/>
      <c r="RQ520" s="227"/>
      <c r="RR520" s="227"/>
      <c r="RS520" s="227"/>
      <c r="RT520" s="227"/>
      <c r="RU520" s="227"/>
      <c r="RV520" s="227"/>
      <c r="RW520" s="227"/>
      <c r="RX520" s="227"/>
      <c r="RY520" s="227"/>
      <c r="RZ520" s="227"/>
      <c r="SA520" s="227"/>
      <c r="SB520" s="227"/>
      <c r="SC520" s="227"/>
      <c r="SD520" s="227"/>
      <c r="SE520" s="227"/>
      <c r="SF520" s="227"/>
      <c r="SG520" s="227"/>
      <c r="SH520" s="227"/>
      <c r="SI520" s="227"/>
      <c r="SJ520" s="227"/>
      <c r="SK520" s="227"/>
      <c r="SL520" s="227"/>
      <c r="SM520" s="227"/>
      <c r="SN520" s="227"/>
      <c r="SO520" s="227"/>
      <c r="SP520" s="227"/>
      <c r="SQ520" s="227"/>
      <c r="SR520" s="227"/>
      <c r="SS520" s="227"/>
      <c r="ST520" s="227"/>
      <c r="SU520" s="227"/>
      <c r="SV520" s="227"/>
      <c r="SW520" s="227"/>
      <c r="SX520" s="227"/>
      <c r="SY520" s="227"/>
      <c r="SZ520" s="227"/>
      <c r="TA520" s="227"/>
      <c r="TB520" s="227"/>
      <c r="TC520" s="227"/>
      <c r="TD520" s="227"/>
      <c r="TE520" s="227"/>
      <c r="TF520" s="227"/>
      <c r="TG520" s="227"/>
      <c r="TH520" s="227"/>
      <c r="TI520" s="227"/>
      <c r="TJ520" s="227"/>
      <c r="TK520" s="227"/>
      <c r="TL520" s="227"/>
      <c r="TM520" s="227"/>
      <c r="TN520" s="227"/>
      <c r="TO520" s="227"/>
      <c r="TP520" s="227"/>
      <c r="TQ520" s="227"/>
      <c r="TR520" s="227"/>
      <c r="TS520" s="227"/>
      <c r="TT520" s="227"/>
      <c r="TU520" s="227"/>
      <c r="TV520" s="227"/>
      <c r="TW520" s="227"/>
      <c r="TX520" s="227"/>
      <c r="TY520" s="227"/>
      <c r="TZ520" s="227"/>
      <c r="UA520" s="227"/>
      <c r="UB520" s="227"/>
      <c r="UC520" s="227"/>
      <c r="UD520" s="227"/>
      <c r="UE520" s="227"/>
      <c r="UF520" s="227"/>
      <c r="UG520" s="227"/>
      <c r="UH520" s="227"/>
      <c r="UI520" s="227"/>
      <c r="UJ520" s="227"/>
      <c r="UK520" s="227"/>
      <c r="UL520" s="227"/>
      <c r="UM520" s="227"/>
      <c r="UN520" s="227"/>
      <c r="UO520" s="227"/>
      <c r="UP520" s="227"/>
      <c r="UQ520" s="227"/>
      <c r="UR520" s="227"/>
      <c r="US520" s="227"/>
      <c r="UT520" s="227"/>
      <c r="UU520" s="227"/>
      <c r="UV520" s="227"/>
      <c r="UW520" s="227"/>
      <c r="UX520" s="227"/>
      <c r="UY520" s="227"/>
      <c r="UZ520" s="227"/>
      <c r="VA520" s="227"/>
      <c r="VB520" s="227"/>
      <c r="VC520" s="227"/>
      <c r="VD520" s="227"/>
      <c r="VE520" s="227"/>
      <c r="VF520" s="227"/>
      <c r="VG520" s="227"/>
      <c r="VH520" s="227"/>
      <c r="VI520" s="227"/>
      <c r="VJ520" s="227"/>
      <c r="VK520" s="227"/>
      <c r="VL520" s="227"/>
      <c r="VM520" s="227"/>
      <c r="VN520" s="227"/>
      <c r="VO520" s="227"/>
      <c r="VP520" s="227"/>
      <c r="VQ520" s="227"/>
      <c r="VR520" s="227"/>
      <c r="VS520" s="227"/>
      <c r="VT520" s="227"/>
      <c r="VU520" s="227"/>
      <c r="VV520" s="227"/>
      <c r="VW520" s="227"/>
      <c r="VX520" s="227"/>
      <c r="VY520" s="227"/>
      <c r="VZ520" s="227"/>
      <c r="WA520" s="227"/>
      <c r="WB520" s="227"/>
      <c r="WC520" s="227"/>
      <c r="WD520" s="227"/>
      <c r="WE520" s="227"/>
      <c r="WF520" s="227"/>
      <c r="WG520" s="227"/>
      <c r="WH520" s="227"/>
      <c r="WI520" s="227"/>
      <c r="WJ520" s="227"/>
      <c r="WK520" s="227"/>
      <c r="WL520" s="227"/>
      <c r="WM520" s="227"/>
      <c r="WN520" s="227"/>
      <c r="WO520" s="227"/>
      <c r="WP520" s="227"/>
      <c r="WQ520" s="227"/>
      <c r="WR520" s="227"/>
      <c r="WS520" s="227"/>
      <c r="WT520" s="227"/>
      <c r="WU520" s="227"/>
      <c r="WV520" s="227"/>
      <c r="WW520" s="227"/>
      <c r="WX520" s="227"/>
      <c r="WY520" s="227"/>
      <c r="WZ520" s="227"/>
      <c r="XA520" s="227"/>
      <c r="XB520" s="227"/>
      <c r="XC520" s="227"/>
      <c r="XD520" s="227"/>
      <c r="XE520" s="227"/>
      <c r="XF520" s="227"/>
      <c r="XG520" s="227"/>
      <c r="XH520" s="227"/>
      <c r="XI520" s="227"/>
      <c r="XJ520" s="227"/>
      <c r="XK520" s="227"/>
      <c r="XL520" s="227"/>
      <c r="XM520" s="227"/>
      <c r="XN520" s="227"/>
      <c r="XO520" s="227"/>
      <c r="XP520" s="227"/>
      <c r="XQ520" s="227"/>
      <c r="XR520" s="227"/>
      <c r="XS520" s="227"/>
      <c r="XT520" s="227"/>
      <c r="XU520" s="227"/>
      <c r="XV520" s="227"/>
      <c r="XW520" s="227"/>
      <c r="XX520" s="227"/>
      <c r="XY520" s="227"/>
      <c r="XZ520" s="227"/>
      <c r="YA520" s="227"/>
      <c r="YB520" s="227"/>
      <c r="YC520" s="227"/>
      <c r="YD520" s="227"/>
      <c r="YE520" s="227"/>
      <c r="YF520" s="227"/>
      <c r="YG520" s="227"/>
      <c r="YH520" s="227"/>
      <c r="YI520" s="227"/>
      <c r="YJ520" s="227"/>
      <c r="YK520" s="227"/>
      <c r="YL520" s="227"/>
      <c r="YM520" s="227"/>
      <c r="YN520" s="227"/>
      <c r="YO520" s="227"/>
      <c r="YP520" s="227"/>
      <c r="YQ520" s="227"/>
      <c r="YR520" s="227"/>
      <c r="YS520" s="227"/>
      <c r="YT520" s="227"/>
      <c r="YU520" s="227"/>
      <c r="YV520" s="227"/>
      <c r="YW520" s="227"/>
      <c r="YX520" s="227"/>
      <c r="YY520" s="227"/>
      <c r="YZ520" s="227"/>
      <c r="ZA520" s="227"/>
      <c r="ZB520" s="227"/>
      <c r="ZC520" s="227"/>
      <c r="ZD520" s="227"/>
      <c r="ZE520" s="227"/>
      <c r="ZF520" s="227"/>
      <c r="ZG520" s="227"/>
      <c r="ZH520" s="227"/>
      <c r="ZI520" s="227"/>
      <c r="ZJ520" s="227"/>
      <c r="ZK520" s="227"/>
      <c r="ZL520" s="227"/>
      <c r="ZM520" s="227"/>
      <c r="ZN520" s="227"/>
      <c r="ZO520" s="227"/>
      <c r="ZP520" s="227"/>
      <c r="ZQ520" s="227"/>
      <c r="ZR520" s="227"/>
      <c r="ZS520" s="227"/>
      <c r="ZT520" s="227"/>
      <c r="ZU520" s="227"/>
      <c r="ZV520" s="227"/>
      <c r="ZW520" s="227"/>
      <c r="ZX520" s="227"/>
      <c r="ZY520" s="227"/>
      <c r="ZZ520" s="227"/>
      <c r="AAA520" s="227"/>
      <c r="AAB520" s="227"/>
      <c r="AAC520" s="227"/>
      <c r="AAD520" s="227"/>
      <c r="AAE520" s="227"/>
      <c r="AAF520" s="227"/>
      <c r="AAG520" s="227"/>
      <c r="AAH520" s="227"/>
      <c r="AAI520" s="227"/>
      <c r="AAJ520" s="227"/>
      <c r="AAK520" s="227"/>
      <c r="AAL520" s="227"/>
      <c r="AAM520" s="227"/>
      <c r="AAN520" s="227"/>
      <c r="AAO520" s="227"/>
      <c r="AAP520" s="227"/>
      <c r="AAQ520" s="227"/>
      <c r="AAR520" s="227"/>
      <c r="AAS520" s="227"/>
      <c r="AAT520" s="227"/>
      <c r="AAU520" s="227"/>
      <c r="AAV520" s="227"/>
      <c r="AAW520" s="227"/>
      <c r="AAX520" s="227"/>
      <c r="AAY520" s="227"/>
      <c r="AAZ520" s="227"/>
      <c r="ABA520" s="227"/>
      <c r="ABB520" s="227"/>
      <c r="ABC520" s="227"/>
      <c r="ABD520" s="227"/>
      <c r="ABE520" s="227"/>
      <c r="ABF520" s="227"/>
      <c r="ABG520" s="227"/>
      <c r="ABH520" s="227"/>
      <c r="ABI520" s="227"/>
      <c r="ABJ520" s="227"/>
      <c r="ABK520" s="227"/>
      <c r="ABL520" s="227"/>
      <c r="ABM520" s="227"/>
      <c r="ABN520" s="227"/>
      <c r="ABO520" s="227"/>
      <c r="ABP520" s="227"/>
      <c r="ABQ520" s="227"/>
      <c r="ABR520" s="227"/>
      <c r="ABS520" s="227"/>
      <c r="ABT520" s="227"/>
      <c r="ABU520" s="227"/>
      <c r="ABV520" s="227"/>
      <c r="ABW520" s="227"/>
      <c r="ABX520" s="227"/>
      <c r="ABY520" s="227"/>
      <c r="ABZ520" s="227"/>
      <c r="ACA520" s="227"/>
      <c r="ACB520" s="227"/>
      <c r="ACC520" s="227"/>
      <c r="ACD520" s="227"/>
      <c r="ACE520" s="227"/>
      <c r="ACF520" s="227"/>
      <c r="ACG520" s="227"/>
      <c r="ACH520" s="227"/>
      <c r="ACI520" s="227"/>
      <c r="ACJ520" s="227"/>
      <c r="ACK520" s="227"/>
      <c r="ACL520" s="227"/>
      <c r="ACM520" s="227"/>
      <c r="ACN520" s="227"/>
      <c r="ACO520" s="227"/>
      <c r="ACP520" s="227"/>
      <c r="ACQ520" s="227"/>
      <c r="ACR520" s="227"/>
      <c r="ACS520" s="227"/>
      <c r="ACT520" s="227"/>
      <c r="ACU520" s="227"/>
      <c r="ACV520" s="227"/>
      <c r="ACW520" s="227"/>
      <c r="ACX520" s="227"/>
      <c r="ACY520" s="227"/>
      <c r="ACZ520" s="227"/>
      <c r="ADA520" s="227"/>
      <c r="ADB520" s="227"/>
      <c r="ADC520" s="227"/>
      <c r="ADD520" s="227"/>
      <c r="ADE520" s="227"/>
      <c r="ADF520" s="227"/>
      <c r="ADG520" s="227"/>
      <c r="ADH520" s="227"/>
      <c r="ADI520" s="227"/>
      <c r="ADJ520" s="227"/>
      <c r="ADK520" s="227"/>
      <c r="ADL520" s="227"/>
      <c r="ADM520" s="227"/>
      <c r="ADN520" s="227"/>
      <c r="ADO520" s="227"/>
      <c r="ADP520" s="227"/>
      <c r="ADQ520" s="227"/>
      <c r="ADR520" s="227"/>
      <c r="ADS520" s="227"/>
      <c r="ADT520" s="227"/>
      <c r="ADU520" s="227"/>
      <c r="ADV520" s="227"/>
      <c r="ADW520" s="227"/>
      <c r="ADX520" s="227"/>
      <c r="ADY520" s="227"/>
      <c r="ADZ520" s="227"/>
      <c r="AEA520" s="227"/>
      <c r="AEB520" s="227"/>
      <c r="AEC520" s="227"/>
      <c r="AED520" s="227"/>
      <c r="AEE520" s="227"/>
      <c r="AEF520" s="227"/>
      <c r="AEG520" s="227"/>
      <c r="AEH520" s="227"/>
      <c r="AEI520" s="227"/>
      <c r="AEJ520" s="227"/>
      <c r="AEK520" s="227"/>
      <c r="AEL520" s="227"/>
      <c r="AEM520" s="227"/>
      <c r="AEN520" s="227"/>
      <c r="AEO520" s="227"/>
      <c r="AEP520" s="227"/>
      <c r="AEQ520" s="227"/>
      <c r="AER520" s="227"/>
      <c r="AES520" s="227"/>
      <c r="AET520" s="227"/>
      <c r="AEU520" s="227"/>
      <c r="AEV520" s="227"/>
      <c r="AEW520" s="227"/>
      <c r="AEX520" s="227"/>
      <c r="AEY520" s="227"/>
      <c r="AEZ520" s="227"/>
      <c r="AFA520" s="227"/>
      <c r="AFB520" s="227"/>
      <c r="AFC520" s="227"/>
      <c r="AFD520" s="227"/>
      <c r="AFE520" s="227"/>
      <c r="AFF520" s="227"/>
      <c r="AFG520" s="227"/>
      <c r="AFH520" s="227"/>
      <c r="AFI520" s="227"/>
      <c r="AFJ520" s="227"/>
      <c r="AFK520" s="227"/>
      <c r="AFL520" s="227"/>
      <c r="AFM520" s="227"/>
      <c r="AFN520" s="227"/>
      <c r="AFO520" s="227"/>
      <c r="AFP520" s="227"/>
      <c r="AFQ520" s="227"/>
      <c r="AFR520" s="227"/>
      <c r="AFS520" s="227"/>
      <c r="AFT520" s="227"/>
      <c r="AFU520" s="227"/>
      <c r="AFV520" s="227"/>
      <c r="AFW520" s="227"/>
      <c r="AFX520" s="227"/>
      <c r="AFY520" s="227"/>
      <c r="AFZ520" s="227"/>
      <c r="AGA520" s="227"/>
      <c r="AGB520" s="227"/>
      <c r="AGC520" s="227"/>
      <c r="AGD520" s="227"/>
      <c r="AGE520" s="227"/>
      <c r="AGF520" s="227"/>
      <c r="AGG520" s="227"/>
      <c r="AGH520" s="227"/>
      <c r="AGI520" s="227"/>
      <c r="AGJ520" s="227"/>
      <c r="AGK520" s="227"/>
      <c r="AGL520" s="227"/>
      <c r="AGM520" s="227"/>
      <c r="AGN520" s="227"/>
      <c r="AGO520" s="227"/>
      <c r="AGP520" s="227"/>
      <c r="AGQ520" s="227"/>
      <c r="AGR520" s="227"/>
      <c r="AGS520" s="227"/>
      <c r="AGT520" s="227"/>
      <c r="AGU520" s="227"/>
      <c r="AGV520" s="227"/>
      <c r="AGW520" s="227"/>
      <c r="AGX520" s="227"/>
      <c r="AGY520" s="227"/>
      <c r="AGZ520" s="227"/>
      <c r="AHA520" s="227"/>
      <c r="AHB520" s="227"/>
      <c r="AHC520" s="227"/>
      <c r="AHD520" s="227"/>
      <c r="AHE520" s="227"/>
      <c r="AHF520" s="227"/>
      <c r="AHG520" s="227"/>
      <c r="AHH520" s="227"/>
      <c r="AHI520" s="227"/>
      <c r="AHJ520" s="227"/>
      <c r="AHK520" s="227"/>
      <c r="AHL520" s="227"/>
      <c r="AHM520" s="227"/>
      <c r="AHN520" s="227"/>
      <c r="AHO520" s="227"/>
      <c r="AHP520" s="227"/>
      <c r="AHQ520" s="227"/>
      <c r="AHR520" s="227"/>
      <c r="AHS520" s="227"/>
      <c r="AHT520" s="227"/>
      <c r="AHU520" s="227"/>
      <c r="AHV520" s="227"/>
      <c r="AHW520" s="227"/>
      <c r="AHX520" s="227"/>
      <c r="AHY520" s="227"/>
      <c r="AHZ520" s="227"/>
      <c r="AIA520" s="227"/>
      <c r="AIB520" s="227"/>
      <c r="AIC520" s="227"/>
      <c r="AID520" s="227"/>
      <c r="AIE520" s="227"/>
      <c r="AIF520" s="227"/>
      <c r="AIG520" s="227"/>
      <c r="AIH520" s="227"/>
      <c r="AII520" s="227"/>
      <c r="AIJ520" s="227"/>
      <c r="AIK520" s="227"/>
      <c r="AIL520" s="227"/>
      <c r="AIM520" s="227"/>
      <c r="AIN520" s="227"/>
      <c r="AIO520" s="227"/>
      <c r="AIP520" s="227"/>
      <c r="AIQ520" s="227"/>
      <c r="AIR520" s="227"/>
      <c r="AIS520" s="227"/>
      <c r="AIT520" s="227"/>
      <c r="AIU520" s="227"/>
      <c r="AIV520" s="227"/>
      <c r="AIW520" s="227"/>
      <c r="AIX520" s="227"/>
      <c r="AIY520" s="227"/>
      <c r="AIZ520" s="227"/>
      <c r="AJA520" s="227"/>
      <c r="AJB520" s="227"/>
      <c r="AJC520" s="227"/>
      <c r="AJD520" s="227"/>
      <c r="AJE520" s="227"/>
      <c r="AJF520" s="227"/>
      <c r="AJG520" s="227"/>
      <c r="AJH520" s="227"/>
      <c r="AJI520" s="227"/>
      <c r="AJJ520" s="227"/>
      <c r="AJK520" s="227"/>
      <c r="AJL520" s="227"/>
      <c r="AJM520" s="227"/>
      <c r="AJN520" s="227"/>
      <c r="AJO520" s="227"/>
      <c r="AJP520" s="227"/>
      <c r="AJQ520" s="227"/>
      <c r="AJR520" s="227"/>
      <c r="AJS520" s="227"/>
      <c r="AJT520" s="227"/>
      <c r="AJU520" s="227"/>
      <c r="AJV520" s="227"/>
      <c r="AJW520" s="227"/>
      <c r="AJX520" s="227"/>
      <c r="AJY520" s="227"/>
      <c r="AJZ520" s="227"/>
      <c r="AKA520" s="227"/>
      <c r="AKB520" s="227"/>
      <c r="AKC520" s="227"/>
      <c r="AKD520" s="227"/>
      <c r="AKE520" s="227"/>
      <c r="AKF520" s="227"/>
      <c r="AKG520" s="227"/>
      <c r="AKH520" s="227"/>
      <c r="AKI520" s="227"/>
      <c r="AKJ520" s="227"/>
      <c r="AKK520" s="227"/>
      <c r="AKL520" s="227"/>
      <c r="AKM520" s="227"/>
      <c r="AKN520" s="227"/>
      <c r="AKO520" s="227"/>
      <c r="AKP520" s="227"/>
      <c r="AKQ520" s="227"/>
      <c r="AKR520" s="227"/>
      <c r="AKS520" s="227"/>
      <c r="AKT520" s="227"/>
      <c r="AKU520" s="227"/>
      <c r="AKV520" s="227"/>
      <c r="AKW520" s="227"/>
      <c r="AKX520" s="227"/>
      <c r="AKY520" s="227"/>
      <c r="AKZ520" s="227"/>
      <c r="ALA520" s="227"/>
      <c r="ALB520" s="227"/>
      <c r="ALC520" s="227"/>
      <c r="ALD520" s="227"/>
      <c r="ALE520" s="227"/>
      <c r="ALF520" s="227"/>
      <c r="ALG520" s="227"/>
      <c r="ALH520" s="227"/>
      <c r="ALI520" s="227"/>
      <c r="ALJ520" s="227"/>
      <c r="ALK520" s="227"/>
      <c r="ALL520" s="227"/>
      <c r="ALM520" s="227"/>
      <c r="ALN520" s="227"/>
      <c r="ALO520" s="227"/>
      <c r="ALP520" s="227"/>
      <c r="ALQ520" s="227"/>
      <c r="ALR520" s="227"/>
      <c r="ALS520" s="227"/>
      <c r="ALT520" s="227"/>
      <c r="ALU520" s="227"/>
      <c r="ALV520" s="227"/>
      <c r="ALW520" s="227"/>
      <c r="ALX520" s="227"/>
      <c r="ALY520" s="227"/>
      <c r="ALZ520" s="227"/>
      <c r="AMA520" s="227"/>
      <c r="AMB520" s="227"/>
      <c r="AMC520" s="227"/>
      <c r="AMD520" s="227"/>
      <c r="AME520" s="227"/>
      <c r="AMF520" s="227"/>
      <c r="AMG520" s="227"/>
      <c r="AMH520" s="227"/>
      <c r="AMI520" s="227"/>
      <c r="AMJ520" s="227"/>
      <c r="AMK520" s="227"/>
      <c r="AML520" s="227"/>
      <c r="AMM520" s="227"/>
      <c r="AMN520" s="227"/>
      <c r="AMO520" s="227"/>
      <c r="AMP520" s="227"/>
      <c r="AMQ520" s="227"/>
      <c r="AMR520" s="227"/>
      <c r="AMS520" s="227"/>
      <c r="AMT520" s="227"/>
      <c r="AMU520" s="227"/>
      <c r="AMV520" s="227"/>
      <c r="AMW520" s="227"/>
      <c r="AMX520" s="227"/>
    </row>
    <row r="521" spans="1:1038" s="308" customFormat="1" ht="18" customHeight="1">
      <c r="A521" s="351" t="s">
        <v>2065</v>
      </c>
      <c r="B521" s="228" t="s">
        <v>1647</v>
      </c>
      <c r="C521" s="228"/>
      <c r="D521" s="228" t="s">
        <v>1279</v>
      </c>
      <c r="E521" s="228">
        <v>73</v>
      </c>
      <c r="F521" s="228">
        <v>1</v>
      </c>
      <c r="G521" s="579" t="str">
        <f t="shared" si="168"/>
        <v>73-1</v>
      </c>
      <c r="H521" s="228">
        <v>0</v>
      </c>
      <c r="I521" s="482">
        <v>87</v>
      </c>
      <c r="J521" s="480">
        <f t="shared" si="177"/>
        <v>1</v>
      </c>
      <c r="K521" s="481" t="str">
        <f>IF(J522=1,IF(((VLOOKUP($G521,[1]Depth_Lookup!A$3:J$410,9,FALSE))-(I521/100))=0,"Good",IF(((VLOOKUP($G521,[1]Depth_Lookup!$A$3:$J$550,9,FALSE))-(I521/100))&gt;0,"Too Short","Too Long")))</f>
        <v>Good</v>
      </c>
      <c r="L521" s="171">
        <f>(VLOOKUP($G521,Depth_Lookup!$A$3:$J$410,10,FALSE))+(H521/100)</f>
        <v>179.7</v>
      </c>
      <c r="M521" s="171">
        <f>(VLOOKUP($G521,Depth_Lookup!$A$3:$J$410,10,FALSE))+(I521/100)</f>
        <v>180.57</v>
      </c>
      <c r="N521" s="231" t="s">
        <v>2079</v>
      </c>
      <c r="O521" s="228">
        <v>2</v>
      </c>
      <c r="P521" s="228" t="s">
        <v>853</v>
      </c>
      <c r="Q521" s="228" t="s">
        <v>125</v>
      </c>
      <c r="R521" s="304" t="str">
        <f t="shared" si="175"/>
        <v>SerpentinizedHarzburgite</v>
      </c>
      <c r="S521" s="228" t="s">
        <v>700</v>
      </c>
      <c r="T521" s="228" t="s">
        <v>587</v>
      </c>
      <c r="U521" s="228"/>
      <c r="V521" s="228"/>
      <c r="W521" s="228" t="s">
        <v>102</v>
      </c>
      <c r="X521" s="304">
        <f>VLOOKUP(W521,[1]definitions_list_lookup!A$13:B$19,2,0)</f>
        <v>5</v>
      </c>
      <c r="Y521" s="228" t="s">
        <v>90</v>
      </c>
      <c r="Z521" s="228" t="s">
        <v>91</v>
      </c>
      <c r="AA521" s="228"/>
      <c r="AB521" s="228"/>
      <c r="AC521" s="228"/>
      <c r="AD521" s="228"/>
      <c r="AE521" s="234"/>
      <c r="AF521" s="579" t="e">
        <f>VLOOKUP(AE521,[1]definitions_list_mag!$V$12:$W$15,2,0)</f>
        <v>#N/A</v>
      </c>
      <c r="AG521" s="241"/>
      <c r="AH521" s="228"/>
      <c r="AI521" s="244">
        <v>72</v>
      </c>
      <c r="AJ521" s="228"/>
      <c r="AK521" s="228"/>
      <c r="AL521" s="228"/>
      <c r="AM521" s="228"/>
      <c r="AN521" s="228"/>
      <c r="AO521" s="244"/>
      <c r="AP521" s="228"/>
      <c r="AQ521" s="228"/>
      <c r="AR521" s="228"/>
      <c r="AS521" s="228"/>
      <c r="AT521" s="228"/>
      <c r="AU521" s="244">
        <v>2</v>
      </c>
      <c r="AV521" s="228">
        <v>2</v>
      </c>
      <c r="AW521" s="228">
        <v>1</v>
      </c>
      <c r="AX521" s="228" t="s">
        <v>110</v>
      </c>
      <c r="AY521" s="228" t="s">
        <v>103</v>
      </c>
      <c r="AZ521" s="228"/>
      <c r="BA521" s="244">
        <v>25</v>
      </c>
      <c r="BB521" s="228">
        <v>8</v>
      </c>
      <c r="BC521" s="228">
        <v>4</v>
      </c>
      <c r="BD521" s="228" t="s">
        <v>118</v>
      </c>
      <c r="BE521" s="228" t="s">
        <v>103</v>
      </c>
      <c r="BF521" s="228" t="s">
        <v>2067</v>
      </c>
      <c r="BG521" s="244"/>
      <c r="BH521" s="228"/>
      <c r="BI521" s="228"/>
      <c r="BJ521" s="228"/>
      <c r="BK521" s="228"/>
      <c r="BL521" s="228"/>
      <c r="BM521" s="244">
        <v>1</v>
      </c>
      <c r="BN521" s="228">
        <v>1</v>
      </c>
      <c r="BO521" s="228">
        <v>0.5</v>
      </c>
      <c r="BP521" s="228"/>
      <c r="BQ521" s="228"/>
      <c r="BR521" s="228"/>
      <c r="BS521" s="228"/>
      <c r="BT521" s="228"/>
      <c r="BU521" s="228"/>
      <c r="BV521" s="228"/>
      <c r="BW521" s="228"/>
      <c r="BX521" s="228"/>
      <c r="BY521" s="244"/>
      <c r="BZ521" s="228"/>
      <c r="CA521" s="228"/>
      <c r="CB521" s="228"/>
      <c r="CC521" s="228"/>
      <c r="CD521" s="228"/>
      <c r="CE521" s="228"/>
      <c r="CF521" s="310">
        <f t="shared" si="178"/>
        <v>100</v>
      </c>
      <c r="CG521" s="245"/>
      <c r="CH521" s="580" t="s">
        <v>1329</v>
      </c>
      <c r="CI521" s="580">
        <v>85</v>
      </c>
      <c r="CJ521" s="580" t="s">
        <v>514</v>
      </c>
      <c r="CK521" s="581"/>
      <c r="CL521" s="581"/>
      <c r="CM521" s="581"/>
      <c r="CN521" s="581"/>
      <c r="CO521" s="581"/>
      <c r="CP521" s="581"/>
      <c r="CQ521" s="581"/>
      <c r="CR521" s="581"/>
      <c r="CS521" s="581"/>
      <c r="CT521" s="581"/>
      <c r="CU521" s="581"/>
      <c r="CV521" s="581"/>
      <c r="CW521" s="581"/>
      <c r="CX521" s="581"/>
      <c r="CY521" s="581"/>
      <c r="CZ521" s="581"/>
      <c r="DA521" s="581"/>
      <c r="DB521" s="581">
        <v>80</v>
      </c>
      <c r="DC521" s="582">
        <v>20</v>
      </c>
      <c r="DD521" s="581"/>
      <c r="DE521" s="581"/>
      <c r="DF521" s="581"/>
      <c r="DG521" s="581"/>
      <c r="DH521" s="581"/>
      <c r="DI521" s="581"/>
      <c r="DJ521" s="581"/>
      <c r="DK521" s="306"/>
      <c r="DL521" s="245"/>
      <c r="DM521" s="581"/>
      <c r="DN521" s="581"/>
      <c r="DO521" s="583"/>
      <c r="DP521" s="584"/>
      <c r="DQ521" s="585"/>
      <c r="DR521" s="583"/>
      <c r="DS521" s="585"/>
      <c r="DT521" s="302" t="s">
        <v>2080</v>
      </c>
      <c r="DU521" s="586"/>
      <c r="DV521" s="586"/>
      <c r="DW521" s="311" t="e">
        <f>VLOOKUP(P521,[1]definitions_list_lookup!$K$30:$L$54,2,0)</f>
        <v>#N/A</v>
      </c>
      <c r="DX521" s="587" t="s">
        <v>1716</v>
      </c>
      <c r="DY521" s="587" t="s">
        <v>1437</v>
      </c>
      <c r="DZ521" s="268"/>
      <c r="EA521" s="268"/>
      <c r="EB521" s="249"/>
      <c r="EC521" s="312"/>
      <c r="ED521" s="229" t="s">
        <v>2517</v>
      </c>
      <c r="EE521" s="313"/>
      <c r="EF521" s="314"/>
      <c r="EG521" s="313"/>
      <c r="EH521" s="315"/>
      <c r="EI521" s="316"/>
      <c r="EJ521" s="317"/>
      <c r="EK521" s="318"/>
      <c r="EL521" s="313"/>
      <c r="EM521" s="315"/>
      <c r="EN521" s="315"/>
      <c r="EO521" s="319"/>
      <c r="EP521" s="319"/>
      <c r="EQ521" s="319"/>
      <c r="ER521" s="319"/>
      <c r="ES521" s="319"/>
      <c r="ET521" s="319"/>
      <c r="EU521" s="319"/>
      <c r="EV521" s="320"/>
      <c r="EW521" s="320"/>
      <c r="EX521" s="320"/>
      <c r="EY521" s="320"/>
      <c r="EZ521" s="192" t="e">
        <f t="shared" si="185"/>
        <v>#DIV/0!</v>
      </c>
      <c r="FA521" s="192" t="e">
        <f t="shared" si="186"/>
        <v>#DIV/0!</v>
      </c>
      <c r="FB521" s="192" t="e">
        <f t="shared" si="187"/>
        <v>#DIV/0!</v>
      </c>
      <c r="FC521" s="192" t="e">
        <f t="shared" si="188"/>
        <v>#DIV/0!</v>
      </c>
      <c r="FD521" s="192" t="e">
        <f t="shared" si="189"/>
        <v>#DIV/0!</v>
      </c>
      <c r="FE521" s="193" t="e">
        <f t="shared" si="190"/>
        <v>#DIV/0!</v>
      </c>
      <c r="FF521" s="194" t="e">
        <f t="shared" si="191"/>
        <v>#DIV/0!</v>
      </c>
      <c r="FG521" s="313"/>
      <c r="FH521" s="315"/>
      <c r="FI521" s="778">
        <f t="shared" si="192"/>
        <v>0</v>
      </c>
      <c r="FJ521" s="779" t="e">
        <f t="shared" si="193"/>
        <v>#DIV/0!</v>
      </c>
      <c r="FK521" s="779" t="e">
        <f t="shared" si="194"/>
        <v>#DIV/0!</v>
      </c>
      <c r="FL521" s="780" t="e">
        <f t="shared" si="195"/>
        <v>#DIV/0!</v>
      </c>
      <c r="FM521" s="169" t="e">
        <f t="shared" si="196"/>
        <v>#DIV/0!</v>
      </c>
      <c r="FN521" s="783" t="e">
        <f t="shared" si="197"/>
        <v>#DIV/0!</v>
      </c>
      <c r="FO521" s="228"/>
      <c r="FP521" s="228"/>
      <c r="FQ521" s="228"/>
      <c r="FR521" s="228"/>
      <c r="FS521" s="228"/>
      <c r="FT521" s="228"/>
      <c r="FU521" s="228"/>
      <c r="FV521" s="228"/>
      <c r="FW521" s="228"/>
      <c r="FX521" s="228"/>
      <c r="FY521" s="228"/>
      <c r="FZ521" s="228"/>
      <c r="GA521" s="228"/>
      <c r="GB521" s="228"/>
      <c r="GC521" s="228"/>
      <c r="GD521" s="228"/>
      <c r="GE521" s="228"/>
      <c r="GF521" s="228"/>
      <c r="GG521" s="228"/>
      <c r="GH521" s="228"/>
      <c r="GI521" s="228"/>
      <c r="GJ521" s="228"/>
      <c r="GK521" s="228"/>
      <c r="GL521" s="228"/>
      <c r="GM521" s="228"/>
      <c r="GN521" s="228"/>
      <c r="GO521" s="228"/>
      <c r="GP521" s="228"/>
      <c r="GQ521" s="228"/>
      <c r="GR521" s="228"/>
      <c r="GS521" s="228"/>
      <c r="GT521" s="228"/>
      <c r="GU521" s="228"/>
      <c r="GV521" s="228"/>
      <c r="GW521" s="228"/>
      <c r="GX521" s="228"/>
      <c r="GY521" s="228"/>
      <c r="GZ521" s="228"/>
      <c r="HA521" s="228"/>
      <c r="HB521" s="228"/>
      <c r="HC521" s="228"/>
      <c r="HD521" s="228"/>
      <c r="HE521" s="228"/>
      <c r="HF521" s="228"/>
      <c r="HG521" s="228"/>
      <c r="HH521" s="228"/>
      <c r="HI521" s="228"/>
      <c r="HJ521" s="228"/>
      <c r="HK521" s="228"/>
      <c r="HL521" s="228"/>
      <c r="HM521" s="228"/>
      <c r="HN521" s="228"/>
      <c r="HO521" s="228"/>
      <c r="HP521" s="228"/>
      <c r="HQ521" s="228"/>
      <c r="HR521" s="228"/>
      <c r="HS521" s="228"/>
      <c r="HT521" s="228"/>
      <c r="HU521" s="228"/>
      <c r="HV521" s="228"/>
      <c r="HW521" s="228"/>
      <c r="HX521" s="228"/>
      <c r="HY521" s="228"/>
      <c r="HZ521" s="228"/>
      <c r="IA521" s="228"/>
      <c r="IB521" s="228"/>
      <c r="IC521" s="228"/>
      <c r="ID521" s="228"/>
      <c r="IE521" s="228"/>
      <c r="IF521" s="228"/>
      <c r="IG521" s="228"/>
      <c r="IH521" s="228"/>
      <c r="II521" s="228"/>
      <c r="IJ521" s="228"/>
      <c r="IK521" s="228"/>
      <c r="IL521" s="228"/>
      <c r="IM521" s="228"/>
      <c r="IN521" s="228"/>
      <c r="IO521" s="228"/>
      <c r="IP521" s="228"/>
      <c r="IQ521" s="228"/>
      <c r="IR521" s="228"/>
      <c r="IS521" s="228"/>
      <c r="IT521" s="228"/>
      <c r="IU521" s="228"/>
      <c r="IV521" s="228"/>
      <c r="IW521" s="228"/>
      <c r="IX521" s="228"/>
      <c r="IY521" s="228"/>
      <c r="IZ521" s="228"/>
      <c r="JA521" s="228"/>
      <c r="JB521" s="228"/>
      <c r="JC521" s="228"/>
      <c r="JD521" s="228"/>
      <c r="JE521" s="228"/>
      <c r="JF521" s="228"/>
      <c r="JG521" s="228"/>
      <c r="JH521" s="228"/>
      <c r="JI521" s="228"/>
      <c r="JJ521" s="228"/>
      <c r="JK521" s="228"/>
      <c r="JL521" s="228"/>
      <c r="JM521" s="228"/>
      <c r="JN521" s="228"/>
      <c r="JO521" s="228"/>
      <c r="JP521" s="228"/>
      <c r="JQ521" s="228"/>
      <c r="JR521" s="228"/>
      <c r="JS521" s="228"/>
      <c r="JT521" s="228"/>
      <c r="JU521" s="228"/>
      <c r="JV521" s="228"/>
      <c r="JW521" s="228"/>
      <c r="JX521" s="228"/>
      <c r="JY521" s="228"/>
      <c r="JZ521" s="228"/>
      <c r="KA521" s="228"/>
      <c r="KB521" s="228"/>
      <c r="KC521" s="228"/>
      <c r="KD521" s="228"/>
      <c r="KE521" s="228"/>
      <c r="KF521" s="228"/>
      <c r="KG521" s="228"/>
      <c r="KH521" s="228"/>
      <c r="KI521" s="228"/>
      <c r="KJ521" s="228"/>
      <c r="KK521" s="228"/>
      <c r="KL521" s="228"/>
      <c r="KM521" s="228"/>
      <c r="KN521" s="228"/>
      <c r="KO521" s="228"/>
      <c r="KP521" s="228"/>
      <c r="KQ521" s="228"/>
      <c r="KR521" s="228"/>
      <c r="KS521" s="228"/>
      <c r="KT521" s="228"/>
      <c r="KU521" s="228"/>
      <c r="KV521" s="228"/>
      <c r="KW521" s="228"/>
      <c r="KX521" s="228"/>
      <c r="KY521" s="228"/>
      <c r="KZ521" s="228"/>
      <c r="LA521" s="228"/>
      <c r="LB521" s="228"/>
      <c r="LC521" s="228"/>
      <c r="LD521" s="228"/>
      <c r="LE521" s="228"/>
      <c r="LF521" s="228"/>
      <c r="LG521" s="228"/>
      <c r="LH521" s="228"/>
      <c r="LI521" s="228"/>
      <c r="LJ521" s="228"/>
      <c r="LK521" s="228"/>
      <c r="LL521" s="228"/>
      <c r="LM521" s="228"/>
      <c r="LN521" s="228"/>
      <c r="LO521" s="228"/>
      <c r="LP521" s="228"/>
      <c r="LQ521" s="228"/>
      <c r="LR521" s="228"/>
      <c r="LS521" s="228"/>
      <c r="LT521" s="228"/>
      <c r="LU521" s="228"/>
      <c r="LV521" s="228"/>
      <c r="LW521" s="228"/>
      <c r="LX521" s="228"/>
      <c r="LY521" s="228"/>
      <c r="LZ521" s="228"/>
      <c r="MA521" s="228"/>
      <c r="MB521" s="228"/>
      <c r="MC521" s="228"/>
      <c r="MD521" s="228"/>
      <c r="ME521" s="228"/>
      <c r="MF521" s="228"/>
      <c r="MG521" s="228"/>
      <c r="MH521" s="228"/>
      <c r="MI521" s="228"/>
      <c r="MJ521" s="228"/>
      <c r="MK521" s="228"/>
      <c r="ML521" s="228"/>
      <c r="MM521" s="228"/>
      <c r="MN521" s="228"/>
      <c r="MO521" s="228"/>
      <c r="MP521" s="228"/>
      <c r="MQ521" s="228"/>
      <c r="MR521" s="228"/>
      <c r="MS521" s="228"/>
      <c r="MT521" s="228"/>
      <c r="MU521" s="228"/>
      <c r="MV521" s="228"/>
      <c r="MW521" s="228"/>
      <c r="MX521" s="228"/>
      <c r="MY521" s="228"/>
      <c r="MZ521" s="228"/>
      <c r="NA521" s="228"/>
      <c r="NB521" s="228"/>
      <c r="NC521" s="228"/>
      <c r="ND521" s="228"/>
      <c r="NE521" s="228"/>
      <c r="NF521" s="228"/>
      <c r="NG521" s="228"/>
      <c r="NH521" s="228"/>
      <c r="NI521" s="228"/>
      <c r="NJ521" s="228"/>
      <c r="NK521" s="228"/>
      <c r="NL521" s="228"/>
      <c r="NM521" s="228"/>
      <c r="NN521" s="228"/>
      <c r="NO521" s="228"/>
      <c r="NP521" s="228"/>
      <c r="NQ521" s="228"/>
      <c r="NR521" s="228"/>
      <c r="NS521" s="228"/>
      <c r="NT521" s="228"/>
      <c r="NU521" s="228"/>
      <c r="NV521" s="228"/>
      <c r="NW521" s="228"/>
      <c r="NX521" s="228"/>
      <c r="NY521" s="228"/>
      <c r="NZ521" s="228"/>
      <c r="OA521" s="228"/>
      <c r="OB521" s="228"/>
      <c r="OC521" s="228"/>
      <c r="OD521" s="228"/>
      <c r="OE521" s="228"/>
      <c r="OF521" s="228"/>
      <c r="OG521" s="228"/>
      <c r="OH521" s="228"/>
      <c r="OI521" s="228"/>
      <c r="OJ521" s="228"/>
      <c r="OK521" s="228"/>
      <c r="OL521" s="228"/>
      <c r="OM521" s="228"/>
      <c r="ON521" s="228"/>
      <c r="OO521" s="228"/>
      <c r="OP521" s="228"/>
      <c r="OQ521" s="228"/>
      <c r="OR521" s="228"/>
      <c r="OS521" s="228"/>
      <c r="OT521" s="228"/>
      <c r="OU521" s="228"/>
      <c r="OV521" s="228"/>
      <c r="OW521" s="228"/>
      <c r="OX521" s="228"/>
      <c r="OY521" s="228"/>
      <c r="OZ521" s="228"/>
      <c r="PA521" s="228"/>
      <c r="PB521" s="228"/>
      <c r="PC521" s="228"/>
      <c r="PD521" s="228"/>
      <c r="PE521" s="228"/>
      <c r="PF521" s="228"/>
      <c r="PG521" s="228"/>
      <c r="PH521" s="228"/>
      <c r="PI521" s="228"/>
      <c r="PJ521" s="228"/>
      <c r="PK521" s="228"/>
      <c r="PL521" s="228"/>
      <c r="PM521" s="228"/>
      <c r="PN521" s="228"/>
      <c r="PO521" s="228"/>
      <c r="PP521" s="228"/>
      <c r="PQ521" s="228"/>
      <c r="PR521" s="228"/>
      <c r="PS521" s="228"/>
      <c r="PT521" s="228"/>
      <c r="PU521" s="228"/>
      <c r="PV521" s="228"/>
      <c r="PW521" s="228"/>
      <c r="PX521" s="228"/>
      <c r="PY521" s="228"/>
      <c r="PZ521" s="228"/>
      <c r="QA521" s="228"/>
      <c r="QB521" s="228"/>
      <c r="QC521" s="228"/>
      <c r="QD521" s="228"/>
      <c r="QE521" s="228"/>
      <c r="QF521" s="228"/>
      <c r="QG521" s="228"/>
      <c r="QH521" s="228"/>
      <c r="QI521" s="228"/>
      <c r="QJ521" s="228"/>
      <c r="QK521" s="228"/>
      <c r="QL521" s="228"/>
      <c r="QM521" s="228"/>
      <c r="QN521" s="228"/>
      <c r="QO521" s="228"/>
      <c r="QP521" s="228"/>
      <c r="QQ521" s="228"/>
      <c r="QR521" s="228"/>
      <c r="QS521" s="228"/>
      <c r="QT521" s="228"/>
      <c r="QU521" s="228"/>
      <c r="QV521" s="228"/>
      <c r="QW521" s="228"/>
      <c r="QX521" s="228"/>
      <c r="QY521" s="228"/>
      <c r="QZ521" s="228"/>
      <c r="RA521" s="228"/>
      <c r="RB521" s="228"/>
      <c r="RC521" s="228"/>
      <c r="RD521" s="228"/>
      <c r="RE521" s="228"/>
      <c r="RF521" s="228"/>
      <c r="RG521" s="228"/>
      <c r="RH521" s="228"/>
      <c r="RI521" s="228"/>
      <c r="RJ521" s="228"/>
      <c r="RK521" s="228"/>
      <c r="RL521" s="228"/>
      <c r="RM521" s="228"/>
      <c r="RN521" s="228"/>
      <c r="RO521" s="228"/>
      <c r="RP521" s="228"/>
      <c r="RQ521" s="228"/>
      <c r="RR521" s="228"/>
      <c r="RS521" s="228"/>
      <c r="RT521" s="228"/>
      <c r="RU521" s="228"/>
      <c r="RV521" s="228"/>
      <c r="RW521" s="228"/>
      <c r="RX521" s="228"/>
      <c r="RY521" s="228"/>
      <c r="RZ521" s="228"/>
      <c r="SA521" s="228"/>
      <c r="SB521" s="228"/>
      <c r="SC521" s="228"/>
      <c r="SD521" s="228"/>
      <c r="SE521" s="228"/>
      <c r="SF521" s="228"/>
      <c r="SG521" s="228"/>
      <c r="SH521" s="228"/>
      <c r="SI521" s="228"/>
      <c r="SJ521" s="228"/>
      <c r="SK521" s="228"/>
      <c r="SL521" s="228"/>
      <c r="SM521" s="228"/>
      <c r="SN521" s="228"/>
      <c r="SO521" s="228"/>
      <c r="SP521" s="228"/>
      <c r="SQ521" s="228"/>
      <c r="SR521" s="228"/>
      <c r="SS521" s="228"/>
      <c r="ST521" s="228"/>
      <c r="SU521" s="228"/>
      <c r="SV521" s="228"/>
      <c r="SW521" s="228"/>
      <c r="SX521" s="228"/>
      <c r="SY521" s="228"/>
      <c r="SZ521" s="228"/>
      <c r="TA521" s="228"/>
      <c r="TB521" s="228"/>
      <c r="TC521" s="228"/>
      <c r="TD521" s="228"/>
      <c r="TE521" s="228"/>
      <c r="TF521" s="228"/>
      <c r="TG521" s="228"/>
      <c r="TH521" s="228"/>
      <c r="TI521" s="228"/>
      <c r="TJ521" s="228"/>
      <c r="TK521" s="228"/>
      <c r="TL521" s="228"/>
      <c r="TM521" s="228"/>
      <c r="TN521" s="228"/>
      <c r="TO521" s="228"/>
      <c r="TP521" s="228"/>
      <c r="TQ521" s="228"/>
      <c r="TR521" s="228"/>
      <c r="TS521" s="228"/>
      <c r="TT521" s="228"/>
      <c r="TU521" s="228"/>
      <c r="TV521" s="228"/>
      <c r="TW521" s="228"/>
      <c r="TX521" s="228"/>
      <c r="TY521" s="228"/>
      <c r="TZ521" s="228"/>
      <c r="UA521" s="228"/>
      <c r="UB521" s="228"/>
      <c r="UC521" s="228"/>
      <c r="UD521" s="228"/>
      <c r="UE521" s="228"/>
      <c r="UF521" s="228"/>
      <c r="UG521" s="228"/>
      <c r="UH521" s="228"/>
      <c r="UI521" s="228"/>
      <c r="UJ521" s="228"/>
      <c r="UK521" s="228"/>
      <c r="UL521" s="228"/>
      <c r="UM521" s="228"/>
      <c r="UN521" s="228"/>
      <c r="UO521" s="228"/>
      <c r="UP521" s="228"/>
      <c r="UQ521" s="228"/>
      <c r="UR521" s="228"/>
      <c r="US521" s="228"/>
      <c r="UT521" s="228"/>
      <c r="UU521" s="228"/>
      <c r="UV521" s="228"/>
      <c r="UW521" s="228"/>
      <c r="UX521" s="228"/>
      <c r="UY521" s="228"/>
      <c r="UZ521" s="228"/>
      <c r="VA521" s="228"/>
      <c r="VB521" s="228"/>
      <c r="VC521" s="228"/>
      <c r="VD521" s="228"/>
      <c r="VE521" s="228"/>
      <c r="VF521" s="228"/>
      <c r="VG521" s="228"/>
      <c r="VH521" s="228"/>
      <c r="VI521" s="228"/>
      <c r="VJ521" s="228"/>
      <c r="VK521" s="228"/>
      <c r="VL521" s="228"/>
      <c r="VM521" s="228"/>
      <c r="VN521" s="228"/>
      <c r="VO521" s="228"/>
      <c r="VP521" s="228"/>
      <c r="VQ521" s="228"/>
      <c r="VR521" s="228"/>
      <c r="VS521" s="228"/>
      <c r="VT521" s="228"/>
      <c r="VU521" s="228"/>
      <c r="VV521" s="228"/>
      <c r="VW521" s="228"/>
      <c r="VX521" s="228"/>
      <c r="VY521" s="228"/>
      <c r="VZ521" s="228"/>
      <c r="WA521" s="228"/>
      <c r="WB521" s="228"/>
      <c r="WC521" s="228"/>
      <c r="WD521" s="228"/>
      <c r="WE521" s="228"/>
      <c r="WF521" s="228"/>
      <c r="WG521" s="228"/>
      <c r="WH521" s="228"/>
      <c r="WI521" s="228"/>
      <c r="WJ521" s="228"/>
      <c r="WK521" s="228"/>
      <c r="WL521" s="228"/>
      <c r="WM521" s="228"/>
      <c r="WN521" s="228"/>
      <c r="WO521" s="228"/>
      <c r="WP521" s="228"/>
      <c r="WQ521" s="228"/>
      <c r="WR521" s="228"/>
      <c r="WS521" s="228"/>
      <c r="WT521" s="228"/>
      <c r="WU521" s="228"/>
      <c r="WV521" s="228"/>
      <c r="WW521" s="228"/>
      <c r="WX521" s="228"/>
      <c r="WY521" s="228"/>
      <c r="WZ521" s="228"/>
      <c r="XA521" s="228"/>
      <c r="XB521" s="228"/>
      <c r="XC521" s="228"/>
      <c r="XD521" s="228"/>
      <c r="XE521" s="228"/>
      <c r="XF521" s="228"/>
      <c r="XG521" s="228"/>
      <c r="XH521" s="228"/>
      <c r="XI521" s="228"/>
      <c r="XJ521" s="228"/>
      <c r="XK521" s="228"/>
      <c r="XL521" s="228"/>
      <c r="XM521" s="228"/>
      <c r="XN521" s="228"/>
      <c r="XO521" s="228"/>
      <c r="XP521" s="228"/>
      <c r="XQ521" s="228"/>
      <c r="XR521" s="228"/>
      <c r="XS521" s="228"/>
      <c r="XT521" s="228"/>
      <c r="XU521" s="228"/>
      <c r="XV521" s="228"/>
      <c r="XW521" s="228"/>
      <c r="XX521" s="228"/>
      <c r="XY521" s="228"/>
      <c r="XZ521" s="228"/>
      <c r="YA521" s="228"/>
      <c r="YB521" s="228"/>
      <c r="YC521" s="228"/>
      <c r="YD521" s="228"/>
      <c r="YE521" s="228"/>
      <c r="YF521" s="228"/>
      <c r="YG521" s="228"/>
      <c r="YH521" s="228"/>
      <c r="YI521" s="228"/>
      <c r="YJ521" s="228"/>
      <c r="YK521" s="228"/>
      <c r="YL521" s="228"/>
      <c r="YM521" s="228"/>
      <c r="YN521" s="228"/>
      <c r="YO521" s="228"/>
      <c r="YP521" s="228"/>
      <c r="YQ521" s="228"/>
      <c r="YR521" s="228"/>
      <c r="YS521" s="228"/>
      <c r="YT521" s="228"/>
      <c r="YU521" s="228"/>
      <c r="YV521" s="228"/>
      <c r="YW521" s="228"/>
      <c r="YX521" s="228"/>
      <c r="YY521" s="228"/>
      <c r="YZ521" s="228"/>
      <c r="ZA521" s="228"/>
      <c r="ZB521" s="228"/>
      <c r="ZC521" s="228"/>
      <c r="ZD521" s="228"/>
      <c r="ZE521" s="228"/>
      <c r="ZF521" s="228"/>
      <c r="ZG521" s="228"/>
      <c r="ZH521" s="228"/>
      <c r="ZI521" s="228"/>
      <c r="ZJ521" s="228"/>
      <c r="ZK521" s="228"/>
      <c r="ZL521" s="228"/>
      <c r="ZM521" s="228"/>
      <c r="ZN521" s="228"/>
      <c r="ZO521" s="228"/>
      <c r="ZP521" s="228"/>
      <c r="ZQ521" s="228"/>
      <c r="ZR521" s="228"/>
      <c r="ZS521" s="228"/>
      <c r="ZT521" s="228"/>
      <c r="ZU521" s="228"/>
      <c r="ZV521" s="228"/>
      <c r="ZW521" s="228"/>
      <c r="ZX521" s="228"/>
      <c r="ZY521" s="228"/>
      <c r="ZZ521" s="228"/>
      <c r="AAA521" s="228"/>
      <c r="AAB521" s="228"/>
      <c r="AAC521" s="228"/>
      <c r="AAD521" s="228"/>
      <c r="AAE521" s="228"/>
      <c r="AAF521" s="228"/>
      <c r="AAG521" s="228"/>
      <c r="AAH521" s="228"/>
      <c r="AAI521" s="228"/>
      <c r="AAJ521" s="228"/>
      <c r="AAK521" s="228"/>
      <c r="AAL521" s="228"/>
      <c r="AAM521" s="228"/>
      <c r="AAN521" s="228"/>
      <c r="AAO521" s="228"/>
      <c r="AAP521" s="228"/>
      <c r="AAQ521" s="228"/>
      <c r="AAR521" s="228"/>
      <c r="AAS521" s="228"/>
      <c r="AAT521" s="228"/>
      <c r="AAU521" s="228"/>
      <c r="AAV521" s="228"/>
      <c r="AAW521" s="228"/>
      <c r="AAX521" s="228"/>
      <c r="AAY521" s="228"/>
      <c r="AAZ521" s="228"/>
      <c r="ABA521" s="228"/>
      <c r="ABB521" s="228"/>
      <c r="ABC521" s="228"/>
      <c r="ABD521" s="228"/>
      <c r="ABE521" s="228"/>
      <c r="ABF521" s="228"/>
      <c r="ABG521" s="228"/>
      <c r="ABH521" s="228"/>
      <c r="ABI521" s="228"/>
      <c r="ABJ521" s="228"/>
      <c r="ABK521" s="228"/>
      <c r="ABL521" s="228"/>
      <c r="ABM521" s="228"/>
      <c r="ABN521" s="228"/>
      <c r="ABO521" s="228"/>
      <c r="ABP521" s="228"/>
      <c r="ABQ521" s="228"/>
      <c r="ABR521" s="228"/>
      <c r="ABS521" s="228"/>
      <c r="ABT521" s="228"/>
      <c r="ABU521" s="228"/>
      <c r="ABV521" s="228"/>
      <c r="ABW521" s="228"/>
      <c r="ABX521" s="228"/>
      <c r="ABY521" s="228"/>
      <c r="ABZ521" s="228"/>
      <c r="ACA521" s="228"/>
      <c r="ACB521" s="228"/>
      <c r="ACC521" s="228"/>
      <c r="ACD521" s="228"/>
      <c r="ACE521" s="228"/>
      <c r="ACF521" s="228"/>
      <c r="ACG521" s="228"/>
      <c r="ACH521" s="228"/>
      <c r="ACI521" s="228"/>
      <c r="ACJ521" s="228"/>
      <c r="ACK521" s="228"/>
      <c r="ACL521" s="228"/>
      <c r="ACM521" s="228"/>
      <c r="ACN521" s="228"/>
      <c r="ACO521" s="228"/>
      <c r="ACP521" s="228"/>
      <c r="ACQ521" s="228"/>
      <c r="ACR521" s="228"/>
      <c r="ACS521" s="228"/>
      <c r="ACT521" s="228"/>
      <c r="ACU521" s="228"/>
      <c r="ACV521" s="228"/>
      <c r="ACW521" s="228"/>
      <c r="ACX521" s="228"/>
      <c r="ACY521" s="228"/>
      <c r="ACZ521" s="228"/>
      <c r="ADA521" s="228"/>
      <c r="ADB521" s="228"/>
      <c r="ADC521" s="228"/>
      <c r="ADD521" s="228"/>
      <c r="ADE521" s="228"/>
      <c r="ADF521" s="228"/>
      <c r="ADG521" s="228"/>
      <c r="ADH521" s="228"/>
      <c r="ADI521" s="228"/>
      <c r="ADJ521" s="228"/>
      <c r="ADK521" s="228"/>
      <c r="ADL521" s="228"/>
      <c r="ADM521" s="228"/>
      <c r="ADN521" s="228"/>
      <c r="ADO521" s="228"/>
      <c r="ADP521" s="228"/>
      <c r="ADQ521" s="228"/>
      <c r="ADR521" s="228"/>
      <c r="ADS521" s="228"/>
      <c r="ADT521" s="228"/>
      <c r="ADU521" s="228"/>
      <c r="ADV521" s="228"/>
      <c r="ADW521" s="228"/>
      <c r="ADX521" s="228"/>
      <c r="ADY521" s="228"/>
      <c r="ADZ521" s="228"/>
      <c r="AEA521" s="228"/>
      <c r="AEB521" s="228"/>
      <c r="AEC521" s="228"/>
      <c r="AED521" s="228"/>
      <c r="AEE521" s="228"/>
      <c r="AEF521" s="228"/>
      <c r="AEG521" s="228"/>
      <c r="AEH521" s="228"/>
      <c r="AEI521" s="228"/>
      <c r="AEJ521" s="228"/>
      <c r="AEK521" s="228"/>
      <c r="AEL521" s="228"/>
      <c r="AEM521" s="228"/>
      <c r="AEN521" s="228"/>
      <c r="AEO521" s="228"/>
      <c r="AEP521" s="228"/>
      <c r="AEQ521" s="228"/>
      <c r="AER521" s="228"/>
      <c r="AES521" s="228"/>
      <c r="AET521" s="228"/>
      <c r="AEU521" s="228"/>
      <c r="AEV521" s="228"/>
      <c r="AEW521" s="228"/>
      <c r="AEX521" s="228"/>
      <c r="AEY521" s="228"/>
      <c r="AEZ521" s="228"/>
      <c r="AFA521" s="228"/>
      <c r="AFB521" s="228"/>
      <c r="AFC521" s="228"/>
      <c r="AFD521" s="228"/>
      <c r="AFE521" s="228"/>
      <c r="AFF521" s="228"/>
      <c r="AFG521" s="228"/>
      <c r="AFH521" s="228"/>
      <c r="AFI521" s="228"/>
      <c r="AFJ521" s="228"/>
      <c r="AFK521" s="228"/>
      <c r="AFL521" s="228"/>
      <c r="AFM521" s="228"/>
      <c r="AFN521" s="228"/>
      <c r="AFO521" s="228"/>
      <c r="AFP521" s="228"/>
      <c r="AFQ521" s="228"/>
      <c r="AFR521" s="228"/>
      <c r="AFS521" s="228"/>
      <c r="AFT521" s="228"/>
      <c r="AFU521" s="228"/>
      <c r="AFV521" s="228"/>
      <c r="AFW521" s="228"/>
      <c r="AFX521" s="228"/>
      <c r="AFY521" s="228"/>
      <c r="AFZ521" s="228"/>
      <c r="AGA521" s="228"/>
      <c r="AGB521" s="228"/>
      <c r="AGC521" s="228"/>
      <c r="AGD521" s="228"/>
      <c r="AGE521" s="228"/>
      <c r="AGF521" s="228"/>
      <c r="AGG521" s="228"/>
      <c r="AGH521" s="228"/>
      <c r="AGI521" s="228"/>
      <c r="AGJ521" s="228"/>
      <c r="AGK521" s="228"/>
      <c r="AGL521" s="228"/>
      <c r="AGM521" s="228"/>
      <c r="AGN521" s="228"/>
      <c r="AGO521" s="228"/>
      <c r="AGP521" s="228"/>
      <c r="AGQ521" s="228"/>
      <c r="AGR521" s="228"/>
      <c r="AGS521" s="228"/>
      <c r="AGT521" s="228"/>
      <c r="AGU521" s="228"/>
      <c r="AGV521" s="228"/>
      <c r="AGW521" s="228"/>
      <c r="AGX521" s="228"/>
      <c r="AGY521" s="228"/>
      <c r="AGZ521" s="228"/>
      <c r="AHA521" s="228"/>
      <c r="AHB521" s="228"/>
      <c r="AHC521" s="228"/>
      <c r="AHD521" s="228"/>
      <c r="AHE521" s="228"/>
      <c r="AHF521" s="228"/>
      <c r="AHG521" s="228"/>
      <c r="AHH521" s="228"/>
      <c r="AHI521" s="228"/>
      <c r="AHJ521" s="228"/>
      <c r="AHK521" s="228"/>
      <c r="AHL521" s="228"/>
      <c r="AHM521" s="228"/>
      <c r="AHN521" s="228"/>
      <c r="AHO521" s="228"/>
      <c r="AHP521" s="228"/>
      <c r="AHQ521" s="228"/>
      <c r="AHR521" s="228"/>
      <c r="AHS521" s="228"/>
      <c r="AHT521" s="228"/>
      <c r="AHU521" s="228"/>
      <c r="AHV521" s="228"/>
      <c r="AHW521" s="228"/>
      <c r="AHX521" s="228"/>
      <c r="AHY521" s="228"/>
      <c r="AHZ521" s="228"/>
      <c r="AIA521" s="228"/>
      <c r="AIB521" s="228"/>
      <c r="AIC521" s="228"/>
      <c r="AID521" s="228"/>
      <c r="AIE521" s="228"/>
      <c r="AIF521" s="228"/>
      <c r="AIG521" s="228"/>
      <c r="AIH521" s="228"/>
      <c r="AII521" s="228"/>
      <c r="AIJ521" s="228"/>
      <c r="AIK521" s="228"/>
      <c r="AIL521" s="228"/>
      <c r="AIM521" s="228"/>
      <c r="AIN521" s="228"/>
      <c r="AIO521" s="228"/>
      <c r="AIP521" s="228"/>
      <c r="AIQ521" s="228"/>
      <c r="AIR521" s="228"/>
      <c r="AIS521" s="228"/>
      <c r="AIT521" s="228"/>
      <c r="AIU521" s="228"/>
      <c r="AIV521" s="228"/>
      <c r="AIW521" s="228"/>
      <c r="AIX521" s="228"/>
      <c r="AIY521" s="228"/>
      <c r="AIZ521" s="228"/>
      <c r="AJA521" s="228"/>
      <c r="AJB521" s="228"/>
      <c r="AJC521" s="228"/>
      <c r="AJD521" s="228"/>
      <c r="AJE521" s="228"/>
      <c r="AJF521" s="228"/>
      <c r="AJG521" s="228"/>
      <c r="AJH521" s="228"/>
      <c r="AJI521" s="228"/>
      <c r="AJJ521" s="228"/>
      <c r="AJK521" s="228"/>
      <c r="AJL521" s="228"/>
      <c r="AJM521" s="228"/>
      <c r="AJN521" s="228"/>
      <c r="AJO521" s="228"/>
      <c r="AJP521" s="228"/>
      <c r="AJQ521" s="228"/>
      <c r="AJR521" s="228"/>
      <c r="AJS521" s="228"/>
      <c r="AJT521" s="228"/>
      <c r="AJU521" s="228"/>
      <c r="AJV521" s="228"/>
      <c r="AJW521" s="228"/>
      <c r="AJX521" s="228"/>
      <c r="AJY521" s="228"/>
      <c r="AJZ521" s="228"/>
      <c r="AKA521" s="228"/>
      <c r="AKB521" s="228"/>
      <c r="AKC521" s="228"/>
      <c r="AKD521" s="228"/>
      <c r="AKE521" s="228"/>
      <c r="AKF521" s="228"/>
      <c r="AKG521" s="228"/>
      <c r="AKH521" s="228"/>
      <c r="AKI521" s="228"/>
      <c r="AKJ521" s="228"/>
      <c r="AKK521" s="228"/>
      <c r="AKL521" s="228"/>
      <c r="AKM521" s="228"/>
      <c r="AKN521" s="228"/>
      <c r="AKO521" s="228"/>
      <c r="AKP521" s="228"/>
      <c r="AKQ521" s="228"/>
      <c r="AKR521" s="228"/>
      <c r="AKS521" s="228"/>
      <c r="AKT521" s="228"/>
      <c r="AKU521" s="228"/>
      <c r="AKV521" s="228"/>
      <c r="AKW521" s="228"/>
      <c r="AKX521" s="228"/>
      <c r="AKY521" s="228"/>
      <c r="AKZ521" s="228"/>
      <c r="ALA521" s="228"/>
      <c r="ALB521" s="228"/>
      <c r="ALC521" s="228"/>
      <c r="ALD521" s="228"/>
      <c r="ALE521" s="228"/>
      <c r="ALF521" s="228"/>
      <c r="ALG521" s="228"/>
      <c r="ALH521" s="228"/>
      <c r="ALI521" s="228"/>
      <c r="ALJ521" s="228"/>
      <c r="ALK521" s="228"/>
      <c r="ALL521" s="228"/>
      <c r="ALM521" s="228"/>
      <c r="ALN521" s="228"/>
      <c r="ALO521" s="228"/>
      <c r="ALP521" s="228"/>
      <c r="ALQ521" s="228"/>
      <c r="ALR521" s="228"/>
      <c r="ALS521" s="228"/>
      <c r="ALT521" s="228"/>
      <c r="ALU521" s="228"/>
      <c r="ALV521" s="228"/>
      <c r="ALW521" s="228"/>
      <c r="ALX521" s="228"/>
      <c r="ALY521" s="228"/>
      <c r="ALZ521" s="228"/>
      <c r="AMA521" s="228"/>
      <c r="AMB521" s="228"/>
      <c r="AMC521" s="228"/>
      <c r="AMD521" s="228"/>
      <c r="AME521" s="228"/>
      <c r="AMF521" s="228"/>
      <c r="AMG521" s="228"/>
      <c r="AMH521" s="228"/>
      <c r="AMI521" s="228"/>
      <c r="AMJ521" s="228"/>
      <c r="AMK521" s="228"/>
      <c r="AML521" s="228"/>
      <c r="AMM521" s="228"/>
      <c r="AMN521" s="228"/>
      <c r="AMO521" s="228"/>
      <c r="AMP521" s="228"/>
      <c r="AMQ521" s="228"/>
      <c r="AMR521" s="228"/>
      <c r="AMS521" s="228"/>
      <c r="AMT521" s="228"/>
      <c r="AMU521" s="228"/>
      <c r="AMV521" s="228"/>
      <c r="AMW521" s="228"/>
      <c r="AMX521" s="228"/>
    </row>
    <row r="522" spans="1:1038" ht="18" customHeight="1">
      <c r="A522" s="389" t="s">
        <v>2065</v>
      </c>
      <c r="B522" s="226" t="s">
        <v>1647</v>
      </c>
      <c r="C522" s="226"/>
      <c r="D522" s="226" t="s">
        <v>1279</v>
      </c>
      <c r="E522" s="226">
        <v>73</v>
      </c>
      <c r="F522" s="226">
        <v>2</v>
      </c>
      <c r="G522" s="558" t="str">
        <f t="shared" si="168"/>
        <v>73-2</v>
      </c>
      <c r="H522" s="226">
        <v>0</v>
      </c>
      <c r="I522">
        <v>8</v>
      </c>
      <c r="J522" s="544">
        <f t="shared" si="177"/>
        <v>1</v>
      </c>
      <c r="K522" s="545" t="b">
        <f>IF(J523=1,IF(((VLOOKUP($G522,[1]Depth_Lookup!A$3:J$410,9,FALSE))-(I522/100))=0,"Good",IF(((VLOOKUP($G522,[1]Depth_Lookup!$A$3:$J$550,9,FALSE))-(I522/100))&gt;0,"Too Short","Too Long")))</f>
        <v>0</v>
      </c>
      <c r="L522" s="171">
        <f>(VLOOKUP($G522,Depth_Lookup!$A$3:$J$410,10,FALSE))+(H522/100)</f>
        <v>180.57</v>
      </c>
      <c r="M522" s="171">
        <f>(VLOOKUP($G522,Depth_Lookup!$A$3:$J$410,10,FALSE))+(I522/100)</f>
        <v>180.65</v>
      </c>
      <c r="N522" s="232" t="s">
        <v>2083</v>
      </c>
      <c r="O522" s="226">
        <v>1</v>
      </c>
      <c r="P522" s="226" t="s">
        <v>853</v>
      </c>
      <c r="Q522" s="226" t="s">
        <v>125</v>
      </c>
      <c r="R522" s="391" t="str">
        <f t="shared" si="175"/>
        <v>SerpentinizedHarzburgite</v>
      </c>
      <c r="S522" s="226" t="s">
        <v>587</v>
      </c>
      <c r="T522" s="226"/>
      <c r="U522" s="226" t="s">
        <v>108</v>
      </c>
      <c r="V522" s="226" t="s">
        <v>509</v>
      </c>
      <c r="W522" s="226" t="s">
        <v>102</v>
      </c>
      <c r="X522" s="391">
        <f>VLOOKUP(W522,[1]definitions_list_lookup!A$13:B$19,2,0)</f>
        <v>5</v>
      </c>
      <c r="Y522" s="226" t="s">
        <v>90</v>
      </c>
      <c r="Z522" s="226" t="s">
        <v>91</v>
      </c>
      <c r="AA522" s="226"/>
      <c r="AB522" s="226"/>
      <c r="AC522" s="226"/>
      <c r="AD522" s="226"/>
      <c r="AE522" s="393"/>
      <c r="AF522" s="558" t="e">
        <f>VLOOKUP(AE522,[1]definitions_list_mag!$V$12:$W$15,2,0)</f>
        <v>#N/A</v>
      </c>
      <c r="AG522" s="394"/>
      <c r="AH522" s="226"/>
      <c r="AI522" s="257">
        <v>69</v>
      </c>
      <c r="AJ522" s="226"/>
      <c r="AK522" s="226"/>
      <c r="AL522" s="226"/>
      <c r="AM522" s="226"/>
      <c r="AN522" s="226"/>
      <c r="AO522" s="257"/>
      <c r="AP522" s="226"/>
      <c r="AQ522" s="226"/>
      <c r="AR522" s="226"/>
      <c r="AS522" s="226"/>
      <c r="AT522" s="226"/>
      <c r="AU522" s="257"/>
      <c r="AV522" s="226"/>
      <c r="AW522" s="226"/>
      <c r="AX522" s="226"/>
      <c r="AY522" s="226"/>
      <c r="AZ522" s="226"/>
      <c r="BA522" s="257">
        <v>30</v>
      </c>
      <c r="BB522" s="226">
        <v>5</v>
      </c>
      <c r="BC522" s="226">
        <v>4</v>
      </c>
      <c r="BD522" s="226" t="s">
        <v>118</v>
      </c>
      <c r="BE522" s="226" t="s">
        <v>103</v>
      </c>
      <c r="BF522" s="226" t="s">
        <v>2067</v>
      </c>
      <c r="BG522" s="257"/>
      <c r="BH522" s="226"/>
      <c r="BI522" s="226"/>
      <c r="BJ522" s="226"/>
      <c r="BK522" s="226"/>
      <c r="BL522" s="226"/>
      <c r="BM522" s="257">
        <v>1</v>
      </c>
      <c r="BN522" s="226">
        <v>1</v>
      </c>
      <c r="BO522" s="226">
        <v>0.5</v>
      </c>
      <c r="BP522" s="226"/>
      <c r="BQ522" s="226"/>
      <c r="BR522" s="226"/>
      <c r="BS522" s="226"/>
      <c r="BT522" s="226"/>
      <c r="BU522" s="226"/>
      <c r="BV522" s="226"/>
      <c r="BW522" s="226"/>
      <c r="BX522" s="226"/>
      <c r="BY522" s="257"/>
      <c r="BZ522" s="226"/>
      <c r="CA522" s="226"/>
      <c r="CB522" s="226"/>
      <c r="CC522" s="226"/>
      <c r="CD522" s="226"/>
      <c r="CE522" s="226"/>
      <c r="CF522" s="399">
        <f t="shared" si="178"/>
        <v>100</v>
      </c>
      <c r="CG522" s="259"/>
      <c r="CH522" s="559" t="s">
        <v>1845</v>
      </c>
      <c r="CI522" s="559">
        <v>100</v>
      </c>
      <c r="CJ522" s="559" t="s">
        <v>514</v>
      </c>
      <c r="CK522" s="560"/>
      <c r="CL522" s="560"/>
      <c r="CM522" s="560"/>
      <c r="CN522" s="560"/>
      <c r="CO522" s="560"/>
      <c r="CP522" s="560"/>
      <c r="CQ522" s="560"/>
      <c r="CR522" s="560"/>
      <c r="CS522" s="560"/>
      <c r="CT522" s="560"/>
      <c r="CU522" s="560"/>
      <c r="CV522" s="560"/>
      <c r="CW522" s="560"/>
      <c r="CX522" s="560"/>
      <c r="CY522" s="560"/>
      <c r="CZ522" s="560"/>
      <c r="DA522" s="560"/>
      <c r="DB522" s="560">
        <v>75</v>
      </c>
      <c r="DC522" s="561">
        <v>25</v>
      </c>
      <c r="DD522" s="560"/>
      <c r="DE522" s="560"/>
      <c r="DF522" s="560"/>
      <c r="DG522" s="560"/>
      <c r="DH522" s="560"/>
      <c r="DI522" s="560"/>
      <c r="DJ522" s="560"/>
      <c r="DK522" s="396"/>
      <c r="DL522" s="259"/>
      <c r="DM522" s="560"/>
      <c r="DN522" s="560"/>
      <c r="DO522" s="563"/>
      <c r="DP522" s="564"/>
      <c r="DQ522" s="565"/>
      <c r="DR522" s="563"/>
      <c r="DS522" s="565"/>
      <c r="DT522" s="543" t="s">
        <v>2084</v>
      </c>
      <c r="DU522" s="566"/>
      <c r="DV522" s="566"/>
      <c r="DW522" s="400" t="e">
        <f>VLOOKUP(P522,[1]definitions_list_lookup!$K$30:$L$54,2,0)</f>
        <v>#N/A</v>
      </c>
      <c r="DX522" s="567" t="s">
        <v>1838</v>
      </c>
      <c r="DY522" s="567" t="s">
        <v>1846</v>
      </c>
      <c r="DZ522" s="155"/>
      <c r="EA522" s="139"/>
      <c r="ED522" s="229" t="s">
        <v>2517</v>
      </c>
      <c r="EE522" s="140"/>
      <c r="EG522" s="140"/>
      <c r="EI522" s="218"/>
      <c r="EJ522" s="143"/>
      <c r="EK522" s="221"/>
      <c r="EM522" s="109"/>
      <c r="EN522" s="109"/>
      <c r="EZ522" s="192" t="e">
        <f t="shared" si="185"/>
        <v>#DIV/0!</v>
      </c>
      <c r="FA522" s="192" t="e">
        <f t="shared" si="186"/>
        <v>#DIV/0!</v>
      </c>
      <c r="FB522" s="192" t="e">
        <f t="shared" si="187"/>
        <v>#DIV/0!</v>
      </c>
      <c r="FC522" s="192" t="e">
        <f t="shared" si="188"/>
        <v>#DIV/0!</v>
      </c>
      <c r="FD522" s="192" t="e">
        <f t="shared" si="189"/>
        <v>#DIV/0!</v>
      </c>
      <c r="FE522" s="193" t="e">
        <f t="shared" si="190"/>
        <v>#DIV/0!</v>
      </c>
      <c r="FF522" s="194" t="e">
        <f t="shared" si="191"/>
        <v>#DIV/0!</v>
      </c>
      <c r="FI522" s="778">
        <f t="shared" si="192"/>
        <v>0</v>
      </c>
      <c r="FJ522" s="779" t="e">
        <f t="shared" si="193"/>
        <v>#DIV/0!</v>
      </c>
      <c r="FK522" s="779" t="e">
        <f t="shared" si="194"/>
        <v>#DIV/0!</v>
      </c>
      <c r="FL522" s="780" t="e">
        <f t="shared" si="195"/>
        <v>#DIV/0!</v>
      </c>
      <c r="FM522" s="169" t="e">
        <f t="shared" si="196"/>
        <v>#DIV/0!</v>
      </c>
      <c r="FN522" s="783" t="e">
        <f t="shared" si="197"/>
        <v>#DIV/0!</v>
      </c>
    </row>
    <row r="523" spans="1:1038" ht="18" customHeight="1">
      <c r="A523" s="389" t="s">
        <v>2065</v>
      </c>
      <c r="B523" s="226" t="s">
        <v>1647</v>
      </c>
      <c r="C523" s="226"/>
      <c r="D523" s="226" t="s">
        <v>1279</v>
      </c>
      <c r="E523" s="226">
        <v>73</v>
      </c>
      <c r="F523" s="226">
        <v>2</v>
      </c>
      <c r="G523" s="558" t="str">
        <f t="shared" si="168"/>
        <v>73-2</v>
      </c>
      <c r="H523" s="226">
        <v>8</v>
      </c>
      <c r="I523">
        <v>13</v>
      </c>
      <c r="J523" s="544">
        <f t="shared" si="177"/>
        <v>0</v>
      </c>
      <c r="K523" s="545" t="b">
        <f>IF(J524=1,IF(((VLOOKUP($G523,[1]Depth_Lookup!A$3:J$410,9,FALSE))-(I523/100))=0,"Good",IF(((VLOOKUP($G523,[1]Depth_Lookup!$A$3:$J$550,9,FALSE))-(I523/100))&gt;0,"Too Short","Too Long")))</f>
        <v>0</v>
      </c>
      <c r="L523" s="171">
        <f>(VLOOKUP($G523,Depth_Lookup!$A$3:$J$410,10,FALSE))+(H523/100)</f>
        <v>180.65</v>
      </c>
      <c r="M523" s="171">
        <f>(VLOOKUP($G523,Depth_Lookup!$A$3:$J$410,10,FALSE))+(I523/100)</f>
        <v>180.7</v>
      </c>
      <c r="N523" s="232" t="s">
        <v>2083</v>
      </c>
      <c r="O523" s="226">
        <v>1</v>
      </c>
      <c r="P523" s="226"/>
      <c r="Q523" s="226" t="s">
        <v>97</v>
      </c>
      <c r="R523" s="391" t="str">
        <f t="shared" si="175"/>
        <v>Gabbro</v>
      </c>
      <c r="S523" s="226" t="s">
        <v>98</v>
      </c>
      <c r="T523" s="226"/>
      <c r="U523" s="226" t="s">
        <v>95</v>
      </c>
      <c r="V523" s="226" t="s">
        <v>96</v>
      </c>
      <c r="W523" s="226" t="s">
        <v>102</v>
      </c>
      <c r="X523" s="391">
        <f>VLOOKUP(W523,[1]definitions_list_lookup!A$13:B$19,2,0)</f>
        <v>5</v>
      </c>
      <c r="Y523" s="226" t="s">
        <v>90</v>
      </c>
      <c r="Z523" s="226" t="s">
        <v>91</v>
      </c>
      <c r="AA523" s="226" t="s">
        <v>1326</v>
      </c>
      <c r="AB523" s="226"/>
      <c r="AC523" s="226"/>
      <c r="AD523" s="226"/>
      <c r="AE523" s="393"/>
      <c r="AF523" s="558" t="e">
        <f>VLOOKUP(AE523,[1]definitions_list_mag!$V$12:$W$15,2,0)</f>
        <v>#N/A</v>
      </c>
      <c r="AG523" s="394"/>
      <c r="AH523" s="226"/>
      <c r="AI523" s="257"/>
      <c r="AJ523" s="226"/>
      <c r="AK523" s="226"/>
      <c r="AL523" s="226"/>
      <c r="AM523" s="226"/>
      <c r="AN523" s="226"/>
      <c r="AO523" s="257">
        <v>70</v>
      </c>
      <c r="AP523" s="226"/>
      <c r="AQ523" s="226"/>
      <c r="AR523" s="226"/>
      <c r="AS523" s="226"/>
      <c r="AT523" s="226"/>
      <c r="AU523" s="257">
        <v>30</v>
      </c>
      <c r="AV523" s="226"/>
      <c r="AW523" s="226"/>
      <c r="AX523" s="226"/>
      <c r="AY523" s="226"/>
      <c r="AZ523" s="226"/>
      <c r="BA523" s="257"/>
      <c r="BB523" s="226"/>
      <c r="BC523" s="226"/>
      <c r="BD523" s="226"/>
      <c r="BE523" s="226"/>
      <c r="BF523" s="226"/>
      <c r="BG523" s="257"/>
      <c r="BH523" s="226"/>
      <c r="BI523" s="226"/>
      <c r="BJ523" s="226"/>
      <c r="BK523" s="226"/>
      <c r="BL523" s="226"/>
      <c r="BM523" s="257"/>
      <c r="BN523" s="226"/>
      <c r="BO523" s="226"/>
      <c r="BP523" s="226"/>
      <c r="BQ523" s="226"/>
      <c r="BR523" s="226"/>
      <c r="BS523" s="226"/>
      <c r="BT523" s="226"/>
      <c r="BU523" s="226"/>
      <c r="BV523" s="226"/>
      <c r="BW523" s="226"/>
      <c r="BX523" s="226"/>
      <c r="BY523" s="257"/>
      <c r="BZ523" s="226"/>
      <c r="CA523" s="226"/>
      <c r="CB523" s="226"/>
      <c r="CC523" s="226"/>
      <c r="CD523" s="226"/>
      <c r="CE523" s="226"/>
      <c r="CF523" s="399">
        <f t="shared" si="178"/>
        <v>100</v>
      </c>
      <c r="CG523" s="259"/>
      <c r="CH523" s="559" t="s">
        <v>1679</v>
      </c>
      <c r="CI523" s="559">
        <v>100</v>
      </c>
      <c r="CJ523" s="559" t="s">
        <v>514</v>
      </c>
      <c r="CK523" s="560"/>
      <c r="CL523" s="560"/>
      <c r="CM523" s="560"/>
      <c r="CN523" s="560"/>
      <c r="CO523" s="560"/>
      <c r="CP523" s="560"/>
      <c r="CQ523" s="560"/>
      <c r="CR523" s="560"/>
      <c r="CS523" s="560"/>
      <c r="CT523" s="560"/>
      <c r="CU523" s="560"/>
      <c r="CV523" s="560"/>
      <c r="CW523" s="560"/>
      <c r="CX523" s="560"/>
      <c r="CY523" s="560"/>
      <c r="CZ523" s="560"/>
      <c r="DA523" s="560"/>
      <c r="DB523" s="560"/>
      <c r="DC523" s="561"/>
      <c r="DD523" s="560"/>
      <c r="DE523" s="560"/>
      <c r="DF523" s="560"/>
      <c r="DG523" s="560"/>
      <c r="DH523" s="560"/>
      <c r="DI523" s="560"/>
      <c r="DJ523" s="560">
        <v>100</v>
      </c>
      <c r="DK523" s="396"/>
      <c r="DL523" s="259"/>
      <c r="DM523" s="560"/>
      <c r="DN523" s="560"/>
      <c r="DO523" s="563"/>
      <c r="DP523" s="564"/>
      <c r="DQ523" s="565"/>
      <c r="DR523" s="563" t="s">
        <v>2081</v>
      </c>
      <c r="DS523" s="565"/>
      <c r="DT523" s="543" t="s">
        <v>1398</v>
      </c>
      <c r="DU523" s="566"/>
      <c r="DV523" s="566"/>
      <c r="DW523" s="400" t="e">
        <f>VLOOKUP(P523,[1]definitions_list_lookup!$K$30:$L$54,2,0)</f>
        <v>#N/A</v>
      </c>
      <c r="DX523" s="567" t="s">
        <v>1838</v>
      </c>
      <c r="DY523" s="567" t="s">
        <v>2085</v>
      </c>
      <c r="DZ523" s="155"/>
      <c r="EA523" s="139"/>
      <c r="ED523" s="229" t="s">
        <v>2517</v>
      </c>
      <c r="EE523" s="140"/>
      <c r="EG523" s="140"/>
      <c r="EI523" s="218"/>
      <c r="EJ523" s="143"/>
      <c r="EK523" s="221"/>
      <c r="EM523" s="109"/>
      <c r="EN523" s="109" t="s">
        <v>1448</v>
      </c>
      <c r="EO523" s="144">
        <v>4.8</v>
      </c>
      <c r="EP523" s="144" t="s">
        <v>2051</v>
      </c>
      <c r="EQ523" s="144" t="s">
        <v>2203</v>
      </c>
      <c r="EV523" s="112">
        <v>18</v>
      </c>
      <c r="EW523" s="112">
        <v>90</v>
      </c>
      <c r="EX523" s="112">
        <v>30</v>
      </c>
      <c r="EY523" s="112">
        <v>180</v>
      </c>
      <c r="EZ523" s="192">
        <f t="shared" si="185"/>
        <v>-29.369826745960438</v>
      </c>
      <c r="FA523" s="192">
        <f t="shared" si="186"/>
        <v>330.63017325403956</v>
      </c>
      <c r="FB523" s="192">
        <f t="shared" si="187"/>
        <v>56.475529987026036</v>
      </c>
      <c r="FC523" s="192">
        <f t="shared" si="188"/>
        <v>60.630173254039562</v>
      </c>
      <c r="FD523" s="192">
        <f t="shared" si="189"/>
        <v>33.524470012973964</v>
      </c>
      <c r="FE523" s="193">
        <f t="shared" si="190"/>
        <v>150.63017325403956</v>
      </c>
      <c r="FF523" s="194">
        <f t="shared" si="191"/>
        <v>33.524470012973964</v>
      </c>
      <c r="FI523" s="778">
        <f t="shared" si="192"/>
        <v>4.8</v>
      </c>
      <c r="FJ523" s="779">
        <f t="shared" si="193"/>
        <v>33.524470012973964</v>
      </c>
      <c r="FK523" s="779">
        <f t="shared" si="194"/>
        <v>56.475529987026036</v>
      </c>
      <c r="FL523" s="780">
        <f t="shared" si="195"/>
        <v>0.98568394508239476</v>
      </c>
      <c r="FM523" s="169">
        <f t="shared" si="196"/>
        <v>0.83365002351019379</v>
      </c>
      <c r="FN523" s="783">
        <f t="shared" si="197"/>
        <v>4.0015201128489304</v>
      </c>
    </row>
    <row r="524" spans="1:1038" s="288" customFormat="1" ht="18" customHeight="1">
      <c r="A524" s="352" t="s">
        <v>2065</v>
      </c>
      <c r="B524" s="227" t="s">
        <v>1647</v>
      </c>
      <c r="C524" s="227"/>
      <c r="D524" s="227" t="s">
        <v>1279</v>
      </c>
      <c r="E524" s="227">
        <v>73</v>
      </c>
      <c r="F524" s="227">
        <v>2</v>
      </c>
      <c r="G524" s="570" t="str">
        <f t="shared" si="168"/>
        <v>73-2</v>
      </c>
      <c r="H524" s="227">
        <v>13</v>
      </c>
      <c r="I524" s="479">
        <v>68.5</v>
      </c>
      <c r="J524" s="477">
        <f t="shared" si="177"/>
        <v>0</v>
      </c>
      <c r="K524" s="478" t="str">
        <f>IF(J525=1,IF(((VLOOKUP($G524,[1]Depth_Lookup!A$3:J$410,9,FALSE))-(I524/100))=0,"Good",IF(((VLOOKUP($G524,[1]Depth_Lookup!$A$3:$J$550,9,FALSE))-(I524/100))&gt;0,"Too Short","Too Long")))</f>
        <v>Good</v>
      </c>
      <c r="L524" s="171">
        <f>(VLOOKUP($G524,Depth_Lookup!$A$3:$J$410,10,FALSE))+(H524/100)</f>
        <v>180.7</v>
      </c>
      <c r="M524" s="171">
        <f>(VLOOKUP($G524,Depth_Lookup!$A$3:$J$410,10,FALSE))+(I524/100)</f>
        <v>181.255</v>
      </c>
      <c r="N524" s="230" t="s">
        <v>2083</v>
      </c>
      <c r="O524" s="227">
        <v>2</v>
      </c>
      <c r="P524" s="227" t="s">
        <v>853</v>
      </c>
      <c r="Q524" s="227" t="s">
        <v>125</v>
      </c>
      <c r="R524" s="286" t="str">
        <f t="shared" si="175"/>
        <v>SerpentinizedHarzburgite</v>
      </c>
      <c r="S524" s="227" t="s">
        <v>98</v>
      </c>
      <c r="T524" s="227" t="s">
        <v>700</v>
      </c>
      <c r="U524" s="227" t="s">
        <v>95</v>
      </c>
      <c r="V524" s="227" t="s">
        <v>96</v>
      </c>
      <c r="W524" s="227" t="s">
        <v>102</v>
      </c>
      <c r="X524" s="286">
        <f>VLOOKUP(W524,[1]definitions_list_lookup!A$13:B$19,2,0)</f>
        <v>5</v>
      </c>
      <c r="Y524" s="227" t="s">
        <v>90</v>
      </c>
      <c r="Z524" s="227" t="s">
        <v>91</v>
      </c>
      <c r="AA524" s="227"/>
      <c r="AB524" s="227"/>
      <c r="AC524" s="227"/>
      <c r="AD524" s="227"/>
      <c r="AE524" s="233"/>
      <c r="AF524" s="570" t="e">
        <f>VLOOKUP(AE524,[1]definitions_list_mag!$V$12:$W$15,2,0)</f>
        <v>#N/A</v>
      </c>
      <c r="AG524" s="237"/>
      <c r="AH524" s="227"/>
      <c r="AI524" s="240">
        <v>79</v>
      </c>
      <c r="AJ524" s="227"/>
      <c r="AK524" s="227"/>
      <c r="AL524" s="227"/>
      <c r="AM524" s="227"/>
      <c r="AN524" s="227"/>
      <c r="AO524" s="240"/>
      <c r="AP524" s="227"/>
      <c r="AQ524" s="227"/>
      <c r="AR524" s="227"/>
      <c r="AS524" s="227"/>
      <c r="AT524" s="227"/>
      <c r="AU524" s="240"/>
      <c r="AV524" s="227"/>
      <c r="AW524" s="227"/>
      <c r="AX524" s="227"/>
      <c r="AY524" s="227"/>
      <c r="AZ524" s="227"/>
      <c r="BA524" s="240">
        <v>20</v>
      </c>
      <c r="BB524" s="227">
        <v>4</v>
      </c>
      <c r="BC524" s="227">
        <v>3</v>
      </c>
      <c r="BD524" s="227" t="s">
        <v>118</v>
      </c>
      <c r="BE524" s="227" t="s">
        <v>103</v>
      </c>
      <c r="BF524" s="227" t="s">
        <v>2067</v>
      </c>
      <c r="BG524" s="240"/>
      <c r="BH524" s="227"/>
      <c r="BI524" s="227"/>
      <c r="BJ524" s="227"/>
      <c r="BK524" s="227"/>
      <c r="BL524" s="227"/>
      <c r="BM524" s="240">
        <v>1</v>
      </c>
      <c r="BN524" s="227">
        <v>1</v>
      </c>
      <c r="BO524" s="227">
        <v>0.5</v>
      </c>
      <c r="BP524" s="227"/>
      <c r="BQ524" s="227"/>
      <c r="BR524" s="227"/>
      <c r="BS524" s="227"/>
      <c r="BT524" s="227"/>
      <c r="BU524" s="227"/>
      <c r="BV524" s="227"/>
      <c r="BW524" s="227"/>
      <c r="BX524" s="227"/>
      <c r="BY524" s="240"/>
      <c r="BZ524" s="227"/>
      <c r="CA524" s="227"/>
      <c r="CB524" s="227"/>
      <c r="CC524" s="227"/>
      <c r="CD524" s="227"/>
      <c r="CE524" s="227"/>
      <c r="CF524" s="290">
        <f t="shared" si="178"/>
        <v>100</v>
      </c>
      <c r="CG524" s="148"/>
      <c r="CH524" s="571" t="s">
        <v>1845</v>
      </c>
      <c r="CI524" s="571">
        <v>100</v>
      </c>
      <c r="CJ524" s="571" t="s">
        <v>514</v>
      </c>
      <c r="CK524" s="572"/>
      <c r="CL524" s="572"/>
      <c r="CM524" s="572"/>
      <c r="CN524" s="572"/>
      <c r="CO524" s="572"/>
      <c r="CP524" s="572"/>
      <c r="CQ524" s="572"/>
      <c r="CR524" s="572"/>
      <c r="CS524" s="572"/>
      <c r="CT524" s="572"/>
      <c r="CU524" s="572"/>
      <c r="CV524" s="572"/>
      <c r="CW524" s="572"/>
      <c r="CX524" s="572"/>
      <c r="CY524" s="572"/>
      <c r="CZ524" s="572"/>
      <c r="DA524" s="572"/>
      <c r="DB524" s="572">
        <v>85</v>
      </c>
      <c r="DC524" s="573">
        <v>15</v>
      </c>
      <c r="DD524" s="572"/>
      <c r="DE524" s="572"/>
      <c r="DF524" s="572"/>
      <c r="DG524" s="572"/>
      <c r="DH524" s="572"/>
      <c r="DI524" s="572"/>
      <c r="DJ524" s="572"/>
      <c r="DK524" s="208"/>
      <c r="DL524" s="148"/>
      <c r="DM524" s="572"/>
      <c r="DN524" s="572"/>
      <c r="DO524" s="574"/>
      <c r="DP524" s="575"/>
      <c r="DQ524" s="576"/>
      <c r="DR524" s="574"/>
      <c r="DS524" s="576"/>
      <c r="DT524" s="283"/>
      <c r="DU524" s="577"/>
      <c r="DV524" s="577"/>
      <c r="DW524" s="291" t="e">
        <f>VLOOKUP(P524,[1]definitions_list_lookup!$K$30:$L$54,2,0)</f>
        <v>#N/A</v>
      </c>
      <c r="DX524" s="578" t="s">
        <v>1838</v>
      </c>
      <c r="DY524" s="578" t="s">
        <v>2086</v>
      </c>
      <c r="DZ524" s="154"/>
      <c r="EA524" s="154"/>
      <c r="EB524" s="229"/>
      <c r="EC524" s="292"/>
      <c r="ED524" s="229" t="s">
        <v>2517</v>
      </c>
      <c r="EE524" s="293"/>
      <c r="EF524" s="294"/>
      <c r="EG524" s="293"/>
      <c r="EH524" s="295"/>
      <c r="EI524" s="296"/>
      <c r="EJ524" s="297"/>
      <c r="EK524" s="298"/>
      <c r="EL524" s="293"/>
      <c r="EM524" s="295"/>
      <c r="EN524" s="295" t="s">
        <v>1448</v>
      </c>
      <c r="EO524" s="321"/>
      <c r="EP524" s="321"/>
      <c r="EQ524" s="321"/>
      <c r="ER524" s="321"/>
      <c r="ES524" s="321"/>
      <c r="ET524" s="321"/>
      <c r="EU524" s="321"/>
      <c r="EV524" s="112">
        <v>18</v>
      </c>
      <c r="EW524" s="112">
        <v>90</v>
      </c>
      <c r="EX524" s="112">
        <v>30</v>
      </c>
      <c r="EY524" s="112">
        <v>180</v>
      </c>
      <c r="EZ524" s="192">
        <f t="shared" si="185"/>
        <v>-29.369826745960438</v>
      </c>
      <c r="FA524" s="192">
        <f t="shared" si="186"/>
        <v>330.63017325403956</v>
      </c>
      <c r="FB524" s="192">
        <f t="shared" si="187"/>
        <v>56.475529987026036</v>
      </c>
      <c r="FC524" s="192">
        <f t="shared" si="188"/>
        <v>60.630173254039562</v>
      </c>
      <c r="FD524" s="192">
        <f t="shared" si="189"/>
        <v>33.524470012973964</v>
      </c>
      <c r="FE524" s="193">
        <f t="shared" si="190"/>
        <v>150.63017325403956</v>
      </c>
      <c r="FF524" s="194">
        <f t="shared" si="191"/>
        <v>33.524470012973964</v>
      </c>
      <c r="FG524" s="293"/>
      <c r="FH524" s="295"/>
      <c r="FI524" s="778">
        <f t="shared" si="192"/>
        <v>0</v>
      </c>
      <c r="FJ524" s="779">
        <f t="shared" si="193"/>
        <v>33.524470012973964</v>
      </c>
      <c r="FK524" s="779">
        <f t="shared" si="194"/>
        <v>56.475529987026036</v>
      </c>
      <c r="FL524" s="780">
        <f t="shared" si="195"/>
        <v>0.98568394508239476</v>
      </c>
      <c r="FM524" s="169">
        <f t="shared" si="196"/>
        <v>0.83365002351019379</v>
      </c>
      <c r="FN524" s="783">
        <f t="shared" si="197"/>
        <v>0</v>
      </c>
      <c r="FO524" s="227"/>
      <c r="FP524" s="227"/>
      <c r="FQ524" s="227"/>
      <c r="FR524" s="227"/>
      <c r="FS524" s="227"/>
      <c r="FT524" s="227"/>
      <c r="FU524" s="227"/>
      <c r="FV524" s="227"/>
      <c r="FW524" s="227"/>
      <c r="FX524" s="227"/>
      <c r="FY524" s="227"/>
      <c r="FZ524" s="227"/>
      <c r="GA524" s="227"/>
      <c r="GB524" s="227"/>
      <c r="GC524" s="227"/>
      <c r="GD524" s="227"/>
      <c r="GE524" s="227"/>
      <c r="GF524" s="227"/>
      <c r="GG524" s="227"/>
      <c r="GH524" s="227"/>
      <c r="GI524" s="227"/>
      <c r="GJ524" s="227"/>
      <c r="GK524" s="227"/>
      <c r="GL524" s="227"/>
      <c r="GM524" s="227"/>
      <c r="GN524" s="227"/>
      <c r="GO524" s="227"/>
      <c r="GP524" s="227"/>
      <c r="GQ524" s="227"/>
      <c r="GR524" s="227"/>
      <c r="GS524" s="227"/>
      <c r="GT524" s="227"/>
      <c r="GU524" s="227"/>
      <c r="GV524" s="227"/>
      <c r="GW524" s="227"/>
      <c r="GX524" s="227"/>
      <c r="GY524" s="227"/>
      <c r="GZ524" s="227"/>
      <c r="HA524" s="227"/>
      <c r="HB524" s="227"/>
      <c r="HC524" s="227"/>
      <c r="HD524" s="227"/>
      <c r="HE524" s="227"/>
      <c r="HF524" s="227"/>
      <c r="HG524" s="227"/>
      <c r="HH524" s="227"/>
      <c r="HI524" s="227"/>
      <c r="HJ524" s="227"/>
      <c r="HK524" s="227"/>
      <c r="HL524" s="227"/>
      <c r="HM524" s="227"/>
      <c r="HN524" s="227"/>
      <c r="HO524" s="227"/>
      <c r="HP524" s="227"/>
      <c r="HQ524" s="227"/>
      <c r="HR524" s="227"/>
      <c r="HS524" s="227"/>
      <c r="HT524" s="227"/>
      <c r="HU524" s="227"/>
      <c r="HV524" s="227"/>
      <c r="HW524" s="227"/>
      <c r="HX524" s="227"/>
      <c r="HY524" s="227"/>
      <c r="HZ524" s="227"/>
      <c r="IA524" s="227"/>
      <c r="IB524" s="227"/>
      <c r="IC524" s="227"/>
      <c r="ID524" s="227"/>
      <c r="IE524" s="227"/>
      <c r="IF524" s="227"/>
      <c r="IG524" s="227"/>
      <c r="IH524" s="227"/>
      <c r="II524" s="227"/>
      <c r="IJ524" s="227"/>
      <c r="IK524" s="227"/>
      <c r="IL524" s="227"/>
      <c r="IM524" s="227"/>
      <c r="IN524" s="227"/>
      <c r="IO524" s="227"/>
      <c r="IP524" s="227"/>
      <c r="IQ524" s="227"/>
      <c r="IR524" s="227"/>
      <c r="IS524" s="227"/>
      <c r="IT524" s="227"/>
      <c r="IU524" s="227"/>
      <c r="IV524" s="227"/>
      <c r="IW524" s="227"/>
      <c r="IX524" s="227"/>
      <c r="IY524" s="227"/>
      <c r="IZ524" s="227"/>
      <c r="JA524" s="227"/>
      <c r="JB524" s="227"/>
      <c r="JC524" s="227"/>
      <c r="JD524" s="227"/>
      <c r="JE524" s="227"/>
      <c r="JF524" s="227"/>
      <c r="JG524" s="227"/>
      <c r="JH524" s="227"/>
      <c r="JI524" s="227"/>
      <c r="JJ524" s="227"/>
      <c r="JK524" s="227"/>
      <c r="JL524" s="227"/>
      <c r="JM524" s="227"/>
      <c r="JN524" s="227"/>
      <c r="JO524" s="227"/>
      <c r="JP524" s="227"/>
      <c r="JQ524" s="227"/>
      <c r="JR524" s="227"/>
      <c r="JS524" s="227"/>
      <c r="JT524" s="227"/>
      <c r="JU524" s="227"/>
      <c r="JV524" s="227"/>
      <c r="JW524" s="227"/>
      <c r="JX524" s="227"/>
      <c r="JY524" s="227"/>
      <c r="JZ524" s="227"/>
      <c r="KA524" s="227"/>
      <c r="KB524" s="227"/>
      <c r="KC524" s="227"/>
      <c r="KD524" s="227"/>
      <c r="KE524" s="227"/>
      <c r="KF524" s="227"/>
      <c r="KG524" s="227"/>
      <c r="KH524" s="227"/>
      <c r="KI524" s="227"/>
      <c r="KJ524" s="227"/>
      <c r="KK524" s="227"/>
      <c r="KL524" s="227"/>
      <c r="KM524" s="227"/>
      <c r="KN524" s="227"/>
      <c r="KO524" s="227"/>
      <c r="KP524" s="227"/>
      <c r="KQ524" s="227"/>
      <c r="KR524" s="227"/>
      <c r="KS524" s="227"/>
      <c r="KT524" s="227"/>
      <c r="KU524" s="227"/>
      <c r="KV524" s="227"/>
      <c r="KW524" s="227"/>
      <c r="KX524" s="227"/>
      <c r="KY524" s="227"/>
      <c r="KZ524" s="227"/>
      <c r="LA524" s="227"/>
      <c r="LB524" s="227"/>
      <c r="LC524" s="227"/>
      <c r="LD524" s="227"/>
      <c r="LE524" s="227"/>
      <c r="LF524" s="227"/>
      <c r="LG524" s="227"/>
      <c r="LH524" s="227"/>
      <c r="LI524" s="227"/>
      <c r="LJ524" s="227"/>
      <c r="LK524" s="227"/>
      <c r="LL524" s="227"/>
      <c r="LM524" s="227"/>
      <c r="LN524" s="227"/>
      <c r="LO524" s="227"/>
      <c r="LP524" s="227"/>
      <c r="LQ524" s="227"/>
      <c r="LR524" s="227"/>
      <c r="LS524" s="227"/>
      <c r="LT524" s="227"/>
      <c r="LU524" s="227"/>
      <c r="LV524" s="227"/>
      <c r="LW524" s="227"/>
      <c r="LX524" s="227"/>
      <c r="LY524" s="227"/>
      <c r="LZ524" s="227"/>
      <c r="MA524" s="227"/>
      <c r="MB524" s="227"/>
      <c r="MC524" s="227"/>
      <c r="MD524" s="227"/>
      <c r="ME524" s="227"/>
      <c r="MF524" s="227"/>
      <c r="MG524" s="227"/>
      <c r="MH524" s="227"/>
      <c r="MI524" s="227"/>
      <c r="MJ524" s="227"/>
      <c r="MK524" s="227"/>
      <c r="ML524" s="227"/>
      <c r="MM524" s="227"/>
      <c r="MN524" s="227"/>
      <c r="MO524" s="227"/>
      <c r="MP524" s="227"/>
      <c r="MQ524" s="227"/>
      <c r="MR524" s="227"/>
      <c r="MS524" s="227"/>
      <c r="MT524" s="227"/>
      <c r="MU524" s="227"/>
      <c r="MV524" s="227"/>
      <c r="MW524" s="227"/>
      <c r="MX524" s="227"/>
      <c r="MY524" s="227"/>
      <c r="MZ524" s="227"/>
      <c r="NA524" s="227"/>
      <c r="NB524" s="227"/>
      <c r="NC524" s="227"/>
      <c r="ND524" s="227"/>
      <c r="NE524" s="227"/>
      <c r="NF524" s="227"/>
      <c r="NG524" s="227"/>
      <c r="NH524" s="227"/>
      <c r="NI524" s="227"/>
      <c r="NJ524" s="227"/>
      <c r="NK524" s="227"/>
      <c r="NL524" s="227"/>
      <c r="NM524" s="227"/>
      <c r="NN524" s="227"/>
      <c r="NO524" s="227"/>
      <c r="NP524" s="227"/>
      <c r="NQ524" s="227"/>
      <c r="NR524" s="227"/>
      <c r="NS524" s="227"/>
      <c r="NT524" s="227"/>
      <c r="NU524" s="227"/>
      <c r="NV524" s="227"/>
      <c r="NW524" s="227"/>
      <c r="NX524" s="227"/>
      <c r="NY524" s="227"/>
      <c r="NZ524" s="227"/>
      <c r="OA524" s="227"/>
      <c r="OB524" s="227"/>
      <c r="OC524" s="227"/>
      <c r="OD524" s="227"/>
      <c r="OE524" s="227"/>
      <c r="OF524" s="227"/>
      <c r="OG524" s="227"/>
      <c r="OH524" s="227"/>
      <c r="OI524" s="227"/>
      <c r="OJ524" s="227"/>
      <c r="OK524" s="227"/>
      <c r="OL524" s="227"/>
      <c r="OM524" s="227"/>
      <c r="ON524" s="227"/>
      <c r="OO524" s="227"/>
      <c r="OP524" s="227"/>
      <c r="OQ524" s="227"/>
      <c r="OR524" s="227"/>
      <c r="OS524" s="227"/>
      <c r="OT524" s="227"/>
      <c r="OU524" s="227"/>
      <c r="OV524" s="227"/>
      <c r="OW524" s="227"/>
      <c r="OX524" s="227"/>
      <c r="OY524" s="227"/>
      <c r="OZ524" s="227"/>
      <c r="PA524" s="227"/>
      <c r="PB524" s="227"/>
      <c r="PC524" s="227"/>
      <c r="PD524" s="227"/>
      <c r="PE524" s="227"/>
      <c r="PF524" s="227"/>
      <c r="PG524" s="227"/>
      <c r="PH524" s="227"/>
      <c r="PI524" s="227"/>
      <c r="PJ524" s="227"/>
      <c r="PK524" s="227"/>
      <c r="PL524" s="227"/>
      <c r="PM524" s="227"/>
      <c r="PN524" s="227"/>
      <c r="PO524" s="227"/>
      <c r="PP524" s="227"/>
      <c r="PQ524" s="227"/>
      <c r="PR524" s="227"/>
      <c r="PS524" s="227"/>
      <c r="PT524" s="227"/>
      <c r="PU524" s="227"/>
      <c r="PV524" s="227"/>
      <c r="PW524" s="227"/>
      <c r="PX524" s="227"/>
      <c r="PY524" s="227"/>
      <c r="PZ524" s="227"/>
      <c r="QA524" s="227"/>
      <c r="QB524" s="227"/>
      <c r="QC524" s="227"/>
      <c r="QD524" s="227"/>
      <c r="QE524" s="227"/>
      <c r="QF524" s="227"/>
      <c r="QG524" s="227"/>
      <c r="QH524" s="227"/>
      <c r="QI524" s="227"/>
      <c r="QJ524" s="227"/>
      <c r="QK524" s="227"/>
      <c r="QL524" s="227"/>
      <c r="QM524" s="227"/>
      <c r="QN524" s="227"/>
      <c r="QO524" s="227"/>
      <c r="QP524" s="227"/>
      <c r="QQ524" s="227"/>
      <c r="QR524" s="227"/>
      <c r="QS524" s="227"/>
      <c r="QT524" s="227"/>
      <c r="QU524" s="227"/>
      <c r="QV524" s="227"/>
      <c r="QW524" s="227"/>
      <c r="QX524" s="227"/>
      <c r="QY524" s="227"/>
      <c r="QZ524" s="227"/>
      <c r="RA524" s="227"/>
      <c r="RB524" s="227"/>
      <c r="RC524" s="227"/>
      <c r="RD524" s="227"/>
      <c r="RE524" s="227"/>
      <c r="RF524" s="227"/>
      <c r="RG524" s="227"/>
      <c r="RH524" s="227"/>
      <c r="RI524" s="227"/>
      <c r="RJ524" s="227"/>
      <c r="RK524" s="227"/>
      <c r="RL524" s="227"/>
      <c r="RM524" s="227"/>
      <c r="RN524" s="227"/>
      <c r="RO524" s="227"/>
      <c r="RP524" s="227"/>
      <c r="RQ524" s="227"/>
      <c r="RR524" s="227"/>
      <c r="RS524" s="227"/>
      <c r="RT524" s="227"/>
      <c r="RU524" s="227"/>
      <c r="RV524" s="227"/>
      <c r="RW524" s="227"/>
      <c r="RX524" s="227"/>
      <c r="RY524" s="227"/>
      <c r="RZ524" s="227"/>
      <c r="SA524" s="227"/>
      <c r="SB524" s="227"/>
      <c r="SC524" s="227"/>
      <c r="SD524" s="227"/>
      <c r="SE524" s="227"/>
      <c r="SF524" s="227"/>
      <c r="SG524" s="227"/>
      <c r="SH524" s="227"/>
      <c r="SI524" s="227"/>
      <c r="SJ524" s="227"/>
      <c r="SK524" s="227"/>
      <c r="SL524" s="227"/>
      <c r="SM524" s="227"/>
      <c r="SN524" s="227"/>
      <c r="SO524" s="227"/>
      <c r="SP524" s="227"/>
      <c r="SQ524" s="227"/>
      <c r="SR524" s="227"/>
      <c r="SS524" s="227"/>
      <c r="ST524" s="227"/>
      <c r="SU524" s="227"/>
      <c r="SV524" s="227"/>
      <c r="SW524" s="227"/>
      <c r="SX524" s="227"/>
      <c r="SY524" s="227"/>
      <c r="SZ524" s="227"/>
      <c r="TA524" s="227"/>
      <c r="TB524" s="227"/>
      <c r="TC524" s="227"/>
      <c r="TD524" s="227"/>
      <c r="TE524" s="227"/>
      <c r="TF524" s="227"/>
      <c r="TG524" s="227"/>
      <c r="TH524" s="227"/>
      <c r="TI524" s="227"/>
      <c r="TJ524" s="227"/>
      <c r="TK524" s="227"/>
      <c r="TL524" s="227"/>
      <c r="TM524" s="227"/>
      <c r="TN524" s="227"/>
      <c r="TO524" s="227"/>
      <c r="TP524" s="227"/>
      <c r="TQ524" s="227"/>
      <c r="TR524" s="227"/>
      <c r="TS524" s="227"/>
      <c r="TT524" s="227"/>
      <c r="TU524" s="227"/>
      <c r="TV524" s="227"/>
      <c r="TW524" s="227"/>
      <c r="TX524" s="227"/>
      <c r="TY524" s="227"/>
      <c r="TZ524" s="227"/>
      <c r="UA524" s="227"/>
      <c r="UB524" s="227"/>
      <c r="UC524" s="227"/>
      <c r="UD524" s="227"/>
      <c r="UE524" s="227"/>
      <c r="UF524" s="227"/>
      <c r="UG524" s="227"/>
      <c r="UH524" s="227"/>
      <c r="UI524" s="227"/>
      <c r="UJ524" s="227"/>
      <c r="UK524" s="227"/>
      <c r="UL524" s="227"/>
      <c r="UM524" s="227"/>
      <c r="UN524" s="227"/>
      <c r="UO524" s="227"/>
      <c r="UP524" s="227"/>
      <c r="UQ524" s="227"/>
      <c r="UR524" s="227"/>
      <c r="US524" s="227"/>
      <c r="UT524" s="227"/>
      <c r="UU524" s="227"/>
      <c r="UV524" s="227"/>
      <c r="UW524" s="227"/>
      <c r="UX524" s="227"/>
      <c r="UY524" s="227"/>
      <c r="UZ524" s="227"/>
      <c r="VA524" s="227"/>
      <c r="VB524" s="227"/>
      <c r="VC524" s="227"/>
      <c r="VD524" s="227"/>
      <c r="VE524" s="227"/>
      <c r="VF524" s="227"/>
      <c r="VG524" s="227"/>
      <c r="VH524" s="227"/>
      <c r="VI524" s="227"/>
      <c r="VJ524" s="227"/>
      <c r="VK524" s="227"/>
      <c r="VL524" s="227"/>
      <c r="VM524" s="227"/>
      <c r="VN524" s="227"/>
      <c r="VO524" s="227"/>
      <c r="VP524" s="227"/>
      <c r="VQ524" s="227"/>
      <c r="VR524" s="227"/>
      <c r="VS524" s="227"/>
      <c r="VT524" s="227"/>
      <c r="VU524" s="227"/>
      <c r="VV524" s="227"/>
      <c r="VW524" s="227"/>
      <c r="VX524" s="227"/>
      <c r="VY524" s="227"/>
      <c r="VZ524" s="227"/>
      <c r="WA524" s="227"/>
      <c r="WB524" s="227"/>
      <c r="WC524" s="227"/>
      <c r="WD524" s="227"/>
      <c r="WE524" s="227"/>
      <c r="WF524" s="227"/>
      <c r="WG524" s="227"/>
      <c r="WH524" s="227"/>
      <c r="WI524" s="227"/>
      <c r="WJ524" s="227"/>
      <c r="WK524" s="227"/>
      <c r="WL524" s="227"/>
      <c r="WM524" s="227"/>
      <c r="WN524" s="227"/>
      <c r="WO524" s="227"/>
      <c r="WP524" s="227"/>
      <c r="WQ524" s="227"/>
      <c r="WR524" s="227"/>
      <c r="WS524" s="227"/>
      <c r="WT524" s="227"/>
      <c r="WU524" s="227"/>
      <c r="WV524" s="227"/>
      <c r="WW524" s="227"/>
      <c r="WX524" s="227"/>
      <c r="WY524" s="227"/>
      <c r="WZ524" s="227"/>
      <c r="XA524" s="227"/>
      <c r="XB524" s="227"/>
      <c r="XC524" s="227"/>
      <c r="XD524" s="227"/>
      <c r="XE524" s="227"/>
      <c r="XF524" s="227"/>
      <c r="XG524" s="227"/>
      <c r="XH524" s="227"/>
      <c r="XI524" s="227"/>
      <c r="XJ524" s="227"/>
      <c r="XK524" s="227"/>
      <c r="XL524" s="227"/>
      <c r="XM524" s="227"/>
      <c r="XN524" s="227"/>
      <c r="XO524" s="227"/>
      <c r="XP524" s="227"/>
      <c r="XQ524" s="227"/>
      <c r="XR524" s="227"/>
      <c r="XS524" s="227"/>
      <c r="XT524" s="227"/>
      <c r="XU524" s="227"/>
      <c r="XV524" s="227"/>
      <c r="XW524" s="227"/>
      <c r="XX524" s="227"/>
      <c r="XY524" s="227"/>
      <c r="XZ524" s="227"/>
      <c r="YA524" s="227"/>
      <c r="YB524" s="227"/>
      <c r="YC524" s="227"/>
      <c r="YD524" s="227"/>
      <c r="YE524" s="227"/>
      <c r="YF524" s="227"/>
      <c r="YG524" s="227"/>
      <c r="YH524" s="227"/>
      <c r="YI524" s="227"/>
      <c r="YJ524" s="227"/>
      <c r="YK524" s="227"/>
      <c r="YL524" s="227"/>
      <c r="YM524" s="227"/>
      <c r="YN524" s="227"/>
      <c r="YO524" s="227"/>
      <c r="YP524" s="227"/>
      <c r="YQ524" s="227"/>
      <c r="YR524" s="227"/>
      <c r="YS524" s="227"/>
      <c r="YT524" s="227"/>
      <c r="YU524" s="227"/>
      <c r="YV524" s="227"/>
      <c r="YW524" s="227"/>
      <c r="YX524" s="227"/>
      <c r="YY524" s="227"/>
      <c r="YZ524" s="227"/>
      <c r="ZA524" s="227"/>
      <c r="ZB524" s="227"/>
      <c r="ZC524" s="227"/>
      <c r="ZD524" s="227"/>
      <c r="ZE524" s="227"/>
      <c r="ZF524" s="227"/>
      <c r="ZG524" s="227"/>
      <c r="ZH524" s="227"/>
      <c r="ZI524" s="227"/>
      <c r="ZJ524" s="227"/>
      <c r="ZK524" s="227"/>
      <c r="ZL524" s="227"/>
      <c r="ZM524" s="227"/>
      <c r="ZN524" s="227"/>
      <c r="ZO524" s="227"/>
      <c r="ZP524" s="227"/>
      <c r="ZQ524" s="227"/>
      <c r="ZR524" s="227"/>
      <c r="ZS524" s="227"/>
      <c r="ZT524" s="227"/>
      <c r="ZU524" s="227"/>
      <c r="ZV524" s="227"/>
      <c r="ZW524" s="227"/>
      <c r="ZX524" s="227"/>
      <c r="ZY524" s="227"/>
      <c r="ZZ524" s="227"/>
      <c r="AAA524" s="227"/>
      <c r="AAB524" s="227"/>
      <c r="AAC524" s="227"/>
      <c r="AAD524" s="227"/>
      <c r="AAE524" s="227"/>
      <c r="AAF524" s="227"/>
      <c r="AAG524" s="227"/>
      <c r="AAH524" s="227"/>
      <c r="AAI524" s="227"/>
      <c r="AAJ524" s="227"/>
      <c r="AAK524" s="227"/>
      <c r="AAL524" s="227"/>
      <c r="AAM524" s="227"/>
      <c r="AAN524" s="227"/>
      <c r="AAO524" s="227"/>
      <c r="AAP524" s="227"/>
      <c r="AAQ524" s="227"/>
      <c r="AAR524" s="227"/>
      <c r="AAS524" s="227"/>
      <c r="AAT524" s="227"/>
      <c r="AAU524" s="227"/>
      <c r="AAV524" s="227"/>
      <c r="AAW524" s="227"/>
      <c r="AAX524" s="227"/>
      <c r="AAY524" s="227"/>
      <c r="AAZ524" s="227"/>
      <c r="ABA524" s="227"/>
      <c r="ABB524" s="227"/>
      <c r="ABC524" s="227"/>
      <c r="ABD524" s="227"/>
      <c r="ABE524" s="227"/>
      <c r="ABF524" s="227"/>
      <c r="ABG524" s="227"/>
      <c r="ABH524" s="227"/>
      <c r="ABI524" s="227"/>
      <c r="ABJ524" s="227"/>
      <c r="ABK524" s="227"/>
      <c r="ABL524" s="227"/>
      <c r="ABM524" s="227"/>
      <c r="ABN524" s="227"/>
      <c r="ABO524" s="227"/>
      <c r="ABP524" s="227"/>
      <c r="ABQ524" s="227"/>
      <c r="ABR524" s="227"/>
      <c r="ABS524" s="227"/>
      <c r="ABT524" s="227"/>
      <c r="ABU524" s="227"/>
      <c r="ABV524" s="227"/>
      <c r="ABW524" s="227"/>
      <c r="ABX524" s="227"/>
      <c r="ABY524" s="227"/>
      <c r="ABZ524" s="227"/>
      <c r="ACA524" s="227"/>
      <c r="ACB524" s="227"/>
      <c r="ACC524" s="227"/>
      <c r="ACD524" s="227"/>
      <c r="ACE524" s="227"/>
      <c r="ACF524" s="227"/>
      <c r="ACG524" s="227"/>
      <c r="ACH524" s="227"/>
      <c r="ACI524" s="227"/>
      <c r="ACJ524" s="227"/>
      <c r="ACK524" s="227"/>
      <c r="ACL524" s="227"/>
      <c r="ACM524" s="227"/>
      <c r="ACN524" s="227"/>
      <c r="ACO524" s="227"/>
      <c r="ACP524" s="227"/>
      <c r="ACQ524" s="227"/>
      <c r="ACR524" s="227"/>
      <c r="ACS524" s="227"/>
      <c r="ACT524" s="227"/>
      <c r="ACU524" s="227"/>
      <c r="ACV524" s="227"/>
      <c r="ACW524" s="227"/>
      <c r="ACX524" s="227"/>
      <c r="ACY524" s="227"/>
      <c r="ACZ524" s="227"/>
      <c r="ADA524" s="227"/>
      <c r="ADB524" s="227"/>
      <c r="ADC524" s="227"/>
      <c r="ADD524" s="227"/>
      <c r="ADE524" s="227"/>
      <c r="ADF524" s="227"/>
      <c r="ADG524" s="227"/>
      <c r="ADH524" s="227"/>
      <c r="ADI524" s="227"/>
      <c r="ADJ524" s="227"/>
      <c r="ADK524" s="227"/>
      <c r="ADL524" s="227"/>
      <c r="ADM524" s="227"/>
      <c r="ADN524" s="227"/>
      <c r="ADO524" s="227"/>
      <c r="ADP524" s="227"/>
      <c r="ADQ524" s="227"/>
      <c r="ADR524" s="227"/>
      <c r="ADS524" s="227"/>
      <c r="ADT524" s="227"/>
      <c r="ADU524" s="227"/>
      <c r="ADV524" s="227"/>
      <c r="ADW524" s="227"/>
      <c r="ADX524" s="227"/>
      <c r="ADY524" s="227"/>
      <c r="ADZ524" s="227"/>
      <c r="AEA524" s="227"/>
      <c r="AEB524" s="227"/>
      <c r="AEC524" s="227"/>
      <c r="AED524" s="227"/>
      <c r="AEE524" s="227"/>
      <c r="AEF524" s="227"/>
      <c r="AEG524" s="227"/>
      <c r="AEH524" s="227"/>
      <c r="AEI524" s="227"/>
      <c r="AEJ524" s="227"/>
      <c r="AEK524" s="227"/>
      <c r="AEL524" s="227"/>
      <c r="AEM524" s="227"/>
      <c r="AEN524" s="227"/>
      <c r="AEO524" s="227"/>
      <c r="AEP524" s="227"/>
      <c r="AEQ524" s="227"/>
      <c r="AER524" s="227"/>
      <c r="AES524" s="227"/>
      <c r="AET524" s="227"/>
      <c r="AEU524" s="227"/>
      <c r="AEV524" s="227"/>
      <c r="AEW524" s="227"/>
      <c r="AEX524" s="227"/>
      <c r="AEY524" s="227"/>
      <c r="AEZ524" s="227"/>
      <c r="AFA524" s="227"/>
      <c r="AFB524" s="227"/>
      <c r="AFC524" s="227"/>
      <c r="AFD524" s="227"/>
      <c r="AFE524" s="227"/>
      <c r="AFF524" s="227"/>
      <c r="AFG524" s="227"/>
      <c r="AFH524" s="227"/>
      <c r="AFI524" s="227"/>
      <c r="AFJ524" s="227"/>
      <c r="AFK524" s="227"/>
      <c r="AFL524" s="227"/>
      <c r="AFM524" s="227"/>
      <c r="AFN524" s="227"/>
      <c r="AFO524" s="227"/>
      <c r="AFP524" s="227"/>
      <c r="AFQ524" s="227"/>
      <c r="AFR524" s="227"/>
      <c r="AFS524" s="227"/>
      <c r="AFT524" s="227"/>
      <c r="AFU524" s="227"/>
      <c r="AFV524" s="227"/>
      <c r="AFW524" s="227"/>
      <c r="AFX524" s="227"/>
      <c r="AFY524" s="227"/>
      <c r="AFZ524" s="227"/>
      <c r="AGA524" s="227"/>
      <c r="AGB524" s="227"/>
      <c r="AGC524" s="227"/>
      <c r="AGD524" s="227"/>
      <c r="AGE524" s="227"/>
      <c r="AGF524" s="227"/>
      <c r="AGG524" s="227"/>
      <c r="AGH524" s="227"/>
      <c r="AGI524" s="227"/>
      <c r="AGJ524" s="227"/>
      <c r="AGK524" s="227"/>
      <c r="AGL524" s="227"/>
      <c r="AGM524" s="227"/>
      <c r="AGN524" s="227"/>
      <c r="AGO524" s="227"/>
      <c r="AGP524" s="227"/>
      <c r="AGQ524" s="227"/>
      <c r="AGR524" s="227"/>
      <c r="AGS524" s="227"/>
      <c r="AGT524" s="227"/>
      <c r="AGU524" s="227"/>
      <c r="AGV524" s="227"/>
      <c r="AGW524" s="227"/>
      <c r="AGX524" s="227"/>
      <c r="AGY524" s="227"/>
      <c r="AGZ524" s="227"/>
      <c r="AHA524" s="227"/>
      <c r="AHB524" s="227"/>
      <c r="AHC524" s="227"/>
      <c r="AHD524" s="227"/>
      <c r="AHE524" s="227"/>
      <c r="AHF524" s="227"/>
      <c r="AHG524" s="227"/>
      <c r="AHH524" s="227"/>
      <c r="AHI524" s="227"/>
      <c r="AHJ524" s="227"/>
      <c r="AHK524" s="227"/>
      <c r="AHL524" s="227"/>
      <c r="AHM524" s="227"/>
      <c r="AHN524" s="227"/>
      <c r="AHO524" s="227"/>
      <c r="AHP524" s="227"/>
      <c r="AHQ524" s="227"/>
      <c r="AHR524" s="227"/>
      <c r="AHS524" s="227"/>
      <c r="AHT524" s="227"/>
      <c r="AHU524" s="227"/>
      <c r="AHV524" s="227"/>
      <c r="AHW524" s="227"/>
      <c r="AHX524" s="227"/>
      <c r="AHY524" s="227"/>
      <c r="AHZ524" s="227"/>
      <c r="AIA524" s="227"/>
      <c r="AIB524" s="227"/>
      <c r="AIC524" s="227"/>
      <c r="AID524" s="227"/>
      <c r="AIE524" s="227"/>
      <c r="AIF524" s="227"/>
      <c r="AIG524" s="227"/>
      <c r="AIH524" s="227"/>
      <c r="AII524" s="227"/>
      <c r="AIJ524" s="227"/>
      <c r="AIK524" s="227"/>
      <c r="AIL524" s="227"/>
      <c r="AIM524" s="227"/>
      <c r="AIN524" s="227"/>
      <c r="AIO524" s="227"/>
      <c r="AIP524" s="227"/>
      <c r="AIQ524" s="227"/>
      <c r="AIR524" s="227"/>
      <c r="AIS524" s="227"/>
      <c r="AIT524" s="227"/>
      <c r="AIU524" s="227"/>
      <c r="AIV524" s="227"/>
      <c r="AIW524" s="227"/>
      <c r="AIX524" s="227"/>
      <c r="AIY524" s="227"/>
      <c r="AIZ524" s="227"/>
      <c r="AJA524" s="227"/>
      <c r="AJB524" s="227"/>
      <c r="AJC524" s="227"/>
      <c r="AJD524" s="227"/>
      <c r="AJE524" s="227"/>
      <c r="AJF524" s="227"/>
      <c r="AJG524" s="227"/>
      <c r="AJH524" s="227"/>
      <c r="AJI524" s="227"/>
      <c r="AJJ524" s="227"/>
      <c r="AJK524" s="227"/>
      <c r="AJL524" s="227"/>
      <c r="AJM524" s="227"/>
      <c r="AJN524" s="227"/>
      <c r="AJO524" s="227"/>
      <c r="AJP524" s="227"/>
      <c r="AJQ524" s="227"/>
      <c r="AJR524" s="227"/>
      <c r="AJS524" s="227"/>
      <c r="AJT524" s="227"/>
      <c r="AJU524" s="227"/>
      <c r="AJV524" s="227"/>
      <c r="AJW524" s="227"/>
      <c r="AJX524" s="227"/>
      <c r="AJY524" s="227"/>
      <c r="AJZ524" s="227"/>
      <c r="AKA524" s="227"/>
      <c r="AKB524" s="227"/>
      <c r="AKC524" s="227"/>
      <c r="AKD524" s="227"/>
      <c r="AKE524" s="227"/>
      <c r="AKF524" s="227"/>
      <c r="AKG524" s="227"/>
      <c r="AKH524" s="227"/>
      <c r="AKI524" s="227"/>
      <c r="AKJ524" s="227"/>
      <c r="AKK524" s="227"/>
      <c r="AKL524" s="227"/>
      <c r="AKM524" s="227"/>
      <c r="AKN524" s="227"/>
      <c r="AKO524" s="227"/>
      <c r="AKP524" s="227"/>
      <c r="AKQ524" s="227"/>
      <c r="AKR524" s="227"/>
      <c r="AKS524" s="227"/>
      <c r="AKT524" s="227"/>
      <c r="AKU524" s="227"/>
      <c r="AKV524" s="227"/>
      <c r="AKW524" s="227"/>
      <c r="AKX524" s="227"/>
      <c r="AKY524" s="227"/>
      <c r="AKZ524" s="227"/>
      <c r="ALA524" s="227"/>
      <c r="ALB524" s="227"/>
      <c r="ALC524" s="227"/>
      <c r="ALD524" s="227"/>
      <c r="ALE524" s="227"/>
      <c r="ALF524" s="227"/>
      <c r="ALG524" s="227"/>
      <c r="ALH524" s="227"/>
      <c r="ALI524" s="227"/>
      <c r="ALJ524" s="227"/>
      <c r="ALK524" s="227"/>
      <c r="ALL524" s="227"/>
      <c r="ALM524" s="227"/>
      <c r="ALN524" s="227"/>
      <c r="ALO524" s="227"/>
      <c r="ALP524" s="227"/>
      <c r="ALQ524" s="227"/>
      <c r="ALR524" s="227"/>
      <c r="ALS524" s="227"/>
      <c r="ALT524" s="227"/>
      <c r="ALU524" s="227"/>
      <c r="ALV524" s="227"/>
      <c r="ALW524" s="227"/>
      <c r="ALX524" s="227"/>
      <c r="ALY524" s="227"/>
      <c r="ALZ524" s="227"/>
      <c r="AMA524" s="227"/>
      <c r="AMB524" s="227"/>
      <c r="AMC524" s="227"/>
      <c r="AMD524" s="227"/>
      <c r="AME524" s="227"/>
      <c r="AMF524" s="227"/>
      <c r="AMG524" s="227"/>
      <c r="AMH524" s="227"/>
      <c r="AMI524" s="227"/>
      <c r="AMJ524" s="227"/>
      <c r="AMK524" s="227"/>
      <c r="AML524" s="227"/>
      <c r="AMM524" s="227"/>
      <c r="AMN524" s="227"/>
      <c r="AMO524" s="227"/>
      <c r="AMP524" s="227"/>
      <c r="AMQ524" s="227"/>
      <c r="AMR524" s="227"/>
      <c r="AMS524" s="227"/>
      <c r="AMT524" s="227"/>
      <c r="AMU524" s="227"/>
      <c r="AMV524" s="227"/>
      <c r="AMW524" s="227"/>
      <c r="AMX524" s="227"/>
    </row>
    <row r="525" spans="1:1038" s="308" customFormat="1" ht="18" customHeight="1">
      <c r="A525" s="351" t="s">
        <v>2065</v>
      </c>
      <c r="B525" s="228" t="s">
        <v>1647</v>
      </c>
      <c r="C525" s="228"/>
      <c r="D525" s="228" t="s">
        <v>1279</v>
      </c>
      <c r="E525" s="228">
        <v>73</v>
      </c>
      <c r="F525" s="228">
        <v>3</v>
      </c>
      <c r="G525" s="579" t="str">
        <f t="shared" si="168"/>
        <v>73-3</v>
      </c>
      <c r="H525" s="228">
        <v>0</v>
      </c>
      <c r="I525" s="482">
        <v>82.5</v>
      </c>
      <c r="J525" s="480">
        <f t="shared" si="177"/>
        <v>1</v>
      </c>
      <c r="K525" s="481" t="str">
        <f>IF(J526=1,IF(((VLOOKUP($G525,[1]Depth_Lookup!A$3:J$410,9,FALSE))-(I525/100))=0,"Good",IF(((VLOOKUP($G525,[1]Depth_Lookup!$A$3:$J$550,9,FALSE))-(I525/100))&gt;0,"Too Short","Too Long")))</f>
        <v>Good</v>
      </c>
      <c r="L525" s="171">
        <f>(VLOOKUP($G525,Depth_Lookup!$A$3:$J$410,10,FALSE))+(H525/100)</f>
        <v>181.255</v>
      </c>
      <c r="M525" s="171">
        <f>(VLOOKUP($G525,Depth_Lookup!$A$3:$J$410,10,FALSE))+(I525/100)</f>
        <v>182.07999999999998</v>
      </c>
      <c r="N525" s="231" t="s">
        <v>2083</v>
      </c>
      <c r="O525" s="228">
        <v>1</v>
      </c>
      <c r="P525" s="228" t="s">
        <v>853</v>
      </c>
      <c r="Q525" s="228" t="s">
        <v>125</v>
      </c>
      <c r="R525" s="304" t="str">
        <f t="shared" si="175"/>
        <v>SerpentinizedHarzburgite</v>
      </c>
      <c r="S525" s="228" t="s">
        <v>700</v>
      </c>
      <c r="T525" s="228" t="s">
        <v>587</v>
      </c>
      <c r="U525" s="228"/>
      <c r="V525" s="228"/>
      <c r="W525" s="228" t="s">
        <v>102</v>
      </c>
      <c r="X525" s="304">
        <f>VLOOKUP(W525,[1]definitions_list_lookup!A$13:B$19,2,0)</f>
        <v>5</v>
      </c>
      <c r="Y525" s="228" t="s">
        <v>90</v>
      </c>
      <c r="Z525" s="228" t="s">
        <v>91</v>
      </c>
      <c r="AA525" s="228"/>
      <c r="AB525" s="228"/>
      <c r="AC525" s="228"/>
      <c r="AD525" s="228"/>
      <c r="AE525" s="234"/>
      <c r="AF525" s="579" t="e">
        <f>VLOOKUP(AE525,[1]definitions_list_mag!$V$12:$W$15,2,0)</f>
        <v>#N/A</v>
      </c>
      <c r="AG525" s="241"/>
      <c r="AH525" s="228"/>
      <c r="AI525" s="244">
        <v>72</v>
      </c>
      <c r="AJ525" s="228"/>
      <c r="AK525" s="228"/>
      <c r="AL525" s="228"/>
      <c r="AM525" s="228"/>
      <c r="AN525" s="228"/>
      <c r="AO525" s="244"/>
      <c r="AP525" s="228"/>
      <c r="AQ525" s="228"/>
      <c r="AR525" s="228"/>
      <c r="AS525" s="228"/>
      <c r="AT525" s="228"/>
      <c r="AU525" s="244">
        <v>2</v>
      </c>
      <c r="AV525" s="228">
        <v>2</v>
      </c>
      <c r="AW525" s="228">
        <v>1</v>
      </c>
      <c r="AX525" s="228" t="s">
        <v>110</v>
      </c>
      <c r="AY525" s="228" t="s">
        <v>103</v>
      </c>
      <c r="AZ525" s="228"/>
      <c r="BA525" s="244">
        <v>25</v>
      </c>
      <c r="BB525" s="228">
        <v>8</v>
      </c>
      <c r="BC525" s="228">
        <v>3</v>
      </c>
      <c r="BD525" s="228" t="s">
        <v>118</v>
      </c>
      <c r="BE525" s="228" t="s">
        <v>103</v>
      </c>
      <c r="BF525" s="228" t="s">
        <v>2067</v>
      </c>
      <c r="BG525" s="244"/>
      <c r="BH525" s="228"/>
      <c r="BI525" s="228"/>
      <c r="BJ525" s="228"/>
      <c r="BK525" s="228"/>
      <c r="BL525" s="228"/>
      <c r="BM525" s="244">
        <v>1</v>
      </c>
      <c r="BN525" s="228">
        <v>1</v>
      </c>
      <c r="BO525" s="228">
        <v>0.5</v>
      </c>
      <c r="BP525" s="228"/>
      <c r="BQ525" s="228"/>
      <c r="BR525" s="228"/>
      <c r="BS525" s="228"/>
      <c r="BT525" s="228"/>
      <c r="BU525" s="228"/>
      <c r="BV525" s="228"/>
      <c r="BW525" s="228"/>
      <c r="BX525" s="228"/>
      <c r="BY525" s="244"/>
      <c r="BZ525" s="228"/>
      <c r="CA525" s="228"/>
      <c r="CB525" s="228"/>
      <c r="CC525" s="228"/>
      <c r="CD525" s="228"/>
      <c r="CE525" s="228"/>
      <c r="CF525" s="310">
        <f t="shared" si="178"/>
        <v>100</v>
      </c>
      <c r="CG525" s="245"/>
      <c r="CH525" s="580" t="s">
        <v>1329</v>
      </c>
      <c r="CI525" s="580">
        <v>95</v>
      </c>
      <c r="CJ525" s="580" t="s">
        <v>514</v>
      </c>
      <c r="CK525" s="581"/>
      <c r="CL525" s="581"/>
      <c r="CM525" s="581"/>
      <c r="CN525" s="581"/>
      <c r="CO525" s="581"/>
      <c r="CP525" s="581"/>
      <c r="CQ525" s="581"/>
      <c r="CR525" s="581"/>
      <c r="CS525" s="581"/>
      <c r="CT525" s="581"/>
      <c r="CU525" s="581"/>
      <c r="CV525" s="581"/>
      <c r="CW525" s="581"/>
      <c r="CX525" s="581"/>
      <c r="CY525" s="581"/>
      <c r="CZ525" s="581"/>
      <c r="DA525" s="581"/>
      <c r="DB525" s="581">
        <v>80</v>
      </c>
      <c r="DC525" s="582">
        <v>20</v>
      </c>
      <c r="DD525" s="581"/>
      <c r="DE525" s="581"/>
      <c r="DF525" s="581"/>
      <c r="DG525" s="581"/>
      <c r="DH525" s="581"/>
      <c r="DI525" s="581"/>
      <c r="DJ525" s="581"/>
      <c r="DK525" s="306"/>
      <c r="DL525" s="245"/>
      <c r="DM525" s="581"/>
      <c r="DN525" s="581"/>
      <c r="DO525" s="583"/>
      <c r="DP525" s="584"/>
      <c r="DQ525" s="585"/>
      <c r="DR525" s="583"/>
      <c r="DS525" s="585"/>
      <c r="DT525" s="302" t="s">
        <v>2084</v>
      </c>
      <c r="DU525" s="586"/>
      <c r="DV525" s="586"/>
      <c r="DW525" s="311" t="e">
        <f>VLOOKUP(P525,[1]definitions_list_lookup!$K$30:$L$54,2,0)</f>
        <v>#N/A</v>
      </c>
      <c r="DX525" s="587" t="s">
        <v>1838</v>
      </c>
      <c r="DY525" s="587" t="s">
        <v>2086</v>
      </c>
      <c r="DZ525" s="268"/>
      <c r="EA525" s="268"/>
      <c r="EB525" s="249"/>
      <c r="EC525" s="312"/>
      <c r="ED525" s="229" t="s">
        <v>2517</v>
      </c>
      <c r="EE525" s="313"/>
      <c r="EF525" s="314"/>
      <c r="EG525" s="313"/>
      <c r="EH525" s="315"/>
      <c r="EI525" s="316"/>
      <c r="EJ525" s="317"/>
      <c r="EK525" s="318"/>
      <c r="EL525" s="313"/>
      <c r="EM525" s="315"/>
      <c r="EN525" s="315"/>
      <c r="EO525" s="319"/>
      <c r="EP525" s="319"/>
      <c r="EQ525" s="319"/>
      <c r="ER525" s="319"/>
      <c r="ES525" s="319"/>
      <c r="ET525" s="319"/>
      <c r="EU525" s="319"/>
      <c r="EV525" s="320"/>
      <c r="EW525" s="320"/>
      <c r="EX525" s="320"/>
      <c r="EY525" s="320"/>
      <c r="EZ525" s="192" t="e">
        <f t="shared" si="185"/>
        <v>#DIV/0!</v>
      </c>
      <c r="FA525" s="192" t="e">
        <f t="shared" si="186"/>
        <v>#DIV/0!</v>
      </c>
      <c r="FB525" s="192" t="e">
        <f t="shared" si="187"/>
        <v>#DIV/0!</v>
      </c>
      <c r="FC525" s="192" t="e">
        <f t="shared" si="188"/>
        <v>#DIV/0!</v>
      </c>
      <c r="FD525" s="192" t="e">
        <f t="shared" si="189"/>
        <v>#DIV/0!</v>
      </c>
      <c r="FE525" s="193" t="e">
        <f t="shared" si="190"/>
        <v>#DIV/0!</v>
      </c>
      <c r="FF525" s="194" t="e">
        <f t="shared" si="191"/>
        <v>#DIV/0!</v>
      </c>
      <c r="FG525" s="313"/>
      <c r="FH525" s="315"/>
      <c r="FI525" s="778">
        <f t="shared" si="192"/>
        <v>0</v>
      </c>
      <c r="FJ525" s="779" t="e">
        <f t="shared" si="193"/>
        <v>#DIV/0!</v>
      </c>
      <c r="FK525" s="779" t="e">
        <f t="shared" si="194"/>
        <v>#DIV/0!</v>
      </c>
      <c r="FL525" s="780" t="e">
        <f t="shared" si="195"/>
        <v>#DIV/0!</v>
      </c>
      <c r="FM525" s="169" t="e">
        <f t="shared" si="196"/>
        <v>#DIV/0!</v>
      </c>
      <c r="FN525" s="783" t="e">
        <f t="shared" si="197"/>
        <v>#DIV/0!</v>
      </c>
      <c r="FO525" s="228"/>
      <c r="FP525" s="228"/>
      <c r="FQ525" s="228"/>
      <c r="FR525" s="228"/>
      <c r="FS525" s="228"/>
      <c r="FT525" s="228"/>
      <c r="FU525" s="228"/>
      <c r="FV525" s="228"/>
      <c r="FW525" s="228"/>
      <c r="FX525" s="228"/>
      <c r="FY525" s="228"/>
      <c r="FZ525" s="228"/>
      <c r="GA525" s="228"/>
      <c r="GB525" s="228"/>
      <c r="GC525" s="228"/>
      <c r="GD525" s="228"/>
      <c r="GE525" s="228"/>
      <c r="GF525" s="228"/>
      <c r="GG525" s="228"/>
      <c r="GH525" s="228"/>
      <c r="GI525" s="228"/>
      <c r="GJ525" s="228"/>
      <c r="GK525" s="228"/>
      <c r="GL525" s="228"/>
      <c r="GM525" s="228"/>
      <c r="GN525" s="228"/>
      <c r="GO525" s="228"/>
      <c r="GP525" s="228"/>
      <c r="GQ525" s="228"/>
      <c r="GR525" s="228"/>
      <c r="GS525" s="228"/>
      <c r="GT525" s="228"/>
      <c r="GU525" s="228"/>
      <c r="GV525" s="228"/>
      <c r="GW525" s="228"/>
      <c r="GX525" s="228"/>
      <c r="GY525" s="228"/>
      <c r="GZ525" s="228"/>
      <c r="HA525" s="228"/>
      <c r="HB525" s="228"/>
      <c r="HC525" s="228"/>
      <c r="HD525" s="228"/>
      <c r="HE525" s="228"/>
      <c r="HF525" s="228"/>
      <c r="HG525" s="228"/>
      <c r="HH525" s="228"/>
      <c r="HI525" s="228"/>
      <c r="HJ525" s="228"/>
      <c r="HK525" s="228"/>
      <c r="HL525" s="228"/>
      <c r="HM525" s="228"/>
      <c r="HN525" s="228"/>
      <c r="HO525" s="228"/>
      <c r="HP525" s="228"/>
      <c r="HQ525" s="228"/>
      <c r="HR525" s="228"/>
      <c r="HS525" s="228"/>
      <c r="HT525" s="228"/>
      <c r="HU525" s="228"/>
      <c r="HV525" s="228"/>
      <c r="HW525" s="228"/>
      <c r="HX525" s="228"/>
      <c r="HY525" s="228"/>
      <c r="HZ525" s="228"/>
      <c r="IA525" s="228"/>
      <c r="IB525" s="228"/>
      <c r="IC525" s="228"/>
      <c r="ID525" s="228"/>
      <c r="IE525" s="228"/>
      <c r="IF525" s="228"/>
      <c r="IG525" s="228"/>
      <c r="IH525" s="228"/>
      <c r="II525" s="228"/>
      <c r="IJ525" s="228"/>
      <c r="IK525" s="228"/>
      <c r="IL525" s="228"/>
      <c r="IM525" s="228"/>
      <c r="IN525" s="228"/>
      <c r="IO525" s="228"/>
      <c r="IP525" s="228"/>
      <c r="IQ525" s="228"/>
      <c r="IR525" s="228"/>
      <c r="IS525" s="228"/>
      <c r="IT525" s="228"/>
      <c r="IU525" s="228"/>
      <c r="IV525" s="228"/>
      <c r="IW525" s="228"/>
      <c r="IX525" s="228"/>
      <c r="IY525" s="228"/>
      <c r="IZ525" s="228"/>
      <c r="JA525" s="228"/>
      <c r="JB525" s="228"/>
      <c r="JC525" s="228"/>
      <c r="JD525" s="228"/>
      <c r="JE525" s="228"/>
      <c r="JF525" s="228"/>
      <c r="JG525" s="228"/>
      <c r="JH525" s="228"/>
      <c r="JI525" s="228"/>
      <c r="JJ525" s="228"/>
      <c r="JK525" s="228"/>
      <c r="JL525" s="228"/>
      <c r="JM525" s="228"/>
      <c r="JN525" s="228"/>
      <c r="JO525" s="228"/>
      <c r="JP525" s="228"/>
      <c r="JQ525" s="228"/>
      <c r="JR525" s="228"/>
      <c r="JS525" s="228"/>
      <c r="JT525" s="228"/>
      <c r="JU525" s="228"/>
      <c r="JV525" s="228"/>
      <c r="JW525" s="228"/>
      <c r="JX525" s="228"/>
      <c r="JY525" s="228"/>
      <c r="JZ525" s="228"/>
      <c r="KA525" s="228"/>
      <c r="KB525" s="228"/>
      <c r="KC525" s="228"/>
      <c r="KD525" s="228"/>
      <c r="KE525" s="228"/>
      <c r="KF525" s="228"/>
      <c r="KG525" s="228"/>
      <c r="KH525" s="228"/>
      <c r="KI525" s="228"/>
      <c r="KJ525" s="228"/>
      <c r="KK525" s="228"/>
      <c r="KL525" s="228"/>
      <c r="KM525" s="228"/>
      <c r="KN525" s="228"/>
      <c r="KO525" s="228"/>
      <c r="KP525" s="228"/>
      <c r="KQ525" s="228"/>
      <c r="KR525" s="228"/>
      <c r="KS525" s="228"/>
      <c r="KT525" s="228"/>
      <c r="KU525" s="228"/>
      <c r="KV525" s="228"/>
      <c r="KW525" s="228"/>
      <c r="KX525" s="228"/>
      <c r="KY525" s="228"/>
      <c r="KZ525" s="228"/>
      <c r="LA525" s="228"/>
      <c r="LB525" s="228"/>
      <c r="LC525" s="228"/>
      <c r="LD525" s="228"/>
      <c r="LE525" s="228"/>
      <c r="LF525" s="228"/>
      <c r="LG525" s="228"/>
      <c r="LH525" s="228"/>
      <c r="LI525" s="228"/>
      <c r="LJ525" s="228"/>
      <c r="LK525" s="228"/>
      <c r="LL525" s="228"/>
      <c r="LM525" s="228"/>
      <c r="LN525" s="228"/>
      <c r="LO525" s="228"/>
      <c r="LP525" s="228"/>
      <c r="LQ525" s="228"/>
      <c r="LR525" s="228"/>
      <c r="LS525" s="228"/>
      <c r="LT525" s="228"/>
      <c r="LU525" s="228"/>
      <c r="LV525" s="228"/>
      <c r="LW525" s="228"/>
      <c r="LX525" s="228"/>
      <c r="LY525" s="228"/>
      <c r="LZ525" s="228"/>
      <c r="MA525" s="228"/>
      <c r="MB525" s="228"/>
      <c r="MC525" s="228"/>
      <c r="MD525" s="228"/>
      <c r="ME525" s="228"/>
      <c r="MF525" s="228"/>
      <c r="MG525" s="228"/>
      <c r="MH525" s="228"/>
      <c r="MI525" s="228"/>
      <c r="MJ525" s="228"/>
      <c r="MK525" s="228"/>
      <c r="ML525" s="228"/>
      <c r="MM525" s="228"/>
      <c r="MN525" s="228"/>
      <c r="MO525" s="228"/>
      <c r="MP525" s="228"/>
      <c r="MQ525" s="228"/>
      <c r="MR525" s="228"/>
      <c r="MS525" s="228"/>
      <c r="MT525" s="228"/>
      <c r="MU525" s="228"/>
      <c r="MV525" s="228"/>
      <c r="MW525" s="228"/>
      <c r="MX525" s="228"/>
      <c r="MY525" s="228"/>
      <c r="MZ525" s="228"/>
      <c r="NA525" s="228"/>
      <c r="NB525" s="228"/>
      <c r="NC525" s="228"/>
      <c r="ND525" s="228"/>
      <c r="NE525" s="228"/>
      <c r="NF525" s="228"/>
      <c r="NG525" s="228"/>
      <c r="NH525" s="228"/>
      <c r="NI525" s="228"/>
      <c r="NJ525" s="228"/>
      <c r="NK525" s="228"/>
      <c r="NL525" s="228"/>
      <c r="NM525" s="228"/>
      <c r="NN525" s="228"/>
      <c r="NO525" s="228"/>
      <c r="NP525" s="228"/>
      <c r="NQ525" s="228"/>
      <c r="NR525" s="228"/>
      <c r="NS525" s="228"/>
      <c r="NT525" s="228"/>
      <c r="NU525" s="228"/>
      <c r="NV525" s="228"/>
      <c r="NW525" s="228"/>
      <c r="NX525" s="228"/>
      <c r="NY525" s="228"/>
      <c r="NZ525" s="228"/>
      <c r="OA525" s="228"/>
      <c r="OB525" s="228"/>
      <c r="OC525" s="228"/>
      <c r="OD525" s="228"/>
      <c r="OE525" s="228"/>
      <c r="OF525" s="228"/>
      <c r="OG525" s="228"/>
      <c r="OH525" s="228"/>
      <c r="OI525" s="228"/>
      <c r="OJ525" s="228"/>
      <c r="OK525" s="228"/>
      <c r="OL525" s="228"/>
      <c r="OM525" s="228"/>
      <c r="ON525" s="228"/>
      <c r="OO525" s="228"/>
      <c r="OP525" s="228"/>
      <c r="OQ525" s="228"/>
      <c r="OR525" s="228"/>
      <c r="OS525" s="228"/>
      <c r="OT525" s="228"/>
      <c r="OU525" s="228"/>
      <c r="OV525" s="228"/>
      <c r="OW525" s="228"/>
      <c r="OX525" s="228"/>
      <c r="OY525" s="228"/>
      <c r="OZ525" s="228"/>
      <c r="PA525" s="228"/>
      <c r="PB525" s="228"/>
      <c r="PC525" s="228"/>
      <c r="PD525" s="228"/>
      <c r="PE525" s="228"/>
      <c r="PF525" s="228"/>
      <c r="PG525" s="228"/>
      <c r="PH525" s="228"/>
      <c r="PI525" s="228"/>
      <c r="PJ525" s="228"/>
      <c r="PK525" s="228"/>
      <c r="PL525" s="228"/>
      <c r="PM525" s="228"/>
      <c r="PN525" s="228"/>
      <c r="PO525" s="228"/>
      <c r="PP525" s="228"/>
      <c r="PQ525" s="228"/>
      <c r="PR525" s="228"/>
      <c r="PS525" s="228"/>
      <c r="PT525" s="228"/>
      <c r="PU525" s="228"/>
      <c r="PV525" s="228"/>
      <c r="PW525" s="228"/>
      <c r="PX525" s="228"/>
      <c r="PY525" s="228"/>
      <c r="PZ525" s="228"/>
      <c r="QA525" s="228"/>
      <c r="QB525" s="228"/>
      <c r="QC525" s="228"/>
      <c r="QD525" s="228"/>
      <c r="QE525" s="228"/>
      <c r="QF525" s="228"/>
      <c r="QG525" s="228"/>
      <c r="QH525" s="228"/>
      <c r="QI525" s="228"/>
      <c r="QJ525" s="228"/>
      <c r="QK525" s="228"/>
      <c r="QL525" s="228"/>
      <c r="QM525" s="228"/>
      <c r="QN525" s="228"/>
      <c r="QO525" s="228"/>
      <c r="QP525" s="228"/>
      <c r="QQ525" s="228"/>
      <c r="QR525" s="228"/>
      <c r="QS525" s="228"/>
      <c r="QT525" s="228"/>
      <c r="QU525" s="228"/>
      <c r="QV525" s="228"/>
      <c r="QW525" s="228"/>
      <c r="QX525" s="228"/>
      <c r="QY525" s="228"/>
      <c r="QZ525" s="228"/>
      <c r="RA525" s="228"/>
      <c r="RB525" s="228"/>
      <c r="RC525" s="228"/>
      <c r="RD525" s="228"/>
      <c r="RE525" s="228"/>
      <c r="RF525" s="228"/>
      <c r="RG525" s="228"/>
      <c r="RH525" s="228"/>
      <c r="RI525" s="228"/>
      <c r="RJ525" s="228"/>
      <c r="RK525" s="228"/>
      <c r="RL525" s="228"/>
      <c r="RM525" s="228"/>
      <c r="RN525" s="228"/>
      <c r="RO525" s="228"/>
      <c r="RP525" s="228"/>
      <c r="RQ525" s="228"/>
      <c r="RR525" s="228"/>
      <c r="RS525" s="228"/>
      <c r="RT525" s="228"/>
      <c r="RU525" s="228"/>
      <c r="RV525" s="228"/>
      <c r="RW525" s="228"/>
      <c r="RX525" s="228"/>
      <c r="RY525" s="228"/>
      <c r="RZ525" s="228"/>
      <c r="SA525" s="228"/>
      <c r="SB525" s="228"/>
      <c r="SC525" s="228"/>
      <c r="SD525" s="228"/>
      <c r="SE525" s="228"/>
      <c r="SF525" s="228"/>
      <c r="SG525" s="228"/>
      <c r="SH525" s="228"/>
      <c r="SI525" s="228"/>
      <c r="SJ525" s="228"/>
      <c r="SK525" s="228"/>
      <c r="SL525" s="228"/>
      <c r="SM525" s="228"/>
      <c r="SN525" s="228"/>
      <c r="SO525" s="228"/>
      <c r="SP525" s="228"/>
      <c r="SQ525" s="228"/>
      <c r="SR525" s="228"/>
      <c r="SS525" s="228"/>
      <c r="ST525" s="228"/>
      <c r="SU525" s="228"/>
      <c r="SV525" s="228"/>
      <c r="SW525" s="228"/>
      <c r="SX525" s="228"/>
      <c r="SY525" s="228"/>
      <c r="SZ525" s="228"/>
      <c r="TA525" s="228"/>
      <c r="TB525" s="228"/>
      <c r="TC525" s="228"/>
      <c r="TD525" s="228"/>
      <c r="TE525" s="228"/>
      <c r="TF525" s="228"/>
      <c r="TG525" s="228"/>
      <c r="TH525" s="228"/>
      <c r="TI525" s="228"/>
      <c r="TJ525" s="228"/>
      <c r="TK525" s="228"/>
      <c r="TL525" s="228"/>
      <c r="TM525" s="228"/>
      <c r="TN525" s="228"/>
      <c r="TO525" s="228"/>
      <c r="TP525" s="228"/>
      <c r="TQ525" s="228"/>
      <c r="TR525" s="228"/>
      <c r="TS525" s="228"/>
      <c r="TT525" s="228"/>
      <c r="TU525" s="228"/>
      <c r="TV525" s="228"/>
      <c r="TW525" s="228"/>
      <c r="TX525" s="228"/>
      <c r="TY525" s="228"/>
      <c r="TZ525" s="228"/>
      <c r="UA525" s="228"/>
      <c r="UB525" s="228"/>
      <c r="UC525" s="228"/>
      <c r="UD525" s="228"/>
      <c r="UE525" s="228"/>
      <c r="UF525" s="228"/>
      <c r="UG525" s="228"/>
      <c r="UH525" s="228"/>
      <c r="UI525" s="228"/>
      <c r="UJ525" s="228"/>
      <c r="UK525" s="228"/>
      <c r="UL525" s="228"/>
      <c r="UM525" s="228"/>
      <c r="UN525" s="228"/>
      <c r="UO525" s="228"/>
      <c r="UP525" s="228"/>
      <c r="UQ525" s="228"/>
      <c r="UR525" s="228"/>
      <c r="US525" s="228"/>
      <c r="UT525" s="228"/>
      <c r="UU525" s="228"/>
      <c r="UV525" s="228"/>
      <c r="UW525" s="228"/>
      <c r="UX525" s="228"/>
      <c r="UY525" s="228"/>
      <c r="UZ525" s="228"/>
      <c r="VA525" s="228"/>
      <c r="VB525" s="228"/>
      <c r="VC525" s="228"/>
      <c r="VD525" s="228"/>
      <c r="VE525" s="228"/>
      <c r="VF525" s="228"/>
      <c r="VG525" s="228"/>
      <c r="VH525" s="228"/>
      <c r="VI525" s="228"/>
      <c r="VJ525" s="228"/>
      <c r="VK525" s="228"/>
      <c r="VL525" s="228"/>
      <c r="VM525" s="228"/>
      <c r="VN525" s="228"/>
      <c r="VO525" s="228"/>
      <c r="VP525" s="228"/>
      <c r="VQ525" s="228"/>
      <c r="VR525" s="228"/>
      <c r="VS525" s="228"/>
      <c r="VT525" s="228"/>
      <c r="VU525" s="228"/>
      <c r="VV525" s="228"/>
      <c r="VW525" s="228"/>
      <c r="VX525" s="228"/>
      <c r="VY525" s="228"/>
      <c r="VZ525" s="228"/>
      <c r="WA525" s="228"/>
      <c r="WB525" s="228"/>
      <c r="WC525" s="228"/>
      <c r="WD525" s="228"/>
      <c r="WE525" s="228"/>
      <c r="WF525" s="228"/>
      <c r="WG525" s="228"/>
      <c r="WH525" s="228"/>
      <c r="WI525" s="228"/>
      <c r="WJ525" s="228"/>
      <c r="WK525" s="228"/>
      <c r="WL525" s="228"/>
      <c r="WM525" s="228"/>
      <c r="WN525" s="228"/>
      <c r="WO525" s="228"/>
      <c r="WP525" s="228"/>
      <c r="WQ525" s="228"/>
      <c r="WR525" s="228"/>
      <c r="WS525" s="228"/>
      <c r="WT525" s="228"/>
      <c r="WU525" s="228"/>
      <c r="WV525" s="228"/>
      <c r="WW525" s="228"/>
      <c r="WX525" s="228"/>
      <c r="WY525" s="228"/>
      <c r="WZ525" s="228"/>
      <c r="XA525" s="228"/>
      <c r="XB525" s="228"/>
      <c r="XC525" s="228"/>
      <c r="XD525" s="228"/>
      <c r="XE525" s="228"/>
      <c r="XF525" s="228"/>
      <c r="XG525" s="228"/>
      <c r="XH525" s="228"/>
      <c r="XI525" s="228"/>
      <c r="XJ525" s="228"/>
      <c r="XK525" s="228"/>
      <c r="XL525" s="228"/>
      <c r="XM525" s="228"/>
      <c r="XN525" s="228"/>
      <c r="XO525" s="228"/>
      <c r="XP525" s="228"/>
      <c r="XQ525" s="228"/>
      <c r="XR525" s="228"/>
      <c r="XS525" s="228"/>
      <c r="XT525" s="228"/>
      <c r="XU525" s="228"/>
      <c r="XV525" s="228"/>
      <c r="XW525" s="228"/>
      <c r="XX525" s="228"/>
      <c r="XY525" s="228"/>
      <c r="XZ525" s="228"/>
      <c r="YA525" s="228"/>
      <c r="YB525" s="228"/>
      <c r="YC525" s="228"/>
      <c r="YD525" s="228"/>
      <c r="YE525" s="228"/>
      <c r="YF525" s="228"/>
      <c r="YG525" s="228"/>
      <c r="YH525" s="228"/>
      <c r="YI525" s="228"/>
      <c r="YJ525" s="228"/>
      <c r="YK525" s="228"/>
      <c r="YL525" s="228"/>
      <c r="YM525" s="228"/>
      <c r="YN525" s="228"/>
      <c r="YO525" s="228"/>
      <c r="YP525" s="228"/>
      <c r="YQ525" s="228"/>
      <c r="YR525" s="228"/>
      <c r="YS525" s="228"/>
      <c r="YT525" s="228"/>
      <c r="YU525" s="228"/>
      <c r="YV525" s="228"/>
      <c r="YW525" s="228"/>
      <c r="YX525" s="228"/>
      <c r="YY525" s="228"/>
      <c r="YZ525" s="228"/>
      <c r="ZA525" s="228"/>
      <c r="ZB525" s="228"/>
      <c r="ZC525" s="228"/>
      <c r="ZD525" s="228"/>
      <c r="ZE525" s="228"/>
      <c r="ZF525" s="228"/>
      <c r="ZG525" s="228"/>
      <c r="ZH525" s="228"/>
      <c r="ZI525" s="228"/>
      <c r="ZJ525" s="228"/>
      <c r="ZK525" s="228"/>
      <c r="ZL525" s="228"/>
      <c r="ZM525" s="228"/>
      <c r="ZN525" s="228"/>
      <c r="ZO525" s="228"/>
      <c r="ZP525" s="228"/>
      <c r="ZQ525" s="228"/>
      <c r="ZR525" s="228"/>
      <c r="ZS525" s="228"/>
      <c r="ZT525" s="228"/>
      <c r="ZU525" s="228"/>
      <c r="ZV525" s="228"/>
      <c r="ZW525" s="228"/>
      <c r="ZX525" s="228"/>
      <c r="ZY525" s="228"/>
      <c r="ZZ525" s="228"/>
      <c r="AAA525" s="228"/>
      <c r="AAB525" s="228"/>
      <c r="AAC525" s="228"/>
      <c r="AAD525" s="228"/>
      <c r="AAE525" s="228"/>
      <c r="AAF525" s="228"/>
      <c r="AAG525" s="228"/>
      <c r="AAH525" s="228"/>
      <c r="AAI525" s="228"/>
      <c r="AAJ525" s="228"/>
      <c r="AAK525" s="228"/>
      <c r="AAL525" s="228"/>
      <c r="AAM525" s="228"/>
      <c r="AAN525" s="228"/>
      <c r="AAO525" s="228"/>
      <c r="AAP525" s="228"/>
      <c r="AAQ525" s="228"/>
      <c r="AAR525" s="228"/>
      <c r="AAS525" s="228"/>
      <c r="AAT525" s="228"/>
      <c r="AAU525" s="228"/>
      <c r="AAV525" s="228"/>
      <c r="AAW525" s="228"/>
      <c r="AAX525" s="228"/>
      <c r="AAY525" s="228"/>
      <c r="AAZ525" s="228"/>
      <c r="ABA525" s="228"/>
      <c r="ABB525" s="228"/>
      <c r="ABC525" s="228"/>
      <c r="ABD525" s="228"/>
      <c r="ABE525" s="228"/>
      <c r="ABF525" s="228"/>
      <c r="ABG525" s="228"/>
      <c r="ABH525" s="228"/>
      <c r="ABI525" s="228"/>
      <c r="ABJ525" s="228"/>
      <c r="ABK525" s="228"/>
      <c r="ABL525" s="228"/>
      <c r="ABM525" s="228"/>
      <c r="ABN525" s="228"/>
      <c r="ABO525" s="228"/>
      <c r="ABP525" s="228"/>
      <c r="ABQ525" s="228"/>
      <c r="ABR525" s="228"/>
      <c r="ABS525" s="228"/>
      <c r="ABT525" s="228"/>
      <c r="ABU525" s="228"/>
      <c r="ABV525" s="228"/>
      <c r="ABW525" s="228"/>
      <c r="ABX525" s="228"/>
      <c r="ABY525" s="228"/>
      <c r="ABZ525" s="228"/>
      <c r="ACA525" s="228"/>
      <c r="ACB525" s="228"/>
      <c r="ACC525" s="228"/>
      <c r="ACD525" s="228"/>
      <c r="ACE525" s="228"/>
      <c r="ACF525" s="228"/>
      <c r="ACG525" s="228"/>
      <c r="ACH525" s="228"/>
      <c r="ACI525" s="228"/>
      <c r="ACJ525" s="228"/>
      <c r="ACK525" s="228"/>
      <c r="ACL525" s="228"/>
      <c r="ACM525" s="228"/>
      <c r="ACN525" s="228"/>
      <c r="ACO525" s="228"/>
      <c r="ACP525" s="228"/>
      <c r="ACQ525" s="228"/>
      <c r="ACR525" s="228"/>
      <c r="ACS525" s="228"/>
      <c r="ACT525" s="228"/>
      <c r="ACU525" s="228"/>
      <c r="ACV525" s="228"/>
      <c r="ACW525" s="228"/>
      <c r="ACX525" s="228"/>
      <c r="ACY525" s="228"/>
      <c r="ACZ525" s="228"/>
      <c r="ADA525" s="228"/>
      <c r="ADB525" s="228"/>
      <c r="ADC525" s="228"/>
      <c r="ADD525" s="228"/>
      <c r="ADE525" s="228"/>
      <c r="ADF525" s="228"/>
      <c r="ADG525" s="228"/>
      <c r="ADH525" s="228"/>
      <c r="ADI525" s="228"/>
      <c r="ADJ525" s="228"/>
      <c r="ADK525" s="228"/>
      <c r="ADL525" s="228"/>
      <c r="ADM525" s="228"/>
      <c r="ADN525" s="228"/>
      <c r="ADO525" s="228"/>
      <c r="ADP525" s="228"/>
      <c r="ADQ525" s="228"/>
      <c r="ADR525" s="228"/>
      <c r="ADS525" s="228"/>
      <c r="ADT525" s="228"/>
      <c r="ADU525" s="228"/>
      <c r="ADV525" s="228"/>
      <c r="ADW525" s="228"/>
      <c r="ADX525" s="228"/>
      <c r="ADY525" s="228"/>
      <c r="ADZ525" s="228"/>
      <c r="AEA525" s="228"/>
      <c r="AEB525" s="228"/>
      <c r="AEC525" s="228"/>
      <c r="AED525" s="228"/>
      <c r="AEE525" s="228"/>
      <c r="AEF525" s="228"/>
      <c r="AEG525" s="228"/>
      <c r="AEH525" s="228"/>
      <c r="AEI525" s="228"/>
      <c r="AEJ525" s="228"/>
      <c r="AEK525" s="228"/>
      <c r="AEL525" s="228"/>
      <c r="AEM525" s="228"/>
      <c r="AEN525" s="228"/>
      <c r="AEO525" s="228"/>
      <c r="AEP525" s="228"/>
      <c r="AEQ525" s="228"/>
      <c r="AER525" s="228"/>
      <c r="AES525" s="228"/>
      <c r="AET525" s="228"/>
      <c r="AEU525" s="228"/>
      <c r="AEV525" s="228"/>
      <c r="AEW525" s="228"/>
      <c r="AEX525" s="228"/>
      <c r="AEY525" s="228"/>
      <c r="AEZ525" s="228"/>
      <c r="AFA525" s="228"/>
      <c r="AFB525" s="228"/>
      <c r="AFC525" s="228"/>
      <c r="AFD525" s="228"/>
      <c r="AFE525" s="228"/>
      <c r="AFF525" s="228"/>
      <c r="AFG525" s="228"/>
      <c r="AFH525" s="228"/>
      <c r="AFI525" s="228"/>
      <c r="AFJ525" s="228"/>
      <c r="AFK525" s="228"/>
      <c r="AFL525" s="228"/>
      <c r="AFM525" s="228"/>
      <c r="AFN525" s="228"/>
      <c r="AFO525" s="228"/>
      <c r="AFP525" s="228"/>
      <c r="AFQ525" s="228"/>
      <c r="AFR525" s="228"/>
      <c r="AFS525" s="228"/>
      <c r="AFT525" s="228"/>
      <c r="AFU525" s="228"/>
      <c r="AFV525" s="228"/>
      <c r="AFW525" s="228"/>
      <c r="AFX525" s="228"/>
      <c r="AFY525" s="228"/>
      <c r="AFZ525" s="228"/>
      <c r="AGA525" s="228"/>
      <c r="AGB525" s="228"/>
      <c r="AGC525" s="228"/>
      <c r="AGD525" s="228"/>
      <c r="AGE525" s="228"/>
      <c r="AGF525" s="228"/>
      <c r="AGG525" s="228"/>
      <c r="AGH525" s="228"/>
      <c r="AGI525" s="228"/>
      <c r="AGJ525" s="228"/>
      <c r="AGK525" s="228"/>
      <c r="AGL525" s="228"/>
      <c r="AGM525" s="228"/>
      <c r="AGN525" s="228"/>
      <c r="AGO525" s="228"/>
      <c r="AGP525" s="228"/>
      <c r="AGQ525" s="228"/>
      <c r="AGR525" s="228"/>
      <c r="AGS525" s="228"/>
      <c r="AGT525" s="228"/>
      <c r="AGU525" s="228"/>
      <c r="AGV525" s="228"/>
      <c r="AGW525" s="228"/>
      <c r="AGX525" s="228"/>
      <c r="AGY525" s="228"/>
      <c r="AGZ525" s="228"/>
      <c r="AHA525" s="228"/>
      <c r="AHB525" s="228"/>
      <c r="AHC525" s="228"/>
      <c r="AHD525" s="228"/>
      <c r="AHE525" s="228"/>
      <c r="AHF525" s="228"/>
      <c r="AHG525" s="228"/>
      <c r="AHH525" s="228"/>
      <c r="AHI525" s="228"/>
      <c r="AHJ525" s="228"/>
      <c r="AHK525" s="228"/>
      <c r="AHL525" s="228"/>
      <c r="AHM525" s="228"/>
      <c r="AHN525" s="228"/>
      <c r="AHO525" s="228"/>
      <c r="AHP525" s="228"/>
      <c r="AHQ525" s="228"/>
      <c r="AHR525" s="228"/>
      <c r="AHS525" s="228"/>
      <c r="AHT525" s="228"/>
      <c r="AHU525" s="228"/>
      <c r="AHV525" s="228"/>
      <c r="AHW525" s="228"/>
      <c r="AHX525" s="228"/>
      <c r="AHY525" s="228"/>
      <c r="AHZ525" s="228"/>
      <c r="AIA525" s="228"/>
      <c r="AIB525" s="228"/>
      <c r="AIC525" s="228"/>
      <c r="AID525" s="228"/>
      <c r="AIE525" s="228"/>
      <c r="AIF525" s="228"/>
      <c r="AIG525" s="228"/>
      <c r="AIH525" s="228"/>
      <c r="AII525" s="228"/>
      <c r="AIJ525" s="228"/>
      <c r="AIK525" s="228"/>
      <c r="AIL525" s="228"/>
      <c r="AIM525" s="228"/>
      <c r="AIN525" s="228"/>
      <c r="AIO525" s="228"/>
      <c r="AIP525" s="228"/>
      <c r="AIQ525" s="228"/>
      <c r="AIR525" s="228"/>
      <c r="AIS525" s="228"/>
      <c r="AIT525" s="228"/>
      <c r="AIU525" s="228"/>
      <c r="AIV525" s="228"/>
      <c r="AIW525" s="228"/>
      <c r="AIX525" s="228"/>
      <c r="AIY525" s="228"/>
      <c r="AIZ525" s="228"/>
      <c r="AJA525" s="228"/>
      <c r="AJB525" s="228"/>
      <c r="AJC525" s="228"/>
      <c r="AJD525" s="228"/>
      <c r="AJE525" s="228"/>
      <c r="AJF525" s="228"/>
      <c r="AJG525" s="228"/>
      <c r="AJH525" s="228"/>
      <c r="AJI525" s="228"/>
      <c r="AJJ525" s="228"/>
      <c r="AJK525" s="228"/>
      <c r="AJL525" s="228"/>
      <c r="AJM525" s="228"/>
      <c r="AJN525" s="228"/>
      <c r="AJO525" s="228"/>
      <c r="AJP525" s="228"/>
      <c r="AJQ525" s="228"/>
      <c r="AJR525" s="228"/>
      <c r="AJS525" s="228"/>
      <c r="AJT525" s="228"/>
      <c r="AJU525" s="228"/>
      <c r="AJV525" s="228"/>
      <c r="AJW525" s="228"/>
      <c r="AJX525" s="228"/>
      <c r="AJY525" s="228"/>
      <c r="AJZ525" s="228"/>
      <c r="AKA525" s="228"/>
      <c r="AKB525" s="228"/>
      <c r="AKC525" s="228"/>
      <c r="AKD525" s="228"/>
      <c r="AKE525" s="228"/>
      <c r="AKF525" s="228"/>
      <c r="AKG525" s="228"/>
      <c r="AKH525" s="228"/>
      <c r="AKI525" s="228"/>
      <c r="AKJ525" s="228"/>
      <c r="AKK525" s="228"/>
      <c r="AKL525" s="228"/>
      <c r="AKM525" s="228"/>
      <c r="AKN525" s="228"/>
      <c r="AKO525" s="228"/>
      <c r="AKP525" s="228"/>
      <c r="AKQ525" s="228"/>
      <c r="AKR525" s="228"/>
      <c r="AKS525" s="228"/>
      <c r="AKT525" s="228"/>
      <c r="AKU525" s="228"/>
      <c r="AKV525" s="228"/>
      <c r="AKW525" s="228"/>
      <c r="AKX525" s="228"/>
      <c r="AKY525" s="228"/>
      <c r="AKZ525" s="228"/>
      <c r="ALA525" s="228"/>
      <c r="ALB525" s="228"/>
      <c r="ALC525" s="228"/>
      <c r="ALD525" s="228"/>
      <c r="ALE525" s="228"/>
      <c r="ALF525" s="228"/>
      <c r="ALG525" s="228"/>
      <c r="ALH525" s="228"/>
      <c r="ALI525" s="228"/>
      <c r="ALJ525" s="228"/>
      <c r="ALK525" s="228"/>
      <c r="ALL525" s="228"/>
      <c r="ALM525" s="228"/>
      <c r="ALN525" s="228"/>
      <c r="ALO525" s="228"/>
      <c r="ALP525" s="228"/>
      <c r="ALQ525" s="228"/>
      <c r="ALR525" s="228"/>
      <c r="ALS525" s="228"/>
      <c r="ALT525" s="228"/>
      <c r="ALU525" s="228"/>
      <c r="ALV525" s="228"/>
      <c r="ALW525" s="228"/>
      <c r="ALX525" s="228"/>
      <c r="ALY525" s="228"/>
      <c r="ALZ525" s="228"/>
      <c r="AMA525" s="228"/>
      <c r="AMB525" s="228"/>
      <c r="AMC525" s="228"/>
      <c r="AMD525" s="228"/>
      <c r="AME525" s="228"/>
      <c r="AMF525" s="228"/>
      <c r="AMG525" s="228"/>
      <c r="AMH525" s="228"/>
      <c r="AMI525" s="228"/>
      <c r="AMJ525" s="228"/>
      <c r="AMK525" s="228"/>
      <c r="AML525" s="228"/>
      <c r="AMM525" s="228"/>
      <c r="AMN525" s="228"/>
      <c r="AMO525" s="228"/>
      <c r="AMP525" s="228"/>
      <c r="AMQ525" s="228"/>
      <c r="AMR525" s="228"/>
      <c r="AMS525" s="228"/>
      <c r="AMT525" s="228"/>
      <c r="AMU525" s="228"/>
      <c r="AMV525" s="228"/>
      <c r="AMW525" s="228"/>
      <c r="AMX525" s="228"/>
    </row>
    <row r="526" spans="1:1038" ht="18" customHeight="1">
      <c r="A526" s="389" t="s">
        <v>2065</v>
      </c>
      <c r="B526" s="226" t="s">
        <v>1647</v>
      </c>
      <c r="C526" s="226"/>
      <c r="D526" s="226" t="s">
        <v>1279</v>
      </c>
      <c r="E526" s="226">
        <v>73</v>
      </c>
      <c r="F526" s="226">
        <v>4</v>
      </c>
      <c r="G526" s="558" t="str">
        <f t="shared" si="168"/>
        <v>73-4</v>
      </c>
      <c r="H526" s="226">
        <v>0</v>
      </c>
      <c r="I526">
        <v>11.5</v>
      </c>
      <c r="J526" s="544">
        <f t="shared" si="177"/>
        <v>1</v>
      </c>
      <c r="K526" s="545" t="b">
        <f>IF(J527=1,IF(((VLOOKUP($G526,[1]Depth_Lookup!A$3:J$410,9,FALSE))-(I526/100))=0,"Good",IF(((VLOOKUP($G526,[1]Depth_Lookup!$A$3:$J$550,9,FALSE))-(I526/100))&gt;0,"Too Short","Too Long")))</f>
        <v>0</v>
      </c>
      <c r="L526" s="171">
        <f>(VLOOKUP($G526,Depth_Lookup!$A$3:$J$410,10,FALSE))+(H526/100)</f>
        <v>182.08</v>
      </c>
      <c r="M526" s="171">
        <f>(VLOOKUP($G526,Depth_Lookup!$A$3:$J$410,10,FALSE))+(I526/100)</f>
        <v>182.19500000000002</v>
      </c>
      <c r="N526" s="232" t="s">
        <v>2083</v>
      </c>
      <c r="O526" s="226">
        <v>2</v>
      </c>
      <c r="P526" s="226" t="s">
        <v>853</v>
      </c>
      <c r="Q526" s="226" t="s">
        <v>125</v>
      </c>
      <c r="R526" s="391" t="str">
        <f t="shared" si="175"/>
        <v>SerpentinizedHarzburgite</v>
      </c>
      <c r="S526" s="226" t="s">
        <v>587</v>
      </c>
      <c r="T526" s="226" t="s">
        <v>700</v>
      </c>
      <c r="U526" s="226" t="s">
        <v>108</v>
      </c>
      <c r="V526" s="226" t="s">
        <v>509</v>
      </c>
      <c r="W526" s="226" t="s">
        <v>102</v>
      </c>
      <c r="X526" s="391">
        <f>VLOOKUP(W526,[1]definitions_list_lookup!A$13:B$19,2,0)</f>
        <v>5</v>
      </c>
      <c r="Y526" s="226" t="s">
        <v>90</v>
      </c>
      <c r="Z526" s="226" t="s">
        <v>91</v>
      </c>
      <c r="AA526" s="226" t="s">
        <v>1685</v>
      </c>
      <c r="AB526" s="226"/>
      <c r="AC526" s="226"/>
      <c r="AD526" s="226"/>
      <c r="AE526" s="393"/>
      <c r="AF526" s="558" t="e">
        <f>VLOOKUP(AE526,[1]definitions_list_mag!$V$12:$W$15,2,0)</f>
        <v>#N/A</v>
      </c>
      <c r="AG526" s="394"/>
      <c r="AH526" s="226"/>
      <c r="AI526" s="257">
        <v>72</v>
      </c>
      <c r="AJ526" s="226"/>
      <c r="AK526" s="226"/>
      <c r="AL526" s="226"/>
      <c r="AM526" s="226"/>
      <c r="AN526" s="226"/>
      <c r="AO526" s="257"/>
      <c r="AP526" s="226"/>
      <c r="AQ526" s="226"/>
      <c r="AR526" s="226"/>
      <c r="AS526" s="226"/>
      <c r="AT526" s="226"/>
      <c r="AU526" s="257">
        <v>2</v>
      </c>
      <c r="AV526" s="226">
        <v>2</v>
      </c>
      <c r="AW526" s="226">
        <v>1</v>
      </c>
      <c r="AX526" s="226" t="s">
        <v>110</v>
      </c>
      <c r="AY526" s="226" t="s">
        <v>103</v>
      </c>
      <c r="AZ526" s="226"/>
      <c r="BA526" s="257">
        <v>25</v>
      </c>
      <c r="BB526" s="226">
        <v>8</v>
      </c>
      <c r="BC526" s="226">
        <v>3</v>
      </c>
      <c r="BD526" s="226" t="s">
        <v>118</v>
      </c>
      <c r="BE526" s="226" t="s">
        <v>103</v>
      </c>
      <c r="BF526" s="226" t="s">
        <v>2067</v>
      </c>
      <c r="BG526" s="257"/>
      <c r="BH526" s="226"/>
      <c r="BI526" s="226"/>
      <c r="BJ526" s="226"/>
      <c r="BK526" s="226"/>
      <c r="BL526" s="226"/>
      <c r="BM526" s="257">
        <v>1</v>
      </c>
      <c r="BN526" s="226">
        <v>1</v>
      </c>
      <c r="BO526" s="226">
        <v>0.5</v>
      </c>
      <c r="BP526" s="226"/>
      <c r="BQ526" s="226"/>
      <c r="BR526" s="226"/>
      <c r="BS526" s="226"/>
      <c r="BT526" s="226"/>
      <c r="BU526" s="226"/>
      <c r="BV526" s="226"/>
      <c r="BW526" s="226"/>
      <c r="BX526" s="226"/>
      <c r="BY526" s="257"/>
      <c r="BZ526" s="226"/>
      <c r="CA526" s="226"/>
      <c r="CB526" s="226"/>
      <c r="CC526" s="226"/>
      <c r="CD526" s="226"/>
      <c r="CE526" s="226"/>
      <c r="CF526" s="399">
        <f t="shared" si="178"/>
        <v>100</v>
      </c>
      <c r="CG526" s="259"/>
      <c r="CH526" s="559" t="s">
        <v>1329</v>
      </c>
      <c r="CI526" s="559">
        <v>95</v>
      </c>
      <c r="CJ526" s="559" t="s">
        <v>514</v>
      </c>
      <c r="CK526" s="560"/>
      <c r="CL526" s="560"/>
      <c r="CM526" s="560"/>
      <c r="CN526" s="560"/>
      <c r="CO526" s="560"/>
      <c r="CP526" s="560"/>
      <c r="CQ526" s="560"/>
      <c r="CR526" s="560"/>
      <c r="CS526" s="560"/>
      <c r="CT526" s="560"/>
      <c r="CU526" s="560"/>
      <c r="CV526" s="560"/>
      <c r="CW526" s="560"/>
      <c r="CX526" s="560"/>
      <c r="CY526" s="560"/>
      <c r="CZ526" s="560"/>
      <c r="DA526" s="560"/>
      <c r="DB526" s="560">
        <v>80</v>
      </c>
      <c r="DC526" s="561">
        <v>20</v>
      </c>
      <c r="DD526" s="560"/>
      <c r="DE526" s="560"/>
      <c r="DF526" s="560"/>
      <c r="DG526" s="560"/>
      <c r="DH526" s="560"/>
      <c r="DI526" s="560"/>
      <c r="DJ526" s="560"/>
      <c r="DK526" s="396"/>
      <c r="DL526" s="259"/>
      <c r="DM526" s="560"/>
      <c r="DN526" s="560"/>
      <c r="DO526" s="563"/>
      <c r="DP526" s="564"/>
      <c r="DQ526" s="565"/>
      <c r="DR526" s="563"/>
      <c r="DS526" s="565"/>
      <c r="DT526" s="543" t="s">
        <v>2084</v>
      </c>
      <c r="DU526" s="566"/>
      <c r="DV526" s="566"/>
      <c r="DW526" s="400" t="e">
        <f>VLOOKUP(P526,[1]definitions_list_lookup!$K$30:$L$54,2,0)</f>
        <v>#N/A</v>
      </c>
      <c r="DX526" s="567" t="s">
        <v>1838</v>
      </c>
      <c r="DY526" s="567" t="s">
        <v>1437</v>
      </c>
      <c r="DZ526" s="155"/>
      <c r="EA526" s="139"/>
      <c r="ED526" s="229" t="s">
        <v>2517</v>
      </c>
      <c r="EE526" s="140"/>
      <c r="EG526" s="140"/>
      <c r="EI526" s="218"/>
      <c r="EJ526" s="143"/>
      <c r="EK526" s="221"/>
      <c r="EM526" s="109"/>
      <c r="EN526" s="109"/>
      <c r="EZ526" s="192" t="e">
        <f t="shared" si="185"/>
        <v>#DIV/0!</v>
      </c>
      <c r="FA526" s="192" t="e">
        <f t="shared" si="186"/>
        <v>#DIV/0!</v>
      </c>
      <c r="FB526" s="192" t="e">
        <f t="shared" si="187"/>
        <v>#DIV/0!</v>
      </c>
      <c r="FC526" s="192" t="e">
        <f t="shared" si="188"/>
        <v>#DIV/0!</v>
      </c>
      <c r="FD526" s="192" t="e">
        <f t="shared" si="189"/>
        <v>#DIV/0!</v>
      </c>
      <c r="FE526" s="193" t="e">
        <f t="shared" si="190"/>
        <v>#DIV/0!</v>
      </c>
      <c r="FF526" s="194" t="e">
        <f t="shared" si="191"/>
        <v>#DIV/0!</v>
      </c>
      <c r="FI526" s="778">
        <f t="shared" si="192"/>
        <v>0</v>
      </c>
      <c r="FJ526" s="779" t="e">
        <f t="shared" si="193"/>
        <v>#DIV/0!</v>
      </c>
      <c r="FK526" s="779" t="e">
        <f t="shared" si="194"/>
        <v>#DIV/0!</v>
      </c>
      <c r="FL526" s="780" t="e">
        <f t="shared" si="195"/>
        <v>#DIV/0!</v>
      </c>
      <c r="FM526" s="169" t="e">
        <f t="shared" si="196"/>
        <v>#DIV/0!</v>
      </c>
      <c r="FN526" s="783" t="e">
        <f t="shared" si="197"/>
        <v>#DIV/0!</v>
      </c>
    </row>
    <row r="527" spans="1:1038" s="288" customFormat="1" ht="18" customHeight="1">
      <c r="A527" s="352" t="s">
        <v>2065</v>
      </c>
      <c r="B527" s="227" t="s">
        <v>1647</v>
      </c>
      <c r="C527" s="227"/>
      <c r="D527" s="227" t="s">
        <v>1279</v>
      </c>
      <c r="E527" s="227">
        <v>73</v>
      </c>
      <c r="F527" s="227">
        <v>4</v>
      </c>
      <c r="G527" s="570" t="str">
        <f t="shared" si="168"/>
        <v>73-4</v>
      </c>
      <c r="H527" s="227">
        <v>11.5</v>
      </c>
      <c r="I527" s="479">
        <v>69.5</v>
      </c>
      <c r="J527" s="477">
        <f t="shared" si="177"/>
        <v>0</v>
      </c>
      <c r="K527" s="478" t="str">
        <f>IF(J528=1,IF(((VLOOKUP($G527,[1]Depth_Lookup!A$3:J$410,9,FALSE))-(I527/100))=0,"Good",IF(((VLOOKUP($G527,[1]Depth_Lookup!$A$3:$J$550,9,FALSE))-(I527/100))&gt;0,"Too Short","Too Long")))</f>
        <v>Good</v>
      </c>
      <c r="L527" s="171">
        <f>(VLOOKUP($G527,Depth_Lookup!$A$3:$J$410,10,FALSE))+(H527/100)</f>
        <v>182.19500000000002</v>
      </c>
      <c r="M527" s="171">
        <f>(VLOOKUP($G527,Depth_Lookup!$A$3:$J$410,10,FALSE))+(I527/100)</f>
        <v>182.77500000000001</v>
      </c>
      <c r="N527" s="230" t="s">
        <v>2087</v>
      </c>
      <c r="O527" s="227">
        <v>2</v>
      </c>
      <c r="P527" s="227" t="s">
        <v>853</v>
      </c>
      <c r="Q527" s="227" t="s">
        <v>125</v>
      </c>
      <c r="R527" s="286" t="str">
        <f t="shared" si="175"/>
        <v>SerpentinizedHarzburgite</v>
      </c>
      <c r="S527" s="227" t="s">
        <v>700</v>
      </c>
      <c r="T527" s="227" t="s">
        <v>700</v>
      </c>
      <c r="U527" s="227"/>
      <c r="V527" s="227"/>
      <c r="W527" s="227" t="s">
        <v>102</v>
      </c>
      <c r="X527" s="286">
        <f>VLOOKUP(W527,[1]definitions_list_lookup!A$13:B$19,2,0)</f>
        <v>5</v>
      </c>
      <c r="Y527" s="227" t="s">
        <v>90</v>
      </c>
      <c r="Z527" s="227" t="s">
        <v>91</v>
      </c>
      <c r="AA527" s="227" t="s">
        <v>1685</v>
      </c>
      <c r="AB527" s="227"/>
      <c r="AC527" s="227"/>
      <c r="AD527" s="227"/>
      <c r="AE527" s="233"/>
      <c r="AF527" s="570" t="e">
        <f>VLOOKUP(AE527,[1]definitions_list_mag!$V$12:$W$15,2,0)</f>
        <v>#N/A</v>
      </c>
      <c r="AG527" s="237"/>
      <c r="AH527" s="227"/>
      <c r="AI527" s="240">
        <v>72</v>
      </c>
      <c r="AJ527" s="227"/>
      <c r="AK527" s="227"/>
      <c r="AL527" s="227"/>
      <c r="AM527" s="227"/>
      <c r="AN527" s="227"/>
      <c r="AO527" s="240"/>
      <c r="AP527" s="227"/>
      <c r="AQ527" s="227"/>
      <c r="AR527" s="227"/>
      <c r="AS527" s="227"/>
      <c r="AT527" s="227"/>
      <c r="AU527" s="240">
        <v>2</v>
      </c>
      <c r="AV527" s="227">
        <v>1</v>
      </c>
      <c r="AW527" s="227">
        <v>1</v>
      </c>
      <c r="AX527" s="227" t="s">
        <v>110</v>
      </c>
      <c r="AY527" s="227" t="s">
        <v>103</v>
      </c>
      <c r="AZ527" s="227"/>
      <c r="BA527" s="240">
        <v>25</v>
      </c>
      <c r="BB527" s="227">
        <v>8</v>
      </c>
      <c r="BC527" s="227">
        <v>3</v>
      </c>
      <c r="BD527" s="227" t="s">
        <v>118</v>
      </c>
      <c r="BE527" s="227" t="s">
        <v>103</v>
      </c>
      <c r="BF527" s="227" t="s">
        <v>2067</v>
      </c>
      <c r="BG527" s="240"/>
      <c r="BH527" s="227"/>
      <c r="BI527" s="227"/>
      <c r="BJ527" s="227"/>
      <c r="BK527" s="227"/>
      <c r="BL527" s="227"/>
      <c r="BM527" s="240">
        <v>1</v>
      </c>
      <c r="BN527" s="227">
        <v>1</v>
      </c>
      <c r="BO527" s="227">
        <v>0.5</v>
      </c>
      <c r="BP527" s="227"/>
      <c r="BQ527" s="227"/>
      <c r="BR527" s="227"/>
      <c r="BS527" s="227"/>
      <c r="BT527" s="227"/>
      <c r="BU527" s="227"/>
      <c r="BV527" s="227"/>
      <c r="BW527" s="227"/>
      <c r="BX527" s="227"/>
      <c r="BY527" s="240"/>
      <c r="BZ527" s="227"/>
      <c r="CA527" s="227"/>
      <c r="CB527" s="227"/>
      <c r="CC527" s="227"/>
      <c r="CD527" s="227"/>
      <c r="CE527" s="227"/>
      <c r="CF527" s="290">
        <f t="shared" si="178"/>
        <v>100</v>
      </c>
      <c r="CG527" s="148"/>
      <c r="CH527" s="571" t="s">
        <v>1329</v>
      </c>
      <c r="CI527" s="571">
        <v>95</v>
      </c>
      <c r="CJ527" s="571" t="s">
        <v>514</v>
      </c>
      <c r="CK527" s="572"/>
      <c r="CL527" s="572"/>
      <c r="CM527" s="572"/>
      <c r="CN527" s="572"/>
      <c r="CO527" s="572"/>
      <c r="CP527" s="572"/>
      <c r="CQ527" s="572"/>
      <c r="CR527" s="572"/>
      <c r="CS527" s="572"/>
      <c r="CT527" s="572"/>
      <c r="CU527" s="572"/>
      <c r="CV527" s="572"/>
      <c r="CW527" s="572"/>
      <c r="CX527" s="572"/>
      <c r="CY527" s="572"/>
      <c r="CZ527" s="572"/>
      <c r="DA527" s="572"/>
      <c r="DB527" s="572">
        <v>80</v>
      </c>
      <c r="DC527" s="573">
        <v>20</v>
      </c>
      <c r="DD527" s="572"/>
      <c r="DE527" s="572"/>
      <c r="DF527" s="572"/>
      <c r="DG527" s="572"/>
      <c r="DH527" s="572"/>
      <c r="DI527" s="572"/>
      <c r="DJ527" s="572"/>
      <c r="DK527" s="208"/>
      <c r="DL527" s="148"/>
      <c r="DM527" s="572"/>
      <c r="DN527" s="572"/>
      <c r="DO527" s="574"/>
      <c r="DP527" s="575"/>
      <c r="DQ527" s="576"/>
      <c r="DR527" s="574"/>
      <c r="DS527" s="576"/>
      <c r="DT527" s="283" t="s">
        <v>2088</v>
      </c>
      <c r="DU527" s="577"/>
      <c r="DV527" s="577"/>
      <c r="DW527" s="291" t="e">
        <f>VLOOKUP(P527,[1]definitions_list_lookup!$K$30:$L$54,2,0)</f>
        <v>#N/A</v>
      </c>
      <c r="DX527" s="578" t="s">
        <v>1716</v>
      </c>
      <c r="DY527" s="578" t="s">
        <v>1437</v>
      </c>
      <c r="DZ527" s="154"/>
      <c r="EA527" s="154"/>
      <c r="EB527" s="229"/>
      <c r="EC527" s="292"/>
      <c r="ED527" s="229" t="s">
        <v>2517</v>
      </c>
      <c r="EE527" s="293"/>
      <c r="EF527" s="294"/>
      <c r="EG527" s="293"/>
      <c r="EH527" s="295"/>
      <c r="EI527" s="296"/>
      <c r="EJ527" s="297"/>
      <c r="EK527" s="298"/>
      <c r="EL527" s="293"/>
      <c r="EM527" s="295"/>
      <c r="EN527" s="295"/>
      <c r="EO527" s="321"/>
      <c r="EP527" s="321"/>
      <c r="EQ527" s="321"/>
      <c r="ER527" s="321"/>
      <c r="ES527" s="321"/>
      <c r="ET527" s="321"/>
      <c r="EU527" s="321"/>
      <c r="EV527" s="322"/>
      <c r="EW527" s="322"/>
      <c r="EX527" s="322"/>
      <c r="EY527" s="322"/>
      <c r="EZ527" s="192" t="e">
        <f t="shared" si="185"/>
        <v>#DIV/0!</v>
      </c>
      <c r="FA527" s="192" t="e">
        <f t="shared" si="186"/>
        <v>#DIV/0!</v>
      </c>
      <c r="FB527" s="192" t="e">
        <f t="shared" si="187"/>
        <v>#DIV/0!</v>
      </c>
      <c r="FC527" s="192" t="e">
        <f t="shared" si="188"/>
        <v>#DIV/0!</v>
      </c>
      <c r="FD527" s="192" t="e">
        <f t="shared" si="189"/>
        <v>#DIV/0!</v>
      </c>
      <c r="FE527" s="193" t="e">
        <f t="shared" si="190"/>
        <v>#DIV/0!</v>
      </c>
      <c r="FF527" s="194" t="e">
        <f t="shared" si="191"/>
        <v>#DIV/0!</v>
      </c>
      <c r="FG527" s="293"/>
      <c r="FH527" s="295"/>
      <c r="FI527" s="778">
        <f t="shared" si="192"/>
        <v>0</v>
      </c>
      <c r="FJ527" s="779" t="e">
        <f t="shared" si="193"/>
        <v>#DIV/0!</v>
      </c>
      <c r="FK527" s="779" t="e">
        <f t="shared" si="194"/>
        <v>#DIV/0!</v>
      </c>
      <c r="FL527" s="780" t="e">
        <f t="shared" si="195"/>
        <v>#DIV/0!</v>
      </c>
      <c r="FM527" s="169" t="e">
        <f t="shared" si="196"/>
        <v>#DIV/0!</v>
      </c>
      <c r="FN527" s="783" t="e">
        <f t="shared" si="197"/>
        <v>#DIV/0!</v>
      </c>
      <c r="FO527" s="227"/>
      <c r="FP527" s="227"/>
      <c r="FQ527" s="227"/>
      <c r="FR527" s="227"/>
      <c r="FS527" s="227"/>
      <c r="FT527" s="227"/>
      <c r="FU527" s="227"/>
      <c r="FV527" s="227"/>
      <c r="FW527" s="227"/>
      <c r="FX527" s="227"/>
      <c r="FY527" s="227"/>
      <c r="FZ527" s="227"/>
      <c r="GA527" s="227"/>
      <c r="GB527" s="227"/>
      <c r="GC527" s="227"/>
      <c r="GD527" s="227"/>
      <c r="GE527" s="227"/>
      <c r="GF527" s="227"/>
      <c r="GG527" s="227"/>
      <c r="GH527" s="227"/>
      <c r="GI527" s="227"/>
      <c r="GJ527" s="227"/>
      <c r="GK527" s="227"/>
      <c r="GL527" s="227"/>
      <c r="GM527" s="227"/>
      <c r="GN527" s="227"/>
      <c r="GO527" s="227"/>
      <c r="GP527" s="227"/>
      <c r="GQ527" s="227"/>
      <c r="GR527" s="227"/>
      <c r="GS527" s="227"/>
      <c r="GT527" s="227"/>
      <c r="GU527" s="227"/>
      <c r="GV527" s="227"/>
      <c r="GW527" s="227"/>
      <c r="GX527" s="227"/>
      <c r="GY527" s="227"/>
      <c r="GZ527" s="227"/>
      <c r="HA527" s="227"/>
      <c r="HB527" s="227"/>
      <c r="HC527" s="227"/>
      <c r="HD527" s="227"/>
      <c r="HE527" s="227"/>
      <c r="HF527" s="227"/>
      <c r="HG527" s="227"/>
      <c r="HH527" s="227"/>
      <c r="HI527" s="227"/>
      <c r="HJ527" s="227"/>
      <c r="HK527" s="227"/>
      <c r="HL527" s="227"/>
      <c r="HM527" s="227"/>
      <c r="HN527" s="227"/>
      <c r="HO527" s="227"/>
      <c r="HP527" s="227"/>
      <c r="HQ527" s="227"/>
      <c r="HR527" s="227"/>
      <c r="HS527" s="227"/>
      <c r="HT527" s="227"/>
      <c r="HU527" s="227"/>
      <c r="HV527" s="227"/>
      <c r="HW527" s="227"/>
      <c r="HX527" s="227"/>
      <c r="HY527" s="227"/>
      <c r="HZ527" s="227"/>
      <c r="IA527" s="227"/>
      <c r="IB527" s="227"/>
      <c r="IC527" s="227"/>
      <c r="ID527" s="227"/>
      <c r="IE527" s="227"/>
      <c r="IF527" s="227"/>
      <c r="IG527" s="227"/>
      <c r="IH527" s="227"/>
      <c r="II527" s="227"/>
      <c r="IJ527" s="227"/>
      <c r="IK527" s="227"/>
      <c r="IL527" s="227"/>
      <c r="IM527" s="227"/>
      <c r="IN527" s="227"/>
      <c r="IO527" s="227"/>
      <c r="IP527" s="227"/>
      <c r="IQ527" s="227"/>
      <c r="IR527" s="227"/>
      <c r="IS527" s="227"/>
      <c r="IT527" s="227"/>
      <c r="IU527" s="227"/>
      <c r="IV527" s="227"/>
      <c r="IW527" s="227"/>
      <c r="IX527" s="227"/>
      <c r="IY527" s="227"/>
      <c r="IZ527" s="227"/>
      <c r="JA527" s="227"/>
      <c r="JB527" s="227"/>
      <c r="JC527" s="227"/>
      <c r="JD527" s="227"/>
      <c r="JE527" s="227"/>
      <c r="JF527" s="227"/>
      <c r="JG527" s="227"/>
      <c r="JH527" s="227"/>
      <c r="JI527" s="227"/>
      <c r="JJ527" s="227"/>
      <c r="JK527" s="227"/>
      <c r="JL527" s="227"/>
      <c r="JM527" s="227"/>
      <c r="JN527" s="227"/>
      <c r="JO527" s="227"/>
      <c r="JP527" s="227"/>
      <c r="JQ527" s="227"/>
      <c r="JR527" s="227"/>
      <c r="JS527" s="227"/>
      <c r="JT527" s="227"/>
      <c r="JU527" s="227"/>
      <c r="JV527" s="227"/>
      <c r="JW527" s="227"/>
      <c r="JX527" s="227"/>
      <c r="JY527" s="227"/>
      <c r="JZ527" s="227"/>
      <c r="KA527" s="227"/>
      <c r="KB527" s="227"/>
      <c r="KC527" s="227"/>
      <c r="KD527" s="227"/>
      <c r="KE527" s="227"/>
      <c r="KF527" s="227"/>
      <c r="KG527" s="227"/>
      <c r="KH527" s="227"/>
      <c r="KI527" s="227"/>
      <c r="KJ527" s="227"/>
      <c r="KK527" s="227"/>
      <c r="KL527" s="227"/>
      <c r="KM527" s="227"/>
      <c r="KN527" s="227"/>
      <c r="KO527" s="227"/>
      <c r="KP527" s="227"/>
      <c r="KQ527" s="227"/>
      <c r="KR527" s="227"/>
      <c r="KS527" s="227"/>
      <c r="KT527" s="227"/>
      <c r="KU527" s="227"/>
      <c r="KV527" s="227"/>
      <c r="KW527" s="227"/>
      <c r="KX527" s="227"/>
      <c r="KY527" s="227"/>
      <c r="KZ527" s="227"/>
      <c r="LA527" s="227"/>
      <c r="LB527" s="227"/>
      <c r="LC527" s="227"/>
      <c r="LD527" s="227"/>
      <c r="LE527" s="227"/>
      <c r="LF527" s="227"/>
      <c r="LG527" s="227"/>
      <c r="LH527" s="227"/>
      <c r="LI527" s="227"/>
      <c r="LJ527" s="227"/>
      <c r="LK527" s="227"/>
      <c r="LL527" s="227"/>
      <c r="LM527" s="227"/>
      <c r="LN527" s="227"/>
      <c r="LO527" s="227"/>
      <c r="LP527" s="227"/>
      <c r="LQ527" s="227"/>
      <c r="LR527" s="227"/>
      <c r="LS527" s="227"/>
      <c r="LT527" s="227"/>
      <c r="LU527" s="227"/>
      <c r="LV527" s="227"/>
      <c r="LW527" s="227"/>
      <c r="LX527" s="227"/>
      <c r="LY527" s="227"/>
      <c r="LZ527" s="227"/>
      <c r="MA527" s="227"/>
      <c r="MB527" s="227"/>
      <c r="MC527" s="227"/>
      <c r="MD527" s="227"/>
      <c r="ME527" s="227"/>
      <c r="MF527" s="227"/>
      <c r="MG527" s="227"/>
      <c r="MH527" s="227"/>
      <c r="MI527" s="227"/>
      <c r="MJ527" s="227"/>
      <c r="MK527" s="227"/>
      <c r="ML527" s="227"/>
      <c r="MM527" s="227"/>
      <c r="MN527" s="227"/>
      <c r="MO527" s="227"/>
      <c r="MP527" s="227"/>
      <c r="MQ527" s="227"/>
      <c r="MR527" s="227"/>
      <c r="MS527" s="227"/>
      <c r="MT527" s="227"/>
      <c r="MU527" s="227"/>
      <c r="MV527" s="227"/>
      <c r="MW527" s="227"/>
      <c r="MX527" s="227"/>
      <c r="MY527" s="227"/>
      <c r="MZ527" s="227"/>
      <c r="NA527" s="227"/>
      <c r="NB527" s="227"/>
      <c r="NC527" s="227"/>
      <c r="ND527" s="227"/>
      <c r="NE527" s="227"/>
      <c r="NF527" s="227"/>
      <c r="NG527" s="227"/>
      <c r="NH527" s="227"/>
      <c r="NI527" s="227"/>
      <c r="NJ527" s="227"/>
      <c r="NK527" s="227"/>
      <c r="NL527" s="227"/>
      <c r="NM527" s="227"/>
      <c r="NN527" s="227"/>
      <c r="NO527" s="227"/>
      <c r="NP527" s="227"/>
      <c r="NQ527" s="227"/>
      <c r="NR527" s="227"/>
      <c r="NS527" s="227"/>
      <c r="NT527" s="227"/>
      <c r="NU527" s="227"/>
      <c r="NV527" s="227"/>
      <c r="NW527" s="227"/>
      <c r="NX527" s="227"/>
      <c r="NY527" s="227"/>
      <c r="NZ527" s="227"/>
      <c r="OA527" s="227"/>
      <c r="OB527" s="227"/>
      <c r="OC527" s="227"/>
      <c r="OD527" s="227"/>
      <c r="OE527" s="227"/>
      <c r="OF527" s="227"/>
      <c r="OG527" s="227"/>
      <c r="OH527" s="227"/>
      <c r="OI527" s="227"/>
      <c r="OJ527" s="227"/>
      <c r="OK527" s="227"/>
      <c r="OL527" s="227"/>
      <c r="OM527" s="227"/>
      <c r="ON527" s="227"/>
      <c r="OO527" s="227"/>
      <c r="OP527" s="227"/>
      <c r="OQ527" s="227"/>
      <c r="OR527" s="227"/>
      <c r="OS527" s="227"/>
      <c r="OT527" s="227"/>
      <c r="OU527" s="227"/>
      <c r="OV527" s="227"/>
      <c r="OW527" s="227"/>
      <c r="OX527" s="227"/>
      <c r="OY527" s="227"/>
      <c r="OZ527" s="227"/>
      <c r="PA527" s="227"/>
      <c r="PB527" s="227"/>
      <c r="PC527" s="227"/>
      <c r="PD527" s="227"/>
      <c r="PE527" s="227"/>
      <c r="PF527" s="227"/>
      <c r="PG527" s="227"/>
      <c r="PH527" s="227"/>
      <c r="PI527" s="227"/>
      <c r="PJ527" s="227"/>
      <c r="PK527" s="227"/>
      <c r="PL527" s="227"/>
      <c r="PM527" s="227"/>
      <c r="PN527" s="227"/>
      <c r="PO527" s="227"/>
      <c r="PP527" s="227"/>
      <c r="PQ527" s="227"/>
      <c r="PR527" s="227"/>
      <c r="PS527" s="227"/>
      <c r="PT527" s="227"/>
      <c r="PU527" s="227"/>
      <c r="PV527" s="227"/>
      <c r="PW527" s="227"/>
      <c r="PX527" s="227"/>
      <c r="PY527" s="227"/>
      <c r="PZ527" s="227"/>
      <c r="QA527" s="227"/>
      <c r="QB527" s="227"/>
      <c r="QC527" s="227"/>
      <c r="QD527" s="227"/>
      <c r="QE527" s="227"/>
      <c r="QF527" s="227"/>
      <c r="QG527" s="227"/>
      <c r="QH527" s="227"/>
      <c r="QI527" s="227"/>
      <c r="QJ527" s="227"/>
      <c r="QK527" s="227"/>
      <c r="QL527" s="227"/>
      <c r="QM527" s="227"/>
      <c r="QN527" s="227"/>
      <c r="QO527" s="227"/>
      <c r="QP527" s="227"/>
      <c r="QQ527" s="227"/>
      <c r="QR527" s="227"/>
      <c r="QS527" s="227"/>
      <c r="QT527" s="227"/>
      <c r="QU527" s="227"/>
      <c r="QV527" s="227"/>
      <c r="QW527" s="227"/>
      <c r="QX527" s="227"/>
      <c r="QY527" s="227"/>
      <c r="QZ527" s="227"/>
      <c r="RA527" s="227"/>
      <c r="RB527" s="227"/>
      <c r="RC527" s="227"/>
      <c r="RD527" s="227"/>
      <c r="RE527" s="227"/>
      <c r="RF527" s="227"/>
      <c r="RG527" s="227"/>
      <c r="RH527" s="227"/>
      <c r="RI527" s="227"/>
      <c r="RJ527" s="227"/>
      <c r="RK527" s="227"/>
      <c r="RL527" s="227"/>
      <c r="RM527" s="227"/>
      <c r="RN527" s="227"/>
      <c r="RO527" s="227"/>
      <c r="RP527" s="227"/>
      <c r="RQ527" s="227"/>
      <c r="RR527" s="227"/>
      <c r="RS527" s="227"/>
      <c r="RT527" s="227"/>
      <c r="RU527" s="227"/>
      <c r="RV527" s="227"/>
      <c r="RW527" s="227"/>
      <c r="RX527" s="227"/>
      <c r="RY527" s="227"/>
      <c r="RZ527" s="227"/>
      <c r="SA527" s="227"/>
      <c r="SB527" s="227"/>
      <c r="SC527" s="227"/>
      <c r="SD527" s="227"/>
      <c r="SE527" s="227"/>
      <c r="SF527" s="227"/>
      <c r="SG527" s="227"/>
      <c r="SH527" s="227"/>
      <c r="SI527" s="227"/>
      <c r="SJ527" s="227"/>
      <c r="SK527" s="227"/>
      <c r="SL527" s="227"/>
      <c r="SM527" s="227"/>
      <c r="SN527" s="227"/>
      <c r="SO527" s="227"/>
      <c r="SP527" s="227"/>
      <c r="SQ527" s="227"/>
      <c r="SR527" s="227"/>
      <c r="SS527" s="227"/>
      <c r="ST527" s="227"/>
      <c r="SU527" s="227"/>
      <c r="SV527" s="227"/>
      <c r="SW527" s="227"/>
      <c r="SX527" s="227"/>
      <c r="SY527" s="227"/>
      <c r="SZ527" s="227"/>
      <c r="TA527" s="227"/>
      <c r="TB527" s="227"/>
      <c r="TC527" s="227"/>
      <c r="TD527" s="227"/>
      <c r="TE527" s="227"/>
      <c r="TF527" s="227"/>
      <c r="TG527" s="227"/>
      <c r="TH527" s="227"/>
      <c r="TI527" s="227"/>
      <c r="TJ527" s="227"/>
      <c r="TK527" s="227"/>
      <c r="TL527" s="227"/>
      <c r="TM527" s="227"/>
      <c r="TN527" s="227"/>
      <c r="TO527" s="227"/>
      <c r="TP527" s="227"/>
      <c r="TQ527" s="227"/>
      <c r="TR527" s="227"/>
      <c r="TS527" s="227"/>
      <c r="TT527" s="227"/>
      <c r="TU527" s="227"/>
      <c r="TV527" s="227"/>
      <c r="TW527" s="227"/>
      <c r="TX527" s="227"/>
      <c r="TY527" s="227"/>
      <c r="TZ527" s="227"/>
      <c r="UA527" s="227"/>
      <c r="UB527" s="227"/>
      <c r="UC527" s="227"/>
      <c r="UD527" s="227"/>
      <c r="UE527" s="227"/>
      <c r="UF527" s="227"/>
      <c r="UG527" s="227"/>
      <c r="UH527" s="227"/>
      <c r="UI527" s="227"/>
      <c r="UJ527" s="227"/>
      <c r="UK527" s="227"/>
      <c r="UL527" s="227"/>
      <c r="UM527" s="227"/>
      <c r="UN527" s="227"/>
      <c r="UO527" s="227"/>
      <c r="UP527" s="227"/>
      <c r="UQ527" s="227"/>
      <c r="UR527" s="227"/>
      <c r="US527" s="227"/>
      <c r="UT527" s="227"/>
      <c r="UU527" s="227"/>
      <c r="UV527" s="227"/>
      <c r="UW527" s="227"/>
      <c r="UX527" s="227"/>
      <c r="UY527" s="227"/>
      <c r="UZ527" s="227"/>
      <c r="VA527" s="227"/>
      <c r="VB527" s="227"/>
      <c r="VC527" s="227"/>
      <c r="VD527" s="227"/>
      <c r="VE527" s="227"/>
      <c r="VF527" s="227"/>
      <c r="VG527" s="227"/>
      <c r="VH527" s="227"/>
      <c r="VI527" s="227"/>
      <c r="VJ527" s="227"/>
      <c r="VK527" s="227"/>
      <c r="VL527" s="227"/>
      <c r="VM527" s="227"/>
      <c r="VN527" s="227"/>
      <c r="VO527" s="227"/>
      <c r="VP527" s="227"/>
      <c r="VQ527" s="227"/>
      <c r="VR527" s="227"/>
      <c r="VS527" s="227"/>
      <c r="VT527" s="227"/>
      <c r="VU527" s="227"/>
      <c r="VV527" s="227"/>
      <c r="VW527" s="227"/>
      <c r="VX527" s="227"/>
      <c r="VY527" s="227"/>
      <c r="VZ527" s="227"/>
      <c r="WA527" s="227"/>
      <c r="WB527" s="227"/>
      <c r="WC527" s="227"/>
      <c r="WD527" s="227"/>
      <c r="WE527" s="227"/>
      <c r="WF527" s="227"/>
      <c r="WG527" s="227"/>
      <c r="WH527" s="227"/>
      <c r="WI527" s="227"/>
      <c r="WJ527" s="227"/>
      <c r="WK527" s="227"/>
      <c r="WL527" s="227"/>
      <c r="WM527" s="227"/>
      <c r="WN527" s="227"/>
      <c r="WO527" s="227"/>
      <c r="WP527" s="227"/>
      <c r="WQ527" s="227"/>
      <c r="WR527" s="227"/>
      <c r="WS527" s="227"/>
      <c r="WT527" s="227"/>
      <c r="WU527" s="227"/>
      <c r="WV527" s="227"/>
      <c r="WW527" s="227"/>
      <c r="WX527" s="227"/>
      <c r="WY527" s="227"/>
      <c r="WZ527" s="227"/>
      <c r="XA527" s="227"/>
      <c r="XB527" s="227"/>
      <c r="XC527" s="227"/>
      <c r="XD527" s="227"/>
      <c r="XE527" s="227"/>
      <c r="XF527" s="227"/>
      <c r="XG527" s="227"/>
      <c r="XH527" s="227"/>
      <c r="XI527" s="227"/>
      <c r="XJ527" s="227"/>
      <c r="XK527" s="227"/>
      <c r="XL527" s="227"/>
      <c r="XM527" s="227"/>
      <c r="XN527" s="227"/>
      <c r="XO527" s="227"/>
      <c r="XP527" s="227"/>
      <c r="XQ527" s="227"/>
      <c r="XR527" s="227"/>
      <c r="XS527" s="227"/>
      <c r="XT527" s="227"/>
      <c r="XU527" s="227"/>
      <c r="XV527" s="227"/>
      <c r="XW527" s="227"/>
      <c r="XX527" s="227"/>
      <c r="XY527" s="227"/>
      <c r="XZ527" s="227"/>
      <c r="YA527" s="227"/>
      <c r="YB527" s="227"/>
      <c r="YC527" s="227"/>
      <c r="YD527" s="227"/>
      <c r="YE527" s="227"/>
      <c r="YF527" s="227"/>
      <c r="YG527" s="227"/>
      <c r="YH527" s="227"/>
      <c r="YI527" s="227"/>
      <c r="YJ527" s="227"/>
      <c r="YK527" s="227"/>
      <c r="YL527" s="227"/>
      <c r="YM527" s="227"/>
      <c r="YN527" s="227"/>
      <c r="YO527" s="227"/>
      <c r="YP527" s="227"/>
      <c r="YQ527" s="227"/>
      <c r="YR527" s="227"/>
      <c r="YS527" s="227"/>
      <c r="YT527" s="227"/>
      <c r="YU527" s="227"/>
      <c r="YV527" s="227"/>
      <c r="YW527" s="227"/>
      <c r="YX527" s="227"/>
      <c r="YY527" s="227"/>
      <c r="YZ527" s="227"/>
      <c r="ZA527" s="227"/>
      <c r="ZB527" s="227"/>
      <c r="ZC527" s="227"/>
      <c r="ZD527" s="227"/>
      <c r="ZE527" s="227"/>
      <c r="ZF527" s="227"/>
      <c r="ZG527" s="227"/>
      <c r="ZH527" s="227"/>
      <c r="ZI527" s="227"/>
      <c r="ZJ527" s="227"/>
      <c r="ZK527" s="227"/>
      <c r="ZL527" s="227"/>
      <c r="ZM527" s="227"/>
      <c r="ZN527" s="227"/>
      <c r="ZO527" s="227"/>
      <c r="ZP527" s="227"/>
      <c r="ZQ527" s="227"/>
      <c r="ZR527" s="227"/>
      <c r="ZS527" s="227"/>
      <c r="ZT527" s="227"/>
      <c r="ZU527" s="227"/>
      <c r="ZV527" s="227"/>
      <c r="ZW527" s="227"/>
      <c r="ZX527" s="227"/>
      <c r="ZY527" s="227"/>
      <c r="ZZ527" s="227"/>
      <c r="AAA527" s="227"/>
      <c r="AAB527" s="227"/>
      <c r="AAC527" s="227"/>
      <c r="AAD527" s="227"/>
      <c r="AAE527" s="227"/>
      <c r="AAF527" s="227"/>
      <c r="AAG527" s="227"/>
      <c r="AAH527" s="227"/>
      <c r="AAI527" s="227"/>
      <c r="AAJ527" s="227"/>
      <c r="AAK527" s="227"/>
      <c r="AAL527" s="227"/>
      <c r="AAM527" s="227"/>
      <c r="AAN527" s="227"/>
      <c r="AAO527" s="227"/>
      <c r="AAP527" s="227"/>
      <c r="AAQ527" s="227"/>
      <c r="AAR527" s="227"/>
      <c r="AAS527" s="227"/>
      <c r="AAT527" s="227"/>
      <c r="AAU527" s="227"/>
      <c r="AAV527" s="227"/>
      <c r="AAW527" s="227"/>
      <c r="AAX527" s="227"/>
      <c r="AAY527" s="227"/>
      <c r="AAZ527" s="227"/>
      <c r="ABA527" s="227"/>
      <c r="ABB527" s="227"/>
      <c r="ABC527" s="227"/>
      <c r="ABD527" s="227"/>
      <c r="ABE527" s="227"/>
      <c r="ABF527" s="227"/>
      <c r="ABG527" s="227"/>
      <c r="ABH527" s="227"/>
      <c r="ABI527" s="227"/>
      <c r="ABJ527" s="227"/>
      <c r="ABK527" s="227"/>
      <c r="ABL527" s="227"/>
      <c r="ABM527" s="227"/>
      <c r="ABN527" s="227"/>
      <c r="ABO527" s="227"/>
      <c r="ABP527" s="227"/>
      <c r="ABQ527" s="227"/>
      <c r="ABR527" s="227"/>
      <c r="ABS527" s="227"/>
      <c r="ABT527" s="227"/>
      <c r="ABU527" s="227"/>
      <c r="ABV527" s="227"/>
      <c r="ABW527" s="227"/>
      <c r="ABX527" s="227"/>
      <c r="ABY527" s="227"/>
      <c r="ABZ527" s="227"/>
      <c r="ACA527" s="227"/>
      <c r="ACB527" s="227"/>
      <c r="ACC527" s="227"/>
      <c r="ACD527" s="227"/>
      <c r="ACE527" s="227"/>
      <c r="ACF527" s="227"/>
      <c r="ACG527" s="227"/>
      <c r="ACH527" s="227"/>
      <c r="ACI527" s="227"/>
      <c r="ACJ527" s="227"/>
      <c r="ACK527" s="227"/>
      <c r="ACL527" s="227"/>
      <c r="ACM527" s="227"/>
      <c r="ACN527" s="227"/>
      <c r="ACO527" s="227"/>
      <c r="ACP527" s="227"/>
      <c r="ACQ527" s="227"/>
      <c r="ACR527" s="227"/>
      <c r="ACS527" s="227"/>
      <c r="ACT527" s="227"/>
      <c r="ACU527" s="227"/>
      <c r="ACV527" s="227"/>
      <c r="ACW527" s="227"/>
      <c r="ACX527" s="227"/>
      <c r="ACY527" s="227"/>
      <c r="ACZ527" s="227"/>
      <c r="ADA527" s="227"/>
      <c r="ADB527" s="227"/>
      <c r="ADC527" s="227"/>
      <c r="ADD527" s="227"/>
      <c r="ADE527" s="227"/>
      <c r="ADF527" s="227"/>
      <c r="ADG527" s="227"/>
      <c r="ADH527" s="227"/>
      <c r="ADI527" s="227"/>
      <c r="ADJ527" s="227"/>
      <c r="ADK527" s="227"/>
      <c r="ADL527" s="227"/>
      <c r="ADM527" s="227"/>
      <c r="ADN527" s="227"/>
      <c r="ADO527" s="227"/>
      <c r="ADP527" s="227"/>
      <c r="ADQ527" s="227"/>
      <c r="ADR527" s="227"/>
      <c r="ADS527" s="227"/>
      <c r="ADT527" s="227"/>
      <c r="ADU527" s="227"/>
      <c r="ADV527" s="227"/>
      <c r="ADW527" s="227"/>
      <c r="ADX527" s="227"/>
      <c r="ADY527" s="227"/>
      <c r="ADZ527" s="227"/>
      <c r="AEA527" s="227"/>
      <c r="AEB527" s="227"/>
      <c r="AEC527" s="227"/>
      <c r="AED527" s="227"/>
      <c r="AEE527" s="227"/>
      <c r="AEF527" s="227"/>
      <c r="AEG527" s="227"/>
      <c r="AEH527" s="227"/>
      <c r="AEI527" s="227"/>
      <c r="AEJ527" s="227"/>
      <c r="AEK527" s="227"/>
      <c r="AEL527" s="227"/>
      <c r="AEM527" s="227"/>
      <c r="AEN527" s="227"/>
      <c r="AEO527" s="227"/>
      <c r="AEP527" s="227"/>
      <c r="AEQ527" s="227"/>
      <c r="AER527" s="227"/>
      <c r="AES527" s="227"/>
      <c r="AET527" s="227"/>
      <c r="AEU527" s="227"/>
      <c r="AEV527" s="227"/>
      <c r="AEW527" s="227"/>
      <c r="AEX527" s="227"/>
      <c r="AEY527" s="227"/>
      <c r="AEZ527" s="227"/>
      <c r="AFA527" s="227"/>
      <c r="AFB527" s="227"/>
      <c r="AFC527" s="227"/>
      <c r="AFD527" s="227"/>
      <c r="AFE527" s="227"/>
      <c r="AFF527" s="227"/>
      <c r="AFG527" s="227"/>
      <c r="AFH527" s="227"/>
      <c r="AFI527" s="227"/>
      <c r="AFJ527" s="227"/>
      <c r="AFK527" s="227"/>
      <c r="AFL527" s="227"/>
      <c r="AFM527" s="227"/>
      <c r="AFN527" s="227"/>
      <c r="AFO527" s="227"/>
      <c r="AFP527" s="227"/>
      <c r="AFQ527" s="227"/>
      <c r="AFR527" s="227"/>
      <c r="AFS527" s="227"/>
      <c r="AFT527" s="227"/>
      <c r="AFU527" s="227"/>
      <c r="AFV527" s="227"/>
      <c r="AFW527" s="227"/>
      <c r="AFX527" s="227"/>
      <c r="AFY527" s="227"/>
      <c r="AFZ527" s="227"/>
      <c r="AGA527" s="227"/>
      <c r="AGB527" s="227"/>
      <c r="AGC527" s="227"/>
      <c r="AGD527" s="227"/>
      <c r="AGE527" s="227"/>
      <c r="AGF527" s="227"/>
      <c r="AGG527" s="227"/>
      <c r="AGH527" s="227"/>
      <c r="AGI527" s="227"/>
      <c r="AGJ527" s="227"/>
      <c r="AGK527" s="227"/>
      <c r="AGL527" s="227"/>
      <c r="AGM527" s="227"/>
      <c r="AGN527" s="227"/>
      <c r="AGO527" s="227"/>
      <c r="AGP527" s="227"/>
      <c r="AGQ527" s="227"/>
      <c r="AGR527" s="227"/>
      <c r="AGS527" s="227"/>
      <c r="AGT527" s="227"/>
      <c r="AGU527" s="227"/>
      <c r="AGV527" s="227"/>
      <c r="AGW527" s="227"/>
      <c r="AGX527" s="227"/>
      <c r="AGY527" s="227"/>
      <c r="AGZ527" s="227"/>
      <c r="AHA527" s="227"/>
      <c r="AHB527" s="227"/>
      <c r="AHC527" s="227"/>
      <c r="AHD527" s="227"/>
      <c r="AHE527" s="227"/>
      <c r="AHF527" s="227"/>
      <c r="AHG527" s="227"/>
      <c r="AHH527" s="227"/>
      <c r="AHI527" s="227"/>
      <c r="AHJ527" s="227"/>
      <c r="AHK527" s="227"/>
      <c r="AHL527" s="227"/>
      <c r="AHM527" s="227"/>
      <c r="AHN527" s="227"/>
      <c r="AHO527" s="227"/>
      <c r="AHP527" s="227"/>
      <c r="AHQ527" s="227"/>
      <c r="AHR527" s="227"/>
      <c r="AHS527" s="227"/>
      <c r="AHT527" s="227"/>
      <c r="AHU527" s="227"/>
      <c r="AHV527" s="227"/>
      <c r="AHW527" s="227"/>
      <c r="AHX527" s="227"/>
      <c r="AHY527" s="227"/>
      <c r="AHZ527" s="227"/>
      <c r="AIA527" s="227"/>
      <c r="AIB527" s="227"/>
      <c r="AIC527" s="227"/>
      <c r="AID527" s="227"/>
      <c r="AIE527" s="227"/>
      <c r="AIF527" s="227"/>
      <c r="AIG527" s="227"/>
      <c r="AIH527" s="227"/>
      <c r="AII527" s="227"/>
      <c r="AIJ527" s="227"/>
      <c r="AIK527" s="227"/>
      <c r="AIL527" s="227"/>
      <c r="AIM527" s="227"/>
      <c r="AIN527" s="227"/>
      <c r="AIO527" s="227"/>
      <c r="AIP527" s="227"/>
      <c r="AIQ527" s="227"/>
      <c r="AIR527" s="227"/>
      <c r="AIS527" s="227"/>
      <c r="AIT527" s="227"/>
      <c r="AIU527" s="227"/>
      <c r="AIV527" s="227"/>
      <c r="AIW527" s="227"/>
      <c r="AIX527" s="227"/>
      <c r="AIY527" s="227"/>
      <c r="AIZ527" s="227"/>
      <c r="AJA527" s="227"/>
      <c r="AJB527" s="227"/>
      <c r="AJC527" s="227"/>
      <c r="AJD527" s="227"/>
      <c r="AJE527" s="227"/>
      <c r="AJF527" s="227"/>
      <c r="AJG527" s="227"/>
      <c r="AJH527" s="227"/>
      <c r="AJI527" s="227"/>
      <c r="AJJ527" s="227"/>
      <c r="AJK527" s="227"/>
      <c r="AJL527" s="227"/>
      <c r="AJM527" s="227"/>
      <c r="AJN527" s="227"/>
      <c r="AJO527" s="227"/>
      <c r="AJP527" s="227"/>
      <c r="AJQ527" s="227"/>
      <c r="AJR527" s="227"/>
      <c r="AJS527" s="227"/>
      <c r="AJT527" s="227"/>
      <c r="AJU527" s="227"/>
      <c r="AJV527" s="227"/>
      <c r="AJW527" s="227"/>
      <c r="AJX527" s="227"/>
      <c r="AJY527" s="227"/>
      <c r="AJZ527" s="227"/>
      <c r="AKA527" s="227"/>
      <c r="AKB527" s="227"/>
      <c r="AKC527" s="227"/>
      <c r="AKD527" s="227"/>
      <c r="AKE527" s="227"/>
      <c r="AKF527" s="227"/>
      <c r="AKG527" s="227"/>
      <c r="AKH527" s="227"/>
      <c r="AKI527" s="227"/>
      <c r="AKJ527" s="227"/>
      <c r="AKK527" s="227"/>
      <c r="AKL527" s="227"/>
      <c r="AKM527" s="227"/>
      <c r="AKN527" s="227"/>
      <c r="AKO527" s="227"/>
      <c r="AKP527" s="227"/>
      <c r="AKQ527" s="227"/>
      <c r="AKR527" s="227"/>
      <c r="AKS527" s="227"/>
      <c r="AKT527" s="227"/>
      <c r="AKU527" s="227"/>
      <c r="AKV527" s="227"/>
      <c r="AKW527" s="227"/>
      <c r="AKX527" s="227"/>
      <c r="AKY527" s="227"/>
      <c r="AKZ527" s="227"/>
      <c r="ALA527" s="227"/>
      <c r="ALB527" s="227"/>
      <c r="ALC527" s="227"/>
      <c r="ALD527" s="227"/>
      <c r="ALE527" s="227"/>
      <c r="ALF527" s="227"/>
      <c r="ALG527" s="227"/>
      <c r="ALH527" s="227"/>
      <c r="ALI527" s="227"/>
      <c r="ALJ527" s="227"/>
      <c r="ALK527" s="227"/>
      <c r="ALL527" s="227"/>
      <c r="ALM527" s="227"/>
      <c r="ALN527" s="227"/>
      <c r="ALO527" s="227"/>
      <c r="ALP527" s="227"/>
      <c r="ALQ527" s="227"/>
      <c r="ALR527" s="227"/>
      <c r="ALS527" s="227"/>
      <c r="ALT527" s="227"/>
      <c r="ALU527" s="227"/>
      <c r="ALV527" s="227"/>
      <c r="ALW527" s="227"/>
      <c r="ALX527" s="227"/>
      <c r="ALY527" s="227"/>
      <c r="ALZ527" s="227"/>
      <c r="AMA527" s="227"/>
      <c r="AMB527" s="227"/>
      <c r="AMC527" s="227"/>
      <c r="AMD527" s="227"/>
      <c r="AME527" s="227"/>
      <c r="AMF527" s="227"/>
      <c r="AMG527" s="227"/>
      <c r="AMH527" s="227"/>
      <c r="AMI527" s="227"/>
      <c r="AMJ527" s="227"/>
      <c r="AMK527" s="227"/>
      <c r="AML527" s="227"/>
      <c r="AMM527" s="227"/>
      <c r="AMN527" s="227"/>
      <c r="AMO527" s="227"/>
      <c r="AMP527" s="227"/>
      <c r="AMQ527" s="227"/>
      <c r="AMR527" s="227"/>
      <c r="AMS527" s="227"/>
      <c r="AMT527" s="227"/>
      <c r="AMU527" s="227"/>
      <c r="AMV527" s="227"/>
      <c r="AMW527" s="227"/>
      <c r="AMX527" s="227"/>
    </row>
    <row r="528" spans="1:1038" ht="18" customHeight="1">
      <c r="A528" s="389" t="s">
        <v>2065</v>
      </c>
      <c r="B528" s="226" t="s">
        <v>1647</v>
      </c>
      <c r="C528" s="226"/>
      <c r="D528" s="226" t="s">
        <v>1279</v>
      </c>
      <c r="E528" s="226">
        <v>74</v>
      </c>
      <c r="F528" s="226">
        <v>1</v>
      </c>
      <c r="G528" s="558" t="str">
        <f t="shared" si="168"/>
        <v>74-1</v>
      </c>
      <c r="H528" s="226">
        <v>0</v>
      </c>
      <c r="I528">
        <v>18</v>
      </c>
      <c r="J528" s="544">
        <f t="shared" si="177"/>
        <v>1</v>
      </c>
      <c r="K528" s="545" t="b">
        <f>IF(J529=1,IF(((VLOOKUP($G528,[1]Depth_Lookup!A$3:J$410,9,FALSE))-(I528/100))=0,"Good",IF(((VLOOKUP($G528,[1]Depth_Lookup!$A$3:$J$550,9,FALSE))-(I528/100))&gt;0,"Too Short","Too Long")))</f>
        <v>0</v>
      </c>
      <c r="L528" s="171">
        <f>(VLOOKUP($G528,Depth_Lookup!$A$3:$J$410,10,FALSE))+(H528/100)</f>
        <v>182.7</v>
      </c>
      <c r="M528" s="171">
        <f>(VLOOKUP($G528,Depth_Lookup!$A$3:$J$410,10,FALSE))+(I528/100)</f>
        <v>182.88</v>
      </c>
      <c r="N528" s="232" t="s">
        <v>2087</v>
      </c>
      <c r="O528" s="226">
        <v>1</v>
      </c>
      <c r="P528" s="226" t="s">
        <v>853</v>
      </c>
      <c r="Q528" s="226" t="s">
        <v>125</v>
      </c>
      <c r="R528" s="391" t="str">
        <f t="shared" si="175"/>
        <v>SerpentinizedHarzburgite</v>
      </c>
      <c r="S528" s="226" t="s">
        <v>700</v>
      </c>
      <c r="T528" s="226" t="s">
        <v>700</v>
      </c>
      <c r="U528" s="226"/>
      <c r="V528" s="226"/>
      <c r="W528" s="226" t="s">
        <v>102</v>
      </c>
      <c r="X528" s="391">
        <f>VLOOKUP(W528,[1]definitions_list_lookup!A$13:B$19,2,0)</f>
        <v>5</v>
      </c>
      <c r="Y528" s="226" t="s">
        <v>90</v>
      </c>
      <c r="Z528" s="226" t="s">
        <v>91</v>
      </c>
      <c r="AA528" s="226" t="s">
        <v>1685</v>
      </c>
      <c r="AB528" s="226"/>
      <c r="AC528" s="226"/>
      <c r="AD528" s="226"/>
      <c r="AE528" s="393"/>
      <c r="AF528" s="558" t="e">
        <f>VLOOKUP(AE528,[1]definitions_list_mag!$V$12:$W$15,2,0)</f>
        <v>#N/A</v>
      </c>
      <c r="AG528" s="394"/>
      <c r="AH528" s="226"/>
      <c r="AI528" s="257">
        <v>77</v>
      </c>
      <c r="AJ528" s="226"/>
      <c r="AK528" s="226"/>
      <c r="AL528" s="226"/>
      <c r="AM528" s="226"/>
      <c r="AN528" s="226"/>
      <c r="AO528" s="257"/>
      <c r="AP528" s="226"/>
      <c r="AQ528" s="226"/>
      <c r="AR528" s="226"/>
      <c r="AS528" s="226"/>
      <c r="AT528" s="226"/>
      <c r="AU528" s="257">
        <v>2</v>
      </c>
      <c r="AV528" s="226">
        <v>2</v>
      </c>
      <c r="AW528" s="226">
        <v>1</v>
      </c>
      <c r="AX528" s="226" t="s">
        <v>110</v>
      </c>
      <c r="AY528" s="226" t="s">
        <v>103</v>
      </c>
      <c r="AZ528" s="226"/>
      <c r="BA528" s="257">
        <v>20</v>
      </c>
      <c r="BB528" s="226">
        <v>10</v>
      </c>
      <c r="BC528" s="226">
        <v>3</v>
      </c>
      <c r="BD528" s="226" t="s">
        <v>118</v>
      </c>
      <c r="BE528" s="226" t="s">
        <v>103</v>
      </c>
      <c r="BF528" s="226" t="s">
        <v>2067</v>
      </c>
      <c r="BG528" s="257"/>
      <c r="BH528" s="226"/>
      <c r="BI528" s="226"/>
      <c r="BJ528" s="226"/>
      <c r="BK528" s="226"/>
      <c r="BL528" s="226"/>
      <c r="BM528" s="257">
        <v>1</v>
      </c>
      <c r="BN528" s="226">
        <v>1</v>
      </c>
      <c r="BO528" s="226">
        <v>0.5</v>
      </c>
      <c r="BP528" s="226"/>
      <c r="BQ528" s="226"/>
      <c r="BR528" s="226"/>
      <c r="BS528" s="226"/>
      <c r="BT528" s="226"/>
      <c r="BU528" s="226"/>
      <c r="BV528" s="226"/>
      <c r="BW528" s="226"/>
      <c r="BX528" s="226"/>
      <c r="BY528" s="257"/>
      <c r="BZ528" s="226"/>
      <c r="CA528" s="226"/>
      <c r="CB528" s="226"/>
      <c r="CC528" s="226"/>
      <c r="CD528" s="226"/>
      <c r="CE528" s="226"/>
      <c r="CF528" s="399">
        <f t="shared" si="178"/>
        <v>100</v>
      </c>
      <c r="CG528" s="259"/>
      <c r="CH528" s="559" t="s">
        <v>1329</v>
      </c>
      <c r="CI528" s="559">
        <v>90</v>
      </c>
      <c r="CJ528" s="559" t="s">
        <v>514</v>
      </c>
      <c r="CK528" s="560"/>
      <c r="CL528" s="560"/>
      <c r="CM528" s="560"/>
      <c r="CN528" s="560"/>
      <c r="CO528" s="560"/>
      <c r="CP528" s="560"/>
      <c r="CQ528" s="560"/>
      <c r="CR528" s="560"/>
      <c r="CS528" s="560"/>
      <c r="CT528" s="560"/>
      <c r="CU528" s="560"/>
      <c r="CV528" s="560"/>
      <c r="CW528" s="560"/>
      <c r="CX528" s="560"/>
      <c r="CY528" s="560"/>
      <c r="CZ528" s="560"/>
      <c r="DA528" s="560"/>
      <c r="DB528" s="560">
        <v>85</v>
      </c>
      <c r="DC528" s="561">
        <v>15</v>
      </c>
      <c r="DD528" s="560"/>
      <c r="DE528" s="560"/>
      <c r="DF528" s="560"/>
      <c r="DG528" s="560"/>
      <c r="DH528" s="560"/>
      <c r="DI528" s="560"/>
      <c r="DJ528" s="560"/>
      <c r="DK528" s="396"/>
      <c r="DL528" s="259"/>
      <c r="DM528" s="560" t="s">
        <v>696</v>
      </c>
      <c r="DN528" s="560">
        <v>10</v>
      </c>
      <c r="DO528" s="563" t="s">
        <v>1329</v>
      </c>
      <c r="DP528" s="564"/>
      <c r="DQ528" s="565"/>
      <c r="DR528" s="563"/>
      <c r="DS528" s="565"/>
      <c r="DT528" s="543" t="s">
        <v>2088</v>
      </c>
      <c r="DU528" s="566"/>
      <c r="DV528" s="566"/>
      <c r="DW528" s="400" t="e">
        <f>VLOOKUP(P528,[1]definitions_list_lookup!$K$30:$L$54,2,0)</f>
        <v>#N/A</v>
      </c>
      <c r="DX528" s="567" t="s">
        <v>1716</v>
      </c>
      <c r="DY528" s="567" t="s">
        <v>1437</v>
      </c>
      <c r="DZ528" s="155"/>
      <c r="EA528" s="139"/>
      <c r="ED528" s="229" t="s">
        <v>2517</v>
      </c>
      <c r="EE528" s="140"/>
      <c r="EG528" s="140"/>
      <c r="EI528" s="218"/>
      <c r="EJ528" s="143"/>
      <c r="EK528" s="221"/>
      <c r="EM528" s="109"/>
      <c r="EN528" s="109"/>
      <c r="EZ528" s="192" t="e">
        <f t="shared" si="185"/>
        <v>#DIV/0!</v>
      </c>
      <c r="FA528" s="192" t="e">
        <f t="shared" si="186"/>
        <v>#DIV/0!</v>
      </c>
      <c r="FB528" s="192" t="e">
        <f t="shared" si="187"/>
        <v>#DIV/0!</v>
      </c>
      <c r="FC528" s="192" t="e">
        <f t="shared" si="188"/>
        <v>#DIV/0!</v>
      </c>
      <c r="FD528" s="192" t="e">
        <f t="shared" si="189"/>
        <v>#DIV/0!</v>
      </c>
      <c r="FE528" s="193" t="e">
        <f t="shared" si="190"/>
        <v>#DIV/0!</v>
      </c>
      <c r="FF528" s="194" t="e">
        <f t="shared" si="191"/>
        <v>#DIV/0!</v>
      </c>
      <c r="FI528" s="778">
        <f t="shared" si="192"/>
        <v>0</v>
      </c>
      <c r="FJ528" s="779" t="e">
        <f t="shared" si="193"/>
        <v>#DIV/0!</v>
      </c>
      <c r="FK528" s="779" t="e">
        <f t="shared" si="194"/>
        <v>#DIV/0!</v>
      </c>
      <c r="FL528" s="780" t="e">
        <f t="shared" si="195"/>
        <v>#DIV/0!</v>
      </c>
      <c r="FM528" s="169" t="e">
        <f t="shared" si="196"/>
        <v>#DIV/0!</v>
      </c>
      <c r="FN528" s="783" t="e">
        <f t="shared" si="197"/>
        <v>#DIV/0!</v>
      </c>
    </row>
    <row r="529" spans="1:1038" ht="18" customHeight="1">
      <c r="A529" s="389" t="s">
        <v>2065</v>
      </c>
      <c r="B529" s="226" t="s">
        <v>1647</v>
      </c>
      <c r="C529" s="226"/>
      <c r="D529" s="226" t="s">
        <v>1279</v>
      </c>
      <c r="E529" s="226">
        <v>74</v>
      </c>
      <c r="F529" s="226">
        <v>1</v>
      </c>
      <c r="G529" s="558" t="str">
        <f t="shared" si="168"/>
        <v>74-1</v>
      </c>
      <c r="H529" s="226">
        <v>18</v>
      </c>
      <c r="I529">
        <v>19</v>
      </c>
      <c r="J529" s="544">
        <f t="shared" si="177"/>
        <v>0</v>
      </c>
      <c r="K529" s="545" t="b">
        <f>IF(J534=1,IF(((VLOOKUP($G529,[1]Depth_Lookup!A$3:J$410,9,FALSE))-(I529/100))=0,"Good",IF(((VLOOKUP($G529,[1]Depth_Lookup!$A$3:$J$550,9,FALSE))-(I529/100))&gt;0,"Too Short","Too Long")))</f>
        <v>0</v>
      </c>
      <c r="L529" s="171">
        <f>(VLOOKUP($G529,Depth_Lookup!$A$3:$J$410,10,FALSE))+(H529/100)</f>
        <v>182.88</v>
      </c>
      <c r="M529" s="171">
        <f>(VLOOKUP($G529,Depth_Lookup!$A$3:$J$410,10,FALSE))+(I529/100)</f>
        <v>182.89</v>
      </c>
      <c r="N529" s="232" t="s">
        <v>2087</v>
      </c>
      <c r="O529" s="226">
        <v>1</v>
      </c>
      <c r="P529" s="226"/>
      <c r="Q529" s="226" t="s">
        <v>137</v>
      </c>
      <c r="R529" s="391" t="str">
        <f t="shared" si="175"/>
        <v>Clinopyroxenite</v>
      </c>
      <c r="S529" s="226" t="s">
        <v>98</v>
      </c>
      <c r="T529" s="226"/>
      <c r="U529" s="226" t="s">
        <v>95</v>
      </c>
      <c r="V529" s="226" t="s">
        <v>96</v>
      </c>
      <c r="W529" s="226" t="s">
        <v>112</v>
      </c>
      <c r="X529" s="391">
        <f>VLOOKUP(W529,[1]definitions_list_lookup!A$13:B$19,2,0)</f>
        <v>4</v>
      </c>
      <c r="Y529" s="226" t="s">
        <v>90</v>
      </c>
      <c r="Z529" s="226" t="s">
        <v>91</v>
      </c>
      <c r="AA529" s="226"/>
      <c r="AB529" s="226"/>
      <c r="AC529" s="226"/>
      <c r="AD529" s="226"/>
      <c r="AE529" s="393"/>
      <c r="AF529" s="558" t="e">
        <f>VLOOKUP(AE529,[1]definitions_list_mag!$V$12:$W$15,2,0)</f>
        <v>#N/A</v>
      </c>
      <c r="AG529" s="394"/>
      <c r="AH529" s="226"/>
      <c r="AI529" s="257">
        <v>5</v>
      </c>
      <c r="AJ529" s="226"/>
      <c r="AK529" s="226"/>
      <c r="AL529" s="226"/>
      <c r="AM529" s="226"/>
      <c r="AN529" s="226"/>
      <c r="AO529" s="257"/>
      <c r="AP529" s="226"/>
      <c r="AQ529" s="226"/>
      <c r="AR529" s="226"/>
      <c r="AS529" s="226"/>
      <c r="AT529" s="226"/>
      <c r="AU529" s="257">
        <v>95</v>
      </c>
      <c r="AV529" s="226">
        <v>5</v>
      </c>
      <c r="AW529" s="226">
        <v>3</v>
      </c>
      <c r="AX529" s="226"/>
      <c r="AY529" s="226"/>
      <c r="AZ529" s="226"/>
      <c r="BA529" s="257"/>
      <c r="BB529" s="226"/>
      <c r="BC529" s="226"/>
      <c r="BD529" s="226"/>
      <c r="BE529" s="226"/>
      <c r="BF529" s="226"/>
      <c r="BG529" s="257"/>
      <c r="BH529" s="226"/>
      <c r="BI529" s="226"/>
      <c r="BJ529" s="226"/>
      <c r="BK529" s="226"/>
      <c r="BL529" s="226"/>
      <c r="BM529" s="257"/>
      <c r="BN529" s="226"/>
      <c r="BO529" s="226"/>
      <c r="BP529" s="226"/>
      <c r="BQ529" s="226"/>
      <c r="BR529" s="226"/>
      <c r="BS529" s="226"/>
      <c r="BT529" s="226"/>
      <c r="BU529" s="226"/>
      <c r="BV529" s="226"/>
      <c r="BW529" s="226"/>
      <c r="BX529" s="226"/>
      <c r="BY529" s="257"/>
      <c r="BZ529" s="226"/>
      <c r="CA529" s="226"/>
      <c r="CB529" s="226"/>
      <c r="CC529" s="226"/>
      <c r="CD529" s="226"/>
      <c r="CE529" s="226"/>
      <c r="CF529" s="399">
        <f t="shared" si="178"/>
        <v>100</v>
      </c>
      <c r="CG529" s="259"/>
      <c r="CH529" s="559" t="s">
        <v>1679</v>
      </c>
      <c r="CI529" s="559">
        <v>100</v>
      </c>
      <c r="CJ529" s="559" t="s">
        <v>514</v>
      </c>
      <c r="CK529" s="560"/>
      <c r="CL529" s="560"/>
      <c r="CM529" s="560"/>
      <c r="CN529" s="560"/>
      <c r="CO529" s="560"/>
      <c r="CP529" s="560"/>
      <c r="CQ529" s="560"/>
      <c r="CR529" s="560"/>
      <c r="CS529" s="560"/>
      <c r="CT529" s="560"/>
      <c r="CU529" s="560"/>
      <c r="CV529" s="560"/>
      <c r="CW529" s="560"/>
      <c r="CX529" s="560"/>
      <c r="CY529" s="560"/>
      <c r="CZ529" s="560"/>
      <c r="DA529" s="560"/>
      <c r="DB529" s="560"/>
      <c r="DC529" s="561"/>
      <c r="DD529" s="560"/>
      <c r="DE529" s="560"/>
      <c r="DF529" s="560"/>
      <c r="DG529" s="560"/>
      <c r="DH529" s="560"/>
      <c r="DI529" s="560"/>
      <c r="DJ529" s="560">
        <v>100</v>
      </c>
      <c r="DK529" s="396"/>
      <c r="DL529" s="259"/>
      <c r="DM529" s="560"/>
      <c r="DN529" s="560"/>
      <c r="DO529" s="563"/>
      <c r="DP529" s="564"/>
      <c r="DQ529" s="565"/>
      <c r="DR529" s="563"/>
      <c r="DS529" s="565"/>
      <c r="DT529" s="543" t="s">
        <v>1398</v>
      </c>
      <c r="DU529" s="566">
        <v>5</v>
      </c>
      <c r="DV529" s="566" t="s">
        <v>850</v>
      </c>
      <c r="DW529" s="400" t="e">
        <f>VLOOKUP(P529,[1]definitions_list_lookup!$K$30:$L$54,2,0)</f>
        <v>#N/A</v>
      </c>
      <c r="DX529" s="567" t="s">
        <v>1433</v>
      </c>
      <c r="DY529" s="567" t="s">
        <v>1846</v>
      </c>
      <c r="DZ529" s="155"/>
      <c r="EA529" s="139"/>
      <c r="ED529" s="229" t="s">
        <v>2517</v>
      </c>
      <c r="EE529" s="140"/>
      <c r="EG529" s="140"/>
      <c r="EI529" s="218"/>
      <c r="EJ529" s="143"/>
      <c r="EK529" s="221"/>
      <c r="EM529" s="109"/>
      <c r="EN529" s="109" t="s">
        <v>1448</v>
      </c>
      <c r="EO529" s="144">
        <v>0.4</v>
      </c>
      <c r="EP529" s="144" t="s">
        <v>2054</v>
      </c>
      <c r="EV529" s="112">
        <v>48</v>
      </c>
      <c r="EW529" s="112">
        <v>90</v>
      </c>
      <c r="EX529" s="112">
        <v>38</v>
      </c>
      <c r="EY529" s="112">
        <v>180</v>
      </c>
      <c r="EZ529" s="192">
        <f t="shared" si="185"/>
        <v>-54.874658478938002</v>
      </c>
      <c r="FA529" s="192">
        <f t="shared" si="186"/>
        <v>305.12534152106201</v>
      </c>
      <c r="FB529" s="192">
        <f t="shared" si="187"/>
        <v>36.369277797746861</v>
      </c>
      <c r="FC529" s="192">
        <f t="shared" si="188"/>
        <v>35.125341521061998</v>
      </c>
      <c r="FD529" s="192">
        <f t="shared" si="189"/>
        <v>53.630722202253139</v>
      </c>
      <c r="FE529" s="193">
        <f t="shared" si="190"/>
        <v>125.12534152106201</v>
      </c>
      <c r="FF529" s="194">
        <f t="shared" si="191"/>
        <v>53.630722202253139</v>
      </c>
      <c r="FI529" s="778">
        <f t="shared" si="192"/>
        <v>0.4</v>
      </c>
      <c r="FJ529" s="779">
        <f t="shared" si="193"/>
        <v>53.630722202253139</v>
      </c>
      <c r="FK529" s="779">
        <f t="shared" si="194"/>
        <v>36.369277797746861</v>
      </c>
      <c r="FL529" s="780">
        <f t="shared" si="195"/>
        <v>0.634763644143155</v>
      </c>
      <c r="FM529" s="169">
        <f t="shared" si="196"/>
        <v>0.59298721437828172</v>
      </c>
      <c r="FN529" s="783">
        <f t="shared" si="197"/>
        <v>0.2371948857513127</v>
      </c>
    </row>
    <row r="530" spans="1:1038" ht="18" customHeight="1">
      <c r="A530" s="389" t="s">
        <v>2065</v>
      </c>
      <c r="B530" s="226" t="s">
        <v>1647</v>
      </c>
      <c r="C530" s="226"/>
      <c r="D530" s="226" t="s">
        <v>1279</v>
      </c>
      <c r="E530" s="226">
        <v>74</v>
      </c>
      <c r="F530" s="226">
        <v>1</v>
      </c>
      <c r="G530" s="558" t="str">
        <f t="shared" ref="G530:G533" si="202">E530&amp;"-"&amp;F530</f>
        <v>74-1</v>
      </c>
      <c r="H530" s="226">
        <v>19</v>
      </c>
      <c r="I530">
        <v>40</v>
      </c>
      <c r="J530" s="544">
        <f t="shared" ref="J530:J533" si="203">IF(H530=0, 1, 0)</f>
        <v>0</v>
      </c>
      <c r="K530" s="545" t="b">
        <f>IF(J533=1,IF(((VLOOKUP($G530,[1]Depth_Lookup!A$3:J$410,9,FALSE))-(I530/100))=0,"Good",IF(((VLOOKUP($G530,[1]Depth_Lookup!$A$3:$J$550,9,FALSE))-(I530/100))&gt;0,"Too Short","Too Long")))</f>
        <v>0</v>
      </c>
      <c r="L530" s="171">
        <f>(VLOOKUP($G530,Depth_Lookup!$A$3:$J$410,10,FALSE))+(H530/100)</f>
        <v>182.89</v>
      </c>
      <c r="M530" s="171">
        <f>(VLOOKUP($G530,Depth_Lookup!$A$3:$J$410,10,FALSE))+(I530/100)</f>
        <v>183.1</v>
      </c>
      <c r="N530" s="232" t="s">
        <v>2087</v>
      </c>
      <c r="O530" s="226">
        <v>1</v>
      </c>
      <c r="P530" s="226" t="s">
        <v>853</v>
      </c>
      <c r="Q530" s="226" t="s">
        <v>125</v>
      </c>
      <c r="R530" s="391" t="str">
        <f t="shared" ref="R530:R533" si="204">P530&amp;""&amp;Q530</f>
        <v>SerpentinizedHarzburgite</v>
      </c>
      <c r="S530" s="226" t="s">
        <v>700</v>
      </c>
      <c r="T530" s="226" t="s">
        <v>700</v>
      </c>
      <c r="U530" s="226"/>
      <c r="V530" s="226"/>
      <c r="W530" s="226" t="s">
        <v>102</v>
      </c>
      <c r="X530" s="391">
        <f>VLOOKUP(W530,[1]definitions_list_lookup!A$13:B$19,2,0)</f>
        <v>5</v>
      </c>
      <c r="Y530" s="226" t="s">
        <v>90</v>
      </c>
      <c r="Z530" s="226" t="s">
        <v>91</v>
      </c>
      <c r="AA530" s="226" t="s">
        <v>1685</v>
      </c>
      <c r="AB530" s="226"/>
      <c r="AC530" s="226"/>
      <c r="AD530" s="226"/>
      <c r="AE530" s="393"/>
      <c r="AF530" s="558" t="e">
        <f>VLOOKUP(AE530,[1]definitions_list_mag!$V$12:$W$15,2,0)</f>
        <v>#N/A</v>
      </c>
      <c r="AG530" s="394"/>
      <c r="AH530" s="226"/>
      <c r="AI530" s="257">
        <v>77</v>
      </c>
      <c r="AJ530" s="226"/>
      <c r="AK530" s="226"/>
      <c r="AL530" s="226"/>
      <c r="AM530" s="226"/>
      <c r="AN530" s="226"/>
      <c r="AO530" s="257"/>
      <c r="AP530" s="226"/>
      <c r="AQ530" s="226"/>
      <c r="AR530" s="226"/>
      <c r="AS530" s="226"/>
      <c r="AT530" s="226"/>
      <c r="AU530" s="257">
        <v>2</v>
      </c>
      <c r="AV530" s="226">
        <v>2</v>
      </c>
      <c r="AW530" s="226">
        <v>1</v>
      </c>
      <c r="AX530" s="226" t="s">
        <v>110</v>
      </c>
      <c r="AY530" s="226" t="s">
        <v>103</v>
      </c>
      <c r="AZ530" s="226"/>
      <c r="BA530" s="257">
        <v>20</v>
      </c>
      <c r="BB530" s="226">
        <v>10</v>
      </c>
      <c r="BC530" s="226">
        <v>3</v>
      </c>
      <c r="BD530" s="226" t="s">
        <v>118</v>
      </c>
      <c r="BE530" s="226" t="s">
        <v>103</v>
      </c>
      <c r="BF530" s="226" t="s">
        <v>2067</v>
      </c>
      <c r="BG530" s="257"/>
      <c r="BH530" s="226"/>
      <c r="BI530" s="226"/>
      <c r="BJ530" s="226"/>
      <c r="BK530" s="226"/>
      <c r="BL530" s="226"/>
      <c r="BM530" s="257">
        <v>1</v>
      </c>
      <c r="BN530" s="226">
        <v>1</v>
      </c>
      <c r="BO530" s="226">
        <v>0.5</v>
      </c>
      <c r="BP530" s="226"/>
      <c r="BQ530" s="226"/>
      <c r="BR530" s="226"/>
      <c r="BS530" s="226"/>
      <c r="BT530" s="226"/>
      <c r="BU530" s="226"/>
      <c r="BV530" s="226"/>
      <c r="BW530" s="226"/>
      <c r="BX530" s="226"/>
      <c r="BY530" s="257"/>
      <c r="BZ530" s="226"/>
      <c r="CA530" s="226"/>
      <c r="CB530" s="226"/>
      <c r="CC530" s="226"/>
      <c r="CD530" s="226"/>
      <c r="CE530" s="226"/>
      <c r="CF530" s="399">
        <f t="shared" ref="CF530:CF533" si="205">AI530+AO530+BA530+AU530+BG530+BM530+BY530</f>
        <v>100</v>
      </c>
      <c r="CG530" s="259"/>
      <c r="CH530" s="559" t="s">
        <v>1329</v>
      </c>
      <c r="CI530" s="559">
        <v>90</v>
      </c>
      <c r="CJ530" s="559" t="s">
        <v>514</v>
      </c>
      <c r="CK530" s="560"/>
      <c r="CL530" s="560"/>
      <c r="CM530" s="560"/>
      <c r="CN530" s="560"/>
      <c r="CO530" s="560"/>
      <c r="CP530" s="560"/>
      <c r="CQ530" s="560"/>
      <c r="CR530" s="560"/>
      <c r="CS530" s="560"/>
      <c r="CT530" s="560"/>
      <c r="CU530" s="560"/>
      <c r="CV530" s="560"/>
      <c r="CW530" s="560"/>
      <c r="CX530" s="560"/>
      <c r="CY530" s="560"/>
      <c r="CZ530" s="560"/>
      <c r="DA530" s="560"/>
      <c r="DB530" s="560">
        <v>85</v>
      </c>
      <c r="DC530" s="561">
        <v>15</v>
      </c>
      <c r="DD530" s="560"/>
      <c r="DE530" s="560"/>
      <c r="DF530" s="560"/>
      <c r="DG530" s="560"/>
      <c r="DH530" s="560"/>
      <c r="DI530" s="560"/>
      <c r="DJ530" s="560"/>
      <c r="DK530" s="396"/>
      <c r="DL530" s="259"/>
      <c r="DM530" s="560" t="s">
        <v>696</v>
      </c>
      <c r="DN530" s="560">
        <v>10</v>
      </c>
      <c r="DO530" s="563" t="s">
        <v>1329</v>
      </c>
      <c r="DP530" s="564"/>
      <c r="DQ530" s="565"/>
      <c r="DR530" s="563"/>
      <c r="DS530" s="565"/>
      <c r="DT530" s="543" t="s">
        <v>2088</v>
      </c>
      <c r="DU530" s="566"/>
      <c r="DV530" s="566"/>
      <c r="DW530" s="400" t="e">
        <f>VLOOKUP(P530,[1]definitions_list_lookup!$K$30:$L$54,2,0)</f>
        <v>#N/A</v>
      </c>
      <c r="DX530" s="567" t="s">
        <v>1716</v>
      </c>
      <c r="DY530" s="567" t="s">
        <v>1437</v>
      </c>
      <c r="DZ530" s="155"/>
      <c r="EA530" s="139"/>
      <c r="ED530" s="229" t="s">
        <v>2517</v>
      </c>
      <c r="EE530" s="140"/>
      <c r="EG530" s="140"/>
      <c r="EI530" s="218"/>
      <c r="EJ530" s="143"/>
      <c r="EK530" s="221"/>
      <c r="EM530" s="109"/>
      <c r="EN530" s="109" t="s">
        <v>1448</v>
      </c>
      <c r="EV530" s="112">
        <v>48</v>
      </c>
      <c r="EW530" s="112">
        <v>90</v>
      </c>
      <c r="EX530" s="112">
        <v>38</v>
      </c>
      <c r="EY530" s="112">
        <v>180</v>
      </c>
      <c r="EZ530" s="192">
        <f t="shared" si="185"/>
        <v>-54.874658478938002</v>
      </c>
      <c r="FA530" s="192">
        <f t="shared" si="186"/>
        <v>305.12534152106201</v>
      </c>
      <c r="FB530" s="192">
        <f t="shared" si="187"/>
        <v>36.369277797746861</v>
      </c>
      <c r="FC530" s="192">
        <f t="shared" si="188"/>
        <v>35.125341521061998</v>
      </c>
      <c r="FD530" s="192">
        <f t="shared" si="189"/>
        <v>53.630722202253139</v>
      </c>
      <c r="FE530" s="193">
        <f t="shared" si="190"/>
        <v>125.12534152106201</v>
      </c>
      <c r="FF530" s="194">
        <f t="shared" si="191"/>
        <v>53.630722202253139</v>
      </c>
      <c r="FI530" s="778">
        <f t="shared" si="192"/>
        <v>0</v>
      </c>
      <c r="FJ530" s="779">
        <f t="shared" si="193"/>
        <v>53.630722202253139</v>
      </c>
      <c r="FK530" s="779">
        <f t="shared" si="194"/>
        <v>36.369277797746861</v>
      </c>
      <c r="FL530" s="780">
        <f t="shared" si="195"/>
        <v>0.634763644143155</v>
      </c>
      <c r="FM530" s="169">
        <f t="shared" si="196"/>
        <v>0.59298721437828172</v>
      </c>
      <c r="FN530" s="783">
        <f t="shared" si="197"/>
        <v>0</v>
      </c>
    </row>
    <row r="531" spans="1:1038" ht="18" customHeight="1">
      <c r="A531" s="389"/>
      <c r="B531" s="226"/>
      <c r="C531" s="226"/>
      <c r="D531" s="226"/>
      <c r="E531" s="226">
        <v>74</v>
      </c>
      <c r="F531" s="226">
        <v>1</v>
      </c>
      <c r="G531" s="558" t="str">
        <f t="shared" si="202"/>
        <v>74-1</v>
      </c>
      <c r="H531" s="226">
        <v>40</v>
      </c>
      <c r="I531">
        <v>40.5</v>
      </c>
      <c r="J531" s="544">
        <f t="shared" si="203"/>
        <v>0</v>
      </c>
      <c r="K531" s="545" t="b">
        <f>IF(J536=1,IF(((VLOOKUP($G531,[1]Depth_Lookup!A$3:J$410,9,FALSE))-(I531/100))=0,"Good",IF(((VLOOKUP($G531,[1]Depth_Lookup!$A$3:$J$550,9,FALSE))-(I531/100))&gt;0,"Too Short","Too Long")))</f>
        <v>0</v>
      </c>
      <c r="L531" s="171">
        <f>(VLOOKUP($G531,Depth_Lookup!$A$3:$J$410,10,FALSE))+(H531/100)</f>
        <v>183.1</v>
      </c>
      <c r="M531" s="171">
        <f>(VLOOKUP($G531,Depth_Lookup!$A$3:$J$410,10,FALSE))+(I531/100)</f>
        <v>183.10499999999999</v>
      </c>
      <c r="N531" s="232" t="s">
        <v>2087</v>
      </c>
      <c r="O531" s="226">
        <v>1</v>
      </c>
      <c r="P531" s="226"/>
      <c r="Q531" s="226" t="s">
        <v>137</v>
      </c>
      <c r="R531" s="391" t="str">
        <f t="shared" si="204"/>
        <v>Clinopyroxenite</v>
      </c>
      <c r="S531" s="226"/>
      <c r="T531" s="226"/>
      <c r="U531" s="226"/>
      <c r="V531" s="226"/>
      <c r="W531" s="226"/>
      <c r="X531" s="391"/>
      <c r="Y531" s="226"/>
      <c r="Z531" s="226"/>
      <c r="AA531" s="226"/>
      <c r="AB531" s="226"/>
      <c r="AC531" s="226"/>
      <c r="AD531" s="226"/>
      <c r="AE531" s="393"/>
      <c r="AF531" s="558"/>
      <c r="AG531" s="394"/>
      <c r="AH531" s="226"/>
      <c r="AI531" s="257"/>
      <c r="AJ531" s="226"/>
      <c r="AK531" s="226"/>
      <c r="AL531" s="226"/>
      <c r="AM531" s="226"/>
      <c r="AN531" s="226"/>
      <c r="AO531" s="257"/>
      <c r="AP531" s="226"/>
      <c r="AQ531" s="226"/>
      <c r="AR531" s="226"/>
      <c r="AS531" s="226"/>
      <c r="AT531" s="226"/>
      <c r="AU531" s="257"/>
      <c r="AV531" s="226"/>
      <c r="AW531" s="226"/>
      <c r="AX531" s="226"/>
      <c r="AY531" s="226"/>
      <c r="AZ531" s="226"/>
      <c r="BA531" s="257"/>
      <c r="BB531" s="226"/>
      <c r="BC531" s="226"/>
      <c r="BD531" s="226"/>
      <c r="BE531" s="226"/>
      <c r="BF531" s="226"/>
      <c r="BG531" s="257"/>
      <c r="BH531" s="226"/>
      <c r="BI531" s="226"/>
      <c r="BJ531" s="226"/>
      <c r="BK531" s="226"/>
      <c r="BL531" s="226"/>
      <c r="BM531" s="257"/>
      <c r="BN531" s="226"/>
      <c r="BO531" s="226"/>
      <c r="BP531" s="226"/>
      <c r="BQ531" s="226"/>
      <c r="BR531" s="226"/>
      <c r="BS531" s="226"/>
      <c r="BT531" s="226"/>
      <c r="BU531" s="226"/>
      <c r="BV531" s="226"/>
      <c r="BW531" s="226"/>
      <c r="BX531" s="226"/>
      <c r="BY531" s="257"/>
      <c r="BZ531" s="226"/>
      <c r="CA531" s="226"/>
      <c r="CB531" s="226"/>
      <c r="CC531" s="226"/>
      <c r="CD531" s="226"/>
      <c r="CE531" s="226"/>
      <c r="CF531" s="399"/>
      <c r="CG531" s="259"/>
      <c r="CH531" s="559"/>
      <c r="CI531" s="559"/>
      <c r="CJ531" s="559"/>
      <c r="CK531" s="560"/>
      <c r="CL531" s="560"/>
      <c r="CM531" s="560"/>
      <c r="CN531" s="560"/>
      <c r="CO531" s="560"/>
      <c r="CP531" s="560"/>
      <c r="CQ531" s="560"/>
      <c r="CR531" s="560"/>
      <c r="CS531" s="560"/>
      <c r="CT531" s="560"/>
      <c r="CU531" s="560"/>
      <c r="CV531" s="560"/>
      <c r="CW531" s="560"/>
      <c r="CX531" s="560"/>
      <c r="CY531" s="560"/>
      <c r="CZ531" s="560"/>
      <c r="DA531" s="560"/>
      <c r="DB531" s="560"/>
      <c r="DC531" s="561"/>
      <c r="DD531" s="560"/>
      <c r="DE531" s="560"/>
      <c r="DF531" s="560"/>
      <c r="DG531" s="560"/>
      <c r="DH531" s="560"/>
      <c r="DI531" s="560"/>
      <c r="DJ531" s="560"/>
      <c r="DK531" s="396"/>
      <c r="DL531" s="259"/>
      <c r="DM531" s="560"/>
      <c r="DN531" s="560"/>
      <c r="DO531" s="563"/>
      <c r="DP531" s="564"/>
      <c r="DQ531" s="565"/>
      <c r="DR531" s="563"/>
      <c r="DS531" s="565"/>
      <c r="DT531" s="543"/>
      <c r="DU531" s="566"/>
      <c r="DV531" s="566"/>
      <c r="DW531" s="400"/>
      <c r="DX531" s="567"/>
      <c r="DY531" s="567"/>
      <c r="DZ531" s="155"/>
      <c r="EA531" s="139"/>
      <c r="ED531" s="229" t="s">
        <v>2517</v>
      </c>
      <c r="EE531" s="140"/>
      <c r="EG531" s="140"/>
      <c r="EI531" s="218"/>
      <c r="EJ531" s="143"/>
      <c r="EK531" s="221"/>
      <c r="EM531" s="109"/>
      <c r="EN531" s="109" t="s">
        <v>1448</v>
      </c>
      <c r="EO531" s="144">
        <v>0.3</v>
      </c>
      <c r="EP531" s="144" t="s">
        <v>2054</v>
      </c>
      <c r="EV531" s="112">
        <v>23</v>
      </c>
      <c r="EW531" s="112">
        <v>270</v>
      </c>
      <c r="EX531" s="112">
        <v>11</v>
      </c>
      <c r="EY531" s="112">
        <v>0</v>
      </c>
      <c r="EZ531" s="192">
        <f t="shared" si="185"/>
        <v>114.60452647266669</v>
      </c>
      <c r="FA531" s="192">
        <f t="shared" si="186"/>
        <v>114.60452647266669</v>
      </c>
      <c r="FB531" s="192">
        <f t="shared" si="187"/>
        <v>64.973793593454204</v>
      </c>
      <c r="FC531" s="192">
        <f t="shared" si="188"/>
        <v>204.60452647266669</v>
      </c>
      <c r="FD531" s="192">
        <f t="shared" si="189"/>
        <v>25.026206406545796</v>
      </c>
      <c r="FE531" s="193">
        <f t="shared" si="190"/>
        <v>294.60452647266669</v>
      </c>
      <c r="FF531" s="194">
        <f t="shared" si="191"/>
        <v>25.026206406545796</v>
      </c>
      <c r="FI531" s="778">
        <f t="shared" si="192"/>
        <v>0.3</v>
      </c>
      <c r="FJ531" s="779">
        <f t="shared" si="193"/>
        <v>25.026206406545796</v>
      </c>
      <c r="FK531" s="779">
        <f t="shared" si="194"/>
        <v>64.973793593454204</v>
      </c>
      <c r="FL531" s="780">
        <f t="shared" si="195"/>
        <v>1.1340066257169739</v>
      </c>
      <c r="FM531" s="169">
        <f t="shared" si="196"/>
        <v>0.90611439168681829</v>
      </c>
      <c r="FN531" s="783">
        <f t="shared" si="197"/>
        <v>0.27183431750604548</v>
      </c>
    </row>
    <row r="532" spans="1:1038" ht="18" customHeight="1">
      <c r="A532" s="389" t="s">
        <v>2065</v>
      </c>
      <c r="B532" s="226" t="s">
        <v>1647</v>
      </c>
      <c r="C532" s="226"/>
      <c r="D532" s="226" t="s">
        <v>1279</v>
      </c>
      <c r="E532" s="226">
        <v>74</v>
      </c>
      <c r="F532" s="226">
        <v>1</v>
      </c>
      <c r="G532" s="558" t="str">
        <f t="shared" ref="G532" si="206">E532&amp;"-"&amp;F532</f>
        <v>74-1</v>
      </c>
      <c r="H532" s="226">
        <v>40.5</v>
      </c>
      <c r="I532">
        <v>43.5</v>
      </c>
      <c r="J532" s="544">
        <f t="shared" ref="J532" si="207">IF(H532=0, 1, 0)</f>
        <v>0</v>
      </c>
      <c r="K532" s="545" t="b">
        <f>IF(J535=1,IF(((VLOOKUP($G532,[1]Depth_Lookup!A$3:J$410,9,FALSE))-(I532/100))=0,"Good",IF(((VLOOKUP($G532,[1]Depth_Lookup!$A$3:$J$550,9,FALSE))-(I532/100))&gt;0,"Too Short","Too Long")))</f>
        <v>0</v>
      </c>
      <c r="L532" s="171">
        <f>(VLOOKUP($G532,Depth_Lookup!$A$3:$J$410,10,FALSE))+(H532/100)</f>
        <v>183.10499999999999</v>
      </c>
      <c r="M532" s="171">
        <f>(VLOOKUP($G532,Depth_Lookup!$A$3:$J$410,10,FALSE))+(I532/100)</f>
        <v>183.13499999999999</v>
      </c>
      <c r="N532" s="232" t="s">
        <v>2087</v>
      </c>
      <c r="O532" s="226">
        <v>1</v>
      </c>
      <c r="P532" s="226" t="s">
        <v>853</v>
      </c>
      <c r="Q532" s="226" t="s">
        <v>125</v>
      </c>
      <c r="R532" s="391" t="str">
        <f t="shared" ref="R532" si="208">P532&amp;""&amp;Q532</f>
        <v>SerpentinizedHarzburgite</v>
      </c>
      <c r="S532" s="226" t="s">
        <v>700</v>
      </c>
      <c r="T532" s="226" t="s">
        <v>700</v>
      </c>
      <c r="U532" s="226"/>
      <c r="V532" s="226"/>
      <c r="W532" s="226" t="s">
        <v>102</v>
      </c>
      <c r="X532" s="391">
        <f>VLOOKUP(W532,[1]definitions_list_lookup!A$13:B$19,2,0)</f>
        <v>5</v>
      </c>
      <c r="Y532" s="226" t="s">
        <v>90</v>
      </c>
      <c r="Z532" s="226" t="s">
        <v>91</v>
      </c>
      <c r="AA532" s="226" t="s">
        <v>1685</v>
      </c>
      <c r="AB532" s="226"/>
      <c r="AC532" s="226"/>
      <c r="AD532" s="226"/>
      <c r="AE532" s="393"/>
      <c r="AF532" s="558" t="e">
        <f>VLOOKUP(AE532,[1]definitions_list_mag!$V$12:$W$15,2,0)</f>
        <v>#N/A</v>
      </c>
      <c r="AG532" s="394"/>
      <c r="AH532" s="226"/>
      <c r="AI532" s="257">
        <v>77</v>
      </c>
      <c r="AJ532" s="226"/>
      <c r="AK532" s="226"/>
      <c r="AL532" s="226"/>
      <c r="AM532" s="226"/>
      <c r="AN532" s="226"/>
      <c r="AO532" s="257"/>
      <c r="AP532" s="226"/>
      <c r="AQ532" s="226"/>
      <c r="AR532" s="226"/>
      <c r="AS532" s="226"/>
      <c r="AT532" s="226"/>
      <c r="AU532" s="257">
        <v>2</v>
      </c>
      <c r="AV532" s="226">
        <v>2</v>
      </c>
      <c r="AW532" s="226">
        <v>1</v>
      </c>
      <c r="AX532" s="226" t="s">
        <v>110</v>
      </c>
      <c r="AY532" s="226" t="s">
        <v>103</v>
      </c>
      <c r="AZ532" s="226"/>
      <c r="BA532" s="257">
        <v>20</v>
      </c>
      <c r="BB532" s="226">
        <v>10</v>
      </c>
      <c r="BC532" s="226">
        <v>3</v>
      </c>
      <c r="BD532" s="226" t="s">
        <v>118</v>
      </c>
      <c r="BE532" s="226" t="s">
        <v>103</v>
      </c>
      <c r="BF532" s="226" t="s">
        <v>2067</v>
      </c>
      <c r="BG532" s="257"/>
      <c r="BH532" s="226"/>
      <c r="BI532" s="226"/>
      <c r="BJ532" s="226"/>
      <c r="BK532" s="226"/>
      <c r="BL532" s="226"/>
      <c r="BM532" s="257">
        <v>1</v>
      </c>
      <c r="BN532" s="226">
        <v>1</v>
      </c>
      <c r="BO532" s="226">
        <v>0.5</v>
      </c>
      <c r="BP532" s="226"/>
      <c r="BQ532" s="226"/>
      <c r="BR532" s="226"/>
      <c r="BS532" s="226"/>
      <c r="BT532" s="226"/>
      <c r="BU532" s="226"/>
      <c r="BV532" s="226"/>
      <c r="BW532" s="226"/>
      <c r="BX532" s="226"/>
      <c r="BY532" s="257"/>
      <c r="BZ532" s="226"/>
      <c r="CA532" s="226"/>
      <c r="CB532" s="226"/>
      <c r="CC532" s="226"/>
      <c r="CD532" s="226"/>
      <c r="CE532" s="226"/>
      <c r="CF532" s="399">
        <f t="shared" ref="CF532" si="209">AI532+AO532+BA532+AU532+BG532+BM532+BY532</f>
        <v>100</v>
      </c>
      <c r="CG532" s="259"/>
      <c r="CH532" s="559" t="s">
        <v>1329</v>
      </c>
      <c r="CI532" s="559">
        <v>90</v>
      </c>
      <c r="CJ532" s="559" t="s">
        <v>514</v>
      </c>
      <c r="CK532" s="560"/>
      <c r="CL532" s="560"/>
      <c r="CM532" s="560"/>
      <c r="CN532" s="560"/>
      <c r="CO532" s="560"/>
      <c r="CP532" s="560"/>
      <c r="CQ532" s="560"/>
      <c r="CR532" s="560"/>
      <c r="CS532" s="560"/>
      <c r="CT532" s="560"/>
      <c r="CU532" s="560"/>
      <c r="CV532" s="560"/>
      <c r="CW532" s="560"/>
      <c r="CX532" s="560"/>
      <c r="CY532" s="560"/>
      <c r="CZ532" s="560"/>
      <c r="DA532" s="560"/>
      <c r="DB532" s="560">
        <v>85</v>
      </c>
      <c r="DC532" s="561">
        <v>15</v>
      </c>
      <c r="DD532" s="560"/>
      <c r="DE532" s="560"/>
      <c r="DF532" s="560"/>
      <c r="DG532" s="560"/>
      <c r="DH532" s="560"/>
      <c r="DI532" s="560"/>
      <c r="DJ532" s="560"/>
      <c r="DK532" s="396"/>
      <c r="DL532" s="259"/>
      <c r="DM532" s="560" t="s">
        <v>696</v>
      </c>
      <c r="DN532" s="560">
        <v>10</v>
      </c>
      <c r="DO532" s="563" t="s">
        <v>1329</v>
      </c>
      <c r="DP532" s="564"/>
      <c r="DQ532" s="565"/>
      <c r="DR532" s="563"/>
      <c r="DS532" s="565"/>
      <c r="DT532" s="543" t="s">
        <v>2088</v>
      </c>
      <c r="DU532" s="566"/>
      <c r="DV532" s="566"/>
      <c r="DW532" s="400" t="e">
        <f>VLOOKUP(P532,[1]definitions_list_lookup!$K$30:$L$54,2,0)</f>
        <v>#N/A</v>
      </c>
      <c r="DX532" s="567" t="s">
        <v>1716</v>
      </c>
      <c r="DY532" s="567" t="s">
        <v>1437</v>
      </c>
      <c r="DZ532" s="155"/>
      <c r="EA532" s="139"/>
      <c r="ED532" s="229" t="s">
        <v>2517</v>
      </c>
      <c r="EE532" s="140"/>
      <c r="EG532" s="140"/>
      <c r="EI532" s="218"/>
      <c r="EJ532" s="143"/>
      <c r="EK532" s="221"/>
      <c r="EM532" s="109"/>
      <c r="EN532" s="109" t="s">
        <v>1448</v>
      </c>
      <c r="EV532" s="112">
        <v>23</v>
      </c>
      <c r="EW532" s="112">
        <v>270</v>
      </c>
      <c r="EX532" s="112">
        <v>11</v>
      </c>
      <c r="EY532" s="112">
        <v>0</v>
      </c>
      <c r="EZ532" s="192">
        <f t="shared" si="185"/>
        <v>114.60452647266669</v>
      </c>
      <c r="FA532" s="192">
        <f t="shared" si="186"/>
        <v>114.60452647266669</v>
      </c>
      <c r="FB532" s="192">
        <f t="shared" si="187"/>
        <v>64.973793593454204</v>
      </c>
      <c r="FC532" s="192">
        <f t="shared" si="188"/>
        <v>204.60452647266669</v>
      </c>
      <c r="FD532" s="192">
        <f t="shared" si="189"/>
        <v>25.026206406545796</v>
      </c>
      <c r="FE532" s="193">
        <f t="shared" si="190"/>
        <v>294.60452647266669</v>
      </c>
      <c r="FF532" s="194">
        <f t="shared" si="191"/>
        <v>25.026206406545796</v>
      </c>
      <c r="FI532" s="778">
        <f t="shared" si="192"/>
        <v>0</v>
      </c>
      <c r="FJ532" s="779">
        <f t="shared" si="193"/>
        <v>25.026206406545796</v>
      </c>
      <c r="FK532" s="779">
        <f t="shared" si="194"/>
        <v>64.973793593454204</v>
      </c>
      <c r="FL532" s="780">
        <f t="shared" si="195"/>
        <v>1.1340066257169739</v>
      </c>
      <c r="FM532" s="169">
        <f t="shared" si="196"/>
        <v>0.90611439168681829</v>
      </c>
      <c r="FN532" s="783">
        <f t="shared" si="197"/>
        <v>0</v>
      </c>
    </row>
    <row r="533" spans="1:1038" ht="18" customHeight="1">
      <c r="A533" s="389" t="s">
        <v>2065</v>
      </c>
      <c r="B533" s="226" t="s">
        <v>1647</v>
      </c>
      <c r="C533" s="226"/>
      <c r="D533" s="226" t="s">
        <v>1279</v>
      </c>
      <c r="E533" s="226">
        <v>74</v>
      </c>
      <c r="F533" s="226">
        <v>1</v>
      </c>
      <c r="G533" s="558" t="str">
        <f t="shared" si="202"/>
        <v>74-1</v>
      </c>
      <c r="H533" s="226">
        <v>43.5</v>
      </c>
      <c r="I533">
        <v>44</v>
      </c>
      <c r="J533" s="544">
        <f t="shared" si="203"/>
        <v>0</v>
      </c>
      <c r="K533" s="545" t="b">
        <f>IF(J536=1,IF(((VLOOKUP($G533,[1]Depth_Lookup!A$3:J$410,9,FALSE))-(I533/100))=0,"Good",IF(((VLOOKUP($G533,[1]Depth_Lookup!$A$3:$J$550,9,FALSE))-(I533/100))&gt;0,"Too Short","Too Long")))</f>
        <v>0</v>
      </c>
      <c r="L533" s="171">
        <f>(VLOOKUP($G533,Depth_Lookup!$A$3:$J$410,10,FALSE))+(H533/100)</f>
        <v>183.13499999999999</v>
      </c>
      <c r="M533" s="171">
        <f>(VLOOKUP($G533,Depth_Lookup!$A$3:$J$410,10,FALSE))+(I533/100)</f>
        <v>183.14</v>
      </c>
      <c r="N533" s="232" t="s">
        <v>2087</v>
      </c>
      <c r="O533" s="226">
        <v>1</v>
      </c>
      <c r="P533" s="226"/>
      <c r="Q533" s="226" t="s">
        <v>137</v>
      </c>
      <c r="R533" s="391" t="str">
        <f t="shared" si="204"/>
        <v>Clinopyroxenite</v>
      </c>
      <c r="S533" s="226" t="s">
        <v>98</v>
      </c>
      <c r="T533" s="226"/>
      <c r="U533" s="226" t="s">
        <v>95</v>
      </c>
      <c r="V533" s="226" t="s">
        <v>96</v>
      </c>
      <c r="W533" s="226" t="s">
        <v>112</v>
      </c>
      <c r="X533" s="391">
        <f>VLOOKUP(W533,[1]definitions_list_lookup!A$13:B$19,2,0)</f>
        <v>4</v>
      </c>
      <c r="Y533" s="226" t="s">
        <v>90</v>
      </c>
      <c r="Z533" s="226" t="s">
        <v>91</v>
      </c>
      <c r="AA533" s="226"/>
      <c r="AB533" s="226"/>
      <c r="AC533" s="226"/>
      <c r="AD533" s="226"/>
      <c r="AE533" s="393"/>
      <c r="AF533" s="558" t="e">
        <f>VLOOKUP(AE533,[1]definitions_list_mag!$V$12:$W$15,2,0)</f>
        <v>#N/A</v>
      </c>
      <c r="AG533" s="394"/>
      <c r="AH533" s="226"/>
      <c r="AI533" s="257">
        <v>5</v>
      </c>
      <c r="AJ533" s="226"/>
      <c r="AK533" s="226"/>
      <c r="AL533" s="226"/>
      <c r="AM533" s="226"/>
      <c r="AN533" s="226"/>
      <c r="AO533" s="257"/>
      <c r="AP533" s="226"/>
      <c r="AQ533" s="226"/>
      <c r="AR533" s="226"/>
      <c r="AS533" s="226"/>
      <c r="AT533" s="226"/>
      <c r="AU533" s="257">
        <v>95</v>
      </c>
      <c r="AV533" s="226">
        <v>5</v>
      </c>
      <c r="AW533" s="226">
        <v>3</v>
      </c>
      <c r="AX533" s="226"/>
      <c r="AY533" s="226"/>
      <c r="AZ533" s="226"/>
      <c r="BA533" s="257"/>
      <c r="BB533" s="226"/>
      <c r="BC533" s="226"/>
      <c r="BD533" s="226"/>
      <c r="BE533" s="226"/>
      <c r="BF533" s="226"/>
      <c r="BG533" s="257"/>
      <c r="BH533" s="226"/>
      <c r="BI533" s="226"/>
      <c r="BJ533" s="226"/>
      <c r="BK533" s="226"/>
      <c r="BL533" s="226"/>
      <c r="BM533" s="257"/>
      <c r="BN533" s="226"/>
      <c r="BO533" s="226"/>
      <c r="BP533" s="226"/>
      <c r="BQ533" s="226"/>
      <c r="BR533" s="226"/>
      <c r="BS533" s="226"/>
      <c r="BT533" s="226"/>
      <c r="BU533" s="226"/>
      <c r="BV533" s="226"/>
      <c r="BW533" s="226"/>
      <c r="BX533" s="226"/>
      <c r="BY533" s="257"/>
      <c r="BZ533" s="226"/>
      <c r="CA533" s="226"/>
      <c r="CB533" s="226"/>
      <c r="CC533" s="226"/>
      <c r="CD533" s="226"/>
      <c r="CE533" s="226"/>
      <c r="CF533" s="399">
        <f t="shared" si="205"/>
        <v>100</v>
      </c>
      <c r="CG533" s="259"/>
      <c r="CH533" s="559" t="s">
        <v>1679</v>
      </c>
      <c r="CI533" s="559">
        <v>100</v>
      </c>
      <c r="CJ533" s="559" t="s">
        <v>514</v>
      </c>
      <c r="CK533" s="560"/>
      <c r="CL533" s="560"/>
      <c r="CM533" s="560"/>
      <c r="CN533" s="560"/>
      <c r="CO533" s="560"/>
      <c r="CP533" s="560"/>
      <c r="CQ533" s="560"/>
      <c r="CR533" s="560"/>
      <c r="CS533" s="560"/>
      <c r="CT533" s="560"/>
      <c r="CU533" s="560"/>
      <c r="CV533" s="560"/>
      <c r="CW533" s="560"/>
      <c r="CX533" s="560"/>
      <c r="CY533" s="560"/>
      <c r="CZ533" s="560"/>
      <c r="DA533" s="560"/>
      <c r="DB533" s="560"/>
      <c r="DC533" s="561"/>
      <c r="DD533" s="560"/>
      <c r="DE533" s="560"/>
      <c r="DF533" s="560"/>
      <c r="DG533" s="560"/>
      <c r="DH533" s="560"/>
      <c r="DI533" s="560"/>
      <c r="DJ533" s="560">
        <v>100</v>
      </c>
      <c r="DK533" s="396"/>
      <c r="DL533" s="259"/>
      <c r="DM533" s="560"/>
      <c r="DN533" s="560"/>
      <c r="DO533" s="563"/>
      <c r="DP533" s="564"/>
      <c r="DQ533" s="565"/>
      <c r="DR533" s="563"/>
      <c r="DS533" s="565"/>
      <c r="DT533" s="543" t="s">
        <v>1398</v>
      </c>
      <c r="DU533" s="566">
        <v>5</v>
      </c>
      <c r="DV533" s="566" t="s">
        <v>850</v>
      </c>
      <c r="DW533" s="400" t="e">
        <f>VLOOKUP(P533,[1]definitions_list_lookup!$K$30:$L$54,2,0)</f>
        <v>#N/A</v>
      </c>
      <c r="DX533" s="567" t="s">
        <v>1433</v>
      </c>
      <c r="DY533" s="567" t="s">
        <v>1846</v>
      </c>
      <c r="DZ533" s="155"/>
      <c r="EA533" s="139"/>
      <c r="ED533" s="229" t="s">
        <v>2517</v>
      </c>
      <c r="EE533" s="140"/>
      <c r="EG533" s="140"/>
      <c r="EI533" s="218"/>
      <c r="EJ533" s="143"/>
      <c r="EK533" s="221"/>
      <c r="EM533" s="109"/>
      <c r="EN533" s="109" t="s">
        <v>1447</v>
      </c>
      <c r="EO533" s="144">
        <v>0.5</v>
      </c>
      <c r="EP533" s="144" t="s">
        <v>2054</v>
      </c>
      <c r="EV533" s="112">
        <v>50</v>
      </c>
      <c r="EW533" s="112">
        <v>90</v>
      </c>
      <c r="EX533" s="112">
        <v>37</v>
      </c>
      <c r="EY533" s="112">
        <v>180</v>
      </c>
      <c r="EZ533" s="192">
        <f t="shared" si="185"/>
        <v>-57.694548975459711</v>
      </c>
      <c r="FA533" s="192">
        <f t="shared" si="186"/>
        <v>302.30545102454028</v>
      </c>
      <c r="FB533" s="192">
        <f t="shared" si="187"/>
        <v>35.344884658046801</v>
      </c>
      <c r="FC533" s="192">
        <f t="shared" si="188"/>
        <v>32.305451024540289</v>
      </c>
      <c r="FD533" s="192">
        <f t="shared" si="189"/>
        <v>54.655115341953199</v>
      </c>
      <c r="FE533" s="193">
        <f t="shared" si="190"/>
        <v>122.30545102454028</v>
      </c>
      <c r="FF533" s="194">
        <f t="shared" si="191"/>
        <v>54.655115341953199</v>
      </c>
      <c r="FI533" s="778">
        <f t="shared" si="192"/>
        <v>0.5</v>
      </c>
      <c r="FJ533" s="779">
        <f t="shared" si="193"/>
        <v>54.655115341953199</v>
      </c>
      <c r="FK533" s="779">
        <f t="shared" si="194"/>
        <v>35.344884658046801</v>
      </c>
      <c r="FL533" s="780">
        <f t="shared" si="195"/>
        <v>0.61688461102054681</v>
      </c>
      <c r="FM533" s="169">
        <f t="shared" si="196"/>
        <v>0.57849679700509049</v>
      </c>
      <c r="FN533" s="783">
        <f t="shared" si="197"/>
        <v>0.28924839850254525</v>
      </c>
    </row>
    <row r="534" spans="1:1038" ht="18" customHeight="1">
      <c r="A534" s="389" t="s">
        <v>2065</v>
      </c>
      <c r="B534" s="226" t="s">
        <v>1647</v>
      </c>
      <c r="C534" s="226"/>
      <c r="D534" s="226" t="s">
        <v>1279</v>
      </c>
      <c r="E534" s="226">
        <v>74</v>
      </c>
      <c r="F534" s="226">
        <v>1</v>
      </c>
      <c r="G534" s="558" t="str">
        <f t="shared" si="168"/>
        <v>74-1</v>
      </c>
      <c r="H534" s="226">
        <v>44</v>
      </c>
      <c r="I534">
        <v>60</v>
      </c>
      <c r="J534" s="544">
        <f t="shared" si="177"/>
        <v>0</v>
      </c>
      <c r="K534" s="545" t="b">
        <f>IF(J535=1,IF(((VLOOKUP($G534,[1]Depth_Lookup!A$3:J$410,9,FALSE))-(I534/100))=0,"Good",IF(((VLOOKUP($G534,[1]Depth_Lookup!$A$3:$J$550,9,FALSE))-(I534/100))&gt;0,"Too Short","Too Long")))</f>
        <v>0</v>
      </c>
      <c r="L534" s="171">
        <f>(VLOOKUP($G534,Depth_Lookup!$A$3:$J$410,10,FALSE))+(H534/100)</f>
        <v>183.14</v>
      </c>
      <c r="M534" s="171">
        <f>(VLOOKUP($G534,Depth_Lookup!$A$3:$J$410,10,FALSE))+(I534/100)</f>
        <v>183.29999999999998</v>
      </c>
      <c r="N534" s="232" t="s">
        <v>2087</v>
      </c>
      <c r="O534" s="226">
        <v>1</v>
      </c>
      <c r="P534" s="226" t="s">
        <v>853</v>
      </c>
      <c r="Q534" s="226" t="s">
        <v>125</v>
      </c>
      <c r="R534" s="391" t="str">
        <f t="shared" si="175"/>
        <v>SerpentinizedHarzburgite</v>
      </c>
      <c r="S534" s="226" t="s">
        <v>98</v>
      </c>
      <c r="T534" s="226"/>
      <c r="U534" s="226" t="s">
        <v>95</v>
      </c>
      <c r="V534" s="226" t="s">
        <v>96</v>
      </c>
      <c r="W534" s="226" t="s">
        <v>102</v>
      </c>
      <c r="X534" s="391">
        <f>VLOOKUP(W534,[1]definitions_list_lookup!A$13:B$19,2,0)</f>
        <v>5</v>
      </c>
      <c r="Y534" s="226" t="s">
        <v>90</v>
      </c>
      <c r="Z534" s="226" t="s">
        <v>91</v>
      </c>
      <c r="AA534" s="226" t="s">
        <v>1685</v>
      </c>
      <c r="AB534" s="226"/>
      <c r="AC534" s="226"/>
      <c r="AD534" s="226"/>
      <c r="AE534" s="393"/>
      <c r="AF534" s="558" t="e">
        <f>VLOOKUP(AE534,[1]definitions_list_mag!$V$12:$W$15,2,0)</f>
        <v>#N/A</v>
      </c>
      <c r="AG534" s="394"/>
      <c r="AH534" s="226"/>
      <c r="AI534" s="257">
        <v>77</v>
      </c>
      <c r="AJ534" s="226"/>
      <c r="AK534" s="226"/>
      <c r="AL534" s="226"/>
      <c r="AM534" s="226"/>
      <c r="AN534" s="226"/>
      <c r="AO534" s="257"/>
      <c r="AP534" s="226"/>
      <c r="AQ534" s="226"/>
      <c r="AR534" s="226"/>
      <c r="AS534" s="226"/>
      <c r="AT534" s="226"/>
      <c r="AU534" s="257">
        <v>2</v>
      </c>
      <c r="AV534" s="226">
        <v>2</v>
      </c>
      <c r="AW534" s="226">
        <v>1</v>
      </c>
      <c r="AX534" s="226" t="s">
        <v>110</v>
      </c>
      <c r="AY534" s="226" t="s">
        <v>103</v>
      </c>
      <c r="AZ534" s="226"/>
      <c r="BA534" s="257">
        <v>20</v>
      </c>
      <c r="BB534" s="226">
        <v>10</v>
      </c>
      <c r="BC534" s="226">
        <v>3</v>
      </c>
      <c r="BD534" s="226" t="s">
        <v>118</v>
      </c>
      <c r="BE534" s="226" t="s">
        <v>103</v>
      </c>
      <c r="BF534" s="226" t="s">
        <v>2067</v>
      </c>
      <c r="BG534" s="257"/>
      <c r="BH534" s="226"/>
      <c r="BI534" s="226"/>
      <c r="BJ534" s="226"/>
      <c r="BK534" s="226"/>
      <c r="BL534" s="226"/>
      <c r="BM534" s="257">
        <v>1</v>
      </c>
      <c r="BN534" s="226">
        <v>1</v>
      </c>
      <c r="BO534" s="226">
        <v>0.5</v>
      </c>
      <c r="BP534" s="226"/>
      <c r="BQ534" s="226"/>
      <c r="BR534" s="226"/>
      <c r="BS534" s="226"/>
      <c r="BT534" s="226"/>
      <c r="BU534" s="226"/>
      <c r="BV534" s="226"/>
      <c r="BW534" s="226"/>
      <c r="BX534" s="226"/>
      <c r="BY534" s="257"/>
      <c r="BZ534" s="226"/>
      <c r="CA534" s="226"/>
      <c r="CB534" s="226"/>
      <c r="CC534" s="226"/>
      <c r="CD534" s="226"/>
      <c r="CE534" s="226"/>
      <c r="CF534" s="399">
        <f t="shared" si="178"/>
        <v>100</v>
      </c>
      <c r="CG534" s="259"/>
      <c r="CH534" s="559" t="s">
        <v>1329</v>
      </c>
      <c r="CI534" s="559">
        <v>90</v>
      </c>
      <c r="CJ534" s="559" t="s">
        <v>514</v>
      </c>
      <c r="CK534" s="560"/>
      <c r="CL534" s="560"/>
      <c r="CM534" s="560"/>
      <c r="CN534" s="560"/>
      <c r="CO534" s="560"/>
      <c r="CP534" s="560"/>
      <c r="CQ534" s="560"/>
      <c r="CR534" s="560"/>
      <c r="CS534" s="560"/>
      <c r="CT534" s="560"/>
      <c r="CU534" s="560"/>
      <c r="CV534" s="560"/>
      <c r="CW534" s="560"/>
      <c r="CX534" s="560"/>
      <c r="CY534" s="560"/>
      <c r="CZ534" s="560"/>
      <c r="DA534" s="560"/>
      <c r="DB534" s="560">
        <v>85</v>
      </c>
      <c r="DC534" s="561">
        <v>15</v>
      </c>
      <c r="DD534" s="560"/>
      <c r="DE534" s="560"/>
      <c r="DF534" s="560"/>
      <c r="DG534" s="560"/>
      <c r="DH534" s="560"/>
      <c r="DI534" s="560"/>
      <c r="DJ534" s="560"/>
      <c r="DK534" s="396"/>
      <c r="DL534" s="259"/>
      <c r="DM534" s="560" t="s">
        <v>696</v>
      </c>
      <c r="DN534" s="560">
        <v>10</v>
      </c>
      <c r="DO534" s="563" t="s">
        <v>1329</v>
      </c>
      <c r="DP534" s="564"/>
      <c r="DQ534" s="565"/>
      <c r="DR534" s="563"/>
      <c r="DS534" s="565"/>
      <c r="DT534" s="543"/>
      <c r="DU534" s="566"/>
      <c r="DV534" s="566"/>
      <c r="DW534" s="400" t="e">
        <f>VLOOKUP(P534,[1]definitions_list_lookup!$K$30:$L$54,2,0)</f>
        <v>#N/A</v>
      </c>
      <c r="DX534" s="567" t="s">
        <v>1716</v>
      </c>
      <c r="DY534" s="567" t="s">
        <v>1437</v>
      </c>
      <c r="DZ534" s="155"/>
      <c r="EA534" s="139"/>
      <c r="ED534" s="229" t="s">
        <v>2517</v>
      </c>
      <c r="EE534" s="140"/>
      <c r="EG534" s="140"/>
      <c r="EI534" s="218"/>
      <c r="EJ534" s="143"/>
      <c r="EK534" s="221"/>
      <c r="EM534" s="109"/>
      <c r="EN534" s="109" t="s">
        <v>1447</v>
      </c>
      <c r="EV534" s="112">
        <v>50</v>
      </c>
      <c r="EW534" s="112">
        <v>90</v>
      </c>
      <c r="EX534" s="112">
        <v>37</v>
      </c>
      <c r="EY534" s="112">
        <v>180</v>
      </c>
      <c r="EZ534" s="192">
        <f t="shared" si="185"/>
        <v>-57.694548975459711</v>
      </c>
      <c r="FA534" s="192">
        <f t="shared" si="186"/>
        <v>302.30545102454028</v>
      </c>
      <c r="FB534" s="192">
        <f t="shared" si="187"/>
        <v>35.344884658046801</v>
      </c>
      <c r="FC534" s="192">
        <f t="shared" si="188"/>
        <v>32.305451024540289</v>
      </c>
      <c r="FD534" s="192">
        <f t="shared" si="189"/>
        <v>54.655115341953199</v>
      </c>
      <c r="FE534" s="193">
        <f t="shared" si="190"/>
        <v>122.30545102454028</v>
      </c>
      <c r="FF534" s="194">
        <f t="shared" si="191"/>
        <v>54.655115341953199</v>
      </c>
      <c r="FI534" s="778">
        <f t="shared" si="192"/>
        <v>0</v>
      </c>
      <c r="FJ534" s="779">
        <f t="shared" si="193"/>
        <v>54.655115341953199</v>
      </c>
      <c r="FK534" s="779">
        <f t="shared" si="194"/>
        <v>35.344884658046801</v>
      </c>
      <c r="FL534" s="780">
        <f t="shared" si="195"/>
        <v>0.61688461102054681</v>
      </c>
      <c r="FM534" s="169">
        <f t="shared" si="196"/>
        <v>0.57849679700509049</v>
      </c>
      <c r="FN534" s="783">
        <f t="shared" si="197"/>
        <v>0</v>
      </c>
    </row>
    <row r="535" spans="1:1038" ht="18" customHeight="1">
      <c r="A535" s="389" t="s">
        <v>2065</v>
      </c>
      <c r="B535" s="226" t="s">
        <v>1647</v>
      </c>
      <c r="C535" s="226"/>
      <c r="D535" s="226" t="s">
        <v>1279</v>
      </c>
      <c r="E535" s="226">
        <v>74</v>
      </c>
      <c r="F535" s="226">
        <v>1</v>
      </c>
      <c r="G535" s="558" t="str">
        <f t="shared" si="168"/>
        <v>74-1</v>
      </c>
      <c r="H535" s="226">
        <v>60</v>
      </c>
      <c r="I535">
        <v>60.5</v>
      </c>
      <c r="J535" s="544">
        <f t="shared" si="177"/>
        <v>0</v>
      </c>
      <c r="K535" s="545" t="b">
        <f>IF(J536=1,IF(((VLOOKUP($G535,[1]Depth_Lookup!A$3:J$410,9,FALSE))-(I535/100))=0,"Good",IF(((VLOOKUP($G535,[1]Depth_Lookup!$A$3:$J$550,9,FALSE))-(I535/100))&gt;0,"Too Short","Too Long")))</f>
        <v>0</v>
      </c>
      <c r="L535" s="171">
        <f>(VLOOKUP($G535,Depth_Lookup!$A$3:$J$410,10,FALSE))+(H535/100)</f>
        <v>183.29999999999998</v>
      </c>
      <c r="M535" s="171">
        <f>(VLOOKUP($G535,Depth_Lookup!$A$3:$J$410,10,FALSE))+(I535/100)</f>
        <v>183.30499999999998</v>
      </c>
      <c r="N535" s="232" t="s">
        <v>2087</v>
      </c>
      <c r="O535" s="226">
        <v>1</v>
      </c>
      <c r="P535" s="226"/>
      <c r="Q535" s="226" t="s">
        <v>137</v>
      </c>
      <c r="R535" s="391" t="str">
        <f t="shared" si="175"/>
        <v>Clinopyroxenite</v>
      </c>
      <c r="S535" s="226" t="s">
        <v>98</v>
      </c>
      <c r="T535" s="226"/>
      <c r="U535" s="226" t="s">
        <v>95</v>
      </c>
      <c r="V535" s="226" t="s">
        <v>96</v>
      </c>
      <c r="W535" s="226" t="s">
        <v>112</v>
      </c>
      <c r="X535" s="391">
        <f>VLOOKUP(W535,[1]definitions_list_lookup!A$13:B$19,2,0)</f>
        <v>4</v>
      </c>
      <c r="Y535" s="226" t="s">
        <v>90</v>
      </c>
      <c r="Z535" s="226" t="s">
        <v>91</v>
      </c>
      <c r="AA535" s="226"/>
      <c r="AB535" s="226"/>
      <c r="AC535" s="226"/>
      <c r="AD535" s="226"/>
      <c r="AE535" s="393"/>
      <c r="AF535" s="558" t="e">
        <f>VLOOKUP(AE535,[1]definitions_list_mag!$V$12:$W$15,2,0)</f>
        <v>#N/A</v>
      </c>
      <c r="AG535" s="394"/>
      <c r="AH535" s="226"/>
      <c r="AI535" s="257">
        <v>1</v>
      </c>
      <c r="AJ535" s="226"/>
      <c r="AK535" s="226"/>
      <c r="AL535" s="226"/>
      <c r="AM535" s="226"/>
      <c r="AN535" s="226"/>
      <c r="AO535" s="257"/>
      <c r="AP535" s="226"/>
      <c r="AQ535" s="226"/>
      <c r="AR535" s="226"/>
      <c r="AS535" s="226"/>
      <c r="AT535" s="226"/>
      <c r="AU535" s="257">
        <v>99</v>
      </c>
      <c r="AV535" s="226">
        <v>5</v>
      </c>
      <c r="AW535" s="226">
        <v>4</v>
      </c>
      <c r="AX535" s="226"/>
      <c r="AY535" s="226"/>
      <c r="AZ535" s="226"/>
      <c r="BA535" s="257"/>
      <c r="BB535" s="226"/>
      <c r="BC535" s="226"/>
      <c r="BD535" s="226"/>
      <c r="BE535" s="226"/>
      <c r="BF535" s="226"/>
      <c r="BG535" s="257"/>
      <c r="BH535" s="226"/>
      <c r="BI535" s="226"/>
      <c r="BJ535" s="226"/>
      <c r="BK535" s="226"/>
      <c r="BL535" s="226"/>
      <c r="BM535" s="257"/>
      <c r="BN535" s="226"/>
      <c r="BO535" s="226"/>
      <c r="BP535" s="226"/>
      <c r="BQ535" s="226"/>
      <c r="BR535" s="226"/>
      <c r="BS535" s="226"/>
      <c r="BT535" s="226"/>
      <c r="BU535" s="226"/>
      <c r="BV535" s="226"/>
      <c r="BW535" s="226"/>
      <c r="BX535" s="226"/>
      <c r="BY535" s="257"/>
      <c r="BZ535" s="226"/>
      <c r="CA535" s="226"/>
      <c r="CB535" s="226"/>
      <c r="CC535" s="226"/>
      <c r="CD535" s="226"/>
      <c r="CE535" s="226"/>
      <c r="CF535" s="399">
        <f t="shared" si="178"/>
        <v>100</v>
      </c>
      <c r="CG535" s="259"/>
      <c r="CH535" s="559" t="s">
        <v>1679</v>
      </c>
      <c r="CI535" s="559">
        <v>100</v>
      </c>
      <c r="CJ535" s="559" t="s">
        <v>514</v>
      </c>
      <c r="CK535" s="560"/>
      <c r="CL535" s="560"/>
      <c r="CM535" s="560"/>
      <c r="CN535" s="560"/>
      <c r="CO535" s="560"/>
      <c r="CP535" s="560"/>
      <c r="CQ535" s="560"/>
      <c r="CR535" s="560"/>
      <c r="CS535" s="560"/>
      <c r="CT535" s="560"/>
      <c r="CU535" s="560"/>
      <c r="CV535" s="560"/>
      <c r="CW535" s="560"/>
      <c r="CX535" s="560"/>
      <c r="CY535" s="560"/>
      <c r="CZ535" s="560"/>
      <c r="DA535" s="560"/>
      <c r="DB535" s="560"/>
      <c r="DC535" s="561"/>
      <c r="DD535" s="560"/>
      <c r="DE535" s="560"/>
      <c r="DF535" s="560"/>
      <c r="DG535" s="560"/>
      <c r="DH535" s="560"/>
      <c r="DI535" s="560"/>
      <c r="DJ535" s="560">
        <v>100</v>
      </c>
      <c r="DK535" s="396"/>
      <c r="DL535" s="259"/>
      <c r="DM535" s="560"/>
      <c r="DN535" s="560"/>
      <c r="DO535" s="563"/>
      <c r="DP535" s="564"/>
      <c r="DQ535" s="565"/>
      <c r="DR535" s="563"/>
      <c r="DS535" s="565"/>
      <c r="DT535" s="543" t="s">
        <v>1398</v>
      </c>
      <c r="DU535" s="566">
        <v>5</v>
      </c>
      <c r="DV535" s="566" t="s">
        <v>850</v>
      </c>
      <c r="DW535" s="400" t="e">
        <f>VLOOKUP(P535,[1]definitions_list_lookup!$K$30:$L$54,2,0)</f>
        <v>#N/A</v>
      </c>
      <c r="DX535" s="567" t="s">
        <v>1433</v>
      </c>
      <c r="DY535" s="567" t="s">
        <v>1846</v>
      </c>
      <c r="DZ535" s="155"/>
      <c r="EA535" s="139"/>
      <c r="ED535" s="229" t="s">
        <v>2517</v>
      </c>
      <c r="EE535" s="140"/>
      <c r="EG535" s="140"/>
      <c r="EI535" s="218"/>
      <c r="EJ535" s="143"/>
      <c r="EK535" s="221"/>
      <c r="EM535" s="109"/>
      <c r="EN535" s="109" t="s">
        <v>1447</v>
      </c>
      <c r="EO535" s="144">
        <v>0.5</v>
      </c>
      <c r="EP535" s="144" t="s">
        <v>2054</v>
      </c>
      <c r="EV535" s="112">
        <v>45</v>
      </c>
      <c r="EW535" s="112">
        <v>90</v>
      </c>
      <c r="EX535" s="112">
        <v>34</v>
      </c>
      <c r="EY535" s="112">
        <v>180</v>
      </c>
      <c r="EZ535" s="192">
        <f t="shared" si="185"/>
        <v>-56</v>
      </c>
      <c r="FA535" s="192">
        <f t="shared" si="186"/>
        <v>304</v>
      </c>
      <c r="FB535" s="192">
        <f t="shared" si="187"/>
        <v>39.660007440110796</v>
      </c>
      <c r="FC535" s="192">
        <f t="shared" si="188"/>
        <v>34</v>
      </c>
      <c r="FD535" s="192">
        <f t="shared" si="189"/>
        <v>50.339992559889204</v>
      </c>
      <c r="FE535" s="193">
        <f t="shared" si="190"/>
        <v>124</v>
      </c>
      <c r="FF535" s="194">
        <f t="shared" si="191"/>
        <v>50.339992559889204</v>
      </c>
      <c r="FI535" s="778">
        <f t="shared" si="192"/>
        <v>0.5</v>
      </c>
      <c r="FJ535" s="779">
        <f t="shared" si="193"/>
        <v>50.339992559889204</v>
      </c>
      <c r="FK535" s="779">
        <f t="shared" si="194"/>
        <v>39.660007440110796</v>
      </c>
      <c r="FL535" s="780">
        <f t="shared" si="195"/>
        <v>0.6921977111953812</v>
      </c>
      <c r="FM535" s="169">
        <f t="shared" si="196"/>
        <v>0.63823061964325412</v>
      </c>
      <c r="FN535" s="783">
        <f t="shared" si="197"/>
        <v>0.31911530982162706</v>
      </c>
    </row>
    <row r="536" spans="1:1038" s="398" customFormat="1" ht="18" customHeight="1">
      <c r="A536" s="389" t="s">
        <v>2065</v>
      </c>
      <c r="B536" s="226" t="s">
        <v>1647</v>
      </c>
      <c r="C536" s="226"/>
      <c r="D536" s="226" t="s">
        <v>1279</v>
      </c>
      <c r="E536" s="226">
        <v>74</v>
      </c>
      <c r="F536" s="226">
        <v>1</v>
      </c>
      <c r="G536" s="558" t="str">
        <f t="shared" si="168"/>
        <v>74-1</v>
      </c>
      <c r="H536" s="226">
        <v>60.5</v>
      </c>
      <c r="I536" s="546">
        <v>95.5</v>
      </c>
      <c r="J536" s="544">
        <f t="shared" si="177"/>
        <v>0</v>
      </c>
      <c r="K536" s="545" t="b">
        <f>IF(J541=1,IF(((VLOOKUP($G536,[1]Depth_Lookup!A$3:J$410,9,FALSE))-(I536/100))=0,"Good",IF(((VLOOKUP($G536,[1]Depth_Lookup!$A$3:$J$550,9,FALSE))-(I536/100))&gt;0,"Too Short","Too Long")))</f>
        <v>0</v>
      </c>
      <c r="L536" s="171">
        <f>(VLOOKUP($G536,Depth_Lookup!$A$3:$J$410,10,FALSE))+(H536/100)</f>
        <v>183.30499999999998</v>
      </c>
      <c r="M536" s="171">
        <f>(VLOOKUP($G536,Depth_Lookup!$A$3:$J$410,10,FALSE))+(I536/100)</f>
        <v>183.655</v>
      </c>
      <c r="N536" s="232" t="s">
        <v>2087</v>
      </c>
      <c r="O536" s="226">
        <v>1</v>
      </c>
      <c r="P536" s="226" t="s">
        <v>853</v>
      </c>
      <c r="Q536" s="226" t="s">
        <v>125</v>
      </c>
      <c r="R536" s="391" t="str">
        <f t="shared" si="175"/>
        <v>SerpentinizedHarzburgite</v>
      </c>
      <c r="S536" s="226" t="s">
        <v>98</v>
      </c>
      <c r="T536" s="226" t="s">
        <v>700</v>
      </c>
      <c r="U536" s="226" t="s">
        <v>95</v>
      </c>
      <c r="V536" s="226" t="s">
        <v>96</v>
      </c>
      <c r="W536" s="226" t="s">
        <v>102</v>
      </c>
      <c r="X536" s="391">
        <f>VLOOKUP(W536,[1]definitions_list_lookup!A$13:B$19,2,0)</f>
        <v>5</v>
      </c>
      <c r="Y536" s="226" t="s">
        <v>90</v>
      </c>
      <c r="Z536" s="226" t="s">
        <v>91</v>
      </c>
      <c r="AA536" s="226" t="s">
        <v>1685</v>
      </c>
      <c r="AB536" s="226"/>
      <c r="AC536" s="226"/>
      <c r="AD536" s="226"/>
      <c r="AE536" s="393"/>
      <c r="AF536" s="558" t="e">
        <f>VLOOKUP(AE536,[1]definitions_list_mag!$V$12:$W$15,2,0)</f>
        <v>#N/A</v>
      </c>
      <c r="AG536" s="394"/>
      <c r="AH536" s="226"/>
      <c r="AI536" s="257">
        <v>77</v>
      </c>
      <c r="AJ536" s="226"/>
      <c r="AK536" s="226"/>
      <c r="AL536" s="226"/>
      <c r="AM536" s="226"/>
      <c r="AN536" s="226"/>
      <c r="AO536" s="257"/>
      <c r="AP536" s="226"/>
      <c r="AQ536" s="226"/>
      <c r="AR536" s="226"/>
      <c r="AS536" s="226"/>
      <c r="AT536" s="226"/>
      <c r="AU536" s="257">
        <v>2</v>
      </c>
      <c r="AV536" s="226">
        <v>2</v>
      </c>
      <c r="AW536" s="226">
        <v>1</v>
      </c>
      <c r="AX536" s="226" t="s">
        <v>110</v>
      </c>
      <c r="AY536" s="226" t="s">
        <v>103</v>
      </c>
      <c r="AZ536" s="226"/>
      <c r="BA536" s="257">
        <v>20</v>
      </c>
      <c r="BB536" s="226">
        <v>10</v>
      </c>
      <c r="BC536" s="226">
        <v>3</v>
      </c>
      <c r="BD536" s="226" t="s">
        <v>118</v>
      </c>
      <c r="BE536" s="226" t="s">
        <v>103</v>
      </c>
      <c r="BF536" s="226" t="s">
        <v>2067</v>
      </c>
      <c r="BG536" s="257"/>
      <c r="BH536" s="226"/>
      <c r="BI536" s="226"/>
      <c r="BJ536" s="226"/>
      <c r="BK536" s="226"/>
      <c r="BL536" s="226"/>
      <c r="BM536" s="257">
        <v>1</v>
      </c>
      <c r="BN536" s="226">
        <v>1</v>
      </c>
      <c r="BO536" s="226">
        <v>0.5</v>
      </c>
      <c r="BP536" s="226"/>
      <c r="BQ536" s="226"/>
      <c r="BR536" s="226"/>
      <c r="BS536" s="226"/>
      <c r="BT536" s="226"/>
      <c r="BU536" s="226"/>
      <c r="BV536" s="226"/>
      <c r="BW536" s="226"/>
      <c r="BX536" s="226"/>
      <c r="BY536" s="257"/>
      <c r="BZ536" s="226"/>
      <c r="CA536" s="226"/>
      <c r="CB536" s="226"/>
      <c r="CC536" s="226"/>
      <c r="CD536" s="226"/>
      <c r="CE536" s="226"/>
      <c r="CF536" s="399">
        <f t="shared" si="178"/>
        <v>100</v>
      </c>
      <c r="CG536" s="259"/>
      <c r="CH536" s="559" t="s">
        <v>1329</v>
      </c>
      <c r="CI536" s="559">
        <v>90</v>
      </c>
      <c r="CJ536" s="559" t="s">
        <v>514</v>
      </c>
      <c r="CK536" s="560"/>
      <c r="CL536" s="560"/>
      <c r="CM536" s="560"/>
      <c r="CN536" s="560"/>
      <c r="CO536" s="560"/>
      <c r="CP536" s="560"/>
      <c r="CQ536" s="560"/>
      <c r="CR536" s="560"/>
      <c r="CS536" s="560"/>
      <c r="CT536" s="560"/>
      <c r="CU536" s="560"/>
      <c r="CV536" s="560"/>
      <c r="CW536" s="560"/>
      <c r="CX536" s="560"/>
      <c r="CY536" s="560"/>
      <c r="CZ536" s="560"/>
      <c r="DA536" s="560"/>
      <c r="DB536" s="560">
        <v>85</v>
      </c>
      <c r="DC536" s="561">
        <v>15</v>
      </c>
      <c r="DD536" s="560"/>
      <c r="DE536" s="560"/>
      <c r="DF536" s="560"/>
      <c r="DG536" s="560"/>
      <c r="DH536" s="560"/>
      <c r="DI536" s="560"/>
      <c r="DJ536" s="560"/>
      <c r="DK536" s="396"/>
      <c r="DL536" s="259"/>
      <c r="DM536" s="560"/>
      <c r="DN536" s="560"/>
      <c r="DO536" s="563"/>
      <c r="DP536" s="564"/>
      <c r="DQ536" s="565"/>
      <c r="DR536" s="563"/>
      <c r="DS536" s="565"/>
      <c r="DT536" s="543"/>
      <c r="DU536" s="566"/>
      <c r="DV536" s="566"/>
      <c r="DW536" s="400" t="e">
        <f>VLOOKUP(P536,[1]definitions_list_lookup!$K$30:$L$54,2,0)</f>
        <v>#N/A</v>
      </c>
      <c r="DX536" s="567" t="s">
        <v>1716</v>
      </c>
      <c r="DY536" s="567" t="s">
        <v>1846</v>
      </c>
      <c r="DZ536" s="155"/>
      <c r="EA536" s="155"/>
      <c r="EB536" s="256"/>
      <c r="EC536" s="104"/>
      <c r="ED536" s="229" t="s">
        <v>2517</v>
      </c>
      <c r="EE536" s="401"/>
      <c r="EF536" s="402"/>
      <c r="EG536" s="401"/>
      <c r="EH536" s="403"/>
      <c r="EI536" s="404"/>
      <c r="EJ536" s="405"/>
      <c r="EK536" s="406"/>
      <c r="EL536" s="401"/>
      <c r="EM536" s="403"/>
      <c r="EN536" s="403" t="s">
        <v>1447</v>
      </c>
      <c r="EO536" s="407"/>
      <c r="EP536" s="407"/>
      <c r="EQ536" s="407"/>
      <c r="ER536" s="407"/>
      <c r="ES536" s="407"/>
      <c r="ET536" s="407"/>
      <c r="EU536" s="407"/>
      <c r="EV536" s="112">
        <v>45</v>
      </c>
      <c r="EW536" s="112">
        <v>90</v>
      </c>
      <c r="EX536" s="112">
        <v>34</v>
      </c>
      <c r="EY536" s="112">
        <v>180</v>
      </c>
      <c r="EZ536" s="192">
        <f t="shared" si="185"/>
        <v>-56</v>
      </c>
      <c r="FA536" s="192">
        <f t="shared" si="186"/>
        <v>304</v>
      </c>
      <c r="FB536" s="192">
        <f t="shared" si="187"/>
        <v>39.660007440110796</v>
      </c>
      <c r="FC536" s="192">
        <f t="shared" si="188"/>
        <v>34</v>
      </c>
      <c r="FD536" s="192">
        <f t="shared" si="189"/>
        <v>50.339992559889204</v>
      </c>
      <c r="FE536" s="193">
        <f t="shared" si="190"/>
        <v>124</v>
      </c>
      <c r="FF536" s="194">
        <f t="shared" si="191"/>
        <v>50.339992559889204</v>
      </c>
      <c r="FG536" s="401"/>
      <c r="FH536" s="403"/>
      <c r="FI536" s="778">
        <f t="shared" si="192"/>
        <v>0</v>
      </c>
      <c r="FJ536" s="779">
        <f t="shared" si="193"/>
        <v>50.339992559889204</v>
      </c>
      <c r="FK536" s="779">
        <f t="shared" si="194"/>
        <v>39.660007440110796</v>
      </c>
      <c r="FL536" s="780">
        <f t="shared" si="195"/>
        <v>0.6921977111953812</v>
      </c>
      <c r="FM536" s="169">
        <f t="shared" si="196"/>
        <v>0.63823061964325412</v>
      </c>
      <c r="FN536" s="783">
        <f t="shared" si="197"/>
        <v>0</v>
      </c>
      <c r="FO536" s="226"/>
      <c r="FP536" s="226"/>
      <c r="FQ536" s="226"/>
      <c r="FR536" s="226"/>
      <c r="FS536" s="226"/>
      <c r="FT536" s="226"/>
      <c r="FU536" s="226"/>
      <c r="FV536" s="226"/>
      <c r="FW536" s="226"/>
      <c r="FX536" s="226"/>
      <c r="FY536" s="226"/>
      <c r="FZ536" s="226"/>
      <c r="GA536" s="226"/>
      <c r="GB536" s="226"/>
      <c r="GC536" s="226"/>
      <c r="GD536" s="226"/>
      <c r="GE536" s="226"/>
      <c r="GF536" s="226"/>
      <c r="GG536" s="226"/>
      <c r="GH536" s="226"/>
      <c r="GI536" s="226"/>
      <c r="GJ536" s="226"/>
      <c r="GK536" s="226"/>
      <c r="GL536" s="226"/>
      <c r="GM536" s="226"/>
      <c r="GN536" s="226"/>
      <c r="GO536" s="226"/>
      <c r="GP536" s="226"/>
      <c r="GQ536" s="226"/>
      <c r="GR536" s="226"/>
      <c r="GS536" s="226"/>
      <c r="GT536" s="226"/>
      <c r="GU536" s="226"/>
      <c r="GV536" s="226"/>
      <c r="GW536" s="226"/>
      <c r="GX536" s="226"/>
      <c r="GY536" s="226"/>
      <c r="GZ536" s="226"/>
      <c r="HA536" s="226"/>
      <c r="HB536" s="226"/>
      <c r="HC536" s="226"/>
      <c r="HD536" s="226"/>
      <c r="HE536" s="226"/>
      <c r="HF536" s="226"/>
      <c r="HG536" s="226"/>
      <c r="HH536" s="226"/>
      <c r="HI536" s="226"/>
      <c r="HJ536" s="226"/>
      <c r="HK536" s="226"/>
      <c r="HL536" s="226"/>
      <c r="HM536" s="226"/>
      <c r="HN536" s="226"/>
      <c r="HO536" s="226"/>
      <c r="HP536" s="226"/>
      <c r="HQ536" s="226"/>
      <c r="HR536" s="226"/>
      <c r="HS536" s="226"/>
      <c r="HT536" s="226"/>
      <c r="HU536" s="226"/>
      <c r="HV536" s="226"/>
      <c r="HW536" s="226"/>
      <c r="HX536" s="226"/>
      <c r="HY536" s="226"/>
      <c r="HZ536" s="226"/>
      <c r="IA536" s="226"/>
      <c r="IB536" s="226"/>
      <c r="IC536" s="226"/>
      <c r="ID536" s="226"/>
      <c r="IE536" s="226"/>
      <c r="IF536" s="226"/>
      <c r="IG536" s="226"/>
      <c r="IH536" s="226"/>
      <c r="II536" s="226"/>
      <c r="IJ536" s="226"/>
      <c r="IK536" s="226"/>
      <c r="IL536" s="226"/>
      <c r="IM536" s="226"/>
      <c r="IN536" s="226"/>
      <c r="IO536" s="226"/>
      <c r="IP536" s="226"/>
      <c r="IQ536" s="226"/>
      <c r="IR536" s="226"/>
      <c r="IS536" s="226"/>
      <c r="IT536" s="226"/>
      <c r="IU536" s="226"/>
      <c r="IV536" s="226"/>
      <c r="IW536" s="226"/>
      <c r="IX536" s="226"/>
      <c r="IY536" s="226"/>
      <c r="IZ536" s="226"/>
      <c r="JA536" s="226"/>
      <c r="JB536" s="226"/>
      <c r="JC536" s="226"/>
      <c r="JD536" s="226"/>
      <c r="JE536" s="226"/>
      <c r="JF536" s="226"/>
      <c r="JG536" s="226"/>
      <c r="JH536" s="226"/>
      <c r="JI536" s="226"/>
      <c r="JJ536" s="226"/>
      <c r="JK536" s="226"/>
      <c r="JL536" s="226"/>
      <c r="JM536" s="226"/>
      <c r="JN536" s="226"/>
      <c r="JO536" s="226"/>
      <c r="JP536" s="226"/>
      <c r="JQ536" s="226"/>
      <c r="JR536" s="226"/>
      <c r="JS536" s="226"/>
      <c r="JT536" s="226"/>
      <c r="JU536" s="226"/>
      <c r="JV536" s="226"/>
      <c r="JW536" s="226"/>
      <c r="JX536" s="226"/>
      <c r="JY536" s="226"/>
      <c r="JZ536" s="226"/>
      <c r="KA536" s="226"/>
      <c r="KB536" s="226"/>
      <c r="KC536" s="226"/>
      <c r="KD536" s="226"/>
      <c r="KE536" s="226"/>
      <c r="KF536" s="226"/>
      <c r="KG536" s="226"/>
      <c r="KH536" s="226"/>
      <c r="KI536" s="226"/>
      <c r="KJ536" s="226"/>
      <c r="KK536" s="226"/>
      <c r="KL536" s="226"/>
      <c r="KM536" s="226"/>
      <c r="KN536" s="226"/>
      <c r="KO536" s="226"/>
      <c r="KP536" s="226"/>
      <c r="KQ536" s="226"/>
      <c r="KR536" s="226"/>
      <c r="KS536" s="226"/>
      <c r="KT536" s="226"/>
      <c r="KU536" s="226"/>
      <c r="KV536" s="226"/>
      <c r="KW536" s="226"/>
      <c r="KX536" s="226"/>
      <c r="KY536" s="226"/>
      <c r="KZ536" s="226"/>
      <c r="LA536" s="226"/>
      <c r="LB536" s="226"/>
      <c r="LC536" s="226"/>
      <c r="LD536" s="226"/>
      <c r="LE536" s="226"/>
      <c r="LF536" s="226"/>
      <c r="LG536" s="226"/>
      <c r="LH536" s="226"/>
      <c r="LI536" s="226"/>
      <c r="LJ536" s="226"/>
      <c r="LK536" s="226"/>
      <c r="LL536" s="226"/>
      <c r="LM536" s="226"/>
      <c r="LN536" s="226"/>
      <c r="LO536" s="226"/>
      <c r="LP536" s="226"/>
      <c r="LQ536" s="226"/>
      <c r="LR536" s="226"/>
      <c r="LS536" s="226"/>
      <c r="LT536" s="226"/>
      <c r="LU536" s="226"/>
      <c r="LV536" s="226"/>
      <c r="LW536" s="226"/>
      <c r="LX536" s="226"/>
      <c r="LY536" s="226"/>
      <c r="LZ536" s="226"/>
      <c r="MA536" s="226"/>
      <c r="MB536" s="226"/>
      <c r="MC536" s="226"/>
      <c r="MD536" s="226"/>
      <c r="ME536" s="226"/>
      <c r="MF536" s="226"/>
      <c r="MG536" s="226"/>
      <c r="MH536" s="226"/>
      <c r="MI536" s="226"/>
      <c r="MJ536" s="226"/>
      <c r="MK536" s="226"/>
      <c r="ML536" s="226"/>
      <c r="MM536" s="226"/>
      <c r="MN536" s="226"/>
      <c r="MO536" s="226"/>
      <c r="MP536" s="226"/>
      <c r="MQ536" s="226"/>
      <c r="MR536" s="226"/>
      <c r="MS536" s="226"/>
      <c r="MT536" s="226"/>
      <c r="MU536" s="226"/>
      <c r="MV536" s="226"/>
      <c r="MW536" s="226"/>
      <c r="MX536" s="226"/>
      <c r="MY536" s="226"/>
      <c r="MZ536" s="226"/>
      <c r="NA536" s="226"/>
      <c r="NB536" s="226"/>
      <c r="NC536" s="226"/>
      <c r="ND536" s="226"/>
      <c r="NE536" s="226"/>
      <c r="NF536" s="226"/>
      <c r="NG536" s="226"/>
      <c r="NH536" s="226"/>
      <c r="NI536" s="226"/>
      <c r="NJ536" s="226"/>
      <c r="NK536" s="226"/>
      <c r="NL536" s="226"/>
      <c r="NM536" s="226"/>
      <c r="NN536" s="226"/>
      <c r="NO536" s="226"/>
      <c r="NP536" s="226"/>
      <c r="NQ536" s="226"/>
      <c r="NR536" s="226"/>
      <c r="NS536" s="226"/>
      <c r="NT536" s="226"/>
      <c r="NU536" s="226"/>
      <c r="NV536" s="226"/>
      <c r="NW536" s="226"/>
      <c r="NX536" s="226"/>
      <c r="NY536" s="226"/>
      <c r="NZ536" s="226"/>
      <c r="OA536" s="226"/>
      <c r="OB536" s="226"/>
      <c r="OC536" s="226"/>
      <c r="OD536" s="226"/>
      <c r="OE536" s="226"/>
      <c r="OF536" s="226"/>
      <c r="OG536" s="226"/>
      <c r="OH536" s="226"/>
      <c r="OI536" s="226"/>
      <c r="OJ536" s="226"/>
      <c r="OK536" s="226"/>
      <c r="OL536" s="226"/>
      <c r="OM536" s="226"/>
      <c r="ON536" s="226"/>
      <c r="OO536" s="226"/>
      <c r="OP536" s="226"/>
      <c r="OQ536" s="226"/>
      <c r="OR536" s="226"/>
      <c r="OS536" s="226"/>
      <c r="OT536" s="226"/>
      <c r="OU536" s="226"/>
      <c r="OV536" s="226"/>
      <c r="OW536" s="226"/>
      <c r="OX536" s="226"/>
      <c r="OY536" s="226"/>
      <c r="OZ536" s="226"/>
      <c r="PA536" s="226"/>
      <c r="PB536" s="226"/>
      <c r="PC536" s="226"/>
      <c r="PD536" s="226"/>
      <c r="PE536" s="226"/>
      <c r="PF536" s="226"/>
      <c r="PG536" s="226"/>
      <c r="PH536" s="226"/>
      <c r="PI536" s="226"/>
      <c r="PJ536" s="226"/>
      <c r="PK536" s="226"/>
      <c r="PL536" s="226"/>
      <c r="PM536" s="226"/>
      <c r="PN536" s="226"/>
      <c r="PO536" s="226"/>
      <c r="PP536" s="226"/>
      <c r="PQ536" s="226"/>
      <c r="PR536" s="226"/>
      <c r="PS536" s="226"/>
      <c r="PT536" s="226"/>
      <c r="PU536" s="226"/>
      <c r="PV536" s="226"/>
      <c r="PW536" s="226"/>
      <c r="PX536" s="226"/>
      <c r="PY536" s="226"/>
      <c r="PZ536" s="226"/>
      <c r="QA536" s="226"/>
      <c r="QB536" s="226"/>
      <c r="QC536" s="226"/>
      <c r="QD536" s="226"/>
      <c r="QE536" s="226"/>
      <c r="QF536" s="226"/>
      <c r="QG536" s="226"/>
      <c r="QH536" s="226"/>
      <c r="QI536" s="226"/>
      <c r="QJ536" s="226"/>
      <c r="QK536" s="226"/>
      <c r="QL536" s="226"/>
      <c r="QM536" s="226"/>
      <c r="QN536" s="226"/>
      <c r="QO536" s="226"/>
      <c r="QP536" s="226"/>
      <c r="QQ536" s="226"/>
      <c r="QR536" s="226"/>
      <c r="QS536" s="226"/>
      <c r="QT536" s="226"/>
      <c r="QU536" s="226"/>
      <c r="QV536" s="226"/>
      <c r="QW536" s="226"/>
      <c r="QX536" s="226"/>
      <c r="QY536" s="226"/>
      <c r="QZ536" s="226"/>
      <c r="RA536" s="226"/>
      <c r="RB536" s="226"/>
      <c r="RC536" s="226"/>
      <c r="RD536" s="226"/>
      <c r="RE536" s="226"/>
      <c r="RF536" s="226"/>
      <c r="RG536" s="226"/>
      <c r="RH536" s="226"/>
      <c r="RI536" s="226"/>
      <c r="RJ536" s="226"/>
      <c r="RK536" s="226"/>
      <c r="RL536" s="226"/>
      <c r="RM536" s="226"/>
      <c r="RN536" s="226"/>
      <c r="RO536" s="226"/>
      <c r="RP536" s="226"/>
      <c r="RQ536" s="226"/>
      <c r="RR536" s="226"/>
      <c r="RS536" s="226"/>
      <c r="RT536" s="226"/>
      <c r="RU536" s="226"/>
      <c r="RV536" s="226"/>
      <c r="RW536" s="226"/>
      <c r="RX536" s="226"/>
      <c r="RY536" s="226"/>
      <c r="RZ536" s="226"/>
      <c r="SA536" s="226"/>
      <c r="SB536" s="226"/>
      <c r="SC536" s="226"/>
      <c r="SD536" s="226"/>
      <c r="SE536" s="226"/>
      <c r="SF536" s="226"/>
      <c r="SG536" s="226"/>
      <c r="SH536" s="226"/>
      <c r="SI536" s="226"/>
      <c r="SJ536" s="226"/>
      <c r="SK536" s="226"/>
      <c r="SL536" s="226"/>
      <c r="SM536" s="226"/>
      <c r="SN536" s="226"/>
      <c r="SO536" s="226"/>
      <c r="SP536" s="226"/>
      <c r="SQ536" s="226"/>
      <c r="SR536" s="226"/>
      <c r="SS536" s="226"/>
      <c r="ST536" s="226"/>
      <c r="SU536" s="226"/>
      <c r="SV536" s="226"/>
      <c r="SW536" s="226"/>
      <c r="SX536" s="226"/>
      <c r="SY536" s="226"/>
      <c r="SZ536" s="226"/>
      <c r="TA536" s="226"/>
      <c r="TB536" s="226"/>
      <c r="TC536" s="226"/>
      <c r="TD536" s="226"/>
      <c r="TE536" s="226"/>
      <c r="TF536" s="226"/>
      <c r="TG536" s="226"/>
      <c r="TH536" s="226"/>
      <c r="TI536" s="226"/>
      <c r="TJ536" s="226"/>
      <c r="TK536" s="226"/>
      <c r="TL536" s="226"/>
      <c r="TM536" s="226"/>
      <c r="TN536" s="226"/>
      <c r="TO536" s="226"/>
      <c r="TP536" s="226"/>
      <c r="TQ536" s="226"/>
      <c r="TR536" s="226"/>
      <c r="TS536" s="226"/>
      <c r="TT536" s="226"/>
      <c r="TU536" s="226"/>
      <c r="TV536" s="226"/>
      <c r="TW536" s="226"/>
      <c r="TX536" s="226"/>
      <c r="TY536" s="226"/>
      <c r="TZ536" s="226"/>
      <c r="UA536" s="226"/>
      <c r="UB536" s="226"/>
      <c r="UC536" s="226"/>
      <c r="UD536" s="226"/>
      <c r="UE536" s="226"/>
      <c r="UF536" s="226"/>
      <c r="UG536" s="226"/>
      <c r="UH536" s="226"/>
      <c r="UI536" s="226"/>
      <c r="UJ536" s="226"/>
      <c r="UK536" s="226"/>
      <c r="UL536" s="226"/>
      <c r="UM536" s="226"/>
      <c r="UN536" s="226"/>
      <c r="UO536" s="226"/>
      <c r="UP536" s="226"/>
      <c r="UQ536" s="226"/>
      <c r="UR536" s="226"/>
      <c r="US536" s="226"/>
      <c r="UT536" s="226"/>
      <c r="UU536" s="226"/>
      <c r="UV536" s="226"/>
      <c r="UW536" s="226"/>
      <c r="UX536" s="226"/>
      <c r="UY536" s="226"/>
      <c r="UZ536" s="226"/>
      <c r="VA536" s="226"/>
      <c r="VB536" s="226"/>
      <c r="VC536" s="226"/>
      <c r="VD536" s="226"/>
      <c r="VE536" s="226"/>
      <c r="VF536" s="226"/>
      <c r="VG536" s="226"/>
      <c r="VH536" s="226"/>
      <c r="VI536" s="226"/>
      <c r="VJ536" s="226"/>
      <c r="VK536" s="226"/>
      <c r="VL536" s="226"/>
      <c r="VM536" s="226"/>
      <c r="VN536" s="226"/>
      <c r="VO536" s="226"/>
      <c r="VP536" s="226"/>
      <c r="VQ536" s="226"/>
      <c r="VR536" s="226"/>
      <c r="VS536" s="226"/>
      <c r="VT536" s="226"/>
      <c r="VU536" s="226"/>
      <c r="VV536" s="226"/>
      <c r="VW536" s="226"/>
      <c r="VX536" s="226"/>
      <c r="VY536" s="226"/>
      <c r="VZ536" s="226"/>
      <c r="WA536" s="226"/>
      <c r="WB536" s="226"/>
      <c r="WC536" s="226"/>
      <c r="WD536" s="226"/>
      <c r="WE536" s="226"/>
      <c r="WF536" s="226"/>
      <c r="WG536" s="226"/>
      <c r="WH536" s="226"/>
      <c r="WI536" s="226"/>
      <c r="WJ536" s="226"/>
      <c r="WK536" s="226"/>
      <c r="WL536" s="226"/>
      <c r="WM536" s="226"/>
      <c r="WN536" s="226"/>
      <c r="WO536" s="226"/>
      <c r="WP536" s="226"/>
      <c r="WQ536" s="226"/>
      <c r="WR536" s="226"/>
      <c r="WS536" s="226"/>
      <c r="WT536" s="226"/>
      <c r="WU536" s="226"/>
      <c r="WV536" s="226"/>
      <c r="WW536" s="226"/>
      <c r="WX536" s="226"/>
      <c r="WY536" s="226"/>
      <c r="WZ536" s="226"/>
      <c r="XA536" s="226"/>
      <c r="XB536" s="226"/>
      <c r="XC536" s="226"/>
      <c r="XD536" s="226"/>
      <c r="XE536" s="226"/>
      <c r="XF536" s="226"/>
      <c r="XG536" s="226"/>
      <c r="XH536" s="226"/>
      <c r="XI536" s="226"/>
      <c r="XJ536" s="226"/>
      <c r="XK536" s="226"/>
      <c r="XL536" s="226"/>
      <c r="XM536" s="226"/>
      <c r="XN536" s="226"/>
      <c r="XO536" s="226"/>
      <c r="XP536" s="226"/>
      <c r="XQ536" s="226"/>
      <c r="XR536" s="226"/>
      <c r="XS536" s="226"/>
      <c r="XT536" s="226"/>
      <c r="XU536" s="226"/>
      <c r="XV536" s="226"/>
      <c r="XW536" s="226"/>
      <c r="XX536" s="226"/>
      <c r="XY536" s="226"/>
      <c r="XZ536" s="226"/>
      <c r="YA536" s="226"/>
      <c r="YB536" s="226"/>
      <c r="YC536" s="226"/>
      <c r="YD536" s="226"/>
      <c r="YE536" s="226"/>
      <c r="YF536" s="226"/>
      <c r="YG536" s="226"/>
      <c r="YH536" s="226"/>
      <c r="YI536" s="226"/>
      <c r="YJ536" s="226"/>
      <c r="YK536" s="226"/>
      <c r="YL536" s="226"/>
      <c r="YM536" s="226"/>
      <c r="YN536" s="226"/>
      <c r="YO536" s="226"/>
      <c r="YP536" s="226"/>
      <c r="YQ536" s="226"/>
      <c r="YR536" s="226"/>
      <c r="YS536" s="226"/>
      <c r="YT536" s="226"/>
      <c r="YU536" s="226"/>
      <c r="YV536" s="226"/>
      <c r="YW536" s="226"/>
      <c r="YX536" s="226"/>
      <c r="YY536" s="226"/>
      <c r="YZ536" s="226"/>
      <c r="ZA536" s="226"/>
      <c r="ZB536" s="226"/>
      <c r="ZC536" s="226"/>
      <c r="ZD536" s="226"/>
      <c r="ZE536" s="226"/>
      <c r="ZF536" s="226"/>
      <c r="ZG536" s="226"/>
      <c r="ZH536" s="226"/>
      <c r="ZI536" s="226"/>
      <c r="ZJ536" s="226"/>
      <c r="ZK536" s="226"/>
      <c r="ZL536" s="226"/>
      <c r="ZM536" s="226"/>
      <c r="ZN536" s="226"/>
      <c r="ZO536" s="226"/>
      <c r="ZP536" s="226"/>
      <c r="ZQ536" s="226"/>
      <c r="ZR536" s="226"/>
      <c r="ZS536" s="226"/>
      <c r="ZT536" s="226"/>
      <c r="ZU536" s="226"/>
      <c r="ZV536" s="226"/>
      <c r="ZW536" s="226"/>
      <c r="ZX536" s="226"/>
      <c r="ZY536" s="226"/>
      <c r="ZZ536" s="226"/>
      <c r="AAA536" s="226"/>
      <c r="AAB536" s="226"/>
      <c r="AAC536" s="226"/>
      <c r="AAD536" s="226"/>
      <c r="AAE536" s="226"/>
      <c r="AAF536" s="226"/>
      <c r="AAG536" s="226"/>
      <c r="AAH536" s="226"/>
      <c r="AAI536" s="226"/>
      <c r="AAJ536" s="226"/>
      <c r="AAK536" s="226"/>
      <c r="AAL536" s="226"/>
      <c r="AAM536" s="226"/>
      <c r="AAN536" s="226"/>
      <c r="AAO536" s="226"/>
      <c r="AAP536" s="226"/>
      <c r="AAQ536" s="226"/>
      <c r="AAR536" s="226"/>
      <c r="AAS536" s="226"/>
      <c r="AAT536" s="226"/>
      <c r="AAU536" s="226"/>
      <c r="AAV536" s="226"/>
      <c r="AAW536" s="226"/>
      <c r="AAX536" s="226"/>
      <c r="AAY536" s="226"/>
      <c r="AAZ536" s="226"/>
      <c r="ABA536" s="226"/>
      <c r="ABB536" s="226"/>
      <c r="ABC536" s="226"/>
      <c r="ABD536" s="226"/>
      <c r="ABE536" s="226"/>
      <c r="ABF536" s="226"/>
      <c r="ABG536" s="226"/>
      <c r="ABH536" s="226"/>
      <c r="ABI536" s="226"/>
      <c r="ABJ536" s="226"/>
      <c r="ABK536" s="226"/>
      <c r="ABL536" s="226"/>
      <c r="ABM536" s="226"/>
      <c r="ABN536" s="226"/>
      <c r="ABO536" s="226"/>
      <c r="ABP536" s="226"/>
      <c r="ABQ536" s="226"/>
      <c r="ABR536" s="226"/>
      <c r="ABS536" s="226"/>
      <c r="ABT536" s="226"/>
      <c r="ABU536" s="226"/>
      <c r="ABV536" s="226"/>
      <c r="ABW536" s="226"/>
      <c r="ABX536" s="226"/>
      <c r="ABY536" s="226"/>
      <c r="ABZ536" s="226"/>
      <c r="ACA536" s="226"/>
      <c r="ACB536" s="226"/>
      <c r="ACC536" s="226"/>
      <c r="ACD536" s="226"/>
      <c r="ACE536" s="226"/>
      <c r="ACF536" s="226"/>
      <c r="ACG536" s="226"/>
      <c r="ACH536" s="226"/>
      <c r="ACI536" s="226"/>
      <c r="ACJ536" s="226"/>
      <c r="ACK536" s="226"/>
      <c r="ACL536" s="226"/>
      <c r="ACM536" s="226"/>
      <c r="ACN536" s="226"/>
      <c r="ACO536" s="226"/>
      <c r="ACP536" s="226"/>
      <c r="ACQ536" s="226"/>
      <c r="ACR536" s="226"/>
      <c r="ACS536" s="226"/>
      <c r="ACT536" s="226"/>
      <c r="ACU536" s="226"/>
      <c r="ACV536" s="226"/>
      <c r="ACW536" s="226"/>
      <c r="ACX536" s="226"/>
      <c r="ACY536" s="226"/>
      <c r="ACZ536" s="226"/>
      <c r="ADA536" s="226"/>
      <c r="ADB536" s="226"/>
      <c r="ADC536" s="226"/>
      <c r="ADD536" s="226"/>
      <c r="ADE536" s="226"/>
      <c r="ADF536" s="226"/>
      <c r="ADG536" s="226"/>
      <c r="ADH536" s="226"/>
      <c r="ADI536" s="226"/>
      <c r="ADJ536" s="226"/>
      <c r="ADK536" s="226"/>
      <c r="ADL536" s="226"/>
      <c r="ADM536" s="226"/>
      <c r="ADN536" s="226"/>
      <c r="ADO536" s="226"/>
      <c r="ADP536" s="226"/>
      <c r="ADQ536" s="226"/>
      <c r="ADR536" s="226"/>
      <c r="ADS536" s="226"/>
      <c r="ADT536" s="226"/>
      <c r="ADU536" s="226"/>
      <c r="ADV536" s="226"/>
      <c r="ADW536" s="226"/>
      <c r="ADX536" s="226"/>
      <c r="ADY536" s="226"/>
      <c r="ADZ536" s="226"/>
      <c r="AEA536" s="226"/>
      <c r="AEB536" s="226"/>
      <c r="AEC536" s="226"/>
      <c r="AED536" s="226"/>
      <c r="AEE536" s="226"/>
      <c r="AEF536" s="226"/>
      <c r="AEG536" s="226"/>
      <c r="AEH536" s="226"/>
      <c r="AEI536" s="226"/>
      <c r="AEJ536" s="226"/>
      <c r="AEK536" s="226"/>
      <c r="AEL536" s="226"/>
      <c r="AEM536" s="226"/>
      <c r="AEN536" s="226"/>
      <c r="AEO536" s="226"/>
      <c r="AEP536" s="226"/>
      <c r="AEQ536" s="226"/>
      <c r="AER536" s="226"/>
      <c r="AES536" s="226"/>
      <c r="AET536" s="226"/>
      <c r="AEU536" s="226"/>
      <c r="AEV536" s="226"/>
      <c r="AEW536" s="226"/>
      <c r="AEX536" s="226"/>
      <c r="AEY536" s="226"/>
      <c r="AEZ536" s="226"/>
      <c r="AFA536" s="226"/>
      <c r="AFB536" s="226"/>
      <c r="AFC536" s="226"/>
      <c r="AFD536" s="226"/>
      <c r="AFE536" s="226"/>
      <c r="AFF536" s="226"/>
      <c r="AFG536" s="226"/>
      <c r="AFH536" s="226"/>
      <c r="AFI536" s="226"/>
      <c r="AFJ536" s="226"/>
      <c r="AFK536" s="226"/>
      <c r="AFL536" s="226"/>
      <c r="AFM536" s="226"/>
      <c r="AFN536" s="226"/>
      <c r="AFO536" s="226"/>
      <c r="AFP536" s="226"/>
      <c r="AFQ536" s="226"/>
      <c r="AFR536" s="226"/>
      <c r="AFS536" s="226"/>
      <c r="AFT536" s="226"/>
      <c r="AFU536" s="226"/>
      <c r="AFV536" s="226"/>
      <c r="AFW536" s="226"/>
      <c r="AFX536" s="226"/>
      <c r="AFY536" s="226"/>
      <c r="AFZ536" s="226"/>
      <c r="AGA536" s="226"/>
      <c r="AGB536" s="226"/>
      <c r="AGC536" s="226"/>
      <c r="AGD536" s="226"/>
      <c r="AGE536" s="226"/>
      <c r="AGF536" s="226"/>
      <c r="AGG536" s="226"/>
      <c r="AGH536" s="226"/>
      <c r="AGI536" s="226"/>
      <c r="AGJ536" s="226"/>
      <c r="AGK536" s="226"/>
      <c r="AGL536" s="226"/>
      <c r="AGM536" s="226"/>
      <c r="AGN536" s="226"/>
      <c r="AGO536" s="226"/>
      <c r="AGP536" s="226"/>
      <c r="AGQ536" s="226"/>
      <c r="AGR536" s="226"/>
      <c r="AGS536" s="226"/>
      <c r="AGT536" s="226"/>
      <c r="AGU536" s="226"/>
      <c r="AGV536" s="226"/>
      <c r="AGW536" s="226"/>
      <c r="AGX536" s="226"/>
      <c r="AGY536" s="226"/>
      <c r="AGZ536" s="226"/>
      <c r="AHA536" s="226"/>
      <c r="AHB536" s="226"/>
      <c r="AHC536" s="226"/>
      <c r="AHD536" s="226"/>
      <c r="AHE536" s="226"/>
      <c r="AHF536" s="226"/>
      <c r="AHG536" s="226"/>
      <c r="AHH536" s="226"/>
      <c r="AHI536" s="226"/>
      <c r="AHJ536" s="226"/>
      <c r="AHK536" s="226"/>
      <c r="AHL536" s="226"/>
      <c r="AHM536" s="226"/>
      <c r="AHN536" s="226"/>
      <c r="AHO536" s="226"/>
      <c r="AHP536" s="226"/>
      <c r="AHQ536" s="226"/>
      <c r="AHR536" s="226"/>
      <c r="AHS536" s="226"/>
      <c r="AHT536" s="226"/>
      <c r="AHU536" s="226"/>
      <c r="AHV536" s="226"/>
      <c r="AHW536" s="226"/>
      <c r="AHX536" s="226"/>
      <c r="AHY536" s="226"/>
      <c r="AHZ536" s="226"/>
      <c r="AIA536" s="226"/>
      <c r="AIB536" s="226"/>
      <c r="AIC536" s="226"/>
      <c r="AID536" s="226"/>
      <c r="AIE536" s="226"/>
      <c r="AIF536" s="226"/>
      <c r="AIG536" s="226"/>
      <c r="AIH536" s="226"/>
      <c r="AII536" s="226"/>
      <c r="AIJ536" s="226"/>
      <c r="AIK536" s="226"/>
      <c r="AIL536" s="226"/>
      <c r="AIM536" s="226"/>
      <c r="AIN536" s="226"/>
      <c r="AIO536" s="226"/>
      <c r="AIP536" s="226"/>
      <c r="AIQ536" s="226"/>
      <c r="AIR536" s="226"/>
      <c r="AIS536" s="226"/>
      <c r="AIT536" s="226"/>
      <c r="AIU536" s="226"/>
      <c r="AIV536" s="226"/>
      <c r="AIW536" s="226"/>
      <c r="AIX536" s="226"/>
      <c r="AIY536" s="226"/>
      <c r="AIZ536" s="226"/>
      <c r="AJA536" s="226"/>
      <c r="AJB536" s="226"/>
      <c r="AJC536" s="226"/>
      <c r="AJD536" s="226"/>
      <c r="AJE536" s="226"/>
      <c r="AJF536" s="226"/>
      <c r="AJG536" s="226"/>
      <c r="AJH536" s="226"/>
      <c r="AJI536" s="226"/>
      <c r="AJJ536" s="226"/>
      <c r="AJK536" s="226"/>
      <c r="AJL536" s="226"/>
      <c r="AJM536" s="226"/>
      <c r="AJN536" s="226"/>
      <c r="AJO536" s="226"/>
      <c r="AJP536" s="226"/>
      <c r="AJQ536" s="226"/>
      <c r="AJR536" s="226"/>
      <c r="AJS536" s="226"/>
      <c r="AJT536" s="226"/>
      <c r="AJU536" s="226"/>
      <c r="AJV536" s="226"/>
      <c r="AJW536" s="226"/>
      <c r="AJX536" s="226"/>
      <c r="AJY536" s="226"/>
      <c r="AJZ536" s="226"/>
      <c r="AKA536" s="226"/>
      <c r="AKB536" s="226"/>
      <c r="AKC536" s="226"/>
      <c r="AKD536" s="226"/>
      <c r="AKE536" s="226"/>
      <c r="AKF536" s="226"/>
      <c r="AKG536" s="226"/>
      <c r="AKH536" s="226"/>
      <c r="AKI536" s="226"/>
      <c r="AKJ536" s="226"/>
      <c r="AKK536" s="226"/>
      <c r="AKL536" s="226"/>
      <c r="AKM536" s="226"/>
      <c r="AKN536" s="226"/>
      <c r="AKO536" s="226"/>
      <c r="AKP536" s="226"/>
      <c r="AKQ536" s="226"/>
      <c r="AKR536" s="226"/>
      <c r="AKS536" s="226"/>
      <c r="AKT536" s="226"/>
      <c r="AKU536" s="226"/>
      <c r="AKV536" s="226"/>
      <c r="AKW536" s="226"/>
      <c r="AKX536" s="226"/>
      <c r="AKY536" s="226"/>
      <c r="AKZ536" s="226"/>
      <c r="ALA536" s="226"/>
      <c r="ALB536" s="226"/>
      <c r="ALC536" s="226"/>
      <c r="ALD536" s="226"/>
      <c r="ALE536" s="226"/>
      <c r="ALF536" s="226"/>
      <c r="ALG536" s="226"/>
      <c r="ALH536" s="226"/>
      <c r="ALI536" s="226"/>
      <c r="ALJ536" s="226"/>
      <c r="ALK536" s="226"/>
      <c r="ALL536" s="226"/>
      <c r="ALM536" s="226"/>
      <c r="ALN536" s="226"/>
      <c r="ALO536" s="226"/>
      <c r="ALP536" s="226"/>
      <c r="ALQ536" s="226"/>
      <c r="ALR536" s="226"/>
      <c r="ALS536" s="226"/>
      <c r="ALT536" s="226"/>
      <c r="ALU536" s="226"/>
      <c r="ALV536" s="226"/>
      <c r="ALW536" s="226"/>
      <c r="ALX536" s="226"/>
      <c r="ALY536" s="226"/>
      <c r="ALZ536" s="226"/>
      <c r="AMA536" s="226"/>
      <c r="AMB536" s="226"/>
      <c r="AMC536" s="226"/>
      <c r="AMD536" s="226"/>
      <c r="AME536" s="226"/>
      <c r="AMF536" s="226"/>
      <c r="AMG536" s="226"/>
      <c r="AMH536" s="226"/>
      <c r="AMI536" s="226"/>
      <c r="AMJ536" s="226"/>
      <c r="AMK536" s="226"/>
      <c r="AML536" s="226"/>
      <c r="AMM536" s="226"/>
      <c r="AMN536" s="226"/>
      <c r="AMO536" s="226"/>
      <c r="AMP536" s="226"/>
      <c r="AMQ536" s="226"/>
      <c r="AMR536" s="226"/>
      <c r="AMS536" s="226"/>
      <c r="AMT536" s="226"/>
      <c r="AMU536" s="226"/>
      <c r="AMV536" s="226"/>
      <c r="AMW536" s="226"/>
      <c r="AMX536" s="226"/>
    </row>
    <row r="537" spans="1:1038" s="432" customFormat="1" ht="18" customHeight="1">
      <c r="A537" s="601" t="s">
        <v>2065</v>
      </c>
      <c r="B537" s="422" t="s">
        <v>1647</v>
      </c>
      <c r="C537" s="422"/>
      <c r="D537" s="422" t="s">
        <v>1279</v>
      </c>
      <c r="E537" s="422">
        <v>74</v>
      </c>
      <c r="F537" s="422">
        <v>2</v>
      </c>
      <c r="G537" s="602" t="str">
        <f t="shared" ref="G537" si="210">E537&amp;"-"&amp;F537</f>
        <v>74-2</v>
      </c>
      <c r="H537" s="422">
        <v>0</v>
      </c>
      <c r="I537" s="533">
        <v>24.5</v>
      </c>
      <c r="J537" s="527">
        <f t="shared" ref="J537:J540" si="211">IF(H537=0, 1, 0)</f>
        <v>1</v>
      </c>
      <c r="K537" s="528" t="b">
        <f>IF(J538=1,IF(((VLOOKUP($G537,[1]Depth_Lookup!A$3:J$410,9,FALSE))-(I537/100))=0,"Good",IF(((VLOOKUP($G537,[1]Depth_Lookup!$A$3:$J$550,9,FALSE))-(I537/100))&gt;0,"Too Short","Too Long")))</f>
        <v>0</v>
      </c>
      <c r="L537" s="171">
        <f>(VLOOKUP($G537,Depth_Lookup!$A$3:$J$410,10,FALSE))+(H537/100)</f>
        <v>183.655</v>
      </c>
      <c r="M537" s="171">
        <f>(VLOOKUP($G537,Depth_Lookup!$A$3:$J$410,10,FALSE))+(I537/100)</f>
        <v>183.9</v>
      </c>
      <c r="N537" s="441" t="s">
        <v>2087</v>
      </c>
      <c r="O537" s="422">
        <v>4</v>
      </c>
      <c r="P537" s="422" t="s">
        <v>853</v>
      </c>
      <c r="Q537" s="422" t="s">
        <v>125</v>
      </c>
      <c r="R537" s="526" t="str">
        <f t="shared" ref="R537" si="212">P537&amp;""&amp;Q537</f>
        <v>SerpentinizedHarzburgite</v>
      </c>
      <c r="S537" s="422" t="s">
        <v>700</v>
      </c>
      <c r="T537" s="422" t="s">
        <v>700</v>
      </c>
      <c r="U537" s="422"/>
      <c r="V537" s="422"/>
      <c r="W537" s="422" t="s">
        <v>102</v>
      </c>
      <c r="X537" s="526">
        <f>VLOOKUP(W537,[1]definitions_list_lookup!A$13:B$19,2,0)</f>
        <v>5</v>
      </c>
      <c r="Y537" s="422" t="s">
        <v>90</v>
      </c>
      <c r="Z537" s="422" t="s">
        <v>91</v>
      </c>
      <c r="AA537" s="422" t="s">
        <v>1685</v>
      </c>
      <c r="AB537" s="422"/>
      <c r="AC537" s="422"/>
      <c r="AD537" s="422"/>
      <c r="AE537" s="423"/>
      <c r="AF537" s="602" t="e">
        <f>VLOOKUP(AE537,[1]definitions_list_mag!$V$12:$W$15,2,0)</f>
        <v>#N/A</v>
      </c>
      <c r="AG537" s="530"/>
      <c r="AH537" s="422"/>
      <c r="AI537" s="426">
        <v>72</v>
      </c>
      <c r="AJ537" s="422"/>
      <c r="AK537" s="422"/>
      <c r="AL537" s="422"/>
      <c r="AM537" s="422"/>
      <c r="AN537" s="422"/>
      <c r="AO537" s="426"/>
      <c r="AP537" s="422"/>
      <c r="AQ537" s="422"/>
      <c r="AR537" s="422"/>
      <c r="AS537" s="422"/>
      <c r="AT537" s="422"/>
      <c r="AU537" s="426">
        <v>2</v>
      </c>
      <c r="AV537" s="422">
        <v>2</v>
      </c>
      <c r="AW537" s="422">
        <v>1</v>
      </c>
      <c r="AX537" s="422" t="s">
        <v>110</v>
      </c>
      <c r="AY537" s="422" t="s">
        <v>103</v>
      </c>
      <c r="AZ537" s="422"/>
      <c r="BA537" s="426">
        <v>25</v>
      </c>
      <c r="BB537" s="422">
        <v>12</v>
      </c>
      <c r="BC537" s="422">
        <v>4</v>
      </c>
      <c r="BD537" s="422" t="s">
        <v>118</v>
      </c>
      <c r="BE537" s="422" t="s">
        <v>103</v>
      </c>
      <c r="BF537" s="422" t="s">
        <v>2067</v>
      </c>
      <c r="BG537" s="426"/>
      <c r="BH537" s="422"/>
      <c r="BI537" s="422"/>
      <c r="BJ537" s="422"/>
      <c r="BK537" s="422"/>
      <c r="BL537" s="422"/>
      <c r="BM537" s="426">
        <v>1</v>
      </c>
      <c r="BN537" s="422">
        <v>1</v>
      </c>
      <c r="BO537" s="422">
        <v>0.5</v>
      </c>
      <c r="BP537" s="422"/>
      <c r="BQ537" s="422"/>
      <c r="BR537" s="422"/>
      <c r="BS537" s="422"/>
      <c r="BT537" s="422"/>
      <c r="BU537" s="422"/>
      <c r="BV537" s="422"/>
      <c r="BW537" s="422"/>
      <c r="BX537" s="422"/>
      <c r="BY537" s="426"/>
      <c r="BZ537" s="422"/>
      <c r="CA537" s="422"/>
      <c r="CB537" s="422"/>
      <c r="CC537" s="422"/>
      <c r="CD537" s="422"/>
      <c r="CE537" s="422"/>
      <c r="CF537" s="531">
        <f t="shared" ref="CF537" si="213">AI537+AO537+BA537+AU537+BG537+BM537+BY537</f>
        <v>100</v>
      </c>
      <c r="CG537" s="166"/>
      <c r="CH537" s="603" t="s">
        <v>1329</v>
      </c>
      <c r="CI537" s="603">
        <v>90</v>
      </c>
      <c r="CJ537" s="603" t="s">
        <v>514</v>
      </c>
      <c r="CK537" s="604"/>
      <c r="CL537" s="604"/>
      <c r="CM537" s="604"/>
      <c r="CN537" s="604"/>
      <c r="CO537" s="604"/>
      <c r="CP537" s="604"/>
      <c r="CQ537" s="604"/>
      <c r="CR537" s="604"/>
      <c r="CS537" s="604"/>
      <c r="CT537" s="604"/>
      <c r="CU537" s="604"/>
      <c r="CV537" s="604"/>
      <c r="CW537" s="604"/>
      <c r="CX537" s="604"/>
      <c r="CY537" s="604"/>
      <c r="CZ537" s="604"/>
      <c r="DA537" s="604"/>
      <c r="DB537" s="604">
        <v>80</v>
      </c>
      <c r="DC537" s="631">
        <v>20</v>
      </c>
      <c r="DD537" s="604"/>
      <c r="DE537" s="604"/>
      <c r="DF537" s="604"/>
      <c r="DG537" s="604"/>
      <c r="DH537" s="604"/>
      <c r="DI537" s="604"/>
      <c r="DJ537" s="604"/>
      <c r="DK537" s="209"/>
      <c r="DL537" s="166"/>
      <c r="DM537" s="604"/>
      <c r="DN537" s="604"/>
      <c r="DO537" s="606"/>
      <c r="DP537" s="607"/>
      <c r="DQ537" s="608"/>
      <c r="DR537" s="606"/>
      <c r="DS537" s="608"/>
      <c r="DT537" s="524" t="s">
        <v>2088</v>
      </c>
      <c r="DU537" s="605"/>
      <c r="DV537" s="605"/>
      <c r="DW537" s="532" t="e">
        <f>VLOOKUP(P537,[1]definitions_list_lookup!$K$30:$L$54,2,0)</f>
        <v>#N/A</v>
      </c>
      <c r="DX537" s="609" t="s">
        <v>1838</v>
      </c>
      <c r="DY537" s="609" t="s">
        <v>1846</v>
      </c>
      <c r="DZ537" s="443"/>
      <c r="EA537" s="443"/>
      <c r="EB537" s="429"/>
      <c r="EC537" s="534"/>
      <c r="ED537" s="229" t="s">
        <v>2517</v>
      </c>
      <c r="EE537" s="535"/>
      <c r="EF537" s="536"/>
      <c r="EG537" s="535"/>
      <c r="EH537" s="537"/>
      <c r="EI537" s="538"/>
      <c r="EJ537" s="539"/>
      <c r="EK537" s="540"/>
      <c r="EL537" s="535"/>
      <c r="EM537" s="537"/>
      <c r="EN537" s="537"/>
      <c r="EO537" s="541"/>
      <c r="EP537" s="541"/>
      <c r="EQ537" s="541"/>
      <c r="ER537" s="541"/>
      <c r="ES537" s="541"/>
      <c r="ET537" s="541"/>
      <c r="EU537" s="541"/>
      <c r="EV537" s="542"/>
      <c r="EW537" s="542"/>
      <c r="EX537" s="542"/>
      <c r="EY537" s="542"/>
      <c r="EZ537" s="192" t="e">
        <f t="shared" si="185"/>
        <v>#DIV/0!</v>
      </c>
      <c r="FA537" s="192" t="e">
        <f t="shared" si="186"/>
        <v>#DIV/0!</v>
      </c>
      <c r="FB537" s="192" t="e">
        <f t="shared" si="187"/>
        <v>#DIV/0!</v>
      </c>
      <c r="FC537" s="192" t="e">
        <f t="shared" si="188"/>
        <v>#DIV/0!</v>
      </c>
      <c r="FD537" s="192" t="e">
        <f t="shared" si="189"/>
        <v>#DIV/0!</v>
      </c>
      <c r="FE537" s="193" t="e">
        <f t="shared" si="190"/>
        <v>#DIV/0!</v>
      </c>
      <c r="FF537" s="194" t="e">
        <f t="shared" si="191"/>
        <v>#DIV/0!</v>
      </c>
      <c r="FG537" s="535"/>
      <c r="FH537" s="537"/>
      <c r="FI537" s="778">
        <f t="shared" si="192"/>
        <v>0</v>
      </c>
      <c r="FJ537" s="779" t="e">
        <f t="shared" si="193"/>
        <v>#DIV/0!</v>
      </c>
      <c r="FK537" s="779" t="e">
        <f t="shared" si="194"/>
        <v>#DIV/0!</v>
      </c>
      <c r="FL537" s="780" t="e">
        <f t="shared" si="195"/>
        <v>#DIV/0!</v>
      </c>
      <c r="FM537" s="169" t="e">
        <f t="shared" si="196"/>
        <v>#DIV/0!</v>
      </c>
      <c r="FN537" s="783" t="e">
        <f t="shared" si="197"/>
        <v>#DIV/0!</v>
      </c>
      <c r="FO537" s="422"/>
      <c r="FP537" s="422"/>
      <c r="FQ537" s="422"/>
      <c r="FR537" s="422"/>
      <c r="FS537" s="422"/>
      <c r="FT537" s="422"/>
      <c r="FU537" s="422"/>
      <c r="FV537" s="422"/>
      <c r="FW537" s="422"/>
      <c r="FX537" s="422"/>
      <c r="FY537" s="422"/>
      <c r="FZ537" s="422"/>
      <c r="GA537" s="422"/>
      <c r="GB537" s="422"/>
      <c r="GC537" s="422"/>
      <c r="GD537" s="422"/>
      <c r="GE537" s="422"/>
      <c r="GF537" s="422"/>
      <c r="GG537" s="422"/>
      <c r="GH537" s="422"/>
      <c r="GI537" s="422"/>
      <c r="GJ537" s="422"/>
      <c r="GK537" s="422"/>
      <c r="GL537" s="422"/>
      <c r="GM537" s="422"/>
      <c r="GN537" s="422"/>
      <c r="GO537" s="422"/>
      <c r="GP537" s="422"/>
      <c r="GQ537" s="422"/>
      <c r="GR537" s="422"/>
      <c r="GS537" s="422"/>
      <c r="GT537" s="422"/>
      <c r="GU537" s="422"/>
      <c r="GV537" s="422"/>
      <c r="GW537" s="422"/>
      <c r="GX537" s="422"/>
      <c r="GY537" s="422"/>
      <c r="GZ537" s="422"/>
      <c r="HA537" s="422"/>
      <c r="HB537" s="422"/>
      <c r="HC537" s="422"/>
      <c r="HD537" s="422"/>
      <c r="HE537" s="422"/>
      <c r="HF537" s="422"/>
      <c r="HG537" s="422"/>
      <c r="HH537" s="422"/>
      <c r="HI537" s="422"/>
      <c r="HJ537" s="422"/>
      <c r="HK537" s="422"/>
      <c r="HL537" s="422"/>
      <c r="HM537" s="422"/>
      <c r="HN537" s="422"/>
      <c r="HO537" s="422"/>
      <c r="HP537" s="422"/>
      <c r="HQ537" s="422"/>
      <c r="HR537" s="422"/>
      <c r="HS537" s="422"/>
      <c r="HT537" s="422"/>
      <c r="HU537" s="422"/>
      <c r="HV537" s="422"/>
      <c r="HW537" s="422"/>
      <c r="HX537" s="422"/>
      <c r="HY537" s="422"/>
      <c r="HZ537" s="422"/>
      <c r="IA537" s="422"/>
      <c r="IB537" s="422"/>
      <c r="IC537" s="422"/>
      <c r="ID537" s="422"/>
      <c r="IE537" s="422"/>
      <c r="IF537" s="422"/>
      <c r="IG537" s="422"/>
      <c r="IH537" s="422"/>
      <c r="II537" s="422"/>
      <c r="IJ537" s="422"/>
      <c r="IK537" s="422"/>
      <c r="IL537" s="422"/>
      <c r="IM537" s="422"/>
      <c r="IN537" s="422"/>
      <c r="IO537" s="422"/>
      <c r="IP537" s="422"/>
      <c r="IQ537" s="422"/>
      <c r="IR537" s="422"/>
      <c r="IS537" s="422"/>
      <c r="IT537" s="422"/>
      <c r="IU537" s="422"/>
      <c r="IV537" s="422"/>
      <c r="IW537" s="422"/>
      <c r="IX537" s="422"/>
      <c r="IY537" s="422"/>
      <c r="IZ537" s="422"/>
      <c r="JA537" s="422"/>
      <c r="JB537" s="422"/>
      <c r="JC537" s="422"/>
      <c r="JD537" s="422"/>
      <c r="JE537" s="422"/>
      <c r="JF537" s="422"/>
      <c r="JG537" s="422"/>
      <c r="JH537" s="422"/>
      <c r="JI537" s="422"/>
      <c r="JJ537" s="422"/>
      <c r="JK537" s="422"/>
      <c r="JL537" s="422"/>
      <c r="JM537" s="422"/>
      <c r="JN537" s="422"/>
      <c r="JO537" s="422"/>
      <c r="JP537" s="422"/>
      <c r="JQ537" s="422"/>
      <c r="JR537" s="422"/>
      <c r="JS537" s="422"/>
      <c r="JT537" s="422"/>
      <c r="JU537" s="422"/>
      <c r="JV537" s="422"/>
      <c r="JW537" s="422"/>
      <c r="JX537" s="422"/>
      <c r="JY537" s="422"/>
      <c r="JZ537" s="422"/>
      <c r="KA537" s="422"/>
      <c r="KB537" s="422"/>
      <c r="KC537" s="422"/>
      <c r="KD537" s="422"/>
      <c r="KE537" s="422"/>
      <c r="KF537" s="422"/>
      <c r="KG537" s="422"/>
      <c r="KH537" s="422"/>
      <c r="KI537" s="422"/>
      <c r="KJ537" s="422"/>
      <c r="KK537" s="422"/>
      <c r="KL537" s="422"/>
      <c r="KM537" s="422"/>
      <c r="KN537" s="422"/>
      <c r="KO537" s="422"/>
      <c r="KP537" s="422"/>
      <c r="KQ537" s="422"/>
      <c r="KR537" s="422"/>
      <c r="KS537" s="422"/>
      <c r="KT537" s="422"/>
      <c r="KU537" s="422"/>
      <c r="KV537" s="422"/>
      <c r="KW537" s="422"/>
      <c r="KX537" s="422"/>
      <c r="KY537" s="422"/>
      <c r="KZ537" s="422"/>
      <c r="LA537" s="422"/>
      <c r="LB537" s="422"/>
      <c r="LC537" s="422"/>
      <c r="LD537" s="422"/>
      <c r="LE537" s="422"/>
      <c r="LF537" s="422"/>
      <c r="LG537" s="422"/>
      <c r="LH537" s="422"/>
      <c r="LI537" s="422"/>
      <c r="LJ537" s="422"/>
      <c r="LK537" s="422"/>
      <c r="LL537" s="422"/>
      <c r="LM537" s="422"/>
      <c r="LN537" s="422"/>
      <c r="LO537" s="422"/>
      <c r="LP537" s="422"/>
      <c r="LQ537" s="422"/>
      <c r="LR537" s="422"/>
      <c r="LS537" s="422"/>
      <c r="LT537" s="422"/>
      <c r="LU537" s="422"/>
      <c r="LV537" s="422"/>
      <c r="LW537" s="422"/>
      <c r="LX537" s="422"/>
      <c r="LY537" s="422"/>
      <c r="LZ537" s="422"/>
      <c r="MA537" s="422"/>
      <c r="MB537" s="422"/>
      <c r="MC537" s="422"/>
      <c r="MD537" s="422"/>
      <c r="ME537" s="422"/>
      <c r="MF537" s="422"/>
      <c r="MG537" s="422"/>
      <c r="MH537" s="422"/>
      <c r="MI537" s="422"/>
      <c r="MJ537" s="422"/>
      <c r="MK537" s="422"/>
      <c r="ML537" s="422"/>
      <c r="MM537" s="422"/>
      <c r="MN537" s="422"/>
      <c r="MO537" s="422"/>
      <c r="MP537" s="422"/>
      <c r="MQ537" s="422"/>
      <c r="MR537" s="422"/>
      <c r="MS537" s="422"/>
      <c r="MT537" s="422"/>
      <c r="MU537" s="422"/>
      <c r="MV537" s="422"/>
      <c r="MW537" s="422"/>
      <c r="MX537" s="422"/>
      <c r="MY537" s="422"/>
      <c r="MZ537" s="422"/>
      <c r="NA537" s="422"/>
      <c r="NB537" s="422"/>
      <c r="NC537" s="422"/>
      <c r="ND537" s="422"/>
      <c r="NE537" s="422"/>
      <c r="NF537" s="422"/>
      <c r="NG537" s="422"/>
      <c r="NH537" s="422"/>
      <c r="NI537" s="422"/>
      <c r="NJ537" s="422"/>
      <c r="NK537" s="422"/>
      <c r="NL537" s="422"/>
      <c r="NM537" s="422"/>
      <c r="NN537" s="422"/>
      <c r="NO537" s="422"/>
      <c r="NP537" s="422"/>
      <c r="NQ537" s="422"/>
      <c r="NR537" s="422"/>
      <c r="NS537" s="422"/>
      <c r="NT537" s="422"/>
      <c r="NU537" s="422"/>
      <c r="NV537" s="422"/>
      <c r="NW537" s="422"/>
      <c r="NX537" s="422"/>
      <c r="NY537" s="422"/>
      <c r="NZ537" s="422"/>
      <c r="OA537" s="422"/>
      <c r="OB537" s="422"/>
      <c r="OC537" s="422"/>
      <c r="OD537" s="422"/>
      <c r="OE537" s="422"/>
      <c r="OF537" s="422"/>
      <c r="OG537" s="422"/>
      <c r="OH537" s="422"/>
      <c r="OI537" s="422"/>
      <c r="OJ537" s="422"/>
      <c r="OK537" s="422"/>
      <c r="OL537" s="422"/>
      <c r="OM537" s="422"/>
      <c r="ON537" s="422"/>
      <c r="OO537" s="422"/>
      <c r="OP537" s="422"/>
      <c r="OQ537" s="422"/>
      <c r="OR537" s="422"/>
      <c r="OS537" s="422"/>
      <c r="OT537" s="422"/>
      <c r="OU537" s="422"/>
      <c r="OV537" s="422"/>
      <c r="OW537" s="422"/>
      <c r="OX537" s="422"/>
      <c r="OY537" s="422"/>
      <c r="OZ537" s="422"/>
      <c r="PA537" s="422"/>
      <c r="PB537" s="422"/>
      <c r="PC537" s="422"/>
      <c r="PD537" s="422"/>
      <c r="PE537" s="422"/>
      <c r="PF537" s="422"/>
      <c r="PG537" s="422"/>
      <c r="PH537" s="422"/>
      <c r="PI537" s="422"/>
      <c r="PJ537" s="422"/>
      <c r="PK537" s="422"/>
      <c r="PL537" s="422"/>
      <c r="PM537" s="422"/>
      <c r="PN537" s="422"/>
      <c r="PO537" s="422"/>
      <c r="PP537" s="422"/>
      <c r="PQ537" s="422"/>
      <c r="PR537" s="422"/>
      <c r="PS537" s="422"/>
      <c r="PT537" s="422"/>
      <c r="PU537" s="422"/>
      <c r="PV537" s="422"/>
      <c r="PW537" s="422"/>
      <c r="PX537" s="422"/>
      <c r="PY537" s="422"/>
      <c r="PZ537" s="422"/>
      <c r="QA537" s="422"/>
      <c r="QB537" s="422"/>
      <c r="QC537" s="422"/>
      <c r="QD537" s="422"/>
      <c r="QE537" s="422"/>
      <c r="QF537" s="422"/>
      <c r="QG537" s="422"/>
      <c r="QH537" s="422"/>
      <c r="QI537" s="422"/>
      <c r="QJ537" s="422"/>
      <c r="QK537" s="422"/>
      <c r="QL537" s="422"/>
      <c r="QM537" s="422"/>
      <c r="QN537" s="422"/>
      <c r="QO537" s="422"/>
      <c r="QP537" s="422"/>
      <c r="QQ537" s="422"/>
      <c r="QR537" s="422"/>
      <c r="QS537" s="422"/>
      <c r="QT537" s="422"/>
      <c r="QU537" s="422"/>
      <c r="QV537" s="422"/>
      <c r="QW537" s="422"/>
      <c r="QX537" s="422"/>
      <c r="QY537" s="422"/>
      <c r="QZ537" s="422"/>
      <c r="RA537" s="422"/>
      <c r="RB537" s="422"/>
      <c r="RC537" s="422"/>
      <c r="RD537" s="422"/>
      <c r="RE537" s="422"/>
      <c r="RF537" s="422"/>
      <c r="RG537" s="422"/>
      <c r="RH537" s="422"/>
      <c r="RI537" s="422"/>
      <c r="RJ537" s="422"/>
      <c r="RK537" s="422"/>
      <c r="RL537" s="422"/>
      <c r="RM537" s="422"/>
      <c r="RN537" s="422"/>
      <c r="RO537" s="422"/>
      <c r="RP537" s="422"/>
      <c r="RQ537" s="422"/>
      <c r="RR537" s="422"/>
      <c r="RS537" s="422"/>
      <c r="RT537" s="422"/>
      <c r="RU537" s="422"/>
      <c r="RV537" s="422"/>
      <c r="RW537" s="422"/>
      <c r="RX537" s="422"/>
      <c r="RY537" s="422"/>
      <c r="RZ537" s="422"/>
      <c r="SA537" s="422"/>
      <c r="SB537" s="422"/>
      <c r="SC537" s="422"/>
      <c r="SD537" s="422"/>
      <c r="SE537" s="422"/>
      <c r="SF537" s="422"/>
      <c r="SG537" s="422"/>
      <c r="SH537" s="422"/>
      <c r="SI537" s="422"/>
      <c r="SJ537" s="422"/>
      <c r="SK537" s="422"/>
      <c r="SL537" s="422"/>
      <c r="SM537" s="422"/>
      <c r="SN537" s="422"/>
      <c r="SO537" s="422"/>
      <c r="SP537" s="422"/>
      <c r="SQ537" s="422"/>
      <c r="SR537" s="422"/>
      <c r="SS537" s="422"/>
      <c r="ST537" s="422"/>
      <c r="SU537" s="422"/>
      <c r="SV537" s="422"/>
      <c r="SW537" s="422"/>
      <c r="SX537" s="422"/>
      <c r="SY537" s="422"/>
      <c r="SZ537" s="422"/>
      <c r="TA537" s="422"/>
      <c r="TB537" s="422"/>
      <c r="TC537" s="422"/>
      <c r="TD537" s="422"/>
      <c r="TE537" s="422"/>
      <c r="TF537" s="422"/>
      <c r="TG537" s="422"/>
      <c r="TH537" s="422"/>
      <c r="TI537" s="422"/>
      <c r="TJ537" s="422"/>
      <c r="TK537" s="422"/>
      <c r="TL537" s="422"/>
      <c r="TM537" s="422"/>
      <c r="TN537" s="422"/>
      <c r="TO537" s="422"/>
      <c r="TP537" s="422"/>
      <c r="TQ537" s="422"/>
      <c r="TR537" s="422"/>
      <c r="TS537" s="422"/>
      <c r="TT537" s="422"/>
      <c r="TU537" s="422"/>
      <c r="TV537" s="422"/>
      <c r="TW537" s="422"/>
      <c r="TX537" s="422"/>
      <c r="TY537" s="422"/>
      <c r="TZ537" s="422"/>
      <c r="UA537" s="422"/>
      <c r="UB537" s="422"/>
      <c r="UC537" s="422"/>
      <c r="UD537" s="422"/>
      <c r="UE537" s="422"/>
      <c r="UF537" s="422"/>
      <c r="UG537" s="422"/>
      <c r="UH537" s="422"/>
      <c r="UI537" s="422"/>
      <c r="UJ537" s="422"/>
      <c r="UK537" s="422"/>
      <c r="UL537" s="422"/>
      <c r="UM537" s="422"/>
      <c r="UN537" s="422"/>
      <c r="UO537" s="422"/>
      <c r="UP537" s="422"/>
      <c r="UQ537" s="422"/>
      <c r="UR537" s="422"/>
      <c r="US537" s="422"/>
      <c r="UT537" s="422"/>
      <c r="UU537" s="422"/>
      <c r="UV537" s="422"/>
      <c r="UW537" s="422"/>
      <c r="UX537" s="422"/>
      <c r="UY537" s="422"/>
      <c r="UZ537" s="422"/>
      <c r="VA537" s="422"/>
      <c r="VB537" s="422"/>
      <c r="VC537" s="422"/>
      <c r="VD537" s="422"/>
      <c r="VE537" s="422"/>
      <c r="VF537" s="422"/>
      <c r="VG537" s="422"/>
      <c r="VH537" s="422"/>
      <c r="VI537" s="422"/>
      <c r="VJ537" s="422"/>
      <c r="VK537" s="422"/>
      <c r="VL537" s="422"/>
      <c r="VM537" s="422"/>
      <c r="VN537" s="422"/>
      <c r="VO537" s="422"/>
      <c r="VP537" s="422"/>
      <c r="VQ537" s="422"/>
      <c r="VR537" s="422"/>
      <c r="VS537" s="422"/>
      <c r="VT537" s="422"/>
      <c r="VU537" s="422"/>
      <c r="VV537" s="422"/>
      <c r="VW537" s="422"/>
      <c r="VX537" s="422"/>
      <c r="VY537" s="422"/>
      <c r="VZ537" s="422"/>
      <c r="WA537" s="422"/>
      <c r="WB537" s="422"/>
      <c r="WC537" s="422"/>
      <c r="WD537" s="422"/>
      <c r="WE537" s="422"/>
      <c r="WF537" s="422"/>
      <c r="WG537" s="422"/>
      <c r="WH537" s="422"/>
      <c r="WI537" s="422"/>
      <c r="WJ537" s="422"/>
      <c r="WK537" s="422"/>
      <c r="WL537" s="422"/>
      <c r="WM537" s="422"/>
      <c r="WN537" s="422"/>
      <c r="WO537" s="422"/>
      <c r="WP537" s="422"/>
      <c r="WQ537" s="422"/>
      <c r="WR537" s="422"/>
      <c r="WS537" s="422"/>
      <c r="WT537" s="422"/>
      <c r="WU537" s="422"/>
      <c r="WV537" s="422"/>
      <c r="WW537" s="422"/>
      <c r="WX537" s="422"/>
      <c r="WY537" s="422"/>
      <c r="WZ537" s="422"/>
      <c r="XA537" s="422"/>
      <c r="XB537" s="422"/>
      <c r="XC537" s="422"/>
      <c r="XD537" s="422"/>
      <c r="XE537" s="422"/>
      <c r="XF537" s="422"/>
      <c r="XG537" s="422"/>
      <c r="XH537" s="422"/>
      <c r="XI537" s="422"/>
      <c r="XJ537" s="422"/>
      <c r="XK537" s="422"/>
      <c r="XL537" s="422"/>
      <c r="XM537" s="422"/>
      <c r="XN537" s="422"/>
      <c r="XO537" s="422"/>
      <c r="XP537" s="422"/>
      <c r="XQ537" s="422"/>
      <c r="XR537" s="422"/>
      <c r="XS537" s="422"/>
      <c r="XT537" s="422"/>
      <c r="XU537" s="422"/>
      <c r="XV537" s="422"/>
      <c r="XW537" s="422"/>
      <c r="XX537" s="422"/>
      <c r="XY537" s="422"/>
      <c r="XZ537" s="422"/>
      <c r="YA537" s="422"/>
      <c r="YB537" s="422"/>
      <c r="YC537" s="422"/>
      <c r="YD537" s="422"/>
      <c r="YE537" s="422"/>
      <c r="YF537" s="422"/>
      <c r="YG537" s="422"/>
      <c r="YH537" s="422"/>
      <c r="YI537" s="422"/>
      <c r="YJ537" s="422"/>
      <c r="YK537" s="422"/>
      <c r="YL537" s="422"/>
      <c r="YM537" s="422"/>
      <c r="YN537" s="422"/>
      <c r="YO537" s="422"/>
      <c r="YP537" s="422"/>
      <c r="YQ537" s="422"/>
      <c r="YR537" s="422"/>
      <c r="YS537" s="422"/>
      <c r="YT537" s="422"/>
      <c r="YU537" s="422"/>
      <c r="YV537" s="422"/>
      <c r="YW537" s="422"/>
      <c r="YX537" s="422"/>
      <c r="YY537" s="422"/>
      <c r="YZ537" s="422"/>
      <c r="ZA537" s="422"/>
      <c r="ZB537" s="422"/>
      <c r="ZC537" s="422"/>
      <c r="ZD537" s="422"/>
      <c r="ZE537" s="422"/>
      <c r="ZF537" s="422"/>
      <c r="ZG537" s="422"/>
      <c r="ZH537" s="422"/>
      <c r="ZI537" s="422"/>
      <c r="ZJ537" s="422"/>
      <c r="ZK537" s="422"/>
      <c r="ZL537" s="422"/>
      <c r="ZM537" s="422"/>
      <c r="ZN537" s="422"/>
      <c r="ZO537" s="422"/>
      <c r="ZP537" s="422"/>
      <c r="ZQ537" s="422"/>
      <c r="ZR537" s="422"/>
      <c r="ZS537" s="422"/>
      <c r="ZT537" s="422"/>
      <c r="ZU537" s="422"/>
      <c r="ZV537" s="422"/>
      <c r="ZW537" s="422"/>
      <c r="ZX537" s="422"/>
      <c r="ZY537" s="422"/>
      <c r="ZZ537" s="422"/>
      <c r="AAA537" s="422"/>
      <c r="AAB537" s="422"/>
      <c r="AAC537" s="422"/>
      <c r="AAD537" s="422"/>
      <c r="AAE537" s="422"/>
      <c r="AAF537" s="422"/>
      <c r="AAG537" s="422"/>
      <c r="AAH537" s="422"/>
      <c r="AAI537" s="422"/>
      <c r="AAJ537" s="422"/>
      <c r="AAK537" s="422"/>
      <c r="AAL537" s="422"/>
      <c r="AAM537" s="422"/>
      <c r="AAN537" s="422"/>
      <c r="AAO537" s="422"/>
      <c r="AAP537" s="422"/>
      <c r="AAQ537" s="422"/>
      <c r="AAR537" s="422"/>
      <c r="AAS537" s="422"/>
      <c r="AAT537" s="422"/>
      <c r="AAU537" s="422"/>
      <c r="AAV537" s="422"/>
      <c r="AAW537" s="422"/>
      <c r="AAX537" s="422"/>
      <c r="AAY537" s="422"/>
      <c r="AAZ537" s="422"/>
      <c r="ABA537" s="422"/>
      <c r="ABB537" s="422"/>
      <c r="ABC537" s="422"/>
      <c r="ABD537" s="422"/>
      <c r="ABE537" s="422"/>
      <c r="ABF537" s="422"/>
      <c r="ABG537" s="422"/>
      <c r="ABH537" s="422"/>
      <c r="ABI537" s="422"/>
      <c r="ABJ537" s="422"/>
      <c r="ABK537" s="422"/>
      <c r="ABL537" s="422"/>
      <c r="ABM537" s="422"/>
      <c r="ABN537" s="422"/>
      <c r="ABO537" s="422"/>
      <c r="ABP537" s="422"/>
      <c r="ABQ537" s="422"/>
      <c r="ABR537" s="422"/>
      <c r="ABS537" s="422"/>
      <c r="ABT537" s="422"/>
      <c r="ABU537" s="422"/>
      <c r="ABV537" s="422"/>
      <c r="ABW537" s="422"/>
      <c r="ABX537" s="422"/>
      <c r="ABY537" s="422"/>
      <c r="ABZ537" s="422"/>
      <c r="ACA537" s="422"/>
      <c r="ACB537" s="422"/>
      <c r="ACC537" s="422"/>
      <c r="ACD537" s="422"/>
      <c r="ACE537" s="422"/>
      <c r="ACF537" s="422"/>
      <c r="ACG537" s="422"/>
      <c r="ACH537" s="422"/>
      <c r="ACI537" s="422"/>
      <c r="ACJ537" s="422"/>
      <c r="ACK537" s="422"/>
      <c r="ACL537" s="422"/>
      <c r="ACM537" s="422"/>
      <c r="ACN537" s="422"/>
      <c r="ACO537" s="422"/>
      <c r="ACP537" s="422"/>
      <c r="ACQ537" s="422"/>
      <c r="ACR537" s="422"/>
      <c r="ACS537" s="422"/>
      <c r="ACT537" s="422"/>
      <c r="ACU537" s="422"/>
      <c r="ACV537" s="422"/>
      <c r="ACW537" s="422"/>
      <c r="ACX537" s="422"/>
      <c r="ACY537" s="422"/>
      <c r="ACZ537" s="422"/>
      <c r="ADA537" s="422"/>
      <c r="ADB537" s="422"/>
      <c r="ADC537" s="422"/>
      <c r="ADD537" s="422"/>
      <c r="ADE537" s="422"/>
      <c r="ADF537" s="422"/>
      <c r="ADG537" s="422"/>
      <c r="ADH537" s="422"/>
      <c r="ADI537" s="422"/>
      <c r="ADJ537" s="422"/>
      <c r="ADK537" s="422"/>
      <c r="ADL537" s="422"/>
      <c r="ADM537" s="422"/>
      <c r="ADN537" s="422"/>
      <c r="ADO537" s="422"/>
      <c r="ADP537" s="422"/>
      <c r="ADQ537" s="422"/>
      <c r="ADR537" s="422"/>
      <c r="ADS537" s="422"/>
      <c r="ADT537" s="422"/>
      <c r="ADU537" s="422"/>
      <c r="ADV537" s="422"/>
      <c r="ADW537" s="422"/>
      <c r="ADX537" s="422"/>
      <c r="ADY537" s="422"/>
      <c r="ADZ537" s="422"/>
      <c r="AEA537" s="422"/>
      <c r="AEB537" s="422"/>
      <c r="AEC537" s="422"/>
      <c r="AED537" s="422"/>
      <c r="AEE537" s="422"/>
      <c r="AEF537" s="422"/>
      <c r="AEG537" s="422"/>
      <c r="AEH537" s="422"/>
      <c r="AEI537" s="422"/>
      <c r="AEJ537" s="422"/>
      <c r="AEK537" s="422"/>
      <c r="AEL537" s="422"/>
      <c r="AEM537" s="422"/>
      <c r="AEN537" s="422"/>
      <c r="AEO537" s="422"/>
      <c r="AEP537" s="422"/>
      <c r="AEQ537" s="422"/>
      <c r="AER537" s="422"/>
      <c r="AES537" s="422"/>
      <c r="AET537" s="422"/>
      <c r="AEU537" s="422"/>
      <c r="AEV537" s="422"/>
      <c r="AEW537" s="422"/>
      <c r="AEX537" s="422"/>
      <c r="AEY537" s="422"/>
      <c r="AEZ537" s="422"/>
      <c r="AFA537" s="422"/>
      <c r="AFB537" s="422"/>
      <c r="AFC537" s="422"/>
      <c r="AFD537" s="422"/>
      <c r="AFE537" s="422"/>
      <c r="AFF537" s="422"/>
      <c r="AFG537" s="422"/>
      <c r="AFH537" s="422"/>
      <c r="AFI537" s="422"/>
      <c r="AFJ537" s="422"/>
      <c r="AFK537" s="422"/>
      <c r="AFL537" s="422"/>
      <c r="AFM537" s="422"/>
      <c r="AFN537" s="422"/>
      <c r="AFO537" s="422"/>
      <c r="AFP537" s="422"/>
      <c r="AFQ537" s="422"/>
      <c r="AFR537" s="422"/>
      <c r="AFS537" s="422"/>
      <c r="AFT537" s="422"/>
      <c r="AFU537" s="422"/>
      <c r="AFV537" s="422"/>
      <c r="AFW537" s="422"/>
      <c r="AFX537" s="422"/>
      <c r="AFY537" s="422"/>
      <c r="AFZ537" s="422"/>
      <c r="AGA537" s="422"/>
      <c r="AGB537" s="422"/>
      <c r="AGC537" s="422"/>
      <c r="AGD537" s="422"/>
      <c r="AGE537" s="422"/>
      <c r="AGF537" s="422"/>
      <c r="AGG537" s="422"/>
      <c r="AGH537" s="422"/>
      <c r="AGI537" s="422"/>
      <c r="AGJ537" s="422"/>
      <c r="AGK537" s="422"/>
      <c r="AGL537" s="422"/>
      <c r="AGM537" s="422"/>
      <c r="AGN537" s="422"/>
      <c r="AGO537" s="422"/>
      <c r="AGP537" s="422"/>
      <c r="AGQ537" s="422"/>
      <c r="AGR537" s="422"/>
      <c r="AGS537" s="422"/>
      <c r="AGT537" s="422"/>
      <c r="AGU537" s="422"/>
      <c r="AGV537" s="422"/>
      <c r="AGW537" s="422"/>
      <c r="AGX537" s="422"/>
      <c r="AGY537" s="422"/>
      <c r="AGZ537" s="422"/>
      <c r="AHA537" s="422"/>
      <c r="AHB537" s="422"/>
      <c r="AHC537" s="422"/>
      <c r="AHD537" s="422"/>
      <c r="AHE537" s="422"/>
      <c r="AHF537" s="422"/>
      <c r="AHG537" s="422"/>
      <c r="AHH537" s="422"/>
      <c r="AHI537" s="422"/>
      <c r="AHJ537" s="422"/>
      <c r="AHK537" s="422"/>
      <c r="AHL537" s="422"/>
      <c r="AHM537" s="422"/>
      <c r="AHN537" s="422"/>
      <c r="AHO537" s="422"/>
      <c r="AHP537" s="422"/>
      <c r="AHQ537" s="422"/>
      <c r="AHR537" s="422"/>
      <c r="AHS537" s="422"/>
      <c r="AHT537" s="422"/>
      <c r="AHU537" s="422"/>
      <c r="AHV537" s="422"/>
      <c r="AHW537" s="422"/>
      <c r="AHX537" s="422"/>
      <c r="AHY537" s="422"/>
      <c r="AHZ537" s="422"/>
      <c r="AIA537" s="422"/>
      <c r="AIB537" s="422"/>
      <c r="AIC537" s="422"/>
      <c r="AID537" s="422"/>
      <c r="AIE537" s="422"/>
      <c r="AIF537" s="422"/>
      <c r="AIG537" s="422"/>
      <c r="AIH537" s="422"/>
      <c r="AII537" s="422"/>
      <c r="AIJ537" s="422"/>
      <c r="AIK537" s="422"/>
      <c r="AIL537" s="422"/>
      <c r="AIM537" s="422"/>
      <c r="AIN537" s="422"/>
      <c r="AIO537" s="422"/>
      <c r="AIP537" s="422"/>
      <c r="AIQ537" s="422"/>
      <c r="AIR537" s="422"/>
      <c r="AIS537" s="422"/>
      <c r="AIT537" s="422"/>
      <c r="AIU537" s="422"/>
      <c r="AIV537" s="422"/>
      <c r="AIW537" s="422"/>
      <c r="AIX537" s="422"/>
      <c r="AIY537" s="422"/>
      <c r="AIZ537" s="422"/>
      <c r="AJA537" s="422"/>
      <c r="AJB537" s="422"/>
      <c r="AJC537" s="422"/>
      <c r="AJD537" s="422"/>
      <c r="AJE537" s="422"/>
      <c r="AJF537" s="422"/>
      <c r="AJG537" s="422"/>
      <c r="AJH537" s="422"/>
      <c r="AJI537" s="422"/>
      <c r="AJJ537" s="422"/>
      <c r="AJK537" s="422"/>
      <c r="AJL537" s="422"/>
      <c r="AJM537" s="422"/>
      <c r="AJN537" s="422"/>
      <c r="AJO537" s="422"/>
      <c r="AJP537" s="422"/>
      <c r="AJQ537" s="422"/>
      <c r="AJR537" s="422"/>
      <c r="AJS537" s="422"/>
      <c r="AJT537" s="422"/>
      <c r="AJU537" s="422"/>
      <c r="AJV537" s="422"/>
      <c r="AJW537" s="422"/>
      <c r="AJX537" s="422"/>
      <c r="AJY537" s="422"/>
      <c r="AJZ537" s="422"/>
      <c r="AKA537" s="422"/>
      <c r="AKB537" s="422"/>
      <c r="AKC537" s="422"/>
      <c r="AKD537" s="422"/>
      <c r="AKE537" s="422"/>
      <c r="AKF537" s="422"/>
      <c r="AKG537" s="422"/>
      <c r="AKH537" s="422"/>
      <c r="AKI537" s="422"/>
      <c r="AKJ537" s="422"/>
      <c r="AKK537" s="422"/>
      <c r="AKL537" s="422"/>
      <c r="AKM537" s="422"/>
      <c r="AKN537" s="422"/>
      <c r="AKO537" s="422"/>
      <c r="AKP537" s="422"/>
      <c r="AKQ537" s="422"/>
      <c r="AKR537" s="422"/>
      <c r="AKS537" s="422"/>
      <c r="AKT537" s="422"/>
      <c r="AKU537" s="422"/>
      <c r="AKV537" s="422"/>
      <c r="AKW537" s="422"/>
      <c r="AKX537" s="422"/>
      <c r="AKY537" s="422"/>
      <c r="AKZ537" s="422"/>
      <c r="ALA537" s="422"/>
      <c r="ALB537" s="422"/>
      <c r="ALC537" s="422"/>
      <c r="ALD537" s="422"/>
      <c r="ALE537" s="422"/>
      <c r="ALF537" s="422"/>
      <c r="ALG537" s="422"/>
      <c r="ALH537" s="422"/>
      <c r="ALI537" s="422"/>
      <c r="ALJ537" s="422"/>
      <c r="ALK537" s="422"/>
      <c r="ALL537" s="422"/>
      <c r="ALM537" s="422"/>
      <c r="ALN537" s="422"/>
      <c r="ALO537" s="422"/>
      <c r="ALP537" s="422"/>
      <c r="ALQ537" s="422"/>
      <c r="ALR537" s="422"/>
      <c r="ALS537" s="422"/>
      <c r="ALT537" s="422"/>
      <c r="ALU537" s="422"/>
      <c r="ALV537" s="422"/>
      <c r="ALW537" s="422"/>
      <c r="ALX537" s="422"/>
      <c r="ALY537" s="422"/>
      <c r="ALZ537" s="422"/>
      <c r="AMA537" s="422"/>
      <c r="AMB537" s="422"/>
      <c r="AMC537" s="422"/>
      <c r="AMD537" s="422"/>
      <c r="AME537" s="422"/>
      <c r="AMF537" s="422"/>
      <c r="AMG537" s="422"/>
      <c r="AMH537" s="422"/>
      <c r="AMI537" s="422"/>
      <c r="AMJ537" s="422"/>
      <c r="AMK537" s="422"/>
      <c r="AML537" s="422"/>
      <c r="AMM537" s="422"/>
      <c r="AMN537" s="422"/>
      <c r="AMO537" s="422"/>
      <c r="AMP537" s="422"/>
      <c r="AMQ537" s="422"/>
      <c r="AMR537" s="422"/>
      <c r="AMS537" s="422"/>
      <c r="AMT537" s="422"/>
      <c r="AMU537" s="422"/>
      <c r="AMV537" s="422"/>
      <c r="AMW537" s="422"/>
      <c r="AMX537" s="422"/>
    </row>
    <row r="538" spans="1:1038" s="398" customFormat="1" ht="18" customHeight="1">
      <c r="A538" s="610"/>
      <c r="B538" s="226"/>
      <c r="C538" s="226"/>
      <c r="D538" s="226"/>
      <c r="E538" s="226">
        <v>74</v>
      </c>
      <c r="F538" s="226">
        <v>2</v>
      </c>
      <c r="G538" s="558" t="str">
        <f t="shared" ref="G538:G539" si="214">E538&amp;"-"&amp;F538</f>
        <v>74-2</v>
      </c>
      <c r="H538" s="226">
        <v>24.5</v>
      </c>
      <c r="I538" s="611">
        <v>25</v>
      </c>
      <c r="J538" s="544">
        <f t="shared" si="211"/>
        <v>0</v>
      </c>
      <c r="K538" s="613" t="b">
        <f>IF(I541=1,IF(((VLOOKUP($G538,[1]Depth_Lookup!#REF!,9,FALSE))-(H538/100))=0,"Good",IF(((VLOOKUP($G538,[1]Depth_Lookup!$A$3:$J$550,9,FALSE))-(H538/100))&gt;0,"Too Short","Too Long")))</f>
        <v>0</v>
      </c>
      <c r="L538" s="171">
        <f>(VLOOKUP($G538,Depth_Lookup!$A$3:$J$410,10,FALSE))+(H538/100)</f>
        <v>183.9</v>
      </c>
      <c r="M538" s="171">
        <f>(VLOOKUP($G538,Depth_Lookup!$A$3:$J$410,10,FALSE))+(I538/100)</f>
        <v>183.905</v>
      </c>
      <c r="N538" s="232"/>
      <c r="O538" s="226"/>
      <c r="P538" s="226"/>
      <c r="Q538" s="226"/>
      <c r="R538" s="391" t="s">
        <v>2061</v>
      </c>
      <c r="S538" s="226"/>
      <c r="T538" s="226"/>
      <c r="U538" s="226"/>
      <c r="V538" s="226"/>
      <c r="W538" s="226"/>
      <c r="X538" s="391"/>
      <c r="Y538" s="226"/>
      <c r="Z538" s="226"/>
      <c r="AA538" s="226"/>
      <c r="AB538" s="226"/>
      <c r="AC538" s="226"/>
      <c r="AD538" s="226"/>
      <c r="AE538" s="393"/>
      <c r="AF538" s="558"/>
      <c r="AG538" s="394"/>
      <c r="AH538" s="226"/>
      <c r="AI538" s="257"/>
      <c r="AJ538" s="226"/>
      <c r="AK538" s="226"/>
      <c r="AL538" s="226"/>
      <c r="AM538" s="226"/>
      <c r="AN538" s="226"/>
      <c r="AO538" s="257"/>
      <c r="AP538" s="226"/>
      <c r="AQ538" s="226"/>
      <c r="AR538" s="226"/>
      <c r="AS538" s="226"/>
      <c r="AT538" s="226"/>
      <c r="AU538" s="257"/>
      <c r="AV538" s="226"/>
      <c r="AW538" s="226"/>
      <c r="AX538" s="226"/>
      <c r="AY538" s="226"/>
      <c r="AZ538" s="226"/>
      <c r="BA538" s="257"/>
      <c r="BB538" s="226"/>
      <c r="BC538" s="226"/>
      <c r="BD538" s="226"/>
      <c r="BE538" s="226"/>
      <c r="BF538" s="226"/>
      <c r="BG538" s="257"/>
      <c r="BH538" s="226"/>
      <c r="BI538" s="226"/>
      <c r="BJ538" s="226"/>
      <c r="BK538" s="226"/>
      <c r="BL538" s="226"/>
      <c r="BM538" s="257"/>
      <c r="BN538" s="226"/>
      <c r="BO538" s="226"/>
      <c r="BP538" s="226"/>
      <c r="BQ538" s="226"/>
      <c r="BR538" s="226"/>
      <c r="BS538" s="226"/>
      <c r="BT538" s="226"/>
      <c r="BU538" s="226"/>
      <c r="BV538" s="226"/>
      <c r="BW538" s="226"/>
      <c r="BX538" s="226"/>
      <c r="BY538" s="257"/>
      <c r="BZ538" s="226"/>
      <c r="CA538" s="226"/>
      <c r="CB538" s="226"/>
      <c r="CC538" s="226"/>
      <c r="CD538" s="226"/>
      <c r="CE538" s="226"/>
      <c r="CF538" s="399"/>
      <c r="CG538" s="259"/>
      <c r="CH538" s="559"/>
      <c r="CI538" s="559"/>
      <c r="CJ538" s="559"/>
      <c r="CK538" s="560"/>
      <c r="CL538" s="560"/>
      <c r="CM538" s="560"/>
      <c r="CN538" s="560"/>
      <c r="CO538" s="560"/>
      <c r="CP538" s="560"/>
      <c r="CQ538" s="560"/>
      <c r="CR538" s="560"/>
      <c r="CS538" s="560"/>
      <c r="CT538" s="560"/>
      <c r="CU538" s="560"/>
      <c r="CV538" s="560"/>
      <c r="CW538" s="560"/>
      <c r="CX538" s="560"/>
      <c r="CY538" s="560"/>
      <c r="CZ538" s="560"/>
      <c r="DA538" s="560"/>
      <c r="DB538" s="560"/>
      <c r="DC538" s="561"/>
      <c r="DD538" s="560"/>
      <c r="DE538" s="560"/>
      <c r="DF538" s="560"/>
      <c r="DG538" s="560"/>
      <c r="DH538" s="560"/>
      <c r="DI538" s="560"/>
      <c r="DJ538" s="560"/>
      <c r="DK538" s="396"/>
      <c r="DL538" s="259"/>
      <c r="DM538" s="560"/>
      <c r="DN538" s="560"/>
      <c r="DO538" s="563"/>
      <c r="DP538" s="564"/>
      <c r="DQ538" s="565"/>
      <c r="DR538" s="563"/>
      <c r="DS538" s="565"/>
      <c r="DT538" s="543"/>
      <c r="DU538" s="566"/>
      <c r="DV538" s="566"/>
      <c r="DW538" s="400"/>
      <c r="DX538" s="567"/>
      <c r="DY538" s="567"/>
      <c r="DZ538" s="155"/>
      <c r="EA538" s="155"/>
      <c r="EB538" s="256"/>
      <c r="EC538" s="104"/>
      <c r="ED538" s="229" t="s">
        <v>2517</v>
      </c>
      <c r="EE538" s="401"/>
      <c r="EF538" s="402"/>
      <c r="EG538" s="401"/>
      <c r="EH538" s="403"/>
      <c r="EI538" s="404"/>
      <c r="EJ538" s="405"/>
      <c r="EK538" s="406"/>
      <c r="EL538" s="401"/>
      <c r="EM538" s="403"/>
      <c r="EN538" s="403" t="s">
        <v>1448</v>
      </c>
      <c r="EO538" s="407">
        <v>0.4</v>
      </c>
      <c r="EP538" s="407" t="s">
        <v>2054</v>
      </c>
      <c r="EQ538" s="407"/>
      <c r="ER538" s="407"/>
      <c r="ES538" s="407"/>
      <c r="ET538" s="407"/>
      <c r="EU538" s="407"/>
      <c r="EV538" s="408">
        <v>24</v>
      </c>
      <c r="EW538" s="408">
        <v>270</v>
      </c>
      <c r="EX538" s="408">
        <v>33</v>
      </c>
      <c r="EY538" s="408">
        <v>0</v>
      </c>
      <c r="EZ538" s="192">
        <f t="shared" si="185"/>
        <v>145.56577451654169</v>
      </c>
      <c r="FA538" s="192">
        <f t="shared" si="186"/>
        <v>145.56577451654169</v>
      </c>
      <c r="FB538" s="192">
        <f t="shared" si="187"/>
        <v>51.784001926253978</v>
      </c>
      <c r="FC538" s="192">
        <f t="shared" si="188"/>
        <v>235.56577451654169</v>
      </c>
      <c r="FD538" s="192">
        <f t="shared" si="189"/>
        <v>38.215998073746022</v>
      </c>
      <c r="FE538" s="193">
        <f t="shared" si="190"/>
        <v>325.56577451654169</v>
      </c>
      <c r="FF538" s="194">
        <f t="shared" si="191"/>
        <v>38.215998073746022</v>
      </c>
      <c r="FG538" s="401"/>
      <c r="FH538" s="403"/>
      <c r="FI538" s="778">
        <f t="shared" si="192"/>
        <v>0.4</v>
      </c>
      <c r="FJ538" s="779">
        <f t="shared" si="193"/>
        <v>38.215998073746022</v>
      </c>
      <c r="FK538" s="779">
        <f t="shared" si="194"/>
        <v>51.784001926253978</v>
      </c>
      <c r="FL538" s="780">
        <f t="shared" si="195"/>
        <v>0.9038013334722178</v>
      </c>
      <c r="FM538" s="169">
        <f t="shared" si="196"/>
        <v>0.78568419113228338</v>
      </c>
      <c r="FN538" s="783">
        <f t="shared" si="197"/>
        <v>0.31427367645291338</v>
      </c>
      <c r="FO538" s="226"/>
      <c r="FP538" s="226"/>
      <c r="FQ538" s="226"/>
      <c r="FR538" s="226"/>
      <c r="FS538" s="226"/>
      <c r="FT538" s="226"/>
      <c r="FU538" s="226"/>
      <c r="FV538" s="226"/>
      <c r="FW538" s="226"/>
      <c r="FX538" s="226"/>
      <c r="FY538" s="226"/>
      <c r="FZ538" s="226"/>
      <c r="GA538" s="226"/>
      <c r="GB538" s="226"/>
      <c r="GC538" s="226"/>
      <c r="GD538" s="226"/>
      <c r="GE538" s="226"/>
      <c r="GF538" s="226"/>
      <c r="GG538" s="226"/>
      <c r="GH538" s="226"/>
      <c r="GI538" s="226"/>
      <c r="GJ538" s="226"/>
      <c r="GK538" s="226"/>
      <c r="GL538" s="226"/>
      <c r="GM538" s="226"/>
      <c r="GN538" s="226"/>
      <c r="GO538" s="226"/>
      <c r="GP538" s="226"/>
      <c r="GQ538" s="226"/>
      <c r="GR538" s="226"/>
      <c r="GS538" s="226"/>
      <c r="GT538" s="226"/>
      <c r="GU538" s="226"/>
      <c r="GV538" s="226"/>
      <c r="GW538" s="226"/>
      <c r="GX538" s="226"/>
      <c r="GY538" s="226"/>
      <c r="GZ538" s="226"/>
      <c r="HA538" s="226"/>
      <c r="HB538" s="226"/>
      <c r="HC538" s="226"/>
      <c r="HD538" s="226"/>
      <c r="HE538" s="226"/>
      <c r="HF538" s="226"/>
      <c r="HG538" s="226"/>
      <c r="HH538" s="226"/>
      <c r="HI538" s="226"/>
      <c r="HJ538" s="226"/>
      <c r="HK538" s="226"/>
      <c r="HL538" s="226"/>
      <c r="HM538" s="226"/>
      <c r="HN538" s="226"/>
      <c r="HO538" s="226"/>
      <c r="HP538" s="226"/>
      <c r="HQ538" s="226"/>
      <c r="HR538" s="226"/>
      <c r="HS538" s="226"/>
      <c r="HT538" s="226"/>
      <c r="HU538" s="226"/>
      <c r="HV538" s="226"/>
      <c r="HW538" s="226"/>
      <c r="HX538" s="226"/>
      <c r="HY538" s="226"/>
      <c r="HZ538" s="226"/>
      <c r="IA538" s="226"/>
      <c r="IB538" s="226"/>
      <c r="IC538" s="226"/>
      <c r="ID538" s="226"/>
      <c r="IE538" s="226"/>
      <c r="IF538" s="226"/>
      <c r="IG538" s="226"/>
      <c r="IH538" s="226"/>
      <c r="II538" s="226"/>
      <c r="IJ538" s="226"/>
      <c r="IK538" s="226"/>
      <c r="IL538" s="226"/>
      <c r="IM538" s="226"/>
      <c r="IN538" s="226"/>
      <c r="IO538" s="226"/>
      <c r="IP538" s="226"/>
      <c r="IQ538" s="226"/>
      <c r="IR538" s="226"/>
      <c r="IS538" s="226"/>
      <c r="IT538" s="226"/>
      <c r="IU538" s="226"/>
      <c r="IV538" s="226"/>
      <c r="IW538" s="226"/>
      <c r="IX538" s="226"/>
      <c r="IY538" s="226"/>
      <c r="IZ538" s="226"/>
      <c r="JA538" s="226"/>
      <c r="JB538" s="226"/>
      <c r="JC538" s="226"/>
      <c r="JD538" s="226"/>
      <c r="JE538" s="226"/>
      <c r="JF538" s="226"/>
      <c r="JG538" s="226"/>
      <c r="JH538" s="226"/>
      <c r="JI538" s="226"/>
      <c r="JJ538" s="226"/>
      <c r="JK538" s="226"/>
      <c r="JL538" s="226"/>
      <c r="JM538" s="226"/>
      <c r="JN538" s="226"/>
      <c r="JO538" s="226"/>
      <c r="JP538" s="226"/>
      <c r="JQ538" s="226"/>
      <c r="JR538" s="226"/>
      <c r="JS538" s="226"/>
      <c r="JT538" s="226"/>
      <c r="JU538" s="226"/>
      <c r="JV538" s="226"/>
      <c r="JW538" s="226"/>
      <c r="JX538" s="226"/>
      <c r="JY538" s="226"/>
      <c r="JZ538" s="226"/>
      <c r="KA538" s="226"/>
      <c r="KB538" s="226"/>
      <c r="KC538" s="226"/>
      <c r="KD538" s="226"/>
      <c r="KE538" s="226"/>
      <c r="KF538" s="226"/>
      <c r="KG538" s="226"/>
      <c r="KH538" s="226"/>
      <c r="KI538" s="226"/>
      <c r="KJ538" s="226"/>
      <c r="KK538" s="226"/>
      <c r="KL538" s="226"/>
      <c r="KM538" s="226"/>
      <c r="KN538" s="226"/>
      <c r="KO538" s="226"/>
      <c r="KP538" s="226"/>
      <c r="KQ538" s="226"/>
      <c r="KR538" s="226"/>
      <c r="KS538" s="226"/>
      <c r="KT538" s="226"/>
      <c r="KU538" s="226"/>
      <c r="KV538" s="226"/>
      <c r="KW538" s="226"/>
      <c r="KX538" s="226"/>
      <c r="KY538" s="226"/>
      <c r="KZ538" s="226"/>
      <c r="LA538" s="226"/>
      <c r="LB538" s="226"/>
      <c r="LC538" s="226"/>
      <c r="LD538" s="226"/>
      <c r="LE538" s="226"/>
      <c r="LF538" s="226"/>
      <c r="LG538" s="226"/>
      <c r="LH538" s="226"/>
      <c r="LI538" s="226"/>
      <c r="LJ538" s="226"/>
      <c r="LK538" s="226"/>
      <c r="LL538" s="226"/>
      <c r="LM538" s="226"/>
      <c r="LN538" s="226"/>
      <c r="LO538" s="226"/>
      <c r="LP538" s="226"/>
      <c r="LQ538" s="226"/>
      <c r="LR538" s="226"/>
      <c r="LS538" s="226"/>
      <c r="LT538" s="226"/>
      <c r="LU538" s="226"/>
      <c r="LV538" s="226"/>
      <c r="LW538" s="226"/>
      <c r="LX538" s="226"/>
      <c r="LY538" s="226"/>
      <c r="LZ538" s="226"/>
      <c r="MA538" s="226"/>
      <c r="MB538" s="226"/>
      <c r="MC538" s="226"/>
      <c r="MD538" s="226"/>
      <c r="ME538" s="226"/>
      <c r="MF538" s="226"/>
      <c r="MG538" s="226"/>
      <c r="MH538" s="226"/>
      <c r="MI538" s="226"/>
      <c r="MJ538" s="226"/>
      <c r="MK538" s="226"/>
      <c r="ML538" s="226"/>
      <c r="MM538" s="226"/>
      <c r="MN538" s="226"/>
      <c r="MO538" s="226"/>
      <c r="MP538" s="226"/>
      <c r="MQ538" s="226"/>
      <c r="MR538" s="226"/>
      <c r="MS538" s="226"/>
      <c r="MT538" s="226"/>
      <c r="MU538" s="226"/>
      <c r="MV538" s="226"/>
      <c r="MW538" s="226"/>
      <c r="MX538" s="226"/>
      <c r="MY538" s="226"/>
      <c r="MZ538" s="226"/>
      <c r="NA538" s="226"/>
      <c r="NB538" s="226"/>
      <c r="NC538" s="226"/>
      <c r="ND538" s="226"/>
      <c r="NE538" s="226"/>
      <c r="NF538" s="226"/>
      <c r="NG538" s="226"/>
      <c r="NH538" s="226"/>
      <c r="NI538" s="226"/>
      <c r="NJ538" s="226"/>
      <c r="NK538" s="226"/>
      <c r="NL538" s="226"/>
      <c r="NM538" s="226"/>
      <c r="NN538" s="226"/>
      <c r="NO538" s="226"/>
      <c r="NP538" s="226"/>
      <c r="NQ538" s="226"/>
      <c r="NR538" s="226"/>
      <c r="NS538" s="226"/>
      <c r="NT538" s="226"/>
      <c r="NU538" s="226"/>
      <c r="NV538" s="226"/>
      <c r="NW538" s="226"/>
      <c r="NX538" s="226"/>
      <c r="NY538" s="226"/>
      <c r="NZ538" s="226"/>
      <c r="OA538" s="226"/>
      <c r="OB538" s="226"/>
      <c r="OC538" s="226"/>
      <c r="OD538" s="226"/>
      <c r="OE538" s="226"/>
      <c r="OF538" s="226"/>
      <c r="OG538" s="226"/>
      <c r="OH538" s="226"/>
      <c r="OI538" s="226"/>
      <c r="OJ538" s="226"/>
      <c r="OK538" s="226"/>
      <c r="OL538" s="226"/>
      <c r="OM538" s="226"/>
      <c r="ON538" s="226"/>
      <c r="OO538" s="226"/>
      <c r="OP538" s="226"/>
      <c r="OQ538" s="226"/>
      <c r="OR538" s="226"/>
      <c r="OS538" s="226"/>
      <c r="OT538" s="226"/>
      <c r="OU538" s="226"/>
      <c r="OV538" s="226"/>
      <c r="OW538" s="226"/>
      <c r="OX538" s="226"/>
      <c r="OY538" s="226"/>
      <c r="OZ538" s="226"/>
      <c r="PA538" s="226"/>
      <c r="PB538" s="226"/>
      <c r="PC538" s="226"/>
      <c r="PD538" s="226"/>
      <c r="PE538" s="226"/>
      <c r="PF538" s="226"/>
      <c r="PG538" s="226"/>
      <c r="PH538" s="226"/>
      <c r="PI538" s="226"/>
      <c r="PJ538" s="226"/>
      <c r="PK538" s="226"/>
      <c r="PL538" s="226"/>
      <c r="PM538" s="226"/>
      <c r="PN538" s="226"/>
      <c r="PO538" s="226"/>
      <c r="PP538" s="226"/>
      <c r="PQ538" s="226"/>
      <c r="PR538" s="226"/>
      <c r="PS538" s="226"/>
      <c r="PT538" s="226"/>
      <c r="PU538" s="226"/>
      <c r="PV538" s="226"/>
      <c r="PW538" s="226"/>
      <c r="PX538" s="226"/>
      <c r="PY538" s="226"/>
      <c r="PZ538" s="226"/>
      <c r="QA538" s="226"/>
      <c r="QB538" s="226"/>
      <c r="QC538" s="226"/>
      <c r="QD538" s="226"/>
      <c r="QE538" s="226"/>
      <c r="QF538" s="226"/>
      <c r="QG538" s="226"/>
      <c r="QH538" s="226"/>
      <c r="QI538" s="226"/>
      <c r="QJ538" s="226"/>
      <c r="QK538" s="226"/>
      <c r="QL538" s="226"/>
      <c r="QM538" s="226"/>
      <c r="QN538" s="226"/>
      <c r="QO538" s="226"/>
      <c r="QP538" s="226"/>
      <c r="QQ538" s="226"/>
      <c r="QR538" s="226"/>
      <c r="QS538" s="226"/>
      <c r="QT538" s="226"/>
      <c r="QU538" s="226"/>
      <c r="QV538" s="226"/>
      <c r="QW538" s="226"/>
      <c r="QX538" s="226"/>
      <c r="QY538" s="226"/>
      <c r="QZ538" s="226"/>
      <c r="RA538" s="226"/>
      <c r="RB538" s="226"/>
      <c r="RC538" s="226"/>
      <c r="RD538" s="226"/>
      <c r="RE538" s="226"/>
      <c r="RF538" s="226"/>
      <c r="RG538" s="226"/>
      <c r="RH538" s="226"/>
      <c r="RI538" s="226"/>
      <c r="RJ538" s="226"/>
      <c r="RK538" s="226"/>
      <c r="RL538" s="226"/>
      <c r="RM538" s="226"/>
      <c r="RN538" s="226"/>
      <c r="RO538" s="226"/>
      <c r="RP538" s="226"/>
      <c r="RQ538" s="226"/>
      <c r="RR538" s="226"/>
      <c r="RS538" s="226"/>
      <c r="RT538" s="226"/>
      <c r="RU538" s="226"/>
      <c r="RV538" s="226"/>
      <c r="RW538" s="226"/>
      <c r="RX538" s="226"/>
      <c r="RY538" s="226"/>
      <c r="RZ538" s="226"/>
      <c r="SA538" s="226"/>
      <c r="SB538" s="226"/>
      <c r="SC538" s="226"/>
      <c r="SD538" s="226"/>
      <c r="SE538" s="226"/>
      <c r="SF538" s="226"/>
      <c r="SG538" s="226"/>
      <c r="SH538" s="226"/>
      <c r="SI538" s="226"/>
      <c r="SJ538" s="226"/>
      <c r="SK538" s="226"/>
      <c r="SL538" s="226"/>
      <c r="SM538" s="226"/>
      <c r="SN538" s="226"/>
      <c r="SO538" s="226"/>
      <c r="SP538" s="226"/>
      <c r="SQ538" s="226"/>
      <c r="SR538" s="226"/>
      <c r="SS538" s="226"/>
      <c r="ST538" s="226"/>
      <c r="SU538" s="226"/>
      <c r="SV538" s="226"/>
      <c r="SW538" s="226"/>
      <c r="SX538" s="226"/>
      <c r="SY538" s="226"/>
      <c r="SZ538" s="226"/>
      <c r="TA538" s="226"/>
      <c r="TB538" s="226"/>
      <c r="TC538" s="226"/>
      <c r="TD538" s="226"/>
      <c r="TE538" s="226"/>
      <c r="TF538" s="226"/>
      <c r="TG538" s="226"/>
      <c r="TH538" s="226"/>
      <c r="TI538" s="226"/>
      <c r="TJ538" s="226"/>
      <c r="TK538" s="226"/>
      <c r="TL538" s="226"/>
      <c r="TM538" s="226"/>
      <c r="TN538" s="226"/>
      <c r="TO538" s="226"/>
      <c r="TP538" s="226"/>
      <c r="TQ538" s="226"/>
      <c r="TR538" s="226"/>
      <c r="TS538" s="226"/>
      <c r="TT538" s="226"/>
      <c r="TU538" s="226"/>
      <c r="TV538" s="226"/>
      <c r="TW538" s="226"/>
      <c r="TX538" s="226"/>
      <c r="TY538" s="226"/>
      <c r="TZ538" s="226"/>
      <c r="UA538" s="226"/>
      <c r="UB538" s="226"/>
      <c r="UC538" s="226"/>
      <c r="UD538" s="226"/>
      <c r="UE538" s="226"/>
      <c r="UF538" s="226"/>
      <c r="UG538" s="226"/>
      <c r="UH538" s="226"/>
      <c r="UI538" s="226"/>
      <c r="UJ538" s="226"/>
      <c r="UK538" s="226"/>
      <c r="UL538" s="226"/>
      <c r="UM538" s="226"/>
      <c r="UN538" s="226"/>
      <c r="UO538" s="226"/>
      <c r="UP538" s="226"/>
      <c r="UQ538" s="226"/>
      <c r="UR538" s="226"/>
      <c r="US538" s="226"/>
      <c r="UT538" s="226"/>
      <c r="UU538" s="226"/>
      <c r="UV538" s="226"/>
      <c r="UW538" s="226"/>
      <c r="UX538" s="226"/>
      <c r="UY538" s="226"/>
      <c r="UZ538" s="226"/>
      <c r="VA538" s="226"/>
      <c r="VB538" s="226"/>
      <c r="VC538" s="226"/>
      <c r="VD538" s="226"/>
      <c r="VE538" s="226"/>
      <c r="VF538" s="226"/>
      <c r="VG538" s="226"/>
      <c r="VH538" s="226"/>
      <c r="VI538" s="226"/>
      <c r="VJ538" s="226"/>
      <c r="VK538" s="226"/>
      <c r="VL538" s="226"/>
      <c r="VM538" s="226"/>
      <c r="VN538" s="226"/>
      <c r="VO538" s="226"/>
      <c r="VP538" s="226"/>
      <c r="VQ538" s="226"/>
      <c r="VR538" s="226"/>
      <c r="VS538" s="226"/>
      <c r="VT538" s="226"/>
      <c r="VU538" s="226"/>
      <c r="VV538" s="226"/>
      <c r="VW538" s="226"/>
      <c r="VX538" s="226"/>
      <c r="VY538" s="226"/>
      <c r="VZ538" s="226"/>
      <c r="WA538" s="226"/>
      <c r="WB538" s="226"/>
      <c r="WC538" s="226"/>
      <c r="WD538" s="226"/>
      <c r="WE538" s="226"/>
      <c r="WF538" s="226"/>
      <c r="WG538" s="226"/>
      <c r="WH538" s="226"/>
      <c r="WI538" s="226"/>
      <c r="WJ538" s="226"/>
      <c r="WK538" s="226"/>
      <c r="WL538" s="226"/>
      <c r="WM538" s="226"/>
      <c r="WN538" s="226"/>
      <c r="WO538" s="226"/>
      <c r="WP538" s="226"/>
      <c r="WQ538" s="226"/>
      <c r="WR538" s="226"/>
      <c r="WS538" s="226"/>
      <c r="WT538" s="226"/>
      <c r="WU538" s="226"/>
      <c r="WV538" s="226"/>
      <c r="WW538" s="226"/>
      <c r="WX538" s="226"/>
      <c r="WY538" s="226"/>
      <c r="WZ538" s="226"/>
      <c r="XA538" s="226"/>
      <c r="XB538" s="226"/>
      <c r="XC538" s="226"/>
      <c r="XD538" s="226"/>
      <c r="XE538" s="226"/>
      <c r="XF538" s="226"/>
      <c r="XG538" s="226"/>
      <c r="XH538" s="226"/>
      <c r="XI538" s="226"/>
      <c r="XJ538" s="226"/>
      <c r="XK538" s="226"/>
      <c r="XL538" s="226"/>
      <c r="XM538" s="226"/>
      <c r="XN538" s="226"/>
      <c r="XO538" s="226"/>
      <c r="XP538" s="226"/>
      <c r="XQ538" s="226"/>
      <c r="XR538" s="226"/>
      <c r="XS538" s="226"/>
      <c r="XT538" s="226"/>
      <c r="XU538" s="226"/>
      <c r="XV538" s="226"/>
      <c r="XW538" s="226"/>
      <c r="XX538" s="226"/>
      <c r="XY538" s="226"/>
      <c r="XZ538" s="226"/>
      <c r="YA538" s="226"/>
      <c r="YB538" s="226"/>
      <c r="YC538" s="226"/>
      <c r="YD538" s="226"/>
      <c r="YE538" s="226"/>
      <c r="YF538" s="226"/>
      <c r="YG538" s="226"/>
      <c r="YH538" s="226"/>
      <c r="YI538" s="226"/>
      <c r="YJ538" s="226"/>
      <c r="YK538" s="226"/>
      <c r="YL538" s="226"/>
      <c r="YM538" s="226"/>
      <c r="YN538" s="226"/>
      <c r="YO538" s="226"/>
      <c r="YP538" s="226"/>
      <c r="YQ538" s="226"/>
      <c r="YR538" s="226"/>
      <c r="YS538" s="226"/>
      <c r="YT538" s="226"/>
      <c r="YU538" s="226"/>
      <c r="YV538" s="226"/>
      <c r="YW538" s="226"/>
      <c r="YX538" s="226"/>
      <c r="YY538" s="226"/>
      <c r="YZ538" s="226"/>
      <c r="ZA538" s="226"/>
      <c r="ZB538" s="226"/>
      <c r="ZC538" s="226"/>
      <c r="ZD538" s="226"/>
      <c r="ZE538" s="226"/>
      <c r="ZF538" s="226"/>
      <c r="ZG538" s="226"/>
      <c r="ZH538" s="226"/>
      <c r="ZI538" s="226"/>
      <c r="ZJ538" s="226"/>
      <c r="ZK538" s="226"/>
      <c r="ZL538" s="226"/>
      <c r="ZM538" s="226"/>
      <c r="ZN538" s="226"/>
      <c r="ZO538" s="226"/>
      <c r="ZP538" s="226"/>
      <c r="ZQ538" s="226"/>
      <c r="ZR538" s="226"/>
      <c r="ZS538" s="226"/>
      <c r="ZT538" s="226"/>
      <c r="ZU538" s="226"/>
      <c r="ZV538" s="226"/>
      <c r="ZW538" s="226"/>
      <c r="ZX538" s="226"/>
      <c r="ZY538" s="226"/>
      <c r="ZZ538" s="226"/>
      <c r="AAA538" s="226"/>
      <c r="AAB538" s="226"/>
      <c r="AAC538" s="226"/>
      <c r="AAD538" s="226"/>
      <c r="AAE538" s="226"/>
      <c r="AAF538" s="226"/>
      <c r="AAG538" s="226"/>
      <c r="AAH538" s="226"/>
      <c r="AAI538" s="226"/>
      <c r="AAJ538" s="226"/>
      <c r="AAK538" s="226"/>
      <c r="AAL538" s="226"/>
      <c r="AAM538" s="226"/>
      <c r="AAN538" s="226"/>
      <c r="AAO538" s="226"/>
      <c r="AAP538" s="226"/>
      <c r="AAQ538" s="226"/>
      <c r="AAR538" s="226"/>
      <c r="AAS538" s="226"/>
      <c r="AAT538" s="226"/>
      <c r="AAU538" s="226"/>
      <c r="AAV538" s="226"/>
      <c r="AAW538" s="226"/>
      <c r="AAX538" s="226"/>
      <c r="AAY538" s="226"/>
      <c r="AAZ538" s="226"/>
      <c r="ABA538" s="226"/>
      <c r="ABB538" s="226"/>
      <c r="ABC538" s="226"/>
      <c r="ABD538" s="226"/>
      <c r="ABE538" s="226"/>
      <c r="ABF538" s="226"/>
      <c r="ABG538" s="226"/>
      <c r="ABH538" s="226"/>
      <c r="ABI538" s="226"/>
      <c r="ABJ538" s="226"/>
      <c r="ABK538" s="226"/>
      <c r="ABL538" s="226"/>
      <c r="ABM538" s="226"/>
      <c r="ABN538" s="226"/>
      <c r="ABO538" s="226"/>
      <c r="ABP538" s="226"/>
      <c r="ABQ538" s="226"/>
      <c r="ABR538" s="226"/>
      <c r="ABS538" s="226"/>
      <c r="ABT538" s="226"/>
      <c r="ABU538" s="226"/>
      <c r="ABV538" s="226"/>
      <c r="ABW538" s="226"/>
      <c r="ABX538" s="226"/>
      <c r="ABY538" s="226"/>
      <c r="ABZ538" s="226"/>
      <c r="ACA538" s="226"/>
      <c r="ACB538" s="226"/>
      <c r="ACC538" s="226"/>
      <c r="ACD538" s="226"/>
      <c r="ACE538" s="226"/>
      <c r="ACF538" s="226"/>
      <c r="ACG538" s="226"/>
      <c r="ACH538" s="226"/>
      <c r="ACI538" s="226"/>
      <c r="ACJ538" s="226"/>
      <c r="ACK538" s="226"/>
      <c r="ACL538" s="226"/>
      <c r="ACM538" s="226"/>
      <c r="ACN538" s="226"/>
      <c r="ACO538" s="226"/>
      <c r="ACP538" s="226"/>
      <c r="ACQ538" s="226"/>
      <c r="ACR538" s="226"/>
      <c r="ACS538" s="226"/>
      <c r="ACT538" s="226"/>
      <c r="ACU538" s="226"/>
      <c r="ACV538" s="226"/>
      <c r="ACW538" s="226"/>
      <c r="ACX538" s="226"/>
      <c r="ACY538" s="226"/>
      <c r="ACZ538" s="226"/>
      <c r="ADA538" s="226"/>
      <c r="ADB538" s="226"/>
      <c r="ADC538" s="226"/>
      <c r="ADD538" s="226"/>
      <c r="ADE538" s="226"/>
      <c r="ADF538" s="226"/>
      <c r="ADG538" s="226"/>
      <c r="ADH538" s="226"/>
      <c r="ADI538" s="226"/>
      <c r="ADJ538" s="226"/>
      <c r="ADK538" s="226"/>
      <c r="ADL538" s="226"/>
      <c r="ADM538" s="226"/>
      <c r="ADN538" s="226"/>
      <c r="ADO538" s="226"/>
      <c r="ADP538" s="226"/>
      <c r="ADQ538" s="226"/>
      <c r="ADR538" s="226"/>
      <c r="ADS538" s="226"/>
      <c r="ADT538" s="226"/>
      <c r="ADU538" s="226"/>
      <c r="ADV538" s="226"/>
      <c r="ADW538" s="226"/>
      <c r="ADX538" s="226"/>
      <c r="ADY538" s="226"/>
      <c r="ADZ538" s="226"/>
      <c r="AEA538" s="226"/>
      <c r="AEB538" s="226"/>
      <c r="AEC538" s="226"/>
      <c r="AED538" s="226"/>
      <c r="AEE538" s="226"/>
      <c r="AEF538" s="226"/>
      <c r="AEG538" s="226"/>
      <c r="AEH538" s="226"/>
      <c r="AEI538" s="226"/>
      <c r="AEJ538" s="226"/>
      <c r="AEK538" s="226"/>
      <c r="AEL538" s="226"/>
      <c r="AEM538" s="226"/>
      <c r="AEN538" s="226"/>
      <c r="AEO538" s="226"/>
      <c r="AEP538" s="226"/>
      <c r="AEQ538" s="226"/>
      <c r="AER538" s="226"/>
      <c r="AES538" s="226"/>
      <c r="AET538" s="226"/>
      <c r="AEU538" s="226"/>
      <c r="AEV538" s="226"/>
      <c r="AEW538" s="226"/>
      <c r="AEX538" s="226"/>
      <c r="AEY538" s="226"/>
      <c r="AEZ538" s="226"/>
      <c r="AFA538" s="226"/>
      <c r="AFB538" s="226"/>
      <c r="AFC538" s="226"/>
      <c r="AFD538" s="226"/>
      <c r="AFE538" s="226"/>
      <c r="AFF538" s="226"/>
      <c r="AFG538" s="226"/>
      <c r="AFH538" s="226"/>
      <c r="AFI538" s="226"/>
      <c r="AFJ538" s="226"/>
      <c r="AFK538" s="226"/>
      <c r="AFL538" s="226"/>
      <c r="AFM538" s="226"/>
      <c r="AFN538" s="226"/>
      <c r="AFO538" s="226"/>
      <c r="AFP538" s="226"/>
      <c r="AFQ538" s="226"/>
      <c r="AFR538" s="226"/>
      <c r="AFS538" s="226"/>
      <c r="AFT538" s="226"/>
      <c r="AFU538" s="226"/>
      <c r="AFV538" s="226"/>
      <c r="AFW538" s="226"/>
      <c r="AFX538" s="226"/>
      <c r="AFY538" s="226"/>
      <c r="AFZ538" s="226"/>
      <c r="AGA538" s="226"/>
      <c r="AGB538" s="226"/>
      <c r="AGC538" s="226"/>
      <c r="AGD538" s="226"/>
      <c r="AGE538" s="226"/>
      <c r="AGF538" s="226"/>
      <c r="AGG538" s="226"/>
      <c r="AGH538" s="226"/>
      <c r="AGI538" s="226"/>
      <c r="AGJ538" s="226"/>
      <c r="AGK538" s="226"/>
      <c r="AGL538" s="226"/>
      <c r="AGM538" s="226"/>
      <c r="AGN538" s="226"/>
      <c r="AGO538" s="226"/>
      <c r="AGP538" s="226"/>
      <c r="AGQ538" s="226"/>
      <c r="AGR538" s="226"/>
      <c r="AGS538" s="226"/>
      <c r="AGT538" s="226"/>
      <c r="AGU538" s="226"/>
      <c r="AGV538" s="226"/>
      <c r="AGW538" s="226"/>
      <c r="AGX538" s="226"/>
      <c r="AGY538" s="226"/>
      <c r="AGZ538" s="226"/>
      <c r="AHA538" s="226"/>
      <c r="AHB538" s="226"/>
      <c r="AHC538" s="226"/>
      <c r="AHD538" s="226"/>
      <c r="AHE538" s="226"/>
      <c r="AHF538" s="226"/>
      <c r="AHG538" s="226"/>
      <c r="AHH538" s="226"/>
      <c r="AHI538" s="226"/>
      <c r="AHJ538" s="226"/>
      <c r="AHK538" s="226"/>
      <c r="AHL538" s="226"/>
      <c r="AHM538" s="226"/>
      <c r="AHN538" s="226"/>
      <c r="AHO538" s="226"/>
      <c r="AHP538" s="226"/>
      <c r="AHQ538" s="226"/>
      <c r="AHR538" s="226"/>
      <c r="AHS538" s="226"/>
      <c r="AHT538" s="226"/>
      <c r="AHU538" s="226"/>
      <c r="AHV538" s="226"/>
      <c r="AHW538" s="226"/>
      <c r="AHX538" s="226"/>
      <c r="AHY538" s="226"/>
      <c r="AHZ538" s="226"/>
      <c r="AIA538" s="226"/>
      <c r="AIB538" s="226"/>
      <c r="AIC538" s="226"/>
      <c r="AID538" s="226"/>
      <c r="AIE538" s="226"/>
      <c r="AIF538" s="226"/>
      <c r="AIG538" s="226"/>
      <c r="AIH538" s="226"/>
      <c r="AII538" s="226"/>
      <c r="AIJ538" s="226"/>
      <c r="AIK538" s="226"/>
      <c r="AIL538" s="226"/>
      <c r="AIM538" s="226"/>
      <c r="AIN538" s="226"/>
      <c r="AIO538" s="226"/>
      <c r="AIP538" s="226"/>
      <c r="AIQ538" s="226"/>
      <c r="AIR538" s="226"/>
      <c r="AIS538" s="226"/>
      <c r="AIT538" s="226"/>
      <c r="AIU538" s="226"/>
      <c r="AIV538" s="226"/>
      <c r="AIW538" s="226"/>
      <c r="AIX538" s="226"/>
      <c r="AIY538" s="226"/>
      <c r="AIZ538" s="226"/>
      <c r="AJA538" s="226"/>
      <c r="AJB538" s="226"/>
      <c r="AJC538" s="226"/>
      <c r="AJD538" s="226"/>
      <c r="AJE538" s="226"/>
      <c r="AJF538" s="226"/>
      <c r="AJG538" s="226"/>
      <c r="AJH538" s="226"/>
      <c r="AJI538" s="226"/>
      <c r="AJJ538" s="226"/>
      <c r="AJK538" s="226"/>
      <c r="AJL538" s="226"/>
      <c r="AJM538" s="226"/>
      <c r="AJN538" s="226"/>
      <c r="AJO538" s="226"/>
      <c r="AJP538" s="226"/>
      <c r="AJQ538" s="226"/>
      <c r="AJR538" s="226"/>
      <c r="AJS538" s="226"/>
      <c r="AJT538" s="226"/>
      <c r="AJU538" s="226"/>
      <c r="AJV538" s="226"/>
      <c r="AJW538" s="226"/>
      <c r="AJX538" s="226"/>
      <c r="AJY538" s="226"/>
      <c r="AJZ538" s="226"/>
      <c r="AKA538" s="226"/>
      <c r="AKB538" s="226"/>
      <c r="AKC538" s="226"/>
      <c r="AKD538" s="226"/>
      <c r="AKE538" s="226"/>
      <c r="AKF538" s="226"/>
      <c r="AKG538" s="226"/>
      <c r="AKH538" s="226"/>
      <c r="AKI538" s="226"/>
      <c r="AKJ538" s="226"/>
      <c r="AKK538" s="226"/>
      <c r="AKL538" s="226"/>
      <c r="AKM538" s="226"/>
      <c r="AKN538" s="226"/>
      <c r="AKO538" s="226"/>
      <c r="AKP538" s="226"/>
      <c r="AKQ538" s="226"/>
      <c r="AKR538" s="226"/>
      <c r="AKS538" s="226"/>
      <c r="AKT538" s="226"/>
      <c r="AKU538" s="226"/>
      <c r="AKV538" s="226"/>
      <c r="AKW538" s="226"/>
      <c r="AKX538" s="226"/>
      <c r="AKY538" s="226"/>
      <c r="AKZ538" s="226"/>
      <c r="ALA538" s="226"/>
      <c r="ALB538" s="226"/>
      <c r="ALC538" s="226"/>
      <c r="ALD538" s="226"/>
      <c r="ALE538" s="226"/>
      <c r="ALF538" s="226"/>
      <c r="ALG538" s="226"/>
      <c r="ALH538" s="226"/>
      <c r="ALI538" s="226"/>
      <c r="ALJ538" s="226"/>
      <c r="ALK538" s="226"/>
      <c r="ALL538" s="226"/>
      <c r="ALM538" s="226"/>
      <c r="ALN538" s="226"/>
      <c r="ALO538" s="226"/>
      <c r="ALP538" s="226"/>
      <c r="ALQ538" s="226"/>
      <c r="ALR538" s="226"/>
      <c r="ALS538" s="226"/>
      <c r="ALT538" s="226"/>
      <c r="ALU538" s="226"/>
      <c r="ALV538" s="226"/>
      <c r="ALW538" s="226"/>
      <c r="ALX538" s="226"/>
      <c r="ALY538" s="226"/>
      <c r="ALZ538" s="226"/>
      <c r="AMA538" s="226"/>
      <c r="AMB538" s="226"/>
      <c r="AMC538" s="226"/>
      <c r="AMD538" s="226"/>
      <c r="AME538" s="226"/>
      <c r="AMF538" s="226"/>
      <c r="AMG538" s="226"/>
      <c r="AMH538" s="226"/>
      <c r="AMI538" s="226"/>
      <c r="AMJ538" s="226"/>
      <c r="AMK538" s="226"/>
      <c r="AML538" s="226"/>
      <c r="AMM538" s="226"/>
      <c r="AMN538" s="226"/>
      <c r="AMO538" s="226"/>
      <c r="AMP538" s="226"/>
      <c r="AMQ538" s="226"/>
      <c r="AMR538" s="226"/>
      <c r="AMS538" s="226"/>
      <c r="AMT538" s="226"/>
      <c r="AMU538" s="226"/>
      <c r="AMV538" s="226"/>
      <c r="AMW538" s="226"/>
      <c r="AMX538" s="226"/>
    </row>
    <row r="539" spans="1:1038" s="288" customFormat="1" ht="18" customHeight="1">
      <c r="A539" s="409" t="s">
        <v>2065</v>
      </c>
      <c r="B539" s="227" t="s">
        <v>1647</v>
      </c>
      <c r="C539" s="227"/>
      <c r="D539" s="227" t="s">
        <v>1279</v>
      </c>
      <c r="E539" s="227">
        <v>74</v>
      </c>
      <c r="F539" s="227">
        <v>2</v>
      </c>
      <c r="G539" s="570" t="str">
        <f t="shared" si="214"/>
        <v>74-2</v>
      </c>
      <c r="H539" s="227">
        <v>25</v>
      </c>
      <c r="I539" s="479">
        <v>42</v>
      </c>
      <c r="J539" s="477">
        <f t="shared" si="211"/>
        <v>0</v>
      </c>
      <c r="K539" s="478" t="b">
        <f>IF(J540=1,IF(((VLOOKUP($G539,[1]Depth_Lookup!A$3:J$410,9,FALSE))-(I539/100))=0,"Good",IF(((VLOOKUP($G539,[1]Depth_Lookup!$A$3:$J$550,9,FALSE))-(I539/100))&gt;0,"Too Short","Too Long")))</f>
        <v>0</v>
      </c>
      <c r="L539" s="171">
        <f>(VLOOKUP($G539,Depth_Lookup!$A$3:$J$410,10,FALSE))+(H539/100)</f>
        <v>183.905</v>
      </c>
      <c r="M539" s="171">
        <f>(VLOOKUP($G539,Depth_Lookup!$A$3:$J$410,10,FALSE))+(I539/100)</f>
        <v>184.07499999999999</v>
      </c>
      <c r="N539" s="230" t="s">
        <v>2087</v>
      </c>
      <c r="O539" s="227">
        <v>4</v>
      </c>
      <c r="P539" s="227" t="s">
        <v>853</v>
      </c>
      <c r="Q539" s="227" t="s">
        <v>125</v>
      </c>
      <c r="R539" s="286" t="str">
        <f t="shared" ref="R539" si="215">P539&amp;""&amp;Q539</f>
        <v>SerpentinizedHarzburgite</v>
      </c>
      <c r="S539" s="227" t="s">
        <v>700</v>
      </c>
      <c r="T539" s="227" t="s">
        <v>700</v>
      </c>
      <c r="U539" s="227"/>
      <c r="V539" s="227"/>
      <c r="W539" s="227" t="s">
        <v>102</v>
      </c>
      <c r="X539" s="286">
        <f>VLOOKUP(W539,[1]definitions_list_lookup!A$13:B$19,2,0)</f>
        <v>5</v>
      </c>
      <c r="Y539" s="227" t="s">
        <v>90</v>
      </c>
      <c r="Z539" s="227" t="s">
        <v>91</v>
      </c>
      <c r="AA539" s="227" t="s">
        <v>1685</v>
      </c>
      <c r="AB539" s="227"/>
      <c r="AC539" s="227"/>
      <c r="AD539" s="227"/>
      <c r="AE539" s="233"/>
      <c r="AF539" s="570" t="e">
        <f>VLOOKUP(AE539,[1]definitions_list_mag!$V$12:$W$15,2,0)</f>
        <v>#N/A</v>
      </c>
      <c r="AG539" s="237"/>
      <c r="AH539" s="227"/>
      <c r="AI539" s="240">
        <v>72</v>
      </c>
      <c r="AJ539" s="227"/>
      <c r="AK539" s="227"/>
      <c r="AL539" s="227"/>
      <c r="AM539" s="227"/>
      <c r="AN539" s="227"/>
      <c r="AO539" s="240"/>
      <c r="AP539" s="227"/>
      <c r="AQ539" s="227"/>
      <c r="AR539" s="227"/>
      <c r="AS539" s="227"/>
      <c r="AT539" s="227"/>
      <c r="AU539" s="240">
        <v>2</v>
      </c>
      <c r="AV539" s="227">
        <v>2</v>
      </c>
      <c r="AW539" s="227">
        <v>1</v>
      </c>
      <c r="AX539" s="227" t="s">
        <v>110</v>
      </c>
      <c r="AY539" s="227" t="s">
        <v>103</v>
      </c>
      <c r="AZ539" s="227"/>
      <c r="BA539" s="240">
        <v>25</v>
      </c>
      <c r="BB539" s="227">
        <v>12</v>
      </c>
      <c r="BC539" s="227">
        <v>4</v>
      </c>
      <c r="BD539" s="227" t="s">
        <v>118</v>
      </c>
      <c r="BE539" s="227" t="s">
        <v>103</v>
      </c>
      <c r="BF539" s="227" t="s">
        <v>2067</v>
      </c>
      <c r="BG539" s="240"/>
      <c r="BH539" s="227"/>
      <c r="BI539" s="227"/>
      <c r="BJ539" s="227"/>
      <c r="BK539" s="227"/>
      <c r="BL539" s="227"/>
      <c r="BM539" s="240">
        <v>1</v>
      </c>
      <c r="BN539" s="227">
        <v>1</v>
      </c>
      <c r="BO539" s="227">
        <v>0.5</v>
      </c>
      <c r="BP539" s="227"/>
      <c r="BQ539" s="227"/>
      <c r="BR539" s="227"/>
      <c r="BS539" s="227"/>
      <c r="BT539" s="227"/>
      <c r="BU539" s="227"/>
      <c r="BV539" s="227"/>
      <c r="BW539" s="227"/>
      <c r="BX539" s="227"/>
      <c r="BY539" s="240"/>
      <c r="BZ539" s="227"/>
      <c r="CA539" s="227"/>
      <c r="CB539" s="227"/>
      <c r="CC539" s="227"/>
      <c r="CD539" s="227"/>
      <c r="CE539" s="227"/>
      <c r="CF539" s="290">
        <f t="shared" ref="CF539" si="216">AI539+AO539+BA539+AU539+BG539+BM539+BY539</f>
        <v>100</v>
      </c>
      <c r="CG539" s="148"/>
      <c r="CH539" s="571" t="s">
        <v>1329</v>
      </c>
      <c r="CI539" s="571">
        <v>90</v>
      </c>
      <c r="CJ539" s="571" t="s">
        <v>514</v>
      </c>
      <c r="CK539" s="572"/>
      <c r="CL539" s="572"/>
      <c r="CM539" s="572"/>
      <c r="CN539" s="572"/>
      <c r="CO539" s="572"/>
      <c r="CP539" s="572"/>
      <c r="CQ539" s="572"/>
      <c r="CR539" s="572"/>
      <c r="CS539" s="572"/>
      <c r="CT539" s="572"/>
      <c r="CU539" s="572"/>
      <c r="CV539" s="572"/>
      <c r="CW539" s="572"/>
      <c r="CX539" s="572"/>
      <c r="CY539" s="572"/>
      <c r="CZ539" s="572"/>
      <c r="DA539" s="572"/>
      <c r="DB539" s="572">
        <v>80</v>
      </c>
      <c r="DC539" s="573">
        <v>20</v>
      </c>
      <c r="DD539" s="572"/>
      <c r="DE539" s="572"/>
      <c r="DF539" s="572"/>
      <c r="DG539" s="572"/>
      <c r="DH539" s="572"/>
      <c r="DI539" s="572"/>
      <c r="DJ539" s="572"/>
      <c r="DK539" s="208"/>
      <c r="DL539" s="148"/>
      <c r="DM539" s="572"/>
      <c r="DN539" s="572"/>
      <c r="DO539" s="574"/>
      <c r="DP539" s="575"/>
      <c r="DQ539" s="576"/>
      <c r="DR539" s="574"/>
      <c r="DS539" s="576"/>
      <c r="DT539" s="283" t="s">
        <v>2088</v>
      </c>
      <c r="DU539" s="577"/>
      <c r="DV539" s="577"/>
      <c r="DW539" s="291" t="e">
        <f>VLOOKUP(P539,[1]definitions_list_lookup!$K$30:$L$54,2,0)</f>
        <v>#N/A</v>
      </c>
      <c r="DX539" s="578" t="s">
        <v>1838</v>
      </c>
      <c r="DY539" s="578" t="s">
        <v>1846</v>
      </c>
      <c r="DZ539" s="154"/>
      <c r="EA539" s="154"/>
      <c r="EB539" s="229"/>
      <c r="EC539" s="292"/>
      <c r="ED539" s="229" t="s">
        <v>2517</v>
      </c>
      <c r="EE539" s="293"/>
      <c r="EF539" s="294"/>
      <c r="EG539" s="293"/>
      <c r="EH539" s="295"/>
      <c r="EI539" s="296"/>
      <c r="EJ539" s="297"/>
      <c r="EK539" s="298"/>
      <c r="EL539" s="293"/>
      <c r="EM539" s="295"/>
      <c r="EN539" s="295" t="s">
        <v>1448</v>
      </c>
      <c r="EO539" s="321"/>
      <c r="EP539" s="321" t="s">
        <v>2054</v>
      </c>
      <c r="EQ539" s="321"/>
      <c r="ER539" s="321"/>
      <c r="ES539" s="321"/>
      <c r="ET539" s="321"/>
      <c r="EU539" s="321"/>
      <c r="EV539" s="408">
        <v>24</v>
      </c>
      <c r="EW539" s="408">
        <v>270</v>
      </c>
      <c r="EX539" s="408">
        <v>33</v>
      </c>
      <c r="EY539" s="408">
        <v>0</v>
      </c>
      <c r="EZ539" s="192">
        <f t="shared" si="185"/>
        <v>145.56577451654169</v>
      </c>
      <c r="FA539" s="192">
        <f t="shared" si="186"/>
        <v>145.56577451654169</v>
      </c>
      <c r="FB539" s="192">
        <f t="shared" si="187"/>
        <v>51.784001926253978</v>
      </c>
      <c r="FC539" s="192">
        <f t="shared" si="188"/>
        <v>235.56577451654169</v>
      </c>
      <c r="FD539" s="192">
        <f t="shared" si="189"/>
        <v>38.215998073746022</v>
      </c>
      <c r="FE539" s="193">
        <f t="shared" si="190"/>
        <v>325.56577451654169</v>
      </c>
      <c r="FF539" s="194">
        <f t="shared" si="191"/>
        <v>38.215998073746022</v>
      </c>
      <c r="FG539" s="293"/>
      <c r="FH539" s="295"/>
      <c r="FI539" s="778">
        <f t="shared" si="192"/>
        <v>0</v>
      </c>
      <c r="FJ539" s="779">
        <f t="shared" si="193"/>
        <v>38.215998073746022</v>
      </c>
      <c r="FK539" s="779">
        <f t="shared" si="194"/>
        <v>51.784001926253978</v>
      </c>
      <c r="FL539" s="780">
        <f t="shared" si="195"/>
        <v>0.9038013334722178</v>
      </c>
      <c r="FM539" s="169">
        <f t="shared" si="196"/>
        <v>0.78568419113228338</v>
      </c>
      <c r="FN539" s="783">
        <f t="shared" si="197"/>
        <v>0</v>
      </c>
      <c r="FO539" s="227"/>
      <c r="FP539" s="227"/>
      <c r="FQ539" s="227"/>
      <c r="FR539" s="227"/>
      <c r="FS539" s="227"/>
      <c r="FT539" s="227"/>
      <c r="FU539" s="227"/>
      <c r="FV539" s="227"/>
      <c r="FW539" s="227"/>
      <c r="FX539" s="227"/>
      <c r="FY539" s="227"/>
      <c r="FZ539" s="227"/>
      <c r="GA539" s="227"/>
      <c r="GB539" s="227"/>
      <c r="GC539" s="227"/>
      <c r="GD539" s="227"/>
      <c r="GE539" s="227"/>
      <c r="GF539" s="227"/>
      <c r="GG539" s="227"/>
      <c r="GH539" s="227"/>
      <c r="GI539" s="227"/>
      <c r="GJ539" s="227"/>
      <c r="GK539" s="227"/>
      <c r="GL539" s="227"/>
      <c r="GM539" s="227"/>
      <c r="GN539" s="227"/>
      <c r="GO539" s="227"/>
      <c r="GP539" s="227"/>
      <c r="GQ539" s="227"/>
      <c r="GR539" s="227"/>
      <c r="GS539" s="227"/>
      <c r="GT539" s="227"/>
      <c r="GU539" s="227"/>
      <c r="GV539" s="227"/>
      <c r="GW539" s="227"/>
      <c r="GX539" s="227"/>
      <c r="GY539" s="227"/>
      <c r="GZ539" s="227"/>
      <c r="HA539" s="227"/>
      <c r="HB539" s="227"/>
      <c r="HC539" s="227"/>
      <c r="HD539" s="227"/>
      <c r="HE539" s="227"/>
      <c r="HF539" s="227"/>
      <c r="HG539" s="227"/>
      <c r="HH539" s="227"/>
      <c r="HI539" s="227"/>
      <c r="HJ539" s="227"/>
      <c r="HK539" s="227"/>
      <c r="HL539" s="227"/>
      <c r="HM539" s="227"/>
      <c r="HN539" s="227"/>
      <c r="HO539" s="227"/>
      <c r="HP539" s="227"/>
      <c r="HQ539" s="227"/>
      <c r="HR539" s="227"/>
      <c r="HS539" s="227"/>
      <c r="HT539" s="227"/>
      <c r="HU539" s="227"/>
      <c r="HV539" s="227"/>
      <c r="HW539" s="227"/>
      <c r="HX539" s="227"/>
      <c r="HY539" s="227"/>
      <c r="HZ539" s="227"/>
      <c r="IA539" s="227"/>
      <c r="IB539" s="227"/>
      <c r="IC539" s="227"/>
      <c r="ID539" s="227"/>
      <c r="IE539" s="227"/>
      <c r="IF539" s="227"/>
      <c r="IG539" s="227"/>
      <c r="IH539" s="227"/>
      <c r="II539" s="227"/>
      <c r="IJ539" s="227"/>
      <c r="IK539" s="227"/>
      <c r="IL539" s="227"/>
      <c r="IM539" s="227"/>
      <c r="IN539" s="227"/>
      <c r="IO539" s="227"/>
      <c r="IP539" s="227"/>
      <c r="IQ539" s="227"/>
      <c r="IR539" s="227"/>
      <c r="IS539" s="227"/>
      <c r="IT539" s="227"/>
      <c r="IU539" s="227"/>
      <c r="IV539" s="227"/>
      <c r="IW539" s="227"/>
      <c r="IX539" s="227"/>
      <c r="IY539" s="227"/>
      <c r="IZ539" s="227"/>
      <c r="JA539" s="227"/>
      <c r="JB539" s="227"/>
      <c r="JC539" s="227"/>
      <c r="JD539" s="227"/>
      <c r="JE539" s="227"/>
      <c r="JF539" s="227"/>
      <c r="JG539" s="227"/>
      <c r="JH539" s="227"/>
      <c r="JI539" s="227"/>
      <c r="JJ539" s="227"/>
      <c r="JK539" s="227"/>
      <c r="JL539" s="227"/>
      <c r="JM539" s="227"/>
      <c r="JN539" s="227"/>
      <c r="JO539" s="227"/>
      <c r="JP539" s="227"/>
      <c r="JQ539" s="227"/>
      <c r="JR539" s="227"/>
      <c r="JS539" s="227"/>
      <c r="JT539" s="227"/>
      <c r="JU539" s="227"/>
      <c r="JV539" s="227"/>
      <c r="JW539" s="227"/>
      <c r="JX539" s="227"/>
      <c r="JY539" s="227"/>
      <c r="JZ539" s="227"/>
      <c r="KA539" s="227"/>
      <c r="KB539" s="227"/>
      <c r="KC539" s="227"/>
      <c r="KD539" s="227"/>
      <c r="KE539" s="227"/>
      <c r="KF539" s="227"/>
      <c r="KG539" s="227"/>
      <c r="KH539" s="227"/>
      <c r="KI539" s="227"/>
      <c r="KJ539" s="227"/>
      <c r="KK539" s="227"/>
      <c r="KL539" s="227"/>
      <c r="KM539" s="227"/>
      <c r="KN539" s="227"/>
      <c r="KO539" s="227"/>
      <c r="KP539" s="227"/>
      <c r="KQ539" s="227"/>
      <c r="KR539" s="227"/>
      <c r="KS539" s="227"/>
      <c r="KT539" s="227"/>
      <c r="KU539" s="227"/>
      <c r="KV539" s="227"/>
      <c r="KW539" s="227"/>
      <c r="KX539" s="227"/>
      <c r="KY539" s="227"/>
      <c r="KZ539" s="227"/>
      <c r="LA539" s="227"/>
      <c r="LB539" s="227"/>
      <c r="LC539" s="227"/>
      <c r="LD539" s="227"/>
      <c r="LE539" s="227"/>
      <c r="LF539" s="227"/>
      <c r="LG539" s="227"/>
      <c r="LH539" s="227"/>
      <c r="LI539" s="227"/>
      <c r="LJ539" s="227"/>
      <c r="LK539" s="227"/>
      <c r="LL539" s="227"/>
      <c r="LM539" s="227"/>
      <c r="LN539" s="227"/>
      <c r="LO539" s="227"/>
      <c r="LP539" s="227"/>
      <c r="LQ539" s="227"/>
      <c r="LR539" s="227"/>
      <c r="LS539" s="227"/>
      <c r="LT539" s="227"/>
      <c r="LU539" s="227"/>
      <c r="LV539" s="227"/>
      <c r="LW539" s="227"/>
      <c r="LX539" s="227"/>
      <c r="LY539" s="227"/>
      <c r="LZ539" s="227"/>
      <c r="MA539" s="227"/>
      <c r="MB539" s="227"/>
      <c r="MC539" s="227"/>
      <c r="MD539" s="227"/>
      <c r="ME539" s="227"/>
      <c r="MF539" s="227"/>
      <c r="MG539" s="227"/>
      <c r="MH539" s="227"/>
      <c r="MI539" s="227"/>
      <c r="MJ539" s="227"/>
      <c r="MK539" s="227"/>
      <c r="ML539" s="227"/>
      <c r="MM539" s="227"/>
      <c r="MN539" s="227"/>
      <c r="MO539" s="227"/>
      <c r="MP539" s="227"/>
      <c r="MQ539" s="227"/>
      <c r="MR539" s="227"/>
      <c r="MS539" s="227"/>
      <c r="MT539" s="227"/>
      <c r="MU539" s="227"/>
      <c r="MV539" s="227"/>
      <c r="MW539" s="227"/>
      <c r="MX539" s="227"/>
      <c r="MY539" s="227"/>
      <c r="MZ539" s="227"/>
      <c r="NA539" s="227"/>
      <c r="NB539" s="227"/>
      <c r="NC539" s="227"/>
      <c r="ND539" s="227"/>
      <c r="NE539" s="227"/>
      <c r="NF539" s="227"/>
      <c r="NG539" s="227"/>
      <c r="NH539" s="227"/>
      <c r="NI539" s="227"/>
      <c r="NJ539" s="227"/>
      <c r="NK539" s="227"/>
      <c r="NL539" s="227"/>
      <c r="NM539" s="227"/>
      <c r="NN539" s="227"/>
      <c r="NO539" s="227"/>
      <c r="NP539" s="227"/>
      <c r="NQ539" s="227"/>
      <c r="NR539" s="227"/>
      <c r="NS539" s="227"/>
      <c r="NT539" s="227"/>
      <c r="NU539" s="227"/>
      <c r="NV539" s="227"/>
      <c r="NW539" s="227"/>
      <c r="NX539" s="227"/>
      <c r="NY539" s="227"/>
      <c r="NZ539" s="227"/>
      <c r="OA539" s="227"/>
      <c r="OB539" s="227"/>
      <c r="OC539" s="227"/>
      <c r="OD539" s="227"/>
      <c r="OE539" s="227"/>
      <c r="OF539" s="227"/>
      <c r="OG539" s="227"/>
      <c r="OH539" s="227"/>
      <c r="OI539" s="227"/>
      <c r="OJ539" s="227"/>
      <c r="OK539" s="227"/>
      <c r="OL539" s="227"/>
      <c r="OM539" s="227"/>
      <c r="ON539" s="227"/>
      <c r="OO539" s="227"/>
      <c r="OP539" s="227"/>
      <c r="OQ539" s="227"/>
      <c r="OR539" s="227"/>
      <c r="OS539" s="227"/>
      <c r="OT539" s="227"/>
      <c r="OU539" s="227"/>
      <c r="OV539" s="227"/>
      <c r="OW539" s="227"/>
      <c r="OX539" s="227"/>
      <c r="OY539" s="227"/>
      <c r="OZ539" s="227"/>
      <c r="PA539" s="227"/>
      <c r="PB539" s="227"/>
      <c r="PC539" s="227"/>
      <c r="PD539" s="227"/>
      <c r="PE539" s="227"/>
      <c r="PF539" s="227"/>
      <c r="PG539" s="227"/>
      <c r="PH539" s="227"/>
      <c r="PI539" s="227"/>
      <c r="PJ539" s="227"/>
      <c r="PK539" s="227"/>
      <c r="PL539" s="227"/>
      <c r="PM539" s="227"/>
      <c r="PN539" s="227"/>
      <c r="PO539" s="227"/>
      <c r="PP539" s="227"/>
      <c r="PQ539" s="227"/>
      <c r="PR539" s="227"/>
      <c r="PS539" s="227"/>
      <c r="PT539" s="227"/>
      <c r="PU539" s="227"/>
      <c r="PV539" s="227"/>
      <c r="PW539" s="227"/>
      <c r="PX539" s="227"/>
      <c r="PY539" s="227"/>
      <c r="PZ539" s="227"/>
      <c r="QA539" s="227"/>
      <c r="QB539" s="227"/>
      <c r="QC539" s="227"/>
      <c r="QD539" s="227"/>
      <c r="QE539" s="227"/>
      <c r="QF539" s="227"/>
      <c r="QG539" s="227"/>
      <c r="QH539" s="227"/>
      <c r="QI539" s="227"/>
      <c r="QJ539" s="227"/>
      <c r="QK539" s="227"/>
      <c r="QL539" s="227"/>
      <c r="QM539" s="227"/>
      <c r="QN539" s="227"/>
      <c r="QO539" s="227"/>
      <c r="QP539" s="227"/>
      <c r="QQ539" s="227"/>
      <c r="QR539" s="227"/>
      <c r="QS539" s="227"/>
      <c r="QT539" s="227"/>
      <c r="QU539" s="227"/>
      <c r="QV539" s="227"/>
      <c r="QW539" s="227"/>
      <c r="QX539" s="227"/>
      <c r="QY539" s="227"/>
      <c r="QZ539" s="227"/>
      <c r="RA539" s="227"/>
      <c r="RB539" s="227"/>
      <c r="RC539" s="227"/>
      <c r="RD539" s="227"/>
      <c r="RE539" s="227"/>
      <c r="RF539" s="227"/>
      <c r="RG539" s="227"/>
      <c r="RH539" s="227"/>
      <c r="RI539" s="227"/>
      <c r="RJ539" s="227"/>
      <c r="RK539" s="227"/>
      <c r="RL539" s="227"/>
      <c r="RM539" s="227"/>
      <c r="RN539" s="227"/>
      <c r="RO539" s="227"/>
      <c r="RP539" s="227"/>
      <c r="RQ539" s="227"/>
      <c r="RR539" s="227"/>
      <c r="RS539" s="227"/>
      <c r="RT539" s="227"/>
      <c r="RU539" s="227"/>
      <c r="RV539" s="227"/>
      <c r="RW539" s="227"/>
      <c r="RX539" s="227"/>
      <c r="RY539" s="227"/>
      <c r="RZ539" s="227"/>
      <c r="SA539" s="227"/>
      <c r="SB539" s="227"/>
      <c r="SC539" s="227"/>
      <c r="SD539" s="227"/>
      <c r="SE539" s="227"/>
      <c r="SF539" s="227"/>
      <c r="SG539" s="227"/>
      <c r="SH539" s="227"/>
      <c r="SI539" s="227"/>
      <c r="SJ539" s="227"/>
      <c r="SK539" s="227"/>
      <c r="SL539" s="227"/>
      <c r="SM539" s="227"/>
      <c r="SN539" s="227"/>
      <c r="SO539" s="227"/>
      <c r="SP539" s="227"/>
      <c r="SQ539" s="227"/>
      <c r="SR539" s="227"/>
      <c r="SS539" s="227"/>
      <c r="ST539" s="227"/>
      <c r="SU539" s="227"/>
      <c r="SV539" s="227"/>
      <c r="SW539" s="227"/>
      <c r="SX539" s="227"/>
      <c r="SY539" s="227"/>
      <c r="SZ539" s="227"/>
      <c r="TA539" s="227"/>
      <c r="TB539" s="227"/>
      <c r="TC539" s="227"/>
      <c r="TD539" s="227"/>
      <c r="TE539" s="227"/>
      <c r="TF539" s="227"/>
      <c r="TG539" s="227"/>
      <c r="TH539" s="227"/>
      <c r="TI539" s="227"/>
      <c r="TJ539" s="227"/>
      <c r="TK539" s="227"/>
      <c r="TL539" s="227"/>
      <c r="TM539" s="227"/>
      <c r="TN539" s="227"/>
      <c r="TO539" s="227"/>
      <c r="TP539" s="227"/>
      <c r="TQ539" s="227"/>
      <c r="TR539" s="227"/>
      <c r="TS539" s="227"/>
      <c r="TT539" s="227"/>
      <c r="TU539" s="227"/>
      <c r="TV539" s="227"/>
      <c r="TW539" s="227"/>
      <c r="TX539" s="227"/>
      <c r="TY539" s="227"/>
      <c r="TZ539" s="227"/>
      <c r="UA539" s="227"/>
      <c r="UB539" s="227"/>
      <c r="UC539" s="227"/>
      <c r="UD539" s="227"/>
      <c r="UE539" s="227"/>
      <c r="UF539" s="227"/>
      <c r="UG539" s="227"/>
      <c r="UH539" s="227"/>
      <c r="UI539" s="227"/>
      <c r="UJ539" s="227"/>
      <c r="UK539" s="227"/>
      <c r="UL539" s="227"/>
      <c r="UM539" s="227"/>
      <c r="UN539" s="227"/>
      <c r="UO539" s="227"/>
      <c r="UP539" s="227"/>
      <c r="UQ539" s="227"/>
      <c r="UR539" s="227"/>
      <c r="US539" s="227"/>
      <c r="UT539" s="227"/>
      <c r="UU539" s="227"/>
      <c r="UV539" s="227"/>
      <c r="UW539" s="227"/>
      <c r="UX539" s="227"/>
      <c r="UY539" s="227"/>
      <c r="UZ539" s="227"/>
      <c r="VA539" s="227"/>
      <c r="VB539" s="227"/>
      <c r="VC539" s="227"/>
      <c r="VD539" s="227"/>
      <c r="VE539" s="227"/>
      <c r="VF539" s="227"/>
      <c r="VG539" s="227"/>
      <c r="VH539" s="227"/>
      <c r="VI539" s="227"/>
      <c r="VJ539" s="227"/>
      <c r="VK539" s="227"/>
      <c r="VL539" s="227"/>
      <c r="VM539" s="227"/>
      <c r="VN539" s="227"/>
      <c r="VO539" s="227"/>
      <c r="VP539" s="227"/>
      <c r="VQ539" s="227"/>
      <c r="VR539" s="227"/>
      <c r="VS539" s="227"/>
      <c r="VT539" s="227"/>
      <c r="VU539" s="227"/>
      <c r="VV539" s="227"/>
      <c r="VW539" s="227"/>
      <c r="VX539" s="227"/>
      <c r="VY539" s="227"/>
      <c r="VZ539" s="227"/>
      <c r="WA539" s="227"/>
      <c r="WB539" s="227"/>
      <c r="WC539" s="227"/>
      <c r="WD539" s="227"/>
      <c r="WE539" s="227"/>
      <c r="WF539" s="227"/>
      <c r="WG539" s="227"/>
      <c r="WH539" s="227"/>
      <c r="WI539" s="227"/>
      <c r="WJ539" s="227"/>
      <c r="WK539" s="227"/>
      <c r="WL539" s="227"/>
      <c r="WM539" s="227"/>
      <c r="WN539" s="227"/>
      <c r="WO539" s="227"/>
      <c r="WP539" s="227"/>
      <c r="WQ539" s="227"/>
      <c r="WR539" s="227"/>
      <c r="WS539" s="227"/>
      <c r="WT539" s="227"/>
      <c r="WU539" s="227"/>
      <c r="WV539" s="227"/>
      <c r="WW539" s="227"/>
      <c r="WX539" s="227"/>
      <c r="WY539" s="227"/>
      <c r="WZ539" s="227"/>
      <c r="XA539" s="227"/>
      <c r="XB539" s="227"/>
      <c r="XC539" s="227"/>
      <c r="XD539" s="227"/>
      <c r="XE539" s="227"/>
      <c r="XF539" s="227"/>
      <c r="XG539" s="227"/>
      <c r="XH539" s="227"/>
      <c r="XI539" s="227"/>
      <c r="XJ539" s="227"/>
      <c r="XK539" s="227"/>
      <c r="XL539" s="227"/>
      <c r="XM539" s="227"/>
      <c r="XN539" s="227"/>
      <c r="XO539" s="227"/>
      <c r="XP539" s="227"/>
      <c r="XQ539" s="227"/>
      <c r="XR539" s="227"/>
      <c r="XS539" s="227"/>
      <c r="XT539" s="227"/>
      <c r="XU539" s="227"/>
      <c r="XV539" s="227"/>
      <c r="XW539" s="227"/>
      <c r="XX539" s="227"/>
      <c r="XY539" s="227"/>
      <c r="XZ539" s="227"/>
      <c r="YA539" s="227"/>
      <c r="YB539" s="227"/>
      <c r="YC539" s="227"/>
      <c r="YD539" s="227"/>
      <c r="YE539" s="227"/>
      <c r="YF539" s="227"/>
      <c r="YG539" s="227"/>
      <c r="YH539" s="227"/>
      <c r="YI539" s="227"/>
      <c r="YJ539" s="227"/>
      <c r="YK539" s="227"/>
      <c r="YL539" s="227"/>
      <c r="YM539" s="227"/>
      <c r="YN539" s="227"/>
      <c r="YO539" s="227"/>
      <c r="YP539" s="227"/>
      <c r="YQ539" s="227"/>
      <c r="YR539" s="227"/>
      <c r="YS539" s="227"/>
      <c r="YT539" s="227"/>
      <c r="YU539" s="227"/>
      <c r="YV539" s="227"/>
      <c r="YW539" s="227"/>
      <c r="YX539" s="227"/>
      <c r="YY539" s="227"/>
      <c r="YZ539" s="227"/>
      <c r="ZA539" s="227"/>
      <c r="ZB539" s="227"/>
      <c r="ZC539" s="227"/>
      <c r="ZD539" s="227"/>
      <c r="ZE539" s="227"/>
      <c r="ZF539" s="227"/>
      <c r="ZG539" s="227"/>
      <c r="ZH539" s="227"/>
      <c r="ZI539" s="227"/>
      <c r="ZJ539" s="227"/>
      <c r="ZK539" s="227"/>
      <c r="ZL539" s="227"/>
      <c r="ZM539" s="227"/>
      <c r="ZN539" s="227"/>
      <c r="ZO539" s="227"/>
      <c r="ZP539" s="227"/>
      <c r="ZQ539" s="227"/>
      <c r="ZR539" s="227"/>
      <c r="ZS539" s="227"/>
      <c r="ZT539" s="227"/>
      <c r="ZU539" s="227"/>
      <c r="ZV539" s="227"/>
      <c r="ZW539" s="227"/>
      <c r="ZX539" s="227"/>
      <c r="ZY539" s="227"/>
      <c r="ZZ539" s="227"/>
      <c r="AAA539" s="227"/>
      <c r="AAB539" s="227"/>
      <c r="AAC539" s="227"/>
      <c r="AAD539" s="227"/>
      <c r="AAE539" s="227"/>
      <c r="AAF539" s="227"/>
      <c r="AAG539" s="227"/>
      <c r="AAH539" s="227"/>
      <c r="AAI539" s="227"/>
      <c r="AAJ539" s="227"/>
      <c r="AAK539" s="227"/>
      <c r="AAL539" s="227"/>
      <c r="AAM539" s="227"/>
      <c r="AAN539" s="227"/>
      <c r="AAO539" s="227"/>
      <c r="AAP539" s="227"/>
      <c r="AAQ539" s="227"/>
      <c r="AAR539" s="227"/>
      <c r="AAS539" s="227"/>
      <c r="AAT539" s="227"/>
      <c r="AAU539" s="227"/>
      <c r="AAV539" s="227"/>
      <c r="AAW539" s="227"/>
      <c r="AAX539" s="227"/>
      <c r="AAY539" s="227"/>
      <c r="AAZ539" s="227"/>
      <c r="ABA539" s="227"/>
      <c r="ABB539" s="227"/>
      <c r="ABC539" s="227"/>
      <c r="ABD539" s="227"/>
      <c r="ABE539" s="227"/>
      <c r="ABF539" s="227"/>
      <c r="ABG539" s="227"/>
      <c r="ABH539" s="227"/>
      <c r="ABI539" s="227"/>
      <c r="ABJ539" s="227"/>
      <c r="ABK539" s="227"/>
      <c r="ABL539" s="227"/>
      <c r="ABM539" s="227"/>
      <c r="ABN539" s="227"/>
      <c r="ABO539" s="227"/>
      <c r="ABP539" s="227"/>
      <c r="ABQ539" s="227"/>
      <c r="ABR539" s="227"/>
      <c r="ABS539" s="227"/>
      <c r="ABT539" s="227"/>
      <c r="ABU539" s="227"/>
      <c r="ABV539" s="227"/>
      <c r="ABW539" s="227"/>
      <c r="ABX539" s="227"/>
      <c r="ABY539" s="227"/>
      <c r="ABZ539" s="227"/>
      <c r="ACA539" s="227"/>
      <c r="ACB539" s="227"/>
      <c r="ACC539" s="227"/>
      <c r="ACD539" s="227"/>
      <c r="ACE539" s="227"/>
      <c r="ACF539" s="227"/>
      <c r="ACG539" s="227"/>
      <c r="ACH539" s="227"/>
      <c r="ACI539" s="227"/>
      <c r="ACJ539" s="227"/>
      <c r="ACK539" s="227"/>
      <c r="ACL539" s="227"/>
      <c r="ACM539" s="227"/>
      <c r="ACN539" s="227"/>
      <c r="ACO539" s="227"/>
      <c r="ACP539" s="227"/>
      <c r="ACQ539" s="227"/>
      <c r="ACR539" s="227"/>
      <c r="ACS539" s="227"/>
      <c r="ACT539" s="227"/>
      <c r="ACU539" s="227"/>
      <c r="ACV539" s="227"/>
      <c r="ACW539" s="227"/>
      <c r="ACX539" s="227"/>
      <c r="ACY539" s="227"/>
      <c r="ACZ539" s="227"/>
      <c r="ADA539" s="227"/>
      <c r="ADB539" s="227"/>
      <c r="ADC539" s="227"/>
      <c r="ADD539" s="227"/>
      <c r="ADE539" s="227"/>
      <c r="ADF539" s="227"/>
      <c r="ADG539" s="227"/>
      <c r="ADH539" s="227"/>
      <c r="ADI539" s="227"/>
      <c r="ADJ539" s="227"/>
      <c r="ADK539" s="227"/>
      <c r="ADL539" s="227"/>
      <c r="ADM539" s="227"/>
      <c r="ADN539" s="227"/>
      <c r="ADO539" s="227"/>
      <c r="ADP539" s="227"/>
      <c r="ADQ539" s="227"/>
      <c r="ADR539" s="227"/>
      <c r="ADS539" s="227"/>
      <c r="ADT539" s="227"/>
      <c r="ADU539" s="227"/>
      <c r="ADV539" s="227"/>
      <c r="ADW539" s="227"/>
      <c r="ADX539" s="227"/>
      <c r="ADY539" s="227"/>
      <c r="ADZ539" s="227"/>
      <c r="AEA539" s="227"/>
      <c r="AEB539" s="227"/>
      <c r="AEC539" s="227"/>
      <c r="AED539" s="227"/>
      <c r="AEE539" s="227"/>
      <c r="AEF539" s="227"/>
      <c r="AEG539" s="227"/>
      <c r="AEH539" s="227"/>
      <c r="AEI539" s="227"/>
      <c r="AEJ539" s="227"/>
      <c r="AEK539" s="227"/>
      <c r="AEL539" s="227"/>
      <c r="AEM539" s="227"/>
      <c r="AEN539" s="227"/>
      <c r="AEO539" s="227"/>
      <c r="AEP539" s="227"/>
      <c r="AEQ539" s="227"/>
      <c r="AER539" s="227"/>
      <c r="AES539" s="227"/>
      <c r="AET539" s="227"/>
      <c r="AEU539" s="227"/>
      <c r="AEV539" s="227"/>
      <c r="AEW539" s="227"/>
      <c r="AEX539" s="227"/>
      <c r="AEY539" s="227"/>
      <c r="AEZ539" s="227"/>
      <c r="AFA539" s="227"/>
      <c r="AFB539" s="227"/>
      <c r="AFC539" s="227"/>
      <c r="AFD539" s="227"/>
      <c r="AFE539" s="227"/>
      <c r="AFF539" s="227"/>
      <c r="AFG539" s="227"/>
      <c r="AFH539" s="227"/>
      <c r="AFI539" s="227"/>
      <c r="AFJ539" s="227"/>
      <c r="AFK539" s="227"/>
      <c r="AFL539" s="227"/>
      <c r="AFM539" s="227"/>
      <c r="AFN539" s="227"/>
      <c r="AFO539" s="227"/>
      <c r="AFP539" s="227"/>
      <c r="AFQ539" s="227"/>
      <c r="AFR539" s="227"/>
      <c r="AFS539" s="227"/>
      <c r="AFT539" s="227"/>
      <c r="AFU539" s="227"/>
      <c r="AFV539" s="227"/>
      <c r="AFW539" s="227"/>
      <c r="AFX539" s="227"/>
      <c r="AFY539" s="227"/>
      <c r="AFZ539" s="227"/>
      <c r="AGA539" s="227"/>
      <c r="AGB539" s="227"/>
      <c r="AGC539" s="227"/>
      <c r="AGD539" s="227"/>
      <c r="AGE539" s="227"/>
      <c r="AGF539" s="227"/>
      <c r="AGG539" s="227"/>
      <c r="AGH539" s="227"/>
      <c r="AGI539" s="227"/>
      <c r="AGJ539" s="227"/>
      <c r="AGK539" s="227"/>
      <c r="AGL539" s="227"/>
      <c r="AGM539" s="227"/>
      <c r="AGN539" s="227"/>
      <c r="AGO539" s="227"/>
      <c r="AGP539" s="227"/>
      <c r="AGQ539" s="227"/>
      <c r="AGR539" s="227"/>
      <c r="AGS539" s="227"/>
      <c r="AGT539" s="227"/>
      <c r="AGU539" s="227"/>
      <c r="AGV539" s="227"/>
      <c r="AGW539" s="227"/>
      <c r="AGX539" s="227"/>
      <c r="AGY539" s="227"/>
      <c r="AGZ539" s="227"/>
      <c r="AHA539" s="227"/>
      <c r="AHB539" s="227"/>
      <c r="AHC539" s="227"/>
      <c r="AHD539" s="227"/>
      <c r="AHE539" s="227"/>
      <c r="AHF539" s="227"/>
      <c r="AHG539" s="227"/>
      <c r="AHH539" s="227"/>
      <c r="AHI539" s="227"/>
      <c r="AHJ539" s="227"/>
      <c r="AHK539" s="227"/>
      <c r="AHL539" s="227"/>
      <c r="AHM539" s="227"/>
      <c r="AHN539" s="227"/>
      <c r="AHO539" s="227"/>
      <c r="AHP539" s="227"/>
      <c r="AHQ539" s="227"/>
      <c r="AHR539" s="227"/>
      <c r="AHS539" s="227"/>
      <c r="AHT539" s="227"/>
      <c r="AHU539" s="227"/>
      <c r="AHV539" s="227"/>
      <c r="AHW539" s="227"/>
      <c r="AHX539" s="227"/>
      <c r="AHY539" s="227"/>
      <c r="AHZ539" s="227"/>
      <c r="AIA539" s="227"/>
      <c r="AIB539" s="227"/>
      <c r="AIC539" s="227"/>
      <c r="AID539" s="227"/>
      <c r="AIE539" s="227"/>
      <c r="AIF539" s="227"/>
      <c r="AIG539" s="227"/>
      <c r="AIH539" s="227"/>
      <c r="AII539" s="227"/>
      <c r="AIJ539" s="227"/>
      <c r="AIK539" s="227"/>
      <c r="AIL539" s="227"/>
      <c r="AIM539" s="227"/>
      <c r="AIN539" s="227"/>
      <c r="AIO539" s="227"/>
      <c r="AIP539" s="227"/>
      <c r="AIQ539" s="227"/>
      <c r="AIR539" s="227"/>
      <c r="AIS539" s="227"/>
      <c r="AIT539" s="227"/>
      <c r="AIU539" s="227"/>
      <c r="AIV539" s="227"/>
      <c r="AIW539" s="227"/>
      <c r="AIX539" s="227"/>
      <c r="AIY539" s="227"/>
      <c r="AIZ539" s="227"/>
      <c r="AJA539" s="227"/>
      <c r="AJB539" s="227"/>
      <c r="AJC539" s="227"/>
      <c r="AJD539" s="227"/>
      <c r="AJE539" s="227"/>
      <c r="AJF539" s="227"/>
      <c r="AJG539" s="227"/>
      <c r="AJH539" s="227"/>
      <c r="AJI539" s="227"/>
      <c r="AJJ539" s="227"/>
      <c r="AJK539" s="227"/>
      <c r="AJL539" s="227"/>
      <c r="AJM539" s="227"/>
      <c r="AJN539" s="227"/>
      <c r="AJO539" s="227"/>
      <c r="AJP539" s="227"/>
      <c r="AJQ539" s="227"/>
      <c r="AJR539" s="227"/>
      <c r="AJS539" s="227"/>
      <c r="AJT539" s="227"/>
      <c r="AJU539" s="227"/>
      <c r="AJV539" s="227"/>
      <c r="AJW539" s="227"/>
      <c r="AJX539" s="227"/>
      <c r="AJY539" s="227"/>
      <c r="AJZ539" s="227"/>
      <c r="AKA539" s="227"/>
      <c r="AKB539" s="227"/>
      <c r="AKC539" s="227"/>
      <c r="AKD539" s="227"/>
      <c r="AKE539" s="227"/>
      <c r="AKF539" s="227"/>
      <c r="AKG539" s="227"/>
      <c r="AKH539" s="227"/>
      <c r="AKI539" s="227"/>
      <c r="AKJ539" s="227"/>
      <c r="AKK539" s="227"/>
      <c r="AKL539" s="227"/>
      <c r="AKM539" s="227"/>
      <c r="AKN539" s="227"/>
      <c r="AKO539" s="227"/>
      <c r="AKP539" s="227"/>
      <c r="AKQ539" s="227"/>
      <c r="AKR539" s="227"/>
      <c r="AKS539" s="227"/>
      <c r="AKT539" s="227"/>
      <c r="AKU539" s="227"/>
      <c r="AKV539" s="227"/>
      <c r="AKW539" s="227"/>
      <c r="AKX539" s="227"/>
      <c r="AKY539" s="227"/>
      <c r="AKZ539" s="227"/>
      <c r="ALA539" s="227"/>
      <c r="ALB539" s="227"/>
      <c r="ALC539" s="227"/>
      <c r="ALD539" s="227"/>
      <c r="ALE539" s="227"/>
      <c r="ALF539" s="227"/>
      <c r="ALG539" s="227"/>
      <c r="ALH539" s="227"/>
      <c r="ALI539" s="227"/>
      <c r="ALJ539" s="227"/>
      <c r="ALK539" s="227"/>
      <c r="ALL539" s="227"/>
      <c r="ALM539" s="227"/>
      <c r="ALN539" s="227"/>
      <c r="ALO539" s="227"/>
      <c r="ALP539" s="227"/>
      <c r="ALQ539" s="227"/>
      <c r="ALR539" s="227"/>
      <c r="ALS539" s="227"/>
      <c r="ALT539" s="227"/>
      <c r="ALU539" s="227"/>
      <c r="ALV539" s="227"/>
      <c r="ALW539" s="227"/>
      <c r="ALX539" s="227"/>
      <c r="ALY539" s="227"/>
      <c r="ALZ539" s="227"/>
      <c r="AMA539" s="227"/>
      <c r="AMB539" s="227"/>
      <c r="AMC539" s="227"/>
      <c r="AMD539" s="227"/>
      <c r="AME539" s="227"/>
      <c r="AMF539" s="227"/>
      <c r="AMG539" s="227"/>
      <c r="AMH539" s="227"/>
      <c r="AMI539" s="227"/>
      <c r="AMJ539" s="227"/>
      <c r="AMK539" s="227"/>
      <c r="AML539" s="227"/>
      <c r="AMM539" s="227"/>
      <c r="AMN539" s="227"/>
      <c r="AMO539" s="227"/>
      <c r="AMP539" s="227"/>
      <c r="AMQ539" s="227"/>
      <c r="AMR539" s="227"/>
      <c r="AMS539" s="227"/>
      <c r="AMT539" s="227"/>
      <c r="AMU539" s="227"/>
      <c r="AMV539" s="227"/>
      <c r="AMW539" s="227"/>
      <c r="AMX539" s="227"/>
    </row>
    <row r="540" spans="1:1038" s="398" customFormat="1" ht="18" customHeight="1">
      <c r="A540" s="610"/>
      <c r="B540" s="226"/>
      <c r="C540" s="226"/>
      <c r="D540" s="226"/>
      <c r="E540" s="227">
        <v>74</v>
      </c>
      <c r="F540" s="227">
        <v>2</v>
      </c>
      <c r="G540" s="570" t="str">
        <f t="shared" ref="G540" si="217">E540&amp;"-"&amp;F540</f>
        <v>74-2</v>
      </c>
      <c r="H540" s="226">
        <v>42</v>
      </c>
      <c r="I540" s="256">
        <v>44</v>
      </c>
      <c r="J540" s="544">
        <f t="shared" si="211"/>
        <v>0</v>
      </c>
      <c r="K540" s="613" t="b">
        <f>IF(I541=1,IF(((VLOOKUP($G540,[1]Depth_Lookup!#REF!,9,FALSE))-(H540/100))=0,"Good",IF(((VLOOKUP($G540,[1]Depth_Lookup!$A$3:$J$550,9,FALSE))-(H540/100))&gt;0,"Too Short","Too Long")))</f>
        <v>0</v>
      </c>
      <c r="L540" s="171">
        <f>(VLOOKUP($G540,Depth_Lookup!$A$3:$J$410,10,FALSE))+(H540/100)</f>
        <v>184.07499999999999</v>
      </c>
      <c r="M540" s="171">
        <f>(VLOOKUP($G540,Depth_Lookup!$A$3:$J$410,10,FALSE))+(I540/100)</f>
        <v>184.095</v>
      </c>
      <c r="N540" s="232"/>
      <c r="O540" s="226"/>
      <c r="P540" s="226"/>
      <c r="Q540" s="226"/>
      <c r="R540" s="391" t="s">
        <v>1805</v>
      </c>
      <c r="S540" s="226"/>
      <c r="T540" s="226"/>
      <c r="U540" s="226"/>
      <c r="V540" s="226"/>
      <c r="W540" s="226"/>
      <c r="X540" s="391"/>
      <c r="Y540" s="226"/>
      <c r="Z540" s="226"/>
      <c r="AA540" s="226"/>
      <c r="AB540" s="226"/>
      <c r="AC540" s="226"/>
      <c r="AD540" s="226"/>
      <c r="AE540" s="393"/>
      <c r="AF540" s="558"/>
      <c r="AG540" s="394"/>
      <c r="AH540" s="226"/>
      <c r="AI540" s="257"/>
      <c r="AJ540" s="226"/>
      <c r="AK540" s="226"/>
      <c r="AL540" s="226"/>
      <c r="AM540" s="226"/>
      <c r="AN540" s="226"/>
      <c r="AO540" s="257"/>
      <c r="AP540" s="226"/>
      <c r="AQ540" s="226"/>
      <c r="AR540" s="226"/>
      <c r="AS540" s="226"/>
      <c r="AT540" s="226"/>
      <c r="AU540" s="257"/>
      <c r="AV540" s="226"/>
      <c r="AW540" s="226"/>
      <c r="AX540" s="226"/>
      <c r="AY540" s="226"/>
      <c r="AZ540" s="226"/>
      <c r="BA540" s="257"/>
      <c r="BB540" s="226"/>
      <c r="BC540" s="226"/>
      <c r="BD540" s="226"/>
      <c r="BE540" s="226"/>
      <c r="BF540" s="226"/>
      <c r="BG540" s="257"/>
      <c r="BH540" s="226"/>
      <c r="BI540" s="226"/>
      <c r="BJ540" s="226"/>
      <c r="BK540" s="226"/>
      <c r="BL540" s="226"/>
      <c r="BM540" s="257"/>
      <c r="BN540" s="226"/>
      <c r="BO540" s="226"/>
      <c r="BP540" s="226"/>
      <c r="BQ540" s="226"/>
      <c r="BR540" s="226"/>
      <c r="BS540" s="226"/>
      <c r="BT540" s="226"/>
      <c r="BU540" s="226"/>
      <c r="BV540" s="226"/>
      <c r="BW540" s="226"/>
      <c r="BX540" s="226"/>
      <c r="BY540" s="257"/>
      <c r="BZ540" s="226"/>
      <c r="CA540" s="226"/>
      <c r="CB540" s="226"/>
      <c r="CC540" s="226"/>
      <c r="CD540" s="226"/>
      <c r="CE540" s="226"/>
      <c r="CF540" s="399"/>
      <c r="CG540" s="259"/>
      <c r="CH540" s="559"/>
      <c r="CI540" s="559"/>
      <c r="CJ540" s="559"/>
      <c r="CK540" s="560"/>
      <c r="CL540" s="560"/>
      <c r="CM540" s="560"/>
      <c r="CN540" s="560"/>
      <c r="CO540" s="560"/>
      <c r="CP540" s="560"/>
      <c r="CQ540" s="560"/>
      <c r="CR540" s="560"/>
      <c r="CS540" s="560"/>
      <c r="CT540" s="560"/>
      <c r="CU540" s="560"/>
      <c r="CV540" s="560"/>
      <c r="CW540" s="560"/>
      <c r="CX540" s="560"/>
      <c r="CY540" s="560"/>
      <c r="CZ540" s="560"/>
      <c r="DA540" s="560"/>
      <c r="DB540" s="560"/>
      <c r="DC540" s="561"/>
      <c r="DD540" s="560"/>
      <c r="DE540" s="560"/>
      <c r="DF540" s="560"/>
      <c r="DG540" s="560"/>
      <c r="DH540" s="560"/>
      <c r="DI540" s="560"/>
      <c r="DJ540" s="560"/>
      <c r="DK540" s="396"/>
      <c r="DL540" s="259"/>
      <c r="DM540" s="560"/>
      <c r="DN540" s="560"/>
      <c r="DO540" s="563"/>
      <c r="DP540" s="564"/>
      <c r="DQ540" s="565"/>
      <c r="DR540" s="563"/>
      <c r="DS540" s="565"/>
      <c r="DT540" s="543"/>
      <c r="DU540" s="566"/>
      <c r="DV540" s="566"/>
      <c r="DW540" s="400"/>
      <c r="DX540" s="567"/>
      <c r="DY540" s="567"/>
      <c r="DZ540" s="155"/>
      <c r="EA540" s="155"/>
      <c r="EB540" s="256"/>
      <c r="EC540" s="104"/>
      <c r="ED540" s="229" t="s">
        <v>2517</v>
      </c>
      <c r="EE540" s="401"/>
      <c r="EF540" s="402"/>
      <c r="EG540" s="401"/>
      <c r="EH540" s="403"/>
      <c r="EI540" s="404"/>
      <c r="EJ540" s="405"/>
      <c r="EK540" s="406"/>
      <c r="EL540" s="401"/>
      <c r="EM540" s="403"/>
      <c r="EN540" s="403" t="s">
        <v>2046</v>
      </c>
      <c r="EO540" s="407">
        <v>2.2999999999999998</v>
      </c>
      <c r="EP540" s="407" t="s">
        <v>2202</v>
      </c>
      <c r="EQ540" s="407"/>
      <c r="ER540" s="407"/>
      <c r="ES540" s="407"/>
      <c r="ET540" s="407"/>
      <c r="EU540" s="407"/>
      <c r="EV540" s="408">
        <v>44</v>
      </c>
      <c r="EW540" s="408">
        <v>270</v>
      </c>
      <c r="EX540" s="408">
        <v>33</v>
      </c>
      <c r="EY540" s="408">
        <v>180</v>
      </c>
      <c r="EZ540" s="192">
        <f t="shared" si="185"/>
        <v>56.079908009599876</v>
      </c>
      <c r="FA540" s="192">
        <f t="shared" si="186"/>
        <v>56.079908009599876</v>
      </c>
      <c r="FB540" s="192">
        <f t="shared" si="187"/>
        <v>40.672477447432698</v>
      </c>
      <c r="FC540" s="192">
        <f t="shared" si="188"/>
        <v>146.07990800959988</v>
      </c>
      <c r="FD540" s="192">
        <f t="shared" si="189"/>
        <v>49.327522552567302</v>
      </c>
      <c r="FE540" s="193">
        <f t="shared" si="190"/>
        <v>236.07990800959988</v>
      </c>
      <c r="FF540" s="194">
        <f t="shared" si="191"/>
        <v>49.327522552567302</v>
      </c>
      <c r="FG540" s="401"/>
      <c r="FH540" s="403"/>
      <c r="FI540" s="778">
        <f t="shared" si="192"/>
        <v>2.2999999999999998</v>
      </c>
      <c r="FJ540" s="779">
        <f t="shared" si="193"/>
        <v>49.327522552567302</v>
      </c>
      <c r="FK540" s="779">
        <f t="shared" si="194"/>
        <v>40.672477447432698</v>
      </c>
      <c r="FL540" s="780">
        <f t="shared" si="195"/>
        <v>0.70986864640083946</v>
      </c>
      <c r="FM540" s="169">
        <f t="shared" si="196"/>
        <v>0.65173415183665129</v>
      </c>
      <c r="FN540" s="783">
        <f t="shared" si="197"/>
        <v>1.4989885492242978</v>
      </c>
      <c r="FO540" s="226"/>
      <c r="FP540" s="226"/>
      <c r="FQ540" s="226"/>
      <c r="FR540" s="226"/>
      <c r="FS540" s="226"/>
      <c r="FT540" s="226"/>
      <c r="FU540" s="226"/>
      <c r="FV540" s="226"/>
      <c r="FW540" s="226"/>
      <c r="FX540" s="226"/>
      <c r="FY540" s="226"/>
      <c r="FZ540" s="226"/>
      <c r="GA540" s="226"/>
      <c r="GB540" s="226"/>
      <c r="GC540" s="226"/>
      <c r="GD540" s="226"/>
      <c r="GE540" s="226"/>
      <c r="GF540" s="226"/>
      <c r="GG540" s="226"/>
      <c r="GH540" s="226"/>
      <c r="GI540" s="226"/>
      <c r="GJ540" s="226"/>
      <c r="GK540" s="226"/>
      <c r="GL540" s="226"/>
      <c r="GM540" s="226"/>
      <c r="GN540" s="226"/>
      <c r="GO540" s="226"/>
      <c r="GP540" s="226"/>
      <c r="GQ540" s="226"/>
      <c r="GR540" s="226"/>
      <c r="GS540" s="226"/>
      <c r="GT540" s="226"/>
      <c r="GU540" s="226"/>
      <c r="GV540" s="226"/>
      <c r="GW540" s="226"/>
      <c r="GX540" s="226"/>
      <c r="GY540" s="226"/>
      <c r="GZ540" s="226"/>
      <c r="HA540" s="226"/>
      <c r="HB540" s="226"/>
      <c r="HC540" s="226"/>
      <c r="HD540" s="226"/>
      <c r="HE540" s="226"/>
      <c r="HF540" s="226"/>
      <c r="HG540" s="226"/>
      <c r="HH540" s="226"/>
      <c r="HI540" s="226"/>
      <c r="HJ540" s="226"/>
      <c r="HK540" s="226"/>
      <c r="HL540" s="226"/>
      <c r="HM540" s="226"/>
      <c r="HN540" s="226"/>
      <c r="HO540" s="226"/>
      <c r="HP540" s="226"/>
      <c r="HQ540" s="226"/>
      <c r="HR540" s="226"/>
      <c r="HS540" s="226"/>
      <c r="HT540" s="226"/>
      <c r="HU540" s="226"/>
      <c r="HV540" s="226"/>
      <c r="HW540" s="226"/>
      <c r="HX540" s="226"/>
      <c r="HY540" s="226"/>
      <c r="HZ540" s="226"/>
      <c r="IA540" s="226"/>
      <c r="IB540" s="226"/>
      <c r="IC540" s="226"/>
      <c r="ID540" s="226"/>
      <c r="IE540" s="226"/>
      <c r="IF540" s="226"/>
      <c r="IG540" s="226"/>
      <c r="IH540" s="226"/>
      <c r="II540" s="226"/>
      <c r="IJ540" s="226"/>
      <c r="IK540" s="226"/>
      <c r="IL540" s="226"/>
      <c r="IM540" s="226"/>
      <c r="IN540" s="226"/>
      <c r="IO540" s="226"/>
      <c r="IP540" s="226"/>
      <c r="IQ540" s="226"/>
      <c r="IR540" s="226"/>
      <c r="IS540" s="226"/>
      <c r="IT540" s="226"/>
      <c r="IU540" s="226"/>
      <c r="IV540" s="226"/>
      <c r="IW540" s="226"/>
      <c r="IX540" s="226"/>
      <c r="IY540" s="226"/>
      <c r="IZ540" s="226"/>
      <c r="JA540" s="226"/>
      <c r="JB540" s="226"/>
      <c r="JC540" s="226"/>
      <c r="JD540" s="226"/>
      <c r="JE540" s="226"/>
      <c r="JF540" s="226"/>
      <c r="JG540" s="226"/>
      <c r="JH540" s="226"/>
      <c r="JI540" s="226"/>
      <c r="JJ540" s="226"/>
      <c r="JK540" s="226"/>
      <c r="JL540" s="226"/>
      <c r="JM540" s="226"/>
      <c r="JN540" s="226"/>
      <c r="JO540" s="226"/>
      <c r="JP540" s="226"/>
      <c r="JQ540" s="226"/>
      <c r="JR540" s="226"/>
      <c r="JS540" s="226"/>
      <c r="JT540" s="226"/>
      <c r="JU540" s="226"/>
      <c r="JV540" s="226"/>
      <c r="JW540" s="226"/>
      <c r="JX540" s="226"/>
      <c r="JY540" s="226"/>
      <c r="JZ540" s="226"/>
      <c r="KA540" s="226"/>
      <c r="KB540" s="226"/>
      <c r="KC540" s="226"/>
      <c r="KD540" s="226"/>
      <c r="KE540" s="226"/>
      <c r="KF540" s="226"/>
      <c r="KG540" s="226"/>
      <c r="KH540" s="226"/>
      <c r="KI540" s="226"/>
      <c r="KJ540" s="226"/>
      <c r="KK540" s="226"/>
      <c r="KL540" s="226"/>
      <c r="KM540" s="226"/>
      <c r="KN540" s="226"/>
      <c r="KO540" s="226"/>
      <c r="KP540" s="226"/>
      <c r="KQ540" s="226"/>
      <c r="KR540" s="226"/>
      <c r="KS540" s="226"/>
      <c r="KT540" s="226"/>
      <c r="KU540" s="226"/>
      <c r="KV540" s="226"/>
      <c r="KW540" s="226"/>
      <c r="KX540" s="226"/>
      <c r="KY540" s="226"/>
      <c r="KZ540" s="226"/>
      <c r="LA540" s="226"/>
      <c r="LB540" s="226"/>
      <c r="LC540" s="226"/>
      <c r="LD540" s="226"/>
      <c r="LE540" s="226"/>
      <c r="LF540" s="226"/>
      <c r="LG540" s="226"/>
      <c r="LH540" s="226"/>
      <c r="LI540" s="226"/>
      <c r="LJ540" s="226"/>
      <c r="LK540" s="226"/>
      <c r="LL540" s="226"/>
      <c r="LM540" s="226"/>
      <c r="LN540" s="226"/>
      <c r="LO540" s="226"/>
      <c r="LP540" s="226"/>
      <c r="LQ540" s="226"/>
      <c r="LR540" s="226"/>
      <c r="LS540" s="226"/>
      <c r="LT540" s="226"/>
      <c r="LU540" s="226"/>
      <c r="LV540" s="226"/>
      <c r="LW540" s="226"/>
      <c r="LX540" s="226"/>
      <c r="LY540" s="226"/>
      <c r="LZ540" s="226"/>
      <c r="MA540" s="226"/>
      <c r="MB540" s="226"/>
      <c r="MC540" s="226"/>
      <c r="MD540" s="226"/>
      <c r="ME540" s="226"/>
      <c r="MF540" s="226"/>
      <c r="MG540" s="226"/>
      <c r="MH540" s="226"/>
      <c r="MI540" s="226"/>
      <c r="MJ540" s="226"/>
      <c r="MK540" s="226"/>
      <c r="ML540" s="226"/>
      <c r="MM540" s="226"/>
      <c r="MN540" s="226"/>
      <c r="MO540" s="226"/>
      <c r="MP540" s="226"/>
      <c r="MQ540" s="226"/>
      <c r="MR540" s="226"/>
      <c r="MS540" s="226"/>
      <c r="MT540" s="226"/>
      <c r="MU540" s="226"/>
      <c r="MV540" s="226"/>
      <c r="MW540" s="226"/>
      <c r="MX540" s="226"/>
      <c r="MY540" s="226"/>
      <c r="MZ540" s="226"/>
      <c r="NA540" s="226"/>
      <c r="NB540" s="226"/>
      <c r="NC540" s="226"/>
      <c r="ND540" s="226"/>
      <c r="NE540" s="226"/>
      <c r="NF540" s="226"/>
      <c r="NG540" s="226"/>
      <c r="NH540" s="226"/>
      <c r="NI540" s="226"/>
      <c r="NJ540" s="226"/>
      <c r="NK540" s="226"/>
      <c r="NL540" s="226"/>
      <c r="NM540" s="226"/>
      <c r="NN540" s="226"/>
      <c r="NO540" s="226"/>
      <c r="NP540" s="226"/>
      <c r="NQ540" s="226"/>
      <c r="NR540" s="226"/>
      <c r="NS540" s="226"/>
      <c r="NT540" s="226"/>
      <c r="NU540" s="226"/>
      <c r="NV540" s="226"/>
      <c r="NW540" s="226"/>
      <c r="NX540" s="226"/>
      <c r="NY540" s="226"/>
      <c r="NZ540" s="226"/>
      <c r="OA540" s="226"/>
      <c r="OB540" s="226"/>
      <c r="OC540" s="226"/>
      <c r="OD540" s="226"/>
      <c r="OE540" s="226"/>
      <c r="OF540" s="226"/>
      <c r="OG540" s="226"/>
      <c r="OH540" s="226"/>
      <c r="OI540" s="226"/>
      <c r="OJ540" s="226"/>
      <c r="OK540" s="226"/>
      <c r="OL540" s="226"/>
      <c r="OM540" s="226"/>
      <c r="ON540" s="226"/>
      <c r="OO540" s="226"/>
      <c r="OP540" s="226"/>
      <c r="OQ540" s="226"/>
      <c r="OR540" s="226"/>
      <c r="OS540" s="226"/>
      <c r="OT540" s="226"/>
      <c r="OU540" s="226"/>
      <c r="OV540" s="226"/>
      <c r="OW540" s="226"/>
      <c r="OX540" s="226"/>
      <c r="OY540" s="226"/>
      <c r="OZ540" s="226"/>
      <c r="PA540" s="226"/>
      <c r="PB540" s="226"/>
      <c r="PC540" s="226"/>
      <c r="PD540" s="226"/>
      <c r="PE540" s="226"/>
      <c r="PF540" s="226"/>
      <c r="PG540" s="226"/>
      <c r="PH540" s="226"/>
      <c r="PI540" s="226"/>
      <c r="PJ540" s="226"/>
      <c r="PK540" s="226"/>
      <c r="PL540" s="226"/>
      <c r="PM540" s="226"/>
      <c r="PN540" s="226"/>
      <c r="PO540" s="226"/>
      <c r="PP540" s="226"/>
      <c r="PQ540" s="226"/>
      <c r="PR540" s="226"/>
      <c r="PS540" s="226"/>
      <c r="PT540" s="226"/>
      <c r="PU540" s="226"/>
      <c r="PV540" s="226"/>
      <c r="PW540" s="226"/>
      <c r="PX540" s="226"/>
      <c r="PY540" s="226"/>
      <c r="PZ540" s="226"/>
      <c r="QA540" s="226"/>
      <c r="QB540" s="226"/>
      <c r="QC540" s="226"/>
      <c r="QD540" s="226"/>
      <c r="QE540" s="226"/>
      <c r="QF540" s="226"/>
      <c r="QG540" s="226"/>
      <c r="QH540" s="226"/>
      <c r="QI540" s="226"/>
      <c r="QJ540" s="226"/>
      <c r="QK540" s="226"/>
      <c r="QL540" s="226"/>
      <c r="QM540" s="226"/>
      <c r="QN540" s="226"/>
      <c r="QO540" s="226"/>
      <c r="QP540" s="226"/>
      <c r="QQ540" s="226"/>
      <c r="QR540" s="226"/>
      <c r="QS540" s="226"/>
      <c r="QT540" s="226"/>
      <c r="QU540" s="226"/>
      <c r="QV540" s="226"/>
      <c r="QW540" s="226"/>
      <c r="QX540" s="226"/>
      <c r="QY540" s="226"/>
      <c r="QZ540" s="226"/>
      <c r="RA540" s="226"/>
      <c r="RB540" s="226"/>
      <c r="RC540" s="226"/>
      <c r="RD540" s="226"/>
      <c r="RE540" s="226"/>
      <c r="RF540" s="226"/>
      <c r="RG540" s="226"/>
      <c r="RH540" s="226"/>
      <c r="RI540" s="226"/>
      <c r="RJ540" s="226"/>
      <c r="RK540" s="226"/>
      <c r="RL540" s="226"/>
      <c r="RM540" s="226"/>
      <c r="RN540" s="226"/>
      <c r="RO540" s="226"/>
      <c r="RP540" s="226"/>
      <c r="RQ540" s="226"/>
      <c r="RR540" s="226"/>
      <c r="RS540" s="226"/>
      <c r="RT540" s="226"/>
      <c r="RU540" s="226"/>
      <c r="RV540" s="226"/>
      <c r="RW540" s="226"/>
      <c r="RX540" s="226"/>
      <c r="RY540" s="226"/>
      <c r="RZ540" s="226"/>
      <c r="SA540" s="226"/>
      <c r="SB540" s="226"/>
      <c r="SC540" s="226"/>
      <c r="SD540" s="226"/>
      <c r="SE540" s="226"/>
      <c r="SF540" s="226"/>
      <c r="SG540" s="226"/>
      <c r="SH540" s="226"/>
      <c r="SI540" s="226"/>
      <c r="SJ540" s="226"/>
      <c r="SK540" s="226"/>
      <c r="SL540" s="226"/>
      <c r="SM540" s="226"/>
      <c r="SN540" s="226"/>
      <c r="SO540" s="226"/>
      <c r="SP540" s="226"/>
      <c r="SQ540" s="226"/>
      <c r="SR540" s="226"/>
      <c r="SS540" s="226"/>
      <c r="ST540" s="226"/>
      <c r="SU540" s="226"/>
      <c r="SV540" s="226"/>
      <c r="SW540" s="226"/>
      <c r="SX540" s="226"/>
      <c r="SY540" s="226"/>
      <c r="SZ540" s="226"/>
      <c r="TA540" s="226"/>
      <c r="TB540" s="226"/>
      <c r="TC540" s="226"/>
      <c r="TD540" s="226"/>
      <c r="TE540" s="226"/>
      <c r="TF540" s="226"/>
      <c r="TG540" s="226"/>
      <c r="TH540" s="226"/>
      <c r="TI540" s="226"/>
      <c r="TJ540" s="226"/>
      <c r="TK540" s="226"/>
      <c r="TL540" s="226"/>
      <c r="TM540" s="226"/>
      <c r="TN540" s="226"/>
      <c r="TO540" s="226"/>
      <c r="TP540" s="226"/>
      <c r="TQ540" s="226"/>
      <c r="TR540" s="226"/>
      <c r="TS540" s="226"/>
      <c r="TT540" s="226"/>
      <c r="TU540" s="226"/>
      <c r="TV540" s="226"/>
      <c r="TW540" s="226"/>
      <c r="TX540" s="226"/>
      <c r="TY540" s="226"/>
      <c r="TZ540" s="226"/>
      <c r="UA540" s="226"/>
      <c r="UB540" s="226"/>
      <c r="UC540" s="226"/>
      <c r="UD540" s="226"/>
      <c r="UE540" s="226"/>
      <c r="UF540" s="226"/>
      <c r="UG540" s="226"/>
      <c r="UH540" s="226"/>
      <c r="UI540" s="226"/>
      <c r="UJ540" s="226"/>
      <c r="UK540" s="226"/>
      <c r="UL540" s="226"/>
      <c r="UM540" s="226"/>
      <c r="UN540" s="226"/>
      <c r="UO540" s="226"/>
      <c r="UP540" s="226"/>
      <c r="UQ540" s="226"/>
      <c r="UR540" s="226"/>
      <c r="US540" s="226"/>
      <c r="UT540" s="226"/>
      <c r="UU540" s="226"/>
      <c r="UV540" s="226"/>
      <c r="UW540" s="226"/>
      <c r="UX540" s="226"/>
      <c r="UY540" s="226"/>
      <c r="UZ540" s="226"/>
      <c r="VA540" s="226"/>
      <c r="VB540" s="226"/>
      <c r="VC540" s="226"/>
      <c r="VD540" s="226"/>
      <c r="VE540" s="226"/>
      <c r="VF540" s="226"/>
      <c r="VG540" s="226"/>
      <c r="VH540" s="226"/>
      <c r="VI540" s="226"/>
      <c r="VJ540" s="226"/>
      <c r="VK540" s="226"/>
      <c r="VL540" s="226"/>
      <c r="VM540" s="226"/>
      <c r="VN540" s="226"/>
      <c r="VO540" s="226"/>
      <c r="VP540" s="226"/>
      <c r="VQ540" s="226"/>
      <c r="VR540" s="226"/>
      <c r="VS540" s="226"/>
      <c r="VT540" s="226"/>
      <c r="VU540" s="226"/>
      <c r="VV540" s="226"/>
      <c r="VW540" s="226"/>
      <c r="VX540" s="226"/>
      <c r="VY540" s="226"/>
      <c r="VZ540" s="226"/>
      <c r="WA540" s="226"/>
      <c r="WB540" s="226"/>
      <c r="WC540" s="226"/>
      <c r="WD540" s="226"/>
      <c r="WE540" s="226"/>
      <c r="WF540" s="226"/>
      <c r="WG540" s="226"/>
      <c r="WH540" s="226"/>
      <c r="WI540" s="226"/>
      <c r="WJ540" s="226"/>
      <c r="WK540" s="226"/>
      <c r="WL540" s="226"/>
      <c r="WM540" s="226"/>
      <c r="WN540" s="226"/>
      <c r="WO540" s="226"/>
      <c r="WP540" s="226"/>
      <c r="WQ540" s="226"/>
      <c r="WR540" s="226"/>
      <c r="WS540" s="226"/>
      <c r="WT540" s="226"/>
      <c r="WU540" s="226"/>
      <c r="WV540" s="226"/>
      <c r="WW540" s="226"/>
      <c r="WX540" s="226"/>
      <c r="WY540" s="226"/>
      <c r="WZ540" s="226"/>
      <c r="XA540" s="226"/>
      <c r="XB540" s="226"/>
      <c r="XC540" s="226"/>
      <c r="XD540" s="226"/>
      <c r="XE540" s="226"/>
      <c r="XF540" s="226"/>
      <c r="XG540" s="226"/>
      <c r="XH540" s="226"/>
      <c r="XI540" s="226"/>
      <c r="XJ540" s="226"/>
      <c r="XK540" s="226"/>
      <c r="XL540" s="226"/>
      <c r="XM540" s="226"/>
      <c r="XN540" s="226"/>
      <c r="XO540" s="226"/>
      <c r="XP540" s="226"/>
      <c r="XQ540" s="226"/>
      <c r="XR540" s="226"/>
      <c r="XS540" s="226"/>
      <c r="XT540" s="226"/>
      <c r="XU540" s="226"/>
      <c r="XV540" s="226"/>
      <c r="XW540" s="226"/>
      <c r="XX540" s="226"/>
      <c r="XY540" s="226"/>
      <c r="XZ540" s="226"/>
      <c r="YA540" s="226"/>
      <c r="YB540" s="226"/>
      <c r="YC540" s="226"/>
      <c r="YD540" s="226"/>
      <c r="YE540" s="226"/>
      <c r="YF540" s="226"/>
      <c r="YG540" s="226"/>
      <c r="YH540" s="226"/>
      <c r="YI540" s="226"/>
      <c r="YJ540" s="226"/>
      <c r="YK540" s="226"/>
      <c r="YL540" s="226"/>
      <c r="YM540" s="226"/>
      <c r="YN540" s="226"/>
      <c r="YO540" s="226"/>
      <c r="YP540" s="226"/>
      <c r="YQ540" s="226"/>
      <c r="YR540" s="226"/>
      <c r="YS540" s="226"/>
      <c r="YT540" s="226"/>
      <c r="YU540" s="226"/>
      <c r="YV540" s="226"/>
      <c r="YW540" s="226"/>
      <c r="YX540" s="226"/>
      <c r="YY540" s="226"/>
      <c r="YZ540" s="226"/>
      <c r="ZA540" s="226"/>
      <c r="ZB540" s="226"/>
      <c r="ZC540" s="226"/>
      <c r="ZD540" s="226"/>
      <c r="ZE540" s="226"/>
      <c r="ZF540" s="226"/>
      <c r="ZG540" s="226"/>
      <c r="ZH540" s="226"/>
      <c r="ZI540" s="226"/>
      <c r="ZJ540" s="226"/>
      <c r="ZK540" s="226"/>
      <c r="ZL540" s="226"/>
      <c r="ZM540" s="226"/>
      <c r="ZN540" s="226"/>
      <c r="ZO540" s="226"/>
      <c r="ZP540" s="226"/>
      <c r="ZQ540" s="226"/>
      <c r="ZR540" s="226"/>
      <c r="ZS540" s="226"/>
      <c r="ZT540" s="226"/>
      <c r="ZU540" s="226"/>
      <c r="ZV540" s="226"/>
      <c r="ZW540" s="226"/>
      <c r="ZX540" s="226"/>
      <c r="ZY540" s="226"/>
      <c r="ZZ540" s="226"/>
      <c r="AAA540" s="226"/>
      <c r="AAB540" s="226"/>
      <c r="AAC540" s="226"/>
      <c r="AAD540" s="226"/>
      <c r="AAE540" s="226"/>
      <c r="AAF540" s="226"/>
      <c r="AAG540" s="226"/>
      <c r="AAH540" s="226"/>
      <c r="AAI540" s="226"/>
      <c r="AAJ540" s="226"/>
      <c r="AAK540" s="226"/>
      <c r="AAL540" s="226"/>
      <c r="AAM540" s="226"/>
      <c r="AAN540" s="226"/>
      <c r="AAO540" s="226"/>
      <c r="AAP540" s="226"/>
      <c r="AAQ540" s="226"/>
      <c r="AAR540" s="226"/>
      <c r="AAS540" s="226"/>
      <c r="AAT540" s="226"/>
      <c r="AAU540" s="226"/>
      <c r="AAV540" s="226"/>
      <c r="AAW540" s="226"/>
      <c r="AAX540" s="226"/>
      <c r="AAY540" s="226"/>
      <c r="AAZ540" s="226"/>
      <c r="ABA540" s="226"/>
      <c r="ABB540" s="226"/>
      <c r="ABC540" s="226"/>
      <c r="ABD540" s="226"/>
      <c r="ABE540" s="226"/>
      <c r="ABF540" s="226"/>
      <c r="ABG540" s="226"/>
      <c r="ABH540" s="226"/>
      <c r="ABI540" s="226"/>
      <c r="ABJ540" s="226"/>
      <c r="ABK540" s="226"/>
      <c r="ABL540" s="226"/>
      <c r="ABM540" s="226"/>
      <c r="ABN540" s="226"/>
      <c r="ABO540" s="226"/>
      <c r="ABP540" s="226"/>
      <c r="ABQ540" s="226"/>
      <c r="ABR540" s="226"/>
      <c r="ABS540" s="226"/>
      <c r="ABT540" s="226"/>
      <c r="ABU540" s="226"/>
      <c r="ABV540" s="226"/>
      <c r="ABW540" s="226"/>
      <c r="ABX540" s="226"/>
      <c r="ABY540" s="226"/>
      <c r="ABZ540" s="226"/>
      <c r="ACA540" s="226"/>
      <c r="ACB540" s="226"/>
      <c r="ACC540" s="226"/>
      <c r="ACD540" s="226"/>
      <c r="ACE540" s="226"/>
      <c r="ACF540" s="226"/>
      <c r="ACG540" s="226"/>
      <c r="ACH540" s="226"/>
      <c r="ACI540" s="226"/>
      <c r="ACJ540" s="226"/>
      <c r="ACK540" s="226"/>
      <c r="ACL540" s="226"/>
      <c r="ACM540" s="226"/>
      <c r="ACN540" s="226"/>
      <c r="ACO540" s="226"/>
      <c r="ACP540" s="226"/>
      <c r="ACQ540" s="226"/>
      <c r="ACR540" s="226"/>
      <c r="ACS540" s="226"/>
      <c r="ACT540" s="226"/>
      <c r="ACU540" s="226"/>
      <c r="ACV540" s="226"/>
      <c r="ACW540" s="226"/>
      <c r="ACX540" s="226"/>
      <c r="ACY540" s="226"/>
      <c r="ACZ540" s="226"/>
      <c r="ADA540" s="226"/>
      <c r="ADB540" s="226"/>
      <c r="ADC540" s="226"/>
      <c r="ADD540" s="226"/>
      <c r="ADE540" s="226"/>
      <c r="ADF540" s="226"/>
      <c r="ADG540" s="226"/>
      <c r="ADH540" s="226"/>
      <c r="ADI540" s="226"/>
      <c r="ADJ540" s="226"/>
      <c r="ADK540" s="226"/>
      <c r="ADL540" s="226"/>
      <c r="ADM540" s="226"/>
      <c r="ADN540" s="226"/>
      <c r="ADO540" s="226"/>
      <c r="ADP540" s="226"/>
      <c r="ADQ540" s="226"/>
      <c r="ADR540" s="226"/>
      <c r="ADS540" s="226"/>
      <c r="ADT540" s="226"/>
      <c r="ADU540" s="226"/>
      <c r="ADV540" s="226"/>
      <c r="ADW540" s="226"/>
      <c r="ADX540" s="226"/>
      <c r="ADY540" s="226"/>
      <c r="ADZ540" s="226"/>
      <c r="AEA540" s="226"/>
      <c r="AEB540" s="226"/>
      <c r="AEC540" s="226"/>
      <c r="AED540" s="226"/>
      <c r="AEE540" s="226"/>
      <c r="AEF540" s="226"/>
      <c r="AEG540" s="226"/>
      <c r="AEH540" s="226"/>
      <c r="AEI540" s="226"/>
      <c r="AEJ540" s="226"/>
      <c r="AEK540" s="226"/>
      <c r="AEL540" s="226"/>
      <c r="AEM540" s="226"/>
      <c r="AEN540" s="226"/>
      <c r="AEO540" s="226"/>
      <c r="AEP540" s="226"/>
      <c r="AEQ540" s="226"/>
      <c r="AER540" s="226"/>
      <c r="AES540" s="226"/>
      <c r="AET540" s="226"/>
      <c r="AEU540" s="226"/>
      <c r="AEV540" s="226"/>
      <c r="AEW540" s="226"/>
      <c r="AEX540" s="226"/>
      <c r="AEY540" s="226"/>
      <c r="AEZ540" s="226"/>
      <c r="AFA540" s="226"/>
      <c r="AFB540" s="226"/>
      <c r="AFC540" s="226"/>
      <c r="AFD540" s="226"/>
      <c r="AFE540" s="226"/>
      <c r="AFF540" s="226"/>
      <c r="AFG540" s="226"/>
      <c r="AFH540" s="226"/>
      <c r="AFI540" s="226"/>
      <c r="AFJ540" s="226"/>
      <c r="AFK540" s="226"/>
      <c r="AFL540" s="226"/>
      <c r="AFM540" s="226"/>
      <c r="AFN540" s="226"/>
      <c r="AFO540" s="226"/>
      <c r="AFP540" s="226"/>
      <c r="AFQ540" s="226"/>
      <c r="AFR540" s="226"/>
      <c r="AFS540" s="226"/>
      <c r="AFT540" s="226"/>
      <c r="AFU540" s="226"/>
      <c r="AFV540" s="226"/>
      <c r="AFW540" s="226"/>
      <c r="AFX540" s="226"/>
      <c r="AFY540" s="226"/>
      <c r="AFZ540" s="226"/>
      <c r="AGA540" s="226"/>
      <c r="AGB540" s="226"/>
      <c r="AGC540" s="226"/>
      <c r="AGD540" s="226"/>
      <c r="AGE540" s="226"/>
      <c r="AGF540" s="226"/>
      <c r="AGG540" s="226"/>
      <c r="AGH540" s="226"/>
      <c r="AGI540" s="226"/>
      <c r="AGJ540" s="226"/>
      <c r="AGK540" s="226"/>
      <c r="AGL540" s="226"/>
      <c r="AGM540" s="226"/>
      <c r="AGN540" s="226"/>
      <c r="AGO540" s="226"/>
      <c r="AGP540" s="226"/>
      <c r="AGQ540" s="226"/>
      <c r="AGR540" s="226"/>
      <c r="AGS540" s="226"/>
      <c r="AGT540" s="226"/>
      <c r="AGU540" s="226"/>
      <c r="AGV540" s="226"/>
      <c r="AGW540" s="226"/>
      <c r="AGX540" s="226"/>
      <c r="AGY540" s="226"/>
      <c r="AGZ540" s="226"/>
      <c r="AHA540" s="226"/>
      <c r="AHB540" s="226"/>
      <c r="AHC540" s="226"/>
      <c r="AHD540" s="226"/>
      <c r="AHE540" s="226"/>
      <c r="AHF540" s="226"/>
      <c r="AHG540" s="226"/>
      <c r="AHH540" s="226"/>
      <c r="AHI540" s="226"/>
      <c r="AHJ540" s="226"/>
      <c r="AHK540" s="226"/>
      <c r="AHL540" s="226"/>
      <c r="AHM540" s="226"/>
      <c r="AHN540" s="226"/>
      <c r="AHO540" s="226"/>
      <c r="AHP540" s="226"/>
      <c r="AHQ540" s="226"/>
      <c r="AHR540" s="226"/>
      <c r="AHS540" s="226"/>
      <c r="AHT540" s="226"/>
      <c r="AHU540" s="226"/>
      <c r="AHV540" s="226"/>
      <c r="AHW540" s="226"/>
      <c r="AHX540" s="226"/>
      <c r="AHY540" s="226"/>
      <c r="AHZ540" s="226"/>
      <c r="AIA540" s="226"/>
      <c r="AIB540" s="226"/>
      <c r="AIC540" s="226"/>
      <c r="AID540" s="226"/>
      <c r="AIE540" s="226"/>
      <c r="AIF540" s="226"/>
      <c r="AIG540" s="226"/>
      <c r="AIH540" s="226"/>
      <c r="AII540" s="226"/>
      <c r="AIJ540" s="226"/>
      <c r="AIK540" s="226"/>
      <c r="AIL540" s="226"/>
      <c r="AIM540" s="226"/>
      <c r="AIN540" s="226"/>
      <c r="AIO540" s="226"/>
      <c r="AIP540" s="226"/>
      <c r="AIQ540" s="226"/>
      <c r="AIR540" s="226"/>
      <c r="AIS540" s="226"/>
      <c r="AIT540" s="226"/>
      <c r="AIU540" s="226"/>
      <c r="AIV540" s="226"/>
      <c r="AIW540" s="226"/>
      <c r="AIX540" s="226"/>
      <c r="AIY540" s="226"/>
      <c r="AIZ540" s="226"/>
      <c r="AJA540" s="226"/>
      <c r="AJB540" s="226"/>
      <c r="AJC540" s="226"/>
      <c r="AJD540" s="226"/>
      <c r="AJE540" s="226"/>
      <c r="AJF540" s="226"/>
      <c r="AJG540" s="226"/>
      <c r="AJH540" s="226"/>
      <c r="AJI540" s="226"/>
      <c r="AJJ540" s="226"/>
      <c r="AJK540" s="226"/>
      <c r="AJL540" s="226"/>
      <c r="AJM540" s="226"/>
      <c r="AJN540" s="226"/>
      <c r="AJO540" s="226"/>
      <c r="AJP540" s="226"/>
      <c r="AJQ540" s="226"/>
      <c r="AJR540" s="226"/>
      <c r="AJS540" s="226"/>
      <c r="AJT540" s="226"/>
      <c r="AJU540" s="226"/>
      <c r="AJV540" s="226"/>
      <c r="AJW540" s="226"/>
      <c r="AJX540" s="226"/>
      <c r="AJY540" s="226"/>
      <c r="AJZ540" s="226"/>
      <c r="AKA540" s="226"/>
      <c r="AKB540" s="226"/>
      <c r="AKC540" s="226"/>
      <c r="AKD540" s="226"/>
      <c r="AKE540" s="226"/>
      <c r="AKF540" s="226"/>
      <c r="AKG540" s="226"/>
      <c r="AKH540" s="226"/>
      <c r="AKI540" s="226"/>
      <c r="AKJ540" s="226"/>
      <c r="AKK540" s="226"/>
      <c r="AKL540" s="226"/>
      <c r="AKM540" s="226"/>
      <c r="AKN540" s="226"/>
      <c r="AKO540" s="226"/>
      <c r="AKP540" s="226"/>
      <c r="AKQ540" s="226"/>
      <c r="AKR540" s="226"/>
      <c r="AKS540" s="226"/>
      <c r="AKT540" s="226"/>
      <c r="AKU540" s="226"/>
      <c r="AKV540" s="226"/>
      <c r="AKW540" s="226"/>
      <c r="AKX540" s="226"/>
      <c r="AKY540" s="226"/>
      <c r="AKZ540" s="226"/>
      <c r="ALA540" s="226"/>
      <c r="ALB540" s="226"/>
      <c r="ALC540" s="226"/>
      <c r="ALD540" s="226"/>
      <c r="ALE540" s="226"/>
      <c r="ALF540" s="226"/>
      <c r="ALG540" s="226"/>
      <c r="ALH540" s="226"/>
      <c r="ALI540" s="226"/>
      <c r="ALJ540" s="226"/>
      <c r="ALK540" s="226"/>
      <c r="ALL540" s="226"/>
      <c r="ALM540" s="226"/>
      <c r="ALN540" s="226"/>
      <c r="ALO540" s="226"/>
      <c r="ALP540" s="226"/>
      <c r="ALQ540" s="226"/>
      <c r="ALR540" s="226"/>
      <c r="ALS540" s="226"/>
      <c r="ALT540" s="226"/>
      <c r="ALU540" s="226"/>
      <c r="ALV540" s="226"/>
      <c r="ALW540" s="226"/>
      <c r="ALX540" s="226"/>
      <c r="ALY540" s="226"/>
      <c r="ALZ540" s="226"/>
      <c r="AMA540" s="226"/>
      <c r="AMB540" s="226"/>
      <c r="AMC540" s="226"/>
      <c r="AMD540" s="226"/>
      <c r="AME540" s="226"/>
      <c r="AMF540" s="226"/>
      <c r="AMG540" s="226"/>
      <c r="AMH540" s="226"/>
      <c r="AMI540" s="226"/>
      <c r="AMJ540" s="226"/>
      <c r="AMK540" s="226"/>
      <c r="AML540" s="226"/>
      <c r="AMM540" s="226"/>
      <c r="AMN540" s="226"/>
      <c r="AMO540" s="226"/>
      <c r="AMP540" s="226"/>
      <c r="AMQ540" s="226"/>
      <c r="AMR540" s="226"/>
      <c r="AMS540" s="226"/>
      <c r="AMT540" s="226"/>
      <c r="AMU540" s="226"/>
      <c r="AMV540" s="226"/>
      <c r="AMW540" s="226"/>
      <c r="AMX540" s="226"/>
    </row>
    <row r="541" spans="1:1038" s="288" customFormat="1" ht="18" customHeight="1">
      <c r="A541" s="409" t="s">
        <v>2065</v>
      </c>
      <c r="B541" s="227" t="s">
        <v>1647</v>
      </c>
      <c r="C541" s="227"/>
      <c r="D541" s="227" t="s">
        <v>1279</v>
      </c>
      <c r="E541" s="227">
        <v>74</v>
      </c>
      <c r="F541" s="227">
        <v>2</v>
      </c>
      <c r="G541" s="570" t="str">
        <f t="shared" si="168"/>
        <v>74-2</v>
      </c>
      <c r="H541" s="227">
        <v>44</v>
      </c>
      <c r="I541" s="479">
        <v>89.5</v>
      </c>
      <c r="J541" s="477">
        <f t="shared" si="177"/>
        <v>0</v>
      </c>
      <c r="K541" s="478" t="str">
        <f>IF(J542=1,IF(((VLOOKUP($G541,[1]Depth_Lookup!A$3:J$410,9,FALSE))-(I541/100))=0,"Good",IF(((VLOOKUP($G541,[1]Depth_Lookup!$A$3:$J$550,9,FALSE))-(I541/100))&gt;0,"Too Short","Too Long")))</f>
        <v>Good</v>
      </c>
      <c r="L541" s="171">
        <f>(VLOOKUP($G541,Depth_Lookup!$A$3:$J$410,10,FALSE))+(H541/100)</f>
        <v>184.095</v>
      </c>
      <c r="M541" s="171">
        <f>(VLOOKUP($G541,Depth_Lookup!$A$3:$J$410,10,FALSE))+(I541/100)</f>
        <v>184.55</v>
      </c>
      <c r="N541" s="230" t="s">
        <v>2087</v>
      </c>
      <c r="O541" s="227">
        <v>4</v>
      </c>
      <c r="P541" s="227" t="s">
        <v>853</v>
      </c>
      <c r="Q541" s="227" t="s">
        <v>125</v>
      </c>
      <c r="R541" s="286" t="str">
        <f t="shared" si="175"/>
        <v>SerpentinizedHarzburgite</v>
      </c>
      <c r="S541" s="227" t="s">
        <v>700</v>
      </c>
      <c r="T541" s="227" t="s">
        <v>700</v>
      </c>
      <c r="U541" s="227"/>
      <c r="V541" s="227"/>
      <c r="W541" s="227" t="s">
        <v>102</v>
      </c>
      <c r="X541" s="286">
        <f>VLOOKUP(W541,[1]definitions_list_lookup!A$13:B$19,2,0)</f>
        <v>5</v>
      </c>
      <c r="Y541" s="227" t="s">
        <v>90</v>
      </c>
      <c r="Z541" s="227" t="s">
        <v>91</v>
      </c>
      <c r="AA541" s="227" t="s">
        <v>1685</v>
      </c>
      <c r="AB541" s="227"/>
      <c r="AC541" s="227"/>
      <c r="AD541" s="227"/>
      <c r="AE541" s="233"/>
      <c r="AF541" s="570" t="e">
        <f>VLOOKUP(AE541,[1]definitions_list_mag!$V$12:$W$15,2,0)</f>
        <v>#N/A</v>
      </c>
      <c r="AG541" s="237"/>
      <c r="AH541" s="227"/>
      <c r="AI541" s="240">
        <v>72</v>
      </c>
      <c r="AJ541" s="227"/>
      <c r="AK541" s="227"/>
      <c r="AL541" s="227"/>
      <c r="AM541" s="227"/>
      <c r="AN541" s="227"/>
      <c r="AO541" s="240"/>
      <c r="AP541" s="227"/>
      <c r="AQ541" s="227"/>
      <c r="AR541" s="227"/>
      <c r="AS541" s="227"/>
      <c r="AT541" s="227"/>
      <c r="AU541" s="240">
        <v>2</v>
      </c>
      <c r="AV541" s="227">
        <v>2</v>
      </c>
      <c r="AW541" s="227">
        <v>1</v>
      </c>
      <c r="AX541" s="227" t="s">
        <v>110</v>
      </c>
      <c r="AY541" s="227" t="s">
        <v>103</v>
      </c>
      <c r="AZ541" s="227"/>
      <c r="BA541" s="240">
        <v>25</v>
      </c>
      <c r="BB541" s="227">
        <v>12</v>
      </c>
      <c r="BC541" s="227">
        <v>4</v>
      </c>
      <c r="BD541" s="227" t="s">
        <v>118</v>
      </c>
      <c r="BE541" s="227" t="s">
        <v>103</v>
      </c>
      <c r="BF541" s="227" t="s">
        <v>2067</v>
      </c>
      <c r="BG541" s="240"/>
      <c r="BH541" s="227"/>
      <c r="BI541" s="227"/>
      <c r="BJ541" s="227"/>
      <c r="BK541" s="227"/>
      <c r="BL541" s="227"/>
      <c r="BM541" s="240">
        <v>1</v>
      </c>
      <c r="BN541" s="227">
        <v>1</v>
      </c>
      <c r="BO541" s="227">
        <v>0.5</v>
      </c>
      <c r="BP541" s="227"/>
      <c r="BQ541" s="227"/>
      <c r="BR541" s="227"/>
      <c r="BS541" s="227"/>
      <c r="BT541" s="227"/>
      <c r="BU541" s="227"/>
      <c r="BV541" s="227"/>
      <c r="BW541" s="227"/>
      <c r="BX541" s="227"/>
      <c r="BY541" s="240"/>
      <c r="BZ541" s="227"/>
      <c r="CA541" s="227"/>
      <c r="CB541" s="227"/>
      <c r="CC541" s="227"/>
      <c r="CD541" s="227"/>
      <c r="CE541" s="227"/>
      <c r="CF541" s="290">
        <f t="shared" si="178"/>
        <v>100</v>
      </c>
      <c r="CG541" s="148"/>
      <c r="CH541" s="571" t="s">
        <v>1329</v>
      </c>
      <c r="CI541" s="571">
        <v>90</v>
      </c>
      <c r="CJ541" s="571" t="s">
        <v>514</v>
      </c>
      <c r="CK541" s="572"/>
      <c r="CL541" s="572"/>
      <c r="CM541" s="572"/>
      <c r="CN541" s="572"/>
      <c r="CO541" s="572"/>
      <c r="CP541" s="572"/>
      <c r="CQ541" s="572"/>
      <c r="CR541" s="572"/>
      <c r="CS541" s="572"/>
      <c r="CT541" s="572"/>
      <c r="CU541" s="572"/>
      <c r="CV541" s="572"/>
      <c r="CW541" s="572"/>
      <c r="CX541" s="572"/>
      <c r="CY541" s="572"/>
      <c r="CZ541" s="572"/>
      <c r="DA541" s="572"/>
      <c r="DB541" s="572">
        <v>80</v>
      </c>
      <c r="DC541" s="573">
        <v>20</v>
      </c>
      <c r="DD541" s="572"/>
      <c r="DE541" s="572"/>
      <c r="DF541" s="572"/>
      <c r="DG541" s="572"/>
      <c r="DH541" s="572"/>
      <c r="DI541" s="572"/>
      <c r="DJ541" s="572"/>
      <c r="DK541" s="208"/>
      <c r="DL541" s="148"/>
      <c r="DM541" s="572"/>
      <c r="DN541" s="572"/>
      <c r="DO541" s="574"/>
      <c r="DP541" s="575"/>
      <c r="DQ541" s="576"/>
      <c r="DR541" s="574"/>
      <c r="DS541" s="576"/>
      <c r="DT541" s="283" t="s">
        <v>2088</v>
      </c>
      <c r="DU541" s="577"/>
      <c r="DV541" s="577"/>
      <c r="DW541" s="291" t="e">
        <f>VLOOKUP(P541,[1]definitions_list_lookup!$K$30:$L$54,2,0)</f>
        <v>#N/A</v>
      </c>
      <c r="DX541" s="578" t="s">
        <v>1838</v>
      </c>
      <c r="DY541" s="578" t="s">
        <v>1846</v>
      </c>
      <c r="DZ541" s="154"/>
      <c r="EA541" s="154"/>
      <c r="EB541" s="229"/>
      <c r="EC541" s="292"/>
      <c r="ED541" s="229" t="s">
        <v>2517</v>
      </c>
      <c r="EE541" s="293"/>
      <c r="EF541" s="294"/>
      <c r="EG541" s="293"/>
      <c r="EH541" s="295"/>
      <c r="EI541" s="296"/>
      <c r="EJ541" s="297"/>
      <c r="EK541" s="298"/>
      <c r="EL541" s="293"/>
      <c r="EM541" s="295"/>
      <c r="EN541" s="295" t="s">
        <v>1448</v>
      </c>
      <c r="EO541" s="321"/>
      <c r="EP541" s="321" t="s">
        <v>2054</v>
      </c>
      <c r="EQ541" s="321"/>
      <c r="ER541" s="321"/>
      <c r="ES541" s="321"/>
      <c r="ET541" s="321"/>
      <c r="EU541" s="321"/>
      <c r="EV541" s="408">
        <v>44</v>
      </c>
      <c r="EW541" s="408">
        <v>270</v>
      </c>
      <c r="EX541" s="408">
        <v>33</v>
      </c>
      <c r="EY541" s="408">
        <v>180</v>
      </c>
      <c r="EZ541" s="192">
        <f t="shared" si="185"/>
        <v>56.079908009599876</v>
      </c>
      <c r="FA541" s="192">
        <f t="shared" si="186"/>
        <v>56.079908009599876</v>
      </c>
      <c r="FB541" s="192">
        <f t="shared" si="187"/>
        <v>40.672477447432698</v>
      </c>
      <c r="FC541" s="192">
        <f t="shared" si="188"/>
        <v>146.07990800959988</v>
      </c>
      <c r="FD541" s="192">
        <f t="shared" si="189"/>
        <v>49.327522552567302</v>
      </c>
      <c r="FE541" s="193">
        <f t="shared" si="190"/>
        <v>236.07990800959988</v>
      </c>
      <c r="FF541" s="194">
        <f t="shared" si="191"/>
        <v>49.327522552567302</v>
      </c>
      <c r="FG541" s="293"/>
      <c r="FH541" s="295"/>
      <c r="FI541" s="778">
        <f t="shared" si="192"/>
        <v>0</v>
      </c>
      <c r="FJ541" s="779">
        <f t="shared" si="193"/>
        <v>49.327522552567302</v>
      </c>
      <c r="FK541" s="779">
        <f t="shared" si="194"/>
        <v>40.672477447432698</v>
      </c>
      <c r="FL541" s="780">
        <f t="shared" si="195"/>
        <v>0.70986864640083946</v>
      </c>
      <c r="FM541" s="169">
        <f t="shared" si="196"/>
        <v>0.65173415183665129</v>
      </c>
      <c r="FN541" s="783">
        <f t="shared" si="197"/>
        <v>0</v>
      </c>
      <c r="FO541" s="227"/>
      <c r="FP541" s="227"/>
      <c r="FQ541" s="227"/>
      <c r="FR541" s="227"/>
      <c r="FS541" s="227"/>
      <c r="FT541" s="227"/>
      <c r="FU541" s="227"/>
      <c r="FV541" s="227"/>
      <c r="FW541" s="227"/>
      <c r="FX541" s="227"/>
      <c r="FY541" s="227"/>
      <c r="FZ541" s="227"/>
      <c r="GA541" s="227"/>
      <c r="GB541" s="227"/>
      <c r="GC541" s="227"/>
      <c r="GD541" s="227"/>
      <c r="GE541" s="227"/>
      <c r="GF541" s="227"/>
      <c r="GG541" s="227"/>
      <c r="GH541" s="227"/>
      <c r="GI541" s="227"/>
      <c r="GJ541" s="227"/>
      <c r="GK541" s="227"/>
      <c r="GL541" s="227"/>
      <c r="GM541" s="227"/>
      <c r="GN541" s="227"/>
      <c r="GO541" s="227"/>
      <c r="GP541" s="227"/>
      <c r="GQ541" s="227"/>
      <c r="GR541" s="227"/>
      <c r="GS541" s="227"/>
      <c r="GT541" s="227"/>
      <c r="GU541" s="227"/>
      <c r="GV541" s="227"/>
      <c r="GW541" s="227"/>
      <c r="GX541" s="227"/>
      <c r="GY541" s="227"/>
      <c r="GZ541" s="227"/>
      <c r="HA541" s="227"/>
      <c r="HB541" s="227"/>
      <c r="HC541" s="227"/>
      <c r="HD541" s="227"/>
      <c r="HE541" s="227"/>
      <c r="HF541" s="227"/>
      <c r="HG541" s="227"/>
      <c r="HH541" s="227"/>
      <c r="HI541" s="227"/>
      <c r="HJ541" s="227"/>
      <c r="HK541" s="227"/>
      <c r="HL541" s="227"/>
      <c r="HM541" s="227"/>
      <c r="HN541" s="227"/>
      <c r="HO541" s="227"/>
      <c r="HP541" s="227"/>
      <c r="HQ541" s="227"/>
      <c r="HR541" s="227"/>
      <c r="HS541" s="227"/>
      <c r="HT541" s="227"/>
      <c r="HU541" s="227"/>
      <c r="HV541" s="227"/>
      <c r="HW541" s="227"/>
      <c r="HX541" s="227"/>
      <c r="HY541" s="227"/>
      <c r="HZ541" s="227"/>
      <c r="IA541" s="227"/>
      <c r="IB541" s="227"/>
      <c r="IC541" s="227"/>
      <c r="ID541" s="227"/>
      <c r="IE541" s="227"/>
      <c r="IF541" s="227"/>
      <c r="IG541" s="227"/>
      <c r="IH541" s="227"/>
      <c r="II541" s="227"/>
      <c r="IJ541" s="227"/>
      <c r="IK541" s="227"/>
      <c r="IL541" s="227"/>
      <c r="IM541" s="227"/>
      <c r="IN541" s="227"/>
      <c r="IO541" s="227"/>
      <c r="IP541" s="227"/>
      <c r="IQ541" s="227"/>
      <c r="IR541" s="227"/>
      <c r="IS541" s="227"/>
      <c r="IT541" s="227"/>
      <c r="IU541" s="227"/>
      <c r="IV541" s="227"/>
      <c r="IW541" s="227"/>
      <c r="IX541" s="227"/>
      <c r="IY541" s="227"/>
      <c r="IZ541" s="227"/>
      <c r="JA541" s="227"/>
      <c r="JB541" s="227"/>
      <c r="JC541" s="227"/>
      <c r="JD541" s="227"/>
      <c r="JE541" s="227"/>
      <c r="JF541" s="227"/>
      <c r="JG541" s="227"/>
      <c r="JH541" s="227"/>
      <c r="JI541" s="227"/>
      <c r="JJ541" s="227"/>
      <c r="JK541" s="227"/>
      <c r="JL541" s="227"/>
      <c r="JM541" s="227"/>
      <c r="JN541" s="227"/>
      <c r="JO541" s="227"/>
      <c r="JP541" s="227"/>
      <c r="JQ541" s="227"/>
      <c r="JR541" s="227"/>
      <c r="JS541" s="227"/>
      <c r="JT541" s="227"/>
      <c r="JU541" s="227"/>
      <c r="JV541" s="227"/>
      <c r="JW541" s="227"/>
      <c r="JX541" s="227"/>
      <c r="JY541" s="227"/>
      <c r="JZ541" s="227"/>
      <c r="KA541" s="227"/>
      <c r="KB541" s="227"/>
      <c r="KC541" s="227"/>
      <c r="KD541" s="227"/>
      <c r="KE541" s="227"/>
      <c r="KF541" s="227"/>
      <c r="KG541" s="227"/>
      <c r="KH541" s="227"/>
      <c r="KI541" s="227"/>
      <c r="KJ541" s="227"/>
      <c r="KK541" s="227"/>
      <c r="KL541" s="227"/>
      <c r="KM541" s="227"/>
      <c r="KN541" s="227"/>
      <c r="KO541" s="227"/>
      <c r="KP541" s="227"/>
      <c r="KQ541" s="227"/>
      <c r="KR541" s="227"/>
      <c r="KS541" s="227"/>
      <c r="KT541" s="227"/>
      <c r="KU541" s="227"/>
      <c r="KV541" s="227"/>
      <c r="KW541" s="227"/>
      <c r="KX541" s="227"/>
      <c r="KY541" s="227"/>
      <c r="KZ541" s="227"/>
      <c r="LA541" s="227"/>
      <c r="LB541" s="227"/>
      <c r="LC541" s="227"/>
      <c r="LD541" s="227"/>
      <c r="LE541" s="227"/>
      <c r="LF541" s="227"/>
      <c r="LG541" s="227"/>
      <c r="LH541" s="227"/>
      <c r="LI541" s="227"/>
      <c r="LJ541" s="227"/>
      <c r="LK541" s="227"/>
      <c r="LL541" s="227"/>
      <c r="LM541" s="227"/>
      <c r="LN541" s="227"/>
      <c r="LO541" s="227"/>
      <c r="LP541" s="227"/>
      <c r="LQ541" s="227"/>
      <c r="LR541" s="227"/>
      <c r="LS541" s="227"/>
      <c r="LT541" s="227"/>
      <c r="LU541" s="227"/>
      <c r="LV541" s="227"/>
      <c r="LW541" s="227"/>
      <c r="LX541" s="227"/>
      <c r="LY541" s="227"/>
      <c r="LZ541" s="227"/>
      <c r="MA541" s="227"/>
      <c r="MB541" s="227"/>
      <c r="MC541" s="227"/>
      <c r="MD541" s="227"/>
      <c r="ME541" s="227"/>
      <c r="MF541" s="227"/>
      <c r="MG541" s="227"/>
      <c r="MH541" s="227"/>
      <c r="MI541" s="227"/>
      <c r="MJ541" s="227"/>
      <c r="MK541" s="227"/>
      <c r="ML541" s="227"/>
      <c r="MM541" s="227"/>
      <c r="MN541" s="227"/>
      <c r="MO541" s="227"/>
      <c r="MP541" s="227"/>
      <c r="MQ541" s="227"/>
      <c r="MR541" s="227"/>
      <c r="MS541" s="227"/>
      <c r="MT541" s="227"/>
      <c r="MU541" s="227"/>
      <c r="MV541" s="227"/>
      <c r="MW541" s="227"/>
      <c r="MX541" s="227"/>
      <c r="MY541" s="227"/>
      <c r="MZ541" s="227"/>
      <c r="NA541" s="227"/>
      <c r="NB541" s="227"/>
      <c r="NC541" s="227"/>
      <c r="ND541" s="227"/>
      <c r="NE541" s="227"/>
      <c r="NF541" s="227"/>
      <c r="NG541" s="227"/>
      <c r="NH541" s="227"/>
      <c r="NI541" s="227"/>
      <c r="NJ541" s="227"/>
      <c r="NK541" s="227"/>
      <c r="NL541" s="227"/>
      <c r="NM541" s="227"/>
      <c r="NN541" s="227"/>
      <c r="NO541" s="227"/>
      <c r="NP541" s="227"/>
      <c r="NQ541" s="227"/>
      <c r="NR541" s="227"/>
      <c r="NS541" s="227"/>
      <c r="NT541" s="227"/>
      <c r="NU541" s="227"/>
      <c r="NV541" s="227"/>
      <c r="NW541" s="227"/>
      <c r="NX541" s="227"/>
      <c r="NY541" s="227"/>
      <c r="NZ541" s="227"/>
      <c r="OA541" s="227"/>
      <c r="OB541" s="227"/>
      <c r="OC541" s="227"/>
      <c r="OD541" s="227"/>
      <c r="OE541" s="227"/>
      <c r="OF541" s="227"/>
      <c r="OG541" s="227"/>
      <c r="OH541" s="227"/>
      <c r="OI541" s="227"/>
      <c r="OJ541" s="227"/>
      <c r="OK541" s="227"/>
      <c r="OL541" s="227"/>
      <c r="OM541" s="227"/>
      <c r="ON541" s="227"/>
      <c r="OO541" s="227"/>
      <c r="OP541" s="227"/>
      <c r="OQ541" s="227"/>
      <c r="OR541" s="227"/>
      <c r="OS541" s="227"/>
      <c r="OT541" s="227"/>
      <c r="OU541" s="227"/>
      <c r="OV541" s="227"/>
      <c r="OW541" s="227"/>
      <c r="OX541" s="227"/>
      <c r="OY541" s="227"/>
      <c r="OZ541" s="227"/>
      <c r="PA541" s="227"/>
      <c r="PB541" s="227"/>
      <c r="PC541" s="227"/>
      <c r="PD541" s="227"/>
      <c r="PE541" s="227"/>
      <c r="PF541" s="227"/>
      <c r="PG541" s="227"/>
      <c r="PH541" s="227"/>
      <c r="PI541" s="227"/>
      <c r="PJ541" s="227"/>
      <c r="PK541" s="227"/>
      <c r="PL541" s="227"/>
      <c r="PM541" s="227"/>
      <c r="PN541" s="227"/>
      <c r="PO541" s="227"/>
      <c r="PP541" s="227"/>
      <c r="PQ541" s="227"/>
      <c r="PR541" s="227"/>
      <c r="PS541" s="227"/>
      <c r="PT541" s="227"/>
      <c r="PU541" s="227"/>
      <c r="PV541" s="227"/>
      <c r="PW541" s="227"/>
      <c r="PX541" s="227"/>
      <c r="PY541" s="227"/>
      <c r="PZ541" s="227"/>
      <c r="QA541" s="227"/>
      <c r="QB541" s="227"/>
      <c r="QC541" s="227"/>
      <c r="QD541" s="227"/>
      <c r="QE541" s="227"/>
      <c r="QF541" s="227"/>
      <c r="QG541" s="227"/>
      <c r="QH541" s="227"/>
      <c r="QI541" s="227"/>
      <c r="QJ541" s="227"/>
      <c r="QK541" s="227"/>
      <c r="QL541" s="227"/>
      <c r="QM541" s="227"/>
      <c r="QN541" s="227"/>
      <c r="QO541" s="227"/>
      <c r="QP541" s="227"/>
      <c r="QQ541" s="227"/>
      <c r="QR541" s="227"/>
      <c r="QS541" s="227"/>
      <c r="QT541" s="227"/>
      <c r="QU541" s="227"/>
      <c r="QV541" s="227"/>
      <c r="QW541" s="227"/>
      <c r="QX541" s="227"/>
      <c r="QY541" s="227"/>
      <c r="QZ541" s="227"/>
      <c r="RA541" s="227"/>
      <c r="RB541" s="227"/>
      <c r="RC541" s="227"/>
      <c r="RD541" s="227"/>
      <c r="RE541" s="227"/>
      <c r="RF541" s="227"/>
      <c r="RG541" s="227"/>
      <c r="RH541" s="227"/>
      <c r="RI541" s="227"/>
      <c r="RJ541" s="227"/>
      <c r="RK541" s="227"/>
      <c r="RL541" s="227"/>
      <c r="RM541" s="227"/>
      <c r="RN541" s="227"/>
      <c r="RO541" s="227"/>
      <c r="RP541" s="227"/>
      <c r="RQ541" s="227"/>
      <c r="RR541" s="227"/>
      <c r="RS541" s="227"/>
      <c r="RT541" s="227"/>
      <c r="RU541" s="227"/>
      <c r="RV541" s="227"/>
      <c r="RW541" s="227"/>
      <c r="RX541" s="227"/>
      <c r="RY541" s="227"/>
      <c r="RZ541" s="227"/>
      <c r="SA541" s="227"/>
      <c r="SB541" s="227"/>
      <c r="SC541" s="227"/>
      <c r="SD541" s="227"/>
      <c r="SE541" s="227"/>
      <c r="SF541" s="227"/>
      <c r="SG541" s="227"/>
      <c r="SH541" s="227"/>
      <c r="SI541" s="227"/>
      <c r="SJ541" s="227"/>
      <c r="SK541" s="227"/>
      <c r="SL541" s="227"/>
      <c r="SM541" s="227"/>
      <c r="SN541" s="227"/>
      <c r="SO541" s="227"/>
      <c r="SP541" s="227"/>
      <c r="SQ541" s="227"/>
      <c r="SR541" s="227"/>
      <c r="SS541" s="227"/>
      <c r="ST541" s="227"/>
      <c r="SU541" s="227"/>
      <c r="SV541" s="227"/>
      <c r="SW541" s="227"/>
      <c r="SX541" s="227"/>
      <c r="SY541" s="227"/>
      <c r="SZ541" s="227"/>
      <c r="TA541" s="227"/>
      <c r="TB541" s="227"/>
      <c r="TC541" s="227"/>
      <c r="TD541" s="227"/>
      <c r="TE541" s="227"/>
      <c r="TF541" s="227"/>
      <c r="TG541" s="227"/>
      <c r="TH541" s="227"/>
      <c r="TI541" s="227"/>
      <c r="TJ541" s="227"/>
      <c r="TK541" s="227"/>
      <c r="TL541" s="227"/>
      <c r="TM541" s="227"/>
      <c r="TN541" s="227"/>
      <c r="TO541" s="227"/>
      <c r="TP541" s="227"/>
      <c r="TQ541" s="227"/>
      <c r="TR541" s="227"/>
      <c r="TS541" s="227"/>
      <c r="TT541" s="227"/>
      <c r="TU541" s="227"/>
      <c r="TV541" s="227"/>
      <c r="TW541" s="227"/>
      <c r="TX541" s="227"/>
      <c r="TY541" s="227"/>
      <c r="TZ541" s="227"/>
      <c r="UA541" s="227"/>
      <c r="UB541" s="227"/>
      <c r="UC541" s="227"/>
      <c r="UD541" s="227"/>
      <c r="UE541" s="227"/>
      <c r="UF541" s="227"/>
      <c r="UG541" s="227"/>
      <c r="UH541" s="227"/>
      <c r="UI541" s="227"/>
      <c r="UJ541" s="227"/>
      <c r="UK541" s="227"/>
      <c r="UL541" s="227"/>
      <c r="UM541" s="227"/>
      <c r="UN541" s="227"/>
      <c r="UO541" s="227"/>
      <c r="UP541" s="227"/>
      <c r="UQ541" s="227"/>
      <c r="UR541" s="227"/>
      <c r="US541" s="227"/>
      <c r="UT541" s="227"/>
      <c r="UU541" s="227"/>
      <c r="UV541" s="227"/>
      <c r="UW541" s="227"/>
      <c r="UX541" s="227"/>
      <c r="UY541" s="227"/>
      <c r="UZ541" s="227"/>
      <c r="VA541" s="227"/>
      <c r="VB541" s="227"/>
      <c r="VC541" s="227"/>
      <c r="VD541" s="227"/>
      <c r="VE541" s="227"/>
      <c r="VF541" s="227"/>
      <c r="VG541" s="227"/>
      <c r="VH541" s="227"/>
      <c r="VI541" s="227"/>
      <c r="VJ541" s="227"/>
      <c r="VK541" s="227"/>
      <c r="VL541" s="227"/>
      <c r="VM541" s="227"/>
      <c r="VN541" s="227"/>
      <c r="VO541" s="227"/>
      <c r="VP541" s="227"/>
      <c r="VQ541" s="227"/>
      <c r="VR541" s="227"/>
      <c r="VS541" s="227"/>
      <c r="VT541" s="227"/>
      <c r="VU541" s="227"/>
      <c r="VV541" s="227"/>
      <c r="VW541" s="227"/>
      <c r="VX541" s="227"/>
      <c r="VY541" s="227"/>
      <c r="VZ541" s="227"/>
      <c r="WA541" s="227"/>
      <c r="WB541" s="227"/>
      <c r="WC541" s="227"/>
      <c r="WD541" s="227"/>
      <c r="WE541" s="227"/>
      <c r="WF541" s="227"/>
      <c r="WG541" s="227"/>
      <c r="WH541" s="227"/>
      <c r="WI541" s="227"/>
      <c r="WJ541" s="227"/>
      <c r="WK541" s="227"/>
      <c r="WL541" s="227"/>
      <c r="WM541" s="227"/>
      <c r="WN541" s="227"/>
      <c r="WO541" s="227"/>
      <c r="WP541" s="227"/>
      <c r="WQ541" s="227"/>
      <c r="WR541" s="227"/>
      <c r="WS541" s="227"/>
      <c r="WT541" s="227"/>
      <c r="WU541" s="227"/>
      <c r="WV541" s="227"/>
      <c r="WW541" s="227"/>
      <c r="WX541" s="227"/>
      <c r="WY541" s="227"/>
      <c r="WZ541" s="227"/>
      <c r="XA541" s="227"/>
      <c r="XB541" s="227"/>
      <c r="XC541" s="227"/>
      <c r="XD541" s="227"/>
      <c r="XE541" s="227"/>
      <c r="XF541" s="227"/>
      <c r="XG541" s="227"/>
      <c r="XH541" s="227"/>
      <c r="XI541" s="227"/>
      <c r="XJ541" s="227"/>
      <c r="XK541" s="227"/>
      <c r="XL541" s="227"/>
      <c r="XM541" s="227"/>
      <c r="XN541" s="227"/>
      <c r="XO541" s="227"/>
      <c r="XP541" s="227"/>
      <c r="XQ541" s="227"/>
      <c r="XR541" s="227"/>
      <c r="XS541" s="227"/>
      <c r="XT541" s="227"/>
      <c r="XU541" s="227"/>
      <c r="XV541" s="227"/>
      <c r="XW541" s="227"/>
      <c r="XX541" s="227"/>
      <c r="XY541" s="227"/>
      <c r="XZ541" s="227"/>
      <c r="YA541" s="227"/>
      <c r="YB541" s="227"/>
      <c r="YC541" s="227"/>
      <c r="YD541" s="227"/>
      <c r="YE541" s="227"/>
      <c r="YF541" s="227"/>
      <c r="YG541" s="227"/>
      <c r="YH541" s="227"/>
      <c r="YI541" s="227"/>
      <c r="YJ541" s="227"/>
      <c r="YK541" s="227"/>
      <c r="YL541" s="227"/>
      <c r="YM541" s="227"/>
      <c r="YN541" s="227"/>
      <c r="YO541" s="227"/>
      <c r="YP541" s="227"/>
      <c r="YQ541" s="227"/>
      <c r="YR541" s="227"/>
      <c r="YS541" s="227"/>
      <c r="YT541" s="227"/>
      <c r="YU541" s="227"/>
      <c r="YV541" s="227"/>
      <c r="YW541" s="227"/>
      <c r="YX541" s="227"/>
      <c r="YY541" s="227"/>
      <c r="YZ541" s="227"/>
      <c r="ZA541" s="227"/>
      <c r="ZB541" s="227"/>
      <c r="ZC541" s="227"/>
      <c r="ZD541" s="227"/>
      <c r="ZE541" s="227"/>
      <c r="ZF541" s="227"/>
      <c r="ZG541" s="227"/>
      <c r="ZH541" s="227"/>
      <c r="ZI541" s="227"/>
      <c r="ZJ541" s="227"/>
      <c r="ZK541" s="227"/>
      <c r="ZL541" s="227"/>
      <c r="ZM541" s="227"/>
      <c r="ZN541" s="227"/>
      <c r="ZO541" s="227"/>
      <c r="ZP541" s="227"/>
      <c r="ZQ541" s="227"/>
      <c r="ZR541" s="227"/>
      <c r="ZS541" s="227"/>
      <c r="ZT541" s="227"/>
      <c r="ZU541" s="227"/>
      <c r="ZV541" s="227"/>
      <c r="ZW541" s="227"/>
      <c r="ZX541" s="227"/>
      <c r="ZY541" s="227"/>
      <c r="ZZ541" s="227"/>
      <c r="AAA541" s="227"/>
      <c r="AAB541" s="227"/>
      <c r="AAC541" s="227"/>
      <c r="AAD541" s="227"/>
      <c r="AAE541" s="227"/>
      <c r="AAF541" s="227"/>
      <c r="AAG541" s="227"/>
      <c r="AAH541" s="227"/>
      <c r="AAI541" s="227"/>
      <c r="AAJ541" s="227"/>
      <c r="AAK541" s="227"/>
      <c r="AAL541" s="227"/>
      <c r="AAM541" s="227"/>
      <c r="AAN541" s="227"/>
      <c r="AAO541" s="227"/>
      <c r="AAP541" s="227"/>
      <c r="AAQ541" s="227"/>
      <c r="AAR541" s="227"/>
      <c r="AAS541" s="227"/>
      <c r="AAT541" s="227"/>
      <c r="AAU541" s="227"/>
      <c r="AAV541" s="227"/>
      <c r="AAW541" s="227"/>
      <c r="AAX541" s="227"/>
      <c r="AAY541" s="227"/>
      <c r="AAZ541" s="227"/>
      <c r="ABA541" s="227"/>
      <c r="ABB541" s="227"/>
      <c r="ABC541" s="227"/>
      <c r="ABD541" s="227"/>
      <c r="ABE541" s="227"/>
      <c r="ABF541" s="227"/>
      <c r="ABG541" s="227"/>
      <c r="ABH541" s="227"/>
      <c r="ABI541" s="227"/>
      <c r="ABJ541" s="227"/>
      <c r="ABK541" s="227"/>
      <c r="ABL541" s="227"/>
      <c r="ABM541" s="227"/>
      <c r="ABN541" s="227"/>
      <c r="ABO541" s="227"/>
      <c r="ABP541" s="227"/>
      <c r="ABQ541" s="227"/>
      <c r="ABR541" s="227"/>
      <c r="ABS541" s="227"/>
      <c r="ABT541" s="227"/>
      <c r="ABU541" s="227"/>
      <c r="ABV541" s="227"/>
      <c r="ABW541" s="227"/>
      <c r="ABX541" s="227"/>
      <c r="ABY541" s="227"/>
      <c r="ABZ541" s="227"/>
      <c r="ACA541" s="227"/>
      <c r="ACB541" s="227"/>
      <c r="ACC541" s="227"/>
      <c r="ACD541" s="227"/>
      <c r="ACE541" s="227"/>
      <c r="ACF541" s="227"/>
      <c r="ACG541" s="227"/>
      <c r="ACH541" s="227"/>
      <c r="ACI541" s="227"/>
      <c r="ACJ541" s="227"/>
      <c r="ACK541" s="227"/>
      <c r="ACL541" s="227"/>
      <c r="ACM541" s="227"/>
      <c r="ACN541" s="227"/>
      <c r="ACO541" s="227"/>
      <c r="ACP541" s="227"/>
      <c r="ACQ541" s="227"/>
      <c r="ACR541" s="227"/>
      <c r="ACS541" s="227"/>
      <c r="ACT541" s="227"/>
      <c r="ACU541" s="227"/>
      <c r="ACV541" s="227"/>
      <c r="ACW541" s="227"/>
      <c r="ACX541" s="227"/>
      <c r="ACY541" s="227"/>
      <c r="ACZ541" s="227"/>
      <c r="ADA541" s="227"/>
      <c r="ADB541" s="227"/>
      <c r="ADC541" s="227"/>
      <c r="ADD541" s="227"/>
      <c r="ADE541" s="227"/>
      <c r="ADF541" s="227"/>
      <c r="ADG541" s="227"/>
      <c r="ADH541" s="227"/>
      <c r="ADI541" s="227"/>
      <c r="ADJ541" s="227"/>
      <c r="ADK541" s="227"/>
      <c r="ADL541" s="227"/>
      <c r="ADM541" s="227"/>
      <c r="ADN541" s="227"/>
      <c r="ADO541" s="227"/>
      <c r="ADP541" s="227"/>
      <c r="ADQ541" s="227"/>
      <c r="ADR541" s="227"/>
      <c r="ADS541" s="227"/>
      <c r="ADT541" s="227"/>
      <c r="ADU541" s="227"/>
      <c r="ADV541" s="227"/>
      <c r="ADW541" s="227"/>
      <c r="ADX541" s="227"/>
      <c r="ADY541" s="227"/>
      <c r="ADZ541" s="227"/>
      <c r="AEA541" s="227"/>
      <c r="AEB541" s="227"/>
      <c r="AEC541" s="227"/>
      <c r="AED541" s="227"/>
      <c r="AEE541" s="227"/>
      <c r="AEF541" s="227"/>
      <c r="AEG541" s="227"/>
      <c r="AEH541" s="227"/>
      <c r="AEI541" s="227"/>
      <c r="AEJ541" s="227"/>
      <c r="AEK541" s="227"/>
      <c r="AEL541" s="227"/>
      <c r="AEM541" s="227"/>
      <c r="AEN541" s="227"/>
      <c r="AEO541" s="227"/>
      <c r="AEP541" s="227"/>
      <c r="AEQ541" s="227"/>
      <c r="AER541" s="227"/>
      <c r="AES541" s="227"/>
      <c r="AET541" s="227"/>
      <c r="AEU541" s="227"/>
      <c r="AEV541" s="227"/>
      <c r="AEW541" s="227"/>
      <c r="AEX541" s="227"/>
      <c r="AEY541" s="227"/>
      <c r="AEZ541" s="227"/>
      <c r="AFA541" s="227"/>
      <c r="AFB541" s="227"/>
      <c r="AFC541" s="227"/>
      <c r="AFD541" s="227"/>
      <c r="AFE541" s="227"/>
      <c r="AFF541" s="227"/>
      <c r="AFG541" s="227"/>
      <c r="AFH541" s="227"/>
      <c r="AFI541" s="227"/>
      <c r="AFJ541" s="227"/>
      <c r="AFK541" s="227"/>
      <c r="AFL541" s="227"/>
      <c r="AFM541" s="227"/>
      <c r="AFN541" s="227"/>
      <c r="AFO541" s="227"/>
      <c r="AFP541" s="227"/>
      <c r="AFQ541" s="227"/>
      <c r="AFR541" s="227"/>
      <c r="AFS541" s="227"/>
      <c r="AFT541" s="227"/>
      <c r="AFU541" s="227"/>
      <c r="AFV541" s="227"/>
      <c r="AFW541" s="227"/>
      <c r="AFX541" s="227"/>
      <c r="AFY541" s="227"/>
      <c r="AFZ541" s="227"/>
      <c r="AGA541" s="227"/>
      <c r="AGB541" s="227"/>
      <c r="AGC541" s="227"/>
      <c r="AGD541" s="227"/>
      <c r="AGE541" s="227"/>
      <c r="AGF541" s="227"/>
      <c r="AGG541" s="227"/>
      <c r="AGH541" s="227"/>
      <c r="AGI541" s="227"/>
      <c r="AGJ541" s="227"/>
      <c r="AGK541" s="227"/>
      <c r="AGL541" s="227"/>
      <c r="AGM541" s="227"/>
      <c r="AGN541" s="227"/>
      <c r="AGO541" s="227"/>
      <c r="AGP541" s="227"/>
      <c r="AGQ541" s="227"/>
      <c r="AGR541" s="227"/>
      <c r="AGS541" s="227"/>
      <c r="AGT541" s="227"/>
      <c r="AGU541" s="227"/>
      <c r="AGV541" s="227"/>
      <c r="AGW541" s="227"/>
      <c r="AGX541" s="227"/>
      <c r="AGY541" s="227"/>
      <c r="AGZ541" s="227"/>
      <c r="AHA541" s="227"/>
      <c r="AHB541" s="227"/>
      <c r="AHC541" s="227"/>
      <c r="AHD541" s="227"/>
      <c r="AHE541" s="227"/>
      <c r="AHF541" s="227"/>
      <c r="AHG541" s="227"/>
      <c r="AHH541" s="227"/>
      <c r="AHI541" s="227"/>
      <c r="AHJ541" s="227"/>
      <c r="AHK541" s="227"/>
      <c r="AHL541" s="227"/>
      <c r="AHM541" s="227"/>
      <c r="AHN541" s="227"/>
      <c r="AHO541" s="227"/>
      <c r="AHP541" s="227"/>
      <c r="AHQ541" s="227"/>
      <c r="AHR541" s="227"/>
      <c r="AHS541" s="227"/>
      <c r="AHT541" s="227"/>
      <c r="AHU541" s="227"/>
      <c r="AHV541" s="227"/>
      <c r="AHW541" s="227"/>
      <c r="AHX541" s="227"/>
      <c r="AHY541" s="227"/>
      <c r="AHZ541" s="227"/>
      <c r="AIA541" s="227"/>
      <c r="AIB541" s="227"/>
      <c r="AIC541" s="227"/>
      <c r="AID541" s="227"/>
      <c r="AIE541" s="227"/>
      <c r="AIF541" s="227"/>
      <c r="AIG541" s="227"/>
      <c r="AIH541" s="227"/>
      <c r="AII541" s="227"/>
      <c r="AIJ541" s="227"/>
      <c r="AIK541" s="227"/>
      <c r="AIL541" s="227"/>
      <c r="AIM541" s="227"/>
      <c r="AIN541" s="227"/>
      <c r="AIO541" s="227"/>
      <c r="AIP541" s="227"/>
      <c r="AIQ541" s="227"/>
      <c r="AIR541" s="227"/>
      <c r="AIS541" s="227"/>
      <c r="AIT541" s="227"/>
      <c r="AIU541" s="227"/>
      <c r="AIV541" s="227"/>
      <c r="AIW541" s="227"/>
      <c r="AIX541" s="227"/>
      <c r="AIY541" s="227"/>
      <c r="AIZ541" s="227"/>
      <c r="AJA541" s="227"/>
      <c r="AJB541" s="227"/>
      <c r="AJC541" s="227"/>
      <c r="AJD541" s="227"/>
      <c r="AJE541" s="227"/>
      <c r="AJF541" s="227"/>
      <c r="AJG541" s="227"/>
      <c r="AJH541" s="227"/>
      <c r="AJI541" s="227"/>
      <c r="AJJ541" s="227"/>
      <c r="AJK541" s="227"/>
      <c r="AJL541" s="227"/>
      <c r="AJM541" s="227"/>
      <c r="AJN541" s="227"/>
      <c r="AJO541" s="227"/>
      <c r="AJP541" s="227"/>
      <c r="AJQ541" s="227"/>
      <c r="AJR541" s="227"/>
      <c r="AJS541" s="227"/>
      <c r="AJT541" s="227"/>
      <c r="AJU541" s="227"/>
      <c r="AJV541" s="227"/>
      <c r="AJW541" s="227"/>
      <c r="AJX541" s="227"/>
      <c r="AJY541" s="227"/>
      <c r="AJZ541" s="227"/>
      <c r="AKA541" s="227"/>
      <c r="AKB541" s="227"/>
      <c r="AKC541" s="227"/>
      <c r="AKD541" s="227"/>
      <c r="AKE541" s="227"/>
      <c r="AKF541" s="227"/>
      <c r="AKG541" s="227"/>
      <c r="AKH541" s="227"/>
      <c r="AKI541" s="227"/>
      <c r="AKJ541" s="227"/>
      <c r="AKK541" s="227"/>
      <c r="AKL541" s="227"/>
      <c r="AKM541" s="227"/>
      <c r="AKN541" s="227"/>
      <c r="AKO541" s="227"/>
      <c r="AKP541" s="227"/>
      <c r="AKQ541" s="227"/>
      <c r="AKR541" s="227"/>
      <c r="AKS541" s="227"/>
      <c r="AKT541" s="227"/>
      <c r="AKU541" s="227"/>
      <c r="AKV541" s="227"/>
      <c r="AKW541" s="227"/>
      <c r="AKX541" s="227"/>
      <c r="AKY541" s="227"/>
      <c r="AKZ541" s="227"/>
      <c r="ALA541" s="227"/>
      <c r="ALB541" s="227"/>
      <c r="ALC541" s="227"/>
      <c r="ALD541" s="227"/>
      <c r="ALE541" s="227"/>
      <c r="ALF541" s="227"/>
      <c r="ALG541" s="227"/>
      <c r="ALH541" s="227"/>
      <c r="ALI541" s="227"/>
      <c r="ALJ541" s="227"/>
      <c r="ALK541" s="227"/>
      <c r="ALL541" s="227"/>
      <c r="ALM541" s="227"/>
      <c r="ALN541" s="227"/>
      <c r="ALO541" s="227"/>
      <c r="ALP541" s="227"/>
      <c r="ALQ541" s="227"/>
      <c r="ALR541" s="227"/>
      <c r="ALS541" s="227"/>
      <c r="ALT541" s="227"/>
      <c r="ALU541" s="227"/>
      <c r="ALV541" s="227"/>
      <c r="ALW541" s="227"/>
      <c r="ALX541" s="227"/>
      <c r="ALY541" s="227"/>
      <c r="ALZ541" s="227"/>
      <c r="AMA541" s="227"/>
      <c r="AMB541" s="227"/>
      <c r="AMC541" s="227"/>
      <c r="AMD541" s="227"/>
      <c r="AME541" s="227"/>
      <c r="AMF541" s="227"/>
      <c r="AMG541" s="227"/>
      <c r="AMH541" s="227"/>
      <c r="AMI541" s="227"/>
      <c r="AMJ541" s="227"/>
      <c r="AMK541" s="227"/>
      <c r="AML541" s="227"/>
      <c r="AMM541" s="227"/>
      <c r="AMN541" s="227"/>
      <c r="AMO541" s="227"/>
      <c r="AMP541" s="227"/>
      <c r="AMQ541" s="227"/>
      <c r="AMR541" s="227"/>
      <c r="AMS541" s="227"/>
      <c r="AMT541" s="227"/>
      <c r="AMU541" s="227"/>
      <c r="AMV541" s="227"/>
      <c r="AMW541" s="227"/>
      <c r="AMX541" s="227"/>
    </row>
    <row r="542" spans="1:1038" ht="18" customHeight="1">
      <c r="A542" s="389" t="s">
        <v>2065</v>
      </c>
      <c r="B542" s="226" t="s">
        <v>1647</v>
      </c>
      <c r="C542" s="226"/>
      <c r="D542" s="226" t="s">
        <v>1279</v>
      </c>
      <c r="E542" s="226">
        <v>74</v>
      </c>
      <c r="F542" s="226">
        <v>3</v>
      </c>
      <c r="G542" s="558" t="str">
        <f t="shared" si="168"/>
        <v>74-3</v>
      </c>
      <c r="H542" s="226">
        <v>0</v>
      </c>
      <c r="I542">
        <v>12</v>
      </c>
      <c r="J542" s="544">
        <f t="shared" si="177"/>
        <v>1</v>
      </c>
      <c r="K542" s="545" t="b">
        <f>IF(J543=1,IF(((VLOOKUP($G542,[1]Depth_Lookup!A$3:J$410,9,FALSE))-(I542/100))=0,"Good",IF(((VLOOKUP($G542,[1]Depth_Lookup!$A$3:$J$550,9,FALSE))-(I542/100))&gt;0,"Too Short","Too Long")))</f>
        <v>0</v>
      </c>
      <c r="L542" s="171">
        <f>(VLOOKUP($G542,Depth_Lookup!$A$3:$J$410,10,FALSE))+(H542/100)</f>
        <v>184.55</v>
      </c>
      <c r="M542" s="171">
        <f>(VLOOKUP($G542,Depth_Lookup!$A$3:$J$410,10,FALSE))+(I542/100)</f>
        <v>184.67000000000002</v>
      </c>
      <c r="N542" s="232" t="s">
        <v>2087</v>
      </c>
      <c r="O542" s="226">
        <v>1</v>
      </c>
      <c r="P542" s="226" t="s">
        <v>853</v>
      </c>
      <c r="Q542" s="226" t="s">
        <v>125</v>
      </c>
      <c r="R542" s="391" t="str">
        <f t="shared" si="175"/>
        <v>SerpentinizedHarzburgite</v>
      </c>
      <c r="S542" s="226" t="s">
        <v>700</v>
      </c>
      <c r="T542" s="226" t="s">
        <v>116</v>
      </c>
      <c r="U542" s="226"/>
      <c r="V542" s="226"/>
      <c r="W542" s="226" t="s">
        <v>102</v>
      </c>
      <c r="X542" s="391">
        <f>VLOOKUP(W542,[1]definitions_list_lookup!A$13:B$19,2,0)</f>
        <v>5</v>
      </c>
      <c r="Y542" s="226" t="s">
        <v>90</v>
      </c>
      <c r="Z542" s="226" t="s">
        <v>91</v>
      </c>
      <c r="AA542" s="226" t="s">
        <v>1685</v>
      </c>
      <c r="AB542" s="226"/>
      <c r="AC542" s="226"/>
      <c r="AD542" s="226"/>
      <c r="AE542" s="393"/>
      <c r="AF542" s="558" t="e">
        <f>VLOOKUP(AE542,[1]definitions_list_mag!$V$12:$W$15,2,0)</f>
        <v>#N/A</v>
      </c>
      <c r="AG542" s="394"/>
      <c r="AH542" s="226"/>
      <c r="AI542" s="257">
        <v>79</v>
      </c>
      <c r="AJ542" s="226"/>
      <c r="AK542" s="226"/>
      <c r="AL542" s="226"/>
      <c r="AM542" s="226"/>
      <c r="AN542" s="226"/>
      <c r="AO542" s="257"/>
      <c r="AP542" s="226"/>
      <c r="AQ542" s="226"/>
      <c r="AR542" s="226"/>
      <c r="AS542" s="226"/>
      <c r="AT542" s="226"/>
      <c r="AU542" s="257"/>
      <c r="AV542" s="226"/>
      <c r="AW542" s="226"/>
      <c r="AX542" s="226"/>
      <c r="AY542" s="226"/>
      <c r="AZ542" s="226"/>
      <c r="BA542" s="257">
        <v>20</v>
      </c>
      <c r="BB542" s="226">
        <v>5</v>
      </c>
      <c r="BC542" s="226">
        <v>2</v>
      </c>
      <c r="BD542" s="226" t="s">
        <v>118</v>
      </c>
      <c r="BE542" s="226" t="s">
        <v>103</v>
      </c>
      <c r="BF542" s="226" t="s">
        <v>2067</v>
      </c>
      <c r="BG542" s="257"/>
      <c r="BH542" s="226"/>
      <c r="BI542" s="226"/>
      <c r="BJ542" s="226"/>
      <c r="BK542" s="226"/>
      <c r="BL542" s="226"/>
      <c r="BM542" s="257">
        <v>1</v>
      </c>
      <c r="BN542" s="226">
        <v>1</v>
      </c>
      <c r="BO542" s="226">
        <v>0.5</v>
      </c>
      <c r="BP542" s="226"/>
      <c r="BQ542" s="226"/>
      <c r="BR542" s="226"/>
      <c r="BS542" s="226"/>
      <c r="BT542" s="226"/>
      <c r="BU542" s="226"/>
      <c r="BV542" s="226"/>
      <c r="BW542" s="226"/>
      <c r="BX542" s="226"/>
      <c r="BY542" s="257"/>
      <c r="BZ542" s="226"/>
      <c r="CA542" s="226"/>
      <c r="CB542" s="226"/>
      <c r="CC542" s="226"/>
      <c r="CD542" s="226"/>
      <c r="CE542" s="226"/>
      <c r="CF542" s="399">
        <f t="shared" si="178"/>
        <v>100</v>
      </c>
      <c r="CG542" s="259"/>
      <c r="CH542" s="559" t="s">
        <v>1329</v>
      </c>
      <c r="CI542" s="559">
        <v>90</v>
      </c>
      <c r="CJ542" s="559" t="s">
        <v>514</v>
      </c>
      <c r="CK542" s="560"/>
      <c r="CL542" s="560"/>
      <c r="CM542" s="560"/>
      <c r="CN542" s="560"/>
      <c r="CO542" s="560"/>
      <c r="CP542" s="560"/>
      <c r="CQ542" s="560"/>
      <c r="CR542" s="560"/>
      <c r="CS542" s="560"/>
      <c r="CT542" s="560"/>
      <c r="CU542" s="560"/>
      <c r="CV542" s="560"/>
      <c r="CW542" s="560"/>
      <c r="CX542" s="560"/>
      <c r="CY542" s="560"/>
      <c r="CZ542" s="560"/>
      <c r="DA542" s="560"/>
      <c r="DB542" s="560">
        <v>85</v>
      </c>
      <c r="DC542" s="561">
        <v>15</v>
      </c>
      <c r="DD542" s="560"/>
      <c r="DE542" s="560"/>
      <c r="DF542" s="560"/>
      <c r="DG542" s="560"/>
      <c r="DH542" s="560"/>
      <c r="DI542" s="560"/>
      <c r="DJ542" s="560"/>
      <c r="DK542" s="396"/>
      <c r="DL542" s="259"/>
      <c r="DM542" s="560"/>
      <c r="DN542" s="560"/>
      <c r="DO542" s="563"/>
      <c r="DP542" s="564"/>
      <c r="DQ542" s="565"/>
      <c r="DR542" s="563"/>
      <c r="DS542" s="565"/>
      <c r="DT542" s="543" t="s">
        <v>2088</v>
      </c>
      <c r="DU542" s="566"/>
      <c r="DV542" s="566"/>
      <c r="DW542" s="400" t="e">
        <f>VLOOKUP(P542,[1]definitions_list_lookup!$K$30:$L$54,2,0)</f>
        <v>#N/A</v>
      </c>
      <c r="DX542" s="567" t="s">
        <v>1716</v>
      </c>
      <c r="DY542" s="567" t="s">
        <v>1853</v>
      </c>
      <c r="DZ542" s="155"/>
      <c r="EA542" s="139"/>
      <c r="ED542" s="229" t="s">
        <v>2517</v>
      </c>
      <c r="EE542" s="140"/>
      <c r="EG542" s="140"/>
      <c r="EI542" s="218"/>
      <c r="EJ542" s="143"/>
      <c r="EK542" s="221"/>
      <c r="EM542" s="109"/>
      <c r="EN542" s="109"/>
      <c r="EZ542" s="192" t="e">
        <f t="shared" si="185"/>
        <v>#DIV/0!</v>
      </c>
      <c r="FA542" s="192" t="e">
        <f t="shared" si="186"/>
        <v>#DIV/0!</v>
      </c>
      <c r="FB542" s="192" t="e">
        <f t="shared" si="187"/>
        <v>#DIV/0!</v>
      </c>
      <c r="FC542" s="192" t="e">
        <f t="shared" si="188"/>
        <v>#DIV/0!</v>
      </c>
      <c r="FD542" s="192" t="e">
        <f t="shared" si="189"/>
        <v>#DIV/0!</v>
      </c>
      <c r="FE542" s="193" t="e">
        <f t="shared" si="190"/>
        <v>#DIV/0!</v>
      </c>
      <c r="FF542" s="194" t="e">
        <f t="shared" si="191"/>
        <v>#DIV/0!</v>
      </c>
      <c r="FI542" s="778">
        <f t="shared" si="192"/>
        <v>0</v>
      </c>
      <c r="FJ542" s="779" t="e">
        <f t="shared" si="193"/>
        <v>#DIV/0!</v>
      </c>
      <c r="FK542" s="779" t="e">
        <f t="shared" si="194"/>
        <v>#DIV/0!</v>
      </c>
      <c r="FL542" s="780" t="e">
        <f t="shared" si="195"/>
        <v>#DIV/0!</v>
      </c>
      <c r="FM542" s="169" t="e">
        <f t="shared" si="196"/>
        <v>#DIV/0!</v>
      </c>
      <c r="FN542" s="783" t="e">
        <f t="shared" si="197"/>
        <v>#DIV/0!</v>
      </c>
    </row>
    <row r="543" spans="1:1038" s="288" customFormat="1" ht="18" customHeight="1">
      <c r="A543" s="352" t="s">
        <v>2065</v>
      </c>
      <c r="B543" s="227" t="s">
        <v>1647</v>
      </c>
      <c r="C543" s="227"/>
      <c r="D543" s="227" t="s">
        <v>1279</v>
      </c>
      <c r="E543" s="227">
        <v>74</v>
      </c>
      <c r="F543" s="227">
        <v>3</v>
      </c>
      <c r="G543" s="570" t="str">
        <f t="shared" si="168"/>
        <v>74-3</v>
      </c>
      <c r="H543" s="227">
        <v>12</v>
      </c>
      <c r="I543" s="479">
        <v>36</v>
      </c>
      <c r="J543" s="477">
        <f t="shared" si="177"/>
        <v>0</v>
      </c>
      <c r="K543" s="478" t="b">
        <f>IF(J545=1,IF(((VLOOKUP($G543,[1]Depth_Lookup!A$3:J$410,9,FALSE))-(I543/100))=0,"Good",IF(((VLOOKUP($G543,[1]Depth_Lookup!$A$3:$J$550,9,FALSE))-(I543/100))&gt;0,"Too Short","Too Long")))</f>
        <v>0</v>
      </c>
      <c r="L543" s="171">
        <f>(VLOOKUP($G543,Depth_Lookup!$A$3:$J$410,10,FALSE))+(H543/100)</f>
        <v>184.67000000000002</v>
      </c>
      <c r="M543" s="171">
        <f>(VLOOKUP($G543,Depth_Lookup!$A$3:$J$410,10,FALSE))+(I543/100)</f>
        <v>184.91000000000003</v>
      </c>
      <c r="N543" s="230">
        <v>44</v>
      </c>
      <c r="O543" s="227">
        <v>2</v>
      </c>
      <c r="P543" s="227" t="s">
        <v>853</v>
      </c>
      <c r="Q543" s="227" t="s">
        <v>125</v>
      </c>
      <c r="R543" s="286" t="str">
        <f t="shared" si="175"/>
        <v>SerpentinizedHarzburgite</v>
      </c>
      <c r="S543" s="227" t="s">
        <v>116</v>
      </c>
      <c r="T543" s="227" t="s">
        <v>700</v>
      </c>
      <c r="U543" s="227" t="s">
        <v>108</v>
      </c>
      <c r="V543" s="227" t="s">
        <v>509</v>
      </c>
      <c r="W543" s="227" t="s">
        <v>102</v>
      </c>
      <c r="X543" s="286">
        <f>VLOOKUP(W543,[1]definitions_list_lookup!A$13:B$19,2,0)</f>
        <v>5</v>
      </c>
      <c r="Y543" s="227" t="s">
        <v>90</v>
      </c>
      <c r="Z543" s="227" t="s">
        <v>91</v>
      </c>
      <c r="AA543" s="227"/>
      <c r="AB543" s="227"/>
      <c r="AC543" s="227"/>
      <c r="AD543" s="227"/>
      <c r="AE543" s="233"/>
      <c r="AF543" s="570" t="e">
        <f>VLOOKUP(AE543,[1]definitions_list_mag!$V$12:$W$15,2,0)</f>
        <v>#N/A</v>
      </c>
      <c r="AG543" s="237"/>
      <c r="AH543" s="227"/>
      <c r="AI543" s="240">
        <v>59</v>
      </c>
      <c r="AJ543" s="227"/>
      <c r="AK543" s="227"/>
      <c r="AL543" s="227"/>
      <c r="AM543" s="227"/>
      <c r="AN543" s="227"/>
      <c r="AO543" s="240"/>
      <c r="AP543" s="227"/>
      <c r="AQ543" s="227"/>
      <c r="AR543" s="227"/>
      <c r="AS543" s="227"/>
      <c r="AT543" s="227"/>
      <c r="AU543" s="240"/>
      <c r="AV543" s="227"/>
      <c r="AW543" s="227"/>
      <c r="AX543" s="227"/>
      <c r="AY543" s="227"/>
      <c r="AZ543" s="227"/>
      <c r="BA543" s="240">
        <v>40</v>
      </c>
      <c r="BB543" s="227">
        <v>10</v>
      </c>
      <c r="BC543" s="227">
        <v>8</v>
      </c>
      <c r="BD543" s="227" t="s">
        <v>110</v>
      </c>
      <c r="BE543" s="227" t="s">
        <v>103</v>
      </c>
      <c r="BF543" s="227"/>
      <c r="BG543" s="240"/>
      <c r="BH543" s="227"/>
      <c r="BI543" s="227"/>
      <c r="BJ543" s="227"/>
      <c r="BK543" s="227"/>
      <c r="BL543" s="227"/>
      <c r="BM543" s="240">
        <v>1</v>
      </c>
      <c r="BN543" s="227">
        <v>1</v>
      </c>
      <c r="BO543" s="227">
        <v>0.5</v>
      </c>
      <c r="BP543" s="227"/>
      <c r="BQ543" s="227"/>
      <c r="BR543" s="227"/>
      <c r="BS543" s="227"/>
      <c r="BT543" s="227"/>
      <c r="BU543" s="227"/>
      <c r="BV543" s="227"/>
      <c r="BW543" s="227"/>
      <c r="BX543" s="227"/>
      <c r="BY543" s="240"/>
      <c r="BZ543" s="227"/>
      <c r="CA543" s="227"/>
      <c r="CB543" s="227"/>
      <c r="CC543" s="227"/>
      <c r="CD543" s="227"/>
      <c r="CE543" s="227"/>
      <c r="CF543" s="290">
        <f t="shared" si="178"/>
        <v>100</v>
      </c>
      <c r="CG543" s="148"/>
      <c r="CH543" s="571" t="s">
        <v>1783</v>
      </c>
      <c r="CI543" s="571">
        <v>80</v>
      </c>
      <c r="CJ543" s="571" t="s">
        <v>514</v>
      </c>
      <c r="CK543" s="572"/>
      <c r="CL543" s="572"/>
      <c r="CM543" s="572"/>
      <c r="CN543" s="572"/>
      <c r="CO543" s="572"/>
      <c r="CP543" s="572"/>
      <c r="CQ543" s="572"/>
      <c r="CR543" s="572"/>
      <c r="CS543" s="572"/>
      <c r="CT543" s="572"/>
      <c r="CU543" s="572"/>
      <c r="CV543" s="572"/>
      <c r="CW543" s="572"/>
      <c r="CX543" s="572"/>
      <c r="CY543" s="572"/>
      <c r="CZ543" s="572"/>
      <c r="DA543" s="572"/>
      <c r="DB543" s="572">
        <v>65</v>
      </c>
      <c r="DC543" s="573">
        <v>35</v>
      </c>
      <c r="DD543" s="572"/>
      <c r="DE543" s="572"/>
      <c r="DF543" s="572"/>
      <c r="DG543" s="572"/>
      <c r="DH543" s="572"/>
      <c r="DI543" s="572"/>
      <c r="DJ543" s="572"/>
      <c r="DK543" s="208"/>
      <c r="DL543" s="148"/>
      <c r="DM543" s="572"/>
      <c r="DN543" s="572"/>
      <c r="DO543" s="574"/>
      <c r="DP543" s="575"/>
      <c r="DQ543" s="576"/>
      <c r="DR543" s="574"/>
      <c r="DS543" s="576"/>
      <c r="DT543" s="283" t="s">
        <v>2089</v>
      </c>
      <c r="DU543" s="577"/>
      <c r="DV543" s="577"/>
      <c r="DW543" s="291" t="e">
        <f>VLOOKUP(P543,[1]definitions_list_lookup!$K$30:$L$54,2,0)</f>
        <v>#N/A</v>
      </c>
      <c r="DX543" s="578" t="s">
        <v>1716</v>
      </c>
      <c r="DY543" s="578" t="s">
        <v>1853</v>
      </c>
      <c r="DZ543" s="154"/>
      <c r="EA543" s="154"/>
      <c r="EB543" s="229"/>
      <c r="EC543" s="292"/>
      <c r="ED543" s="229" t="s">
        <v>2517</v>
      </c>
      <c r="EE543" s="293"/>
      <c r="EF543" s="294"/>
      <c r="EG543" s="293"/>
      <c r="EH543" s="295"/>
      <c r="EI543" s="296"/>
      <c r="EJ543" s="297"/>
      <c r="EK543" s="298"/>
      <c r="EL543" s="293"/>
      <c r="EM543" s="295"/>
      <c r="EN543" s="295"/>
      <c r="EO543" s="321"/>
      <c r="EP543" s="321"/>
      <c r="EQ543" s="321"/>
      <c r="ER543" s="321"/>
      <c r="ES543" s="321"/>
      <c r="ET543" s="321"/>
      <c r="EU543" s="321"/>
      <c r="EV543" s="322"/>
      <c r="EW543" s="322"/>
      <c r="EX543" s="322"/>
      <c r="EY543" s="322"/>
      <c r="EZ543" s="192" t="e">
        <f t="shared" si="185"/>
        <v>#DIV/0!</v>
      </c>
      <c r="FA543" s="192" t="e">
        <f t="shared" si="186"/>
        <v>#DIV/0!</v>
      </c>
      <c r="FB543" s="192" t="e">
        <f t="shared" si="187"/>
        <v>#DIV/0!</v>
      </c>
      <c r="FC543" s="192" t="e">
        <f t="shared" si="188"/>
        <v>#DIV/0!</v>
      </c>
      <c r="FD543" s="192" t="e">
        <f t="shared" si="189"/>
        <v>#DIV/0!</v>
      </c>
      <c r="FE543" s="193" t="e">
        <f t="shared" si="190"/>
        <v>#DIV/0!</v>
      </c>
      <c r="FF543" s="194" t="e">
        <f t="shared" si="191"/>
        <v>#DIV/0!</v>
      </c>
      <c r="FG543" s="293"/>
      <c r="FH543" s="295"/>
      <c r="FI543" s="778">
        <f t="shared" si="192"/>
        <v>0</v>
      </c>
      <c r="FJ543" s="779" t="e">
        <f t="shared" si="193"/>
        <v>#DIV/0!</v>
      </c>
      <c r="FK543" s="779" t="e">
        <f t="shared" si="194"/>
        <v>#DIV/0!</v>
      </c>
      <c r="FL543" s="780" t="e">
        <f t="shared" si="195"/>
        <v>#DIV/0!</v>
      </c>
      <c r="FM543" s="169" t="e">
        <f t="shared" si="196"/>
        <v>#DIV/0!</v>
      </c>
      <c r="FN543" s="783" t="e">
        <f t="shared" si="197"/>
        <v>#DIV/0!</v>
      </c>
      <c r="FO543" s="227"/>
      <c r="FP543" s="227"/>
      <c r="FQ543" s="227"/>
      <c r="FR543" s="227"/>
      <c r="FS543" s="227"/>
      <c r="FT543" s="227"/>
      <c r="FU543" s="227"/>
      <c r="FV543" s="227"/>
      <c r="FW543" s="227"/>
      <c r="FX543" s="227"/>
      <c r="FY543" s="227"/>
      <c r="FZ543" s="227"/>
      <c r="GA543" s="227"/>
      <c r="GB543" s="227"/>
      <c r="GC543" s="227"/>
      <c r="GD543" s="227"/>
      <c r="GE543" s="227"/>
      <c r="GF543" s="227"/>
      <c r="GG543" s="227"/>
      <c r="GH543" s="227"/>
      <c r="GI543" s="227"/>
      <c r="GJ543" s="227"/>
      <c r="GK543" s="227"/>
      <c r="GL543" s="227"/>
      <c r="GM543" s="227"/>
      <c r="GN543" s="227"/>
      <c r="GO543" s="227"/>
      <c r="GP543" s="227"/>
      <c r="GQ543" s="227"/>
      <c r="GR543" s="227"/>
      <c r="GS543" s="227"/>
      <c r="GT543" s="227"/>
      <c r="GU543" s="227"/>
      <c r="GV543" s="227"/>
      <c r="GW543" s="227"/>
      <c r="GX543" s="227"/>
      <c r="GY543" s="227"/>
      <c r="GZ543" s="227"/>
      <c r="HA543" s="227"/>
      <c r="HB543" s="227"/>
      <c r="HC543" s="227"/>
      <c r="HD543" s="227"/>
      <c r="HE543" s="227"/>
      <c r="HF543" s="227"/>
      <c r="HG543" s="227"/>
      <c r="HH543" s="227"/>
      <c r="HI543" s="227"/>
      <c r="HJ543" s="227"/>
      <c r="HK543" s="227"/>
      <c r="HL543" s="227"/>
      <c r="HM543" s="227"/>
      <c r="HN543" s="227"/>
      <c r="HO543" s="227"/>
      <c r="HP543" s="227"/>
      <c r="HQ543" s="227"/>
      <c r="HR543" s="227"/>
      <c r="HS543" s="227"/>
      <c r="HT543" s="227"/>
      <c r="HU543" s="227"/>
      <c r="HV543" s="227"/>
      <c r="HW543" s="227"/>
      <c r="HX543" s="227"/>
      <c r="HY543" s="227"/>
      <c r="HZ543" s="227"/>
      <c r="IA543" s="227"/>
      <c r="IB543" s="227"/>
      <c r="IC543" s="227"/>
      <c r="ID543" s="227"/>
      <c r="IE543" s="227"/>
      <c r="IF543" s="227"/>
      <c r="IG543" s="227"/>
      <c r="IH543" s="227"/>
      <c r="II543" s="227"/>
      <c r="IJ543" s="227"/>
      <c r="IK543" s="227"/>
      <c r="IL543" s="227"/>
      <c r="IM543" s="227"/>
      <c r="IN543" s="227"/>
      <c r="IO543" s="227"/>
      <c r="IP543" s="227"/>
      <c r="IQ543" s="227"/>
      <c r="IR543" s="227"/>
      <c r="IS543" s="227"/>
      <c r="IT543" s="227"/>
      <c r="IU543" s="227"/>
      <c r="IV543" s="227"/>
      <c r="IW543" s="227"/>
      <c r="IX543" s="227"/>
      <c r="IY543" s="227"/>
      <c r="IZ543" s="227"/>
      <c r="JA543" s="227"/>
      <c r="JB543" s="227"/>
      <c r="JC543" s="227"/>
      <c r="JD543" s="227"/>
      <c r="JE543" s="227"/>
      <c r="JF543" s="227"/>
      <c r="JG543" s="227"/>
      <c r="JH543" s="227"/>
      <c r="JI543" s="227"/>
      <c r="JJ543" s="227"/>
      <c r="JK543" s="227"/>
      <c r="JL543" s="227"/>
      <c r="JM543" s="227"/>
      <c r="JN543" s="227"/>
      <c r="JO543" s="227"/>
      <c r="JP543" s="227"/>
      <c r="JQ543" s="227"/>
      <c r="JR543" s="227"/>
      <c r="JS543" s="227"/>
      <c r="JT543" s="227"/>
      <c r="JU543" s="227"/>
      <c r="JV543" s="227"/>
      <c r="JW543" s="227"/>
      <c r="JX543" s="227"/>
      <c r="JY543" s="227"/>
      <c r="JZ543" s="227"/>
      <c r="KA543" s="227"/>
      <c r="KB543" s="227"/>
      <c r="KC543" s="227"/>
      <c r="KD543" s="227"/>
      <c r="KE543" s="227"/>
      <c r="KF543" s="227"/>
      <c r="KG543" s="227"/>
      <c r="KH543" s="227"/>
      <c r="KI543" s="227"/>
      <c r="KJ543" s="227"/>
      <c r="KK543" s="227"/>
      <c r="KL543" s="227"/>
      <c r="KM543" s="227"/>
      <c r="KN543" s="227"/>
      <c r="KO543" s="227"/>
      <c r="KP543" s="227"/>
      <c r="KQ543" s="227"/>
      <c r="KR543" s="227"/>
      <c r="KS543" s="227"/>
      <c r="KT543" s="227"/>
      <c r="KU543" s="227"/>
      <c r="KV543" s="227"/>
      <c r="KW543" s="227"/>
      <c r="KX543" s="227"/>
      <c r="KY543" s="227"/>
      <c r="KZ543" s="227"/>
      <c r="LA543" s="227"/>
      <c r="LB543" s="227"/>
      <c r="LC543" s="227"/>
      <c r="LD543" s="227"/>
      <c r="LE543" s="227"/>
      <c r="LF543" s="227"/>
      <c r="LG543" s="227"/>
      <c r="LH543" s="227"/>
      <c r="LI543" s="227"/>
      <c r="LJ543" s="227"/>
      <c r="LK543" s="227"/>
      <c r="LL543" s="227"/>
      <c r="LM543" s="227"/>
      <c r="LN543" s="227"/>
      <c r="LO543" s="227"/>
      <c r="LP543" s="227"/>
      <c r="LQ543" s="227"/>
      <c r="LR543" s="227"/>
      <c r="LS543" s="227"/>
      <c r="LT543" s="227"/>
      <c r="LU543" s="227"/>
      <c r="LV543" s="227"/>
      <c r="LW543" s="227"/>
      <c r="LX543" s="227"/>
      <c r="LY543" s="227"/>
      <c r="LZ543" s="227"/>
      <c r="MA543" s="227"/>
      <c r="MB543" s="227"/>
      <c r="MC543" s="227"/>
      <c r="MD543" s="227"/>
      <c r="ME543" s="227"/>
      <c r="MF543" s="227"/>
      <c r="MG543" s="227"/>
      <c r="MH543" s="227"/>
      <c r="MI543" s="227"/>
      <c r="MJ543" s="227"/>
      <c r="MK543" s="227"/>
      <c r="ML543" s="227"/>
      <c r="MM543" s="227"/>
      <c r="MN543" s="227"/>
      <c r="MO543" s="227"/>
      <c r="MP543" s="227"/>
      <c r="MQ543" s="227"/>
      <c r="MR543" s="227"/>
      <c r="MS543" s="227"/>
      <c r="MT543" s="227"/>
      <c r="MU543" s="227"/>
      <c r="MV543" s="227"/>
      <c r="MW543" s="227"/>
      <c r="MX543" s="227"/>
      <c r="MY543" s="227"/>
      <c r="MZ543" s="227"/>
      <c r="NA543" s="227"/>
      <c r="NB543" s="227"/>
      <c r="NC543" s="227"/>
      <c r="ND543" s="227"/>
      <c r="NE543" s="227"/>
      <c r="NF543" s="227"/>
      <c r="NG543" s="227"/>
      <c r="NH543" s="227"/>
      <c r="NI543" s="227"/>
      <c r="NJ543" s="227"/>
      <c r="NK543" s="227"/>
      <c r="NL543" s="227"/>
      <c r="NM543" s="227"/>
      <c r="NN543" s="227"/>
      <c r="NO543" s="227"/>
      <c r="NP543" s="227"/>
      <c r="NQ543" s="227"/>
      <c r="NR543" s="227"/>
      <c r="NS543" s="227"/>
      <c r="NT543" s="227"/>
      <c r="NU543" s="227"/>
      <c r="NV543" s="227"/>
      <c r="NW543" s="227"/>
      <c r="NX543" s="227"/>
      <c r="NY543" s="227"/>
      <c r="NZ543" s="227"/>
      <c r="OA543" s="227"/>
      <c r="OB543" s="227"/>
      <c r="OC543" s="227"/>
      <c r="OD543" s="227"/>
      <c r="OE543" s="227"/>
      <c r="OF543" s="227"/>
      <c r="OG543" s="227"/>
      <c r="OH543" s="227"/>
      <c r="OI543" s="227"/>
      <c r="OJ543" s="227"/>
      <c r="OK543" s="227"/>
      <c r="OL543" s="227"/>
      <c r="OM543" s="227"/>
      <c r="ON543" s="227"/>
      <c r="OO543" s="227"/>
      <c r="OP543" s="227"/>
      <c r="OQ543" s="227"/>
      <c r="OR543" s="227"/>
      <c r="OS543" s="227"/>
      <c r="OT543" s="227"/>
      <c r="OU543" s="227"/>
      <c r="OV543" s="227"/>
      <c r="OW543" s="227"/>
      <c r="OX543" s="227"/>
      <c r="OY543" s="227"/>
      <c r="OZ543" s="227"/>
      <c r="PA543" s="227"/>
      <c r="PB543" s="227"/>
      <c r="PC543" s="227"/>
      <c r="PD543" s="227"/>
      <c r="PE543" s="227"/>
      <c r="PF543" s="227"/>
      <c r="PG543" s="227"/>
      <c r="PH543" s="227"/>
      <c r="PI543" s="227"/>
      <c r="PJ543" s="227"/>
      <c r="PK543" s="227"/>
      <c r="PL543" s="227"/>
      <c r="PM543" s="227"/>
      <c r="PN543" s="227"/>
      <c r="PO543" s="227"/>
      <c r="PP543" s="227"/>
      <c r="PQ543" s="227"/>
      <c r="PR543" s="227"/>
      <c r="PS543" s="227"/>
      <c r="PT543" s="227"/>
      <c r="PU543" s="227"/>
      <c r="PV543" s="227"/>
      <c r="PW543" s="227"/>
      <c r="PX543" s="227"/>
      <c r="PY543" s="227"/>
      <c r="PZ543" s="227"/>
      <c r="QA543" s="227"/>
      <c r="QB543" s="227"/>
      <c r="QC543" s="227"/>
      <c r="QD543" s="227"/>
      <c r="QE543" s="227"/>
      <c r="QF543" s="227"/>
      <c r="QG543" s="227"/>
      <c r="QH543" s="227"/>
      <c r="QI543" s="227"/>
      <c r="QJ543" s="227"/>
      <c r="QK543" s="227"/>
      <c r="QL543" s="227"/>
      <c r="QM543" s="227"/>
      <c r="QN543" s="227"/>
      <c r="QO543" s="227"/>
      <c r="QP543" s="227"/>
      <c r="QQ543" s="227"/>
      <c r="QR543" s="227"/>
      <c r="QS543" s="227"/>
      <c r="QT543" s="227"/>
      <c r="QU543" s="227"/>
      <c r="QV543" s="227"/>
      <c r="QW543" s="227"/>
      <c r="QX543" s="227"/>
      <c r="QY543" s="227"/>
      <c r="QZ543" s="227"/>
      <c r="RA543" s="227"/>
      <c r="RB543" s="227"/>
      <c r="RC543" s="227"/>
      <c r="RD543" s="227"/>
      <c r="RE543" s="227"/>
      <c r="RF543" s="227"/>
      <c r="RG543" s="227"/>
      <c r="RH543" s="227"/>
      <c r="RI543" s="227"/>
      <c r="RJ543" s="227"/>
      <c r="RK543" s="227"/>
      <c r="RL543" s="227"/>
      <c r="RM543" s="227"/>
      <c r="RN543" s="227"/>
      <c r="RO543" s="227"/>
      <c r="RP543" s="227"/>
      <c r="RQ543" s="227"/>
      <c r="RR543" s="227"/>
      <c r="RS543" s="227"/>
      <c r="RT543" s="227"/>
      <c r="RU543" s="227"/>
      <c r="RV543" s="227"/>
      <c r="RW543" s="227"/>
      <c r="RX543" s="227"/>
      <c r="RY543" s="227"/>
      <c r="RZ543" s="227"/>
      <c r="SA543" s="227"/>
      <c r="SB543" s="227"/>
      <c r="SC543" s="227"/>
      <c r="SD543" s="227"/>
      <c r="SE543" s="227"/>
      <c r="SF543" s="227"/>
      <c r="SG543" s="227"/>
      <c r="SH543" s="227"/>
      <c r="SI543" s="227"/>
      <c r="SJ543" s="227"/>
      <c r="SK543" s="227"/>
      <c r="SL543" s="227"/>
      <c r="SM543" s="227"/>
      <c r="SN543" s="227"/>
      <c r="SO543" s="227"/>
      <c r="SP543" s="227"/>
      <c r="SQ543" s="227"/>
      <c r="SR543" s="227"/>
      <c r="SS543" s="227"/>
      <c r="ST543" s="227"/>
      <c r="SU543" s="227"/>
      <c r="SV543" s="227"/>
      <c r="SW543" s="227"/>
      <c r="SX543" s="227"/>
      <c r="SY543" s="227"/>
      <c r="SZ543" s="227"/>
      <c r="TA543" s="227"/>
      <c r="TB543" s="227"/>
      <c r="TC543" s="227"/>
      <c r="TD543" s="227"/>
      <c r="TE543" s="227"/>
      <c r="TF543" s="227"/>
      <c r="TG543" s="227"/>
      <c r="TH543" s="227"/>
      <c r="TI543" s="227"/>
      <c r="TJ543" s="227"/>
      <c r="TK543" s="227"/>
      <c r="TL543" s="227"/>
      <c r="TM543" s="227"/>
      <c r="TN543" s="227"/>
      <c r="TO543" s="227"/>
      <c r="TP543" s="227"/>
      <c r="TQ543" s="227"/>
      <c r="TR543" s="227"/>
      <c r="TS543" s="227"/>
      <c r="TT543" s="227"/>
      <c r="TU543" s="227"/>
      <c r="TV543" s="227"/>
      <c r="TW543" s="227"/>
      <c r="TX543" s="227"/>
      <c r="TY543" s="227"/>
      <c r="TZ543" s="227"/>
      <c r="UA543" s="227"/>
      <c r="UB543" s="227"/>
      <c r="UC543" s="227"/>
      <c r="UD543" s="227"/>
      <c r="UE543" s="227"/>
      <c r="UF543" s="227"/>
      <c r="UG543" s="227"/>
      <c r="UH543" s="227"/>
      <c r="UI543" s="227"/>
      <c r="UJ543" s="227"/>
      <c r="UK543" s="227"/>
      <c r="UL543" s="227"/>
      <c r="UM543" s="227"/>
      <c r="UN543" s="227"/>
      <c r="UO543" s="227"/>
      <c r="UP543" s="227"/>
      <c r="UQ543" s="227"/>
      <c r="UR543" s="227"/>
      <c r="US543" s="227"/>
      <c r="UT543" s="227"/>
      <c r="UU543" s="227"/>
      <c r="UV543" s="227"/>
      <c r="UW543" s="227"/>
      <c r="UX543" s="227"/>
      <c r="UY543" s="227"/>
      <c r="UZ543" s="227"/>
      <c r="VA543" s="227"/>
      <c r="VB543" s="227"/>
      <c r="VC543" s="227"/>
      <c r="VD543" s="227"/>
      <c r="VE543" s="227"/>
      <c r="VF543" s="227"/>
      <c r="VG543" s="227"/>
      <c r="VH543" s="227"/>
      <c r="VI543" s="227"/>
      <c r="VJ543" s="227"/>
      <c r="VK543" s="227"/>
      <c r="VL543" s="227"/>
      <c r="VM543" s="227"/>
      <c r="VN543" s="227"/>
      <c r="VO543" s="227"/>
      <c r="VP543" s="227"/>
      <c r="VQ543" s="227"/>
      <c r="VR543" s="227"/>
      <c r="VS543" s="227"/>
      <c r="VT543" s="227"/>
      <c r="VU543" s="227"/>
      <c r="VV543" s="227"/>
      <c r="VW543" s="227"/>
      <c r="VX543" s="227"/>
      <c r="VY543" s="227"/>
      <c r="VZ543" s="227"/>
      <c r="WA543" s="227"/>
      <c r="WB543" s="227"/>
      <c r="WC543" s="227"/>
      <c r="WD543" s="227"/>
      <c r="WE543" s="227"/>
      <c r="WF543" s="227"/>
      <c r="WG543" s="227"/>
      <c r="WH543" s="227"/>
      <c r="WI543" s="227"/>
      <c r="WJ543" s="227"/>
      <c r="WK543" s="227"/>
      <c r="WL543" s="227"/>
      <c r="WM543" s="227"/>
      <c r="WN543" s="227"/>
      <c r="WO543" s="227"/>
      <c r="WP543" s="227"/>
      <c r="WQ543" s="227"/>
      <c r="WR543" s="227"/>
      <c r="WS543" s="227"/>
      <c r="WT543" s="227"/>
      <c r="WU543" s="227"/>
      <c r="WV543" s="227"/>
      <c r="WW543" s="227"/>
      <c r="WX543" s="227"/>
      <c r="WY543" s="227"/>
      <c r="WZ543" s="227"/>
      <c r="XA543" s="227"/>
      <c r="XB543" s="227"/>
      <c r="XC543" s="227"/>
      <c r="XD543" s="227"/>
      <c r="XE543" s="227"/>
      <c r="XF543" s="227"/>
      <c r="XG543" s="227"/>
      <c r="XH543" s="227"/>
      <c r="XI543" s="227"/>
      <c r="XJ543" s="227"/>
      <c r="XK543" s="227"/>
      <c r="XL543" s="227"/>
      <c r="XM543" s="227"/>
      <c r="XN543" s="227"/>
      <c r="XO543" s="227"/>
      <c r="XP543" s="227"/>
      <c r="XQ543" s="227"/>
      <c r="XR543" s="227"/>
      <c r="XS543" s="227"/>
      <c r="XT543" s="227"/>
      <c r="XU543" s="227"/>
      <c r="XV543" s="227"/>
      <c r="XW543" s="227"/>
      <c r="XX543" s="227"/>
      <c r="XY543" s="227"/>
      <c r="XZ543" s="227"/>
      <c r="YA543" s="227"/>
      <c r="YB543" s="227"/>
      <c r="YC543" s="227"/>
      <c r="YD543" s="227"/>
      <c r="YE543" s="227"/>
      <c r="YF543" s="227"/>
      <c r="YG543" s="227"/>
      <c r="YH543" s="227"/>
      <c r="YI543" s="227"/>
      <c r="YJ543" s="227"/>
      <c r="YK543" s="227"/>
      <c r="YL543" s="227"/>
      <c r="YM543" s="227"/>
      <c r="YN543" s="227"/>
      <c r="YO543" s="227"/>
      <c r="YP543" s="227"/>
      <c r="YQ543" s="227"/>
      <c r="YR543" s="227"/>
      <c r="YS543" s="227"/>
      <c r="YT543" s="227"/>
      <c r="YU543" s="227"/>
      <c r="YV543" s="227"/>
      <c r="YW543" s="227"/>
      <c r="YX543" s="227"/>
      <c r="YY543" s="227"/>
      <c r="YZ543" s="227"/>
      <c r="ZA543" s="227"/>
      <c r="ZB543" s="227"/>
      <c r="ZC543" s="227"/>
      <c r="ZD543" s="227"/>
      <c r="ZE543" s="227"/>
      <c r="ZF543" s="227"/>
      <c r="ZG543" s="227"/>
      <c r="ZH543" s="227"/>
      <c r="ZI543" s="227"/>
      <c r="ZJ543" s="227"/>
      <c r="ZK543" s="227"/>
      <c r="ZL543" s="227"/>
      <c r="ZM543" s="227"/>
      <c r="ZN543" s="227"/>
      <c r="ZO543" s="227"/>
      <c r="ZP543" s="227"/>
      <c r="ZQ543" s="227"/>
      <c r="ZR543" s="227"/>
      <c r="ZS543" s="227"/>
      <c r="ZT543" s="227"/>
      <c r="ZU543" s="227"/>
      <c r="ZV543" s="227"/>
      <c r="ZW543" s="227"/>
      <c r="ZX543" s="227"/>
      <c r="ZY543" s="227"/>
      <c r="ZZ543" s="227"/>
      <c r="AAA543" s="227"/>
      <c r="AAB543" s="227"/>
      <c r="AAC543" s="227"/>
      <c r="AAD543" s="227"/>
      <c r="AAE543" s="227"/>
      <c r="AAF543" s="227"/>
      <c r="AAG543" s="227"/>
      <c r="AAH543" s="227"/>
      <c r="AAI543" s="227"/>
      <c r="AAJ543" s="227"/>
      <c r="AAK543" s="227"/>
      <c r="AAL543" s="227"/>
      <c r="AAM543" s="227"/>
      <c r="AAN543" s="227"/>
      <c r="AAO543" s="227"/>
      <c r="AAP543" s="227"/>
      <c r="AAQ543" s="227"/>
      <c r="AAR543" s="227"/>
      <c r="AAS543" s="227"/>
      <c r="AAT543" s="227"/>
      <c r="AAU543" s="227"/>
      <c r="AAV543" s="227"/>
      <c r="AAW543" s="227"/>
      <c r="AAX543" s="227"/>
      <c r="AAY543" s="227"/>
      <c r="AAZ543" s="227"/>
      <c r="ABA543" s="227"/>
      <c r="ABB543" s="227"/>
      <c r="ABC543" s="227"/>
      <c r="ABD543" s="227"/>
      <c r="ABE543" s="227"/>
      <c r="ABF543" s="227"/>
      <c r="ABG543" s="227"/>
      <c r="ABH543" s="227"/>
      <c r="ABI543" s="227"/>
      <c r="ABJ543" s="227"/>
      <c r="ABK543" s="227"/>
      <c r="ABL543" s="227"/>
      <c r="ABM543" s="227"/>
      <c r="ABN543" s="227"/>
      <c r="ABO543" s="227"/>
      <c r="ABP543" s="227"/>
      <c r="ABQ543" s="227"/>
      <c r="ABR543" s="227"/>
      <c r="ABS543" s="227"/>
      <c r="ABT543" s="227"/>
      <c r="ABU543" s="227"/>
      <c r="ABV543" s="227"/>
      <c r="ABW543" s="227"/>
      <c r="ABX543" s="227"/>
      <c r="ABY543" s="227"/>
      <c r="ABZ543" s="227"/>
      <c r="ACA543" s="227"/>
      <c r="ACB543" s="227"/>
      <c r="ACC543" s="227"/>
      <c r="ACD543" s="227"/>
      <c r="ACE543" s="227"/>
      <c r="ACF543" s="227"/>
      <c r="ACG543" s="227"/>
      <c r="ACH543" s="227"/>
      <c r="ACI543" s="227"/>
      <c r="ACJ543" s="227"/>
      <c r="ACK543" s="227"/>
      <c r="ACL543" s="227"/>
      <c r="ACM543" s="227"/>
      <c r="ACN543" s="227"/>
      <c r="ACO543" s="227"/>
      <c r="ACP543" s="227"/>
      <c r="ACQ543" s="227"/>
      <c r="ACR543" s="227"/>
      <c r="ACS543" s="227"/>
      <c r="ACT543" s="227"/>
      <c r="ACU543" s="227"/>
      <c r="ACV543" s="227"/>
      <c r="ACW543" s="227"/>
      <c r="ACX543" s="227"/>
      <c r="ACY543" s="227"/>
      <c r="ACZ543" s="227"/>
      <c r="ADA543" s="227"/>
      <c r="ADB543" s="227"/>
      <c r="ADC543" s="227"/>
      <c r="ADD543" s="227"/>
      <c r="ADE543" s="227"/>
      <c r="ADF543" s="227"/>
      <c r="ADG543" s="227"/>
      <c r="ADH543" s="227"/>
      <c r="ADI543" s="227"/>
      <c r="ADJ543" s="227"/>
      <c r="ADK543" s="227"/>
      <c r="ADL543" s="227"/>
      <c r="ADM543" s="227"/>
      <c r="ADN543" s="227"/>
      <c r="ADO543" s="227"/>
      <c r="ADP543" s="227"/>
      <c r="ADQ543" s="227"/>
      <c r="ADR543" s="227"/>
      <c r="ADS543" s="227"/>
      <c r="ADT543" s="227"/>
      <c r="ADU543" s="227"/>
      <c r="ADV543" s="227"/>
      <c r="ADW543" s="227"/>
      <c r="ADX543" s="227"/>
      <c r="ADY543" s="227"/>
      <c r="ADZ543" s="227"/>
      <c r="AEA543" s="227"/>
      <c r="AEB543" s="227"/>
      <c r="AEC543" s="227"/>
      <c r="AED543" s="227"/>
      <c r="AEE543" s="227"/>
      <c r="AEF543" s="227"/>
      <c r="AEG543" s="227"/>
      <c r="AEH543" s="227"/>
      <c r="AEI543" s="227"/>
      <c r="AEJ543" s="227"/>
      <c r="AEK543" s="227"/>
      <c r="AEL543" s="227"/>
      <c r="AEM543" s="227"/>
      <c r="AEN543" s="227"/>
      <c r="AEO543" s="227"/>
      <c r="AEP543" s="227"/>
      <c r="AEQ543" s="227"/>
      <c r="AER543" s="227"/>
      <c r="AES543" s="227"/>
      <c r="AET543" s="227"/>
      <c r="AEU543" s="227"/>
      <c r="AEV543" s="227"/>
      <c r="AEW543" s="227"/>
      <c r="AEX543" s="227"/>
      <c r="AEY543" s="227"/>
      <c r="AEZ543" s="227"/>
      <c r="AFA543" s="227"/>
      <c r="AFB543" s="227"/>
      <c r="AFC543" s="227"/>
      <c r="AFD543" s="227"/>
      <c r="AFE543" s="227"/>
      <c r="AFF543" s="227"/>
      <c r="AFG543" s="227"/>
      <c r="AFH543" s="227"/>
      <c r="AFI543" s="227"/>
      <c r="AFJ543" s="227"/>
      <c r="AFK543" s="227"/>
      <c r="AFL543" s="227"/>
      <c r="AFM543" s="227"/>
      <c r="AFN543" s="227"/>
      <c r="AFO543" s="227"/>
      <c r="AFP543" s="227"/>
      <c r="AFQ543" s="227"/>
      <c r="AFR543" s="227"/>
      <c r="AFS543" s="227"/>
      <c r="AFT543" s="227"/>
      <c r="AFU543" s="227"/>
      <c r="AFV543" s="227"/>
      <c r="AFW543" s="227"/>
      <c r="AFX543" s="227"/>
      <c r="AFY543" s="227"/>
      <c r="AFZ543" s="227"/>
      <c r="AGA543" s="227"/>
      <c r="AGB543" s="227"/>
      <c r="AGC543" s="227"/>
      <c r="AGD543" s="227"/>
      <c r="AGE543" s="227"/>
      <c r="AGF543" s="227"/>
      <c r="AGG543" s="227"/>
      <c r="AGH543" s="227"/>
      <c r="AGI543" s="227"/>
      <c r="AGJ543" s="227"/>
      <c r="AGK543" s="227"/>
      <c r="AGL543" s="227"/>
      <c r="AGM543" s="227"/>
      <c r="AGN543" s="227"/>
      <c r="AGO543" s="227"/>
      <c r="AGP543" s="227"/>
      <c r="AGQ543" s="227"/>
      <c r="AGR543" s="227"/>
      <c r="AGS543" s="227"/>
      <c r="AGT543" s="227"/>
      <c r="AGU543" s="227"/>
      <c r="AGV543" s="227"/>
      <c r="AGW543" s="227"/>
      <c r="AGX543" s="227"/>
      <c r="AGY543" s="227"/>
      <c r="AGZ543" s="227"/>
      <c r="AHA543" s="227"/>
      <c r="AHB543" s="227"/>
      <c r="AHC543" s="227"/>
      <c r="AHD543" s="227"/>
      <c r="AHE543" s="227"/>
      <c r="AHF543" s="227"/>
      <c r="AHG543" s="227"/>
      <c r="AHH543" s="227"/>
      <c r="AHI543" s="227"/>
      <c r="AHJ543" s="227"/>
      <c r="AHK543" s="227"/>
      <c r="AHL543" s="227"/>
      <c r="AHM543" s="227"/>
      <c r="AHN543" s="227"/>
      <c r="AHO543" s="227"/>
      <c r="AHP543" s="227"/>
      <c r="AHQ543" s="227"/>
      <c r="AHR543" s="227"/>
      <c r="AHS543" s="227"/>
      <c r="AHT543" s="227"/>
      <c r="AHU543" s="227"/>
      <c r="AHV543" s="227"/>
      <c r="AHW543" s="227"/>
      <c r="AHX543" s="227"/>
      <c r="AHY543" s="227"/>
      <c r="AHZ543" s="227"/>
      <c r="AIA543" s="227"/>
      <c r="AIB543" s="227"/>
      <c r="AIC543" s="227"/>
      <c r="AID543" s="227"/>
      <c r="AIE543" s="227"/>
      <c r="AIF543" s="227"/>
      <c r="AIG543" s="227"/>
      <c r="AIH543" s="227"/>
      <c r="AII543" s="227"/>
      <c r="AIJ543" s="227"/>
      <c r="AIK543" s="227"/>
      <c r="AIL543" s="227"/>
      <c r="AIM543" s="227"/>
      <c r="AIN543" s="227"/>
      <c r="AIO543" s="227"/>
      <c r="AIP543" s="227"/>
      <c r="AIQ543" s="227"/>
      <c r="AIR543" s="227"/>
      <c r="AIS543" s="227"/>
      <c r="AIT543" s="227"/>
      <c r="AIU543" s="227"/>
      <c r="AIV543" s="227"/>
      <c r="AIW543" s="227"/>
      <c r="AIX543" s="227"/>
      <c r="AIY543" s="227"/>
      <c r="AIZ543" s="227"/>
      <c r="AJA543" s="227"/>
      <c r="AJB543" s="227"/>
      <c r="AJC543" s="227"/>
      <c r="AJD543" s="227"/>
      <c r="AJE543" s="227"/>
      <c r="AJF543" s="227"/>
      <c r="AJG543" s="227"/>
      <c r="AJH543" s="227"/>
      <c r="AJI543" s="227"/>
      <c r="AJJ543" s="227"/>
      <c r="AJK543" s="227"/>
      <c r="AJL543" s="227"/>
      <c r="AJM543" s="227"/>
      <c r="AJN543" s="227"/>
      <c r="AJO543" s="227"/>
      <c r="AJP543" s="227"/>
      <c r="AJQ543" s="227"/>
      <c r="AJR543" s="227"/>
      <c r="AJS543" s="227"/>
      <c r="AJT543" s="227"/>
      <c r="AJU543" s="227"/>
      <c r="AJV543" s="227"/>
      <c r="AJW543" s="227"/>
      <c r="AJX543" s="227"/>
      <c r="AJY543" s="227"/>
      <c r="AJZ543" s="227"/>
      <c r="AKA543" s="227"/>
      <c r="AKB543" s="227"/>
      <c r="AKC543" s="227"/>
      <c r="AKD543" s="227"/>
      <c r="AKE543" s="227"/>
      <c r="AKF543" s="227"/>
      <c r="AKG543" s="227"/>
      <c r="AKH543" s="227"/>
      <c r="AKI543" s="227"/>
      <c r="AKJ543" s="227"/>
      <c r="AKK543" s="227"/>
      <c r="AKL543" s="227"/>
      <c r="AKM543" s="227"/>
      <c r="AKN543" s="227"/>
      <c r="AKO543" s="227"/>
      <c r="AKP543" s="227"/>
      <c r="AKQ543" s="227"/>
      <c r="AKR543" s="227"/>
      <c r="AKS543" s="227"/>
      <c r="AKT543" s="227"/>
      <c r="AKU543" s="227"/>
      <c r="AKV543" s="227"/>
      <c r="AKW543" s="227"/>
      <c r="AKX543" s="227"/>
      <c r="AKY543" s="227"/>
      <c r="AKZ543" s="227"/>
      <c r="ALA543" s="227"/>
      <c r="ALB543" s="227"/>
      <c r="ALC543" s="227"/>
      <c r="ALD543" s="227"/>
      <c r="ALE543" s="227"/>
      <c r="ALF543" s="227"/>
      <c r="ALG543" s="227"/>
      <c r="ALH543" s="227"/>
      <c r="ALI543" s="227"/>
      <c r="ALJ543" s="227"/>
      <c r="ALK543" s="227"/>
      <c r="ALL543" s="227"/>
      <c r="ALM543" s="227"/>
      <c r="ALN543" s="227"/>
      <c r="ALO543" s="227"/>
      <c r="ALP543" s="227"/>
      <c r="ALQ543" s="227"/>
      <c r="ALR543" s="227"/>
      <c r="ALS543" s="227"/>
      <c r="ALT543" s="227"/>
      <c r="ALU543" s="227"/>
      <c r="ALV543" s="227"/>
      <c r="ALW543" s="227"/>
      <c r="ALX543" s="227"/>
      <c r="ALY543" s="227"/>
      <c r="ALZ543" s="227"/>
      <c r="AMA543" s="227"/>
      <c r="AMB543" s="227"/>
      <c r="AMC543" s="227"/>
      <c r="AMD543" s="227"/>
      <c r="AME543" s="227"/>
      <c r="AMF543" s="227"/>
      <c r="AMG543" s="227"/>
      <c r="AMH543" s="227"/>
      <c r="AMI543" s="227"/>
      <c r="AMJ543" s="227"/>
      <c r="AMK543" s="227"/>
      <c r="AML543" s="227"/>
      <c r="AMM543" s="227"/>
      <c r="AMN543" s="227"/>
      <c r="AMO543" s="227"/>
      <c r="AMP543" s="227"/>
      <c r="AMQ543" s="227"/>
      <c r="AMR543" s="227"/>
      <c r="AMS543" s="227"/>
      <c r="AMT543" s="227"/>
      <c r="AMU543" s="227"/>
      <c r="AMV543" s="227"/>
      <c r="AMW543" s="227"/>
      <c r="AMX543" s="227"/>
    </row>
    <row r="544" spans="1:1038" s="398" customFormat="1" ht="18" customHeight="1">
      <c r="A544" s="389"/>
      <c r="B544" s="226"/>
      <c r="C544" s="226"/>
      <c r="D544" s="226"/>
      <c r="E544" s="104">
        <v>74</v>
      </c>
      <c r="F544" s="104">
        <v>4</v>
      </c>
      <c r="G544" s="615" t="str">
        <f t="shared" ref="G544" si="218">E544&amp;"-"&amp;F544</f>
        <v>74-4</v>
      </c>
      <c r="H544" s="104">
        <v>0</v>
      </c>
      <c r="I544" s="616">
        <v>25</v>
      </c>
      <c r="J544" s="617">
        <f t="shared" ref="J544" si="219">IF(H544=0, 1, 0)</f>
        <v>1</v>
      </c>
      <c r="K544" s="617" t="b">
        <f>IF(J545=1,IF(((VLOOKUP($G544,[1]Depth_Lookup!A$3:J$410,9,FALSE))-(I544/100))=0,"Good",IF(((VLOOKUP($G544,[1]Depth_Lookup!$A$3:$J$550,9,FALSE))-(I544/100))&gt;0,"Too Short","Too Long")))</f>
        <v>0</v>
      </c>
      <c r="L544" s="171">
        <f>(VLOOKUP($G544,Depth_Lookup!$A$3:$J$410,10,FALSE))+(H544/100)</f>
        <v>184.91</v>
      </c>
      <c r="M544" s="171">
        <f>(VLOOKUP($G544,Depth_Lookup!$A$3:$J$410,10,FALSE))+(I544/100)</f>
        <v>185.16</v>
      </c>
      <c r="N544" s="232"/>
      <c r="O544" s="226"/>
      <c r="P544" s="226"/>
      <c r="Q544" s="226"/>
      <c r="R544" s="391" t="s">
        <v>1805</v>
      </c>
      <c r="S544" s="226"/>
      <c r="T544" s="226"/>
      <c r="U544" s="226"/>
      <c r="V544" s="226"/>
      <c r="W544" s="226"/>
      <c r="X544" s="391"/>
      <c r="Y544" s="226"/>
      <c r="Z544" s="226"/>
      <c r="AA544" s="226"/>
      <c r="AB544" s="226"/>
      <c r="AC544" s="226"/>
      <c r="AD544" s="226"/>
      <c r="AE544" s="393"/>
      <c r="AF544" s="558"/>
      <c r="AG544" s="394"/>
      <c r="AH544" s="226"/>
      <c r="AI544" s="257"/>
      <c r="AJ544" s="226"/>
      <c r="AK544" s="226"/>
      <c r="AL544" s="226"/>
      <c r="AM544" s="226"/>
      <c r="AN544" s="226"/>
      <c r="AO544" s="257"/>
      <c r="AP544" s="226"/>
      <c r="AQ544" s="226"/>
      <c r="AR544" s="226"/>
      <c r="AS544" s="226"/>
      <c r="AT544" s="226"/>
      <c r="AU544" s="257"/>
      <c r="AV544" s="226"/>
      <c r="AW544" s="226"/>
      <c r="AX544" s="226"/>
      <c r="AY544" s="226"/>
      <c r="AZ544" s="226"/>
      <c r="BA544" s="257"/>
      <c r="BB544" s="226"/>
      <c r="BC544" s="226"/>
      <c r="BD544" s="226"/>
      <c r="BE544" s="226"/>
      <c r="BF544" s="226"/>
      <c r="BG544" s="257"/>
      <c r="BH544" s="226"/>
      <c r="BI544" s="226"/>
      <c r="BJ544" s="226"/>
      <c r="BK544" s="226"/>
      <c r="BL544" s="226"/>
      <c r="BM544" s="257"/>
      <c r="BN544" s="226"/>
      <c r="BO544" s="226"/>
      <c r="BP544" s="226"/>
      <c r="BQ544" s="226"/>
      <c r="BR544" s="226"/>
      <c r="BS544" s="226"/>
      <c r="BT544" s="226"/>
      <c r="BU544" s="226"/>
      <c r="BV544" s="226"/>
      <c r="BW544" s="226"/>
      <c r="BX544" s="226"/>
      <c r="BY544" s="257"/>
      <c r="BZ544" s="226"/>
      <c r="CA544" s="226"/>
      <c r="CB544" s="226"/>
      <c r="CC544" s="226"/>
      <c r="CD544" s="226"/>
      <c r="CE544" s="226"/>
      <c r="CF544" s="399"/>
      <c r="CG544" s="259"/>
      <c r="CH544" s="559"/>
      <c r="CI544" s="559"/>
      <c r="CJ544" s="559"/>
      <c r="CK544" s="560"/>
      <c r="CL544" s="560"/>
      <c r="CM544" s="560"/>
      <c r="CN544" s="560"/>
      <c r="CO544" s="560"/>
      <c r="CP544" s="560"/>
      <c r="CQ544" s="560"/>
      <c r="CR544" s="560"/>
      <c r="CS544" s="560"/>
      <c r="CT544" s="560"/>
      <c r="CU544" s="560"/>
      <c r="CV544" s="560"/>
      <c r="CW544" s="560"/>
      <c r="CX544" s="560"/>
      <c r="CY544" s="560"/>
      <c r="CZ544" s="560"/>
      <c r="DA544" s="560"/>
      <c r="DB544" s="560"/>
      <c r="DC544" s="561"/>
      <c r="DD544" s="560"/>
      <c r="DE544" s="560"/>
      <c r="DF544" s="560"/>
      <c r="DG544" s="560"/>
      <c r="DH544" s="560"/>
      <c r="DI544" s="560"/>
      <c r="DJ544" s="560"/>
      <c r="DK544" s="396"/>
      <c r="DL544" s="259"/>
      <c r="DM544" s="560"/>
      <c r="DN544" s="560"/>
      <c r="DO544" s="563"/>
      <c r="DP544" s="564"/>
      <c r="DQ544" s="565"/>
      <c r="DR544" s="563"/>
      <c r="DS544" s="565"/>
      <c r="DT544" s="543"/>
      <c r="DU544" s="566"/>
      <c r="DV544" s="566"/>
      <c r="DW544" s="400"/>
      <c r="DX544" s="567"/>
      <c r="DY544" s="567"/>
      <c r="DZ544" s="155"/>
      <c r="EA544" s="155"/>
      <c r="EB544" s="256"/>
      <c r="EC544" s="104"/>
      <c r="ED544" s="229" t="s">
        <v>2517</v>
      </c>
      <c r="EE544" s="401"/>
      <c r="EF544" s="402"/>
      <c r="EG544" s="401"/>
      <c r="EH544" s="403"/>
      <c r="EI544" s="404"/>
      <c r="EJ544" s="405"/>
      <c r="EK544" s="406"/>
      <c r="EL544" s="401"/>
      <c r="EM544" s="403"/>
      <c r="EN544" s="403"/>
      <c r="EO544" s="407">
        <v>26</v>
      </c>
      <c r="EP544" s="407"/>
      <c r="EQ544" s="407"/>
      <c r="ER544" s="407"/>
      <c r="ES544" s="407"/>
      <c r="ET544" s="407"/>
      <c r="EU544" s="407"/>
      <c r="EV544" s="408"/>
      <c r="EW544" s="408"/>
      <c r="EX544" s="408"/>
      <c r="EY544" s="408"/>
      <c r="EZ544" s="192" t="e">
        <f t="shared" si="185"/>
        <v>#DIV/0!</v>
      </c>
      <c r="FA544" s="192" t="e">
        <f t="shared" si="186"/>
        <v>#DIV/0!</v>
      </c>
      <c r="FB544" s="192" t="e">
        <f t="shared" si="187"/>
        <v>#DIV/0!</v>
      </c>
      <c r="FC544" s="192" t="e">
        <f t="shared" si="188"/>
        <v>#DIV/0!</v>
      </c>
      <c r="FD544" s="192" t="e">
        <f t="shared" si="189"/>
        <v>#DIV/0!</v>
      </c>
      <c r="FE544" s="193" t="e">
        <f t="shared" si="190"/>
        <v>#DIV/0!</v>
      </c>
      <c r="FF544" s="194" t="e">
        <f t="shared" si="191"/>
        <v>#DIV/0!</v>
      </c>
      <c r="FG544" s="401"/>
      <c r="FH544" s="403"/>
      <c r="FI544" s="778">
        <f t="shared" si="192"/>
        <v>26</v>
      </c>
      <c r="FJ544" s="779" t="e">
        <f t="shared" si="193"/>
        <v>#DIV/0!</v>
      </c>
      <c r="FK544" s="779" t="e">
        <f t="shared" si="194"/>
        <v>#DIV/0!</v>
      </c>
      <c r="FL544" s="780" t="e">
        <f t="shared" si="195"/>
        <v>#DIV/0!</v>
      </c>
      <c r="FM544" s="169" t="e">
        <f t="shared" si="196"/>
        <v>#DIV/0!</v>
      </c>
      <c r="FN544" s="783" t="e">
        <f t="shared" si="197"/>
        <v>#DIV/0!</v>
      </c>
      <c r="FO544" s="226"/>
      <c r="FP544" s="226"/>
      <c r="FQ544" s="226"/>
      <c r="FR544" s="226"/>
      <c r="FS544" s="226"/>
      <c r="FT544" s="226"/>
      <c r="FU544" s="226"/>
      <c r="FV544" s="226"/>
      <c r="FW544" s="226"/>
      <c r="FX544" s="226"/>
      <c r="FY544" s="226"/>
      <c r="FZ544" s="226"/>
      <c r="GA544" s="226"/>
      <c r="GB544" s="226"/>
      <c r="GC544" s="226"/>
      <c r="GD544" s="226"/>
      <c r="GE544" s="226"/>
      <c r="GF544" s="226"/>
      <c r="GG544" s="226"/>
      <c r="GH544" s="226"/>
      <c r="GI544" s="226"/>
      <c r="GJ544" s="226"/>
      <c r="GK544" s="226"/>
      <c r="GL544" s="226"/>
      <c r="GM544" s="226"/>
      <c r="GN544" s="226"/>
      <c r="GO544" s="226"/>
      <c r="GP544" s="226"/>
      <c r="GQ544" s="226"/>
      <c r="GR544" s="226"/>
      <c r="GS544" s="226"/>
      <c r="GT544" s="226"/>
      <c r="GU544" s="226"/>
      <c r="GV544" s="226"/>
      <c r="GW544" s="226"/>
      <c r="GX544" s="226"/>
      <c r="GY544" s="226"/>
      <c r="GZ544" s="226"/>
      <c r="HA544" s="226"/>
      <c r="HB544" s="226"/>
      <c r="HC544" s="226"/>
      <c r="HD544" s="226"/>
      <c r="HE544" s="226"/>
      <c r="HF544" s="226"/>
      <c r="HG544" s="226"/>
      <c r="HH544" s="226"/>
      <c r="HI544" s="226"/>
      <c r="HJ544" s="226"/>
      <c r="HK544" s="226"/>
      <c r="HL544" s="226"/>
      <c r="HM544" s="226"/>
      <c r="HN544" s="226"/>
      <c r="HO544" s="226"/>
      <c r="HP544" s="226"/>
      <c r="HQ544" s="226"/>
      <c r="HR544" s="226"/>
      <c r="HS544" s="226"/>
      <c r="HT544" s="226"/>
      <c r="HU544" s="226"/>
      <c r="HV544" s="226"/>
      <c r="HW544" s="226"/>
      <c r="HX544" s="226"/>
      <c r="HY544" s="226"/>
      <c r="HZ544" s="226"/>
      <c r="IA544" s="226"/>
      <c r="IB544" s="226"/>
      <c r="IC544" s="226"/>
      <c r="ID544" s="226"/>
      <c r="IE544" s="226"/>
      <c r="IF544" s="226"/>
      <c r="IG544" s="226"/>
      <c r="IH544" s="226"/>
      <c r="II544" s="226"/>
      <c r="IJ544" s="226"/>
      <c r="IK544" s="226"/>
      <c r="IL544" s="226"/>
      <c r="IM544" s="226"/>
      <c r="IN544" s="226"/>
      <c r="IO544" s="226"/>
      <c r="IP544" s="226"/>
      <c r="IQ544" s="226"/>
      <c r="IR544" s="226"/>
      <c r="IS544" s="226"/>
      <c r="IT544" s="226"/>
      <c r="IU544" s="226"/>
      <c r="IV544" s="226"/>
      <c r="IW544" s="226"/>
      <c r="IX544" s="226"/>
      <c r="IY544" s="226"/>
      <c r="IZ544" s="226"/>
      <c r="JA544" s="226"/>
      <c r="JB544" s="226"/>
      <c r="JC544" s="226"/>
      <c r="JD544" s="226"/>
      <c r="JE544" s="226"/>
      <c r="JF544" s="226"/>
      <c r="JG544" s="226"/>
      <c r="JH544" s="226"/>
      <c r="JI544" s="226"/>
      <c r="JJ544" s="226"/>
      <c r="JK544" s="226"/>
      <c r="JL544" s="226"/>
      <c r="JM544" s="226"/>
      <c r="JN544" s="226"/>
      <c r="JO544" s="226"/>
      <c r="JP544" s="226"/>
      <c r="JQ544" s="226"/>
      <c r="JR544" s="226"/>
      <c r="JS544" s="226"/>
      <c r="JT544" s="226"/>
      <c r="JU544" s="226"/>
      <c r="JV544" s="226"/>
      <c r="JW544" s="226"/>
      <c r="JX544" s="226"/>
      <c r="JY544" s="226"/>
      <c r="JZ544" s="226"/>
      <c r="KA544" s="226"/>
      <c r="KB544" s="226"/>
      <c r="KC544" s="226"/>
      <c r="KD544" s="226"/>
      <c r="KE544" s="226"/>
      <c r="KF544" s="226"/>
      <c r="KG544" s="226"/>
      <c r="KH544" s="226"/>
      <c r="KI544" s="226"/>
      <c r="KJ544" s="226"/>
      <c r="KK544" s="226"/>
      <c r="KL544" s="226"/>
      <c r="KM544" s="226"/>
      <c r="KN544" s="226"/>
      <c r="KO544" s="226"/>
      <c r="KP544" s="226"/>
      <c r="KQ544" s="226"/>
      <c r="KR544" s="226"/>
      <c r="KS544" s="226"/>
      <c r="KT544" s="226"/>
      <c r="KU544" s="226"/>
      <c r="KV544" s="226"/>
      <c r="KW544" s="226"/>
      <c r="KX544" s="226"/>
      <c r="KY544" s="226"/>
      <c r="KZ544" s="226"/>
      <c r="LA544" s="226"/>
      <c r="LB544" s="226"/>
      <c r="LC544" s="226"/>
      <c r="LD544" s="226"/>
      <c r="LE544" s="226"/>
      <c r="LF544" s="226"/>
      <c r="LG544" s="226"/>
      <c r="LH544" s="226"/>
      <c r="LI544" s="226"/>
      <c r="LJ544" s="226"/>
      <c r="LK544" s="226"/>
      <c r="LL544" s="226"/>
      <c r="LM544" s="226"/>
      <c r="LN544" s="226"/>
      <c r="LO544" s="226"/>
      <c r="LP544" s="226"/>
      <c r="LQ544" s="226"/>
      <c r="LR544" s="226"/>
      <c r="LS544" s="226"/>
      <c r="LT544" s="226"/>
      <c r="LU544" s="226"/>
      <c r="LV544" s="226"/>
      <c r="LW544" s="226"/>
      <c r="LX544" s="226"/>
      <c r="LY544" s="226"/>
      <c r="LZ544" s="226"/>
      <c r="MA544" s="226"/>
      <c r="MB544" s="226"/>
      <c r="MC544" s="226"/>
      <c r="MD544" s="226"/>
      <c r="ME544" s="226"/>
      <c r="MF544" s="226"/>
      <c r="MG544" s="226"/>
      <c r="MH544" s="226"/>
      <c r="MI544" s="226"/>
      <c r="MJ544" s="226"/>
      <c r="MK544" s="226"/>
      <c r="ML544" s="226"/>
      <c r="MM544" s="226"/>
      <c r="MN544" s="226"/>
      <c r="MO544" s="226"/>
      <c r="MP544" s="226"/>
      <c r="MQ544" s="226"/>
      <c r="MR544" s="226"/>
      <c r="MS544" s="226"/>
      <c r="MT544" s="226"/>
      <c r="MU544" s="226"/>
      <c r="MV544" s="226"/>
      <c r="MW544" s="226"/>
      <c r="MX544" s="226"/>
      <c r="MY544" s="226"/>
      <c r="MZ544" s="226"/>
      <c r="NA544" s="226"/>
      <c r="NB544" s="226"/>
      <c r="NC544" s="226"/>
      <c r="ND544" s="226"/>
      <c r="NE544" s="226"/>
      <c r="NF544" s="226"/>
      <c r="NG544" s="226"/>
      <c r="NH544" s="226"/>
      <c r="NI544" s="226"/>
      <c r="NJ544" s="226"/>
      <c r="NK544" s="226"/>
      <c r="NL544" s="226"/>
      <c r="NM544" s="226"/>
      <c r="NN544" s="226"/>
      <c r="NO544" s="226"/>
      <c r="NP544" s="226"/>
      <c r="NQ544" s="226"/>
      <c r="NR544" s="226"/>
      <c r="NS544" s="226"/>
      <c r="NT544" s="226"/>
      <c r="NU544" s="226"/>
      <c r="NV544" s="226"/>
      <c r="NW544" s="226"/>
      <c r="NX544" s="226"/>
      <c r="NY544" s="226"/>
      <c r="NZ544" s="226"/>
      <c r="OA544" s="226"/>
      <c r="OB544" s="226"/>
      <c r="OC544" s="226"/>
      <c r="OD544" s="226"/>
      <c r="OE544" s="226"/>
      <c r="OF544" s="226"/>
      <c r="OG544" s="226"/>
      <c r="OH544" s="226"/>
      <c r="OI544" s="226"/>
      <c r="OJ544" s="226"/>
      <c r="OK544" s="226"/>
      <c r="OL544" s="226"/>
      <c r="OM544" s="226"/>
      <c r="ON544" s="226"/>
      <c r="OO544" s="226"/>
      <c r="OP544" s="226"/>
      <c r="OQ544" s="226"/>
      <c r="OR544" s="226"/>
      <c r="OS544" s="226"/>
      <c r="OT544" s="226"/>
      <c r="OU544" s="226"/>
      <c r="OV544" s="226"/>
      <c r="OW544" s="226"/>
      <c r="OX544" s="226"/>
      <c r="OY544" s="226"/>
      <c r="OZ544" s="226"/>
      <c r="PA544" s="226"/>
      <c r="PB544" s="226"/>
      <c r="PC544" s="226"/>
      <c r="PD544" s="226"/>
      <c r="PE544" s="226"/>
      <c r="PF544" s="226"/>
      <c r="PG544" s="226"/>
      <c r="PH544" s="226"/>
      <c r="PI544" s="226"/>
      <c r="PJ544" s="226"/>
      <c r="PK544" s="226"/>
      <c r="PL544" s="226"/>
      <c r="PM544" s="226"/>
      <c r="PN544" s="226"/>
      <c r="PO544" s="226"/>
      <c r="PP544" s="226"/>
      <c r="PQ544" s="226"/>
      <c r="PR544" s="226"/>
      <c r="PS544" s="226"/>
      <c r="PT544" s="226"/>
      <c r="PU544" s="226"/>
      <c r="PV544" s="226"/>
      <c r="PW544" s="226"/>
      <c r="PX544" s="226"/>
      <c r="PY544" s="226"/>
      <c r="PZ544" s="226"/>
      <c r="QA544" s="226"/>
      <c r="QB544" s="226"/>
      <c r="QC544" s="226"/>
      <c r="QD544" s="226"/>
      <c r="QE544" s="226"/>
      <c r="QF544" s="226"/>
      <c r="QG544" s="226"/>
      <c r="QH544" s="226"/>
      <c r="QI544" s="226"/>
      <c r="QJ544" s="226"/>
      <c r="QK544" s="226"/>
      <c r="QL544" s="226"/>
      <c r="QM544" s="226"/>
      <c r="QN544" s="226"/>
      <c r="QO544" s="226"/>
      <c r="QP544" s="226"/>
      <c r="QQ544" s="226"/>
      <c r="QR544" s="226"/>
      <c r="QS544" s="226"/>
      <c r="QT544" s="226"/>
      <c r="QU544" s="226"/>
      <c r="QV544" s="226"/>
      <c r="QW544" s="226"/>
      <c r="QX544" s="226"/>
      <c r="QY544" s="226"/>
      <c r="QZ544" s="226"/>
      <c r="RA544" s="226"/>
      <c r="RB544" s="226"/>
      <c r="RC544" s="226"/>
      <c r="RD544" s="226"/>
      <c r="RE544" s="226"/>
      <c r="RF544" s="226"/>
      <c r="RG544" s="226"/>
      <c r="RH544" s="226"/>
      <c r="RI544" s="226"/>
      <c r="RJ544" s="226"/>
      <c r="RK544" s="226"/>
      <c r="RL544" s="226"/>
      <c r="RM544" s="226"/>
      <c r="RN544" s="226"/>
      <c r="RO544" s="226"/>
      <c r="RP544" s="226"/>
      <c r="RQ544" s="226"/>
      <c r="RR544" s="226"/>
      <c r="RS544" s="226"/>
      <c r="RT544" s="226"/>
      <c r="RU544" s="226"/>
      <c r="RV544" s="226"/>
      <c r="RW544" s="226"/>
      <c r="RX544" s="226"/>
      <c r="RY544" s="226"/>
      <c r="RZ544" s="226"/>
      <c r="SA544" s="226"/>
      <c r="SB544" s="226"/>
      <c r="SC544" s="226"/>
      <c r="SD544" s="226"/>
      <c r="SE544" s="226"/>
      <c r="SF544" s="226"/>
      <c r="SG544" s="226"/>
      <c r="SH544" s="226"/>
      <c r="SI544" s="226"/>
      <c r="SJ544" s="226"/>
      <c r="SK544" s="226"/>
      <c r="SL544" s="226"/>
      <c r="SM544" s="226"/>
      <c r="SN544" s="226"/>
      <c r="SO544" s="226"/>
      <c r="SP544" s="226"/>
      <c r="SQ544" s="226"/>
      <c r="SR544" s="226"/>
      <c r="SS544" s="226"/>
      <c r="ST544" s="226"/>
      <c r="SU544" s="226"/>
      <c r="SV544" s="226"/>
      <c r="SW544" s="226"/>
      <c r="SX544" s="226"/>
      <c r="SY544" s="226"/>
      <c r="SZ544" s="226"/>
      <c r="TA544" s="226"/>
      <c r="TB544" s="226"/>
      <c r="TC544" s="226"/>
      <c r="TD544" s="226"/>
      <c r="TE544" s="226"/>
      <c r="TF544" s="226"/>
      <c r="TG544" s="226"/>
      <c r="TH544" s="226"/>
      <c r="TI544" s="226"/>
      <c r="TJ544" s="226"/>
      <c r="TK544" s="226"/>
      <c r="TL544" s="226"/>
      <c r="TM544" s="226"/>
      <c r="TN544" s="226"/>
      <c r="TO544" s="226"/>
      <c r="TP544" s="226"/>
      <c r="TQ544" s="226"/>
      <c r="TR544" s="226"/>
      <c r="TS544" s="226"/>
      <c r="TT544" s="226"/>
      <c r="TU544" s="226"/>
      <c r="TV544" s="226"/>
      <c r="TW544" s="226"/>
      <c r="TX544" s="226"/>
      <c r="TY544" s="226"/>
      <c r="TZ544" s="226"/>
      <c r="UA544" s="226"/>
      <c r="UB544" s="226"/>
      <c r="UC544" s="226"/>
      <c r="UD544" s="226"/>
      <c r="UE544" s="226"/>
      <c r="UF544" s="226"/>
      <c r="UG544" s="226"/>
      <c r="UH544" s="226"/>
      <c r="UI544" s="226"/>
      <c r="UJ544" s="226"/>
      <c r="UK544" s="226"/>
      <c r="UL544" s="226"/>
      <c r="UM544" s="226"/>
      <c r="UN544" s="226"/>
      <c r="UO544" s="226"/>
      <c r="UP544" s="226"/>
      <c r="UQ544" s="226"/>
      <c r="UR544" s="226"/>
      <c r="US544" s="226"/>
      <c r="UT544" s="226"/>
      <c r="UU544" s="226"/>
      <c r="UV544" s="226"/>
      <c r="UW544" s="226"/>
      <c r="UX544" s="226"/>
      <c r="UY544" s="226"/>
      <c r="UZ544" s="226"/>
      <c r="VA544" s="226"/>
      <c r="VB544" s="226"/>
      <c r="VC544" s="226"/>
      <c r="VD544" s="226"/>
      <c r="VE544" s="226"/>
      <c r="VF544" s="226"/>
      <c r="VG544" s="226"/>
      <c r="VH544" s="226"/>
      <c r="VI544" s="226"/>
      <c r="VJ544" s="226"/>
      <c r="VK544" s="226"/>
      <c r="VL544" s="226"/>
      <c r="VM544" s="226"/>
      <c r="VN544" s="226"/>
      <c r="VO544" s="226"/>
      <c r="VP544" s="226"/>
      <c r="VQ544" s="226"/>
      <c r="VR544" s="226"/>
      <c r="VS544" s="226"/>
      <c r="VT544" s="226"/>
      <c r="VU544" s="226"/>
      <c r="VV544" s="226"/>
      <c r="VW544" s="226"/>
      <c r="VX544" s="226"/>
      <c r="VY544" s="226"/>
      <c r="VZ544" s="226"/>
      <c r="WA544" s="226"/>
      <c r="WB544" s="226"/>
      <c r="WC544" s="226"/>
      <c r="WD544" s="226"/>
      <c r="WE544" s="226"/>
      <c r="WF544" s="226"/>
      <c r="WG544" s="226"/>
      <c r="WH544" s="226"/>
      <c r="WI544" s="226"/>
      <c r="WJ544" s="226"/>
      <c r="WK544" s="226"/>
      <c r="WL544" s="226"/>
      <c r="WM544" s="226"/>
      <c r="WN544" s="226"/>
      <c r="WO544" s="226"/>
      <c r="WP544" s="226"/>
      <c r="WQ544" s="226"/>
      <c r="WR544" s="226"/>
      <c r="WS544" s="226"/>
      <c r="WT544" s="226"/>
      <c r="WU544" s="226"/>
      <c r="WV544" s="226"/>
      <c r="WW544" s="226"/>
      <c r="WX544" s="226"/>
      <c r="WY544" s="226"/>
      <c r="WZ544" s="226"/>
      <c r="XA544" s="226"/>
      <c r="XB544" s="226"/>
      <c r="XC544" s="226"/>
      <c r="XD544" s="226"/>
      <c r="XE544" s="226"/>
      <c r="XF544" s="226"/>
      <c r="XG544" s="226"/>
      <c r="XH544" s="226"/>
      <c r="XI544" s="226"/>
      <c r="XJ544" s="226"/>
      <c r="XK544" s="226"/>
      <c r="XL544" s="226"/>
      <c r="XM544" s="226"/>
      <c r="XN544" s="226"/>
      <c r="XO544" s="226"/>
      <c r="XP544" s="226"/>
      <c r="XQ544" s="226"/>
      <c r="XR544" s="226"/>
      <c r="XS544" s="226"/>
      <c r="XT544" s="226"/>
      <c r="XU544" s="226"/>
      <c r="XV544" s="226"/>
      <c r="XW544" s="226"/>
      <c r="XX544" s="226"/>
      <c r="XY544" s="226"/>
      <c r="XZ544" s="226"/>
      <c r="YA544" s="226"/>
      <c r="YB544" s="226"/>
      <c r="YC544" s="226"/>
      <c r="YD544" s="226"/>
      <c r="YE544" s="226"/>
      <c r="YF544" s="226"/>
      <c r="YG544" s="226"/>
      <c r="YH544" s="226"/>
      <c r="YI544" s="226"/>
      <c r="YJ544" s="226"/>
      <c r="YK544" s="226"/>
      <c r="YL544" s="226"/>
      <c r="YM544" s="226"/>
      <c r="YN544" s="226"/>
      <c r="YO544" s="226"/>
      <c r="YP544" s="226"/>
      <c r="YQ544" s="226"/>
      <c r="YR544" s="226"/>
      <c r="YS544" s="226"/>
      <c r="YT544" s="226"/>
      <c r="YU544" s="226"/>
      <c r="YV544" s="226"/>
      <c r="YW544" s="226"/>
      <c r="YX544" s="226"/>
      <c r="YY544" s="226"/>
      <c r="YZ544" s="226"/>
      <c r="ZA544" s="226"/>
      <c r="ZB544" s="226"/>
      <c r="ZC544" s="226"/>
      <c r="ZD544" s="226"/>
      <c r="ZE544" s="226"/>
      <c r="ZF544" s="226"/>
      <c r="ZG544" s="226"/>
      <c r="ZH544" s="226"/>
      <c r="ZI544" s="226"/>
      <c r="ZJ544" s="226"/>
      <c r="ZK544" s="226"/>
      <c r="ZL544" s="226"/>
      <c r="ZM544" s="226"/>
      <c r="ZN544" s="226"/>
      <c r="ZO544" s="226"/>
      <c r="ZP544" s="226"/>
      <c r="ZQ544" s="226"/>
      <c r="ZR544" s="226"/>
      <c r="ZS544" s="226"/>
      <c r="ZT544" s="226"/>
      <c r="ZU544" s="226"/>
      <c r="ZV544" s="226"/>
      <c r="ZW544" s="226"/>
      <c r="ZX544" s="226"/>
      <c r="ZY544" s="226"/>
      <c r="ZZ544" s="226"/>
      <c r="AAA544" s="226"/>
      <c r="AAB544" s="226"/>
      <c r="AAC544" s="226"/>
      <c r="AAD544" s="226"/>
      <c r="AAE544" s="226"/>
      <c r="AAF544" s="226"/>
      <c r="AAG544" s="226"/>
      <c r="AAH544" s="226"/>
      <c r="AAI544" s="226"/>
      <c r="AAJ544" s="226"/>
      <c r="AAK544" s="226"/>
      <c r="AAL544" s="226"/>
      <c r="AAM544" s="226"/>
      <c r="AAN544" s="226"/>
      <c r="AAO544" s="226"/>
      <c r="AAP544" s="226"/>
      <c r="AAQ544" s="226"/>
      <c r="AAR544" s="226"/>
      <c r="AAS544" s="226"/>
      <c r="AAT544" s="226"/>
      <c r="AAU544" s="226"/>
      <c r="AAV544" s="226"/>
      <c r="AAW544" s="226"/>
      <c r="AAX544" s="226"/>
      <c r="AAY544" s="226"/>
      <c r="AAZ544" s="226"/>
      <c r="ABA544" s="226"/>
      <c r="ABB544" s="226"/>
      <c r="ABC544" s="226"/>
      <c r="ABD544" s="226"/>
      <c r="ABE544" s="226"/>
      <c r="ABF544" s="226"/>
      <c r="ABG544" s="226"/>
      <c r="ABH544" s="226"/>
      <c r="ABI544" s="226"/>
      <c r="ABJ544" s="226"/>
      <c r="ABK544" s="226"/>
      <c r="ABL544" s="226"/>
      <c r="ABM544" s="226"/>
      <c r="ABN544" s="226"/>
      <c r="ABO544" s="226"/>
      <c r="ABP544" s="226"/>
      <c r="ABQ544" s="226"/>
      <c r="ABR544" s="226"/>
      <c r="ABS544" s="226"/>
      <c r="ABT544" s="226"/>
      <c r="ABU544" s="226"/>
      <c r="ABV544" s="226"/>
      <c r="ABW544" s="226"/>
      <c r="ABX544" s="226"/>
      <c r="ABY544" s="226"/>
      <c r="ABZ544" s="226"/>
      <c r="ACA544" s="226"/>
      <c r="ACB544" s="226"/>
      <c r="ACC544" s="226"/>
      <c r="ACD544" s="226"/>
      <c r="ACE544" s="226"/>
      <c r="ACF544" s="226"/>
      <c r="ACG544" s="226"/>
      <c r="ACH544" s="226"/>
      <c r="ACI544" s="226"/>
      <c r="ACJ544" s="226"/>
      <c r="ACK544" s="226"/>
      <c r="ACL544" s="226"/>
      <c r="ACM544" s="226"/>
      <c r="ACN544" s="226"/>
      <c r="ACO544" s="226"/>
      <c r="ACP544" s="226"/>
      <c r="ACQ544" s="226"/>
      <c r="ACR544" s="226"/>
      <c r="ACS544" s="226"/>
      <c r="ACT544" s="226"/>
      <c r="ACU544" s="226"/>
      <c r="ACV544" s="226"/>
      <c r="ACW544" s="226"/>
      <c r="ACX544" s="226"/>
      <c r="ACY544" s="226"/>
      <c r="ACZ544" s="226"/>
      <c r="ADA544" s="226"/>
      <c r="ADB544" s="226"/>
      <c r="ADC544" s="226"/>
      <c r="ADD544" s="226"/>
      <c r="ADE544" s="226"/>
      <c r="ADF544" s="226"/>
      <c r="ADG544" s="226"/>
      <c r="ADH544" s="226"/>
      <c r="ADI544" s="226"/>
      <c r="ADJ544" s="226"/>
      <c r="ADK544" s="226"/>
      <c r="ADL544" s="226"/>
      <c r="ADM544" s="226"/>
      <c r="ADN544" s="226"/>
      <c r="ADO544" s="226"/>
      <c r="ADP544" s="226"/>
      <c r="ADQ544" s="226"/>
      <c r="ADR544" s="226"/>
      <c r="ADS544" s="226"/>
      <c r="ADT544" s="226"/>
      <c r="ADU544" s="226"/>
      <c r="ADV544" s="226"/>
      <c r="ADW544" s="226"/>
      <c r="ADX544" s="226"/>
      <c r="ADY544" s="226"/>
      <c r="ADZ544" s="226"/>
      <c r="AEA544" s="226"/>
      <c r="AEB544" s="226"/>
      <c r="AEC544" s="226"/>
      <c r="AED544" s="226"/>
      <c r="AEE544" s="226"/>
      <c r="AEF544" s="226"/>
      <c r="AEG544" s="226"/>
      <c r="AEH544" s="226"/>
      <c r="AEI544" s="226"/>
      <c r="AEJ544" s="226"/>
      <c r="AEK544" s="226"/>
      <c r="AEL544" s="226"/>
      <c r="AEM544" s="226"/>
      <c r="AEN544" s="226"/>
      <c r="AEO544" s="226"/>
      <c r="AEP544" s="226"/>
      <c r="AEQ544" s="226"/>
      <c r="AER544" s="226"/>
      <c r="AES544" s="226"/>
      <c r="AET544" s="226"/>
      <c r="AEU544" s="226"/>
      <c r="AEV544" s="226"/>
      <c r="AEW544" s="226"/>
      <c r="AEX544" s="226"/>
      <c r="AEY544" s="226"/>
      <c r="AEZ544" s="226"/>
      <c r="AFA544" s="226"/>
      <c r="AFB544" s="226"/>
      <c r="AFC544" s="226"/>
      <c r="AFD544" s="226"/>
      <c r="AFE544" s="226"/>
      <c r="AFF544" s="226"/>
      <c r="AFG544" s="226"/>
      <c r="AFH544" s="226"/>
      <c r="AFI544" s="226"/>
      <c r="AFJ544" s="226"/>
      <c r="AFK544" s="226"/>
      <c r="AFL544" s="226"/>
      <c r="AFM544" s="226"/>
      <c r="AFN544" s="226"/>
      <c r="AFO544" s="226"/>
      <c r="AFP544" s="226"/>
      <c r="AFQ544" s="226"/>
      <c r="AFR544" s="226"/>
      <c r="AFS544" s="226"/>
      <c r="AFT544" s="226"/>
      <c r="AFU544" s="226"/>
      <c r="AFV544" s="226"/>
      <c r="AFW544" s="226"/>
      <c r="AFX544" s="226"/>
      <c r="AFY544" s="226"/>
      <c r="AFZ544" s="226"/>
      <c r="AGA544" s="226"/>
      <c r="AGB544" s="226"/>
      <c r="AGC544" s="226"/>
      <c r="AGD544" s="226"/>
      <c r="AGE544" s="226"/>
      <c r="AGF544" s="226"/>
      <c r="AGG544" s="226"/>
      <c r="AGH544" s="226"/>
      <c r="AGI544" s="226"/>
      <c r="AGJ544" s="226"/>
      <c r="AGK544" s="226"/>
      <c r="AGL544" s="226"/>
      <c r="AGM544" s="226"/>
      <c r="AGN544" s="226"/>
      <c r="AGO544" s="226"/>
      <c r="AGP544" s="226"/>
      <c r="AGQ544" s="226"/>
      <c r="AGR544" s="226"/>
      <c r="AGS544" s="226"/>
      <c r="AGT544" s="226"/>
      <c r="AGU544" s="226"/>
      <c r="AGV544" s="226"/>
      <c r="AGW544" s="226"/>
      <c r="AGX544" s="226"/>
      <c r="AGY544" s="226"/>
      <c r="AGZ544" s="226"/>
      <c r="AHA544" s="226"/>
      <c r="AHB544" s="226"/>
      <c r="AHC544" s="226"/>
      <c r="AHD544" s="226"/>
      <c r="AHE544" s="226"/>
      <c r="AHF544" s="226"/>
      <c r="AHG544" s="226"/>
      <c r="AHH544" s="226"/>
      <c r="AHI544" s="226"/>
      <c r="AHJ544" s="226"/>
      <c r="AHK544" s="226"/>
      <c r="AHL544" s="226"/>
      <c r="AHM544" s="226"/>
      <c r="AHN544" s="226"/>
      <c r="AHO544" s="226"/>
      <c r="AHP544" s="226"/>
      <c r="AHQ544" s="226"/>
      <c r="AHR544" s="226"/>
      <c r="AHS544" s="226"/>
      <c r="AHT544" s="226"/>
      <c r="AHU544" s="226"/>
      <c r="AHV544" s="226"/>
      <c r="AHW544" s="226"/>
      <c r="AHX544" s="226"/>
      <c r="AHY544" s="226"/>
      <c r="AHZ544" s="226"/>
      <c r="AIA544" s="226"/>
      <c r="AIB544" s="226"/>
      <c r="AIC544" s="226"/>
      <c r="AID544" s="226"/>
      <c r="AIE544" s="226"/>
      <c r="AIF544" s="226"/>
      <c r="AIG544" s="226"/>
      <c r="AIH544" s="226"/>
      <c r="AII544" s="226"/>
      <c r="AIJ544" s="226"/>
      <c r="AIK544" s="226"/>
      <c r="AIL544" s="226"/>
      <c r="AIM544" s="226"/>
      <c r="AIN544" s="226"/>
      <c r="AIO544" s="226"/>
      <c r="AIP544" s="226"/>
      <c r="AIQ544" s="226"/>
      <c r="AIR544" s="226"/>
      <c r="AIS544" s="226"/>
      <c r="AIT544" s="226"/>
      <c r="AIU544" s="226"/>
      <c r="AIV544" s="226"/>
      <c r="AIW544" s="226"/>
      <c r="AIX544" s="226"/>
      <c r="AIY544" s="226"/>
      <c r="AIZ544" s="226"/>
      <c r="AJA544" s="226"/>
      <c r="AJB544" s="226"/>
      <c r="AJC544" s="226"/>
      <c r="AJD544" s="226"/>
      <c r="AJE544" s="226"/>
      <c r="AJF544" s="226"/>
      <c r="AJG544" s="226"/>
      <c r="AJH544" s="226"/>
      <c r="AJI544" s="226"/>
      <c r="AJJ544" s="226"/>
      <c r="AJK544" s="226"/>
      <c r="AJL544" s="226"/>
      <c r="AJM544" s="226"/>
      <c r="AJN544" s="226"/>
      <c r="AJO544" s="226"/>
      <c r="AJP544" s="226"/>
      <c r="AJQ544" s="226"/>
      <c r="AJR544" s="226"/>
      <c r="AJS544" s="226"/>
      <c r="AJT544" s="226"/>
      <c r="AJU544" s="226"/>
      <c r="AJV544" s="226"/>
      <c r="AJW544" s="226"/>
      <c r="AJX544" s="226"/>
      <c r="AJY544" s="226"/>
      <c r="AJZ544" s="226"/>
      <c r="AKA544" s="226"/>
      <c r="AKB544" s="226"/>
      <c r="AKC544" s="226"/>
      <c r="AKD544" s="226"/>
      <c r="AKE544" s="226"/>
      <c r="AKF544" s="226"/>
      <c r="AKG544" s="226"/>
      <c r="AKH544" s="226"/>
      <c r="AKI544" s="226"/>
      <c r="AKJ544" s="226"/>
      <c r="AKK544" s="226"/>
      <c r="AKL544" s="226"/>
      <c r="AKM544" s="226"/>
      <c r="AKN544" s="226"/>
      <c r="AKO544" s="226"/>
      <c r="AKP544" s="226"/>
      <c r="AKQ544" s="226"/>
      <c r="AKR544" s="226"/>
      <c r="AKS544" s="226"/>
      <c r="AKT544" s="226"/>
      <c r="AKU544" s="226"/>
      <c r="AKV544" s="226"/>
      <c r="AKW544" s="226"/>
      <c r="AKX544" s="226"/>
      <c r="AKY544" s="226"/>
      <c r="AKZ544" s="226"/>
      <c r="ALA544" s="226"/>
      <c r="ALB544" s="226"/>
      <c r="ALC544" s="226"/>
      <c r="ALD544" s="226"/>
      <c r="ALE544" s="226"/>
      <c r="ALF544" s="226"/>
      <c r="ALG544" s="226"/>
      <c r="ALH544" s="226"/>
      <c r="ALI544" s="226"/>
      <c r="ALJ544" s="226"/>
      <c r="ALK544" s="226"/>
      <c r="ALL544" s="226"/>
      <c r="ALM544" s="226"/>
      <c r="ALN544" s="226"/>
      <c r="ALO544" s="226"/>
      <c r="ALP544" s="226"/>
      <c r="ALQ544" s="226"/>
      <c r="ALR544" s="226"/>
      <c r="ALS544" s="226"/>
      <c r="ALT544" s="226"/>
      <c r="ALU544" s="226"/>
      <c r="ALV544" s="226"/>
      <c r="ALW544" s="226"/>
      <c r="ALX544" s="226"/>
      <c r="ALY544" s="226"/>
      <c r="ALZ544" s="226"/>
      <c r="AMA544" s="226"/>
      <c r="AMB544" s="226"/>
      <c r="AMC544" s="226"/>
      <c r="AMD544" s="226"/>
      <c r="AME544" s="226"/>
      <c r="AMF544" s="226"/>
      <c r="AMG544" s="226"/>
      <c r="AMH544" s="226"/>
      <c r="AMI544" s="226"/>
      <c r="AMJ544" s="226"/>
      <c r="AMK544" s="226"/>
      <c r="AML544" s="226"/>
      <c r="AMM544" s="226"/>
      <c r="AMN544" s="226"/>
      <c r="AMO544" s="226"/>
      <c r="AMP544" s="226"/>
      <c r="AMQ544" s="226"/>
      <c r="AMR544" s="226"/>
      <c r="AMS544" s="226"/>
      <c r="AMT544" s="226"/>
      <c r="AMU544" s="226"/>
      <c r="AMV544" s="226"/>
      <c r="AMW544" s="226"/>
      <c r="AMX544" s="226"/>
    </row>
    <row r="545" spans="1:1038" s="373" customFormat="1" ht="18" customHeight="1">
      <c r="A545" s="614" t="s">
        <v>2065</v>
      </c>
      <c r="B545" s="104" t="s">
        <v>1647</v>
      </c>
      <c r="C545" s="104"/>
      <c r="D545" s="104" t="s">
        <v>1279</v>
      </c>
      <c r="E545" s="104">
        <v>74</v>
      </c>
      <c r="F545" s="104">
        <v>4</v>
      </c>
      <c r="G545" s="615" t="str">
        <f t="shared" ref="G545:G651" si="220">E545&amp;"-"&amp;F545</f>
        <v>74-4</v>
      </c>
      <c r="H545" s="104">
        <v>25</v>
      </c>
      <c r="I545" s="616">
        <v>30</v>
      </c>
      <c r="J545" s="617">
        <f t="shared" si="177"/>
        <v>0</v>
      </c>
      <c r="K545" s="617" t="b">
        <f>IF(J547=1,IF(((VLOOKUP($G545,[1]Depth_Lookup!A$3:J$410,9,FALSE))-(I545/100))=0,"Good",IF(((VLOOKUP($G545,[1]Depth_Lookup!$A$3:$J$550,9,FALSE))-(I545/100))&gt;0,"Too Short","Too Long")))</f>
        <v>0</v>
      </c>
      <c r="L545" s="171">
        <f>(VLOOKUP($G545,Depth_Lookup!$A$3:$J$410,10,FALSE))+(H545/100)</f>
        <v>185.16</v>
      </c>
      <c r="M545" s="171">
        <f>(VLOOKUP($G545,Depth_Lookup!$A$3:$J$410,10,FALSE))+(I545/100)</f>
        <v>185.21</v>
      </c>
      <c r="N545" s="618">
        <v>44</v>
      </c>
      <c r="O545" s="104">
        <v>1</v>
      </c>
      <c r="P545" s="104" t="s">
        <v>853</v>
      </c>
      <c r="Q545" s="104" t="s">
        <v>125</v>
      </c>
      <c r="R545" s="615" t="str">
        <f t="shared" si="175"/>
        <v>SerpentinizedHarzburgite</v>
      </c>
      <c r="S545" s="104" t="s">
        <v>700</v>
      </c>
      <c r="T545" s="104"/>
      <c r="U545" s="104"/>
      <c r="V545" s="104"/>
      <c r="W545" s="104" t="s">
        <v>102</v>
      </c>
      <c r="X545" s="615">
        <f>VLOOKUP(W545,[1]definitions_list_lookup!A$13:B$19,2,0)</f>
        <v>5</v>
      </c>
      <c r="Y545" s="104" t="s">
        <v>90</v>
      </c>
      <c r="Z545" s="104" t="s">
        <v>91</v>
      </c>
      <c r="AA545" s="104"/>
      <c r="AB545" s="104"/>
      <c r="AC545" s="104"/>
      <c r="AD545" s="104"/>
      <c r="AE545" s="619"/>
      <c r="AF545" s="615" t="e">
        <f>VLOOKUP(AE545,[1]definitions_list_mag!$V$12:$W$15,2,0)</f>
        <v>#N/A</v>
      </c>
      <c r="AG545" s="620"/>
      <c r="AH545" s="104"/>
      <c r="AI545" s="621">
        <v>59</v>
      </c>
      <c r="AJ545" s="104"/>
      <c r="AK545" s="104"/>
      <c r="AL545" s="104"/>
      <c r="AM545" s="104"/>
      <c r="AN545" s="104"/>
      <c r="AO545" s="621"/>
      <c r="AP545" s="104"/>
      <c r="AQ545" s="104"/>
      <c r="AR545" s="104"/>
      <c r="AS545" s="104"/>
      <c r="AT545" s="104"/>
      <c r="AU545" s="621"/>
      <c r="AV545" s="104"/>
      <c r="AW545" s="104"/>
      <c r="AX545" s="104"/>
      <c r="AY545" s="104"/>
      <c r="AZ545" s="104"/>
      <c r="BA545" s="621">
        <v>40</v>
      </c>
      <c r="BB545" s="104">
        <v>10</v>
      </c>
      <c r="BC545" s="104">
        <v>8</v>
      </c>
      <c r="BD545" s="104" t="s">
        <v>110</v>
      </c>
      <c r="BE545" s="104" t="s">
        <v>103</v>
      </c>
      <c r="BF545" s="104"/>
      <c r="BG545" s="621"/>
      <c r="BH545" s="104"/>
      <c r="BI545" s="104"/>
      <c r="BJ545" s="104"/>
      <c r="BK545" s="104"/>
      <c r="BL545" s="104"/>
      <c r="BM545" s="621">
        <v>1</v>
      </c>
      <c r="BN545" s="104">
        <v>1</v>
      </c>
      <c r="BO545" s="104">
        <v>0.5</v>
      </c>
      <c r="BP545" s="104"/>
      <c r="BQ545" s="104"/>
      <c r="BR545" s="104"/>
      <c r="BS545" s="104"/>
      <c r="BT545" s="104"/>
      <c r="BU545" s="104"/>
      <c r="BV545" s="104"/>
      <c r="BW545" s="104"/>
      <c r="BX545" s="104"/>
      <c r="BY545" s="621"/>
      <c r="BZ545" s="104"/>
      <c r="CA545" s="104"/>
      <c r="CB545" s="104"/>
      <c r="CC545" s="104"/>
      <c r="CD545" s="104"/>
      <c r="CE545" s="104"/>
      <c r="CF545" s="622">
        <f t="shared" si="178"/>
        <v>100</v>
      </c>
      <c r="CG545" s="623"/>
      <c r="CH545" s="624" t="s">
        <v>1783</v>
      </c>
      <c r="CI545" s="624">
        <v>80</v>
      </c>
      <c r="CJ545" s="624" t="s">
        <v>514</v>
      </c>
      <c r="CK545" s="624"/>
      <c r="CL545" s="624"/>
      <c r="CM545" s="624"/>
      <c r="CN545" s="624"/>
      <c r="CO545" s="624"/>
      <c r="CP545" s="624"/>
      <c r="CQ545" s="624"/>
      <c r="CR545" s="624"/>
      <c r="CS545" s="624"/>
      <c r="CT545" s="624"/>
      <c r="CU545" s="624"/>
      <c r="CV545" s="624"/>
      <c r="CW545" s="624"/>
      <c r="CX545" s="624"/>
      <c r="CY545" s="624"/>
      <c r="CZ545" s="624"/>
      <c r="DA545" s="624"/>
      <c r="DB545" s="624">
        <v>65</v>
      </c>
      <c r="DC545" s="632">
        <v>35</v>
      </c>
      <c r="DD545" s="624"/>
      <c r="DE545" s="624"/>
      <c r="DF545" s="624"/>
      <c r="DG545" s="624"/>
      <c r="DH545" s="624"/>
      <c r="DI545" s="624"/>
      <c r="DJ545" s="624"/>
      <c r="DK545" s="626"/>
      <c r="DL545" s="623"/>
      <c r="DM545" s="624" t="s">
        <v>696</v>
      </c>
      <c r="DN545" s="624">
        <v>15</v>
      </c>
      <c r="DO545" s="627" t="s">
        <v>1329</v>
      </c>
      <c r="DP545" s="628"/>
      <c r="DQ545" s="629"/>
      <c r="DR545" s="627"/>
      <c r="DS545" s="629"/>
      <c r="DT545" s="625" t="s">
        <v>2089</v>
      </c>
      <c r="DU545" s="625"/>
      <c r="DV545" s="625"/>
      <c r="DW545" s="630" t="e">
        <f>VLOOKUP(P545,[1]definitions_list_lookup!$K$30:$L$54,2,0)</f>
        <v>#N/A</v>
      </c>
      <c r="DX545" s="629" t="s">
        <v>1716</v>
      </c>
      <c r="DY545" s="629" t="s">
        <v>2090</v>
      </c>
      <c r="DZ545" s="623"/>
      <c r="EA545" s="623"/>
      <c r="EB545" s="360"/>
      <c r="EC545" s="104"/>
      <c r="ED545" s="229" t="s">
        <v>2517</v>
      </c>
      <c r="EE545" s="377"/>
      <c r="EF545" s="378"/>
      <c r="EG545" s="377"/>
      <c r="EH545" s="377"/>
      <c r="EI545" s="379"/>
      <c r="EJ545" s="377"/>
      <c r="EK545" s="379"/>
      <c r="EL545" s="377"/>
      <c r="EM545" s="377"/>
      <c r="EN545" s="403" t="s">
        <v>2046</v>
      </c>
      <c r="EO545" s="380"/>
      <c r="EP545" s="380"/>
      <c r="EQ545" s="380"/>
      <c r="ER545" s="380"/>
      <c r="ES545" s="380"/>
      <c r="ET545" s="380"/>
      <c r="EU545" s="380"/>
      <c r="EV545" s="381">
        <v>43</v>
      </c>
      <c r="EW545" s="381">
        <v>270</v>
      </c>
      <c r="EX545" s="381">
        <v>25</v>
      </c>
      <c r="EY545" s="381">
        <v>180</v>
      </c>
      <c r="EZ545" s="192">
        <f t="shared" si="185"/>
        <v>63.432485530911663</v>
      </c>
      <c r="FA545" s="192">
        <f t="shared" si="186"/>
        <v>63.432485530911663</v>
      </c>
      <c r="FB545" s="192">
        <f t="shared" si="187"/>
        <v>43.805061471877494</v>
      </c>
      <c r="FC545" s="192">
        <f t="shared" si="188"/>
        <v>153.43248553091166</v>
      </c>
      <c r="FD545" s="192">
        <f t="shared" si="189"/>
        <v>46.194938528122506</v>
      </c>
      <c r="FE545" s="193">
        <f t="shared" si="190"/>
        <v>243.43248553091166</v>
      </c>
      <c r="FF545" s="194">
        <f t="shared" si="191"/>
        <v>46.194938528122506</v>
      </c>
      <c r="FG545" s="377"/>
      <c r="FH545" s="377"/>
      <c r="FI545" s="778">
        <f t="shared" si="192"/>
        <v>0</v>
      </c>
      <c r="FJ545" s="779">
        <f t="shared" si="193"/>
        <v>46.194938528122506</v>
      </c>
      <c r="FK545" s="779">
        <f t="shared" si="194"/>
        <v>43.805061471877494</v>
      </c>
      <c r="FL545" s="780">
        <f t="shared" si="195"/>
        <v>0.76454255172277574</v>
      </c>
      <c r="FM545" s="169">
        <f t="shared" si="196"/>
        <v>0.69220693099850783</v>
      </c>
      <c r="FN545" s="783">
        <f t="shared" si="197"/>
        <v>0</v>
      </c>
      <c r="FO545" s="360"/>
      <c r="FP545" s="360"/>
      <c r="FQ545" s="360"/>
      <c r="FR545" s="360"/>
      <c r="FS545" s="360"/>
      <c r="FT545" s="360"/>
      <c r="FU545" s="360"/>
      <c r="FV545" s="360"/>
      <c r="FW545" s="360"/>
      <c r="FX545" s="360"/>
      <c r="FY545" s="360"/>
      <c r="FZ545" s="360"/>
      <c r="GA545" s="360"/>
      <c r="GB545" s="360"/>
      <c r="GC545" s="360"/>
      <c r="GD545" s="360"/>
      <c r="GE545" s="360"/>
      <c r="GF545" s="360"/>
      <c r="GG545" s="360"/>
      <c r="GH545" s="360"/>
      <c r="GI545" s="360"/>
      <c r="GJ545" s="360"/>
      <c r="GK545" s="360"/>
      <c r="GL545" s="360"/>
      <c r="GM545" s="360"/>
      <c r="GN545" s="360"/>
      <c r="GO545" s="360"/>
      <c r="GP545" s="360"/>
      <c r="GQ545" s="360"/>
      <c r="GR545" s="360"/>
      <c r="GS545" s="360"/>
      <c r="GT545" s="360"/>
      <c r="GU545" s="360"/>
      <c r="GV545" s="360"/>
      <c r="GW545" s="360"/>
      <c r="GX545" s="360"/>
      <c r="GY545" s="360"/>
      <c r="GZ545" s="360"/>
      <c r="HA545" s="360"/>
      <c r="HB545" s="360"/>
      <c r="HC545" s="360"/>
      <c r="HD545" s="360"/>
      <c r="HE545" s="360"/>
      <c r="HF545" s="360"/>
      <c r="HG545" s="360"/>
      <c r="HH545" s="360"/>
      <c r="HI545" s="360"/>
      <c r="HJ545" s="360"/>
      <c r="HK545" s="360"/>
      <c r="HL545" s="360"/>
      <c r="HM545" s="360"/>
      <c r="HN545" s="360"/>
      <c r="HO545" s="360"/>
      <c r="HP545" s="360"/>
      <c r="HQ545" s="360"/>
      <c r="HR545" s="360"/>
      <c r="HS545" s="360"/>
      <c r="HT545" s="360"/>
      <c r="HU545" s="360"/>
      <c r="HV545" s="360"/>
      <c r="HW545" s="360"/>
      <c r="HX545" s="360"/>
      <c r="HY545" s="360"/>
      <c r="HZ545" s="360"/>
      <c r="IA545" s="360"/>
      <c r="IB545" s="360"/>
      <c r="IC545" s="360"/>
      <c r="ID545" s="360"/>
      <c r="IE545" s="360"/>
      <c r="IF545" s="360"/>
      <c r="IG545" s="360"/>
      <c r="IH545" s="360"/>
      <c r="II545" s="360"/>
      <c r="IJ545" s="360"/>
      <c r="IK545" s="360"/>
      <c r="IL545" s="360"/>
      <c r="IM545" s="360"/>
      <c r="IN545" s="360"/>
      <c r="IO545" s="360"/>
      <c r="IP545" s="360"/>
      <c r="IQ545" s="360"/>
      <c r="IR545" s="360"/>
      <c r="IS545" s="360"/>
      <c r="IT545" s="360"/>
      <c r="IU545" s="360"/>
      <c r="IV545" s="360"/>
      <c r="IW545" s="360"/>
      <c r="IX545" s="360"/>
      <c r="IY545" s="360"/>
      <c r="IZ545" s="360"/>
      <c r="JA545" s="360"/>
      <c r="JB545" s="360"/>
      <c r="JC545" s="360"/>
      <c r="JD545" s="360"/>
      <c r="JE545" s="360"/>
      <c r="JF545" s="360"/>
      <c r="JG545" s="360"/>
      <c r="JH545" s="360"/>
      <c r="JI545" s="360"/>
      <c r="JJ545" s="360"/>
      <c r="JK545" s="360"/>
      <c r="JL545" s="360"/>
      <c r="JM545" s="360"/>
      <c r="JN545" s="360"/>
      <c r="JO545" s="360"/>
      <c r="JP545" s="360"/>
      <c r="JQ545" s="360"/>
      <c r="JR545" s="360"/>
      <c r="JS545" s="360"/>
      <c r="JT545" s="360"/>
      <c r="JU545" s="360"/>
      <c r="JV545" s="360"/>
      <c r="JW545" s="360"/>
      <c r="JX545" s="360"/>
      <c r="JY545" s="360"/>
      <c r="JZ545" s="360"/>
      <c r="KA545" s="360"/>
      <c r="KB545" s="360"/>
      <c r="KC545" s="360"/>
      <c r="KD545" s="360"/>
      <c r="KE545" s="360"/>
      <c r="KF545" s="360"/>
      <c r="KG545" s="360"/>
      <c r="KH545" s="360"/>
      <c r="KI545" s="360"/>
      <c r="KJ545" s="360"/>
      <c r="KK545" s="360"/>
      <c r="KL545" s="360"/>
      <c r="KM545" s="360"/>
      <c r="KN545" s="360"/>
      <c r="KO545" s="360"/>
      <c r="KP545" s="360"/>
      <c r="KQ545" s="360"/>
      <c r="KR545" s="360"/>
      <c r="KS545" s="360"/>
      <c r="KT545" s="360"/>
      <c r="KU545" s="360"/>
      <c r="KV545" s="360"/>
      <c r="KW545" s="360"/>
      <c r="KX545" s="360"/>
      <c r="KY545" s="360"/>
      <c r="KZ545" s="360"/>
      <c r="LA545" s="360"/>
      <c r="LB545" s="360"/>
      <c r="LC545" s="360"/>
      <c r="LD545" s="360"/>
      <c r="LE545" s="360"/>
      <c r="LF545" s="360"/>
      <c r="LG545" s="360"/>
      <c r="LH545" s="360"/>
      <c r="LI545" s="360"/>
      <c r="LJ545" s="360"/>
      <c r="LK545" s="360"/>
      <c r="LL545" s="360"/>
      <c r="LM545" s="360"/>
      <c r="LN545" s="360"/>
      <c r="LO545" s="360"/>
      <c r="LP545" s="360"/>
      <c r="LQ545" s="360"/>
      <c r="LR545" s="360"/>
      <c r="LS545" s="360"/>
      <c r="LT545" s="360"/>
      <c r="LU545" s="360"/>
      <c r="LV545" s="360"/>
      <c r="LW545" s="360"/>
      <c r="LX545" s="360"/>
      <c r="LY545" s="360"/>
      <c r="LZ545" s="360"/>
      <c r="MA545" s="360"/>
      <c r="MB545" s="360"/>
      <c r="MC545" s="360"/>
      <c r="MD545" s="360"/>
      <c r="ME545" s="360"/>
      <c r="MF545" s="360"/>
      <c r="MG545" s="360"/>
      <c r="MH545" s="360"/>
      <c r="MI545" s="360"/>
      <c r="MJ545" s="360"/>
      <c r="MK545" s="360"/>
      <c r="ML545" s="360"/>
      <c r="MM545" s="360"/>
      <c r="MN545" s="360"/>
      <c r="MO545" s="360"/>
      <c r="MP545" s="360"/>
      <c r="MQ545" s="360"/>
      <c r="MR545" s="360"/>
      <c r="MS545" s="360"/>
      <c r="MT545" s="360"/>
      <c r="MU545" s="360"/>
      <c r="MV545" s="360"/>
      <c r="MW545" s="360"/>
      <c r="MX545" s="360"/>
      <c r="MY545" s="360"/>
      <c r="MZ545" s="360"/>
      <c r="NA545" s="360"/>
      <c r="NB545" s="360"/>
      <c r="NC545" s="360"/>
      <c r="ND545" s="360"/>
      <c r="NE545" s="360"/>
      <c r="NF545" s="360"/>
      <c r="NG545" s="360"/>
      <c r="NH545" s="360"/>
      <c r="NI545" s="360"/>
      <c r="NJ545" s="360"/>
      <c r="NK545" s="360"/>
      <c r="NL545" s="360"/>
      <c r="NM545" s="360"/>
      <c r="NN545" s="360"/>
      <c r="NO545" s="360"/>
      <c r="NP545" s="360"/>
      <c r="NQ545" s="360"/>
      <c r="NR545" s="360"/>
      <c r="NS545" s="360"/>
      <c r="NT545" s="360"/>
      <c r="NU545" s="360"/>
      <c r="NV545" s="360"/>
      <c r="NW545" s="360"/>
      <c r="NX545" s="360"/>
      <c r="NY545" s="360"/>
      <c r="NZ545" s="360"/>
      <c r="OA545" s="360"/>
      <c r="OB545" s="360"/>
      <c r="OC545" s="360"/>
      <c r="OD545" s="360"/>
      <c r="OE545" s="360"/>
      <c r="OF545" s="360"/>
      <c r="OG545" s="360"/>
      <c r="OH545" s="360"/>
      <c r="OI545" s="360"/>
      <c r="OJ545" s="360"/>
      <c r="OK545" s="360"/>
      <c r="OL545" s="360"/>
      <c r="OM545" s="360"/>
      <c r="ON545" s="360"/>
      <c r="OO545" s="360"/>
      <c r="OP545" s="360"/>
      <c r="OQ545" s="360"/>
      <c r="OR545" s="360"/>
      <c r="OS545" s="360"/>
      <c r="OT545" s="360"/>
      <c r="OU545" s="360"/>
      <c r="OV545" s="360"/>
      <c r="OW545" s="360"/>
      <c r="OX545" s="360"/>
      <c r="OY545" s="360"/>
      <c r="OZ545" s="360"/>
      <c r="PA545" s="360"/>
      <c r="PB545" s="360"/>
      <c r="PC545" s="360"/>
      <c r="PD545" s="360"/>
      <c r="PE545" s="360"/>
      <c r="PF545" s="360"/>
      <c r="PG545" s="360"/>
      <c r="PH545" s="360"/>
      <c r="PI545" s="360"/>
      <c r="PJ545" s="360"/>
      <c r="PK545" s="360"/>
      <c r="PL545" s="360"/>
      <c r="PM545" s="360"/>
      <c r="PN545" s="360"/>
      <c r="PO545" s="360"/>
      <c r="PP545" s="360"/>
      <c r="PQ545" s="360"/>
      <c r="PR545" s="360"/>
      <c r="PS545" s="360"/>
      <c r="PT545" s="360"/>
      <c r="PU545" s="360"/>
      <c r="PV545" s="360"/>
      <c r="PW545" s="360"/>
      <c r="PX545" s="360"/>
      <c r="PY545" s="360"/>
      <c r="PZ545" s="360"/>
      <c r="QA545" s="360"/>
      <c r="QB545" s="360"/>
      <c r="QC545" s="360"/>
      <c r="QD545" s="360"/>
      <c r="QE545" s="360"/>
      <c r="QF545" s="360"/>
      <c r="QG545" s="360"/>
      <c r="QH545" s="360"/>
      <c r="QI545" s="360"/>
      <c r="QJ545" s="360"/>
      <c r="QK545" s="360"/>
      <c r="QL545" s="360"/>
      <c r="QM545" s="360"/>
      <c r="QN545" s="360"/>
      <c r="QO545" s="360"/>
      <c r="QP545" s="360"/>
      <c r="QQ545" s="360"/>
      <c r="QR545" s="360"/>
      <c r="QS545" s="360"/>
      <c r="QT545" s="360"/>
      <c r="QU545" s="360"/>
      <c r="QV545" s="360"/>
      <c r="QW545" s="360"/>
      <c r="QX545" s="360"/>
      <c r="QY545" s="360"/>
      <c r="QZ545" s="360"/>
      <c r="RA545" s="360"/>
      <c r="RB545" s="360"/>
      <c r="RC545" s="360"/>
      <c r="RD545" s="360"/>
      <c r="RE545" s="360"/>
      <c r="RF545" s="360"/>
      <c r="RG545" s="360"/>
      <c r="RH545" s="360"/>
      <c r="RI545" s="360"/>
      <c r="RJ545" s="360"/>
      <c r="RK545" s="360"/>
      <c r="RL545" s="360"/>
      <c r="RM545" s="360"/>
      <c r="RN545" s="360"/>
      <c r="RO545" s="360"/>
      <c r="RP545" s="360"/>
      <c r="RQ545" s="360"/>
      <c r="RR545" s="360"/>
      <c r="RS545" s="360"/>
      <c r="RT545" s="360"/>
      <c r="RU545" s="360"/>
      <c r="RV545" s="360"/>
      <c r="RW545" s="360"/>
      <c r="RX545" s="360"/>
      <c r="RY545" s="360"/>
      <c r="RZ545" s="360"/>
      <c r="SA545" s="360"/>
      <c r="SB545" s="360"/>
      <c r="SC545" s="360"/>
      <c r="SD545" s="360"/>
      <c r="SE545" s="360"/>
      <c r="SF545" s="360"/>
      <c r="SG545" s="360"/>
      <c r="SH545" s="360"/>
      <c r="SI545" s="360"/>
      <c r="SJ545" s="360"/>
      <c r="SK545" s="360"/>
      <c r="SL545" s="360"/>
      <c r="SM545" s="360"/>
      <c r="SN545" s="360"/>
      <c r="SO545" s="360"/>
      <c r="SP545" s="360"/>
      <c r="SQ545" s="360"/>
      <c r="SR545" s="360"/>
      <c r="SS545" s="360"/>
      <c r="ST545" s="360"/>
      <c r="SU545" s="360"/>
      <c r="SV545" s="360"/>
      <c r="SW545" s="360"/>
      <c r="SX545" s="360"/>
      <c r="SY545" s="360"/>
      <c r="SZ545" s="360"/>
      <c r="TA545" s="360"/>
      <c r="TB545" s="360"/>
      <c r="TC545" s="360"/>
      <c r="TD545" s="360"/>
      <c r="TE545" s="360"/>
      <c r="TF545" s="360"/>
      <c r="TG545" s="360"/>
      <c r="TH545" s="360"/>
      <c r="TI545" s="360"/>
      <c r="TJ545" s="360"/>
      <c r="TK545" s="360"/>
      <c r="TL545" s="360"/>
      <c r="TM545" s="360"/>
      <c r="TN545" s="360"/>
      <c r="TO545" s="360"/>
      <c r="TP545" s="360"/>
      <c r="TQ545" s="360"/>
      <c r="TR545" s="360"/>
      <c r="TS545" s="360"/>
      <c r="TT545" s="360"/>
      <c r="TU545" s="360"/>
      <c r="TV545" s="360"/>
      <c r="TW545" s="360"/>
      <c r="TX545" s="360"/>
      <c r="TY545" s="360"/>
      <c r="TZ545" s="360"/>
      <c r="UA545" s="360"/>
      <c r="UB545" s="360"/>
      <c r="UC545" s="360"/>
      <c r="UD545" s="360"/>
      <c r="UE545" s="360"/>
      <c r="UF545" s="360"/>
      <c r="UG545" s="360"/>
      <c r="UH545" s="360"/>
      <c r="UI545" s="360"/>
      <c r="UJ545" s="360"/>
      <c r="UK545" s="360"/>
      <c r="UL545" s="360"/>
      <c r="UM545" s="360"/>
      <c r="UN545" s="360"/>
      <c r="UO545" s="360"/>
      <c r="UP545" s="360"/>
      <c r="UQ545" s="360"/>
      <c r="UR545" s="360"/>
      <c r="US545" s="360"/>
      <c r="UT545" s="360"/>
      <c r="UU545" s="360"/>
      <c r="UV545" s="360"/>
      <c r="UW545" s="360"/>
      <c r="UX545" s="360"/>
      <c r="UY545" s="360"/>
      <c r="UZ545" s="360"/>
      <c r="VA545" s="360"/>
      <c r="VB545" s="360"/>
      <c r="VC545" s="360"/>
      <c r="VD545" s="360"/>
      <c r="VE545" s="360"/>
      <c r="VF545" s="360"/>
      <c r="VG545" s="360"/>
      <c r="VH545" s="360"/>
      <c r="VI545" s="360"/>
      <c r="VJ545" s="360"/>
      <c r="VK545" s="360"/>
      <c r="VL545" s="360"/>
      <c r="VM545" s="360"/>
      <c r="VN545" s="360"/>
      <c r="VO545" s="360"/>
      <c r="VP545" s="360"/>
      <c r="VQ545" s="360"/>
      <c r="VR545" s="360"/>
      <c r="VS545" s="360"/>
      <c r="VT545" s="360"/>
      <c r="VU545" s="360"/>
      <c r="VV545" s="360"/>
      <c r="VW545" s="360"/>
      <c r="VX545" s="360"/>
      <c r="VY545" s="360"/>
      <c r="VZ545" s="360"/>
      <c r="WA545" s="360"/>
      <c r="WB545" s="360"/>
      <c r="WC545" s="360"/>
      <c r="WD545" s="360"/>
      <c r="WE545" s="360"/>
      <c r="WF545" s="360"/>
      <c r="WG545" s="360"/>
      <c r="WH545" s="360"/>
      <c r="WI545" s="360"/>
      <c r="WJ545" s="360"/>
      <c r="WK545" s="360"/>
      <c r="WL545" s="360"/>
      <c r="WM545" s="360"/>
      <c r="WN545" s="360"/>
      <c r="WO545" s="360"/>
      <c r="WP545" s="360"/>
      <c r="WQ545" s="360"/>
      <c r="WR545" s="360"/>
      <c r="WS545" s="360"/>
      <c r="WT545" s="360"/>
      <c r="WU545" s="360"/>
      <c r="WV545" s="360"/>
      <c r="WW545" s="360"/>
      <c r="WX545" s="360"/>
      <c r="WY545" s="360"/>
      <c r="WZ545" s="360"/>
      <c r="XA545" s="360"/>
      <c r="XB545" s="360"/>
      <c r="XC545" s="360"/>
      <c r="XD545" s="360"/>
      <c r="XE545" s="360"/>
      <c r="XF545" s="360"/>
      <c r="XG545" s="360"/>
      <c r="XH545" s="360"/>
      <c r="XI545" s="360"/>
      <c r="XJ545" s="360"/>
      <c r="XK545" s="360"/>
      <c r="XL545" s="360"/>
      <c r="XM545" s="360"/>
      <c r="XN545" s="360"/>
      <c r="XO545" s="360"/>
      <c r="XP545" s="360"/>
      <c r="XQ545" s="360"/>
      <c r="XR545" s="360"/>
      <c r="XS545" s="360"/>
      <c r="XT545" s="360"/>
      <c r="XU545" s="360"/>
      <c r="XV545" s="360"/>
      <c r="XW545" s="360"/>
      <c r="XX545" s="360"/>
      <c r="XY545" s="360"/>
      <c r="XZ545" s="360"/>
      <c r="YA545" s="360"/>
      <c r="YB545" s="360"/>
      <c r="YC545" s="360"/>
      <c r="YD545" s="360"/>
      <c r="YE545" s="360"/>
      <c r="YF545" s="360"/>
      <c r="YG545" s="360"/>
      <c r="YH545" s="360"/>
      <c r="YI545" s="360"/>
      <c r="YJ545" s="360"/>
      <c r="YK545" s="360"/>
      <c r="YL545" s="360"/>
      <c r="YM545" s="360"/>
      <c r="YN545" s="360"/>
      <c r="YO545" s="360"/>
      <c r="YP545" s="360"/>
      <c r="YQ545" s="360"/>
      <c r="YR545" s="360"/>
      <c r="YS545" s="360"/>
      <c r="YT545" s="360"/>
      <c r="YU545" s="360"/>
      <c r="YV545" s="360"/>
      <c r="YW545" s="360"/>
      <c r="YX545" s="360"/>
      <c r="YY545" s="360"/>
      <c r="YZ545" s="360"/>
      <c r="ZA545" s="360"/>
      <c r="ZB545" s="360"/>
      <c r="ZC545" s="360"/>
      <c r="ZD545" s="360"/>
      <c r="ZE545" s="360"/>
      <c r="ZF545" s="360"/>
      <c r="ZG545" s="360"/>
      <c r="ZH545" s="360"/>
      <c r="ZI545" s="360"/>
      <c r="ZJ545" s="360"/>
      <c r="ZK545" s="360"/>
      <c r="ZL545" s="360"/>
      <c r="ZM545" s="360"/>
      <c r="ZN545" s="360"/>
      <c r="ZO545" s="360"/>
      <c r="ZP545" s="360"/>
      <c r="ZQ545" s="360"/>
      <c r="ZR545" s="360"/>
      <c r="ZS545" s="360"/>
      <c r="ZT545" s="360"/>
      <c r="ZU545" s="360"/>
      <c r="ZV545" s="360"/>
      <c r="ZW545" s="360"/>
      <c r="ZX545" s="360"/>
      <c r="ZY545" s="360"/>
      <c r="ZZ545" s="360"/>
      <c r="AAA545" s="360"/>
      <c r="AAB545" s="360"/>
      <c r="AAC545" s="360"/>
      <c r="AAD545" s="360"/>
      <c r="AAE545" s="360"/>
      <c r="AAF545" s="360"/>
      <c r="AAG545" s="360"/>
      <c r="AAH545" s="360"/>
      <c r="AAI545" s="360"/>
      <c r="AAJ545" s="360"/>
      <c r="AAK545" s="360"/>
      <c r="AAL545" s="360"/>
      <c r="AAM545" s="360"/>
      <c r="AAN545" s="360"/>
      <c r="AAO545" s="360"/>
      <c r="AAP545" s="360"/>
      <c r="AAQ545" s="360"/>
      <c r="AAR545" s="360"/>
      <c r="AAS545" s="360"/>
      <c r="AAT545" s="360"/>
      <c r="AAU545" s="360"/>
      <c r="AAV545" s="360"/>
      <c r="AAW545" s="360"/>
      <c r="AAX545" s="360"/>
      <c r="AAY545" s="360"/>
      <c r="AAZ545" s="360"/>
      <c r="ABA545" s="360"/>
      <c r="ABB545" s="360"/>
      <c r="ABC545" s="360"/>
      <c r="ABD545" s="360"/>
      <c r="ABE545" s="360"/>
      <c r="ABF545" s="360"/>
      <c r="ABG545" s="360"/>
      <c r="ABH545" s="360"/>
      <c r="ABI545" s="360"/>
      <c r="ABJ545" s="360"/>
      <c r="ABK545" s="360"/>
      <c r="ABL545" s="360"/>
      <c r="ABM545" s="360"/>
      <c r="ABN545" s="360"/>
      <c r="ABO545" s="360"/>
      <c r="ABP545" s="360"/>
      <c r="ABQ545" s="360"/>
      <c r="ABR545" s="360"/>
      <c r="ABS545" s="360"/>
      <c r="ABT545" s="360"/>
      <c r="ABU545" s="360"/>
      <c r="ABV545" s="360"/>
      <c r="ABW545" s="360"/>
      <c r="ABX545" s="360"/>
      <c r="ABY545" s="360"/>
      <c r="ABZ545" s="360"/>
      <c r="ACA545" s="360"/>
      <c r="ACB545" s="360"/>
      <c r="ACC545" s="360"/>
      <c r="ACD545" s="360"/>
      <c r="ACE545" s="360"/>
      <c r="ACF545" s="360"/>
      <c r="ACG545" s="360"/>
      <c r="ACH545" s="360"/>
      <c r="ACI545" s="360"/>
      <c r="ACJ545" s="360"/>
      <c r="ACK545" s="360"/>
      <c r="ACL545" s="360"/>
      <c r="ACM545" s="360"/>
      <c r="ACN545" s="360"/>
      <c r="ACO545" s="360"/>
      <c r="ACP545" s="360"/>
      <c r="ACQ545" s="360"/>
      <c r="ACR545" s="360"/>
      <c r="ACS545" s="360"/>
      <c r="ACT545" s="360"/>
      <c r="ACU545" s="360"/>
      <c r="ACV545" s="360"/>
      <c r="ACW545" s="360"/>
      <c r="ACX545" s="360"/>
      <c r="ACY545" s="360"/>
      <c r="ACZ545" s="360"/>
      <c r="ADA545" s="360"/>
      <c r="ADB545" s="360"/>
      <c r="ADC545" s="360"/>
      <c r="ADD545" s="360"/>
      <c r="ADE545" s="360"/>
      <c r="ADF545" s="360"/>
      <c r="ADG545" s="360"/>
      <c r="ADH545" s="360"/>
      <c r="ADI545" s="360"/>
      <c r="ADJ545" s="360"/>
      <c r="ADK545" s="360"/>
      <c r="ADL545" s="360"/>
      <c r="ADM545" s="360"/>
      <c r="ADN545" s="360"/>
      <c r="ADO545" s="360"/>
      <c r="ADP545" s="360"/>
      <c r="ADQ545" s="360"/>
      <c r="ADR545" s="360"/>
      <c r="ADS545" s="360"/>
      <c r="ADT545" s="360"/>
      <c r="ADU545" s="360"/>
      <c r="ADV545" s="360"/>
      <c r="ADW545" s="360"/>
      <c r="ADX545" s="360"/>
      <c r="ADY545" s="360"/>
      <c r="ADZ545" s="360"/>
      <c r="AEA545" s="360"/>
      <c r="AEB545" s="360"/>
      <c r="AEC545" s="360"/>
      <c r="AED545" s="360"/>
      <c r="AEE545" s="360"/>
      <c r="AEF545" s="360"/>
      <c r="AEG545" s="360"/>
      <c r="AEH545" s="360"/>
      <c r="AEI545" s="360"/>
      <c r="AEJ545" s="360"/>
      <c r="AEK545" s="360"/>
      <c r="AEL545" s="360"/>
      <c r="AEM545" s="360"/>
      <c r="AEN545" s="360"/>
      <c r="AEO545" s="360"/>
      <c r="AEP545" s="360"/>
      <c r="AEQ545" s="360"/>
      <c r="AER545" s="360"/>
      <c r="AES545" s="360"/>
      <c r="AET545" s="360"/>
      <c r="AEU545" s="360"/>
      <c r="AEV545" s="360"/>
      <c r="AEW545" s="360"/>
      <c r="AEX545" s="360"/>
      <c r="AEY545" s="360"/>
      <c r="AEZ545" s="360"/>
      <c r="AFA545" s="360"/>
      <c r="AFB545" s="360"/>
      <c r="AFC545" s="360"/>
      <c r="AFD545" s="360"/>
      <c r="AFE545" s="360"/>
      <c r="AFF545" s="360"/>
      <c r="AFG545" s="360"/>
      <c r="AFH545" s="360"/>
      <c r="AFI545" s="360"/>
      <c r="AFJ545" s="360"/>
      <c r="AFK545" s="360"/>
      <c r="AFL545" s="360"/>
      <c r="AFM545" s="360"/>
      <c r="AFN545" s="360"/>
      <c r="AFO545" s="360"/>
      <c r="AFP545" s="360"/>
      <c r="AFQ545" s="360"/>
      <c r="AFR545" s="360"/>
      <c r="AFS545" s="360"/>
      <c r="AFT545" s="360"/>
      <c r="AFU545" s="360"/>
      <c r="AFV545" s="360"/>
      <c r="AFW545" s="360"/>
      <c r="AFX545" s="360"/>
      <c r="AFY545" s="360"/>
      <c r="AFZ545" s="360"/>
      <c r="AGA545" s="360"/>
      <c r="AGB545" s="360"/>
      <c r="AGC545" s="360"/>
      <c r="AGD545" s="360"/>
      <c r="AGE545" s="360"/>
      <c r="AGF545" s="360"/>
      <c r="AGG545" s="360"/>
      <c r="AGH545" s="360"/>
      <c r="AGI545" s="360"/>
      <c r="AGJ545" s="360"/>
      <c r="AGK545" s="360"/>
      <c r="AGL545" s="360"/>
      <c r="AGM545" s="360"/>
      <c r="AGN545" s="360"/>
      <c r="AGO545" s="360"/>
      <c r="AGP545" s="360"/>
      <c r="AGQ545" s="360"/>
      <c r="AGR545" s="360"/>
      <c r="AGS545" s="360"/>
      <c r="AGT545" s="360"/>
      <c r="AGU545" s="360"/>
      <c r="AGV545" s="360"/>
      <c r="AGW545" s="360"/>
      <c r="AGX545" s="360"/>
      <c r="AGY545" s="360"/>
      <c r="AGZ545" s="360"/>
      <c r="AHA545" s="360"/>
      <c r="AHB545" s="360"/>
      <c r="AHC545" s="360"/>
      <c r="AHD545" s="360"/>
      <c r="AHE545" s="360"/>
      <c r="AHF545" s="360"/>
      <c r="AHG545" s="360"/>
      <c r="AHH545" s="360"/>
      <c r="AHI545" s="360"/>
      <c r="AHJ545" s="360"/>
      <c r="AHK545" s="360"/>
      <c r="AHL545" s="360"/>
      <c r="AHM545" s="360"/>
      <c r="AHN545" s="360"/>
      <c r="AHO545" s="360"/>
      <c r="AHP545" s="360"/>
      <c r="AHQ545" s="360"/>
      <c r="AHR545" s="360"/>
      <c r="AHS545" s="360"/>
      <c r="AHT545" s="360"/>
      <c r="AHU545" s="360"/>
      <c r="AHV545" s="360"/>
      <c r="AHW545" s="360"/>
      <c r="AHX545" s="360"/>
      <c r="AHY545" s="360"/>
      <c r="AHZ545" s="360"/>
      <c r="AIA545" s="360"/>
      <c r="AIB545" s="360"/>
      <c r="AIC545" s="360"/>
      <c r="AID545" s="360"/>
      <c r="AIE545" s="360"/>
      <c r="AIF545" s="360"/>
      <c r="AIG545" s="360"/>
      <c r="AIH545" s="360"/>
      <c r="AII545" s="360"/>
      <c r="AIJ545" s="360"/>
      <c r="AIK545" s="360"/>
      <c r="AIL545" s="360"/>
      <c r="AIM545" s="360"/>
      <c r="AIN545" s="360"/>
      <c r="AIO545" s="360"/>
      <c r="AIP545" s="360"/>
      <c r="AIQ545" s="360"/>
      <c r="AIR545" s="360"/>
      <c r="AIS545" s="360"/>
      <c r="AIT545" s="360"/>
      <c r="AIU545" s="360"/>
      <c r="AIV545" s="360"/>
      <c r="AIW545" s="360"/>
      <c r="AIX545" s="360"/>
      <c r="AIY545" s="360"/>
      <c r="AIZ545" s="360"/>
      <c r="AJA545" s="360"/>
      <c r="AJB545" s="360"/>
      <c r="AJC545" s="360"/>
      <c r="AJD545" s="360"/>
      <c r="AJE545" s="360"/>
      <c r="AJF545" s="360"/>
      <c r="AJG545" s="360"/>
      <c r="AJH545" s="360"/>
      <c r="AJI545" s="360"/>
      <c r="AJJ545" s="360"/>
      <c r="AJK545" s="360"/>
      <c r="AJL545" s="360"/>
      <c r="AJM545" s="360"/>
      <c r="AJN545" s="360"/>
      <c r="AJO545" s="360"/>
      <c r="AJP545" s="360"/>
      <c r="AJQ545" s="360"/>
      <c r="AJR545" s="360"/>
      <c r="AJS545" s="360"/>
      <c r="AJT545" s="360"/>
      <c r="AJU545" s="360"/>
      <c r="AJV545" s="360"/>
      <c r="AJW545" s="360"/>
      <c r="AJX545" s="360"/>
      <c r="AJY545" s="360"/>
      <c r="AJZ545" s="360"/>
      <c r="AKA545" s="360"/>
      <c r="AKB545" s="360"/>
      <c r="AKC545" s="360"/>
      <c r="AKD545" s="360"/>
      <c r="AKE545" s="360"/>
      <c r="AKF545" s="360"/>
      <c r="AKG545" s="360"/>
      <c r="AKH545" s="360"/>
      <c r="AKI545" s="360"/>
      <c r="AKJ545" s="360"/>
      <c r="AKK545" s="360"/>
      <c r="AKL545" s="360"/>
      <c r="AKM545" s="360"/>
      <c r="AKN545" s="360"/>
      <c r="AKO545" s="360"/>
      <c r="AKP545" s="360"/>
      <c r="AKQ545" s="360"/>
      <c r="AKR545" s="360"/>
      <c r="AKS545" s="360"/>
      <c r="AKT545" s="360"/>
      <c r="AKU545" s="360"/>
      <c r="AKV545" s="360"/>
      <c r="AKW545" s="360"/>
      <c r="AKX545" s="360"/>
      <c r="AKY545" s="360"/>
      <c r="AKZ545" s="360"/>
      <c r="ALA545" s="360"/>
      <c r="ALB545" s="360"/>
      <c r="ALC545" s="360"/>
      <c r="ALD545" s="360"/>
      <c r="ALE545" s="360"/>
      <c r="ALF545" s="360"/>
      <c r="ALG545" s="360"/>
      <c r="ALH545" s="360"/>
      <c r="ALI545" s="360"/>
      <c r="ALJ545" s="360"/>
      <c r="ALK545" s="360"/>
      <c r="ALL545" s="360"/>
      <c r="ALM545" s="360"/>
      <c r="ALN545" s="360"/>
      <c r="ALO545" s="360"/>
      <c r="ALP545" s="360"/>
      <c r="ALQ545" s="360"/>
      <c r="ALR545" s="360"/>
      <c r="ALS545" s="360"/>
      <c r="ALT545" s="360"/>
      <c r="ALU545" s="360"/>
      <c r="ALV545" s="360"/>
      <c r="ALW545" s="360"/>
      <c r="ALX545" s="360"/>
      <c r="ALY545" s="360"/>
      <c r="ALZ545" s="360"/>
      <c r="AMA545" s="360"/>
      <c r="AMB545" s="360"/>
      <c r="AMC545" s="360"/>
      <c r="AMD545" s="360"/>
      <c r="AME545" s="360"/>
      <c r="AMF545" s="360"/>
      <c r="AMG545" s="360"/>
      <c r="AMH545" s="360"/>
      <c r="AMI545" s="360"/>
      <c r="AMJ545" s="360"/>
      <c r="AMK545" s="360"/>
      <c r="AML545" s="360"/>
      <c r="AMM545" s="360"/>
      <c r="AMN545" s="360"/>
      <c r="AMO545" s="360"/>
      <c r="AMP545" s="360"/>
      <c r="AMQ545" s="360"/>
      <c r="AMR545" s="360"/>
      <c r="AMS545" s="360"/>
      <c r="AMT545" s="360"/>
      <c r="AMU545" s="360"/>
      <c r="AMV545" s="360"/>
      <c r="AMW545" s="360"/>
      <c r="AMX545" s="360"/>
    </row>
    <row r="546" spans="1:1038" s="373" customFormat="1" ht="18" customHeight="1">
      <c r="A546" s="614"/>
      <c r="B546" s="104"/>
      <c r="C546" s="104"/>
      <c r="D546" s="104"/>
      <c r="E546" s="104">
        <v>74</v>
      </c>
      <c r="F546" s="104">
        <v>4</v>
      </c>
      <c r="G546" s="615" t="str">
        <f t="shared" ref="G546:G549" si="221">E546&amp;"-"&amp;F546</f>
        <v>74-4</v>
      </c>
      <c r="H546" s="104">
        <v>30</v>
      </c>
      <c r="I546" s="616">
        <v>42</v>
      </c>
      <c r="J546" s="617">
        <f t="shared" ref="J546:J549" si="222">IF(H546=0, 1, 0)</f>
        <v>0</v>
      </c>
      <c r="K546" s="617" t="b">
        <f>IF(J550=1,IF(((VLOOKUP($G546,[1]Depth_Lookup!A$3:J$410,9,FALSE))-(I546/100))=0,"Good",IF(((VLOOKUP($G546,[1]Depth_Lookup!$A$3:$J$550,9,FALSE))-(I546/100))&gt;0,"Too Short","Too Long")))</f>
        <v>0</v>
      </c>
      <c r="L546" s="171">
        <f>(VLOOKUP($G546,Depth_Lookup!$A$3:$J$410,10,FALSE))+(H546/100)</f>
        <v>185.21</v>
      </c>
      <c r="M546" s="171">
        <f>(VLOOKUP($G546,Depth_Lookup!$A$3:$J$410,10,FALSE))+(I546/100)</f>
        <v>185.32999999999998</v>
      </c>
      <c r="N546" s="618"/>
      <c r="O546" s="104"/>
      <c r="P546" s="104"/>
      <c r="Q546" s="104"/>
      <c r="R546" s="615" t="s">
        <v>1805</v>
      </c>
      <c r="S546" s="104"/>
      <c r="T546" s="104"/>
      <c r="U546" s="104"/>
      <c r="V546" s="104"/>
      <c r="W546" s="104"/>
      <c r="X546" s="615"/>
      <c r="Y546" s="104"/>
      <c r="Z546" s="104"/>
      <c r="AA546" s="104"/>
      <c r="AB546" s="104"/>
      <c r="AC546" s="104"/>
      <c r="AD546" s="104"/>
      <c r="AE546" s="619"/>
      <c r="AF546" s="615"/>
      <c r="AG546" s="620"/>
      <c r="AH546" s="104"/>
      <c r="AI546" s="621"/>
      <c r="AJ546" s="104"/>
      <c r="AK546" s="104"/>
      <c r="AL546" s="104"/>
      <c r="AM546" s="104"/>
      <c r="AN546" s="104"/>
      <c r="AO546" s="621"/>
      <c r="AP546" s="104"/>
      <c r="AQ546" s="104"/>
      <c r="AR546" s="104"/>
      <c r="AS546" s="104"/>
      <c r="AT546" s="104"/>
      <c r="AU546" s="621"/>
      <c r="AV546" s="104"/>
      <c r="AW546" s="104"/>
      <c r="AX546" s="104"/>
      <c r="AY546" s="104"/>
      <c r="AZ546" s="104"/>
      <c r="BA546" s="621"/>
      <c r="BB546" s="104"/>
      <c r="BC546" s="104"/>
      <c r="BD546" s="104"/>
      <c r="BE546" s="104"/>
      <c r="BF546" s="104"/>
      <c r="BG546" s="621"/>
      <c r="BH546" s="104"/>
      <c r="BI546" s="104"/>
      <c r="BJ546" s="104"/>
      <c r="BK546" s="104"/>
      <c r="BL546" s="104"/>
      <c r="BM546" s="621"/>
      <c r="BN546" s="104"/>
      <c r="BO546" s="104"/>
      <c r="BP546" s="104"/>
      <c r="BQ546" s="104"/>
      <c r="BR546" s="104"/>
      <c r="BS546" s="104"/>
      <c r="BT546" s="104"/>
      <c r="BU546" s="104"/>
      <c r="BV546" s="104"/>
      <c r="BW546" s="104"/>
      <c r="BX546" s="104"/>
      <c r="BY546" s="621"/>
      <c r="BZ546" s="104"/>
      <c r="CA546" s="104"/>
      <c r="CB546" s="104"/>
      <c r="CC546" s="104"/>
      <c r="CD546" s="104"/>
      <c r="CE546" s="104"/>
      <c r="CF546" s="622"/>
      <c r="CG546" s="623"/>
      <c r="CH546" s="624"/>
      <c r="CI546" s="624"/>
      <c r="CJ546" s="624"/>
      <c r="CK546" s="624"/>
      <c r="CL546" s="624"/>
      <c r="CM546" s="624"/>
      <c r="CN546" s="624"/>
      <c r="CO546" s="624"/>
      <c r="CP546" s="624"/>
      <c r="CQ546" s="624"/>
      <c r="CR546" s="624"/>
      <c r="CS546" s="624"/>
      <c r="CT546" s="624"/>
      <c r="CU546" s="624"/>
      <c r="CV546" s="624"/>
      <c r="CW546" s="624"/>
      <c r="CX546" s="624"/>
      <c r="CY546" s="624"/>
      <c r="CZ546" s="624"/>
      <c r="DA546" s="624"/>
      <c r="DB546" s="624"/>
      <c r="DC546" s="632"/>
      <c r="DD546" s="624"/>
      <c r="DE546" s="624"/>
      <c r="DF546" s="624"/>
      <c r="DG546" s="624"/>
      <c r="DH546" s="624"/>
      <c r="DI546" s="624"/>
      <c r="DJ546" s="624"/>
      <c r="DK546" s="626"/>
      <c r="DL546" s="623"/>
      <c r="DM546" s="624"/>
      <c r="DN546" s="624"/>
      <c r="DO546" s="627"/>
      <c r="DP546" s="628"/>
      <c r="DQ546" s="629"/>
      <c r="DR546" s="627"/>
      <c r="DS546" s="629"/>
      <c r="DT546" s="625"/>
      <c r="DU546" s="625"/>
      <c r="DV546" s="625"/>
      <c r="DW546" s="630"/>
      <c r="DX546" s="629"/>
      <c r="DY546" s="629"/>
      <c r="DZ546" s="623"/>
      <c r="EA546" s="623"/>
      <c r="EB546" s="360"/>
      <c r="EC546" s="104"/>
      <c r="ED546" s="229" t="s">
        <v>2517</v>
      </c>
      <c r="EE546" s="377"/>
      <c r="EF546" s="378"/>
      <c r="EG546" s="377"/>
      <c r="EH546" s="377"/>
      <c r="EI546" s="379"/>
      <c r="EJ546" s="377"/>
      <c r="EK546" s="379"/>
      <c r="EL546" s="377"/>
      <c r="EM546" s="377"/>
      <c r="EN546" s="295" t="s">
        <v>2046</v>
      </c>
      <c r="EO546" s="380">
        <v>4</v>
      </c>
      <c r="EP546" s="380"/>
      <c r="EQ546" s="380"/>
      <c r="ER546" s="380"/>
      <c r="ES546" s="380"/>
      <c r="ET546" s="380"/>
      <c r="EU546" s="380"/>
      <c r="EV546" s="381">
        <v>45</v>
      </c>
      <c r="EW546" s="381">
        <v>270</v>
      </c>
      <c r="EX546" s="381">
        <v>21</v>
      </c>
      <c r="EY546" s="381">
        <v>180</v>
      </c>
      <c r="EZ546" s="192">
        <f t="shared" si="185"/>
        <v>69</v>
      </c>
      <c r="FA546" s="192">
        <f t="shared" si="186"/>
        <v>69</v>
      </c>
      <c r="FB546" s="192">
        <f t="shared" si="187"/>
        <v>43.032631360592617</v>
      </c>
      <c r="FC546" s="192">
        <f t="shared" si="188"/>
        <v>159</v>
      </c>
      <c r="FD546" s="192">
        <f t="shared" si="189"/>
        <v>46.967368639407383</v>
      </c>
      <c r="FE546" s="193">
        <f t="shared" si="190"/>
        <v>249</v>
      </c>
      <c r="FF546" s="194">
        <f t="shared" si="191"/>
        <v>46.967368639407383</v>
      </c>
      <c r="FG546" s="377"/>
      <c r="FH546" s="377"/>
      <c r="FI546" s="778">
        <f t="shared" si="192"/>
        <v>4</v>
      </c>
      <c r="FJ546" s="779">
        <f t="shared" si="193"/>
        <v>46.967368639407383</v>
      </c>
      <c r="FK546" s="779">
        <f t="shared" si="194"/>
        <v>43.032631360592617</v>
      </c>
      <c r="FL546" s="780">
        <f t="shared" si="195"/>
        <v>0.7510611030393084</v>
      </c>
      <c r="FM546" s="169">
        <f t="shared" si="196"/>
        <v>0.68241477341820733</v>
      </c>
      <c r="FN546" s="783">
        <f t="shared" si="197"/>
        <v>2.7296590936728293</v>
      </c>
      <c r="FO546" s="360"/>
      <c r="FP546" s="360"/>
      <c r="FQ546" s="360"/>
      <c r="FR546" s="360"/>
      <c r="FS546" s="360"/>
      <c r="FT546" s="360"/>
      <c r="FU546" s="360"/>
      <c r="FV546" s="360"/>
      <c r="FW546" s="360"/>
      <c r="FX546" s="360"/>
      <c r="FY546" s="360"/>
      <c r="FZ546" s="360"/>
      <c r="GA546" s="360"/>
      <c r="GB546" s="360"/>
      <c r="GC546" s="360"/>
      <c r="GD546" s="360"/>
      <c r="GE546" s="360"/>
      <c r="GF546" s="360"/>
      <c r="GG546" s="360"/>
      <c r="GH546" s="360"/>
      <c r="GI546" s="360"/>
      <c r="GJ546" s="360"/>
      <c r="GK546" s="360"/>
      <c r="GL546" s="360"/>
      <c r="GM546" s="360"/>
      <c r="GN546" s="360"/>
      <c r="GO546" s="360"/>
      <c r="GP546" s="360"/>
      <c r="GQ546" s="360"/>
      <c r="GR546" s="360"/>
      <c r="GS546" s="360"/>
      <c r="GT546" s="360"/>
      <c r="GU546" s="360"/>
      <c r="GV546" s="360"/>
      <c r="GW546" s="360"/>
      <c r="GX546" s="360"/>
      <c r="GY546" s="360"/>
      <c r="GZ546" s="360"/>
      <c r="HA546" s="360"/>
      <c r="HB546" s="360"/>
      <c r="HC546" s="360"/>
      <c r="HD546" s="360"/>
      <c r="HE546" s="360"/>
      <c r="HF546" s="360"/>
      <c r="HG546" s="360"/>
      <c r="HH546" s="360"/>
      <c r="HI546" s="360"/>
      <c r="HJ546" s="360"/>
      <c r="HK546" s="360"/>
      <c r="HL546" s="360"/>
      <c r="HM546" s="360"/>
      <c r="HN546" s="360"/>
      <c r="HO546" s="360"/>
      <c r="HP546" s="360"/>
      <c r="HQ546" s="360"/>
      <c r="HR546" s="360"/>
      <c r="HS546" s="360"/>
      <c r="HT546" s="360"/>
      <c r="HU546" s="360"/>
      <c r="HV546" s="360"/>
      <c r="HW546" s="360"/>
      <c r="HX546" s="360"/>
      <c r="HY546" s="360"/>
      <c r="HZ546" s="360"/>
      <c r="IA546" s="360"/>
      <c r="IB546" s="360"/>
      <c r="IC546" s="360"/>
      <c r="ID546" s="360"/>
      <c r="IE546" s="360"/>
      <c r="IF546" s="360"/>
      <c r="IG546" s="360"/>
      <c r="IH546" s="360"/>
      <c r="II546" s="360"/>
      <c r="IJ546" s="360"/>
      <c r="IK546" s="360"/>
      <c r="IL546" s="360"/>
      <c r="IM546" s="360"/>
      <c r="IN546" s="360"/>
      <c r="IO546" s="360"/>
      <c r="IP546" s="360"/>
      <c r="IQ546" s="360"/>
      <c r="IR546" s="360"/>
      <c r="IS546" s="360"/>
      <c r="IT546" s="360"/>
      <c r="IU546" s="360"/>
      <c r="IV546" s="360"/>
      <c r="IW546" s="360"/>
      <c r="IX546" s="360"/>
      <c r="IY546" s="360"/>
      <c r="IZ546" s="360"/>
      <c r="JA546" s="360"/>
      <c r="JB546" s="360"/>
      <c r="JC546" s="360"/>
      <c r="JD546" s="360"/>
      <c r="JE546" s="360"/>
      <c r="JF546" s="360"/>
      <c r="JG546" s="360"/>
      <c r="JH546" s="360"/>
      <c r="JI546" s="360"/>
      <c r="JJ546" s="360"/>
      <c r="JK546" s="360"/>
      <c r="JL546" s="360"/>
      <c r="JM546" s="360"/>
      <c r="JN546" s="360"/>
      <c r="JO546" s="360"/>
      <c r="JP546" s="360"/>
      <c r="JQ546" s="360"/>
      <c r="JR546" s="360"/>
      <c r="JS546" s="360"/>
      <c r="JT546" s="360"/>
      <c r="JU546" s="360"/>
      <c r="JV546" s="360"/>
      <c r="JW546" s="360"/>
      <c r="JX546" s="360"/>
      <c r="JY546" s="360"/>
      <c r="JZ546" s="360"/>
      <c r="KA546" s="360"/>
      <c r="KB546" s="360"/>
      <c r="KC546" s="360"/>
      <c r="KD546" s="360"/>
      <c r="KE546" s="360"/>
      <c r="KF546" s="360"/>
      <c r="KG546" s="360"/>
      <c r="KH546" s="360"/>
      <c r="KI546" s="360"/>
      <c r="KJ546" s="360"/>
      <c r="KK546" s="360"/>
      <c r="KL546" s="360"/>
      <c r="KM546" s="360"/>
      <c r="KN546" s="360"/>
      <c r="KO546" s="360"/>
      <c r="KP546" s="360"/>
      <c r="KQ546" s="360"/>
      <c r="KR546" s="360"/>
      <c r="KS546" s="360"/>
      <c r="KT546" s="360"/>
      <c r="KU546" s="360"/>
      <c r="KV546" s="360"/>
      <c r="KW546" s="360"/>
      <c r="KX546" s="360"/>
      <c r="KY546" s="360"/>
      <c r="KZ546" s="360"/>
      <c r="LA546" s="360"/>
      <c r="LB546" s="360"/>
      <c r="LC546" s="360"/>
      <c r="LD546" s="360"/>
      <c r="LE546" s="360"/>
      <c r="LF546" s="360"/>
      <c r="LG546" s="360"/>
      <c r="LH546" s="360"/>
      <c r="LI546" s="360"/>
      <c r="LJ546" s="360"/>
      <c r="LK546" s="360"/>
      <c r="LL546" s="360"/>
      <c r="LM546" s="360"/>
      <c r="LN546" s="360"/>
      <c r="LO546" s="360"/>
      <c r="LP546" s="360"/>
      <c r="LQ546" s="360"/>
      <c r="LR546" s="360"/>
      <c r="LS546" s="360"/>
      <c r="LT546" s="360"/>
      <c r="LU546" s="360"/>
      <c r="LV546" s="360"/>
      <c r="LW546" s="360"/>
      <c r="LX546" s="360"/>
      <c r="LY546" s="360"/>
      <c r="LZ546" s="360"/>
      <c r="MA546" s="360"/>
      <c r="MB546" s="360"/>
      <c r="MC546" s="360"/>
      <c r="MD546" s="360"/>
      <c r="ME546" s="360"/>
      <c r="MF546" s="360"/>
      <c r="MG546" s="360"/>
      <c r="MH546" s="360"/>
      <c r="MI546" s="360"/>
      <c r="MJ546" s="360"/>
      <c r="MK546" s="360"/>
      <c r="ML546" s="360"/>
      <c r="MM546" s="360"/>
      <c r="MN546" s="360"/>
      <c r="MO546" s="360"/>
      <c r="MP546" s="360"/>
      <c r="MQ546" s="360"/>
      <c r="MR546" s="360"/>
      <c r="MS546" s="360"/>
      <c r="MT546" s="360"/>
      <c r="MU546" s="360"/>
      <c r="MV546" s="360"/>
      <c r="MW546" s="360"/>
      <c r="MX546" s="360"/>
      <c r="MY546" s="360"/>
      <c r="MZ546" s="360"/>
      <c r="NA546" s="360"/>
      <c r="NB546" s="360"/>
      <c r="NC546" s="360"/>
      <c r="ND546" s="360"/>
      <c r="NE546" s="360"/>
      <c r="NF546" s="360"/>
      <c r="NG546" s="360"/>
      <c r="NH546" s="360"/>
      <c r="NI546" s="360"/>
      <c r="NJ546" s="360"/>
      <c r="NK546" s="360"/>
      <c r="NL546" s="360"/>
      <c r="NM546" s="360"/>
      <c r="NN546" s="360"/>
      <c r="NO546" s="360"/>
      <c r="NP546" s="360"/>
      <c r="NQ546" s="360"/>
      <c r="NR546" s="360"/>
      <c r="NS546" s="360"/>
      <c r="NT546" s="360"/>
      <c r="NU546" s="360"/>
      <c r="NV546" s="360"/>
      <c r="NW546" s="360"/>
      <c r="NX546" s="360"/>
      <c r="NY546" s="360"/>
      <c r="NZ546" s="360"/>
      <c r="OA546" s="360"/>
      <c r="OB546" s="360"/>
      <c r="OC546" s="360"/>
      <c r="OD546" s="360"/>
      <c r="OE546" s="360"/>
      <c r="OF546" s="360"/>
      <c r="OG546" s="360"/>
      <c r="OH546" s="360"/>
      <c r="OI546" s="360"/>
      <c r="OJ546" s="360"/>
      <c r="OK546" s="360"/>
      <c r="OL546" s="360"/>
      <c r="OM546" s="360"/>
      <c r="ON546" s="360"/>
      <c r="OO546" s="360"/>
      <c r="OP546" s="360"/>
      <c r="OQ546" s="360"/>
      <c r="OR546" s="360"/>
      <c r="OS546" s="360"/>
      <c r="OT546" s="360"/>
      <c r="OU546" s="360"/>
      <c r="OV546" s="360"/>
      <c r="OW546" s="360"/>
      <c r="OX546" s="360"/>
      <c r="OY546" s="360"/>
      <c r="OZ546" s="360"/>
      <c r="PA546" s="360"/>
      <c r="PB546" s="360"/>
      <c r="PC546" s="360"/>
      <c r="PD546" s="360"/>
      <c r="PE546" s="360"/>
      <c r="PF546" s="360"/>
      <c r="PG546" s="360"/>
      <c r="PH546" s="360"/>
      <c r="PI546" s="360"/>
      <c r="PJ546" s="360"/>
      <c r="PK546" s="360"/>
      <c r="PL546" s="360"/>
      <c r="PM546" s="360"/>
      <c r="PN546" s="360"/>
      <c r="PO546" s="360"/>
      <c r="PP546" s="360"/>
      <c r="PQ546" s="360"/>
      <c r="PR546" s="360"/>
      <c r="PS546" s="360"/>
      <c r="PT546" s="360"/>
      <c r="PU546" s="360"/>
      <c r="PV546" s="360"/>
      <c r="PW546" s="360"/>
      <c r="PX546" s="360"/>
      <c r="PY546" s="360"/>
      <c r="PZ546" s="360"/>
      <c r="QA546" s="360"/>
      <c r="QB546" s="360"/>
      <c r="QC546" s="360"/>
      <c r="QD546" s="360"/>
      <c r="QE546" s="360"/>
      <c r="QF546" s="360"/>
      <c r="QG546" s="360"/>
      <c r="QH546" s="360"/>
      <c r="QI546" s="360"/>
      <c r="QJ546" s="360"/>
      <c r="QK546" s="360"/>
      <c r="QL546" s="360"/>
      <c r="QM546" s="360"/>
      <c r="QN546" s="360"/>
      <c r="QO546" s="360"/>
      <c r="QP546" s="360"/>
      <c r="QQ546" s="360"/>
      <c r="QR546" s="360"/>
      <c r="QS546" s="360"/>
      <c r="QT546" s="360"/>
      <c r="QU546" s="360"/>
      <c r="QV546" s="360"/>
      <c r="QW546" s="360"/>
      <c r="QX546" s="360"/>
      <c r="QY546" s="360"/>
      <c r="QZ546" s="360"/>
      <c r="RA546" s="360"/>
      <c r="RB546" s="360"/>
      <c r="RC546" s="360"/>
      <c r="RD546" s="360"/>
      <c r="RE546" s="360"/>
      <c r="RF546" s="360"/>
      <c r="RG546" s="360"/>
      <c r="RH546" s="360"/>
      <c r="RI546" s="360"/>
      <c r="RJ546" s="360"/>
      <c r="RK546" s="360"/>
      <c r="RL546" s="360"/>
      <c r="RM546" s="360"/>
      <c r="RN546" s="360"/>
      <c r="RO546" s="360"/>
      <c r="RP546" s="360"/>
      <c r="RQ546" s="360"/>
      <c r="RR546" s="360"/>
      <c r="RS546" s="360"/>
      <c r="RT546" s="360"/>
      <c r="RU546" s="360"/>
      <c r="RV546" s="360"/>
      <c r="RW546" s="360"/>
      <c r="RX546" s="360"/>
      <c r="RY546" s="360"/>
      <c r="RZ546" s="360"/>
      <c r="SA546" s="360"/>
      <c r="SB546" s="360"/>
      <c r="SC546" s="360"/>
      <c r="SD546" s="360"/>
      <c r="SE546" s="360"/>
      <c r="SF546" s="360"/>
      <c r="SG546" s="360"/>
      <c r="SH546" s="360"/>
      <c r="SI546" s="360"/>
      <c r="SJ546" s="360"/>
      <c r="SK546" s="360"/>
      <c r="SL546" s="360"/>
      <c r="SM546" s="360"/>
      <c r="SN546" s="360"/>
      <c r="SO546" s="360"/>
      <c r="SP546" s="360"/>
      <c r="SQ546" s="360"/>
      <c r="SR546" s="360"/>
      <c r="SS546" s="360"/>
      <c r="ST546" s="360"/>
      <c r="SU546" s="360"/>
      <c r="SV546" s="360"/>
      <c r="SW546" s="360"/>
      <c r="SX546" s="360"/>
      <c r="SY546" s="360"/>
      <c r="SZ546" s="360"/>
      <c r="TA546" s="360"/>
      <c r="TB546" s="360"/>
      <c r="TC546" s="360"/>
      <c r="TD546" s="360"/>
      <c r="TE546" s="360"/>
      <c r="TF546" s="360"/>
      <c r="TG546" s="360"/>
      <c r="TH546" s="360"/>
      <c r="TI546" s="360"/>
      <c r="TJ546" s="360"/>
      <c r="TK546" s="360"/>
      <c r="TL546" s="360"/>
      <c r="TM546" s="360"/>
      <c r="TN546" s="360"/>
      <c r="TO546" s="360"/>
      <c r="TP546" s="360"/>
      <c r="TQ546" s="360"/>
      <c r="TR546" s="360"/>
      <c r="TS546" s="360"/>
      <c r="TT546" s="360"/>
      <c r="TU546" s="360"/>
      <c r="TV546" s="360"/>
      <c r="TW546" s="360"/>
      <c r="TX546" s="360"/>
      <c r="TY546" s="360"/>
      <c r="TZ546" s="360"/>
      <c r="UA546" s="360"/>
      <c r="UB546" s="360"/>
      <c r="UC546" s="360"/>
      <c r="UD546" s="360"/>
      <c r="UE546" s="360"/>
      <c r="UF546" s="360"/>
      <c r="UG546" s="360"/>
      <c r="UH546" s="360"/>
      <c r="UI546" s="360"/>
      <c r="UJ546" s="360"/>
      <c r="UK546" s="360"/>
      <c r="UL546" s="360"/>
      <c r="UM546" s="360"/>
      <c r="UN546" s="360"/>
      <c r="UO546" s="360"/>
      <c r="UP546" s="360"/>
      <c r="UQ546" s="360"/>
      <c r="UR546" s="360"/>
      <c r="US546" s="360"/>
      <c r="UT546" s="360"/>
      <c r="UU546" s="360"/>
      <c r="UV546" s="360"/>
      <c r="UW546" s="360"/>
      <c r="UX546" s="360"/>
      <c r="UY546" s="360"/>
      <c r="UZ546" s="360"/>
      <c r="VA546" s="360"/>
      <c r="VB546" s="360"/>
      <c r="VC546" s="360"/>
      <c r="VD546" s="360"/>
      <c r="VE546" s="360"/>
      <c r="VF546" s="360"/>
      <c r="VG546" s="360"/>
      <c r="VH546" s="360"/>
      <c r="VI546" s="360"/>
      <c r="VJ546" s="360"/>
      <c r="VK546" s="360"/>
      <c r="VL546" s="360"/>
      <c r="VM546" s="360"/>
      <c r="VN546" s="360"/>
      <c r="VO546" s="360"/>
      <c r="VP546" s="360"/>
      <c r="VQ546" s="360"/>
      <c r="VR546" s="360"/>
      <c r="VS546" s="360"/>
      <c r="VT546" s="360"/>
      <c r="VU546" s="360"/>
      <c r="VV546" s="360"/>
      <c r="VW546" s="360"/>
      <c r="VX546" s="360"/>
      <c r="VY546" s="360"/>
      <c r="VZ546" s="360"/>
      <c r="WA546" s="360"/>
      <c r="WB546" s="360"/>
      <c r="WC546" s="360"/>
      <c r="WD546" s="360"/>
      <c r="WE546" s="360"/>
      <c r="WF546" s="360"/>
      <c r="WG546" s="360"/>
      <c r="WH546" s="360"/>
      <c r="WI546" s="360"/>
      <c r="WJ546" s="360"/>
      <c r="WK546" s="360"/>
      <c r="WL546" s="360"/>
      <c r="WM546" s="360"/>
      <c r="WN546" s="360"/>
      <c r="WO546" s="360"/>
      <c r="WP546" s="360"/>
      <c r="WQ546" s="360"/>
      <c r="WR546" s="360"/>
      <c r="WS546" s="360"/>
      <c r="WT546" s="360"/>
      <c r="WU546" s="360"/>
      <c r="WV546" s="360"/>
      <c r="WW546" s="360"/>
      <c r="WX546" s="360"/>
      <c r="WY546" s="360"/>
      <c r="WZ546" s="360"/>
      <c r="XA546" s="360"/>
      <c r="XB546" s="360"/>
      <c r="XC546" s="360"/>
      <c r="XD546" s="360"/>
      <c r="XE546" s="360"/>
      <c r="XF546" s="360"/>
      <c r="XG546" s="360"/>
      <c r="XH546" s="360"/>
      <c r="XI546" s="360"/>
      <c r="XJ546" s="360"/>
      <c r="XK546" s="360"/>
      <c r="XL546" s="360"/>
      <c r="XM546" s="360"/>
      <c r="XN546" s="360"/>
      <c r="XO546" s="360"/>
      <c r="XP546" s="360"/>
      <c r="XQ546" s="360"/>
      <c r="XR546" s="360"/>
      <c r="XS546" s="360"/>
      <c r="XT546" s="360"/>
      <c r="XU546" s="360"/>
      <c r="XV546" s="360"/>
      <c r="XW546" s="360"/>
      <c r="XX546" s="360"/>
      <c r="XY546" s="360"/>
      <c r="XZ546" s="360"/>
      <c r="YA546" s="360"/>
      <c r="YB546" s="360"/>
      <c r="YC546" s="360"/>
      <c r="YD546" s="360"/>
      <c r="YE546" s="360"/>
      <c r="YF546" s="360"/>
      <c r="YG546" s="360"/>
      <c r="YH546" s="360"/>
      <c r="YI546" s="360"/>
      <c r="YJ546" s="360"/>
      <c r="YK546" s="360"/>
      <c r="YL546" s="360"/>
      <c r="YM546" s="360"/>
      <c r="YN546" s="360"/>
      <c r="YO546" s="360"/>
      <c r="YP546" s="360"/>
      <c r="YQ546" s="360"/>
      <c r="YR546" s="360"/>
      <c r="YS546" s="360"/>
      <c r="YT546" s="360"/>
      <c r="YU546" s="360"/>
      <c r="YV546" s="360"/>
      <c r="YW546" s="360"/>
      <c r="YX546" s="360"/>
      <c r="YY546" s="360"/>
      <c r="YZ546" s="360"/>
      <c r="ZA546" s="360"/>
      <c r="ZB546" s="360"/>
      <c r="ZC546" s="360"/>
      <c r="ZD546" s="360"/>
      <c r="ZE546" s="360"/>
      <c r="ZF546" s="360"/>
      <c r="ZG546" s="360"/>
      <c r="ZH546" s="360"/>
      <c r="ZI546" s="360"/>
      <c r="ZJ546" s="360"/>
      <c r="ZK546" s="360"/>
      <c r="ZL546" s="360"/>
      <c r="ZM546" s="360"/>
      <c r="ZN546" s="360"/>
      <c r="ZO546" s="360"/>
      <c r="ZP546" s="360"/>
      <c r="ZQ546" s="360"/>
      <c r="ZR546" s="360"/>
      <c r="ZS546" s="360"/>
      <c r="ZT546" s="360"/>
      <c r="ZU546" s="360"/>
      <c r="ZV546" s="360"/>
      <c r="ZW546" s="360"/>
      <c r="ZX546" s="360"/>
      <c r="ZY546" s="360"/>
      <c r="ZZ546" s="360"/>
      <c r="AAA546" s="360"/>
      <c r="AAB546" s="360"/>
      <c r="AAC546" s="360"/>
      <c r="AAD546" s="360"/>
      <c r="AAE546" s="360"/>
      <c r="AAF546" s="360"/>
      <c r="AAG546" s="360"/>
      <c r="AAH546" s="360"/>
      <c r="AAI546" s="360"/>
      <c r="AAJ546" s="360"/>
      <c r="AAK546" s="360"/>
      <c r="AAL546" s="360"/>
      <c r="AAM546" s="360"/>
      <c r="AAN546" s="360"/>
      <c r="AAO546" s="360"/>
      <c r="AAP546" s="360"/>
      <c r="AAQ546" s="360"/>
      <c r="AAR546" s="360"/>
      <c r="AAS546" s="360"/>
      <c r="AAT546" s="360"/>
      <c r="AAU546" s="360"/>
      <c r="AAV546" s="360"/>
      <c r="AAW546" s="360"/>
      <c r="AAX546" s="360"/>
      <c r="AAY546" s="360"/>
      <c r="AAZ546" s="360"/>
      <c r="ABA546" s="360"/>
      <c r="ABB546" s="360"/>
      <c r="ABC546" s="360"/>
      <c r="ABD546" s="360"/>
      <c r="ABE546" s="360"/>
      <c r="ABF546" s="360"/>
      <c r="ABG546" s="360"/>
      <c r="ABH546" s="360"/>
      <c r="ABI546" s="360"/>
      <c r="ABJ546" s="360"/>
      <c r="ABK546" s="360"/>
      <c r="ABL546" s="360"/>
      <c r="ABM546" s="360"/>
      <c r="ABN546" s="360"/>
      <c r="ABO546" s="360"/>
      <c r="ABP546" s="360"/>
      <c r="ABQ546" s="360"/>
      <c r="ABR546" s="360"/>
      <c r="ABS546" s="360"/>
      <c r="ABT546" s="360"/>
      <c r="ABU546" s="360"/>
      <c r="ABV546" s="360"/>
      <c r="ABW546" s="360"/>
      <c r="ABX546" s="360"/>
      <c r="ABY546" s="360"/>
      <c r="ABZ546" s="360"/>
      <c r="ACA546" s="360"/>
      <c r="ACB546" s="360"/>
      <c r="ACC546" s="360"/>
      <c r="ACD546" s="360"/>
      <c r="ACE546" s="360"/>
      <c r="ACF546" s="360"/>
      <c r="ACG546" s="360"/>
      <c r="ACH546" s="360"/>
      <c r="ACI546" s="360"/>
      <c r="ACJ546" s="360"/>
      <c r="ACK546" s="360"/>
      <c r="ACL546" s="360"/>
      <c r="ACM546" s="360"/>
      <c r="ACN546" s="360"/>
      <c r="ACO546" s="360"/>
      <c r="ACP546" s="360"/>
      <c r="ACQ546" s="360"/>
      <c r="ACR546" s="360"/>
      <c r="ACS546" s="360"/>
      <c r="ACT546" s="360"/>
      <c r="ACU546" s="360"/>
      <c r="ACV546" s="360"/>
      <c r="ACW546" s="360"/>
      <c r="ACX546" s="360"/>
      <c r="ACY546" s="360"/>
      <c r="ACZ546" s="360"/>
      <c r="ADA546" s="360"/>
      <c r="ADB546" s="360"/>
      <c r="ADC546" s="360"/>
      <c r="ADD546" s="360"/>
      <c r="ADE546" s="360"/>
      <c r="ADF546" s="360"/>
      <c r="ADG546" s="360"/>
      <c r="ADH546" s="360"/>
      <c r="ADI546" s="360"/>
      <c r="ADJ546" s="360"/>
      <c r="ADK546" s="360"/>
      <c r="ADL546" s="360"/>
      <c r="ADM546" s="360"/>
      <c r="ADN546" s="360"/>
      <c r="ADO546" s="360"/>
      <c r="ADP546" s="360"/>
      <c r="ADQ546" s="360"/>
      <c r="ADR546" s="360"/>
      <c r="ADS546" s="360"/>
      <c r="ADT546" s="360"/>
      <c r="ADU546" s="360"/>
      <c r="ADV546" s="360"/>
      <c r="ADW546" s="360"/>
      <c r="ADX546" s="360"/>
      <c r="ADY546" s="360"/>
      <c r="ADZ546" s="360"/>
      <c r="AEA546" s="360"/>
      <c r="AEB546" s="360"/>
      <c r="AEC546" s="360"/>
      <c r="AED546" s="360"/>
      <c r="AEE546" s="360"/>
      <c r="AEF546" s="360"/>
      <c r="AEG546" s="360"/>
      <c r="AEH546" s="360"/>
      <c r="AEI546" s="360"/>
      <c r="AEJ546" s="360"/>
      <c r="AEK546" s="360"/>
      <c r="AEL546" s="360"/>
      <c r="AEM546" s="360"/>
      <c r="AEN546" s="360"/>
      <c r="AEO546" s="360"/>
      <c r="AEP546" s="360"/>
      <c r="AEQ546" s="360"/>
      <c r="AER546" s="360"/>
      <c r="AES546" s="360"/>
      <c r="AET546" s="360"/>
      <c r="AEU546" s="360"/>
      <c r="AEV546" s="360"/>
      <c r="AEW546" s="360"/>
      <c r="AEX546" s="360"/>
      <c r="AEY546" s="360"/>
      <c r="AEZ546" s="360"/>
      <c r="AFA546" s="360"/>
      <c r="AFB546" s="360"/>
      <c r="AFC546" s="360"/>
      <c r="AFD546" s="360"/>
      <c r="AFE546" s="360"/>
      <c r="AFF546" s="360"/>
      <c r="AFG546" s="360"/>
      <c r="AFH546" s="360"/>
      <c r="AFI546" s="360"/>
      <c r="AFJ546" s="360"/>
      <c r="AFK546" s="360"/>
      <c r="AFL546" s="360"/>
      <c r="AFM546" s="360"/>
      <c r="AFN546" s="360"/>
      <c r="AFO546" s="360"/>
      <c r="AFP546" s="360"/>
      <c r="AFQ546" s="360"/>
      <c r="AFR546" s="360"/>
      <c r="AFS546" s="360"/>
      <c r="AFT546" s="360"/>
      <c r="AFU546" s="360"/>
      <c r="AFV546" s="360"/>
      <c r="AFW546" s="360"/>
      <c r="AFX546" s="360"/>
      <c r="AFY546" s="360"/>
      <c r="AFZ546" s="360"/>
      <c r="AGA546" s="360"/>
      <c r="AGB546" s="360"/>
      <c r="AGC546" s="360"/>
      <c r="AGD546" s="360"/>
      <c r="AGE546" s="360"/>
      <c r="AGF546" s="360"/>
      <c r="AGG546" s="360"/>
      <c r="AGH546" s="360"/>
      <c r="AGI546" s="360"/>
      <c r="AGJ546" s="360"/>
      <c r="AGK546" s="360"/>
      <c r="AGL546" s="360"/>
      <c r="AGM546" s="360"/>
      <c r="AGN546" s="360"/>
      <c r="AGO546" s="360"/>
      <c r="AGP546" s="360"/>
      <c r="AGQ546" s="360"/>
      <c r="AGR546" s="360"/>
      <c r="AGS546" s="360"/>
      <c r="AGT546" s="360"/>
      <c r="AGU546" s="360"/>
      <c r="AGV546" s="360"/>
      <c r="AGW546" s="360"/>
      <c r="AGX546" s="360"/>
      <c r="AGY546" s="360"/>
      <c r="AGZ546" s="360"/>
      <c r="AHA546" s="360"/>
      <c r="AHB546" s="360"/>
      <c r="AHC546" s="360"/>
      <c r="AHD546" s="360"/>
      <c r="AHE546" s="360"/>
      <c r="AHF546" s="360"/>
      <c r="AHG546" s="360"/>
      <c r="AHH546" s="360"/>
      <c r="AHI546" s="360"/>
      <c r="AHJ546" s="360"/>
      <c r="AHK546" s="360"/>
      <c r="AHL546" s="360"/>
      <c r="AHM546" s="360"/>
      <c r="AHN546" s="360"/>
      <c r="AHO546" s="360"/>
      <c r="AHP546" s="360"/>
      <c r="AHQ546" s="360"/>
      <c r="AHR546" s="360"/>
      <c r="AHS546" s="360"/>
      <c r="AHT546" s="360"/>
      <c r="AHU546" s="360"/>
      <c r="AHV546" s="360"/>
      <c r="AHW546" s="360"/>
      <c r="AHX546" s="360"/>
      <c r="AHY546" s="360"/>
      <c r="AHZ546" s="360"/>
      <c r="AIA546" s="360"/>
      <c r="AIB546" s="360"/>
      <c r="AIC546" s="360"/>
      <c r="AID546" s="360"/>
      <c r="AIE546" s="360"/>
      <c r="AIF546" s="360"/>
      <c r="AIG546" s="360"/>
      <c r="AIH546" s="360"/>
      <c r="AII546" s="360"/>
      <c r="AIJ546" s="360"/>
      <c r="AIK546" s="360"/>
      <c r="AIL546" s="360"/>
      <c r="AIM546" s="360"/>
      <c r="AIN546" s="360"/>
      <c r="AIO546" s="360"/>
      <c r="AIP546" s="360"/>
      <c r="AIQ546" s="360"/>
      <c r="AIR546" s="360"/>
      <c r="AIS546" s="360"/>
      <c r="AIT546" s="360"/>
      <c r="AIU546" s="360"/>
      <c r="AIV546" s="360"/>
      <c r="AIW546" s="360"/>
      <c r="AIX546" s="360"/>
      <c r="AIY546" s="360"/>
      <c r="AIZ546" s="360"/>
      <c r="AJA546" s="360"/>
      <c r="AJB546" s="360"/>
      <c r="AJC546" s="360"/>
      <c r="AJD546" s="360"/>
      <c r="AJE546" s="360"/>
      <c r="AJF546" s="360"/>
      <c r="AJG546" s="360"/>
      <c r="AJH546" s="360"/>
      <c r="AJI546" s="360"/>
      <c r="AJJ546" s="360"/>
      <c r="AJK546" s="360"/>
      <c r="AJL546" s="360"/>
      <c r="AJM546" s="360"/>
      <c r="AJN546" s="360"/>
      <c r="AJO546" s="360"/>
      <c r="AJP546" s="360"/>
      <c r="AJQ546" s="360"/>
      <c r="AJR546" s="360"/>
      <c r="AJS546" s="360"/>
      <c r="AJT546" s="360"/>
      <c r="AJU546" s="360"/>
      <c r="AJV546" s="360"/>
      <c r="AJW546" s="360"/>
      <c r="AJX546" s="360"/>
      <c r="AJY546" s="360"/>
      <c r="AJZ546" s="360"/>
      <c r="AKA546" s="360"/>
      <c r="AKB546" s="360"/>
      <c r="AKC546" s="360"/>
      <c r="AKD546" s="360"/>
      <c r="AKE546" s="360"/>
      <c r="AKF546" s="360"/>
      <c r="AKG546" s="360"/>
      <c r="AKH546" s="360"/>
      <c r="AKI546" s="360"/>
      <c r="AKJ546" s="360"/>
      <c r="AKK546" s="360"/>
      <c r="AKL546" s="360"/>
      <c r="AKM546" s="360"/>
      <c r="AKN546" s="360"/>
      <c r="AKO546" s="360"/>
      <c r="AKP546" s="360"/>
      <c r="AKQ546" s="360"/>
      <c r="AKR546" s="360"/>
      <c r="AKS546" s="360"/>
      <c r="AKT546" s="360"/>
      <c r="AKU546" s="360"/>
      <c r="AKV546" s="360"/>
      <c r="AKW546" s="360"/>
      <c r="AKX546" s="360"/>
      <c r="AKY546" s="360"/>
      <c r="AKZ546" s="360"/>
      <c r="ALA546" s="360"/>
      <c r="ALB546" s="360"/>
      <c r="ALC546" s="360"/>
      <c r="ALD546" s="360"/>
      <c r="ALE546" s="360"/>
      <c r="ALF546" s="360"/>
      <c r="ALG546" s="360"/>
      <c r="ALH546" s="360"/>
      <c r="ALI546" s="360"/>
      <c r="ALJ546" s="360"/>
      <c r="ALK546" s="360"/>
      <c r="ALL546" s="360"/>
      <c r="ALM546" s="360"/>
      <c r="ALN546" s="360"/>
      <c r="ALO546" s="360"/>
      <c r="ALP546" s="360"/>
      <c r="ALQ546" s="360"/>
      <c r="ALR546" s="360"/>
      <c r="ALS546" s="360"/>
      <c r="ALT546" s="360"/>
      <c r="ALU546" s="360"/>
      <c r="ALV546" s="360"/>
      <c r="ALW546" s="360"/>
      <c r="ALX546" s="360"/>
      <c r="ALY546" s="360"/>
      <c r="ALZ546" s="360"/>
      <c r="AMA546" s="360"/>
      <c r="AMB546" s="360"/>
      <c r="AMC546" s="360"/>
      <c r="AMD546" s="360"/>
      <c r="AME546" s="360"/>
      <c r="AMF546" s="360"/>
      <c r="AMG546" s="360"/>
      <c r="AMH546" s="360"/>
      <c r="AMI546" s="360"/>
      <c r="AMJ546" s="360"/>
      <c r="AMK546" s="360"/>
      <c r="AML546" s="360"/>
      <c r="AMM546" s="360"/>
      <c r="AMN546" s="360"/>
      <c r="AMO546" s="360"/>
      <c r="AMP546" s="360"/>
      <c r="AMQ546" s="360"/>
      <c r="AMR546" s="360"/>
      <c r="AMS546" s="360"/>
      <c r="AMT546" s="360"/>
      <c r="AMU546" s="360"/>
      <c r="AMV546" s="360"/>
      <c r="AMW546" s="360"/>
      <c r="AMX546" s="360"/>
    </row>
    <row r="547" spans="1:1038" s="373" customFormat="1" ht="18" customHeight="1">
      <c r="A547" s="614" t="s">
        <v>2065</v>
      </c>
      <c r="B547" s="104" t="s">
        <v>1647</v>
      </c>
      <c r="C547" s="104"/>
      <c r="D547" s="104" t="s">
        <v>1279</v>
      </c>
      <c r="E547" s="104">
        <v>74</v>
      </c>
      <c r="F547" s="104">
        <v>4</v>
      </c>
      <c r="G547" s="615" t="str">
        <f>E547&amp;"-"&amp;F547</f>
        <v>74-4</v>
      </c>
      <c r="H547" s="104">
        <v>43</v>
      </c>
      <c r="I547" s="616">
        <v>44</v>
      </c>
      <c r="J547" s="617">
        <f>IF(H547=0, 1, 0)</f>
        <v>0</v>
      </c>
      <c r="K547" s="617" t="b">
        <f>IF(J550=1,IF(((VLOOKUP($G547,[1]Depth_Lookup!A$3:J$410,9,FALSE))-(I547/100))=0,"Good",IF(((VLOOKUP($G547,[1]Depth_Lookup!$A$3:$J$550,9,FALSE))-(I547/100))&gt;0,"Too Short","Too Long")))</f>
        <v>0</v>
      </c>
      <c r="L547" s="171">
        <f>(VLOOKUP($G547,Depth_Lookup!$A$3:$J$410,10,FALSE))+(H547/100)</f>
        <v>185.34</v>
      </c>
      <c r="M547" s="171">
        <f>(VLOOKUP($G547,Depth_Lookup!$A$3:$J$410,10,FALSE))+(I547/100)</f>
        <v>185.35</v>
      </c>
      <c r="N547" s="618">
        <v>44</v>
      </c>
      <c r="O547" s="104">
        <v>2</v>
      </c>
      <c r="P547" s="104"/>
      <c r="Q547" s="104" t="s">
        <v>137</v>
      </c>
      <c r="R547" s="615" t="str">
        <f>P547&amp;""&amp;Q547</f>
        <v>Clinopyroxenite</v>
      </c>
      <c r="S547" s="104" t="s">
        <v>98</v>
      </c>
      <c r="T547" s="104"/>
      <c r="U547" s="104"/>
      <c r="V547" s="104"/>
      <c r="W547" s="104" t="s">
        <v>112</v>
      </c>
      <c r="X547" s="615">
        <f>VLOOKUP(W547,[1]definitions_list_lookup!A$13:B$19,2,0)</f>
        <v>4</v>
      </c>
      <c r="Y547" s="104" t="s">
        <v>90</v>
      </c>
      <c r="Z547" s="104" t="s">
        <v>91</v>
      </c>
      <c r="AA547" s="104"/>
      <c r="AB547" s="104"/>
      <c r="AC547" s="104"/>
      <c r="AD547" s="104"/>
      <c r="AE547" s="619"/>
      <c r="AF547" s="615" t="e">
        <f>VLOOKUP(AE547,[1]definitions_list_mag!$V$12:$W$15,2,0)</f>
        <v>#N/A</v>
      </c>
      <c r="AG547" s="620"/>
      <c r="AH547" s="104"/>
      <c r="AI547" s="621">
        <v>0</v>
      </c>
      <c r="AJ547" s="104"/>
      <c r="AK547" s="104"/>
      <c r="AL547" s="104"/>
      <c r="AM547" s="104"/>
      <c r="AN547" s="104"/>
      <c r="AO547" s="621"/>
      <c r="AP547" s="104"/>
      <c r="AQ547" s="104"/>
      <c r="AR547" s="104"/>
      <c r="AS547" s="104"/>
      <c r="AT547" s="104"/>
      <c r="AU547" s="621">
        <v>100</v>
      </c>
      <c r="AV547" s="104">
        <v>4</v>
      </c>
      <c r="AW547" s="104">
        <v>2</v>
      </c>
      <c r="AX547" s="104" t="s">
        <v>110</v>
      </c>
      <c r="AY547" s="104" t="s">
        <v>103</v>
      </c>
      <c r="AZ547" s="104"/>
      <c r="BA547" s="621"/>
      <c r="BB547" s="104"/>
      <c r="BC547" s="104"/>
      <c r="BD547" s="104"/>
      <c r="BE547" s="104"/>
      <c r="BF547" s="104"/>
      <c r="BG547" s="621"/>
      <c r="BH547" s="104"/>
      <c r="BI547" s="104"/>
      <c r="BJ547" s="104"/>
      <c r="BK547" s="104"/>
      <c r="BL547" s="104"/>
      <c r="BM547" s="621"/>
      <c r="BN547" s="104"/>
      <c r="BO547" s="104"/>
      <c r="BP547" s="104"/>
      <c r="BQ547" s="104"/>
      <c r="BR547" s="104"/>
      <c r="BS547" s="104"/>
      <c r="BT547" s="104"/>
      <c r="BU547" s="104"/>
      <c r="BV547" s="104"/>
      <c r="BW547" s="104"/>
      <c r="BX547" s="104"/>
      <c r="BY547" s="621"/>
      <c r="BZ547" s="104"/>
      <c r="CA547" s="104"/>
      <c r="CB547" s="104"/>
      <c r="CC547" s="104"/>
      <c r="CD547" s="104"/>
      <c r="CE547" s="104"/>
      <c r="CF547" s="622">
        <f>AI547+AO547+BA547+AU547+BG547+BM547+BY547</f>
        <v>100</v>
      </c>
      <c r="CG547" s="623"/>
      <c r="CH547" s="624" t="s">
        <v>1679</v>
      </c>
      <c r="CI547" s="624">
        <v>100</v>
      </c>
      <c r="CJ547" s="624" t="s">
        <v>514</v>
      </c>
      <c r="CK547" s="624"/>
      <c r="CL547" s="624"/>
      <c r="CM547" s="624"/>
      <c r="CN547" s="624"/>
      <c r="CO547" s="624"/>
      <c r="CP547" s="624"/>
      <c r="CQ547" s="624"/>
      <c r="CR547" s="624"/>
      <c r="CS547" s="624"/>
      <c r="CT547" s="624"/>
      <c r="CU547" s="624"/>
      <c r="CV547" s="624"/>
      <c r="CW547" s="624"/>
      <c r="CX547" s="624"/>
      <c r="CY547" s="624"/>
      <c r="CZ547" s="624"/>
      <c r="DA547" s="624"/>
      <c r="DB547" s="624"/>
      <c r="DC547" s="632"/>
      <c r="DD547" s="624"/>
      <c r="DE547" s="624"/>
      <c r="DF547" s="624"/>
      <c r="DG547" s="624"/>
      <c r="DH547" s="624"/>
      <c r="DI547" s="624"/>
      <c r="DJ547" s="624">
        <v>100</v>
      </c>
      <c r="DK547" s="626"/>
      <c r="DL547" s="623"/>
      <c r="DM547" s="624"/>
      <c r="DN547" s="624"/>
      <c r="DO547" s="627"/>
      <c r="DP547" s="628"/>
      <c r="DQ547" s="629"/>
      <c r="DR547" s="627"/>
      <c r="DS547" s="629"/>
      <c r="DT547" s="625" t="s">
        <v>1398</v>
      </c>
      <c r="DU547" s="625">
        <v>7</v>
      </c>
      <c r="DV547" s="625" t="s">
        <v>850</v>
      </c>
      <c r="DW547" s="630" t="e">
        <f>VLOOKUP(P547,[1]definitions_list_lookup!$K$30:$L$54,2,0)</f>
        <v>#N/A</v>
      </c>
      <c r="DX547" s="629" t="s">
        <v>1433</v>
      </c>
      <c r="DY547" s="629" t="s">
        <v>1832</v>
      </c>
      <c r="DZ547" s="623"/>
      <c r="EA547" s="623"/>
      <c r="EB547" s="360"/>
      <c r="EC547" s="104"/>
      <c r="ED547" s="229" t="s">
        <v>2517</v>
      </c>
      <c r="EE547" s="377"/>
      <c r="EF547" s="378"/>
      <c r="EG547" s="377"/>
      <c r="EH547" s="377"/>
      <c r="EI547" s="379"/>
      <c r="EJ547" s="377"/>
      <c r="EK547" s="379"/>
      <c r="EL547" s="377"/>
      <c r="EM547" s="377"/>
      <c r="EN547" s="377" t="s">
        <v>1447</v>
      </c>
      <c r="EO547" s="380">
        <v>0.7</v>
      </c>
      <c r="EP547" s="380" t="s">
        <v>2054</v>
      </c>
      <c r="EQ547" s="380"/>
      <c r="ER547" s="380"/>
      <c r="ES547" s="380"/>
      <c r="ET547" s="380"/>
      <c r="EU547" s="380"/>
      <c r="EV547" s="381">
        <v>23</v>
      </c>
      <c r="EW547" s="381">
        <v>90</v>
      </c>
      <c r="EX547" s="381">
        <v>30</v>
      </c>
      <c r="EY547" s="381">
        <v>180</v>
      </c>
      <c r="EZ547" s="192">
        <f t="shared" si="185"/>
        <v>-36.323770018630341</v>
      </c>
      <c r="FA547" s="192">
        <f t="shared" si="186"/>
        <v>323.67622998136966</v>
      </c>
      <c r="FB547" s="192">
        <f t="shared" si="187"/>
        <v>54.374705041011175</v>
      </c>
      <c r="FC547" s="192">
        <f t="shared" si="188"/>
        <v>53.676229981369659</v>
      </c>
      <c r="FD547" s="192">
        <f t="shared" si="189"/>
        <v>35.625294958988825</v>
      </c>
      <c r="FE547" s="193">
        <f t="shared" si="190"/>
        <v>143.67622998136966</v>
      </c>
      <c r="FF547" s="194">
        <f t="shared" si="191"/>
        <v>35.625294958988825</v>
      </c>
      <c r="FG547" s="377"/>
      <c r="FH547" s="377"/>
      <c r="FI547" s="778">
        <f t="shared" si="192"/>
        <v>0.7</v>
      </c>
      <c r="FJ547" s="779">
        <f t="shared" si="193"/>
        <v>35.625294958988825</v>
      </c>
      <c r="FK547" s="779">
        <f t="shared" si="194"/>
        <v>54.374705041011175</v>
      </c>
      <c r="FL547" s="780">
        <f t="shared" si="195"/>
        <v>0.94901763276640339</v>
      </c>
      <c r="FM547" s="169">
        <f t="shared" si="196"/>
        <v>0.81284368598244938</v>
      </c>
      <c r="FN547" s="783">
        <f t="shared" si="197"/>
        <v>0.56899058018771453</v>
      </c>
      <c r="FO547" s="360"/>
      <c r="FP547" s="360"/>
      <c r="FQ547" s="360"/>
      <c r="FR547" s="360"/>
      <c r="FS547" s="360"/>
      <c r="FT547" s="360"/>
      <c r="FU547" s="360"/>
      <c r="FV547" s="360"/>
      <c r="FW547" s="360"/>
      <c r="FX547" s="360"/>
      <c r="FY547" s="360"/>
      <c r="FZ547" s="360"/>
      <c r="GA547" s="360"/>
      <c r="GB547" s="360"/>
      <c r="GC547" s="360"/>
      <c r="GD547" s="360"/>
      <c r="GE547" s="360"/>
      <c r="GF547" s="360"/>
      <c r="GG547" s="360"/>
      <c r="GH547" s="360"/>
      <c r="GI547" s="360"/>
      <c r="GJ547" s="360"/>
      <c r="GK547" s="360"/>
      <c r="GL547" s="360"/>
      <c r="GM547" s="360"/>
      <c r="GN547" s="360"/>
      <c r="GO547" s="360"/>
      <c r="GP547" s="360"/>
      <c r="GQ547" s="360"/>
      <c r="GR547" s="360"/>
      <c r="GS547" s="360"/>
      <c r="GT547" s="360"/>
      <c r="GU547" s="360"/>
      <c r="GV547" s="360"/>
      <c r="GW547" s="360"/>
      <c r="GX547" s="360"/>
      <c r="GY547" s="360"/>
      <c r="GZ547" s="360"/>
      <c r="HA547" s="360"/>
      <c r="HB547" s="360"/>
      <c r="HC547" s="360"/>
      <c r="HD547" s="360"/>
      <c r="HE547" s="360"/>
      <c r="HF547" s="360"/>
      <c r="HG547" s="360"/>
      <c r="HH547" s="360"/>
      <c r="HI547" s="360"/>
      <c r="HJ547" s="360"/>
      <c r="HK547" s="360"/>
      <c r="HL547" s="360"/>
      <c r="HM547" s="360"/>
      <c r="HN547" s="360"/>
      <c r="HO547" s="360"/>
      <c r="HP547" s="360"/>
      <c r="HQ547" s="360"/>
      <c r="HR547" s="360"/>
      <c r="HS547" s="360"/>
      <c r="HT547" s="360"/>
      <c r="HU547" s="360"/>
      <c r="HV547" s="360"/>
      <c r="HW547" s="360"/>
      <c r="HX547" s="360"/>
      <c r="HY547" s="360"/>
      <c r="HZ547" s="360"/>
      <c r="IA547" s="360"/>
      <c r="IB547" s="360"/>
      <c r="IC547" s="360"/>
      <c r="ID547" s="360"/>
      <c r="IE547" s="360"/>
      <c r="IF547" s="360"/>
      <c r="IG547" s="360"/>
      <c r="IH547" s="360"/>
      <c r="II547" s="360"/>
      <c r="IJ547" s="360"/>
      <c r="IK547" s="360"/>
      <c r="IL547" s="360"/>
      <c r="IM547" s="360"/>
      <c r="IN547" s="360"/>
      <c r="IO547" s="360"/>
      <c r="IP547" s="360"/>
      <c r="IQ547" s="360"/>
      <c r="IR547" s="360"/>
      <c r="IS547" s="360"/>
      <c r="IT547" s="360"/>
      <c r="IU547" s="360"/>
      <c r="IV547" s="360"/>
      <c r="IW547" s="360"/>
      <c r="IX547" s="360"/>
      <c r="IY547" s="360"/>
      <c r="IZ547" s="360"/>
      <c r="JA547" s="360"/>
      <c r="JB547" s="360"/>
      <c r="JC547" s="360"/>
      <c r="JD547" s="360"/>
      <c r="JE547" s="360"/>
      <c r="JF547" s="360"/>
      <c r="JG547" s="360"/>
      <c r="JH547" s="360"/>
      <c r="JI547" s="360"/>
      <c r="JJ547" s="360"/>
      <c r="JK547" s="360"/>
      <c r="JL547" s="360"/>
      <c r="JM547" s="360"/>
      <c r="JN547" s="360"/>
      <c r="JO547" s="360"/>
      <c r="JP547" s="360"/>
      <c r="JQ547" s="360"/>
      <c r="JR547" s="360"/>
      <c r="JS547" s="360"/>
      <c r="JT547" s="360"/>
      <c r="JU547" s="360"/>
      <c r="JV547" s="360"/>
      <c r="JW547" s="360"/>
      <c r="JX547" s="360"/>
      <c r="JY547" s="360"/>
      <c r="JZ547" s="360"/>
      <c r="KA547" s="360"/>
      <c r="KB547" s="360"/>
      <c r="KC547" s="360"/>
      <c r="KD547" s="360"/>
      <c r="KE547" s="360"/>
      <c r="KF547" s="360"/>
      <c r="KG547" s="360"/>
      <c r="KH547" s="360"/>
      <c r="KI547" s="360"/>
      <c r="KJ547" s="360"/>
      <c r="KK547" s="360"/>
      <c r="KL547" s="360"/>
      <c r="KM547" s="360"/>
      <c r="KN547" s="360"/>
      <c r="KO547" s="360"/>
      <c r="KP547" s="360"/>
      <c r="KQ547" s="360"/>
      <c r="KR547" s="360"/>
      <c r="KS547" s="360"/>
      <c r="KT547" s="360"/>
      <c r="KU547" s="360"/>
      <c r="KV547" s="360"/>
      <c r="KW547" s="360"/>
      <c r="KX547" s="360"/>
      <c r="KY547" s="360"/>
      <c r="KZ547" s="360"/>
      <c r="LA547" s="360"/>
      <c r="LB547" s="360"/>
      <c r="LC547" s="360"/>
      <c r="LD547" s="360"/>
      <c r="LE547" s="360"/>
      <c r="LF547" s="360"/>
      <c r="LG547" s="360"/>
      <c r="LH547" s="360"/>
      <c r="LI547" s="360"/>
      <c r="LJ547" s="360"/>
      <c r="LK547" s="360"/>
      <c r="LL547" s="360"/>
      <c r="LM547" s="360"/>
      <c r="LN547" s="360"/>
      <c r="LO547" s="360"/>
      <c r="LP547" s="360"/>
      <c r="LQ547" s="360"/>
      <c r="LR547" s="360"/>
      <c r="LS547" s="360"/>
      <c r="LT547" s="360"/>
      <c r="LU547" s="360"/>
      <c r="LV547" s="360"/>
      <c r="LW547" s="360"/>
      <c r="LX547" s="360"/>
      <c r="LY547" s="360"/>
      <c r="LZ547" s="360"/>
      <c r="MA547" s="360"/>
      <c r="MB547" s="360"/>
      <c r="MC547" s="360"/>
      <c r="MD547" s="360"/>
      <c r="ME547" s="360"/>
      <c r="MF547" s="360"/>
      <c r="MG547" s="360"/>
      <c r="MH547" s="360"/>
      <c r="MI547" s="360"/>
      <c r="MJ547" s="360"/>
      <c r="MK547" s="360"/>
      <c r="ML547" s="360"/>
      <c r="MM547" s="360"/>
      <c r="MN547" s="360"/>
      <c r="MO547" s="360"/>
      <c r="MP547" s="360"/>
      <c r="MQ547" s="360"/>
      <c r="MR547" s="360"/>
      <c r="MS547" s="360"/>
      <c r="MT547" s="360"/>
      <c r="MU547" s="360"/>
      <c r="MV547" s="360"/>
      <c r="MW547" s="360"/>
      <c r="MX547" s="360"/>
      <c r="MY547" s="360"/>
      <c r="MZ547" s="360"/>
      <c r="NA547" s="360"/>
      <c r="NB547" s="360"/>
      <c r="NC547" s="360"/>
      <c r="ND547" s="360"/>
      <c r="NE547" s="360"/>
      <c r="NF547" s="360"/>
      <c r="NG547" s="360"/>
      <c r="NH547" s="360"/>
      <c r="NI547" s="360"/>
      <c r="NJ547" s="360"/>
      <c r="NK547" s="360"/>
      <c r="NL547" s="360"/>
      <c r="NM547" s="360"/>
      <c r="NN547" s="360"/>
      <c r="NO547" s="360"/>
      <c r="NP547" s="360"/>
      <c r="NQ547" s="360"/>
      <c r="NR547" s="360"/>
      <c r="NS547" s="360"/>
      <c r="NT547" s="360"/>
      <c r="NU547" s="360"/>
      <c r="NV547" s="360"/>
      <c r="NW547" s="360"/>
      <c r="NX547" s="360"/>
      <c r="NY547" s="360"/>
      <c r="NZ547" s="360"/>
      <c r="OA547" s="360"/>
      <c r="OB547" s="360"/>
      <c r="OC547" s="360"/>
      <c r="OD547" s="360"/>
      <c r="OE547" s="360"/>
      <c r="OF547" s="360"/>
      <c r="OG547" s="360"/>
      <c r="OH547" s="360"/>
      <c r="OI547" s="360"/>
      <c r="OJ547" s="360"/>
      <c r="OK547" s="360"/>
      <c r="OL547" s="360"/>
      <c r="OM547" s="360"/>
      <c r="ON547" s="360"/>
      <c r="OO547" s="360"/>
      <c r="OP547" s="360"/>
      <c r="OQ547" s="360"/>
      <c r="OR547" s="360"/>
      <c r="OS547" s="360"/>
      <c r="OT547" s="360"/>
      <c r="OU547" s="360"/>
      <c r="OV547" s="360"/>
      <c r="OW547" s="360"/>
      <c r="OX547" s="360"/>
      <c r="OY547" s="360"/>
      <c r="OZ547" s="360"/>
      <c r="PA547" s="360"/>
      <c r="PB547" s="360"/>
      <c r="PC547" s="360"/>
      <c r="PD547" s="360"/>
      <c r="PE547" s="360"/>
      <c r="PF547" s="360"/>
      <c r="PG547" s="360"/>
      <c r="PH547" s="360"/>
      <c r="PI547" s="360"/>
      <c r="PJ547" s="360"/>
      <c r="PK547" s="360"/>
      <c r="PL547" s="360"/>
      <c r="PM547" s="360"/>
      <c r="PN547" s="360"/>
      <c r="PO547" s="360"/>
      <c r="PP547" s="360"/>
      <c r="PQ547" s="360"/>
      <c r="PR547" s="360"/>
      <c r="PS547" s="360"/>
      <c r="PT547" s="360"/>
      <c r="PU547" s="360"/>
      <c r="PV547" s="360"/>
      <c r="PW547" s="360"/>
      <c r="PX547" s="360"/>
      <c r="PY547" s="360"/>
      <c r="PZ547" s="360"/>
      <c r="QA547" s="360"/>
      <c r="QB547" s="360"/>
      <c r="QC547" s="360"/>
      <c r="QD547" s="360"/>
      <c r="QE547" s="360"/>
      <c r="QF547" s="360"/>
      <c r="QG547" s="360"/>
      <c r="QH547" s="360"/>
      <c r="QI547" s="360"/>
      <c r="QJ547" s="360"/>
      <c r="QK547" s="360"/>
      <c r="QL547" s="360"/>
      <c r="QM547" s="360"/>
      <c r="QN547" s="360"/>
      <c r="QO547" s="360"/>
      <c r="QP547" s="360"/>
      <c r="QQ547" s="360"/>
      <c r="QR547" s="360"/>
      <c r="QS547" s="360"/>
      <c r="QT547" s="360"/>
      <c r="QU547" s="360"/>
      <c r="QV547" s="360"/>
      <c r="QW547" s="360"/>
      <c r="QX547" s="360"/>
      <c r="QY547" s="360"/>
      <c r="QZ547" s="360"/>
      <c r="RA547" s="360"/>
      <c r="RB547" s="360"/>
      <c r="RC547" s="360"/>
      <c r="RD547" s="360"/>
      <c r="RE547" s="360"/>
      <c r="RF547" s="360"/>
      <c r="RG547" s="360"/>
      <c r="RH547" s="360"/>
      <c r="RI547" s="360"/>
      <c r="RJ547" s="360"/>
      <c r="RK547" s="360"/>
      <c r="RL547" s="360"/>
      <c r="RM547" s="360"/>
      <c r="RN547" s="360"/>
      <c r="RO547" s="360"/>
      <c r="RP547" s="360"/>
      <c r="RQ547" s="360"/>
      <c r="RR547" s="360"/>
      <c r="RS547" s="360"/>
      <c r="RT547" s="360"/>
      <c r="RU547" s="360"/>
      <c r="RV547" s="360"/>
      <c r="RW547" s="360"/>
      <c r="RX547" s="360"/>
      <c r="RY547" s="360"/>
      <c r="RZ547" s="360"/>
      <c r="SA547" s="360"/>
      <c r="SB547" s="360"/>
      <c r="SC547" s="360"/>
      <c r="SD547" s="360"/>
      <c r="SE547" s="360"/>
      <c r="SF547" s="360"/>
      <c r="SG547" s="360"/>
      <c r="SH547" s="360"/>
      <c r="SI547" s="360"/>
      <c r="SJ547" s="360"/>
      <c r="SK547" s="360"/>
      <c r="SL547" s="360"/>
      <c r="SM547" s="360"/>
      <c r="SN547" s="360"/>
      <c r="SO547" s="360"/>
      <c r="SP547" s="360"/>
      <c r="SQ547" s="360"/>
      <c r="SR547" s="360"/>
      <c r="SS547" s="360"/>
      <c r="ST547" s="360"/>
      <c r="SU547" s="360"/>
      <c r="SV547" s="360"/>
      <c r="SW547" s="360"/>
      <c r="SX547" s="360"/>
      <c r="SY547" s="360"/>
      <c r="SZ547" s="360"/>
      <c r="TA547" s="360"/>
      <c r="TB547" s="360"/>
      <c r="TC547" s="360"/>
      <c r="TD547" s="360"/>
      <c r="TE547" s="360"/>
      <c r="TF547" s="360"/>
      <c r="TG547" s="360"/>
      <c r="TH547" s="360"/>
      <c r="TI547" s="360"/>
      <c r="TJ547" s="360"/>
      <c r="TK547" s="360"/>
      <c r="TL547" s="360"/>
      <c r="TM547" s="360"/>
      <c r="TN547" s="360"/>
      <c r="TO547" s="360"/>
      <c r="TP547" s="360"/>
      <c r="TQ547" s="360"/>
      <c r="TR547" s="360"/>
      <c r="TS547" s="360"/>
      <c r="TT547" s="360"/>
      <c r="TU547" s="360"/>
      <c r="TV547" s="360"/>
      <c r="TW547" s="360"/>
      <c r="TX547" s="360"/>
      <c r="TY547" s="360"/>
      <c r="TZ547" s="360"/>
      <c r="UA547" s="360"/>
      <c r="UB547" s="360"/>
      <c r="UC547" s="360"/>
      <c r="UD547" s="360"/>
      <c r="UE547" s="360"/>
      <c r="UF547" s="360"/>
      <c r="UG547" s="360"/>
      <c r="UH547" s="360"/>
      <c r="UI547" s="360"/>
      <c r="UJ547" s="360"/>
      <c r="UK547" s="360"/>
      <c r="UL547" s="360"/>
      <c r="UM547" s="360"/>
      <c r="UN547" s="360"/>
      <c r="UO547" s="360"/>
      <c r="UP547" s="360"/>
      <c r="UQ547" s="360"/>
      <c r="UR547" s="360"/>
      <c r="US547" s="360"/>
      <c r="UT547" s="360"/>
      <c r="UU547" s="360"/>
      <c r="UV547" s="360"/>
      <c r="UW547" s="360"/>
      <c r="UX547" s="360"/>
      <c r="UY547" s="360"/>
      <c r="UZ547" s="360"/>
      <c r="VA547" s="360"/>
      <c r="VB547" s="360"/>
      <c r="VC547" s="360"/>
      <c r="VD547" s="360"/>
      <c r="VE547" s="360"/>
      <c r="VF547" s="360"/>
      <c r="VG547" s="360"/>
      <c r="VH547" s="360"/>
      <c r="VI547" s="360"/>
      <c r="VJ547" s="360"/>
      <c r="VK547" s="360"/>
      <c r="VL547" s="360"/>
      <c r="VM547" s="360"/>
      <c r="VN547" s="360"/>
      <c r="VO547" s="360"/>
      <c r="VP547" s="360"/>
      <c r="VQ547" s="360"/>
      <c r="VR547" s="360"/>
      <c r="VS547" s="360"/>
      <c r="VT547" s="360"/>
      <c r="VU547" s="360"/>
      <c r="VV547" s="360"/>
      <c r="VW547" s="360"/>
      <c r="VX547" s="360"/>
      <c r="VY547" s="360"/>
      <c r="VZ547" s="360"/>
      <c r="WA547" s="360"/>
      <c r="WB547" s="360"/>
      <c r="WC547" s="360"/>
      <c r="WD547" s="360"/>
      <c r="WE547" s="360"/>
      <c r="WF547" s="360"/>
      <c r="WG547" s="360"/>
      <c r="WH547" s="360"/>
      <c r="WI547" s="360"/>
      <c r="WJ547" s="360"/>
      <c r="WK547" s="360"/>
      <c r="WL547" s="360"/>
      <c r="WM547" s="360"/>
      <c r="WN547" s="360"/>
      <c r="WO547" s="360"/>
      <c r="WP547" s="360"/>
      <c r="WQ547" s="360"/>
      <c r="WR547" s="360"/>
      <c r="WS547" s="360"/>
      <c r="WT547" s="360"/>
      <c r="WU547" s="360"/>
      <c r="WV547" s="360"/>
      <c r="WW547" s="360"/>
      <c r="WX547" s="360"/>
      <c r="WY547" s="360"/>
      <c r="WZ547" s="360"/>
      <c r="XA547" s="360"/>
      <c r="XB547" s="360"/>
      <c r="XC547" s="360"/>
      <c r="XD547" s="360"/>
      <c r="XE547" s="360"/>
      <c r="XF547" s="360"/>
      <c r="XG547" s="360"/>
      <c r="XH547" s="360"/>
      <c r="XI547" s="360"/>
      <c r="XJ547" s="360"/>
      <c r="XK547" s="360"/>
      <c r="XL547" s="360"/>
      <c r="XM547" s="360"/>
      <c r="XN547" s="360"/>
      <c r="XO547" s="360"/>
      <c r="XP547" s="360"/>
      <c r="XQ547" s="360"/>
      <c r="XR547" s="360"/>
      <c r="XS547" s="360"/>
      <c r="XT547" s="360"/>
      <c r="XU547" s="360"/>
      <c r="XV547" s="360"/>
      <c r="XW547" s="360"/>
      <c r="XX547" s="360"/>
      <c r="XY547" s="360"/>
      <c r="XZ547" s="360"/>
      <c r="YA547" s="360"/>
      <c r="YB547" s="360"/>
      <c r="YC547" s="360"/>
      <c r="YD547" s="360"/>
      <c r="YE547" s="360"/>
      <c r="YF547" s="360"/>
      <c r="YG547" s="360"/>
      <c r="YH547" s="360"/>
      <c r="YI547" s="360"/>
      <c r="YJ547" s="360"/>
      <c r="YK547" s="360"/>
      <c r="YL547" s="360"/>
      <c r="YM547" s="360"/>
      <c r="YN547" s="360"/>
      <c r="YO547" s="360"/>
      <c r="YP547" s="360"/>
      <c r="YQ547" s="360"/>
      <c r="YR547" s="360"/>
      <c r="YS547" s="360"/>
      <c r="YT547" s="360"/>
      <c r="YU547" s="360"/>
      <c r="YV547" s="360"/>
      <c r="YW547" s="360"/>
      <c r="YX547" s="360"/>
      <c r="YY547" s="360"/>
      <c r="YZ547" s="360"/>
      <c r="ZA547" s="360"/>
      <c r="ZB547" s="360"/>
      <c r="ZC547" s="360"/>
      <c r="ZD547" s="360"/>
      <c r="ZE547" s="360"/>
      <c r="ZF547" s="360"/>
      <c r="ZG547" s="360"/>
      <c r="ZH547" s="360"/>
      <c r="ZI547" s="360"/>
      <c r="ZJ547" s="360"/>
      <c r="ZK547" s="360"/>
      <c r="ZL547" s="360"/>
      <c r="ZM547" s="360"/>
      <c r="ZN547" s="360"/>
      <c r="ZO547" s="360"/>
      <c r="ZP547" s="360"/>
      <c r="ZQ547" s="360"/>
      <c r="ZR547" s="360"/>
      <c r="ZS547" s="360"/>
      <c r="ZT547" s="360"/>
      <c r="ZU547" s="360"/>
      <c r="ZV547" s="360"/>
      <c r="ZW547" s="360"/>
      <c r="ZX547" s="360"/>
      <c r="ZY547" s="360"/>
      <c r="ZZ547" s="360"/>
      <c r="AAA547" s="360"/>
      <c r="AAB547" s="360"/>
      <c r="AAC547" s="360"/>
      <c r="AAD547" s="360"/>
      <c r="AAE547" s="360"/>
      <c r="AAF547" s="360"/>
      <c r="AAG547" s="360"/>
      <c r="AAH547" s="360"/>
      <c r="AAI547" s="360"/>
      <c r="AAJ547" s="360"/>
      <c r="AAK547" s="360"/>
      <c r="AAL547" s="360"/>
      <c r="AAM547" s="360"/>
      <c r="AAN547" s="360"/>
      <c r="AAO547" s="360"/>
      <c r="AAP547" s="360"/>
      <c r="AAQ547" s="360"/>
      <c r="AAR547" s="360"/>
      <c r="AAS547" s="360"/>
      <c r="AAT547" s="360"/>
      <c r="AAU547" s="360"/>
      <c r="AAV547" s="360"/>
      <c r="AAW547" s="360"/>
      <c r="AAX547" s="360"/>
      <c r="AAY547" s="360"/>
      <c r="AAZ547" s="360"/>
      <c r="ABA547" s="360"/>
      <c r="ABB547" s="360"/>
      <c r="ABC547" s="360"/>
      <c r="ABD547" s="360"/>
      <c r="ABE547" s="360"/>
      <c r="ABF547" s="360"/>
      <c r="ABG547" s="360"/>
      <c r="ABH547" s="360"/>
      <c r="ABI547" s="360"/>
      <c r="ABJ547" s="360"/>
      <c r="ABK547" s="360"/>
      <c r="ABL547" s="360"/>
      <c r="ABM547" s="360"/>
      <c r="ABN547" s="360"/>
      <c r="ABO547" s="360"/>
      <c r="ABP547" s="360"/>
      <c r="ABQ547" s="360"/>
      <c r="ABR547" s="360"/>
      <c r="ABS547" s="360"/>
      <c r="ABT547" s="360"/>
      <c r="ABU547" s="360"/>
      <c r="ABV547" s="360"/>
      <c r="ABW547" s="360"/>
      <c r="ABX547" s="360"/>
      <c r="ABY547" s="360"/>
      <c r="ABZ547" s="360"/>
      <c r="ACA547" s="360"/>
      <c r="ACB547" s="360"/>
      <c r="ACC547" s="360"/>
      <c r="ACD547" s="360"/>
      <c r="ACE547" s="360"/>
      <c r="ACF547" s="360"/>
      <c r="ACG547" s="360"/>
      <c r="ACH547" s="360"/>
      <c r="ACI547" s="360"/>
      <c r="ACJ547" s="360"/>
      <c r="ACK547" s="360"/>
      <c r="ACL547" s="360"/>
      <c r="ACM547" s="360"/>
      <c r="ACN547" s="360"/>
      <c r="ACO547" s="360"/>
      <c r="ACP547" s="360"/>
      <c r="ACQ547" s="360"/>
      <c r="ACR547" s="360"/>
      <c r="ACS547" s="360"/>
      <c r="ACT547" s="360"/>
      <c r="ACU547" s="360"/>
      <c r="ACV547" s="360"/>
      <c r="ACW547" s="360"/>
      <c r="ACX547" s="360"/>
      <c r="ACY547" s="360"/>
      <c r="ACZ547" s="360"/>
      <c r="ADA547" s="360"/>
      <c r="ADB547" s="360"/>
      <c r="ADC547" s="360"/>
      <c r="ADD547" s="360"/>
      <c r="ADE547" s="360"/>
      <c r="ADF547" s="360"/>
      <c r="ADG547" s="360"/>
      <c r="ADH547" s="360"/>
      <c r="ADI547" s="360"/>
      <c r="ADJ547" s="360"/>
      <c r="ADK547" s="360"/>
      <c r="ADL547" s="360"/>
      <c r="ADM547" s="360"/>
      <c r="ADN547" s="360"/>
      <c r="ADO547" s="360"/>
      <c r="ADP547" s="360"/>
      <c r="ADQ547" s="360"/>
      <c r="ADR547" s="360"/>
      <c r="ADS547" s="360"/>
      <c r="ADT547" s="360"/>
      <c r="ADU547" s="360"/>
      <c r="ADV547" s="360"/>
      <c r="ADW547" s="360"/>
      <c r="ADX547" s="360"/>
      <c r="ADY547" s="360"/>
      <c r="ADZ547" s="360"/>
      <c r="AEA547" s="360"/>
      <c r="AEB547" s="360"/>
      <c r="AEC547" s="360"/>
      <c r="AED547" s="360"/>
      <c r="AEE547" s="360"/>
      <c r="AEF547" s="360"/>
      <c r="AEG547" s="360"/>
      <c r="AEH547" s="360"/>
      <c r="AEI547" s="360"/>
      <c r="AEJ547" s="360"/>
      <c r="AEK547" s="360"/>
      <c r="AEL547" s="360"/>
      <c r="AEM547" s="360"/>
      <c r="AEN547" s="360"/>
      <c r="AEO547" s="360"/>
      <c r="AEP547" s="360"/>
      <c r="AEQ547" s="360"/>
      <c r="AER547" s="360"/>
      <c r="AES547" s="360"/>
      <c r="AET547" s="360"/>
      <c r="AEU547" s="360"/>
      <c r="AEV547" s="360"/>
      <c r="AEW547" s="360"/>
      <c r="AEX547" s="360"/>
      <c r="AEY547" s="360"/>
      <c r="AEZ547" s="360"/>
      <c r="AFA547" s="360"/>
      <c r="AFB547" s="360"/>
      <c r="AFC547" s="360"/>
      <c r="AFD547" s="360"/>
      <c r="AFE547" s="360"/>
      <c r="AFF547" s="360"/>
      <c r="AFG547" s="360"/>
      <c r="AFH547" s="360"/>
      <c r="AFI547" s="360"/>
      <c r="AFJ547" s="360"/>
      <c r="AFK547" s="360"/>
      <c r="AFL547" s="360"/>
      <c r="AFM547" s="360"/>
      <c r="AFN547" s="360"/>
      <c r="AFO547" s="360"/>
      <c r="AFP547" s="360"/>
      <c r="AFQ547" s="360"/>
      <c r="AFR547" s="360"/>
      <c r="AFS547" s="360"/>
      <c r="AFT547" s="360"/>
      <c r="AFU547" s="360"/>
      <c r="AFV547" s="360"/>
      <c r="AFW547" s="360"/>
      <c r="AFX547" s="360"/>
      <c r="AFY547" s="360"/>
      <c r="AFZ547" s="360"/>
      <c r="AGA547" s="360"/>
      <c r="AGB547" s="360"/>
      <c r="AGC547" s="360"/>
      <c r="AGD547" s="360"/>
      <c r="AGE547" s="360"/>
      <c r="AGF547" s="360"/>
      <c r="AGG547" s="360"/>
      <c r="AGH547" s="360"/>
      <c r="AGI547" s="360"/>
      <c r="AGJ547" s="360"/>
      <c r="AGK547" s="360"/>
      <c r="AGL547" s="360"/>
      <c r="AGM547" s="360"/>
      <c r="AGN547" s="360"/>
      <c r="AGO547" s="360"/>
      <c r="AGP547" s="360"/>
      <c r="AGQ547" s="360"/>
      <c r="AGR547" s="360"/>
      <c r="AGS547" s="360"/>
      <c r="AGT547" s="360"/>
      <c r="AGU547" s="360"/>
      <c r="AGV547" s="360"/>
      <c r="AGW547" s="360"/>
      <c r="AGX547" s="360"/>
      <c r="AGY547" s="360"/>
      <c r="AGZ547" s="360"/>
      <c r="AHA547" s="360"/>
      <c r="AHB547" s="360"/>
      <c r="AHC547" s="360"/>
      <c r="AHD547" s="360"/>
      <c r="AHE547" s="360"/>
      <c r="AHF547" s="360"/>
      <c r="AHG547" s="360"/>
      <c r="AHH547" s="360"/>
      <c r="AHI547" s="360"/>
      <c r="AHJ547" s="360"/>
      <c r="AHK547" s="360"/>
      <c r="AHL547" s="360"/>
      <c r="AHM547" s="360"/>
      <c r="AHN547" s="360"/>
      <c r="AHO547" s="360"/>
      <c r="AHP547" s="360"/>
      <c r="AHQ547" s="360"/>
      <c r="AHR547" s="360"/>
      <c r="AHS547" s="360"/>
      <c r="AHT547" s="360"/>
      <c r="AHU547" s="360"/>
      <c r="AHV547" s="360"/>
      <c r="AHW547" s="360"/>
      <c r="AHX547" s="360"/>
      <c r="AHY547" s="360"/>
      <c r="AHZ547" s="360"/>
      <c r="AIA547" s="360"/>
      <c r="AIB547" s="360"/>
      <c r="AIC547" s="360"/>
      <c r="AID547" s="360"/>
      <c r="AIE547" s="360"/>
      <c r="AIF547" s="360"/>
      <c r="AIG547" s="360"/>
      <c r="AIH547" s="360"/>
      <c r="AII547" s="360"/>
      <c r="AIJ547" s="360"/>
      <c r="AIK547" s="360"/>
      <c r="AIL547" s="360"/>
      <c r="AIM547" s="360"/>
      <c r="AIN547" s="360"/>
      <c r="AIO547" s="360"/>
      <c r="AIP547" s="360"/>
      <c r="AIQ547" s="360"/>
      <c r="AIR547" s="360"/>
      <c r="AIS547" s="360"/>
      <c r="AIT547" s="360"/>
      <c r="AIU547" s="360"/>
      <c r="AIV547" s="360"/>
      <c r="AIW547" s="360"/>
      <c r="AIX547" s="360"/>
      <c r="AIY547" s="360"/>
      <c r="AIZ547" s="360"/>
      <c r="AJA547" s="360"/>
      <c r="AJB547" s="360"/>
      <c r="AJC547" s="360"/>
      <c r="AJD547" s="360"/>
      <c r="AJE547" s="360"/>
      <c r="AJF547" s="360"/>
      <c r="AJG547" s="360"/>
      <c r="AJH547" s="360"/>
      <c r="AJI547" s="360"/>
      <c r="AJJ547" s="360"/>
      <c r="AJK547" s="360"/>
      <c r="AJL547" s="360"/>
      <c r="AJM547" s="360"/>
      <c r="AJN547" s="360"/>
      <c r="AJO547" s="360"/>
      <c r="AJP547" s="360"/>
      <c r="AJQ547" s="360"/>
      <c r="AJR547" s="360"/>
      <c r="AJS547" s="360"/>
      <c r="AJT547" s="360"/>
      <c r="AJU547" s="360"/>
      <c r="AJV547" s="360"/>
      <c r="AJW547" s="360"/>
      <c r="AJX547" s="360"/>
      <c r="AJY547" s="360"/>
      <c r="AJZ547" s="360"/>
      <c r="AKA547" s="360"/>
      <c r="AKB547" s="360"/>
      <c r="AKC547" s="360"/>
      <c r="AKD547" s="360"/>
      <c r="AKE547" s="360"/>
      <c r="AKF547" s="360"/>
      <c r="AKG547" s="360"/>
      <c r="AKH547" s="360"/>
      <c r="AKI547" s="360"/>
      <c r="AKJ547" s="360"/>
      <c r="AKK547" s="360"/>
      <c r="AKL547" s="360"/>
      <c r="AKM547" s="360"/>
      <c r="AKN547" s="360"/>
      <c r="AKO547" s="360"/>
      <c r="AKP547" s="360"/>
      <c r="AKQ547" s="360"/>
      <c r="AKR547" s="360"/>
      <c r="AKS547" s="360"/>
      <c r="AKT547" s="360"/>
      <c r="AKU547" s="360"/>
      <c r="AKV547" s="360"/>
      <c r="AKW547" s="360"/>
      <c r="AKX547" s="360"/>
      <c r="AKY547" s="360"/>
      <c r="AKZ547" s="360"/>
      <c r="ALA547" s="360"/>
      <c r="ALB547" s="360"/>
      <c r="ALC547" s="360"/>
      <c r="ALD547" s="360"/>
      <c r="ALE547" s="360"/>
      <c r="ALF547" s="360"/>
      <c r="ALG547" s="360"/>
      <c r="ALH547" s="360"/>
      <c r="ALI547" s="360"/>
      <c r="ALJ547" s="360"/>
      <c r="ALK547" s="360"/>
      <c r="ALL547" s="360"/>
      <c r="ALM547" s="360"/>
      <c r="ALN547" s="360"/>
      <c r="ALO547" s="360"/>
      <c r="ALP547" s="360"/>
      <c r="ALQ547" s="360"/>
      <c r="ALR547" s="360"/>
      <c r="ALS547" s="360"/>
      <c r="ALT547" s="360"/>
      <c r="ALU547" s="360"/>
      <c r="ALV547" s="360"/>
      <c r="ALW547" s="360"/>
      <c r="ALX547" s="360"/>
      <c r="ALY547" s="360"/>
      <c r="ALZ547" s="360"/>
      <c r="AMA547" s="360"/>
      <c r="AMB547" s="360"/>
      <c r="AMC547" s="360"/>
      <c r="AMD547" s="360"/>
      <c r="AME547" s="360"/>
      <c r="AMF547" s="360"/>
      <c r="AMG547" s="360"/>
      <c r="AMH547" s="360"/>
      <c r="AMI547" s="360"/>
      <c r="AMJ547" s="360"/>
      <c r="AMK547" s="360"/>
      <c r="AML547" s="360"/>
      <c r="AMM547" s="360"/>
      <c r="AMN547" s="360"/>
      <c r="AMO547" s="360"/>
      <c r="AMP547" s="360"/>
      <c r="AMQ547" s="360"/>
      <c r="AMR547" s="360"/>
      <c r="AMS547" s="360"/>
      <c r="AMT547" s="360"/>
      <c r="AMU547" s="360"/>
      <c r="AMV547" s="360"/>
      <c r="AMW547" s="360"/>
      <c r="AMX547" s="360"/>
    </row>
    <row r="548" spans="1:1038" s="373" customFormat="1" ht="18" customHeight="1">
      <c r="A548" s="614" t="s">
        <v>2065</v>
      </c>
      <c r="B548" s="104" t="s">
        <v>1647</v>
      </c>
      <c r="C548" s="104"/>
      <c r="D548" s="104" t="s">
        <v>1279</v>
      </c>
      <c r="E548" s="104">
        <v>74</v>
      </c>
      <c r="F548" s="104">
        <v>4</v>
      </c>
      <c r="G548" s="615" t="str">
        <f t="shared" ref="G548" si="223">E548&amp;"-"&amp;F548</f>
        <v>74-4</v>
      </c>
      <c r="H548" s="104">
        <v>44</v>
      </c>
      <c r="I548" s="616">
        <v>48</v>
      </c>
      <c r="J548" s="617">
        <f t="shared" ref="J548" si="224">IF(H548=0, 1, 0)</f>
        <v>0</v>
      </c>
      <c r="K548" s="617" t="b">
        <f>IF(J550=1,IF(((VLOOKUP($G548,[1]Depth_Lookup!A$3:J$410,9,FALSE))-(I548/100))=0,"Good",IF(((VLOOKUP($G548,[1]Depth_Lookup!$A$3:$J$550,9,FALSE))-(I548/100))&gt;0,"Too Short","Too Long")))</f>
        <v>0</v>
      </c>
      <c r="L548" s="171">
        <f>(VLOOKUP($G548,Depth_Lookup!$A$3:$J$410,10,FALSE))+(H548/100)</f>
        <v>185.35</v>
      </c>
      <c r="M548" s="171">
        <f>(VLOOKUP($G548,Depth_Lookup!$A$3:$J$410,10,FALSE))+(I548/100)</f>
        <v>185.39</v>
      </c>
      <c r="N548" s="618">
        <v>44</v>
      </c>
      <c r="O548" s="104">
        <v>1</v>
      </c>
      <c r="P548" s="104" t="s">
        <v>853</v>
      </c>
      <c r="Q548" s="642" t="s">
        <v>2205</v>
      </c>
      <c r="R548" s="643" t="str">
        <f t="shared" ref="R548" si="225">P548&amp;""&amp;Q548</f>
        <v>Serpentinizeddunite</v>
      </c>
      <c r="S548" s="104" t="s">
        <v>700</v>
      </c>
      <c r="T548" s="104"/>
      <c r="U548" s="104"/>
      <c r="V548" s="104"/>
      <c r="W548" s="104" t="s">
        <v>102</v>
      </c>
      <c r="X548" s="615">
        <f>VLOOKUP(W548,[1]definitions_list_lookup!A$13:B$19,2,0)</f>
        <v>5</v>
      </c>
      <c r="Y548" s="104" t="s">
        <v>90</v>
      </c>
      <c r="Z548" s="104" t="s">
        <v>91</v>
      </c>
      <c r="AA548" s="104"/>
      <c r="AB548" s="104"/>
      <c r="AC548" s="104"/>
      <c r="AD548" s="104"/>
      <c r="AE548" s="619"/>
      <c r="AF548" s="615" t="e">
        <f>VLOOKUP(AE548,[1]definitions_list_mag!$V$12:$W$15,2,0)</f>
        <v>#N/A</v>
      </c>
      <c r="AG548" s="620"/>
      <c r="AH548" s="104"/>
      <c r="AI548" s="621">
        <v>59</v>
      </c>
      <c r="AJ548" s="104"/>
      <c r="AK548" s="104"/>
      <c r="AL548" s="104"/>
      <c r="AM548" s="104"/>
      <c r="AN548" s="104"/>
      <c r="AO548" s="621"/>
      <c r="AP548" s="104"/>
      <c r="AQ548" s="104"/>
      <c r="AR548" s="104"/>
      <c r="AS548" s="104"/>
      <c r="AT548" s="104"/>
      <c r="AU548" s="621"/>
      <c r="AV548" s="104"/>
      <c r="AW548" s="104"/>
      <c r="AX548" s="104"/>
      <c r="AY548" s="104"/>
      <c r="AZ548" s="104"/>
      <c r="BA548" s="621">
        <v>40</v>
      </c>
      <c r="BB548" s="104">
        <v>10</v>
      </c>
      <c r="BC548" s="104">
        <v>8</v>
      </c>
      <c r="BD548" s="104" t="s">
        <v>110</v>
      </c>
      <c r="BE548" s="104" t="s">
        <v>103</v>
      </c>
      <c r="BF548" s="104"/>
      <c r="BG548" s="621"/>
      <c r="BH548" s="104"/>
      <c r="BI548" s="104"/>
      <c r="BJ548" s="104"/>
      <c r="BK548" s="104"/>
      <c r="BL548" s="104"/>
      <c r="BM548" s="621">
        <v>1</v>
      </c>
      <c r="BN548" s="104">
        <v>1</v>
      </c>
      <c r="BO548" s="104">
        <v>0.5</v>
      </c>
      <c r="BP548" s="104"/>
      <c r="BQ548" s="104"/>
      <c r="BR548" s="104"/>
      <c r="BS548" s="104"/>
      <c r="BT548" s="104"/>
      <c r="BU548" s="104"/>
      <c r="BV548" s="104"/>
      <c r="BW548" s="104"/>
      <c r="BX548" s="104"/>
      <c r="BY548" s="621"/>
      <c r="BZ548" s="104"/>
      <c r="CA548" s="104"/>
      <c r="CB548" s="104"/>
      <c r="CC548" s="104"/>
      <c r="CD548" s="104"/>
      <c r="CE548" s="104"/>
      <c r="CF548" s="622">
        <f t="shared" ref="CF548" si="226">AI548+AO548+BA548+AU548+BG548+BM548+BY548</f>
        <v>100</v>
      </c>
      <c r="CG548" s="623"/>
      <c r="CH548" s="624" t="s">
        <v>1783</v>
      </c>
      <c r="CI548" s="624">
        <v>80</v>
      </c>
      <c r="CJ548" s="624" t="s">
        <v>514</v>
      </c>
      <c r="CK548" s="624"/>
      <c r="CL548" s="624"/>
      <c r="CM548" s="624"/>
      <c r="CN548" s="624"/>
      <c r="CO548" s="624"/>
      <c r="CP548" s="624"/>
      <c r="CQ548" s="624"/>
      <c r="CR548" s="624"/>
      <c r="CS548" s="624"/>
      <c r="CT548" s="624"/>
      <c r="CU548" s="624"/>
      <c r="CV548" s="624"/>
      <c r="CW548" s="624"/>
      <c r="CX548" s="624"/>
      <c r="CY548" s="624"/>
      <c r="CZ548" s="624"/>
      <c r="DA548" s="624"/>
      <c r="DB548" s="624">
        <v>65</v>
      </c>
      <c r="DC548" s="632">
        <v>35</v>
      </c>
      <c r="DD548" s="624"/>
      <c r="DE548" s="624"/>
      <c r="DF548" s="624"/>
      <c r="DG548" s="624"/>
      <c r="DH548" s="624"/>
      <c r="DI548" s="624"/>
      <c r="DJ548" s="624"/>
      <c r="DK548" s="626"/>
      <c r="DL548" s="623"/>
      <c r="DM548" s="624" t="s">
        <v>696</v>
      </c>
      <c r="DN548" s="624">
        <v>15</v>
      </c>
      <c r="DO548" s="627" t="s">
        <v>1329</v>
      </c>
      <c r="DP548" s="628"/>
      <c r="DQ548" s="629"/>
      <c r="DR548" s="627"/>
      <c r="DS548" s="629"/>
      <c r="DT548" s="625" t="s">
        <v>2089</v>
      </c>
      <c r="DU548" s="625"/>
      <c r="DV548" s="625"/>
      <c r="DW548" s="630" t="e">
        <f>VLOOKUP(P548,[1]definitions_list_lookup!$K$30:$L$54,2,0)</f>
        <v>#N/A</v>
      </c>
      <c r="DX548" s="629" t="s">
        <v>1716</v>
      </c>
      <c r="DY548" s="629" t="s">
        <v>2090</v>
      </c>
      <c r="DZ548" s="623"/>
      <c r="EA548" s="623"/>
      <c r="EB548" s="360"/>
      <c r="EC548" s="104"/>
      <c r="ED548" s="229" t="s">
        <v>2517</v>
      </c>
      <c r="EE548" s="377"/>
      <c r="EF548" s="378"/>
      <c r="EG548" s="377"/>
      <c r="EH548" s="377"/>
      <c r="EI548" s="379"/>
      <c r="EJ548" s="377"/>
      <c r="EK548" s="379"/>
      <c r="EL548" s="377"/>
      <c r="EM548" s="377"/>
      <c r="EN548" s="403" t="s">
        <v>2046</v>
      </c>
      <c r="EO548" s="380"/>
      <c r="EP548" s="380"/>
      <c r="EQ548" s="380"/>
      <c r="ER548" s="380"/>
      <c r="ES548" s="380"/>
      <c r="ET548" s="380"/>
      <c r="EU548" s="380"/>
      <c r="EV548" s="381">
        <v>23</v>
      </c>
      <c r="EW548" s="381">
        <v>90</v>
      </c>
      <c r="EX548" s="381">
        <v>30</v>
      </c>
      <c r="EY548" s="381">
        <v>180</v>
      </c>
      <c r="EZ548" s="192">
        <f t="shared" si="185"/>
        <v>-36.323770018630341</v>
      </c>
      <c r="FA548" s="192">
        <f t="shared" si="186"/>
        <v>323.67622998136966</v>
      </c>
      <c r="FB548" s="192">
        <f t="shared" si="187"/>
        <v>54.374705041011175</v>
      </c>
      <c r="FC548" s="192">
        <f t="shared" si="188"/>
        <v>53.676229981369659</v>
      </c>
      <c r="FD548" s="192">
        <f t="shared" si="189"/>
        <v>35.625294958988825</v>
      </c>
      <c r="FE548" s="193">
        <f t="shared" si="190"/>
        <v>143.67622998136966</v>
      </c>
      <c r="FF548" s="194">
        <f t="shared" si="191"/>
        <v>35.625294958988825</v>
      </c>
      <c r="FG548" s="377"/>
      <c r="FH548" s="377"/>
      <c r="FI548" s="778">
        <f t="shared" si="192"/>
        <v>0</v>
      </c>
      <c r="FJ548" s="779">
        <f t="shared" si="193"/>
        <v>35.625294958988825</v>
      </c>
      <c r="FK548" s="779">
        <f t="shared" si="194"/>
        <v>54.374705041011175</v>
      </c>
      <c r="FL548" s="780">
        <f t="shared" si="195"/>
        <v>0.94901763276640339</v>
      </c>
      <c r="FM548" s="169">
        <f t="shared" si="196"/>
        <v>0.81284368598244938</v>
      </c>
      <c r="FN548" s="783">
        <f t="shared" si="197"/>
        <v>0</v>
      </c>
      <c r="FO548" s="360"/>
      <c r="FP548" s="360"/>
      <c r="FQ548" s="360"/>
      <c r="FR548" s="360"/>
      <c r="FS548" s="360"/>
      <c r="FT548" s="360"/>
      <c r="FU548" s="360"/>
      <c r="FV548" s="360"/>
      <c r="FW548" s="360"/>
      <c r="FX548" s="360"/>
      <c r="FY548" s="360"/>
      <c r="FZ548" s="360"/>
      <c r="GA548" s="360"/>
      <c r="GB548" s="360"/>
      <c r="GC548" s="360"/>
      <c r="GD548" s="360"/>
      <c r="GE548" s="360"/>
      <c r="GF548" s="360"/>
      <c r="GG548" s="360"/>
      <c r="GH548" s="360"/>
      <c r="GI548" s="360"/>
      <c r="GJ548" s="360"/>
      <c r="GK548" s="360"/>
      <c r="GL548" s="360"/>
      <c r="GM548" s="360"/>
      <c r="GN548" s="360"/>
      <c r="GO548" s="360"/>
      <c r="GP548" s="360"/>
      <c r="GQ548" s="360"/>
      <c r="GR548" s="360"/>
      <c r="GS548" s="360"/>
      <c r="GT548" s="360"/>
      <c r="GU548" s="360"/>
      <c r="GV548" s="360"/>
      <c r="GW548" s="360"/>
      <c r="GX548" s="360"/>
      <c r="GY548" s="360"/>
      <c r="GZ548" s="360"/>
      <c r="HA548" s="360"/>
      <c r="HB548" s="360"/>
      <c r="HC548" s="360"/>
      <c r="HD548" s="360"/>
      <c r="HE548" s="360"/>
      <c r="HF548" s="360"/>
      <c r="HG548" s="360"/>
      <c r="HH548" s="360"/>
      <c r="HI548" s="360"/>
      <c r="HJ548" s="360"/>
      <c r="HK548" s="360"/>
      <c r="HL548" s="360"/>
      <c r="HM548" s="360"/>
      <c r="HN548" s="360"/>
      <c r="HO548" s="360"/>
      <c r="HP548" s="360"/>
      <c r="HQ548" s="360"/>
      <c r="HR548" s="360"/>
      <c r="HS548" s="360"/>
      <c r="HT548" s="360"/>
      <c r="HU548" s="360"/>
      <c r="HV548" s="360"/>
      <c r="HW548" s="360"/>
      <c r="HX548" s="360"/>
      <c r="HY548" s="360"/>
      <c r="HZ548" s="360"/>
      <c r="IA548" s="360"/>
      <c r="IB548" s="360"/>
      <c r="IC548" s="360"/>
      <c r="ID548" s="360"/>
      <c r="IE548" s="360"/>
      <c r="IF548" s="360"/>
      <c r="IG548" s="360"/>
      <c r="IH548" s="360"/>
      <c r="II548" s="360"/>
      <c r="IJ548" s="360"/>
      <c r="IK548" s="360"/>
      <c r="IL548" s="360"/>
      <c r="IM548" s="360"/>
      <c r="IN548" s="360"/>
      <c r="IO548" s="360"/>
      <c r="IP548" s="360"/>
      <c r="IQ548" s="360"/>
      <c r="IR548" s="360"/>
      <c r="IS548" s="360"/>
      <c r="IT548" s="360"/>
      <c r="IU548" s="360"/>
      <c r="IV548" s="360"/>
      <c r="IW548" s="360"/>
      <c r="IX548" s="360"/>
      <c r="IY548" s="360"/>
      <c r="IZ548" s="360"/>
      <c r="JA548" s="360"/>
      <c r="JB548" s="360"/>
      <c r="JC548" s="360"/>
      <c r="JD548" s="360"/>
      <c r="JE548" s="360"/>
      <c r="JF548" s="360"/>
      <c r="JG548" s="360"/>
      <c r="JH548" s="360"/>
      <c r="JI548" s="360"/>
      <c r="JJ548" s="360"/>
      <c r="JK548" s="360"/>
      <c r="JL548" s="360"/>
      <c r="JM548" s="360"/>
      <c r="JN548" s="360"/>
      <c r="JO548" s="360"/>
      <c r="JP548" s="360"/>
      <c r="JQ548" s="360"/>
      <c r="JR548" s="360"/>
      <c r="JS548" s="360"/>
      <c r="JT548" s="360"/>
      <c r="JU548" s="360"/>
      <c r="JV548" s="360"/>
      <c r="JW548" s="360"/>
      <c r="JX548" s="360"/>
      <c r="JY548" s="360"/>
      <c r="JZ548" s="360"/>
      <c r="KA548" s="360"/>
      <c r="KB548" s="360"/>
      <c r="KC548" s="360"/>
      <c r="KD548" s="360"/>
      <c r="KE548" s="360"/>
      <c r="KF548" s="360"/>
      <c r="KG548" s="360"/>
      <c r="KH548" s="360"/>
      <c r="KI548" s="360"/>
      <c r="KJ548" s="360"/>
      <c r="KK548" s="360"/>
      <c r="KL548" s="360"/>
      <c r="KM548" s="360"/>
      <c r="KN548" s="360"/>
      <c r="KO548" s="360"/>
      <c r="KP548" s="360"/>
      <c r="KQ548" s="360"/>
      <c r="KR548" s="360"/>
      <c r="KS548" s="360"/>
      <c r="KT548" s="360"/>
      <c r="KU548" s="360"/>
      <c r="KV548" s="360"/>
      <c r="KW548" s="360"/>
      <c r="KX548" s="360"/>
      <c r="KY548" s="360"/>
      <c r="KZ548" s="360"/>
      <c r="LA548" s="360"/>
      <c r="LB548" s="360"/>
      <c r="LC548" s="360"/>
      <c r="LD548" s="360"/>
      <c r="LE548" s="360"/>
      <c r="LF548" s="360"/>
      <c r="LG548" s="360"/>
      <c r="LH548" s="360"/>
      <c r="LI548" s="360"/>
      <c r="LJ548" s="360"/>
      <c r="LK548" s="360"/>
      <c r="LL548" s="360"/>
      <c r="LM548" s="360"/>
      <c r="LN548" s="360"/>
      <c r="LO548" s="360"/>
      <c r="LP548" s="360"/>
      <c r="LQ548" s="360"/>
      <c r="LR548" s="360"/>
      <c r="LS548" s="360"/>
      <c r="LT548" s="360"/>
      <c r="LU548" s="360"/>
      <c r="LV548" s="360"/>
      <c r="LW548" s="360"/>
      <c r="LX548" s="360"/>
      <c r="LY548" s="360"/>
      <c r="LZ548" s="360"/>
      <c r="MA548" s="360"/>
      <c r="MB548" s="360"/>
      <c r="MC548" s="360"/>
      <c r="MD548" s="360"/>
      <c r="ME548" s="360"/>
      <c r="MF548" s="360"/>
      <c r="MG548" s="360"/>
      <c r="MH548" s="360"/>
      <c r="MI548" s="360"/>
      <c r="MJ548" s="360"/>
      <c r="MK548" s="360"/>
      <c r="ML548" s="360"/>
      <c r="MM548" s="360"/>
      <c r="MN548" s="360"/>
      <c r="MO548" s="360"/>
      <c r="MP548" s="360"/>
      <c r="MQ548" s="360"/>
      <c r="MR548" s="360"/>
      <c r="MS548" s="360"/>
      <c r="MT548" s="360"/>
      <c r="MU548" s="360"/>
      <c r="MV548" s="360"/>
      <c r="MW548" s="360"/>
      <c r="MX548" s="360"/>
      <c r="MY548" s="360"/>
      <c r="MZ548" s="360"/>
      <c r="NA548" s="360"/>
      <c r="NB548" s="360"/>
      <c r="NC548" s="360"/>
      <c r="ND548" s="360"/>
      <c r="NE548" s="360"/>
      <c r="NF548" s="360"/>
      <c r="NG548" s="360"/>
      <c r="NH548" s="360"/>
      <c r="NI548" s="360"/>
      <c r="NJ548" s="360"/>
      <c r="NK548" s="360"/>
      <c r="NL548" s="360"/>
      <c r="NM548" s="360"/>
      <c r="NN548" s="360"/>
      <c r="NO548" s="360"/>
      <c r="NP548" s="360"/>
      <c r="NQ548" s="360"/>
      <c r="NR548" s="360"/>
      <c r="NS548" s="360"/>
      <c r="NT548" s="360"/>
      <c r="NU548" s="360"/>
      <c r="NV548" s="360"/>
      <c r="NW548" s="360"/>
      <c r="NX548" s="360"/>
      <c r="NY548" s="360"/>
      <c r="NZ548" s="360"/>
      <c r="OA548" s="360"/>
      <c r="OB548" s="360"/>
      <c r="OC548" s="360"/>
      <c r="OD548" s="360"/>
      <c r="OE548" s="360"/>
      <c r="OF548" s="360"/>
      <c r="OG548" s="360"/>
      <c r="OH548" s="360"/>
      <c r="OI548" s="360"/>
      <c r="OJ548" s="360"/>
      <c r="OK548" s="360"/>
      <c r="OL548" s="360"/>
      <c r="OM548" s="360"/>
      <c r="ON548" s="360"/>
      <c r="OO548" s="360"/>
      <c r="OP548" s="360"/>
      <c r="OQ548" s="360"/>
      <c r="OR548" s="360"/>
      <c r="OS548" s="360"/>
      <c r="OT548" s="360"/>
      <c r="OU548" s="360"/>
      <c r="OV548" s="360"/>
      <c r="OW548" s="360"/>
      <c r="OX548" s="360"/>
      <c r="OY548" s="360"/>
      <c r="OZ548" s="360"/>
      <c r="PA548" s="360"/>
      <c r="PB548" s="360"/>
      <c r="PC548" s="360"/>
      <c r="PD548" s="360"/>
      <c r="PE548" s="360"/>
      <c r="PF548" s="360"/>
      <c r="PG548" s="360"/>
      <c r="PH548" s="360"/>
      <c r="PI548" s="360"/>
      <c r="PJ548" s="360"/>
      <c r="PK548" s="360"/>
      <c r="PL548" s="360"/>
      <c r="PM548" s="360"/>
      <c r="PN548" s="360"/>
      <c r="PO548" s="360"/>
      <c r="PP548" s="360"/>
      <c r="PQ548" s="360"/>
      <c r="PR548" s="360"/>
      <c r="PS548" s="360"/>
      <c r="PT548" s="360"/>
      <c r="PU548" s="360"/>
      <c r="PV548" s="360"/>
      <c r="PW548" s="360"/>
      <c r="PX548" s="360"/>
      <c r="PY548" s="360"/>
      <c r="PZ548" s="360"/>
      <c r="QA548" s="360"/>
      <c r="QB548" s="360"/>
      <c r="QC548" s="360"/>
      <c r="QD548" s="360"/>
      <c r="QE548" s="360"/>
      <c r="QF548" s="360"/>
      <c r="QG548" s="360"/>
      <c r="QH548" s="360"/>
      <c r="QI548" s="360"/>
      <c r="QJ548" s="360"/>
      <c r="QK548" s="360"/>
      <c r="QL548" s="360"/>
      <c r="QM548" s="360"/>
      <c r="QN548" s="360"/>
      <c r="QO548" s="360"/>
      <c r="QP548" s="360"/>
      <c r="QQ548" s="360"/>
      <c r="QR548" s="360"/>
      <c r="QS548" s="360"/>
      <c r="QT548" s="360"/>
      <c r="QU548" s="360"/>
      <c r="QV548" s="360"/>
      <c r="QW548" s="360"/>
      <c r="QX548" s="360"/>
      <c r="QY548" s="360"/>
      <c r="QZ548" s="360"/>
      <c r="RA548" s="360"/>
      <c r="RB548" s="360"/>
      <c r="RC548" s="360"/>
      <c r="RD548" s="360"/>
      <c r="RE548" s="360"/>
      <c r="RF548" s="360"/>
      <c r="RG548" s="360"/>
      <c r="RH548" s="360"/>
      <c r="RI548" s="360"/>
      <c r="RJ548" s="360"/>
      <c r="RK548" s="360"/>
      <c r="RL548" s="360"/>
      <c r="RM548" s="360"/>
      <c r="RN548" s="360"/>
      <c r="RO548" s="360"/>
      <c r="RP548" s="360"/>
      <c r="RQ548" s="360"/>
      <c r="RR548" s="360"/>
      <c r="RS548" s="360"/>
      <c r="RT548" s="360"/>
      <c r="RU548" s="360"/>
      <c r="RV548" s="360"/>
      <c r="RW548" s="360"/>
      <c r="RX548" s="360"/>
      <c r="RY548" s="360"/>
      <c r="RZ548" s="360"/>
      <c r="SA548" s="360"/>
      <c r="SB548" s="360"/>
      <c r="SC548" s="360"/>
      <c r="SD548" s="360"/>
      <c r="SE548" s="360"/>
      <c r="SF548" s="360"/>
      <c r="SG548" s="360"/>
      <c r="SH548" s="360"/>
      <c r="SI548" s="360"/>
      <c r="SJ548" s="360"/>
      <c r="SK548" s="360"/>
      <c r="SL548" s="360"/>
      <c r="SM548" s="360"/>
      <c r="SN548" s="360"/>
      <c r="SO548" s="360"/>
      <c r="SP548" s="360"/>
      <c r="SQ548" s="360"/>
      <c r="SR548" s="360"/>
      <c r="SS548" s="360"/>
      <c r="ST548" s="360"/>
      <c r="SU548" s="360"/>
      <c r="SV548" s="360"/>
      <c r="SW548" s="360"/>
      <c r="SX548" s="360"/>
      <c r="SY548" s="360"/>
      <c r="SZ548" s="360"/>
      <c r="TA548" s="360"/>
      <c r="TB548" s="360"/>
      <c r="TC548" s="360"/>
      <c r="TD548" s="360"/>
      <c r="TE548" s="360"/>
      <c r="TF548" s="360"/>
      <c r="TG548" s="360"/>
      <c r="TH548" s="360"/>
      <c r="TI548" s="360"/>
      <c r="TJ548" s="360"/>
      <c r="TK548" s="360"/>
      <c r="TL548" s="360"/>
      <c r="TM548" s="360"/>
      <c r="TN548" s="360"/>
      <c r="TO548" s="360"/>
      <c r="TP548" s="360"/>
      <c r="TQ548" s="360"/>
      <c r="TR548" s="360"/>
      <c r="TS548" s="360"/>
      <c r="TT548" s="360"/>
      <c r="TU548" s="360"/>
      <c r="TV548" s="360"/>
      <c r="TW548" s="360"/>
      <c r="TX548" s="360"/>
      <c r="TY548" s="360"/>
      <c r="TZ548" s="360"/>
      <c r="UA548" s="360"/>
      <c r="UB548" s="360"/>
      <c r="UC548" s="360"/>
      <c r="UD548" s="360"/>
      <c r="UE548" s="360"/>
      <c r="UF548" s="360"/>
      <c r="UG548" s="360"/>
      <c r="UH548" s="360"/>
      <c r="UI548" s="360"/>
      <c r="UJ548" s="360"/>
      <c r="UK548" s="360"/>
      <c r="UL548" s="360"/>
      <c r="UM548" s="360"/>
      <c r="UN548" s="360"/>
      <c r="UO548" s="360"/>
      <c r="UP548" s="360"/>
      <c r="UQ548" s="360"/>
      <c r="UR548" s="360"/>
      <c r="US548" s="360"/>
      <c r="UT548" s="360"/>
      <c r="UU548" s="360"/>
      <c r="UV548" s="360"/>
      <c r="UW548" s="360"/>
      <c r="UX548" s="360"/>
      <c r="UY548" s="360"/>
      <c r="UZ548" s="360"/>
      <c r="VA548" s="360"/>
      <c r="VB548" s="360"/>
      <c r="VC548" s="360"/>
      <c r="VD548" s="360"/>
      <c r="VE548" s="360"/>
      <c r="VF548" s="360"/>
      <c r="VG548" s="360"/>
      <c r="VH548" s="360"/>
      <c r="VI548" s="360"/>
      <c r="VJ548" s="360"/>
      <c r="VK548" s="360"/>
      <c r="VL548" s="360"/>
      <c r="VM548" s="360"/>
      <c r="VN548" s="360"/>
      <c r="VO548" s="360"/>
      <c r="VP548" s="360"/>
      <c r="VQ548" s="360"/>
      <c r="VR548" s="360"/>
      <c r="VS548" s="360"/>
      <c r="VT548" s="360"/>
      <c r="VU548" s="360"/>
      <c r="VV548" s="360"/>
      <c r="VW548" s="360"/>
      <c r="VX548" s="360"/>
      <c r="VY548" s="360"/>
      <c r="VZ548" s="360"/>
      <c r="WA548" s="360"/>
      <c r="WB548" s="360"/>
      <c r="WC548" s="360"/>
      <c r="WD548" s="360"/>
      <c r="WE548" s="360"/>
      <c r="WF548" s="360"/>
      <c r="WG548" s="360"/>
      <c r="WH548" s="360"/>
      <c r="WI548" s="360"/>
      <c r="WJ548" s="360"/>
      <c r="WK548" s="360"/>
      <c r="WL548" s="360"/>
      <c r="WM548" s="360"/>
      <c r="WN548" s="360"/>
      <c r="WO548" s="360"/>
      <c r="WP548" s="360"/>
      <c r="WQ548" s="360"/>
      <c r="WR548" s="360"/>
      <c r="WS548" s="360"/>
      <c r="WT548" s="360"/>
      <c r="WU548" s="360"/>
      <c r="WV548" s="360"/>
      <c r="WW548" s="360"/>
      <c r="WX548" s="360"/>
      <c r="WY548" s="360"/>
      <c r="WZ548" s="360"/>
      <c r="XA548" s="360"/>
      <c r="XB548" s="360"/>
      <c r="XC548" s="360"/>
      <c r="XD548" s="360"/>
      <c r="XE548" s="360"/>
      <c r="XF548" s="360"/>
      <c r="XG548" s="360"/>
      <c r="XH548" s="360"/>
      <c r="XI548" s="360"/>
      <c r="XJ548" s="360"/>
      <c r="XK548" s="360"/>
      <c r="XL548" s="360"/>
      <c r="XM548" s="360"/>
      <c r="XN548" s="360"/>
      <c r="XO548" s="360"/>
      <c r="XP548" s="360"/>
      <c r="XQ548" s="360"/>
      <c r="XR548" s="360"/>
      <c r="XS548" s="360"/>
      <c r="XT548" s="360"/>
      <c r="XU548" s="360"/>
      <c r="XV548" s="360"/>
      <c r="XW548" s="360"/>
      <c r="XX548" s="360"/>
      <c r="XY548" s="360"/>
      <c r="XZ548" s="360"/>
      <c r="YA548" s="360"/>
      <c r="YB548" s="360"/>
      <c r="YC548" s="360"/>
      <c r="YD548" s="360"/>
      <c r="YE548" s="360"/>
      <c r="YF548" s="360"/>
      <c r="YG548" s="360"/>
      <c r="YH548" s="360"/>
      <c r="YI548" s="360"/>
      <c r="YJ548" s="360"/>
      <c r="YK548" s="360"/>
      <c r="YL548" s="360"/>
      <c r="YM548" s="360"/>
      <c r="YN548" s="360"/>
      <c r="YO548" s="360"/>
      <c r="YP548" s="360"/>
      <c r="YQ548" s="360"/>
      <c r="YR548" s="360"/>
      <c r="YS548" s="360"/>
      <c r="YT548" s="360"/>
      <c r="YU548" s="360"/>
      <c r="YV548" s="360"/>
      <c r="YW548" s="360"/>
      <c r="YX548" s="360"/>
      <c r="YY548" s="360"/>
      <c r="YZ548" s="360"/>
      <c r="ZA548" s="360"/>
      <c r="ZB548" s="360"/>
      <c r="ZC548" s="360"/>
      <c r="ZD548" s="360"/>
      <c r="ZE548" s="360"/>
      <c r="ZF548" s="360"/>
      <c r="ZG548" s="360"/>
      <c r="ZH548" s="360"/>
      <c r="ZI548" s="360"/>
      <c r="ZJ548" s="360"/>
      <c r="ZK548" s="360"/>
      <c r="ZL548" s="360"/>
      <c r="ZM548" s="360"/>
      <c r="ZN548" s="360"/>
      <c r="ZO548" s="360"/>
      <c r="ZP548" s="360"/>
      <c r="ZQ548" s="360"/>
      <c r="ZR548" s="360"/>
      <c r="ZS548" s="360"/>
      <c r="ZT548" s="360"/>
      <c r="ZU548" s="360"/>
      <c r="ZV548" s="360"/>
      <c r="ZW548" s="360"/>
      <c r="ZX548" s="360"/>
      <c r="ZY548" s="360"/>
      <c r="ZZ548" s="360"/>
      <c r="AAA548" s="360"/>
      <c r="AAB548" s="360"/>
      <c r="AAC548" s="360"/>
      <c r="AAD548" s="360"/>
      <c r="AAE548" s="360"/>
      <c r="AAF548" s="360"/>
      <c r="AAG548" s="360"/>
      <c r="AAH548" s="360"/>
      <c r="AAI548" s="360"/>
      <c r="AAJ548" s="360"/>
      <c r="AAK548" s="360"/>
      <c r="AAL548" s="360"/>
      <c r="AAM548" s="360"/>
      <c r="AAN548" s="360"/>
      <c r="AAO548" s="360"/>
      <c r="AAP548" s="360"/>
      <c r="AAQ548" s="360"/>
      <c r="AAR548" s="360"/>
      <c r="AAS548" s="360"/>
      <c r="AAT548" s="360"/>
      <c r="AAU548" s="360"/>
      <c r="AAV548" s="360"/>
      <c r="AAW548" s="360"/>
      <c r="AAX548" s="360"/>
      <c r="AAY548" s="360"/>
      <c r="AAZ548" s="360"/>
      <c r="ABA548" s="360"/>
      <c r="ABB548" s="360"/>
      <c r="ABC548" s="360"/>
      <c r="ABD548" s="360"/>
      <c r="ABE548" s="360"/>
      <c r="ABF548" s="360"/>
      <c r="ABG548" s="360"/>
      <c r="ABH548" s="360"/>
      <c r="ABI548" s="360"/>
      <c r="ABJ548" s="360"/>
      <c r="ABK548" s="360"/>
      <c r="ABL548" s="360"/>
      <c r="ABM548" s="360"/>
      <c r="ABN548" s="360"/>
      <c r="ABO548" s="360"/>
      <c r="ABP548" s="360"/>
      <c r="ABQ548" s="360"/>
      <c r="ABR548" s="360"/>
      <c r="ABS548" s="360"/>
      <c r="ABT548" s="360"/>
      <c r="ABU548" s="360"/>
      <c r="ABV548" s="360"/>
      <c r="ABW548" s="360"/>
      <c r="ABX548" s="360"/>
      <c r="ABY548" s="360"/>
      <c r="ABZ548" s="360"/>
      <c r="ACA548" s="360"/>
      <c r="ACB548" s="360"/>
      <c r="ACC548" s="360"/>
      <c r="ACD548" s="360"/>
      <c r="ACE548" s="360"/>
      <c r="ACF548" s="360"/>
      <c r="ACG548" s="360"/>
      <c r="ACH548" s="360"/>
      <c r="ACI548" s="360"/>
      <c r="ACJ548" s="360"/>
      <c r="ACK548" s="360"/>
      <c r="ACL548" s="360"/>
      <c r="ACM548" s="360"/>
      <c r="ACN548" s="360"/>
      <c r="ACO548" s="360"/>
      <c r="ACP548" s="360"/>
      <c r="ACQ548" s="360"/>
      <c r="ACR548" s="360"/>
      <c r="ACS548" s="360"/>
      <c r="ACT548" s="360"/>
      <c r="ACU548" s="360"/>
      <c r="ACV548" s="360"/>
      <c r="ACW548" s="360"/>
      <c r="ACX548" s="360"/>
      <c r="ACY548" s="360"/>
      <c r="ACZ548" s="360"/>
      <c r="ADA548" s="360"/>
      <c r="ADB548" s="360"/>
      <c r="ADC548" s="360"/>
      <c r="ADD548" s="360"/>
      <c r="ADE548" s="360"/>
      <c r="ADF548" s="360"/>
      <c r="ADG548" s="360"/>
      <c r="ADH548" s="360"/>
      <c r="ADI548" s="360"/>
      <c r="ADJ548" s="360"/>
      <c r="ADK548" s="360"/>
      <c r="ADL548" s="360"/>
      <c r="ADM548" s="360"/>
      <c r="ADN548" s="360"/>
      <c r="ADO548" s="360"/>
      <c r="ADP548" s="360"/>
      <c r="ADQ548" s="360"/>
      <c r="ADR548" s="360"/>
      <c r="ADS548" s="360"/>
      <c r="ADT548" s="360"/>
      <c r="ADU548" s="360"/>
      <c r="ADV548" s="360"/>
      <c r="ADW548" s="360"/>
      <c r="ADX548" s="360"/>
      <c r="ADY548" s="360"/>
      <c r="ADZ548" s="360"/>
      <c r="AEA548" s="360"/>
      <c r="AEB548" s="360"/>
      <c r="AEC548" s="360"/>
      <c r="AED548" s="360"/>
      <c r="AEE548" s="360"/>
      <c r="AEF548" s="360"/>
      <c r="AEG548" s="360"/>
      <c r="AEH548" s="360"/>
      <c r="AEI548" s="360"/>
      <c r="AEJ548" s="360"/>
      <c r="AEK548" s="360"/>
      <c r="AEL548" s="360"/>
      <c r="AEM548" s="360"/>
      <c r="AEN548" s="360"/>
      <c r="AEO548" s="360"/>
      <c r="AEP548" s="360"/>
      <c r="AEQ548" s="360"/>
      <c r="AER548" s="360"/>
      <c r="AES548" s="360"/>
      <c r="AET548" s="360"/>
      <c r="AEU548" s="360"/>
      <c r="AEV548" s="360"/>
      <c r="AEW548" s="360"/>
      <c r="AEX548" s="360"/>
      <c r="AEY548" s="360"/>
      <c r="AEZ548" s="360"/>
      <c r="AFA548" s="360"/>
      <c r="AFB548" s="360"/>
      <c r="AFC548" s="360"/>
      <c r="AFD548" s="360"/>
      <c r="AFE548" s="360"/>
      <c r="AFF548" s="360"/>
      <c r="AFG548" s="360"/>
      <c r="AFH548" s="360"/>
      <c r="AFI548" s="360"/>
      <c r="AFJ548" s="360"/>
      <c r="AFK548" s="360"/>
      <c r="AFL548" s="360"/>
      <c r="AFM548" s="360"/>
      <c r="AFN548" s="360"/>
      <c r="AFO548" s="360"/>
      <c r="AFP548" s="360"/>
      <c r="AFQ548" s="360"/>
      <c r="AFR548" s="360"/>
      <c r="AFS548" s="360"/>
      <c r="AFT548" s="360"/>
      <c r="AFU548" s="360"/>
      <c r="AFV548" s="360"/>
      <c r="AFW548" s="360"/>
      <c r="AFX548" s="360"/>
      <c r="AFY548" s="360"/>
      <c r="AFZ548" s="360"/>
      <c r="AGA548" s="360"/>
      <c r="AGB548" s="360"/>
      <c r="AGC548" s="360"/>
      <c r="AGD548" s="360"/>
      <c r="AGE548" s="360"/>
      <c r="AGF548" s="360"/>
      <c r="AGG548" s="360"/>
      <c r="AGH548" s="360"/>
      <c r="AGI548" s="360"/>
      <c r="AGJ548" s="360"/>
      <c r="AGK548" s="360"/>
      <c r="AGL548" s="360"/>
      <c r="AGM548" s="360"/>
      <c r="AGN548" s="360"/>
      <c r="AGO548" s="360"/>
      <c r="AGP548" s="360"/>
      <c r="AGQ548" s="360"/>
      <c r="AGR548" s="360"/>
      <c r="AGS548" s="360"/>
      <c r="AGT548" s="360"/>
      <c r="AGU548" s="360"/>
      <c r="AGV548" s="360"/>
      <c r="AGW548" s="360"/>
      <c r="AGX548" s="360"/>
      <c r="AGY548" s="360"/>
      <c r="AGZ548" s="360"/>
      <c r="AHA548" s="360"/>
      <c r="AHB548" s="360"/>
      <c r="AHC548" s="360"/>
      <c r="AHD548" s="360"/>
      <c r="AHE548" s="360"/>
      <c r="AHF548" s="360"/>
      <c r="AHG548" s="360"/>
      <c r="AHH548" s="360"/>
      <c r="AHI548" s="360"/>
      <c r="AHJ548" s="360"/>
      <c r="AHK548" s="360"/>
      <c r="AHL548" s="360"/>
      <c r="AHM548" s="360"/>
      <c r="AHN548" s="360"/>
      <c r="AHO548" s="360"/>
      <c r="AHP548" s="360"/>
      <c r="AHQ548" s="360"/>
      <c r="AHR548" s="360"/>
      <c r="AHS548" s="360"/>
      <c r="AHT548" s="360"/>
      <c r="AHU548" s="360"/>
      <c r="AHV548" s="360"/>
      <c r="AHW548" s="360"/>
      <c r="AHX548" s="360"/>
      <c r="AHY548" s="360"/>
      <c r="AHZ548" s="360"/>
      <c r="AIA548" s="360"/>
      <c r="AIB548" s="360"/>
      <c r="AIC548" s="360"/>
      <c r="AID548" s="360"/>
      <c r="AIE548" s="360"/>
      <c r="AIF548" s="360"/>
      <c r="AIG548" s="360"/>
      <c r="AIH548" s="360"/>
      <c r="AII548" s="360"/>
      <c r="AIJ548" s="360"/>
      <c r="AIK548" s="360"/>
      <c r="AIL548" s="360"/>
      <c r="AIM548" s="360"/>
      <c r="AIN548" s="360"/>
      <c r="AIO548" s="360"/>
      <c r="AIP548" s="360"/>
      <c r="AIQ548" s="360"/>
      <c r="AIR548" s="360"/>
      <c r="AIS548" s="360"/>
      <c r="AIT548" s="360"/>
      <c r="AIU548" s="360"/>
      <c r="AIV548" s="360"/>
      <c r="AIW548" s="360"/>
      <c r="AIX548" s="360"/>
      <c r="AIY548" s="360"/>
      <c r="AIZ548" s="360"/>
      <c r="AJA548" s="360"/>
      <c r="AJB548" s="360"/>
      <c r="AJC548" s="360"/>
      <c r="AJD548" s="360"/>
      <c r="AJE548" s="360"/>
      <c r="AJF548" s="360"/>
      <c r="AJG548" s="360"/>
      <c r="AJH548" s="360"/>
      <c r="AJI548" s="360"/>
      <c r="AJJ548" s="360"/>
      <c r="AJK548" s="360"/>
      <c r="AJL548" s="360"/>
      <c r="AJM548" s="360"/>
      <c r="AJN548" s="360"/>
      <c r="AJO548" s="360"/>
      <c r="AJP548" s="360"/>
      <c r="AJQ548" s="360"/>
      <c r="AJR548" s="360"/>
      <c r="AJS548" s="360"/>
      <c r="AJT548" s="360"/>
      <c r="AJU548" s="360"/>
      <c r="AJV548" s="360"/>
      <c r="AJW548" s="360"/>
      <c r="AJX548" s="360"/>
      <c r="AJY548" s="360"/>
      <c r="AJZ548" s="360"/>
      <c r="AKA548" s="360"/>
      <c r="AKB548" s="360"/>
      <c r="AKC548" s="360"/>
      <c r="AKD548" s="360"/>
      <c r="AKE548" s="360"/>
      <c r="AKF548" s="360"/>
      <c r="AKG548" s="360"/>
      <c r="AKH548" s="360"/>
      <c r="AKI548" s="360"/>
      <c r="AKJ548" s="360"/>
      <c r="AKK548" s="360"/>
      <c r="AKL548" s="360"/>
      <c r="AKM548" s="360"/>
      <c r="AKN548" s="360"/>
      <c r="AKO548" s="360"/>
      <c r="AKP548" s="360"/>
      <c r="AKQ548" s="360"/>
      <c r="AKR548" s="360"/>
      <c r="AKS548" s="360"/>
      <c r="AKT548" s="360"/>
      <c r="AKU548" s="360"/>
      <c r="AKV548" s="360"/>
      <c r="AKW548" s="360"/>
      <c r="AKX548" s="360"/>
      <c r="AKY548" s="360"/>
      <c r="AKZ548" s="360"/>
      <c r="ALA548" s="360"/>
      <c r="ALB548" s="360"/>
      <c r="ALC548" s="360"/>
      <c r="ALD548" s="360"/>
      <c r="ALE548" s="360"/>
      <c r="ALF548" s="360"/>
      <c r="ALG548" s="360"/>
      <c r="ALH548" s="360"/>
      <c r="ALI548" s="360"/>
      <c r="ALJ548" s="360"/>
      <c r="ALK548" s="360"/>
      <c r="ALL548" s="360"/>
      <c r="ALM548" s="360"/>
      <c r="ALN548" s="360"/>
      <c r="ALO548" s="360"/>
      <c r="ALP548" s="360"/>
      <c r="ALQ548" s="360"/>
      <c r="ALR548" s="360"/>
      <c r="ALS548" s="360"/>
      <c r="ALT548" s="360"/>
      <c r="ALU548" s="360"/>
      <c r="ALV548" s="360"/>
      <c r="ALW548" s="360"/>
      <c r="ALX548" s="360"/>
      <c r="ALY548" s="360"/>
      <c r="ALZ548" s="360"/>
      <c r="AMA548" s="360"/>
      <c r="AMB548" s="360"/>
      <c r="AMC548" s="360"/>
      <c r="AMD548" s="360"/>
      <c r="AME548" s="360"/>
      <c r="AMF548" s="360"/>
      <c r="AMG548" s="360"/>
      <c r="AMH548" s="360"/>
      <c r="AMI548" s="360"/>
      <c r="AMJ548" s="360"/>
      <c r="AMK548" s="360"/>
      <c r="AML548" s="360"/>
      <c r="AMM548" s="360"/>
      <c r="AMN548" s="360"/>
      <c r="AMO548" s="360"/>
      <c r="AMP548" s="360"/>
      <c r="AMQ548" s="360"/>
      <c r="AMR548" s="360"/>
      <c r="AMS548" s="360"/>
      <c r="AMT548" s="360"/>
      <c r="AMU548" s="360"/>
      <c r="AMV548" s="360"/>
      <c r="AMW548" s="360"/>
      <c r="AMX548" s="360"/>
    </row>
    <row r="549" spans="1:1038" s="373" customFormat="1" ht="18" customHeight="1">
      <c r="A549" s="614"/>
      <c r="B549" s="104"/>
      <c r="C549" s="104"/>
      <c r="D549" s="104"/>
      <c r="E549" s="104">
        <v>74</v>
      </c>
      <c r="F549" s="104">
        <v>4</v>
      </c>
      <c r="G549" s="615" t="str">
        <f t="shared" si="221"/>
        <v>74-4</v>
      </c>
      <c r="H549" s="104">
        <v>48</v>
      </c>
      <c r="I549" s="616">
        <v>78</v>
      </c>
      <c r="J549" s="617">
        <f t="shared" si="222"/>
        <v>0</v>
      </c>
      <c r="K549" s="617" t="str">
        <f>IF(J551=1,IF(((VLOOKUP($G549,[1]Depth_Lookup!A$3:J$410,9,FALSE))-(I549/100))=0,"Good",IF(((VLOOKUP($G549,[1]Depth_Lookup!$A$3:$J$550,9,FALSE))-(I549/100))&gt;0,"Too Short","Too Long")))</f>
        <v>Good</v>
      </c>
      <c r="L549" s="171">
        <f>(VLOOKUP($G549,Depth_Lookup!$A$3:$J$410,10,FALSE))+(H549/100)</f>
        <v>185.39</v>
      </c>
      <c r="M549" s="171">
        <f>(VLOOKUP($G549,Depth_Lookup!$A$3:$J$410,10,FALSE))+(I549/100)</f>
        <v>185.69</v>
      </c>
      <c r="N549" s="618"/>
      <c r="O549" s="104"/>
      <c r="P549" s="104"/>
      <c r="Q549" s="104"/>
      <c r="R549" s="615" t="s">
        <v>1805</v>
      </c>
      <c r="S549" s="104"/>
      <c r="T549" s="104"/>
      <c r="U549" s="104"/>
      <c r="V549" s="104"/>
      <c r="W549" s="104"/>
      <c r="X549" s="615"/>
      <c r="Y549" s="104"/>
      <c r="Z549" s="104"/>
      <c r="AA549" s="104"/>
      <c r="AB549" s="104"/>
      <c r="AC549" s="104"/>
      <c r="AD549" s="104"/>
      <c r="AE549" s="619"/>
      <c r="AF549" s="615"/>
      <c r="AG549" s="620"/>
      <c r="AH549" s="104"/>
      <c r="AI549" s="621"/>
      <c r="AJ549" s="104"/>
      <c r="AK549" s="104"/>
      <c r="AL549" s="104"/>
      <c r="AM549" s="104"/>
      <c r="AN549" s="104"/>
      <c r="AO549" s="621"/>
      <c r="AP549" s="104"/>
      <c r="AQ549" s="104"/>
      <c r="AR549" s="104"/>
      <c r="AS549" s="104"/>
      <c r="AT549" s="104"/>
      <c r="AU549" s="621"/>
      <c r="AV549" s="104"/>
      <c r="AW549" s="104"/>
      <c r="AX549" s="104"/>
      <c r="AY549" s="104"/>
      <c r="AZ549" s="104"/>
      <c r="BA549" s="621"/>
      <c r="BB549" s="104"/>
      <c r="BC549" s="104"/>
      <c r="BD549" s="104"/>
      <c r="BE549" s="104"/>
      <c r="BF549" s="104"/>
      <c r="BG549" s="621"/>
      <c r="BH549" s="104"/>
      <c r="BI549" s="104"/>
      <c r="BJ549" s="104"/>
      <c r="BK549" s="104"/>
      <c r="BL549" s="104"/>
      <c r="BM549" s="621"/>
      <c r="BN549" s="104"/>
      <c r="BO549" s="104"/>
      <c r="BP549" s="104"/>
      <c r="BQ549" s="104"/>
      <c r="BR549" s="104"/>
      <c r="BS549" s="104"/>
      <c r="BT549" s="104"/>
      <c r="BU549" s="104"/>
      <c r="BV549" s="104"/>
      <c r="BW549" s="104"/>
      <c r="BX549" s="104"/>
      <c r="BY549" s="621"/>
      <c r="BZ549" s="104"/>
      <c r="CA549" s="104"/>
      <c r="CB549" s="104"/>
      <c r="CC549" s="104"/>
      <c r="CD549" s="104"/>
      <c r="CE549" s="104"/>
      <c r="CF549" s="622"/>
      <c r="CG549" s="623"/>
      <c r="CH549" s="624"/>
      <c r="CI549" s="624"/>
      <c r="CJ549" s="624"/>
      <c r="CK549" s="624"/>
      <c r="CL549" s="624"/>
      <c r="CM549" s="624"/>
      <c r="CN549" s="624"/>
      <c r="CO549" s="624"/>
      <c r="CP549" s="624"/>
      <c r="CQ549" s="624"/>
      <c r="CR549" s="624"/>
      <c r="CS549" s="624"/>
      <c r="CT549" s="624"/>
      <c r="CU549" s="624"/>
      <c r="CV549" s="624"/>
      <c r="CW549" s="624"/>
      <c r="CX549" s="624"/>
      <c r="CY549" s="624"/>
      <c r="CZ549" s="624"/>
      <c r="DA549" s="624"/>
      <c r="DB549" s="624"/>
      <c r="DC549" s="632"/>
      <c r="DD549" s="624"/>
      <c r="DE549" s="624"/>
      <c r="DF549" s="624"/>
      <c r="DG549" s="624"/>
      <c r="DH549" s="624"/>
      <c r="DI549" s="624"/>
      <c r="DJ549" s="624"/>
      <c r="DK549" s="626"/>
      <c r="DL549" s="623"/>
      <c r="DM549" s="624"/>
      <c r="DN549" s="624"/>
      <c r="DO549" s="627"/>
      <c r="DP549" s="628"/>
      <c r="DQ549" s="629"/>
      <c r="DR549" s="627"/>
      <c r="DS549" s="629"/>
      <c r="DT549" s="625"/>
      <c r="DU549" s="625"/>
      <c r="DV549" s="625"/>
      <c r="DW549" s="630"/>
      <c r="DX549" s="629"/>
      <c r="DY549" s="629"/>
      <c r="DZ549" s="623"/>
      <c r="EA549" s="623"/>
      <c r="EB549" s="360"/>
      <c r="EC549" s="104"/>
      <c r="ED549" s="229" t="s">
        <v>2517</v>
      </c>
      <c r="EE549" s="377"/>
      <c r="EF549" s="378"/>
      <c r="EG549" s="377"/>
      <c r="EH549" s="377"/>
      <c r="EI549" s="379"/>
      <c r="EJ549" s="377"/>
      <c r="EK549" s="379"/>
      <c r="EL549" s="377"/>
      <c r="EM549" s="377"/>
      <c r="EN549" s="295" t="s">
        <v>2046</v>
      </c>
      <c r="EO549" s="380">
        <v>28.5</v>
      </c>
      <c r="EP549" s="380"/>
      <c r="EQ549" s="380"/>
      <c r="ER549" s="380"/>
      <c r="ES549" s="380"/>
      <c r="ET549" s="380"/>
      <c r="EU549" s="380"/>
      <c r="EV549" s="381">
        <v>22</v>
      </c>
      <c r="EW549" s="381">
        <v>270</v>
      </c>
      <c r="EX549" s="381">
        <v>35</v>
      </c>
      <c r="EY549" s="381">
        <v>180</v>
      </c>
      <c r="EZ549" s="192">
        <f t="shared" si="185"/>
        <v>29.98534357708013</v>
      </c>
      <c r="FA549" s="192">
        <f t="shared" si="186"/>
        <v>29.98534357708013</v>
      </c>
      <c r="FB549" s="192">
        <f t="shared" si="187"/>
        <v>51.047556464063682</v>
      </c>
      <c r="FC549" s="192">
        <f t="shared" si="188"/>
        <v>119.98534357708013</v>
      </c>
      <c r="FD549" s="192">
        <f t="shared" si="189"/>
        <v>38.952443535936318</v>
      </c>
      <c r="FE549" s="193">
        <f t="shared" si="190"/>
        <v>209.98534357708013</v>
      </c>
      <c r="FF549" s="194">
        <f t="shared" si="191"/>
        <v>38.952443535936318</v>
      </c>
      <c r="FG549" s="377"/>
      <c r="FH549" s="377"/>
      <c r="FI549" s="778">
        <f t="shared" si="192"/>
        <v>28.5</v>
      </c>
      <c r="FJ549" s="779">
        <f t="shared" si="193"/>
        <v>38.952443535936318</v>
      </c>
      <c r="FK549" s="779">
        <f t="shared" si="194"/>
        <v>51.047556464063682</v>
      </c>
      <c r="FL549" s="780">
        <f t="shared" si="195"/>
        <v>0.89094793539562567</v>
      </c>
      <c r="FM549" s="169">
        <f t="shared" si="196"/>
        <v>0.77766804024476266</v>
      </c>
      <c r="FN549" s="783">
        <f t="shared" si="197"/>
        <v>22.163539146975737</v>
      </c>
      <c r="FO549" s="360"/>
      <c r="FP549" s="360"/>
      <c r="FQ549" s="360"/>
      <c r="FR549" s="360"/>
      <c r="FS549" s="360"/>
      <c r="FT549" s="360"/>
      <c r="FU549" s="360"/>
      <c r="FV549" s="360"/>
      <c r="FW549" s="360"/>
      <c r="FX549" s="360"/>
      <c r="FY549" s="360"/>
      <c r="FZ549" s="360"/>
      <c r="GA549" s="360"/>
      <c r="GB549" s="360"/>
      <c r="GC549" s="360"/>
      <c r="GD549" s="360"/>
      <c r="GE549" s="360"/>
      <c r="GF549" s="360"/>
      <c r="GG549" s="360"/>
      <c r="GH549" s="360"/>
      <c r="GI549" s="360"/>
      <c r="GJ549" s="360"/>
      <c r="GK549" s="360"/>
      <c r="GL549" s="360"/>
      <c r="GM549" s="360"/>
      <c r="GN549" s="360"/>
      <c r="GO549" s="360"/>
      <c r="GP549" s="360"/>
      <c r="GQ549" s="360"/>
      <c r="GR549" s="360"/>
      <c r="GS549" s="360"/>
      <c r="GT549" s="360"/>
      <c r="GU549" s="360"/>
      <c r="GV549" s="360"/>
      <c r="GW549" s="360"/>
      <c r="GX549" s="360"/>
      <c r="GY549" s="360"/>
      <c r="GZ549" s="360"/>
      <c r="HA549" s="360"/>
      <c r="HB549" s="360"/>
      <c r="HC549" s="360"/>
      <c r="HD549" s="360"/>
      <c r="HE549" s="360"/>
      <c r="HF549" s="360"/>
      <c r="HG549" s="360"/>
      <c r="HH549" s="360"/>
      <c r="HI549" s="360"/>
      <c r="HJ549" s="360"/>
      <c r="HK549" s="360"/>
      <c r="HL549" s="360"/>
      <c r="HM549" s="360"/>
      <c r="HN549" s="360"/>
      <c r="HO549" s="360"/>
      <c r="HP549" s="360"/>
      <c r="HQ549" s="360"/>
      <c r="HR549" s="360"/>
      <c r="HS549" s="360"/>
      <c r="HT549" s="360"/>
      <c r="HU549" s="360"/>
      <c r="HV549" s="360"/>
      <c r="HW549" s="360"/>
      <c r="HX549" s="360"/>
      <c r="HY549" s="360"/>
      <c r="HZ549" s="360"/>
      <c r="IA549" s="360"/>
      <c r="IB549" s="360"/>
      <c r="IC549" s="360"/>
      <c r="ID549" s="360"/>
      <c r="IE549" s="360"/>
      <c r="IF549" s="360"/>
      <c r="IG549" s="360"/>
      <c r="IH549" s="360"/>
      <c r="II549" s="360"/>
      <c r="IJ549" s="360"/>
      <c r="IK549" s="360"/>
      <c r="IL549" s="360"/>
      <c r="IM549" s="360"/>
      <c r="IN549" s="360"/>
      <c r="IO549" s="360"/>
      <c r="IP549" s="360"/>
      <c r="IQ549" s="360"/>
      <c r="IR549" s="360"/>
      <c r="IS549" s="360"/>
      <c r="IT549" s="360"/>
      <c r="IU549" s="360"/>
      <c r="IV549" s="360"/>
      <c r="IW549" s="360"/>
      <c r="IX549" s="360"/>
      <c r="IY549" s="360"/>
      <c r="IZ549" s="360"/>
      <c r="JA549" s="360"/>
      <c r="JB549" s="360"/>
      <c r="JC549" s="360"/>
      <c r="JD549" s="360"/>
      <c r="JE549" s="360"/>
      <c r="JF549" s="360"/>
      <c r="JG549" s="360"/>
      <c r="JH549" s="360"/>
      <c r="JI549" s="360"/>
      <c r="JJ549" s="360"/>
      <c r="JK549" s="360"/>
      <c r="JL549" s="360"/>
      <c r="JM549" s="360"/>
      <c r="JN549" s="360"/>
      <c r="JO549" s="360"/>
      <c r="JP549" s="360"/>
      <c r="JQ549" s="360"/>
      <c r="JR549" s="360"/>
      <c r="JS549" s="360"/>
      <c r="JT549" s="360"/>
      <c r="JU549" s="360"/>
      <c r="JV549" s="360"/>
      <c r="JW549" s="360"/>
      <c r="JX549" s="360"/>
      <c r="JY549" s="360"/>
      <c r="JZ549" s="360"/>
      <c r="KA549" s="360"/>
      <c r="KB549" s="360"/>
      <c r="KC549" s="360"/>
      <c r="KD549" s="360"/>
      <c r="KE549" s="360"/>
      <c r="KF549" s="360"/>
      <c r="KG549" s="360"/>
      <c r="KH549" s="360"/>
      <c r="KI549" s="360"/>
      <c r="KJ549" s="360"/>
      <c r="KK549" s="360"/>
      <c r="KL549" s="360"/>
      <c r="KM549" s="360"/>
      <c r="KN549" s="360"/>
      <c r="KO549" s="360"/>
      <c r="KP549" s="360"/>
      <c r="KQ549" s="360"/>
      <c r="KR549" s="360"/>
      <c r="KS549" s="360"/>
      <c r="KT549" s="360"/>
      <c r="KU549" s="360"/>
      <c r="KV549" s="360"/>
      <c r="KW549" s="360"/>
      <c r="KX549" s="360"/>
      <c r="KY549" s="360"/>
      <c r="KZ549" s="360"/>
      <c r="LA549" s="360"/>
      <c r="LB549" s="360"/>
      <c r="LC549" s="360"/>
      <c r="LD549" s="360"/>
      <c r="LE549" s="360"/>
      <c r="LF549" s="360"/>
      <c r="LG549" s="360"/>
      <c r="LH549" s="360"/>
      <c r="LI549" s="360"/>
      <c r="LJ549" s="360"/>
      <c r="LK549" s="360"/>
      <c r="LL549" s="360"/>
      <c r="LM549" s="360"/>
      <c r="LN549" s="360"/>
      <c r="LO549" s="360"/>
      <c r="LP549" s="360"/>
      <c r="LQ549" s="360"/>
      <c r="LR549" s="360"/>
      <c r="LS549" s="360"/>
      <c r="LT549" s="360"/>
      <c r="LU549" s="360"/>
      <c r="LV549" s="360"/>
      <c r="LW549" s="360"/>
      <c r="LX549" s="360"/>
      <c r="LY549" s="360"/>
      <c r="LZ549" s="360"/>
      <c r="MA549" s="360"/>
      <c r="MB549" s="360"/>
      <c r="MC549" s="360"/>
      <c r="MD549" s="360"/>
      <c r="ME549" s="360"/>
      <c r="MF549" s="360"/>
      <c r="MG549" s="360"/>
      <c r="MH549" s="360"/>
      <c r="MI549" s="360"/>
      <c r="MJ549" s="360"/>
      <c r="MK549" s="360"/>
      <c r="ML549" s="360"/>
      <c r="MM549" s="360"/>
      <c r="MN549" s="360"/>
      <c r="MO549" s="360"/>
      <c r="MP549" s="360"/>
      <c r="MQ549" s="360"/>
      <c r="MR549" s="360"/>
      <c r="MS549" s="360"/>
      <c r="MT549" s="360"/>
      <c r="MU549" s="360"/>
      <c r="MV549" s="360"/>
      <c r="MW549" s="360"/>
      <c r="MX549" s="360"/>
      <c r="MY549" s="360"/>
      <c r="MZ549" s="360"/>
      <c r="NA549" s="360"/>
      <c r="NB549" s="360"/>
      <c r="NC549" s="360"/>
      <c r="ND549" s="360"/>
      <c r="NE549" s="360"/>
      <c r="NF549" s="360"/>
      <c r="NG549" s="360"/>
      <c r="NH549" s="360"/>
      <c r="NI549" s="360"/>
      <c r="NJ549" s="360"/>
      <c r="NK549" s="360"/>
      <c r="NL549" s="360"/>
      <c r="NM549" s="360"/>
      <c r="NN549" s="360"/>
      <c r="NO549" s="360"/>
      <c r="NP549" s="360"/>
      <c r="NQ549" s="360"/>
      <c r="NR549" s="360"/>
      <c r="NS549" s="360"/>
      <c r="NT549" s="360"/>
      <c r="NU549" s="360"/>
      <c r="NV549" s="360"/>
      <c r="NW549" s="360"/>
      <c r="NX549" s="360"/>
      <c r="NY549" s="360"/>
      <c r="NZ549" s="360"/>
      <c r="OA549" s="360"/>
      <c r="OB549" s="360"/>
      <c r="OC549" s="360"/>
      <c r="OD549" s="360"/>
      <c r="OE549" s="360"/>
      <c r="OF549" s="360"/>
      <c r="OG549" s="360"/>
      <c r="OH549" s="360"/>
      <c r="OI549" s="360"/>
      <c r="OJ549" s="360"/>
      <c r="OK549" s="360"/>
      <c r="OL549" s="360"/>
      <c r="OM549" s="360"/>
      <c r="ON549" s="360"/>
      <c r="OO549" s="360"/>
      <c r="OP549" s="360"/>
      <c r="OQ549" s="360"/>
      <c r="OR549" s="360"/>
      <c r="OS549" s="360"/>
      <c r="OT549" s="360"/>
      <c r="OU549" s="360"/>
      <c r="OV549" s="360"/>
      <c r="OW549" s="360"/>
      <c r="OX549" s="360"/>
      <c r="OY549" s="360"/>
      <c r="OZ549" s="360"/>
      <c r="PA549" s="360"/>
      <c r="PB549" s="360"/>
      <c r="PC549" s="360"/>
      <c r="PD549" s="360"/>
      <c r="PE549" s="360"/>
      <c r="PF549" s="360"/>
      <c r="PG549" s="360"/>
      <c r="PH549" s="360"/>
      <c r="PI549" s="360"/>
      <c r="PJ549" s="360"/>
      <c r="PK549" s="360"/>
      <c r="PL549" s="360"/>
      <c r="PM549" s="360"/>
      <c r="PN549" s="360"/>
      <c r="PO549" s="360"/>
      <c r="PP549" s="360"/>
      <c r="PQ549" s="360"/>
      <c r="PR549" s="360"/>
      <c r="PS549" s="360"/>
      <c r="PT549" s="360"/>
      <c r="PU549" s="360"/>
      <c r="PV549" s="360"/>
      <c r="PW549" s="360"/>
      <c r="PX549" s="360"/>
      <c r="PY549" s="360"/>
      <c r="PZ549" s="360"/>
      <c r="QA549" s="360"/>
      <c r="QB549" s="360"/>
      <c r="QC549" s="360"/>
      <c r="QD549" s="360"/>
      <c r="QE549" s="360"/>
      <c r="QF549" s="360"/>
      <c r="QG549" s="360"/>
      <c r="QH549" s="360"/>
      <c r="QI549" s="360"/>
      <c r="QJ549" s="360"/>
      <c r="QK549" s="360"/>
      <c r="QL549" s="360"/>
      <c r="QM549" s="360"/>
      <c r="QN549" s="360"/>
      <c r="QO549" s="360"/>
      <c r="QP549" s="360"/>
      <c r="QQ549" s="360"/>
      <c r="QR549" s="360"/>
      <c r="QS549" s="360"/>
      <c r="QT549" s="360"/>
      <c r="QU549" s="360"/>
      <c r="QV549" s="360"/>
      <c r="QW549" s="360"/>
      <c r="QX549" s="360"/>
      <c r="QY549" s="360"/>
      <c r="QZ549" s="360"/>
      <c r="RA549" s="360"/>
      <c r="RB549" s="360"/>
      <c r="RC549" s="360"/>
      <c r="RD549" s="360"/>
      <c r="RE549" s="360"/>
      <c r="RF549" s="360"/>
      <c r="RG549" s="360"/>
      <c r="RH549" s="360"/>
      <c r="RI549" s="360"/>
      <c r="RJ549" s="360"/>
      <c r="RK549" s="360"/>
      <c r="RL549" s="360"/>
      <c r="RM549" s="360"/>
      <c r="RN549" s="360"/>
      <c r="RO549" s="360"/>
      <c r="RP549" s="360"/>
      <c r="RQ549" s="360"/>
      <c r="RR549" s="360"/>
      <c r="RS549" s="360"/>
      <c r="RT549" s="360"/>
      <c r="RU549" s="360"/>
      <c r="RV549" s="360"/>
      <c r="RW549" s="360"/>
      <c r="RX549" s="360"/>
      <c r="RY549" s="360"/>
      <c r="RZ549" s="360"/>
      <c r="SA549" s="360"/>
      <c r="SB549" s="360"/>
      <c r="SC549" s="360"/>
      <c r="SD549" s="360"/>
      <c r="SE549" s="360"/>
      <c r="SF549" s="360"/>
      <c r="SG549" s="360"/>
      <c r="SH549" s="360"/>
      <c r="SI549" s="360"/>
      <c r="SJ549" s="360"/>
      <c r="SK549" s="360"/>
      <c r="SL549" s="360"/>
      <c r="SM549" s="360"/>
      <c r="SN549" s="360"/>
      <c r="SO549" s="360"/>
      <c r="SP549" s="360"/>
      <c r="SQ549" s="360"/>
      <c r="SR549" s="360"/>
      <c r="SS549" s="360"/>
      <c r="ST549" s="360"/>
      <c r="SU549" s="360"/>
      <c r="SV549" s="360"/>
      <c r="SW549" s="360"/>
      <c r="SX549" s="360"/>
      <c r="SY549" s="360"/>
      <c r="SZ549" s="360"/>
      <c r="TA549" s="360"/>
      <c r="TB549" s="360"/>
      <c r="TC549" s="360"/>
      <c r="TD549" s="360"/>
      <c r="TE549" s="360"/>
      <c r="TF549" s="360"/>
      <c r="TG549" s="360"/>
      <c r="TH549" s="360"/>
      <c r="TI549" s="360"/>
      <c r="TJ549" s="360"/>
      <c r="TK549" s="360"/>
      <c r="TL549" s="360"/>
      <c r="TM549" s="360"/>
      <c r="TN549" s="360"/>
      <c r="TO549" s="360"/>
      <c r="TP549" s="360"/>
      <c r="TQ549" s="360"/>
      <c r="TR549" s="360"/>
      <c r="TS549" s="360"/>
      <c r="TT549" s="360"/>
      <c r="TU549" s="360"/>
      <c r="TV549" s="360"/>
      <c r="TW549" s="360"/>
      <c r="TX549" s="360"/>
      <c r="TY549" s="360"/>
      <c r="TZ549" s="360"/>
      <c r="UA549" s="360"/>
      <c r="UB549" s="360"/>
      <c r="UC549" s="360"/>
      <c r="UD549" s="360"/>
      <c r="UE549" s="360"/>
      <c r="UF549" s="360"/>
      <c r="UG549" s="360"/>
      <c r="UH549" s="360"/>
      <c r="UI549" s="360"/>
      <c r="UJ549" s="360"/>
      <c r="UK549" s="360"/>
      <c r="UL549" s="360"/>
      <c r="UM549" s="360"/>
      <c r="UN549" s="360"/>
      <c r="UO549" s="360"/>
      <c r="UP549" s="360"/>
      <c r="UQ549" s="360"/>
      <c r="UR549" s="360"/>
      <c r="US549" s="360"/>
      <c r="UT549" s="360"/>
      <c r="UU549" s="360"/>
      <c r="UV549" s="360"/>
      <c r="UW549" s="360"/>
      <c r="UX549" s="360"/>
      <c r="UY549" s="360"/>
      <c r="UZ549" s="360"/>
      <c r="VA549" s="360"/>
      <c r="VB549" s="360"/>
      <c r="VC549" s="360"/>
      <c r="VD549" s="360"/>
      <c r="VE549" s="360"/>
      <c r="VF549" s="360"/>
      <c r="VG549" s="360"/>
      <c r="VH549" s="360"/>
      <c r="VI549" s="360"/>
      <c r="VJ549" s="360"/>
      <c r="VK549" s="360"/>
      <c r="VL549" s="360"/>
      <c r="VM549" s="360"/>
      <c r="VN549" s="360"/>
      <c r="VO549" s="360"/>
      <c r="VP549" s="360"/>
      <c r="VQ549" s="360"/>
      <c r="VR549" s="360"/>
      <c r="VS549" s="360"/>
      <c r="VT549" s="360"/>
      <c r="VU549" s="360"/>
      <c r="VV549" s="360"/>
      <c r="VW549" s="360"/>
      <c r="VX549" s="360"/>
      <c r="VY549" s="360"/>
      <c r="VZ549" s="360"/>
      <c r="WA549" s="360"/>
      <c r="WB549" s="360"/>
      <c r="WC549" s="360"/>
      <c r="WD549" s="360"/>
      <c r="WE549" s="360"/>
      <c r="WF549" s="360"/>
      <c r="WG549" s="360"/>
      <c r="WH549" s="360"/>
      <c r="WI549" s="360"/>
      <c r="WJ549" s="360"/>
      <c r="WK549" s="360"/>
      <c r="WL549" s="360"/>
      <c r="WM549" s="360"/>
      <c r="WN549" s="360"/>
      <c r="WO549" s="360"/>
      <c r="WP549" s="360"/>
      <c r="WQ549" s="360"/>
      <c r="WR549" s="360"/>
      <c r="WS549" s="360"/>
      <c r="WT549" s="360"/>
      <c r="WU549" s="360"/>
      <c r="WV549" s="360"/>
      <c r="WW549" s="360"/>
      <c r="WX549" s="360"/>
      <c r="WY549" s="360"/>
      <c r="WZ549" s="360"/>
      <c r="XA549" s="360"/>
      <c r="XB549" s="360"/>
      <c r="XC549" s="360"/>
      <c r="XD549" s="360"/>
      <c r="XE549" s="360"/>
      <c r="XF549" s="360"/>
      <c r="XG549" s="360"/>
      <c r="XH549" s="360"/>
      <c r="XI549" s="360"/>
      <c r="XJ549" s="360"/>
      <c r="XK549" s="360"/>
      <c r="XL549" s="360"/>
      <c r="XM549" s="360"/>
      <c r="XN549" s="360"/>
      <c r="XO549" s="360"/>
      <c r="XP549" s="360"/>
      <c r="XQ549" s="360"/>
      <c r="XR549" s="360"/>
      <c r="XS549" s="360"/>
      <c r="XT549" s="360"/>
      <c r="XU549" s="360"/>
      <c r="XV549" s="360"/>
      <c r="XW549" s="360"/>
      <c r="XX549" s="360"/>
      <c r="XY549" s="360"/>
      <c r="XZ549" s="360"/>
      <c r="YA549" s="360"/>
      <c r="YB549" s="360"/>
      <c r="YC549" s="360"/>
      <c r="YD549" s="360"/>
      <c r="YE549" s="360"/>
      <c r="YF549" s="360"/>
      <c r="YG549" s="360"/>
      <c r="YH549" s="360"/>
      <c r="YI549" s="360"/>
      <c r="YJ549" s="360"/>
      <c r="YK549" s="360"/>
      <c r="YL549" s="360"/>
      <c r="YM549" s="360"/>
      <c r="YN549" s="360"/>
      <c r="YO549" s="360"/>
      <c r="YP549" s="360"/>
      <c r="YQ549" s="360"/>
      <c r="YR549" s="360"/>
      <c r="YS549" s="360"/>
      <c r="YT549" s="360"/>
      <c r="YU549" s="360"/>
      <c r="YV549" s="360"/>
      <c r="YW549" s="360"/>
      <c r="YX549" s="360"/>
      <c r="YY549" s="360"/>
      <c r="YZ549" s="360"/>
      <c r="ZA549" s="360"/>
      <c r="ZB549" s="360"/>
      <c r="ZC549" s="360"/>
      <c r="ZD549" s="360"/>
      <c r="ZE549" s="360"/>
      <c r="ZF549" s="360"/>
      <c r="ZG549" s="360"/>
      <c r="ZH549" s="360"/>
      <c r="ZI549" s="360"/>
      <c r="ZJ549" s="360"/>
      <c r="ZK549" s="360"/>
      <c r="ZL549" s="360"/>
      <c r="ZM549" s="360"/>
      <c r="ZN549" s="360"/>
      <c r="ZO549" s="360"/>
      <c r="ZP549" s="360"/>
      <c r="ZQ549" s="360"/>
      <c r="ZR549" s="360"/>
      <c r="ZS549" s="360"/>
      <c r="ZT549" s="360"/>
      <c r="ZU549" s="360"/>
      <c r="ZV549" s="360"/>
      <c r="ZW549" s="360"/>
      <c r="ZX549" s="360"/>
      <c r="ZY549" s="360"/>
      <c r="ZZ549" s="360"/>
      <c r="AAA549" s="360"/>
      <c r="AAB549" s="360"/>
      <c r="AAC549" s="360"/>
      <c r="AAD549" s="360"/>
      <c r="AAE549" s="360"/>
      <c r="AAF549" s="360"/>
      <c r="AAG549" s="360"/>
      <c r="AAH549" s="360"/>
      <c r="AAI549" s="360"/>
      <c r="AAJ549" s="360"/>
      <c r="AAK549" s="360"/>
      <c r="AAL549" s="360"/>
      <c r="AAM549" s="360"/>
      <c r="AAN549" s="360"/>
      <c r="AAO549" s="360"/>
      <c r="AAP549" s="360"/>
      <c r="AAQ549" s="360"/>
      <c r="AAR549" s="360"/>
      <c r="AAS549" s="360"/>
      <c r="AAT549" s="360"/>
      <c r="AAU549" s="360"/>
      <c r="AAV549" s="360"/>
      <c r="AAW549" s="360"/>
      <c r="AAX549" s="360"/>
      <c r="AAY549" s="360"/>
      <c r="AAZ549" s="360"/>
      <c r="ABA549" s="360"/>
      <c r="ABB549" s="360"/>
      <c r="ABC549" s="360"/>
      <c r="ABD549" s="360"/>
      <c r="ABE549" s="360"/>
      <c r="ABF549" s="360"/>
      <c r="ABG549" s="360"/>
      <c r="ABH549" s="360"/>
      <c r="ABI549" s="360"/>
      <c r="ABJ549" s="360"/>
      <c r="ABK549" s="360"/>
      <c r="ABL549" s="360"/>
      <c r="ABM549" s="360"/>
      <c r="ABN549" s="360"/>
      <c r="ABO549" s="360"/>
      <c r="ABP549" s="360"/>
      <c r="ABQ549" s="360"/>
      <c r="ABR549" s="360"/>
      <c r="ABS549" s="360"/>
      <c r="ABT549" s="360"/>
      <c r="ABU549" s="360"/>
      <c r="ABV549" s="360"/>
      <c r="ABW549" s="360"/>
      <c r="ABX549" s="360"/>
      <c r="ABY549" s="360"/>
      <c r="ABZ549" s="360"/>
      <c r="ACA549" s="360"/>
      <c r="ACB549" s="360"/>
      <c r="ACC549" s="360"/>
      <c r="ACD549" s="360"/>
      <c r="ACE549" s="360"/>
      <c r="ACF549" s="360"/>
      <c r="ACG549" s="360"/>
      <c r="ACH549" s="360"/>
      <c r="ACI549" s="360"/>
      <c r="ACJ549" s="360"/>
      <c r="ACK549" s="360"/>
      <c r="ACL549" s="360"/>
      <c r="ACM549" s="360"/>
      <c r="ACN549" s="360"/>
      <c r="ACO549" s="360"/>
      <c r="ACP549" s="360"/>
      <c r="ACQ549" s="360"/>
      <c r="ACR549" s="360"/>
      <c r="ACS549" s="360"/>
      <c r="ACT549" s="360"/>
      <c r="ACU549" s="360"/>
      <c r="ACV549" s="360"/>
      <c r="ACW549" s="360"/>
      <c r="ACX549" s="360"/>
      <c r="ACY549" s="360"/>
      <c r="ACZ549" s="360"/>
      <c r="ADA549" s="360"/>
      <c r="ADB549" s="360"/>
      <c r="ADC549" s="360"/>
      <c r="ADD549" s="360"/>
      <c r="ADE549" s="360"/>
      <c r="ADF549" s="360"/>
      <c r="ADG549" s="360"/>
      <c r="ADH549" s="360"/>
      <c r="ADI549" s="360"/>
      <c r="ADJ549" s="360"/>
      <c r="ADK549" s="360"/>
      <c r="ADL549" s="360"/>
      <c r="ADM549" s="360"/>
      <c r="ADN549" s="360"/>
      <c r="ADO549" s="360"/>
      <c r="ADP549" s="360"/>
      <c r="ADQ549" s="360"/>
      <c r="ADR549" s="360"/>
      <c r="ADS549" s="360"/>
      <c r="ADT549" s="360"/>
      <c r="ADU549" s="360"/>
      <c r="ADV549" s="360"/>
      <c r="ADW549" s="360"/>
      <c r="ADX549" s="360"/>
      <c r="ADY549" s="360"/>
      <c r="ADZ549" s="360"/>
      <c r="AEA549" s="360"/>
      <c r="AEB549" s="360"/>
      <c r="AEC549" s="360"/>
      <c r="AED549" s="360"/>
      <c r="AEE549" s="360"/>
      <c r="AEF549" s="360"/>
      <c r="AEG549" s="360"/>
      <c r="AEH549" s="360"/>
      <c r="AEI549" s="360"/>
      <c r="AEJ549" s="360"/>
      <c r="AEK549" s="360"/>
      <c r="AEL549" s="360"/>
      <c r="AEM549" s="360"/>
      <c r="AEN549" s="360"/>
      <c r="AEO549" s="360"/>
      <c r="AEP549" s="360"/>
      <c r="AEQ549" s="360"/>
      <c r="AER549" s="360"/>
      <c r="AES549" s="360"/>
      <c r="AET549" s="360"/>
      <c r="AEU549" s="360"/>
      <c r="AEV549" s="360"/>
      <c r="AEW549" s="360"/>
      <c r="AEX549" s="360"/>
      <c r="AEY549" s="360"/>
      <c r="AEZ549" s="360"/>
      <c r="AFA549" s="360"/>
      <c r="AFB549" s="360"/>
      <c r="AFC549" s="360"/>
      <c r="AFD549" s="360"/>
      <c r="AFE549" s="360"/>
      <c r="AFF549" s="360"/>
      <c r="AFG549" s="360"/>
      <c r="AFH549" s="360"/>
      <c r="AFI549" s="360"/>
      <c r="AFJ549" s="360"/>
      <c r="AFK549" s="360"/>
      <c r="AFL549" s="360"/>
      <c r="AFM549" s="360"/>
      <c r="AFN549" s="360"/>
      <c r="AFO549" s="360"/>
      <c r="AFP549" s="360"/>
      <c r="AFQ549" s="360"/>
      <c r="AFR549" s="360"/>
      <c r="AFS549" s="360"/>
      <c r="AFT549" s="360"/>
      <c r="AFU549" s="360"/>
      <c r="AFV549" s="360"/>
      <c r="AFW549" s="360"/>
      <c r="AFX549" s="360"/>
      <c r="AFY549" s="360"/>
      <c r="AFZ549" s="360"/>
      <c r="AGA549" s="360"/>
      <c r="AGB549" s="360"/>
      <c r="AGC549" s="360"/>
      <c r="AGD549" s="360"/>
      <c r="AGE549" s="360"/>
      <c r="AGF549" s="360"/>
      <c r="AGG549" s="360"/>
      <c r="AGH549" s="360"/>
      <c r="AGI549" s="360"/>
      <c r="AGJ549" s="360"/>
      <c r="AGK549" s="360"/>
      <c r="AGL549" s="360"/>
      <c r="AGM549" s="360"/>
      <c r="AGN549" s="360"/>
      <c r="AGO549" s="360"/>
      <c r="AGP549" s="360"/>
      <c r="AGQ549" s="360"/>
      <c r="AGR549" s="360"/>
      <c r="AGS549" s="360"/>
      <c r="AGT549" s="360"/>
      <c r="AGU549" s="360"/>
      <c r="AGV549" s="360"/>
      <c r="AGW549" s="360"/>
      <c r="AGX549" s="360"/>
      <c r="AGY549" s="360"/>
      <c r="AGZ549" s="360"/>
      <c r="AHA549" s="360"/>
      <c r="AHB549" s="360"/>
      <c r="AHC549" s="360"/>
      <c r="AHD549" s="360"/>
      <c r="AHE549" s="360"/>
      <c r="AHF549" s="360"/>
      <c r="AHG549" s="360"/>
      <c r="AHH549" s="360"/>
      <c r="AHI549" s="360"/>
      <c r="AHJ549" s="360"/>
      <c r="AHK549" s="360"/>
      <c r="AHL549" s="360"/>
      <c r="AHM549" s="360"/>
      <c r="AHN549" s="360"/>
      <c r="AHO549" s="360"/>
      <c r="AHP549" s="360"/>
      <c r="AHQ549" s="360"/>
      <c r="AHR549" s="360"/>
      <c r="AHS549" s="360"/>
      <c r="AHT549" s="360"/>
      <c r="AHU549" s="360"/>
      <c r="AHV549" s="360"/>
      <c r="AHW549" s="360"/>
      <c r="AHX549" s="360"/>
      <c r="AHY549" s="360"/>
      <c r="AHZ549" s="360"/>
      <c r="AIA549" s="360"/>
      <c r="AIB549" s="360"/>
      <c r="AIC549" s="360"/>
      <c r="AID549" s="360"/>
      <c r="AIE549" s="360"/>
      <c r="AIF549" s="360"/>
      <c r="AIG549" s="360"/>
      <c r="AIH549" s="360"/>
      <c r="AII549" s="360"/>
      <c r="AIJ549" s="360"/>
      <c r="AIK549" s="360"/>
      <c r="AIL549" s="360"/>
      <c r="AIM549" s="360"/>
      <c r="AIN549" s="360"/>
      <c r="AIO549" s="360"/>
      <c r="AIP549" s="360"/>
      <c r="AIQ549" s="360"/>
      <c r="AIR549" s="360"/>
      <c r="AIS549" s="360"/>
      <c r="AIT549" s="360"/>
      <c r="AIU549" s="360"/>
      <c r="AIV549" s="360"/>
      <c r="AIW549" s="360"/>
      <c r="AIX549" s="360"/>
      <c r="AIY549" s="360"/>
      <c r="AIZ549" s="360"/>
      <c r="AJA549" s="360"/>
      <c r="AJB549" s="360"/>
      <c r="AJC549" s="360"/>
      <c r="AJD549" s="360"/>
      <c r="AJE549" s="360"/>
      <c r="AJF549" s="360"/>
      <c r="AJG549" s="360"/>
      <c r="AJH549" s="360"/>
      <c r="AJI549" s="360"/>
      <c r="AJJ549" s="360"/>
      <c r="AJK549" s="360"/>
      <c r="AJL549" s="360"/>
      <c r="AJM549" s="360"/>
      <c r="AJN549" s="360"/>
      <c r="AJO549" s="360"/>
      <c r="AJP549" s="360"/>
      <c r="AJQ549" s="360"/>
      <c r="AJR549" s="360"/>
      <c r="AJS549" s="360"/>
      <c r="AJT549" s="360"/>
      <c r="AJU549" s="360"/>
      <c r="AJV549" s="360"/>
      <c r="AJW549" s="360"/>
      <c r="AJX549" s="360"/>
      <c r="AJY549" s="360"/>
      <c r="AJZ549" s="360"/>
      <c r="AKA549" s="360"/>
      <c r="AKB549" s="360"/>
      <c r="AKC549" s="360"/>
      <c r="AKD549" s="360"/>
      <c r="AKE549" s="360"/>
      <c r="AKF549" s="360"/>
      <c r="AKG549" s="360"/>
      <c r="AKH549" s="360"/>
      <c r="AKI549" s="360"/>
      <c r="AKJ549" s="360"/>
      <c r="AKK549" s="360"/>
      <c r="AKL549" s="360"/>
      <c r="AKM549" s="360"/>
      <c r="AKN549" s="360"/>
      <c r="AKO549" s="360"/>
      <c r="AKP549" s="360"/>
      <c r="AKQ549" s="360"/>
      <c r="AKR549" s="360"/>
      <c r="AKS549" s="360"/>
      <c r="AKT549" s="360"/>
      <c r="AKU549" s="360"/>
      <c r="AKV549" s="360"/>
      <c r="AKW549" s="360"/>
      <c r="AKX549" s="360"/>
      <c r="AKY549" s="360"/>
      <c r="AKZ549" s="360"/>
      <c r="ALA549" s="360"/>
      <c r="ALB549" s="360"/>
      <c r="ALC549" s="360"/>
      <c r="ALD549" s="360"/>
      <c r="ALE549" s="360"/>
      <c r="ALF549" s="360"/>
      <c r="ALG549" s="360"/>
      <c r="ALH549" s="360"/>
      <c r="ALI549" s="360"/>
      <c r="ALJ549" s="360"/>
      <c r="ALK549" s="360"/>
      <c r="ALL549" s="360"/>
      <c r="ALM549" s="360"/>
      <c r="ALN549" s="360"/>
      <c r="ALO549" s="360"/>
      <c r="ALP549" s="360"/>
      <c r="ALQ549" s="360"/>
      <c r="ALR549" s="360"/>
      <c r="ALS549" s="360"/>
      <c r="ALT549" s="360"/>
      <c r="ALU549" s="360"/>
      <c r="ALV549" s="360"/>
      <c r="ALW549" s="360"/>
      <c r="ALX549" s="360"/>
      <c r="ALY549" s="360"/>
      <c r="ALZ549" s="360"/>
      <c r="AMA549" s="360"/>
      <c r="AMB549" s="360"/>
      <c r="AMC549" s="360"/>
      <c r="AMD549" s="360"/>
      <c r="AME549" s="360"/>
      <c r="AMF549" s="360"/>
      <c r="AMG549" s="360"/>
      <c r="AMH549" s="360"/>
      <c r="AMI549" s="360"/>
      <c r="AMJ549" s="360"/>
      <c r="AMK549" s="360"/>
      <c r="AML549" s="360"/>
      <c r="AMM549" s="360"/>
      <c r="AMN549" s="360"/>
      <c r="AMO549" s="360"/>
      <c r="AMP549" s="360"/>
      <c r="AMQ549" s="360"/>
      <c r="AMR549" s="360"/>
      <c r="AMS549" s="360"/>
      <c r="AMT549" s="360"/>
      <c r="AMU549" s="360"/>
      <c r="AMV549" s="360"/>
      <c r="AMW549" s="360"/>
      <c r="AMX549" s="360"/>
    </row>
    <row r="550" spans="1:1038" s="342" customFormat="1" ht="18" customHeight="1">
      <c r="A550" s="633" t="s">
        <v>2065</v>
      </c>
      <c r="B550" s="292" t="s">
        <v>1647</v>
      </c>
      <c r="C550" s="292"/>
      <c r="D550" s="292" t="s">
        <v>1279</v>
      </c>
      <c r="E550" s="292">
        <v>74</v>
      </c>
      <c r="F550" s="292">
        <v>4</v>
      </c>
      <c r="G550" s="332" t="str">
        <f t="shared" si="220"/>
        <v>74-4</v>
      </c>
      <c r="H550" s="292" t="s">
        <v>2051</v>
      </c>
      <c r="I550" s="634" t="s">
        <v>2051</v>
      </c>
      <c r="J550" s="635">
        <f t="shared" si="177"/>
        <v>0</v>
      </c>
      <c r="K550" s="635" t="e">
        <f>IF(J551=1,IF(((VLOOKUP($G550,[1]Depth_Lookup!A$3:J$410,9,FALSE))-(I550/100))=0,"Good",IF(((VLOOKUP($G550,[1]Depth_Lookup!$A$3:$J$550,9,FALSE))-(I550/100))&gt;0,"Too Short","Too Long")))</f>
        <v>#VALUE!</v>
      </c>
      <c r="L550" s="171" t="e">
        <f>(VLOOKUP($G550,Depth_Lookup!$A$3:$J$410,10,FALSE))+(H550/100)</f>
        <v>#VALUE!</v>
      </c>
      <c r="M550" s="171" t="e">
        <f>(VLOOKUP($G550,Depth_Lookup!$A$3:$J$410,10,FALSE))+(I550/100)</f>
        <v>#VALUE!</v>
      </c>
      <c r="N550" s="331">
        <v>44</v>
      </c>
      <c r="O550" s="292">
        <v>3</v>
      </c>
      <c r="P550" s="292" t="s">
        <v>853</v>
      </c>
      <c r="Q550" s="292" t="s">
        <v>125</v>
      </c>
      <c r="R550" s="332" t="str">
        <f t="shared" si="175"/>
        <v>SerpentinizedHarzburgite</v>
      </c>
      <c r="S550" s="292" t="s">
        <v>98</v>
      </c>
      <c r="T550" s="292" t="s">
        <v>700</v>
      </c>
      <c r="U550" s="292"/>
      <c r="V550" s="292"/>
      <c r="W550" s="292" t="s">
        <v>102</v>
      </c>
      <c r="X550" s="332">
        <f>VLOOKUP(W550,[1]definitions_list_lookup!A$13:B$19,2,0)</f>
        <v>5</v>
      </c>
      <c r="Y550" s="292" t="s">
        <v>90</v>
      </c>
      <c r="Z550" s="292" t="s">
        <v>91</v>
      </c>
      <c r="AA550" s="292"/>
      <c r="AB550" s="292"/>
      <c r="AC550" s="292"/>
      <c r="AD550" s="292"/>
      <c r="AE550" s="334"/>
      <c r="AF550" s="332" t="e">
        <f>VLOOKUP(AE550,[1]definitions_list_mag!$V$12:$W$15,2,0)</f>
        <v>#N/A</v>
      </c>
      <c r="AG550" s="335"/>
      <c r="AH550" s="292"/>
      <c r="AI550" s="336">
        <v>59</v>
      </c>
      <c r="AJ550" s="292"/>
      <c r="AK550" s="292"/>
      <c r="AL550" s="292"/>
      <c r="AM550" s="292"/>
      <c r="AN550" s="292"/>
      <c r="AO550" s="336"/>
      <c r="AP550" s="292"/>
      <c r="AQ550" s="292"/>
      <c r="AR550" s="292"/>
      <c r="AS550" s="292"/>
      <c r="AT550" s="292"/>
      <c r="AU550" s="336"/>
      <c r="AV550" s="292"/>
      <c r="AW550" s="292"/>
      <c r="AX550" s="292"/>
      <c r="AY550" s="292"/>
      <c r="AZ550" s="292"/>
      <c r="BA550" s="336">
        <v>40</v>
      </c>
      <c r="BB550" s="292">
        <v>10</v>
      </c>
      <c r="BC550" s="292">
        <v>8</v>
      </c>
      <c r="BD550" s="292" t="s">
        <v>110</v>
      </c>
      <c r="BE550" s="292" t="s">
        <v>103</v>
      </c>
      <c r="BF550" s="292"/>
      <c r="BG550" s="336"/>
      <c r="BH550" s="292"/>
      <c r="BI550" s="292"/>
      <c r="BJ550" s="292"/>
      <c r="BK550" s="292"/>
      <c r="BL550" s="292"/>
      <c r="BM550" s="336">
        <v>1</v>
      </c>
      <c r="BN550" s="292">
        <v>1</v>
      </c>
      <c r="BO550" s="292">
        <v>0.5</v>
      </c>
      <c r="BP550" s="292"/>
      <c r="BQ550" s="292"/>
      <c r="BR550" s="292"/>
      <c r="BS550" s="292"/>
      <c r="BT550" s="292"/>
      <c r="BU550" s="292"/>
      <c r="BV550" s="292"/>
      <c r="BW550" s="292"/>
      <c r="BX550" s="292"/>
      <c r="BY550" s="336"/>
      <c r="BZ550" s="292"/>
      <c r="CA550" s="292"/>
      <c r="CB550" s="292"/>
      <c r="CC550" s="292"/>
      <c r="CD550" s="292"/>
      <c r="CE550" s="292"/>
      <c r="CF550" s="344">
        <f t="shared" si="178"/>
        <v>100</v>
      </c>
      <c r="CG550" s="337"/>
      <c r="CH550" s="636" t="s">
        <v>1783</v>
      </c>
      <c r="CI550" s="636">
        <v>80</v>
      </c>
      <c r="CJ550" s="636" t="s">
        <v>514</v>
      </c>
      <c r="CK550" s="636"/>
      <c r="CL550" s="636"/>
      <c r="CM550" s="636"/>
      <c r="CN550" s="636"/>
      <c r="CO550" s="636"/>
      <c r="CP550" s="636"/>
      <c r="CQ550" s="636"/>
      <c r="CR550" s="636"/>
      <c r="CS550" s="636"/>
      <c r="CT550" s="636"/>
      <c r="CU550" s="636"/>
      <c r="CV550" s="636"/>
      <c r="CW550" s="636"/>
      <c r="CX550" s="636"/>
      <c r="CY550" s="636"/>
      <c r="CZ550" s="636"/>
      <c r="DA550" s="636"/>
      <c r="DB550" s="636">
        <v>65</v>
      </c>
      <c r="DC550" s="637">
        <v>35</v>
      </c>
      <c r="DD550" s="636"/>
      <c r="DE550" s="636"/>
      <c r="DF550" s="636"/>
      <c r="DG550" s="636"/>
      <c r="DH550" s="636"/>
      <c r="DI550" s="636"/>
      <c r="DJ550" s="636"/>
      <c r="DK550" s="340"/>
      <c r="DL550" s="337"/>
      <c r="DM550" s="636" t="s">
        <v>696</v>
      </c>
      <c r="DN550" s="636">
        <v>15</v>
      </c>
      <c r="DO550" s="638" t="s">
        <v>1329</v>
      </c>
      <c r="DP550" s="639"/>
      <c r="DQ550" s="640"/>
      <c r="DR550" s="638"/>
      <c r="DS550" s="640"/>
      <c r="DT550" s="641" t="s">
        <v>1582</v>
      </c>
      <c r="DU550" s="641"/>
      <c r="DV550" s="641"/>
      <c r="DW550" s="345" t="e">
        <f>VLOOKUP(P550,[1]definitions_list_lookup!$K$30:$L$54,2,0)</f>
        <v>#N/A</v>
      </c>
      <c r="DX550" s="640" t="s">
        <v>1716</v>
      </c>
      <c r="DY550" s="640" t="s">
        <v>2090</v>
      </c>
      <c r="DZ550" s="337"/>
      <c r="EA550" s="337"/>
      <c r="EB550" s="292"/>
      <c r="EC550" s="292"/>
      <c r="ED550" s="229" t="s">
        <v>2517</v>
      </c>
      <c r="EE550" s="346"/>
      <c r="EF550" s="347"/>
      <c r="EG550" s="346"/>
      <c r="EH550" s="346"/>
      <c r="EI550" s="348"/>
      <c r="EJ550" s="346"/>
      <c r="EK550" s="348"/>
      <c r="EL550" s="346"/>
      <c r="EM550" s="346"/>
      <c r="EN550" s="346" t="s">
        <v>1447</v>
      </c>
      <c r="EO550" s="349"/>
      <c r="EP550" s="349"/>
      <c r="EQ550" s="349"/>
      <c r="ER550" s="349"/>
      <c r="ES550" s="349"/>
      <c r="ET550" s="349"/>
      <c r="EU550" s="349"/>
      <c r="EZ550" s="192" t="e">
        <f t="shared" si="185"/>
        <v>#DIV/0!</v>
      </c>
      <c r="FA550" s="192" t="e">
        <f t="shared" si="186"/>
        <v>#DIV/0!</v>
      </c>
      <c r="FB550" s="192" t="e">
        <f t="shared" si="187"/>
        <v>#DIV/0!</v>
      </c>
      <c r="FC550" s="192" t="e">
        <f t="shared" si="188"/>
        <v>#DIV/0!</v>
      </c>
      <c r="FD550" s="192" t="e">
        <f t="shared" si="189"/>
        <v>#DIV/0!</v>
      </c>
      <c r="FE550" s="193" t="e">
        <f t="shared" si="190"/>
        <v>#DIV/0!</v>
      </c>
      <c r="FF550" s="194" t="e">
        <f t="shared" si="191"/>
        <v>#DIV/0!</v>
      </c>
      <c r="FG550" s="346"/>
      <c r="FH550" s="346"/>
      <c r="FI550" s="778">
        <f t="shared" si="192"/>
        <v>0</v>
      </c>
      <c r="FJ550" s="779" t="e">
        <f t="shared" si="193"/>
        <v>#DIV/0!</v>
      </c>
      <c r="FK550" s="779" t="e">
        <f t="shared" si="194"/>
        <v>#DIV/0!</v>
      </c>
      <c r="FL550" s="780" t="e">
        <f t="shared" si="195"/>
        <v>#DIV/0!</v>
      </c>
      <c r="FM550" s="169" t="e">
        <f t="shared" si="196"/>
        <v>#DIV/0!</v>
      </c>
      <c r="FN550" s="783" t="e">
        <f t="shared" si="197"/>
        <v>#DIV/0!</v>
      </c>
      <c r="FO550" s="292"/>
      <c r="FP550" s="292"/>
      <c r="FQ550" s="292"/>
      <c r="FR550" s="292"/>
      <c r="FS550" s="292"/>
      <c r="FT550" s="292"/>
      <c r="FU550" s="292"/>
      <c r="FV550" s="292"/>
      <c r="FW550" s="292"/>
      <c r="FX550" s="292"/>
      <c r="FY550" s="292"/>
      <c r="FZ550" s="292"/>
      <c r="GA550" s="292"/>
      <c r="GB550" s="292"/>
      <c r="GC550" s="292"/>
      <c r="GD550" s="292"/>
      <c r="GE550" s="292"/>
      <c r="GF550" s="292"/>
      <c r="GG550" s="292"/>
      <c r="GH550" s="292"/>
      <c r="GI550" s="292"/>
      <c r="GJ550" s="292"/>
      <c r="GK550" s="292"/>
      <c r="GL550" s="292"/>
      <c r="GM550" s="292"/>
      <c r="GN550" s="292"/>
      <c r="GO550" s="292"/>
      <c r="GP550" s="292"/>
      <c r="GQ550" s="292"/>
      <c r="GR550" s="292"/>
      <c r="GS550" s="292"/>
      <c r="GT550" s="292"/>
      <c r="GU550" s="292"/>
      <c r="GV550" s="292"/>
      <c r="GW550" s="292"/>
      <c r="GX550" s="292"/>
      <c r="GY550" s="292"/>
      <c r="GZ550" s="292"/>
      <c r="HA550" s="292"/>
      <c r="HB550" s="292"/>
      <c r="HC550" s="292"/>
      <c r="HD550" s="292"/>
      <c r="HE550" s="292"/>
      <c r="HF550" s="292"/>
      <c r="HG550" s="292"/>
      <c r="HH550" s="292"/>
      <c r="HI550" s="292"/>
      <c r="HJ550" s="292"/>
      <c r="HK550" s="292"/>
      <c r="HL550" s="292"/>
      <c r="HM550" s="292"/>
      <c r="HN550" s="292"/>
      <c r="HO550" s="292"/>
      <c r="HP550" s="292"/>
      <c r="HQ550" s="292"/>
      <c r="HR550" s="292"/>
      <c r="HS550" s="292"/>
      <c r="HT550" s="292"/>
      <c r="HU550" s="292"/>
      <c r="HV550" s="292"/>
      <c r="HW550" s="292"/>
      <c r="HX550" s="292"/>
      <c r="HY550" s="292"/>
      <c r="HZ550" s="292"/>
      <c r="IA550" s="292"/>
      <c r="IB550" s="292"/>
      <c r="IC550" s="292"/>
      <c r="ID550" s="292"/>
      <c r="IE550" s="292"/>
      <c r="IF550" s="292"/>
      <c r="IG550" s="292"/>
      <c r="IH550" s="292"/>
      <c r="II550" s="292"/>
      <c r="IJ550" s="292"/>
      <c r="IK550" s="292"/>
      <c r="IL550" s="292"/>
      <c r="IM550" s="292"/>
      <c r="IN550" s="292"/>
      <c r="IO550" s="292"/>
      <c r="IP550" s="292"/>
      <c r="IQ550" s="292"/>
      <c r="IR550" s="292"/>
      <c r="IS550" s="292"/>
      <c r="IT550" s="292"/>
      <c r="IU550" s="292"/>
      <c r="IV550" s="292"/>
      <c r="IW550" s="292"/>
      <c r="IX550" s="292"/>
      <c r="IY550" s="292"/>
      <c r="IZ550" s="292"/>
      <c r="JA550" s="292"/>
      <c r="JB550" s="292"/>
      <c r="JC550" s="292"/>
      <c r="JD550" s="292"/>
      <c r="JE550" s="292"/>
      <c r="JF550" s="292"/>
      <c r="JG550" s="292"/>
      <c r="JH550" s="292"/>
      <c r="JI550" s="292"/>
      <c r="JJ550" s="292"/>
      <c r="JK550" s="292"/>
      <c r="JL550" s="292"/>
      <c r="JM550" s="292"/>
      <c r="JN550" s="292"/>
      <c r="JO550" s="292"/>
      <c r="JP550" s="292"/>
      <c r="JQ550" s="292"/>
      <c r="JR550" s="292"/>
      <c r="JS550" s="292"/>
      <c r="JT550" s="292"/>
      <c r="JU550" s="292"/>
      <c r="JV550" s="292"/>
      <c r="JW550" s="292"/>
      <c r="JX550" s="292"/>
      <c r="JY550" s="292"/>
      <c r="JZ550" s="292"/>
      <c r="KA550" s="292"/>
      <c r="KB550" s="292"/>
      <c r="KC550" s="292"/>
      <c r="KD550" s="292"/>
      <c r="KE550" s="292"/>
      <c r="KF550" s="292"/>
      <c r="KG550" s="292"/>
      <c r="KH550" s="292"/>
      <c r="KI550" s="292"/>
      <c r="KJ550" s="292"/>
      <c r="KK550" s="292"/>
      <c r="KL550" s="292"/>
      <c r="KM550" s="292"/>
      <c r="KN550" s="292"/>
      <c r="KO550" s="292"/>
      <c r="KP550" s="292"/>
      <c r="KQ550" s="292"/>
      <c r="KR550" s="292"/>
      <c r="KS550" s="292"/>
      <c r="KT550" s="292"/>
      <c r="KU550" s="292"/>
      <c r="KV550" s="292"/>
      <c r="KW550" s="292"/>
      <c r="KX550" s="292"/>
      <c r="KY550" s="292"/>
      <c r="KZ550" s="292"/>
      <c r="LA550" s="292"/>
      <c r="LB550" s="292"/>
      <c r="LC550" s="292"/>
      <c r="LD550" s="292"/>
      <c r="LE550" s="292"/>
      <c r="LF550" s="292"/>
      <c r="LG550" s="292"/>
      <c r="LH550" s="292"/>
      <c r="LI550" s="292"/>
      <c r="LJ550" s="292"/>
      <c r="LK550" s="292"/>
      <c r="LL550" s="292"/>
      <c r="LM550" s="292"/>
      <c r="LN550" s="292"/>
      <c r="LO550" s="292"/>
      <c r="LP550" s="292"/>
      <c r="LQ550" s="292"/>
      <c r="LR550" s="292"/>
      <c r="LS550" s="292"/>
      <c r="LT550" s="292"/>
      <c r="LU550" s="292"/>
      <c r="LV550" s="292"/>
      <c r="LW550" s="292"/>
      <c r="LX550" s="292"/>
      <c r="LY550" s="292"/>
      <c r="LZ550" s="292"/>
      <c r="MA550" s="292"/>
      <c r="MB550" s="292"/>
      <c r="MC550" s="292"/>
      <c r="MD550" s="292"/>
      <c r="ME550" s="292"/>
      <c r="MF550" s="292"/>
      <c r="MG550" s="292"/>
      <c r="MH550" s="292"/>
      <c r="MI550" s="292"/>
      <c r="MJ550" s="292"/>
      <c r="MK550" s="292"/>
      <c r="ML550" s="292"/>
      <c r="MM550" s="292"/>
      <c r="MN550" s="292"/>
      <c r="MO550" s="292"/>
      <c r="MP550" s="292"/>
      <c r="MQ550" s="292"/>
      <c r="MR550" s="292"/>
      <c r="MS550" s="292"/>
      <c r="MT550" s="292"/>
      <c r="MU550" s="292"/>
      <c r="MV550" s="292"/>
      <c r="MW550" s="292"/>
      <c r="MX550" s="292"/>
      <c r="MY550" s="292"/>
      <c r="MZ550" s="292"/>
      <c r="NA550" s="292"/>
      <c r="NB550" s="292"/>
      <c r="NC550" s="292"/>
      <c r="ND550" s="292"/>
      <c r="NE550" s="292"/>
      <c r="NF550" s="292"/>
      <c r="NG550" s="292"/>
      <c r="NH550" s="292"/>
      <c r="NI550" s="292"/>
      <c r="NJ550" s="292"/>
      <c r="NK550" s="292"/>
      <c r="NL550" s="292"/>
      <c r="NM550" s="292"/>
      <c r="NN550" s="292"/>
      <c r="NO550" s="292"/>
      <c r="NP550" s="292"/>
      <c r="NQ550" s="292"/>
      <c r="NR550" s="292"/>
      <c r="NS550" s="292"/>
      <c r="NT550" s="292"/>
      <c r="NU550" s="292"/>
      <c r="NV550" s="292"/>
      <c r="NW550" s="292"/>
      <c r="NX550" s="292"/>
      <c r="NY550" s="292"/>
      <c r="NZ550" s="292"/>
      <c r="OA550" s="292"/>
      <c r="OB550" s="292"/>
      <c r="OC550" s="292"/>
      <c r="OD550" s="292"/>
      <c r="OE550" s="292"/>
      <c r="OF550" s="292"/>
      <c r="OG550" s="292"/>
      <c r="OH550" s="292"/>
      <c r="OI550" s="292"/>
      <c r="OJ550" s="292"/>
      <c r="OK550" s="292"/>
      <c r="OL550" s="292"/>
      <c r="OM550" s="292"/>
      <c r="ON550" s="292"/>
      <c r="OO550" s="292"/>
      <c r="OP550" s="292"/>
      <c r="OQ550" s="292"/>
      <c r="OR550" s="292"/>
      <c r="OS550" s="292"/>
      <c r="OT550" s="292"/>
      <c r="OU550" s="292"/>
      <c r="OV550" s="292"/>
      <c r="OW550" s="292"/>
      <c r="OX550" s="292"/>
      <c r="OY550" s="292"/>
      <c r="OZ550" s="292"/>
      <c r="PA550" s="292"/>
      <c r="PB550" s="292"/>
      <c r="PC550" s="292"/>
      <c r="PD550" s="292"/>
      <c r="PE550" s="292"/>
      <c r="PF550" s="292"/>
      <c r="PG550" s="292"/>
      <c r="PH550" s="292"/>
      <c r="PI550" s="292"/>
      <c r="PJ550" s="292"/>
      <c r="PK550" s="292"/>
      <c r="PL550" s="292"/>
      <c r="PM550" s="292"/>
      <c r="PN550" s="292"/>
      <c r="PO550" s="292"/>
      <c r="PP550" s="292"/>
      <c r="PQ550" s="292"/>
      <c r="PR550" s="292"/>
      <c r="PS550" s="292"/>
      <c r="PT550" s="292"/>
      <c r="PU550" s="292"/>
      <c r="PV550" s="292"/>
      <c r="PW550" s="292"/>
      <c r="PX550" s="292"/>
      <c r="PY550" s="292"/>
      <c r="PZ550" s="292"/>
      <c r="QA550" s="292"/>
      <c r="QB550" s="292"/>
      <c r="QC550" s="292"/>
      <c r="QD550" s="292"/>
      <c r="QE550" s="292"/>
      <c r="QF550" s="292"/>
      <c r="QG550" s="292"/>
      <c r="QH550" s="292"/>
      <c r="QI550" s="292"/>
      <c r="QJ550" s="292"/>
      <c r="QK550" s="292"/>
      <c r="QL550" s="292"/>
      <c r="QM550" s="292"/>
      <c r="QN550" s="292"/>
      <c r="QO550" s="292"/>
      <c r="QP550" s="292"/>
      <c r="QQ550" s="292"/>
      <c r="QR550" s="292"/>
      <c r="QS550" s="292"/>
      <c r="QT550" s="292"/>
      <c r="QU550" s="292"/>
      <c r="QV550" s="292"/>
      <c r="QW550" s="292"/>
      <c r="QX550" s="292"/>
      <c r="QY550" s="292"/>
      <c r="QZ550" s="292"/>
      <c r="RA550" s="292"/>
      <c r="RB550" s="292"/>
      <c r="RC550" s="292"/>
      <c r="RD550" s="292"/>
      <c r="RE550" s="292"/>
      <c r="RF550" s="292"/>
      <c r="RG550" s="292"/>
      <c r="RH550" s="292"/>
      <c r="RI550" s="292"/>
      <c r="RJ550" s="292"/>
      <c r="RK550" s="292"/>
      <c r="RL550" s="292"/>
      <c r="RM550" s="292"/>
      <c r="RN550" s="292"/>
      <c r="RO550" s="292"/>
      <c r="RP550" s="292"/>
      <c r="RQ550" s="292"/>
      <c r="RR550" s="292"/>
      <c r="RS550" s="292"/>
      <c r="RT550" s="292"/>
      <c r="RU550" s="292"/>
      <c r="RV550" s="292"/>
      <c r="RW550" s="292"/>
      <c r="RX550" s="292"/>
      <c r="RY550" s="292"/>
      <c r="RZ550" s="292"/>
      <c r="SA550" s="292"/>
      <c r="SB550" s="292"/>
      <c r="SC550" s="292"/>
      <c r="SD550" s="292"/>
      <c r="SE550" s="292"/>
      <c r="SF550" s="292"/>
      <c r="SG550" s="292"/>
      <c r="SH550" s="292"/>
      <c r="SI550" s="292"/>
      <c r="SJ550" s="292"/>
      <c r="SK550" s="292"/>
      <c r="SL550" s="292"/>
      <c r="SM550" s="292"/>
      <c r="SN550" s="292"/>
      <c r="SO550" s="292"/>
      <c r="SP550" s="292"/>
      <c r="SQ550" s="292"/>
      <c r="SR550" s="292"/>
      <c r="SS550" s="292"/>
      <c r="ST550" s="292"/>
      <c r="SU550" s="292"/>
      <c r="SV550" s="292"/>
      <c r="SW550" s="292"/>
      <c r="SX550" s="292"/>
      <c r="SY550" s="292"/>
      <c r="SZ550" s="292"/>
      <c r="TA550" s="292"/>
      <c r="TB550" s="292"/>
      <c r="TC550" s="292"/>
      <c r="TD550" s="292"/>
      <c r="TE550" s="292"/>
      <c r="TF550" s="292"/>
      <c r="TG550" s="292"/>
      <c r="TH550" s="292"/>
      <c r="TI550" s="292"/>
      <c r="TJ550" s="292"/>
      <c r="TK550" s="292"/>
      <c r="TL550" s="292"/>
      <c r="TM550" s="292"/>
      <c r="TN550" s="292"/>
      <c r="TO550" s="292"/>
      <c r="TP550" s="292"/>
      <c r="TQ550" s="292"/>
      <c r="TR550" s="292"/>
      <c r="TS550" s="292"/>
      <c r="TT550" s="292"/>
      <c r="TU550" s="292"/>
      <c r="TV550" s="292"/>
      <c r="TW550" s="292"/>
      <c r="TX550" s="292"/>
      <c r="TY550" s="292"/>
      <c r="TZ550" s="292"/>
      <c r="UA550" s="292"/>
      <c r="UB550" s="292"/>
      <c r="UC550" s="292"/>
      <c r="UD550" s="292"/>
      <c r="UE550" s="292"/>
      <c r="UF550" s="292"/>
      <c r="UG550" s="292"/>
      <c r="UH550" s="292"/>
      <c r="UI550" s="292"/>
      <c r="UJ550" s="292"/>
      <c r="UK550" s="292"/>
      <c r="UL550" s="292"/>
      <c r="UM550" s="292"/>
      <c r="UN550" s="292"/>
      <c r="UO550" s="292"/>
      <c r="UP550" s="292"/>
      <c r="UQ550" s="292"/>
      <c r="UR550" s="292"/>
      <c r="US550" s="292"/>
      <c r="UT550" s="292"/>
      <c r="UU550" s="292"/>
      <c r="UV550" s="292"/>
      <c r="UW550" s="292"/>
      <c r="UX550" s="292"/>
      <c r="UY550" s="292"/>
      <c r="UZ550" s="292"/>
      <c r="VA550" s="292"/>
      <c r="VB550" s="292"/>
      <c r="VC550" s="292"/>
      <c r="VD550" s="292"/>
      <c r="VE550" s="292"/>
      <c r="VF550" s="292"/>
      <c r="VG550" s="292"/>
      <c r="VH550" s="292"/>
      <c r="VI550" s="292"/>
      <c r="VJ550" s="292"/>
      <c r="VK550" s="292"/>
      <c r="VL550" s="292"/>
      <c r="VM550" s="292"/>
      <c r="VN550" s="292"/>
      <c r="VO550" s="292"/>
      <c r="VP550" s="292"/>
      <c r="VQ550" s="292"/>
      <c r="VR550" s="292"/>
      <c r="VS550" s="292"/>
      <c r="VT550" s="292"/>
      <c r="VU550" s="292"/>
      <c r="VV550" s="292"/>
      <c r="VW550" s="292"/>
      <c r="VX550" s="292"/>
      <c r="VY550" s="292"/>
      <c r="VZ550" s="292"/>
      <c r="WA550" s="292"/>
      <c r="WB550" s="292"/>
      <c r="WC550" s="292"/>
      <c r="WD550" s="292"/>
      <c r="WE550" s="292"/>
      <c r="WF550" s="292"/>
      <c r="WG550" s="292"/>
      <c r="WH550" s="292"/>
      <c r="WI550" s="292"/>
      <c r="WJ550" s="292"/>
      <c r="WK550" s="292"/>
      <c r="WL550" s="292"/>
      <c r="WM550" s="292"/>
      <c r="WN550" s="292"/>
      <c r="WO550" s="292"/>
      <c r="WP550" s="292"/>
      <c r="WQ550" s="292"/>
      <c r="WR550" s="292"/>
      <c r="WS550" s="292"/>
      <c r="WT550" s="292"/>
      <c r="WU550" s="292"/>
      <c r="WV550" s="292"/>
      <c r="WW550" s="292"/>
      <c r="WX550" s="292"/>
      <c r="WY550" s="292"/>
      <c r="WZ550" s="292"/>
      <c r="XA550" s="292"/>
      <c r="XB550" s="292"/>
      <c r="XC550" s="292"/>
      <c r="XD550" s="292"/>
      <c r="XE550" s="292"/>
      <c r="XF550" s="292"/>
      <c r="XG550" s="292"/>
      <c r="XH550" s="292"/>
      <c r="XI550" s="292"/>
      <c r="XJ550" s="292"/>
      <c r="XK550" s="292"/>
      <c r="XL550" s="292"/>
      <c r="XM550" s="292"/>
      <c r="XN550" s="292"/>
      <c r="XO550" s="292"/>
      <c r="XP550" s="292"/>
      <c r="XQ550" s="292"/>
      <c r="XR550" s="292"/>
      <c r="XS550" s="292"/>
      <c r="XT550" s="292"/>
      <c r="XU550" s="292"/>
      <c r="XV550" s="292"/>
      <c r="XW550" s="292"/>
      <c r="XX550" s="292"/>
      <c r="XY550" s="292"/>
      <c r="XZ550" s="292"/>
      <c r="YA550" s="292"/>
      <c r="YB550" s="292"/>
      <c r="YC550" s="292"/>
      <c r="YD550" s="292"/>
      <c r="YE550" s="292"/>
      <c r="YF550" s="292"/>
      <c r="YG550" s="292"/>
      <c r="YH550" s="292"/>
      <c r="YI550" s="292"/>
      <c r="YJ550" s="292"/>
      <c r="YK550" s="292"/>
      <c r="YL550" s="292"/>
      <c r="YM550" s="292"/>
      <c r="YN550" s="292"/>
      <c r="YO550" s="292"/>
      <c r="YP550" s="292"/>
      <c r="YQ550" s="292"/>
      <c r="YR550" s="292"/>
      <c r="YS550" s="292"/>
      <c r="YT550" s="292"/>
      <c r="YU550" s="292"/>
      <c r="YV550" s="292"/>
      <c r="YW550" s="292"/>
      <c r="YX550" s="292"/>
      <c r="YY550" s="292"/>
      <c r="YZ550" s="292"/>
      <c r="ZA550" s="292"/>
      <c r="ZB550" s="292"/>
      <c r="ZC550" s="292"/>
      <c r="ZD550" s="292"/>
      <c r="ZE550" s="292"/>
      <c r="ZF550" s="292"/>
      <c r="ZG550" s="292"/>
      <c r="ZH550" s="292"/>
      <c r="ZI550" s="292"/>
      <c r="ZJ550" s="292"/>
      <c r="ZK550" s="292"/>
      <c r="ZL550" s="292"/>
      <c r="ZM550" s="292"/>
      <c r="ZN550" s="292"/>
      <c r="ZO550" s="292"/>
      <c r="ZP550" s="292"/>
      <c r="ZQ550" s="292"/>
      <c r="ZR550" s="292"/>
      <c r="ZS550" s="292"/>
      <c r="ZT550" s="292"/>
      <c r="ZU550" s="292"/>
      <c r="ZV550" s="292"/>
      <c r="ZW550" s="292"/>
      <c r="ZX550" s="292"/>
      <c r="ZY550" s="292"/>
      <c r="ZZ550" s="292"/>
      <c r="AAA550" s="292"/>
      <c r="AAB550" s="292"/>
      <c r="AAC550" s="292"/>
      <c r="AAD550" s="292"/>
      <c r="AAE550" s="292"/>
      <c r="AAF550" s="292"/>
      <c r="AAG550" s="292"/>
      <c r="AAH550" s="292"/>
      <c r="AAI550" s="292"/>
      <c r="AAJ550" s="292"/>
      <c r="AAK550" s="292"/>
      <c r="AAL550" s="292"/>
      <c r="AAM550" s="292"/>
      <c r="AAN550" s="292"/>
      <c r="AAO550" s="292"/>
      <c r="AAP550" s="292"/>
      <c r="AAQ550" s="292"/>
      <c r="AAR550" s="292"/>
      <c r="AAS550" s="292"/>
      <c r="AAT550" s="292"/>
      <c r="AAU550" s="292"/>
      <c r="AAV550" s="292"/>
      <c r="AAW550" s="292"/>
      <c r="AAX550" s="292"/>
      <c r="AAY550" s="292"/>
      <c r="AAZ550" s="292"/>
      <c r="ABA550" s="292"/>
      <c r="ABB550" s="292"/>
      <c r="ABC550" s="292"/>
      <c r="ABD550" s="292"/>
      <c r="ABE550" s="292"/>
      <c r="ABF550" s="292"/>
      <c r="ABG550" s="292"/>
      <c r="ABH550" s="292"/>
      <c r="ABI550" s="292"/>
      <c r="ABJ550" s="292"/>
      <c r="ABK550" s="292"/>
      <c r="ABL550" s="292"/>
      <c r="ABM550" s="292"/>
      <c r="ABN550" s="292"/>
      <c r="ABO550" s="292"/>
      <c r="ABP550" s="292"/>
      <c r="ABQ550" s="292"/>
      <c r="ABR550" s="292"/>
      <c r="ABS550" s="292"/>
      <c r="ABT550" s="292"/>
      <c r="ABU550" s="292"/>
      <c r="ABV550" s="292"/>
      <c r="ABW550" s="292"/>
      <c r="ABX550" s="292"/>
      <c r="ABY550" s="292"/>
      <c r="ABZ550" s="292"/>
      <c r="ACA550" s="292"/>
      <c r="ACB550" s="292"/>
      <c r="ACC550" s="292"/>
      <c r="ACD550" s="292"/>
      <c r="ACE550" s="292"/>
      <c r="ACF550" s="292"/>
      <c r="ACG550" s="292"/>
      <c r="ACH550" s="292"/>
      <c r="ACI550" s="292"/>
      <c r="ACJ550" s="292"/>
      <c r="ACK550" s="292"/>
      <c r="ACL550" s="292"/>
      <c r="ACM550" s="292"/>
      <c r="ACN550" s="292"/>
      <c r="ACO550" s="292"/>
      <c r="ACP550" s="292"/>
      <c r="ACQ550" s="292"/>
      <c r="ACR550" s="292"/>
      <c r="ACS550" s="292"/>
      <c r="ACT550" s="292"/>
      <c r="ACU550" s="292"/>
      <c r="ACV550" s="292"/>
      <c r="ACW550" s="292"/>
      <c r="ACX550" s="292"/>
      <c r="ACY550" s="292"/>
      <c r="ACZ550" s="292"/>
      <c r="ADA550" s="292"/>
      <c r="ADB550" s="292"/>
      <c r="ADC550" s="292"/>
      <c r="ADD550" s="292"/>
      <c r="ADE550" s="292"/>
      <c r="ADF550" s="292"/>
      <c r="ADG550" s="292"/>
      <c r="ADH550" s="292"/>
      <c r="ADI550" s="292"/>
      <c r="ADJ550" s="292"/>
      <c r="ADK550" s="292"/>
      <c r="ADL550" s="292"/>
      <c r="ADM550" s="292"/>
      <c r="ADN550" s="292"/>
      <c r="ADO550" s="292"/>
      <c r="ADP550" s="292"/>
      <c r="ADQ550" s="292"/>
      <c r="ADR550" s="292"/>
      <c r="ADS550" s="292"/>
      <c r="ADT550" s="292"/>
      <c r="ADU550" s="292"/>
      <c r="ADV550" s="292"/>
      <c r="ADW550" s="292"/>
      <c r="ADX550" s="292"/>
      <c r="ADY550" s="292"/>
      <c r="ADZ550" s="292"/>
      <c r="AEA550" s="292"/>
      <c r="AEB550" s="292"/>
      <c r="AEC550" s="292"/>
      <c r="AED550" s="292"/>
      <c r="AEE550" s="292"/>
      <c r="AEF550" s="292"/>
      <c r="AEG550" s="292"/>
      <c r="AEH550" s="292"/>
      <c r="AEI550" s="292"/>
      <c r="AEJ550" s="292"/>
      <c r="AEK550" s="292"/>
      <c r="AEL550" s="292"/>
      <c r="AEM550" s="292"/>
      <c r="AEN550" s="292"/>
      <c r="AEO550" s="292"/>
      <c r="AEP550" s="292"/>
      <c r="AEQ550" s="292"/>
      <c r="AER550" s="292"/>
      <c r="AES550" s="292"/>
      <c r="AET550" s="292"/>
      <c r="AEU550" s="292"/>
      <c r="AEV550" s="292"/>
      <c r="AEW550" s="292"/>
      <c r="AEX550" s="292"/>
      <c r="AEY550" s="292"/>
      <c r="AEZ550" s="292"/>
      <c r="AFA550" s="292"/>
      <c r="AFB550" s="292"/>
      <c r="AFC550" s="292"/>
      <c r="AFD550" s="292"/>
      <c r="AFE550" s="292"/>
      <c r="AFF550" s="292"/>
      <c r="AFG550" s="292"/>
      <c r="AFH550" s="292"/>
      <c r="AFI550" s="292"/>
      <c r="AFJ550" s="292"/>
      <c r="AFK550" s="292"/>
      <c r="AFL550" s="292"/>
      <c r="AFM550" s="292"/>
      <c r="AFN550" s="292"/>
      <c r="AFO550" s="292"/>
      <c r="AFP550" s="292"/>
      <c r="AFQ550" s="292"/>
      <c r="AFR550" s="292"/>
      <c r="AFS550" s="292"/>
      <c r="AFT550" s="292"/>
      <c r="AFU550" s="292"/>
      <c r="AFV550" s="292"/>
      <c r="AFW550" s="292"/>
      <c r="AFX550" s="292"/>
      <c r="AFY550" s="292"/>
      <c r="AFZ550" s="292"/>
      <c r="AGA550" s="292"/>
      <c r="AGB550" s="292"/>
      <c r="AGC550" s="292"/>
      <c r="AGD550" s="292"/>
      <c r="AGE550" s="292"/>
      <c r="AGF550" s="292"/>
      <c r="AGG550" s="292"/>
      <c r="AGH550" s="292"/>
      <c r="AGI550" s="292"/>
      <c r="AGJ550" s="292"/>
      <c r="AGK550" s="292"/>
      <c r="AGL550" s="292"/>
      <c r="AGM550" s="292"/>
      <c r="AGN550" s="292"/>
      <c r="AGO550" s="292"/>
      <c r="AGP550" s="292"/>
      <c r="AGQ550" s="292"/>
      <c r="AGR550" s="292"/>
      <c r="AGS550" s="292"/>
      <c r="AGT550" s="292"/>
      <c r="AGU550" s="292"/>
      <c r="AGV550" s="292"/>
      <c r="AGW550" s="292"/>
      <c r="AGX550" s="292"/>
      <c r="AGY550" s="292"/>
      <c r="AGZ550" s="292"/>
      <c r="AHA550" s="292"/>
      <c r="AHB550" s="292"/>
      <c r="AHC550" s="292"/>
      <c r="AHD550" s="292"/>
      <c r="AHE550" s="292"/>
      <c r="AHF550" s="292"/>
      <c r="AHG550" s="292"/>
      <c r="AHH550" s="292"/>
      <c r="AHI550" s="292"/>
      <c r="AHJ550" s="292"/>
      <c r="AHK550" s="292"/>
      <c r="AHL550" s="292"/>
      <c r="AHM550" s="292"/>
      <c r="AHN550" s="292"/>
      <c r="AHO550" s="292"/>
      <c r="AHP550" s="292"/>
      <c r="AHQ550" s="292"/>
      <c r="AHR550" s="292"/>
      <c r="AHS550" s="292"/>
      <c r="AHT550" s="292"/>
      <c r="AHU550" s="292"/>
      <c r="AHV550" s="292"/>
      <c r="AHW550" s="292"/>
      <c r="AHX550" s="292"/>
      <c r="AHY550" s="292"/>
      <c r="AHZ550" s="292"/>
      <c r="AIA550" s="292"/>
      <c r="AIB550" s="292"/>
      <c r="AIC550" s="292"/>
      <c r="AID550" s="292"/>
      <c r="AIE550" s="292"/>
      <c r="AIF550" s="292"/>
      <c r="AIG550" s="292"/>
      <c r="AIH550" s="292"/>
      <c r="AII550" s="292"/>
      <c r="AIJ550" s="292"/>
      <c r="AIK550" s="292"/>
      <c r="AIL550" s="292"/>
      <c r="AIM550" s="292"/>
      <c r="AIN550" s="292"/>
      <c r="AIO550" s="292"/>
      <c r="AIP550" s="292"/>
      <c r="AIQ550" s="292"/>
      <c r="AIR550" s="292"/>
      <c r="AIS550" s="292"/>
      <c r="AIT550" s="292"/>
      <c r="AIU550" s="292"/>
      <c r="AIV550" s="292"/>
      <c r="AIW550" s="292"/>
      <c r="AIX550" s="292"/>
      <c r="AIY550" s="292"/>
      <c r="AIZ550" s="292"/>
      <c r="AJA550" s="292"/>
      <c r="AJB550" s="292"/>
      <c r="AJC550" s="292"/>
      <c r="AJD550" s="292"/>
      <c r="AJE550" s="292"/>
      <c r="AJF550" s="292"/>
      <c r="AJG550" s="292"/>
      <c r="AJH550" s="292"/>
      <c r="AJI550" s="292"/>
      <c r="AJJ550" s="292"/>
      <c r="AJK550" s="292"/>
      <c r="AJL550" s="292"/>
      <c r="AJM550" s="292"/>
      <c r="AJN550" s="292"/>
      <c r="AJO550" s="292"/>
      <c r="AJP550" s="292"/>
      <c r="AJQ550" s="292"/>
      <c r="AJR550" s="292"/>
      <c r="AJS550" s="292"/>
      <c r="AJT550" s="292"/>
      <c r="AJU550" s="292"/>
      <c r="AJV550" s="292"/>
      <c r="AJW550" s="292"/>
      <c r="AJX550" s="292"/>
      <c r="AJY550" s="292"/>
      <c r="AJZ550" s="292"/>
      <c r="AKA550" s="292"/>
      <c r="AKB550" s="292"/>
      <c r="AKC550" s="292"/>
      <c r="AKD550" s="292"/>
      <c r="AKE550" s="292"/>
      <c r="AKF550" s="292"/>
      <c r="AKG550" s="292"/>
      <c r="AKH550" s="292"/>
      <c r="AKI550" s="292"/>
      <c r="AKJ550" s="292"/>
      <c r="AKK550" s="292"/>
      <c r="AKL550" s="292"/>
      <c r="AKM550" s="292"/>
      <c r="AKN550" s="292"/>
      <c r="AKO550" s="292"/>
      <c r="AKP550" s="292"/>
      <c r="AKQ550" s="292"/>
      <c r="AKR550" s="292"/>
      <c r="AKS550" s="292"/>
      <c r="AKT550" s="292"/>
      <c r="AKU550" s="292"/>
      <c r="AKV550" s="292"/>
      <c r="AKW550" s="292"/>
      <c r="AKX550" s="292"/>
      <c r="AKY550" s="292"/>
      <c r="AKZ550" s="292"/>
      <c r="ALA550" s="292"/>
      <c r="ALB550" s="292"/>
      <c r="ALC550" s="292"/>
      <c r="ALD550" s="292"/>
      <c r="ALE550" s="292"/>
      <c r="ALF550" s="292"/>
      <c r="ALG550" s="292"/>
      <c r="ALH550" s="292"/>
      <c r="ALI550" s="292"/>
      <c r="ALJ550" s="292"/>
      <c r="ALK550" s="292"/>
      <c r="ALL550" s="292"/>
      <c r="ALM550" s="292"/>
      <c r="ALN550" s="292"/>
      <c r="ALO550" s="292"/>
      <c r="ALP550" s="292"/>
      <c r="ALQ550" s="292"/>
      <c r="ALR550" s="292"/>
      <c r="ALS550" s="292"/>
      <c r="ALT550" s="292"/>
      <c r="ALU550" s="292"/>
      <c r="ALV550" s="292"/>
      <c r="ALW550" s="292"/>
      <c r="ALX550" s="292"/>
      <c r="ALY550" s="292"/>
      <c r="ALZ550" s="292"/>
      <c r="AMA550" s="292"/>
      <c r="AMB550" s="292"/>
      <c r="AMC550" s="292"/>
      <c r="AMD550" s="292"/>
      <c r="AME550" s="292"/>
      <c r="AMF550" s="292"/>
      <c r="AMG550" s="292"/>
      <c r="AMH550" s="292"/>
      <c r="AMI550" s="292"/>
      <c r="AMJ550" s="292"/>
      <c r="AMK550" s="292"/>
      <c r="AML550" s="292"/>
      <c r="AMM550" s="292"/>
      <c r="AMN550" s="292"/>
      <c r="AMO550" s="292"/>
      <c r="AMP550" s="292"/>
      <c r="AMQ550" s="292"/>
      <c r="AMR550" s="292"/>
      <c r="AMS550" s="292"/>
      <c r="AMT550" s="292"/>
      <c r="AMU550" s="292"/>
      <c r="AMV550" s="292"/>
      <c r="AMW550" s="292"/>
      <c r="AMX550" s="292"/>
    </row>
    <row r="551" spans="1:1038" ht="18" customHeight="1">
      <c r="A551" s="389" t="s">
        <v>2065</v>
      </c>
      <c r="B551" s="226" t="s">
        <v>1647</v>
      </c>
      <c r="C551" s="226"/>
      <c r="D551" s="226" t="s">
        <v>1279</v>
      </c>
      <c r="E551" s="226">
        <v>75</v>
      </c>
      <c r="F551" s="226">
        <v>1</v>
      </c>
      <c r="G551" s="558" t="str">
        <f t="shared" si="220"/>
        <v>75-1</v>
      </c>
      <c r="H551" s="226">
        <v>0</v>
      </c>
      <c r="I551">
        <v>5</v>
      </c>
      <c r="J551" s="544">
        <f t="shared" si="177"/>
        <v>1</v>
      </c>
      <c r="K551" s="545" t="b">
        <f>IF(J552=1,IF(((VLOOKUP($G551,[1]Depth_Lookup!A$3:J$410,9,FALSE))-(I551/100))=0,"Good",IF(((VLOOKUP($G551,[1]Depth_Lookup!$A$3:$J$550,9,FALSE))-(I551/100))&gt;0,"Too Short","Too Long")))</f>
        <v>0</v>
      </c>
      <c r="L551" s="171">
        <f>(VLOOKUP($G551,Depth_Lookup!$A$3:$J$410,10,FALSE))+(H551/100)</f>
        <v>185.7</v>
      </c>
      <c r="M551" s="171">
        <f>(VLOOKUP($G551,Depth_Lookup!$A$3:$J$410,10,FALSE))+(I551/100)</f>
        <v>185.75</v>
      </c>
      <c r="N551" s="232">
        <v>44</v>
      </c>
      <c r="O551" s="226">
        <v>1</v>
      </c>
      <c r="P551" s="226" t="s">
        <v>853</v>
      </c>
      <c r="Q551" s="226" t="s">
        <v>125</v>
      </c>
      <c r="R551" s="391" t="str">
        <f t="shared" si="175"/>
        <v>SerpentinizedHarzburgite</v>
      </c>
      <c r="S551" s="226" t="s">
        <v>700</v>
      </c>
      <c r="T551" s="226" t="s">
        <v>116</v>
      </c>
      <c r="U551" s="226"/>
      <c r="V551" s="226"/>
      <c r="W551" s="226" t="s">
        <v>102</v>
      </c>
      <c r="X551" s="391">
        <f>VLOOKUP(W551,[1]definitions_list_lookup!A$13:B$19,2,0)</f>
        <v>5</v>
      </c>
      <c r="Y551" s="226" t="s">
        <v>90</v>
      </c>
      <c r="Z551" s="226" t="s">
        <v>91</v>
      </c>
      <c r="AA551" s="226"/>
      <c r="AB551" s="226"/>
      <c r="AC551" s="226"/>
      <c r="AD551" s="226"/>
      <c r="AE551" s="393"/>
      <c r="AF551" s="558" t="e">
        <f>VLOOKUP(AE551,[1]definitions_list_mag!$V$12:$W$15,2,0)</f>
        <v>#N/A</v>
      </c>
      <c r="AG551" s="394"/>
      <c r="AH551" s="226"/>
      <c r="AI551" s="257">
        <v>59</v>
      </c>
      <c r="AJ551" s="226"/>
      <c r="AK551" s="226"/>
      <c r="AL551" s="226"/>
      <c r="AM551" s="226"/>
      <c r="AN551" s="226"/>
      <c r="AO551" s="257"/>
      <c r="AP551" s="226"/>
      <c r="AQ551" s="226"/>
      <c r="AR551" s="226"/>
      <c r="AS551" s="226"/>
      <c r="AT551" s="226"/>
      <c r="AU551" s="257"/>
      <c r="AV551" s="226"/>
      <c r="AW551" s="226"/>
      <c r="AX551" s="226"/>
      <c r="AY551" s="226"/>
      <c r="AZ551" s="226"/>
      <c r="BA551" s="257">
        <v>40</v>
      </c>
      <c r="BB551" s="226">
        <v>10</v>
      </c>
      <c r="BC551" s="226">
        <v>8</v>
      </c>
      <c r="BD551" s="226" t="s">
        <v>110</v>
      </c>
      <c r="BE551" s="226" t="s">
        <v>103</v>
      </c>
      <c r="BF551" s="226"/>
      <c r="BG551" s="257"/>
      <c r="BH551" s="226"/>
      <c r="BI551" s="226"/>
      <c r="BJ551" s="226"/>
      <c r="BK551" s="226"/>
      <c r="BL551" s="226"/>
      <c r="BM551" s="257">
        <v>1</v>
      </c>
      <c r="BN551" s="226">
        <v>1</v>
      </c>
      <c r="BO551" s="226">
        <v>0.5</v>
      </c>
      <c r="BP551" s="226"/>
      <c r="BQ551" s="226"/>
      <c r="BR551" s="226"/>
      <c r="BS551" s="226"/>
      <c r="BT551" s="226"/>
      <c r="BU551" s="226"/>
      <c r="BV551" s="226"/>
      <c r="BW551" s="226"/>
      <c r="BX551" s="226"/>
      <c r="BY551" s="257"/>
      <c r="BZ551" s="226"/>
      <c r="CA551" s="226"/>
      <c r="CB551" s="226"/>
      <c r="CC551" s="226"/>
      <c r="CD551" s="226"/>
      <c r="CE551" s="226"/>
      <c r="CF551" s="399">
        <f t="shared" si="178"/>
        <v>100</v>
      </c>
      <c r="CG551" s="259"/>
      <c r="CH551" s="559" t="s">
        <v>1783</v>
      </c>
      <c r="CI551" s="559">
        <v>80</v>
      </c>
      <c r="CJ551" s="559" t="s">
        <v>514</v>
      </c>
      <c r="CK551" s="560"/>
      <c r="CL551" s="560"/>
      <c r="CM551" s="560"/>
      <c r="CN551" s="560"/>
      <c r="CO551" s="560"/>
      <c r="CP551" s="560"/>
      <c r="CQ551" s="560"/>
      <c r="CR551" s="560"/>
      <c r="CS551" s="560"/>
      <c r="CT551" s="560"/>
      <c r="CU551" s="560"/>
      <c r="CV551" s="560"/>
      <c r="CW551" s="560"/>
      <c r="CX551" s="560"/>
      <c r="CY551" s="560"/>
      <c r="CZ551" s="560"/>
      <c r="DA551" s="560"/>
      <c r="DB551" s="560">
        <v>65</v>
      </c>
      <c r="DC551" s="561">
        <v>35</v>
      </c>
      <c r="DD551" s="560"/>
      <c r="DE551" s="560"/>
      <c r="DF551" s="560"/>
      <c r="DG551" s="560"/>
      <c r="DH551" s="560"/>
      <c r="DI551" s="560"/>
      <c r="DJ551" s="560"/>
      <c r="DK551" s="396"/>
      <c r="DL551" s="259"/>
      <c r="DM551" s="560"/>
      <c r="DN551" s="560"/>
      <c r="DO551" s="563"/>
      <c r="DP551" s="564"/>
      <c r="DQ551" s="565"/>
      <c r="DR551" s="563"/>
      <c r="DS551" s="565"/>
      <c r="DT551" s="543" t="s">
        <v>2089</v>
      </c>
      <c r="DU551" s="566"/>
      <c r="DV551" s="566"/>
      <c r="DW551" s="400" t="e">
        <f>VLOOKUP(P551,[1]definitions_list_lookup!$K$30:$L$54,2,0)</f>
        <v>#N/A</v>
      </c>
      <c r="DX551" s="567" t="s">
        <v>1716</v>
      </c>
      <c r="DY551" s="567" t="s">
        <v>2090</v>
      </c>
      <c r="DZ551" s="155"/>
      <c r="EA551" s="155"/>
      <c r="ED551" s="229" t="s">
        <v>2517</v>
      </c>
      <c r="EE551" s="140"/>
      <c r="EG551" s="140"/>
      <c r="EI551" s="218"/>
      <c r="EJ551" s="143"/>
      <c r="EK551" s="221"/>
      <c r="EM551" s="109"/>
      <c r="EN551" s="109"/>
      <c r="EZ551" s="192" t="e">
        <f t="shared" si="185"/>
        <v>#DIV/0!</v>
      </c>
      <c r="FA551" s="192" t="e">
        <f t="shared" si="186"/>
        <v>#DIV/0!</v>
      </c>
      <c r="FB551" s="192" t="e">
        <f t="shared" si="187"/>
        <v>#DIV/0!</v>
      </c>
      <c r="FC551" s="192" t="e">
        <f t="shared" si="188"/>
        <v>#DIV/0!</v>
      </c>
      <c r="FD551" s="192" t="e">
        <f t="shared" si="189"/>
        <v>#DIV/0!</v>
      </c>
      <c r="FE551" s="193" t="e">
        <f t="shared" si="190"/>
        <v>#DIV/0!</v>
      </c>
      <c r="FF551" s="194" t="e">
        <f t="shared" si="191"/>
        <v>#DIV/0!</v>
      </c>
      <c r="FI551" s="778">
        <f t="shared" si="192"/>
        <v>0</v>
      </c>
      <c r="FJ551" s="779" t="e">
        <f t="shared" si="193"/>
        <v>#DIV/0!</v>
      </c>
      <c r="FK551" s="779" t="e">
        <f t="shared" si="194"/>
        <v>#DIV/0!</v>
      </c>
      <c r="FL551" s="780" t="e">
        <f t="shared" si="195"/>
        <v>#DIV/0!</v>
      </c>
      <c r="FM551" s="169" t="e">
        <f t="shared" si="196"/>
        <v>#DIV/0!</v>
      </c>
      <c r="FN551" s="783" t="e">
        <f t="shared" si="197"/>
        <v>#DIV/0!</v>
      </c>
    </row>
    <row r="552" spans="1:1038" ht="18" customHeight="1">
      <c r="A552" s="389" t="s">
        <v>2065</v>
      </c>
      <c r="B552" s="226" t="s">
        <v>1647</v>
      </c>
      <c r="C552" s="226"/>
      <c r="D552" s="226" t="s">
        <v>1279</v>
      </c>
      <c r="E552" s="226">
        <v>75</v>
      </c>
      <c r="F552" s="226">
        <v>1</v>
      </c>
      <c r="G552" s="558" t="str">
        <f t="shared" si="220"/>
        <v>75-1</v>
      </c>
      <c r="H552" s="226">
        <v>5</v>
      </c>
      <c r="I552">
        <v>20.5</v>
      </c>
      <c r="J552" s="544">
        <f t="shared" si="177"/>
        <v>0</v>
      </c>
      <c r="K552" s="545" t="b">
        <f>IF(J553=1,IF(((VLOOKUP($G552,[1]Depth_Lookup!A$3:J$410,9,FALSE))-(I552/100))=0,"Good",IF(((VLOOKUP($G552,[1]Depth_Lookup!$A$3:$J$550,9,FALSE))-(I552/100))&gt;0,"Too Short","Too Long")))</f>
        <v>0</v>
      </c>
      <c r="L552" s="171">
        <f>(VLOOKUP($G552,Depth_Lookup!$A$3:$J$410,10,FALSE))+(H552/100)</f>
        <v>185.75</v>
      </c>
      <c r="M552" s="171">
        <f>(VLOOKUP($G552,Depth_Lookup!$A$3:$J$410,10,FALSE))+(I552/100)</f>
        <v>185.905</v>
      </c>
      <c r="N552" s="232" t="s">
        <v>2091</v>
      </c>
      <c r="O552" s="226">
        <v>1</v>
      </c>
      <c r="P552" s="226" t="s">
        <v>853</v>
      </c>
      <c r="Q552" s="226" t="s">
        <v>125</v>
      </c>
      <c r="R552" s="391" t="str">
        <f t="shared" si="175"/>
        <v>SerpentinizedHarzburgite</v>
      </c>
      <c r="S552" s="226" t="s">
        <v>116</v>
      </c>
      <c r="T552" s="226" t="s">
        <v>116</v>
      </c>
      <c r="U552" s="226" t="s">
        <v>108</v>
      </c>
      <c r="V552" s="226" t="s">
        <v>509</v>
      </c>
      <c r="W552" s="226" t="s">
        <v>102</v>
      </c>
      <c r="X552" s="391">
        <f>VLOOKUP(W552,[1]definitions_list_lookup!A$13:B$19,2,0)</f>
        <v>5</v>
      </c>
      <c r="Y552" s="226" t="s">
        <v>90</v>
      </c>
      <c r="Z552" s="226" t="s">
        <v>91</v>
      </c>
      <c r="AA552" s="226" t="s">
        <v>1685</v>
      </c>
      <c r="AB552" s="226"/>
      <c r="AC552" s="226"/>
      <c r="AD552" s="226"/>
      <c r="AE552" s="393"/>
      <c r="AF552" s="558" t="e">
        <f>VLOOKUP(AE552,[1]definitions_list_mag!$V$12:$W$15,2,0)</f>
        <v>#N/A</v>
      </c>
      <c r="AG552" s="394"/>
      <c r="AH552" s="226"/>
      <c r="AI552" s="257">
        <v>79</v>
      </c>
      <c r="AJ552" s="226"/>
      <c r="AK552" s="226"/>
      <c r="AL552" s="226"/>
      <c r="AM552" s="226"/>
      <c r="AN552" s="226"/>
      <c r="AO552" s="257"/>
      <c r="AP552" s="226"/>
      <c r="AQ552" s="226"/>
      <c r="AR552" s="226"/>
      <c r="AS552" s="226"/>
      <c r="AT552" s="226"/>
      <c r="AU552" s="257"/>
      <c r="AV552" s="226"/>
      <c r="AW552" s="226"/>
      <c r="AX552" s="226"/>
      <c r="AY552" s="226"/>
      <c r="AZ552" s="226"/>
      <c r="BA552" s="257">
        <v>20</v>
      </c>
      <c r="BB552" s="226">
        <v>5</v>
      </c>
      <c r="BC552" s="226">
        <v>3</v>
      </c>
      <c r="BD552" s="226" t="s">
        <v>118</v>
      </c>
      <c r="BE552" s="226" t="s">
        <v>103</v>
      </c>
      <c r="BF552" s="226" t="s">
        <v>2067</v>
      </c>
      <c r="BG552" s="257"/>
      <c r="BH552" s="226"/>
      <c r="BI552" s="226"/>
      <c r="BJ552" s="226"/>
      <c r="BK552" s="226"/>
      <c r="BL552" s="226"/>
      <c r="BM552" s="257">
        <v>1</v>
      </c>
      <c r="BN552" s="226">
        <v>1</v>
      </c>
      <c r="BO552" s="226">
        <v>0.5</v>
      </c>
      <c r="BP552" s="226"/>
      <c r="BQ552" s="226"/>
      <c r="BR552" s="226"/>
      <c r="BS552" s="226"/>
      <c r="BT552" s="226"/>
      <c r="BU552" s="226"/>
      <c r="BV552" s="226"/>
      <c r="BW552" s="226"/>
      <c r="BX552" s="226"/>
      <c r="BY552" s="257"/>
      <c r="BZ552" s="226"/>
      <c r="CA552" s="226"/>
      <c r="CB552" s="226"/>
      <c r="CC552" s="226"/>
      <c r="CD552" s="226"/>
      <c r="CE552" s="226"/>
      <c r="CF552" s="399">
        <f t="shared" si="178"/>
        <v>100</v>
      </c>
      <c r="CG552" s="259"/>
      <c r="CH552" s="559" t="s">
        <v>1783</v>
      </c>
      <c r="CI552" s="559">
        <v>90</v>
      </c>
      <c r="CJ552" s="559" t="s">
        <v>514</v>
      </c>
      <c r="CK552" s="560"/>
      <c r="CL552" s="560"/>
      <c r="CM552" s="560"/>
      <c r="CN552" s="560"/>
      <c r="CO552" s="560"/>
      <c r="CP552" s="560"/>
      <c r="CQ552" s="560"/>
      <c r="CR552" s="560"/>
      <c r="CS552" s="560"/>
      <c r="CT552" s="560"/>
      <c r="CU552" s="560"/>
      <c r="CV552" s="560"/>
      <c r="CW552" s="560"/>
      <c r="CX552" s="560"/>
      <c r="CY552" s="560"/>
      <c r="CZ552" s="560"/>
      <c r="DA552" s="560"/>
      <c r="DB552" s="560">
        <v>85</v>
      </c>
      <c r="DC552" s="561">
        <v>15</v>
      </c>
      <c r="DD552" s="560"/>
      <c r="DE552" s="560"/>
      <c r="DF552" s="560"/>
      <c r="DG552" s="560"/>
      <c r="DH552" s="560"/>
      <c r="DI552" s="560"/>
      <c r="DJ552" s="560"/>
      <c r="DK552" s="396"/>
      <c r="DL552" s="259"/>
      <c r="DM552" s="560"/>
      <c r="DN552" s="560"/>
      <c r="DO552" s="563"/>
      <c r="DP552" s="564"/>
      <c r="DQ552" s="565"/>
      <c r="DR552" s="563"/>
      <c r="DS552" s="565"/>
      <c r="DT552" s="543" t="s">
        <v>2092</v>
      </c>
      <c r="DU552" s="566"/>
      <c r="DV552" s="566"/>
      <c r="DW552" s="400" t="e">
        <f>VLOOKUP(P552,[1]definitions_list_lookup!$K$30:$L$54,2,0)</f>
        <v>#N/A</v>
      </c>
      <c r="DX552" s="567" t="s">
        <v>1716</v>
      </c>
      <c r="DY552" s="567" t="s">
        <v>2090</v>
      </c>
      <c r="DZ552" s="155"/>
      <c r="EA552" s="155"/>
      <c r="ED552" s="229" t="s">
        <v>2517</v>
      </c>
      <c r="EE552" s="140"/>
      <c r="EG552" s="140"/>
      <c r="EI552" s="218"/>
      <c r="EJ552" s="143"/>
      <c r="EK552" s="221"/>
      <c r="EM552" s="109"/>
      <c r="EN552" s="109"/>
      <c r="EZ552" s="192" t="e">
        <f t="shared" si="185"/>
        <v>#DIV/0!</v>
      </c>
      <c r="FA552" s="192" t="e">
        <f t="shared" si="186"/>
        <v>#DIV/0!</v>
      </c>
      <c r="FB552" s="192" t="e">
        <f t="shared" si="187"/>
        <v>#DIV/0!</v>
      </c>
      <c r="FC552" s="192" t="e">
        <f t="shared" si="188"/>
        <v>#DIV/0!</v>
      </c>
      <c r="FD552" s="192" t="e">
        <f t="shared" si="189"/>
        <v>#DIV/0!</v>
      </c>
      <c r="FE552" s="193" t="e">
        <f t="shared" si="190"/>
        <v>#DIV/0!</v>
      </c>
      <c r="FF552" s="194" t="e">
        <f t="shared" si="191"/>
        <v>#DIV/0!</v>
      </c>
      <c r="FI552" s="778">
        <f t="shared" si="192"/>
        <v>0</v>
      </c>
      <c r="FJ552" s="779" t="e">
        <f t="shared" si="193"/>
        <v>#DIV/0!</v>
      </c>
      <c r="FK552" s="779" t="e">
        <f t="shared" si="194"/>
        <v>#DIV/0!</v>
      </c>
      <c r="FL552" s="780" t="e">
        <f t="shared" si="195"/>
        <v>#DIV/0!</v>
      </c>
      <c r="FM552" s="169" t="e">
        <f t="shared" si="196"/>
        <v>#DIV/0!</v>
      </c>
      <c r="FN552" s="783" t="e">
        <f t="shared" si="197"/>
        <v>#DIV/0!</v>
      </c>
    </row>
    <row r="553" spans="1:1038" ht="18" customHeight="1">
      <c r="A553" s="389" t="s">
        <v>2065</v>
      </c>
      <c r="B553" s="226" t="s">
        <v>1647</v>
      </c>
      <c r="C553" s="226"/>
      <c r="D553" s="226" t="s">
        <v>1279</v>
      </c>
      <c r="E553" s="226">
        <v>75</v>
      </c>
      <c r="F553" s="226">
        <v>1</v>
      </c>
      <c r="G553" s="558" t="str">
        <f t="shared" si="220"/>
        <v>75-1</v>
      </c>
      <c r="H553" s="226">
        <v>20.5</v>
      </c>
      <c r="I553">
        <v>48.5</v>
      </c>
      <c r="J553" s="544">
        <f t="shared" si="177"/>
        <v>0</v>
      </c>
      <c r="K553" s="545" t="b">
        <f>IF(J554=1,IF(((VLOOKUP($G553,[1]Depth_Lookup!A$3:J$410,9,FALSE))-(I553/100))=0,"Good",IF(((VLOOKUP($G553,[1]Depth_Lookup!$A$3:$J$550,9,FALSE))-(I553/100))&gt;0,"Too Short","Too Long")))</f>
        <v>0</v>
      </c>
      <c r="L553" s="171">
        <f>(VLOOKUP($G553,Depth_Lookup!$A$3:$J$410,10,FALSE))+(H553/100)</f>
        <v>185.905</v>
      </c>
      <c r="M553" s="171">
        <f>(VLOOKUP($G553,Depth_Lookup!$A$3:$J$410,10,FALSE))+(I553/100)</f>
        <v>186.185</v>
      </c>
      <c r="N553" s="232" t="s">
        <v>2093</v>
      </c>
      <c r="O553" s="226">
        <v>1</v>
      </c>
      <c r="P553" s="226"/>
      <c r="Q553" s="226" t="s">
        <v>87</v>
      </c>
      <c r="R553" s="391" t="str">
        <f t="shared" si="175"/>
        <v>Dunite</v>
      </c>
      <c r="S553" s="226" t="s">
        <v>116</v>
      </c>
      <c r="T553" s="226" t="s">
        <v>116</v>
      </c>
      <c r="U553" s="226" t="s">
        <v>108</v>
      </c>
      <c r="V553" s="226" t="s">
        <v>509</v>
      </c>
      <c r="W553" s="226" t="s">
        <v>102</v>
      </c>
      <c r="X553" s="391">
        <f>VLOOKUP(W553,[1]definitions_list_lookup!A$13:B$19,2,0)</f>
        <v>5</v>
      </c>
      <c r="Y553" s="226" t="s">
        <v>90</v>
      </c>
      <c r="Z553" s="226" t="s">
        <v>91</v>
      </c>
      <c r="AA553" s="226"/>
      <c r="AB553" s="226"/>
      <c r="AC553" s="226"/>
      <c r="AD553" s="226"/>
      <c r="AE553" s="393"/>
      <c r="AF553" s="558" t="e">
        <f>VLOOKUP(AE553,[1]definitions_list_mag!$V$12:$W$15,2,0)</f>
        <v>#N/A</v>
      </c>
      <c r="AG553" s="394"/>
      <c r="AH553" s="226"/>
      <c r="AI553" s="257">
        <v>98</v>
      </c>
      <c r="AJ553" s="226"/>
      <c r="AK553" s="226"/>
      <c r="AL553" s="226"/>
      <c r="AM553" s="226"/>
      <c r="AN553" s="226"/>
      <c r="AO553" s="257"/>
      <c r="AP553" s="226"/>
      <c r="AQ553" s="226"/>
      <c r="AR553" s="226"/>
      <c r="AS553" s="226"/>
      <c r="AT553" s="226"/>
      <c r="AU553" s="257"/>
      <c r="AV553" s="226"/>
      <c r="AW553" s="226"/>
      <c r="AX553" s="226"/>
      <c r="AY553" s="226"/>
      <c r="AZ553" s="226"/>
      <c r="BA553" s="257">
        <v>2</v>
      </c>
      <c r="BB553" s="226">
        <v>2</v>
      </c>
      <c r="BC553" s="226">
        <v>1</v>
      </c>
      <c r="BD553" s="226"/>
      <c r="BE553" s="226"/>
      <c r="BF553" s="226"/>
      <c r="BG553" s="257"/>
      <c r="BH553" s="226"/>
      <c r="BI553" s="226"/>
      <c r="BJ553" s="226"/>
      <c r="BK553" s="226"/>
      <c r="BL553" s="226"/>
      <c r="BM553" s="257"/>
      <c r="BN553" s="226"/>
      <c r="BO553" s="226"/>
      <c r="BP553" s="226"/>
      <c r="BQ553" s="226"/>
      <c r="BR553" s="226"/>
      <c r="BS553" s="226"/>
      <c r="BT553" s="226"/>
      <c r="BU553" s="226"/>
      <c r="BV553" s="226"/>
      <c r="BW553" s="226"/>
      <c r="BX553" s="226"/>
      <c r="BY553" s="257"/>
      <c r="BZ553" s="226"/>
      <c r="CA553" s="226"/>
      <c r="CB553" s="226"/>
      <c r="CC553" s="226"/>
      <c r="CD553" s="226"/>
      <c r="CE553" s="226"/>
      <c r="CF553" s="399">
        <f t="shared" si="178"/>
        <v>100</v>
      </c>
      <c r="CG553" s="259"/>
      <c r="CH553" s="559" t="s">
        <v>1845</v>
      </c>
      <c r="CI553" s="559">
        <v>95</v>
      </c>
      <c r="CJ553" s="559" t="s">
        <v>514</v>
      </c>
      <c r="CK553" s="560"/>
      <c r="CL553" s="560"/>
      <c r="CM553" s="560"/>
      <c r="CN553" s="560"/>
      <c r="CO553" s="560"/>
      <c r="CP553" s="560"/>
      <c r="CQ553" s="560"/>
      <c r="CR553" s="560"/>
      <c r="CS553" s="560"/>
      <c r="CT553" s="560"/>
      <c r="CU553" s="560"/>
      <c r="CV553" s="560"/>
      <c r="CW553" s="560"/>
      <c r="CX553" s="560"/>
      <c r="CY553" s="560"/>
      <c r="CZ553" s="560"/>
      <c r="DA553" s="560"/>
      <c r="DB553" s="560">
        <v>100</v>
      </c>
      <c r="DC553" s="561"/>
      <c r="DD553" s="560"/>
      <c r="DE553" s="560"/>
      <c r="DF553" s="560"/>
      <c r="DG553" s="560"/>
      <c r="DH553" s="560"/>
      <c r="DI553" s="560"/>
      <c r="DJ553" s="560"/>
      <c r="DK553" s="396"/>
      <c r="DL553" s="259"/>
      <c r="DM553" s="560"/>
      <c r="DN553" s="560"/>
      <c r="DO553" s="563"/>
      <c r="DP553" s="564"/>
      <c r="DQ553" s="565"/>
      <c r="DR553" s="563"/>
      <c r="DS553" s="565"/>
      <c r="DT553" s="543" t="s">
        <v>2073</v>
      </c>
      <c r="DU553" s="566"/>
      <c r="DV553" s="566"/>
      <c r="DW553" s="400" t="e">
        <f>VLOOKUP(P553,[1]definitions_list_lookup!$K$30:$L$54,2,0)</f>
        <v>#N/A</v>
      </c>
      <c r="DX553" s="567" t="s">
        <v>1838</v>
      </c>
      <c r="DY553" s="567" t="s">
        <v>2094</v>
      </c>
      <c r="DZ553" s="155"/>
      <c r="EA553" s="155"/>
      <c r="ED553" s="229" t="s">
        <v>2517</v>
      </c>
      <c r="EE553" s="140"/>
      <c r="EG553" s="140"/>
      <c r="EI553" s="218"/>
      <c r="EJ553" s="143"/>
      <c r="EK553" s="221"/>
      <c r="EM553" s="109"/>
      <c r="EN553" s="109"/>
      <c r="EV553" s="112">
        <v>25</v>
      </c>
      <c r="EW553" s="112">
        <v>270</v>
      </c>
      <c r="EX553" s="112">
        <v>40</v>
      </c>
      <c r="EY553" s="112">
        <v>0</v>
      </c>
      <c r="EZ553" s="192">
        <f t="shared" si="185"/>
        <v>150.93802906795497</v>
      </c>
      <c r="FA553" s="192">
        <f t="shared" si="186"/>
        <v>150.93802906795497</v>
      </c>
      <c r="FB553" s="192">
        <f t="shared" si="187"/>
        <v>46.170210546330388</v>
      </c>
      <c r="FC553" s="192">
        <f t="shared" si="188"/>
        <v>240.93802906795497</v>
      </c>
      <c r="FD553" s="192">
        <f t="shared" si="189"/>
        <v>43.829789453669612</v>
      </c>
      <c r="FE553" s="193">
        <f t="shared" si="190"/>
        <v>330.93802906795497</v>
      </c>
      <c r="FF553" s="194">
        <f t="shared" si="191"/>
        <v>43.829789453669612</v>
      </c>
      <c r="FG553" s="140" t="s">
        <v>2204</v>
      </c>
      <c r="FI553" s="778">
        <f t="shared" si="192"/>
        <v>0</v>
      </c>
      <c r="FJ553" s="779">
        <f t="shared" si="193"/>
        <v>43.829789453669612</v>
      </c>
      <c r="FK553" s="779">
        <f t="shared" si="194"/>
        <v>46.170210546330388</v>
      </c>
      <c r="FL553" s="780">
        <f t="shared" si="195"/>
        <v>0.80582219037247527</v>
      </c>
      <c r="FM553" s="169">
        <f t="shared" si="196"/>
        <v>0.7214002686797174</v>
      </c>
      <c r="FN553" s="783">
        <f t="shared" si="197"/>
        <v>0</v>
      </c>
    </row>
    <row r="554" spans="1:1038" s="288" customFormat="1" ht="18" customHeight="1">
      <c r="A554" s="352" t="s">
        <v>2065</v>
      </c>
      <c r="B554" s="227" t="s">
        <v>1647</v>
      </c>
      <c r="C554" s="227"/>
      <c r="D554" s="227" t="s">
        <v>1279</v>
      </c>
      <c r="E554" s="227">
        <v>75</v>
      </c>
      <c r="F554" s="227">
        <v>1</v>
      </c>
      <c r="G554" s="570" t="str">
        <f t="shared" si="220"/>
        <v>75-1</v>
      </c>
      <c r="H554" s="227">
        <v>48.5</v>
      </c>
      <c r="I554" s="479">
        <v>75.5</v>
      </c>
      <c r="J554" s="477">
        <f t="shared" si="177"/>
        <v>0</v>
      </c>
      <c r="K554" s="478" t="str">
        <f>IF(J555=1,IF(((VLOOKUP($G554,[1]Depth_Lookup!A$3:J$410,9,FALSE))-(I554/100))=0,"Good",IF(((VLOOKUP($G554,[1]Depth_Lookup!$A$3:$J$550,9,FALSE))-(I554/100))&gt;0,"Too Short","Too Long")))</f>
        <v>Good</v>
      </c>
      <c r="L554" s="171">
        <f>(VLOOKUP($G554,Depth_Lookup!$A$3:$J$410,10,FALSE))+(H554/100)</f>
        <v>186.185</v>
      </c>
      <c r="M554" s="171">
        <f>(VLOOKUP($G554,Depth_Lookup!$A$3:$J$410,10,FALSE))+(I554/100)</f>
        <v>186.45499999999998</v>
      </c>
      <c r="N554" s="230" t="s">
        <v>2095</v>
      </c>
      <c r="O554" s="227">
        <v>1</v>
      </c>
      <c r="P554" s="227" t="s">
        <v>853</v>
      </c>
      <c r="Q554" s="227" t="s">
        <v>125</v>
      </c>
      <c r="R554" s="286" t="str">
        <f t="shared" si="175"/>
        <v>SerpentinizedHarzburgite</v>
      </c>
      <c r="S554" s="227" t="s">
        <v>116</v>
      </c>
      <c r="T554" s="227" t="s">
        <v>700</v>
      </c>
      <c r="U554" s="227" t="s">
        <v>108</v>
      </c>
      <c r="V554" s="227" t="s">
        <v>509</v>
      </c>
      <c r="W554" s="227" t="s">
        <v>102</v>
      </c>
      <c r="X554" s="286">
        <f>VLOOKUP(W554,[1]definitions_list_lookup!A$13:B$19,2,0)</f>
        <v>5</v>
      </c>
      <c r="Y554" s="227" t="s">
        <v>90</v>
      </c>
      <c r="Z554" s="227" t="s">
        <v>91</v>
      </c>
      <c r="AA554" s="227" t="s">
        <v>1685</v>
      </c>
      <c r="AB554" s="227"/>
      <c r="AC554" s="227"/>
      <c r="AD554" s="227"/>
      <c r="AE554" s="233"/>
      <c r="AF554" s="570" t="e">
        <f>VLOOKUP(AE554,[1]definitions_list_mag!$V$12:$W$15,2,0)</f>
        <v>#N/A</v>
      </c>
      <c r="AG554" s="237"/>
      <c r="AH554" s="227"/>
      <c r="AI554" s="240">
        <v>74</v>
      </c>
      <c r="AJ554" s="227"/>
      <c r="AK554" s="227"/>
      <c r="AL554" s="227"/>
      <c r="AM554" s="227"/>
      <c r="AN554" s="227"/>
      <c r="AO554" s="240"/>
      <c r="AP554" s="227"/>
      <c r="AQ554" s="227"/>
      <c r="AR554" s="227"/>
      <c r="AS554" s="227"/>
      <c r="AT554" s="227"/>
      <c r="AU554" s="240"/>
      <c r="AV554" s="227"/>
      <c r="AW554" s="227"/>
      <c r="AX554" s="227"/>
      <c r="AY554" s="227"/>
      <c r="AZ554" s="227"/>
      <c r="BA554" s="240">
        <v>25</v>
      </c>
      <c r="BB554" s="227">
        <v>6</v>
      </c>
      <c r="BC554" s="227">
        <v>3</v>
      </c>
      <c r="BD554" s="227" t="s">
        <v>118</v>
      </c>
      <c r="BE554" s="227" t="s">
        <v>103</v>
      </c>
      <c r="BF554" s="227" t="s">
        <v>2067</v>
      </c>
      <c r="BG554" s="240"/>
      <c r="BH554" s="227"/>
      <c r="BI554" s="227"/>
      <c r="BJ554" s="227"/>
      <c r="BK554" s="227"/>
      <c r="BL554" s="227"/>
      <c r="BM554" s="240">
        <v>1</v>
      </c>
      <c r="BN554" s="227">
        <v>1</v>
      </c>
      <c r="BO554" s="227">
        <v>0.5</v>
      </c>
      <c r="BP554" s="227"/>
      <c r="BQ554" s="227"/>
      <c r="BR554" s="227"/>
      <c r="BS554" s="227"/>
      <c r="BT554" s="227"/>
      <c r="BU554" s="227"/>
      <c r="BV554" s="227"/>
      <c r="BW554" s="227"/>
      <c r="BX554" s="227"/>
      <c r="BY554" s="240"/>
      <c r="BZ554" s="227"/>
      <c r="CA554" s="227"/>
      <c r="CB554" s="227"/>
      <c r="CC554" s="227"/>
      <c r="CD554" s="227"/>
      <c r="CE554" s="227"/>
      <c r="CF554" s="290">
        <f t="shared" si="178"/>
        <v>100</v>
      </c>
      <c r="CG554" s="148"/>
      <c r="CH554" s="571" t="s">
        <v>1329</v>
      </c>
      <c r="CI554" s="571">
        <v>90</v>
      </c>
      <c r="CJ554" s="571" t="s">
        <v>514</v>
      </c>
      <c r="CK554" s="572"/>
      <c r="CL554" s="572"/>
      <c r="CM554" s="572"/>
      <c r="CN554" s="572"/>
      <c r="CO554" s="572"/>
      <c r="CP554" s="572"/>
      <c r="CQ554" s="572"/>
      <c r="CR554" s="572"/>
      <c r="CS554" s="572"/>
      <c r="CT554" s="572"/>
      <c r="CU554" s="572"/>
      <c r="CV554" s="572"/>
      <c r="CW554" s="572"/>
      <c r="CX554" s="572"/>
      <c r="CY554" s="572"/>
      <c r="CZ554" s="572"/>
      <c r="DA554" s="572"/>
      <c r="DB554" s="572">
        <v>80</v>
      </c>
      <c r="DC554" s="573">
        <v>20</v>
      </c>
      <c r="DD554" s="572"/>
      <c r="DE554" s="572"/>
      <c r="DF554" s="572"/>
      <c r="DG554" s="572"/>
      <c r="DH554" s="572"/>
      <c r="DI554" s="572"/>
      <c r="DJ554" s="572"/>
      <c r="DK554" s="208"/>
      <c r="DL554" s="148"/>
      <c r="DM554" s="572"/>
      <c r="DN554" s="572"/>
      <c r="DO554" s="574"/>
      <c r="DP554" s="575"/>
      <c r="DQ554" s="576"/>
      <c r="DR554" s="574"/>
      <c r="DS554" s="576"/>
      <c r="DT554" s="283" t="s">
        <v>2092</v>
      </c>
      <c r="DU554" s="577"/>
      <c r="DV554" s="577"/>
      <c r="DW554" s="291" t="e">
        <f>VLOOKUP(P554,[1]definitions_list_lookup!$K$30:$L$54,2,0)</f>
        <v>#N/A</v>
      </c>
      <c r="DX554" s="578" t="s">
        <v>1716</v>
      </c>
      <c r="DY554" s="578" t="s">
        <v>2094</v>
      </c>
      <c r="DZ554" s="154"/>
      <c r="EA554" s="154"/>
      <c r="EB554" s="229"/>
      <c r="EC554" s="292"/>
      <c r="ED554" s="229" t="s">
        <v>2517</v>
      </c>
      <c r="EE554" s="293"/>
      <c r="EF554" s="294"/>
      <c r="EG554" s="293"/>
      <c r="EH554" s="295"/>
      <c r="EI554" s="296"/>
      <c r="EJ554" s="297"/>
      <c r="EK554" s="298"/>
      <c r="EL554" s="293"/>
      <c r="EM554" s="295"/>
      <c r="EN554" s="295"/>
      <c r="EO554" s="321"/>
      <c r="EP554" s="321"/>
      <c r="EQ554" s="321"/>
      <c r="ER554" s="321"/>
      <c r="ES554" s="321"/>
      <c r="ET554" s="321"/>
      <c r="EU554" s="321"/>
      <c r="EV554" s="322">
        <v>35</v>
      </c>
      <c r="EW554" s="322">
        <v>270</v>
      </c>
      <c r="EX554" s="322">
        <v>45</v>
      </c>
      <c r="EY554" s="322">
        <v>0</v>
      </c>
      <c r="EZ554" s="192">
        <f t="shared" si="185"/>
        <v>145</v>
      </c>
      <c r="FA554" s="192">
        <f t="shared" si="186"/>
        <v>145</v>
      </c>
      <c r="FB554" s="192">
        <f t="shared" si="187"/>
        <v>39.32268990964004</v>
      </c>
      <c r="FC554" s="192">
        <f t="shared" si="188"/>
        <v>235</v>
      </c>
      <c r="FD554" s="192">
        <f t="shared" si="189"/>
        <v>50.67731009035996</v>
      </c>
      <c r="FE554" s="193">
        <f t="shared" si="190"/>
        <v>325</v>
      </c>
      <c r="FF554" s="194">
        <f t="shared" si="191"/>
        <v>50.67731009035996</v>
      </c>
      <c r="FG554" s="293" t="s">
        <v>2204</v>
      </c>
      <c r="FH554" s="295"/>
      <c r="FI554" s="778">
        <f t="shared" si="192"/>
        <v>0</v>
      </c>
      <c r="FJ554" s="779">
        <f t="shared" si="193"/>
        <v>50.67731009035996</v>
      </c>
      <c r="FK554" s="779">
        <f t="shared" si="194"/>
        <v>39.32268990964004</v>
      </c>
      <c r="FL554" s="780">
        <f t="shared" si="195"/>
        <v>0.68631040966397017</v>
      </c>
      <c r="FM554" s="169">
        <f t="shared" si="196"/>
        <v>0.63368727422464211</v>
      </c>
      <c r="FN554" s="783">
        <f t="shared" si="197"/>
        <v>0</v>
      </c>
      <c r="FO554" s="227"/>
      <c r="FP554" s="227"/>
      <c r="FQ554" s="227"/>
      <c r="FR554" s="227"/>
      <c r="FS554" s="227"/>
      <c r="FT554" s="227"/>
      <c r="FU554" s="227"/>
      <c r="FV554" s="227"/>
      <c r="FW554" s="227"/>
      <c r="FX554" s="227"/>
      <c r="FY554" s="227"/>
      <c r="FZ554" s="227"/>
      <c r="GA554" s="227"/>
      <c r="GB554" s="227"/>
      <c r="GC554" s="227"/>
      <c r="GD554" s="227"/>
      <c r="GE554" s="227"/>
      <c r="GF554" s="227"/>
      <c r="GG554" s="227"/>
      <c r="GH554" s="227"/>
      <c r="GI554" s="227"/>
      <c r="GJ554" s="227"/>
      <c r="GK554" s="227"/>
      <c r="GL554" s="227"/>
      <c r="GM554" s="227"/>
      <c r="GN554" s="227"/>
      <c r="GO554" s="227"/>
      <c r="GP554" s="227"/>
      <c r="GQ554" s="227"/>
      <c r="GR554" s="227"/>
      <c r="GS554" s="227"/>
      <c r="GT554" s="227"/>
      <c r="GU554" s="227"/>
      <c r="GV554" s="227"/>
      <c r="GW554" s="227"/>
      <c r="GX554" s="227"/>
      <c r="GY554" s="227"/>
      <c r="GZ554" s="227"/>
      <c r="HA554" s="227"/>
      <c r="HB554" s="227"/>
      <c r="HC554" s="227"/>
      <c r="HD554" s="227"/>
      <c r="HE554" s="227"/>
      <c r="HF554" s="227"/>
      <c r="HG554" s="227"/>
      <c r="HH554" s="227"/>
      <c r="HI554" s="227"/>
      <c r="HJ554" s="227"/>
      <c r="HK554" s="227"/>
      <c r="HL554" s="227"/>
      <c r="HM554" s="227"/>
      <c r="HN554" s="227"/>
      <c r="HO554" s="227"/>
      <c r="HP554" s="227"/>
      <c r="HQ554" s="227"/>
      <c r="HR554" s="227"/>
      <c r="HS554" s="227"/>
      <c r="HT554" s="227"/>
      <c r="HU554" s="227"/>
      <c r="HV554" s="227"/>
      <c r="HW554" s="227"/>
      <c r="HX554" s="227"/>
      <c r="HY554" s="227"/>
      <c r="HZ554" s="227"/>
      <c r="IA554" s="227"/>
      <c r="IB554" s="227"/>
      <c r="IC554" s="227"/>
      <c r="ID554" s="227"/>
      <c r="IE554" s="227"/>
      <c r="IF554" s="227"/>
      <c r="IG554" s="227"/>
      <c r="IH554" s="227"/>
      <c r="II554" s="227"/>
      <c r="IJ554" s="227"/>
      <c r="IK554" s="227"/>
      <c r="IL554" s="227"/>
      <c r="IM554" s="227"/>
      <c r="IN554" s="227"/>
      <c r="IO554" s="227"/>
      <c r="IP554" s="227"/>
      <c r="IQ554" s="227"/>
      <c r="IR554" s="227"/>
      <c r="IS554" s="227"/>
      <c r="IT554" s="227"/>
      <c r="IU554" s="227"/>
      <c r="IV554" s="227"/>
      <c r="IW554" s="227"/>
      <c r="IX554" s="227"/>
      <c r="IY554" s="227"/>
      <c r="IZ554" s="227"/>
      <c r="JA554" s="227"/>
      <c r="JB554" s="227"/>
      <c r="JC554" s="227"/>
      <c r="JD554" s="227"/>
      <c r="JE554" s="227"/>
      <c r="JF554" s="227"/>
      <c r="JG554" s="227"/>
      <c r="JH554" s="227"/>
      <c r="JI554" s="227"/>
      <c r="JJ554" s="227"/>
      <c r="JK554" s="227"/>
      <c r="JL554" s="227"/>
      <c r="JM554" s="227"/>
      <c r="JN554" s="227"/>
      <c r="JO554" s="227"/>
      <c r="JP554" s="227"/>
      <c r="JQ554" s="227"/>
      <c r="JR554" s="227"/>
      <c r="JS554" s="227"/>
      <c r="JT554" s="227"/>
      <c r="JU554" s="227"/>
      <c r="JV554" s="227"/>
      <c r="JW554" s="227"/>
      <c r="JX554" s="227"/>
      <c r="JY554" s="227"/>
      <c r="JZ554" s="227"/>
      <c r="KA554" s="227"/>
      <c r="KB554" s="227"/>
      <c r="KC554" s="227"/>
      <c r="KD554" s="227"/>
      <c r="KE554" s="227"/>
      <c r="KF554" s="227"/>
      <c r="KG554" s="227"/>
      <c r="KH554" s="227"/>
      <c r="KI554" s="227"/>
      <c r="KJ554" s="227"/>
      <c r="KK554" s="227"/>
      <c r="KL554" s="227"/>
      <c r="KM554" s="227"/>
      <c r="KN554" s="227"/>
      <c r="KO554" s="227"/>
      <c r="KP554" s="227"/>
      <c r="KQ554" s="227"/>
      <c r="KR554" s="227"/>
      <c r="KS554" s="227"/>
      <c r="KT554" s="227"/>
      <c r="KU554" s="227"/>
      <c r="KV554" s="227"/>
      <c r="KW554" s="227"/>
      <c r="KX554" s="227"/>
      <c r="KY554" s="227"/>
      <c r="KZ554" s="227"/>
      <c r="LA554" s="227"/>
      <c r="LB554" s="227"/>
      <c r="LC554" s="227"/>
      <c r="LD554" s="227"/>
      <c r="LE554" s="227"/>
      <c r="LF554" s="227"/>
      <c r="LG554" s="227"/>
      <c r="LH554" s="227"/>
      <c r="LI554" s="227"/>
      <c r="LJ554" s="227"/>
      <c r="LK554" s="227"/>
      <c r="LL554" s="227"/>
      <c r="LM554" s="227"/>
      <c r="LN554" s="227"/>
      <c r="LO554" s="227"/>
      <c r="LP554" s="227"/>
      <c r="LQ554" s="227"/>
      <c r="LR554" s="227"/>
      <c r="LS554" s="227"/>
      <c r="LT554" s="227"/>
      <c r="LU554" s="227"/>
      <c r="LV554" s="227"/>
      <c r="LW554" s="227"/>
      <c r="LX554" s="227"/>
      <c r="LY554" s="227"/>
      <c r="LZ554" s="227"/>
      <c r="MA554" s="227"/>
      <c r="MB554" s="227"/>
      <c r="MC554" s="227"/>
      <c r="MD554" s="227"/>
      <c r="ME554" s="227"/>
      <c r="MF554" s="227"/>
      <c r="MG554" s="227"/>
      <c r="MH554" s="227"/>
      <c r="MI554" s="227"/>
      <c r="MJ554" s="227"/>
      <c r="MK554" s="227"/>
      <c r="ML554" s="227"/>
      <c r="MM554" s="227"/>
      <c r="MN554" s="227"/>
      <c r="MO554" s="227"/>
      <c r="MP554" s="227"/>
      <c r="MQ554" s="227"/>
      <c r="MR554" s="227"/>
      <c r="MS554" s="227"/>
      <c r="MT554" s="227"/>
      <c r="MU554" s="227"/>
      <c r="MV554" s="227"/>
      <c r="MW554" s="227"/>
      <c r="MX554" s="227"/>
      <c r="MY554" s="227"/>
      <c r="MZ554" s="227"/>
      <c r="NA554" s="227"/>
      <c r="NB554" s="227"/>
      <c r="NC554" s="227"/>
      <c r="ND554" s="227"/>
      <c r="NE554" s="227"/>
      <c r="NF554" s="227"/>
      <c r="NG554" s="227"/>
      <c r="NH554" s="227"/>
      <c r="NI554" s="227"/>
      <c r="NJ554" s="227"/>
      <c r="NK554" s="227"/>
      <c r="NL554" s="227"/>
      <c r="NM554" s="227"/>
      <c r="NN554" s="227"/>
      <c r="NO554" s="227"/>
      <c r="NP554" s="227"/>
      <c r="NQ554" s="227"/>
      <c r="NR554" s="227"/>
      <c r="NS554" s="227"/>
      <c r="NT554" s="227"/>
      <c r="NU554" s="227"/>
      <c r="NV554" s="227"/>
      <c r="NW554" s="227"/>
      <c r="NX554" s="227"/>
      <c r="NY554" s="227"/>
      <c r="NZ554" s="227"/>
      <c r="OA554" s="227"/>
      <c r="OB554" s="227"/>
      <c r="OC554" s="227"/>
      <c r="OD554" s="227"/>
      <c r="OE554" s="227"/>
      <c r="OF554" s="227"/>
      <c r="OG554" s="227"/>
      <c r="OH554" s="227"/>
      <c r="OI554" s="227"/>
      <c r="OJ554" s="227"/>
      <c r="OK554" s="227"/>
      <c r="OL554" s="227"/>
      <c r="OM554" s="227"/>
      <c r="ON554" s="227"/>
      <c r="OO554" s="227"/>
      <c r="OP554" s="227"/>
      <c r="OQ554" s="227"/>
      <c r="OR554" s="227"/>
      <c r="OS554" s="227"/>
      <c r="OT554" s="227"/>
      <c r="OU554" s="227"/>
      <c r="OV554" s="227"/>
      <c r="OW554" s="227"/>
      <c r="OX554" s="227"/>
      <c r="OY554" s="227"/>
      <c r="OZ554" s="227"/>
      <c r="PA554" s="227"/>
      <c r="PB554" s="227"/>
      <c r="PC554" s="227"/>
      <c r="PD554" s="227"/>
      <c r="PE554" s="227"/>
      <c r="PF554" s="227"/>
      <c r="PG554" s="227"/>
      <c r="PH554" s="227"/>
      <c r="PI554" s="227"/>
      <c r="PJ554" s="227"/>
      <c r="PK554" s="227"/>
      <c r="PL554" s="227"/>
      <c r="PM554" s="227"/>
      <c r="PN554" s="227"/>
      <c r="PO554" s="227"/>
      <c r="PP554" s="227"/>
      <c r="PQ554" s="227"/>
      <c r="PR554" s="227"/>
      <c r="PS554" s="227"/>
      <c r="PT554" s="227"/>
      <c r="PU554" s="227"/>
      <c r="PV554" s="227"/>
      <c r="PW554" s="227"/>
      <c r="PX554" s="227"/>
      <c r="PY554" s="227"/>
      <c r="PZ554" s="227"/>
      <c r="QA554" s="227"/>
      <c r="QB554" s="227"/>
      <c r="QC554" s="227"/>
      <c r="QD554" s="227"/>
      <c r="QE554" s="227"/>
      <c r="QF554" s="227"/>
      <c r="QG554" s="227"/>
      <c r="QH554" s="227"/>
      <c r="QI554" s="227"/>
      <c r="QJ554" s="227"/>
      <c r="QK554" s="227"/>
      <c r="QL554" s="227"/>
      <c r="QM554" s="227"/>
      <c r="QN554" s="227"/>
      <c r="QO554" s="227"/>
      <c r="QP554" s="227"/>
      <c r="QQ554" s="227"/>
      <c r="QR554" s="227"/>
      <c r="QS554" s="227"/>
      <c r="QT554" s="227"/>
      <c r="QU554" s="227"/>
      <c r="QV554" s="227"/>
      <c r="QW554" s="227"/>
      <c r="QX554" s="227"/>
      <c r="QY554" s="227"/>
      <c r="QZ554" s="227"/>
      <c r="RA554" s="227"/>
      <c r="RB554" s="227"/>
      <c r="RC554" s="227"/>
      <c r="RD554" s="227"/>
      <c r="RE554" s="227"/>
      <c r="RF554" s="227"/>
      <c r="RG554" s="227"/>
      <c r="RH554" s="227"/>
      <c r="RI554" s="227"/>
      <c r="RJ554" s="227"/>
      <c r="RK554" s="227"/>
      <c r="RL554" s="227"/>
      <c r="RM554" s="227"/>
      <c r="RN554" s="227"/>
      <c r="RO554" s="227"/>
      <c r="RP554" s="227"/>
      <c r="RQ554" s="227"/>
      <c r="RR554" s="227"/>
      <c r="RS554" s="227"/>
      <c r="RT554" s="227"/>
      <c r="RU554" s="227"/>
      <c r="RV554" s="227"/>
      <c r="RW554" s="227"/>
      <c r="RX554" s="227"/>
      <c r="RY554" s="227"/>
      <c r="RZ554" s="227"/>
      <c r="SA554" s="227"/>
      <c r="SB554" s="227"/>
      <c r="SC554" s="227"/>
      <c r="SD554" s="227"/>
      <c r="SE554" s="227"/>
      <c r="SF554" s="227"/>
      <c r="SG554" s="227"/>
      <c r="SH554" s="227"/>
      <c r="SI554" s="227"/>
      <c r="SJ554" s="227"/>
      <c r="SK554" s="227"/>
      <c r="SL554" s="227"/>
      <c r="SM554" s="227"/>
      <c r="SN554" s="227"/>
      <c r="SO554" s="227"/>
      <c r="SP554" s="227"/>
      <c r="SQ554" s="227"/>
      <c r="SR554" s="227"/>
      <c r="SS554" s="227"/>
      <c r="ST554" s="227"/>
      <c r="SU554" s="227"/>
      <c r="SV554" s="227"/>
      <c r="SW554" s="227"/>
      <c r="SX554" s="227"/>
      <c r="SY554" s="227"/>
      <c r="SZ554" s="227"/>
      <c r="TA554" s="227"/>
      <c r="TB554" s="227"/>
      <c r="TC554" s="227"/>
      <c r="TD554" s="227"/>
      <c r="TE554" s="227"/>
      <c r="TF554" s="227"/>
      <c r="TG554" s="227"/>
      <c r="TH554" s="227"/>
      <c r="TI554" s="227"/>
      <c r="TJ554" s="227"/>
      <c r="TK554" s="227"/>
      <c r="TL554" s="227"/>
      <c r="TM554" s="227"/>
      <c r="TN554" s="227"/>
      <c r="TO554" s="227"/>
      <c r="TP554" s="227"/>
      <c r="TQ554" s="227"/>
      <c r="TR554" s="227"/>
      <c r="TS554" s="227"/>
      <c r="TT554" s="227"/>
      <c r="TU554" s="227"/>
      <c r="TV554" s="227"/>
      <c r="TW554" s="227"/>
      <c r="TX554" s="227"/>
      <c r="TY554" s="227"/>
      <c r="TZ554" s="227"/>
      <c r="UA554" s="227"/>
      <c r="UB554" s="227"/>
      <c r="UC554" s="227"/>
      <c r="UD554" s="227"/>
      <c r="UE554" s="227"/>
      <c r="UF554" s="227"/>
      <c r="UG554" s="227"/>
      <c r="UH554" s="227"/>
      <c r="UI554" s="227"/>
      <c r="UJ554" s="227"/>
      <c r="UK554" s="227"/>
      <c r="UL554" s="227"/>
      <c r="UM554" s="227"/>
      <c r="UN554" s="227"/>
      <c r="UO554" s="227"/>
      <c r="UP554" s="227"/>
      <c r="UQ554" s="227"/>
      <c r="UR554" s="227"/>
      <c r="US554" s="227"/>
      <c r="UT554" s="227"/>
      <c r="UU554" s="227"/>
      <c r="UV554" s="227"/>
      <c r="UW554" s="227"/>
      <c r="UX554" s="227"/>
      <c r="UY554" s="227"/>
      <c r="UZ554" s="227"/>
      <c r="VA554" s="227"/>
      <c r="VB554" s="227"/>
      <c r="VC554" s="227"/>
      <c r="VD554" s="227"/>
      <c r="VE554" s="227"/>
      <c r="VF554" s="227"/>
      <c r="VG554" s="227"/>
      <c r="VH554" s="227"/>
      <c r="VI554" s="227"/>
      <c r="VJ554" s="227"/>
      <c r="VK554" s="227"/>
      <c r="VL554" s="227"/>
      <c r="VM554" s="227"/>
      <c r="VN554" s="227"/>
      <c r="VO554" s="227"/>
      <c r="VP554" s="227"/>
      <c r="VQ554" s="227"/>
      <c r="VR554" s="227"/>
      <c r="VS554" s="227"/>
      <c r="VT554" s="227"/>
      <c r="VU554" s="227"/>
      <c r="VV554" s="227"/>
      <c r="VW554" s="227"/>
      <c r="VX554" s="227"/>
      <c r="VY554" s="227"/>
      <c r="VZ554" s="227"/>
      <c r="WA554" s="227"/>
      <c r="WB554" s="227"/>
      <c r="WC554" s="227"/>
      <c r="WD554" s="227"/>
      <c r="WE554" s="227"/>
      <c r="WF554" s="227"/>
      <c r="WG554" s="227"/>
      <c r="WH554" s="227"/>
      <c r="WI554" s="227"/>
      <c r="WJ554" s="227"/>
      <c r="WK554" s="227"/>
      <c r="WL554" s="227"/>
      <c r="WM554" s="227"/>
      <c r="WN554" s="227"/>
      <c r="WO554" s="227"/>
      <c r="WP554" s="227"/>
      <c r="WQ554" s="227"/>
      <c r="WR554" s="227"/>
      <c r="WS554" s="227"/>
      <c r="WT554" s="227"/>
      <c r="WU554" s="227"/>
      <c r="WV554" s="227"/>
      <c r="WW554" s="227"/>
      <c r="WX554" s="227"/>
      <c r="WY554" s="227"/>
      <c r="WZ554" s="227"/>
      <c r="XA554" s="227"/>
      <c r="XB554" s="227"/>
      <c r="XC554" s="227"/>
      <c r="XD554" s="227"/>
      <c r="XE554" s="227"/>
      <c r="XF554" s="227"/>
      <c r="XG554" s="227"/>
      <c r="XH554" s="227"/>
      <c r="XI554" s="227"/>
      <c r="XJ554" s="227"/>
      <c r="XK554" s="227"/>
      <c r="XL554" s="227"/>
      <c r="XM554" s="227"/>
      <c r="XN554" s="227"/>
      <c r="XO554" s="227"/>
      <c r="XP554" s="227"/>
      <c r="XQ554" s="227"/>
      <c r="XR554" s="227"/>
      <c r="XS554" s="227"/>
      <c r="XT554" s="227"/>
      <c r="XU554" s="227"/>
      <c r="XV554" s="227"/>
      <c r="XW554" s="227"/>
      <c r="XX554" s="227"/>
      <c r="XY554" s="227"/>
      <c r="XZ554" s="227"/>
      <c r="YA554" s="227"/>
      <c r="YB554" s="227"/>
      <c r="YC554" s="227"/>
      <c r="YD554" s="227"/>
      <c r="YE554" s="227"/>
      <c r="YF554" s="227"/>
      <c r="YG554" s="227"/>
      <c r="YH554" s="227"/>
      <c r="YI554" s="227"/>
      <c r="YJ554" s="227"/>
      <c r="YK554" s="227"/>
      <c r="YL554" s="227"/>
      <c r="YM554" s="227"/>
      <c r="YN554" s="227"/>
      <c r="YO554" s="227"/>
      <c r="YP554" s="227"/>
      <c r="YQ554" s="227"/>
      <c r="YR554" s="227"/>
      <c r="YS554" s="227"/>
      <c r="YT554" s="227"/>
      <c r="YU554" s="227"/>
      <c r="YV554" s="227"/>
      <c r="YW554" s="227"/>
      <c r="YX554" s="227"/>
      <c r="YY554" s="227"/>
      <c r="YZ554" s="227"/>
      <c r="ZA554" s="227"/>
      <c r="ZB554" s="227"/>
      <c r="ZC554" s="227"/>
      <c r="ZD554" s="227"/>
      <c r="ZE554" s="227"/>
      <c r="ZF554" s="227"/>
      <c r="ZG554" s="227"/>
      <c r="ZH554" s="227"/>
      <c r="ZI554" s="227"/>
      <c r="ZJ554" s="227"/>
      <c r="ZK554" s="227"/>
      <c r="ZL554" s="227"/>
      <c r="ZM554" s="227"/>
      <c r="ZN554" s="227"/>
      <c r="ZO554" s="227"/>
      <c r="ZP554" s="227"/>
      <c r="ZQ554" s="227"/>
      <c r="ZR554" s="227"/>
      <c r="ZS554" s="227"/>
      <c r="ZT554" s="227"/>
      <c r="ZU554" s="227"/>
      <c r="ZV554" s="227"/>
      <c r="ZW554" s="227"/>
      <c r="ZX554" s="227"/>
      <c r="ZY554" s="227"/>
      <c r="ZZ554" s="227"/>
      <c r="AAA554" s="227"/>
      <c r="AAB554" s="227"/>
      <c r="AAC554" s="227"/>
      <c r="AAD554" s="227"/>
      <c r="AAE554" s="227"/>
      <c r="AAF554" s="227"/>
      <c r="AAG554" s="227"/>
      <c r="AAH554" s="227"/>
      <c r="AAI554" s="227"/>
      <c r="AAJ554" s="227"/>
      <c r="AAK554" s="227"/>
      <c r="AAL554" s="227"/>
      <c r="AAM554" s="227"/>
      <c r="AAN554" s="227"/>
      <c r="AAO554" s="227"/>
      <c r="AAP554" s="227"/>
      <c r="AAQ554" s="227"/>
      <c r="AAR554" s="227"/>
      <c r="AAS554" s="227"/>
      <c r="AAT554" s="227"/>
      <c r="AAU554" s="227"/>
      <c r="AAV554" s="227"/>
      <c r="AAW554" s="227"/>
      <c r="AAX554" s="227"/>
      <c r="AAY554" s="227"/>
      <c r="AAZ554" s="227"/>
      <c r="ABA554" s="227"/>
      <c r="ABB554" s="227"/>
      <c r="ABC554" s="227"/>
      <c r="ABD554" s="227"/>
      <c r="ABE554" s="227"/>
      <c r="ABF554" s="227"/>
      <c r="ABG554" s="227"/>
      <c r="ABH554" s="227"/>
      <c r="ABI554" s="227"/>
      <c r="ABJ554" s="227"/>
      <c r="ABK554" s="227"/>
      <c r="ABL554" s="227"/>
      <c r="ABM554" s="227"/>
      <c r="ABN554" s="227"/>
      <c r="ABO554" s="227"/>
      <c r="ABP554" s="227"/>
      <c r="ABQ554" s="227"/>
      <c r="ABR554" s="227"/>
      <c r="ABS554" s="227"/>
      <c r="ABT554" s="227"/>
      <c r="ABU554" s="227"/>
      <c r="ABV554" s="227"/>
      <c r="ABW554" s="227"/>
      <c r="ABX554" s="227"/>
      <c r="ABY554" s="227"/>
      <c r="ABZ554" s="227"/>
      <c r="ACA554" s="227"/>
      <c r="ACB554" s="227"/>
      <c r="ACC554" s="227"/>
      <c r="ACD554" s="227"/>
      <c r="ACE554" s="227"/>
      <c r="ACF554" s="227"/>
      <c r="ACG554" s="227"/>
      <c r="ACH554" s="227"/>
      <c r="ACI554" s="227"/>
      <c r="ACJ554" s="227"/>
      <c r="ACK554" s="227"/>
      <c r="ACL554" s="227"/>
      <c r="ACM554" s="227"/>
      <c r="ACN554" s="227"/>
      <c r="ACO554" s="227"/>
      <c r="ACP554" s="227"/>
      <c r="ACQ554" s="227"/>
      <c r="ACR554" s="227"/>
      <c r="ACS554" s="227"/>
      <c r="ACT554" s="227"/>
      <c r="ACU554" s="227"/>
      <c r="ACV554" s="227"/>
      <c r="ACW554" s="227"/>
      <c r="ACX554" s="227"/>
      <c r="ACY554" s="227"/>
      <c r="ACZ554" s="227"/>
      <c r="ADA554" s="227"/>
      <c r="ADB554" s="227"/>
      <c r="ADC554" s="227"/>
      <c r="ADD554" s="227"/>
      <c r="ADE554" s="227"/>
      <c r="ADF554" s="227"/>
      <c r="ADG554" s="227"/>
      <c r="ADH554" s="227"/>
      <c r="ADI554" s="227"/>
      <c r="ADJ554" s="227"/>
      <c r="ADK554" s="227"/>
      <c r="ADL554" s="227"/>
      <c r="ADM554" s="227"/>
      <c r="ADN554" s="227"/>
      <c r="ADO554" s="227"/>
      <c r="ADP554" s="227"/>
      <c r="ADQ554" s="227"/>
      <c r="ADR554" s="227"/>
      <c r="ADS554" s="227"/>
      <c r="ADT554" s="227"/>
      <c r="ADU554" s="227"/>
      <c r="ADV554" s="227"/>
      <c r="ADW554" s="227"/>
      <c r="ADX554" s="227"/>
      <c r="ADY554" s="227"/>
      <c r="ADZ554" s="227"/>
      <c r="AEA554" s="227"/>
      <c r="AEB554" s="227"/>
      <c r="AEC554" s="227"/>
      <c r="AED554" s="227"/>
      <c r="AEE554" s="227"/>
      <c r="AEF554" s="227"/>
      <c r="AEG554" s="227"/>
      <c r="AEH554" s="227"/>
      <c r="AEI554" s="227"/>
      <c r="AEJ554" s="227"/>
      <c r="AEK554" s="227"/>
      <c r="AEL554" s="227"/>
      <c r="AEM554" s="227"/>
      <c r="AEN554" s="227"/>
      <c r="AEO554" s="227"/>
      <c r="AEP554" s="227"/>
      <c r="AEQ554" s="227"/>
      <c r="AER554" s="227"/>
      <c r="AES554" s="227"/>
      <c r="AET554" s="227"/>
      <c r="AEU554" s="227"/>
      <c r="AEV554" s="227"/>
      <c r="AEW554" s="227"/>
      <c r="AEX554" s="227"/>
      <c r="AEY554" s="227"/>
      <c r="AEZ554" s="227"/>
      <c r="AFA554" s="227"/>
      <c r="AFB554" s="227"/>
      <c r="AFC554" s="227"/>
      <c r="AFD554" s="227"/>
      <c r="AFE554" s="227"/>
      <c r="AFF554" s="227"/>
      <c r="AFG554" s="227"/>
      <c r="AFH554" s="227"/>
      <c r="AFI554" s="227"/>
      <c r="AFJ554" s="227"/>
      <c r="AFK554" s="227"/>
      <c r="AFL554" s="227"/>
      <c r="AFM554" s="227"/>
      <c r="AFN554" s="227"/>
      <c r="AFO554" s="227"/>
      <c r="AFP554" s="227"/>
      <c r="AFQ554" s="227"/>
      <c r="AFR554" s="227"/>
      <c r="AFS554" s="227"/>
      <c r="AFT554" s="227"/>
      <c r="AFU554" s="227"/>
      <c r="AFV554" s="227"/>
      <c r="AFW554" s="227"/>
      <c r="AFX554" s="227"/>
      <c r="AFY554" s="227"/>
      <c r="AFZ554" s="227"/>
      <c r="AGA554" s="227"/>
      <c r="AGB554" s="227"/>
      <c r="AGC554" s="227"/>
      <c r="AGD554" s="227"/>
      <c r="AGE554" s="227"/>
      <c r="AGF554" s="227"/>
      <c r="AGG554" s="227"/>
      <c r="AGH554" s="227"/>
      <c r="AGI554" s="227"/>
      <c r="AGJ554" s="227"/>
      <c r="AGK554" s="227"/>
      <c r="AGL554" s="227"/>
      <c r="AGM554" s="227"/>
      <c r="AGN554" s="227"/>
      <c r="AGO554" s="227"/>
      <c r="AGP554" s="227"/>
      <c r="AGQ554" s="227"/>
      <c r="AGR554" s="227"/>
      <c r="AGS554" s="227"/>
      <c r="AGT554" s="227"/>
      <c r="AGU554" s="227"/>
      <c r="AGV554" s="227"/>
      <c r="AGW554" s="227"/>
      <c r="AGX554" s="227"/>
      <c r="AGY554" s="227"/>
      <c r="AGZ554" s="227"/>
      <c r="AHA554" s="227"/>
      <c r="AHB554" s="227"/>
      <c r="AHC554" s="227"/>
      <c r="AHD554" s="227"/>
      <c r="AHE554" s="227"/>
      <c r="AHF554" s="227"/>
      <c r="AHG554" s="227"/>
      <c r="AHH554" s="227"/>
      <c r="AHI554" s="227"/>
      <c r="AHJ554" s="227"/>
      <c r="AHK554" s="227"/>
      <c r="AHL554" s="227"/>
      <c r="AHM554" s="227"/>
      <c r="AHN554" s="227"/>
      <c r="AHO554" s="227"/>
      <c r="AHP554" s="227"/>
      <c r="AHQ554" s="227"/>
      <c r="AHR554" s="227"/>
      <c r="AHS554" s="227"/>
      <c r="AHT554" s="227"/>
      <c r="AHU554" s="227"/>
      <c r="AHV554" s="227"/>
      <c r="AHW554" s="227"/>
      <c r="AHX554" s="227"/>
      <c r="AHY554" s="227"/>
      <c r="AHZ554" s="227"/>
      <c r="AIA554" s="227"/>
      <c r="AIB554" s="227"/>
      <c r="AIC554" s="227"/>
      <c r="AID554" s="227"/>
      <c r="AIE554" s="227"/>
      <c r="AIF554" s="227"/>
      <c r="AIG554" s="227"/>
      <c r="AIH554" s="227"/>
      <c r="AII554" s="227"/>
      <c r="AIJ554" s="227"/>
      <c r="AIK554" s="227"/>
      <c r="AIL554" s="227"/>
      <c r="AIM554" s="227"/>
      <c r="AIN554" s="227"/>
      <c r="AIO554" s="227"/>
      <c r="AIP554" s="227"/>
      <c r="AIQ554" s="227"/>
      <c r="AIR554" s="227"/>
      <c r="AIS554" s="227"/>
      <c r="AIT554" s="227"/>
      <c r="AIU554" s="227"/>
      <c r="AIV554" s="227"/>
      <c r="AIW554" s="227"/>
      <c r="AIX554" s="227"/>
      <c r="AIY554" s="227"/>
      <c r="AIZ554" s="227"/>
      <c r="AJA554" s="227"/>
      <c r="AJB554" s="227"/>
      <c r="AJC554" s="227"/>
      <c r="AJD554" s="227"/>
      <c r="AJE554" s="227"/>
      <c r="AJF554" s="227"/>
      <c r="AJG554" s="227"/>
      <c r="AJH554" s="227"/>
      <c r="AJI554" s="227"/>
      <c r="AJJ554" s="227"/>
      <c r="AJK554" s="227"/>
      <c r="AJL554" s="227"/>
      <c r="AJM554" s="227"/>
      <c r="AJN554" s="227"/>
      <c r="AJO554" s="227"/>
      <c r="AJP554" s="227"/>
      <c r="AJQ554" s="227"/>
      <c r="AJR554" s="227"/>
      <c r="AJS554" s="227"/>
      <c r="AJT554" s="227"/>
      <c r="AJU554" s="227"/>
      <c r="AJV554" s="227"/>
      <c r="AJW554" s="227"/>
      <c r="AJX554" s="227"/>
      <c r="AJY554" s="227"/>
      <c r="AJZ554" s="227"/>
      <c r="AKA554" s="227"/>
      <c r="AKB554" s="227"/>
      <c r="AKC554" s="227"/>
      <c r="AKD554" s="227"/>
      <c r="AKE554" s="227"/>
      <c r="AKF554" s="227"/>
      <c r="AKG554" s="227"/>
      <c r="AKH554" s="227"/>
      <c r="AKI554" s="227"/>
      <c r="AKJ554" s="227"/>
      <c r="AKK554" s="227"/>
      <c r="AKL554" s="227"/>
      <c r="AKM554" s="227"/>
      <c r="AKN554" s="227"/>
      <c r="AKO554" s="227"/>
      <c r="AKP554" s="227"/>
      <c r="AKQ554" s="227"/>
      <c r="AKR554" s="227"/>
      <c r="AKS554" s="227"/>
      <c r="AKT554" s="227"/>
      <c r="AKU554" s="227"/>
      <c r="AKV554" s="227"/>
      <c r="AKW554" s="227"/>
      <c r="AKX554" s="227"/>
      <c r="AKY554" s="227"/>
      <c r="AKZ554" s="227"/>
      <c r="ALA554" s="227"/>
      <c r="ALB554" s="227"/>
      <c r="ALC554" s="227"/>
      <c r="ALD554" s="227"/>
      <c r="ALE554" s="227"/>
      <c r="ALF554" s="227"/>
      <c r="ALG554" s="227"/>
      <c r="ALH554" s="227"/>
      <c r="ALI554" s="227"/>
      <c r="ALJ554" s="227"/>
      <c r="ALK554" s="227"/>
      <c r="ALL554" s="227"/>
      <c r="ALM554" s="227"/>
      <c r="ALN554" s="227"/>
      <c r="ALO554" s="227"/>
      <c r="ALP554" s="227"/>
      <c r="ALQ554" s="227"/>
      <c r="ALR554" s="227"/>
      <c r="ALS554" s="227"/>
      <c r="ALT554" s="227"/>
      <c r="ALU554" s="227"/>
      <c r="ALV554" s="227"/>
      <c r="ALW554" s="227"/>
      <c r="ALX554" s="227"/>
      <c r="ALY554" s="227"/>
      <c r="ALZ554" s="227"/>
      <c r="AMA554" s="227"/>
      <c r="AMB554" s="227"/>
      <c r="AMC554" s="227"/>
      <c r="AMD554" s="227"/>
      <c r="AME554" s="227"/>
      <c r="AMF554" s="227"/>
      <c r="AMG554" s="227"/>
      <c r="AMH554" s="227"/>
      <c r="AMI554" s="227"/>
      <c r="AMJ554" s="227"/>
      <c r="AMK554" s="227"/>
      <c r="AML554" s="227"/>
      <c r="AMM554" s="227"/>
      <c r="AMN554" s="227"/>
      <c r="AMO554" s="227"/>
      <c r="AMP554" s="227"/>
      <c r="AMQ554" s="227"/>
      <c r="AMR554" s="227"/>
      <c r="AMS554" s="227"/>
      <c r="AMT554" s="227"/>
      <c r="AMU554" s="227"/>
      <c r="AMV554" s="227"/>
      <c r="AMW554" s="227"/>
      <c r="AMX554" s="227"/>
    </row>
    <row r="555" spans="1:1038" ht="18" customHeight="1">
      <c r="A555" s="389" t="s">
        <v>2065</v>
      </c>
      <c r="B555" s="226" t="s">
        <v>1647</v>
      </c>
      <c r="C555" s="226"/>
      <c r="D555" s="226" t="s">
        <v>1279</v>
      </c>
      <c r="E555" s="226">
        <v>75</v>
      </c>
      <c r="F555" s="226">
        <v>2</v>
      </c>
      <c r="G555" s="558" t="str">
        <f t="shared" si="220"/>
        <v>75-2</v>
      </c>
      <c r="H555" s="226">
        <v>0</v>
      </c>
      <c r="I555">
        <v>70</v>
      </c>
      <c r="J555" s="544">
        <f t="shared" si="177"/>
        <v>1</v>
      </c>
      <c r="K555" s="545" t="b">
        <f>IF(J556=1,IF(((VLOOKUP($G555,[1]Depth_Lookup!A$3:J$410,9,FALSE))-(I555/100))=0,"Good",IF(((VLOOKUP($G555,[1]Depth_Lookup!$A$3:$J$550,9,FALSE))-(I555/100))&gt;0,"Too Short","Too Long")))</f>
        <v>0</v>
      </c>
      <c r="L555" s="171">
        <f>(VLOOKUP($G555,Depth_Lookup!$A$3:$J$410,10,FALSE))+(H555/100)</f>
        <v>186.45500000000001</v>
      </c>
      <c r="M555" s="171">
        <f>(VLOOKUP($G555,Depth_Lookup!$A$3:$J$410,10,FALSE))+(I555/100)</f>
        <v>187.155</v>
      </c>
      <c r="N555" s="232" t="s">
        <v>2095</v>
      </c>
      <c r="O555" s="226">
        <v>1</v>
      </c>
      <c r="P555" s="226" t="s">
        <v>853</v>
      </c>
      <c r="Q555" s="226" t="s">
        <v>125</v>
      </c>
      <c r="R555" s="391" t="str">
        <f t="shared" si="175"/>
        <v>SerpentinizedHarzburgite</v>
      </c>
      <c r="S555" s="226" t="s">
        <v>700</v>
      </c>
      <c r="T555" s="226" t="s">
        <v>587</v>
      </c>
      <c r="U555" s="226"/>
      <c r="V555" s="226"/>
      <c r="W555" s="226" t="s">
        <v>102</v>
      </c>
      <c r="X555" s="391">
        <f>VLOOKUP(W555,[1]definitions_list_lookup!A$13:B$19,2,0)</f>
        <v>5</v>
      </c>
      <c r="Y555" s="226" t="s">
        <v>90</v>
      </c>
      <c r="Z555" s="226" t="s">
        <v>91</v>
      </c>
      <c r="AA555" s="226" t="s">
        <v>1685</v>
      </c>
      <c r="AB555" s="226"/>
      <c r="AC555" s="226"/>
      <c r="AD555" s="226"/>
      <c r="AE555" s="393"/>
      <c r="AF555" s="558" t="e">
        <f>VLOOKUP(AE555,[1]definitions_list_mag!$V$12:$W$15,2,0)</f>
        <v>#N/A</v>
      </c>
      <c r="AG555" s="394"/>
      <c r="AH555" s="226"/>
      <c r="AI555" s="257">
        <v>77</v>
      </c>
      <c r="AJ555" s="226"/>
      <c r="AK555" s="226"/>
      <c r="AL555" s="226"/>
      <c r="AM555" s="226"/>
      <c r="AN555" s="226"/>
      <c r="AO555" s="257"/>
      <c r="AP555" s="226"/>
      <c r="AQ555" s="226"/>
      <c r="AR555" s="226"/>
      <c r="AS555" s="226"/>
      <c r="AT555" s="226"/>
      <c r="AU555" s="257">
        <v>2</v>
      </c>
      <c r="AV555" s="226">
        <v>2</v>
      </c>
      <c r="AW555" s="226">
        <v>1</v>
      </c>
      <c r="AX555" s="226" t="s">
        <v>110</v>
      </c>
      <c r="AY555" s="226" t="s">
        <v>103</v>
      </c>
      <c r="AZ555" s="226"/>
      <c r="BA555" s="257">
        <v>20</v>
      </c>
      <c r="BB555" s="226">
        <v>8</v>
      </c>
      <c r="BC555" s="226">
        <v>4</v>
      </c>
      <c r="BD555" s="226" t="s">
        <v>118</v>
      </c>
      <c r="BE555" s="226" t="s">
        <v>103</v>
      </c>
      <c r="BF555" s="226" t="s">
        <v>2067</v>
      </c>
      <c r="BG555" s="257"/>
      <c r="BH555" s="226"/>
      <c r="BI555" s="226"/>
      <c r="BJ555" s="226"/>
      <c r="BK555" s="226"/>
      <c r="BL555" s="226"/>
      <c r="BM555" s="257">
        <v>1</v>
      </c>
      <c r="BN555" s="226">
        <v>1</v>
      </c>
      <c r="BO555" s="226">
        <v>0.5</v>
      </c>
      <c r="BP555" s="226"/>
      <c r="BQ555" s="226"/>
      <c r="BR555" s="226"/>
      <c r="BS555" s="226"/>
      <c r="BT555" s="226"/>
      <c r="BU555" s="226"/>
      <c r="BV555" s="226"/>
      <c r="BW555" s="226"/>
      <c r="BX555" s="226"/>
      <c r="BY555" s="257"/>
      <c r="BZ555" s="226"/>
      <c r="CA555" s="226"/>
      <c r="CB555" s="226"/>
      <c r="CC555" s="226"/>
      <c r="CD555" s="226"/>
      <c r="CE555" s="226"/>
      <c r="CF555" s="399">
        <f t="shared" si="178"/>
        <v>100</v>
      </c>
      <c r="CG555" s="259"/>
      <c r="CH555" s="559" t="s">
        <v>1329</v>
      </c>
      <c r="CI555" s="559">
        <v>90</v>
      </c>
      <c r="CJ555" s="559" t="s">
        <v>514</v>
      </c>
      <c r="CK555" s="564"/>
      <c r="CL555" s="560"/>
      <c r="CM555" s="560"/>
      <c r="CN555" s="560"/>
      <c r="CO555" s="560"/>
      <c r="CP555" s="560"/>
      <c r="CQ555" s="560"/>
      <c r="CR555" s="560"/>
      <c r="CS555" s="560"/>
      <c r="CT555" s="560"/>
      <c r="CU555" s="560"/>
      <c r="CV555" s="560"/>
      <c r="CW555" s="560"/>
      <c r="CX555" s="560"/>
      <c r="CY555" s="560"/>
      <c r="CZ555" s="560"/>
      <c r="DA555" s="560"/>
      <c r="DB555" s="560">
        <v>85</v>
      </c>
      <c r="DC555" s="561">
        <v>15</v>
      </c>
      <c r="DD555" s="560"/>
      <c r="DE555" s="560"/>
      <c r="DF555" s="560"/>
      <c r="DG555" s="560"/>
      <c r="DH555" s="560"/>
      <c r="DI555" s="560"/>
      <c r="DJ555" s="560"/>
      <c r="DK555" s="396"/>
      <c r="DL555" s="259"/>
      <c r="DM555" s="560"/>
      <c r="DN555" s="560"/>
      <c r="DO555" s="563"/>
      <c r="DP555" s="564"/>
      <c r="DQ555" s="565"/>
      <c r="DR555" s="563"/>
      <c r="DS555" s="565"/>
      <c r="DT555" s="543" t="s">
        <v>2092</v>
      </c>
      <c r="DU555" s="566"/>
      <c r="DV555" s="566"/>
      <c r="DW555" s="400" t="e">
        <f>VLOOKUP(P555,[1]definitions_list_lookup!$K$30:$L$54,2,0)</f>
        <v>#N/A</v>
      </c>
      <c r="DX555" s="567" t="s">
        <v>1716</v>
      </c>
      <c r="DY555" s="567" t="s">
        <v>2094</v>
      </c>
      <c r="DZ555" s="155"/>
      <c r="EA555" s="155"/>
      <c r="ED555" s="229" t="s">
        <v>2517</v>
      </c>
      <c r="EE555" s="140"/>
      <c r="EG555" s="140"/>
      <c r="EI555" s="218"/>
      <c r="EJ555" s="143"/>
      <c r="EK555" s="221"/>
      <c r="EM555" s="109"/>
      <c r="EN555" s="109"/>
      <c r="EZ555" s="192" t="e">
        <f t="shared" si="185"/>
        <v>#DIV/0!</v>
      </c>
      <c r="FA555" s="192" t="e">
        <f t="shared" si="186"/>
        <v>#DIV/0!</v>
      </c>
      <c r="FB555" s="192" t="e">
        <f t="shared" si="187"/>
        <v>#DIV/0!</v>
      </c>
      <c r="FC555" s="192" t="e">
        <f t="shared" si="188"/>
        <v>#DIV/0!</v>
      </c>
      <c r="FD555" s="192" t="e">
        <f t="shared" si="189"/>
        <v>#DIV/0!</v>
      </c>
      <c r="FE555" s="193" t="e">
        <f t="shared" si="190"/>
        <v>#DIV/0!</v>
      </c>
      <c r="FF555" s="194" t="e">
        <f t="shared" si="191"/>
        <v>#DIV/0!</v>
      </c>
      <c r="FI555" s="778">
        <f t="shared" si="192"/>
        <v>0</v>
      </c>
      <c r="FJ555" s="779" t="e">
        <f t="shared" si="193"/>
        <v>#DIV/0!</v>
      </c>
      <c r="FK555" s="779" t="e">
        <f t="shared" si="194"/>
        <v>#DIV/0!</v>
      </c>
      <c r="FL555" s="780" t="e">
        <f t="shared" si="195"/>
        <v>#DIV/0!</v>
      </c>
      <c r="FM555" s="169" t="e">
        <f t="shared" si="196"/>
        <v>#DIV/0!</v>
      </c>
      <c r="FN555" s="783" t="e">
        <f t="shared" si="197"/>
        <v>#DIV/0!</v>
      </c>
    </row>
    <row r="556" spans="1:1038" s="288" customFormat="1" ht="18" customHeight="1">
      <c r="A556" s="352" t="s">
        <v>2065</v>
      </c>
      <c r="B556" s="227" t="s">
        <v>1647</v>
      </c>
      <c r="C556" s="227"/>
      <c r="D556" s="227" t="s">
        <v>1279</v>
      </c>
      <c r="E556" s="227">
        <v>75</v>
      </c>
      <c r="F556" s="227">
        <v>2</v>
      </c>
      <c r="G556" s="570" t="str">
        <f t="shared" si="220"/>
        <v>75-2</v>
      </c>
      <c r="H556" s="227">
        <v>70</v>
      </c>
      <c r="I556" s="479">
        <v>73</v>
      </c>
      <c r="J556" s="477">
        <f t="shared" si="177"/>
        <v>0</v>
      </c>
      <c r="K556" s="478" t="str">
        <f>IF(J557=1,IF(((VLOOKUP($G556,[1]Depth_Lookup!A$3:J$410,9,FALSE))-(I556/100))=0,"Good",IF(((VLOOKUP($G556,[1]Depth_Lookup!$A$3:$J$550,9,FALSE))-(I556/100))&gt;0,"Too Short","Too Long")))</f>
        <v>Good</v>
      </c>
      <c r="L556" s="171">
        <f>(VLOOKUP($G556,Depth_Lookup!$A$3:$J$410,10,FALSE))+(H556/100)</f>
        <v>187.155</v>
      </c>
      <c r="M556" s="171">
        <f>(VLOOKUP($G556,Depth_Lookup!$A$3:$J$410,10,FALSE))+(I556/100)</f>
        <v>187.185</v>
      </c>
      <c r="N556" s="230" t="s">
        <v>2096</v>
      </c>
      <c r="O556" s="227">
        <v>1</v>
      </c>
      <c r="P556" s="227" t="s">
        <v>853</v>
      </c>
      <c r="Q556" s="227" t="s">
        <v>125</v>
      </c>
      <c r="R556" s="286" t="str">
        <f t="shared" si="175"/>
        <v>SerpentinizedHarzburgite</v>
      </c>
      <c r="S556" s="227" t="s">
        <v>587</v>
      </c>
      <c r="T556" s="227" t="s">
        <v>700</v>
      </c>
      <c r="U556" s="227" t="s">
        <v>108</v>
      </c>
      <c r="V556" s="227" t="s">
        <v>509</v>
      </c>
      <c r="W556" s="227" t="s">
        <v>102</v>
      </c>
      <c r="X556" s="286">
        <f>VLOOKUP(W556,[1]definitions_list_lookup!A$13:B$19,2,0)</f>
        <v>5</v>
      </c>
      <c r="Y556" s="227" t="s">
        <v>90</v>
      </c>
      <c r="Z556" s="227" t="s">
        <v>91</v>
      </c>
      <c r="AA556" s="227" t="s">
        <v>1685</v>
      </c>
      <c r="AB556" s="227"/>
      <c r="AC556" s="227"/>
      <c r="AD556" s="227"/>
      <c r="AE556" s="233"/>
      <c r="AF556" s="570" t="e">
        <f>VLOOKUP(AE556,[1]definitions_list_mag!$V$12:$W$15,2,0)</f>
        <v>#N/A</v>
      </c>
      <c r="AG556" s="237"/>
      <c r="AH556" s="227"/>
      <c r="AI556" s="240">
        <v>77</v>
      </c>
      <c r="AJ556" s="227"/>
      <c r="AK556" s="227"/>
      <c r="AL556" s="227"/>
      <c r="AM556" s="227"/>
      <c r="AN556" s="227"/>
      <c r="AO556" s="240"/>
      <c r="AP556" s="227"/>
      <c r="AQ556" s="227"/>
      <c r="AR556" s="227"/>
      <c r="AS556" s="227"/>
      <c r="AT556" s="227"/>
      <c r="AU556" s="240">
        <v>2</v>
      </c>
      <c r="AV556" s="227">
        <v>2</v>
      </c>
      <c r="AW556" s="227">
        <v>1</v>
      </c>
      <c r="AX556" s="227" t="s">
        <v>110</v>
      </c>
      <c r="AY556" s="227" t="s">
        <v>103</v>
      </c>
      <c r="AZ556" s="227"/>
      <c r="BA556" s="240">
        <v>20</v>
      </c>
      <c r="BB556" s="227">
        <v>8</v>
      </c>
      <c r="BC556" s="227">
        <v>4</v>
      </c>
      <c r="BD556" s="227" t="s">
        <v>118</v>
      </c>
      <c r="BE556" s="227" t="s">
        <v>103</v>
      </c>
      <c r="BF556" s="227" t="s">
        <v>2067</v>
      </c>
      <c r="BG556" s="240"/>
      <c r="BH556" s="227"/>
      <c r="BI556" s="227"/>
      <c r="BJ556" s="227"/>
      <c r="BK556" s="227"/>
      <c r="BL556" s="227"/>
      <c r="BM556" s="240">
        <v>1</v>
      </c>
      <c r="BN556" s="227">
        <v>1</v>
      </c>
      <c r="BO556" s="227">
        <v>0.5</v>
      </c>
      <c r="BP556" s="227"/>
      <c r="BQ556" s="227"/>
      <c r="BR556" s="227"/>
      <c r="BS556" s="227"/>
      <c r="BT556" s="227"/>
      <c r="BU556" s="227"/>
      <c r="BV556" s="227"/>
      <c r="BW556" s="227"/>
      <c r="BX556" s="227"/>
      <c r="BY556" s="240"/>
      <c r="BZ556" s="227"/>
      <c r="CA556" s="227"/>
      <c r="CB556" s="227"/>
      <c r="CC556" s="227"/>
      <c r="CD556" s="227"/>
      <c r="CE556" s="227"/>
      <c r="CF556" s="290">
        <f t="shared" si="178"/>
        <v>100</v>
      </c>
      <c r="CG556" s="148"/>
      <c r="CH556" s="571" t="s">
        <v>1845</v>
      </c>
      <c r="CI556" s="571">
        <v>90</v>
      </c>
      <c r="CJ556" s="571" t="s">
        <v>514</v>
      </c>
      <c r="CK556" s="572"/>
      <c r="CL556" s="572"/>
      <c r="CM556" s="572"/>
      <c r="CN556" s="572"/>
      <c r="CO556" s="572"/>
      <c r="CP556" s="572"/>
      <c r="CQ556" s="572"/>
      <c r="CR556" s="572"/>
      <c r="CS556" s="572"/>
      <c r="CT556" s="572"/>
      <c r="CU556" s="572"/>
      <c r="CV556" s="572"/>
      <c r="CW556" s="572"/>
      <c r="CX556" s="572"/>
      <c r="CY556" s="572"/>
      <c r="CZ556" s="572"/>
      <c r="DA556" s="572"/>
      <c r="DB556" s="572">
        <v>85</v>
      </c>
      <c r="DC556" s="573">
        <v>15</v>
      </c>
      <c r="DD556" s="572"/>
      <c r="DE556" s="572"/>
      <c r="DF556" s="572"/>
      <c r="DG556" s="572"/>
      <c r="DH556" s="572"/>
      <c r="DI556" s="572"/>
      <c r="DJ556" s="572"/>
      <c r="DK556" s="208"/>
      <c r="DL556" s="148"/>
      <c r="DM556" s="572"/>
      <c r="DN556" s="572"/>
      <c r="DO556" s="574"/>
      <c r="DP556" s="575"/>
      <c r="DQ556" s="576"/>
      <c r="DR556" s="574"/>
      <c r="DS556" s="576"/>
      <c r="DT556" s="283" t="s">
        <v>2097</v>
      </c>
      <c r="DU556" s="577"/>
      <c r="DV556" s="577"/>
      <c r="DW556" s="291" t="e">
        <f>VLOOKUP(P556,[1]definitions_list_lookup!$K$30:$L$54,2,0)</f>
        <v>#N/A</v>
      </c>
      <c r="DX556" s="578" t="s">
        <v>2098</v>
      </c>
      <c r="DY556" s="578" t="s">
        <v>1868</v>
      </c>
      <c r="DZ556" s="154"/>
      <c r="EA556" s="154"/>
      <c r="EB556" s="229"/>
      <c r="EC556" s="292"/>
      <c r="ED556" s="229" t="s">
        <v>2517</v>
      </c>
      <c r="EE556" s="293"/>
      <c r="EF556" s="294"/>
      <c r="EG556" s="293"/>
      <c r="EH556" s="295"/>
      <c r="EI556" s="296"/>
      <c r="EJ556" s="297"/>
      <c r="EK556" s="298"/>
      <c r="EL556" s="293"/>
      <c r="EM556" s="295"/>
      <c r="EN556" s="295"/>
      <c r="EO556" s="321"/>
      <c r="EP556" s="321"/>
      <c r="EQ556" s="321"/>
      <c r="ER556" s="321"/>
      <c r="ES556" s="321"/>
      <c r="ET556" s="321"/>
      <c r="EU556" s="321"/>
      <c r="EV556" s="322"/>
      <c r="EW556" s="322"/>
      <c r="EX556" s="322"/>
      <c r="EY556" s="322"/>
      <c r="EZ556" s="192" t="e">
        <f t="shared" si="185"/>
        <v>#DIV/0!</v>
      </c>
      <c r="FA556" s="192" t="e">
        <f t="shared" si="186"/>
        <v>#DIV/0!</v>
      </c>
      <c r="FB556" s="192" t="e">
        <f t="shared" si="187"/>
        <v>#DIV/0!</v>
      </c>
      <c r="FC556" s="192" t="e">
        <f t="shared" si="188"/>
        <v>#DIV/0!</v>
      </c>
      <c r="FD556" s="192" t="e">
        <f t="shared" si="189"/>
        <v>#DIV/0!</v>
      </c>
      <c r="FE556" s="193" t="e">
        <f t="shared" si="190"/>
        <v>#DIV/0!</v>
      </c>
      <c r="FF556" s="194" t="e">
        <f t="shared" si="191"/>
        <v>#DIV/0!</v>
      </c>
      <c r="FG556" s="293"/>
      <c r="FH556" s="295"/>
      <c r="FI556" s="778">
        <f t="shared" si="192"/>
        <v>0</v>
      </c>
      <c r="FJ556" s="779" t="e">
        <f t="shared" si="193"/>
        <v>#DIV/0!</v>
      </c>
      <c r="FK556" s="779" t="e">
        <f t="shared" si="194"/>
        <v>#DIV/0!</v>
      </c>
      <c r="FL556" s="780" t="e">
        <f t="shared" si="195"/>
        <v>#DIV/0!</v>
      </c>
      <c r="FM556" s="169" t="e">
        <f t="shared" si="196"/>
        <v>#DIV/0!</v>
      </c>
      <c r="FN556" s="783" t="e">
        <f t="shared" si="197"/>
        <v>#DIV/0!</v>
      </c>
      <c r="FO556" s="227"/>
      <c r="FP556" s="227"/>
      <c r="FQ556" s="227"/>
      <c r="FR556" s="227"/>
      <c r="FS556" s="227"/>
      <c r="FT556" s="227"/>
      <c r="FU556" s="227"/>
      <c r="FV556" s="227"/>
      <c r="FW556" s="227"/>
      <c r="FX556" s="227"/>
      <c r="FY556" s="227"/>
      <c r="FZ556" s="227"/>
      <c r="GA556" s="227"/>
      <c r="GB556" s="227"/>
      <c r="GC556" s="227"/>
      <c r="GD556" s="227"/>
      <c r="GE556" s="227"/>
      <c r="GF556" s="227"/>
      <c r="GG556" s="227"/>
      <c r="GH556" s="227"/>
      <c r="GI556" s="227"/>
      <c r="GJ556" s="227"/>
      <c r="GK556" s="227"/>
      <c r="GL556" s="227"/>
      <c r="GM556" s="227"/>
      <c r="GN556" s="227"/>
      <c r="GO556" s="227"/>
      <c r="GP556" s="227"/>
      <c r="GQ556" s="227"/>
      <c r="GR556" s="227"/>
      <c r="GS556" s="227"/>
      <c r="GT556" s="227"/>
      <c r="GU556" s="227"/>
      <c r="GV556" s="227"/>
      <c r="GW556" s="227"/>
      <c r="GX556" s="227"/>
      <c r="GY556" s="227"/>
      <c r="GZ556" s="227"/>
      <c r="HA556" s="227"/>
      <c r="HB556" s="227"/>
      <c r="HC556" s="227"/>
      <c r="HD556" s="227"/>
      <c r="HE556" s="227"/>
      <c r="HF556" s="227"/>
      <c r="HG556" s="227"/>
      <c r="HH556" s="227"/>
      <c r="HI556" s="227"/>
      <c r="HJ556" s="227"/>
      <c r="HK556" s="227"/>
      <c r="HL556" s="227"/>
      <c r="HM556" s="227"/>
      <c r="HN556" s="227"/>
      <c r="HO556" s="227"/>
      <c r="HP556" s="227"/>
      <c r="HQ556" s="227"/>
      <c r="HR556" s="227"/>
      <c r="HS556" s="227"/>
      <c r="HT556" s="227"/>
      <c r="HU556" s="227"/>
      <c r="HV556" s="227"/>
      <c r="HW556" s="227"/>
      <c r="HX556" s="227"/>
      <c r="HY556" s="227"/>
      <c r="HZ556" s="227"/>
      <c r="IA556" s="227"/>
      <c r="IB556" s="227"/>
      <c r="IC556" s="227"/>
      <c r="ID556" s="227"/>
      <c r="IE556" s="227"/>
      <c r="IF556" s="227"/>
      <c r="IG556" s="227"/>
      <c r="IH556" s="227"/>
      <c r="II556" s="227"/>
      <c r="IJ556" s="227"/>
      <c r="IK556" s="227"/>
      <c r="IL556" s="227"/>
      <c r="IM556" s="227"/>
      <c r="IN556" s="227"/>
      <c r="IO556" s="227"/>
      <c r="IP556" s="227"/>
      <c r="IQ556" s="227"/>
      <c r="IR556" s="227"/>
      <c r="IS556" s="227"/>
      <c r="IT556" s="227"/>
      <c r="IU556" s="227"/>
      <c r="IV556" s="227"/>
      <c r="IW556" s="227"/>
      <c r="IX556" s="227"/>
      <c r="IY556" s="227"/>
      <c r="IZ556" s="227"/>
      <c r="JA556" s="227"/>
      <c r="JB556" s="227"/>
      <c r="JC556" s="227"/>
      <c r="JD556" s="227"/>
      <c r="JE556" s="227"/>
      <c r="JF556" s="227"/>
      <c r="JG556" s="227"/>
      <c r="JH556" s="227"/>
      <c r="JI556" s="227"/>
      <c r="JJ556" s="227"/>
      <c r="JK556" s="227"/>
      <c r="JL556" s="227"/>
      <c r="JM556" s="227"/>
      <c r="JN556" s="227"/>
      <c r="JO556" s="227"/>
      <c r="JP556" s="227"/>
      <c r="JQ556" s="227"/>
      <c r="JR556" s="227"/>
      <c r="JS556" s="227"/>
      <c r="JT556" s="227"/>
      <c r="JU556" s="227"/>
      <c r="JV556" s="227"/>
      <c r="JW556" s="227"/>
      <c r="JX556" s="227"/>
      <c r="JY556" s="227"/>
      <c r="JZ556" s="227"/>
      <c r="KA556" s="227"/>
      <c r="KB556" s="227"/>
      <c r="KC556" s="227"/>
      <c r="KD556" s="227"/>
      <c r="KE556" s="227"/>
      <c r="KF556" s="227"/>
      <c r="KG556" s="227"/>
      <c r="KH556" s="227"/>
      <c r="KI556" s="227"/>
      <c r="KJ556" s="227"/>
      <c r="KK556" s="227"/>
      <c r="KL556" s="227"/>
      <c r="KM556" s="227"/>
      <c r="KN556" s="227"/>
      <c r="KO556" s="227"/>
      <c r="KP556" s="227"/>
      <c r="KQ556" s="227"/>
      <c r="KR556" s="227"/>
      <c r="KS556" s="227"/>
      <c r="KT556" s="227"/>
      <c r="KU556" s="227"/>
      <c r="KV556" s="227"/>
      <c r="KW556" s="227"/>
      <c r="KX556" s="227"/>
      <c r="KY556" s="227"/>
      <c r="KZ556" s="227"/>
      <c r="LA556" s="227"/>
      <c r="LB556" s="227"/>
      <c r="LC556" s="227"/>
      <c r="LD556" s="227"/>
      <c r="LE556" s="227"/>
      <c r="LF556" s="227"/>
      <c r="LG556" s="227"/>
      <c r="LH556" s="227"/>
      <c r="LI556" s="227"/>
      <c r="LJ556" s="227"/>
      <c r="LK556" s="227"/>
      <c r="LL556" s="227"/>
      <c r="LM556" s="227"/>
      <c r="LN556" s="227"/>
      <c r="LO556" s="227"/>
      <c r="LP556" s="227"/>
      <c r="LQ556" s="227"/>
      <c r="LR556" s="227"/>
      <c r="LS556" s="227"/>
      <c r="LT556" s="227"/>
      <c r="LU556" s="227"/>
      <c r="LV556" s="227"/>
      <c r="LW556" s="227"/>
      <c r="LX556" s="227"/>
      <c r="LY556" s="227"/>
      <c r="LZ556" s="227"/>
      <c r="MA556" s="227"/>
      <c r="MB556" s="227"/>
      <c r="MC556" s="227"/>
      <c r="MD556" s="227"/>
      <c r="ME556" s="227"/>
      <c r="MF556" s="227"/>
      <c r="MG556" s="227"/>
      <c r="MH556" s="227"/>
      <c r="MI556" s="227"/>
      <c r="MJ556" s="227"/>
      <c r="MK556" s="227"/>
      <c r="ML556" s="227"/>
      <c r="MM556" s="227"/>
      <c r="MN556" s="227"/>
      <c r="MO556" s="227"/>
      <c r="MP556" s="227"/>
      <c r="MQ556" s="227"/>
      <c r="MR556" s="227"/>
      <c r="MS556" s="227"/>
      <c r="MT556" s="227"/>
      <c r="MU556" s="227"/>
      <c r="MV556" s="227"/>
      <c r="MW556" s="227"/>
      <c r="MX556" s="227"/>
      <c r="MY556" s="227"/>
      <c r="MZ556" s="227"/>
      <c r="NA556" s="227"/>
      <c r="NB556" s="227"/>
      <c r="NC556" s="227"/>
      <c r="ND556" s="227"/>
      <c r="NE556" s="227"/>
      <c r="NF556" s="227"/>
      <c r="NG556" s="227"/>
      <c r="NH556" s="227"/>
      <c r="NI556" s="227"/>
      <c r="NJ556" s="227"/>
      <c r="NK556" s="227"/>
      <c r="NL556" s="227"/>
      <c r="NM556" s="227"/>
      <c r="NN556" s="227"/>
      <c r="NO556" s="227"/>
      <c r="NP556" s="227"/>
      <c r="NQ556" s="227"/>
      <c r="NR556" s="227"/>
      <c r="NS556" s="227"/>
      <c r="NT556" s="227"/>
      <c r="NU556" s="227"/>
      <c r="NV556" s="227"/>
      <c r="NW556" s="227"/>
      <c r="NX556" s="227"/>
      <c r="NY556" s="227"/>
      <c r="NZ556" s="227"/>
      <c r="OA556" s="227"/>
      <c r="OB556" s="227"/>
      <c r="OC556" s="227"/>
      <c r="OD556" s="227"/>
      <c r="OE556" s="227"/>
      <c r="OF556" s="227"/>
      <c r="OG556" s="227"/>
      <c r="OH556" s="227"/>
      <c r="OI556" s="227"/>
      <c r="OJ556" s="227"/>
      <c r="OK556" s="227"/>
      <c r="OL556" s="227"/>
      <c r="OM556" s="227"/>
      <c r="ON556" s="227"/>
      <c r="OO556" s="227"/>
      <c r="OP556" s="227"/>
      <c r="OQ556" s="227"/>
      <c r="OR556" s="227"/>
      <c r="OS556" s="227"/>
      <c r="OT556" s="227"/>
      <c r="OU556" s="227"/>
      <c r="OV556" s="227"/>
      <c r="OW556" s="227"/>
      <c r="OX556" s="227"/>
      <c r="OY556" s="227"/>
      <c r="OZ556" s="227"/>
      <c r="PA556" s="227"/>
      <c r="PB556" s="227"/>
      <c r="PC556" s="227"/>
      <c r="PD556" s="227"/>
      <c r="PE556" s="227"/>
      <c r="PF556" s="227"/>
      <c r="PG556" s="227"/>
      <c r="PH556" s="227"/>
      <c r="PI556" s="227"/>
      <c r="PJ556" s="227"/>
      <c r="PK556" s="227"/>
      <c r="PL556" s="227"/>
      <c r="PM556" s="227"/>
      <c r="PN556" s="227"/>
      <c r="PO556" s="227"/>
      <c r="PP556" s="227"/>
      <c r="PQ556" s="227"/>
      <c r="PR556" s="227"/>
      <c r="PS556" s="227"/>
      <c r="PT556" s="227"/>
      <c r="PU556" s="227"/>
      <c r="PV556" s="227"/>
      <c r="PW556" s="227"/>
      <c r="PX556" s="227"/>
      <c r="PY556" s="227"/>
      <c r="PZ556" s="227"/>
      <c r="QA556" s="227"/>
      <c r="QB556" s="227"/>
      <c r="QC556" s="227"/>
      <c r="QD556" s="227"/>
      <c r="QE556" s="227"/>
      <c r="QF556" s="227"/>
      <c r="QG556" s="227"/>
      <c r="QH556" s="227"/>
      <c r="QI556" s="227"/>
      <c r="QJ556" s="227"/>
      <c r="QK556" s="227"/>
      <c r="QL556" s="227"/>
      <c r="QM556" s="227"/>
      <c r="QN556" s="227"/>
      <c r="QO556" s="227"/>
      <c r="QP556" s="227"/>
      <c r="QQ556" s="227"/>
      <c r="QR556" s="227"/>
      <c r="QS556" s="227"/>
      <c r="QT556" s="227"/>
      <c r="QU556" s="227"/>
      <c r="QV556" s="227"/>
      <c r="QW556" s="227"/>
      <c r="QX556" s="227"/>
      <c r="QY556" s="227"/>
      <c r="QZ556" s="227"/>
      <c r="RA556" s="227"/>
      <c r="RB556" s="227"/>
      <c r="RC556" s="227"/>
      <c r="RD556" s="227"/>
      <c r="RE556" s="227"/>
      <c r="RF556" s="227"/>
      <c r="RG556" s="227"/>
      <c r="RH556" s="227"/>
      <c r="RI556" s="227"/>
      <c r="RJ556" s="227"/>
      <c r="RK556" s="227"/>
      <c r="RL556" s="227"/>
      <c r="RM556" s="227"/>
      <c r="RN556" s="227"/>
      <c r="RO556" s="227"/>
      <c r="RP556" s="227"/>
      <c r="RQ556" s="227"/>
      <c r="RR556" s="227"/>
      <c r="RS556" s="227"/>
      <c r="RT556" s="227"/>
      <c r="RU556" s="227"/>
      <c r="RV556" s="227"/>
      <c r="RW556" s="227"/>
      <c r="RX556" s="227"/>
      <c r="RY556" s="227"/>
      <c r="RZ556" s="227"/>
      <c r="SA556" s="227"/>
      <c r="SB556" s="227"/>
      <c r="SC556" s="227"/>
      <c r="SD556" s="227"/>
      <c r="SE556" s="227"/>
      <c r="SF556" s="227"/>
      <c r="SG556" s="227"/>
      <c r="SH556" s="227"/>
      <c r="SI556" s="227"/>
      <c r="SJ556" s="227"/>
      <c r="SK556" s="227"/>
      <c r="SL556" s="227"/>
      <c r="SM556" s="227"/>
      <c r="SN556" s="227"/>
      <c r="SO556" s="227"/>
      <c r="SP556" s="227"/>
      <c r="SQ556" s="227"/>
      <c r="SR556" s="227"/>
      <c r="SS556" s="227"/>
      <c r="ST556" s="227"/>
      <c r="SU556" s="227"/>
      <c r="SV556" s="227"/>
      <c r="SW556" s="227"/>
      <c r="SX556" s="227"/>
      <c r="SY556" s="227"/>
      <c r="SZ556" s="227"/>
      <c r="TA556" s="227"/>
      <c r="TB556" s="227"/>
      <c r="TC556" s="227"/>
      <c r="TD556" s="227"/>
      <c r="TE556" s="227"/>
      <c r="TF556" s="227"/>
      <c r="TG556" s="227"/>
      <c r="TH556" s="227"/>
      <c r="TI556" s="227"/>
      <c r="TJ556" s="227"/>
      <c r="TK556" s="227"/>
      <c r="TL556" s="227"/>
      <c r="TM556" s="227"/>
      <c r="TN556" s="227"/>
      <c r="TO556" s="227"/>
      <c r="TP556" s="227"/>
      <c r="TQ556" s="227"/>
      <c r="TR556" s="227"/>
      <c r="TS556" s="227"/>
      <c r="TT556" s="227"/>
      <c r="TU556" s="227"/>
      <c r="TV556" s="227"/>
      <c r="TW556" s="227"/>
      <c r="TX556" s="227"/>
      <c r="TY556" s="227"/>
      <c r="TZ556" s="227"/>
      <c r="UA556" s="227"/>
      <c r="UB556" s="227"/>
      <c r="UC556" s="227"/>
      <c r="UD556" s="227"/>
      <c r="UE556" s="227"/>
      <c r="UF556" s="227"/>
      <c r="UG556" s="227"/>
      <c r="UH556" s="227"/>
      <c r="UI556" s="227"/>
      <c r="UJ556" s="227"/>
      <c r="UK556" s="227"/>
      <c r="UL556" s="227"/>
      <c r="UM556" s="227"/>
      <c r="UN556" s="227"/>
      <c r="UO556" s="227"/>
      <c r="UP556" s="227"/>
      <c r="UQ556" s="227"/>
      <c r="UR556" s="227"/>
      <c r="US556" s="227"/>
      <c r="UT556" s="227"/>
      <c r="UU556" s="227"/>
      <c r="UV556" s="227"/>
      <c r="UW556" s="227"/>
      <c r="UX556" s="227"/>
      <c r="UY556" s="227"/>
      <c r="UZ556" s="227"/>
      <c r="VA556" s="227"/>
      <c r="VB556" s="227"/>
      <c r="VC556" s="227"/>
      <c r="VD556" s="227"/>
      <c r="VE556" s="227"/>
      <c r="VF556" s="227"/>
      <c r="VG556" s="227"/>
      <c r="VH556" s="227"/>
      <c r="VI556" s="227"/>
      <c r="VJ556" s="227"/>
      <c r="VK556" s="227"/>
      <c r="VL556" s="227"/>
      <c r="VM556" s="227"/>
      <c r="VN556" s="227"/>
      <c r="VO556" s="227"/>
      <c r="VP556" s="227"/>
      <c r="VQ556" s="227"/>
      <c r="VR556" s="227"/>
      <c r="VS556" s="227"/>
      <c r="VT556" s="227"/>
      <c r="VU556" s="227"/>
      <c r="VV556" s="227"/>
      <c r="VW556" s="227"/>
      <c r="VX556" s="227"/>
      <c r="VY556" s="227"/>
      <c r="VZ556" s="227"/>
      <c r="WA556" s="227"/>
      <c r="WB556" s="227"/>
      <c r="WC556" s="227"/>
      <c r="WD556" s="227"/>
      <c r="WE556" s="227"/>
      <c r="WF556" s="227"/>
      <c r="WG556" s="227"/>
      <c r="WH556" s="227"/>
      <c r="WI556" s="227"/>
      <c r="WJ556" s="227"/>
      <c r="WK556" s="227"/>
      <c r="WL556" s="227"/>
      <c r="WM556" s="227"/>
      <c r="WN556" s="227"/>
      <c r="WO556" s="227"/>
      <c r="WP556" s="227"/>
      <c r="WQ556" s="227"/>
      <c r="WR556" s="227"/>
      <c r="WS556" s="227"/>
      <c r="WT556" s="227"/>
      <c r="WU556" s="227"/>
      <c r="WV556" s="227"/>
      <c r="WW556" s="227"/>
      <c r="WX556" s="227"/>
      <c r="WY556" s="227"/>
      <c r="WZ556" s="227"/>
      <c r="XA556" s="227"/>
      <c r="XB556" s="227"/>
      <c r="XC556" s="227"/>
      <c r="XD556" s="227"/>
      <c r="XE556" s="227"/>
      <c r="XF556" s="227"/>
      <c r="XG556" s="227"/>
      <c r="XH556" s="227"/>
      <c r="XI556" s="227"/>
      <c r="XJ556" s="227"/>
      <c r="XK556" s="227"/>
      <c r="XL556" s="227"/>
      <c r="XM556" s="227"/>
      <c r="XN556" s="227"/>
      <c r="XO556" s="227"/>
      <c r="XP556" s="227"/>
      <c r="XQ556" s="227"/>
      <c r="XR556" s="227"/>
      <c r="XS556" s="227"/>
      <c r="XT556" s="227"/>
      <c r="XU556" s="227"/>
      <c r="XV556" s="227"/>
      <c r="XW556" s="227"/>
      <c r="XX556" s="227"/>
      <c r="XY556" s="227"/>
      <c r="XZ556" s="227"/>
      <c r="YA556" s="227"/>
      <c r="YB556" s="227"/>
      <c r="YC556" s="227"/>
      <c r="YD556" s="227"/>
      <c r="YE556" s="227"/>
      <c r="YF556" s="227"/>
      <c r="YG556" s="227"/>
      <c r="YH556" s="227"/>
      <c r="YI556" s="227"/>
      <c r="YJ556" s="227"/>
      <c r="YK556" s="227"/>
      <c r="YL556" s="227"/>
      <c r="YM556" s="227"/>
      <c r="YN556" s="227"/>
      <c r="YO556" s="227"/>
      <c r="YP556" s="227"/>
      <c r="YQ556" s="227"/>
      <c r="YR556" s="227"/>
      <c r="YS556" s="227"/>
      <c r="YT556" s="227"/>
      <c r="YU556" s="227"/>
      <c r="YV556" s="227"/>
      <c r="YW556" s="227"/>
      <c r="YX556" s="227"/>
      <c r="YY556" s="227"/>
      <c r="YZ556" s="227"/>
      <c r="ZA556" s="227"/>
      <c r="ZB556" s="227"/>
      <c r="ZC556" s="227"/>
      <c r="ZD556" s="227"/>
      <c r="ZE556" s="227"/>
      <c r="ZF556" s="227"/>
      <c r="ZG556" s="227"/>
      <c r="ZH556" s="227"/>
      <c r="ZI556" s="227"/>
      <c r="ZJ556" s="227"/>
      <c r="ZK556" s="227"/>
      <c r="ZL556" s="227"/>
      <c r="ZM556" s="227"/>
      <c r="ZN556" s="227"/>
      <c r="ZO556" s="227"/>
      <c r="ZP556" s="227"/>
      <c r="ZQ556" s="227"/>
      <c r="ZR556" s="227"/>
      <c r="ZS556" s="227"/>
      <c r="ZT556" s="227"/>
      <c r="ZU556" s="227"/>
      <c r="ZV556" s="227"/>
      <c r="ZW556" s="227"/>
      <c r="ZX556" s="227"/>
      <c r="ZY556" s="227"/>
      <c r="ZZ556" s="227"/>
      <c r="AAA556" s="227"/>
      <c r="AAB556" s="227"/>
      <c r="AAC556" s="227"/>
      <c r="AAD556" s="227"/>
      <c r="AAE556" s="227"/>
      <c r="AAF556" s="227"/>
      <c r="AAG556" s="227"/>
      <c r="AAH556" s="227"/>
      <c r="AAI556" s="227"/>
      <c r="AAJ556" s="227"/>
      <c r="AAK556" s="227"/>
      <c r="AAL556" s="227"/>
      <c r="AAM556" s="227"/>
      <c r="AAN556" s="227"/>
      <c r="AAO556" s="227"/>
      <c r="AAP556" s="227"/>
      <c r="AAQ556" s="227"/>
      <c r="AAR556" s="227"/>
      <c r="AAS556" s="227"/>
      <c r="AAT556" s="227"/>
      <c r="AAU556" s="227"/>
      <c r="AAV556" s="227"/>
      <c r="AAW556" s="227"/>
      <c r="AAX556" s="227"/>
      <c r="AAY556" s="227"/>
      <c r="AAZ556" s="227"/>
      <c r="ABA556" s="227"/>
      <c r="ABB556" s="227"/>
      <c r="ABC556" s="227"/>
      <c r="ABD556" s="227"/>
      <c r="ABE556" s="227"/>
      <c r="ABF556" s="227"/>
      <c r="ABG556" s="227"/>
      <c r="ABH556" s="227"/>
      <c r="ABI556" s="227"/>
      <c r="ABJ556" s="227"/>
      <c r="ABK556" s="227"/>
      <c r="ABL556" s="227"/>
      <c r="ABM556" s="227"/>
      <c r="ABN556" s="227"/>
      <c r="ABO556" s="227"/>
      <c r="ABP556" s="227"/>
      <c r="ABQ556" s="227"/>
      <c r="ABR556" s="227"/>
      <c r="ABS556" s="227"/>
      <c r="ABT556" s="227"/>
      <c r="ABU556" s="227"/>
      <c r="ABV556" s="227"/>
      <c r="ABW556" s="227"/>
      <c r="ABX556" s="227"/>
      <c r="ABY556" s="227"/>
      <c r="ABZ556" s="227"/>
      <c r="ACA556" s="227"/>
      <c r="ACB556" s="227"/>
      <c r="ACC556" s="227"/>
      <c r="ACD556" s="227"/>
      <c r="ACE556" s="227"/>
      <c r="ACF556" s="227"/>
      <c r="ACG556" s="227"/>
      <c r="ACH556" s="227"/>
      <c r="ACI556" s="227"/>
      <c r="ACJ556" s="227"/>
      <c r="ACK556" s="227"/>
      <c r="ACL556" s="227"/>
      <c r="ACM556" s="227"/>
      <c r="ACN556" s="227"/>
      <c r="ACO556" s="227"/>
      <c r="ACP556" s="227"/>
      <c r="ACQ556" s="227"/>
      <c r="ACR556" s="227"/>
      <c r="ACS556" s="227"/>
      <c r="ACT556" s="227"/>
      <c r="ACU556" s="227"/>
      <c r="ACV556" s="227"/>
      <c r="ACW556" s="227"/>
      <c r="ACX556" s="227"/>
      <c r="ACY556" s="227"/>
      <c r="ACZ556" s="227"/>
      <c r="ADA556" s="227"/>
      <c r="ADB556" s="227"/>
      <c r="ADC556" s="227"/>
      <c r="ADD556" s="227"/>
      <c r="ADE556" s="227"/>
      <c r="ADF556" s="227"/>
      <c r="ADG556" s="227"/>
      <c r="ADH556" s="227"/>
      <c r="ADI556" s="227"/>
      <c r="ADJ556" s="227"/>
      <c r="ADK556" s="227"/>
      <c r="ADL556" s="227"/>
      <c r="ADM556" s="227"/>
      <c r="ADN556" s="227"/>
      <c r="ADO556" s="227"/>
      <c r="ADP556" s="227"/>
      <c r="ADQ556" s="227"/>
      <c r="ADR556" s="227"/>
      <c r="ADS556" s="227"/>
      <c r="ADT556" s="227"/>
      <c r="ADU556" s="227"/>
      <c r="ADV556" s="227"/>
      <c r="ADW556" s="227"/>
      <c r="ADX556" s="227"/>
      <c r="ADY556" s="227"/>
      <c r="ADZ556" s="227"/>
      <c r="AEA556" s="227"/>
      <c r="AEB556" s="227"/>
      <c r="AEC556" s="227"/>
      <c r="AED556" s="227"/>
      <c r="AEE556" s="227"/>
      <c r="AEF556" s="227"/>
      <c r="AEG556" s="227"/>
      <c r="AEH556" s="227"/>
      <c r="AEI556" s="227"/>
      <c r="AEJ556" s="227"/>
      <c r="AEK556" s="227"/>
      <c r="AEL556" s="227"/>
      <c r="AEM556" s="227"/>
      <c r="AEN556" s="227"/>
      <c r="AEO556" s="227"/>
      <c r="AEP556" s="227"/>
      <c r="AEQ556" s="227"/>
      <c r="AER556" s="227"/>
      <c r="AES556" s="227"/>
      <c r="AET556" s="227"/>
      <c r="AEU556" s="227"/>
      <c r="AEV556" s="227"/>
      <c r="AEW556" s="227"/>
      <c r="AEX556" s="227"/>
      <c r="AEY556" s="227"/>
      <c r="AEZ556" s="227"/>
      <c r="AFA556" s="227"/>
      <c r="AFB556" s="227"/>
      <c r="AFC556" s="227"/>
      <c r="AFD556" s="227"/>
      <c r="AFE556" s="227"/>
      <c r="AFF556" s="227"/>
      <c r="AFG556" s="227"/>
      <c r="AFH556" s="227"/>
      <c r="AFI556" s="227"/>
      <c r="AFJ556" s="227"/>
      <c r="AFK556" s="227"/>
      <c r="AFL556" s="227"/>
      <c r="AFM556" s="227"/>
      <c r="AFN556" s="227"/>
      <c r="AFO556" s="227"/>
      <c r="AFP556" s="227"/>
      <c r="AFQ556" s="227"/>
      <c r="AFR556" s="227"/>
      <c r="AFS556" s="227"/>
      <c r="AFT556" s="227"/>
      <c r="AFU556" s="227"/>
      <c r="AFV556" s="227"/>
      <c r="AFW556" s="227"/>
      <c r="AFX556" s="227"/>
      <c r="AFY556" s="227"/>
      <c r="AFZ556" s="227"/>
      <c r="AGA556" s="227"/>
      <c r="AGB556" s="227"/>
      <c r="AGC556" s="227"/>
      <c r="AGD556" s="227"/>
      <c r="AGE556" s="227"/>
      <c r="AGF556" s="227"/>
      <c r="AGG556" s="227"/>
      <c r="AGH556" s="227"/>
      <c r="AGI556" s="227"/>
      <c r="AGJ556" s="227"/>
      <c r="AGK556" s="227"/>
      <c r="AGL556" s="227"/>
      <c r="AGM556" s="227"/>
      <c r="AGN556" s="227"/>
      <c r="AGO556" s="227"/>
      <c r="AGP556" s="227"/>
      <c r="AGQ556" s="227"/>
      <c r="AGR556" s="227"/>
      <c r="AGS556" s="227"/>
      <c r="AGT556" s="227"/>
      <c r="AGU556" s="227"/>
      <c r="AGV556" s="227"/>
      <c r="AGW556" s="227"/>
      <c r="AGX556" s="227"/>
      <c r="AGY556" s="227"/>
      <c r="AGZ556" s="227"/>
      <c r="AHA556" s="227"/>
      <c r="AHB556" s="227"/>
      <c r="AHC556" s="227"/>
      <c r="AHD556" s="227"/>
      <c r="AHE556" s="227"/>
      <c r="AHF556" s="227"/>
      <c r="AHG556" s="227"/>
      <c r="AHH556" s="227"/>
      <c r="AHI556" s="227"/>
      <c r="AHJ556" s="227"/>
      <c r="AHK556" s="227"/>
      <c r="AHL556" s="227"/>
      <c r="AHM556" s="227"/>
      <c r="AHN556" s="227"/>
      <c r="AHO556" s="227"/>
      <c r="AHP556" s="227"/>
      <c r="AHQ556" s="227"/>
      <c r="AHR556" s="227"/>
      <c r="AHS556" s="227"/>
      <c r="AHT556" s="227"/>
      <c r="AHU556" s="227"/>
      <c r="AHV556" s="227"/>
      <c r="AHW556" s="227"/>
      <c r="AHX556" s="227"/>
      <c r="AHY556" s="227"/>
      <c r="AHZ556" s="227"/>
      <c r="AIA556" s="227"/>
      <c r="AIB556" s="227"/>
      <c r="AIC556" s="227"/>
      <c r="AID556" s="227"/>
      <c r="AIE556" s="227"/>
      <c r="AIF556" s="227"/>
      <c r="AIG556" s="227"/>
      <c r="AIH556" s="227"/>
      <c r="AII556" s="227"/>
      <c r="AIJ556" s="227"/>
      <c r="AIK556" s="227"/>
      <c r="AIL556" s="227"/>
      <c r="AIM556" s="227"/>
      <c r="AIN556" s="227"/>
      <c r="AIO556" s="227"/>
      <c r="AIP556" s="227"/>
      <c r="AIQ556" s="227"/>
      <c r="AIR556" s="227"/>
      <c r="AIS556" s="227"/>
      <c r="AIT556" s="227"/>
      <c r="AIU556" s="227"/>
      <c r="AIV556" s="227"/>
      <c r="AIW556" s="227"/>
      <c r="AIX556" s="227"/>
      <c r="AIY556" s="227"/>
      <c r="AIZ556" s="227"/>
      <c r="AJA556" s="227"/>
      <c r="AJB556" s="227"/>
      <c r="AJC556" s="227"/>
      <c r="AJD556" s="227"/>
      <c r="AJE556" s="227"/>
      <c r="AJF556" s="227"/>
      <c r="AJG556" s="227"/>
      <c r="AJH556" s="227"/>
      <c r="AJI556" s="227"/>
      <c r="AJJ556" s="227"/>
      <c r="AJK556" s="227"/>
      <c r="AJL556" s="227"/>
      <c r="AJM556" s="227"/>
      <c r="AJN556" s="227"/>
      <c r="AJO556" s="227"/>
      <c r="AJP556" s="227"/>
      <c r="AJQ556" s="227"/>
      <c r="AJR556" s="227"/>
      <c r="AJS556" s="227"/>
      <c r="AJT556" s="227"/>
      <c r="AJU556" s="227"/>
      <c r="AJV556" s="227"/>
      <c r="AJW556" s="227"/>
      <c r="AJX556" s="227"/>
      <c r="AJY556" s="227"/>
      <c r="AJZ556" s="227"/>
      <c r="AKA556" s="227"/>
      <c r="AKB556" s="227"/>
      <c r="AKC556" s="227"/>
      <c r="AKD556" s="227"/>
      <c r="AKE556" s="227"/>
      <c r="AKF556" s="227"/>
      <c r="AKG556" s="227"/>
      <c r="AKH556" s="227"/>
      <c r="AKI556" s="227"/>
      <c r="AKJ556" s="227"/>
      <c r="AKK556" s="227"/>
      <c r="AKL556" s="227"/>
      <c r="AKM556" s="227"/>
      <c r="AKN556" s="227"/>
      <c r="AKO556" s="227"/>
      <c r="AKP556" s="227"/>
      <c r="AKQ556" s="227"/>
      <c r="AKR556" s="227"/>
      <c r="AKS556" s="227"/>
      <c r="AKT556" s="227"/>
      <c r="AKU556" s="227"/>
      <c r="AKV556" s="227"/>
      <c r="AKW556" s="227"/>
      <c r="AKX556" s="227"/>
      <c r="AKY556" s="227"/>
      <c r="AKZ556" s="227"/>
      <c r="ALA556" s="227"/>
      <c r="ALB556" s="227"/>
      <c r="ALC556" s="227"/>
      <c r="ALD556" s="227"/>
      <c r="ALE556" s="227"/>
      <c r="ALF556" s="227"/>
      <c r="ALG556" s="227"/>
      <c r="ALH556" s="227"/>
      <c r="ALI556" s="227"/>
      <c r="ALJ556" s="227"/>
      <c r="ALK556" s="227"/>
      <c r="ALL556" s="227"/>
      <c r="ALM556" s="227"/>
      <c r="ALN556" s="227"/>
      <c r="ALO556" s="227"/>
      <c r="ALP556" s="227"/>
      <c r="ALQ556" s="227"/>
      <c r="ALR556" s="227"/>
      <c r="ALS556" s="227"/>
      <c r="ALT556" s="227"/>
      <c r="ALU556" s="227"/>
      <c r="ALV556" s="227"/>
      <c r="ALW556" s="227"/>
      <c r="ALX556" s="227"/>
      <c r="ALY556" s="227"/>
      <c r="ALZ556" s="227"/>
      <c r="AMA556" s="227"/>
      <c r="AMB556" s="227"/>
      <c r="AMC556" s="227"/>
      <c r="AMD556" s="227"/>
      <c r="AME556" s="227"/>
      <c r="AMF556" s="227"/>
      <c r="AMG556" s="227"/>
      <c r="AMH556" s="227"/>
      <c r="AMI556" s="227"/>
      <c r="AMJ556" s="227"/>
      <c r="AMK556" s="227"/>
      <c r="AML556" s="227"/>
      <c r="AMM556" s="227"/>
      <c r="AMN556" s="227"/>
      <c r="AMO556" s="227"/>
      <c r="AMP556" s="227"/>
      <c r="AMQ556" s="227"/>
      <c r="AMR556" s="227"/>
      <c r="AMS556" s="227"/>
      <c r="AMT556" s="227"/>
      <c r="AMU556" s="227"/>
      <c r="AMV556" s="227"/>
      <c r="AMW556" s="227"/>
      <c r="AMX556" s="227"/>
    </row>
    <row r="557" spans="1:1038" ht="18" customHeight="1">
      <c r="A557" s="389" t="s">
        <v>2065</v>
      </c>
      <c r="B557" s="226" t="s">
        <v>1647</v>
      </c>
      <c r="C557" s="226"/>
      <c r="D557" s="226" t="s">
        <v>1279</v>
      </c>
      <c r="E557" s="226">
        <v>75</v>
      </c>
      <c r="F557" s="226">
        <v>3</v>
      </c>
      <c r="G557" s="558" t="str">
        <f t="shared" si="220"/>
        <v>75-3</v>
      </c>
      <c r="H557" s="226">
        <v>0</v>
      </c>
      <c r="I557">
        <v>48</v>
      </c>
      <c r="J557" s="544">
        <f t="shared" si="177"/>
        <v>1</v>
      </c>
      <c r="K557" s="545" t="b">
        <f>IF(J558=1,IF(((VLOOKUP($G557,[1]Depth_Lookup!A$3:J$410,9,FALSE))-(I557/100))=0,"Good",IF(((VLOOKUP($G557,[1]Depth_Lookup!$A$3:$J$550,9,FALSE))-(I557/100))&gt;0,"Too Short","Too Long")))</f>
        <v>0</v>
      </c>
      <c r="L557" s="171">
        <f>(VLOOKUP($G557,Depth_Lookup!$A$3:$J$410,10,FALSE))+(H557/100)</f>
        <v>187.185</v>
      </c>
      <c r="M557" s="171">
        <f>(VLOOKUP($G557,Depth_Lookup!$A$3:$J$410,10,FALSE))+(I557/100)</f>
        <v>187.66499999999999</v>
      </c>
      <c r="N557" s="232" t="s">
        <v>2096</v>
      </c>
      <c r="O557" s="226">
        <v>1</v>
      </c>
      <c r="P557" s="226" t="s">
        <v>853</v>
      </c>
      <c r="Q557" s="226" t="s">
        <v>125</v>
      </c>
      <c r="R557" s="391" t="str">
        <f t="shared" si="175"/>
        <v>SerpentinizedHarzburgite</v>
      </c>
      <c r="S557" s="226" t="s">
        <v>700</v>
      </c>
      <c r="T557" s="226" t="s">
        <v>2022</v>
      </c>
      <c r="U557" s="226"/>
      <c r="V557" s="226"/>
      <c r="W557" s="226" t="s">
        <v>102</v>
      </c>
      <c r="X557" s="391">
        <f>VLOOKUP(W557,[1]definitions_list_lookup!A$13:B$19,2,0)</f>
        <v>5</v>
      </c>
      <c r="Y557" s="226" t="s">
        <v>90</v>
      </c>
      <c r="Z557" s="226" t="s">
        <v>91</v>
      </c>
      <c r="AA557" s="226" t="s">
        <v>1685</v>
      </c>
      <c r="AB557" s="226"/>
      <c r="AC557" s="226"/>
      <c r="AD557" s="226"/>
      <c r="AE557" s="393"/>
      <c r="AF557" s="558" t="e">
        <f>VLOOKUP(AE557,[1]definitions_list_mag!$V$12:$W$15,2,0)</f>
        <v>#N/A</v>
      </c>
      <c r="AG557" s="394"/>
      <c r="AH557" s="226"/>
      <c r="AI557" s="257">
        <v>71</v>
      </c>
      <c r="AJ557" s="226"/>
      <c r="AK557" s="226"/>
      <c r="AL557" s="226"/>
      <c r="AM557" s="226"/>
      <c r="AN557" s="226"/>
      <c r="AO557" s="257"/>
      <c r="AP557" s="226"/>
      <c r="AQ557" s="226"/>
      <c r="AR557" s="226"/>
      <c r="AS557" s="226"/>
      <c r="AT557" s="226"/>
      <c r="AU557" s="257">
        <v>3</v>
      </c>
      <c r="AV557" s="226">
        <v>2</v>
      </c>
      <c r="AW557" s="226">
        <v>1</v>
      </c>
      <c r="AX557" s="226" t="s">
        <v>110</v>
      </c>
      <c r="AY557" s="226" t="s">
        <v>103</v>
      </c>
      <c r="AZ557" s="226"/>
      <c r="BA557" s="257">
        <v>25</v>
      </c>
      <c r="BB557" s="226">
        <v>8</v>
      </c>
      <c r="BC557" s="226">
        <v>5</v>
      </c>
      <c r="BD557" s="226" t="s">
        <v>118</v>
      </c>
      <c r="BE557" s="226" t="s">
        <v>103</v>
      </c>
      <c r="BF557" s="226" t="s">
        <v>2067</v>
      </c>
      <c r="BG557" s="257"/>
      <c r="BH557" s="226"/>
      <c r="BI557" s="226"/>
      <c r="BJ557" s="226"/>
      <c r="BK557" s="226"/>
      <c r="BL557" s="226"/>
      <c r="BM557" s="257">
        <v>1</v>
      </c>
      <c r="BN557" s="226">
        <v>1</v>
      </c>
      <c r="BO557" s="226">
        <v>0.5</v>
      </c>
      <c r="BP557" s="226"/>
      <c r="BQ557" s="226"/>
      <c r="BR557" s="226"/>
      <c r="BS557" s="226"/>
      <c r="BT557" s="226"/>
      <c r="BU557" s="226"/>
      <c r="BV557" s="226"/>
      <c r="BW557" s="226"/>
      <c r="BX557" s="226"/>
      <c r="BY557" s="257"/>
      <c r="BZ557" s="226"/>
      <c r="CA557" s="226"/>
      <c r="CB557" s="226"/>
      <c r="CC557" s="226"/>
      <c r="CD557" s="226"/>
      <c r="CE557" s="226"/>
      <c r="CF557" s="399">
        <f t="shared" si="178"/>
        <v>100</v>
      </c>
      <c r="CG557" s="259"/>
      <c r="CH557" s="559" t="s">
        <v>1845</v>
      </c>
      <c r="CI557" s="559">
        <v>100</v>
      </c>
      <c r="CJ557" s="559" t="s">
        <v>514</v>
      </c>
      <c r="CK557" s="560"/>
      <c r="CL557" s="560"/>
      <c r="CM557" s="560"/>
      <c r="CN557" s="560"/>
      <c r="CO557" s="560"/>
      <c r="CP557" s="560"/>
      <c r="CQ557" s="560"/>
      <c r="CR557" s="560"/>
      <c r="CS557" s="560"/>
      <c r="CT557" s="560"/>
      <c r="CU557" s="560"/>
      <c r="CV557" s="560"/>
      <c r="CW557" s="560"/>
      <c r="CX557" s="560"/>
      <c r="CY557" s="560"/>
      <c r="CZ557" s="560"/>
      <c r="DA557" s="560"/>
      <c r="DB557" s="560">
        <v>80</v>
      </c>
      <c r="DC557" s="561">
        <v>20</v>
      </c>
      <c r="DD557" s="560"/>
      <c r="DE557" s="560"/>
      <c r="DF557" s="560"/>
      <c r="DG557" s="560"/>
      <c r="DH557" s="560"/>
      <c r="DI557" s="560"/>
      <c r="DJ557" s="560"/>
      <c r="DK557" s="396"/>
      <c r="DL557" s="259"/>
      <c r="DM557" s="560"/>
      <c r="DN557" s="560"/>
      <c r="DO557" s="563"/>
      <c r="DP557" s="564"/>
      <c r="DQ557" s="565"/>
      <c r="DR557" s="563"/>
      <c r="DS557" s="565"/>
      <c r="DT557" s="543" t="s">
        <v>2097</v>
      </c>
      <c r="DU557" s="566"/>
      <c r="DV557" s="566"/>
      <c r="DW557" s="400" t="e">
        <f>VLOOKUP(P557,[1]definitions_list_lookup!$K$30:$L$54,2,0)</f>
        <v>#N/A</v>
      </c>
      <c r="DX557" s="567" t="s">
        <v>2098</v>
      </c>
      <c r="DY557" s="567" t="s">
        <v>1432</v>
      </c>
      <c r="DZ557" s="155"/>
      <c r="EA557" s="155"/>
      <c r="ED557" s="229" t="s">
        <v>2517</v>
      </c>
      <c r="EE557" s="140"/>
      <c r="EG557" s="140"/>
      <c r="EI557" s="218"/>
      <c r="EJ557" s="143"/>
      <c r="EK557" s="221"/>
      <c r="EM557" s="109"/>
      <c r="EN557" s="109"/>
      <c r="EZ557" s="192" t="e">
        <f t="shared" si="185"/>
        <v>#DIV/0!</v>
      </c>
      <c r="FA557" s="192" t="e">
        <f t="shared" si="186"/>
        <v>#DIV/0!</v>
      </c>
      <c r="FB557" s="192" t="e">
        <f t="shared" si="187"/>
        <v>#DIV/0!</v>
      </c>
      <c r="FC557" s="192" t="e">
        <f t="shared" si="188"/>
        <v>#DIV/0!</v>
      </c>
      <c r="FD557" s="192" t="e">
        <f t="shared" si="189"/>
        <v>#DIV/0!</v>
      </c>
      <c r="FE557" s="193" t="e">
        <f t="shared" si="190"/>
        <v>#DIV/0!</v>
      </c>
      <c r="FF557" s="194" t="e">
        <f t="shared" si="191"/>
        <v>#DIV/0!</v>
      </c>
      <c r="FI557" s="778">
        <f t="shared" si="192"/>
        <v>0</v>
      </c>
      <c r="FJ557" s="779" t="e">
        <f t="shared" si="193"/>
        <v>#DIV/0!</v>
      </c>
      <c r="FK557" s="779" t="e">
        <f t="shared" si="194"/>
        <v>#DIV/0!</v>
      </c>
      <c r="FL557" s="780" t="e">
        <f t="shared" si="195"/>
        <v>#DIV/0!</v>
      </c>
      <c r="FM557" s="169" t="e">
        <f t="shared" si="196"/>
        <v>#DIV/0!</v>
      </c>
      <c r="FN557" s="783" t="e">
        <f t="shared" si="197"/>
        <v>#DIV/0!</v>
      </c>
    </row>
    <row r="558" spans="1:1038" s="288" customFormat="1" ht="18" customHeight="1">
      <c r="A558" s="352" t="s">
        <v>2065</v>
      </c>
      <c r="B558" s="227" t="s">
        <v>1647</v>
      </c>
      <c r="C558" s="227"/>
      <c r="D558" s="227" t="s">
        <v>1279</v>
      </c>
      <c r="E558" s="227">
        <v>75</v>
      </c>
      <c r="F558" s="227">
        <v>3</v>
      </c>
      <c r="G558" s="570" t="str">
        <f t="shared" si="220"/>
        <v>75-3</v>
      </c>
      <c r="H558" s="227">
        <v>48</v>
      </c>
      <c r="I558" s="479">
        <v>98</v>
      </c>
      <c r="J558" s="477">
        <f t="shared" si="177"/>
        <v>0</v>
      </c>
      <c r="K558" s="478" t="str">
        <f>IF(J559=1,IF(((VLOOKUP($G558,[1]Depth_Lookup!A$3:J$410,9,FALSE))-(I558/100))=0,"Good",IF(((VLOOKUP($G558,[1]Depth_Lookup!$A$3:$J$550,9,FALSE))-(I558/100))&gt;0,"Too Short","Too Long")))</f>
        <v>Good</v>
      </c>
      <c r="L558" s="171">
        <f>(VLOOKUP($G558,Depth_Lookup!$A$3:$J$410,10,FALSE))+(H558/100)</f>
        <v>187.66499999999999</v>
      </c>
      <c r="M558" s="171">
        <f>(VLOOKUP($G558,Depth_Lookup!$A$3:$J$410,10,FALSE))+(I558/100)</f>
        <v>188.16499999999999</v>
      </c>
      <c r="N558" s="230" t="s">
        <v>2099</v>
      </c>
      <c r="O558" s="227" t="s">
        <v>1280</v>
      </c>
      <c r="P558" s="227" t="s">
        <v>853</v>
      </c>
      <c r="Q558" s="227" t="s">
        <v>125</v>
      </c>
      <c r="R558" s="286" t="str">
        <f t="shared" si="175"/>
        <v>SerpentinizedHarzburgite</v>
      </c>
      <c r="S558" s="227" t="s">
        <v>2022</v>
      </c>
      <c r="T558" s="227" t="s">
        <v>700</v>
      </c>
      <c r="U558" s="227" t="s">
        <v>95</v>
      </c>
      <c r="V558" s="227" t="s">
        <v>96</v>
      </c>
      <c r="W558" s="227" t="s">
        <v>102</v>
      </c>
      <c r="X558" s="286">
        <f>VLOOKUP(W558,[1]definitions_list_lookup!A$13:B$19,2,0)</f>
        <v>5</v>
      </c>
      <c r="Y558" s="227" t="s">
        <v>90</v>
      </c>
      <c r="Z558" s="227" t="s">
        <v>91</v>
      </c>
      <c r="AA558" s="227" t="s">
        <v>1685</v>
      </c>
      <c r="AB558" s="227"/>
      <c r="AC558" s="227"/>
      <c r="AD558" s="227"/>
      <c r="AE558" s="233"/>
      <c r="AF558" s="570" t="e">
        <f>VLOOKUP(AE558,[1]definitions_list_mag!$V$12:$W$15,2,0)</f>
        <v>#N/A</v>
      </c>
      <c r="AG558" s="237"/>
      <c r="AH558" s="227"/>
      <c r="AI558" s="240">
        <v>71</v>
      </c>
      <c r="AJ558" s="227"/>
      <c r="AK558" s="227"/>
      <c r="AL558" s="227"/>
      <c r="AM558" s="227"/>
      <c r="AN558" s="227"/>
      <c r="AO558" s="240"/>
      <c r="AP558" s="227"/>
      <c r="AQ558" s="227"/>
      <c r="AR558" s="227"/>
      <c r="AS558" s="227"/>
      <c r="AT558" s="227"/>
      <c r="AU558" s="240">
        <v>3</v>
      </c>
      <c r="AV558" s="227">
        <v>2</v>
      </c>
      <c r="AW558" s="227">
        <v>1</v>
      </c>
      <c r="AX558" s="227" t="s">
        <v>110</v>
      </c>
      <c r="AY558" s="227" t="s">
        <v>103</v>
      </c>
      <c r="AZ558" s="227"/>
      <c r="BA558" s="240">
        <v>25</v>
      </c>
      <c r="BB558" s="227">
        <v>8</v>
      </c>
      <c r="BC558" s="227">
        <v>5</v>
      </c>
      <c r="BD558" s="227" t="s">
        <v>118</v>
      </c>
      <c r="BE558" s="227" t="s">
        <v>103</v>
      </c>
      <c r="BF558" s="227" t="s">
        <v>2067</v>
      </c>
      <c r="BG558" s="240"/>
      <c r="BH558" s="227"/>
      <c r="BI558" s="227"/>
      <c r="BJ558" s="227"/>
      <c r="BK558" s="227"/>
      <c r="BL558" s="227"/>
      <c r="BM558" s="240">
        <v>1</v>
      </c>
      <c r="BN558" s="227">
        <v>1</v>
      </c>
      <c r="BO558" s="227">
        <v>0.5</v>
      </c>
      <c r="BP558" s="227"/>
      <c r="BQ558" s="227"/>
      <c r="BR558" s="227"/>
      <c r="BS558" s="227"/>
      <c r="BT558" s="227"/>
      <c r="BU558" s="227"/>
      <c r="BV558" s="227"/>
      <c r="BW558" s="227"/>
      <c r="BX558" s="227"/>
      <c r="BY558" s="240"/>
      <c r="BZ558" s="227"/>
      <c r="CA558" s="227"/>
      <c r="CB558" s="227"/>
      <c r="CC558" s="227"/>
      <c r="CD558" s="227"/>
      <c r="CE558" s="227"/>
      <c r="CF558" s="290">
        <f t="shared" si="178"/>
        <v>100</v>
      </c>
      <c r="CG558" s="148"/>
      <c r="CH558" s="571" t="s">
        <v>1845</v>
      </c>
      <c r="CI558" s="571">
        <v>100</v>
      </c>
      <c r="CJ558" s="571" t="s">
        <v>514</v>
      </c>
      <c r="CK558" s="572"/>
      <c r="CL558" s="572"/>
      <c r="CM558" s="572"/>
      <c r="CN558" s="572"/>
      <c r="CO558" s="572"/>
      <c r="CP558" s="572"/>
      <c r="CQ558" s="572"/>
      <c r="CR558" s="572"/>
      <c r="CS558" s="572"/>
      <c r="CT558" s="572"/>
      <c r="CU558" s="572"/>
      <c r="CV558" s="572"/>
      <c r="CW558" s="572"/>
      <c r="CX558" s="572"/>
      <c r="CY558" s="572"/>
      <c r="CZ558" s="572"/>
      <c r="DA558" s="572"/>
      <c r="DB558" s="572">
        <v>80</v>
      </c>
      <c r="DC558" s="573">
        <v>20</v>
      </c>
      <c r="DD558" s="572"/>
      <c r="DE558" s="572"/>
      <c r="DF558" s="572"/>
      <c r="DG558" s="572"/>
      <c r="DH558" s="572"/>
      <c r="DI558" s="572"/>
      <c r="DJ558" s="572"/>
      <c r="DK558" s="208"/>
      <c r="DL558" s="148"/>
      <c r="DM558" s="572"/>
      <c r="DN558" s="572"/>
      <c r="DO558" s="574"/>
      <c r="DP558" s="575"/>
      <c r="DQ558" s="576"/>
      <c r="DR558" s="574"/>
      <c r="DS558" s="576"/>
      <c r="DT558" s="283" t="s">
        <v>2100</v>
      </c>
      <c r="DU558" s="577"/>
      <c r="DV558" s="577"/>
      <c r="DW558" s="291" t="e">
        <f>VLOOKUP(P558,[1]definitions_list_lookup!$K$30:$L$54,2,0)</f>
        <v>#N/A</v>
      </c>
      <c r="DX558" s="578" t="s">
        <v>2098</v>
      </c>
      <c r="DY558" s="578" t="s">
        <v>1432</v>
      </c>
      <c r="DZ558" s="154"/>
      <c r="EA558" s="154"/>
      <c r="EB558" s="229"/>
      <c r="EC558" s="292"/>
      <c r="ED558" s="229" t="s">
        <v>2517</v>
      </c>
      <c r="EE558" s="293"/>
      <c r="EF558" s="294"/>
      <c r="EG558" s="293"/>
      <c r="EH558" s="295"/>
      <c r="EI558" s="296"/>
      <c r="EJ558" s="297"/>
      <c r="EK558" s="298"/>
      <c r="EL558" s="293"/>
      <c r="EM558" s="295"/>
      <c r="EN558" s="295"/>
      <c r="EO558" s="321"/>
      <c r="EP558" s="321"/>
      <c r="EQ558" s="321"/>
      <c r="ER558" s="321"/>
      <c r="ES558" s="321"/>
      <c r="ET558" s="321"/>
      <c r="EU558" s="321"/>
      <c r="EV558" s="322"/>
      <c r="EW558" s="322"/>
      <c r="EX558" s="322"/>
      <c r="EY558" s="322"/>
      <c r="EZ558" s="192" t="e">
        <f t="shared" si="185"/>
        <v>#DIV/0!</v>
      </c>
      <c r="FA558" s="192" t="e">
        <f t="shared" si="186"/>
        <v>#DIV/0!</v>
      </c>
      <c r="FB558" s="192" t="e">
        <f t="shared" si="187"/>
        <v>#DIV/0!</v>
      </c>
      <c r="FC558" s="192" t="e">
        <f t="shared" si="188"/>
        <v>#DIV/0!</v>
      </c>
      <c r="FD558" s="192" t="e">
        <f t="shared" si="189"/>
        <v>#DIV/0!</v>
      </c>
      <c r="FE558" s="193" t="e">
        <f t="shared" si="190"/>
        <v>#DIV/0!</v>
      </c>
      <c r="FF558" s="194" t="e">
        <f t="shared" si="191"/>
        <v>#DIV/0!</v>
      </c>
      <c r="FG558" s="293"/>
      <c r="FH558" s="295"/>
      <c r="FI558" s="778">
        <f t="shared" si="192"/>
        <v>0</v>
      </c>
      <c r="FJ558" s="779" t="e">
        <f t="shared" si="193"/>
        <v>#DIV/0!</v>
      </c>
      <c r="FK558" s="779" t="e">
        <f t="shared" si="194"/>
        <v>#DIV/0!</v>
      </c>
      <c r="FL558" s="780" t="e">
        <f t="shared" si="195"/>
        <v>#DIV/0!</v>
      </c>
      <c r="FM558" s="169" t="e">
        <f t="shared" si="196"/>
        <v>#DIV/0!</v>
      </c>
      <c r="FN558" s="783" t="e">
        <f t="shared" si="197"/>
        <v>#DIV/0!</v>
      </c>
      <c r="FO558" s="227"/>
      <c r="FP558" s="227"/>
      <c r="FQ558" s="227"/>
      <c r="FR558" s="227"/>
      <c r="FS558" s="227"/>
      <c r="FT558" s="227"/>
      <c r="FU558" s="227"/>
      <c r="FV558" s="227"/>
      <c r="FW558" s="227"/>
      <c r="FX558" s="227"/>
      <c r="FY558" s="227"/>
      <c r="FZ558" s="227"/>
      <c r="GA558" s="227"/>
      <c r="GB558" s="227"/>
      <c r="GC558" s="227"/>
      <c r="GD558" s="227"/>
      <c r="GE558" s="227"/>
      <c r="GF558" s="227"/>
      <c r="GG558" s="227"/>
      <c r="GH558" s="227"/>
      <c r="GI558" s="227"/>
      <c r="GJ558" s="227"/>
      <c r="GK558" s="227"/>
      <c r="GL558" s="227"/>
      <c r="GM558" s="227"/>
      <c r="GN558" s="227"/>
      <c r="GO558" s="227"/>
      <c r="GP558" s="227"/>
      <c r="GQ558" s="227"/>
      <c r="GR558" s="227"/>
      <c r="GS558" s="227"/>
      <c r="GT558" s="227"/>
      <c r="GU558" s="227"/>
      <c r="GV558" s="227"/>
      <c r="GW558" s="227"/>
      <c r="GX558" s="227"/>
      <c r="GY558" s="227"/>
      <c r="GZ558" s="227"/>
      <c r="HA558" s="227"/>
      <c r="HB558" s="227"/>
      <c r="HC558" s="227"/>
      <c r="HD558" s="227"/>
      <c r="HE558" s="227"/>
      <c r="HF558" s="227"/>
      <c r="HG558" s="227"/>
      <c r="HH558" s="227"/>
      <c r="HI558" s="227"/>
      <c r="HJ558" s="227"/>
      <c r="HK558" s="227"/>
      <c r="HL558" s="227"/>
      <c r="HM558" s="227"/>
      <c r="HN558" s="227"/>
      <c r="HO558" s="227"/>
      <c r="HP558" s="227"/>
      <c r="HQ558" s="227"/>
      <c r="HR558" s="227"/>
      <c r="HS558" s="227"/>
      <c r="HT558" s="227"/>
      <c r="HU558" s="227"/>
      <c r="HV558" s="227"/>
      <c r="HW558" s="227"/>
      <c r="HX558" s="227"/>
      <c r="HY558" s="227"/>
      <c r="HZ558" s="227"/>
      <c r="IA558" s="227"/>
      <c r="IB558" s="227"/>
      <c r="IC558" s="227"/>
      <c r="ID558" s="227"/>
      <c r="IE558" s="227"/>
      <c r="IF558" s="227"/>
      <c r="IG558" s="227"/>
      <c r="IH558" s="227"/>
      <c r="II558" s="227"/>
      <c r="IJ558" s="227"/>
      <c r="IK558" s="227"/>
      <c r="IL558" s="227"/>
      <c r="IM558" s="227"/>
      <c r="IN558" s="227"/>
      <c r="IO558" s="227"/>
      <c r="IP558" s="227"/>
      <c r="IQ558" s="227"/>
      <c r="IR558" s="227"/>
      <c r="IS558" s="227"/>
      <c r="IT558" s="227"/>
      <c r="IU558" s="227"/>
      <c r="IV558" s="227"/>
      <c r="IW558" s="227"/>
      <c r="IX558" s="227"/>
      <c r="IY558" s="227"/>
      <c r="IZ558" s="227"/>
      <c r="JA558" s="227"/>
      <c r="JB558" s="227"/>
      <c r="JC558" s="227"/>
      <c r="JD558" s="227"/>
      <c r="JE558" s="227"/>
      <c r="JF558" s="227"/>
      <c r="JG558" s="227"/>
      <c r="JH558" s="227"/>
      <c r="JI558" s="227"/>
      <c r="JJ558" s="227"/>
      <c r="JK558" s="227"/>
      <c r="JL558" s="227"/>
      <c r="JM558" s="227"/>
      <c r="JN558" s="227"/>
      <c r="JO558" s="227"/>
      <c r="JP558" s="227"/>
      <c r="JQ558" s="227"/>
      <c r="JR558" s="227"/>
      <c r="JS558" s="227"/>
      <c r="JT558" s="227"/>
      <c r="JU558" s="227"/>
      <c r="JV558" s="227"/>
      <c r="JW558" s="227"/>
      <c r="JX558" s="227"/>
      <c r="JY558" s="227"/>
      <c r="JZ558" s="227"/>
      <c r="KA558" s="227"/>
      <c r="KB558" s="227"/>
      <c r="KC558" s="227"/>
      <c r="KD558" s="227"/>
      <c r="KE558" s="227"/>
      <c r="KF558" s="227"/>
      <c r="KG558" s="227"/>
      <c r="KH558" s="227"/>
      <c r="KI558" s="227"/>
      <c r="KJ558" s="227"/>
      <c r="KK558" s="227"/>
      <c r="KL558" s="227"/>
      <c r="KM558" s="227"/>
      <c r="KN558" s="227"/>
      <c r="KO558" s="227"/>
      <c r="KP558" s="227"/>
      <c r="KQ558" s="227"/>
      <c r="KR558" s="227"/>
      <c r="KS558" s="227"/>
      <c r="KT558" s="227"/>
      <c r="KU558" s="227"/>
      <c r="KV558" s="227"/>
      <c r="KW558" s="227"/>
      <c r="KX558" s="227"/>
      <c r="KY558" s="227"/>
      <c r="KZ558" s="227"/>
      <c r="LA558" s="227"/>
      <c r="LB558" s="227"/>
      <c r="LC558" s="227"/>
      <c r="LD558" s="227"/>
      <c r="LE558" s="227"/>
      <c r="LF558" s="227"/>
      <c r="LG558" s="227"/>
      <c r="LH558" s="227"/>
      <c r="LI558" s="227"/>
      <c r="LJ558" s="227"/>
      <c r="LK558" s="227"/>
      <c r="LL558" s="227"/>
      <c r="LM558" s="227"/>
      <c r="LN558" s="227"/>
      <c r="LO558" s="227"/>
      <c r="LP558" s="227"/>
      <c r="LQ558" s="227"/>
      <c r="LR558" s="227"/>
      <c r="LS558" s="227"/>
      <c r="LT558" s="227"/>
      <c r="LU558" s="227"/>
      <c r="LV558" s="227"/>
      <c r="LW558" s="227"/>
      <c r="LX558" s="227"/>
      <c r="LY558" s="227"/>
      <c r="LZ558" s="227"/>
      <c r="MA558" s="227"/>
      <c r="MB558" s="227"/>
      <c r="MC558" s="227"/>
      <c r="MD558" s="227"/>
      <c r="ME558" s="227"/>
      <c r="MF558" s="227"/>
      <c r="MG558" s="227"/>
      <c r="MH558" s="227"/>
      <c r="MI558" s="227"/>
      <c r="MJ558" s="227"/>
      <c r="MK558" s="227"/>
      <c r="ML558" s="227"/>
      <c r="MM558" s="227"/>
      <c r="MN558" s="227"/>
      <c r="MO558" s="227"/>
      <c r="MP558" s="227"/>
      <c r="MQ558" s="227"/>
      <c r="MR558" s="227"/>
      <c r="MS558" s="227"/>
      <c r="MT558" s="227"/>
      <c r="MU558" s="227"/>
      <c r="MV558" s="227"/>
      <c r="MW558" s="227"/>
      <c r="MX558" s="227"/>
      <c r="MY558" s="227"/>
      <c r="MZ558" s="227"/>
      <c r="NA558" s="227"/>
      <c r="NB558" s="227"/>
      <c r="NC558" s="227"/>
      <c r="ND558" s="227"/>
      <c r="NE558" s="227"/>
      <c r="NF558" s="227"/>
      <c r="NG558" s="227"/>
      <c r="NH558" s="227"/>
      <c r="NI558" s="227"/>
      <c r="NJ558" s="227"/>
      <c r="NK558" s="227"/>
      <c r="NL558" s="227"/>
      <c r="NM558" s="227"/>
      <c r="NN558" s="227"/>
      <c r="NO558" s="227"/>
      <c r="NP558" s="227"/>
      <c r="NQ558" s="227"/>
      <c r="NR558" s="227"/>
      <c r="NS558" s="227"/>
      <c r="NT558" s="227"/>
      <c r="NU558" s="227"/>
      <c r="NV558" s="227"/>
      <c r="NW558" s="227"/>
      <c r="NX558" s="227"/>
      <c r="NY558" s="227"/>
      <c r="NZ558" s="227"/>
      <c r="OA558" s="227"/>
      <c r="OB558" s="227"/>
      <c r="OC558" s="227"/>
      <c r="OD558" s="227"/>
      <c r="OE558" s="227"/>
      <c r="OF558" s="227"/>
      <c r="OG558" s="227"/>
      <c r="OH558" s="227"/>
      <c r="OI558" s="227"/>
      <c r="OJ558" s="227"/>
      <c r="OK558" s="227"/>
      <c r="OL558" s="227"/>
      <c r="OM558" s="227"/>
      <c r="ON558" s="227"/>
      <c r="OO558" s="227"/>
      <c r="OP558" s="227"/>
      <c r="OQ558" s="227"/>
      <c r="OR558" s="227"/>
      <c r="OS558" s="227"/>
      <c r="OT558" s="227"/>
      <c r="OU558" s="227"/>
      <c r="OV558" s="227"/>
      <c r="OW558" s="227"/>
      <c r="OX558" s="227"/>
      <c r="OY558" s="227"/>
      <c r="OZ558" s="227"/>
      <c r="PA558" s="227"/>
      <c r="PB558" s="227"/>
      <c r="PC558" s="227"/>
      <c r="PD558" s="227"/>
      <c r="PE558" s="227"/>
      <c r="PF558" s="227"/>
      <c r="PG558" s="227"/>
      <c r="PH558" s="227"/>
      <c r="PI558" s="227"/>
      <c r="PJ558" s="227"/>
      <c r="PK558" s="227"/>
      <c r="PL558" s="227"/>
      <c r="PM558" s="227"/>
      <c r="PN558" s="227"/>
      <c r="PO558" s="227"/>
      <c r="PP558" s="227"/>
      <c r="PQ558" s="227"/>
      <c r="PR558" s="227"/>
      <c r="PS558" s="227"/>
      <c r="PT558" s="227"/>
      <c r="PU558" s="227"/>
      <c r="PV558" s="227"/>
      <c r="PW558" s="227"/>
      <c r="PX558" s="227"/>
      <c r="PY558" s="227"/>
      <c r="PZ558" s="227"/>
      <c r="QA558" s="227"/>
      <c r="QB558" s="227"/>
      <c r="QC558" s="227"/>
      <c r="QD558" s="227"/>
      <c r="QE558" s="227"/>
      <c r="QF558" s="227"/>
      <c r="QG558" s="227"/>
      <c r="QH558" s="227"/>
      <c r="QI558" s="227"/>
      <c r="QJ558" s="227"/>
      <c r="QK558" s="227"/>
      <c r="QL558" s="227"/>
      <c r="QM558" s="227"/>
      <c r="QN558" s="227"/>
      <c r="QO558" s="227"/>
      <c r="QP558" s="227"/>
      <c r="QQ558" s="227"/>
      <c r="QR558" s="227"/>
      <c r="QS558" s="227"/>
      <c r="QT558" s="227"/>
      <c r="QU558" s="227"/>
      <c r="QV558" s="227"/>
      <c r="QW558" s="227"/>
      <c r="QX558" s="227"/>
      <c r="QY558" s="227"/>
      <c r="QZ558" s="227"/>
      <c r="RA558" s="227"/>
      <c r="RB558" s="227"/>
      <c r="RC558" s="227"/>
      <c r="RD558" s="227"/>
      <c r="RE558" s="227"/>
      <c r="RF558" s="227"/>
      <c r="RG558" s="227"/>
      <c r="RH558" s="227"/>
      <c r="RI558" s="227"/>
      <c r="RJ558" s="227"/>
      <c r="RK558" s="227"/>
      <c r="RL558" s="227"/>
      <c r="RM558" s="227"/>
      <c r="RN558" s="227"/>
      <c r="RO558" s="227"/>
      <c r="RP558" s="227"/>
      <c r="RQ558" s="227"/>
      <c r="RR558" s="227"/>
      <c r="RS558" s="227"/>
      <c r="RT558" s="227"/>
      <c r="RU558" s="227"/>
      <c r="RV558" s="227"/>
      <c r="RW558" s="227"/>
      <c r="RX558" s="227"/>
      <c r="RY558" s="227"/>
      <c r="RZ558" s="227"/>
      <c r="SA558" s="227"/>
      <c r="SB558" s="227"/>
      <c r="SC558" s="227"/>
      <c r="SD558" s="227"/>
      <c r="SE558" s="227"/>
      <c r="SF558" s="227"/>
      <c r="SG558" s="227"/>
      <c r="SH558" s="227"/>
      <c r="SI558" s="227"/>
      <c r="SJ558" s="227"/>
      <c r="SK558" s="227"/>
      <c r="SL558" s="227"/>
      <c r="SM558" s="227"/>
      <c r="SN558" s="227"/>
      <c r="SO558" s="227"/>
      <c r="SP558" s="227"/>
      <c r="SQ558" s="227"/>
      <c r="SR558" s="227"/>
      <c r="SS558" s="227"/>
      <c r="ST558" s="227"/>
      <c r="SU558" s="227"/>
      <c r="SV558" s="227"/>
      <c r="SW558" s="227"/>
      <c r="SX558" s="227"/>
      <c r="SY558" s="227"/>
      <c r="SZ558" s="227"/>
      <c r="TA558" s="227"/>
      <c r="TB558" s="227"/>
      <c r="TC558" s="227"/>
      <c r="TD558" s="227"/>
      <c r="TE558" s="227"/>
      <c r="TF558" s="227"/>
      <c r="TG558" s="227"/>
      <c r="TH558" s="227"/>
      <c r="TI558" s="227"/>
      <c r="TJ558" s="227"/>
      <c r="TK558" s="227"/>
      <c r="TL558" s="227"/>
      <c r="TM558" s="227"/>
      <c r="TN558" s="227"/>
      <c r="TO558" s="227"/>
      <c r="TP558" s="227"/>
      <c r="TQ558" s="227"/>
      <c r="TR558" s="227"/>
      <c r="TS558" s="227"/>
      <c r="TT558" s="227"/>
      <c r="TU558" s="227"/>
      <c r="TV558" s="227"/>
      <c r="TW558" s="227"/>
      <c r="TX558" s="227"/>
      <c r="TY558" s="227"/>
      <c r="TZ558" s="227"/>
      <c r="UA558" s="227"/>
      <c r="UB558" s="227"/>
      <c r="UC558" s="227"/>
      <c r="UD558" s="227"/>
      <c r="UE558" s="227"/>
      <c r="UF558" s="227"/>
      <c r="UG558" s="227"/>
      <c r="UH558" s="227"/>
      <c r="UI558" s="227"/>
      <c r="UJ558" s="227"/>
      <c r="UK558" s="227"/>
      <c r="UL558" s="227"/>
      <c r="UM558" s="227"/>
      <c r="UN558" s="227"/>
      <c r="UO558" s="227"/>
      <c r="UP558" s="227"/>
      <c r="UQ558" s="227"/>
      <c r="UR558" s="227"/>
      <c r="US558" s="227"/>
      <c r="UT558" s="227"/>
      <c r="UU558" s="227"/>
      <c r="UV558" s="227"/>
      <c r="UW558" s="227"/>
      <c r="UX558" s="227"/>
      <c r="UY558" s="227"/>
      <c r="UZ558" s="227"/>
      <c r="VA558" s="227"/>
      <c r="VB558" s="227"/>
      <c r="VC558" s="227"/>
      <c r="VD558" s="227"/>
      <c r="VE558" s="227"/>
      <c r="VF558" s="227"/>
      <c r="VG558" s="227"/>
      <c r="VH558" s="227"/>
      <c r="VI558" s="227"/>
      <c r="VJ558" s="227"/>
      <c r="VK558" s="227"/>
      <c r="VL558" s="227"/>
      <c r="VM558" s="227"/>
      <c r="VN558" s="227"/>
      <c r="VO558" s="227"/>
      <c r="VP558" s="227"/>
      <c r="VQ558" s="227"/>
      <c r="VR558" s="227"/>
      <c r="VS558" s="227"/>
      <c r="VT558" s="227"/>
      <c r="VU558" s="227"/>
      <c r="VV558" s="227"/>
      <c r="VW558" s="227"/>
      <c r="VX558" s="227"/>
      <c r="VY558" s="227"/>
      <c r="VZ558" s="227"/>
      <c r="WA558" s="227"/>
      <c r="WB558" s="227"/>
      <c r="WC558" s="227"/>
      <c r="WD558" s="227"/>
      <c r="WE558" s="227"/>
      <c r="WF558" s="227"/>
      <c r="WG558" s="227"/>
      <c r="WH558" s="227"/>
      <c r="WI558" s="227"/>
      <c r="WJ558" s="227"/>
      <c r="WK558" s="227"/>
      <c r="WL558" s="227"/>
      <c r="WM558" s="227"/>
      <c r="WN558" s="227"/>
      <c r="WO558" s="227"/>
      <c r="WP558" s="227"/>
      <c r="WQ558" s="227"/>
      <c r="WR558" s="227"/>
      <c r="WS558" s="227"/>
      <c r="WT558" s="227"/>
      <c r="WU558" s="227"/>
      <c r="WV558" s="227"/>
      <c r="WW558" s="227"/>
      <c r="WX558" s="227"/>
      <c r="WY558" s="227"/>
      <c r="WZ558" s="227"/>
      <c r="XA558" s="227"/>
      <c r="XB558" s="227"/>
      <c r="XC558" s="227"/>
      <c r="XD558" s="227"/>
      <c r="XE558" s="227"/>
      <c r="XF558" s="227"/>
      <c r="XG558" s="227"/>
      <c r="XH558" s="227"/>
      <c r="XI558" s="227"/>
      <c r="XJ558" s="227"/>
      <c r="XK558" s="227"/>
      <c r="XL558" s="227"/>
      <c r="XM558" s="227"/>
      <c r="XN558" s="227"/>
      <c r="XO558" s="227"/>
      <c r="XP558" s="227"/>
      <c r="XQ558" s="227"/>
      <c r="XR558" s="227"/>
      <c r="XS558" s="227"/>
      <c r="XT558" s="227"/>
      <c r="XU558" s="227"/>
      <c r="XV558" s="227"/>
      <c r="XW558" s="227"/>
      <c r="XX558" s="227"/>
      <c r="XY558" s="227"/>
      <c r="XZ558" s="227"/>
      <c r="YA558" s="227"/>
      <c r="YB558" s="227"/>
      <c r="YC558" s="227"/>
      <c r="YD558" s="227"/>
      <c r="YE558" s="227"/>
      <c r="YF558" s="227"/>
      <c r="YG558" s="227"/>
      <c r="YH558" s="227"/>
      <c r="YI558" s="227"/>
      <c r="YJ558" s="227"/>
      <c r="YK558" s="227"/>
      <c r="YL558" s="227"/>
      <c r="YM558" s="227"/>
      <c r="YN558" s="227"/>
      <c r="YO558" s="227"/>
      <c r="YP558" s="227"/>
      <c r="YQ558" s="227"/>
      <c r="YR558" s="227"/>
      <c r="YS558" s="227"/>
      <c r="YT558" s="227"/>
      <c r="YU558" s="227"/>
      <c r="YV558" s="227"/>
      <c r="YW558" s="227"/>
      <c r="YX558" s="227"/>
      <c r="YY558" s="227"/>
      <c r="YZ558" s="227"/>
      <c r="ZA558" s="227"/>
      <c r="ZB558" s="227"/>
      <c r="ZC558" s="227"/>
      <c r="ZD558" s="227"/>
      <c r="ZE558" s="227"/>
      <c r="ZF558" s="227"/>
      <c r="ZG558" s="227"/>
      <c r="ZH558" s="227"/>
      <c r="ZI558" s="227"/>
      <c r="ZJ558" s="227"/>
      <c r="ZK558" s="227"/>
      <c r="ZL558" s="227"/>
      <c r="ZM558" s="227"/>
      <c r="ZN558" s="227"/>
      <c r="ZO558" s="227"/>
      <c r="ZP558" s="227"/>
      <c r="ZQ558" s="227"/>
      <c r="ZR558" s="227"/>
      <c r="ZS558" s="227"/>
      <c r="ZT558" s="227"/>
      <c r="ZU558" s="227"/>
      <c r="ZV558" s="227"/>
      <c r="ZW558" s="227"/>
      <c r="ZX558" s="227"/>
      <c r="ZY558" s="227"/>
      <c r="ZZ558" s="227"/>
      <c r="AAA558" s="227"/>
      <c r="AAB558" s="227"/>
      <c r="AAC558" s="227"/>
      <c r="AAD558" s="227"/>
      <c r="AAE558" s="227"/>
      <c r="AAF558" s="227"/>
      <c r="AAG558" s="227"/>
      <c r="AAH558" s="227"/>
      <c r="AAI558" s="227"/>
      <c r="AAJ558" s="227"/>
      <c r="AAK558" s="227"/>
      <c r="AAL558" s="227"/>
      <c r="AAM558" s="227"/>
      <c r="AAN558" s="227"/>
      <c r="AAO558" s="227"/>
      <c r="AAP558" s="227"/>
      <c r="AAQ558" s="227"/>
      <c r="AAR558" s="227"/>
      <c r="AAS558" s="227"/>
      <c r="AAT558" s="227"/>
      <c r="AAU558" s="227"/>
      <c r="AAV558" s="227"/>
      <c r="AAW558" s="227"/>
      <c r="AAX558" s="227"/>
      <c r="AAY558" s="227"/>
      <c r="AAZ558" s="227"/>
      <c r="ABA558" s="227"/>
      <c r="ABB558" s="227"/>
      <c r="ABC558" s="227"/>
      <c r="ABD558" s="227"/>
      <c r="ABE558" s="227"/>
      <c r="ABF558" s="227"/>
      <c r="ABG558" s="227"/>
      <c r="ABH558" s="227"/>
      <c r="ABI558" s="227"/>
      <c r="ABJ558" s="227"/>
      <c r="ABK558" s="227"/>
      <c r="ABL558" s="227"/>
      <c r="ABM558" s="227"/>
      <c r="ABN558" s="227"/>
      <c r="ABO558" s="227"/>
      <c r="ABP558" s="227"/>
      <c r="ABQ558" s="227"/>
      <c r="ABR558" s="227"/>
      <c r="ABS558" s="227"/>
      <c r="ABT558" s="227"/>
      <c r="ABU558" s="227"/>
      <c r="ABV558" s="227"/>
      <c r="ABW558" s="227"/>
      <c r="ABX558" s="227"/>
      <c r="ABY558" s="227"/>
      <c r="ABZ558" s="227"/>
      <c r="ACA558" s="227"/>
      <c r="ACB558" s="227"/>
      <c r="ACC558" s="227"/>
      <c r="ACD558" s="227"/>
      <c r="ACE558" s="227"/>
      <c r="ACF558" s="227"/>
      <c r="ACG558" s="227"/>
      <c r="ACH558" s="227"/>
      <c r="ACI558" s="227"/>
      <c r="ACJ558" s="227"/>
      <c r="ACK558" s="227"/>
      <c r="ACL558" s="227"/>
      <c r="ACM558" s="227"/>
      <c r="ACN558" s="227"/>
      <c r="ACO558" s="227"/>
      <c r="ACP558" s="227"/>
      <c r="ACQ558" s="227"/>
      <c r="ACR558" s="227"/>
      <c r="ACS558" s="227"/>
      <c r="ACT558" s="227"/>
      <c r="ACU558" s="227"/>
      <c r="ACV558" s="227"/>
      <c r="ACW558" s="227"/>
      <c r="ACX558" s="227"/>
      <c r="ACY558" s="227"/>
      <c r="ACZ558" s="227"/>
      <c r="ADA558" s="227"/>
      <c r="ADB558" s="227"/>
      <c r="ADC558" s="227"/>
      <c r="ADD558" s="227"/>
      <c r="ADE558" s="227"/>
      <c r="ADF558" s="227"/>
      <c r="ADG558" s="227"/>
      <c r="ADH558" s="227"/>
      <c r="ADI558" s="227"/>
      <c r="ADJ558" s="227"/>
      <c r="ADK558" s="227"/>
      <c r="ADL558" s="227"/>
      <c r="ADM558" s="227"/>
      <c r="ADN558" s="227"/>
      <c r="ADO558" s="227"/>
      <c r="ADP558" s="227"/>
      <c r="ADQ558" s="227"/>
      <c r="ADR558" s="227"/>
      <c r="ADS558" s="227"/>
      <c r="ADT558" s="227"/>
      <c r="ADU558" s="227"/>
      <c r="ADV558" s="227"/>
      <c r="ADW558" s="227"/>
      <c r="ADX558" s="227"/>
      <c r="ADY558" s="227"/>
      <c r="ADZ558" s="227"/>
      <c r="AEA558" s="227"/>
      <c r="AEB558" s="227"/>
      <c r="AEC558" s="227"/>
      <c r="AED558" s="227"/>
      <c r="AEE558" s="227"/>
      <c r="AEF558" s="227"/>
      <c r="AEG558" s="227"/>
      <c r="AEH558" s="227"/>
      <c r="AEI558" s="227"/>
      <c r="AEJ558" s="227"/>
      <c r="AEK558" s="227"/>
      <c r="AEL558" s="227"/>
      <c r="AEM558" s="227"/>
      <c r="AEN558" s="227"/>
      <c r="AEO558" s="227"/>
      <c r="AEP558" s="227"/>
      <c r="AEQ558" s="227"/>
      <c r="AER558" s="227"/>
      <c r="AES558" s="227"/>
      <c r="AET558" s="227"/>
      <c r="AEU558" s="227"/>
      <c r="AEV558" s="227"/>
      <c r="AEW558" s="227"/>
      <c r="AEX558" s="227"/>
      <c r="AEY558" s="227"/>
      <c r="AEZ558" s="227"/>
      <c r="AFA558" s="227"/>
      <c r="AFB558" s="227"/>
      <c r="AFC558" s="227"/>
      <c r="AFD558" s="227"/>
      <c r="AFE558" s="227"/>
      <c r="AFF558" s="227"/>
      <c r="AFG558" s="227"/>
      <c r="AFH558" s="227"/>
      <c r="AFI558" s="227"/>
      <c r="AFJ558" s="227"/>
      <c r="AFK558" s="227"/>
      <c r="AFL558" s="227"/>
      <c r="AFM558" s="227"/>
      <c r="AFN558" s="227"/>
      <c r="AFO558" s="227"/>
      <c r="AFP558" s="227"/>
      <c r="AFQ558" s="227"/>
      <c r="AFR558" s="227"/>
      <c r="AFS558" s="227"/>
      <c r="AFT558" s="227"/>
      <c r="AFU558" s="227"/>
      <c r="AFV558" s="227"/>
      <c r="AFW558" s="227"/>
      <c r="AFX558" s="227"/>
      <c r="AFY558" s="227"/>
      <c r="AFZ558" s="227"/>
      <c r="AGA558" s="227"/>
      <c r="AGB558" s="227"/>
      <c r="AGC558" s="227"/>
      <c r="AGD558" s="227"/>
      <c r="AGE558" s="227"/>
      <c r="AGF558" s="227"/>
      <c r="AGG558" s="227"/>
      <c r="AGH558" s="227"/>
      <c r="AGI558" s="227"/>
      <c r="AGJ558" s="227"/>
      <c r="AGK558" s="227"/>
      <c r="AGL558" s="227"/>
      <c r="AGM558" s="227"/>
      <c r="AGN558" s="227"/>
      <c r="AGO558" s="227"/>
      <c r="AGP558" s="227"/>
      <c r="AGQ558" s="227"/>
      <c r="AGR558" s="227"/>
      <c r="AGS558" s="227"/>
      <c r="AGT558" s="227"/>
      <c r="AGU558" s="227"/>
      <c r="AGV558" s="227"/>
      <c r="AGW558" s="227"/>
      <c r="AGX558" s="227"/>
      <c r="AGY558" s="227"/>
      <c r="AGZ558" s="227"/>
      <c r="AHA558" s="227"/>
      <c r="AHB558" s="227"/>
      <c r="AHC558" s="227"/>
      <c r="AHD558" s="227"/>
      <c r="AHE558" s="227"/>
      <c r="AHF558" s="227"/>
      <c r="AHG558" s="227"/>
      <c r="AHH558" s="227"/>
      <c r="AHI558" s="227"/>
      <c r="AHJ558" s="227"/>
      <c r="AHK558" s="227"/>
      <c r="AHL558" s="227"/>
      <c r="AHM558" s="227"/>
      <c r="AHN558" s="227"/>
      <c r="AHO558" s="227"/>
      <c r="AHP558" s="227"/>
      <c r="AHQ558" s="227"/>
      <c r="AHR558" s="227"/>
      <c r="AHS558" s="227"/>
      <c r="AHT558" s="227"/>
      <c r="AHU558" s="227"/>
      <c r="AHV558" s="227"/>
      <c r="AHW558" s="227"/>
      <c r="AHX558" s="227"/>
      <c r="AHY558" s="227"/>
      <c r="AHZ558" s="227"/>
      <c r="AIA558" s="227"/>
      <c r="AIB558" s="227"/>
      <c r="AIC558" s="227"/>
      <c r="AID558" s="227"/>
      <c r="AIE558" s="227"/>
      <c r="AIF558" s="227"/>
      <c r="AIG558" s="227"/>
      <c r="AIH558" s="227"/>
      <c r="AII558" s="227"/>
      <c r="AIJ558" s="227"/>
      <c r="AIK558" s="227"/>
      <c r="AIL558" s="227"/>
      <c r="AIM558" s="227"/>
      <c r="AIN558" s="227"/>
      <c r="AIO558" s="227"/>
      <c r="AIP558" s="227"/>
      <c r="AIQ558" s="227"/>
      <c r="AIR558" s="227"/>
      <c r="AIS558" s="227"/>
      <c r="AIT558" s="227"/>
      <c r="AIU558" s="227"/>
      <c r="AIV558" s="227"/>
      <c r="AIW558" s="227"/>
      <c r="AIX558" s="227"/>
      <c r="AIY558" s="227"/>
      <c r="AIZ558" s="227"/>
      <c r="AJA558" s="227"/>
      <c r="AJB558" s="227"/>
      <c r="AJC558" s="227"/>
      <c r="AJD558" s="227"/>
      <c r="AJE558" s="227"/>
      <c r="AJF558" s="227"/>
      <c r="AJG558" s="227"/>
      <c r="AJH558" s="227"/>
      <c r="AJI558" s="227"/>
      <c r="AJJ558" s="227"/>
      <c r="AJK558" s="227"/>
      <c r="AJL558" s="227"/>
      <c r="AJM558" s="227"/>
      <c r="AJN558" s="227"/>
      <c r="AJO558" s="227"/>
      <c r="AJP558" s="227"/>
      <c r="AJQ558" s="227"/>
      <c r="AJR558" s="227"/>
      <c r="AJS558" s="227"/>
      <c r="AJT558" s="227"/>
      <c r="AJU558" s="227"/>
      <c r="AJV558" s="227"/>
      <c r="AJW558" s="227"/>
      <c r="AJX558" s="227"/>
      <c r="AJY558" s="227"/>
      <c r="AJZ558" s="227"/>
      <c r="AKA558" s="227"/>
      <c r="AKB558" s="227"/>
      <c r="AKC558" s="227"/>
      <c r="AKD558" s="227"/>
      <c r="AKE558" s="227"/>
      <c r="AKF558" s="227"/>
      <c r="AKG558" s="227"/>
      <c r="AKH558" s="227"/>
      <c r="AKI558" s="227"/>
      <c r="AKJ558" s="227"/>
      <c r="AKK558" s="227"/>
      <c r="AKL558" s="227"/>
      <c r="AKM558" s="227"/>
      <c r="AKN558" s="227"/>
      <c r="AKO558" s="227"/>
      <c r="AKP558" s="227"/>
      <c r="AKQ558" s="227"/>
      <c r="AKR558" s="227"/>
      <c r="AKS558" s="227"/>
      <c r="AKT558" s="227"/>
      <c r="AKU558" s="227"/>
      <c r="AKV558" s="227"/>
      <c r="AKW558" s="227"/>
      <c r="AKX558" s="227"/>
      <c r="AKY558" s="227"/>
      <c r="AKZ558" s="227"/>
      <c r="ALA558" s="227"/>
      <c r="ALB558" s="227"/>
      <c r="ALC558" s="227"/>
      <c r="ALD558" s="227"/>
      <c r="ALE558" s="227"/>
      <c r="ALF558" s="227"/>
      <c r="ALG558" s="227"/>
      <c r="ALH558" s="227"/>
      <c r="ALI558" s="227"/>
      <c r="ALJ558" s="227"/>
      <c r="ALK558" s="227"/>
      <c r="ALL558" s="227"/>
      <c r="ALM558" s="227"/>
      <c r="ALN558" s="227"/>
      <c r="ALO558" s="227"/>
      <c r="ALP558" s="227"/>
      <c r="ALQ558" s="227"/>
      <c r="ALR558" s="227"/>
      <c r="ALS558" s="227"/>
      <c r="ALT558" s="227"/>
      <c r="ALU558" s="227"/>
      <c r="ALV558" s="227"/>
      <c r="ALW558" s="227"/>
      <c r="ALX558" s="227"/>
      <c r="ALY558" s="227"/>
      <c r="ALZ558" s="227"/>
      <c r="AMA558" s="227"/>
      <c r="AMB558" s="227"/>
      <c r="AMC558" s="227"/>
      <c r="AMD558" s="227"/>
      <c r="AME558" s="227"/>
      <c r="AMF558" s="227"/>
      <c r="AMG558" s="227"/>
      <c r="AMH558" s="227"/>
      <c r="AMI558" s="227"/>
      <c r="AMJ558" s="227"/>
      <c r="AMK558" s="227"/>
      <c r="AML558" s="227"/>
      <c r="AMM558" s="227"/>
      <c r="AMN558" s="227"/>
      <c r="AMO558" s="227"/>
      <c r="AMP558" s="227"/>
      <c r="AMQ558" s="227"/>
      <c r="AMR558" s="227"/>
      <c r="AMS558" s="227"/>
      <c r="AMT558" s="227"/>
      <c r="AMU558" s="227"/>
      <c r="AMV558" s="227"/>
      <c r="AMW558" s="227"/>
      <c r="AMX558" s="227"/>
    </row>
    <row r="559" spans="1:1038" ht="18" customHeight="1">
      <c r="A559" s="389" t="s">
        <v>2065</v>
      </c>
      <c r="B559" s="226" t="s">
        <v>1647</v>
      </c>
      <c r="C559" s="226"/>
      <c r="D559" s="226" t="s">
        <v>1279</v>
      </c>
      <c r="E559" s="226">
        <v>75</v>
      </c>
      <c r="F559" s="226">
        <v>4</v>
      </c>
      <c r="G559" s="558" t="str">
        <f t="shared" si="220"/>
        <v>75-4</v>
      </c>
      <c r="H559" s="226">
        <v>0</v>
      </c>
      <c r="I559">
        <v>12.5</v>
      </c>
      <c r="J559" s="544">
        <f t="shared" si="177"/>
        <v>1</v>
      </c>
      <c r="K559" s="545" t="b">
        <f>IF(J560=1,IF(((VLOOKUP($G559,[1]Depth_Lookup!A$3:J$410,9,FALSE))-(I559/100))=0,"Good",IF(((VLOOKUP($G559,[1]Depth_Lookup!$A$3:$J$550,9,FALSE))-(I559/100))&gt;0,"Too Short","Too Long")))</f>
        <v>0</v>
      </c>
      <c r="L559" s="171">
        <f>(VLOOKUP($G559,Depth_Lookup!$A$3:$J$410,10,FALSE))+(H559/100)</f>
        <v>188.16499999999999</v>
      </c>
      <c r="M559" s="171">
        <f>(VLOOKUP($G559,Depth_Lookup!$A$3:$J$410,10,FALSE))+(I559/100)</f>
        <v>188.29</v>
      </c>
      <c r="N559" s="232" t="s">
        <v>2099</v>
      </c>
      <c r="O559" s="226" t="s">
        <v>1280</v>
      </c>
      <c r="P559" s="226" t="s">
        <v>853</v>
      </c>
      <c r="Q559" s="226" t="s">
        <v>125</v>
      </c>
      <c r="R559" s="391" t="str">
        <f t="shared" si="175"/>
        <v>SerpentinizedHarzburgite</v>
      </c>
      <c r="S559" s="226" t="s">
        <v>700</v>
      </c>
      <c r="T559" s="226" t="s">
        <v>2022</v>
      </c>
      <c r="U559" s="226"/>
      <c r="V559" s="226"/>
      <c r="W559" s="226" t="s">
        <v>102</v>
      </c>
      <c r="X559" s="391">
        <f>VLOOKUP(W559,[1]definitions_list_lookup!A$13:B$19,2,0)</f>
        <v>5</v>
      </c>
      <c r="Y559" s="226" t="s">
        <v>90</v>
      </c>
      <c r="Z559" s="226" t="s">
        <v>91</v>
      </c>
      <c r="AA559" s="226" t="s">
        <v>1685</v>
      </c>
      <c r="AB559" s="226"/>
      <c r="AC559" s="226"/>
      <c r="AD559" s="226"/>
      <c r="AE559" s="393"/>
      <c r="AF559" s="558" t="e">
        <f>VLOOKUP(AE559,[1]definitions_list_mag!$V$12:$W$15,2,0)</f>
        <v>#N/A</v>
      </c>
      <c r="AG559" s="394"/>
      <c r="AH559" s="226"/>
      <c r="AI559" s="257">
        <v>71</v>
      </c>
      <c r="AJ559" s="226"/>
      <c r="AK559" s="226"/>
      <c r="AL559" s="226"/>
      <c r="AM559" s="226"/>
      <c r="AN559" s="226"/>
      <c r="AO559" s="257"/>
      <c r="AP559" s="226"/>
      <c r="AQ559" s="226"/>
      <c r="AR559" s="226"/>
      <c r="AS559" s="226"/>
      <c r="AT559" s="226"/>
      <c r="AU559" s="257">
        <v>3</v>
      </c>
      <c r="AV559" s="226">
        <v>2</v>
      </c>
      <c r="AW559" s="226">
        <v>1</v>
      </c>
      <c r="AX559" s="226" t="s">
        <v>110</v>
      </c>
      <c r="AY559" s="226" t="s">
        <v>103</v>
      </c>
      <c r="AZ559" s="226"/>
      <c r="BA559" s="257">
        <v>25</v>
      </c>
      <c r="BB559" s="226">
        <v>8</v>
      </c>
      <c r="BC559" s="226">
        <v>5</v>
      </c>
      <c r="BD559" s="226" t="s">
        <v>118</v>
      </c>
      <c r="BE559" s="226" t="s">
        <v>103</v>
      </c>
      <c r="BF559" s="226" t="s">
        <v>2067</v>
      </c>
      <c r="BG559" s="257"/>
      <c r="BH559" s="226"/>
      <c r="BI559" s="226"/>
      <c r="BJ559" s="226"/>
      <c r="BK559" s="226"/>
      <c r="BL559" s="226"/>
      <c r="BM559" s="257">
        <v>1</v>
      </c>
      <c r="BN559" s="226">
        <v>1</v>
      </c>
      <c r="BO559" s="226">
        <v>0.5</v>
      </c>
      <c r="BP559" s="226"/>
      <c r="BQ559" s="226"/>
      <c r="BR559" s="226"/>
      <c r="BS559" s="226"/>
      <c r="BT559" s="226"/>
      <c r="BU559" s="226"/>
      <c r="BV559" s="226"/>
      <c r="BW559" s="226"/>
      <c r="BX559" s="226"/>
      <c r="BY559" s="257"/>
      <c r="BZ559" s="226"/>
      <c r="CA559" s="226"/>
      <c r="CB559" s="226"/>
      <c r="CC559" s="226"/>
      <c r="CD559" s="226"/>
      <c r="CE559" s="226"/>
      <c r="CF559" s="399">
        <f t="shared" si="178"/>
        <v>100</v>
      </c>
      <c r="CG559" s="259"/>
      <c r="CH559" s="559" t="s">
        <v>1845</v>
      </c>
      <c r="CI559" s="559">
        <v>100</v>
      </c>
      <c r="CJ559" s="559" t="s">
        <v>514</v>
      </c>
      <c r="CK559" s="560"/>
      <c r="CL559" s="560"/>
      <c r="CM559" s="560"/>
      <c r="CN559" s="560"/>
      <c r="CO559" s="560"/>
      <c r="CP559" s="560"/>
      <c r="CQ559" s="560"/>
      <c r="CR559" s="560"/>
      <c r="CS559" s="560"/>
      <c r="CT559" s="560"/>
      <c r="CU559" s="560"/>
      <c r="CV559" s="560"/>
      <c r="CW559" s="560"/>
      <c r="CX559" s="560"/>
      <c r="CY559" s="560"/>
      <c r="CZ559" s="560"/>
      <c r="DA559" s="560"/>
      <c r="DB559" s="560">
        <v>80</v>
      </c>
      <c r="DC559" s="561">
        <v>20</v>
      </c>
      <c r="DD559" s="560"/>
      <c r="DE559" s="560"/>
      <c r="DF559" s="560"/>
      <c r="DG559" s="560"/>
      <c r="DH559" s="560"/>
      <c r="DI559" s="560"/>
      <c r="DJ559" s="560"/>
      <c r="DK559" s="396"/>
      <c r="DL559" s="259"/>
      <c r="DM559" s="560"/>
      <c r="DN559" s="560"/>
      <c r="DO559" s="563"/>
      <c r="DP559" s="564"/>
      <c r="DQ559" s="565"/>
      <c r="DR559" s="563"/>
      <c r="DS559" s="565"/>
      <c r="DT559" s="543" t="s">
        <v>2100</v>
      </c>
      <c r="DU559" s="566"/>
      <c r="DV559" s="566"/>
      <c r="DW559" s="400" t="e">
        <f>VLOOKUP(P559,[1]definitions_list_lookup!$K$30:$L$54,2,0)</f>
        <v>#N/A</v>
      </c>
      <c r="DX559" s="567" t="s">
        <v>2098</v>
      </c>
      <c r="DY559" s="567" t="s">
        <v>1432</v>
      </c>
      <c r="DZ559" s="155"/>
      <c r="EA559" s="155"/>
      <c r="ED559" s="229" t="s">
        <v>2517</v>
      </c>
      <c r="EE559" s="140"/>
      <c r="EG559" s="140"/>
      <c r="EI559" s="218"/>
      <c r="EJ559" s="143"/>
      <c r="EK559" s="221"/>
      <c r="EM559" s="109"/>
      <c r="EN559" s="109"/>
      <c r="EZ559" s="192" t="e">
        <f t="shared" si="185"/>
        <v>#DIV/0!</v>
      </c>
      <c r="FA559" s="192" t="e">
        <f t="shared" si="186"/>
        <v>#DIV/0!</v>
      </c>
      <c r="FB559" s="192" t="e">
        <f t="shared" si="187"/>
        <v>#DIV/0!</v>
      </c>
      <c r="FC559" s="192" t="e">
        <f t="shared" si="188"/>
        <v>#DIV/0!</v>
      </c>
      <c r="FD559" s="192" t="e">
        <f t="shared" si="189"/>
        <v>#DIV/0!</v>
      </c>
      <c r="FE559" s="193" t="e">
        <f t="shared" si="190"/>
        <v>#DIV/0!</v>
      </c>
      <c r="FF559" s="194" t="e">
        <f t="shared" si="191"/>
        <v>#DIV/0!</v>
      </c>
      <c r="FI559" s="778">
        <f t="shared" si="192"/>
        <v>0</v>
      </c>
      <c r="FJ559" s="779" t="e">
        <f t="shared" si="193"/>
        <v>#DIV/0!</v>
      </c>
      <c r="FK559" s="779" t="e">
        <f t="shared" si="194"/>
        <v>#DIV/0!</v>
      </c>
      <c r="FL559" s="780" t="e">
        <f t="shared" si="195"/>
        <v>#DIV/0!</v>
      </c>
      <c r="FM559" s="169" t="e">
        <f t="shared" si="196"/>
        <v>#DIV/0!</v>
      </c>
      <c r="FN559" s="783" t="e">
        <f t="shared" si="197"/>
        <v>#DIV/0!</v>
      </c>
    </row>
    <row r="560" spans="1:1038" s="288" customFormat="1" ht="18" customHeight="1">
      <c r="A560" s="352" t="s">
        <v>2065</v>
      </c>
      <c r="B560" s="227" t="s">
        <v>1647</v>
      </c>
      <c r="C560" s="227"/>
      <c r="D560" s="227" t="s">
        <v>1279</v>
      </c>
      <c r="E560" s="227">
        <v>75</v>
      </c>
      <c r="F560" s="227">
        <v>4</v>
      </c>
      <c r="G560" s="570" t="str">
        <f t="shared" si="220"/>
        <v>75-4</v>
      </c>
      <c r="H560" s="227">
        <v>12.5</v>
      </c>
      <c r="I560" s="479">
        <v>69.5</v>
      </c>
      <c r="J560" s="477">
        <f t="shared" si="177"/>
        <v>0</v>
      </c>
      <c r="K560" s="478" t="str">
        <f>IF(J561=1,IF(((VLOOKUP($G560,[1]Depth_Lookup!A$3:J$410,9,FALSE))-(I560/100))=0,"Good",IF(((VLOOKUP($G560,[1]Depth_Lookup!$A$3:$J$550,9,FALSE))-(I560/100))&gt;0,"Too Short","Too Long")))</f>
        <v>Good</v>
      </c>
      <c r="L560" s="171">
        <f>(VLOOKUP($G560,Depth_Lookup!$A$3:$J$410,10,FALSE))+(H560/100)</f>
        <v>188.29</v>
      </c>
      <c r="M560" s="171">
        <f>(VLOOKUP($G560,Depth_Lookup!$A$3:$J$410,10,FALSE))+(I560/100)</f>
        <v>188.85999999999999</v>
      </c>
      <c r="N560" s="230" t="s">
        <v>2101</v>
      </c>
      <c r="O560" s="227">
        <v>2</v>
      </c>
      <c r="P560" s="227" t="s">
        <v>853</v>
      </c>
      <c r="Q560" s="227" t="s">
        <v>125</v>
      </c>
      <c r="R560" s="286" t="str">
        <f t="shared" si="175"/>
        <v>SerpentinizedHarzburgite</v>
      </c>
      <c r="S560" s="227" t="s">
        <v>2022</v>
      </c>
      <c r="T560" s="227"/>
      <c r="U560" s="227" t="s">
        <v>95</v>
      </c>
      <c r="V560" s="227" t="s">
        <v>96</v>
      </c>
      <c r="W560" s="227" t="s">
        <v>102</v>
      </c>
      <c r="X560" s="286">
        <f>VLOOKUP(W560,[1]definitions_list_lookup!A$13:B$19,2,0)</f>
        <v>5</v>
      </c>
      <c r="Y560" s="227" t="s">
        <v>90</v>
      </c>
      <c r="Z560" s="227" t="s">
        <v>91</v>
      </c>
      <c r="AA560" s="227" t="s">
        <v>1685</v>
      </c>
      <c r="AB560" s="227"/>
      <c r="AC560" s="227"/>
      <c r="AD560" s="227"/>
      <c r="AE560" s="233"/>
      <c r="AF560" s="570" t="e">
        <f>VLOOKUP(AE560,[1]definitions_list_mag!$V$12:$W$15,2,0)</f>
        <v>#N/A</v>
      </c>
      <c r="AG560" s="237"/>
      <c r="AH560" s="227"/>
      <c r="AI560" s="240">
        <v>71</v>
      </c>
      <c r="AJ560" s="227"/>
      <c r="AK560" s="227"/>
      <c r="AL560" s="227"/>
      <c r="AM560" s="227"/>
      <c r="AN560" s="227"/>
      <c r="AO560" s="240"/>
      <c r="AP560" s="227"/>
      <c r="AQ560" s="227"/>
      <c r="AR560" s="227"/>
      <c r="AS560" s="227"/>
      <c r="AT560" s="227"/>
      <c r="AU560" s="240">
        <v>3</v>
      </c>
      <c r="AV560" s="227">
        <v>2</v>
      </c>
      <c r="AW560" s="227">
        <v>1</v>
      </c>
      <c r="AX560" s="227" t="s">
        <v>110</v>
      </c>
      <c r="AY560" s="227" t="s">
        <v>103</v>
      </c>
      <c r="AZ560" s="227"/>
      <c r="BA560" s="240">
        <v>25</v>
      </c>
      <c r="BB560" s="227">
        <v>8</v>
      </c>
      <c r="BC560" s="227">
        <v>4</v>
      </c>
      <c r="BD560" s="227" t="s">
        <v>118</v>
      </c>
      <c r="BE560" s="227" t="s">
        <v>103</v>
      </c>
      <c r="BF560" s="227" t="s">
        <v>2067</v>
      </c>
      <c r="BG560" s="240"/>
      <c r="BH560" s="227"/>
      <c r="BI560" s="227"/>
      <c r="BJ560" s="227"/>
      <c r="BK560" s="227"/>
      <c r="BL560" s="227"/>
      <c r="BM560" s="240">
        <v>1</v>
      </c>
      <c r="BN560" s="227">
        <v>1</v>
      </c>
      <c r="BO560" s="227">
        <v>0.5</v>
      </c>
      <c r="BP560" s="227"/>
      <c r="BQ560" s="227"/>
      <c r="BR560" s="227"/>
      <c r="BS560" s="227"/>
      <c r="BT560" s="227"/>
      <c r="BU560" s="227"/>
      <c r="BV560" s="227"/>
      <c r="BW560" s="227"/>
      <c r="BX560" s="227"/>
      <c r="BY560" s="240"/>
      <c r="BZ560" s="227"/>
      <c r="CA560" s="227"/>
      <c r="CB560" s="227"/>
      <c r="CC560" s="227"/>
      <c r="CD560" s="227"/>
      <c r="CE560" s="227"/>
      <c r="CF560" s="290">
        <f t="shared" si="178"/>
        <v>100</v>
      </c>
      <c r="CG560" s="148"/>
      <c r="CH560" s="571" t="s">
        <v>1845</v>
      </c>
      <c r="CI560" s="571">
        <v>95</v>
      </c>
      <c r="CJ560" s="571" t="s">
        <v>514</v>
      </c>
      <c r="CK560" s="572"/>
      <c r="CL560" s="572"/>
      <c r="CM560" s="572"/>
      <c r="CN560" s="572"/>
      <c r="CO560" s="572"/>
      <c r="CP560" s="572"/>
      <c r="CQ560" s="572"/>
      <c r="CR560" s="572"/>
      <c r="CS560" s="572"/>
      <c r="CT560" s="572"/>
      <c r="CU560" s="572"/>
      <c r="CV560" s="572"/>
      <c r="CW560" s="572"/>
      <c r="CX560" s="572"/>
      <c r="CY560" s="572"/>
      <c r="CZ560" s="572"/>
      <c r="DA560" s="572"/>
      <c r="DB560" s="572">
        <v>80</v>
      </c>
      <c r="DC560" s="573">
        <v>20</v>
      </c>
      <c r="DD560" s="572"/>
      <c r="DE560" s="572"/>
      <c r="DF560" s="572"/>
      <c r="DG560" s="572"/>
      <c r="DH560" s="572"/>
      <c r="DI560" s="572"/>
      <c r="DJ560" s="572"/>
      <c r="DK560" s="208"/>
      <c r="DL560" s="148"/>
      <c r="DM560" s="572"/>
      <c r="DN560" s="572"/>
      <c r="DO560" s="574"/>
      <c r="DP560" s="575"/>
      <c r="DQ560" s="576"/>
      <c r="DR560" s="574"/>
      <c r="DS560" s="576"/>
      <c r="DT560" s="283" t="s">
        <v>2097</v>
      </c>
      <c r="DU560" s="577"/>
      <c r="DV560" s="577"/>
      <c r="DW560" s="291" t="e">
        <f>VLOOKUP(P560,[1]definitions_list_lookup!$K$30:$L$54,2,0)</f>
        <v>#N/A</v>
      </c>
      <c r="DX560" s="578" t="s">
        <v>2098</v>
      </c>
      <c r="DY560" s="578" t="s">
        <v>1432</v>
      </c>
      <c r="DZ560" s="154"/>
      <c r="EA560" s="154"/>
      <c r="EB560" s="229"/>
      <c r="EC560" s="292"/>
      <c r="ED560" s="229" t="s">
        <v>2517</v>
      </c>
      <c r="EE560" s="293"/>
      <c r="EF560" s="294"/>
      <c r="EG560" s="293"/>
      <c r="EH560" s="295"/>
      <c r="EI560" s="296"/>
      <c r="EJ560" s="297"/>
      <c r="EK560" s="298"/>
      <c r="EL560" s="293"/>
      <c r="EM560" s="295"/>
      <c r="EN560" s="295"/>
      <c r="EO560" s="321"/>
      <c r="EP560" s="321"/>
      <c r="EQ560" s="321"/>
      <c r="ER560" s="321"/>
      <c r="ES560" s="321"/>
      <c r="ET560" s="321"/>
      <c r="EU560" s="321"/>
      <c r="EV560" s="322"/>
      <c r="EW560" s="322"/>
      <c r="EX560" s="322"/>
      <c r="EY560" s="322"/>
      <c r="EZ560" s="192" t="e">
        <f t="shared" si="185"/>
        <v>#DIV/0!</v>
      </c>
      <c r="FA560" s="192" t="e">
        <f t="shared" si="186"/>
        <v>#DIV/0!</v>
      </c>
      <c r="FB560" s="192" t="e">
        <f t="shared" si="187"/>
        <v>#DIV/0!</v>
      </c>
      <c r="FC560" s="192" t="e">
        <f t="shared" si="188"/>
        <v>#DIV/0!</v>
      </c>
      <c r="FD560" s="192" t="e">
        <f t="shared" si="189"/>
        <v>#DIV/0!</v>
      </c>
      <c r="FE560" s="193" t="e">
        <f t="shared" si="190"/>
        <v>#DIV/0!</v>
      </c>
      <c r="FF560" s="194" t="e">
        <f t="shared" si="191"/>
        <v>#DIV/0!</v>
      </c>
      <c r="FG560" s="293"/>
      <c r="FH560" s="295"/>
      <c r="FI560" s="778">
        <f t="shared" si="192"/>
        <v>0</v>
      </c>
      <c r="FJ560" s="779" t="e">
        <f t="shared" si="193"/>
        <v>#DIV/0!</v>
      </c>
      <c r="FK560" s="779" t="e">
        <f t="shared" si="194"/>
        <v>#DIV/0!</v>
      </c>
      <c r="FL560" s="780" t="e">
        <f t="shared" si="195"/>
        <v>#DIV/0!</v>
      </c>
      <c r="FM560" s="169" t="e">
        <f t="shared" si="196"/>
        <v>#DIV/0!</v>
      </c>
      <c r="FN560" s="783" t="e">
        <f t="shared" si="197"/>
        <v>#DIV/0!</v>
      </c>
      <c r="FO560" s="227"/>
      <c r="FP560" s="227"/>
      <c r="FQ560" s="227"/>
      <c r="FR560" s="227"/>
      <c r="FS560" s="227"/>
      <c r="FT560" s="227"/>
      <c r="FU560" s="227"/>
      <c r="FV560" s="227"/>
      <c r="FW560" s="227"/>
      <c r="FX560" s="227"/>
      <c r="FY560" s="227"/>
      <c r="FZ560" s="227"/>
      <c r="GA560" s="227"/>
      <c r="GB560" s="227"/>
      <c r="GC560" s="227"/>
      <c r="GD560" s="227"/>
      <c r="GE560" s="227"/>
      <c r="GF560" s="227"/>
      <c r="GG560" s="227"/>
      <c r="GH560" s="227"/>
      <c r="GI560" s="227"/>
      <c r="GJ560" s="227"/>
      <c r="GK560" s="227"/>
      <c r="GL560" s="227"/>
      <c r="GM560" s="227"/>
      <c r="GN560" s="227"/>
      <c r="GO560" s="227"/>
      <c r="GP560" s="227"/>
      <c r="GQ560" s="227"/>
      <c r="GR560" s="227"/>
      <c r="GS560" s="227"/>
      <c r="GT560" s="227"/>
      <c r="GU560" s="227"/>
      <c r="GV560" s="227"/>
      <c r="GW560" s="227"/>
      <c r="GX560" s="227"/>
      <c r="GY560" s="227"/>
      <c r="GZ560" s="227"/>
      <c r="HA560" s="227"/>
      <c r="HB560" s="227"/>
      <c r="HC560" s="227"/>
      <c r="HD560" s="227"/>
      <c r="HE560" s="227"/>
      <c r="HF560" s="227"/>
      <c r="HG560" s="227"/>
      <c r="HH560" s="227"/>
      <c r="HI560" s="227"/>
      <c r="HJ560" s="227"/>
      <c r="HK560" s="227"/>
      <c r="HL560" s="227"/>
      <c r="HM560" s="227"/>
      <c r="HN560" s="227"/>
      <c r="HO560" s="227"/>
      <c r="HP560" s="227"/>
      <c r="HQ560" s="227"/>
      <c r="HR560" s="227"/>
      <c r="HS560" s="227"/>
      <c r="HT560" s="227"/>
      <c r="HU560" s="227"/>
      <c r="HV560" s="227"/>
      <c r="HW560" s="227"/>
      <c r="HX560" s="227"/>
      <c r="HY560" s="227"/>
      <c r="HZ560" s="227"/>
      <c r="IA560" s="227"/>
      <c r="IB560" s="227"/>
      <c r="IC560" s="227"/>
      <c r="ID560" s="227"/>
      <c r="IE560" s="227"/>
      <c r="IF560" s="227"/>
      <c r="IG560" s="227"/>
      <c r="IH560" s="227"/>
      <c r="II560" s="227"/>
      <c r="IJ560" s="227"/>
      <c r="IK560" s="227"/>
      <c r="IL560" s="227"/>
      <c r="IM560" s="227"/>
      <c r="IN560" s="227"/>
      <c r="IO560" s="227"/>
      <c r="IP560" s="227"/>
      <c r="IQ560" s="227"/>
      <c r="IR560" s="227"/>
      <c r="IS560" s="227"/>
      <c r="IT560" s="227"/>
      <c r="IU560" s="227"/>
      <c r="IV560" s="227"/>
      <c r="IW560" s="227"/>
      <c r="IX560" s="227"/>
      <c r="IY560" s="227"/>
      <c r="IZ560" s="227"/>
      <c r="JA560" s="227"/>
      <c r="JB560" s="227"/>
      <c r="JC560" s="227"/>
      <c r="JD560" s="227"/>
      <c r="JE560" s="227"/>
      <c r="JF560" s="227"/>
      <c r="JG560" s="227"/>
      <c r="JH560" s="227"/>
      <c r="JI560" s="227"/>
      <c r="JJ560" s="227"/>
      <c r="JK560" s="227"/>
      <c r="JL560" s="227"/>
      <c r="JM560" s="227"/>
      <c r="JN560" s="227"/>
      <c r="JO560" s="227"/>
      <c r="JP560" s="227"/>
      <c r="JQ560" s="227"/>
      <c r="JR560" s="227"/>
      <c r="JS560" s="227"/>
      <c r="JT560" s="227"/>
      <c r="JU560" s="227"/>
      <c r="JV560" s="227"/>
      <c r="JW560" s="227"/>
      <c r="JX560" s="227"/>
      <c r="JY560" s="227"/>
      <c r="JZ560" s="227"/>
      <c r="KA560" s="227"/>
      <c r="KB560" s="227"/>
      <c r="KC560" s="227"/>
      <c r="KD560" s="227"/>
      <c r="KE560" s="227"/>
      <c r="KF560" s="227"/>
      <c r="KG560" s="227"/>
      <c r="KH560" s="227"/>
      <c r="KI560" s="227"/>
      <c r="KJ560" s="227"/>
      <c r="KK560" s="227"/>
      <c r="KL560" s="227"/>
      <c r="KM560" s="227"/>
      <c r="KN560" s="227"/>
      <c r="KO560" s="227"/>
      <c r="KP560" s="227"/>
      <c r="KQ560" s="227"/>
      <c r="KR560" s="227"/>
      <c r="KS560" s="227"/>
      <c r="KT560" s="227"/>
      <c r="KU560" s="227"/>
      <c r="KV560" s="227"/>
      <c r="KW560" s="227"/>
      <c r="KX560" s="227"/>
      <c r="KY560" s="227"/>
      <c r="KZ560" s="227"/>
      <c r="LA560" s="227"/>
      <c r="LB560" s="227"/>
      <c r="LC560" s="227"/>
      <c r="LD560" s="227"/>
      <c r="LE560" s="227"/>
      <c r="LF560" s="227"/>
      <c r="LG560" s="227"/>
      <c r="LH560" s="227"/>
      <c r="LI560" s="227"/>
      <c r="LJ560" s="227"/>
      <c r="LK560" s="227"/>
      <c r="LL560" s="227"/>
      <c r="LM560" s="227"/>
      <c r="LN560" s="227"/>
      <c r="LO560" s="227"/>
      <c r="LP560" s="227"/>
      <c r="LQ560" s="227"/>
      <c r="LR560" s="227"/>
      <c r="LS560" s="227"/>
      <c r="LT560" s="227"/>
      <c r="LU560" s="227"/>
      <c r="LV560" s="227"/>
      <c r="LW560" s="227"/>
      <c r="LX560" s="227"/>
      <c r="LY560" s="227"/>
      <c r="LZ560" s="227"/>
      <c r="MA560" s="227"/>
      <c r="MB560" s="227"/>
      <c r="MC560" s="227"/>
      <c r="MD560" s="227"/>
      <c r="ME560" s="227"/>
      <c r="MF560" s="227"/>
      <c r="MG560" s="227"/>
      <c r="MH560" s="227"/>
      <c r="MI560" s="227"/>
      <c r="MJ560" s="227"/>
      <c r="MK560" s="227"/>
      <c r="ML560" s="227"/>
      <c r="MM560" s="227"/>
      <c r="MN560" s="227"/>
      <c r="MO560" s="227"/>
      <c r="MP560" s="227"/>
      <c r="MQ560" s="227"/>
      <c r="MR560" s="227"/>
      <c r="MS560" s="227"/>
      <c r="MT560" s="227"/>
      <c r="MU560" s="227"/>
      <c r="MV560" s="227"/>
      <c r="MW560" s="227"/>
      <c r="MX560" s="227"/>
      <c r="MY560" s="227"/>
      <c r="MZ560" s="227"/>
      <c r="NA560" s="227"/>
      <c r="NB560" s="227"/>
      <c r="NC560" s="227"/>
      <c r="ND560" s="227"/>
      <c r="NE560" s="227"/>
      <c r="NF560" s="227"/>
      <c r="NG560" s="227"/>
      <c r="NH560" s="227"/>
      <c r="NI560" s="227"/>
      <c r="NJ560" s="227"/>
      <c r="NK560" s="227"/>
      <c r="NL560" s="227"/>
      <c r="NM560" s="227"/>
      <c r="NN560" s="227"/>
      <c r="NO560" s="227"/>
      <c r="NP560" s="227"/>
      <c r="NQ560" s="227"/>
      <c r="NR560" s="227"/>
      <c r="NS560" s="227"/>
      <c r="NT560" s="227"/>
      <c r="NU560" s="227"/>
      <c r="NV560" s="227"/>
      <c r="NW560" s="227"/>
      <c r="NX560" s="227"/>
      <c r="NY560" s="227"/>
      <c r="NZ560" s="227"/>
      <c r="OA560" s="227"/>
      <c r="OB560" s="227"/>
      <c r="OC560" s="227"/>
      <c r="OD560" s="227"/>
      <c r="OE560" s="227"/>
      <c r="OF560" s="227"/>
      <c r="OG560" s="227"/>
      <c r="OH560" s="227"/>
      <c r="OI560" s="227"/>
      <c r="OJ560" s="227"/>
      <c r="OK560" s="227"/>
      <c r="OL560" s="227"/>
      <c r="OM560" s="227"/>
      <c r="ON560" s="227"/>
      <c r="OO560" s="227"/>
      <c r="OP560" s="227"/>
      <c r="OQ560" s="227"/>
      <c r="OR560" s="227"/>
      <c r="OS560" s="227"/>
      <c r="OT560" s="227"/>
      <c r="OU560" s="227"/>
      <c r="OV560" s="227"/>
      <c r="OW560" s="227"/>
      <c r="OX560" s="227"/>
      <c r="OY560" s="227"/>
      <c r="OZ560" s="227"/>
      <c r="PA560" s="227"/>
      <c r="PB560" s="227"/>
      <c r="PC560" s="227"/>
      <c r="PD560" s="227"/>
      <c r="PE560" s="227"/>
      <c r="PF560" s="227"/>
      <c r="PG560" s="227"/>
      <c r="PH560" s="227"/>
      <c r="PI560" s="227"/>
      <c r="PJ560" s="227"/>
      <c r="PK560" s="227"/>
      <c r="PL560" s="227"/>
      <c r="PM560" s="227"/>
      <c r="PN560" s="227"/>
      <c r="PO560" s="227"/>
      <c r="PP560" s="227"/>
      <c r="PQ560" s="227"/>
      <c r="PR560" s="227"/>
      <c r="PS560" s="227"/>
      <c r="PT560" s="227"/>
      <c r="PU560" s="227"/>
      <c r="PV560" s="227"/>
      <c r="PW560" s="227"/>
      <c r="PX560" s="227"/>
      <c r="PY560" s="227"/>
      <c r="PZ560" s="227"/>
      <c r="QA560" s="227"/>
      <c r="QB560" s="227"/>
      <c r="QC560" s="227"/>
      <c r="QD560" s="227"/>
      <c r="QE560" s="227"/>
      <c r="QF560" s="227"/>
      <c r="QG560" s="227"/>
      <c r="QH560" s="227"/>
      <c r="QI560" s="227"/>
      <c r="QJ560" s="227"/>
      <c r="QK560" s="227"/>
      <c r="QL560" s="227"/>
      <c r="QM560" s="227"/>
      <c r="QN560" s="227"/>
      <c r="QO560" s="227"/>
      <c r="QP560" s="227"/>
      <c r="QQ560" s="227"/>
      <c r="QR560" s="227"/>
      <c r="QS560" s="227"/>
      <c r="QT560" s="227"/>
      <c r="QU560" s="227"/>
      <c r="QV560" s="227"/>
      <c r="QW560" s="227"/>
      <c r="QX560" s="227"/>
      <c r="QY560" s="227"/>
      <c r="QZ560" s="227"/>
      <c r="RA560" s="227"/>
      <c r="RB560" s="227"/>
      <c r="RC560" s="227"/>
      <c r="RD560" s="227"/>
      <c r="RE560" s="227"/>
      <c r="RF560" s="227"/>
      <c r="RG560" s="227"/>
      <c r="RH560" s="227"/>
      <c r="RI560" s="227"/>
      <c r="RJ560" s="227"/>
      <c r="RK560" s="227"/>
      <c r="RL560" s="227"/>
      <c r="RM560" s="227"/>
      <c r="RN560" s="227"/>
      <c r="RO560" s="227"/>
      <c r="RP560" s="227"/>
      <c r="RQ560" s="227"/>
      <c r="RR560" s="227"/>
      <c r="RS560" s="227"/>
      <c r="RT560" s="227"/>
      <c r="RU560" s="227"/>
      <c r="RV560" s="227"/>
      <c r="RW560" s="227"/>
      <c r="RX560" s="227"/>
      <c r="RY560" s="227"/>
      <c r="RZ560" s="227"/>
      <c r="SA560" s="227"/>
      <c r="SB560" s="227"/>
      <c r="SC560" s="227"/>
      <c r="SD560" s="227"/>
      <c r="SE560" s="227"/>
      <c r="SF560" s="227"/>
      <c r="SG560" s="227"/>
      <c r="SH560" s="227"/>
      <c r="SI560" s="227"/>
      <c r="SJ560" s="227"/>
      <c r="SK560" s="227"/>
      <c r="SL560" s="227"/>
      <c r="SM560" s="227"/>
      <c r="SN560" s="227"/>
      <c r="SO560" s="227"/>
      <c r="SP560" s="227"/>
      <c r="SQ560" s="227"/>
      <c r="SR560" s="227"/>
      <c r="SS560" s="227"/>
      <c r="ST560" s="227"/>
      <c r="SU560" s="227"/>
      <c r="SV560" s="227"/>
      <c r="SW560" s="227"/>
      <c r="SX560" s="227"/>
      <c r="SY560" s="227"/>
      <c r="SZ560" s="227"/>
      <c r="TA560" s="227"/>
      <c r="TB560" s="227"/>
      <c r="TC560" s="227"/>
      <c r="TD560" s="227"/>
      <c r="TE560" s="227"/>
      <c r="TF560" s="227"/>
      <c r="TG560" s="227"/>
      <c r="TH560" s="227"/>
      <c r="TI560" s="227"/>
      <c r="TJ560" s="227"/>
      <c r="TK560" s="227"/>
      <c r="TL560" s="227"/>
      <c r="TM560" s="227"/>
      <c r="TN560" s="227"/>
      <c r="TO560" s="227"/>
      <c r="TP560" s="227"/>
      <c r="TQ560" s="227"/>
      <c r="TR560" s="227"/>
      <c r="TS560" s="227"/>
      <c r="TT560" s="227"/>
      <c r="TU560" s="227"/>
      <c r="TV560" s="227"/>
      <c r="TW560" s="227"/>
      <c r="TX560" s="227"/>
      <c r="TY560" s="227"/>
      <c r="TZ560" s="227"/>
      <c r="UA560" s="227"/>
      <c r="UB560" s="227"/>
      <c r="UC560" s="227"/>
      <c r="UD560" s="227"/>
      <c r="UE560" s="227"/>
      <c r="UF560" s="227"/>
      <c r="UG560" s="227"/>
      <c r="UH560" s="227"/>
      <c r="UI560" s="227"/>
      <c r="UJ560" s="227"/>
      <c r="UK560" s="227"/>
      <c r="UL560" s="227"/>
      <c r="UM560" s="227"/>
      <c r="UN560" s="227"/>
      <c r="UO560" s="227"/>
      <c r="UP560" s="227"/>
      <c r="UQ560" s="227"/>
      <c r="UR560" s="227"/>
      <c r="US560" s="227"/>
      <c r="UT560" s="227"/>
      <c r="UU560" s="227"/>
      <c r="UV560" s="227"/>
      <c r="UW560" s="227"/>
      <c r="UX560" s="227"/>
      <c r="UY560" s="227"/>
      <c r="UZ560" s="227"/>
      <c r="VA560" s="227"/>
      <c r="VB560" s="227"/>
      <c r="VC560" s="227"/>
      <c r="VD560" s="227"/>
      <c r="VE560" s="227"/>
      <c r="VF560" s="227"/>
      <c r="VG560" s="227"/>
      <c r="VH560" s="227"/>
      <c r="VI560" s="227"/>
      <c r="VJ560" s="227"/>
      <c r="VK560" s="227"/>
      <c r="VL560" s="227"/>
      <c r="VM560" s="227"/>
      <c r="VN560" s="227"/>
      <c r="VO560" s="227"/>
      <c r="VP560" s="227"/>
      <c r="VQ560" s="227"/>
      <c r="VR560" s="227"/>
      <c r="VS560" s="227"/>
      <c r="VT560" s="227"/>
      <c r="VU560" s="227"/>
      <c r="VV560" s="227"/>
      <c r="VW560" s="227"/>
      <c r="VX560" s="227"/>
      <c r="VY560" s="227"/>
      <c r="VZ560" s="227"/>
      <c r="WA560" s="227"/>
      <c r="WB560" s="227"/>
      <c r="WC560" s="227"/>
      <c r="WD560" s="227"/>
      <c r="WE560" s="227"/>
      <c r="WF560" s="227"/>
      <c r="WG560" s="227"/>
      <c r="WH560" s="227"/>
      <c r="WI560" s="227"/>
      <c r="WJ560" s="227"/>
      <c r="WK560" s="227"/>
      <c r="WL560" s="227"/>
      <c r="WM560" s="227"/>
      <c r="WN560" s="227"/>
      <c r="WO560" s="227"/>
      <c r="WP560" s="227"/>
      <c r="WQ560" s="227"/>
      <c r="WR560" s="227"/>
      <c r="WS560" s="227"/>
      <c r="WT560" s="227"/>
      <c r="WU560" s="227"/>
      <c r="WV560" s="227"/>
      <c r="WW560" s="227"/>
      <c r="WX560" s="227"/>
      <c r="WY560" s="227"/>
      <c r="WZ560" s="227"/>
      <c r="XA560" s="227"/>
      <c r="XB560" s="227"/>
      <c r="XC560" s="227"/>
      <c r="XD560" s="227"/>
      <c r="XE560" s="227"/>
      <c r="XF560" s="227"/>
      <c r="XG560" s="227"/>
      <c r="XH560" s="227"/>
      <c r="XI560" s="227"/>
      <c r="XJ560" s="227"/>
      <c r="XK560" s="227"/>
      <c r="XL560" s="227"/>
      <c r="XM560" s="227"/>
      <c r="XN560" s="227"/>
      <c r="XO560" s="227"/>
      <c r="XP560" s="227"/>
      <c r="XQ560" s="227"/>
      <c r="XR560" s="227"/>
      <c r="XS560" s="227"/>
      <c r="XT560" s="227"/>
      <c r="XU560" s="227"/>
      <c r="XV560" s="227"/>
      <c r="XW560" s="227"/>
      <c r="XX560" s="227"/>
      <c r="XY560" s="227"/>
      <c r="XZ560" s="227"/>
      <c r="YA560" s="227"/>
      <c r="YB560" s="227"/>
      <c r="YC560" s="227"/>
      <c r="YD560" s="227"/>
      <c r="YE560" s="227"/>
      <c r="YF560" s="227"/>
      <c r="YG560" s="227"/>
      <c r="YH560" s="227"/>
      <c r="YI560" s="227"/>
      <c r="YJ560" s="227"/>
      <c r="YK560" s="227"/>
      <c r="YL560" s="227"/>
      <c r="YM560" s="227"/>
      <c r="YN560" s="227"/>
      <c r="YO560" s="227"/>
      <c r="YP560" s="227"/>
      <c r="YQ560" s="227"/>
      <c r="YR560" s="227"/>
      <c r="YS560" s="227"/>
      <c r="YT560" s="227"/>
      <c r="YU560" s="227"/>
      <c r="YV560" s="227"/>
      <c r="YW560" s="227"/>
      <c r="YX560" s="227"/>
      <c r="YY560" s="227"/>
      <c r="YZ560" s="227"/>
      <c r="ZA560" s="227"/>
      <c r="ZB560" s="227"/>
      <c r="ZC560" s="227"/>
      <c r="ZD560" s="227"/>
      <c r="ZE560" s="227"/>
      <c r="ZF560" s="227"/>
      <c r="ZG560" s="227"/>
      <c r="ZH560" s="227"/>
      <c r="ZI560" s="227"/>
      <c r="ZJ560" s="227"/>
      <c r="ZK560" s="227"/>
      <c r="ZL560" s="227"/>
      <c r="ZM560" s="227"/>
      <c r="ZN560" s="227"/>
      <c r="ZO560" s="227"/>
      <c r="ZP560" s="227"/>
      <c r="ZQ560" s="227"/>
      <c r="ZR560" s="227"/>
      <c r="ZS560" s="227"/>
      <c r="ZT560" s="227"/>
      <c r="ZU560" s="227"/>
      <c r="ZV560" s="227"/>
      <c r="ZW560" s="227"/>
      <c r="ZX560" s="227"/>
      <c r="ZY560" s="227"/>
      <c r="ZZ560" s="227"/>
      <c r="AAA560" s="227"/>
      <c r="AAB560" s="227"/>
      <c r="AAC560" s="227"/>
      <c r="AAD560" s="227"/>
      <c r="AAE560" s="227"/>
      <c r="AAF560" s="227"/>
      <c r="AAG560" s="227"/>
      <c r="AAH560" s="227"/>
      <c r="AAI560" s="227"/>
      <c r="AAJ560" s="227"/>
      <c r="AAK560" s="227"/>
      <c r="AAL560" s="227"/>
      <c r="AAM560" s="227"/>
      <c r="AAN560" s="227"/>
      <c r="AAO560" s="227"/>
      <c r="AAP560" s="227"/>
      <c r="AAQ560" s="227"/>
      <c r="AAR560" s="227"/>
      <c r="AAS560" s="227"/>
      <c r="AAT560" s="227"/>
      <c r="AAU560" s="227"/>
      <c r="AAV560" s="227"/>
      <c r="AAW560" s="227"/>
      <c r="AAX560" s="227"/>
      <c r="AAY560" s="227"/>
      <c r="AAZ560" s="227"/>
      <c r="ABA560" s="227"/>
      <c r="ABB560" s="227"/>
      <c r="ABC560" s="227"/>
      <c r="ABD560" s="227"/>
      <c r="ABE560" s="227"/>
      <c r="ABF560" s="227"/>
      <c r="ABG560" s="227"/>
      <c r="ABH560" s="227"/>
      <c r="ABI560" s="227"/>
      <c r="ABJ560" s="227"/>
      <c r="ABK560" s="227"/>
      <c r="ABL560" s="227"/>
      <c r="ABM560" s="227"/>
      <c r="ABN560" s="227"/>
      <c r="ABO560" s="227"/>
      <c r="ABP560" s="227"/>
      <c r="ABQ560" s="227"/>
      <c r="ABR560" s="227"/>
      <c r="ABS560" s="227"/>
      <c r="ABT560" s="227"/>
      <c r="ABU560" s="227"/>
      <c r="ABV560" s="227"/>
      <c r="ABW560" s="227"/>
      <c r="ABX560" s="227"/>
      <c r="ABY560" s="227"/>
      <c r="ABZ560" s="227"/>
      <c r="ACA560" s="227"/>
      <c r="ACB560" s="227"/>
      <c r="ACC560" s="227"/>
      <c r="ACD560" s="227"/>
      <c r="ACE560" s="227"/>
      <c r="ACF560" s="227"/>
      <c r="ACG560" s="227"/>
      <c r="ACH560" s="227"/>
      <c r="ACI560" s="227"/>
      <c r="ACJ560" s="227"/>
      <c r="ACK560" s="227"/>
      <c r="ACL560" s="227"/>
      <c r="ACM560" s="227"/>
      <c r="ACN560" s="227"/>
      <c r="ACO560" s="227"/>
      <c r="ACP560" s="227"/>
      <c r="ACQ560" s="227"/>
      <c r="ACR560" s="227"/>
      <c r="ACS560" s="227"/>
      <c r="ACT560" s="227"/>
      <c r="ACU560" s="227"/>
      <c r="ACV560" s="227"/>
      <c r="ACW560" s="227"/>
      <c r="ACX560" s="227"/>
      <c r="ACY560" s="227"/>
      <c r="ACZ560" s="227"/>
      <c r="ADA560" s="227"/>
      <c r="ADB560" s="227"/>
      <c r="ADC560" s="227"/>
      <c r="ADD560" s="227"/>
      <c r="ADE560" s="227"/>
      <c r="ADF560" s="227"/>
      <c r="ADG560" s="227"/>
      <c r="ADH560" s="227"/>
      <c r="ADI560" s="227"/>
      <c r="ADJ560" s="227"/>
      <c r="ADK560" s="227"/>
      <c r="ADL560" s="227"/>
      <c r="ADM560" s="227"/>
      <c r="ADN560" s="227"/>
      <c r="ADO560" s="227"/>
      <c r="ADP560" s="227"/>
      <c r="ADQ560" s="227"/>
      <c r="ADR560" s="227"/>
      <c r="ADS560" s="227"/>
      <c r="ADT560" s="227"/>
      <c r="ADU560" s="227"/>
      <c r="ADV560" s="227"/>
      <c r="ADW560" s="227"/>
      <c r="ADX560" s="227"/>
      <c r="ADY560" s="227"/>
      <c r="ADZ560" s="227"/>
      <c r="AEA560" s="227"/>
      <c r="AEB560" s="227"/>
      <c r="AEC560" s="227"/>
      <c r="AED560" s="227"/>
      <c r="AEE560" s="227"/>
      <c r="AEF560" s="227"/>
      <c r="AEG560" s="227"/>
      <c r="AEH560" s="227"/>
      <c r="AEI560" s="227"/>
      <c r="AEJ560" s="227"/>
      <c r="AEK560" s="227"/>
      <c r="AEL560" s="227"/>
      <c r="AEM560" s="227"/>
      <c r="AEN560" s="227"/>
      <c r="AEO560" s="227"/>
      <c r="AEP560" s="227"/>
      <c r="AEQ560" s="227"/>
      <c r="AER560" s="227"/>
      <c r="AES560" s="227"/>
      <c r="AET560" s="227"/>
      <c r="AEU560" s="227"/>
      <c r="AEV560" s="227"/>
      <c r="AEW560" s="227"/>
      <c r="AEX560" s="227"/>
      <c r="AEY560" s="227"/>
      <c r="AEZ560" s="227"/>
      <c r="AFA560" s="227"/>
      <c r="AFB560" s="227"/>
      <c r="AFC560" s="227"/>
      <c r="AFD560" s="227"/>
      <c r="AFE560" s="227"/>
      <c r="AFF560" s="227"/>
      <c r="AFG560" s="227"/>
      <c r="AFH560" s="227"/>
      <c r="AFI560" s="227"/>
      <c r="AFJ560" s="227"/>
      <c r="AFK560" s="227"/>
      <c r="AFL560" s="227"/>
      <c r="AFM560" s="227"/>
      <c r="AFN560" s="227"/>
      <c r="AFO560" s="227"/>
      <c r="AFP560" s="227"/>
      <c r="AFQ560" s="227"/>
      <c r="AFR560" s="227"/>
      <c r="AFS560" s="227"/>
      <c r="AFT560" s="227"/>
      <c r="AFU560" s="227"/>
      <c r="AFV560" s="227"/>
      <c r="AFW560" s="227"/>
      <c r="AFX560" s="227"/>
      <c r="AFY560" s="227"/>
      <c r="AFZ560" s="227"/>
      <c r="AGA560" s="227"/>
      <c r="AGB560" s="227"/>
      <c r="AGC560" s="227"/>
      <c r="AGD560" s="227"/>
      <c r="AGE560" s="227"/>
      <c r="AGF560" s="227"/>
      <c r="AGG560" s="227"/>
      <c r="AGH560" s="227"/>
      <c r="AGI560" s="227"/>
      <c r="AGJ560" s="227"/>
      <c r="AGK560" s="227"/>
      <c r="AGL560" s="227"/>
      <c r="AGM560" s="227"/>
      <c r="AGN560" s="227"/>
      <c r="AGO560" s="227"/>
      <c r="AGP560" s="227"/>
      <c r="AGQ560" s="227"/>
      <c r="AGR560" s="227"/>
      <c r="AGS560" s="227"/>
      <c r="AGT560" s="227"/>
      <c r="AGU560" s="227"/>
      <c r="AGV560" s="227"/>
      <c r="AGW560" s="227"/>
      <c r="AGX560" s="227"/>
      <c r="AGY560" s="227"/>
      <c r="AGZ560" s="227"/>
      <c r="AHA560" s="227"/>
      <c r="AHB560" s="227"/>
      <c r="AHC560" s="227"/>
      <c r="AHD560" s="227"/>
      <c r="AHE560" s="227"/>
      <c r="AHF560" s="227"/>
      <c r="AHG560" s="227"/>
      <c r="AHH560" s="227"/>
      <c r="AHI560" s="227"/>
      <c r="AHJ560" s="227"/>
      <c r="AHK560" s="227"/>
      <c r="AHL560" s="227"/>
      <c r="AHM560" s="227"/>
      <c r="AHN560" s="227"/>
      <c r="AHO560" s="227"/>
      <c r="AHP560" s="227"/>
      <c r="AHQ560" s="227"/>
      <c r="AHR560" s="227"/>
      <c r="AHS560" s="227"/>
      <c r="AHT560" s="227"/>
      <c r="AHU560" s="227"/>
      <c r="AHV560" s="227"/>
      <c r="AHW560" s="227"/>
      <c r="AHX560" s="227"/>
      <c r="AHY560" s="227"/>
      <c r="AHZ560" s="227"/>
      <c r="AIA560" s="227"/>
      <c r="AIB560" s="227"/>
      <c r="AIC560" s="227"/>
      <c r="AID560" s="227"/>
      <c r="AIE560" s="227"/>
      <c r="AIF560" s="227"/>
      <c r="AIG560" s="227"/>
      <c r="AIH560" s="227"/>
      <c r="AII560" s="227"/>
      <c r="AIJ560" s="227"/>
      <c r="AIK560" s="227"/>
      <c r="AIL560" s="227"/>
      <c r="AIM560" s="227"/>
      <c r="AIN560" s="227"/>
      <c r="AIO560" s="227"/>
      <c r="AIP560" s="227"/>
      <c r="AIQ560" s="227"/>
      <c r="AIR560" s="227"/>
      <c r="AIS560" s="227"/>
      <c r="AIT560" s="227"/>
      <c r="AIU560" s="227"/>
      <c r="AIV560" s="227"/>
      <c r="AIW560" s="227"/>
      <c r="AIX560" s="227"/>
      <c r="AIY560" s="227"/>
      <c r="AIZ560" s="227"/>
      <c r="AJA560" s="227"/>
      <c r="AJB560" s="227"/>
      <c r="AJC560" s="227"/>
      <c r="AJD560" s="227"/>
      <c r="AJE560" s="227"/>
      <c r="AJF560" s="227"/>
      <c r="AJG560" s="227"/>
      <c r="AJH560" s="227"/>
      <c r="AJI560" s="227"/>
      <c r="AJJ560" s="227"/>
      <c r="AJK560" s="227"/>
      <c r="AJL560" s="227"/>
      <c r="AJM560" s="227"/>
      <c r="AJN560" s="227"/>
      <c r="AJO560" s="227"/>
      <c r="AJP560" s="227"/>
      <c r="AJQ560" s="227"/>
      <c r="AJR560" s="227"/>
      <c r="AJS560" s="227"/>
      <c r="AJT560" s="227"/>
      <c r="AJU560" s="227"/>
      <c r="AJV560" s="227"/>
      <c r="AJW560" s="227"/>
      <c r="AJX560" s="227"/>
      <c r="AJY560" s="227"/>
      <c r="AJZ560" s="227"/>
      <c r="AKA560" s="227"/>
      <c r="AKB560" s="227"/>
      <c r="AKC560" s="227"/>
      <c r="AKD560" s="227"/>
      <c r="AKE560" s="227"/>
      <c r="AKF560" s="227"/>
      <c r="AKG560" s="227"/>
      <c r="AKH560" s="227"/>
      <c r="AKI560" s="227"/>
      <c r="AKJ560" s="227"/>
      <c r="AKK560" s="227"/>
      <c r="AKL560" s="227"/>
      <c r="AKM560" s="227"/>
      <c r="AKN560" s="227"/>
      <c r="AKO560" s="227"/>
      <c r="AKP560" s="227"/>
      <c r="AKQ560" s="227"/>
      <c r="AKR560" s="227"/>
      <c r="AKS560" s="227"/>
      <c r="AKT560" s="227"/>
      <c r="AKU560" s="227"/>
      <c r="AKV560" s="227"/>
      <c r="AKW560" s="227"/>
      <c r="AKX560" s="227"/>
      <c r="AKY560" s="227"/>
      <c r="AKZ560" s="227"/>
      <c r="ALA560" s="227"/>
      <c r="ALB560" s="227"/>
      <c r="ALC560" s="227"/>
      <c r="ALD560" s="227"/>
      <c r="ALE560" s="227"/>
      <c r="ALF560" s="227"/>
      <c r="ALG560" s="227"/>
      <c r="ALH560" s="227"/>
      <c r="ALI560" s="227"/>
      <c r="ALJ560" s="227"/>
      <c r="ALK560" s="227"/>
      <c r="ALL560" s="227"/>
      <c r="ALM560" s="227"/>
      <c r="ALN560" s="227"/>
      <c r="ALO560" s="227"/>
      <c r="ALP560" s="227"/>
      <c r="ALQ560" s="227"/>
      <c r="ALR560" s="227"/>
      <c r="ALS560" s="227"/>
      <c r="ALT560" s="227"/>
      <c r="ALU560" s="227"/>
      <c r="ALV560" s="227"/>
      <c r="ALW560" s="227"/>
      <c r="ALX560" s="227"/>
      <c r="ALY560" s="227"/>
      <c r="ALZ560" s="227"/>
      <c r="AMA560" s="227"/>
      <c r="AMB560" s="227"/>
      <c r="AMC560" s="227"/>
      <c r="AMD560" s="227"/>
      <c r="AME560" s="227"/>
      <c r="AMF560" s="227"/>
      <c r="AMG560" s="227"/>
      <c r="AMH560" s="227"/>
      <c r="AMI560" s="227"/>
      <c r="AMJ560" s="227"/>
      <c r="AMK560" s="227"/>
      <c r="AML560" s="227"/>
      <c r="AMM560" s="227"/>
      <c r="AMN560" s="227"/>
      <c r="AMO560" s="227"/>
      <c r="AMP560" s="227"/>
      <c r="AMQ560" s="227"/>
      <c r="AMR560" s="227"/>
      <c r="AMS560" s="227"/>
      <c r="AMT560" s="227"/>
      <c r="AMU560" s="227"/>
      <c r="AMV560" s="227"/>
      <c r="AMW560" s="227"/>
      <c r="AMX560" s="227"/>
    </row>
    <row r="561" spans="1:1038" ht="18" customHeight="1">
      <c r="A561" s="389" t="s">
        <v>2065</v>
      </c>
      <c r="B561" s="226" t="s">
        <v>1647</v>
      </c>
      <c r="C561" s="226"/>
      <c r="D561" s="226" t="s">
        <v>1279</v>
      </c>
      <c r="E561" s="226">
        <v>76</v>
      </c>
      <c r="F561" s="226">
        <v>1</v>
      </c>
      <c r="G561" s="558" t="str">
        <f t="shared" si="220"/>
        <v>76-1</v>
      </c>
      <c r="H561" s="226">
        <v>0</v>
      </c>
      <c r="I561">
        <v>20</v>
      </c>
      <c r="J561" s="544">
        <f t="shared" si="177"/>
        <v>1</v>
      </c>
      <c r="K561" s="545" t="b">
        <f>IF(J562=1,IF(((VLOOKUP($G561,[1]Depth_Lookup!A$3:J$410,9,FALSE))-(I561/100))=0,"Good",IF(((VLOOKUP($G561,[1]Depth_Lookup!$A$3:$J$550,9,FALSE))-(I561/100))&gt;0,"Too Short","Too Long")))</f>
        <v>0</v>
      </c>
      <c r="L561" s="171">
        <f>(VLOOKUP($G561,Depth_Lookup!$A$3:$J$410,10,FALSE))+(H561/100)</f>
        <v>188.7</v>
      </c>
      <c r="M561" s="171">
        <f>(VLOOKUP($G561,Depth_Lookup!$A$3:$J$410,10,FALSE))+(I561/100)</f>
        <v>188.89999999999998</v>
      </c>
      <c r="N561" s="232" t="s">
        <v>2101</v>
      </c>
      <c r="O561" s="226">
        <v>1</v>
      </c>
      <c r="P561" s="226" t="s">
        <v>853</v>
      </c>
      <c r="Q561" s="226" t="s">
        <v>125</v>
      </c>
      <c r="R561" s="391" t="str">
        <f t="shared" si="175"/>
        <v>SerpentinizedHarzburgite</v>
      </c>
      <c r="S561" s="226" t="s">
        <v>94</v>
      </c>
      <c r="T561" s="226" t="s">
        <v>115</v>
      </c>
      <c r="U561" s="226"/>
      <c r="V561" s="226"/>
      <c r="W561" s="226" t="s">
        <v>102</v>
      </c>
      <c r="X561" s="391">
        <f>VLOOKUP(W561,[1]definitions_list_lookup!A$13:B$19,2,0)</f>
        <v>5</v>
      </c>
      <c r="Y561" s="226" t="s">
        <v>90</v>
      </c>
      <c r="Z561" s="226" t="s">
        <v>91</v>
      </c>
      <c r="AA561" s="226" t="s">
        <v>1685</v>
      </c>
      <c r="AB561" s="226"/>
      <c r="AC561" s="226"/>
      <c r="AD561" s="226"/>
      <c r="AE561" s="393"/>
      <c r="AF561" s="558" t="e">
        <f>VLOOKUP(AE561,[1]definitions_list_mag!$V$12:$W$15,2,0)</f>
        <v>#N/A</v>
      </c>
      <c r="AG561" s="394"/>
      <c r="AH561" s="226"/>
      <c r="AI561" s="257">
        <v>82</v>
      </c>
      <c r="AJ561" s="226"/>
      <c r="AK561" s="226"/>
      <c r="AL561" s="226"/>
      <c r="AM561" s="226"/>
      <c r="AN561" s="226"/>
      <c r="AO561" s="257"/>
      <c r="AP561" s="226"/>
      <c r="AQ561" s="226"/>
      <c r="AR561" s="226"/>
      <c r="AS561" s="226"/>
      <c r="AT561" s="226"/>
      <c r="AU561" s="257"/>
      <c r="AV561" s="226"/>
      <c r="AW561" s="226"/>
      <c r="AX561" s="226"/>
      <c r="AY561" s="226"/>
      <c r="AZ561" s="226"/>
      <c r="BA561" s="257">
        <v>17</v>
      </c>
      <c r="BB561" s="226">
        <v>8</v>
      </c>
      <c r="BC561" s="226">
        <v>6</v>
      </c>
      <c r="BD561" s="226" t="s">
        <v>118</v>
      </c>
      <c r="BE561" s="226" t="s">
        <v>103</v>
      </c>
      <c r="BF561" s="226"/>
      <c r="BG561" s="257"/>
      <c r="BH561" s="226"/>
      <c r="BI561" s="226"/>
      <c r="BJ561" s="226"/>
      <c r="BK561" s="226"/>
      <c r="BL561" s="226"/>
      <c r="BM561" s="257">
        <v>1</v>
      </c>
      <c r="BN561" s="226">
        <v>1.2</v>
      </c>
      <c r="BO561" s="226">
        <v>0.5</v>
      </c>
      <c r="BP561" s="226" t="s">
        <v>110</v>
      </c>
      <c r="BQ561" s="226" t="s">
        <v>103</v>
      </c>
      <c r="BR561" s="226"/>
      <c r="BS561" s="226"/>
      <c r="BT561" s="226"/>
      <c r="BU561" s="226"/>
      <c r="BV561" s="226"/>
      <c r="BW561" s="226"/>
      <c r="BX561" s="226"/>
      <c r="BY561" s="257"/>
      <c r="BZ561" s="226"/>
      <c r="CA561" s="226"/>
      <c r="CB561" s="226"/>
      <c r="CC561" s="226"/>
      <c r="CD561" s="226"/>
      <c r="CE561" s="226"/>
      <c r="CF561" s="399">
        <f t="shared" si="178"/>
        <v>100</v>
      </c>
      <c r="CG561" s="259"/>
      <c r="CH561" s="559" t="s">
        <v>2102</v>
      </c>
      <c r="CI561" s="559">
        <v>100</v>
      </c>
      <c r="CJ561" s="559" t="s">
        <v>514</v>
      </c>
      <c r="CK561" s="560" t="s">
        <v>2103</v>
      </c>
      <c r="CL561" s="560"/>
      <c r="CM561" s="560"/>
      <c r="CN561" s="560"/>
      <c r="CO561" s="560"/>
      <c r="CP561" s="560"/>
      <c r="CQ561" s="560"/>
      <c r="CR561" s="560"/>
      <c r="CS561" s="560"/>
      <c r="CT561" s="560"/>
      <c r="CU561" s="560"/>
      <c r="CV561" s="560"/>
      <c r="CW561" s="560"/>
      <c r="CX561" s="560"/>
      <c r="CY561" s="560"/>
      <c r="CZ561" s="560"/>
      <c r="DA561" s="560"/>
      <c r="DB561" s="560">
        <v>81</v>
      </c>
      <c r="DC561" s="566">
        <v>15</v>
      </c>
      <c r="DD561" s="560"/>
      <c r="DE561" s="560"/>
      <c r="DF561" s="560"/>
      <c r="DG561" s="560"/>
      <c r="DH561" s="560"/>
      <c r="DI561" s="560"/>
      <c r="DJ561" s="560">
        <v>4</v>
      </c>
      <c r="DK561" s="396"/>
      <c r="DL561" s="259"/>
      <c r="DM561" s="560"/>
      <c r="DN561" s="560"/>
      <c r="DO561" s="563"/>
      <c r="DP561" s="564"/>
      <c r="DQ561" s="565"/>
      <c r="DR561" s="563"/>
      <c r="DS561" s="565"/>
      <c r="DT561" s="543" t="s">
        <v>2104</v>
      </c>
      <c r="DU561" s="566"/>
      <c r="DV561" s="566"/>
      <c r="DW561" s="400" t="e">
        <f>VLOOKUP(P561,[1]definitions_list_lookup!$K$30:$L$54,2,0)</f>
        <v>#N/A</v>
      </c>
      <c r="DX561" s="567" t="s">
        <v>2105</v>
      </c>
      <c r="DY561" s="567" t="s">
        <v>2106</v>
      </c>
      <c r="DZ561" s="155"/>
      <c r="EA561" s="155"/>
      <c r="ED561" s="229" t="s">
        <v>2517</v>
      </c>
      <c r="EE561" s="140"/>
      <c r="EG561" s="140"/>
      <c r="EI561" s="218"/>
      <c r="EJ561" s="143"/>
      <c r="EK561" s="221"/>
      <c r="EM561" s="109"/>
      <c r="EN561" s="109"/>
      <c r="EZ561" s="192" t="e">
        <f t="shared" si="185"/>
        <v>#DIV/0!</v>
      </c>
      <c r="FA561" s="192" t="e">
        <f t="shared" si="186"/>
        <v>#DIV/0!</v>
      </c>
      <c r="FB561" s="192" t="e">
        <f t="shared" si="187"/>
        <v>#DIV/0!</v>
      </c>
      <c r="FC561" s="192" t="e">
        <f t="shared" si="188"/>
        <v>#DIV/0!</v>
      </c>
      <c r="FD561" s="192" t="e">
        <f t="shared" si="189"/>
        <v>#DIV/0!</v>
      </c>
      <c r="FE561" s="193" t="e">
        <f t="shared" si="190"/>
        <v>#DIV/0!</v>
      </c>
      <c r="FF561" s="194" t="e">
        <f t="shared" si="191"/>
        <v>#DIV/0!</v>
      </c>
      <c r="FI561" s="778">
        <f t="shared" si="192"/>
        <v>0</v>
      </c>
      <c r="FJ561" s="779" t="e">
        <f t="shared" si="193"/>
        <v>#DIV/0!</v>
      </c>
      <c r="FK561" s="779" t="e">
        <f t="shared" si="194"/>
        <v>#DIV/0!</v>
      </c>
      <c r="FL561" s="780" t="e">
        <f t="shared" si="195"/>
        <v>#DIV/0!</v>
      </c>
      <c r="FM561" s="169" t="e">
        <f t="shared" si="196"/>
        <v>#DIV/0!</v>
      </c>
      <c r="FN561" s="783" t="e">
        <f t="shared" si="197"/>
        <v>#DIV/0!</v>
      </c>
    </row>
    <row r="562" spans="1:1038" s="288" customFormat="1" ht="18" customHeight="1">
      <c r="A562" s="352" t="s">
        <v>2065</v>
      </c>
      <c r="B562" s="227" t="s">
        <v>1647</v>
      </c>
      <c r="C562" s="227"/>
      <c r="D562" s="227" t="s">
        <v>1279</v>
      </c>
      <c r="E562" s="227">
        <v>76</v>
      </c>
      <c r="F562" s="227">
        <v>1</v>
      </c>
      <c r="G562" s="570" t="str">
        <f t="shared" si="220"/>
        <v>76-1</v>
      </c>
      <c r="H562" s="227">
        <v>20</v>
      </c>
      <c r="I562" s="479">
        <v>84</v>
      </c>
      <c r="J562" s="477">
        <f t="shared" si="177"/>
        <v>0</v>
      </c>
      <c r="K562" s="478" t="str">
        <f>IF(J563=1,IF(((VLOOKUP($G562,[1]Depth_Lookup!A$3:J$410,9,FALSE))-(I562/100))=0,"Good",IF(((VLOOKUP($G562,[1]Depth_Lookup!$A$3:$J$550,9,FALSE))-(I562/100))&gt;0,"Too Short","Too Long")))</f>
        <v>Good</v>
      </c>
      <c r="L562" s="171">
        <f>(VLOOKUP($G562,Depth_Lookup!$A$3:$J$410,10,FALSE))+(H562/100)</f>
        <v>188.89999999999998</v>
      </c>
      <c r="M562" s="171">
        <f>(VLOOKUP($G562,Depth_Lookup!$A$3:$J$410,10,FALSE))+(I562/100)</f>
        <v>189.54</v>
      </c>
      <c r="N562" s="230" t="s">
        <v>2107</v>
      </c>
      <c r="O562" s="227">
        <v>1</v>
      </c>
      <c r="P562" s="227" t="s">
        <v>853</v>
      </c>
      <c r="Q562" s="227" t="s">
        <v>125</v>
      </c>
      <c r="R562" s="286" t="str">
        <f t="shared" si="175"/>
        <v>SerpentinizedHarzburgite</v>
      </c>
      <c r="S562" s="227" t="s">
        <v>115</v>
      </c>
      <c r="T562" s="227" t="s">
        <v>700</v>
      </c>
      <c r="U562" s="227" t="s">
        <v>108</v>
      </c>
      <c r="V562" s="227" t="s">
        <v>509</v>
      </c>
      <c r="W562" s="227" t="s">
        <v>102</v>
      </c>
      <c r="X562" s="286">
        <f>VLOOKUP(W562,[1]definitions_list_lookup!A$13:B$19,2,0)</f>
        <v>5</v>
      </c>
      <c r="Y562" s="227" t="s">
        <v>90</v>
      </c>
      <c r="Z562" s="227" t="s">
        <v>91</v>
      </c>
      <c r="AA562" s="227" t="s">
        <v>1685</v>
      </c>
      <c r="AB562" s="227"/>
      <c r="AC562" s="227"/>
      <c r="AD562" s="227"/>
      <c r="AE562" s="233"/>
      <c r="AF562" s="570" t="e">
        <f>VLOOKUP(AE562,[1]definitions_list_mag!$V$12:$W$15,2,0)</f>
        <v>#N/A</v>
      </c>
      <c r="AG562" s="237"/>
      <c r="AH562" s="227"/>
      <c r="AI562" s="240">
        <v>79</v>
      </c>
      <c r="AJ562" s="227"/>
      <c r="AK562" s="227"/>
      <c r="AL562" s="227"/>
      <c r="AM562" s="227"/>
      <c r="AN562" s="227"/>
      <c r="AO562" s="240"/>
      <c r="AP562" s="227"/>
      <c r="AQ562" s="227"/>
      <c r="AR562" s="227"/>
      <c r="AS562" s="227"/>
      <c r="AT562" s="227"/>
      <c r="AU562" s="240"/>
      <c r="AV562" s="227"/>
      <c r="AW562" s="227"/>
      <c r="AX562" s="227"/>
      <c r="AY562" s="227"/>
      <c r="AZ562" s="227"/>
      <c r="BA562" s="240">
        <v>20</v>
      </c>
      <c r="BB562" s="227">
        <v>7</v>
      </c>
      <c r="BC562" s="227">
        <v>6</v>
      </c>
      <c r="BD562" s="227" t="s">
        <v>118</v>
      </c>
      <c r="BE562" s="227" t="s">
        <v>103</v>
      </c>
      <c r="BF562" s="227"/>
      <c r="BG562" s="240"/>
      <c r="BH562" s="227"/>
      <c r="BI562" s="227"/>
      <c r="BJ562" s="227"/>
      <c r="BK562" s="227"/>
      <c r="BL562" s="227"/>
      <c r="BM562" s="240">
        <v>1</v>
      </c>
      <c r="BN562" s="227">
        <v>1.8</v>
      </c>
      <c r="BO562" s="227">
        <v>0.7</v>
      </c>
      <c r="BP562" s="227" t="s">
        <v>110</v>
      </c>
      <c r="BQ562" s="227" t="s">
        <v>103</v>
      </c>
      <c r="BR562" s="227"/>
      <c r="BS562" s="227"/>
      <c r="BT562" s="227"/>
      <c r="BU562" s="227"/>
      <c r="BV562" s="227"/>
      <c r="BW562" s="227"/>
      <c r="BX562" s="227"/>
      <c r="BY562" s="240"/>
      <c r="BZ562" s="227"/>
      <c r="CA562" s="227"/>
      <c r="CB562" s="227"/>
      <c r="CC562" s="227"/>
      <c r="CD562" s="227"/>
      <c r="CE562" s="227" t="s">
        <v>2108</v>
      </c>
      <c r="CF562" s="290">
        <f t="shared" si="178"/>
        <v>100</v>
      </c>
      <c r="CG562" s="148"/>
      <c r="CH562" s="571" t="s">
        <v>1355</v>
      </c>
      <c r="CI562" s="571">
        <v>90</v>
      </c>
      <c r="CJ562" s="571" t="s">
        <v>514</v>
      </c>
      <c r="CK562" s="572" t="s">
        <v>2109</v>
      </c>
      <c r="CL562" s="572"/>
      <c r="CM562" s="572"/>
      <c r="CN562" s="572"/>
      <c r="CO562" s="572"/>
      <c r="CP562" s="572"/>
      <c r="CQ562" s="572"/>
      <c r="CR562" s="572"/>
      <c r="CS562" s="572"/>
      <c r="CT562" s="572"/>
      <c r="CU562" s="572"/>
      <c r="CV562" s="572"/>
      <c r="CW562" s="572"/>
      <c r="CX562" s="572"/>
      <c r="CY562" s="572"/>
      <c r="CZ562" s="572"/>
      <c r="DA562" s="572"/>
      <c r="DB562" s="572">
        <v>89</v>
      </c>
      <c r="DC562" s="577">
        <v>10</v>
      </c>
      <c r="DD562" s="572"/>
      <c r="DE562" s="572"/>
      <c r="DF562" s="572"/>
      <c r="DG562" s="572"/>
      <c r="DH562" s="572"/>
      <c r="DI562" s="572"/>
      <c r="DJ562" s="572">
        <v>1</v>
      </c>
      <c r="DK562" s="208"/>
      <c r="DL562" s="148"/>
      <c r="DM562" s="572"/>
      <c r="DN562" s="572"/>
      <c r="DO562" s="574"/>
      <c r="DP562" s="575"/>
      <c r="DQ562" s="576"/>
      <c r="DR562" s="574"/>
      <c r="DS562" s="576"/>
      <c r="DT562" s="283" t="s">
        <v>2110</v>
      </c>
      <c r="DU562" s="577"/>
      <c r="DV562" s="577"/>
      <c r="DW562" s="291" t="e">
        <f>VLOOKUP(P562,[1]definitions_list_lookup!$K$30:$L$54,2,0)</f>
        <v>#N/A</v>
      </c>
      <c r="DX562" s="578" t="s">
        <v>2111</v>
      </c>
      <c r="DY562" s="578" t="s">
        <v>2112</v>
      </c>
      <c r="DZ562" s="154"/>
      <c r="EA562" s="154"/>
      <c r="EB562" s="229"/>
      <c r="EC562" s="292"/>
      <c r="ED562" s="229" t="s">
        <v>2517</v>
      </c>
      <c r="EE562" s="293"/>
      <c r="EF562" s="294"/>
      <c r="EG562" s="293"/>
      <c r="EH562" s="295"/>
      <c r="EI562" s="296"/>
      <c r="EJ562" s="297"/>
      <c r="EK562" s="298"/>
      <c r="EL562" s="293"/>
      <c r="EM562" s="295"/>
      <c r="EN562" s="295"/>
      <c r="EO562" s="321"/>
      <c r="EP562" s="321"/>
      <c r="EQ562" s="321"/>
      <c r="ER562" s="321"/>
      <c r="ES562" s="321"/>
      <c r="ET562" s="321"/>
      <c r="EU562" s="321"/>
      <c r="EV562" s="322"/>
      <c r="EW562" s="322"/>
      <c r="EX562" s="322"/>
      <c r="EY562" s="322"/>
      <c r="EZ562" s="192" t="e">
        <f t="shared" si="185"/>
        <v>#DIV/0!</v>
      </c>
      <c r="FA562" s="192" t="e">
        <f t="shared" si="186"/>
        <v>#DIV/0!</v>
      </c>
      <c r="FB562" s="192" t="e">
        <f t="shared" si="187"/>
        <v>#DIV/0!</v>
      </c>
      <c r="FC562" s="192" t="e">
        <f t="shared" si="188"/>
        <v>#DIV/0!</v>
      </c>
      <c r="FD562" s="192" t="e">
        <f t="shared" si="189"/>
        <v>#DIV/0!</v>
      </c>
      <c r="FE562" s="193" t="e">
        <f t="shared" si="190"/>
        <v>#DIV/0!</v>
      </c>
      <c r="FF562" s="194" t="e">
        <f t="shared" si="191"/>
        <v>#DIV/0!</v>
      </c>
      <c r="FG562" s="293"/>
      <c r="FH562" s="295"/>
      <c r="FI562" s="778">
        <f t="shared" si="192"/>
        <v>0</v>
      </c>
      <c r="FJ562" s="779" t="e">
        <f t="shared" si="193"/>
        <v>#DIV/0!</v>
      </c>
      <c r="FK562" s="779" t="e">
        <f t="shared" si="194"/>
        <v>#DIV/0!</v>
      </c>
      <c r="FL562" s="780" t="e">
        <f t="shared" si="195"/>
        <v>#DIV/0!</v>
      </c>
      <c r="FM562" s="169" t="e">
        <f t="shared" si="196"/>
        <v>#DIV/0!</v>
      </c>
      <c r="FN562" s="783" t="e">
        <f t="shared" si="197"/>
        <v>#DIV/0!</v>
      </c>
      <c r="FO562" s="227"/>
      <c r="FP562" s="227"/>
      <c r="FQ562" s="227"/>
      <c r="FR562" s="227"/>
      <c r="FS562" s="227"/>
      <c r="FT562" s="227"/>
      <c r="FU562" s="227"/>
      <c r="FV562" s="227"/>
      <c r="FW562" s="227"/>
      <c r="FX562" s="227"/>
      <c r="FY562" s="227"/>
      <c r="FZ562" s="227"/>
      <c r="GA562" s="227"/>
      <c r="GB562" s="227"/>
      <c r="GC562" s="227"/>
      <c r="GD562" s="227"/>
      <c r="GE562" s="227"/>
      <c r="GF562" s="227"/>
      <c r="GG562" s="227"/>
      <c r="GH562" s="227"/>
      <c r="GI562" s="227"/>
      <c r="GJ562" s="227"/>
      <c r="GK562" s="227"/>
      <c r="GL562" s="227"/>
      <c r="GM562" s="227"/>
      <c r="GN562" s="227"/>
      <c r="GO562" s="227"/>
      <c r="GP562" s="227"/>
      <c r="GQ562" s="227"/>
      <c r="GR562" s="227"/>
      <c r="GS562" s="227"/>
      <c r="GT562" s="227"/>
      <c r="GU562" s="227"/>
      <c r="GV562" s="227"/>
      <c r="GW562" s="227"/>
      <c r="GX562" s="227"/>
      <c r="GY562" s="227"/>
      <c r="GZ562" s="227"/>
      <c r="HA562" s="227"/>
      <c r="HB562" s="227"/>
      <c r="HC562" s="227"/>
      <c r="HD562" s="227"/>
      <c r="HE562" s="227"/>
      <c r="HF562" s="227"/>
      <c r="HG562" s="227"/>
      <c r="HH562" s="227"/>
      <c r="HI562" s="227"/>
      <c r="HJ562" s="227"/>
      <c r="HK562" s="227"/>
      <c r="HL562" s="227"/>
      <c r="HM562" s="227"/>
      <c r="HN562" s="227"/>
      <c r="HO562" s="227"/>
      <c r="HP562" s="227"/>
      <c r="HQ562" s="227"/>
      <c r="HR562" s="227"/>
      <c r="HS562" s="227"/>
      <c r="HT562" s="227"/>
      <c r="HU562" s="227"/>
      <c r="HV562" s="227"/>
      <c r="HW562" s="227"/>
      <c r="HX562" s="227"/>
      <c r="HY562" s="227"/>
      <c r="HZ562" s="227"/>
      <c r="IA562" s="227"/>
      <c r="IB562" s="227"/>
      <c r="IC562" s="227"/>
      <c r="ID562" s="227"/>
      <c r="IE562" s="227"/>
      <c r="IF562" s="227"/>
      <c r="IG562" s="227"/>
      <c r="IH562" s="227"/>
      <c r="II562" s="227"/>
      <c r="IJ562" s="227"/>
      <c r="IK562" s="227"/>
      <c r="IL562" s="227"/>
      <c r="IM562" s="227"/>
      <c r="IN562" s="227"/>
      <c r="IO562" s="227"/>
      <c r="IP562" s="227"/>
      <c r="IQ562" s="227"/>
      <c r="IR562" s="227"/>
      <c r="IS562" s="227"/>
      <c r="IT562" s="227"/>
      <c r="IU562" s="227"/>
      <c r="IV562" s="227"/>
      <c r="IW562" s="227"/>
      <c r="IX562" s="227"/>
      <c r="IY562" s="227"/>
      <c r="IZ562" s="227"/>
      <c r="JA562" s="227"/>
      <c r="JB562" s="227"/>
      <c r="JC562" s="227"/>
      <c r="JD562" s="227"/>
      <c r="JE562" s="227"/>
      <c r="JF562" s="227"/>
      <c r="JG562" s="227"/>
      <c r="JH562" s="227"/>
      <c r="JI562" s="227"/>
      <c r="JJ562" s="227"/>
      <c r="JK562" s="227"/>
      <c r="JL562" s="227"/>
      <c r="JM562" s="227"/>
      <c r="JN562" s="227"/>
      <c r="JO562" s="227"/>
      <c r="JP562" s="227"/>
      <c r="JQ562" s="227"/>
      <c r="JR562" s="227"/>
      <c r="JS562" s="227"/>
      <c r="JT562" s="227"/>
      <c r="JU562" s="227"/>
      <c r="JV562" s="227"/>
      <c r="JW562" s="227"/>
      <c r="JX562" s="227"/>
      <c r="JY562" s="227"/>
      <c r="JZ562" s="227"/>
      <c r="KA562" s="227"/>
      <c r="KB562" s="227"/>
      <c r="KC562" s="227"/>
      <c r="KD562" s="227"/>
      <c r="KE562" s="227"/>
      <c r="KF562" s="227"/>
      <c r="KG562" s="227"/>
      <c r="KH562" s="227"/>
      <c r="KI562" s="227"/>
      <c r="KJ562" s="227"/>
      <c r="KK562" s="227"/>
      <c r="KL562" s="227"/>
      <c r="KM562" s="227"/>
      <c r="KN562" s="227"/>
      <c r="KO562" s="227"/>
      <c r="KP562" s="227"/>
      <c r="KQ562" s="227"/>
      <c r="KR562" s="227"/>
      <c r="KS562" s="227"/>
      <c r="KT562" s="227"/>
      <c r="KU562" s="227"/>
      <c r="KV562" s="227"/>
      <c r="KW562" s="227"/>
      <c r="KX562" s="227"/>
      <c r="KY562" s="227"/>
      <c r="KZ562" s="227"/>
      <c r="LA562" s="227"/>
      <c r="LB562" s="227"/>
      <c r="LC562" s="227"/>
      <c r="LD562" s="227"/>
      <c r="LE562" s="227"/>
      <c r="LF562" s="227"/>
      <c r="LG562" s="227"/>
      <c r="LH562" s="227"/>
      <c r="LI562" s="227"/>
      <c r="LJ562" s="227"/>
      <c r="LK562" s="227"/>
      <c r="LL562" s="227"/>
      <c r="LM562" s="227"/>
      <c r="LN562" s="227"/>
      <c r="LO562" s="227"/>
      <c r="LP562" s="227"/>
      <c r="LQ562" s="227"/>
      <c r="LR562" s="227"/>
      <c r="LS562" s="227"/>
      <c r="LT562" s="227"/>
      <c r="LU562" s="227"/>
      <c r="LV562" s="227"/>
      <c r="LW562" s="227"/>
      <c r="LX562" s="227"/>
      <c r="LY562" s="227"/>
      <c r="LZ562" s="227"/>
      <c r="MA562" s="227"/>
      <c r="MB562" s="227"/>
      <c r="MC562" s="227"/>
      <c r="MD562" s="227"/>
      <c r="ME562" s="227"/>
      <c r="MF562" s="227"/>
      <c r="MG562" s="227"/>
      <c r="MH562" s="227"/>
      <c r="MI562" s="227"/>
      <c r="MJ562" s="227"/>
      <c r="MK562" s="227"/>
      <c r="ML562" s="227"/>
      <c r="MM562" s="227"/>
      <c r="MN562" s="227"/>
      <c r="MO562" s="227"/>
      <c r="MP562" s="227"/>
      <c r="MQ562" s="227"/>
      <c r="MR562" s="227"/>
      <c r="MS562" s="227"/>
      <c r="MT562" s="227"/>
      <c r="MU562" s="227"/>
      <c r="MV562" s="227"/>
      <c r="MW562" s="227"/>
      <c r="MX562" s="227"/>
      <c r="MY562" s="227"/>
      <c r="MZ562" s="227"/>
      <c r="NA562" s="227"/>
      <c r="NB562" s="227"/>
      <c r="NC562" s="227"/>
      <c r="ND562" s="227"/>
      <c r="NE562" s="227"/>
      <c r="NF562" s="227"/>
      <c r="NG562" s="227"/>
      <c r="NH562" s="227"/>
      <c r="NI562" s="227"/>
      <c r="NJ562" s="227"/>
      <c r="NK562" s="227"/>
      <c r="NL562" s="227"/>
      <c r="NM562" s="227"/>
      <c r="NN562" s="227"/>
      <c r="NO562" s="227"/>
      <c r="NP562" s="227"/>
      <c r="NQ562" s="227"/>
      <c r="NR562" s="227"/>
      <c r="NS562" s="227"/>
      <c r="NT562" s="227"/>
      <c r="NU562" s="227"/>
      <c r="NV562" s="227"/>
      <c r="NW562" s="227"/>
      <c r="NX562" s="227"/>
      <c r="NY562" s="227"/>
      <c r="NZ562" s="227"/>
      <c r="OA562" s="227"/>
      <c r="OB562" s="227"/>
      <c r="OC562" s="227"/>
      <c r="OD562" s="227"/>
      <c r="OE562" s="227"/>
      <c r="OF562" s="227"/>
      <c r="OG562" s="227"/>
      <c r="OH562" s="227"/>
      <c r="OI562" s="227"/>
      <c r="OJ562" s="227"/>
      <c r="OK562" s="227"/>
      <c r="OL562" s="227"/>
      <c r="OM562" s="227"/>
      <c r="ON562" s="227"/>
      <c r="OO562" s="227"/>
      <c r="OP562" s="227"/>
      <c r="OQ562" s="227"/>
      <c r="OR562" s="227"/>
      <c r="OS562" s="227"/>
      <c r="OT562" s="227"/>
      <c r="OU562" s="227"/>
      <c r="OV562" s="227"/>
      <c r="OW562" s="227"/>
      <c r="OX562" s="227"/>
      <c r="OY562" s="227"/>
      <c r="OZ562" s="227"/>
      <c r="PA562" s="227"/>
      <c r="PB562" s="227"/>
      <c r="PC562" s="227"/>
      <c r="PD562" s="227"/>
      <c r="PE562" s="227"/>
      <c r="PF562" s="227"/>
      <c r="PG562" s="227"/>
      <c r="PH562" s="227"/>
      <c r="PI562" s="227"/>
      <c r="PJ562" s="227"/>
      <c r="PK562" s="227"/>
      <c r="PL562" s="227"/>
      <c r="PM562" s="227"/>
      <c r="PN562" s="227"/>
      <c r="PO562" s="227"/>
      <c r="PP562" s="227"/>
      <c r="PQ562" s="227"/>
      <c r="PR562" s="227"/>
      <c r="PS562" s="227"/>
      <c r="PT562" s="227"/>
      <c r="PU562" s="227"/>
      <c r="PV562" s="227"/>
      <c r="PW562" s="227"/>
      <c r="PX562" s="227"/>
      <c r="PY562" s="227"/>
      <c r="PZ562" s="227"/>
      <c r="QA562" s="227"/>
      <c r="QB562" s="227"/>
      <c r="QC562" s="227"/>
      <c r="QD562" s="227"/>
      <c r="QE562" s="227"/>
      <c r="QF562" s="227"/>
      <c r="QG562" s="227"/>
      <c r="QH562" s="227"/>
      <c r="QI562" s="227"/>
      <c r="QJ562" s="227"/>
      <c r="QK562" s="227"/>
      <c r="QL562" s="227"/>
      <c r="QM562" s="227"/>
      <c r="QN562" s="227"/>
      <c r="QO562" s="227"/>
      <c r="QP562" s="227"/>
      <c r="QQ562" s="227"/>
      <c r="QR562" s="227"/>
      <c r="QS562" s="227"/>
      <c r="QT562" s="227"/>
      <c r="QU562" s="227"/>
      <c r="QV562" s="227"/>
      <c r="QW562" s="227"/>
      <c r="QX562" s="227"/>
      <c r="QY562" s="227"/>
      <c r="QZ562" s="227"/>
      <c r="RA562" s="227"/>
      <c r="RB562" s="227"/>
      <c r="RC562" s="227"/>
      <c r="RD562" s="227"/>
      <c r="RE562" s="227"/>
      <c r="RF562" s="227"/>
      <c r="RG562" s="227"/>
      <c r="RH562" s="227"/>
      <c r="RI562" s="227"/>
      <c r="RJ562" s="227"/>
      <c r="RK562" s="227"/>
      <c r="RL562" s="227"/>
      <c r="RM562" s="227"/>
      <c r="RN562" s="227"/>
      <c r="RO562" s="227"/>
      <c r="RP562" s="227"/>
      <c r="RQ562" s="227"/>
      <c r="RR562" s="227"/>
      <c r="RS562" s="227"/>
      <c r="RT562" s="227"/>
      <c r="RU562" s="227"/>
      <c r="RV562" s="227"/>
      <c r="RW562" s="227"/>
      <c r="RX562" s="227"/>
      <c r="RY562" s="227"/>
      <c r="RZ562" s="227"/>
      <c r="SA562" s="227"/>
      <c r="SB562" s="227"/>
      <c r="SC562" s="227"/>
      <c r="SD562" s="227"/>
      <c r="SE562" s="227"/>
      <c r="SF562" s="227"/>
      <c r="SG562" s="227"/>
      <c r="SH562" s="227"/>
      <c r="SI562" s="227"/>
      <c r="SJ562" s="227"/>
      <c r="SK562" s="227"/>
      <c r="SL562" s="227"/>
      <c r="SM562" s="227"/>
      <c r="SN562" s="227"/>
      <c r="SO562" s="227"/>
      <c r="SP562" s="227"/>
      <c r="SQ562" s="227"/>
      <c r="SR562" s="227"/>
      <c r="SS562" s="227"/>
      <c r="ST562" s="227"/>
      <c r="SU562" s="227"/>
      <c r="SV562" s="227"/>
      <c r="SW562" s="227"/>
      <c r="SX562" s="227"/>
      <c r="SY562" s="227"/>
      <c r="SZ562" s="227"/>
      <c r="TA562" s="227"/>
      <c r="TB562" s="227"/>
      <c r="TC562" s="227"/>
      <c r="TD562" s="227"/>
      <c r="TE562" s="227"/>
      <c r="TF562" s="227"/>
      <c r="TG562" s="227"/>
      <c r="TH562" s="227"/>
      <c r="TI562" s="227"/>
      <c r="TJ562" s="227"/>
      <c r="TK562" s="227"/>
      <c r="TL562" s="227"/>
      <c r="TM562" s="227"/>
      <c r="TN562" s="227"/>
      <c r="TO562" s="227"/>
      <c r="TP562" s="227"/>
      <c r="TQ562" s="227"/>
      <c r="TR562" s="227"/>
      <c r="TS562" s="227"/>
      <c r="TT562" s="227"/>
      <c r="TU562" s="227"/>
      <c r="TV562" s="227"/>
      <c r="TW562" s="227"/>
      <c r="TX562" s="227"/>
      <c r="TY562" s="227"/>
      <c r="TZ562" s="227"/>
      <c r="UA562" s="227"/>
      <c r="UB562" s="227"/>
      <c r="UC562" s="227"/>
      <c r="UD562" s="227"/>
      <c r="UE562" s="227"/>
      <c r="UF562" s="227"/>
      <c r="UG562" s="227"/>
      <c r="UH562" s="227"/>
      <c r="UI562" s="227"/>
      <c r="UJ562" s="227"/>
      <c r="UK562" s="227"/>
      <c r="UL562" s="227"/>
      <c r="UM562" s="227"/>
      <c r="UN562" s="227"/>
      <c r="UO562" s="227"/>
      <c r="UP562" s="227"/>
      <c r="UQ562" s="227"/>
      <c r="UR562" s="227"/>
      <c r="US562" s="227"/>
      <c r="UT562" s="227"/>
      <c r="UU562" s="227"/>
      <c r="UV562" s="227"/>
      <c r="UW562" s="227"/>
      <c r="UX562" s="227"/>
      <c r="UY562" s="227"/>
      <c r="UZ562" s="227"/>
      <c r="VA562" s="227"/>
      <c r="VB562" s="227"/>
      <c r="VC562" s="227"/>
      <c r="VD562" s="227"/>
      <c r="VE562" s="227"/>
      <c r="VF562" s="227"/>
      <c r="VG562" s="227"/>
      <c r="VH562" s="227"/>
      <c r="VI562" s="227"/>
      <c r="VJ562" s="227"/>
      <c r="VK562" s="227"/>
      <c r="VL562" s="227"/>
      <c r="VM562" s="227"/>
      <c r="VN562" s="227"/>
      <c r="VO562" s="227"/>
      <c r="VP562" s="227"/>
      <c r="VQ562" s="227"/>
      <c r="VR562" s="227"/>
      <c r="VS562" s="227"/>
      <c r="VT562" s="227"/>
      <c r="VU562" s="227"/>
      <c r="VV562" s="227"/>
      <c r="VW562" s="227"/>
      <c r="VX562" s="227"/>
      <c r="VY562" s="227"/>
      <c r="VZ562" s="227"/>
      <c r="WA562" s="227"/>
      <c r="WB562" s="227"/>
      <c r="WC562" s="227"/>
      <c r="WD562" s="227"/>
      <c r="WE562" s="227"/>
      <c r="WF562" s="227"/>
      <c r="WG562" s="227"/>
      <c r="WH562" s="227"/>
      <c r="WI562" s="227"/>
      <c r="WJ562" s="227"/>
      <c r="WK562" s="227"/>
      <c r="WL562" s="227"/>
      <c r="WM562" s="227"/>
      <c r="WN562" s="227"/>
      <c r="WO562" s="227"/>
      <c r="WP562" s="227"/>
      <c r="WQ562" s="227"/>
      <c r="WR562" s="227"/>
      <c r="WS562" s="227"/>
      <c r="WT562" s="227"/>
      <c r="WU562" s="227"/>
      <c r="WV562" s="227"/>
      <c r="WW562" s="227"/>
      <c r="WX562" s="227"/>
      <c r="WY562" s="227"/>
      <c r="WZ562" s="227"/>
      <c r="XA562" s="227"/>
      <c r="XB562" s="227"/>
      <c r="XC562" s="227"/>
      <c r="XD562" s="227"/>
      <c r="XE562" s="227"/>
      <c r="XF562" s="227"/>
      <c r="XG562" s="227"/>
      <c r="XH562" s="227"/>
      <c r="XI562" s="227"/>
      <c r="XJ562" s="227"/>
      <c r="XK562" s="227"/>
      <c r="XL562" s="227"/>
      <c r="XM562" s="227"/>
      <c r="XN562" s="227"/>
      <c r="XO562" s="227"/>
      <c r="XP562" s="227"/>
      <c r="XQ562" s="227"/>
      <c r="XR562" s="227"/>
      <c r="XS562" s="227"/>
      <c r="XT562" s="227"/>
      <c r="XU562" s="227"/>
      <c r="XV562" s="227"/>
      <c r="XW562" s="227"/>
      <c r="XX562" s="227"/>
      <c r="XY562" s="227"/>
      <c r="XZ562" s="227"/>
      <c r="YA562" s="227"/>
      <c r="YB562" s="227"/>
      <c r="YC562" s="227"/>
      <c r="YD562" s="227"/>
      <c r="YE562" s="227"/>
      <c r="YF562" s="227"/>
      <c r="YG562" s="227"/>
      <c r="YH562" s="227"/>
      <c r="YI562" s="227"/>
      <c r="YJ562" s="227"/>
      <c r="YK562" s="227"/>
      <c r="YL562" s="227"/>
      <c r="YM562" s="227"/>
      <c r="YN562" s="227"/>
      <c r="YO562" s="227"/>
      <c r="YP562" s="227"/>
      <c r="YQ562" s="227"/>
      <c r="YR562" s="227"/>
      <c r="YS562" s="227"/>
      <c r="YT562" s="227"/>
      <c r="YU562" s="227"/>
      <c r="YV562" s="227"/>
      <c r="YW562" s="227"/>
      <c r="YX562" s="227"/>
      <c r="YY562" s="227"/>
      <c r="YZ562" s="227"/>
      <c r="ZA562" s="227"/>
      <c r="ZB562" s="227"/>
      <c r="ZC562" s="227"/>
      <c r="ZD562" s="227"/>
      <c r="ZE562" s="227"/>
      <c r="ZF562" s="227"/>
      <c r="ZG562" s="227"/>
      <c r="ZH562" s="227"/>
      <c r="ZI562" s="227"/>
      <c r="ZJ562" s="227"/>
      <c r="ZK562" s="227"/>
      <c r="ZL562" s="227"/>
      <c r="ZM562" s="227"/>
      <c r="ZN562" s="227"/>
      <c r="ZO562" s="227"/>
      <c r="ZP562" s="227"/>
      <c r="ZQ562" s="227"/>
      <c r="ZR562" s="227"/>
      <c r="ZS562" s="227"/>
      <c r="ZT562" s="227"/>
      <c r="ZU562" s="227"/>
      <c r="ZV562" s="227"/>
      <c r="ZW562" s="227"/>
      <c r="ZX562" s="227"/>
      <c r="ZY562" s="227"/>
      <c r="ZZ562" s="227"/>
      <c r="AAA562" s="227"/>
      <c r="AAB562" s="227"/>
      <c r="AAC562" s="227"/>
      <c r="AAD562" s="227"/>
      <c r="AAE562" s="227"/>
      <c r="AAF562" s="227"/>
      <c r="AAG562" s="227"/>
      <c r="AAH562" s="227"/>
      <c r="AAI562" s="227"/>
      <c r="AAJ562" s="227"/>
      <c r="AAK562" s="227"/>
      <c r="AAL562" s="227"/>
      <c r="AAM562" s="227"/>
      <c r="AAN562" s="227"/>
      <c r="AAO562" s="227"/>
      <c r="AAP562" s="227"/>
      <c r="AAQ562" s="227"/>
      <c r="AAR562" s="227"/>
      <c r="AAS562" s="227"/>
      <c r="AAT562" s="227"/>
      <c r="AAU562" s="227"/>
      <c r="AAV562" s="227"/>
      <c r="AAW562" s="227"/>
      <c r="AAX562" s="227"/>
      <c r="AAY562" s="227"/>
      <c r="AAZ562" s="227"/>
      <c r="ABA562" s="227"/>
      <c r="ABB562" s="227"/>
      <c r="ABC562" s="227"/>
      <c r="ABD562" s="227"/>
      <c r="ABE562" s="227"/>
      <c r="ABF562" s="227"/>
      <c r="ABG562" s="227"/>
      <c r="ABH562" s="227"/>
      <c r="ABI562" s="227"/>
      <c r="ABJ562" s="227"/>
      <c r="ABK562" s="227"/>
      <c r="ABL562" s="227"/>
      <c r="ABM562" s="227"/>
      <c r="ABN562" s="227"/>
      <c r="ABO562" s="227"/>
      <c r="ABP562" s="227"/>
      <c r="ABQ562" s="227"/>
      <c r="ABR562" s="227"/>
      <c r="ABS562" s="227"/>
      <c r="ABT562" s="227"/>
      <c r="ABU562" s="227"/>
      <c r="ABV562" s="227"/>
      <c r="ABW562" s="227"/>
      <c r="ABX562" s="227"/>
      <c r="ABY562" s="227"/>
      <c r="ABZ562" s="227"/>
      <c r="ACA562" s="227"/>
      <c r="ACB562" s="227"/>
      <c r="ACC562" s="227"/>
      <c r="ACD562" s="227"/>
      <c r="ACE562" s="227"/>
      <c r="ACF562" s="227"/>
      <c r="ACG562" s="227"/>
      <c r="ACH562" s="227"/>
      <c r="ACI562" s="227"/>
      <c r="ACJ562" s="227"/>
      <c r="ACK562" s="227"/>
      <c r="ACL562" s="227"/>
      <c r="ACM562" s="227"/>
      <c r="ACN562" s="227"/>
      <c r="ACO562" s="227"/>
      <c r="ACP562" s="227"/>
      <c r="ACQ562" s="227"/>
      <c r="ACR562" s="227"/>
      <c r="ACS562" s="227"/>
      <c r="ACT562" s="227"/>
      <c r="ACU562" s="227"/>
      <c r="ACV562" s="227"/>
      <c r="ACW562" s="227"/>
      <c r="ACX562" s="227"/>
      <c r="ACY562" s="227"/>
      <c r="ACZ562" s="227"/>
      <c r="ADA562" s="227"/>
      <c r="ADB562" s="227"/>
      <c r="ADC562" s="227"/>
      <c r="ADD562" s="227"/>
      <c r="ADE562" s="227"/>
      <c r="ADF562" s="227"/>
      <c r="ADG562" s="227"/>
      <c r="ADH562" s="227"/>
      <c r="ADI562" s="227"/>
      <c r="ADJ562" s="227"/>
      <c r="ADK562" s="227"/>
      <c r="ADL562" s="227"/>
      <c r="ADM562" s="227"/>
      <c r="ADN562" s="227"/>
      <c r="ADO562" s="227"/>
      <c r="ADP562" s="227"/>
      <c r="ADQ562" s="227"/>
      <c r="ADR562" s="227"/>
      <c r="ADS562" s="227"/>
      <c r="ADT562" s="227"/>
      <c r="ADU562" s="227"/>
      <c r="ADV562" s="227"/>
      <c r="ADW562" s="227"/>
      <c r="ADX562" s="227"/>
      <c r="ADY562" s="227"/>
      <c r="ADZ562" s="227"/>
      <c r="AEA562" s="227"/>
      <c r="AEB562" s="227"/>
      <c r="AEC562" s="227"/>
      <c r="AED562" s="227"/>
      <c r="AEE562" s="227"/>
      <c r="AEF562" s="227"/>
      <c r="AEG562" s="227"/>
      <c r="AEH562" s="227"/>
      <c r="AEI562" s="227"/>
      <c r="AEJ562" s="227"/>
      <c r="AEK562" s="227"/>
      <c r="AEL562" s="227"/>
      <c r="AEM562" s="227"/>
      <c r="AEN562" s="227"/>
      <c r="AEO562" s="227"/>
      <c r="AEP562" s="227"/>
      <c r="AEQ562" s="227"/>
      <c r="AER562" s="227"/>
      <c r="AES562" s="227"/>
      <c r="AET562" s="227"/>
      <c r="AEU562" s="227"/>
      <c r="AEV562" s="227"/>
      <c r="AEW562" s="227"/>
      <c r="AEX562" s="227"/>
      <c r="AEY562" s="227"/>
      <c r="AEZ562" s="227"/>
      <c r="AFA562" s="227"/>
      <c r="AFB562" s="227"/>
      <c r="AFC562" s="227"/>
      <c r="AFD562" s="227"/>
      <c r="AFE562" s="227"/>
      <c r="AFF562" s="227"/>
      <c r="AFG562" s="227"/>
      <c r="AFH562" s="227"/>
      <c r="AFI562" s="227"/>
      <c r="AFJ562" s="227"/>
      <c r="AFK562" s="227"/>
      <c r="AFL562" s="227"/>
      <c r="AFM562" s="227"/>
      <c r="AFN562" s="227"/>
      <c r="AFO562" s="227"/>
      <c r="AFP562" s="227"/>
      <c r="AFQ562" s="227"/>
      <c r="AFR562" s="227"/>
      <c r="AFS562" s="227"/>
      <c r="AFT562" s="227"/>
      <c r="AFU562" s="227"/>
      <c r="AFV562" s="227"/>
      <c r="AFW562" s="227"/>
      <c r="AFX562" s="227"/>
      <c r="AFY562" s="227"/>
      <c r="AFZ562" s="227"/>
      <c r="AGA562" s="227"/>
      <c r="AGB562" s="227"/>
      <c r="AGC562" s="227"/>
      <c r="AGD562" s="227"/>
      <c r="AGE562" s="227"/>
      <c r="AGF562" s="227"/>
      <c r="AGG562" s="227"/>
      <c r="AGH562" s="227"/>
      <c r="AGI562" s="227"/>
      <c r="AGJ562" s="227"/>
      <c r="AGK562" s="227"/>
      <c r="AGL562" s="227"/>
      <c r="AGM562" s="227"/>
      <c r="AGN562" s="227"/>
      <c r="AGO562" s="227"/>
      <c r="AGP562" s="227"/>
      <c r="AGQ562" s="227"/>
      <c r="AGR562" s="227"/>
      <c r="AGS562" s="227"/>
      <c r="AGT562" s="227"/>
      <c r="AGU562" s="227"/>
      <c r="AGV562" s="227"/>
      <c r="AGW562" s="227"/>
      <c r="AGX562" s="227"/>
      <c r="AGY562" s="227"/>
      <c r="AGZ562" s="227"/>
      <c r="AHA562" s="227"/>
      <c r="AHB562" s="227"/>
      <c r="AHC562" s="227"/>
      <c r="AHD562" s="227"/>
      <c r="AHE562" s="227"/>
      <c r="AHF562" s="227"/>
      <c r="AHG562" s="227"/>
      <c r="AHH562" s="227"/>
      <c r="AHI562" s="227"/>
      <c r="AHJ562" s="227"/>
      <c r="AHK562" s="227"/>
      <c r="AHL562" s="227"/>
      <c r="AHM562" s="227"/>
      <c r="AHN562" s="227"/>
      <c r="AHO562" s="227"/>
      <c r="AHP562" s="227"/>
      <c r="AHQ562" s="227"/>
      <c r="AHR562" s="227"/>
      <c r="AHS562" s="227"/>
      <c r="AHT562" s="227"/>
      <c r="AHU562" s="227"/>
      <c r="AHV562" s="227"/>
      <c r="AHW562" s="227"/>
      <c r="AHX562" s="227"/>
      <c r="AHY562" s="227"/>
      <c r="AHZ562" s="227"/>
      <c r="AIA562" s="227"/>
      <c r="AIB562" s="227"/>
      <c r="AIC562" s="227"/>
      <c r="AID562" s="227"/>
      <c r="AIE562" s="227"/>
      <c r="AIF562" s="227"/>
      <c r="AIG562" s="227"/>
      <c r="AIH562" s="227"/>
      <c r="AII562" s="227"/>
      <c r="AIJ562" s="227"/>
      <c r="AIK562" s="227"/>
      <c r="AIL562" s="227"/>
      <c r="AIM562" s="227"/>
      <c r="AIN562" s="227"/>
      <c r="AIO562" s="227"/>
      <c r="AIP562" s="227"/>
      <c r="AIQ562" s="227"/>
      <c r="AIR562" s="227"/>
      <c r="AIS562" s="227"/>
      <c r="AIT562" s="227"/>
      <c r="AIU562" s="227"/>
      <c r="AIV562" s="227"/>
      <c r="AIW562" s="227"/>
      <c r="AIX562" s="227"/>
      <c r="AIY562" s="227"/>
      <c r="AIZ562" s="227"/>
      <c r="AJA562" s="227"/>
      <c r="AJB562" s="227"/>
      <c r="AJC562" s="227"/>
      <c r="AJD562" s="227"/>
      <c r="AJE562" s="227"/>
      <c r="AJF562" s="227"/>
      <c r="AJG562" s="227"/>
      <c r="AJH562" s="227"/>
      <c r="AJI562" s="227"/>
      <c r="AJJ562" s="227"/>
      <c r="AJK562" s="227"/>
      <c r="AJL562" s="227"/>
      <c r="AJM562" s="227"/>
      <c r="AJN562" s="227"/>
      <c r="AJO562" s="227"/>
      <c r="AJP562" s="227"/>
      <c r="AJQ562" s="227"/>
      <c r="AJR562" s="227"/>
      <c r="AJS562" s="227"/>
      <c r="AJT562" s="227"/>
      <c r="AJU562" s="227"/>
      <c r="AJV562" s="227"/>
      <c r="AJW562" s="227"/>
      <c r="AJX562" s="227"/>
      <c r="AJY562" s="227"/>
      <c r="AJZ562" s="227"/>
      <c r="AKA562" s="227"/>
      <c r="AKB562" s="227"/>
      <c r="AKC562" s="227"/>
      <c r="AKD562" s="227"/>
      <c r="AKE562" s="227"/>
      <c r="AKF562" s="227"/>
      <c r="AKG562" s="227"/>
      <c r="AKH562" s="227"/>
      <c r="AKI562" s="227"/>
      <c r="AKJ562" s="227"/>
      <c r="AKK562" s="227"/>
      <c r="AKL562" s="227"/>
      <c r="AKM562" s="227"/>
      <c r="AKN562" s="227"/>
      <c r="AKO562" s="227"/>
      <c r="AKP562" s="227"/>
      <c r="AKQ562" s="227"/>
      <c r="AKR562" s="227"/>
      <c r="AKS562" s="227"/>
      <c r="AKT562" s="227"/>
      <c r="AKU562" s="227"/>
      <c r="AKV562" s="227"/>
      <c r="AKW562" s="227"/>
      <c r="AKX562" s="227"/>
      <c r="AKY562" s="227"/>
      <c r="AKZ562" s="227"/>
      <c r="ALA562" s="227"/>
      <c r="ALB562" s="227"/>
      <c r="ALC562" s="227"/>
      <c r="ALD562" s="227"/>
      <c r="ALE562" s="227"/>
      <c r="ALF562" s="227"/>
      <c r="ALG562" s="227"/>
      <c r="ALH562" s="227"/>
      <c r="ALI562" s="227"/>
      <c r="ALJ562" s="227"/>
      <c r="ALK562" s="227"/>
      <c r="ALL562" s="227"/>
      <c r="ALM562" s="227"/>
      <c r="ALN562" s="227"/>
      <c r="ALO562" s="227"/>
      <c r="ALP562" s="227"/>
      <c r="ALQ562" s="227"/>
      <c r="ALR562" s="227"/>
      <c r="ALS562" s="227"/>
      <c r="ALT562" s="227"/>
      <c r="ALU562" s="227"/>
      <c r="ALV562" s="227"/>
      <c r="ALW562" s="227"/>
      <c r="ALX562" s="227"/>
      <c r="ALY562" s="227"/>
      <c r="ALZ562" s="227"/>
      <c r="AMA562" s="227"/>
      <c r="AMB562" s="227"/>
      <c r="AMC562" s="227"/>
      <c r="AMD562" s="227"/>
      <c r="AME562" s="227"/>
      <c r="AMF562" s="227"/>
      <c r="AMG562" s="227"/>
      <c r="AMH562" s="227"/>
      <c r="AMI562" s="227"/>
      <c r="AMJ562" s="227"/>
      <c r="AMK562" s="227"/>
      <c r="AML562" s="227"/>
      <c r="AMM562" s="227"/>
      <c r="AMN562" s="227"/>
      <c r="AMO562" s="227"/>
      <c r="AMP562" s="227"/>
      <c r="AMQ562" s="227"/>
      <c r="AMR562" s="227"/>
      <c r="AMS562" s="227"/>
      <c r="AMT562" s="227"/>
      <c r="AMU562" s="227"/>
      <c r="AMV562" s="227"/>
      <c r="AMW562" s="227"/>
      <c r="AMX562" s="227"/>
    </row>
    <row r="563" spans="1:1038" s="308" customFormat="1" ht="18" customHeight="1">
      <c r="A563" s="351" t="s">
        <v>2065</v>
      </c>
      <c r="B563" s="228" t="s">
        <v>1647</v>
      </c>
      <c r="C563" s="228"/>
      <c r="D563" s="228" t="s">
        <v>1279</v>
      </c>
      <c r="E563" s="228">
        <v>76</v>
      </c>
      <c r="F563" s="228">
        <v>2</v>
      </c>
      <c r="G563" s="579" t="str">
        <f t="shared" si="220"/>
        <v>76-2</v>
      </c>
      <c r="H563" s="228">
        <v>0</v>
      </c>
      <c r="I563" s="482">
        <v>87</v>
      </c>
      <c r="J563" s="480">
        <f t="shared" si="177"/>
        <v>1</v>
      </c>
      <c r="K563" s="481" t="str">
        <f>IF(J564=1,IF(((VLOOKUP($G563,[1]Depth_Lookup!A$3:J$410,9,FALSE))-(I563/100))=0,"Good",IF(((VLOOKUP($G563,[1]Depth_Lookup!$A$3:$J$550,9,FALSE))-(I563/100))&gt;0,"Too Short","Too Long")))</f>
        <v>Good</v>
      </c>
      <c r="L563" s="171">
        <f>(VLOOKUP($G563,Depth_Lookup!$A$3:$J$410,10,FALSE))+(H563/100)</f>
        <v>189.54</v>
      </c>
      <c r="M563" s="171">
        <f>(VLOOKUP($G563,Depth_Lookup!$A$3:$J$410,10,FALSE))+(I563/100)</f>
        <v>190.41</v>
      </c>
      <c r="N563" s="231" t="s">
        <v>2107</v>
      </c>
      <c r="O563" s="228">
        <v>3</v>
      </c>
      <c r="P563" s="228" t="s">
        <v>853</v>
      </c>
      <c r="Q563" s="228" t="s">
        <v>125</v>
      </c>
      <c r="R563" s="304" t="str">
        <f t="shared" si="175"/>
        <v>SerpentinizedHarzburgite</v>
      </c>
      <c r="S563" s="228" t="s">
        <v>94</v>
      </c>
      <c r="T563" s="228" t="s">
        <v>700</v>
      </c>
      <c r="U563" s="228"/>
      <c r="V563" s="228"/>
      <c r="W563" s="228" t="s">
        <v>102</v>
      </c>
      <c r="X563" s="304">
        <f>VLOOKUP(W563,[1]definitions_list_lookup!A$13:B$19,2,0)</f>
        <v>5</v>
      </c>
      <c r="Y563" s="228" t="s">
        <v>90</v>
      </c>
      <c r="Z563" s="228" t="s">
        <v>91</v>
      </c>
      <c r="AA563" s="228" t="s">
        <v>1685</v>
      </c>
      <c r="AB563" s="228"/>
      <c r="AC563" s="228"/>
      <c r="AD563" s="228"/>
      <c r="AE563" s="234"/>
      <c r="AF563" s="579" t="e">
        <f>VLOOKUP(AE563,[1]definitions_list_mag!$V$12:$W$15,2,0)</f>
        <v>#N/A</v>
      </c>
      <c r="AG563" s="241"/>
      <c r="AH563" s="228"/>
      <c r="AI563" s="244">
        <v>74</v>
      </c>
      <c r="AJ563" s="228"/>
      <c r="AK563" s="228"/>
      <c r="AL563" s="228"/>
      <c r="AM563" s="228"/>
      <c r="AN563" s="228"/>
      <c r="AO563" s="244"/>
      <c r="AP563" s="228"/>
      <c r="AQ563" s="228"/>
      <c r="AR563" s="228"/>
      <c r="AS563" s="228"/>
      <c r="AT563" s="228"/>
      <c r="AU563" s="244"/>
      <c r="AV563" s="228"/>
      <c r="AW563" s="228"/>
      <c r="AX563" s="228"/>
      <c r="AY563" s="228"/>
      <c r="AZ563" s="228"/>
      <c r="BA563" s="244">
        <v>25</v>
      </c>
      <c r="BB563" s="228">
        <v>10</v>
      </c>
      <c r="BC563" s="228">
        <v>6</v>
      </c>
      <c r="BD563" s="228" t="s">
        <v>110</v>
      </c>
      <c r="BE563" s="228" t="s">
        <v>103</v>
      </c>
      <c r="BF563" s="228" t="s">
        <v>2113</v>
      </c>
      <c r="BG563" s="244"/>
      <c r="BH563" s="228"/>
      <c r="BI563" s="228"/>
      <c r="BJ563" s="228"/>
      <c r="BK563" s="228"/>
      <c r="BL563" s="228"/>
      <c r="BM563" s="244">
        <v>1</v>
      </c>
      <c r="BN563" s="228">
        <v>1.5</v>
      </c>
      <c r="BO563" s="228">
        <v>0.4</v>
      </c>
      <c r="BP563" s="228" t="s">
        <v>110</v>
      </c>
      <c r="BQ563" s="228" t="s">
        <v>103</v>
      </c>
      <c r="BR563" s="228"/>
      <c r="BS563" s="228"/>
      <c r="BT563" s="228"/>
      <c r="BU563" s="228"/>
      <c r="BV563" s="228"/>
      <c r="BW563" s="228"/>
      <c r="BX563" s="228"/>
      <c r="BY563" s="244"/>
      <c r="BZ563" s="228"/>
      <c r="CA563" s="228"/>
      <c r="CB563" s="228"/>
      <c r="CC563" s="228"/>
      <c r="CD563" s="228"/>
      <c r="CE563" s="228" t="s">
        <v>1886</v>
      </c>
      <c r="CF563" s="310">
        <f t="shared" si="178"/>
        <v>100</v>
      </c>
      <c r="CG563" s="245"/>
      <c r="CH563" s="580" t="s">
        <v>2114</v>
      </c>
      <c r="CI563" s="580">
        <v>90</v>
      </c>
      <c r="CJ563" s="580" t="s">
        <v>514</v>
      </c>
      <c r="CK563" s="581" t="s">
        <v>2109</v>
      </c>
      <c r="CL563" s="581"/>
      <c r="CM563" s="581"/>
      <c r="CN563" s="581"/>
      <c r="CO563" s="581"/>
      <c r="CP563" s="581"/>
      <c r="CQ563" s="581"/>
      <c r="CR563" s="581"/>
      <c r="CS563" s="581"/>
      <c r="CT563" s="581"/>
      <c r="CU563" s="581"/>
      <c r="CV563" s="581"/>
      <c r="CW563" s="581"/>
      <c r="CX563" s="581"/>
      <c r="CY563" s="581"/>
      <c r="CZ563" s="581"/>
      <c r="DA563" s="581"/>
      <c r="DB563" s="581">
        <v>88</v>
      </c>
      <c r="DC563" s="586">
        <v>10</v>
      </c>
      <c r="DD563" s="581"/>
      <c r="DE563" s="581"/>
      <c r="DF563" s="581"/>
      <c r="DG563" s="581"/>
      <c r="DH563" s="581"/>
      <c r="DI563" s="581"/>
      <c r="DJ563" s="581">
        <v>2</v>
      </c>
      <c r="DK563" s="306"/>
      <c r="DL563" s="245"/>
      <c r="DM563" s="581"/>
      <c r="DN563" s="581"/>
      <c r="DO563" s="583"/>
      <c r="DP563" s="584"/>
      <c r="DQ563" s="585"/>
      <c r="DR563" s="583"/>
      <c r="DS563" s="585"/>
      <c r="DT563" s="302" t="s">
        <v>2110</v>
      </c>
      <c r="DU563" s="586"/>
      <c r="DV563" s="586"/>
      <c r="DW563" s="311" t="e">
        <f>VLOOKUP(P563,[1]definitions_list_lookup!$K$30:$L$54,2,0)</f>
        <v>#N/A</v>
      </c>
      <c r="DX563" s="587" t="s">
        <v>2111</v>
      </c>
      <c r="DY563" s="587" t="s">
        <v>2112</v>
      </c>
      <c r="DZ563" s="268"/>
      <c r="EA563" s="268"/>
      <c r="EB563" s="249"/>
      <c r="EC563" s="312"/>
      <c r="ED563" s="229" t="s">
        <v>2517</v>
      </c>
      <c r="EE563" s="313"/>
      <c r="EF563" s="314"/>
      <c r="EG563" s="313"/>
      <c r="EH563" s="315"/>
      <c r="EI563" s="316"/>
      <c r="EJ563" s="317"/>
      <c r="EK563" s="318"/>
      <c r="EL563" s="313"/>
      <c r="EM563" s="315"/>
      <c r="EN563" s="315"/>
      <c r="EO563" s="319"/>
      <c r="EP563" s="319"/>
      <c r="EQ563" s="319"/>
      <c r="ER563" s="319"/>
      <c r="ES563" s="319"/>
      <c r="ET563" s="319"/>
      <c r="EU563" s="319"/>
      <c r="EV563" s="320"/>
      <c r="EW563" s="320"/>
      <c r="EX563" s="320"/>
      <c r="EY563" s="320"/>
      <c r="EZ563" s="192" t="e">
        <f t="shared" si="185"/>
        <v>#DIV/0!</v>
      </c>
      <c r="FA563" s="192" t="e">
        <f t="shared" si="186"/>
        <v>#DIV/0!</v>
      </c>
      <c r="FB563" s="192" t="e">
        <f t="shared" si="187"/>
        <v>#DIV/0!</v>
      </c>
      <c r="FC563" s="192" t="e">
        <f t="shared" si="188"/>
        <v>#DIV/0!</v>
      </c>
      <c r="FD563" s="192" t="e">
        <f t="shared" si="189"/>
        <v>#DIV/0!</v>
      </c>
      <c r="FE563" s="193" t="e">
        <f t="shared" si="190"/>
        <v>#DIV/0!</v>
      </c>
      <c r="FF563" s="194" t="e">
        <f t="shared" si="191"/>
        <v>#DIV/0!</v>
      </c>
      <c r="FG563" s="313"/>
      <c r="FH563" s="315"/>
      <c r="FI563" s="778">
        <f t="shared" si="192"/>
        <v>0</v>
      </c>
      <c r="FJ563" s="779" t="e">
        <f t="shared" si="193"/>
        <v>#DIV/0!</v>
      </c>
      <c r="FK563" s="779" t="e">
        <f t="shared" si="194"/>
        <v>#DIV/0!</v>
      </c>
      <c r="FL563" s="780" t="e">
        <f t="shared" si="195"/>
        <v>#DIV/0!</v>
      </c>
      <c r="FM563" s="169" t="e">
        <f t="shared" si="196"/>
        <v>#DIV/0!</v>
      </c>
      <c r="FN563" s="783" t="e">
        <f t="shared" si="197"/>
        <v>#DIV/0!</v>
      </c>
      <c r="FO563" s="228"/>
      <c r="FP563" s="228"/>
      <c r="FQ563" s="228"/>
      <c r="FR563" s="228"/>
      <c r="FS563" s="228"/>
      <c r="FT563" s="228"/>
      <c r="FU563" s="228"/>
      <c r="FV563" s="228"/>
      <c r="FW563" s="228"/>
      <c r="FX563" s="228"/>
      <c r="FY563" s="228"/>
      <c r="FZ563" s="228"/>
      <c r="GA563" s="228"/>
      <c r="GB563" s="228"/>
      <c r="GC563" s="228"/>
      <c r="GD563" s="228"/>
      <c r="GE563" s="228"/>
      <c r="GF563" s="228"/>
      <c r="GG563" s="228"/>
      <c r="GH563" s="228"/>
      <c r="GI563" s="228"/>
      <c r="GJ563" s="228"/>
      <c r="GK563" s="228"/>
      <c r="GL563" s="228"/>
      <c r="GM563" s="228"/>
      <c r="GN563" s="228"/>
      <c r="GO563" s="228"/>
      <c r="GP563" s="228"/>
      <c r="GQ563" s="228"/>
      <c r="GR563" s="228"/>
      <c r="GS563" s="228"/>
      <c r="GT563" s="228"/>
      <c r="GU563" s="228"/>
      <c r="GV563" s="228"/>
      <c r="GW563" s="228"/>
      <c r="GX563" s="228"/>
      <c r="GY563" s="228"/>
      <c r="GZ563" s="228"/>
      <c r="HA563" s="228"/>
      <c r="HB563" s="228"/>
      <c r="HC563" s="228"/>
      <c r="HD563" s="228"/>
      <c r="HE563" s="228"/>
      <c r="HF563" s="228"/>
      <c r="HG563" s="228"/>
      <c r="HH563" s="228"/>
      <c r="HI563" s="228"/>
      <c r="HJ563" s="228"/>
      <c r="HK563" s="228"/>
      <c r="HL563" s="228"/>
      <c r="HM563" s="228"/>
      <c r="HN563" s="228"/>
      <c r="HO563" s="228"/>
      <c r="HP563" s="228"/>
      <c r="HQ563" s="228"/>
      <c r="HR563" s="228"/>
      <c r="HS563" s="228"/>
      <c r="HT563" s="228"/>
      <c r="HU563" s="228"/>
      <c r="HV563" s="228"/>
      <c r="HW563" s="228"/>
      <c r="HX563" s="228"/>
      <c r="HY563" s="228"/>
      <c r="HZ563" s="228"/>
      <c r="IA563" s="228"/>
      <c r="IB563" s="228"/>
      <c r="IC563" s="228"/>
      <c r="ID563" s="228"/>
      <c r="IE563" s="228"/>
      <c r="IF563" s="228"/>
      <c r="IG563" s="228"/>
      <c r="IH563" s="228"/>
      <c r="II563" s="228"/>
      <c r="IJ563" s="228"/>
      <c r="IK563" s="228"/>
      <c r="IL563" s="228"/>
      <c r="IM563" s="228"/>
      <c r="IN563" s="228"/>
      <c r="IO563" s="228"/>
      <c r="IP563" s="228"/>
      <c r="IQ563" s="228"/>
      <c r="IR563" s="228"/>
      <c r="IS563" s="228"/>
      <c r="IT563" s="228"/>
      <c r="IU563" s="228"/>
      <c r="IV563" s="228"/>
      <c r="IW563" s="228"/>
      <c r="IX563" s="228"/>
      <c r="IY563" s="228"/>
      <c r="IZ563" s="228"/>
      <c r="JA563" s="228"/>
      <c r="JB563" s="228"/>
      <c r="JC563" s="228"/>
      <c r="JD563" s="228"/>
      <c r="JE563" s="228"/>
      <c r="JF563" s="228"/>
      <c r="JG563" s="228"/>
      <c r="JH563" s="228"/>
      <c r="JI563" s="228"/>
      <c r="JJ563" s="228"/>
      <c r="JK563" s="228"/>
      <c r="JL563" s="228"/>
      <c r="JM563" s="228"/>
      <c r="JN563" s="228"/>
      <c r="JO563" s="228"/>
      <c r="JP563" s="228"/>
      <c r="JQ563" s="228"/>
      <c r="JR563" s="228"/>
      <c r="JS563" s="228"/>
      <c r="JT563" s="228"/>
      <c r="JU563" s="228"/>
      <c r="JV563" s="228"/>
      <c r="JW563" s="228"/>
      <c r="JX563" s="228"/>
      <c r="JY563" s="228"/>
      <c r="JZ563" s="228"/>
      <c r="KA563" s="228"/>
      <c r="KB563" s="228"/>
      <c r="KC563" s="228"/>
      <c r="KD563" s="228"/>
      <c r="KE563" s="228"/>
      <c r="KF563" s="228"/>
      <c r="KG563" s="228"/>
      <c r="KH563" s="228"/>
      <c r="KI563" s="228"/>
      <c r="KJ563" s="228"/>
      <c r="KK563" s="228"/>
      <c r="KL563" s="228"/>
      <c r="KM563" s="228"/>
      <c r="KN563" s="228"/>
      <c r="KO563" s="228"/>
      <c r="KP563" s="228"/>
      <c r="KQ563" s="228"/>
      <c r="KR563" s="228"/>
      <c r="KS563" s="228"/>
      <c r="KT563" s="228"/>
      <c r="KU563" s="228"/>
      <c r="KV563" s="228"/>
      <c r="KW563" s="228"/>
      <c r="KX563" s="228"/>
      <c r="KY563" s="228"/>
      <c r="KZ563" s="228"/>
      <c r="LA563" s="228"/>
      <c r="LB563" s="228"/>
      <c r="LC563" s="228"/>
      <c r="LD563" s="228"/>
      <c r="LE563" s="228"/>
      <c r="LF563" s="228"/>
      <c r="LG563" s="228"/>
      <c r="LH563" s="228"/>
      <c r="LI563" s="228"/>
      <c r="LJ563" s="228"/>
      <c r="LK563" s="228"/>
      <c r="LL563" s="228"/>
      <c r="LM563" s="228"/>
      <c r="LN563" s="228"/>
      <c r="LO563" s="228"/>
      <c r="LP563" s="228"/>
      <c r="LQ563" s="228"/>
      <c r="LR563" s="228"/>
      <c r="LS563" s="228"/>
      <c r="LT563" s="228"/>
      <c r="LU563" s="228"/>
      <c r="LV563" s="228"/>
      <c r="LW563" s="228"/>
      <c r="LX563" s="228"/>
      <c r="LY563" s="228"/>
      <c r="LZ563" s="228"/>
      <c r="MA563" s="228"/>
      <c r="MB563" s="228"/>
      <c r="MC563" s="228"/>
      <c r="MD563" s="228"/>
      <c r="ME563" s="228"/>
      <c r="MF563" s="228"/>
      <c r="MG563" s="228"/>
      <c r="MH563" s="228"/>
      <c r="MI563" s="228"/>
      <c r="MJ563" s="228"/>
      <c r="MK563" s="228"/>
      <c r="ML563" s="228"/>
      <c r="MM563" s="228"/>
      <c r="MN563" s="228"/>
      <c r="MO563" s="228"/>
      <c r="MP563" s="228"/>
      <c r="MQ563" s="228"/>
      <c r="MR563" s="228"/>
      <c r="MS563" s="228"/>
      <c r="MT563" s="228"/>
      <c r="MU563" s="228"/>
      <c r="MV563" s="228"/>
      <c r="MW563" s="228"/>
      <c r="MX563" s="228"/>
      <c r="MY563" s="228"/>
      <c r="MZ563" s="228"/>
      <c r="NA563" s="228"/>
      <c r="NB563" s="228"/>
      <c r="NC563" s="228"/>
      <c r="ND563" s="228"/>
      <c r="NE563" s="228"/>
      <c r="NF563" s="228"/>
      <c r="NG563" s="228"/>
      <c r="NH563" s="228"/>
      <c r="NI563" s="228"/>
      <c r="NJ563" s="228"/>
      <c r="NK563" s="228"/>
      <c r="NL563" s="228"/>
      <c r="NM563" s="228"/>
      <c r="NN563" s="228"/>
      <c r="NO563" s="228"/>
      <c r="NP563" s="228"/>
      <c r="NQ563" s="228"/>
      <c r="NR563" s="228"/>
      <c r="NS563" s="228"/>
      <c r="NT563" s="228"/>
      <c r="NU563" s="228"/>
      <c r="NV563" s="228"/>
      <c r="NW563" s="228"/>
      <c r="NX563" s="228"/>
      <c r="NY563" s="228"/>
      <c r="NZ563" s="228"/>
      <c r="OA563" s="228"/>
      <c r="OB563" s="228"/>
      <c r="OC563" s="228"/>
      <c r="OD563" s="228"/>
      <c r="OE563" s="228"/>
      <c r="OF563" s="228"/>
      <c r="OG563" s="228"/>
      <c r="OH563" s="228"/>
      <c r="OI563" s="228"/>
      <c r="OJ563" s="228"/>
      <c r="OK563" s="228"/>
      <c r="OL563" s="228"/>
      <c r="OM563" s="228"/>
      <c r="ON563" s="228"/>
      <c r="OO563" s="228"/>
      <c r="OP563" s="228"/>
      <c r="OQ563" s="228"/>
      <c r="OR563" s="228"/>
      <c r="OS563" s="228"/>
      <c r="OT563" s="228"/>
      <c r="OU563" s="228"/>
      <c r="OV563" s="228"/>
      <c r="OW563" s="228"/>
      <c r="OX563" s="228"/>
      <c r="OY563" s="228"/>
      <c r="OZ563" s="228"/>
      <c r="PA563" s="228"/>
      <c r="PB563" s="228"/>
      <c r="PC563" s="228"/>
      <c r="PD563" s="228"/>
      <c r="PE563" s="228"/>
      <c r="PF563" s="228"/>
      <c r="PG563" s="228"/>
      <c r="PH563" s="228"/>
      <c r="PI563" s="228"/>
      <c r="PJ563" s="228"/>
      <c r="PK563" s="228"/>
      <c r="PL563" s="228"/>
      <c r="PM563" s="228"/>
      <c r="PN563" s="228"/>
      <c r="PO563" s="228"/>
      <c r="PP563" s="228"/>
      <c r="PQ563" s="228"/>
      <c r="PR563" s="228"/>
      <c r="PS563" s="228"/>
      <c r="PT563" s="228"/>
      <c r="PU563" s="228"/>
      <c r="PV563" s="228"/>
      <c r="PW563" s="228"/>
      <c r="PX563" s="228"/>
      <c r="PY563" s="228"/>
      <c r="PZ563" s="228"/>
      <c r="QA563" s="228"/>
      <c r="QB563" s="228"/>
      <c r="QC563" s="228"/>
      <c r="QD563" s="228"/>
      <c r="QE563" s="228"/>
      <c r="QF563" s="228"/>
      <c r="QG563" s="228"/>
      <c r="QH563" s="228"/>
      <c r="QI563" s="228"/>
      <c r="QJ563" s="228"/>
      <c r="QK563" s="228"/>
      <c r="QL563" s="228"/>
      <c r="QM563" s="228"/>
      <c r="QN563" s="228"/>
      <c r="QO563" s="228"/>
      <c r="QP563" s="228"/>
      <c r="QQ563" s="228"/>
      <c r="QR563" s="228"/>
      <c r="QS563" s="228"/>
      <c r="QT563" s="228"/>
      <c r="QU563" s="228"/>
      <c r="QV563" s="228"/>
      <c r="QW563" s="228"/>
      <c r="QX563" s="228"/>
      <c r="QY563" s="228"/>
      <c r="QZ563" s="228"/>
      <c r="RA563" s="228"/>
      <c r="RB563" s="228"/>
      <c r="RC563" s="228"/>
      <c r="RD563" s="228"/>
      <c r="RE563" s="228"/>
      <c r="RF563" s="228"/>
      <c r="RG563" s="228"/>
      <c r="RH563" s="228"/>
      <c r="RI563" s="228"/>
      <c r="RJ563" s="228"/>
      <c r="RK563" s="228"/>
      <c r="RL563" s="228"/>
      <c r="RM563" s="228"/>
      <c r="RN563" s="228"/>
      <c r="RO563" s="228"/>
      <c r="RP563" s="228"/>
      <c r="RQ563" s="228"/>
      <c r="RR563" s="228"/>
      <c r="RS563" s="228"/>
      <c r="RT563" s="228"/>
      <c r="RU563" s="228"/>
      <c r="RV563" s="228"/>
      <c r="RW563" s="228"/>
      <c r="RX563" s="228"/>
      <c r="RY563" s="228"/>
      <c r="RZ563" s="228"/>
      <c r="SA563" s="228"/>
      <c r="SB563" s="228"/>
      <c r="SC563" s="228"/>
      <c r="SD563" s="228"/>
      <c r="SE563" s="228"/>
      <c r="SF563" s="228"/>
      <c r="SG563" s="228"/>
      <c r="SH563" s="228"/>
      <c r="SI563" s="228"/>
      <c r="SJ563" s="228"/>
      <c r="SK563" s="228"/>
      <c r="SL563" s="228"/>
      <c r="SM563" s="228"/>
      <c r="SN563" s="228"/>
      <c r="SO563" s="228"/>
      <c r="SP563" s="228"/>
      <c r="SQ563" s="228"/>
      <c r="SR563" s="228"/>
      <c r="SS563" s="228"/>
      <c r="ST563" s="228"/>
      <c r="SU563" s="228"/>
      <c r="SV563" s="228"/>
      <c r="SW563" s="228"/>
      <c r="SX563" s="228"/>
      <c r="SY563" s="228"/>
      <c r="SZ563" s="228"/>
      <c r="TA563" s="228"/>
      <c r="TB563" s="228"/>
      <c r="TC563" s="228"/>
      <c r="TD563" s="228"/>
      <c r="TE563" s="228"/>
      <c r="TF563" s="228"/>
      <c r="TG563" s="228"/>
      <c r="TH563" s="228"/>
      <c r="TI563" s="228"/>
      <c r="TJ563" s="228"/>
      <c r="TK563" s="228"/>
      <c r="TL563" s="228"/>
      <c r="TM563" s="228"/>
      <c r="TN563" s="228"/>
      <c r="TO563" s="228"/>
      <c r="TP563" s="228"/>
      <c r="TQ563" s="228"/>
      <c r="TR563" s="228"/>
      <c r="TS563" s="228"/>
      <c r="TT563" s="228"/>
      <c r="TU563" s="228"/>
      <c r="TV563" s="228"/>
      <c r="TW563" s="228"/>
      <c r="TX563" s="228"/>
      <c r="TY563" s="228"/>
      <c r="TZ563" s="228"/>
      <c r="UA563" s="228"/>
      <c r="UB563" s="228"/>
      <c r="UC563" s="228"/>
      <c r="UD563" s="228"/>
      <c r="UE563" s="228"/>
      <c r="UF563" s="228"/>
      <c r="UG563" s="228"/>
      <c r="UH563" s="228"/>
      <c r="UI563" s="228"/>
      <c r="UJ563" s="228"/>
      <c r="UK563" s="228"/>
      <c r="UL563" s="228"/>
      <c r="UM563" s="228"/>
      <c r="UN563" s="228"/>
      <c r="UO563" s="228"/>
      <c r="UP563" s="228"/>
      <c r="UQ563" s="228"/>
      <c r="UR563" s="228"/>
      <c r="US563" s="228"/>
      <c r="UT563" s="228"/>
      <c r="UU563" s="228"/>
      <c r="UV563" s="228"/>
      <c r="UW563" s="228"/>
      <c r="UX563" s="228"/>
      <c r="UY563" s="228"/>
      <c r="UZ563" s="228"/>
      <c r="VA563" s="228"/>
      <c r="VB563" s="228"/>
      <c r="VC563" s="228"/>
      <c r="VD563" s="228"/>
      <c r="VE563" s="228"/>
      <c r="VF563" s="228"/>
      <c r="VG563" s="228"/>
      <c r="VH563" s="228"/>
      <c r="VI563" s="228"/>
      <c r="VJ563" s="228"/>
      <c r="VK563" s="228"/>
      <c r="VL563" s="228"/>
      <c r="VM563" s="228"/>
      <c r="VN563" s="228"/>
      <c r="VO563" s="228"/>
      <c r="VP563" s="228"/>
      <c r="VQ563" s="228"/>
      <c r="VR563" s="228"/>
      <c r="VS563" s="228"/>
      <c r="VT563" s="228"/>
      <c r="VU563" s="228"/>
      <c r="VV563" s="228"/>
      <c r="VW563" s="228"/>
      <c r="VX563" s="228"/>
      <c r="VY563" s="228"/>
      <c r="VZ563" s="228"/>
      <c r="WA563" s="228"/>
      <c r="WB563" s="228"/>
      <c r="WC563" s="228"/>
      <c r="WD563" s="228"/>
      <c r="WE563" s="228"/>
      <c r="WF563" s="228"/>
      <c r="WG563" s="228"/>
      <c r="WH563" s="228"/>
      <c r="WI563" s="228"/>
      <c r="WJ563" s="228"/>
      <c r="WK563" s="228"/>
      <c r="WL563" s="228"/>
      <c r="WM563" s="228"/>
      <c r="WN563" s="228"/>
      <c r="WO563" s="228"/>
      <c r="WP563" s="228"/>
      <c r="WQ563" s="228"/>
      <c r="WR563" s="228"/>
      <c r="WS563" s="228"/>
      <c r="WT563" s="228"/>
      <c r="WU563" s="228"/>
      <c r="WV563" s="228"/>
      <c r="WW563" s="228"/>
      <c r="WX563" s="228"/>
      <c r="WY563" s="228"/>
      <c r="WZ563" s="228"/>
      <c r="XA563" s="228"/>
      <c r="XB563" s="228"/>
      <c r="XC563" s="228"/>
      <c r="XD563" s="228"/>
      <c r="XE563" s="228"/>
      <c r="XF563" s="228"/>
      <c r="XG563" s="228"/>
      <c r="XH563" s="228"/>
      <c r="XI563" s="228"/>
      <c r="XJ563" s="228"/>
      <c r="XK563" s="228"/>
      <c r="XL563" s="228"/>
      <c r="XM563" s="228"/>
      <c r="XN563" s="228"/>
      <c r="XO563" s="228"/>
      <c r="XP563" s="228"/>
      <c r="XQ563" s="228"/>
      <c r="XR563" s="228"/>
      <c r="XS563" s="228"/>
      <c r="XT563" s="228"/>
      <c r="XU563" s="228"/>
      <c r="XV563" s="228"/>
      <c r="XW563" s="228"/>
      <c r="XX563" s="228"/>
      <c r="XY563" s="228"/>
      <c r="XZ563" s="228"/>
      <c r="YA563" s="228"/>
      <c r="YB563" s="228"/>
      <c r="YC563" s="228"/>
      <c r="YD563" s="228"/>
      <c r="YE563" s="228"/>
      <c r="YF563" s="228"/>
      <c r="YG563" s="228"/>
      <c r="YH563" s="228"/>
      <c r="YI563" s="228"/>
      <c r="YJ563" s="228"/>
      <c r="YK563" s="228"/>
      <c r="YL563" s="228"/>
      <c r="YM563" s="228"/>
      <c r="YN563" s="228"/>
      <c r="YO563" s="228"/>
      <c r="YP563" s="228"/>
      <c r="YQ563" s="228"/>
      <c r="YR563" s="228"/>
      <c r="YS563" s="228"/>
      <c r="YT563" s="228"/>
      <c r="YU563" s="228"/>
      <c r="YV563" s="228"/>
      <c r="YW563" s="228"/>
      <c r="YX563" s="228"/>
      <c r="YY563" s="228"/>
      <c r="YZ563" s="228"/>
      <c r="ZA563" s="228"/>
      <c r="ZB563" s="228"/>
      <c r="ZC563" s="228"/>
      <c r="ZD563" s="228"/>
      <c r="ZE563" s="228"/>
      <c r="ZF563" s="228"/>
      <c r="ZG563" s="228"/>
      <c r="ZH563" s="228"/>
      <c r="ZI563" s="228"/>
      <c r="ZJ563" s="228"/>
      <c r="ZK563" s="228"/>
      <c r="ZL563" s="228"/>
      <c r="ZM563" s="228"/>
      <c r="ZN563" s="228"/>
      <c r="ZO563" s="228"/>
      <c r="ZP563" s="228"/>
      <c r="ZQ563" s="228"/>
      <c r="ZR563" s="228"/>
      <c r="ZS563" s="228"/>
      <c r="ZT563" s="228"/>
      <c r="ZU563" s="228"/>
      <c r="ZV563" s="228"/>
      <c r="ZW563" s="228"/>
      <c r="ZX563" s="228"/>
      <c r="ZY563" s="228"/>
      <c r="ZZ563" s="228"/>
      <c r="AAA563" s="228"/>
      <c r="AAB563" s="228"/>
      <c r="AAC563" s="228"/>
      <c r="AAD563" s="228"/>
      <c r="AAE563" s="228"/>
      <c r="AAF563" s="228"/>
      <c r="AAG563" s="228"/>
      <c r="AAH563" s="228"/>
      <c r="AAI563" s="228"/>
      <c r="AAJ563" s="228"/>
      <c r="AAK563" s="228"/>
      <c r="AAL563" s="228"/>
      <c r="AAM563" s="228"/>
      <c r="AAN563" s="228"/>
      <c r="AAO563" s="228"/>
      <c r="AAP563" s="228"/>
      <c r="AAQ563" s="228"/>
      <c r="AAR563" s="228"/>
      <c r="AAS563" s="228"/>
      <c r="AAT563" s="228"/>
      <c r="AAU563" s="228"/>
      <c r="AAV563" s="228"/>
      <c r="AAW563" s="228"/>
      <c r="AAX563" s="228"/>
      <c r="AAY563" s="228"/>
      <c r="AAZ563" s="228"/>
      <c r="ABA563" s="228"/>
      <c r="ABB563" s="228"/>
      <c r="ABC563" s="228"/>
      <c r="ABD563" s="228"/>
      <c r="ABE563" s="228"/>
      <c r="ABF563" s="228"/>
      <c r="ABG563" s="228"/>
      <c r="ABH563" s="228"/>
      <c r="ABI563" s="228"/>
      <c r="ABJ563" s="228"/>
      <c r="ABK563" s="228"/>
      <c r="ABL563" s="228"/>
      <c r="ABM563" s="228"/>
      <c r="ABN563" s="228"/>
      <c r="ABO563" s="228"/>
      <c r="ABP563" s="228"/>
      <c r="ABQ563" s="228"/>
      <c r="ABR563" s="228"/>
      <c r="ABS563" s="228"/>
      <c r="ABT563" s="228"/>
      <c r="ABU563" s="228"/>
      <c r="ABV563" s="228"/>
      <c r="ABW563" s="228"/>
      <c r="ABX563" s="228"/>
      <c r="ABY563" s="228"/>
      <c r="ABZ563" s="228"/>
      <c r="ACA563" s="228"/>
      <c r="ACB563" s="228"/>
      <c r="ACC563" s="228"/>
      <c r="ACD563" s="228"/>
      <c r="ACE563" s="228"/>
      <c r="ACF563" s="228"/>
      <c r="ACG563" s="228"/>
      <c r="ACH563" s="228"/>
      <c r="ACI563" s="228"/>
      <c r="ACJ563" s="228"/>
      <c r="ACK563" s="228"/>
      <c r="ACL563" s="228"/>
      <c r="ACM563" s="228"/>
      <c r="ACN563" s="228"/>
      <c r="ACO563" s="228"/>
      <c r="ACP563" s="228"/>
      <c r="ACQ563" s="228"/>
      <c r="ACR563" s="228"/>
      <c r="ACS563" s="228"/>
      <c r="ACT563" s="228"/>
      <c r="ACU563" s="228"/>
      <c r="ACV563" s="228"/>
      <c r="ACW563" s="228"/>
      <c r="ACX563" s="228"/>
      <c r="ACY563" s="228"/>
      <c r="ACZ563" s="228"/>
      <c r="ADA563" s="228"/>
      <c r="ADB563" s="228"/>
      <c r="ADC563" s="228"/>
      <c r="ADD563" s="228"/>
      <c r="ADE563" s="228"/>
      <c r="ADF563" s="228"/>
      <c r="ADG563" s="228"/>
      <c r="ADH563" s="228"/>
      <c r="ADI563" s="228"/>
      <c r="ADJ563" s="228"/>
      <c r="ADK563" s="228"/>
      <c r="ADL563" s="228"/>
      <c r="ADM563" s="228"/>
      <c r="ADN563" s="228"/>
      <c r="ADO563" s="228"/>
      <c r="ADP563" s="228"/>
      <c r="ADQ563" s="228"/>
      <c r="ADR563" s="228"/>
      <c r="ADS563" s="228"/>
      <c r="ADT563" s="228"/>
      <c r="ADU563" s="228"/>
      <c r="ADV563" s="228"/>
      <c r="ADW563" s="228"/>
      <c r="ADX563" s="228"/>
      <c r="ADY563" s="228"/>
      <c r="ADZ563" s="228"/>
      <c r="AEA563" s="228"/>
      <c r="AEB563" s="228"/>
      <c r="AEC563" s="228"/>
      <c r="AED563" s="228"/>
      <c r="AEE563" s="228"/>
      <c r="AEF563" s="228"/>
      <c r="AEG563" s="228"/>
      <c r="AEH563" s="228"/>
      <c r="AEI563" s="228"/>
      <c r="AEJ563" s="228"/>
      <c r="AEK563" s="228"/>
      <c r="AEL563" s="228"/>
      <c r="AEM563" s="228"/>
      <c r="AEN563" s="228"/>
      <c r="AEO563" s="228"/>
      <c r="AEP563" s="228"/>
      <c r="AEQ563" s="228"/>
      <c r="AER563" s="228"/>
      <c r="AES563" s="228"/>
      <c r="AET563" s="228"/>
      <c r="AEU563" s="228"/>
      <c r="AEV563" s="228"/>
      <c r="AEW563" s="228"/>
      <c r="AEX563" s="228"/>
      <c r="AEY563" s="228"/>
      <c r="AEZ563" s="228"/>
      <c r="AFA563" s="228"/>
      <c r="AFB563" s="228"/>
      <c r="AFC563" s="228"/>
      <c r="AFD563" s="228"/>
      <c r="AFE563" s="228"/>
      <c r="AFF563" s="228"/>
      <c r="AFG563" s="228"/>
      <c r="AFH563" s="228"/>
      <c r="AFI563" s="228"/>
      <c r="AFJ563" s="228"/>
      <c r="AFK563" s="228"/>
      <c r="AFL563" s="228"/>
      <c r="AFM563" s="228"/>
      <c r="AFN563" s="228"/>
      <c r="AFO563" s="228"/>
      <c r="AFP563" s="228"/>
      <c r="AFQ563" s="228"/>
      <c r="AFR563" s="228"/>
      <c r="AFS563" s="228"/>
      <c r="AFT563" s="228"/>
      <c r="AFU563" s="228"/>
      <c r="AFV563" s="228"/>
      <c r="AFW563" s="228"/>
      <c r="AFX563" s="228"/>
      <c r="AFY563" s="228"/>
      <c r="AFZ563" s="228"/>
      <c r="AGA563" s="228"/>
      <c r="AGB563" s="228"/>
      <c r="AGC563" s="228"/>
      <c r="AGD563" s="228"/>
      <c r="AGE563" s="228"/>
      <c r="AGF563" s="228"/>
      <c r="AGG563" s="228"/>
      <c r="AGH563" s="228"/>
      <c r="AGI563" s="228"/>
      <c r="AGJ563" s="228"/>
      <c r="AGK563" s="228"/>
      <c r="AGL563" s="228"/>
      <c r="AGM563" s="228"/>
      <c r="AGN563" s="228"/>
      <c r="AGO563" s="228"/>
      <c r="AGP563" s="228"/>
      <c r="AGQ563" s="228"/>
      <c r="AGR563" s="228"/>
      <c r="AGS563" s="228"/>
      <c r="AGT563" s="228"/>
      <c r="AGU563" s="228"/>
      <c r="AGV563" s="228"/>
      <c r="AGW563" s="228"/>
      <c r="AGX563" s="228"/>
      <c r="AGY563" s="228"/>
      <c r="AGZ563" s="228"/>
      <c r="AHA563" s="228"/>
      <c r="AHB563" s="228"/>
      <c r="AHC563" s="228"/>
      <c r="AHD563" s="228"/>
      <c r="AHE563" s="228"/>
      <c r="AHF563" s="228"/>
      <c r="AHG563" s="228"/>
      <c r="AHH563" s="228"/>
      <c r="AHI563" s="228"/>
      <c r="AHJ563" s="228"/>
      <c r="AHK563" s="228"/>
      <c r="AHL563" s="228"/>
      <c r="AHM563" s="228"/>
      <c r="AHN563" s="228"/>
      <c r="AHO563" s="228"/>
      <c r="AHP563" s="228"/>
      <c r="AHQ563" s="228"/>
      <c r="AHR563" s="228"/>
      <c r="AHS563" s="228"/>
      <c r="AHT563" s="228"/>
      <c r="AHU563" s="228"/>
      <c r="AHV563" s="228"/>
      <c r="AHW563" s="228"/>
      <c r="AHX563" s="228"/>
      <c r="AHY563" s="228"/>
      <c r="AHZ563" s="228"/>
      <c r="AIA563" s="228"/>
      <c r="AIB563" s="228"/>
      <c r="AIC563" s="228"/>
      <c r="AID563" s="228"/>
      <c r="AIE563" s="228"/>
      <c r="AIF563" s="228"/>
      <c r="AIG563" s="228"/>
      <c r="AIH563" s="228"/>
      <c r="AII563" s="228"/>
      <c r="AIJ563" s="228"/>
      <c r="AIK563" s="228"/>
      <c r="AIL563" s="228"/>
      <c r="AIM563" s="228"/>
      <c r="AIN563" s="228"/>
      <c r="AIO563" s="228"/>
      <c r="AIP563" s="228"/>
      <c r="AIQ563" s="228"/>
      <c r="AIR563" s="228"/>
      <c r="AIS563" s="228"/>
      <c r="AIT563" s="228"/>
      <c r="AIU563" s="228"/>
      <c r="AIV563" s="228"/>
      <c r="AIW563" s="228"/>
      <c r="AIX563" s="228"/>
      <c r="AIY563" s="228"/>
      <c r="AIZ563" s="228"/>
      <c r="AJA563" s="228"/>
      <c r="AJB563" s="228"/>
      <c r="AJC563" s="228"/>
      <c r="AJD563" s="228"/>
      <c r="AJE563" s="228"/>
      <c r="AJF563" s="228"/>
      <c r="AJG563" s="228"/>
      <c r="AJH563" s="228"/>
      <c r="AJI563" s="228"/>
      <c r="AJJ563" s="228"/>
      <c r="AJK563" s="228"/>
      <c r="AJL563" s="228"/>
      <c r="AJM563" s="228"/>
      <c r="AJN563" s="228"/>
      <c r="AJO563" s="228"/>
      <c r="AJP563" s="228"/>
      <c r="AJQ563" s="228"/>
      <c r="AJR563" s="228"/>
      <c r="AJS563" s="228"/>
      <c r="AJT563" s="228"/>
      <c r="AJU563" s="228"/>
      <c r="AJV563" s="228"/>
      <c r="AJW563" s="228"/>
      <c r="AJX563" s="228"/>
      <c r="AJY563" s="228"/>
      <c r="AJZ563" s="228"/>
      <c r="AKA563" s="228"/>
      <c r="AKB563" s="228"/>
      <c r="AKC563" s="228"/>
      <c r="AKD563" s="228"/>
      <c r="AKE563" s="228"/>
      <c r="AKF563" s="228"/>
      <c r="AKG563" s="228"/>
      <c r="AKH563" s="228"/>
      <c r="AKI563" s="228"/>
      <c r="AKJ563" s="228"/>
      <c r="AKK563" s="228"/>
      <c r="AKL563" s="228"/>
      <c r="AKM563" s="228"/>
      <c r="AKN563" s="228"/>
      <c r="AKO563" s="228"/>
      <c r="AKP563" s="228"/>
      <c r="AKQ563" s="228"/>
      <c r="AKR563" s="228"/>
      <c r="AKS563" s="228"/>
      <c r="AKT563" s="228"/>
      <c r="AKU563" s="228"/>
      <c r="AKV563" s="228"/>
      <c r="AKW563" s="228"/>
      <c r="AKX563" s="228"/>
      <c r="AKY563" s="228"/>
      <c r="AKZ563" s="228"/>
      <c r="ALA563" s="228"/>
      <c r="ALB563" s="228"/>
      <c r="ALC563" s="228"/>
      <c r="ALD563" s="228"/>
      <c r="ALE563" s="228"/>
      <c r="ALF563" s="228"/>
      <c r="ALG563" s="228"/>
      <c r="ALH563" s="228"/>
      <c r="ALI563" s="228"/>
      <c r="ALJ563" s="228"/>
      <c r="ALK563" s="228"/>
      <c r="ALL563" s="228"/>
      <c r="ALM563" s="228"/>
      <c r="ALN563" s="228"/>
      <c r="ALO563" s="228"/>
      <c r="ALP563" s="228"/>
      <c r="ALQ563" s="228"/>
      <c r="ALR563" s="228"/>
      <c r="ALS563" s="228"/>
      <c r="ALT563" s="228"/>
      <c r="ALU563" s="228"/>
      <c r="ALV563" s="228"/>
      <c r="ALW563" s="228"/>
      <c r="ALX563" s="228"/>
      <c r="ALY563" s="228"/>
      <c r="ALZ563" s="228"/>
      <c r="AMA563" s="228"/>
      <c r="AMB563" s="228"/>
      <c r="AMC563" s="228"/>
      <c r="AMD563" s="228"/>
      <c r="AME563" s="228"/>
      <c r="AMF563" s="228"/>
      <c r="AMG563" s="228"/>
      <c r="AMH563" s="228"/>
      <c r="AMI563" s="228"/>
      <c r="AMJ563" s="228"/>
      <c r="AMK563" s="228"/>
      <c r="AML563" s="228"/>
      <c r="AMM563" s="228"/>
      <c r="AMN563" s="228"/>
      <c r="AMO563" s="228"/>
      <c r="AMP563" s="228"/>
      <c r="AMQ563" s="228"/>
      <c r="AMR563" s="228"/>
      <c r="AMS563" s="228"/>
      <c r="AMT563" s="228"/>
      <c r="AMU563" s="228"/>
      <c r="AMV563" s="228"/>
      <c r="AMW563" s="228"/>
      <c r="AMX563" s="228"/>
    </row>
    <row r="564" spans="1:1038" s="432" customFormat="1" ht="18" customHeight="1">
      <c r="A564" s="612" t="s">
        <v>2065</v>
      </c>
      <c r="B564" s="422" t="s">
        <v>1647</v>
      </c>
      <c r="C564" s="422"/>
      <c r="D564" s="422" t="s">
        <v>1279</v>
      </c>
      <c r="E564" s="422">
        <v>76</v>
      </c>
      <c r="F564" s="422">
        <v>3</v>
      </c>
      <c r="G564" s="602" t="str">
        <f t="shared" si="220"/>
        <v>76-3</v>
      </c>
      <c r="H564" s="422">
        <v>0</v>
      </c>
      <c r="I564" s="533">
        <v>51</v>
      </c>
      <c r="J564" s="527">
        <f t="shared" si="177"/>
        <v>1</v>
      </c>
      <c r="K564" s="528" t="str">
        <f>IF(J567=1,IF(((VLOOKUP($G564,[1]Depth_Lookup!A$3:J$410,9,FALSE))-(I564/100))=0,"Good",IF(((VLOOKUP($G564,[1]Depth_Lookup!$A$3:$J$550,9,FALSE))-(I564/100))&gt;0,"Too Short","Too Long")))</f>
        <v>Good</v>
      </c>
      <c r="L564" s="171">
        <f>(VLOOKUP($G564,Depth_Lookup!$A$3:$J$410,10,FALSE))+(H564/100)</f>
        <v>190.41</v>
      </c>
      <c r="M564" s="171">
        <f>(VLOOKUP($G564,Depth_Lookup!$A$3:$J$410,10,FALSE))+(I564/100)</f>
        <v>190.92</v>
      </c>
      <c r="N564" s="441" t="s">
        <v>2107</v>
      </c>
      <c r="O564" s="422">
        <v>1</v>
      </c>
      <c r="P564" s="422" t="s">
        <v>853</v>
      </c>
      <c r="Q564" s="422" t="s">
        <v>125</v>
      </c>
      <c r="R564" s="526" t="str">
        <f t="shared" si="175"/>
        <v>SerpentinizedHarzburgite</v>
      </c>
      <c r="S564" s="422" t="s">
        <v>94</v>
      </c>
      <c r="T564" s="422" t="s">
        <v>115</v>
      </c>
      <c r="U564" s="422"/>
      <c r="V564" s="422"/>
      <c r="W564" s="422" t="s">
        <v>102</v>
      </c>
      <c r="X564" s="526">
        <f>VLOOKUP(W564,[1]definitions_list_lookup!A$13:B$19,2,0)</f>
        <v>5</v>
      </c>
      <c r="Y564" s="422" t="s">
        <v>90</v>
      </c>
      <c r="Z564" s="422" t="s">
        <v>91</v>
      </c>
      <c r="AA564" s="422"/>
      <c r="AB564" s="422"/>
      <c r="AC564" s="422"/>
      <c r="AD564" s="422"/>
      <c r="AE564" s="423"/>
      <c r="AF564" s="602" t="e">
        <f>VLOOKUP(AE564,[1]definitions_list_mag!$V$12:$W$15,2,0)</f>
        <v>#N/A</v>
      </c>
      <c r="AG564" s="530"/>
      <c r="AH564" s="422"/>
      <c r="AI564" s="426">
        <v>74</v>
      </c>
      <c r="AJ564" s="422"/>
      <c r="AK564" s="422"/>
      <c r="AL564" s="422"/>
      <c r="AM564" s="422"/>
      <c r="AN564" s="422"/>
      <c r="AO564" s="426"/>
      <c r="AP564" s="422"/>
      <c r="AQ564" s="422"/>
      <c r="AR564" s="422"/>
      <c r="AS564" s="422"/>
      <c r="AT564" s="422"/>
      <c r="AU564" s="426"/>
      <c r="AV564" s="422"/>
      <c r="AW564" s="422"/>
      <c r="AX564" s="422"/>
      <c r="AY564" s="422"/>
      <c r="AZ564" s="422"/>
      <c r="BA564" s="426">
        <v>25</v>
      </c>
      <c r="BB564" s="422">
        <v>10</v>
      </c>
      <c r="BC564" s="422">
        <v>6</v>
      </c>
      <c r="BD564" s="422" t="s">
        <v>110</v>
      </c>
      <c r="BE564" s="422" t="s">
        <v>103</v>
      </c>
      <c r="BF564" s="422"/>
      <c r="BG564" s="426"/>
      <c r="BH564" s="422"/>
      <c r="BI564" s="422"/>
      <c r="BJ564" s="422"/>
      <c r="BK564" s="422"/>
      <c r="BL564" s="422"/>
      <c r="BM564" s="426">
        <v>1</v>
      </c>
      <c r="BN564" s="422">
        <v>1.5</v>
      </c>
      <c r="BO564" s="422">
        <v>0.4</v>
      </c>
      <c r="BP564" s="422" t="s">
        <v>110</v>
      </c>
      <c r="BQ564" s="422" t="s">
        <v>103</v>
      </c>
      <c r="BR564" s="422"/>
      <c r="BS564" s="422"/>
      <c r="BT564" s="422"/>
      <c r="BU564" s="422"/>
      <c r="BV564" s="422"/>
      <c r="BW564" s="422"/>
      <c r="BX564" s="422"/>
      <c r="BY564" s="426"/>
      <c r="BZ564" s="422"/>
      <c r="CA564" s="422"/>
      <c r="CB564" s="422"/>
      <c r="CC564" s="422"/>
      <c r="CD564" s="422"/>
      <c r="CE564" s="422" t="s">
        <v>2115</v>
      </c>
      <c r="CF564" s="531">
        <f t="shared" si="178"/>
        <v>100</v>
      </c>
      <c r="CG564" s="166"/>
      <c r="CH564" s="603"/>
      <c r="CI564" s="603"/>
      <c r="CJ564" s="603"/>
      <c r="CK564" s="604"/>
      <c r="CL564" s="604"/>
      <c r="CM564" s="604"/>
      <c r="CN564" s="604"/>
      <c r="CO564" s="604"/>
      <c r="CP564" s="604"/>
      <c r="CQ564" s="604"/>
      <c r="CR564" s="604"/>
      <c r="CS564" s="604"/>
      <c r="CT564" s="604"/>
      <c r="CU564" s="604"/>
      <c r="CV564" s="604"/>
      <c r="CW564" s="604"/>
      <c r="CX564" s="604"/>
      <c r="CY564" s="604"/>
      <c r="CZ564" s="604"/>
      <c r="DA564" s="604"/>
      <c r="DB564" s="604">
        <v>88</v>
      </c>
      <c r="DC564" s="605">
        <v>10</v>
      </c>
      <c r="DD564" s="604"/>
      <c r="DE564" s="604"/>
      <c r="DF564" s="604"/>
      <c r="DG564" s="604"/>
      <c r="DH564" s="604"/>
      <c r="DI564" s="604"/>
      <c r="DJ564" s="604">
        <v>2</v>
      </c>
      <c r="DK564" s="209"/>
      <c r="DL564" s="166"/>
      <c r="DM564" s="604"/>
      <c r="DN564" s="604"/>
      <c r="DO564" s="606"/>
      <c r="DP564" s="607"/>
      <c r="DQ564" s="608"/>
      <c r="DR564" s="606"/>
      <c r="DS564" s="608"/>
      <c r="DT564" s="524" t="s">
        <v>2110</v>
      </c>
      <c r="DU564" s="605"/>
      <c r="DV564" s="605"/>
      <c r="DW564" s="532" t="e">
        <f>VLOOKUP(P564,[1]definitions_list_lookup!$K$30:$L$54,2,0)</f>
        <v>#N/A</v>
      </c>
      <c r="DX564" s="609" t="s">
        <v>2111</v>
      </c>
      <c r="DY564" s="609" t="s">
        <v>2112</v>
      </c>
      <c r="DZ564" s="443"/>
      <c r="EA564" s="443"/>
      <c r="EB564" s="429"/>
      <c r="EC564" s="534"/>
      <c r="ED564" s="229" t="s">
        <v>2517</v>
      </c>
      <c r="EE564" s="535"/>
      <c r="EF564" s="536"/>
      <c r="EG564" s="535"/>
      <c r="EH564" s="537"/>
      <c r="EI564" s="538"/>
      <c r="EJ564" s="539"/>
      <c r="EK564" s="540"/>
      <c r="EL564" s="535"/>
      <c r="EM564" s="537"/>
      <c r="EN564" s="537"/>
      <c r="EO564" s="541"/>
      <c r="EP564" s="541"/>
      <c r="EQ564" s="541"/>
      <c r="ER564" s="541"/>
      <c r="ES564" s="541"/>
      <c r="ET564" s="541"/>
      <c r="EU564" s="541"/>
      <c r="EV564" s="542"/>
      <c r="EW564" s="542"/>
      <c r="EX564" s="542"/>
      <c r="EY564" s="542"/>
      <c r="EZ564" s="192" t="e">
        <f t="shared" si="185"/>
        <v>#DIV/0!</v>
      </c>
      <c r="FA564" s="192" t="e">
        <f t="shared" si="186"/>
        <v>#DIV/0!</v>
      </c>
      <c r="FB564" s="192" t="e">
        <f t="shared" si="187"/>
        <v>#DIV/0!</v>
      </c>
      <c r="FC564" s="192" t="e">
        <f t="shared" si="188"/>
        <v>#DIV/0!</v>
      </c>
      <c r="FD564" s="192" t="e">
        <f t="shared" si="189"/>
        <v>#DIV/0!</v>
      </c>
      <c r="FE564" s="193" t="e">
        <f t="shared" si="190"/>
        <v>#DIV/0!</v>
      </c>
      <c r="FF564" s="194" t="e">
        <f t="shared" si="191"/>
        <v>#DIV/0!</v>
      </c>
      <c r="FG564" s="535"/>
      <c r="FH564" s="537"/>
      <c r="FI564" s="778">
        <f t="shared" si="192"/>
        <v>0</v>
      </c>
      <c r="FJ564" s="779" t="e">
        <f t="shared" si="193"/>
        <v>#DIV/0!</v>
      </c>
      <c r="FK564" s="779" t="e">
        <f t="shared" si="194"/>
        <v>#DIV/0!</v>
      </c>
      <c r="FL564" s="780" t="e">
        <f t="shared" si="195"/>
        <v>#DIV/0!</v>
      </c>
      <c r="FM564" s="169" t="e">
        <f t="shared" si="196"/>
        <v>#DIV/0!</v>
      </c>
      <c r="FN564" s="783" t="e">
        <f t="shared" si="197"/>
        <v>#DIV/0!</v>
      </c>
      <c r="FO564" s="422"/>
      <c r="FP564" s="422"/>
      <c r="FQ564" s="422"/>
      <c r="FR564" s="422"/>
      <c r="FS564" s="422"/>
      <c r="FT564" s="422"/>
      <c r="FU564" s="422"/>
      <c r="FV564" s="422"/>
      <c r="FW564" s="422"/>
      <c r="FX564" s="422"/>
      <c r="FY564" s="422"/>
      <c r="FZ564" s="422"/>
      <c r="GA564" s="422"/>
      <c r="GB564" s="422"/>
      <c r="GC564" s="422"/>
      <c r="GD564" s="422"/>
      <c r="GE564" s="422"/>
      <c r="GF564" s="422"/>
      <c r="GG564" s="422"/>
      <c r="GH564" s="422"/>
      <c r="GI564" s="422"/>
      <c r="GJ564" s="422"/>
      <c r="GK564" s="422"/>
      <c r="GL564" s="422"/>
      <c r="GM564" s="422"/>
      <c r="GN564" s="422"/>
      <c r="GO564" s="422"/>
      <c r="GP564" s="422"/>
      <c r="GQ564" s="422"/>
      <c r="GR564" s="422"/>
      <c r="GS564" s="422"/>
      <c r="GT564" s="422"/>
      <c r="GU564" s="422"/>
      <c r="GV564" s="422"/>
      <c r="GW564" s="422"/>
      <c r="GX564" s="422"/>
      <c r="GY564" s="422"/>
      <c r="GZ564" s="422"/>
      <c r="HA564" s="422"/>
      <c r="HB564" s="422"/>
      <c r="HC564" s="422"/>
      <c r="HD564" s="422"/>
      <c r="HE564" s="422"/>
      <c r="HF564" s="422"/>
      <c r="HG564" s="422"/>
      <c r="HH564" s="422"/>
      <c r="HI564" s="422"/>
      <c r="HJ564" s="422"/>
      <c r="HK564" s="422"/>
      <c r="HL564" s="422"/>
      <c r="HM564" s="422"/>
      <c r="HN564" s="422"/>
      <c r="HO564" s="422"/>
      <c r="HP564" s="422"/>
      <c r="HQ564" s="422"/>
      <c r="HR564" s="422"/>
      <c r="HS564" s="422"/>
      <c r="HT564" s="422"/>
      <c r="HU564" s="422"/>
      <c r="HV564" s="422"/>
      <c r="HW564" s="422"/>
      <c r="HX564" s="422"/>
      <c r="HY564" s="422"/>
      <c r="HZ564" s="422"/>
      <c r="IA564" s="422"/>
      <c r="IB564" s="422"/>
      <c r="IC564" s="422"/>
      <c r="ID564" s="422"/>
      <c r="IE564" s="422"/>
      <c r="IF564" s="422"/>
      <c r="IG564" s="422"/>
      <c r="IH564" s="422"/>
      <c r="II564" s="422"/>
      <c r="IJ564" s="422"/>
      <c r="IK564" s="422"/>
      <c r="IL564" s="422"/>
      <c r="IM564" s="422"/>
      <c r="IN564" s="422"/>
      <c r="IO564" s="422"/>
      <c r="IP564" s="422"/>
      <c r="IQ564" s="422"/>
      <c r="IR564" s="422"/>
      <c r="IS564" s="422"/>
      <c r="IT564" s="422"/>
      <c r="IU564" s="422"/>
      <c r="IV564" s="422"/>
      <c r="IW564" s="422"/>
      <c r="IX564" s="422"/>
      <c r="IY564" s="422"/>
      <c r="IZ564" s="422"/>
      <c r="JA564" s="422"/>
      <c r="JB564" s="422"/>
      <c r="JC564" s="422"/>
      <c r="JD564" s="422"/>
      <c r="JE564" s="422"/>
      <c r="JF564" s="422"/>
      <c r="JG564" s="422"/>
      <c r="JH564" s="422"/>
      <c r="JI564" s="422"/>
      <c r="JJ564" s="422"/>
      <c r="JK564" s="422"/>
      <c r="JL564" s="422"/>
      <c r="JM564" s="422"/>
      <c r="JN564" s="422"/>
      <c r="JO564" s="422"/>
      <c r="JP564" s="422"/>
      <c r="JQ564" s="422"/>
      <c r="JR564" s="422"/>
      <c r="JS564" s="422"/>
      <c r="JT564" s="422"/>
      <c r="JU564" s="422"/>
      <c r="JV564" s="422"/>
      <c r="JW564" s="422"/>
      <c r="JX564" s="422"/>
      <c r="JY564" s="422"/>
      <c r="JZ564" s="422"/>
      <c r="KA564" s="422"/>
      <c r="KB564" s="422"/>
      <c r="KC564" s="422"/>
      <c r="KD564" s="422"/>
      <c r="KE564" s="422"/>
      <c r="KF564" s="422"/>
      <c r="KG564" s="422"/>
      <c r="KH564" s="422"/>
      <c r="KI564" s="422"/>
      <c r="KJ564" s="422"/>
      <c r="KK564" s="422"/>
      <c r="KL564" s="422"/>
      <c r="KM564" s="422"/>
      <c r="KN564" s="422"/>
      <c r="KO564" s="422"/>
      <c r="KP564" s="422"/>
      <c r="KQ564" s="422"/>
      <c r="KR564" s="422"/>
      <c r="KS564" s="422"/>
      <c r="KT564" s="422"/>
      <c r="KU564" s="422"/>
      <c r="KV564" s="422"/>
      <c r="KW564" s="422"/>
      <c r="KX564" s="422"/>
      <c r="KY564" s="422"/>
      <c r="KZ564" s="422"/>
      <c r="LA564" s="422"/>
      <c r="LB564" s="422"/>
      <c r="LC564" s="422"/>
      <c r="LD564" s="422"/>
      <c r="LE564" s="422"/>
      <c r="LF564" s="422"/>
      <c r="LG564" s="422"/>
      <c r="LH564" s="422"/>
      <c r="LI564" s="422"/>
      <c r="LJ564" s="422"/>
      <c r="LK564" s="422"/>
      <c r="LL564" s="422"/>
      <c r="LM564" s="422"/>
      <c r="LN564" s="422"/>
      <c r="LO564" s="422"/>
      <c r="LP564" s="422"/>
      <c r="LQ564" s="422"/>
      <c r="LR564" s="422"/>
      <c r="LS564" s="422"/>
      <c r="LT564" s="422"/>
      <c r="LU564" s="422"/>
      <c r="LV564" s="422"/>
      <c r="LW564" s="422"/>
      <c r="LX564" s="422"/>
      <c r="LY564" s="422"/>
      <c r="LZ564" s="422"/>
      <c r="MA564" s="422"/>
      <c r="MB564" s="422"/>
      <c r="MC564" s="422"/>
      <c r="MD564" s="422"/>
      <c r="ME564" s="422"/>
      <c r="MF564" s="422"/>
      <c r="MG564" s="422"/>
      <c r="MH564" s="422"/>
      <c r="MI564" s="422"/>
      <c r="MJ564" s="422"/>
      <c r="MK564" s="422"/>
      <c r="ML564" s="422"/>
      <c r="MM564" s="422"/>
      <c r="MN564" s="422"/>
      <c r="MO564" s="422"/>
      <c r="MP564" s="422"/>
      <c r="MQ564" s="422"/>
      <c r="MR564" s="422"/>
      <c r="MS564" s="422"/>
      <c r="MT564" s="422"/>
      <c r="MU564" s="422"/>
      <c r="MV564" s="422"/>
      <c r="MW564" s="422"/>
      <c r="MX564" s="422"/>
      <c r="MY564" s="422"/>
      <c r="MZ564" s="422"/>
      <c r="NA564" s="422"/>
      <c r="NB564" s="422"/>
      <c r="NC564" s="422"/>
      <c r="ND564" s="422"/>
      <c r="NE564" s="422"/>
      <c r="NF564" s="422"/>
      <c r="NG564" s="422"/>
      <c r="NH564" s="422"/>
      <c r="NI564" s="422"/>
      <c r="NJ564" s="422"/>
      <c r="NK564" s="422"/>
      <c r="NL564" s="422"/>
      <c r="NM564" s="422"/>
      <c r="NN564" s="422"/>
      <c r="NO564" s="422"/>
      <c r="NP564" s="422"/>
      <c r="NQ564" s="422"/>
      <c r="NR564" s="422"/>
      <c r="NS564" s="422"/>
      <c r="NT564" s="422"/>
      <c r="NU564" s="422"/>
      <c r="NV564" s="422"/>
      <c r="NW564" s="422"/>
      <c r="NX564" s="422"/>
      <c r="NY564" s="422"/>
      <c r="NZ564" s="422"/>
      <c r="OA564" s="422"/>
      <c r="OB564" s="422"/>
      <c r="OC564" s="422"/>
      <c r="OD564" s="422"/>
      <c r="OE564" s="422"/>
      <c r="OF564" s="422"/>
      <c r="OG564" s="422"/>
      <c r="OH564" s="422"/>
      <c r="OI564" s="422"/>
      <c r="OJ564" s="422"/>
      <c r="OK564" s="422"/>
      <c r="OL564" s="422"/>
      <c r="OM564" s="422"/>
      <c r="ON564" s="422"/>
      <c r="OO564" s="422"/>
      <c r="OP564" s="422"/>
      <c r="OQ564" s="422"/>
      <c r="OR564" s="422"/>
      <c r="OS564" s="422"/>
      <c r="OT564" s="422"/>
      <c r="OU564" s="422"/>
      <c r="OV564" s="422"/>
      <c r="OW564" s="422"/>
      <c r="OX564" s="422"/>
      <c r="OY564" s="422"/>
      <c r="OZ564" s="422"/>
      <c r="PA564" s="422"/>
      <c r="PB564" s="422"/>
      <c r="PC564" s="422"/>
      <c r="PD564" s="422"/>
      <c r="PE564" s="422"/>
      <c r="PF564" s="422"/>
      <c r="PG564" s="422"/>
      <c r="PH564" s="422"/>
      <c r="PI564" s="422"/>
      <c r="PJ564" s="422"/>
      <c r="PK564" s="422"/>
      <c r="PL564" s="422"/>
      <c r="PM564" s="422"/>
      <c r="PN564" s="422"/>
      <c r="PO564" s="422"/>
      <c r="PP564" s="422"/>
      <c r="PQ564" s="422"/>
      <c r="PR564" s="422"/>
      <c r="PS564" s="422"/>
      <c r="PT564" s="422"/>
      <c r="PU564" s="422"/>
      <c r="PV564" s="422"/>
      <c r="PW564" s="422"/>
      <c r="PX564" s="422"/>
      <c r="PY564" s="422"/>
      <c r="PZ564" s="422"/>
      <c r="QA564" s="422"/>
      <c r="QB564" s="422"/>
      <c r="QC564" s="422"/>
      <c r="QD564" s="422"/>
      <c r="QE564" s="422"/>
      <c r="QF564" s="422"/>
      <c r="QG564" s="422"/>
      <c r="QH564" s="422"/>
      <c r="QI564" s="422"/>
      <c r="QJ564" s="422"/>
      <c r="QK564" s="422"/>
      <c r="QL564" s="422"/>
      <c r="QM564" s="422"/>
      <c r="QN564" s="422"/>
      <c r="QO564" s="422"/>
      <c r="QP564" s="422"/>
      <c r="QQ564" s="422"/>
      <c r="QR564" s="422"/>
      <c r="QS564" s="422"/>
      <c r="QT564" s="422"/>
      <c r="QU564" s="422"/>
      <c r="QV564" s="422"/>
      <c r="QW564" s="422"/>
      <c r="QX564" s="422"/>
      <c r="QY564" s="422"/>
      <c r="QZ564" s="422"/>
      <c r="RA564" s="422"/>
      <c r="RB564" s="422"/>
      <c r="RC564" s="422"/>
      <c r="RD564" s="422"/>
      <c r="RE564" s="422"/>
      <c r="RF564" s="422"/>
      <c r="RG564" s="422"/>
      <c r="RH564" s="422"/>
      <c r="RI564" s="422"/>
      <c r="RJ564" s="422"/>
      <c r="RK564" s="422"/>
      <c r="RL564" s="422"/>
      <c r="RM564" s="422"/>
      <c r="RN564" s="422"/>
      <c r="RO564" s="422"/>
      <c r="RP564" s="422"/>
      <c r="RQ564" s="422"/>
      <c r="RR564" s="422"/>
      <c r="RS564" s="422"/>
      <c r="RT564" s="422"/>
      <c r="RU564" s="422"/>
      <c r="RV564" s="422"/>
      <c r="RW564" s="422"/>
      <c r="RX564" s="422"/>
      <c r="RY564" s="422"/>
      <c r="RZ564" s="422"/>
      <c r="SA564" s="422"/>
      <c r="SB564" s="422"/>
      <c r="SC564" s="422"/>
      <c r="SD564" s="422"/>
      <c r="SE564" s="422"/>
      <c r="SF564" s="422"/>
      <c r="SG564" s="422"/>
      <c r="SH564" s="422"/>
      <c r="SI564" s="422"/>
      <c r="SJ564" s="422"/>
      <c r="SK564" s="422"/>
      <c r="SL564" s="422"/>
      <c r="SM564" s="422"/>
      <c r="SN564" s="422"/>
      <c r="SO564" s="422"/>
      <c r="SP564" s="422"/>
      <c r="SQ564" s="422"/>
      <c r="SR564" s="422"/>
      <c r="SS564" s="422"/>
      <c r="ST564" s="422"/>
      <c r="SU564" s="422"/>
      <c r="SV564" s="422"/>
      <c r="SW564" s="422"/>
      <c r="SX564" s="422"/>
      <c r="SY564" s="422"/>
      <c r="SZ564" s="422"/>
      <c r="TA564" s="422"/>
      <c r="TB564" s="422"/>
      <c r="TC564" s="422"/>
      <c r="TD564" s="422"/>
      <c r="TE564" s="422"/>
      <c r="TF564" s="422"/>
      <c r="TG564" s="422"/>
      <c r="TH564" s="422"/>
      <c r="TI564" s="422"/>
      <c r="TJ564" s="422"/>
      <c r="TK564" s="422"/>
      <c r="TL564" s="422"/>
      <c r="TM564" s="422"/>
      <c r="TN564" s="422"/>
      <c r="TO564" s="422"/>
      <c r="TP564" s="422"/>
      <c r="TQ564" s="422"/>
      <c r="TR564" s="422"/>
      <c r="TS564" s="422"/>
      <c r="TT564" s="422"/>
      <c r="TU564" s="422"/>
      <c r="TV564" s="422"/>
      <c r="TW564" s="422"/>
      <c r="TX564" s="422"/>
      <c r="TY564" s="422"/>
      <c r="TZ564" s="422"/>
      <c r="UA564" s="422"/>
      <c r="UB564" s="422"/>
      <c r="UC564" s="422"/>
      <c r="UD564" s="422"/>
      <c r="UE564" s="422"/>
      <c r="UF564" s="422"/>
      <c r="UG564" s="422"/>
      <c r="UH564" s="422"/>
      <c r="UI564" s="422"/>
      <c r="UJ564" s="422"/>
      <c r="UK564" s="422"/>
      <c r="UL564" s="422"/>
      <c r="UM564" s="422"/>
      <c r="UN564" s="422"/>
      <c r="UO564" s="422"/>
      <c r="UP564" s="422"/>
      <c r="UQ564" s="422"/>
      <c r="UR564" s="422"/>
      <c r="US564" s="422"/>
      <c r="UT564" s="422"/>
      <c r="UU564" s="422"/>
      <c r="UV564" s="422"/>
      <c r="UW564" s="422"/>
      <c r="UX564" s="422"/>
      <c r="UY564" s="422"/>
      <c r="UZ564" s="422"/>
      <c r="VA564" s="422"/>
      <c r="VB564" s="422"/>
      <c r="VC564" s="422"/>
      <c r="VD564" s="422"/>
      <c r="VE564" s="422"/>
      <c r="VF564" s="422"/>
      <c r="VG564" s="422"/>
      <c r="VH564" s="422"/>
      <c r="VI564" s="422"/>
      <c r="VJ564" s="422"/>
      <c r="VK564" s="422"/>
      <c r="VL564" s="422"/>
      <c r="VM564" s="422"/>
      <c r="VN564" s="422"/>
      <c r="VO564" s="422"/>
      <c r="VP564" s="422"/>
      <c r="VQ564" s="422"/>
      <c r="VR564" s="422"/>
      <c r="VS564" s="422"/>
      <c r="VT564" s="422"/>
      <c r="VU564" s="422"/>
      <c r="VV564" s="422"/>
      <c r="VW564" s="422"/>
      <c r="VX564" s="422"/>
      <c r="VY564" s="422"/>
      <c r="VZ564" s="422"/>
      <c r="WA564" s="422"/>
      <c r="WB564" s="422"/>
      <c r="WC564" s="422"/>
      <c r="WD564" s="422"/>
      <c r="WE564" s="422"/>
      <c r="WF564" s="422"/>
      <c r="WG564" s="422"/>
      <c r="WH564" s="422"/>
      <c r="WI564" s="422"/>
      <c r="WJ564" s="422"/>
      <c r="WK564" s="422"/>
      <c r="WL564" s="422"/>
      <c r="WM564" s="422"/>
      <c r="WN564" s="422"/>
      <c r="WO564" s="422"/>
      <c r="WP564" s="422"/>
      <c r="WQ564" s="422"/>
      <c r="WR564" s="422"/>
      <c r="WS564" s="422"/>
      <c r="WT564" s="422"/>
      <c r="WU564" s="422"/>
      <c r="WV564" s="422"/>
      <c r="WW564" s="422"/>
      <c r="WX564" s="422"/>
      <c r="WY564" s="422"/>
      <c r="WZ564" s="422"/>
      <c r="XA564" s="422"/>
      <c r="XB564" s="422"/>
      <c r="XC564" s="422"/>
      <c r="XD564" s="422"/>
      <c r="XE564" s="422"/>
      <c r="XF564" s="422"/>
      <c r="XG564" s="422"/>
      <c r="XH564" s="422"/>
      <c r="XI564" s="422"/>
      <c r="XJ564" s="422"/>
      <c r="XK564" s="422"/>
      <c r="XL564" s="422"/>
      <c r="XM564" s="422"/>
      <c r="XN564" s="422"/>
      <c r="XO564" s="422"/>
      <c r="XP564" s="422"/>
      <c r="XQ564" s="422"/>
      <c r="XR564" s="422"/>
      <c r="XS564" s="422"/>
      <c r="XT564" s="422"/>
      <c r="XU564" s="422"/>
      <c r="XV564" s="422"/>
      <c r="XW564" s="422"/>
      <c r="XX564" s="422"/>
      <c r="XY564" s="422"/>
      <c r="XZ564" s="422"/>
      <c r="YA564" s="422"/>
      <c r="YB564" s="422"/>
      <c r="YC564" s="422"/>
      <c r="YD564" s="422"/>
      <c r="YE564" s="422"/>
      <c r="YF564" s="422"/>
      <c r="YG564" s="422"/>
      <c r="YH564" s="422"/>
      <c r="YI564" s="422"/>
      <c r="YJ564" s="422"/>
      <c r="YK564" s="422"/>
      <c r="YL564" s="422"/>
      <c r="YM564" s="422"/>
      <c r="YN564" s="422"/>
      <c r="YO564" s="422"/>
      <c r="YP564" s="422"/>
      <c r="YQ564" s="422"/>
      <c r="YR564" s="422"/>
      <c r="YS564" s="422"/>
      <c r="YT564" s="422"/>
      <c r="YU564" s="422"/>
      <c r="YV564" s="422"/>
      <c r="YW564" s="422"/>
      <c r="YX564" s="422"/>
      <c r="YY564" s="422"/>
      <c r="YZ564" s="422"/>
      <c r="ZA564" s="422"/>
      <c r="ZB564" s="422"/>
      <c r="ZC564" s="422"/>
      <c r="ZD564" s="422"/>
      <c r="ZE564" s="422"/>
      <c r="ZF564" s="422"/>
      <c r="ZG564" s="422"/>
      <c r="ZH564" s="422"/>
      <c r="ZI564" s="422"/>
      <c r="ZJ564" s="422"/>
      <c r="ZK564" s="422"/>
      <c r="ZL564" s="422"/>
      <c r="ZM564" s="422"/>
      <c r="ZN564" s="422"/>
      <c r="ZO564" s="422"/>
      <c r="ZP564" s="422"/>
      <c r="ZQ564" s="422"/>
      <c r="ZR564" s="422"/>
      <c r="ZS564" s="422"/>
      <c r="ZT564" s="422"/>
      <c r="ZU564" s="422"/>
      <c r="ZV564" s="422"/>
      <c r="ZW564" s="422"/>
      <c r="ZX564" s="422"/>
      <c r="ZY564" s="422"/>
      <c r="ZZ564" s="422"/>
      <c r="AAA564" s="422"/>
      <c r="AAB564" s="422"/>
      <c r="AAC564" s="422"/>
      <c r="AAD564" s="422"/>
      <c r="AAE564" s="422"/>
      <c r="AAF564" s="422"/>
      <c r="AAG564" s="422"/>
      <c r="AAH564" s="422"/>
      <c r="AAI564" s="422"/>
      <c r="AAJ564" s="422"/>
      <c r="AAK564" s="422"/>
      <c r="AAL564" s="422"/>
      <c r="AAM564" s="422"/>
      <c r="AAN564" s="422"/>
      <c r="AAO564" s="422"/>
      <c r="AAP564" s="422"/>
      <c r="AAQ564" s="422"/>
      <c r="AAR564" s="422"/>
      <c r="AAS564" s="422"/>
      <c r="AAT564" s="422"/>
      <c r="AAU564" s="422"/>
      <c r="AAV564" s="422"/>
      <c r="AAW564" s="422"/>
      <c r="AAX564" s="422"/>
      <c r="AAY564" s="422"/>
      <c r="AAZ564" s="422"/>
      <c r="ABA564" s="422"/>
      <c r="ABB564" s="422"/>
      <c r="ABC564" s="422"/>
      <c r="ABD564" s="422"/>
      <c r="ABE564" s="422"/>
      <c r="ABF564" s="422"/>
      <c r="ABG564" s="422"/>
      <c r="ABH564" s="422"/>
      <c r="ABI564" s="422"/>
      <c r="ABJ564" s="422"/>
      <c r="ABK564" s="422"/>
      <c r="ABL564" s="422"/>
      <c r="ABM564" s="422"/>
      <c r="ABN564" s="422"/>
      <c r="ABO564" s="422"/>
      <c r="ABP564" s="422"/>
      <c r="ABQ564" s="422"/>
      <c r="ABR564" s="422"/>
      <c r="ABS564" s="422"/>
      <c r="ABT564" s="422"/>
      <c r="ABU564" s="422"/>
      <c r="ABV564" s="422"/>
      <c r="ABW564" s="422"/>
      <c r="ABX564" s="422"/>
      <c r="ABY564" s="422"/>
      <c r="ABZ564" s="422"/>
      <c r="ACA564" s="422"/>
      <c r="ACB564" s="422"/>
      <c r="ACC564" s="422"/>
      <c r="ACD564" s="422"/>
      <c r="ACE564" s="422"/>
      <c r="ACF564" s="422"/>
      <c r="ACG564" s="422"/>
      <c r="ACH564" s="422"/>
      <c r="ACI564" s="422"/>
      <c r="ACJ564" s="422"/>
      <c r="ACK564" s="422"/>
      <c r="ACL564" s="422"/>
      <c r="ACM564" s="422"/>
      <c r="ACN564" s="422"/>
      <c r="ACO564" s="422"/>
      <c r="ACP564" s="422"/>
      <c r="ACQ564" s="422"/>
      <c r="ACR564" s="422"/>
      <c r="ACS564" s="422"/>
      <c r="ACT564" s="422"/>
      <c r="ACU564" s="422"/>
      <c r="ACV564" s="422"/>
      <c r="ACW564" s="422"/>
      <c r="ACX564" s="422"/>
      <c r="ACY564" s="422"/>
      <c r="ACZ564" s="422"/>
      <c r="ADA564" s="422"/>
      <c r="ADB564" s="422"/>
      <c r="ADC564" s="422"/>
      <c r="ADD564" s="422"/>
      <c r="ADE564" s="422"/>
      <c r="ADF564" s="422"/>
      <c r="ADG564" s="422"/>
      <c r="ADH564" s="422"/>
      <c r="ADI564" s="422"/>
      <c r="ADJ564" s="422"/>
      <c r="ADK564" s="422"/>
      <c r="ADL564" s="422"/>
      <c r="ADM564" s="422"/>
      <c r="ADN564" s="422"/>
      <c r="ADO564" s="422"/>
      <c r="ADP564" s="422"/>
      <c r="ADQ564" s="422"/>
      <c r="ADR564" s="422"/>
      <c r="ADS564" s="422"/>
      <c r="ADT564" s="422"/>
      <c r="ADU564" s="422"/>
      <c r="ADV564" s="422"/>
      <c r="ADW564" s="422"/>
      <c r="ADX564" s="422"/>
      <c r="ADY564" s="422"/>
      <c r="ADZ564" s="422"/>
      <c r="AEA564" s="422"/>
      <c r="AEB564" s="422"/>
      <c r="AEC564" s="422"/>
      <c r="AED564" s="422"/>
      <c r="AEE564" s="422"/>
      <c r="AEF564" s="422"/>
      <c r="AEG564" s="422"/>
      <c r="AEH564" s="422"/>
      <c r="AEI564" s="422"/>
      <c r="AEJ564" s="422"/>
      <c r="AEK564" s="422"/>
      <c r="AEL564" s="422"/>
      <c r="AEM564" s="422"/>
      <c r="AEN564" s="422"/>
      <c r="AEO564" s="422"/>
      <c r="AEP564" s="422"/>
      <c r="AEQ564" s="422"/>
      <c r="AER564" s="422"/>
      <c r="AES564" s="422"/>
      <c r="AET564" s="422"/>
      <c r="AEU564" s="422"/>
      <c r="AEV564" s="422"/>
      <c r="AEW564" s="422"/>
      <c r="AEX564" s="422"/>
      <c r="AEY564" s="422"/>
      <c r="AEZ564" s="422"/>
      <c r="AFA564" s="422"/>
      <c r="AFB564" s="422"/>
      <c r="AFC564" s="422"/>
      <c r="AFD564" s="422"/>
      <c r="AFE564" s="422"/>
      <c r="AFF564" s="422"/>
      <c r="AFG564" s="422"/>
      <c r="AFH564" s="422"/>
      <c r="AFI564" s="422"/>
      <c r="AFJ564" s="422"/>
      <c r="AFK564" s="422"/>
      <c r="AFL564" s="422"/>
      <c r="AFM564" s="422"/>
      <c r="AFN564" s="422"/>
      <c r="AFO564" s="422"/>
      <c r="AFP564" s="422"/>
      <c r="AFQ564" s="422"/>
      <c r="AFR564" s="422"/>
      <c r="AFS564" s="422"/>
      <c r="AFT564" s="422"/>
      <c r="AFU564" s="422"/>
      <c r="AFV564" s="422"/>
      <c r="AFW564" s="422"/>
      <c r="AFX564" s="422"/>
      <c r="AFY564" s="422"/>
      <c r="AFZ564" s="422"/>
      <c r="AGA564" s="422"/>
      <c r="AGB564" s="422"/>
      <c r="AGC564" s="422"/>
      <c r="AGD564" s="422"/>
      <c r="AGE564" s="422"/>
      <c r="AGF564" s="422"/>
      <c r="AGG564" s="422"/>
      <c r="AGH564" s="422"/>
      <c r="AGI564" s="422"/>
      <c r="AGJ564" s="422"/>
      <c r="AGK564" s="422"/>
      <c r="AGL564" s="422"/>
      <c r="AGM564" s="422"/>
      <c r="AGN564" s="422"/>
      <c r="AGO564" s="422"/>
      <c r="AGP564" s="422"/>
      <c r="AGQ564" s="422"/>
      <c r="AGR564" s="422"/>
      <c r="AGS564" s="422"/>
      <c r="AGT564" s="422"/>
      <c r="AGU564" s="422"/>
      <c r="AGV564" s="422"/>
      <c r="AGW564" s="422"/>
      <c r="AGX564" s="422"/>
      <c r="AGY564" s="422"/>
      <c r="AGZ564" s="422"/>
      <c r="AHA564" s="422"/>
      <c r="AHB564" s="422"/>
      <c r="AHC564" s="422"/>
      <c r="AHD564" s="422"/>
      <c r="AHE564" s="422"/>
      <c r="AHF564" s="422"/>
      <c r="AHG564" s="422"/>
      <c r="AHH564" s="422"/>
      <c r="AHI564" s="422"/>
      <c r="AHJ564" s="422"/>
      <c r="AHK564" s="422"/>
      <c r="AHL564" s="422"/>
      <c r="AHM564" s="422"/>
      <c r="AHN564" s="422"/>
      <c r="AHO564" s="422"/>
      <c r="AHP564" s="422"/>
      <c r="AHQ564" s="422"/>
      <c r="AHR564" s="422"/>
      <c r="AHS564" s="422"/>
      <c r="AHT564" s="422"/>
      <c r="AHU564" s="422"/>
      <c r="AHV564" s="422"/>
      <c r="AHW564" s="422"/>
      <c r="AHX564" s="422"/>
      <c r="AHY564" s="422"/>
      <c r="AHZ564" s="422"/>
      <c r="AIA564" s="422"/>
      <c r="AIB564" s="422"/>
      <c r="AIC564" s="422"/>
      <c r="AID564" s="422"/>
      <c r="AIE564" s="422"/>
      <c r="AIF564" s="422"/>
      <c r="AIG564" s="422"/>
      <c r="AIH564" s="422"/>
      <c r="AII564" s="422"/>
      <c r="AIJ564" s="422"/>
      <c r="AIK564" s="422"/>
      <c r="AIL564" s="422"/>
      <c r="AIM564" s="422"/>
      <c r="AIN564" s="422"/>
      <c r="AIO564" s="422"/>
      <c r="AIP564" s="422"/>
      <c r="AIQ564" s="422"/>
      <c r="AIR564" s="422"/>
      <c r="AIS564" s="422"/>
      <c r="AIT564" s="422"/>
      <c r="AIU564" s="422"/>
      <c r="AIV564" s="422"/>
      <c r="AIW564" s="422"/>
      <c r="AIX564" s="422"/>
      <c r="AIY564" s="422"/>
      <c r="AIZ564" s="422"/>
      <c r="AJA564" s="422"/>
      <c r="AJB564" s="422"/>
      <c r="AJC564" s="422"/>
      <c r="AJD564" s="422"/>
      <c r="AJE564" s="422"/>
      <c r="AJF564" s="422"/>
      <c r="AJG564" s="422"/>
      <c r="AJH564" s="422"/>
      <c r="AJI564" s="422"/>
      <c r="AJJ564" s="422"/>
      <c r="AJK564" s="422"/>
      <c r="AJL564" s="422"/>
      <c r="AJM564" s="422"/>
      <c r="AJN564" s="422"/>
      <c r="AJO564" s="422"/>
      <c r="AJP564" s="422"/>
      <c r="AJQ564" s="422"/>
      <c r="AJR564" s="422"/>
      <c r="AJS564" s="422"/>
      <c r="AJT564" s="422"/>
      <c r="AJU564" s="422"/>
      <c r="AJV564" s="422"/>
      <c r="AJW564" s="422"/>
      <c r="AJX564" s="422"/>
      <c r="AJY564" s="422"/>
      <c r="AJZ564" s="422"/>
      <c r="AKA564" s="422"/>
      <c r="AKB564" s="422"/>
      <c r="AKC564" s="422"/>
      <c r="AKD564" s="422"/>
      <c r="AKE564" s="422"/>
      <c r="AKF564" s="422"/>
      <c r="AKG564" s="422"/>
      <c r="AKH564" s="422"/>
      <c r="AKI564" s="422"/>
      <c r="AKJ564" s="422"/>
      <c r="AKK564" s="422"/>
      <c r="AKL564" s="422"/>
      <c r="AKM564" s="422"/>
      <c r="AKN564" s="422"/>
      <c r="AKO564" s="422"/>
      <c r="AKP564" s="422"/>
      <c r="AKQ564" s="422"/>
      <c r="AKR564" s="422"/>
      <c r="AKS564" s="422"/>
      <c r="AKT564" s="422"/>
      <c r="AKU564" s="422"/>
      <c r="AKV564" s="422"/>
      <c r="AKW564" s="422"/>
      <c r="AKX564" s="422"/>
      <c r="AKY564" s="422"/>
      <c r="AKZ564" s="422"/>
      <c r="ALA564" s="422"/>
      <c r="ALB564" s="422"/>
      <c r="ALC564" s="422"/>
      <c r="ALD564" s="422"/>
      <c r="ALE564" s="422"/>
      <c r="ALF564" s="422"/>
      <c r="ALG564" s="422"/>
      <c r="ALH564" s="422"/>
      <c r="ALI564" s="422"/>
      <c r="ALJ564" s="422"/>
      <c r="ALK564" s="422"/>
      <c r="ALL564" s="422"/>
      <c r="ALM564" s="422"/>
      <c r="ALN564" s="422"/>
      <c r="ALO564" s="422"/>
      <c r="ALP564" s="422"/>
      <c r="ALQ564" s="422"/>
      <c r="ALR564" s="422"/>
      <c r="ALS564" s="422"/>
      <c r="ALT564" s="422"/>
      <c r="ALU564" s="422"/>
      <c r="ALV564" s="422"/>
      <c r="ALW564" s="422"/>
      <c r="ALX564" s="422"/>
      <c r="ALY564" s="422"/>
      <c r="ALZ564" s="422"/>
      <c r="AMA564" s="422"/>
      <c r="AMB564" s="422"/>
      <c r="AMC564" s="422"/>
      <c r="AMD564" s="422"/>
      <c r="AME564" s="422"/>
      <c r="AMF564" s="422"/>
      <c r="AMG564" s="422"/>
      <c r="AMH564" s="422"/>
      <c r="AMI564" s="422"/>
      <c r="AMJ564" s="422"/>
      <c r="AMK564" s="422"/>
      <c r="AML564" s="422"/>
      <c r="AMM564" s="422"/>
      <c r="AMN564" s="422"/>
      <c r="AMO564" s="422"/>
      <c r="AMP564" s="422"/>
      <c r="AMQ564" s="422"/>
      <c r="AMR564" s="422"/>
      <c r="AMS564" s="422"/>
      <c r="AMT564" s="422"/>
      <c r="AMU564" s="422"/>
      <c r="AMV564" s="422"/>
      <c r="AMW564" s="422"/>
      <c r="AMX564" s="422"/>
    </row>
    <row r="565" spans="1:1038" s="432" customFormat="1" ht="18" customHeight="1">
      <c r="A565" s="601" t="s">
        <v>2065</v>
      </c>
      <c r="B565" s="422" t="s">
        <v>1647</v>
      </c>
      <c r="C565" s="422"/>
      <c r="D565" s="422" t="s">
        <v>1279</v>
      </c>
      <c r="E565" s="422">
        <v>76</v>
      </c>
      <c r="F565" s="422">
        <v>4</v>
      </c>
      <c r="G565" s="602" t="str">
        <f t="shared" ref="G565" si="227">E565&amp;"-"&amp;F565</f>
        <v>76-4</v>
      </c>
      <c r="H565" s="422">
        <v>0</v>
      </c>
      <c r="I565" s="533">
        <v>75</v>
      </c>
      <c r="J565" s="527">
        <f t="shared" ref="J565" si="228">IF(H565=0, 1, 0)</f>
        <v>1</v>
      </c>
      <c r="K565" s="528" t="str">
        <f>IF(J566=1,IF(((VLOOKUP($G565,[1]Depth_Lookup!A$3:J$410,9,FALSE))-(I565/100))=0,"Good",IF(((VLOOKUP($G565,[1]Depth_Lookup!$A$3:$J$550,9,FALSE))-(I565/100))&gt;0,"Too Short","Too Long")))</f>
        <v>Good</v>
      </c>
      <c r="L565" s="171">
        <f>(VLOOKUP($G565,Depth_Lookup!$A$3:$J$410,10,FALSE))+(H565/100)</f>
        <v>190.92</v>
      </c>
      <c r="M565" s="171">
        <f>(VLOOKUP($G565,Depth_Lookup!$A$3:$J$410,10,FALSE))+(I565/100)</f>
        <v>191.67</v>
      </c>
      <c r="N565" s="441" t="s">
        <v>2116</v>
      </c>
      <c r="O565" s="422">
        <v>3</v>
      </c>
      <c r="P565" s="422" t="s">
        <v>853</v>
      </c>
      <c r="Q565" s="422" t="s">
        <v>125</v>
      </c>
      <c r="R565" s="526" t="str">
        <f t="shared" ref="R565" si="229">P565&amp;""&amp;Q565</f>
        <v>SerpentinizedHarzburgite</v>
      </c>
      <c r="S565" s="422" t="s">
        <v>115</v>
      </c>
      <c r="T565" s="422" t="s">
        <v>700</v>
      </c>
      <c r="U565" s="422" t="s">
        <v>108</v>
      </c>
      <c r="V565" s="422" t="s">
        <v>509</v>
      </c>
      <c r="W565" s="422" t="s">
        <v>102</v>
      </c>
      <c r="X565" s="526">
        <f>VLOOKUP(W565,[1]definitions_list_lookup!A$13:B$19,2,0)</f>
        <v>5</v>
      </c>
      <c r="Y565" s="422" t="s">
        <v>90</v>
      </c>
      <c r="Z565" s="422" t="s">
        <v>91</v>
      </c>
      <c r="AA565" s="422"/>
      <c r="AB565" s="422"/>
      <c r="AC565" s="422"/>
      <c r="AD565" s="422"/>
      <c r="AE565" s="423"/>
      <c r="AF565" s="602" t="e">
        <f>VLOOKUP(AE565,[1]definitions_list_mag!$V$12:$W$15,2,0)</f>
        <v>#N/A</v>
      </c>
      <c r="AG565" s="530"/>
      <c r="AH565" s="422"/>
      <c r="AI565" s="426">
        <v>74</v>
      </c>
      <c r="AJ565" s="422"/>
      <c r="AK565" s="422"/>
      <c r="AL565" s="422"/>
      <c r="AM565" s="422"/>
      <c r="AN565" s="422"/>
      <c r="AO565" s="426"/>
      <c r="AP565" s="422"/>
      <c r="AQ565" s="422"/>
      <c r="AR565" s="422"/>
      <c r="AS565" s="422"/>
      <c r="AT565" s="422"/>
      <c r="AU565" s="426"/>
      <c r="AV565" s="422"/>
      <c r="AW565" s="422"/>
      <c r="AX565" s="422"/>
      <c r="AY565" s="422"/>
      <c r="AZ565" s="422"/>
      <c r="BA565" s="426">
        <v>25</v>
      </c>
      <c r="BB565" s="422">
        <v>6</v>
      </c>
      <c r="BC565" s="422">
        <v>5</v>
      </c>
      <c r="BD565" s="422" t="s">
        <v>110</v>
      </c>
      <c r="BE565" s="422" t="s">
        <v>103</v>
      </c>
      <c r="BF565" s="422"/>
      <c r="BG565" s="426"/>
      <c r="BH565" s="422"/>
      <c r="BI565" s="422"/>
      <c r="BJ565" s="422"/>
      <c r="BK565" s="422"/>
      <c r="BL565" s="422"/>
      <c r="BM565" s="426">
        <v>1</v>
      </c>
      <c r="BN565" s="422">
        <v>2</v>
      </c>
      <c r="BO565" s="422">
        <v>0.8</v>
      </c>
      <c r="BP565" s="422" t="s">
        <v>110</v>
      </c>
      <c r="BQ565" s="422" t="s">
        <v>103</v>
      </c>
      <c r="BR565" s="422"/>
      <c r="BS565" s="422"/>
      <c r="BT565" s="422"/>
      <c r="BU565" s="422"/>
      <c r="BV565" s="422"/>
      <c r="BW565" s="422"/>
      <c r="BX565" s="422"/>
      <c r="BY565" s="426"/>
      <c r="BZ565" s="422"/>
      <c r="CA565" s="422"/>
      <c r="CB565" s="422"/>
      <c r="CC565" s="422"/>
      <c r="CD565" s="422"/>
      <c r="CE565" s="422" t="s">
        <v>2117</v>
      </c>
      <c r="CF565" s="531">
        <f t="shared" ref="CF565" si="230">AI565+AO565+BA565+AU565+BG565+BM565+BY565</f>
        <v>100</v>
      </c>
      <c r="CG565" s="166"/>
      <c r="CH565" s="603" t="s">
        <v>2118</v>
      </c>
      <c r="CI565" s="603">
        <v>95</v>
      </c>
      <c r="CJ565" s="603" t="s">
        <v>514</v>
      </c>
      <c r="CK565" s="604" t="s">
        <v>2119</v>
      </c>
      <c r="CL565" s="604"/>
      <c r="CM565" s="604"/>
      <c r="CN565" s="604"/>
      <c r="CO565" s="604"/>
      <c r="CP565" s="604"/>
      <c r="CQ565" s="604"/>
      <c r="CR565" s="604"/>
      <c r="CS565" s="604"/>
      <c r="CT565" s="604"/>
      <c r="CU565" s="604"/>
      <c r="CV565" s="604"/>
      <c r="CW565" s="604"/>
      <c r="CX565" s="604"/>
      <c r="CY565" s="604"/>
      <c r="CZ565" s="604"/>
      <c r="DA565" s="604"/>
      <c r="DB565" s="604">
        <v>81</v>
      </c>
      <c r="DC565" s="605">
        <v>15</v>
      </c>
      <c r="DD565" s="604"/>
      <c r="DE565" s="604"/>
      <c r="DF565" s="604"/>
      <c r="DG565" s="604"/>
      <c r="DH565" s="604"/>
      <c r="DI565" s="604"/>
      <c r="DJ565" s="604">
        <v>4</v>
      </c>
      <c r="DK565" s="209"/>
      <c r="DL565" s="166"/>
      <c r="DM565" s="604"/>
      <c r="DN565" s="604"/>
      <c r="DO565" s="606"/>
      <c r="DP565" s="607"/>
      <c r="DQ565" s="608"/>
      <c r="DR565" s="606"/>
      <c r="DS565" s="608"/>
      <c r="DT565" s="524" t="s">
        <v>2120</v>
      </c>
      <c r="DU565" s="605"/>
      <c r="DV565" s="605"/>
      <c r="DW565" s="532" t="e">
        <f>VLOOKUP(P565,[1]definitions_list_lookup!$K$30:$L$54,2,0)</f>
        <v>#N/A</v>
      </c>
      <c r="DX565" s="609" t="s">
        <v>2121</v>
      </c>
      <c r="DY565" s="609" t="s">
        <v>2122</v>
      </c>
      <c r="DZ565" s="443"/>
      <c r="EA565" s="443"/>
      <c r="EB565" s="429"/>
      <c r="EC565" s="534"/>
      <c r="ED565" s="229" t="s">
        <v>2517</v>
      </c>
      <c r="EE565" s="535"/>
      <c r="EF565" s="536"/>
      <c r="EG565" s="535"/>
      <c r="EH565" s="537"/>
      <c r="EI565" s="538"/>
      <c r="EJ565" s="539"/>
      <c r="EK565" s="540"/>
      <c r="EL565" s="535"/>
      <c r="EM565" s="537"/>
      <c r="EN565" s="537"/>
      <c r="EO565" s="541"/>
      <c r="EP565" s="541"/>
      <c r="EQ565" s="541"/>
      <c r="ER565" s="541"/>
      <c r="ES565" s="541"/>
      <c r="ET565" s="541"/>
      <c r="EU565" s="541"/>
      <c r="EV565" s="542"/>
      <c r="EW565" s="542"/>
      <c r="EX565" s="542"/>
      <c r="EY565" s="542"/>
      <c r="EZ565" s="192" t="e">
        <f t="shared" si="185"/>
        <v>#DIV/0!</v>
      </c>
      <c r="FA565" s="192" t="e">
        <f t="shared" si="186"/>
        <v>#DIV/0!</v>
      </c>
      <c r="FB565" s="192" t="e">
        <f t="shared" si="187"/>
        <v>#DIV/0!</v>
      </c>
      <c r="FC565" s="192" t="e">
        <f t="shared" si="188"/>
        <v>#DIV/0!</v>
      </c>
      <c r="FD565" s="192" t="e">
        <f t="shared" si="189"/>
        <v>#DIV/0!</v>
      </c>
      <c r="FE565" s="193" t="e">
        <f t="shared" si="190"/>
        <v>#DIV/0!</v>
      </c>
      <c r="FF565" s="194" t="e">
        <f t="shared" si="191"/>
        <v>#DIV/0!</v>
      </c>
      <c r="FG565" s="535"/>
      <c r="FH565" s="537"/>
      <c r="FI565" s="778">
        <f t="shared" si="192"/>
        <v>0</v>
      </c>
      <c r="FJ565" s="779" t="e">
        <f t="shared" si="193"/>
        <v>#DIV/0!</v>
      </c>
      <c r="FK565" s="779" t="e">
        <f t="shared" si="194"/>
        <v>#DIV/0!</v>
      </c>
      <c r="FL565" s="780" t="e">
        <f t="shared" si="195"/>
        <v>#DIV/0!</v>
      </c>
      <c r="FM565" s="169" t="e">
        <f t="shared" si="196"/>
        <v>#DIV/0!</v>
      </c>
      <c r="FN565" s="783" t="e">
        <f t="shared" si="197"/>
        <v>#DIV/0!</v>
      </c>
      <c r="FO565" s="422"/>
      <c r="FP565" s="422"/>
      <c r="FQ565" s="422"/>
      <c r="FR565" s="422"/>
      <c r="FS565" s="422"/>
      <c r="FT565" s="422"/>
      <c r="FU565" s="422"/>
      <c r="FV565" s="422"/>
      <c r="FW565" s="422"/>
      <c r="FX565" s="422"/>
      <c r="FY565" s="422"/>
      <c r="FZ565" s="422"/>
      <c r="GA565" s="422"/>
      <c r="GB565" s="422"/>
      <c r="GC565" s="422"/>
      <c r="GD565" s="422"/>
      <c r="GE565" s="422"/>
      <c r="GF565" s="422"/>
      <c r="GG565" s="422"/>
      <c r="GH565" s="422"/>
      <c r="GI565" s="422"/>
      <c r="GJ565" s="422"/>
      <c r="GK565" s="422"/>
      <c r="GL565" s="422"/>
      <c r="GM565" s="422"/>
      <c r="GN565" s="422"/>
      <c r="GO565" s="422"/>
      <c r="GP565" s="422"/>
      <c r="GQ565" s="422"/>
      <c r="GR565" s="422"/>
      <c r="GS565" s="422"/>
      <c r="GT565" s="422"/>
      <c r="GU565" s="422"/>
      <c r="GV565" s="422"/>
      <c r="GW565" s="422"/>
      <c r="GX565" s="422"/>
      <c r="GY565" s="422"/>
      <c r="GZ565" s="422"/>
      <c r="HA565" s="422"/>
      <c r="HB565" s="422"/>
      <c r="HC565" s="422"/>
      <c r="HD565" s="422"/>
      <c r="HE565" s="422"/>
      <c r="HF565" s="422"/>
      <c r="HG565" s="422"/>
      <c r="HH565" s="422"/>
      <c r="HI565" s="422"/>
      <c r="HJ565" s="422"/>
      <c r="HK565" s="422"/>
      <c r="HL565" s="422"/>
      <c r="HM565" s="422"/>
      <c r="HN565" s="422"/>
      <c r="HO565" s="422"/>
      <c r="HP565" s="422"/>
      <c r="HQ565" s="422"/>
      <c r="HR565" s="422"/>
      <c r="HS565" s="422"/>
      <c r="HT565" s="422"/>
      <c r="HU565" s="422"/>
      <c r="HV565" s="422"/>
      <c r="HW565" s="422"/>
      <c r="HX565" s="422"/>
      <c r="HY565" s="422"/>
      <c r="HZ565" s="422"/>
      <c r="IA565" s="422"/>
      <c r="IB565" s="422"/>
      <c r="IC565" s="422"/>
      <c r="ID565" s="422"/>
      <c r="IE565" s="422"/>
      <c r="IF565" s="422"/>
      <c r="IG565" s="422"/>
      <c r="IH565" s="422"/>
      <c r="II565" s="422"/>
      <c r="IJ565" s="422"/>
      <c r="IK565" s="422"/>
      <c r="IL565" s="422"/>
      <c r="IM565" s="422"/>
      <c r="IN565" s="422"/>
      <c r="IO565" s="422"/>
      <c r="IP565" s="422"/>
      <c r="IQ565" s="422"/>
      <c r="IR565" s="422"/>
      <c r="IS565" s="422"/>
      <c r="IT565" s="422"/>
      <c r="IU565" s="422"/>
      <c r="IV565" s="422"/>
      <c r="IW565" s="422"/>
      <c r="IX565" s="422"/>
      <c r="IY565" s="422"/>
      <c r="IZ565" s="422"/>
      <c r="JA565" s="422"/>
      <c r="JB565" s="422"/>
      <c r="JC565" s="422"/>
      <c r="JD565" s="422"/>
      <c r="JE565" s="422"/>
      <c r="JF565" s="422"/>
      <c r="JG565" s="422"/>
      <c r="JH565" s="422"/>
      <c r="JI565" s="422"/>
      <c r="JJ565" s="422"/>
      <c r="JK565" s="422"/>
      <c r="JL565" s="422"/>
      <c r="JM565" s="422"/>
      <c r="JN565" s="422"/>
      <c r="JO565" s="422"/>
      <c r="JP565" s="422"/>
      <c r="JQ565" s="422"/>
      <c r="JR565" s="422"/>
      <c r="JS565" s="422"/>
      <c r="JT565" s="422"/>
      <c r="JU565" s="422"/>
      <c r="JV565" s="422"/>
      <c r="JW565" s="422"/>
      <c r="JX565" s="422"/>
      <c r="JY565" s="422"/>
      <c r="JZ565" s="422"/>
      <c r="KA565" s="422"/>
      <c r="KB565" s="422"/>
      <c r="KC565" s="422"/>
      <c r="KD565" s="422"/>
      <c r="KE565" s="422"/>
      <c r="KF565" s="422"/>
      <c r="KG565" s="422"/>
      <c r="KH565" s="422"/>
      <c r="KI565" s="422"/>
      <c r="KJ565" s="422"/>
      <c r="KK565" s="422"/>
      <c r="KL565" s="422"/>
      <c r="KM565" s="422"/>
      <c r="KN565" s="422"/>
      <c r="KO565" s="422"/>
      <c r="KP565" s="422"/>
      <c r="KQ565" s="422"/>
      <c r="KR565" s="422"/>
      <c r="KS565" s="422"/>
      <c r="KT565" s="422"/>
      <c r="KU565" s="422"/>
      <c r="KV565" s="422"/>
      <c r="KW565" s="422"/>
      <c r="KX565" s="422"/>
      <c r="KY565" s="422"/>
      <c r="KZ565" s="422"/>
      <c r="LA565" s="422"/>
      <c r="LB565" s="422"/>
      <c r="LC565" s="422"/>
      <c r="LD565" s="422"/>
      <c r="LE565" s="422"/>
      <c r="LF565" s="422"/>
      <c r="LG565" s="422"/>
      <c r="LH565" s="422"/>
      <c r="LI565" s="422"/>
      <c r="LJ565" s="422"/>
      <c r="LK565" s="422"/>
      <c r="LL565" s="422"/>
      <c r="LM565" s="422"/>
      <c r="LN565" s="422"/>
      <c r="LO565" s="422"/>
      <c r="LP565" s="422"/>
      <c r="LQ565" s="422"/>
      <c r="LR565" s="422"/>
      <c r="LS565" s="422"/>
      <c r="LT565" s="422"/>
      <c r="LU565" s="422"/>
      <c r="LV565" s="422"/>
      <c r="LW565" s="422"/>
      <c r="LX565" s="422"/>
      <c r="LY565" s="422"/>
      <c r="LZ565" s="422"/>
      <c r="MA565" s="422"/>
      <c r="MB565" s="422"/>
      <c r="MC565" s="422"/>
      <c r="MD565" s="422"/>
      <c r="ME565" s="422"/>
      <c r="MF565" s="422"/>
      <c r="MG565" s="422"/>
      <c r="MH565" s="422"/>
      <c r="MI565" s="422"/>
      <c r="MJ565" s="422"/>
      <c r="MK565" s="422"/>
      <c r="ML565" s="422"/>
      <c r="MM565" s="422"/>
      <c r="MN565" s="422"/>
      <c r="MO565" s="422"/>
      <c r="MP565" s="422"/>
      <c r="MQ565" s="422"/>
      <c r="MR565" s="422"/>
      <c r="MS565" s="422"/>
      <c r="MT565" s="422"/>
      <c r="MU565" s="422"/>
      <c r="MV565" s="422"/>
      <c r="MW565" s="422"/>
      <c r="MX565" s="422"/>
      <c r="MY565" s="422"/>
      <c r="MZ565" s="422"/>
      <c r="NA565" s="422"/>
      <c r="NB565" s="422"/>
      <c r="NC565" s="422"/>
      <c r="ND565" s="422"/>
      <c r="NE565" s="422"/>
      <c r="NF565" s="422"/>
      <c r="NG565" s="422"/>
      <c r="NH565" s="422"/>
      <c r="NI565" s="422"/>
      <c r="NJ565" s="422"/>
      <c r="NK565" s="422"/>
      <c r="NL565" s="422"/>
      <c r="NM565" s="422"/>
      <c r="NN565" s="422"/>
      <c r="NO565" s="422"/>
      <c r="NP565" s="422"/>
      <c r="NQ565" s="422"/>
      <c r="NR565" s="422"/>
      <c r="NS565" s="422"/>
      <c r="NT565" s="422"/>
      <c r="NU565" s="422"/>
      <c r="NV565" s="422"/>
      <c r="NW565" s="422"/>
      <c r="NX565" s="422"/>
      <c r="NY565" s="422"/>
      <c r="NZ565" s="422"/>
      <c r="OA565" s="422"/>
      <c r="OB565" s="422"/>
      <c r="OC565" s="422"/>
      <c r="OD565" s="422"/>
      <c r="OE565" s="422"/>
      <c r="OF565" s="422"/>
      <c r="OG565" s="422"/>
      <c r="OH565" s="422"/>
      <c r="OI565" s="422"/>
      <c r="OJ565" s="422"/>
      <c r="OK565" s="422"/>
      <c r="OL565" s="422"/>
      <c r="OM565" s="422"/>
      <c r="ON565" s="422"/>
      <c r="OO565" s="422"/>
      <c r="OP565" s="422"/>
      <c r="OQ565" s="422"/>
      <c r="OR565" s="422"/>
      <c r="OS565" s="422"/>
      <c r="OT565" s="422"/>
      <c r="OU565" s="422"/>
      <c r="OV565" s="422"/>
      <c r="OW565" s="422"/>
      <c r="OX565" s="422"/>
      <c r="OY565" s="422"/>
      <c r="OZ565" s="422"/>
      <c r="PA565" s="422"/>
      <c r="PB565" s="422"/>
      <c r="PC565" s="422"/>
      <c r="PD565" s="422"/>
      <c r="PE565" s="422"/>
      <c r="PF565" s="422"/>
      <c r="PG565" s="422"/>
      <c r="PH565" s="422"/>
      <c r="PI565" s="422"/>
      <c r="PJ565" s="422"/>
      <c r="PK565" s="422"/>
      <c r="PL565" s="422"/>
      <c r="PM565" s="422"/>
      <c r="PN565" s="422"/>
      <c r="PO565" s="422"/>
      <c r="PP565" s="422"/>
      <c r="PQ565" s="422"/>
      <c r="PR565" s="422"/>
      <c r="PS565" s="422"/>
      <c r="PT565" s="422"/>
      <c r="PU565" s="422"/>
      <c r="PV565" s="422"/>
      <c r="PW565" s="422"/>
      <c r="PX565" s="422"/>
      <c r="PY565" s="422"/>
      <c r="PZ565" s="422"/>
      <c r="QA565" s="422"/>
      <c r="QB565" s="422"/>
      <c r="QC565" s="422"/>
      <c r="QD565" s="422"/>
      <c r="QE565" s="422"/>
      <c r="QF565" s="422"/>
      <c r="QG565" s="422"/>
      <c r="QH565" s="422"/>
      <c r="QI565" s="422"/>
      <c r="QJ565" s="422"/>
      <c r="QK565" s="422"/>
      <c r="QL565" s="422"/>
      <c r="QM565" s="422"/>
      <c r="QN565" s="422"/>
      <c r="QO565" s="422"/>
      <c r="QP565" s="422"/>
      <c r="QQ565" s="422"/>
      <c r="QR565" s="422"/>
      <c r="QS565" s="422"/>
      <c r="QT565" s="422"/>
      <c r="QU565" s="422"/>
      <c r="QV565" s="422"/>
      <c r="QW565" s="422"/>
      <c r="QX565" s="422"/>
      <c r="QY565" s="422"/>
      <c r="QZ565" s="422"/>
      <c r="RA565" s="422"/>
      <c r="RB565" s="422"/>
      <c r="RC565" s="422"/>
      <c r="RD565" s="422"/>
      <c r="RE565" s="422"/>
      <c r="RF565" s="422"/>
      <c r="RG565" s="422"/>
      <c r="RH565" s="422"/>
      <c r="RI565" s="422"/>
      <c r="RJ565" s="422"/>
      <c r="RK565" s="422"/>
      <c r="RL565" s="422"/>
      <c r="RM565" s="422"/>
      <c r="RN565" s="422"/>
      <c r="RO565" s="422"/>
      <c r="RP565" s="422"/>
      <c r="RQ565" s="422"/>
      <c r="RR565" s="422"/>
      <c r="RS565" s="422"/>
      <c r="RT565" s="422"/>
      <c r="RU565" s="422"/>
      <c r="RV565" s="422"/>
      <c r="RW565" s="422"/>
      <c r="RX565" s="422"/>
      <c r="RY565" s="422"/>
      <c r="RZ565" s="422"/>
      <c r="SA565" s="422"/>
      <c r="SB565" s="422"/>
      <c r="SC565" s="422"/>
      <c r="SD565" s="422"/>
      <c r="SE565" s="422"/>
      <c r="SF565" s="422"/>
      <c r="SG565" s="422"/>
      <c r="SH565" s="422"/>
      <c r="SI565" s="422"/>
      <c r="SJ565" s="422"/>
      <c r="SK565" s="422"/>
      <c r="SL565" s="422"/>
      <c r="SM565" s="422"/>
      <c r="SN565" s="422"/>
      <c r="SO565" s="422"/>
      <c r="SP565" s="422"/>
      <c r="SQ565" s="422"/>
      <c r="SR565" s="422"/>
      <c r="SS565" s="422"/>
      <c r="ST565" s="422"/>
      <c r="SU565" s="422"/>
      <c r="SV565" s="422"/>
      <c r="SW565" s="422"/>
      <c r="SX565" s="422"/>
      <c r="SY565" s="422"/>
      <c r="SZ565" s="422"/>
      <c r="TA565" s="422"/>
      <c r="TB565" s="422"/>
      <c r="TC565" s="422"/>
      <c r="TD565" s="422"/>
      <c r="TE565" s="422"/>
      <c r="TF565" s="422"/>
      <c r="TG565" s="422"/>
      <c r="TH565" s="422"/>
      <c r="TI565" s="422"/>
      <c r="TJ565" s="422"/>
      <c r="TK565" s="422"/>
      <c r="TL565" s="422"/>
      <c r="TM565" s="422"/>
      <c r="TN565" s="422"/>
      <c r="TO565" s="422"/>
      <c r="TP565" s="422"/>
      <c r="TQ565" s="422"/>
      <c r="TR565" s="422"/>
      <c r="TS565" s="422"/>
      <c r="TT565" s="422"/>
      <c r="TU565" s="422"/>
      <c r="TV565" s="422"/>
      <c r="TW565" s="422"/>
      <c r="TX565" s="422"/>
      <c r="TY565" s="422"/>
      <c r="TZ565" s="422"/>
      <c r="UA565" s="422"/>
      <c r="UB565" s="422"/>
      <c r="UC565" s="422"/>
      <c r="UD565" s="422"/>
      <c r="UE565" s="422"/>
      <c r="UF565" s="422"/>
      <c r="UG565" s="422"/>
      <c r="UH565" s="422"/>
      <c r="UI565" s="422"/>
      <c r="UJ565" s="422"/>
      <c r="UK565" s="422"/>
      <c r="UL565" s="422"/>
      <c r="UM565" s="422"/>
      <c r="UN565" s="422"/>
      <c r="UO565" s="422"/>
      <c r="UP565" s="422"/>
      <c r="UQ565" s="422"/>
      <c r="UR565" s="422"/>
      <c r="US565" s="422"/>
      <c r="UT565" s="422"/>
      <c r="UU565" s="422"/>
      <c r="UV565" s="422"/>
      <c r="UW565" s="422"/>
      <c r="UX565" s="422"/>
      <c r="UY565" s="422"/>
      <c r="UZ565" s="422"/>
      <c r="VA565" s="422"/>
      <c r="VB565" s="422"/>
      <c r="VC565" s="422"/>
      <c r="VD565" s="422"/>
      <c r="VE565" s="422"/>
      <c r="VF565" s="422"/>
      <c r="VG565" s="422"/>
      <c r="VH565" s="422"/>
      <c r="VI565" s="422"/>
      <c r="VJ565" s="422"/>
      <c r="VK565" s="422"/>
      <c r="VL565" s="422"/>
      <c r="VM565" s="422"/>
      <c r="VN565" s="422"/>
      <c r="VO565" s="422"/>
      <c r="VP565" s="422"/>
      <c r="VQ565" s="422"/>
      <c r="VR565" s="422"/>
      <c r="VS565" s="422"/>
      <c r="VT565" s="422"/>
      <c r="VU565" s="422"/>
      <c r="VV565" s="422"/>
      <c r="VW565" s="422"/>
      <c r="VX565" s="422"/>
      <c r="VY565" s="422"/>
      <c r="VZ565" s="422"/>
      <c r="WA565" s="422"/>
      <c r="WB565" s="422"/>
      <c r="WC565" s="422"/>
      <c r="WD565" s="422"/>
      <c r="WE565" s="422"/>
      <c r="WF565" s="422"/>
      <c r="WG565" s="422"/>
      <c r="WH565" s="422"/>
      <c r="WI565" s="422"/>
      <c r="WJ565" s="422"/>
      <c r="WK565" s="422"/>
      <c r="WL565" s="422"/>
      <c r="WM565" s="422"/>
      <c r="WN565" s="422"/>
      <c r="WO565" s="422"/>
      <c r="WP565" s="422"/>
      <c r="WQ565" s="422"/>
      <c r="WR565" s="422"/>
      <c r="WS565" s="422"/>
      <c r="WT565" s="422"/>
      <c r="WU565" s="422"/>
      <c r="WV565" s="422"/>
      <c r="WW565" s="422"/>
      <c r="WX565" s="422"/>
      <c r="WY565" s="422"/>
      <c r="WZ565" s="422"/>
      <c r="XA565" s="422"/>
      <c r="XB565" s="422"/>
      <c r="XC565" s="422"/>
      <c r="XD565" s="422"/>
      <c r="XE565" s="422"/>
      <c r="XF565" s="422"/>
      <c r="XG565" s="422"/>
      <c r="XH565" s="422"/>
      <c r="XI565" s="422"/>
      <c r="XJ565" s="422"/>
      <c r="XK565" s="422"/>
      <c r="XL565" s="422"/>
      <c r="XM565" s="422"/>
      <c r="XN565" s="422"/>
      <c r="XO565" s="422"/>
      <c r="XP565" s="422"/>
      <c r="XQ565" s="422"/>
      <c r="XR565" s="422"/>
      <c r="XS565" s="422"/>
      <c r="XT565" s="422"/>
      <c r="XU565" s="422"/>
      <c r="XV565" s="422"/>
      <c r="XW565" s="422"/>
      <c r="XX565" s="422"/>
      <c r="XY565" s="422"/>
      <c r="XZ565" s="422"/>
      <c r="YA565" s="422"/>
      <c r="YB565" s="422"/>
      <c r="YC565" s="422"/>
      <c r="YD565" s="422"/>
      <c r="YE565" s="422"/>
      <c r="YF565" s="422"/>
      <c r="YG565" s="422"/>
      <c r="YH565" s="422"/>
      <c r="YI565" s="422"/>
      <c r="YJ565" s="422"/>
      <c r="YK565" s="422"/>
      <c r="YL565" s="422"/>
      <c r="YM565" s="422"/>
      <c r="YN565" s="422"/>
      <c r="YO565" s="422"/>
      <c r="YP565" s="422"/>
      <c r="YQ565" s="422"/>
      <c r="YR565" s="422"/>
      <c r="YS565" s="422"/>
      <c r="YT565" s="422"/>
      <c r="YU565" s="422"/>
      <c r="YV565" s="422"/>
      <c r="YW565" s="422"/>
      <c r="YX565" s="422"/>
      <c r="YY565" s="422"/>
      <c r="YZ565" s="422"/>
      <c r="ZA565" s="422"/>
      <c r="ZB565" s="422"/>
      <c r="ZC565" s="422"/>
      <c r="ZD565" s="422"/>
      <c r="ZE565" s="422"/>
      <c r="ZF565" s="422"/>
      <c r="ZG565" s="422"/>
      <c r="ZH565" s="422"/>
      <c r="ZI565" s="422"/>
      <c r="ZJ565" s="422"/>
      <c r="ZK565" s="422"/>
      <c r="ZL565" s="422"/>
      <c r="ZM565" s="422"/>
      <c r="ZN565" s="422"/>
      <c r="ZO565" s="422"/>
      <c r="ZP565" s="422"/>
      <c r="ZQ565" s="422"/>
      <c r="ZR565" s="422"/>
      <c r="ZS565" s="422"/>
      <c r="ZT565" s="422"/>
      <c r="ZU565" s="422"/>
      <c r="ZV565" s="422"/>
      <c r="ZW565" s="422"/>
      <c r="ZX565" s="422"/>
      <c r="ZY565" s="422"/>
      <c r="ZZ565" s="422"/>
      <c r="AAA565" s="422"/>
      <c r="AAB565" s="422"/>
      <c r="AAC565" s="422"/>
      <c r="AAD565" s="422"/>
      <c r="AAE565" s="422"/>
      <c r="AAF565" s="422"/>
      <c r="AAG565" s="422"/>
      <c r="AAH565" s="422"/>
      <c r="AAI565" s="422"/>
      <c r="AAJ565" s="422"/>
      <c r="AAK565" s="422"/>
      <c r="AAL565" s="422"/>
      <c r="AAM565" s="422"/>
      <c r="AAN565" s="422"/>
      <c r="AAO565" s="422"/>
      <c r="AAP565" s="422"/>
      <c r="AAQ565" s="422"/>
      <c r="AAR565" s="422"/>
      <c r="AAS565" s="422"/>
      <c r="AAT565" s="422"/>
      <c r="AAU565" s="422"/>
      <c r="AAV565" s="422"/>
      <c r="AAW565" s="422"/>
      <c r="AAX565" s="422"/>
      <c r="AAY565" s="422"/>
      <c r="AAZ565" s="422"/>
      <c r="ABA565" s="422"/>
      <c r="ABB565" s="422"/>
      <c r="ABC565" s="422"/>
      <c r="ABD565" s="422"/>
      <c r="ABE565" s="422"/>
      <c r="ABF565" s="422"/>
      <c r="ABG565" s="422"/>
      <c r="ABH565" s="422"/>
      <c r="ABI565" s="422"/>
      <c r="ABJ565" s="422"/>
      <c r="ABK565" s="422"/>
      <c r="ABL565" s="422"/>
      <c r="ABM565" s="422"/>
      <c r="ABN565" s="422"/>
      <c r="ABO565" s="422"/>
      <c r="ABP565" s="422"/>
      <c r="ABQ565" s="422"/>
      <c r="ABR565" s="422"/>
      <c r="ABS565" s="422"/>
      <c r="ABT565" s="422"/>
      <c r="ABU565" s="422"/>
      <c r="ABV565" s="422"/>
      <c r="ABW565" s="422"/>
      <c r="ABX565" s="422"/>
      <c r="ABY565" s="422"/>
      <c r="ABZ565" s="422"/>
      <c r="ACA565" s="422"/>
      <c r="ACB565" s="422"/>
      <c r="ACC565" s="422"/>
      <c r="ACD565" s="422"/>
      <c r="ACE565" s="422"/>
      <c r="ACF565" s="422"/>
      <c r="ACG565" s="422"/>
      <c r="ACH565" s="422"/>
      <c r="ACI565" s="422"/>
      <c r="ACJ565" s="422"/>
      <c r="ACK565" s="422"/>
      <c r="ACL565" s="422"/>
      <c r="ACM565" s="422"/>
      <c r="ACN565" s="422"/>
      <c r="ACO565" s="422"/>
      <c r="ACP565" s="422"/>
      <c r="ACQ565" s="422"/>
      <c r="ACR565" s="422"/>
      <c r="ACS565" s="422"/>
      <c r="ACT565" s="422"/>
      <c r="ACU565" s="422"/>
      <c r="ACV565" s="422"/>
      <c r="ACW565" s="422"/>
      <c r="ACX565" s="422"/>
      <c r="ACY565" s="422"/>
      <c r="ACZ565" s="422"/>
      <c r="ADA565" s="422"/>
      <c r="ADB565" s="422"/>
      <c r="ADC565" s="422"/>
      <c r="ADD565" s="422"/>
      <c r="ADE565" s="422"/>
      <c r="ADF565" s="422"/>
      <c r="ADG565" s="422"/>
      <c r="ADH565" s="422"/>
      <c r="ADI565" s="422"/>
      <c r="ADJ565" s="422"/>
      <c r="ADK565" s="422"/>
      <c r="ADL565" s="422"/>
      <c r="ADM565" s="422"/>
      <c r="ADN565" s="422"/>
      <c r="ADO565" s="422"/>
      <c r="ADP565" s="422"/>
      <c r="ADQ565" s="422"/>
      <c r="ADR565" s="422"/>
      <c r="ADS565" s="422"/>
      <c r="ADT565" s="422"/>
      <c r="ADU565" s="422"/>
      <c r="ADV565" s="422"/>
      <c r="ADW565" s="422"/>
      <c r="ADX565" s="422"/>
      <c r="ADY565" s="422"/>
      <c r="ADZ565" s="422"/>
      <c r="AEA565" s="422"/>
      <c r="AEB565" s="422"/>
      <c r="AEC565" s="422"/>
      <c r="AED565" s="422"/>
      <c r="AEE565" s="422"/>
      <c r="AEF565" s="422"/>
      <c r="AEG565" s="422"/>
      <c r="AEH565" s="422"/>
      <c r="AEI565" s="422"/>
      <c r="AEJ565" s="422"/>
      <c r="AEK565" s="422"/>
      <c r="AEL565" s="422"/>
      <c r="AEM565" s="422"/>
      <c r="AEN565" s="422"/>
      <c r="AEO565" s="422"/>
      <c r="AEP565" s="422"/>
      <c r="AEQ565" s="422"/>
      <c r="AER565" s="422"/>
      <c r="AES565" s="422"/>
      <c r="AET565" s="422"/>
      <c r="AEU565" s="422"/>
      <c r="AEV565" s="422"/>
      <c r="AEW565" s="422"/>
      <c r="AEX565" s="422"/>
      <c r="AEY565" s="422"/>
      <c r="AEZ565" s="422"/>
      <c r="AFA565" s="422"/>
      <c r="AFB565" s="422"/>
      <c r="AFC565" s="422"/>
      <c r="AFD565" s="422"/>
      <c r="AFE565" s="422"/>
      <c r="AFF565" s="422"/>
      <c r="AFG565" s="422"/>
      <c r="AFH565" s="422"/>
      <c r="AFI565" s="422"/>
      <c r="AFJ565" s="422"/>
      <c r="AFK565" s="422"/>
      <c r="AFL565" s="422"/>
      <c r="AFM565" s="422"/>
      <c r="AFN565" s="422"/>
      <c r="AFO565" s="422"/>
      <c r="AFP565" s="422"/>
      <c r="AFQ565" s="422"/>
      <c r="AFR565" s="422"/>
      <c r="AFS565" s="422"/>
      <c r="AFT565" s="422"/>
      <c r="AFU565" s="422"/>
      <c r="AFV565" s="422"/>
      <c r="AFW565" s="422"/>
      <c r="AFX565" s="422"/>
      <c r="AFY565" s="422"/>
      <c r="AFZ565" s="422"/>
      <c r="AGA565" s="422"/>
      <c r="AGB565" s="422"/>
      <c r="AGC565" s="422"/>
      <c r="AGD565" s="422"/>
      <c r="AGE565" s="422"/>
      <c r="AGF565" s="422"/>
      <c r="AGG565" s="422"/>
      <c r="AGH565" s="422"/>
      <c r="AGI565" s="422"/>
      <c r="AGJ565" s="422"/>
      <c r="AGK565" s="422"/>
      <c r="AGL565" s="422"/>
      <c r="AGM565" s="422"/>
      <c r="AGN565" s="422"/>
      <c r="AGO565" s="422"/>
      <c r="AGP565" s="422"/>
      <c r="AGQ565" s="422"/>
      <c r="AGR565" s="422"/>
      <c r="AGS565" s="422"/>
      <c r="AGT565" s="422"/>
      <c r="AGU565" s="422"/>
      <c r="AGV565" s="422"/>
      <c r="AGW565" s="422"/>
      <c r="AGX565" s="422"/>
      <c r="AGY565" s="422"/>
      <c r="AGZ565" s="422"/>
      <c r="AHA565" s="422"/>
      <c r="AHB565" s="422"/>
      <c r="AHC565" s="422"/>
      <c r="AHD565" s="422"/>
      <c r="AHE565" s="422"/>
      <c r="AHF565" s="422"/>
      <c r="AHG565" s="422"/>
      <c r="AHH565" s="422"/>
      <c r="AHI565" s="422"/>
      <c r="AHJ565" s="422"/>
      <c r="AHK565" s="422"/>
      <c r="AHL565" s="422"/>
      <c r="AHM565" s="422"/>
      <c r="AHN565" s="422"/>
      <c r="AHO565" s="422"/>
      <c r="AHP565" s="422"/>
      <c r="AHQ565" s="422"/>
      <c r="AHR565" s="422"/>
      <c r="AHS565" s="422"/>
      <c r="AHT565" s="422"/>
      <c r="AHU565" s="422"/>
      <c r="AHV565" s="422"/>
      <c r="AHW565" s="422"/>
      <c r="AHX565" s="422"/>
      <c r="AHY565" s="422"/>
      <c r="AHZ565" s="422"/>
      <c r="AIA565" s="422"/>
      <c r="AIB565" s="422"/>
      <c r="AIC565" s="422"/>
      <c r="AID565" s="422"/>
      <c r="AIE565" s="422"/>
      <c r="AIF565" s="422"/>
      <c r="AIG565" s="422"/>
      <c r="AIH565" s="422"/>
      <c r="AII565" s="422"/>
      <c r="AIJ565" s="422"/>
      <c r="AIK565" s="422"/>
      <c r="AIL565" s="422"/>
      <c r="AIM565" s="422"/>
      <c r="AIN565" s="422"/>
      <c r="AIO565" s="422"/>
      <c r="AIP565" s="422"/>
      <c r="AIQ565" s="422"/>
      <c r="AIR565" s="422"/>
      <c r="AIS565" s="422"/>
      <c r="AIT565" s="422"/>
      <c r="AIU565" s="422"/>
      <c r="AIV565" s="422"/>
      <c r="AIW565" s="422"/>
      <c r="AIX565" s="422"/>
      <c r="AIY565" s="422"/>
      <c r="AIZ565" s="422"/>
      <c r="AJA565" s="422"/>
      <c r="AJB565" s="422"/>
      <c r="AJC565" s="422"/>
      <c r="AJD565" s="422"/>
      <c r="AJE565" s="422"/>
      <c r="AJF565" s="422"/>
      <c r="AJG565" s="422"/>
      <c r="AJH565" s="422"/>
      <c r="AJI565" s="422"/>
      <c r="AJJ565" s="422"/>
      <c r="AJK565" s="422"/>
      <c r="AJL565" s="422"/>
      <c r="AJM565" s="422"/>
      <c r="AJN565" s="422"/>
      <c r="AJO565" s="422"/>
      <c r="AJP565" s="422"/>
      <c r="AJQ565" s="422"/>
      <c r="AJR565" s="422"/>
      <c r="AJS565" s="422"/>
      <c r="AJT565" s="422"/>
      <c r="AJU565" s="422"/>
      <c r="AJV565" s="422"/>
      <c r="AJW565" s="422"/>
      <c r="AJX565" s="422"/>
      <c r="AJY565" s="422"/>
      <c r="AJZ565" s="422"/>
      <c r="AKA565" s="422"/>
      <c r="AKB565" s="422"/>
      <c r="AKC565" s="422"/>
      <c r="AKD565" s="422"/>
      <c r="AKE565" s="422"/>
      <c r="AKF565" s="422"/>
      <c r="AKG565" s="422"/>
      <c r="AKH565" s="422"/>
      <c r="AKI565" s="422"/>
      <c r="AKJ565" s="422"/>
      <c r="AKK565" s="422"/>
      <c r="AKL565" s="422"/>
      <c r="AKM565" s="422"/>
      <c r="AKN565" s="422"/>
      <c r="AKO565" s="422"/>
      <c r="AKP565" s="422"/>
      <c r="AKQ565" s="422"/>
      <c r="AKR565" s="422"/>
      <c r="AKS565" s="422"/>
      <c r="AKT565" s="422"/>
      <c r="AKU565" s="422"/>
      <c r="AKV565" s="422"/>
      <c r="AKW565" s="422"/>
      <c r="AKX565" s="422"/>
      <c r="AKY565" s="422"/>
      <c r="AKZ565" s="422"/>
      <c r="ALA565" s="422"/>
      <c r="ALB565" s="422"/>
      <c r="ALC565" s="422"/>
      <c r="ALD565" s="422"/>
      <c r="ALE565" s="422"/>
      <c r="ALF565" s="422"/>
      <c r="ALG565" s="422"/>
      <c r="ALH565" s="422"/>
      <c r="ALI565" s="422"/>
      <c r="ALJ565" s="422"/>
      <c r="ALK565" s="422"/>
      <c r="ALL565" s="422"/>
      <c r="ALM565" s="422"/>
      <c r="ALN565" s="422"/>
      <c r="ALO565" s="422"/>
      <c r="ALP565" s="422"/>
      <c r="ALQ565" s="422"/>
      <c r="ALR565" s="422"/>
      <c r="ALS565" s="422"/>
      <c r="ALT565" s="422"/>
      <c r="ALU565" s="422"/>
      <c r="ALV565" s="422"/>
      <c r="ALW565" s="422"/>
      <c r="ALX565" s="422"/>
      <c r="ALY565" s="422"/>
      <c r="ALZ565" s="422"/>
      <c r="AMA565" s="422"/>
      <c r="AMB565" s="422"/>
      <c r="AMC565" s="422"/>
      <c r="AMD565" s="422"/>
      <c r="AME565" s="422"/>
      <c r="AMF565" s="422"/>
      <c r="AMG565" s="422"/>
      <c r="AMH565" s="422"/>
      <c r="AMI565" s="422"/>
      <c r="AMJ565" s="422"/>
      <c r="AMK565" s="422"/>
      <c r="AML565" s="422"/>
      <c r="AMM565" s="422"/>
      <c r="AMN565" s="422"/>
      <c r="AMO565" s="422"/>
      <c r="AMP565" s="422"/>
      <c r="AMQ565" s="422"/>
      <c r="AMR565" s="422"/>
      <c r="AMS565" s="422"/>
      <c r="AMT565" s="422"/>
      <c r="AMU565" s="422"/>
      <c r="AMV565" s="422"/>
      <c r="AMW565" s="422"/>
      <c r="AMX565" s="422"/>
    </row>
    <row r="566" spans="1:1038" s="398" customFormat="1" ht="18" customHeight="1">
      <c r="A566" s="610"/>
      <c r="B566" s="226"/>
      <c r="C566" s="226"/>
      <c r="D566" s="226"/>
      <c r="E566" s="226">
        <v>76</v>
      </c>
      <c r="F566" s="226">
        <v>4</v>
      </c>
      <c r="G566" s="558" t="str">
        <f t="shared" ref="G566" si="231">E566&amp;"-"&amp;F566</f>
        <v>76-4</v>
      </c>
      <c r="H566" s="226">
        <v>0</v>
      </c>
      <c r="I566" s="546">
        <v>75</v>
      </c>
      <c r="J566" s="544">
        <f t="shared" ref="J566" si="232">IF(H566=0, 1, 0)</f>
        <v>1</v>
      </c>
      <c r="K566" s="545" t="str">
        <f>IF(J567=1,IF(((VLOOKUP($G566,[1]Depth_Lookup!A$3:J$410,9,FALSE))-(I566/100))=0,"Good",IF(((VLOOKUP($G566,[1]Depth_Lookup!$A$3:$J$550,9,FALSE))-(I566/100))&gt;0,"Too Short","Too Long")))</f>
        <v>Good</v>
      </c>
      <c r="L566" s="171">
        <f>(VLOOKUP($G566,Depth_Lookup!$A$3:$J$410,10,FALSE))+(H566/100)</f>
        <v>190.92</v>
      </c>
      <c r="M566" s="171">
        <f>(VLOOKUP($G566,Depth_Lookup!$A$3:$J$410,10,FALSE))+(I566/100)</f>
        <v>191.67</v>
      </c>
      <c r="N566" s="232"/>
      <c r="O566" s="226"/>
      <c r="P566" s="226"/>
      <c r="Q566" s="226"/>
      <c r="R566" s="391" t="s">
        <v>2057</v>
      </c>
      <c r="S566" s="226"/>
      <c r="T566" s="226"/>
      <c r="U566" s="226"/>
      <c r="V566" s="226"/>
      <c r="W566" s="226"/>
      <c r="X566" s="391"/>
      <c r="Y566" s="226"/>
      <c r="Z566" s="226"/>
      <c r="AA566" s="226"/>
      <c r="AB566" s="226"/>
      <c r="AC566" s="226"/>
      <c r="AD566" s="226"/>
      <c r="AE566" s="393"/>
      <c r="AF566" s="558"/>
      <c r="AG566" s="394"/>
      <c r="AH566" s="226"/>
      <c r="AI566" s="257"/>
      <c r="AJ566" s="226"/>
      <c r="AK566" s="226"/>
      <c r="AL566" s="226"/>
      <c r="AM566" s="226"/>
      <c r="AN566" s="226"/>
      <c r="AO566" s="257"/>
      <c r="AP566" s="226"/>
      <c r="AQ566" s="226"/>
      <c r="AR566" s="226"/>
      <c r="AS566" s="226"/>
      <c r="AT566" s="226"/>
      <c r="AU566" s="257"/>
      <c r="AV566" s="226"/>
      <c r="AW566" s="226"/>
      <c r="AX566" s="226"/>
      <c r="AY566" s="226"/>
      <c r="AZ566" s="226"/>
      <c r="BA566" s="257"/>
      <c r="BB566" s="226"/>
      <c r="BC566" s="226"/>
      <c r="BD566" s="226"/>
      <c r="BE566" s="226"/>
      <c r="BF566" s="226"/>
      <c r="BG566" s="257"/>
      <c r="BH566" s="226"/>
      <c r="BI566" s="226"/>
      <c r="BJ566" s="226"/>
      <c r="BK566" s="226"/>
      <c r="BL566" s="226"/>
      <c r="BM566" s="257"/>
      <c r="BN566" s="226"/>
      <c r="BO566" s="226"/>
      <c r="BP566" s="226"/>
      <c r="BQ566" s="226"/>
      <c r="BR566" s="226"/>
      <c r="BS566" s="226"/>
      <c r="BT566" s="226"/>
      <c r="BU566" s="226"/>
      <c r="BV566" s="226"/>
      <c r="BW566" s="226"/>
      <c r="BX566" s="226"/>
      <c r="BY566" s="257"/>
      <c r="BZ566" s="226"/>
      <c r="CA566" s="226"/>
      <c r="CB566" s="226"/>
      <c r="CC566" s="226"/>
      <c r="CD566" s="226"/>
      <c r="CE566" s="226"/>
      <c r="CF566" s="399"/>
      <c r="CG566" s="259"/>
      <c r="CH566" s="559"/>
      <c r="CI566" s="559"/>
      <c r="CJ566" s="559"/>
      <c r="CK566" s="560"/>
      <c r="CL566" s="560"/>
      <c r="CM566" s="560"/>
      <c r="CN566" s="560"/>
      <c r="CO566" s="560"/>
      <c r="CP566" s="560"/>
      <c r="CQ566" s="560"/>
      <c r="CR566" s="560"/>
      <c r="CS566" s="560"/>
      <c r="CT566" s="560"/>
      <c r="CU566" s="560"/>
      <c r="CV566" s="560"/>
      <c r="CW566" s="560"/>
      <c r="CX566" s="560"/>
      <c r="CY566" s="560"/>
      <c r="CZ566" s="560"/>
      <c r="DA566" s="560"/>
      <c r="DB566" s="560"/>
      <c r="DC566" s="566"/>
      <c r="DD566" s="560"/>
      <c r="DE566" s="560"/>
      <c r="DF566" s="560"/>
      <c r="DG566" s="560"/>
      <c r="DH566" s="560"/>
      <c r="DI566" s="560"/>
      <c r="DJ566" s="560"/>
      <c r="DK566" s="396"/>
      <c r="DL566" s="259"/>
      <c r="DM566" s="560"/>
      <c r="DN566" s="560"/>
      <c r="DO566" s="563"/>
      <c r="DP566" s="564"/>
      <c r="DQ566" s="565"/>
      <c r="DR566" s="563"/>
      <c r="DS566" s="565"/>
      <c r="DT566" s="543"/>
      <c r="DU566" s="566"/>
      <c r="DV566" s="566"/>
      <c r="DW566" s="400"/>
      <c r="DX566" s="567"/>
      <c r="DY566" s="567"/>
      <c r="DZ566" s="155"/>
      <c r="EA566" s="155"/>
      <c r="EB566" s="256"/>
      <c r="EC566" s="104"/>
      <c r="ED566" s="229" t="s">
        <v>2517</v>
      </c>
      <c r="EE566" s="401"/>
      <c r="EF566" s="402"/>
      <c r="EG566" s="401"/>
      <c r="EH566" s="403"/>
      <c r="EI566" s="404"/>
      <c r="EJ566" s="405"/>
      <c r="EK566" s="406"/>
      <c r="EL566" s="401"/>
      <c r="EM566" s="403"/>
      <c r="EN566" s="403" t="s">
        <v>1448</v>
      </c>
      <c r="EO566" s="407">
        <v>0.4</v>
      </c>
      <c r="EP566" s="407" t="s">
        <v>2054</v>
      </c>
      <c r="EQ566" s="407"/>
      <c r="ER566" s="407"/>
      <c r="ES566" s="407"/>
      <c r="ET566" s="407"/>
      <c r="EU566" s="407"/>
      <c r="EV566" s="408">
        <v>30</v>
      </c>
      <c r="EW566" s="408">
        <v>270</v>
      </c>
      <c r="EX566" s="408">
        <v>10</v>
      </c>
      <c r="EY566" s="408">
        <v>180</v>
      </c>
      <c r="EZ566" s="192">
        <f t="shared" si="185"/>
        <v>73.016946654031358</v>
      </c>
      <c r="FA566" s="192">
        <f t="shared" si="186"/>
        <v>73.016946654031358</v>
      </c>
      <c r="FB566" s="192">
        <f t="shared" si="187"/>
        <v>58.88163357754528</v>
      </c>
      <c r="FC566" s="192">
        <f t="shared" si="188"/>
        <v>163.01694665403136</v>
      </c>
      <c r="FD566" s="192">
        <f t="shared" si="189"/>
        <v>31.11836642245472</v>
      </c>
      <c r="FE566" s="193">
        <f t="shared" si="190"/>
        <v>253.01694665403136</v>
      </c>
      <c r="FF566" s="194">
        <f t="shared" si="191"/>
        <v>31.11836642245472</v>
      </c>
      <c r="FG566" s="401"/>
      <c r="FH566" s="403"/>
      <c r="FI566" s="778">
        <f t="shared" si="192"/>
        <v>0.4</v>
      </c>
      <c r="FJ566" s="779">
        <f t="shared" si="193"/>
        <v>31.11836642245472</v>
      </c>
      <c r="FK566" s="779">
        <f t="shared" si="194"/>
        <v>58.88163357754528</v>
      </c>
      <c r="FL566" s="780">
        <f t="shared" si="195"/>
        <v>1.027678374881013</v>
      </c>
      <c r="FM566" s="169">
        <f t="shared" si="196"/>
        <v>0.85610146350469651</v>
      </c>
      <c r="FN566" s="783">
        <f t="shared" si="197"/>
        <v>0.34244058540187861</v>
      </c>
      <c r="FO566" s="226"/>
      <c r="FP566" s="226"/>
      <c r="FQ566" s="226"/>
      <c r="FR566" s="226"/>
      <c r="FS566" s="226"/>
      <c r="FT566" s="226"/>
      <c r="FU566" s="226"/>
      <c r="FV566" s="226"/>
      <c r="FW566" s="226"/>
      <c r="FX566" s="226"/>
      <c r="FY566" s="226"/>
      <c r="FZ566" s="226"/>
      <c r="GA566" s="226"/>
      <c r="GB566" s="226"/>
      <c r="GC566" s="226"/>
      <c r="GD566" s="226"/>
      <c r="GE566" s="226"/>
      <c r="GF566" s="226"/>
      <c r="GG566" s="226"/>
      <c r="GH566" s="226"/>
      <c r="GI566" s="226"/>
      <c r="GJ566" s="226"/>
      <c r="GK566" s="226"/>
      <c r="GL566" s="226"/>
      <c r="GM566" s="226"/>
      <c r="GN566" s="226"/>
      <c r="GO566" s="226"/>
      <c r="GP566" s="226"/>
      <c r="GQ566" s="226"/>
      <c r="GR566" s="226"/>
      <c r="GS566" s="226"/>
      <c r="GT566" s="226"/>
      <c r="GU566" s="226"/>
      <c r="GV566" s="226"/>
      <c r="GW566" s="226"/>
      <c r="GX566" s="226"/>
      <c r="GY566" s="226"/>
      <c r="GZ566" s="226"/>
      <c r="HA566" s="226"/>
      <c r="HB566" s="226"/>
      <c r="HC566" s="226"/>
      <c r="HD566" s="226"/>
      <c r="HE566" s="226"/>
      <c r="HF566" s="226"/>
      <c r="HG566" s="226"/>
      <c r="HH566" s="226"/>
      <c r="HI566" s="226"/>
      <c r="HJ566" s="226"/>
      <c r="HK566" s="226"/>
      <c r="HL566" s="226"/>
      <c r="HM566" s="226"/>
      <c r="HN566" s="226"/>
      <c r="HO566" s="226"/>
      <c r="HP566" s="226"/>
      <c r="HQ566" s="226"/>
      <c r="HR566" s="226"/>
      <c r="HS566" s="226"/>
      <c r="HT566" s="226"/>
      <c r="HU566" s="226"/>
      <c r="HV566" s="226"/>
      <c r="HW566" s="226"/>
      <c r="HX566" s="226"/>
      <c r="HY566" s="226"/>
      <c r="HZ566" s="226"/>
      <c r="IA566" s="226"/>
      <c r="IB566" s="226"/>
      <c r="IC566" s="226"/>
      <c r="ID566" s="226"/>
      <c r="IE566" s="226"/>
      <c r="IF566" s="226"/>
      <c r="IG566" s="226"/>
      <c r="IH566" s="226"/>
      <c r="II566" s="226"/>
      <c r="IJ566" s="226"/>
      <c r="IK566" s="226"/>
      <c r="IL566" s="226"/>
      <c r="IM566" s="226"/>
      <c r="IN566" s="226"/>
      <c r="IO566" s="226"/>
      <c r="IP566" s="226"/>
      <c r="IQ566" s="226"/>
      <c r="IR566" s="226"/>
      <c r="IS566" s="226"/>
      <c r="IT566" s="226"/>
      <c r="IU566" s="226"/>
      <c r="IV566" s="226"/>
      <c r="IW566" s="226"/>
      <c r="IX566" s="226"/>
      <c r="IY566" s="226"/>
      <c r="IZ566" s="226"/>
      <c r="JA566" s="226"/>
      <c r="JB566" s="226"/>
      <c r="JC566" s="226"/>
      <c r="JD566" s="226"/>
      <c r="JE566" s="226"/>
      <c r="JF566" s="226"/>
      <c r="JG566" s="226"/>
      <c r="JH566" s="226"/>
      <c r="JI566" s="226"/>
      <c r="JJ566" s="226"/>
      <c r="JK566" s="226"/>
      <c r="JL566" s="226"/>
      <c r="JM566" s="226"/>
      <c r="JN566" s="226"/>
      <c r="JO566" s="226"/>
      <c r="JP566" s="226"/>
      <c r="JQ566" s="226"/>
      <c r="JR566" s="226"/>
      <c r="JS566" s="226"/>
      <c r="JT566" s="226"/>
      <c r="JU566" s="226"/>
      <c r="JV566" s="226"/>
      <c r="JW566" s="226"/>
      <c r="JX566" s="226"/>
      <c r="JY566" s="226"/>
      <c r="JZ566" s="226"/>
      <c r="KA566" s="226"/>
      <c r="KB566" s="226"/>
      <c r="KC566" s="226"/>
      <c r="KD566" s="226"/>
      <c r="KE566" s="226"/>
      <c r="KF566" s="226"/>
      <c r="KG566" s="226"/>
      <c r="KH566" s="226"/>
      <c r="KI566" s="226"/>
      <c r="KJ566" s="226"/>
      <c r="KK566" s="226"/>
      <c r="KL566" s="226"/>
      <c r="KM566" s="226"/>
      <c r="KN566" s="226"/>
      <c r="KO566" s="226"/>
      <c r="KP566" s="226"/>
      <c r="KQ566" s="226"/>
      <c r="KR566" s="226"/>
      <c r="KS566" s="226"/>
      <c r="KT566" s="226"/>
      <c r="KU566" s="226"/>
      <c r="KV566" s="226"/>
      <c r="KW566" s="226"/>
      <c r="KX566" s="226"/>
      <c r="KY566" s="226"/>
      <c r="KZ566" s="226"/>
      <c r="LA566" s="226"/>
      <c r="LB566" s="226"/>
      <c r="LC566" s="226"/>
      <c r="LD566" s="226"/>
      <c r="LE566" s="226"/>
      <c r="LF566" s="226"/>
      <c r="LG566" s="226"/>
      <c r="LH566" s="226"/>
      <c r="LI566" s="226"/>
      <c r="LJ566" s="226"/>
      <c r="LK566" s="226"/>
      <c r="LL566" s="226"/>
      <c r="LM566" s="226"/>
      <c r="LN566" s="226"/>
      <c r="LO566" s="226"/>
      <c r="LP566" s="226"/>
      <c r="LQ566" s="226"/>
      <c r="LR566" s="226"/>
      <c r="LS566" s="226"/>
      <c r="LT566" s="226"/>
      <c r="LU566" s="226"/>
      <c r="LV566" s="226"/>
      <c r="LW566" s="226"/>
      <c r="LX566" s="226"/>
      <c r="LY566" s="226"/>
      <c r="LZ566" s="226"/>
      <c r="MA566" s="226"/>
      <c r="MB566" s="226"/>
      <c r="MC566" s="226"/>
      <c r="MD566" s="226"/>
      <c r="ME566" s="226"/>
      <c r="MF566" s="226"/>
      <c r="MG566" s="226"/>
      <c r="MH566" s="226"/>
      <c r="MI566" s="226"/>
      <c r="MJ566" s="226"/>
      <c r="MK566" s="226"/>
      <c r="ML566" s="226"/>
      <c r="MM566" s="226"/>
      <c r="MN566" s="226"/>
      <c r="MO566" s="226"/>
      <c r="MP566" s="226"/>
      <c r="MQ566" s="226"/>
      <c r="MR566" s="226"/>
      <c r="MS566" s="226"/>
      <c r="MT566" s="226"/>
      <c r="MU566" s="226"/>
      <c r="MV566" s="226"/>
      <c r="MW566" s="226"/>
      <c r="MX566" s="226"/>
      <c r="MY566" s="226"/>
      <c r="MZ566" s="226"/>
      <c r="NA566" s="226"/>
      <c r="NB566" s="226"/>
      <c r="NC566" s="226"/>
      <c r="ND566" s="226"/>
      <c r="NE566" s="226"/>
      <c r="NF566" s="226"/>
      <c r="NG566" s="226"/>
      <c r="NH566" s="226"/>
      <c r="NI566" s="226"/>
      <c r="NJ566" s="226"/>
      <c r="NK566" s="226"/>
      <c r="NL566" s="226"/>
      <c r="NM566" s="226"/>
      <c r="NN566" s="226"/>
      <c r="NO566" s="226"/>
      <c r="NP566" s="226"/>
      <c r="NQ566" s="226"/>
      <c r="NR566" s="226"/>
      <c r="NS566" s="226"/>
      <c r="NT566" s="226"/>
      <c r="NU566" s="226"/>
      <c r="NV566" s="226"/>
      <c r="NW566" s="226"/>
      <c r="NX566" s="226"/>
      <c r="NY566" s="226"/>
      <c r="NZ566" s="226"/>
      <c r="OA566" s="226"/>
      <c r="OB566" s="226"/>
      <c r="OC566" s="226"/>
      <c r="OD566" s="226"/>
      <c r="OE566" s="226"/>
      <c r="OF566" s="226"/>
      <c r="OG566" s="226"/>
      <c r="OH566" s="226"/>
      <c r="OI566" s="226"/>
      <c r="OJ566" s="226"/>
      <c r="OK566" s="226"/>
      <c r="OL566" s="226"/>
      <c r="OM566" s="226"/>
      <c r="ON566" s="226"/>
      <c r="OO566" s="226"/>
      <c r="OP566" s="226"/>
      <c r="OQ566" s="226"/>
      <c r="OR566" s="226"/>
      <c r="OS566" s="226"/>
      <c r="OT566" s="226"/>
      <c r="OU566" s="226"/>
      <c r="OV566" s="226"/>
      <c r="OW566" s="226"/>
      <c r="OX566" s="226"/>
      <c r="OY566" s="226"/>
      <c r="OZ566" s="226"/>
      <c r="PA566" s="226"/>
      <c r="PB566" s="226"/>
      <c r="PC566" s="226"/>
      <c r="PD566" s="226"/>
      <c r="PE566" s="226"/>
      <c r="PF566" s="226"/>
      <c r="PG566" s="226"/>
      <c r="PH566" s="226"/>
      <c r="PI566" s="226"/>
      <c r="PJ566" s="226"/>
      <c r="PK566" s="226"/>
      <c r="PL566" s="226"/>
      <c r="PM566" s="226"/>
      <c r="PN566" s="226"/>
      <c r="PO566" s="226"/>
      <c r="PP566" s="226"/>
      <c r="PQ566" s="226"/>
      <c r="PR566" s="226"/>
      <c r="PS566" s="226"/>
      <c r="PT566" s="226"/>
      <c r="PU566" s="226"/>
      <c r="PV566" s="226"/>
      <c r="PW566" s="226"/>
      <c r="PX566" s="226"/>
      <c r="PY566" s="226"/>
      <c r="PZ566" s="226"/>
      <c r="QA566" s="226"/>
      <c r="QB566" s="226"/>
      <c r="QC566" s="226"/>
      <c r="QD566" s="226"/>
      <c r="QE566" s="226"/>
      <c r="QF566" s="226"/>
      <c r="QG566" s="226"/>
      <c r="QH566" s="226"/>
      <c r="QI566" s="226"/>
      <c r="QJ566" s="226"/>
      <c r="QK566" s="226"/>
      <c r="QL566" s="226"/>
      <c r="QM566" s="226"/>
      <c r="QN566" s="226"/>
      <c r="QO566" s="226"/>
      <c r="QP566" s="226"/>
      <c r="QQ566" s="226"/>
      <c r="QR566" s="226"/>
      <c r="QS566" s="226"/>
      <c r="QT566" s="226"/>
      <c r="QU566" s="226"/>
      <c r="QV566" s="226"/>
      <c r="QW566" s="226"/>
      <c r="QX566" s="226"/>
      <c r="QY566" s="226"/>
      <c r="QZ566" s="226"/>
      <c r="RA566" s="226"/>
      <c r="RB566" s="226"/>
      <c r="RC566" s="226"/>
      <c r="RD566" s="226"/>
      <c r="RE566" s="226"/>
      <c r="RF566" s="226"/>
      <c r="RG566" s="226"/>
      <c r="RH566" s="226"/>
      <c r="RI566" s="226"/>
      <c r="RJ566" s="226"/>
      <c r="RK566" s="226"/>
      <c r="RL566" s="226"/>
      <c r="RM566" s="226"/>
      <c r="RN566" s="226"/>
      <c r="RO566" s="226"/>
      <c r="RP566" s="226"/>
      <c r="RQ566" s="226"/>
      <c r="RR566" s="226"/>
      <c r="RS566" s="226"/>
      <c r="RT566" s="226"/>
      <c r="RU566" s="226"/>
      <c r="RV566" s="226"/>
      <c r="RW566" s="226"/>
      <c r="RX566" s="226"/>
      <c r="RY566" s="226"/>
      <c r="RZ566" s="226"/>
      <c r="SA566" s="226"/>
      <c r="SB566" s="226"/>
      <c r="SC566" s="226"/>
      <c r="SD566" s="226"/>
      <c r="SE566" s="226"/>
      <c r="SF566" s="226"/>
      <c r="SG566" s="226"/>
      <c r="SH566" s="226"/>
      <c r="SI566" s="226"/>
      <c r="SJ566" s="226"/>
      <c r="SK566" s="226"/>
      <c r="SL566" s="226"/>
      <c r="SM566" s="226"/>
      <c r="SN566" s="226"/>
      <c r="SO566" s="226"/>
      <c r="SP566" s="226"/>
      <c r="SQ566" s="226"/>
      <c r="SR566" s="226"/>
      <c r="SS566" s="226"/>
      <c r="ST566" s="226"/>
      <c r="SU566" s="226"/>
      <c r="SV566" s="226"/>
      <c r="SW566" s="226"/>
      <c r="SX566" s="226"/>
      <c r="SY566" s="226"/>
      <c r="SZ566" s="226"/>
      <c r="TA566" s="226"/>
      <c r="TB566" s="226"/>
      <c r="TC566" s="226"/>
      <c r="TD566" s="226"/>
      <c r="TE566" s="226"/>
      <c r="TF566" s="226"/>
      <c r="TG566" s="226"/>
      <c r="TH566" s="226"/>
      <c r="TI566" s="226"/>
      <c r="TJ566" s="226"/>
      <c r="TK566" s="226"/>
      <c r="TL566" s="226"/>
      <c r="TM566" s="226"/>
      <c r="TN566" s="226"/>
      <c r="TO566" s="226"/>
      <c r="TP566" s="226"/>
      <c r="TQ566" s="226"/>
      <c r="TR566" s="226"/>
      <c r="TS566" s="226"/>
      <c r="TT566" s="226"/>
      <c r="TU566" s="226"/>
      <c r="TV566" s="226"/>
      <c r="TW566" s="226"/>
      <c r="TX566" s="226"/>
      <c r="TY566" s="226"/>
      <c r="TZ566" s="226"/>
      <c r="UA566" s="226"/>
      <c r="UB566" s="226"/>
      <c r="UC566" s="226"/>
      <c r="UD566" s="226"/>
      <c r="UE566" s="226"/>
      <c r="UF566" s="226"/>
      <c r="UG566" s="226"/>
      <c r="UH566" s="226"/>
      <c r="UI566" s="226"/>
      <c r="UJ566" s="226"/>
      <c r="UK566" s="226"/>
      <c r="UL566" s="226"/>
      <c r="UM566" s="226"/>
      <c r="UN566" s="226"/>
      <c r="UO566" s="226"/>
      <c r="UP566" s="226"/>
      <c r="UQ566" s="226"/>
      <c r="UR566" s="226"/>
      <c r="US566" s="226"/>
      <c r="UT566" s="226"/>
      <c r="UU566" s="226"/>
      <c r="UV566" s="226"/>
      <c r="UW566" s="226"/>
      <c r="UX566" s="226"/>
      <c r="UY566" s="226"/>
      <c r="UZ566" s="226"/>
      <c r="VA566" s="226"/>
      <c r="VB566" s="226"/>
      <c r="VC566" s="226"/>
      <c r="VD566" s="226"/>
      <c r="VE566" s="226"/>
      <c r="VF566" s="226"/>
      <c r="VG566" s="226"/>
      <c r="VH566" s="226"/>
      <c r="VI566" s="226"/>
      <c r="VJ566" s="226"/>
      <c r="VK566" s="226"/>
      <c r="VL566" s="226"/>
      <c r="VM566" s="226"/>
      <c r="VN566" s="226"/>
      <c r="VO566" s="226"/>
      <c r="VP566" s="226"/>
      <c r="VQ566" s="226"/>
      <c r="VR566" s="226"/>
      <c r="VS566" s="226"/>
      <c r="VT566" s="226"/>
      <c r="VU566" s="226"/>
      <c r="VV566" s="226"/>
      <c r="VW566" s="226"/>
      <c r="VX566" s="226"/>
      <c r="VY566" s="226"/>
      <c r="VZ566" s="226"/>
      <c r="WA566" s="226"/>
      <c r="WB566" s="226"/>
      <c r="WC566" s="226"/>
      <c r="WD566" s="226"/>
      <c r="WE566" s="226"/>
      <c r="WF566" s="226"/>
      <c r="WG566" s="226"/>
      <c r="WH566" s="226"/>
      <c r="WI566" s="226"/>
      <c r="WJ566" s="226"/>
      <c r="WK566" s="226"/>
      <c r="WL566" s="226"/>
      <c r="WM566" s="226"/>
      <c r="WN566" s="226"/>
      <c r="WO566" s="226"/>
      <c r="WP566" s="226"/>
      <c r="WQ566" s="226"/>
      <c r="WR566" s="226"/>
      <c r="WS566" s="226"/>
      <c r="WT566" s="226"/>
      <c r="WU566" s="226"/>
      <c r="WV566" s="226"/>
      <c r="WW566" s="226"/>
      <c r="WX566" s="226"/>
      <c r="WY566" s="226"/>
      <c r="WZ566" s="226"/>
      <c r="XA566" s="226"/>
      <c r="XB566" s="226"/>
      <c r="XC566" s="226"/>
      <c r="XD566" s="226"/>
      <c r="XE566" s="226"/>
      <c r="XF566" s="226"/>
      <c r="XG566" s="226"/>
      <c r="XH566" s="226"/>
      <c r="XI566" s="226"/>
      <c r="XJ566" s="226"/>
      <c r="XK566" s="226"/>
      <c r="XL566" s="226"/>
      <c r="XM566" s="226"/>
      <c r="XN566" s="226"/>
      <c r="XO566" s="226"/>
      <c r="XP566" s="226"/>
      <c r="XQ566" s="226"/>
      <c r="XR566" s="226"/>
      <c r="XS566" s="226"/>
      <c r="XT566" s="226"/>
      <c r="XU566" s="226"/>
      <c r="XV566" s="226"/>
      <c r="XW566" s="226"/>
      <c r="XX566" s="226"/>
      <c r="XY566" s="226"/>
      <c r="XZ566" s="226"/>
      <c r="YA566" s="226"/>
      <c r="YB566" s="226"/>
      <c r="YC566" s="226"/>
      <c r="YD566" s="226"/>
      <c r="YE566" s="226"/>
      <c r="YF566" s="226"/>
      <c r="YG566" s="226"/>
      <c r="YH566" s="226"/>
      <c r="YI566" s="226"/>
      <c r="YJ566" s="226"/>
      <c r="YK566" s="226"/>
      <c r="YL566" s="226"/>
      <c r="YM566" s="226"/>
      <c r="YN566" s="226"/>
      <c r="YO566" s="226"/>
      <c r="YP566" s="226"/>
      <c r="YQ566" s="226"/>
      <c r="YR566" s="226"/>
      <c r="YS566" s="226"/>
      <c r="YT566" s="226"/>
      <c r="YU566" s="226"/>
      <c r="YV566" s="226"/>
      <c r="YW566" s="226"/>
      <c r="YX566" s="226"/>
      <c r="YY566" s="226"/>
      <c r="YZ566" s="226"/>
      <c r="ZA566" s="226"/>
      <c r="ZB566" s="226"/>
      <c r="ZC566" s="226"/>
      <c r="ZD566" s="226"/>
      <c r="ZE566" s="226"/>
      <c r="ZF566" s="226"/>
      <c r="ZG566" s="226"/>
      <c r="ZH566" s="226"/>
      <c r="ZI566" s="226"/>
      <c r="ZJ566" s="226"/>
      <c r="ZK566" s="226"/>
      <c r="ZL566" s="226"/>
      <c r="ZM566" s="226"/>
      <c r="ZN566" s="226"/>
      <c r="ZO566" s="226"/>
      <c r="ZP566" s="226"/>
      <c r="ZQ566" s="226"/>
      <c r="ZR566" s="226"/>
      <c r="ZS566" s="226"/>
      <c r="ZT566" s="226"/>
      <c r="ZU566" s="226"/>
      <c r="ZV566" s="226"/>
      <c r="ZW566" s="226"/>
      <c r="ZX566" s="226"/>
      <c r="ZY566" s="226"/>
      <c r="ZZ566" s="226"/>
      <c r="AAA566" s="226"/>
      <c r="AAB566" s="226"/>
      <c r="AAC566" s="226"/>
      <c r="AAD566" s="226"/>
      <c r="AAE566" s="226"/>
      <c r="AAF566" s="226"/>
      <c r="AAG566" s="226"/>
      <c r="AAH566" s="226"/>
      <c r="AAI566" s="226"/>
      <c r="AAJ566" s="226"/>
      <c r="AAK566" s="226"/>
      <c r="AAL566" s="226"/>
      <c r="AAM566" s="226"/>
      <c r="AAN566" s="226"/>
      <c r="AAO566" s="226"/>
      <c r="AAP566" s="226"/>
      <c r="AAQ566" s="226"/>
      <c r="AAR566" s="226"/>
      <c r="AAS566" s="226"/>
      <c r="AAT566" s="226"/>
      <c r="AAU566" s="226"/>
      <c r="AAV566" s="226"/>
      <c r="AAW566" s="226"/>
      <c r="AAX566" s="226"/>
      <c r="AAY566" s="226"/>
      <c r="AAZ566" s="226"/>
      <c r="ABA566" s="226"/>
      <c r="ABB566" s="226"/>
      <c r="ABC566" s="226"/>
      <c r="ABD566" s="226"/>
      <c r="ABE566" s="226"/>
      <c r="ABF566" s="226"/>
      <c r="ABG566" s="226"/>
      <c r="ABH566" s="226"/>
      <c r="ABI566" s="226"/>
      <c r="ABJ566" s="226"/>
      <c r="ABK566" s="226"/>
      <c r="ABL566" s="226"/>
      <c r="ABM566" s="226"/>
      <c r="ABN566" s="226"/>
      <c r="ABO566" s="226"/>
      <c r="ABP566" s="226"/>
      <c r="ABQ566" s="226"/>
      <c r="ABR566" s="226"/>
      <c r="ABS566" s="226"/>
      <c r="ABT566" s="226"/>
      <c r="ABU566" s="226"/>
      <c r="ABV566" s="226"/>
      <c r="ABW566" s="226"/>
      <c r="ABX566" s="226"/>
      <c r="ABY566" s="226"/>
      <c r="ABZ566" s="226"/>
      <c r="ACA566" s="226"/>
      <c r="ACB566" s="226"/>
      <c r="ACC566" s="226"/>
      <c r="ACD566" s="226"/>
      <c r="ACE566" s="226"/>
      <c r="ACF566" s="226"/>
      <c r="ACG566" s="226"/>
      <c r="ACH566" s="226"/>
      <c r="ACI566" s="226"/>
      <c r="ACJ566" s="226"/>
      <c r="ACK566" s="226"/>
      <c r="ACL566" s="226"/>
      <c r="ACM566" s="226"/>
      <c r="ACN566" s="226"/>
      <c r="ACO566" s="226"/>
      <c r="ACP566" s="226"/>
      <c r="ACQ566" s="226"/>
      <c r="ACR566" s="226"/>
      <c r="ACS566" s="226"/>
      <c r="ACT566" s="226"/>
      <c r="ACU566" s="226"/>
      <c r="ACV566" s="226"/>
      <c r="ACW566" s="226"/>
      <c r="ACX566" s="226"/>
      <c r="ACY566" s="226"/>
      <c r="ACZ566" s="226"/>
      <c r="ADA566" s="226"/>
      <c r="ADB566" s="226"/>
      <c r="ADC566" s="226"/>
      <c r="ADD566" s="226"/>
      <c r="ADE566" s="226"/>
      <c r="ADF566" s="226"/>
      <c r="ADG566" s="226"/>
      <c r="ADH566" s="226"/>
      <c r="ADI566" s="226"/>
      <c r="ADJ566" s="226"/>
      <c r="ADK566" s="226"/>
      <c r="ADL566" s="226"/>
      <c r="ADM566" s="226"/>
      <c r="ADN566" s="226"/>
      <c r="ADO566" s="226"/>
      <c r="ADP566" s="226"/>
      <c r="ADQ566" s="226"/>
      <c r="ADR566" s="226"/>
      <c r="ADS566" s="226"/>
      <c r="ADT566" s="226"/>
      <c r="ADU566" s="226"/>
      <c r="ADV566" s="226"/>
      <c r="ADW566" s="226"/>
      <c r="ADX566" s="226"/>
      <c r="ADY566" s="226"/>
      <c r="ADZ566" s="226"/>
      <c r="AEA566" s="226"/>
      <c r="AEB566" s="226"/>
      <c r="AEC566" s="226"/>
      <c r="AED566" s="226"/>
      <c r="AEE566" s="226"/>
      <c r="AEF566" s="226"/>
      <c r="AEG566" s="226"/>
      <c r="AEH566" s="226"/>
      <c r="AEI566" s="226"/>
      <c r="AEJ566" s="226"/>
      <c r="AEK566" s="226"/>
      <c r="AEL566" s="226"/>
      <c r="AEM566" s="226"/>
      <c r="AEN566" s="226"/>
      <c r="AEO566" s="226"/>
      <c r="AEP566" s="226"/>
      <c r="AEQ566" s="226"/>
      <c r="AER566" s="226"/>
      <c r="AES566" s="226"/>
      <c r="AET566" s="226"/>
      <c r="AEU566" s="226"/>
      <c r="AEV566" s="226"/>
      <c r="AEW566" s="226"/>
      <c r="AEX566" s="226"/>
      <c r="AEY566" s="226"/>
      <c r="AEZ566" s="226"/>
      <c r="AFA566" s="226"/>
      <c r="AFB566" s="226"/>
      <c r="AFC566" s="226"/>
      <c r="AFD566" s="226"/>
      <c r="AFE566" s="226"/>
      <c r="AFF566" s="226"/>
      <c r="AFG566" s="226"/>
      <c r="AFH566" s="226"/>
      <c r="AFI566" s="226"/>
      <c r="AFJ566" s="226"/>
      <c r="AFK566" s="226"/>
      <c r="AFL566" s="226"/>
      <c r="AFM566" s="226"/>
      <c r="AFN566" s="226"/>
      <c r="AFO566" s="226"/>
      <c r="AFP566" s="226"/>
      <c r="AFQ566" s="226"/>
      <c r="AFR566" s="226"/>
      <c r="AFS566" s="226"/>
      <c r="AFT566" s="226"/>
      <c r="AFU566" s="226"/>
      <c r="AFV566" s="226"/>
      <c r="AFW566" s="226"/>
      <c r="AFX566" s="226"/>
      <c r="AFY566" s="226"/>
      <c r="AFZ566" s="226"/>
      <c r="AGA566" s="226"/>
      <c r="AGB566" s="226"/>
      <c r="AGC566" s="226"/>
      <c r="AGD566" s="226"/>
      <c r="AGE566" s="226"/>
      <c r="AGF566" s="226"/>
      <c r="AGG566" s="226"/>
      <c r="AGH566" s="226"/>
      <c r="AGI566" s="226"/>
      <c r="AGJ566" s="226"/>
      <c r="AGK566" s="226"/>
      <c r="AGL566" s="226"/>
      <c r="AGM566" s="226"/>
      <c r="AGN566" s="226"/>
      <c r="AGO566" s="226"/>
      <c r="AGP566" s="226"/>
      <c r="AGQ566" s="226"/>
      <c r="AGR566" s="226"/>
      <c r="AGS566" s="226"/>
      <c r="AGT566" s="226"/>
      <c r="AGU566" s="226"/>
      <c r="AGV566" s="226"/>
      <c r="AGW566" s="226"/>
      <c r="AGX566" s="226"/>
      <c r="AGY566" s="226"/>
      <c r="AGZ566" s="226"/>
      <c r="AHA566" s="226"/>
      <c r="AHB566" s="226"/>
      <c r="AHC566" s="226"/>
      <c r="AHD566" s="226"/>
      <c r="AHE566" s="226"/>
      <c r="AHF566" s="226"/>
      <c r="AHG566" s="226"/>
      <c r="AHH566" s="226"/>
      <c r="AHI566" s="226"/>
      <c r="AHJ566" s="226"/>
      <c r="AHK566" s="226"/>
      <c r="AHL566" s="226"/>
      <c r="AHM566" s="226"/>
      <c r="AHN566" s="226"/>
      <c r="AHO566" s="226"/>
      <c r="AHP566" s="226"/>
      <c r="AHQ566" s="226"/>
      <c r="AHR566" s="226"/>
      <c r="AHS566" s="226"/>
      <c r="AHT566" s="226"/>
      <c r="AHU566" s="226"/>
      <c r="AHV566" s="226"/>
      <c r="AHW566" s="226"/>
      <c r="AHX566" s="226"/>
      <c r="AHY566" s="226"/>
      <c r="AHZ566" s="226"/>
      <c r="AIA566" s="226"/>
      <c r="AIB566" s="226"/>
      <c r="AIC566" s="226"/>
      <c r="AID566" s="226"/>
      <c r="AIE566" s="226"/>
      <c r="AIF566" s="226"/>
      <c r="AIG566" s="226"/>
      <c r="AIH566" s="226"/>
      <c r="AII566" s="226"/>
      <c r="AIJ566" s="226"/>
      <c r="AIK566" s="226"/>
      <c r="AIL566" s="226"/>
      <c r="AIM566" s="226"/>
      <c r="AIN566" s="226"/>
      <c r="AIO566" s="226"/>
      <c r="AIP566" s="226"/>
      <c r="AIQ566" s="226"/>
      <c r="AIR566" s="226"/>
      <c r="AIS566" s="226"/>
      <c r="AIT566" s="226"/>
      <c r="AIU566" s="226"/>
      <c r="AIV566" s="226"/>
      <c r="AIW566" s="226"/>
      <c r="AIX566" s="226"/>
      <c r="AIY566" s="226"/>
      <c r="AIZ566" s="226"/>
      <c r="AJA566" s="226"/>
      <c r="AJB566" s="226"/>
      <c r="AJC566" s="226"/>
      <c r="AJD566" s="226"/>
      <c r="AJE566" s="226"/>
      <c r="AJF566" s="226"/>
      <c r="AJG566" s="226"/>
      <c r="AJH566" s="226"/>
      <c r="AJI566" s="226"/>
      <c r="AJJ566" s="226"/>
      <c r="AJK566" s="226"/>
      <c r="AJL566" s="226"/>
      <c r="AJM566" s="226"/>
      <c r="AJN566" s="226"/>
      <c r="AJO566" s="226"/>
      <c r="AJP566" s="226"/>
      <c r="AJQ566" s="226"/>
      <c r="AJR566" s="226"/>
      <c r="AJS566" s="226"/>
      <c r="AJT566" s="226"/>
      <c r="AJU566" s="226"/>
      <c r="AJV566" s="226"/>
      <c r="AJW566" s="226"/>
      <c r="AJX566" s="226"/>
      <c r="AJY566" s="226"/>
      <c r="AJZ566" s="226"/>
      <c r="AKA566" s="226"/>
      <c r="AKB566" s="226"/>
      <c r="AKC566" s="226"/>
      <c r="AKD566" s="226"/>
      <c r="AKE566" s="226"/>
      <c r="AKF566" s="226"/>
      <c r="AKG566" s="226"/>
      <c r="AKH566" s="226"/>
      <c r="AKI566" s="226"/>
      <c r="AKJ566" s="226"/>
      <c r="AKK566" s="226"/>
      <c r="AKL566" s="226"/>
      <c r="AKM566" s="226"/>
      <c r="AKN566" s="226"/>
      <c r="AKO566" s="226"/>
      <c r="AKP566" s="226"/>
      <c r="AKQ566" s="226"/>
      <c r="AKR566" s="226"/>
      <c r="AKS566" s="226"/>
      <c r="AKT566" s="226"/>
      <c r="AKU566" s="226"/>
      <c r="AKV566" s="226"/>
      <c r="AKW566" s="226"/>
      <c r="AKX566" s="226"/>
      <c r="AKY566" s="226"/>
      <c r="AKZ566" s="226"/>
      <c r="ALA566" s="226"/>
      <c r="ALB566" s="226"/>
      <c r="ALC566" s="226"/>
      <c r="ALD566" s="226"/>
      <c r="ALE566" s="226"/>
      <c r="ALF566" s="226"/>
      <c r="ALG566" s="226"/>
      <c r="ALH566" s="226"/>
      <c r="ALI566" s="226"/>
      <c r="ALJ566" s="226"/>
      <c r="ALK566" s="226"/>
      <c r="ALL566" s="226"/>
      <c r="ALM566" s="226"/>
      <c r="ALN566" s="226"/>
      <c r="ALO566" s="226"/>
      <c r="ALP566" s="226"/>
      <c r="ALQ566" s="226"/>
      <c r="ALR566" s="226"/>
      <c r="ALS566" s="226"/>
      <c r="ALT566" s="226"/>
      <c r="ALU566" s="226"/>
      <c r="ALV566" s="226"/>
      <c r="ALW566" s="226"/>
      <c r="ALX566" s="226"/>
      <c r="ALY566" s="226"/>
      <c r="ALZ566" s="226"/>
      <c r="AMA566" s="226"/>
      <c r="AMB566" s="226"/>
      <c r="AMC566" s="226"/>
      <c r="AMD566" s="226"/>
      <c r="AME566" s="226"/>
      <c r="AMF566" s="226"/>
      <c r="AMG566" s="226"/>
      <c r="AMH566" s="226"/>
      <c r="AMI566" s="226"/>
      <c r="AMJ566" s="226"/>
      <c r="AMK566" s="226"/>
      <c r="AML566" s="226"/>
      <c r="AMM566" s="226"/>
      <c r="AMN566" s="226"/>
      <c r="AMO566" s="226"/>
      <c r="AMP566" s="226"/>
      <c r="AMQ566" s="226"/>
      <c r="AMR566" s="226"/>
      <c r="AMS566" s="226"/>
      <c r="AMT566" s="226"/>
      <c r="AMU566" s="226"/>
      <c r="AMV566" s="226"/>
      <c r="AMW566" s="226"/>
      <c r="AMX566" s="226"/>
    </row>
    <row r="567" spans="1:1038" s="288" customFormat="1" ht="18" customHeight="1">
      <c r="A567" s="409" t="s">
        <v>2065</v>
      </c>
      <c r="B567" s="227" t="s">
        <v>1647</v>
      </c>
      <c r="C567" s="227"/>
      <c r="D567" s="227" t="s">
        <v>1279</v>
      </c>
      <c r="E567" s="227">
        <v>76</v>
      </c>
      <c r="F567" s="227">
        <v>4</v>
      </c>
      <c r="G567" s="570" t="str">
        <f t="shared" si="220"/>
        <v>76-4</v>
      </c>
      <c r="H567" s="227">
        <v>0</v>
      </c>
      <c r="I567" s="479">
        <v>75</v>
      </c>
      <c r="J567" s="477">
        <f t="shared" si="177"/>
        <v>1</v>
      </c>
      <c r="K567" s="478" t="str">
        <f>IF(J568=1,IF(((VLOOKUP($G567,[1]Depth_Lookup!A$3:J$410,9,FALSE))-(I567/100))=0,"Good",IF(((VLOOKUP($G567,[1]Depth_Lookup!$A$3:$J$550,9,FALSE))-(I567/100))&gt;0,"Too Short","Too Long")))</f>
        <v>Good</v>
      </c>
      <c r="L567" s="171">
        <f>(VLOOKUP($G567,Depth_Lookup!$A$3:$J$410,10,FALSE))+(H567/100)</f>
        <v>190.92</v>
      </c>
      <c r="M567" s="171">
        <f>(VLOOKUP($G567,Depth_Lookup!$A$3:$J$410,10,FALSE))+(I567/100)</f>
        <v>191.67</v>
      </c>
      <c r="N567" s="230" t="s">
        <v>2116</v>
      </c>
      <c r="O567" s="227">
        <v>3</v>
      </c>
      <c r="P567" s="227" t="s">
        <v>853</v>
      </c>
      <c r="Q567" s="227" t="s">
        <v>125</v>
      </c>
      <c r="R567" s="286" t="str">
        <f t="shared" si="175"/>
        <v>SerpentinizedHarzburgite</v>
      </c>
      <c r="S567" s="227" t="s">
        <v>115</v>
      </c>
      <c r="T567" s="227" t="s">
        <v>700</v>
      </c>
      <c r="U567" s="227" t="s">
        <v>108</v>
      </c>
      <c r="V567" s="227" t="s">
        <v>509</v>
      </c>
      <c r="W567" s="227" t="s">
        <v>102</v>
      </c>
      <c r="X567" s="286">
        <f>VLOOKUP(W567,[1]definitions_list_lookup!A$13:B$19,2,0)</f>
        <v>5</v>
      </c>
      <c r="Y567" s="227" t="s">
        <v>90</v>
      </c>
      <c r="Z567" s="227" t="s">
        <v>91</v>
      </c>
      <c r="AA567" s="227"/>
      <c r="AB567" s="227"/>
      <c r="AC567" s="227"/>
      <c r="AD567" s="227"/>
      <c r="AE567" s="233"/>
      <c r="AF567" s="570" t="e">
        <f>VLOOKUP(AE567,[1]definitions_list_mag!$V$12:$W$15,2,0)</f>
        <v>#N/A</v>
      </c>
      <c r="AG567" s="237"/>
      <c r="AH567" s="227"/>
      <c r="AI567" s="240">
        <v>74</v>
      </c>
      <c r="AJ567" s="227"/>
      <c r="AK567" s="227"/>
      <c r="AL567" s="227"/>
      <c r="AM567" s="227"/>
      <c r="AN567" s="227"/>
      <c r="AO567" s="240"/>
      <c r="AP567" s="227"/>
      <c r="AQ567" s="227"/>
      <c r="AR567" s="227"/>
      <c r="AS567" s="227"/>
      <c r="AT567" s="227"/>
      <c r="AU567" s="240"/>
      <c r="AV567" s="227"/>
      <c r="AW567" s="227"/>
      <c r="AX567" s="227"/>
      <c r="AY567" s="227"/>
      <c r="AZ567" s="227"/>
      <c r="BA567" s="240">
        <v>25</v>
      </c>
      <c r="BB567" s="227">
        <v>6</v>
      </c>
      <c r="BC567" s="227">
        <v>5</v>
      </c>
      <c r="BD567" s="227" t="s">
        <v>110</v>
      </c>
      <c r="BE567" s="227" t="s">
        <v>103</v>
      </c>
      <c r="BF567" s="227"/>
      <c r="BG567" s="240"/>
      <c r="BH567" s="227"/>
      <c r="BI567" s="227"/>
      <c r="BJ567" s="227"/>
      <c r="BK567" s="227"/>
      <c r="BL567" s="227"/>
      <c r="BM567" s="240">
        <v>1</v>
      </c>
      <c r="BN567" s="227">
        <v>2</v>
      </c>
      <c r="BO567" s="227">
        <v>0.8</v>
      </c>
      <c r="BP567" s="227" t="s">
        <v>110</v>
      </c>
      <c r="BQ567" s="227" t="s">
        <v>103</v>
      </c>
      <c r="BR567" s="227"/>
      <c r="BS567" s="227"/>
      <c r="BT567" s="227"/>
      <c r="BU567" s="227"/>
      <c r="BV567" s="227"/>
      <c r="BW567" s="227"/>
      <c r="BX567" s="227"/>
      <c r="BY567" s="240"/>
      <c r="BZ567" s="227"/>
      <c r="CA567" s="227"/>
      <c r="CB567" s="227"/>
      <c r="CC567" s="227"/>
      <c r="CD567" s="227"/>
      <c r="CE567" s="227" t="s">
        <v>2117</v>
      </c>
      <c r="CF567" s="290">
        <f t="shared" si="178"/>
        <v>100</v>
      </c>
      <c r="CG567" s="148"/>
      <c r="CH567" s="571" t="s">
        <v>2118</v>
      </c>
      <c r="CI567" s="571">
        <v>95</v>
      </c>
      <c r="CJ567" s="571" t="s">
        <v>514</v>
      </c>
      <c r="CK567" s="572" t="s">
        <v>2119</v>
      </c>
      <c r="CL567" s="572"/>
      <c r="CM567" s="572"/>
      <c r="CN567" s="572"/>
      <c r="CO567" s="572"/>
      <c r="CP567" s="572"/>
      <c r="CQ567" s="572"/>
      <c r="CR567" s="572"/>
      <c r="CS567" s="572"/>
      <c r="CT567" s="572"/>
      <c r="CU567" s="572"/>
      <c r="CV567" s="572"/>
      <c r="CW567" s="572"/>
      <c r="CX567" s="572"/>
      <c r="CY567" s="572"/>
      <c r="CZ567" s="572"/>
      <c r="DA567" s="572"/>
      <c r="DB567" s="572">
        <v>81</v>
      </c>
      <c r="DC567" s="577">
        <v>15</v>
      </c>
      <c r="DD567" s="572"/>
      <c r="DE567" s="572"/>
      <c r="DF567" s="572"/>
      <c r="DG567" s="572"/>
      <c r="DH567" s="572"/>
      <c r="DI567" s="572"/>
      <c r="DJ567" s="572">
        <v>4</v>
      </c>
      <c r="DK567" s="208"/>
      <c r="DL567" s="148"/>
      <c r="DM567" s="572"/>
      <c r="DN567" s="572"/>
      <c r="DO567" s="574"/>
      <c r="DP567" s="575"/>
      <c r="DQ567" s="576"/>
      <c r="DR567" s="574"/>
      <c r="DS567" s="576"/>
      <c r="DT567" s="283" t="s">
        <v>2120</v>
      </c>
      <c r="DU567" s="577"/>
      <c r="DV567" s="577"/>
      <c r="DW567" s="291" t="e">
        <f>VLOOKUP(P567,[1]definitions_list_lookup!$K$30:$L$54,2,0)</f>
        <v>#N/A</v>
      </c>
      <c r="DX567" s="578" t="s">
        <v>2121</v>
      </c>
      <c r="DY567" s="578" t="s">
        <v>2122</v>
      </c>
      <c r="DZ567" s="154"/>
      <c r="EA567" s="154"/>
      <c r="EB567" s="229"/>
      <c r="EC567" s="292"/>
      <c r="ED567" s="229" t="s">
        <v>2517</v>
      </c>
      <c r="EE567" s="293"/>
      <c r="EF567" s="294"/>
      <c r="EG567" s="293"/>
      <c r="EH567" s="295"/>
      <c r="EI567" s="296"/>
      <c r="EJ567" s="297"/>
      <c r="EK567" s="298"/>
      <c r="EL567" s="293"/>
      <c r="EM567" s="295"/>
      <c r="EN567" s="295" t="s">
        <v>1448</v>
      </c>
      <c r="EO567" s="321"/>
      <c r="EP567" s="321"/>
      <c r="EQ567" s="321"/>
      <c r="ER567" s="321"/>
      <c r="ES567" s="321"/>
      <c r="ET567" s="321"/>
      <c r="EU567" s="321"/>
      <c r="EV567" s="408">
        <v>30</v>
      </c>
      <c r="EW567" s="408">
        <v>270</v>
      </c>
      <c r="EX567" s="408">
        <v>10</v>
      </c>
      <c r="EY567" s="408">
        <v>180</v>
      </c>
      <c r="EZ567" s="192">
        <f t="shared" si="185"/>
        <v>73.016946654031358</v>
      </c>
      <c r="FA567" s="192">
        <f t="shared" si="186"/>
        <v>73.016946654031358</v>
      </c>
      <c r="FB567" s="192">
        <f t="shared" si="187"/>
        <v>58.88163357754528</v>
      </c>
      <c r="FC567" s="192">
        <f t="shared" si="188"/>
        <v>163.01694665403136</v>
      </c>
      <c r="FD567" s="192">
        <f t="shared" si="189"/>
        <v>31.11836642245472</v>
      </c>
      <c r="FE567" s="193">
        <f t="shared" si="190"/>
        <v>253.01694665403136</v>
      </c>
      <c r="FF567" s="194">
        <f t="shared" si="191"/>
        <v>31.11836642245472</v>
      </c>
      <c r="FG567" s="293"/>
      <c r="FH567" s="295"/>
      <c r="FI567" s="778">
        <f t="shared" si="192"/>
        <v>0</v>
      </c>
      <c r="FJ567" s="779">
        <f t="shared" si="193"/>
        <v>31.11836642245472</v>
      </c>
      <c r="FK567" s="779">
        <f t="shared" si="194"/>
        <v>58.88163357754528</v>
      </c>
      <c r="FL567" s="780">
        <f t="shared" si="195"/>
        <v>1.027678374881013</v>
      </c>
      <c r="FM567" s="169">
        <f t="shared" si="196"/>
        <v>0.85610146350469651</v>
      </c>
      <c r="FN567" s="783">
        <f t="shared" si="197"/>
        <v>0</v>
      </c>
      <c r="FO567" s="227"/>
      <c r="FP567" s="227"/>
      <c r="FQ567" s="227"/>
      <c r="FR567" s="227"/>
      <c r="FS567" s="227"/>
      <c r="FT567" s="227"/>
      <c r="FU567" s="227"/>
      <c r="FV567" s="227"/>
      <c r="FW567" s="227"/>
      <c r="FX567" s="227"/>
      <c r="FY567" s="227"/>
      <c r="FZ567" s="227"/>
      <c r="GA567" s="227"/>
      <c r="GB567" s="227"/>
      <c r="GC567" s="227"/>
      <c r="GD567" s="227"/>
      <c r="GE567" s="227"/>
      <c r="GF567" s="227"/>
      <c r="GG567" s="227"/>
      <c r="GH567" s="227"/>
      <c r="GI567" s="227"/>
      <c r="GJ567" s="227"/>
      <c r="GK567" s="227"/>
      <c r="GL567" s="227"/>
      <c r="GM567" s="227"/>
      <c r="GN567" s="227"/>
      <c r="GO567" s="227"/>
      <c r="GP567" s="227"/>
      <c r="GQ567" s="227"/>
      <c r="GR567" s="227"/>
      <c r="GS567" s="227"/>
      <c r="GT567" s="227"/>
      <c r="GU567" s="227"/>
      <c r="GV567" s="227"/>
      <c r="GW567" s="227"/>
      <c r="GX567" s="227"/>
      <c r="GY567" s="227"/>
      <c r="GZ567" s="227"/>
      <c r="HA567" s="227"/>
      <c r="HB567" s="227"/>
      <c r="HC567" s="227"/>
      <c r="HD567" s="227"/>
      <c r="HE567" s="227"/>
      <c r="HF567" s="227"/>
      <c r="HG567" s="227"/>
      <c r="HH567" s="227"/>
      <c r="HI567" s="227"/>
      <c r="HJ567" s="227"/>
      <c r="HK567" s="227"/>
      <c r="HL567" s="227"/>
      <c r="HM567" s="227"/>
      <c r="HN567" s="227"/>
      <c r="HO567" s="227"/>
      <c r="HP567" s="227"/>
      <c r="HQ567" s="227"/>
      <c r="HR567" s="227"/>
      <c r="HS567" s="227"/>
      <c r="HT567" s="227"/>
      <c r="HU567" s="227"/>
      <c r="HV567" s="227"/>
      <c r="HW567" s="227"/>
      <c r="HX567" s="227"/>
      <c r="HY567" s="227"/>
      <c r="HZ567" s="227"/>
      <c r="IA567" s="227"/>
      <c r="IB567" s="227"/>
      <c r="IC567" s="227"/>
      <c r="ID567" s="227"/>
      <c r="IE567" s="227"/>
      <c r="IF567" s="227"/>
      <c r="IG567" s="227"/>
      <c r="IH567" s="227"/>
      <c r="II567" s="227"/>
      <c r="IJ567" s="227"/>
      <c r="IK567" s="227"/>
      <c r="IL567" s="227"/>
      <c r="IM567" s="227"/>
      <c r="IN567" s="227"/>
      <c r="IO567" s="227"/>
      <c r="IP567" s="227"/>
      <c r="IQ567" s="227"/>
      <c r="IR567" s="227"/>
      <c r="IS567" s="227"/>
      <c r="IT567" s="227"/>
      <c r="IU567" s="227"/>
      <c r="IV567" s="227"/>
      <c r="IW567" s="227"/>
      <c r="IX567" s="227"/>
      <c r="IY567" s="227"/>
      <c r="IZ567" s="227"/>
      <c r="JA567" s="227"/>
      <c r="JB567" s="227"/>
      <c r="JC567" s="227"/>
      <c r="JD567" s="227"/>
      <c r="JE567" s="227"/>
      <c r="JF567" s="227"/>
      <c r="JG567" s="227"/>
      <c r="JH567" s="227"/>
      <c r="JI567" s="227"/>
      <c r="JJ567" s="227"/>
      <c r="JK567" s="227"/>
      <c r="JL567" s="227"/>
      <c r="JM567" s="227"/>
      <c r="JN567" s="227"/>
      <c r="JO567" s="227"/>
      <c r="JP567" s="227"/>
      <c r="JQ567" s="227"/>
      <c r="JR567" s="227"/>
      <c r="JS567" s="227"/>
      <c r="JT567" s="227"/>
      <c r="JU567" s="227"/>
      <c r="JV567" s="227"/>
      <c r="JW567" s="227"/>
      <c r="JX567" s="227"/>
      <c r="JY567" s="227"/>
      <c r="JZ567" s="227"/>
      <c r="KA567" s="227"/>
      <c r="KB567" s="227"/>
      <c r="KC567" s="227"/>
      <c r="KD567" s="227"/>
      <c r="KE567" s="227"/>
      <c r="KF567" s="227"/>
      <c r="KG567" s="227"/>
      <c r="KH567" s="227"/>
      <c r="KI567" s="227"/>
      <c r="KJ567" s="227"/>
      <c r="KK567" s="227"/>
      <c r="KL567" s="227"/>
      <c r="KM567" s="227"/>
      <c r="KN567" s="227"/>
      <c r="KO567" s="227"/>
      <c r="KP567" s="227"/>
      <c r="KQ567" s="227"/>
      <c r="KR567" s="227"/>
      <c r="KS567" s="227"/>
      <c r="KT567" s="227"/>
      <c r="KU567" s="227"/>
      <c r="KV567" s="227"/>
      <c r="KW567" s="227"/>
      <c r="KX567" s="227"/>
      <c r="KY567" s="227"/>
      <c r="KZ567" s="227"/>
      <c r="LA567" s="227"/>
      <c r="LB567" s="227"/>
      <c r="LC567" s="227"/>
      <c r="LD567" s="227"/>
      <c r="LE567" s="227"/>
      <c r="LF567" s="227"/>
      <c r="LG567" s="227"/>
      <c r="LH567" s="227"/>
      <c r="LI567" s="227"/>
      <c r="LJ567" s="227"/>
      <c r="LK567" s="227"/>
      <c r="LL567" s="227"/>
      <c r="LM567" s="227"/>
      <c r="LN567" s="227"/>
      <c r="LO567" s="227"/>
      <c r="LP567" s="227"/>
      <c r="LQ567" s="227"/>
      <c r="LR567" s="227"/>
      <c r="LS567" s="227"/>
      <c r="LT567" s="227"/>
      <c r="LU567" s="227"/>
      <c r="LV567" s="227"/>
      <c r="LW567" s="227"/>
      <c r="LX567" s="227"/>
      <c r="LY567" s="227"/>
      <c r="LZ567" s="227"/>
      <c r="MA567" s="227"/>
      <c r="MB567" s="227"/>
      <c r="MC567" s="227"/>
      <c r="MD567" s="227"/>
      <c r="ME567" s="227"/>
      <c r="MF567" s="227"/>
      <c r="MG567" s="227"/>
      <c r="MH567" s="227"/>
      <c r="MI567" s="227"/>
      <c r="MJ567" s="227"/>
      <c r="MK567" s="227"/>
      <c r="ML567" s="227"/>
      <c r="MM567" s="227"/>
      <c r="MN567" s="227"/>
      <c r="MO567" s="227"/>
      <c r="MP567" s="227"/>
      <c r="MQ567" s="227"/>
      <c r="MR567" s="227"/>
      <c r="MS567" s="227"/>
      <c r="MT567" s="227"/>
      <c r="MU567" s="227"/>
      <c r="MV567" s="227"/>
      <c r="MW567" s="227"/>
      <c r="MX567" s="227"/>
      <c r="MY567" s="227"/>
      <c r="MZ567" s="227"/>
      <c r="NA567" s="227"/>
      <c r="NB567" s="227"/>
      <c r="NC567" s="227"/>
      <c r="ND567" s="227"/>
      <c r="NE567" s="227"/>
      <c r="NF567" s="227"/>
      <c r="NG567" s="227"/>
      <c r="NH567" s="227"/>
      <c r="NI567" s="227"/>
      <c r="NJ567" s="227"/>
      <c r="NK567" s="227"/>
      <c r="NL567" s="227"/>
      <c r="NM567" s="227"/>
      <c r="NN567" s="227"/>
      <c r="NO567" s="227"/>
      <c r="NP567" s="227"/>
      <c r="NQ567" s="227"/>
      <c r="NR567" s="227"/>
      <c r="NS567" s="227"/>
      <c r="NT567" s="227"/>
      <c r="NU567" s="227"/>
      <c r="NV567" s="227"/>
      <c r="NW567" s="227"/>
      <c r="NX567" s="227"/>
      <c r="NY567" s="227"/>
      <c r="NZ567" s="227"/>
      <c r="OA567" s="227"/>
      <c r="OB567" s="227"/>
      <c r="OC567" s="227"/>
      <c r="OD567" s="227"/>
      <c r="OE567" s="227"/>
      <c r="OF567" s="227"/>
      <c r="OG567" s="227"/>
      <c r="OH567" s="227"/>
      <c r="OI567" s="227"/>
      <c r="OJ567" s="227"/>
      <c r="OK567" s="227"/>
      <c r="OL567" s="227"/>
      <c r="OM567" s="227"/>
      <c r="ON567" s="227"/>
      <c r="OO567" s="227"/>
      <c r="OP567" s="227"/>
      <c r="OQ567" s="227"/>
      <c r="OR567" s="227"/>
      <c r="OS567" s="227"/>
      <c r="OT567" s="227"/>
      <c r="OU567" s="227"/>
      <c r="OV567" s="227"/>
      <c r="OW567" s="227"/>
      <c r="OX567" s="227"/>
      <c r="OY567" s="227"/>
      <c r="OZ567" s="227"/>
      <c r="PA567" s="227"/>
      <c r="PB567" s="227"/>
      <c r="PC567" s="227"/>
      <c r="PD567" s="227"/>
      <c r="PE567" s="227"/>
      <c r="PF567" s="227"/>
      <c r="PG567" s="227"/>
      <c r="PH567" s="227"/>
      <c r="PI567" s="227"/>
      <c r="PJ567" s="227"/>
      <c r="PK567" s="227"/>
      <c r="PL567" s="227"/>
      <c r="PM567" s="227"/>
      <c r="PN567" s="227"/>
      <c r="PO567" s="227"/>
      <c r="PP567" s="227"/>
      <c r="PQ567" s="227"/>
      <c r="PR567" s="227"/>
      <c r="PS567" s="227"/>
      <c r="PT567" s="227"/>
      <c r="PU567" s="227"/>
      <c r="PV567" s="227"/>
      <c r="PW567" s="227"/>
      <c r="PX567" s="227"/>
      <c r="PY567" s="227"/>
      <c r="PZ567" s="227"/>
      <c r="QA567" s="227"/>
      <c r="QB567" s="227"/>
      <c r="QC567" s="227"/>
      <c r="QD567" s="227"/>
      <c r="QE567" s="227"/>
      <c r="QF567" s="227"/>
      <c r="QG567" s="227"/>
      <c r="QH567" s="227"/>
      <c r="QI567" s="227"/>
      <c r="QJ567" s="227"/>
      <c r="QK567" s="227"/>
      <c r="QL567" s="227"/>
      <c r="QM567" s="227"/>
      <c r="QN567" s="227"/>
      <c r="QO567" s="227"/>
      <c r="QP567" s="227"/>
      <c r="QQ567" s="227"/>
      <c r="QR567" s="227"/>
      <c r="QS567" s="227"/>
      <c r="QT567" s="227"/>
      <c r="QU567" s="227"/>
      <c r="QV567" s="227"/>
      <c r="QW567" s="227"/>
      <c r="QX567" s="227"/>
      <c r="QY567" s="227"/>
      <c r="QZ567" s="227"/>
      <c r="RA567" s="227"/>
      <c r="RB567" s="227"/>
      <c r="RC567" s="227"/>
      <c r="RD567" s="227"/>
      <c r="RE567" s="227"/>
      <c r="RF567" s="227"/>
      <c r="RG567" s="227"/>
      <c r="RH567" s="227"/>
      <c r="RI567" s="227"/>
      <c r="RJ567" s="227"/>
      <c r="RK567" s="227"/>
      <c r="RL567" s="227"/>
      <c r="RM567" s="227"/>
      <c r="RN567" s="227"/>
      <c r="RO567" s="227"/>
      <c r="RP567" s="227"/>
      <c r="RQ567" s="227"/>
      <c r="RR567" s="227"/>
      <c r="RS567" s="227"/>
      <c r="RT567" s="227"/>
      <c r="RU567" s="227"/>
      <c r="RV567" s="227"/>
      <c r="RW567" s="227"/>
      <c r="RX567" s="227"/>
      <c r="RY567" s="227"/>
      <c r="RZ567" s="227"/>
      <c r="SA567" s="227"/>
      <c r="SB567" s="227"/>
      <c r="SC567" s="227"/>
      <c r="SD567" s="227"/>
      <c r="SE567" s="227"/>
      <c r="SF567" s="227"/>
      <c r="SG567" s="227"/>
      <c r="SH567" s="227"/>
      <c r="SI567" s="227"/>
      <c r="SJ567" s="227"/>
      <c r="SK567" s="227"/>
      <c r="SL567" s="227"/>
      <c r="SM567" s="227"/>
      <c r="SN567" s="227"/>
      <c r="SO567" s="227"/>
      <c r="SP567" s="227"/>
      <c r="SQ567" s="227"/>
      <c r="SR567" s="227"/>
      <c r="SS567" s="227"/>
      <c r="ST567" s="227"/>
      <c r="SU567" s="227"/>
      <c r="SV567" s="227"/>
      <c r="SW567" s="227"/>
      <c r="SX567" s="227"/>
      <c r="SY567" s="227"/>
      <c r="SZ567" s="227"/>
      <c r="TA567" s="227"/>
      <c r="TB567" s="227"/>
      <c r="TC567" s="227"/>
      <c r="TD567" s="227"/>
      <c r="TE567" s="227"/>
      <c r="TF567" s="227"/>
      <c r="TG567" s="227"/>
      <c r="TH567" s="227"/>
      <c r="TI567" s="227"/>
      <c r="TJ567" s="227"/>
      <c r="TK567" s="227"/>
      <c r="TL567" s="227"/>
      <c r="TM567" s="227"/>
      <c r="TN567" s="227"/>
      <c r="TO567" s="227"/>
      <c r="TP567" s="227"/>
      <c r="TQ567" s="227"/>
      <c r="TR567" s="227"/>
      <c r="TS567" s="227"/>
      <c r="TT567" s="227"/>
      <c r="TU567" s="227"/>
      <c r="TV567" s="227"/>
      <c r="TW567" s="227"/>
      <c r="TX567" s="227"/>
      <c r="TY567" s="227"/>
      <c r="TZ567" s="227"/>
      <c r="UA567" s="227"/>
      <c r="UB567" s="227"/>
      <c r="UC567" s="227"/>
      <c r="UD567" s="227"/>
      <c r="UE567" s="227"/>
      <c r="UF567" s="227"/>
      <c r="UG567" s="227"/>
      <c r="UH567" s="227"/>
      <c r="UI567" s="227"/>
      <c r="UJ567" s="227"/>
      <c r="UK567" s="227"/>
      <c r="UL567" s="227"/>
      <c r="UM567" s="227"/>
      <c r="UN567" s="227"/>
      <c r="UO567" s="227"/>
      <c r="UP567" s="227"/>
      <c r="UQ567" s="227"/>
      <c r="UR567" s="227"/>
      <c r="US567" s="227"/>
      <c r="UT567" s="227"/>
      <c r="UU567" s="227"/>
      <c r="UV567" s="227"/>
      <c r="UW567" s="227"/>
      <c r="UX567" s="227"/>
      <c r="UY567" s="227"/>
      <c r="UZ567" s="227"/>
      <c r="VA567" s="227"/>
      <c r="VB567" s="227"/>
      <c r="VC567" s="227"/>
      <c r="VD567" s="227"/>
      <c r="VE567" s="227"/>
      <c r="VF567" s="227"/>
      <c r="VG567" s="227"/>
      <c r="VH567" s="227"/>
      <c r="VI567" s="227"/>
      <c r="VJ567" s="227"/>
      <c r="VK567" s="227"/>
      <c r="VL567" s="227"/>
      <c r="VM567" s="227"/>
      <c r="VN567" s="227"/>
      <c r="VO567" s="227"/>
      <c r="VP567" s="227"/>
      <c r="VQ567" s="227"/>
      <c r="VR567" s="227"/>
      <c r="VS567" s="227"/>
      <c r="VT567" s="227"/>
      <c r="VU567" s="227"/>
      <c r="VV567" s="227"/>
      <c r="VW567" s="227"/>
      <c r="VX567" s="227"/>
      <c r="VY567" s="227"/>
      <c r="VZ567" s="227"/>
      <c r="WA567" s="227"/>
      <c r="WB567" s="227"/>
      <c r="WC567" s="227"/>
      <c r="WD567" s="227"/>
      <c r="WE567" s="227"/>
      <c r="WF567" s="227"/>
      <c r="WG567" s="227"/>
      <c r="WH567" s="227"/>
      <c r="WI567" s="227"/>
      <c r="WJ567" s="227"/>
      <c r="WK567" s="227"/>
      <c r="WL567" s="227"/>
      <c r="WM567" s="227"/>
      <c r="WN567" s="227"/>
      <c r="WO567" s="227"/>
      <c r="WP567" s="227"/>
      <c r="WQ567" s="227"/>
      <c r="WR567" s="227"/>
      <c r="WS567" s="227"/>
      <c r="WT567" s="227"/>
      <c r="WU567" s="227"/>
      <c r="WV567" s="227"/>
      <c r="WW567" s="227"/>
      <c r="WX567" s="227"/>
      <c r="WY567" s="227"/>
      <c r="WZ567" s="227"/>
      <c r="XA567" s="227"/>
      <c r="XB567" s="227"/>
      <c r="XC567" s="227"/>
      <c r="XD567" s="227"/>
      <c r="XE567" s="227"/>
      <c r="XF567" s="227"/>
      <c r="XG567" s="227"/>
      <c r="XH567" s="227"/>
      <c r="XI567" s="227"/>
      <c r="XJ567" s="227"/>
      <c r="XK567" s="227"/>
      <c r="XL567" s="227"/>
      <c r="XM567" s="227"/>
      <c r="XN567" s="227"/>
      <c r="XO567" s="227"/>
      <c r="XP567" s="227"/>
      <c r="XQ567" s="227"/>
      <c r="XR567" s="227"/>
      <c r="XS567" s="227"/>
      <c r="XT567" s="227"/>
      <c r="XU567" s="227"/>
      <c r="XV567" s="227"/>
      <c r="XW567" s="227"/>
      <c r="XX567" s="227"/>
      <c r="XY567" s="227"/>
      <c r="XZ567" s="227"/>
      <c r="YA567" s="227"/>
      <c r="YB567" s="227"/>
      <c r="YC567" s="227"/>
      <c r="YD567" s="227"/>
      <c r="YE567" s="227"/>
      <c r="YF567" s="227"/>
      <c r="YG567" s="227"/>
      <c r="YH567" s="227"/>
      <c r="YI567" s="227"/>
      <c r="YJ567" s="227"/>
      <c r="YK567" s="227"/>
      <c r="YL567" s="227"/>
      <c r="YM567" s="227"/>
      <c r="YN567" s="227"/>
      <c r="YO567" s="227"/>
      <c r="YP567" s="227"/>
      <c r="YQ567" s="227"/>
      <c r="YR567" s="227"/>
      <c r="YS567" s="227"/>
      <c r="YT567" s="227"/>
      <c r="YU567" s="227"/>
      <c r="YV567" s="227"/>
      <c r="YW567" s="227"/>
      <c r="YX567" s="227"/>
      <c r="YY567" s="227"/>
      <c r="YZ567" s="227"/>
      <c r="ZA567" s="227"/>
      <c r="ZB567" s="227"/>
      <c r="ZC567" s="227"/>
      <c r="ZD567" s="227"/>
      <c r="ZE567" s="227"/>
      <c r="ZF567" s="227"/>
      <c r="ZG567" s="227"/>
      <c r="ZH567" s="227"/>
      <c r="ZI567" s="227"/>
      <c r="ZJ567" s="227"/>
      <c r="ZK567" s="227"/>
      <c r="ZL567" s="227"/>
      <c r="ZM567" s="227"/>
      <c r="ZN567" s="227"/>
      <c r="ZO567" s="227"/>
      <c r="ZP567" s="227"/>
      <c r="ZQ567" s="227"/>
      <c r="ZR567" s="227"/>
      <c r="ZS567" s="227"/>
      <c r="ZT567" s="227"/>
      <c r="ZU567" s="227"/>
      <c r="ZV567" s="227"/>
      <c r="ZW567" s="227"/>
      <c r="ZX567" s="227"/>
      <c r="ZY567" s="227"/>
      <c r="ZZ567" s="227"/>
      <c r="AAA567" s="227"/>
      <c r="AAB567" s="227"/>
      <c r="AAC567" s="227"/>
      <c r="AAD567" s="227"/>
      <c r="AAE567" s="227"/>
      <c r="AAF567" s="227"/>
      <c r="AAG567" s="227"/>
      <c r="AAH567" s="227"/>
      <c r="AAI567" s="227"/>
      <c r="AAJ567" s="227"/>
      <c r="AAK567" s="227"/>
      <c r="AAL567" s="227"/>
      <c r="AAM567" s="227"/>
      <c r="AAN567" s="227"/>
      <c r="AAO567" s="227"/>
      <c r="AAP567" s="227"/>
      <c r="AAQ567" s="227"/>
      <c r="AAR567" s="227"/>
      <c r="AAS567" s="227"/>
      <c r="AAT567" s="227"/>
      <c r="AAU567" s="227"/>
      <c r="AAV567" s="227"/>
      <c r="AAW567" s="227"/>
      <c r="AAX567" s="227"/>
      <c r="AAY567" s="227"/>
      <c r="AAZ567" s="227"/>
      <c r="ABA567" s="227"/>
      <c r="ABB567" s="227"/>
      <c r="ABC567" s="227"/>
      <c r="ABD567" s="227"/>
      <c r="ABE567" s="227"/>
      <c r="ABF567" s="227"/>
      <c r="ABG567" s="227"/>
      <c r="ABH567" s="227"/>
      <c r="ABI567" s="227"/>
      <c r="ABJ567" s="227"/>
      <c r="ABK567" s="227"/>
      <c r="ABL567" s="227"/>
      <c r="ABM567" s="227"/>
      <c r="ABN567" s="227"/>
      <c r="ABO567" s="227"/>
      <c r="ABP567" s="227"/>
      <c r="ABQ567" s="227"/>
      <c r="ABR567" s="227"/>
      <c r="ABS567" s="227"/>
      <c r="ABT567" s="227"/>
      <c r="ABU567" s="227"/>
      <c r="ABV567" s="227"/>
      <c r="ABW567" s="227"/>
      <c r="ABX567" s="227"/>
      <c r="ABY567" s="227"/>
      <c r="ABZ567" s="227"/>
      <c r="ACA567" s="227"/>
      <c r="ACB567" s="227"/>
      <c r="ACC567" s="227"/>
      <c r="ACD567" s="227"/>
      <c r="ACE567" s="227"/>
      <c r="ACF567" s="227"/>
      <c r="ACG567" s="227"/>
      <c r="ACH567" s="227"/>
      <c r="ACI567" s="227"/>
      <c r="ACJ567" s="227"/>
      <c r="ACK567" s="227"/>
      <c r="ACL567" s="227"/>
      <c r="ACM567" s="227"/>
      <c r="ACN567" s="227"/>
      <c r="ACO567" s="227"/>
      <c r="ACP567" s="227"/>
      <c r="ACQ567" s="227"/>
      <c r="ACR567" s="227"/>
      <c r="ACS567" s="227"/>
      <c r="ACT567" s="227"/>
      <c r="ACU567" s="227"/>
      <c r="ACV567" s="227"/>
      <c r="ACW567" s="227"/>
      <c r="ACX567" s="227"/>
      <c r="ACY567" s="227"/>
      <c r="ACZ567" s="227"/>
      <c r="ADA567" s="227"/>
      <c r="ADB567" s="227"/>
      <c r="ADC567" s="227"/>
      <c r="ADD567" s="227"/>
      <c r="ADE567" s="227"/>
      <c r="ADF567" s="227"/>
      <c r="ADG567" s="227"/>
      <c r="ADH567" s="227"/>
      <c r="ADI567" s="227"/>
      <c r="ADJ567" s="227"/>
      <c r="ADK567" s="227"/>
      <c r="ADL567" s="227"/>
      <c r="ADM567" s="227"/>
      <c r="ADN567" s="227"/>
      <c r="ADO567" s="227"/>
      <c r="ADP567" s="227"/>
      <c r="ADQ567" s="227"/>
      <c r="ADR567" s="227"/>
      <c r="ADS567" s="227"/>
      <c r="ADT567" s="227"/>
      <c r="ADU567" s="227"/>
      <c r="ADV567" s="227"/>
      <c r="ADW567" s="227"/>
      <c r="ADX567" s="227"/>
      <c r="ADY567" s="227"/>
      <c r="ADZ567" s="227"/>
      <c r="AEA567" s="227"/>
      <c r="AEB567" s="227"/>
      <c r="AEC567" s="227"/>
      <c r="AED567" s="227"/>
      <c r="AEE567" s="227"/>
      <c r="AEF567" s="227"/>
      <c r="AEG567" s="227"/>
      <c r="AEH567" s="227"/>
      <c r="AEI567" s="227"/>
      <c r="AEJ567" s="227"/>
      <c r="AEK567" s="227"/>
      <c r="AEL567" s="227"/>
      <c r="AEM567" s="227"/>
      <c r="AEN567" s="227"/>
      <c r="AEO567" s="227"/>
      <c r="AEP567" s="227"/>
      <c r="AEQ567" s="227"/>
      <c r="AER567" s="227"/>
      <c r="AES567" s="227"/>
      <c r="AET567" s="227"/>
      <c r="AEU567" s="227"/>
      <c r="AEV567" s="227"/>
      <c r="AEW567" s="227"/>
      <c r="AEX567" s="227"/>
      <c r="AEY567" s="227"/>
      <c r="AEZ567" s="227"/>
      <c r="AFA567" s="227"/>
      <c r="AFB567" s="227"/>
      <c r="AFC567" s="227"/>
      <c r="AFD567" s="227"/>
      <c r="AFE567" s="227"/>
      <c r="AFF567" s="227"/>
      <c r="AFG567" s="227"/>
      <c r="AFH567" s="227"/>
      <c r="AFI567" s="227"/>
      <c r="AFJ567" s="227"/>
      <c r="AFK567" s="227"/>
      <c r="AFL567" s="227"/>
      <c r="AFM567" s="227"/>
      <c r="AFN567" s="227"/>
      <c r="AFO567" s="227"/>
      <c r="AFP567" s="227"/>
      <c r="AFQ567" s="227"/>
      <c r="AFR567" s="227"/>
      <c r="AFS567" s="227"/>
      <c r="AFT567" s="227"/>
      <c r="AFU567" s="227"/>
      <c r="AFV567" s="227"/>
      <c r="AFW567" s="227"/>
      <c r="AFX567" s="227"/>
      <c r="AFY567" s="227"/>
      <c r="AFZ567" s="227"/>
      <c r="AGA567" s="227"/>
      <c r="AGB567" s="227"/>
      <c r="AGC567" s="227"/>
      <c r="AGD567" s="227"/>
      <c r="AGE567" s="227"/>
      <c r="AGF567" s="227"/>
      <c r="AGG567" s="227"/>
      <c r="AGH567" s="227"/>
      <c r="AGI567" s="227"/>
      <c r="AGJ567" s="227"/>
      <c r="AGK567" s="227"/>
      <c r="AGL567" s="227"/>
      <c r="AGM567" s="227"/>
      <c r="AGN567" s="227"/>
      <c r="AGO567" s="227"/>
      <c r="AGP567" s="227"/>
      <c r="AGQ567" s="227"/>
      <c r="AGR567" s="227"/>
      <c r="AGS567" s="227"/>
      <c r="AGT567" s="227"/>
      <c r="AGU567" s="227"/>
      <c r="AGV567" s="227"/>
      <c r="AGW567" s="227"/>
      <c r="AGX567" s="227"/>
      <c r="AGY567" s="227"/>
      <c r="AGZ567" s="227"/>
      <c r="AHA567" s="227"/>
      <c r="AHB567" s="227"/>
      <c r="AHC567" s="227"/>
      <c r="AHD567" s="227"/>
      <c r="AHE567" s="227"/>
      <c r="AHF567" s="227"/>
      <c r="AHG567" s="227"/>
      <c r="AHH567" s="227"/>
      <c r="AHI567" s="227"/>
      <c r="AHJ567" s="227"/>
      <c r="AHK567" s="227"/>
      <c r="AHL567" s="227"/>
      <c r="AHM567" s="227"/>
      <c r="AHN567" s="227"/>
      <c r="AHO567" s="227"/>
      <c r="AHP567" s="227"/>
      <c r="AHQ567" s="227"/>
      <c r="AHR567" s="227"/>
      <c r="AHS567" s="227"/>
      <c r="AHT567" s="227"/>
      <c r="AHU567" s="227"/>
      <c r="AHV567" s="227"/>
      <c r="AHW567" s="227"/>
      <c r="AHX567" s="227"/>
      <c r="AHY567" s="227"/>
      <c r="AHZ567" s="227"/>
      <c r="AIA567" s="227"/>
      <c r="AIB567" s="227"/>
      <c r="AIC567" s="227"/>
      <c r="AID567" s="227"/>
      <c r="AIE567" s="227"/>
      <c r="AIF567" s="227"/>
      <c r="AIG567" s="227"/>
      <c r="AIH567" s="227"/>
      <c r="AII567" s="227"/>
      <c r="AIJ567" s="227"/>
      <c r="AIK567" s="227"/>
      <c r="AIL567" s="227"/>
      <c r="AIM567" s="227"/>
      <c r="AIN567" s="227"/>
      <c r="AIO567" s="227"/>
      <c r="AIP567" s="227"/>
      <c r="AIQ567" s="227"/>
      <c r="AIR567" s="227"/>
      <c r="AIS567" s="227"/>
      <c r="AIT567" s="227"/>
      <c r="AIU567" s="227"/>
      <c r="AIV567" s="227"/>
      <c r="AIW567" s="227"/>
      <c r="AIX567" s="227"/>
      <c r="AIY567" s="227"/>
      <c r="AIZ567" s="227"/>
      <c r="AJA567" s="227"/>
      <c r="AJB567" s="227"/>
      <c r="AJC567" s="227"/>
      <c r="AJD567" s="227"/>
      <c r="AJE567" s="227"/>
      <c r="AJF567" s="227"/>
      <c r="AJG567" s="227"/>
      <c r="AJH567" s="227"/>
      <c r="AJI567" s="227"/>
      <c r="AJJ567" s="227"/>
      <c r="AJK567" s="227"/>
      <c r="AJL567" s="227"/>
      <c r="AJM567" s="227"/>
      <c r="AJN567" s="227"/>
      <c r="AJO567" s="227"/>
      <c r="AJP567" s="227"/>
      <c r="AJQ567" s="227"/>
      <c r="AJR567" s="227"/>
      <c r="AJS567" s="227"/>
      <c r="AJT567" s="227"/>
      <c r="AJU567" s="227"/>
      <c r="AJV567" s="227"/>
      <c r="AJW567" s="227"/>
      <c r="AJX567" s="227"/>
      <c r="AJY567" s="227"/>
      <c r="AJZ567" s="227"/>
      <c r="AKA567" s="227"/>
      <c r="AKB567" s="227"/>
      <c r="AKC567" s="227"/>
      <c r="AKD567" s="227"/>
      <c r="AKE567" s="227"/>
      <c r="AKF567" s="227"/>
      <c r="AKG567" s="227"/>
      <c r="AKH567" s="227"/>
      <c r="AKI567" s="227"/>
      <c r="AKJ567" s="227"/>
      <c r="AKK567" s="227"/>
      <c r="AKL567" s="227"/>
      <c r="AKM567" s="227"/>
      <c r="AKN567" s="227"/>
      <c r="AKO567" s="227"/>
      <c r="AKP567" s="227"/>
      <c r="AKQ567" s="227"/>
      <c r="AKR567" s="227"/>
      <c r="AKS567" s="227"/>
      <c r="AKT567" s="227"/>
      <c r="AKU567" s="227"/>
      <c r="AKV567" s="227"/>
      <c r="AKW567" s="227"/>
      <c r="AKX567" s="227"/>
      <c r="AKY567" s="227"/>
      <c r="AKZ567" s="227"/>
      <c r="ALA567" s="227"/>
      <c r="ALB567" s="227"/>
      <c r="ALC567" s="227"/>
      <c r="ALD567" s="227"/>
      <c r="ALE567" s="227"/>
      <c r="ALF567" s="227"/>
      <c r="ALG567" s="227"/>
      <c r="ALH567" s="227"/>
      <c r="ALI567" s="227"/>
      <c r="ALJ567" s="227"/>
      <c r="ALK567" s="227"/>
      <c r="ALL567" s="227"/>
      <c r="ALM567" s="227"/>
      <c r="ALN567" s="227"/>
      <c r="ALO567" s="227"/>
      <c r="ALP567" s="227"/>
      <c r="ALQ567" s="227"/>
      <c r="ALR567" s="227"/>
      <c r="ALS567" s="227"/>
      <c r="ALT567" s="227"/>
      <c r="ALU567" s="227"/>
      <c r="ALV567" s="227"/>
      <c r="ALW567" s="227"/>
      <c r="ALX567" s="227"/>
      <c r="ALY567" s="227"/>
      <c r="ALZ567" s="227"/>
      <c r="AMA567" s="227"/>
      <c r="AMB567" s="227"/>
      <c r="AMC567" s="227"/>
      <c r="AMD567" s="227"/>
      <c r="AME567" s="227"/>
      <c r="AMF567" s="227"/>
      <c r="AMG567" s="227"/>
      <c r="AMH567" s="227"/>
      <c r="AMI567" s="227"/>
      <c r="AMJ567" s="227"/>
      <c r="AMK567" s="227"/>
      <c r="AML567" s="227"/>
      <c r="AMM567" s="227"/>
      <c r="AMN567" s="227"/>
      <c r="AMO567" s="227"/>
      <c r="AMP567" s="227"/>
      <c r="AMQ567" s="227"/>
      <c r="AMR567" s="227"/>
      <c r="AMS567" s="227"/>
      <c r="AMT567" s="227"/>
      <c r="AMU567" s="227"/>
      <c r="AMV567" s="227"/>
      <c r="AMW567" s="227"/>
      <c r="AMX567" s="227"/>
    </row>
    <row r="568" spans="1:1038" ht="18" customHeight="1">
      <c r="A568" s="389" t="s">
        <v>2065</v>
      </c>
      <c r="B568" s="226" t="s">
        <v>1647</v>
      </c>
      <c r="C568" s="226"/>
      <c r="D568" s="226" t="s">
        <v>1279</v>
      </c>
      <c r="E568" s="226">
        <v>77</v>
      </c>
      <c r="F568" s="226">
        <v>1</v>
      </c>
      <c r="G568" s="558" t="str">
        <f t="shared" si="220"/>
        <v>77-1</v>
      </c>
      <c r="H568" s="226">
        <v>0</v>
      </c>
      <c r="I568">
        <v>70</v>
      </c>
      <c r="J568" s="544">
        <f t="shared" si="177"/>
        <v>1</v>
      </c>
      <c r="K568" s="545" t="b">
        <f>IF(J569=1,IF(((VLOOKUP($G568,[1]Depth_Lookup!A$3:J$410,9,FALSE))-(I568/100))=0,"Good",IF(((VLOOKUP($G568,[1]Depth_Lookup!$A$3:$J$550,9,FALSE))-(I568/100))&gt;0,"Too Short","Too Long")))</f>
        <v>0</v>
      </c>
      <c r="L568" s="171">
        <f>(VLOOKUP($G568,Depth_Lookup!$A$3:$J$410,10,FALSE))+(H568/100)</f>
        <v>191.7</v>
      </c>
      <c r="M568" s="171">
        <f>(VLOOKUP($G568,Depth_Lookup!$A$3:$J$410,10,FALSE))+(I568/100)</f>
        <v>192.39999999999998</v>
      </c>
      <c r="N568" s="232" t="s">
        <v>2116</v>
      </c>
      <c r="O568" s="226">
        <v>3</v>
      </c>
      <c r="P568" s="226" t="s">
        <v>853</v>
      </c>
      <c r="Q568" s="226" t="s">
        <v>125</v>
      </c>
      <c r="R568" s="391" t="str">
        <f t="shared" si="175"/>
        <v>SerpentinizedHarzburgite</v>
      </c>
      <c r="S568" s="226" t="s">
        <v>94</v>
      </c>
      <c r="T568" s="226"/>
      <c r="U568" s="226"/>
      <c r="V568" s="226"/>
      <c r="W568" s="226" t="s">
        <v>102</v>
      </c>
      <c r="X568" s="391">
        <f>VLOOKUP(W568,[1]definitions_list_lookup!A$13:B$19,2,0)</f>
        <v>5</v>
      </c>
      <c r="Y568" s="226" t="s">
        <v>90</v>
      </c>
      <c r="Z568" s="226" t="s">
        <v>91</v>
      </c>
      <c r="AA568" s="226"/>
      <c r="AB568" s="226"/>
      <c r="AC568" s="226"/>
      <c r="AD568" s="226"/>
      <c r="AE568" s="393"/>
      <c r="AF568" s="558" t="e">
        <f>VLOOKUP(AE568,[1]definitions_list_mag!$V$12:$W$15,2,0)</f>
        <v>#N/A</v>
      </c>
      <c r="AG568" s="394"/>
      <c r="AH568" s="226"/>
      <c r="AI568" s="257">
        <v>80</v>
      </c>
      <c r="AJ568" s="226"/>
      <c r="AK568" s="226"/>
      <c r="AL568" s="226"/>
      <c r="AM568" s="226"/>
      <c r="AN568" s="226"/>
      <c r="AO568" s="257"/>
      <c r="AP568" s="226"/>
      <c r="AQ568" s="226"/>
      <c r="AR568" s="226"/>
      <c r="AS568" s="226"/>
      <c r="AT568" s="226"/>
      <c r="AU568" s="257"/>
      <c r="AV568" s="226"/>
      <c r="AW568" s="226"/>
      <c r="AX568" s="226"/>
      <c r="AY568" s="226"/>
      <c r="AZ568" s="226"/>
      <c r="BA568" s="257">
        <v>20</v>
      </c>
      <c r="BB568" s="226">
        <v>6</v>
      </c>
      <c r="BC568" s="226">
        <v>5</v>
      </c>
      <c r="BD568" s="226" t="s">
        <v>110</v>
      </c>
      <c r="BE568" s="226" t="s">
        <v>103</v>
      </c>
      <c r="BF568" s="226" t="s">
        <v>2113</v>
      </c>
      <c r="BG568" s="257"/>
      <c r="BH568" s="226"/>
      <c r="BI568" s="226"/>
      <c r="BJ568" s="226"/>
      <c r="BK568" s="226"/>
      <c r="BL568" s="226"/>
      <c r="BM568" s="257"/>
      <c r="BN568" s="226"/>
      <c r="BO568" s="226"/>
      <c r="BP568" s="226"/>
      <c r="BQ568" s="226"/>
      <c r="BR568" s="226" t="s">
        <v>2123</v>
      </c>
      <c r="BS568" s="226"/>
      <c r="BT568" s="226"/>
      <c r="BU568" s="226"/>
      <c r="BV568" s="226"/>
      <c r="BW568" s="226"/>
      <c r="BX568" s="226"/>
      <c r="BY568" s="257"/>
      <c r="BZ568" s="226"/>
      <c r="CA568" s="226"/>
      <c r="CB568" s="226"/>
      <c r="CC568" s="226"/>
      <c r="CD568" s="226"/>
      <c r="CE568" s="226" t="s">
        <v>2124</v>
      </c>
      <c r="CF568" s="399">
        <f t="shared" si="178"/>
        <v>100</v>
      </c>
      <c r="CG568" s="259"/>
      <c r="CH568" s="559" t="s">
        <v>2118</v>
      </c>
      <c r="CI568" s="559">
        <v>95</v>
      </c>
      <c r="CJ568" s="559" t="s">
        <v>514</v>
      </c>
      <c r="CK568" s="560" t="s">
        <v>2119</v>
      </c>
      <c r="CL568" s="560"/>
      <c r="CM568" s="560"/>
      <c r="CN568" s="560"/>
      <c r="CO568" s="560"/>
      <c r="CP568" s="560"/>
      <c r="CQ568" s="560"/>
      <c r="CR568" s="560"/>
      <c r="CS568" s="560"/>
      <c r="CT568" s="560"/>
      <c r="CU568" s="560"/>
      <c r="CV568" s="560"/>
      <c r="CW568" s="560"/>
      <c r="CX568" s="560"/>
      <c r="CY568" s="560"/>
      <c r="CZ568" s="560"/>
      <c r="DA568" s="560"/>
      <c r="DB568" s="560">
        <v>81</v>
      </c>
      <c r="DC568" s="566">
        <v>15</v>
      </c>
      <c r="DD568" s="560"/>
      <c r="DE568" s="560"/>
      <c r="DF568" s="560"/>
      <c r="DG568" s="560"/>
      <c r="DH568" s="560"/>
      <c r="DI568" s="560"/>
      <c r="DJ568" s="560">
        <v>4</v>
      </c>
      <c r="DK568" s="396"/>
      <c r="DL568" s="259"/>
      <c r="DM568" s="560"/>
      <c r="DN568" s="560"/>
      <c r="DO568" s="563"/>
      <c r="DP568" s="564"/>
      <c r="DQ568" s="565"/>
      <c r="DR568" s="563"/>
      <c r="DS568" s="565"/>
      <c r="DT568" s="543" t="s">
        <v>2125</v>
      </c>
      <c r="DU568" s="566"/>
      <c r="DV568" s="566"/>
      <c r="DW568" s="400" t="e">
        <f>VLOOKUP(P568,[1]definitions_list_lookup!$K$30:$L$54,2,0)</f>
        <v>#N/A</v>
      </c>
      <c r="DX568" s="567" t="s">
        <v>2121</v>
      </c>
      <c r="DY568" s="567" t="s">
        <v>2122</v>
      </c>
      <c r="DZ568" s="155"/>
      <c r="EA568" s="155"/>
      <c r="ED568" s="229" t="s">
        <v>2517</v>
      </c>
      <c r="EE568" s="140"/>
      <c r="EG568" s="140"/>
      <c r="EI568" s="218"/>
      <c r="EJ568" s="143"/>
      <c r="EK568" s="221"/>
      <c r="EM568" s="109"/>
      <c r="EN568" s="109"/>
      <c r="EZ568" s="192" t="e">
        <f t="shared" si="185"/>
        <v>#DIV/0!</v>
      </c>
      <c r="FA568" s="192" t="e">
        <f t="shared" si="186"/>
        <v>#DIV/0!</v>
      </c>
      <c r="FB568" s="192" t="e">
        <f t="shared" si="187"/>
        <v>#DIV/0!</v>
      </c>
      <c r="FC568" s="192" t="e">
        <f t="shared" si="188"/>
        <v>#DIV/0!</v>
      </c>
      <c r="FD568" s="192" t="e">
        <f t="shared" si="189"/>
        <v>#DIV/0!</v>
      </c>
      <c r="FE568" s="193" t="e">
        <f t="shared" si="190"/>
        <v>#DIV/0!</v>
      </c>
      <c r="FF568" s="194" t="e">
        <f t="shared" si="191"/>
        <v>#DIV/0!</v>
      </c>
      <c r="FI568" s="778">
        <f t="shared" si="192"/>
        <v>0</v>
      </c>
      <c r="FJ568" s="779" t="e">
        <f t="shared" si="193"/>
        <v>#DIV/0!</v>
      </c>
      <c r="FK568" s="779" t="e">
        <f t="shared" si="194"/>
        <v>#DIV/0!</v>
      </c>
      <c r="FL568" s="780" t="e">
        <f t="shared" si="195"/>
        <v>#DIV/0!</v>
      </c>
      <c r="FM568" s="169" t="e">
        <f t="shared" si="196"/>
        <v>#DIV/0!</v>
      </c>
      <c r="FN568" s="783" t="e">
        <f t="shared" si="197"/>
        <v>#DIV/0!</v>
      </c>
    </row>
    <row r="569" spans="1:1038" ht="18" customHeight="1">
      <c r="A569" s="389" t="s">
        <v>2065</v>
      </c>
      <c r="B569" s="226" t="s">
        <v>1647</v>
      </c>
      <c r="C569" s="226"/>
      <c r="D569" s="226" t="s">
        <v>1279</v>
      </c>
      <c r="E569" s="226">
        <v>77</v>
      </c>
      <c r="F569" s="226">
        <v>1</v>
      </c>
      <c r="G569" s="558" t="str">
        <f t="shared" si="220"/>
        <v>77-1</v>
      </c>
      <c r="H569" s="226">
        <v>70</v>
      </c>
      <c r="I569">
        <v>71</v>
      </c>
      <c r="J569" s="544">
        <f t="shared" si="177"/>
        <v>0</v>
      </c>
      <c r="K569" s="545" t="b">
        <f>IF(J570=1,IF(((VLOOKUP($G569,[1]Depth_Lookup!A$3:J$410,9,FALSE))-(I569/100))=0,"Good",IF(((VLOOKUP($G569,[1]Depth_Lookup!$A$3:$J$550,9,FALSE))-(I569/100))&gt;0,"Too Short","Too Long")))</f>
        <v>0</v>
      </c>
      <c r="L569" s="171">
        <f>(VLOOKUP($G569,Depth_Lookup!$A$3:$J$410,10,FALSE))+(H569/100)</f>
        <v>192.39999999999998</v>
      </c>
      <c r="M569" s="171">
        <f>(VLOOKUP($G569,Depth_Lookup!$A$3:$J$410,10,FALSE))+(I569/100)</f>
        <v>192.41</v>
      </c>
      <c r="N569" s="232" t="s">
        <v>2116</v>
      </c>
      <c r="O569" s="226"/>
      <c r="P569" s="226"/>
      <c r="Q569" s="226" t="s">
        <v>137</v>
      </c>
      <c r="R569" s="391" t="str">
        <f t="shared" si="175"/>
        <v>Clinopyroxenite</v>
      </c>
      <c r="S569" s="226" t="s">
        <v>98</v>
      </c>
      <c r="T569" s="226"/>
      <c r="U569" s="226" t="s">
        <v>95</v>
      </c>
      <c r="V569" s="226" t="s">
        <v>509</v>
      </c>
      <c r="W569" s="226" t="s">
        <v>102</v>
      </c>
      <c r="X569" s="391">
        <f>VLOOKUP(W569,[1]definitions_list_lookup!A$13:B$19,2,0)</f>
        <v>5</v>
      </c>
      <c r="Y569" s="226" t="s">
        <v>90</v>
      </c>
      <c r="Z569" s="226" t="s">
        <v>91</v>
      </c>
      <c r="AA569" s="226"/>
      <c r="AB569" s="226"/>
      <c r="AC569" s="226"/>
      <c r="AD569" s="226"/>
      <c r="AE569" s="393"/>
      <c r="AF569" s="558" t="e">
        <f>VLOOKUP(AE569,[1]definitions_list_mag!$V$12:$W$15,2,0)</f>
        <v>#N/A</v>
      </c>
      <c r="AG569" s="394"/>
      <c r="AH569" s="226"/>
      <c r="AI569" s="257">
        <v>15</v>
      </c>
      <c r="AJ569" s="226">
        <v>2.5</v>
      </c>
      <c r="AK569" s="226">
        <v>2</v>
      </c>
      <c r="AL569" s="226" t="s">
        <v>1330</v>
      </c>
      <c r="AM569" s="226" t="s">
        <v>1331</v>
      </c>
      <c r="AN569" s="226"/>
      <c r="AO569" s="257"/>
      <c r="AP569" s="226"/>
      <c r="AQ569" s="226"/>
      <c r="AR569" s="226"/>
      <c r="AS569" s="226"/>
      <c r="AT569" s="226"/>
      <c r="AU569" s="257">
        <v>85</v>
      </c>
      <c r="AV569" s="226">
        <v>7</v>
      </c>
      <c r="AW569" s="226">
        <v>5</v>
      </c>
      <c r="AX569" s="226" t="s">
        <v>1330</v>
      </c>
      <c r="AY569" s="226" t="s">
        <v>1331</v>
      </c>
      <c r="AZ569" s="226" t="s">
        <v>1367</v>
      </c>
      <c r="BA569" s="257"/>
      <c r="BB569" s="226"/>
      <c r="BC569" s="226"/>
      <c r="BD569" s="226"/>
      <c r="BE569" s="226"/>
      <c r="BF569" s="226"/>
      <c r="BG569" s="257"/>
      <c r="BH569" s="226"/>
      <c r="BI569" s="226"/>
      <c r="BJ569" s="226"/>
      <c r="BK569" s="226"/>
      <c r="BL569" s="226"/>
      <c r="BM569" s="257"/>
      <c r="BN569" s="226"/>
      <c r="BO569" s="226"/>
      <c r="BP569" s="226"/>
      <c r="BQ569" s="226"/>
      <c r="BR569" s="226"/>
      <c r="BS569" s="226"/>
      <c r="BT569" s="226"/>
      <c r="BU569" s="226"/>
      <c r="BV569" s="226"/>
      <c r="BW569" s="226"/>
      <c r="BX569" s="226"/>
      <c r="BY569" s="257"/>
      <c r="BZ569" s="226"/>
      <c r="CA569" s="226"/>
      <c r="CB569" s="226"/>
      <c r="CC569" s="226"/>
      <c r="CD569" s="226"/>
      <c r="CE569" s="226"/>
      <c r="CF569" s="399">
        <f t="shared" si="178"/>
        <v>100</v>
      </c>
      <c r="CG569" s="259"/>
      <c r="CH569" s="559" t="s">
        <v>2126</v>
      </c>
      <c r="CI569" s="559">
        <v>80</v>
      </c>
      <c r="CJ569" s="559" t="s">
        <v>815</v>
      </c>
      <c r="CK569" s="560"/>
      <c r="CL569" s="560"/>
      <c r="CM569" s="560"/>
      <c r="CN569" s="560"/>
      <c r="CO569" s="560"/>
      <c r="CP569" s="560"/>
      <c r="CQ569" s="560"/>
      <c r="CR569" s="560"/>
      <c r="CS569" s="560"/>
      <c r="CT569" s="560"/>
      <c r="CU569" s="560"/>
      <c r="CV569" s="560"/>
      <c r="CW569" s="560"/>
      <c r="CX569" s="560"/>
      <c r="CY569" s="560"/>
      <c r="CZ569" s="560"/>
      <c r="DA569" s="560"/>
      <c r="DB569" s="560">
        <v>90</v>
      </c>
      <c r="DC569" s="566"/>
      <c r="DD569" s="560"/>
      <c r="DE569" s="560"/>
      <c r="DF569" s="560"/>
      <c r="DG569" s="560"/>
      <c r="DH569" s="560"/>
      <c r="DI569" s="560"/>
      <c r="DJ569" s="560">
        <v>10</v>
      </c>
      <c r="DK569" s="396"/>
      <c r="DL569" s="259"/>
      <c r="DM569" s="560" t="s">
        <v>696</v>
      </c>
      <c r="DN569" s="560">
        <v>11</v>
      </c>
      <c r="DO569" s="563" t="s">
        <v>2127</v>
      </c>
      <c r="DP569" s="564"/>
      <c r="DQ569" s="565"/>
      <c r="DR569" s="563" t="s">
        <v>2128</v>
      </c>
      <c r="DS569" s="565"/>
      <c r="DT569" s="543"/>
      <c r="DU569" s="566">
        <v>6</v>
      </c>
      <c r="DV569" s="566" t="s">
        <v>849</v>
      </c>
      <c r="DW569" s="400" t="e">
        <f>VLOOKUP(P569,[1]definitions_list_lookup!$K$30:$L$54,2,0)</f>
        <v>#N/A</v>
      </c>
      <c r="DX569" s="567" t="s">
        <v>1433</v>
      </c>
      <c r="DY569" s="567" t="s">
        <v>2129</v>
      </c>
      <c r="DZ569" s="155"/>
      <c r="EA569" s="155"/>
      <c r="ED569" s="229" t="s">
        <v>2517</v>
      </c>
      <c r="EE569" s="140"/>
      <c r="EG569" s="140"/>
      <c r="EI569" s="218"/>
      <c r="EJ569" s="143"/>
      <c r="EK569" s="221"/>
      <c r="EM569" s="109"/>
      <c r="EN569" s="109" t="s">
        <v>1448</v>
      </c>
      <c r="EO569" s="144">
        <v>0.6</v>
      </c>
      <c r="EP569" s="144" t="s">
        <v>2054</v>
      </c>
      <c r="EV569" s="112">
        <v>12</v>
      </c>
      <c r="EW569" s="112">
        <v>90</v>
      </c>
      <c r="EX569" s="112">
        <v>38</v>
      </c>
      <c r="EY569" s="112">
        <v>0</v>
      </c>
      <c r="EZ569" s="192">
        <f t="shared" si="185"/>
        <v>-164.78047280871323</v>
      </c>
      <c r="FA569" s="192">
        <f t="shared" si="186"/>
        <v>195.21952719128677</v>
      </c>
      <c r="FB569" s="192">
        <f t="shared" si="187"/>
        <v>51.003475787150109</v>
      </c>
      <c r="FC569" s="192">
        <f t="shared" si="188"/>
        <v>285.21952719128677</v>
      </c>
      <c r="FD569" s="192">
        <f t="shared" si="189"/>
        <v>38.996524212849891</v>
      </c>
      <c r="FE569" s="193">
        <f t="shared" si="190"/>
        <v>15.219527191286772</v>
      </c>
      <c r="FF569" s="194">
        <f t="shared" si="191"/>
        <v>38.996524212849891</v>
      </c>
      <c r="FI569" s="778">
        <f t="shared" si="192"/>
        <v>0.6</v>
      </c>
      <c r="FJ569" s="779">
        <f t="shared" si="193"/>
        <v>38.996524212849891</v>
      </c>
      <c r="FK569" s="779">
        <f t="shared" si="194"/>
        <v>51.003475787150109</v>
      </c>
      <c r="FL569" s="780">
        <f t="shared" si="195"/>
        <v>0.89017858244697601</v>
      </c>
      <c r="FM569" s="169">
        <f t="shared" si="196"/>
        <v>0.77718413707502232</v>
      </c>
      <c r="FN569" s="783">
        <f t="shared" si="197"/>
        <v>0.46631048224501337</v>
      </c>
    </row>
    <row r="570" spans="1:1038" s="288" customFormat="1" ht="18" customHeight="1">
      <c r="A570" s="352" t="s">
        <v>2065</v>
      </c>
      <c r="B570" s="227" t="s">
        <v>1647</v>
      </c>
      <c r="C570" s="227"/>
      <c r="D570" s="227" t="s">
        <v>1279</v>
      </c>
      <c r="E570" s="227">
        <v>77</v>
      </c>
      <c r="F570" s="227">
        <v>1</v>
      </c>
      <c r="G570" s="570" t="str">
        <f t="shared" si="220"/>
        <v>77-1</v>
      </c>
      <c r="H570" s="227">
        <v>71</v>
      </c>
      <c r="I570" s="479">
        <v>95</v>
      </c>
      <c r="J570" s="477">
        <f t="shared" si="177"/>
        <v>0</v>
      </c>
      <c r="K570" s="478" t="str">
        <f>IF(J571=1,IF(((VLOOKUP($G570,[1]Depth_Lookup!A$3:J$410,9,FALSE))-(I570/100))=0,"Good",IF(((VLOOKUP($G570,[1]Depth_Lookup!$A$3:$J$550,9,FALSE))-(I570/100))&gt;0,"Too Short","Too Long")))</f>
        <v>Good</v>
      </c>
      <c r="L570" s="171">
        <f>(VLOOKUP($G570,Depth_Lookup!$A$3:$J$410,10,FALSE))+(H570/100)</f>
        <v>192.41</v>
      </c>
      <c r="M570" s="171">
        <f>(VLOOKUP($G570,Depth_Lookup!$A$3:$J$410,10,FALSE))+(I570/100)</f>
        <v>192.64999999999998</v>
      </c>
      <c r="N570" s="230" t="s">
        <v>2116</v>
      </c>
      <c r="O570" s="227">
        <v>4</v>
      </c>
      <c r="P570" s="227" t="s">
        <v>853</v>
      </c>
      <c r="Q570" s="227" t="s">
        <v>125</v>
      </c>
      <c r="R570" s="286" t="str">
        <f t="shared" si="175"/>
        <v>SerpentinizedHarzburgite</v>
      </c>
      <c r="S570" s="227" t="s">
        <v>98</v>
      </c>
      <c r="T570" s="227" t="s">
        <v>700</v>
      </c>
      <c r="U570" s="227" t="s">
        <v>95</v>
      </c>
      <c r="V570" s="227" t="s">
        <v>509</v>
      </c>
      <c r="W570" s="227" t="s">
        <v>102</v>
      </c>
      <c r="X570" s="286">
        <f>VLOOKUP(W570,[1]definitions_list_lookup!A$13:B$19,2,0)</f>
        <v>5</v>
      </c>
      <c r="Y570" s="227" t="s">
        <v>90</v>
      </c>
      <c r="Z570" s="227" t="s">
        <v>91</v>
      </c>
      <c r="AA570" s="227"/>
      <c r="AB570" s="227"/>
      <c r="AC570" s="227"/>
      <c r="AD570" s="227"/>
      <c r="AE570" s="233"/>
      <c r="AF570" s="570" t="e">
        <f>VLOOKUP(AE570,[1]definitions_list_mag!$V$12:$W$15,2,0)</f>
        <v>#N/A</v>
      </c>
      <c r="AG570" s="237"/>
      <c r="AH570" s="227"/>
      <c r="AI570" s="240">
        <v>80</v>
      </c>
      <c r="AJ570" s="227"/>
      <c r="AK570" s="227"/>
      <c r="AL570" s="227"/>
      <c r="AM570" s="227"/>
      <c r="AN570" s="227"/>
      <c r="AO570" s="240"/>
      <c r="AP570" s="227"/>
      <c r="AQ570" s="227"/>
      <c r="AR570" s="227"/>
      <c r="AS570" s="227"/>
      <c r="AT570" s="227"/>
      <c r="AU570" s="240"/>
      <c r="AV570" s="227"/>
      <c r="AW570" s="227"/>
      <c r="AX570" s="227"/>
      <c r="AY570" s="227"/>
      <c r="AZ570" s="227"/>
      <c r="BA570" s="240">
        <v>20</v>
      </c>
      <c r="BB570" s="227">
        <v>6</v>
      </c>
      <c r="BC570" s="227">
        <v>5</v>
      </c>
      <c r="BD570" s="227" t="s">
        <v>110</v>
      </c>
      <c r="BE570" s="227" t="s">
        <v>103</v>
      </c>
      <c r="BF570" s="227" t="s">
        <v>2113</v>
      </c>
      <c r="BG570" s="240"/>
      <c r="BH570" s="227"/>
      <c r="BI570" s="227"/>
      <c r="BJ570" s="227"/>
      <c r="BK570" s="227"/>
      <c r="BL570" s="227"/>
      <c r="BM570" s="240"/>
      <c r="BN570" s="227"/>
      <c r="BO570" s="227"/>
      <c r="BP570" s="227"/>
      <c r="BQ570" s="227"/>
      <c r="BR570" s="227" t="s">
        <v>2123</v>
      </c>
      <c r="BS570" s="227"/>
      <c r="BT570" s="227"/>
      <c r="BU570" s="227"/>
      <c r="BV570" s="227"/>
      <c r="BW570" s="227"/>
      <c r="BX570" s="227"/>
      <c r="BY570" s="240"/>
      <c r="BZ570" s="227"/>
      <c r="CA570" s="227"/>
      <c r="CB570" s="227"/>
      <c r="CC570" s="227"/>
      <c r="CD570" s="227"/>
      <c r="CE570" s="227" t="s">
        <v>2130</v>
      </c>
      <c r="CF570" s="290">
        <f t="shared" si="178"/>
        <v>100</v>
      </c>
      <c r="CG570" s="148"/>
      <c r="CH570" s="571" t="s">
        <v>2118</v>
      </c>
      <c r="CI570" s="571">
        <v>95</v>
      </c>
      <c r="CJ570" s="571" t="s">
        <v>514</v>
      </c>
      <c r="CK570" s="572" t="s">
        <v>2119</v>
      </c>
      <c r="CL570" s="572"/>
      <c r="CM570" s="572"/>
      <c r="CN570" s="572"/>
      <c r="CO570" s="572"/>
      <c r="CP570" s="572"/>
      <c r="CQ570" s="572"/>
      <c r="CR570" s="572"/>
      <c r="CS570" s="572"/>
      <c r="CT570" s="572"/>
      <c r="CU570" s="572"/>
      <c r="CV570" s="572"/>
      <c r="CW570" s="572"/>
      <c r="CX570" s="572"/>
      <c r="CY570" s="572"/>
      <c r="CZ570" s="572"/>
      <c r="DA570" s="572"/>
      <c r="DB570" s="572">
        <v>81</v>
      </c>
      <c r="DC570" s="577">
        <v>15</v>
      </c>
      <c r="DD570" s="572"/>
      <c r="DE570" s="572"/>
      <c r="DF570" s="572"/>
      <c r="DG570" s="572"/>
      <c r="DH570" s="572"/>
      <c r="DI570" s="572"/>
      <c r="DJ570" s="572">
        <v>4</v>
      </c>
      <c r="DK570" s="208"/>
      <c r="DL570" s="148"/>
      <c r="DM570" s="572"/>
      <c r="DN570" s="572"/>
      <c r="DO570" s="574"/>
      <c r="DP570" s="575"/>
      <c r="DQ570" s="576"/>
      <c r="DR570" s="574"/>
      <c r="DS570" s="576"/>
      <c r="DT570" s="283"/>
      <c r="DU570" s="577"/>
      <c r="DV570" s="577"/>
      <c r="DW570" s="291" t="e">
        <f>VLOOKUP(P570,[1]definitions_list_lookup!$K$30:$L$54,2,0)</f>
        <v>#N/A</v>
      </c>
      <c r="DX570" s="578" t="s">
        <v>2121</v>
      </c>
      <c r="DY570" s="578" t="s">
        <v>2122</v>
      </c>
      <c r="DZ570" s="154"/>
      <c r="EA570" s="154"/>
      <c r="EB570" s="229"/>
      <c r="EC570" s="292"/>
      <c r="ED570" s="229" t="s">
        <v>2517</v>
      </c>
      <c r="EE570" s="293"/>
      <c r="EF570" s="294"/>
      <c r="EG570" s="293"/>
      <c r="EH570" s="295"/>
      <c r="EI570" s="296"/>
      <c r="EJ570" s="297"/>
      <c r="EK570" s="298"/>
      <c r="EL570" s="293"/>
      <c r="EM570" s="295"/>
      <c r="EN570" s="295" t="s">
        <v>1448</v>
      </c>
      <c r="EO570" s="321"/>
      <c r="EP570" s="321"/>
      <c r="EQ570" s="321"/>
      <c r="ER570" s="321"/>
      <c r="ES570" s="321"/>
      <c r="ET570" s="321"/>
      <c r="EU570" s="321"/>
      <c r="EV570" s="112">
        <v>12</v>
      </c>
      <c r="EW570" s="112">
        <v>90</v>
      </c>
      <c r="EX570" s="112">
        <v>38</v>
      </c>
      <c r="EY570" s="112">
        <v>0</v>
      </c>
      <c r="EZ570" s="192">
        <f t="shared" si="185"/>
        <v>-164.78047280871323</v>
      </c>
      <c r="FA570" s="192">
        <f t="shared" si="186"/>
        <v>195.21952719128677</v>
      </c>
      <c r="FB570" s="192">
        <f t="shared" si="187"/>
        <v>51.003475787150109</v>
      </c>
      <c r="FC570" s="192">
        <f t="shared" si="188"/>
        <v>285.21952719128677</v>
      </c>
      <c r="FD570" s="192">
        <f t="shared" si="189"/>
        <v>38.996524212849891</v>
      </c>
      <c r="FE570" s="193">
        <f t="shared" si="190"/>
        <v>15.219527191286772</v>
      </c>
      <c r="FF570" s="194">
        <f t="shared" si="191"/>
        <v>38.996524212849891</v>
      </c>
      <c r="FG570" s="293"/>
      <c r="FH570" s="295"/>
      <c r="FI570" s="778">
        <f t="shared" si="192"/>
        <v>0</v>
      </c>
      <c r="FJ570" s="779">
        <f t="shared" si="193"/>
        <v>38.996524212849891</v>
      </c>
      <c r="FK570" s="779">
        <f t="shared" si="194"/>
        <v>51.003475787150109</v>
      </c>
      <c r="FL570" s="780">
        <f t="shared" si="195"/>
        <v>0.89017858244697601</v>
      </c>
      <c r="FM570" s="169">
        <f t="shared" si="196"/>
        <v>0.77718413707502232</v>
      </c>
      <c r="FN570" s="783">
        <f t="shared" si="197"/>
        <v>0</v>
      </c>
      <c r="FO570" s="227"/>
      <c r="FP570" s="227"/>
      <c r="FQ570" s="227"/>
      <c r="FR570" s="227"/>
      <c r="FS570" s="227"/>
      <c r="FT570" s="227"/>
      <c r="FU570" s="227"/>
      <c r="FV570" s="227"/>
      <c r="FW570" s="227"/>
      <c r="FX570" s="227"/>
      <c r="FY570" s="227"/>
      <c r="FZ570" s="227"/>
      <c r="GA570" s="227"/>
      <c r="GB570" s="227"/>
      <c r="GC570" s="227"/>
      <c r="GD570" s="227"/>
      <c r="GE570" s="227"/>
      <c r="GF570" s="227"/>
      <c r="GG570" s="227"/>
      <c r="GH570" s="227"/>
      <c r="GI570" s="227"/>
      <c r="GJ570" s="227"/>
      <c r="GK570" s="227"/>
      <c r="GL570" s="227"/>
      <c r="GM570" s="227"/>
      <c r="GN570" s="227"/>
      <c r="GO570" s="227"/>
      <c r="GP570" s="227"/>
      <c r="GQ570" s="227"/>
      <c r="GR570" s="227"/>
      <c r="GS570" s="227"/>
      <c r="GT570" s="227"/>
      <c r="GU570" s="227"/>
      <c r="GV570" s="227"/>
      <c r="GW570" s="227"/>
      <c r="GX570" s="227"/>
      <c r="GY570" s="227"/>
      <c r="GZ570" s="227"/>
      <c r="HA570" s="227"/>
      <c r="HB570" s="227"/>
      <c r="HC570" s="227"/>
      <c r="HD570" s="227"/>
      <c r="HE570" s="227"/>
      <c r="HF570" s="227"/>
      <c r="HG570" s="227"/>
      <c r="HH570" s="227"/>
      <c r="HI570" s="227"/>
      <c r="HJ570" s="227"/>
      <c r="HK570" s="227"/>
      <c r="HL570" s="227"/>
      <c r="HM570" s="227"/>
      <c r="HN570" s="227"/>
      <c r="HO570" s="227"/>
      <c r="HP570" s="227"/>
      <c r="HQ570" s="227"/>
      <c r="HR570" s="227"/>
      <c r="HS570" s="227"/>
      <c r="HT570" s="227"/>
      <c r="HU570" s="227"/>
      <c r="HV570" s="227"/>
      <c r="HW570" s="227"/>
      <c r="HX570" s="227"/>
      <c r="HY570" s="227"/>
      <c r="HZ570" s="227"/>
      <c r="IA570" s="227"/>
      <c r="IB570" s="227"/>
      <c r="IC570" s="227"/>
      <c r="ID570" s="227"/>
      <c r="IE570" s="227"/>
      <c r="IF570" s="227"/>
      <c r="IG570" s="227"/>
      <c r="IH570" s="227"/>
      <c r="II570" s="227"/>
      <c r="IJ570" s="227"/>
      <c r="IK570" s="227"/>
      <c r="IL570" s="227"/>
      <c r="IM570" s="227"/>
      <c r="IN570" s="227"/>
      <c r="IO570" s="227"/>
      <c r="IP570" s="227"/>
      <c r="IQ570" s="227"/>
      <c r="IR570" s="227"/>
      <c r="IS570" s="227"/>
      <c r="IT570" s="227"/>
      <c r="IU570" s="227"/>
      <c r="IV570" s="227"/>
      <c r="IW570" s="227"/>
      <c r="IX570" s="227"/>
      <c r="IY570" s="227"/>
      <c r="IZ570" s="227"/>
      <c r="JA570" s="227"/>
      <c r="JB570" s="227"/>
      <c r="JC570" s="227"/>
      <c r="JD570" s="227"/>
      <c r="JE570" s="227"/>
      <c r="JF570" s="227"/>
      <c r="JG570" s="227"/>
      <c r="JH570" s="227"/>
      <c r="JI570" s="227"/>
      <c r="JJ570" s="227"/>
      <c r="JK570" s="227"/>
      <c r="JL570" s="227"/>
      <c r="JM570" s="227"/>
      <c r="JN570" s="227"/>
      <c r="JO570" s="227"/>
      <c r="JP570" s="227"/>
      <c r="JQ570" s="227"/>
      <c r="JR570" s="227"/>
      <c r="JS570" s="227"/>
      <c r="JT570" s="227"/>
      <c r="JU570" s="227"/>
      <c r="JV570" s="227"/>
      <c r="JW570" s="227"/>
      <c r="JX570" s="227"/>
      <c r="JY570" s="227"/>
      <c r="JZ570" s="227"/>
      <c r="KA570" s="227"/>
      <c r="KB570" s="227"/>
      <c r="KC570" s="227"/>
      <c r="KD570" s="227"/>
      <c r="KE570" s="227"/>
      <c r="KF570" s="227"/>
      <c r="KG570" s="227"/>
      <c r="KH570" s="227"/>
      <c r="KI570" s="227"/>
      <c r="KJ570" s="227"/>
      <c r="KK570" s="227"/>
      <c r="KL570" s="227"/>
      <c r="KM570" s="227"/>
      <c r="KN570" s="227"/>
      <c r="KO570" s="227"/>
      <c r="KP570" s="227"/>
      <c r="KQ570" s="227"/>
      <c r="KR570" s="227"/>
      <c r="KS570" s="227"/>
      <c r="KT570" s="227"/>
      <c r="KU570" s="227"/>
      <c r="KV570" s="227"/>
      <c r="KW570" s="227"/>
      <c r="KX570" s="227"/>
      <c r="KY570" s="227"/>
      <c r="KZ570" s="227"/>
      <c r="LA570" s="227"/>
      <c r="LB570" s="227"/>
      <c r="LC570" s="227"/>
      <c r="LD570" s="227"/>
      <c r="LE570" s="227"/>
      <c r="LF570" s="227"/>
      <c r="LG570" s="227"/>
      <c r="LH570" s="227"/>
      <c r="LI570" s="227"/>
      <c r="LJ570" s="227"/>
      <c r="LK570" s="227"/>
      <c r="LL570" s="227"/>
      <c r="LM570" s="227"/>
      <c r="LN570" s="227"/>
      <c r="LO570" s="227"/>
      <c r="LP570" s="227"/>
      <c r="LQ570" s="227"/>
      <c r="LR570" s="227"/>
      <c r="LS570" s="227"/>
      <c r="LT570" s="227"/>
      <c r="LU570" s="227"/>
      <c r="LV570" s="227"/>
      <c r="LW570" s="227"/>
      <c r="LX570" s="227"/>
      <c r="LY570" s="227"/>
      <c r="LZ570" s="227"/>
      <c r="MA570" s="227"/>
      <c r="MB570" s="227"/>
      <c r="MC570" s="227"/>
      <c r="MD570" s="227"/>
      <c r="ME570" s="227"/>
      <c r="MF570" s="227"/>
      <c r="MG570" s="227"/>
      <c r="MH570" s="227"/>
      <c r="MI570" s="227"/>
      <c r="MJ570" s="227"/>
      <c r="MK570" s="227"/>
      <c r="ML570" s="227"/>
      <c r="MM570" s="227"/>
      <c r="MN570" s="227"/>
      <c r="MO570" s="227"/>
      <c r="MP570" s="227"/>
      <c r="MQ570" s="227"/>
      <c r="MR570" s="227"/>
      <c r="MS570" s="227"/>
      <c r="MT570" s="227"/>
      <c r="MU570" s="227"/>
      <c r="MV570" s="227"/>
      <c r="MW570" s="227"/>
      <c r="MX570" s="227"/>
      <c r="MY570" s="227"/>
      <c r="MZ570" s="227"/>
      <c r="NA570" s="227"/>
      <c r="NB570" s="227"/>
      <c r="NC570" s="227"/>
      <c r="ND570" s="227"/>
      <c r="NE570" s="227"/>
      <c r="NF570" s="227"/>
      <c r="NG570" s="227"/>
      <c r="NH570" s="227"/>
      <c r="NI570" s="227"/>
      <c r="NJ570" s="227"/>
      <c r="NK570" s="227"/>
      <c r="NL570" s="227"/>
      <c r="NM570" s="227"/>
      <c r="NN570" s="227"/>
      <c r="NO570" s="227"/>
      <c r="NP570" s="227"/>
      <c r="NQ570" s="227"/>
      <c r="NR570" s="227"/>
      <c r="NS570" s="227"/>
      <c r="NT570" s="227"/>
      <c r="NU570" s="227"/>
      <c r="NV570" s="227"/>
      <c r="NW570" s="227"/>
      <c r="NX570" s="227"/>
      <c r="NY570" s="227"/>
      <c r="NZ570" s="227"/>
      <c r="OA570" s="227"/>
      <c r="OB570" s="227"/>
      <c r="OC570" s="227"/>
      <c r="OD570" s="227"/>
      <c r="OE570" s="227"/>
      <c r="OF570" s="227"/>
      <c r="OG570" s="227"/>
      <c r="OH570" s="227"/>
      <c r="OI570" s="227"/>
      <c r="OJ570" s="227"/>
      <c r="OK570" s="227"/>
      <c r="OL570" s="227"/>
      <c r="OM570" s="227"/>
      <c r="ON570" s="227"/>
      <c r="OO570" s="227"/>
      <c r="OP570" s="227"/>
      <c r="OQ570" s="227"/>
      <c r="OR570" s="227"/>
      <c r="OS570" s="227"/>
      <c r="OT570" s="227"/>
      <c r="OU570" s="227"/>
      <c r="OV570" s="227"/>
      <c r="OW570" s="227"/>
      <c r="OX570" s="227"/>
      <c r="OY570" s="227"/>
      <c r="OZ570" s="227"/>
      <c r="PA570" s="227"/>
      <c r="PB570" s="227"/>
      <c r="PC570" s="227"/>
      <c r="PD570" s="227"/>
      <c r="PE570" s="227"/>
      <c r="PF570" s="227"/>
      <c r="PG570" s="227"/>
      <c r="PH570" s="227"/>
      <c r="PI570" s="227"/>
      <c r="PJ570" s="227"/>
      <c r="PK570" s="227"/>
      <c r="PL570" s="227"/>
      <c r="PM570" s="227"/>
      <c r="PN570" s="227"/>
      <c r="PO570" s="227"/>
      <c r="PP570" s="227"/>
      <c r="PQ570" s="227"/>
      <c r="PR570" s="227"/>
      <c r="PS570" s="227"/>
      <c r="PT570" s="227"/>
      <c r="PU570" s="227"/>
      <c r="PV570" s="227"/>
      <c r="PW570" s="227"/>
      <c r="PX570" s="227"/>
      <c r="PY570" s="227"/>
      <c r="PZ570" s="227"/>
      <c r="QA570" s="227"/>
      <c r="QB570" s="227"/>
      <c r="QC570" s="227"/>
      <c r="QD570" s="227"/>
      <c r="QE570" s="227"/>
      <c r="QF570" s="227"/>
      <c r="QG570" s="227"/>
      <c r="QH570" s="227"/>
      <c r="QI570" s="227"/>
      <c r="QJ570" s="227"/>
      <c r="QK570" s="227"/>
      <c r="QL570" s="227"/>
      <c r="QM570" s="227"/>
      <c r="QN570" s="227"/>
      <c r="QO570" s="227"/>
      <c r="QP570" s="227"/>
      <c r="QQ570" s="227"/>
      <c r="QR570" s="227"/>
      <c r="QS570" s="227"/>
      <c r="QT570" s="227"/>
      <c r="QU570" s="227"/>
      <c r="QV570" s="227"/>
      <c r="QW570" s="227"/>
      <c r="QX570" s="227"/>
      <c r="QY570" s="227"/>
      <c r="QZ570" s="227"/>
      <c r="RA570" s="227"/>
      <c r="RB570" s="227"/>
      <c r="RC570" s="227"/>
      <c r="RD570" s="227"/>
      <c r="RE570" s="227"/>
      <c r="RF570" s="227"/>
      <c r="RG570" s="227"/>
      <c r="RH570" s="227"/>
      <c r="RI570" s="227"/>
      <c r="RJ570" s="227"/>
      <c r="RK570" s="227"/>
      <c r="RL570" s="227"/>
      <c r="RM570" s="227"/>
      <c r="RN570" s="227"/>
      <c r="RO570" s="227"/>
      <c r="RP570" s="227"/>
      <c r="RQ570" s="227"/>
      <c r="RR570" s="227"/>
      <c r="RS570" s="227"/>
      <c r="RT570" s="227"/>
      <c r="RU570" s="227"/>
      <c r="RV570" s="227"/>
      <c r="RW570" s="227"/>
      <c r="RX570" s="227"/>
      <c r="RY570" s="227"/>
      <c r="RZ570" s="227"/>
      <c r="SA570" s="227"/>
      <c r="SB570" s="227"/>
      <c r="SC570" s="227"/>
      <c r="SD570" s="227"/>
      <c r="SE570" s="227"/>
      <c r="SF570" s="227"/>
      <c r="SG570" s="227"/>
      <c r="SH570" s="227"/>
      <c r="SI570" s="227"/>
      <c r="SJ570" s="227"/>
      <c r="SK570" s="227"/>
      <c r="SL570" s="227"/>
      <c r="SM570" s="227"/>
      <c r="SN570" s="227"/>
      <c r="SO570" s="227"/>
      <c r="SP570" s="227"/>
      <c r="SQ570" s="227"/>
      <c r="SR570" s="227"/>
      <c r="SS570" s="227"/>
      <c r="ST570" s="227"/>
      <c r="SU570" s="227"/>
      <c r="SV570" s="227"/>
      <c r="SW570" s="227"/>
      <c r="SX570" s="227"/>
      <c r="SY570" s="227"/>
      <c r="SZ570" s="227"/>
      <c r="TA570" s="227"/>
      <c r="TB570" s="227"/>
      <c r="TC570" s="227"/>
      <c r="TD570" s="227"/>
      <c r="TE570" s="227"/>
      <c r="TF570" s="227"/>
      <c r="TG570" s="227"/>
      <c r="TH570" s="227"/>
      <c r="TI570" s="227"/>
      <c r="TJ570" s="227"/>
      <c r="TK570" s="227"/>
      <c r="TL570" s="227"/>
      <c r="TM570" s="227"/>
      <c r="TN570" s="227"/>
      <c r="TO570" s="227"/>
      <c r="TP570" s="227"/>
      <c r="TQ570" s="227"/>
      <c r="TR570" s="227"/>
      <c r="TS570" s="227"/>
      <c r="TT570" s="227"/>
      <c r="TU570" s="227"/>
      <c r="TV570" s="227"/>
      <c r="TW570" s="227"/>
      <c r="TX570" s="227"/>
      <c r="TY570" s="227"/>
      <c r="TZ570" s="227"/>
      <c r="UA570" s="227"/>
      <c r="UB570" s="227"/>
      <c r="UC570" s="227"/>
      <c r="UD570" s="227"/>
      <c r="UE570" s="227"/>
      <c r="UF570" s="227"/>
      <c r="UG570" s="227"/>
      <c r="UH570" s="227"/>
      <c r="UI570" s="227"/>
      <c r="UJ570" s="227"/>
      <c r="UK570" s="227"/>
      <c r="UL570" s="227"/>
      <c r="UM570" s="227"/>
      <c r="UN570" s="227"/>
      <c r="UO570" s="227"/>
      <c r="UP570" s="227"/>
      <c r="UQ570" s="227"/>
      <c r="UR570" s="227"/>
      <c r="US570" s="227"/>
      <c r="UT570" s="227"/>
      <c r="UU570" s="227"/>
      <c r="UV570" s="227"/>
      <c r="UW570" s="227"/>
      <c r="UX570" s="227"/>
      <c r="UY570" s="227"/>
      <c r="UZ570" s="227"/>
      <c r="VA570" s="227"/>
      <c r="VB570" s="227"/>
      <c r="VC570" s="227"/>
      <c r="VD570" s="227"/>
      <c r="VE570" s="227"/>
      <c r="VF570" s="227"/>
      <c r="VG570" s="227"/>
      <c r="VH570" s="227"/>
      <c r="VI570" s="227"/>
      <c r="VJ570" s="227"/>
      <c r="VK570" s="227"/>
      <c r="VL570" s="227"/>
      <c r="VM570" s="227"/>
      <c r="VN570" s="227"/>
      <c r="VO570" s="227"/>
      <c r="VP570" s="227"/>
      <c r="VQ570" s="227"/>
      <c r="VR570" s="227"/>
      <c r="VS570" s="227"/>
      <c r="VT570" s="227"/>
      <c r="VU570" s="227"/>
      <c r="VV570" s="227"/>
      <c r="VW570" s="227"/>
      <c r="VX570" s="227"/>
      <c r="VY570" s="227"/>
      <c r="VZ570" s="227"/>
      <c r="WA570" s="227"/>
      <c r="WB570" s="227"/>
      <c r="WC570" s="227"/>
      <c r="WD570" s="227"/>
      <c r="WE570" s="227"/>
      <c r="WF570" s="227"/>
      <c r="WG570" s="227"/>
      <c r="WH570" s="227"/>
      <c r="WI570" s="227"/>
      <c r="WJ570" s="227"/>
      <c r="WK570" s="227"/>
      <c r="WL570" s="227"/>
      <c r="WM570" s="227"/>
      <c r="WN570" s="227"/>
      <c r="WO570" s="227"/>
      <c r="WP570" s="227"/>
      <c r="WQ570" s="227"/>
      <c r="WR570" s="227"/>
      <c r="WS570" s="227"/>
      <c r="WT570" s="227"/>
      <c r="WU570" s="227"/>
      <c r="WV570" s="227"/>
      <c r="WW570" s="227"/>
      <c r="WX570" s="227"/>
      <c r="WY570" s="227"/>
      <c r="WZ570" s="227"/>
      <c r="XA570" s="227"/>
      <c r="XB570" s="227"/>
      <c r="XC570" s="227"/>
      <c r="XD570" s="227"/>
      <c r="XE570" s="227"/>
      <c r="XF570" s="227"/>
      <c r="XG570" s="227"/>
      <c r="XH570" s="227"/>
      <c r="XI570" s="227"/>
      <c r="XJ570" s="227"/>
      <c r="XK570" s="227"/>
      <c r="XL570" s="227"/>
      <c r="XM570" s="227"/>
      <c r="XN570" s="227"/>
      <c r="XO570" s="227"/>
      <c r="XP570" s="227"/>
      <c r="XQ570" s="227"/>
      <c r="XR570" s="227"/>
      <c r="XS570" s="227"/>
      <c r="XT570" s="227"/>
      <c r="XU570" s="227"/>
      <c r="XV570" s="227"/>
      <c r="XW570" s="227"/>
      <c r="XX570" s="227"/>
      <c r="XY570" s="227"/>
      <c r="XZ570" s="227"/>
      <c r="YA570" s="227"/>
      <c r="YB570" s="227"/>
      <c r="YC570" s="227"/>
      <c r="YD570" s="227"/>
      <c r="YE570" s="227"/>
      <c r="YF570" s="227"/>
      <c r="YG570" s="227"/>
      <c r="YH570" s="227"/>
      <c r="YI570" s="227"/>
      <c r="YJ570" s="227"/>
      <c r="YK570" s="227"/>
      <c r="YL570" s="227"/>
      <c r="YM570" s="227"/>
      <c r="YN570" s="227"/>
      <c r="YO570" s="227"/>
      <c r="YP570" s="227"/>
      <c r="YQ570" s="227"/>
      <c r="YR570" s="227"/>
      <c r="YS570" s="227"/>
      <c r="YT570" s="227"/>
      <c r="YU570" s="227"/>
      <c r="YV570" s="227"/>
      <c r="YW570" s="227"/>
      <c r="YX570" s="227"/>
      <c r="YY570" s="227"/>
      <c r="YZ570" s="227"/>
      <c r="ZA570" s="227"/>
      <c r="ZB570" s="227"/>
      <c r="ZC570" s="227"/>
      <c r="ZD570" s="227"/>
      <c r="ZE570" s="227"/>
      <c r="ZF570" s="227"/>
      <c r="ZG570" s="227"/>
      <c r="ZH570" s="227"/>
      <c r="ZI570" s="227"/>
      <c r="ZJ570" s="227"/>
      <c r="ZK570" s="227"/>
      <c r="ZL570" s="227"/>
      <c r="ZM570" s="227"/>
      <c r="ZN570" s="227"/>
      <c r="ZO570" s="227"/>
      <c r="ZP570" s="227"/>
      <c r="ZQ570" s="227"/>
      <c r="ZR570" s="227"/>
      <c r="ZS570" s="227"/>
      <c r="ZT570" s="227"/>
      <c r="ZU570" s="227"/>
      <c r="ZV570" s="227"/>
      <c r="ZW570" s="227"/>
      <c r="ZX570" s="227"/>
      <c r="ZY570" s="227"/>
      <c r="ZZ570" s="227"/>
      <c r="AAA570" s="227"/>
      <c r="AAB570" s="227"/>
      <c r="AAC570" s="227"/>
      <c r="AAD570" s="227"/>
      <c r="AAE570" s="227"/>
      <c r="AAF570" s="227"/>
      <c r="AAG570" s="227"/>
      <c r="AAH570" s="227"/>
      <c r="AAI570" s="227"/>
      <c r="AAJ570" s="227"/>
      <c r="AAK570" s="227"/>
      <c r="AAL570" s="227"/>
      <c r="AAM570" s="227"/>
      <c r="AAN570" s="227"/>
      <c r="AAO570" s="227"/>
      <c r="AAP570" s="227"/>
      <c r="AAQ570" s="227"/>
      <c r="AAR570" s="227"/>
      <c r="AAS570" s="227"/>
      <c r="AAT570" s="227"/>
      <c r="AAU570" s="227"/>
      <c r="AAV570" s="227"/>
      <c r="AAW570" s="227"/>
      <c r="AAX570" s="227"/>
      <c r="AAY570" s="227"/>
      <c r="AAZ570" s="227"/>
      <c r="ABA570" s="227"/>
      <c r="ABB570" s="227"/>
      <c r="ABC570" s="227"/>
      <c r="ABD570" s="227"/>
      <c r="ABE570" s="227"/>
      <c r="ABF570" s="227"/>
      <c r="ABG570" s="227"/>
      <c r="ABH570" s="227"/>
      <c r="ABI570" s="227"/>
      <c r="ABJ570" s="227"/>
      <c r="ABK570" s="227"/>
      <c r="ABL570" s="227"/>
      <c r="ABM570" s="227"/>
      <c r="ABN570" s="227"/>
      <c r="ABO570" s="227"/>
      <c r="ABP570" s="227"/>
      <c r="ABQ570" s="227"/>
      <c r="ABR570" s="227"/>
      <c r="ABS570" s="227"/>
      <c r="ABT570" s="227"/>
      <c r="ABU570" s="227"/>
      <c r="ABV570" s="227"/>
      <c r="ABW570" s="227"/>
      <c r="ABX570" s="227"/>
      <c r="ABY570" s="227"/>
      <c r="ABZ570" s="227"/>
      <c r="ACA570" s="227"/>
      <c r="ACB570" s="227"/>
      <c r="ACC570" s="227"/>
      <c r="ACD570" s="227"/>
      <c r="ACE570" s="227"/>
      <c r="ACF570" s="227"/>
      <c r="ACG570" s="227"/>
      <c r="ACH570" s="227"/>
      <c r="ACI570" s="227"/>
      <c r="ACJ570" s="227"/>
      <c r="ACK570" s="227"/>
      <c r="ACL570" s="227"/>
      <c r="ACM570" s="227"/>
      <c r="ACN570" s="227"/>
      <c r="ACO570" s="227"/>
      <c r="ACP570" s="227"/>
      <c r="ACQ570" s="227"/>
      <c r="ACR570" s="227"/>
      <c r="ACS570" s="227"/>
      <c r="ACT570" s="227"/>
      <c r="ACU570" s="227"/>
      <c r="ACV570" s="227"/>
      <c r="ACW570" s="227"/>
      <c r="ACX570" s="227"/>
      <c r="ACY570" s="227"/>
      <c r="ACZ570" s="227"/>
      <c r="ADA570" s="227"/>
      <c r="ADB570" s="227"/>
      <c r="ADC570" s="227"/>
      <c r="ADD570" s="227"/>
      <c r="ADE570" s="227"/>
      <c r="ADF570" s="227"/>
      <c r="ADG570" s="227"/>
      <c r="ADH570" s="227"/>
      <c r="ADI570" s="227"/>
      <c r="ADJ570" s="227"/>
      <c r="ADK570" s="227"/>
      <c r="ADL570" s="227"/>
      <c r="ADM570" s="227"/>
      <c r="ADN570" s="227"/>
      <c r="ADO570" s="227"/>
      <c r="ADP570" s="227"/>
      <c r="ADQ570" s="227"/>
      <c r="ADR570" s="227"/>
      <c r="ADS570" s="227"/>
      <c r="ADT570" s="227"/>
      <c r="ADU570" s="227"/>
      <c r="ADV570" s="227"/>
      <c r="ADW570" s="227"/>
      <c r="ADX570" s="227"/>
      <c r="ADY570" s="227"/>
      <c r="ADZ570" s="227"/>
      <c r="AEA570" s="227"/>
      <c r="AEB570" s="227"/>
      <c r="AEC570" s="227"/>
      <c r="AED570" s="227"/>
      <c r="AEE570" s="227"/>
      <c r="AEF570" s="227"/>
      <c r="AEG570" s="227"/>
      <c r="AEH570" s="227"/>
      <c r="AEI570" s="227"/>
      <c r="AEJ570" s="227"/>
      <c r="AEK570" s="227"/>
      <c r="AEL570" s="227"/>
      <c r="AEM570" s="227"/>
      <c r="AEN570" s="227"/>
      <c r="AEO570" s="227"/>
      <c r="AEP570" s="227"/>
      <c r="AEQ570" s="227"/>
      <c r="AER570" s="227"/>
      <c r="AES570" s="227"/>
      <c r="AET570" s="227"/>
      <c r="AEU570" s="227"/>
      <c r="AEV570" s="227"/>
      <c r="AEW570" s="227"/>
      <c r="AEX570" s="227"/>
      <c r="AEY570" s="227"/>
      <c r="AEZ570" s="227"/>
      <c r="AFA570" s="227"/>
      <c r="AFB570" s="227"/>
      <c r="AFC570" s="227"/>
      <c r="AFD570" s="227"/>
      <c r="AFE570" s="227"/>
      <c r="AFF570" s="227"/>
      <c r="AFG570" s="227"/>
      <c r="AFH570" s="227"/>
      <c r="AFI570" s="227"/>
      <c r="AFJ570" s="227"/>
      <c r="AFK570" s="227"/>
      <c r="AFL570" s="227"/>
      <c r="AFM570" s="227"/>
      <c r="AFN570" s="227"/>
      <c r="AFO570" s="227"/>
      <c r="AFP570" s="227"/>
      <c r="AFQ570" s="227"/>
      <c r="AFR570" s="227"/>
      <c r="AFS570" s="227"/>
      <c r="AFT570" s="227"/>
      <c r="AFU570" s="227"/>
      <c r="AFV570" s="227"/>
      <c r="AFW570" s="227"/>
      <c r="AFX570" s="227"/>
      <c r="AFY570" s="227"/>
      <c r="AFZ570" s="227"/>
      <c r="AGA570" s="227"/>
      <c r="AGB570" s="227"/>
      <c r="AGC570" s="227"/>
      <c r="AGD570" s="227"/>
      <c r="AGE570" s="227"/>
      <c r="AGF570" s="227"/>
      <c r="AGG570" s="227"/>
      <c r="AGH570" s="227"/>
      <c r="AGI570" s="227"/>
      <c r="AGJ570" s="227"/>
      <c r="AGK570" s="227"/>
      <c r="AGL570" s="227"/>
      <c r="AGM570" s="227"/>
      <c r="AGN570" s="227"/>
      <c r="AGO570" s="227"/>
      <c r="AGP570" s="227"/>
      <c r="AGQ570" s="227"/>
      <c r="AGR570" s="227"/>
      <c r="AGS570" s="227"/>
      <c r="AGT570" s="227"/>
      <c r="AGU570" s="227"/>
      <c r="AGV570" s="227"/>
      <c r="AGW570" s="227"/>
      <c r="AGX570" s="227"/>
      <c r="AGY570" s="227"/>
      <c r="AGZ570" s="227"/>
      <c r="AHA570" s="227"/>
      <c r="AHB570" s="227"/>
      <c r="AHC570" s="227"/>
      <c r="AHD570" s="227"/>
      <c r="AHE570" s="227"/>
      <c r="AHF570" s="227"/>
      <c r="AHG570" s="227"/>
      <c r="AHH570" s="227"/>
      <c r="AHI570" s="227"/>
      <c r="AHJ570" s="227"/>
      <c r="AHK570" s="227"/>
      <c r="AHL570" s="227"/>
      <c r="AHM570" s="227"/>
      <c r="AHN570" s="227"/>
      <c r="AHO570" s="227"/>
      <c r="AHP570" s="227"/>
      <c r="AHQ570" s="227"/>
      <c r="AHR570" s="227"/>
      <c r="AHS570" s="227"/>
      <c r="AHT570" s="227"/>
      <c r="AHU570" s="227"/>
      <c r="AHV570" s="227"/>
      <c r="AHW570" s="227"/>
      <c r="AHX570" s="227"/>
      <c r="AHY570" s="227"/>
      <c r="AHZ570" s="227"/>
      <c r="AIA570" s="227"/>
      <c r="AIB570" s="227"/>
      <c r="AIC570" s="227"/>
      <c r="AID570" s="227"/>
      <c r="AIE570" s="227"/>
      <c r="AIF570" s="227"/>
      <c r="AIG570" s="227"/>
      <c r="AIH570" s="227"/>
      <c r="AII570" s="227"/>
      <c r="AIJ570" s="227"/>
      <c r="AIK570" s="227"/>
      <c r="AIL570" s="227"/>
      <c r="AIM570" s="227"/>
      <c r="AIN570" s="227"/>
      <c r="AIO570" s="227"/>
      <c r="AIP570" s="227"/>
      <c r="AIQ570" s="227"/>
      <c r="AIR570" s="227"/>
      <c r="AIS570" s="227"/>
      <c r="AIT570" s="227"/>
      <c r="AIU570" s="227"/>
      <c r="AIV570" s="227"/>
      <c r="AIW570" s="227"/>
      <c r="AIX570" s="227"/>
      <c r="AIY570" s="227"/>
      <c r="AIZ570" s="227"/>
      <c r="AJA570" s="227"/>
      <c r="AJB570" s="227"/>
      <c r="AJC570" s="227"/>
      <c r="AJD570" s="227"/>
      <c r="AJE570" s="227"/>
      <c r="AJF570" s="227"/>
      <c r="AJG570" s="227"/>
      <c r="AJH570" s="227"/>
      <c r="AJI570" s="227"/>
      <c r="AJJ570" s="227"/>
      <c r="AJK570" s="227"/>
      <c r="AJL570" s="227"/>
      <c r="AJM570" s="227"/>
      <c r="AJN570" s="227"/>
      <c r="AJO570" s="227"/>
      <c r="AJP570" s="227"/>
      <c r="AJQ570" s="227"/>
      <c r="AJR570" s="227"/>
      <c r="AJS570" s="227"/>
      <c r="AJT570" s="227"/>
      <c r="AJU570" s="227"/>
      <c r="AJV570" s="227"/>
      <c r="AJW570" s="227"/>
      <c r="AJX570" s="227"/>
      <c r="AJY570" s="227"/>
      <c r="AJZ570" s="227"/>
      <c r="AKA570" s="227"/>
      <c r="AKB570" s="227"/>
      <c r="AKC570" s="227"/>
      <c r="AKD570" s="227"/>
      <c r="AKE570" s="227"/>
      <c r="AKF570" s="227"/>
      <c r="AKG570" s="227"/>
      <c r="AKH570" s="227"/>
      <c r="AKI570" s="227"/>
      <c r="AKJ570" s="227"/>
      <c r="AKK570" s="227"/>
      <c r="AKL570" s="227"/>
      <c r="AKM570" s="227"/>
      <c r="AKN570" s="227"/>
      <c r="AKO570" s="227"/>
      <c r="AKP570" s="227"/>
      <c r="AKQ570" s="227"/>
      <c r="AKR570" s="227"/>
      <c r="AKS570" s="227"/>
      <c r="AKT570" s="227"/>
      <c r="AKU570" s="227"/>
      <c r="AKV570" s="227"/>
      <c r="AKW570" s="227"/>
      <c r="AKX570" s="227"/>
      <c r="AKY570" s="227"/>
      <c r="AKZ570" s="227"/>
      <c r="ALA570" s="227"/>
      <c r="ALB570" s="227"/>
      <c r="ALC570" s="227"/>
      <c r="ALD570" s="227"/>
      <c r="ALE570" s="227"/>
      <c r="ALF570" s="227"/>
      <c r="ALG570" s="227"/>
      <c r="ALH570" s="227"/>
      <c r="ALI570" s="227"/>
      <c r="ALJ570" s="227"/>
      <c r="ALK570" s="227"/>
      <c r="ALL570" s="227"/>
      <c r="ALM570" s="227"/>
      <c r="ALN570" s="227"/>
      <c r="ALO570" s="227"/>
      <c r="ALP570" s="227"/>
      <c r="ALQ570" s="227"/>
      <c r="ALR570" s="227"/>
      <c r="ALS570" s="227"/>
      <c r="ALT570" s="227"/>
      <c r="ALU570" s="227"/>
      <c r="ALV570" s="227"/>
      <c r="ALW570" s="227"/>
      <c r="ALX570" s="227"/>
      <c r="ALY570" s="227"/>
      <c r="ALZ570" s="227"/>
      <c r="AMA570" s="227"/>
      <c r="AMB570" s="227"/>
      <c r="AMC570" s="227"/>
      <c r="AMD570" s="227"/>
      <c r="AME570" s="227"/>
      <c r="AMF570" s="227"/>
      <c r="AMG570" s="227"/>
      <c r="AMH570" s="227"/>
      <c r="AMI570" s="227"/>
      <c r="AMJ570" s="227"/>
      <c r="AMK570" s="227"/>
      <c r="AML570" s="227"/>
      <c r="AMM570" s="227"/>
      <c r="AMN570" s="227"/>
      <c r="AMO570" s="227"/>
      <c r="AMP570" s="227"/>
      <c r="AMQ570" s="227"/>
      <c r="AMR570" s="227"/>
      <c r="AMS570" s="227"/>
      <c r="AMT570" s="227"/>
      <c r="AMU570" s="227"/>
      <c r="AMV570" s="227"/>
      <c r="AMW570" s="227"/>
      <c r="AMX570" s="227"/>
    </row>
    <row r="571" spans="1:1038" ht="18" customHeight="1">
      <c r="A571" s="389" t="s">
        <v>2065</v>
      </c>
      <c r="B571" s="226" t="s">
        <v>1647</v>
      </c>
      <c r="C571" s="226"/>
      <c r="D571" s="226" t="s">
        <v>1279</v>
      </c>
      <c r="E571" s="226">
        <v>77</v>
      </c>
      <c r="F571" s="226">
        <v>2</v>
      </c>
      <c r="G571" s="558" t="str">
        <f t="shared" si="220"/>
        <v>77-2</v>
      </c>
      <c r="H571" s="226">
        <v>0</v>
      </c>
      <c r="I571">
        <v>18</v>
      </c>
      <c r="J571" s="544">
        <f t="shared" si="177"/>
        <v>1</v>
      </c>
      <c r="K571" s="545" t="b">
        <f>IF(J572=1,IF(((VLOOKUP($G571,[1]Depth_Lookup!A$3:J$410,9,FALSE))-(I571/100))=0,"Good",IF(((VLOOKUP($G571,[1]Depth_Lookup!$A$3:$J$550,9,FALSE))-(I571/100))&gt;0,"Too Short","Too Long")))</f>
        <v>0</v>
      </c>
      <c r="L571" s="171">
        <f>(VLOOKUP($G571,Depth_Lookup!$A$3:$J$410,10,FALSE))+(H571/100)</f>
        <v>192.65</v>
      </c>
      <c r="M571" s="171">
        <f>(VLOOKUP($G571,Depth_Lookup!$A$3:$J$410,10,FALSE))+(I571/100)</f>
        <v>192.83</v>
      </c>
      <c r="N571" s="232" t="s">
        <v>2116</v>
      </c>
      <c r="O571" s="226">
        <v>2</v>
      </c>
      <c r="P571" s="226" t="s">
        <v>853</v>
      </c>
      <c r="Q571" s="226" t="s">
        <v>125</v>
      </c>
      <c r="R571" s="391" t="str">
        <f t="shared" si="175"/>
        <v>SerpentinizedHarzburgite</v>
      </c>
      <c r="S571" s="226" t="s">
        <v>94</v>
      </c>
      <c r="T571" s="226" t="s">
        <v>115</v>
      </c>
      <c r="U571" s="226"/>
      <c r="V571" s="226"/>
      <c r="W571" s="226" t="s">
        <v>102</v>
      </c>
      <c r="X571" s="391">
        <f>VLOOKUP(W571,[1]definitions_list_lookup!A$13:B$19,2,0)</f>
        <v>5</v>
      </c>
      <c r="Y571" s="226" t="s">
        <v>90</v>
      </c>
      <c r="Z571" s="226" t="s">
        <v>91</v>
      </c>
      <c r="AA571" s="226"/>
      <c r="AB571" s="226"/>
      <c r="AC571" s="226"/>
      <c r="AD571" s="226"/>
      <c r="AE571" s="393"/>
      <c r="AF571" s="558" t="e">
        <f>VLOOKUP(AE571,[1]definitions_list_mag!$V$12:$W$15,2,0)</f>
        <v>#N/A</v>
      </c>
      <c r="AG571" s="394"/>
      <c r="AH571" s="226"/>
      <c r="AI571" s="257">
        <v>79</v>
      </c>
      <c r="AJ571" s="226"/>
      <c r="AK571" s="226"/>
      <c r="AL571" s="226"/>
      <c r="AM571" s="226"/>
      <c r="AN571" s="226"/>
      <c r="AO571" s="257"/>
      <c r="AP571" s="226"/>
      <c r="AQ571" s="226"/>
      <c r="AR571" s="226"/>
      <c r="AS571" s="226"/>
      <c r="AT571" s="226"/>
      <c r="AU571" s="257"/>
      <c r="AV571" s="226"/>
      <c r="AW571" s="226"/>
      <c r="AX571" s="226"/>
      <c r="AY571" s="226"/>
      <c r="AZ571" s="226"/>
      <c r="BA571" s="257">
        <v>20</v>
      </c>
      <c r="BB571" s="226">
        <v>5</v>
      </c>
      <c r="BC571" s="226">
        <v>5</v>
      </c>
      <c r="BD571" s="226" t="s">
        <v>110</v>
      </c>
      <c r="BE571" s="226" t="s">
        <v>103</v>
      </c>
      <c r="BF571" s="226"/>
      <c r="BG571" s="257"/>
      <c r="BH571" s="226"/>
      <c r="BI571" s="226"/>
      <c r="BJ571" s="226"/>
      <c r="BK571" s="226"/>
      <c r="BL571" s="226"/>
      <c r="BM571" s="257">
        <v>1</v>
      </c>
      <c r="BN571" s="226">
        <v>1.5</v>
      </c>
      <c r="BO571" s="226">
        <v>0.5</v>
      </c>
      <c r="BP571" s="226" t="s">
        <v>1330</v>
      </c>
      <c r="BQ571" s="226" t="s">
        <v>1331</v>
      </c>
      <c r="BR571" s="226"/>
      <c r="BS571" s="226"/>
      <c r="BT571" s="226"/>
      <c r="BU571" s="226"/>
      <c r="BV571" s="226"/>
      <c r="BW571" s="226"/>
      <c r="BX571" s="226"/>
      <c r="BY571" s="257"/>
      <c r="BZ571" s="226"/>
      <c r="CA571" s="226"/>
      <c r="CB571" s="226"/>
      <c r="CC571" s="226"/>
      <c r="CD571" s="226"/>
      <c r="CE571" s="226"/>
      <c r="CF571" s="399">
        <f t="shared" si="178"/>
        <v>100</v>
      </c>
      <c r="CG571" s="259"/>
      <c r="CH571" s="559" t="s">
        <v>2118</v>
      </c>
      <c r="CI571" s="559">
        <v>95</v>
      </c>
      <c r="CJ571" s="559" t="s">
        <v>514</v>
      </c>
      <c r="CK571" s="560" t="s">
        <v>2119</v>
      </c>
      <c r="CL571" s="560"/>
      <c r="CM571" s="560"/>
      <c r="CN571" s="560"/>
      <c r="CO571" s="560"/>
      <c r="CP571" s="560"/>
      <c r="CQ571" s="560"/>
      <c r="CR571" s="560"/>
      <c r="CS571" s="560"/>
      <c r="CT571" s="560"/>
      <c r="CU571" s="560"/>
      <c r="CV571" s="560"/>
      <c r="CW571" s="560"/>
      <c r="CX571" s="560"/>
      <c r="CY571" s="560"/>
      <c r="CZ571" s="560"/>
      <c r="DA571" s="560"/>
      <c r="DB571" s="560">
        <v>83</v>
      </c>
      <c r="DC571" s="566">
        <v>15</v>
      </c>
      <c r="DD571" s="560"/>
      <c r="DE571" s="560"/>
      <c r="DF571" s="560"/>
      <c r="DG571" s="560"/>
      <c r="DH571" s="560"/>
      <c r="DI571" s="560"/>
      <c r="DJ571" s="560">
        <v>2</v>
      </c>
      <c r="DK571" s="396"/>
      <c r="DL571" s="259"/>
      <c r="DM571" s="560"/>
      <c r="DN571" s="560"/>
      <c r="DO571" s="563"/>
      <c r="DP571" s="564"/>
      <c r="DQ571" s="565"/>
      <c r="DR571" s="563"/>
      <c r="DS571" s="565"/>
      <c r="DT571" s="543" t="s">
        <v>1382</v>
      </c>
      <c r="DU571" s="566"/>
      <c r="DV571" s="566"/>
      <c r="DW571" s="400" t="e">
        <f>VLOOKUP(P571,[1]definitions_list_lookup!$K$30:$L$54,2,0)</f>
        <v>#N/A</v>
      </c>
      <c r="DX571" s="567" t="s">
        <v>2131</v>
      </c>
      <c r="DY571" s="567" t="s">
        <v>2132</v>
      </c>
      <c r="DZ571" s="155"/>
      <c r="EA571" s="155"/>
      <c r="ED571" s="229" t="s">
        <v>2517</v>
      </c>
      <c r="EE571" s="140"/>
      <c r="EG571" s="140"/>
      <c r="EI571" s="218"/>
      <c r="EJ571" s="143"/>
      <c r="EK571" s="221"/>
      <c r="EM571" s="109"/>
      <c r="EN571" s="109"/>
      <c r="EZ571" s="192" t="e">
        <f t="shared" si="185"/>
        <v>#DIV/0!</v>
      </c>
      <c r="FA571" s="192" t="e">
        <f t="shared" si="186"/>
        <v>#DIV/0!</v>
      </c>
      <c r="FB571" s="192" t="e">
        <f t="shared" si="187"/>
        <v>#DIV/0!</v>
      </c>
      <c r="FC571" s="192" t="e">
        <f t="shared" si="188"/>
        <v>#DIV/0!</v>
      </c>
      <c r="FD571" s="192" t="e">
        <f t="shared" si="189"/>
        <v>#DIV/0!</v>
      </c>
      <c r="FE571" s="193" t="e">
        <f t="shared" si="190"/>
        <v>#DIV/0!</v>
      </c>
      <c r="FF571" s="194" t="e">
        <f t="shared" si="191"/>
        <v>#DIV/0!</v>
      </c>
      <c r="FI571" s="778">
        <f t="shared" si="192"/>
        <v>0</v>
      </c>
      <c r="FJ571" s="779" t="e">
        <f t="shared" si="193"/>
        <v>#DIV/0!</v>
      </c>
      <c r="FK571" s="779" t="e">
        <f t="shared" si="194"/>
        <v>#DIV/0!</v>
      </c>
      <c r="FL571" s="780" t="e">
        <f t="shared" si="195"/>
        <v>#DIV/0!</v>
      </c>
      <c r="FM571" s="169" t="e">
        <f t="shared" si="196"/>
        <v>#DIV/0!</v>
      </c>
      <c r="FN571" s="783" t="e">
        <f t="shared" si="197"/>
        <v>#DIV/0!</v>
      </c>
    </row>
    <row r="572" spans="1:1038" s="288" customFormat="1" ht="18" customHeight="1">
      <c r="A572" s="352" t="s">
        <v>2065</v>
      </c>
      <c r="B572" s="227" t="s">
        <v>1647</v>
      </c>
      <c r="C572" s="227"/>
      <c r="D572" s="227" t="s">
        <v>1279</v>
      </c>
      <c r="E572" s="227">
        <v>77</v>
      </c>
      <c r="F572" s="227">
        <v>2</v>
      </c>
      <c r="G572" s="570" t="str">
        <f t="shared" si="220"/>
        <v>77-2</v>
      </c>
      <c r="H572" s="227">
        <v>18</v>
      </c>
      <c r="I572" s="479">
        <v>80</v>
      </c>
      <c r="J572" s="477">
        <f t="shared" si="177"/>
        <v>0</v>
      </c>
      <c r="K572" s="478" t="str">
        <f>IF(J573=1,IF(((VLOOKUP($G572,[1]Depth_Lookup!A$3:J$410,9,FALSE))-(I572/100))=0,"Good",IF(((VLOOKUP($G572,[1]Depth_Lookup!$A$3:$J$550,9,FALSE))-(I572/100))&gt;0,"Too Short","Too Long")))</f>
        <v>Good</v>
      </c>
      <c r="L572" s="171">
        <f>(VLOOKUP($G572,Depth_Lookup!$A$3:$J$410,10,FALSE))+(H572/100)</f>
        <v>192.83</v>
      </c>
      <c r="M572" s="171">
        <f>(VLOOKUP($G572,Depth_Lookup!$A$3:$J$410,10,FALSE))+(I572/100)</f>
        <v>193.45000000000002</v>
      </c>
      <c r="N572" s="230" t="s">
        <v>2133</v>
      </c>
      <c r="O572" s="227">
        <v>1</v>
      </c>
      <c r="P572" s="227" t="s">
        <v>853</v>
      </c>
      <c r="Q572" s="227" t="s">
        <v>125</v>
      </c>
      <c r="R572" s="286" t="str">
        <f t="shared" si="175"/>
        <v>SerpentinizedHarzburgite</v>
      </c>
      <c r="S572" s="227" t="s">
        <v>115</v>
      </c>
      <c r="T572" s="227" t="s">
        <v>700</v>
      </c>
      <c r="U572" s="227" t="s">
        <v>108</v>
      </c>
      <c r="V572" s="227" t="s">
        <v>509</v>
      </c>
      <c r="W572" s="227" t="s">
        <v>102</v>
      </c>
      <c r="X572" s="286">
        <f>VLOOKUP(W572,[1]definitions_list_lookup!A$13:B$19,2,0)</f>
        <v>5</v>
      </c>
      <c r="Y572" s="227" t="s">
        <v>90</v>
      </c>
      <c r="Z572" s="227" t="s">
        <v>91</v>
      </c>
      <c r="AA572" s="227" t="s">
        <v>1685</v>
      </c>
      <c r="AB572" s="227"/>
      <c r="AC572" s="227"/>
      <c r="AD572" s="227"/>
      <c r="AE572" s="233"/>
      <c r="AF572" s="570" t="e">
        <f>VLOOKUP(AE572,[1]definitions_list_mag!$V$12:$W$15,2,0)</f>
        <v>#N/A</v>
      </c>
      <c r="AG572" s="237"/>
      <c r="AH572" s="227"/>
      <c r="AI572" s="240">
        <v>71</v>
      </c>
      <c r="AJ572" s="227"/>
      <c r="AK572" s="227"/>
      <c r="AL572" s="227"/>
      <c r="AM572" s="227"/>
      <c r="AN572" s="227"/>
      <c r="AO572" s="240"/>
      <c r="AP572" s="227"/>
      <c r="AQ572" s="227"/>
      <c r="AR572" s="227"/>
      <c r="AS572" s="227"/>
      <c r="AT572" s="227"/>
      <c r="AU572" s="240"/>
      <c r="AV572" s="227"/>
      <c r="AW572" s="227"/>
      <c r="AX572" s="227"/>
      <c r="AY572" s="227"/>
      <c r="AZ572" s="227"/>
      <c r="BA572" s="240">
        <v>28</v>
      </c>
      <c r="BB572" s="227">
        <v>9</v>
      </c>
      <c r="BC572" s="227">
        <v>6</v>
      </c>
      <c r="BD572" s="227" t="s">
        <v>118</v>
      </c>
      <c r="BE572" s="227" t="s">
        <v>103</v>
      </c>
      <c r="BF572" s="227"/>
      <c r="BG572" s="240"/>
      <c r="BH572" s="227"/>
      <c r="BI572" s="227"/>
      <c r="BJ572" s="227"/>
      <c r="BK572" s="227"/>
      <c r="BL572" s="227"/>
      <c r="BM572" s="240">
        <v>1</v>
      </c>
      <c r="BN572" s="227">
        <v>1.8</v>
      </c>
      <c r="BO572" s="227">
        <v>0.3</v>
      </c>
      <c r="BP572" s="227" t="s">
        <v>1330</v>
      </c>
      <c r="BQ572" s="227" t="s">
        <v>1331</v>
      </c>
      <c r="BR572" s="227"/>
      <c r="BS572" s="227"/>
      <c r="BT572" s="227"/>
      <c r="BU572" s="227"/>
      <c r="BV572" s="227"/>
      <c r="BW572" s="227"/>
      <c r="BX572" s="227"/>
      <c r="BY572" s="240"/>
      <c r="BZ572" s="227"/>
      <c r="CA572" s="227"/>
      <c r="CB572" s="227"/>
      <c r="CC572" s="227"/>
      <c r="CD572" s="227"/>
      <c r="CE572" s="227" t="s">
        <v>2108</v>
      </c>
      <c r="CF572" s="290">
        <f t="shared" si="178"/>
        <v>100</v>
      </c>
      <c r="CG572" s="148"/>
      <c r="CH572" s="571" t="s">
        <v>1355</v>
      </c>
      <c r="CI572" s="571">
        <v>90</v>
      </c>
      <c r="CJ572" s="571" t="s">
        <v>514</v>
      </c>
      <c r="CK572" s="572"/>
      <c r="CL572" s="572"/>
      <c r="CM572" s="572"/>
      <c r="CN572" s="572"/>
      <c r="CO572" s="572"/>
      <c r="CP572" s="572"/>
      <c r="CQ572" s="572"/>
      <c r="CR572" s="572"/>
      <c r="CS572" s="572"/>
      <c r="CT572" s="572"/>
      <c r="CU572" s="572"/>
      <c r="CV572" s="572"/>
      <c r="CW572" s="572"/>
      <c r="CX572" s="572"/>
      <c r="CY572" s="572"/>
      <c r="CZ572" s="572"/>
      <c r="DA572" s="572"/>
      <c r="DB572" s="572">
        <v>89</v>
      </c>
      <c r="DC572" s="577">
        <v>10</v>
      </c>
      <c r="DD572" s="572"/>
      <c r="DE572" s="572"/>
      <c r="DF572" s="572"/>
      <c r="DG572" s="572"/>
      <c r="DH572" s="572"/>
      <c r="DI572" s="572"/>
      <c r="DJ572" s="572">
        <v>1</v>
      </c>
      <c r="DK572" s="208"/>
      <c r="DL572" s="148"/>
      <c r="DM572" s="572"/>
      <c r="DN572" s="572"/>
      <c r="DO572" s="574"/>
      <c r="DP572" s="575"/>
      <c r="DQ572" s="576"/>
      <c r="DR572" s="574"/>
      <c r="DS572" s="576"/>
      <c r="DT572" s="283" t="s">
        <v>2134</v>
      </c>
      <c r="DU572" s="577"/>
      <c r="DV572" s="577"/>
      <c r="DW572" s="291" t="e">
        <f>VLOOKUP(P572,[1]definitions_list_lookup!$K$30:$L$54,2,0)</f>
        <v>#N/A</v>
      </c>
      <c r="DX572" s="578" t="s">
        <v>1405</v>
      </c>
      <c r="DY572" s="578" t="s">
        <v>2135</v>
      </c>
      <c r="DZ572" s="154"/>
      <c r="EA572" s="154"/>
      <c r="EB572" s="229"/>
      <c r="EC572" s="292"/>
      <c r="ED572" s="229" t="s">
        <v>2517</v>
      </c>
      <c r="EE572" s="293"/>
      <c r="EF572" s="294"/>
      <c r="EG572" s="293"/>
      <c r="EH572" s="295"/>
      <c r="EI572" s="296"/>
      <c r="EJ572" s="297"/>
      <c r="EK572" s="298"/>
      <c r="EL572" s="293"/>
      <c r="EM572" s="295"/>
      <c r="EN572" s="295"/>
      <c r="EO572" s="321"/>
      <c r="EP572" s="321"/>
      <c r="EQ572" s="321"/>
      <c r="ER572" s="321"/>
      <c r="ES572" s="321"/>
      <c r="ET572" s="321"/>
      <c r="EU572" s="321"/>
      <c r="EV572" s="322"/>
      <c r="EW572" s="322"/>
      <c r="EX572" s="322"/>
      <c r="EY572" s="322"/>
      <c r="EZ572" s="192" t="e">
        <f t="shared" si="185"/>
        <v>#DIV/0!</v>
      </c>
      <c r="FA572" s="192" t="e">
        <f t="shared" si="186"/>
        <v>#DIV/0!</v>
      </c>
      <c r="FB572" s="192" t="e">
        <f t="shared" si="187"/>
        <v>#DIV/0!</v>
      </c>
      <c r="FC572" s="192" t="e">
        <f t="shared" si="188"/>
        <v>#DIV/0!</v>
      </c>
      <c r="FD572" s="192" t="e">
        <f t="shared" si="189"/>
        <v>#DIV/0!</v>
      </c>
      <c r="FE572" s="193" t="e">
        <f t="shared" si="190"/>
        <v>#DIV/0!</v>
      </c>
      <c r="FF572" s="194" t="e">
        <f t="shared" si="191"/>
        <v>#DIV/0!</v>
      </c>
      <c r="FG572" s="293"/>
      <c r="FH572" s="295"/>
      <c r="FI572" s="778">
        <f t="shared" si="192"/>
        <v>0</v>
      </c>
      <c r="FJ572" s="779" t="e">
        <f t="shared" si="193"/>
        <v>#DIV/0!</v>
      </c>
      <c r="FK572" s="779" t="e">
        <f t="shared" si="194"/>
        <v>#DIV/0!</v>
      </c>
      <c r="FL572" s="780" t="e">
        <f t="shared" si="195"/>
        <v>#DIV/0!</v>
      </c>
      <c r="FM572" s="169" t="e">
        <f t="shared" si="196"/>
        <v>#DIV/0!</v>
      </c>
      <c r="FN572" s="783" t="e">
        <f t="shared" si="197"/>
        <v>#DIV/0!</v>
      </c>
      <c r="FO572" s="227"/>
      <c r="FP572" s="227"/>
      <c r="FQ572" s="227"/>
      <c r="FR572" s="227"/>
      <c r="FS572" s="227"/>
      <c r="FT572" s="227"/>
      <c r="FU572" s="227"/>
      <c r="FV572" s="227"/>
      <c r="FW572" s="227"/>
      <c r="FX572" s="227"/>
      <c r="FY572" s="227"/>
      <c r="FZ572" s="227"/>
      <c r="GA572" s="227"/>
      <c r="GB572" s="227"/>
      <c r="GC572" s="227"/>
      <c r="GD572" s="227"/>
      <c r="GE572" s="227"/>
      <c r="GF572" s="227"/>
      <c r="GG572" s="227"/>
      <c r="GH572" s="227"/>
      <c r="GI572" s="227"/>
      <c r="GJ572" s="227"/>
      <c r="GK572" s="227"/>
      <c r="GL572" s="227"/>
      <c r="GM572" s="227"/>
      <c r="GN572" s="227"/>
      <c r="GO572" s="227"/>
      <c r="GP572" s="227"/>
      <c r="GQ572" s="227"/>
      <c r="GR572" s="227"/>
      <c r="GS572" s="227"/>
      <c r="GT572" s="227"/>
      <c r="GU572" s="227"/>
      <c r="GV572" s="227"/>
      <c r="GW572" s="227"/>
      <c r="GX572" s="227"/>
      <c r="GY572" s="227"/>
      <c r="GZ572" s="227"/>
      <c r="HA572" s="227"/>
      <c r="HB572" s="227"/>
      <c r="HC572" s="227"/>
      <c r="HD572" s="227"/>
      <c r="HE572" s="227"/>
      <c r="HF572" s="227"/>
      <c r="HG572" s="227"/>
      <c r="HH572" s="227"/>
      <c r="HI572" s="227"/>
      <c r="HJ572" s="227"/>
      <c r="HK572" s="227"/>
      <c r="HL572" s="227"/>
      <c r="HM572" s="227"/>
      <c r="HN572" s="227"/>
      <c r="HO572" s="227"/>
      <c r="HP572" s="227"/>
      <c r="HQ572" s="227"/>
      <c r="HR572" s="227"/>
      <c r="HS572" s="227"/>
      <c r="HT572" s="227"/>
      <c r="HU572" s="227"/>
      <c r="HV572" s="227"/>
      <c r="HW572" s="227"/>
      <c r="HX572" s="227"/>
      <c r="HY572" s="227"/>
      <c r="HZ572" s="227"/>
      <c r="IA572" s="227"/>
      <c r="IB572" s="227"/>
      <c r="IC572" s="227"/>
      <c r="ID572" s="227"/>
      <c r="IE572" s="227"/>
      <c r="IF572" s="227"/>
      <c r="IG572" s="227"/>
      <c r="IH572" s="227"/>
      <c r="II572" s="227"/>
      <c r="IJ572" s="227"/>
      <c r="IK572" s="227"/>
      <c r="IL572" s="227"/>
      <c r="IM572" s="227"/>
      <c r="IN572" s="227"/>
      <c r="IO572" s="227"/>
      <c r="IP572" s="227"/>
      <c r="IQ572" s="227"/>
      <c r="IR572" s="227"/>
      <c r="IS572" s="227"/>
      <c r="IT572" s="227"/>
      <c r="IU572" s="227"/>
      <c r="IV572" s="227"/>
      <c r="IW572" s="227"/>
      <c r="IX572" s="227"/>
      <c r="IY572" s="227"/>
      <c r="IZ572" s="227"/>
      <c r="JA572" s="227"/>
      <c r="JB572" s="227"/>
      <c r="JC572" s="227"/>
      <c r="JD572" s="227"/>
      <c r="JE572" s="227"/>
      <c r="JF572" s="227"/>
      <c r="JG572" s="227"/>
      <c r="JH572" s="227"/>
      <c r="JI572" s="227"/>
      <c r="JJ572" s="227"/>
      <c r="JK572" s="227"/>
      <c r="JL572" s="227"/>
      <c r="JM572" s="227"/>
      <c r="JN572" s="227"/>
      <c r="JO572" s="227"/>
      <c r="JP572" s="227"/>
      <c r="JQ572" s="227"/>
      <c r="JR572" s="227"/>
      <c r="JS572" s="227"/>
      <c r="JT572" s="227"/>
      <c r="JU572" s="227"/>
      <c r="JV572" s="227"/>
      <c r="JW572" s="227"/>
      <c r="JX572" s="227"/>
      <c r="JY572" s="227"/>
      <c r="JZ572" s="227"/>
      <c r="KA572" s="227"/>
      <c r="KB572" s="227"/>
      <c r="KC572" s="227"/>
      <c r="KD572" s="227"/>
      <c r="KE572" s="227"/>
      <c r="KF572" s="227"/>
      <c r="KG572" s="227"/>
      <c r="KH572" s="227"/>
      <c r="KI572" s="227"/>
      <c r="KJ572" s="227"/>
      <c r="KK572" s="227"/>
      <c r="KL572" s="227"/>
      <c r="KM572" s="227"/>
      <c r="KN572" s="227"/>
      <c r="KO572" s="227"/>
      <c r="KP572" s="227"/>
      <c r="KQ572" s="227"/>
      <c r="KR572" s="227"/>
      <c r="KS572" s="227"/>
      <c r="KT572" s="227"/>
      <c r="KU572" s="227"/>
      <c r="KV572" s="227"/>
      <c r="KW572" s="227"/>
      <c r="KX572" s="227"/>
      <c r="KY572" s="227"/>
      <c r="KZ572" s="227"/>
      <c r="LA572" s="227"/>
      <c r="LB572" s="227"/>
      <c r="LC572" s="227"/>
      <c r="LD572" s="227"/>
      <c r="LE572" s="227"/>
      <c r="LF572" s="227"/>
      <c r="LG572" s="227"/>
      <c r="LH572" s="227"/>
      <c r="LI572" s="227"/>
      <c r="LJ572" s="227"/>
      <c r="LK572" s="227"/>
      <c r="LL572" s="227"/>
      <c r="LM572" s="227"/>
      <c r="LN572" s="227"/>
      <c r="LO572" s="227"/>
      <c r="LP572" s="227"/>
      <c r="LQ572" s="227"/>
      <c r="LR572" s="227"/>
      <c r="LS572" s="227"/>
      <c r="LT572" s="227"/>
      <c r="LU572" s="227"/>
      <c r="LV572" s="227"/>
      <c r="LW572" s="227"/>
      <c r="LX572" s="227"/>
      <c r="LY572" s="227"/>
      <c r="LZ572" s="227"/>
      <c r="MA572" s="227"/>
      <c r="MB572" s="227"/>
      <c r="MC572" s="227"/>
      <c r="MD572" s="227"/>
      <c r="ME572" s="227"/>
      <c r="MF572" s="227"/>
      <c r="MG572" s="227"/>
      <c r="MH572" s="227"/>
      <c r="MI572" s="227"/>
      <c r="MJ572" s="227"/>
      <c r="MK572" s="227"/>
      <c r="ML572" s="227"/>
      <c r="MM572" s="227"/>
      <c r="MN572" s="227"/>
      <c r="MO572" s="227"/>
      <c r="MP572" s="227"/>
      <c r="MQ572" s="227"/>
      <c r="MR572" s="227"/>
      <c r="MS572" s="227"/>
      <c r="MT572" s="227"/>
      <c r="MU572" s="227"/>
      <c r="MV572" s="227"/>
      <c r="MW572" s="227"/>
      <c r="MX572" s="227"/>
      <c r="MY572" s="227"/>
      <c r="MZ572" s="227"/>
      <c r="NA572" s="227"/>
      <c r="NB572" s="227"/>
      <c r="NC572" s="227"/>
      <c r="ND572" s="227"/>
      <c r="NE572" s="227"/>
      <c r="NF572" s="227"/>
      <c r="NG572" s="227"/>
      <c r="NH572" s="227"/>
      <c r="NI572" s="227"/>
      <c r="NJ572" s="227"/>
      <c r="NK572" s="227"/>
      <c r="NL572" s="227"/>
      <c r="NM572" s="227"/>
      <c r="NN572" s="227"/>
      <c r="NO572" s="227"/>
      <c r="NP572" s="227"/>
      <c r="NQ572" s="227"/>
      <c r="NR572" s="227"/>
      <c r="NS572" s="227"/>
      <c r="NT572" s="227"/>
      <c r="NU572" s="227"/>
      <c r="NV572" s="227"/>
      <c r="NW572" s="227"/>
      <c r="NX572" s="227"/>
      <c r="NY572" s="227"/>
      <c r="NZ572" s="227"/>
      <c r="OA572" s="227"/>
      <c r="OB572" s="227"/>
      <c r="OC572" s="227"/>
      <c r="OD572" s="227"/>
      <c r="OE572" s="227"/>
      <c r="OF572" s="227"/>
      <c r="OG572" s="227"/>
      <c r="OH572" s="227"/>
      <c r="OI572" s="227"/>
      <c r="OJ572" s="227"/>
      <c r="OK572" s="227"/>
      <c r="OL572" s="227"/>
      <c r="OM572" s="227"/>
      <c r="ON572" s="227"/>
      <c r="OO572" s="227"/>
      <c r="OP572" s="227"/>
      <c r="OQ572" s="227"/>
      <c r="OR572" s="227"/>
      <c r="OS572" s="227"/>
      <c r="OT572" s="227"/>
      <c r="OU572" s="227"/>
      <c r="OV572" s="227"/>
      <c r="OW572" s="227"/>
      <c r="OX572" s="227"/>
      <c r="OY572" s="227"/>
      <c r="OZ572" s="227"/>
      <c r="PA572" s="227"/>
      <c r="PB572" s="227"/>
      <c r="PC572" s="227"/>
      <c r="PD572" s="227"/>
      <c r="PE572" s="227"/>
      <c r="PF572" s="227"/>
      <c r="PG572" s="227"/>
      <c r="PH572" s="227"/>
      <c r="PI572" s="227"/>
      <c r="PJ572" s="227"/>
      <c r="PK572" s="227"/>
      <c r="PL572" s="227"/>
      <c r="PM572" s="227"/>
      <c r="PN572" s="227"/>
      <c r="PO572" s="227"/>
      <c r="PP572" s="227"/>
      <c r="PQ572" s="227"/>
      <c r="PR572" s="227"/>
      <c r="PS572" s="227"/>
      <c r="PT572" s="227"/>
      <c r="PU572" s="227"/>
      <c r="PV572" s="227"/>
      <c r="PW572" s="227"/>
      <c r="PX572" s="227"/>
      <c r="PY572" s="227"/>
      <c r="PZ572" s="227"/>
      <c r="QA572" s="227"/>
      <c r="QB572" s="227"/>
      <c r="QC572" s="227"/>
      <c r="QD572" s="227"/>
      <c r="QE572" s="227"/>
      <c r="QF572" s="227"/>
      <c r="QG572" s="227"/>
      <c r="QH572" s="227"/>
      <c r="QI572" s="227"/>
      <c r="QJ572" s="227"/>
      <c r="QK572" s="227"/>
      <c r="QL572" s="227"/>
      <c r="QM572" s="227"/>
      <c r="QN572" s="227"/>
      <c r="QO572" s="227"/>
      <c r="QP572" s="227"/>
      <c r="QQ572" s="227"/>
      <c r="QR572" s="227"/>
      <c r="QS572" s="227"/>
      <c r="QT572" s="227"/>
      <c r="QU572" s="227"/>
      <c r="QV572" s="227"/>
      <c r="QW572" s="227"/>
      <c r="QX572" s="227"/>
      <c r="QY572" s="227"/>
      <c r="QZ572" s="227"/>
      <c r="RA572" s="227"/>
      <c r="RB572" s="227"/>
      <c r="RC572" s="227"/>
      <c r="RD572" s="227"/>
      <c r="RE572" s="227"/>
      <c r="RF572" s="227"/>
      <c r="RG572" s="227"/>
      <c r="RH572" s="227"/>
      <c r="RI572" s="227"/>
      <c r="RJ572" s="227"/>
      <c r="RK572" s="227"/>
      <c r="RL572" s="227"/>
      <c r="RM572" s="227"/>
      <c r="RN572" s="227"/>
      <c r="RO572" s="227"/>
      <c r="RP572" s="227"/>
      <c r="RQ572" s="227"/>
      <c r="RR572" s="227"/>
      <c r="RS572" s="227"/>
      <c r="RT572" s="227"/>
      <c r="RU572" s="227"/>
      <c r="RV572" s="227"/>
      <c r="RW572" s="227"/>
      <c r="RX572" s="227"/>
      <c r="RY572" s="227"/>
      <c r="RZ572" s="227"/>
      <c r="SA572" s="227"/>
      <c r="SB572" s="227"/>
      <c r="SC572" s="227"/>
      <c r="SD572" s="227"/>
      <c r="SE572" s="227"/>
      <c r="SF572" s="227"/>
      <c r="SG572" s="227"/>
      <c r="SH572" s="227"/>
      <c r="SI572" s="227"/>
      <c r="SJ572" s="227"/>
      <c r="SK572" s="227"/>
      <c r="SL572" s="227"/>
      <c r="SM572" s="227"/>
      <c r="SN572" s="227"/>
      <c r="SO572" s="227"/>
      <c r="SP572" s="227"/>
      <c r="SQ572" s="227"/>
      <c r="SR572" s="227"/>
      <c r="SS572" s="227"/>
      <c r="ST572" s="227"/>
      <c r="SU572" s="227"/>
      <c r="SV572" s="227"/>
      <c r="SW572" s="227"/>
      <c r="SX572" s="227"/>
      <c r="SY572" s="227"/>
      <c r="SZ572" s="227"/>
      <c r="TA572" s="227"/>
      <c r="TB572" s="227"/>
      <c r="TC572" s="227"/>
      <c r="TD572" s="227"/>
      <c r="TE572" s="227"/>
      <c r="TF572" s="227"/>
      <c r="TG572" s="227"/>
      <c r="TH572" s="227"/>
      <c r="TI572" s="227"/>
      <c r="TJ572" s="227"/>
      <c r="TK572" s="227"/>
      <c r="TL572" s="227"/>
      <c r="TM572" s="227"/>
      <c r="TN572" s="227"/>
      <c r="TO572" s="227"/>
      <c r="TP572" s="227"/>
      <c r="TQ572" s="227"/>
      <c r="TR572" s="227"/>
      <c r="TS572" s="227"/>
      <c r="TT572" s="227"/>
      <c r="TU572" s="227"/>
      <c r="TV572" s="227"/>
      <c r="TW572" s="227"/>
      <c r="TX572" s="227"/>
      <c r="TY572" s="227"/>
      <c r="TZ572" s="227"/>
      <c r="UA572" s="227"/>
      <c r="UB572" s="227"/>
      <c r="UC572" s="227"/>
      <c r="UD572" s="227"/>
      <c r="UE572" s="227"/>
      <c r="UF572" s="227"/>
      <c r="UG572" s="227"/>
      <c r="UH572" s="227"/>
      <c r="UI572" s="227"/>
      <c r="UJ572" s="227"/>
      <c r="UK572" s="227"/>
      <c r="UL572" s="227"/>
      <c r="UM572" s="227"/>
      <c r="UN572" s="227"/>
      <c r="UO572" s="227"/>
      <c r="UP572" s="227"/>
      <c r="UQ572" s="227"/>
      <c r="UR572" s="227"/>
      <c r="US572" s="227"/>
      <c r="UT572" s="227"/>
      <c r="UU572" s="227"/>
      <c r="UV572" s="227"/>
      <c r="UW572" s="227"/>
      <c r="UX572" s="227"/>
      <c r="UY572" s="227"/>
      <c r="UZ572" s="227"/>
      <c r="VA572" s="227"/>
      <c r="VB572" s="227"/>
      <c r="VC572" s="227"/>
      <c r="VD572" s="227"/>
      <c r="VE572" s="227"/>
      <c r="VF572" s="227"/>
      <c r="VG572" s="227"/>
      <c r="VH572" s="227"/>
      <c r="VI572" s="227"/>
      <c r="VJ572" s="227"/>
      <c r="VK572" s="227"/>
      <c r="VL572" s="227"/>
      <c r="VM572" s="227"/>
      <c r="VN572" s="227"/>
      <c r="VO572" s="227"/>
      <c r="VP572" s="227"/>
      <c r="VQ572" s="227"/>
      <c r="VR572" s="227"/>
      <c r="VS572" s="227"/>
      <c r="VT572" s="227"/>
      <c r="VU572" s="227"/>
      <c r="VV572" s="227"/>
      <c r="VW572" s="227"/>
      <c r="VX572" s="227"/>
      <c r="VY572" s="227"/>
      <c r="VZ572" s="227"/>
      <c r="WA572" s="227"/>
      <c r="WB572" s="227"/>
      <c r="WC572" s="227"/>
      <c r="WD572" s="227"/>
      <c r="WE572" s="227"/>
      <c r="WF572" s="227"/>
      <c r="WG572" s="227"/>
      <c r="WH572" s="227"/>
      <c r="WI572" s="227"/>
      <c r="WJ572" s="227"/>
      <c r="WK572" s="227"/>
      <c r="WL572" s="227"/>
      <c r="WM572" s="227"/>
      <c r="WN572" s="227"/>
      <c r="WO572" s="227"/>
      <c r="WP572" s="227"/>
      <c r="WQ572" s="227"/>
      <c r="WR572" s="227"/>
      <c r="WS572" s="227"/>
      <c r="WT572" s="227"/>
      <c r="WU572" s="227"/>
      <c r="WV572" s="227"/>
      <c r="WW572" s="227"/>
      <c r="WX572" s="227"/>
      <c r="WY572" s="227"/>
      <c r="WZ572" s="227"/>
      <c r="XA572" s="227"/>
      <c r="XB572" s="227"/>
      <c r="XC572" s="227"/>
      <c r="XD572" s="227"/>
      <c r="XE572" s="227"/>
      <c r="XF572" s="227"/>
      <c r="XG572" s="227"/>
      <c r="XH572" s="227"/>
      <c r="XI572" s="227"/>
      <c r="XJ572" s="227"/>
      <c r="XK572" s="227"/>
      <c r="XL572" s="227"/>
      <c r="XM572" s="227"/>
      <c r="XN572" s="227"/>
      <c r="XO572" s="227"/>
      <c r="XP572" s="227"/>
      <c r="XQ572" s="227"/>
      <c r="XR572" s="227"/>
      <c r="XS572" s="227"/>
      <c r="XT572" s="227"/>
      <c r="XU572" s="227"/>
      <c r="XV572" s="227"/>
      <c r="XW572" s="227"/>
      <c r="XX572" s="227"/>
      <c r="XY572" s="227"/>
      <c r="XZ572" s="227"/>
      <c r="YA572" s="227"/>
      <c r="YB572" s="227"/>
      <c r="YC572" s="227"/>
      <c r="YD572" s="227"/>
      <c r="YE572" s="227"/>
      <c r="YF572" s="227"/>
      <c r="YG572" s="227"/>
      <c r="YH572" s="227"/>
      <c r="YI572" s="227"/>
      <c r="YJ572" s="227"/>
      <c r="YK572" s="227"/>
      <c r="YL572" s="227"/>
      <c r="YM572" s="227"/>
      <c r="YN572" s="227"/>
      <c r="YO572" s="227"/>
      <c r="YP572" s="227"/>
      <c r="YQ572" s="227"/>
      <c r="YR572" s="227"/>
      <c r="YS572" s="227"/>
      <c r="YT572" s="227"/>
      <c r="YU572" s="227"/>
      <c r="YV572" s="227"/>
      <c r="YW572" s="227"/>
      <c r="YX572" s="227"/>
      <c r="YY572" s="227"/>
      <c r="YZ572" s="227"/>
      <c r="ZA572" s="227"/>
      <c r="ZB572" s="227"/>
      <c r="ZC572" s="227"/>
      <c r="ZD572" s="227"/>
      <c r="ZE572" s="227"/>
      <c r="ZF572" s="227"/>
      <c r="ZG572" s="227"/>
      <c r="ZH572" s="227"/>
      <c r="ZI572" s="227"/>
      <c r="ZJ572" s="227"/>
      <c r="ZK572" s="227"/>
      <c r="ZL572" s="227"/>
      <c r="ZM572" s="227"/>
      <c r="ZN572" s="227"/>
      <c r="ZO572" s="227"/>
      <c r="ZP572" s="227"/>
      <c r="ZQ572" s="227"/>
      <c r="ZR572" s="227"/>
      <c r="ZS572" s="227"/>
      <c r="ZT572" s="227"/>
      <c r="ZU572" s="227"/>
      <c r="ZV572" s="227"/>
      <c r="ZW572" s="227"/>
      <c r="ZX572" s="227"/>
      <c r="ZY572" s="227"/>
      <c r="ZZ572" s="227"/>
      <c r="AAA572" s="227"/>
      <c r="AAB572" s="227"/>
      <c r="AAC572" s="227"/>
      <c r="AAD572" s="227"/>
      <c r="AAE572" s="227"/>
      <c r="AAF572" s="227"/>
      <c r="AAG572" s="227"/>
      <c r="AAH572" s="227"/>
      <c r="AAI572" s="227"/>
      <c r="AAJ572" s="227"/>
      <c r="AAK572" s="227"/>
      <c r="AAL572" s="227"/>
      <c r="AAM572" s="227"/>
      <c r="AAN572" s="227"/>
      <c r="AAO572" s="227"/>
      <c r="AAP572" s="227"/>
      <c r="AAQ572" s="227"/>
      <c r="AAR572" s="227"/>
      <c r="AAS572" s="227"/>
      <c r="AAT572" s="227"/>
      <c r="AAU572" s="227"/>
      <c r="AAV572" s="227"/>
      <c r="AAW572" s="227"/>
      <c r="AAX572" s="227"/>
      <c r="AAY572" s="227"/>
      <c r="AAZ572" s="227"/>
      <c r="ABA572" s="227"/>
      <c r="ABB572" s="227"/>
      <c r="ABC572" s="227"/>
      <c r="ABD572" s="227"/>
      <c r="ABE572" s="227"/>
      <c r="ABF572" s="227"/>
      <c r="ABG572" s="227"/>
      <c r="ABH572" s="227"/>
      <c r="ABI572" s="227"/>
      <c r="ABJ572" s="227"/>
      <c r="ABK572" s="227"/>
      <c r="ABL572" s="227"/>
      <c r="ABM572" s="227"/>
      <c r="ABN572" s="227"/>
      <c r="ABO572" s="227"/>
      <c r="ABP572" s="227"/>
      <c r="ABQ572" s="227"/>
      <c r="ABR572" s="227"/>
      <c r="ABS572" s="227"/>
      <c r="ABT572" s="227"/>
      <c r="ABU572" s="227"/>
      <c r="ABV572" s="227"/>
      <c r="ABW572" s="227"/>
      <c r="ABX572" s="227"/>
      <c r="ABY572" s="227"/>
      <c r="ABZ572" s="227"/>
      <c r="ACA572" s="227"/>
      <c r="ACB572" s="227"/>
      <c r="ACC572" s="227"/>
      <c r="ACD572" s="227"/>
      <c r="ACE572" s="227"/>
      <c r="ACF572" s="227"/>
      <c r="ACG572" s="227"/>
      <c r="ACH572" s="227"/>
      <c r="ACI572" s="227"/>
      <c r="ACJ572" s="227"/>
      <c r="ACK572" s="227"/>
      <c r="ACL572" s="227"/>
      <c r="ACM572" s="227"/>
      <c r="ACN572" s="227"/>
      <c r="ACO572" s="227"/>
      <c r="ACP572" s="227"/>
      <c r="ACQ572" s="227"/>
      <c r="ACR572" s="227"/>
      <c r="ACS572" s="227"/>
      <c r="ACT572" s="227"/>
      <c r="ACU572" s="227"/>
      <c r="ACV572" s="227"/>
      <c r="ACW572" s="227"/>
      <c r="ACX572" s="227"/>
      <c r="ACY572" s="227"/>
      <c r="ACZ572" s="227"/>
      <c r="ADA572" s="227"/>
      <c r="ADB572" s="227"/>
      <c r="ADC572" s="227"/>
      <c r="ADD572" s="227"/>
      <c r="ADE572" s="227"/>
      <c r="ADF572" s="227"/>
      <c r="ADG572" s="227"/>
      <c r="ADH572" s="227"/>
      <c r="ADI572" s="227"/>
      <c r="ADJ572" s="227"/>
      <c r="ADK572" s="227"/>
      <c r="ADL572" s="227"/>
      <c r="ADM572" s="227"/>
      <c r="ADN572" s="227"/>
      <c r="ADO572" s="227"/>
      <c r="ADP572" s="227"/>
      <c r="ADQ572" s="227"/>
      <c r="ADR572" s="227"/>
      <c r="ADS572" s="227"/>
      <c r="ADT572" s="227"/>
      <c r="ADU572" s="227"/>
      <c r="ADV572" s="227"/>
      <c r="ADW572" s="227"/>
      <c r="ADX572" s="227"/>
      <c r="ADY572" s="227"/>
      <c r="ADZ572" s="227"/>
      <c r="AEA572" s="227"/>
      <c r="AEB572" s="227"/>
      <c r="AEC572" s="227"/>
      <c r="AED572" s="227"/>
      <c r="AEE572" s="227"/>
      <c r="AEF572" s="227"/>
      <c r="AEG572" s="227"/>
      <c r="AEH572" s="227"/>
      <c r="AEI572" s="227"/>
      <c r="AEJ572" s="227"/>
      <c r="AEK572" s="227"/>
      <c r="AEL572" s="227"/>
      <c r="AEM572" s="227"/>
      <c r="AEN572" s="227"/>
      <c r="AEO572" s="227"/>
      <c r="AEP572" s="227"/>
      <c r="AEQ572" s="227"/>
      <c r="AER572" s="227"/>
      <c r="AES572" s="227"/>
      <c r="AET572" s="227"/>
      <c r="AEU572" s="227"/>
      <c r="AEV572" s="227"/>
      <c r="AEW572" s="227"/>
      <c r="AEX572" s="227"/>
      <c r="AEY572" s="227"/>
      <c r="AEZ572" s="227"/>
      <c r="AFA572" s="227"/>
      <c r="AFB572" s="227"/>
      <c r="AFC572" s="227"/>
      <c r="AFD572" s="227"/>
      <c r="AFE572" s="227"/>
      <c r="AFF572" s="227"/>
      <c r="AFG572" s="227"/>
      <c r="AFH572" s="227"/>
      <c r="AFI572" s="227"/>
      <c r="AFJ572" s="227"/>
      <c r="AFK572" s="227"/>
      <c r="AFL572" s="227"/>
      <c r="AFM572" s="227"/>
      <c r="AFN572" s="227"/>
      <c r="AFO572" s="227"/>
      <c r="AFP572" s="227"/>
      <c r="AFQ572" s="227"/>
      <c r="AFR572" s="227"/>
      <c r="AFS572" s="227"/>
      <c r="AFT572" s="227"/>
      <c r="AFU572" s="227"/>
      <c r="AFV572" s="227"/>
      <c r="AFW572" s="227"/>
      <c r="AFX572" s="227"/>
      <c r="AFY572" s="227"/>
      <c r="AFZ572" s="227"/>
      <c r="AGA572" s="227"/>
      <c r="AGB572" s="227"/>
      <c r="AGC572" s="227"/>
      <c r="AGD572" s="227"/>
      <c r="AGE572" s="227"/>
      <c r="AGF572" s="227"/>
      <c r="AGG572" s="227"/>
      <c r="AGH572" s="227"/>
      <c r="AGI572" s="227"/>
      <c r="AGJ572" s="227"/>
      <c r="AGK572" s="227"/>
      <c r="AGL572" s="227"/>
      <c r="AGM572" s="227"/>
      <c r="AGN572" s="227"/>
      <c r="AGO572" s="227"/>
      <c r="AGP572" s="227"/>
      <c r="AGQ572" s="227"/>
      <c r="AGR572" s="227"/>
      <c r="AGS572" s="227"/>
      <c r="AGT572" s="227"/>
      <c r="AGU572" s="227"/>
      <c r="AGV572" s="227"/>
      <c r="AGW572" s="227"/>
      <c r="AGX572" s="227"/>
      <c r="AGY572" s="227"/>
      <c r="AGZ572" s="227"/>
      <c r="AHA572" s="227"/>
      <c r="AHB572" s="227"/>
      <c r="AHC572" s="227"/>
      <c r="AHD572" s="227"/>
      <c r="AHE572" s="227"/>
      <c r="AHF572" s="227"/>
      <c r="AHG572" s="227"/>
      <c r="AHH572" s="227"/>
      <c r="AHI572" s="227"/>
      <c r="AHJ572" s="227"/>
      <c r="AHK572" s="227"/>
      <c r="AHL572" s="227"/>
      <c r="AHM572" s="227"/>
      <c r="AHN572" s="227"/>
      <c r="AHO572" s="227"/>
      <c r="AHP572" s="227"/>
      <c r="AHQ572" s="227"/>
      <c r="AHR572" s="227"/>
      <c r="AHS572" s="227"/>
      <c r="AHT572" s="227"/>
      <c r="AHU572" s="227"/>
      <c r="AHV572" s="227"/>
      <c r="AHW572" s="227"/>
      <c r="AHX572" s="227"/>
      <c r="AHY572" s="227"/>
      <c r="AHZ572" s="227"/>
      <c r="AIA572" s="227"/>
      <c r="AIB572" s="227"/>
      <c r="AIC572" s="227"/>
      <c r="AID572" s="227"/>
      <c r="AIE572" s="227"/>
      <c r="AIF572" s="227"/>
      <c r="AIG572" s="227"/>
      <c r="AIH572" s="227"/>
      <c r="AII572" s="227"/>
      <c r="AIJ572" s="227"/>
      <c r="AIK572" s="227"/>
      <c r="AIL572" s="227"/>
      <c r="AIM572" s="227"/>
      <c r="AIN572" s="227"/>
      <c r="AIO572" s="227"/>
      <c r="AIP572" s="227"/>
      <c r="AIQ572" s="227"/>
      <c r="AIR572" s="227"/>
      <c r="AIS572" s="227"/>
      <c r="AIT572" s="227"/>
      <c r="AIU572" s="227"/>
      <c r="AIV572" s="227"/>
      <c r="AIW572" s="227"/>
      <c r="AIX572" s="227"/>
      <c r="AIY572" s="227"/>
      <c r="AIZ572" s="227"/>
      <c r="AJA572" s="227"/>
      <c r="AJB572" s="227"/>
      <c r="AJC572" s="227"/>
      <c r="AJD572" s="227"/>
      <c r="AJE572" s="227"/>
      <c r="AJF572" s="227"/>
      <c r="AJG572" s="227"/>
      <c r="AJH572" s="227"/>
      <c r="AJI572" s="227"/>
      <c r="AJJ572" s="227"/>
      <c r="AJK572" s="227"/>
      <c r="AJL572" s="227"/>
      <c r="AJM572" s="227"/>
      <c r="AJN572" s="227"/>
      <c r="AJO572" s="227"/>
      <c r="AJP572" s="227"/>
      <c r="AJQ572" s="227"/>
      <c r="AJR572" s="227"/>
      <c r="AJS572" s="227"/>
      <c r="AJT572" s="227"/>
      <c r="AJU572" s="227"/>
      <c r="AJV572" s="227"/>
      <c r="AJW572" s="227"/>
      <c r="AJX572" s="227"/>
      <c r="AJY572" s="227"/>
      <c r="AJZ572" s="227"/>
      <c r="AKA572" s="227"/>
      <c r="AKB572" s="227"/>
      <c r="AKC572" s="227"/>
      <c r="AKD572" s="227"/>
      <c r="AKE572" s="227"/>
      <c r="AKF572" s="227"/>
      <c r="AKG572" s="227"/>
      <c r="AKH572" s="227"/>
      <c r="AKI572" s="227"/>
      <c r="AKJ572" s="227"/>
      <c r="AKK572" s="227"/>
      <c r="AKL572" s="227"/>
      <c r="AKM572" s="227"/>
      <c r="AKN572" s="227"/>
      <c r="AKO572" s="227"/>
      <c r="AKP572" s="227"/>
      <c r="AKQ572" s="227"/>
      <c r="AKR572" s="227"/>
      <c r="AKS572" s="227"/>
      <c r="AKT572" s="227"/>
      <c r="AKU572" s="227"/>
      <c r="AKV572" s="227"/>
      <c r="AKW572" s="227"/>
      <c r="AKX572" s="227"/>
      <c r="AKY572" s="227"/>
      <c r="AKZ572" s="227"/>
      <c r="ALA572" s="227"/>
      <c r="ALB572" s="227"/>
      <c r="ALC572" s="227"/>
      <c r="ALD572" s="227"/>
      <c r="ALE572" s="227"/>
      <c r="ALF572" s="227"/>
      <c r="ALG572" s="227"/>
      <c r="ALH572" s="227"/>
      <c r="ALI572" s="227"/>
      <c r="ALJ572" s="227"/>
      <c r="ALK572" s="227"/>
      <c r="ALL572" s="227"/>
      <c r="ALM572" s="227"/>
      <c r="ALN572" s="227"/>
      <c r="ALO572" s="227"/>
      <c r="ALP572" s="227"/>
      <c r="ALQ572" s="227"/>
      <c r="ALR572" s="227"/>
      <c r="ALS572" s="227"/>
      <c r="ALT572" s="227"/>
      <c r="ALU572" s="227"/>
      <c r="ALV572" s="227"/>
      <c r="ALW572" s="227"/>
      <c r="ALX572" s="227"/>
      <c r="ALY572" s="227"/>
      <c r="ALZ572" s="227"/>
      <c r="AMA572" s="227"/>
      <c r="AMB572" s="227"/>
      <c r="AMC572" s="227"/>
      <c r="AMD572" s="227"/>
      <c r="AME572" s="227"/>
      <c r="AMF572" s="227"/>
      <c r="AMG572" s="227"/>
      <c r="AMH572" s="227"/>
      <c r="AMI572" s="227"/>
      <c r="AMJ572" s="227"/>
      <c r="AMK572" s="227"/>
      <c r="AML572" s="227"/>
      <c r="AMM572" s="227"/>
      <c r="AMN572" s="227"/>
      <c r="AMO572" s="227"/>
      <c r="AMP572" s="227"/>
      <c r="AMQ572" s="227"/>
      <c r="AMR572" s="227"/>
      <c r="AMS572" s="227"/>
      <c r="AMT572" s="227"/>
      <c r="AMU572" s="227"/>
      <c r="AMV572" s="227"/>
      <c r="AMW572" s="227"/>
      <c r="AMX572" s="227"/>
    </row>
    <row r="573" spans="1:1038" s="432" customFormat="1" ht="18" customHeight="1">
      <c r="A573" s="612" t="s">
        <v>2065</v>
      </c>
      <c r="B573" s="422" t="s">
        <v>1647</v>
      </c>
      <c r="C573" s="422"/>
      <c r="D573" s="422" t="s">
        <v>1279</v>
      </c>
      <c r="E573" s="422">
        <v>77</v>
      </c>
      <c r="F573" s="422">
        <v>3</v>
      </c>
      <c r="G573" s="602" t="str">
        <f t="shared" si="220"/>
        <v>77-3</v>
      </c>
      <c r="H573" s="422">
        <v>0</v>
      </c>
      <c r="I573" s="533">
        <v>69.5</v>
      </c>
      <c r="J573" s="527">
        <f t="shared" si="177"/>
        <v>1</v>
      </c>
      <c r="K573" s="528" t="b">
        <f>IF(J576=1,IF(((VLOOKUP($G573,[1]Depth_Lookup!A$3:J$410,9,FALSE))-(I573/100))=0,"Good",IF(((VLOOKUP($G573,[1]Depth_Lookup!$A$3:$J$550,9,FALSE))-(I573/100))&gt;0,"Too Short","Too Long")))</f>
        <v>0</v>
      </c>
      <c r="L573" s="171">
        <f>(VLOOKUP($G573,Depth_Lookup!$A$3:$J$410,10,FALSE))+(H573/100)</f>
        <v>193.45</v>
      </c>
      <c r="M573" s="171">
        <f>(VLOOKUP($G573,Depth_Lookup!$A$3:$J$410,10,FALSE))+(I573/100)</f>
        <v>194.14499999999998</v>
      </c>
      <c r="N573" s="441" t="s">
        <v>2133</v>
      </c>
      <c r="O573" s="422">
        <v>1</v>
      </c>
      <c r="P573" s="422" t="s">
        <v>853</v>
      </c>
      <c r="Q573" s="422" t="s">
        <v>125</v>
      </c>
      <c r="R573" s="526" t="str">
        <f t="shared" si="175"/>
        <v>SerpentinizedHarzburgite</v>
      </c>
      <c r="S573" s="422" t="s">
        <v>94</v>
      </c>
      <c r="T573" s="422" t="s">
        <v>700</v>
      </c>
      <c r="U573" s="422"/>
      <c r="V573" s="422"/>
      <c r="W573" s="422" t="s">
        <v>102</v>
      </c>
      <c r="X573" s="526">
        <f>VLOOKUP(W573,[1]definitions_list_lookup!A$13:B$19,2,0)</f>
        <v>5</v>
      </c>
      <c r="Y573" s="422" t="s">
        <v>90</v>
      </c>
      <c r="Z573" s="422" t="s">
        <v>91</v>
      </c>
      <c r="AA573" s="422" t="s">
        <v>1685</v>
      </c>
      <c r="AB573" s="422"/>
      <c r="AC573" s="422"/>
      <c r="AD573" s="422"/>
      <c r="AE573" s="423"/>
      <c r="AF573" s="602" t="e">
        <f>VLOOKUP(AE573,[1]definitions_list_mag!$V$12:$W$15,2,0)</f>
        <v>#N/A</v>
      </c>
      <c r="AG573" s="530"/>
      <c r="AH573" s="422"/>
      <c r="AI573" s="426">
        <v>71</v>
      </c>
      <c r="AJ573" s="422"/>
      <c r="AK573" s="422"/>
      <c r="AL573" s="422"/>
      <c r="AM573" s="422"/>
      <c r="AN573" s="422"/>
      <c r="AO573" s="426"/>
      <c r="AP573" s="422"/>
      <c r="AQ573" s="422"/>
      <c r="AR573" s="422"/>
      <c r="AS573" s="422"/>
      <c r="AT573" s="422"/>
      <c r="AU573" s="426"/>
      <c r="AV573" s="422"/>
      <c r="AW573" s="422"/>
      <c r="AX573" s="422"/>
      <c r="AY573" s="422"/>
      <c r="AZ573" s="422"/>
      <c r="BA573" s="426">
        <v>28</v>
      </c>
      <c r="BB573" s="422">
        <v>8</v>
      </c>
      <c r="BC573" s="422">
        <v>6</v>
      </c>
      <c r="BD573" s="422" t="s">
        <v>118</v>
      </c>
      <c r="BE573" s="422" t="s">
        <v>103</v>
      </c>
      <c r="BF573" s="422"/>
      <c r="BG573" s="426"/>
      <c r="BH573" s="422"/>
      <c r="BI573" s="422"/>
      <c r="BJ573" s="422"/>
      <c r="BK573" s="422"/>
      <c r="BL573" s="422"/>
      <c r="BM573" s="426">
        <v>1</v>
      </c>
      <c r="BN573" s="422">
        <v>1.6</v>
      </c>
      <c r="BO573" s="422">
        <v>0.8</v>
      </c>
      <c r="BP573" s="422" t="s">
        <v>1330</v>
      </c>
      <c r="BQ573" s="422" t="s">
        <v>1331</v>
      </c>
      <c r="BR573" s="422"/>
      <c r="BS573" s="422"/>
      <c r="BT573" s="422"/>
      <c r="BU573" s="422"/>
      <c r="BV573" s="422"/>
      <c r="BW573" s="422"/>
      <c r="BX573" s="422"/>
      <c r="BY573" s="426"/>
      <c r="BZ573" s="422"/>
      <c r="CA573" s="422"/>
      <c r="CB573" s="422"/>
      <c r="CC573" s="422"/>
      <c r="CD573" s="422"/>
      <c r="CE573" s="422" t="s">
        <v>2136</v>
      </c>
      <c r="CF573" s="531">
        <f t="shared" si="178"/>
        <v>100</v>
      </c>
      <c r="CG573" s="166"/>
      <c r="CH573" s="603" t="s">
        <v>2137</v>
      </c>
      <c r="CI573" s="603">
        <v>90</v>
      </c>
      <c r="CJ573" s="603" t="s">
        <v>514</v>
      </c>
      <c r="CK573" s="604" t="s">
        <v>2109</v>
      </c>
      <c r="CL573" s="604"/>
      <c r="CM573" s="604"/>
      <c r="CN573" s="604"/>
      <c r="CO573" s="604"/>
      <c r="CP573" s="604"/>
      <c r="CQ573" s="604"/>
      <c r="CR573" s="604"/>
      <c r="CS573" s="604"/>
      <c r="CT573" s="604"/>
      <c r="CU573" s="604"/>
      <c r="CV573" s="604"/>
      <c r="CW573" s="604"/>
      <c r="CX573" s="604"/>
      <c r="CY573" s="604"/>
      <c r="CZ573" s="604"/>
      <c r="DA573" s="604"/>
      <c r="DB573" s="604">
        <v>88</v>
      </c>
      <c r="DC573" s="605">
        <v>10</v>
      </c>
      <c r="DD573" s="604"/>
      <c r="DE573" s="604"/>
      <c r="DF573" s="604"/>
      <c r="DG573" s="604"/>
      <c r="DH573" s="604"/>
      <c r="DI573" s="604"/>
      <c r="DJ573" s="604">
        <v>2</v>
      </c>
      <c r="DK573" s="209"/>
      <c r="DL573" s="166"/>
      <c r="DM573" s="604"/>
      <c r="DN573" s="604"/>
      <c r="DO573" s="606"/>
      <c r="DP573" s="607"/>
      <c r="DQ573" s="608"/>
      <c r="DR573" s="606"/>
      <c r="DS573" s="608"/>
      <c r="DT573" s="524" t="s">
        <v>2134</v>
      </c>
      <c r="DU573" s="605"/>
      <c r="DV573" s="605"/>
      <c r="DW573" s="532" t="e">
        <f>VLOOKUP(P573,[1]definitions_list_lookup!$K$30:$L$54,2,0)</f>
        <v>#N/A</v>
      </c>
      <c r="DX573" s="609" t="s">
        <v>2111</v>
      </c>
      <c r="DY573" s="609" t="s">
        <v>2138</v>
      </c>
      <c r="DZ573" s="443"/>
      <c r="EA573" s="443"/>
      <c r="EB573" s="429"/>
      <c r="EC573" s="534"/>
      <c r="ED573" s="229" t="s">
        <v>2517</v>
      </c>
      <c r="EE573" s="535"/>
      <c r="EF573" s="536"/>
      <c r="EG573" s="535"/>
      <c r="EH573" s="537"/>
      <c r="EI573" s="538"/>
      <c r="EJ573" s="539"/>
      <c r="EK573" s="540"/>
      <c r="EL573" s="535"/>
      <c r="EM573" s="537"/>
      <c r="EN573" s="537"/>
      <c r="EO573" s="541"/>
      <c r="EP573" s="541"/>
      <c r="EQ573" s="541"/>
      <c r="ER573" s="541"/>
      <c r="ES573" s="541"/>
      <c r="ET573" s="541"/>
      <c r="EU573" s="541"/>
      <c r="EV573" s="542"/>
      <c r="EW573" s="542"/>
      <c r="EX573" s="542"/>
      <c r="EY573" s="542"/>
      <c r="EZ573" s="192" t="e">
        <f t="shared" si="185"/>
        <v>#DIV/0!</v>
      </c>
      <c r="FA573" s="192" t="e">
        <f t="shared" si="186"/>
        <v>#DIV/0!</v>
      </c>
      <c r="FB573" s="192" t="e">
        <f t="shared" si="187"/>
        <v>#DIV/0!</v>
      </c>
      <c r="FC573" s="192" t="e">
        <f t="shared" si="188"/>
        <v>#DIV/0!</v>
      </c>
      <c r="FD573" s="192" t="e">
        <f t="shared" si="189"/>
        <v>#DIV/0!</v>
      </c>
      <c r="FE573" s="193" t="e">
        <f t="shared" si="190"/>
        <v>#DIV/0!</v>
      </c>
      <c r="FF573" s="194" t="e">
        <f t="shared" si="191"/>
        <v>#DIV/0!</v>
      </c>
      <c r="FG573" s="535"/>
      <c r="FH573" s="537"/>
      <c r="FI573" s="778">
        <f t="shared" si="192"/>
        <v>0</v>
      </c>
      <c r="FJ573" s="779" t="e">
        <f t="shared" si="193"/>
        <v>#DIV/0!</v>
      </c>
      <c r="FK573" s="779" t="e">
        <f t="shared" si="194"/>
        <v>#DIV/0!</v>
      </c>
      <c r="FL573" s="780" t="e">
        <f t="shared" si="195"/>
        <v>#DIV/0!</v>
      </c>
      <c r="FM573" s="169" t="e">
        <f t="shared" si="196"/>
        <v>#DIV/0!</v>
      </c>
      <c r="FN573" s="783" t="e">
        <f t="shared" si="197"/>
        <v>#DIV/0!</v>
      </c>
      <c r="FO573" s="422"/>
      <c r="FP573" s="422"/>
      <c r="FQ573" s="422"/>
      <c r="FR573" s="422"/>
      <c r="FS573" s="422"/>
      <c r="FT573" s="422"/>
      <c r="FU573" s="422"/>
      <c r="FV573" s="422"/>
      <c r="FW573" s="422"/>
      <c r="FX573" s="422"/>
      <c r="FY573" s="422"/>
      <c r="FZ573" s="422"/>
      <c r="GA573" s="422"/>
      <c r="GB573" s="422"/>
      <c r="GC573" s="422"/>
      <c r="GD573" s="422"/>
      <c r="GE573" s="422"/>
      <c r="GF573" s="422"/>
      <c r="GG573" s="422"/>
      <c r="GH573" s="422"/>
      <c r="GI573" s="422"/>
      <c r="GJ573" s="422"/>
      <c r="GK573" s="422"/>
      <c r="GL573" s="422"/>
      <c r="GM573" s="422"/>
      <c r="GN573" s="422"/>
      <c r="GO573" s="422"/>
      <c r="GP573" s="422"/>
      <c r="GQ573" s="422"/>
      <c r="GR573" s="422"/>
      <c r="GS573" s="422"/>
      <c r="GT573" s="422"/>
      <c r="GU573" s="422"/>
      <c r="GV573" s="422"/>
      <c r="GW573" s="422"/>
      <c r="GX573" s="422"/>
      <c r="GY573" s="422"/>
      <c r="GZ573" s="422"/>
      <c r="HA573" s="422"/>
      <c r="HB573" s="422"/>
      <c r="HC573" s="422"/>
      <c r="HD573" s="422"/>
      <c r="HE573" s="422"/>
      <c r="HF573" s="422"/>
      <c r="HG573" s="422"/>
      <c r="HH573" s="422"/>
      <c r="HI573" s="422"/>
      <c r="HJ573" s="422"/>
      <c r="HK573" s="422"/>
      <c r="HL573" s="422"/>
      <c r="HM573" s="422"/>
      <c r="HN573" s="422"/>
      <c r="HO573" s="422"/>
      <c r="HP573" s="422"/>
      <c r="HQ573" s="422"/>
      <c r="HR573" s="422"/>
      <c r="HS573" s="422"/>
      <c r="HT573" s="422"/>
      <c r="HU573" s="422"/>
      <c r="HV573" s="422"/>
      <c r="HW573" s="422"/>
      <c r="HX573" s="422"/>
      <c r="HY573" s="422"/>
      <c r="HZ573" s="422"/>
      <c r="IA573" s="422"/>
      <c r="IB573" s="422"/>
      <c r="IC573" s="422"/>
      <c r="ID573" s="422"/>
      <c r="IE573" s="422"/>
      <c r="IF573" s="422"/>
      <c r="IG573" s="422"/>
      <c r="IH573" s="422"/>
      <c r="II573" s="422"/>
      <c r="IJ573" s="422"/>
      <c r="IK573" s="422"/>
      <c r="IL573" s="422"/>
      <c r="IM573" s="422"/>
      <c r="IN573" s="422"/>
      <c r="IO573" s="422"/>
      <c r="IP573" s="422"/>
      <c r="IQ573" s="422"/>
      <c r="IR573" s="422"/>
      <c r="IS573" s="422"/>
      <c r="IT573" s="422"/>
      <c r="IU573" s="422"/>
      <c r="IV573" s="422"/>
      <c r="IW573" s="422"/>
      <c r="IX573" s="422"/>
      <c r="IY573" s="422"/>
      <c r="IZ573" s="422"/>
      <c r="JA573" s="422"/>
      <c r="JB573" s="422"/>
      <c r="JC573" s="422"/>
      <c r="JD573" s="422"/>
      <c r="JE573" s="422"/>
      <c r="JF573" s="422"/>
      <c r="JG573" s="422"/>
      <c r="JH573" s="422"/>
      <c r="JI573" s="422"/>
      <c r="JJ573" s="422"/>
      <c r="JK573" s="422"/>
      <c r="JL573" s="422"/>
      <c r="JM573" s="422"/>
      <c r="JN573" s="422"/>
      <c r="JO573" s="422"/>
      <c r="JP573" s="422"/>
      <c r="JQ573" s="422"/>
      <c r="JR573" s="422"/>
      <c r="JS573" s="422"/>
      <c r="JT573" s="422"/>
      <c r="JU573" s="422"/>
      <c r="JV573" s="422"/>
      <c r="JW573" s="422"/>
      <c r="JX573" s="422"/>
      <c r="JY573" s="422"/>
      <c r="JZ573" s="422"/>
      <c r="KA573" s="422"/>
      <c r="KB573" s="422"/>
      <c r="KC573" s="422"/>
      <c r="KD573" s="422"/>
      <c r="KE573" s="422"/>
      <c r="KF573" s="422"/>
      <c r="KG573" s="422"/>
      <c r="KH573" s="422"/>
      <c r="KI573" s="422"/>
      <c r="KJ573" s="422"/>
      <c r="KK573" s="422"/>
      <c r="KL573" s="422"/>
      <c r="KM573" s="422"/>
      <c r="KN573" s="422"/>
      <c r="KO573" s="422"/>
      <c r="KP573" s="422"/>
      <c r="KQ573" s="422"/>
      <c r="KR573" s="422"/>
      <c r="KS573" s="422"/>
      <c r="KT573" s="422"/>
      <c r="KU573" s="422"/>
      <c r="KV573" s="422"/>
      <c r="KW573" s="422"/>
      <c r="KX573" s="422"/>
      <c r="KY573" s="422"/>
      <c r="KZ573" s="422"/>
      <c r="LA573" s="422"/>
      <c r="LB573" s="422"/>
      <c r="LC573" s="422"/>
      <c r="LD573" s="422"/>
      <c r="LE573" s="422"/>
      <c r="LF573" s="422"/>
      <c r="LG573" s="422"/>
      <c r="LH573" s="422"/>
      <c r="LI573" s="422"/>
      <c r="LJ573" s="422"/>
      <c r="LK573" s="422"/>
      <c r="LL573" s="422"/>
      <c r="LM573" s="422"/>
      <c r="LN573" s="422"/>
      <c r="LO573" s="422"/>
      <c r="LP573" s="422"/>
      <c r="LQ573" s="422"/>
      <c r="LR573" s="422"/>
      <c r="LS573" s="422"/>
      <c r="LT573" s="422"/>
      <c r="LU573" s="422"/>
      <c r="LV573" s="422"/>
      <c r="LW573" s="422"/>
      <c r="LX573" s="422"/>
      <c r="LY573" s="422"/>
      <c r="LZ573" s="422"/>
      <c r="MA573" s="422"/>
      <c r="MB573" s="422"/>
      <c r="MC573" s="422"/>
      <c r="MD573" s="422"/>
      <c r="ME573" s="422"/>
      <c r="MF573" s="422"/>
      <c r="MG573" s="422"/>
      <c r="MH573" s="422"/>
      <c r="MI573" s="422"/>
      <c r="MJ573" s="422"/>
      <c r="MK573" s="422"/>
      <c r="ML573" s="422"/>
      <c r="MM573" s="422"/>
      <c r="MN573" s="422"/>
      <c r="MO573" s="422"/>
      <c r="MP573" s="422"/>
      <c r="MQ573" s="422"/>
      <c r="MR573" s="422"/>
      <c r="MS573" s="422"/>
      <c r="MT573" s="422"/>
      <c r="MU573" s="422"/>
      <c r="MV573" s="422"/>
      <c r="MW573" s="422"/>
      <c r="MX573" s="422"/>
      <c r="MY573" s="422"/>
      <c r="MZ573" s="422"/>
      <c r="NA573" s="422"/>
      <c r="NB573" s="422"/>
      <c r="NC573" s="422"/>
      <c r="ND573" s="422"/>
      <c r="NE573" s="422"/>
      <c r="NF573" s="422"/>
      <c r="NG573" s="422"/>
      <c r="NH573" s="422"/>
      <c r="NI573" s="422"/>
      <c r="NJ573" s="422"/>
      <c r="NK573" s="422"/>
      <c r="NL573" s="422"/>
      <c r="NM573" s="422"/>
      <c r="NN573" s="422"/>
      <c r="NO573" s="422"/>
      <c r="NP573" s="422"/>
      <c r="NQ573" s="422"/>
      <c r="NR573" s="422"/>
      <c r="NS573" s="422"/>
      <c r="NT573" s="422"/>
      <c r="NU573" s="422"/>
      <c r="NV573" s="422"/>
      <c r="NW573" s="422"/>
      <c r="NX573" s="422"/>
      <c r="NY573" s="422"/>
      <c r="NZ573" s="422"/>
      <c r="OA573" s="422"/>
      <c r="OB573" s="422"/>
      <c r="OC573" s="422"/>
      <c r="OD573" s="422"/>
      <c r="OE573" s="422"/>
      <c r="OF573" s="422"/>
      <c r="OG573" s="422"/>
      <c r="OH573" s="422"/>
      <c r="OI573" s="422"/>
      <c r="OJ573" s="422"/>
      <c r="OK573" s="422"/>
      <c r="OL573" s="422"/>
      <c r="OM573" s="422"/>
      <c r="ON573" s="422"/>
      <c r="OO573" s="422"/>
      <c r="OP573" s="422"/>
      <c r="OQ573" s="422"/>
      <c r="OR573" s="422"/>
      <c r="OS573" s="422"/>
      <c r="OT573" s="422"/>
      <c r="OU573" s="422"/>
      <c r="OV573" s="422"/>
      <c r="OW573" s="422"/>
      <c r="OX573" s="422"/>
      <c r="OY573" s="422"/>
      <c r="OZ573" s="422"/>
      <c r="PA573" s="422"/>
      <c r="PB573" s="422"/>
      <c r="PC573" s="422"/>
      <c r="PD573" s="422"/>
      <c r="PE573" s="422"/>
      <c r="PF573" s="422"/>
      <c r="PG573" s="422"/>
      <c r="PH573" s="422"/>
      <c r="PI573" s="422"/>
      <c r="PJ573" s="422"/>
      <c r="PK573" s="422"/>
      <c r="PL573" s="422"/>
      <c r="PM573" s="422"/>
      <c r="PN573" s="422"/>
      <c r="PO573" s="422"/>
      <c r="PP573" s="422"/>
      <c r="PQ573" s="422"/>
      <c r="PR573" s="422"/>
      <c r="PS573" s="422"/>
      <c r="PT573" s="422"/>
      <c r="PU573" s="422"/>
      <c r="PV573" s="422"/>
      <c r="PW573" s="422"/>
      <c r="PX573" s="422"/>
      <c r="PY573" s="422"/>
      <c r="PZ573" s="422"/>
      <c r="QA573" s="422"/>
      <c r="QB573" s="422"/>
      <c r="QC573" s="422"/>
      <c r="QD573" s="422"/>
      <c r="QE573" s="422"/>
      <c r="QF573" s="422"/>
      <c r="QG573" s="422"/>
      <c r="QH573" s="422"/>
      <c r="QI573" s="422"/>
      <c r="QJ573" s="422"/>
      <c r="QK573" s="422"/>
      <c r="QL573" s="422"/>
      <c r="QM573" s="422"/>
      <c r="QN573" s="422"/>
      <c r="QO573" s="422"/>
      <c r="QP573" s="422"/>
      <c r="QQ573" s="422"/>
      <c r="QR573" s="422"/>
      <c r="QS573" s="422"/>
      <c r="QT573" s="422"/>
      <c r="QU573" s="422"/>
      <c r="QV573" s="422"/>
      <c r="QW573" s="422"/>
      <c r="QX573" s="422"/>
      <c r="QY573" s="422"/>
      <c r="QZ573" s="422"/>
      <c r="RA573" s="422"/>
      <c r="RB573" s="422"/>
      <c r="RC573" s="422"/>
      <c r="RD573" s="422"/>
      <c r="RE573" s="422"/>
      <c r="RF573" s="422"/>
      <c r="RG573" s="422"/>
      <c r="RH573" s="422"/>
      <c r="RI573" s="422"/>
      <c r="RJ573" s="422"/>
      <c r="RK573" s="422"/>
      <c r="RL573" s="422"/>
      <c r="RM573" s="422"/>
      <c r="RN573" s="422"/>
      <c r="RO573" s="422"/>
      <c r="RP573" s="422"/>
      <c r="RQ573" s="422"/>
      <c r="RR573" s="422"/>
      <c r="RS573" s="422"/>
      <c r="RT573" s="422"/>
      <c r="RU573" s="422"/>
      <c r="RV573" s="422"/>
      <c r="RW573" s="422"/>
      <c r="RX573" s="422"/>
      <c r="RY573" s="422"/>
      <c r="RZ573" s="422"/>
      <c r="SA573" s="422"/>
      <c r="SB573" s="422"/>
      <c r="SC573" s="422"/>
      <c r="SD573" s="422"/>
      <c r="SE573" s="422"/>
      <c r="SF573" s="422"/>
      <c r="SG573" s="422"/>
      <c r="SH573" s="422"/>
      <c r="SI573" s="422"/>
      <c r="SJ573" s="422"/>
      <c r="SK573" s="422"/>
      <c r="SL573" s="422"/>
      <c r="SM573" s="422"/>
      <c r="SN573" s="422"/>
      <c r="SO573" s="422"/>
      <c r="SP573" s="422"/>
      <c r="SQ573" s="422"/>
      <c r="SR573" s="422"/>
      <c r="SS573" s="422"/>
      <c r="ST573" s="422"/>
      <c r="SU573" s="422"/>
      <c r="SV573" s="422"/>
      <c r="SW573" s="422"/>
      <c r="SX573" s="422"/>
      <c r="SY573" s="422"/>
      <c r="SZ573" s="422"/>
      <c r="TA573" s="422"/>
      <c r="TB573" s="422"/>
      <c r="TC573" s="422"/>
      <c r="TD573" s="422"/>
      <c r="TE573" s="422"/>
      <c r="TF573" s="422"/>
      <c r="TG573" s="422"/>
      <c r="TH573" s="422"/>
      <c r="TI573" s="422"/>
      <c r="TJ573" s="422"/>
      <c r="TK573" s="422"/>
      <c r="TL573" s="422"/>
      <c r="TM573" s="422"/>
      <c r="TN573" s="422"/>
      <c r="TO573" s="422"/>
      <c r="TP573" s="422"/>
      <c r="TQ573" s="422"/>
      <c r="TR573" s="422"/>
      <c r="TS573" s="422"/>
      <c r="TT573" s="422"/>
      <c r="TU573" s="422"/>
      <c r="TV573" s="422"/>
      <c r="TW573" s="422"/>
      <c r="TX573" s="422"/>
      <c r="TY573" s="422"/>
      <c r="TZ573" s="422"/>
      <c r="UA573" s="422"/>
      <c r="UB573" s="422"/>
      <c r="UC573" s="422"/>
      <c r="UD573" s="422"/>
      <c r="UE573" s="422"/>
      <c r="UF573" s="422"/>
      <c r="UG573" s="422"/>
      <c r="UH573" s="422"/>
      <c r="UI573" s="422"/>
      <c r="UJ573" s="422"/>
      <c r="UK573" s="422"/>
      <c r="UL573" s="422"/>
      <c r="UM573" s="422"/>
      <c r="UN573" s="422"/>
      <c r="UO573" s="422"/>
      <c r="UP573" s="422"/>
      <c r="UQ573" s="422"/>
      <c r="UR573" s="422"/>
      <c r="US573" s="422"/>
      <c r="UT573" s="422"/>
      <c r="UU573" s="422"/>
      <c r="UV573" s="422"/>
      <c r="UW573" s="422"/>
      <c r="UX573" s="422"/>
      <c r="UY573" s="422"/>
      <c r="UZ573" s="422"/>
      <c r="VA573" s="422"/>
      <c r="VB573" s="422"/>
      <c r="VC573" s="422"/>
      <c r="VD573" s="422"/>
      <c r="VE573" s="422"/>
      <c r="VF573" s="422"/>
      <c r="VG573" s="422"/>
      <c r="VH573" s="422"/>
      <c r="VI573" s="422"/>
      <c r="VJ573" s="422"/>
      <c r="VK573" s="422"/>
      <c r="VL573" s="422"/>
      <c r="VM573" s="422"/>
      <c r="VN573" s="422"/>
      <c r="VO573" s="422"/>
      <c r="VP573" s="422"/>
      <c r="VQ573" s="422"/>
      <c r="VR573" s="422"/>
      <c r="VS573" s="422"/>
      <c r="VT573" s="422"/>
      <c r="VU573" s="422"/>
      <c r="VV573" s="422"/>
      <c r="VW573" s="422"/>
      <c r="VX573" s="422"/>
      <c r="VY573" s="422"/>
      <c r="VZ573" s="422"/>
      <c r="WA573" s="422"/>
      <c r="WB573" s="422"/>
      <c r="WC573" s="422"/>
      <c r="WD573" s="422"/>
      <c r="WE573" s="422"/>
      <c r="WF573" s="422"/>
      <c r="WG573" s="422"/>
      <c r="WH573" s="422"/>
      <c r="WI573" s="422"/>
      <c r="WJ573" s="422"/>
      <c r="WK573" s="422"/>
      <c r="WL573" s="422"/>
      <c r="WM573" s="422"/>
      <c r="WN573" s="422"/>
      <c r="WO573" s="422"/>
      <c r="WP573" s="422"/>
      <c r="WQ573" s="422"/>
      <c r="WR573" s="422"/>
      <c r="WS573" s="422"/>
      <c r="WT573" s="422"/>
      <c r="WU573" s="422"/>
      <c r="WV573" s="422"/>
      <c r="WW573" s="422"/>
      <c r="WX573" s="422"/>
      <c r="WY573" s="422"/>
      <c r="WZ573" s="422"/>
      <c r="XA573" s="422"/>
      <c r="XB573" s="422"/>
      <c r="XC573" s="422"/>
      <c r="XD573" s="422"/>
      <c r="XE573" s="422"/>
      <c r="XF573" s="422"/>
      <c r="XG573" s="422"/>
      <c r="XH573" s="422"/>
      <c r="XI573" s="422"/>
      <c r="XJ573" s="422"/>
      <c r="XK573" s="422"/>
      <c r="XL573" s="422"/>
      <c r="XM573" s="422"/>
      <c r="XN573" s="422"/>
      <c r="XO573" s="422"/>
      <c r="XP573" s="422"/>
      <c r="XQ573" s="422"/>
      <c r="XR573" s="422"/>
      <c r="XS573" s="422"/>
      <c r="XT573" s="422"/>
      <c r="XU573" s="422"/>
      <c r="XV573" s="422"/>
      <c r="XW573" s="422"/>
      <c r="XX573" s="422"/>
      <c r="XY573" s="422"/>
      <c r="XZ573" s="422"/>
      <c r="YA573" s="422"/>
      <c r="YB573" s="422"/>
      <c r="YC573" s="422"/>
      <c r="YD573" s="422"/>
      <c r="YE573" s="422"/>
      <c r="YF573" s="422"/>
      <c r="YG573" s="422"/>
      <c r="YH573" s="422"/>
      <c r="YI573" s="422"/>
      <c r="YJ573" s="422"/>
      <c r="YK573" s="422"/>
      <c r="YL573" s="422"/>
      <c r="YM573" s="422"/>
      <c r="YN573" s="422"/>
      <c r="YO573" s="422"/>
      <c r="YP573" s="422"/>
      <c r="YQ573" s="422"/>
      <c r="YR573" s="422"/>
      <c r="YS573" s="422"/>
      <c r="YT573" s="422"/>
      <c r="YU573" s="422"/>
      <c r="YV573" s="422"/>
      <c r="YW573" s="422"/>
      <c r="YX573" s="422"/>
      <c r="YY573" s="422"/>
      <c r="YZ573" s="422"/>
      <c r="ZA573" s="422"/>
      <c r="ZB573" s="422"/>
      <c r="ZC573" s="422"/>
      <c r="ZD573" s="422"/>
      <c r="ZE573" s="422"/>
      <c r="ZF573" s="422"/>
      <c r="ZG573" s="422"/>
      <c r="ZH573" s="422"/>
      <c r="ZI573" s="422"/>
      <c r="ZJ573" s="422"/>
      <c r="ZK573" s="422"/>
      <c r="ZL573" s="422"/>
      <c r="ZM573" s="422"/>
      <c r="ZN573" s="422"/>
      <c r="ZO573" s="422"/>
      <c r="ZP573" s="422"/>
      <c r="ZQ573" s="422"/>
      <c r="ZR573" s="422"/>
      <c r="ZS573" s="422"/>
      <c r="ZT573" s="422"/>
      <c r="ZU573" s="422"/>
      <c r="ZV573" s="422"/>
      <c r="ZW573" s="422"/>
      <c r="ZX573" s="422"/>
      <c r="ZY573" s="422"/>
      <c r="ZZ573" s="422"/>
      <c r="AAA573" s="422"/>
      <c r="AAB573" s="422"/>
      <c r="AAC573" s="422"/>
      <c r="AAD573" s="422"/>
      <c r="AAE573" s="422"/>
      <c r="AAF573" s="422"/>
      <c r="AAG573" s="422"/>
      <c r="AAH573" s="422"/>
      <c r="AAI573" s="422"/>
      <c r="AAJ573" s="422"/>
      <c r="AAK573" s="422"/>
      <c r="AAL573" s="422"/>
      <c r="AAM573" s="422"/>
      <c r="AAN573" s="422"/>
      <c r="AAO573" s="422"/>
      <c r="AAP573" s="422"/>
      <c r="AAQ573" s="422"/>
      <c r="AAR573" s="422"/>
      <c r="AAS573" s="422"/>
      <c r="AAT573" s="422"/>
      <c r="AAU573" s="422"/>
      <c r="AAV573" s="422"/>
      <c r="AAW573" s="422"/>
      <c r="AAX573" s="422"/>
      <c r="AAY573" s="422"/>
      <c r="AAZ573" s="422"/>
      <c r="ABA573" s="422"/>
      <c r="ABB573" s="422"/>
      <c r="ABC573" s="422"/>
      <c r="ABD573" s="422"/>
      <c r="ABE573" s="422"/>
      <c r="ABF573" s="422"/>
      <c r="ABG573" s="422"/>
      <c r="ABH573" s="422"/>
      <c r="ABI573" s="422"/>
      <c r="ABJ573" s="422"/>
      <c r="ABK573" s="422"/>
      <c r="ABL573" s="422"/>
      <c r="ABM573" s="422"/>
      <c r="ABN573" s="422"/>
      <c r="ABO573" s="422"/>
      <c r="ABP573" s="422"/>
      <c r="ABQ573" s="422"/>
      <c r="ABR573" s="422"/>
      <c r="ABS573" s="422"/>
      <c r="ABT573" s="422"/>
      <c r="ABU573" s="422"/>
      <c r="ABV573" s="422"/>
      <c r="ABW573" s="422"/>
      <c r="ABX573" s="422"/>
      <c r="ABY573" s="422"/>
      <c r="ABZ573" s="422"/>
      <c r="ACA573" s="422"/>
      <c r="ACB573" s="422"/>
      <c r="ACC573" s="422"/>
      <c r="ACD573" s="422"/>
      <c r="ACE573" s="422"/>
      <c r="ACF573" s="422"/>
      <c r="ACG573" s="422"/>
      <c r="ACH573" s="422"/>
      <c r="ACI573" s="422"/>
      <c r="ACJ573" s="422"/>
      <c r="ACK573" s="422"/>
      <c r="ACL573" s="422"/>
      <c r="ACM573" s="422"/>
      <c r="ACN573" s="422"/>
      <c r="ACO573" s="422"/>
      <c r="ACP573" s="422"/>
      <c r="ACQ573" s="422"/>
      <c r="ACR573" s="422"/>
      <c r="ACS573" s="422"/>
      <c r="ACT573" s="422"/>
      <c r="ACU573" s="422"/>
      <c r="ACV573" s="422"/>
      <c r="ACW573" s="422"/>
      <c r="ACX573" s="422"/>
      <c r="ACY573" s="422"/>
      <c r="ACZ573" s="422"/>
      <c r="ADA573" s="422"/>
      <c r="ADB573" s="422"/>
      <c r="ADC573" s="422"/>
      <c r="ADD573" s="422"/>
      <c r="ADE573" s="422"/>
      <c r="ADF573" s="422"/>
      <c r="ADG573" s="422"/>
      <c r="ADH573" s="422"/>
      <c r="ADI573" s="422"/>
      <c r="ADJ573" s="422"/>
      <c r="ADK573" s="422"/>
      <c r="ADL573" s="422"/>
      <c r="ADM573" s="422"/>
      <c r="ADN573" s="422"/>
      <c r="ADO573" s="422"/>
      <c r="ADP573" s="422"/>
      <c r="ADQ573" s="422"/>
      <c r="ADR573" s="422"/>
      <c r="ADS573" s="422"/>
      <c r="ADT573" s="422"/>
      <c r="ADU573" s="422"/>
      <c r="ADV573" s="422"/>
      <c r="ADW573" s="422"/>
      <c r="ADX573" s="422"/>
      <c r="ADY573" s="422"/>
      <c r="ADZ573" s="422"/>
      <c r="AEA573" s="422"/>
      <c r="AEB573" s="422"/>
      <c r="AEC573" s="422"/>
      <c r="AED573" s="422"/>
      <c r="AEE573" s="422"/>
      <c r="AEF573" s="422"/>
      <c r="AEG573" s="422"/>
      <c r="AEH573" s="422"/>
      <c r="AEI573" s="422"/>
      <c r="AEJ573" s="422"/>
      <c r="AEK573" s="422"/>
      <c r="AEL573" s="422"/>
      <c r="AEM573" s="422"/>
      <c r="AEN573" s="422"/>
      <c r="AEO573" s="422"/>
      <c r="AEP573" s="422"/>
      <c r="AEQ573" s="422"/>
      <c r="AER573" s="422"/>
      <c r="AES573" s="422"/>
      <c r="AET573" s="422"/>
      <c r="AEU573" s="422"/>
      <c r="AEV573" s="422"/>
      <c r="AEW573" s="422"/>
      <c r="AEX573" s="422"/>
      <c r="AEY573" s="422"/>
      <c r="AEZ573" s="422"/>
      <c r="AFA573" s="422"/>
      <c r="AFB573" s="422"/>
      <c r="AFC573" s="422"/>
      <c r="AFD573" s="422"/>
      <c r="AFE573" s="422"/>
      <c r="AFF573" s="422"/>
      <c r="AFG573" s="422"/>
      <c r="AFH573" s="422"/>
      <c r="AFI573" s="422"/>
      <c r="AFJ573" s="422"/>
      <c r="AFK573" s="422"/>
      <c r="AFL573" s="422"/>
      <c r="AFM573" s="422"/>
      <c r="AFN573" s="422"/>
      <c r="AFO573" s="422"/>
      <c r="AFP573" s="422"/>
      <c r="AFQ573" s="422"/>
      <c r="AFR573" s="422"/>
      <c r="AFS573" s="422"/>
      <c r="AFT573" s="422"/>
      <c r="AFU573" s="422"/>
      <c r="AFV573" s="422"/>
      <c r="AFW573" s="422"/>
      <c r="AFX573" s="422"/>
      <c r="AFY573" s="422"/>
      <c r="AFZ573" s="422"/>
      <c r="AGA573" s="422"/>
      <c r="AGB573" s="422"/>
      <c r="AGC573" s="422"/>
      <c r="AGD573" s="422"/>
      <c r="AGE573" s="422"/>
      <c r="AGF573" s="422"/>
      <c r="AGG573" s="422"/>
      <c r="AGH573" s="422"/>
      <c r="AGI573" s="422"/>
      <c r="AGJ573" s="422"/>
      <c r="AGK573" s="422"/>
      <c r="AGL573" s="422"/>
      <c r="AGM573" s="422"/>
      <c r="AGN573" s="422"/>
      <c r="AGO573" s="422"/>
      <c r="AGP573" s="422"/>
      <c r="AGQ573" s="422"/>
      <c r="AGR573" s="422"/>
      <c r="AGS573" s="422"/>
      <c r="AGT573" s="422"/>
      <c r="AGU573" s="422"/>
      <c r="AGV573" s="422"/>
      <c r="AGW573" s="422"/>
      <c r="AGX573" s="422"/>
      <c r="AGY573" s="422"/>
      <c r="AGZ573" s="422"/>
      <c r="AHA573" s="422"/>
      <c r="AHB573" s="422"/>
      <c r="AHC573" s="422"/>
      <c r="AHD573" s="422"/>
      <c r="AHE573" s="422"/>
      <c r="AHF573" s="422"/>
      <c r="AHG573" s="422"/>
      <c r="AHH573" s="422"/>
      <c r="AHI573" s="422"/>
      <c r="AHJ573" s="422"/>
      <c r="AHK573" s="422"/>
      <c r="AHL573" s="422"/>
      <c r="AHM573" s="422"/>
      <c r="AHN573" s="422"/>
      <c r="AHO573" s="422"/>
      <c r="AHP573" s="422"/>
      <c r="AHQ573" s="422"/>
      <c r="AHR573" s="422"/>
      <c r="AHS573" s="422"/>
      <c r="AHT573" s="422"/>
      <c r="AHU573" s="422"/>
      <c r="AHV573" s="422"/>
      <c r="AHW573" s="422"/>
      <c r="AHX573" s="422"/>
      <c r="AHY573" s="422"/>
      <c r="AHZ573" s="422"/>
      <c r="AIA573" s="422"/>
      <c r="AIB573" s="422"/>
      <c r="AIC573" s="422"/>
      <c r="AID573" s="422"/>
      <c r="AIE573" s="422"/>
      <c r="AIF573" s="422"/>
      <c r="AIG573" s="422"/>
      <c r="AIH573" s="422"/>
      <c r="AII573" s="422"/>
      <c r="AIJ573" s="422"/>
      <c r="AIK573" s="422"/>
      <c r="AIL573" s="422"/>
      <c r="AIM573" s="422"/>
      <c r="AIN573" s="422"/>
      <c r="AIO573" s="422"/>
      <c r="AIP573" s="422"/>
      <c r="AIQ573" s="422"/>
      <c r="AIR573" s="422"/>
      <c r="AIS573" s="422"/>
      <c r="AIT573" s="422"/>
      <c r="AIU573" s="422"/>
      <c r="AIV573" s="422"/>
      <c r="AIW573" s="422"/>
      <c r="AIX573" s="422"/>
      <c r="AIY573" s="422"/>
      <c r="AIZ573" s="422"/>
      <c r="AJA573" s="422"/>
      <c r="AJB573" s="422"/>
      <c r="AJC573" s="422"/>
      <c r="AJD573" s="422"/>
      <c r="AJE573" s="422"/>
      <c r="AJF573" s="422"/>
      <c r="AJG573" s="422"/>
      <c r="AJH573" s="422"/>
      <c r="AJI573" s="422"/>
      <c r="AJJ573" s="422"/>
      <c r="AJK573" s="422"/>
      <c r="AJL573" s="422"/>
      <c r="AJM573" s="422"/>
      <c r="AJN573" s="422"/>
      <c r="AJO573" s="422"/>
      <c r="AJP573" s="422"/>
      <c r="AJQ573" s="422"/>
      <c r="AJR573" s="422"/>
      <c r="AJS573" s="422"/>
      <c r="AJT573" s="422"/>
      <c r="AJU573" s="422"/>
      <c r="AJV573" s="422"/>
      <c r="AJW573" s="422"/>
      <c r="AJX573" s="422"/>
      <c r="AJY573" s="422"/>
      <c r="AJZ573" s="422"/>
      <c r="AKA573" s="422"/>
      <c r="AKB573" s="422"/>
      <c r="AKC573" s="422"/>
      <c r="AKD573" s="422"/>
      <c r="AKE573" s="422"/>
      <c r="AKF573" s="422"/>
      <c r="AKG573" s="422"/>
      <c r="AKH573" s="422"/>
      <c r="AKI573" s="422"/>
      <c r="AKJ573" s="422"/>
      <c r="AKK573" s="422"/>
      <c r="AKL573" s="422"/>
      <c r="AKM573" s="422"/>
      <c r="AKN573" s="422"/>
      <c r="AKO573" s="422"/>
      <c r="AKP573" s="422"/>
      <c r="AKQ573" s="422"/>
      <c r="AKR573" s="422"/>
      <c r="AKS573" s="422"/>
      <c r="AKT573" s="422"/>
      <c r="AKU573" s="422"/>
      <c r="AKV573" s="422"/>
      <c r="AKW573" s="422"/>
      <c r="AKX573" s="422"/>
      <c r="AKY573" s="422"/>
      <c r="AKZ573" s="422"/>
      <c r="ALA573" s="422"/>
      <c r="ALB573" s="422"/>
      <c r="ALC573" s="422"/>
      <c r="ALD573" s="422"/>
      <c r="ALE573" s="422"/>
      <c r="ALF573" s="422"/>
      <c r="ALG573" s="422"/>
      <c r="ALH573" s="422"/>
      <c r="ALI573" s="422"/>
      <c r="ALJ573" s="422"/>
      <c r="ALK573" s="422"/>
      <c r="ALL573" s="422"/>
      <c r="ALM573" s="422"/>
      <c r="ALN573" s="422"/>
      <c r="ALO573" s="422"/>
      <c r="ALP573" s="422"/>
      <c r="ALQ573" s="422"/>
      <c r="ALR573" s="422"/>
      <c r="ALS573" s="422"/>
      <c r="ALT573" s="422"/>
      <c r="ALU573" s="422"/>
      <c r="ALV573" s="422"/>
      <c r="ALW573" s="422"/>
      <c r="ALX573" s="422"/>
      <c r="ALY573" s="422"/>
      <c r="ALZ573" s="422"/>
      <c r="AMA573" s="422"/>
      <c r="AMB573" s="422"/>
      <c r="AMC573" s="422"/>
      <c r="AMD573" s="422"/>
      <c r="AME573" s="422"/>
      <c r="AMF573" s="422"/>
      <c r="AMG573" s="422"/>
      <c r="AMH573" s="422"/>
      <c r="AMI573" s="422"/>
      <c r="AMJ573" s="422"/>
      <c r="AMK573" s="422"/>
      <c r="AML573" s="422"/>
      <c r="AMM573" s="422"/>
      <c r="AMN573" s="422"/>
      <c r="AMO573" s="422"/>
      <c r="AMP573" s="422"/>
      <c r="AMQ573" s="422"/>
      <c r="AMR573" s="422"/>
      <c r="AMS573" s="422"/>
      <c r="AMT573" s="422"/>
      <c r="AMU573" s="422"/>
      <c r="AMV573" s="422"/>
      <c r="AMW573" s="422"/>
      <c r="AMX573" s="422"/>
    </row>
    <row r="574" spans="1:1038" s="432" customFormat="1" ht="18" customHeight="1">
      <c r="A574" s="601" t="s">
        <v>2065</v>
      </c>
      <c r="B574" s="422" t="s">
        <v>1647</v>
      </c>
      <c r="C574" s="422"/>
      <c r="D574" s="422" t="s">
        <v>1279</v>
      </c>
      <c r="E574" s="422">
        <v>77</v>
      </c>
      <c r="F574" s="422">
        <v>4</v>
      </c>
      <c r="G574" s="602" t="str">
        <f t="shared" ref="G574" si="233">E574&amp;"-"&amp;F574</f>
        <v>77-4</v>
      </c>
      <c r="H574" s="422">
        <v>0</v>
      </c>
      <c r="I574" s="533">
        <v>48</v>
      </c>
      <c r="J574" s="527">
        <f t="shared" ref="J574" si="234">IF(H574=0, 1, 0)</f>
        <v>1</v>
      </c>
      <c r="K574" s="528" t="b">
        <f>IF(J575=1,IF(((VLOOKUP($G574,[1]Depth_Lookup!A$3:J$410,9,FALSE))-(I574/100))=0,"Good",IF(((VLOOKUP($G574,[1]Depth_Lookup!$A$3:$J$550,9,FALSE))-(I574/100))&gt;0,"Too Short","Too Long")))</f>
        <v>0</v>
      </c>
      <c r="L574" s="171">
        <f>(VLOOKUP($G574,Depth_Lookup!$A$3:$J$410,10,FALSE))+(H574/100)</f>
        <v>194.14500000000001</v>
      </c>
      <c r="M574" s="171">
        <f>(VLOOKUP($G574,Depth_Lookup!$A$3:$J$410,10,FALSE))+(I574/100)</f>
        <v>194.625</v>
      </c>
      <c r="N574" s="441" t="s">
        <v>2133</v>
      </c>
      <c r="O574" s="422">
        <v>1</v>
      </c>
      <c r="P574" s="422" t="s">
        <v>853</v>
      </c>
      <c r="Q574" s="422" t="s">
        <v>125</v>
      </c>
      <c r="R574" s="526" t="str">
        <f t="shared" ref="R574" si="235">P574&amp;""&amp;Q574</f>
        <v>SerpentinizedHarzburgite</v>
      </c>
      <c r="S574" s="422" t="s">
        <v>94</v>
      </c>
      <c r="T574" s="422" t="s">
        <v>700</v>
      </c>
      <c r="U574" s="422"/>
      <c r="V574" s="422"/>
      <c r="W574" s="422" t="s">
        <v>102</v>
      </c>
      <c r="X574" s="526">
        <f>VLOOKUP(W574,[1]definitions_list_lookup!A$13:B$19,2,0)</f>
        <v>5</v>
      </c>
      <c r="Y574" s="422" t="s">
        <v>90</v>
      </c>
      <c r="Z574" s="422" t="s">
        <v>91</v>
      </c>
      <c r="AA574" s="422" t="s">
        <v>1685</v>
      </c>
      <c r="AB574" s="422"/>
      <c r="AC574" s="422"/>
      <c r="AD574" s="422"/>
      <c r="AE574" s="423"/>
      <c r="AF574" s="602" t="e">
        <f>VLOOKUP(AE574,[1]definitions_list_mag!$V$12:$W$15,2,0)</f>
        <v>#N/A</v>
      </c>
      <c r="AG574" s="530"/>
      <c r="AH574" s="422"/>
      <c r="AI574" s="426">
        <v>74</v>
      </c>
      <c r="AJ574" s="422"/>
      <c r="AK574" s="422"/>
      <c r="AL574" s="422"/>
      <c r="AM574" s="422"/>
      <c r="AN574" s="422"/>
      <c r="AO574" s="426"/>
      <c r="AP574" s="422"/>
      <c r="AQ574" s="422"/>
      <c r="AR574" s="422"/>
      <c r="AS574" s="422"/>
      <c r="AT574" s="422"/>
      <c r="AU574" s="426"/>
      <c r="AV574" s="422"/>
      <c r="AW574" s="422"/>
      <c r="AX574" s="422"/>
      <c r="AY574" s="422"/>
      <c r="AZ574" s="422"/>
      <c r="BA574" s="426">
        <v>25</v>
      </c>
      <c r="BB574" s="422">
        <v>9</v>
      </c>
      <c r="BC574" s="422">
        <v>6</v>
      </c>
      <c r="BD574" s="422" t="s">
        <v>118</v>
      </c>
      <c r="BE574" s="422" t="s">
        <v>103</v>
      </c>
      <c r="BF574" s="422"/>
      <c r="BG574" s="426"/>
      <c r="BH574" s="422"/>
      <c r="BI574" s="422"/>
      <c r="BJ574" s="422"/>
      <c r="BK574" s="422"/>
      <c r="BL574" s="422"/>
      <c r="BM574" s="426">
        <v>1</v>
      </c>
      <c r="BN574" s="422">
        <v>1.4</v>
      </c>
      <c r="BO574" s="422">
        <v>0.5</v>
      </c>
      <c r="BP574" s="422" t="s">
        <v>1330</v>
      </c>
      <c r="BQ574" s="422" t="s">
        <v>1331</v>
      </c>
      <c r="BR574" s="422"/>
      <c r="BS574" s="422"/>
      <c r="BT574" s="422"/>
      <c r="BU574" s="422"/>
      <c r="BV574" s="422"/>
      <c r="BW574" s="422"/>
      <c r="BX574" s="422"/>
      <c r="BY574" s="426"/>
      <c r="BZ574" s="422"/>
      <c r="CA574" s="422"/>
      <c r="CB574" s="422"/>
      <c r="CC574" s="422"/>
      <c r="CD574" s="422"/>
      <c r="CE574" s="422" t="s">
        <v>2139</v>
      </c>
      <c r="CF574" s="531">
        <f t="shared" ref="CF574" si="236">AI574+AO574+BA574+AU574+BG574+BM574+BY574</f>
        <v>100</v>
      </c>
      <c r="CG574" s="166"/>
      <c r="CH574" s="603" t="s">
        <v>2137</v>
      </c>
      <c r="CI574" s="603">
        <v>90</v>
      </c>
      <c r="CJ574" s="603" t="s">
        <v>514</v>
      </c>
      <c r="CK574" s="604" t="s">
        <v>2109</v>
      </c>
      <c r="CL574" s="604"/>
      <c r="CM574" s="604"/>
      <c r="CN574" s="604"/>
      <c r="CO574" s="604"/>
      <c r="CP574" s="604"/>
      <c r="CQ574" s="604"/>
      <c r="CR574" s="604"/>
      <c r="CS574" s="604"/>
      <c r="CT574" s="604"/>
      <c r="CU574" s="604"/>
      <c r="CV574" s="604"/>
      <c r="CW574" s="604"/>
      <c r="CX574" s="604"/>
      <c r="CY574" s="604"/>
      <c r="CZ574" s="604"/>
      <c r="DA574" s="604"/>
      <c r="DB574" s="604">
        <v>86</v>
      </c>
      <c r="DC574" s="605">
        <v>12</v>
      </c>
      <c r="DD574" s="604"/>
      <c r="DE574" s="604"/>
      <c r="DF574" s="604"/>
      <c r="DG574" s="604"/>
      <c r="DH574" s="604"/>
      <c r="DI574" s="604"/>
      <c r="DJ574" s="604">
        <v>2</v>
      </c>
      <c r="DK574" s="209"/>
      <c r="DL574" s="166"/>
      <c r="DM574" s="604"/>
      <c r="DN574" s="604"/>
      <c r="DO574" s="606"/>
      <c r="DP574" s="607"/>
      <c r="DQ574" s="608"/>
      <c r="DR574" s="606"/>
      <c r="DS574" s="608"/>
      <c r="DT574" s="524" t="s">
        <v>2134</v>
      </c>
      <c r="DU574" s="605"/>
      <c r="DV574" s="605"/>
      <c r="DW574" s="532" t="e">
        <f>VLOOKUP(P574,[1]definitions_list_lookup!$K$30:$L$54,2,0)</f>
        <v>#N/A</v>
      </c>
      <c r="DX574" s="609" t="s">
        <v>2111</v>
      </c>
      <c r="DY574" s="609" t="s">
        <v>2140</v>
      </c>
      <c r="DZ574" s="443"/>
      <c r="EA574" s="443"/>
      <c r="EB574" s="429"/>
      <c r="EC574" s="534"/>
      <c r="ED574" s="229" t="s">
        <v>2517</v>
      </c>
      <c r="EE574" s="535"/>
      <c r="EF574" s="536"/>
      <c r="EG574" s="535"/>
      <c r="EH574" s="537"/>
      <c r="EI574" s="538"/>
      <c r="EJ574" s="539"/>
      <c r="EK574" s="540"/>
      <c r="EL574" s="535"/>
      <c r="EM574" s="537"/>
      <c r="EN574" s="537"/>
      <c r="EO574" s="541"/>
      <c r="EP574" s="541"/>
      <c r="EQ574" s="541"/>
      <c r="ER574" s="541"/>
      <c r="ES574" s="541"/>
      <c r="ET574" s="541"/>
      <c r="EU574" s="541"/>
      <c r="EV574" s="542"/>
      <c r="EW574" s="542"/>
      <c r="EX574" s="542"/>
      <c r="EY574" s="542"/>
      <c r="EZ574" s="192" t="e">
        <f t="shared" si="185"/>
        <v>#DIV/0!</v>
      </c>
      <c r="FA574" s="192" t="e">
        <f t="shared" si="186"/>
        <v>#DIV/0!</v>
      </c>
      <c r="FB574" s="192" t="e">
        <f t="shared" si="187"/>
        <v>#DIV/0!</v>
      </c>
      <c r="FC574" s="192" t="e">
        <f t="shared" si="188"/>
        <v>#DIV/0!</v>
      </c>
      <c r="FD574" s="192" t="e">
        <f t="shared" si="189"/>
        <v>#DIV/0!</v>
      </c>
      <c r="FE574" s="193" t="e">
        <f t="shared" si="190"/>
        <v>#DIV/0!</v>
      </c>
      <c r="FF574" s="194" t="e">
        <f t="shared" si="191"/>
        <v>#DIV/0!</v>
      </c>
      <c r="FG574" s="535"/>
      <c r="FH574" s="537"/>
      <c r="FI574" s="778">
        <f t="shared" si="192"/>
        <v>0</v>
      </c>
      <c r="FJ574" s="779" t="e">
        <f t="shared" si="193"/>
        <v>#DIV/0!</v>
      </c>
      <c r="FK574" s="779" t="e">
        <f t="shared" si="194"/>
        <v>#DIV/0!</v>
      </c>
      <c r="FL574" s="780" t="e">
        <f t="shared" si="195"/>
        <v>#DIV/0!</v>
      </c>
      <c r="FM574" s="169" t="e">
        <f t="shared" si="196"/>
        <v>#DIV/0!</v>
      </c>
      <c r="FN574" s="783" t="e">
        <f t="shared" si="197"/>
        <v>#DIV/0!</v>
      </c>
      <c r="FO574" s="422"/>
      <c r="FP574" s="422"/>
      <c r="FQ574" s="422"/>
      <c r="FR574" s="422"/>
      <c r="FS574" s="422"/>
      <c r="FT574" s="422"/>
      <c r="FU574" s="422"/>
      <c r="FV574" s="422"/>
      <c r="FW574" s="422"/>
      <c r="FX574" s="422"/>
      <c r="FY574" s="422"/>
      <c r="FZ574" s="422"/>
      <c r="GA574" s="422"/>
      <c r="GB574" s="422"/>
      <c r="GC574" s="422"/>
      <c r="GD574" s="422"/>
      <c r="GE574" s="422"/>
      <c r="GF574" s="422"/>
      <c r="GG574" s="422"/>
      <c r="GH574" s="422"/>
      <c r="GI574" s="422"/>
      <c r="GJ574" s="422"/>
      <c r="GK574" s="422"/>
      <c r="GL574" s="422"/>
      <c r="GM574" s="422"/>
      <c r="GN574" s="422"/>
      <c r="GO574" s="422"/>
      <c r="GP574" s="422"/>
      <c r="GQ574" s="422"/>
      <c r="GR574" s="422"/>
      <c r="GS574" s="422"/>
      <c r="GT574" s="422"/>
      <c r="GU574" s="422"/>
      <c r="GV574" s="422"/>
      <c r="GW574" s="422"/>
      <c r="GX574" s="422"/>
      <c r="GY574" s="422"/>
      <c r="GZ574" s="422"/>
      <c r="HA574" s="422"/>
      <c r="HB574" s="422"/>
      <c r="HC574" s="422"/>
      <c r="HD574" s="422"/>
      <c r="HE574" s="422"/>
      <c r="HF574" s="422"/>
      <c r="HG574" s="422"/>
      <c r="HH574" s="422"/>
      <c r="HI574" s="422"/>
      <c r="HJ574" s="422"/>
      <c r="HK574" s="422"/>
      <c r="HL574" s="422"/>
      <c r="HM574" s="422"/>
      <c r="HN574" s="422"/>
      <c r="HO574" s="422"/>
      <c r="HP574" s="422"/>
      <c r="HQ574" s="422"/>
      <c r="HR574" s="422"/>
      <c r="HS574" s="422"/>
      <c r="HT574" s="422"/>
      <c r="HU574" s="422"/>
      <c r="HV574" s="422"/>
      <c r="HW574" s="422"/>
      <c r="HX574" s="422"/>
      <c r="HY574" s="422"/>
      <c r="HZ574" s="422"/>
      <c r="IA574" s="422"/>
      <c r="IB574" s="422"/>
      <c r="IC574" s="422"/>
      <c r="ID574" s="422"/>
      <c r="IE574" s="422"/>
      <c r="IF574" s="422"/>
      <c r="IG574" s="422"/>
      <c r="IH574" s="422"/>
      <c r="II574" s="422"/>
      <c r="IJ574" s="422"/>
      <c r="IK574" s="422"/>
      <c r="IL574" s="422"/>
      <c r="IM574" s="422"/>
      <c r="IN574" s="422"/>
      <c r="IO574" s="422"/>
      <c r="IP574" s="422"/>
      <c r="IQ574" s="422"/>
      <c r="IR574" s="422"/>
      <c r="IS574" s="422"/>
      <c r="IT574" s="422"/>
      <c r="IU574" s="422"/>
      <c r="IV574" s="422"/>
      <c r="IW574" s="422"/>
      <c r="IX574" s="422"/>
      <c r="IY574" s="422"/>
      <c r="IZ574" s="422"/>
      <c r="JA574" s="422"/>
      <c r="JB574" s="422"/>
      <c r="JC574" s="422"/>
      <c r="JD574" s="422"/>
      <c r="JE574" s="422"/>
      <c r="JF574" s="422"/>
      <c r="JG574" s="422"/>
      <c r="JH574" s="422"/>
      <c r="JI574" s="422"/>
      <c r="JJ574" s="422"/>
      <c r="JK574" s="422"/>
      <c r="JL574" s="422"/>
      <c r="JM574" s="422"/>
      <c r="JN574" s="422"/>
      <c r="JO574" s="422"/>
      <c r="JP574" s="422"/>
      <c r="JQ574" s="422"/>
      <c r="JR574" s="422"/>
      <c r="JS574" s="422"/>
      <c r="JT574" s="422"/>
      <c r="JU574" s="422"/>
      <c r="JV574" s="422"/>
      <c r="JW574" s="422"/>
      <c r="JX574" s="422"/>
      <c r="JY574" s="422"/>
      <c r="JZ574" s="422"/>
      <c r="KA574" s="422"/>
      <c r="KB574" s="422"/>
      <c r="KC574" s="422"/>
      <c r="KD574" s="422"/>
      <c r="KE574" s="422"/>
      <c r="KF574" s="422"/>
      <c r="KG574" s="422"/>
      <c r="KH574" s="422"/>
      <c r="KI574" s="422"/>
      <c r="KJ574" s="422"/>
      <c r="KK574" s="422"/>
      <c r="KL574" s="422"/>
      <c r="KM574" s="422"/>
      <c r="KN574" s="422"/>
      <c r="KO574" s="422"/>
      <c r="KP574" s="422"/>
      <c r="KQ574" s="422"/>
      <c r="KR574" s="422"/>
      <c r="KS574" s="422"/>
      <c r="KT574" s="422"/>
      <c r="KU574" s="422"/>
      <c r="KV574" s="422"/>
      <c r="KW574" s="422"/>
      <c r="KX574" s="422"/>
      <c r="KY574" s="422"/>
      <c r="KZ574" s="422"/>
      <c r="LA574" s="422"/>
      <c r="LB574" s="422"/>
      <c r="LC574" s="422"/>
      <c r="LD574" s="422"/>
      <c r="LE574" s="422"/>
      <c r="LF574" s="422"/>
      <c r="LG574" s="422"/>
      <c r="LH574" s="422"/>
      <c r="LI574" s="422"/>
      <c r="LJ574" s="422"/>
      <c r="LK574" s="422"/>
      <c r="LL574" s="422"/>
      <c r="LM574" s="422"/>
      <c r="LN574" s="422"/>
      <c r="LO574" s="422"/>
      <c r="LP574" s="422"/>
      <c r="LQ574" s="422"/>
      <c r="LR574" s="422"/>
      <c r="LS574" s="422"/>
      <c r="LT574" s="422"/>
      <c r="LU574" s="422"/>
      <c r="LV574" s="422"/>
      <c r="LW574" s="422"/>
      <c r="LX574" s="422"/>
      <c r="LY574" s="422"/>
      <c r="LZ574" s="422"/>
      <c r="MA574" s="422"/>
      <c r="MB574" s="422"/>
      <c r="MC574" s="422"/>
      <c r="MD574" s="422"/>
      <c r="ME574" s="422"/>
      <c r="MF574" s="422"/>
      <c r="MG574" s="422"/>
      <c r="MH574" s="422"/>
      <c r="MI574" s="422"/>
      <c r="MJ574" s="422"/>
      <c r="MK574" s="422"/>
      <c r="ML574" s="422"/>
      <c r="MM574" s="422"/>
      <c r="MN574" s="422"/>
      <c r="MO574" s="422"/>
      <c r="MP574" s="422"/>
      <c r="MQ574" s="422"/>
      <c r="MR574" s="422"/>
      <c r="MS574" s="422"/>
      <c r="MT574" s="422"/>
      <c r="MU574" s="422"/>
      <c r="MV574" s="422"/>
      <c r="MW574" s="422"/>
      <c r="MX574" s="422"/>
      <c r="MY574" s="422"/>
      <c r="MZ574" s="422"/>
      <c r="NA574" s="422"/>
      <c r="NB574" s="422"/>
      <c r="NC574" s="422"/>
      <c r="ND574" s="422"/>
      <c r="NE574" s="422"/>
      <c r="NF574" s="422"/>
      <c r="NG574" s="422"/>
      <c r="NH574" s="422"/>
      <c r="NI574" s="422"/>
      <c r="NJ574" s="422"/>
      <c r="NK574" s="422"/>
      <c r="NL574" s="422"/>
      <c r="NM574" s="422"/>
      <c r="NN574" s="422"/>
      <c r="NO574" s="422"/>
      <c r="NP574" s="422"/>
      <c r="NQ574" s="422"/>
      <c r="NR574" s="422"/>
      <c r="NS574" s="422"/>
      <c r="NT574" s="422"/>
      <c r="NU574" s="422"/>
      <c r="NV574" s="422"/>
      <c r="NW574" s="422"/>
      <c r="NX574" s="422"/>
      <c r="NY574" s="422"/>
      <c r="NZ574" s="422"/>
      <c r="OA574" s="422"/>
      <c r="OB574" s="422"/>
      <c r="OC574" s="422"/>
      <c r="OD574" s="422"/>
      <c r="OE574" s="422"/>
      <c r="OF574" s="422"/>
      <c r="OG574" s="422"/>
      <c r="OH574" s="422"/>
      <c r="OI574" s="422"/>
      <c r="OJ574" s="422"/>
      <c r="OK574" s="422"/>
      <c r="OL574" s="422"/>
      <c r="OM574" s="422"/>
      <c r="ON574" s="422"/>
      <c r="OO574" s="422"/>
      <c r="OP574" s="422"/>
      <c r="OQ574" s="422"/>
      <c r="OR574" s="422"/>
      <c r="OS574" s="422"/>
      <c r="OT574" s="422"/>
      <c r="OU574" s="422"/>
      <c r="OV574" s="422"/>
      <c r="OW574" s="422"/>
      <c r="OX574" s="422"/>
      <c r="OY574" s="422"/>
      <c r="OZ574" s="422"/>
      <c r="PA574" s="422"/>
      <c r="PB574" s="422"/>
      <c r="PC574" s="422"/>
      <c r="PD574" s="422"/>
      <c r="PE574" s="422"/>
      <c r="PF574" s="422"/>
      <c r="PG574" s="422"/>
      <c r="PH574" s="422"/>
      <c r="PI574" s="422"/>
      <c r="PJ574" s="422"/>
      <c r="PK574" s="422"/>
      <c r="PL574" s="422"/>
      <c r="PM574" s="422"/>
      <c r="PN574" s="422"/>
      <c r="PO574" s="422"/>
      <c r="PP574" s="422"/>
      <c r="PQ574" s="422"/>
      <c r="PR574" s="422"/>
      <c r="PS574" s="422"/>
      <c r="PT574" s="422"/>
      <c r="PU574" s="422"/>
      <c r="PV574" s="422"/>
      <c r="PW574" s="422"/>
      <c r="PX574" s="422"/>
      <c r="PY574" s="422"/>
      <c r="PZ574" s="422"/>
      <c r="QA574" s="422"/>
      <c r="QB574" s="422"/>
      <c r="QC574" s="422"/>
      <c r="QD574" s="422"/>
      <c r="QE574" s="422"/>
      <c r="QF574" s="422"/>
      <c r="QG574" s="422"/>
      <c r="QH574" s="422"/>
      <c r="QI574" s="422"/>
      <c r="QJ574" s="422"/>
      <c r="QK574" s="422"/>
      <c r="QL574" s="422"/>
      <c r="QM574" s="422"/>
      <c r="QN574" s="422"/>
      <c r="QO574" s="422"/>
      <c r="QP574" s="422"/>
      <c r="QQ574" s="422"/>
      <c r="QR574" s="422"/>
      <c r="QS574" s="422"/>
      <c r="QT574" s="422"/>
      <c r="QU574" s="422"/>
      <c r="QV574" s="422"/>
      <c r="QW574" s="422"/>
      <c r="QX574" s="422"/>
      <c r="QY574" s="422"/>
      <c r="QZ574" s="422"/>
      <c r="RA574" s="422"/>
      <c r="RB574" s="422"/>
      <c r="RC574" s="422"/>
      <c r="RD574" s="422"/>
      <c r="RE574" s="422"/>
      <c r="RF574" s="422"/>
      <c r="RG574" s="422"/>
      <c r="RH574" s="422"/>
      <c r="RI574" s="422"/>
      <c r="RJ574" s="422"/>
      <c r="RK574" s="422"/>
      <c r="RL574" s="422"/>
      <c r="RM574" s="422"/>
      <c r="RN574" s="422"/>
      <c r="RO574" s="422"/>
      <c r="RP574" s="422"/>
      <c r="RQ574" s="422"/>
      <c r="RR574" s="422"/>
      <c r="RS574" s="422"/>
      <c r="RT574" s="422"/>
      <c r="RU574" s="422"/>
      <c r="RV574" s="422"/>
      <c r="RW574" s="422"/>
      <c r="RX574" s="422"/>
      <c r="RY574" s="422"/>
      <c r="RZ574" s="422"/>
      <c r="SA574" s="422"/>
      <c r="SB574" s="422"/>
      <c r="SC574" s="422"/>
      <c r="SD574" s="422"/>
      <c r="SE574" s="422"/>
      <c r="SF574" s="422"/>
      <c r="SG574" s="422"/>
      <c r="SH574" s="422"/>
      <c r="SI574" s="422"/>
      <c r="SJ574" s="422"/>
      <c r="SK574" s="422"/>
      <c r="SL574" s="422"/>
      <c r="SM574" s="422"/>
      <c r="SN574" s="422"/>
      <c r="SO574" s="422"/>
      <c r="SP574" s="422"/>
      <c r="SQ574" s="422"/>
      <c r="SR574" s="422"/>
      <c r="SS574" s="422"/>
      <c r="ST574" s="422"/>
      <c r="SU574" s="422"/>
      <c r="SV574" s="422"/>
      <c r="SW574" s="422"/>
      <c r="SX574" s="422"/>
      <c r="SY574" s="422"/>
      <c r="SZ574" s="422"/>
      <c r="TA574" s="422"/>
      <c r="TB574" s="422"/>
      <c r="TC574" s="422"/>
      <c r="TD574" s="422"/>
      <c r="TE574" s="422"/>
      <c r="TF574" s="422"/>
      <c r="TG574" s="422"/>
      <c r="TH574" s="422"/>
      <c r="TI574" s="422"/>
      <c r="TJ574" s="422"/>
      <c r="TK574" s="422"/>
      <c r="TL574" s="422"/>
      <c r="TM574" s="422"/>
      <c r="TN574" s="422"/>
      <c r="TO574" s="422"/>
      <c r="TP574" s="422"/>
      <c r="TQ574" s="422"/>
      <c r="TR574" s="422"/>
      <c r="TS574" s="422"/>
      <c r="TT574" s="422"/>
      <c r="TU574" s="422"/>
      <c r="TV574" s="422"/>
      <c r="TW574" s="422"/>
      <c r="TX574" s="422"/>
      <c r="TY574" s="422"/>
      <c r="TZ574" s="422"/>
      <c r="UA574" s="422"/>
      <c r="UB574" s="422"/>
      <c r="UC574" s="422"/>
      <c r="UD574" s="422"/>
      <c r="UE574" s="422"/>
      <c r="UF574" s="422"/>
      <c r="UG574" s="422"/>
      <c r="UH574" s="422"/>
      <c r="UI574" s="422"/>
      <c r="UJ574" s="422"/>
      <c r="UK574" s="422"/>
      <c r="UL574" s="422"/>
      <c r="UM574" s="422"/>
      <c r="UN574" s="422"/>
      <c r="UO574" s="422"/>
      <c r="UP574" s="422"/>
      <c r="UQ574" s="422"/>
      <c r="UR574" s="422"/>
      <c r="US574" s="422"/>
      <c r="UT574" s="422"/>
      <c r="UU574" s="422"/>
      <c r="UV574" s="422"/>
      <c r="UW574" s="422"/>
      <c r="UX574" s="422"/>
      <c r="UY574" s="422"/>
      <c r="UZ574" s="422"/>
      <c r="VA574" s="422"/>
      <c r="VB574" s="422"/>
      <c r="VC574" s="422"/>
      <c r="VD574" s="422"/>
      <c r="VE574" s="422"/>
      <c r="VF574" s="422"/>
      <c r="VG574" s="422"/>
      <c r="VH574" s="422"/>
      <c r="VI574" s="422"/>
      <c r="VJ574" s="422"/>
      <c r="VK574" s="422"/>
      <c r="VL574" s="422"/>
      <c r="VM574" s="422"/>
      <c r="VN574" s="422"/>
      <c r="VO574" s="422"/>
      <c r="VP574" s="422"/>
      <c r="VQ574" s="422"/>
      <c r="VR574" s="422"/>
      <c r="VS574" s="422"/>
      <c r="VT574" s="422"/>
      <c r="VU574" s="422"/>
      <c r="VV574" s="422"/>
      <c r="VW574" s="422"/>
      <c r="VX574" s="422"/>
      <c r="VY574" s="422"/>
      <c r="VZ574" s="422"/>
      <c r="WA574" s="422"/>
      <c r="WB574" s="422"/>
      <c r="WC574" s="422"/>
      <c r="WD574" s="422"/>
      <c r="WE574" s="422"/>
      <c r="WF574" s="422"/>
      <c r="WG574" s="422"/>
      <c r="WH574" s="422"/>
      <c r="WI574" s="422"/>
      <c r="WJ574" s="422"/>
      <c r="WK574" s="422"/>
      <c r="WL574" s="422"/>
      <c r="WM574" s="422"/>
      <c r="WN574" s="422"/>
      <c r="WO574" s="422"/>
      <c r="WP574" s="422"/>
      <c r="WQ574" s="422"/>
      <c r="WR574" s="422"/>
      <c r="WS574" s="422"/>
      <c r="WT574" s="422"/>
      <c r="WU574" s="422"/>
      <c r="WV574" s="422"/>
      <c r="WW574" s="422"/>
      <c r="WX574" s="422"/>
      <c r="WY574" s="422"/>
      <c r="WZ574" s="422"/>
      <c r="XA574" s="422"/>
      <c r="XB574" s="422"/>
      <c r="XC574" s="422"/>
      <c r="XD574" s="422"/>
      <c r="XE574" s="422"/>
      <c r="XF574" s="422"/>
      <c r="XG574" s="422"/>
      <c r="XH574" s="422"/>
      <c r="XI574" s="422"/>
      <c r="XJ574" s="422"/>
      <c r="XK574" s="422"/>
      <c r="XL574" s="422"/>
      <c r="XM574" s="422"/>
      <c r="XN574" s="422"/>
      <c r="XO574" s="422"/>
      <c r="XP574" s="422"/>
      <c r="XQ574" s="422"/>
      <c r="XR574" s="422"/>
      <c r="XS574" s="422"/>
      <c r="XT574" s="422"/>
      <c r="XU574" s="422"/>
      <c r="XV574" s="422"/>
      <c r="XW574" s="422"/>
      <c r="XX574" s="422"/>
      <c r="XY574" s="422"/>
      <c r="XZ574" s="422"/>
      <c r="YA574" s="422"/>
      <c r="YB574" s="422"/>
      <c r="YC574" s="422"/>
      <c r="YD574" s="422"/>
      <c r="YE574" s="422"/>
      <c r="YF574" s="422"/>
      <c r="YG574" s="422"/>
      <c r="YH574" s="422"/>
      <c r="YI574" s="422"/>
      <c r="YJ574" s="422"/>
      <c r="YK574" s="422"/>
      <c r="YL574" s="422"/>
      <c r="YM574" s="422"/>
      <c r="YN574" s="422"/>
      <c r="YO574" s="422"/>
      <c r="YP574" s="422"/>
      <c r="YQ574" s="422"/>
      <c r="YR574" s="422"/>
      <c r="YS574" s="422"/>
      <c r="YT574" s="422"/>
      <c r="YU574" s="422"/>
      <c r="YV574" s="422"/>
      <c r="YW574" s="422"/>
      <c r="YX574" s="422"/>
      <c r="YY574" s="422"/>
      <c r="YZ574" s="422"/>
      <c r="ZA574" s="422"/>
      <c r="ZB574" s="422"/>
      <c r="ZC574" s="422"/>
      <c r="ZD574" s="422"/>
      <c r="ZE574" s="422"/>
      <c r="ZF574" s="422"/>
      <c r="ZG574" s="422"/>
      <c r="ZH574" s="422"/>
      <c r="ZI574" s="422"/>
      <c r="ZJ574" s="422"/>
      <c r="ZK574" s="422"/>
      <c r="ZL574" s="422"/>
      <c r="ZM574" s="422"/>
      <c r="ZN574" s="422"/>
      <c r="ZO574" s="422"/>
      <c r="ZP574" s="422"/>
      <c r="ZQ574" s="422"/>
      <c r="ZR574" s="422"/>
      <c r="ZS574" s="422"/>
      <c r="ZT574" s="422"/>
      <c r="ZU574" s="422"/>
      <c r="ZV574" s="422"/>
      <c r="ZW574" s="422"/>
      <c r="ZX574" s="422"/>
      <c r="ZY574" s="422"/>
      <c r="ZZ574" s="422"/>
      <c r="AAA574" s="422"/>
      <c r="AAB574" s="422"/>
      <c r="AAC574" s="422"/>
      <c r="AAD574" s="422"/>
      <c r="AAE574" s="422"/>
      <c r="AAF574" s="422"/>
      <c r="AAG574" s="422"/>
      <c r="AAH574" s="422"/>
      <c r="AAI574" s="422"/>
      <c r="AAJ574" s="422"/>
      <c r="AAK574" s="422"/>
      <c r="AAL574" s="422"/>
      <c r="AAM574" s="422"/>
      <c r="AAN574" s="422"/>
      <c r="AAO574" s="422"/>
      <c r="AAP574" s="422"/>
      <c r="AAQ574" s="422"/>
      <c r="AAR574" s="422"/>
      <c r="AAS574" s="422"/>
      <c r="AAT574" s="422"/>
      <c r="AAU574" s="422"/>
      <c r="AAV574" s="422"/>
      <c r="AAW574" s="422"/>
      <c r="AAX574" s="422"/>
      <c r="AAY574" s="422"/>
      <c r="AAZ574" s="422"/>
      <c r="ABA574" s="422"/>
      <c r="ABB574" s="422"/>
      <c r="ABC574" s="422"/>
      <c r="ABD574" s="422"/>
      <c r="ABE574" s="422"/>
      <c r="ABF574" s="422"/>
      <c r="ABG574" s="422"/>
      <c r="ABH574" s="422"/>
      <c r="ABI574" s="422"/>
      <c r="ABJ574" s="422"/>
      <c r="ABK574" s="422"/>
      <c r="ABL574" s="422"/>
      <c r="ABM574" s="422"/>
      <c r="ABN574" s="422"/>
      <c r="ABO574" s="422"/>
      <c r="ABP574" s="422"/>
      <c r="ABQ574" s="422"/>
      <c r="ABR574" s="422"/>
      <c r="ABS574" s="422"/>
      <c r="ABT574" s="422"/>
      <c r="ABU574" s="422"/>
      <c r="ABV574" s="422"/>
      <c r="ABW574" s="422"/>
      <c r="ABX574" s="422"/>
      <c r="ABY574" s="422"/>
      <c r="ABZ574" s="422"/>
      <c r="ACA574" s="422"/>
      <c r="ACB574" s="422"/>
      <c r="ACC574" s="422"/>
      <c r="ACD574" s="422"/>
      <c r="ACE574" s="422"/>
      <c r="ACF574" s="422"/>
      <c r="ACG574" s="422"/>
      <c r="ACH574" s="422"/>
      <c r="ACI574" s="422"/>
      <c r="ACJ574" s="422"/>
      <c r="ACK574" s="422"/>
      <c r="ACL574" s="422"/>
      <c r="ACM574" s="422"/>
      <c r="ACN574" s="422"/>
      <c r="ACO574" s="422"/>
      <c r="ACP574" s="422"/>
      <c r="ACQ574" s="422"/>
      <c r="ACR574" s="422"/>
      <c r="ACS574" s="422"/>
      <c r="ACT574" s="422"/>
      <c r="ACU574" s="422"/>
      <c r="ACV574" s="422"/>
      <c r="ACW574" s="422"/>
      <c r="ACX574" s="422"/>
      <c r="ACY574" s="422"/>
      <c r="ACZ574" s="422"/>
      <c r="ADA574" s="422"/>
      <c r="ADB574" s="422"/>
      <c r="ADC574" s="422"/>
      <c r="ADD574" s="422"/>
      <c r="ADE574" s="422"/>
      <c r="ADF574" s="422"/>
      <c r="ADG574" s="422"/>
      <c r="ADH574" s="422"/>
      <c r="ADI574" s="422"/>
      <c r="ADJ574" s="422"/>
      <c r="ADK574" s="422"/>
      <c r="ADL574" s="422"/>
      <c r="ADM574" s="422"/>
      <c r="ADN574" s="422"/>
      <c r="ADO574" s="422"/>
      <c r="ADP574" s="422"/>
      <c r="ADQ574" s="422"/>
      <c r="ADR574" s="422"/>
      <c r="ADS574" s="422"/>
      <c r="ADT574" s="422"/>
      <c r="ADU574" s="422"/>
      <c r="ADV574" s="422"/>
      <c r="ADW574" s="422"/>
      <c r="ADX574" s="422"/>
      <c r="ADY574" s="422"/>
      <c r="ADZ574" s="422"/>
      <c r="AEA574" s="422"/>
      <c r="AEB574" s="422"/>
      <c r="AEC574" s="422"/>
      <c r="AED574" s="422"/>
      <c r="AEE574" s="422"/>
      <c r="AEF574" s="422"/>
      <c r="AEG574" s="422"/>
      <c r="AEH574" s="422"/>
      <c r="AEI574" s="422"/>
      <c r="AEJ574" s="422"/>
      <c r="AEK574" s="422"/>
      <c r="AEL574" s="422"/>
      <c r="AEM574" s="422"/>
      <c r="AEN574" s="422"/>
      <c r="AEO574" s="422"/>
      <c r="AEP574" s="422"/>
      <c r="AEQ574" s="422"/>
      <c r="AER574" s="422"/>
      <c r="AES574" s="422"/>
      <c r="AET574" s="422"/>
      <c r="AEU574" s="422"/>
      <c r="AEV574" s="422"/>
      <c r="AEW574" s="422"/>
      <c r="AEX574" s="422"/>
      <c r="AEY574" s="422"/>
      <c r="AEZ574" s="422"/>
      <c r="AFA574" s="422"/>
      <c r="AFB574" s="422"/>
      <c r="AFC574" s="422"/>
      <c r="AFD574" s="422"/>
      <c r="AFE574" s="422"/>
      <c r="AFF574" s="422"/>
      <c r="AFG574" s="422"/>
      <c r="AFH574" s="422"/>
      <c r="AFI574" s="422"/>
      <c r="AFJ574" s="422"/>
      <c r="AFK574" s="422"/>
      <c r="AFL574" s="422"/>
      <c r="AFM574" s="422"/>
      <c r="AFN574" s="422"/>
      <c r="AFO574" s="422"/>
      <c r="AFP574" s="422"/>
      <c r="AFQ574" s="422"/>
      <c r="AFR574" s="422"/>
      <c r="AFS574" s="422"/>
      <c r="AFT574" s="422"/>
      <c r="AFU574" s="422"/>
      <c r="AFV574" s="422"/>
      <c r="AFW574" s="422"/>
      <c r="AFX574" s="422"/>
      <c r="AFY574" s="422"/>
      <c r="AFZ574" s="422"/>
      <c r="AGA574" s="422"/>
      <c r="AGB574" s="422"/>
      <c r="AGC574" s="422"/>
      <c r="AGD574" s="422"/>
      <c r="AGE574" s="422"/>
      <c r="AGF574" s="422"/>
      <c r="AGG574" s="422"/>
      <c r="AGH574" s="422"/>
      <c r="AGI574" s="422"/>
      <c r="AGJ574" s="422"/>
      <c r="AGK574" s="422"/>
      <c r="AGL574" s="422"/>
      <c r="AGM574" s="422"/>
      <c r="AGN574" s="422"/>
      <c r="AGO574" s="422"/>
      <c r="AGP574" s="422"/>
      <c r="AGQ574" s="422"/>
      <c r="AGR574" s="422"/>
      <c r="AGS574" s="422"/>
      <c r="AGT574" s="422"/>
      <c r="AGU574" s="422"/>
      <c r="AGV574" s="422"/>
      <c r="AGW574" s="422"/>
      <c r="AGX574" s="422"/>
      <c r="AGY574" s="422"/>
      <c r="AGZ574" s="422"/>
      <c r="AHA574" s="422"/>
      <c r="AHB574" s="422"/>
      <c r="AHC574" s="422"/>
      <c r="AHD574" s="422"/>
      <c r="AHE574" s="422"/>
      <c r="AHF574" s="422"/>
      <c r="AHG574" s="422"/>
      <c r="AHH574" s="422"/>
      <c r="AHI574" s="422"/>
      <c r="AHJ574" s="422"/>
      <c r="AHK574" s="422"/>
      <c r="AHL574" s="422"/>
      <c r="AHM574" s="422"/>
      <c r="AHN574" s="422"/>
      <c r="AHO574" s="422"/>
      <c r="AHP574" s="422"/>
      <c r="AHQ574" s="422"/>
      <c r="AHR574" s="422"/>
      <c r="AHS574" s="422"/>
      <c r="AHT574" s="422"/>
      <c r="AHU574" s="422"/>
      <c r="AHV574" s="422"/>
      <c r="AHW574" s="422"/>
      <c r="AHX574" s="422"/>
      <c r="AHY574" s="422"/>
      <c r="AHZ574" s="422"/>
      <c r="AIA574" s="422"/>
      <c r="AIB574" s="422"/>
      <c r="AIC574" s="422"/>
      <c r="AID574" s="422"/>
      <c r="AIE574" s="422"/>
      <c r="AIF574" s="422"/>
      <c r="AIG574" s="422"/>
      <c r="AIH574" s="422"/>
      <c r="AII574" s="422"/>
      <c r="AIJ574" s="422"/>
      <c r="AIK574" s="422"/>
      <c r="AIL574" s="422"/>
      <c r="AIM574" s="422"/>
      <c r="AIN574" s="422"/>
      <c r="AIO574" s="422"/>
      <c r="AIP574" s="422"/>
      <c r="AIQ574" s="422"/>
      <c r="AIR574" s="422"/>
      <c r="AIS574" s="422"/>
      <c r="AIT574" s="422"/>
      <c r="AIU574" s="422"/>
      <c r="AIV574" s="422"/>
      <c r="AIW574" s="422"/>
      <c r="AIX574" s="422"/>
      <c r="AIY574" s="422"/>
      <c r="AIZ574" s="422"/>
      <c r="AJA574" s="422"/>
      <c r="AJB574" s="422"/>
      <c r="AJC574" s="422"/>
      <c r="AJD574" s="422"/>
      <c r="AJE574" s="422"/>
      <c r="AJF574" s="422"/>
      <c r="AJG574" s="422"/>
      <c r="AJH574" s="422"/>
      <c r="AJI574" s="422"/>
      <c r="AJJ574" s="422"/>
      <c r="AJK574" s="422"/>
      <c r="AJL574" s="422"/>
      <c r="AJM574" s="422"/>
      <c r="AJN574" s="422"/>
      <c r="AJO574" s="422"/>
      <c r="AJP574" s="422"/>
      <c r="AJQ574" s="422"/>
      <c r="AJR574" s="422"/>
      <c r="AJS574" s="422"/>
      <c r="AJT574" s="422"/>
      <c r="AJU574" s="422"/>
      <c r="AJV574" s="422"/>
      <c r="AJW574" s="422"/>
      <c r="AJX574" s="422"/>
      <c r="AJY574" s="422"/>
      <c r="AJZ574" s="422"/>
      <c r="AKA574" s="422"/>
      <c r="AKB574" s="422"/>
      <c r="AKC574" s="422"/>
      <c r="AKD574" s="422"/>
      <c r="AKE574" s="422"/>
      <c r="AKF574" s="422"/>
      <c r="AKG574" s="422"/>
      <c r="AKH574" s="422"/>
      <c r="AKI574" s="422"/>
      <c r="AKJ574" s="422"/>
      <c r="AKK574" s="422"/>
      <c r="AKL574" s="422"/>
      <c r="AKM574" s="422"/>
      <c r="AKN574" s="422"/>
      <c r="AKO574" s="422"/>
      <c r="AKP574" s="422"/>
      <c r="AKQ574" s="422"/>
      <c r="AKR574" s="422"/>
      <c r="AKS574" s="422"/>
      <c r="AKT574" s="422"/>
      <c r="AKU574" s="422"/>
      <c r="AKV574" s="422"/>
      <c r="AKW574" s="422"/>
      <c r="AKX574" s="422"/>
      <c r="AKY574" s="422"/>
      <c r="AKZ574" s="422"/>
      <c r="ALA574" s="422"/>
      <c r="ALB574" s="422"/>
      <c r="ALC574" s="422"/>
      <c r="ALD574" s="422"/>
      <c r="ALE574" s="422"/>
      <c r="ALF574" s="422"/>
      <c r="ALG574" s="422"/>
      <c r="ALH574" s="422"/>
      <c r="ALI574" s="422"/>
      <c r="ALJ574" s="422"/>
      <c r="ALK574" s="422"/>
      <c r="ALL574" s="422"/>
      <c r="ALM574" s="422"/>
      <c r="ALN574" s="422"/>
      <c r="ALO574" s="422"/>
      <c r="ALP574" s="422"/>
      <c r="ALQ574" s="422"/>
      <c r="ALR574" s="422"/>
      <c r="ALS574" s="422"/>
      <c r="ALT574" s="422"/>
      <c r="ALU574" s="422"/>
      <c r="ALV574" s="422"/>
      <c r="ALW574" s="422"/>
      <c r="ALX574" s="422"/>
      <c r="ALY574" s="422"/>
      <c r="ALZ574" s="422"/>
      <c r="AMA574" s="422"/>
      <c r="AMB574" s="422"/>
      <c r="AMC574" s="422"/>
      <c r="AMD574" s="422"/>
      <c r="AME574" s="422"/>
      <c r="AMF574" s="422"/>
      <c r="AMG574" s="422"/>
      <c r="AMH574" s="422"/>
      <c r="AMI574" s="422"/>
      <c r="AMJ574" s="422"/>
      <c r="AMK574" s="422"/>
      <c r="AML574" s="422"/>
      <c r="AMM574" s="422"/>
      <c r="AMN574" s="422"/>
      <c r="AMO574" s="422"/>
      <c r="AMP574" s="422"/>
      <c r="AMQ574" s="422"/>
      <c r="AMR574" s="422"/>
      <c r="AMS574" s="422"/>
      <c r="AMT574" s="422"/>
      <c r="AMU574" s="422"/>
      <c r="AMV574" s="422"/>
      <c r="AMW574" s="422"/>
      <c r="AMX574" s="422"/>
    </row>
    <row r="575" spans="1:1038" s="398" customFormat="1" ht="18" customHeight="1">
      <c r="A575" s="610"/>
      <c r="B575" s="226"/>
      <c r="C575" s="226"/>
      <c r="D575" s="226"/>
      <c r="E575" s="226">
        <v>77</v>
      </c>
      <c r="F575" s="226">
        <v>4</v>
      </c>
      <c r="G575" s="558" t="str">
        <f t="shared" ref="G575" si="237">E575&amp;"-"&amp;F575</f>
        <v>77-4</v>
      </c>
      <c r="H575" s="226">
        <v>48</v>
      </c>
      <c r="I575" s="546">
        <v>51</v>
      </c>
      <c r="J575" s="544">
        <f t="shared" ref="J575" si="238">IF(H575=0, 1, 0)</f>
        <v>0</v>
      </c>
      <c r="K575" s="545" t="b">
        <f>IF(J576=1,IF(((VLOOKUP($G575,[1]Depth_Lookup!A$3:J$410,9,FALSE))-(I575/100))=0,"Good",IF(((VLOOKUP($G575,[1]Depth_Lookup!$A$3:$J$550,9,FALSE))-(I575/100))&gt;0,"Too Short","Too Long")))</f>
        <v>0</v>
      </c>
      <c r="L575" s="171">
        <f>(VLOOKUP($G575,Depth_Lookup!$A$3:$J$410,10,FALSE))+(H575/100)</f>
        <v>194.625</v>
      </c>
      <c r="M575" s="171">
        <f>(VLOOKUP($G575,Depth_Lookup!$A$3:$J$410,10,FALSE))+(I575/100)</f>
        <v>194.655</v>
      </c>
      <c r="N575" s="232"/>
      <c r="O575" s="226"/>
      <c r="P575" s="226"/>
      <c r="Q575" s="226"/>
      <c r="R575" s="391" t="s">
        <v>1805</v>
      </c>
      <c r="S575" s="226"/>
      <c r="T575" s="226"/>
      <c r="U575" s="226"/>
      <c r="V575" s="226"/>
      <c r="W575" s="226"/>
      <c r="X575" s="391"/>
      <c r="Y575" s="226"/>
      <c r="Z575" s="226"/>
      <c r="AA575" s="226"/>
      <c r="AB575" s="226"/>
      <c r="AC575" s="226"/>
      <c r="AD575" s="226"/>
      <c r="AE575" s="393"/>
      <c r="AF575" s="558"/>
      <c r="AG575" s="394"/>
      <c r="AH575" s="226"/>
      <c r="AI575" s="257"/>
      <c r="AJ575" s="226"/>
      <c r="AK575" s="226"/>
      <c r="AL575" s="226"/>
      <c r="AM575" s="226"/>
      <c r="AN575" s="226"/>
      <c r="AO575" s="257"/>
      <c r="AP575" s="226"/>
      <c r="AQ575" s="226"/>
      <c r="AR575" s="226"/>
      <c r="AS575" s="226"/>
      <c r="AT575" s="226"/>
      <c r="AU575" s="257"/>
      <c r="AV575" s="226"/>
      <c r="AW575" s="226"/>
      <c r="AX575" s="226"/>
      <c r="AY575" s="226"/>
      <c r="AZ575" s="226"/>
      <c r="BA575" s="257"/>
      <c r="BB575" s="226"/>
      <c r="BC575" s="226"/>
      <c r="BD575" s="226"/>
      <c r="BE575" s="226"/>
      <c r="BF575" s="226"/>
      <c r="BG575" s="257"/>
      <c r="BH575" s="226"/>
      <c r="BI575" s="226"/>
      <c r="BJ575" s="226"/>
      <c r="BK575" s="226"/>
      <c r="BL575" s="226"/>
      <c r="BM575" s="257"/>
      <c r="BN575" s="226"/>
      <c r="BO575" s="226"/>
      <c r="BP575" s="226"/>
      <c r="BQ575" s="226"/>
      <c r="BR575" s="226"/>
      <c r="BS575" s="226"/>
      <c r="BT575" s="226"/>
      <c r="BU575" s="226"/>
      <c r="BV575" s="226"/>
      <c r="BW575" s="226"/>
      <c r="BX575" s="226"/>
      <c r="BY575" s="257"/>
      <c r="BZ575" s="226"/>
      <c r="CA575" s="226"/>
      <c r="CB575" s="226"/>
      <c r="CC575" s="226"/>
      <c r="CD575" s="226"/>
      <c r="CE575" s="226"/>
      <c r="CF575" s="399"/>
      <c r="CG575" s="259"/>
      <c r="CH575" s="559"/>
      <c r="CI575" s="559"/>
      <c r="CJ575" s="559"/>
      <c r="CK575" s="560"/>
      <c r="CL575" s="560"/>
      <c r="CM575" s="560"/>
      <c r="CN575" s="560"/>
      <c r="CO575" s="560"/>
      <c r="CP575" s="560"/>
      <c r="CQ575" s="560"/>
      <c r="CR575" s="560"/>
      <c r="CS575" s="560"/>
      <c r="CT575" s="560"/>
      <c r="CU575" s="560"/>
      <c r="CV575" s="560"/>
      <c r="CW575" s="560"/>
      <c r="CX575" s="560"/>
      <c r="CY575" s="560"/>
      <c r="CZ575" s="560"/>
      <c r="DA575" s="560"/>
      <c r="DB575" s="560"/>
      <c r="DC575" s="566"/>
      <c r="DD575" s="560"/>
      <c r="DE575" s="560"/>
      <c r="DF575" s="560"/>
      <c r="DG575" s="560"/>
      <c r="DH575" s="560"/>
      <c r="DI575" s="560"/>
      <c r="DJ575" s="560"/>
      <c r="DK575" s="396"/>
      <c r="DL575" s="259"/>
      <c r="DM575" s="560"/>
      <c r="DN575" s="560"/>
      <c r="DO575" s="563"/>
      <c r="DP575" s="564"/>
      <c r="DQ575" s="565"/>
      <c r="DR575" s="563"/>
      <c r="DS575" s="565"/>
      <c r="DT575" s="543"/>
      <c r="DU575" s="566"/>
      <c r="DV575" s="566"/>
      <c r="DW575" s="400"/>
      <c r="DX575" s="567"/>
      <c r="DY575" s="567"/>
      <c r="DZ575" s="155"/>
      <c r="EA575" s="155"/>
      <c r="EB575" s="256"/>
      <c r="EC575" s="104"/>
      <c r="ED575" s="229" t="s">
        <v>2517</v>
      </c>
      <c r="EE575" s="401"/>
      <c r="EF575" s="402"/>
      <c r="EG575" s="401"/>
      <c r="EH575" s="403"/>
      <c r="EI575" s="404"/>
      <c r="EJ575" s="405"/>
      <c r="EK575" s="406"/>
      <c r="EL575" s="401"/>
      <c r="EM575" s="403"/>
      <c r="EN575" s="403" t="s">
        <v>2046</v>
      </c>
      <c r="EO575" s="407">
        <v>4.5</v>
      </c>
      <c r="EP575" s="407"/>
      <c r="EQ575" s="407"/>
      <c r="ER575" s="407"/>
      <c r="ES575" s="407"/>
      <c r="ET575" s="407"/>
      <c r="EU575" s="407"/>
      <c r="EV575" s="408">
        <v>21</v>
      </c>
      <c r="EW575" s="408">
        <v>90</v>
      </c>
      <c r="EX575" s="408">
        <v>15</v>
      </c>
      <c r="EY575" s="408">
        <v>180</v>
      </c>
      <c r="EZ575" s="192">
        <f t="shared" si="185"/>
        <v>-55.083745197968483</v>
      </c>
      <c r="FA575" s="192">
        <f t="shared" si="186"/>
        <v>304.91625480203152</v>
      </c>
      <c r="FB575" s="192">
        <f t="shared" si="187"/>
        <v>64.914162073086416</v>
      </c>
      <c r="FC575" s="192">
        <f t="shared" si="188"/>
        <v>34.916254802031517</v>
      </c>
      <c r="FD575" s="192">
        <f t="shared" si="189"/>
        <v>25.085837926913584</v>
      </c>
      <c r="FE575" s="193">
        <f t="shared" si="190"/>
        <v>124.91625480203152</v>
      </c>
      <c r="FF575" s="194">
        <f t="shared" si="191"/>
        <v>25.085837926913584</v>
      </c>
      <c r="FG575" s="401"/>
      <c r="FH575" s="403"/>
      <c r="FI575" s="778">
        <f t="shared" si="192"/>
        <v>4.5</v>
      </c>
      <c r="FJ575" s="779">
        <f t="shared" si="193"/>
        <v>25.085837926913584</v>
      </c>
      <c r="FK575" s="779">
        <f t="shared" si="194"/>
        <v>64.914162073086416</v>
      </c>
      <c r="FL575" s="780">
        <f t="shared" si="195"/>
        <v>1.1329658593485858</v>
      </c>
      <c r="FM575" s="169">
        <f t="shared" si="196"/>
        <v>0.90567362275632224</v>
      </c>
      <c r="FN575" s="783">
        <f t="shared" si="197"/>
        <v>4.0755313024034496</v>
      </c>
      <c r="FO575" s="226"/>
      <c r="FP575" s="226"/>
      <c r="FQ575" s="226"/>
      <c r="FR575" s="226"/>
      <c r="FS575" s="226"/>
      <c r="FT575" s="226"/>
      <c r="FU575" s="226"/>
      <c r="FV575" s="226"/>
      <c r="FW575" s="226"/>
      <c r="FX575" s="226"/>
      <c r="FY575" s="226"/>
      <c r="FZ575" s="226"/>
      <c r="GA575" s="226"/>
      <c r="GB575" s="226"/>
      <c r="GC575" s="226"/>
      <c r="GD575" s="226"/>
      <c r="GE575" s="226"/>
      <c r="GF575" s="226"/>
      <c r="GG575" s="226"/>
      <c r="GH575" s="226"/>
      <c r="GI575" s="226"/>
      <c r="GJ575" s="226"/>
      <c r="GK575" s="226"/>
      <c r="GL575" s="226"/>
      <c r="GM575" s="226"/>
      <c r="GN575" s="226"/>
      <c r="GO575" s="226"/>
      <c r="GP575" s="226"/>
      <c r="GQ575" s="226"/>
      <c r="GR575" s="226"/>
      <c r="GS575" s="226"/>
      <c r="GT575" s="226"/>
      <c r="GU575" s="226"/>
      <c r="GV575" s="226"/>
      <c r="GW575" s="226"/>
      <c r="GX575" s="226"/>
      <c r="GY575" s="226"/>
      <c r="GZ575" s="226"/>
      <c r="HA575" s="226"/>
      <c r="HB575" s="226"/>
      <c r="HC575" s="226"/>
      <c r="HD575" s="226"/>
      <c r="HE575" s="226"/>
      <c r="HF575" s="226"/>
      <c r="HG575" s="226"/>
      <c r="HH575" s="226"/>
      <c r="HI575" s="226"/>
      <c r="HJ575" s="226"/>
      <c r="HK575" s="226"/>
      <c r="HL575" s="226"/>
      <c r="HM575" s="226"/>
      <c r="HN575" s="226"/>
      <c r="HO575" s="226"/>
      <c r="HP575" s="226"/>
      <c r="HQ575" s="226"/>
      <c r="HR575" s="226"/>
      <c r="HS575" s="226"/>
      <c r="HT575" s="226"/>
      <c r="HU575" s="226"/>
      <c r="HV575" s="226"/>
      <c r="HW575" s="226"/>
      <c r="HX575" s="226"/>
      <c r="HY575" s="226"/>
      <c r="HZ575" s="226"/>
      <c r="IA575" s="226"/>
      <c r="IB575" s="226"/>
      <c r="IC575" s="226"/>
      <c r="ID575" s="226"/>
      <c r="IE575" s="226"/>
      <c r="IF575" s="226"/>
      <c r="IG575" s="226"/>
      <c r="IH575" s="226"/>
      <c r="II575" s="226"/>
      <c r="IJ575" s="226"/>
      <c r="IK575" s="226"/>
      <c r="IL575" s="226"/>
      <c r="IM575" s="226"/>
      <c r="IN575" s="226"/>
      <c r="IO575" s="226"/>
      <c r="IP575" s="226"/>
      <c r="IQ575" s="226"/>
      <c r="IR575" s="226"/>
      <c r="IS575" s="226"/>
      <c r="IT575" s="226"/>
      <c r="IU575" s="226"/>
      <c r="IV575" s="226"/>
      <c r="IW575" s="226"/>
      <c r="IX575" s="226"/>
      <c r="IY575" s="226"/>
      <c r="IZ575" s="226"/>
      <c r="JA575" s="226"/>
      <c r="JB575" s="226"/>
      <c r="JC575" s="226"/>
      <c r="JD575" s="226"/>
      <c r="JE575" s="226"/>
      <c r="JF575" s="226"/>
      <c r="JG575" s="226"/>
      <c r="JH575" s="226"/>
      <c r="JI575" s="226"/>
      <c r="JJ575" s="226"/>
      <c r="JK575" s="226"/>
      <c r="JL575" s="226"/>
      <c r="JM575" s="226"/>
      <c r="JN575" s="226"/>
      <c r="JO575" s="226"/>
      <c r="JP575" s="226"/>
      <c r="JQ575" s="226"/>
      <c r="JR575" s="226"/>
      <c r="JS575" s="226"/>
      <c r="JT575" s="226"/>
      <c r="JU575" s="226"/>
      <c r="JV575" s="226"/>
      <c r="JW575" s="226"/>
      <c r="JX575" s="226"/>
      <c r="JY575" s="226"/>
      <c r="JZ575" s="226"/>
      <c r="KA575" s="226"/>
      <c r="KB575" s="226"/>
      <c r="KC575" s="226"/>
      <c r="KD575" s="226"/>
      <c r="KE575" s="226"/>
      <c r="KF575" s="226"/>
      <c r="KG575" s="226"/>
      <c r="KH575" s="226"/>
      <c r="KI575" s="226"/>
      <c r="KJ575" s="226"/>
      <c r="KK575" s="226"/>
      <c r="KL575" s="226"/>
      <c r="KM575" s="226"/>
      <c r="KN575" s="226"/>
      <c r="KO575" s="226"/>
      <c r="KP575" s="226"/>
      <c r="KQ575" s="226"/>
      <c r="KR575" s="226"/>
      <c r="KS575" s="226"/>
      <c r="KT575" s="226"/>
      <c r="KU575" s="226"/>
      <c r="KV575" s="226"/>
      <c r="KW575" s="226"/>
      <c r="KX575" s="226"/>
      <c r="KY575" s="226"/>
      <c r="KZ575" s="226"/>
      <c r="LA575" s="226"/>
      <c r="LB575" s="226"/>
      <c r="LC575" s="226"/>
      <c r="LD575" s="226"/>
      <c r="LE575" s="226"/>
      <c r="LF575" s="226"/>
      <c r="LG575" s="226"/>
      <c r="LH575" s="226"/>
      <c r="LI575" s="226"/>
      <c r="LJ575" s="226"/>
      <c r="LK575" s="226"/>
      <c r="LL575" s="226"/>
      <c r="LM575" s="226"/>
      <c r="LN575" s="226"/>
      <c r="LO575" s="226"/>
      <c r="LP575" s="226"/>
      <c r="LQ575" s="226"/>
      <c r="LR575" s="226"/>
      <c r="LS575" s="226"/>
      <c r="LT575" s="226"/>
      <c r="LU575" s="226"/>
      <c r="LV575" s="226"/>
      <c r="LW575" s="226"/>
      <c r="LX575" s="226"/>
      <c r="LY575" s="226"/>
      <c r="LZ575" s="226"/>
      <c r="MA575" s="226"/>
      <c r="MB575" s="226"/>
      <c r="MC575" s="226"/>
      <c r="MD575" s="226"/>
      <c r="ME575" s="226"/>
      <c r="MF575" s="226"/>
      <c r="MG575" s="226"/>
      <c r="MH575" s="226"/>
      <c r="MI575" s="226"/>
      <c r="MJ575" s="226"/>
      <c r="MK575" s="226"/>
      <c r="ML575" s="226"/>
      <c r="MM575" s="226"/>
      <c r="MN575" s="226"/>
      <c r="MO575" s="226"/>
      <c r="MP575" s="226"/>
      <c r="MQ575" s="226"/>
      <c r="MR575" s="226"/>
      <c r="MS575" s="226"/>
      <c r="MT575" s="226"/>
      <c r="MU575" s="226"/>
      <c r="MV575" s="226"/>
      <c r="MW575" s="226"/>
      <c r="MX575" s="226"/>
      <c r="MY575" s="226"/>
      <c r="MZ575" s="226"/>
      <c r="NA575" s="226"/>
      <c r="NB575" s="226"/>
      <c r="NC575" s="226"/>
      <c r="ND575" s="226"/>
      <c r="NE575" s="226"/>
      <c r="NF575" s="226"/>
      <c r="NG575" s="226"/>
      <c r="NH575" s="226"/>
      <c r="NI575" s="226"/>
      <c r="NJ575" s="226"/>
      <c r="NK575" s="226"/>
      <c r="NL575" s="226"/>
      <c r="NM575" s="226"/>
      <c r="NN575" s="226"/>
      <c r="NO575" s="226"/>
      <c r="NP575" s="226"/>
      <c r="NQ575" s="226"/>
      <c r="NR575" s="226"/>
      <c r="NS575" s="226"/>
      <c r="NT575" s="226"/>
      <c r="NU575" s="226"/>
      <c r="NV575" s="226"/>
      <c r="NW575" s="226"/>
      <c r="NX575" s="226"/>
      <c r="NY575" s="226"/>
      <c r="NZ575" s="226"/>
      <c r="OA575" s="226"/>
      <c r="OB575" s="226"/>
      <c r="OC575" s="226"/>
      <c r="OD575" s="226"/>
      <c r="OE575" s="226"/>
      <c r="OF575" s="226"/>
      <c r="OG575" s="226"/>
      <c r="OH575" s="226"/>
      <c r="OI575" s="226"/>
      <c r="OJ575" s="226"/>
      <c r="OK575" s="226"/>
      <c r="OL575" s="226"/>
      <c r="OM575" s="226"/>
      <c r="ON575" s="226"/>
      <c r="OO575" s="226"/>
      <c r="OP575" s="226"/>
      <c r="OQ575" s="226"/>
      <c r="OR575" s="226"/>
      <c r="OS575" s="226"/>
      <c r="OT575" s="226"/>
      <c r="OU575" s="226"/>
      <c r="OV575" s="226"/>
      <c r="OW575" s="226"/>
      <c r="OX575" s="226"/>
      <c r="OY575" s="226"/>
      <c r="OZ575" s="226"/>
      <c r="PA575" s="226"/>
      <c r="PB575" s="226"/>
      <c r="PC575" s="226"/>
      <c r="PD575" s="226"/>
      <c r="PE575" s="226"/>
      <c r="PF575" s="226"/>
      <c r="PG575" s="226"/>
      <c r="PH575" s="226"/>
      <c r="PI575" s="226"/>
      <c r="PJ575" s="226"/>
      <c r="PK575" s="226"/>
      <c r="PL575" s="226"/>
      <c r="PM575" s="226"/>
      <c r="PN575" s="226"/>
      <c r="PO575" s="226"/>
      <c r="PP575" s="226"/>
      <c r="PQ575" s="226"/>
      <c r="PR575" s="226"/>
      <c r="PS575" s="226"/>
      <c r="PT575" s="226"/>
      <c r="PU575" s="226"/>
      <c r="PV575" s="226"/>
      <c r="PW575" s="226"/>
      <c r="PX575" s="226"/>
      <c r="PY575" s="226"/>
      <c r="PZ575" s="226"/>
      <c r="QA575" s="226"/>
      <c r="QB575" s="226"/>
      <c r="QC575" s="226"/>
      <c r="QD575" s="226"/>
      <c r="QE575" s="226"/>
      <c r="QF575" s="226"/>
      <c r="QG575" s="226"/>
      <c r="QH575" s="226"/>
      <c r="QI575" s="226"/>
      <c r="QJ575" s="226"/>
      <c r="QK575" s="226"/>
      <c r="QL575" s="226"/>
      <c r="QM575" s="226"/>
      <c r="QN575" s="226"/>
      <c r="QO575" s="226"/>
      <c r="QP575" s="226"/>
      <c r="QQ575" s="226"/>
      <c r="QR575" s="226"/>
      <c r="QS575" s="226"/>
      <c r="QT575" s="226"/>
      <c r="QU575" s="226"/>
      <c r="QV575" s="226"/>
      <c r="QW575" s="226"/>
      <c r="QX575" s="226"/>
      <c r="QY575" s="226"/>
      <c r="QZ575" s="226"/>
      <c r="RA575" s="226"/>
      <c r="RB575" s="226"/>
      <c r="RC575" s="226"/>
      <c r="RD575" s="226"/>
      <c r="RE575" s="226"/>
      <c r="RF575" s="226"/>
      <c r="RG575" s="226"/>
      <c r="RH575" s="226"/>
      <c r="RI575" s="226"/>
      <c r="RJ575" s="226"/>
      <c r="RK575" s="226"/>
      <c r="RL575" s="226"/>
      <c r="RM575" s="226"/>
      <c r="RN575" s="226"/>
      <c r="RO575" s="226"/>
      <c r="RP575" s="226"/>
      <c r="RQ575" s="226"/>
      <c r="RR575" s="226"/>
      <c r="RS575" s="226"/>
      <c r="RT575" s="226"/>
      <c r="RU575" s="226"/>
      <c r="RV575" s="226"/>
      <c r="RW575" s="226"/>
      <c r="RX575" s="226"/>
      <c r="RY575" s="226"/>
      <c r="RZ575" s="226"/>
      <c r="SA575" s="226"/>
      <c r="SB575" s="226"/>
      <c r="SC575" s="226"/>
      <c r="SD575" s="226"/>
      <c r="SE575" s="226"/>
      <c r="SF575" s="226"/>
      <c r="SG575" s="226"/>
      <c r="SH575" s="226"/>
      <c r="SI575" s="226"/>
      <c r="SJ575" s="226"/>
      <c r="SK575" s="226"/>
      <c r="SL575" s="226"/>
      <c r="SM575" s="226"/>
      <c r="SN575" s="226"/>
      <c r="SO575" s="226"/>
      <c r="SP575" s="226"/>
      <c r="SQ575" s="226"/>
      <c r="SR575" s="226"/>
      <c r="SS575" s="226"/>
      <c r="ST575" s="226"/>
      <c r="SU575" s="226"/>
      <c r="SV575" s="226"/>
      <c r="SW575" s="226"/>
      <c r="SX575" s="226"/>
      <c r="SY575" s="226"/>
      <c r="SZ575" s="226"/>
      <c r="TA575" s="226"/>
      <c r="TB575" s="226"/>
      <c r="TC575" s="226"/>
      <c r="TD575" s="226"/>
      <c r="TE575" s="226"/>
      <c r="TF575" s="226"/>
      <c r="TG575" s="226"/>
      <c r="TH575" s="226"/>
      <c r="TI575" s="226"/>
      <c r="TJ575" s="226"/>
      <c r="TK575" s="226"/>
      <c r="TL575" s="226"/>
      <c r="TM575" s="226"/>
      <c r="TN575" s="226"/>
      <c r="TO575" s="226"/>
      <c r="TP575" s="226"/>
      <c r="TQ575" s="226"/>
      <c r="TR575" s="226"/>
      <c r="TS575" s="226"/>
      <c r="TT575" s="226"/>
      <c r="TU575" s="226"/>
      <c r="TV575" s="226"/>
      <c r="TW575" s="226"/>
      <c r="TX575" s="226"/>
      <c r="TY575" s="226"/>
      <c r="TZ575" s="226"/>
      <c r="UA575" s="226"/>
      <c r="UB575" s="226"/>
      <c r="UC575" s="226"/>
      <c r="UD575" s="226"/>
      <c r="UE575" s="226"/>
      <c r="UF575" s="226"/>
      <c r="UG575" s="226"/>
      <c r="UH575" s="226"/>
      <c r="UI575" s="226"/>
      <c r="UJ575" s="226"/>
      <c r="UK575" s="226"/>
      <c r="UL575" s="226"/>
      <c r="UM575" s="226"/>
      <c r="UN575" s="226"/>
      <c r="UO575" s="226"/>
      <c r="UP575" s="226"/>
      <c r="UQ575" s="226"/>
      <c r="UR575" s="226"/>
      <c r="US575" s="226"/>
      <c r="UT575" s="226"/>
      <c r="UU575" s="226"/>
      <c r="UV575" s="226"/>
      <c r="UW575" s="226"/>
      <c r="UX575" s="226"/>
      <c r="UY575" s="226"/>
      <c r="UZ575" s="226"/>
      <c r="VA575" s="226"/>
      <c r="VB575" s="226"/>
      <c r="VC575" s="226"/>
      <c r="VD575" s="226"/>
      <c r="VE575" s="226"/>
      <c r="VF575" s="226"/>
      <c r="VG575" s="226"/>
      <c r="VH575" s="226"/>
      <c r="VI575" s="226"/>
      <c r="VJ575" s="226"/>
      <c r="VK575" s="226"/>
      <c r="VL575" s="226"/>
      <c r="VM575" s="226"/>
      <c r="VN575" s="226"/>
      <c r="VO575" s="226"/>
      <c r="VP575" s="226"/>
      <c r="VQ575" s="226"/>
      <c r="VR575" s="226"/>
      <c r="VS575" s="226"/>
      <c r="VT575" s="226"/>
      <c r="VU575" s="226"/>
      <c r="VV575" s="226"/>
      <c r="VW575" s="226"/>
      <c r="VX575" s="226"/>
      <c r="VY575" s="226"/>
      <c r="VZ575" s="226"/>
      <c r="WA575" s="226"/>
      <c r="WB575" s="226"/>
      <c r="WC575" s="226"/>
      <c r="WD575" s="226"/>
      <c r="WE575" s="226"/>
      <c r="WF575" s="226"/>
      <c r="WG575" s="226"/>
      <c r="WH575" s="226"/>
      <c r="WI575" s="226"/>
      <c r="WJ575" s="226"/>
      <c r="WK575" s="226"/>
      <c r="WL575" s="226"/>
      <c r="WM575" s="226"/>
      <c r="WN575" s="226"/>
      <c r="WO575" s="226"/>
      <c r="WP575" s="226"/>
      <c r="WQ575" s="226"/>
      <c r="WR575" s="226"/>
      <c r="WS575" s="226"/>
      <c r="WT575" s="226"/>
      <c r="WU575" s="226"/>
      <c r="WV575" s="226"/>
      <c r="WW575" s="226"/>
      <c r="WX575" s="226"/>
      <c r="WY575" s="226"/>
      <c r="WZ575" s="226"/>
      <c r="XA575" s="226"/>
      <c r="XB575" s="226"/>
      <c r="XC575" s="226"/>
      <c r="XD575" s="226"/>
      <c r="XE575" s="226"/>
      <c r="XF575" s="226"/>
      <c r="XG575" s="226"/>
      <c r="XH575" s="226"/>
      <c r="XI575" s="226"/>
      <c r="XJ575" s="226"/>
      <c r="XK575" s="226"/>
      <c r="XL575" s="226"/>
      <c r="XM575" s="226"/>
      <c r="XN575" s="226"/>
      <c r="XO575" s="226"/>
      <c r="XP575" s="226"/>
      <c r="XQ575" s="226"/>
      <c r="XR575" s="226"/>
      <c r="XS575" s="226"/>
      <c r="XT575" s="226"/>
      <c r="XU575" s="226"/>
      <c r="XV575" s="226"/>
      <c r="XW575" s="226"/>
      <c r="XX575" s="226"/>
      <c r="XY575" s="226"/>
      <c r="XZ575" s="226"/>
      <c r="YA575" s="226"/>
      <c r="YB575" s="226"/>
      <c r="YC575" s="226"/>
      <c r="YD575" s="226"/>
      <c r="YE575" s="226"/>
      <c r="YF575" s="226"/>
      <c r="YG575" s="226"/>
      <c r="YH575" s="226"/>
      <c r="YI575" s="226"/>
      <c r="YJ575" s="226"/>
      <c r="YK575" s="226"/>
      <c r="YL575" s="226"/>
      <c r="YM575" s="226"/>
      <c r="YN575" s="226"/>
      <c r="YO575" s="226"/>
      <c r="YP575" s="226"/>
      <c r="YQ575" s="226"/>
      <c r="YR575" s="226"/>
      <c r="YS575" s="226"/>
      <c r="YT575" s="226"/>
      <c r="YU575" s="226"/>
      <c r="YV575" s="226"/>
      <c r="YW575" s="226"/>
      <c r="YX575" s="226"/>
      <c r="YY575" s="226"/>
      <c r="YZ575" s="226"/>
      <c r="ZA575" s="226"/>
      <c r="ZB575" s="226"/>
      <c r="ZC575" s="226"/>
      <c r="ZD575" s="226"/>
      <c r="ZE575" s="226"/>
      <c r="ZF575" s="226"/>
      <c r="ZG575" s="226"/>
      <c r="ZH575" s="226"/>
      <c r="ZI575" s="226"/>
      <c r="ZJ575" s="226"/>
      <c r="ZK575" s="226"/>
      <c r="ZL575" s="226"/>
      <c r="ZM575" s="226"/>
      <c r="ZN575" s="226"/>
      <c r="ZO575" s="226"/>
      <c r="ZP575" s="226"/>
      <c r="ZQ575" s="226"/>
      <c r="ZR575" s="226"/>
      <c r="ZS575" s="226"/>
      <c r="ZT575" s="226"/>
      <c r="ZU575" s="226"/>
      <c r="ZV575" s="226"/>
      <c r="ZW575" s="226"/>
      <c r="ZX575" s="226"/>
      <c r="ZY575" s="226"/>
      <c r="ZZ575" s="226"/>
      <c r="AAA575" s="226"/>
      <c r="AAB575" s="226"/>
      <c r="AAC575" s="226"/>
      <c r="AAD575" s="226"/>
      <c r="AAE575" s="226"/>
      <c r="AAF575" s="226"/>
      <c r="AAG575" s="226"/>
      <c r="AAH575" s="226"/>
      <c r="AAI575" s="226"/>
      <c r="AAJ575" s="226"/>
      <c r="AAK575" s="226"/>
      <c r="AAL575" s="226"/>
      <c r="AAM575" s="226"/>
      <c r="AAN575" s="226"/>
      <c r="AAO575" s="226"/>
      <c r="AAP575" s="226"/>
      <c r="AAQ575" s="226"/>
      <c r="AAR575" s="226"/>
      <c r="AAS575" s="226"/>
      <c r="AAT575" s="226"/>
      <c r="AAU575" s="226"/>
      <c r="AAV575" s="226"/>
      <c r="AAW575" s="226"/>
      <c r="AAX575" s="226"/>
      <c r="AAY575" s="226"/>
      <c r="AAZ575" s="226"/>
      <c r="ABA575" s="226"/>
      <c r="ABB575" s="226"/>
      <c r="ABC575" s="226"/>
      <c r="ABD575" s="226"/>
      <c r="ABE575" s="226"/>
      <c r="ABF575" s="226"/>
      <c r="ABG575" s="226"/>
      <c r="ABH575" s="226"/>
      <c r="ABI575" s="226"/>
      <c r="ABJ575" s="226"/>
      <c r="ABK575" s="226"/>
      <c r="ABL575" s="226"/>
      <c r="ABM575" s="226"/>
      <c r="ABN575" s="226"/>
      <c r="ABO575" s="226"/>
      <c r="ABP575" s="226"/>
      <c r="ABQ575" s="226"/>
      <c r="ABR575" s="226"/>
      <c r="ABS575" s="226"/>
      <c r="ABT575" s="226"/>
      <c r="ABU575" s="226"/>
      <c r="ABV575" s="226"/>
      <c r="ABW575" s="226"/>
      <c r="ABX575" s="226"/>
      <c r="ABY575" s="226"/>
      <c r="ABZ575" s="226"/>
      <c r="ACA575" s="226"/>
      <c r="ACB575" s="226"/>
      <c r="ACC575" s="226"/>
      <c r="ACD575" s="226"/>
      <c r="ACE575" s="226"/>
      <c r="ACF575" s="226"/>
      <c r="ACG575" s="226"/>
      <c r="ACH575" s="226"/>
      <c r="ACI575" s="226"/>
      <c r="ACJ575" s="226"/>
      <c r="ACK575" s="226"/>
      <c r="ACL575" s="226"/>
      <c r="ACM575" s="226"/>
      <c r="ACN575" s="226"/>
      <c r="ACO575" s="226"/>
      <c r="ACP575" s="226"/>
      <c r="ACQ575" s="226"/>
      <c r="ACR575" s="226"/>
      <c r="ACS575" s="226"/>
      <c r="ACT575" s="226"/>
      <c r="ACU575" s="226"/>
      <c r="ACV575" s="226"/>
      <c r="ACW575" s="226"/>
      <c r="ACX575" s="226"/>
      <c r="ACY575" s="226"/>
      <c r="ACZ575" s="226"/>
      <c r="ADA575" s="226"/>
      <c r="ADB575" s="226"/>
      <c r="ADC575" s="226"/>
      <c r="ADD575" s="226"/>
      <c r="ADE575" s="226"/>
      <c r="ADF575" s="226"/>
      <c r="ADG575" s="226"/>
      <c r="ADH575" s="226"/>
      <c r="ADI575" s="226"/>
      <c r="ADJ575" s="226"/>
      <c r="ADK575" s="226"/>
      <c r="ADL575" s="226"/>
      <c r="ADM575" s="226"/>
      <c r="ADN575" s="226"/>
      <c r="ADO575" s="226"/>
      <c r="ADP575" s="226"/>
      <c r="ADQ575" s="226"/>
      <c r="ADR575" s="226"/>
      <c r="ADS575" s="226"/>
      <c r="ADT575" s="226"/>
      <c r="ADU575" s="226"/>
      <c r="ADV575" s="226"/>
      <c r="ADW575" s="226"/>
      <c r="ADX575" s="226"/>
      <c r="ADY575" s="226"/>
      <c r="ADZ575" s="226"/>
      <c r="AEA575" s="226"/>
      <c r="AEB575" s="226"/>
      <c r="AEC575" s="226"/>
      <c r="AED575" s="226"/>
      <c r="AEE575" s="226"/>
      <c r="AEF575" s="226"/>
      <c r="AEG575" s="226"/>
      <c r="AEH575" s="226"/>
      <c r="AEI575" s="226"/>
      <c r="AEJ575" s="226"/>
      <c r="AEK575" s="226"/>
      <c r="AEL575" s="226"/>
      <c r="AEM575" s="226"/>
      <c r="AEN575" s="226"/>
      <c r="AEO575" s="226"/>
      <c r="AEP575" s="226"/>
      <c r="AEQ575" s="226"/>
      <c r="AER575" s="226"/>
      <c r="AES575" s="226"/>
      <c r="AET575" s="226"/>
      <c r="AEU575" s="226"/>
      <c r="AEV575" s="226"/>
      <c r="AEW575" s="226"/>
      <c r="AEX575" s="226"/>
      <c r="AEY575" s="226"/>
      <c r="AEZ575" s="226"/>
      <c r="AFA575" s="226"/>
      <c r="AFB575" s="226"/>
      <c r="AFC575" s="226"/>
      <c r="AFD575" s="226"/>
      <c r="AFE575" s="226"/>
      <c r="AFF575" s="226"/>
      <c r="AFG575" s="226"/>
      <c r="AFH575" s="226"/>
      <c r="AFI575" s="226"/>
      <c r="AFJ575" s="226"/>
      <c r="AFK575" s="226"/>
      <c r="AFL575" s="226"/>
      <c r="AFM575" s="226"/>
      <c r="AFN575" s="226"/>
      <c r="AFO575" s="226"/>
      <c r="AFP575" s="226"/>
      <c r="AFQ575" s="226"/>
      <c r="AFR575" s="226"/>
      <c r="AFS575" s="226"/>
      <c r="AFT575" s="226"/>
      <c r="AFU575" s="226"/>
      <c r="AFV575" s="226"/>
      <c r="AFW575" s="226"/>
      <c r="AFX575" s="226"/>
      <c r="AFY575" s="226"/>
      <c r="AFZ575" s="226"/>
      <c r="AGA575" s="226"/>
      <c r="AGB575" s="226"/>
      <c r="AGC575" s="226"/>
      <c r="AGD575" s="226"/>
      <c r="AGE575" s="226"/>
      <c r="AGF575" s="226"/>
      <c r="AGG575" s="226"/>
      <c r="AGH575" s="226"/>
      <c r="AGI575" s="226"/>
      <c r="AGJ575" s="226"/>
      <c r="AGK575" s="226"/>
      <c r="AGL575" s="226"/>
      <c r="AGM575" s="226"/>
      <c r="AGN575" s="226"/>
      <c r="AGO575" s="226"/>
      <c r="AGP575" s="226"/>
      <c r="AGQ575" s="226"/>
      <c r="AGR575" s="226"/>
      <c r="AGS575" s="226"/>
      <c r="AGT575" s="226"/>
      <c r="AGU575" s="226"/>
      <c r="AGV575" s="226"/>
      <c r="AGW575" s="226"/>
      <c r="AGX575" s="226"/>
      <c r="AGY575" s="226"/>
      <c r="AGZ575" s="226"/>
      <c r="AHA575" s="226"/>
      <c r="AHB575" s="226"/>
      <c r="AHC575" s="226"/>
      <c r="AHD575" s="226"/>
      <c r="AHE575" s="226"/>
      <c r="AHF575" s="226"/>
      <c r="AHG575" s="226"/>
      <c r="AHH575" s="226"/>
      <c r="AHI575" s="226"/>
      <c r="AHJ575" s="226"/>
      <c r="AHK575" s="226"/>
      <c r="AHL575" s="226"/>
      <c r="AHM575" s="226"/>
      <c r="AHN575" s="226"/>
      <c r="AHO575" s="226"/>
      <c r="AHP575" s="226"/>
      <c r="AHQ575" s="226"/>
      <c r="AHR575" s="226"/>
      <c r="AHS575" s="226"/>
      <c r="AHT575" s="226"/>
      <c r="AHU575" s="226"/>
      <c r="AHV575" s="226"/>
      <c r="AHW575" s="226"/>
      <c r="AHX575" s="226"/>
      <c r="AHY575" s="226"/>
      <c r="AHZ575" s="226"/>
      <c r="AIA575" s="226"/>
      <c r="AIB575" s="226"/>
      <c r="AIC575" s="226"/>
      <c r="AID575" s="226"/>
      <c r="AIE575" s="226"/>
      <c r="AIF575" s="226"/>
      <c r="AIG575" s="226"/>
      <c r="AIH575" s="226"/>
      <c r="AII575" s="226"/>
      <c r="AIJ575" s="226"/>
      <c r="AIK575" s="226"/>
      <c r="AIL575" s="226"/>
      <c r="AIM575" s="226"/>
      <c r="AIN575" s="226"/>
      <c r="AIO575" s="226"/>
      <c r="AIP575" s="226"/>
      <c r="AIQ575" s="226"/>
      <c r="AIR575" s="226"/>
      <c r="AIS575" s="226"/>
      <c r="AIT575" s="226"/>
      <c r="AIU575" s="226"/>
      <c r="AIV575" s="226"/>
      <c r="AIW575" s="226"/>
      <c r="AIX575" s="226"/>
      <c r="AIY575" s="226"/>
      <c r="AIZ575" s="226"/>
      <c r="AJA575" s="226"/>
      <c r="AJB575" s="226"/>
      <c r="AJC575" s="226"/>
      <c r="AJD575" s="226"/>
      <c r="AJE575" s="226"/>
      <c r="AJF575" s="226"/>
      <c r="AJG575" s="226"/>
      <c r="AJH575" s="226"/>
      <c r="AJI575" s="226"/>
      <c r="AJJ575" s="226"/>
      <c r="AJK575" s="226"/>
      <c r="AJL575" s="226"/>
      <c r="AJM575" s="226"/>
      <c r="AJN575" s="226"/>
      <c r="AJO575" s="226"/>
      <c r="AJP575" s="226"/>
      <c r="AJQ575" s="226"/>
      <c r="AJR575" s="226"/>
      <c r="AJS575" s="226"/>
      <c r="AJT575" s="226"/>
      <c r="AJU575" s="226"/>
      <c r="AJV575" s="226"/>
      <c r="AJW575" s="226"/>
      <c r="AJX575" s="226"/>
      <c r="AJY575" s="226"/>
      <c r="AJZ575" s="226"/>
      <c r="AKA575" s="226"/>
      <c r="AKB575" s="226"/>
      <c r="AKC575" s="226"/>
      <c r="AKD575" s="226"/>
      <c r="AKE575" s="226"/>
      <c r="AKF575" s="226"/>
      <c r="AKG575" s="226"/>
      <c r="AKH575" s="226"/>
      <c r="AKI575" s="226"/>
      <c r="AKJ575" s="226"/>
      <c r="AKK575" s="226"/>
      <c r="AKL575" s="226"/>
      <c r="AKM575" s="226"/>
      <c r="AKN575" s="226"/>
      <c r="AKO575" s="226"/>
      <c r="AKP575" s="226"/>
      <c r="AKQ575" s="226"/>
      <c r="AKR575" s="226"/>
      <c r="AKS575" s="226"/>
      <c r="AKT575" s="226"/>
      <c r="AKU575" s="226"/>
      <c r="AKV575" s="226"/>
      <c r="AKW575" s="226"/>
      <c r="AKX575" s="226"/>
      <c r="AKY575" s="226"/>
      <c r="AKZ575" s="226"/>
      <c r="ALA575" s="226"/>
      <c r="ALB575" s="226"/>
      <c r="ALC575" s="226"/>
      <c r="ALD575" s="226"/>
      <c r="ALE575" s="226"/>
      <c r="ALF575" s="226"/>
      <c r="ALG575" s="226"/>
      <c r="ALH575" s="226"/>
      <c r="ALI575" s="226"/>
      <c r="ALJ575" s="226"/>
      <c r="ALK575" s="226"/>
      <c r="ALL575" s="226"/>
      <c r="ALM575" s="226"/>
      <c r="ALN575" s="226"/>
      <c r="ALO575" s="226"/>
      <c r="ALP575" s="226"/>
      <c r="ALQ575" s="226"/>
      <c r="ALR575" s="226"/>
      <c r="ALS575" s="226"/>
      <c r="ALT575" s="226"/>
      <c r="ALU575" s="226"/>
      <c r="ALV575" s="226"/>
      <c r="ALW575" s="226"/>
      <c r="ALX575" s="226"/>
      <c r="ALY575" s="226"/>
      <c r="ALZ575" s="226"/>
      <c r="AMA575" s="226"/>
      <c r="AMB575" s="226"/>
      <c r="AMC575" s="226"/>
      <c r="AMD575" s="226"/>
      <c r="AME575" s="226"/>
      <c r="AMF575" s="226"/>
      <c r="AMG575" s="226"/>
      <c r="AMH575" s="226"/>
      <c r="AMI575" s="226"/>
      <c r="AMJ575" s="226"/>
      <c r="AMK575" s="226"/>
      <c r="AML575" s="226"/>
      <c r="AMM575" s="226"/>
      <c r="AMN575" s="226"/>
      <c r="AMO575" s="226"/>
      <c r="AMP575" s="226"/>
      <c r="AMQ575" s="226"/>
      <c r="AMR575" s="226"/>
      <c r="AMS575" s="226"/>
      <c r="AMT575" s="226"/>
      <c r="AMU575" s="226"/>
      <c r="AMV575" s="226"/>
      <c r="AMW575" s="226"/>
      <c r="AMX575" s="226"/>
    </row>
    <row r="576" spans="1:1038" s="288" customFormat="1" ht="18" customHeight="1">
      <c r="A576" s="409" t="s">
        <v>2065</v>
      </c>
      <c r="B576" s="227" t="s">
        <v>1647</v>
      </c>
      <c r="C576" s="227"/>
      <c r="D576" s="227" t="s">
        <v>1279</v>
      </c>
      <c r="E576" s="227">
        <v>77</v>
      </c>
      <c r="F576" s="227">
        <v>4</v>
      </c>
      <c r="G576" s="570" t="str">
        <f t="shared" si="220"/>
        <v>77-4</v>
      </c>
      <c r="H576" s="227">
        <v>51</v>
      </c>
      <c r="I576" s="479">
        <v>64.5</v>
      </c>
      <c r="J576" s="477">
        <f t="shared" si="177"/>
        <v>0</v>
      </c>
      <c r="K576" s="478" t="str">
        <f>IF(J577=1,IF(((VLOOKUP($G576,[1]Depth_Lookup!A$3:J$410,9,FALSE))-(I576/100))=0,"Good",IF(((VLOOKUP($G576,[1]Depth_Lookup!$A$3:$J$550,9,FALSE))-(I576/100))&gt;0,"Too Short","Too Long")))</f>
        <v>Good</v>
      </c>
      <c r="L576" s="171">
        <f>(VLOOKUP($G576,Depth_Lookup!$A$3:$J$410,10,FALSE))+(H576/100)</f>
        <v>194.655</v>
      </c>
      <c r="M576" s="171">
        <f>(VLOOKUP($G576,Depth_Lookup!$A$3:$J$410,10,FALSE))+(I576/100)</f>
        <v>194.79000000000002</v>
      </c>
      <c r="N576" s="230" t="s">
        <v>2133</v>
      </c>
      <c r="O576" s="227">
        <v>1</v>
      </c>
      <c r="P576" s="227" t="s">
        <v>853</v>
      </c>
      <c r="Q576" s="227" t="s">
        <v>125</v>
      </c>
      <c r="R576" s="286" t="str">
        <f t="shared" si="175"/>
        <v>SerpentinizedHarzburgite</v>
      </c>
      <c r="S576" s="227" t="s">
        <v>94</v>
      </c>
      <c r="T576" s="227" t="s">
        <v>700</v>
      </c>
      <c r="U576" s="227"/>
      <c r="V576" s="227"/>
      <c r="W576" s="227" t="s">
        <v>102</v>
      </c>
      <c r="X576" s="286">
        <f>VLOOKUP(W576,[1]definitions_list_lookup!A$13:B$19,2,0)</f>
        <v>5</v>
      </c>
      <c r="Y576" s="227" t="s">
        <v>90</v>
      </c>
      <c r="Z576" s="227" t="s">
        <v>91</v>
      </c>
      <c r="AA576" s="227" t="s">
        <v>1685</v>
      </c>
      <c r="AB576" s="227"/>
      <c r="AC576" s="227"/>
      <c r="AD576" s="227"/>
      <c r="AE576" s="233"/>
      <c r="AF576" s="570" t="e">
        <f>VLOOKUP(AE576,[1]definitions_list_mag!$V$12:$W$15,2,0)</f>
        <v>#N/A</v>
      </c>
      <c r="AG576" s="237"/>
      <c r="AH576" s="227"/>
      <c r="AI576" s="240">
        <v>74</v>
      </c>
      <c r="AJ576" s="227"/>
      <c r="AK576" s="227"/>
      <c r="AL576" s="227"/>
      <c r="AM576" s="227"/>
      <c r="AN576" s="227"/>
      <c r="AO576" s="240"/>
      <c r="AP576" s="227"/>
      <c r="AQ576" s="227"/>
      <c r="AR576" s="227"/>
      <c r="AS576" s="227"/>
      <c r="AT576" s="227"/>
      <c r="AU576" s="240"/>
      <c r="AV576" s="227"/>
      <c r="AW576" s="227"/>
      <c r="AX576" s="227"/>
      <c r="AY576" s="227"/>
      <c r="AZ576" s="227"/>
      <c r="BA576" s="240">
        <v>25</v>
      </c>
      <c r="BB576" s="227">
        <v>9</v>
      </c>
      <c r="BC576" s="227">
        <v>6</v>
      </c>
      <c r="BD576" s="227" t="s">
        <v>118</v>
      </c>
      <c r="BE576" s="227" t="s">
        <v>103</v>
      </c>
      <c r="BF576" s="227"/>
      <c r="BG576" s="240"/>
      <c r="BH576" s="227"/>
      <c r="BI576" s="227"/>
      <c r="BJ576" s="227"/>
      <c r="BK576" s="227"/>
      <c r="BL576" s="227"/>
      <c r="BM576" s="240">
        <v>1</v>
      </c>
      <c r="BN576" s="227">
        <v>1.4</v>
      </c>
      <c r="BO576" s="227">
        <v>0.5</v>
      </c>
      <c r="BP576" s="227" t="s">
        <v>1330</v>
      </c>
      <c r="BQ576" s="227" t="s">
        <v>1331</v>
      </c>
      <c r="BR576" s="227"/>
      <c r="BS576" s="227"/>
      <c r="BT576" s="227"/>
      <c r="BU576" s="227"/>
      <c r="BV576" s="227"/>
      <c r="BW576" s="227"/>
      <c r="BX576" s="227"/>
      <c r="BY576" s="240"/>
      <c r="BZ576" s="227"/>
      <c r="CA576" s="227"/>
      <c r="CB576" s="227"/>
      <c r="CC576" s="227"/>
      <c r="CD576" s="227"/>
      <c r="CE576" s="227" t="s">
        <v>2139</v>
      </c>
      <c r="CF576" s="290">
        <f t="shared" si="178"/>
        <v>100</v>
      </c>
      <c r="CG576" s="148"/>
      <c r="CH576" s="571" t="s">
        <v>2137</v>
      </c>
      <c r="CI576" s="571">
        <v>90</v>
      </c>
      <c r="CJ576" s="571" t="s">
        <v>514</v>
      </c>
      <c r="CK576" s="572" t="s">
        <v>2109</v>
      </c>
      <c r="CL576" s="572"/>
      <c r="CM576" s="572"/>
      <c r="CN576" s="572"/>
      <c r="CO576" s="572"/>
      <c r="CP576" s="572"/>
      <c r="CQ576" s="572"/>
      <c r="CR576" s="572"/>
      <c r="CS576" s="572"/>
      <c r="CT576" s="572"/>
      <c r="CU576" s="572"/>
      <c r="CV576" s="572"/>
      <c r="CW576" s="572"/>
      <c r="CX576" s="572"/>
      <c r="CY576" s="572"/>
      <c r="CZ576" s="572"/>
      <c r="DA576" s="572"/>
      <c r="DB576" s="572">
        <v>86</v>
      </c>
      <c r="DC576" s="577">
        <v>12</v>
      </c>
      <c r="DD576" s="572"/>
      <c r="DE576" s="572"/>
      <c r="DF576" s="572"/>
      <c r="DG576" s="572"/>
      <c r="DH576" s="572"/>
      <c r="DI576" s="572"/>
      <c r="DJ576" s="572">
        <v>2</v>
      </c>
      <c r="DK576" s="208"/>
      <c r="DL576" s="148"/>
      <c r="DM576" s="572"/>
      <c r="DN576" s="572"/>
      <c r="DO576" s="574"/>
      <c r="DP576" s="575"/>
      <c r="DQ576" s="576"/>
      <c r="DR576" s="574"/>
      <c r="DS576" s="576"/>
      <c r="DT576" s="283" t="s">
        <v>2134</v>
      </c>
      <c r="DU576" s="577"/>
      <c r="DV576" s="577"/>
      <c r="DW576" s="291" t="e">
        <f>VLOOKUP(P576,[1]definitions_list_lookup!$K$30:$L$54,2,0)</f>
        <v>#N/A</v>
      </c>
      <c r="DX576" s="578" t="s">
        <v>2111</v>
      </c>
      <c r="DY576" s="578" t="s">
        <v>2140</v>
      </c>
      <c r="DZ576" s="154"/>
      <c r="EA576" s="154"/>
      <c r="EB576" s="229"/>
      <c r="EC576" s="292"/>
      <c r="ED576" s="229" t="s">
        <v>2517</v>
      </c>
      <c r="EE576" s="293"/>
      <c r="EF576" s="294"/>
      <c r="EG576" s="293"/>
      <c r="EH576" s="295"/>
      <c r="EI576" s="296"/>
      <c r="EJ576" s="297"/>
      <c r="EK576" s="298"/>
      <c r="EL576" s="293"/>
      <c r="EM576" s="295"/>
      <c r="EN576" s="295" t="s">
        <v>2046</v>
      </c>
      <c r="EO576" s="321"/>
      <c r="EP576" s="321"/>
      <c r="EQ576" s="321"/>
      <c r="ER576" s="321"/>
      <c r="ES576" s="321"/>
      <c r="ET576" s="321"/>
      <c r="EU576" s="321"/>
      <c r="EV576" s="322"/>
      <c r="EW576" s="322"/>
      <c r="EX576" s="322"/>
      <c r="EY576" s="322"/>
      <c r="EZ576" s="192" t="e">
        <f t="shared" si="185"/>
        <v>#DIV/0!</v>
      </c>
      <c r="FA576" s="192" t="e">
        <f t="shared" si="186"/>
        <v>#DIV/0!</v>
      </c>
      <c r="FB576" s="192" t="e">
        <f t="shared" si="187"/>
        <v>#DIV/0!</v>
      </c>
      <c r="FC576" s="192" t="e">
        <f t="shared" si="188"/>
        <v>#DIV/0!</v>
      </c>
      <c r="FD576" s="192" t="e">
        <f t="shared" si="189"/>
        <v>#DIV/0!</v>
      </c>
      <c r="FE576" s="193" t="e">
        <f t="shared" si="190"/>
        <v>#DIV/0!</v>
      </c>
      <c r="FF576" s="194" t="e">
        <f t="shared" si="191"/>
        <v>#DIV/0!</v>
      </c>
      <c r="FG576" s="293"/>
      <c r="FH576" s="295"/>
      <c r="FI576" s="778">
        <f t="shared" si="192"/>
        <v>0</v>
      </c>
      <c r="FJ576" s="779" t="e">
        <f t="shared" si="193"/>
        <v>#DIV/0!</v>
      </c>
      <c r="FK576" s="779" t="e">
        <f t="shared" si="194"/>
        <v>#DIV/0!</v>
      </c>
      <c r="FL576" s="780" t="e">
        <f t="shared" si="195"/>
        <v>#DIV/0!</v>
      </c>
      <c r="FM576" s="169" t="e">
        <f t="shared" si="196"/>
        <v>#DIV/0!</v>
      </c>
      <c r="FN576" s="783" t="e">
        <f t="shared" si="197"/>
        <v>#DIV/0!</v>
      </c>
      <c r="FO576" s="227"/>
      <c r="FP576" s="227"/>
      <c r="FQ576" s="227"/>
      <c r="FR576" s="227"/>
      <c r="FS576" s="227"/>
      <c r="FT576" s="227"/>
      <c r="FU576" s="227"/>
      <c r="FV576" s="227"/>
      <c r="FW576" s="227"/>
      <c r="FX576" s="227"/>
      <c r="FY576" s="227"/>
      <c r="FZ576" s="227"/>
      <c r="GA576" s="227"/>
      <c r="GB576" s="227"/>
      <c r="GC576" s="227"/>
      <c r="GD576" s="227"/>
      <c r="GE576" s="227"/>
      <c r="GF576" s="227"/>
      <c r="GG576" s="227"/>
      <c r="GH576" s="227"/>
      <c r="GI576" s="227"/>
      <c r="GJ576" s="227"/>
      <c r="GK576" s="227"/>
      <c r="GL576" s="227"/>
      <c r="GM576" s="227"/>
      <c r="GN576" s="227"/>
      <c r="GO576" s="227"/>
      <c r="GP576" s="227"/>
      <c r="GQ576" s="227"/>
      <c r="GR576" s="227"/>
      <c r="GS576" s="227"/>
      <c r="GT576" s="227"/>
      <c r="GU576" s="227"/>
      <c r="GV576" s="227"/>
      <c r="GW576" s="227"/>
      <c r="GX576" s="227"/>
      <c r="GY576" s="227"/>
      <c r="GZ576" s="227"/>
      <c r="HA576" s="227"/>
      <c r="HB576" s="227"/>
      <c r="HC576" s="227"/>
      <c r="HD576" s="227"/>
      <c r="HE576" s="227"/>
      <c r="HF576" s="227"/>
      <c r="HG576" s="227"/>
      <c r="HH576" s="227"/>
      <c r="HI576" s="227"/>
      <c r="HJ576" s="227"/>
      <c r="HK576" s="227"/>
      <c r="HL576" s="227"/>
      <c r="HM576" s="227"/>
      <c r="HN576" s="227"/>
      <c r="HO576" s="227"/>
      <c r="HP576" s="227"/>
      <c r="HQ576" s="227"/>
      <c r="HR576" s="227"/>
      <c r="HS576" s="227"/>
      <c r="HT576" s="227"/>
      <c r="HU576" s="227"/>
      <c r="HV576" s="227"/>
      <c r="HW576" s="227"/>
      <c r="HX576" s="227"/>
      <c r="HY576" s="227"/>
      <c r="HZ576" s="227"/>
      <c r="IA576" s="227"/>
      <c r="IB576" s="227"/>
      <c r="IC576" s="227"/>
      <c r="ID576" s="227"/>
      <c r="IE576" s="227"/>
      <c r="IF576" s="227"/>
      <c r="IG576" s="227"/>
      <c r="IH576" s="227"/>
      <c r="II576" s="227"/>
      <c r="IJ576" s="227"/>
      <c r="IK576" s="227"/>
      <c r="IL576" s="227"/>
      <c r="IM576" s="227"/>
      <c r="IN576" s="227"/>
      <c r="IO576" s="227"/>
      <c r="IP576" s="227"/>
      <c r="IQ576" s="227"/>
      <c r="IR576" s="227"/>
      <c r="IS576" s="227"/>
      <c r="IT576" s="227"/>
      <c r="IU576" s="227"/>
      <c r="IV576" s="227"/>
      <c r="IW576" s="227"/>
      <c r="IX576" s="227"/>
      <c r="IY576" s="227"/>
      <c r="IZ576" s="227"/>
      <c r="JA576" s="227"/>
      <c r="JB576" s="227"/>
      <c r="JC576" s="227"/>
      <c r="JD576" s="227"/>
      <c r="JE576" s="227"/>
      <c r="JF576" s="227"/>
      <c r="JG576" s="227"/>
      <c r="JH576" s="227"/>
      <c r="JI576" s="227"/>
      <c r="JJ576" s="227"/>
      <c r="JK576" s="227"/>
      <c r="JL576" s="227"/>
      <c r="JM576" s="227"/>
      <c r="JN576" s="227"/>
      <c r="JO576" s="227"/>
      <c r="JP576" s="227"/>
      <c r="JQ576" s="227"/>
      <c r="JR576" s="227"/>
      <c r="JS576" s="227"/>
      <c r="JT576" s="227"/>
      <c r="JU576" s="227"/>
      <c r="JV576" s="227"/>
      <c r="JW576" s="227"/>
      <c r="JX576" s="227"/>
      <c r="JY576" s="227"/>
      <c r="JZ576" s="227"/>
      <c r="KA576" s="227"/>
      <c r="KB576" s="227"/>
      <c r="KC576" s="227"/>
      <c r="KD576" s="227"/>
      <c r="KE576" s="227"/>
      <c r="KF576" s="227"/>
      <c r="KG576" s="227"/>
      <c r="KH576" s="227"/>
      <c r="KI576" s="227"/>
      <c r="KJ576" s="227"/>
      <c r="KK576" s="227"/>
      <c r="KL576" s="227"/>
      <c r="KM576" s="227"/>
      <c r="KN576" s="227"/>
      <c r="KO576" s="227"/>
      <c r="KP576" s="227"/>
      <c r="KQ576" s="227"/>
      <c r="KR576" s="227"/>
      <c r="KS576" s="227"/>
      <c r="KT576" s="227"/>
      <c r="KU576" s="227"/>
      <c r="KV576" s="227"/>
      <c r="KW576" s="227"/>
      <c r="KX576" s="227"/>
      <c r="KY576" s="227"/>
      <c r="KZ576" s="227"/>
      <c r="LA576" s="227"/>
      <c r="LB576" s="227"/>
      <c r="LC576" s="227"/>
      <c r="LD576" s="227"/>
      <c r="LE576" s="227"/>
      <c r="LF576" s="227"/>
      <c r="LG576" s="227"/>
      <c r="LH576" s="227"/>
      <c r="LI576" s="227"/>
      <c r="LJ576" s="227"/>
      <c r="LK576" s="227"/>
      <c r="LL576" s="227"/>
      <c r="LM576" s="227"/>
      <c r="LN576" s="227"/>
      <c r="LO576" s="227"/>
      <c r="LP576" s="227"/>
      <c r="LQ576" s="227"/>
      <c r="LR576" s="227"/>
      <c r="LS576" s="227"/>
      <c r="LT576" s="227"/>
      <c r="LU576" s="227"/>
      <c r="LV576" s="227"/>
      <c r="LW576" s="227"/>
      <c r="LX576" s="227"/>
      <c r="LY576" s="227"/>
      <c r="LZ576" s="227"/>
      <c r="MA576" s="227"/>
      <c r="MB576" s="227"/>
      <c r="MC576" s="227"/>
      <c r="MD576" s="227"/>
      <c r="ME576" s="227"/>
      <c r="MF576" s="227"/>
      <c r="MG576" s="227"/>
      <c r="MH576" s="227"/>
      <c r="MI576" s="227"/>
      <c r="MJ576" s="227"/>
      <c r="MK576" s="227"/>
      <c r="ML576" s="227"/>
      <c r="MM576" s="227"/>
      <c r="MN576" s="227"/>
      <c r="MO576" s="227"/>
      <c r="MP576" s="227"/>
      <c r="MQ576" s="227"/>
      <c r="MR576" s="227"/>
      <c r="MS576" s="227"/>
      <c r="MT576" s="227"/>
      <c r="MU576" s="227"/>
      <c r="MV576" s="227"/>
      <c r="MW576" s="227"/>
      <c r="MX576" s="227"/>
      <c r="MY576" s="227"/>
      <c r="MZ576" s="227"/>
      <c r="NA576" s="227"/>
      <c r="NB576" s="227"/>
      <c r="NC576" s="227"/>
      <c r="ND576" s="227"/>
      <c r="NE576" s="227"/>
      <c r="NF576" s="227"/>
      <c r="NG576" s="227"/>
      <c r="NH576" s="227"/>
      <c r="NI576" s="227"/>
      <c r="NJ576" s="227"/>
      <c r="NK576" s="227"/>
      <c r="NL576" s="227"/>
      <c r="NM576" s="227"/>
      <c r="NN576" s="227"/>
      <c r="NO576" s="227"/>
      <c r="NP576" s="227"/>
      <c r="NQ576" s="227"/>
      <c r="NR576" s="227"/>
      <c r="NS576" s="227"/>
      <c r="NT576" s="227"/>
      <c r="NU576" s="227"/>
      <c r="NV576" s="227"/>
      <c r="NW576" s="227"/>
      <c r="NX576" s="227"/>
      <c r="NY576" s="227"/>
      <c r="NZ576" s="227"/>
      <c r="OA576" s="227"/>
      <c r="OB576" s="227"/>
      <c r="OC576" s="227"/>
      <c r="OD576" s="227"/>
      <c r="OE576" s="227"/>
      <c r="OF576" s="227"/>
      <c r="OG576" s="227"/>
      <c r="OH576" s="227"/>
      <c r="OI576" s="227"/>
      <c r="OJ576" s="227"/>
      <c r="OK576" s="227"/>
      <c r="OL576" s="227"/>
      <c r="OM576" s="227"/>
      <c r="ON576" s="227"/>
      <c r="OO576" s="227"/>
      <c r="OP576" s="227"/>
      <c r="OQ576" s="227"/>
      <c r="OR576" s="227"/>
      <c r="OS576" s="227"/>
      <c r="OT576" s="227"/>
      <c r="OU576" s="227"/>
      <c r="OV576" s="227"/>
      <c r="OW576" s="227"/>
      <c r="OX576" s="227"/>
      <c r="OY576" s="227"/>
      <c r="OZ576" s="227"/>
      <c r="PA576" s="227"/>
      <c r="PB576" s="227"/>
      <c r="PC576" s="227"/>
      <c r="PD576" s="227"/>
      <c r="PE576" s="227"/>
      <c r="PF576" s="227"/>
      <c r="PG576" s="227"/>
      <c r="PH576" s="227"/>
      <c r="PI576" s="227"/>
      <c r="PJ576" s="227"/>
      <c r="PK576" s="227"/>
      <c r="PL576" s="227"/>
      <c r="PM576" s="227"/>
      <c r="PN576" s="227"/>
      <c r="PO576" s="227"/>
      <c r="PP576" s="227"/>
      <c r="PQ576" s="227"/>
      <c r="PR576" s="227"/>
      <c r="PS576" s="227"/>
      <c r="PT576" s="227"/>
      <c r="PU576" s="227"/>
      <c r="PV576" s="227"/>
      <c r="PW576" s="227"/>
      <c r="PX576" s="227"/>
      <c r="PY576" s="227"/>
      <c r="PZ576" s="227"/>
      <c r="QA576" s="227"/>
      <c r="QB576" s="227"/>
      <c r="QC576" s="227"/>
      <c r="QD576" s="227"/>
      <c r="QE576" s="227"/>
      <c r="QF576" s="227"/>
      <c r="QG576" s="227"/>
      <c r="QH576" s="227"/>
      <c r="QI576" s="227"/>
      <c r="QJ576" s="227"/>
      <c r="QK576" s="227"/>
      <c r="QL576" s="227"/>
      <c r="QM576" s="227"/>
      <c r="QN576" s="227"/>
      <c r="QO576" s="227"/>
      <c r="QP576" s="227"/>
      <c r="QQ576" s="227"/>
      <c r="QR576" s="227"/>
      <c r="QS576" s="227"/>
      <c r="QT576" s="227"/>
      <c r="QU576" s="227"/>
      <c r="QV576" s="227"/>
      <c r="QW576" s="227"/>
      <c r="QX576" s="227"/>
      <c r="QY576" s="227"/>
      <c r="QZ576" s="227"/>
      <c r="RA576" s="227"/>
      <c r="RB576" s="227"/>
      <c r="RC576" s="227"/>
      <c r="RD576" s="227"/>
      <c r="RE576" s="227"/>
      <c r="RF576" s="227"/>
      <c r="RG576" s="227"/>
      <c r="RH576" s="227"/>
      <c r="RI576" s="227"/>
      <c r="RJ576" s="227"/>
      <c r="RK576" s="227"/>
      <c r="RL576" s="227"/>
      <c r="RM576" s="227"/>
      <c r="RN576" s="227"/>
      <c r="RO576" s="227"/>
      <c r="RP576" s="227"/>
      <c r="RQ576" s="227"/>
      <c r="RR576" s="227"/>
      <c r="RS576" s="227"/>
      <c r="RT576" s="227"/>
      <c r="RU576" s="227"/>
      <c r="RV576" s="227"/>
      <c r="RW576" s="227"/>
      <c r="RX576" s="227"/>
      <c r="RY576" s="227"/>
      <c r="RZ576" s="227"/>
      <c r="SA576" s="227"/>
      <c r="SB576" s="227"/>
      <c r="SC576" s="227"/>
      <c r="SD576" s="227"/>
      <c r="SE576" s="227"/>
      <c r="SF576" s="227"/>
      <c r="SG576" s="227"/>
      <c r="SH576" s="227"/>
      <c r="SI576" s="227"/>
      <c r="SJ576" s="227"/>
      <c r="SK576" s="227"/>
      <c r="SL576" s="227"/>
      <c r="SM576" s="227"/>
      <c r="SN576" s="227"/>
      <c r="SO576" s="227"/>
      <c r="SP576" s="227"/>
      <c r="SQ576" s="227"/>
      <c r="SR576" s="227"/>
      <c r="SS576" s="227"/>
      <c r="ST576" s="227"/>
      <c r="SU576" s="227"/>
      <c r="SV576" s="227"/>
      <c r="SW576" s="227"/>
      <c r="SX576" s="227"/>
      <c r="SY576" s="227"/>
      <c r="SZ576" s="227"/>
      <c r="TA576" s="227"/>
      <c r="TB576" s="227"/>
      <c r="TC576" s="227"/>
      <c r="TD576" s="227"/>
      <c r="TE576" s="227"/>
      <c r="TF576" s="227"/>
      <c r="TG576" s="227"/>
      <c r="TH576" s="227"/>
      <c r="TI576" s="227"/>
      <c r="TJ576" s="227"/>
      <c r="TK576" s="227"/>
      <c r="TL576" s="227"/>
      <c r="TM576" s="227"/>
      <c r="TN576" s="227"/>
      <c r="TO576" s="227"/>
      <c r="TP576" s="227"/>
      <c r="TQ576" s="227"/>
      <c r="TR576" s="227"/>
      <c r="TS576" s="227"/>
      <c r="TT576" s="227"/>
      <c r="TU576" s="227"/>
      <c r="TV576" s="227"/>
      <c r="TW576" s="227"/>
      <c r="TX576" s="227"/>
      <c r="TY576" s="227"/>
      <c r="TZ576" s="227"/>
      <c r="UA576" s="227"/>
      <c r="UB576" s="227"/>
      <c r="UC576" s="227"/>
      <c r="UD576" s="227"/>
      <c r="UE576" s="227"/>
      <c r="UF576" s="227"/>
      <c r="UG576" s="227"/>
      <c r="UH576" s="227"/>
      <c r="UI576" s="227"/>
      <c r="UJ576" s="227"/>
      <c r="UK576" s="227"/>
      <c r="UL576" s="227"/>
      <c r="UM576" s="227"/>
      <c r="UN576" s="227"/>
      <c r="UO576" s="227"/>
      <c r="UP576" s="227"/>
      <c r="UQ576" s="227"/>
      <c r="UR576" s="227"/>
      <c r="US576" s="227"/>
      <c r="UT576" s="227"/>
      <c r="UU576" s="227"/>
      <c r="UV576" s="227"/>
      <c r="UW576" s="227"/>
      <c r="UX576" s="227"/>
      <c r="UY576" s="227"/>
      <c r="UZ576" s="227"/>
      <c r="VA576" s="227"/>
      <c r="VB576" s="227"/>
      <c r="VC576" s="227"/>
      <c r="VD576" s="227"/>
      <c r="VE576" s="227"/>
      <c r="VF576" s="227"/>
      <c r="VG576" s="227"/>
      <c r="VH576" s="227"/>
      <c r="VI576" s="227"/>
      <c r="VJ576" s="227"/>
      <c r="VK576" s="227"/>
      <c r="VL576" s="227"/>
      <c r="VM576" s="227"/>
      <c r="VN576" s="227"/>
      <c r="VO576" s="227"/>
      <c r="VP576" s="227"/>
      <c r="VQ576" s="227"/>
      <c r="VR576" s="227"/>
      <c r="VS576" s="227"/>
      <c r="VT576" s="227"/>
      <c r="VU576" s="227"/>
      <c r="VV576" s="227"/>
      <c r="VW576" s="227"/>
      <c r="VX576" s="227"/>
      <c r="VY576" s="227"/>
      <c r="VZ576" s="227"/>
      <c r="WA576" s="227"/>
      <c r="WB576" s="227"/>
      <c r="WC576" s="227"/>
      <c r="WD576" s="227"/>
      <c r="WE576" s="227"/>
      <c r="WF576" s="227"/>
      <c r="WG576" s="227"/>
      <c r="WH576" s="227"/>
      <c r="WI576" s="227"/>
      <c r="WJ576" s="227"/>
      <c r="WK576" s="227"/>
      <c r="WL576" s="227"/>
      <c r="WM576" s="227"/>
      <c r="WN576" s="227"/>
      <c r="WO576" s="227"/>
      <c r="WP576" s="227"/>
      <c r="WQ576" s="227"/>
      <c r="WR576" s="227"/>
      <c r="WS576" s="227"/>
      <c r="WT576" s="227"/>
      <c r="WU576" s="227"/>
      <c r="WV576" s="227"/>
      <c r="WW576" s="227"/>
      <c r="WX576" s="227"/>
      <c r="WY576" s="227"/>
      <c r="WZ576" s="227"/>
      <c r="XA576" s="227"/>
      <c r="XB576" s="227"/>
      <c r="XC576" s="227"/>
      <c r="XD576" s="227"/>
      <c r="XE576" s="227"/>
      <c r="XF576" s="227"/>
      <c r="XG576" s="227"/>
      <c r="XH576" s="227"/>
      <c r="XI576" s="227"/>
      <c r="XJ576" s="227"/>
      <c r="XK576" s="227"/>
      <c r="XL576" s="227"/>
      <c r="XM576" s="227"/>
      <c r="XN576" s="227"/>
      <c r="XO576" s="227"/>
      <c r="XP576" s="227"/>
      <c r="XQ576" s="227"/>
      <c r="XR576" s="227"/>
      <c r="XS576" s="227"/>
      <c r="XT576" s="227"/>
      <c r="XU576" s="227"/>
      <c r="XV576" s="227"/>
      <c r="XW576" s="227"/>
      <c r="XX576" s="227"/>
      <c r="XY576" s="227"/>
      <c r="XZ576" s="227"/>
      <c r="YA576" s="227"/>
      <c r="YB576" s="227"/>
      <c r="YC576" s="227"/>
      <c r="YD576" s="227"/>
      <c r="YE576" s="227"/>
      <c r="YF576" s="227"/>
      <c r="YG576" s="227"/>
      <c r="YH576" s="227"/>
      <c r="YI576" s="227"/>
      <c r="YJ576" s="227"/>
      <c r="YK576" s="227"/>
      <c r="YL576" s="227"/>
      <c r="YM576" s="227"/>
      <c r="YN576" s="227"/>
      <c r="YO576" s="227"/>
      <c r="YP576" s="227"/>
      <c r="YQ576" s="227"/>
      <c r="YR576" s="227"/>
      <c r="YS576" s="227"/>
      <c r="YT576" s="227"/>
      <c r="YU576" s="227"/>
      <c r="YV576" s="227"/>
      <c r="YW576" s="227"/>
      <c r="YX576" s="227"/>
      <c r="YY576" s="227"/>
      <c r="YZ576" s="227"/>
      <c r="ZA576" s="227"/>
      <c r="ZB576" s="227"/>
      <c r="ZC576" s="227"/>
      <c r="ZD576" s="227"/>
      <c r="ZE576" s="227"/>
      <c r="ZF576" s="227"/>
      <c r="ZG576" s="227"/>
      <c r="ZH576" s="227"/>
      <c r="ZI576" s="227"/>
      <c r="ZJ576" s="227"/>
      <c r="ZK576" s="227"/>
      <c r="ZL576" s="227"/>
      <c r="ZM576" s="227"/>
      <c r="ZN576" s="227"/>
      <c r="ZO576" s="227"/>
      <c r="ZP576" s="227"/>
      <c r="ZQ576" s="227"/>
      <c r="ZR576" s="227"/>
      <c r="ZS576" s="227"/>
      <c r="ZT576" s="227"/>
      <c r="ZU576" s="227"/>
      <c r="ZV576" s="227"/>
      <c r="ZW576" s="227"/>
      <c r="ZX576" s="227"/>
      <c r="ZY576" s="227"/>
      <c r="ZZ576" s="227"/>
      <c r="AAA576" s="227"/>
      <c r="AAB576" s="227"/>
      <c r="AAC576" s="227"/>
      <c r="AAD576" s="227"/>
      <c r="AAE576" s="227"/>
      <c r="AAF576" s="227"/>
      <c r="AAG576" s="227"/>
      <c r="AAH576" s="227"/>
      <c r="AAI576" s="227"/>
      <c r="AAJ576" s="227"/>
      <c r="AAK576" s="227"/>
      <c r="AAL576" s="227"/>
      <c r="AAM576" s="227"/>
      <c r="AAN576" s="227"/>
      <c r="AAO576" s="227"/>
      <c r="AAP576" s="227"/>
      <c r="AAQ576" s="227"/>
      <c r="AAR576" s="227"/>
      <c r="AAS576" s="227"/>
      <c r="AAT576" s="227"/>
      <c r="AAU576" s="227"/>
      <c r="AAV576" s="227"/>
      <c r="AAW576" s="227"/>
      <c r="AAX576" s="227"/>
      <c r="AAY576" s="227"/>
      <c r="AAZ576" s="227"/>
      <c r="ABA576" s="227"/>
      <c r="ABB576" s="227"/>
      <c r="ABC576" s="227"/>
      <c r="ABD576" s="227"/>
      <c r="ABE576" s="227"/>
      <c r="ABF576" s="227"/>
      <c r="ABG576" s="227"/>
      <c r="ABH576" s="227"/>
      <c r="ABI576" s="227"/>
      <c r="ABJ576" s="227"/>
      <c r="ABK576" s="227"/>
      <c r="ABL576" s="227"/>
      <c r="ABM576" s="227"/>
      <c r="ABN576" s="227"/>
      <c r="ABO576" s="227"/>
      <c r="ABP576" s="227"/>
      <c r="ABQ576" s="227"/>
      <c r="ABR576" s="227"/>
      <c r="ABS576" s="227"/>
      <c r="ABT576" s="227"/>
      <c r="ABU576" s="227"/>
      <c r="ABV576" s="227"/>
      <c r="ABW576" s="227"/>
      <c r="ABX576" s="227"/>
      <c r="ABY576" s="227"/>
      <c r="ABZ576" s="227"/>
      <c r="ACA576" s="227"/>
      <c r="ACB576" s="227"/>
      <c r="ACC576" s="227"/>
      <c r="ACD576" s="227"/>
      <c r="ACE576" s="227"/>
      <c r="ACF576" s="227"/>
      <c r="ACG576" s="227"/>
      <c r="ACH576" s="227"/>
      <c r="ACI576" s="227"/>
      <c r="ACJ576" s="227"/>
      <c r="ACK576" s="227"/>
      <c r="ACL576" s="227"/>
      <c r="ACM576" s="227"/>
      <c r="ACN576" s="227"/>
      <c r="ACO576" s="227"/>
      <c r="ACP576" s="227"/>
      <c r="ACQ576" s="227"/>
      <c r="ACR576" s="227"/>
      <c r="ACS576" s="227"/>
      <c r="ACT576" s="227"/>
      <c r="ACU576" s="227"/>
      <c r="ACV576" s="227"/>
      <c r="ACW576" s="227"/>
      <c r="ACX576" s="227"/>
      <c r="ACY576" s="227"/>
      <c r="ACZ576" s="227"/>
      <c r="ADA576" s="227"/>
      <c r="ADB576" s="227"/>
      <c r="ADC576" s="227"/>
      <c r="ADD576" s="227"/>
      <c r="ADE576" s="227"/>
      <c r="ADF576" s="227"/>
      <c r="ADG576" s="227"/>
      <c r="ADH576" s="227"/>
      <c r="ADI576" s="227"/>
      <c r="ADJ576" s="227"/>
      <c r="ADK576" s="227"/>
      <c r="ADL576" s="227"/>
      <c r="ADM576" s="227"/>
      <c r="ADN576" s="227"/>
      <c r="ADO576" s="227"/>
      <c r="ADP576" s="227"/>
      <c r="ADQ576" s="227"/>
      <c r="ADR576" s="227"/>
      <c r="ADS576" s="227"/>
      <c r="ADT576" s="227"/>
      <c r="ADU576" s="227"/>
      <c r="ADV576" s="227"/>
      <c r="ADW576" s="227"/>
      <c r="ADX576" s="227"/>
      <c r="ADY576" s="227"/>
      <c r="ADZ576" s="227"/>
      <c r="AEA576" s="227"/>
      <c r="AEB576" s="227"/>
      <c r="AEC576" s="227"/>
      <c r="AED576" s="227"/>
      <c r="AEE576" s="227"/>
      <c r="AEF576" s="227"/>
      <c r="AEG576" s="227"/>
      <c r="AEH576" s="227"/>
      <c r="AEI576" s="227"/>
      <c r="AEJ576" s="227"/>
      <c r="AEK576" s="227"/>
      <c r="AEL576" s="227"/>
      <c r="AEM576" s="227"/>
      <c r="AEN576" s="227"/>
      <c r="AEO576" s="227"/>
      <c r="AEP576" s="227"/>
      <c r="AEQ576" s="227"/>
      <c r="AER576" s="227"/>
      <c r="AES576" s="227"/>
      <c r="AET576" s="227"/>
      <c r="AEU576" s="227"/>
      <c r="AEV576" s="227"/>
      <c r="AEW576" s="227"/>
      <c r="AEX576" s="227"/>
      <c r="AEY576" s="227"/>
      <c r="AEZ576" s="227"/>
      <c r="AFA576" s="227"/>
      <c r="AFB576" s="227"/>
      <c r="AFC576" s="227"/>
      <c r="AFD576" s="227"/>
      <c r="AFE576" s="227"/>
      <c r="AFF576" s="227"/>
      <c r="AFG576" s="227"/>
      <c r="AFH576" s="227"/>
      <c r="AFI576" s="227"/>
      <c r="AFJ576" s="227"/>
      <c r="AFK576" s="227"/>
      <c r="AFL576" s="227"/>
      <c r="AFM576" s="227"/>
      <c r="AFN576" s="227"/>
      <c r="AFO576" s="227"/>
      <c r="AFP576" s="227"/>
      <c r="AFQ576" s="227"/>
      <c r="AFR576" s="227"/>
      <c r="AFS576" s="227"/>
      <c r="AFT576" s="227"/>
      <c r="AFU576" s="227"/>
      <c r="AFV576" s="227"/>
      <c r="AFW576" s="227"/>
      <c r="AFX576" s="227"/>
      <c r="AFY576" s="227"/>
      <c r="AFZ576" s="227"/>
      <c r="AGA576" s="227"/>
      <c r="AGB576" s="227"/>
      <c r="AGC576" s="227"/>
      <c r="AGD576" s="227"/>
      <c r="AGE576" s="227"/>
      <c r="AGF576" s="227"/>
      <c r="AGG576" s="227"/>
      <c r="AGH576" s="227"/>
      <c r="AGI576" s="227"/>
      <c r="AGJ576" s="227"/>
      <c r="AGK576" s="227"/>
      <c r="AGL576" s="227"/>
      <c r="AGM576" s="227"/>
      <c r="AGN576" s="227"/>
      <c r="AGO576" s="227"/>
      <c r="AGP576" s="227"/>
      <c r="AGQ576" s="227"/>
      <c r="AGR576" s="227"/>
      <c r="AGS576" s="227"/>
      <c r="AGT576" s="227"/>
      <c r="AGU576" s="227"/>
      <c r="AGV576" s="227"/>
      <c r="AGW576" s="227"/>
      <c r="AGX576" s="227"/>
      <c r="AGY576" s="227"/>
      <c r="AGZ576" s="227"/>
      <c r="AHA576" s="227"/>
      <c r="AHB576" s="227"/>
      <c r="AHC576" s="227"/>
      <c r="AHD576" s="227"/>
      <c r="AHE576" s="227"/>
      <c r="AHF576" s="227"/>
      <c r="AHG576" s="227"/>
      <c r="AHH576" s="227"/>
      <c r="AHI576" s="227"/>
      <c r="AHJ576" s="227"/>
      <c r="AHK576" s="227"/>
      <c r="AHL576" s="227"/>
      <c r="AHM576" s="227"/>
      <c r="AHN576" s="227"/>
      <c r="AHO576" s="227"/>
      <c r="AHP576" s="227"/>
      <c r="AHQ576" s="227"/>
      <c r="AHR576" s="227"/>
      <c r="AHS576" s="227"/>
      <c r="AHT576" s="227"/>
      <c r="AHU576" s="227"/>
      <c r="AHV576" s="227"/>
      <c r="AHW576" s="227"/>
      <c r="AHX576" s="227"/>
      <c r="AHY576" s="227"/>
      <c r="AHZ576" s="227"/>
      <c r="AIA576" s="227"/>
      <c r="AIB576" s="227"/>
      <c r="AIC576" s="227"/>
      <c r="AID576" s="227"/>
      <c r="AIE576" s="227"/>
      <c r="AIF576" s="227"/>
      <c r="AIG576" s="227"/>
      <c r="AIH576" s="227"/>
      <c r="AII576" s="227"/>
      <c r="AIJ576" s="227"/>
      <c r="AIK576" s="227"/>
      <c r="AIL576" s="227"/>
      <c r="AIM576" s="227"/>
      <c r="AIN576" s="227"/>
      <c r="AIO576" s="227"/>
      <c r="AIP576" s="227"/>
      <c r="AIQ576" s="227"/>
      <c r="AIR576" s="227"/>
      <c r="AIS576" s="227"/>
      <c r="AIT576" s="227"/>
      <c r="AIU576" s="227"/>
      <c r="AIV576" s="227"/>
      <c r="AIW576" s="227"/>
      <c r="AIX576" s="227"/>
      <c r="AIY576" s="227"/>
      <c r="AIZ576" s="227"/>
      <c r="AJA576" s="227"/>
      <c r="AJB576" s="227"/>
      <c r="AJC576" s="227"/>
      <c r="AJD576" s="227"/>
      <c r="AJE576" s="227"/>
      <c r="AJF576" s="227"/>
      <c r="AJG576" s="227"/>
      <c r="AJH576" s="227"/>
      <c r="AJI576" s="227"/>
      <c r="AJJ576" s="227"/>
      <c r="AJK576" s="227"/>
      <c r="AJL576" s="227"/>
      <c r="AJM576" s="227"/>
      <c r="AJN576" s="227"/>
      <c r="AJO576" s="227"/>
      <c r="AJP576" s="227"/>
      <c r="AJQ576" s="227"/>
      <c r="AJR576" s="227"/>
      <c r="AJS576" s="227"/>
      <c r="AJT576" s="227"/>
      <c r="AJU576" s="227"/>
      <c r="AJV576" s="227"/>
      <c r="AJW576" s="227"/>
      <c r="AJX576" s="227"/>
      <c r="AJY576" s="227"/>
      <c r="AJZ576" s="227"/>
      <c r="AKA576" s="227"/>
      <c r="AKB576" s="227"/>
      <c r="AKC576" s="227"/>
      <c r="AKD576" s="227"/>
      <c r="AKE576" s="227"/>
      <c r="AKF576" s="227"/>
      <c r="AKG576" s="227"/>
      <c r="AKH576" s="227"/>
      <c r="AKI576" s="227"/>
      <c r="AKJ576" s="227"/>
      <c r="AKK576" s="227"/>
      <c r="AKL576" s="227"/>
      <c r="AKM576" s="227"/>
      <c r="AKN576" s="227"/>
      <c r="AKO576" s="227"/>
      <c r="AKP576" s="227"/>
      <c r="AKQ576" s="227"/>
      <c r="AKR576" s="227"/>
      <c r="AKS576" s="227"/>
      <c r="AKT576" s="227"/>
      <c r="AKU576" s="227"/>
      <c r="AKV576" s="227"/>
      <c r="AKW576" s="227"/>
      <c r="AKX576" s="227"/>
      <c r="AKY576" s="227"/>
      <c r="AKZ576" s="227"/>
      <c r="ALA576" s="227"/>
      <c r="ALB576" s="227"/>
      <c r="ALC576" s="227"/>
      <c r="ALD576" s="227"/>
      <c r="ALE576" s="227"/>
      <c r="ALF576" s="227"/>
      <c r="ALG576" s="227"/>
      <c r="ALH576" s="227"/>
      <c r="ALI576" s="227"/>
      <c r="ALJ576" s="227"/>
      <c r="ALK576" s="227"/>
      <c r="ALL576" s="227"/>
      <c r="ALM576" s="227"/>
      <c r="ALN576" s="227"/>
      <c r="ALO576" s="227"/>
      <c r="ALP576" s="227"/>
      <c r="ALQ576" s="227"/>
      <c r="ALR576" s="227"/>
      <c r="ALS576" s="227"/>
      <c r="ALT576" s="227"/>
      <c r="ALU576" s="227"/>
      <c r="ALV576" s="227"/>
      <c r="ALW576" s="227"/>
      <c r="ALX576" s="227"/>
      <c r="ALY576" s="227"/>
      <c r="ALZ576" s="227"/>
      <c r="AMA576" s="227"/>
      <c r="AMB576" s="227"/>
      <c r="AMC576" s="227"/>
      <c r="AMD576" s="227"/>
      <c r="AME576" s="227"/>
      <c r="AMF576" s="227"/>
      <c r="AMG576" s="227"/>
      <c r="AMH576" s="227"/>
      <c r="AMI576" s="227"/>
      <c r="AMJ576" s="227"/>
      <c r="AMK576" s="227"/>
      <c r="AML576" s="227"/>
      <c r="AMM576" s="227"/>
      <c r="AMN576" s="227"/>
      <c r="AMO576" s="227"/>
      <c r="AMP576" s="227"/>
      <c r="AMQ576" s="227"/>
      <c r="AMR576" s="227"/>
      <c r="AMS576" s="227"/>
      <c r="AMT576" s="227"/>
      <c r="AMU576" s="227"/>
      <c r="AMV576" s="227"/>
      <c r="AMW576" s="227"/>
      <c r="AMX576" s="227"/>
    </row>
    <row r="577" spans="1:1038" s="288" customFormat="1" ht="18" customHeight="1">
      <c r="A577" s="352" t="s">
        <v>2065</v>
      </c>
      <c r="B577" s="227" t="s">
        <v>1647</v>
      </c>
      <c r="C577" s="227"/>
      <c r="D577" s="227" t="s">
        <v>1279</v>
      </c>
      <c r="E577" s="227">
        <v>78</v>
      </c>
      <c r="F577" s="227">
        <v>1</v>
      </c>
      <c r="G577" s="570" t="str">
        <f t="shared" si="220"/>
        <v>78-1</v>
      </c>
      <c r="H577" s="227">
        <v>0</v>
      </c>
      <c r="I577" s="479">
        <v>66.5</v>
      </c>
      <c r="J577" s="477">
        <f t="shared" si="177"/>
        <v>1</v>
      </c>
      <c r="K577" s="478" t="str">
        <f>IF(J578=1,IF(((VLOOKUP($G577,[1]Depth_Lookup!A$3:J$410,9,FALSE))-(I577/100))=0,"Good",IF(((VLOOKUP($G577,[1]Depth_Lookup!$A$3:$J$550,9,FALSE))-(I577/100))&gt;0,"Too Short","Too Long")))</f>
        <v>Good</v>
      </c>
      <c r="L577" s="171">
        <f>(VLOOKUP($G577,Depth_Lookup!$A$3:$J$410,10,FALSE))+(H577/100)</f>
        <v>194.7</v>
      </c>
      <c r="M577" s="171">
        <f>(VLOOKUP($G577,Depth_Lookup!$A$3:$J$410,10,FALSE))+(I577/100)</f>
        <v>195.36499999999998</v>
      </c>
      <c r="N577" s="230" t="s">
        <v>2133</v>
      </c>
      <c r="O577" s="227">
        <v>1</v>
      </c>
      <c r="P577" s="227" t="s">
        <v>853</v>
      </c>
      <c r="Q577" s="227" t="s">
        <v>125</v>
      </c>
      <c r="R577" s="286" t="str">
        <f t="shared" si="175"/>
        <v>SerpentinizedHarzburgite</v>
      </c>
      <c r="S577" s="227" t="s">
        <v>94</v>
      </c>
      <c r="T577" s="227" t="s">
        <v>700</v>
      </c>
      <c r="U577" s="227"/>
      <c r="V577" s="227"/>
      <c r="W577" s="227" t="s">
        <v>102</v>
      </c>
      <c r="X577" s="286">
        <f>VLOOKUP(W577,[1]definitions_list_lookup!A$13:B$19,2,0)</f>
        <v>5</v>
      </c>
      <c r="Y577" s="227" t="s">
        <v>90</v>
      </c>
      <c r="Z577" s="227" t="s">
        <v>91</v>
      </c>
      <c r="AA577" s="227" t="s">
        <v>1685</v>
      </c>
      <c r="AB577" s="227"/>
      <c r="AC577" s="227"/>
      <c r="AD577" s="227"/>
      <c r="AE577" s="233"/>
      <c r="AF577" s="570" t="e">
        <f>VLOOKUP(AE577,[1]definitions_list_mag!$V$12:$W$15,2,0)</f>
        <v>#N/A</v>
      </c>
      <c r="AG577" s="237"/>
      <c r="AH577" s="227"/>
      <c r="AI577" s="240">
        <v>69</v>
      </c>
      <c r="AJ577" s="227"/>
      <c r="AK577" s="227"/>
      <c r="AL577" s="227"/>
      <c r="AM577" s="227"/>
      <c r="AN577" s="227"/>
      <c r="AO577" s="240"/>
      <c r="AP577" s="227"/>
      <c r="AQ577" s="227"/>
      <c r="AR577" s="227"/>
      <c r="AS577" s="227"/>
      <c r="AT577" s="227"/>
      <c r="AU577" s="240"/>
      <c r="AV577" s="227"/>
      <c r="AW577" s="227"/>
      <c r="AX577" s="227"/>
      <c r="AY577" s="227"/>
      <c r="AZ577" s="227"/>
      <c r="BA577" s="240">
        <v>30</v>
      </c>
      <c r="BB577" s="227">
        <v>10</v>
      </c>
      <c r="BC577" s="227">
        <v>6</v>
      </c>
      <c r="BD577" s="227" t="s">
        <v>118</v>
      </c>
      <c r="BE577" s="227" t="s">
        <v>103</v>
      </c>
      <c r="BF577" s="227"/>
      <c r="BG577" s="240"/>
      <c r="BH577" s="227"/>
      <c r="BI577" s="227"/>
      <c r="BJ577" s="227"/>
      <c r="BK577" s="227"/>
      <c r="BL577" s="227"/>
      <c r="BM577" s="240">
        <v>1</v>
      </c>
      <c r="BN577" s="227">
        <v>2</v>
      </c>
      <c r="BO577" s="227">
        <v>1.1000000000000001</v>
      </c>
      <c r="BP577" s="227" t="s">
        <v>1330</v>
      </c>
      <c r="BQ577" s="227" t="s">
        <v>1331</v>
      </c>
      <c r="BR577" s="227"/>
      <c r="BS577" s="227"/>
      <c r="BT577" s="227"/>
      <c r="BU577" s="227"/>
      <c r="BV577" s="227"/>
      <c r="BW577" s="227"/>
      <c r="BX577" s="227"/>
      <c r="BY577" s="240"/>
      <c r="BZ577" s="227"/>
      <c r="CA577" s="227"/>
      <c r="CB577" s="227"/>
      <c r="CC577" s="227"/>
      <c r="CD577" s="227"/>
      <c r="CE577" s="227" t="s">
        <v>2141</v>
      </c>
      <c r="CF577" s="290">
        <f t="shared" si="178"/>
        <v>100</v>
      </c>
      <c r="CG577" s="148"/>
      <c r="CH577" s="571" t="s">
        <v>2142</v>
      </c>
      <c r="CI577" s="571">
        <v>85</v>
      </c>
      <c r="CJ577" s="571" t="s">
        <v>514</v>
      </c>
      <c r="CK577" s="572"/>
      <c r="CL577" s="572"/>
      <c r="CM577" s="572"/>
      <c r="CN577" s="572"/>
      <c r="CO577" s="572"/>
      <c r="CP577" s="572"/>
      <c r="CQ577" s="572"/>
      <c r="CR577" s="572"/>
      <c r="CS577" s="572"/>
      <c r="CT577" s="572"/>
      <c r="CU577" s="572"/>
      <c r="CV577" s="572"/>
      <c r="CW577" s="572"/>
      <c r="CX577" s="572"/>
      <c r="CY577" s="572"/>
      <c r="CZ577" s="572"/>
      <c r="DA577" s="572"/>
      <c r="DB577" s="572">
        <v>84</v>
      </c>
      <c r="DC577" s="577">
        <v>15</v>
      </c>
      <c r="DD577" s="572"/>
      <c r="DE577" s="572"/>
      <c r="DF577" s="572"/>
      <c r="DG577" s="572"/>
      <c r="DH577" s="572"/>
      <c r="DI577" s="572"/>
      <c r="DJ577" s="572">
        <v>1</v>
      </c>
      <c r="DK577" s="208"/>
      <c r="DL577" s="148"/>
      <c r="DM577" s="572"/>
      <c r="DN577" s="572"/>
      <c r="DO577" s="574"/>
      <c r="DP577" s="575"/>
      <c r="DQ577" s="576"/>
      <c r="DR577" s="574"/>
      <c r="DS577" s="576"/>
      <c r="DT577" s="283" t="s">
        <v>2134</v>
      </c>
      <c r="DU577" s="577"/>
      <c r="DV577" s="577"/>
      <c r="DW577" s="291" t="e">
        <f>VLOOKUP(P577,[1]definitions_list_lookup!$K$30:$L$54,2,0)</f>
        <v>#N/A</v>
      </c>
      <c r="DX577" s="578" t="s">
        <v>1405</v>
      </c>
      <c r="DY577" s="578" t="s">
        <v>2135</v>
      </c>
      <c r="DZ577" s="154"/>
      <c r="EA577" s="154"/>
      <c r="EB577" s="229"/>
      <c r="EC577" s="292"/>
      <c r="ED577" s="229" t="s">
        <v>2517</v>
      </c>
      <c r="EE577" s="293"/>
      <c r="EF577" s="294"/>
      <c r="EG577" s="293"/>
      <c r="EH577" s="295"/>
      <c r="EI577" s="296"/>
      <c r="EJ577" s="297"/>
      <c r="EK577" s="298"/>
      <c r="EL577" s="293"/>
      <c r="EM577" s="295"/>
      <c r="EN577" s="295"/>
      <c r="EO577" s="321"/>
      <c r="EP577" s="321"/>
      <c r="EQ577" s="321"/>
      <c r="ER577" s="321"/>
      <c r="ES577" s="321"/>
      <c r="ET577" s="321"/>
      <c r="EU577" s="321"/>
      <c r="EV577" s="322"/>
      <c r="EW577" s="322"/>
      <c r="EX577" s="322"/>
      <c r="EY577" s="322"/>
      <c r="EZ577" s="192" t="e">
        <f t="shared" si="185"/>
        <v>#DIV/0!</v>
      </c>
      <c r="FA577" s="192" t="e">
        <f t="shared" si="186"/>
        <v>#DIV/0!</v>
      </c>
      <c r="FB577" s="192" t="e">
        <f t="shared" si="187"/>
        <v>#DIV/0!</v>
      </c>
      <c r="FC577" s="192" t="e">
        <f t="shared" si="188"/>
        <v>#DIV/0!</v>
      </c>
      <c r="FD577" s="192" t="e">
        <f t="shared" si="189"/>
        <v>#DIV/0!</v>
      </c>
      <c r="FE577" s="193" t="e">
        <f t="shared" si="190"/>
        <v>#DIV/0!</v>
      </c>
      <c r="FF577" s="194" t="e">
        <f t="shared" si="191"/>
        <v>#DIV/0!</v>
      </c>
      <c r="FG577" s="293"/>
      <c r="FH577" s="295"/>
      <c r="FI577" s="778">
        <f t="shared" si="192"/>
        <v>0</v>
      </c>
      <c r="FJ577" s="779" t="e">
        <f t="shared" si="193"/>
        <v>#DIV/0!</v>
      </c>
      <c r="FK577" s="779" t="e">
        <f t="shared" si="194"/>
        <v>#DIV/0!</v>
      </c>
      <c r="FL577" s="780" t="e">
        <f t="shared" si="195"/>
        <v>#DIV/0!</v>
      </c>
      <c r="FM577" s="169" t="e">
        <f t="shared" si="196"/>
        <v>#DIV/0!</v>
      </c>
      <c r="FN577" s="783" t="e">
        <f t="shared" si="197"/>
        <v>#DIV/0!</v>
      </c>
      <c r="FO577" s="227"/>
      <c r="FP577" s="227"/>
      <c r="FQ577" s="227"/>
      <c r="FR577" s="227"/>
      <c r="FS577" s="227"/>
      <c r="FT577" s="227"/>
      <c r="FU577" s="227"/>
      <c r="FV577" s="227"/>
      <c r="FW577" s="227"/>
      <c r="FX577" s="227"/>
      <c r="FY577" s="227"/>
      <c r="FZ577" s="227"/>
      <c r="GA577" s="227"/>
      <c r="GB577" s="227"/>
      <c r="GC577" s="227"/>
      <c r="GD577" s="227"/>
      <c r="GE577" s="227"/>
      <c r="GF577" s="227"/>
      <c r="GG577" s="227"/>
      <c r="GH577" s="227"/>
      <c r="GI577" s="227"/>
      <c r="GJ577" s="227"/>
      <c r="GK577" s="227"/>
      <c r="GL577" s="227"/>
      <c r="GM577" s="227"/>
      <c r="GN577" s="227"/>
      <c r="GO577" s="227"/>
      <c r="GP577" s="227"/>
      <c r="GQ577" s="227"/>
      <c r="GR577" s="227"/>
      <c r="GS577" s="227"/>
      <c r="GT577" s="227"/>
      <c r="GU577" s="227"/>
      <c r="GV577" s="227"/>
      <c r="GW577" s="227"/>
      <c r="GX577" s="227"/>
      <c r="GY577" s="227"/>
      <c r="GZ577" s="227"/>
      <c r="HA577" s="227"/>
      <c r="HB577" s="227"/>
      <c r="HC577" s="227"/>
      <c r="HD577" s="227"/>
      <c r="HE577" s="227"/>
      <c r="HF577" s="227"/>
      <c r="HG577" s="227"/>
      <c r="HH577" s="227"/>
      <c r="HI577" s="227"/>
      <c r="HJ577" s="227"/>
      <c r="HK577" s="227"/>
      <c r="HL577" s="227"/>
      <c r="HM577" s="227"/>
      <c r="HN577" s="227"/>
      <c r="HO577" s="227"/>
      <c r="HP577" s="227"/>
      <c r="HQ577" s="227"/>
      <c r="HR577" s="227"/>
      <c r="HS577" s="227"/>
      <c r="HT577" s="227"/>
      <c r="HU577" s="227"/>
      <c r="HV577" s="227"/>
      <c r="HW577" s="227"/>
      <c r="HX577" s="227"/>
      <c r="HY577" s="227"/>
      <c r="HZ577" s="227"/>
      <c r="IA577" s="227"/>
      <c r="IB577" s="227"/>
      <c r="IC577" s="227"/>
      <c r="ID577" s="227"/>
      <c r="IE577" s="227"/>
      <c r="IF577" s="227"/>
      <c r="IG577" s="227"/>
      <c r="IH577" s="227"/>
      <c r="II577" s="227"/>
      <c r="IJ577" s="227"/>
      <c r="IK577" s="227"/>
      <c r="IL577" s="227"/>
      <c r="IM577" s="227"/>
      <c r="IN577" s="227"/>
      <c r="IO577" s="227"/>
      <c r="IP577" s="227"/>
      <c r="IQ577" s="227"/>
      <c r="IR577" s="227"/>
      <c r="IS577" s="227"/>
      <c r="IT577" s="227"/>
      <c r="IU577" s="227"/>
      <c r="IV577" s="227"/>
      <c r="IW577" s="227"/>
      <c r="IX577" s="227"/>
      <c r="IY577" s="227"/>
      <c r="IZ577" s="227"/>
      <c r="JA577" s="227"/>
      <c r="JB577" s="227"/>
      <c r="JC577" s="227"/>
      <c r="JD577" s="227"/>
      <c r="JE577" s="227"/>
      <c r="JF577" s="227"/>
      <c r="JG577" s="227"/>
      <c r="JH577" s="227"/>
      <c r="JI577" s="227"/>
      <c r="JJ577" s="227"/>
      <c r="JK577" s="227"/>
      <c r="JL577" s="227"/>
      <c r="JM577" s="227"/>
      <c r="JN577" s="227"/>
      <c r="JO577" s="227"/>
      <c r="JP577" s="227"/>
      <c r="JQ577" s="227"/>
      <c r="JR577" s="227"/>
      <c r="JS577" s="227"/>
      <c r="JT577" s="227"/>
      <c r="JU577" s="227"/>
      <c r="JV577" s="227"/>
      <c r="JW577" s="227"/>
      <c r="JX577" s="227"/>
      <c r="JY577" s="227"/>
      <c r="JZ577" s="227"/>
      <c r="KA577" s="227"/>
      <c r="KB577" s="227"/>
      <c r="KC577" s="227"/>
      <c r="KD577" s="227"/>
      <c r="KE577" s="227"/>
      <c r="KF577" s="227"/>
      <c r="KG577" s="227"/>
      <c r="KH577" s="227"/>
      <c r="KI577" s="227"/>
      <c r="KJ577" s="227"/>
      <c r="KK577" s="227"/>
      <c r="KL577" s="227"/>
      <c r="KM577" s="227"/>
      <c r="KN577" s="227"/>
      <c r="KO577" s="227"/>
      <c r="KP577" s="227"/>
      <c r="KQ577" s="227"/>
      <c r="KR577" s="227"/>
      <c r="KS577" s="227"/>
      <c r="KT577" s="227"/>
      <c r="KU577" s="227"/>
      <c r="KV577" s="227"/>
      <c r="KW577" s="227"/>
      <c r="KX577" s="227"/>
      <c r="KY577" s="227"/>
      <c r="KZ577" s="227"/>
      <c r="LA577" s="227"/>
      <c r="LB577" s="227"/>
      <c r="LC577" s="227"/>
      <c r="LD577" s="227"/>
      <c r="LE577" s="227"/>
      <c r="LF577" s="227"/>
      <c r="LG577" s="227"/>
      <c r="LH577" s="227"/>
      <c r="LI577" s="227"/>
      <c r="LJ577" s="227"/>
      <c r="LK577" s="227"/>
      <c r="LL577" s="227"/>
      <c r="LM577" s="227"/>
      <c r="LN577" s="227"/>
      <c r="LO577" s="227"/>
      <c r="LP577" s="227"/>
      <c r="LQ577" s="227"/>
      <c r="LR577" s="227"/>
      <c r="LS577" s="227"/>
      <c r="LT577" s="227"/>
      <c r="LU577" s="227"/>
      <c r="LV577" s="227"/>
      <c r="LW577" s="227"/>
      <c r="LX577" s="227"/>
      <c r="LY577" s="227"/>
      <c r="LZ577" s="227"/>
      <c r="MA577" s="227"/>
      <c r="MB577" s="227"/>
      <c r="MC577" s="227"/>
      <c r="MD577" s="227"/>
      <c r="ME577" s="227"/>
      <c r="MF577" s="227"/>
      <c r="MG577" s="227"/>
      <c r="MH577" s="227"/>
      <c r="MI577" s="227"/>
      <c r="MJ577" s="227"/>
      <c r="MK577" s="227"/>
      <c r="ML577" s="227"/>
      <c r="MM577" s="227"/>
      <c r="MN577" s="227"/>
      <c r="MO577" s="227"/>
      <c r="MP577" s="227"/>
      <c r="MQ577" s="227"/>
      <c r="MR577" s="227"/>
      <c r="MS577" s="227"/>
      <c r="MT577" s="227"/>
      <c r="MU577" s="227"/>
      <c r="MV577" s="227"/>
      <c r="MW577" s="227"/>
      <c r="MX577" s="227"/>
      <c r="MY577" s="227"/>
      <c r="MZ577" s="227"/>
      <c r="NA577" s="227"/>
      <c r="NB577" s="227"/>
      <c r="NC577" s="227"/>
      <c r="ND577" s="227"/>
      <c r="NE577" s="227"/>
      <c r="NF577" s="227"/>
      <c r="NG577" s="227"/>
      <c r="NH577" s="227"/>
      <c r="NI577" s="227"/>
      <c r="NJ577" s="227"/>
      <c r="NK577" s="227"/>
      <c r="NL577" s="227"/>
      <c r="NM577" s="227"/>
      <c r="NN577" s="227"/>
      <c r="NO577" s="227"/>
      <c r="NP577" s="227"/>
      <c r="NQ577" s="227"/>
      <c r="NR577" s="227"/>
      <c r="NS577" s="227"/>
      <c r="NT577" s="227"/>
      <c r="NU577" s="227"/>
      <c r="NV577" s="227"/>
      <c r="NW577" s="227"/>
      <c r="NX577" s="227"/>
      <c r="NY577" s="227"/>
      <c r="NZ577" s="227"/>
      <c r="OA577" s="227"/>
      <c r="OB577" s="227"/>
      <c r="OC577" s="227"/>
      <c r="OD577" s="227"/>
      <c r="OE577" s="227"/>
      <c r="OF577" s="227"/>
      <c r="OG577" s="227"/>
      <c r="OH577" s="227"/>
      <c r="OI577" s="227"/>
      <c r="OJ577" s="227"/>
      <c r="OK577" s="227"/>
      <c r="OL577" s="227"/>
      <c r="OM577" s="227"/>
      <c r="ON577" s="227"/>
      <c r="OO577" s="227"/>
      <c r="OP577" s="227"/>
      <c r="OQ577" s="227"/>
      <c r="OR577" s="227"/>
      <c r="OS577" s="227"/>
      <c r="OT577" s="227"/>
      <c r="OU577" s="227"/>
      <c r="OV577" s="227"/>
      <c r="OW577" s="227"/>
      <c r="OX577" s="227"/>
      <c r="OY577" s="227"/>
      <c r="OZ577" s="227"/>
      <c r="PA577" s="227"/>
      <c r="PB577" s="227"/>
      <c r="PC577" s="227"/>
      <c r="PD577" s="227"/>
      <c r="PE577" s="227"/>
      <c r="PF577" s="227"/>
      <c r="PG577" s="227"/>
      <c r="PH577" s="227"/>
      <c r="PI577" s="227"/>
      <c r="PJ577" s="227"/>
      <c r="PK577" s="227"/>
      <c r="PL577" s="227"/>
      <c r="PM577" s="227"/>
      <c r="PN577" s="227"/>
      <c r="PO577" s="227"/>
      <c r="PP577" s="227"/>
      <c r="PQ577" s="227"/>
      <c r="PR577" s="227"/>
      <c r="PS577" s="227"/>
      <c r="PT577" s="227"/>
      <c r="PU577" s="227"/>
      <c r="PV577" s="227"/>
      <c r="PW577" s="227"/>
      <c r="PX577" s="227"/>
      <c r="PY577" s="227"/>
      <c r="PZ577" s="227"/>
      <c r="QA577" s="227"/>
      <c r="QB577" s="227"/>
      <c r="QC577" s="227"/>
      <c r="QD577" s="227"/>
      <c r="QE577" s="227"/>
      <c r="QF577" s="227"/>
      <c r="QG577" s="227"/>
      <c r="QH577" s="227"/>
      <c r="QI577" s="227"/>
      <c r="QJ577" s="227"/>
      <c r="QK577" s="227"/>
      <c r="QL577" s="227"/>
      <c r="QM577" s="227"/>
      <c r="QN577" s="227"/>
      <c r="QO577" s="227"/>
      <c r="QP577" s="227"/>
      <c r="QQ577" s="227"/>
      <c r="QR577" s="227"/>
      <c r="QS577" s="227"/>
      <c r="QT577" s="227"/>
      <c r="QU577" s="227"/>
      <c r="QV577" s="227"/>
      <c r="QW577" s="227"/>
      <c r="QX577" s="227"/>
      <c r="QY577" s="227"/>
      <c r="QZ577" s="227"/>
      <c r="RA577" s="227"/>
      <c r="RB577" s="227"/>
      <c r="RC577" s="227"/>
      <c r="RD577" s="227"/>
      <c r="RE577" s="227"/>
      <c r="RF577" s="227"/>
      <c r="RG577" s="227"/>
      <c r="RH577" s="227"/>
      <c r="RI577" s="227"/>
      <c r="RJ577" s="227"/>
      <c r="RK577" s="227"/>
      <c r="RL577" s="227"/>
      <c r="RM577" s="227"/>
      <c r="RN577" s="227"/>
      <c r="RO577" s="227"/>
      <c r="RP577" s="227"/>
      <c r="RQ577" s="227"/>
      <c r="RR577" s="227"/>
      <c r="RS577" s="227"/>
      <c r="RT577" s="227"/>
      <c r="RU577" s="227"/>
      <c r="RV577" s="227"/>
      <c r="RW577" s="227"/>
      <c r="RX577" s="227"/>
      <c r="RY577" s="227"/>
      <c r="RZ577" s="227"/>
      <c r="SA577" s="227"/>
      <c r="SB577" s="227"/>
      <c r="SC577" s="227"/>
      <c r="SD577" s="227"/>
      <c r="SE577" s="227"/>
      <c r="SF577" s="227"/>
      <c r="SG577" s="227"/>
      <c r="SH577" s="227"/>
      <c r="SI577" s="227"/>
      <c r="SJ577" s="227"/>
      <c r="SK577" s="227"/>
      <c r="SL577" s="227"/>
      <c r="SM577" s="227"/>
      <c r="SN577" s="227"/>
      <c r="SO577" s="227"/>
      <c r="SP577" s="227"/>
      <c r="SQ577" s="227"/>
      <c r="SR577" s="227"/>
      <c r="SS577" s="227"/>
      <c r="ST577" s="227"/>
      <c r="SU577" s="227"/>
      <c r="SV577" s="227"/>
      <c r="SW577" s="227"/>
      <c r="SX577" s="227"/>
      <c r="SY577" s="227"/>
      <c r="SZ577" s="227"/>
      <c r="TA577" s="227"/>
      <c r="TB577" s="227"/>
      <c r="TC577" s="227"/>
      <c r="TD577" s="227"/>
      <c r="TE577" s="227"/>
      <c r="TF577" s="227"/>
      <c r="TG577" s="227"/>
      <c r="TH577" s="227"/>
      <c r="TI577" s="227"/>
      <c r="TJ577" s="227"/>
      <c r="TK577" s="227"/>
      <c r="TL577" s="227"/>
      <c r="TM577" s="227"/>
      <c r="TN577" s="227"/>
      <c r="TO577" s="227"/>
      <c r="TP577" s="227"/>
      <c r="TQ577" s="227"/>
      <c r="TR577" s="227"/>
      <c r="TS577" s="227"/>
      <c r="TT577" s="227"/>
      <c r="TU577" s="227"/>
      <c r="TV577" s="227"/>
      <c r="TW577" s="227"/>
      <c r="TX577" s="227"/>
      <c r="TY577" s="227"/>
      <c r="TZ577" s="227"/>
      <c r="UA577" s="227"/>
      <c r="UB577" s="227"/>
      <c r="UC577" s="227"/>
      <c r="UD577" s="227"/>
      <c r="UE577" s="227"/>
      <c r="UF577" s="227"/>
      <c r="UG577" s="227"/>
      <c r="UH577" s="227"/>
      <c r="UI577" s="227"/>
      <c r="UJ577" s="227"/>
      <c r="UK577" s="227"/>
      <c r="UL577" s="227"/>
      <c r="UM577" s="227"/>
      <c r="UN577" s="227"/>
      <c r="UO577" s="227"/>
      <c r="UP577" s="227"/>
      <c r="UQ577" s="227"/>
      <c r="UR577" s="227"/>
      <c r="US577" s="227"/>
      <c r="UT577" s="227"/>
      <c r="UU577" s="227"/>
      <c r="UV577" s="227"/>
      <c r="UW577" s="227"/>
      <c r="UX577" s="227"/>
      <c r="UY577" s="227"/>
      <c r="UZ577" s="227"/>
      <c r="VA577" s="227"/>
      <c r="VB577" s="227"/>
      <c r="VC577" s="227"/>
      <c r="VD577" s="227"/>
      <c r="VE577" s="227"/>
      <c r="VF577" s="227"/>
      <c r="VG577" s="227"/>
      <c r="VH577" s="227"/>
      <c r="VI577" s="227"/>
      <c r="VJ577" s="227"/>
      <c r="VK577" s="227"/>
      <c r="VL577" s="227"/>
      <c r="VM577" s="227"/>
      <c r="VN577" s="227"/>
      <c r="VO577" s="227"/>
      <c r="VP577" s="227"/>
      <c r="VQ577" s="227"/>
      <c r="VR577" s="227"/>
      <c r="VS577" s="227"/>
      <c r="VT577" s="227"/>
      <c r="VU577" s="227"/>
      <c r="VV577" s="227"/>
      <c r="VW577" s="227"/>
      <c r="VX577" s="227"/>
      <c r="VY577" s="227"/>
      <c r="VZ577" s="227"/>
      <c r="WA577" s="227"/>
      <c r="WB577" s="227"/>
      <c r="WC577" s="227"/>
      <c r="WD577" s="227"/>
      <c r="WE577" s="227"/>
      <c r="WF577" s="227"/>
      <c r="WG577" s="227"/>
      <c r="WH577" s="227"/>
      <c r="WI577" s="227"/>
      <c r="WJ577" s="227"/>
      <c r="WK577" s="227"/>
      <c r="WL577" s="227"/>
      <c r="WM577" s="227"/>
      <c r="WN577" s="227"/>
      <c r="WO577" s="227"/>
      <c r="WP577" s="227"/>
      <c r="WQ577" s="227"/>
      <c r="WR577" s="227"/>
      <c r="WS577" s="227"/>
      <c r="WT577" s="227"/>
      <c r="WU577" s="227"/>
      <c r="WV577" s="227"/>
      <c r="WW577" s="227"/>
      <c r="WX577" s="227"/>
      <c r="WY577" s="227"/>
      <c r="WZ577" s="227"/>
      <c r="XA577" s="227"/>
      <c r="XB577" s="227"/>
      <c r="XC577" s="227"/>
      <c r="XD577" s="227"/>
      <c r="XE577" s="227"/>
      <c r="XF577" s="227"/>
      <c r="XG577" s="227"/>
      <c r="XH577" s="227"/>
      <c r="XI577" s="227"/>
      <c r="XJ577" s="227"/>
      <c r="XK577" s="227"/>
      <c r="XL577" s="227"/>
      <c r="XM577" s="227"/>
      <c r="XN577" s="227"/>
      <c r="XO577" s="227"/>
      <c r="XP577" s="227"/>
      <c r="XQ577" s="227"/>
      <c r="XR577" s="227"/>
      <c r="XS577" s="227"/>
      <c r="XT577" s="227"/>
      <c r="XU577" s="227"/>
      <c r="XV577" s="227"/>
      <c r="XW577" s="227"/>
      <c r="XX577" s="227"/>
      <c r="XY577" s="227"/>
      <c r="XZ577" s="227"/>
      <c r="YA577" s="227"/>
      <c r="YB577" s="227"/>
      <c r="YC577" s="227"/>
      <c r="YD577" s="227"/>
      <c r="YE577" s="227"/>
      <c r="YF577" s="227"/>
      <c r="YG577" s="227"/>
      <c r="YH577" s="227"/>
      <c r="YI577" s="227"/>
      <c r="YJ577" s="227"/>
      <c r="YK577" s="227"/>
      <c r="YL577" s="227"/>
      <c r="YM577" s="227"/>
      <c r="YN577" s="227"/>
      <c r="YO577" s="227"/>
      <c r="YP577" s="227"/>
      <c r="YQ577" s="227"/>
      <c r="YR577" s="227"/>
      <c r="YS577" s="227"/>
      <c r="YT577" s="227"/>
      <c r="YU577" s="227"/>
      <c r="YV577" s="227"/>
      <c r="YW577" s="227"/>
      <c r="YX577" s="227"/>
      <c r="YY577" s="227"/>
      <c r="YZ577" s="227"/>
      <c r="ZA577" s="227"/>
      <c r="ZB577" s="227"/>
      <c r="ZC577" s="227"/>
      <c r="ZD577" s="227"/>
      <c r="ZE577" s="227"/>
      <c r="ZF577" s="227"/>
      <c r="ZG577" s="227"/>
      <c r="ZH577" s="227"/>
      <c r="ZI577" s="227"/>
      <c r="ZJ577" s="227"/>
      <c r="ZK577" s="227"/>
      <c r="ZL577" s="227"/>
      <c r="ZM577" s="227"/>
      <c r="ZN577" s="227"/>
      <c r="ZO577" s="227"/>
      <c r="ZP577" s="227"/>
      <c r="ZQ577" s="227"/>
      <c r="ZR577" s="227"/>
      <c r="ZS577" s="227"/>
      <c r="ZT577" s="227"/>
      <c r="ZU577" s="227"/>
      <c r="ZV577" s="227"/>
      <c r="ZW577" s="227"/>
      <c r="ZX577" s="227"/>
      <c r="ZY577" s="227"/>
      <c r="ZZ577" s="227"/>
      <c r="AAA577" s="227"/>
      <c r="AAB577" s="227"/>
      <c r="AAC577" s="227"/>
      <c r="AAD577" s="227"/>
      <c r="AAE577" s="227"/>
      <c r="AAF577" s="227"/>
      <c r="AAG577" s="227"/>
      <c r="AAH577" s="227"/>
      <c r="AAI577" s="227"/>
      <c r="AAJ577" s="227"/>
      <c r="AAK577" s="227"/>
      <c r="AAL577" s="227"/>
      <c r="AAM577" s="227"/>
      <c r="AAN577" s="227"/>
      <c r="AAO577" s="227"/>
      <c r="AAP577" s="227"/>
      <c r="AAQ577" s="227"/>
      <c r="AAR577" s="227"/>
      <c r="AAS577" s="227"/>
      <c r="AAT577" s="227"/>
      <c r="AAU577" s="227"/>
      <c r="AAV577" s="227"/>
      <c r="AAW577" s="227"/>
      <c r="AAX577" s="227"/>
      <c r="AAY577" s="227"/>
      <c r="AAZ577" s="227"/>
      <c r="ABA577" s="227"/>
      <c r="ABB577" s="227"/>
      <c r="ABC577" s="227"/>
      <c r="ABD577" s="227"/>
      <c r="ABE577" s="227"/>
      <c r="ABF577" s="227"/>
      <c r="ABG577" s="227"/>
      <c r="ABH577" s="227"/>
      <c r="ABI577" s="227"/>
      <c r="ABJ577" s="227"/>
      <c r="ABK577" s="227"/>
      <c r="ABL577" s="227"/>
      <c r="ABM577" s="227"/>
      <c r="ABN577" s="227"/>
      <c r="ABO577" s="227"/>
      <c r="ABP577" s="227"/>
      <c r="ABQ577" s="227"/>
      <c r="ABR577" s="227"/>
      <c r="ABS577" s="227"/>
      <c r="ABT577" s="227"/>
      <c r="ABU577" s="227"/>
      <c r="ABV577" s="227"/>
      <c r="ABW577" s="227"/>
      <c r="ABX577" s="227"/>
      <c r="ABY577" s="227"/>
      <c r="ABZ577" s="227"/>
      <c r="ACA577" s="227"/>
      <c r="ACB577" s="227"/>
      <c r="ACC577" s="227"/>
      <c r="ACD577" s="227"/>
      <c r="ACE577" s="227"/>
      <c r="ACF577" s="227"/>
      <c r="ACG577" s="227"/>
      <c r="ACH577" s="227"/>
      <c r="ACI577" s="227"/>
      <c r="ACJ577" s="227"/>
      <c r="ACK577" s="227"/>
      <c r="ACL577" s="227"/>
      <c r="ACM577" s="227"/>
      <c r="ACN577" s="227"/>
      <c r="ACO577" s="227"/>
      <c r="ACP577" s="227"/>
      <c r="ACQ577" s="227"/>
      <c r="ACR577" s="227"/>
      <c r="ACS577" s="227"/>
      <c r="ACT577" s="227"/>
      <c r="ACU577" s="227"/>
      <c r="ACV577" s="227"/>
      <c r="ACW577" s="227"/>
      <c r="ACX577" s="227"/>
      <c r="ACY577" s="227"/>
      <c r="ACZ577" s="227"/>
      <c r="ADA577" s="227"/>
      <c r="ADB577" s="227"/>
      <c r="ADC577" s="227"/>
      <c r="ADD577" s="227"/>
      <c r="ADE577" s="227"/>
      <c r="ADF577" s="227"/>
      <c r="ADG577" s="227"/>
      <c r="ADH577" s="227"/>
      <c r="ADI577" s="227"/>
      <c r="ADJ577" s="227"/>
      <c r="ADK577" s="227"/>
      <c r="ADL577" s="227"/>
      <c r="ADM577" s="227"/>
      <c r="ADN577" s="227"/>
      <c r="ADO577" s="227"/>
      <c r="ADP577" s="227"/>
      <c r="ADQ577" s="227"/>
      <c r="ADR577" s="227"/>
      <c r="ADS577" s="227"/>
      <c r="ADT577" s="227"/>
      <c r="ADU577" s="227"/>
      <c r="ADV577" s="227"/>
      <c r="ADW577" s="227"/>
      <c r="ADX577" s="227"/>
      <c r="ADY577" s="227"/>
      <c r="ADZ577" s="227"/>
      <c r="AEA577" s="227"/>
      <c r="AEB577" s="227"/>
      <c r="AEC577" s="227"/>
      <c r="AED577" s="227"/>
      <c r="AEE577" s="227"/>
      <c r="AEF577" s="227"/>
      <c r="AEG577" s="227"/>
      <c r="AEH577" s="227"/>
      <c r="AEI577" s="227"/>
      <c r="AEJ577" s="227"/>
      <c r="AEK577" s="227"/>
      <c r="AEL577" s="227"/>
      <c r="AEM577" s="227"/>
      <c r="AEN577" s="227"/>
      <c r="AEO577" s="227"/>
      <c r="AEP577" s="227"/>
      <c r="AEQ577" s="227"/>
      <c r="AER577" s="227"/>
      <c r="AES577" s="227"/>
      <c r="AET577" s="227"/>
      <c r="AEU577" s="227"/>
      <c r="AEV577" s="227"/>
      <c r="AEW577" s="227"/>
      <c r="AEX577" s="227"/>
      <c r="AEY577" s="227"/>
      <c r="AEZ577" s="227"/>
      <c r="AFA577" s="227"/>
      <c r="AFB577" s="227"/>
      <c r="AFC577" s="227"/>
      <c r="AFD577" s="227"/>
      <c r="AFE577" s="227"/>
      <c r="AFF577" s="227"/>
      <c r="AFG577" s="227"/>
      <c r="AFH577" s="227"/>
      <c r="AFI577" s="227"/>
      <c r="AFJ577" s="227"/>
      <c r="AFK577" s="227"/>
      <c r="AFL577" s="227"/>
      <c r="AFM577" s="227"/>
      <c r="AFN577" s="227"/>
      <c r="AFO577" s="227"/>
      <c r="AFP577" s="227"/>
      <c r="AFQ577" s="227"/>
      <c r="AFR577" s="227"/>
      <c r="AFS577" s="227"/>
      <c r="AFT577" s="227"/>
      <c r="AFU577" s="227"/>
      <c r="AFV577" s="227"/>
      <c r="AFW577" s="227"/>
      <c r="AFX577" s="227"/>
      <c r="AFY577" s="227"/>
      <c r="AFZ577" s="227"/>
      <c r="AGA577" s="227"/>
      <c r="AGB577" s="227"/>
      <c r="AGC577" s="227"/>
      <c r="AGD577" s="227"/>
      <c r="AGE577" s="227"/>
      <c r="AGF577" s="227"/>
      <c r="AGG577" s="227"/>
      <c r="AGH577" s="227"/>
      <c r="AGI577" s="227"/>
      <c r="AGJ577" s="227"/>
      <c r="AGK577" s="227"/>
      <c r="AGL577" s="227"/>
      <c r="AGM577" s="227"/>
      <c r="AGN577" s="227"/>
      <c r="AGO577" s="227"/>
      <c r="AGP577" s="227"/>
      <c r="AGQ577" s="227"/>
      <c r="AGR577" s="227"/>
      <c r="AGS577" s="227"/>
      <c r="AGT577" s="227"/>
      <c r="AGU577" s="227"/>
      <c r="AGV577" s="227"/>
      <c r="AGW577" s="227"/>
      <c r="AGX577" s="227"/>
      <c r="AGY577" s="227"/>
      <c r="AGZ577" s="227"/>
      <c r="AHA577" s="227"/>
      <c r="AHB577" s="227"/>
      <c r="AHC577" s="227"/>
      <c r="AHD577" s="227"/>
      <c r="AHE577" s="227"/>
      <c r="AHF577" s="227"/>
      <c r="AHG577" s="227"/>
      <c r="AHH577" s="227"/>
      <c r="AHI577" s="227"/>
      <c r="AHJ577" s="227"/>
      <c r="AHK577" s="227"/>
      <c r="AHL577" s="227"/>
      <c r="AHM577" s="227"/>
      <c r="AHN577" s="227"/>
      <c r="AHO577" s="227"/>
      <c r="AHP577" s="227"/>
      <c r="AHQ577" s="227"/>
      <c r="AHR577" s="227"/>
      <c r="AHS577" s="227"/>
      <c r="AHT577" s="227"/>
      <c r="AHU577" s="227"/>
      <c r="AHV577" s="227"/>
      <c r="AHW577" s="227"/>
      <c r="AHX577" s="227"/>
      <c r="AHY577" s="227"/>
      <c r="AHZ577" s="227"/>
      <c r="AIA577" s="227"/>
      <c r="AIB577" s="227"/>
      <c r="AIC577" s="227"/>
      <c r="AID577" s="227"/>
      <c r="AIE577" s="227"/>
      <c r="AIF577" s="227"/>
      <c r="AIG577" s="227"/>
      <c r="AIH577" s="227"/>
      <c r="AII577" s="227"/>
      <c r="AIJ577" s="227"/>
      <c r="AIK577" s="227"/>
      <c r="AIL577" s="227"/>
      <c r="AIM577" s="227"/>
      <c r="AIN577" s="227"/>
      <c r="AIO577" s="227"/>
      <c r="AIP577" s="227"/>
      <c r="AIQ577" s="227"/>
      <c r="AIR577" s="227"/>
      <c r="AIS577" s="227"/>
      <c r="AIT577" s="227"/>
      <c r="AIU577" s="227"/>
      <c r="AIV577" s="227"/>
      <c r="AIW577" s="227"/>
      <c r="AIX577" s="227"/>
      <c r="AIY577" s="227"/>
      <c r="AIZ577" s="227"/>
      <c r="AJA577" s="227"/>
      <c r="AJB577" s="227"/>
      <c r="AJC577" s="227"/>
      <c r="AJD577" s="227"/>
      <c r="AJE577" s="227"/>
      <c r="AJF577" s="227"/>
      <c r="AJG577" s="227"/>
      <c r="AJH577" s="227"/>
      <c r="AJI577" s="227"/>
      <c r="AJJ577" s="227"/>
      <c r="AJK577" s="227"/>
      <c r="AJL577" s="227"/>
      <c r="AJM577" s="227"/>
      <c r="AJN577" s="227"/>
      <c r="AJO577" s="227"/>
      <c r="AJP577" s="227"/>
      <c r="AJQ577" s="227"/>
      <c r="AJR577" s="227"/>
      <c r="AJS577" s="227"/>
      <c r="AJT577" s="227"/>
      <c r="AJU577" s="227"/>
      <c r="AJV577" s="227"/>
      <c r="AJW577" s="227"/>
      <c r="AJX577" s="227"/>
      <c r="AJY577" s="227"/>
      <c r="AJZ577" s="227"/>
      <c r="AKA577" s="227"/>
      <c r="AKB577" s="227"/>
      <c r="AKC577" s="227"/>
      <c r="AKD577" s="227"/>
      <c r="AKE577" s="227"/>
      <c r="AKF577" s="227"/>
      <c r="AKG577" s="227"/>
      <c r="AKH577" s="227"/>
      <c r="AKI577" s="227"/>
      <c r="AKJ577" s="227"/>
      <c r="AKK577" s="227"/>
      <c r="AKL577" s="227"/>
      <c r="AKM577" s="227"/>
      <c r="AKN577" s="227"/>
      <c r="AKO577" s="227"/>
      <c r="AKP577" s="227"/>
      <c r="AKQ577" s="227"/>
      <c r="AKR577" s="227"/>
      <c r="AKS577" s="227"/>
      <c r="AKT577" s="227"/>
      <c r="AKU577" s="227"/>
      <c r="AKV577" s="227"/>
      <c r="AKW577" s="227"/>
      <c r="AKX577" s="227"/>
      <c r="AKY577" s="227"/>
      <c r="AKZ577" s="227"/>
      <c r="ALA577" s="227"/>
      <c r="ALB577" s="227"/>
      <c r="ALC577" s="227"/>
      <c r="ALD577" s="227"/>
      <c r="ALE577" s="227"/>
      <c r="ALF577" s="227"/>
      <c r="ALG577" s="227"/>
      <c r="ALH577" s="227"/>
      <c r="ALI577" s="227"/>
      <c r="ALJ577" s="227"/>
      <c r="ALK577" s="227"/>
      <c r="ALL577" s="227"/>
      <c r="ALM577" s="227"/>
      <c r="ALN577" s="227"/>
      <c r="ALO577" s="227"/>
      <c r="ALP577" s="227"/>
      <c r="ALQ577" s="227"/>
      <c r="ALR577" s="227"/>
      <c r="ALS577" s="227"/>
      <c r="ALT577" s="227"/>
      <c r="ALU577" s="227"/>
      <c r="ALV577" s="227"/>
      <c r="ALW577" s="227"/>
      <c r="ALX577" s="227"/>
      <c r="ALY577" s="227"/>
      <c r="ALZ577" s="227"/>
      <c r="AMA577" s="227"/>
      <c r="AMB577" s="227"/>
      <c r="AMC577" s="227"/>
      <c r="AMD577" s="227"/>
      <c r="AME577" s="227"/>
      <c r="AMF577" s="227"/>
      <c r="AMG577" s="227"/>
      <c r="AMH577" s="227"/>
      <c r="AMI577" s="227"/>
      <c r="AMJ577" s="227"/>
      <c r="AMK577" s="227"/>
      <c r="AML577" s="227"/>
      <c r="AMM577" s="227"/>
      <c r="AMN577" s="227"/>
      <c r="AMO577" s="227"/>
      <c r="AMP577" s="227"/>
      <c r="AMQ577" s="227"/>
      <c r="AMR577" s="227"/>
      <c r="AMS577" s="227"/>
      <c r="AMT577" s="227"/>
      <c r="AMU577" s="227"/>
      <c r="AMV577" s="227"/>
      <c r="AMW577" s="227"/>
      <c r="AMX577" s="227"/>
    </row>
    <row r="578" spans="1:1038" ht="18" customHeight="1">
      <c r="A578" s="389" t="s">
        <v>2065</v>
      </c>
      <c r="B578" s="226" t="s">
        <v>1647</v>
      </c>
      <c r="C578" s="226"/>
      <c r="D578" s="226" t="s">
        <v>1279</v>
      </c>
      <c r="E578" s="226">
        <v>78</v>
      </c>
      <c r="F578" s="226">
        <v>2</v>
      </c>
      <c r="G578" s="558" t="str">
        <f t="shared" si="220"/>
        <v>78-2</v>
      </c>
      <c r="H578" s="226">
        <v>0</v>
      </c>
      <c r="I578">
        <v>19.5</v>
      </c>
      <c r="J578" s="544">
        <f t="shared" si="177"/>
        <v>1</v>
      </c>
      <c r="K578" s="545" t="b">
        <f>IF(J579=1,IF(((VLOOKUP($G578,[1]Depth_Lookup!A$3:J$410,9,FALSE))-(I578/100))=0,"Good",IF(((VLOOKUP($G578,[1]Depth_Lookup!$A$3:$J$550,9,FALSE))-(I578/100))&gt;0,"Too Short","Too Long")))</f>
        <v>0</v>
      </c>
      <c r="L578" s="171">
        <f>(VLOOKUP($G578,Depth_Lookup!$A$3:$J$410,10,FALSE))+(H578/100)</f>
        <v>195.36500000000001</v>
      </c>
      <c r="M578" s="171">
        <f>(VLOOKUP($G578,Depth_Lookup!$A$3:$J$410,10,FALSE))+(I578/100)</f>
        <v>195.56</v>
      </c>
      <c r="N578" s="232" t="s">
        <v>2133</v>
      </c>
      <c r="O578" s="226">
        <v>1</v>
      </c>
      <c r="P578" s="226" t="s">
        <v>853</v>
      </c>
      <c r="Q578" s="226" t="s">
        <v>125</v>
      </c>
      <c r="R578" s="391" t="str">
        <f t="shared" si="175"/>
        <v>SerpentinizedHarzburgite</v>
      </c>
      <c r="S578" s="226" t="s">
        <v>94</v>
      </c>
      <c r="T578" s="226"/>
      <c r="U578" s="226"/>
      <c r="V578" s="226"/>
      <c r="W578" s="226" t="s">
        <v>102</v>
      </c>
      <c r="X578" s="391">
        <f>VLOOKUP(W578,[1]definitions_list_lookup!A$13:B$19,2,0)</f>
        <v>5</v>
      </c>
      <c r="Y578" s="226" t="s">
        <v>90</v>
      </c>
      <c r="Z578" s="226" t="s">
        <v>91</v>
      </c>
      <c r="AA578" s="226" t="s">
        <v>1685</v>
      </c>
      <c r="AB578" s="226"/>
      <c r="AC578" s="226"/>
      <c r="AD578" s="226"/>
      <c r="AE578" s="393"/>
      <c r="AF578" s="558" t="e">
        <f>VLOOKUP(AE578,[1]definitions_list_mag!$V$12:$W$15,2,0)</f>
        <v>#N/A</v>
      </c>
      <c r="AG578" s="394"/>
      <c r="AH578" s="226"/>
      <c r="AI578" s="257">
        <v>69</v>
      </c>
      <c r="AJ578" s="226"/>
      <c r="AK578" s="226"/>
      <c r="AL578" s="226"/>
      <c r="AM578" s="226"/>
      <c r="AN578" s="226"/>
      <c r="AO578" s="257"/>
      <c r="AP578" s="226"/>
      <c r="AQ578" s="226"/>
      <c r="AR578" s="226"/>
      <c r="AS578" s="226"/>
      <c r="AT578" s="226"/>
      <c r="AU578" s="257"/>
      <c r="AV578" s="226"/>
      <c r="AW578" s="226"/>
      <c r="AX578" s="226"/>
      <c r="AY578" s="226"/>
      <c r="AZ578" s="226"/>
      <c r="BA578" s="257">
        <v>30</v>
      </c>
      <c r="BB578" s="226">
        <v>9</v>
      </c>
      <c r="BC578" s="226">
        <v>6</v>
      </c>
      <c r="BD578" s="226" t="s">
        <v>118</v>
      </c>
      <c r="BE578" s="226" t="s">
        <v>103</v>
      </c>
      <c r="BF578" s="226"/>
      <c r="BG578" s="257"/>
      <c r="BH578" s="226"/>
      <c r="BI578" s="226"/>
      <c r="BJ578" s="226"/>
      <c r="BK578" s="226"/>
      <c r="BL578" s="226"/>
      <c r="BM578" s="257">
        <v>1</v>
      </c>
      <c r="BN578" s="226">
        <v>1.1000000000000001</v>
      </c>
      <c r="BO578" s="226">
        <v>0.5</v>
      </c>
      <c r="BP578" s="226" t="s">
        <v>1330</v>
      </c>
      <c r="BQ578" s="226" t="s">
        <v>1331</v>
      </c>
      <c r="BR578" s="226"/>
      <c r="BS578" s="226"/>
      <c r="BT578" s="226"/>
      <c r="BU578" s="226"/>
      <c r="BV578" s="226"/>
      <c r="BW578" s="226"/>
      <c r="BX578" s="226"/>
      <c r="BY578" s="257"/>
      <c r="BZ578" s="226"/>
      <c r="CA578" s="226"/>
      <c r="CB578" s="226"/>
      <c r="CC578" s="226"/>
      <c r="CD578" s="226"/>
      <c r="CE578" s="226"/>
      <c r="CF578" s="399">
        <f t="shared" si="178"/>
        <v>100</v>
      </c>
      <c r="CG578" s="259"/>
      <c r="CH578" s="559" t="s">
        <v>2142</v>
      </c>
      <c r="CI578" s="559">
        <v>85</v>
      </c>
      <c r="CJ578" s="559" t="s">
        <v>514</v>
      </c>
      <c r="CK578" s="560"/>
      <c r="CL578" s="560"/>
      <c r="CM578" s="560"/>
      <c r="CN578" s="560"/>
      <c r="CO578" s="560"/>
      <c r="CP578" s="560"/>
      <c r="CQ578" s="560"/>
      <c r="CR578" s="560"/>
      <c r="CS578" s="560"/>
      <c r="CT578" s="560"/>
      <c r="CU578" s="560"/>
      <c r="CV578" s="560"/>
      <c r="CW578" s="560"/>
      <c r="CX578" s="560"/>
      <c r="CY578" s="560"/>
      <c r="CZ578" s="560"/>
      <c r="DA578" s="560"/>
      <c r="DB578" s="560">
        <v>86</v>
      </c>
      <c r="DC578" s="566">
        <v>10</v>
      </c>
      <c r="DD578" s="560"/>
      <c r="DE578" s="560"/>
      <c r="DF578" s="560"/>
      <c r="DG578" s="560"/>
      <c r="DH578" s="560"/>
      <c r="DI578" s="560"/>
      <c r="DJ578" s="560">
        <v>4</v>
      </c>
      <c r="DK578" s="396"/>
      <c r="DL578" s="259"/>
      <c r="DM578" s="560"/>
      <c r="DN578" s="560"/>
      <c r="DO578" s="563"/>
      <c r="DP578" s="564"/>
      <c r="DQ578" s="565"/>
      <c r="DR578" s="563"/>
      <c r="DS578" s="565"/>
      <c r="DT578" s="543" t="s">
        <v>2134</v>
      </c>
      <c r="DU578" s="566"/>
      <c r="DV578" s="566"/>
      <c r="DW578" s="400" t="e">
        <f>VLOOKUP(P578,[1]definitions_list_lookup!$K$30:$L$54,2,0)</f>
        <v>#N/A</v>
      </c>
      <c r="DX578" s="567" t="s">
        <v>1405</v>
      </c>
      <c r="DY578" s="567" t="s">
        <v>2135</v>
      </c>
      <c r="DZ578" s="155"/>
      <c r="EA578" s="155"/>
      <c r="ED578" s="229" t="s">
        <v>2517</v>
      </c>
      <c r="EE578" s="140"/>
      <c r="EG578" s="140"/>
      <c r="EI578" s="218"/>
      <c r="EJ578" s="143"/>
      <c r="EK578" s="221"/>
      <c r="EM578" s="109"/>
      <c r="EN578" s="109"/>
      <c r="EZ578" s="192" t="e">
        <f t="shared" si="185"/>
        <v>#DIV/0!</v>
      </c>
      <c r="FA578" s="192" t="e">
        <f t="shared" si="186"/>
        <v>#DIV/0!</v>
      </c>
      <c r="FB578" s="192" t="e">
        <f t="shared" si="187"/>
        <v>#DIV/0!</v>
      </c>
      <c r="FC578" s="192" t="e">
        <f t="shared" si="188"/>
        <v>#DIV/0!</v>
      </c>
      <c r="FD578" s="192" t="e">
        <f t="shared" si="189"/>
        <v>#DIV/0!</v>
      </c>
      <c r="FE578" s="193" t="e">
        <f t="shared" si="190"/>
        <v>#DIV/0!</v>
      </c>
      <c r="FF578" s="194" t="e">
        <f t="shared" si="191"/>
        <v>#DIV/0!</v>
      </c>
      <c r="FI578" s="778">
        <f t="shared" si="192"/>
        <v>0</v>
      </c>
      <c r="FJ578" s="779" t="e">
        <f t="shared" si="193"/>
        <v>#DIV/0!</v>
      </c>
      <c r="FK578" s="779" t="e">
        <f t="shared" si="194"/>
        <v>#DIV/0!</v>
      </c>
      <c r="FL578" s="780" t="e">
        <f t="shared" si="195"/>
        <v>#DIV/0!</v>
      </c>
      <c r="FM578" s="169" t="e">
        <f t="shared" si="196"/>
        <v>#DIV/0!</v>
      </c>
      <c r="FN578" s="783" t="e">
        <f t="shared" si="197"/>
        <v>#DIV/0!</v>
      </c>
    </row>
    <row r="579" spans="1:1038" ht="18" customHeight="1">
      <c r="A579" s="389" t="s">
        <v>2065</v>
      </c>
      <c r="B579" s="226" t="s">
        <v>1647</v>
      </c>
      <c r="C579" s="226"/>
      <c r="D579" s="226" t="s">
        <v>1279</v>
      </c>
      <c r="E579" s="226">
        <v>78</v>
      </c>
      <c r="F579" s="226">
        <v>2</v>
      </c>
      <c r="G579" s="558" t="str">
        <f t="shared" si="220"/>
        <v>78-2</v>
      </c>
      <c r="H579" s="226">
        <v>19.5</v>
      </c>
      <c r="I579">
        <v>20.5</v>
      </c>
      <c r="J579" s="544">
        <f t="shared" si="177"/>
        <v>0</v>
      </c>
      <c r="K579" s="545" t="b">
        <f>IF(J580=1,IF(((VLOOKUP($G579,[1]Depth_Lookup!A$3:J$410,9,FALSE))-(I579/100))=0,"Good",IF(((VLOOKUP($G579,[1]Depth_Lookup!$A$3:$J$550,9,FALSE))-(I579/100))&gt;0,"Too Short","Too Long")))</f>
        <v>0</v>
      </c>
      <c r="L579" s="171">
        <f>(VLOOKUP($G579,Depth_Lookup!$A$3:$J$410,10,FALSE))+(H579/100)</f>
        <v>195.56</v>
      </c>
      <c r="M579" s="171">
        <f>(VLOOKUP($G579,Depth_Lookup!$A$3:$J$410,10,FALSE))+(I579/100)</f>
        <v>195.57000000000002</v>
      </c>
      <c r="N579" s="232" t="s">
        <v>2133</v>
      </c>
      <c r="O579" s="226"/>
      <c r="P579" s="226"/>
      <c r="Q579" s="226" t="s">
        <v>137</v>
      </c>
      <c r="R579" s="391" t="str">
        <f t="shared" si="175"/>
        <v>Clinopyroxenite</v>
      </c>
      <c r="S579" s="226" t="s">
        <v>98</v>
      </c>
      <c r="T579" s="226"/>
      <c r="U579" s="226" t="s">
        <v>95</v>
      </c>
      <c r="V579" s="226" t="s">
        <v>96</v>
      </c>
      <c r="W579" s="226" t="s">
        <v>112</v>
      </c>
      <c r="X579" s="391">
        <f>VLOOKUP(W579,[1]definitions_list_lookup!A$13:B$19,2,0)</f>
        <v>4</v>
      </c>
      <c r="Y579" s="226" t="s">
        <v>90</v>
      </c>
      <c r="Z579" s="226" t="s">
        <v>91</v>
      </c>
      <c r="AA579" s="226"/>
      <c r="AB579" s="226"/>
      <c r="AC579" s="226"/>
      <c r="AD579" s="226"/>
      <c r="AE579" s="393"/>
      <c r="AF579" s="558" t="e">
        <f>VLOOKUP(AE579,[1]definitions_list_mag!$V$12:$W$15,2,0)</f>
        <v>#N/A</v>
      </c>
      <c r="AG579" s="394"/>
      <c r="AH579" s="226"/>
      <c r="AI579" s="257">
        <v>5</v>
      </c>
      <c r="AJ579" s="226">
        <v>2.5</v>
      </c>
      <c r="AK579" s="226">
        <v>2</v>
      </c>
      <c r="AL579" s="226" t="s">
        <v>1330</v>
      </c>
      <c r="AM579" s="226" t="s">
        <v>1331</v>
      </c>
      <c r="AN579" s="226"/>
      <c r="AO579" s="257"/>
      <c r="AP579" s="226"/>
      <c r="AQ579" s="226"/>
      <c r="AR579" s="226"/>
      <c r="AS579" s="226"/>
      <c r="AT579" s="226"/>
      <c r="AU579" s="257">
        <v>95</v>
      </c>
      <c r="AV579" s="226">
        <v>6</v>
      </c>
      <c r="AW579" s="226">
        <v>5</v>
      </c>
      <c r="AX579" s="226" t="s">
        <v>1330</v>
      </c>
      <c r="AY579" s="226" t="s">
        <v>1331</v>
      </c>
      <c r="AZ579" s="226" t="s">
        <v>1367</v>
      </c>
      <c r="BA579" s="257"/>
      <c r="BB579" s="226"/>
      <c r="BC579" s="226"/>
      <c r="BD579" s="226"/>
      <c r="BE579" s="226"/>
      <c r="BF579" s="226"/>
      <c r="BG579" s="257"/>
      <c r="BH579" s="226"/>
      <c r="BI579" s="226"/>
      <c r="BJ579" s="226"/>
      <c r="BK579" s="226"/>
      <c r="BL579" s="226"/>
      <c r="BM579" s="257"/>
      <c r="BN579" s="226"/>
      <c r="BO579" s="226"/>
      <c r="BP579" s="226"/>
      <c r="BQ579" s="226"/>
      <c r="BR579" s="226"/>
      <c r="BS579" s="226"/>
      <c r="BT579" s="226"/>
      <c r="BU579" s="226"/>
      <c r="BV579" s="226"/>
      <c r="BW579" s="226"/>
      <c r="BX579" s="226"/>
      <c r="BY579" s="257"/>
      <c r="BZ579" s="226"/>
      <c r="CA579" s="226"/>
      <c r="CB579" s="226"/>
      <c r="CC579" s="226"/>
      <c r="CD579" s="226"/>
      <c r="CE579" s="226"/>
      <c r="CF579" s="399">
        <f t="shared" si="178"/>
        <v>100</v>
      </c>
      <c r="CG579" s="259"/>
      <c r="CH579" s="559" t="s">
        <v>2143</v>
      </c>
      <c r="CI579" s="559">
        <v>75</v>
      </c>
      <c r="CJ579" s="559" t="s">
        <v>815</v>
      </c>
      <c r="CK579" s="560"/>
      <c r="CL579" s="560"/>
      <c r="CM579" s="560"/>
      <c r="CN579" s="560"/>
      <c r="CO579" s="560"/>
      <c r="CP579" s="560"/>
      <c r="CQ579" s="560"/>
      <c r="CR579" s="560"/>
      <c r="CS579" s="560"/>
      <c r="CT579" s="560"/>
      <c r="CU579" s="560"/>
      <c r="CV579" s="560"/>
      <c r="CW579" s="560"/>
      <c r="CX579" s="560"/>
      <c r="CY579" s="560"/>
      <c r="CZ579" s="560"/>
      <c r="DA579" s="560"/>
      <c r="DB579" s="560">
        <v>90</v>
      </c>
      <c r="DC579" s="566"/>
      <c r="DD579" s="560"/>
      <c r="DE579" s="560"/>
      <c r="DF579" s="560"/>
      <c r="DG579" s="560"/>
      <c r="DH579" s="560"/>
      <c r="DI579" s="560"/>
      <c r="DJ579" s="560">
        <v>10</v>
      </c>
      <c r="DK579" s="396"/>
      <c r="DL579" s="259"/>
      <c r="DM579" s="560" t="s">
        <v>696</v>
      </c>
      <c r="DN579" s="560">
        <v>7</v>
      </c>
      <c r="DO579" s="563" t="s">
        <v>1913</v>
      </c>
      <c r="DP579" s="564"/>
      <c r="DQ579" s="565"/>
      <c r="DR579" s="563" t="s">
        <v>1518</v>
      </c>
      <c r="DS579" s="565"/>
      <c r="DT579" s="543"/>
      <c r="DU579" s="566">
        <v>5</v>
      </c>
      <c r="DV579" s="566" t="s">
        <v>850</v>
      </c>
      <c r="DW579" s="400" t="e">
        <f>VLOOKUP(P579,[1]definitions_list_lookup!$K$30:$L$54,2,0)</f>
        <v>#N/A</v>
      </c>
      <c r="DX579" s="567" t="s">
        <v>1433</v>
      </c>
      <c r="DY579" s="567" t="s">
        <v>2144</v>
      </c>
      <c r="DZ579" s="155"/>
      <c r="EA579" s="155"/>
      <c r="ED579" s="229" t="s">
        <v>2517</v>
      </c>
      <c r="EE579" s="140"/>
      <c r="EG579" s="140"/>
      <c r="EI579" s="218"/>
      <c r="EJ579" s="143"/>
      <c r="EK579" s="221"/>
      <c r="EM579" s="109"/>
      <c r="EN579" s="109" t="s">
        <v>1448</v>
      </c>
      <c r="EO579" s="144">
        <v>0.5</v>
      </c>
      <c r="EP579" s="144" t="s">
        <v>2054</v>
      </c>
      <c r="EV579" s="112">
        <v>21</v>
      </c>
      <c r="EW579" s="112">
        <v>270</v>
      </c>
      <c r="EX579" s="112">
        <v>32</v>
      </c>
      <c r="EY579" s="112">
        <v>180</v>
      </c>
      <c r="EZ579" s="192">
        <f t="shared" si="185"/>
        <v>31.562858262305099</v>
      </c>
      <c r="FA579" s="192">
        <f t="shared" si="186"/>
        <v>31.562858262305099</v>
      </c>
      <c r="FB579" s="192">
        <f t="shared" si="187"/>
        <v>53.745259780160666</v>
      </c>
      <c r="FC579" s="192">
        <f t="shared" si="188"/>
        <v>121.5628582623051</v>
      </c>
      <c r="FD579" s="192">
        <f t="shared" si="189"/>
        <v>36.254740219839334</v>
      </c>
      <c r="FE579" s="193">
        <f t="shared" si="190"/>
        <v>211.5628582623051</v>
      </c>
      <c r="FF579" s="194">
        <f t="shared" si="191"/>
        <v>36.254740219839334</v>
      </c>
      <c r="FI579" s="778">
        <f t="shared" si="192"/>
        <v>0.5</v>
      </c>
      <c r="FJ579" s="779">
        <f t="shared" si="193"/>
        <v>36.254740219839334</v>
      </c>
      <c r="FK579" s="779">
        <f t="shared" si="194"/>
        <v>53.745259780160666</v>
      </c>
      <c r="FL579" s="780">
        <f t="shared" si="195"/>
        <v>0.93803174050348737</v>
      </c>
      <c r="FM579" s="169">
        <f t="shared" si="196"/>
        <v>0.80639568101556647</v>
      </c>
      <c r="FN579" s="783">
        <f t="shared" si="197"/>
        <v>0.40319784050778323</v>
      </c>
    </row>
    <row r="580" spans="1:1038" s="398" customFormat="1" ht="18" customHeight="1">
      <c r="A580" s="389" t="s">
        <v>2065</v>
      </c>
      <c r="B580" s="226" t="s">
        <v>1647</v>
      </c>
      <c r="C580" s="226"/>
      <c r="D580" s="226" t="s">
        <v>1279</v>
      </c>
      <c r="E580" s="226">
        <v>78</v>
      </c>
      <c r="F580" s="226">
        <v>2</v>
      </c>
      <c r="G580" s="558" t="str">
        <f t="shared" si="220"/>
        <v>78-2</v>
      </c>
      <c r="H580" s="226">
        <v>20.5</v>
      </c>
      <c r="I580" s="546">
        <v>63</v>
      </c>
      <c r="J580" s="544">
        <f t="shared" si="177"/>
        <v>0</v>
      </c>
      <c r="K580" s="545" t="b">
        <f>IF(J583=1,IF(((VLOOKUP($G580,[1]Depth_Lookup!A$3:J$410,9,FALSE))-(I580/100))=0,"Good",IF(((VLOOKUP($G580,[1]Depth_Lookup!$A$3:$J$550,9,FALSE))-(I580/100))&gt;0,"Too Short","Too Long")))</f>
        <v>0</v>
      </c>
      <c r="L580" s="171">
        <f>(VLOOKUP($G580,Depth_Lookup!$A$3:$J$410,10,FALSE))+(H580/100)</f>
        <v>195.57000000000002</v>
      </c>
      <c r="M580" s="171">
        <f>(VLOOKUP($G580,Depth_Lookup!$A$3:$J$410,10,FALSE))+(I580/100)</f>
        <v>195.995</v>
      </c>
      <c r="N580" s="232" t="s">
        <v>2133</v>
      </c>
      <c r="O580" s="226">
        <v>1</v>
      </c>
      <c r="P580" s="226" t="s">
        <v>853</v>
      </c>
      <c r="Q580" s="226" t="s">
        <v>125</v>
      </c>
      <c r="R580" s="391" t="str">
        <f t="shared" si="175"/>
        <v>SerpentinizedHarzburgite</v>
      </c>
      <c r="S580" s="226" t="s">
        <v>98</v>
      </c>
      <c r="T580" s="226" t="s">
        <v>700</v>
      </c>
      <c r="U580" s="226"/>
      <c r="V580" s="226"/>
      <c r="W580" s="226" t="s">
        <v>102</v>
      </c>
      <c r="X580" s="391">
        <f>VLOOKUP(W580,[1]definitions_list_lookup!A$13:B$19,2,0)</f>
        <v>5</v>
      </c>
      <c r="Y580" s="226" t="s">
        <v>90</v>
      </c>
      <c r="Z580" s="226" t="s">
        <v>91</v>
      </c>
      <c r="AA580" s="226" t="s">
        <v>1685</v>
      </c>
      <c r="AB580" s="226"/>
      <c r="AC580" s="226"/>
      <c r="AD580" s="226"/>
      <c r="AE580" s="393"/>
      <c r="AF580" s="558" t="e">
        <f>VLOOKUP(AE580,[1]definitions_list_mag!$V$12:$W$15,2,0)</f>
        <v>#N/A</v>
      </c>
      <c r="AG580" s="394"/>
      <c r="AH580" s="226"/>
      <c r="AI580" s="257">
        <v>69</v>
      </c>
      <c r="AJ580" s="226"/>
      <c r="AK580" s="226"/>
      <c r="AL580" s="226"/>
      <c r="AM580" s="226"/>
      <c r="AN580" s="226"/>
      <c r="AO580" s="257"/>
      <c r="AP580" s="226"/>
      <c r="AQ580" s="226"/>
      <c r="AR580" s="226"/>
      <c r="AS580" s="226"/>
      <c r="AT580" s="226"/>
      <c r="AU580" s="257"/>
      <c r="AV580" s="226"/>
      <c r="AW580" s="226"/>
      <c r="AX580" s="226"/>
      <c r="AY580" s="226"/>
      <c r="AZ580" s="226"/>
      <c r="BA580" s="257">
        <v>30</v>
      </c>
      <c r="BB580" s="226">
        <v>7</v>
      </c>
      <c r="BC580" s="226">
        <v>6</v>
      </c>
      <c r="BD580" s="226" t="s">
        <v>118</v>
      </c>
      <c r="BE580" s="226" t="s">
        <v>103</v>
      </c>
      <c r="BF580" s="226"/>
      <c r="BG580" s="257"/>
      <c r="BH580" s="226"/>
      <c r="BI580" s="226"/>
      <c r="BJ580" s="226"/>
      <c r="BK580" s="226"/>
      <c r="BL580" s="226"/>
      <c r="BM580" s="257">
        <v>1</v>
      </c>
      <c r="BN580" s="226">
        <v>1.3</v>
      </c>
      <c r="BO580" s="226">
        <v>0.6</v>
      </c>
      <c r="BP580" s="226" t="s">
        <v>1330</v>
      </c>
      <c r="BQ580" s="226" t="s">
        <v>1331</v>
      </c>
      <c r="BR580" s="226"/>
      <c r="BS580" s="226"/>
      <c r="BT580" s="226"/>
      <c r="BU580" s="226"/>
      <c r="BV580" s="226"/>
      <c r="BW580" s="226"/>
      <c r="BX580" s="226"/>
      <c r="BY580" s="257"/>
      <c r="BZ580" s="226"/>
      <c r="CA580" s="226"/>
      <c r="CB580" s="226"/>
      <c r="CC580" s="226"/>
      <c r="CD580" s="226"/>
      <c r="CE580" s="226" t="s">
        <v>2145</v>
      </c>
      <c r="CF580" s="399">
        <f t="shared" si="178"/>
        <v>100</v>
      </c>
      <c r="CG580" s="259"/>
      <c r="CH580" s="559" t="s">
        <v>2137</v>
      </c>
      <c r="CI580" s="559">
        <v>90</v>
      </c>
      <c r="CJ580" s="559" t="s">
        <v>514</v>
      </c>
      <c r="CK580" s="560" t="s">
        <v>2109</v>
      </c>
      <c r="CL580" s="560"/>
      <c r="CM580" s="560"/>
      <c r="CN580" s="560"/>
      <c r="CO580" s="560"/>
      <c r="CP580" s="560"/>
      <c r="CQ580" s="560"/>
      <c r="CR580" s="560"/>
      <c r="CS580" s="560"/>
      <c r="CT580" s="560"/>
      <c r="CU580" s="560"/>
      <c r="CV580" s="560"/>
      <c r="CW580" s="560"/>
      <c r="CX580" s="560"/>
      <c r="CY580" s="560"/>
      <c r="CZ580" s="560"/>
      <c r="DA580" s="560"/>
      <c r="DB580" s="560">
        <v>87</v>
      </c>
      <c r="DC580" s="566">
        <v>12</v>
      </c>
      <c r="DD580" s="560"/>
      <c r="DE580" s="560"/>
      <c r="DF580" s="560"/>
      <c r="DG580" s="560"/>
      <c r="DH580" s="560"/>
      <c r="DI580" s="560"/>
      <c r="DJ580" s="560">
        <v>1</v>
      </c>
      <c r="DK580" s="396"/>
      <c r="DL580" s="259"/>
      <c r="DM580" s="560"/>
      <c r="DN580" s="560"/>
      <c r="DO580" s="563"/>
      <c r="DP580" s="564"/>
      <c r="DQ580" s="565"/>
      <c r="DR580" s="563"/>
      <c r="DS580" s="565"/>
      <c r="DT580" s="543"/>
      <c r="DU580" s="566"/>
      <c r="DV580" s="566"/>
      <c r="DW580" s="400" t="e">
        <f>VLOOKUP(P580,[1]definitions_list_lookup!$K$30:$L$54,2,0)</f>
        <v>#N/A</v>
      </c>
      <c r="DX580" s="567" t="s">
        <v>2111</v>
      </c>
      <c r="DY580" s="567" t="s">
        <v>2146</v>
      </c>
      <c r="DZ580" s="155"/>
      <c r="EA580" s="155"/>
      <c r="EB580" s="256"/>
      <c r="EC580" s="104"/>
      <c r="ED580" s="229" t="s">
        <v>2517</v>
      </c>
      <c r="EE580" s="401"/>
      <c r="EF580" s="402"/>
      <c r="EG580" s="401"/>
      <c r="EH580" s="403"/>
      <c r="EI580" s="404"/>
      <c r="EJ580" s="405"/>
      <c r="EK580" s="406"/>
      <c r="EL580" s="401"/>
      <c r="EM580" s="403"/>
      <c r="EN580" s="403" t="s">
        <v>1448</v>
      </c>
      <c r="EO580" s="407"/>
      <c r="EP580" s="407"/>
      <c r="EQ580" s="407"/>
      <c r="ER580" s="407"/>
      <c r="ES580" s="407"/>
      <c r="ET580" s="407"/>
      <c r="EU580" s="407"/>
      <c r="EV580" s="112">
        <v>21</v>
      </c>
      <c r="EW580" s="112">
        <v>270</v>
      </c>
      <c r="EX580" s="112">
        <v>32</v>
      </c>
      <c r="EY580" s="112">
        <v>180</v>
      </c>
      <c r="EZ580" s="192">
        <f t="shared" ref="EZ580:EZ643" si="239">+(IF($EW580&lt;$EY580,((MIN($EY580,$EW580)+(DEGREES(ATAN((TAN(RADIANS($EX580))/((TAN(RADIANS($EV580))*SIN(RADIANS(ABS($EW580-$EY580))))))-(COS(RADIANS(ABS($EW580-$EY580)))/SIN(RADIANS(ABS($EW580-$EY580)))))))-180)),((MAX($EY580,$EW580)-(DEGREES(ATAN((TAN(RADIANS($EX580))/((TAN(RADIANS($EV580))*SIN(RADIANS(ABS($EW580-$EY580))))))-(COS(RADIANS(ABS($EW580-$EY580)))/SIN(RADIANS(ABS($EW580-$EY580)))))))-180))))</f>
        <v>31.562858262305099</v>
      </c>
      <c r="FA580" s="192">
        <f t="shared" ref="FA580:FA643" si="240">IF($EZ580&gt;0,$EZ580,360+$EZ580)</f>
        <v>31.562858262305099</v>
      </c>
      <c r="FB580" s="192">
        <f t="shared" ref="FB580:FB643" si="241">+ABS(DEGREES(ATAN((COS(RADIANS(ABS($EZ580+180-(IF($EW580&gt;$EY580,MAX($EX580,$EW580),MIN($EW580,$EY580))))))/(TAN(RADIANS($EV580)))))))</f>
        <v>53.745259780160666</v>
      </c>
      <c r="FC580" s="192">
        <f t="shared" ref="FC580:FC643" si="242">+IF(($EZ580+90)&gt;0,$EZ580+90,$EZ580+450)</f>
        <v>121.5628582623051</v>
      </c>
      <c r="FD580" s="192">
        <f t="shared" ref="FD580:FD643" si="243">-$FB580+90</f>
        <v>36.254740219839334</v>
      </c>
      <c r="FE580" s="193">
        <f t="shared" ref="FE580:FE643" si="244">IF(($FA580&lt;180),$FA580+180,$FA580-180)</f>
        <v>211.5628582623051</v>
      </c>
      <c r="FF580" s="194">
        <f t="shared" ref="FF580:FF643" si="245">-$FB580+90</f>
        <v>36.254740219839334</v>
      </c>
      <c r="FG580" s="401"/>
      <c r="FH580" s="403"/>
      <c r="FI580" s="778">
        <f t="shared" si="192"/>
        <v>0</v>
      </c>
      <c r="FJ580" s="779">
        <f t="shared" si="193"/>
        <v>36.254740219839334</v>
      </c>
      <c r="FK580" s="779">
        <f t="shared" si="194"/>
        <v>53.745259780160666</v>
      </c>
      <c r="FL580" s="780">
        <f t="shared" si="195"/>
        <v>0.93803174050348737</v>
      </c>
      <c r="FM580" s="169">
        <f t="shared" si="196"/>
        <v>0.80639568101556647</v>
      </c>
      <c r="FN580" s="783">
        <f t="shared" si="197"/>
        <v>0</v>
      </c>
      <c r="FO580" s="226"/>
      <c r="FP580" s="226"/>
      <c r="FQ580" s="226"/>
      <c r="FR580" s="226"/>
      <c r="FS580" s="226"/>
      <c r="FT580" s="226"/>
      <c r="FU580" s="226"/>
      <c r="FV580" s="226"/>
      <c r="FW580" s="226"/>
      <c r="FX580" s="226"/>
      <c r="FY580" s="226"/>
      <c r="FZ580" s="226"/>
      <c r="GA580" s="226"/>
      <c r="GB580" s="226"/>
      <c r="GC580" s="226"/>
      <c r="GD580" s="226"/>
      <c r="GE580" s="226"/>
      <c r="GF580" s="226"/>
      <c r="GG580" s="226"/>
      <c r="GH580" s="226"/>
      <c r="GI580" s="226"/>
      <c r="GJ580" s="226"/>
      <c r="GK580" s="226"/>
      <c r="GL580" s="226"/>
      <c r="GM580" s="226"/>
      <c r="GN580" s="226"/>
      <c r="GO580" s="226"/>
      <c r="GP580" s="226"/>
      <c r="GQ580" s="226"/>
      <c r="GR580" s="226"/>
      <c r="GS580" s="226"/>
      <c r="GT580" s="226"/>
      <c r="GU580" s="226"/>
      <c r="GV580" s="226"/>
      <c r="GW580" s="226"/>
      <c r="GX580" s="226"/>
      <c r="GY580" s="226"/>
      <c r="GZ580" s="226"/>
      <c r="HA580" s="226"/>
      <c r="HB580" s="226"/>
      <c r="HC580" s="226"/>
      <c r="HD580" s="226"/>
      <c r="HE580" s="226"/>
      <c r="HF580" s="226"/>
      <c r="HG580" s="226"/>
      <c r="HH580" s="226"/>
      <c r="HI580" s="226"/>
      <c r="HJ580" s="226"/>
      <c r="HK580" s="226"/>
      <c r="HL580" s="226"/>
      <c r="HM580" s="226"/>
      <c r="HN580" s="226"/>
      <c r="HO580" s="226"/>
      <c r="HP580" s="226"/>
      <c r="HQ580" s="226"/>
      <c r="HR580" s="226"/>
      <c r="HS580" s="226"/>
      <c r="HT580" s="226"/>
      <c r="HU580" s="226"/>
      <c r="HV580" s="226"/>
      <c r="HW580" s="226"/>
      <c r="HX580" s="226"/>
      <c r="HY580" s="226"/>
      <c r="HZ580" s="226"/>
      <c r="IA580" s="226"/>
      <c r="IB580" s="226"/>
      <c r="IC580" s="226"/>
      <c r="ID580" s="226"/>
      <c r="IE580" s="226"/>
      <c r="IF580" s="226"/>
      <c r="IG580" s="226"/>
      <c r="IH580" s="226"/>
      <c r="II580" s="226"/>
      <c r="IJ580" s="226"/>
      <c r="IK580" s="226"/>
      <c r="IL580" s="226"/>
      <c r="IM580" s="226"/>
      <c r="IN580" s="226"/>
      <c r="IO580" s="226"/>
      <c r="IP580" s="226"/>
      <c r="IQ580" s="226"/>
      <c r="IR580" s="226"/>
      <c r="IS580" s="226"/>
      <c r="IT580" s="226"/>
      <c r="IU580" s="226"/>
      <c r="IV580" s="226"/>
      <c r="IW580" s="226"/>
      <c r="IX580" s="226"/>
      <c r="IY580" s="226"/>
      <c r="IZ580" s="226"/>
      <c r="JA580" s="226"/>
      <c r="JB580" s="226"/>
      <c r="JC580" s="226"/>
      <c r="JD580" s="226"/>
      <c r="JE580" s="226"/>
      <c r="JF580" s="226"/>
      <c r="JG580" s="226"/>
      <c r="JH580" s="226"/>
      <c r="JI580" s="226"/>
      <c r="JJ580" s="226"/>
      <c r="JK580" s="226"/>
      <c r="JL580" s="226"/>
      <c r="JM580" s="226"/>
      <c r="JN580" s="226"/>
      <c r="JO580" s="226"/>
      <c r="JP580" s="226"/>
      <c r="JQ580" s="226"/>
      <c r="JR580" s="226"/>
      <c r="JS580" s="226"/>
      <c r="JT580" s="226"/>
      <c r="JU580" s="226"/>
      <c r="JV580" s="226"/>
      <c r="JW580" s="226"/>
      <c r="JX580" s="226"/>
      <c r="JY580" s="226"/>
      <c r="JZ580" s="226"/>
      <c r="KA580" s="226"/>
      <c r="KB580" s="226"/>
      <c r="KC580" s="226"/>
      <c r="KD580" s="226"/>
      <c r="KE580" s="226"/>
      <c r="KF580" s="226"/>
      <c r="KG580" s="226"/>
      <c r="KH580" s="226"/>
      <c r="KI580" s="226"/>
      <c r="KJ580" s="226"/>
      <c r="KK580" s="226"/>
      <c r="KL580" s="226"/>
      <c r="KM580" s="226"/>
      <c r="KN580" s="226"/>
      <c r="KO580" s="226"/>
      <c r="KP580" s="226"/>
      <c r="KQ580" s="226"/>
      <c r="KR580" s="226"/>
      <c r="KS580" s="226"/>
      <c r="KT580" s="226"/>
      <c r="KU580" s="226"/>
      <c r="KV580" s="226"/>
      <c r="KW580" s="226"/>
      <c r="KX580" s="226"/>
      <c r="KY580" s="226"/>
      <c r="KZ580" s="226"/>
      <c r="LA580" s="226"/>
      <c r="LB580" s="226"/>
      <c r="LC580" s="226"/>
      <c r="LD580" s="226"/>
      <c r="LE580" s="226"/>
      <c r="LF580" s="226"/>
      <c r="LG580" s="226"/>
      <c r="LH580" s="226"/>
      <c r="LI580" s="226"/>
      <c r="LJ580" s="226"/>
      <c r="LK580" s="226"/>
      <c r="LL580" s="226"/>
      <c r="LM580" s="226"/>
      <c r="LN580" s="226"/>
      <c r="LO580" s="226"/>
      <c r="LP580" s="226"/>
      <c r="LQ580" s="226"/>
      <c r="LR580" s="226"/>
      <c r="LS580" s="226"/>
      <c r="LT580" s="226"/>
      <c r="LU580" s="226"/>
      <c r="LV580" s="226"/>
      <c r="LW580" s="226"/>
      <c r="LX580" s="226"/>
      <c r="LY580" s="226"/>
      <c r="LZ580" s="226"/>
      <c r="MA580" s="226"/>
      <c r="MB580" s="226"/>
      <c r="MC580" s="226"/>
      <c r="MD580" s="226"/>
      <c r="ME580" s="226"/>
      <c r="MF580" s="226"/>
      <c r="MG580" s="226"/>
      <c r="MH580" s="226"/>
      <c r="MI580" s="226"/>
      <c r="MJ580" s="226"/>
      <c r="MK580" s="226"/>
      <c r="ML580" s="226"/>
      <c r="MM580" s="226"/>
      <c r="MN580" s="226"/>
      <c r="MO580" s="226"/>
      <c r="MP580" s="226"/>
      <c r="MQ580" s="226"/>
      <c r="MR580" s="226"/>
      <c r="MS580" s="226"/>
      <c r="MT580" s="226"/>
      <c r="MU580" s="226"/>
      <c r="MV580" s="226"/>
      <c r="MW580" s="226"/>
      <c r="MX580" s="226"/>
      <c r="MY580" s="226"/>
      <c r="MZ580" s="226"/>
      <c r="NA580" s="226"/>
      <c r="NB580" s="226"/>
      <c r="NC580" s="226"/>
      <c r="ND580" s="226"/>
      <c r="NE580" s="226"/>
      <c r="NF580" s="226"/>
      <c r="NG580" s="226"/>
      <c r="NH580" s="226"/>
      <c r="NI580" s="226"/>
      <c r="NJ580" s="226"/>
      <c r="NK580" s="226"/>
      <c r="NL580" s="226"/>
      <c r="NM580" s="226"/>
      <c r="NN580" s="226"/>
      <c r="NO580" s="226"/>
      <c r="NP580" s="226"/>
      <c r="NQ580" s="226"/>
      <c r="NR580" s="226"/>
      <c r="NS580" s="226"/>
      <c r="NT580" s="226"/>
      <c r="NU580" s="226"/>
      <c r="NV580" s="226"/>
      <c r="NW580" s="226"/>
      <c r="NX580" s="226"/>
      <c r="NY580" s="226"/>
      <c r="NZ580" s="226"/>
      <c r="OA580" s="226"/>
      <c r="OB580" s="226"/>
      <c r="OC580" s="226"/>
      <c r="OD580" s="226"/>
      <c r="OE580" s="226"/>
      <c r="OF580" s="226"/>
      <c r="OG580" s="226"/>
      <c r="OH580" s="226"/>
      <c r="OI580" s="226"/>
      <c r="OJ580" s="226"/>
      <c r="OK580" s="226"/>
      <c r="OL580" s="226"/>
      <c r="OM580" s="226"/>
      <c r="ON580" s="226"/>
      <c r="OO580" s="226"/>
      <c r="OP580" s="226"/>
      <c r="OQ580" s="226"/>
      <c r="OR580" s="226"/>
      <c r="OS580" s="226"/>
      <c r="OT580" s="226"/>
      <c r="OU580" s="226"/>
      <c r="OV580" s="226"/>
      <c r="OW580" s="226"/>
      <c r="OX580" s="226"/>
      <c r="OY580" s="226"/>
      <c r="OZ580" s="226"/>
      <c r="PA580" s="226"/>
      <c r="PB580" s="226"/>
      <c r="PC580" s="226"/>
      <c r="PD580" s="226"/>
      <c r="PE580" s="226"/>
      <c r="PF580" s="226"/>
      <c r="PG580" s="226"/>
      <c r="PH580" s="226"/>
      <c r="PI580" s="226"/>
      <c r="PJ580" s="226"/>
      <c r="PK580" s="226"/>
      <c r="PL580" s="226"/>
      <c r="PM580" s="226"/>
      <c r="PN580" s="226"/>
      <c r="PO580" s="226"/>
      <c r="PP580" s="226"/>
      <c r="PQ580" s="226"/>
      <c r="PR580" s="226"/>
      <c r="PS580" s="226"/>
      <c r="PT580" s="226"/>
      <c r="PU580" s="226"/>
      <c r="PV580" s="226"/>
      <c r="PW580" s="226"/>
      <c r="PX580" s="226"/>
      <c r="PY580" s="226"/>
      <c r="PZ580" s="226"/>
      <c r="QA580" s="226"/>
      <c r="QB580" s="226"/>
      <c r="QC580" s="226"/>
      <c r="QD580" s="226"/>
      <c r="QE580" s="226"/>
      <c r="QF580" s="226"/>
      <c r="QG580" s="226"/>
      <c r="QH580" s="226"/>
      <c r="QI580" s="226"/>
      <c r="QJ580" s="226"/>
      <c r="QK580" s="226"/>
      <c r="QL580" s="226"/>
      <c r="QM580" s="226"/>
      <c r="QN580" s="226"/>
      <c r="QO580" s="226"/>
      <c r="QP580" s="226"/>
      <c r="QQ580" s="226"/>
      <c r="QR580" s="226"/>
      <c r="QS580" s="226"/>
      <c r="QT580" s="226"/>
      <c r="QU580" s="226"/>
      <c r="QV580" s="226"/>
      <c r="QW580" s="226"/>
      <c r="QX580" s="226"/>
      <c r="QY580" s="226"/>
      <c r="QZ580" s="226"/>
      <c r="RA580" s="226"/>
      <c r="RB580" s="226"/>
      <c r="RC580" s="226"/>
      <c r="RD580" s="226"/>
      <c r="RE580" s="226"/>
      <c r="RF580" s="226"/>
      <c r="RG580" s="226"/>
      <c r="RH580" s="226"/>
      <c r="RI580" s="226"/>
      <c r="RJ580" s="226"/>
      <c r="RK580" s="226"/>
      <c r="RL580" s="226"/>
      <c r="RM580" s="226"/>
      <c r="RN580" s="226"/>
      <c r="RO580" s="226"/>
      <c r="RP580" s="226"/>
      <c r="RQ580" s="226"/>
      <c r="RR580" s="226"/>
      <c r="RS580" s="226"/>
      <c r="RT580" s="226"/>
      <c r="RU580" s="226"/>
      <c r="RV580" s="226"/>
      <c r="RW580" s="226"/>
      <c r="RX580" s="226"/>
      <c r="RY580" s="226"/>
      <c r="RZ580" s="226"/>
      <c r="SA580" s="226"/>
      <c r="SB580" s="226"/>
      <c r="SC580" s="226"/>
      <c r="SD580" s="226"/>
      <c r="SE580" s="226"/>
      <c r="SF580" s="226"/>
      <c r="SG580" s="226"/>
      <c r="SH580" s="226"/>
      <c r="SI580" s="226"/>
      <c r="SJ580" s="226"/>
      <c r="SK580" s="226"/>
      <c r="SL580" s="226"/>
      <c r="SM580" s="226"/>
      <c r="SN580" s="226"/>
      <c r="SO580" s="226"/>
      <c r="SP580" s="226"/>
      <c r="SQ580" s="226"/>
      <c r="SR580" s="226"/>
      <c r="SS580" s="226"/>
      <c r="ST580" s="226"/>
      <c r="SU580" s="226"/>
      <c r="SV580" s="226"/>
      <c r="SW580" s="226"/>
      <c r="SX580" s="226"/>
      <c r="SY580" s="226"/>
      <c r="SZ580" s="226"/>
      <c r="TA580" s="226"/>
      <c r="TB580" s="226"/>
      <c r="TC580" s="226"/>
      <c r="TD580" s="226"/>
      <c r="TE580" s="226"/>
      <c r="TF580" s="226"/>
      <c r="TG580" s="226"/>
      <c r="TH580" s="226"/>
      <c r="TI580" s="226"/>
      <c r="TJ580" s="226"/>
      <c r="TK580" s="226"/>
      <c r="TL580" s="226"/>
      <c r="TM580" s="226"/>
      <c r="TN580" s="226"/>
      <c r="TO580" s="226"/>
      <c r="TP580" s="226"/>
      <c r="TQ580" s="226"/>
      <c r="TR580" s="226"/>
      <c r="TS580" s="226"/>
      <c r="TT580" s="226"/>
      <c r="TU580" s="226"/>
      <c r="TV580" s="226"/>
      <c r="TW580" s="226"/>
      <c r="TX580" s="226"/>
      <c r="TY580" s="226"/>
      <c r="TZ580" s="226"/>
      <c r="UA580" s="226"/>
      <c r="UB580" s="226"/>
      <c r="UC580" s="226"/>
      <c r="UD580" s="226"/>
      <c r="UE580" s="226"/>
      <c r="UF580" s="226"/>
      <c r="UG580" s="226"/>
      <c r="UH580" s="226"/>
      <c r="UI580" s="226"/>
      <c r="UJ580" s="226"/>
      <c r="UK580" s="226"/>
      <c r="UL580" s="226"/>
      <c r="UM580" s="226"/>
      <c r="UN580" s="226"/>
      <c r="UO580" s="226"/>
      <c r="UP580" s="226"/>
      <c r="UQ580" s="226"/>
      <c r="UR580" s="226"/>
      <c r="US580" s="226"/>
      <c r="UT580" s="226"/>
      <c r="UU580" s="226"/>
      <c r="UV580" s="226"/>
      <c r="UW580" s="226"/>
      <c r="UX580" s="226"/>
      <c r="UY580" s="226"/>
      <c r="UZ580" s="226"/>
      <c r="VA580" s="226"/>
      <c r="VB580" s="226"/>
      <c r="VC580" s="226"/>
      <c r="VD580" s="226"/>
      <c r="VE580" s="226"/>
      <c r="VF580" s="226"/>
      <c r="VG580" s="226"/>
      <c r="VH580" s="226"/>
      <c r="VI580" s="226"/>
      <c r="VJ580" s="226"/>
      <c r="VK580" s="226"/>
      <c r="VL580" s="226"/>
      <c r="VM580" s="226"/>
      <c r="VN580" s="226"/>
      <c r="VO580" s="226"/>
      <c r="VP580" s="226"/>
      <c r="VQ580" s="226"/>
      <c r="VR580" s="226"/>
      <c r="VS580" s="226"/>
      <c r="VT580" s="226"/>
      <c r="VU580" s="226"/>
      <c r="VV580" s="226"/>
      <c r="VW580" s="226"/>
      <c r="VX580" s="226"/>
      <c r="VY580" s="226"/>
      <c r="VZ580" s="226"/>
      <c r="WA580" s="226"/>
      <c r="WB580" s="226"/>
      <c r="WC580" s="226"/>
      <c r="WD580" s="226"/>
      <c r="WE580" s="226"/>
      <c r="WF580" s="226"/>
      <c r="WG580" s="226"/>
      <c r="WH580" s="226"/>
      <c r="WI580" s="226"/>
      <c r="WJ580" s="226"/>
      <c r="WK580" s="226"/>
      <c r="WL580" s="226"/>
      <c r="WM580" s="226"/>
      <c r="WN580" s="226"/>
      <c r="WO580" s="226"/>
      <c r="WP580" s="226"/>
      <c r="WQ580" s="226"/>
      <c r="WR580" s="226"/>
      <c r="WS580" s="226"/>
      <c r="WT580" s="226"/>
      <c r="WU580" s="226"/>
      <c r="WV580" s="226"/>
      <c r="WW580" s="226"/>
      <c r="WX580" s="226"/>
      <c r="WY580" s="226"/>
      <c r="WZ580" s="226"/>
      <c r="XA580" s="226"/>
      <c r="XB580" s="226"/>
      <c r="XC580" s="226"/>
      <c r="XD580" s="226"/>
      <c r="XE580" s="226"/>
      <c r="XF580" s="226"/>
      <c r="XG580" s="226"/>
      <c r="XH580" s="226"/>
      <c r="XI580" s="226"/>
      <c r="XJ580" s="226"/>
      <c r="XK580" s="226"/>
      <c r="XL580" s="226"/>
      <c r="XM580" s="226"/>
      <c r="XN580" s="226"/>
      <c r="XO580" s="226"/>
      <c r="XP580" s="226"/>
      <c r="XQ580" s="226"/>
      <c r="XR580" s="226"/>
      <c r="XS580" s="226"/>
      <c r="XT580" s="226"/>
      <c r="XU580" s="226"/>
      <c r="XV580" s="226"/>
      <c r="XW580" s="226"/>
      <c r="XX580" s="226"/>
      <c r="XY580" s="226"/>
      <c r="XZ580" s="226"/>
      <c r="YA580" s="226"/>
      <c r="YB580" s="226"/>
      <c r="YC580" s="226"/>
      <c r="YD580" s="226"/>
      <c r="YE580" s="226"/>
      <c r="YF580" s="226"/>
      <c r="YG580" s="226"/>
      <c r="YH580" s="226"/>
      <c r="YI580" s="226"/>
      <c r="YJ580" s="226"/>
      <c r="YK580" s="226"/>
      <c r="YL580" s="226"/>
      <c r="YM580" s="226"/>
      <c r="YN580" s="226"/>
      <c r="YO580" s="226"/>
      <c r="YP580" s="226"/>
      <c r="YQ580" s="226"/>
      <c r="YR580" s="226"/>
      <c r="YS580" s="226"/>
      <c r="YT580" s="226"/>
      <c r="YU580" s="226"/>
      <c r="YV580" s="226"/>
      <c r="YW580" s="226"/>
      <c r="YX580" s="226"/>
      <c r="YY580" s="226"/>
      <c r="YZ580" s="226"/>
      <c r="ZA580" s="226"/>
      <c r="ZB580" s="226"/>
      <c r="ZC580" s="226"/>
      <c r="ZD580" s="226"/>
      <c r="ZE580" s="226"/>
      <c r="ZF580" s="226"/>
      <c r="ZG580" s="226"/>
      <c r="ZH580" s="226"/>
      <c r="ZI580" s="226"/>
      <c r="ZJ580" s="226"/>
      <c r="ZK580" s="226"/>
      <c r="ZL580" s="226"/>
      <c r="ZM580" s="226"/>
      <c r="ZN580" s="226"/>
      <c r="ZO580" s="226"/>
      <c r="ZP580" s="226"/>
      <c r="ZQ580" s="226"/>
      <c r="ZR580" s="226"/>
      <c r="ZS580" s="226"/>
      <c r="ZT580" s="226"/>
      <c r="ZU580" s="226"/>
      <c r="ZV580" s="226"/>
      <c r="ZW580" s="226"/>
      <c r="ZX580" s="226"/>
      <c r="ZY580" s="226"/>
      <c r="ZZ580" s="226"/>
      <c r="AAA580" s="226"/>
      <c r="AAB580" s="226"/>
      <c r="AAC580" s="226"/>
      <c r="AAD580" s="226"/>
      <c r="AAE580" s="226"/>
      <c r="AAF580" s="226"/>
      <c r="AAG580" s="226"/>
      <c r="AAH580" s="226"/>
      <c r="AAI580" s="226"/>
      <c r="AAJ580" s="226"/>
      <c r="AAK580" s="226"/>
      <c r="AAL580" s="226"/>
      <c r="AAM580" s="226"/>
      <c r="AAN580" s="226"/>
      <c r="AAO580" s="226"/>
      <c r="AAP580" s="226"/>
      <c r="AAQ580" s="226"/>
      <c r="AAR580" s="226"/>
      <c r="AAS580" s="226"/>
      <c r="AAT580" s="226"/>
      <c r="AAU580" s="226"/>
      <c r="AAV580" s="226"/>
      <c r="AAW580" s="226"/>
      <c r="AAX580" s="226"/>
      <c r="AAY580" s="226"/>
      <c r="AAZ580" s="226"/>
      <c r="ABA580" s="226"/>
      <c r="ABB580" s="226"/>
      <c r="ABC580" s="226"/>
      <c r="ABD580" s="226"/>
      <c r="ABE580" s="226"/>
      <c r="ABF580" s="226"/>
      <c r="ABG580" s="226"/>
      <c r="ABH580" s="226"/>
      <c r="ABI580" s="226"/>
      <c r="ABJ580" s="226"/>
      <c r="ABK580" s="226"/>
      <c r="ABL580" s="226"/>
      <c r="ABM580" s="226"/>
      <c r="ABN580" s="226"/>
      <c r="ABO580" s="226"/>
      <c r="ABP580" s="226"/>
      <c r="ABQ580" s="226"/>
      <c r="ABR580" s="226"/>
      <c r="ABS580" s="226"/>
      <c r="ABT580" s="226"/>
      <c r="ABU580" s="226"/>
      <c r="ABV580" s="226"/>
      <c r="ABW580" s="226"/>
      <c r="ABX580" s="226"/>
      <c r="ABY580" s="226"/>
      <c r="ABZ580" s="226"/>
      <c r="ACA580" s="226"/>
      <c r="ACB580" s="226"/>
      <c r="ACC580" s="226"/>
      <c r="ACD580" s="226"/>
      <c r="ACE580" s="226"/>
      <c r="ACF580" s="226"/>
      <c r="ACG580" s="226"/>
      <c r="ACH580" s="226"/>
      <c r="ACI580" s="226"/>
      <c r="ACJ580" s="226"/>
      <c r="ACK580" s="226"/>
      <c r="ACL580" s="226"/>
      <c r="ACM580" s="226"/>
      <c r="ACN580" s="226"/>
      <c r="ACO580" s="226"/>
      <c r="ACP580" s="226"/>
      <c r="ACQ580" s="226"/>
      <c r="ACR580" s="226"/>
      <c r="ACS580" s="226"/>
      <c r="ACT580" s="226"/>
      <c r="ACU580" s="226"/>
      <c r="ACV580" s="226"/>
      <c r="ACW580" s="226"/>
      <c r="ACX580" s="226"/>
      <c r="ACY580" s="226"/>
      <c r="ACZ580" s="226"/>
      <c r="ADA580" s="226"/>
      <c r="ADB580" s="226"/>
      <c r="ADC580" s="226"/>
      <c r="ADD580" s="226"/>
      <c r="ADE580" s="226"/>
      <c r="ADF580" s="226"/>
      <c r="ADG580" s="226"/>
      <c r="ADH580" s="226"/>
      <c r="ADI580" s="226"/>
      <c r="ADJ580" s="226"/>
      <c r="ADK580" s="226"/>
      <c r="ADL580" s="226"/>
      <c r="ADM580" s="226"/>
      <c r="ADN580" s="226"/>
      <c r="ADO580" s="226"/>
      <c r="ADP580" s="226"/>
      <c r="ADQ580" s="226"/>
      <c r="ADR580" s="226"/>
      <c r="ADS580" s="226"/>
      <c r="ADT580" s="226"/>
      <c r="ADU580" s="226"/>
      <c r="ADV580" s="226"/>
      <c r="ADW580" s="226"/>
      <c r="ADX580" s="226"/>
      <c r="ADY580" s="226"/>
      <c r="ADZ580" s="226"/>
      <c r="AEA580" s="226"/>
      <c r="AEB580" s="226"/>
      <c r="AEC580" s="226"/>
      <c r="AED580" s="226"/>
      <c r="AEE580" s="226"/>
      <c r="AEF580" s="226"/>
      <c r="AEG580" s="226"/>
      <c r="AEH580" s="226"/>
      <c r="AEI580" s="226"/>
      <c r="AEJ580" s="226"/>
      <c r="AEK580" s="226"/>
      <c r="AEL580" s="226"/>
      <c r="AEM580" s="226"/>
      <c r="AEN580" s="226"/>
      <c r="AEO580" s="226"/>
      <c r="AEP580" s="226"/>
      <c r="AEQ580" s="226"/>
      <c r="AER580" s="226"/>
      <c r="AES580" s="226"/>
      <c r="AET580" s="226"/>
      <c r="AEU580" s="226"/>
      <c r="AEV580" s="226"/>
      <c r="AEW580" s="226"/>
      <c r="AEX580" s="226"/>
      <c r="AEY580" s="226"/>
      <c r="AEZ580" s="226"/>
      <c r="AFA580" s="226"/>
      <c r="AFB580" s="226"/>
      <c r="AFC580" s="226"/>
      <c r="AFD580" s="226"/>
      <c r="AFE580" s="226"/>
      <c r="AFF580" s="226"/>
      <c r="AFG580" s="226"/>
      <c r="AFH580" s="226"/>
      <c r="AFI580" s="226"/>
      <c r="AFJ580" s="226"/>
      <c r="AFK580" s="226"/>
      <c r="AFL580" s="226"/>
      <c r="AFM580" s="226"/>
      <c r="AFN580" s="226"/>
      <c r="AFO580" s="226"/>
      <c r="AFP580" s="226"/>
      <c r="AFQ580" s="226"/>
      <c r="AFR580" s="226"/>
      <c r="AFS580" s="226"/>
      <c r="AFT580" s="226"/>
      <c r="AFU580" s="226"/>
      <c r="AFV580" s="226"/>
      <c r="AFW580" s="226"/>
      <c r="AFX580" s="226"/>
      <c r="AFY580" s="226"/>
      <c r="AFZ580" s="226"/>
      <c r="AGA580" s="226"/>
      <c r="AGB580" s="226"/>
      <c r="AGC580" s="226"/>
      <c r="AGD580" s="226"/>
      <c r="AGE580" s="226"/>
      <c r="AGF580" s="226"/>
      <c r="AGG580" s="226"/>
      <c r="AGH580" s="226"/>
      <c r="AGI580" s="226"/>
      <c r="AGJ580" s="226"/>
      <c r="AGK580" s="226"/>
      <c r="AGL580" s="226"/>
      <c r="AGM580" s="226"/>
      <c r="AGN580" s="226"/>
      <c r="AGO580" s="226"/>
      <c r="AGP580" s="226"/>
      <c r="AGQ580" s="226"/>
      <c r="AGR580" s="226"/>
      <c r="AGS580" s="226"/>
      <c r="AGT580" s="226"/>
      <c r="AGU580" s="226"/>
      <c r="AGV580" s="226"/>
      <c r="AGW580" s="226"/>
      <c r="AGX580" s="226"/>
      <c r="AGY580" s="226"/>
      <c r="AGZ580" s="226"/>
      <c r="AHA580" s="226"/>
      <c r="AHB580" s="226"/>
      <c r="AHC580" s="226"/>
      <c r="AHD580" s="226"/>
      <c r="AHE580" s="226"/>
      <c r="AHF580" s="226"/>
      <c r="AHG580" s="226"/>
      <c r="AHH580" s="226"/>
      <c r="AHI580" s="226"/>
      <c r="AHJ580" s="226"/>
      <c r="AHK580" s="226"/>
      <c r="AHL580" s="226"/>
      <c r="AHM580" s="226"/>
      <c r="AHN580" s="226"/>
      <c r="AHO580" s="226"/>
      <c r="AHP580" s="226"/>
      <c r="AHQ580" s="226"/>
      <c r="AHR580" s="226"/>
      <c r="AHS580" s="226"/>
      <c r="AHT580" s="226"/>
      <c r="AHU580" s="226"/>
      <c r="AHV580" s="226"/>
      <c r="AHW580" s="226"/>
      <c r="AHX580" s="226"/>
      <c r="AHY580" s="226"/>
      <c r="AHZ580" s="226"/>
      <c r="AIA580" s="226"/>
      <c r="AIB580" s="226"/>
      <c r="AIC580" s="226"/>
      <c r="AID580" s="226"/>
      <c r="AIE580" s="226"/>
      <c r="AIF580" s="226"/>
      <c r="AIG580" s="226"/>
      <c r="AIH580" s="226"/>
      <c r="AII580" s="226"/>
      <c r="AIJ580" s="226"/>
      <c r="AIK580" s="226"/>
      <c r="AIL580" s="226"/>
      <c r="AIM580" s="226"/>
      <c r="AIN580" s="226"/>
      <c r="AIO580" s="226"/>
      <c r="AIP580" s="226"/>
      <c r="AIQ580" s="226"/>
      <c r="AIR580" s="226"/>
      <c r="AIS580" s="226"/>
      <c r="AIT580" s="226"/>
      <c r="AIU580" s="226"/>
      <c r="AIV580" s="226"/>
      <c r="AIW580" s="226"/>
      <c r="AIX580" s="226"/>
      <c r="AIY580" s="226"/>
      <c r="AIZ580" s="226"/>
      <c r="AJA580" s="226"/>
      <c r="AJB580" s="226"/>
      <c r="AJC580" s="226"/>
      <c r="AJD580" s="226"/>
      <c r="AJE580" s="226"/>
      <c r="AJF580" s="226"/>
      <c r="AJG580" s="226"/>
      <c r="AJH580" s="226"/>
      <c r="AJI580" s="226"/>
      <c r="AJJ580" s="226"/>
      <c r="AJK580" s="226"/>
      <c r="AJL580" s="226"/>
      <c r="AJM580" s="226"/>
      <c r="AJN580" s="226"/>
      <c r="AJO580" s="226"/>
      <c r="AJP580" s="226"/>
      <c r="AJQ580" s="226"/>
      <c r="AJR580" s="226"/>
      <c r="AJS580" s="226"/>
      <c r="AJT580" s="226"/>
      <c r="AJU580" s="226"/>
      <c r="AJV580" s="226"/>
      <c r="AJW580" s="226"/>
      <c r="AJX580" s="226"/>
      <c r="AJY580" s="226"/>
      <c r="AJZ580" s="226"/>
      <c r="AKA580" s="226"/>
      <c r="AKB580" s="226"/>
      <c r="AKC580" s="226"/>
      <c r="AKD580" s="226"/>
      <c r="AKE580" s="226"/>
      <c r="AKF580" s="226"/>
      <c r="AKG580" s="226"/>
      <c r="AKH580" s="226"/>
      <c r="AKI580" s="226"/>
      <c r="AKJ580" s="226"/>
      <c r="AKK580" s="226"/>
      <c r="AKL580" s="226"/>
      <c r="AKM580" s="226"/>
      <c r="AKN580" s="226"/>
      <c r="AKO580" s="226"/>
      <c r="AKP580" s="226"/>
      <c r="AKQ580" s="226"/>
      <c r="AKR580" s="226"/>
      <c r="AKS580" s="226"/>
      <c r="AKT580" s="226"/>
      <c r="AKU580" s="226"/>
      <c r="AKV580" s="226"/>
      <c r="AKW580" s="226"/>
      <c r="AKX580" s="226"/>
      <c r="AKY580" s="226"/>
      <c r="AKZ580" s="226"/>
      <c r="ALA580" s="226"/>
      <c r="ALB580" s="226"/>
      <c r="ALC580" s="226"/>
      <c r="ALD580" s="226"/>
      <c r="ALE580" s="226"/>
      <c r="ALF580" s="226"/>
      <c r="ALG580" s="226"/>
      <c r="ALH580" s="226"/>
      <c r="ALI580" s="226"/>
      <c r="ALJ580" s="226"/>
      <c r="ALK580" s="226"/>
      <c r="ALL580" s="226"/>
      <c r="ALM580" s="226"/>
      <c r="ALN580" s="226"/>
      <c r="ALO580" s="226"/>
      <c r="ALP580" s="226"/>
      <c r="ALQ580" s="226"/>
      <c r="ALR580" s="226"/>
      <c r="ALS580" s="226"/>
      <c r="ALT580" s="226"/>
      <c r="ALU580" s="226"/>
      <c r="ALV580" s="226"/>
      <c r="ALW580" s="226"/>
      <c r="ALX580" s="226"/>
      <c r="ALY580" s="226"/>
      <c r="ALZ580" s="226"/>
      <c r="AMA580" s="226"/>
      <c r="AMB580" s="226"/>
      <c r="AMC580" s="226"/>
      <c r="AMD580" s="226"/>
      <c r="AME580" s="226"/>
      <c r="AMF580" s="226"/>
      <c r="AMG580" s="226"/>
      <c r="AMH580" s="226"/>
      <c r="AMI580" s="226"/>
      <c r="AMJ580" s="226"/>
      <c r="AMK580" s="226"/>
      <c r="AML580" s="226"/>
      <c r="AMM580" s="226"/>
      <c r="AMN580" s="226"/>
      <c r="AMO580" s="226"/>
      <c r="AMP580" s="226"/>
      <c r="AMQ580" s="226"/>
      <c r="AMR580" s="226"/>
      <c r="AMS580" s="226"/>
      <c r="AMT580" s="226"/>
      <c r="AMU580" s="226"/>
      <c r="AMV580" s="226"/>
      <c r="AMW580" s="226"/>
      <c r="AMX580" s="226"/>
    </row>
    <row r="581" spans="1:1038" s="432" customFormat="1" ht="18" customHeight="1">
      <c r="A581" s="601" t="s">
        <v>2065</v>
      </c>
      <c r="B581" s="422" t="s">
        <v>1647</v>
      </c>
      <c r="C581" s="422"/>
      <c r="D581" s="422" t="s">
        <v>1279</v>
      </c>
      <c r="E581" s="422">
        <v>78</v>
      </c>
      <c r="F581" s="422">
        <v>3</v>
      </c>
      <c r="G581" s="602" t="str">
        <f t="shared" ref="G581" si="246">E581&amp;"-"&amp;F581</f>
        <v>78-3</v>
      </c>
      <c r="H581" s="422">
        <v>0</v>
      </c>
      <c r="I581" s="533">
        <v>44</v>
      </c>
      <c r="J581" s="527">
        <f t="shared" ref="J581" si="247">IF(H581=0, 1, 0)</f>
        <v>1</v>
      </c>
      <c r="K581" s="528" t="b">
        <f>IF(J592=1,IF(((VLOOKUP($G581,[1]Depth_Lookup!A$3:J$410,9,FALSE))-(I581/100))=0,"Good",IF(((VLOOKUP($G581,[1]Depth_Lookup!$A$3:$J$550,9,FALSE))-(I581/100))&gt;0,"Too Short","Too Long")))</f>
        <v>0</v>
      </c>
      <c r="L581" s="171">
        <f>(VLOOKUP($G581,Depth_Lookup!$A$3:$J$410,10,FALSE))+(H581/100)</f>
        <v>195.995</v>
      </c>
      <c r="M581" s="171">
        <f>(VLOOKUP($G581,Depth_Lookup!$A$3:$J$410,10,FALSE))+(I581/100)</f>
        <v>196.435</v>
      </c>
      <c r="N581" s="441" t="s">
        <v>2133</v>
      </c>
      <c r="O581" s="422">
        <v>2</v>
      </c>
      <c r="P581" s="422" t="s">
        <v>853</v>
      </c>
      <c r="Q581" s="422" t="s">
        <v>125</v>
      </c>
      <c r="R581" s="526" t="str">
        <f t="shared" ref="R581" si="248">P581&amp;""&amp;Q581</f>
        <v>SerpentinizedHarzburgite</v>
      </c>
      <c r="S581" s="422" t="s">
        <v>94</v>
      </c>
      <c r="T581" s="422" t="s">
        <v>700</v>
      </c>
      <c r="U581" s="422"/>
      <c r="V581" s="422"/>
      <c r="W581" s="422" t="s">
        <v>102</v>
      </c>
      <c r="X581" s="526">
        <f>VLOOKUP(W581,[1]definitions_list_lookup!A$13:B$19,2,0)</f>
        <v>5</v>
      </c>
      <c r="Y581" s="422" t="s">
        <v>90</v>
      </c>
      <c r="Z581" s="422" t="s">
        <v>91</v>
      </c>
      <c r="AA581" s="422"/>
      <c r="AB581" s="422"/>
      <c r="AC581" s="422"/>
      <c r="AD581" s="422"/>
      <c r="AE581" s="423"/>
      <c r="AF581" s="602" t="e">
        <f>VLOOKUP(AE581,[1]definitions_list_mag!$V$12:$W$15,2,0)</f>
        <v>#N/A</v>
      </c>
      <c r="AG581" s="530"/>
      <c r="AH581" s="422"/>
      <c r="AI581" s="426">
        <v>79</v>
      </c>
      <c r="AJ581" s="422"/>
      <c r="AK581" s="422"/>
      <c r="AL581" s="422"/>
      <c r="AM581" s="422"/>
      <c r="AN581" s="422"/>
      <c r="AO581" s="426"/>
      <c r="AP581" s="422"/>
      <c r="AQ581" s="422"/>
      <c r="AR581" s="422"/>
      <c r="AS581" s="422"/>
      <c r="AT581" s="422"/>
      <c r="AU581" s="426"/>
      <c r="AV581" s="422"/>
      <c r="AW581" s="422"/>
      <c r="AX581" s="422"/>
      <c r="AY581" s="422"/>
      <c r="AZ581" s="422"/>
      <c r="BA581" s="426">
        <v>20</v>
      </c>
      <c r="BB581" s="422">
        <v>7</v>
      </c>
      <c r="BC581" s="422">
        <v>6</v>
      </c>
      <c r="BD581" s="422" t="s">
        <v>110</v>
      </c>
      <c r="BE581" s="422" t="s">
        <v>103</v>
      </c>
      <c r="BF581" s="422" t="s">
        <v>2113</v>
      </c>
      <c r="BG581" s="426"/>
      <c r="BH581" s="422"/>
      <c r="BI581" s="422"/>
      <c r="BJ581" s="422"/>
      <c r="BK581" s="422"/>
      <c r="BL581" s="422"/>
      <c r="BM581" s="426">
        <v>1</v>
      </c>
      <c r="BN581" s="422">
        <v>0.9</v>
      </c>
      <c r="BO581" s="422">
        <v>0.5</v>
      </c>
      <c r="BP581" s="422" t="s">
        <v>1330</v>
      </c>
      <c r="BQ581" s="422" t="s">
        <v>1331</v>
      </c>
      <c r="BR581" s="422"/>
      <c r="BS581" s="422"/>
      <c r="BT581" s="422"/>
      <c r="BU581" s="422"/>
      <c r="BV581" s="422"/>
      <c r="BW581" s="422"/>
      <c r="BX581" s="422"/>
      <c r="BY581" s="426"/>
      <c r="BZ581" s="422"/>
      <c r="CA581" s="422"/>
      <c r="CB581" s="422"/>
      <c r="CC581" s="422"/>
      <c r="CD581" s="422"/>
      <c r="CE581" s="422" t="s">
        <v>2147</v>
      </c>
      <c r="CF581" s="531">
        <f t="shared" ref="CF581" si="249">AI581+AO581+BA581+AU581+BG581+BM581+BY581</f>
        <v>100</v>
      </c>
      <c r="CG581" s="166"/>
      <c r="CH581" s="603" t="s">
        <v>2137</v>
      </c>
      <c r="CI581" s="603">
        <v>90</v>
      </c>
      <c r="CJ581" s="603" t="s">
        <v>514</v>
      </c>
      <c r="CK581" s="604" t="s">
        <v>2109</v>
      </c>
      <c r="CL581" s="604"/>
      <c r="CM581" s="604"/>
      <c r="CN581" s="604"/>
      <c r="CO581" s="604"/>
      <c r="CP581" s="604"/>
      <c r="CQ581" s="604"/>
      <c r="CR581" s="604"/>
      <c r="CS581" s="604"/>
      <c r="CT581" s="604"/>
      <c r="CU581" s="604"/>
      <c r="CV581" s="604"/>
      <c r="CW581" s="604"/>
      <c r="CX581" s="604"/>
      <c r="CY581" s="604"/>
      <c r="CZ581" s="604"/>
      <c r="DA581" s="604"/>
      <c r="DB581" s="604">
        <v>88</v>
      </c>
      <c r="DC581" s="605">
        <v>10</v>
      </c>
      <c r="DD581" s="604"/>
      <c r="DE581" s="604"/>
      <c r="DF581" s="604"/>
      <c r="DG581" s="604"/>
      <c r="DH581" s="604"/>
      <c r="DI581" s="604"/>
      <c r="DJ581" s="604">
        <v>2</v>
      </c>
      <c r="DK581" s="209"/>
      <c r="DL581" s="166"/>
      <c r="DM581" s="604"/>
      <c r="DN581" s="604"/>
      <c r="DO581" s="606"/>
      <c r="DP581" s="607"/>
      <c r="DQ581" s="608"/>
      <c r="DR581" s="606"/>
      <c r="DS581" s="608"/>
      <c r="DT581" s="524" t="s">
        <v>2134</v>
      </c>
      <c r="DU581" s="605"/>
      <c r="DV581" s="605"/>
      <c r="DW581" s="532" t="e">
        <f>VLOOKUP(P581,[1]definitions_list_lookup!$K$30:$L$54,2,0)</f>
        <v>#N/A</v>
      </c>
      <c r="DX581" s="609" t="s">
        <v>2111</v>
      </c>
      <c r="DY581" s="609" t="s">
        <v>2138</v>
      </c>
      <c r="DZ581" s="443"/>
      <c r="EA581" s="443"/>
      <c r="EB581" s="429"/>
      <c r="EC581" s="534"/>
      <c r="ED581" s="229" t="s">
        <v>2517</v>
      </c>
      <c r="EE581" s="535"/>
      <c r="EF581" s="536"/>
      <c r="EG581" s="535"/>
      <c r="EH581" s="537"/>
      <c r="EI581" s="538"/>
      <c r="EJ581" s="539"/>
      <c r="EK581" s="540"/>
      <c r="EL581" s="535"/>
      <c r="EM581" s="537"/>
      <c r="EN581" s="537"/>
      <c r="EO581" s="541"/>
      <c r="EP581" s="541"/>
      <c r="EQ581" s="541"/>
      <c r="ER581" s="541"/>
      <c r="ES581" s="541"/>
      <c r="ET581" s="541"/>
      <c r="EU581" s="541"/>
      <c r="EV581" s="542"/>
      <c r="EW581" s="542"/>
      <c r="EX581" s="542"/>
      <c r="EY581" s="542"/>
      <c r="EZ581" s="192" t="e">
        <f t="shared" si="239"/>
        <v>#DIV/0!</v>
      </c>
      <c r="FA581" s="192" t="e">
        <f t="shared" si="240"/>
        <v>#DIV/0!</v>
      </c>
      <c r="FB581" s="192" t="e">
        <f t="shared" si="241"/>
        <v>#DIV/0!</v>
      </c>
      <c r="FC581" s="192" t="e">
        <f t="shared" si="242"/>
        <v>#DIV/0!</v>
      </c>
      <c r="FD581" s="192" t="e">
        <f t="shared" si="243"/>
        <v>#DIV/0!</v>
      </c>
      <c r="FE581" s="193" t="e">
        <f t="shared" si="244"/>
        <v>#DIV/0!</v>
      </c>
      <c r="FF581" s="194" t="e">
        <f t="shared" si="245"/>
        <v>#DIV/0!</v>
      </c>
      <c r="FG581" s="535"/>
      <c r="FH581" s="537"/>
      <c r="FI581" s="778">
        <f t="shared" ref="FI581:FI644" si="250">EO581</f>
        <v>0</v>
      </c>
      <c r="FJ581" s="779" t="e">
        <f t="shared" ref="FJ581:FJ644" si="251">FF581</f>
        <v>#DIV/0!</v>
      </c>
      <c r="FK581" s="779" t="e">
        <f t="shared" ref="FK581:FK644" si="252">90-FJ581</f>
        <v>#DIV/0!</v>
      </c>
      <c r="FL581" s="780" t="e">
        <f t="shared" ref="FL581:FL644" si="253">RADIANS(FK581)</f>
        <v>#DIV/0!</v>
      </c>
      <c r="FM581" s="169" t="e">
        <f t="shared" ref="FM581:FM644" si="254">SIN(FL581)</f>
        <v>#DIV/0!</v>
      </c>
      <c r="FN581" s="783" t="e">
        <f t="shared" ref="FN581:FN644" si="255">FI581*FM581</f>
        <v>#DIV/0!</v>
      </c>
      <c r="FO581" s="422"/>
      <c r="FP581" s="422"/>
      <c r="FQ581" s="422"/>
      <c r="FR581" s="422"/>
      <c r="FS581" s="422"/>
      <c r="FT581" s="422"/>
      <c r="FU581" s="422"/>
      <c r="FV581" s="422"/>
      <c r="FW581" s="422"/>
      <c r="FX581" s="422"/>
      <c r="FY581" s="422"/>
      <c r="FZ581" s="422"/>
      <c r="GA581" s="422"/>
      <c r="GB581" s="422"/>
      <c r="GC581" s="422"/>
      <c r="GD581" s="422"/>
      <c r="GE581" s="422"/>
      <c r="GF581" s="422"/>
      <c r="GG581" s="422"/>
      <c r="GH581" s="422"/>
      <c r="GI581" s="422"/>
      <c r="GJ581" s="422"/>
      <c r="GK581" s="422"/>
      <c r="GL581" s="422"/>
      <c r="GM581" s="422"/>
      <c r="GN581" s="422"/>
      <c r="GO581" s="422"/>
      <c r="GP581" s="422"/>
      <c r="GQ581" s="422"/>
      <c r="GR581" s="422"/>
      <c r="GS581" s="422"/>
      <c r="GT581" s="422"/>
      <c r="GU581" s="422"/>
      <c r="GV581" s="422"/>
      <c r="GW581" s="422"/>
      <c r="GX581" s="422"/>
      <c r="GY581" s="422"/>
      <c r="GZ581" s="422"/>
      <c r="HA581" s="422"/>
      <c r="HB581" s="422"/>
      <c r="HC581" s="422"/>
      <c r="HD581" s="422"/>
      <c r="HE581" s="422"/>
      <c r="HF581" s="422"/>
      <c r="HG581" s="422"/>
      <c r="HH581" s="422"/>
      <c r="HI581" s="422"/>
      <c r="HJ581" s="422"/>
      <c r="HK581" s="422"/>
      <c r="HL581" s="422"/>
      <c r="HM581" s="422"/>
      <c r="HN581" s="422"/>
      <c r="HO581" s="422"/>
      <c r="HP581" s="422"/>
      <c r="HQ581" s="422"/>
      <c r="HR581" s="422"/>
      <c r="HS581" s="422"/>
      <c r="HT581" s="422"/>
      <c r="HU581" s="422"/>
      <c r="HV581" s="422"/>
      <c r="HW581" s="422"/>
      <c r="HX581" s="422"/>
      <c r="HY581" s="422"/>
      <c r="HZ581" s="422"/>
      <c r="IA581" s="422"/>
      <c r="IB581" s="422"/>
      <c r="IC581" s="422"/>
      <c r="ID581" s="422"/>
      <c r="IE581" s="422"/>
      <c r="IF581" s="422"/>
      <c r="IG581" s="422"/>
      <c r="IH581" s="422"/>
      <c r="II581" s="422"/>
      <c r="IJ581" s="422"/>
      <c r="IK581" s="422"/>
      <c r="IL581" s="422"/>
      <c r="IM581" s="422"/>
      <c r="IN581" s="422"/>
      <c r="IO581" s="422"/>
      <c r="IP581" s="422"/>
      <c r="IQ581" s="422"/>
      <c r="IR581" s="422"/>
      <c r="IS581" s="422"/>
      <c r="IT581" s="422"/>
      <c r="IU581" s="422"/>
      <c r="IV581" s="422"/>
      <c r="IW581" s="422"/>
      <c r="IX581" s="422"/>
      <c r="IY581" s="422"/>
      <c r="IZ581" s="422"/>
      <c r="JA581" s="422"/>
      <c r="JB581" s="422"/>
      <c r="JC581" s="422"/>
      <c r="JD581" s="422"/>
      <c r="JE581" s="422"/>
      <c r="JF581" s="422"/>
      <c r="JG581" s="422"/>
      <c r="JH581" s="422"/>
      <c r="JI581" s="422"/>
      <c r="JJ581" s="422"/>
      <c r="JK581" s="422"/>
      <c r="JL581" s="422"/>
      <c r="JM581" s="422"/>
      <c r="JN581" s="422"/>
      <c r="JO581" s="422"/>
      <c r="JP581" s="422"/>
      <c r="JQ581" s="422"/>
      <c r="JR581" s="422"/>
      <c r="JS581" s="422"/>
      <c r="JT581" s="422"/>
      <c r="JU581" s="422"/>
      <c r="JV581" s="422"/>
      <c r="JW581" s="422"/>
      <c r="JX581" s="422"/>
      <c r="JY581" s="422"/>
      <c r="JZ581" s="422"/>
      <c r="KA581" s="422"/>
      <c r="KB581" s="422"/>
      <c r="KC581" s="422"/>
      <c r="KD581" s="422"/>
      <c r="KE581" s="422"/>
      <c r="KF581" s="422"/>
      <c r="KG581" s="422"/>
      <c r="KH581" s="422"/>
      <c r="KI581" s="422"/>
      <c r="KJ581" s="422"/>
      <c r="KK581" s="422"/>
      <c r="KL581" s="422"/>
      <c r="KM581" s="422"/>
      <c r="KN581" s="422"/>
      <c r="KO581" s="422"/>
      <c r="KP581" s="422"/>
      <c r="KQ581" s="422"/>
      <c r="KR581" s="422"/>
      <c r="KS581" s="422"/>
      <c r="KT581" s="422"/>
      <c r="KU581" s="422"/>
      <c r="KV581" s="422"/>
      <c r="KW581" s="422"/>
      <c r="KX581" s="422"/>
      <c r="KY581" s="422"/>
      <c r="KZ581" s="422"/>
      <c r="LA581" s="422"/>
      <c r="LB581" s="422"/>
      <c r="LC581" s="422"/>
      <c r="LD581" s="422"/>
      <c r="LE581" s="422"/>
      <c r="LF581" s="422"/>
      <c r="LG581" s="422"/>
      <c r="LH581" s="422"/>
      <c r="LI581" s="422"/>
      <c r="LJ581" s="422"/>
      <c r="LK581" s="422"/>
      <c r="LL581" s="422"/>
      <c r="LM581" s="422"/>
      <c r="LN581" s="422"/>
      <c r="LO581" s="422"/>
      <c r="LP581" s="422"/>
      <c r="LQ581" s="422"/>
      <c r="LR581" s="422"/>
      <c r="LS581" s="422"/>
      <c r="LT581" s="422"/>
      <c r="LU581" s="422"/>
      <c r="LV581" s="422"/>
      <c r="LW581" s="422"/>
      <c r="LX581" s="422"/>
      <c r="LY581" s="422"/>
      <c r="LZ581" s="422"/>
      <c r="MA581" s="422"/>
      <c r="MB581" s="422"/>
      <c r="MC581" s="422"/>
      <c r="MD581" s="422"/>
      <c r="ME581" s="422"/>
      <c r="MF581" s="422"/>
      <c r="MG581" s="422"/>
      <c r="MH581" s="422"/>
      <c r="MI581" s="422"/>
      <c r="MJ581" s="422"/>
      <c r="MK581" s="422"/>
      <c r="ML581" s="422"/>
      <c r="MM581" s="422"/>
      <c r="MN581" s="422"/>
      <c r="MO581" s="422"/>
      <c r="MP581" s="422"/>
      <c r="MQ581" s="422"/>
      <c r="MR581" s="422"/>
      <c r="MS581" s="422"/>
      <c r="MT581" s="422"/>
      <c r="MU581" s="422"/>
      <c r="MV581" s="422"/>
      <c r="MW581" s="422"/>
      <c r="MX581" s="422"/>
      <c r="MY581" s="422"/>
      <c r="MZ581" s="422"/>
      <c r="NA581" s="422"/>
      <c r="NB581" s="422"/>
      <c r="NC581" s="422"/>
      <c r="ND581" s="422"/>
      <c r="NE581" s="422"/>
      <c r="NF581" s="422"/>
      <c r="NG581" s="422"/>
      <c r="NH581" s="422"/>
      <c r="NI581" s="422"/>
      <c r="NJ581" s="422"/>
      <c r="NK581" s="422"/>
      <c r="NL581" s="422"/>
      <c r="NM581" s="422"/>
      <c r="NN581" s="422"/>
      <c r="NO581" s="422"/>
      <c r="NP581" s="422"/>
      <c r="NQ581" s="422"/>
      <c r="NR581" s="422"/>
      <c r="NS581" s="422"/>
      <c r="NT581" s="422"/>
      <c r="NU581" s="422"/>
      <c r="NV581" s="422"/>
      <c r="NW581" s="422"/>
      <c r="NX581" s="422"/>
      <c r="NY581" s="422"/>
      <c r="NZ581" s="422"/>
      <c r="OA581" s="422"/>
      <c r="OB581" s="422"/>
      <c r="OC581" s="422"/>
      <c r="OD581" s="422"/>
      <c r="OE581" s="422"/>
      <c r="OF581" s="422"/>
      <c r="OG581" s="422"/>
      <c r="OH581" s="422"/>
      <c r="OI581" s="422"/>
      <c r="OJ581" s="422"/>
      <c r="OK581" s="422"/>
      <c r="OL581" s="422"/>
      <c r="OM581" s="422"/>
      <c r="ON581" s="422"/>
      <c r="OO581" s="422"/>
      <c r="OP581" s="422"/>
      <c r="OQ581" s="422"/>
      <c r="OR581" s="422"/>
      <c r="OS581" s="422"/>
      <c r="OT581" s="422"/>
      <c r="OU581" s="422"/>
      <c r="OV581" s="422"/>
      <c r="OW581" s="422"/>
      <c r="OX581" s="422"/>
      <c r="OY581" s="422"/>
      <c r="OZ581" s="422"/>
      <c r="PA581" s="422"/>
      <c r="PB581" s="422"/>
      <c r="PC581" s="422"/>
      <c r="PD581" s="422"/>
      <c r="PE581" s="422"/>
      <c r="PF581" s="422"/>
      <c r="PG581" s="422"/>
      <c r="PH581" s="422"/>
      <c r="PI581" s="422"/>
      <c r="PJ581" s="422"/>
      <c r="PK581" s="422"/>
      <c r="PL581" s="422"/>
      <c r="PM581" s="422"/>
      <c r="PN581" s="422"/>
      <c r="PO581" s="422"/>
      <c r="PP581" s="422"/>
      <c r="PQ581" s="422"/>
      <c r="PR581" s="422"/>
      <c r="PS581" s="422"/>
      <c r="PT581" s="422"/>
      <c r="PU581" s="422"/>
      <c r="PV581" s="422"/>
      <c r="PW581" s="422"/>
      <c r="PX581" s="422"/>
      <c r="PY581" s="422"/>
      <c r="PZ581" s="422"/>
      <c r="QA581" s="422"/>
      <c r="QB581" s="422"/>
      <c r="QC581" s="422"/>
      <c r="QD581" s="422"/>
      <c r="QE581" s="422"/>
      <c r="QF581" s="422"/>
      <c r="QG581" s="422"/>
      <c r="QH581" s="422"/>
      <c r="QI581" s="422"/>
      <c r="QJ581" s="422"/>
      <c r="QK581" s="422"/>
      <c r="QL581" s="422"/>
      <c r="QM581" s="422"/>
      <c r="QN581" s="422"/>
      <c r="QO581" s="422"/>
      <c r="QP581" s="422"/>
      <c r="QQ581" s="422"/>
      <c r="QR581" s="422"/>
      <c r="QS581" s="422"/>
      <c r="QT581" s="422"/>
      <c r="QU581" s="422"/>
      <c r="QV581" s="422"/>
      <c r="QW581" s="422"/>
      <c r="QX581" s="422"/>
      <c r="QY581" s="422"/>
      <c r="QZ581" s="422"/>
      <c r="RA581" s="422"/>
      <c r="RB581" s="422"/>
      <c r="RC581" s="422"/>
      <c r="RD581" s="422"/>
      <c r="RE581" s="422"/>
      <c r="RF581" s="422"/>
      <c r="RG581" s="422"/>
      <c r="RH581" s="422"/>
      <c r="RI581" s="422"/>
      <c r="RJ581" s="422"/>
      <c r="RK581" s="422"/>
      <c r="RL581" s="422"/>
      <c r="RM581" s="422"/>
      <c r="RN581" s="422"/>
      <c r="RO581" s="422"/>
      <c r="RP581" s="422"/>
      <c r="RQ581" s="422"/>
      <c r="RR581" s="422"/>
      <c r="RS581" s="422"/>
      <c r="RT581" s="422"/>
      <c r="RU581" s="422"/>
      <c r="RV581" s="422"/>
      <c r="RW581" s="422"/>
      <c r="RX581" s="422"/>
      <c r="RY581" s="422"/>
      <c r="RZ581" s="422"/>
      <c r="SA581" s="422"/>
      <c r="SB581" s="422"/>
      <c r="SC581" s="422"/>
      <c r="SD581" s="422"/>
      <c r="SE581" s="422"/>
      <c r="SF581" s="422"/>
      <c r="SG581" s="422"/>
      <c r="SH581" s="422"/>
      <c r="SI581" s="422"/>
      <c r="SJ581" s="422"/>
      <c r="SK581" s="422"/>
      <c r="SL581" s="422"/>
      <c r="SM581" s="422"/>
      <c r="SN581" s="422"/>
      <c r="SO581" s="422"/>
      <c r="SP581" s="422"/>
      <c r="SQ581" s="422"/>
      <c r="SR581" s="422"/>
      <c r="SS581" s="422"/>
      <c r="ST581" s="422"/>
      <c r="SU581" s="422"/>
      <c r="SV581" s="422"/>
      <c r="SW581" s="422"/>
      <c r="SX581" s="422"/>
      <c r="SY581" s="422"/>
      <c r="SZ581" s="422"/>
      <c r="TA581" s="422"/>
      <c r="TB581" s="422"/>
      <c r="TC581" s="422"/>
      <c r="TD581" s="422"/>
      <c r="TE581" s="422"/>
      <c r="TF581" s="422"/>
      <c r="TG581" s="422"/>
      <c r="TH581" s="422"/>
      <c r="TI581" s="422"/>
      <c r="TJ581" s="422"/>
      <c r="TK581" s="422"/>
      <c r="TL581" s="422"/>
      <c r="TM581" s="422"/>
      <c r="TN581" s="422"/>
      <c r="TO581" s="422"/>
      <c r="TP581" s="422"/>
      <c r="TQ581" s="422"/>
      <c r="TR581" s="422"/>
      <c r="TS581" s="422"/>
      <c r="TT581" s="422"/>
      <c r="TU581" s="422"/>
      <c r="TV581" s="422"/>
      <c r="TW581" s="422"/>
      <c r="TX581" s="422"/>
      <c r="TY581" s="422"/>
      <c r="TZ581" s="422"/>
      <c r="UA581" s="422"/>
      <c r="UB581" s="422"/>
      <c r="UC581" s="422"/>
      <c r="UD581" s="422"/>
      <c r="UE581" s="422"/>
      <c r="UF581" s="422"/>
      <c r="UG581" s="422"/>
      <c r="UH581" s="422"/>
      <c r="UI581" s="422"/>
      <c r="UJ581" s="422"/>
      <c r="UK581" s="422"/>
      <c r="UL581" s="422"/>
      <c r="UM581" s="422"/>
      <c r="UN581" s="422"/>
      <c r="UO581" s="422"/>
      <c r="UP581" s="422"/>
      <c r="UQ581" s="422"/>
      <c r="UR581" s="422"/>
      <c r="US581" s="422"/>
      <c r="UT581" s="422"/>
      <c r="UU581" s="422"/>
      <c r="UV581" s="422"/>
      <c r="UW581" s="422"/>
      <c r="UX581" s="422"/>
      <c r="UY581" s="422"/>
      <c r="UZ581" s="422"/>
      <c r="VA581" s="422"/>
      <c r="VB581" s="422"/>
      <c r="VC581" s="422"/>
      <c r="VD581" s="422"/>
      <c r="VE581" s="422"/>
      <c r="VF581" s="422"/>
      <c r="VG581" s="422"/>
      <c r="VH581" s="422"/>
      <c r="VI581" s="422"/>
      <c r="VJ581" s="422"/>
      <c r="VK581" s="422"/>
      <c r="VL581" s="422"/>
      <c r="VM581" s="422"/>
      <c r="VN581" s="422"/>
      <c r="VO581" s="422"/>
      <c r="VP581" s="422"/>
      <c r="VQ581" s="422"/>
      <c r="VR581" s="422"/>
      <c r="VS581" s="422"/>
      <c r="VT581" s="422"/>
      <c r="VU581" s="422"/>
      <c r="VV581" s="422"/>
      <c r="VW581" s="422"/>
      <c r="VX581" s="422"/>
      <c r="VY581" s="422"/>
      <c r="VZ581" s="422"/>
      <c r="WA581" s="422"/>
      <c r="WB581" s="422"/>
      <c r="WC581" s="422"/>
      <c r="WD581" s="422"/>
      <c r="WE581" s="422"/>
      <c r="WF581" s="422"/>
      <c r="WG581" s="422"/>
      <c r="WH581" s="422"/>
      <c r="WI581" s="422"/>
      <c r="WJ581" s="422"/>
      <c r="WK581" s="422"/>
      <c r="WL581" s="422"/>
      <c r="WM581" s="422"/>
      <c r="WN581" s="422"/>
      <c r="WO581" s="422"/>
      <c r="WP581" s="422"/>
      <c r="WQ581" s="422"/>
      <c r="WR581" s="422"/>
      <c r="WS581" s="422"/>
      <c r="WT581" s="422"/>
      <c r="WU581" s="422"/>
      <c r="WV581" s="422"/>
      <c r="WW581" s="422"/>
      <c r="WX581" s="422"/>
      <c r="WY581" s="422"/>
      <c r="WZ581" s="422"/>
      <c r="XA581" s="422"/>
      <c r="XB581" s="422"/>
      <c r="XC581" s="422"/>
      <c r="XD581" s="422"/>
      <c r="XE581" s="422"/>
      <c r="XF581" s="422"/>
      <c r="XG581" s="422"/>
      <c r="XH581" s="422"/>
      <c r="XI581" s="422"/>
      <c r="XJ581" s="422"/>
      <c r="XK581" s="422"/>
      <c r="XL581" s="422"/>
      <c r="XM581" s="422"/>
      <c r="XN581" s="422"/>
      <c r="XO581" s="422"/>
      <c r="XP581" s="422"/>
      <c r="XQ581" s="422"/>
      <c r="XR581" s="422"/>
      <c r="XS581" s="422"/>
      <c r="XT581" s="422"/>
      <c r="XU581" s="422"/>
      <c r="XV581" s="422"/>
      <c r="XW581" s="422"/>
      <c r="XX581" s="422"/>
      <c r="XY581" s="422"/>
      <c r="XZ581" s="422"/>
      <c r="YA581" s="422"/>
      <c r="YB581" s="422"/>
      <c r="YC581" s="422"/>
      <c r="YD581" s="422"/>
      <c r="YE581" s="422"/>
      <c r="YF581" s="422"/>
      <c r="YG581" s="422"/>
      <c r="YH581" s="422"/>
      <c r="YI581" s="422"/>
      <c r="YJ581" s="422"/>
      <c r="YK581" s="422"/>
      <c r="YL581" s="422"/>
      <c r="YM581" s="422"/>
      <c r="YN581" s="422"/>
      <c r="YO581" s="422"/>
      <c r="YP581" s="422"/>
      <c r="YQ581" s="422"/>
      <c r="YR581" s="422"/>
      <c r="YS581" s="422"/>
      <c r="YT581" s="422"/>
      <c r="YU581" s="422"/>
      <c r="YV581" s="422"/>
      <c r="YW581" s="422"/>
      <c r="YX581" s="422"/>
      <c r="YY581" s="422"/>
      <c r="YZ581" s="422"/>
      <c r="ZA581" s="422"/>
      <c r="ZB581" s="422"/>
      <c r="ZC581" s="422"/>
      <c r="ZD581" s="422"/>
      <c r="ZE581" s="422"/>
      <c r="ZF581" s="422"/>
      <c r="ZG581" s="422"/>
      <c r="ZH581" s="422"/>
      <c r="ZI581" s="422"/>
      <c r="ZJ581" s="422"/>
      <c r="ZK581" s="422"/>
      <c r="ZL581" s="422"/>
      <c r="ZM581" s="422"/>
      <c r="ZN581" s="422"/>
      <c r="ZO581" s="422"/>
      <c r="ZP581" s="422"/>
      <c r="ZQ581" s="422"/>
      <c r="ZR581" s="422"/>
      <c r="ZS581" s="422"/>
      <c r="ZT581" s="422"/>
      <c r="ZU581" s="422"/>
      <c r="ZV581" s="422"/>
      <c r="ZW581" s="422"/>
      <c r="ZX581" s="422"/>
      <c r="ZY581" s="422"/>
      <c r="ZZ581" s="422"/>
      <c r="AAA581" s="422"/>
      <c r="AAB581" s="422"/>
      <c r="AAC581" s="422"/>
      <c r="AAD581" s="422"/>
      <c r="AAE581" s="422"/>
      <c r="AAF581" s="422"/>
      <c r="AAG581" s="422"/>
      <c r="AAH581" s="422"/>
      <c r="AAI581" s="422"/>
      <c r="AAJ581" s="422"/>
      <c r="AAK581" s="422"/>
      <c r="AAL581" s="422"/>
      <c r="AAM581" s="422"/>
      <c r="AAN581" s="422"/>
      <c r="AAO581" s="422"/>
      <c r="AAP581" s="422"/>
      <c r="AAQ581" s="422"/>
      <c r="AAR581" s="422"/>
      <c r="AAS581" s="422"/>
      <c r="AAT581" s="422"/>
      <c r="AAU581" s="422"/>
      <c r="AAV581" s="422"/>
      <c r="AAW581" s="422"/>
      <c r="AAX581" s="422"/>
      <c r="AAY581" s="422"/>
      <c r="AAZ581" s="422"/>
      <c r="ABA581" s="422"/>
      <c r="ABB581" s="422"/>
      <c r="ABC581" s="422"/>
      <c r="ABD581" s="422"/>
      <c r="ABE581" s="422"/>
      <c r="ABF581" s="422"/>
      <c r="ABG581" s="422"/>
      <c r="ABH581" s="422"/>
      <c r="ABI581" s="422"/>
      <c r="ABJ581" s="422"/>
      <c r="ABK581" s="422"/>
      <c r="ABL581" s="422"/>
      <c r="ABM581" s="422"/>
      <c r="ABN581" s="422"/>
      <c r="ABO581" s="422"/>
      <c r="ABP581" s="422"/>
      <c r="ABQ581" s="422"/>
      <c r="ABR581" s="422"/>
      <c r="ABS581" s="422"/>
      <c r="ABT581" s="422"/>
      <c r="ABU581" s="422"/>
      <c r="ABV581" s="422"/>
      <c r="ABW581" s="422"/>
      <c r="ABX581" s="422"/>
      <c r="ABY581" s="422"/>
      <c r="ABZ581" s="422"/>
      <c r="ACA581" s="422"/>
      <c r="ACB581" s="422"/>
      <c r="ACC581" s="422"/>
      <c r="ACD581" s="422"/>
      <c r="ACE581" s="422"/>
      <c r="ACF581" s="422"/>
      <c r="ACG581" s="422"/>
      <c r="ACH581" s="422"/>
      <c r="ACI581" s="422"/>
      <c r="ACJ581" s="422"/>
      <c r="ACK581" s="422"/>
      <c r="ACL581" s="422"/>
      <c r="ACM581" s="422"/>
      <c r="ACN581" s="422"/>
      <c r="ACO581" s="422"/>
      <c r="ACP581" s="422"/>
      <c r="ACQ581" s="422"/>
      <c r="ACR581" s="422"/>
      <c r="ACS581" s="422"/>
      <c r="ACT581" s="422"/>
      <c r="ACU581" s="422"/>
      <c r="ACV581" s="422"/>
      <c r="ACW581" s="422"/>
      <c r="ACX581" s="422"/>
      <c r="ACY581" s="422"/>
      <c r="ACZ581" s="422"/>
      <c r="ADA581" s="422"/>
      <c r="ADB581" s="422"/>
      <c r="ADC581" s="422"/>
      <c r="ADD581" s="422"/>
      <c r="ADE581" s="422"/>
      <c r="ADF581" s="422"/>
      <c r="ADG581" s="422"/>
      <c r="ADH581" s="422"/>
      <c r="ADI581" s="422"/>
      <c r="ADJ581" s="422"/>
      <c r="ADK581" s="422"/>
      <c r="ADL581" s="422"/>
      <c r="ADM581" s="422"/>
      <c r="ADN581" s="422"/>
      <c r="ADO581" s="422"/>
      <c r="ADP581" s="422"/>
      <c r="ADQ581" s="422"/>
      <c r="ADR581" s="422"/>
      <c r="ADS581" s="422"/>
      <c r="ADT581" s="422"/>
      <c r="ADU581" s="422"/>
      <c r="ADV581" s="422"/>
      <c r="ADW581" s="422"/>
      <c r="ADX581" s="422"/>
      <c r="ADY581" s="422"/>
      <c r="ADZ581" s="422"/>
      <c r="AEA581" s="422"/>
      <c r="AEB581" s="422"/>
      <c r="AEC581" s="422"/>
      <c r="AED581" s="422"/>
      <c r="AEE581" s="422"/>
      <c r="AEF581" s="422"/>
      <c r="AEG581" s="422"/>
      <c r="AEH581" s="422"/>
      <c r="AEI581" s="422"/>
      <c r="AEJ581" s="422"/>
      <c r="AEK581" s="422"/>
      <c r="AEL581" s="422"/>
      <c r="AEM581" s="422"/>
      <c r="AEN581" s="422"/>
      <c r="AEO581" s="422"/>
      <c r="AEP581" s="422"/>
      <c r="AEQ581" s="422"/>
      <c r="AER581" s="422"/>
      <c r="AES581" s="422"/>
      <c r="AET581" s="422"/>
      <c r="AEU581" s="422"/>
      <c r="AEV581" s="422"/>
      <c r="AEW581" s="422"/>
      <c r="AEX581" s="422"/>
      <c r="AEY581" s="422"/>
      <c r="AEZ581" s="422"/>
      <c r="AFA581" s="422"/>
      <c r="AFB581" s="422"/>
      <c r="AFC581" s="422"/>
      <c r="AFD581" s="422"/>
      <c r="AFE581" s="422"/>
      <c r="AFF581" s="422"/>
      <c r="AFG581" s="422"/>
      <c r="AFH581" s="422"/>
      <c r="AFI581" s="422"/>
      <c r="AFJ581" s="422"/>
      <c r="AFK581" s="422"/>
      <c r="AFL581" s="422"/>
      <c r="AFM581" s="422"/>
      <c r="AFN581" s="422"/>
      <c r="AFO581" s="422"/>
      <c r="AFP581" s="422"/>
      <c r="AFQ581" s="422"/>
      <c r="AFR581" s="422"/>
      <c r="AFS581" s="422"/>
      <c r="AFT581" s="422"/>
      <c r="AFU581" s="422"/>
      <c r="AFV581" s="422"/>
      <c r="AFW581" s="422"/>
      <c r="AFX581" s="422"/>
      <c r="AFY581" s="422"/>
      <c r="AFZ581" s="422"/>
      <c r="AGA581" s="422"/>
      <c r="AGB581" s="422"/>
      <c r="AGC581" s="422"/>
      <c r="AGD581" s="422"/>
      <c r="AGE581" s="422"/>
      <c r="AGF581" s="422"/>
      <c r="AGG581" s="422"/>
      <c r="AGH581" s="422"/>
      <c r="AGI581" s="422"/>
      <c r="AGJ581" s="422"/>
      <c r="AGK581" s="422"/>
      <c r="AGL581" s="422"/>
      <c r="AGM581" s="422"/>
      <c r="AGN581" s="422"/>
      <c r="AGO581" s="422"/>
      <c r="AGP581" s="422"/>
      <c r="AGQ581" s="422"/>
      <c r="AGR581" s="422"/>
      <c r="AGS581" s="422"/>
      <c r="AGT581" s="422"/>
      <c r="AGU581" s="422"/>
      <c r="AGV581" s="422"/>
      <c r="AGW581" s="422"/>
      <c r="AGX581" s="422"/>
      <c r="AGY581" s="422"/>
      <c r="AGZ581" s="422"/>
      <c r="AHA581" s="422"/>
      <c r="AHB581" s="422"/>
      <c r="AHC581" s="422"/>
      <c r="AHD581" s="422"/>
      <c r="AHE581" s="422"/>
      <c r="AHF581" s="422"/>
      <c r="AHG581" s="422"/>
      <c r="AHH581" s="422"/>
      <c r="AHI581" s="422"/>
      <c r="AHJ581" s="422"/>
      <c r="AHK581" s="422"/>
      <c r="AHL581" s="422"/>
      <c r="AHM581" s="422"/>
      <c r="AHN581" s="422"/>
      <c r="AHO581" s="422"/>
      <c r="AHP581" s="422"/>
      <c r="AHQ581" s="422"/>
      <c r="AHR581" s="422"/>
      <c r="AHS581" s="422"/>
      <c r="AHT581" s="422"/>
      <c r="AHU581" s="422"/>
      <c r="AHV581" s="422"/>
      <c r="AHW581" s="422"/>
      <c r="AHX581" s="422"/>
      <c r="AHY581" s="422"/>
      <c r="AHZ581" s="422"/>
      <c r="AIA581" s="422"/>
      <c r="AIB581" s="422"/>
      <c r="AIC581" s="422"/>
      <c r="AID581" s="422"/>
      <c r="AIE581" s="422"/>
      <c r="AIF581" s="422"/>
      <c r="AIG581" s="422"/>
      <c r="AIH581" s="422"/>
      <c r="AII581" s="422"/>
      <c r="AIJ581" s="422"/>
      <c r="AIK581" s="422"/>
      <c r="AIL581" s="422"/>
      <c r="AIM581" s="422"/>
      <c r="AIN581" s="422"/>
      <c r="AIO581" s="422"/>
      <c r="AIP581" s="422"/>
      <c r="AIQ581" s="422"/>
      <c r="AIR581" s="422"/>
      <c r="AIS581" s="422"/>
      <c r="AIT581" s="422"/>
      <c r="AIU581" s="422"/>
      <c r="AIV581" s="422"/>
      <c r="AIW581" s="422"/>
      <c r="AIX581" s="422"/>
      <c r="AIY581" s="422"/>
      <c r="AIZ581" s="422"/>
      <c r="AJA581" s="422"/>
      <c r="AJB581" s="422"/>
      <c r="AJC581" s="422"/>
      <c r="AJD581" s="422"/>
      <c r="AJE581" s="422"/>
      <c r="AJF581" s="422"/>
      <c r="AJG581" s="422"/>
      <c r="AJH581" s="422"/>
      <c r="AJI581" s="422"/>
      <c r="AJJ581" s="422"/>
      <c r="AJK581" s="422"/>
      <c r="AJL581" s="422"/>
      <c r="AJM581" s="422"/>
      <c r="AJN581" s="422"/>
      <c r="AJO581" s="422"/>
      <c r="AJP581" s="422"/>
      <c r="AJQ581" s="422"/>
      <c r="AJR581" s="422"/>
      <c r="AJS581" s="422"/>
      <c r="AJT581" s="422"/>
      <c r="AJU581" s="422"/>
      <c r="AJV581" s="422"/>
      <c r="AJW581" s="422"/>
      <c r="AJX581" s="422"/>
      <c r="AJY581" s="422"/>
      <c r="AJZ581" s="422"/>
      <c r="AKA581" s="422"/>
      <c r="AKB581" s="422"/>
      <c r="AKC581" s="422"/>
      <c r="AKD581" s="422"/>
      <c r="AKE581" s="422"/>
      <c r="AKF581" s="422"/>
      <c r="AKG581" s="422"/>
      <c r="AKH581" s="422"/>
      <c r="AKI581" s="422"/>
      <c r="AKJ581" s="422"/>
      <c r="AKK581" s="422"/>
      <c r="AKL581" s="422"/>
      <c r="AKM581" s="422"/>
      <c r="AKN581" s="422"/>
      <c r="AKO581" s="422"/>
      <c r="AKP581" s="422"/>
      <c r="AKQ581" s="422"/>
      <c r="AKR581" s="422"/>
      <c r="AKS581" s="422"/>
      <c r="AKT581" s="422"/>
      <c r="AKU581" s="422"/>
      <c r="AKV581" s="422"/>
      <c r="AKW581" s="422"/>
      <c r="AKX581" s="422"/>
      <c r="AKY581" s="422"/>
      <c r="AKZ581" s="422"/>
      <c r="ALA581" s="422"/>
      <c r="ALB581" s="422"/>
      <c r="ALC581" s="422"/>
      <c r="ALD581" s="422"/>
      <c r="ALE581" s="422"/>
      <c r="ALF581" s="422"/>
      <c r="ALG581" s="422"/>
      <c r="ALH581" s="422"/>
      <c r="ALI581" s="422"/>
      <c r="ALJ581" s="422"/>
      <c r="ALK581" s="422"/>
      <c r="ALL581" s="422"/>
      <c r="ALM581" s="422"/>
      <c r="ALN581" s="422"/>
      <c r="ALO581" s="422"/>
      <c r="ALP581" s="422"/>
      <c r="ALQ581" s="422"/>
      <c r="ALR581" s="422"/>
      <c r="ALS581" s="422"/>
      <c r="ALT581" s="422"/>
      <c r="ALU581" s="422"/>
      <c r="ALV581" s="422"/>
      <c r="ALW581" s="422"/>
      <c r="ALX581" s="422"/>
      <c r="ALY581" s="422"/>
      <c r="ALZ581" s="422"/>
      <c r="AMA581" s="422"/>
      <c r="AMB581" s="422"/>
      <c r="AMC581" s="422"/>
      <c r="AMD581" s="422"/>
      <c r="AME581" s="422"/>
      <c r="AMF581" s="422"/>
      <c r="AMG581" s="422"/>
      <c r="AMH581" s="422"/>
      <c r="AMI581" s="422"/>
      <c r="AMJ581" s="422"/>
      <c r="AMK581" s="422"/>
      <c r="AML581" s="422"/>
      <c r="AMM581" s="422"/>
      <c r="AMN581" s="422"/>
      <c r="AMO581" s="422"/>
      <c r="AMP581" s="422"/>
      <c r="AMQ581" s="422"/>
      <c r="AMR581" s="422"/>
      <c r="AMS581" s="422"/>
      <c r="AMT581" s="422"/>
      <c r="AMU581" s="422"/>
      <c r="AMV581" s="422"/>
      <c r="AMW581" s="422"/>
      <c r="AMX581" s="422"/>
    </row>
    <row r="582" spans="1:1038" s="398" customFormat="1" ht="18" customHeight="1">
      <c r="A582" s="610"/>
      <c r="B582" s="226"/>
      <c r="C582" s="226"/>
      <c r="D582" s="226"/>
      <c r="E582" s="226">
        <v>78</v>
      </c>
      <c r="F582" s="226">
        <v>3</v>
      </c>
      <c r="G582" s="558" t="str">
        <f t="shared" ref="G582" si="256">E582&amp;"-"&amp;F582</f>
        <v>78-3</v>
      </c>
      <c r="H582" s="226">
        <v>44</v>
      </c>
      <c r="I582" s="546">
        <v>47</v>
      </c>
      <c r="J582" s="544">
        <f t="shared" ref="J582" si="257">IF(H582=0, 1, 0)</f>
        <v>0</v>
      </c>
      <c r="K582" s="545" t="b">
        <f>IF(J593=1,IF(((VLOOKUP($G582,[1]Depth_Lookup!A$3:J$410,9,FALSE))-(I582/100))=0,"Good",IF(((VLOOKUP($G582,[1]Depth_Lookup!$A$3:$J$550,9,FALSE))-(I582/100))&gt;0,"Too Short","Too Long")))</f>
        <v>0</v>
      </c>
      <c r="L582" s="171">
        <f>(VLOOKUP($G582,Depth_Lookup!$A$3:$J$410,10,FALSE))+(H582/100)</f>
        <v>196.435</v>
      </c>
      <c r="M582" s="171">
        <f>(VLOOKUP($G582,Depth_Lookup!$A$3:$J$410,10,FALSE))+(I582/100)</f>
        <v>196.465</v>
      </c>
      <c r="N582" s="232"/>
      <c r="O582" s="226"/>
      <c r="P582" s="226"/>
      <c r="Q582" s="226"/>
      <c r="R582" s="391" t="s">
        <v>1805</v>
      </c>
      <c r="S582" s="226"/>
      <c r="T582" s="226"/>
      <c r="U582" s="226"/>
      <c r="V582" s="226"/>
      <c r="W582" s="226"/>
      <c r="X582" s="391"/>
      <c r="Y582" s="226"/>
      <c r="Z582" s="226"/>
      <c r="AA582" s="226"/>
      <c r="AB582" s="226"/>
      <c r="AC582" s="226"/>
      <c r="AD582" s="226"/>
      <c r="AE582" s="393"/>
      <c r="AF582" s="558"/>
      <c r="AG582" s="394"/>
      <c r="AH582" s="226"/>
      <c r="AI582" s="257"/>
      <c r="AJ582" s="226"/>
      <c r="AK582" s="226"/>
      <c r="AL582" s="226"/>
      <c r="AM582" s="226"/>
      <c r="AN582" s="226"/>
      <c r="AO582" s="257"/>
      <c r="AP582" s="226"/>
      <c r="AQ582" s="226"/>
      <c r="AR582" s="226"/>
      <c r="AS582" s="226"/>
      <c r="AT582" s="226"/>
      <c r="AU582" s="257"/>
      <c r="AV582" s="226"/>
      <c r="AW582" s="226"/>
      <c r="AX582" s="226"/>
      <c r="AY582" s="226"/>
      <c r="AZ582" s="226"/>
      <c r="BA582" s="257"/>
      <c r="BB582" s="226"/>
      <c r="BC582" s="226"/>
      <c r="BD582" s="226"/>
      <c r="BE582" s="226"/>
      <c r="BF582" s="226"/>
      <c r="BG582" s="257"/>
      <c r="BH582" s="226"/>
      <c r="BI582" s="226"/>
      <c r="BJ582" s="226"/>
      <c r="BK582" s="226"/>
      <c r="BL582" s="226"/>
      <c r="BM582" s="257"/>
      <c r="BN582" s="226"/>
      <c r="BO582" s="226"/>
      <c r="BP582" s="226"/>
      <c r="BQ582" s="226"/>
      <c r="BR582" s="226"/>
      <c r="BS582" s="226"/>
      <c r="BT582" s="226"/>
      <c r="BU582" s="226"/>
      <c r="BV582" s="226"/>
      <c r="BW582" s="226"/>
      <c r="BX582" s="226"/>
      <c r="BY582" s="257"/>
      <c r="BZ582" s="226"/>
      <c r="CA582" s="226"/>
      <c r="CB582" s="226"/>
      <c r="CC582" s="226"/>
      <c r="CD582" s="226"/>
      <c r="CE582" s="226"/>
      <c r="CF582" s="399"/>
      <c r="CG582" s="259"/>
      <c r="CH582" s="559"/>
      <c r="CI582" s="559"/>
      <c r="CJ582" s="559"/>
      <c r="CK582" s="560"/>
      <c r="CL582" s="560"/>
      <c r="CM582" s="560"/>
      <c r="CN582" s="560"/>
      <c r="CO582" s="560"/>
      <c r="CP582" s="560"/>
      <c r="CQ582" s="560"/>
      <c r="CR582" s="560"/>
      <c r="CS582" s="560"/>
      <c r="CT582" s="560"/>
      <c r="CU582" s="560"/>
      <c r="CV582" s="560"/>
      <c r="CW582" s="560"/>
      <c r="CX582" s="560"/>
      <c r="CY582" s="560"/>
      <c r="CZ582" s="560"/>
      <c r="DA582" s="560"/>
      <c r="DB582" s="560"/>
      <c r="DC582" s="566"/>
      <c r="DD582" s="560"/>
      <c r="DE582" s="560"/>
      <c r="DF582" s="560"/>
      <c r="DG582" s="560"/>
      <c r="DH582" s="560"/>
      <c r="DI582" s="560"/>
      <c r="DJ582" s="560"/>
      <c r="DK582" s="396"/>
      <c r="DL582" s="259"/>
      <c r="DM582" s="560"/>
      <c r="DN582" s="560"/>
      <c r="DO582" s="563"/>
      <c r="DP582" s="564"/>
      <c r="DQ582" s="565"/>
      <c r="DR582" s="563"/>
      <c r="DS582" s="565"/>
      <c r="DT582" s="543"/>
      <c r="DU582" s="566"/>
      <c r="DV582" s="566"/>
      <c r="DW582" s="400"/>
      <c r="DX582" s="567"/>
      <c r="DY582" s="567"/>
      <c r="DZ582" s="155"/>
      <c r="EA582" s="155"/>
      <c r="EB582" s="256"/>
      <c r="EC582" s="104"/>
      <c r="ED582" s="229" t="s">
        <v>2517</v>
      </c>
      <c r="EE582" s="401"/>
      <c r="EF582" s="402"/>
      <c r="EG582" s="401"/>
      <c r="EH582" s="403"/>
      <c r="EI582" s="404"/>
      <c r="EJ582" s="405"/>
      <c r="EK582" s="406"/>
      <c r="EL582" s="401"/>
      <c r="EM582" s="403"/>
      <c r="EN582" s="403" t="s">
        <v>2046</v>
      </c>
      <c r="EO582" s="407">
        <v>3.5</v>
      </c>
      <c r="EP582" s="407" t="s">
        <v>2202</v>
      </c>
      <c r="EQ582" s="407"/>
      <c r="ER582" s="407"/>
      <c r="ES582" s="407"/>
      <c r="ET582" s="407"/>
      <c r="EU582" s="407"/>
      <c r="EV582" s="408">
        <v>10</v>
      </c>
      <c r="EW582" s="408">
        <v>90</v>
      </c>
      <c r="EX582" s="408">
        <v>45</v>
      </c>
      <c r="EY582" s="408">
        <v>180</v>
      </c>
      <c r="EZ582" s="192">
        <f t="shared" si="239"/>
        <v>-10</v>
      </c>
      <c r="FA582" s="192">
        <f t="shared" si="240"/>
        <v>350</v>
      </c>
      <c r="FB582" s="192">
        <f t="shared" si="241"/>
        <v>44.561451413257707</v>
      </c>
      <c r="FC582" s="192">
        <f t="shared" si="242"/>
        <v>80</v>
      </c>
      <c r="FD582" s="192">
        <f t="shared" si="243"/>
        <v>45.438548586742293</v>
      </c>
      <c r="FE582" s="193">
        <f t="shared" si="244"/>
        <v>170</v>
      </c>
      <c r="FF582" s="194">
        <f t="shared" si="245"/>
        <v>45.438548586742293</v>
      </c>
      <c r="FG582" s="401"/>
      <c r="FH582" s="403"/>
      <c r="FI582" s="778">
        <f t="shared" si="250"/>
        <v>3.5</v>
      </c>
      <c r="FJ582" s="779">
        <f t="shared" si="251"/>
        <v>45.438548586742293</v>
      </c>
      <c r="FK582" s="779">
        <f t="shared" si="252"/>
        <v>44.561451413257707</v>
      </c>
      <c r="FL582" s="780">
        <f t="shared" si="253"/>
        <v>0.77774404662882735</v>
      </c>
      <c r="FM582" s="169">
        <f t="shared" si="254"/>
        <v>0.70167384315986359</v>
      </c>
      <c r="FN582" s="783">
        <f t="shared" si="255"/>
        <v>2.4558584510595227</v>
      </c>
      <c r="FO582" s="226"/>
      <c r="FP582" s="226"/>
      <c r="FQ582" s="226"/>
      <c r="FR582" s="226"/>
      <c r="FS582" s="226"/>
      <c r="FT582" s="226"/>
      <c r="FU582" s="226"/>
      <c r="FV582" s="226"/>
      <c r="FW582" s="226"/>
      <c r="FX582" s="226"/>
      <c r="FY582" s="226"/>
      <c r="FZ582" s="226"/>
      <c r="GA582" s="226"/>
      <c r="GB582" s="226"/>
      <c r="GC582" s="226"/>
      <c r="GD582" s="226"/>
      <c r="GE582" s="226"/>
      <c r="GF582" s="226"/>
      <c r="GG582" s="226"/>
      <c r="GH582" s="226"/>
      <c r="GI582" s="226"/>
      <c r="GJ582" s="226"/>
      <c r="GK582" s="226"/>
      <c r="GL582" s="226"/>
      <c r="GM582" s="226"/>
      <c r="GN582" s="226"/>
      <c r="GO582" s="226"/>
      <c r="GP582" s="226"/>
      <c r="GQ582" s="226"/>
      <c r="GR582" s="226"/>
      <c r="GS582" s="226"/>
      <c r="GT582" s="226"/>
      <c r="GU582" s="226"/>
      <c r="GV582" s="226"/>
      <c r="GW582" s="226"/>
      <c r="GX582" s="226"/>
      <c r="GY582" s="226"/>
      <c r="GZ582" s="226"/>
      <c r="HA582" s="226"/>
      <c r="HB582" s="226"/>
      <c r="HC582" s="226"/>
      <c r="HD582" s="226"/>
      <c r="HE582" s="226"/>
      <c r="HF582" s="226"/>
      <c r="HG582" s="226"/>
      <c r="HH582" s="226"/>
      <c r="HI582" s="226"/>
      <c r="HJ582" s="226"/>
      <c r="HK582" s="226"/>
      <c r="HL582" s="226"/>
      <c r="HM582" s="226"/>
      <c r="HN582" s="226"/>
      <c r="HO582" s="226"/>
      <c r="HP582" s="226"/>
      <c r="HQ582" s="226"/>
      <c r="HR582" s="226"/>
      <c r="HS582" s="226"/>
      <c r="HT582" s="226"/>
      <c r="HU582" s="226"/>
      <c r="HV582" s="226"/>
      <c r="HW582" s="226"/>
      <c r="HX582" s="226"/>
      <c r="HY582" s="226"/>
      <c r="HZ582" s="226"/>
      <c r="IA582" s="226"/>
      <c r="IB582" s="226"/>
      <c r="IC582" s="226"/>
      <c r="ID582" s="226"/>
      <c r="IE582" s="226"/>
      <c r="IF582" s="226"/>
      <c r="IG582" s="226"/>
      <c r="IH582" s="226"/>
      <c r="II582" s="226"/>
      <c r="IJ582" s="226"/>
      <c r="IK582" s="226"/>
      <c r="IL582" s="226"/>
      <c r="IM582" s="226"/>
      <c r="IN582" s="226"/>
      <c r="IO582" s="226"/>
      <c r="IP582" s="226"/>
      <c r="IQ582" s="226"/>
      <c r="IR582" s="226"/>
      <c r="IS582" s="226"/>
      <c r="IT582" s="226"/>
      <c r="IU582" s="226"/>
      <c r="IV582" s="226"/>
      <c r="IW582" s="226"/>
      <c r="IX582" s="226"/>
      <c r="IY582" s="226"/>
      <c r="IZ582" s="226"/>
      <c r="JA582" s="226"/>
      <c r="JB582" s="226"/>
      <c r="JC582" s="226"/>
      <c r="JD582" s="226"/>
      <c r="JE582" s="226"/>
      <c r="JF582" s="226"/>
      <c r="JG582" s="226"/>
      <c r="JH582" s="226"/>
      <c r="JI582" s="226"/>
      <c r="JJ582" s="226"/>
      <c r="JK582" s="226"/>
      <c r="JL582" s="226"/>
      <c r="JM582" s="226"/>
      <c r="JN582" s="226"/>
      <c r="JO582" s="226"/>
      <c r="JP582" s="226"/>
      <c r="JQ582" s="226"/>
      <c r="JR582" s="226"/>
      <c r="JS582" s="226"/>
      <c r="JT582" s="226"/>
      <c r="JU582" s="226"/>
      <c r="JV582" s="226"/>
      <c r="JW582" s="226"/>
      <c r="JX582" s="226"/>
      <c r="JY582" s="226"/>
      <c r="JZ582" s="226"/>
      <c r="KA582" s="226"/>
      <c r="KB582" s="226"/>
      <c r="KC582" s="226"/>
      <c r="KD582" s="226"/>
      <c r="KE582" s="226"/>
      <c r="KF582" s="226"/>
      <c r="KG582" s="226"/>
      <c r="KH582" s="226"/>
      <c r="KI582" s="226"/>
      <c r="KJ582" s="226"/>
      <c r="KK582" s="226"/>
      <c r="KL582" s="226"/>
      <c r="KM582" s="226"/>
      <c r="KN582" s="226"/>
      <c r="KO582" s="226"/>
      <c r="KP582" s="226"/>
      <c r="KQ582" s="226"/>
      <c r="KR582" s="226"/>
      <c r="KS582" s="226"/>
      <c r="KT582" s="226"/>
      <c r="KU582" s="226"/>
      <c r="KV582" s="226"/>
      <c r="KW582" s="226"/>
      <c r="KX582" s="226"/>
      <c r="KY582" s="226"/>
      <c r="KZ582" s="226"/>
      <c r="LA582" s="226"/>
      <c r="LB582" s="226"/>
      <c r="LC582" s="226"/>
      <c r="LD582" s="226"/>
      <c r="LE582" s="226"/>
      <c r="LF582" s="226"/>
      <c r="LG582" s="226"/>
      <c r="LH582" s="226"/>
      <c r="LI582" s="226"/>
      <c r="LJ582" s="226"/>
      <c r="LK582" s="226"/>
      <c r="LL582" s="226"/>
      <c r="LM582" s="226"/>
      <c r="LN582" s="226"/>
      <c r="LO582" s="226"/>
      <c r="LP582" s="226"/>
      <c r="LQ582" s="226"/>
      <c r="LR582" s="226"/>
      <c r="LS582" s="226"/>
      <c r="LT582" s="226"/>
      <c r="LU582" s="226"/>
      <c r="LV582" s="226"/>
      <c r="LW582" s="226"/>
      <c r="LX582" s="226"/>
      <c r="LY582" s="226"/>
      <c r="LZ582" s="226"/>
      <c r="MA582" s="226"/>
      <c r="MB582" s="226"/>
      <c r="MC582" s="226"/>
      <c r="MD582" s="226"/>
      <c r="ME582" s="226"/>
      <c r="MF582" s="226"/>
      <c r="MG582" s="226"/>
      <c r="MH582" s="226"/>
      <c r="MI582" s="226"/>
      <c r="MJ582" s="226"/>
      <c r="MK582" s="226"/>
      <c r="ML582" s="226"/>
      <c r="MM582" s="226"/>
      <c r="MN582" s="226"/>
      <c r="MO582" s="226"/>
      <c r="MP582" s="226"/>
      <c r="MQ582" s="226"/>
      <c r="MR582" s="226"/>
      <c r="MS582" s="226"/>
      <c r="MT582" s="226"/>
      <c r="MU582" s="226"/>
      <c r="MV582" s="226"/>
      <c r="MW582" s="226"/>
      <c r="MX582" s="226"/>
      <c r="MY582" s="226"/>
      <c r="MZ582" s="226"/>
      <c r="NA582" s="226"/>
      <c r="NB582" s="226"/>
      <c r="NC582" s="226"/>
      <c r="ND582" s="226"/>
      <c r="NE582" s="226"/>
      <c r="NF582" s="226"/>
      <c r="NG582" s="226"/>
      <c r="NH582" s="226"/>
      <c r="NI582" s="226"/>
      <c r="NJ582" s="226"/>
      <c r="NK582" s="226"/>
      <c r="NL582" s="226"/>
      <c r="NM582" s="226"/>
      <c r="NN582" s="226"/>
      <c r="NO582" s="226"/>
      <c r="NP582" s="226"/>
      <c r="NQ582" s="226"/>
      <c r="NR582" s="226"/>
      <c r="NS582" s="226"/>
      <c r="NT582" s="226"/>
      <c r="NU582" s="226"/>
      <c r="NV582" s="226"/>
      <c r="NW582" s="226"/>
      <c r="NX582" s="226"/>
      <c r="NY582" s="226"/>
      <c r="NZ582" s="226"/>
      <c r="OA582" s="226"/>
      <c r="OB582" s="226"/>
      <c r="OC582" s="226"/>
      <c r="OD582" s="226"/>
      <c r="OE582" s="226"/>
      <c r="OF582" s="226"/>
      <c r="OG582" s="226"/>
      <c r="OH582" s="226"/>
      <c r="OI582" s="226"/>
      <c r="OJ582" s="226"/>
      <c r="OK582" s="226"/>
      <c r="OL582" s="226"/>
      <c r="OM582" s="226"/>
      <c r="ON582" s="226"/>
      <c r="OO582" s="226"/>
      <c r="OP582" s="226"/>
      <c r="OQ582" s="226"/>
      <c r="OR582" s="226"/>
      <c r="OS582" s="226"/>
      <c r="OT582" s="226"/>
      <c r="OU582" s="226"/>
      <c r="OV582" s="226"/>
      <c r="OW582" s="226"/>
      <c r="OX582" s="226"/>
      <c r="OY582" s="226"/>
      <c r="OZ582" s="226"/>
      <c r="PA582" s="226"/>
      <c r="PB582" s="226"/>
      <c r="PC582" s="226"/>
      <c r="PD582" s="226"/>
      <c r="PE582" s="226"/>
      <c r="PF582" s="226"/>
      <c r="PG582" s="226"/>
      <c r="PH582" s="226"/>
      <c r="PI582" s="226"/>
      <c r="PJ582" s="226"/>
      <c r="PK582" s="226"/>
      <c r="PL582" s="226"/>
      <c r="PM582" s="226"/>
      <c r="PN582" s="226"/>
      <c r="PO582" s="226"/>
      <c r="PP582" s="226"/>
      <c r="PQ582" s="226"/>
      <c r="PR582" s="226"/>
      <c r="PS582" s="226"/>
      <c r="PT582" s="226"/>
      <c r="PU582" s="226"/>
      <c r="PV582" s="226"/>
      <c r="PW582" s="226"/>
      <c r="PX582" s="226"/>
      <c r="PY582" s="226"/>
      <c r="PZ582" s="226"/>
      <c r="QA582" s="226"/>
      <c r="QB582" s="226"/>
      <c r="QC582" s="226"/>
      <c r="QD582" s="226"/>
      <c r="QE582" s="226"/>
      <c r="QF582" s="226"/>
      <c r="QG582" s="226"/>
      <c r="QH582" s="226"/>
      <c r="QI582" s="226"/>
      <c r="QJ582" s="226"/>
      <c r="QK582" s="226"/>
      <c r="QL582" s="226"/>
      <c r="QM582" s="226"/>
      <c r="QN582" s="226"/>
      <c r="QO582" s="226"/>
      <c r="QP582" s="226"/>
      <c r="QQ582" s="226"/>
      <c r="QR582" s="226"/>
      <c r="QS582" s="226"/>
      <c r="QT582" s="226"/>
      <c r="QU582" s="226"/>
      <c r="QV582" s="226"/>
      <c r="QW582" s="226"/>
      <c r="QX582" s="226"/>
      <c r="QY582" s="226"/>
      <c r="QZ582" s="226"/>
      <c r="RA582" s="226"/>
      <c r="RB582" s="226"/>
      <c r="RC582" s="226"/>
      <c r="RD582" s="226"/>
      <c r="RE582" s="226"/>
      <c r="RF582" s="226"/>
      <c r="RG582" s="226"/>
      <c r="RH582" s="226"/>
      <c r="RI582" s="226"/>
      <c r="RJ582" s="226"/>
      <c r="RK582" s="226"/>
      <c r="RL582" s="226"/>
      <c r="RM582" s="226"/>
      <c r="RN582" s="226"/>
      <c r="RO582" s="226"/>
      <c r="RP582" s="226"/>
      <c r="RQ582" s="226"/>
      <c r="RR582" s="226"/>
      <c r="RS582" s="226"/>
      <c r="RT582" s="226"/>
      <c r="RU582" s="226"/>
      <c r="RV582" s="226"/>
      <c r="RW582" s="226"/>
      <c r="RX582" s="226"/>
      <c r="RY582" s="226"/>
      <c r="RZ582" s="226"/>
      <c r="SA582" s="226"/>
      <c r="SB582" s="226"/>
      <c r="SC582" s="226"/>
      <c r="SD582" s="226"/>
      <c r="SE582" s="226"/>
      <c r="SF582" s="226"/>
      <c r="SG582" s="226"/>
      <c r="SH582" s="226"/>
      <c r="SI582" s="226"/>
      <c r="SJ582" s="226"/>
      <c r="SK582" s="226"/>
      <c r="SL582" s="226"/>
      <c r="SM582" s="226"/>
      <c r="SN582" s="226"/>
      <c r="SO582" s="226"/>
      <c r="SP582" s="226"/>
      <c r="SQ582" s="226"/>
      <c r="SR582" s="226"/>
      <c r="SS582" s="226"/>
      <c r="ST582" s="226"/>
      <c r="SU582" s="226"/>
      <c r="SV582" s="226"/>
      <c r="SW582" s="226"/>
      <c r="SX582" s="226"/>
      <c r="SY582" s="226"/>
      <c r="SZ582" s="226"/>
      <c r="TA582" s="226"/>
      <c r="TB582" s="226"/>
      <c r="TC582" s="226"/>
      <c r="TD582" s="226"/>
      <c r="TE582" s="226"/>
      <c r="TF582" s="226"/>
      <c r="TG582" s="226"/>
      <c r="TH582" s="226"/>
      <c r="TI582" s="226"/>
      <c r="TJ582" s="226"/>
      <c r="TK582" s="226"/>
      <c r="TL582" s="226"/>
      <c r="TM582" s="226"/>
      <c r="TN582" s="226"/>
      <c r="TO582" s="226"/>
      <c r="TP582" s="226"/>
      <c r="TQ582" s="226"/>
      <c r="TR582" s="226"/>
      <c r="TS582" s="226"/>
      <c r="TT582" s="226"/>
      <c r="TU582" s="226"/>
      <c r="TV582" s="226"/>
      <c r="TW582" s="226"/>
      <c r="TX582" s="226"/>
      <c r="TY582" s="226"/>
      <c r="TZ582" s="226"/>
      <c r="UA582" s="226"/>
      <c r="UB582" s="226"/>
      <c r="UC582" s="226"/>
      <c r="UD582" s="226"/>
      <c r="UE582" s="226"/>
      <c r="UF582" s="226"/>
      <c r="UG582" s="226"/>
      <c r="UH582" s="226"/>
      <c r="UI582" s="226"/>
      <c r="UJ582" s="226"/>
      <c r="UK582" s="226"/>
      <c r="UL582" s="226"/>
      <c r="UM582" s="226"/>
      <c r="UN582" s="226"/>
      <c r="UO582" s="226"/>
      <c r="UP582" s="226"/>
      <c r="UQ582" s="226"/>
      <c r="UR582" s="226"/>
      <c r="US582" s="226"/>
      <c r="UT582" s="226"/>
      <c r="UU582" s="226"/>
      <c r="UV582" s="226"/>
      <c r="UW582" s="226"/>
      <c r="UX582" s="226"/>
      <c r="UY582" s="226"/>
      <c r="UZ582" s="226"/>
      <c r="VA582" s="226"/>
      <c r="VB582" s="226"/>
      <c r="VC582" s="226"/>
      <c r="VD582" s="226"/>
      <c r="VE582" s="226"/>
      <c r="VF582" s="226"/>
      <c r="VG582" s="226"/>
      <c r="VH582" s="226"/>
      <c r="VI582" s="226"/>
      <c r="VJ582" s="226"/>
      <c r="VK582" s="226"/>
      <c r="VL582" s="226"/>
      <c r="VM582" s="226"/>
      <c r="VN582" s="226"/>
      <c r="VO582" s="226"/>
      <c r="VP582" s="226"/>
      <c r="VQ582" s="226"/>
      <c r="VR582" s="226"/>
      <c r="VS582" s="226"/>
      <c r="VT582" s="226"/>
      <c r="VU582" s="226"/>
      <c r="VV582" s="226"/>
      <c r="VW582" s="226"/>
      <c r="VX582" s="226"/>
      <c r="VY582" s="226"/>
      <c r="VZ582" s="226"/>
      <c r="WA582" s="226"/>
      <c r="WB582" s="226"/>
      <c r="WC582" s="226"/>
      <c r="WD582" s="226"/>
      <c r="WE582" s="226"/>
      <c r="WF582" s="226"/>
      <c r="WG582" s="226"/>
      <c r="WH582" s="226"/>
      <c r="WI582" s="226"/>
      <c r="WJ582" s="226"/>
      <c r="WK582" s="226"/>
      <c r="WL582" s="226"/>
      <c r="WM582" s="226"/>
      <c r="WN582" s="226"/>
      <c r="WO582" s="226"/>
      <c r="WP582" s="226"/>
      <c r="WQ582" s="226"/>
      <c r="WR582" s="226"/>
      <c r="WS582" s="226"/>
      <c r="WT582" s="226"/>
      <c r="WU582" s="226"/>
      <c r="WV582" s="226"/>
      <c r="WW582" s="226"/>
      <c r="WX582" s="226"/>
      <c r="WY582" s="226"/>
      <c r="WZ582" s="226"/>
      <c r="XA582" s="226"/>
      <c r="XB582" s="226"/>
      <c r="XC582" s="226"/>
      <c r="XD582" s="226"/>
      <c r="XE582" s="226"/>
      <c r="XF582" s="226"/>
      <c r="XG582" s="226"/>
      <c r="XH582" s="226"/>
      <c r="XI582" s="226"/>
      <c r="XJ582" s="226"/>
      <c r="XK582" s="226"/>
      <c r="XL582" s="226"/>
      <c r="XM582" s="226"/>
      <c r="XN582" s="226"/>
      <c r="XO582" s="226"/>
      <c r="XP582" s="226"/>
      <c r="XQ582" s="226"/>
      <c r="XR582" s="226"/>
      <c r="XS582" s="226"/>
      <c r="XT582" s="226"/>
      <c r="XU582" s="226"/>
      <c r="XV582" s="226"/>
      <c r="XW582" s="226"/>
      <c r="XX582" s="226"/>
      <c r="XY582" s="226"/>
      <c r="XZ582" s="226"/>
      <c r="YA582" s="226"/>
      <c r="YB582" s="226"/>
      <c r="YC582" s="226"/>
      <c r="YD582" s="226"/>
      <c r="YE582" s="226"/>
      <c r="YF582" s="226"/>
      <c r="YG582" s="226"/>
      <c r="YH582" s="226"/>
      <c r="YI582" s="226"/>
      <c r="YJ582" s="226"/>
      <c r="YK582" s="226"/>
      <c r="YL582" s="226"/>
      <c r="YM582" s="226"/>
      <c r="YN582" s="226"/>
      <c r="YO582" s="226"/>
      <c r="YP582" s="226"/>
      <c r="YQ582" s="226"/>
      <c r="YR582" s="226"/>
      <c r="YS582" s="226"/>
      <c r="YT582" s="226"/>
      <c r="YU582" s="226"/>
      <c r="YV582" s="226"/>
      <c r="YW582" s="226"/>
      <c r="YX582" s="226"/>
      <c r="YY582" s="226"/>
      <c r="YZ582" s="226"/>
      <c r="ZA582" s="226"/>
      <c r="ZB582" s="226"/>
      <c r="ZC582" s="226"/>
      <c r="ZD582" s="226"/>
      <c r="ZE582" s="226"/>
      <c r="ZF582" s="226"/>
      <c r="ZG582" s="226"/>
      <c r="ZH582" s="226"/>
      <c r="ZI582" s="226"/>
      <c r="ZJ582" s="226"/>
      <c r="ZK582" s="226"/>
      <c r="ZL582" s="226"/>
      <c r="ZM582" s="226"/>
      <c r="ZN582" s="226"/>
      <c r="ZO582" s="226"/>
      <c r="ZP582" s="226"/>
      <c r="ZQ582" s="226"/>
      <c r="ZR582" s="226"/>
      <c r="ZS582" s="226"/>
      <c r="ZT582" s="226"/>
      <c r="ZU582" s="226"/>
      <c r="ZV582" s="226"/>
      <c r="ZW582" s="226"/>
      <c r="ZX582" s="226"/>
      <c r="ZY582" s="226"/>
      <c r="ZZ582" s="226"/>
      <c r="AAA582" s="226"/>
      <c r="AAB582" s="226"/>
      <c r="AAC582" s="226"/>
      <c r="AAD582" s="226"/>
      <c r="AAE582" s="226"/>
      <c r="AAF582" s="226"/>
      <c r="AAG582" s="226"/>
      <c r="AAH582" s="226"/>
      <c r="AAI582" s="226"/>
      <c r="AAJ582" s="226"/>
      <c r="AAK582" s="226"/>
      <c r="AAL582" s="226"/>
      <c r="AAM582" s="226"/>
      <c r="AAN582" s="226"/>
      <c r="AAO582" s="226"/>
      <c r="AAP582" s="226"/>
      <c r="AAQ582" s="226"/>
      <c r="AAR582" s="226"/>
      <c r="AAS582" s="226"/>
      <c r="AAT582" s="226"/>
      <c r="AAU582" s="226"/>
      <c r="AAV582" s="226"/>
      <c r="AAW582" s="226"/>
      <c r="AAX582" s="226"/>
      <c r="AAY582" s="226"/>
      <c r="AAZ582" s="226"/>
      <c r="ABA582" s="226"/>
      <c r="ABB582" s="226"/>
      <c r="ABC582" s="226"/>
      <c r="ABD582" s="226"/>
      <c r="ABE582" s="226"/>
      <c r="ABF582" s="226"/>
      <c r="ABG582" s="226"/>
      <c r="ABH582" s="226"/>
      <c r="ABI582" s="226"/>
      <c r="ABJ582" s="226"/>
      <c r="ABK582" s="226"/>
      <c r="ABL582" s="226"/>
      <c r="ABM582" s="226"/>
      <c r="ABN582" s="226"/>
      <c r="ABO582" s="226"/>
      <c r="ABP582" s="226"/>
      <c r="ABQ582" s="226"/>
      <c r="ABR582" s="226"/>
      <c r="ABS582" s="226"/>
      <c r="ABT582" s="226"/>
      <c r="ABU582" s="226"/>
      <c r="ABV582" s="226"/>
      <c r="ABW582" s="226"/>
      <c r="ABX582" s="226"/>
      <c r="ABY582" s="226"/>
      <c r="ABZ582" s="226"/>
      <c r="ACA582" s="226"/>
      <c r="ACB582" s="226"/>
      <c r="ACC582" s="226"/>
      <c r="ACD582" s="226"/>
      <c r="ACE582" s="226"/>
      <c r="ACF582" s="226"/>
      <c r="ACG582" s="226"/>
      <c r="ACH582" s="226"/>
      <c r="ACI582" s="226"/>
      <c r="ACJ582" s="226"/>
      <c r="ACK582" s="226"/>
      <c r="ACL582" s="226"/>
      <c r="ACM582" s="226"/>
      <c r="ACN582" s="226"/>
      <c r="ACO582" s="226"/>
      <c r="ACP582" s="226"/>
      <c r="ACQ582" s="226"/>
      <c r="ACR582" s="226"/>
      <c r="ACS582" s="226"/>
      <c r="ACT582" s="226"/>
      <c r="ACU582" s="226"/>
      <c r="ACV582" s="226"/>
      <c r="ACW582" s="226"/>
      <c r="ACX582" s="226"/>
      <c r="ACY582" s="226"/>
      <c r="ACZ582" s="226"/>
      <c r="ADA582" s="226"/>
      <c r="ADB582" s="226"/>
      <c r="ADC582" s="226"/>
      <c r="ADD582" s="226"/>
      <c r="ADE582" s="226"/>
      <c r="ADF582" s="226"/>
      <c r="ADG582" s="226"/>
      <c r="ADH582" s="226"/>
      <c r="ADI582" s="226"/>
      <c r="ADJ582" s="226"/>
      <c r="ADK582" s="226"/>
      <c r="ADL582" s="226"/>
      <c r="ADM582" s="226"/>
      <c r="ADN582" s="226"/>
      <c r="ADO582" s="226"/>
      <c r="ADP582" s="226"/>
      <c r="ADQ582" s="226"/>
      <c r="ADR582" s="226"/>
      <c r="ADS582" s="226"/>
      <c r="ADT582" s="226"/>
      <c r="ADU582" s="226"/>
      <c r="ADV582" s="226"/>
      <c r="ADW582" s="226"/>
      <c r="ADX582" s="226"/>
      <c r="ADY582" s="226"/>
      <c r="ADZ582" s="226"/>
      <c r="AEA582" s="226"/>
      <c r="AEB582" s="226"/>
      <c r="AEC582" s="226"/>
      <c r="AED582" s="226"/>
      <c r="AEE582" s="226"/>
      <c r="AEF582" s="226"/>
      <c r="AEG582" s="226"/>
      <c r="AEH582" s="226"/>
      <c r="AEI582" s="226"/>
      <c r="AEJ582" s="226"/>
      <c r="AEK582" s="226"/>
      <c r="AEL582" s="226"/>
      <c r="AEM582" s="226"/>
      <c r="AEN582" s="226"/>
      <c r="AEO582" s="226"/>
      <c r="AEP582" s="226"/>
      <c r="AEQ582" s="226"/>
      <c r="AER582" s="226"/>
      <c r="AES582" s="226"/>
      <c r="AET582" s="226"/>
      <c r="AEU582" s="226"/>
      <c r="AEV582" s="226"/>
      <c r="AEW582" s="226"/>
      <c r="AEX582" s="226"/>
      <c r="AEY582" s="226"/>
      <c r="AEZ582" s="226"/>
      <c r="AFA582" s="226"/>
      <c r="AFB582" s="226"/>
      <c r="AFC582" s="226"/>
      <c r="AFD582" s="226"/>
      <c r="AFE582" s="226"/>
      <c r="AFF582" s="226"/>
      <c r="AFG582" s="226"/>
      <c r="AFH582" s="226"/>
      <c r="AFI582" s="226"/>
      <c r="AFJ582" s="226"/>
      <c r="AFK582" s="226"/>
      <c r="AFL582" s="226"/>
      <c r="AFM582" s="226"/>
      <c r="AFN582" s="226"/>
      <c r="AFO582" s="226"/>
      <c r="AFP582" s="226"/>
      <c r="AFQ582" s="226"/>
      <c r="AFR582" s="226"/>
      <c r="AFS582" s="226"/>
      <c r="AFT582" s="226"/>
      <c r="AFU582" s="226"/>
      <c r="AFV582" s="226"/>
      <c r="AFW582" s="226"/>
      <c r="AFX582" s="226"/>
      <c r="AFY582" s="226"/>
      <c r="AFZ582" s="226"/>
      <c r="AGA582" s="226"/>
      <c r="AGB582" s="226"/>
      <c r="AGC582" s="226"/>
      <c r="AGD582" s="226"/>
      <c r="AGE582" s="226"/>
      <c r="AGF582" s="226"/>
      <c r="AGG582" s="226"/>
      <c r="AGH582" s="226"/>
      <c r="AGI582" s="226"/>
      <c r="AGJ582" s="226"/>
      <c r="AGK582" s="226"/>
      <c r="AGL582" s="226"/>
      <c r="AGM582" s="226"/>
      <c r="AGN582" s="226"/>
      <c r="AGO582" s="226"/>
      <c r="AGP582" s="226"/>
      <c r="AGQ582" s="226"/>
      <c r="AGR582" s="226"/>
      <c r="AGS582" s="226"/>
      <c r="AGT582" s="226"/>
      <c r="AGU582" s="226"/>
      <c r="AGV582" s="226"/>
      <c r="AGW582" s="226"/>
      <c r="AGX582" s="226"/>
      <c r="AGY582" s="226"/>
      <c r="AGZ582" s="226"/>
      <c r="AHA582" s="226"/>
      <c r="AHB582" s="226"/>
      <c r="AHC582" s="226"/>
      <c r="AHD582" s="226"/>
      <c r="AHE582" s="226"/>
      <c r="AHF582" s="226"/>
      <c r="AHG582" s="226"/>
      <c r="AHH582" s="226"/>
      <c r="AHI582" s="226"/>
      <c r="AHJ582" s="226"/>
      <c r="AHK582" s="226"/>
      <c r="AHL582" s="226"/>
      <c r="AHM582" s="226"/>
      <c r="AHN582" s="226"/>
      <c r="AHO582" s="226"/>
      <c r="AHP582" s="226"/>
      <c r="AHQ582" s="226"/>
      <c r="AHR582" s="226"/>
      <c r="AHS582" s="226"/>
      <c r="AHT582" s="226"/>
      <c r="AHU582" s="226"/>
      <c r="AHV582" s="226"/>
      <c r="AHW582" s="226"/>
      <c r="AHX582" s="226"/>
      <c r="AHY582" s="226"/>
      <c r="AHZ582" s="226"/>
      <c r="AIA582" s="226"/>
      <c r="AIB582" s="226"/>
      <c r="AIC582" s="226"/>
      <c r="AID582" s="226"/>
      <c r="AIE582" s="226"/>
      <c r="AIF582" s="226"/>
      <c r="AIG582" s="226"/>
      <c r="AIH582" s="226"/>
      <c r="AII582" s="226"/>
      <c r="AIJ582" s="226"/>
      <c r="AIK582" s="226"/>
      <c r="AIL582" s="226"/>
      <c r="AIM582" s="226"/>
      <c r="AIN582" s="226"/>
      <c r="AIO582" s="226"/>
      <c r="AIP582" s="226"/>
      <c r="AIQ582" s="226"/>
      <c r="AIR582" s="226"/>
      <c r="AIS582" s="226"/>
      <c r="AIT582" s="226"/>
      <c r="AIU582" s="226"/>
      <c r="AIV582" s="226"/>
      <c r="AIW582" s="226"/>
      <c r="AIX582" s="226"/>
      <c r="AIY582" s="226"/>
      <c r="AIZ582" s="226"/>
      <c r="AJA582" s="226"/>
      <c r="AJB582" s="226"/>
      <c r="AJC582" s="226"/>
      <c r="AJD582" s="226"/>
      <c r="AJE582" s="226"/>
      <c r="AJF582" s="226"/>
      <c r="AJG582" s="226"/>
      <c r="AJH582" s="226"/>
      <c r="AJI582" s="226"/>
      <c r="AJJ582" s="226"/>
      <c r="AJK582" s="226"/>
      <c r="AJL582" s="226"/>
      <c r="AJM582" s="226"/>
      <c r="AJN582" s="226"/>
      <c r="AJO582" s="226"/>
      <c r="AJP582" s="226"/>
      <c r="AJQ582" s="226"/>
      <c r="AJR582" s="226"/>
      <c r="AJS582" s="226"/>
      <c r="AJT582" s="226"/>
      <c r="AJU582" s="226"/>
      <c r="AJV582" s="226"/>
      <c r="AJW582" s="226"/>
      <c r="AJX582" s="226"/>
      <c r="AJY582" s="226"/>
      <c r="AJZ582" s="226"/>
      <c r="AKA582" s="226"/>
      <c r="AKB582" s="226"/>
      <c r="AKC582" s="226"/>
      <c r="AKD582" s="226"/>
      <c r="AKE582" s="226"/>
      <c r="AKF582" s="226"/>
      <c r="AKG582" s="226"/>
      <c r="AKH582" s="226"/>
      <c r="AKI582" s="226"/>
      <c r="AKJ582" s="226"/>
      <c r="AKK582" s="226"/>
      <c r="AKL582" s="226"/>
      <c r="AKM582" s="226"/>
      <c r="AKN582" s="226"/>
      <c r="AKO582" s="226"/>
      <c r="AKP582" s="226"/>
      <c r="AKQ582" s="226"/>
      <c r="AKR582" s="226"/>
      <c r="AKS582" s="226"/>
      <c r="AKT582" s="226"/>
      <c r="AKU582" s="226"/>
      <c r="AKV582" s="226"/>
      <c r="AKW582" s="226"/>
      <c r="AKX582" s="226"/>
      <c r="AKY582" s="226"/>
      <c r="AKZ582" s="226"/>
      <c r="ALA582" s="226"/>
      <c r="ALB582" s="226"/>
      <c r="ALC582" s="226"/>
      <c r="ALD582" s="226"/>
      <c r="ALE582" s="226"/>
      <c r="ALF582" s="226"/>
      <c r="ALG582" s="226"/>
      <c r="ALH582" s="226"/>
      <c r="ALI582" s="226"/>
      <c r="ALJ582" s="226"/>
      <c r="ALK582" s="226"/>
      <c r="ALL582" s="226"/>
      <c r="ALM582" s="226"/>
      <c r="ALN582" s="226"/>
      <c r="ALO582" s="226"/>
      <c r="ALP582" s="226"/>
      <c r="ALQ582" s="226"/>
      <c r="ALR582" s="226"/>
      <c r="ALS582" s="226"/>
      <c r="ALT582" s="226"/>
      <c r="ALU582" s="226"/>
      <c r="ALV582" s="226"/>
      <c r="ALW582" s="226"/>
      <c r="ALX582" s="226"/>
      <c r="ALY582" s="226"/>
      <c r="ALZ582" s="226"/>
      <c r="AMA582" s="226"/>
      <c r="AMB582" s="226"/>
      <c r="AMC582" s="226"/>
      <c r="AMD582" s="226"/>
      <c r="AME582" s="226"/>
      <c r="AMF582" s="226"/>
      <c r="AMG582" s="226"/>
      <c r="AMH582" s="226"/>
      <c r="AMI582" s="226"/>
      <c r="AMJ582" s="226"/>
      <c r="AMK582" s="226"/>
      <c r="AML582" s="226"/>
      <c r="AMM582" s="226"/>
      <c r="AMN582" s="226"/>
      <c r="AMO582" s="226"/>
      <c r="AMP582" s="226"/>
      <c r="AMQ582" s="226"/>
      <c r="AMR582" s="226"/>
      <c r="AMS582" s="226"/>
      <c r="AMT582" s="226"/>
      <c r="AMU582" s="226"/>
      <c r="AMV582" s="226"/>
      <c r="AMW582" s="226"/>
      <c r="AMX582" s="226"/>
    </row>
    <row r="583" spans="1:1038" s="288" customFormat="1" ht="18" customHeight="1">
      <c r="A583" s="409" t="s">
        <v>2065</v>
      </c>
      <c r="B583" s="227" t="s">
        <v>1647</v>
      </c>
      <c r="C583" s="227"/>
      <c r="D583" s="227" t="s">
        <v>1279</v>
      </c>
      <c r="E583" s="227">
        <v>78</v>
      </c>
      <c r="F583" s="227">
        <v>3</v>
      </c>
      <c r="G583" s="570" t="str">
        <f t="shared" si="220"/>
        <v>78-3</v>
      </c>
      <c r="H583" s="227">
        <v>47</v>
      </c>
      <c r="I583" s="479">
        <v>94.5</v>
      </c>
      <c r="J583" s="477">
        <f t="shared" si="177"/>
        <v>0</v>
      </c>
      <c r="K583" s="478" t="b">
        <f>IF(J594=1,IF(((VLOOKUP($G583,[1]Depth_Lookup!A$3:J$410,9,FALSE))-(I583/100))=0,"Good",IF(((VLOOKUP($G583,[1]Depth_Lookup!$A$3:$J$550,9,FALSE))-(I583/100))&gt;0,"Too Short","Too Long")))</f>
        <v>0</v>
      </c>
      <c r="L583" s="171">
        <f>(VLOOKUP($G583,Depth_Lookup!$A$3:$J$410,10,FALSE))+(H583/100)</f>
        <v>196.465</v>
      </c>
      <c r="M583" s="171">
        <f>(VLOOKUP($G583,Depth_Lookup!$A$3:$J$410,10,FALSE))+(I583/100)</f>
        <v>196.94</v>
      </c>
      <c r="N583" s="230" t="s">
        <v>2133</v>
      </c>
      <c r="O583" s="227">
        <v>2</v>
      </c>
      <c r="P583" s="227" t="s">
        <v>853</v>
      </c>
      <c r="Q583" s="227" t="s">
        <v>125</v>
      </c>
      <c r="R583" s="286" t="str">
        <f t="shared" si="175"/>
        <v>SerpentinizedHarzburgite</v>
      </c>
      <c r="S583" s="227" t="s">
        <v>94</v>
      </c>
      <c r="T583" s="227" t="s">
        <v>700</v>
      </c>
      <c r="U583" s="227"/>
      <c r="V583" s="227"/>
      <c r="W583" s="227" t="s">
        <v>102</v>
      </c>
      <c r="X583" s="286">
        <f>VLOOKUP(W583,[1]definitions_list_lookup!A$13:B$19,2,0)</f>
        <v>5</v>
      </c>
      <c r="Y583" s="227" t="s">
        <v>90</v>
      </c>
      <c r="Z583" s="227" t="s">
        <v>91</v>
      </c>
      <c r="AA583" s="227"/>
      <c r="AB583" s="227"/>
      <c r="AC583" s="227"/>
      <c r="AD583" s="227"/>
      <c r="AE583" s="233"/>
      <c r="AF583" s="570" t="e">
        <f>VLOOKUP(AE583,[1]definitions_list_mag!$V$12:$W$15,2,0)</f>
        <v>#N/A</v>
      </c>
      <c r="AG583" s="237"/>
      <c r="AH583" s="227"/>
      <c r="AI583" s="240">
        <v>79</v>
      </c>
      <c r="AJ583" s="227"/>
      <c r="AK583" s="227"/>
      <c r="AL583" s="227"/>
      <c r="AM583" s="227"/>
      <c r="AN583" s="227"/>
      <c r="AO583" s="240"/>
      <c r="AP583" s="227"/>
      <c r="AQ583" s="227"/>
      <c r="AR583" s="227"/>
      <c r="AS583" s="227"/>
      <c r="AT583" s="227"/>
      <c r="AU583" s="240"/>
      <c r="AV583" s="227"/>
      <c r="AW583" s="227"/>
      <c r="AX583" s="227"/>
      <c r="AY583" s="227"/>
      <c r="AZ583" s="227"/>
      <c r="BA583" s="240">
        <v>20</v>
      </c>
      <c r="BB583" s="227">
        <v>7</v>
      </c>
      <c r="BC583" s="227">
        <v>6</v>
      </c>
      <c r="BD583" s="227" t="s">
        <v>110</v>
      </c>
      <c r="BE583" s="227" t="s">
        <v>103</v>
      </c>
      <c r="BF583" s="227" t="s">
        <v>2113</v>
      </c>
      <c r="BG583" s="240"/>
      <c r="BH583" s="227"/>
      <c r="BI583" s="227"/>
      <c r="BJ583" s="227"/>
      <c r="BK583" s="227"/>
      <c r="BL583" s="227"/>
      <c r="BM583" s="240">
        <v>1</v>
      </c>
      <c r="BN583" s="227">
        <v>0.9</v>
      </c>
      <c r="BO583" s="227">
        <v>0.5</v>
      </c>
      <c r="BP583" s="227" t="s">
        <v>1330</v>
      </c>
      <c r="BQ583" s="227" t="s">
        <v>1331</v>
      </c>
      <c r="BR583" s="227"/>
      <c r="BS583" s="227"/>
      <c r="BT583" s="227"/>
      <c r="BU583" s="227"/>
      <c r="BV583" s="227"/>
      <c r="BW583" s="227"/>
      <c r="BX583" s="227"/>
      <c r="BY583" s="240"/>
      <c r="BZ583" s="227"/>
      <c r="CA583" s="227"/>
      <c r="CB583" s="227"/>
      <c r="CC583" s="227"/>
      <c r="CD583" s="227"/>
      <c r="CE583" s="227" t="s">
        <v>2147</v>
      </c>
      <c r="CF583" s="290">
        <f t="shared" si="178"/>
        <v>100</v>
      </c>
      <c r="CG583" s="148"/>
      <c r="CH583" s="571" t="s">
        <v>2137</v>
      </c>
      <c r="CI583" s="571">
        <v>90</v>
      </c>
      <c r="CJ583" s="571" t="s">
        <v>514</v>
      </c>
      <c r="CK583" s="572" t="s">
        <v>2109</v>
      </c>
      <c r="CL583" s="572"/>
      <c r="CM583" s="572"/>
      <c r="CN583" s="572"/>
      <c r="CO583" s="572"/>
      <c r="CP583" s="572"/>
      <c r="CQ583" s="572"/>
      <c r="CR583" s="572"/>
      <c r="CS583" s="572"/>
      <c r="CT583" s="572"/>
      <c r="CU583" s="572"/>
      <c r="CV583" s="572"/>
      <c r="CW583" s="572"/>
      <c r="CX583" s="572"/>
      <c r="CY583" s="572"/>
      <c r="CZ583" s="572"/>
      <c r="DA583" s="572"/>
      <c r="DB583" s="572">
        <v>88</v>
      </c>
      <c r="DC583" s="577">
        <v>10</v>
      </c>
      <c r="DD583" s="572"/>
      <c r="DE583" s="572"/>
      <c r="DF583" s="572"/>
      <c r="DG583" s="572"/>
      <c r="DH583" s="572"/>
      <c r="DI583" s="572"/>
      <c r="DJ583" s="572">
        <v>2</v>
      </c>
      <c r="DK583" s="208"/>
      <c r="DL583" s="148"/>
      <c r="DM583" s="572"/>
      <c r="DN583" s="572"/>
      <c r="DO583" s="574"/>
      <c r="DP583" s="575"/>
      <c r="DQ583" s="576"/>
      <c r="DR583" s="574"/>
      <c r="DS583" s="576"/>
      <c r="DT583" s="283" t="s">
        <v>2134</v>
      </c>
      <c r="DU583" s="577"/>
      <c r="DV583" s="577"/>
      <c r="DW583" s="291" t="e">
        <f>VLOOKUP(P583,[1]definitions_list_lookup!$K$30:$L$54,2,0)</f>
        <v>#N/A</v>
      </c>
      <c r="DX583" s="578" t="s">
        <v>2111</v>
      </c>
      <c r="DY583" s="578" t="s">
        <v>2138</v>
      </c>
      <c r="DZ583" s="154"/>
      <c r="EA583" s="154"/>
      <c r="EB583" s="229"/>
      <c r="EC583" s="292"/>
      <c r="ED583" s="229" t="s">
        <v>2517</v>
      </c>
      <c r="EE583" s="293"/>
      <c r="EF583" s="294"/>
      <c r="EG583" s="293"/>
      <c r="EH583" s="295"/>
      <c r="EI583" s="296"/>
      <c r="EJ583" s="297"/>
      <c r="EK583" s="298"/>
      <c r="EL583" s="293"/>
      <c r="EM583" s="295"/>
      <c r="EN583" s="295" t="s">
        <v>2046</v>
      </c>
      <c r="EO583" s="321"/>
      <c r="EP583" s="321"/>
      <c r="EQ583" s="321"/>
      <c r="ER583" s="321"/>
      <c r="ES583" s="321"/>
      <c r="ET583" s="321"/>
      <c r="EU583" s="321"/>
      <c r="EV583" s="322">
        <v>10</v>
      </c>
      <c r="EW583" s="322">
        <v>90</v>
      </c>
      <c r="EX583" s="322">
        <v>45</v>
      </c>
      <c r="EY583" s="322">
        <v>180</v>
      </c>
      <c r="EZ583" s="192">
        <f t="shared" si="239"/>
        <v>-10</v>
      </c>
      <c r="FA583" s="192">
        <f t="shared" si="240"/>
        <v>350</v>
      </c>
      <c r="FB583" s="192">
        <f t="shared" si="241"/>
        <v>44.561451413257707</v>
      </c>
      <c r="FC583" s="192">
        <f t="shared" si="242"/>
        <v>80</v>
      </c>
      <c r="FD583" s="192">
        <f t="shared" si="243"/>
        <v>45.438548586742293</v>
      </c>
      <c r="FE583" s="193">
        <f t="shared" si="244"/>
        <v>170</v>
      </c>
      <c r="FF583" s="194">
        <f t="shared" si="245"/>
        <v>45.438548586742293</v>
      </c>
      <c r="FG583" s="293"/>
      <c r="FH583" s="295"/>
      <c r="FI583" s="778">
        <f t="shared" si="250"/>
        <v>0</v>
      </c>
      <c r="FJ583" s="779">
        <f t="shared" si="251"/>
        <v>45.438548586742293</v>
      </c>
      <c r="FK583" s="779">
        <f t="shared" si="252"/>
        <v>44.561451413257707</v>
      </c>
      <c r="FL583" s="780">
        <f t="shared" si="253"/>
        <v>0.77774404662882735</v>
      </c>
      <c r="FM583" s="169">
        <f t="shared" si="254"/>
        <v>0.70167384315986359</v>
      </c>
      <c r="FN583" s="783">
        <f t="shared" si="255"/>
        <v>0</v>
      </c>
      <c r="FO583" s="227"/>
      <c r="FP583" s="227"/>
      <c r="FQ583" s="227"/>
      <c r="FR583" s="227"/>
      <c r="FS583" s="227"/>
      <c r="FT583" s="227"/>
      <c r="FU583" s="227"/>
      <c r="FV583" s="227"/>
      <c r="FW583" s="227"/>
      <c r="FX583" s="227"/>
      <c r="FY583" s="227"/>
      <c r="FZ583" s="227"/>
      <c r="GA583" s="227"/>
      <c r="GB583" s="227"/>
      <c r="GC583" s="227"/>
      <c r="GD583" s="227"/>
      <c r="GE583" s="227"/>
      <c r="GF583" s="227"/>
      <c r="GG583" s="227"/>
      <c r="GH583" s="227"/>
      <c r="GI583" s="227"/>
      <c r="GJ583" s="227"/>
      <c r="GK583" s="227"/>
      <c r="GL583" s="227"/>
      <c r="GM583" s="227"/>
      <c r="GN583" s="227"/>
      <c r="GO583" s="227"/>
      <c r="GP583" s="227"/>
      <c r="GQ583" s="227"/>
      <c r="GR583" s="227"/>
      <c r="GS583" s="227"/>
      <c r="GT583" s="227"/>
      <c r="GU583" s="227"/>
      <c r="GV583" s="227"/>
      <c r="GW583" s="227"/>
      <c r="GX583" s="227"/>
      <c r="GY583" s="227"/>
      <c r="GZ583" s="227"/>
      <c r="HA583" s="227"/>
      <c r="HB583" s="227"/>
      <c r="HC583" s="227"/>
      <c r="HD583" s="227"/>
      <c r="HE583" s="227"/>
      <c r="HF583" s="227"/>
      <c r="HG583" s="227"/>
      <c r="HH583" s="227"/>
      <c r="HI583" s="227"/>
      <c r="HJ583" s="227"/>
      <c r="HK583" s="227"/>
      <c r="HL583" s="227"/>
      <c r="HM583" s="227"/>
      <c r="HN583" s="227"/>
      <c r="HO583" s="227"/>
      <c r="HP583" s="227"/>
      <c r="HQ583" s="227"/>
      <c r="HR583" s="227"/>
      <c r="HS583" s="227"/>
      <c r="HT583" s="227"/>
      <c r="HU583" s="227"/>
      <c r="HV583" s="227"/>
      <c r="HW583" s="227"/>
      <c r="HX583" s="227"/>
      <c r="HY583" s="227"/>
      <c r="HZ583" s="227"/>
      <c r="IA583" s="227"/>
      <c r="IB583" s="227"/>
      <c r="IC583" s="227"/>
      <c r="ID583" s="227"/>
      <c r="IE583" s="227"/>
      <c r="IF583" s="227"/>
      <c r="IG583" s="227"/>
      <c r="IH583" s="227"/>
      <c r="II583" s="227"/>
      <c r="IJ583" s="227"/>
      <c r="IK583" s="227"/>
      <c r="IL583" s="227"/>
      <c r="IM583" s="227"/>
      <c r="IN583" s="227"/>
      <c r="IO583" s="227"/>
      <c r="IP583" s="227"/>
      <c r="IQ583" s="227"/>
      <c r="IR583" s="227"/>
      <c r="IS583" s="227"/>
      <c r="IT583" s="227"/>
      <c r="IU583" s="227"/>
      <c r="IV583" s="227"/>
      <c r="IW583" s="227"/>
      <c r="IX583" s="227"/>
      <c r="IY583" s="227"/>
      <c r="IZ583" s="227"/>
      <c r="JA583" s="227"/>
      <c r="JB583" s="227"/>
      <c r="JC583" s="227"/>
      <c r="JD583" s="227"/>
      <c r="JE583" s="227"/>
      <c r="JF583" s="227"/>
      <c r="JG583" s="227"/>
      <c r="JH583" s="227"/>
      <c r="JI583" s="227"/>
      <c r="JJ583" s="227"/>
      <c r="JK583" s="227"/>
      <c r="JL583" s="227"/>
      <c r="JM583" s="227"/>
      <c r="JN583" s="227"/>
      <c r="JO583" s="227"/>
      <c r="JP583" s="227"/>
      <c r="JQ583" s="227"/>
      <c r="JR583" s="227"/>
      <c r="JS583" s="227"/>
      <c r="JT583" s="227"/>
      <c r="JU583" s="227"/>
      <c r="JV583" s="227"/>
      <c r="JW583" s="227"/>
      <c r="JX583" s="227"/>
      <c r="JY583" s="227"/>
      <c r="JZ583" s="227"/>
      <c r="KA583" s="227"/>
      <c r="KB583" s="227"/>
      <c r="KC583" s="227"/>
      <c r="KD583" s="227"/>
      <c r="KE583" s="227"/>
      <c r="KF583" s="227"/>
      <c r="KG583" s="227"/>
      <c r="KH583" s="227"/>
      <c r="KI583" s="227"/>
      <c r="KJ583" s="227"/>
      <c r="KK583" s="227"/>
      <c r="KL583" s="227"/>
      <c r="KM583" s="227"/>
      <c r="KN583" s="227"/>
      <c r="KO583" s="227"/>
      <c r="KP583" s="227"/>
      <c r="KQ583" s="227"/>
      <c r="KR583" s="227"/>
      <c r="KS583" s="227"/>
      <c r="KT583" s="227"/>
      <c r="KU583" s="227"/>
      <c r="KV583" s="227"/>
      <c r="KW583" s="227"/>
      <c r="KX583" s="227"/>
      <c r="KY583" s="227"/>
      <c r="KZ583" s="227"/>
      <c r="LA583" s="227"/>
      <c r="LB583" s="227"/>
      <c r="LC583" s="227"/>
      <c r="LD583" s="227"/>
      <c r="LE583" s="227"/>
      <c r="LF583" s="227"/>
      <c r="LG583" s="227"/>
      <c r="LH583" s="227"/>
      <c r="LI583" s="227"/>
      <c r="LJ583" s="227"/>
      <c r="LK583" s="227"/>
      <c r="LL583" s="227"/>
      <c r="LM583" s="227"/>
      <c r="LN583" s="227"/>
      <c r="LO583" s="227"/>
      <c r="LP583" s="227"/>
      <c r="LQ583" s="227"/>
      <c r="LR583" s="227"/>
      <c r="LS583" s="227"/>
      <c r="LT583" s="227"/>
      <c r="LU583" s="227"/>
      <c r="LV583" s="227"/>
      <c r="LW583" s="227"/>
      <c r="LX583" s="227"/>
      <c r="LY583" s="227"/>
      <c r="LZ583" s="227"/>
      <c r="MA583" s="227"/>
      <c r="MB583" s="227"/>
      <c r="MC583" s="227"/>
      <c r="MD583" s="227"/>
      <c r="ME583" s="227"/>
      <c r="MF583" s="227"/>
      <c r="MG583" s="227"/>
      <c r="MH583" s="227"/>
      <c r="MI583" s="227"/>
      <c r="MJ583" s="227"/>
      <c r="MK583" s="227"/>
      <c r="ML583" s="227"/>
      <c r="MM583" s="227"/>
      <c r="MN583" s="227"/>
      <c r="MO583" s="227"/>
      <c r="MP583" s="227"/>
      <c r="MQ583" s="227"/>
      <c r="MR583" s="227"/>
      <c r="MS583" s="227"/>
      <c r="MT583" s="227"/>
      <c r="MU583" s="227"/>
      <c r="MV583" s="227"/>
      <c r="MW583" s="227"/>
      <c r="MX583" s="227"/>
      <c r="MY583" s="227"/>
      <c r="MZ583" s="227"/>
      <c r="NA583" s="227"/>
      <c r="NB583" s="227"/>
      <c r="NC583" s="227"/>
      <c r="ND583" s="227"/>
      <c r="NE583" s="227"/>
      <c r="NF583" s="227"/>
      <c r="NG583" s="227"/>
      <c r="NH583" s="227"/>
      <c r="NI583" s="227"/>
      <c r="NJ583" s="227"/>
      <c r="NK583" s="227"/>
      <c r="NL583" s="227"/>
      <c r="NM583" s="227"/>
      <c r="NN583" s="227"/>
      <c r="NO583" s="227"/>
      <c r="NP583" s="227"/>
      <c r="NQ583" s="227"/>
      <c r="NR583" s="227"/>
      <c r="NS583" s="227"/>
      <c r="NT583" s="227"/>
      <c r="NU583" s="227"/>
      <c r="NV583" s="227"/>
      <c r="NW583" s="227"/>
      <c r="NX583" s="227"/>
      <c r="NY583" s="227"/>
      <c r="NZ583" s="227"/>
      <c r="OA583" s="227"/>
      <c r="OB583" s="227"/>
      <c r="OC583" s="227"/>
      <c r="OD583" s="227"/>
      <c r="OE583" s="227"/>
      <c r="OF583" s="227"/>
      <c r="OG583" s="227"/>
      <c r="OH583" s="227"/>
      <c r="OI583" s="227"/>
      <c r="OJ583" s="227"/>
      <c r="OK583" s="227"/>
      <c r="OL583" s="227"/>
      <c r="OM583" s="227"/>
      <c r="ON583" s="227"/>
      <c r="OO583" s="227"/>
      <c r="OP583" s="227"/>
      <c r="OQ583" s="227"/>
      <c r="OR583" s="227"/>
      <c r="OS583" s="227"/>
      <c r="OT583" s="227"/>
      <c r="OU583" s="227"/>
      <c r="OV583" s="227"/>
      <c r="OW583" s="227"/>
      <c r="OX583" s="227"/>
      <c r="OY583" s="227"/>
      <c r="OZ583" s="227"/>
      <c r="PA583" s="227"/>
      <c r="PB583" s="227"/>
      <c r="PC583" s="227"/>
      <c r="PD583" s="227"/>
      <c r="PE583" s="227"/>
      <c r="PF583" s="227"/>
      <c r="PG583" s="227"/>
      <c r="PH583" s="227"/>
      <c r="PI583" s="227"/>
      <c r="PJ583" s="227"/>
      <c r="PK583" s="227"/>
      <c r="PL583" s="227"/>
      <c r="PM583" s="227"/>
      <c r="PN583" s="227"/>
      <c r="PO583" s="227"/>
      <c r="PP583" s="227"/>
      <c r="PQ583" s="227"/>
      <c r="PR583" s="227"/>
      <c r="PS583" s="227"/>
      <c r="PT583" s="227"/>
      <c r="PU583" s="227"/>
      <c r="PV583" s="227"/>
      <c r="PW583" s="227"/>
      <c r="PX583" s="227"/>
      <c r="PY583" s="227"/>
      <c r="PZ583" s="227"/>
      <c r="QA583" s="227"/>
      <c r="QB583" s="227"/>
      <c r="QC583" s="227"/>
      <c r="QD583" s="227"/>
      <c r="QE583" s="227"/>
      <c r="QF583" s="227"/>
      <c r="QG583" s="227"/>
      <c r="QH583" s="227"/>
      <c r="QI583" s="227"/>
      <c r="QJ583" s="227"/>
      <c r="QK583" s="227"/>
      <c r="QL583" s="227"/>
      <c r="QM583" s="227"/>
      <c r="QN583" s="227"/>
      <c r="QO583" s="227"/>
      <c r="QP583" s="227"/>
      <c r="QQ583" s="227"/>
      <c r="QR583" s="227"/>
      <c r="QS583" s="227"/>
      <c r="QT583" s="227"/>
      <c r="QU583" s="227"/>
      <c r="QV583" s="227"/>
      <c r="QW583" s="227"/>
      <c r="QX583" s="227"/>
      <c r="QY583" s="227"/>
      <c r="QZ583" s="227"/>
      <c r="RA583" s="227"/>
      <c r="RB583" s="227"/>
      <c r="RC583" s="227"/>
      <c r="RD583" s="227"/>
      <c r="RE583" s="227"/>
      <c r="RF583" s="227"/>
      <c r="RG583" s="227"/>
      <c r="RH583" s="227"/>
      <c r="RI583" s="227"/>
      <c r="RJ583" s="227"/>
      <c r="RK583" s="227"/>
      <c r="RL583" s="227"/>
      <c r="RM583" s="227"/>
      <c r="RN583" s="227"/>
      <c r="RO583" s="227"/>
      <c r="RP583" s="227"/>
      <c r="RQ583" s="227"/>
      <c r="RR583" s="227"/>
      <c r="RS583" s="227"/>
      <c r="RT583" s="227"/>
      <c r="RU583" s="227"/>
      <c r="RV583" s="227"/>
      <c r="RW583" s="227"/>
      <c r="RX583" s="227"/>
      <c r="RY583" s="227"/>
      <c r="RZ583" s="227"/>
      <c r="SA583" s="227"/>
      <c r="SB583" s="227"/>
      <c r="SC583" s="227"/>
      <c r="SD583" s="227"/>
      <c r="SE583" s="227"/>
      <c r="SF583" s="227"/>
      <c r="SG583" s="227"/>
      <c r="SH583" s="227"/>
      <c r="SI583" s="227"/>
      <c r="SJ583" s="227"/>
      <c r="SK583" s="227"/>
      <c r="SL583" s="227"/>
      <c r="SM583" s="227"/>
      <c r="SN583" s="227"/>
      <c r="SO583" s="227"/>
      <c r="SP583" s="227"/>
      <c r="SQ583" s="227"/>
      <c r="SR583" s="227"/>
      <c r="SS583" s="227"/>
      <c r="ST583" s="227"/>
      <c r="SU583" s="227"/>
      <c r="SV583" s="227"/>
      <c r="SW583" s="227"/>
      <c r="SX583" s="227"/>
      <c r="SY583" s="227"/>
      <c r="SZ583" s="227"/>
      <c r="TA583" s="227"/>
      <c r="TB583" s="227"/>
      <c r="TC583" s="227"/>
      <c r="TD583" s="227"/>
      <c r="TE583" s="227"/>
      <c r="TF583" s="227"/>
      <c r="TG583" s="227"/>
      <c r="TH583" s="227"/>
      <c r="TI583" s="227"/>
      <c r="TJ583" s="227"/>
      <c r="TK583" s="227"/>
      <c r="TL583" s="227"/>
      <c r="TM583" s="227"/>
      <c r="TN583" s="227"/>
      <c r="TO583" s="227"/>
      <c r="TP583" s="227"/>
      <c r="TQ583" s="227"/>
      <c r="TR583" s="227"/>
      <c r="TS583" s="227"/>
      <c r="TT583" s="227"/>
      <c r="TU583" s="227"/>
      <c r="TV583" s="227"/>
      <c r="TW583" s="227"/>
      <c r="TX583" s="227"/>
      <c r="TY583" s="227"/>
      <c r="TZ583" s="227"/>
      <c r="UA583" s="227"/>
      <c r="UB583" s="227"/>
      <c r="UC583" s="227"/>
      <c r="UD583" s="227"/>
      <c r="UE583" s="227"/>
      <c r="UF583" s="227"/>
      <c r="UG583" s="227"/>
      <c r="UH583" s="227"/>
      <c r="UI583" s="227"/>
      <c r="UJ583" s="227"/>
      <c r="UK583" s="227"/>
      <c r="UL583" s="227"/>
      <c r="UM583" s="227"/>
      <c r="UN583" s="227"/>
      <c r="UO583" s="227"/>
      <c r="UP583" s="227"/>
      <c r="UQ583" s="227"/>
      <c r="UR583" s="227"/>
      <c r="US583" s="227"/>
      <c r="UT583" s="227"/>
      <c r="UU583" s="227"/>
      <c r="UV583" s="227"/>
      <c r="UW583" s="227"/>
      <c r="UX583" s="227"/>
      <c r="UY583" s="227"/>
      <c r="UZ583" s="227"/>
      <c r="VA583" s="227"/>
      <c r="VB583" s="227"/>
      <c r="VC583" s="227"/>
      <c r="VD583" s="227"/>
      <c r="VE583" s="227"/>
      <c r="VF583" s="227"/>
      <c r="VG583" s="227"/>
      <c r="VH583" s="227"/>
      <c r="VI583" s="227"/>
      <c r="VJ583" s="227"/>
      <c r="VK583" s="227"/>
      <c r="VL583" s="227"/>
      <c r="VM583" s="227"/>
      <c r="VN583" s="227"/>
      <c r="VO583" s="227"/>
      <c r="VP583" s="227"/>
      <c r="VQ583" s="227"/>
      <c r="VR583" s="227"/>
      <c r="VS583" s="227"/>
      <c r="VT583" s="227"/>
      <c r="VU583" s="227"/>
      <c r="VV583" s="227"/>
      <c r="VW583" s="227"/>
      <c r="VX583" s="227"/>
      <c r="VY583" s="227"/>
      <c r="VZ583" s="227"/>
      <c r="WA583" s="227"/>
      <c r="WB583" s="227"/>
      <c r="WC583" s="227"/>
      <c r="WD583" s="227"/>
      <c r="WE583" s="227"/>
      <c r="WF583" s="227"/>
      <c r="WG583" s="227"/>
      <c r="WH583" s="227"/>
      <c r="WI583" s="227"/>
      <c r="WJ583" s="227"/>
      <c r="WK583" s="227"/>
      <c r="WL583" s="227"/>
      <c r="WM583" s="227"/>
      <c r="WN583" s="227"/>
      <c r="WO583" s="227"/>
      <c r="WP583" s="227"/>
      <c r="WQ583" s="227"/>
      <c r="WR583" s="227"/>
      <c r="WS583" s="227"/>
      <c r="WT583" s="227"/>
      <c r="WU583" s="227"/>
      <c r="WV583" s="227"/>
      <c r="WW583" s="227"/>
      <c r="WX583" s="227"/>
      <c r="WY583" s="227"/>
      <c r="WZ583" s="227"/>
      <c r="XA583" s="227"/>
      <c r="XB583" s="227"/>
      <c r="XC583" s="227"/>
      <c r="XD583" s="227"/>
      <c r="XE583" s="227"/>
      <c r="XF583" s="227"/>
      <c r="XG583" s="227"/>
      <c r="XH583" s="227"/>
      <c r="XI583" s="227"/>
      <c r="XJ583" s="227"/>
      <c r="XK583" s="227"/>
      <c r="XL583" s="227"/>
      <c r="XM583" s="227"/>
      <c r="XN583" s="227"/>
      <c r="XO583" s="227"/>
      <c r="XP583" s="227"/>
      <c r="XQ583" s="227"/>
      <c r="XR583" s="227"/>
      <c r="XS583" s="227"/>
      <c r="XT583" s="227"/>
      <c r="XU583" s="227"/>
      <c r="XV583" s="227"/>
      <c r="XW583" s="227"/>
      <c r="XX583" s="227"/>
      <c r="XY583" s="227"/>
      <c r="XZ583" s="227"/>
      <c r="YA583" s="227"/>
      <c r="YB583" s="227"/>
      <c r="YC583" s="227"/>
      <c r="YD583" s="227"/>
      <c r="YE583" s="227"/>
      <c r="YF583" s="227"/>
      <c r="YG583" s="227"/>
      <c r="YH583" s="227"/>
      <c r="YI583" s="227"/>
      <c r="YJ583" s="227"/>
      <c r="YK583" s="227"/>
      <c r="YL583" s="227"/>
      <c r="YM583" s="227"/>
      <c r="YN583" s="227"/>
      <c r="YO583" s="227"/>
      <c r="YP583" s="227"/>
      <c r="YQ583" s="227"/>
      <c r="YR583" s="227"/>
      <c r="YS583" s="227"/>
      <c r="YT583" s="227"/>
      <c r="YU583" s="227"/>
      <c r="YV583" s="227"/>
      <c r="YW583" s="227"/>
      <c r="YX583" s="227"/>
      <c r="YY583" s="227"/>
      <c r="YZ583" s="227"/>
      <c r="ZA583" s="227"/>
      <c r="ZB583" s="227"/>
      <c r="ZC583" s="227"/>
      <c r="ZD583" s="227"/>
      <c r="ZE583" s="227"/>
      <c r="ZF583" s="227"/>
      <c r="ZG583" s="227"/>
      <c r="ZH583" s="227"/>
      <c r="ZI583" s="227"/>
      <c r="ZJ583" s="227"/>
      <c r="ZK583" s="227"/>
      <c r="ZL583" s="227"/>
      <c r="ZM583" s="227"/>
      <c r="ZN583" s="227"/>
      <c r="ZO583" s="227"/>
      <c r="ZP583" s="227"/>
      <c r="ZQ583" s="227"/>
      <c r="ZR583" s="227"/>
      <c r="ZS583" s="227"/>
      <c r="ZT583" s="227"/>
      <c r="ZU583" s="227"/>
      <c r="ZV583" s="227"/>
      <c r="ZW583" s="227"/>
      <c r="ZX583" s="227"/>
      <c r="ZY583" s="227"/>
      <c r="ZZ583" s="227"/>
      <c r="AAA583" s="227"/>
      <c r="AAB583" s="227"/>
      <c r="AAC583" s="227"/>
      <c r="AAD583" s="227"/>
      <c r="AAE583" s="227"/>
      <c r="AAF583" s="227"/>
      <c r="AAG583" s="227"/>
      <c r="AAH583" s="227"/>
      <c r="AAI583" s="227"/>
      <c r="AAJ583" s="227"/>
      <c r="AAK583" s="227"/>
      <c r="AAL583" s="227"/>
      <c r="AAM583" s="227"/>
      <c r="AAN583" s="227"/>
      <c r="AAO583" s="227"/>
      <c r="AAP583" s="227"/>
      <c r="AAQ583" s="227"/>
      <c r="AAR583" s="227"/>
      <c r="AAS583" s="227"/>
      <c r="AAT583" s="227"/>
      <c r="AAU583" s="227"/>
      <c r="AAV583" s="227"/>
      <c r="AAW583" s="227"/>
      <c r="AAX583" s="227"/>
      <c r="AAY583" s="227"/>
      <c r="AAZ583" s="227"/>
      <c r="ABA583" s="227"/>
      <c r="ABB583" s="227"/>
      <c r="ABC583" s="227"/>
      <c r="ABD583" s="227"/>
      <c r="ABE583" s="227"/>
      <c r="ABF583" s="227"/>
      <c r="ABG583" s="227"/>
      <c r="ABH583" s="227"/>
      <c r="ABI583" s="227"/>
      <c r="ABJ583" s="227"/>
      <c r="ABK583" s="227"/>
      <c r="ABL583" s="227"/>
      <c r="ABM583" s="227"/>
      <c r="ABN583" s="227"/>
      <c r="ABO583" s="227"/>
      <c r="ABP583" s="227"/>
      <c r="ABQ583" s="227"/>
      <c r="ABR583" s="227"/>
      <c r="ABS583" s="227"/>
      <c r="ABT583" s="227"/>
      <c r="ABU583" s="227"/>
      <c r="ABV583" s="227"/>
      <c r="ABW583" s="227"/>
      <c r="ABX583" s="227"/>
      <c r="ABY583" s="227"/>
      <c r="ABZ583" s="227"/>
      <c r="ACA583" s="227"/>
      <c r="ACB583" s="227"/>
      <c r="ACC583" s="227"/>
      <c r="ACD583" s="227"/>
      <c r="ACE583" s="227"/>
      <c r="ACF583" s="227"/>
      <c r="ACG583" s="227"/>
      <c r="ACH583" s="227"/>
      <c r="ACI583" s="227"/>
      <c r="ACJ583" s="227"/>
      <c r="ACK583" s="227"/>
      <c r="ACL583" s="227"/>
      <c r="ACM583" s="227"/>
      <c r="ACN583" s="227"/>
      <c r="ACO583" s="227"/>
      <c r="ACP583" s="227"/>
      <c r="ACQ583" s="227"/>
      <c r="ACR583" s="227"/>
      <c r="ACS583" s="227"/>
      <c r="ACT583" s="227"/>
      <c r="ACU583" s="227"/>
      <c r="ACV583" s="227"/>
      <c r="ACW583" s="227"/>
      <c r="ACX583" s="227"/>
      <c r="ACY583" s="227"/>
      <c r="ACZ583" s="227"/>
      <c r="ADA583" s="227"/>
      <c r="ADB583" s="227"/>
      <c r="ADC583" s="227"/>
      <c r="ADD583" s="227"/>
      <c r="ADE583" s="227"/>
      <c r="ADF583" s="227"/>
      <c r="ADG583" s="227"/>
      <c r="ADH583" s="227"/>
      <c r="ADI583" s="227"/>
      <c r="ADJ583" s="227"/>
      <c r="ADK583" s="227"/>
      <c r="ADL583" s="227"/>
      <c r="ADM583" s="227"/>
      <c r="ADN583" s="227"/>
      <c r="ADO583" s="227"/>
      <c r="ADP583" s="227"/>
      <c r="ADQ583" s="227"/>
      <c r="ADR583" s="227"/>
      <c r="ADS583" s="227"/>
      <c r="ADT583" s="227"/>
      <c r="ADU583" s="227"/>
      <c r="ADV583" s="227"/>
      <c r="ADW583" s="227"/>
      <c r="ADX583" s="227"/>
      <c r="ADY583" s="227"/>
      <c r="ADZ583" s="227"/>
      <c r="AEA583" s="227"/>
      <c r="AEB583" s="227"/>
      <c r="AEC583" s="227"/>
      <c r="AED583" s="227"/>
      <c r="AEE583" s="227"/>
      <c r="AEF583" s="227"/>
      <c r="AEG583" s="227"/>
      <c r="AEH583" s="227"/>
      <c r="AEI583" s="227"/>
      <c r="AEJ583" s="227"/>
      <c r="AEK583" s="227"/>
      <c r="AEL583" s="227"/>
      <c r="AEM583" s="227"/>
      <c r="AEN583" s="227"/>
      <c r="AEO583" s="227"/>
      <c r="AEP583" s="227"/>
      <c r="AEQ583" s="227"/>
      <c r="AER583" s="227"/>
      <c r="AES583" s="227"/>
      <c r="AET583" s="227"/>
      <c r="AEU583" s="227"/>
      <c r="AEV583" s="227"/>
      <c r="AEW583" s="227"/>
      <c r="AEX583" s="227"/>
      <c r="AEY583" s="227"/>
      <c r="AEZ583" s="227"/>
      <c r="AFA583" s="227"/>
      <c r="AFB583" s="227"/>
      <c r="AFC583" s="227"/>
      <c r="AFD583" s="227"/>
      <c r="AFE583" s="227"/>
      <c r="AFF583" s="227"/>
      <c r="AFG583" s="227"/>
      <c r="AFH583" s="227"/>
      <c r="AFI583" s="227"/>
      <c r="AFJ583" s="227"/>
      <c r="AFK583" s="227"/>
      <c r="AFL583" s="227"/>
      <c r="AFM583" s="227"/>
      <c r="AFN583" s="227"/>
      <c r="AFO583" s="227"/>
      <c r="AFP583" s="227"/>
      <c r="AFQ583" s="227"/>
      <c r="AFR583" s="227"/>
      <c r="AFS583" s="227"/>
      <c r="AFT583" s="227"/>
      <c r="AFU583" s="227"/>
      <c r="AFV583" s="227"/>
      <c r="AFW583" s="227"/>
      <c r="AFX583" s="227"/>
      <c r="AFY583" s="227"/>
      <c r="AFZ583" s="227"/>
      <c r="AGA583" s="227"/>
      <c r="AGB583" s="227"/>
      <c r="AGC583" s="227"/>
      <c r="AGD583" s="227"/>
      <c r="AGE583" s="227"/>
      <c r="AGF583" s="227"/>
      <c r="AGG583" s="227"/>
      <c r="AGH583" s="227"/>
      <c r="AGI583" s="227"/>
      <c r="AGJ583" s="227"/>
      <c r="AGK583" s="227"/>
      <c r="AGL583" s="227"/>
      <c r="AGM583" s="227"/>
      <c r="AGN583" s="227"/>
      <c r="AGO583" s="227"/>
      <c r="AGP583" s="227"/>
      <c r="AGQ583" s="227"/>
      <c r="AGR583" s="227"/>
      <c r="AGS583" s="227"/>
      <c r="AGT583" s="227"/>
      <c r="AGU583" s="227"/>
      <c r="AGV583" s="227"/>
      <c r="AGW583" s="227"/>
      <c r="AGX583" s="227"/>
      <c r="AGY583" s="227"/>
      <c r="AGZ583" s="227"/>
      <c r="AHA583" s="227"/>
      <c r="AHB583" s="227"/>
      <c r="AHC583" s="227"/>
      <c r="AHD583" s="227"/>
      <c r="AHE583" s="227"/>
      <c r="AHF583" s="227"/>
      <c r="AHG583" s="227"/>
      <c r="AHH583" s="227"/>
      <c r="AHI583" s="227"/>
      <c r="AHJ583" s="227"/>
      <c r="AHK583" s="227"/>
      <c r="AHL583" s="227"/>
      <c r="AHM583" s="227"/>
      <c r="AHN583" s="227"/>
      <c r="AHO583" s="227"/>
      <c r="AHP583" s="227"/>
      <c r="AHQ583" s="227"/>
      <c r="AHR583" s="227"/>
      <c r="AHS583" s="227"/>
      <c r="AHT583" s="227"/>
      <c r="AHU583" s="227"/>
      <c r="AHV583" s="227"/>
      <c r="AHW583" s="227"/>
      <c r="AHX583" s="227"/>
      <c r="AHY583" s="227"/>
      <c r="AHZ583" s="227"/>
      <c r="AIA583" s="227"/>
      <c r="AIB583" s="227"/>
      <c r="AIC583" s="227"/>
      <c r="AID583" s="227"/>
      <c r="AIE583" s="227"/>
      <c r="AIF583" s="227"/>
      <c r="AIG583" s="227"/>
      <c r="AIH583" s="227"/>
      <c r="AII583" s="227"/>
      <c r="AIJ583" s="227"/>
      <c r="AIK583" s="227"/>
      <c r="AIL583" s="227"/>
      <c r="AIM583" s="227"/>
      <c r="AIN583" s="227"/>
      <c r="AIO583" s="227"/>
      <c r="AIP583" s="227"/>
      <c r="AIQ583" s="227"/>
      <c r="AIR583" s="227"/>
      <c r="AIS583" s="227"/>
      <c r="AIT583" s="227"/>
      <c r="AIU583" s="227"/>
      <c r="AIV583" s="227"/>
      <c r="AIW583" s="227"/>
      <c r="AIX583" s="227"/>
      <c r="AIY583" s="227"/>
      <c r="AIZ583" s="227"/>
      <c r="AJA583" s="227"/>
      <c r="AJB583" s="227"/>
      <c r="AJC583" s="227"/>
      <c r="AJD583" s="227"/>
      <c r="AJE583" s="227"/>
      <c r="AJF583" s="227"/>
      <c r="AJG583" s="227"/>
      <c r="AJH583" s="227"/>
      <c r="AJI583" s="227"/>
      <c r="AJJ583" s="227"/>
      <c r="AJK583" s="227"/>
      <c r="AJL583" s="227"/>
      <c r="AJM583" s="227"/>
      <c r="AJN583" s="227"/>
      <c r="AJO583" s="227"/>
      <c r="AJP583" s="227"/>
      <c r="AJQ583" s="227"/>
      <c r="AJR583" s="227"/>
      <c r="AJS583" s="227"/>
      <c r="AJT583" s="227"/>
      <c r="AJU583" s="227"/>
      <c r="AJV583" s="227"/>
      <c r="AJW583" s="227"/>
      <c r="AJX583" s="227"/>
      <c r="AJY583" s="227"/>
      <c r="AJZ583" s="227"/>
      <c r="AKA583" s="227"/>
      <c r="AKB583" s="227"/>
      <c r="AKC583" s="227"/>
      <c r="AKD583" s="227"/>
      <c r="AKE583" s="227"/>
      <c r="AKF583" s="227"/>
      <c r="AKG583" s="227"/>
      <c r="AKH583" s="227"/>
      <c r="AKI583" s="227"/>
      <c r="AKJ583" s="227"/>
      <c r="AKK583" s="227"/>
      <c r="AKL583" s="227"/>
      <c r="AKM583" s="227"/>
      <c r="AKN583" s="227"/>
      <c r="AKO583" s="227"/>
      <c r="AKP583" s="227"/>
      <c r="AKQ583" s="227"/>
      <c r="AKR583" s="227"/>
      <c r="AKS583" s="227"/>
      <c r="AKT583" s="227"/>
      <c r="AKU583" s="227"/>
      <c r="AKV583" s="227"/>
      <c r="AKW583" s="227"/>
      <c r="AKX583" s="227"/>
      <c r="AKY583" s="227"/>
      <c r="AKZ583" s="227"/>
      <c r="ALA583" s="227"/>
      <c r="ALB583" s="227"/>
      <c r="ALC583" s="227"/>
      <c r="ALD583" s="227"/>
      <c r="ALE583" s="227"/>
      <c r="ALF583" s="227"/>
      <c r="ALG583" s="227"/>
      <c r="ALH583" s="227"/>
      <c r="ALI583" s="227"/>
      <c r="ALJ583" s="227"/>
      <c r="ALK583" s="227"/>
      <c r="ALL583" s="227"/>
      <c r="ALM583" s="227"/>
      <c r="ALN583" s="227"/>
      <c r="ALO583" s="227"/>
      <c r="ALP583" s="227"/>
      <c r="ALQ583" s="227"/>
      <c r="ALR583" s="227"/>
      <c r="ALS583" s="227"/>
      <c r="ALT583" s="227"/>
      <c r="ALU583" s="227"/>
      <c r="ALV583" s="227"/>
      <c r="ALW583" s="227"/>
      <c r="ALX583" s="227"/>
      <c r="ALY583" s="227"/>
      <c r="ALZ583" s="227"/>
      <c r="AMA583" s="227"/>
      <c r="AMB583" s="227"/>
      <c r="AMC583" s="227"/>
      <c r="AMD583" s="227"/>
      <c r="AME583" s="227"/>
      <c r="AMF583" s="227"/>
      <c r="AMG583" s="227"/>
      <c r="AMH583" s="227"/>
      <c r="AMI583" s="227"/>
      <c r="AMJ583" s="227"/>
      <c r="AMK583" s="227"/>
      <c r="AML583" s="227"/>
      <c r="AMM583" s="227"/>
      <c r="AMN583" s="227"/>
      <c r="AMO583" s="227"/>
      <c r="AMP583" s="227"/>
      <c r="AMQ583" s="227"/>
      <c r="AMR583" s="227"/>
      <c r="AMS583" s="227"/>
      <c r="AMT583" s="227"/>
      <c r="AMU583" s="227"/>
      <c r="AMV583" s="227"/>
      <c r="AMW583" s="227"/>
      <c r="AMX583" s="227"/>
    </row>
    <row r="584" spans="1:1038" s="398" customFormat="1" ht="18" customHeight="1">
      <c r="A584" s="610" t="s">
        <v>2065</v>
      </c>
      <c r="B584" s="226" t="s">
        <v>1647</v>
      </c>
      <c r="C584" s="226"/>
      <c r="D584" s="226" t="s">
        <v>1279</v>
      </c>
      <c r="E584" s="226">
        <v>78</v>
      </c>
      <c r="F584" s="226">
        <v>4</v>
      </c>
      <c r="G584" s="558" t="str">
        <f t="shared" ref="G584" si="258">E584&amp;"-"&amp;F584</f>
        <v>78-4</v>
      </c>
      <c r="H584" s="226">
        <v>0</v>
      </c>
      <c r="I584" s="546">
        <v>10</v>
      </c>
      <c r="J584" s="544">
        <f t="shared" ref="J584" si="259">IF(H584=0, 1, 0)</f>
        <v>1</v>
      </c>
      <c r="K584" s="545" t="e">
        <f>IF(#REF!=1,IF(((VLOOKUP($G584,[1]Depth_Lookup!A$3:J$410,9,FALSE))-(I584/100))=0,"Good",IF(((VLOOKUP($G584,[1]Depth_Lookup!$A$3:$J$550,9,FALSE))-(I584/100))&gt;0,"Too Short","Too Long")))</f>
        <v>#REF!</v>
      </c>
      <c r="L584" s="171">
        <f>(VLOOKUP($G584,Depth_Lookup!$A$3:$J$410,10,FALSE))+(H584/100)</f>
        <v>196.95</v>
      </c>
      <c r="M584" s="171">
        <f>(VLOOKUP($G584,Depth_Lookup!$A$3:$J$410,10,FALSE))+(I584/100)</f>
        <v>197.04999999999998</v>
      </c>
      <c r="N584" s="232" t="s">
        <v>2133</v>
      </c>
      <c r="O584" s="226">
        <v>4</v>
      </c>
      <c r="P584" s="226" t="s">
        <v>853</v>
      </c>
      <c r="Q584" s="226" t="s">
        <v>125</v>
      </c>
      <c r="R584" s="391" t="str">
        <f t="shared" ref="R584" si="260">P584&amp;""&amp;Q584</f>
        <v>SerpentinizedHarzburgite</v>
      </c>
      <c r="S584" s="226" t="s">
        <v>94</v>
      </c>
      <c r="T584" s="226" t="s">
        <v>700</v>
      </c>
      <c r="U584" s="226"/>
      <c r="V584" s="226"/>
      <c r="W584" s="226" t="s">
        <v>102</v>
      </c>
      <c r="X584" s="391">
        <f>VLOOKUP(W584,[1]definitions_list_lookup!A$13:B$19,2,0)</f>
        <v>5</v>
      </c>
      <c r="Y584" s="226" t="s">
        <v>90</v>
      </c>
      <c r="Z584" s="226" t="s">
        <v>91</v>
      </c>
      <c r="AA584" s="226" t="s">
        <v>1685</v>
      </c>
      <c r="AB584" s="226"/>
      <c r="AC584" s="226"/>
      <c r="AD584" s="226"/>
      <c r="AE584" s="393"/>
      <c r="AF584" s="558" t="e">
        <f>VLOOKUP(AE584,[1]definitions_list_mag!$V$12:$W$15,2,0)</f>
        <v>#N/A</v>
      </c>
      <c r="AG584" s="394"/>
      <c r="AH584" s="226"/>
      <c r="AI584" s="257">
        <v>74</v>
      </c>
      <c r="AJ584" s="226"/>
      <c r="AK584" s="226"/>
      <c r="AL584" s="226"/>
      <c r="AM584" s="226"/>
      <c r="AN584" s="226"/>
      <c r="AO584" s="257"/>
      <c r="AP584" s="226"/>
      <c r="AQ584" s="226"/>
      <c r="AR584" s="226"/>
      <c r="AS584" s="226"/>
      <c r="AT584" s="226"/>
      <c r="AU584" s="257"/>
      <c r="AV584" s="226"/>
      <c r="AW584" s="226"/>
      <c r="AX584" s="226"/>
      <c r="AY584" s="226"/>
      <c r="AZ584" s="226"/>
      <c r="BA584" s="257">
        <v>25</v>
      </c>
      <c r="BB584" s="226">
        <v>10</v>
      </c>
      <c r="BC584" s="226">
        <v>6</v>
      </c>
      <c r="BD584" s="226" t="s">
        <v>118</v>
      </c>
      <c r="BE584" s="226" t="s">
        <v>103</v>
      </c>
      <c r="BF584" s="226"/>
      <c r="BG584" s="257"/>
      <c r="BH584" s="226"/>
      <c r="BI584" s="226"/>
      <c r="BJ584" s="226"/>
      <c r="BK584" s="226"/>
      <c r="BL584" s="226"/>
      <c r="BM584" s="257">
        <v>1</v>
      </c>
      <c r="BN584" s="226">
        <v>1.2</v>
      </c>
      <c r="BO584" s="226">
        <v>0.7</v>
      </c>
      <c r="BP584" s="226" t="s">
        <v>1330</v>
      </c>
      <c r="BQ584" s="226" t="s">
        <v>1331</v>
      </c>
      <c r="BR584" s="226"/>
      <c r="BS584" s="226"/>
      <c r="BT584" s="226"/>
      <c r="BU584" s="226"/>
      <c r="BV584" s="226"/>
      <c r="BW584" s="226"/>
      <c r="BX584" s="226"/>
      <c r="BY584" s="257"/>
      <c r="BZ584" s="226"/>
      <c r="CA584" s="226"/>
      <c r="CB584" s="226"/>
      <c r="CC584" s="226"/>
      <c r="CD584" s="226"/>
      <c r="CE584" s="226" t="s">
        <v>2148</v>
      </c>
      <c r="CF584" s="399">
        <f t="shared" ref="CF584" si="261">AI584+AO584+BA584+AU584+BG584+BM584+BY584</f>
        <v>100</v>
      </c>
      <c r="CG584" s="259"/>
      <c r="CH584" s="559" t="s">
        <v>2137</v>
      </c>
      <c r="CI584" s="559">
        <v>90</v>
      </c>
      <c r="CJ584" s="559" t="s">
        <v>514</v>
      </c>
      <c r="CK584" s="560" t="s">
        <v>2109</v>
      </c>
      <c r="CL584" s="560"/>
      <c r="CM584" s="560"/>
      <c r="CN584" s="560"/>
      <c r="CO584" s="560"/>
      <c r="CP584" s="560"/>
      <c r="CQ584" s="560"/>
      <c r="CR584" s="560"/>
      <c r="CS584" s="560"/>
      <c r="CT584" s="560"/>
      <c r="CU584" s="560"/>
      <c r="CV584" s="560"/>
      <c r="CW584" s="560"/>
      <c r="CX584" s="560"/>
      <c r="CY584" s="560"/>
      <c r="CZ584" s="560"/>
      <c r="DA584" s="560"/>
      <c r="DB584" s="560">
        <v>81</v>
      </c>
      <c r="DC584" s="566">
        <v>15</v>
      </c>
      <c r="DD584" s="560"/>
      <c r="DE584" s="560"/>
      <c r="DF584" s="560"/>
      <c r="DG584" s="560"/>
      <c r="DH584" s="560"/>
      <c r="DI584" s="560"/>
      <c r="DJ584" s="560">
        <v>4</v>
      </c>
      <c r="DK584" s="396"/>
      <c r="DL584" s="259"/>
      <c r="DM584" s="560"/>
      <c r="DN584" s="560"/>
      <c r="DO584" s="563"/>
      <c r="DP584" s="564"/>
      <c r="DQ584" s="565"/>
      <c r="DR584" s="563"/>
      <c r="DS584" s="565"/>
      <c r="DT584" s="543" t="s">
        <v>2134</v>
      </c>
      <c r="DU584" s="566"/>
      <c r="DV584" s="566"/>
      <c r="DW584" s="400" t="e">
        <f>VLOOKUP(P584,[1]definitions_list_lookup!$K$30:$L$54,2,0)</f>
        <v>#N/A</v>
      </c>
      <c r="DX584" s="567" t="s">
        <v>2111</v>
      </c>
      <c r="DY584" s="567" t="s">
        <v>2138</v>
      </c>
      <c r="DZ584" s="155"/>
      <c r="EA584" s="155"/>
      <c r="EB584" s="256"/>
      <c r="EC584" s="104"/>
      <c r="ED584" s="229" t="s">
        <v>2517</v>
      </c>
      <c r="EE584" s="401"/>
      <c r="EF584" s="402"/>
      <c r="EG584" s="401"/>
      <c r="EH584" s="403"/>
      <c r="EI584" s="404"/>
      <c r="EJ584" s="405"/>
      <c r="EK584" s="406"/>
      <c r="EL584" s="401"/>
      <c r="EM584" s="403"/>
      <c r="EN584" s="403"/>
      <c r="EO584" s="407"/>
      <c r="EP584" s="407"/>
      <c r="EQ584" s="407"/>
      <c r="ER584" s="407"/>
      <c r="ES584" s="407"/>
      <c r="ET584" s="407"/>
      <c r="EU584" s="407"/>
      <c r="EV584" s="408"/>
      <c r="EW584" s="408"/>
      <c r="EX584" s="408"/>
      <c r="EY584" s="408"/>
      <c r="EZ584" s="192" t="e">
        <f t="shared" si="239"/>
        <v>#DIV/0!</v>
      </c>
      <c r="FA584" s="192" t="e">
        <f t="shared" si="240"/>
        <v>#DIV/0!</v>
      </c>
      <c r="FB584" s="192" t="e">
        <f t="shared" si="241"/>
        <v>#DIV/0!</v>
      </c>
      <c r="FC584" s="192" t="e">
        <f t="shared" si="242"/>
        <v>#DIV/0!</v>
      </c>
      <c r="FD584" s="192" t="e">
        <f t="shared" si="243"/>
        <v>#DIV/0!</v>
      </c>
      <c r="FE584" s="193" t="e">
        <f t="shared" si="244"/>
        <v>#DIV/0!</v>
      </c>
      <c r="FF584" s="194" t="e">
        <f t="shared" si="245"/>
        <v>#DIV/0!</v>
      </c>
      <c r="FG584" s="401"/>
      <c r="FH584" s="403"/>
      <c r="FI584" s="778">
        <f t="shared" si="250"/>
        <v>0</v>
      </c>
      <c r="FJ584" s="779" t="e">
        <f t="shared" si="251"/>
        <v>#DIV/0!</v>
      </c>
      <c r="FK584" s="779" t="e">
        <f t="shared" si="252"/>
        <v>#DIV/0!</v>
      </c>
      <c r="FL584" s="780" t="e">
        <f t="shared" si="253"/>
        <v>#DIV/0!</v>
      </c>
      <c r="FM584" s="169" t="e">
        <f t="shared" si="254"/>
        <v>#DIV/0!</v>
      </c>
      <c r="FN584" s="783" t="e">
        <f t="shared" si="255"/>
        <v>#DIV/0!</v>
      </c>
      <c r="FO584" s="226"/>
      <c r="FP584" s="226"/>
      <c r="FQ584" s="226"/>
      <c r="FR584" s="226"/>
      <c r="FS584" s="226"/>
      <c r="FT584" s="226"/>
      <c r="FU584" s="226"/>
      <c r="FV584" s="226"/>
      <c r="FW584" s="226"/>
      <c r="FX584" s="226"/>
      <c r="FY584" s="226"/>
      <c r="FZ584" s="226"/>
      <c r="GA584" s="226"/>
      <c r="GB584" s="226"/>
      <c r="GC584" s="226"/>
      <c r="GD584" s="226"/>
      <c r="GE584" s="226"/>
      <c r="GF584" s="226"/>
      <c r="GG584" s="226"/>
      <c r="GH584" s="226"/>
      <c r="GI584" s="226"/>
      <c r="GJ584" s="226"/>
      <c r="GK584" s="226"/>
      <c r="GL584" s="226"/>
      <c r="GM584" s="226"/>
      <c r="GN584" s="226"/>
      <c r="GO584" s="226"/>
      <c r="GP584" s="226"/>
      <c r="GQ584" s="226"/>
      <c r="GR584" s="226"/>
      <c r="GS584" s="226"/>
      <c r="GT584" s="226"/>
      <c r="GU584" s="226"/>
      <c r="GV584" s="226"/>
      <c r="GW584" s="226"/>
      <c r="GX584" s="226"/>
      <c r="GY584" s="226"/>
      <c r="GZ584" s="226"/>
      <c r="HA584" s="226"/>
      <c r="HB584" s="226"/>
      <c r="HC584" s="226"/>
      <c r="HD584" s="226"/>
      <c r="HE584" s="226"/>
      <c r="HF584" s="226"/>
      <c r="HG584" s="226"/>
      <c r="HH584" s="226"/>
      <c r="HI584" s="226"/>
      <c r="HJ584" s="226"/>
      <c r="HK584" s="226"/>
      <c r="HL584" s="226"/>
      <c r="HM584" s="226"/>
      <c r="HN584" s="226"/>
      <c r="HO584" s="226"/>
      <c r="HP584" s="226"/>
      <c r="HQ584" s="226"/>
      <c r="HR584" s="226"/>
      <c r="HS584" s="226"/>
      <c r="HT584" s="226"/>
      <c r="HU584" s="226"/>
      <c r="HV584" s="226"/>
      <c r="HW584" s="226"/>
      <c r="HX584" s="226"/>
      <c r="HY584" s="226"/>
      <c r="HZ584" s="226"/>
      <c r="IA584" s="226"/>
      <c r="IB584" s="226"/>
      <c r="IC584" s="226"/>
      <c r="ID584" s="226"/>
      <c r="IE584" s="226"/>
      <c r="IF584" s="226"/>
      <c r="IG584" s="226"/>
      <c r="IH584" s="226"/>
      <c r="II584" s="226"/>
      <c r="IJ584" s="226"/>
      <c r="IK584" s="226"/>
      <c r="IL584" s="226"/>
      <c r="IM584" s="226"/>
      <c r="IN584" s="226"/>
      <c r="IO584" s="226"/>
      <c r="IP584" s="226"/>
      <c r="IQ584" s="226"/>
      <c r="IR584" s="226"/>
      <c r="IS584" s="226"/>
      <c r="IT584" s="226"/>
      <c r="IU584" s="226"/>
      <c r="IV584" s="226"/>
      <c r="IW584" s="226"/>
      <c r="IX584" s="226"/>
      <c r="IY584" s="226"/>
      <c r="IZ584" s="226"/>
      <c r="JA584" s="226"/>
      <c r="JB584" s="226"/>
      <c r="JC584" s="226"/>
      <c r="JD584" s="226"/>
      <c r="JE584" s="226"/>
      <c r="JF584" s="226"/>
      <c r="JG584" s="226"/>
      <c r="JH584" s="226"/>
      <c r="JI584" s="226"/>
      <c r="JJ584" s="226"/>
      <c r="JK584" s="226"/>
      <c r="JL584" s="226"/>
      <c r="JM584" s="226"/>
      <c r="JN584" s="226"/>
      <c r="JO584" s="226"/>
      <c r="JP584" s="226"/>
      <c r="JQ584" s="226"/>
      <c r="JR584" s="226"/>
      <c r="JS584" s="226"/>
      <c r="JT584" s="226"/>
      <c r="JU584" s="226"/>
      <c r="JV584" s="226"/>
      <c r="JW584" s="226"/>
      <c r="JX584" s="226"/>
      <c r="JY584" s="226"/>
      <c r="JZ584" s="226"/>
      <c r="KA584" s="226"/>
      <c r="KB584" s="226"/>
      <c r="KC584" s="226"/>
      <c r="KD584" s="226"/>
      <c r="KE584" s="226"/>
      <c r="KF584" s="226"/>
      <c r="KG584" s="226"/>
      <c r="KH584" s="226"/>
      <c r="KI584" s="226"/>
      <c r="KJ584" s="226"/>
      <c r="KK584" s="226"/>
      <c r="KL584" s="226"/>
      <c r="KM584" s="226"/>
      <c r="KN584" s="226"/>
      <c r="KO584" s="226"/>
      <c r="KP584" s="226"/>
      <c r="KQ584" s="226"/>
      <c r="KR584" s="226"/>
      <c r="KS584" s="226"/>
      <c r="KT584" s="226"/>
      <c r="KU584" s="226"/>
      <c r="KV584" s="226"/>
      <c r="KW584" s="226"/>
      <c r="KX584" s="226"/>
      <c r="KY584" s="226"/>
      <c r="KZ584" s="226"/>
      <c r="LA584" s="226"/>
      <c r="LB584" s="226"/>
      <c r="LC584" s="226"/>
      <c r="LD584" s="226"/>
      <c r="LE584" s="226"/>
      <c r="LF584" s="226"/>
      <c r="LG584" s="226"/>
      <c r="LH584" s="226"/>
      <c r="LI584" s="226"/>
      <c r="LJ584" s="226"/>
      <c r="LK584" s="226"/>
      <c r="LL584" s="226"/>
      <c r="LM584" s="226"/>
      <c r="LN584" s="226"/>
      <c r="LO584" s="226"/>
      <c r="LP584" s="226"/>
      <c r="LQ584" s="226"/>
      <c r="LR584" s="226"/>
      <c r="LS584" s="226"/>
      <c r="LT584" s="226"/>
      <c r="LU584" s="226"/>
      <c r="LV584" s="226"/>
      <c r="LW584" s="226"/>
      <c r="LX584" s="226"/>
      <c r="LY584" s="226"/>
      <c r="LZ584" s="226"/>
      <c r="MA584" s="226"/>
      <c r="MB584" s="226"/>
      <c r="MC584" s="226"/>
      <c r="MD584" s="226"/>
      <c r="ME584" s="226"/>
      <c r="MF584" s="226"/>
      <c r="MG584" s="226"/>
      <c r="MH584" s="226"/>
      <c r="MI584" s="226"/>
      <c r="MJ584" s="226"/>
      <c r="MK584" s="226"/>
      <c r="ML584" s="226"/>
      <c r="MM584" s="226"/>
      <c r="MN584" s="226"/>
      <c r="MO584" s="226"/>
      <c r="MP584" s="226"/>
      <c r="MQ584" s="226"/>
      <c r="MR584" s="226"/>
      <c r="MS584" s="226"/>
      <c r="MT584" s="226"/>
      <c r="MU584" s="226"/>
      <c r="MV584" s="226"/>
      <c r="MW584" s="226"/>
      <c r="MX584" s="226"/>
      <c r="MY584" s="226"/>
      <c r="MZ584" s="226"/>
      <c r="NA584" s="226"/>
      <c r="NB584" s="226"/>
      <c r="NC584" s="226"/>
      <c r="ND584" s="226"/>
      <c r="NE584" s="226"/>
      <c r="NF584" s="226"/>
      <c r="NG584" s="226"/>
      <c r="NH584" s="226"/>
      <c r="NI584" s="226"/>
      <c r="NJ584" s="226"/>
      <c r="NK584" s="226"/>
      <c r="NL584" s="226"/>
      <c r="NM584" s="226"/>
      <c r="NN584" s="226"/>
      <c r="NO584" s="226"/>
      <c r="NP584" s="226"/>
      <c r="NQ584" s="226"/>
      <c r="NR584" s="226"/>
      <c r="NS584" s="226"/>
      <c r="NT584" s="226"/>
      <c r="NU584" s="226"/>
      <c r="NV584" s="226"/>
      <c r="NW584" s="226"/>
      <c r="NX584" s="226"/>
      <c r="NY584" s="226"/>
      <c r="NZ584" s="226"/>
      <c r="OA584" s="226"/>
      <c r="OB584" s="226"/>
      <c r="OC584" s="226"/>
      <c r="OD584" s="226"/>
      <c r="OE584" s="226"/>
      <c r="OF584" s="226"/>
      <c r="OG584" s="226"/>
      <c r="OH584" s="226"/>
      <c r="OI584" s="226"/>
      <c r="OJ584" s="226"/>
      <c r="OK584" s="226"/>
      <c r="OL584" s="226"/>
      <c r="OM584" s="226"/>
      <c r="ON584" s="226"/>
      <c r="OO584" s="226"/>
      <c r="OP584" s="226"/>
      <c r="OQ584" s="226"/>
      <c r="OR584" s="226"/>
      <c r="OS584" s="226"/>
      <c r="OT584" s="226"/>
      <c r="OU584" s="226"/>
      <c r="OV584" s="226"/>
      <c r="OW584" s="226"/>
      <c r="OX584" s="226"/>
      <c r="OY584" s="226"/>
      <c r="OZ584" s="226"/>
      <c r="PA584" s="226"/>
      <c r="PB584" s="226"/>
      <c r="PC584" s="226"/>
      <c r="PD584" s="226"/>
      <c r="PE584" s="226"/>
      <c r="PF584" s="226"/>
      <c r="PG584" s="226"/>
      <c r="PH584" s="226"/>
      <c r="PI584" s="226"/>
      <c r="PJ584" s="226"/>
      <c r="PK584" s="226"/>
      <c r="PL584" s="226"/>
      <c r="PM584" s="226"/>
      <c r="PN584" s="226"/>
      <c r="PO584" s="226"/>
      <c r="PP584" s="226"/>
      <c r="PQ584" s="226"/>
      <c r="PR584" s="226"/>
      <c r="PS584" s="226"/>
      <c r="PT584" s="226"/>
      <c r="PU584" s="226"/>
      <c r="PV584" s="226"/>
      <c r="PW584" s="226"/>
      <c r="PX584" s="226"/>
      <c r="PY584" s="226"/>
      <c r="PZ584" s="226"/>
      <c r="QA584" s="226"/>
      <c r="QB584" s="226"/>
      <c r="QC584" s="226"/>
      <c r="QD584" s="226"/>
      <c r="QE584" s="226"/>
      <c r="QF584" s="226"/>
      <c r="QG584" s="226"/>
      <c r="QH584" s="226"/>
      <c r="QI584" s="226"/>
      <c r="QJ584" s="226"/>
      <c r="QK584" s="226"/>
      <c r="QL584" s="226"/>
      <c r="QM584" s="226"/>
      <c r="QN584" s="226"/>
      <c r="QO584" s="226"/>
      <c r="QP584" s="226"/>
      <c r="QQ584" s="226"/>
      <c r="QR584" s="226"/>
      <c r="QS584" s="226"/>
      <c r="QT584" s="226"/>
      <c r="QU584" s="226"/>
      <c r="QV584" s="226"/>
      <c r="QW584" s="226"/>
      <c r="QX584" s="226"/>
      <c r="QY584" s="226"/>
      <c r="QZ584" s="226"/>
      <c r="RA584" s="226"/>
      <c r="RB584" s="226"/>
      <c r="RC584" s="226"/>
      <c r="RD584" s="226"/>
      <c r="RE584" s="226"/>
      <c r="RF584" s="226"/>
      <c r="RG584" s="226"/>
      <c r="RH584" s="226"/>
      <c r="RI584" s="226"/>
      <c r="RJ584" s="226"/>
      <c r="RK584" s="226"/>
      <c r="RL584" s="226"/>
      <c r="RM584" s="226"/>
      <c r="RN584" s="226"/>
      <c r="RO584" s="226"/>
      <c r="RP584" s="226"/>
      <c r="RQ584" s="226"/>
      <c r="RR584" s="226"/>
      <c r="RS584" s="226"/>
      <c r="RT584" s="226"/>
      <c r="RU584" s="226"/>
      <c r="RV584" s="226"/>
      <c r="RW584" s="226"/>
      <c r="RX584" s="226"/>
      <c r="RY584" s="226"/>
      <c r="RZ584" s="226"/>
      <c r="SA584" s="226"/>
      <c r="SB584" s="226"/>
      <c r="SC584" s="226"/>
      <c r="SD584" s="226"/>
      <c r="SE584" s="226"/>
      <c r="SF584" s="226"/>
      <c r="SG584" s="226"/>
      <c r="SH584" s="226"/>
      <c r="SI584" s="226"/>
      <c r="SJ584" s="226"/>
      <c r="SK584" s="226"/>
      <c r="SL584" s="226"/>
      <c r="SM584" s="226"/>
      <c r="SN584" s="226"/>
      <c r="SO584" s="226"/>
      <c r="SP584" s="226"/>
      <c r="SQ584" s="226"/>
      <c r="SR584" s="226"/>
      <c r="SS584" s="226"/>
      <c r="ST584" s="226"/>
      <c r="SU584" s="226"/>
      <c r="SV584" s="226"/>
      <c r="SW584" s="226"/>
      <c r="SX584" s="226"/>
      <c r="SY584" s="226"/>
      <c r="SZ584" s="226"/>
      <c r="TA584" s="226"/>
      <c r="TB584" s="226"/>
      <c r="TC584" s="226"/>
      <c r="TD584" s="226"/>
      <c r="TE584" s="226"/>
      <c r="TF584" s="226"/>
      <c r="TG584" s="226"/>
      <c r="TH584" s="226"/>
      <c r="TI584" s="226"/>
      <c r="TJ584" s="226"/>
      <c r="TK584" s="226"/>
      <c r="TL584" s="226"/>
      <c r="TM584" s="226"/>
      <c r="TN584" s="226"/>
      <c r="TO584" s="226"/>
      <c r="TP584" s="226"/>
      <c r="TQ584" s="226"/>
      <c r="TR584" s="226"/>
      <c r="TS584" s="226"/>
      <c r="TT584" s="226"/>
      <c r="TU584" s="226"/>
      <c r="TV584" s="226"/>
      <c r="TW584" s="226"/>
      <c r="TX584" s="226"/>
      <c r="TY584" s="226"/>
      <c r="TZ584" s="226"/>
      <c r="UA584" s="226"/>
      <c r="UB584" s="226"/>
      <c r="UC584" s="226"/>
      <c r="UD584" s="226"/>
      <c r="UE584" s="226"/>
      <c r="UF584" s="226"/>
      <c r="UG584" s="226"/>
      <c r="UH584" s="226"/>
      <c r="UI584" s="226"/>
      <c r="UJ584" s="226"/>
      <c r="UK584" s="226"/>
      <c r="UL584" s="226"/>
      <c r="UM584" s="226"/>
      <c r="UN584" s="226"/>
      <c r="UO584" s="226"/>
      <c r="UP584" s="226"/>
      <c r="UQ584" s="226"/>
      <c r="UR584" s="226"/>
      <c r="US584" s="226"/>
      <c r="UT584" s="226"/>
      <c r="UU584" s="226"/>
      <c r="UV584" s="226"/>
      <c r="UW584" s="226"/>
      <c r="UX584" s="226"/>
      <c r="UY584" s="226"/>
      <c r="UZ584" s="226"/>
      <c r="VA584" s="226"/>
      <c r="VB584" s="226"/>
      <c r="VC584" s="226"/>
      <c r="VD584" s="226"/>
      <c r="VE584" s="226"/>
      <c r="VF584" s="226"/>
      <c r="VG584" s="226"/>
      <c r="VH584" s="226"/>
      <c r="VI584" s="226"/>
      <c r="VJ584" s="226"/>
      <c r="VK584" s="226"/>
      <c r="VL584" s="226"/>
      <c r="VM584" s="226"/>
      <c r="VN584" s="226"/>
      <c r="VO584" s="226"/>
      <c r="VP584" s="226"/>
      <c r="VQ584" s="226"/>
      <c r="VR584" s="226"/>
      <c r="VS584" s="226"/>
      <c r="VT584" s="226"/>
      <c r="VU584" s="226"/>
      <c r="VV584" s="226"/>
      <c r="VW584" s="226"/>
      <c r="VX584" s="226"/>
      <c r="VY584" s="226"/>
      <c r="VZ584" s="226"/>
      <c r="WA584" s="226"/>
      <c r="WB584" s="226"/>
      <c r="WC584" s="226"/>
      <c r="WD584" s="226"/>
      <c r="WE584" s="226"/>
      <c r="WF584" s="226"/>
      <c r="WG584" s="226"/>
      <c r="WH584" s="226"/>
      <c r="WI584" s="226"/>
      <c r="WJ584" s="226"/>
      <c r="WK584" s="226"/>
      <c r="WL584" s="226"/>
      <c r="WM584" s="226"/>
      <c r="WN584" s="226"/>
      <c r="WO584" s="226"/>
      <c r="WP584" s="226"/>
      <c r="WQ584" s="226"/>
      <c r="WR584" s="226"/>
      <c r="WS584" s="226"/>
      <c r="WT584" s="226"/>
      <c r="WU584" s="226"/>
      <c r="WV584" s="226"/>
      <c r="WW584" s="226"/>
      <c r="WX584" s="226"/>
      <c r="WY584" s="226"/>
      <c r="WZ584" s="226"/>
      <c r="XA584" s="226"/>
      <c r="XB584" s="226"/>
      <c r="XC584" s="226"/>
      <c r="XD584" s="226"/>
      <c r="XE584" s="226"/>
      <c r="XF584" s="226"/>
      <c r="XG584" s="226"/>
      <c r="XH584" s="226"/>
      <c r="XI584" s="226"/>
      <c r="XJ584" s="226"/>
      <c r="XK584" s="226"/>
      <c r="XL584" s="226"/>
      <c r="XM584" s="226"/>
      <c r="XN584" s="226"/>
      <c r="XO584" s="226"/>
      <c r="XP584" s="226"/>
      <c r="XQ584" s="226"/>
      <c r="XR584" s="226"/>
      <c r="XS584" s="226"/>
      <c r="XT584" s="226"/>
      <c r="XU584" s="226"/>
      <c r="XV584" s="226"/>
      <c r="XW584" s="226"/>
      <c r="XX584" s="226"/>
      <c r="XY584" s="226"/>
      <c r="XZ584" s="226"/>
      <c r="YA584" s="226"/>
      <c r="YB584" s="226"/>
      <c r="YC584" s="226"/>
      <c r="YD584" s="226"/>
      <c r="YE584" s="226"/>
      <c r="YF584" s="226"/>
      <c r="YG584" s="226"/>
      <c r="YH584" s="226"/>
      <c r="YI584" s="226"/>
      <c r="YJ584" s="226"/>
      <c r="YK584" s="226"/>
      <c r="YL584" s="226"/>
      <c r="YM584" s="226"/>
      <c r="YN584" s="226"/>
      <c r="YO584" s="226"/>
      <c r="YP584" s="226"/>
      <c r="YQ584" s="226"/>
      <c r="YR584" s="226"/>
      <c r="YS584" s="226"/>
      <c r="YT584" s="226"/>
      <c r="YU584" s="226"/>
      <c r="YV584" s="226"/>
      <c r="YW584" s="226"/>
      <c r="YX584" s="226"/>
      <c r="YY584" s="226"/>
      <c r="YZ584" s="226"/>
      <c r="ZA584" s="226"/>
      <c r="ZB584" s="226"/>
      <c r="ZC584" s="226"/>
      <c r="ZD584" s="226"/>
      <c r="ZE584" s="226"/>
      <c r="ZF584" s="226"/>
      <c r="ZG584" s="226"/>
      <c r="ZH584" s="226"/>
      <c r="ZI584" s="226"/>
      <c r="ZJ584" s="226"/>
      <c r="ZK584" s="226"/>
      <c r="ZL584" s="226"/>
      <c r="ZM584" s="226"/>
      <c r="ZN584" s="226"/>
      <c r="ZO584" s="226"/>
      <c r="ZP584" s="226"/>
      <c r="ZQ584" s="226"/>
      <c r="ZR584" s="226"/>
      <c r="ZS584" s="226"/>
      <c r="ZT584" s="226"/>
      <c r="ZU584" s="226"/>
      <c r="ZV584" s="226"/>
      <c r="ZW584" s="226"/>
      <c r="ZX584" s="226"/>
      <c r="ZY584" s="226"/>
      <c r="ZZ584" s="226"/>
      <c r="AAA584" s="226"/>
      <c r="AAB584" s="226"/>
      <c r="AAC584" s="226"/>
      <c r="AAD584" s="226"/>
      <c r="AAE584" s="226"/>
      <c r="AAF584" s="226"/>
      <c r="AAG584" s="226"/>
      <c r="AAH584" s="226"/>
      <c r="AAI584" s="226"/>
      <c r="AAJ584" s="226"/>
      <c r="AAK584" s="226"/>
      <c r="AAL584" s="226"/>
      <c r="AAM584" s="226"/>
      <c r="AAN584" s="226"/>
      <c r="AAO584" s="226"/>
      <c r="AAP584" s="226"/>
      <c r="AAQ584" s="226"/>
      <c r="AAR584" s="226"/>
      <c r="AAS584" s="226"/>
      <c r="AAT584" s="226"/>
      <c r="AAU584" s="226"/>
      <c r="AAV584" s="226"/>
      <c r="AAW584" s="226"/>
      <c r="AAX584" s="226"/>
      <c r="AAY584" s="226"/>
      <c r="AAZ584" s="226"/>
      <c r="ABA584" s="226"/>
      <c r="ABB584" s="226"/>
      <c r="ABC584" s="226"/>
      <c r="ABD584" s="226"/>
      <c r="ABE584" s="226"/>
      <c r="ABF584" s="226"/>
      <c r="ABG584" s="226"/>
      <c r="ABH584" s="226"/>
      <c r="ABI584" s="226"/>
      <c r="ABJ584" s="226"/>
      <c r="ABK584" s="226"/>
      <c r="ABL584" s="226"/>
      <c r="ABM584" s="226"/>
      <c r="ABN584" s="226"/>
      <c r="ABO584" s="226"/>
      <c r="ABP584" s="226"/>
      <c r="ABQ584" s="226"/>
      <c r="ABR584" s="226"/>
      <c r="ABS584" s="226"/>
      <c r="ABT584" s="226"/>
      <c r="ABU584" s="226"/>
      <c r="ABV584" s="226"/>
      <c r="ABW584" s="226"/>
      <c r="ABX584" s="226"/>
      <c r="ABY584" s="226"/>
      <c r="ABZ584" s="226"/>
      <c r="ACA584" s="226"/>
      <c r="ACB584" s="226"/>
      <c r="ACC584" s="226"/>
      <c r="ACD584" s="226"/>
      <c r="ACE584" s="226"/>
      <c r="ACF584" s="226"/>
      <c r="ACG584" s="226"/>
      <c r="ACH584" s="226"/>
      <c r="ACI584" s="226"/>
      <c r="ACJ584" s="226"/>
      <c r="ACK584" s="226"/>
      <c r="ACL584" s="226"/>
      <c r="ACM584" s="226"/>
      <c r="ACN584" s="226"/>
      <c r="ACO584" s="226"/>
      <c r="ACP584" s="226"/>
      <c r="ACQ584" s="226"/>
      <c r="ACR584" s="226"/>
      <c r="ACS584" s="226"/>
      <c r="ACT584" s="226"/>
      <c r="ACU584" s="226"/>
      <c r="ACV584" s="226"/>
      <c r="ACW584" s="226"/>
      <c r="ACX584" s="226"/>
      <c r="ACY584" s="226"/>
      <c r="ACZ584" s="226"/>
      <c r="ADA584" s="226"/>
      <c r="ADB584" s="226"/>
      <c r="ADC584" s="226"/>
      <c r="ADD584" s="226"/>
      <c r="ADE584" s="226"/>
      <c r="ADF584" s="226"/>
      <c r="ADG584" s="226"/>
      <c r="ADH584" s="226"/>
      <c r="ADI584" s="226"/>
      <c r="ADJ584" s="226"/>
      <c r="ADK584" s="226"/>
      <c r="ADL584" s="226"/>
      <c r="ADM584" s="226"/>
      <c r="ADN584" s="226"/>
      <c r="ADO584" s="226"/>
      <c r="ADP584" s="226"/>
      <c r="ADQ584" s="226"/>
      <c r="ADR584" s="226"/>
      <c r="ADS584" s="226"/>
      <c r="ADT584" s="226"/>
      <c r="ADU584" s="226"/>
      <c r="ADV584" s="226"/>
      <c r="ADW584" s="226"/>
      <c r="ADX584" s="226"/>
      <c r="ADY584" s="226"/>
      <c r="ADZ584" s="226"/>
      <c r="AEA584" s="226"/>
      <c r="AEB584" s="226"/>
      <c r="AEC584" s="226"/>
      <c r="AED584" s="226"/>
      <c r="AEE584" s="226"/>
      <c r="AEF584" s="226"/>
      <c r="AEG584" s="226"/>
      <c r="AEH584" s="226"/>
      <c r="AEI584" s="226"/>
      <c r="AEJ584" s="226"/>
      <c r="AEK584" s="226"/>
      <c r="AEL584" s="226"/>
      <c r="AEM584" s="226"/>
      <c r="AEN584" s="226"/>
      <c r="AEO584" s="226"/>
      <c r="AEP584" s="226"/>
      <c r="AEQ584" s="226"/>
      <c r="AER584" s="226"/>
      <c r="AES584" s="226"/>
      <c r="AET584" s="226"/>
      <c r="AEU584" s="226"/>
      <c r="AEV584" s="226"/>
      <c r="AEW584" s="226"/>
      <c r="AEX584" s="226"/>
      <c r="AEY584" s="226"/>
      <c r="AEZ584" s="226"/>
      <c r="AFA584" s="226"/>
      <c r="AFB584" s="226"/>
      <c r="AFC584" s="226"/>
      <c r="AFD584" s="226"/>
      <c r="AFE584" s="226"/>
      <c r="AFF584" s="226"/>
      <c r="AFG584" s="226"/>
      <c r="AFH584" s="226"/>
      <c r="AFI584" s="226"/>
      <c r="AFJ584" s="226"/>
      <c r="AFK584" s="226"/>
      <c r="AFL584" s="226"/>
      <c r="AFM584" s="226"/>
      <c r="AFN584" s="226"/>
      <c r="AFO584" s="226"/>
      <c r="AFP584" s="226"/>
      <c r="AFQ584" s="226"/>
      <c r="AFR584" s="226"/>
      <c r="AFS584" s="226"/>
      <c r="AFT584" s="226"/>
      <c r="AFU584" s="226"/>
      <c r="AFV584" s="226"/>
      <c r="AFW584" s="226"/>
      <c r="AFX584" s="226"/>
      <c r="AFY584" s="226"/>
      <c r="AFZ584" s="226"/>
      <c r="AGA584" s="226"/>
      <c r="AGB584" s="226"/>
      <c r="AGC584" s="226"/>
      <c r="AGD584" s="226"/>
      <c r="AGE584" s="226"/>
      <c r="AGF584" s="226"/>
      <c r="AGG584" s="226"/>
      <c r="AGH584" s="226"/>
      <c r="AGI584" s="226"/>
      <c r="AGJ584" s="226"/>
      <c r="AGK584" s="226"/>
      <c r="AGL584" s="226"/>
      <c r="AGM584" s="226"/>
      <c r="AGN584" s="226"/>
      <c r="AGO584" s="226"/>
      <c r="AGP584" s="226"/>
      <c r="AGQ584" s="226"/>
      <c r="AGR584" s="226"/>
      <c r="AGS584" s="226"/>
      <c r="AGT584" s="226"/>
      <c r="AGU584" s="226"/>
      <c r="AGV584" s="226"/>
      <c r="AGW584" s="226"/>
      <c r="AGX584" s="226"/>
      <c r="AGY584" s="226"/>
      <c r="AGZ584" s="226"/>
      <c r="AHA584" s="226"/>
      <c r="AHB584" s="226"/>
      <c r="AHC584" s="226"/>
      <c r="AHD584" s="226"/>
      <c r="AHE584" s="226"/>
      <c r="AHF584" s="226"/>
      <c r="AHG584" s="226"/>
      <c r="AHH584" s="226"/>
      <c r="AHI584" s="226"/>
      <c r="AHJ584" s="226"/>
      <c r="AHK584" s="226"/>
      <c r="AHL584" s="226"/>
      <c r="AHM584" s="226"/>
      <c r="AHN584" s="226"/>
      <c r="AHO584" s="226"/>
      <c r="AHP584" s="226"/>
      <c r="AHQ584" s="226"/>
      <c r="AHR584" s="226"/>
      <c r="AHS584" s="226"/>
      <c r="AHT584" s="226"/>
      <c r="AHU584" s="226"/>
      <c r="AHV584" s="226"/>
      <c r="AHW584" s="226"/>
      <c r="AHX584" s="226"/>
      <c r="AHY584" s="226"/>
      <c r="AHZ584" s="226"/>
      <c r="AIA584" s="226"/>
      <c r="AIB584" s="226"/>
      <c r="AIC584" s="226"/>
      <c r="AID584" s="226"/>
      <c r="AIE584" s="226"/>
      <c r="AIF584" s="226"/>
      <c r="AIG584" s="226"/>
      <c r="AIH584" s="226"/>
      <c r="AII584" s="226"/>
      <c r="AIJ584" s="226"/>
      <c r="AIK584" s="226"/>
      <c r="AIL584" s="226"/>
      <c r="AIM584" s="226"/>
      <c r="AIN584" s="226"/>
      <c r="AIO584" s="226"/>
      <c r="AIP584" s="226"/>
      <c r="AIQ584" s="226"/>
      <c r="AIR584" s="226"/>
      <c r="AIS584" s="226"/>
      <c r="AIT584" s="226"/>
      <c r="AIU584" s="226"/>
      <c r="AIV584" s="226"/>
      <c r="AIW584" s="226"/>
      <c r="AIX584" s="226"/>
      <c r="AIY584" s="226"/>
      <c r="AIZ584" s="226"/>
      <c r="AJA584" s="226"/>
      <c r="AJB584" s="226"/>
      <c r="AJC584" s="226"/>
      <c r="AJD584" s="226"/>
      <c r="AJE584" s="226"/>
      <c r="AJF584" s="226"/>
      <c r="AJG584" s="226"/>
      <c r="AJH584" s="226"/>
      <c r="AJI584" s="226"/>
      <c r="AJJ584" s="226"/>
      <c r="AJK584" s="226"/>
      <c r="AJL584" s="226"/>
      <c r="AJM584" s="226"/>
      <c r="AJN584" s="226"/>
      <c r="AJO584" s="226"/>
      <c r="AJP584" s="226"/>
      <c r="AJQ584" s="226"/>
      <c r="AJR584" s="226"/>
      <c r="AJS584" s="226"/>
      <c r="AJT584" s="226"/>
      <c r="AJU584" s="226"/>
      <c r="AJV584" s="226"/>
      <c r="AJW584" s="226"/>
      <c r="AJX584" s="226"/>
      <c r="AJY584" s="226"/>
      <c r="AJZ584" s="226"/>
      <c r="AKA584" s="226"/>
      <c r="AKB584" s="226"/>
      <c r="AKC584" s="226"/>
      <c r="AKD584" s="226"/>
      <c r="AKE584" s="226"/>
      <c r="AKF584" s="226"/>
      <c r="AKG584" s="226"/>
      <c r="AKH584" s="226"/>
      <c r="AKI584" s="226"/>
      <c r="AKJ584" s="226"/>
      <c r="AKK584" s="226"/>
      <c r="AKL584" s="226"/>
      <c r="AKM584" s="226"/>
      <c r="AKN584" s="226"/>
      <c r="AKO584" s="226"/>
      <c r="AKP584" s="226"/>
      <c r="AKQ584" s="226"/>
      <c r="AKR584" s="226"/>
      <c r="AKS584" s="226"/>
      <c r="AKT584" s="226"/>
      <c r="AKU584" s="226"/>
      <c r="AKV584" s="226"/>
      <c r="AKW584" s="226"/>
      <c r="AKX584" s="226"/>
      <c r="AKY584" s="226"/>
      <c r="AKZ584" s="226"/>
      <c r="ALA584" s="226"/>
      <c r="ALB584" s="226"/>
      <c r="ALC584" s="226"/>
      <c r="ALD584" s="226"/>
      <c r="ALE584" s="226"/>
      <c r="ALF584" s="226"/>
      <c r="ALG584" s="226"/>
      <c r="ALH584" s="226"/>
      <c r="ALI584" s="226"/>
      <c r="ALJ584" s="226"/>
      <c r="ALK584" s="226"/>
      <c r="ALL584" s="226"/>
      <c r="ALM584" s="226"/>
      <c r="ALN584" s="226"/>
      <c r="ALO584" s="226"/>
      <c r="ALP584" s="226"/>
      <c r="ALQ584" s="226"/>
      <c r="ALR584" s="226"/>
      <c r="ALS584" s="226"/>
      <c r="ALT584" s="226"/>
      <c r="ALU584" s="226"/>
      <c r="ALV584" s="226"/>
      <c r="ALW584" s="226"/>
      <c r="ALX584" s="226"/>
      <c r="ALY584" s="226"/>
      <c r="ALZ584" s="226"/>
      <c r="AMA584" s="226"/>
      <c r="AMB584" s="226"/>
      <c r="AMC584" s="226"/>
      <c r="AMD584" s="226"/>
      <c r="AME584" s="226"/>
      <c r="AMF584" s="226"/>
      <c r="AMG584" s="226"/>
      <c r="AMH584" s="226"/>
      <c r="AMI584" s="226"/>
      <c r="AMJ584" s="226"/>
      <c r="AMK584" s="226"/>
      <c r="AML584" s="226"/>
      <c r="AMM584" s="226"/>
      <c r="AMN584" s="226"/>
      <c r="AMO584" s="226"/>
      <c r="AMP584" s="226"/>
      <c r="AMQ584" s="226"/>
      <c r="AMR584" s="226"/>
      <c r="AMS584" s="226"/>
      <c r="AMT584" s="226"/>
      <c r="AMU584" s="226"/>
      <c r="AMV584" s="226"/>
      <c r="AMW584" s="226"/>
      <c r="AMX584" s="226"/>
    </row>
    <row r="585" spans="1:1038" s="398" customFormat="1" ht="18" customHeight="1">
      <c r="A585" s="610"/>
      <c r="B585" s="226"/>
      <c r="C585" s="226"/>
      <c r="D585" s="226"/>
      <c r="E585" s="226">
        <v>78</v>
      </c>
      <c r="F585" s="226">
        <v>4</v>
      </c>
      <c r="G585" s="558" t="str">
        <f t="shared" ref="G585:G593" si="262">E585&amp;"-"&amp;F585</f>
        <v>78-4</v>
      </c>
      <c r="H585" s="226">
        <v>10</v>
      </c>
      <c r="I585" s="546">
        <v>10.5</v>
      </c>
      <c r="J585" s="544">
        <f>IF(H586=0, 1, 0)</f>
        <v>0</v>
      </c>
      <c r="K585" s="613" t="b">
        <f>IF(I594=1,IF(((VLOOKUP($G585,[1]Depth_Lookup!#REF!,9,FALSE))-(H586/100))=0,"Good",IF(((VLOOKUP($G585,[1]Depth_Lookup!$A$3:$J$550,9,FALSE))-(H586/100))&gt;0,"Too Short","Too Long")))</f>
        <v>0</v>
      </c>
      <c r="L585" s="171">
        <f>(VLOOKUP($G585,Depth_Lookup!$A$3:$J$410,10,FALSE))+(H585/100)</f>
        <v>197.04999999999998</v>
      </c>
      <c r="M585" s="171">
        <f>(VLOOKUP($G585,Depth_Lookup!$A$3:$J$410,10,FALSE))+(I585/100)</f>
        <v>197.05499999999998</v>
      </c>
      <c r="N585" s="232"/>
      <c r="O585" s="226"/>
      <c r="P585" s="226"/>
      <c r="Q585" s="226"/>
      <c r="R585" s="391" t="s">
        <v>2061</v>
      </c>
      <c r="S585" s="226"/>
      <c r="T585" s="226"/>
      <c r="U585" s="226"/>
      <c r="V585" s="226"/>
      <c r="W585" s="226"/>
      <c r="X585" s="391"/>
      <c r="Y585" s="226"/>
      <c r="Z585" s="226"/>
      <c r="AA585" s="226"/>
      <c r="AB585" s="226"/>
      <c r="AC585" s="226"/>
      <c r="AD585" s="226"/>
      <c r="AE585" s="393"/>
      <c r="AF585" s="558"/>
      <c r="AG585" s="394"/>
      <c r="AH585" s="226"/>
      <c r="AI585" s="257"/>
      <c r="AJ585" s="226"/>
      <c r="AK585" s="226"/>
      <c r="AL585" s="226"/>
      <c r="AM585" s="226"/>
      <c r="AN585" s="226"/>
      <c r="AO585" s="257"/>
      <c r="AP585" s="226"/>
      <c r="AQ585" s="226"/>
      <c r="AR585" s="226"/>
      <c r="AS585" s="226"/>
      <c r="AT585" s="226"/>
      <c r="AU585" s="257"/>
      <c r="AV585" s="226"/>
      <c r="AW585" s="226"/>
      <c r="AX585" s="226"/>
      <c r="AY585" s="226"/>
      <c r="AZ585" s="226"/>
      <c r="BA585" s="257"/>
      <c r="BB585" s="226"/>
      <c r="BC585" s="226"/>
      <c r="BD585" s="226"/>
      <c r="BE585" s="226"/>
      <c r="BF585" s="226"/>
      <c r="BG585" s="257"/>
      <c r="BH585" s="226"/>
      <c r="BI585" s="226"/>
      <c r="BJ585" s="226"/>
      <c r="BK585" s="226"/>
      <c r="BL585" s="226"/>
      <c r="BM585" s="257"/>
      <c r="BN585" s="226"/>
      <c r="BO585" s="226"/>
      <c r="BP585" s="226"/>
      <c r="BQ585" s="226"/>
      <c r="BR585" s="226"/>
      <c r="BS585" s="226"/>
      <c r="BT585" s="226"/>
      <c r="BU585" s="226"/>
      <c r="BV585" s="226"/>
      <c r="BW585" s="226"/>
      <c r="BX585" s="226"/>
      <c r="BY585" s="257"/>
      <c r="BZ585" s="226"/>
      <c r="CA585" s="226"/>
      <c r="CB585" s="226"/>
      <c r="CC585" s="226"/>
      <c r="CD585" s="226"/>
      <c r="CE585" s="226"/>
      <c r="CF585" s="399"/>
      <c r="CG585" s="259"/>
      <c r="CH585" s="559"/>
      <c r="CI585" s="559"/>
      <c r="CJ585" s="559"/>
      <c r="CK585" s="560"/>
      <c r="CL585" s="560"/>
      <c r="CM585" s="560"/>
      <c r="CN585" s="560"/>
      <c r="CO585" s="560"/>
      <c r="CP585" s="560"/>
      <c r="CQ585" s="560"/>
      <c r="CR585" s="560"/>
      <c r="CS585" s="560"/>
      <c r="CT585" s="560"/>
      <c r="CU585" s="560"/>
      <c r="CV585" s="560"/>
      <c r="CW585" s="560"/>
      <c r="CX585" s="560"/>
      <c r="CY585" s="560"/>
      <c r="CZ585" s="560"/>
      <c r="DA585" s="560"/>
      <c r="DB585" s="560"/>
      <c r="DC585" s="566"/>
      <c r="DD585" s="560"/>
      <c r="DE585" s="560"/>
      <c r="DF585" s="560"/>
      <c r="DG585" s="560"/>
      <c r="DH585" s="560"/>
      <c r="DI585" s="560"/>
      <c r="DJ585" s="560"/>
      <c r="DK585" s="396"/>
      <c r="DL585" s="259"/>
      <c r="DM585" s="560"/>
      <c r="DN585" s="560"/>
      <c r="DO585" s="563"/>
      <c r="DP585" s="564"/>
      <c r="DQ585" s="565"/>
      <c r="DR585" s="563"/>
      <c r="DS585" s="565"/>
      <c r="DT585" s="543"/>
      <c r="DU585" s="566"/>
      <c r="DV585" s="566"/>
      <c r="DW585" s="400"/>
      <c r="DX585" s="567"/>
      <c r="DY585" s="567"/>
      <c r="DZ585" s="155"/>
      <c r="EA585" s="155"/>
      <c r="EB585" s="256"/>
      <c r="EC585" s="104"/>
      <c r="ED585" s="229" t="s">
        <v>2517</v>
      </c>
      <c r="EE585" s="401"/>
      <c r="EF585" s="402"/>
      <c r="EG585" s="401"/>
      <c r="EH585" s="403"/>
      <c r="EI585" s="404"/>
      <c r="EJ585" s="405"/>
      <c r="EK585" s="406"/>
      <c r="EL585" s="401"/>
      <c r="EM585" s="403"/>
      <c r="EN585" s="403" t="s">
        <v>1448</v>
      </c>
      <c r="EO585" s="407">
        <v>0.5</v>
      </c>
      <c r="EP585" s="407" t="s">
        <v>2054</v>
      </c>
      <c r="EQ585" s="407"/>
      <c r="ER585" s="407"/>
      <c r="ES585" s="407"/>
      <c r="ET585" s="407"/>
      <c r="EU585" s="407"/>
      <c r="EV585" s="408">
        <v>9</v>
      </c>
      <c r="EW585" s="408">
        <v>270</v>
      </c>
      <c r="EX585" s="408">
        <v>25</v>
      </c>
      <c r="EY585" s="408">
        <v>180</v>
      </c>
      <c r="EZ585" s="192">
        <f t="shared" si="239"/>
        <v>18.760391115946959</v>
      </c>
      <c r="FA585" s="192">
        <f t="shared" si="240"/>
        <v>18.760391115946959</v>
      </c>
      <c r="FB585" s="192">
        <f t="shared" si="241"/>
        <v>63.781054621406746</v>
      </c>
      <c r="FC585" s="192">
        <f t="shared" si="242"/>
        <v>108.76039111594696</v>
      </c>
      <c r="FD585" s="192">
        <f t="shared" si="243"/>
        <v>26.218945378593254</v>
      </c>
      <c r="FE585" s="193">
        <f t="shared" si="244"/>
        <v>198.76039111594696</v>
      </c>
      <c r="FF585" s="194">
        <f t="shared" si="245"/>
        <v>26.218945378593254</v>
      </c>
      <c r="FG585" s="401"/>
      <c r="FH585" s="403"/>
      <c r="FI585" s="778">
        <f t="shared" si="250"/>
        <v>0.5</v>
      </c>
      <c r="FJ585" s="779">
        <f t="shared" si="251"/>
        <v>26.218945378593254</v>
      </c>
      <c r="FK585" s="779">
        <f t="shared" si="252"/>
        <v>63.781054621406746</v>
      </c>
      <c r="FL585" s="780">
        <f t="shared" si="253"/>
        <v>1.1131894035378931</v>
      </c>
      <c r="FM585" s="169">
        <f t="shared" si="254"/>
        <v>0.89711233263857315</v>
      </c>
      <c r="FN585" s="783">
        <f t="shared" si="255"/>
        <v>0.44855616631928658</v>
      </c>
      <c r="FO585" s="226"/>
      <c r="FP585" s="226"/>
      <c r="FQ585" s="226"/>
      <c r="FR585" s="226"/>
      <c r="FS585" s="226"/>
      <c r="FT585" s="226"/>
      <c r="FU585" s="226"/>
      <c r="FV585" s="226"/>
      <c r="FW585" s="226"/>
      <c r="FX585" s="226"/>
      <c r="FY585" s="226"/>
      <c r="FZ585" s="226"/>
      <c r="GA585" s="226"/>
      <c r="GB585" s="226"/>
      <c r="GC585" s="226"/>
      <c r="GD585" s="226"/>
      <c r="GE585" s="226"/>
      <c r="GF585" s="226"/>
      <c r="GG585" s="226"/>
      <c r="GH585" s="226"/>
      <c r="GI585" s="226"/>
      <c r="GJ585" s="226"/>
      <c r="GK585" s="226"/>
      <c r="GL585" s="226"/>
      <c r="GM585" s="226"/>
      <c r="GN585" s="226"/>
      <c r="GO585" s="226"/>
      <c r="GP585" s="226"/>
      <c r="GQ585" s="226"/>
      <c r="GR585" s="226"/>
      <c r="GS585" s="226"/>
      <c r="GT585" s="226"/>
      <c r="GU585" s="226"/>
      <c r="GV585" s="226"/>
      <c r="GW585" s="226"/>
      <c r="GX585" s="226"/>
      <c r="GY585" s="226"/>
      <c r="GZ585" s="226"/>
      <c r="HA585" s="226"/>
      <c r="HB585" s="226"/>
      <c r="HC585" s="226"/>
      <c r="HD585" s="226"/>
      <c r="HE585" s="226"/>
      <c r="HF585" s="226"/>
      <c r="HG585" s="226"/>
      <c r="HH585" s="226"/>
      <c r="HI585" s="226"/>
      <c r="HJ585" s="226"/>
      <c r="HK585" s="226"/>
      <c r="HL585" s="226"/>
      <c r="HM585" s="226"/>
      <c r="HN585" s="226"/>
      <c r="HO585" s="226"/>
      <c r="HP585" s="226"/>
      <c r="HQ585" s="226"/>
      <c r="HR585" s="226"/>
      <c r="HS585" s="226"/>
      <c r="HT585" s="226"/>
      <c r="HU585" s="226"/>
      <c r="HV585" s="226"/>
      <c r="HW585" s="226"/>
      <c r="HX585" s="226"/>
      <c r="HY585" s="226"/>
      <c r="HZ585" s="226"/>
      <c r="IA585" s="226"/>
      <c r="IB585" s="226"/>
      <c r="IC585" s="226"/>
      <c r="ID585" s="226"/>
      <c r="IE585" s="226"/>
      <c r="IF585" s="226"/>
      <c r="IG585" s="226"/>
      <c r="IH585" s="226"/>
      <c r="II585" s="226"/>
      <c r="IJ585" s="226"/>
      <c r="IK585" s="226"/>
      <c r="IL585" s="226"/>
      <c r="IM585" s="226"/>
      <c r="IN585" s="226"/>
      <c r="IO585" s="226"/>
      <c r="IP585" s="226"/>
      <c r="IQ585" s="226"/>
      <c r="IR585" s="226"/>
      <c r="IS585" s="226"/>
      <c r="IT585" s="226"/>
      <c r="IU585" s="226"/>
      <c r="IV585" s="226"/>
      <c r="IW585" s="226"/>
      <c r="IX585" s="226"/>
      <c r="IY585" s="226"/>
      <c r="IZ585" s="226"/>
      <c r="JA585" s="226"/>
      <c r="JB585" s="226"/>
      <c r="JC585" s="226"/>
      <c r="JD585" s="226"/>
      <c r="JE585" s="226"/>
      <c r="JF585" s="226"/>
      <c r="JG585" s="226"/>
      <c r="JH585" s="226"/>
      <c r="JI585" s="226"/>
      <c r="JJ585" s="226"/>
      <c r="JK585" s="226"/>
      <c r="JL585" s="226"/>
      <c r="JM585" s="226"/>
      <c r="JN585" s="226"/>
      <c r="JO585" s="226"/>
      <c r="JP585" s="226"/>
      <c r="JQ585" s="226"/>
      <c r="JR585" s="226"/>
      <c r="JS585" s="226"/>
      <c r="JT585" s="226"/>
      <c r="JU585" s="226"/>
      <c r="JV585" s="226"/>
      <c r="JW585" s="226"/>
      <c r="JX585" s="226"/>
      <c r="JY585" s="226"/>
      <c r="JZ585" s="226"/>
      <c r="KA585" s="226"/>
      <c r="KB585" s="226"/>
      <c r="KC585" s="226"/>
      <c r="KD585" s="226"/>
      <c r="KE585" s="226"/>
      <c r="KF585" s="226"/>
      <c r="KG585" s="226"/>
      <c r="KH585" s="226"/>
      <c r="KI585" s="226"/>
      <c r="KJ585" s="226"/>
      <c r="KK585" s="226"/>
      <c r="KL585" s="226"/>
      <c r="KM585" s="226"/>
      <c r="KN585" s="226"/>
      <c r="KO585" s="226"/>
      <c r="KP585" s="226"/>
      <c r="KQ585" s="226"/>
      <c r="KR585" s="226"/>
      <c r="KS585" s="226"/>
      <c r="KT585" s="226"/>
      <c r="KU585" s="226"/>
      <c r="KV585" s="226"/>
      <c r="KW585" s="226"/>
      <c r="KX585" s="226"/>
      <c r="KY585" s="226"/>
      <c r="KZ585" s="226"/>
      <c r="LA585" s="226"/>
      <c r="LB585" s="226"/>
      <c r="LC585" s="226"/>
      <c r="LD585" s="226"/>
      <c r="LE585" s="226"/>
      <c r="LF585" s="226"/>
      <c r="LG585" s="226"/>
      <c r="LH585" s="226"/>
      <c r="LI585" s="226"/>
      <c r="LJ585" s="226"/>
      <c r="LK585" s="226"/>
      <c r="LL585" s="226"/>
      <c r="LM585" s="226"/>
      <c r="LN585" s="226"/>
      <c r="LO585" s="226"/>
      <c r="LP585" s="226"/>
      <c r="LQ585" s="226"/>
      <c r="LR585" s="226"/>
      <c r="LS585" s="226"/>
      <c r="LT585" s="226"/>
      <c r="LU585" s="226"/>
      <c r="LV585" s="226"/>
      <c r="LW585" s="226"/>
      <c r="LX585" s="226"/>
      <c r="LY585" s="226"/>
      <c r="LZ585" s="226"/>
      <c r="MA585" s="226"/>
      <c r="MB585" s="226"/>
      <c r="MC585" s="226"/>
      <c r="MD585" s="226"/>
      <c r="ME585" s="226"/>
      <c r="MF585" s="226"/>
      <c r="MG585" s="226"/>
      <c r="MH585" s="226"/>
      <c r="MI585" s="226"/>
      <c r="MJ585" s="226"/>
      <c r="MK585" s="226"/>
      <c r="ML585" s="226"/>
      <c r="MM585" s="226"/>
      <c r="MN585" s="226"/>
      <c r="MO585" s="226"/>
      <c r="MP585" s="226"/>
      <c r="MQ585" s="226"/>
      <c r="MR585" s="226"/>
      <c r="MS585" s="226"/>
      <c r="MT585" s="226"/>
      <c r="MU585" s="226"/>
      <c r="MV585" s="226"/>
      <c r="MW585" s="226"/>
      <c r="MX585" s="226"/>
      <c r="MY585" s="226"/>
      <c r="MZ585" s="226"/>
      <c r="NA585" s="226"/>
      <c r="NB585" s="226"/>
      <c r="NC585" s="226"/>
      <c r="ND585" s="226"/>
      <c r="NE585" s="226"/>
      <c r="NF585" s="226"/>
      <c r="NG585" s="226"/>
      <c r="NH585" s="226"/>
      <c r="NI585" s="226"/>
      <c r="NJ585" s="226"/>
      <c r="NK585" s="226"/>
      <c r="NL585" s="226"/>
      <c r="NM585" s="226"/>
      <c r="NN585" s="226"/>
      <c r="NO585" s="226"/>
      <c r="NP585" s="226"/>
      <c r="NQ585" s="226"/>
      <c r="NR585" s="226"/>
      <c r="NS585" s="226"/>
      <c r="NT585" s="226"/>
      <c r="NU585" s="226"/>
      <c r="NV585" s="226"/>
      <c r="NW585" s="226"/>
      <c r="NX585" s="226"/>
      <c r="NY585" s="226"/>
      <c r="NZ585" s="226"/>
      <c r="OA585" s="226"/>
      <c r="OB585" s="226"/>
      <c r="OC585" s="226"/>
      <c r="OD585" s="226"/>
      <c r="OE585" s="226"/>
      <c r="OF585" s="226"/>
      <c r="OG585" s="226"/>
      <c r="OH585" s="226"/>
      <c r="OI585" s="226"/>
      <c r="OJ585" s="226"/>
      <c r="OK585" s="226"/>
      <c r="OL585" s="226"/>
      <c r="OM585" s="226"/>
      <c r="ON585" s="226"/>
      <c r="OO585" s="226"/>
      <c r="OP585" s="226"/>
      <c r="OQ585" s="226"/>
      <c r="OR585" s="226"/>
      <c r="OS585" s="226"/>
      <c r="OT585" s="226"/>
      <c r="OU585" s="226"/>
      <c r="OV585" s="226"/>
      <c r="OW585" s="226"/>
      <c r="OX585" s="226"/>
      <c r="OY585" s="226"/>
      <c r="OZ585" s="226"/>
      <c r="PA585" s="226"/>
      <c r="PB585" s="226"/>
      <c r="PC585" s="226"/>
      <c r="PD585" s="226"/>
      <c r="PE585" s="226"/>
      <c r="PF585" s="226"/>
      <c r="PG585" s="226"/>
      <c r="PH585" s="226"/>
      <c r="PI585" s="226"/>
      <c r="PJ585" s="226"/>
      <c r="PK585" s="226"/>
      <c r="PL585" s="226"/>
      <c r="PM585" s="226"/>
      <c r="PN585" s="226"/>
      <c r="PO585" s="226"/>
      <c r="PP585" s="226"/>
      <c r="PQ585" s="226"/>
      <c r="PR585" s="226"/>
      <c r="PS585" s="226"/>
      <c r="PT585" s="226"/>
      <c r="PU585" s="226"/>
      <c r="PV585" s="226"/>
      <c r="PW585" s="226"/>
      <c r="PX585" s="226"/>
      <c r="PY585" s="226"/>
      <c r="PZ585" s="226"/>
      <c r="QA585" s="226"/>
      <c r="QB585" s="226"/>
      <c r="QC585" s="226"/>
      <c r="QD585" s="226"/>
      <c r="QE585" s="226"/>
      <c r="QF585" s="226"/>
      <c r="QG585" s="226"/>
      <c r="QH585" s="226"/>
      <c r="QI585" s="226"/>
      <c r="QJ585" s="226"/>
      <c r="QK585" s="226"/>
      <c r="QL585" s="226"/>
      <c r="QM585" s="226"/>
      <c r="QN585" s="226"/>
      <c r="QO585" s="226"/>
      <c r="QP585" s="226"/>
      <c r="QQ585" s="226"/>
      <c r="QR585" s="226"/>
      <c r="QS585" s="226"/>
      <c r="QT585" s="226"/>
      <c r="QU585" s="226"/>
      <c r="QV585" s="226"/>
      <c r="QW585" s="226"/>
      <c r="QX585" s="226"/>
      <c r="QY585" s="226"/>
      <c r="QZ585" s="226"/>
      <c r="RA585" s="226"/>
      <c r="RB585" s="226"/>
      <c r="RC585" s="226"/>
      <c r="RD585" s="226"/>
      <c r="RE585" s="226"/>
      <c r="RF585" s="226"/>
      <c r="RG585" s="226"/>
      <c r="RH585" s="226"/>
      <c r="RI585" s="226"/>
      <c r="RJ585" s="226"/>
      <c r="RK585" s="226"/>
      <c r="RL585" s="226"/>
      <c r="RM585" s="226"/>
      <c r="RN585" s="226"/>
      <c r="RO585" s="226"/>
      <c r="RP585" s="226"/>
      <c r="RQ585" s="226"/>
      <c r="RR585" s="226"/>
      <c r="RS585" s="226"/>
      <c r="RT585" s="226"/>
      <c r="RU585" s="226"/>
      <c r="RV585" s="226"/>
      <c r="RW585" s="226"/>
      <c r="RX585" s="226"/>
      <c r="RY585" s="226"/>
      <c r="RZ585" s="226"/>
      <c r="SA585" s="226"/>
      <c r="SB585" s="226"/>
      <c r="SC585" s="226"/>
      <c r="SD585" s="226"/>
      <c r="SE585" s="226"/>
      <c r="SF585" s="226"/>
      <c r="SG585" s="226"/>
      <c r="SH585" s="226"/>
      <c r="SI585" s="226"/>
      <c r="SJ585" s="226"/>
      <c r="SK585" s="226"/>
      <c r="SL585" s="226"/>
      <c r="SM585" s="226"/>
      <c r="SN585" s="226"/>
      <c r="SO585" s="226"/>
      <c r="SP585" s="226"/>
      <c r="SQ585" s="226"/>
      <c r="SR585" s="226"/>
      <c r="SS585" s="226"/>
      <c r="ST585" s="226"/>
      <c r="SU585" s="226"/>
      <c r="SV585" s="226"/>
      <c r="SW585" s="226"/>
      <c r="SX585" s="226"/>
      <c r="SY585" s="226"/>
      <c r="SZ585" s="226"/>
      <c r="TA585" s="226"/>
      <c r="TB585" s="226"/>
      <c r="TC585" s="226"/>
      <c r="TD585" s="226"/>
      <c r="TE585" s="226"/>
      <c r="TF585" s="226"/>
      <c r="TG585" s="226"/>
      <c r="TH585" s="226"/>
      <c r="TI585" s="226"/>
      <c r="TJ585" s="226"/>
      <c r="TK585" s="226"/>
      <c r="TL585" s="226"/>
      <c r="TM585" s="226"/>
      <c r="TN585" s="226"/>
      <c r="TO585" s="226"/>
      <c r="TP585" s="226"/>
      <c r="TQ585" s="226"/>
      <c r="TR585" s="226"/>
      <c r="TS585" s="226"/>
      <c r="TT585" s="226"/>
      <c r="TU585" s="226"/>
      <c r="TV585" s="226"/>
      <c r="TW585" s="226"/>
      <c r="TX585" s="226"/>
      <c r="TY585" s="226"/>
      <c r="TZ585" s="226"/>
      <c r="UA585" s="226"/>
      <c r="UB585" s="226"/>
      <c r="UC585" s="226"/>
      <c r="UD585" s="226"/>
      <c r="UE585" s="226"/>
      <c r="UF585" s="226"/>
      <c r="UG585" s="226"/>
      <c r="UH585" s="226"/>
      <c r="UI585" s="226"/>
      <c r="UJ585" s="226"/>
      <c r="UK585" s="226"/>
      <c r="UL585" s="226"/>
      <c r="UM585" s="226"/>
      <c r="UN585" s="226"/>
      <c r="UO585" s="226"/>
      <c r="UP585" s="226"/>
      <c r="UQ585" s="226"/>
      <c r="UR585" s="226"/>
      <c r="US585" s="226"/>
      <c r="UT585" s="226"/>
      <c r="UU585" s="226"/>
      <c r="UV585" s="226"/>
      <c r="UW585" s="226"/>
      <c r="UX585" s="226"/>
      <c r="UY585" s="226"/>
      <c r="UZ585" s="226"/>
      <c r="VA585" s="226"/>
      <c r="VB585" s="226"/>
      <c r="VC585" s="226"/>
      <c r="VD585" s="226"/>
      <c r="VE585" s="226"/>
      <c r="VF585" s="226"/>
      <c r="VG585" s="226"/>
      <c r="VH585" s="226"/>
      <c r="VI585" s="226"/>
      <c r="VJ585" s="226"/>
      <c r="VK585" s="226"/>
      <c r="VL585" s="226"/>
      <c r="VM585" s="226"/>
      <c r="VN585" s="226"/>
      <c r="VO585" s="226"/>
      <c r="VP585" s="226"/>
      <c r="VQ585" s="226"/>
      <c r="VR585" s="226"/>
      <c r="VS585" s="226"/>
      <c r="VT585" s="226"/>
      <c r="VU585" s="226"/>
      <c r="VV585" s="226"/>
      <c r="VW585" s="226"/>
      <c r="VX585" s="226"/>
      <c r="VY585" s="226"/>
      <c r="VZ585" s="226"/>
      <c r="WA585" s="226"/>
      <c r="WB585" s="226"/>
      <c r="WC585" s="226"/>
      <c r="WD585" s="226"/>
      <c r="WE585" s="226"/>
      <c r="WF585" s="226"/>
      <c r="WG585" s="226"/>
      <c r="WH585" s="226"/>
      <c r="WI585" s="226"/>
      <c r="WJ585" s="226"/>
      <c r="WK585" s="226"/>
      <c r="WL585" s="226"/>
      <c r="WM585" s="226"/>
      <c r="WN585" s="226"/>
      <c r="WO585" s="226"/>
      <c r="WP585" s="226"/>
      <c r="WQ585" s="226"/>
      <c r="WR585" s="226"/>
      <c r="WS585" s="226"/>
      <c r="WT585" s="226"/>
      <c r="WU585" s="226"/>
      <c r="WV585" s="226"/>
      <c r="WW585" s="226"/>
      <c r="WX585" s="226"/>
      <c r="WY585" s="226"/>
      <c r="WZ585" s="226"/>
      <c r="XA585" s="226"/>
      <c r="XB585" s="226"/>
      <c r="XC585" s="226"/>
      <c r="XD585" s="226"/>
      <c r="XE585" s="226"/>
      <c r="XF585" s="226"/>
      <c r="XG585" s="226"/>
      <c r="XH585" s="226"/>
      <c r="XI585" s="226"/>
      <c r="XJ585" s="226"/>
      <c r="XK585" s="226"/>
      <c r="XL585" s="226"/>
      <c r="XM585" s="226"/>
      <c r="XN585" s="226"/>
      <c r="XO585" s="226"/>
      <c r="XP585" s="226"/>
      <c r="XQ585" s="226"/>
      <c r="XR585" s="226"/>
      <c r="XS585" s="226"/>
      <c r="XT585" s="226"/>
      <c r="XU585" s="226"/>
      <c r="XV585" s="226"/>
      <c r="XW585" s="226"/>
      <c r="XX585" s="226"/>
      <c r="XY585" s="226"/>
      <c r="XZ585" s="226"/>
      <c r="YA585" s="226"/>
      <c r="YB585" s="226"/>
      <c r="YC585" s="226"/>
      <c r="YD585" s="226"/>
      <c r="YE585" s="226"/>
      <c r="YF585" s="226"/>
      <c r="YG585" s="226"/>
      <c r="YH585" s="226"/>
      <c r="YI585" s="226"/>
      <c r="YJ585" s="226"/>
      <c r="YK585" s="226"/>
      <c r="YL585" s="226"/>
      <c r="YM585" s="226"/>
      <c r="YN585" s="226"/>
      <c r="YO585" s="226"/>
      <c r="YP585" s="226"/>
      <c r="YQ585" s="226"/>
      <c r="YR585" s="226"/>
      <c r="YS585" s="226"/>
      <c r="YT585" s="226"/>
      <c r="YU585" s="226"/>
      <c r="YV585" s="226"/>
      <c r="YW585" s="226"/>
      <c r="YX585" s="226"/>
      <c r="YY585" s="226"/>
      <c r="YZ585" s="226"/>
      <c r="ZA585" s="226"/>
      <c r="ZB585" s="226"/>
      <c r="ZC585" s="226"/>
      <c r="ZD585" s="226"/>
      <c r="ZE585" s="226"/>
      <c r="ZF585" s="226"/>
      <c r="ZG585" s="226"/>
      <c r="ZH585" s="226"/>
      <c r="ZI585" s="226"/>
      <c r="ZJ585" s="226"/>
      <c r="ZK585" s="226"/>
      <c r="ZL585" s="226"/>
      <c r="ZM585" s="226"/>
      <c r="ZN585" s="226"/>
      <c r="ZO585" s="226"/>
      <c r="ZP585" s="226"/>
      <c r="ZQ585" s="226"/>
      <c r="ZR585" s="226"/>
      <c r="ZS585" s="226"/>
      <c r="ZT585" s="226"/>
      <c r="ZU585" s="226"/>
      <c r="ZV585" s="226"/>
      <c r="ZW585" s="226"/>
      <c r="ZX585" s="226"/>
      <c r="ZY585" s="226"/>
      <c r="ZZ585" s="226"/>
      <c r="AAA585" s="226"/>
      <c r="AAB585" s="226"/>
      <c r="AAC585" s="226"/>
      <c r="AAD585" s="226"/>
      <c r="AAE585" s="226"/>
      <c r="AAF585" s="226"/>
      <c r="AAG585" s="226"/>
      <c r="AAH585" s="226"/>
      <c r="AAI585" s="226"/>
      <c r="AAJ585" s="226"/>
      <c r="AAK585" s="226"/>
      <c r="AAL585" s="226"/>
      <c r="AAM585" s="226"/>
      <c r="AAN585" s="226"/>
      <c r="AAO585" s="226"/>
      <c r="AAP585" s="226"/>
      <c r="AAQ585" s="226"/>
      <c r="AAR585" s="226"/>
      <c r="AAS585" s="226"/>
      <c r="AAT585" s="226"/>
      <c r="AAU585" s="226"/>
      <c r="AAV585" s="226"/>
      <c r="AAW585" s="226"/>
      <c r="AAX585" s="226"/>
      <c r="AAY585" s="226"/>
      <c r="AAZ585" s="226"/>
      <c r="ABA585" s="226"/>
      <c r="ABB585" s="226"/>
      <c r="ABC585" s="226"/>
      <c r="ABD585" s="226"/>
      <c r="ABE585" s="226"/>
      <c r="ABF585" s="226"/>
      <c r="ABG585" s="226"/>
      <c r="ABH585" s="226"/>
      <c r="ABI585" s="226"/>
      <c r="ABJ585" s="226"/>
      <c r="ABK585" s="226"/>
      <c r="ABL585" s="226"/>
      <c r="ABM585" s="226"/>
      <c r="ABN585" s="226"/>
      <c r="ABO585" s="226"/>
      <c r="ABP585" s="226"/>
      <c r="ABQ585" s="226"/>
      <c r="ABR585" s="226"/>
      <c r="ABS585" s="226"/>
      <c r="ABT585" s="226"/>
      <c r="ABU585" s="226"/>
      <c r="ABV585" s="226"/>
      <c r="ABW585" s="226"/>
      <c r="ABX585" s="226"/>
      <c r="ABY585" s="226"/>
      <c r="ABZ585" s="226"/>
      <c r="ACA585" s="226"/>
      <c r="ACB585" s="226"/>
      <c r="ACC585" s="226"/>
      <c r="ACD585" s="226"/>
      <c r="ACE585" s="226"/>
      <c r="ACF585" s="226"/>
      <c r="ACG585" s="226"/>
      <c r="ACH585" s="226"/>
      <c r="ACI585" s="226"/>
      <c r="ACJ585" s="226"/>
      <c r="ACK585" s="226"/>
      <c r="ACL585" s="226"/>
      <c r="ACM585" s="226"/>
      <c r="ACN585" s="226"/>
      <c r="ACO585" s="226"/>
      <c r="ACP585" s="226"/>
      <c r="ACQ585" s="226"/>
      <c r="ACR585" s="226"/>
      <c r="ACS585" s="226"/>
      <c r="ACT585" s="226"/>
      <c r="ACU585" s="226"/>
      <c r="ACV585" s="226"/>
      <c r="ACW585" s="226"/>
      <c r="ACX585" s="226"/>
      <c r="ACY585" s="226"/>
      <c r="ACZ585" s="226"/>
      <c r="ADA585" s="226"/>
      <c r="ADB585" s="226"/>
      <c r="ADC585" s="226"/>
      <c r="ADD585" s="226"/>
      <c r="ADE585" s="226"/>
      <c r="ADF585" s="226"/>
      <c r="ADG585" s="226"/>
      <c r="ADH585" s="226"/>
      <c r="ADI585" s="226"/>
      <c r="ADJ585" s="226"/>
      <c r="ADK585" s="226"/>
      <c r="ADL585" s="226"/>
      <c r="ADM585" s="226"/>
      <c r="ADN585" s="226"/>
      <c r="ADO585" s="226"/>
      <c r="ADP585" s="226"/>
      <c r="ADQ585" s="226"/>
      <c r="ADR585" s="226"/>
      <c r="ADS585" s="226"/>
      <c r="ADT585" s="226"/>
      <c r="ADU585" s="226"/>
      <c r="ADV585" s="226"/>
      <c r="ADW585" s="226"/>
      <c r="ADX585" s="226"/>
      <c r="ADY585" s="226"/>
      <c r="ADZ585" s="226"/>
      <c r="AEA585" s="226"/>
      <c r="AEB585" s="226"/>
      <c r="AEC585" s="226"/>
      <c r="AED585" s="226"/>
      <c r="AEE585" s="226"/>
      <c r="AEF585" s="226"/>
      <c r="AEG585" s="226"/>
      <c r="AEH585" s="226"/>
      <c r="AEI585" s="226"/>
      <c r="AEJ585" s="226"/>
      <c r="AEK585" s="226"/>
      <c r="AEL585" s="226"/>
      <c r="AEM585" s="226"/>
      <c r="AEN585" s="226"/>
      <c r="AEO585" s="226"/>
      <c r="AEP585" s="226"/>
      <c r="AEQ585" s="226"/>
      <c r="AER585" s="226"/>
      <c r="AES585" s="226"/>
      <c r="AET585" s="226"/>
      <c r="AEU585" s="226"/>
      <c r="AEV585" s="226"/>
      <c r="AEW585" s="226"/>
      <c r="AEX585" s="226"/>
      <c r="AEY585" s="226"/>
      <c r="AEZ585" s="226"/>
      <c r="AFA585" s="226"/>
      <c r="AFB585" s="226"/>
      <c r="AFC585" s="226"/>
      <c r="AFD585" s="226"/>
      <c r="AFE585" s="226"/>
      <c r="AFF585" s="226"/>
      <c r="AFG585" s="226"/>
      <c r="AFH585" s="226"/>
      <c r="AFI585" s="226"/>
      <c r="AFJ585" s="226"/>
      <c r="AFK585" s="226"/>
      <c r="AFL585" s="226"/>
      <c r="AFM585" s="226"/>
      <c r="AFN585" s="226"/>
      <c r="AFO585" s="226"/>
      <c r="AFP585" s="226"/>
      <c r="AFQ585" s="226"/>
      <c r="AFR585" s="226"/>
      <c r="AFS585" s="226"/>
      <c r="AFT585" s="226"/>
      <c r="AFU585" s="226"/>
      <c r="AFV585" s="226"/>
      <c r="AFW585" s="226"/>
      <c r="AFX585" s="226"/>
      <c r="AFY585" s="226"/>
      <c r="AFZ585" s="226"/>
      <c r="AGA585" s="226"/>
      <c r="AGB585" s="226"/>
      <c r="AGC585" s="226"/>
      <c r="AGD585" s="226"/>
      <c r="AGE585" s="226"/>
      <c r="AGF585" s="226"/>
      <c r="AGG585" s="226"/>
      <c r="AGH585" s="226"/>
      <c r="AGI585" s="226"/>
      <c r="AGJ585" s="226"/>
      <c r="AGK585" s="226"/>
      <c r="AGL585" s="226"/>
      <c r="AGM585" s="226"/>
      <c r="AGN585" s="226"/>
      <c r="AGO585" s="226"/>
      <c r="AGP585" s="226"/>
      <c r="AGQ585" s="226"/>
      <c r="AGR585" s="226"/>
      <c r="AGS585" s="226"/>
      <c r="AGT585" s="226"/>
      <c r="AGU585" s="226"/>
      <c r="AGV585" s="226"/>
      <c r="AGW585" s="226"/>
      <c r="AGX585" s="226"/>
      <c r="AGY585" s="226"/>
      <c r="AGZ585" s="226"/>
      <c r="AHA585" s="226"/>
      <c r="AHB585" s="226"/>
      <c r="AHC585" s="226"/>
      <c r="AHD585" s="226"/>
      <c r="AHE585" s="226"/>
      <c r="AHF585" s="226"/>
      <c r="AHG585" s="226"/>
      <c r="AHH585" s="226"/>
      <c r="AHI585" s="226"/>
      <c r="AHJ585" s="226"/>
      <c r="AHK585" s="226"/>
      <c r="AHL585" s="226"/>
      <c r="AHM585" s="226"/>
      <c r="AHN585" s="226"/>
      <c r="AHO585" s="226"/>
      <c r="AHP585" s="226"/>
      <c r="AHQ585" s="226"/>
      <c r="AHR585" s="226"/>
      <c r="AHS585" s="226"/>
      <c r="AHT585" s="226"/>
      <c r="AHU585" s="226"/>
      <c r="AHV585" s="226"/>
      <c r="AHW585" s="226"/>
      <c r="AHX585" s="226"/>
      <c r="AHY585" s="226"/>
      <c r="AHZ585" s="226"/>
      <c r="AIA585" s="226"/>
      <c r="AIB585" s="226"/>
      <c r="AIC585" s="226"/>
      <c r="AID585" s="226"/>
      <c r="AIE585" s="226"/>
      <c r="AIF585" s="226"/>
      <c r="AIG585" s="226"/>
      <c r="AIH585" s="226"/>
      <c r="AII585" s="226"/>
      <c r="AIJ585" s="226"/>
      <c r="AIK585" s="226"/>
      <c r="AIL585" s="226"/>
      <c r="AIM585" s="226"/>
      <c r="AIN585" s="226"/>
      <c r="AIO585" s="226"/>
      <c r="AIP585" s="226"/>
      <c r="AIQ585" s="226"/>
      <c r="AIR585" s="226"/>
      <c r="AIS585" s="226"/>
      <c r="AIT585" s="226"/>
      <c r="AIU585" s="226"/>
      <c r="AIV585" s="226"/>
      <c r="AIW585" s="226"/>
      <c r="AIX585" s="226"/>
      <c r="AIY585" s="226"/>
      <c r="AIZ585" s="226"/>
      <c r="AJA585" s="226"/>
      <c r="AJB585" s="226"/>
      <c r="AJC585" s="226"/>
      <c r="AJD585" s="226"/>
      <c r="AJE585" s="226"/>
      <c r="AJF585" s="226"/>
      <c r="AJG585" s="226"/>
      <c r="AJH585" s="226"/>
      <c r="AJI585" s="226"/>
      <c r="AJJ585" s="226"/>
      <c r="AJK585" s="226"/>
      <c r="AJL585" s="226"/>
      <c r="AJM585" s="226"/>
      <c r="AJN585" s="226"/>
      <c r="AJO585" s="226"/>
      <c r="AJP585" s="226"/>
      <c r="AJQ585" s="226"/>
      <c r="AJR585" s="226"/>
      <c r="AJS585" s="226"/>
      <c r="AJT585" s="226"/>
      <c r="AJU585" s="226"/>
      <c r="AJV585" s="226"/>
      <c r="AJW585" s="226"/>
      <c r="AJX585" s="226"/>
      <c r="AJY585" s="226"/>
      <c r="AJZ585" s="226"/>
      <c r="AKA585" s="226"/>
      <c r="AKB585" s="226"/>
      <c r="AKC585" s="226"/>
      <c r="AKD585" s="226"/>
      <c r="AKE585" s="226"/>
      <c r="AKF585" s="226"/>
      <c r="AKG585" s="226"/>
      <c r="AKH585" s="226"/>
      <c r="AKI585" s="226"/>
      <c r="AKJ585" s="226"/>
      <c r="AKK585" s="226"/>
      <c r="AKL585" s="226"/>
      <c r="AKM585" s="226"/>
      <c r="AKN585" s="226"/>
      <c r="AKO585" s="226"/>
      <c r="AKP585" s="226"/>
      <c r="AKQ585" s="226"/>
      <c r="AKR585" s="226"/>
      <c r="AKS585" s="226"/>
      <c r="AKT585" s="226"/>
      <c r="AKU585" s="226"/>
      <c r="AKV585" s="226"/>
      <c r="AKW585" s="226"/>
      <c r="AKX585" s="226"/>
      <c r="AKY585" s="226"/>
      <c r="AKZ585" s="226"/>
      <c r="ALA585" s="226"/>
      <c r="ALB585" s="226"/>
      <c r="ALC585" s="226"/>
      <c r="ALD585" s="226"/>
      <c r="ALE585" s="226"/>
      <c r="ALF585" s="226"/>
      <c r="ALG585" s="226"/>
      <c r="ALH585" s="226"/>
      <c r="ALI585" s="226"/>
      <c r="ALJ585" s="226"/>
      <c r="ALK585" s="226"/>
      <c r="ALL585" s="226"/>
      <c r="ALM585" s="226"/>
      <c r="ALN585" s="226"/>
      <c r="ALO585" s="226"/>
      <c r="ALP585" s="226"/>
      <c r="ALQ585" s="226"/>
      <c r="ALR585" s="226"/>
      <c r="ALS585" s="226"/>
      <c r="ALT585" s="226"/>
      <c r="ALU585" s="226"/>
      <c r="ALV585" s="226"/>
      <c r="ALW585" s="226"/>
      <c r="ALX585" s="226"/>
      <c r="ALY585" s="226"/>
      <c r="ALZ585" s="226"/>
      <c r="AMA585" s="226"/>
      <c r="AMB585" s="226"/>
      <c r="AMC585" s="226"/>
      <c r="AMD585" s="226"/>
      <c r="AME585" s="226"/>
      <c r="AMF585" s="226"/>
      <c r="AMG585" s="226"/>
      <c r="AMH585" s="226"/>
      <c r="AMI585" s="226"/>
      <c r="AMJ585" s="226"/>
      <c r="AMK585" s="226"/>
      <c r="AML585" s="226"/>
      <c r="AMM585" s="226"/>
      <c r="AMN585" s="226"/>
      <c r="AMO585" s="226"/>
      <c r="AMP585" s="226"/>
      <c r="AMQ585" s="226"/>
      <c r="AMR585" s="226"/>
      <c r="AMS585" s="226"/>
      <c r="AMT585" s="226"/>
      <c r="AMU585" s="226"/>
      <c r="AMV585" s="226"/>
      <c r="AMW585" s="226"/>
      <c r="AMX585" s="226"/>
    </row>
    <row r="586" spans="1:1038" s="398" customFormat="1" ht="18" customHeight="1">
      <c r="A586" s="610" t="s">
        <v>2065</v>
      </c>
      <c r="B586" s="226" t="s">
        <v>1647</v>
      </c>
      <c r="C586" s="226"/>
      <c r="D586" s="226" t="s">
        <v>1279</v>
      </c>
      <c r="E586" s="226">
        <v>78</v>
      </c>
      <c r="F586" s="226">
        <v>4</v>
      </c>
      <c r="G586" s="558" t="str">
        <f t="shared" si="262"/>
        <v>78-4</v>
      </c>
      <c r="H586" s="226">
        <v>10.5</v>
      </c>
      <c r="I586" s="546">
        <v>30</v>
      </c>
      <c r="J586" s="544">
        <f>IF(H587=0, 1, 0)</f>
        <v>0</v>
      </c>
      <c r="K586" s="545" t="b">
        <f>IF(J587=1,IF(((VLOOKUP($G586,[1]Depth_Lookup!A$3:J$410,9,FALSE))-(I587/100))=0,"Good",IF(((VLOOKUP($G586,[1]Depth_Lookup!$A$3:$J$550,9,FALSE))-(I587/100))&gt;0,"Too Short","Too Long")))</f>
        <v>0</v>
      </c>
      <c r="L586" s="171">
        <f>(VLOOKUP($G586,Depth_Lookup!$A$3:$J$410,10,FALSE))+(H586/100)</f>
        <v>197.05499999999998</v>
      </c>
      <c r="M586" s="171">
        <f>(VLOOKUP($G586,Depth_Lookup!$A$3:$J$410,10,FALSE))+(I586/100)</f>
        <v>197.25</v>
      </c>
      <c r="N586" s="232" t="s">
        <v>2133</v>
      </c>
      <c r="O586" s="226">
        <v>4</v>
      </c>
      <c r="P586" s="226" t="s">
        <v>853</v>
      </c>
      <c r="Q586" s="226" t="s">
        <v>125</v>
      </c>
      <c r="R586" s="391" t="str">
        <f t="shared" ref="R586" si="263">P586&amp;""&amp;Q586</f>
        <v>SerpentinizedHarzburgite</v>
      </c>
      <c r="S586" s="226" t="s">
        <v>94</v>
      </c>
      <c r="T586" s="226" t="s">
        <v>700</v>
      </c>
      <c r="U586" s="226"/>
      <c r="V586" s="226"/>
      <c r="W586" s="226" t="s">
        <v>102</v>
      </c>
      <c r="X586" s="391">
        <f>VLOOKUP(W586,[1]definitions_list_lookup!A$13:B$19,2,0)</f>
        <v>5</v>
      </c>
      <c r="Y586" s="226" t="s">
        <v>90</v>
      </c>
      <c r="Z586" s="226" t="s">
        <v>91</v>
      </c>
      <c r="AA586" s="226" t="s">
        <v>1685</v>
      </c>
      <c r="AB586" s="226"/>
      <c r="AC586" s="226"/>
      <c r="AD586" s="226"/>
      <c r="AE586" s="393"/>
      <c r="AF586" s="558" t="e">
        <f>VLOOKUP(AE586,[1]definitions_list_mag!$V$12:$W$15,2,0)</f>
        <v>#N/A</v>
      </c>
      <c r="AG586" s="394"/>
      <c r="AH586" s="226"/>
      <c r="AI586" s="257">
        <v>74</v>
      </c>
      <c r="AJ586" s="226"/>
      <c r="AK586" s="226"/>
      <c r="AL586" s="226"/>
      <c r="AM586" s="226"/>
      <c r="AN586" s="226"/>
      <c r="AO586" s="257"/>
      <c r="AP586" s="226"/>
      <c r="AQ586" s="226"/>
      <c r="AR586" s="226"/>
      <c r="AS586" s="226"/>
      <c r="AT586" s="226"/>
      <c r="AU586" s="257"/>
      <c r="AV586" s="226"/>
      <c r="AW586" s="226"/>
      <c r="AX586" s="226"/>
      <c r="AY586" s="226"/>
      <c r="AZ586" s="226"/>
      <c r="BA586" s="257">
        <v>25</v>
      </c>
      <c r="BB586" s="226">
        <v>10</v>
      </c>
      <c r="BC586" s="226">
        <v>6</v>
      </c>
      <c r="BD586" s="226" t="s">
        <v>118</v>
      </c>
      <c r="BE586" s="226" t="s">
        <v>103</v>
      </c>
      <c r="BF586" s="226"/>
      <c r="BG586" s="257"/>
      <c r="BH586" s="226"/>
      <c r="BI586" s="226"/>
      <c r="BJ586" s="226"/>
      <c r="BK586" s="226"/>
      <c r="BL586" s="226"/>
      <c r="BM586" s="257">
        <v>1</v>
      </c>
      <c r="BN586" s="226">
        <v>1.2</v>
      </c>
      <c r="BO586" s="226">
        <v>0.7</v>
      </c>
      <c r="BP586" s="226" t="s">
        <v>1330</v>
      </c>
      <c r="BQ586" s="226" t="s">
        <v>1331</v>
      </c>
      <c r="BR586" s="226"/>
      <c r="BS586" s="226"/>
      <c r="BT586" s="226"/>
      <c r="BU586" s="226"/>
      <c r="BV586" s="226"/>
      <c r="BW586" s="226"/>
      <c r="BX586" s="226"/>
      <c r="BY586" s="257"/>
      <c r="BZ586" s="226"/>
      <c r="CA586" s="226"/>
      <c r="CB586" s="226"/>
      <c r="CC586" s="226"/>
      <c r="CD586" s="226"/>
      <c r="CE586" s="226" t="s">
        <v>2148</v>
      </c>
      <c r="CF586" s="399">
        <f t="shared" ref="CF586" si="264">AI586+AO586+BA586+AU586+BG586+BM586+BY586</f>
        <v>100</v>
      </c>
      <c r="CG586" s="259"/>
      <c r="CH586" s="559" t="s">
        <v>2137</v>
      </c>
      <c r="CI586" s="559">
        <v>90</v>
      </c>
      <c r="CJ586" s="559" t="s">
        <v>514</v>
      </c>
      <c r="CK586" s="560" t="s">
        <v>2109</v>
      </c>
      <c r="CL586" s="560"/>
      <c r="CM586" s="560"/>
      <c r="CN586" s="560"/>
      <c r="CO586" s="560"/>
      <c r="CP586" s="560"/>
      <c r="CQ586" s="560"/>
      <c r="CR586" s="560"/>
      <c r="CS586" s="560"/>
      <c r="CT586" s="560"/>
      <c r="CU586" s="560"/>
      <c r="CV586" s="560"/>
      <c r="CW586" s="560"/>
      <c r="CX586" s="560"/>
      <c r="CY586" s="560"/>
      <c r="CZ586" s="560"/>
      <c r="DA586" s="560"/>
      <c r="DB586" s="560">
        <v>81</v>
      </c>
      <c r="DC586" s="566">
        <v>15</v>
      </c>
      <c r="DD586" s="560"/>
      <c r="DE586" s="560"/>
      <c r="DF586" s="560"/>
      <c r="DG586" s="560"/>
      <c r="DH586" s="560"/>
      <c r="DI586" s="560"/>
      <c r="DJ586" s="560">
        <v>4</v>
      </c>
      <c r="DK586" s="396"/>
      <c r="DL586" s="259"/>
      <c r="DM586" s="560"/>
      <c r="DN586" s="560"/>
      <c r="DO586" s="563"/>
      <c r="DP586" s="564"/>
      <c r="DQ586" s="565"/>
      <c r="DR586" s="563"/>
      <c r="DS586" s="565"/>
      <c r="DT586" s="543" t="s">
        <v>2134</v>
      </c>
      <c r="DU586" s="566"/>
      <c r="DV586" s="566"/>
      <c r="DW586" s="400" t="e">
        <f>VLOOKUP(P586,[1]definitions_list_lookup!$K$30:$L$54,2,0)</f>
        <v>#N/A</v>
      </c>
      <c r="DX586" s="567" t="s">
        <v>2111</v>
      </c>
      <c r="DY586" s="567" t="s">
        <v>2138</v>
      </c>
      <c r="DZ586" s="155"/>
      <c r="EA586" s="155"/>
      <c r="EB586" s="256"/>
      <c r="EC586" s="104"/>
      <c r="ED586" s="229" t="s">
        <v>2517</v>
      </c>
      <c r="EE586" s="401"/>
      <c r="EF586" s="402"/>
      <c r="EG586" s="401"/>
      <c r="EH586" s="403"/>
      <c r="EI586" s="404"/>
      <c r="EJ586" s="405"/>
      <c r="EK586" s="406"/>
      <c r="EL586" s="401"/>
      <c r="EM586" s="403"/>
      <c r="EN586" s="403" t="s">
        <v>1448</v>
      </c>
      <c r="EO586" s="407"/>
      <c r="EP586" s="407"/>
      <c r="EQ586" s="407"/>
      <c r="ER586" s="407"/>
      <c r="ES586" s="407"/>
      <c r="ET586" s="407"/>
      <c r="EU586" s="407"/>
      <c r="EV586" s="408">
        <v>9</v>
      </c>
      <c r="EW586" s="408">
        <v>270</v>
      </c>
      <c r="EX586" s="408">
        <v>25</v>
      </c>
      <c r="EY586" s="408">
        <v>180</v>
      </c>
      <c r="EZ586" s="192">
        <f t="shared" si="239"/>
        <v>18.760391115946959</v>
      </c>
      <c r="FA586" s="192">
        <f t="shared" si="240"/>
        <v>18.760391115946959</v>
      </c>
      <c r="FB586" s="192">
        <f t="shared" si="241"/>
        <v>63.781054621406746</v>
      </c>
      <c r="FC586" s="192">
        <f t="shared" si="242"/>
        <v>108.76039111594696</v>
      </c>
      <c r="FD586" s="192">
        <f t="shared" si="243"/>
        <v>26.218945378593254</v>
      </c>
      <c r="FE586" s="193">
        <f t="shared" si="244"/>
        <v>198.76039111594696</v>
      </c>
      <c r="FF586" s="194">
        <f t="shared" si="245"/>
        <v>26.218945378593254</v>
      </c>
      <c r="FG586" s="401"/>
      <c r="FH586" s="403"/>
      <c r="FI586" s="778">
        <f t="shared" si="250"/>
        <v>0</v>
      </c>
      <c r="FJ586" s="779">
        <f t="shared" si="251"/>
        <v>26.218945378593254</v>
      </c>
      <c r="FK586" s="779">
        <f t="shared" si="252"/>
        <v>63.781054621406746</v>
      </c>
      <c r="FL586" s="780">
        <f t="shared" si="253"/>
        <v>1.1131894035378931</v>
      </c>
      <c r="FM586" s="169">
        <f t="shared" si="254"/>
        <v>0.89711233263857315</v>
      </c>
      <c r="FN586" s="783">
        <f t="shared" si="255"/>
        <v>0</v>
      </c>
      <c r="FO586" s="226"/>
      <c r="FP586" s="226"/>
      <c r="FQ586" s="226"/>
      <c r="FR586" s="226"/>
      <c r="FS586" s="226"/>
      <c r="FT586" s="226"/>
      <c r="FU586" s="226"/>
      <c r="FV586" s="226"/>
      <c r="FW586" s="226"/>
      <c r="FX586" s="226"/>
      <c r="FY586" s="226"/>
      <c r="FZ586" s="226"/>
      <c r="GA586" s="226"/>
      <c r="GB586" s="226"/>
      <c r="GC586" s="226"/>
      <c r="GD586" s="226"/>
      <c r="GE586" s="226"/>
      <c r="GF586" s="226"/>
      <c r="GG586" s="226"/>
      <c r="GH586" s="226"/>
      <c r="GI586" s="226"/>
      <c r="GJ586" s="226"/>
      <c r="GK586" s="226"/>
      <c r="GL586" s="226"/>
      <c r="GM586" s="226"/>
      <c r="GN586" s="226"/>
      <c r="GO586" s="226"/>
      <c r="GP586" s="226"/>
      <c r="GQ586" s="226"/>
      <c r="GR586" s="226"/>
      <c r="GS586" s="226"/>
      <c r="GT586" s="226"/>
      <c r="GU586" s="226"/>
      <c r="GV586" s="226"/>
      <c r="GW586" s="226"/>
      <c r="GX586" s="226"/>
      <c r="GY586" s="226"/>
      <c r="GZ586" s="226"/>
      <c r="HA586" s="226"/>
      <c r="HB586" s="226"/>
      <c r="HC586" s="226"/>
      <c r="HD586" s="226"/>
      <c r="HE586" s="226"/>
      <c r="HF586" s="226"/>
      <c r="HG586" s="226"/>
      <c r="HH586" s="226"/>
      <c r="HI586" s="226"/>
      <c r="HJ586" s="226"/>
      <c r="HK586" s="226"/>
      <c r="HL586" s="226"/>
      <c r="HM586" s="226"/>
      <c r="HN586" s="226"/>
      <c r="HO586" s="226"/>
      <c r="HP586" s="226"/>
      <c r="HQ586" s="226"/>
      <c r="HR586" s="226"/>
      <c r="HS586" s="226"/>
      <c r="HT586" s="226"/>
      <c r="HU586" s="226"/>
      <c r="HV586" s="226"/>
      <c r="HW586" s="226"/>
      <c r="HX586" s="226"/>
      <c r="HY586" s="226"/>
      <c r="HZ586" s="226"/>
      <c r="IA586" s="226"/>
      <c r="IB586" s="226"/>
      <c r="IC586" s="226"/>
      <c r="ID586" s="226"/>
      <c r="IE586" s="226"/>
      <c r="IF586" s="226"/>
      <c r="IG586" s="226"/>
      <c r="IH586" s="226"/>
      <c r="II586" s="226"/>
      <c r="IJ586" s="226"/>
      <c r="IK586" s="226"/>
      <c r="IL586" s="226"/>
      <c r="IM586" s="226"/>
      <c r="IN586" s="226"/>
      <c r="IO586" s="226"/>
      <c r="IP586" s="226"/>
      <c r="IQ586" s="226"/>
      <c r="IR586" s="226"/>
      <c r="IS586" s="226"/>
      <c r="IT586" s="226"/>
      <c r="IU586" s="226"/>
      <c r="IV586" s="226"/>
      <c r="IW586" s="226"/>
      <c r="IX586" s="226"/>
      <c r="IY586" s="226"/>
      <c r="IZ586" s="226"/>
      <c r="JA586" s="226"/>
      <c r="JB586" s="226"/>
      <c r="JC586" s="226"/>
      <c r="JD586" s="226"/>
      <c r="JE586" s="226"/>
      <c r="JF586" s="226"/>
      <c r="JG586" s="226"/>
      <c r="JH586" s="226"/>
      <c r="JI586" s="226"/>
      <c r="JJ586" s="226"/>
      <c r="JK586" s="226"/>
      <c r="JL586" s="226"/>
      <c r="JM586" s="226"/>
      <c r="JN586" s="226"/>
      <c r="JO586" s="226"/>
      <c r="JP586" s="226"/>
      <c r="JQ586" s="226"/>
      <c r="JR586" s="226"/>
      <c r="JS586" s="226"/>
      <c r="JT586" s="226"/>
      <c r="JU586" s="226"/>
      <c r="JV586" s="226"/>
      <c r="JW586" s="226"/>
      <c r="JX586" s="226"/>
      <c r="JY586" s="226"/>
      <c r="JZ586" s="226"/>
      <c r="KA586" s="226"/>
      <c r="KB586" s="226"/>
      <c r="KC586" s="226"/>
      <c r="KD586" s="226"/>
      <c r="KE586" s="226"/>
      <c r="KF586" s="226"/>
      <c r="KG586" s="226"/>
      <c r="KH586" s="226"/>
      <c r="KI586" s="226"/>
      <c r="KJ586" s="226"/>
      <c r="KK586" s="226"/>
      <c r="KL586" s="226"/>
      <c r="KM586" s="226"/>
      <c r="KN586" s="226"/>
      <c r="KO586" s="226"/>
      <c r="KP586" s="226"/>
      <c r="KQ586" s="226"/>
      <c r="KR586" s="226"/>
      <c r="KS586" s="226"/>
      <c r="KT586" s="226"/>
      <c r="KU586" s="226"/>
      <c r="KV586" s="226"/>
      <c r="KW586" s="226"/>
      <c r="KX586" s="226"/>
      <c r="KY586" s="226"/>
      <c r="KZ586" s="226"/>
      <c r="LA586" s="226"/>
      <c r="LB586" s="226"/>
      <c r="LC586" s="226"/>
      <c r="LD586" s="226"/>
      <c r="LE586" s="226"/>
      <c r="LF586" s="226"/>
      <c r="LG586" s="226"/>
      <c r="LH586" s="226"/>
      <c r="LI586" s="226"/>
      <c r="LJ586" s="226"/>
      <c r="LK586" s="226"/>
      <c r="LL586" s="226"/>
      <c r="LM586" s="226"/>
      <c r="LN586" s="226"/>
      <c r="LO586" s="226"/>
      <c r="LP586" s="226"/>
      <c r="LQ586" s="226"/>
      <c r="LR586" s="226"/>
      <c r="LS586" s="226"/>
      <c r="LT586" s="226"/>
      <c r="LU586" s="226"/>
      <c r="LV586" s="226"/>
      <c r="LW586" s="226"/>
      <c r="LX586" s="226"/>
      <c r="LY586" s="226"/>
      <c r="LZ586" s="226"/>
      <c r="MA586" s="226"/>
      <c r="MB586" s="226"/>
      <c r="MC586" s="226"/>
      <c r="MD586" s="226"/>
      <c r="ME586" s="226"/>
      <c r="MF586" s="226"/>
      <c r="MG586" s="226"/>
      <c r="MH586" s="226"/>
      <c r="MI586" s="226"/>
      <c r="MJ586" s="226"/>
      <c r="MK586" s="226"/>
      <c r="ML586" s="226"/>
      <c r="MM586" s="226"/>
      <c r="MN586" s="226"/>
      <c r="MO586" s="226"/>
      <c r="MP586" s="226"/>
      <c r="MQ586" s="226"/>
      <c r="MR586" s="226"/>
      <c r="MS586" s="226"/>
      <c r="MT586" s="226"/>
      <c r="MU586" s="226"/>
      <c r="MV586" s="226"/>
      <c r="MW586" s="226"/>
      <c r="MX586" s="226"/>
      <c r="MY586" s="226"/>
      <c r="MZ586" s="226"/>
      <c r="NA586" s="226"/>
      <c r="NB586" s="226"/>
      <c r="NC586" s="226"/>
      <c r="ND586" s="226"/>
      <c r="NE586" s="226"/>
      <c r="NF586" s="226"/>
      <c r="NG586" s="226"/>
      <c r="NH586" s="226"/>
      <c r="NI586" s="226"/>
      <c r="NJ586" s="226"/>
      <c r="NK586" s="226"/>
      <c r="NL586" s="226"/>
      <c r="NM586" s="226"/>
      <c r="NN586" s="226"/>
      <c r="NO586" s="226"/>
      <c r="NP586" s="226"/>
      <c r="NQ586" s="226"/>
      <c r="NR586" s="226"/>
      <c r="NS586" s="226"/>
      <c r="NT586" s="226"/>
      <c r="NU586" s="226"/>
      <c r="NV586" s="226"/>
      <c r="NW586" s="226"/>
      <c r="NX586" s="226"/>
      <c r="NY586" s="226"/>
      <c r="NZ586" s="226"/>
      <c r="OA586" s="226"/>
      <c r="OB586" s="226"/>
      <c r="OC586" s="226"/>
      <c r="OD586" s="226"/>
      <c r="OE586" s="226"/>
      <c r="OF586" s="226"/>
      <c r="OG586" s="226"/>
      <c r="OH586" s="226"/>
      <c r="OI586" s="226"/>
      <c r="OJ586" s="226"/>
      <c r="OK586" s="226"/>
      <c r="OL586" s="226"/>
      <c r="OM586" s="226"/>
      <c r="ON586" s="226"/>
      <c r="OO586" s="226"/>
      <c r="OP586" s="226"/>
      <c r="OQ586" s="226"/>
      <c r="OR586" s="226"/>
      <c r="OS586" s="226"/>
      <c r="OT586" s="226"/>
      <c r="OU586" s="226"/>
      <c r="OV586" s="226"/>
      <c r="OW586" s="226"/>
      <c r="OX586" s="226"/>
      <c r="OY586" s="226"/>
      <c r="OZ586" s="226"/>
      <c r="PA586" s="226"/>
      <c r="PB586" s="226"/>
      <c r="PC586" s="226"/>
      <c r="PD586" s="226"/>
      <c r="PE586" s="226"/>
      <c r="PF586" s="226"/>
      <c r="PG586" s="226"/>
      <c r="PH586" s="226"/>
      <c r="PI586" s="226"/>
      <c r="PJ586" s="226"/>
      <c r="PK586" s="226"/>
      <c r="PL586" s="226"/>
      <c r="PM586" s="226"/>
      <c r="PN586" s="226"/>
      <c r="PO586" s="226"/>
      <c r="PP586" s="226"/>
      <c r="PQ586" s="226"/>
      <c r="PR586" s="226"/>
      <c r="PS586" s="226"/>
      <c r="PT586" s="226"/>
      <c r="PU586" s="226"/>
      <c r="PV586" s="226"/>
      <c r="PW586" s="226"/>
      <c r="PX586" s="226"/>
      <c r="PY586" s="226"/>
      <c r="PZ586" s="226"/>
      <c r="QA586" s="226"/>
      <c r="QB586" s="226"/>
      <c r="QC586" s="226"/>
      <c r="QD586" s="226"/>
      <c r="QE586" s="226"/>
      <c r="QF586" s="226"/>
      <c r="QG586" s="226"/>
      <c r="QH586" s="226"/>
      <c r="QI586" s="226"/>
      <c r="QJ586" s="226"/>
      <c r="QK586" s="226"/>
      <c r="QL586" s="226"/>
      <c r="QM586" s="226"/>
      <c r="QN586" s="226"/>
      <c r="QO586" s="226"/>
      <c r="QP586" s="226"/>
      <c r="QQ586" s="226"/>
      <c r="QR586" s="226"/>
      <c r="QS586" s="226"/>
      <c r="QT586" s="226"/>
      <c r="QU586" s="226"/>
      <c r="QV586" s="226"/>
      <c r="QW586" s="226"/>
      <c r="QX586" s="226"/>
      <c r="QY586" s="226"/>
      <c r="QZ586" s="226"/>
      <c r="RA586" s="226"/>
      <c r="RB586" s="226"/>
      <c r="RC586" s="226"/>
      <c r="RD586" s="226"/>
      <c r="RE586" s="226"/>
      <c r="RF586" s="226"/>
      <c r="RG586" s="226"/>
      <c r="RH586" s="226"/>
      <c r="RI586" s="226"/>
      <c r="RJ586" s="226"/>
      <c r="RK586" s="226"/>
      <c r="RL586" s="226"/>
      <c r="RM586" s="226"/>
      <c r="RN586" s="226"/>
      <c r="RO586" s="226"/>
      <c r="RP586" s="226"/>
      <c r="RQ586" s="226"/>
      <c r="RR586" s="226"/>
      <c r="RS586" s="226"/>
      <c r="RT586" s="226"/>
      <c r="RU586" s="226"/>
      <c r="RV586" s="226"/>
      <c r="RW586" s="226"/>
      <c r="RX586" s="226"/>
      <c r="RY586" s="226"/>
      <c r="RZ586" s="226"/>
      <c r="SA586" s="226"/>
      <c r="SB586" s="226"/>
      <c r="SC586" s="226"/>
      <c r="SD586" s="226"/>
      <c r="SE586" s="226"/>
      <c r="SF586" s="226"/>
      <c r="SG586" s="226"/>
      <c r="SH586" s="226"/>
      <c r="SI586" s="226"/>
      <c r="SJ586" s="226"/>
      <c r="SK586" s="226"/>
      <c r="SL586" s="226"/>
      <c r="SM586" s="226"/>
      <c r="SN586" s="226"/>
      <c r="SO586" s="226"/>
      <c r="SP586" s="226"/>
      <c r="SQ586" s="226"/>
      <c r="SR586" s="226"/>
      <c r="SS586" s="226"/>
      <c r="ST586" s="226"/>
      <c r="SU586" s="226"/>
      <c r="SV586" s="226"/>
      <c r="SW586" s="226"/>
      <c r="SX586" s="226"/>
      <c r="SY586" s="226"/>
      <c r="SZ586" s="226"/>
      <c r="TA586" s="226"/>
      <c r="TB586" s="226"/>
      <c r="TC586" s="226"/>
      <c r="TD586" s="226"/>
      <c r="TE586" s="226"/>
      <c r="TF586" s="226"/>
      <c r="TG586" s="226"/>
      <c r="TH586" s="226"/>
      <c r="TI586" s="226"/>
      <c r="TJ586" s="226"/>
      <c r="TK586" s="226"/>
      <c r="TL586" s="226"/>
      <c r="TM586" s="226"/>
      <c r="TN586" s="226"/>
      <c r="TO586" s="226"/>
      <c r="TP586" s="226"/>
      <c r="TQ586" s="226"/>
      <c r="TR586" s="226"/>
      <c r="TS586" s="226"/>
      <c r="TT586" s="226"/>
      <c r="TU586" s="226"/>
      <c r="TV586" s="226"/>
      <c r="TW586" s="226"/>
      <c r="TX586" s="226"/>
      <c r="TY586" s="226"/>
      <c r="TZ586" s="226"/>
      <c r="UA586" s="226"/>
      <c r="UB586" s="226"/>
      <c r="UC586" s="226"/>
      <c r="UD586" s="226"/>
      <c r="UE586" s="226"/>
      <c r="UF586" s="226"/>
      <c r="UG586" s="226"/>
      <c r="UH586" s="226"/>
      <c r="UI586" s="226"/>
      <c r="UJ586" s="226"/>
      <c r="UK586" s="226"/>
      <c r="UL586" s="226"/>
      <c r="UM586" s="226"/>
      <c r="UN586" s="226"/>
      <c r="UO586" s="226"/>
      <c r="UP586" s="226"/>
      <c r="UQ586" s="226"/>
      <c r="UR586" s="226"/>
      <c r="US586" s="226"/>
      <c r="UT586" s="226"/>
      <c r="UU586" s="226"/>
      <c r="UV586" s="226"/>
      <c r="UW586" s="226"/>
      <c r="UX586" s="226"/>
      <c r="UY586" s="226"/>
      <c r="UZ586" s="226"/>
      <c r="VA586" s="226"/>
      <c r="VB586" s="226"/>
      <c r="VC586" s="226"/>
      <c r="VD586" s="226"/>
      <c r="VE586" s="226"/>
      <c r="VF586" s="226"/>
      <c r="VG586" s="226"/>
      <c r="VH586" s="226"/>
      <c r="VI586" s="226"/>
      <c r="VJ586" s="226"/>
      <c r="VK586" s="226"/>
      <c r="VL586" s="226"/>
      <c r="VM586" s="226"/>
      <c r="VN586" s="226"/>
      <c r="VO586" s="226"/>
      <c r="VP586" s="226"/>
      <c r="VQ586" s="226"/>
      <c r="VR586" s="226"/>
      <c r="VS586" s="226"/>
      <c r="VT586" s="226"/>
      <c r="VU586" s="226"/>
      <c r="VV586" s="226"/>
      <c r="VW586" s="226"/>
      <c r="VX586" s="226"/>
      <c r="VY586" s="226"/>
      <c r="VZ586" s="226"/>
      <c r="WA586" s="226"/>
      <c r="WB586" s="226"/>
      <c r="WC586" s="226"/>
      <c r="WD586" s="226"/>
      <c r="WE586" s="226"/>
      <c r="WF586" s="226"/>
      <c r="WG586" s="226"/>
      <c r="WH586" s="226"/>
      <c r="WI586" s="226"/>
      <c r="WJ586" s="226"/>
      <c r="WK586" s="226"/>
      <c r="WL586" s="226"/>
      <c r="WM586" s="226"/>
      <c r="WN586" s="226"/>
      <c r="WO586" s="226"/>
      <c r="WP586" s="226"/>
      <c r="WQ586" s="226"/>
      <c r="WR586" s="226"/>
      <c r="WS586" s="226"/>
      <c r="WT586" s="226"/>
      <c r="WU586" s="226"/>
      <c r="WV586" s="226"/>
      <c r="WW586" s="226"/>
      <c r="WX586" s="226"/>
      <c r="WY586" s="226"/>
      <c r="WZ586" s="226"/>
      <c r="XA586" s="226"/>
      <c r="XB586" s="226"/>
      <c r="XC586" s="226"/>
      <c r="XD586" s="226"/>
      <c r="XE586" s="226"/>
      <c r="XF586" s="226"/>
      <c r="XG586" s="226"/>
      <c r="XH586" s="226"/>
      <c r="XI586" s="226"/>
      <c r="XJ586" s="226"/>
      <c r="XK586" s="226"/>
      <c r="XL586" s="226"/>
      <c r="XM586" s="226"/>
      <c r="XN586" s="226"/>
      <c r="XO586" s="226"/>
      <c r="XP586" s="226"/>
      <c r="XQ586" s="226"/>
      <c r="XR586" s="226"/>
      <c r="XS586" s="226"/>
      <c r="XT586" s="226"/>
      <c r="XU586" s="226"/>
      <c r="XV586" s="226"/>
      <c r="XW586" s="226"/>
      <c r="XX586" s="226"/>
      <c r="XY586" s="226"/>
      <c r="XZ586" s="226"/>
      <c r="YA586" s="226"/>
      <c r="YB586" s="226"/>
      <c r="YC586" s="226"/>
      <c r="YD586" s="226"/>
      <c r="YE586" s="226"/>
      <c r="YF586" s="226"/>
      <c r="YG586" s="226"/>
      <c r="YH586" s="226"/>
      <c r="YI586" s="226"/>
      <c r="YJ586" s="226"/>
      <c r="YK586" s="226"/>
      <c r="YL586" s="226"/>
      <c r="YM586" s="226"/>
      <c r="YN586" s="226"/>
      <c r="YO586" s="226"/>
      <c r="YP586" s="226"/>
      <c r="YQ586" s="226"/>
      <c r="YR586" s="226"/>
      <c r="YS586" s="226"/>
      <c r="YT586" s="226"/>
      <c r="YU586" s="226"/>
      <c r="YV586" s="226"/>
      <c r="YW586" s="226"/>
      <c r="YX586" s="226"/>
      <c r="YY586" s="226"/>
      <c r="YZ586" s="226"/>
      <c r="ZA586" s="226"/>
      <c r="ZB586" s="226"/>
      <c r="ZC586" s="226"/>
      <c r="ZD586" s="226"/>
      <c r="ZE586" s="226"/>
      <c r="ZF586" s="226"/>
      <c r="ZG586" s="226"/>
      <c r="ZH586" s="226"/>
      <c r="ZI586" s="226"/>
      <c r="ZJ586" s="226"/>
      <c r="ZK586" s="226"/>
      <c r="ZL586" s="226"/>
      <c r="ZM586" s="226"/>
      <c r="ZN586" s="226"/>
      <c r="ZO586" s="226"/>
      <c r="ZP586" s="226"/>
      <c r="ZQ586" s="226"/>
      <c r="ZR586" s="226"/>
      <c r="ZS586" s="226"/>
      <c r="ZT586" s="226"/>
      <c r="ZU586" s="226"/>
      <c r="ZV586" s="226"/>
      <c r="ZW586" s="226"/>
      <c r="ZX586" s="226"/>
      <c r="ZY586" s="226"/>
      <c r="ZZ586" s="226"/>
      <c r="AAA586" s="226"/>
      <c r="AAB586" s="226"/>
      <c r="AAC586" s="226"/>
      <c r="AAD586" s="226"/>
      <c r="AAE586" s="226"/>
      <c r="AAF586" s="226"/>
      <c r="AAG586" s="226"/>
      <c r="AAH586" s="226"/>
      <c r="AAI586" s="226"/>
      <c r="AAJ586" s="226"/>
      <c r="AAK586" s="226"/>
      <c r="AAL586" s="226"/>
      <c r="AAM586" s="226"/>
      <c r="AAN586" s="226"/>
      <c r="AAO586" s="226"/>
      <c r="AAP586" s="226"/>
      <c r="AAQ586" s="226"/>
      <c r="AAR586" s="226"/>
      <c r="AAS586" s="226"/>
      <c r="AAT586" s="226"/>
      <c r="AAU586" s="226"/>
      <c r="AAV586" s="226"/>
      <c r="AAW586" s="226"/>
      <c r="AAX586" s="226"/>
      <c r="AAY586" s="226"/>
      <c r="AAZ586" s="226"/>
      <c r="ABA586" s="226"/>
      <c r="ABB586" s="226"/>
      <c r="ABC586" s="226"/>
      <c r="ABD586" s="226"/>
      <c r="ABE586" s="226"/>
      <c r="ABF586" s="226"/>
      <c r="ABG586" s="226"/>
      <c r="ABH586" s="226"/>
      <c r="ABI586" s="226"/>
      <c r="ABJ586" s="226"/>
      <c r="ABK586" s="226"/>
      <c r="ABL586" s="226"/>
      <c r="ABM586" s="226"/>
      <c r="ABN586" s="226"/>
      <c r="ABO586" s="226"/>
      <c r="ABP586" s="226"/>
      <c r="ABQ586" s="226"/>
      <c r="ABR586" s="226"/>
      <c r="ABS586" s="226"/>
      <c r="ABT586" s="226"/>
      <c r="ABU586" s="226"/>
      <c r="ABV586" s="226"/>
      <c r="ABW586" s="226"/>
      <c r="ABX586" s="226"/>
      <c r="ABY586" s="226"/>
      <c r="ABZ586" s="226"/>
      <c r="ACA586" s="226"/>
      <c r="ACB586" s="226"/>
      <c r="ACC586" s="226"/>
      <c r="ACD586" s="226"/>
      <c r="ACE586" s="226"/>
      <c r="ACF586" s="226"/>
      <c r="ACG586" s="226"/>
      <c r="ACH586" s="226"/>
      <c r="ACI586" s="226"/>
      <c r="ACJ586" s="226"/>
      <c r="ACK586" s="226"/>
      <c r="ACL586" s="226"/>
      <c r="ACM586" s="226"/>
      <c r="ACN586" s="226"/>
      <c r="ACO586" s="226"/>
      <c r="ACP586" s="226"/>
      <c r="ACQ586" s="226"/>
      <c r="ACR586" s="226"/>
      <c r="ACS586" s="226"/>
      <c r="ACT586" s="226"/>
      <c r="ACU586" s="226"/>
      <c r="ACV586" s="226"/>
      <c r="ACW586" s="226"/>
      <c r="ACX586" s="226"/>
      <c r="ACY586" s="226"/>
      <c r="ACZ586" s="226"/>
      <c r="ADA586" s="226"/>
      <c r="ADB586" s="226"/>
      <c r="ADC586" s="226"/>
      <c r="ADD586" s="226"/>
      <c r="ADE586" s="226"/>
      <c r="ADF586" s="226"/>
      <c r="ADG586" s="226"/>
      <c r="ADH586" s="226"/>
      <c r="ADI586" s="226"/>
      <c r="ADJ586" s="226"/>
      <c r="ADK586" s="226"/>
      <c r="ADL586" s="226"/>
      <c r="ADM586" s="226"/>
      <c r="ADN586" s="226"/>
      <c r="ADO586" s="226"/>
      <c r="ADP586" s="226"/>
      <c r="ADQ586" s="226"/>
      <c r="ADR586" s="226"/>
      <c r="ADS586" s="226"/>
      <c r="ADT586" s="226"/>
      <c r="ADU586" s="226"/>
      <c r="ADV586" s="226"/>
      <c r="ADW586" s="226"/>
      <c r="ADX586" s="226"/>
      <c r="ADY586" s="226"/>
      <c r="ADZ586" s="226"/>
      <c r="AEA586" s="226"/>
      <c r="AEB586" s="226"/>
      <c r="AEC586" s="226"/>
      <c r="AED586" s="226"/>
      <c r="AEE586" s="226"/>
      <c r="AEF586" s="226"/>
      <c r="AEG586" s="226"/>
      <c r="AEH586" s="226"/>
      <c r="AEI586" s="226"/>
      <c r="AEJ586" s="226"/>
      <c r="AEK586" s="226"/>
      <c r="AEL586" s="226"/>
      <c r="AEM586" s="226"/>
      <c r="AEN586" s="226"/>
      <c r="AEO586" s="226"/>
      <c r="AEP586" s="226"/>
      <c r="AEQ586" s="226"/>
      <c r="AER586" s="226"/>
      <c r="AES586" s="226"/>
      <c r="AET586" s="226"/>
      <c r="AEU586" s="226"/>
      <c r="AEV586" s="226"/>
      <c r="AEW586" s="226"/>
      <c r="AEX586" s="226"/>
      <c r="AEY586" s="226"/>
      <c r="AEZ586" s="226"/>
      <c r="AFA586" s="226"/>
      <c r="AFB586" s="226"/>
      <c r="AFC586" s="226"/>
      <c r="AFD586" s="226"/>
      <c r="AFE586" s="226"/>
      <c r="AFF586" s="226"/>
      <c r="AFG586" s="226"/>
      <c r="AFH586" s="226"/>
      <c r="AFI586" s="226"/>
      <c r="AFJ586" s="226"/>
      <c r="AFK586" s="226"/>
      <c r="AFL586" s="226"/>
      <c r="AFM586" s="226"/>
      <c r="AFN586" s="226"/>
      <c r="AFO586" s="226"/>
      <c r="AFP586" s="226"/>
      <c r="AFQ586" s="226"/>
      <c r="AFR586" s="226"/>
      <c r="AFS586" s="226"/>
      <c r="AFT586" s="226"/>
      <c r="AFU586" s="226"/>
      <c r="AFV586" s="226"/>
      <c r="AFW586" s="226"/>
      <c r="AFX586" s="226"/>
      <c r="AFY586" s="226"/>
      <c r="AFZ586" s="226"/>
      <c r="AGA586" s="226"/>
      <c r="AGB586" s="226"/>
      <c r="AGC586" s="226"/>
      <c r="AGD586" s="226"/>
      <c r="AGE586" s="226"/>
      <c r="AGF586" s="226"/>
      <c r="AGG586" s="226"/>
      <c r="AGH586" s="226"/>
      <c r="AGI586" s="226"/>
      <c r="AGJ586" s="226"/>
      <c r="AGK586" s="226"/>
      <c r="AGL586" s="226"/>
      <c r="AGM586" s="226"/>
      <c r="AGN586" s="226"/>
      <c r="AGO586" s="226"/>
      <c r="AGP586" s="226"/>
      <c r="AGQ586" s="226"/>
      <c r="AGR586" s="226"/>
      <c r="AGS586" s="226"/>
      <c r="AGT586" s="226"/>
      <c r="AGU586" s="226"/>
      <c r="AGV586" s="226"/>
      <c r="AGW586" s="226"/>
      <c r="AGX586" s="226"/>
      <c r="AGY586" s="226"/>
      <c r="AGZ586" s="226"/>
      <c r="AHA586" s="226"/>
      <c r="AHB586" s="226"/>
      <c r="AHC586" s="226"/>
      <c r="AHD586" s="226"/>
      <c r="AHE586" s="226"/>
      <c r="AHF586" s="226"/>
      <c r="AHG586" s="226"/>
      <c r="AHH586" s="226"/>
      <c r="AHI586" s="226"/>
      <c r="AHJ586" s="226"/>
      <c r="AHK586" s="226"/>
      <c r="AHL586" s="226"/>
      <c r="AHM586" s="226"/>
      <c r="AHN586" s="226"/>
      <c r="AHO586" s="226"/>
      <c r="AHP586" s="226"/>
      <c r="AHQ586" s="226"/>
      <c r="AHR586" s="226"/>
      <c r="AHS586" s="226"/>
      <c r="AHT586" s="226"/>
      <c r="AHU586" s="226"/>
      <c r="AHV586" s="226"/>
      <c r="AHW586" s="226"/>
      <c r="AHX586" s="226"/>
      <c r="AHY586" s="226"/>
      <c r="AHZ586" s="226"/>
      <c r="AIA586" s="226"/>
      <c r="AIB586" s="226"/>
      <c r="AIC586" s="226"/>
      <c r="AID586" s="226"/>
      <c r="AIE586" s="226"/>
      <c r="AIF586" s="226"/>
      <c r="AIG586" s="226"/>
      <c r="AIH586" s="226"/>
      <c r="AII586" s="226"/>
      <c r="AIJ586" s="226"/>
      <c r="AIK586" s="226"/>
      <c r="AIL586" s="226"/>
      <c r="AIM586" s="226"/>
      <c r="AIN586" s="226"/>
      <c r="AIO586" s="226"/>
      <c r="AIP586" s="226"/>
      <c r="AIQ586" s="226"/>
      <c r="AIR586" s="226"/>
      <c r="AIS586" s="226"/>
      <c r="AIT586" s="226"/>
      <c r="AIU586" s="226"/>
      <c r="AIV586" s="226"/>
      <c r="AIW586" s="226"/>
      <c r="AIX586" s="226"/>
      <c r="AIY586" s="226"/>
      <c r="AIZ586" s="226"/>
      <c r="AJA586" s="226"/>
      <c r="AJB586" s="226"/>
      <c r="AJC586" s="226"/>
      <c r="AJD586" s="226"/>
      <c r="AJE586" s="226"/>
      <c r="AJF586" s="226"/>
      <c r="AJG586" s="226"/>
      <c r="AJH586" s="226"/>
      <c r="AJI586" s="226"/>
      <c r="AJJ586" s="226"/>
      <c r="AJK586" s="226"/>
      <c r="AJL586" s="226"/>
      <c r="AJM586" s="226"/>
      <c r="AJN586" s="226"/>
      <c r="AJO586" s="226"/>
      <c r="AJP586" s="226"/>
      <c r="AJQ586" s="226"/>
      <c r="AJR586" s="226"/>
      <c r="AJS586" s="226"/>
      <c r="AJT586" s="226"/>
      <c r="AJU586" s="226"/>
      <c r="AJV586" s="226"/>
      <c r="AJW586" s="226"/>
      <c r="AJX586" s="226"/>
      <c r="AJY586" s="226"/>
      <c r="AJZ586" s="226"/>
      <c r="AKA586" s="226"/>
      <c r="AKB586" s="226"/>
      <c r="AKC586" s="226"/>
      <c r="AKD586" s="226"/>
      <c r="AKE586" s="226"/>
      <c r="AKF586" s="226"/>
      <c r="AKG586" s="226"/>
      <c r="AKH586" s="226"/>
      <c r="AKI586" s="226"/>
      <c r="AKJ586" s="226"/>
      <c r="AKK586" s="226"/>
      <c r="AKL586" s="226"/>
      <c r="AKM586" s="226"/>
      <c r="AKN586" s="226"/>
      <c r="AKO586" s="226"/>
      <c r="AKP586" s="226"/>
      <c r="AKQ586" s="226"/>
      <c r="AKR586" s="226"/>
      <c r="AKS586" s="226"/>
      <c r="AKT586" s="226"/>
      <c r="AKU586" s="226"/>
      <c r="AKV586" s="226"/>
      <c r="AKW586" s="226"/>
      <c r="AKX586" s="226"/>
      <c r="AKY586" s="226"/>
      <c r="AKZ586" s="226"/>
      <c r="ALA586" s="226"/>
      <c r="ALB586" s="226"/>
      <c r="ALC586" s="226"/>
      <c r="ALD586" s="226"/>
      <c r="ALE586" s="226"/>
      <c r="ALF586" s="226"/>
      <c r="ALG586" s="226"/>
      <c r="ALH586" s="226"/>
      <c r="ALI586" s="226"/>
      <c r="ALJ586" s="226"/>
      <c r="ALK586" s="226"/>
      <c r="ALL586" s="226"/>
      <c r="ALM586" s="226"/>
      <c r="ALN586" s="226"/>
      <c r="ALO586" s="226"/>
      <c r="ALP586" s="226"/>
      <c r="ALQ586" s="226"/>
      <c r="ALR586" s="226"/>
      <c r="ALS586" s="226"/>
      <c r="ALT586" s="226"/>
      <c r="ALU586" s="226"/>
      <c r="ALV586" s="226"/>
      <c r="ALW586" s="226"/>
      <c r="ALX586" s="226"/>
      <c r="ALY586" s="226"/>
      <c r="ALZ586" s="226"/>
      <c r="AMA586" s="226"/>
      <c r="AMB586" s="226"/>
      <c r="AMC586" s="226"/>
      <c r="AMD586" s="226"/>
      <c r="AME586" s="226"/>
      <c r="AMF586" s="226"/>
      <c r="AMG586" s="226"/>
      <c r="AMH586" s="226"/>
      <c r="AMI586" s="226"/>
      <c r="AMJ586" s="226"/>
      <c r="AMK586" s="226"/>
      <c r="AML586" s="226"/>
      <c r="AMM586" s="226"/>
      <c r="AMN586" s="226"/>
      <c r="AMO586" s="226"/>
      <c r="AMP586" s="226"/>
      <c r="AMQ586" s="226"/>
      <c r="AMR586" s="226"/>
      <c r="AMS586" s="226"/>
      <c r="AMT586" s="226"/>
      <c r="AMU586" s="226"/>
      <c r="AMV586" s="226"/>
      <c r="AMW586" s="226"/>
      <c r="AMX586" s="226"/>
    </row>
    <row r="587" spans="1:1038" s="398" customFormat="1" ht="18" customHeight="1">
      <c r="A587" s="610"/>
      <c r="B587" s="226"/>
      <c r="C587" s="226"/>
      <c r="D587" s="226"/>
      <c r="E587" s="226">
        <v>78</v>
      </c>
      <c r="F587" s="226">
        <v>4</v>
      </c>
      <c r="G587" s="558" t="str">
        <f t="shared" si="262"/>
        <v>78-4</v>
      </c>
      <c r="H587" s="226">
        <v>30</v>
      </c>
      <c r="I587" s="546">
        <v>30.5</v>
      </c>
      <c r="J587" s="544">
        <f>IF(H588=0, 1, 0)</f>
        <v>0</v>
      </c>
      <c r="K587" s="613" t="b">
        <f>IF(I589=1,IF(((VLOOKUP($G587,[1]Depth_Lookup!#REF!,9,FALSE))-(H588/100))=0,"Good",IF(((VLOOKUP($G587,[1]Depth_Lookup!$A$3:$J$550,9,FALSE))-(H588/100))&gt;0,"Too Short","Too Long")))</f>
        <v>0</v>
      </c>
      <c r="L587" s="171">
        <f>(VLOOKUP($G587,Depth_Lookup!$A$3:$J$410,10,FALSE))+(H587/100)</f>
        <v>197.25</v>
      </c>
      <c r="M587" s="171">
        <f>(VLOOKUP($G587,Depth_Lookup!$A$3:$J$410,10,FALSE))+(I587/100)</f>
        <v>197.255</v>
      </c>
      <c r="N587" s="232"/>
      <c r="O587" s="226"/>
      <c r="P587" s="226"/>
      <c r="Q587" s="226"/>
      <c r="R587" s="391" t="s">
        <v>2061</v>
      </c>
      <c r="S587" s="226"/>
      <c r="T587" s="226"/>
      <c r="U587" s="226"/>
      <c r="V587" s="226"/>
      <c r="W587" s="226"/>
      <c r="X587" s="391"/>
      <c r="Y587" s="226"/>
      <c r="Z587" s="226"/>
      <c r="AA587" s="226"/>
      <c r="AB587" s="226"/>
      <c r="AC587" s="226"/>
      <c r="AD587" s="226"/>
      <c r="AE587" s="393"/>
      <c r="AF587" s="558"/>
      <c r="AG587" s="394"/>
      <c r="AH587" s="226"/>
      <c r="AI587" s="257"/>
      <c r="AJ587" s="226"/>
      <c r="AK587" s="226"/>
      <c r="AL587" s="226"/>
      <c r="AM587" s="226"/>
      <c r="AN587" s="226"/>
      <c r="AO587" s="257"/>
      <c r="AP587" s="226"/>
      <c r="AQ587" s="226"/>
      <c r="AR587" s="226"/>
      <c r="AS587" s="226"/>
      <c r="AT587" s="226"/>
      <c r="AU587" s="257"/>
      <c r="AV587" s="226"/>
      <c r="AW587" s="226"/>
      <c r="AX587" s="226"/>
      <c r="AY587" s="226"/>
      <c r="AZ587" s="226"/>
      <c r="BA587" s="257"/>
      <c r="BB587" s="226"/>
      <c r="BC587" s="226"/>
      <c r="BD587" s="226"/>
      <c r="BE587" s="226"/>
      <c r="BF587" s="226"/>
      <c r="BG587" s="257"/>
      <c r="BH587" s="226"/>
      <c r="BI587" s="226"/>
      <c r="BJ587" s="226"/>
      <c r="BK587" s="226"/>
      <c r="BL587" s="226"/>
      <c r="BM587" s="257"/>
      <c r="BN587" s="226"/>
      <c r="BO587" s="226"/>
      <c r="BP587" s="226"/>
      <c r="BQ587" s="226"/>
      <c r="BR587" s="226"/>
      <c r="BS587" s="226"/>
      <c r="BT587" s="226"/>
      <c r="BU587" s="226"/>
      <c r="BV587" s="226"/>
      <c r="BW587" s="226"/>
      <c r="BX587" s="226"/>
      <c r="BY587" s="257"/>
      <c r="BZ587" s="226"/>
      <c r="CA587" s="226"/>
      <c r="CB587" s="226"/>
      <c r="CC587" s="226"/>
      <c r="CD587" s="226"/>
      <c r="CE587" s="226"/>
      <c r="CF587" s="399"/>
      <c r="CG587" s="259"/>
      <c r="CH587" s="559"/>
      <c r="CI587" s="559"/>
      <c r="CJ587" s="559"/>
      <c r="CK587" s="560"/>
      <c r="CL587" s="560"/>
      <c r="CM587" s="560"/>
      <c r="CN587" s="560"/>
      <c r="CO587" s="560"/>
      <c r="CP587" s="560"/>
      <c r="CQ587" s="560"/>
      <c r="CR587" s="560"/>
      <c r="CS587" s="560"/>
      <c r="CT587" s="560"/>
      <c r="CU587" s="560"/>
      <c r="CV587" s="560"/>
      <c r="CW587" s="560"/>
      <c r="CX587" s="560"/>
      <c r="CY587" s="560"/>
      <c r="CZ587" s="560"/>
      <c r="DA587" s="560"/>
      <c r="DB587" s="560"/>
      <c r="DC587" s="566"/>
      <c r="DD587" s="560"/>
      <c r="DE587" s="560"/>
      <c r="DF587" s="560"/>
      <c r="DG587" s="560"/>
      <c r="DH587" s="560"/>
      <c r="DI587" s="560"/>
      <c r="DJ587" s="560"/>
      <c r="DK587" s="396"/>
      <c r="DL587" s="259"/>
      <c r="DM587" s="560"/>
      <c r="DN587" s="560"/>
      <c r="DO587" s="563"/>
      <c r="DP587" s="564"/>
      <c r="DQ587" s="565"/>
      <c r="DR587" s="563"/>
      <c r="DS587" s="565"/>
      <c r="DT587" s="543"/>
      <c r="DU587" s="566"/>
      <c r="DV587" s="566"/>
      <c r="DW587" s="400"/>
      <c r="DX587" s="567"/>
      <c r="DY587" s="567"/>
      <c r="DZ587" s="155"/>
      <c r="EA587" s="155"/>
      <c r="EB587" s="256"/>
      <c r="EC587" s="104"/>
      <c r="ED587" s="229" t="s">
        <v>2517</v>
      </c>
      <c r="EE587" s="401"/>
      <c r="EF587" s="402"/>
      <c r="EG587" s="401"/>
      <c r="EH587" s="403"/>
      <c r="EI587" s="404"/>
      <c r="EJ587" s="405"/>
      <c r="EK587" s="406"/>
      <c r="EL587" s="401"/>
      <c r="EM587" s="403"/>
      <c r="EN587" s="403" t="s">
        <v>1448</v>
      </c>
      <c r="EO587" s="407">
        <v>0.3</v>
      </c>
      <c r="EP587" s="407" t="s">
        <v>2054</v>
      </c>
      <c r="EQ587" s="407"/>
      <c r="ER587" s="407"/>
      <c r="ES587" s="407"/>
      <c r="ET587" s="407"/>
      <c r="EU587" s="407"/>
      <c r="EV587" s="408">
        <v>25</v>
      </c>
      <c r="EW587" s="408">
        <v>270</v>
      </c>
      <c r="EX587" s="408">
        <v>10</v>
      </c>
      <c r="EY587" s="408">
        <v>0</v>
      </c>
      <c r="EZ587" s="192">
        <f t="shared" si="239"/>
        <v>110.71333118680496</v>
      </c>
      <c r="FA587" s="192">
        <f t="shared" si="240"/>
        <v>110.71333118680496</v>
      </c>
      <c r="FB587" s="192">
        <f t="shared" si="241"/>
        <v>63.502281960091722</v>
      </c>
      <c r="FC587" s="192">
        <f t="shared" si="242"/>
        <v>200.71333118680496</v>
      </c>
      <c r="FD587" s="192">
        <f t="shared" si="243"/>
        <v>26.497718039908278</v>
      </c>
      <c r="FE587" s="193">
        <f t="shared" si="244"/>
        <v>290.71333118680496</v>
      </c>
      <c r="FF587" s="194">
        <f t="shared" si="245"/>
        <v>26.497718039908278</v>
      </c>
      <c r="FG587" s="401"/>
      <c r="FH587" s="403"/>
      <c r="FI587" s="778">
        <f t="shared" si="250"/>
        <v>0.3</v>
      </c>
      <c r="FJ587" s="779">
        <f t="shared" si="251"/>
        <v>26.497718039908278</v>
      </c>
      <c r="FK587" s="779">
        <f t="shared" si="252"/>
        <v>63.502281960091722</v>
      </c>
      <c r="FL587" s="780">
        <f t="shared" si="253"/>
        <v>1.1083239027333989</v>
      </c>
      <c r="FM587" s="169">
        <f t="shared" si="254"/>
        <v>0.89495213193245327</v>
      </c>
      <c r="FN587" s="783">
        <f t="shared" si="255"/>
        <v>0.26848563957973598</v>
      </c>
      <c r="FO587" s="226"/>
      <c r="FP587" s="226"/>
      <c r="FQ587" s="226"/>
      <c r="FR587" s="226"/>
      <c r="FS587" s="226"/>
      <c r="FT587" s="226"/>
      <c r="FU587" s="226"/>
      <c r="FV587" s="226"/>
      <c r="FW587" s="226"/>
      <c r="FX587" s="226"/>
      <c r="FY587" s="226"/>
      <c r="FZ587" s="226"/>
      <c r="GA587" s="226"/>
      <c r="GB587" s="226"/>
      <c r="GC587" s="226"/>
      <c r="GD587" s="226"/>
      <c r="GE587" s="226"/>
      <c r="GF587" s="226"/>
      <c r="GG587" s="226"/>
      <c r="GH587" s="226"/>
      <c r="GI587" s="226"/>
      <c r="GJ587" s="226"/>
      <c r="GK587" s="226"/>
      <c r="GL587" s="226"/>
      <c r="GM587" s="226"/>
      <c r="GN587" s="226"/>
      <c r="GO587" s="226"/>
      <c r="GP587" s="226"/>
      <c r="GQ587" s="226"/>
      <c r="GR587" s="226"/>
      <c r="GS587" s="226"/>
      <c r="GT587" s="226"/>
      <c r="GU587" s="226"/>
      <c r="GV587" s="226"/>
      <c r="GW587" s="226"/>
      <c r="GX587" s="226"/>
      <c r="GY587" s="226"/>
      <c r="GZ587" s="226"/>
      <c r="HA587" s="226"/>
      <c r="HB587" s="226"/>
      <c r="HC587" s="226"/>
      <c r="HD587" s="226"/>
      <c r="HE587" s="226"/>
      <c r="HF587" s="226"/>
      <c r="HG587" s="226"/>
      <c r="HH587" s="226"/>
      <c r="HI587" s="226"/>
      <c r="HJ587" s="226"/>
      <c r="HK587" s="226"/>
      <c r="HL587" s="226"/>
      <c r="HM587" s="226"/>
      <c r="HN587" s="226"/>
      <c r="HO587" s="226"/>
      <c r="HP587" s="226"/>
      <c r="HQ587" s="226"/>
      <c r="HR587" s="226"/>
      <c r="HS587" s="226"/>
      <c r="HT587" s="226"/>
      <c r="HU587" s="226"/>
      <c r="HV587" s="226"/>
      <c r="HW587" s="226"/>
      <c r="HX587" s="226"/>
      <c r="HY587" s="226"/>
      <c r="HZ587" s="226"/>
      <c r="IA587" s="226"/>
      <c r="IB587" s="226"/>
      <c r="IC587" s="226"/>
      <c r="ID587" s="226"/>
      <c r="IE587" s="226"/>
      <c r="IF587" s="226"/>
      <c r="IG587" s="226"/>
      <c r="IH587" s="226"/>
      <c r="II587" s="226"/>
      <c r="IJ587" s="226"/>
      <c r="IK587" s="226"/>
      <c r="IL587" s="226"/>
      <c r="IM587" s="226"/>
      <c r="IN587" s="226"/>
      <c r="IO587" s="226"/>
      <c r="IP587" s="226"/>
      <c r="IQ587" s="226"/>
      <c r="IR587" s="226"/>
      <c r="IS587" s="226"/>
      <c r="IT587" s="226"/>
      <c r="IU587" s="226"/>
      <c r="IV587" s="226"/>
      <c r="IW587" s="226"/>
      <c r="IX587" s="226"/>
      <c r="IY587" s="226"/>
      <c r="IZ587" s="226"/>
      <c r="JA587" s="226"/>
      <c r="JB587" s="226"/>
      <c r="JC587" s="226"/>
      <c r="JD587" s="226"/>
      <c r="JE587" s="226"/>
      <c r="JF587" s="226"/>
      <c r="JG587" s="226"/>
      <c r="JH587" s="226"/>
      <c r="JI587" s="226"/>
      <c r="JJ587" s="226"/>
      <c r="JK587" s="226"/>
      <c r="JL587" s="226"/>
      <c r="JM587" s="226"/>
      <c r="JN587" s="226"/>
      <c r="JO587" s="226"/>
      <c r="JP587" s="226"/>
      <c r="JQ587" s="226"/>
      <c r="JR587" s="226"/>
      <c r="JS587" s="226"/>
      <c r="JT587" s="226"/>
      <c r="JU587" s="226"/>
      <c r="JV587" s="226"/>
      <c r="JW587" s="226"/>
      <c r="JX587" s="226"/>
      <c r="JY587" s="226"/>
      <c r="JZ587" s="226"/>
      <c r="KA587" s="226"/>
      <c r="KB587" s="226"/>
      <c r="KC587" s="226"/>
      <c r="KD587" s="226"/>
      <c r="KE587" s="226"/>
      <c r="KF587" s="226"/>
      <c r="KG587" s="226"/>
      <c r="KH587" s="226"/>
      <c r="KI587" s="226"/>
      <c r="KJ587" s="226"/>
      <c r="KK587" s="226"/>
      <c r="KL587" s="226"/>
      <c r="KM587" s="226"/>
      <c r="KN587" s="226"/>
      <c r="KO587" s="226"/>
      <c r="KP587" s="226"/>
      <c r="KQ587" s="226"/>
      <c r="KR587" s="226"/>
      <c r="KS587" s="226"/>
      <c r="KT587" s="226"/>
      <c r="KU587" s="226"/>
      <c r="KV587" s="226"/>
      <c r="KW587" s="226"/>
      <c r="KX587" s="226"/>
      <c r="KY587" s="226"/>
      <c r="KZ587" s="226"/>
      <c r="LA587" s="226"/>
      <c r="LB587" s="226"/>
      <c r="LC587" s="226"/>
      <c r="LD587" s="226"/>
      <c r="LE587" s="226"/>
      <c r="LF587" s="226"/>
      <c r="LG587" s="226"/>
      <c r="LH587" s="226"/>
      <c r="LI587" s="226"/>
      <c r="LJ587" s="226"/>
      <c r="LK587" s="226"/>
      <c r="LL587" s="226"/>
      <c r="LM587" s="226"/>
      <c r="LN587" s="226"/>
      <c r="LO587" s="226"/>
      <c r="LP587" s="226"/>
      <c r="LQ587" s="226"/>
      <c r="LR587" s="226"/>
      <c r="LS587" s="226"/>
      <c r="LT587" s="226"/>
      <c r="LU587" s="226"/>
      <c r="LV587" s="226"/>
      <c r="LW587" s="226"/>
      <c r="LX587" s="226"/>
      <c r="LY587" s="226"/>
      <c r="LZ587" s="226"/>
      <c r="MA587" s="226"/>
      <c r="MB587" s="226"/>
      <c r="MC587" s="226"/>
      <c r="MD587" s="226"/>
      <c r="ME587" s="226"/>
      <c r="MF587" s="226"/>
      <c r="MG587" s="226"/>
      <c r="MH587" s="226"/>
      <c r="MI587" s="226"/>
      <c r="MJ587" s="226"/>
      <c r="MK587" s="226"/>
      <c r="ML587" s="226"/>
      <c r="MM587" s="226"/>
      <c r="MN587" s="226"/>
      <c r="MO587" s="226"/>
      <c r="MP587" s="226"/>
      <c r="MQ587" s="226"/>
      <c r="MR587" s="226"/>
      <c r="MS587" s="226"/>
      <c r="MT587" s="226"/>
      <c r="MU587" s="226"/>
      <c r="MV587" s="226"/>
      <c r="MW587" s="226"/>
      <c r="MX587" s="226"/>
      <c r="MY587" s="226"/>
      <c r="MZ587" s="226"/>
      <c r="NA587" s="226"/>
      <c r="NB587" s="226"/>
      <c r="NC587" s="226"/>
      <c r="ND587" s="226"/>
      <c r="NE587" s="226"/>
      <c r="NF587" s="226"/>
      <c r="NG587" s="226"/>
      <c r="NH587" s="226"/>
      <c r="NI587" s="226"/>
      <c r="NJ587" s="226"/>
      <c r="NK587" s="226"/>
      <c r="NL587" s="226"/>
      <c r="NM587" s="226"/>
      <c r="NN587" s="226"/>
      <c r="NO587" s="226"/>
      <c r="NP587" s="226"/>
      <c r="NQ587" s="226"/>
      <c r="NR587" s="226"/>
      <c r="NS587" s="226"/>
      <c r="NT587" s="226"/>
      <c r="NU587" s="226"/>
      <c r="NV587" s="226"/>
      <c r="NW587" s="226"/>
      <c r="NX587" s="226"/>
      <c r="NY587" s="226"/>
      <c r="NZ587" s="226"/>
      <c r="OA587" s="226"/>
      <c r="OB587" s="226"/>
      <c r="OC587" s="226"/>
      <c r="OD587" s="226"/>
      <c r="OE587" s="226"/>
      <c r="OF587" s="226"/>
      <c r="OG587" s="226"/>
      <c r="OH587" s="226"/>
      <c r="OI587" s="226"/>
      <c r="OJ587" s="226"/>
      <c r="OK587" s="226"/>
      <c r="OL587" s="226"/>
      <c r="OM587" s="226"/>
      <c r="ON587" s="226"/>
      <c r="OO587" s="226"/>
      <c r="OP587" s="226"/>
      <c r="OQ587" s="226"/>
      <c r="OR587" s="226"/>
      <c r="OS587" s="226"/>
      <c r="OT587" s="226"/>
      <c r="OU587" s="226"/>
      <c r="OV587" s="226"/>
      <c r="OW587" s="226"/>
      <c r="OX587" s="226"/>
      <c r="OY587" s="226"/>
      <c r="OZ587" s="226"/>
      <c r="PA587" s="226"/>
      <c r="PB587" s="226"/>
      <c r="PC587" s="226"/>
      <c r="PD587" s="226"/>
      <c r="PE587" s="226"/>
      <c r="PF587" s="226"/>
      <c r="PG587" s="226"/>
      <c r="PH587" s="226"/>
      <c r="PI587" s="226"/>
      <c r="PJ587" s="226"/>
      <c r="PK587" s="226"/>
      <c r="PL587" s="226"/>
      <c r="PM587" s="226"/>
      <c r="PN587" s="226"/>
      <c r="PO587" s="226"/>
      <c r="PP587" s="226"/>
      <c r="PQ587" s="226"/>
      <c r="PR587" s="226"/>
      <c r="PS587" s="226"/>
      <c r="PT587" s="226"/>
      <c r="PU587" s="226"/>
      <c r="PV587" s="226"/>
      <c r="PW587" s="226"/>
      <c r="PX587" s="226"/>
      <c r="PY587" s="226"/>
      <c r="PZ587" s="226"/>
      <c r="QA587" s="226"/>
      <c r="QB587" s="226"/>
      <c r="QC587" s="226"/>
      <c r="QD587" s="226"/>
      <c r="QE587" s="226"/>
      <c r="QF587" s="226"/>
      <c r="QG587" s="226"/>
      <c r="QH587" s="226"/>
      <c r="QI587" s="226"/>
      <c r="QJ587" s="226"/>
      <c r="QK587" s="226"/>
      <c r="QL587" s="226"/>
      <c r="QM587" s="226"/>
      <c r="QN587" s="226"/>
      <c r="QO587" s="226"/>
      <c r="QP587" s="226"/>
      <c r="QQ587" s="226"/>
      <c r="QR587" s="226"/>
      <c r="QS587" s="226"/>
      <c r="QT587" s="226"/>
      <c r="QU587" s="226"/>
      <c r="QV587" s="226"/>
      <c r="QW587" s="226"/>
      <c r="QX587" s="226"/>
      <c r="QY587" s="226"/>
      <c r="QZ587" s="226"/>
      <c r="RA587" s="226"/>
      <c r="RB587" s="226"/>
      <c r="RC587" s="226"/>
      <c r="RD587" s="226"/>
      <c r="RE587" s="226"/>
      <c r="RF587" s="226"/>
      <c r="RG587" s="226"/>
      <c r="RH587" s="226"/>
      <c r="RI587" s="226"/>
      <c r="RJ587" s="226"/>
      <c r="RK587" s="226"/>
      <c r="RL587" s="226"/>
      <c r="RM587" s="226"/>
      <c r="RN587" s="226"/>
      <c r="RO587" s="226"/>
      <c r="RP587" s="226"/>
      <c r="RQ587" s="226"/>
      <c r="RR587" s="226"/>
      <c r="RS587" s="226"/>
      <c r="RT587" s="226"/>
      <c r="RU587" s="226"/>
      <c r="RV587" s="226"/>
      <c r="RW587" s="226"/>
      <c r="RX587" s="226"/>
      <c r="RY587" s="226"/>
      <c r="RZ587" s="226"/>
      <c r="SA587" s="226"/>
      <c r="SB587" s="226"/>
      <c r="SC587" s="226"/>
      <c r="SD587" s="226"/>
      <c r="SE587" s="226"/>
      <c r="SF587" s="226"/>
      <c r="SG587" s="226"/>
      <c r="SH587" s="226"/>
      <c r="SI587" s="226"/>
      <c r="SJ587" s="226"/>
      <c r="SK587" s="226"/>
      <c r="SL587" s="226"/>
      <c r="SM587" s="226"/>
      <c r="SN587" s="226"/>
      <c r="SO587" s="226"/>
      <c r="SP587" s="226"/>
      <c r="SQ587" s="226"/>
      <c r="SR587" s="226"/>
      <c r="SS587" s="226"/>
      <c r="ST587" s="226"/>
      <c r="SU587" s="226"/>
      <c r="SV587" s="226"/>
      <c r="SW587" s="226"/>
      <c r="SX587" s="226"/>
      <c r="SY587" s="226"/>
      <c r="SZ587" s="226"/>
      <c r="TA587" s="226"/>
      <c r="TB587" s="226"/>
      <c r="TC587" s="226"/>
      <c r="TD587" s="226"/>
      <c r="TE587" s="226"/>
      <c r="TF587" s="226"/>
      <c r="TG587" s="226"/>
      <c r="TH587" s="226"/>
      <c r="TI587" s="226"/>
      <c r="TJ587" s="226"/>
      <c r="TK587" s="226"/>
      <c r="TL587" s="226"/>
      <c r="TM587" s="226"/>
      <c r="TN587" s="226"/>
      <c r="TO587" s="226"/>
      <c r="TP587" s="226"/>
      <c r="TQ587" s="226"/>
      <c r="TR587" s="226"/>
      <c r="TS587" s="226"/>
      <c r="TT587" s="226"/>
      <c r="TU587" s="226"/>
      <c r="TV587" s="226"/>
      <c r="TW587" s="226"/>
      <c r="TX587" s="226"/>
      <c r="TY587" s="226"/>
      <c r="TZ587" s="226"/>
      <c r="UA587" s="226"/>
      <c r="UB587" s="226"/>
      <c r="UC587" s="226"/>
      <c r="UD587" s="226"/>
      <c r="UE587" s="226"/>
      <c r="UF587" s="226"/>
      <c r="UG587" s="226"/>
      <c r="UH587" s="226"/>
      <c r="UI587" s="226"/>
      <c r="UJ587" s="226"/>
      <c r="UK587" s="226"/>
      <c r="UL587" s="226"/>
      <c r="UM587" s="226"/>
      <c r="UN587" s="226"/>
      <c r="UO587" s="226"/>
      <c r="UP587" s="226"/>
      <c r="UQ587" s="226"/>
      <c r="UR587" s="226"/>
      <c r="US587" s="226"/>
      <c r="UT587" s="226"/>
      <c r="UU587" s="226"/>
      <c r="UV587" s="226"/>
      <c r="UW587" s="226"/>
      <c r="UX587" s="226"/>
      <c r="UY587" s="226"/>
      <c r="UZ587" s="226"/>
      <c r="VA587" s="226"/>
      <c r="VB587" s="226"/>
      <c r="VC587" s="226"/>
      <c r="VD587" s="226"/>
      <c r="VE587" s="226"/>
      <c r="VF587" s="226"/>
      <c r="VG587" s="226"/>
      <c r="VH587" s="226"/>
      <c r="VI587" s="226"/>
      <c r="VJ587" s="226"/>
      <c r="VK587" s="226"/>
      <c r="VL587" s="226"/>
      <c r="VM587" s="226"/>
      <c r="VN587" s="226"/>
      <c r="VO587" s="226"/>
      <c r="VP587" s="226"/>
      <c r="VQ587" s="226"/>
      <c r="VR587" s="226"/>
      <c r="VS587" s="226"/>
      <c r="VT587" s="226"/>
      <c r="VU587" s="226"/>
      <c r="VV587" s="226"/>
      <c r="VW587" s="226"/>
      <c r="VX587" s="226"/>
      <c r="VY587" s="226"/>
      <c r="VZ587" s="226"/>
      <c r="WA587" s="226"/>
      <c r="WB587" s="226"/>
      <c r="WC587" s="226"/>
      <c r="WD587" s="226"/>
      <c r="WE587" s="226"/>
      <c r="WF587" s="226"/>
      <c r="WG587" s="226"/>
      <c r="WH587" s="226"/>
      <c r="WI587" s="226"/>
      <c r="WJ587" s="226"/>
      <c r="WK587" s="226"/>
      <c r="WL587" s="226"/>
      <c r="WM587" s="226"/>
      <c r="WN587" s="226"/>
      <c r="WO587" s="226"/>
      <c r="WP587" s="226"/>
      <c r="WQ587" s="226"/>
      <c r="WR587" s="226"/>
      <c r="WS587" s="226"/>
      <c r="WT587" s="226"/>
      <c r="WU587" s="226"/>
      <c r="WV587" s="226"/>
      <c r="WW587" s="226"/>
      <c r="WX587" s="226"/>
      <c r="WY587" s="226"/>
      <c r="WZ587" s="226"/>
      <c r="XA587" s="226"/>
      <c r="XB587" s="226"/>
      <c r="XC587" s="226"/>
      <c r="XD587" s="226"/>
      <c r="XE587" s="226"/>
      <c r="XF587" s="226"/>
      <c r="XG587" s="226"/>
      <c r="XH587" s="226"/>
      <c r="XI587" s="226"/>
      <c r="XJ587" s="226"/>
      <c r="XK587" s="226"/>
      <c r="XL587" s="226"/>
      <c r="XM587" s="226"/>
      <c r="XN587" s="226"/>
      <c r="XO587" s="226"/>
      <c r="XP587" s="226"/>
      <c r="XQ587" s="226"/>
      <c r="XR587" s="226"/>
      <c r="XS587" s="226"/>
      <c r="XT587" s="226"/>
      <c r="XU587" s="226"/>
      <c r="XV587" s="226"/>
      <c r="XW587" s="226"/>
      <c r="XX587" s="226"/>
      <c r="XY587" s="226"/>
      <c r="XZ587" s="226"/>
      <c r="YA587" s="226"/>
      <c r="YB587" s="226"/>
      <c r="YC587" s="226"/>
      <c r="YD587" s="226"/>
      <c r="YE587" s="226"/>
      <c r="YF587" s="226"/>
      <c r="YG587" s="226"/>
      <c r="YH587" s="226"/>
      <c r="YI587" s="226"/>
      <c r="YJ587" s="226"/>
      <c r="YK587" s="226"/>
      <c r="YL587" s="226"/>
      <c r="YM587" s="226"/>
      <c r="YN587" s="226"/>
      <c r="YO587" s="226"/>
      <c r="YP587" s="226"/>
      <c r="YQ587" s="226"/>
      <c r="YR587" s="226"/>
      <c r="YS587" s="226"/>
      <c r="YT587" s="226"/>
      <c r="YU587" s="226"/>
      <c r="YV587" s="226"/>
      <c r="YW587" s="226"/>
      <c r="YX587" s="226"/>
      <c r="YY587" s="226"/>
      <c r="YZ587" s="226"/>
      <c r="ZA587" s="226"/>
      <c r="ZB587" s="226"/>
      <c r="ZC587" s="226"/>
      <c r="ZD587" s="226"/>
      <c r="ZE587" s="226"/>
      <c r="ZF587" s="226"/>
      <c r="ZG587" s="226"/>
      <c r="ZH587" s="226"/>
      <c r="ZI587" s="226"/>
      <c r="ZJ587" s="226"/>
      <c r="ZK587" s="226"/>
      <c r="ZL587" s="226"/>
      <c r="ZM587" s="226"/>
      <c r="ZN587" s="226"/>
      <c r="ZO587" s="226"/>
      <c r="ZP587" s="226"/>
      <c r="ZQ587" s="226"/>
      <c r="ZR587" s="226"/>
      <c r="ZS587" s="226"/>
      <c r="ZT587" s="226"/>
      <c r="ZU587" s="226"/>
      <c r="ZV587" s="226"/>
      <c r="ZW587" s="226"/>
      <c r="ZX587" s="226"/>
      <c r="ZY587" s="226"/>
      <c r="ZZ587" s="226"/>
      <c r="AAA587" s="226"/>
      <c r="AAB587" s="226"/>
      <c r="AAC587" s="226"/>
      <c r="AAD587" s="226"/>
      <c r="AAE587" s="226"/>
      <c r="AAF587" s="226"/>
      <c r="AAG587" s="226"/>
      <c r="AAH587" s="226"/>
      <c r="AAI587" s="226"/>
      <c r="AAJ587" s="226"/>
      <c r="AAK587" s="226"/>
      <c r="AAL587" s="226"/>
      <c r="AAM587" s="226"/>
      <c r="AAN587" s="226"/>
      <c r="AAO587" s="226"/>
      <c r="AAP587" s="226"/>
      <c r="AAQ587" s="226"/>
      <c r="AAR587" s="226"/>
      <c r="AAS587" s="226"/>
      <c r="AAT587" s="226"/>
      <c r="AAU587" s="226"/>
      <c r="AAV587" s="226"/>
      <c r="AAW587" s="226"/>
      <c r="AAX587" s="226"/>
      <c r="AAY587" s="226"/>
      <c r="AAZ587" s="226"/>
      <c r="ABA587" s="226"/>
      <c r="ABB587" s="226"/>
      <c r="ABC587" s="226"/>
      <c r="ABD587" s="226"/>
      <c r="ABE587" s="226"/>
      <c r="ABF587" s="226"/>
      <c r="ABG587" s="226"/>
      <c r="ABH587" s="226"/>
      <c r="ABI587" s="226"/>
      <c r="ABJ587" s="226"/>
      <c r="ABK587" s="226"/>
      <c r="ABL587" s="226"/>
      <c r="ABM587" s="226"/>
      <c r="ABN587" s="226"/>
      <c r="ABO587" s="226"/>
      <c r="ABP587" s="226"/>
      <c r="ABQ587" s="226"/>
      <c r="ABR587" s="226"/>
      <c r="ABS587" s="226"/>
      <c r="ABT587" s="226"/>
      <c r="ABU587" s="226"/>
      <c r="ABV587" s="226"/>
      <c r="ABW587" s="226"/>
      <c r="ABX587" s="226"/>
      <c r="ABY587" s="226"/>
      <c r="ABZ587" s="226"/>
      <c r="ACA587" s="226"/>
      <c r="ACB587" s="226"/>
      <c r="ACC587" s="226"/>
      <c r="ACD587" s="226"/>
      <c r="ACE587" s="226"/>
      <c r="ACF587" s="226"/>
      <c r="ACG587" s="226"/>
      <c r="ACH587" s="226"/>
      <c r="ACI587" s="226"/>
      <c r="ACJ587" s="226"/>
      <c r="ACK587" s="226"/>
      <c r="ACL587" s="226"/>
      <c r="ACM587" s="226"/>
      <c r="ACN587" s="226"/>
      <c r="ACO587" s="226"/>
      <c r="ACP587" s="226"/>
      <c r="ACQ587" s="226"/>
      <c r="ACR587" s="226"/>
      <c r="ACS587" s="226"/>
      <c r="ACT587" s="226"/>
      <c r="ACU587" s="226"/>
      <c r="ACV587" s="226"/>
      <c r="ACW587" s="226"/>
      <c r="ACX587" s="226"/>
      <c r="ACY587" s="226"/>
      <c r="ACZ587" s="226"/>
      <c r="ADA587" s="226"/>
      <c r="ADB587" s="226"/>
      <c r="ADC587" s="226"/>
      <c r="ADD587" s="226"/>
      <c r="ADE587" s="226"/>
      <c r="ADF587" s="226"/>
      <c r="ADG587" s="226"/>
      <c r="ADH587" s="226"/>
      <c r="ADI587" s="226"/>
      <c r="ADJ587" s="226"/>
      <c r="ADK587" s="226"/>
      <c r="ADL587" s="226"/>
      <c r="ADM587" s="226"/>
      <c r="ADN587" s="226"/>
      <c r="ADO587" s="226"/>
      <c r="ADP587" s="226"/>
      <c r="ADQ587" s="226"/>
      <c r="ADR587" s="226"/>
      <c r="ADS587" s="226"/>
      <c r="ADT587" s="226"/>
      <c r="ADU587" s="226"/>
      <c r="ADV587" s="226"/>
      <c r="ADW587" s="226"/>
      <c r="ADX587" s="226"/>
      <c r="ADY587" s="226"/>
      <c r="ADZ587" s="226"/>
      <c r="AEA587" s="226"/>
      <c r="AEB587" s="226"/>
      <c r="AEC587" s="226"/>
      <c r="AED587" s="226"/>
      <c r="AEE587" s="226"/>
      <c r="AEF587" s="226"/>
      <c r="AEG587" s="226"/>
      <c r="AEH587" s="226"/>
      <c r="AEI587" s="226"/>
      <c r="AEJ587" s="226"/>
      <c r="AEK587" s="226"/>
      <c r="AEL587" s="226"/>
      <c r="AEM587" s="226"/>
      <c r="AEN587" s="226"/>
      <c r="AEO587" s="226"/>
      <c r="AEP587" s="226"/>
      <c r="AEQ587" s="226"/>
      <c r="AER587" s="226"/>
      <c r="AES587" s="226"/>
      <c r="AET587" s="226"/>
      <c r="AEU587" s="226"/>
      <c r="AEV587" s="226"/>
      <c r="AEW587" s="226"/>
      <c r="AEX587" s="226"/>
      <c r="AEY587" s="226"/>
      <c r="AEZ587" s="226"/>
      <c r="AFA587" s="226"/>
      <c r="AFB587" s="226"/>
      <c r="AFC587" s="226"/>
      <c r="AFD587" s="226"/>
      <c r="AFE587" s="226"/>
      <c r="AFF587" s="226"/>
      <c r="AFG587" s="226"/>
      <c r="AFH587" s="226"/>
      <c r="AFI587" s="226"/>
      <c r="AFJ587" s="226"/>
      <c r="AFK587" s="226"/>
      <c r="AFL587" s="226"/>
      <c r="AFM587" s="226"/>
      <c r="AFN587" s="226"/>
      <c r="AFO587" s="226"/>
      <c r="AFP587" s="226"/>
      <c r="AFQ587" s="226"/>
      <c r="AFR587" s="226"/>
      <c r="AFS587" s="226"/>
      <c r="AFT587" s="226"/>
      <c r="AFU587" s="226"/>
      <c r="AFV587" s="226"/>
      <c r="AFW587" s="226"/>
      <c r="AFX587" s="226"/>
      <c r="AFY587" s="226"/>
      <c r="AFZ587" s="226"/>
      <c r="AGA587" s="226"/>
      <c r="AGB587" s="226"/>
      <c r="AGC587" s="226"/>
      <c r="AGD587" s="226"/>
      <c r="AGE587" s="226"/>
      <c r="AGF587" s="226"/>
      <c r="AGG587" s="226"/>
      <c r="AGH587" s="226"/>
      <c r="AGI587" s="226"/>
      <c r="AGJ587" s="226"/>
      <c r="AGK587" s="226"/>
      <c r="AGL587" s="226"/>
      <c r="AGM587" s="226"/>
      <c r="AGN587" s="226"/>
      <c r="AGO587" s="226"/>
      <c r="AGP587" s="226"/>
      <c r="AGQ587" s="226"/>
      <c r="AGR587" s="226"/>
      <c r="AGS587" s="226"/>
      <c r="AGT587" s="226"/>
      <c r="AGU587" s="226"/>
      <c r="AGV587" s="226"/>
      <c r="AGW587" s="226"/>
      <c r="AGX587" s="226"/>
      <c r="AGY587" s="226"/>
      <c r="AGZ587" s="226"/>
      <c r="AHA587" s="226"/>
      <c r="AHB587" s="226"/>
      <c r="AHC587" s="226"/>
      <c r="AHD587" s="226"/>
      <c r="AHE587" s="226"/>
      <c r="AHF587" s="226"/>
      <c r="AHG587" s="226"/>
      <c r="AHH587" s="226"/>
      <c r="AHI587" s="226"/>
      <c r="AHJ587" s="226"/>
      <c r="AHK587" s="226"/>
      <c r="AHL587" s="226"/>
      <c r="AHM587" s="226"/>
      <c r="AHN587" s="226"/>
      <c r="AHO587" s="226"/>
      <c r="AHP587" s="226"/>
      <c r="AHQ587" s="226"/>
      <c r="AHR587" s="226"/>
      <c r="AHS587" s="226"/>
      <c r="AHT587" s="226"/>
      <c r="AHU587" s="226"/>
      <c r="AHV587" s="226"/>
      <c r="AHW587" s="226"/>
      <c r="AHX587" s="226"/>
      <c r="AHY587" s="226"/>
      <c r="AHZ587" s="226"/>
      <c r="AIA587" s="226"/>
      <c r="AIB587" s="226"/>
      <c r="AIC587" s="226"/>
      <c r="AID587" s="226"/>
      <c r="AIE587" s="226"/>
      <c r="AIF587" s="226"/>
      <c r="AIG587" s="226"/>
      <c r="AIH587" s="226"/>
      <c r="AII587" s="226"/>
      <c r="AIJ587" s="226"/>
      <c r="AIK587" s="226"/>
      <c r="AIL587" s="226"/>
      <c r="AIM587" s="226"/>
      <c r="AIN587" s="226"/>
      <c r="AIO587" s="226"/>
      <c r="AIP587" s="226"/>
      <c r="AIQ587" s="226"/>
      <c r="AIR587" s="226"/>
      <c r="AIS587" s="226"/>
      <c r="AIT587" s="226"/>
      <c r="AIU587" s="226"/>
      <c r="AIV587" s="226"/>
      <c r="AIW587" s="226"/>
      <c r="AIX587" s="226"/>
      <c r="AIY587" s="226"/>
      <c r="AIZ587" s="226"/>
      <c r="AJA587" s="226"/>
      <c r="AJB587" s="226"/>
      <c r="AJC587" s="226"/>
      <c r="AJD587" s="226"/>
      <c r="AJE587" s="226"/>
      <c r="AJF587" s="226"/>
      <c r="AJG587" s="226"/>
      <c r="AJH587" s="226"/>
      <c r="AJI587" s="226"/>
      <c r="AJJ587" s="226"/>
      <c r="AJK587" s="226"/>
      <c r="AJL587" s="226"/>
      <c r="AJM587" s="226"/>
      <c r="AJN587" s="226"/>
      <c r="AJO587" s="226"/>
      <c r="AJP587" s="226"/>
      <c r="AJQ587" s="226"/>
      <c r="AJR587" s="226"/>
      <c r="AJS587" s="226"/>
      <c r="AJT587" s="226"/>
      <c r="AJU587" s="226"/>
      <c r="AJV587" s="226"/>
      <c r="AJW587" s="226"/>
      <c r="AJX587" s="226"/>
      <c r="AJY587" s="226"/>
      <c r="AJZ587" s="226"/>
      <c r="AKA587" s="226"/>
      <c r="AKB587" s="226"/>
      <c r="AKC587" s="226"/>
      <c r="AKD587" s="226"/>
      <c r="AKE587" s="226"/>
      <c r="AKF587" s="226"/>
      <c r="AKG587" s="226"/>
      <c r="AKH587" s="226"/>
      <c r="AKI587" s="226"/>
      <c r="AKJ587" s="226"/>
      <c r="AKK587" s="226"/>
      <c r="AKL587" s="226"/>
      <c r="AKM587" s="226"/>
      <c r="AKN587" s="226"/>
      <c r="AKO587" s="226"/>
      <c r="AKP587" s="226"/>
      <c r="AKQ587" s="226"/>
      <c r="AKR587" s="226"/>
      <c r="AKS587" s="226"/>
      <c r="AKT587" s="226"/>
      <c r="AKU587" s="226"/>
      <c r="AKV587" s="226"/>
      <c r="AKW587" s="226"/>
      <c r="AKX587" s="226"/>
      <c r="AKY587" s="226"/>
      <c r="AKZ587" s="226"/>
      <c r="ALA587" s="226"/>
      <c r="ALB587" s="226"/>
      <c r="ALC587" s="226"/>
      <c r="ALD587" s="226"/>
      <c r="ALE587" s="226"/>
      <c r="ALF587" s="226"/>
      <c r="ALG587" s="226"/>
      <c r="ALH587" s="226"/>
      <c r="ALI587" s="226"/>
      <c r="ALJ587" s="226"/>
      <c r="ALK587" s="226"/>
      <c r="ALL587" s="226"/>
      <c r="ALM587" s="226"/>
      <c r="ALN587" s="226"/>
      <c r="ALO587" s="226"/>
      <c r="ALP587" s="226"/>
      <c r="ALQ587" s="226"/>
      <c r="ALR587" s="226"/>
      <c r="ALS587" s="226"/>
      <c r="ALT587" s="226"/>
      <c r="ALU587" s="226"/>
      <c r="ALV587" s="226"/>
      <c r="ALW587" s="226"/>
      <c r="ALX587" s="226"/>
      <c r="ALY587" s="226"/>
      <c r="ALZ587" s="226"/>
      <c r="AMA587" s="226"/>
      <c r="AMB587" s="226"/>
      <c r="AMC587" s="226"/>
      <c r="AMD587" s="226"/>
      <c r="AME587" s="226"/>
      <c r="AMF587" s="226"/>
      <c r="AMG587" s="226"/>
      <c r="AMH587" s="226"/>
      <c r="AMI587" s="226"/>
      <c r="AMJ587" s="226"/>
      <c r="AMK587" s="226"/>
      <c r="AML587" s="226"/>
      <c r="AMM587" s="226"/>
      <c r="AMN587" s="226"/>
      <c r="AMO587" s="226"/>
      <c r="AMP587" s="226"/>
      <c r="AMQ587" s="226"/>
      <c r="AMR587" s="226"/>
      <c r="AMS587" s="226"/>
      <c r="AMT587" s="226"/>
      <c r="AMU587" s="226"/>
      <c r="AMV587" s="226"/>
      <c r="AMW587" s="226"/>
      <c r="AMX587" s="226"/>
    </row>
    <row r="588" spans="1:1038" s="398" customFormat="1" ht="18" customHeight="1">
      <c r="A588" s="610" t="s">
        <v>2065</v>
      </c>
      <c r="B588" s="226" t="s">
        <v>1647</v>
      </c>
      <c r="C588" s="226"/>
      <c r="D588" s="226" t="s">
        <v>1279</v>
      </c>
      <c r="E588" s="226">
        <v>78</v>
      </c>
      <c r="F588" s="226">
        <v>4</v>
      </c>
      <c r="G588" s="558" t="str">
        <f t="shared" si="262"/>
        <v>78-4</v>
      </c>
      <c r="H588" s="226">
        <v>30.5</v>
      </c>
      <c r="I588" s="546">
        <v>44</v>
      </c>
      <c r="J588" s="544">
        <f>IF(H589=0, 1, 0)</f>
        <v>0</v>
      </c>
      <c r="K588" s="545" t="b">
        <f>IF(J589=1,IF(((VLOOKUP($G588,[1]Depth_Lookup!A$3:J$410,9,FALSE))-(I589/100))=0,"Good",IF(((VLOOKUP($G588,[1]Depth_Lookup!$A$3:$J$550,9,FALSE))-(I589/100))&gt;0,"Too Short","Too Long")))</f>
        <v>0</v>
      </c>
      <c r="L588" s="171">
        <f>(VLOOKUP($G588,Depth_Lookup!$A$3:$J$410,10,FALSE))+(H588/100)</f>
        <v>197.255</v>
      </c>
      <c r="M588" s="171">
        <f>(VLOOKUP($G588,Depth_Lookup!$A$3:$J$410,10,FALSE))+(I588/100)</f>
        <v>197.39</v>
      </c>
      <c r="N588" s="232" t="s">
        <v>2133</v>
      </c>
      <c r="O588" s="226">
        <v>4</v>
      </c>
      <c r="P588" s="226" t="s">
        <v>853</v>
      </c>
      <c r="Q588" s="226" t="s">
        <v>125</v>
      </c>
      <c r="R588" s="391" t="str">
        <f t="shared" ref="R588" si="265">P588&amp;""&amp;Q588</f>
        <v>SerpentinizedHarzburgite</v>
      </c>
      <c r="S588" s="226" t="s">
        <v>94</v>
      </c>
      <c r="T588" s="226" t="s">
        <v>700</v>
      </c>
      <c r="U588" s="226"/>
      <c r="V588" s="226"/>
      <c r="W588" s="226" t="s">
        <v>102</v>
      </c>
      <c r="X588" s="391">
        <f>VLOOKUP(W588,[1]definitions_list_lookup!A$13:B$19,2,0)</f>
        <v>5</v>
      </c>
      <c r="Y588" s="226" t="s">
        <v>90</v>
      </c>
      <c r="Z588" s="226" t="s">
        <v>91</v>
      </c>
      <c r="AA588" s="226" t="s">
        <v>1685</v>
      </c>
      <c r="AB588" s="226"/>
      <c r="AC588" s="226"/>
      <c r="AD588" s="226"/>
      <c r="AE588" s="393"/>
      <c r="AF588" s="558" t="e">
        <f>VLOOKUP(AE588,[1]definitions_list_mag!$V$12:$W$15,2,0)</f>
        <v>#N/A</v>
      </c>
      <c r="AG588" s="394"/>
      <c r="AH588" s="226"/>
      <c r="AI588" s="257">
        <v>74</v>
      </c>
      <c r="AJ588" s="226"/>
      <c r="AK588" s="226"/>
      <c r="AL588" s="226"/>
      <c r="AM588" s="226"/>
      <c r="AN588" s="226"/>
      <c r="AO588" s="257"/>
      <c r="AP588" s="226"/>
      <c r="AQ588" s="226"/>
      <c r="AR588" s="226"/>
      <c r="AS588" s="226"/>
      <c r="AT588" s="226"/>
      <c r="AU588" s="257"/>
      <c r="AV588" s="226"/>
      <c r="AW588" s="226"/>
      <c r="AX588" s="226"/>
      <c r="AY588" s="226"/>
      <c r="AZ588" s="226"/>
      <c r="BA588" s="257">
        <v>25</v>
      </c>
      <c r="BB588" s="226">
        <v>10</v>
      </c>
      <c r="BC588" s="226">
        <v>6</v>
      </c>
      <c r="BD588" s="226" t="s">
        <v>118</v>
      </c>
      <c r="BE588" s="226" t="s">
        <v>103</v>
      </c>
      <c r="BF588" s="226"/>
      <c r="BG588" s="257"/>
      <c r="BH588" s="226"/>
      <c r="BI588" s="226"/>
      <c r="BJ588" s="226"/>
      <c r="BK588" s="226"/>
      <c r="BL588" s="226"/>
      <c r="BM588" s="257">
        <v>1</v>
      </c>
      <c r="BN588" s="226">
        <v>1.2</v>
      </c>
      <c r="BO588" s="226">
        <v>0.7</v>
      </c>
      <c r="BP588" s="226" t="s">
        <v>1330</v>
      </c>
      <c r="BQ588" s="226" t="s">
        <v>1331</v>
      </c>
      <c r="BR588" s="226"/>
      <c r="BS588" s="226"/>
      <c r="BT588" s="226"/>
      <c r="BU588" s="226"/>
      <c r="BV588" s="226"/>
      <c r="BW588" s="226"/>
      <c r="BX588" s="226"/>
      <c r="BY588" s="257"/>
      <c r="BZ588" s="226"/>
      <c r="CA588" s="226"/>
      <c r="CB588" s="226"/>
      <c r="CC588" s="226"/>
      <c r="CD588" s="226"/>
      <c r="CE588" s="226" t="s">
        <v>2148</v>
      </c>
      <c r="CF588" s="399">
        <f t="shared" ref="CF588" si="266">AI588+AO588+BA588+AU588+BG588+BM588+BY588</f>
        <v>100</v>
      </c>
      <c r="CG588" s="259"/>
      <c r="CH588" s="559" t="s">
        <v>2137</v>
      </c>
      <c r="CI588" s="559">
        <v>90</v>
      </c>
      <c r="CJ588" s="559" t="s">
        <v>514</v>
      </c>
      <c r="CK588" s="560" t="s">
        <v>2109</v>
      </c>
      <c r="CL588" s="560"/>
      <c r="CM588" s="560"/>
      <c r="CN588" s="560"/>
      <c r="CO588" s="560"/>
      <c r="CP588" s="560"/>
      <c r="CQ588" s="560"/>
      <c r="CR588" s="560"/>
      <c r="CS588" s="560"/>
      <c r="CT588" s="560"/>
      <c r="CU588" s="560"/>
      <c r="CV588" s="560"/>
      <c r="CW588" s="560"/>
      <c r="CX588" s="560"/>
      <c r="CY588" s="560"/>
      <c r="CZ588" s="560"/>
      <c r="DA588" s="560"/>
      <c r="DB588" s="560">
        <v>81</v>
      </c>
      <c r="DC588" s="566">
        <v>15</v>
      </c>
      <c r="DD588" s="560"/>
      <c r="DE588" s="560"/>
      <c r="DF588" s="560"/>
      <c r="DG588" s="560"/>
      <c r="DH588" s="560"/>
      <c r="DI588" s="560"/>
      <c r="DJ588" s="560">
        <v>4</v>
      </c>
      <c r="DK588" s="396"/>
      <c r="DL588" s="259"/>
      <c r="DM588" s="560"/>
      <c r="DN588" s="560"/>
      <c r="DO588" s="563"/>
      <c r="DP588" s="564"/>
      <c r="DQ588" s="565"/>
      <c r="DR588" s="563"/>
      <c r="DS588" s="565"/>
      <c r="DT588" s="543" t="s">
        <v>2134</v>
      </c>
      <c r="DU588" s="566"/>
      <c r="DV588" s="566"/>
      <c r="DW588" s="400" t="e">
        <f>VLOOKUP(P588,[1]definitions_list_lookup!$K$30:$L$54,2,0)</f>
        <v>#N/A</v>
      </c>
      <c r="DX588" s="567" t="s">
        <v>2111</v>
      </c>
      <c r="DY588" s="567" t="s">
        <v>2138</v>
      </c>
      <c r="DZ588" s="155"/>
      <c r="EA588" s="155"/>
      <c r="EB588" s="256"/>
      <c r="EC588" s="104"/>
      <c r="ED588" s="229" t="s">
        <v>2517</v>
      </c>
      <c r="EE588" s="401"/>
      <c r="EF588" s="402"/>
      <c r="EG588" s="401"/>
      <c r="EH588" s="403"/>
      <c r="EI588" s="404"/>
      <c r="EJ588" s="405"/>
      <c r="EK588" s="406"/>
      <c r="EL588" s="401"/>
      <c r="EM588" s="403"/>
      <c r="EN588" s="403" t="s">
        <v>1448</v>
      </c>
      <c r="EO588" s="407"/>
      <c r="EP588" s="407"/>
      <c r="EQ588" s="407"/>
      <c r="ER588" s="407"/>
      <c r="ES588" s="407"/>
      <c r="ET588" s="407"/>
      <c r="EU588" s="407"/>
      <c r="EV588" s="408">
        <v>25</v>
      </c>
      <c r="EW588" s="408">
        <v>270</v>
      </c>
      <c r="EX588" s="408">
        <v>10</v>
      </c>
      <c r="EY588" s="408">
        <v>0</v>
      </c>
      <c r="EZ588" s="192">
        <f t="shared" si="239"/>
        <v>110.71333118680496</v>
      </c>
      <c r="FA588" s="192">
        <f t="shared" si="240"/>
        <v>110.71333118680496</v>
      </c>
      <c r="FB588" s="192">
        <f t="shared" si="241"/>
        <v>63.502281960091722</v>
      </c>
      <c r="FC588" s="192">
        <f t="shared" si="242"/>
        <v>200.71333118680496</v>
      </c>
      <c r="FD588" s="192">
        <f t="shared" si="243"/>
        <v>26.497718039908278</v>
      </c>
      <c r="FE588" s="193">
        <f t="shared" si="244"/>
        <v>290.71333118680496</v>
      </c>
      <c r="FF588" s="194">
        <f t="shared" si="245"/>
        <v>26.497718039908278</v>
      </c>
      <c r="FG588" s="401"/>
      <c r="FH588" s="403"/>
      <c r="FI588" s="778">
        <f t="shared" si="250"/>
        <v>0</v>
      </c>
      <c r="FJ588" s="779">
        <f t="shared" si="251"/>
        <v>26.497718039908278</v>
      </c>
      <c r="FK588" s="779">
        <f t="shared" si="252"/>
        <v>63.502281960091722</v>
      </c>
      <c r="FL588" s="780">
        <f t="shared" si="253"/>
        <v>1.1083239027333989</v>
      </c>
      <c r="FM588" s="169">
        <f t="shared" si="254"/>
        <v>0.89495213193245327</v>
      </c>
      <c r="FN588" s="783">
        <f t="shared" si="255"/>
        <v>0</v>
      </c>
      <c r="FO588" s="226"/>
      <c r="FP588" s="226"/>
      <c r="FQ588" s="226"/>
      <c r="FR588" s="226"/>
      <c r="FS588" s="226"/>
      <c r="FT588" s="226"/>
      <c r="FU588" s="226"/>
      <c r="FV588" s="226"/>
      <c r="FW588" s="226"/>
      <c r="FX588" s="226"/>
      <c r="FY588" s="226"/>
      <c r="FZ588" s="226"/>
      <c r="GA588" s="226"/>
      <c r="GB588" s="226"/>
      <c r="GC588" s="226"/>
      <c r="GD588" s="226"/>
      <c r="GE588" s="226"/>
      <c r="GF588" s="226"/>
      <c r="GG588" s="226"/>
      <c r="GH588" s="226"/>
      <c r="GI588" s="226"/>
      <c r="GJ588" s="226"/>
      <c r="GK588" s="226"/>
      <c r="GL588" s="226"/>
      <c r="GM588" s="226"/>
      <c r="GN588" s="226"/>
      <c r="GO588" s="226"/>
      <c r="GP588" s="226"/>
      <c r="GQ588" s="226"/>
      <c r="GR588" s="226"/>
      <c r="GS588" s="226"/>
      <c r="GT588" s="226"/>
      <c r="GU588" s="226"/>
      <c r="GV588" s="226"/>
      <c r="GW588" s="226"/>
      <c r="GX588" s="226"/>
      <c r="GY588" s="226"/>
      <c r="GZ588" s="226"/>
      <c r="HA588" s="226"/>
      <c r="HB588" s="226"/>
      <c r="HC588" s="226"/>
      <c r="HD588" s="226"/>
      <c r="HE588" s="226"/>
      <c r="HF588" s="226"/>
      <c r="HG588" s="226"/>
      <c r="HH588" s="226"/>
      <c r="HI588" s="226"/>
      <c r="HJ588" s="226"/>
      <c r="HK588" s="226"/>
      <c r="HL588" s="226"/>
      <c r="HM588" s="226"/>
      <c r="HN588" s="226"/>
      <c r="HO588" s="226"/>
      <c r="HP588" s="226"/>
      <c r="HQ588" s="226"/>
      <c r="HR588" s="226"/>
      <c r="HS588" s="226"/>
      <c r="HT588" s="226"/>
      <c r="HU588" s="226"/>
      <c r="HV588" s="226"/>
      <c r="HW588" s="226"/>
      <c r="HX588" s="226"/>
      <c r="HY588" s="226"/>
      <c r="HZ588" s="226"/>
      <c r="IA588" s="226"/>
      <c r="IB588" s="226"/>
      <c r="IC588" s="226"/>
      <c r="ID588" s="226"/>
      <c r="IE588" s="226"/>
      <c r="IF588" s="226"/>
      <c r="IG588" s="226"/>
      <c r="IH588" s="226"/>
      <c r="II588" s="226"/>
      <c r="IJ588" s="226"/>
      <c r="IK588" s="226"/>
      <c r="IL588" s="226"/>
      <c r="IM588" s="226"/>
      <c r="IN588" s="226"/>
      <c r="IO588" s="226"/>
      <c r="IP588" s="226"/>
      <c r="IQ588" s="226"/>
      <c r="IR588" s="226"/>
      <c r="IS588" s="226"/>
      <c r="IT588" s="226"/>
      <c r="IU588" s="226"/>
      <c r="IV588" s="226"/>
      <c r="IW588" s="226"/>
      <c r="IX588" s="226"/>
      <c r="IY588" s="226"/>
      <c r="IZ588" s="226"/>
      <c r="JA588" s="226"/>
      <c r="JB588" s="226"/>
      <c r="JC588" s="226"/>
      <c r="JD588" s="226"/>
      <c r="JE588" s="226"/>
      <c r="JF588" s="226"/>
      <c r="JG588" s="226"/>
      <c r="JH588" s="226"/>
      <c r="JI588" s="226"/>
      <c r="JJ588" s="226"/>
      <c r="JK588" s="226"/>
      <c r="JL588" s="226"/>
      <c r="JM588" s="226"/>
      <c r="JN588" s="226"/>
      <c r="JO588" s="226"/>
      <c r="JP588" s="226"/>
      <c r="JQ588" s="226"/>
      <c r="JR588" s="226"/>
      <c r="JS588" s="226"/>
      <c r="JT588" s="226"/>
      <c r="JU588" s="226"/>
      <c r="JV588" s="226"/>
      <c r="JW588" s="226"/>
      <c r="JX588" s="226"/>
      <c r="JY588" s="226"/>
      <c r="JZ588" s="226"/>
      <c r="KA588" s="226"/>
      <c r="KB588" s="226"/>
      <c r="KC588" s="226"/>
      <c r="KD588" s="226"/>
      <c r="KE588" s="226"/>
      <c r="KF588" s="226"/>
      <c r="KG588" s="226"/>
      <c r="KH588" s="226"/>
      <c r="KI588" s="226"/>
      <c r="KJ588" s="226"/>
      <c r="KK588" s="226"/>
      <c r="KL588" s="226"/>
      <c r="KM588" s="226"/>
      <c r="KN588" s="226"/>
      <c r="KO588" s="226"/>
      <c r="KP588" s="226"/>
      <c r="KQ588" s="226"/>
      <c r="KR588" s="226"/>
      <c r="KS588" s="226"/>
      <c r="KT588" s="226"/>
      <c r="KU588" s="226"/>
      <c r="KV588" s="226"/>
      <c r="KW588" s="226"/>
      <c r="KX588" s="226"/>
      <c r="KY588" s="226"/>
      <c r="KZ588" s="226"/>
      <c r="LA588" s="226"/>
      <c r="LB588" s="226"/>
      <c r="LC588" s="226"/>
      <c r="LD588" s="226"/>
      <c r="LE588" s="226"/>
      <c r="LF588" s="226"/>
      <c r="LG588" s="226"/>
      <c r="LH588" s="226"/>
      <c r="LI588" s="226"/>
      <c r="LJ588" s="226"/>
      <c r="LK588" s="226"/>
      <c r="LL588" s="226"/>
      <c r="LM588" s="226"/>
      <c r="LN588" s="226"/>
      <c r="LO588" s="226"/>
      <c r="LP588" s="226"/>
      <c r="LQ588" s="226"/>
      <c r="LR588" s="226"/>
      <c r="LS588" s="226"/>
      <c r="LT588" s="226"/>
      <c r="LU588" s="226"/>
      <c r="LV588" s="226"/>
      <c r="LW588" s="226"/>
      <c r="LX588" s="226"/>
      <c r="LY588" s="226"/>
      <c r="LZ588" s="226"/>
      <c r="MA588" s="226"/>
      <c r="MB588" s="226"/>
      <c r="MC588" s="226"/>
      <c r="MD588" s="226"/>
      <c r="ME588" s="226"/>
      <c r="MF588" s="226"/>
      <c r="MG588" s="226"/>
      <c r="MH588" s="226"/>
      <c r="MI588" s="226"/>
      <c r="MJ588" s="226"/>
      <c r="MK588" s="226"/>
      <c r="ML588" s="226"/>
      <c r="MM588" s="226"/>
      <c r="MN588" s="226"/>
      <c r="MO588" s="226"/>
      <c r="MP588" s="226"/>
      <c r="MQ588" s="226"/>
      <c r="MR588" s="226"/>
      <c r="MS588" s="226"/>
      <c r="MT588" s="226"/>
      <c r="MU588" s="226"/>
      <c r="MV588" s="226"/>
      <c r="MW588" s="226"/>
      <c r="MX588" s="226"/>
      <c r="MY588" s="226"/>
      <c r="MZ588" s="226"/>
      <c r="NA588" s="226"/>
      <c r="NB588" s="226"/>
      <c r="NC588" s="226"/>
      <c r="ND588" s="226"/>
      <c r="NE588" s="226"/>
      <c r="NF588" s="226"/>
      <c r="NG588" s="226"/>
      <c r="NH588" s="226"/>
      <c r="NI588" s="226"/>
      <c r="NJ588" s="226"/>
      <c r="NK588" s="226"/>
      <c r="NL588" s="226"/>
      <c r="NM588" s="226"/>
      <c r="NN588" s="226"/>
      <c r="NO588" s="226"/>
      <c r="NP588" s="226"/>
      <c r="NQ588" s="226"/>
      <c r="NR588" s="226"/>
      <c r="NS588" s="226"/>
      <c r="NT588" s="226"/>
      <c r="NU588" s="226"/>
      <c r="NV588" s="226"/>
      <c r="NW588" s="226"/>
      <c r="NX588" s="226"/>
      <c r="NY588" s="226"/>
      <c r="NZ588" s="226"/>
      <c r="OA588" s="226"/>
      <c r="OB588" s="226"/>
      <c r="OC588" s="226"/>
      <c r="OD588" s="226"/>
      <c r="OE588" s="226"/>
      <c r="OF588" s="226"/>
      <c r="OG588" s="226"/>
      <c r="OH588" s="226"/>
      <c r="OI588" s="226"/>
      <c r="OJ588" s="226"/>
      <c r="OK588" s="226"/>
      <c r="OL588" s="226"/>
      <c r="OM588" s="226"/>
      <c r="ON588" s="226"/>
      <c r="OO588" s="226"/>
      <c r="OP588" s="226"/>
      <c r="OQ588" s="226"/>
      <c r="OR588" s="226"/>
      <c r="OS588" s="226"/>
      <c r="OT588" s="226"/>
      <c r="OU588" s="226"/>
      <c r="OV588" s="226"/>
      <c r="OW588" s="226"/>
      <c r="OX588" s="226"/>
      <c r="OY588" s="226"/>
      <c r="OZ588" s="226"/>
      <c r="PA588" s="226"/>
      <c r="PB588" s="226"/>
      <c r="PC588" s="226"/>
      <c r="PD588" s="226"/>
      <c r="PE588" s="226"/>
      <c r="PF588" s="226"/>
      <c r="PG588" s="226"/>
      <c r="PH588" s="226"/>
      <c r="PI588" s="226"/>
      <c r="PJ588" s="226"/>
      <c r="PK588" s="226"/>
      <c r="PL588" s="226"/>
      <c r="PM588" s="226"/>
      <c r="PN588" s="226"/>
      <c r="PO588" s="226"/>
      <c r="PP588" s="226"/>
      <c r="PQ588" s="226"/>
      <c r="PR588" s="226"/>
      <c r="PS588" s="226"/>
      <c r="PT588" s="226"/>
      <c r="PU588" s="226"/>
      <c r="PV588" s="226"/>
      <c r="PW588" s="226"/>
      <c r="PX588" s="226"/>
      <c r="PY588" s="226"/>
      <c r="PZ588" s="226"/>
      <c r="QA588" s="226"/>
      <c r="QB588" s="226"/>
      <c r="QC588" s="226"/>
      <c r="QD588" s="226"/>
      <c r="QE588" s="226"/>
      <c r="QF588" s="226"/>
      <c r="QG588" s="226"/>
      <c r="QH588" s="226"/>
      <c r="QI588" s="226"/>
      <c r="QJ588" s="226"/>
      <c r="QK588" s="226"/>
      <c r="QL588" s="226"/>
      <c r="QM588" s="226"/>
      <c r="QN588" s="226"/>
      <c r="QO588" s="226"/>
      <c r="QP588" s="226"/>
      <c r="QQ588" s="226"/>
      <c r="QR588" s="226"/>
      <c r="QS588" s="226"/>
      <c r="QT588" s="226"/>
      <c r="QU588" s="226"/>
      <c r="QV588" s="226"/>
      <c r="QW588" s="226"/>
      <c r="QX588" s="226"/>
      <c r="QY588" s="226"/>
      <c r="QZ588" s="226"/>
      <c r="RA588" s="226"/>
      <c r="RB588" s="226"/>
      <c r="RC588" s="226"/>
      <c r="RD588" s="226"/>
      <c r="RE588" s="226"/>
      <c r="RF588" s="226"/>
      <c r="RG588" s="226"/>
      <c r="RH588" s="226"/>
      <c r="RI588" s="226"/>
      <c r="RJ588" s="226"/>
      <c r="RK588" s="226"/>
      <c r="RL588" s="226"/>
      <c r="RM588" s="226"/>
      <c r="RN588" s="226"/>
      <c r="RO588" s="226"/>
      <c r="RP588" s="226"/>
      <c r="RQ588" s="226"/>
      <c r="RR588" s="226"/>
      <c r="RS588" s="226"/>
      <c r="RT588" s="226"/>
      <c r="RU588" s="226"/>
      <c r="RV588" s="226"/>
      <c r="RW588" s="226"/>
      <c r="RX588" s="226"/>
      <c r="RY588" s="226"/>
      <c r="RZ588" s="226"/>
      <c r="SA588" s="226"/>
      <c r="SB588" s="226"/>
      <c r="SC588" s="226"/>
      <c r="SD588" s="226"/>
      <c r="SE588" s="226"/>
      <c r="SF588" s="226"/>
      <c r="SG588" s="226"/>
      <c r="SH588" s="226"/>
      <c r="SI588" s="226"/>
      <c r="SJ588" s="226"/>
      <c r="SK588" s="226"/>
      <c r="SL588" s="226"/>
      <c r="SM588" s="226"/>
      <c r="SN588" s="226"/>
      <c r="SO588" s="226"/>
      <c r="SP588" s="226"/>
      <c r="SQ588" s="226"/>
      <c r="SR588" s="226"/>
      <c r="SS588" s="226"/>
      <c r="ST588" s="226"/>
      <c r="SU588" s="226"/>
      <c r="SV588" s="226"/>
      <c r="SW588" s="226"/>
      <c r="SX588" s="226"/>
      <c r="SY588" s="226"/>
      <c r="SZ588" s="226"/>
      <c r="TA588" s="226"/>
      <c r="TB588" s="226"/>
      <c r="TC588" s="226"/>
      <c r="TD588" s="226"/>
      <c r="TE588" s="226"/>
      <c r="TF588" s="226"/>
      <c r="TG588" s="226"/>
      <c r="TH588" s="226"/>
      <c r="TI588" s="226"/>
      <c r="TJ588" s="226"/>
      <c r="TK588" s="226"/>
      <c r="TL588" s="226"/>
      <c r="TM588" s="226"/>
      <c r="TN588" s="226"/>
      <c r="TO588" s="226"/>
      <c r="TP588" s="226"/>
      <c r="TQ588" s="226"/>
      <c r="TR588" s="226"/>
      <c r="TS588" s="226"/>
      <c r="TT588" s="226"/>
      <c r="TU588" s="226"/>
      <c r="TV588" s="226"/>
      <c r="TW588" s="226"/>
      <c r="TX588" s="226"/>
      <c r="TY588" s="226"/>
      <c r="TZ588" s="226"/>
      <c r="UA588" s="226"/>
      <c r="UB588" s="226"/>
      <c r="UC588" s="226"/>
      <c r="UD588" s="226"/>
      <c r="UE588" s="226"/>
      <c r="UF588" s="226"/>
      <c r="UG588" s="226"/>
      <c r="UH588" s="226"/>
      <c r="UI588" s="226"/>
      <c r="UJ588" s="226"/>
      <c r="UK588" s="226"/>
      <c r="UL588" s="226"/>
      <c r="UM588" s="226"/>
      <c r="UN588" s="226"/>
      <c r="UO588" s="226"/>
      <c r="UP588" s="226"/>
      <c r="UQ588" s="226"/>
      <c r="UR588" s="226"/>
      <c r="US588" s="226"/>
      <c r="UT588" s="226"/>
      <c r="UU588" s="226"/>
      <c r="UV588" s="226"/>
      <c r="UW588" s="226"/>
      <c r="UX588" s="226"/>
      <c r="UY588" s="226"/>
      <c r="UZ588" s="226"/>
      <c r="VA588" s="226"/>
      <c r="VB588" s="226"/>
      <c r="VC588" s="226"/>
      <c r="VD588" s="226"/>
      <c r="VE588" s="226"/>
      <c r="VF588" s="226"/>
      <c r="VG588" s="226"/>
      <c r="VH588" s="226"/>
      <c r="VI588" s="226"/>
      <c r="VJ588" s="226"/>
      <c r="VK588" s="226"/>
      <c r="VL588" s="226"/>
      <c r="VM588" s="226"/>
      <c r="VN588" s="226"/>
      <c r="VO588" s="226"/>
      <c r="VP588" s="226"/>
      <c r="VQ588" s="226"/>
      <c r="VR588" s="226"/>
      <c r="VS588" s="226"/>
      <c r="VT588" s="226"/>
      <c r="VU588" s="226"/>
      <c r="VV588" s="226"/>
      <c r="VW588" s="226"/>
      <c r="VX588" s="226"/>
      <c r="VY588" s="226"/>
      <c r="VZ588" s="226"/>
      <c r="WA588" s="226"/>
      <c r="WB588" s="226"/>
      <c r="WC588" s="226"/>
      <c r="WD588" s="226"/>
      <c r="WE588" s="226"/>
      <c r="WF588" s="226"/>
      <c r="WG588" s="226"/>
      <c r="WH588" s="226"/>
      <c r="WI588" s="226"/>
      <c r="WJ588" s="226"/>
      <c r="WK588" s="226"/>
      <c r="WL588" s="226"/>
      <c r="WM588" s="226"/>
      <c r="WN588" s="226"/>
      <c r="WO588" s="226"/>
      <c r="WP588" s="226"/>
      <c r="WQ588" s="226"/>
      <c r="WR588" s="226"/>
      <c r="WS588" s="226"/>
      <c r="WT588" s="226"/>
      <c r="WU588" s="226"/>
      <c r="WV588" s="226"/>
      <c r="WW588" s="226"/>
      <c r="WX588" s="226"/>
      <c r="WY588" s="226"/>
      <c r="WZ588" s="226"/>
      <c r="XA588" s="226"/>
      <c r="XB588" s="226"/>
      <c r="XC588" s="226"/>
      <c r="XD588" s="226"/>
      <c r="XE588" s="226"/>
      <c r="XF588" s="226"/>
      <c r="XG588" s="226"/>
      <c r="XH588" s="226"/>
      <c r="XI588" s="226"/>
      <c r="XJ588" s="226"/>
      <c r="XK588" s="226"/>
      <c r="XL588" s="226"/>
      <c r="XM588" s="226"/>
      <c r="XN588" s="226"/>
      <c r="XO588" s="226"/>
      <c r="XP588" s="226"/>
      <c r="XQ588" s="226"/>
      <c r="XR588" s="226"/>
      <c r="XS588" s="226"/>
      <c r="XT588" s="226"/>
      <c r="XU588" s="226"/>
      <c r="XV588" s="226"/>
      <c r="XW588" s="226"/>
      <c r="XX588" s="226"/>
      <c r="XY588" s="226"/>
      <c r="XZ588" s="226"/>
      <c r="YA588" s="226"/>
      <c r="YB588" s="226"/>
      <c r="YC588" s="226"/>
      <c r="YD588" s="226"/>
      <c r="YE588" s="226"/>
      <c r="YF588" s="226"/>
      <c r="YG588" s="226"/>
      <c r="YH588" s="226"/>
      <c r="YI588" s="226"/>
      <c r="YJ588" s="226"/>
      <c r="YK588" s="226"/>
      <c r="YL588" s="226"/>
      <c r="YM588" s="226"/>
      <c r="YN588" s="226"/>
      <c r="YO588" s="226"/>
      <c r="YP588" s="226"/>
      <c r="YQ588" s="226"/>
      <c r="YR588" s="226"/>
      <c r="YS588" s="226"/>
      <c r="YT588" s="226"/>
      <c r="YU588" s="226"/>
      <c r="YV588" s="226"/>
      <c r="YW588" s="226"/>
      <c r="YX588" s="226"/>
      <c r="YY588" s="226"/>
      <c r="YZ588" s="226"/>
      <c r="ZA588" s="226"/>
      <c r="ZB588" s="226"/>
      <c r="ZC588" s="226"/>
      <c r="ZD588" s="226"/>
      <c r="ZE588" s="226"/>
      <c r="ZF588" s="226"/>
      <c r="ZG588" s="226"/>
      <c r="ZH588" s="226"/>
      <c r="ZI588" s="226"/>
      <c r="ZJ588" s="226"/>
      <c r="ZK588" s="226"/>
      <c r="ZL588" s="226"/>
      <c r="ZM588" s="226"/>
      <c r="ZN588" s="226"/>
      <c r="ZO588" s="226"/>
      <c r="ZP588" s="226"/>
      <c r="ZQ588" s="226"/>
      <c r="ZR588" s="226"/>
      <c r="ZS588" s="226"/>
      <c r="ZT588" s="226"/>
      <c r="ZU588" s="226"/>
      <c r="ZV588" s="226"/>
      <c r="ZW588" s="226"/>
      <c r="ZX588" s="226"/>
      <c r="ZY588" s="226"/>
      <c r="ZZ588" s="226"/>
      <c r="AAA588" s="226"/>
      <c r="AAB588" s="226"/>
      <c r="AAC588" s="226"/>
      <c r="AAD588" s="226"/>
      <c r="AAE588" s="226"/>
      <c r="AAF588" s="226"/>
      <c r="AAG588" s="226"/>
      <c r="AAH588" s="226"/>
      <c r="AAI588" s="226"/>
      <c r="AAJ588" s="226"/>
      <c r="AAK588" s="226"/>
      <c r="AAL588" s="226"/>
      <c r="AAM588" s="226"/>
      <c r="AAN588" s="226"/>
      <c r="AAO588" s="226"/>
      <c r="AAP588" s="226"/>
      <c r="AAQ588" s="226"/>
      <c r="AAR588" s="226"/>
      <c r="AAS588" s="226"/>
      <c r="AAT588" s="226"/>
      <c r="AAU588" s="226"/>
      <c r="AAV588" s="226"/>
      <c r="AAW588" s="226"/>
      <c r="AAX588" s="226"/>
      <c r="AAY588" s="226"/>
      <c r="AAZ588" s="226"/>
      <c r="ABA588" s="226"/>
      <c r="ABB588" s="226"/>
      <c r="ABC588" s="226"/>
      <c r="ABD588" s="226"/>
      <c r="ABE588" s="226"/>
      <c r="ABF588" s="226"/>
      <c r="ABG588" s="226"/>
      <c r="ABH588" s="226"/>
      <c r="ABI588" s="226"/>
      <c r="ABJ588" s="226"/>
      <c r="ABK588" s="226"/>
      <c r="ABL588" s="226"/>
      <c r="ABM588" s="226"/>
      <c r="ABN588" s="226"/>
      <c r="ABO588" s="226"/>
      <c r="ABP588" s="226"/>
      <c r="ABQ588" s="226"/>
      <c r="ABR588" s="226"/>
      <c r="ABS588" s="226"/>
      <c r="ABT588" s="226"/>
      <c r="ABU588" s="226"/>
      <c r="ABV588" s="226"/>
      <c r="ABW588" s="226"/>
      <c r="ABX588" s="226"/>
      <c r="ABY588" s="226"/>
      <c r="ABZ588" s="226"/>
      <c r="ACA588" s="226"/>
      <c r="ACB588" s="226"/>
      <c r="ACC588" s="226"/>
      <c r="ACD588" s="226"/>
      <c r="ACE588" s="226"/>
      <c r="ACF588" s="226"/>
      <c r="ACG588" s="226"/>
      <c r="ACH588" s="226"/>
      <c r="ACI588" s="226"/>
      <c r="ACJ588" s="226"/>
      <c r="ACK588" s="226"/>
      <c r="ACL588" s="226"/>
      <c r="ACM588" s="226"/>
      <c r="ACN588" s="226"/>
      <c r="ACO588" s="226"/>
      <c r="ACP588" s="226"/>
      <c r="ACQ588" s="226"/>
      <c r="ACR588" s="226"/>
      <c r="ACS588" s="226"/>
      <c r="ACT588" s="226"/>
      <c r="ACU588" s="226"/>
      <c r="ACV588" s="226"/>
      <c r="ACW588" s="226"/>
      <c r="ACX588" s="226"/>
      <c r="ACY588" s="226"/>
      <c r="ACZ588" s="226"/>
      <c r="ADA588" s="226"/>
      <c r="ADB588" s="226"/>
      <c r="ADC588" s="226"/>
      <c r="ADD588" s="226"/>
      <c r="ADE588" s="226"/>
      <c r="ADF588" s="226"/>
      <c r="ADG588" s="226"/>
      <c r="ADH588" s="226"/>
      <c r="ADI588" s="226"/>
      <c r="ADJ588" s="226"/>
      <c r="ADK588" s="226"/>
      <c r="ADL588" s="226"/>
      <c r="ADM588" s="226"/>
      <c r="ADN588" s="226"/>
      <c r="ADO588" s="226"/>
      <c r="ADP588" s="226"/>
      <c r="ADQ588" s="226"/>
      <c r="ADR588" s="226"/>
      <c r="ADS588" s="226"/>
      <c r="ADT588" s="226"/>
      <c r="ADU588" s="226"/>
      <c r="ADV588" s="226"/>
      <c r="ADW588" s="226"/>
      <c r="ADX588" s="226"/>
      <c r="ADY588" s="226"/>
      <c r="ADZ588" s="226"/>
      <c r="AEA588" s="226"/>
      <c r="AEB588" s="226"/>
      <c r="AEC588" s="226"/>
      <c r="AED588" s="226"/>
      <c r="AEE588" s="226"/>
      <c r="AEF588" s="226"/>
      <c r="AEG588" s="226"/>
      <c r="AEH588" s="226"/>
      <c r="AEI588" s="226"/>
      <c r="AEJ588" s="226"/>
      <c r="AEK588" s="226"/>
      <c r="AEL588" s="226"/>
      <c r="AEM588" s="226"/>
      <c r="AEN588" s="226"/>
      <c r="AEO588" s="226"/>
      <c r="AEP588" s="226"/>
      <c r="AEQ588" s="226"/>
      <c r="AER588" s="226"/>
      <c r="AES588" s="226"/>
      <c r="AET588" s="226"/>
      <c r="AEU588" s="226"/>
      <c r="AEV588" s="226"/>
      <c r="AEW588" s="226"/>
      <c r="AEX588" s="226"/>
      <c r="AEY588" s="226"/>
      <c r="AEZ588" s="226"/>
      <c r="AFA588" s="226"/>
      <c r="AFB588" s="226"/>
      <c r="AFC588" s="226"/>
      <c r="AFD588" s="226"/>
      <c r="AFE588" s="226"/>
      <c r="AFF588" s="226"/>
      <c r="AFG588" s="226"/>
      <c r="AFH588" s="226"/>
      <c r="AFI588" s="226"/>
      <c r="AFJ588" s="226"/>
      <c r="AFK588" s="226"/>
      <c r="AFL588" s="226"/>
      <c r="AFM588" s="226"/>
      <c r="AFN588" s="226"/>
      <c r="AFO588" s="226"/>
      <c r="AFP588" s="226"/>
      <c r="AFQ588" s="226"/>
      <c r="AFR588" s="226"/>
      <c r="AFS588" s="226"/>
      <c r="AFT588" s="226"/>
      <c r="AFU588" s="226"/>
      <c r="AFV588" s="226"/>
      <c r="AFW588" s="226"/>
      <c r="AFX588" s="226"/>
      <c r="AFY588" s="226"/>
      <c r="AFZ588" s="226"/>
      <c r="AGA588" s="226"/>
      <c r="AGB588" s="226"/>
      <c r="AGC588" s="226"/>
      <c r="AGD588" s="226"/>
      <c r="AGE588" s="226"/>
      <c r="AGF588" s="226"/>
      <c r="AGG588" s="226"/>
      <c r="AGH588" s="226"/>
      <c r="AGI588" s="226"/>
      <c r="AGJ588" s="226"/>
      <c r="AGK588" s="226"/>
      <c r="AGL588" s="226"/>
      <c r="AGM588" s="226"/>
      <c r="AGN588" s="226"/>
      <c r="AGO588" s="226"/>
      <c r="AGP588" s="226"/>
      <c r="AGQ588" s="226"/>
      <c r="AGR588" s="226"/>
      <c r="AGS588" s="226"/>
      <c r="AGT588" s="226"/>
      <c r="AGU588" s="226"/>
      <c r="AGV588" s="226"/>
      <c r="AGW588" s="226"/>
      <c r="AGX588" s="226"/>
      <c r="AGY588" s="226"/>
      <c r="AGZ588" s="226"/>
      <c r="AHA588" s="226"/>
      <c r="AHB588" s="226"/>
      <c r="AHC588" s="226"/>
      <c r="AHD588" s="226"/>
      <c r="AHE588" s="226"/>
      <c r="AHF588" s="226"/>
      <c r="AHG588" s="226"/>
      <c r="AHH588" s="226"/>
      <c r="AHI588" s="226"/>
      <c r="AHJ588" s="226"/>
      <c r="AHK588" s="226"/>
      <c r="AHL588" s="226"/>
      <c r="AHM588" s="226"/>
      <c r="AHN588" s="226"/>
      <c r="AHO588" s="226"/>
      <c r="AHP588" s="226"/>
      <c r="AHQ588" s="226"/>
      <c r="AHR588" s="226"/>
      <c r="AHS588" s="226"/>
      <c r="AHT588" s="226"/>
      <c r="AHU588" s="226"/>
      <c r="AHV588" s="226"/>
      <c r="AHW588" s="226"/>
      <c r="AHX588" s="226"/>
      <c r="AHY588" s="226"/>
      <c r="AHZ588" s="226"/>
      <c r="AIA588" s="226"/>
      <c r="AIB588" s="226"/>
      <c r="AIC588" s="226"/>
      <c r="AID588" s="226"/>
      <c r="AIE588" s="226"/>
      <c r="AIF588" s="226"/>
      <c r="AIG588" s="226"/>
      <c r="AIH588" s="226"/>
      <c r="AII588" s="226"/>
      <c r="AIJ588" s="226"/>
      <c r="AIK588" s="226"/>
      <c r="AIL588" s="226"/>
      <c r="AIM588" s="226"/>
      <c r="AIN588" s="226"/>
      <c r="AIO588" s="226"/>
      <c r="AIP588" s="226"/>
      <c r="AIQ588" s="226"/>
      <c r="AIR588" s="226"/>
      <c r="AIS588" s="226"/>
      <c r="AIT588" s="226"/>
      <c r="AIU588" s="226"/>
      <c r="AIV588" s="226"/>
      <c r="AIW588" s="226"/>
      <c r="AIX588" s="226"/>
      <c r="AIY588" s="226"/>
      <c r="AIZ588" s="226"/>
      <c r="AJA588" s="226"/>
      <c r="AJB588" s="226"/>
      <c r="AJC588" s="226"/>
      <c r="AJD588" s="226"/>
      <c r="AJE588" s="226"/>
      <c r="AJF588" s="226"/>
      <c r="AJG588" s="226"/>
      <c r="AJH588" s="226"/>
      <c r="AJI588" s="226"/>
      <c r="AJJ588" s="226"/>
      <c r="AJK588" s="226"/>
      <c r="AJL588" s="226"/>
      <c r="AJM588" s="226"/>
      <c r="AJN588" s="226"/>
      <c r="AJO588" s="226"/>
      <c r="AJP588" s="226"/>
      <c r="AJQ588" s="226"/>
      <c r="AJR588" s="226"/>
      <c r="AJS588" s="226"/>
      <c r="AJT588" s="226"/>
      <c r="AJU588" s="226"/>
      <c r="AJV588" s="226"/>
      <c r="AJW588" s="226"/>
      <c r="AJX588" s="226"/>
      <c r="AJY588" s="226"/>
      <c r="AJZ588" s="226"/>
      <c r="AKA588" s="226"/>
      <c r="AKB588" s="226"/>
      <c r="AKC588" s="226"/>
      <c r="AKD588" s="226"/>
      <c r="AKE588" s="226"/>
      <c r="AKF588" s="226"/>
      <c r="AKG588" s="226"/>
      <c r="AKH588" s="226"/>
      <c r="AKI588" s="226"/>
      <c r="AKJ588" s="226"/>
      <c r="AKK588" s="226"/>
      <c r="AKL588" s="226"/>
      <c r="AKM588" s="226"/>
      <c r="AKN588" s="226"/>
      <c r="AKO588" s="226"/>
      <c r="AKP588" s="226"/>
      <c r="AKQ588" s="226"/>
      <c r="AKR588" s="226"/>
      <c r="AKS588" s="226"/>
      <c r="AKT588" s="226"/>
      <c r="AKU588" s="226"/>
      <c r="AKV588" s="226"/>
      <c r="AKW588" s="226"/>
      <c r="AKX588" s="226"/>
      <c r="AKY588" s="226"/>
      <c r="AKZ588" s="226"/>
      <c r="ALA588" s="226"/>
      <c r="ALB588" s="226"/>
      <c r="ALC588" s="226"/>
      <c r="ALD588" s="226"/>
      <c r="ALE588" s="226"/>
      <c r="ALF588" s="226"/>
      <c r="ALG588" s="226"/>
      <c r="ALH588" s="226"/>
      <c r="ALI588" s="226"/>
      <c r="ALJ588" s="226"/>
      <c r="ALK588" s="226"/>
      <c r="ALL588" s="226"/>
      <c r="ALM588" s="226"/>
      <c r="ALN588" s="226"/>
      <c r="ALO588" s="226"/>
      <c r="ALP588" s="226"/>
      <c r="ALQ588" s="226"/>
      <c r="ALR588" s="226"/>
      <c r="ALS588" s="226"/>
      <c r="ALT588" s="226"/>
      <c r="ALU588" s="226"/>
      <c r="ALV588" s="226"/>
      <c r="ALW588" s="226"/>
      <c r="ALX588" s="226"/>
      <c r="ALY588" s="226"/>
      <c r="ALZ588" s="226"/>
      <c r="AMA588" s="226"/>
      <c r="AMB588" s="226"/>
      <c r="AMC588" s="226"/>
      <c r="AMD588" s="226"/>
      <c r="AME588" s="226"/>
      <c r="AMF588" s="226"/>
      <c r="AMG588" s="226"/>
      <c r="AMH588" s="226"/>
      <c r="AMI588" s="226"/>
      <c r="AMJ588" s="226"/>
      <c r="AMK588" s="226"/>
      <c r="AML588" s="226"/>
      <c r="AMM588" s="226"/>
      <c r="AMN588" s="226"/>
      <c r="AMO588" s="226"/>
      <c r="AMP588" s="226"/>
      <c r="AMQ588" s="226"/>
      <c r="AMR588" s="226"/>
      <c r="AMS588" s="226"/>
      <c r="AMT588" s="226"/>
      <c r="AMU588" s="226"/>
      <c r="AMV588" s="226"/>
      <c r="AMW588" s="226"/>
      <c r="AMX588" s="226"/>
    </row>
    <row r="589" spans="1:1038" s="398" customFormat="1" ht="18" customHeight="1">
      <c r="A589" s="610"/>
      <c r="B589" s="226"/>
      <c r="C589" s="226"/>
      <c r="D589" s="226"/>
      <c r="E589" s="226">
        <v>78</v>
      </c>
      <c r="F589" s="226">
        <v>4</v>
      </c>
      <c r="G589" s="558" t="str">
        <f t="shared" si="262"/>
        <v>78-4</v>
      </c>
      <c r="H589" s="226">
        <v>44</v>
      </c>
      <c r="I589" s="546">
        <v>46</v>
      </c>
      <c r="J589" s="544"/>
      <c r="K589" s="613" t="b">
        <f>IF(I591=1,IF(((VLOOKUP($G589,[1]Depth_Lookup!#REF!,9,FALSE))-(H590/100))=0,"Good",IF(((VLOOKUP($G589,[1]Depth_Lookup!$A$3:$J$550,9,FALSE))-(H590/100))&gt;0,"Too Short","Too Long")))</f>
        <v>0</v>
      </c>
      <c r="L589" s="171">
        <f>(VLOOKUP($G589,Depth_Lookup!$A$3:$J$410,10,FALSE))+(H589/100)</f>
        <v>197.39</v>
      </c>
      <c r="M589" s="171">
        <f>(VLOOKUP($G589,Depth_Lookup!$A$3:$J$410,10,FALSE))+(I589/100)</f>
        <v>197.41</v>
      </c>
      <c r="N589" s="232"/>
      <c r="O589" s="226"/>
      <c r="P589" s="226"/>
      <c r="Q589" s="226"/>
      <c r="R589" s="391" t="s">
        <v>1805</v>
      </c>
      <c r="S589" s="226"/>
      <c r="T589" s="226"/>
      <c r="U589" s="226"/>
      <c r="V589" s="226"/>
      <c r="W589" s="226"/>
      <c r="X589" s="391"/>
      <c r="Y589" s="226"/>
      <c r="Z589" s="226"/>
      <c r="AA589" s="226"/>
      <c r="AB589" s="226"/>
      <c r="AC589" s="226"/>
      <c r="AD589" s="226"/>
      <c r="AE589" s="393"/>
      <c r="AF589" s="558"/>
      <c r="AG589" s="394"/>
      <c r="AH589" s="226"/>
      <c r="AI589" s="257"/>
      <c r="AJ589" s="226"/>
      <c r="AK589" s="226"/>
      <c r="AL589" s="226"/>
      <c r="AM589" s="226"/>
      <c r="AN589" s="226"/>
      <c r="AO589" s="257"/>
      <c r="AP589" s="226"/>
      <c r="AQ589" s="226"/>
      <c r="AR589" s="226"/>
      <c r="AS589" s="226"/>
      <c r="AT589" s="226"/>
      <c r="AU589" s="257"/>
      <c r="AV589" s="226"/>
      <c r="AW589" s="226"/>
      <c r="AX589" s="226"/>
      <c r="AY589" s="226"/>
      <c r="AZ589" s="226"/>
      <c r="BA589" s="257"/>
      <c r="BB589" s="226"/>
      <c r="BC589" s="226"/>
      <c r="BD589" s="226"/>
      <c r="BE589" s="226"/>
      <c r="BF589" s="226"/>
      <c r="BG589" s="257"/>
      <c r="BH589" s="226"/>
      <c r="BI589" s="226"/>
      <c r="BJ589" s="226"/>
      <c r="BK589" s="226"/>
      <c r="BL589" s="226"/>
      <c r="BM589" s="257"/>
      <c r="BN589" s="226"/>
      <c r="BO589" s="226"/>
      <c r="BP589" s="226"/>
      <c r="BQ589" s="226"/>
      <c r="BR589" s="226"/>
      <c r="BS589" s="226"/>
      <c r="BT589" s="226"/>
      <c r="BU589" s="226"/>
      <c r="BV589" s="226"/>
      <c r="BW589" s="226"/>
      <c r="BX589" s="226"/>
      <c r="BY589" s="257"/>
      <c r="BZ589" s="226"/>
      <c r="CA589" s="226"/>
      <c r="CB589" s="226"/>
      <c r="CC589" s="226"/>
      <c r="CD589" s="226"/>
      <c r="CE589" s="226"/>
      <c r="CF589" s="399"/>
      <c r="CG589" s="259"/>
      <c r="CH589" s="559"/>
      <c r="CI589" s="559"/>
      <c r="CJ589" s="559"/>
      <c r="CK589" s="560"/>
      <c r="CL589" s="560"/>
      <c r="CM589" s="560"/>
      <c r="CN589" s="560"/>
      <c r="CO589" s="560"/>
      <c r="CP589" s="560"/>
      <c r="CQ589" s="560"/>
      <c r="CR589" s="560"/>
      <c r="CS589" s="560"/>
      <c r="CT589" s="560"/>
      <c r="CU589" s="560"/>
      <c r="CV589" s="560"/>
      <c r="CW589" s="560"/>
      <c r="CX589" s="560"/>
      <c r="CY589" s="560"/>
      <c r="CZ589" s="560"/>
      <c r="DA589" s="560"/>
      <c r="DB589" s="560"/>
      <c r="DC589" s="566"/>
      <c r="DD589" s="560"/>
      <c r="DE589" s="560"/>
      <c r="DF589" s="560"/>
      <c r="DG589" s="560"/>
      <c r="DH589" s="560"/>
      <c r="DI589" s="560"/>
      <c r="DJ589" s="560"/>
      <c r="DK589" s="396"/>
      <c r="DL589" s="259"/>
      <c r="DM589" s="560"/>
      <c r="DN589" s="560"/>
      <c r="DO589" s="563"/>
      <c r="DP589" s="564"/>
      <c r="DQ589" s="565"/>
      <c r="DR589" s="563"/>
      <c r="DS589" s="565"/>
      <c r="DT589" s="543"/>
      <c r="DU589" s="566"/>
      <c r="DV589" s="566"/>
      <c r="DW589" s="400"/>
      <c r="DX589" s="567"/>
      <c r="DY589" s="567"/>
      <c r="DZ589" s="155"/>
      <c r="EA589" s="155"/>
      <c r="EB589" s="256"/>
      <c r="EC589" s="104"/>
      <c r="ED589" s="229" t="s">
        <v>2517</v>
      </c>
      <c r="EE589" s="401"/>
      <c r="EF589" s="402"/>
      <c r="EG589" s="401"/>
      <c r="EH589" s="403"/>
      <c r="EI589" s="404"/>
      <c r="EJ589" s="405"/>
      <c r="EK589" s="406"/>
      <c r="EL589" s="401"/>
      <c r="EM589" s="403"/>
      <c r="EN589" s="403" t="s">
        <v>2046</v>
      </c>
      <c r="EO589" s="407">
        <v>1</v>
      </c>
      <c r="EP589" s="407" t="s">
        <v>2202</v>
      </c>
      <c r="EQ589" s="407"/>
      <c r="ER589" s="407"/>
      <c r="ES589" s="407"/>
      <c r="ET589" s="407"/>
      <c r="EU589" s="407"/>
      <c r="EV589" s="408">
        <v>25</v>
      </c>
      <c r="EW589" s="408">
        <v>90</v>
      </c>
      <c r="EX589" s="408">
        <v>40</v>
      </c>
      <c r="EY589" s="408">
        <v>180</v>
      </c>
      <c r="EZ589" s="192">
        <f t="shared" si="239"/>
        <v>-29.061970932045057</v>
      </c>
      <c r="FA589" s="192">
        <f t="shared" si="240"/>
        <v>330.93802906795497</v>
      </c>
      <c r="FB589" s="192">
        <f t="shared" si="241"/>
        <v>46.170210546330402</v>
      </c>
      <c r="FC589" s="192">
        <f t="shared" si="242"/>
        <v>60.938029067954943</v>
      </c>
      <c r="FD589" s="192">
        <f t="shared" si="243"/>
        <v>43.829789453669598</v>
      </c>
      <c r="FE589" s="193">
        <f t="shared" si="244"/>
        <v>150.93802906795497</v>
      </c>
      <c r="FF589" s="194">
        <f t="shared" si="245"/>
        <v>43.829789453669598</v>
      </c>
      <c r="FG589" s="401"/>
      <c r="FH589" s="403"/>
      <c r="FI589" s="778">
        <f t="shared" si="250"/>
        <v>1</v>
      </c>
      <c r="FJ589" s="779">
        <f t="shared" si="251"/>
        <v>43.829789453669598</v>
      </c>
      <c r="FK589" s="779">
        <f t="shared" si="252"/>
        <v>46.170210546330402</v>
      </c>
      <c r="FL589" s="780">
        <f t="shared" si="253"/>
        <v>0.80582219037247549</v>
      </c>
      <c r="FM589" s="169">
        <f t="shared" si="254"/>
        <v>0.72140026867971763</v>
      </c>
      <c r="FN589" s="783">
        <f t="shared" si="255"/>
        <v>0.72140026867971763</v>
      </c>
      <c r="FO589" s="226"/>
      <c r="FP589" s="226"/>
      <c r="FQ589" s="226"/>
      <c r="FR589" s="226"/>
      <c r="FS589" s="226"/>
      <c r="FT589" s="226"/>
      <c r="FU589" s="226"/>
      <c r="FV589" s="226"/>
      <c r="FW589" s="226"/>
      <c r="FX589" s="226"/>
      <c r="FY589" s="226"/>
      <c r="FZ589" s="226"/>
      <c r="GA589" s="226"/>
      <c r="GB589" s="226"/>
      <c r="GC589" s="226"/>
      <c r="GD589" s="226"/>
      <c r="GE589" s="226"/>
      <c r="GF589" s="226"/>
      <c r="GG589" s="226"/>
      <c r="GH589" s="226"/>
      <c r="GI589" s="226"/>
      <c r="GJ589" s="226"/>
      <c r="GK589" s="226"/>
      <c r="GL589" s="226"/>
      <c r="GM589" s="226"/>
      <c r="GN589" s="226"/>
      <c r="GO589" s="226"/>
      <c r="GP589" s="226"/>
      <c r="GQ589" s="226"/>
      <c r="GR589" s="226"/>
      <c r="GS589" s="226"/>
      <c r="GT589" s="226"/>
      <c r="GU589" s="226"/>
      <c r="GV589" s="226"/>
      <c r="GW589" s="226"/>
      <c r="GX589" s="226"/>
      <c r="GY589" s="226"/>
      <c r="GZ589" s="226"/>
      <c r="HA589" s="226"/>
      <c r="HB589" s="226"/>
      <c r="HC589" s="226"/>
      <c r="HD589" s="226"/>
      <c r="HE589" s="226"/>
      <c r="HF589" s="226"/>
      <c r="HG589" s="226"/>
      <c r="HH589" s="226"/>
      <c r="HI589" s="226"/>
      <c r="HJ589" s="226"/>
      <c r="HK589" s="226"/>
      <c r="HL589" s="226"/>
      <c r="HM589" s="226"/>
      <c r="HN589" s="226"/>
      <c r="HO589" s="226"/>
      <c r="HP589" s="226"/>
      <c r="HQ589" s="226"/>
      <c r="HR589" s="226"/>
      <c r="HS589" s="226"/>
      <c r="HT589" s="226"/>
      <c r="HU589" s="226"/>
      <c r="HV589" s="226"/>
      <c r="HW589" s="226"/>
      <c r="HX589" s="226"/>
      <c r="HY589" s="226"/>
      <c r="HZ589" s="226"/>
      <c r="IA589" s="226"/>
      <c r="IB589" s="226"/>
      <c r="IC589" s="226"/>
      <c r="ID589" s="226"/>
      <c r="IE589" s="226"/>
      <c r="IF589" s="226"/>
      <c r="IG589" s="226"/>
      <c r="IH589" s="226"/>
      <c r="II589" s="226"/>
      <c r="IJ589" s="226"/>
      <c r="IK589" s="226"/>
      <c r="IL589" s="226"/>
      <c r="IM589" s="226"/>
      <c r="IN589" s="226"/>
      <c r="IO589" s="226"/>
      <c r="IP589" s="226"/>
      <c r="IQ589" s="226"/>
      <c r="IR589" s="226"/>
      <c r="IS589" s="226"/>
      <c r="IT589" s="226"/>
      <c r="IU589" s="226"/>
      <c r="IV589" s="226"/>
      <c r="IW589" s="226"/>
      <c r="IX589" s="226"/>
      <c r="IY589" s="226"/>
      <c r="IZ589" s="226"/>
      <c r="JA589" s="226"/>
      <c r="JB589" s="226"/>
      <c r="JC589" s="226"/>
      <c r="JD589" s="226"/>
      <c r="JE589" s="226"/>
      <c r="JF589" s="226"/>
      <c r="JG589" s="226"/>
      <c r="JH589" s="226"/>
      <c r="JI589" s="226"/>
      <c r="JJ589" s="226"/>
      <c r="JK589" s="226"/>
      <c r="JL589" s="226"/>
      <c r="JM589" s="226"/>
      <c r="JN589" s="226"/>
      <c r="JO589" s="226"/>
      <c r="JP589" s="226"/>
      <c r="JQ589" s="226"/>
      <c r="JR589" s="226"/>
      <c r="JS589" s="226"/>
      <c r="JT589" s="226"/>
      <c r="JU589" s="226"/>
      <c r="JV589" s="226"/>
      <c r="JW589" s="226"/>
      <c r="JX589" s="226"/>
      <c r="JY589" s="226"/>
      <c r="JZ589" s="226"/>
      <c r="KA589" s="226"/>
      <c r="KB589" s="226"/>
      <c r="KC589" s="226"/>
      <c r="KD589" s="226"/>
      <c r="KE589" s="226"/>
      <c r="KF589" s="226"/>
      <c r="KG589" s="226"/>
      <c r="KH589" s="226"/>
      <c r="KI589" s="226"/>
      <c r="KJ589" s="226"/>
      <c r="KK589" s="226"/>
      <c r="KL589" s="226"/>
      <c r="KM589" s="226"/>
      <c r="KN589" s="226"/>
      <c r="KO589" s="226"/>
      <c r="KP589" s="226"/>
      <c r="KQ589" s="226"/>
      <c r="KR589" s="226"/>
      <c r="KS589" s="226"/>
      <c r="KT589" s="226"/>
      <c r="KU589" s="226"/>
      <c r="KV589" s="226"/>
      <c r="KW589" s="226"/>
      <c r="KX589" s="226"/>
      <c r="KY589" s="226"/>
      <c r="KZ589" s="226"/>
      <c r="LA589" s="226"/>
      <c r="LB589" s="226"/>
      <c r="LC589" s="226"/>
      <c r="LD589" s="226"/>
      <c r="LE589" s="226"/>
      <c r="LF589" s="226"/>
      <c r="LG589" s="226"/>
      <c r="LH589" s="226"/>
      <c r="LI589" s="226"/>
      <c r="LJ589" s="226"/>
      <c r="LK589" s="226"/>
      <c r="LL589" s="226"/>
      <c r="LM589" s="226"/>
      <c r="LN589" s="226"/>
      <c r="LO589" s="226"/>
      <c r="LP589" s="226"/>
      <c r="LQ589" s="226"/>
      <c r="LR589" s="226"/>
      <c r="LS589" s="226"/>
      <c r="LT589" s="226"/>
      <c r="LU589" s="226"/>
      <c r="LV589" s="226"/>
      <c r="LW589" s="226"/>
      <c r="LX589" s="226"/>
      <c r="LY589" s="226"/>
      <c r="LZ589" s="226"/>
      <c r="MA589" s="226"/>
      <c r="MB589" s="226"/>
      <c r="MC589" s="226"/>
      <c r="MD589" s="226"/>
      <c r="ME589" s="226"/>
      <c r="MF589" s="226"/>
      <c r="MG589" s="226"/>
      <c r="MH589" s="226"/>
      <c r="MI589" s="226"/>
      <c r="MJ589" s="226"/>
      <c r="MK589" s="226"/>
      <c r="ML589" s="226"/>
      <c r="MM589" s="226"/>
      <c r="MN589" s="226"/>
      <c r="MO589" s="226"/>
      <c r="MP589" s="226"/>
      <c r="MQ589" s="226"/>
      <c r="MR589" s="226"/>
      <c r="MS589" s="226"/>
      <c r="MT589" s="226"/>
      <c r="MU589" s="226"/>
      <c r="MV589" s="226"/>
      <c r="MW589" s="226"/>
      <c r="MX589" s="226"/>
      <c r="MY589" s="226"/>
      <c r="MZ589" s="226"/>
      <c r="NA589" s="226"/>
      <c r="NB589" s="226"/>
      <c r="NC589" s="226"/>
      <c r="ND589" s="226"/>
      <c r="NE589" s="226"/>
      <c r="NF589" s="226"/>
      <c r="NG589" s="226"/>
      <c r="NH589" s="226"/>
      <c r="NI589" s="226"/>
      <c r="NJ589" s="226"/>
      <c r="NK589" s="226"/>
      <c r="NL589" s="226"/>
      <c r="NM589" s="226"/>
      <c r="NN589" s="226"/>
      <c r="NO589" s="226"/>
      <c r="NP589" s="226"/>
      <c r="NQ589" s="226"/>
      <c r="NR589" s="226"/>
      <c r="NS589" s="226"/>
      <c r="NT589" s="226"/>
      <c r="NU589" s="226"/>
      <c r="NV589" s="226"/>
      <c r="NW589" s="226"/>
      <c r="NX589" s="226"/>
      <c r="NY589" s="226"/>
      <c r="NZ589" s="226"/>
      <c r="OA589" s="226"/>
      <c r="OB589" s="226"/>
      <c r="OC589" s="226"/>
      <c r="OD589" s="226"/>
      <c r="OE589" s="226"/>
      <c r="OF589" s="226"/>
      <c r="OG589" s="226"/>
      <c r="OH589" s="226"/>
      <c r="OI589" s="226"/>
      <c r="OJ589" s="226"/>
      <c r="OK589" s="226"/>
      <c r="OL589" s="226"/>
      <c r="OM589" s="226"/>
      <c r="ON589" s="226"/>
      <c r="OO589" s="226"/>
      <c r="OP589" s="226"/>
      <c r="OQ589" s="226"/>
      <c r="OR589" s="226"/>
      <c r="OS589" s="226"/>
      <c r="OT589" s="226"/>
      <c r="OU589" s="226"/>
      <c r="OV589" s="226"/>
      <c r="OW589" s="226"/>
      <c r="OX589" s="226"/>
      <c r="OY589" s="226"/>
      <c r="OZ589" s="226"/>
      <c r="PA589" s="226"/>
      <c r="PB589" s="226"/>
      <c r="PC589" s="226"/>
      <c r="PD589" s="226"/>
      <c r="PE589" s="226"/>
      <c r="PF589" s="226"/>
      <c r="PG589" s="226"/>
      <c r="PH589" s="226"/>
      <c r="PI589" s="226"/>
      <c r="PJ589" s="226"/>
      <c r="PK589" s="226"/>
      <c r="PL589" s="226"/>
      <c r="PM589" s="226"/>
      <c r="PN589" s="226"/>
      <c r="PO589" s="226"/>
      <c r="PP589" s="226"/>
      <c r="PQ589" s="226"/>
      <c r="PR589" s="226"/>
      <c r="PS589" s="226"/>
      <c r="PT589" s="226"/>
      <c r="PU589" s="226"/>
      <c r="PV589" s="226"/>
      <c r="PW589" s="226"/>
      <c r="PX589" s="226"/>
      <c r="PY589" s="226"/>
      <c r="PZ589" s="226"/>
      <c r="QA589" s="226"/>
      <c r="QB589" s="226"/>
      <c r="QC589" s="226"/>
      <c r="QD589" s="226"/>
      <c r="QE589" s="226"/>
      <c r="QF589" s="226"/>
      <c r="QG589" s="226"/>
      <c r="QH589" s="226"/>
      <c r="QI589" s="226"/>
      <c r="QJ589" s="226"/>
      <c r="QK589" s="226"/>
      <c r="QL589" s="226"/>
      <c r="QM589" s="226"/>
      <c r="QN589" s="226"/>
      <c r="QO589" s="226"/>
      <c r="QP589" s="226"/>
      <c r="QQ589" s="226"/>
      <c r="QR589" s="226"/>
      <c r="QS589" s="226"/>
      <c r="QT589" s="226"/>
      <c r="QU589" s="226"/>
      <c r="QV589" s="226"/>
      <c r="QW589" s="226"/>
      <c r="QX589" s="226"/>
      <c r="QY589" s="226"/>
      <c r="QZ589" s="226"/>
      <c r="RA589" s="226"/>
      <c r="RB589" s="226"/>
      <c r="RC589" s="226"/>
      <c r="RD589" s="226"/>
      <c r="RE589" s="226"/>
      <c r="RF589" s="226"/>
      <c r="RG589" s="226"/>
      <c r="RH589" s="226"/>
      <c r="RI589" s="226"/>
      <c r="RJ589" s="226"/>
      <c r="RK589" s="226"/>
      <c r="RL589" s="226"/>
      <c r="RM589" s="226"/>
      <c r="RN589" s="226"/>
      <c r="RO589" s="226"/>
      <c r="RP589" s="226"/>
      <c r="RQ589" s="226"/>
      <c r="RR589" s="226"/>
      <c r="RS589" s="226"/>
      <c r="RT589" s="226"/>
      <c r="RU589" s="226"/>
      <c r="RV589" s="226"/>
      <c r="RW589" s="226"/>
      <c r="RX589" s="226"/>
      <c r="RY589" s="226"/>
      <c r="RZ589" s="226"/>
      <c r="SA589" s="226"/>
      <c r="SB589" s="226"/>
      <c r="SC589" s="226"/>
      <c r="SD589" s="226"/>
      <c r="SE589" s="226"/>
      <c r="SF589" s="226"/>
      <c r="SG589" s="226"/>
      <c r="SH589" s="226"/>
      <c r="SI589" s="226"/>
      <c r="SJ589" s="226"/>
      <c r="SK589" s="226"/>
      <c r="SL589" s="226"/>
      <c r="SM589" s="226"/>
      <c r="SN589" s="226"/>
      <c r="SO589" s="226"/>
      <c r="SP589" s="226"/>
      <c r="SQ589" s="226"/>
      <c r="SR589" s="226"/>
      <c r="SS589" s="226"/>
      <c r="ST589" s="226"/>
      <c r="SU589" s="226"/>
      <c r="SV589" s="226"/>
      <c r="SW589" s="226"/>
      <c r="SX589" s="226"/>
      <c r="SY589" s="226"/>
      <c r="SZ589" s="226"/>
      <c r="TA589" s="226"/>
      <c r="TB589" s="226"/>
      <c r="TC589" s="226"/>
      <c r="TD589" s="226"/>
      <c r="TE589" s="226"/>
      <c r="TF589" s="226"/>
      <c r="TG589" s="226"/>
      <c r="TH589" s="226"/>
      <c r="TI589" s="226"/>
      <c r="TJ589" s="226"/>
      <c r="TK589" s="226"/>
      <c r="TL589" s="226"/>
      <c r="TM589" s="226"/>
      <c r="TN589" s="226"/>
      <c r="TO589" s="226"/>
      <c r="TP589" s="226"/>
      <c r="TQ589" s="226"/>
      <c r="TR589" s="226"/>
      <c r="TS589" s="226"/>
      <c r="TT589" s="226"/>
      <c r="TU589" s="226"/>
      <c r="TV589" s="226"/>
      <c r="TW589" s="226"/>
      <c r="TX589" s="226"/>
      <c r="TY589" s="226"/>
      <c r="TZ589" s="226"/>
      <c r="UA589" s="226"/>
      <c r="UB589" s="226"/>
      <c r="UC589" s="226"/>
      <c r="UD589" s="226"/>
      <c r="UE589" s="226"/>
      <c r="UF589" s="226"/>
      <c r="UG589" s="226"/>
      <c r="UH589" s="226"/>
      <c r="UI589" s="226"/>
      <c r="UJ589" s="226"/>
      <c r="UK589" s="226"/>
      <c r="UL589" s="226"/>
      <c r="UM589" s="226"/>
      <c r="UN589" s="226"/>
      <c r="UO589" s="226"/>
      <c r="UP589" s="226"/>
      <c r="UQ589" s="226"/>
      <c r="UR589" s="226"/>
      <c r="US589" s="226"/>
      <c r="UT589" s="226"/>
      <c r="UU589" s="226"/>
      <c r="UV589" s="226"/>
      <c r="UW589" s="226"/>
      <c r="UX589" s="226"/>
      <c r="UY589" s="226"/>
      <c r="UZ589" s="226"/>
      <c r="VA589" s="226"/>
      <c r="VB589" s="226"/>
      <c r="VC589" s="226"/>
      <c r="VD589" s="226"/>
      <c r="VE589" s="226"/>
      <c r="VF589" s="226"/>
      <c r="VG589" s="226"/>
      <c r="VH589" s="226"/>
      <c r="VI589" s="226"/>
      <c r="VJ589" s="226"/>
      <c r="VK589" s="226"/>
      <c r="VL589" s="226"/>
      <c r="VM589" s="226"/>
      <c r="VN589" s="226"/>
      <c r="VO589" s="226"/>
      <c r="VP589" s="226"/>
      <c r="VQ589" s="226"/>
      <c r="VR589" s="226"/>
      <c r="VS589" s="226"/>
      <c r="VT589" s="226"/>
      <c r="VU589" s="226"/>
      <c r="VV589" s="226"/>
      <c r="VW589" s="226"/>
      <c r="VX589" s="226"/>
      <c r="VY589" s="226"/>
      <c r="VZ589" s="226"/>
      <c r="WA589" s="226"/>
      <c r="WB589" s="226"/>
      <c r="WC589" s="226"/>
      <c r="WD589" s="226"/>
      <c r="WE589" s="226"/>
      <c r="WF589" s="226"/>
      <c r="WG589" s="226"/>
      <c r="WH589" s="226"/>
      <c r="WI589" s="226"/>
      <c r="WJ589" s="226"/>
      <c r="WK589" s="226"/>
      <c r="WL589" s="226"/>
      <c r="WM589" s="226"/>
      <c r="WN589" s="226"/>
      <c r="WO589" s="226"/>
      <c r="WP589" s="226"/>
      <c r="WQ589" s="226"/>
      <c r="WR589" s="226"/>
      <c r="WS589" s="226"/>
      <c r="WT589" s="226"/>
      <c r="WU589" s="226"/>
      <c r="WV589" s="226"/>
      <c r="WW589" s="226"/>
      <c r="WX589" s="226"/>
      <c r="WY589" s="226"/>
      <c r="WZ589" s="226"/>
      <c r="XA589" s="226"/>
      <c r="XB589" s="226"/>
      <c r="XC589" s="226"/>
      <c r="XD589" s="226"/>
      <c r="XE589" s="226"/>
      <c r="XF589" s="226"/>
      <c r="XG589" s="226"/>
      <c r="XH589" s="226"/>
      <c r="XI589" s="226"/>
      <c r="XJ589" s="226"/>
      <c r="XK589" s="226"/>
      <c r="XL589" s="226"/>
      <c r="XM589" s="226"/>
      <c r="XN589" s="226"/>
      <c r="XO589" s="226"/>
      <c r="XP589" s="226"/>
      <c r="XQ589" s="226"/>
      <c r="XR589" s="226"/>
      <c r="XS589" s="226"/>
      <c r="XT589" s="226"/>
      <c r="XU589" s="226"/>
      <c r="XV589" s="226"/>
      <c r="XW589" s="226"/>
      <c r="XX589" s="226"/>
      <c r="XY589" s="226"/>
      <c r="XZ589" s="226"/>
      <c r="YA589" s="226"/>
      <c r="YB589" s="226"/>
      <c r="YC589" s="226"/>
      <c r="YD589" s="226"/>
      <c r="YE589" s="226"/>
      <c r="YF589" s="226"/>
      <c r="YG589" s="226"/>
      <c r="YH589" s="226"/>
      <c r="YI589" s="226"/>
      <c r="YJ589" s="226"/>
      <c r="YK589" s="226"/>
      <c r="YL589" s="226"/>
      <c r="YM589" s="226"/>
      <c r="YN589" s="226"/>
      <c r="YO589" s="226"/>
      <c r="YP589" s="226"/>
      <c r="YQ589" s="226"/>
      <c r="YR589" s="226"/>
      <c r="YS589" s="226"/>
      <c r="YT589" s="226"/>
      <c r="YU589" s="226"/>
      <c r="YV589" s="226"/>
      <c r="YW589" s="226"/>
      <c r="YX589" s="226"/>
      <c r="YY589" s="226"/>
      <c r="YZ589" s="226"/>
      <c r="ZA589" s="226"/>
      <c r="ZB589" s="226"/>
      <c r="ZC589" s="226"/>
      <c r="ZD589" s="226"/>
      <c r="ZE589" s="226"/>
      <c r="ZF589" s="226"/>
      <c r="ZG589" s="226"/>
      <c r="ZH589" s="226"/>
      <c r="ZI589" s="226"/>
      <c r="ZJ589" s="226"/>
      <c r="ZK589" s="226"/>
      <c r="ZL589" s="226"/>
      <c r="ZM589" s="226"/>
      <c r="ZN589" s="226"/>
      <c r="ZO589" s="226"/>
      <c r="ZP589" s="226"/>
      <c r="ZQ589" s="226"/>
      <c r="ZR589" s="226"/>
      <c r="ZS589" s="226"/>
      <c r="ZT589" s="226"/>
      <c r="ZU589" s="226"/>
      <c r="ZV589" s="226"/>
      <c r="ZW589" s="226"/>
      <c r="ZX589" s="226"/>
      <c r="ZY589" s="226"/>
      <c r="ZZ589" s="226"/>
      <c r="AAA589" s="226"/>
      <c r="AAB589" s="226"/>
      <c r="AAC589" s="226"/>
      <c r="AAD589" s="226"/>
      <c r="AAE589" s="226"/>
      <c r="AAF589" s="226"/>
      <c r="AAG589" s="226"/>
      <c r="AAH589" s="226"/>
      <c r="AAI589" s="226"/>
      <c r="AAJ589" s="226"/>
      <c r="AAK589" s="226"/>
      <c r="AAL589" s="226"/>
      <c r="AAM589" s="226"/>
      <c r="AAN589" s="226"/>
      <c r="AAO589" s="226"/>
      <c r="AAP589" s="226"/>
      <c r="AAQ589" s="226"/>
      <c r="AAR589" s="226"/>
      <c r="AAS589" s="226"/>
      <c r="AAT589" s="226"/>
      <c r="AAU589" s="226"/>
      <c r="AAV589" s="226"/>
      <c r="AAW589" s="226"/>
      <c r="AAX589" s="226"/>
      <c r="AAY589" s="226"/>
      <c r="AAZ589" s="226"/>
      <c r="ABA589" s="226"/>
      <c r="ABB589" s="226"/>
      <c r="ABC589" s="226"/>
      <c r="ABD589" s="226"/>
      <c r="ABE589" s="226"/>
      <c r="ABF589" s="226"/>
      <c r="ABG589" s="226"/>
      <c r="ABH589" s="226"/>
      <c r="ABI589" s="226"/>
      <c r="ABJ589" s="226"/>
      <c r="ABK589" s="226"/>
      <c r="ABL589" s="226"/>
      <c r="ABM589" s="226"/>
      <c r="ABN589" s="226"/>
      <c r="ABO589" s="226"/>
      <c r="ABP589" s="226"/>
      <c r="ABQ589" s="226"/>
      <c r="ABR589" s="226"/>
      <c r="ABS589" s="226"/>
      <c r="ABT589" s="226"/>
      <c r="ABU589" s="226"/>
      <c r="ABV589" s="226"/>
      <c r="ABW589" s="226"/>
      <c r="ABX589" s="226"/>
      <c r="ABY589" s="226"/>
      <c r="ABZ589" s="226"/>
      <c r="ACA589" s="226"/>
      <c r="ACB589" s="226"/>
      <c r="ACC589" s="226"/>
      <c r="ACD589" s="226"/>
      <c r="ACE589" s="226"/>
      <c r="ACF589" s="226"/>
      <c r="ACG589" s="226"/>
      <c r="ACH589" s="226"/>
      <c r="ACI589" s="226"/>
      <c r="ACJ589" s="226"/>
      <c r="ACK589" s="226"/>
      <c r="ACL589" s="226"/>
      <c r="ACM589" s="226"/>
      <c r="ACN589" s="226"/>
      <c r="ACO589" s="226"/>
      <c r="ACP589" s="226"/>
      <c r="ACQ589" s="226"/>
      <c r="ACR589" s="226"/>
      <c r="ACS589" s="226"/>
      <c r="ACT589" s="226"/>
      <c r="ACU589" s="226"/>
      <c r="ACV589" s="226"/>
      <c r="ACW589" s="226"/>
      <c r="ACX589" s="226"/>
      <c r="ACY589" s="226"/>
      <c r="ACZ589" s="226"/>
      <c r="ADA589" s="226"/>
      <c r="ADB589" s="226"/>
      <c r="ADC589" s="226"/>
      <c r="ADD589" s="226"/>
      <c r="ADE589" s="226"/>
      <c r="ADF589" s="226"/>
      <c r="ADG589" s="226"/>
      <c r="ADH589" s="226"/>
      <c r="ADI589" s="226"/>
      <c r="ADJ589" s="226"/>
      <c r="ADK589" s="226"/>
      <c r="ADL589" s="226"/>
      <c r="ADM589" s="226"/>
      <c r="ADN589" s="226"/>
      <c r="ADO589" s="226"/>
      <c r="ADP589" s="226"/>
      <c r="ADQ589" s="226"/>
      <c r="ADR589" s="226"/>
      <c r="ADS589" s="226"/>
      <c r="ADT589" s="226"/>
      <c r="ADU589" s="226"/>
      <c r="ADV589" s="226"/>
      <c r="ADW589" s="226"/>
      <c r="ADX589" s="226"/>
      <c r="ADY589" s="226"/>
      <c r="ADZ589" s="226"/>
      <c r="AEA589" s="226"/>
      <c r="AEB589" s="226"/>
      <c r="AEC589" s="226"/>
      <c r="AED589" s="226"/>
      <c r="AEE589" s="226"/>
      <c r="AEF589" s="226"/>
      <c r="AEG589" s="226"/>
      <c r="AEH589" s="226"/>
      <c r="AEI589" s="226"/>
      <c r="AEJ589" s="226"/>
      <c r="AEK589" s="226"/>
      <c r="AEL589" s="226"/>
      <c r="AEM589" s="226"/>
      <c r="AEN589" s="226"/>
      <c r="AEO589" s="226"/>
      <c r="AEP589" s="226"/>
      <c r="AEQ589" s="226"/>
      <c r="AER589" s="226"/>
      <c r="AES589" s="226"/>
      <c r="AET589" s="226"/>
      <c r="AEU589" s="226"/>
      <c r="AEV589" s="226"/>
      <c r="AEW589" s="226"/>
      <c r="AEX589" s="226"/>
      <c r="AEY589" s="226"/>
      <c r="AEZ589" s="226"/>
      <c r="AFA589" s="226"/>
      <c r="AFB589" s="226"/>
      <c r="AFC589" s="226"/>
      <c r="AFD589" s="226"/>
      <c r="AFE589" s="226"/>
      <c r="AFF589" s="226"/>
      <c r="AFG589" s="226"/>
      <c r="AFH589" s="226"/>
      <c r="AFI589" s="226"/>
      <c r="AFJ589" s="226"/>
      <c r="AFK589" s="226"/>
      <c r="AFL589" s="226"/>
      <c r="AFM589" s="226"/>
      <c r="AFN589" s="226"/>
      <c r="AFO589" s="226"/>
      <c r="AFP589" s="226"/>
      <c r="AFQ589" s="226"/>
      <c r="AFR589" s="226"/>
      <c r="AFS589" s="226"/>
      <c r="AFT589" s="226"/>
      <c r="AFU589" s="226"/>
      <c r="AFV589" s="226"/>
      <c r="AFW589" s="226"/>
      <c r="AFX589" s="226"/>
      <c r="AFY589" s="226"/>
      <c r="AFZ589" s="226"/>
      <c r="AGA589" s="226"/>
      <c r="AGB589" s="226"/>
      <c r="AGC589" s="226"/>
      <c r="AGD589" s="226"/>
      <c r="AGE589" s="226"/>
      <c r="AGF589" s="226"/>
      <c r="AGG589" s="226"/>
      <c r="AGH589" s="226"/>
      <c r="AGI589" s="226"/>
      <c r="AGJ589" s="226"/>
      <c r="AGK589" s="226"/>
      <c r="AGL589" s="226"/>
      <c r="AGM589" s="226"/>
      <c r="AGN589" s="226"/>
      <c r="AGO589" s="226"/>
      <c r="AGP589" s="226"/>
      <c r="AGQ589" s="226"/>
      <c r="AGR589" s="226"/>
      <c r="AGS589" s="226"/>
      <c r="AGT589" s="226"/>
      <c r="AGU589" s="226"/>
      <c r="AGV589" s="226"/>
      <c r="AGW589" s="226"/>
      <c r="AGX589" s="226"/>
      <c r="AGY589" s="226"/>
      <c r="AGZ589" s="226"/>
      <c r="AHA589" s="226"/>
      <c r="AHB589" s="226"/>
      <c r="AHC589" s="226"/>
      <c r="AHD589" s="226"/>
      <c r="AHE589" s="226"/>
      <c r="AHF589" s="226"/>
      <c r="AHG589" s="226"/>
      <c r="AHH589" s="226"/>
      <c r="AHI589" s="226"/>
      <c r="AHJ589" s="226"/>
      <c r="AHK589" s="226"/>
      <c r="AHL589" s="226"/>
      <c r="AHM589" s="226"/>
      <c r="AHN589" s="226"/>
      <c r="AHO589" s="226"/>
      <c r="AHP589" s="226"/>
      <c r="AHQ589" s="226"/>
      <c r="AHR589" s="226"/>
      <c r="AHS589" s="226"/>
      <c r="AHT589" s="226"/>
      <c r="AHU589" s="226"/>
      <c r="AHV589" s="226"/>
      <c r="AHW589" s="226"/>
      <c r="AHX589" s="226"/>
      <c r="AHY589" s="226"/>
      <c r="AHZ589" s="226"/>
      <c r="AIA589" s="226"/>
      <c r="AIB589" s="226"/>
      <c r="AIC589" s="226"/>
      <c r="AID589" s="226"/>
      <c r="AIE589" s="226"/>
      <c r="AIF589" s="226"/>
      <c r="AIG589" s="226"/>
      <c r="AIH589" s="226"/>
      <c r="AII589" s="226"/>
      <c r="AIJ589" s="226"/>
      <c r="AIK589" s="226"/>
      <c r="AIL589" s="226"/>
      <c r="AIM589" s="226"/>
      <c r="AIN589" s="226"/>
      <c r="AIO589" s="226"/>
      <c r="AIP589" s="226"/>
      <c r="AIQ589" s="226"/>
      <c r="AIR589" s="226"/>
      <c r="AIS589" s="226"/>
      <c r="AIT589" s="226"/>
      <c r="AIU589" s="226"/>
      <c r="AIV589" s="226"/>
      <c r="AIW589" s="226"/>
      <c r="AIX589" s="226"/>
      <c r="AIY589" s="226"/>
      <c r="AIZ589" s="226"/>
      <c r="AJA589" s="226"/>
      <c r="AJB589" s="226"/>
      <c r="AJC589" s="226"/>
      <c r="AJD589" s="226"/>
      <c r="AJE589" s="226"/>
      <c r="AJF589" s="226"/>
      <c r="AJG589" s="226"/>
      <c r="AJH589" s="226"/>
      <c r="AJI589" s="226"/>
      <c r="AJJ589" s="226"/>
      <c r="AJK589" s="226"/>
      <c r="AJL589" s="226"/>
      <c r="AJM589" s="226"/>
      <c r="AJN589" s="226"/>
      <c r="AJO589" s="226"/>
      <c r="AJP589" s="226"/>
      <c r="AJQ589" s="226"/>
      <c r="AJR589" s="226"/>
      <c r="AJS589" s="226"/>
      <c r="AJT589" s="226"/>
      <c r="AJU589" s="226"/>
      <c r="AJV589" s="226"/>
      <c r="AJW589" s="226"/>
      <c r="AJX589" s="226"/>
      <c r="AJY589" s="226"/>
      <c r="AJZ589" s="226"/>
      <c r="AKA589" s="226"/>
      <c r="AKB589" s="226"/>
      <c r="AKC589" s="226"/>
      <c r="AKD589" s="226"/>
      <c r="AKE589" s="226"/>
      <c r="AKF589" s="226"/>
      <c r="AKG589" s="226"/>
      <c r="AKH589" s="226"/>
      <c r="AKI589" s="226"/>
      <c r="AKJ589" s="226"/>
      <c r="AKK589" s="226"/>
      <c r="AKL589" s="226"/>
      <c r="AKM589" s="226"/>
      <c r="AKN589" s="226"/>
      <c r="AKO589" s="226"/>
      <c r="AKP589" s="226"/>
      <c r="AKQ589" s="226"/>
      <c r="AKR589" s="226"/>
      <c r="AKS589" s="226"/>
      <c r="AKT589" s="226"/>
      <c r="AKU589" s="226"/>
      <c r="AKV589" s="226"/>
      <c r="AKW589" s="226"/>
      <c r="AKX589" s="226"/>
      <c r="AKY589" s="226"/>
      <c r="AKZ589" s="226"/>
      <c r="ALA589" s="226"/>
      <c r="ALB589" s="226"/>
      <c r="ALC589" s="226"/>
      <c r="ALD589" s="226"/>
      <c r="ALE589" s="226"/>
      <c r="ALF589" s="226"/>
      <c r="ALG589" s="226"/>
      <c r="ALH589" s="226"/>
      <c r="ALI589" s="226"/>
      <c r="ALJ589" s="226"/>
      <c r="ALK589" s="226"/>
      <c r="ALL589" s="226"/>
      <c r="ALM589" s="226"/>
      <c r="ALN589" s="226"/>
      <c r="ALO589" s="226"/>
      <c r="ALP589" s="226"/>
      <c r="ALQ589" s="226"/>
      <c r="ALR589" s="226"/>
      <c r="ALS589" s="226"/>
      <c r="ALT589" s="226"/>
      <c r="ALU589" s="226"/>
      <c r="ALV589" s="226"/>
      <c r="ALW589" s="226"/>
      <c r="ALX589" s="226"/>
      <c r="ALY589" s="226"/>
      <c r="ALZ589" s="226"/>
      <c r="AMA589" s="226"/>
      <c r="AMB589" s="226"/>
      <c r="AMC589" s="226"/>
      <c r="AMD589" s="226"/>
      <c r="AME589" s="226"/>
      <c r="AMF589" s="226"/>
      <c r="AMG589" s="226"/>
      <c r="AMH589" s="226"/>
      <c r="AMI589" s="226"/>
      <c r="AMJ589" s="226"/>
      <c r="AMK589" s="226"/>
      <c r="AML589" s="226"/>
      <c r="AMM589" s="226"/>
      <c r="AMN589" s="226"/>
      <c r="AMO589" s="226"/>
      <c r="AMP589" s="226"/>
      <c r="AMQ589" s="226"/>
      <c r="AMR589" s="226"/>
      <c r="AMS589" s="226"/>
      <c r="AMT589" s="226"/>
      <c r="AMU589" s="226"/>
      <c r="AMV589" s="226"/>
      <c r="AMW589" s="226"/>
      <c r="AMX589" s="226"/>
    </row>
    <row r="590" spans="1:1038" s="398" customFormat="1" ht="18" customHeight="1">
      <c r="A590" s="610" t="s">
        <v>2065</v>
      </c>
      <c r="B590" s="226" t="s">
        <v>1647</v>
      </c>
      <c r="C590" s="226"/>
      <c r="D590" s="226" t="s">
        <v>1279</v>
      </c>
      <c r="E590" s="226">
        <v>78</v>
      </c>
      <c r="F590" s="226">
        <v>4</v>
      </c>
      <c r="G590" s="558" t="str">
        <f t="shared" si="262"/>
        <v>78-4</v>
      </c>
      <c r="H590" s="226">
        <v>46</v>
      </c>
      <c r="I590" s="546">
        <v>49</v>
      </c>
      <c r="J590" s="544">
        <f>IF(H591=0, 1, 0)</f>
        <v>0</v>
      </c>
      <c r="K590" s="545" t="b">
        <f>IF(J591=1,IF(((VLOOKUP($G590,[1]Depth_Lookup!A$3:J$410,9,FALSE))-(I591/100))=0,"Good",IF(((VLOOKUP($G590,[1]Depth_Lookup!$A$3:$J$550,9,FALSE))-(I591/100))&gt;0,"Too Short","Too Long")))</f>
        <v>0</v>
      </c>
      <c r="L590" s="171">
        <f>(VLOOKUP($G590,Depth_Lookup!$A$3:$J$410,10,FALSE))+(H590/100)</f>
        <v>197.41</v>
      </c>
      <c r="M590" s="171">
        <f>(VLOOKUP($G590,Depth_Lookup!$A$3:$J$410,10,FALSE))+(I590/100)</f>
        <v>197.44</v>
      </c>
      <c r="N590" s="232" t="s">
        <v>2133</v>
      </c>
      <c r="O590" s="226">
        <v>4</v>
      </c>
      <c r="P590" s="226" t="s">
        <v>853</v>
      </c>
      <c r="Q590" s="226" t="s">
        <v>125</v>
      </c>
      <c r="R590" s="391" t="str">
        <f t="shared" ref="R590" si="267">P590&amp;""&amp;Q590</f>
        <v>SerpentinizedHarzburgite</v>
      </c>
      <c r="S590" s="226" t="s">
        <v>94</v>
      </c>
      <c r="T590" s="226" t="s">
        <v>700</v>
      </c>
      <c r="U590" s="226"/>
      <c r="V590" s="226"/>
      <c r="W590" s="226" t="s">
        <v>102</v>
      </c>
      <c r="X590" s="391">
        <f>VLOOKUP(W590,[1]definitions_list_lookup!A$13:B$19,2,0)</f>
        <v>5</v>
      </c>
      <c r="Y590" s="226" t="s">
        <v>90</v>
      </c>
      <c r="Z590" s="226" t="s">
        <v>91</v>
      </c>
      <c r="AA590" s="226" t="s">
        <v>1685</v>
      </c>
      <c r="AB590" s="226"/>
      <c r="AC590" s="226"/>
      <c r="AD590" s="226"/>
      <c r="AE590" s="393"/>
      <c r="AF590" s="558" t="e">
        <f>VLOOKUP(AE590,[1]definitions_list_mag!$V$12:$W$15,2,0)</f>
        <v>#N/A</v>
      </c>
      <c r="AG590" s="394"/>
      <c r="AH590" s="226"/>
      <c r="AI590" s="257">
        <v>74</v>
      </c>
      <c r="AJ590" s="226"/>
      <c r="AK590" s="226"/>
      <c r="AL590" s="226"/>
      <c r="AM590" s="226"/>
      <c r="AN590" s="226"/>
      <c r="AO590" s="257"/>
      <c r="AP590" s="226"/>
      <c r="AQ590" s="226"/>
      <c r="AR590" s="226"/>
      <c r="AS590" s="226"/>
      <c r="AT590" s="226"/>
      <c r="AU590" s="257"/>
      <c r="AV590" s="226"/>
      <c r="AW590" s="226"/>
      <c r="AX590" s="226"/>
      <c r="AY590" s="226"/>
      <c r="AZ590" s="226"/>
      <c r="BA590" s="257">
        <v>25</v>
      </c>
      <c r="BB590" s="226">
        <v>10</v>
      </c>
      <c r="BC590" s="226">
        <v>6</v>
      </c>
      <c r="BD590" s="226" t="s">
        <v>118</v>
      </c>
      <c r="BE590" s="226" t="s">
        <v>103</v>
      </c>
      <c r="BF590" s="226"/>
      <c r="BG590" s="257"/>
      <c r="BH590" s="226"/>
      <c r="BI590" s="226"/>
      <c r="BJ590" s="226"/>
      <c r="BK590" s="226"/>
      <c r="BL590" s="226"/>
      <c r="BM590" s="257">
        <v>1</v>
      </c>
      <c r="BN590" s="226">
        <v>1.2</v>
      </c>
      <c r="BO590" s="226">
        <v>0.7</v>
      </c>
      <c r="BP590" s="226" t="s">
        <v>1330</v>
      </c>
      <c r="BQ590" s="226" t="s">
        <v>1331</v>
      </c>
      <c r="BR590" s="226"/>
      <c r="BS590" s="226"/>
      <c r="BT590" s="226"/>
      <c r="BU590" s="226"/>
      <c r="BV590" s="226"/>
      <c r="BW590" s="226"/>
      <c r="BX590" s="226"/>
      <c r="BY590" s="257"/>
      <c r="BZ590" s="226"/>
      <c r="CA590" s="226"/>
      <c r="CB590" s="226"/>
      <c r="CC590" s="226"/>
      <c r="CD590" s="226"/>
      <c r="CE590" s="226" t="s">
        <v>2148</v>
      </c>
      <c r="CF590" s="399">
        <f t="shared" ref="CF590" si="268">AI590+AO590+BA590+AU590+BG590+BM590+BY590</f>
        <v>100</v>
      </c>
      <c r="CG590" s="259"/>
      <c r="CH590" s="559" t="s">
        <v>2137</v>
      </c>
      <c r="CI590" s="559">
        <v>90</v>
      </c>
      <c r="CJ590" s="559" t="s">
        <v>514</v>
      </c>
      <c r="CK590" s="560" t="s">
        <v>2109</v>
      </c>
      <c r="CL590" s="560"/>
      <c r="CM590" s="560"/>
      <c r="CN590" s="560"/>
      <c r="CO590" s="560"/>
      <c r="CP590" s="560"/>
      <c r="CQ590" s="560"/>
      <c r="CR590" s="560"/>
      <c r="CS590" s="560"/>
      <c r="CT590" s="560"/>
      <c r="CU590" s="560"/>
      <c r="CV590" s="560"/>
      <c r="CW590" s="560"/>
      <c r="CX590" s="560"/>
      <c r="CY590" s="560"/>
      <c r="CZ590" s="560"/>
      <c r="DA590" s="560"/>
      <c r="DB590" s="560">
        <v>81</v>
      </c>
      <c r="DC590" s="566">
        <v>15</v>
      </c>
      <c r="DD590" s="560"/>
      <c r="DE590" s="560"/>
      <c r="DF590" s="560"/>
      <c r="DG590" s="560"/>
      <c r="DH590" s="560"/>
      <c r="DI590" s="560"/>
      <c r="DJ590" s="560">
        <v>4</v>
      </c>
      <c r="DK590" s="396"/>
      <c r="DL590" s="259"/>
      <c r="DM590" s="560"/>
      <c r="DN590" s="560"/>
      <c r="DO590" s="563"/>
      <c r="DP590" s="564"/>
      <c r="DQ590" s="565"/>
      <c r="DR590" s="563"/>
      <c r="DS590" s="565"/>
      <c r="DT590" s="543" t="s">
        <v>2134</v>
      </c>
      <c r="DU590" s="566"/>
      <c r="DV590" s="566"/>
      <c r="DW590" s="400" t="e">
        <f>VLOOKUP(P590,[1]definitions_list_lookup!$K$30:$L$54,2,0)</f>
        <v>#N/A</v>
      </c>
      <c r="DX590" s="567" t="s">
        <v>2111</v>
      </c>
      <c r="DY590" s="567" t="s">
        <v>2138</v>
      </c>
      <c r="DZ590" s="155"/>
      <c r="EA590" s="155"/>
      <c r="EB590" s="256"/>
      <c r="EC590" s="104"/>
      <c r="ED590" s="229" t="s">
        <v>2517</v>
      </c>
      <c r="EE590" s="401"/>
      <c r="EF590" s="402"/>
      <c r="EG590" s="401"/>
      <c r="EH590" s="403"/>
      <c r="EI590" s="404"/>
      <c r="EJ590" s="405"/>
      <c r="EK590" s="406"/>
      <c r="EL590" s="401"/>
      <c r="EM590" s="403"/>
      <c r="EN590" s="403" t="s">
        <v>2046</v>
      </c>
      <c r="EO590" s="407"/>
      <c r="EP590" s="407"/>
      <c r="EQ590" s="407"/>
      <c r="ER590" s="407"/>
      <c r="ES590" s="407"/>
      <c r="ET590" s="407"/>
      <c r="EU590" s="407"/>
      <c r="EV590" s="408">
        <v>25</v>
      </c>
      <c r="EW590" s="408">
        <v>90</v>
      </c>
      <c r="EX590" s="408">
        <v>40</v>
      </c>
      <c r="EY590" s="408">
        <v>180</v>
      </c>
      <c r="EZ590" s="192">
        <f t="shared" si="239"/>
        <v>-29.061970932045057</v>
      </c>
      <c r="FA590" s="192">
        <f t="shared" si="240"/>
        <v>330.93802906795497</v>
      </c>
      <c r="FB590" s="192">
        <f t="shared" si="241"/>
        <v>46.170210546330402</v>
      </c>
      <c r="FC590" s="192">
        <f t="shared" si="242"/>
        <v>60.938029067954943</v>
      </c>
      <c r="FD590" s="192">
        <f t="shared" si="243"/>
        <v>43.829789453669598</v>
      </c>
      <c r="FE590" s="193">
        <f t="shared" si="244"/>
        <v>150.93802906795497</v>
      </c>
      <c r="FF590" s="194">
        <f t="shared" si="245"/>
        <v>43.829789453669598</v>
      </c>
      <c r="FG590" s="401"/>
      <c r="FH590" s="403"/>
      <c r="FI590" s="778">
        <f t="shared" si="250"/>
        <v>0</v>
      </c>
      <c r="FJ590" s="779">
        <f t="shared" si="251"/>
        <v>43.829789453669598</v>
      </c>
      <c r="FK590" s="779">
        <f t="shared" si="252"/>
        <v>46.170210546330402</v>
      </c>
      <c r="FL590" s="780">
        <f t="shared" si="253"/>
        <v>0.80582219037247549</v>
      </c>
      <c r="FM590" s="169">
        <f t="shared" si="254"/>
        <v>0.72140026867971763</v>
      </c>
      <c r="FN590" s="783">
        <f t="shared" si="255"/>
        <v>0</v>
      </c>
      <c r="FO590" s="226"/>
      <c r="FP590" s="226"/>
      <c r="FQ590" s="226"/>
      <c r="FR590" s="226"/>
      <c r="FS590" s="226"/>
      <c r="FT590" s="226"/>
      <c r="FU590" s="226"/>
      <c r="FV590" s="226"/>
      <c r="FW590" s="226"/>
      <c r="FX590" s="226"/>
      <c r="FY590" s="226"/>
      <c r="FZ590" s="226"/>
      <c r="GA590" s="226"/>
      <c r="GB590" s="226"/>
      <c r="GC590" s="226"/>
      <c r="GD590" s="226"/>
      <c r="GE590" s="226"/>
      <c r="GF590" s="226"/>
      <c r="GG590" s="226"/>
      <c r="GH590" s="226"/>
      <c r="GI590" s="226"/>
      <c r="GJ590" s="226"/>
      <c r="GK590" s="226"/>
      <c r="GL590" s="226"/>
      <c r="GM590" s="226"/>
      <c r="GN590" s="226"/>
      <c r="GO590" s="226"/>
      <c r="GP590" s="226"/>
      <c r="GQ590" s="226"/>
      <c r="GR590" s="226"/>
      <c r="GS590" s="226"/>
      <c r="GT590" s="226"/>
      <c r="GU590" s="226"/>
      <c r="GV590" s="226"/>
      <c r="GW590" s="226"/>
      <c r="GX590" s="226"/>
      <c r="GY590" s="226"/>
      <c r="GZ590" s="226"/>
      <c r="HA590" s="226"/>
      <c r="HB590" s="226"/>
      <c r="HC590" s="226"/>
      <c r="HD590" s="226"/>
      <c r="HE590" s="226"/>
      <c r="HF590" s="226"/>
      <c r="HG590" s="226"/>
      <c r="HH590" s="226"/>
      <c r="HI590" s="226"/>
      <c r="HJ590" s="226"/>
      <c r="HK590" s="226"/>
      <c r="HL590" s="226"/>
      <c r="HM590" s="226"/>
      <c r="HN590" s="226"/>
      <c r="HO590" s="226"/>
      <c r="HP590" s="226"/>
      <c r="HQ590" s="226"/>
      <c r="HR590" s="226"/>
      <c r="HS590" s="226"/>
      <c r="HT590" s="226"/>
      <c r="HU590" s="226"/>
      <c r="HV590" s="226"/>
      <c r="HW590" s="226"/>
      <c r="HX590" s="226"/>
      <c r="HY590" s="226"/>
      <c r="HZ590" s="226"/>
      <c r="IA590" s="226"/>
      <c r="IB590" s="226"/>
      <c r="IC590" s="226"/>
      <c r="ID590" s="226"/>
      <c r="IE590" s="226"/>
      <c r="IF590" s="226"/>
      <c r="IG590" s="226"/>
      <c r="IH590" s="226"/>
      <c r="II590" s="226"/>
      <c r="IJ590" s="226"/>
      <c r="IK590" s="226"/>
      <c r="IL590" s="226"/>
      <c r="IM590" s="226"/>
      <c r="IN590" s="226"/>
      <c r="IO590" s="226"/>
      <c r="IP590" s="226"/>
      <c r="IQ590" s="226"/>
      <c r="IR590" s="226"/>
      <c r="IS590" s="226"/>
      <c r="IT590" s="226"/>
      <c r="IU590" s="226"/>
      <c r="IV590" s="226"/>
      <c r="IW590" s="226"/>
      <c r="IX590" s="226"/>
      <c r="IY590" s="226"/>
      <c r="IZ590" s="226"/>
      <c r="JA590" s="226"/>
      <c r="JB590" s="226"/>
      <c r="JC590" s="226"/>
      <c r="JD590" s="226"/>
      <c r="JE590" s="226"/>
      <c r="JF590" s="226"/>
      <c r="JG590" s="226"/>
      <c r="JH590" s="226"/>
      <c r="JI590" s="226"/>
      <c r="JJ590" s="226"/>
      <c r="JK590" s="226"/>
      <c r="JL590" s="226"/>
      <c r="JM590" s="226"/>
      <c r="JN590" s="226"/>
      <c r="JO590" s="226"/>
      <c r="JP590" s="226"/>
      <c r="JQ590" s="226"/>
      <c r="JR590" s="226"/>
      <c r="JS590" s="226"/>
      <c r="JT590" s="226"/>
      <c r="JU590" s="226"/>
      <c r="JV590" s="226"/>
      <c r="JW590" s="226"/>
      <c r="JX590" s="226"/>
      <c r="JY590" s="226"/>
      <c r="JZ590" s="226"/>
      <c r="KA590" s="226"/>
      <c r="KB590" s="226"/>
      <c r="KC590" s="226"/>
      <c r="KD590" s="226"/>
      <c r="KE590" s="226"/>
      <c r="KF590" s="226"/>
      <c r="KG590" s="226"/>
      <c r="KH590" s="226"/>
      <c r="KI590" s="226"/>
      <c r="KJ590" s="226"/>
      <c r="KK590" s="226"/>
      <c r="KL590" s="226"/>
      <c r="KM590" s="226"/>
      <c r="KN590" s="226"/>
      <c r="KO590" s="226"/>
      <c r="KP590" s="226"/>
      <c r="KQ590" s="226"/>
      <c r="KR590" s="226"/>
      <c r="KS590" s="226"/>
      <c r="KT590" s="226"/>
      <c r="KU590" s="226"/>
      <c r="KV590" s="226"/>
      <c r="KW590" s="226"/>
      <c r="KX590" s="226"/>
      <c r="KY590" s="226"/>
      <c r="KZ590" s="226"/>
      <c r="LA590" s="226"/>
      <c r="LB590" s="226"/>
      <c r="LC590" s="226"/>
      <c r="LD590" s="226"/>
      <c r="LE590" s="226"/>
      <c r="LF590" s="226"/>
      <c r="LG590" s="226"/>
      <c r="LH590" s="226"/>
      <c r="LI590" s="226"/>
      <c r="LJ590" s="226"/>
      <c r="LK590" s="226"/>
      <c r="LL590" s="226"/>
      <c r="LM590" s="226"/>
      <c r="LN590" s="226"/>
      <c r="LO590" s="226"/>
      <c r="LP590" s="226"/>
      <c r="LQ590" s="226"/>
      <c r="LR590" s="226"/>
      <c r="LS590" s="226"/>
      <c r="LT590" s="226"/>
      <c r="LU590" s="226"/>
      <c r="LV590" s="226"/>
      <c r="LW590" s="226"/>
      <c r="LX590" s="226"/>
      <c r="LY590" s="226"/>
      <c r="LZ590" s="226"/>
      <c r="MA590" s="226"/>
      <c r="MB590" s="226"/>
      <c r="MC590" s="226"/>
      <c r="MD590" s="226"/>
      <c r="ME590" s="226"/>
      <c r="MF590" s="226"/>
      <c r="MG590" s="226"/>
      <c r="MH590" s="226"/>
      <c r="MI590" s="226"/>
      <c r="MJ590" s="226"/>
      <c r="MK590" s="226"/>
      <c r="ML590" s="226"/>
      <c r="MM590" s="226"/>
      <c r="MN590" s="226"/>
      <c r="MO590" s="226"/>
      <c r="MP590" s="226"/>
      <c r="MQ590" s="226"/>
      <c r="MR590" s="226"/>
      <c r="MS590" s="226"/>
      <c r="MT590" s="226"/>
      <c r="MU590" s="226"/>
      <c r="MV590" s="226"/>
      <c r="MW590" s="226"/>
      <c r="MX590" s="226"/>
      <c r="MY590" s="226"/>
      <c r="MZ590" s="226"/>
      <c r="NA590" s="226"/>
      <c r="NB590" s="226"/>
      <c r="NC590" s="226"/>
      <c r="ND590" s="226"/>
      <c r="NE590" s="226"/>
      <c r="NF590" s="226"/>
      <c r="NG590" s="226"/>
      <c r="NH590" s="226"/>
      <c r="NI590" s="226"/>
      <c r="NJ590" s="226"/>
      <c r="NK590" s="226"/>
      <c r="NL590" s="226"/>
      <c r="NM590" s="226"/>
      <c r="NN590" s="226"/>
      <c r="NO590" s="226"/>
      <c r="NP590" s="226"/>
      <c r="NQ590" s="226"/>
      <c r="NR590" s="226"/>
      <c r="NS590" s="226"/>
      <c r="NT590" s="226"/>
      <c r="NU590" s="226"/>
      <c r="NV590" s="226"/>
      <c r="NW590" s="226"/>
      <c r="NX590" s="226"/>
      <c r="NY590" s="226"/>
      <c r="NZ590" s="226"/>
      <c r="OA590" s="226"/>
      <c r="OB590" s="226"/>
      <c r="OC590" s="226"/>
      <c r="OD590" s="226"/>
      <c r="OE590" s="226"/>
      <c r="OF590" s="226"/>
      <c r="OG590" s="226"/>
      <c r="OH590" s="226"/>
      <c r="OI590" s="226"/>
      <c r="OJ590" s="226"/>
      <c r="OK590" s="226"/>
      <c r="OL590" s="226"/>
      <c r="OM590" s="226"/>
      <c r="ON590" s="226"/>
      <c r="OO590" s="226"/>
      <c r="OP590" s="226"/>
      <c r="OQ590" s="226"/>
      <c r="OR590" s="226"/>
      <c r="OS590" s="226"/>
      <c r="OT590" s="226"/>
      <c r="OU590" s="226"/>
      <c r="OV590" s="226"/>
      <c r="OW590" s="226"/>
      <c r="OX590" s="226"/>
      <c r="OY590" s="226"/>
      <c r="OZ590" s="226"/>
      <c r="PA590" s="226"/>
      <c r="PB590" s="226"/>
      <c r="PC590" s="226"/>
      <c r="PD590" s="226"/>
      <c r="PE590" s="226"/>
      <c r="PF590" s="226"/>
      <c r="PG590" s="226"/>
      <c r="PH590" s="226"/>
      <c r="PI590" s="226"/>
      <c r="PJ590" s="226"/>
      <c r="PK590" s="226"/>
      <c r="PL590" s="226"/>
      <c r="PM590" s="226"/>
      <c r="PN590" s="226"/>
      <c r="PO590" s="226"/>
      <c r="PP590" s="226"/>
      <c r="PQ590" s="226"/>
      <c r="PR590" s="226"/>
      <c r="PS590" s="226"/>
      <c r="PT590" s="226"/>
      <c r="PU590" s="226"/>
      <c r="PV590" s="226"/>
      <c r="PW590" s="226"/>
      <c r="PX590" s="226"/>
      <c r="PY590" s="226"/>
      <c r="PZ590" s="226"/>
      <c r="QA590" s="226"/>
      <c r="QB590" s="226"/>
      <c r="QC590" s="226"/>
      <c r="QD590" s="226"/>
      <c r="QE590" s="226"/>
      <c r="QF590" s="226"/>
      <c r="QG590" s="226"/>
      <c r="QH590" s="226"/>
      <c r="QI590" s="226"/>
      <c r="QJ590" s="226"/>
      <c r="QK590" s="226"/>
      <c r="QL590" s="226"/>
      <c r="QM590" s="226"/>
      <c r="QN590" s="226"/>
      <c r="QO590" s="226"/>
      <c r="QP590" s="226"/>
      <c r="QQ590" s="226"/>
      <c r="QR590" s="226"/>
      <c r="QS590" s="226"/>
      <c r="QT590" s="226"/>
      <c r="QU590" s="226"/>
      <c r="QV590" s="226"/>
      <c r="QW590" s="226"/>
      <c r="QX590" s="226"/>
      <c r="QY590" s="226"/>
      <c r="QZ590" s="226"/>
      <c r="RA590" s="226"/>
      <c r="RB590" s="226"/>
      <c r="RC590" s="226"/>
      <c r="RD590" s="226"/>
      <c r="RE590" s="226"/>
      <c r="RF590" s="226"/>
      <c r="RG590" s="226"/>
      <c r="RH590" s="226"/>
      <c r="RI590" s="226"/>
      <c r="RJ590" s="226"/>
      <c r="RK590" s="226"/>
      <c r="RL590" s="226"/>
      <c r="RM590" s="226"/>
      <c r="RN590" s="226"/>
      <c r="RO590" s="226"/>
      <c r="RP590" s="226"/>
      <c r="RQ590" s="226"/>
      <c r="RR590" s="226"/>
      <c r="RS590" s="226"/>
      <c r="RT590" s="226"/>
      <c r="RU590" s="226"/>
      <c r="RV590" s="226"/>
      <c r="RW590" s="226"/>
      <c r="RX590" s="226"/>
      <c r="RY590" s="226"/>
      <c r="RZ590" s="226"/>
      <c r="SA590" s="226"/>
      <c r="SB590" s="226"/>
      <c r="SC590" s="226"/>
      <c r="SD590" s="226"/>
      <c r="SE590" s="226"/>
      <c r="SF590" s="226"/>
      <c r="SG590" s="226"/>
      <c r="SH590" s="226"/>
      <c r="SI590" s="226"/>
      <c r="SJ590" s="226"/>
      <c r="SK590" s="226"/>
      <c r="SL590" s="226"/>
      <c r="SM590" s="226"/>
      <c r="SN590" s="226"/>
      <c r="SO590" s="226"/>
      <c r="SP590" s="226"/>
      <c r="SQ590" s="226"/>
      <c r="SR590" s="226"/>
      <c r="SS590" s="226"/>
      <c r="ST590" s="226"/>
      <c r="SU590" s="226"/>
      <c r="SV590" s="226"/>
      <c r="SW590" s="226"/>
      <c r="SX590" s="226"/>
      <c r="SY590" s="226"/>
      <c r="SZ590" s="226"/>
      <c r="TA590" s="226"/>
      <c r="TB590" s="226"/>
      <c r="TC590" s="226"/>
      <c r="TD590" s="226"/>
      <c r="TE590" s="226"/>
      <c r="TF590" s="226"/>
      <c r="TG590" s="226"/>
      <c r="TH590" s="226"/>
      <c r="TI590" s="226"/>
      <c r="TJ590" s="226"/>
      <c r="TK590" s="226"/>
      <c r="TL590" s="226"/>
      <c r="TM590" s="226"/>
      <c r="TN590" s="226"/>
      <c r="TO590" s="226"/>
      <c r="TP590" s="226"/>
      <c r="TQ590" s="226"/>
      <c r="TR590" s="226"/>
      <c r="TS590" s="226"/>
      <c r="TT590" s="226"/>
      <c r="TU590" s="226"/>
      <c r="TV590" s="226"/>
      <c r="TW590" s="226"/>
      <c r="TX590" s="226"/>
      <c r="TY590" s="226"/>
      <c r="TZ590" s="226"/>
      <c r="UA590" s="226"/>
      <c r="UB590" s="226"/>
      <c r="UC590" s="226"/>
      <c r="UD590" s="226"/>
      <c r="UE590" s="226"/>
      <c r="UF590" s="226"/>
      <c r="UG590" s="226"/>
      <c r="UH590" s="226"/>
      <c r="UI590" s="226"/>
      <c r="UJ590" s="226"/>
      <c r="UK590" s="226"/>
      <c r="UL590" s="226"/>
      <c r="UM590" s="226"/>
      <c r="UN590" s="226"/>
      <c r="UO590" s="226"/>
      <c r="UP590" s="226"/>
      <c r="UQ590" s="226"/>
      <c r="UR590" s="226"/>
      <c r="US590" s="226"/>
      <c r="UT590" s="226"/>
      <c r="UU590" s="226"/>
      <c r="UV590" s="226"/>
      <c r="UW590" s="226"/>
      <c r="UX590" s="226"/>
      <c r="UY590" s="226"/>
      <c r="UZ590" s="226"/>
      <c r="VA590" s="226"/>
      <c r="VB590" s="226"/>
      <c r="VC590" s="226"/>
      <c r="VD590" s="226"/>
      <c r="VE590" s="226"/>
      <c r="VF590" s="226"/>
      <c r="VG590" s="226"/>
      <c r="VH590" s="226"/>
      <c r="VI590" s="226"/>
      <c r="VJ590" s="226"/>
      <c r="VK590" s="226"/>
      <c r="VL590" s="226"/>
      <c r="VM590" s="226"/>
      <c r="VN590" s="226"/>
      <c r="VO590" s="226"/>
      <c r="VP590" s="226"/>
      <c r="VQ590" s="226"/>
      <c r="VR590" s="226"/>
      <c r="VS590" s="226"/>
      <c r="VT590" s="226"/>
      <c r="VU590" s="226"/>
      <c r="VV590" s="226"/>
      <c r="VW590" s="226"/>
      <c r="VX590" s="226"/>
      <c r="VY590" s="226"/>
      <c r="VZ590" s="226"/>
      <c r="WA590" s="226"/>
      <c r="WB590" s="226"/>
      <c r="WC590" s="226"/>
      <c r="WD590" s="226"/>
      <c r="WE590" s="226"/>
      <c r="WF590" s="226"/>
      <c r="WG590" s="226"/>
      <c r="WH590" s="226"/>
      <c r="WI590" s="226"/>
      <c r="WJ590" s="226"/>
      <c r="WK590" s="226"/>
      <c r="WL590" s="226"/>
      <c r="WM590" s="226"/>
      <c r="WN590" s="226"/>
      <c r="WO590" s="226"/>
      <c r="WP590" s="226"/>
      <c r="WQ590" s="226"/>
      <c r="WR590" s="226"/>
      <c r="WS590" s="226"/>
      <c r="WT590" s="226"/>
      <c r="WU590" s="226"/>
      <c r="WV590" s="226"/>
      <c r="WW590" s="226"/>
      <c r="WX590" s="226"/>
      <c r="WY590" s="226"/>
      <c r="WZ590" s="226"/>
      <c r="XA590" s="226"/>
      <c r="XB590" s="226"/>
      <c r="XC590" s="226"/>
      <c r="XD590" s="226"/>
      <c r="XE590" s="226"/>
      <c r="XF590" s="226"/>
      <c r="XG590" s="226"/>
      <c r="XH590" s="226"/>
      <c r="XI590" s="226"/>
      <c r="XJ590" s="226"/>
      <c r="XK590" s="226"/>
      <c r="XL590" s="226"/>
      <c r="XM590" s="226"/>
      <c r="XN590" s="226"/>
      <c r="XO590" s="226"/>
      <c r="XP590" s="226"/>
      <c r="XQ590" s="226"/>
      <c r="XR590" s="226"/>
      <c r="XS590" s="226"/>
      <c r="XT590" s="226"/>
      <c r="XU590" s="226"/>
      <c r="XV590" s="226"/>
      <c r="XW590" s="226"/>
      <c r="XX590" s="226"/>
      <c r="XY590" s="226"/>
      <c r="XZ590" s="226"/>
      <c r="YA590" s="226"/>
      <c r="YB590" s="226"/>
      <c r="YC590" s="226"/>
      <c r="YD590" s="226"/>
      <c r="YE590" s="226"/>
      <c r="YF590" s="226"/>
      <c r="YG590" s="226"/>
      <c r="YH590" s="226"/>
      <c r="YI590" s="226"/>
      <c r="YJ590" s="226"/>
      <c r="YK590" s="226"/>
      <c r="YL590" s="226"/>
      <c r="YM590" s="226"/>
      <c r="YN590" s="226"/>
      <c r="YO590" s="226"/>
      <c r="YP590" s="226"/>
      <c r="YQ590" s="226"/>
      <c r="YR590" s="226"/>
      <c r="YS590" s="226"/>
      <c r="YT590" s="226"/>
      <c r="YU590" s="226"/>
      <c r="YV590" s="226"/>
      <c r="YW590" s="226"/>
      <c r="YX590" s="226"/>
      <c r="YY590" s="226"/>
      <c r="YZ590" s="226"/>
      <c r="ZA590" s="226"/>
      <c r="ZB590" s="226"/>
      <c r="ZC590" s="226"/>
      <c r="ZD590" s="226"/>
      <c r="ZE590" s="226"/>
      <c r="ZF590" s="226"/>
      <c r="ZG590" s="226"/>
      <c r="ZH590" s="226"/>
      <c r="ZI590" s="226"/>
      <c r="ZJ590" s="226"/>
      <c r="ZK590" s="226"/>
      <c r="ZL590" s="226"/>
      <c r="ZM590" s="226"/>
      <c r="ZN590" s="226"/>
      <c r="ZO590" s="226"/>
      <c r="ZP590" s="226"/>
      <c r="ZQ590" s="226"/>
      <c r="ZR590" s="226"/>
      <c r="ZS590" s="226"/>
      <c r="ZT590" s="226"/>
      <c r="ZU590" s="226"/>
      <c r="ZV590" s="226"/>
      <c r="ZW590" s="226"/>
      <c r="ZX590" s="226"/>
      <c r="ZY590" s="226"/>
      <c r="ZZ590" s="226"/>
      <c r="AAA590" s="226"/>
      <c r="AAB590" s="226"/>
      <c r="AAC590" s="226"/>
      <c r="AAD590" s="226"/>
      <c r="AAE590" s="226"/>
      <c r="AAF590" s="226"/>
      <c r="AAG590" s="226"/>
      <c r="AAH590" s="226"/>
      <c r="AAI590" s="226"/>
      <c r="AAJ590" s="226"/>
      <c r="AAK590" s="226"/>
      <c r="AAL590" s="226"/>
      <c r="AAM590" s="226"/>
      <c r="AAN590" s="226"/>
      <c r="AAO590" s="226"/>
      <c r="AAP590" s="226"/>
      <c r="AAQ590" s="226"/>
      <c r="AAR590" s="226"/>
      <c r="AAS590" s="226"/>
      <c r="AAT590" s="226"/>
      <c r="AAU590" s="226"/>
      <c r="AAV590" s="226"/>
      <c r="AAW590" s="226"/>
      <c r="AAX590" s="226"/>
      <c r="AAY590" s="226"/>
      <c r="AAZ590" s="226"/>
      <c r="ABA590" s="226"/>
      <c r="ABB590" s="226"/>
      <c r="ABC590" s="226"/>
      <c r="ABD590" s="226"/>
      <c r="ABE590" s="226"/>
      <c r="ABF590" s="226"/>
      <c r="ABG590" s="226"/>
      <c r="ABH590" s="226"/>
      <c r="ABI590" s="226"/>
      <c r="ABJ590" s="226"/>
      <c r="ABK590" s="226"/>
      <c r="ABL590" s="226"/>
      <c r="ABM590" s="226"/>
      <c r="ABN590" s="226"/>
      <c r="ABO590" s="226"/>
      <c r="ABP590" s="226"/>
      <c r="ABQ590" s="226"/>
      <c r="ABR590" s="226"/>
      <c r="ABS590" s="226"/>
      <c r="ABT590" s="226"/>
      <c r="ABU590" s="226"/>
      <c r="ABV590" s="226"/>
      <c r="ABW590" s="226"/>
      <c r="ABX590" s="226"/>
      <c r="ABY590" s="226"/>
      <c r="ABZ590" s="226"/>
      <c r="ACA590" s="226"/>
      <c r="ACB590" s="226"/>
      <c r="ACC590" s="226"/>
      <c r="ACD590" s="226"/>
      <c r="ACE590" s="226"/>
      <c r="ACF590" s="226"/>
      <c r="ACG590" s="226"/>
      <c r="ACH590" s="226"/>
      <c r="ACI590" s="226"/>
      <c r="ACJ590" s="226"/>
      <c r="ACK590" s="226"/>
      <c r="ACL590" s="226"/>
      <c r="ACM590" s="226"/>
      <c r="ACN590" s="226"/>
      <c r="ACO590" s="226"/>
      <c r="ACP590" s="226"/>
      <c r="ACQ590" s="226"/>
      <c r="ACR590" s="226"/>
      <c r="ACS590" s="226"/>
      <c r="ACT590" s="226"/>
      <c r="ACU590" s="226"/>
      <c r="ACV590" s="226"/>
      <c r="ACW590" s="226"/>
      <c r="ACX590" s="226"/>
      <c r="ACY590" s="226"/>
      <c r="ACZ590" s="226"/>
      <c r="ADA590" s="226"/>
      <c r="ADB590" s="226"/>
      <c r="ADC590" s="226"/>
      <c r="ADD590" s="226"/>
      <c r="ADE590" s="226"/>
      <c r="ADF590" s="226"/>
      <c r="ADG590" s="226"/>
      <c r="ADH590" s="226"/>
      <c r="ADI590" s="226"/>
      <c r="ADJ590" s="226"/>
      <c r="ADK590" s="226"/>
      <c r="ADL590" s="226"/>
      <c r="ADM590" s="226"/>
      <c r="ADN590" s="226"/>
      <c r="ADO590" s="226"/>
      <c r="ADP590" s="226"/>
      <c r="ADQ590" s="226"/>
      <c r="ADR590" s="226"/>
      <c r="ADS590" s="226"/>
      <c r="ADT590" s="226"/>
      <c r="ADU590" s="226"/>
      <c r="ADV590" s="226"/>
      <c r="ADW590" s="226"/>
      <c r="ADX590" s="226"/>
      <c r="ADY590" s="226"/>
      <c r="ADZ590" s="226"/>
      <c r="AEA590" s="226"/>
      <c r="AEB590" s="226"/>
      <c r="AEC590" s="226"/>
      <c r="AED590" s="226"/>
      <c r="AEE590" s="226"/>
      <c r="AEF590" s="226"/>
      <c r="AEG590" s="226"/>
      <c r="AEH590" s="226"/>
      <c r="AEI590" s="226"/>
      <c r="AEJ590" s="226"/>
      <c r="AEK590" s="226"/>
      <c r="AEL590" s="226"/>
      <c r="AEM590" s="226"/>
      <c r="AEN590" s="226"/>
      <c r="AEO590" s="226"/>
      <c r="AEP590" s="226"/>
      <c r="AEQ590" s="226"/>
      <c r="AER590" s="226"/>
      <c r="AES590" s="226"/>
      <c r="AET590" s="226"/>
      <c r="AEU590" s="226"/>
      <c r="AEV590" s="226"/>
      <c r="AEW590" s="226"/>
      <c r="AEX590" s="226"/>
      <c r="AEY590" s="226"/>
      <c r="AEZ590" s="226"/>
      <c r="AFA590" s="226"/>
      <c r="AFB590" s="226"/>
      <c r="AFC590" s="226"/>
      <c r="AFD590" s="226"/>
      <c r="AFE590" s="226"/>
      <c r="AFF590" s="226"/>
      <c r="AFG590" s="226"/>
      <c r="AFH590" s="226"/>
      <c r="AFI590" s="226"/>
      <c r="AFJ590" s="226"/>
      <c r="AFK590" s="226"/>
      <c r="AFL590" s="226"/>
      <c r="AFM590" s="226"/>
      <c r="AFN590" s="226"/>
      <c r="AFO590" s="226"/>
      <c r="AFP590" s="226"/>
      <c r="AFQ590" s="226"/>
      <c r="AFR590" s="226"/>
      <c r="AFS590" s="226"/>
      <c r="AFT590" s="226"/>
      <c r="AFU590" s="226"/>
      <c r="AFV590" s="226"/>
      <c r="AFW590" s="226"/>
      <c r="AFX590" s="226"/>
      <c r="AFY590" s="226"/>
      <c r="AFZ590" s="226"/>
      <c r="AGA590" s="226"/>
      <c r="AGB590" s="226"/>
      <c r="AGC590" s="226"/>
      <c r="AGD590" s="226"/>
      <c r="AGE590" s="226"/>
      <c r="AGF590" s="226"/>
      <c r="AGG590" s="226"/>
      <c r="AGH590" s="226"/>
      <c r="AGI590" s="226"/>
      <c r="AGJ590" s="226"/>
      <c r="AGK590" s="226"/>
      <c r="AGL590" s="226"/>
      <c r="AGM590" s="226"/>
      <c r="AGN590" s="226"/>
      <c r="AGO590" s="226"/>
      <c r="AGP590" s="226"/>
      <c r="AGQ590" s="226"/>
      <c r="AGR590" s="226"/>
      <c r="AGS590" s="226"/>
      <c r="AGT590" s="226"/>
      <c r="AGU590" s="226"/>
      <c r="AGV590" s="226"/>
      <c r="AGW590" s="226"/>
      <c r="AGX590" s="226"/>
      <c r="AGY590" s="226"/>
      <c r="AGZ590" s="226"/>
      <c r="AHA590" s="226"/>
      <c r="AHB590" s="226"/>
      <c r="AHC590" s="226"/>
      <c r="AHD590" s="226"/>
      <c r="AHE590" s="226"/>
      <c r="AHF590" s="226"/>
      <c r="AHG590" s="226"/>
      <c r="AHH590" s="226"/>
      <c r="AHI590" s="226"/>
      <c r="AHJ590" s="226"/>
      <c r="AHK590" s="226"/>
      <c r="AHL590" s="226"/>
      <c r="AHM590" s="226"/>
      <c r="AHN590" s="226"/>
      <c r="AHO590" s="226"/>
      <c r="AHP590" s="226"/>
      <c r="AHQ590" s="226"/>
      <c r="AHR590" s="226"/>
      <c r="AHS590" s="226"/>
      <c r="AHT590" s="226"/>
      <c r="AHU590" s="226"/>
      <c r="AHV590" s="226"/>
      <c r="AHW590" s="226"/>
      <c r="AHX590" s="226"/>
      <c r="AHY590" s="226"/>
      <c r="AHZ590" s="226"/>
      <c r="AIA590" s="226"/>
      <c r="AIB590" s="226"/>
      <c r="AIC590" s="226"/>
      <c r="AID590" s="226"/>
      <c r="AIE590" s="226"/>
      <c r="AIF590" s="226"/>
      <c r="AIG590" s="226"/>
      <c r="AIH590" s="226"/>
      <c r="AII590" s="226"/>
      <c r="AIJ590" s="226"/>
      <c r="AIK590" s="226"/>
      <c r="AIL590" s="226"/>
      <c r="AIM590" s="226"/>
      <c r="AIN590" s="226"/>
      <c r="AIO590" s="226"/>
      <c r="AIP590" s="226"/>
      <c r="AIQ590" s="226"/>
      <c r="AIR590" s="226"/>
      <c r="AIS590" s="226"/>
      <c r="AIT590" s="226"/>
      <c r="AIU590" s="226"/>
      <c r="AIV590" s="226"/>
      <c r="AIW590" s="226"/>
      <c r="AIX590" s="226"/>
      <c r="AIY590" s="226"/>
      <c r="AIZ590" s="226"/>
      <c r="AJA590" s="226"/>
      <c r="AJB590" s="226"/>
      <c r="AJC590" s="226"/>
      <c r="AJD590" s="226"/>
      <c r="AJE590" s="226"/>
      <c r="AJF590" s="226"/>
      <c r="AJG590" s="226"/>
      <c r="AJH590" s="226"/>
      <c r="AJI590" s="226"/>
      <c r="AJJ590" s="226"/>
      <c r="AJK590" s="226"/>
      <c r="AJL590" s="226"/>
      <c r="AJM590" s="226"/>
      <c r="AJN590" s="226"/>
      <c r="AJO590" s="226"/>
      <c r="AJP590" s="226"/>
      <c r="AJQ590" s="226"/>
      <c r="AJR590" s="226"/>
      <c r="AJS590" s="226"/>
      <c r="AJT590" s="226"/>
      <c r="AJU590" s="226"/>
      <c r="AJV590" s="226"/>
      <c r="AJW590" s="226"/>
      <c r="AJX590" s="226"/>
      <c r="AJY590" s="226"/>
      <c r="AJZ590" s="226"/>
      <c r="AKA590" s="226"/>
      <c r="AKB590" s="226"/>
      <c r="AKC590" s="226"/>
      <c r="AKD590" s="226"/>
      <c r="AKE590" s="226"/>
      <c r="AKF590" s="226"/>
      <c r="AKG590" s="226"/>
      <c r="AKH590" s="226"/>
      <c r="AKI590" s="226"/>
      <c r="AKJ590" s="226"/>
      <c r="AKK590" s="226"/>
      <c r="AKL590" s="226"/>
      <c r="AKM590" s="226"/>
      <c r="AKN590" s="226"/>
      <c r="AKO590" s="226"/>
      <c r="AKP590" s="226"/>
      <c r="AKQ590" s="226"/>
      <c r="AKR590" s="226"/>
      <c r="AKS590" s="226"/>
      <c r="AKT590" s="226"/>
      <c r="AKU590" s="226"/>
      <c r="AKV590" s="226"/>
      <c r="AKW590" s="226"/>
      <c r="AKX590" s="226"/>
      <c r="AKY590" s="226"/>
      <c r="AKZ590" s="226"/>
      <c r="ALA590" s="226"/>
      <c r="ALB590" s="226"/>
      <c r="ALC590" s="226"/>
      <c r="ALD590" s="226"/>
      <c r="ALE590" s="226"/>
      <c r="ALF590" s="226"/>
      <c r="ALG590" s="226"/>
      <c r="ALH590" s="226"/>
      <c r="ALI590" s="226"/>
      <c r="ALJ590" s="226"/>
      <c r="ALK590" s="226"/>
      <c r="ALL590" s="226"/>
      <c r="ALM590" s="226"/>
      <c r="ALN590" s="226"/>
      <c r="ALO590" s="226"/>
      <c r="ALP590" s="226"/>
      <c r="ALQ590" s="226"/>
      <c r="ALR590" s="226"/>
      <c r="ALS590" s="226"/>
      <c r="ALT590" s="226"/>
      <c r="ALU590" s="226"/>
      <c r="ALV590" s="226"/>
      <c r="ALW590" s="226"/>
      <c r="ALX590" s="226"/>
      <c r="ALY590" s="226"/>
      <c r="ALZ590" s="226"/>
      <c r="AMA590" s="226"/>
      <c r="AMB590" s="226"/>
      <c r="AMC590" s="226"/>
      <c r="AMD590" s="226"/>
      <c r="AME590" s="226"/>
      <c r="AMF590" s="226"/>
      <c r="AMG590" s="226"/>
      <c r="AMH590" s="226"/>
      <c r="AMI590" s="226"/>
      <c r="AMJ590" s="226"/>
      <c r="AMK590" s="226"/>
      <c r="AML590" s="226"/>
      <c r="AMM590" s="226"/>
      <c r="AMN590" s="226"/>
      <c r="AMO590" s="226"/>
      <c r="AMP590" s="226"/>
      <c r="AMQ590" s="226"/>
      <c r="AMR590" s="226"/>
      <c r="AMS590" s="226"/>
      <c r="AMT590" s="226"/>
      <c r="AMU590" s="226"/>
      <c r="AMV590" s="226"/>
      <c r="AMW590" s="226"/>
      <c r="AMX590" s="226"/>
    </row>
    <row r="591" spans="1:1038" s="398" customFormat="1" ht="18" customHeight="1">
      <c r="A591" s="610"/>
      <c r="B591" s="226"/>
      <c r="C591" s="226"/>
      <c r="D591" s="226"/>
      <c r="E591" s="226">
        <v>78</v>
      </c>
      <c r="F591" s="226">
        <v>4</v>
      </c>
      <c r="G591" s="558" t="str">
        <f t="shared" si="262"/>
        <v>78-4</v>
      </c>
      <c r="H591" s="226">
        <v>49</v>
      </c>
      <c r="I591" s="546">
        <v>51.5</v>
      </c>
      <c r="J591" s="544"/>
      <c r="K591" s="613" t="e">
        <f>IF(#REF!=1,IF(((VLOOKUP($G591,[1]Depth_Lookup!#REF!,9,FALSE))-(H592/100))=0,"Good",IF(((VLOOKUP($G591,[1]Depth_Lookup!$A$3:$J$550,9,FALSE))-(H592/100))&gt;0,"Too Short","Too Long")))</f>
        <v>#REF!</v>
      </c>
      <c r="L591" s="171">
        <f>(VLOOKUP($G591,Depth_Lookup!$A$3:$J$410,10,FALSE))+(H591/100)</f>
        <v>197.44</v>
      </c>
      <c r="M591" s="171">
        <f>(VLOOKUP($G591,Depth_Lookup!$A$3:$J$410,10,FALSE))+(I591/100)</f>
        <v>197.46499999999997</v>
      </c>
      <c r="N591" s="232"/>
      <c r="O591" s="226"/>
      <c r="P591" s="226"/>
      <c r="Q591" s="226"/>
      <c r="R591" s="391" t="s">
        <v>1805</v>
      </c>
      <c r="S591" s="226"/>
      <c r="T591" s="226"/>
      <c r="U591" s="226"/>
      <c r="V591" s="226"/>
      <c r="W591" s="226"/>
      <c r="X591" s="391"/>
      <c r="Y591" s="226"/>
      <c r="Z591" s="226"/>
      <c r="AA591" s="226"/>
      <c r="AB591" s="226"/>
      <c r="AC591" s="226"/>
      <c r="AD591" s="226"/>
      <c r="AE591" s="393"/>
      <c r="AF591" s="558"/>
      <c r="AG591" s="394"/>
      <c r="AH591" s="226"/>
      <c r="AI591" s="257"/>
      <c r="AJ591" s="226"/>
      <c r="AK591" s="226"/>
      <c r="AL591" s="226"/>
      <c r="AM591" s="226"/>
      <c r="AN591" s="226"/>
      <c r="AO591" s="257"/>
      <c r="AP591" s="226"/>
      <c r="AQ591" s="226"/>
      <c r="AR591" s="226"/>
      <c r="AS591" s="226"/>
      <c r="AT591" s="226"/>
      <c r="AU591" s="257"/>
      <c r="AV591" s="226"/>
      <c r="AW591" s="226"/>
      <c r="AX591" s="226"/>
      <c r="AY591" s="226"/>
      <c r="AZ591" s="226"/>
      <c r="BA591" s="257"/>
      <c r="BB591" s="226"/>
      <c r="BC591" s="226"/>
      <c r="BD591" s="226"/>
      <c r="BE591" s="226"/>
      <c r="BF591" s="226"/>
      <c r="BG591" s="257"/>
      <c r="BH591" s="226"/>
      <c r="BI591" s="226"/>
      <c r="BJ591" s="226"/>
      <c r="BK591" s="226"/>
      <c r="BL591" s="226"/>
      <c r="BM591" s="257"/>
      <c r="BN591" s="226"/>
      <c r="BO591" s="226"/>
      <c r="BP591" s="226"/>
      <c r="BQ591" s="226"/>
      <c r="BR591" s="226"/>
      <c r="BS591" s="226"/>
      <c r="BT591" s="226"/>
      <c r="BU591" s="226"/>
      <c r="BV591" s="226"/>
      <c r="BW591" s="226"/>
      <c r="BX591" s="226"/>
      <c r="BY591" s="257"/>
      <c r="BZ591" s="226"/>
      <c r="CA591" s="226"/>
      <c r="CB591" s="226"/>
      <c r="CC591" s="226"/>
      <c r="CD591" s="226"/>
      <c r="CE591" s="226"/>
      <c r="CF591" s="399"/>
      <c r="CG591" s="259"/>
      <c r="CH591" s="559"/>
      <c r="CI591" s="559"/>
      <c r="CJ591" s="559"/>
      <c r="CK591" s="560"/>
      <c r="CL591" s="560"/>
      <c r="CM591" s="560"/>
      <c r="CN591" s="560"/>
      <c r="CO591" s="560"/>
      <c r="CP591" s="560"/>
      <c r="CQ591" s="560"/>
      <c r="CR591" s="560"/>
      <c r="CS591" s="560"/>
      <c r="CT591" s="560"/>
      <c r="CU591" s="560"/>
      <c r="CV591" s="560"/>
      <c r="CW591" s="560"/>
      <c r="CX591" s="560"/>
      <c r="CY591" s="560"/>
      <c r="CZ591" s="560"/>
      <c r="DA591" s="560"/>
      <c r="DB591" s="560"/>
      <c r="DC591" s="566"/>
      <c r="DD591" s="560"/>
      <c r="DE591" s="560"/>
      <c r="DF591" s="560"/>
      <c r="DG591" s="560"/>
      <c r="DH591" s="560"/>
      <c r="DI591" s="560"/>
      <c r="DJ591" s="560"/>
      <c r="DK591" s="396"/>
      <c r="DL591" s="259"/>
      <c r="DM591" s="560"/>
      <c r="DN591" s="560"/>
      <c r="DO591" s="563"/>
      <c r="DP591" s="564"/>
      <c r="DQ591" s="565"/>
      <c r="DR591" s="563"/>
      <c r="DS591" s="565"/>
      <c r="DT591" s="543"/>
      <c r="DU591" s="566"/>
      <c r="DV591" s="566"/>
      <c r="DW591" s="400"/>
      <c r="DX591" s="567"/>
      <c r="DY591" s="567"/>
      <c r="DZ591" s="155"/>
      <c r="EA591" s="155"/>
      <c r="EB591" s="256"/>
      <c r="EC591" s="104"/>
      <c r="ED591" s="229" t="s">
        <v>2517</v>
      </c>
      <c r="EE591" s="401"/>
      <c r="EF591" s="402"/>
      <c r="EG591" s="401"/>
      <c r="EH591" s="403"/>
      <c r="EI591" s="404"/>
      <c r="EJ591" s="405"/>
      <c r="EK591" s="406"/>
      <c r="EL591" s="401"/>
      <c r="EM591" s="403"/>
      <c r="EN591" s="403" t="s">
        <v>2046</v>
      </c>
      <c r="EO591" s="407">
        <v>2</v>
      </c>
      <c r="EP591" s="407" t="s">
        <v>2202</v>
      </c>
      <c r="EQ591" s="407"/>
      <c r="ER591" s="407"/>
      <c r="ES591" s="407"/>
      <c r="ET591" s="407"/>
      <c r="EU591" s="407"/>
      <c r="EV591" s="408">
        <v>32</v>
      </c>
      <c r="EW591" s="408">
        <v>90</v>
      </c>
      <c r="EX591" s="408">
        <v>40</v>
      </c>
      <c r="EY591" s="408">
        <v>180</v>
      </c>
      <c r="EZ591" s="192">
        <f t="shared" si="239"/>
        <v>-36.674697743083613</v>
      </c>
      <c r="FA591" s="192">
        <f t="shared" si="240"/>
        <v>323.32530225691642</v>
      </c>
      <c r="FB591" s="192">
        <f t="shared" si="241"/>
        <v>43.706368462819164</v>
      </c>
      <c r="FC591" s="192">
        <f t="shared" si="242"/>
        <v>53.325302256916387</v>
      </c>
      <c r="FD591" s="192">
        <f t="shared" si="243"/>
        <v>46.293631537180836</v>
      </c>
      <c r="FE591" s="193">
        <f t="shared" si="244"/>
        <v>143.32530225691642</v>
      </c>
      <c r="FF591" s="194">
        <f t="shared" si="245"/>
        <v>46.293631537180836</v>
      </c>
      <c r="FG591" s="401"/>
      <c r="FH591" s="403"/>
      <c r="FI591" s="778">
        <f t="shared" si="250"/>
        <v>2</v>
      </c>
      <c r="FJ591" s="779">
        <f t="shared" si="251"/>
        <v>46.293631537180836</v>
      </c>
      <c r="FK591" s="779">
        <f t="shared" si="252"/>
        <v>43.706368462819164</v>
      </c>
      <c r="FL591" s="780">
        <f t="shared" si="253"/>
        <v>0.76282003376600727</v>
      </c>
      <c r="FM591" s="169">
        <f t="shared" si="254"/>
        <v>0.6909627650731609</v>
      </c>
      <c r="FN591" s="783">
        <f t="shared" si="255"/>
        <v>1.3819255301463218</v>
      </c>
      <c r="FO591" s="226"/>
      <c r="FP591" s="226"/>
      <c r="FQ591" s="226"/>
      <c r="FR591" s="226"/>
      <c r="FS591" s="226"/>
      <c r="FT591" s="226"/>
      <c r="FU591" s="226"/>
      <c r="FV591" s="226"/>
      <c r="FW591" s="226"/>
      <c r="FX591" s="226"/>
      <c r="FY591" s="226"/>
      <c r="FZ591" s="226"/>
      <c r="GA591" s="226"/>
      <c r="GB591" s="226"/>
      <c r="GC591" s="226"/>
      <c r="GD591" s="226"/>
      <c r="GE591" s="226"/>
      <c r="GF591" s="226"/>
      <c r="GG591" s="226"/>
      <c r="GH591" s="226"/>
      <c r="GI591" s="226"/>
      <c r="GJ591" s="226"/>
      <c r="GK591" s="226"/>
      <c r="GL591" s="226"/>
      <c r="GM591" s="226"/>
      <c r="GN591" s="226"/>
      <c r="GO591" s="226"/>
      <c r="GP591" s="226"/>
      <c r="GQ591" s="226"/>
      <c r="GR591" s="226"/>
      <c r="GS591" s="226"/>
      <c r="GT591" s="226"/>
      <c r="GU591" s="226"/>
      <c r="GV591" s="226"/>
      <c r="GW591" s="226"/>
      <c r="GX591" s="226"/>
      <c r="GY591" s="226"/>
      <c r="GZ591" s="226"/>
      <c r="HA591" s="226"/>
      <c r="HB591" s="226"/>
      <c r="HC591" s="226"/>
      <c r="HD591" s="226"/>
      <c r="HE591" s="226"/>
      <c r="HF591" s="226"/>
      <c r="HG591" s="226"/>
      <c r="HH591" s="226"/>
      <c r="HI591" s="226"/>
      <c r="HJ591" s="226"/>
      <c r="HK591" s="226"/>
      <c r="HL591" s="226"/>
      <c r="HM591" s="226"/>
      <c r="HN591" s="226"/>
      <c r="HO591" s="226"/>
      <c r="HP591" s="226"/>
      <c r="HQ591" s="226"/>
      <c r="HR591" s="226"/>
      <c r="HS591" s="226"/>
      <c r="HT591" s="226"/>
      <c r="HU591" s="226"/>
      <c r="HV591" s="226"/>
      <c r="HW591" s="226"/>
      <c r="HX591" s="226"/>
      <c r="HY591" s="226"/>
      <c r="HZ591" s="226"/>
      <c r="IA591" s="226"/>
      <c r="IB591" s="226"/>
      <c r="IC591" s="226"/>
      <c r="ID591" s="226"/>
      <c r="IE591" s="226"/>
      <c r="IF591" s="226"/>
      <c r="IG591" s="226"/>
      <c r="IH591" s="226"/>
      <c r="II591" s="226"/>
      <c r="IJ591" s="226"/>
      <c r="IK591" s="226"/>
      <c r="IL591" s="226"/>
      <c r="IM591" s="226"/>
      <c r="IN591" s="226"/>
      <c r="IO591" s="226"/>
      <c r="IP591" s="226"/>
      <c r="IQ591" s="226"/>
      <c r="IR591" s="226"/>
      <c r="IS591" s="226"/>
      <c r="IT591" s="226"/>
      <c r="IU591" s="226"/>
      <c r="IV591" s="226"/>
      <c r="IW591" s="226"/>
      <c r="IX591" s="226"/>
      <c r="IY591" s="226"/>
      <c r="IZ591" s="226"/>
      <c r="JA591" s="226"/>
      <c r="JB591" s="226"/>
      <c r="JC591" s="226"/>
      <c r="JD591" s="226"/>
      <c r="JE591" s="226"/>
      <c r="JF591" s="226"/>
      <c r="JG591" s="226"/>
      <c r="JH591" s="226"/>
      <c r="JI591" s="226"/>
      <c r="JJ591" s="226"/>
      <c r="JK591" s="226"/>
      <c r="JL591" s="226"/>
      <c r="JM591" s="226"/>
      <c r="JN591" s="226"/>
      <c r="JO591" s="226"/>
      <c r="JP591" s="226"/>
      <c r="JQ591" s="226"/>
      <c r="JR591" s="226"/>
      <c r="JS591" s="226"/>
      <c r="JT591" s="226"/>
      <c r="JU591" s="226"/>
      <c r="JV591" s="226"/>
      <c r="JW591" s="226"/>
      <c r="JX591" s="226"/>
      <c r="JY591" s="226"/>
      <c r="JZ591" s="226"/>
      <c r="KA591" s="226"/>
      <c r="KB591" s="226"/>
      <c r="KC591" s="226"/>
      <c r="KD591" s="226"/>
      <c r="KE591" s="226"/>
      <c r="KF591" s="226"/>
      <c r="KG591" s="226"/>
      <c r="KH591" s="226"/>
      <c r="KI591" s="226"/>
      <c r="KJ591" s="226"/>
      <c r="KK591" s="226"/>
      <c r="KL591" s="226"/>
      <c r="KM591" s="226"/>
      <c r="KN591" s="226"/>
      <c r="KO591" s="226"/>
      <c r="KP591" s="226"/>
      <c r="KQ591" s="226"/>
      <c r="KR591" s="226"/>
      <c r="KS591" s="226"/>
      <c r="KT591" s="226"/>
      <c r="KU591" s="226"/>
      <c r="KV591" s="226"/>
      <c r="KW591" s="226"/>
      <c r="KX591" s="226"/>
      <c r="KY591" s="226"/>
      <c r="KZ591" s="226"/>
      <c r="LA591" s="226"/>
      <c r="LB591" s="226"/>
      <c r="LC591" s="226"/>
      <c r="LD591" s="226"/>
      <c r="LE591" s="226"/>
      <c r="LF591" s="226"/>
      <c r="LG591" s="226"/>
      <c r="LH591" s="226"/>
      <c r="LI591" s="226"/>
      <c r="LJ591" s="226"/>
      <c r="LK591" s="226"/>
      <c r="LL591" s="226"/>
      <c r="LM591" s="226"/>
      <c r="LN591" s="226"/>
      <c r="LO591" s="226"/>
      <c r="LP591" s="226"/>
      <c r="LQ591" s="226"/>
      <c r="LR591" s="226"/>
      <c r="LS591" s="226"/>
      <c r="LT591" s="226"/>
      <c r="LU591" s="226"/>
      <c r="LV591" s="226"/>
      <c r="LW591" s="226"/>
      <c r="LX591" s="226"/>
      <c r="LY591" s="226"/>
      <c r="LZ591" s="226"/>
      <c r="MA591" s="226"/>
      <c r="MB591" s="226"/>
      <c r="MC591" s="226"/>
      <c r="MD591" s="226"/>
      <c r="ME591" s="226"/>
      <c r="MF591" s="226"/>
      <c r="MG591" s="226"/>
      <c r="MH591" s="226"/>
      <c r="MI591" s="226"/>
      <c r="MJ591" s="226"/>
      <c r="MK591" s="226"/>
      <c r="ML591" s="226"/>
      <c r="MM591" s="226"/>
      <c r="MN591" s="226"/>
      <c r="MO591" s="226"/>
      <c r="MP591" s="226"/>
      <c r="MQ591" s="226"/>
      <c r="MR591" s="226"/>
      <c r="MS591" s="226"/>
      <c r="MT591" s="226"/>
      <c r="MU591" s="226"/>
      <c r="MV591" s="226"/>
      <c r="MW591" s="226"/>
      <c r="MX591" s="226"/>
      <c r="MY591" s="226"/>
      <c r="MZ591" s="226"/>
      <c r="NA591" s="226"/>
      <c r="NB591" s="226"/>
      <c r="NC591" s="226"/>
      <c r="ND591" s="226"/>
      <c r="NE591" s="226"/>
      <c r="NF591" s="226"/>
      <c r="NG591" s="226"/>
      <c r="NH591" s="226"/>
      <c r="NI591" s="226"/>
      <c r="NJ591" s="226"/>
      <c r="NK591" s="226"/>
      <c r="NL591" s="226"/>
      <c r="NM591" s="226"/>
      <c r="NN591" s="226"/>
      <c r="NO591" s="226"/>
      <c r="NP591" s="226"/>
      <c r="NQ591" s="226"/>
      <c r="NR591" s="226"/>
      <c r="NS591" s="226"/>
      <c r="NT591" s="226"/>
      <c r="NU591" s="226"/>
      <c r="NV591" s="226"/>
      <c r="NW591" s="226"/>
      <c r="NX591" s="226"/>
      <c r="NY591" s="226"/>
      <c r="NZ591" s="226"/>
      <c r="OA591" s="226"/>
      <c r="OB591" s="226"/>
      <c r="OC591" s="226"/>
      <c r="OD591" s="226"/>
      <c r="OE591" s="226"/>
      <c r="OF591" s="226"/>
      <c r="OG591" s="226"/>
      <c r="OH591" s="226"/>
      <c r="OI591" s="226"/>
      <c r="OJ591" s="226"/>
      <c r="OK591" s="226"/>
      <c r="OL591" s="226"/>
      <c r="OM591" s="226"/>
      <c r="ON591" s="226"/>
      <c r="OO591" s="226"/>
      <c r="OP591" s="226"/>
      <c r="OQ591" s="226"/>
      <c r="OR591" s="226"/>
      <c r="OS591" s="226"/>
      <c r="OT591" s="226"/>
      <c r="OU591" s="226"/>
      <c r="OV591" s="226"/>
      <c r="OW591" s="226"/>
      <c r="OX591" s="226"/>
      <c r="OY591" s="226"/>
      <c r="OZ591" s="226"/>
      <c r="PA591" s="226"/>
      <c r="PB591" s="226"/>
      <c r="PC591" s="226"/>
      <c r="PD591" s="226"/>
      <c r="PE591" s="226"/>
      <c r="PF591" s="226"/>
      <c r="PG591" s="226"/>
      <c r="PH591" s="226"/>
      <c r="PI591" s="226"/>
      <c r="PJ591" s="226"/>
      <c r="PK591" s="226"/>
      <c r="PL591" s="226"/>
      <c r="PM591" s="226"/>
      <c r="PN591" s="226"/>
      <c r="PO591" s="226"/>
      <c r="PP591" s="226"/>
      <c r="PQ591" s="226"/>
      <c r="PR591" s="226"/>
      <c r="PS591" s="226"/>
      <c r="PT591" s="226"/>
      <c r="PU591" s="226"/>
      <c r="PV591" s="226"/>
      <c r="PW591" s="226"/>
      <c r="PX591" s="226"/>
      <c r="PY591" s="226"/>
      <c r="PZ591" s="226"/>
      <c r="QA591" s="226"/>
      <c r="QB591" s="226"/>
      <c r="QC591" s="226"/>
      <c r="QD591" s="226"/>
      <c r="QE591" s="226"/>
      <c r="QF591" s="226"/>
      <c r="QG591" s="226"/>
      <c r="QH591" s="226"/>
      <c r="QI591" s="226"/>
      <c r="QJ591" s="226"/>
      <c r="QK591" s="226"/>
      <c r="QL591" s="226"/>
      <c r="QM591" s="226"/>
      <c r="QN591" s="226"/>
      <c r="QO591" s="226"/>
      <c r="QP591" s="226"/>
      <c r="QQ591" s="226"/>
      <c r="QR591" s="226"/>
      <c r="QS591" s="226"/>
      <c r="QT591" s="226"/>
      <c r="QU591" s="226"/>
      <c r="QV591" s="226"/>
      <c r="QW591" s="226"/>
      <c r="QX591" s="226"/>
      <c r="QY591" s="226"/>
      <c r="QZ591" s="226"/>
      <c r="RA591" s="226"/>
      <c r="RB591" s="226"/>
      <c r="RC591" s="226"/>
      <c r="RD591" s="226"/>
      <c r="RE591" s="226"/>
      <c r="RF591" s="226"/>
      <c r="RG591" s="226"/>
      <c r="RH591" s="226"/>
      <c r="RI591" s="226"/>
      <c r="RJ591" s="226"/>
      <c r="RK591" s="226"/>
      <c r="RL591" s="226"/>
      <c r="RM591" s="226"/>
      <c r="RN591" s="226"/>
      <c r="RO591" s="226"/>
      <c r="RP591" s="226"/>
      <c r="RQ591" s="226"/>
      <c r="RR591" s="226"/>
      <c r="RS591" s="226"/>
      <c r="RT591" s="226"/>
      <c r="RU591" s="226"/>
      <c r="RV591" s="226"/>
      <c r="RW591" s="226"/>
      <c r="RX591" s="226"/>
      <c r="RY591" s="226"/>
      <c r="RZ591" s="226"/>
      <c r="SA591" s="226"/>
      <c r="SB591" s="226"/>
      <c r="SC591" s="226"/>
      <c r="SD591" s="226"/>
      <c r="SE591" s="226"/>
      <c r="SF591" s="226"/>
      <c r="SG591" s="226"/>
      <c r="SH591" s="226"/>
      <c r="SI591" s="226"/>
      <c r="SJ591" s="226"/>
      <c r="SK591" s="226"/>
      <c r="SL591" s="226"/>
      <c r="SM591" s="226"/>
      <c r="SN591" s="226"/>
      <c r="SO591" s="226"/>
      <c r="SP591" s="226"/>
      <c r="SQ591" s="226"/>
      <c r="SR591" s="226"/>
      <c r="SS591" s="226"/>
      <c r="ST591" s="226"/>
      <c r="SU591" s="226"/>
      <c r="SV591" s="226"/>
      <c r="SW591" s="226"/>
      <c r="SX591" s="226"/>
      <c r="SY591" s="226"/>
      <c r="SZ591" s="226"/>
      <c r="TA591" s="226"/>
      <c r="TB591" s="226"/>
      <c r="TC591" s="226"/>
      <c r="TD591" s="226"/>
      <c r="TE591" s="226"/>
      <c r="TF591" s="226"/>
      <c r="TG591" s="226"/>
      <c r="TH591" s="226"/>
      <c r="TI591" s="226"/>
      <c r="TJ591" s="226"/>
      <c r="TK591" s="226"/>
      <c r="TL591" s="226"/>
      <c r="TM591" s="226"/>
      <c r="TN591" s="226"/>
      <c r="TO591" s="226"/>
      <c r="TP591" s="226"/>
      <c r="TQ591" s="226"/>
      <c r="TR591" s="226"/>
      <c r="TS591" s="226"/>
      <c r="TT591" s="226"/>
      <c r="TU591" s="226"/>
      <c r="TV591" s="226"/>
      <c r="TW591" s="226"/>
      <c r="TX591" s="226"/>
      <c r="TY591" s="226"/>
      <c r="TZ591" s="226"/>
      <c r="UA591" s="226"/>
      <c r="UB591" s="226"/>
      <c r="UC591" s="226"/>
      <c r="UD591" s="226"/>
      <c r="UE591" s="226"/>
      <c r="UF591" s="226"/>
      <c r="UG591" s="226"/>
      <c r="UH591" s="226"/>
      <c r="UI591" s="226"/>
      <c r="UJ591" s="226"/>
      <c r="UK591" s="226"/>
      <c r="UL591" s="226"/>
      <c r="UM591" s="226"/>
      <c r="UN591" s="226"/>
      <c r="UO591" s="226"/>
      <c r="UP591" s="226"/>
      <c r="UQ591" s="226"/>
      <c r="UR591" s="226"/>
      <c r="US591" s="226"/>
      <c r="UT591" s="226"/>
      <c r="UU591" s="226"/>
      <c r="UV591" s="226"/>
      <c r="UW591" s="226"/>
      <c r="UX591" s="226"/>
      <c r="UY591" s="226"/>
      <c r="UZ591" s="226"/>
      <c r="VA591" s="226"/>
      <c r="VB591" s="226"/>
      <c r="VC591" s="226"/>
      <c r="VD591" s="226"/>
      <c r="VE591" s="226"/>
      <c r="VF591" s="226"/>
      <c r="VG591" s="226"/>
      <c r="VH591" s="226"/>
      <c r="VI591" s="226"/>
      <c r="VJ591" s="226"/>
      <c r="VK591" s="226"/>
      <c r="VL591" s="226"/>
      <c r="VM591" s="226"/>
      <c r="VN591" s="226"/>
      <c r="VO591" s="226"/>
      <c r="VP591" s="226"/>
      <c r="VQ591" s="226"/>
      <c r="VR591" s="226"/>
      <c r="VS591" s="226"/>
      <c r="VT591" s="226"/>
      <c r="VU591" s="226"/>
      <c r="VV591" s="226"/>
      <c r="VW591" s="226"/>
      <c r="VX591" s="226"/>
      <c r="VY591" s="226"/>
      <c r="VZ591" s="226"/>
      <c r="WA591" s="226"/>
      <c r="WB591" s="226"/>
      <c r="WC591" s="226"/>
      <c r="WD591" s="226"/>
      <c r="WE591" s="226"/>
      <c r="WF591" s="226"/>
      <c r="WG591" s="226"/>
      <c r="WH591" s="226"/>
      <c r="WI591" s="226"/>
      <c r="WJ591" s="226"/>
      <c r="WK591" s="226"/>
      <c r="WL591" s="226"/>
      <c r="WM591" s="226"/>
      <c r="WN591" s="226"/>
      <c r="WO591" s="226"/>
      <c r="WP591" s="226"/>
      <c r="WQ591" s="226"/>
      <c r="WR591" s="226"/>
      <c r="WS591" s="226"/>
      <c r="WT591" s="226"/>
      <c r="WU591" s="226"/>
      <c r="WV591" s="226"/>
      <c r="WW591" s="226"/>
      <c r="WX591" s="226"/>
      <c r="WY591" s="226"/>
      <c r="WZ591" s="226"/>
      <c r="XA591" s="226"/>
      <c r="XB591" s="226"/>
      <c r="XC591" s="226"/>
      <c r="XD591" s="226"/>
      <c r="XE591" s="226"/>
      <c r="XF591" s="226"/>
      <c r="XG591" s="226"/>
      <c r="XH591" s="226"/>
      <c r="XI591" s="226"/>
      <c r="XJ591" s="226"/>
      <c r="XK591" s="226"/>
      <c r="XL591" s="226"/>
      <c r="XM591" s="226"/>
      <c r="XN591" s="226"/>
      <c r="XO591" s="226"/>
      <c r="XP591" s="226"/>
      <c r="XQ591" s="226"/>
      <c r="XR591" s="226"/>
      <c r="XS591" s="226"/>
      <c r="XT591" s="226"/>
      <c r="XU591" s="226"/>
      <c r="XV591" s="226"/>
      <c r="XW591" s="226"/>
      <c r="XX591" s="226"/>
      <c r="XY591" s="226"/>
      <c r="XZ591" s="226"/>
      <c r="YA591" s="226"/>
      <c r="YB591" s="226"/>
      <c r="YC591" s="226"/>
      <c r="YD591" s="226"/>
      <c r="YE591" s="226"/>
      <c r="YF591" s="226"/>
      <c r="YG591" s="226"/>
      <c r="YH591" s="226"/>
      <c r="YI591" s="226"/>
      <c r="YJ591" s="226"/>
      <c r="YK591" s="226"/>
      <c r="YL591" s="226"/>
      <c r="YM591" s="226"/>
      <c r="YN591" s="226"/>
      <c r="YO591" s="226"/>
      <c r="YP591" s="226"/>
      <c r="YQ591" s="226"/>
      <c r="YR591" s="226"/>
      <c r="YS591" s="226"/>
      <c r="YT591" s="226"/>
      <c r="YU591" s="226"/>
      <c r="YV591" s="226"/>
      <c r="YW591" s="226"/>
      <c r="YX591" s="226"/>
      <c r="YY591" s="226"/>
      <c r="YZ591" s="226"/>
      <c r="ZA591" s="226"/>
      <c r="ZB591" s="226"/>
      <c r="ZC591" s="226"/>
      <c r="ZD591" s="226"/>
      <c r="ZE591" s="226"/>
      <c r="ZF591" s="226"/>
      <c r="ZG591" s="226"/>
      <c r="ZH591" s="226"/>
      <c r="ZI591" s="226"/>
      <c r="ZJ591" s="226"/>
      <c r="ZK591" s="226"/>
      <c r="ZL591" s="226"/>
      <c r="ZM591" s="226"/>
      <c r="ZN591" s="226"/>
      <c r="ZO591" s="226"/>
      <c r="ZP591" s="226"/>
      <c r="ZQ591" s="226"/>
      <c r="ZR591" s="226"/>
      <c r="ZS591" s="226"/>
      <c r="ZT591" s="226"/>
      <c r="ZU591" s="226"/>
      <c r="ZV591" s="226"/>
      <c r="ZW591" s="226"/>
      <c r="ZX591" s="226"/>
      <c r="ZY591" s="226"/>
      <c r="ZZ591" s="226"/>
      <c r="AAA591" s="226"/>
      <c r="AAB591" s="226"/>
      <c r="AAC591" s="226"/>
      <c r="AAD591" s="226"/>
      <c r="AAE591" s="226"/>
      <c r="AAF591" s="226"/>
      <c r="AAG591" s="226"/>
      <c r="AAH591" s="226"/>
      <c r="AAI591" s="226"/>
      <c r="AAJ591" s="226"/>
      <c r="AAK591" s="226"/>
      <c r="AAL591" s="226"/>
      <c r="AAM591" s="226"/>
      <c r="AAN591" s="226"/>
      <c r="AAO591" s="226"/>
      <c r="AAP591" s="226"/>
      <c r="AAQ591" s="226"/>
      <c r="AAR591" s="226"/>
      <c r="AAS591" s="226"/>
      <c r="AAT591" s="226"/>
      <c r="AAU591" s="226"/>
      <c r="AAV591" s="226"/>
      <c r="AAW591" s="226"/>
      <c r="AAX591" s="226"/>
      <c r="AAY591" s="226"/>
      <c r="AAZ591" s="226"/>
      <c r="ABA591" s="226"/>
      <c r="ABB591" s="226"/>
      <c r="ABC591" s="226"/>
      <c r="ABD591" s="226"/>
      <c r="ABE591" s="226"/>
      <c r="ABF591" s="226"/>
      <c r="ABG591" s="226"/>
      <c r="ABH591" s="226"/>
      <c r="ABI591" s="226"/>
      <c r="ABJ591" s="226"/>
      <c r="ABK591" s="226"/>
      <c r="ABL591" s="226"/>
      <c r="ABM591" s="226"/>
      <c r="ABN591" s="226"/>
      <c r="ABO591" s="226"/>
      <c r="ABP591" s="226"/>
      <c r="ABQ591" s="226"/>
      <c r="ABR591" s="226"/>
      <c r="ABS591" s="226"/>
      <c r="ABT591" s="226"/>
      <c r="ABU591" s="226"/>
      <c r="ABV591" s="226"/>
      <c r="ABW591" s="226"/>
      <c r="ABX591" s="226"/>
      <c r="ABY591" s="226"/>
      <c r="ABZ591" s="226"/>
      <c r="ACA591" s="226"/>
      <c r="ACB591" s="226"/>
      <c r="ACC591" s="226"/>
      <c r="ACD591" s="226"/>
      <c r="ACE591" s="226"/>
      <c r="ACF591" s="226"/>
      <c r="ACG591" s="226"/>
      <c r="ACH591" s="226"/>
      <c r="ACI591" s="226"/>
      <c r="ACJ591" s="226"/>
      <c r="ACK591" s="226"/>
      <c r="ACL591" s="226"/>
      <c r="ACM591" s="226"/>
      <c r="ACN591" s="226"/>
      <c r="ACO591" s="226"/>
      <c r="ACP591" s="226"/>
      <c r="ACQ591" s="226"/>
      <c r="ACR591" s="226"/>
      <c r="ACS591" s="226"/>
      <c r="ACT591" s="226"/>
      <c r="ACU591" s="226"/>
      <c r="ACV591" s="226"/>
      <c r="ACW591" s="226"/>
      <c r="ACX591" s="226"/>
      <c r="ACY591" s="226"/>
      <c r="ACZ591" s="226"/>
      <c r="ADA591" s="226"/>
      <c r="ADB591" s="226"/>
      <c r="ADC591" s="226"/>
      <c r="ADD591" s="226"/>
      <c r="ADE591" s="226"/>
      <c r="ADF591" s="226"/>
      <c r="ADG591" s="226"/>
      <c r="ADH591" s="226"/>
      <c r="ADI591" s="226"/>
      <c r="ADJ591" s="226"/>
      <c r="ADK591" s="226"/>
      <c r="ADL591" s="226"/>
      <c r="ADM591" s="226"/>
      <c r="ADN591" s="226"/>
      <c r="ADO591" s="226"/>
      <c r="ADP591" s="226"/>
      <c r="ADQ591" s="226"/>
      <c r="ADR591" s="226"/>
      <c r="ADS591" s="226"/>
      <c r="ADT591" s="226"/>
      <c r="ADU591" s="226"/>
      <c r="ADV591" s="226"/>
      <c r="ADW591" s="226"/>
      <c r="ADX591" s="226"/>
      <c r="ADY591" s="226"/>
      <c r="ADZ591" s="226"/>
      <c r="AEA591" s="226"/>
      <c r="AEB591" s="226"/>
      <c r="AEC591" s="226"/>
      <c r="AED591" s="226"/>
      <c r="AEE591" s="226"/>
      <c r="AEF591" s="226"/>
      <c r="AEG591" s="226"/>
      <c r="AEH591" s="226"/>
      <c r="AEI591" s="226"/>
      <c r="AEJ591" s="226"/>
      <c r="AEK591" s="226"/>
      <c r="AEL591" s="226"/>
      <c r="AEM591" s="226"/>
      <c r="AEN591" s="226"/>
      <c r="AEO591" s="226"/>
      <c r="AEP591" s="226"/>
      <c r="AEQ591" s="226"/>
      <c r="AER591" s="226"/>
      <c r="AES591" s="226"/>
      <c r="AET591" s="226"/>
      <c r="AEU591" s="226"/>
      <c r="AEV591" s="226"/>
      <c r="AEW591" s="226"/>
      <c r="AEX591" s="226"/>
      <c r="AEY591" s="226"/>
      <c r="AEZ591" s="226"/>
      <c r="AFA591" s="226"/>
      <c r="AFB591" s="226"/>
      <c r="AFC591" s="226"/>
      <c r="AFD591" s="226"/>
      <c r="AFE591" s="226"/>
      <c r="AFF591" s="226"/>
      <c r="AFG591" s="226"/>
      <c r="AFH591" s="226"/>
      <c r="AFI591" s="226"/>
      <c r="AFJ591" s="226"/>
      <c r="AFK591" s="226"/>
      <c r="AFL591" s="226"/>
      <c r="AFM591" s="226"/>
      <c r="AFN591" s="226"/>
      <c r="AFO591" s="226"/>
      <c r="AFP591" s="226"/>
      <c r="AFQ591" s="226"/>
      <c r="AFR591" s="226"/>
      <c r="AFS591" s="226"/>
      <c r="AFT591" s="226"/>
      <c r="AFU591" s="226"/>
      <c r="AFV591" s="226"/>
      <c r="AFW591" s="226"/>
      <c r="AFX591" s="226"/>
      <c r="AFY591" s="226"/>
      <c r="AFZ591" s="226"/>
      <c r="AGA591" s="226"/>
      <c r="AGB591" s="226"/>
      <c r="AGC591" s="226"/>
      <c r="AGD591" s="226"/>
      <c r="AGE591" s="226"/>
      <c r="AGF591" s="226"/>
      <c r="AGG591" s="226"/>
      <c r="AGH591" s="226"/>
      <c r="AGI591" s="226"/>
      <c r="AGJ591" s="226"/>
      <c r="AGK591" s="226"/>
      <c r="AGL591" s="226"/>
      <c r="AGM591" s="226"/>
      <c r="AGN591" s="226"/>
      <c r="AGO591" s="226"/>
      <c r="AGP591" s="226"/>
      <c r="AGQ591" s="226"/>
      <c r="AGR591" s="226"/>
      <c r="AGS591" s="226"/>
      <c r="AGT591" s="226"/>
      <c r="AGU591" s="226"/>
      <c r="AGV591" s="226"/>
      <c r="AGW591" s="226"/>
      <c r="AGX591" s="226"/>
      <c r="AGY591" s="226"/>
      <c r="AGZ591" s="226"/>
      <c r="AHA591" s="226"/>
      <c r="AHB591" s="226"/>
      <c r="AHC591" s="226"/>
      <c r="AHD591" s="226"/>
      <c r="AHE591" s="226"/>
      <c r="AHF591" s="226"/>
      <c r="AHG591" s="226"/>
      <c r="AHH591" s="226"/>
      <c r="AHI591" s="226"/>
      <c r="AHJ591" s="226"/>
      <c r="AHK591" s="226"/>
      <c r="AHL591" s="226"/>
      <c r="AHM591" s="226"/>
      <c r="AHN591" s="226"/>
      <c r="AHO591" s="226"/>
      <c r="AHP591" s="226"/>
      <c r="AHQ591" s="226"/>
      <c r="AHR591" s="226"/>
      <c r="AHS591" s="226"/>
      <c r="AHT591" s="226"/>
      <c r="AHU591" s="226"/>
      <c r="AHV591" s="226"/>
      <c r="AHW591" s="226"/>
      <c r="AHX591" s="226"/>
      <c r="AHY591" s="226"/>
      <c r="AHZ591" s="226"/>
      <c r="AIA591" s="226"/>
      <c r="AIB591" s="226"/>
      <c r="AIC591" s="226"/>
      <c r="AID591" s="226"/>
      <c r="AIE591" s="226"/>
      <c r="AIF591" s="226"/>
      <c r="AIG591" s="226"/>
      <c r="AIH591" s="226"/>
      <c r="AII591" s="226"/>
      <c r="AIJ591" s="226"/>
      <c r="AIK591" s="226"/>
      <c r="AIL591" s="226"/>
      <c r="AIM591" s="226"/>
      <c r="AIN591" s="226"/>
      <c r="AIO591" s="226"/>
      <c r="AIP591" s="226"/>
      <c r="AIQ591" s="226"/>
      <c r="AIR591" s="226"/>
      <c r="AIS591" s="226"/>
      <c r="AIT591" s="226"/>
      <c r="AIU591" s="226"/>
      <c r="AIV591" s="226"/>
      <c r="AIW591" s="226"/>
      <c r="AIX591" s="226"/>
      <c r="AIY591" s="226"/>
      <c r="AIZ591" s="226"/>
      <c r="AJA591" s="226"/>
      <c r="AJB591" s="226"/>
      <c r="AJC591" s="226"/>
      <c r="AJD591" s="226"/>
      <c r="AJE591" s="226"/>
      <c r="AJF591" s="226"/>
      <c r="AJG591" s="226"/>
      <c r="AJH591" s="226"/>
      <c r="AJI591" s="226"/>
      <c r="AJJ591" s="226"/>
      <c r="AJK591" s="226"/>
      <c r="AJL591" s="226"/>
      <c r="AJM591" s="226"/>
      <c r="AJN591" s="226"/>
      <c r="AJO591" s="226"/>
      <c r="AJP591" s="226"/>
      <c r="AJQ591" s="226"/>
      <c r="AJR591" s="226"/>
      <c r="AJS591" s="226"/>
      <c r="AJT591" s="226"/>
      <c r="AJU591" s="226"/>
      <c r="AJV591" s="226"/>
      <c r="AJW591" s="226"/>
      <c r="AJX591" s="226"/>
      <c r="AJY591" s="226"/>
      <c r="AJZ591" s="226"/>
      <c r="AKA591" s="226"/>
      <c r="AKB591" s="226"/>
      <c r="AKC591" s="226"/>
      <c r="AKD591" s="226"/>
      <c r="AKE591" s="226"/>
      <c r="AKF591" s="226"/>
      <c r="AKG591" s="226"/>
      <c r="AKH591" s="226"/>
      <c r="AKI591" s="226"/>
      <c r="AKJ591" s="226"/>
      <c r="AKK591" s="226"/>
      <c r="AKL591" s="226"/>
      <c r="AKM591" s="226"/>
      <c r="AKN591" s="226"/>
      <c r="AKO591" s="226"/>
      <c r="AKP591" s="226"/>
      <c r="AKQ591" s="226"/>
      <c r="AKR591" s="226"/>
      <c r="AKS591" s="226"/>
      <c r="AKT591" s="226"/>
      <c r="AKU591" s="226"/>
      <c r="AKV591" s="226"/>
      <c r="AKW591" s="226"/>
      <c r="AKX591" s="226"/>
      <c r="AKY591" s="226"/>
      <c r="AKZ591" s="226"/>
      <c r="ALA591" s="226"/>
      <c r="ALB591" s="226"/>
      <c r="ALC591" s="226"/>
      <c r="ALD591" s="226"/>
      <c r="ALE591" s="226"/>
      <c r="ALF591" s="226"/>
      <c r="ALG591" s="226"/>
      <c r="ALH591" s="226"/>
      <c r="ALI591" s="226"/>
      <c r="ALJ591" s="226"/>
      <c r="ALK591" s="226"/>
      <c r="ALL591" s="226"/>
      <c r="ALM591" s="226"/>
      <c r="ALN591" s="226"/>
      <c r="ALO591" s="226"/>
      <c r="ALP591" s="226"/>
      <c r="ALQ591" s="226"/>
      <c r="ALR591" s="226"/>
      <c r="ALS591" s="226"/>
      <c r="ALT591" s="226"/>
      <c r="ALU591" s="226"/>
      <c r="ALV591" s="226"/>
      <c r="ALW591" s="226"/>
      <c r="ALX591" s="226"/>
      <c r="ALY591" s="226"/>
      <c r="ALZ591" s="226"/>
      <c r="AMA591" s="226"/>
      <c r="AMB591" s="226"/>
      <c r="AMC591" s="226"/>
      <c r="AMD591" s="226"/>
      <c r="AME591" s="226"/>
      <c r="AMF591" s="226"/>
      <c r="AMG591" s="226"/>
      <c r="AMH591" s="226"/>
      <c r="AMI591" s="226"/>
      <c r="AMJ591" s="226"/>
      <c r="AMK591" s="226"/>
      <c r="AML591" s="226"/>
      <c r="AMM591" s="226"/>
      <c r="AMN591" s="226"/>
      <c r="AMO591" s="226"/>
      <c r="AMP591" s="226"/>
      <c r="AMQ591" s="226"/>
      <c r="AMR591" s="226"/>
      <c r="AMS591" s="226"/>
      <c r="AMT591" s="226"/>
      <c r="AMU591" s="226"/>
      <c r="AMV591" s="226"/>
      <c r="AMW591" s="226"/>
      <c r="AMX591" s="226"/>
    </row>
    <row r="592" spans="1:1038" s="398" customFormat="1" ht="18" customHeight="1">
      <c r="A592" s="610" t="s">
        <v>2065</v>
      </c>
      <c r="B592" s="226" t="s">
        <v>1647</v>
      </c>
      <c r="C592" s="226"/>
      <c r="D592" s="226" t="s">
        <v>1279</v>
      </c>
      <c r="E592" s="226">
        <v>78</v>
      </c>
      <c r="F592" s="226">
        <v>4</v>
      </c>
      <c r="G592" s="558" t="str">
        <f t="shared" si="262"/>
        <v>78-4</v>
      </c>
      <c r="H592" s="226">
        <v>51.5</v>
      </c>
      <c r="I592" s="546">
        <v>56</v>
      </c>
      <c r="J592" s="544">
        <f>IF(H593=0, 1, 0)</f>
        <v>0</v>
      </c>
      <c r="K592" s="545" t="b">
        <f>IF(J593=1,IF(((VLOOKUP($G592,[1]Depth_Lookup!A$3:J$410,9,FALSE))-(I593/100))=0,"Good",IF(((VLOOKUP($G592,[1]Depth_Lookup!$A$3:$J$550,9,FALSE))-(I593/100))&gt;0,"Too Short","Too Long")))</f>
        <v>0</v>
      </c>
      <c r="L592" s="171">
        <f>(VLOOKUP($G592,Depth_Lookup!$A$3:$J$410,10,FALSE))+(H592/100)</f>
        <v>197.46499999999997</v>
      </c>
      <c r="M592" s="171">
        <f>(VLOOKUP($G592,Depth_Lookup!$A$3:$J$410,10,FALSE))+(I592/100)</f>
        <v>197.51</v>
      </c>
      <c r="N592" s="232" t="s">
        <v>2133</v>
      </c>
      <c r="O592" s="226">
        <v>4</v>
      </c>
      <c r="P592" s="226" t="s">
        <v>853</v>
      </c>
      <c r="Q592" s="226" t="s">
        <v>125</v>
      </c>
      <c r="R592" s="391" t="str">
        <f t="shared" ref="R592" si="269">P592&amp;""&amp;Q592</f>
        <v>SerpentinizedHarzburgite</v>
      </c>
      <c r="S592" s="226" t="s">
        <v>94</v>
      </c>
      <c r="T592" s="226" t="s">
        <v>700</v>
      </c>
      <c r="U592" s="226"/>
      <c r="V592" s="226"/>
      <c r="W592" s="226" t="s">
        <v>102</v>
      </c>
      <c r="X592" s="391">
        <f>VLOOKUP(W592,[1]definitions_list_lookup!A$13:B$19,2,0)</f>
        <v>5</v>
      </c>
      <c r="Y592" s="226" t="s">
        <v>90</v>
      </c>
      <c r="Z592" s="226" t="s">
        <v>91</v>
      </c>
      <c r="AA592" s="226" t="s">
        <v>1685</v>
      </c>
      <c r="AB592" s="226"/>
      <c r="AC592" s="226"/>
      <c r="AD592" s="226"/>
      <c r="AE592" s="393"/>
      <c r="AF592" s="558" t="e">
        <f>VLOOKUP(AE592,[1]definitions_list_mag!$V$12:$W$15,2,0)</f>
        <v>#N/A</v>
      </c>
      <c r="AG592" s="394"/>
      <c r="AH592" s="226"/>
      <c r="AI592" s="257">
        <v>74</v>
      </c>
      <c r="AJ592" s="226"/>
      <c r="AK592" s="226"/>
      <c r="AL592" s="226"/>
      <c r="AM592" s="226"/>
      <c r="AN592" s="226"/>
      <c r="AO592" s="257"/>
      <c r="AP592" s="226"/>
      <c r="AQ592" s="226"/>
      <c r="AR592" s="226"/>
      <c r="AS592" s="226"/>
      <c r="AT592" s="226"/>
      <c r="AU592" s="257"/>
      <c r="AV592" s="226"/>
      <c r="AW592" s="226"/>
      <c r="AX592" s="226"/>
      <c r="AY592" s="226"/>
      <c r="AZ592" s="226"/>
      <c r="BA592" s="257">
        <v>25</v>
      </c>
      <c r="BB592" s="226">
        <v>10</v>
      </c>
      <c r="BC592" s="226">
        <v>6</v>
      </c>
      <c r="BD592" s="226" t="s">
        <v>118</v>
      </c>
      <c r="BE592" s="226" t="s">
        <v>103</v>
      </c>
      <c r="BF592" s="226"/>
      <c r="BG592" s="257"/>
      <c r="BH592" s="226"/>
      <c r="BI592" s="226"/>
      <c r="BJ592" s="226"/>
      <c r="BK592" s="226"/>
      <c r="BL592" s="226"/>
      <c r="BM592" s="257">
        <v>1</v>
      </c>
      <c r="BN592" s="226">
        <v>1.2</v>
      </c>
      <c r="BO592" s="226">
        <v>0.7</v>
      </c>
      <c r="BP592" s="226" t="s">
        <v>1330</v>
      </c>
      <c r="BQ592" s="226" t="s">
        <v>1331</v>
      </c>
      <c r="BR592" s="226"/>
      <c r="BS592" s="226"/>
      <c r="BT592" s="226"/>
      <c r="BU592" s="226"/>
      <c r="BV592" s="226"/>
      <c r="BW592" s="226"/>
      <c r="BX592" s="226"/>
      <c r="BY592" s="257"/>
      <c r="BZ592" s="226"/>
      <c r="CA592" s="226"/>
      <c r="CB592" s="226"/>
      <c r="CC592" s="226"/>
      <c r="CD592" s="226"/>
      <c r="CE592" s="226" t="s">
        <v>2148</v>
      </c>
      <c r="CF592" s="399">
        <f t="shared" ref="CF592" si="270">AI592+AO592+BA592+AU592+BG592+BM592+BY592</f>
        <v>100</v>
      </c>
      <c r="CG592" s="259"/>
      <c r="CH592" s="559" t="s">
        <v>2137</v>
      </c>
      <c r="CI592" s="559">
        <v>90</v>
      </c>
      <c r="CJ592" s="559" t="s">
        <v>514</v>
      </c>
      <c r="CK592" s="560" t="s">
        <v>2109</v>
      </c>
      <c r="CL592" s="560"/>
      <c r="CM592" s="560"/>
      <c r="CN592" s="560"/>
      <c r="CO592" s="560"/>
      <c r="CP592" s="560"/>
      <c r="CQ592" s="560"/>
      <c r="CR592" s="560"/>
      <c r="CS592" s="560"/>
      <c r="CT592" s="560"/>
      <c r="CU592" s="560"/>
      <c r="CV592" s="560"/>
      <c r="CW592" s="560"/>
      <c r="CX592" s="560"/>
      <c r="CY592" s="560"/>
      <c r="CZ592" s="560"/>
      <c r="DA592" s="560"/>
      <c r="DB592" s="560">
        <v>81</v>
      </c>
      <c r="DC592" s="566">
        <v>15</v>
      </c>
      <c r="DD592" s="560"/>
      <c r="DE592" s="560"/>
      <c r="DF592" s="560"/>
      <c r="DG592" s="560"/>
      <c r="DH592" s="560"/>
      <c r="DI592" s="560"/>
      <c r="DJ592" s="560">
        <v>4</v>
      </c>
      <c r="DK592" s="396"/>
      <c r="DL592" s="259"/>
      <c r="DM592" s="560"/>
      <c r="DN592" s="560"/>
      <c r="DO592" s="563"/>
      <c r="DP592" s="564"/>
      <c r="DQ592" s="565"/>
      <c r="DR592" s="563"/>
      <c r="DS592" s="565"/>
      <c r="DT592" s="543" t="s">
        <v>2134</v>
      </c>
      <c r="DU592" s="566"/>
      <c r="DV592" s="566"/>
      <c r="DW592" s="400" t="e">
        <f>VLOOKUP(P592,[1]definitions_list_lookup!$K$30:$L$54,2,0)</f>
        <v>#N/A</v>
      </c>
      <c r="DX592" s="567" t="s">
        <v>2111</v>
      </c>
      <c r="DY592" s="567" t="s">
        <v>2138</v>
      </c>
      <c r="DZ592" s="155"/>
      <c r="EA592" s="155"/>
      <c r="EB592" s="256"/>
      <c r="EC592" s="104"/>
      <c r="ED592" s="229" t="s">
        <v>2517</v>
      </c>
      <c r="EE592" s="401"/>
      <c r="EF592" s="402"/>
      <c r="EG592" s="401"/>
      <c r="EH592" s="403"/>
      <c r="EI592" s="404"/>
      <c r="EJ592" s="405"/>
      <c r="EK592" s="406"/>
      <c r="EL592" s="401"/>
      <c r="EM592" s="403"/>
      <c r="EN592" s="403" t="s">
        <v>2046</v>
      </c>
      <c r="EO592" s="407"/>
      <c r="EP592" s="407"/>
      <c r="EQ592" s="407"/>
      <c r="ER592" s="407"/>
      <c r="ES592" s="407"/>
      <c r="ET592" s="407"/>
      <c r="EU592" s="407"/>
      <c r="EV592" s="408">
        <v>32</v>
      </c>
      <c r="EW592" s="408">
        <v>90</v>
      </c>
      <c r="EX592" s="408">
        <v>40</v>
      </c>
      <c r="EY592" s="408">
        <v>180</v>
      </c>
      <c r="EZ592" s="192">
        <f t="shared" si="239"/>
        <v>-36.674697743083613</v>
      </c>
      <c r="FA592" s="192">
        <f t="shared" si="240"/>
        <v>323.32530225691642</v>
      </c>
      <c r="FB592" s="192">
        <f t="shared" si="241"/>
        <v>43.706368462819164</v>
      </c>
      <c r="FC592" s="192">
        <f t="shared" si="242"/>
        <v>53.325302256916387</v>
      </c>
      <c r="FD592" s="192">
        <f t="shared" si="243"/>
        <v>46.293631537180836</v>
      </c>
      <c r="FE592" s="193">
        <f t="shared" si="244"/>
        <v>143.32530225691642</v>
      </c>
      <c r="FF592" s="194">
        <f t="shared" si="245"/>
        <v>46.293631537180836</v>
      </c>
      <c r="FG592" s="401"/>
      <c r="FH592" s="403"/>
      <c r="FI592" s="778">
        <f t="shared" si="250"/>
        <v>0</v>
      </c>
      <c r="FJ592" s="779">
        <f t="shared" si="251"/>
        <v>46.293631537180836</v>
      </c>
      <c r="FK592" s="779">
        <f t="shared" si="252"/>
        <v>43.706368462819164</v>
      </c>
      <c r="FL592" s="780">
        <f t="shared" si="253"/>
        <v>0.76282003376600727</v>
      </c>
      <c r="FM592" s="169">
        <f t="shared" si="254"/>
        <v>0.6909627650731609</v>
      </c>
      <c r="FN592" s="783">
        <f t="shared" si="255"/>
        <v>0</v>
      </c>
      <c r="FO592" s="226"/>
      <c r="FP592" s="226"/>
      <c r="FQ592" s="226"/>
      <c r="FR592" s="226"/>
      <c r="FS592" s="226"/>
      <c r="FT592" s="226"/>
      <c r="FU592" s="226"/>
      <c r="FV592" s="226"/>
      <c r="FW592" s="226"/>
      <c r="FX592" s="226"/>
      <c r="FY592" s="226"/>
      <c r="FZ592" s="226"/>
      <c r="GA592" s="226"/>
      <c r="GB592" s="226"/>
      <c r="GC592" s="226"/>
      <c r="GD592" s="226"/>
      <c r="GE592" s="226"/>
      <c r="GF592" s="226"/>
      <c r="GG592" s="226"/>
      <c r="GH592" s="226"/>
      <c r="GI592" s="226"/>
      <c r="GJ592" s="226"/>
      <c r="GK592" s="226"/>
      <c r="GL592" s="226"/>
      <c r="GM592" s="226"/>
      <c r="GN592" s="226"/>
      <c r="GO592" s="226"/>
      <c r="GP592" s="226"/>
      <c r="GQ592" s="226"/>
      <c r="GR592" s="226"/>
      <c r="GS592" s="226"/>
      <c r="GT592" s="226"/>
      <c r="GU592" s="226"/>
      <c r="GV592" s="226"/>
      <c r="GW592" s="226"/>
      <c r="GX592" s="226"/>
      <c r="GY592" s="226"/>
      <c r="GZ592" s="226"/>
      <c r="HA592" s="226"/>
      <c r="HB592" s="226"/>
      <c r="HC592" s="226"/>
      <c r="HD592" s="226"/>
      <c r="HE592" s="226"/>
      <c r="HF592" s="226"/>
      <c r="HG592" s="226"/>
      <c r="HH592" s="226"/>
      <c r="HI592" s="226"/>
      <c r="HJ592" s="226"/>
      <c r="HK592" s="226"/>
      <c r="HL592" s="226"/>
      <c r="HM592" s="226"/>
      <c r="HN592" s="226"/>
      <c r="HO592" s="226"/>
      <c r="HP592" s="226"/>
      <c r="HQ592" s="226"/>
      <c r="HR592" s="226"/>
      <c r="HS592" s="226"/>
      <c r="HT592" s="226"/>
      <c r="HU592" s="226"/>
      <c r="HV592" s="226"/>
      <c r="HW592" s="226"/>
      <c r="HX592" s="226"/>
      <c r="HY592" s="226"/>
      <c r="HZ592" s="226"/>
      <c r="IA592" s="226"/>
      <c r="IB592" s="226"/>
      <c r="IC592" s="226"/>
      <c r="ID592" s="226"/>
      <c r="IE592" s="226"/>
      <c r="IF592" s="226"/>
      <c r="IG592" s="226"/>
      <c r="IH592" s="226"/>
      <c r="II592" s="226"/>
      <c r="IJ592" s="226"/>
      <c r="IK592" s="226"/>
      <c r="IL592" s="226"/>
      <c r="IM592" s="226"/>
      <c r="IN592" s="226"/>
      <c r="IO592" s="226"/>
      <c r="IP592" s="226"/>
      <c r="IQ592" s="226"/>
      <c r="IR592" s="226"/>
      <c r="IS592" s="226"/>
      <c r="IT592" s="226"/>
      <c r="IU592" s="226"/>
      <c r="IV592" s="226"/>
      <c r="IW592" s="226"/>
      <c r="IX592" s="226"/>
      <c r="IY592" s="226"/>
      <c r="IZ592" s="226"/>
      <c r="JA592" s="226"/>
      <c r="JB592" s="226"/>
      <c r="JC592" s="226"/>
      <c r="JD592" s="226"/>
      <c r="JE592" s="226"/>
      <c r="JF592" s="226"/>
      <c r="JG592" s="226"/>
      <c r="JH592" s="226"/>
      <c r="JI592" s="226"/>
      <c r="JJ592" s="226"/>
      <c r="JK592" s="226"/>
      <c r="JL592" s="226"/>
      <c r="JM592" s="226"/>
      <c r="JN592" s="226"/>
      <c r="JO592" s="226"/>
      <c r="JP592" s="226"/>
      <c r="JQ592" s="226"/>
      <c r="JR592" s="226"/>
      <c r="JS592" s="226"/>
      <c r="JT592" s="226"/>
      <c r="JU592" s="226"/>
      <c r="JV592" s="226"/>
      <c r="JW592" s="226"/>
      <c r="JX592" s="226"/>
      <c r="JY592" s="226"/>
      <c r="JZ592" s="226"/>
      <c r="KA592" s="226"/>
      <c r="KB592" s="226"/>
      <c r="KC592" s="226"/>
      <c r="KD592" s="226"/>
      <c r="KE592" s="226"/>
      <c r="KF592" s="226"/>
      <c r="KG592" s="226"/>
      <c r="KH592" s="226"/>
      <c r="KI592" s="226"/>
      <c r="KJ592" s="226"/>
      <c r="KK592" s="226"/>
      <c r="KL592" s="226"/>
      <c r="KM592" s="226"/>
      <c r="KN592" s="226"/>
      <c r="KO592" s="226"/>
      <c r="KP592" s="226"/>
      <c r="KQ592" s="226"/>
      <c r="KR592" s="226"/>
      <c r="KS592" s="226"/>
      <c r="KT592" s="226"/>
      <c r="KU592" s="226"/>
      <c r="KV592" s="226"/>
      <c r="KW592" s="226"/>
      <c r="KX592" s="226"/>
      <c r="KY592" s="226"/>
      <c r="KZ592" s="226"/>
      <c r="LA592" s="226"/>
      <c r="LB592" s="226"/>
      <c r="LC592" s="226"/>
      <c r="LD592" s="226"/>
      <c r="LE592" s="226"/>
      <c r="LF592" s="226"/>
      <c r="LG592" s="226"/>
      <c r="LH592" s="226"/>
      <c r="LI592" s="226"/>
      <c r="LJ592" s="226"/>
      <c r="LK592" s="226"/>
      <c r="LL592" s="226"/>
      <c r="LM592" s="226"/>
      <c r="LN592" s="226"/>
      <c r="LO592" s="226"/>
      <c r="LP592" s="226"/>
      <c r="LQ592" s="226"/>
      <c r="LR592" s="226"/>
      <c r="LS592" s="226"/>
      <c r="LT592" s="226"/>
      <c r="LU592" s="226"/>
      <c r="LV592" s="226"/>
      <c r="LW592" s="226"/>
      <c r="LX592" s="226"/>
      <c r="LY592" s="226"/>
      <c r="LZ592" s="226"/>
      <c r="MA592" s="226"/>
      <c r="MB592" s="226"/>
      <c r="MC592" s="226"/>
      <c r="MD592" s="226"/>
      <c r="ME592" s="226"/>
      <c r="MF592" s="226"/>
      <c r="MG592" s="226"/>
      <c r="MH592" s="226"/>
      <c r="MI592" s="226"/>
      <c r="MJ592" s="226"/>
      <c r="MK592" s="226"/>
      <c r="ML592" s="226"/>
      <c r="MM592" s="226"/>
      <c r="MN592" s="226"/>
      <c r="MO592" s="226"/>
      <c r="MP592" s="226"/>
      <c r="MQ592" s="226"/>
      <c r="MR592" s="226"/>
      <c r="MS592" s="226"/>
      <c r="MT592" s="226"/>
      <c r="MU592" s="226"/>
      <c r="MV592" s="226"/>
      <c r="MW592" s="226"/>
      <c r="MX592" s="226"/>
      <c r="MY592" s="226"/>
      <c r="MZ592" s="226"/>
      <c r="NA592" s="226"/>
      <c r="NB592" s="226"/>
      <c r="NC592" s="226"/>
      <c r="ND592" s="226"/>
      <c r="NE592" s="226"/>
      <c r="NF592" s="226"/>
      <c r="NG592" s="226"/>
      <c r="NH592" s="226"/>
      <c r="NI592" s="226"/>
      <c r="NJ592" s="226"/>
      <c r="NK592" s="226"/>
      <c r="NL592" s="226"/>
      <c r="NM592" s="226"/>
      <c r="NN592" s="226"/>
      <c r="NO592" s="226"/>
      <c r="NP592" s="226"/>
      <c r="NQ592" s="226"/>
      <c r="NR592" s="226"/>
      <c r="NS592" s="226"/>
      <c r="NT592" s="226"/>
      <c r="NU592" s="226"/>
      <c r="NV592" s="226"/>
      <c r="NW592" s="226"/>
      <c r="NX592" s="226"/>
      <c r="NY592" s="226"/>
      <c r="NZ592" s="226"/>
      <c r="OA592" s="226"/>
      <c r="OB592" s="226"/>
      <c r="OC592" s="226"/>
      <c r="OD592" s="226"/>
      <c r="OE592" s="226"/>
      <c r="OF592" s="226"/>
      <c r="OG592" s="226"/>
      <c r="OH592" s="226"/>
      <c r="OI592" s="226"/>
      <c r="OJ592" s="226"/>
      <c r="OK592" s="226"/>
      <c r="OL592" s="226"/>
      <c r="OM592" s="226"/>
      <c r="ON592" s="226"/>
      <c r="OO592" s="226"/>
      <c r="OP592" s="226"/>
      <c r="OQ592" s="226"/>
      <c r="OR592" s="226"/>
      <c r="OS592" s="226"/>
      <c r="OT592" s="226"/>
      <c r="OU592" s="226"/>
      <c r="OV592" s="226"/>
      <c r="OW592" s="226"/>
      <c r="OX592" s="226"/>
      <c r="OY592" s="226"/>
      <c r="OZ592" s="226"/>
      <c r="PA592" s="226"/>
      <c r="PB592" s="226"/>
      <c r="PC592" s="226"/>
      <c r="PD592" s="226"/>
      <c r="PE592" s="226"/>
      <c r="PF592" s="226"/>
      <c r="PG592" s="226"/>
      <c r="PH592" s="226"/>
      <c r="PI592" s="226"/>
      <c r="PJ592" s="226"/>
      <c r="PK592" s="226"/>
      <c r="PL592" s="226"/>
      <c r="PM592" s="226"/>
      <c r="PN592" s="226"/>
      <c r="PO592" s="226"/>
      <c r="PP592" s="226"/>
      <c r="PQ592" s="226"/>
      <c r="PR592" s="226"/>
      <c r="PS592" s="226"/>
      <c r="PT592" s="226"/>
      <c r="PU592" s="226"/>
      <c r="PV592" s="226"/>
      <c r="PW592" s="226"/>
      <c r="PX592" s="226"/>
      <c r="PY592" s="226"/>
      <c r="PZ592" s="226"/>
      <c r="QA592" s="226"/>
      <c r="QB592" s="226"/>
      <c r="QC592" s="226"/>
      <c r="QD592" s="226"/>
      <c r="QE592" s="226"/>
      <c r="QF592" s="226"/>
      <c r="QG592" s="226"/>
      <c r="QH592" s="226"/>
      <c r="QI592" s="226"/>
      <c r="QJ592" s="226"/>
      <c r="QK592" s="226"/>
      <c r="QL592" s="226"/>
      <c r="QM592" s="226"/>
      <c r="QN592" s="226"/>
      <c r="QO592" s="226"/>
      <c r="QP592" s="226"/>
      <c r="QQ592" s="226"/>
      <c r="QR592" s="226"/>
      <c r="QS592" s="226"/>
      <c r="QT592" s="226"/>
      <c r="QU592" s="226"/>
      <c r="QV592" s="226"/>
      <c r="QW592" s="226"/>
      <c r="QX592" s="226"/>
      <c r="QY592" s="226"/>
      <c r="QZ592" s="226"/>
      <c r="RA592" s="226"/>
      <c r="RB592" s="226"/>
      <c r="RC592" s="226"/>
      <c r="RD592" s="226"/>
      <c r="RE592" s="226"/>
      <c r="RF592" s="226"/>
      <c r="RG592" s="226"/>
      <c r="RH592" s="226"/>
      <c r="RI592" s="226"/>
      <c r="RJ592" s="226"/>
      <c r="RK592" s="226"/>
      <c r="RL592" s="226"/>
      <c r="RM592" s="226"/>
      <c r="RN592" s="226"/>
      <c r="RO592" s="226"/>
      <c r="RP592" s="226"/>
      <c r="RQ592" s="226"/>
      <c r="RR592" s="226"/>
      <c r="RS592" s="226"/>
      <c r="RT592" s="226"/>
      <c r="RU592" s="226"/>
      <c r="RV592" s="226"/>
      <c r="RW592" s="226"/>
      <c r="RX592" s="226"/>
      <c r="RY592" s="226"/>
      <c r="RZ592" s="226"/>
      <c r="SA592" s="226"/>
      <c r="SB592" s="226"/>
      <c r="SC592" s="226"/>
      <c r="SD592" s="226"/>
      <c r="SE592" s="226"/>
      <c r="SF592" s="226"/>
      <c r="SG592" s="226"/>
      <c r="SH592" s="226"/>
      <c r="SI592" s="226"/>
      <c r="SJ592" s="226"/>
      <c r="SK592" s="226"/>
      <c r="SL592" s="226"/>
      <c r="SM592" s="226"/>
      <c r="SN592" s="226"/>
      <c r="SO592" s="226"/>
      <c r="SP592" s="226"/>
      <c r="SQ592" s="226"/>
      <c r="SR592" s="226"/>
      <c r="SS592" s="226"/>
      <c r="ST592" s="226"/>
      <c r="SU592" s="226"/>
      <c r="SV592" s="226"/>
      <c r="SW592" s="226"/>
      <c r="SX592" s="226"/>
      <c r="SY592" s="226"/>
      <c r="SZ592" s="226"/>
      <c r="TA592" s="226"/>
      <c r="TB592" s="226"/>
      <c r="TC592" s="226"/>
      <c r="TD592" s="226"/>
      <c r="TE592" s="226"/>
      <c r="TF592" s="226"/>
      <c r="TG592" s="226"/>
      <c r="TH592" s="226"/>
      <c r="TI592" s="226"/>
      <c r="TJ592" s="226"/>
      <c r="TK592" s="226"/>
      <c r="TL592" s="226"/>
      <c r="TM592" s="226"/>
      <c r="TN592" s="226"/>
      <c r="TO592" s="226"/>
      <c r="TP592" s="226"/>
      <c r="TQ592" s="226"/>
      <c r="TR592" s="226"/>
      <c r="TS592" s="226"/>
      <c r="TT592" s="226"/>
      <c r="TU592" s="226"/>
      <c r="TV592" s="226"/>
      <c r="TW592" s="226"/>
      <c r="TX592" s="226"/>
      <c r="TY592" s="226"/>
      <c r="TZ592" s="226"/>
      <c r="UA592" s="226"/>
      <c r="UB592" s="226"/>
      <c r="UC592" s="226"/>
      <c r="UD592" s="226"/>
      <c r="UE592" s="226"/>
      <c r="UF592" s="226"/>
      <c r="UG592" s="226"/>
      <c r="UH592" s="226"/>
      <c r="UI592" s="226"/>
      <c r="UJ592" s="226"/>
      <c r="UK592" s="226"/>
      <c r="UL592" s="226"/>
      <c r="UM592" s="226"/>
      <c r="UN592" s="226"/>
      <c r="UO592" s="226"/>
      <c r="UP592" s="226"/>
      <c r="UQ592" s="226"/>
      <c r="UR592" s="226"/>
      <c r="US592" s="226"/>
      <c r="UT592" s="226"/>
      <c r="UU592" s="226"/>
      <c r="UV592" s="226"/>
      <c r="UW592" s="226"/>
      <c r="UX592" s="226"/>
      <c r="UY592" s="226"/>
      <c r="UZ592" s="226"/>
      <c r="VA592" s="226"/>
      <c r="VB592" s="226"/>
      <c r="VC592" s="226"/>
      <c r="VD592" s="226"/>
      <c r="VE592" s="226"/>
      <c r="VF592" s="226"/>
      <c r="VG592" s="226"/>
      <c r="VH592" s="226"/>
      <c r="VI592" s="226"/>
      <c r="VJ592" s="226"/>
      <c r="VK592" s="226"/>
      <c r="VL592" s="226"/>
      <c r="VM592" s="226"/>
      <c r="VN592" s="226"/>
      <c r="VO592" s="226"/>
      <c r="VP592" s="226"/>
      <c r="VQ592" s="226"/>
      <c r="VR592" s="226"/>
      <c r="VS592" s="226"/>
      <c r="VT592" s="226"/>
      <c r="VU592" s="226"/>
      <c r="VV592" s="226"/>
      <c r="VW592" s="226"/>
      <c r="VX592" s="226"/>
      <c r="VY592" s="226"/>
      <c r="VZ592" s="226"/>
      <c r="WA592" s="226"/>
      <c r="WB592" s="226"/>
      <c r="WC592" s="226"/>
      <c r="WD592" s="226"/>
      <c r="WE592" s="226"/>
      <c r="WF592" s="226"/>
      <c r="WG592" s="226"/>
      <c r="WH592" s="226"/>
      <c r="WI592" s="226"/>
      <c r="WJ592" s="226"/>
      <c r="WK592" s="226"/>
      <c r="WL592" s="226"/>
      <c r="WM592" s="226"/>
      <c r="WN592" s="226"/>
      <c r="WO592" s="226"/>
      <c r="WP592" s="226"/>
      <c r="WQ592" s="226"/>
      <c r="WR592" s="226"/>
      <c r="WS592" s="226"/>
      <c r="WT592" s="226"/>
      <c r="WU592" s="226"/>
      <c r="WV592" s="226"/>
      <c r="WW592" s="226"/>
      <c r="WX592" s="226"/>
      <c r="WY592" s="226"/>
      <c r="WZ592" s="226"/>
      <c r="XA592" s="226"/>
      <c r="XB592" s="226"/>
      <c r="XC592" s="226"/>
      <c r="XD592" s="226"/>
      <c r="XE592" s="226"/>
      <c r="XF592" s="226"/>
      <c r="XG592" s="226"/>
      <c r="XH592" s="226"/>
      <c r="XI592" s="226"/>
      <c r="XJ592" s="226"/>
      <c r="XK592" s="226"/>
      <c r="XL592" s="226"/>
      <c r="XM592" s="226"/>
      <c r="XN592" s="226"/>
      <c r="XO592" s="226"/>
      <c r="XP592" s="226"/>
      <c r="XQ592" s="226"/>
      <c r="XR592" s="226"/>
      <c r="XS592" s="226"/>
      <c r="XT592" s="226"/>
      <c r="XU592" s="226"/>
      <c r="XV592" s="226"/>
      <c r="XW592" s="226"/>
      <c r="XX592" s="226"/>
      <c r="XY592" s="226"/>
      <c r="XZ592" s="226"/>
      <c r="YA592" s="226"/>
      <c r="YB592" s="226"/>
      <c r="YC592" s="226"/>
      <c r="YD592" s="226"/>
      <c r="YE592" s="226"/>
      <c r="YF592" s="226"/>
      <c r="YG592" s="226"/>
      <c r="YH592" s="226"/>
      <c r="YI592" s="226"/>
      <c r="YJ592" s="226"/>
      <c r="YK592" s="226"/>
      <c r="YL592" s="226"/>
      <c r="YM592" s="226"/>
      <c r="YN592" s="226"/>
      <c r="YO592" s="226"/>
      <c r="YP592" s="226"/>
      <c r="YQ592" s="226"/>
      <c r="YR592" s="226"/>
      <c r="YS592" s="226"/>
      <c r="YT592" s="226"/>
      <c r="YU592" s="226"/>
      <c r="YV592" s="226"/>
      <c r="YW592" s="226"/>
      <c r="YX592" s="226"/>
      <c r="YY592" s="226"/>
      <c r="YZ592" s="226"/>
      <c r="ZA592" s="226"/>
      <c r="ZB592" s="226"/>
      <c r="ZC592" s="226"/>
      <c r="ZD592" s="226"/>
      <c r="ZE592" s="226"/>
      <c r="ZF592" s="226"/>
      <c r="ZG592" s="226"/>
      <c r="ZH592" s="226"/>
      <c r="ZI592" s="226"/>
      <c r="ZJ592" s="226"/>
      <c r="ZK592" s="226"/>
      <c r="ZL592" s="226"/>
      <c r="ZM592" s="226"/>
      <c r="ZN592" s="226"/>
      <c r="ZO592" s="226"/>
      <c r="ZP592" s="226"/>
      <c r="ZQ592" s="226"/>
      <c r="ZR592" s="226"/>
      <c r="ZS592" s="226"/>
      <c r="ZT592" s="226"/>
      <c r="ZU592" s="226"/>
      <c r="ZV592" s="226"/>
      <c r="ZW592" s="226"/>
      <c r="ZX592" s="226"/>
      <c r="ZY592" s="226"/>
      <c r="ZZ592" s="226"/>
      <c r="AAA592" s="226"/>
      <c r="AAB592" s="226"/>
      <c r="AAC592" s="226"/>
      <c r="AAD592" s="226"/>
      <c r="AAE592" s="226"/>
      <c r="AAF592" s="226"/>
      <c r="AAG592" s="226"/>
      <c r="AAH592" s="226"/>
      <c r="AAI592" s="226"/>
      <c r="AAJ592" s="226"/>
      <c r="AAK592" s="226"/>
      <c r="AAL592" s="226"/>
      <c r="AAM592" s="226"/>
      <c r="AAN592" s="226"/>
      <c r="AAO592" s="226"/>
      <c r="AAP592" s="226"/>
      <c r="AAQ592" s="226"/>
      <c r="AAR592" s="226"/>
      <c r="AAS592" s="226"/>
      <c r="AAT592" s="226"/>
      <c r="AAU592" s="226"/>
      <c r="AAV592" s="226"/>
      <c r="AAW592" s="226"/>
      <c r="AAX592" s="226"/>
      <c r="AAY592" s="226"/>
      <c r="AAZ592" s="226"/>
      <c r="ABA592" s="226"/>
      <c r="ABB592" s="226"/>
      <c r="ABC592" s="226"/>
      <c r="ABD592" s="226"/>
      <c r="ABE592" s="226"/>
      <c r="ABF592" s="226"/>
      <c r="ABG592" s="226"/>
      <c r="ABH592" s="226"/>
      <c r="ABI592" s="226"/>
      <c r="ABJ592" s="226"/>
      <c r="ABK592" s="226"/>
      <c r="ABL592" s="226"/>
      <c r="ABM592" s="226"/>
      <c r="ABN592" s="226"/>
      <c r="ABO592" s="226"/>
      <c r="ABP592" s="226"/>
      <c r="ABQ592" s="226"/>
      <c r="ABR592" s="226"/>
      <c r="ABS592" s="226"/>
      <c r="ABT592" s="226"/>
      <c r="ABU592" s="226"/>
      <c r="ABV592" s="226"/>
      <c r="ABW592" s="226"/>
      <c r="ABX592" s="226"/>
      <c r="ABY592" s="226"/>
      <c r="ABZ592" s="226"/>
      <c r="ACA592" s="226"/>
      <c r="ACB592" s="226"/>
      <c r="ACC592" s="226"/>
      <c r="ACD592" s="226"/>
      <c r="ACE592" s="226"/>
      <c r="ACF592" s="226"/>
      <c r="ACG592" s="226"/>
      <c r="ACH592" s="226"/>
      <c r="ACI592" s="226"/>
      <c r="ACJ592" s="226"/>
      <c r="ACK592" s="226"/>
      <c r="ACL592" s="226"/>
      <c r="ACM592" s="226"/>
      <c r="ACN592" s="226"/>
      <c r="ACO592" s="226"/>
      <c r="ACP592" s="226"/>
      <c r="ACQ592" s="226"/>
      <c r="ACR592" s="226"/>
      <c r="ACS592" s="226"/>
      <c r="ACT592" s="226"/>
      <c r="ACU592" s="226"/>
      <c r="ACV592" s="226"/>
      <c r="ACW592" s="226"/>
      <c r="ACX592" s="226"/>
      <c r="ACY592" s="226"/>
      <c r="ACZ592" s="226"/>
      <c r="ADA592" s="226"/>
      <c r="ADB592" s="226"/>
      <c r="ADC592" s="226"/>
      <c r="ADD592" s="226"/>
      <c r="ADE592" s="226"/>
      <c r="ADF592" s="226"/>
      <c r="ADG592" s="226"/>
      <c r="ADH592" s="226"/>
      <c r="ADI592" s="226"/>
      <c r="ADJ592" s="226"/>
      <c r="ADK592" s="226"/>
      <c r="ADL592" s="226"/>
      <c r="ADM592" s="226"/>
      <c r="ADN592" s="226"/>
      <c r="ADO592" s="226"/>
      <c r="ADP592" s="226"/>
      <c r="ADQ592" s="226"/>
      <c r="ADR592" s="226"/>
      <c r="ADS592" s="226"/>
      <c r="ADT592" s="226"/>
      <c r="ADU592" s="226"/>
      <c r="ADV592" s="226"/>
      <c r="ADW592" s="226"/>
      <c r="ADX592" s="226"/>
      <c r="ADY592" s="226"/>
      <c r="ADZ592" s="226"/>
      <c r="AEA592" s="226"/>
      <c r="AEB592" s="226"/>
      <c r="AEC592" s="226"/>
      <c r="AED592" s="226"/>
      <c r="AEE592" s="226"/>
      <c r="AEF592" s="226"/>
      <c r="AEG592" s="226"/>
      <c r="AEH592" s="226"/>
      <c r="AEI592" s="226"/>
      <c r="AEJ592" s="226"/>
      <c r="AEK592" s="226"/>
      <c r="AEL592" s="226"/>
      <c r="AEM592" s="226"/>
      <c r="AEN592" s="226"/>
      <c r="AEO592" s="226"/>
      <c r="AEP592" s="226"/>
      <c r="AEQ592" s="226"/>
      <c r="AER592" s="226"/>
      <c r="AES592" s="226"/>
      <c r="AET592" s="226"/>
      <c r="AEU592" s="226"/>
      <c r="AEV592" s="226"/>
      <c r="AEW592" s="226"/>
      <c r="AEX592" s="226"/>
      <c r="AEY592" s="226"/>
      <c r="AEZ592" s="226"/>
      <c r="AFA592" s="226"/>
      <c r="AFB592" s="226"/>
      <c r="AFC592" s="226"/>
      <c r="AFD592" s="226"/>
      <c r="AFE592" s="226"/>
      <c r="AFF592" s="226"/>
      <c r="AFG592" s="226"/>
      <c r="AFH592" s="226"/>
      <c r="AFI592" s="226"/>
      <c r="AFJ592" s="226"/>
      <c r="AFK592" s="226"/>
      <c r="AFL592" s="226"/>
      <c r="AFM592" s="226"/>
      <c r="AFN592" s="226"/>
      <c r="AFO592" s="226"/>
      <c r="AFP592" s="226"/>
      <c r="AFQ592" s="226"/>
      <c r="AFR592" s="226"/>
      <c r="AFS592" s="226"/>
      <c r="AFT592" s="226"/>
      <c r="AFU592" s="226"/>
      <c r="AFV592" s="226"/>
      <c r="AFW592" s="226"/>
      <c r="AFX592" s="226"/>
      <c r="AFY592" s="226"/>
      <c r="AFZ592" s="226"/>
      <c r="AGA592" s="226"/>
      <c r="AGB592" s="226"/>
      <c r="AGC592" s="226"/>
      <c r="AGD592" s="226"/>
      <c r="AGE592" s="226"/>
      <c r="AGF592" s="226"/>
      <c r="AGG592" s="226"/>
      <c r="AGH592" s="226"/>
      <c r="AGI592" s="226"/>
      <c r="AGJ592" s="226"/>
      <c r="AGK592" s="226"/>
      <c r="AGL592" s="226"/>
      <c r="AGM592" s="226"/>
      <c r="AGN592" s="226"/>
      <c r="AGO592" s="226"/>
      <c r="AGP592" s="226"/>
      <c r="AGQ592" s="226"/>
      <c r="AGR592" s="226"/>
      <c r="AGS592" s="226"/>
      <c r="AGT592" s="226"/>
      <c r="AGU592" s="226"/>
      <c r="AGV592" s="226"/>
      <c r="AGW592" s="226"/>
      <c r="AGX592" s="226"/>
      <c r="AGY592" s="226"/>
      <c r="AGZ592" s="226"/>
      <c r="AHA592" s="226"/>
      <c r="AHB592" s="226"/>
      <c r="AHC592" s="226"/>
      <c r="AHD592" s="226"/>
      <c r="AHE592" s="226"/>
      <c r="AHF592" s="226"/>
      <c r="AHG592" s="226"/>
      <c r="AHH592" s="226"/>
      <c r="AHI592" s="226"/>
      <c r="AHJ592" s="226"/>
      <c r="AHK592" s="226"/>
      <c r="AHL592" s="226"/>
      <c r="AHM592" s="226"/>
      <c r="AHN592" s="226"/>
      <c r="AHO592" s="226"/>
      <c r="AHP592" s="226"/>
      <c r="AHQ592" s="226"/>
      <c r="AHR592" s="226"/>
      <c r="AHS592" s="226"/>
      <c r="AHT592" s="226"/>
      <c r="AHU592" s="226"/>
      <c r="AHV592" s="226"/>
      <c r="AHW592" s="226"/>
      <c r="AHX592" s="226"/>
      <c r="AHY592" s="226"/>
      <c r="AHZ592" s="226"/>
      <c r="AIA592" s="226"/>
      <c r="AIB592" s="226"/>
      <c r="AIC592" s="226"/>
      <c r="AID592" s="226"/>
      <c r="AIE592" s="226"/>
      <c r="AIF592" s="226"/>
      <c r="AIG592" s="226"/>
      <c r="AIH592" s="226"/>
      <c r="AII592" s="226"/>
      <c r="AIJ592" s="226"/>
      <c r="AIK592" s="226"/>
      <c r="AIL592" s="226"/>
      <c r="AIM592" s="226"/>
      <c r="AIN592" s="226"/>
      <c r="AIO592" s="226"/>
      <c r="AIP592" s="226"/>
      <c r="AIQ592" s="226"/>
      <c r="AIR592" s="226"/>
      <c r="AIS592" s="226"/>
      <c r="AIT592" s="226"/>
      <c r="AIU592" s="226"/>
      <c r="AIV592" s="226"/>
      <c r="AIW592" s="226"/>
      <c r="AIX592" s="226"/>
      <c r="AIY592" s="226"/>
      <c r="AIZ592" s="226"/>
      <c r="AJA592" s="226"/>
      <c r="AJB592" s="226"/>
      <c r="AJC592" s="226"/>
      <c r="AJD592" s="226"/>
      <c r="AJE592" s="226"/>
      <c r="AJF592" s="226"/>
      <c r="AJG592" s="226"/>
      <c r="AJH592" s="226"/>
      <c r="AJI592" s="226"/>
      <c r="AJJ592" s="226"/>
      <c r="AJK592" s="226"/>
      <c r="AJL592" s="226"/>
      <c r="AJM592" s="226"/>
      <c r="AJN592" s="226"/>
      <c r="AJO592" s="226"/>
      <c r="AJP592" s="226"/>
      <c r="AJQ592" s="226"/>
      <c r="AJR592" s="226"/>
      <c r="AJS592" s="226"/>
      <c r="AJT592" s="226"/>
      <c r="AJU592" s="226"/>
      <c r="AJV592" s="226"/>
      <c r="AJW592" s="226"/>
      <c r="AJX592" s="226"/>
      <c r="AJY592" s="226"/>
      <c r="AJZ592" s="226"/>
      <c r="AKA592" s="226"/>
      <c r="AKB592" s="226"/>
      <c r="AKC592" s="226"/>
      <c r="AKD592" s="226"/>
      <c r="AKE592" s="226"/>
      <c r="AKF592" s="226"/>
      <c r="AKG592" s="226"/>
      <c r="AKH592" s="226"/>
      <c r="AKI592" s="226"/>
      <c r="AKJ592" s="226"/>
      <c r="AKK592" s="226"/>
      <c r="AKL592" s="226"/>
      <c r="AKM592" s="226"/>
      <c r="AKN592" s="226"/>
      <c r="AKO592" s="226"/>
      <c r="AKP592" s="226"/>
      <c r="AKQ592" s="226"/>
      <c r="AKR592" s="226"/>
      <c r="AKS592" s="226"/>
      <c r="AKT592" s="226"/>
      <c r="AKU592" s="226"/>
      <c r="AKV592" s="226"/>
      <c r="AKW592" s="226"/>
      <c r="AKX592" s="226"/>
      <c r="AKY592" s="226"/>
      <c r="AKZ592" s="226"/>
      <c r="ALA592" s="226"/>
      <c r="ALB592" s="226"/>
      <c r="ALC592" s="226"/>
      <c r="ALD592" s="226"/>
      <c r="ALE592" s="226"/>
      <c r="ALF592" s="226"/>
      <c r="ALG592" s="226"/>
      <c r="ALH592" s="226"/>
      <c r="ALI592" s="226"/>
      <c r="ALJ592" s="226"/>
      <c r="ALK592" s="226"/>
      <c r="ALL592" s="226"/>
      <c r="ALM592" s="226"/>
      <c r="ALN592" s="226"/>
      <c r="ALO592" s="226"/>
      <c r="ALP592" s="226"/>
      <c r="ALQ592" s="226"/>
      <c r="ALR592" s="226"/>
      <c r="ALS592" s="226"/>
      <c r="ALT592" s="226"/>
      <c r="ALU592" s="226"/>
      <c r="ALV592" s="226"/>
      <c r="ALW592" s="226"/>
      <c r="ALX592" s="226"/>
      <c r="ALY592" s="226"/>
      <c r="ALZ592" s="226"/>
      <c r="AMA592" s="226"/>
      <c r="AMB592" s="226"/>
      <c r="AMC592" s="226"/>
      <c r="AMD592" s="226"/>
      <c r="AME592" s="226"/>
      <c r="AMF592" s="226"/>
      <c r="AMG592" s="226"/>
      <c r="AMH592" s="226"/>
      <c r="AMI592" s="226"/>
      <c r="AMJ592" s="226"/>
      <c r="AMK592" s="226"/>
      <c r="AML592" s="226"/>
      <c r="AMM592" s="226"/>
      <c r="AMN592" s="226"/>
      <c r="AMO592" s="226"/>
      <c r="AMP592" s="226"/>
      <c r="AMQ592" s="226"/>
      <c r="AMR592" s="226"/>
      <c r="AMS592" s="226"/>
      <c r="AMT592" s="226"/>
      <c r="AMU592" s="226"/>
      <c r="AMV592" s="226"/>
      <c r="AMW592" s="226"/>
      <c r="AMX592" s="226"/>
    </row>
    <row r="593" spans="1:1038" s="398" customFormat="1" ht="18" customHeight="1">
      <c r="A593" s="610"/>
      <c r="B593" s="226"/>
      <c r="C593" s="226"/>
      <c r="D593" s="226"/>
      <c r="E593" s="226">
        <v>78</v>
      </c>
      <c r="F593" s="226">
        <v>4</v>
      </c>
      <c r="G593" s="558" t="str">
        <f t="shared" si="262"/>
        <v>78-4</v>
      </c>
      <c r="H593" s="226">
        <v>56</v>
      </c>
      <c r="I593" s="546">
        <v>64</v>
      </c>
      <c r="J593" s="544"/>
      <c r="K593" s="613" t="b">
        <f>IF(I594=1,IF(((VLOOKUP($G593,[1]Depth_Lookup!#REF!,9,FALSE))-(#REF!/100))=0,"Good",IF(((VLOOKUP($G593,[1]Depth_Lookup!$A$3:$J$550,9,FALSE))-(#REF!/100))&gt;0,"Too Short","Too Long")))</f>
        <v>0</v>
      </c>
      <c r="L593" s="171">
        <f>(VLOOKUP($G593,Depth_Lookup!$A$3:$J$410,10,FALSE))+(H593/100)</f>
        <v>197.51</v>
      </c>
      <c r="M593" s="171">
        <f>(VLOOKUP($G593,Depth_Lookup!$A$3:$J$410,10,FALSE))+(I593/100)</f>
        <v>197.58999999999997</v>
      </c>
      <c r="N593" s="232"/>
      <c r="O593" s="226"/>
      <c r="P593" s="226"/>
      <c r="Q593" s="226"/>
      <c r="R593" s="391" t="s">
        <v>1805</v>
      </c>
      <c r="S593" s="226"/>
      <c r="T593" s="226"/>
      <c r="U593" s="226"/>
      <c r="V593" s="226"/>
      <c r="W593" s="226"/>
      <c r="X593" s="391"/>
      <c r="Y593" s="226"/>
      <c r="Z593" s="226"/>
      <c r="AA593" s="226"/>
      <c r="AB593" s="226"/>
      <c r="AC593" s="226"/>
      <c r="AD593" s="226"/>
      <c r="AE593" s="393"/>
      <c r="AF593" s="558"/>
      <c r="AG593" s="394"/>
      <c r="AH593" s="226"/>
      <c r="AI593" s="257"/>
      <c r="AJ593" s="226"/>
      <c r="AK593" s="226"/>
      <c r="AL593" s="226"/>
      <c r="AM593" s="226"/>
      <c r="AN593" s="226"/>
      <c r="AO593" s="257"/>
      <c r="AP593" s="226"/>
      <c r="AQ593" s="226"/>
      <c r="AR593" s="226"/>
      <c r="AS593" s="226"/>
      <c r="AT593" s="226"/>
      <c r="AU593" s="257"/>
      <c r="AV593" s="226"/>
      <c r="AW593" s="226"/>
      <c r="AX593" s="226"/>
      <c r="AY593" s="226"/>
      <c r="AZ593" s="226"/>
      <c r="BA593" s="257"/>
      <c r="BB593" s="226"/>
      <c r="BC593" s="226"/>
      <c r="BD593" s="226"/>
      <c r="BE593" s="226"/>
      <c r="BF593" s="226"/>
      <c r="BG593" s="257"/>
      <c r="BH593" s="226"/>
      <c r="BI593" s="226"/>
      <c r="BJ593" s="226"/>
      <c r="BK593" s="226"/>
      <c r="BL593" s="226"/>
      <c r="BM593" s="257"/>
      <c r="BN593" s="226"/>
      <c r="BO593" s="226"/>
      <c r="BP593" s="226"/>
      <c r="BQ593" s="226"/>
      <c r="BR593" s="226"/>
      <c r="BS593" s="226"/>
      <c r="BT593" s="226"/>
      <c r="BU593" s="226"/>
      <c r="BV593" s="226"/>
      <c r="BW593" s="226"/>
      <c r="BX593" s="226"/>
      <c r="BY593" s="257"/>
      <c r="BZ593" s="226"/>
      <c r="CA593" s="226"/>
      <c r="CB593" s="226"/>
      <c r="CC593" s="226"/>
      <c r="CD593" s="226"/>
      <c r="CE593" s="226"/>
      <c r="CF593" s="399"/>
      <c r="CG593" s="259"/>
      <c r="CH593" s="559"/>
      <c r="CI593" s="559"/>
      <c r="CJ593" s="559"/>
      <c r="CK593" s="560"/>
      <c r="CL593" s="560"/>
      <c r="CM593" s="560"/>
      <c r="CN593" s="560"/>
      <c r="CO593" s="560"/>
      <c r="CP593" s="560"/>
      <c r="CQ593" s="560"/>
      <c r="CR593" s="560"/>
      <c r="CS593" s="560"/>
      <c r="CT593" s="560"/>
      <c r="CU593" s="560"/>
      <c r="CV593" s="560"/>
      <c r="CW593" s="560"/>
      <c r="CX593" s="560"/>
      <c r="CY593" s="560"/>
      <c r="CZ593" s="560"/>
      <c r="DA593" s="560"/>
      <c r="DB593" s="560"/>
      <c r="DC593" s="566"/>
      <c r="DD593" s="560"/>
      <c r="DE593" s="560"/>
      <c r="DF593" s="560"/>
      <c r="DG593" s="560"/>
      <c r="DH593" s="560"/>
      <c r="DI593" s="560"/>
      <c r="DJ593" s="560"/>
      <c r="DK593" s="396"/>
      <c r="DL593" s="259"/>
      <c r="DM593" s="560"/>
      <c r="DN593" s="560"/>
      <c r="DO593" s="563"/>
      <c r="DP593" s="564"/>
      <c r="DQ593" s="565"/>
      <c r="DR593" s="563"/>
      <c r="DS593" s="565"/>
      <c r="DT593" s="543"/>
      <c r="DU593" s="566"/>
      <c r="DV593" s="566"/>
      <c r="DW593" s="400"/>
      <c r="DX593" s="567"/>
      <c r="DY593" s="567"/>
      <c r="DZ593" s="155"/>
      <c r="EA593" s="155"/>
      <c r="EB593" s="256"/>
      <c r="EC593" s="104"/>
      <c r="ED593" s="229" t="s">
        <v>2517</v>
      </c>
      <c r="EE593" s="401"/>
      <c r="EF593" s="402"/>
      <c r="EG593" s="401"/>
      <c r="EH593" s="403"/>
      <c r="EI593" s="404"/>
      <c r="EJ593" s="405"/>
      <c r="EK593" s="406"/>
      <c r="EL593" s="401"/>
      <c r="EM593" s="403"/>
      <c r="EN593" s="403" t="s">
        <v>2046</v>
      </c>
      <c r="EO593" s="407">
        <v>7.5</v>
      </c>
      <c r="EP593" s="407" t="s">
        <v>2202</v>
      </c>
      <c r="EQ593" s="407"/>
      <c r="ER593" s="407"/>
      <c r="ES593" s="407"/>
      <c r="ET593" s="407"/>
      <c r="EU593" s="407"/>
      <c r="EV593" s="408">
        <v>30</v>
      </c>
      <c r="EW593" s="408">
        <v>90</v>
      </c>
      <c r="EX593" s="408">
        <v>40</v>
      </c>
      <c r="EY593" s="408">
        <v>180</v>
      </c>
      <c r="EZ593" s="192">
        <f t="shared" si="239"/>
        <v>-34.530276012925327</v>
      </c>
      <c r="FA593" s="192">
        <f t="shared" si="240"/>
        <v>325.46972398707464</v>
      </c>
      <c r="FB593" s="192">
        <f t="shared" si="241"/>
        <v>44.473791762238207</v>
      </c>
      <c r="FC593" s="192">
        <f t="shared" si="242"/>
        <v>55.469723987074673</v>
      </c>
      <c r="FD593" s="192">
        <f t="shared" si="243"/>
        <v>45.526208237761793</v>
      </c>
      <c r="FE593" s="193">
        <f t="shared" si="244"/>
        <v>145.46972398707464</v>
      </c>
      <c r="FF593" s="194">
        <f t="shared" si="245"/>
        <v>45.526208237761793</v>
      </c>
      <c r="FG593" s="401"/>
      <c r="FH593" s="403"/>
      <c r="FI593" s="778">
        <f t="shared" si="250"/>
        <v>7.5</v>
      </c>
      <c r="FJ593" s="779">
        <f t="shared" si="251"/>
        <v>45.526208237761793</v>
      </c>
      <c r="FK593" s="779">
        <f t="shared" si="252"/>
        <v>44.473791762238207</v>
      </c>
      <c r="FL593" s="780">
        <f t="shared" si="253"/>
        <v>0.77621409709738787</v>
      </c>
      <c r="FM593" s="169">
        <f t="shared" si="254"/>
        <v>0.70058293593547727</v>
      </c>
      <c r="FN593" s="783">
        <f t="shared" si="255"/>
        <v>5.2543720195160795</v>
      </c>
      <c r="FO593" s="226"/>
      <c r="FP593" s="226"/>
      <c r="FQ593" s="226"/>
      <c r="FR593" s="226"/>
      <c r="FS593" s="226"/>
      <c r="FT593" s="226"/>
      <c r="FU593" s="226"/>
      <c r="FV593" s="226"/>
      <c r="FW593" s="226"/>
      <c r="FX593" s="226"/>
      <c r="FY593" s="226"/>
      <c r="FZ593" s="226"/>
      <c r="GA593" s="226"/>
      <c r="GB593" s="226"/>
      <c r="GC593" s="226"/>
      <c r="GD593" s="226"/>
      <c r="GE593" s="226"/>
      <c r="GF593" s="226"/>
      <c r="GG593" s="226"/>
      <c r="GH593" s="226"/>
      <c r="GI593" s="226"/>
      <c r="GJ593" s="226"/>
      <c r="GK593" s="226"/>
      <c r="GL593" s="226"/>
      <c r="GM593" s="226"/>
      <c r="GN593" s="226"/>
      <c r="GO593" s="226"/>
      <c r="GP593" s="226"/>
      <c r="GQ593" s="226"/>
      <c r="GR593" s="226"/>
      <c r="GS593" s="226"/>
      <c r="GT593" s="226"/>
      <c r="GU593" s="226"/>
      <c r="GV593" s="226"/>
      <c r="GW593" s="226"/>
      <c r="GX593" s="226"/>
      <c r="GY593" s="226"/>
      <c r="GZ593" s="226"/>
      <c r="HA593" s="226"/>
      <c r="HB593" s="226"/>
      <c r="HC593" s="226"/>
      <c r="HD593" s="226"/>
      <c r="HE593" s="226"/>
      <c r="HF593" s="226"/>
      <c r="HG593" s="226"/>
      <c r="HH593" s="226"/>
      <c r="HI593" s="226"/>
      <c r="HJ593" s="226"/>
      <c r="HK593" s="226"/>
      <c r="HL593" s="226"/>
      <c r="HM593" s="226"/>
      <c r="HN593" s="226"/>
      <c r="HO593" s="226"/>
      <c r="HP593" s="226"/>
      <c r="HQ593" s="226"/>
      <c r="HR593" s="226"/>
      <c r="HS593" s="226"/>
      <c r="HT593" s="226"/>
      <c r="HU593" s="226"/>
      <c r="HV593" s="226"/>
      <c r="HW593" s="226"/>
      <c r="HX593" s="226"/>
      <c r="HY593" s="226"/>
      <c r="HZ593" s="226"/>
      <c r="IA593" s="226"/>
      <c r="IB593" s="226"/>
      <c r="IC593" s="226"/>
      <c r="ID593" s="226"/>
      <c r="IE593" s="226"/>
      <c r="IF593" s="226"/>
      <c r="IG593" s="226"/>
      <c r="IH593" s="226"/>
      <c r="II593" s="226"/>
      <c r="IJ593" s="226"/>
      <c r="IK593" s="226"/>
      <c r="IL593" s="226"/>
      <c r="IM593" s="226"/>
      <c r="IN593" s="226"/>
      <c r="IO593" s="226"/>
      <c r="IP593" s="226"/>
      <c r="IQ593" s="226"/>
      <c r="IR593" s="226"/>
      <c r="IS593" s="226"/>
      <c r="IT593" s="226"/>
      <c r="IU593" s="226"/>
      <c r="IV593" s="226"/>
      <c r="IW593" s="226"/>
      <c r="IX593" s="226"/>
      <c r="IY593" s="226"/>
      <c r="IZ593" s="226"/>
      <c r="JA593" s="226"/>
      <c r="JB593" s="226"/>
      <c r="JC593" s="226"/>
      <c r="JD593" s="226"/>
      <c r="JE593" s="226"/>
      <c r="JF593" s="226"/>
      <c r="JG593" s="226"/>
      <c r="JH593" s="226"/>
      <c r="JI593" s="226"/>
      <c r="JJ593" s="226"/>
      <c r="JK593" s="226"/>
      <c r="JL593" s="226"/>
      <c r="JM593" s="226"/>
      <c r="JN593" s="226"/>
      <c r="JO593" s="226"/>
      <c r="JP593" s="226"/>
      <c r="JQ593" s="226"/>
      <c r="JR593" s="226"/>
      <c r="JS593" s="226"/>
      <c r="JT593" s="226"/>
      <c r="JU593" s="226"/>
      <c r="JV593" s="226"/>
      <c r="JW593" s="226"/>
      <c r="JX593" s="226"/>
      <c r="JY593" s="226"/>
      <c r="JZ593" s="226"/>
      <c r="KA593" s="226"/>
      <c r="KB593" s="226"/>
      <c r="KC593" s="226"/>
      <c r="KD593" s="226"/>
      <c r="KE593" s="226"/>
      <c r="KF593" s="226"/>
      <c r="KG593" s="226"/>
      <c r="KH593" s="226"/>
      <c r="KI593" s="226"/>
      <c r="KJ593" s="226"/>
      <c r="KK593" s="226"/>
      <c r="KL593" s="226"/>
      <c r="KM593" s="226"/>
      <c r="KN593" s="226"/>
      <c r="KO593" s="226"/>
      <c r="KP593" s="226"/>
      <c r="KQ593" s="226"/>
      <c r="KR593" s="226"/>
      <c r="KS593" s="226"/>
      <c r="KT593" s="226"/>
      <c r="KU593" s="226"/>
      <c r="KV593" s="226"/>
      <c r="KW593" s="226"/>
      <c r="KX593" s="226"/>
      <c r="KY593" s="226"/>
      <c r="KZ593" s="226"/>
      <c r="LA593" s="226"/>
      <c r="LB593" s="226"/>
      <c r="LC593" s="226"/>
      <c r="LD593" s="226"/>
      <c r="LE593" s="226"/>
      <c r="LF593" s="226"/>
      <c r="LG593" s="226"/>
      <c r="LH593" s="226"/>
      <c r="LI593" s="226"/>
      <c r="LJ593" s="226"/>
      <c r="LK593" s="226"/>
      <c r="LL593" s="226"/>
      <c r="LM593" s="226"/>
      <c r="LN593" s="226"/>
      <c r="LO593" s="226"/>
      <c r="LP593" s="226"/>
      <c r="LQ593" s="226"/>
      <c r="LR593" s="226"/>
      <c r="LS593" s="226"/>
      <c r="LT593" s="226"/>
      <c r="LU593" s="226"/>
      <c r="LV593" s="226"/>
      <c r="LW593" s="226"/>
      <c r="LX593" s="226"/>
      <c r="LY593" s="226"/>
      <c r="LZ593" s="226"/>
      <c r="MA593" s="226"/>
      <c r="MB593" s="226"/>
      <c r="MC593" s="226"/>
      <c r="MD593" s="226"/>
      <c r="ME593" s="226"/>
      <c r="MF593" s="226"/>
      <c r="MG593" s="226"/>
      <c r="MH593" s="226"/>
      <c r="MI593" s="226"/>
      <c r="MJ593" s="226"/>
      <c r="MK593" s="226"/>
      <c r="ML593" s="226"/>
      <c r="MM593" s="226"/>
      <c r="MN593" s="226"/>
      <c r="MO593" s="226"/>
      <c r="MP593" s="226"/>
      <c r="MQ593" s="226"/>
      <c r="MR593" s="226"/>
      <c r="MS593" s="226"/>
      <c r="MT593" s="226"/>
      <c r="MU593" s="226"/>
      <c r="MV593" s="226"/>
      <c r="MW593" s="226"/>
      <c r="MX593" s="226"/>
      <c r="MY593" s="226"/>
      <c r="MZ593" s="226"/>
      <c r="NA593" s="226"/>
      <c r="NB593" s="226"/>
      <c r="NC593" s="226"/>
      <c r="ND593" s="226"/>
      <c r="NE593" s="226"/>
      <c r="NF593" s="226"/>
      <c r="NG593" s="226"/>
      <c r="NH593" s="226"/>
      <c r="NI593" s="226"/>
      <c r="NJ593" s="226"/>
      <c r="NK593" s="226"/>
      <c r="NL593" s="226"/>
      <c r="NM593" s="226"/>
      <c r="NN593" s="226"/>
      <c r="NO593" s="226"/>
      <c r="NP593" s="226"/>
      <c r="NQ593" s="226"/>
      <c r="NR593" s="226"/>
      <c r="NS593" s="226"/>
      <c r="NT593" s="226"/>
      <c r="NU593" s="226"/>
      <c r="NV593" s="226"/>
      <c r="NW593" s="226"/>
      <c r="NX593" s="226"/>
      <c r="NY593" s="226"/>
      <c r="NZ593" s="226"/>
      <c r="OA593" s="226"/>
      <c r="OB593" s="226"/>
      <c r="OC593" s="226"/>
      <c r="OD593" s="226"/>
      <c r="OE593" s="226"/>
      <c r="OF593" s="226"/>
      <c r="OG593" s="226"/>
      <c r="OH593" s="226"/>
      <c r="OI593" s="226"/>
      <c r="OJ593" s="226"/>
      <c r="OK593" s="226"/>
      <c r="OL593" s="226"/>
      <c r="OM593" s="226"/>
      <c r="ON593" s="226"/>
      <c r="OO593" s="226"/>
      <c r="OP593" s="226"/>
      <c r="OQ593" s="226"/>
      <c r="OR593" s="226"/>
      <c r="OS593" s="226"/>
      <c r="OT593" s="226"/>
      <c r="OU593" s="226"/>
      <c r="OV593" s="226"/>
      <c r="OW593" s="226"/>
      <c r="OX593" s="226"/>
      <c r="OY593" s="226"/>
      <c r="OZ593" s="226"/>
      <c r="PA593" s="226"/>
      <c r="PB593" s="226"/>
      <c r="PC593" s="226"/>
      <c r="PD593" s="226"/>
      <c r="PE593" s="226"/>
      <c r="PF593" s="226"/>
      <c r="PG593" s="226"/>
      <c r="PH593" s="226"/>
      <c r="PI593" s="226"/>
      <c r="PJ593" s="226"/>
      <c r="PK593" s="226"/>
      <c r="PL593" s="226"/>
      <c r="PM593" s="226"/>
      <c r="PN593" s="226"/>
      <c r="PO593" s="226"/>
      <c r="PP593" s="226"/>
      <c r="PQ593" s="226"/>
      <c r="PR593" s="226"/>
      <c r="PS593" s="226"/>
      <c r="PT593" s="226"/>
      <c r="PU593" s="226"/>
      <c r="PV593" s="226"/>
      <c r="PW593" s="226"/>
      <c r="PX593" s="226"/>
      <c r="PY593" s="226"/>
      <c r="PZ593" s="226"/>
      <c r="QA593" s="226"/>
      <c r="QB593" s="226"/>
      <c r="QC593" s="226"/>
      <c r="QD593" s="226"/>
      <c r="QE593" s="226"/>
      <c r="QF593" s="226"/>
      <c r="QG593" s="226"/>
      <c r="QH593" s="226"/>
      <c r="QI593" s="226"/>
      <c r="QJ593" s="226"/>
      <c r="QK593" s="226"/>
      <c r="QL593" s="226"/>
      <c r="QM593" s="226"/>
      <c r="QN593" s="226"/>
      <c r="QO593" s="226"/>
      <c r="QP593" s="226"/>
      <c r="QQ593" s="226"/>
      <c r="QR593" s="226"/>
      <c r="QS593" s="226"/>
      <c r="QT593" s="226"/>
      <c r="QU593" s="226"/>
      <c r="QV593" s="226"/>
      <c r="QW593" s="226"/>
      <c r="QX593" s="226"/>
      <c r="QY593" s="226"/>
      <c r="QZ593" s="226"/>
      <c r="RA593" s="226"/>
      <c r="RB593" s="226"/>
      <c r="RC593" s="226"/>
      <c r="RD593" s="226"/>
      <c r="RE593" s="226"/>
      <c r="RF593" s="226"/>
      <c r="RG593" s="226"/>
      <c r="RH593" s="226"/>
      <c r="RI593" s="226"/>
      <c r="RJ593" s="226"/>
      <c r="RK593" s="226"/>
      <c r="RL593" s="226"/>
      <c r="RM593" s="226"/>
      <c r="RN593" s="226"/>
      <c r="RO593" s="226"/>
      <c r="RP593" s="226"/>
      <c r="RQ593" s="226"/>
      <c r="RR593" s="226"/>
      <c r="RS593" s="226"/>
      <c r="RT593" s="226"/>
      <c r="RU593" s="226"/>
      <c r="RV593" s="226"/>
      <c r="RW593" s="226"/>
      <c r="RX593" s="226"/>
      <c r="RY593" s="226"/>
      <c r="RZ593" s="226"/>
      <c r="SA593" s="226"/>
      <c r="SB593" s="226"/>
      <c r="SC593" s="226"/>
      <c r="SD593" s="226"/>
      <c r="SE593" s="226"/>
      <c r="SF593" s="226"/>
      <c r="SG593" s="226"/>
      <c r="SH593" s="226"/>
      <c r="SI593" s="226"/>
      <c r="SJ593" s="226"/>
      <c r="SK593" s="226"/>
      <c r="SL593" s="226"/>
      <c r="SM593" s="226"/>
      <c r="SN593" s="226"/>
      <c r="SO593" s="226"/>
      <c r="SP593" s="226"/>
      <c r="SQ593" s="226"/>
      <c r="SR593" s="226"/>
      <c r="SS593" s="226"/>
      <c r="ST593" s="226"/>
      <c r="SU593" s="226"/>
      <c r="SV593" s="226"/>
      <c r="SW593" s="226"/>
      <c r="SX593" s="226"/>
      <c r="SY593" s="226"/>
      <c r="SZ593" s="226"/>
      <c r="TA593" s="226"/>
      <c r="TB593" s="226"/>
      <c r="TC593" s="226"/>
      <c r="TD593" s="226"/>
      <c r="TE593" s="226"/>
      <c r="TF593" s="226"/>
      <c r="TG593" s="226"/>
      <c r="TH593" s="226"/>
      <c r="TI593" s="226"/>
      <c r="TJ593" s="226"/>
      <c r="TK593" s="226"/>
      <c r="TL593" s="226"/>
      <c r="TM593" s="226"/>
      <c r="TN593" s="226"/>
      <c r="TO593" s="226"/>
      <c r="TP593" s="226"/>
      <c r="TQ593" s="226"/>
      <c r="TR593" s="226"/>
      <c r="TS593" s="226"/>
      <c r="TT593" s="226"/>
      <c r="TU593" s="226"/>
      <c r="TV593" s="226"/>
      <c r="TW593" s="226"/>
      <c r="TX593" s="226"/>
      <c r="TY593" s="226"/>
      <c r="TZ593" s="226"/>
      <c r="UA593" s="226"/>
      <c r="UB593" s="226"/>
      <c r="UC593" s="226"/>
      <c r="UD593" s="226"/>
      <c r="UE593" s="226"/>
      <c r="UF593" s="226"/>
      <c r="UG593" s="226"/>
      <c r="UH593" s="226"/>
      <c r="UI593" s="226"/>
      <c r="UJ593" s="226"/>
      <c r="UK593" s="226"/>
      <c r="UL593" s="226"/>
      <c r="UM593" s="226"/>
      <c r="UN593" s="226"/>
      <c r="UO593" s="226"/>
      <c r="UP593" s="226"/>
      <c r="UQ593" s="226"/>
      <c r="UR593" s="226"/>
      <c r="US593" s="226"/>
      <c r="UT593" s="226"/>
      <c r="UU593" s="226"/>
      <c r="UV593" s="226"/>
      <c r="UW593" s="226"/>
      <c r="UX593" s="226"/>
      <c r="UY593" s="226"/>
      <c r="UZ593" s="226"/>
      <c r="VA593" s="226"/>
      <c r="VB593" s="226"/>
      <c r="VC593" s="226"/>
      <c r="VD593" s="226"/>
      <c r="VE593" s="226"/>
      <c r="VF593" s="226"/>
      <c r="VG593" s="226"/>
      <c r="VH593" s="226"/>
      <c r="VI593" s="226"/>
      <c r="VJ593" s="226"/>
      <c r="VK593" s="226"/>
      <c r="VL593" s="226"/>
      <c r="VM593" s="226"/>
      <c r="VN593" s="226"/>
      <c r="VO593" s="226"/>
      <c r="VP593" s="226"/>
      <c r="VQ593" s="226"/>
      <c r="VR593" s="226"/>
      <c r="VS593" s="226"/>
      <c r="VT593" s="226"/>
      <c r="VU593" s="226"/>
      <c r="VV593" s="226"/>
      <c r="VW593" s="226"/>
      <c r="VX593" s="226"/>
      <c r="VY593" s="226"/>
      <c r="VZ593" s="226"/>
      <c r="WA593" s="226"/>
      <c r="WB593" s="226"/>
      <c r="WC593" s="226"/>
      <c r="WD593" s="226"/>
      <c r="WE593" s="226"/>
      <c r="WF593" s="226"/>
      <c r="WG593" s="226"/>
      <c r="WH593" s="226"/>
      <c r="WI593" s="226"/>
      <c r="WJ593" s="226"/>
      <c r="WK593" s="226"/>
      <c r="WL593" s="226"/>
      <c r="WM593" s="226"/>
      <c r="WN593" s="226"/>
      <c r="WO593" s="226"/>
      <c r="WP593" s="226"/>
      <c r="WQ593" s="226"/>
      <c r="WR593" s="226"/>
      <c r="WS593" s="226"/>
      <c r="WT593" s="226"/>
      <c r="WU593" s="226"/>
      <c r="WV593" s="226"/>
      <c r="WW593" s="226"/>
      <c r="WX593" s="226"/>
      <c r="WY593" s="226"/>
      <c r="WZ593" s="226"/>
      <c r="XA593" s="226"/>
      <c r="XB593" s="226"/>
      <c r="XC593" s="226"/>
      <c r="XD593" s="226"/>
      <c r="XE593" s="226"/>
      <c r="XF593" s="226"/>
      <c r="XG593" s="226"/>
      <c r="XH593" s="226"/>
      <c r="XI593" s="226"/>
      <c r="XJ593" s="226"/>
      <c r="XK593" s="226"/>
      <c r="XL593" s="226"/>
      <c r="XM593" s="226"/>
      <c r="XN593" s="226"/>
      <c r="XO593" s="226"/>
      <c r="XP593" s="226"/>
      <c r="XQ593" s="226"/>
      <c r="XR593" s="226"/>
      <c r="XS593" s="226"/>
      <c r="XT593" s="226"/>
      <c r="XU593" s="226"/>
      <c r="XV593" s="226"/>
      <c r="XW593" s="226"/>
      <c r="XX593" s="226"/>
      <c r="XY593" s="226"/>
      <c r="XZ593" s="226"/>
      <c r="YA593" s="226"/>
      <c r="YB593" s="226"/>
      <c r="YC593" s="226"/>
      <c r="YD593" s="226"/>
      <c r="YE593" s="226"/>
      <c r="YF593" s="226"/>
      <c r="YG593" s="226"/>
      <c r="YH593" s="226"/>
      <c r="YI593" s="226"/>
      <c r="YJ593" s="226"/>
      <c r="YK593" s="226"/>
      <c r="YL593" s="226"/>
      <c r="YM593" s="226"/>
      <c r="YN593" s="226"/>
      <c r="YO593" s="226"/>
      <c r="YP593" s="226"/>
      <c r="YQ593" s="226"/>
      <c r="YR593" s="226"/>
      <c r="YS593" s="226"/>
      <c r="YT593" s="226"/>
      <c r="YU593" s="226"/>
      <c r="YV593" s="226"/>
      <c r="YW593" s="226"/>
      <c r="YX593" s="226"/>
      <c r="YY593" s="226"/>
      <c r="YZ593" s="226"/>
      <c r="ZA593" s="226"/>
      <c r="ZB593" s="226"/>
      <c r="ZC593" s="226"/>
      <c r="ZD593" s="226"/>
      <c r="ZE593" s="226"/>
      <c r="ZF593" s="226"/>
      <c r="ZG593" s="226"/>
      <c r="ZH593" s="226"/>
      <c r="ZI593" s="226"/>
      <c r="ZJ593" s="226"/>
      <c r="ZK593" s="226"/>
      <c r="ZL593" s="226"/>
      <c r="ZM593" s="226"/>
      <c r="ZN593" s="226"/>
      <c r="ZO593" s="226"/>
      <c r="ZP593" s="226"/>
      <c r="ZQ593" s="226"/>
      <c r="ZR593" s="226"/>
      <c r="ZS593" s="226"/>
      <c r="ZT593" s="226"/>
      <c r="ZU593" s="226"/>
      <c r="ZV593" s="226"/>
      <c r="ZW593" s="226"/>
      <c r="ZX593" s="226"/>
      <c r="ZY593" s="226"/>
      <c r="ZZ593" s="226"/>
      <c r="AAA593" s="226"/>
      <c r="AAB593" s="226"/>
      <c r="AAC593" s="226"/>
      <c r="AAD593" s="226"/>
      <c r="AAE593" s="226"/>
      <c r="AAF593" s="226"/>
      <c r="AAG593" s="226"/>
      <c r="AAH593" s="226"/>
      <c r="AAI593" s="226"/>
      <c r="AAJ593" s="226"/>
      <c r="AAK593" s="226"/>
      <c r="AAL593" s="226"/>
      <c r="AAM593" s="226"/>
      <c r="AAN593" s="226"/>
      <c r="AAO593" s="226"/>
      <c r="AAP593" s="226"/>
      <c r="AAQ593" s="226"/>
      <c r="AAR593" s="226"/>
      <c r="AAS593" s="226"/>
      <c r="AAT593" s="226"/>
      <c r="AAU593" s="226"/>
      <c r="AAV593" s="226"/>
      <c r="AAW593" s="226"/>
      <c r="AAX593" s="226"/>
      <c r="AAY593" s="226"/>
      <c r="AAZ593" s="226"/>
      <c r="ABA593" s="226"/>
      <c r="ABB593" s="226"/>
      <c r="ABC593" s="226"/>
      <c r="ABD593" s="226"/>
      <c r="ABE593" s="226"/>
      <c r="ABF593" s="226"/>
      <c r="ABG593" s="226"/>
      <c r="ABH593" s="226"/>
      <c r="ABI593" s="226"/>
      <c r="ABJ593" s="226"/>
      <c r="ABK593" s="226"/>
      <c r="ABL593" s="226"/>
      <c r="ABM593" s="226"/>
      <c r="ABN593" s="226"/>
      <c r="ABO593" s="226"/>
      <c r="ABP593" s="226"/>
      <c r="ABQ593" s="226"/>
      <c r="ABR593" s="226"/>
      <c r="ABS593" s="226"/>
      <c r="ABT593" s="226"/>
      <c r="ABU593" s="226"/>
      <c r="ABV593" s="226"/>
      <c r="ABW593" s="226"/>
      <c r="ABX593" s="226"/>
      <c r="ABY593" s="226"/>
      <c r="ABZ593" s="226"/>
      <c r="ACA593" s="226"/>
      <c r="ACB593" s="226"/>
      <c r="ACC593" s="226"/>
      <c r="ACD593" s="226"/>
      <c r="ACE593" s="226"/>
      <c r="ACF593" s="226"/>
      <c r="ACG593" s="226"/>
      <c r="ACH593" s="226"/>
      <c r="ACI593" s="226"/>
      <c r="ACJ593" s="226"/>
      <c r="ACK593" s="226"/>
      <c r="ACL593" s="226"/>
      <c r="ACM593" s="226"/>
      <c r="ACN593" s="226"/>
      <c r="ACO593" s="226"/>
      <c r="ACP593" s="226"/>
      <c r="ACQ593" s="226"/>
      <c r="ACR593" s="226"/>
      <c r="ACS593" s="226"/>
      <c r="ACT593" s="226"/>
      <c r="ACU593" s="226"/>
      <c r="ACV593" s="226"/>
      <c r="ACW593" s="226"/>
      <c r="ACX593" s="226"/>
      <c r="ACY593" s="226"/>
      <c r="ACZ593" s="226"/>
      <c r="ADA593" s="226"/>
      <c r="ADB593" s="226"/>
      <c r="ADC593" s="226"/>
      <c r="ADD593" s="226"/>
      <c r="ADE593" s="226"/>
      <c r="ADF593" s="226"/>
      <c r="ADG593" s="226"/>
      <c r="ADH593" s="226"/>
      <c r="ADI593" s="226"/>
      <c r="ADJ593" s="226"/>
      <c r="ADK593" s="226"/>
      <c r="ADL593" s="226"/>
      <c r="ADM593" s="226"/>
      <c r="ADN593" s="226"/>
      <c r="ADO593" s="226"/>
      <c r="ADP593" s="226"/>
      <c r="ADQ593" s="226"/>
      <c r="ADR593" s="226"/>
      <c r="ADS593" s="226"/>
      <c r="ADT593" s="226"/>
      <c r="ADU593" s="226"/>
      <c r="ADV593" s="226"/>
      <c r="ADW593" s="226"/>
      <c r="ADX593" s="226"/>
      <c r="ADY593" s="226"/>
      <c r="ADZ593" s="226"/>
      <c r="AEA593" s="226"/>
      <c r="AEB593" s="226"/>
      <c r="AEC593" s="226"/>
      <c r="AED593" s="226"/>
      <c r="AEE593" s="226"/>
      <c r="AEF593" s="226"/>
      <c r="AEG593" s="226"/>
      <c r="AEH593" s="226"/>
      <c r="AEI593" s="226"/>
      <c r="AEJ593" s="226"/>
      <c r="AEK593" s="226"/>
      <c r="AEL593" s="226"/>
      <c r="AEM593" s="226"/>
      <c r="AEN593" s="226"/>
      <c r="AEO593" s="226"/>
      <c r="AEP593" s="226"/>
      <c r="AEQ593" s="226"/>
      <c r="AER593" s="226"/>
      <c r="AES593" s="226"/>
      <c r="AET593" s="226"/>
      <c r="AEU593" s="226"/>
      <c r="AEV593" s="226"/>
      <c r="AEW593" s="226"/>
      <c r="AEX593" s="226"/>
      <c r="AEY593" s="226"/>
      <c r="AEZ593" s="226"/>
      <c r="AFA593" s="226"/>
      <c r="AFB593" s="226"/>
      <c r="AFC593" s="226"/>
      <c r="AFD593" s="226"/>
      <c r="AFE593" s="226"/>
      <c r="AFF593" s="226"/>
      <c r="AFG593" s="226"/>
      <c r="AFH593" s="226"/>
      <c r="AFI593" s="226"/>
      <c r="AFJ593" s="226"/>
      <c r="AFK593" s="226"/>
      <c r="AFL593" s="226"/>
      <c r="AFM593" s="226"/>
      <c r="AFN593" s="226"/>
      <c r="AFO593" s="226"/>
      <c r="AFP593" s="226"/>
      <c r="AFQ593" s="226"/>
      <c r="AFR593" s="226"/>
      <c r="AFS593" s="226"/>
      <c r="AFT593" s="226"/>
      <c r="AFU593" s="226"/>
      <c r="AFV593" s="226"/>
      <c r="AFW593" s="226"/>
      <c r="AFX593" s="226"/>
      <c r="AFY593" s="226"/>
      <c r="AFZ593" s="226"/>
      <c r="AGA593" s="226"/>
      <c r="AGB593" s="226"/>
      <c r="AGC593" s="226"/>
      <c r="AGD593" s="226"/>
      <c r="AGE593" s="226"/>
      <c r="AGF593" s="226"/>
      <c r="AGG593" s="226"/>
      <c r="AGH593" s="226"/>
      <c r="AGI593" s="226"/>
      <c r="AGJ593" s="226"/>
      <c r="AGK593" s="226"/>
      <c r="AGL593" s="226"/>
      <c r="AGM593" s="226"/>
      <c r="AGN593" s="226"/>
      <c r="AGO593" s="226"/>
      <c r="AGP593" s="226"/>
      <c r="AGQ593" s="226"/>
      <c r="AGR593" s="226"/>
      <c r="AGS593" s="226"/>
      <c r="AGT593" s="226"/>
      <c r="AGU593" s="226"/>
      <c r="AGV593" s="226"/>
      <c r="AGW593" s="226"/>
      <c r="AGX593" s="226"/>
      <c r="AGY593" s="226"/>
      <c r="AGZ593" s="226"/>
      <c r="AHA593" s="226"/>
      <c r="AHB593" s="226"/>
      <c r="AHC593" s="226"/>
      <c r="AHD593" s="226"/>
      <c r="AHE593" s="226"/>
      <c r="AHF593" s="226"/>
      <c r="AHG593" s="226"/>
      <c r="AHH593" s="226"/>
      <c r="AHI593" s="226"/>
      <c r="AHJ593" s="226"/>
      <c r="AHK593" s="226"/>
      <c r="AHL593" s="226"/>
      <c r="AHM593" s="226"/>
      <c r="AHN593" s="226"/>
      <c r="AHO593" s="226"/>
      <c r="AHP593" s="226"/>
      <c r="AHQ593" s="226"/>
      <c r="AHR593" s="226"/>
      <c r="AHS593" s="226"/>
      <c r="AHT593" s="226"/>
      <c r="AHU593" s="226"/>
      <c r="AHV593" s="226"/>
      <c r="AHW593" s="226"/>
      <c r="AHX593" s="226"/>
      <c r="AHY593" s="226"/>
      <c r="AHZ593" s="226"/>
      <c r="AIA593" s="226"/>
      <c r="AIB593" s="226"/>
      <c r="AIC593" s="226"/>
      <c r="AID593" s="226"/>
      <c r="AIE593" s="226"/>
      <c r="AIF593" s="226"/>
      <c r="AIG593" s="226"/>
      <c r="AIH593" s="226"/>
      <c r="AII593" s="226"/>
      <c r="AIJ593" s="226"/>
      <c r="AIK593" s="226"/>
      <c r="AIL593" s="226"/>
      <c r="AIM593" s="226"/>
      <c r="AIN593" s="226"/>
      <c r="AIO593" s="226"/>
      <c r="AIP593" s="226"/>
      <c r="AIQ593" s="226"/>
      <c r="AIR593" s="226"/>
      <c r="AIS593" s="226"/>
      <c r="AIT593" s="226"/>
      <c r="AIU593" s="226"/>
      <c r="AIV593" s="226"/>
      <c r="AIW593" s="226"/>
      <c r="AIX593" s="226"/>
      <c r="AIY593" s="226"/>
      <c r="AIZ593" s="226"/>
      <c r="AJA593" s="226"/>
      <c r="AJB593" s="226"/>
      <c r="AJC593" s="226"/>
      <c r="AJD593" s="226"/>
      <c r="AJE593" s="226"/>
      <c r="AJF593" s="226"/>
      <c r="AJG593" s="226"/>
      <c r="AJH593" s="226"/>
      <c r="AJI593" s="226"/>
      <c r="AJJ593" s="226"/>
      <c r="AJK593" s="226"/>
      <c r="AJL593" s="226"/>
      <c r="AJM593" s="226"/>
      <c r="AJN593" s="226"/>
      <c r="AJO593" s="226"/>
      <c r="AJP593" s="226"/>
      <c r="AJQ593" s="226"/>
      <c r="AJR593" s="226"/>
      <c r="AJS593" s="226"/>
      <c r="AJT593" s="226"/>
      <c r="AJU593" s="226"/>
      <c r="AJV593" s="226"/>
      <c r="AJW593" s="226"/>
      <c r="AJX593" s="226"/>
      <c r="AJY593" s="226"/>
      <c r="AJZ593" s="226"/>
      <c r="AKA593" s="226"/>
      <c r="AKB593" s="226"/>
      <c r="AKC593" s="226"/>
      <c r="AKD593" s="226"/>
      <c r="AKE593" s="226"/>
      <c r="AKF593" s="226"/>
      <c r="AKG593" s="226"/>
      <c r="AKH593" s="226"/>
      <c r="AKI593" s="226"/>
      <c r="AKJ593" s="226"/>
      <c r="AKK593" s="226"/>
      <c r="AKL593" s="226"/>
      <c r="AKM593" s="226"/>
      <c r="AKN593" s="226"/>
      <c r="AKO593" s="226"/>
      <c r="AKP593" s="226"/>
      <c r="AKQ593" s="226"/>
      <c r="AKR593" s="226"/>
      <c r="AKS593" s="226"/>
      <c r="AKT593" s="226"/>
      <c r="AKU593" s="226"/>
      <c r="AKV593" s="226"/>
      <c r="AKW593" s="226"/>
      <c r="AKX593" s="226"/>
      <c r="AKY593" s="226"/>
      <c r="AKZ593" s="226"/>
      <c r="ALA593" s="226"/>
      <c r="ALB593" s="226"/>
      <c r="ALC593" s="226"/>
      <c r="ALD593" s="226"/>
      <c r="ALE593" s="226"/>
      <c r="ALF593" s="226"/>
      <c r="ALG593" s="226"/>
      <c r="ALH593" s="226"/>
      <c r="ALI593" s="226"/>
      <c r="ALJ593" s="226"/>
      <c r="ALK593" s="226"/>
      <c r="ALL593" s="226"/>
      <c r="ALM593" s="226"/>
      <c r="ALN593" s="226"/>
      <c r="ALO593" s="226"/>
      <c r="ALP593" s="226"/>
      <c r="ALQ593" s="226"/>
      <c r="ALR593" s="226"/>
      <c r="ALS593" s="226"/>
      <c r="ALT593" s="226"/>
      <c r="ALU593" s="226"/>
      <c r="ALV593" s="226"/>
      <c r="ALW593" s="226"/>
      <c r="ALX593" s="226"/>
      <c r="ALY593" s="226"/>
      <c r="ALZ593" s="226"/>
      <c r="AMA593" s="226"/>
      <c r="AMB593" s="226"/>
      <c r="AMC593" s="226"/>
      <c r="AMD593" s="226"/>
      <c r="AME593" s="226"/>
      <c r="AMF593" s="226"/>
      <c r="AMG593" s="226"/>
      <c r="AMH593" s="226"/>
      <c r="AMI593" s="226"/>
      <c r="AMJ593" s="226"/>
      <c r="AMK593" s="226"/>
      <c r="AML593" s="226"/>
      <c r="AMM593" s="226"/>
      <c r="AMN593" s="226"/>
      <c r="AMO593" s="226"/>
      <c r="AMP593" s="226"/>
      <c r="AMQ593" s="226"/>
      <c r="AMR593" s="226"/>
      <c r="AMS593" s="226"/>
      <c r="AMT593" s="226"/>
      <c r="AMU593" s="226"/>
      <c r="AMV593" s="226"/>
      <c r="AMW593" s="226"/>
      <c r="AMX593" s="226"/>
    </row>
    <row r="594" spans="1:1038" s="288" customFormat="1" ht="18" customHeight="1">
      <c r="A594" s="409" t="s">
        <v>2065</v>
      </c>
      <c r="B594" s="227" t="s">
        <v>1647</v>
      </c>
      <c r="C594" s="227"/>
      <c r="D594" s="227" t="s">
        <v>1279</v>
      </c>
      <c r="E594" s="227">
        <v>78</v>
      </c>
      <c r="F594" s="227">
        <v>4</v>
      </c>
      <c r="G594" s="570" t="str">
        <f t="shared" si="220"/>
        <v>78-4</v>
      </c>
      <c r="H594" s="227">
        <v>64</v>
      </c>
      <c r="I594" s="479">
        <v>91.5</v>
      </c>
      <c r="J594" s="477">
        <f t="shared" si="177"/>
        <v>0</v>
      </c>
      <c r="K594" s="478" t="str">
        <f>IF(J595=1,IF(((VLOOKUP($G594,[1]Depth_Lookup!A$3:J$410,9,FALSE))-(I594/100))=0,"Good",IF(((VLOOKUP($G594,[1]Depth_Lookup!$A$3:$J$550,9,FALSE))-(I594/100))&gt;0,"Too Short","Too Long")))</f>
        <v>Good</v>
      </c>
      <c r="L594" s="171">
        <f>(VLOOKUP($G594,Depth_Lookup!$A$3:$J$410,10,FALSE))+(H594/100)</f>
        <v>197.58999999999997</v>
      </c>
      <c r="M594" s="171">
        <f>(VLOOKUP($G594,Depth_Lookup!$A$3:$J$410,10,FALSE))+(I594/100)</f>
        <v>197.86499999999998</v>
      </c>
      <c r="N594" s="230" t="s">
        <v>2133</v>
      </c>
      <c r="O594" s="227">
        <v>4</v>
      </c>
      <c r="P594" s="227" t="s">
        <v>853</v>
      </c>
      <c r="Q594" s="227" t="s">
        <v>125</v>
      </c>
      <c r="R594" s="286" t="str">
        <f t="shared" si="175"/>
        <v>SerpentinizedHarzburgite</v>
      </c>
      <c r="S594" s="227" t="s">
        <v>94</v>
      </c>
      <c r="T594" s="227" t="s">
        <v>700</v>
      </c>
      <c r="U594" s="227"/>
      <c r="V594" s="227"/>
      <c r="W594" s="227" t="s">
        <v>102</v>
      </c>
      <c r="X594" s="286">
        <f>VLOOKUP(W594,[1]definitions_list_lookup!A$13:B$19,2,0)</f>
        <v>5</v>
      </c>
      <c r="Y594" s="227" t="s">
        <v>90</v>
      </c>
      <c r="Z594" s="227" t="s">
        <v>91</v>
      </c>
      <c r="AA594" s="227" t="s">
        <v>1685</v>
      </c>
      <c r="AB594" s="227"/>
      <c r="AC594" s="227"/>
      <c r="AD594" s="227"/>
      <c r="AE594" s="233"/>
      <c r="AF594" s="570" t="e">
        <f>VLOOKUP(AE594,[1]definitions_list_mag!$V$12:$W$15,2,0)</f>
        <v>#N/A</v>
      </c>
      <c r="AG594" s="237"/>
      <c r="AH594" s="227"/>
      <c r="AI594" s="240">
        <v>74</v>
      </c>
      <c r="AJ594" s="227"/>
      <c r="AK594" s="227"/>
      <c r="AL594" s="227"/>
      <c r="AM594" s="227"/>
      <c r="AN594" s="227"/>
      <c r="AO594" s="240"/>
      <c r="AP594" s="227"/>
      <c r="AQ594" s="227"/>
      <c r="AR594" s="227"/>
      <c r="AS594" s="227"/>
      <c r="AT594" s="227"/>
      <c r="AU594" s="240"/>
      <c r="AV594" s="227"/>
      <c r="AW594" s="227"/>
      <c r="AX594" s="227"/>
      <c r="AY594" s="227"/>
      <c r="AZ594" s="227"/>
      <c r="BA594" s="240">
        <v>25</v>
      </c>
      <c r="BB594" s="227">
        <v>10</v>
      </c>
      <c r="BC594" s="227">
        <v>6</v>
      </c>
      <c r="BD594" s="227" t="s">
        <v>118</v>
      </c>
      <c r="BE594" s="227" t="s">
        <v>103</v>
      </c>
      <c r="BF594" s="227"/>
      <c r="BG594" s="240"/>
      <c r="BH594" s="227"/>
      <c r="BI594" s="227"/>
      <c r="BJ594" s="227"/>
      <c r="BK594" s="227"/>
      <c r="BL594" s="227"/>
      <c r="BM594" s="240">
        <v>1</v>
      </c>
      <c r="BN594" s="227">
        <v>1.2</v>
      </c>
      <c r="BO594" s="227">
        <v>0.7</v>
      </c>
      <c r="BP594" s="227" t="s">
        <v>1330</v>
      </c>
      <c r="BQ594" s="227" t="s">
        <v>1331</v>
      </c>
      <c r="BR594" s="227"/>
      <c r="BS594" s="227"/>
      <c r="BT594" s="227"/>
      <c r="BU594" s="227"/>
      <c r="BV594" s="227"/>
      <c r="BW594" s="227"/>
      <c r="BX594" s="227"/>
      <c r="BY594" s="240"/>
      <c r="BZ594" s="227"/>
      <c r="CA594" s="227"/>
      <c r="CB594" s="227"/>
      <c r="CC594" s="227"/>
      <c r="CD594" s="227"/>
      <c r="CE594" s="227" t="s">
        <v>2148</v>
      </c>
      <c r="CF594" s="290">
        <f t="shared" si="178"/>
        <v>100</v>
      </c>
      <c r="CG594" s="148"/>
      <c r="CH594" s="571" t="s">
        <v>2137</v>
      </c>
      <c r="CI594" s="571">
        <v>90</v>
      </c>
      <c r="CJ594" s="571" t="s">
        <v>514</v>
      </c>
      <c r="CK594" s="572" t="s">
        <v>2109</v>
      </c>
      <c r="CL594" s="572"/>
      <c r="CM594" s="572"/>
      <c r="CN594" s="572"/>
      <c r="CO594" s="572"/>
      <c r="CP594" s="572"/>
      <c r="CQ594" s="572"/>
      <c r="CR594" s="572"/>
      <c r="CS594" s="572"/>
      <c r="CT594" s="572"/>
      <c r="CU594" s="572"/>
      <c r="CV594" s="572"/>
      <c r="CW594" s="572"/>
      <c r="CX594" s="572"/>
      <c r="CY594" s="572"/>
      <c r="CZ594" s="572"/>
      <c r="DA594" s="572"/>
      <c r="DB594" s="572">
        <v>81</v>
      </c>
      <c r="DC594" s="577">
        <v>15</v>
      </c>
      <c r="DD594" s="572"/>
      <c r="DE594" s="572"/>
      <c r="DF594" s="572"/>
      <c r="DG594" s="572"/>
      <c r="DH594" s="572"/>
      <c r="DI594" s="572"/>
      <c r="DJ594" s="572">
        <v>4</v>
      </c>
      <c r="DK594" s="208"/>
      <c r="DL594" s="148"/>
      <c r="DM594" s="572"/>
      <c r="DN594" s="572"/>
      <c r="DO594" s="574"/>
      <c r="DP594" s="575"/>
      <c r="DQ594" s="576"/>
      <c r="DR594" s="574"/>
      <c r="DS594" s="576"/>
      <c r="DT594" s="283" t="s">
        <v>2134</v>
      </c>
      <c r="DU594" s="577"/>
      <c r="DV594" s="577"/>
      <c r="DW594" s="291" t="e">
        <f>VLOOKUP(P594,[1]definitions_list_lookup!$K$30:$L$54,2,0)</f>
        <v>#N/A</v>
      </c>
      <c r="DX594" s="578" t="s">
        <v>2111</v>
      </c>
      <c r="DY594" s="578" t="s">
        <v>2138</v>
      </c>
      <c r="DZ594" s="154"/>
      <c r="EA594" s="154"/>
      <c r="EB594" s="229"/>
      <c r="EC594" s="292"/>
      <c r="ED594" s="229" t="s">
        <v>2517</v>
      </c>
      <c r="EE594" s="293"/>
      <c r="EF594" s="294"/>
      <c r="EG594" s="293"/>
      <c r="EH594" s="295"/>
      <c r="EI594" s="296"/>
      <c r="EJ594" s="297"/>
      <c r="EK594" s="298"/>
      <c r="EL594" s="293"/>
      <c r="EM594" s="295"/>
      <c r="EN594" s="295" t="s">
        <v>2046</v>
      </c>
      <c r="EO594" s="321"/>
      <c r="EP594" s="321"/>
      <c r="EQ594" s="321"/>
      <c r="ER594" s="321"/>
      <c r="ES594" s="321"/>
      <c r="ET594" s="321"/>
      <c r="EU594" s="321"/>
      <c r="EV594" s="322">
        <v>30</v>
      </c>
      <c r="EW594" s="408">
        <v>90</v>
      </c>
      <c r="EX594" s="408">
        <v>40</v>
      </c>
      <c r="EY594" s="408">
        <v>180</v>
      </c>
      <c r="EZ594" s="192">
        <f t="shared" si="239"/>
        <v>-34.530276012925327</v>
      </c>
      <c r="FA594" s="192">
        <f t="shared" si="240"/>
        <v>325.46972398707464</v>
      </c>
      <c r="FB594" s="192">
        <f t="shared" si="241"/>
        <v>44.473791762238207</v>
      </c>
      <c r="FC594" s="192">
        <f t="shared" si="242"/>
        <v>55.469723987074673</v>
      </c>
      <c r="FD594" s="192">
        <f t="shared" si="243"/>
        <v>45.526208237761793</v>
      </c>
      <c r="FE594" s="193">
        <f t="shared" si="244"/>
        <v>145.46972398707464</v>
      </c>
      <c r="FF594" s="194">
        <f t="shared" si="245"/>
        <v>45.526208237761793</v>
      </c>
      <c r="FG594" s="293"/>
      <c r="FH594" s="295"/>
      <c r="FI594" s="778">
        <f t="shared" si="250"/>
        <v>0</v>
      </c>
      <c r="FJ594" s="779">
        <f t="shared" si="251"/>
        <v>45.526208237761793</v>
      </c>
      <c r="FK594" s="779">
        <f t="shared" si="252"/>
        <v>44.473791762238207</v>
      </c>
      <c r="FL594" s="780">
        <f t="shared" si="253"/>
        <v>0.77621409709738787</v>
      </c>
      <c r="FM594" s="169">
        <f t="shared" si="254"/>
        <v>0.70058293593547727</v>
      </c>
      <c r="FN594" s="783">
        <f t="shared" si="255"/>
        <v>0</v>
      </c>
      <c r="FO594" s="227"/>
      <c r="FP594" s="227"/>
      <c r="FQ594" s="227"/>
      <c r="FR594" s="227"/>
      <c r="FS594" s="227"/>
      <c r="FT594" s="227"/>
      <c r="FU594" s="227"/>
      <c r="FV594" s="227"/>
      <c r="FW594" s="227"/>
      <c r="FX594" s="227"/>
      <c r="FY594" s="227"/>
      <c r="FZ594" s="227"/>
      <c r="GA594" s="227"/>
      <c r="GB594" s="227"/>
      <c r="GC594" s="227"/>
      <c r="GD594" s="227"/>
      <c r="GE594" s="227"/>
      <c r="GF594" s="227"/>
      <c r="GG594" s="227"/>
      <c r="GH594" s="227"/>
      <c r="GI594" s="227"/>
      <c r="GJ594" s="227"/>
      <c r="GK594" s="227"/>
      <c r="GL594" s="227"/>
      <c r="GM594" s="227"/>
      <c r="GN594" s="227"/>
      <c r="GO594" s="227"/>
      <c r="GP594" s="227"/>
      <c r="GQ594" s="227"/>
      <c r="GR594" s="227"/>
      <c r="GS594" s="227"/>
      <c r="GT594" s="227"/>
      <c r="GU594" s="227"/>
      <c r="GV594" s="227"/>
      <c r="GW594" s="227"/>
      <c r="GX594" s="227"/>
      <c r="GY594" s="227"/>
      <c r="GZ594" s="227"/>
      <c r="HA594" s="227"/>
      <c r="HB594" s="227"/>
      <c r="HC594" s="227"/>
      <c r="HD594" s="227"/>
      <c r="HE594" s="227"/>
      <c r="HF594" s="227"/>
      <c r="HG594" s="227"/>
      <c r="HH594" s="227"/>
      <c r="HI594" s="227"/>
      <c r="HJ594" s="227"/>
      <c r="HK594" s="227"/>
      <c r="HL594" s="227"/>
      <c r="HM594" s="227"/>
      <c r="HN594" s="227"/>
      <c r="HO594" s="227"/>
      <c r="HP594" s="227"/>
      <c r="HQ594" s="227"/>
      <c r="HR594" s="227"/>
      <c r="HS594" s="227"/>
      <c r="HT594" s="227"/>
      <c r="HU594" s="227"/>
      <c r="HV594" s="227"/>
      <c r="HW594" s="227"/>
      <c r="HX594" s="227"/>
      <c r="HY594" s="227"/>
      <c r="HZ594" s="227"/>
      <c r="IA594" s="227"/>
      <c r="IB594" s="227"/>
      <c r="IC594" s="227"/>
      <c r="ID594" s="227"/>
      <c r="IE594" s="227"/>
      <c r="IF594" s="227"/>
      <c r="IG594" s="227"/>
      <c r="IH594" s="227"/>
      <c r="II594" s="227"/>
      <c r="IJ594" s="227"/>
      <c r="IK594" s="227"/>
      <c r="IL594" s="227"/>
      <c r="IM594" s="227"/>
      <c r="IN594" s="227"/>
      <c r="IO594" s="227"/>
      <c r="IP594" s="227"/>
      <c r="IQ594" s="227"/>
      <c r="IR594" s="227"/>
      <c r="IS594" s="227"/>
      <c r="IT594" s="227"/>
      <c r="IU594" s="227"/>
      <c r="IV594" s="227"/>
      <c r="IW594" s="227"/>
      <c r="IX594" s="227"/>
      <c r="IY594" s="227"/>
      <c r="IZ594" s="227"/>
      <c r="JA594" s="227"/>
      <c r="JB594" s="227"/>
      <c r="JC594" s="227"/>
      <c r="JD594" s="227"/>
      <c r="JE594" s="227"/>
      <c r="JF594" s="227"/>
      <c r="JG594" s="227"/>
      <c r="JH594" s="227"/>
      <c r="JI594" s="227"/>
      <c r="JJ594" s="227"/>
      <c r="JK594" s="227"/>
      <c r="JL594" s="227"/>
      <c r="JM594" s="227"/>
      <c r="JN594" s="227"/>
      <c r="JO594" s="227"/>
      <c r="JP594" s="227"/>
      <c r="JQ594" s="227"/>
      <c r="JR594" s="227"/>
      <c r="JS594" s="227"/>
      <c r="JT594" s="227"/>
      <c r="JU594" s="227"/>
      <c r="JV594" s="227"/>
      <c r="JW594" s="227"/>
      <c r="JX594" s="227"/>
      <c r="JY594" s="227"/>
      <c r="JZ594" s="227"/>
      <c r="KA594" s="227"/>
      <c r="KB594" s="227"/>
      <c r="KC594" s="227"/>
      <c r="KD594" s="227"/>
      <c r="KE594" s="227"/>
      <c r="KF594" s="227"/>
      <c r="KG594" s="227"/>
      <c r="KH594" s="227"/>
      <c r="KI594" s="227"/>
      <c r="KJ594" s="227"/>
      <c r="KK594" s="227"/>
      <c r="KL594" s="227"/>
      <c r="KM594" s="227"/>
      <c r="KN594" s="227"/>
      <c r="KO594" s="227"/>
      <c r="KP594" s="227"/>
      <c r="KQ594" s="227"/>
      <c r="KR594" s="227"/>
      <c r="KS594" s="227"/>
      <c r="KT594" s="227"/>
      <c r="KU594" s="227"/>
      <c r="KV594" s="227"/>
      <c r="KW594" s="227"/>
      <c r="KX594" s="227"/>
      <c r="KY594" s="227"/>
      <c r="KZ594" s="227"/>
      <c r="LA594" s="227"/>
      <c r="LB594" s="227"/>
      <c r="LC594" s="227"/>
      <c r="LD594" s="227"/>
      <c r="LE594" s="227"/>
      <c r="LF594" s="227"/>
      <c r="LG594" s="227"/>
      <c r="LH594" s="227"/>
      <c r="LI594" s="227"/>
      <c r="LJ594" s="227"/>
      <c r="LK594" s="227"/>
      <c r="LL594" s="227"/>
      <c r="LM594" s="227"/>
      <c r="LN594" s="227"/>
      <c r="LO594" s="227"/>
      <c r="LP594" s="227"/>
      <c r="LQ594" s="227"/>
      <c r="LR594" s="227"/>
      <c r="LS594" s="227"/>
      <c r="LT594" s="227"/>
      <c r="LU594" s="227"/>
      <c r="LV594" s="227"/>
      <c r="LW594" s="227"/>
      <c r="LX594" s="227"/>
      <c r="LY594" s="227"/>
      <c r="LZ594" s="227"/>
      <c r="MA594" s="227"/>
      <c r="MB594" s="227"/>
      <c r="MC594" s="227"/>
      <c r="MD594" s="227"/>
      <c r="ME594" s="227"/>
      <c r="MF594" s="227"/>
      <c r="MG594" s="227"/>
      <c r="MH594" s="227"/>
      <c r="MI594" s="227"/>
      <c r="MJ594" s="227"/>
      <c r="MK594" s="227"/>
      <c r="ML594" s="227"/>
      <c r="MM594" s="227"/>
      <c r="MN594" s="227"/>
      <c r="MO594" s="227"/>
      <c r="MP594" s="227"/>
      <c r="MQ594" s="227"/>
      <c r="MR594" s="227"/>
      <c r="MS594" s="227"/>
      <c r="MT594" s="227"/>
      <c r="MU594" s="227"/>
      <c r="MV594" s="227"/>
      <c r="MW594" s="227"/>
      <c r="MX594" s="227"/>
      <c r="MY594" s="227"/>
      <c r="MZ594" s="227"/>
      <c r="NA594" s="227"/>
      <c r="NB594" s="227"/>
      <c r="NC594" s="227"/>
      <c r="ND594" s="227"/>
      <c r="NE594" s="227"/>
      <c r="NF594" s="227"/>
      <c r="NG594" s="227"/>
      <c r="NH594" s="227"/>
      <c r="NI594" s="227"/>
      <c r="NJ594" s="227"/>
      <c r="NK594" s="227"/>
      <c r="NL594" s="227"/>
      <c r="NM594" s="227"/>
      <c r="NN594" s="227"/>
      <c r="NO594" s="227"/>
      <c r="NP594" s="227"/>
      <c r="NQ594" s="227"/>
      <c r="NR594" s="227"/>
      <c r="NS594" s="227"/>
      <c r="NT594" s="227"/>
      <c r="NU594" s="227"/>
      <c r="NV594" s="227"/>
      <c r="NW594" s="227"/>
      <c r="NX594" s="227"/>
      <c r="NY594" s="227"/>
      <c r="NZ594" s="227"/>
      <c r="OA594" s="227"/>
      <c r="OB594" s="227"/>
      <c r="OC594" s="227"/>
      <c r="OD594" s="227"/>
      <c r="OE594" s="227"/>
      <c r="OF594" s="227"/>
      <c r="OG594" s="227"/>
      <c r="OH594" s="227"/>
      <c r="OI594" s="227"/>
      <c r="OJ594" s="227"/>
      <c r="OK594" s="227"/>
      <c r="OL594" s="227"/>
      <c r="OM594" s="227"/>
      <c r="ON594" s="227"/>
      <c r="OO594" s="227"/>
      <c r="OP594" s="227"/>
      <c r="OQ594" s="227"/>
      <c r="OR594" s="227"/>
      <c r="OS594" s="227"/>
      <c r="OT594" s="227"/>
      <c r="OU594" s="227"/>
      <c r="OV594" s="227"/>
      <c r="OW594" s="227"/>
      <c r="OX594" s="227"/>
      <c r="OY594" s="227"/>
      <c r="OZ594" s="227"/>
      <c r="PA594" s="227"/>
      <c r="PB594" s="227"/>
      <c r="PC594" s="227"/>
      <c r="PD594" s="227"/>
      <c r="PE594" s="227"/>
      <c r="PF594" s="227"/>
      <c r="PG594" s="227"/>
      <c r="PH594" s="227"/>
      <c r="PI594" s="227"/>
      <c r="PJ594" s="227"/>
      <c r="PK594" s="227"/>
      <c r="PL594" s="227"/>
      <c r="PM594" s="227"/>
      <c r="PN594" s="227"/>
      <c r="PO594" s="227"/>
      <c r="PP594" s="227"/>
      <c r="PQ594" s="227"/>
      <c r="PR594" s="227"/>
      <c r="PS594" s="227"/>
      <c r="PT594" s="227"/>
      <c r="PU594" s="227"/>
      <c r="PV594" s="227"/>
      <c r="PW594" s="227"/>
      <c r="PX594" s="227"/>
      <c r="PY594" s="227"/>
      <c r="PZ594" s="227"/>
      <c r="QA594" s="227"/>
      <c r="QB594" s="227"/>
      <c r="QC594" s="227"/>
      <c r="QD594" s="227"/>
      <c r="QE594" s="227"/>
      <c r="QF594" s="227"/>
      <c r="QG594" s="227"/>
      <c r="QH594" s="227"/>
      <c r="QI594" s="227"/>
      <c r="QJ594" s="227"/>
      <c r="QK594" s="227"/>
      <c r="QL594" s="227"/>
      <c r="QM594" s="227"/>
      <c r="QN594" s="227"/>
      <c r="QO594" s="227"/>
      <c r="QP594" s="227"/>
      <c r="QQ594" s="227"/>
      <c r="QR594" s="227"/>
      <c r="QS594" s="227"/>
      <c r="QT594" s="227"/>
      <c r="QU594" s="227"/>
      <c r="QV594" s="227"/>
      <c r="QW594" s="227"/>
      <c r="QX594" s="227"/>
      <c r="QY594" s="227"/>
      <c r="QZ594" s="227"/>
      <c r="RA594" s="227"/>
      <c r="RB594" s="227"/>
      <c r="RC594" s="227"/>
      <c r="RD594" s="227"/>
      <c r="RE594" s="227"/>
      <c r="RF594" s="227"/>
      <c r="RG594" s="227"/>
      <c r="RH594" s="227"/>
      <c r="RI594" s="227"/>
      <c r="RJ594" s="227"/>
      <c r="RK594" s="227"/>
      <c r="RL594" s="227"/>
      <c r="RM594" s="227"/>
      <c r="RN594" s="227"/>
      <c r="RO594" s="227"/>
      <c r="RP594" s="227"/>
      <c r="RQ594" s="227"/>
      <c r="RR594" s="227"/>
      <c r="RS594" s="227"/>
      <c r="RT594" s="227"/>
      <c r="RU594" s="227"/>
      <c r="RV594" s="227"/>
      <c r="RW594" s="227"/>
      <c r="RX594" s="227"/>
      <c r="RY594" s="227"/>
      <c r="RZ594" s="227"/>
      <c r="SA594" s="227"/>
      <c r="SB594" s="227"/>
      <c r="SC594" s="227"/>
      <c r="SD594" s="227"/>
      <c r="SE594" s="227"/>
      <c r="SF594" s="227"/>
      <c r="SG594" s="227"/>
      <c r="SH594" s="227"/>
      <c r="SI594" s="227"/>
      <c r="SJ594" s="227"/>
      <c r="SK594" s="227"/>
      <c r="SL594" s="227"/>
      <c r="SM594" s="227"/>
      <c r="SN594" s="227"/>
      <c r="SO594" s="227"/>
      <c r="SP594" s="227"/>
      <c r="SQ594" s="227"/>
      <c r="SR594" s="227"/>
      <c r="SS594" s="227"/>
      <c r="ST594" s="227"/>
      <c r="SU594" s="227"/>
      <c r="SV594" s="227"/>
      <c r="SW594" s="227"/>
      <c r="SX594" s="227"/>
      <c r="SY594" s="227"/>
      <c r="SZ594" s="227"/>
      <c r="TA594" s="227"/>
      <c r="TB594" s="227"/>
      <c r="TC594" s="227"/>
      <c r="TD594" s="227"/>
      <c r="TE594" s="227"/>
      <c r="TF594" s="227"/>
      <c r="TG594" s="227"/>
      <c r="TH594" s="227"/>
      <c r="TI594" s="227"/>
      <c r="TJ594" s="227"/>
      <c r="TK594" s="227"/>
      <c r="TL594" s="227"/>
      <c r="TM594" s="227"/>
      <c r="TN594" s="227"/>
      <c r="TO594" s="227"/>
      <c r="TP594" s="227"/>
      <c r="TQ594" s="227"/>
      <c r="TR594" s="227"/>
      <c r="TS594" s="227"/>
      <c r="TT594" s="227"/>
      <c r="TU594" s="227"/>
      <c r="TV594" s="227"/>
      <c r="TW594" s="227"/>
      <c r="TX594" s="227"/>
      <c r="TY594" s="227"/>
      <c r="TZ594" s="227"/>
      <c r="UA594" s="227"/>
      <c r="UB594" s="227"/>
      <c r="UC594" s="227"/>
      <c r="UD594" s="227"/>
      <c r="UE594" s="227"/>
      <c r="UF594" s="227"/>
      <c r="UG594" s="227"/>
      <c r="UH594" s="227"/>
      <c r="UI594" s="227"/>
      <c r="UJ594" s="227"/>
      <c r="UK594" s="227"/>
      <c r="UL594" s="227"/>
      <c r="UM594" s="227"/>
      <c r="UN594" s="227"/>
      <c r="UO594" s="227"/>
      <c r="UP594" s="227"/>
      <c r="UQ594" s="227"/>
      <c r="UR594" s="227"/>
      <c r="US594" s="227"/>
      <c r="UT594" s="227"/>
      <c r="UU594" s="227"/>
      <c r="UV594" s="227"/>
      <c r="UW594" s="227"/>
      <c r="UX594" s="227"/>
      <c r="UY594" s="227"/>
      <c r="UZ594" s="227"/>
      <c r="VA594" s="227"/>
      <c r="VB594" s="227"/>
      <c r="VC594" s="227"/>
      <c r="VD594" s="227"/>
      <c r="VE594" s="227"/>
      <c r="VF594" s="227"/>
      <c r="VG594" s="227"/>
      <c r="VH594" s="227"/>
      <c r="VI594" s="227"/>
      <c r="VJ594" s="227"/>
      <c r="VK594" s="227"/>
      <c r="VL594" s="227"/>
      <c r="VM594" s="227"/>
      <c r="VN594" s="227"/>
      <c r="VO594" s="227"/>
      <c r="VP594" s="227"/>
      <c r="VQ594" s="227"/>
      <c r="VR594" s="227"/>
      <c r="VS594" s="227"/>
      <c r="VT594" s="227"/>
      <c r="VU594" s="227"/>
      <c r="VV594" s="227"/>
      <c r="VW594" s="227"/>
      <c r="VX594" s="227"/>
      <c r="VY594" s="227"/>
      <c r="VZ594" s="227"/>
      <c r="WA594" s="227"/>
      <c r="WB594" s="227"/>
      <c r="WC594" s="227"/>
      <c r="WD594" s="227"/>
      <c r="WE594" s="227"/>
      <c r="WF594" s="227"/>
      <c r="WG594" s="227"/>
      <c r="WH594" s="227"/>
      <c r="WI594" s="227"/>
      <c r="WJ594" s="227"/>
      <c r="WK594" s="227"/>
      <c r="WL594" s="227"/>
      <c r="WM594" s="227"/>
      <c r="WN594" s="227"/>
      <c r="WO594" s="227"/>
      <c r="WP594" s="227"/>
      <c r="WQ594" s="227"/>
      <c r="WR594" s="227"/>
      <c r="WS594" s="227"/>
      <c r="WT594" s="227"/>
      <c r="WU594" s="227"/>
      <c r="WV594" s="227"/>
      <c r="WW594" s="227"/>
      <c r="WX594" s="227"/>
      <c r="WY594" s="227"/>
      <c r="WZ594" s="227"/>
      <c r="XA594" s="227"/>
      <c r="XB594" s="227"/>
      <c r="XC594" s="227"/>
      <c r="XD594" s="227"/>
      <c r="XE594" s="227"/>
      <c r="XF594" s="227"/>
      <c r="XG594" s="227"/>
      <c r="XH594" s="227"/>
      <c r="XI594" s="227"/>
      <c r="XJ594" s="227"/>
      <c r="XK594" s="227"/>
      <c r="XL594" s="227"/>
      <c r="XM594" s="227"/>
      <c r="XN594" s="227"/>
      <c r="XO594" s="227"/>
      <c r="XP594" s="227"/>
      <c r="XQ594" s="227"/>
      <c r="XR594" s="227"/>
      <c r="XS594" s="227"/>
      <c r="XT594" s="227"/>
      <c r="XU594" s="227"/>
      <c r="XV594" s="227"/>
      <c r="XW594" s="227"/>
      <c r="XX594" s="227"/>
      <c r="XY594" s="227"/>
      <c r="XZ594" s="227"/>
      <c r="YA594" s="227"/>
      <c r="YB594" s="227"/>
      <c r="YC594" s="227"/>
      <c r="YD594" s="227"/>
      <c r="YE594" s="227"/>
      <c r="YF594" s="227"/>
      <c r="YG594" s="227"/>
      <c r="YH594" s="227"/>
      <c r="YI594" s="227"/>
      <c r="YJ594" s="227"/>
      <c r="YK594" s="227"/>
      <c r="YL594" s="227"/>
      <c r="YM594" s="227"/>
      <c r="YN594" s="227"/>
      <c r="YO594" s="227"/>
      <c r="YP594" s="227"/>
      <c r="YQ594" s="227"/>
      <c r="YR594" s="227"/>
      <c r="YS594" s="227"/>
      <c r="YT594" s="227"/>
      <c r="YU594" s="227"/>
      <c r="YV594" s="227"/>
      <c r="YW594" s="227"/>
      <c r="YX594" s="227"/>
      <c r="YY594" s="227"/>
      <c r="YZ594" s="227"/>
      <c r="ZA594" s="227"/>
      <c r="ZB594" s="227"/>
      <c r="ZC594" s="227"/>
      <c r="ZD594" s="227"/>
      <c r="ZE594" s="227"/>
      <c r="ZF594" s="227"/>
      <c r="ZG594" s="227"/>
      <c r="ZH594" s="227"/>
      <c r="ZI594" s="227"/>
      <c r="ZJ594" s="227"/>
      <c r="ZK594" s="227"/>
      <c r="ZL594" s="227"/>
      <c r="ZM594" s="227"/>
      <c r="ZN594" s="227"/>
      <c r="ZO594" s="227"/>
      <c r="ZP594" s="227"/>
      <c r="ZQ594" s="227"/>
      <c r="ZR594" s="227"/>
      <c r="ZS594" s="227"/>
      <c r="ZT594" s="227"/>
      <c r="ZU594" s="227"/>
      <c r="ZV594" s="227"/>
      <c r="ZW594" s="227"/>
      <c r="ZX594" s="227"/>
      <c r="ZY594" s="227"/>
      <c r="ZZ594" s="227"/>
      <c r="AAA594" s="227"/>
      <c r="AAB594" s="227"/>
      <c r="AAC594" s="227"/>
      <c r="AAD594" s="227"/>
      <c r="AAE594" s="227"/>
      <c r="AAF594" s="227"/>
      <c r="AAG594" s="227"/>
      <c r="AAH594" s="227"/>
      <c r="AAI594" s="227"/>
      <c r="AAJ594" s="227"/>
      <c r="AAK594" s="227"/>
      <c r="AAL594" s="227"/>
      <c r="AAM594" s="227"/>
      <c r="AAN594" s="227"/>
      <c r="AAO594" s="227"/>
      <c r="AAP594" s="227"/>
      <c r="AAQ594" s="227"/>
      <c r="AAR594" s="227"/>
      <c r="AAS594" s="227"/>
      <c r="AAT594" s="227"/>
      <c r="AAU594" s="227"/>
      <c r="AAV594" s="227"/>
      <c r="AAW594" s="227"/>
      <c r="AAX594" s="227"/>
      <c r="AAY594" s="227"/>
      <c r="AAZ594" s="227"/>
      <c r="ABA594" s="227"/>
      <c r="ABB594" s="227"/>
      <c r="ABC594" s="227"/>
      <c r="ABD594" s="227"/>
      <c r="ABE594" s="227"/>
      <c r="ABF594" s="227"/>
      <c r="ABG594" s="227"/>
      <c r="ABH594" s="227"/>
      <c r="ABI594" s="227"/>
      <c r="ABJ594" s="227"/>
      <c r="ABK594" s="227"/>
      <c r="ABL594" s="227"/>
      <c r="ABM594" s="227"/>
      <c r="ABN594" s="227"/>
      <c r="ABO594" s="227"/>
      <c r="ABP594" s="227"/>
      <c r="ABQ594" s="227"/>
      <c r="ABR594" s="227"/>
      <c r="ABS594" s="227"/>
      <c r="ABT594" s="227"/>
      <c r="ABU594" s="227"/>
      <c r="ABV594" s="227"/>
      <c r="ABW594" s="227"/>
      <c r="ABX594" s="227"/>
      <c r="ABY594" s="227"/>
      <c r="ABZ594" s="227"/>
      <c r="ACA594" s="227"/>
      <c r="ACB594" s="227"/>
      <c r="ACC594" s="227"/>
      <c r="ACD594" s="227"/>
      <c r="ACE594" s="227"/>
      <c r="ACF594" s="227"/>
      <c r="ACG594" s="227"/>
      <c r="ACH594" s="227"/>
      <c r="ACI594" s="227"/>
      <c r="ACJ594" s="227"/>
      <c r="ACK594" s="227"/>
      <c r="ACL594" s="227"/>
      <c r="ACM594" s="227"/>
      <c r="ACN594" s="227"/>
      <c r="ACO594" s="227"/>
      <c r="ACP594" s="227"/>
      <c r="ACQ594" s="227"/>
      <c r="ACR594" s="227"/>
      <c r="ACS594" s="227"/>
      <c r="ACT594" s="227"/>
      <c r="ACU594" s="227"/>
      <c r="ACV594" s="227"/>
      <c r="ACW594" s="227"/>
      <c r="ACX594" s="227"/>
      <c r="ACY594" s="227"/>
      <c r="ACZ594" s="227"/>
      <c r="ADA594" s="227"/>
      <c r="ADB594" s="227"/>
      <c r="ADC594" s="227"/>
      <c r="ADD594" s="227"/>
      <c r="ADE594" s="227"/>
      <c r="ADF594" s="227"/>
      <c r="ADG594" s="227"/>
      <c r="ADH594" s="227"/>
      <c r="ADI594" s="227"/>
      <c r="ADJ594" s="227"/>
      <c r="ADK594" s="227"/>
      <c r="ADL594" s="227"/>
      <c r="ADM594" s="227"/>
      <c r="ADN594" s="227"/>
      <c r="ADO594" s="227"/>
      <c r="ADP594" s="227"/>
      <c r="ADQ594" s="227"/>
      <c r="ADR594" s="227"/>
      <c r="ADS594" s="227"/>
      <c r="ADT594" s="227"/>
      <c r="ADU594" s="227"/>
      <c r="ADV594" s="227"/>
      <c r="ADW594" s="227"/>
      <c r="ADX594" s="227"/>
      <c r="ADY594" s="227"/>
      <c r="ADZ594" s="227"/>
      <c r="AEA594" s="227"/>
      <c r="AEB594" s="227"/>
      <c r="AEC594" s="227"/>
      <c r="AED594" s="227"/>
      <c r="AEE594" s="227"/>
      <c r="AEF594" s="227"/>
      <c r="AEG594" s="227"/>
      <c r="AEH594" s="227"/>
      <c r="AEI594" s="227"/>
      <c r="AEJ594" s="227"/>
      <c r="AEK594" s="227"/>
      <c r="AEL594" s="227"/>
      <c r="AEM594" s="227"/>
      <c r="AEN594" s="227"/>
      <c r="AEO594" s="227"/>
      <c r="AEP594" s="227"/>
      <c r="AEQ594" s="227"/>
      <c r="AER594" s="227"/>
      <c r="AES594" s="227"/>
      <c r="AET594" s="227"/>
      <c r="AEU594" s="227"/>
      <c r="AEV594" s="227"/>
      <c r="AEW594" s="227"/>
      <c r="AEX594" s="227"/>
      <c r="AEY594" s="227"/>
      <c r="AEZ594" s="227"/>
      <c r="AFA594" s="227"/>
      <c r="AFB594" s="227"/>
      <c r="AFC594" s="227"/>
      <c r="AFD594" s="227"/>
      <c r="AFE594" s="227"/>
      <c r="AFF594" s="227"/>
      <c r="AFG594" s="227"/>
      <c r="AFH594" s="227"/>
      <c r="AFI594" s="227"/>
      <c r="AFJ594" s="227"/>
      <c r="AFK594" s="227"/>
      <c r="AFL594" s="227"/>
      <c r="AFM594" s="227"/>
      <c r="AFN594" s="227"/>
      <c r="AFO594" s="227"/>
      <c r="AFP594" s="227"/>
      <c r="AFQ594" s="227"/>
      <c r="AFR594" s="227"/>
      <c r="AFS594" s="227"/>
      <c r="AFT594" s="227"/>
      <c r="AFU594" s="227"/>
      <c r="AFV594" s="227"/>
      <c r="AFW594" s="227"/>
      <c r="AFX594" s="227"/>
      <c r="AFY594" s="227"/>
      <c r="AFZ594" s="227"/>
      <c r="AGA594" s="227"/>
      <c r="AGB594" s="227"/>
      <c r="AGC594" s="227"/>
      <c r="AGD594" s="227"/>
      <c r="AGE594" s="227"/>
      <c r="AGF594" s="227"/>
      <c r="AGG594" s="227"/>
      <c r="AGH594" s="227"/>
      <c r="AGI594" s="227"/>
      <c r="AGJ594" s="227"/>
      <c r="AGK594" s="227"/>
      <c r="AGL594" s="227"/>
      <c r="AGM594" s="227"/>
      <c r="AGN594" s="227"/>
      <c r="AGO594" s="227"/>
      <c r="AGP594" s="227"/>
      <c r="AGQ594" s="227"/>
      <c r="AGR594" s="227"/>
      <c r="AGS594" s="227"/>
      <c r="AGT594" s="227"/>
      <c r="AGU594" s="227"/>
      <c r="AGV594" s="227"/>
      <c r="AGW594" s="227"/>
      <c r="AGX594" s="227"/>
      <c r="AGY594" s="227"/>
      <c r="AGZ594" s="227"/>
      <c r="AHA594" s="227"/>
      <c r="AHB594" s="227"/>
      <c r="AHC594" s="227"/>
      <c r="AHD594" s="227"/>
      <c r="AHE594" s="227"/>
      <c r="AHF594" s="227"/>
      <c r="AHG594" s="227"/>
      <c r="AHH594" s="227"/>
      <c r="AHI594" s="227"/>
      <c r="AHJ594" s="227"/>
      <c r="AHK594" s="227"/>
      <c r="AHL594" s="227"/>
      <c r="AHM594" s="227"/>
      <c r="AHN594" s="227"/>
      <c r="AHO594" s="227"/>
      <c r="AHP594" s="227"/>
      <c r="AHQ594" s="227"/>
      <c r="AHR594" s="227"/>
      <c r="AHS594" s="227"/>
      <c r="AHT594" s="227"/>
      <c r="AHU594" s="227"/>
      <c r="AHV594" s="227"/>
      <c r="AHW594" s="227"/>
      <c r="AHX594" s="227"/>
      <c r="AHY594" s="227"/>
      <c r="AHZ594" s="227"/>
      <c r="AIA594" s="227"/>
      <c r="AIB594" s="227"/>
      <c r="AIC594" s="227"/>
      <c r="AID594" s="227"/>
      <c r="AIE594" s="227"/>
      <c r="AIF594" s="227"/>
      <c r="AIG594" s="227"/>
      <c r="AIH594" s="227"/>
      <c r="AII594" s="227"/>
      <c r="AIJ594" s="227"/>
      <c r="AIK594" s="227"/>
      <c r="AIL594" s="227"/>
      <c r="AIM594" s="227"/>
      <c r="AIN594" s="227"/>
      <c r="AIO594" s="227"/>
      <c r="AIP594" s="227"/>
      <c r="AIQ594" s="227"/>
      <c r="AIR594" s="227"/>
      <c r="AIS594" s="227"/>
      <c r="AIT594" s="227"/>
      <c r="AIU594" s="227"/>
      <c r="AIV594" s="227"/>
      <c r="AIW594" s="227"/>
      <c r="AIX594" s="227"/>
      <c r="AIY594" s="227"/>
      <c r="AIZ594" s="227"/>
      <c r="AJA594" s="227"/>
      <c r="AJB594" s="227"/>
      <c r="AJC594" s="227"/>
      <c r="AJD594" s="227"/>
      <c r="AJE594" s="227"/>
      <c r="AJF594" s="227"/>
      <c r="AJG594" s="227"/>
      <c r="AJH594" s="227"/>
      <c r="AJI594" s="227"/>
      <c r="AJJ594" s="227"/>
      <c r="AJK594" s="227"/>
      <c r="AJL594" s="227"/>
      <c r="AJM594" s="227"/>
      <c r="AJN594" s="227"/>
      <c r="AJO594" s="227"/>
      <c r="AJP594" s="227"/>
      <c r="AJQ594" s="227"/>
      <c r="AJR594" s="227"/>
      <c r="AJS594" s="227"/>
      <c r="AJT594" s="227"/>
      <c r="AJU594" s="227"/>
      <c r="AJV594" s="227"/>
      <c r="AJW594" s="227"/>
      <c r="AJX594" s="227"/>
      <c r="AJY594" s="227"/>
      <c r="AJZ594" s="227"/>
      <c r="AKA594" s="227"/>
      <c r="AKB594" s="227"/>
      <c r="AKC594" s="227"/>
      <c r="AKD594" s="227"/>
      <c r="AKE594" s="227"/>
      <c r="AKF594" s="227"/>
      <c r="AKG594" s="227"/>
      <c r="AKH594" s="227"/>
      <c r="AKI594" s="227"/>
      <c r="AKJ594" s="227"/>
      <c r="AKK594" s="227"/>
      <c r="AKL594" s="227"/>
      <c r="AKM594" s="227"/>
      <c r="AKN594" s="227"/>
      <c r="AKO594" s="227"/>
      <c r="AKP594" s="227"/>
      <c r="AKQ594" s="227"/>
      <c r="AKR594" s="227"/>
      <c r="AKS594" s="227"/>
      <c r="AKT594" s="227"/>
      <c r="AKU594" s="227"/>
      <c r="AKV594" s="227"/>
      <c r="AKW594" s="227"/>
      <c r="AKX594" s="227"/>
      <c r="AKY594" s="227"/>
      <c r="AKZ594" s="227"/>
      <c r="ALA594" s="227"/>
      <c r="ALB594" s="227"/>
      <c r="ALC594" s="227"/>
      <c r="ALD594" s="227"/>
      <c r="ALE594" s="227"/>
      <c r="ALF594" s="227"/>
      <c r="ALG594" s="227"/>
      <c r="ALH594" s="227"/>
      <c r="ALI594" s="227"/>
      <c r="ALJ594" s="227"/>
      <c r="ALK594" s="227"/>
      <c r="ALL594" s="227"/>
      <c r="ALM594" s="227"/>
      <c r="ALN594" s="227"/>
      <c r="ALO594" s="227"/>
      <c r="ALP594" s="227"/>
      <c r="ALQ594" s="227"/>
      <c r="ALR594" s="227"/>
      <c r="ALS594" s="227"/>
      <c r="ALT594" s="227"/>
      <c r="ALU594" s="227"/>
      <c r="ALV594" s="227"/>
      <c r="ALW594" s="227"/>
      <c r="ALX594" s="227"/>
      <c r="ALY594" s="227"/>
      <c r="ALZ594" s="227"/>
      <c r="AMA594" s="227"/>
      <c r="AMB594" s="227"/>
      <c r="AMC594" s="227"/>
      <c r="AMD594" s="227"/>
      <c r="AME594" s="227"/>
      <c r="AMF594" s="227"/>
      <c r="AMG594" s="227"/>
      <c r="AMH594" s="227"/>
      <c r="AMI594" s="227"/>
      <c r="AMJ594" s="227"/>
      <c r="AMK594" s="227"/>
      <c r="AML594" s="227"/>
      <c r="AMM594" s="227"/>
      <c r="AMN594" s="227"/>
      <c r="AMO594" s="227"/>
      <c r="AMP594" s="227"/>
      <c r="AMQ594" s="227"/>
      <c r="AMR594" s="227"/>
      <c r="AMS594" s="227"/>
      <c r="AMT594" s="227"/>
      <c r="AMU594" s="227"/>
      <c r="AMV594" s="227"/>
      <c r="AMW594" s="227"/>
      <c r="AMX594" s="227"/>
    </row>
    <row r="595" spans="1:1038" s="288" customFormat="1" ht="18" customHeight="1">
      <c r="A595" s="352" t="s">
        <v>2065</v>
      </c>
      <c r="B595" s="227" t="s">
        <v>1647</v>
      </c>
      <c r="C595" s="227"/>
      <c r="D595" s="227" t="s">
        <v>1279</v>
      </c>
      <c r="E595" s="227">
        <v>79</v>
      </c>
      <c r="F595" s="227">
        <v>1</v>
      </c>
      <c r="G595" s="570" t="str">
        <f t="shared" si="220"/>
        <v>79-1</v>
      </c>
      <c r="H595" s="227">
        <v>0</v>
      </c>
      <c r="I595" s="479">
        <v>92.5</v>
      </c>
      <c r="J595" s="477">
        <f t="shared" si="177"/>
        <v>1</v>
      </c>
      <c r="K595" s="478" t="str">
        <f>IF(J596=1,IF(((VLOOKUP($G595,[1]Depth_Lookup!A$3:J$410,9,FALSE))-(I595/100))=0,"Good",IF(((VLOOKUP($G595,[1]Depth_Lookup!$A$3:$J$550,9,FALSE))-(I595/100))&gt;0,"Too Short","Too Long")))</f>
        <v>Good</v>
      </c>
      <c r="L595" s="171">
        <f>(VLOOKUP($G595,Depth_Lookup!$A$3:$J$410,10,FALSE))+(H595/100)</f>
        <v>197.7</v>
      </c>
      <c r="M595" s="171">
        <f>(VLOOKUP($G595,Depth_Lookup!$A$3:$J$410,10,FALSE))+(I595/100)</f>
        <v>198.625</v>
      </c>
      <c r="N595" s="230" t="s">
        <v>2133</v>
      </c>
      <c r="O595" s="227">
        <v>2</v>
      </c>
      <c r="P595" s="227" t="s">
        <v>853</v>
      </c>
      <c r="Q595" s="227" t="s">
        <v>125</v>
      </c>
      <c r="R595" s="286" t="str">
        <f t="shared" si="175"/>
        <v>SerpentinizedHarzburgite</v>
      </c>
      <c r="S595" s="227" t="s">
        <v>94</v>
      </c>
      <c r="T595" s="227" t="s">
        <v>94</v>
      </c>
      <c r="U595" s="227" t="s">
        <v>95</v>
      </c>
      <c r="V595" s="227" t="s">
        <v>96</v>
      </c>
      <c r="W595" s="227" t="s">
        <v>102</v>
      </c>
      <c r="X595" s="286">
        <f>VLOOKUP(W595,[1]definitions_list_lookup!A$13:B$19,2,0)</f>
        <v>5</v>
      </c>
      <c r="Y595" s="227" t="s">
        <v>90</v>
      </c>
      <c r="Z595" s="227" t="s">
        <v>91</v>
      </c>
      <c r="AA595" s="227"/>
      <c r="AB595" s="227"/>
      <c r="AC595" s="227"/>
      <c r="AD595" s="227"/>
      <c r="AE595" s="233"/>
      <c r="AF595" s="570" t="e">
        <f>VLOOKUP(AE595,[1]definitions_list_mag!$V$12:$W$15,2,0)</f>
        <v>#N/A</v>
      </c>
      <c r="AG595" s="237"/>
      <c r="AH595" s="227"/>
      <c r="AI595" s="240">
        <v>68</v>
      </c>
      <c r="AJ595" s="227"/>
      <c r="AK595" s="227"/>
      <c r="AL595" s="227"/>
      <c r="AM595" s="227"/>
      <c r="AN595" s="227"/>
      <c r="AO595" s="240"/>
      <c r="AP595" s="227"/>
      <c r="AQ595" s="227"/>
      <c r="AR595" s="227"/>
      <c r="AS595" s="227"/>
      <c r="AT595" s="227"/>
      <c r="AU595" s="240"/>
      <c r="AV595" s="227"/>
      <c r="AW595" s="227"/>
      <c r="AX595" s="227"/>
      <c r="AY595" s="227"/>
      <c r="AZ595" s="227"/>
      <c r="BA595" s="240">
        <v>30</v>
      </c>
      <c r="BB595" s="227">
        <v>7</v>
      </c>
      <c r="BC595" s="227">
        <v>3</v>
      </c>
      <c r="BD595" s="227" t="s">
        <v>110</v>
      </c>
      <c r="BE595" s="227" t="s">
        <v>103</v>
      </c>
      <c r="BF595" s="227"/>
      <c r="BG595" s="240"/>
      <c r="BH595" s="227"/>
      <c r="BI595" s="227"/>
      <c r="BJ595" s="227"/>
      <c r="BK595" s="227"/>
      <c r="BL595" s="227"/>
      <c r="BM595" s="240">
        <v>2</v>
      </c>
      <c r="BN595" s="227">
        <v>1</v>
      </c>
      <c r="BO595" s="227">
        <v>0.5</v>
      </c>
      <c r="BP595" s="227" t="s">
        <v>110</v>
      </c>
      <c r="BQ595" s="227" t="s">
        <v>103</v>
      </c>
      <c r="BR595" s="227"/>
      <c r="BS595" s="227"/>
      <c r="BT595" s="227"/>
      <c r="BU595" s="227"/>
      <c r="BV595" s="227"/>
      <c r="BW595" s="227"/>
      <c r="BX595" s="227"/>
      <c r="BY595" s="240"/>
      <c r="BZ595" s="227"/>
      <c r="CA595" s="227"/>
      <c r="CB595" s="227"/>
      <c r="CC595" s="227"/>
      <c r="CD595" s="227"/>
      <c r="CE595" s="227" t="s">
        <v>2149</v>
      </c>
      <c r="CF595" s="290">
        <f t="shared" si="178"/>
        <v>100</v>
      </c>
      <c r="CG595" s="148"/>
      <c r="CH595" s="571" t="s">
        <v>2150</v>
      </c>
      <c r="CI595" s="571">
        <v>90</v>
      </c>
      <c r="CJ595" s="571" t="s">
        <v>514</v>
      </c>
      <c r="CK595" s="572"/>
      <c r="CL595" s="572"/>
      <c r="CM595" s="572"/>
      <c r="CN595" s="572"/>
      <c r="CO595" s="572"/>
      <c r="CP595" s="572"/>
      <c r="CQ595" s="572"/>
      <c r="CR595" s="572"/>
      <c r="CS595" s="572"/>
      <c r="CT595" s="572"/>
      <c r="CU595" s="572"/>
      <c r="CV595" s="572"/>
      <c r="CW595" s="572"/>
      <c r="CX595" s="572"/>
      <c r="CY595" s="572"/>
      <c r="CZ595" s="572"/>
      <c r="DA595" s="572"/>
      <c r="DB595" s="572">
        <v>65</v>
      </c>
      <c r="DC595" s="577">
        <v>1</v>
      </c>
      <c r="DD595" s="572"/>
      <c r="DE595" s="572"/>
      <c r="DF595" s="572"/>
      <c r="DG595" s="572"/>
      <c r="DH595" s="572"/>
      <c r="DI595" s="572"/>
      <c r="DJ595" s="572">
        <v>34</v>
      </c>
      <c r="DK595" s="208"/>
      <c r="DL595" s="148"/>
      <c r="DM595" s="572"/>
      <c r="DN595" s="572"/>
      <c r="DO595" s="574"/>
      <c r="DP595" s="575"/>
      <c r="DQ595" s="576"/>
      <c r="DR595" s="574"/>
      <c r="DS595" s="576"/>
      <c r="DT595" s="283" t="s">
        <v>2134</v>
      </c>
      <c r="DU595" s="577"/>
      <c r="DV595" s="577"/>
      <c r="DW595" s="291" t="e">
        <f>VLOOKUP(P595,[1]definitions_list_lookup!$K$30:$L$54,2,0)</f>
        <v>#N/A</v>
      </c>
      <c r="DX595" s="578" t="s">
        <v>2151</v>
      </c>
      <c r="DY595" s="578" t="s">
        <v>2138</v>
      </c>
      <c r="DZ595" s="154"/>
      <c r="EA595" s="154"/>
      <c r="EB595" s="229"/>
      <c r="EC595" s="292"/>
      <c r="ED595" s="229" t="s">
        <v>2517</v>
      </c>
      <c r="EE595" s="293"/>
      <c r="EF595" s="294"/>
      <c r="EG595" s="293"/>
      <c r="EH595" s="295"/>
      <c r="EI595" s="296"/>
      <c r="EJ595" s="297"/>
      <c r="EK595" s="298"/>
      <c r="EL595" s="293"/>
      <c r="EM595" s="295"/>
      <c r="EN595" s="295"/>
      <c r="EO595" s="321"/>
      <c r="EP595" s="321"/>
      <c r="EQ595" s="321"/>
      <c r="ER595" s="321"/>
      <c r="ES595" s="321"/>
      <c r="ET595" s="321"/>
      <c r="EU595" s="321"/>
      <c r="EV595" s="322"/>
      <c r="EW595" s="322"/>
      <c r="EX595" s="322"/>
      <c r="EY595" s="322"/>
      <c r="EZ595" s="192" t="e">
        <f t="shared" si="239"/>
        <v>#DIV/0!</v>
      </c>
      <c r="FA595" s="192" t="e">
        <f t="shared" si="240"/>
        <v>#DIV/0!</v>
      </c>
      <c r="FB595" s="192" t="e">
        <f t="shared" si="241"/>
        <v>#DIV/0!</v>
      </c>
      <c r="FC595" s="192" t="e">
        <f t="shared" si="242"/>
        <v>#DIV/0!</v>
      </c>
      <c r="FD595" s="192" t="e">
        <f t="shared" si="243"/>
        <v>#DIV/0!</v>
      </c>
      <c r="FE595" s="193" t="e">
        <f t="shared" si="244"/>
        <v>#DIV/0!</v>
      </c>
      <c r="FF595" s="194" t="e">
        <f t="shared" si="245"/>
        <v>#DIV/0!</v>
      </c>
      <c r="FG595" s="293"/>
      <c r="FH595" s="295"/>
      <c r="FI595" s="778">
        <f t="shared" si="250"/>
        <v>0</v>
      </c>
      <c r="FJ595" s="779" t="e">
        <f t="shared" si="251"/>
        <v>#DIV/0!</v>
      </c>
      <c r="FK595" s="779" t="e">
        <f t="shared" si="252"/>
        <v>#DIV/0!</v>
      </c>
      <c r="FL595" s="780" t="e">
        <f t="shared" si="253"/>
        <v>#DIV/0!</v>
      </c>
      <c r="FM595" s="169" t="e">
        <f t="shared" si="254"/>
        <v>#DIV/0!</v>
      </c>
      <c r="FN595" s="783" t="e">
        <f t="shared" si="255"/>
        <v>#DIV/0!</v>
      </c>
      <c r="FO595" s="227"/>
      <c r="FP595" s="227"/>
      <c r="FQ595" s="227"/>
      <c r="FR595" s="227"/>
      <c r="FS595" s="227"/>
      <c r="FT595" s="227"/>
      <c r="FU595" s="227"/>
      <c r="FV595" s="227"/>
      <c r="FW595" s="227"/>
      <c r="FX595" s="227"/>
      <c r="FY595" s="227"/>
      <c r="FZ595" s="227"/>
      <c r="GA595" s="227"/>
      <c r="GB595" s="227"/>
      <c r="GC595" s="227"/>
      <c r="GD595" s="227"/>
      <c r="GE595" s="227"/>
      <c r="GF595" s="227"/>
      <c r="GG595" s="227"/>
      <c r="GH595" s="227"/>
      <c r="GI595" s="227"/>
      <c r="GJ595" s="227"/>
      <c r="GK595" s="227"/>
      <c r="GL595" s="227"/>
      <c r="GM595" s="227"/>
      <c r="GN595" s="227"/>
      <c r="GO595" s="227"/>
      <c r="GP595" s="227"/>
      <c r="GQ595" s="227"/>
      <c r="GR595" s="227"/>
      <c r="GS595" s="227"/>
      <c r="GT595" s="227"/>
      <c r="GU595" s="227"/>
      <c r="GV595" s="227"/>
      <c r="GW595" s="227"/>
      <c r="GX595" s="227"/>
      <c r="GY595" s="227"/>
      <c r="GZ595" s="227"/>
      <c r="HA595" s="227"/>
      <c r="HB595" s="227"/>
      <c r="HC595" s="227"/>
      <c r="HD595" s="227"/>
      <c r="HE595" s="227"/>
      <c r="HF595" s="227"/>
      <c r="HG595" s="227"/>
      <c r="HH595" s="227"/>
      <c r="HI595" s="227"/>
      <c r="HJ595" s="227"/>
      <c r="HK595" s="227"/>
      <c r="HL595" s="227"/>
      <c r="HM595" s="227"/>
      <c r="HN595" s="227"/>
      <c r="HO595" s="227"/>
      <c r="HP595" s="227"/>
      <c r="HQ595" s="227"/>
      <c r="HR595" s="227"/>
      <c r="HS595" s="227"/>
      <c r="HT595" s="227"/>
      <c r="HU595" s="227"/>
      <c r="HV595" s="227"/>
      <c r="HW595" s="227"/>
      <c r="HX595" s="227"/>
      <c r="HY595" s="227"/>
      <c r="HZ595" s="227"/>
      <c r="IA595" s="227"/>
      <c r="IB595" s="227"/>
      <c r="IC595" s="227"/>
      <c r="ID595" s="227"/>
      <c r="IE595" s="227"/>
      <c r="IF595" s="227"/>
      <c r="IG595" s="227"/>
      <c r="IH595" s="227"/>
      <c r="II595" s="227"/>
      <c r="IJ595" s="227"/>
      <c r="IK595" s="227"/>
      <c r="IL595" s="227"/>
      <c r="IM595" s="227"/>
      <c r="IN595" s="227"/>
      <c r="IO595" s="227"/>
      <c r="IP595" s="227"/>
      <c r="IQ595" s="227"/>
      <c r="IR595" s="227"/>
      <c r="IS595" s="227"/>
      <c r="IT595" s="227"/>
      <c r="IU595" s="227"/>
      <c r="IV595" s="227"/>
      <c r="IW595" s="227"/>
      <c r="IX595" s="227"/>
      <c r="IY595" s="227"/>
      <c r="IZ595" s="227"/>
      <c r="JA595" s="227"/>
      <c r="JB595" s="227"/>
      <c r="JC595" s="227"/>
      <c r="JD595" s="227"/>
      <c r="JE595" s="227"/>
      <c r="JF595" s="227"/>
      <c r="JG595" s="227"/>
      <c r="JH595" s="227"/>
      <c r="JI595" s="227"/>
      <c r="JJ595" s="227"/>
      <c r="JK595" s="227"/>
      <c r="JL595" s="227"/>
      <c r="JM595" s="227"/>
      <c r="JN595" s="227"/>
      <c r="JO595" s="227"/>
      <c r="JP595" s="227"/>
      <c r="JQ595" s="227"/>
      <c r="JR595" s="227"/>
      <c r="JS595" s="227"/>
      <c r="JT595" s="227"/>
      <c r="JU595" s="227"/>
      <c r="JV595" s="227"/>
      <c r="JW595" s="227"/>
      <c r="JX595" s="227"/>
      <c r="JY595" s="227"/>
      <c r="JZ595" s="227"/>
      <c r="KA595" s="227"/>
      <c r="KB595" s="227"/>
      <c r="KC595" s="227"/>
      <c r="KD595" s="227"/>
      <c r="KE595" s="227"/>
      <c r="KF595" s="227"/>
      <c r="KG595" s="227"/>
      <c r="KH595" s="227"/>
      <c r="KI595" s="227"/>
      <c r="KJ595" s="227"/>
      <c r="KK595" s="227"/>
      <c r="KL595" s="227"/>
      <c r="KM595" s="227"/>
      <c r="KN595" s="227"/>
      <c r="KO595" s="227"/>
      <c r="KP595" s="227"/>
      <c r="KQ595" s="227"/>
      <c r="KR595" s="227"/>
      <c r="KS595" s="227"/>
      <c r="KT595" s="227"/>
      <c r="KU595" s="227"/>
      <c r="KV595" s="227"/>
      <c r="KW595" s="227"/>
      <c r="KX595" s="227"/>
      <c r="KY595" s="227"/>
      <c r="KZ595" s="227"/>
      <c r="LA595" s="227"/>
      <c r="LB595" s="227"/>
      <c r="LC595" s="227"/>
      <c r="LD595" s="227"/>
      <c r="LE595" s="227"/>
      <c r="LF595" s="227"/>
      <c r="LG595" s="227"/>
      <c r="LH595" s="227"/>
      <c r="LI595" s="227"/>
      <c r="LJ595" s="227"/>
      <c r="LK595" s="227"/>
      <c r="LL595" s="227"/>
      <c r="LM595" s="227"/>
      <c r="LN595" s="227"/>
      <c r="LO595" s="227"/>
      <c r="LP595" s="227"/>
      <c r="LQ595" s="227"/>
      <c r="LR595" s="227"/>
      <c r="LS595" s="227"/>
      <c r="LT595" s="227"/>
      <c r="LU595" s="227"/>
      <c r="LV595" s="227"/>
      <c r="LW595" s="227"/>
      <c r="LX595" s="227"/>
      <c r="LY595" s="227"/>
      <c r="LZ595" s="227"/>
      <c r="MA595" s="227"/>
      <c r="MB595" s="227"/>
      <c r="MC595" s="227"/>
      <c r="MD595" s="227"/>
      <c r="ME595" s="227"/>
      <c r="MF595" s="227"/>
      <c r="MG595" s="227"/>
      <c r="MH595" s="227"/>
      <c r="MI595" s="227"/>
      <c r="MJ595" s="227"/>
      <c r="MK595" s="227"/>
      <c r="ML595" s="227"/>
      <c r="MM595" s="227"/>
      <c r="MN595" s="227"/>
      <c r="MO595" s="227"/>
      <c r="MP595" s="227"/>
      <c r="MQ595" s="227"/>
      <c r="MR595" s="227"/>
      <c r="MS595" s="227"/>
      <c r="MT595" s="227"/>
      <c r="MU595" s="227"/>
      <c r="MV595" s="227"/>
      <c r="MW595" s="227"/>
      <c r="MX595" s="227"/>
      <c r="MY595" s="227"/>
      <c r="MZ595" s="227"/>
      <c r="NA595" s="227"/>
      <c r="NB595" s="227"/>
      <c r="NC595" s="227"/>
      <c r="ND595" s="227"/>
      <c r="NE595" s="227"/>
      <c r="NF595" s="227"/>
      <c r="NG595" s="227"/>
      <c r="NH595" s="227"/>
      <c r="NI595" s="227"/>
      <c r="NJ595" s="227"/>
      <c r="NK595" s="227"/>
      <c r="NL595" s="227"/>
      <c r="NM595" s="227"/>
      <c r="NN595" s="227"/>
      <c r="NO595" s="227"/>
      <c r="NP595" s="227"/>
      <c r="NQ595" s="227"/>
      <c r="NR595" s="227"/>
      <c r="NS595" s="227"/>
      <c r="NT595" s="227"/>
      <c r="NU595" s="227"/>
      <c r="NV595" s="227"/>
      <c r="NW595" s="227"/>
      <c r="NX595" s="227"/>
      <c r="NY595" s="227"/>
      <c r="NZ595" s="227"/>
      <c r="OA595" s="227"/>
      <c r="OB595" s="227"/>
      <c r="OC595" s="227"/>
      <c r="OD595" s="227"/>
      <c r="OE595" s="227"/>
      <c r="OF595" s="227"/>
      <c r="OG595" s="227"/>
      <c r="OH595" s="227"/>
      <c r="OI595" s="227"/>
      <c r="OJ595" s="227"/>
      <c r="OK595" s="227"/>
      <c r="OL595" s="227"/>
      <c r="OM595" s="227"/>
      <c r="ON595" s="227"/>
      <c r="OO595" s="227"/>
      <c r="OP595" s="227"/>
      <c r="OQ595" s="227"/>
      <c r="OR595" s="227"/>
      <c r="OS595" s="227"/>
      <c r="OT595" s="227"/>
      <c r="OU595" s="227"/>
      <c r="OV595" s="227"/>
      <c r="OW595" s="227"/>
      <c r="OX595" s="227"/>
      <c r="OY595" s="227"/>
      <c r="OZ595" s="227"/>
      <c r="PA595" s="227"/>
      <c r="PB595" s="227"/>
      <c r="PC595" s="227"/>
      <c r="PD595" s="227"/>
      <c r="PE595" s="227"/>
      <c r="PF595" s="227"/>
      <c r="PG595" s="227"/>
      <c r="PH595" s="227"/>
      <c r="PI595" s="227"/>
      <c r="PJ595" s="227"/>
      <c r="PK595" s="227"/>
      <c r="PL595" s="227"/>
      <c r="PM595" s="227"/>
      <c r="PN595" s="227"/>
      <c r="PO595" s="227"/>
      <c r="PP595" s="227"/>
      <c r="PQ595" s="227"/>
      <c r="PR595" s="227"/>
      <c r="PS595" s="227"/>
      <c r="PT595" s="227"/>
      <c r="PU595" s="227"/>
      <c r="PV595" s="227"/>
      <c r="PW595" s="227"/>
      <c r="PX595" s="227"/>
      <c r="PY595" s="227"/>
      <c r="PZ595" s="227"/>
      <c r="QA595" s="227"/>
      <c r="QB595" s="227"/>
      <c r="QC595" s="227"/>
      <c r="QD595" s="227"/>
      <c r="QE595" s="227"/>
      <c r="QF595" s="227"/>
      <c r="QG595" s="227"/>
      <c r="QH595" s="227"/>
      <c r="QI595" s="227"/>
      <c r="QJ595" s="227"/>
      <c r="QK595" s="227"/>
      <c r="QL595" s="227"/>
      <c r="QM595" s="227"/>
      <c r="QN595" s="227"/>
      <c r="QO595" s="227"/>
      <c r="QP595" s="227"/>
      <c r="QQ595" s="227"/>
      <c r="QR595" s="227"/>
      <c r="QS595" s="227"/>
      <c r="QT595" s="227"/>
      <c r="QU595" s="227"/>
      <c r="QV595" s="227"/>
      <c r="QW595" s="227"/>
      <c r="QX595" s="227"/>
      <c r="QY595" s="227"/>
      <c r="QZ595" s="227"/>
      <c r="RA595" s="227"/>
      <c r="RB595" s="227"/>
      <c r="RC595" s="227"/>
      <c r="RD595" s="227"/>
      <c r="RE595" s="227"/>
      <c r="RF595" s="227"/>
      <c r="RG595" s="227"/>
      <c r="RH595" s="227"/>
      <c r="RI595" s="227"/>
      <c r="RJ595" s="227"/>
      <c r="RK595" s="227"/>
      <c r="RL595" s="227"/>
      <c r="RM595" s="227"/>
      <c r="RN595" s="227"/>
      <c r="RO595" s="227"/>
      <c r="RP595" s="227"/>
      <c r="RQ595" s="227"/>
      <c r="RR595" s="227"/>
      <c r="RS595" s="227"/>
      <c r="RT595" s="227"/>
      <c r="RU595" s="227"/>
      <c r="RV595" s="227"/>
      <c r="RW595" s="227"/>
      <c r="RX595" s="227"/>
      <c r="RY595" s="227"/>
      <c r="RZ595" s="227"/>
      <c r="SA595" s="227"/>
      <c r="SB595" s="227"/>
      <c r="SC595" s="227"/>
      <c r="SD595" s="227"/>
      <c r="SE595" s="227"/>
      <c r="SF595" s="227"/>
      <c r="SG595" s="227"/>
      <c r="SH595" s="227"/>
      <c r="SI595" s="227"/>
      <c r="SJ595" s="227"/>
      <c r="SK595" s="227"/>
      <c r="SL595" s="227"/>
      <c r="SM595" s="227"/>
      <c r="SN595" s="227"/>
      <c r="SO595" s="227"/>
      <c r="SP595" s="227"/>
      <c r="SQ595" s="227"/>
      <c r="SR595" s="227"/>
      <c r="SS595" s="227"/>
      <c r="ST595" s="227"/>
      <c r="SU595" s="227"/>
      <c r="SV595" s="227"/>
      <c r="SW595" s="227"/>
      <c r="SX595" s="227"/>
      <c r="SY595" s="227"/>
      <c r="SZ595" s="227"/>
      <c r="TA595" s="227"/>
      <c r="TB595" s="227"/>
      <c r="TC595" s="227"/>
      <c r="TD595" s="227"/>
      <c r="TE595" s="227"/>
      <c r="TF595" s="227"/>
      <c r="TG595" s="227"/>
      <c r="TH595" s="227"/>
      <c r="TI595" s="227"/>
      <c r="TJ595" s="227"/>
      <c r="TK595" s="227"/>
      <c r="TL595" s="227"/>
      <c r="TM595" s="227"/>
      <c r="TN595" s="227"/>
      <c r="TO595" s="227"/>
      <c r="TP595" s="227"/>
      <c r="TQ595" s="227"/>
      <c r="TR595" s="227"/>
      <c r="TS595" s="227"/>
      <c r="TT595" s="227"/>
      <c r="TU595" s="227"/>
      <c r="TV595" s="227"/>
      <c r="TW595" s="227"/>
      <c r="TX595" s="227"/>
      <c r="TY595" s="227"/>
      <c r="TZ595" s="227"/>
      <c r="UA595" s="227"/>
      <c r="UB595" s="227"/>
      <c r="UC595" s="227"/>
      <c r="UD595" s="227"/>
      <c r="UE595" s="227"/>
      <c r="UF595" s="227"/>
      <c r="UG595" s="227"/>
      <c r="UH595" s="227"/>
      <c r="UI595" s="227"/>
      <c r="UJ595" s="227"/>
      <c r="UK595" s="227"/>
      <c r="UL595" s="227"/>
      <c r="UM595" s="227"/>
      <c r="UN595" s="227"/>
      <c r="UO595" s="227"/>
      <c r="UP595" s="227"/>
      <c r="UQ595" s="227"/>
      <c r="UR595" s="227"/>
      <c r="US595" s="227"/>
      <c r="UT595" s="227"/>
      <c r="UU595" s="227"/>
      <c r="UV595" s="227"/>
      <c r="UW595" s="227"/>
      <c r="UX595" s="227"/>
      <c r="UY595" s="227"/>
      <c r="UZ595" s="227"/>
      <c r="VA595" s="227"/>
      <c r="VB595" s="227"/>
      <c r="VC595" s="227"/>
      <c r="VD595" s="227"/>
      <c r="VE595" s="227"/>
      <c r="VF595" s="227"/>
      <c r="VG595" s="227"/>
      <c r="VH595" s="227"/>
      <c r="VI595" s="227"/>
      <c r="VJ595" s="227"/>
      <c r="VK595" s="227"/>
      <c r="VL595" s="227"/>
      <c r="VM595" s="227"/>
      <c r="VN595" s="227"/>
      <c r="VO595" s="227"/>
      <c r="VP595" s="227"/>
      <c r="VQ595" s="227"/>
      <c r="VR595" s="227"/>
      <c r="VS595" s="227"/>
      <c r="VT595" s="227"/>
      <c r="VU595" s="227"/>
      <c r="VV595" s="227"/>
      <c r="VW595" s="227"/>
      <c r="VX595" s="227"/>
      <c r="VY595" s="227"/>
      <c r="VZ595" s="227"/>
      <c r="WA595" s="227"/>
      <c r="WB595" s="227"/>
      <c r="WC595" s="227"/>
      <c r="WD595" s="227"/>
      <c r="WE595" s="227"/>
      <c r="WF595" s="227"/>
      <c r="WG595" s="227"/>
      <c r="WH595" s="227"/>
      <c r="WI595" s="227"/>
      <c r="WJ595" s="227"/>
      <c r="WK595" s="227"/>
      <c r="WL595" s="227"/>
      <c r="WM595" s="227"/>
      <c r="WN595" s="227"/>
      <c r="WO595" s="227"/>
      <c r="WP595" s="227"/>
      <c r="WQ595" s="227"/>
      <c r="WR595" s="227"/>
      <c r="WS595" s="227"/>
      <c r="WT595" s="227"/>
      <c r="WU595" s="227"/>
      <c r="WV595" s="227"/>
      <c r="WW595" s="227"/>
      <c r="WX595" s="227"/>
      <c r="WY595" s="227"/>
      <c r="WZ595" s="227"/>
      <c r="XA595" s="227"/>
      <c r="XB595" s="227"/>
      <c r="XC595" s="227"/>
      <c r="XD595" s="227"/>
      <c r="XE595" s="227"/>
      <c r="XF595" s="227"/>
      <c r="XG595" s="227"/>
      <c r="XH595" s="227"/>
      <c r="XI595" s="227"/>
      <c r="XJ595" s="227"/>
      <c r="XK595" s="227"/>
      <c r="XL595" s="227"/>
      <c r="XM595" s="227"/>
      <c r="XN595" s="227"/>
      <c r="XO595" s="227"/>
      <c r="XP595" s="227"/>
      <c r="XQ595" s="227"/>
      <c r="XR595" s="227"/>
      <c r="XS595" s="227"/>
      <c r="XT595" s="227"/>
      <c r="XU595" s="227"/>
      <c r="XV595" s="227"/>
      <c r="XW595" s="227"/>
      <c r="XX595" s="227"/>
      <c r="XY595" s="227"/>
      <c r="XZ595" s="227"/>
      <c r="YA595" s="227"/>
      <c r="YB595" s="227"/>
      <c r="YC595" s="227"/>
      <c r="YD595" s="227"/>
      <c r="YE595" s="227"/>
      <c r="YF595" s="227"/>
      <c r="YG595" s="227"/>
      <c r="YH595" s="227"/>
      <c r="YI595" s="227"/>
      <c r="YJ595" s="227"/>
      <c r="YK595" s="227"/>
      <c r="YL595" s="227"/>
      <c r="YM595" s="227"/>
      <c r="YN595" s="227"/>
      <c r="YO595" s="227"/>
      <c r="YP595" s="227"/>
      <c r="YQ595" s="227"/>
      <c r="YR595" s="227"/>
      <c r="YS595" s="227"/>
      <c r="YT595" s="227"/>
      <c r="YU595" s="227"/>
      <c r="YV595" s="227"/>
      <c r="YW595" s="227"/>
      <c r="YX595" s="227"/>
      <c r="YY595" s="227"/>
      <c r="YZ595" s="227"/>
      <c r="ZA595" s="227"/>
      <c r="ZB595" s="227"/>
      <c r="ZC595" s="227"/>
      <c r="ZD595" s="227"/>
      <c r="ZE595" s="227"/>
      <c r="ZF595" s="227"/>
      <c r="ZG595" s="227"/>
      <c r="ZH595" s="227"/>
      <c r="ZI595" s="227"/>
      <c r="ZJ595" s="227"/>
      <c r="ZK595" s="227"/>
      <c r="ZL595" s="227"/>
      <c r="ZM595" s="227"/>
      <c r="ZN595" s="227"/>
      <c r="ZO595" s="227"/>
      <c r="ZP595" s="227"/>
      <c r="ZQ595" s="227"/>
      <c r="ZR595" s="227"/>
      <c r="ZS595" s="227"/>
      <c r="ZT595" s="227"/>
      <c r="ZU595" s="227"/>
      <c r="ZV595" s="227"/>
      <c r="ZW595" s="227"/>
      <c r="ZX595" s="227"/>
      <c r="ZY595" s="227"/>
      <c r="ZZ595" s="227"/>
      <c r="AAA595" s="227"/>
      <c r="AAB595" s="227"/>
      <c r="AAC595" s="227"/>
      <c r="AAD595" s="227"/>
      <c r="AAE595" s="227"/>
      <c r="AAF595" s="227"/>
      <c r="AAG595" s="227"/>
      <c r="AAH595" s="227"/>
      <c r="AAI595" s="227"/>
      <c r="AAJ595" s="227"/>
      <c r="AAK595" s="227"/>
      <c r="AAL595" s="227"/>
      <c r="AAM595" s="227"/>
      <c r="AAN595" s="227"/>
      <c r="AAO595" s="227"/>
      <c r="AAP595" s="227"/>
      <c r="AAQ595" s="227"/>
      <c r="AAR595" s="227"/>
      <c r="AAS595" s="227"/>
      <c r="AAT595" s="227"/>
      <c r="AAU595" s="227"/>
      <c r="AAV595" s="227"/>
      <c r="AAW595" s="227"/>
      <c r="AAX595" s="227"/>
      <c r="AAY595" s="227"/>
      <c r="AAZ595" s="227"/>
      <c r="ABA595" s="227"/>
      <c r="ABB595" s="227"/>
      <c r="ABC595" s="227"/>
      <c r="ABD595" s="227"/>
      <c r="ABE595" s="227"/>
      <c r="ABF595" s="227"/>
      <c r="ABG595" s="227"/>
      <c r="ABH595" s="227"/>
      <c r="ABI595" s="227"/>
      <c r="ABJ595" s="227"/>
      <c r="ABK595" s="227"/>
      <c r="ABL595" s="227"/>
      <c r="ABM595" s="227"/>
      <c r="ABN595" s="227"/>
      <c r="ABO595" s="227"/>
      <c r="ABP595" s="227"/>
      <c r="ABQ595" s="227"/>
      <c r="ABR595" s="227"/>
      <c r="ABS595" s="227"/>
      <c r="ABT595" s="227"/>
      <c r="ABU595" s="227"/>
      <c r="ABV595" s="227"/>
      <c r="ABW595" s="227"/>
      <c r="ABX595" s="227"/>
      <c r="ABY595" s="227"/>
      <c r="ABZ595" s="227"/>
      <c r="ACA595" s="227"/>
      <c r="ACB595" s="227"/>
      <c r="ACC595" s="227"/>
      <c r="ACD595" s="227"/>
      <c r="ACE595" s="227"/>
      <c r="ACF595" s="227"/>
      <c r="ACG595" s="227"/>
      <c r="ACH595" s="227"/>
      <c r="ACI595" s="227"/>
      <c r="ACJ595" s="227"/>
      <c r="ACK595" s="227"/>
      <c r="ACL595" s="227"/>
      <c r="ACM595" s="227"/>
      <c r="ACN595" s="227"/>
      <c r="ACO595" s="227"/>
      <c r="ACP595" s="227"/>
      <c r="ACQ595" s="227"/>
      <c r="ACR595" s="227"/>
      <c r="ACS595" s="227"/>
      <c r="ACT595" s="227"/>
      <c r="ACU595" s="227"/>
      <c r="ACV595" s="227"/>
      <c r="ACW595" s="227"/>
      <c r="ACX595" s="227"/>
      <c r="ACY595" s="227"/>
      <c r="ACZ595" s="227"/>
      <c r="ADA595" s="227"/>
      <c r="ADB595" s="227"/>
      <c r="ADC595" s="227"/>
      <c r="ADD595" s="227"/>
      <c r="ADE595" s="227"/>
      <c r="ADF595" s="227"/>
      <c r="ADG595" s="227"/>
      <c r="ADH595" s="227"/>
      <c r="ADI595" s="227"/>
      <c r="ADJ595" s="227"/>
      <c r="ADK595" s="227"/>
      <c r="ADL595" s="227"/>
      <c r="ADM595" s="227"/>
      <c r="ADN595" s="227"/>
      <c r="ADO595" s="227"/>
      <c r="ADP595" s="227"/>
      <c r="ADQ595" s="227"/>
      <c r="ADR595" s="227"/>
      <c r="ADS595" s="227"/>
      <c r="ADT595" s="227"/>
      <c r="ADU595" s="227"/>
      <c r="ADV595" s="227"/>
      <c r="ADW595" s="227"/>
      <c r="ADX595" s="227"/>
      <c r="ADY595" s="227"/>
      <c r="ADZ595" s="227"/>
      <c r="AEA595" s="227"/>
      <c r="AEB595" s="227"/>
      <c r="AEC595" s="227"/>
      <c r="AED595" s="227"/>
      <c r="AEE595" s="227"/>
      <c r="AEF595" s="227"/>
      <c r="AEG595" s="227"/>
      <c r="AEH595" s="227"/>
      <c r="AEI595" s="227"/>
      <c r="AEJ595" s="227"/>
      <c r="AEK595" s="227"/>
      <c r="AEL595" s="227"/>
      <c r="AEM595" s="227"/>
      <c r="AEN595" s="227"/>
      <c r="AEO595" s="227"/>
      <c r="AEP595" s="227"/>
      <c r="AEQ595" s="227"/>
      <c r="AER595" s="227"/>
      <c r="AES595" s="227"/>
      <c r="AET595" s="227"/>
      <c r="AEU595" s="227"/>
      <c r="AEV595" s="227"/>
      <c r="AEW595" s="227"/>
      <c r="AEX595" s="227"/>
      <c r="AEY595" s="227"/>
      <c r="AEZ595" s="227"/>
      <c r="AFA595" s="227"/>
      <c r="AFB595" s="227"/>
      <c r="AFC595" s="227"/>
      <c r="AFD595" s="227"/>
      <c r="AFE595" s="227"/>
      <c r="AFF595" s="227"/>
      <c r="AFG595" s="227"/>
      <c r="AFH595" s="227"/>
      <c r="AFI595" s="227"/>
      <c r="AFJ595" s="227"/>
      <c r="AFK595" s="227"/>
      <c r="AFL595" s="227"/>
      <c r="AFM595" s="227"/>
      <c r="AFN595" s="227"/>
      <c r="AFO595" s="227"/>
      <c r="AFP595" s="227"/>
      <c r="AFQ595" s="227"/>
      <c r="AFR595" s="227"/>
      <c r="AFS595" s="227"/>
      <c r="AFT595" s="227"/>
      <c r="AFU595" s="227"/>
      <c r="AFV595" s="227"/>
      <c r="AFW595" s="227"/>
      <c r="AFX595" s="227"/>
      <c r="AFY595" s="227"/>
      <c r="AFZ595" s="227"/>
      <c r="AGA595" s="227"/>
      <c r="AGB595" s="227"/>
      <c r="AGC595" s="227"/>
      <c r="AGD595" s="227"/>
      <c r="AGE595" s="227"/>
      <c r="AGF595" s="227"/>
      <c r="AGG595" s="227"/>
      <c r="AGH595" s="227"/>
      <c r="AGI595" s="227"/>
      <c r="AGJ595" s="227"/>
      <c r="AGK595" s="227"/>
      <c r="AGL595" s="227"/>
      <c r="AGM595" s="227"/>
      <c r="AGN595" s="227"/>
      <c r="AGO595" s="227"/>
      <c r="AGP595" s="227"/>
      <c r="AGQ595" s="227"/>
      <c r="AGR595" s="227"/>
      <c r="AGS595" s="227"/>
      <c r="AGT595" s="227"/>
      <c r="AGU595" s="227"/>
      <c r="AGV595" s="227"/>
      <c r="AGW595" s="227"/>
      <c r="AGX595" s="227"/>
      <c r="AGY595" s="227"/>
      <c r="AGZ595" s="227"/>
      <c r="AHA595" s="227"/>
      <c r="AHB595" s="227"/>
      <c r="AHC595" s="227"/>
      <c r="AHD595" s="227"/>
      <c r="AHE595" s="227"/>
      <c r="AHF595" s="227"/>
      <c r="AHG595" s="227"/>
      <c r="AHH595" s="227"/>
      <c r="AHI595" s="227"/>
      <c r="AHJ595" s="227"/>
      <c r="AHK595" s="227"/>
      <c r="AHL595" s="227"/>
      <c r="AHM595" s="227"/>
      <c r="AHN595" s="227"/>
      <c r="AHO595" s="227"/>
      <c r="AHP595" s="227"/>
      <c r="AHQ595" s="227"/>
      <c r="AHR595" s="227"/>
      <c r="AHS595" s="227"/>
      <c r="AHT595" s="227"/>
      <c r="AHU595" s="227"/>
      <c r="AHV595" s="227"/>
      <c r="AHW595" s="227"/>
      <c r="AHX595" s="227"/>
      <c r="AHY595" s="227"/>
      <c r="AHZ595" s="227"/>
      <c r="AIA595" s="227"/>
      <c r="AIB595" s="227"/>
      <c r="AIC595" s="227"/>
      <c r="AID595" s="227"/>
      <c r="AIE595" s="227"/>
      <c r="AIF595" s="227"/>
      <c r="AIG595" s="227"/>
      <c r="AIH595" s="227"/>
      <c r="AII595" s="227"/>
      <c r="AIJ595" s="227"/>
      <c r="AIK595" s="227"/>
      <c r="AIL595" s="227"/>
      <c r="AIM595" s="227"/>
      <c r="AIN595" s="227"/>
      <c r="AIO595" s="227"/>
      <c r="AIP595" s="227"/>
      <c r="AIQ595" s="227"/>
      <c r="AIR595" s="227"/>
      <c r="AIS595" s="227"/>
      <c r="AIT595" s="227"/>
      <c r="AIU595" s="227"/>
      <c r="AIV595" s="227"/>
      <c r="AIW595" s="227"/>
      <c r="AIX595" s="227"/>
      <c r="AIY595" s="227"/>
      <c r="AIZ595" s="227"/>
      <c r="AJA595" s="227"/>
      <c r="AJB595" s="227"/>
      <c r="AJC595" s="227"/>
      <c r="AJD595" s="227"/>
      <c r="AJE595" s="227"/>
      <c r="AJF595" s="227"/>
      <c r="AJG595" s="227"/>
      <c r="AJH595" s="227"/>
      <c r="AJI595" s="227"/>
      <c r="AJJ595" s="227"/>
      <c r="AJK595" s="227"/>
      <c r="AJL595" s="227"/>
      <c r="AJM595" s="227"/>
      <c r="AJN595" s="227"/>
      <c r="AJO595" s="227"/>
      <c r="AJP595" s="227"/>
      <c r="AJQ595" s="227"/>
      <c r="AJR595" s="227"/>
      <c r="AJS595" s="227"/>
      <c r="AJT595" s="227"/>
      <c r="AJU595" s="227"/>
      <c r="AJV595" s="227"/>
      <c r="AJW595" s="227"/>
      <c r="AJX595" s="227"/>
      <c r="AJY595" s="227"/>
      <c r="AJZ595" s="227"/>
      <c r="AKA595" s="227"/>
      <c r="AKB595" s="227"/>
      <c r="AKC595" s="227"/>
      <c r="AKD595" s="227"/>
      <c r="AKE595" s="227"/>
      <c r="AKF595" s="227"/>
      <c r="AKG595" s="227"/>
      <c r="AKH595" s="227"/>
      <c r="AKI595" s="227"/>
      <c r="AKJ595" s="227"/>
      <c r="AKK595" s="227"/>
      <c r="AKL595" s="227"/>
      <c r="AKM595" s="227"/>
      <c r="AKN595" s="227"/>
      <c r="AKO595" s="227"/>
      <c r="AKP595" s="227"/>
      <c r="AKQ595" s="227"/>
      <c r="AKR595" s="227"/>
      <c r="AKS595" s="227"/>
      <c r="AKT595" s="227"/>
      <c r="AKU595" s="227"/>
      <c r="AKV595" s="227"/>
      <c r="AKW595" s="227"/>
      <c r="AKX595" s="227"/>
      <c r="AKY595" s="227"/>
      <c r="AKZ595" s="227"/>
      <c r="ALA595" s="227"/>
      <c r="ALB595" s="227"/>
      <c r="ALC595" s="227"/>
      <c r="ALD595" s="227"/>
      <c r="ALE595" s="227"/>
      <c r="ALF595" s="227"/>
      <c r="ALG595" s="227"/>
      <c r="ALH595" s="227"/>
      <c r="ALI595" s="227"/>
      <c r="ALJ595" s="227"/>
      <c r="ALK595" s="227"/>
      <c r="ALL595" s="227"/>
      <c r="ALM595" s="227"/>
      <c r="ALN595" s="227"/>
      <c r="ALO595" s="227"/>
      <c r="ALP595" s="227"/>
      <c r="ALQ595" s="227"/>
      <c r="ALR595" s="227"/>
      <c r="ALS595" s="227"/>
      <c r="ALT595" s="227"/>
      <c r="ALU595" s="227"/>
      <c r="ALV595" s="227"/>
      <c r="ALW595" s="227"/>
      <c r="ALX595" s="227"/>
      <c r="ALY595" s="227"/>
      <c r="ALZ595" s="227"/>
      <c r="AMA595" s="227"/>
      <c r="AMB595" s="227"/>
      <c r="AMC595" s="227"/>
      <c r="AMD595" s="227"/>
      <c r="AME595" s="227"/>
      <c r="AMF595" s="227"/>
      <c r="AMG595" s="227"/>
      <c r="AMH595" s="227"/>
      <c r="AMI595" s="227"/>
      <c r="AMJ595" s="227"/>
      <c r="AMK595" s="227"/>
      <c r="AML595" s="227"/>
      <c r="AMM595" s="227"/>
      <c r="AMN595" s="227"/>
      <c r="AMO595" s="227"/>
      <c r="AMP595" s="227"/>
      <c r="AMQ595" s="227"/>
      <c r="AMR595" s="227"/>
      <c r="AMS595" s="227"/>
      <c r="AMT595" s="227"/>
      <c r="AMU595" s="227"/>
      <c r="AMV595" s="227"/>
      <c r="AMW595" s="227"/>
      <c r="AMX595" s="227"/>
    </row>
    <row r="596" spans="1:1038" s="432" customFormat="1" ht="18" customHeight="1">
      <c r="A596" s="612" t="s">
        <v>2065</v>
      </c>
      <c r="B596" s="422" t="s">
        <v>1647</v>
      </c>
      <c r="C596" s="422"/>
      <c r="D596" s="422" t="s">
        <v>1279</v>
      </c>
      <c r="E596" s="422">
        <v>79</v>
      </c>
      <c r="F596" s="422">
        <v>2</v>
      </c>
      <c r="G596" s="602" t="str">
        <f t="shared" si="220"/>
        <v>79-2</v>
      </c>
      <c r="H596" s="422">
        <v>0</v>
      </c>
      <c r="I596" s="533">
        <v>93</v>
      </c>
      <c r="J596" s="527">
        <f t="shared" si="177"/>
        <v>1</v>
      </c>
      <c r="K596" s="528" t="str">
        <f>IF(J599=1,IF(((VLOOKUP($G596,[1]Depth_Lookup!A$3:J$410,9,FALSE))-(I596/100))=0,"Good",IF(((VLOOKUP($G596,[1]Depth_Lookup!$A$3:$J$550,9,FALSE))-(I596/100))&gt;0,"Too Short","Too Long")))</f>
        <v>Good</v>
      </c>
      <c r="L596" s="171">
        <f>(VLOOKUP($G596,Depth_Lookup!$A$3:$J$410,10,FALSE))+(H596/100)</f>
        <v>198.625</v>
      </c>
      <c r="M596" s="171">
        <f>(VLOOKUP($G596,Depth_Lookup!$A$3:$J$410,10,FALSE))+(I596/100)</f>
        <v>199.55500000000001</v>
      </c>
      <c r="N596" s="441" t="s">
        <v>2133</v>
      </c>
      <c r="O596" s="422">
        <v>2</v>
      </c>
      <c r="P596" s="422" t="s">
        <v>853</v>
      </c>
      <c r="Q596" s="422" t="s">
        <v>125</v>
      </c>
      <c r="R596" s="526" t="str">
        <f t="shared" si="175"/>
        <v>SerpentinizedHarzburgite</v>
      </c>
      <c r="S596" s="422" t="s">
        <v>94</v>
      </c>
      <c r="T596" s="422" t="s">
        <v>94</v>
      </c>
      <c r="U596" s="422" t="s">
        <v>95</v>
      </c>
      <c r="V596" s="422" t="s">
        <v>96</v>
      </c>
      <c r="W596" s="422" t="s">
        <v>102</v>
      </c>
      <c r="X596" s="526">
        <f>VLOOKUP(W596,[1]definitions_list_lookup!A$13:B$19,2,0)</f>
        <v>5</v>
      </c>
      <c r="Y596" s="422" t="s">
        <v>90</v>
      </c>
      <c r="Z596" s="422" t="s">
        <v>91</v>
      </c>
      <c r="AA596" s="422"/>
      <c r="AB596" s="422"/>
      <c r="AC596" s="422"/>
      <c r="AD596" s="422"/>
      <c r="AE596" s="423"/>
      <c r="AF596" s="602" t="e">
        <f>VLOOKUP(AE596,[1]definitions_list_mag!$V$12:$W$15,2,0)</f>
        <v>#N/A</v>
      </c>
      <c r="AG596" s="530"/>
      <c r="AH596" s="422"/>
      <c r="AI596" s="426">
        <v>68</v>
      </c>
      <c r="AJ596" s="422"/>
      <c r="AK596" s="422"/>
      <c r="AL596" s="422"/>
      <c r="AM596" s="422"/>
      <c r="AN596" s="422"/>
      <c r="AO596" s="426"/>
      <c r="AP596" s="422"/>
      <c r="AQ596" s="422"/>
      <c r="AR596" s="422"/>
      <c r="AS596" s="422"/>
      <c r="AT596" s="422"/>
      <c r="AU596" s="426"/>
      <c r="AV596" s="422"/>
      <c r="AW596" s="422"/>
      <c r="AX596" s="422"/>
      <c r="AY596" s="422"/>
      <c r="AZ596" s="422"/>
      <c r="BA596" s="426">
        <v>30</v>
      </c>
      <c r="BB596" s="422">
        <v>5</v>
      </c>
      <c r="BC596" s="422">
        <v>2</v>
      </c>
      <c r="BD596" s="422" t="s">
        <v>110</v>
      </c>
      <c r="BE596" s="422" t="s">
        <v>103</v>
      </c>
      <c r="BF596" s="422"/>
      <c r="BG596" s="426"/>
      <c r="BH596" s="422"/>
      <c r="BI596" s="422"/>
      <c r="BJ596" s="422"/>
      <c r="BK596" s="422"/>
      <c r="BL596" s="422"/>
      <c r="BM596" s="426">
        <v>2</v>
      </c>
      <c r="BN596" s="422">
        <v>2</v>
      </c>
      <c r="BO596" s="422">
        <v>0.5</v>
      </c>
      <c r="BP596" s="422" t="s">
        <v>110</v>
      </c>
      <c r="BQ596" s="422" t="s">
        <v>103</v>
      </c>
      <c r="BR596" s="422"/>
      <c r="BS596" s="422"/>
      <c r="BT596" s="422"/>
      <c r="BU596" s="422"/>
      <c r="BV596" s="422"/>
      <c r="BW596" s="422"/>
      <c r="BX596" s="422"/>
      <c r="BY596" s="426"/>
      <c r="BZ596" s="422"/>
      <c r="CA596" s="422"/>
      <c r="CB596" s="422"/>
      <c r="CC596" s="422"/>
      <c r="CD596" s="422"/>
      <c r="CE596" s="422"/>
      <c r="CF596" s="531">
        <f t="shared" si="178"/>
        <v>100</v>
      </c>
      <c r="CG596" s="166"/>
      <c r="CH596" s="603"/>
      <c r="CI596" s="603">
        <v>90</v>
      </c>
      <c r="CJ596" s="603" t="s">
        <v>514</v>
      </c>
      <c r="CK596" s="604"/>
      <c r="CL596" s="604"/>
      <c r="CM596" s="604"/>
      <c r="CN596" s="604"/>
      <c r="CO596" s="604"/>
      <c r="CP596" s="604"/>
      <c r="CQ596" s="604"/>
      <c r="CR596" s="604"/>
      <c r="CS596" s="604"/>
      <c r="CT596" s="604"/>
      <c r="CU596" s="604"/>
      <c r="CV596" s="604"/>
      <c r="CW596" s="604"/>
      <c r="CX596" s="604"/>
      <c r="CY596" s="604"/>
      <c r="CZ596" s="604"/>
      <c r="DA596" s="604"/>
      <c r="DB596" s="604">
        <v>70</v>
      </c>
      <c r="DC596" s="605">
        <v>2</v>
      </c>
      <c r="DD596" s="604"/>
      <c r="DE596" s="604"/>
      <c r="DF596" s="604"/>
      <c r="DG596" s="604"/>
      <c r="DH596" s="604"/>
      <c r="DI596" s="604"/>
      <c r="DJ596" s="604">
        <v>28</v>
      </c>
      <c r="DK596" s="209"/>
      <c r="DL596" s="166"/>
      <c r="DM596" s="604"/>
      <c r="DN596" s="604"/>
      <c r="DO596" s="606"/>
      <c r="DP596" s="607"/>
      <c r="DQ596" s="608"/>
      <c r="DR596" s="606"/>
      <c r="DS596" s="608"/>
      <c r="DT596" s="524" t="s">
        <v>2134</v>
      </c>
      <c r="DU596" s="605"/>
      <c r="DV596" s="605"/>
      <c r="DW596" s="532" t="e">
        <f>VLOOKUP(P596,[1]definitions_list_lookup!$K$30:$L$54,2,0)</f>
        <v>#N/A</v>
      </c>
      <c r="DX596" s="609" t="s">
        <v>2151</v>
      </c>
      <c r="DY596" s="609" t="s">
        <v>2138</v>
      </c>
      <c r="DZ596" s="443"/>
      <c r="EA596" s="443"/>
      <c r="EB596" s="429"/>
      <c r="EC596" s="534"/>
      <c r="ED596" s="229" t="s">
        <v>2517</v>
      </c>
      <c r="EE596" s="535"/>
      <c r="EF596" s="536"/>
      <c r="EG596" s="535"/>
      <c r="EH596" s="537"/>
      <c r="EI596" s="538"/>
      <c r="EJ596" s="539"/>
      <c r="EK596" s="540"/>
      <c r="EL596" s="535"/>
      <c r="EM596" s="537"/>
      <c r="EN596" s="537"/>
      <c r="EO596" s="541"/>
      <c r="EP596" s="541"/>
      <c r="EQ596" s="541"/>
      <c r="ER596" s="541"/>
      <c r="ES596" s="541"/>
      <c r="ET596" s="541"/>
      <c r="EU596" s="541"/>
      <c r="EV596" s="542"/>
      <c r="EW596" s="542"/>
      <c r="EX596" s="542"/>
      <c r="EY596" s="542"/>
      <c r="EZ596" s="192" t="e">
        <f t="shared" si="239"/>
        <v>#DIV/0!</v>
      </c>
      <c r="FA596" s="192" t="e">
        <f t="shared" si="240"/>
        <v>#DIV/0!</v>
      </c>
      <c r="FB596" s="192" t="e">
        <f t="shared" si="241"/>
        <v>#DIV/0!</v>
      </c>
      <c r="FC596" s="192" t="e">
        <f t="shared" si="242"/>
        <v>#DIV/0!</v>
      </c>
      <c r="FD596" s="192" t="e">
        <f t="shared" si="243"/>
        <v>#DIV/0!</v>
      </c>
      <c r="FE596" s="193" t="e">
        <f t="shared" si="244"/>
        <v>#DIV/0!</v>
      </c>
      <c r="FF596" s="194" t="e">
        <f t="shared" si="245"/>
        <v>#DIV/0!</v>
      </c>
      <c r="FG596" s="535"/>
      <c r="FH596" s="537"/>
      <c r="FI596" s="778">
        <f t="shared" si="250"/>
        <v>0</v>
      </c>
      <c r="FJ596" s="779" t="e">
        <f t="shared" si="251"/>
        <v>#DIV/0!</v>
      </c>
      <c r="FK596" s="779" t="e">
        <f t="shared" si="252"/>
        <v>#DIV/0!</v>
      </c>
      <c r="FL596" s="780" t="e">
        <f t="shared" si="253"/>
        <v>#DIV/0!</v>
      </c>
      <c r="FM596" s="169" t="e">
        <f t="shared" si="254"/>
        <v>#DIV/0!</v>
      </c>
      <c r="FN596" s="783" t="e">
        <f t="shared" si="255"/>
        <v>#DIV/0!</v>
      </c>
      <c r="FO596" s="422"/>
      <c r="FP596" s="422"/>
      <c r="FQ596" s="422"/>
      <c r="FR596" s="422"/>
      <c r="FS596" s="422"/>
      <c r="FT596" s="422"/>
      <c r="FU596" s="422"/>
      <c r="FV596" s="422"/>
      <c r="FW596" s="422"/>
      <c r="FX596" s="422"/>
      <c r="FY596" s="422"/>
      <c r="FZ596" s="422"/>
      <c r="GA596" s="422"/>
      <c r="GB596" s="422"/>
      <c r="GC596" s="422"/>
      <c r="GD596" s="422"/>
      <c r="GE596" s="422"/>
      <c r="GF596" s="422"/>
      <c r="GG596" s="422"/>
      <c r="GH596" s="422"/>
      <c r="GI596" s="422"/>
      <c r="GJ596" s="422"/>
      <c r="GK596" s="422"/>
      <c r="GL596" s="422"/>
      <c r="GM596" s="422"/>
      <c r="GN596" s="422"/>
      <c r="GO596" s="422"/>
      <c r="GP596" s="422"/>
      <c r="GQ596" s="422"/>
      <c r="GR596" s="422"/>
      <c r="GS596" s="422"/>
      <c r="GT596" s="422"/>
      <c r="GU596" s="422"/>
      <c r="GV596" s="422"/>
      <c r="GW596" s="422"/>
      <c r="GX596" s="422"/>
      <c r="GY596" s="422"/>
      <c r="GZ596" s="422"/>
      <c r="HA596" s="422"/>
      <c r="HB596" s="422"/>
      <c r="HC596" s="422"/>
      <c r="HD596" s="422"/>
      <c r="HE596" s="422"/>
      <c r="HF596" s="422"/>
      <c r="HG596" s="422"/>
      <c r="HH596" s="422"/>
      <c r="HI596" s="422"/>
      <c r="HJ596" s="422"/>
      <c r="HK596" s="422"/>
      <c r="HL596" s="422"/>
      <c r="HM596" s="422"/>
      <c r="HN596" s="422"/>
      <c r="HO596" s="422"/>
      <c r="HP596" s="422"/>
      <c r="HQ596" s="422"/>
      <c r="HR596" s="422"/>
      <c r="HS596" s="422"/>
      <c r="HT596" s="422"/>
      <c r="HU596" s="422"/>
      <c r="HV596" s="422"/>
      <c r="HW596" s="422"/>
      <c r="HX596" s="422"/>
      <c r="HY596" s="422"/>
      <c r="HZ596" s="422"/>
      <c r="IA596" s="422"/>
      <c r="IB596" s="422"/>
      <c r="IC596" s="422"/>
      <c r="ID596" s="422"/>
      <c r="IE596" s="422"/>
      <c r="IF596" s="422"/>
      <c r="IG596" s="422"/>
      <c r="IH596" s="422"/>
      <c r="II596" s="422"/>
      <c r="IJ596" s="422"/>
      <c r="IK596" s="422"/>
      <c r="IL596" s="422"/>
      <c r="IM596" s="422"/>
      <c r="IN596" s="422"/>
      <c r="IO596" s="422"/>
      <c r="IP596" s="422"/>
      <c r="IQ596" s="422"/>
      <c r="IR596" s="422"/>
      <c r="IS596" s="422"/>
      <c r="IT596" s="422"/>
      <c r="IU596" s="422"/>
      <c r="IV596" s="422"/>
      <c r="IW596" s="422"/>
      <c r="IX596" s="422"/>
      <c r="IY596" s="422"/>
      <c r="IZ596" s="422"/>
      <c r="JA596" s="422"/>
      <c r="JB596" s="422"/>
      <c r="JC596" s="422"/>
      <c r="JD596" s="422"/>
      <c r="JE596" s="422"/>
      <c r="JF596" s="422"/>
      <c r="JG596" s="422"/>
      <c r="JH596" s="422"/>
      <c r="JI596" s="422"/>
      <c r="JJ596" s="422"/>
      <c r="JK596" s="422"/>
      <c r="JL596" s="422"/>
      <c r="JM596" s="422"/>
      <c r="JN596" s="422"/>
      <c r="JO596" s="422"/>
      <c r="JP596" s="422"/>
      <c r="JQ596" s="422"/>
      <c r="JR596" s="422"/>
      <c r="JS596" s="422"/>
      <c r="JT596" s="422"/>
      <c r="JU596" s="422"/>
      <c r="JV596" s="422"/>
      <c r="JW596" s="422"/>
      <c r="JX596" s="422"/>
      <c r="JY596" s="422"/>
      <c r="JZ596" s="422"/>
      <c r="KA596" s="422"/>
      <c r="KB596" s="422"/>
      <c r="KC596" s="422"/>
      <c r="KD596" s="422"/>
      <c r="KE596" s="422"/>
      <c r="KF596" s="422"/>
      <c r="KG596" s="422"/>
      <c r="KH596" s="422"/>
      <c r="KI596" s="422"/>
      <c r="KJ596" s="422"/>
      <c r="KK596" s="422"/>
      <c r="KL596" s="422"/>
      <c r="KM596" s="422"/>
      <c r="KN596" s="422"/>
      <c r="KO596" s="422"/>
      <c r="KP596" s="422"/>
      <c r="KQ596" s="422"/>
      <c r="KR596" s="422"/>
      <c r="KS596" s="422"/>
      <c r="KT596" s="422"/>
      <c r="KU596" s="422"/>
      <c r="KV596" s="422"/>
      <c r="KW596" s="422"/>
      <c r="KX596" s="422"/>
      <c r="KY596" s="422"/>
      <c r="KZ596" s="422"/>
      <c r="LA596" s="422"/>
      <c r="LB596" s="422"/>
      <c r="LC596" s="422"/>
      <c r="LD596" s="422"/>
      <c r="LE596" s="422"/>
      <c r="LF596" s="422"/>
      <c r="LG596" s="422"/>
      <c r="LH596" s="422"/>
      <c r="LI596" s="422"/>
      <c r="LJ596" s="422"/>
      <c r="LK596" s="422"/>
      <c r="LL596" s="422"/>
      <c r="LM596" s="422"/>
      <c r="LN596" s="422"/>
      <c r="LO596" s="422"/>
      <c r="LP596" s="422"/>
      <c r="LQ596" s="422"/>
      <c r="LR596" s="422"/>
      <c r="LS596" s="422"/>
      <c r="LT596" s="422"/>
      <c r="LU596" s="422"/>
      <c r="LV596" s="422"/>
      <c r="LW596" s="422"/>
      <c r="LX596" s="422"/>
      <c r="LY596" s="422"/>
      <c r="LZ596" s="422"/>
      <c r="MA596" s="422"/>
      <c r="MB596" s="422"/>
      <c r="MC596" s="422"/>
      <c r="MD596" s="422"/>
      <c r="ME596" s="422"/>
      <c r="MF596" s="422"/>
      <c r="MG596" s="422"/>
      <c r="MH596" s="422"/>
      <c r="MI596" s="422"/>
      <c r="MJ596" s="422"/>
      <c r="MK596" s="422"/>
      <c r="ML596" s="422"/>
      <c r="MM596" s="422"/>
      <c r="MN596" s="422"/>
      <c r="MO596" s="422"/>
      <c r="MP596" s="422"/>
      <c r="MQ596" s="422"/>
      <c r="MR596" s="422"/>
      <c r="MS596" s="422"/>
      <c r="MT596" s="422"/>
      <c r="MU596" s="422"/>
      <c r="MV596" s="422"/>
      <c r="MW596" s="422"/>
      <c r="MX596" s="422"/>
      <c r="MY596" s="422"/>
      <c r="MZ596" s="422"/>
      <c r="NA596" s="422"/>
      <c r="NB596" s="422"/>
      <c r="NC596" s="422"/>
      <c r="ND596" s="422"/>
      <c r="NE596" s="422"/>
      <c r="NF596" s="422"/>
      <c r="NG596" s="422"/>
      <c r="NH596" s="422"/>
      <c r="NI596" s="422"/>
      <c r="NJ596" s="422"/>
      <c r="NK596" s="422"/>
      <c r="NL596" s="422"/>
      <c r="NM596" s="422"/>
      <c r="NN596" s="422"/>
      <c r="NO596" s="422"/>
      <c r="NP596" s="422"/>
      <c r="NQ596" s="422"/>
      <c r="NR596" s="422"/>
      <c r="NS596" s="422"/>
      <c r="NT596" s="422"/>
      <c r="NU596" s="422"/>
      <c r="NV596" s="422"/>
      <c r="NW596" s="422"/>
      <c r="NX596" s="422"/>
      <c r="NY596" s="422"/>
      <c r="NZ596" s="422"/>
      <c r="OA596" s="422"/>
      <c r="OB596" s="422"/>
      <c r="OC596" s="422"/>
      <c r="OD596" s="422"/>
      <c r="OE596" s="422"/>
      <c r="OF596" s="422"/>
      <c r="OG596" s="422"/>
      <c r="OH596" s="422"/>
      <c r="OI596" s="422"/>
      <c r="OJ596" s="422"/>
      <c r="OK596" s="422"/>
      <c r="OL596" s="422"/>
      <c r="OM596" s="422"/>
      <c r="ON596" s="422"/>
      <c r="OO596" s="422"/>
      <c r="OP596" s="422"/>
      <c r="OQ596" s="422"/>
      <c r="OR596" s="422"/>
      <c r="OS596" s="422"/>
      <c r="OT596" s="422"/>
      <c r="OU596" s="422"/>
      <c r="OV596" s="422"/>
      <c r="OW596" s="422"/>
      <c r="OX596" s="422"/>
      <c r="OY596" s="422"/>
      <c r="OZ596" s="422"/>
      <c r="PA596" s="422"/>
      <c r="PB596" s="422"/>
      <c r="PC596" s="422"/>
      <c r="PD596" s="422"/>
      <c r="PE596" s="422"/>
      <c r="PF596" s="422"/>
      <c r="PG596" s="422"/>
      <c r="PH596" s="422"/>
      <c r="PI596" s="422"/>
      <c r="PJ596" s="422"/>
      <c r="PK596" s="422"/>
      <c r="PL596" s="422"/>
      <c r="PM596" s="422"/>
      <c r="PN596" s="422"/>
      <c r="PO596" s="422"/>
      <c r="PP596" s="422"/>
      <c r="PQ596" s="422"/>
      <c r="PR596" s="422"/>
      <c r="PS596" s="422"/>
      <c r="PT596" s="422"/>
      <c r="PU596" s="422"/>
      <c r="PV596" s="422"/>
      <c r="PW596" s="422"/>
      <c r="PX596" s="422"/>
      <c r="PY596" s="422"/>
      <c r="PZ596" s="422"/>
      <c r="QA596" s="422"/>
      <c r="QB596" s="422"/>
      <c r="QC596" s="422"/>
      <c r="QD596" s="422"/>
      <c r="QE596" s="422"/>
      <c r="QF596" s="422"/>
      <c r="QG596" s="422"/>
      <c r="QH596" s="422"/>
      <c r="QI596" s="422"/>
      <c r="QJ596" s="422"/>
      <c r="QK596" s="422"/>
      <c r="QL596" s="422"/>
      <c r="QM596" s="422"/>
      <c r="QN596" s="422"/>
      <c r="QO596" s="422"/>
      <c r="QP596" s="422"/>
      <c r="QQ596" s="422"/>
      <c r="QR596" s="422"/>
      <c r="QS596" s="422"/>
      <c r="QT596" s="422"/>
      <c r="QU596" s="422"/>
      <c r="QV596" s="422"/>
      <c r="QW596" s="422"/>
      <c r="QX596" s="422"/>
      <c r="QY596" s="422"/>
      <c r="QZ596" s="422"/>
      <c r="RA596" s="422"/>
      <c r="RB596" s="422"/>
      <c r="RC596" s="422"/>
      <c r="RD596" s="422"/>
      <c r="RE596" s="422"/>
      <c r="RF596" s="422"/>
      <c r="RG596" s="422"/>
      <c r="RH596" s="422"/>
      <c r="RI596" s="422"/>
      <c r="RJ596" s="422"/>
      <c r="RK596" s="422"/>
      <c r="RL596" s="422"/>
      <c r="RM596" s="422"/>
      <c r="RN596" s="422"/>
      <c r="RO596" s="422"/>
      <c r="RP596" s="422"/>
      <c r="RQ596" s="422"/>
      <c r="RR596" s="422"/>
      <c r="RS596" s="422"/>
      <c r="RT596" s="422"/>
      <c r="RU596" s="422"/>
      <c r="RV596" s="422"/>
      <c r="RW596" s="422"/>
      <c r="RX596" s="422"/>
      <c r="RY596" s="422"/>
      <c r="RZ596" s="422"/>
      <c r="SA596" s="422"/>
      <c r="SB596" s="422"/>
      <c r="SC596" s="422"/>
      <c r="SD596" s="422"/>
      <c r="SE596" s="422"/>
      <c r="SF596" s="422"/>
      <c r="SG596" s="422"/>
      <c r="SH596" s="422"/>
      <c r="SI596" s="422"/>
      <c r="SJ596" s="422"/>
      <c r="SK596" s="422"/>
      <c r="SL596" s="422"/>
      <c r="SM596" s="422"/>
      <c r="SN596" s="422"/>
      <c r="SO596" s="422"/>
      <c r="SP596" s="422"/>
      <c r="SQ596" s="422"/>
      <c r="SR596" s="422"/>
      <c r="SS596" s="422"/>
      <c r="ST596" s="422"/>
      <c r="SU596" s="422"/>
      <c r="SV596" s="422"/>
      <c r="SW596" s="422"/>
      <c r="SX596" s="422"/>
      <c r="SY596" s="422"/>
      <c r="SZ596" s="422"/>
      <c r="TA596" s="422"/>
      <c r="TB596" s="422"/>
      <c r="TC596" s="422"/>
      <c r="TD596" s="422"/>
      <c r="TE596" s="422"/>
      <c r="TF596" s="422"/>
      <c r="TG596" s="422"/>
      <c r="TH596" s="422"/>
      <c r="TI596" s="422"/>
      <c r="TJ596" s="422"/>
      <c r="TK596" s="422"/>
      <c r="TL596" s="422"/>
      <c r="TM596" s="422"/>
      <c r="TN596" s="422"/>
      <c r="TO596" s="422"/>
      <c r="TP596" s="422"/>
      <c r="TQ596" s="422"/>
      <c r="TR596" s="422"/>
      <c r="TS596" s="422"/>
      <c r="TT596" s="422"/>
      <c r="TU596" s="422"/>
      <c r="TV596" s="422"/>
      <c r="TW596" s="422"/>
      <c r="TX596" s="422"/>
      <c r="TY596" s="422"/>
      <c r="TZ596" s="422"/>
      <c r="UA596" s="422"/>
      <c r="UB596" s="422"/>
      <c r="UC596" s="422"/>
      <c r="UD596" s="422"/>
      <c r="UE596" s="422"/>
      <c r="UF596" s="422"/>
      <c r="UG596" s="422"/>
      <c r="UH596" s="422"/>
      <c r="UI596" s="422"/>
      <c r="UJ596" s="422"/>
      <c r="UK596" s="422"/>
      <c r="UL596" s="422"/>
      <c r="UM596" s="422"/>
      <c r="UN596" s="422"/>
      <c r="UO596" s="422"/>
      <c r="UP596" s="422"/>
      <c r="UQ596" s="422"/>
      <c r="UR596" s="422"/>
      <c r="US596" s="422"/>
      <c r="UT596" s="422"/>
      <c r="UU596" s="422"/>
      <c r="UV596" s="422"/>
      <c r="UW596" s="422"/>
      <c r="UX596" s="422"/>
      <c r="UY596" s="422"/>
      <c r="UZ596" s="422"/>
      <c r="VA596" s="422"/>
      <c r="VB596" s="422"/>
      <c r="VC596" s="422"/>
      <c r="VD596" s="422"/>
      <c r="VE596" s="422"/>
      <c r="VF596" s="422"/>
      <c r="VG596" s="422"/>
      <c r="VH596" s="422"/>
      <c r="VI596" s="422"/>
      <c r="VJ596" s="422"/>
      <c r="VK596" s="422"/>
      <c r="VL596" s="422"/>
      <c r="VM596" s="422"/>
      <c r="VN596" s="422"/>
      <c r="VO596" s="422"/>
      <c r="VP596" s="422"/>
      <c r="VQ596" s="422"/>
      <c r="VR596" s="422"/>
      <c r="VS596" s="422"/>
      <c r="VT596" s="422"/>
      <c r="VU596" s="422"/>
      <c r="VV596" s="422"/>
      <c r="VW596" s="422"/>
      <c r="VX596" s="422"/>
      <c r="VY596" s="422"/>
      <c r="VZ596" s="422"/>
      <c r="WA596" s="422"/>
      <c r="WB596" s="422"/>
      <c r="WC596" s="422"/>
      <c r="WD596" s="422"/>
      <c r="WE596" s="422"/>
      <c r="WF596" s="422"/>
      <c r="WG596" s="422"/>
      <c r="WH596" s="422"/>
      <c r="WI596" s="422"/>
      <c r="WJ596" s="422"/>
      <c r="WK596" s="422"/>
      <c r="WL596" s="422"/>
      <c r="WM596" s="422"/>
      <c r="WN596" s="422"/>
      <c r="WO596" s="422"/>
      <c r="WP596" s="422"/>
      <c r="WQ596" s="422"/>
      <c r="WR596" s="422"/>
      <c r="WS596" s="422"/>
      <c r="WT596" s="422"/>
      <c r="WU596" s="422"/>
      <c r="WV596" s="422"/>
      <c r="WW596" s="422"/>
      <c r="WX596" s="422"/>
      <c r="WY596" s="422"/>
      <c r="WZ596" s="422"/>
      <c r="XA596" s="422"/>
      <c r="XB596" s="422"/>
      <c r="XC596" s="422"/>
      <c r="XD596" s="422"/>
      <c r="XE596" s="422"/>
      <c r="XF596" s="422"/>
      <c r="XG596" s="422"/>
      <c r="XH596" s="422"/>
      <c r="XI596" s="422"/>
      <c r="XJ596" s="422"/>
      <c r="XK596" s="422"/>
      <c r="XL596" s="422"/>
      <c r="XM596" s="422"/>
      <c r="XN596" s="422"/>
      <c r="XO596" s="422"/>
      <c r="XP596" s="422"/>
      <c r="XQ596" s="422"/>
      <c r="XR596" s="422"/>
      <c r="XS596" s="422"/>
      <c r="XT596" s="422"/>
      <c r="XU596" s="422"/>
      <c r="XV596" s="422"/>
      <c r="XW596" s="422"/>
      <c r="XX596" s="422"/>
      <c r="XY596" s="422"/>
      <c r="XZ596" s="422"/>
      <c r="YA596" s="422"/>
      <c r="YB596" s="422"/>
      <c r="YC596" s="422"/>
      <c r="YD596" s="422"/>
      <c r="YE596" s="422"/>
      <c r="YF596" s="422"/>
      <c r="YG596" s="422"/>
      <c r="YH596" s="422"/>
      <c r="YI596" s="422"/>
      <c r="YJ596" s="422"/>
      <c r="YK596" s="422"/>
      <c r="YL596" s="422"/>
      <c r="YM596" s="422"/>
      <c r="YN596" s="422"/>
      <c r="YO596" s="422"/>
      <c r="YP596" s="422"/>
      <c r="YQ596" s="422"/>
      <c r="YR596" s="422"/>
      <c r="YS596" s="422"/>
      <c r="YT596" s="422"/>
      <c r="YU596" s="422"/>
      <c r="YV596" s="422"/>
      <c r="YW596" s="422"/>
      <c r="YX596" s="422"/>
      <c r="YY596" s="422"/>
      <c r="YZ596" s="422"/>
      <c r="ZA596" s="422"/>
      <c r="ZB596" s="422"/>
      <c r="ZC596" s="422"/>
      <c r="ZD596" s="422"/>
      <c r="ZE596" s="422"/>
      <c r="ZF596" s="422"/>
      <c r="ZG596" s="422"/>
      <c r="ZH596" s="422"/>
      <c r="ZI596" s="422"/>
      <c r="ZJ596" s="422"/>
      <c r="ZK596" s="422"/>
      <c r="ZL596" s="422"/>
      <c r="ZM596" s="422"/>
      <c r="ZN596" s="422"/>
      <c r="ZO596" s="422"/>
      <c r="ZP596" s="422"/>
      <c r="ZQ596" s="422"/>
      <c r="ZR596" s="422"/>
      <c r="ZS596" s="422"/>
      <c r="ZT596" s="422"/>
      <c r="ZU596" s="422"/>
      <c r="ZV596" s="422"/>
      <c r="ZW596" s="422"/>
      <c r="ZX596" s="422"/>
      <c r="ZY596" s="422"/>
      <c r="ZZ596" s="422"/>
      <c r="AAA596" s="422"/>
      <c r="AAB596" s="422"/>
      <c r="AAC596" s="422"/>
      <c r="AAD596" s="422"/>
      <c r="AAE596" s="422"/>
      <c r="AAF596" s="422"/>
      <c r="AAG596" s="422"/>
      <c r="AAH596" s="422"/>
      <c r="AAI596" s="422"/>
      <c r="AAJ596" s="422"/>
      <c r="AAK596" s="422"/>
      <c r="AAL596" s="422"/>
      <c r="AAM596" s="422"/>
      <c r="AAN596" s="422"/>
      <c r="AAO596" s="422"/>
      <c r="AAP596" s="422"/>
      <c r="AAQ596" s="422"/>
      <c r="AAR596" s="422"/>
      <c r="AAS596" s="422"/>
      <c r="AAT596" s="422"/>
      <c r="AAU596" s="422"/>
      <c r="AAV596" s="422"/>
      <c r="AAW596" s="422"/>
      <c r="AAX596" s="422"/>
      <c r="AAY596" s="422"/>
      <c r="AAZ596" s="422"/>
      <c r="ABA596" s="422"/>
      <c r="ABB596" s="422"/>
      <c r="ABC596" s="422"/>
      <c r="ABD596" s="422"/>
      <c r="ABE596" s="422"/>
      <c r="ABF596" s="422"/>
      <c r="ABG596" s="422"/>
      <c r="ABH596" s="422"/>
      <c r="ABI596" s="422"/>
      <c r="ABJ596" s="422"/>
      <c r="ABK596" s="422"/>
      <c r="ABL596" s="422"/>
      <c r="ABM596" s="422"/>
      <c r="ABN596" s="422"/>
      <c r="ABO596" s="422"/>
      <c r="ABP596" s="422"/>
      <c r="ABQ596" s="422"/>
      <c r="ABR596" s="422"/>
      <c r="ABS596" s="422"/>
      <c r="ABT596" s="422"/>
      <c r="ABU596" s="422"/>
      <c r="ABV596" s="422"/>
      <c r="ABW596" s="422"/>
      <c r="ABX596" s="422"/>
      <c r="ABY596" s="422"/>
      <c r="ABZ596" s="422"/>
      <c r="ACA596" s="422"/>
      <c r="ACB596" s="422"/>
      <c r="ACC596" s="422"/>
      <c r="ACD596" s="422"/>
      <c r="ACE596" s="422"/>
      <c r="ACF596" s="422"/>
      <c r="ACG596" s="422"/>
      <c r="ACH596" s="422"/>
      <c r="ACI596" s="422"/>
      <c r="ACJ596" s="422"/>
      <c r="ACK596" s="422"/>
      <c r="ACL596" s="422"/>
      <c r="ACM596" s="422"/>
      <c r="ACN596" s="422"/>
      <c r="ACO596" s="422"/>
      <c r="ACP596" s="422"/>
      <c r="ACQ596" s="422"/>
      <c r="ACR596" s="422"/>
      <c r="ACS596" s="422"/>
      <c r="ACT596" s="422"/>
      <c r="ACU596" s="422"/>
      <c r="ACV596" s="422"/>
      <c r="ACW596" s="422"/>
      <c r="ACX596" s="422"/>
      <c r="ACY596" s="422"/>
      <c r="ACZ596" s="422"/>
      <c r="ADA596" s="422"/>
      <c r="ADB596" s="422"/>
      <c r="ADC596" s="422"/>
      <c r="ADD596" s="422"/>
      <c r="ADE596" s="422"/>
      <c r="ADF596" s="422"/>
      <c r="ADG596" s="422"/>
      <c r="ADH596" s="422"/>
      <c r="ADI596" s="422"/>
      <c r="ADJ596" s="422"/>
      <c r="ADK596" s="422"/>
      <c r="ADL596" s="422"/>
      <c r="ADM596" s="422"/>
      <c r="ADN596" s="422"/>
      <c r="ADO596" s="422"/>
      <c r="ADP596" s="422"/>
      <c r="ADQ596" s="422"/>
      <c r="ADR596" s="422"/>
      <c r="ADS596" s="422"/>
      <c r="ADT596" s="422"/>
      <c r="ADU596" s="422"/>
      <c r="ADV596" s="422"/>
      <c r="ADW596" s="422"/>
      <c r="ADX596" s="422"/>
      <c r="ADY596" s="422"/>
      <c r="ADZ596" s="422"/>
      <c r="AEA596" s="422"/>
      <c r="AEB596" s="422"/>
      <c r="AEC596" s="422"/>
      <c r="AED596" s="422"/>
      <c r="AEE596" s="422"/>
      <c r="AEF596" s="422"/>
      <c r="AEG596" s="422"/>
      <c r="AEH596" s="422"/>
      <c r="AEI596" s="422"/>
      <c r="AEJ596" s="422"/>
      <c r="AEK596" s="422"/>
      <c r="AEL596" s="422"/>
      <c r="AEM596" s="422"/>
      <c r="AEN596" s="422"/>
      <c r="AEO596" s="422"/>
      <c r="AEP596" s="422"/>
      <c r="AEQ596" s="422"/>
      <c r="AER596" s="422"/>
      <c r="AES596" s="422"/>
      <c r="AET596" s="422"/>
      <c r="AEU596" s="422"/>
      <c r="AEV596" s="422"/>
      <c r="AEW596" s="422"/>
      <c r="AEX596" s="422"/>
      <c r="AEY596" s="422"/>
      <c r="AEZ596" s="422"/>
      <c r="AFA596" s="422"/>
      <c r="AFB596" s="422"/>
      <c r="AFC596" s="422"/>
      <c r="AFD596" s="422"/>
      <c r="AFE596" s="422"/>
      <c r="AFF596" s="422"/>
      <c r="AFG596" s="422"/>
      <c r="AFH596" s="422"/>
      <c r="AFI596" s="422"/>
      <c r="AFJ596" s="422"/>
      <c r="AFK596" s="422"/>
      <c r="AFL596" s="422"/>
      <c r="AFM596" s="422"/>
      <c r="AFN596" s="422"/>
      <c r="AFO596" s="422"/>
      <c r="AFP596" s="422"/>
      <c r="AFQ596" s="422"/>
      <c r="AFR596" s="422"/>
      <c r="AFS596" s="422"/>
      <c r="AFT596" s="422"/>
      <c r="AFU596" s="422"/>
      <c r="AFV596" s="422"/>
      <c r="AFW596" s="422"/>
      <c r="AFX596" s="422"/>
      <c r="AFY596" s="422"/>
      <c r="AFZ596" s="422"/>
      <c r="AGA596" s="422"/>
      <c r="AGB596" s="422"/>
      <c r="AGC596" s="422"/>
      <c r="AGD596" s="422"/>
      <c r="AGE596" s="422"/>
      <c r="AGF596" s="422"/>
      <c r="AGG596" s="422"/>
      <c r="AGH596" s="422"/>
      <c r="AGI596" s="422"/>
      <c r="AGJ596" s="422"/>
      <c r="AGK596" s="422"/>
      <c r="AGL596" s="422"/>
      <c r="AGM596" s="422"/>
      <c r="AGN596" s="422"/>
      <c r="AGO596" s="422"/>
      <c r="AGP596" s="422"/>
      <c r="AGQ596" s="422"/>
      <c r="AGR596" s="422"/>
      <c r="AGS596" s="422"/>
      <c r="AGT596" s="422"/>
      <c r="AGU596" s="422"/>
      <c r="AGV596" s="422"/>
      <c r="AGW596" s="422"/>
      <c r="AGX596" s="422"/>
      <c r="AGY596" s="422"/>
      <c r="AGZ596" s="422"/>
      <c r="AHA596" s="422"/>
      <c r="AHB596" s="422"/>
      <c r="AHC596" s="422"/>
      <c r="AHD596" s="422"/>
      <c r="AHE596" s="422"/>
      <c r="AHF596" s="422"/>
      <c r="AHG596" s="422"/>
      <c r="AHH596" s="422"/>
      <c r="AHI596" s="422"/>
      <c r="AHJ596" s="422"/>
      <c r="AHK596" s="422"/>
      <c r="AHL596" s="422"/>
      <c r="AHM596" s="422"/>
      <c r="AHN596" s="422"/>
      <c r="AHO596" s="422"/>
      <c r="AHP596" s="422"/>
      <c r="AHQ596" s="422"/>
      <c r="AHR596" s="422"/>
      <c r="AHS596" s="422"/>
      <c r="AHT596" s="422"/>
      <c r="AHU596" s="422"/>
      <c r="AHV596" s="422"/>
      <c r="AHW596" s="422"/>
      <c r="AHX596" s="422"/>
      <c r="AHY596" s="422"/>
      <c r="AHZ596" s="422"/>
      <c r="AIA596" s="422"/>
      <c r="AIB596" s="422"/>
      <c r="AIC596" s="422"/>
      <c r="AID596" s="422"/>
      <c r="AIE596" s="422"/>
      <c r="AIF596" s="422"/>
      <c r="AIG596" s="422"/>
      <c r="AIH596" s="422"/>
      <c r="AII596" s="422"/>
      <c r="AIJ596" s="422"/>
      <c r="AIK596" s="422"/>
      <c r="AIL596" s="422"/>
      <c r="AIM596" s="422"/>
      <c r="AIN596" s="422"/>
      <c r="AIO596" s="422"/>
      <c r="AIP596" s="422"/>
      <c r="AIQ596" s="422"/>
      <c r="AIR596" s="422"/>
      <c r="AIS596" s="422"/>
      <c r="AIT596" s="422"/>
      <c r="AIU596" s="422"/>
      <c r="AIV596" s="422"/>
      <c r="AIW596" s="422"/>
      <c r="AIX596" s="422"/>
      <c r="AIY596" s="422"/>
      <c r="AIZ596" s="422"/>
      <c r="AJA596" s="422"/>
      <c r="AJB596" s="422"/>
      <c r="AJC596" s="422"/>
      <c r="AJD596" s="422"/>
      <c r="AJE596" s="422"/>
      <c r="AJF596" s="422"/>
      <c r="AJG596" s="422"/>
      <c r="AJH596" s="422"/>
      <c r="AJI596" s="422"/>
      <c r="AJJ596" s="422"/>
      <c r="AJK596" s="422"/>
      <c r="AJL596" s="422"/>
      <c r="AJM596" s="422"/>
      <c r="AJN596" s="422"/>
      <c r="AJO596" s="422"/>
      <c r="AJP596" s="422"/>
      <c r="AJQ596" s="422"/>
      <c r="AJR596" s="422"/>
      <c r="AJS596" s="422"/>
      <c r="AJT596" s="422"/>
      <c r="AJU596" s="422"/>
      <c r="AJV596" s="422"/>
      <c r="AJW596" s="422"/>
      <c r="AJX596" s="422"/>
      <c r="AJY596" s="422"/>
      <c r="AJZ596" s="422"/>
      <c r="AKA596" s="422"/>
      <c r="AKB596" s="422"/>
      <c r="AKC596" s="422"/>
      <c r="AKD596" s="422"/>
      <c r="AKE596" s="422"/>
      <c r="AKF596" s="422"/>
      <c r="AKG596" s="422"/>
      <c r="AKH596" s="422"/>
      <c r="AKI596" s="422"/>
      <c r="AKJ596" s="422"/>
      <c r="AKK596" s="422"/>
      <c r="AKL596" s="422"/>
      <c r="AKM596" s="422"/>
      <c r="AKN596" s="422"/>
      <c r="AKO596" s="422"/>
      <c r="AKP596" s="422"/>
      <c r="AKQ596" s="422"/>
      <c r="AKR596" s="422"/>
      <c r="AKS596" s="422"/>
      <c r="AKT596" s="422"/>
      <c r="AKU596" s="422"/>
      <c r="AKV596" s="422"/>
      <c r="AKW596" s="422"/>
      <c r="AKX596" s="422"/>
      <c r="AKY596" s="422"/>
      <c r="AKZ596" s="422"/>
      <c r="ALA596" s="422"/>
      <c r="ALB596" s="422"/>
      <c r="ALC596" s="422"/>
      <c r="ALD596" s="422"/>
      <c r="ALE596" s="422"/>
      <c r="ALF596" s="422"/>
      <c r="ALG596" s="422"/>
      <c r="ALH596" s="422"/>
      <c r="ALI596" s="422"/>
      <c r="ALJ596" s="422"/>
      <c r="ALK596" s="422"/>
      <c r="ALL596" s="422"/>
      <c r="ALM596" s="422"/>
      <c r="ALN596" s="422"/>
      <c r="ALO596" s="422"/>
      <c r="ALP596" s="422"/>
      <c r="ALQ596" s="422"/>
      <c r="ALR596" s="422"/>
      <c r="ALS596" s="422"/>
      <c r="ALT596" s="422"/>
      <c r="ALU596" s="422"/>
      <c r="ALV596" s="422"/>
      <c r="ALW596" s="422"/>
      <c r="ALX596" s="422"/>
      <c r="ALY596" s="422"/>
      <c r="ALZ596" s="422"/>
      <c r="AMA596" s="422"/>
      <c r="AMB596" s="422"/>
      <c r="AMC596" s="422"/>
      <c r="AMD596" s="422"/>
      <c r="AME596" s="422"/>
      <c r="AMF596" s="422"/>
      <c r="AMG596" s="422"/>
      <c r="AMH596" s="422"/>
      <c r="AMI596" s="422"/>
      <c r="AMJ596" s="422"/>
      <c r="AMK596" s="422"/>
      <c r="AML596" s="422"/>
      <c r="AMM596" s="422"/>
      <c r="AMN596" s="422"/>
      <c r="AMO596" s="422"/>
      <c r="AMP596" s="422"/>
      <c r="AMQ596" s="422"/>
      <c r="AMR596" s="422"/>
      <c r="AMS596" s="422"/>
      <c r="AMT596" s="422"/>
      <c r="AMU596" s="422"/>
      <c r="AMV596" s="422"/>
      <c r="AMW596" s="422"/>
      <c r="AMX596" s="422"/>
    </row>
    <row r="597" spans="1:1038" s="432" customFormat="1" ht="18" customHeight="1">
      <c r="A597" s="601" t="s">
        <v>2065</v>
      </c>
      <c r="B597" s="422" t="s">
        <v>1647</v>
      </c>
      <c r="C597" s="422"/>
      <c r="D597" s="422" t="s">
        <v>1279</v>
      </c>
      <c r="E597" s="422">
        <v>79</v>
      </c>
      <c r="F597" s="422">
        <v>3</v>
      </c>
      <c r="G597" s="602" t="str">
        <f t="shared" ref="G597" si="271">E597&amp;"-"&amp;F597</f>
        <v>79-3</v>
      </c>
      <c r="H597" s="422">
        <v>0</v>
      </c>
      <c r="I597" s="533">
        <v>61</v>
      </c>
      <c r="J597" s="527">
        <f t="shared" ref="J597" si="272">IF(H597=0, 1, 0)</f>
        <v>1</v>
      </c>
      <c r="K597" s="528" t="str">
        <f>IF(J600=1,IF(((VLOOKUP($G597,[1]Depth_Lookup!A$3:J$410,9,FALSE))-(I597/100))=0,"Good",IF(((VLOOKUP($G597,[1]Depth_Lookup!$A$3:$J$550,9,FALSE))-(I597/100))&gt;0,"Too Short","Too Long")))</f>
        <v>Good</v>
      </c>
      <c r="L597" s="171">
        <f>(VLOOKUP($G597,Depth_Lookup!$A$3:$J$410,10,FALSE))+(H597/100)</f>
        <v>199.55500000000001</v>
      </c>
      <c r="M597" s="171">
        <f>(VLOOKUP($G597,Depth_Lookup!$A$3:$J$410,10,FALSE))+(I597/100)</f>
        <v>200.16500000000002</v>
      </c>
      <c r="N597" s="441" t="s">
        <v>2133</v>
      </c>
      <c r="O597" s="422">
        <v>4</v>
      </c>
      <c r="P597" s="422" t="s">
        <v>853</v>
      </c>
      <c r="Q597" s="422" t="s">
        <v>125</v>
      </c>
      <c r="R597" s="526" t="str">
        <f t="shared" ref="R597" si="273">P597&amp;""&amp;Q597</f>
        <v>SerpentinizedHarzburgite</v>
      </c>
      <c r="S597" s="422" t="s">
        <v>94</v>
      </c>
      <c r="T597" s="422" t="s">
        <v>94</v>
      </c>
      <c r="U597" s="422" t="s">
        <v>95</v>
      </c>
      <c r="V597" s="422" t="s">
        <v>509</v>
      </c>
      <c r="W597" s="422" t="s">
        <v>102</v>
      </c>
      <c r="X597" s="526">
        <f>VLOOKUP(W597,[1]definitions_list_lookup!A$13:B$19,2,0)</f>
        <v>5</v>
      </c>
      <c r="Y597" s="422" t="s">
        <v>90</v>
      </c>
      <c r="Z597" s="422" t="s">
        <v>91</v>
      </c>
      <c r="AA597" s="422"/>
      <c r="AB597" s="422"/>
      <c r="AC597" s="422"/>
      <c r="AD597" s="422"/>
      <c r="AE597" s="423"/>
      <c r="AF597" s="602" t="e">
        <f>VLOOKUP(AE597,[1]definitions_list_mag!$V$12:$W$15,2,0)</f>
        <v>#N/A</v>
      </c>
      <c r="AG597" s="530"/>
      <c r="AH597" s="422"/>
      <c r="AI597" s="426">
        <v>67</v>
      </c>
      <c r="AJ597" s="422"/>
      <c r="AK597" s="422"/>
      <c r="AL597" s="422"/>
      <c r="AM597" s="422"/>
      <c r="AN597" s="422"/>
      <c r="AO597" s="426"/>
      <c r="AP597" s="422"/>
      <c r="AQ597" s="422"/>
      <c r="AR597" s="422"/>
      <c r="AS597" s="422"/>
      <c r="AT597" s="422"/>
      <c r="AU597" s="426"/>
      <c r="AV597" s="422"/>
      <c r="AW597" s="422"/>
      <c r="AX597" s="422"/>
      <c r="AY597" s="422"/>
      <c r="AZ597" s="422"/>
      <c r="BA597" s="426">
        <v>30</v>
      </c>
      <c r="BB597" s="422">
        <v>5</v>
      </c>
      <c r="BC597" s="422">
        <v>3</v>
      </c>
      <c r="BD597" s="422" t="s">
        <v>110</v>
      </c>
      <c r="BE597" s="422" t="s">
        <v>103</v>
      </c>
      <c r="BF597" s="422"/>
      <c r="BG597" s="426"/>
      <c r="BH597" s="422"/>
      <c r="BI597" s="422"/>
      <c r="BJ597" s="422"/>
      <c r="BK597" s="422"/>
      <c r="BL597" s="422"/>
      <c r="BM597" s="426">
        <v>3</v>
      </c>
      <c r="BN597" s="422">
        <v>2</v>
      </c>
      <c r="BO597" s="422">
        <v>0.5</v>
      </c>
      <c r="BP597" s="422" t="s">
        <v>110</v>
      </c>
      <c r="BQ597" s="422" t="s">
        <v>103</v>
      </c>
      <c r="BR597" s="422"/>
      <c r="BS597" s="422"/>
      <c r="BT597" s="422"/>
      <c r="BU597" s="422"/>
      <c r="BV597" s="422"/>
      <c r="BW597" s="422"/>
      <c r="BX597" s="422"/>
      <c r="BY597" s="426"/>
      <c r="BZ597" s="422"/>
      <c r="CA597" s="422"/>
      <c r="CB597" s="422"/>
      <c r="CC597" s="422"/>
      <c r="CD597" s="422"/>
      <c r="CE597" s="422" t="s">
        <v>2152</v>
      </c>
      <c r="CF597" s="531">
        <f t="shared" ref="CF597" si="274">AI597+AO597+BA597+AU597+BG597+BM597+BY597</f>
        <v>100</v>
      </c>
      <c r="CG597" s="166"/>
      <c r="CH597" s="603" t="s">
        <v>2150</v>
      </c>
      <c r="CI597" s="603">
        <v>95</v>
      </c>
      <c r="CJ597" s="603" t="s">
        <v>514</v>
      </c>
      <c r="CK597" s="604" t="s">
        <v>2153</v>
      </c>
      <c r="CL597" s="604"/>
      <c r="CM597" s="604"/>
      <c r="CN597" s="604"/>
      <c r="CO597" s="604"/>
      <c r="CP597" s="604"/>
      <c r="CQ597" s="604"/>
      <c r="CR597" s="604"/>
      <c r="CS597" s="604"/>
      <c r="CT597" s="604"/>
      <c r="CU597" s="604"/>
      <c r="CV597" s="604"/>
      <c r="CW597" s="604"/>
      <c r="CX597" s="604"/>
      <c r="CY597" s="604"/>
      <c r="CZ597" s="604"/>
      <c r="DA597" s="604"/>
      <c r="DB597" s="604">
        <v>60</v>
      </c>
      <c r="DC597" s="605">
        <v>2</v>
      </c>
      <c r="DD597" s="604"/>
      <c r="DE597" s="604"/>
      <c r="DF597" s="604"/>
      <c r="DG597" s="604"/>
      <c r="DH597" s="604"/>
      <c r="DI597" s="604"/>
      <c r="DJ597" s="604">
        <v>38</v>
      </c>
      <c r="DK597" s="209"/>
      <c r="DL597" s="166"/>
      <c r="DM597" s="604"/>
      <c r="DN597" s="604"/>
      <c r="DO597" s="606"/>
      <c r="DP597" s="607"/>
      <c r="DQ597" s="608"/>
      <c r="DR597" s="606"/>
      <c r="DS597" s="608"/>
      <c r="DT597" s="524" t="s">
        <v>2134</v>
      </c>
      <c r="DU597" s="605"/>
      <c r="DV597" s="605"/>
      <c r="DW597" s="532" t="e">
        <f>VLOOKUP(P597,[1]definitions_list_lookup!$K$30:$L$54,2,0)</f>
        <v>#N/A</v>
      </c>
      <c r="DX597" s="609" t="s">
        <v>2151</v>
      </c>
      <c r="DY597" s="609" t="s">
        <v>2138</v>
      </c>
      <c r="DZ597" s="443"/>
      <c r="EA597" s="443"/>
      <c r="EB597" s="429"/>
      <c r="EC597" s="534"/>
      <c r="ED597" s="229" t="s">
        <v>2517</v>
      </c>
      <c r="EE597" s="535"/>
      <c r="EF597" s="536"/>
      <c r="EG597" s="535"/>
      <c r="EH597" s="537"/>
      <c r="EI597" s="538"/>
      <c r="EJ597" s="539"/>
      <c r="EK597" s="540"/>
      <c r="EL597" s="535"/>
      <c r="EM597" s="537"/>
      <c r="EN597" s="537"/>
      <c r="EO597" s="541"/>
      <c r="EP597" s="541"/>
      <c r="EQ597" s="541"/>
      <c r="ER597" s="541"/>
      <c r="ES597" s="541"/>
      <c r="ET597" s="541"/>
      <c r="EU597" s="541"/>
      <c r="EV597" s="542"/>
      <c r="EW597" s="542"/>
      <c r="EX597" s="542"/>
      <c r="EY597" s="542"/>
      <c r="EZ597" s="192" t="e">
        <f t="shared" si="239"/>
        <v>#DIV/0!</v>
      </c>
      <c r="FA597" s="192" t="e">
        <f t="shared" si="240"/>
        <v>#DIV/0!</v>
      </c>
      <c r="FB597" s="192" t="e">
        <f t="shared" si="241"/>
        <v>#DIV/0!</v>
      </c>
      <c r="FC597" s="192" t="e">
        <f t="shared" si="242"/>
        <v>#DIV/0!</v>
      </c>
      <c r="FD597" s="192" t="e">
        <f t="shared" si="243"/>
        <v>#DIV/0!</v>
      </c>
      <c r="FE597" s="193" t="e">
        <f t="shared" si="244"/>
        <v>#DIV/0!</v>
      </c>
      <c r="FF597" s="194" t="e">
        <f t="shared" si="245"/>
        <v>#DIV/0!</v>
      </c>
      <c r="FG597" s="535"/>
      <c r="FH597" s="537"/>
      <c r="FI597" s="778">
        <f t="shared" si="250"/>
        <v>0</v>
      </c>
      <c r="FJ597" s="779" t="e">
        <f t="shared" si="251"/>
        <v>#DIV/0!</v>
      </c>
      <c r="FK597" s="779" t="e">
        <f t="shared" si="252"/>
        <v>#DIV/0!</v>
      </c>
      <c r="FL597" s="780" t="e">
        <f t="shared" si="253"/>
        <v>#DIV/0!</v>
      </c>
      <c r="FM597" s="169" t="e">
        <f t="shared" si="254"/>
        <v>#DIV/0!</v>
      </c>
      <c r="FN597" s="783" t="e">
        <f t="shared" si="255"/>
        <v>#DIV/0!</v>
      </c>
      <c r="FO597" s="422"/>
      <c r="FP597" s="422"/>
      <c r="FQ597" s="422"/>
      <c r="FR597" s="422"/>
      <c r="FS597" s="422"/>
      <c r="FT597" s="422"/>
      <c r="FU597" s="422"/>
      <c r="FV597" s="422"/>
      <c r="FW597" s="422"/>
      <c r="FX597" s="422"/>
      <c r="FY597" s="422"/>
      <c r="FZ597" s="422"/>
      <c r="GA597" s="422"/>
      <c r="GB597" s="422"/>
      <c r="GC597" s="422"/>
      <c r="GD597" s="422"/>
      <c r="GE597" s="422"/>
      <c r="GF597" s="422"/>
      <c r="GG597" s="422"/>
      <c r="GH597" s="422"/>
      <c r="GI597" s="422"/>
      <c r="GJ597" s="422"/>
      <c r="GK597" s="422"/>
      <c r="GL597" s="422"/>
      <c r="GM597" s="422"/>
      <c r="GN597" s="422"/>
      <c r="GO597" s="422"/>
      <c r="GP597" s="422"/>
      <c r="GQ597" s="422"/>
      <c r="GR597" s="422"/>
      <c r="GS597" s="422"/>
      <c r="GT597" s="422"/>
      <c r="GU597" s="422"/>
      <c r="GV597" s="422"/>
      <c r="GW597" s="422"/>
      <c r="GX597" s="422"/>
      <c r="GY597" s="422"/>
      <c r="GZ597" s="422"/>
      <c r="HA597" s="422"/>
      <c r="HB597" s="422"/>
      <c r="HC597" s="422"/>
      <c r="HD597" s="422"/>
      <c r="HE597" s="422"/>
      <c r="HF597" s="422"/>
      <c r="HG597" s="422"/>
      <c r="HH597" s="422"/>
      <c r="HI597" s="422"/>
      <c r="HJ597" s="422"/>
      <c r="HK597" s="422"/>
      <c r="HL597" s="422"/>
      <c r="HM597" s="422"/>
      <c r="HN597" s="422"/>
      <c r="HO597" s="422"/>
      <c r="HP597" s="422"/>
      <c r="HQ597" s="422"/>
      <c r="HR597" s="422"/>
      <c r="HS597" s="422"/>
      <c r="HT597" s="422"/>
      <c r="HU597" s="422"/>
      <c r="HV597" s="422"/>
      <c r="HW597" s="422"/>
      <c r="HX597" s="422"/>
      <c r="HY597" s="422"/>
      <c r="HZ597" s="422"/>
      <c r="IA597" s="422"/>
      <c r="IB597" s="422"/>
      <c r="IC597" s="422"/>
      <c r="ID597" s="422"/>
      <c r="IE597" s="422"/>
      <c r="IF597" s="422"/>
      <c r="IG597" s="422"/>
      <c r="IH597" s="422"/>
      <c r="II597" s="422"/>
      <c r="IJ597" s="422"/>
      <c r="IK597" s="422"/>
      <c r="IL597" s="422"/>
      <c r="IM597" s="422"/>
      <c r="IN597" s="422"/>
      <c r="IO597" s="422"/>
      <c r="IP597" s="422"/>
      <c r="IQ597" s="422"/>
      <c r="IR597" s="422"/>
      <c r="IS597" s="422"/>
      <c r="IT597" s="422"/>
      <c r="IU597" s="422"/>
      <c r="IV597" s="422"/>
      <c r="IW597" s="422"/>
      <c r="IX597" s="422"/>
      <c r="IY597" s="422"/>
      <c r="IZ597" s="422"/>
      <c r="JA597" s="422"/>
      <c r="JB597" s="422"/>
      <c r="JC597" s="422"/>
      <c r="JD597" s="422"/>
      <c r="JE597" s="422"/>
      <c r="JF597" s="422"/>
      <c r="JG597" s="422"/>
      <c r="JH597" s="422"/>
      <c r="JI597" s="422"/>
      <c r="JJ597" s="422"/>
      <c r="JK597" s="422"/>
      <c r="JL597" s="422"/>
      <c r="JM597" s="422"/>
      <c r="JN597" s="422"/>
      <c r="JO597" s="422"/>
      <c r="JP597" s="422"/>
      <c r="JQ597" s="422"/>
      <c r="JR597" s="422"/>
      <c r="JS597" s="422"/>
      <c r="JT597" s="422"/>
      <c r="JU597" s="422"/>
      <c r="JV597" s="422"/>
      <c r="JW597" s="422"/>
      <c r="JX597" s="422"/>
      <c r="JY597" s="422"/>
      <c r="JZ597" s="422"/>
      <c r="KA597" s="422"/>
      <c r="KB597" s="422"/>
      <c r="KC597" s="422"/>
      <c r="KD597" s="422"/>
      <c r="KE597" s="422"/>
      <c r="KF597" s="422"/>
      <c r="KG597" s="422"/>
      <c r="KH597" s="422"/>
      <c r="KI597" s="422"/>
      <c r="KJ597" s="422"/>
      <c r="KK597" s="422"/>
      <c r="KL597" s="422"/>
      <c r="KM597" s="422"/>
      <c r="KN597" s="422"/>
      <c r="KO597" s="422"/>
      <c r="KP597" s="422"/>
      <c r="KQ597" s="422"/>
      <c r="KR597" s="422"/>
      <c r="KS597" s="422"/>
      <c r="KT597" s="422"/>
      <c r="KU597" s="422"/>
      <c r="KV597" s="422"/>
      <c r="KW597" s="422"/>
      <c r="KX597" s="422"/>
      <c r="KY597" s="422"/>
      <c r="KZ597" s="422"/>
      <c r="LA597" s="422"/>
      <c r="LB597" s="422"/>
      <c r="LC597" s="422"/>
      <c r="LD597" s="422"/>
      <c r="LE597" s="422"/>
      <c r="LF597" s="422"/>
      <c r="LG597" s="422"/>
      <c r="LH597" s="422"/>
      <c r="LI597" s="422"/>
      <c r="LJ597" s="422"/>
      <c r="LK597" s="422"/>
      <c r="LL597" s="422"/>
      <c r="LM597" s="422"/>
      <c r="LN597" s="422"/>
      <c r="LO597" s="422"/>
      <c r="LP597" s="422"/>
      <c r="LQ597" s="422"/>
      <c r="LR597" s="422"/>
      <c r="LS597" s="422"/>
      <c r="LT597" s="422"/>
      <c r="LU597" s="422"/>
      <c r="LV597" s="422"/>
      <c r="LW597" s="422"/>
      <c r="LX597" s="422"/>
      <c r="LY597" s="422"/>
      <c r="LZ597" s="422"/>
      <c r="MA597" s="422"/>
      <c r="MB597" s="422"/>
      <c r="MC597" s="422"/>
      <c r="MD597" s="422"/>
      <c r="ME597" s="422"/>
      <c r="MF597" s="422"/>
      <c r="MG597" s="422"/>
      <c r="MH597" s="422"/>
      <c r="MI597" s="422"/>
      <c r="MJ597" s="422"/>
      <c r="MK597" s="422"/>
      <c r="ML597" s="422"/>
      <c r="MM597" s="422"/>
      <c r="MN597" s="422"/>
      <c r="MO597" s="422"/>
      <c r="MP597" s="422"/>
      <c r="MQ597" s="422"/>
      <c r="MR597" s="422"/>
      <c r="MS597" s="422"/>
      <c r="MT597" s="422"/>
      <c r="MU597" s="422"/>
      <c r="MV597" s="422"/>
      <c r="MW597" s="422"/>
      <c r="MX597" s="422"/>
      <c r="MY597" s="422"/>
      <c r="MZ597" s="422"/>
      <c r="NA597" s="422"/>
      <c r="NB597" s="422"/>
      <c r="NC597" s="422"/>
      <c r="ND597" s="422"/>
      <c r="NE597" s="422"/>
      <c r="NF597" s="422"/>
      <c r="NG597" s="422"/>
      <c r="NH597" s="422"/>
      <c r="NI597" s="422"/>
      <c r="NJ597" s="422"/>
      <c r="NK597" s="422"/>
      <c r="NL597" s="422"/>
      <c r="NM597" s="422"/>
      <c r="NN597" s="422"/>
      <c r="NO597" s="422"/>
      <c r="NP597" s="422"/>
      <c r="NQ597" s="422"/>
      <c r="NR597" s="422"/>
      <c r="NS597" s="422"/>
      <c r="NT597" s="422"/>
      <c r="NU597" s="422"/>
      <c r="NV597" s="422"/>
      <c r="NW597" s="422"/>
      <c r="NX597" s="422"/>
      <c r="NY597" s="422"/>
      <c r="NZ597" s="422"/>
      <c r="OA597" s="422"/>
      <c r="OB597" s="422"/>
      <c r="OC597" s="422"/>
      <c r="OD597" s="422"/>
      <c r="OE597" s="422"/>
      <c r="OF597" s="422"/>
      <c r="OG597" s="422"/>
      <c r="OH597" s="422"/>
      <c r="OI597" s="422"/>
      <c r="OJ597" s="422"/>
      <c r="OK597" s="422"/>
      <c r="OL597" s="422"/>
      <c r="OM597" s="422"/>
      <c r="ON597" s="422"/>
      <c r="OO597" s="422"/>
      <c r="OP597" s="422"/>
      <c r="OQ597" s="422"/>
      <c r="OR597" s="422"/>
      <c r="OS597" s="422"/>
      <c r="OT597" s="422"/>
      <c r="OU597" s="422"/>
      <c r="OV597" s="422"/>
      <c r="OW597" s="422"/>
      <c r="OX597" s="422"/>
      <c r="OY597" s="422"/>
      <c r="OZ597" s="422"/>
      <c r="PA597" s="422"/>
      <c r="PB597" s="422"/>
      <c r="PC597" s="422"/>
      <c r="PD597" s="422"/>
      <c r="PE597" s="422"/>
      <c r="PF597" s="422"/>
      <c r="PG597" s="422"/>
      <c r="PH597" s="422"/>
      <c r="PI597" s="422"/>
      <c r="PJ597" s="422"/>
      <c r="PK597" s="422"/>
      <c r="PL597" s="422"/>
      <c r="PM597" s="422"/>
      <c r="PN597" s="422"/>
      <c r="PO597" s="422"/>
      <c r="PP597" s="422"/>
      <c r="PQ597" s="422"/>
      <c r="PR597" s="422"/>
      <c r="PS597" s="422"/>
      <c r="PT597" s="422"/>
      <c r="PU597" s="422"/>
      <c r="PV597" s="422"/>
      <c r="PW597" s="422"/>
      <c r="PX597" s="422"/>
      <c r="PY597" s="422"/>
      <c r="PZ597" s="422"/>
      <c r="QA597" s="422"/>
      <c r="QB597" s="422"/>
      <c r="QC597" s="422"/>
      <c r="QD597" s="422"/>
      <c r="QE597" s="422"/>
      <c r="QF597" s="422"/>
      <c r="QG597" s="422"/>
      <c r="QH597" s="422"/>
      <c r="QI597" s="422"/>
      <c r="QJ597" s="422"/>
      <c r="QK597" s="422"/>
      <c r="QL597" s="422"/>
      <c r="QM597" s="422"/>
      <c r="QN597" s="422"/>
      <c r="QO597" s="422"/>
      <c r="QP597" s="422"/>
      <c r="QQ597" s="422"/>
      <c r="QR597" s="422"/>
      <c r="QS597" s="422"/>
      <c r="QT597" s="422"/>
      <c r="QU597" s="422"/>
      <c r="QV597" s="422"/>
      <c r="QW597" s="422"/>
      <c r="QX597" s="422"/>
      <c r="QY597" s="422"/>
      <c r="QZ597" s="422"/>
      <c r="RA597" s="422"/>
      <c r="RB597" s="422"/>
      <c r="RC597" s="422"/>
      <c r="RD597" s="422"/>
      <c r="RE597" s="422"/>
      <c r="RF597" s="422"/>
      <c r="RG597" s="422"/>
      <c r="RH597" s="422"/>
      <c r="RI597" s="422"/>
      <c r="RJ597" s="422"/>
      <c r="RK597" s="422"/>
      <c r="RL597" s="422"/>
      <c r="RM597" s="422"/>
      <c r="RN597" s="422"/>
      <c r="RO597" s="422"/>
      <c r="RP597" s="422"/>
      <c r="RQ597" s="422"/>
      <c r="RR597" s="422"/>
      <c r="RS597" s="422"/>
      <c r="RT597" s="422"/>
      <c r="RU597" s="422"/>
      <c r="RV597" s="422"/>
      <c r="RW597" s="422"/>
      <c r="RX597" s="422"/>
      <c r="RY597" s="422"/>
      <c r="RZ597" s="422"/>
      <c r="SA597" s="422"/>
      <c r="SB597" s="422"/>
      <c r="SC597" s="422"/>
      <c r="SD597" s="422"/>
      <c r="SE597" s="422"/>
      <c r="SF597" s="422"/>
      <c r="SG597" s="422"/>
      <c r="SH597" s="422"/>
      <c r="SI597" s="422"/>
      <c r="SJ597" s="422"/>
      <c r="SK597" s="422"/>
      <c r="SL597" s="422"/>
      <c r="SM597" s="422"/>
      <c r="SN597" s="422"/>
      <c r="SO597" s="422"/>
      <c r="SP597" s="422"/>
      <c r="SQ597" s="422"/>
      <c r="SR597" s="422"/>
      <c r="SS597" s="422"/>
      <c r="ST597" s="422"/>
      <c r="SU597" s="422"/>
      <c r="SV597" s="422"/>
      <c r="SW597" s="422"/>
      <c r="SX597" s="422"/>
      <c r="SY597" s="422"/>
      <c r="SZ597" s="422"/>
      <c r="TA597" s="422"/>
      <c r="TB597" s="422"/>
      <c r="TC597" s="422"/>
      <c r="TD597" s="422"/>
      <c r="TE597" s="422"/>
      <c r="TF597" s="422"/>
      <c r="TG597" s="422"/>
      <c r="TH597" s="422"/>
      <c r="TI597" s="422"/>
      <c r="TJ597" s="422"/>
      <c r="TK597" s="422"/>
      <c r="TL597" s="422"/>
      <c r="TM597" s="422"/>
      <c r="TN597" s="422"/>
      <c r="TO597" s="422"/>
      <c r="TP597" s="422"/>
      <c r="TQ597" s="422"/>
      <c r="TR597" s="422"/>
      <c r="TS597" s="422"/>
      <c r="TT597" s="422"/>
      <c r="TU597" s="422"/>
      <c r="TV597" s="422"/>
      <c r="TW597" s="422"/>
      <c r="TX597" s="422"/>
      <c r="TY597" s="422"/>
      <c r="TZ597" s="422"/>
      <c r="UA597" s="422"/>
      <c r="UB597" s="422"/>
      <c r="UC597" s="422"/>
      <c r="UD597" s="422"/>
      <c r="UE597" s="422"/>
      <c r="UF597" s="422"/>
      <c r="UG597" s="422"/>
      <c r="UH597" s="422"/>
      <c r="UI597" s="422"/>
      <c r="UJ597" s="422"/>
      <c r="UK597" s="422"/>
      <c r="UL597" s="422"/>
      <c r="UM597" s="422"/>
      <c r="UN597" s="422"/>
      <c r="UO597" s="422"/>
      <c r="UP597" s="422"/>
      <c r="UQ597" s="422"/>
      <c r="UR597" s="422"/>
      <c r="US597" s="422"/>
      <c r="UT597" s="422"/>
      <c r="UU597" s="422"/>
      <c r="UV597" s="422"/>
      <c r="UW597" s="422"/>
      <c r="UX597" s="422"/>
      <c r="UY597" s="422"/>
      <c r="UZ597" s="422"/>
      <c r="VA597" s="422"/>
      <c r="VB597" s="422"/>
      <c r="VC597" s="422"/>
      <c r="VD597" s="422"/>
      <c r="VE597" s="422"/>
      <c r="VF597" s="422"/>
      <c r="VG597" s="422"/>
      <c r="VH597" s="422"/>
      <c r="VI597" s="422"/>
      <c r="VJ597" s="422"/>
      <c r="VK597" s="422"/>
      <c r="VL597" s="422"/>
      <c r="VM597" s="422"/>
      <c r="VN597" s="422"/>
      <c r="VO597" s="422"/>
      <c r="VP597" s="422"/>
      <c r="VQ597" s="422"/>
      <c r="VR597" s="422"/>
      <c r="VS597" s="422"/>
      <c r="VT597" s="422"/>
      <c r="VU597" s="422"/>
      <c r="VV597" s="422"/>
      <c r="VW597" s="422"/>
      <c r="VX597" s="422"/>
      <c r="VY597" s="422"/>
      <c r="VZ597" s="422"/>
      <c r="WA597" s="422"/>
      <c r="WB597" s="422"/>
      <c r="WC597" s="422"/>
      <c r="WD597" s="422"/>
      <c r="WE597" s="422"/>
      <c r="WF597" s="422"/>
      <c r="WG597" s="422"/>
      <c r="WH597" s="422"/>
      <c r="WI597" s="422"/>
      <c r="WJ597" s="422"/>
      <c r="WK597" s="422"/>
      <c r="WL597" s="422"/>
      <c r="WM597" s="422"/>
      <c r="WN597" s="422"/>
      <c r="WO597" s="422"/>
      <c r="WP597" s="422"/>
      <c r="WQ597" s="422"/>
      <c r="WR597" s="422"/>
      <c r="WS597" s="422"/>
      <c r="WT597" s="422"/>
      <c r="WU597" s="422"/>
      <c r="WV597" s="422"/>
      <c r="WW597" s="422"/>
      <c r="WX597" s="422"/>
      <c r="WY597" s="422"/>
      <c r="WZ597" s="422"/>
      <c r="XA597" s="422"/>
      <c r="XB597" s="422"/>
      <c r="XC597" s="422"/>
      <c r="XD597" s="422"/>
      <c r="XE597" s="422"/>
      <c r="XF597" s="422"/>
      <c r="XG597" s="422"/>
      <c r="XH597" s="422"/>
      <c r="XI597" s="422"/>
      <c r="XJ597" s="422"/>
      <c r="XK597" s="422"/>
      <c r="XL597" s="422"/>
      <c r="XM597" s="422"/>
      <c r="XN597" s="422"/>
      <c r="XO597" s="422"/>
      <c r="XP597" s="422"/>
      <c r="XQ597" s="422"/>
      <c r="XR597" s="422"/>
      <c r="XS597" s="422"/>
      <c r="XT597" s="422"/>
      <c r="XU597" s="422"/>
      <c r="XV597" s="422"/>
      <c r="XW597" s="422"/>
      <c r="XX597" s="422"/>
      <c r="XY597" s="422"/>
      <c r="XZ597" s="422"/>
      <c r="YA597" s="422"/>
      <c r="YB597" s="422"/>
      <c r="YC597" s="422"/>
      <c r="YD597" s="422"/>
      <c r="YE597" s="422"/>
      <c r="YF597" s="422"/>
      <c r="YG597" s="422"/>
      <c r="YH597" s="422"/>
      <c r="YI597" s="422"/>
      <c r="YJ597" s="422"/>
      <c r="YK597" s="422"/>
      <c r="YL597" s="422"/>
      <c r="YM597" s="422"/>
      <c r="YN597" s="422"/>
      <c r="YO597" s="422"/>
      <c r="YP597" s="422"/>
      <c r="YQ597" s="422"/>
      <c r="YR597" s="422"/>
      <c r="YS597" s="422"/>
      <c r="YT597" s="422"/>
      <c r="YU597" s="422"/>
      <c r="YV597" s="422"/>
      <c r="YW597" s="422"/>
      <c r="YX597" s="422"/>
      <c r="YY597" s="422"/>
      <c r="YZ597" s="422"/>
      <c r="ZA597" s="422"/>
      <c r="ZB597" s="422"/>
      <c r="ZC597" s="422"/>
      <c r="ZD597" s="422"/>
      <c r="ZE597" s="422"/>
      <c r="ZF597" s="422"/>
      <c r="ZG597" s="422"/>
      <c r="ZH597" s="422"/>
      <c r="ZI597" s="422"/>
      <c r="ZJ597" s="422"/>
      <c r="ZK597" s="422"/>
      <c r="ZL597" s="422"/>
      <c r="ZM597" s="422"/>
      <c r="ZN597" s="422"/>
      <c r="ZO597" s="422"/>
      <c r="ZP597" s="422"/>
      <c r="ZQ597" s="422"/>
      <c r="ZR597" s="422"/>
      <c r="ZS597" s="422"/>
      <c r="ZT597" s="422"/>
      <c r="ZU597" s="422"/>
      <c r="ZV597" s="422"/>
      <c r="ZW597" s="422"/>
      <c r="ZX597" s="422"/>
      <c r="ZY597" s="422"/>
      <c r="ZZ597" s="422"/>
      <c r="AAA597" s="422"/>
      <c r="AAB597" s="422"/>
      <c r="AAC597" s="422"/>
      <c r="AAD597" s="422"/>
      <c r="AAE597" s="422"/>
      <c r="AAF597" s="422"/>
      <c r="AAG597" s="422"/>
      <c r="AAH597" s="422"/>
      <c r="AAI597" s="422"/>
      <c r="AAJ597" s="422"/>
      <c r="AAK597" s="422"/>
      <c r="AAL597" s="422"/>
      <c r="AAM597" s="422"/>
      <c r="AAN597" s="422"/>
      <c r="AAO597" s="422"/>
      <c r="AAP597" s="422"/>
      <c r="AAQ597" s="422"/>
      <c r="AAR597" s="422"/>
      <c r="AAS597" s="422"/>
      <c r="AAT597" s="422"/>
      <c r="AAU597" s="422"/>
      <c r="AAV597" s="422"/>
      <c r="AAW597" s="422"/>
      <c r="AAX597" s="422"/>
      <c r="AAY597" s="422"/>
      <c r="AAZ597" s="422"/>
      <c r="ABA597" s="422"/>
      <c r="ABB597" s="422"/>
      <c r="ABC597" s="422"/>
      <c r="ABD597" s="422"/>
      <c r="ABE597" s="422"/>
      <c r="ABF597" s="422"/>
      <c r="ABG597" s="422"/>
      <c r="ABH597" s="422"/>
      <c r="ABI597" s="422"/>
      <c r="ABJ597" s="422"/>
      <c r="ABK597" s="422"/>
      <c r="ABL597" s="422"/>
      <c r="ABM597" s="422"/>
      <c r="ABN597" s="422"/>
      <c r="ABO597" s="422"/>
      <c r="ABP597" s="422"/>
      <c r="ABQ597" s="422"/>
      <c r="ABR597" s="422"/>
      <c r="ABS597" s="422"/>
      <c r="ABT597" s="422"/>
      <c r="ABU597" s="422"/>
      <c r="ABV597" s="422"/>
      <c r="ABW597" s="422"/>
      <c r="ABX597" s="422"/>
      <c r="ABY597" s="422"/>
      <c r="ABZ597" s="422"/>
      <c r="ACA597" s="422"/>
      <c r="ACB597" s="422"/>
      <c r="ACC597" s="422"/>
      <c r="ACD597" s="422"/>
      <c r="ACE597" s="422"/>
      <c r="ACF597" s="422"/>
      <c r="ACG597" s="422"/>
      <c r="ACH597" s="422"/>
      <c r="ACI597" s="422"/>
      <c r="ACJ597" s="422"/>
      <c r="ACK597" s="422"/>
      <c r="ACL597" s="422"/>
      <c r="ACM597" s="422"/>
      <c r="ACN597" s="422"/>
      <c r="ACO597" s="422"/>
      <c r="ACP597" s="422"/>
      <c r="ACQ597" s="422"/>
      <c r="ACR597" s="422"/>
      <c r="ACS597" s="422"/>
      <c r="ACT597" s="422"/>
      <c r="ACU597" s="422"/>
      <c r="ACV597" s="422"/>
      <c r="ACW597" s="422"/>
      <c r="ACX597" s="422"/>
      <c r="ACY597" s="422"/>
      <c r="ACZ597" s="422"/>
      <c r="ADA597" s="422"/>
      <c r="ADB597" s="422"/>
      <c r="ADC597" s="422"/>
      <c r="ADD597" s="422"/>
      <c r="ADE597" s="422"/>
      <c r="ADF597" s="422"/>
      <c r="ADG597" s="422"/>
      <c r="ADH597" s="422"/>
      <c r="ADI597" s="422"/>
      <c r="ADJ597" s="422"/>
      <c r="ADK597" s="422"/>
      <c r="ADL597" s="422"/>
      <c r="ADM597" s="422"/>
      <c r="ADN597" s="422"/>
      <c r="ADO597" s="422"/>
      <c r="ADP597" s="422"/>
      <c r="ADQ597" s="422"/>
      <c r="ADR597" s="422"/>
      <c r="ADS597" s="422"/>
      <c r="ADT597" s="422"/>
      <c r="ADU597" s="422"/>
      <c r="ADV597" s="422"/>
      <c r="ADW597" s="422"/>
      <c r="ADX597" s="422"/>
      <c r="ADY597" s="422"/>
      <c r="ADZ597" s="422"/>
      <c r="AEA597" s="422"/>
      <c r="AEB597" s="422"/>
      <c r="AEC597" s="422"/>
      <c r="AED597" s="422"/>
      <c r="AEE597" s="422"/>
      <c r="AEF597" s="422"/>
      <c r="AEG597" s="422"/>
      <c r="AEH597" s="422"/>
      <c r="AEI597" s="422"/>
      <c r="AEJ597" s="422"/>
      <c r="AEK597" s="422"/>
      <c r="AEL597" s="422"/>
      <c r="AEM597" s="422"/>
      <c r="AEN597" s="422"/>
      <c r="AEO597" s="422"/>
      <c r="AEP597" s="422"/>
      <c r="AEQ597" s="422"/>
      <c r="AER597" s="422"/>
      <c r="AES597" s="422"/>
      <c r="AET597" s="422"/>
      <c r="AEU597" s="422"/>
      <c r="AEV597" s="422"/>
      <c r="AEW597" s="422"/>
      <c r="AEX597" s="422"/>
      <c r="AEY597" s="422"/>
      <c r="AEZ597" s="422"/>
      <c r="AFA597" s="422"/>
      <c r="AFB597" s="422"/>
      <c r="AFC597" s="422"/>
      <c r="AFD597" s="422"/>
      <c r="AFE597" s="422"/>
      <c r="AFF597" s="422"/>
      <c r="AFG597" s="422"/>
      <c r="AFH597" s="422"/>
      <c r="AFI597" s="422"/>
      <c r="AFJ597" s="422"/>
      <c r="AFK597" s="422"/>
      <c r="AFL597" s="422"/>
      <c r="AFM597" s="422"/>
      <c r="AFN597" s="422"/>
      <c r="AFO597" s="422"/>
      <c r="AFP597" s="422"/>
      <c r="AFQ597" s="422"/>
      <c r="AFR597" s="422"/>
      <c r="AFS597" s="422"/>
      <c r="AFT597" s="422"/>
      <c r="AFU597" s="422"/>
      <c r="AFV597" s="422"/>
      <c r="AFW597" s="422"/>
      <c r="AFX597" s="422"/>
      <c r="AFY597" s="422"/>
      <c r="AFZ597" s="422"/>
      <c r="AGA597" s="422"/>
      <c r="AGB597" s="422"/>
      <c r="AGC597" s="422"/>
      <c r="AGD597" s="422"/>
      <c r="AGE597" s="422"/>
      <c r="AGF597" s="422"/>
      <c r="AGG597" s="422"/>
      <c r="AGH597" s="422"/>
      <c r="AGI597" s="422"/>
      <c r="AGJ597" s="422"/>
      <c r="AGK597" s="422"/>
      <c r="AGL597" s="422"/>
      <c r="AGM597" s="422"/>
      <c r="AGN597" s="422"/>
      <c r="AGO597" s="422"/>
      <c r="AGP597" s="422"/>
      <c r="AGQ597" s="422"/>
      <c r="AGR597" s="422"/>
      <c r="AGS597" s="422"/>
      <c r="AGT597" s="422"/>
      <c r="AGU597" s="422"/>
      <c r="AGV597" s="422"/>
      <c r="AGW597" s="422"/>
      <c r="AGX597" s="422"/>
      <c r="AGY597" s="422"/>
      <c r="AGZ597" s="422"/>
      <c r="AHA597" s="422"/>
      <c r="AHB597" s="422"/>
      <c r="AHC597" s="422"/>
      <c r="AHD597" s="422"/>
      <c r="AHE597" s="422"/>
      <c r="AHF597" s="422"/>
      <c r="AHG597" s="422"/>
      <c r="AHH597" s="422"/>
      <c r="AHI597" s="422"/>
      <c r="AHJ597" s="422"/>
      <c r="AHK597" s="422"/>
      <c r="AHL597" s="422"/>
      <c r="AHM597" s="422"/>
      <c r="AHN597" s="422"/>
      <c r="AHO597" s="422"/>
      <c r="AHP597" s="422"/>
      <c r="AHQ597" s="422"/>
      <c r="AHR597" s="422"/>
      <c r="AHS597" s="422"/>
      <c r="AHT597" s="422"/>
      <c r="AHU597" s="422"/>
      <c r="AHV597" s="422"/>
      <c r="AHW597" s="422"/>
      <c r="AHX597" s="422"/>
      <c r="AHY597" s="422"/>
      <c r="AHZ597" s="422"/>
      <c r="AIA597" s="422"/>
      <c r="AIB597" s="422"/>
      <c r="AIC597" s="422"/>
      <c r="AID597" s="422"/>
      <c r="AIE597" s="422"/>
      <c r="AIF597" s="422"/>
      <c r="AIG597" s="422"/>
      <c r="AIH597" s="422"/>
      <c r="AII597" s="422"/>
      <c r="AIJ597" s="422"/>
      <c r="AIK597" s="422"/>
      <c r="AIL597" s="422"/>
      <c r="AIM597" s="422"/>
      <c r="AIN597" s="422"/>
      <c r="AIO597" s="422"/>
      <c r="AIP597" s="422"/>
      <c r="AIQ597" s="422"/>
      <c r="AIR597" s="422"/>
      <c r="AIS597" s="422"/>
      <c r="AIT597" s="422"/>
      <c r="AIU597" s="422"/>
      <c r="AIV597" s="422"/>
      <c r="AIW597" s="422"/>
      <c r="AIX597" s="422"/>
      <c r="AIY597" s="422"/>
      <c r="AIZ597" s="422"/>
      <c r="AJA597" s="422"/>
      <c r="AJB597" s="422"/>
      <c r="AJC597" s="422"/>
      <c r="AJD597" s="422"/>
      <c r="AJE597" s="422"/>
      <c r="AJF597" s="422"/>
      <c r="AJG597" s="422"/>
      <c r="AJH597" s="422"/>
      <c r="AJI597" s="422"/>
      <c r="AJJ597" s="422"/>
      <c r="AJK597" s="422"/>
      <c r="AJL597" s="422"/>
      <c r="AJM597" s="422"/>
      <c r="AJN597" s="422"/>
      <c r="AJO597" s="422"/>
      <c r="AJP597" s="422"/>
      <c r="AJQ597" s="422"/>
      <c r="AJR597" s="422"/>
      <c r="AJS597" s="422"/>
      <c r="AJT597" s="422"/>
      <c r="AJU597" s="422"/>
      <c r="AJV597" s="422"/>
      <c r="AJW597" s="422"/>
      <c r="AJX597" s="422"/>
      <c r="AJY597" s="422"/>
      <c r="AJZ597" s="422"/>
      <c r="AKA597" s="422"/>
      <c r="AKB597" s="422"/>
      <c r="AKC597" s="422"/>
      <c r="AKD597" s="422"/>
      <c r="AKE597" s="422"/>
      <c r="AKF597" s="422"/>
      <c r="AKG597" s="422"/>
      <c r="AKH597" s="422"/>
      <c r="AKI597" s="422"/>
      <c r="AKJ597" s="422"/>
      <c r="AKK597" s="422"/>
      <c r="AKL597" s="422"/>
      <c r="AKM597" s="422"/>
      <c r="AKN597" s="422"/>
      <c r="AKO597" s="422"/>
      <c r="AKP597" s="422"/>
      <c r="AKQ597" s="422"/>
      <c r="AKR597" s="422"/>
      <c r="AKS597" s="422"/>
      <c r="AKT597" s="422"/>
      <c r="AKU597" s="422"/>
      <c r="AKV597" s="422"/>
      <c r="AKW597" s="422"/>
      <c r="AKX597" s="422"/>
      <c r="AKY597" s="422"/>
      <c r="AKZ597" s="422"/>
      <c r="ALA597" s="422"/>
      <c r="ALB597" s="422"/>
      <c r="ALC597" s="422"/>
      <c r="ALD597" s="422"/>
      <c r="ALE597" s="422"/>
      <c r="ALF597" s="422"/>
      <c r="ALG597" s="422"/>
      <c r="ALH597" s="422"/>
      <c r="ALI597" s="422"/>
      <c r="ALJ597" s="422"/>
      <c r="ALK597" s="422"/>
      <c r="ALL597" s="422"/>
      <c r="ALM597" s="422"/>
      <c r="ALN597" s="422"/>
      <c r="ALO597" s="422"/>
      <c r="ALP597" s="422"/>
      <c r="ALQ597" s="422"/>
      <c r="ALR597" s="422"/>
      <c r="ALS597" s="422"/>
      <c r="ALT597" s="422"/>
      <c r="ALU597" s="422"/>
      <c r="ALV597" s="422"/>
      <c r="ALW597" s="422"/>
      <c r="ALX597" s="422"/>
      <c r="ALY597" s="422"/>
      <c r="ALZ597" s="422"/>
      <c r="AMA597" s="422"/>
      <c r="AMB597" s="422"/>
      <c r="AMC597" s="422"/>
      <c r="AMD597" s="422"/>
      <c r="AME597" s="422"/>
      <c r="AMF597" s="422"/>
      <c r="AMG597" s="422"/>
      <c r="AMH597" s="422"/>
      <c r="AMI597" s="422"/>
      <c r="AMJ597" s="422"/>
      <c r="AMK597" s="422"/>
      <c r="AML597" s="422"/>
      <c r="AMM597" s="422"/>
      <c r="AMN597" s="422"/>
      <c r="AMO597" s="422"/>
      <c r="AMP597" s="422"/>
      <c r="AMQ597" s="422"/>
      <c r="AMR597" s="422"/>
      <c r="AMS597" s="422"/>
      <c r="AMT597" s="422"/>
      <c r="AMU597" s="422"/>
      <c r="AMV597" s="422"/>
      <c r="AMW597" s="422"/>
      <c r="AMX597" s="422"/>
    </row>
    <row r="598" spans="1:1038" s="398" customFormat="1" ht="18" customHeight="1">
      <c r="A598" s="610"/>
      <c r="B598" s="226"/>
      <c r="C598" s="226"/>
      <c r="D598" s="226"/>
      <c r="E598" s="226">
        <v>79</v>
      </c>
      <c r="F598" s="226">
        <v>3</v>
      </c>
      <c r="G598" s="558" t="str">
        <f t="shared" ref="G598" si="275">E598&amp;"-"&amp;F598</f>
        <v>79-3</v>
      </c>
      <c r="H598" s="226">
        <v>0</v>
      </c>
      <c r="I598" s="546">
        <v>61</v>
      </c>
      <c r="J598" s="544">
        <f t="shared" ref="J598" si="276">IF(H598=0, 1, 0)</f>
        <v>1</v>
      </c>
      <c r="K598" s="545" t="str">
        <f>IF(J601=1,IF(((VLOOKUP($G598,[1]Depth_Lookup!A$3:J$410,9,FALSE))-(I598/100))=0,"Good",IF(((VLOOKUP($G598,[1]Depth_Lookup!$A$3:$J$550,9,FALSE))-(I598/100))&gt;0,"Too Short","Too Long")))</f>
        <v>Good</v>
      </c>
      <c r="L598" s="171">
        <f>(VLOOKUP($G598,Depth_Lookup!$A$3:$J$410,10,FALSE))+(H598/100)</f>
        <v>199.55500000000001</v>
      </c>
      <c r="M598" s="171">
        <f>(VLOOKUP($G598,Depth_Lookup!$A$3:$J$410,10,FALSE))+(I598/100)</f>
        <v>200.16500000000002</v>
      </c>
      <c r="N598" s="232"/>
      <c r="O598" s="226"/>
      <c r="P598" s="226"/>
      <c r="Q598" s="226"/>
      <c r="R598" s="391" t="s">
        <v>1805</v>
      </c>
      <c r="S598" s="226"/>
      <c r="T598" s="226"/>
      <c r="U598" s="226"/>
      <c r="V598" s="226"/>
      <c r="W598" s="226"/>
      <c r="X598" s="391"/>
      <c r="Y598" s="226"/>
      <c r="Z598" s="226"/>
      <c r="AA598" s="226"/>
      <c r="AB598" s="226"/>
      <c r="AC598" s="226"/>
      <c r="AD598" s="226"/>
      <c r="AE598" s="393"/>
      <c r="AF598" s="558"/>
      <c r="AG598" s="394"/>
      <c r="AH598" s="226"/>
      <c r="AI598" s="257"/>
      <c r="AJ598" s="226"/>
      <c r="AK598" s="226"/>
      <c r="AL598" s="226"/>
      <c r="AM598" s="226"/>
      <c r="AN598" s="226"/>
      <c r="AO598" s="257"/>
      <c r="AP598" s="226"/>
      <c r="AQ598" s="226"/>
      <c r="AR598" s="226"/>
      <c r="AS598" s="226"/>
      <c r="AT598" s="226"/>
      <c r="AU598" s="257"/>
      <c r="AV598" s="226"/>
      <c r="AW598" s="226"/>
      <c r="AX598" s="226"/>
      <c r="AY598" s="226"/>
      <c r="AZ598" s="226"/>
      <c r="BA598" s="257"/>
      <c r="BB598" s="226"/>
      <c r="BC598" s="226"/>
      <c r="BD598" s="226"/>
      <c r="BE598" s="226"/>
      <c r="BF598" s="226"/>
      <c r="BG598" s="257"/>
      <c r="BH598" s="226"/>
      <c r="BI598" s="226"/>
      <c r="BJ598" s="226"/>
      <c r="BK598" s="226"/>
      <c r="BL598" s="226"/>
      <c r="BM598" s="257"/>
      <c r="BN598" s="226"/>
      <c r="BO598" s="226"/>
      <c r="BP598" s="226"/>
      <c r="BQ598" s="226"/>
      <c r="BR598" s="226"/>
      <c r="BS598" s="226"/>
      <c r="BT598" s="226"/>
      <c r="BU598" s="226"/>
      <c r="BV598" s="226"/>
      <c r="BW598" s="226"/>
      <c r="BX598" s="226"/>
      <c r="BY598" s="257"/>
      <c r="BZ598" s="226"/>
      <c r="CA598" s="226"/>
      <c r="CB598" s="226"/>
      <c r="CC598" s="226"/>
      <c r="CD598" s="226"/>
      <c r="CE598" s="226"/>
      <c r="CF598" s="399"/>
      <c r="CG598" s="259"/>
      <c r="CH598" s="559"/>
      <c r="CI598" s="559"/>
      <c r="CJ598" s="559"/>
      <c r="CK598" s="560"/>
      <c r="CL598" s="560"/>
      <c r="CM598" s="560"/>
      <c r="CN598" s="560"/>
      <c r="CO598" s="560"/>
      <c r="CP598" s="560"/>
      <c r="CQ598" s="560"/>
      <c r="CR598" s="560"/>
      <c r="CS598" s="560"/>
      <c r="CT598" s="560"/>
      <c r="CU598" s="560"/>
      <c r="CV598" s="560"/>
      <c r="CW598" s="560"/>
      <c r="CX598" s="560"/>
      <c r="CY598" s="560"/>
      <c r="CZ598" s="560"/>
      <c r="DA598" s="560"/>
      <c r="DB598" s="560"/>
      <c r="DC598" s="566"/>
      <c r="DD598" s="560"/>
      <c r="DE598" s="560"/>
      <c r="DF598" s="560"/>
      <c r="DG598" s="560"/>
      <c r="DH598" s="560"/>
      <c r="DI598" s="560"/>
      <c r="DJ598" s="560"/>
      <c r="DK598" s="396"/>
      <c r="DL598" s="259"/>
      <c r="DM598" s="560"/>
      <c r="DN598" s="560"/>
      <c r="DO598" s="563"/>
      <c r="DP598" s="564"/>
      <c r="DQ598" s="565"/>
      <c r="DR598" s="563"/>
      <c r="DS598" s="565"/>
      <c r="DT598" s="543"/>
      <c r="DU598" s="566"/>
      <c r="DV598" s="566"/>
      <c r="DW598" s="400"/>
      <c r="DX598" s="567"/>
      <c r="DY598" s="567"/>
      <c r="DZ598" s="155"/>
      <c r="EA598" s="155"/>
      <c r="EB598" s="256"/>
      <c r="EC598" s="104"/>
      <c r="ED598" s="229" t="s">
        <v>2517</v>
      </c>
      <c r="EE598" s="401"/>
      <c r="EF598" s="402"/>
      <c r="EG598" s="401"/>
      <c r="EH598" s="403"/>
      <c r="EI598" s="404"/>
      <c r="EJ598" s="405"/>
      <c r="EK598" s="406"/>
      <c r="EL598" s="401"/>
      <c r="EM598" s="403"/>
      <c r="EN598" s="403" t="s">
        <v>2046</v>
      </c>
      <c r="EO598" s="407">
        <v>5.5</v>
      </c>
      <c r="EP598" s="407"/>
      <c r="EQ598" s="407"/>
      <c r="ER598" s="407"/>
      <c r="ES598" s="407"/>
      <c r="ET598" s="407"/>
      <c r="EU598" s="407"/>
      <c r="EV598" s="408">
        <v>7</v>
      </c>
      <c r="EW598" s="408">
        <v>270</v>
      </c>
      <c r="EX598" s="408">
        <v>15</v>
      </c>
      <c r="EY598" s="408">
        <v>180</v>
      </c>
      <c r="EZ598" s="192">
        <f t="shared" si="239"/>
        <v>24.619061071469531</v>
      </c>
      <c r="FA598" s="192">
        <f t="shared" si="240"/>
        <v>24.619061071469531</v>
      </c>
      <c r="FB598" s="192">
        <f t="shared" si="241"/>
        <v>73.577543140447318</v>
      </c>
      <c r="FC598" s="192">
        <f t="shared" si="242"/>
        <v>114.61906107146953</v>
      </c>
      <c r="FD598" s="192">
        <f t="shared" si="243"/>
        <v>16.422456859552682</v>
      </c>
      <c r="FE598" s="193">
        <f t="shared" si="244"/>
        <v>204.61906107146953</v>
      </c>
      <c r="FF598" s="194">
        <f t="shared" si="245"/>
        <v>16.422456859552682</v>
      </c>
      <c r="FG598" s="401"/>
      <c r="FH598" s="403"/>
      <c r="FI598" s="778">
        <f t="shared" si="250"/>
        <v>5.5</v>
      </c>
      <c r="FJ598" s="779">
        <f t="shared" si="251"/>
        <v>16.422456859552682</v>
      </c>
      <c r="FK598" s="779">
        <f t="shared" si="252"/>
        <v>73.577543140447318</v>
      </c>
      <c r="FL598" s="780">
        <f t="shared" si="253"/>
        <v>1.2841703833289744</v>
      </c>
      <c r="FM598" s="169">
        <f t="shared" si="254"/>
        <v>0.95920323821328624</v>
      </c>
      <c r="FN598" s="783">
        <f t="shared" si="255"/>
        <v>5.275617810173074</v>
      </c>
      <c r="FO598" s="226"/>
      <c r="FP598" s="226"/>
      <c r="FQ598" s="226"/>
      <c r="FR598" s="226"/>
      <c r="FS598" s="226"/>
      <c r="FT598" s="226"/>
      <c r="FU598" s="226"/>
      <c r="FV598" s="226"/>
      <c r="FW598" s="226"/>
      <c r="FX598" s="226"/>
      <c r="FY598" s="226"/>
      <c r="FZ598" s="226"/>
      <c r="GA598" s="226"/>
      <c r="GB598" s="226"/>
      <c r="GC598" s="226"/>
      <c r="GD598" s="226"/>
      <c r="GE598" s="226"/>
      <c r="GF598" s="226"/>
      <c r="GG598" s="226"/>
      <c r="GH598" s="226"/>
      <c r="GI598" s="226"/>
      <c r="GJ598" s="226"/>
      <c r="GK598" s="226"/>
      <c r="GL598" s="226"/>
      <c r="GM598" s="226"/>
      <c r="GN598" s="226"/>
      <c r="GO598" s="226"/>
      <c r="GP598" s="226"/>
      <c r="GQ598" s="226"/>
      <c r="GR598" s="226"/>
      <c r="GS598" s="226"/>
      <c r="GT598" s="226"/>
      <c r="GU598" s="226"/>
      <c r="GV598" s="226"/>
      <c r="GW598" s="226"/>
      <c r="GX598" s="226"/>
      <c r="GY598" s="226"/>
      <c r="GZ598" s="226"/>
      <c r="HA598" s="226"/>
      <c r="HB598" s="226"/>
      <c r="HC598" s="226"/>
      <c r="HD598" s="226"/>
      <c r="HE598" s="226"/>
      <c r="HF598" s="226"/>
      <c r="HG598" s="226"/>
      <c r="HH598" s="226"/>
      <c r="HI598" s="226"/>
      <c r="HJ598" s="226"/>
      <c r="HK598" s="226"/>
      <c r="HL598" s="226"/>
      <c r="HM598" s="226"/>
      <c r="HN598" s="226"/>
      <c r="HO598" s="226"/>
      <c r="HP598" s="226"/>
      <c r="HQ598" s="226"/>
      <c r="HR598" s="226"/>
      <c r="HS598" s="226"/>
      <c r="HT598" s="226"/>
      <c r="HU598" s="226"/>
      <c r="HV598" s="226"/>
      <c r="HW598" s="226"/>
      <c r="HX598" s="226"/>
      <c r="HY598" s="226"/>
      <c r="HZ598" s="226"/>
      <c r="IA598" s="226"/>
      <c r="IB598" s="226"/>
      <c r="IC598" s="226"/>
      <c r="ID598" s="226"/>
      <c r="IE598" s="226"/>
      <c r="IF598" s="226"/>
      <c r="IG598" s="226"/>
      <c r="IH598" s="226"/>
      <c r="II598" s="226"/>
      <c r="IJ598" s="226"/>
      <c r="IK598" s="226"/>
      <c r="IL598" s="226"/>
      <c r="IM598" s="226"/>
      <c r="IN598" s="226"/>
      <c r="IO598" s="226"/>
      <c r="IP598" s="226"/>
      <c r="IQ598" s="226"/>
      <c r="IR598" s="226"/>
      <c r="IS598" s="226"/>
      <c r="IT598" s="226"/>
      <c r="IU598" s="226"/>
      <c r="IV598" s="226"/>
      <c r="IW598" s="226"/>
      <c r="IX598" s="226"/>
      <c r="IY598" s="226"/>
      <c r="IZ598" s="226"/>
      <c r="JA598" s="226"/>
      <c r="JB598" s="226"/>
      <c r="JC598" s="226"/>
      <c r="JD598" s="226"/>
      <c r="JE598" s="226"/>
      <c r="JF598" s="226"/>
      <c r="JG598" s="226"/>
      <c r="JH598" s="226"/>
      <c r="JI598" s="226"/>
      <c r="JJ598" s="226"/>
      <c r="JK598" s="226"/>
      <c r="JL598" s="226"/>
      <c r="JM598" s="226"/>
      <c r="JN598" s="226"/>
      <c r="JO598" s="226"/>
      <c r="JP598" s="226"/>
      <c r="JQ598" s="226"/>
      <c r="JR598" s="226"/>
      <c r="JS598" s="226"/>
      <c r="JT598" s="226"/>
      <c r="JU598" s="226"/>
      <c r="JV598" s="226"/>
      <c r="JW598" s="226"/>
      <c r="JX598" s="226"/>
      <c r="JY598" s="226"/>
      <c r="JZ598" s="226"/>
      <c r="KA598" s="226"/>
      <c r="KB598" s="226"/>
      <c r="KC598" s="226"/>
      <c r="KD598" s="226"/>
      <c r="KE598" s="226"/>
      <c r="KF598" s="226"/>
      <c r="KG598" s="226"/>
      <c r="KH598" s="226"/>
      <c r="KI598" s="226"/>
      <c r="KJ598" s="226"/>
      <c r="KK598" s="226"/>
      <c r="KL598" s="226"/>
      <c r="KM598" s="226"/>
      <c r="KN598" s="226"/>
      <c r="KO598" s="226"/>
      <c r="KP598" s="226"/>
      <c r="KQ598" s="226"/>
      <c r="KR598" s="226"/>
      <c r="KS598" s="226"/>
      <c r="KT598" s="226"/>
      <c r="KU598" s="226"/>
      <c r="KV598" s="226"/>
      <c r="KW598" s="226"/>
      <c r="KX598" s="226"/>
      <c r="KY598" s="226"/>
      <c r="KZ598" s="226"/>
      <c r="LA598" s="226"/>
      <c r="LB598" s="226"/>
      <c r="LC598" s="226"/>
      <c r="LD598" s="226"/>
      <c r="LE598" s="226"/>
      <c r="LF598" s="226"/>
      <c r="LG598" s="226"/>
      <c r="LH598" s="226"/>
      <c r="LI598" s="226"/>
      <c r="LJ598" s="226"/>
      <c r="LK598" s="226"/>
      <c r="LL598" s="226"/>
      <c r="LM598" s="226"/>
      <c r="LN598" s="226"/>
      <c r="LO598" s="226"/>
      <c r="LP598" s="226"/>
      <c r="LQ598" s="226"/>
      <c r="LR598" s="226"/>
      <c r="LS598" s="226"/>
      <c r="LT598" s="226"/>
      <c r="LU598" s="226"/>
      <c r="LV598" s="226"/>
      <c r="LW598" s="226"/>
      <c r="LX598" s="226"/>
      <c r="LY598" s="226"/>
      <c r="LZ598" s="226"/>
      <c r="MA598" s="226"/>
      <c r="MB598" s="226"/>
      <c r="MC598" s="226"/>
      <c r="MD598" s="226"/>
      <c r="ME598" s="226"/>
      <c r="MF598" s="226"/>
      <c r="MG598" s="226"/>
      <c r="MH598" s="226"/>
      <c r="MI598" s="226"/>
      <c r="MJ598" s="226"/>
      <c r="MK598" s="226"/>
      <c r="ML598" s="226"/>
      <c r="MM598" s="226"/>
      <c r="MN598" s="226"/>
      <c r="MO598" s="226"/>
      <c r="MP598" s="226"/>
      <c r="MQ598" s="226"/>
      <c r="MR598" s="226"/>
      <c r="MS598" s="226"/>
      <c r="MT598" s="226"/>
      <c r="MU598" s="226"/>
      <c r="MV598" s="226"/>
      <c r="MW598" s="226"/>
      <c r="MX598" s="226"/>
      <c r="MY598" s="226"/>
      <c r="MZ598" s="226"/>
      <c r="NA598" s="226"/>
      <c r="NB598" s="226"/>
      <c r="NC598" s="226"/>
      <c r="ND598" s="226"/>
      <c r="NE598" s="226"/>
      <c r="NF598" s="226"/>
      <c r="NG598" s="226"/>
      <c r="NH598" s="226"/>
      <c r="NI598" s="226"/>
      <c r="NJ598" s="226"/>
      <c r="NK598" s="226"/>
      <c r="NL598" s="226"/>
      <c r="NM598" s="226"/>
      <c r="NN598" s="226"/>
      <c r="NO598" s="226"/>
      <c r="NP598" s="226"/>
      <c r="NQ598" s="226"/>
      <c r="NR598" s="226"/>
      <c r="NS598" s="226"/>
      <c r="NT598" s="226"/>
      <c r="NU598" s="226"/>
      <c r="NV598" s="226"/>
      <c r="NW598" s="226"/>
      <c r="NX598" s="226"/>
      <c r="NY598" s="226"/>
      <c r="NZ598" s="226"/>
      <c r="OA598" s="226"/>
      <c r="OB598" s="226"/>
      <c r="OC598" s="226"/>
      <c r="OD598" s="226"/>
      <c r="OE598" s="226"/>
      <c r="OF598" s="226"/>
      <c r="OG598" s="226"/>
      <c r="OH598" s="226"/>
      <c r="OI598" s="226"/>
      <c r="OJ598" s="226"/>
      <c r="OK598" s="226"/>
      <c r="OL598" s="226"/>
      <c r="OM598" s="226"/>
      <c r="ON598" s="226"/>
      <c r="OO598" s="226"/>
      <c r="OP598" s="226"/>
      <c r="OQ598" s="226"/>
      <c r="OR598" s="226"/>
      <c r="OS598" s="226"/>
      <c r="OT598" s="226"/>
      <c r="OU598" s="226"/>
      <c r="OV598" s="226"/>
      <c r="OW598" s="226"/>
      <c r="OX598" s="226"/>
      <c r="OY598" s="226"/>
      <c r="OZ598" s="226"/>
      <c r="PA598" s="226"/>
      <c r="PB598" s="226"/>
      <c r="PC598" s="226"/>
      <c r="PD598" s="226"/>
      <c r="PE598" s="226"/>
      <c r="PF598" s="226"/>
      <c r="PG598" s="226"/>
      <c r="PH598" s="226"/>
      <c r="PI598" s="226"/>
      <c r="PJ598" s="226"/>
      <c r="PK598" s="226"/>
      <c r="PL598" s="226"/>
      <c r="PM598" s="226"/>
      <c r="PN598" s="226"/>
      <c r="PO598" s="226"/>
      <c r="PP598" s="226"/>
      <c r="PQ598" s="226"/>
      <c r="PR598" s="226"/>
      <c r="PS598" s="226"/>
      <c r="PT598" s="226"/>
      <c r="PU598" s="226"/>
      <c r="PV598" s="226"/>
      <c r="PW598" s="226"/>
      <c r="PX598" s="226"/>
      <c r="PY598" s="226"/>
      <c r="PZ598" s="226"/>
      <c r="QA598" s="226"/>
      <c r="QB598" s="226"/>
      <c r="QC598" s="226"/>
      <c r="QD598" s="226"/>
      <c r="QE598" s="226"/>
      <c r="QF598" s="226"/>
      <c r="QG598" s="226"/>
      <c r="QH598" s="226"/>
      <c r="QI598" s="226"/>
      <c r="QJ598" s="226"/>
      <c r="QK598" s="226"/>
      <c r="QL598" s="226"/>
      <c r="QM598" s="226"/>
      <c r="QN598" s="226"/>
      <c r="QO598" s="226"/>
      <c r="QP598" s="226"/>
      <c r="QQ598" s="226"/>
      <c r="QR598" s="226"/>
      <c r="QS598" s="226"/>
      <c r="QT598" s="226"/>
      <c r="QU598" s="226"/>
      <c r="QV598" s="226"/>
      <c r="QW598" s="226"/>
      <c r="QX598" s="226"/>
      <c r="QY598" s="226"/>
      <c r="QZ598" s="226"/>
      <c r="RA598" s="226"/>
      <c r="RB598" s="226"/>
      <c r="RC598" s="226"/>
      <c r="RD598" s="226"/>
      <c r="RE598" s="226"/>
      <c r="RF598" s="226"/>
      <c r="RG598" s="226"/>
      <c r="RH598" s="226"/>
      <c r="RI598" s="226"/>
      <c r="RJ598" s="226"/>
      <c r="RK598" s="226"/>
      <c r="RL598" s="226"/>
      <c r="RM598" s="226"/>
      <c r="RN598" s="226"/>
      <c r="RO598" s="226"/>
      <c r="RP598" s="226"/>
      <c r="RQ598" s="226"/>
      <c r="RR598" s="226"/>
      <c r="RS598" s="226"/>
      <c r="RT598" s="226"/>
      <c r="RU598" s="226"/>
      <c r="RV598" s="226"/>
      <c r="RW598" s="226"/>
      <c r="RX598" s="226"/>
      <c r="RY598" s="226"/>
      <c r="RZ598" s="226"/>
      <c r="SA598" s="226"/>
      <c r="SB598" s="226"/>
      <c r="SC598" s="226"/>
      <c r="SD598" s="226"/>
      <c r="SE598" s="226"/>
      <c r="SF598" s="226"/>
      <c r="SG598" s="226"/>
      <c r="SH598" s="226"/>
      <c r="SI598" s="226"/>
      <c r="SJ598" s="226"/>
      <c r="SK598" s="226"/>
      <c r="SL598" s="226"/>
      <c r="SM598" s="226"/>
      <c r="SN598" s="226"/>
      <c r="SO598" s="226"/>
      <c r="SP598" s="226"/>
      <c r="SQ598" s="226"/>
      <c r="SR598" s="226"/>
      <c r="SS598" s="226"/>
      <c r="ST598" s="226"/>
      <c r="SU598" s="226"/>
      <c r="SV598" s="226"/>
      <c r="SW598" s="226"/>
      <c r="SX598" s="226"/>
      <c r="SY598" s="226"/>
      <c r="SZ598" s="226"/>
      <c r="TA598" s="226"/>
      <c r="TB598" s="226"/>
      <c r="TC598" s="226"/>
      <c r="TD598" s="226"/>
      <c r="TE598" s="226"/>
      <c r="TF598" s="226"/>
      <c r="TG598" s="226"/>
      <c r="TH598" s="226"/>
      <c r="TI598" s="226"/>
      <c r="TJ598" s="226"/>
      <c r="TK598" s="226"/>
      <c r="TL598" s="226"/>
      <c r="TM598" s="226"/>
      <c r="TN598" s="226"/>
      <c r="TO598" s="226"/>
      <c r="TP598" s="226"/>
      <c r="TQ598" s="226"/>
      <c r="TR598" s="226"/>
      <c r="TS598" s="226"/>
      <c r="TT598" s="226"/>
      <c r="TU598" s="226"/>
      <c r="TV598" s="226"/>
      <c r="TW598" s="226"/>
      <c r="TX598" s="226"/>
      <c r="TY598" s="226"/>
      <c r="TZ598" s="226"/>
      <c r="UA598" s="226"/>
      <c r="UB598" s="226"/>
      <c r="UC598" s="226"/>
      <c r="UD598" s="226"/>
      <c r="UE598" s="226"/>
      <c r="UF598" s="226"/>
      <c r="UG598" s="226"/>
      <c r="UH598" s="226"/>
      <c r="UI598" s="226"/>
      <c r="UJ598" s="226"/>
      <c r="UK598" s="226"/>
      <c r="UL598" s="226"/>
      <c r="UM598" s="226"/>
      <c r="UN598" s="226"/>
      <c r="UO598" s="226"/>
      <c r="UP598" s="226"/>
      <c r="UQ598" s="226"/>
      <c r="UR598" s="226"/>
      <c r="US598" s="226"/>
      <c r="UT598" s="226"/>
      <c r="UU598" s="226"/>
      <c r="UV598" s="226"/>
      <c r="UW598" s="226"/>
      <c r="UX598" s="226"/>
      <c r="UY598" s="226"/>
      <c r="UZ598" s="226"/>
      <c r="VA598" s="226"/>
      <c r="VB598" s="226"/>
      <c r="VC598" s="226"/>
      <c r="VD598" s="226"/>
      <c r="VE598" s="226"/>
      <c r="VF598" s="226"/>
      <c r="VG598" s="226"/>
      <c r="VH598" s="226"/>
      <c r="VI598" s="226"/>
      <c r="VJ598" s="226"/>
      <c r="VK598" s="226"/>
      <c r="VL598" s="226"/>
      <c r="VM598" s="226"/>
      <c r="VN598" s="226"/>
      <c r="VO598" s="226"/>
      <c r="VP598" s="226"/>
      <c r="VQ598" s="226"/>
      <c r="VR598" s="226"/>
      <c r="VS598" s="226"/>
      <c r="VT598" s="226"/>
      <c r="VU598" s="226"/>
      <c r="VV598" s="226"/>
      <c r="VW598" s="226"/>
      <c r="VX598" s="226"/>
      <c r="VY598" s="226"/>
      <c r="VZ598" s="226"/>
      <c r="WA598" s="226"/>
      <c r="WB598" s="226"/>
      <c r="WC598" s="226"/>
      <c r="WD598" s="226"/>
      <c r="WE598" s="226"/>
      <c r="WF598" s="226"/>
      <c r="WG598" s="226"/>
      <c r="WH598" s="226"/>
      <c r="WI598" s="226"/>
      <c r="WJ598" s="226"/>
      <c r="WK598" s="226"/>
      <c r="WL598" s="226"/>
      <c r="WM598" s="226"/>
      <c r="WN598" s="226"/>
      <c r="WO598" s="226"/>
      <c r="WP598" s="226"/>
      <c r="WQ598" s="226"/>
      <c r="WR598" s="226"/>
      <c r="WS598" s="226"/>
      <c r="WT598" s="226"/>
      <c r="WU598" s="226"/>
      <c r="WV598" s="226"/>
      <c r="WW598" s="226"/>
      <c r="WX598" s="226"/>
      <c r="WY598" s="226"/>
      <c r="WZ598" s="226"/>
      <c r="XA598" s="226"/>
      <c r="XB598" s="226"/>
      <c r="XC598" s="226"/>
      <c r="XD598" s="226"/>
      <c r="XE598" s="226"/>
      <c r="XF598" s="226"/>
      <c r="XG598" s="226"/>
      <c r="XH598" s="226"/>
      <c r="XI598" s="226"/>
      <c r="XJ598" s="226"/>
      <c r="XK598" s="226"/>
      <c r="XL598" s="226"/>
      <c r="XM598" s="226"/>
      <c r="XN598" s="226"/>
      <c r="XO598" s="226"/>
      <c r="XP598" s="226"/>
      <c r="XQ598" s="226"/>
      <c r="XR598" s="226"/>
      <c r="XS598" s="226"/>
      <c r="XT598" s="226"/>
      <c r="XU598" s="226"/>
      <c r="XV598" s="226"/>
      <c r="XW598" s="226"/>
      <c r="XX598" s="226"/>
      <c r="XY598" s="226"/>
      <c r="XZ598" s="226"/>
      <c r="YA598" s="226"/>
      <c r="YB598" s="226"/>
      <c r="YC598" s="226"/>
      <c r="YD598" s="226"/>
      <c r="YE598" s="226"/>
      <c r="YF598" s="226"/>
      <c r="YG598" s="226"/>
      <c r="YH598" s="226"/>
      <c r="YI598" s="226"/>
      <c r="YJ598" s="226"/>
      <c r="YK598" s="226"/>
      <c r="YL598" s="226"/>
      <c r="YM598" s="226"/>
      <c r="YN598" s="226"/>
      <c r="YO598" s="226"/>
      <c r="YP598" s="226"/>
      <c r="YQ598" s="226"/>
      <c r="YR598" s="226"/>
      <c r="YS598" s="226"/>
      <c r="YT598" s="226"/>
      <c r="YU598" s="226"/>
      <c r="YV598" s="226"/>
      <c r="YW598" s="226"/>
      <c r="YX598" s="226"/>
      <c r="YY598" s="226"/>
      <c r="YZ598" s="226"/>
      <c r="ZA598" s="226"/>
      <c r="ZB598" s="226"/>
      <c r="ZC598" s="226"/>
      <c r="ZD598" s="226"/>
      <c r="ZE598" s="226"/>
      <c r="ZF598" s="226"/>
      <c r="ZG598" s="226"/>
      <c r="ZH598" s="226"/>
      <c r="ZI598" s="226"/>
      <c r="ZJ598" s="226"/>
      <c r="ZK598" s="226"/>
      <c r="ZL598" s="226"/>
      <c r="ZM598" s="226"/>
      <c r="ZN598" s="226"/>
      <c r="ZO598" s="226"/>
      <c r="ZP598" s="226"/>
      <c r="ZQ598" s="226"/>
      <c r="ZR598" s="226"/>
      <c r="ZS598" s="226"/>
      <c r="ZT598" s="226"/>
      <c r="ZU598" s="226"/>
      <c r="ZV598" s="226"/>
      <c r="ZW598" s="226"/>
      <c r="ZX598" s="226"/>
      <c r="ZY598" s="226"/>
      <c r="ZZ598" s="226"/>
      <c r="AAA598" s="226"/>
      <c r="AAB598" s="226"/>
      <c r="AAC598" s="226"/>
      <c r="AAD598" s="226"/>
      <c r="AAE598" s="226"/>
      <c r="AAF598" s="226"/>
      <c r="AAG598" s="226"/>
      <c r="AAH598" s="226"/>
      <c r="AAI598" s="226"/>
      <c r="AAJ598" s="226"/>
      <c r="AAK598" s="226"/>
      <c r="AAL598" s="226"/>
      <c r="AAM598" s="226"/>
      <c r="AAN598" s="226"/>
      <c r="AAO598" s="226"/>
      <c r="AAP598" s="226"/>
      <c r="AAQ598" s="226"/>
      <c r="AAR598" s="226"/>
      <c r="AAS598" s="226"/>
      <c r="AAT598" s="226"/>
      <c r="AAU598" s="226"/>
      <c r="AAV598" s="226"/>
      <c r="AAW598" s="226"/>
      <c r="AAX598" s="226"/>
      <c r="AAY598" s="226"/>
      <c r="AAZ598" s="226"/>
      <c r="ABA598" s="226"/>
      <c r="ABB598" s="226"/>
      <c r="ABC598" s="226"/>
      <c r="ABD598" s="226"/>
      <c r="ABE598" s="226"/>
      <c r="ABF598" s="226"/>
      <c r="ABG598" s="226"/>
      <c r="ABH598" s="226"/>
      <c r="ABI598" s="226"/>
      <c r="ABJ598" s="226"/>
      <c r="ABK598" s="226"/>
      <c r="ABL598" s="226"/>
      <c r="ABM598" s="226"/>
      <c r="ABN598" s="226"/>
      <c r="ABO598" s="226"/>
      <c r="ABP598" s="226"/>
      <c r="ABQ598" s="226"/>
      <c r="ABR598" s="226"/>
      <c r="ABS598" s="226"/>
      <c r="ABT598" s="226"/>
      <c r="ABU598" s="226"/>
      <c r="ABV598" s="226"/>
      <c r="ABW598" s="226"/>
      <c r="ABX598" s="226"/>
      <c r="ABY598" s="226"/>
      <c r="ABZ598" s="226"/>
      <c r="ACA598" s="226"/>
      <c r="ACB598" s="226"/>
      <c r="ACC598" s="226"/>
      <c r="ACD598" s="226"/>
      <c r="ACE598" s="226"/>
      <c r="ACF598" s="226"/>
      <c r="ACG598" s="226"/>
      <c r="ACH598" s="226"/>
      <c r="ACI598" s="226"/>
      <c r="ACJ598" s="226"/>
      <c r="ACK598" s="226"/>
      <c r="ACL598" s="226"/>
      <c r="ACM598" s="226"/>
      <c r="ACN598" s="226"/>
      <c r="ACO598" s="226"/>
      <c r="ACP598" s="226"/>
      <c r="ACQ598" s="226"/>
      <c r="ACR598" s="226"/>
      <c r="ACS598" s="226"/>
      <c r="ACT598" s="226"/>
      <c r="ACU598" s="226"/>
      <c r="ACV598" s="226"/>
      <c r="ACW598" s="226"/>
      <c r="ACX598" s="226"/>
      <c r="ACY598" s="226"/>
      <c r="ACZ598" s="226"/>
      <c r="ADA598" s="226"/>
      <c r="ADB598" s="226"/>
      <c r="ADC598" s="226"/>
      <c r="ADD598" s="226"/>
      <c r="ADE598" s="226"/>
      <c r="ADF598" s="226"/>
      <c r="ADG598" s="226"/>
      <c r="ADH598" s="226"/>
      <c r="ADI598" s="226"/>
      <c r="ADJ598" s="226"/>
      <c r="ADK598" s="226"/>
      <c r="ADL598" s="226"/>
      <c r="ADM598" s="226"/>
      <c r="ADN598" s="226"/>
      <c r="ADO598" s="226"/>
      <c r="ADP598" s="226"/>
      <c r="ADQ598" s="226"/>
      <c r="ADR598" s="226"/>
      <c r="ADS598" s="226"/>
      <c r="ADT598" s="226"/>
      <c r="ADU598" s="226"/>
      <c r="ADV598" s="226"/>
      <c r="ADW598" s="226"/>
      <c r="ADX598" s="226"/>
      <c r="ADY598" s="226"/>
      <c r="ADZ598" s="226"/>
      <c r="AEA598" s="226"/>
      <c r="AEB598" s="226"/>
      <c r="AEC598" s="226"/>
      <c r="AED598" s="226"/>
      <c r="AEE598" s="226"/>
      <c r="AEF598" s="226"/>
      <c r="AEG598" s="226"/>
      <c r="AEH598" s="226"/>
      <c r="AEI598" s="226"/>
      <c r="AEJ598" s="226"/>
      <c r="AEK598" s="226"/>
      <c r="AEL598" s="226"/>
      <c r="AEM598" s="226"/>
      <c r="AEN598" s="226"/>
      <c r="AEO598" s="226"/>
      <c r="AEP598" s="226"/>
      <c r="AEQ598" s="226"/>
      <c r="AER598" s="226"/>
      <c r="AES598" s="226"/>
      <c r="AET598" s="226"/>
      <c r="AEU598" s="226"/>
      <c r="AEV598" s="226"/>
      <c r="AEW598" s="226"/>
      <c r="AEX598" s="226"/>
      <c r="AEY598" s="226"/>
      <c r="AEZ598" s="226"/>
      <c r="AFA598" s="226"/>
      <c r="AFB598" s="226"/>
      <c r="AFC598" s="226"/>
      <c r="AFD598" s="226"/>
      <c r="AFE598" s="226"/>
      <c r="AFF598" s="226"/>
      <c r="AFG598" s="226"/>
      <c r="AFH598" s="226"/>
      <c r="AFI598" s="226"/>
      <c r="AFJ598" s="226"/>
      <c r="AFK598" s="226"/>
      <c r="AFL598" s="226"/>
      <c r="AFM598" s="226"/>
      <c r="AFN598" s="226"/>
      <c r="AFO598" s="226"/>
      <c r="AFP598" s="226"/>
      <c r="AFQ598" s="226"/>
      <c r="AFR598" s="226"/>
      <c r="AFS598" s="226"/>
      <c r="AFT598" s="226"/>
      <c r="AFU598" s="226"/>
      <c r="AFV598" s="226"/>
      <c r="AFW598" s="226"/>
      <c r="AFX598" s="226"/>
      <c r="AFY598" s="226"/>
      <c r="AFZ598" s="226"/>
      <c r="AGA598" s="226"/>
      <c r="AGB598" s="226"/>
      <c r="AGC598" s="226"/>
      <c r="AGD598" s="226"/>
      <c r="AGE598" s="226"/>
      <c r="AGF598" s="226"/>
      <c r="AGG598" s="226"/>
      <c r="AGH598" s="226"/>
      <c r="AGI598" s="226"/>
      <c r="AGJ598" s="226"/>
      <c r="AGK598" s="226"/>
      <c r="AGL598" s="226"/>
      <c r="AGM598" s="226"/>
      <c r="AGN598" s="226"/>
      <c r="AGO598" s="226"/>
      <c r="AGP598" s="226"/>
      <c r="AGQ598" s="226"/>
      <c r="AGR598" s="226"/>
      <c r="AGS598" s="226"/>
      <c r="AGT598" s="226"/>
      <c r="AGU598" s="226"/>
      <c r="AGV598" s="226"/>
      <c r="AGW598" s="226"/>
      <c r="AGX598" s="226"/>
      <c r="AGY598" s="226"/>
      <c r="AGZ598" s="226"/>
      <c r="AHA598" s="226"/>
      <c r="AHB598" s="226"/>
      <c r="AHC598" s="226"/>
      <c r="AHD598" s="226"/>
      <c r="AHE598" s="226"/>
      <c r="AHF598" s="226"/>
      <c r="AHG598" s="226"/>
      <c r="AHH598" s="226"/>
      <c r="AHI598" s="226"/>
      <c r="AHJ598" s="226"/>
      <c r="AHK598" s="226"/>
      <c r="AHL598" s="226"/>
      <c r="AHM598" s="226"/>
      <c r="AHN598" s="226"/>
      <c r="AHO598" s="226"/>
      <c r="AHP598" s="226"/>
      <c r="AHQ598" s="226"/>
      <c r="AHR598" s="226"/>
      <c r="AHS598" s="226"/>
      <c r="AHT598" s="226"/>
      <c r="AHU598" s="226"/>
      <c r="AHV598" s="226"/>
      <c r="AHW598" s="226"/>
      <c r="AHX598" s="226"/>
      <c r="AHY598" s="226"/>
      <c r="AHZ598" s="226"/>
      <c r="AIA598" s="226"/>
      <c r="AIB598" s="226"/>
      <c r="AIC598" s="226"/>
      <c r="AID598" s="226"/>
      <c r="AIE598" s="226"/>
      <c r="AIF598" s="226"/>
      <c r="AIG598" s="226"/>
      <c r="AIH598" s="226"/>
      <c r="AII598" s="226"/>
      <c r="AIJ598" s="226"/>
      <c r="AIK598" s="226"/>
      <c r="AIL598" s="226"/>
      <c r="AIM598" s="226"/>
      <c r="AIN598" s="226"/>
      <c r="AIO598" s="226"/>
      <c r="AIP598" s="226"/>
      <c r="AIQ598" s="226"/>
      <c r="AIR598" s="226"/>
      <c r="AIS598" s="226"/>
      <c r="AIT598" s="226"/>
      <c r="AIU598" s="226"/>
      <c r="AIV598" s="226"/>
      <c r="AIW598" s="226"/>
      <c r="AIX598" s="226"/>
      <c r="AIY598" s="226"/>
      <c r="AIZ598" s="226"/>
      <c r="AJA598" s="226"/>
      <c r="AJB598" s="226"/>
      <c r="AJC598" s="226"/>
      <c r="AJD598" s="226"/>
      <c r="AJE598" s="226"/>
      <c r="AJF598" s="226"/>
      <c r="AJG598" s="226"/>
      <c r="AJH598" s="226"/>
      <c r="AJI598" s="226"/>
      <c r="AJJ598" s="226"/>
      <c r="AJK598" s="226"/>
      <c r="AJL598" s="226"/>
      <c r="AJM598" s="226"/>
      <c r="AJN598" s="226"/>
      <c r="AJO598" s="226"/>
      <c r="AJP598" s="226"/>
      <c r="AJQ598" s="226"/>
      <c r="AJR598" s="226"/>
      <c r="AJS598" s="226"/>
      <c r="AJT598" s="226"/>
      <c r="AJU598" s="226"/>
      <c r="AJV598" s="226"/>
      <c r="AJW598" s="226"/>
      <c r="AJX598" s="226"/>
      <c r="AJY598" s="226"/>
      <c r="AJZ598" s="226"/>
      <c r="AKA598" s="226"/>
      <c r="AKB598" s="226"/>
      <c r="AKC598" s="226"/>
      <c r="AKD598" s="226"/>
      <c r="AKE598" s="226"/>
      <c r="AKF598" s="226"/>
      <c r="AKG598" s="226"/>
      <c r="AKH598" s="226"/>
      <c r="AKI598" s="226"/>
      <c r="AKJ598" s="226"/>
      <c r="AKK598" s="226"/>
      <c r="AKL598" s="226"/>
      <c r="AKM598" s="226"/>
      <c r="AKN598" s="226"/>
      <c r="AKO598" s="226"/>
      <c r="AKP598" s="226"/>
      <c r="AKQ598" s="226"/>
      <c r="AKR598" s="226"/>
      <c r="AKS598" s="226"/>
      <c r="AKT598" s="226"/>
      <c r="AKU598" s="226"/>
      <c r="AKV598" s="226"/>
      <c r="AKW598" s="226"/>
      <c r="AKX598" s="226"/>
      <c r="AKY598" s="226"/>
      <c r="AKZ598" s="226"/>
      <c r="ALA598" s="226"/>
      <c r="ALB598" s="226"/>
      <c r="ALC598" s="226"/>
      <c r="ALD598" s="226"/>
      <c r="ALE598" s="226"/>
      <c r="ALF598" s="226"/>
      <c r="ALG598" s="226"/>
      <c r="ALH598" s="226"/>
      <c r="ALI598" s="226"/>
      <c r="ALJ598" s="226"/>
      <c r="ALK598" s="226"/>
      <c r="ALL598" s="226"/>
      <c r="ALM598" s="226"/>
      <c r="ALN598" s="226"/>
      <c r="ALO598" s="226"/>
      <c r="ALP598" s="226"/>
      <c r="ALQ598" s="226"/>
      <c r="ALR598" s="226"/>
      <c r="ALS598" s="226"/>
      <c r="ALT598" s="226"/>
      <c r="ALU598" s="226"/>
      <c r="ALV598" s="226"/>
      <c r="ALW598" s="226"/>
      <c r="ALX598" s="226"/>
      <c r="ALY598" s="226"/>
      <c r="ALZ598" s="226"/>
      <c r="AMA598" s="226"/>
      <c r="AMB598" s="226"/>
      <c r="AMC598" s="226"/>
      <c r="AMD598" s="226"/>
      <c r="AME598" s="226"/>
      <c r="AMF598" s="226"/>
      <c r="AMG598" s="226"/>
      <c r="AMH598" s="226"/>
      <c r="AMI598" s="226"/>
      <c r="AMJ598" s="226"/>
      <c r="AMK598" s="226"/>
      <c r="AML598" s="226"/>
      <c r="AMM598" s="226"/>
      <c r="AMN598" s="226"/>
      <c r="AMO598" s="226"/>
      <c r="AMP598" s="226"/>
      <c r="AMQ598" s="226"/>
      <c r="AMR598" s="226"/>
      <c r="AMS598" s="226"/>
      <c r="AMT598" s="226"/>
      <c r="AMU598" s="226"/>
      <c r="AMV598" s="226"/>
      <c r="AMW598" s="226"/>
      <c r="AMX598" s="226"/>
    </row>
    <row r="599" spans="1:1038" s="288" customFormat="1" ht="18" customHeight="1">
      <c r="A599" s="409" t="s">
        <v>2065</v>
      </c>
      <c r="B599" s="227" t="s">
        <v>1647</v>
      </c>
      <c r="C599" s="227"/>
      <c r="D599" s="227" t="s">
        <v>1279</v>
      </c>
      <c r="E599" s="227">
        <v>79</v>
      </c>
      <c r="F599" s="227">
        <v>3</v>
      </c>
      <c r="G599" s="570" t="str">
        <f t="shared" si="220"/>
        <v>79-3</v>
      </c>
      <c r="H599" s="227">
        <v>0</v>
      </c>
      <c r="I599" s="479">
        <v>61</v>
      </c>
      <c r="J599" s="477">
        <f t="shared" si="177"/>
        <v>1</v>
      </c>
      <c r="K599" s="478" t="str">
        <f>IF(J602=1,IF(((VLOOKUP($G599,[1]Depth_Lookup!A$3:J$410,9,FALSE))-(I599/100))=0,"Good",IF(((VLOOKUP($G599,[1]Depth_Lookup!$A$3:$J$550,9,FALSE))-(I599/100))&gt;0,"Too Short","Too Long")))</f>
        <v>Good</v>
      </c>
      <c r="L599" s="171">
        <f>(VLOOKUP($G599,Depth_Lookup!$A$3:$J$410,10,FALSE))+(H599/100)</f>
        <v>199.55500000000001</v>
      </c>
      <c r="M599" s="171">
        <f>(VLOOKUP($G599,Depth_Lookup!$A$3:$J$410,10,FALSE))+(I599/100)</f>
        <v>200.16500000000002</v>
      </c>
      <c r="N599" s="230" t="s">
        <v>2133</v>
      </c>
      <c r="O599" s="227">
        <v>4</v>
      </c>
      <c r="P599" s="227" t="s">
        <v>853</v>
      </c>
      <c r="Q599" s="227" t="s">
        <v>125</v>
      </c>
      <c r="R599" s="286" t="str">
        <f t="shared" ref="R599:R667" si="277">P599&amp;""&amp;Q599</f>
        <v>SerpentinizedHarzburgite</v>
      </c>
      <c r="S599" s="227" t="s">
        <v>94</v>
      </c>
      <c r="T599" s="227" t="s">
        <v>94</v>
      </c>
      <c r="U599" s="227" t="s">
        <v>95</v>
      </c>
      <c r="V599" s="227" t="s">
        <v>509</v>
      </c>
      <c r="W599" s="227" t="s">
        <v>102</v>
      </c>
      <c r="X599" s="286">
        <f>VLOOKUP(W599,[1]definitions_list_lookup!A$13:B$19,2,0)</f>
        <v>5</v>
      </c>
      <c r="Y599" s="227" t="s">
        <v>90</v>
      </c>
      <c r="Z599" s="227" t="s">
        <v>91</v>
      </c>
      <c r="AA599" s="227"/>
      <c r="AB599" s="227"/>
      <c r="AC599" s="227"/>
      <c r="AD599" s="227"/>
      <c r="AE599" s="233"/>
      <c r="AF599" s="570" t="e">
        <f>VLOOKUP(AE599,[1]definitions_list_mag!$V$12:$W$15,2,0)</f>
        <v>#N/A</v>
      </c>
      <c r="AG599" s="237"/>
      <c r="AH599" s="227"/>
      <c r="AI599" s="240">
        <v>67</v>
      </c>
      <c r="AJ599" s="227"/>
      <c r="AK599" s="227"/>
      <c r="AL599" s="227"/>
      <c r="AM599" s="227"/>
      <c r="AN599" s="227"/>
      <c r="AO599" s="240"/>
      <c r="AP599" s="227"/>
      <c r="AQ599" s="227"/>
      <c r="AR599" s="227"/>
      <c r="AS599" s="227"/>
      <c r="AT599" s="227"/>
      <c r="AU599" s="240"/>
      <c r="AV599" s="227"/>
      <c r="AW599" s="227"/>
      <c r="AX599" s="227"/>
      <c r="AY599" s="227"/>
      <c r="AZ599" s="227"/>
      <c r="BA599" s="240">
        <v>30</v>
      </c>
      <c r="BB599" s="227">
        <v>5</v>
      </c>
      <c r="BC599" s="227">
        <v>3</v>
      </c>
      <c r="BD599" s="227" t="s">
        <v>110</v>
      </c>
      <c r="BE599" s="227" t="s">
        <v>103</v>
      </c>
      <c r="BF599" s="227"/>
      <c r="BG599" s="240"/>
      <c r="BH599" s="227"/>
      <c r="BI599" s="227"/>
      <c r="BJ599" s="227"/>
      <c r="BK599" s="227"/>
      <c r="BL599" s="227"/>
      <c r="BM599" s="240">
        <v>3</v>
      </c>
      <c r="BN599" s="227">
        <v>2</v>
      </c>
      <c r="BO599" s="227">
        <v>0.5</v>
      </c>
      <c r="BP599" s="227" t="s">
        <v>110</v>
      </c>
      <c r="BQ599" s="227" t="s">
        <v>103</v>
      </c>
      <c r="BR599" s="227"/>
      <c r="BS599" s="227"/>
      <c r="BT599" s="227"/>
      <c r="BU599" s="227"/>
      <c r="BV599" s="227"/>
      <c r="BW599" s="227"/>
      <c r="BX599" s="227"/>
      <c r="BY599" s="240"/>
      <c r="BZ599" s="227"/>
      <c r="CA599" s="227"/>
      <c r="CB599" s="227"/>
      <c r="CC599" s="227"/>
      <c r="CD599" s="227"/>
      <c r="CE599" s="227" t="s">
        <v>2152</v>
      </c>
      <c r="CF599" s="290">
        <f t="shared" si="178"/>
        <v>100</v>
      </c>
      <c r="CG599" s="148"/>
      <c r="CH599" s="571" t="s">
        <v>2150</v>
      </c>
      <c r="CI599" s="571">
        <v>95</v>
      </c>
      <c r="CJ599" s="571" t="s">
        <v>514</v>
      </c>
      <c r="CK599" s="572" t="s">
        <v>2153</v>
      </c>
      <c r="CL599" s="572"/>
      <c r="CM599" s="572"/>
      <c r="CN599" s="572"/>
      <c r="CO599" s="572"/>
      <c r="CP599" s="572"/>
      <c r="CQ599" s="572"/>
      <c r="CR599" s="572"/>
      <c r="CS599" s="572"/>
      <c r="CT599" s="572"/>
      <c r="CU599" s="572"/>
      <c r="CV599" s="572"/>
      <c r="CW599" s="572"/>
      <c r="CX599" s="572"/>
      <c r="CY599" s="572"/>
      <c r="CZ599" s="572"/>
      <c r="DA599" s="572"/>
      <c r="DB599" s="572">
        <v>60</v>
      </c>
      <c r="DC599" s="577">
        <v>2</v>
      </c>
      <c r="DD599" s="572"/>
      <c r="DE599" s="572"/>
      <c r="DF599" s="572"/>
      <c r="DG599" s="572"/>
      <c r="DH599" s="572"/>
      <c r="DI599" s="572"/>
      <c r="DJ599" s="572">
        <v>38</v>
      </c>
      <c r="DK599" s="208"/>
      <c r="DL599" s="148"/>
      <c r="DM599" s="572"/>
      <c r="DN599" s="572"/>
      <c r="DO599" s="574"/>
      <c r="DP599" s="575"/>
      <c r="DQ599" s="576"/>
      <c r="DR599" s="574"/>
      <c r="DS599" s="576"/>
      <c r="DT599" s="283" t="s">
        <v>2134</v>
      </c>
      <c r="DU599" s="577"/>
      <c r="DV599" s="577"/>
      <c r="DW599" s="291" t="e">
        <f>VLOOKUP(P599,[1]definitions_list_lookup!$K$30:$L$54,2,0)</f>
        <v>#N/A</v>
      </c>
      <c r="DX599" s="578" t="s">
        <v>2151</v>
      </c>
      <c r="DY599" s="578" t="s">
        <v>2138</v>
      </c>
      <c r="DZ599" s="154"/>
      <c r="EA599" s="154"/>
      <c r="EB599" s="229"/>
      <c r="EC599" s="292"/>
      <c r="ED599" s="229" t="s">
        <v>2517</v>
      </c>
      <c r="EE599" s="293"/>
      <c r="EF599" s="294"/>
      <c r="EG599" s="293"/>
      <c r="EH599" s="295"/>
      <c r="EI599" s="296"/>
      <c r="EJ599" s="297"/>
      <c r="EK599" s="298"/>
      <c r="EL599" s="293"/>
      <c r="EM599" s="295"/>
      <c r="EN599" s="295" t="s">
        <v>2046</v>
      </c>
      <c r="EO599" s="321"/>
      <c r="EP599" s="321"/>
      <c r="EQ599" s="321"/>
      <c r="ER599" s="321"/>
      <c r="ES599" s="321"/>
      <c r="ET599" s="321"/>
      <c r="EU599" s="321"/>
      <c r="EV599" s="408">
        <v>7</v>
      </c>
      <c r="EW599" s="408">
        <v>270</v>
      </c>
      <c r="EX599" s="408">
        <v>15</v>
      </c>
      <c r="EY599" s="408">
        <v>180</v>
      </c>
      <c r="EZ599" s="192">
        <f t="shared" si="239"/>
        <v>24.619061071469531</v>
      </c>
      <c r="FA599" s="192">
        <f t="shared" si="240"/>
        <v>24.619061071469531</v>
      </c>
      <c r="FB599" s="192">
        <f t="shared" si="241"/>
        <v>73.577543140447318</v>
      </c>
      <c r="FC599" s="192">
        <f t="shared" si="242"/>
        <v>114.61906107146953</v>
      </c>
      <c r="FD599" s="192">
        <f t="shared" si="243"/>
        <v>16.422456859552682</v>
      </c>
      <c r="FE599" s="193">
        <f t="shared" si="244"/>
        <v>204.61906107146953</v>
      </c>
      <c r="FF599" s="194">
        <f t="shared" si="245"/>
        <v>16.422456859552682</v>
      </c>
      <c r="FG599" s="293"/>
      <c r="FH599" s="295"/>
      <c r="FI599" s="778">
        <f t="shared" si="250"/>
        <v>0</v>
      </c>
      <c r="FJ599" s="779">
        <f t="shared" si="251"/>
        <v>16.422456859552682</v>
      </c>
      <c r="FK599" s="779">
        <f t="shared" si="252"/>
        <v>73.577543140447318</v>
      </c>
      <c r="FL599" s="780">
        <f t="shared" si="253"/>
        <v>1.2841703833289744</v>
      </c>
      <c r="FM599" s="169">
        <f t="shared" si="254"/>
        <v>0.95920323821328624</v>
      </c>
      <c r="FN599" s="783">
        <f t="shared" si="255"/>
        <v>0</v>
      </c>
      <c r="FO599" s="227"/>
      <c r="FP599" s="227"/>
      <c r="FQ599" s="227"/>
      <c r="FR599" s="227"/>
      <c r="FS599" s="227"/>
      <c r="FT599" s="227"/>
      <c r="FU599" s="227"/>
      <c r="FV599" s="227"/>
      <c r="FW599" s="227"/>
      <c r="FX599" s="227"/>
      <c r="FY599" s="227"/>
      <c r="FZ599" s="227"/>
      <c r="GA599" s="227"/>
      <c r="GB599" s="227"/>
      <c r="GC599" s="227"/>
      <c r="GD599" s="227"/>
      <c r="GE599" s="227"/>
      <c r="GF599" s="227"/>
      <c r="GG599" s="227"/>
      <c r="GH599" s="227"/>
      <c r="GI599" s="227"/>
      <c r="GJ599" s="227"/>
      <c r="GK599" s="227"/>
      <c r="GL599" s="227"/>
      <c r="GM599" s="227"/>
      <c r="GN599" s="227"/>
      <c r="GO599" s="227"/>
      <c r="GP599" s="227"/>
      <c r="GQ599" s="227"/>
      <c r="GR599" s="227"/>
      <c r="GS599" s="227"/>
      <c r="GT599" s="227"/>
      <c r="GU599" s="227"/>
      <c r="GV599" s="227"/>
      <c r="GW599" s="227"/>
      <c r="GX599" s="227"/>
      <c r="GY599" s="227"/>
      <c r="GZ599" s="227"/>
      <c r="HA599" s="227"/>
      <c r="HB599" s="227"/>
      <c r="HC599" s="227"/>
      <c r="HD599" s="227"/>
      <c r="HE599" s="227"/>
      <c r="HF599" s="227"/>
      <c r="HG599" s="227"/>
      <c r="HH599" s="227"/>
      <c r="HI599" s="227"/>
      <c r="HJ599" s="227"/>
      <c r="HK599" s="227"/>
      <c r="HL599" s="227"/>
      <c r="HM599" s="227"/>
      <c r="HN599" s="227"/>
      <c r="HO599" s="227"/>
      <c r="HP599" s="227"/>
      <c r="HQ599" s="227"/>
      <c r="HR599" s="227"/>
      <c r="HS599" s="227"/>
      <c r="HT599" s="227"/>
      <c r="HU599" s="227"/>
      <c r="HV599" s="227"/>
      <c r="HW599" s="227"/>
      <c r="HX599" s="227"/>
      <c r="HY599" s="227"/>
      <c r="HZ599" s="227"/>
      <c r="IA599" s="227"/>
      <c r="IB599" s="227"/>
      <c r="IC599" s="227"/>
      <c r="ID599" s="227"/>
      <c r="IE599" s="227"/>
      <c r="IF599" s="227"/>
      <c r="IG599" s="227"/>
      <c r="IH599" s="227"/>
      <c r="II599" s="227"/>
      <c r="IJ599" s="227"/>
      <c r="IK599" s="227"/>
      <c r="IL599" s="227"/>
      <c r="IM599" s="227"/>
      <c r="IN599" s="227"/>
      <c r="IO599" s="227"/>
      <c r="IP599" s="227"/>
      <c r="IQ599" s="227"/>
      <c r="IR599" s="227"/>
      <c r="IS599" s="227"/>
      <c r="IT599" s="227"/>
      <c r="IU599" s="227"/>
      <c r="IV599" s="227"/>
      <c r="IW599" s="227"/>
      <c r="IX599" s="227"/>
      <c r="IY599" s="227"/>
      <c r="IZ599" s="227"/>
      <c r="JA599" s="227"/>
      <c r="JB599" s="227"/>
      <c r="JC599" s="227"/>
      <c r="JD599" s="227"/>
      <c r="JE599" s="227"/>
      <c r="JF599" s="227"/>
      <c r="JG599" s="227"/>
      <c r="JH599" s="227"/>
      <c r="JI599" s="227"/>
      <c r="JJ599" s="227"/>
      <c r="JK599" s="227"/>
      <c r="JL599" s="227"/>
      <c r="JM599" s="227"/>
      <c r="JN599" s="227"/>
      <c r="JO599" s="227"/>
      <c r="JP599" s="227"/>
      <c r="JQ599" s="227"/>
      <c r="JR599" s="227"/>
      <c r="JS599" s="227"/>
      <c r="JT599" s="227"/>
      <c r="JU599" s="227"/>
      <c r="JV599" s="227"/>
      <c r="JW599" s="227"/>
      <c r="JX599" s="227"/>
      <c r="JY599" s="227"/>
      <c r="JZ599" s="227"/>
      <c r="KA599" s="227"/>
      <c r="KB599" s="227"/>
      <c r="KC599" s="227"/>
      <c r="KD599" s="227"/>
      <c r="KE599" s="227"/>
      <c r="KF599" s="227"/>
      <c r="KG599" s="227"/>
      <c r="KH599" s="227"/>
      <c r="KI599" s="227"/>
      <c r="KJ599" s="227"/>
      <c r="KK599" s="227"/>
      <c r="KL599" s="227"/>
      <c r="KM599" s="227"/>
      <c r="KN599" s="227"/>
      <c r="KO599" s="227"/>
      <c r="KP599" s="227"/>
      <c r="KQ599" s="227"/>
      <c r="KR599" s="227"/>
      <c r="KS599" s="227"/>
      <c r="KT599" s="227"/>
      <c r="KU599" s="227"/>
      <c r="KV599" s="227"/>
      <c r="KW599" s="227"/>
      <c r="KX599" s="227"/>
      <c r="KY599" s="227"/>
      <c r="KZ599" s="227"/>
      <c r="LA599" s="227"/>
      <c r="LB599" s="227"/>
      <c r="LC599" s="227"/>
      <c r="LD599" s="227"/>
      <c r="LE599" s="227"/>
      <c r="LF599" s="227"/>
      <c r="LG599" s="227"/>
      <c r="LH599" s="227"/>
      <c r="LI599" s="227"/>
      <c r="LJ599" s="227"/>
      <c r="LK599" s="227"/>
      <c r="LL599" s="227"/>
      <c r="LM599" s="227"/>
      <c r="LN599" s="227"/>
      <c r="LO599" s="227"/>
      <c r="LP599" s="227"/>
      <c r="LQ599" s="227"/>
      <c r="LR599" s="227"/>
      <c r="LS599" s="227"/>
      <c r="LT599" s="227"/>
      <c r="LU599" s="227"/>
      <c r="LV599" s="227"/>
      <c r="LW599" s="227"/>
      <c r="LX599" s="227"/>
      <c r="LY599" s="227"/>
      <c r="LZ599" s="227"/>
      <c r="MA599" s="227"/>
      <c r="MB599" s="227"/>
      <c r="MC599" s="227"/>
      <c r="MD599" s="227"/>
      <c r="ME599" s="227"/>
      <c r="MF599" s="227"/>
      <c r="MG599" s="227"/>
      <c r="MH599" s="227"/>
      <c r="MI599" s="227"/>
      <c r="MJ599" s="227"/>
      <c r="MK599" s="227"/>
      <c r="ML599" s="227"/>
      <c r="MM599" s="227"/>
      <c r="MN599" s="227"/>
      <c r="MO599" s="227"/>
      <c r="MP599" s="227"/>
      <c r="MQ599" s="227"/>
      <c r="MR599" s="227"/>
      <c r="MS599" s="227"/>
      <c r="MT599" s="227"/>
      <c r="MU599" s="227"/>
      <c r="MV599" s="227"/>
      <c r="MW599" s="227"/>
      <c r="MX599" s="227"/>
      <c r="MY599" s="227"/>
      <c r="MZ599" s="227"/>
      <c r="NA599" s="227"/>
      <c r="NB599" s="227"/>
      <c r="NC599" s="227"/>
      <c r="ND599" s="227"/>
      <c r="NE599" s="227"/>
      <c r="NF599" s="227"/>
      <c r="NG599" s="227"/>
      <c r="NH599" s="227"/>
      <c r="NI599" s="227"/>
      <c r="NJ599" s="227"/>
      <c r="NK599" s="227"/>
      <c r="NL599" s="227"/>
      <c r="NM599" s="227"/>
      <c r="NN599" s="227"/>
      <c r="NO599" s="227"/>
      <c r="NP599" s="227"/>
      <c r="NQ599" s="227"/>
      <c r="NR599" s="227"/>
      <c r="NS599" s="227"/>
      <c r="NT599" s="227"/>
      <c r="NU599" s="227"/>
      <c r="NV599" s="227"/>
      <c r="NW599" s="227"/>
      <c r="NX599" s="227"/>
      <c r="NY599" s="227"/>
      <c r="NZ599" s="227"/>
      <c r="OA599" s="227"/>
      <c r="OB599" s="227"/>
      <c r="OC599" s="227"/>
      <c r="OD599" s="227"/>
      <c r="OE599" s="227"/>
      <c r="OF599" s="227"/>
      <c r="OG599" s="227"/>
      <c r="OH599" s="227"/>
      <c r="OI599" s="227"/>
      <c r="OJ599" s="227"/>
      <c r="OK599" s="227"/>
      <c r="OL599" s="227"/>
      <c r="OM599" s="227"/>
      <c r="ON599" s="227"/>
      <c r="OO599" s="227"/>
      <c r="OP599" s="227"/>
      <c r="OQ599" s="227"/>
      <c r="OR599" s="227"/>
      <c r="OS599" s="227"/>
      <c r="OT599" s="227"/>
      <c r="OU599" s="227"/>
      <c r="OV599" s="227"/>
      <c r="OW599" s="227"/>
      <c r="OX599" s="227"/>
      <c r="OY599" s="227"/>
      <c r="OZ599" s="227"/>
      <c r="PA599" s="227"/>
      <c r="PB599" s="227"/>
      <c r="PC599" s="227"/>
      <c r="PD599" s="227"/>
      <c r="PE599" s="227"/>
      <c r="PF599" s="227"/>
      <c r="PG599" s="227"/>
      <c r="PH599" s="227"/>
      <c r="PI599" s="227"/>
      <c r="PJ599" s="227"/>
      <c r="PK599" s="227"/>
      <c r="PL599" s="227"/>
      <c r="PM599" s="227"/>
      <c r="PN599" s="227"/>
      <c r="PO599" s="227"/>
      <c r="PP599" s="227"/>
      <c r="PQ599" s="227"/>
      <c r="PR599" s="227"/>
      <c r="PS599" s="227"/>
      <c r="PT599" s="227"/>
      <c r="PU599" s="227"/>
      <c r="PV599" s="227"/>
      <c r="PW599" s="227"/>
      <c r="PX599" s="227"/>
      <c r="PY599" s="227"/>
      <c r="PZ599" s="227"/>
      <c r="QA599" s="227"/>
      <c r="QB599" s="227"/>
      <c r="QC599" s="227"/>
      <c r="QD599" s="227"/>
      <c r="QE599" s="227"/>
      <c r="QF599" s="227"/>
      <c r="QG599" s="227"/>
      <c r="QH599" s="227"/>
      <c r="QI599" s="227"/>
      <c r="QJ599" s="227"/>
      <c r="QK599" s="227"/>
      <c r="QL599" s="227"/>
      <c r="QM599" s="227"/>
      <c r="QN599" s="227"/>
      <c r="QO599" s="227"/>
      <c r="QP599" s="227"/>
      <c r="QQ599" s="227"/>
      <c r="QR599" s="227"/>
      <c r="QS599" s="227"/>
      <c r="QT599" s="227"/>
      <c r="QU599" s="227"/>
      <c r="QV599" s="227"/>
      <c r="QW599" s="227"/>
      <c r="QX599" s="227"/>
      <c r="QY599" s="227"/>
      <c r="QZ599" s="227"/>
      <c r="RA599" s="227"/>
      <c r="RB599" s="227"/>
      <c r="RC599" s="227"/>
      <c r="RD599" s="227"/>
      <c r="RE599" s="227"/>
      <c r="RF599" s="227"/>
      <c r="RG599" s="227"/>
      <c r="RH599" s="227"/>
      <c r="RI599" s="227"/>
      <c r="RJ599" s="227"/>
      <c r="RK599" s="227"/>
      <c r="RL599" s="227"/>
      <c r="RM599" s="227"/>
      <c r="RN599" s="227"/>
      <c r="RO599" s="227"/>
      <c r="RP599" s="227"/>
      <c r="RQ599" s="227"/>
      <c r="RR599" s="227"/>
      <c r="RS599" s="227"/>
      <c r="RT599" s="227"/>
      <c r="RU599" s="227"/>
      <c r="RV599" s="227"/>
      <c r="RW599" s="227"/>
      <c r="RX599" s="227"/>
      <c r="RY599" s="227"/>
      <c r="RZ599" s="227"/>
      <c r="SA599" s="227"/>
      <c r="SB599" s="227"/>
      <c r="SC599" s="227"/>
      <c r="SD599" s="227"/>
      <c r="SE599" s="227"/>
      <c r="SF599" s="227"/>
      <c r="SG599" s="227"/>
      <c r="SH599" s="227"/>
      <c r="SI599" s="227"/>
      <c r="SJ599" s="227"/>
      <c r="SK599" s="227"/>
      <c r="SL599" s="227"/>
      <c r="SM599" s="227"/>
      <c r="SN599" s="227"/>
      <c r="SO599" s="227"/>
      <c r="SP599" s="227"/>
      <c r="SQ599" s="227"/>
      <c r="SR599" s="227"/>
      <c r="SS599" s="227"/>
      <c r="ST599" s="227"/>
      <c r="SU599" s="227"/>
      <c r="SV599" s="227"/>
      <c r="SW599" s="227"/>
      <c r="SX599" s="227"/>
      <c r="SY599" s="227"/>
      <c r="SZ599" s="227"/>
      <c r="TA599" s="227"/>
      <c r="TB599" s="227"/>
      <c r="TC599" s="227"/>
      <c r="TD599" s="227"/>
      <c r="TE599" s="227"/>
      <c r="TF599" s="227"/>
      <c r="TG599" s="227"/>
      <c r="TH599" s="227"/>
      <c r="TI599" s="227"/>
      <c r="TJ599" s="227"/>
      <c r="TK599" s="227"/>
      <c r="TL599" s="227"/>
      <c r="TM599" s="227"/>
      <c r="TN599" s="227"/>
      <c r="TO599" s="227"/>
      <c r="TP599" s="227"/>
      <c r="TQ599" s="227"/>
      <c r="TR599" s="227"/>
      <c r="TS599" s="227"/>
      <c r="TT599" s="227"/>
      <c r="TU599" s="227"/>
      <c r="TV599" s="227"/>
      <c r="TW599" s="227"/>
      <c r="TX599" s="227"/>
      <c r="TY599" s="227"/>
      <c r="TZ599" s="227"/>
      <c r="UA599" s="227"/>
      <c r="UB599" s="227"/>
      <c r="UC599" s="227"/>
      <c r="UD599" s="227"/>
      <c r="UE599" s="227"/>
      <c r="UF599" s="227"/>
      <c r="UG599" s="227"/>
      <c r="UH599" s="227"/>
      <c r="UI599" s="227"/>
      <c r="UJ599" s="227"/>
      <c r="UK599" s="227"/>
      <c r="UL599" s="227"/>
      <c r="UM599" s="227"/>
      <c r="UN599" s="227"/>
      <c r="UO599" s="227"/>
      <c r="UP599" s="227"/>
      <c r="UQ599" s="227"/>
      <c r="UR599" s="227"/>
      <c r="US599" s="227"/>
      <c r="UT599" s="227"/>
      <c r="UU599" s="227"/>
      <c r="UV599" s="227"/>
      <c r="UW599" s="227"/>
      <c r="UX599" s="227"/>
      <c r="UY599" s="227"/>
      <c r="UZ599" s="227"/>
      <c r="VA599" s="227"/>
      <c r="VB599" s="227"/>
      <c r="VC599" s="227"/>
      <c r="VD599" s="227"/>
      <c r="VE599" s="227"/>
      <c r="VF599" s="227"/>
      <c r="VG599" s="227"/>
      <c r="VH599" s="227"/>
      <c r="VI599" s="227"/>
      <c r="VJ599" s="227"/>
      <c r="VK599" s="227"/>
      <c r="VL599" s="227"/>
      <c r="VM599" s="227"/>
      <c r="VN599" s="227"/>
      <c r="VO599" s="227"/>
      <c r="VP599" s="227"/>
      <c r="VQ599" s="227"/>
      <c r="VR599" s="227"/>
      <c r="VS599" s="227"/>
      <c r="VT599" s="227"/>
      <c r="VU599" s="227"/>
      <c r="VV599" s="227"/>
      <c r="VW599" s="227"/>
      <c r="VX599" s="227"/>
      <c r="VY599" s="227"/>
      <c r="VZ599" s="227"/>
      <c r="WA599" s="227"/>
      <c r="WB599" s="227"/>
      <c r="WC599" s="227"/>
      <c r="WD599" s="227"/>
      <c r="WE599" s="227"/>
      <c r="WF599" s="227"/>
      <c r="WG599" s="227"/>
      <c r="WH599" s="227"/>
      <c r="WI599" s="227"/>
      <c r="WJ599" s="227"/>
      <c r="WK599" s="227"/>
      <c r="WL599" s="227"/>
      <c r="WM599" s="227"/>
      <c r="WN599" s="227"/>
      <c r="WO599" s="227"/>
      <c r="WP599" s="227"/>
      <c r="WQ599" s="227"/>
      <c r="WR599" s="227"/>
      <c r="WS599" s="227"/>
      <c r="WT599" s="227"/>
      <c r="WU599" s="227"/>
      <c r="WV599" s="227"/>
      <c r="WW599" s="227"/>
      <c r="WX599" s="227"/>
      <c r="WY599" s="227"/>
      <c r="WZ599" s="227"/>
      <c r="XA599" s="227"/>
      <c r="XB599" s="227"/>
      <c r="XC599" s="227"/>
      <c r="XD599" s="227"/>
      <c r="XE599" s="227"/>
      <c r="XF599" s="227"/>
      <c r="XG599" s="227"/>
      <c r="XH599" s="227"/>
      <c r="XI599" s="227"/>
      <c r="XJ599" s="227"/>
      <c r="XK599" s="227"/>
      <c r="XL599" s="227"/>
      <c r="XM599" s="227"/>
      <c r="XN599" s="227"/>
      <c r="XO599" s="227"/>
      <c r="XP599" s="227"/>
      <c r="XQ599" s="227"/>
      <c r="XR599" s="227"/>
      <c r="XS599" s="227"/>
      <c r="XT599" s="227"/>
      <c r="XU599" s="227"/>
      <c r="XV599" s="227"/>
      <c r="XW599" s="227"/>
      <c r="XX599" s="227"/>
      <c r="XY599" s="227"/>
      <c r="XZ599" s="227"/>
      <c r="YA599" s="227"/>
      <c r="YB599" s="227"/>
      <c r="YC599" s="227"/>
      <c r="YD599" s="227"/>
      <c r="YE599" s="227"/>
      <c r="YF599" s="227"/>
      <c r="YG599" s="227"/>
      <c r="YH599" s="227"/>
      <c r="YI599" s="227"/>
      <c r="YJ599" s="227"/>
      <c r="YK599" s="227"/>
      <c r="YL599" s="227"/>
      <c r="YM599" s="227"/>
      <c r="YN599" s="227"/>
      <c r="YO599" s="227"/>
      <c r="YP599" s="227"/>
      <c r="YQ599" s="227"/>
      <c r="YR599" s="227"/>
      <c r="YS599" s="227"/>
      <c r="YT599" s="227"/>
      <c r="YU599" s="227"/>
      <c r="YV599" s="227"/>
      <c r="YW599" s="227"/>
      <c r="YX599" s="227"/>
      <c r="YY599" s="227"/>
      <c r="YZ599" s="227"/>
      <c r="ZA599" s="227"/>
      <c r="ZB599" s="227"/>
      <c r="ZC599" s="227"/>
      <c r="ZD599" s="227"/>
      <c r="ZE599" s="227"/>
      <c r="ZF599" s="227"/>
      <c r="ZG599" s="227"/>
      <c r="ZH599" s="227"/>
      <c r="ZI599" s="227"/>
      <c r="ZJ599" s="227"/>
      <c r="ZK599" s="227"/>
      <c r="ZL599" s="227"/>
      <c r="ZM599" s="227"/>
      <c r="ZN599" s="227"/>
      <c r="ZO599" s="227"/>
      <c r="ZP599" s="227"/>
      <c r="ZQ599" s="227"/>
      <c r="ZR599" s="227"/>
      <c r="ZS599" s="227"/>
      <c r="ZT599" s="227"/>
      <c r="ZU599" s="227"/>
      <c r="ZV599" s="227"/>
      <c r="ZW599" s="227"/>
      <c r="ZX599" s="227"/>
      <c r="ZY599" s="227"/>
      <c r="ZZ599" s="227"/>
      <c r="AAA599" s="227"/>
      <c r="AAB599" s="227"/>
      <c r="AAC599" s="227"/>
      <c r="AAD599" s="227"/>
      <c r="AAE599" s="227"/>
      <c r="AAF599" s="227"/>
      <c r="AAG599" s="227"/>
      <c r="AAH599" s="227"/>
      <c r="AAI599" s="227"/>
      <c r="AAJ599" s="227"/>
      <c r="AAK599" s="227"/>
      <c r="AAL599" s="227"/>
      <c r="AAM599" s="227"/>
      <c r="AAN599" s="227"/>
      <c r="AAO599" s="227"/>
      <c r="AAP599" s="227"/>
      <c r="AAQ599" s="227"/>
      <c r="AAR599" s="227"/>
      <c r="AAS599" s="227"/>
      <c r="AAT599" s="227"/>
      <c r="AAU599" s="227"/>
      <c r="AAV599" s="227"/>
      <c r="AAW599" s="227"/>
      <c r="AAX599" s="227"/>
      <c r="AAY599" s="227"/>
      <c r="AAZ599" s="227"/>
      <c r="ABA599" s="227"/>
      <c r="ABB599" s="227"/>
      <c r="ABC599" s="227"/>
      <c r="ABD599" s="227"/>
      <c r="ABE599" s="227"/>
      <c r="ABF599" s="227"/>
      <c r="ABG599" s="227"/>
      <c r="ABH599" s="227"/>
      <c r="ABI599" s="227"/>
      <c r="ABJ599" s="227"/>
      <c r="ABK599" s="227"/>
      <c r="ABL599" s="227"/>
      <c r="ABM599" s="227"/>
      <c r="ABN599" s="227"/>
      <c r="ABO599" s="227"/>
      <c r="ABP599" s="227"/>
      <c r="ABQ599" s="227"/>
      <c r="ABR599" s="227"/>
      <c r="ABS599" s="227"/>
      <c r="ABT599" s="227"/>
      <c r="ABU599" s="227"/>
      <c r="ABV599" s="227"/>
      <c r="ABW599" s="227"/>
      <c r="ABX599" s="227"/>
      <c r="ABY599" s="227"/>
      <c r="ABZ599" s="227"/>
      <c r="ACA599" s="227"/>
      <c r="ACB599" s="227"/>
      <c r="ACC599" s="227"/>
      <c r="ACD599" s="227"/>
      <c r="ACE599" s="227"/>
      <c r="ACF599" s="227"/>
      <c r="ACG599" s="227"/>
      <c r="ACH599" s="227"/>
      <c r="ACI599" s="227"/>
      <c r="ACJ599" s="227"/>
      <c r="ACK599" s="227"/>
      <c r="ACL599" s="227"/>
      <c r="ACM599" s="227"/>
      <c r="ACN599" s="227"/>
      <c r="ACO599" s="227"/>
      <c r="ACP599" s="227"/>
      <c r="ACQ599" s="227"/>
      <c r="ACR599" s="227"/>
      <c r="ACS599" s="227"/>
      <c r="ACT599" s="227"/>
      <c r="ACU599" s="227"/>
      <c r="ACV599" s="227"/>
      <c r="ACW599" s="227"/>
      <c r="ACX599" s="227"/>
      <c r="ACY599" s="227"/>
      <c r="ACZ599" s="227"/>
      <c r="ADA599" s="227"/>
      <c r="ADB599" s="227"/>
      <c r="ADC599" s="227"/>
      <c r="ADD599" s="227"/>
      <c r="ADE599" s="227"/>
      <c r="ADF599" s="227"/>
      <c r="ADG599" s="227"/>
      <c r="ADH599" s="227"/>
      <c r="ADI599" s="227"/>
      <c r="ADJ599" s="227"/>
      <c r="ADK599" s="227"/>
      <c r="ADL599" s="227"/>
      <c r="ADM599" s="227"/>
      <c r="ADN599" s="227"/>
      <c r="ADO599" s="227"/>
      <c r="ADP599" s="227"/>
      <c r="ADQ599" s="227"/>
      <c r="ADR599" s="227"/>
      <c r="ADS599" s="227"/>
      <c r="ADT599" s="227"/>
      <c r="ADU599" s="227"/>
      <c r="ADV599" s="227"/>
      <c r="ADW599" s="227"/>
      <c r="ADX599" s="227"/>
      <c r="ADY599" s="227"/>
      <c r="ADZ599" s="227"/>
      <c r="AEA599" s="227"/>
      <c r="AEB599" s="227"/>
      <c r="AEC599" s="227"/>
      <c r="AED599" s="227"/>
      <c r="AEE599" s="227"/>
      <c r="AEF599" s="227"/>
      <c r="AEG599" s="227"/>
      <c r="AEH599" s="227"/>
      <c r="AEI599" s="227"/>
      <c r="AEJ599" s="227"/>
      <c r="AEK599" s="227"/>
      <c r="AEL599" s="227"/>
      <c r="AEM599" s="227"/>
      <c r="AEN599" s="227"/>
      <c r="AEO599" s="227"/>
      <c r="AEP599" s="227"/>
      <c r="AEQ599" s="227"/>
      <c r="AER599" s="227"/>
      <c r="AES599" s="227"/>
      <c r="AET599" s="227"/>
      <c r="AEU599" s="227"/>
      <c r="AEV599" s="227"/>
      <c r="AEW599" s="227"/>
      <c r="AEX599" s="227"/>
      <c r="AEY599" s="227"/>
      <c r="AEZ599" s="227"/>
      <c r="AFA599" s="227"/>
      <c r="AFB599" s="227"/>
      <c r="AFC599" s="227"/>
      <c r="AFD599" s="227"/>
      <c r="AFE599" s="227"/>
      <c r="AFF599" s="227"/>
      <c r="AFG599" s="227"/>
      <c r="AFH599" s="227"/>
      <c r="AFI599" s="227"/>
      <c r="AFJ599" s="227"/>
      <c r="AFK599" s="227"/>
      <c r="AFL599" s="227"/>
      <c r="AFM599" s="227"/>
      <c r="AFN599" s="227"/>
      <c r="AFO599" s="227"/>
      <c r="AFP599" s="227"/>
      <c r="AFQ599" s="227"/>
      <c r="AFR599" s="227"/>
      <c r="AFS599" s="227"/>
      <c r="AFT599" s="227"/>
      <c r="AFU599" s="227"/>
      <c r="AFV599" s="227"/>
      <c r="AFW599" s="227"/>
      <c r="AFX599" s="227"/>
      <c r="AFY599" s="227"/>
      <c r="AFZ599" s="227"/>
      <c r="AGA599" s="227"/>
      <c r="AGB599" s="227"/>
      <c r="AGC599" s="227"/>
      <c r="AGD599" s="227"/>
      <c r="AGE599" s="227"/>
      <c r="AGF599" s="227"/>
      <c r="AGG599" s="227"/>
      <c r="AGH599" s="227"/>
      <c r="AGI599" s="227"/>
      <c r="AGJ599" s="227"/>
      <c r="AGK599" s="227"/>
      <c r="AGL599" s="227"/>
      <c r="AGM599" s="227"/>
      <c r="AGN599" s="227"/>
      <c r="AGO599" s="227"/>
      <c r="AGP599" s="227"/>
      <c r="AGQ599" s="227"/>
      <c r="AGR599" s="227"/>
      <c r="AGS599" s="227"/>
      <c r="AGT599" s="227"/>
      <c r="AGU599" s="227"/>
      <c r="AGV599" s="227"/>
      <c r="AGW599" s="227"/>
      <c r="AGX599" s="227"/>
      <c r="AGY599" s="227"/>
      <c r="AGZ599" s="227"/>
      <c r="AHA599" s="227"/>
      <c r="AHB599" s="227"/>
      <c r="AHC599" s="227"/>
      <c r="AHD599" s="227"/>
      <c r="AHE599" s="227"/>
      <c r="AHF599" s="227"/>
      <c r="AHG599" s="227"/>
      <c r="AHH599" s="227"/>
      <c r="AHI599" s="227"/>
      <c r="AHJ599" s="227"/>
      <c r="AHK599" s="227"/>
      <c r="AHL599" s="227"/>
      <c r="AHM599" s="227"/>
      <c r="AHN599" s="227"/>
      <c r="AHO599" s="227"/>
      <c r="AHP599" s="227"/>
      <c r="AHQ599" s="227"/>
      <c r="AHR599" s="227"/>
      <c r="AHS599" s="227"/>
      <c r="AHT599" s="227"/>
      <c r="AHU599" s="227"/>
      <c r="AHV599" s="227"/>
      <c r="AHW599" s="227"/>
      <c r="AHX599" s="227"/>
      <c r="AHY599" s="227"/>
      <c r="AHZ599" s="227"/>
      <c r="AIA599" s="227"/>
      <c r="AIB599" s="227"/>
      <c r="AIC599" s="227"/>
      <c r="AID599" s="227"/>
      <c r="AIE599" s="227"/>
      <c r="AIF599" s="227"/>
      <c r="AIG599" s="227"/>
      <c r="AIH599" s="227"/>
      <c r="AII599" s="227"/>
      <c r="AIJ599" s="227"/>
      <c r="AIK599" s="227"/>
      <c r="AIL599" s="227"/>
      <c r="AIM599" s="227"/>
      <c r="AIN599" s="227"/>
      <c r="AIO599" s="227"/>
      <c r="AIP599" s="227"/>
      <c r="AIQ599" s="227"/>
      <c r="AIR599" s="227"/>
      <c r="AIS599" s="227"/>
      <c r="AIT599" s="227"/>
      <c r="AIU599" s="227"/>
      <c r="AIV599" s="227"/>
      <c r="AIW599" s="227"/>
      <c r="AIX599" s="227"/>
      <c r="AIY599" s="227"/>
      <c r="AIZ599" s="227"/>
      <c r="AJA599" s="227"/>
      <c r="AJB599" s="227"/>
      <c r="AJC599" s="227"/>
      <c r="AJD599" s="227"/>
      <c r="AJE599" s="227"/>
      <c r="AJF599" s="227"/>
      <c r="AJG599" s="227"/>
      <c r="AJH599" s="227"/>
      <c r="AJI599" s="227"/>
      <c r="AJJ599" s="227"/>
      <c r="AJK599" s="227"/>
      <c r="AJL599" s="227"/>
      <c r="AJM599" s="227"/>
      <c r="AJN599" s="227"/>
      <c r="AJO599" s="227"/>
      <c r="AJP599" s="227"/>
      <c r="AJQ599" s="227"/>
      <c r="AJR599" s="227"/>
      <c r="AJS599" s="227"/>
      <c r="AJT599" s="227"/>
      <c r="AJU599" s="227"/>
      <c r="AJV599" s="227"/>
      <c r="AJW599" s="227"/>
      <c r="AJX599" s="227"/>
      <c r="AJY599" s="227"/>
      <c r="AJZ599" s="227"/>
      <c r="AKA599" s="227"/>
      <c r="AKB599" s="227"/>
      <c r="AKC599" s="227"/>
      <c r="AKD599" s="227"/>
      <c r="AKE599" s="227"/>
      <c r="AKF599" s="227"/>
      <c r="AKG599" s="227"/>
      <c r="AKH599" s="227"/>
      <c r="AKI599" s="227"/>
      <c r="AKJ599" s="227"/>
      <c r="AKK599" s="227"/>
      <c r="AKL599" s="227"/>
      <c r="AKM599" s="227"/>
      <c r="AKN599" s="227"/>
      <c r="AKO599" s="227"/>
      <c r="AKP599" s="227"/>
      <c r="AKQ599" s="227"/>
      <c r="AKR599" s="227"/>
      <c r="AKS599" s="227"/>
      <c r="AKT599" s="227"/>
      <c r="AKU599" s="227"/>
      <c r="AKV599" s="227"/>
      <c r="AKW599" s="227"/>
      <c r="AKX599" s="227"/>
      <c r="AKY599" s="227"/>
      <c r="AKZ599" s="227"/>
      <c r="ALA599" s="227"/>
      <c r="ALB599" s="227"/>
      <c r="ALC599" s="227"/>
      <c r="ALD599" s="227"/>
      <c r="ALE599" s="227"/>
      <c r="ALF599" s="227"/>
      <c r="ALG599" s="227"/>
      <c r="ALH599" s="227"/>
      <c r="ALI599" s="227"/>
      <c r="ALJ599" s="227"/>
      <c r="ALK599" s="227"/>
      <c r="ALL599" s="227"/>
      <c r="ALM599" s="227"/>
      <c r="ALN599" s="227"/>
      <c r="ALO599" s="227"/>
      <c r="ALP599" s="227"/>
      <c r="ALQ599" s="227"/>
      <c r="ALR599" s="227"/>
      <c r="ALS599" s="227"/>
      <c r="ALT599" s="227"/>
      <c r="ALU599" s="227"/>
      <c r="ALV599" s="227"/>
      <c r="ALW599" s="227"/>
      <c r="ALX599" s="227"/>
      <c r="ALY599" s="227"/>
      <c r="ALZ599" s="227"/>
      <c r="AMA599" s="227"/>
      <c r="AMB599" s="227"/>
      <c r="AMC599" s="227"/>
      <c r="AMD599" s="227"/>
      <c r="AME599" s="227"/>
      <c r="AMF599" s="227"/>
      <c r="AMG599" s="227"/>
      <c r="AMH599" s="227"/>
      <c r="AMI599" s="227"/>
      <c r="AMJ599" s="227"/>
      <c r="AMK599" s="227"/>
      <c r="AML599" s="227"/>
      <c r="AMM599" s="227"/>
      <c r="AMN599" s="227"/>
      <c r="AMO599" s="227"/>
      <c r="AMP599" s="227"/>
      <c r="AMQ599" s="227"/>
      <c r="AMR599" s="227"/>
      <c r="AMS599" s="227"/>
      <c r="AMT599" s="227"/>
      <c r="AMU599" s="227"/>
      <c r="AMV599" s="227"/>
      <c r="AMW599" s="227"/>
      <c r="AMX599" s="227"/>
    </row>
    <row r="600" spans="1:1038" s="398" customFormat="1" ht="18" customHeight="1">
      <c r="A600" s="610" t="s">
        <v>2065</v>
      </c>
      <c r="B600" s="226" t="s">
        <v>1647</v>
      </c>
      <c r="C600" s="226"/>
      <c r="D600" s="226" t="s">
        <v>1279</v>
      </c>
      <c r="E600" s="226">
        <v>79</v>
      </c>
      <c r="F600" s="226">
        <v>4</v>
      </c>
      <c r="G600" s="558" t="str">
        <f t="shared" ref="G600" si="278">E600&amp;"-"&amp;F600</f>
        <v>79-4</v>
      </c>
      <c r="H600" s="226">
        <v>0</v>
      </c>
      <c r="I600" s="546">
        <v>59</v>
      </c>
      <c r="J600" s="544">
        <f t="shared" ref="J600" si="279">IF(H600=0, 1, 0)</f>
        <v>1</v>
      </c>
      <c r="K600" s="545" t="str">
        <f>IF(J603=1,IF(((VLOOKUP($G600,[1]Depth_Lookup!A$3:J$410,9,FALSE))-(I600/100))=0,"Good",IF(((VLOOKUP($G600,[1]Depth_Lookup!$A$3:$J$550,9,FALSE))-(I600/100))&gt;0,"Too Short","Too Long")))</f>
        <v>Good</v>
      </c>
      <c r="L600" s="171">
        <f>(VLOOKUP($G600,Depth_Lookup!$A$3:$J$410,10,FALSE))+(H600/100)</f>
        <v>200.16499999999999</v>
      </c>
      <c r="M600" s="171">
        <f>(VLOOKUP($G600,Depth_Lookup!$A$3:$J$410,10,FALSE))+(I600/100)</f>
        <v>200.755</v>
      </c>
      <c r="N600" s="232" t="s">
        <v>2133</v>
      </c>
      <c r="O600" s="226">
        <v>5</v>
      </c>
      <c r="P600" s="226" t="s">
        <v>853</v>
      </c>
      <c r="Q600" s="226" t="s">
        <v>125</v>
      </c>
      <c r="R600" s="391" t="str">
        <f t="shared" ref="R600" si="280">P600&amp;""&amp;Q600</f>
        <v>SerpentinizedHarzburgite</v>
      </c>
      <c r="S600" s="226" t="s">
        <v>94</v>
      </c>
      <c r="T600" s="226" t="s">
        <v>94</v>
      </c>
      <c r="U600" s="226" t="s">
        <v>95</v>
      </c>
      <c r="V600" s="226" t="s">
        <v>96</v>
      </c>
      <c r="W600" s="226" t="s">
        <v>102</v>
      </c>
      <c r="X600" s="391">
        <f>VLOOKUP(W600,[1]definitions_list_lookup!A$13:B$19,2,0)</f>
        <v>5</v>
      </c>
      <c r="Y600" s="226" t="s">
        <v>90</v>
      </c>
      <c r="Z600" s="226" t="s">
        <v>91</v>
      </c>
      <c r="AA600" s="226"/>
      <c r="AB600" s="226"/>
      <c r="AC600" s="226"/>
      <c r="AD600" s="226"/>
      <c r="AE600" s="393"/>
      <c r="AF600" s="558" t="e">
        <f>VLOOKUP(AE600,[1]definitions_list_mag!$V$12:$W$15,2,0)</f>
        <v>#N/A</v>
      </c>
      <c r="AG600" s="394"/>
      <c r="AH600" s="226"/>
      <c r="AI600" s="257">
        <v>67</v>
      </c>
      <c r="AJ600" s="226"/>
      <c r="AK600" s="226"/>
      <c r="AL600" s="226"/>
      <c r="AM600" s="226"/>
      <c r="AN600" s="226"/>
      <c r="AO600" s="257"/>
      <c r="AP600" s="226"/>
      <c r="AQ600" s="226"/>
      <c r="AR600" s="226"/>
      <c r="AS600" s="226"/>
      <c r="AT600" s="226"/>
      <c r="AU600" s="257"/>
      <c r="AV600" s="226"/>
      <c r="AW600" s="226"/>
      <c r="AX600" s="226"/>
      <c r="AY600" s="226"/>
      <c r="AZ600" s="226"/>
      <c r="BA600" s="257">
        <v>30</v>
      </c>
      <c r="BB600" s="226">
        <v>5</v>
      </c>
      <c r="BC600" s="226">
        <v>2</v>
      </c>
      <c r="BD600" s="226" t="s">
        <v>110</v>
      </c>
      <c r="BE600" s="226" t="s">
        <v>103</v>
      </c>
      <c r="BF600" s="226"/>
      <c r="BG600" s="257"/>
      <c r="BH600" s="226"/>
      <c r="BI600" s="226"/>
      <c r="BJ600" s="226"/>
      <c r="BK600" s="226"/>
      <c r="BL600" s="226"/>
      <c r="BM600" s="257">
        <v>3</v>
      </c>
      <c r="BN600" s="226">
        <v>2</v>
      </c>
      <c r="BO600" s="226">
        <v>0.5</v>
      </c>
      <c r="BP600" s="226" t="s">
        <v>110</v>
      </c>
      <c r="BQ600" s="226" t="s">
        <v>103</v>
      </c>
      <c r="BR600" s="226"/>
      <c r="BS600" s="226"/>
      <c r="BT600" s="226"/>
      <c r="BU600" s="226"/>
      <c r="BV600" s="226"/>
      <c r="BW600" s="226"/>
      <c r="BX600" s="226"/>
      <c r="BY600" s="257"/>
      <c r="BZ600" s="226"/>
      <c r="CA600" s="226"/>
      <c r="CB600" s="226"/>
      <c r="CC600" s="226"/>
      <c r="CD600" s="226"/>
      <c r="CE600" s="226" t="s">
        <v>2149</v>
      </c>
      <c r="CF600" s="399">
        <f t="shared" ref="CF600" si="281">AI600+AO600+BA600+AU600+BG600+BM600+BY600</f>
        <v>100</v>
      </c>
      <c r="CG600" s="259"/>
      <c r="CH600" s="559" t="s">
        <v>2150</v>
      </c>
      <c r="CI600" s="559">
        <v>90</v>
      </c>
      <c r="CJ600" s="559" t="s">
        <v>514</v>
      </c>
      <c r="CK600" s="560"/>
      <c r="CL600" s="560"/>
      <c r="CM600" s="560"/>
      <c r="CN600" s="560"/>
      <c r="CO600" s="560"/>
      <c r="CP600" s="560"/>
      <c r="CQ600" s="560"/>
      <c r="CR600" s="560"/>
      <c r="CS600" s="560"/>
      <c r="CT600" s="560"/>
      <c r="CU600" s="560"/>
      <c r="CV600" s="560"/>
      <c r="CW600" s="560"/>
      <c r="CX600" s="560"/>
      <c r="CY600" s="560"/>
      <c r="CZ600" s="560"/>
      <c r="DA600" s="560"/>
      <c r="DB600" s="560">
        <v>65</v>
      </c>
      <c r="DC600" s="566">
        <v>1</v>
      </c>
      <c r="DD600" s="560"/>
      <c r="DE600" s="560"/>
      <c r="DF600" s="560"/>
      <c r="DG600" s="560"/>
      <c r="DH600" s="560"/>
      <c r="DI600" s="560"/>
      <c r="DJ600" s="560">
        <v>34</v>
      </c>
      <c r="DK600" s="396"/>
      <c r="DL600" s="259"/>
      <c r="DM600" s="560"/>
      <c r="DN600" s="560"/>
      <c r="DO600" s="563"/>
      <c r="DP600" s="564"/>
      <c r="DQ600" s="565"/>
      <c r="DR600" s="563"/>
      <c r="DS600" s="565"/>
      <c r="DT600" s="543" t="s">
        <v>2134</v>
      </c>
      <c r="DU600" s="566"/>
      <c r="DV600" s="566"/>
      <c r="DW600" s="400" t="e">
        <f>VLOOKUP(P600,[1]definitions_list_lookup!$K$30:$L$54,2,0)</f>
        <v>#N/A</v>
      </c>
      <c r="DX600" s="567" t="s">
        <v>2151</v>
      </c>
      <c r="DY600" s="567" t="s">
        <v>2138</v>
      </c>
      <c r="DZ600" s="155"/>
      <c r="EA600" s="155"/>
      <c r="EB600" s="256"/>
      <c r="EC600" s="104"/>
      <c r="ED600" s="229" t="s">
        <v>2517</v>
      </c>
      <c r="EE600" s="401"/>
      <c r="EF600" s="402"/>
      <c r="EG600" s="401"/>
      <c r="EH600" s="403"/>
      <c r="EI600" s="404"/>
      <c r="EJ600" s="405"/>
      <c r="EK600" s="406"/>
      <c r="EL600" s="401"/>
      <c r="EM600" s="403"/>
      <c r="EN600" s="403"/>
      <c r="EO600" s="407"/>
      <c r="EP600" s="407"/>
      <c r="EQ600" s="407"/>
      <c r="ER600" s="407"/>
      <c r="ES600" s="407"/>
      <c r="ET600" s="407"/>
      <c r="EU600" s="407"/>
      <c r="EV600" s="408"/>
      <c r="EW600" s="408"/>
      <c r="EX600" s="408"/>
      <c r="EY600" s="408"/>
      <c r="EZ600" s="192" t="e">
        <f t="shared" si="239"/>
        <v>#DIV/0!</v>
      </c>
      <c r="FA600" s="192" t="e">
        <f t="shared" si="240"/>
        <v>#DIV/0!</v>
      </c>
      <c r="FB600" s="192" t="e">
        <f t="shared" si="241"/>
        <v>#DIV/0!</v>
      </c>
      <c r="FC600" s="192" t="e">
        <f t="shared" si="242"/>
        <v>#DIV/0!</v>
      </c>
      <c r="FD600" s="192" t="e">
        <f t="shared" si="243"/>
        <v>#DIV/0!</v>
      </c>
      <c r="FE600" s="193" t="e">
        <f t="shared" si="244"/>
        <v>#DIV/0!</v>
      </c>
      <c r="FF600" s="194" t="e">
        <f t="shared" si="245"/>
        <v>#DIV/0!</v>
      </c>
      <c r="FG600" s="401"/>
      <c r="FH600" s="403"/>
      <c r="FI600" s="778">
        <f t="shared" si="250"/>
        <v>0</v>
      </c>
      <c r="FJ600" s="779" t="e">
        <f t="shared" si="251"/>
        <v>#DIV/0!</v>
      </c>
      <c r="FK600" s="779" t="e">
        <f t="shared" si="252"/>
        <v>#DIV/0!</v>
      </c>
      <c r="FL600" s="780" t="e">
        <f t="shared" si="253"/>
        <v>#DIV/0!</v>
      </c>
      <c r="FM600" s="169" t="e">
        <f t="shared" si="254"/>
        <v>#DIV/0!</v>
      </c>
      <c r="FN600" s="783" t="e">
        <f t="shared" si="255"/>
        <v>#DIV/0!</v>
      </c>
      <c r="FO600" s="226"/>
      <c r="FP600" s="226"/>
      <c r="FQ600" s="226"/>
      <c r="FR600" s="226"/>
      <c r="FS600" s="226"/>
      <c r="FT600" s="226"/>
      <c r="FU600" s="226"/>
      <c r="FV600" s="226"/>
      <c r="FW600" s="226"/>
      <c r="FX600" s="226"/>
      <c r="FY600" s="226"/>
      <c r="FZ600" s="226"/>
      <c r="GA600" s="226"/>
      <c r="GB600" s="226"/>
      <c r="GC600" s="226"/>
      <c r="GD600" s="226"/>
      <c r="GE600" s="226"/>
      <c r="GF600" s="226"/>
      <c r="GG600" s="226"/>
      <c r="GH600" s="226"/>
      <c r="GI600" s="226"/>
      <c r="GJ600" s="226"/>
      <c r="GK600" s="226"/>
      <c r="GL600" s="226"/>
      <c r="GM600" s="226"/>
      <c r="GN600" s="226"/>
      <c r="GO600" s="226"/>
      <c r="GP600" s="226"/>
      <c r="GQ600" s="226"/>
      <c r="GR600" s="226"/>
      <c r="GS600" s="226"/>
      <c r="GT600" s="226"/>
      <c r="GU600" s="226"/>
      <c r="GV600" s="226"/>
      <c r="GW600" s="226"/>
      <c r="GX600" s="226"/>
      <c r="GY600" s="226"/>
      <c r="GZ600" s="226"/>
      <c r="HA600" s="226"/>
      <c r="HB600" s="226"/>
      <c r="HC600" s="226"/>
      <c r="HD600" s="226"/>
      <c r="HE600" s="226"/>
      <c r="HF600" s="226"/>
      <c r="HG600" s="226"/>
      <c r="HH600" s="226"/>
      <c r="HI600" s="226"/>
      <c r="HJ600" s="226"/>
      <c r="HK600" s="226"/>
      <c r="HL600" s="226"/>
      <c r="HM600" s="226"/>
      <c r="HN600" s="226"/>
      <c r="HO600" s="226"/>
      <c r="HP600" s="226"/>
      <c r="HQ600" s="226"/>
      <c r="HR600" s="226"/>
      <c r="HS600" s="226"/>
      <c r="HT600" s="226"/>
      <c r="HU600" s="226"/>
      <c r="HV600" s="226"/>
      <c r="HW600" s="226"/>
      <c r="HX600" s="226"/>
      <c r="HY600" s="226"/>
      <c r="HZ600" s="226"/>
      <c r="IA600" s="226"/>
      <c r="IB600" s="226"/>
      <c r="IC600" s="226"/>
      <c r="ID600" s="226"/>
      <c r="IE600" s="226"/>
      <c r="IF600" s="226"/>
      <c r="IG600" s="226"/>
      <c r="IH600" s="226"/>
      <c r="II600" s="226"/>
      <c r="IJ600" s="226"/>
      <c r="IK600" s="226"/>
      <c r="IL600" s="226"/>
      <c r="IM600" s="226"/>
      <c r="IN600" s="226"/>
      <c r="IO600" s="226"/>
      <c r="IP600" s="226"/>
      <c r="IQ600" s="226"/>
      <c r="IR600" s="226"/>
      <c r="IS600" s="226"/>
      <c r="IT600" s="226"/>
      <c r="IU600" s="226"/>
      <c r="IV600" s="226"/>
      <c r="IW600" s="226"/>
      <c r="IX600" s="226"/>
      <c r="IY600" s="226"/>
      <c r="IZ600" s="226"/>
      <c r="JA600" s="226"/>
      <c r="JB600" s="226"/>
      <c r="JC600" s="226"/>
      <c r="JD600" s="226"/>
      <c r="JE600" s="226"/>
      <c r="JF600" s="226"/>
      <c r="JG600" s="226"/>
      <c r="JH600" s="226"/>
      <c r="JI600" s="226"/>
      <c r="JJ600" s="226"/>
      <c r="JK600" s="226"/>
      <c r="JL600" s="226"/>
      <c r="JM600" s="226"/>
      <c r="JN600" s="226"/>
      <c r="JO600" s="226"/>
      <c r="JP600" s="226"/>
      <c r="JQ600" s="226"/>
      <c r="JR600" s="226"/>
      <c r="JS600" s="226"/>
      <c r="JT600" s="226"/>
      <c r="JU600" s="226"/>
      <c r="JV600" s="226"/>
      <c r="JW600" s="226"/>
      <c r="JX600" s="226"/>
      <c r="JY600" s="226"/>
      <c r="JZ600" s="226"/>
      <c r="KA600" s="226"/>
      <c r="KB600" s="226"/>
      <c r="KC600" s="226"/>
      <c r="KD600" s="226"/>
      <c r="KE600" s="226"/>
      <c r="KF600" s="226"/>
      <c r="KG600" s="226"/>
      <c r="KH600" s="226"/>
      <c r="KI600" s="226"/>
      <c r="KJ600" s="226"/>
      <c r="KK600" s="226"/>
      <c r="KL600" s="226"/>
      <c r="KM600" s="226"/>
      <c r="KN600" s="226"/>
      <c r="KO600" s="226"/>
      <c r="KP600" s="226"/>
      <c r="KQ600" s="226"/>
      <c r="KR600" s="226"/>
      <c r="KS600" s="226"/>
      <c r="KT600" s="226"/>
      <c r="KU600" s="226"/>
      <c r="KV600" s="226"/>
      <c r="KW600" s="226"/>
      <c r="KX600" s="226"/>
      <c r="KY600" s="226"/>
      <c r="KZ600" s="226"/>
      <c r="LA600" s="226"/>
      <c r="LB600" s="226"/>
      <c r="LC600" s="226"/>
      <c r="LD600" s="226"/>
      <c r="LE600" s="226"/>
      <c r="LF600" s="226"/>
      <c r="LG600" s="226"/>
      <c r="LH600" s="226"/>
      <c r="LI600" s="226"/>
      <c r="LJ600" s="226"/>
      <c r="LK600" s="226"/>
      <c r="LL600" s="226"/>
      <c r="LM600" s="226"/>
      <c r="LN600" s="226"/>
      <c r="LO600" s="226"/>
      <c r="LP600" s="226"/>
      <c r="LQ600" s="226"/>
      <c r="LR600" s="226"/>
      <c r="LS600" s="226"/>
      <c r="LT600" s="226"/>
      <c r="LU600" s="226"/>
      <c r="LV600" s="226"/>
      <c r="LW600" s="226"/>
      <c r="LX600" s="226"/>
      <c r="LY600" s="226"/>
      <c r="LZ600" s="226"/>
      <c r="MA600" s="226"/>
      <c r="MB600" s="226"/>
      <c r="MC600" s="226"/>
      <c r="MD600" s="226"/>
      <c r="ME600" s="226"/>
      <c r="MF600" s="226"/>
      <c r="MG600" s="226"/>
      <c r="MH600" s="226"/>
      <c r="MI600" s="226"/>
      <c r="MJ600" s="226"/>
      <c r="MK600" s="226"/>
      <c r="ML600" s="226"/>
      <c r="MM600" s="226"/>
      <c r="MN600" s="226"/>
      <c r="MO600" s="226"/>
      <c r="MP600" s="226"/>
      <c r="MQ600" s="226"/>
      <c r="MR600" s="226"/>
      <c r="MS600" s="226"/>
      <c r="MT600" s="226"/>
      <c r="MU600" s="226"/>
      <c r="MV600" s="226"/>
      <c r="MW600" s="226"/>
      <c r="MX600" s="226"/>
      <c r="MY600" s="226"/>
      <c r="MZ600" s="226"/>
      <c r="NA600" s="226"/>
      <c r="NB600" s="226"/>
      <c r="NC600" s="226"/>
      <c r="ND600" s="226"/>
      <c r="NE600" s="226"/>
      <c r="NF600" s="226"/>
      <c r="NG600" s="226"/>
      <c r="NH600" s="226"/>
      <c r="NI600" s="226"/>
      <c r="NJ600" s="226"/>
      <c r="NK600" s="226"/>
      <c r="NL600" s="226"/>
      <c r="NM600" s="226"/>
      <c r="NN600" s="226"/>
      <c r="NO600" s="226"/>
      <c r="NP600" s="226"/>
      <c r="NQ600" s="226"/>
      <c r="NR600" s="226"/>
      <c r="NS600" s="226"/>
      <c r="NT600" s="226"/>
      <c r="NU600" s="226"/>
      <c r="NV600" s="226"/>
      <c r="NW600" s="226"/>
      <c r="NX600" s="226"/>
      <c r="NY600" s="226"/>
      <c r="NZ600" s="226"/>
      <c r="OA600" s="226"/>
      <c r="OB600" s="226"/>
      <c r="OC600" s="226"/>
      <c r="OD600" s="226"/>
      <c r="OE600" s="226"/>
      <c r="OF600" s="226"/>
      <c r="OG600" s="226"/>
      <c r="OH600" s="226"/>
      <c r="OI600" s="226"/>
      <c r="OJ600" s="226"/>
      <c r="OK600" s="226"/>
      <c r="OL600" s="226"/>
      <c r="OM600" s="226"/>
      <c r="ON600" s="226"/>
      <c r="OO600" s="226"/>
      <c r="OP600" s="226"/>
      <c r="OQ600" s="226"/>
      <c r="OR600" s="226"/>
      <c r="OS600" s="226"/>
      <c r="OT600" s="226"/>
      <c r="OU600" s="226"/>
      <c r="OV600" s="226"/>
      <c r="OW600" s="226"/>
      <c r="OX600" s="226"/>
      <c r="OY600" s="226"/>
      <c r="OZ600" s="226"/>
      <c r="PA600" s="226"/>
      <c r="PB600" s="226"/>
      <c r="PC600" s="226"/>
      <c r="PD600" s="226"/>
      <c r="PE600" s="226"/>
      <c r="PF600" s="226"/>
      <c r="PG600" s="226"/>
      <c r="PH600" s="226"/>
      <c r="PI600" s="226"/>
      <c r="PJ600" s="226"/>
      <c r="PK600" s="226"/>
      <c r="PL600" s="226"/>
      <c r="PM600" s="226"/>
      <c r="PN600" s="226"/>
      <c r="PO600" s="226"/>
      <c r="PP600" s="226"/>
      <c r="PQ600" s="226"/>
      <c r="PR600" s="226"/>
      <c r="PS600" s="226"/>
      <c r="PT600" s="226"/>
      <c r="PU600" s="226"/>
      <c r="PV600" s="226"/>
      <c r="PW600" s="226"/>
      <c r="PX600" s="226"/>
      <c r="PY600" s="226"/>
      <c r="PZ600" s="226"/>
      <c r="QA600" s="226"/>
      <c r="QB600" s="226"/>
      <c r="QC600" s="226"/>
      <c r="QD600" s="226"/>
      <c r="QE600" s="226"/>
      <c r="QF600" s="226"/>
      <c r="QG600" s="226"/>
      <c r="QH600" s="226"/>
      <c r="QI600" s="226"/>
      <c r="QJ600" s="226"/>
      <c r="QK600" s="226"/>
      <c r="QL600" s="226"/>
      <c r="QM600" s="226"/>
      <c r="QN600" s="226"/>
      <c r="QO600" s="226"/>
      <c r="QP600" s="226"/>
      <c r="QQ600" s="226"/>
      <c r="QR600" s="226"/>
      <c r="QS600" s="226"/>
      <c r="QT600" s="226"/>
      <c r="QU600" s="226"/>
      <c r="QV600" s="226"/>
      <c r="QW600" s="226"/>
      <c r="QX600" s="226"/>
      <c r="QY600" s="226"/>
      <c r="QZ600" s="226"/>
      <c r="RA600" s="226"/>
      <c r="RB600" s="226"/>
      <c r="RC600" s="226"/>
      <c r="RD600" s="226"/>
      <c r="RE600" s="226"/>
      <c r="RF600" s="226"/>
      <c r="RG600" s="226"/>
      <c r="RH600" s="226"/>
      <c r="RI600" s="226"/>
      <c r="RJ600" s="226"/>
      <c r="RK600" s="226"/>
      <c r="RL600" s="226"/>
      <c r="RM600" s="226"/>
      <c r="RN600" s="226"/>
      <c r="RO600" s="226"/>
      <c r="RP600" s="226"/>
      <c r="RQ600" s="226"/>
      <c r="RR600" s="226"/>
      <c r="RS600" s="226"/>
      <c r="RT600" s="226"/>
      <c r="RU600" s="226"/>
      <c r="RV600" s="226"/>
      <c r="RW600" s="226"/>
      <c r="RX600" s="226"/>
      <c r="RY600" s="226"/>
      <c r="RZ600" s="226"/>
      <c r="SA600" s="226"/>
      <c r="SB600" s="226"/>
      <c r="SC600" s="226"/>
      <c r="SD600" s="226"/>
      <c r="SE600" s="226"/>
      <c r="SF600" s="226"/>
      <c r="SG600" s="226"/>
      <c r="SH600" s="226"/>
      <c r="SI600" s="226"/>
      <c r="SJ600" s="226"/>
      <c r="SK600" s="226"/>
      <c r="SL600" s="226"/>
      <c r="SM600" s="226"/>
      <c r="SN600" s="226"/>
      <c r="SO600" s="226"/>
      <c r="SP600" s="226"/>
      <c r="SQ600" s="226"/>
      <c r="SR600" s="226"/>
      <c r="SS600" s="226"/>
      <c r="ST600" s="226"/>
      <c r="SU600" s="226"/>
      <c r="SV600" s="226"/>
      <c r="SW600" s="226"/>
      <c r="SX600" s="226"/>
      <c r="SY600" s="226"/>
      <c r="SZ600" s="226"/>
      <c r="TA600" s="226"/>
      <c r="TB600" s="226"/>
      <c r="TC600" s="226"/>
      <c r="TD600" s="226"/>
      <c r="TE600" s="226"/>
      <c r="TF600" s="226"/>
      <c r="TG600" s="226"/>
      <c r="TH600" s="226"/>
      <c r="TI600" s="226"/>
      <c r="TJ600" s="226"/>
      <c r="TK600" s="226"/>
      <c r="TL600" s="226"/>
      <c r="TM600" s="226"/>
      <c r="TN600" s="226"/>
      <c r="TO600" s="226"/>
      <c r="TP600" s="226"/>
      <c r="TQ600" s="226"/>
      <c r="TR600" s="226"/>
      <c r="TS600" s="226"/>
      <c r="TT600" s="226"/>
      <c r="TU600" s="226"/>
      <c r="TV600" s="226"/>
      <c r="TW600" s="226"/>
      <c r="TX600" s="226"/>
      <c r="TY600" s="226"/>
      <c r="TZ600" s="226"/>
      <c r="UA600" s="226"/>
      <c r="UB600" s="226"/>
      <c r="UC600" s="226"/>
      <c r="UD600" s="226"/>
      <c r="UE600" s="226"/>
      <c r="UF600" s="226"/>
      <c r="UG600" s="226"/>
      <c r="UH600" s="226"/>
      <c r="UI600" s="226"/>
      <c r="UJ600" s="226"/>
      <c r="UK600" s="226"/>
      <c r="UL600" s="226"/>
      <c r="UM600" s="226"/>
      <c r="UN600" s="226"/>
      <c r="UO600" s="226"/>
      <c r="UP600" s="226"/>
      <c r="UQ600" s="226"/>
      <c r="UR600" s="226"/>
      <c r="US600" s="226"/>
      <c r="UT600" s="226"/>
      <c r="UU600" s="226"/>
      <c r="UV600" s="226"/>
      <c r="UW600" s="226"/>
      <c r="UX600" s="226"/>
      <c r="UY600" s="226"/>
      <c r="UZ600" s="226"/>
      <c r="VA600" s="226"/>
      <c r="VB600" s="226"/>
      <c r="VC600" s="226"/>
      <c r="VD600" s="226"/>
      <c r="VE600" s="226"/>
      <c r="VF600" s="226"/>
      <c r="VG600" s="226"/>
      <c r="VH600" s="226"/>
      <c r="VI600" s="226"/>
      <c r="VJ600" s="226"/>
      <c r="VK600" s="226"/>
      <c r="VL600" s="226"/>
      <c r="VM600" s="226"/>
      <c r="VN600" s="226"/>
      <c r="VO600" s="226"/>
      <c r="VP600" s="226"/>
      <c r="VQ600" s="226"/>
      <c r="VR600" s="226"/>
      <c r="VS600" s="226"/>
      <c r="VT600" s="226"/>
      <c r="VU600" s="226"/>
      <c r="VV600" s="226"/>
      <c r="VW600" s="226"/>
      <c r="VX600" s="226"/>
      <c r="VY600" s="226"/>
      <c r="VZ600" s="226"/>
      <c r="WA600" s="226"/>
      <c r="WB600" s="226"/>
      <c r="WC600" s="226"/>
      <c r="WD600" s="226"/>
      <c r="WE600" s="226"/>
      <c r="WF600" s="226"/>
      <c r="WG600" s="226"/>
      <c r="WH600" s="226"/>
      <c r="WI600" s="226"/>
      <c r="WJ600" s="226"/>
      <c r="WK600" s="226"/>
      <c r="WL600" s="226"/>
      <c r="WM600" s="226"/>
      <c r="WN600" s="226"/>
      <c r="WO600" s="226"/>
      <c r="WP600" s="226"/>
      <c r="WQ600" s="226"/>
      <c r="WR600" s="226"/>
      <c r="WS600" s="226"/>
      <c r="WT600" s="226"/>
      <c r="WU600" s="226"/>
      <c r="WV600" s="226"/>
      <c r="WW600" s="226"/>
      <c r="WX600" s="226"/>
      <c r="WY600" s="226"/>
      <c r="WZ600" s="226"/>
      <c r="XA600" s="226"/>
      <c r="XB600" s="226"/>
      <c r="XC600" s="226"/>
      <c r="XD600" s="226"/>
      <c r="XE600" s="226"/>
      <c r="XF600" s="226"/>
      <c r="XG600" s="226"/>
      <c r="XH600" s="226"/>
      <c r="XI600" s="226"/>
      <c r="XJ600" s="226"/>
      <c r="XK600" s="226"/>
      <c r="XL600" s="226"/>
      <c r="XM600" s="226"/>
      <c r="XN600" s="226"/>
      <c r="XO600" s="226"/>
      <c r="XP600" s="226"/>
      <c r="XQ600" s="226"/>
      <c r="XR600" s="226"/>
      <c r="XS600" s="226"/>
      <c r="XT600" s="226"/>
      <c r="XU600" s="226"/>
      <c r="XV600" s="226"/>
      <c r="XW600" s="226"/>
      <c r="XX600" s="226"/>
      <c r="XY600" s="226"/>
      <c r="XZ600" s="226"/>
      <c r="YA600" s="226"/>
      <c r="YB600" s="226"/>
      <c r="YC600" s="226"/>
      <c r="YD600" s="226"/>
      <c r="YE600" s="226"/>
      <c r="YF600" s="226"/>
      <c r="YG600" s="226"/>
      <c r="YH600" s="226"/>
      <c r="YI600" s="226"/>
      <c r="YJ600" s="226"/>
      <c r="YK600" s="226"/>
      <c r="YL600" s="226"/>
      <c r="YM600" s="226"/>
      <c r="YN600" s="226"/>
      <c r="YO600" s="226"/>
      <c r="YP600" s="226"/>
      <c r="YQ600" s="226"/>
      <c r="YR600" s="226"/>
      <c r="YS600" s="226"/>
      <c r="YT600" s="226"/>
      <c r="YU600" s="226"/>
      <c r="YV600" s="226"/>
      <c r="YW600" s="226"/>
      <c r="YX600" s="226"/>
      <c r="YY600" s="226"/>
      <c r="YZ600" s="226"/>
      <c r="ZA600" s="226"/>
      <c r="ZB600" s="226"/>
      <c r="ZC600" s="226"/>
      <c r="ZD600" s="226"/>
      <c r="ZE600" s="226"/>
      <c r="ZF600" s="226"/>
      <c r="ZG600" s="226"/>
      <c r="ZH600" s="226"/>
      <c r="ZI600" s="226"/>
      <c r="ZJ600" s="226"/>
      <c r="ZK600" s="226"/>
      <c r="ZL600" s="226"/>
      <c r="ZM600" s="226"/>
      <c r="ZN600" s="226"/>
      <c r="ZO600" s="226"/>
      <c r="ZP600" s="226"/>
      <c r="ZQ600" s="226"/>
      <c r="ZR600" s="226"/>
      <c r="ZS600" s="226"/>
      <c r="ZT600" s="226"/>
      <c r="ZU600" s="226"/>
      <c r="ZV600" s="226"/>
      <c r="ZW600" s="226"/>
      <c r="ZX600" s="226"/>
      <c r="ZY600" s="226"/>
      <c r="ZZ600" s="226"/>
      <c r="AAA600" s="226"/>
      <c r="AAB600" s="226"/>
      <c r="AAC600" s="226"/>
      <c r="AAD600" s="226"/>
      <c r="AAE600" s="226"/>
      <c r="AAF600" s="226"/>
      <c r="AAG600" s="226"/>
      <c r="AAH600" s="226"/>
      <c r="AAI600" s="226"/>
      <c r="AAJ600" s="226"/>
      <c r="AAK600" s="226"/>
      <c r="AAL600" s="226"/>
      <c r="AAM600" s="226"/>
      <c r="AAN600" s="226"/>
      <c r="AAO600" s="226"/>
      <c r="AAP600" s="226"/>
      <c r="AAQ600" s="226"/>
      <c r="AAR600" s="226"/>
      <c r="AAS600" s="226"/>
      <c r="AAT600" s="226"/>
      <c r="AAU600" s="226"/>
      <c r="AAV600" s="226"/>
      <c r="AAW600" s="226"/>
      <c r="AAX600" s="226"/>
      <c r="AAY600" s="226"/>
      <c r="AAZ600" s="226"/>
      <c r="ABA600" s="226"/>
      <c r="ABB600" s="226"/>
      <c r="ABC600" s="226"/>
      <c r="ABD600" s="226"/>
      <c r="ABE600" s="226"/>
      <c r="ABF600" s="226"/>
      <c r="ABG600" s="226"/>
      <c r="ABH600" s="226"/>
      <c r="ABI600" s="226"/>
      <c r="ABJ600" s="226"/>
      <c r="ABK600" s="226"/>
      <c r="ABL600" s="226"/>
      <c r="ABM600" s="226"/>
      <c r="ABN600" s="226"/>
      <c r="ABO600" s="226"/>
      <c r="ABP600" s="226"/>
      <c r="ABQ600" s="226"/>
      <c r="ABR600" s="226"/>
      <c r="ABS600" s="226"/>
      <c r="ABT600" s="226"/>
      <c r="ABU600" s="226"/>
      <c r="ABV600" s="226"/>
      <c r="ABW600" s="226"/>
      <c r="ABX600" s="226"/>
      <c r="ABY600" s="226"/>
      <c r="ABZ600" s="226"/>
      <c r="ACA600" s="226"/>
      <c r="ACB600" s="226"/>
      <c r="ACC600" s="226"/>
      <c r="ACD600" s="226"/>
      <c r="ACE600" s="226"/>
      <c r="ACF600" s="226"/>
      <c r="ACG600" s="226"/>
      <c r="ACH600" s="226"/>
      <c r="ACI600" s="226"/>
      <c r="ACJ600" s="226"/>
      <c r="ACK600" s="226"/>
      <c r="ACL600" s="226"/>
      <c r="ACM600" s="226"/>
      <c r="ACN600" s="226"/>
      <c r="ACO600" s="226"/>
      <c r="ACP600" s="226"/>
      <c r="ACQ600" s="226"/>
      <c r="ACR600" s="226"/>
      <c r="ACS600" s="226"/>
      <c r="ACT600" s="226"/>
      <c r="ACU600" s="226"/>
      <c r="ACV600" s="226"/>
      <c r="ACW600" s="226"/>
      <c r="ACX600" s="226"/>
      <c r="ACY600" s="226"/>
      <c r="ACZ600" s="226"/>
      <c r="ADA600" s="226"/>
      <c r="ADB600" s="226"/>
      <c r="ADC600" s="226"/>
      <c r="ADD600" s="226"/>
      <c r="ADE600" s="226"/>
      <c r="ADF600" s="226"/>
      <c r="ADG600" s="226"/>
      <c r="ADH600" s="226"/>
      <c r="ADI600" s="226"/>
      <c r="ADJ600" s="226"/>
      <c r="ADK600" s="226"/>
      <c r="ADL600" s="226"/>
      <c r="ADM600" s="226"/>
      <c r="ADN600" s="226"/>
      <c r="ADO600" s="226"/>
      <c r="ADP600" s="226"/>
      <c r="ADQ600" s="226"/>
      <c r="ADR600" s="226"/>
      <c r="ADS600" s="226"/>
      <c r="ADT600" s="226"/>
      <c r="ADU600" s="226"/>
      <c r="ADV600" s="226"/>
      <c r="ADW600" s="226"/>
      <c r="ADX600" s="226"/>
      <c r="ADY600" s="226"/>
      <c r="ADZ600" s="226"/>
      <c r="AEA600" s="226"/>
      <c r="AEB600" s="226"/>
      <c r="AEC600" s="226"/>
      <c r="AED600" s="226"/>
      <c r="AEE600" s="226"/>
      <c r="AEF600" s="226"/>
      <c r="AEG600" s="226"/>
      <c r="AEH600" s="226"/>
      <c r="AEI600" s="226"/>
      <c r="AEJ600" s="226"/>
      <c r="AEK600" s="226"/>
      <c r="AEL600" s="226"/>
      <c r="AEM600" s="226"/>
      <c r="AEN600" s="226"/>
      <c r="AEO600" s="226"/>
      <c r="AEP600" s="226"/>
      <c r="AEQ600" s="226"/>
      <c r="AER600" s="226"/>
      <c r="AES600" s="226"/>
      <c r="AET600" s="226"/>
      <c r="AEU600" s="226"/>
      <c r="AEV600" s="226"/>
      <c r="AEW600" s="226"/>
      <c r="AEX600" s="226"/>
      <c r="AEY600" s="226"/>
      <c r="AEZ600" s="226"/>
      <c r="AFA600" s="226"/>
      <c r="AFB600" s="226"/>
      <c r="AFC600" s="226"/>
      <c r="AFD600" s="226"/>
      <c r="AFE600" s="226"/>
      <c r="AFF600" s="226"/>
      <c r="AFG600" s="226"/>
      <c r="AFH600" s="226"/>
      <c r="AFI600" s="226"/>
      <c r="AFJ600" s="226"/>
      <c r="AFK600" s="226"/>
      <c r="AFL600" s="226"/>
      <c r="AFM600" s="226"/>
      <c r="AFN600" s="226"/>
      <c r="AFO600" s="226"/>
      <c r="AFP600" s="226"/>
      <c r="AFQ600" s="226"/>
      <c r="AFR600" s="226"/>
      <c r="AFS600" s="226"/>
      <c r="AFT600" s="226"/>
      <c r="AFU600" s="226"/>
      <c r="AFV600" s="226"/>
      <c r="AFW600" s="226"/>
      <c r="AFX600" s="226"/>
      <c r="AFY600" s="226"/>
      <c r="AFZ600" s="226"/>
      <c r="AGA600" s="226"/>
      <c r="AGB600" s="226"/>
      <c r="AGC600" s="226"/>
      <c r="AGD600" s="226"/>
      <c r="AGE600" s="226"/>
      <c r="AGF600" s="226"/>
      <c r="AGG600" s="226"/>
      <c r="AGH600" s="226"/>
      <c r="AGI600" s="226"/>
      <c r="AGJ600" s="226"/>
      <c r="AGK600" s="226"/>
      <c r="AGL600" s="226"/>
      <c r="AGM600" s="226"/>
      <c r="AGN600" s="226"/>
      <c r="AGO600" s="226"/>
      <c r="AGP600" s="226"/>
      <c r="AGQ600" s="226"/>
      <c r="AGR600" s="226"/>
      <c r="AGS600" s="226"/>
      <c r="AGT600" s="226"/>
      <c r="AGU600" s="226"/>
      <c r="AGV600" s="226"/>
      <c r="AGW600" s="226"/>
      <c r="AGX600" s="226"/>
      <c r="AGY600" s="226"/>
      <c r="AGZ600" s="226"/>
      <c r="AHA600" s="226"/>
      <c r="AHB600" s="226"/>
      <c r="AHC600" s="226"/>
      <c r="AHD600" s="226"/>
      <c r="AHE600" s="226"/>
      <c r="AHF600" s="226"/>
      <c r="AHG600" s="226"/>
      <c r="AHH600" s="226"/>
      <c r="AHI600" s="226"/>
      <c r="AHJ600" s="226"/>
      <c r="AHK600" s="226"/>
      <c r="AHL600" s="226"/>
      <c r="AHM600" s="226"/>
      <c r="AHN600" s="226"/>
      <c r="AHO600" s="226"/>
      <c r="AHP600" s="226"/>
      <c r="AHQ600" s="226"/>
      <c r="AHR600" s="226"/>
      <c r="AHS600" s="226"/>
      <c r="AHT600" s="226"/>
      <c r="AHU600" s="226"/>
      <c r="AHV600" s="226"/>
      <c r="AHW600" s="226"/>
      <c r="AHX600" s="226"/>
      <c r="AHY600" s="226"/>
      <c r="AHZ600" s="226"/>
      <c r="AIA600" s="226"/>
      <c r="AIB600" s="226"/>
      <c r="AIC600" s="226"/>
      <c r="AID600" s="226"/>
      <c r="AIE600" s="226"/>
      <c r="AIF600" s="226"/>
      <c r="AIG600" s="226"/>
      <c r="AIH600" s="226"/>
      <c r="AII600" s="226"/>
      <c r="AIJ600" s="226"/>
      <c r="AIK600" s="226"/>
      <c r="AIL600" s="226"/>
      <c r="AIM600" s="226"/>
      <c r="AIN600" s="226"/>
      <c r="AIO600" s="226"/>
      <c r="AIP600" s="226"/>
      <c r="AIQ600" s="226"/>
      <c r="AIR600" s="226"/>
      <c r="AIS600" s="226"/>
      <c r="AIT600" s="226"/>
      <c r="AIU600" s="226"/>
      <c r="AIV600" s="226"/>
      <c r="AIW600" s="226"/>
      <c r="AIX600" s="226"/>
      <c r="AIY600" s="226"/>
      <c r="AIZ600" s="226"/>
      <c r="AJA600" s="226"/>
      <c r="AJB600" s="226"/>
      <c r="AJC600" s="226"/>
      <c r="AJD600" s="226"/>
      <c r="AJE600" s="226"/>
      <c r="AJF600" s="226"/>
      <c r="AJG600" s="226"/>
      <c r="AJH600" s="226"/>
      <c r="AJI600" s="226"/>
      <c r="AJJ600" s="226"/>
      <c r="AJK600" s="226"/>
      <c r="AJL600" s="226"/>
      <c r="AJM600" s="226"/>
      <c r="AJN600" s="226"/>
      <c r="AJO600" s="226"/>
      <c r="AJP600" s="226"/>
      <c r="AJQ600" s="226"/>
      <c r="AJR600" s="226"/>
      <c r="AJS600" s="226"/>
      <c r="AJT600" s="226"/>
      <c r="AJU600" s="226"/>
      <c r="AJV600" s="226"/>
      <c r="AJW600" s="226"/>
      <c r="AJX600" s="226"/>
      <c r="AJY600" s="226"/>
      <c r="AJZ600" s="226"/>
      <c r="AKA600" s="226"/>
      <c r="AKB600" s="226"/>
      <c r="AKC600" s="226"/>
      <c r="AKD600" s="226"/>
      <c r="AKE600" s="226"/>
      <c r="AKF600" s="226"/>
      <c r="AKG600" s="226"/>
      <c r="AKH600" s="226"/>
      <c r="AKI600" s="226"/>
      <c r="AKJ600" s="226"/>
      <c r="AKK600" s="226"/>
      <c r="AKL600" s="226"/>
      <c r="AKM600" s="226"/>
      <c r="AKN600" s="226"/>
      <c r="AKO600" s="226"/>
      <c r="AKP600" s="226"/>
      <c r="AKQ600" s="226"/>
      <c r="AKR600" s="226"/>
      <c r="AKS600" s="226"/>
      <c r="AKT600" s="226"/>
      <c r="AKU600" s="226"/>
      <c r="AKV600" s="226"/>
      <c r="AKW600" s="226"/>
      <c r="AKX600" s="226"/>
      <c r="AKY600" s="226"/>
      <c r="AKZ600" s="226"/>
      <c r="ALA600" s="226"/>
      <c r="ALB600" s="226"/>
      <c r="ALC600" s="226"/>
      <c r="ALD600" s="226"/>
      <c r="ALE600" s="226"/>
      <c r="ALF600" s="226"/>
      <c r="ALG600" s="226"/>
      <c r="ALH600" s="226"/>
      <c r="ALI600" s="226"/>
      <c r="ALJ600" s="226"/>
      <c r="ALK600" s="226"/>
      <c r="ALL600" s="226"/>
      <c r="ALM600" s="226"/>
      <c r="ALN600" s="226"/>
      <c r="ALO600" s="226"/>
      <c r="ALP600" s="226"/>
      <c r="ALQ600" s="226"/>
      <c r="ALR600" s="226"/>
      <c r="ALS600" s="226"/>
      <c r="ALT600" s="226"/>
      <c r="ALU600" s="226"/>
      <c r="ALV600" s="226"/>
      <c r="ALW600" s="226"/>
      <c r="ALX600" s="226"/>
      <c r="ALY600" s="226"/>
      <c r="ALZ600" s="226"/>
      <c r="AMA600" s="226"/>
      <c r="AMB600" s="226"/>
      <c r="AMC600" s="226"/>
      <c r="AMD600" s="226"/>
      <c r="AME600" s="226"/>
      <c r="AMF600" s="226"/>
      <c r="AMG600" s="226"/>
      <c r="AMH600" s="226"/>
      <c r="AMI600" s="226"/>
      <c r="AMJ600" s="226"/>
      <c r="AMK600" s="226"/>
      <c r="AML600" s="226"/>
      <c r="AMM600" s="226"/>
      <c r="AMN600" s="226"/>
      <c r="AMO600" s="226"/>
      <c r="AMP600" s="226"/>
      <c r="AMQ600" s="226"/>
      <c r="AMR600" s="226"/>
      <c r="AMS600" s="226"/>
      <c r="AMT600" s="226"/>
      <c r="AMU600" s="226"/>
      <c r="AMV600" s="226"/>
      <c r="AMW600" s="226"/>
      <c r="AMX600" s="226"/>
    </row>
    <row r="601" spans="1:1038" s="398" customFormat="1" ht="18" customHeight="1">
      <c r="A601" s="610"/>
      <c r="B601" s="226"/>
      <c r="C601" s="226"/>
      <c r="D601" s="226"/>
      <c r="E601" s="226">
        <v>79</v>
      </c>
      <c r="F601" s="226">
        <v>4</v>
      </c>
      <c r="G601" s="558" t="str">
        <f t="shared" ref="G601" si="282">E601&amp;"-"&amp;F601</f>
        <v>79-4</v>
      </c>
      <c r="H601" s="226">
        <v>0</v>
      </c>
      <c r="I601" s="546">
        <v>59</v>
      </c>
      <c r="J601" s="544">
        <f t="shared" ref="J601" si="283">IF(H601=0, 1, 0)</f>
        <v>1</v>
      </c>
      <c r="K601" s="545" t="b">
        <f>IF(J604=1,IF(((VLOOKUP($G601,[1]Depth_Lookup!A$3:J$410,9,FALSE))-(I601/100))=0,"Good",IF(((VLOOKUP($G601,[1]Depth_Lookup!$A$3:$J$550,9,FALSE))-(I601/100))&gt;0,"Too Short","Too Long")))</f>
        <v>0</v>
      </c>
      <c r="L601" s="171">
        <f>(VLOOKUP($G601,Depth_Lookup!$A$3:$J$410,10,FALSE))+(H601/100)</f>
        <v>200.16499999999999</v>
      </c>
      <c r="M601" s="171">
        <f>(VLOOKUP($G601,Depth_Lookup!$A$3:$J$410,10,FALSE))+(I601/100)</f>
        <v>200.755</v>
      </c>
      <c r="N601" s="232"/>
      <c r="O601" s="226"/>
      <c r="P601" s="226"/>
      <c r="Q601" s="226"/>
      <c r="R601" s="391" t="s">
        <v>2061</v>
      </c>
      <c r="S601" s="226"/>
      <c r="T601" s="226"/>
      <c r="U601" s="226"/>
      <c r="V601" s="226"/>
      <c r="W601" s="226"/>
      <c r="X601" s="391"/>
      <c r="Y601" s="226"/>
      <c r="Z601" s="226"/>
      <c r="AA601" s="226"/>
      <c r="AB601" s="226"/>
      <c r="AC601" s="226"/>
      <c r="AD601" s="226"/>
      <c r="AE601" s="393"/>
      <c r="AF601" s="558"/>
      <c r="AG601" s="394"/>
      <c r="AH601" s="226"/>
      <c r="AI601" s="257"/>
      <c r="AJ601" s="226"/>
      <c r="AK601" s="226"/>
      <c r="AL601" s="226"/>
      <c r="AM601" s="226"/>
      <c r="AN601" s="226"/>
      <c r="AO601" s="257"/>
      <c r="AP601" s="226"/>
      <c r="AQ601" s="226"/>
      <c r="AR601" s="226"/>
      <c r="AS601" s="226"/>
      <c r="AT601" s="226"/>
      <c r="AU601" s="257"/>
      <c r="AV601" s="226"/>
      <c r="AW601" s="226"/>
      <c r="AX601" s="226"/>
      <c r="AY601" s="226"/>
      <c r="AZ601" s="226"/>
      <c r="BA601" s="257"/>
      <c r="BB601" s="226"/>
      <c r="BC601" s="226"/>
      <c r="BD601" s="226"/>
      <c r="BE601" s="226"/>
      <c r="BF601" s="226"/>
      <c r="BG601" s="257"/>
      <c r="BH601" s="226"/>
      <c r="BI601" s="226"/>
      <c r="BJ601" s="226"/>
      <c r="BK601" s="226"/>
      <c r="BL601" s="226"/>
      <c r="BM601" s="257"/>
      <c r="BN601" s="226"/>
      <c r="BO601" s="226"/>
      <c r="BP601" s="226"/>
      <c r="BQ601" s="226"/>
      <c r="BR601" s="226"/>
      <c r="BS601" s="226"/>
      <c r="BT601" s="226"/>
      <c r="BU601" s="226"/>
      <c r="BV601" s="226"/>
      <c r="BW601" s="226"/>
      <c r="BX601" s="226"/>
      <c r="BY601" s="257"/>
      <c r="BZ601" s="226"/>
      <c r="CA601" s="226"/>
      <c r="CB601" s="226"/>
      <c r="CC601" s="226"/>
      <c r="CD601" s="226"/>
      <c r="CE601" s="226"/>
      <c r="CF601" s="399"/>
      <c r="CG601" s="259"/>
      <c r="CH601" s="559"/>
      <c r="CI601" s="559"/>
      <c r="CJ601" s="559"/>
      <c r="CK601" s="560"/>
      <c r="CL601" s="560"/>
      <c r="CM601" s="560"/>
      <c r="CN601" s="560"/>
      <c r="CO601" s="560"/>
      <c r="CP601" s="560"/>
      <c r="CQ601" s="560"/>
      <c r="CR601" s="560"/>
      <c r="CS601" s="560"/>
      <c r="CT601" s="560"/>
      <c r="CU601" s="560"/>
      <c r="CV601" s="560"/>
      <c r="CW601" s="560"/>
      <c r="CX601" s="560"/>
      <c r="CY601" s="560"/>
      <c r="CZ601" s="560"/>
      <c r="DA601" s="560"/>
      <c r="DB601" s="560"/>
      <c r="DC601" s="566"/>
      <c r="DD601" s="560"/>
      <c r="DE601" s="560"/>
      <c r="DF601" s="560"/>
      <c r="DG601" s="560"/>
      <c r="DH601" s="560"/>
      <c r="DI601" s="560"/>
      <c r="DJ601" s="560"/>
      <c r="DK601" s="396"/>
      <c r="DL601" s="259"/>
      <c r="DM601" s="560"/>
      <c r="DN601" s="560"/>
      <c r="DO601" s="563"/>
      <c r="DP601" s="564"/>
      <c r="DQ601" s="565"/>
      <c r="DR601" s="563"/>
      <c r="DS601" s="565"/>
      <c r="DT601" s="543"/>
      <c r="DU601" s="566"/>
      <c r="DV601" s="566"/>
      <c r="DW601" s="400"/>
      <c r="DX601" s="567"/>
      <c r="DY601" s="567"/>
      <c r="DZ601" s="155"/>
      <c r="EA601" s="155"/>
      <c r="EB601" s="256"/>
      <c r="EC601" s="104"/>
      <c r="ED601" s="229" t="s">
        <v>2517</v>
      </c>
      <c r="EE601" s="401"/>
      <c r="EF601" s="402"/>
      <c r="EG601" s="401"/>
      <c r="EH601" s="403"/>
      <c r="EI601" s="404"/>
      <c r="EJ601" s="405"/>
      <c r="EK601" s="406"/>
      <c r="EL601" s="401"/>
      <c r="EM601" s="403"/>
      <c r="EN601" s="403" t="s">
        <v>1448</v>
      </c>
      <c r="EO601" s="407">
        <v>0.3</v>
      </c>
      <c r="EP601" s="407" t="s">
        <v>2054</v>
      </c>
      <c r="EQ601" s="407"/>
      <c r="ER601" s="407"/>
      <c r="ES601" s="407"/>
      <c r="ET601" s="407"/>
      <c r="EU601" s="407"/>
      <c r="EV601" s="408">
        <v>27</v>
      </c>
      <c r="EW601" s="408">
        <v>270</v>
      </c>
      <c r="EX601" s="408">
        <v>37</v>
      </c>
      <c r="EY601" s="542">
        <v>180</v>
      </c>
      <c r="EZ601" s="192">
        <f t="shared" si="239"/>
        <v>34.065107181561871</v>
      </c>
      <c r="FA601" s="192">
        <f t="shared" si="240"/>
        <v>34.065107181561871</v>
      </c>
      <c r="FB601" s="192">
        <f t="shared" si="241"/>
        <v>47.708832848116103</v>
      </c>
      <c r="FC601" s="192">
        <f t="shared" si="242"/>
        <v>124.06510718156187</v>
      </c>
      <c r="FD601" s="192">
        <f t="shared" si="243"/>
        <v>42.291167151883897</v>
      </c>
      <c r="FE601" s="193">
        <f t="shared" si="244"/>
        <v>214.06510718156187</v>
      </c>
      <c r="FF601" s="194">
        <f t="shared" si="245"/>
        <v>42.291167151883897</v>
      </c>
      <c r="FG601" s="401"/>
      <c r="FH601" s="403"/>
      <c r="FI601" s="778">
        <f t="shared" si="250"/>
        <v>0.3</v>
      </c>
      <c r="FJ601" s="779">
        <f t="shared" si="251"/>
        <v>42.291167151883897</v>
      </c>
      <c r="FK601" s="779">
        <f t="shared" si="252"/>
        <v>47.708832848116103</v>
      </c>
      <c r="FL601" s="780">
        <f t="shared" si="253"/>
        <v>0.83267621548324977</v>
      </c>
      <c r="FM601" s="169">
        <f t="shared" si="254"/>
        <v>0.73973483933402573</v>
      </c>
      <c r="FN601" s="783">
        <f t="shared" si="255"/>
        <v>0.22192045180020772</v>
      </c>
      <c r="FO601" s="226"/>
      <c r="FP601" s="226"/>
      <c r="FQ601" s="226"/>
      <c r="FR601" s="226"/>
      <c r="FS601" s="226"/>
      <c r="FT601" s="226"/>
      <c r="FU601" s="226"/>
      <c r="FV601" s="226"/>
      <c r="FW601" s="226"/>
      <c r="FX601" s="226"/>
      <c r="FY601" s="226"/>
      <c r="FZ601" s="226"/>
      <c r="GA601" s="226"/>
      <c r="GB601" s="226"/>
      <c r="GC601" s="226"/>
      <c r="GD601" s="226"/>
      <c r="GE601" s="226"/>
      <c r="GF601" s="226"/>
      <c r="GG601" s="226"/>
      <c r="GH601" s="226"/>
      <c r="GI601" s="226"/>
      <c r="GJ601" s="226"/>
      <c r="GK601" s="226"/>
      <c r="GL601" s="226"/>
      <c r="GM601" s="226"/>
      <c r="GN601" s="226"/>
      <c r="GO601" s="226"/>
      <c r="GP601" s="226"/>
      <c r="GQ601" s="226"/>
      <c r="GR601" s="226"/>
      <c r="GS601" s="226"/>
      <c r="GT601" s="226"/>
      <c r="GU601" s="226"/>
      <c r="GV601" s="226"/>
      <c r="GW601" s="226"/>
      <c r="GX601" s="226"/>
      <c r="GY601" s="226"/>
      <c r="GZ601" s="226"/>
      <c r="HA601" s="226"/>
      <c r="HB601" s="226"/>
      <c r="HC601" s="226"/>
      <c r="HD601" s="226"/>
      <c r="HE601" s="226"/>
      <c r="HF601" s="226"/>
      <c r="HG601" s="226"/>
      <c r="HH601" s="226"/>
      <c r="HI601" s="226"/>
      <c r="HJ601" s="226"/>
      <c r="HK601" s="226"/>
      <c r="HL601" s="226"/>
      <c r="HM601" s="226"/>
      <c r="HN601" s="226"/>
      <c r="HO601" s="226"/>
      <c r="HP601" s="226"/>
      <c r="HQ601" s="226"/>
      <c r="HR601" s="226"/>
      <c r="HS601" s="226"/>
      <c r="HT601" s="226"/>
      <c r="HU601" s="226"/>
      <c r="HV601" s="226"/>
      <c r="HW601" s="226"/>
      <c r="HX601" s="226"/>
      <c r="HY601" s="226"/>
      <c r="HZ601" s="226"/>
      <c r="IA601" s="226"/>
      <c r="IB601" s="226"/>
      <c r="IC601" s="226"/>
      <c r="ID601" s="226"/>
      <c r="IE601" s="226"/>
      <c r="IF601" s="226"/>
      <c r="IG601" s="226"/>
      <c r="IH601" s="226"/>
      <c r="II601" s="226"/>
      <c r="IJ601" s="226"/>
      <c r="IK601" s="226"/>
      <c r="IL601" s="226"/>
      <c r="IM601" s="226"/>
      <c r="IN601" s="226"/>
      <c r="IO601" s="226"/>
      <c r="IP601" s="226"/>
      <c r="IQ601" s="226"/>
      <c r="IR601" s="226"/>
      <c r="IS601" s="226"/>
      <c r="IT601" s="226"/>
      <c r="IU601" s="226"/>
      <c r="IV601" s="226"/>
      <c r="IW601" s="226"/>
      <c r="IX601" s="226"/>
      <c r="IY601" s="226"/>
      <c r="IZ601" s="226"/>
      <c r="JA601" s="226"/>
      <c r="JB601" s="226"/>
      <c r="JC601" s="226"/>
      <c r="JD601" s="226"/>
      <c r="JE601" s="226"/>
      <c r="JF601" s="226"/>
      <c r="JG601" s="226"/>
      <c r="JH601" s="226"/>
      <c r="JI601" s="226"/>
      <c r="JJ601" s="226"/>
      <c r="JK601" s="226"/>
      <c r="JL601" s="226"/>
      <c r="JM601" s="226"/>
      <c r="JN601" s="226"/>
      <c r="JO601" s="226"/>
      <c r="JP601" s="226"/>
      <c r="JQ601" s="226"/>
      <c r="JR601" s="226"/>
      <c r="JS601" s="226"/>
      <c r="JT601" s="226"/>
      <c r="JU601" s="226"/>
      <c r="JV601" s="226"/>
      <c r="JW601" s="226"/>
      <c r="JX601" s="226"/>
      <c r="JY601" s="226"/>
      <c r="JZ601" s="226"/>
      <c r="KA601" s="226"/>
      <c r="KB601" s="226"/>
      <c r="KC601" s="226"/>
      <c r="KD601" s="226"/>
      <c r="KE601" s="226"/>
      <c r="KF601" s="226"/>
      <c r="KG601" s="226"/>
      <c r="KH601" s="226"/>
      <c r="KI601" s="226"/>
      <c r="KJ601" s="226"/>
      <c r="KK601" s="226"/>
      <c r="KL601" s="226"/>
      <c r="KM601" s="226"/>
      <c r="KN601" s="226"/>
      <c r="KO601" s="226"/>
      <c r="KP601" s="226"/>
      <c r="KQ601" s="226"/>
      <c r="KR601" s="226"/>
      <c r="KS601" s="226"/>
      <c r="KT601" s="226"/>
      <c r="KU601" s="226"/>
      <c r="KV601" s="226"/>
      <c r="KW601" s="226"/>
      <c r="KX601" s="226"/>
      <c r="KY601" s="226"/>
      <c r="KZ601" s="226"/>
      <c r="LA601" s="226"/>
      <c r="LB601" s="226"/>
      <c r="LC601" s="226"/>
      <c r="LD601" s="226"/>
      <c r="LE601" s="226"/>
      <c r="LF601" s="226"/>
      <c r="LG601" s="226"/>
      <c r="LH601" s="226"/>
      <c r="LI601" s="226"/>
      <c r="LJ601" s="226"/>
      <c r="LK601" s="226"/>
      <c r="LL601" s="226"/>
      <c r="LM601" s="226"/>
      <c r="LN601" s="226"/>
      <c r="LO601" s="226"/>
      <c r="LP601" s="226"/>
      <c r="LQ601" s="226"/>
      <c r="LR601" s="226"/>
      <c r="LS601" s="226"/>
      <c r="LT601" s="226"/>
      <c r="LU601" s="226"/>
      <c r="LV601" s="226"/>
      <c r="LW601" s="226"/>
      <c r="LX601" s="226"/>
      <c r="LY601" s="226"/>
      <c r="LZ601" s="226"/>
      <c r="MA601" s="226"/>
      <c r="MB601" s="226"/>
      <c r="MC601" s="226"/>
      <c r="MD601" s="226"/>
      <c r="ME601" s="226"/>
      <c r="MF601" s="226"/>
      <c r="MG601" s="226"/>
      <c r="MH601" s="226"/>
      <c r="MI601" s="226"/>
      <c r="MJ601" s="226"/>
      <c r="MK601" s="226"/>
      <c r="ML601" s="226"/>
      <c r="MM601" s="226"/>
      <c r="MN601" s="226"/>
      <c r="MO601" s="226"/>
      <c r="MP601" s="226"/>
      <c r="MQ601" s="226"/>
      <c r="MR601" s="226"/>
      <c r="MS601" s="226"/>
      <c r="MT601" s="226"/>
      <c r="MU601" s="226"/>
      <c r="MV601" s="226"/>
      <c r="MW601" s="226"/>
      <c r="MX601" s="226"/>
      <c r="MY601" s="226"/>
      <c r="MZ601" s="226"/>
      <c r="NA601" s="226"/>
      <c r="NB601" s="226"/>
      <c r="NC601" s="226"/>
      <c r="ND601" s="226"/>
      <c r="NE601" s="226"/>
      <c r="NF601" s="226"/>
      <c r="NG601" s="226"/>
      <c r="NH601" s="226"/>
      <c r="NI601" s="226"/>
      <c r="NJ601" s="226"/>
      <c r="NK601" s="226"/>
      <c r="NL601" s="226"/>
      <c r="NM601" s="226"/>
      <c r="NN601" s="226"/>
      <c r="NO601" s="226"/>
      <c r="NP601" s="226"/>
      <c r="NQ601" s="226"/>
      <c r="NR601" s="226"/>
      <c r="NS601" s="226"/>
      <c r="NT601" s="226"/>
      <c r="NU601" s="226"/>
      <c r="NV601" s="226"/>
      <c r="NW601" s="226"/>
      <c r="NX601" s="226"/>
      <c r="NY601" s="226"/>
      <c r="NZ601" s="226"/>
      <c r="OA601" s="226"/>
      <c r="OB601" s="226"/>
      <c r="OC601" s="226"/>
      <c r="OD601" s="226"/>
      <c r="OE601" s="226"/>
      <c r="OF601" s="226"/>
      <c r="OG601" s="226"/>
      <c r="OH601" s="226"/>
      <c r="OI601" s="226"/>
      <c r="OJ601" s="226"/>
      <c r="OK601" s="226"/>
      <c r="OL601" s="226"/>
      <c r="OM601" s="226"/>
      <c r="ON601" s="226"/>
      <c r="OO601" s="226"/>
      <c r="OP601" s="226"/>
      <c r="OQ601" s="226"/>
      <c r="OR601" s="226"/>
      <c r="OS601" s="226"/>
      <c r="OT601" s="226"/>
      <c r="OU601" s="226"/>
      <c r="OV601" s="226"/>
      <c r="OW601" s="226"/>
      <c r="OX601" s="226"/>
      <c r="OY601" s="226"/>
      <c r="OZ601" s="226"/>
      <c r="PA601" s="226"/>
      <c r="PB601" s="226"/>
      <c r="PC601" s="226"/>
      <c r="PD601" s="226"/>
      <c r="PE601" s="226"/>
      <c r="PF601" s="226"/>
      <c r="PG601" s="226"/>
      <c r="PH601" s="226"/>
      <c r="PI601" s="226"/>
      <c r="PJ601" s="226"/>
      <c r="PK601" s="226"/>
      <c r="PL601" s="226"/>
      <c r="PM601" s="226"/>
      <c r="PN601" s="226"/>
      <c r="PO601" s="226"/>
      <c r="PP601" s="226"/>
      <c r="PQ601" s="226"/>
      <c r="PR601" s="226"/>
      <c r="PS601" s="226"/>
      <c r="PT601" s="226"/>
      <c r="PU601" s="226"/>
      <c r="PV601" s="226"/>
      <c r="PW601" s="226"/>
      <c r="PX601" s="226"/>
      <c r="PY601" s="226"/>
      <c r="PZ601" s="226"/>
      <c r="QA601" s="226"/>
      <c r="QB601" s="226"/>
      <c r="QC601" s="226"/>
      <c r="QD601" s="226"/>
      <c r="QE601" s="226"/>
      <c r="QF601" s="226"/>
      <c r="QG601" s="226"/>
      <c r="QH601" s="226"/>
      <c r="QI601" s="226"/>
      <c r="QJ601" s="226"/>
      <c r="QK601" s="226"/>
      <c r="QL601" s="226"/>
      <c r="QM601" s="226"/>
      <c r="QN601" s="226"/>
      <c r="QO601" s="226"/>
      <c r="QP601" s="226"/>
      <c r="QQ601" s="226"/>
      <c r="QR601" s="226"/>
      <c r="QS601" s="226"/>
      <c r="QT601" s="226"/>
      <c r="QU601" s="226"/>
      <c r="QV601" s="226"/>
      <c r="QW601" s="226"/>
      <c r="QX601" s="226"/>
      <c r="QY601" s="226"/>
      <c r="QZ601" s="226"/>
      <c r="RA601" s="226"/>
      <c r="RB601" s="226"/>
      <c r="RC601" s="226"/>
      <c r="RD601" s="226"/>
      <c r="RE601" s="226"/>
      <c r="RF601" s="226"/>
      <c r="RG601" s="226"/>
      <c r="RH601" s="226"/>
      <c r="RI601" s="226"/>
      <c r="RJ601" s="226"/>
      <c r="RK601" s="226"/>
      <c r="RL601" s="226"/>
      <c r="RM601" s="226"/>
      <c r="RN601" s="226"/>
      <c r="RO601" s="226"/>
      <c r="RP601" s="226"/>
      <c r="RQ601" s="226"/>
      <c r="RR601" s="226"/>
      <c r="RS601" s="226"/>
      <c r="RT601" s="226"/>
      <c r="RU601" s="226"/>
      <c r="RV601" s="226"/>
      <c r="RW601" s="226"/>
      <c r="RX601" s="226"/>
      <c r="RY601" s="226"/>
      <c r="RZ601" s="226"/>
      <c r="SA601" s="226"/>
      <c r="SB601" s="226"/>
      <c r="SC601" s="226"/>
      <c r="SD601" s="226"/>
      <c r="SE601" s="226"/>
      <c r="SF601" s="226"/>
      <c r="SG601" s="226"/>
      <c r="SH601" s="226"/>
      <c r="SI601" s="226"/>
      <c r="SJ601" s="226"/>
      <c r="SK601" s="226"/>
      <c r="SL601" s="226"/>
      <c r="SM601" s="226"/>
      <c r="SN601" s="226"/>
      <c r="SO601" s="226"/>
      <c r="SP601" s="226"/>
      <c r="SQ601" s="226"/>
      <c r="SR601" s="226"/>
      <c r="SS601" s="226"/>
      <c r="ST601" s="226"/>
      <c r="SU601" s="226"/>
      <c r="SV601" s="226"/>
      <c r="SW601" s="226"/>
      <c r="SX601" s="226"/>
      <c r="SY601" s="226"/>
      <c r="SZ601" s="226"/>
      <c r="TA601" s="226"/>
      <c r="TB601" s="226"/>
      <c r="TC601" s="226"/>
      <c r="TD601" s="226"/>
      <c r="TE601" s="226"/>
      <c r="TF601" s="226"/>
      <c r="TG601" s="226"/>
      <c r="TH601" s="226"/>
      <c r="TI601" s="226"/>
      <c r="TJ601" s="226"/>
      <c r="TK601" s="226"/>
      <c r="TL601" s="226"/>
      <c r="TM601" s="226"/>
      <c r="TN601" s="226"/>
      <c r="TO601" s="226"/>
      <c r="TP601" s="226"/>
      <c r="TQ601" s="226"/>
      <c r="TR601" s="226"/>
      <c r="TS601" s="226"/>
      <c r="TT601" s="226"/>
      <c r="TU601" s="226"/>
      <c r="TV601" s="226"/>
      <c r="TW601" s="226"/>
      <c r="TX601" s="226"/>
      <c r="TY601" s="226"/>
      <c r="TZ601" s="226"/>
      <c r="UA601" s="226"/>
      <c r="UB601" s="226"/>
      <c r="UC601" s="226"/>
      <c r="UD601" s="226"/>
      <c r="UE601" s="226"/>
      <c r="UF601" s="226"/>
      <c r="UG601" s="226"/>
      <c r="UH601" s="226"/>
      <c r="UI601" s="226"/>
      <c r="UJ601" s="226"/>
      <c r="UK601" s="226"/>
      <c r="UL601" s="226"/>
      <c r="UM601" s="226"/>
      <c r="UN601" s="226"/>
      <c r="UO601" s="226"/>
      <c r="UP601" s="226"/>
      <c r="UQ601" s="226"/>
      <c r="UR601" s="226"/>
      <c r="US601" s="226"/>
      <c r="UT601" s="226"/>
      <c r="UU601" s="226"/>
      <c r="UV601" s="226"/>
      <c r="UW601" s="226"/>
      <c r="UX601" s="226"/>
      <c r="UY601" s="226"/>
      <c r="UZ601" s="226"/>
      <c r="VA601" s="226"/>
      <c r="VB601" s="226"/>
      <c r="VC601" s="226"/>
      <c r="VD601" s="226"/>
      <c r="VE601" s="226"/>
      <c r="VF601" s="226"/>
      <c r="VG601" s="226"/>
      <c r="VH601" s="226"/>
      <c r="VI601" s="226"/>
      <c r="VJ601" s="226"/>
      <c r="VK601" s="226"/>
      <c r="VL601" s="226"/>
      <c r="VM601" s="226"/>
      <c r="VN601" s="226"/>
      <c r="VO601" s="226"/>
      <c r="VP601" s="226"/>
      <c r="VQ601" s="226"/>
      <c r="VR601" s="226"/>
      <c r="VS601" s="226"/>
      <c r="VT601" s="226"/>
      <c r="VU601" s="226"/>
      <c r="VV601" s="226"/>
      <c r="VW601" s="226"/>
      <c r="VX601" s="226"/>
      <c r="VY601" s="226"/>
      <c r="VZ601" s="226"/>
      <c r="WA601" s="226"/>
      <c r="WB601" s="226"/>
      <c r="WC601" s="226"/>
      <c r="WD601" s="226"/>
      <c r="WE601" s="226"/>
      <c r="WF601" s="226"/>
      <c r="WG601" s="226"/>
      <c r="WH601" s="226"/>
      <c r="WI601" s="226"/>
      <c r="WJ601" s="226"/>
      <c r="WK601" s="226"/>
      <c r="WL601" s="226"/>
      <c r="WM601" s="226"/>
      <c r="WN601" s="226"/>
      <c r="WO601" s="226"/>
      <c r="WP601" s="226"/>
      <c r="WQ601" s="226"/>
      <c r="WR601" s="226"/>
      <c r="WS601" s="226"/>
      <c r="WT601" s="226"/>
      <c r="WU601" s="226"/>
      <c r="WV601" s="226"/>
      <c r="WW601" s="226"/>
      <c r="WX601" s="226"/>
      <c r="WY601" s="226"/>
      <c r="WZ601" s="226"/>
      <c r="XA601" s="226"/>
      <c r="XB601" s="226"/>
      <c r="XC601" s="226"/>
      <c r="XD601" s="226"/>
      <c r="XE601" s="226"/>
      <c r="XF601" s="226"/>
      <c r="XG601" s="226"/>
      <c r="XH601" s="226"/>
      <c r="XI601" s="226"/>
      <c r="XJ601" s="226"/>
      <c r="XK601" s="226"/>
      <c r="XL601" s="226"/>
      <c r="XM601" s="226"/>
      <c r="XN601" s="226"/>
      <c r="XO601" s="226"/>
      <c r="XP601" s="226"/>
      <c r="XQ601" s="226"/>
      <c r="XR601" s="226"/>
      <c r="XS601" s="226"/>
      <c r="XT601" s="226"/>
      <c r="XU601" s="226"/>
      <c r="XV601" s="226"/>
      <c r="XW601" s="226"/>
      <c r="XX601" s="226"/>
      <c r="XY601" s="226"/>
      <c r="XZ601" s="226"/>
      <c r="YA601" s="226"/>
      <c r="YB601" s="226"/>
      <c r="YC601" s="226"/>
      <c r="YD601" s="226"/>
      <c r="YE601" s="226"/>
      <c r="YF601" s="226"/>
      <c r="YG601" s="226"/>
      <c r="YH601" s="226"/>
      <c r="YI601" s="226"/>
      <c r="YJ601" s="226"/>
      <c r="YK601" s="226"/>
      <c r="YL601" s="226"/>
      <c r="YM601" s="226"/>
      <c r="YN601" s="226"/>
      <c r="YO601" s="226"/>
      <c r="YP601" s="226"/>
      <c r="YQ601" s="226"/>
      <c r="YR601" s="226"/>
      <c r="YS601" s="226"/>
      <c r="YT601" s="226"/>
      <c r="YU601" s="226"/>
      <c r="YV601" s="226"/>
      <c r="YW601" s="226"/>
      <c r="YX601" s="226"/>
      <c r="YY601" s="226"/>
      <c r="YZ601" s="226"/>
      <c r="ZA601" s="226"/>
      <c r="ZB601" s="226"/>
      <c r="ZC601" s="226"/>
      <c r="ZD601" s="226"/>
      <c r="ZE601" s="226"/>
      <c r="ZF601" s="226"/>
      <c r="ZG601" s="226"/>
      <c r="ZH601" s="226"/>
      <c r="ZI601" s="226"/>
      <c r="ZJ601" s="226"/>
      <c r="ZK601" s="226"/>
      <c r="ZL601" s="226"/>
      <c r="ZM601" s="226"/>
      <c r="ZN601" s="226"/>
      <c r="ZO601" s="226"/>
      <c r="ZP601" s="226"/>
      <c r="ZQ601" s="226"/>
      <c r="ZR601" s="226"/>
      <c r="ZS601" s="226"/>
      <c r="ZT601" s="226"/>
      <c r="ZU601" s="226"/>
      <c r="ZV601" s="226"/>
      <c r="ZW601" s="226"/>
      <c r="ZX601" s="226"/>
      <c r="ZY601" s="226"/>
      <c r="ZZ601" s="226"/>
      <c r="AAA601" s="226"/>
      <c r="AAB601" s="226"/>
      <c r="AAC601" s="226"/>
      <c r="AAD601" s="226"/>
      <c r="AAE601" s="226"/>
      <c r="AAF601" s="226"/>
      <c r="AAG601" s="226"/>
      <c r="AAH601" s="226"/>
      <c r="AAI601" s="226"/>
      <c r="AAJ601" s="226"/>
      <c r="AAK601" s="226"/>
      <c r="AAL601" s="226"/>
      <c r="AAM601" s="226"/>
      <c r="AAN601" s="226"/>
      <c r="AAO601" s="226"/>
      <c r="AAP601" s="226"/>
      <c r="AAQ601" s="226"/>
      <c r="AAR601" s="226"/>
      <c r="AAS601" s="226"/>
      <c r="AAT601" s="226"/>
      <c r="AAU601" s="226"/>
      <c r="AAV601" s="226"/>
      <c r="AAW601" s="226"/>
      <c r="AAX601" s="226"/>
      <c r="AAY601" s="226"/>
      <c r="AAZ601" s="226"/>
      <c r="ABA601" s="226"/>
      <c r="ABB601" s="226"/>
      <c r="ABC601" s="226"/>
      <c r="ABD601" s="226"/>
      <c r="ABE601" s="226"/>
      <c r="ABF601" s="226"/>
      <c r="ABG601" s="226"/>
      <c r="ABH601" s="226"/>
      <c r="ABI601" s="226"/>
      <c r="ABJ601" s="226"/>
      <c r="ABK601" s="226"/>
      <c r="ABL601" s="226"/>
      <c r="ABM601" s="226"/>
      <c r="ABN601" s="226"/>
      <c r="ABO601" s="226"/>
      <c r="ABP601" s="226"/>
      <c r="ABQ601" s="226"/>
      <c r="ABR601" s="226"/>
      <c r="ABS601" s="226"/>
      <c r="ABT601" s="226"/>
      <c r="ABU601" s="226"/>
      <c r="ABV601" s="226"/>
      <c r="ABW601" s="226"/>
      <c r="ABX601" s="226"/>
      <c r="ABY601" s="226"/>
      <c r="ABZ601" s="226"/>
      <c r="ACA601" s="226"/>
      <c r="ACB601" s="226"/>
      <c r="ACC601" s="226"/>
      <c r="ACD601" s="226"/>
      <c r="ACE601" s="226"/>
      <c r="ACF601" s="226"/>
      <c r="ACG601" s="226"/>
      <c r="ACH601" s="226"/>
      <c r="ACI601" s="226"/>
      <c r="ACJ601" s="226"/>
      <c r="ACK601" s="226"/>
      <c r="ACL601" s="226"/>
      <c r="ACM601" s="226"/>
      <c r="ACN601" s="226"/>
      <c r="ACO601" s="226"/>
      <c r="ACP601" s="226"/>
      <c r="ACQ601" s="226"/>
      <c r="ACR601" s="226"/>
      <c r="ACS601" s="226"/>
      <c r="ACT601" s="226"/>
      <c r="ACU601" s="226"/>
      <c r="ACV601" s="226"/>
      <c r="ACW601" s="226"/>
      <c r="ACX601" s="226"/>
      <c r="ACY601" s="226"/>
      <c r="ACZ601" s="226"/>
      <c r="ADA601" s="226"/>
      <c r="ADB601" s="226"/>
      <c r="ADC601" s="226"/>
      <c r="ADD601" s="226"/>
      <c r="ADE601" s="226"/>
      <c r="ADF601" s="226"/>
      <c r="ADG601" s="226"/>
      <c r="ADH601" s="226"/>
      <c r="ADI601" s="226"/>
      <c r="ADJ601" s="226"/>
      <c r="ADK601" s="226"/>
      <c r="ADL601" s="226"/>
      <c r="ADM601" s="226"/>
      <c r="ADN601" s="226"/>
      <c r="ADO601" s="226"/>
      <c r="ADP601" s="226"/>
      <c r="ADQ601" s="226"/>
      <c r="ADR601" s="226"/>
      <c r="ADS601" s="226"/>
      <c r="ADT601" s="226"/>
      <c r="ADU601" s="226"/>
      <c r="ADV601" s="226"/>
      <c r="ADW601" s="226"/>
      <c r="ADX601" s="226"/>
      <c r="ADY601" s="226"/>
      <c r="ADZ601" s="226"/>
      <c r="AEA601" s="226"/>
      <c r="AEB601" s="226"/>
      <c r="AEC601" s="226"/>
      <c r="AED601" s="226"/>
      <c r="AEE601" s="226"/>
      <c r="AEF601" s="226"/>
      <c r="AEG601" s="226"/>
      <c r="AEH601" s="226"/>
      <c r="AEI601" s="226"/>
      <c r="AEJ601" s="226"/>
      <c r="AEK601" s="226"/>
      <c r="AEL601" s="226"/>
      <c r="AEM601" s="226"/>
      <c r="AEN601" s="226"/>
      <c r="AEO601" s="226"/>
      <c r="AEP601" s="226"/>
      <c r="AEQ601" s="226"/>
      <c r="AER601" s="226"/>
      <c r="AES601" s="226"/>
      <c r="AET601" s="226"/>
      <c r="AEU601" s="226"/>
      <c r="AEV601" s="226"/>
      <c r="AEW601" s="226"/>
      <c r="AEX601" s="226"/>
      <c r="AEY601" s="226"/>
      <c r="AEZ601" s="226"/>
      <c r="AFA601" s="226"/>
      <c r="AFB601" s="226"/>
      <c r="AFC601" s="226"/>
      <c r="AFD601" s="226"/>
      <c r="AFE601" s="226"/>
      <c r="AFF601" s="226"/>
      <c r="AFG601" s="226"/>
      <c r="AFH601" s="226"/>
      <c r="AFI601" s="226"/>
      <c r="AFJ601" s="226"/>
      <c r="AFK601" s="226"/>
      <c r="AFL601" s="226"/>
      <c r="AFM601" s="226"/>
      <c r="AFN601" s="226"/>
      <c r="AFO601" s="226"/>
      <c r="AFP601" s="226"/>
      <c r="AFQ601" s="226"/>
      <c r="AFR601" s="226"/>
      <c r="AFS601" s="226"/>
      <c r="AFT601" s="226"/>
      <c r="AFU601" s="226"/>
      <c r="AFV601" s="226"/>
      <c r="AFW601" s="226"/>
      <c r="AFX601" s="226"/>
      <c r="AFY601" s="226"/>
      <c r="AFZ601" s="226"/>
      <c r="AGA601" s="226"/>
      <c r="AGB601" s="226"/>
      <c r="AGC601" s="226"/>
      <c r="AGD601" s="226"/>
      <c r="AGE601" s="226"/>
      <c r="AGF601" s="226"/>
      <c r="AGG601" s="226"/>
      <c r="AGH601" s="226"/>
      <c r="AGI601" s="226"/>
      <c r="AGJ601" s="226"/>
      <c r="AGK601" s="226"/>
      <c r="AGL601" s="226"/>
      <c r="AGM601" s="226"/>
      <c r="AGN601" s="226"/>
      <c r="AGO601" s="226"/>
      <c r="AGP601" s="226"/>
      <c r="AGQ601" s="226"/>
      <c r="AGR601" s="226"/>
      <c r="AGS601" s="226"/>
      <c r="AGT601" s="226"/>
      <c r="AGU601" s="226"/>
      <c r="AGV601" s="226"/>
      <c r="AGW601" s="226"/>
      <c r="AGX601" s="226"/>
      <c r="AGY601" s="226"/>
      <c r="AGZ601" s="226"/>
      <c r="AHA601" s="226"/>
      <c r="AHB601" s="226"/>
      <c r="AHC601" s="226"/>
      <c r="AHD601" s="226"/>
      <c r="AHE601" s="226"/>
      <c r="AHF601" s="226"/>
      <c r="AHG601" s="226"/>
      <c r="AHH601" s="226"/>
      <c r="AHI601" s="226"/>
      <c r="AHJ601" s="226"/>
      <c r="AHK601" s="226"/>
      <c r="AHL601" s="226"/>
      <c r="AHM601" s="226"/>
      <c r="AHN601" s="226"/>
      <c r="AHO601" s="226"/>
      <c r="AHP601" s="226"/>
      <c r="AHQ601" s="226"/>
      <c r="AHR601" s="226"/>
      <c r="AHS601" s="226"/>
      <c r="AHT601" s="226"/>
      <c r="AHU601" s="226"/>
      <c r="AHV601" s="226"/>
      <c r="AHW601" s="226"/>
      <c r="AHX601" s="226"/>
      <c r="AHY601" s="226"/>
      <c r="AHZ601" s="226"/>
      <c r="AIA601" s="226"/>
      <c r="AIB601" s="226"/>
      <c r="AIC601" s="226"/>
      <c r="AID601" s="226"/>
      <c r="AIE601" s="226"/>
      <c r="AIF601" s="226"/>
      <c r="AIG601" s="226"/>
      <c r="AIH601" s="226"/>
      <c r="AII601" s="226"/>
      <c r="AIJ601" s="226"/>
      <c r="AIK601" s="226"/>
      <c r="AIL601" s="226"/>
      <c r="AIM601" s="226"/>
      <c r="AIN601" s="226"/>
      <c r="AIO601" s="226"/>
      <c r="AIP601" s="226"/>
      <c r="AIQ601" s="226"/>
      <c r="AIR601" s="226"/>
      <c r="AIS601" s="226"/>
      <c r="AIT601" s="226"/>
      <c r="AIU601" s="226"/>
      <c r="AIV601" s="226"/>
      <c r="AIW601" s="226"/>
      <c r="AIX601" s="226"/>
      <c r="AIY601" s="226"/>
      <c r="AIZ601" s="226"/>
      <c r="AJA601" s="226"/>
      <c r="AJB601" s="226"/>
      <c r="AJC601" s="226"/>
      <c r="AJD601" s="226"/>
      <c r="AJE601" s="226"/>
      <c r="AJF601" s="226"/>
      <c r="AJG601" s="226"/>
      <c r="AJH601" s="226"/>
      <c r="AJI601" s="226"/>
      <c r="AJJ601" s="226"/>
      <c r="AJK601" s="226"/>
      <c r="AJL601" s="226"/>
      <c r="AJM601" s="226"/>
      <c r="AJN601" s="226"/>
      <c r="AJO601" s="226"/>
      <c r="AJP601" s="226"/>
      <c r="AJQ601" s="226"/>
      <c r="AJR601" s="226"/>
      <c r="AJS601" s="226"/>
      <c r="AJT601" s="226"/>
      <c r="AJU601" s="226"/>
      <c r="AJV601" s="226"/>
      <c r="AJW601" s="226"/>
      <c r="AJX601" s="226"/>
      <c r="AJY601" s="226"/>
      <c r="AJZ601" s="226"/>
      <c r="AKA601" s="226"/>
      <c r="AKB601" s="226"/>
      <c r="AKC601" s="226"/>
      <c r="AKD601" s="226"/>
      <c r="AKE601" s="226"/>
      <c r="AKF601" s="226"/>
      <c r="AKG601" s="226"/>
      <c r="AKH601" s="226"/>
      <c r="AKI601" s="226"/>
      <c r="AKJ601" s="226"/>
      <c r="AKK601" s="226"/>
      <c r="AKL601" s="226"/>
      <c r="AKM601" s="226"/>
      <c r="AKN601" s="226"/>
      <c r="AKO601" s="226"/>
      <c r="AKP601" s="226"/>
      <c r="AKQ601" s="226"/>
      <c r="AKR601" s="226"/>
      <c r="AKS601" s="226"/>
      <c r="AKT601" s="226"/>
      <c r="AKU601" s="226"/>
      <c r="AKV601" s="226"/>
      <c r="AKW601" s="226"/>
      <c r="AKX601" s="226"/>
      <c r="AKY601" s="226"/>
      <c r="AKZ601" s="226"/>
      <c r="ALA601" s="226"/>
      <c r="ALB601" s="226"/>
      <c r="ALC601" s="226"/>
      <c r="ALD601" s="226"/>
      <c r="ALE601" s="226"/>
      <c r="ALF601" s="226"/>
      <c r="ALG601" s="226"/>
      <c r="ALH601" s="226"/>
      <c r="ALI601" s="226"/>
      <c r="ALJ601" s="226"/>
      <c r="ALK601" s="226"/>
      <c r="ALL601" s="226"/>
      <c r="ALM601" s="226"/>
      <c r="ALN601" s="226"/>
      <c r="ALO601" s="226"/>
      <c r="ALP601" s="226"/>
      <c r="ALQ601" s="226"/>
      <c r="ALR601" s="226"/>
      <c r="ALS601" s="226"/>
      <c r="ALT601" s="226"/>
      <c r="ALU601" s="226"/>
      <c r="ALV601" s="226"/>
      <c r="ALW601" s="226"/>
      <c r="ALX601" s="226"/>
      <c r="ALY601" s="226"/>
      <c r="ALZ601" s="226"/>
      <c r="AMA601" s="226"/>
      <c r="AMB601" s="226"/>
      <c r="AMC601" s="226"/>
      <c r="AMD601" s="226"/>
      <c r="AME601" s="226"/>
      <c r="AMF601" s="226"/>
      <c r="AMG601" s="226"/>
      <c r="AMH601" s="226"/>
      <c r="AMI601" s="226"/>
      <c r="AMJ601" s="226"/>
      <c r="AMK601" s="226"/>
      <c r="AML601" s="226"/>
      <c r="AMM601" s="226"/>
      <c r="AMN601" s="226"/>
      <c r="AMO601" s="226"/>
      <c r="AMP601" s="226"/>
      <c r="AMQ601" s="226"/>
      <c r="AMR601" s="226"/>
      <c r="AMS601" s="226"/>
      <c r="AMT601" s="226"/>
      <c r="AMU601" s="226"/>
      <c r="AMV601" s="226"/>
      <c r="AMW601" s="226"/>
      <c r="AMX601" s="226"/>
    </row>
    <row r="602" spans="1:1038" s="288" customFormat="1" ht="18" customHeight="1">
      <c r="A602" s="409" t="s">
        <v>2065</v>
      </c>
      <c r="B602" s="227" t="s">
        <v>1647</v>
      </c>
      <c r="C602" s="227"/>
      <c r="D602" s="227" t="s">
        <v>1279</v>
      </c>
      <c r="E602" s="227">
        <v>79</v>
      </c>
      <c r="F602" s="227">
        <v>4</v>
      </c>
      <c r="G602" s="570" t="str">
        <f t="shared" si="220"/>
        <v>79-4</v>
      </c>
      <c r="H602" s="227">
        <v>0</v>
      </c>
      <c r="I602" s="479">
        <v>59</v>
      </c>
      <c r="J602" s="477">
        <f t="shared" si="177"/>
        <v>1</v>
      </c>
      <c r="K602" s="478" t="b">
        <f>IF(J605=1,IF(((VLOOKUP($G602,[1]Depth_Lookup!A$3:J$410,9,FALSE))-(I602/100))=0,"Good",IF(((VLOOKUP($G602,[1]Depth_Lookup!$A$3:$J$550,9,FALSE))-(I602/100))&gt;0,"Too Short","Too Long")))</f>
        <v>0</v>
      </c>
      <c r="L602" s="171">
        <f>(VLOOKUP($G602,Depth_Lookup!$A$3:$J$410,10,FALSE))+(H602/100)</f>
        <v>200.16499999999999</v>
      </c>
      <c r="M602" s="171">
        <f>(VLOOKUP($G602,Depth_Lookup!$A$3:$J$410,10,FALSE))+(I602/100)</f>
        <v>200.755</v>
      </c>
      <c r="N602" s="230" t="s">
        <v>2133</v>
      </c>
      <c r="O602" s="227">
        <v>5</v>
      </c>
      <c r="P602" s="227" t="s">
        <v>853</v>
      </c>
      <c r="Q602" s="227" t="s">
        <v>125</v>
      </c>
      <c r="R602" s="286" t="str">
        <f t="shared" si="277"/>
        <v>SerpentinizedHarzburgite</v>
      </c>
      <c r="S602" s="227" t="s">
        <v>94</v>
      </c>
      <c r="T602" s="227" t="s">
        <v>94</v>
      </c>
      <c r="U602" s="227" t="s">
        <v>95</v>
      </c>
      <c r="V602" s="227" t="s">
        <v>96</v>
      </c>
      <c r="W602" s="227" t="s">
        <v>102</v>
      </c>
      <c r="X602" s="286">
        <f>VLOOKUP(W602,[1]definitions_list_lookup!A$13:B$19,2,0)</f>
        <v>5</v>
      </c>
      <c r="Y602" s="227" t="s">
        <v>90</v>
      </c>
      <c r="Z602" s="227" t="s">
        <v>91</v>
      </c>
      <c r="AA602" s="227"/>
      <c r="AB602" s="227"/>
      <c r="AC602" s="227"/>
      <c r="AD602" s="227"/>
      <c r="AE602" s="233"/>
      <c r="AF602" s="570" t="e">
        <f>VLOOKUP(AE602,[1]definitions_list_mag!$V$12:$W$15,2,0)</f>
        <v>#N/A</v>
      </c>
      <c r="AG602" s="237"/>
      <c r="AH602" s="227"/>
      <c r="AI602" s="240">
        <v>67</v>
      </c>
      <c r="AJ602" s="227"/>
      <c r="AK602" s="227"/>
      <c r="AL602" s="227"/>
      <c r="AM602" s="227"/>
      <c r="AN602" s="227"/>
      <c r="AO602" s="240"/>
      <c r="AP602" s="227"/>
      <c r="AQ602" s="227"/>
      <c r="AR602" s="227"/>
      <c r="AS602" s="227"/>
      <c r="AT602" s="227"/>
      <c r="AU602" s="240"/>
      <c r="AV602" s="227"/>
      <c r="AW602" s="227"/>
      <c r="AX602" s="227"/>
      <c r="AY602" s="227"/>
      <c r="AZ602" s="227"/>
      <c r="BA602" s="240">
        <v>30</v>
      </c>
      <c r="BB602" s="227">
        <v>5</v>
      </c>
      <c r="BC602" s="227">
        <v>2</v>
      </c>
      <c r="BD602" s="227" t="s">
        <v>110</v>
      </c>
      <c r="BE602" s="227" t="s">
        <v>103</v>
      </c>
      <c r="BF602" s="227"/>
      <c r="BG602" s="240"/>
      <c r="BH602" s="227"/>
      <c r="BI602" s="227"/>
      <c r="BJ602" s="227"/>
      <c r="BK602" s="227"/>
      <c r="BL602" s="227"/>
      <c r="BM602" s="240">
        <v>3</v>
      </c>
      <c r="BN602" s="227">
        <v>2</v>
      </c>
      <c r="BO602" s="227">
        <v>0.5</v>
      </c>
      <c r="BP602" s="227" t="s">
        <v>110</v>
      </c>
      <c r="BQ602" s="227" t="s">
        <v>103</v>
      </c>
      <c r="BR602" s="227"/>
      <c r="BS602" s="227"/>
      <c r="BT602" s="227"/>
      <c r="BU602" s="227"/>
      <c r="BV602" s="227"/>
      <c r="BW602" s="227"/>
      <c r="BX602" s="227"/>
      <c r="BY602" s="240"/>
      <c r="BZ602" s="227"/>
      <c r="CA602" s="227"/>
      <c r="CB602" s="227"/>
      <c r="CC602" s="227"/>
      <c r="CD602" s="227"/>
      <c r="CE602" s="227" t="s">
        <v>2149</v>
      </c>
      <c r="CF602" s="290">
        <f t="shared" si="178"/>
        <v>100</v>
      </c>
      <c r="CG602" s="148"/>
      <c r="CH602" s="571" t="s">
        <v>2150</v>
      </c>
      <c r="CI602" s="571">
        <v>90</v>
      </c>
      <c r="CJ602" s="571" t="s">
        <v>514</v>
      </c>
      <c r="CK602" s="572"/>
      <c r="CL602" s="572"/>
      <c r="CM602" s="572"/>
      <c r="CN602" s="572"/>
      <c r="CO602" s="572"/>
      <c r="CP602" s="572"/>
      <c r="CQ602" s="572"/>
      <c r="CR602" s="572"/>
      <c r="CS602" s="572"/>
      <c r="CT602" s="572"/>
      <c r="CU602" s="572"/>
      <c r="CV602" s="572"/>
      <c r="CW602" s="572"/>
      <c r="CX602" s="572"/>
      <c r="CY602" s="572"/>
      <c r="CZ602" s="572"/>
      <c r="DA602" s="572"/>
      <c r="DB602" s="572">
        <v>65</v>
      </c>
      <c r="DC602" s="577">
        <v>1</v>
      </c>
      <c r="DD602" s="572"/>
      <c r="DE602" s="572"/>
      <c r="DF602" s="572"/>
      <c r="DG602" s="572"/>
      <c r="DH602" s="572"/>
      <c r="DI602" s="572"/>
      <c r="DJ602" s="572">
        <v>34</v>
      </c>
      <c r="DK602" s="208"/>
      <c r="DL602" s="148"/>
      <c r="DM602" s="572"/>
      <c r="DN602" s="572"/>
      <c r="DO602" s="574"/>
      <c r="DP602" s="575"/>
      <c r="DQ602" s="576"/>
      <c r="DR602" s="574"/>
      <c r="DS602" s="576"/>
      <c r="DT602" s="283" t="s">
        <v>2134</v>
      </c>
      <c r="DU602" s="577"/>
      <c r="DV602" s="577"/>
      <c r="DW602" s="291" t="e">
        <f>VLOOKUP(P602,[1]definitions_list_lookup!$K$30:$L$54,2,0)</f>
        <v>#N/A</v>
      </c>
      <c r="DX602" s="578" t="s">
        <v>2151</v>
      </c>
      <c r="DY602" s="578" t="s">
        <v>2138</v>
      </c>
      <c r="DZ602" s="154"/>
      <c r="EA602" s="154"/>
      <c r="EB602" s="229"/>
      <c r="EC602" s="292"/>
      <c r="ED602" s="229" t="s">
        <v>2517</v>
      </c>
      <c r="EE602" s="293"/>
      <c r="EF602" s="294"/>
      <c r="EG602" s="293"/>
      <c r="EH602" s="295"/>
      <c r="EI602" s="296"/>
      <c r="EJ602" s="297"/>
      <c r="EK602" s="298"/>
      <c r="EL602" s="293"/>
      <c r="EM602" s="295"/>
      <c r="EN602" s="295" t="s">
        <v>1448</v>
      </c>
      <c r="EO602" s="321"/>
      <c r="EP602" s="321"/>
      <c r="EQ602" s="321"/>
      <c r="ER602" s="321"/>
      <c r="ES602" s="321"/>
      <c r="ET602" s="321"/>
      <c r="EU602" s="321"/>
      <c r="EV602" s="408">
        <v>27</v>
      </c>
      <c r="EW602" s="408">
        <v>270</v>
      </c>
      <c r="EX602" s="408">
        <v>37</v>
      </c>
      <c r="EY602" s="542">
        <v>180</v>
      </c>
      <c r="EZ602" s="192">
        <f t="shared" si="239"/>
        <v>34.065107181561871</v>
      </c>
      <c r="FA602" s="192">
        <f t="shared" si="240"/>
        <v>34.065107181561871</v>
      </c>
      <c r="FB602" s="192">
        <f t="shared" si="241"/>
        <v>47.708832848116103</v>
      </c>
      <c r="FC602" s="192">
        <f t="shared" si="242"/>
        <v>124.06510718156187</v>
      </c>
      <c r="FD602" s="192">
        <f t="shared" si="243"/>
        <v>42.291167151883897</v>
      </c>
      <c r="FE602" s="193">
        <f t="shared" si="244"/>
        <v>214.06510718156187</v>
      </c>
      <c r="FF602" s="194">
        <f t="shared" si="245"/>
        <v>42.291167151883897</v>
      </c>
      <c r="FG602" s="293"/>
      <c r="FH602" s="295"/>
      <c r="FI602" s="778">
        <f t="shared" si="250"/>
        <v>0</v>
      </c>
      <c r="FJ602" s="779">
        <f t="shared" si="251"/>
        <v>42.291167151883897</v>
      </c>
      <c r="FK602" s="779">
        <f t="shared" si="252"/>
        <v>47.708832848116103</v>
      </c>
      <c r="FL602" s="780">
        <f t="shared" si="253"/>
        <v>0.83267621548324977</v>
      </c>
      <c r="FM602" s="169">
        <f t="shared" si="254"/>
        <v>0.73973483933402573</v>
      </c>
      <c r="FN602" s="783">
        <f t="shared" si="255"/>
        <v>0</v>
      </c>
      <c r="FO602" s="227"/>
      <c r="FP602" s="227"/>
      <c r="FQ602" s="227"/>
      <c r="FR602" s="227"/>
      <c r="FS602" s="227"/>
      <c r="FT602" s="227"/>
      <c r="FU602" s="227"/>
      <c r="FV602" s="227"/>
      <c r="FW602" s="227"/>
      <c r="FX602" s="227"/>
      <c r="FY602" s="227"/>
      <c r="FZ602" s="227"/>
      <c r="GA602" s="227"/>
      <c r="GB602" s="227"/>
      <c r="GC602" s="227"/>
      <c r="GD602" s="227"/>
      <c r="GE602" s="227"/>
      <c r="GF602" s="227"/>
      <c r="GG602" s="227"/>
      <c r="GH602" s="227"/>
      <c r="GI602" s="227"/>
      <c r="GJ602" s="227"/>
      <c r="GK602" s="227"/>
      <c r="GL602" s="227"/>
      <c r="GM602" s="227"/>
      <c r="GN602" s="227"/>
      <c r="GO602" s="227"/>
      <c r="GP602" s="227"/>
      <c r="GQ602" s="227"/>
      <c r="GR602" s="227"/>
      <c r="GS602" s="227"/>
      <c r="GT602" s="227"/>
      <c r="GU602" s="227"/>
      <c r="GV602" s="227"/>
      <c r="GW602" s="227"/>
      <c r="GX602" s="227"/>
      <c r="GY602" s="227"/>
      <c r="GZ602" s="227"/>
      <c r="HA602" s="227"/>
      <c r="HB602" s="227"/>
      <c r="HC602" s="227"/>
      <c r="HD602" s="227"/>
      <c r="HE602" s="227"/>
      <c r="HF602" s="227"/>
      <c r="HG602" s="227"/>
      <c r="HH602" s="227"/>
      <c r="HI602" s="227"/>
      <c r="HJ602" s="227"/>
      <c r="HK602" s="227"/>
      <c r="HL602" s="227"/>
      <c r="HM602" s="227"/>
      <c r="HN602" s="227"/>
      <c r="HO602" s="227"/>
      <c r="HP602" s="227"/>
      <c r="HQ602" s="227"/>
      <c r="HR602" s="227"/>
      <c r="HS602" s="227"/>
      <c r="HT602" s="227"/>
      <c r="HU602" s="227"/>
      <c r="HV602" s="227"/>
      <c r="HW602" s="227"/>
      <c r="HX602" s="227"/>
      <c r="HY602" s="227"/>
      <c r="HZ602" s="227"/>
      <c r="IA602" s="227"/>
      <c r="IB602" s="227"/>
      <c r="IC602" s="227"/>
      <c r="ID602" s="227"/>
      <c r="IE602" s="227"/>
      <c r="IF602" s="227"/>
      <c r="IG602" s="227"/>
      <c r="IH602" s="227"/>
      <c r="II602" s="227"/>
      <c r="IJ602" s="227"/>
      <c r="IK602" s="227"/>
      <c r="IL602" s="227"/>
      <c r="IM602" s="227"/>
      <c r="IN602" s="227"/>
      <c r="IO602" s="227"/>
      <c r="IP602" s="227"/>
      <c r="IQ602" s="227"/>
      <c r="IR602" s="227"/>
      <c r="IS602" s="227"/>
      <c r="IT602" s="227"/>
      <c r="IU602" s="227"/>
      <c r="IV602" s="227"/>
      <c r="IW602" s="227"/>
      <c r="IX602" s="227"/>
      <c r="IY602" s="227"/>
      <c r="IZ602" s="227"/>
      <c r="JA602" s="227"/>
      <c r="JB602" s="227"/>
      <c r="JC602" s="227"/>
      <c r="JD602" s="227"/>
      <c r="JE602" s="227"/>
      <c r="JF602" s="227"/>
      <c r="JG602" s="227"/>
      <c r="JH602" s="227"/>
      <c r="JI602" s="227"/>
      <c r="JJ602" s="227"/>
      <c r="JK602" s="227"/>
      <c r="JL602" s="227"/>
      <c r="JM602" s="227"/>
      <c r="JN602" s="227"/>
      <c r="JO602" s="227"/>
      <c r="JP602" s="227"/>
      <c r="JQ602" s="227"/>
      <c r="JR602" s="227"/>
      <c r="JS602" s="227"/>
      <c r="JT602" s="227"/>
      <c r="JU602" s="227"/>
      <c r="JV602" s="227"/>
      <c r="JW602" s="227"/>
      <c r="JX602" s="227"/>
      <c r="JY602" s="227"/>
      <c r="JZ602" s="227"/>
      <c r="KA602" s="227"/>
      <c r="KB602" s="227"/>
      <c r="KC602" s="227"/>
      <c r="KD602" s="227"/>
      <c r="KE602" s="227"/>
      <c r="KF602" s="227"/>
      <c r="KG602" s="227"/>
      <c r="KH602" s="227"/>
      <c r="KI602" s="227"/>
      <c r="KJ602" s="227"/>
      <c r="KK602" s="227"/>
      <c r="KL602" s="227"/>
      <c r="KM602" s="227"/>
      <c r="KN602" s="227"/>
      <c r="KO602" s="227"/>
      <c r="KP602" s="227"/>
      <c r="KQ602" s="227"/>
      <c r="KR602" s="227"/>
      <c r="KS602" s="227"/>
      <c r="KT602" s="227"/>
      <c r="KU602" s="227"/>
      <c r="KV602" s="227"/>
      <c r="KW602" s="227"/>
      <c r="KX602" s="227"/>
      <c r="KY602" s="227"/>
      <c r="KZ602" s="227"/>
      <c r="LA602" s="227"/>
      <c r="LB602" s="227"/>
      <c r="LC602" s="227"/>
      <c r="LD602" s="227"/>
      <c r="LE602" s="227"/>
      <c r="LF602" s="227"/>
      <c r="LG602" s="227"/>
      <c r="LH602" s="227"/>
      <c r="LI602" s="227"/>
      <c r="LJ602" s="227"/>
      <c r="LK602" s="227"/>
      <c r="LL602" s="227"/>
      <c r="LM602" s="227"/>
      <c r="LN602" s="227"/>
      <c r="LO602" s="227"/>
      <c r="LP602" s="227"/>
      <c r="LQ602" s="227"/>
      <c r="LR602" s="227"/>
      <c r="LS602" s="227"/>
      <c r="LT602" s="227"/>
      <c r="LU602" s="227"/>
      <c r="LV602" s="227"/>
      <c r="LW602" s="227"/>
      <c r="LX602" s="227"/>
      <c r="LY602" s="227"/>
      <c r="LZ602" s="227"/>
      <c r="MA602" s="227"/>
      <c r="MB602" s="227"/>
      <c r="MC602" s="227"/>
      <c r="MD602" s="227"/>
      <c r="ME602" s="227"/>
      <c r="MF602" s="227"/>
      <c r="MG602" s="227"/>
      <c r="MH602" s="227"/>
      <c r="MI602" s="227"/>
      <c r="MJ602" s="227"/>
      <c r="MK602" s="227"/>
      <c r="ML602" s="227"/>
      <c r="MM602" s="227"/>
      <c r="MN602" s="227"/>
      <c r="MO602" s="227"/>
      <c r="MP602" s="227"/>
      <c r="MQ602" s="227"/>
      <c r="MR602" s="227"/>
      <c r="MS602" s="227"/>
      <c r="MT602" s="227"/>
      <c r="MU602" s="227"/>
      <c r="MV602" s="227"/>
      <c r="MW602" s="227"/>
      <c r="MX602" s="227"/>
      <c r="MY602" s="227"/>
      <c r="MZ602" s="227"/>
      <c r="NA602" s="227"/>
      <c r="NB602" s="227"/>
      <c r="NC602" s="227"/>
      <c r="ND602" s="227"/>
      <c r="NE602" s="227"/>
      <c r="NF602" s="227"/>
      <c r="NG602" s="227"/>
      <c r="NH602" s="227"/>
      <c r="NI602" s="227"/>
      <c r="NJ602" s="227"/>
      <c r="NK602" s="227"/>
      <c r="NL602" s="227"/>
      <c r="NM602" s="227"/>
      <c r="NN602" s="227"/>
      <c r="NO602" s="227"/>
      <c r="NP602" s="227"/>
      <c r="NQ602" s="227"/>
      <c r="NR602" s="227"/>
      <c r="NS602" s="227"/>
      <c r="NT602" s="227"/>
      <c r="NU602" s="227"/>
      <c r="NV602" s="227"/>
      <c r="NW602" s="227"/>
      <c r="NX602" s="227"/>
      <c r="NY602" s="227"/>
      <c r="NZ602" s="227"/>
      <c r="OA602" s="227"/>
      <c r="OB602" s="227"/>
      <c r="OC602" s="227"/>
      <c r="OD602" s="227"/>
      <c r="OE602" s="227"/>
      <c r="OF602" s="227"/>
      <c r="OG602" s="227"/>
      <c r="OH602" s="227"/>
      <c r="OI602" s="227"/>
      <c r="OJ602" s="227"/>
      <c r="OK602" s="227"/>
      <c r="OL602" s="227"/>
      <c r="OM602" s="227"/>
      <c r="ON602" s="227"/>
      <c r="OO602" s="227"/>
      <c r="OP602" s="227"/>
      <c r="OQ602" s="227"/>
      <c r="OR602" s="227"/>
      <c r="OS602" s="227"/>
      <c r="OT602" s="227"/>
      <c r="OU602" s="227"/>
      <c r="OV602" s="227"/>
      <c r="OW602" s="227"/>
      <c r="OX602" s="227"/>
      <c r="OY602" s="227"/>
      <c r="OZ602" s="227"/>
      <c r="PA602" s="227"/>
      <c r="PB602" s="227"/>
      <c r="PC602" s="227"/>
      <c r="PD602" s="227"/>
      <c r="PE602" s="227"/>
      <c r="PF602" s="227"/>
      <c r="PG602" s="227"/>
      <c r="PH602" s="227"/>
      <c r="PI602" s="227"/>
      <c r="PJ602" s="227"/>
      <c r="PK602" s="227"/>
      <c r="PL602" s="227"/>
      <c r="PM602" s="227"/>
      <c r="PN602" s="227"/>
      <c r="PO602" s="227"/>
      <c r="PP602" s="227"/>
      <c r="PQ602" s="227"/>
      <c r="PR602" s="227"/>
      <c r="PS602" s="227"/>
      <c r="PT602" s="227"/>
      <c r="PU602" s="227"/>
      <c r="PV602" s="227"/>
      <c r="PW602" s="227"/>
      <c r="PX602" s="227"/>
      <c r="PY602" s="227"/>
      <c r="PZ602" s="227"/>
      <c r="QA602" s="227"/>
      <c r="QB602" s="227"/>
      <c r="QC602" s="227"/>
      <c r="QD602" s="227"/>
      <c r="QE602" s="227"/>
      <c r="QF602" s="227"/>
      <c r="QG602" s="227"/>
      <c r="QH602" s="227"/>
      <c r="QI602" s="227"/>
      <c r="QJ602" s="227"/>
      <c r="QK602" s="227"/>
      <c r="QL602" s="227"/>
      <c r="QM602" s="227"/>
      <c r="QN602" s="227"/>
      <c r="QO602" s="227"/>
      <c r="QP602" s="227"/>
      <c r="QQ602" s="227"/>
      <c r="QR602" s="227"/>
      <c r="QS602" s="227"/>
      <c r="QT602" s="227"/>
      <c r="QU602" s="227"/>
      <c r="QV602" s="227"/>
      <c r="QW602" s="227"/>
      <c r="QX602" s="227"/>
      <c r="QY602" s="227"/>
      <c r="QZ602" s="227"/>
      <c r="RA602" s="227"/>
      <c r="RB602" s="227"/>
      <c r="RC602" s="227"/>
      <c r="RD602" s="227"/>
      <c r="RE602" s="227"/>
      <c r="RF602" s="227"/>
      <c r="RG602" s="227"/>
      <c r="RH602" s="227"/>
      <c r="RI602" s="227"/>
      <c r="RJ602" s="227"/>
      <c r="RK602" s="227"/>
      <c r="RL602" s="227"/>
      <c r="RM602" s="227"/>
      <c r="RN602" s="227"/>
      <c r="RO602" s="227"/>
      <c r="RP602" s="227"/>
      <c r="RQ602" s="227"/>
      <c r="RR602" s="227"/>
      <c r="RS602" s="227"/>
      <c r="RT602" s="227"/>
      <c r="RU602" s="227"/>
      <c r="RV602" s="227"/>
      <c r="RW602" s="227"/>
      <c r="RX602" s="227"/>
      <c r="RY602" s="227"/>
      <c r="RZ602" s="227"/>
      <c r="SA602" s="227"/>
      <c r="SB602" s="227"/>
      <c r="SC602" s="227"/>
      <c r="SD602" s="227"/>
      <c r="SE602" s="227"/>
      <c r="SF602" s="227"/>
      <c r="SG602" s="227"/>
      <c r="SH602" s="227"/>
      <c r="SI602" s="227"/>
      <c r="SJ602" s="227"/>
      <c r="SK602" s="227"/>
      <c r="SL602" s="227"/>
      <c r="SM602" s="227"/>
      <c r="SN602" s="227"/>
      <c r="SO602" s="227"/>
      <c r="SP602" s="227"/>
      <c r="SQ602" s="227"/>
      <c r="SR602" s="227"/>
      <c r="SS602" s="227"/>
      <c r="ST602" s="227"/>
      <c r="SU602" s="227"/>
      <c r="SV602" s="227"/>
      <c r="SW602" s="227"/>
      <c r="SX602" s="227"/>
      <c r="SY602" s="227"/>
      <c r="SZ602" s="227"/>
      <c r="TA602" s="227"/>
      <c r="TB602" s="227"/>
      <c r="TC602" s="227"/>
      <c r="TD602" s="227"/>
      <c r="TE602" s="227"/>
      <c r="TF602" s="227"/>
      <c r="TG602" s="227"/>
      <c r="TH602" s="227"/>
      <c r="TI602" s="227"/>
      <c r="TJ602" s="227"/>
      <c r="TK602" s="227"/>
      <c r="TL602" s="227"/>
      <c r="TM602" s="227"/>
      <c r="TN602" s="227"/>
      <c r="TO602" s="227"/>
      <c r="TP602" s="227"/>
      <c r="TQ602" s="227"/>
      <c r="TR602" s="227"/>
      <c r="TS602" s="227"/>
      <c r="TT602" s="227"/>
      <c r="TU602" s="227"/>
      <c r="TV602" s="227"/>
      <c r="TW602" s="227"/>
      <c r="TX602" s="227"/>
      <c r="TY602" s="227"/>
      <c r="TZ602" s="227"/>
      <c r="UA602" s="227"/>
      <c r="UB602" s="227"/>
      <c r="UC602" s="227"/>
      <c r="UD602" s="227"/>
      <c r="UE602" s="227"/>
      <c r="UF602" s="227"/>
      <c r="UG602" s="227"/>
      <c r="UH602" s="227"/>
      <c r="UI602" s="227"/>
      <c r="UJ602" s="227"/>
      <c r="UK602" s="227"/>
      <c r="UL602" s="227"/>
      <c r="UM602" s="227"/>
      <c r="UN602" s="227"/>
      <c r="UO602" s="227"/>
      <c r="UP602" s="227"/>
      <c r="UQ602" s="227"/>
      <c r="UR602" s="227"/>
      <c r="US602" s="227"/>
      <c r="UT602" s="227"/>
      <c r="UU602" s="227"/>
      <c r="UV602" s="227"/>
      <c r="UW602" s="227"/>
      <c r="UX602" s="227"/>
      <c r="UY602" s="227"/>
      <c r="UZ602" s="227"/>
      <c r="VA602" s="227"/>
      <c r="VB602" s="227"/>
      <c r="VC602" s="227"/>
      <c r="VD602" s="227"/>
      <c r="VE602" s="227"/>
      <c r="VF602" s="227"/>
      <c r="VG602" s="227"/>
      <c r="VH602" s="227"/>
      <c r="VI602" s="227"/>
      <c r="VJ602" s="227"/>
      <c r="VK602" s="227"/>
      <c r="VL602" s="227"/>
      <c r="VM602" s="227"/>
      <c r="VN602" s="227"/>
      <c r="VO602" s="227"/>
      <c r="VP602" s="227"/>
      <c r="VQ602" s="227"/>
      <c r="VR602" s="227"/>
      <c r="VS602" s="227"/>
      <c r="VT602" s="227"/>
      <c r="VU602" s="227"/>
      <c r="VV602" s="227"/>
      <c r="VW602" s="227"/>
      <c r="VX602" s="227"/>
      <c r="VY602" s="227"/>
      <c r="VZ602" s="227"/>
      <c r="WA602" s="227"/>
      <c r="WB602" s="227"/>
      <c r="WC602" s="227"/>
      <c r="WD602" s="227"/>
      <c r="WE602" s="227"/>
      <c r="WF602" s="227"/>
      <c r="WG602" s="227"/>
      <c r="WH602" s="227"/>
      <c r="WI602" s="227"/>
      <c r="WJ602" s="227"/>
      <c r="WK602" s="227"/>
      <c r="WL602" s="227"/>
      <c r="WM602" s="227"/>
      <c r="WN602" s="227"/>
      <c r="WO602" s="227"/>
      <c r="WP602" s="227"/>
      <c r="WQ602" s="227"/>
      <c r="WR602" s="227"/>
      <c r="WS602" s="227"/>
      <c r="WT602" s="227"/>
      <c r="WU602" s="227"/>
      <c r="WV602" s="227"/>
      <c r="WW602" s="227"/>
      <c r="WX602" s="227"/>
      <c r="WY602" s="227"/>
      <c r="WZ602" s="227"/>
      <c r="XA602" s="227"/>
      <c r="XB602" s="227"/>
      <c r="XC602" s="227"/>
      <c r="XD602" s="227"/>
      <c r="XE602" s="227"/>
      <c r="XF602" s="227"/>
      <c r="XG602" s="227"/>
      <c r="XH602" s="227"/>
      <c r="XI602" s="227"/>
      <c r="XJ602" s="227"/>
      <c r="XK602" s="227"/>
      <c r="XL602" s="227"/>
      <c r="XM602" s="227"/>
      <c r="XN602" s="227"/>
      <c r="XO602" s="227"/>
      <c r="XP602" s="227"/>
      <c r="XQ602" s="227"/>
      <c r="XR602" s="227"/>
      <c r="XS602" s="227"/>
      <c r="XT602" s="227"/>
      <c r="XU602" s="227"/>
      <c r="XV602" s="227"/>
      <c r="XW602" s="227"/>
      <c r="XX602" s="227"/>
      <c r="XY602" s="227"/>
      <c r="XZ602" s="227"/>
      <c r="YA602" s="227"/>
      <c r="YB602" s="227"/>
      <c r="YC602" s="227"/>
      <c r="YD602" s="227"/>
      <c r="YE602" s="227"/>
      <c r="YF602" s="227"/>
      <c r="YG602" s="227"/>
      <c r="YH602" s="227"/>
      <c r="YI602" s="227"/>
      <c r="YJ602" s="227"/>
      <c r="YK602" s="227"/>
      <c r="YL602" s="227"/>
      <c r="YM602" s="227"/>
      <c r="YN602" s="227"/>
      <c r="YO602" s="227"/>
      <c r="YP602" s="227"/>
      <c r="YQ602" s="227"/>
      <c r="YR602" s="227"/>
      <c r="YS602" s="227"/>
      <c r="YT602" s="227"/>
      <c r="YU602" s="227"/>
      <c r="YV602" s="227"/>
      <c r="YW602" s="227"/>
      <c r="YX602" s="227"/>
      <c r="YY602" s="227"/>
      <c r="YZ602" s="227"/>
      <c r="ZA602" s="227"/>
      <c r="ZB602" s="227"/>
      <c r="ZC602" s="227"/>
      <c r="ZD602" s="227"/>
      <c r="ZE602" s="227"/>
      <c r="ZF602" s="227"/>
      <c r="ZG602" s="227"/>
      <c r="ZH602" s="227"/>
      <c r="ZI602" s="227"/>
      <c r="ZJ602" s="227"/>
      <c r="ZK602" s="227"/>
      <c r="ZL602" s="227"/>
      <c r="ZM602" s="227"/>
      <c r="ZN602" s="227"/>
      <c r="ZO602" s="227"/>
      <c r="ZP602" s="227"/>
      <c r="ZQ602" s="227"/>
      <c r="ZR602" s="227"/>
      <c r="ZS602" s="227"/>
      <c r="ZT602" s="227"/>
      <c r="ZU602" s="227"/>
      <c r="ZV602" s="227"/>
      <c r="ZW602" s="227"/>
      <c r="ZX602" s="227"/>
      <c r="ZY602" s="227"/>
      <c r="ZZ602" s="227"/>
      <c r="AAA602" s="227"/>
      <c r="AAB602" s="227"/>
      <c r="AAC602" s="227"/>
      <c r="AAD602" s="227"/>
      <c r="AAE602" s="227"/>
      <c r="AAF602" s="227"/>
      <c r="AAG602" s="227"/>
      <c r="AAH602" s="227"/>
      <c r="AAI602" s="227"/>
      <c r="AAJ602" s="227"/>
      <c r="AAK602" s="227"/>
      <c r="AAL602" s="227"/>
      <c r="AAM602" s="227"/>
      <c r="AAN602" s="227"/>
      <c r="AAO602" s="227"/>
      <c r="AAP602" s="227"/>
      <c r="AAQ602" s="227"/>
      <c r="AAR602" s="227"/>
      <c r="AAS602" s="227"/>
      <c r="AAT602" s="227"/>
      <c r="AAU602" s="227"/>
      <c r="AAV602" s="227"/>
      <c r="AAW602" s="227"/>
      <c r="AAX602" s="227"/>
      <c r="AAY602" s="227"/>
      <c r="AAZ602" s="227"/>
      <c r="ABA602" s="227"/>
      <c r="ABB602" s="227"/>
      <c r="ABC602" s="227"/>
      <c r="ABD602" s="227"/>
      <c r="ABE602" s="227"/>
      <c r="ABF602" s="227"/>
      <c r="ABG602" s="227"/>
      <c r="ABH602" s="227"/>
      <c r="ABI602" s="227"/>
      <c r="ABJ602" s="227"/>
      <c r="ABK602" s="227"/>
      <c r="ABL602" s="227"/>
      <c r="ABM602" s="227"/>
      <c r="ABN602" s="227"/>
      <c r="ABO602" s="227"/>
      <c r="ABP602" s="227"/>
      <c r="ABQ602" s="227"/>
      <c r="ABR602" s="227"/>
      <c r="ABS602" s="227"/>
      <c r="ABT602" s="227"/>
      <c r="ABU602" s="227"/>
      <c r="ABV602" s="227"/>
      <c r="ABW602" s="227"/>
      <c r="ABX602" s="227"/>
      <c r="ABY602" s="227"/>
      <c r="ABZ602" s="227"/>
      <c r="ACA602" s="227"/>
      <c r="ACB602" s="227"/>
      <c r="ACC602" s="227"/>
      <c r="ACD602" s="227"/>
      <c r="ACE602" s="227"/>
      <c r="ACF602" s="227"/>
      <c r="ACG602" s="227"/>
      <c r="ACH602" s="227"/>
      <c r="ACI602" s="227"/>
      <c r="ACJ602" s="227"/>
      <c r="ACK602" s="227"/>
      <c r="ACL602" s="227"/>
      <c r="ACM602" s="227"/>
      <c r="ACN602" s="227"/>
      <c r="ACO602" s="227"/>
      <c r="ACP602" s="227"/>
      <c r="ACQ602" s="227"/>
      <c r="ACR602" s="227"/>
      <c r="ACS602" s="227"/>
      <c r="ACT602" s="227"/>
      <c r="ACU602" s="227"/>
      <c r="ACV602" s="227"/>
      <c r="ACW602" s="227"/>
      <c r="ACX602" s="227"/>
      <c r="ACY602" s="227"/>
      <c r="ACZ602" s="227"/>
      <c r="ADA602" s="227"/>
      <c r="ADB602" s="227"/>
      <c r="ADC602" s="227"/>
      <c r="ADD602" s="227"/>
      <c r="ADE602" s="227"/>
      <c r="ADF602" s="227"/>
      <c r="ADG602" s="227"/>
      <c r="ADH602" s="227"/>
      <c r="ADI602" s="227"/>
      <c r="ADJ602" s="227"/>
      <c r="ADK602" s="227"/>
      <c r="ADL602" s="227"/>
      <c r="ADM602" s="227"/>
      <c r="ADN602" s="227"/>
      <c r="ADO602" s="227"/>
      <c r="ADP602" s="227"/>
      <c r="ADQ602" s="227"/>
      <c r="ADR602" s="227"/>
      <c r="ADS602" s="227"/>
      <c r="ADT602" s="227"/>
      <c r="ADU602" s="227"/>
      <c r="ADV602" s="227"/>
      <c r="ADW602" s="227"/>
      <c r="ADX602" s="227"/>
      <c r="ADY602" s="227"/>
      <c r="ADZ602" s="227"/>
      <c r="AEA602" s="227"/>
      <c r="AEB602" s="227"/>
      <c r="AEC602" s="227"/>
      <c r="AED602" s="227"/>
      <c r="AEE602" s="227"/>
      <c r="AEF602" s="227"/>
      <c r="AEG602" s="227"/>
      <c r="AEH602" s="227"/>
      <c r="AEI602" s="227"/>
      <c r="AEJ602" s="227"/>
      <c r="AEK602" s="227"/>
      <c r="AEL602" s="227"/>
      <c r="AEM602" s="227"/>
      <c r="AEN602" s="227"/>
      <c r="AEO602" s="227"/>
      <c r="AEP602" s="227"/>
      <c r="AEQ602" s="227"/>
      <c r="AER602" s="227"/>
      <c r="AES602" s="227"/>
      <c r="AET602" s="227"/>
      <c r="AEU602" s="227"/>
      <c r="AEV602" s="227"/>
      <c r="AEW602" s="227"/>
      <c r="AEX602" s="227"/>
      <c r="AEY602" s="227"/>
      <c r="AEZ602" s="227"/>
      <c r="AFA602" s="227"/>
      <c r="AFB602" s="227"/>
      <c r="AFC602" s="227"/>
      <c r="AFD602" s="227"/>
      <c r="AFE602" s="227"/>
      <c r="AFF602" s="227"/>
      <c r="AFG602" s="227"/>
      <c r="AFH602" s="227"/>
      <c r="AFI602" s="227"/>
      <c r="AFJ602" s="227"/>
      <c r="AFK602" s="227"/>
      <c r="AFL602" s="227"/>
      <c r="AFM602" s="227"/>
      <c r="AFN602" s="227"/>
      <c r="AFO602" s="227"/>
      <c r="AFP602" s="227"/>
      <c r="AFQ602" s="227"/>
      <c r="AFR602" s="227"/>
      <c r="AFS602" s="227"/>
      <c r="AFT602" s="227"/>
      <c r="AFU602" s="227"/>
      <c r="AFV602" s="227"/>
      <c r="AFW602" s="227"/>
      <c r="AFX602" s="227"/>
      <c r="AFY602" s="227"/>
      <c r="AFZ602" s="227"/>
      <c r="AGA602" s="227"/>
      <c r="AGB602" s="227"/>
      <c r="AGC602" s="227"/>
      <c r="AGD602" s="227"/>
      <c r="AGE602" s="227"/>
      <c r="AGF602" s="227"/>
      <c r="AGG602" s="227"/>
      <c r="AGH602" s="227"/>
      <c r="AGI602" s="227"/>
      <c r="AGJ602" s="227"/>
      <c r="AGK602" s="227"/>
      <c r="AGL602" s="227"/>
      <c r="AGM602" s="227"/>
      <c r="AGN602" s="227"/>
      <c r="AGO602" s="227"/>
      <c r="AGP602" s="227"/>
      <c r="AGQ602" s="227"/>
      <c r="AGR602" s="227"/>
      <c r="AGS602" s="227"/>
      <c r="AGT602" s="227"/>
      <c r="AGU602" s="227"/>
      <c r="AGV602" s="227"/>
      <c r="AGW602" s="227"/>
      <c r="AGX602" s="227"/>
      <c r="AGY602" s="227"/>
      <c r="AGZ602" s="227"/>
      <c r="AHA602" s="227"/>
      <c r="AHB602" s="227"/>
      <c r="AHC602" s="227"/>
      <c r="AHD602" s="227"/>
      <c r="AHE602" s="227"/>
      <c r="AHF602" s="227"/>
      <c r="AHG602" s="227"/>
      <c r="AHH602" s="227"/>
      <c r="AHI602" s="227"/>
      <c r="AHJ602" s="227"/>
      <c r="AHK602" s="227"/>
      <c r="AHL602" s="227"/>
      <c r="AHM602" s="227"/>
      <c r="AHN602" s="227"/>
      <c r="AHO602" s="227"/>
      <c r="AHP602" s="227"/>
      <c r="AHQ602" s="227"/>
      <c r="AHR602" s="227"/>
      <c r="AHS602" s="227"/>
      <c r="AHT602" s="227"/>
      <c r="AHU602" s="227"/>
      <c r="AHV602" s="227"/>
      <c r="AHW602" s="227"/>
      <c r="AHX602" s="227"/>
      <c r="AHY602" s="227"/>
      <c r="AHZ602" s="227"/>
      <c r="AIA602" s="227"/>
      <c r="AIB602" s="227"/>
      <c r="AIC602" s="227"/>
      <c r="AID602" s="227"/>
      <c r="AIE602" s="227"/>
      <c r="AIF602" s="227"/>
      <c r="AIG602" s="227"/>
      <c r="AIH602" s="227"/>
      <c r="AII602" s="227"/>
      <c r="AIJ602" s="227"/>
      <c r="AIK602" s="227"/>
      <c r="AIL602" s="227"/>
      <c r="AIM602" s="227"/>
      <c r="AIN602" s="227"/>
      <c r="AIO602" s="227"/>
      <c r="AIP602" s="227"/>
      <c r="AIQ602" s="227"/>
      <c r="AIR602" s="227"/>
      <c r="AIS602" s="227"/>
      <c r="AIT602" s="227"/>
      <c r="AIU602" s="227"/>
      <c r="AIV602" s="227"/>
      <c r="AIW602" s="227"/>
      <c r="AIX602" s="227"/>
      <c r="AIY602" s="227"/>
      <c r="AIZ602" s="227"/>
      <c r="AJA602" s="227"/>
      <c r="AJB602" s="227"/>
      <c r="AJC602" s="227"/>
      <c r="AJD602" s="227"/>
      <c r="AJE602" s="227"/>
      <c r="AJF602" s="227"/>
      <c r="AJG602" s="227"/>
      <c r="AJH602" s="227"/>
      <c r="AJI602" s="227"/>
      <c r="AJJ602" s="227"/>
      <c r="AJK602" s="227"/>
      <c r="AJL602" s="227"/>
      <c r="AJM602" s="227"/>
      <c r="AJN602" s="227"/>
      <c r="AJO602" s="227"/>
      <c r="AJP602" s="227"/>
      <c r="AJQ602" s="227"/>
      <c r="AJR602" s="227"/>
      <c r="AJS602" s="227"/>
      <c r="AJT602" s="227"/>
      <c r="AJU602" s="227"/>
      <c r="AJV602" s="227"/>
      <c r="AJW602" s="227"/>
      <c r="AJX602" s="227"/>
      <c r="AJY602" s="227"/>
      <c r="AJZ602" s="227"/>
      <c r="AKA602" s="227"/>
      <c r="AKB602" s="227"/>
      <c r="AKC602" s="227"/>
      <c r="AKD602" s="227"/>
      <c r="AKE602" s="227"/>
      <c r="AKF602" s="227"/>
      <c r="AKG602" s="227"/>
      <c r="AKH602" s="227"/>
      <c r="AKI602" s="227"/>
      <c r="AKJ602" s="227"/>
      <c r="AKK602" s="227"/>
      <c r="AKL602" s="227"/>
      <c r="AKM602" s="227"/>
      <c r="AKN602" s="227"/>
      <c r="AKO602" s="227"/>
      <c r="AKP602" s="227"/>
      <c r="AKQ602" s="227"/>
      <c r="AKR602" s="227"/>
      <c r="AKS602" s="227"/>
      <c r="AKT602" s="227"/>
      <c r="AKU602" s="227"/>
      <c r="AKV602" s="227"/>
      <c r="AKW602" s="227"/>
      <c r="AKX602" s="227"/>
      <c r="AKY602" s="227"/>
      <c r="AKZ602" s="227"/>
      <c r="ALA602" s="227"/>
      <c r="ALB602" s="227"/>
      <c r="ALC602" s="227"/>
      <c r="ALD602" s="227"/>
      <c r="ALE602" s="227"/>
      <c r="ALF602" s="227"/>
      <c r="ALG602" s="227"/>
      <c r="ALH602" s="227"/>
      <c r="ALI602" s="227"/>
      <c r="ALJ602" s="227"/>
      <c r="ALK602" s="227"/>
      <c r="ALL602" s="227"/>
      <c r="ALM602" s="227"/>
      <c r="ALN602" s="227"/>
      <c r="ALO602" s="227"/>
      <c r="ALP602" s="227"/>
      <c r="ALQ602" s="227"/>
      <c r="ALR602" s="227"/>
      <c r="ALS602" s="227"/>
      <c r="ALT602" s="227"/>
      <c r="ALU602" s="227"/>
      <c r="ALV602" s="227"/>
      <c r="ALW602" s="227"/>
      <c r="ALX602" s="227"/>
      <c r="ALY602" s="227"/>
      <c r="ALZ602" s="227"/>
      <c r="AMA602" s="227"/>
      <c r="AMB602" s="227"/>
      <c r="AMC602" s="227"/>
      <c r="AMD602" s="227"/>
      <c r="AME602" s="227"/>
      <c r="AMF602" s="227"/>
      <c r="AMG602" s="227"/>
      <c r="AMH602" s="227"/>
      <c r="AMI602" s="227"/>
      <c r="AMJ602" s="227"/>
      <c r="AMK602" s="227"/>
      <c r="AML602" s="227"/>
      <c r="AMM602" s="227"/>
      <c r="AMN602" s="227"/>
      <c r="AMO602" s="227"/>
      <c r="AMP602" s="227"/>
      <c r="AMQ602" s="227"/>
      <c r="AMR602" s="227"/>
      <c r="AMS602" s="227"/>
      <c r="AMT602" s="227"/>
      <c r="AMU602" s="227"/>
      <c r="AMV602" s="227"/>
      <c r="AMW602" s="227"/>
      <c r="AMX602" s="227"/>
    </row>
    <row r="603" spans="1:1038" s="398" customFormat="1" ht="18" customHeight="1">
      <c r="A603" s="610" t="s">
        <v>2065</v>
      </c>
      <c r="B603" s="226" t="s">
        <v>1647</v>
      </c>
      <c r="C603" s="226"/>
      <c r="D603" s="226" t="s">
        <v>1279</v>
      </c>
      <c r="E603" s="226">
        <v>80</v>
      </c>
      <c r="F603" s="226">
        <v>1</v>
      </c>
      <c r="G603" s="558" t="str">
        <f t="shared" ref="G603" si="284">E603&amp;"-"&amp;F603</f>
        <v>80-1</v>
      </c>
      <c r="H603" s="226">
        <v>0</v>
      </c>
      <c r="I603" s="546">
        <v>10.5</v>
      </c>
      <c r="J603" s="544">
        <f t="shared" ref="J603:J604" si="285">IF(H603=0, 1, 0)</f>
        <v>1</v>
      </c>
      <c r="K603" s="545" t="b">
        <f>IF(J604=1,IF(((VLOOKUP($G603,[1]Depth_Lookup!A$3:J$410,9,FALSE))-(I603/100))=0,"Good",IF(((VLOOKUP($G603,[1]Depth_Lookup!$A$3:$J$550,9,FALSE))-(I603/100))&gt;0,"Too Short","Too Long")))</f>
        <v>0</v>
      </c>
      <c r="L603" s="171">
        <f>(VLOOKUP($G603,Depth_Lookup!$A$3:$J$410,10,FALSE))+(H603/100)</f>
        <v>200.7</v>
      </c>
      <c r="M603" s="171">
        <f>(VLOOKUP($G603,Depth_Lookup!$A$3:$J$410,10,FALSE))+(I603/100)</f>
        <v>200.80499999999998</v>
      </c>
      <c r="N603" s="232" t="s">
        <v>2133</v>
      </c>
      <c r="O603" s="226">
        <v>1</v>
      </c>
      <c r="P603" s="226" t="s">
        <v>853</v>
      </c>
      <c r="Q603" s="226" t="s">
        <v>125</v>
      </c>
      <c r="R603" s="391" t="str">
        <f t="shared" ref="R603" si="286">P603&amp;""&amp;Q603</f>
        <v>SerpentinizedHarzburgite</v>
      </c>
      <c r="S603" s="226" t="s">
        <v>94</v>
      </c>
      <c r="T603" s="226" t="s">
        <v>94</v>
      </c>
      <c r="U603" s="226" t="s">
        <v>95</v>
      </c>
      <c r="V603" s="226" t="s">
        <v>96</v>
      </c>
      <c r="W603" s="226" t="s">
        <v>102</v>
      </c>
      <c r="X603" s="391">
        <f>VLOOKUP(W603,[1]definitions_list_lookup!A$13:B$19,2,0)</f>
        <v>5</v>
      </c>
      <c r="Y603" s="226" t="s">
        <v>90</v>
      </c>
      <c r="Z603" s="226" t="s">
        <v>91</v>
      </c>
      <c r="AA603" s="226"/>
      <c r="AB603" s="226"/>
      <c r="AC603" s="226"/>
      <c r="AD603" s="226"/>
      <c r="AE603" s="393"/>
      <c r="AF603" s="558" t="e">
        <f>VLOOKUP(AE603,[1]definitions_list_mag!$V$12:$W$15,2,0)</f>
        <v>#N/A</v>
      </c>
      <c r="AG603" s="394"/>
      <c r="AH603" s="226"/>
      <c r="AI603" s="257">
        <v>67</v>
      </c>
      <c r="AJ603" s="226"/>
      <c r="AK603" s="226"/>
      <c r="AL603" s="226"/>
      <c r="AM603" s="226"/>
      <c r="AN603" s="226"/>
      <c r="AO603" s="257"/>
      <c r="AP603" s="226"/>
      <c r="AQ603" s="226"/>
      <c r="AR603" s="226"/>
      <c r="AS603" s="226"/>
      <c r="AT603" s="226"/>
      <c r="AU603" s="257"/>
      <c r="AV603" s="226"/>
      <c r="AW603" s="226"/>
      <c r="AX603" s="226"/>
      <c r="AY603" s="226"/>
      <c r="AZ603" s="226"/>
      <c r="BA603" s="257">
        <v>30</v>
      </c>
      <c r="BB603" s="226">
        <v>5</v>
      </c>
      <c r="BC603" s="226">
        <v>2</v>
      </c>
      <c r="BD603" s="226" t="s">
        <v>110</v>
      </c>
      <c r="BE603" s="226" t="s">
        <v>103</v>
      </c>
      <c r="BF603" s="226"/>
      <c r="BG603" s="257"/>
      <c r="BH603" s="226"/>
      <c r="BI603" s="226"/>
      <c r="BJ603" s="226"/>
      <c r="BK603" s="226"/>
      <c r="BL603" s="226"/>
      <c r="BM603" s="257">
        <v>3</v>
      </c>
      <c r="BN603" s="226">
        <v>2</v>
      </c>
      <c r="BO603" s="226">
        <v>0.5</v>
      </c>
      <c r="BP603" s="226" t="s">
        <v>110</v>
      </c>
      <c r="BQ603" s="226" t="s">
        <v>103</v>
      </c>
      <c r="BR603" s="226"/>
      <c r="BS603" s="226"/>
      <c r="BT603" s="226"/>
      <c r="BU603" s="226"/>
      <c r="BV603" s="226"/>
      <c r="BW603" s="226"/>
      <c r="BX603" s="226"/>
      <c r="BY603" s="257"/>
      <c r="BZ603" s="226"/>
      <c r="CA603" s="226"/>
      <c r="CB603" s="226"/>
      <c r="CC603" s="226"/>
      <c r="CD603" s="226"/>
      <c r="CE603" s="226" t="s">
        <v>2152</v>
      </c>
      <c r="CF603" s="399">
        <f t="shared" ref="CF603" si="287">AI603+AO603+BA603+AU603+BG603+BM603+BY603</f>
        <v>100</v>
      </c>
      <c r="CG603" s="259"/>
      <c r="CH603" s="559" t="s">
        <v>2150</v>
      </c>
      <c r="CI603" s="559">
        <v>90</v>
      </c>
      <c r="CJ603" s="559" t="s">
        <v>514</v>
      </c>
      <c r="CK603" s="560" t="s">
        <v>2153</v>
      </c>
      <c r="CL603" s="560"/>
      <c r="CM603" s="560"/>
      <c r="CN603" s="560"/>
      <c r="CO603" s="560"/>
      <c r="CP603" s="560"/>
      <c r="CQ603" s="560"/>
      <c r="CR603" s="560"/>
      <c r="CS603" s="560"/>
      <c r="CT603" s="560"/>
      <c r="CU603" s="560"/>
      <c r="CV603" s="560"/>
      <c r="CW603" s="560"/>
      <c r="CX603" s="560"/>
      <c r="CY603" s="560"/>
      <c r="CZ603" s="560"/>
      <c r="DA603" s="560"/>
      <c r="DB603" s="560">
        <v>60</v>
      </c>
      <c r="DC603" s="566">
        <v>2</v>
      </c>
      <c r="DD603" s="560"/>
      <c r="DE603" s="560"/>
      <c r="DF603" s="560"/>
      <c r="DG603" s="560"/>
      <c r="DH603" s="560"/>
      <c r="DI603" s="560"/>
      <c r="DJ603" s="560">
        <v>38</v>
      </c>
      <c r="DK603" s="396"/>
      <c r="DL603" s="259"/>
      <c r="DM603" s="560"/>
      <c r="DN603" s="560"/>
      <c r="DO603" s="563"/>
      <c r="DP603" s="564"/>
      <c r="DQ603" s="565"/>
      <c r="DR603" s="563"/>
      <c r="DS603" s="565"/>
      <c r="DT603" s="543" t="s">
        <v>2134</v>
      </c>
      <c r="DU603" s="566"/>
      <c r="DV603" s="566"/>
      <c r="DW603" s="400" t="e">
        <f>VLOOKUP(P603,[1]definitions_list_lookup!$K$30:$L$54,2,0)</f>
        <v>#N/A</v>
      </c>
      <c r="DX603" s="567" t="s">
        <v>2151</v>
      </c>
      <c r="DY603" s="567" t="s">
        <v>2138</v>
      </c>
      <c r="DZ603" s="155"/>
      <c r="EA603" s="155"/>
      <c r="EB603" s="256"/>
      <c r="EC603" s="104"/>
      <c r="ED603" s="229" t="s">
        <v>2517</v>
      </c>
      <c r="EE603" s="401"/>
      <c r="EF603" s="402"/>
      <c r="EG603" s="401"/>
      <c r="EH603" s="403"/>
      <c r="EI603" s="404"/>
      <c r="EJ603" s="405"/>
      <c r="EK603" s="406"/>
      <c r="EL603" s="401"/>
      <c r="EM603" s="403"/>
      <c r="EN603" s="403"/>
      <c r="EO603" s="407"/>
      <c r="EP603" s="407"/>
      <c r="EQ603" s="407"/>
      <c r="ER603" s="407"/>
      <c r="ES603" s="407"/>
      <c r="ET603" s="407"/>
      <c r="EU603" s="407"/>
      <c r="EV603" s="408"/>
      <c r="EW603" s="408"/>
      <c r="EX603" s="408"/>
      <c r="EY603" s="408"/>
      <c r="EZ603" s="192" t="e">
        <f t="shared" si="239"/>
        <v>#DIV/0!</v>
      </c>
      <c r="FA603" s="192" t="e">
        <f t="shared" si="240"/>
        <v>#DIV/0!</v>
      </c>
      <c r="FB603" s="192" t="e">
        <f t="shared" si="241"/>
        <v>#DIV/0!</v>
      </c>
      <c r="FC603" s="192" t="e">
        <f t="shared" si="242"/>
        <v>#DIV/0!</v>
      </c>
      <c r="FD603" s="192" t="e">
        <f t="shared" si="243"/>
        <v>#DIV/0!</v>
      </c>
      <c r="FE603" s="193" t="e">
        <f t="shared" si="244"/>
        <v>#DIV/0!</v>
      </c>
      <c r="FF603" s="194" t="e">
        <f t="shared" si="245"/>
        <v>#DIV/0!</v>
      </c>
      <c r="FG603" s="401"/>
      <c r="FH603" s="403"/>
      <c r="FI603" s="778">
        <f t="shared" si="250"/>
        <v>0</v>
      </c>
      <c r="FJ603" s="779" t="e">
        <f t="shared" si="251"/>
        <v>#DIV/0!</v>
      </c>
      <c r="FK603" s="779" t="e">
        <f t="shared" si="252"/>
        <v>#DIV/0!</v>
      </c>
      <c r="FL603" s="780" t="e">
        <f t="shared" si="253"/>
        <v>#DIV/0!</v>
      </c>
      <c r="FM603" s="169" t="e">
        <f t="shared" si="254"/>
        <v>#DIV/0!</v>
      </c>
      <c r="FN603" s="783" t="e">
        <f t="shared" si="255"/>
        <v>#DIV/0!</v>
      </c>
      <c r="FO603" s="226"/>
      <c r="FP603" s="226"/>
      <c r="FQ603" s="226"/>
      <c r="FR603" s="226"/>
      <c r="FS603" s="226"/>
      <c r="FT603" s="226"/>
      <c r="FU603" s="226"/>
      <c r="FV603" s="226"/>
      <c r="FW603" s="226"/>
      <c r="FX603" s="226"/>
      <c r="FY603" s="226"/>
      <c r="FZ603" s="226"/>
      <c r="GA603" s="226"/>
      <c r="GB603" s="226"/>
      <c r="GC603" s="226"/>
      <c r="GD603" s="226"/>
      <c r="GE603" s="226"/>
      <c r="GF603" s="226"/>
      <c r="GG603" s="226"/>
      <c r="GH603" s="226"/>
      <c r="GI603" s="226"/>
      <c r="GJ603" s="226"/>
      <c r="GK603" s="226"/>
      <c r="GL603" s="226"/>
      <c r="GM603" s="226"/>
      <c r="GN603" s="226"/>
      <c r="GO603" s="226"/>
      <c r="GP603" s="226"/>
      <c r="GQ603" s="226"/>
      <c r="GR603" s="226"/>
      <c r="GS603" s="226"/>
      <c r="GT603" s="226"/>
      <c r="GU603" s="226"/>
      <c r="GV603" s="226"/>
      <c r="GW603" s="226"/>
      <c r="GX603" s="226"/>
      <c r="GY603" s="226"/>
      <c r="GZ603" s="226"/>
      <c r="HA603" s="226"/>
      <c r="HB603" s="226"/>
      <c r="HC603" s="226"/>
      <c r="HD603" s="226"/>
      <c r="HE603" s="226"/>
      <c r="HF603" s="226"/>
      <c r="HG603" s="226"/>
      <c r="HH603" s="226"/>
      <c r="HI603" s="226"/>
      <c r="HJ603" s="226"/>
      <c r="HK603" s="226"/>
      <c r="HL603" s="226"/>
      <c r="HM603" s="226"/>
      <c r="HN603" s="226"/>
      <c r="HO603" s="226"/>
      <c r="HP603" s="226"/>
      <c r="HQ603" s="226"/>
      <c r="HR603" s="226"/>
      <c r="HS603" s="226"/>
      <c r="HT603" s="226"/>
      <c r="HU603" s="226"/>
      <c r="HV603" s="226"/>
      <c r="HW603" s="226"/>
      <c r="HX603" s="226"/>
      <c r="HY603" s="226"/>
      <c r="HZ603" s="226"/>
      <c r="IA603" s="226"/>
      <c r="IB603" s="226"/>
      <c r="IC603" s="226"/>
      <c r="ID603" s="226"/>
      <c r="IE603" s="226"/>
      <c r="IF603" s="226"/>
      <c r="IG603" s="226"/>
      <c r="IH603" s="226"/>
      <c r="II603" s="226"/>
      <c r="IJ603" s="226"/>
      <c r="IK603" s="226"/>
      <c r="IL603" s="226"/>
      <c r="IM603" s="226"/>
      <c r="IN603" s="226"/>
      <c r="IO603" s="226"/>
      <c r="IP603" s="226"/>
      <c r="IQ603" s="226"/>
      <c r="IR603" s="226"/>
      <c r="IS603" s="226"/>
      <c r="IT603" s="226"/>
      <c r="IU603" s="226"/>
      <c r="IV603" s="226"/>
      <c r="IW603" s="226"/>
      <c r="IX603" s="226"/>
      <c r="IY603" s="226"/>
      <c r="IZ603" s="226"/>
      <c r="JA603" s="226"/>
      <c r="JB603" s="226"/>
      <c r="JC603" s="226"/>
      <c r="JD603" s="226"/>
      <c r="JE603" s="226"/>
      <c r="JF603" s="226"/>
      <c r="JG603" s="226"/>
      <c r="JH603" s="226"/>
      <c r="JI603" s="226"/>
      <c r="JJ603" s="226"/>
      <c r="JK603" s="226"/>
      <c r="JL603" s="226"/>
      <c r="JM603" s="226"/>
      <c r="JN603" s="226"/>
      <c r="JO603" s="226"/>
      <c r="JP603" s="226"/>
      <c r="JQ603" s="226"/>
      <c r="JR603" s="226"/>
      <c r="JS603" s="226"/>
      <c r="JT603" s="226"/>
      <c r="JU603" s="226"/>
      <c r="JV603" s="226"/>
      <c r="JW603" s="226"/>
      <c r="JX603" s="226"/>
      <c r="JY603" s="226"/>
      <c r="JZ603" s="226"/>
      <c r="KA603" s="226"/>
      <c r="KB603" s="226"/>
      <c r="KC603" s="226"/>
      <c r="KD603" s="226"/>
      <c r="KE603" s="226"/>
      <c r="KF603" s="226"/>
      <c r="KG603" s="226"/>
      <c r="KH603" s="226"/>
      <c r="KI603" s="226"/>
      <c r="KJ603" s="226"/>
      <c r="KK603" s="226"/>
      <c r="KL603" s="226"/>
      <c r="KM603" s="226"/>
      <c r="KN603" s="226"/>
      <c r="KO603" s="226"/>
      <c r="KP603" s="226"/>
      <c r="KQ603" s="226"/>
      <c r="KR603" s="226"/>
      <c r="KS603" s="226"/>
      <c r="KT603" s="226"/>
      <c r="KU603" s="226"/>
      <c r="KV603" s="226"/>
      <c r="KW603" s="226"/>
      <c r="KX603" s="226"/>
      <c r="KY603" s="226"/>
      <c r="KZ603" s="226"/>
      <c r="LA603" s="226"/>
      <c r="LB603" s="226"/>
      <c r="LC603" s="226"/>
      <c r="LD603" s="226"/>
      <c r="LE603" s="226"/>
      <c r="LF603" s="226"/>
      <c r="LG603" s="226"/>
      <c r="LH603" s="226"/>
      <c r="LI603" s="226"/>
      <c r="LJ603" s="226"/>
      <c r="LK603" s="226"/>
      <c r="LL603" s="226"/>
      <c r="LM603" s="226"/>
      <c r="LN603" s="226"/>
      <c r="LO603" s="226"/>
      <c r="LP603" s="226"/>
      <c r="LQ603" s="226"/>
      <c r="LR603" s="226"/>
      <c r="LS603" s="226"/>
      <c r="LT603" s="226"/>
      <c r="LU603" s="226"/>
      <c r="LV603" s="226"/>
      <c r="LW603" s="226"/>
      <c r="LX603" s="226"/>
      <c r="LY603" s="226"/>
      <c r="LZ603" s="226"/>
      <c r="MA603" s="226"/>
      <c r="MB603" s="226"/>
      <c r="MC603" s="226"/>
      <c r="MD603" s="226"/>
      <c r="ME603" s="226"/>
      <c r="MF603" s="226"/>
      <c r="MG603" s="226"/>
      <c r="MH603" s="226"/>
      <c r="MI603" s="226"/>
      <c r="MJ603" s="226"/>
      <c r="MK603" s="226"/>
      <c r="ML603" s="226"/>
      <c r="MM603" s="226"/>
      <c r="MN603" s="226"/>
      <c r="MO603" s="226"/>
      <c r="MP603" s="226"/>
      <c r="MQ603" s="226"/>
      <c r="MR603" s="226"/>
      <c r="MS603" s="226"/>
      <c r="MT603" s="226"/>
      <c r="MU603" s="226"/>
      <c r="MV603" s="226"/>
      <c r="MW603" s="226"/>
      <c r="MX603" s="226"/>
      <c r="MY603" s="226"/>
      <c r="MZ603" s="226"/>
      <c r="NA603" s="226"/>
      <c r="NB603" s="226"/>
      <c r="NC603" s="226"/>
      <c r="ND603" s="226"/>
      <c r="NE603" s="226"/>
      <c r="NF603" s="226"/>
      <c r="NG603" s="226"/>
      <c r="NH603" s="226"/>
      <c r="NI603" s="226"/>
      <c r="NJ603" s="226"/>
      <c r="NK603" s="226"/>
      <c r="NL603" s="226"/>
      <c r="NM603" s="226"/>
      <c r="NN603" s="226"/>
      <c r="NO603" s="226"/>
      <c r="NP603" s="226"/>
      <c r="NQ603" s="226"/>
      <c r="NR603" s="226"/>
      <c r="NS603" s="226"/>
      <c r="NT603" s="226"/>
      <c r="NU603" s="226"/>
      <c r="NV603" s="226"/>
      <c r="NW603" s="226"/>
      <c r="NX603" s="226"/>
      <c r="NY603" s="226"/>
      <c r="NZ603" s="226"/>
      <c r="OA603" s="226"/>
      <c r="OB603" s="226"/>
      <c r="OC603" s="226"/>
      <c r="OD603" s="226"/>
      <c r="OE603" s="226"/>
      <c r="OF603" s="226"/>
      <c r="OG603" s="226"/>
      <c r="OH603" s="226"/>
      <c r="OI603" s="226"/>
      <c r="OJ603" s="226"/>
      <c r="OK603" s="226"/>
      <c r="OL603" s="226"/>
      <c r="OM603" s="226"/>
      <c r="ON603" s="226"/>
      <c r="OO603" s="226"/>
      <c r="OP603" s="226"/>
      <c r="OQ603" s="226"/>
      <c r="OR603" s="226"/>
      <c r="OS603" s="226"/>
      <c r="OT603" s="226"/>
      <c r="OU603" s="226"/>
      <c r="OV603" s="226"/>
      <c r="OW603" s="226"/>
      <c r="OX603" s="226"/>
      <c r="OY603" s="226"/>
      <c r="OZ603" s="226"/>
      <c r="PA603" s="226"/>
      <c r="PB603" s="226"/>
      <c r="PC603" s="226"/>
      <c r="PD603" s="226"/>
      <c r="PE603" s="226"/>
      <c r="PF603" s="226"/>
      <c r="PG603" s="226"/>
      <c r="PH603" s="226"/>
      <c r="PI603" s="226"/>
      <c r="PJ603" s="226"/>
      <c r="PK603" s="226"/>
      <c r="PL603" s="226"/>
      <c r="PM603" s="226"/>
      <c r="PN603" s="226"/>
      <c r="PO603" s="226"/>
      <c r="PP603" s="226"/>
      <c r="PQ603" s="226"/>
      <c r="PR603" s="226"/>
      <c r="PS603" s="226"/>
      <c r="PT603" s="226"/>
      <c r="PU603" s="226"/>
      <c r="PV603" s="226"/>
      <c r="PW603" s="226"/>
      <c r="PX603" s="226"/>
      <c r="PY603" s="226"/>
      <c r="PZ603" s="226"/>
      <c r="QA603" s="226"/>
      <c r="QB603" s="226"/>
      <c r="QC603" s="226"/>
      <c r="QD603" s="226"/>
      <c r="QE603" s="226"/>
      <c r="QF603" s="226"/>
      <c r="QG603" s="226"/>
      <c r="QH603" s="226"/>
      <c r="QI603" s="226"/>
      <c r="QJ603" s="226"/>
      <c r="QK603" s="226"/>
      <c r="QL603" s="226"/>
      <c r="QM603" s="226"/>
      <c r="QN603" s="226"/>
      <c r="QO603" s="226"/>
      <c r="QP603" s="226"/>
      <c r="QQ603" s="226"/>
      <c r="QR603" s="226"/>
      <c r="QS603" s="226"/>
      <c r="QT603" s="226"/>
      <c r="QU603" s="226"/>
      <c r="QV603" s="226"/>
      <c r="QW603" s="226"/>
      <c r="QX603" s="226"/>
      <c r="QY603" s="226"/>
      <c r="QZ603" s="226"/>
      <c r="RA603" s="226"/>
      <c r="RB603" s="226"/>
      <c r="RC603" s="226"/>
      <c r="RD603" s="226"/>
      <c r="RE603" s="226"/>
      <c r="RF603" s="226"/>
      <c r="RG603" s="226"/>
      <c r="RH603" s="226"/>
      <c r="RI603" s="226"/>
      <c r="RJ603" s="226"/>
      <c r="RK603" s="226"/>
      <c r="RL603" s="226"/>
      <c r="RM603" s="226"/>
      <c r="RN603" s="226"/>
      <c r="RO603" s="226"/>
      <c r="RP603" s="226"/>
      <c r="RQ603" s="226"/>
      <c r="RR603" s="226"/>
      <c r="RS603" s="226"/>
      <c r="RT603" s="226"/>
      <c r="RU603" s="226"/>
      <c r="RV603" s="226"/>
      <c r="RW603" s="226"/>
      <c r="RX603" s="226"/>
      <c r="RY603" s="226"/>
      <c r="RZ603" s="226"/>
      <c r="SA603" s="226"/>
      <c r="SB603" s="226"/>
      <c r="SC603" s="226"/>
      <c r="SD603" s="226"/>
      <c r="SE603" s="226"/>
      <c r="SF603" s="226"/>
      <c r="SG603" s="226"/>
      <c r="SH603" s="226"/>
      <c r="SI603" s="226"/>
      <c r="SJ603" s="226"/>
      <c r="SK603" s="226"/>
      <c r="SL603" s="226"/>
      <c r="SM603" s="226"/>
      <c r="SN603" s="226"/>
      <c r="SO603" s="226"/>
      <c r="SP603" s="226"/>
      <c r="SQ603" s="226"/>
      <c r="SR603" s="226"/>
      <c r="SS603" s="226"/>
      <c r="ST603" s="226"/>
      <c r="SU603" s="226"/>
      <c r="SV603" s="226"/>
      <c r="SW603" s="226"/>
      <c r="SX603" s="226"/>
      <c r="SY603" s="226"/>
      <c r="SZ603" s="226"/>
      <c r="TA603" s="226"/>
      <c r="TB603" s="226"/>
      <c r="TC603" s="226"/>
      <c r="TD603" s="226"/>
      <c r="TE603" s="226"/>
      <c r="TF603" s="226"/>
      <c r="TG603" s="226"/>
      <c r="TH603" s="226"/>
      <c r="TI603" s="226"/>
      <c r="TJ603" s="226"/>
      <c r="TK603" s="226"/>
      <c r="TL603" s="226"/>
      <c r="TM603" s="226"/>
      <c r="TN603" s="226"/>
      <c r="TO603" s="226"/>
      <c r="TP603" s="226"/>
      <c r="TQ603" s="226"/>
      <c r="TR603" s="226"/>
      <c r="TS603" s="226"/>
      <c r="TT603" s="226"/>
      <c r="TU603" s="226"/>
      <c r="TV603" s="226"/>
      <c r="TW603" s="226"/>
      <c r="TX603" s="226"/>
      <c r="TY603" s="226"/>
      <c r="TZ603" s="226"/>
      <c r="UA603" s="226"/>
      <c r="UB603" s="226"/>
      <c r="UC603" s="226"/>
      <c r="UD603" s="226"/>
      <c r="UE603" s="226"/>
      <c r="UF603" s="226"/>
      <c r="UG603" s="226"/>
      <c r="UH603" s="226"/>
      <c r="UI603" s="226"/>
      <c r="UJ603" s="226"/>
      <c r="UK603" s="226"/>
      <c r="UL603" s="226"/>
      <c r="UM603" s="226"/>
      <c r="UN603" s="226"/>
      <c r="UO603" s="226"/>
      <c r="UP603" s="226"/>
      <c r="UQ603" s="226"/>
      <c r="UR603" s="226"/>
      <c r="US603" s="226"/>
      <c r="UT603" s="226"/>
      <c r="UU603" s="226"/>
      <c r="UV603" s="226"/>
      <c r="UW603" s="226"/>
      <c r="UX603" s="226"/>
      <c r="UY603" s="226"/>
      <c r="UZ603" s="226"/>
      <c r="VA603" s="226"/>
      <c r="VB603" s="226"/>
      <c r="VC603" s="226"/>
      <c r="VD603" s="226"/>
      <c r="VE603" s="226"/>
      <c r="VF603" s="226"/>
      <c r="VG603" s="226"/>
      <c r="VH603" s="226"/>
      <c r="VI603" s="226"/>
      <c r="VJ603" s="226"/>
      <c r="VK603" s="226"/>
      <c r="VL603" s="226"/>
      <c r="VM603" s="226"/>
      <c r="VN603" s="226"/>
      <c r="VO603" s="226"/>
      <c r="VP603" s="226"/>
      <c r="VQ603" s="226"/>
      <c r="VR603" s="226"/>
      <c r="VS603" s="226"/>
      <c r="VT603" s="226"/>
      <c r="VU603" s="226"/>
      <c r="VV603" s="226"/>
      <c r="VW603" s="226"/>
      <c r="VX603" s="226"/>
      <c r="VY603" s="226"/>
      <c r="VZ603" s="226"/>
      <c r="WA603" s="226"/>
      <c r="WB603" s="226"/>
      <c r="WC603" s="226"/>
      <c r="WD603" s="226"/>
      <c r="WE603" s="226"/>
      <c r="WF603" s="226"/>
      <c r="WG603" s="226"/>
      <c r="WH603" s="226"/>
      <c r="WI603" s="226"/>
      <c r="WJ603" s="226"/>
      <c r="WK603" s="226"/>
      <c r="WL603" s="226"/>
      <c r="WM603" s="226"/>
      <c r="WN603" s="226"/>
      <c r="WO603" s="226"/>
      <c r="WP603" s="226"/>
      <c r="WQ603" s="226"/>
      <c r="WR603" s="226"/>
      <c r="WS603" s="226"/>
      <c r="WT603" s="226"/>
      <c r="WU603" s="226"/>
      <c r="WV603" s="226"/>
      <c r="WW603" s="226"/>
      <c r="WX603" s="226"/>
      <c r="WY603" s="226"/>
      <c r="WZ603" s="226"/>
      <c r="XA603" s="226"/>
      <c r="XB603" s="226"/>
      <c r="XC603" s="226"/>
      <c r="XD603" s="226"/>
      <c r="XE603" s="226"/>
      <c r="XF603" s="226"/>
      <c r="XG603" s="226"/>
      <c r="XH603" s="226"/>
      <c r="XI603" s="226"/>
      <c r="XJ603" s="226"/>
      <c r="XK603" s="226"/>
      <c r="XL603" s="226"/>
      <c r="XM603" s="226"/>
      <c r="XN603" s="226"/>
      <c r="XO603" s="226"/>
      <c r="XP603" s="226"/>
      <c r="XQ603" s="226"/>
      <c r="XR603" s="226"/>
      <c r="XS603" s="226"/>
      <c r="XT603" s="226"/>
      <c r="XU603" s="226"/>
      <c r="XV603" s="226"/>
      <c r="XW603" s="226"/>
      <c r="XX603" s="226"/>
      <c r="XY603" s="226"/>
      <c r="XZ603" s="226"/>
      <c r="YA603" s="226"/>
      <c r="YB603" s="226"/>
      <c r="YC603" s="226"/>
      <c r="YD603" s="226"/>
      <c r="YE603" s="226"/>
      <c r="YF603" s="226"/>
      <c r="YG603" s="226"/>
      <c r="YH603" s="226"/>
      <c r="YI603" s="226"/>
      <c r="YJ603" s="226"/>
      <c r="YK603" s="226"/>
      <c r="YL603" s="226"/>
      <c r="YM603" s="226"/>
      <c r="YN603" s="226"/>
      <c r="YO603" s="226"/>
      <c r="YP603" s="226"/>
      <c r="YQ603" s="226"/>
      <c r="YR603" s="226"/>
      <c r="YS603" s="226"/>
      <c r="YT603" s="226"/>
      <c r="YU603" s="226"/>
      <c r="YV603" s="226"/>
      <c r="YW603" s="226"/>
      <c r="YX603" s="226"/>
      <c r="YY603" s="226"/>
      <c r="YZ603" s="226"/>
      <c r="ZA603" s="226"/>
      <c r="ZB603" s="226"/>
      <c r="ZC603" s="226"/>
      <c r="ZD603" s="226"/>
      <c r="ZE603" s="226"/>
      <c r="ZF603" s="226"/>
      <c r="ZG603" s="226"/>
      <c r="ZH603" s="226"/>
      <c r="ZI603" s="226"/>
      <c r="ZJ603" s="226"/>
      <c r="ZK603" s="226"/>
      <c r="ZL603" s="226"/>
      <c r="ZM603" s="226"/>
      <c r="ZN603" s="226"/>
      <c r="ZO603" s="226"/>
      <c r="ZP603" s="226"/>
      <c r="ZQ603" s="226"/>
      <c r="ZR603" s="226"/>
      <c r="ZS603" s="226"/>
      <c r="ZT603" s="226"/>
      <c r="ZU603" s="226"/>
      <c r="ZV603" s="226"/>
      <c r="ZW603" s="226"/>
      <c r="ZX603" s="226"/>
      <c r="ZY603" s="226"/>
      <c r="ZZ603" s="226"/>
      <c r="AAA603" s="226"/>
      <c r="AAB603" s="226"/>
      <c r="AAC603" s="226"/>
      <c r="AAD603" s="226"/>
      <c r="AAE603" s="226"/>
      <c r="AAF603" s="226"/>
      <c r="AAG603" s="226"/>
      <c r="AAH603" s="226"/>
      <c r="AAI603" s="226"/>
      <c r="AAJ603" s="226"/>
      <c r="AAK603" s="226"/>
      <c r="AAL603" s="226"/>
      <c r="AAM603" s="226"/>
      <c r="AAN603" s="226"/>
      <c r="AAO603" s="226"/>
      <c r="AAP603" s="226"/>
      <c r="AAQ603" s="226"/>
      <c r="AAR603" s="226"/>
      <c r="AAS603" s="226"/>
      <c r="AAT603" s="226"/>
      <c r="AAU603" s="226"/>
      <c r="AAV603" s="226"/>
      <c r="AAW603" s="226"/>
      <c r="AAX603" s="226"/>
      <c r="AAY603" s="226"/>
      <c r="AAZ603" s="226"/>
      <c r="ABA603" s="226"/>
      <c r="ABB603" s="226"/>
      <c r="ABC603" s="226"/>
      <c r="ABD603" s="226"/>
      <c r="ABE603" s="226"/>
      <c r="ABF603" s="226"/>
      <c r="ABG603" s="226"/>
      <c r="ABH603" s="226"/>
      <c r="ABI603" s="226"/>
      <c r="ABJ603" s="226"/>
      <c r="ABK603" s="226"/>
      <c r="ABL603" s="226"/>
      <c r="ABM603" s="226"/>
      <c r="ABN603" s="226"/>
      <c r="ABO603" s="226"/>
      <c r="ABP603" s="226"/>
      <c r="ABQ603" s="226"/>
      <c r="ABR603" s="226"/>
      <c r="ABS603" s="226"/>
      <c r="ABT603" s="226"/>
      <c r="ABU603" s="226"/>
      <c r="ABV603" s="226"/>
      <c r="ABW603" s="226"/>
      <c r="ABX603" s="226"/>
      <c r="ABY603" s="226"/>
      <c r="ABZ603" s="226"/>
      <c r="ACA603" s="226"/>
      <c r="ACB603" s="226"/>
      <c r="ACC603" s="226"/>
      <c r="ACD603" s="226"/>
      <c r="ACE603" s="226"/>
      <c r="ACF603" s="226"/>
      <c r="ACG603" s="226"/>
      <c r="ACH603" s="226"/>
      <c r="ACI603" s="226"/>
      <c r="ACJ603" s="226"/>
      <c r="ACK603" s="226"/>
      <c r="ACL603" s="226"/>
      <c r="ACM603" s="226"/>
      <c r="ACN603" s="226"/>
      <c r="ACO603" s="226"/>
      <c r="ACP603" s="226"/>
      <c r="ACQ603" s="226"/>
      <c r="ACR603" s="226"/>
      <c r="ACS603" s="226"/>
      <c r="ACT603" s="226"/>
      <c r="ACU603" s="226"/>
      <c r="ACV603" s="226"/>
      <c r="ACW603" s="226"/>
      <c r="ACX603" s="226"/>
      <c r="ACY603" s="226"/>
      <c r="ACZ603" s="226"/>
      <c r="ADA603" s="226"/>
      <c r="ADB603" s="226"/>
      <c r="ADC603" s="226"/>
      <c r="ADD603" s="226"/>
      <c r="ADE603" s="226"/>
      <c r="ADF603" s="226"/>
      <c r="ADG603" s="226"/>
      <c r="ADH603" s="226"/>
      <c r="ADI603" s="226"/>
      <c r="ADJ603" s="226"/>
      <c r="ADK603" s="226"/>
      <c r="ADL603" s="226"/>
      <c r="ADM603" s="226"/>
      <c r="ADN603" s="226"/>
      <c r="ADO603" s="226"/>
      <c r="ADP603" s="226"/>
      <c r="ADQ603" s="226"/>
      <c r="ADR603" s="226"/>
      <c r="ADS603" s="226"/>
      <c r="ADT603" s="226"/>
      <c r="ADU603" s="226"/>
      <c r="ADV603" s="226"/>
      <c r="ADW603" s="226"/>
      <c r="ADX603" s="226"/>
      <c r="ADY603" s="226"/>
      <c r="ADZ603" s="226"/>
      <c r="AEA603" s="226"/>
      <c r="AEB603" s="226"/>
      <c r="AEC603" s="226"/>
      <c r="AED603" s="226"/>
      <c r="AEE603" s="226"/>
      <c r="AEF603" s="226"/>
      <c r="AEG603" s="226"/>
      <c r="AEH603" s="226"/>
      <c r="AEI603" s="226"/>
      <c r="AEJ603" s="226"/>
      <c r="AEK603" s="226"/>
      <c r="AEL603" s="226"/>
      <c r="AEM603" s="226"/>
      <c r="AEN603" s="226"/>
      <c r="AEO603" s="226"/>
      <c r="AEP603" s="226"/>
      <c r="AEQ603" s="226"/>
      <c r="AER603" s="226"/>
      <c r="AES603" s="226"/>
      <c r="AET603" s="226"/>
      <c r="AEU603" s="226"/>
      <c r="AEV603" s="226"/>
      <c r="AEW603" s="226"/>
      <c r="AEX603" s="226"/>
      <c r="AEY603" s="226"/>
      <c r="AEZ603" s="226"/>
      <c r="AFA603" s="226"/>
      <c r="AFB603" s="226"/>
      <c r="AFC603" s="226"/>
      <c r="AFD603" s="226"/>
      <c r="AFE603" s="226"/>
      <c r="AFF603" s="226"/>
      <c r="AFG603" s="226"/>
      <c r="AFH603" s="226"/>
      <c r="AFI603" s="226"/>
      <c r="AFJ603" s="226"/>
      <c r="AFK603" s="226"/>
      <c r="AFL603" s="226"/>
      <c r="AFM603" s="226"/>
      <c r="AFN603" s="226"/>
      <c r="AFO603" s="226"/>
      <c r="AFP603" s="226"/>
      <c r="AFQ603" s="226"/>
      <c r="AFR603" s="226"/>
      <c r="AFS603" s="226"/>
      <c r="AFT603" s="226"/>
      <c r="AFU603" s="226"/>
      <c r="AFV603" s="226"/>
      <c r="AFW603" s="226"/>
      <c r="AFX603" s="226"/>
      <c r="AFY603" s="226"/>
      <c r="AFZ603" s="226"/>
      <c r="AGA603" s="226"/>
      <c r="AGB603" s="226"/>
      <c r="AGC603" s="226"/>
      <c r="AGD603" s="226"/>
      <c r="AGE603" s="226"/>
      <c r="AGF603" s="226"/>
      <c r="AGG603" s="226"/>
      <c r="AGH603" s="226"/>
      <c r="AGI603" s="226"/>
      <c r="AGJ603" s="226"/>
      <c r="AGK603" s="226"/>
      <c r="AGL603" s="226"/>
      <c r="AGM603" s="226"/>
      <c r="AGN603" s="226"/>
      <c r="AGO603" s="226"/>
      <c r="AGP603" s="226"/>
      <c r="AGQ603" s="226"/>
      <c r="AGR603" s="226"/>
      <c r="AGS603" s="226"/>
      <c r="AGT603" s="226"/>
      <c r="AGU603" s="226"/>
      <c r="AGV603" s="226"/>
      <c r="AGW603" s="226"/>
      <c r="AGX603" s="226"/>
      <c r="AGY603" s="226"/>
      <c r="AGZ603" s="226"/>
      <c r="AHA603" s="226"/>
      <c r="AHB603" s="226"/>
      <c r="AHC603" s="226"/>
      <c r="AHD603" s="226"/>
      <c r="AHE603" s="226"/>
      <c r="AHF603" s="226"/>
      <c r="AHG603" s="226"/>
      <c r="AHH603" s="226"/>
      <c r="AHI603" s="226"/>
      <c r="AHJ603" s="226"/>
      <c r="AHK603" s="226"/>
      <c r="AHL603" s="226"/>
      <c r="AHM603" s="226"/>
      <c r="AHN603" s="226"/>
      <c r="AHO603" s="226"/>
      <c r="AHP603" s="226"/>
      <c r="AHQ603" s="226"/>
      <c r="AHR603" s="226"/>
      <c r="AHS603" s="226"/>
      <c r="AHT603" s="226"/>
      <c r="AHU603" s="226"/>
      <c r="AHV603" s="226"/>
      <c r="AHW603" s="226"/>
      <c r="AHX603" s="226"/>
      <c r="AHY603" s="226"/>
      <c r="AHZ603" s="226"/>
      <c r="AIA603" s="226"/>
      <c r="AIB603" s="226"/>
      <c r="AIC603" s="226"/>
      <c r="AID603" s="226"/>
      <c r="AIE603" s="226"/>
      <c r="AIF603" s="226"/>
      <c r="AIG603" s="226"/>
      <c r="AIH603" s="226"/>
      <c r="AII603" s="226"/>
      <c r="AIJ603" s="226"/>
      <c r="AIK603" s="226"/>
      <c r="AIL603" s="226"/>
      <c r="AIM603" s="226"/>
      <c r="AIN603" s="226"/>
      <c r="AIO603" s="226"/>
      <c r="AIP603" s="226"/>
      <c r="AIQ603" s="226"/>
      <c r="AIR603" s="226"/>
      <c r="AIS603" s="226"/>
      <c r="AIT603" s="226"/>
      <c r="AIU603" s="226"/>
      <c r="AIV603" s="226"/>
      <c r="AIW603" s="226"/>
      <c r="AIX603" s="226"/>
      <c r="AIY603" s="226"/>
      <c r="AIZ603" s="226"/>
      <c r="AJA603" s="226"/>
      <c r="AJB603" s="226"/>
      <c r="AJC603" s="226"/>
      <c r="AJD603" s="226"/>
      <c r="AJE603" s="226"/>
      <c r="AJF603" s="226"/>
      <c r="AJG603" s="226"/>
      <c r="AJH603" s="226"/>
      <c r="AJI603" s="226"/>
      <c r="AJJ603" s="226"/>
      <c r="AJK603" s="226"/>
      <c r="AJL603" s="226"/>
      <c r="AJM603" s="226"/>
      <c r="AJN603" s="226"/>
      <c r="AJO603" s="226"/>
      <c r="AJP603" s="226"/>
      <c r="AJQ603" s="226"/>
      <c r="AJR603" s="226"/>
      <c r="AJS603" s="226"/>
      <c r="AJT603" s="226"/>
      <c r="AJU603" s="226"/>
      <c r="AJV603" s="226"/>
      <c r="AJW603" s="226"/>
      <c r="AJX603" s="226"/>
      <c r="AJY603" s="226"/>
      <c r="AJZ603" s="226"/>
      <c r="AKA603" s="226"/>
      <c r="AKB603" s="226"/>
      <c r="AKC603" s="226"/>
      <c r="AKD603" s="226"/>
      <c r="AKE603" s="226"/>
      <c r="AKF603" s="226"/>
      <c r="AKG603" s="226"/>
      <c r="AKH603" s="226"/>
      <c r="AKI603" s="226"/>
      <c r="AKJ603" s="226"/>
      <c r="AKK603" s="226"/>
      <c r="AKL603" s="226"/>
      <c r="AKM603" s="226"/>
      <c r="AKN603" s="226"/>
      <c r="AKO603" s="226"/>
      <c r="AKP603" s="226"/>
      <c r="AKQ603" s="226"/>
      <c r="AKR603" s="226"/>
      <c r="AKS603" s="226"/>
      <c r="AKT603" s="226"/>
      <c r="AKU603" s="226"/>
      <c r="AKV603" s="226"/>
      <c r="AKW603" s="226"/>
      <c r="AKX603" s="226"/>
      <c r="AKY603" s="226"/>
      <c r="AKZ603" s="226"/>
      <c r="ALA603" s="226"/>
      <c r="ALB603" s="226"/>
      <c r="ALC603" s="226"/>
      <c r="ALD603" s="226"/>
      <c r="ALE603" s="226"/>
      <c r="ALF603" s="226"/>
      <c r="ALG603" s="226"/>
      <c r="ALH603" s="226"/>
      <c r="ALI603" s="226"/>
      <c r="ALJ603" s="226"/>
      <c r="ALK603" s="226"/>
      <c r="ALL603" s="226"/>
      <c r="ALM603" s="226"/>
      <c r="ALN603" s="226"/>
      <c r="ALO603" s="226"/>
      <c r="ALP603" s="226"/>
      <c r="ALQ603" s="226"/>
      <c r="ALR603" s="226"/>
      <c r="ALS603" s="226"/>
      <c r="ALT603" s="226"/>
      <c r="ALU603" s="226"/>
      <c r="ALV603" s="226"/>
      <c r="ALW603" s="226"/>
      <c r="ALX603" s="226"/>
      <c r="ALY603" s="226"/>
      <c r="ALZ603" s="226"/>
      <c r="AMA603" s="226"/>
      <c r="AMB603" s="226"/>
      <c r="AMC603" s="226"/>
      <c r="AMD603" s="226"/>
      <c r="AME603" s="226"/>
      <c r="AMF603" s="226"/>
      <c r="AMG603" s="226"/>
      <c r="AMH603" s="226"/>
      <c r="AMI603" s="226"/>
      <c r="AMJ603" s="226"/>
      <c r="AMK603" s="226"/>
      <c r="AML603" s="226"/>
      <c r="AMM603" s="226"/>
      <c r="AMN603" s="226"/>
      <c r="AMO603" s="226"/>
      <c r="AMP603" s="226"/>
      <c r="AMQ603" s="226"/>
      <c r="AMR603" s="226"/>
      <c r="AMS603" s="226"/>
      <c r="AMT603" s="226"/>
      <c r="AMU603" s="226"/>
      <c r="AMV603" s="226"/>
      <c r="AMW603" s="226"/>
      <c r="AMX603" s="226"/>
    </row>
    <row r="604" spans="1:1038" s="398" customFormat="1" ht="18" customHeight="1">
      <c r="A604" s="610"/>
      <c r="B604" s="226"/>
      <c r="C604" s="226"/>
      <c r="D604" s="226"/>
      <c r="E604" s="422">
        <v>80</v>
      </c>
      <c r="F604" s="422">
        <v>1</v>
      </c>
      <c r="G604" s="602" t="str">
        <f t="shared" ref="G604" si="288">E604&amp;"-"&amp;F604</f>
        <v>80-1</v>
      </c>
      <c r="H604" s="226">
        <v>10.5</v>
      </c>
      <c r="I604" s="611">
        <v>11</v>
      </c>
      <c r="J604" s="544">
        <f t="shared" si="285"/>
        <v>0</v>
      </c>
      <c r="K604" s="613" t="b">
        <f>IF(I605=1,IF(((VLOOKUP($G604,[1]Depth_Lookup!#REF!,9,FALSE))-(H604/100))=0,"Good",IF(((VLOOKUP($G604,[1]Depth_Lookup!$A$3:$J$550,9,FALSE))-(H604/100))&gt;0,"Too Short","Too Long")))</f>
        <v>0</v>
      </c>
      <c r="L604" s="171">
        <f>(VLOOKUP($G604,Depth_Lookup!$A$3:$J$410,10,FALSE))+(H604/100)</f>
        <v>200.80499999999998</v>
      </c>
      <c r="M604" s="171">
        <f>(VLOOKUP($G604,Depth_Lookup!$A$3:$J$410,10,FALSE))+(I604/100)</f>
        <v>200.81</v>
      </c>
      <c r="N604" s="232"/>
      <c r="O604" s="226"/>
      <c r="P604" s="226"/>
      <c r="Q604" s="226"/>
      <c r="R604" s="391" t="s">
        <v>2061</v>
      </c>
      <c r="S604" s="226"/>
      <c r="T604" s="226"/>
      <c r="U604" s="226"/>
      <c r="V604" s="226"/>
      <c r="W604" s="226"/>
      <c r="X604" s="391"/>
      <c r="Y604" s="226"/>
      <c r="Z604" s="226"/>
      <c r="AA604" s="226"/>
      <c r="AB604" s="226"/>
      <c r="AC604" s="226"/>
      <c r="AD604" s="226"/>
      <c r="AE604" s="393"/>
      <c r="AF604" s="558"/>
      <c r="AG604" s="394"/>
      <c r="AH604" s="226"/>
      <c r="AI604" s="257"/>
      <c r="AJ604" s="226"/>
      <c r="AK604" s="226"/>
      <c r="AL604" s="226"/>
      <c r="AM604" s="226"/>
      <c r="AN604" s="226"/>
      <c r="AO604" s="257"/>
      <c r="AP604" s="226"/>
      <c r="AQ604" s="226"/>
      <c r="AR604" s="226"/>
      <c r="AS604" s="226"/>
      <c r="AT604" s="226"/>
      <c r="AU604" s="257"/>
      <c r="AV604" s="226"/>
      <c r="AW604" s="226"/>
      <c r="AX604" s="226"/>
      <c r="AY604" s="226"/>
      <c r="AZ604" s="226"/>
      <c r="BA604" s="257"/>
      <c r="BB604" s="226"/>
      <c r="BC604" s="226"/>
      <c r="BD604" s="226"/>
      <c r="BE604" s="226"/>
      <c r="BF604" s="226"/>
      <c r="BG604" s="257"/>
      <c r="BH604" s="226"/>
      <c r="BI604" s="226"/>
      <c r="BJ604" s="226"/>
      <c r="BK604" s="226"/>
      <c r="BL604" s="226"/>
      <c r="BM604" s="257"/>
      <c r="BN604" s="226"/>
      <c r="BO604" s="226"/>
      <c r="BP604" s="226"/>
      <c r="BQ604" s="226"/>
      <c r="BR604" s="226"/>
      <c r="BS604" s="226"/>
      <c r="BT604" s="226"/>
      <c r="BU604" s="226"/>
      <c r="BV604" s="226"/>
      <c r="BW604" s="226"/>
      <c r="BX604" s="226"/>
      <c r="BY604" s="257"/>
      <c r="BZ604" s="226"/>
      <c r="CA604" s="226"/>
      <c r="CB604" s="226"/>
      <c r="CC604" s="226"/>
      <c r="CD604" s="226"/>
      <c r="CE604" s="226"/>
      <c r="CF604" s="399"/>
      <c r="CG604" s="259"/>
      <c r="CH604" s="559"/>
      <c r="CI604" s="559"/>
      <c r="CJ604" s="559"/>
      <c r="CK604" s="560"/>
      <c r="CL604" s="560"/>
      <c r="CM604" s="560"/>
      <c r="CN604" s="560"/>
      <c r="CO604" s="560"/>
      <c r="CP604" s="560"/>
      <c r="CQ604" s="560"/>
      <c r="CR604" s="560"/>
      <c r="CS604" s="560"/>
      <c r="CT604" s="560"/>
      <c r="CU604" s="560"/>
      <c r="CV604" s="560"/>
      <c r="CW604" s="560"/>
      <c r="CX604" s="560"/>
      <c r="CY604" s="560"/>
      <c r="CZ604" s="560"/>
      <c r="DA604" s="560"/>
      <c r="DB604" s="560"/>
      <c r="DC604" s="566"/>
      <c r="DD604" s="560"/>
      <c r="DE604" s="560"/>
      <c r="DF604" s="560"/>
      <c r="DG604" s="560"/>
      <c r="DH604" s="560"/>
      <c r="DI604" s="560"/>
      <c r="DJ604" s="560"/>
      <c r="DK604" s="396"/>
      <c r="DL604" s="259"/>
      <c r="DM604" s="560"/>
      <c r="DN604" s="560"/>
      <c r="DO604" s="563"/>
      <c r="DP604" s="564"/>
      <c r="DQ604" s="565"/>
      <c r="DR604" s="563"/>
      <c r="DS604" s="565"/>
      <c r="DT604" s="543"/>
      <c r="DU604" s="566"/>
      <c r="DV604" s="566"/>
      <c r="DW604" s="400"/>
      <c r="DX604" s="567"/>
      <c r="DY604" s="567"/>
      <c r="DZ604" s="155"/>
      <c r="EA604" s="155"/>
      <c r="EB604" s="256"/>
      <c r="EC604" s="104"/>
      <c r="ED604" s="229" t="s">
        <v>2517</v>
      </c>
      <c r="EE604" s="401"/>
      <c r="EF604" s="402"/>
      <c r="EG604" s="401"/>
      <c r="EH604" s="403"/>
      <c r="EI604" s="404"/>
      <c r="EJ604" s="405"/>
      <c r="EK604" s="406"/>
      <c r="EL604" s="401"/>
      <c r="EM604" s="403"/>
      <c r="EN604" s="403" t="s">
        <v>1447</v>
      </c>
      <c r="EO604" s="407">
        <v>0.2</v>
      </c>
      <c r="EP604" s="407" t="s">
        <v>2054</v>
      </c>
      <c r="EQ604" s="407"/>
      <c r="ER604" s="407"/>
      <c r="ES604" s="407"/>
      <c r="ET604" s="407"/>
      <c r="EU604" s="407"/>
      <c r="EV604" s="408">
        <v>25</v>
      </c>
      <c r="EW604" s="408">
        <v>270</v>
      </c>
      <c r="EX604" s="408">
        <v>25</v>
      </c>
      <c r="EY604" s="408">
        <v>180</v>
      </c>
      <c r="EZ604" s="192">
        <f t="shared" si="239"/>
        <v>45</v>
      </c>
      <c r="FA604" s="192">
        <f t="shared" si="240"/>
        <v>45</v>
      </c>
      <c r="FB604" s="192">
        <f t="shared" si="241"/>
        <v>56.596801265758025</v>
      </c>
      <c r="FC604" s="192">
        <f t="shared" si="242"/>
        <v>135</v>
      </c>
      <c r="FD604" s="192">
        <f t="shared" si="243"/>
        <v>33.403198734241975</v>
      </c>
      <c r="FE604" s="193">
        <f t="shared" si="244"/>
        <v>225</v>
      </c>
      <c r="FF604" s="194">
        <f t="shared" si="245"/>
        <v>33.403198734241975</v>
      </c>
      <c r="FG604" s="401"/>
      <c r="FH604" s="403"/>
      <c r="FI604" s="778">
        <f t="shared" si="250"/>
        <v>0.2</v>
      </c>
      <c r="FJ604" s="779">
        <f t="shared" si="251"/>
        <v>33.403198734241975</v>
      </c>
      <c r="FK604" s="779">
        <f t="shared" si="252"/>
        <v>56.596801265758025</v>
      </c>
      <c r="FL604" s="780">
        <f t="shared" si="253"/>
        <v>0.98780052818437181</v>
      </c>
      <c r="FM604" s="169">
        <f t="shared" si="254"/>
        <v>0.83481712947898778</v>
      </c>
      <c r="FN604" s="783">
        <f t="shared" si="255"/>
        <v>0.16696342589579757</v>
      </c>
      <c r="FO604" s="226"/>
      <c r="FP604" s="226"/>
      <c r="FQ604" s="226"/>
      <c r="FR604" s="226"/>
      <c r="FS604" s="226"/>
      <c r="FT604" s="226"/>
      <c r="FU604" s="226"/>
      <c r="FV604" s="226"/>
      <c r="FW604" s="226"/>
      <c r="FX604" s="226"/>
      <c r="FY604" s="226"/>
      <c r="FZ604" s="226"/>
      <c r="GA604" s="226"/>
      <c r="GB604" s="226"/>
      <c r="GC604" s="226"/>
      <c r="GD604" s="226"/>
      <c r="GE604" s="226"/>
      <c r="GF604" s="226"/>
      <c r="GG604" s="226"/>
      <c r="GH604" s="226"/>
      <c r="GI604" s="226"/>
      <c r="GJ604" s="226"/>
      <c r="GK604" s="226"/>
      <c r="GL604" s="226"/>
      <c r="GM604" s="226"/>
      <c r="GN604" s="226"/>
      <c r="GO604" s="226"/>
      <c r="GP604" s="226"/>
      <c r="GQ604" s="226"/>
      <c r="GR604" s="226"/>
      <c r="GS604" s="226"/>
      <c r="GT604" s="226"/>
      <c r="GU604" s="226"/>
      <c r="GV604" s="226"/>
      <c r="GW604" s="226"/>
      <c r="GX604" s="226"/>
      <c r="GY604" s="226"/>
      <c r="GZ604" s="226"/>
      <c r="HA604" s="226"/>
      <c r="HB604" s="226"/>
      <c r="HC604" s="226"/>
      <c r="HD604" s="226"/>
      <c r="HE604" s="226"/>
      <c r="HF604" s="226"/>
      <c r="HG604" s="226"/>
      <c r="HH604" s="226"/>
      <c r="HI604" s="226"/>
      <c r="HJ604" s="226"/>
      <c r="HK604" s="226"/>
      <c r="HL604" s="226"/>
      <c r="HM604" s="226"/>
      <c r="HN604" s="226"/>
      <c r="HO604" s="226"/>
      <c r="HP604" s="226"/>
      <c r="HQ604" s="226"/>
      <c r="HR604" s="226"/>
      <c r="HS604" s="226"/>
      <c r="HT604" s="226"/>
      <c r="HU604" s="226"/>
      <c r="HV604" s="226"/>
      <c r="HW604" s="226"/>
      <c r="HX604" s="226"/>
      <c r="HY604" s="226"/>
      <c r="HZ604" s="226"/>
      <c r="IA604" s="226"/>
      <c r="IB604" s="226"/>
      <c r="IC604" s="226"/>
      <c r="ID604" s="226"/>
      <c r="IE604" s="226"/>
      <c r="IF604" s="226"/>
      <c r="IG604" s="226"/>
      <c r="IH604" s="226"/>
      <c r="II604" s="226"/>
      <c r="IJ604" s="226"/>
      <c r="IK604" s="226"/>
      <c r="IL604" s="226"/>
      <c r="IM604" s="226"/>
      <c r="IN604" s="226"/>
      <c r="IO604" s="226"/>
      <c r="IP604" s="226"/>
      <c r="IQ604" s="226"/>
      <c r="IR604" s="226"/>
      <c r="IS604" s="226"/>
      <c r="IT604" s="226"/>
      <c r="IU604" s="226"/>
      <c r="IV604" s="226"/>
      <c r="IW604" s="226"/>
      <c r="IX604" s="226"/>
      <c r="IY604" s="226"/>
      <c r="IZ604" s="226"/>
      <c r="JA604" s="226"/>
      <c r="JB604" s="226"/>
      <c r="JC604" s="226"/>
      <c r="JD604" s="226"/>
      <c r="JE604" s="226"/>
      <c r="JF604" s="226"/>
      <c r="JG604" s="226"/>
      <c r="JH604" s="226"/>
      <c r="JI604" s="226"/>
      <c r="JJ604" s="226"/>
      <c r="JK604" s="226"/>
      <c r="JL604" s="226"/>
      <c r="JM604" s="226"/>
      <c r="JN604" s="226"/>
      <c r="JO604" s="226"/>
      <c r="JP604" s="226"/>
      <c r="JQ604" s="226"/>
      <c r="JR604" s="226"/>
      <c r="JS604" s="226"/>
      <c r="JT604" s="226"/>
      <c r="JU604" s="226"/>
      <c r="JV604" s="226"/>
      <c r="JW604" s="226"/>
      <c r="JX604" s="226"/>
      <c r="JY604" s="226"/>
      <c r="JZ604" s="226"/>
      <c r="KA604" s="226"/>
      <c r="KB604" s="226"/>
      <c r="KC604" s="226"/>
      <c r="KD604" s="226"/>
      <c r="KE604" s="226"/>
      <c r="KF604" s="226"/>
      <c r="KG604" s="226"/>
      <c r="KH604" s="226"/>
      <c r="KI604" s="226"/>
      <c r="KJ604" s="226"/>
      <c r="KK604" s="226"/>
      <c r="KL604" s="226"/>
      <c r="KM604" s="226"/>
      <c r="KN604" s="226"/>
      <c r="KO604" s="226"/>
      <c r="KP604" s="226"/>
      <c r="KQ604" s="226"/>
      <c r="KR604" s="226"/>
      <c r="KS604" s="226"/>
      <c r="KT604" s="226"/>
      <c r="KU604" s="226"/>
      <c r="KV604" s="226"/>
      <c r="KW604" s="226"/>
      <c r="KX604" s="226"/>
      <c r="KY604" s="226"/>
      <c r="KZ604" s="226"/>
      <c r="LA604" s="226"/>
      <c r="LB604" s="226"/>
      <c r="LC604" s="226"/>
      <c r="LD604" s="226"/>
      <c r="LE604" s="226"/>
      <c r="LF604" s="226"/>
      <c r="LG604" s="226"/>
      <c r="LH604" s="226"/>
      <c r="LI604" s="226"/>
      <c r="LJ604" s="226"/>
      <c r="LK604" s="226"/>
      <c r="LL604" s="226"/>
      <c r="LM604" s="226"/>
      <c r="LN604" s="226"/>
      <c r="LO604" s="226"/>
      <c r="LP604" s="226"/>
      <c r="LQ604" s="226"/>
      <c r="LR604" s="226"/>
      <c r="LS604" s="226"/>
      <c r="LT604" s="226"/>
      <c r="LU604" s="226"/>
      <c r="LV604" s="226"/>
      <c r="LW604" s="226"/>
      <c r="LX604" s="226"/>
      <c r="LY604" s="226"/>
      <c r="LZ604" s="226"/>
      <c r="MA604" s="226"/>
      <c r="MB604" s="226"/>
      <c r="MC604" s="226"/>
      <c r="MD604" s="226"/>
      <c r="ME604" s="226"/>
      <c r="MF604" s="226"/>
      <c r="MG604" s="226"/>
      <c r="MH604" s="226"/>
      <c r="MI604" s="226"/>
      <c r="MJ604" s="226"/>
      <c r="MK604" s="226"/>
      <c r="ML604" s="226"/>
      <c r="MM604" s="226"/>
      <c r="MN604" s="226"/>
      <c r="MO604" s="226"/>
      <c r="MP604" s="226"/>
      <c r="MQ604" s="226"/>
      <c r="MR604" s="226"/>
      <c r="MS604" s="226"/>
      <c r="MT604" s="226"/>
      <c r="MU604" s="226"/>
      <c r="MV604" s="226"/>
      <c r="MW604" s="226"/>
      <c r="MX604" s="226"/>
      <c r="MY604" s="226"/>
      <c r="MZ604" s="226"/>
      <c r="NA604" s="226"/>
      <c r="NB604" s="226"/>
      <c r="NC604" s="226"/>
      <c r="ND604" s="226"/>
      <c r="NE604" s="226"/>
      <c r="NF604" s="226"/>
      <c r="NG604" s="226"/>
      <c r="NH604" s="226"/>
      <c r="NI604" s="226"/>
      <c r="NJ604" s="226"/>
      <c r="NK604" s="226"/>
      <c r="NL604" s="226"/>
      <c r="NM604" s="226"/>
      <c r="NN604" s="226"/>
      <c r="NO604" s="226"/>
      <c r="NP604" s="226"/>
      <c r="NQ604" s="226"/>
      <c r="NR604" s="226"/>
      <c r="NS604" s="226"/>
      <c r="NT604" s="226"/>
      <c r="NU604" s="226"/>
      <c r="NV604" s="226"/>
      <c r="NW604" s="226"/>
      <c r="NX604" s="226"/>
      <c r="NY604" s="226"/>
      <c r="NZ604" s="226"/>
      <c r="OA604" s="226"/>
      <c r="OB604" s="226"/>
      <c r="OC604" s="226"/>
      <c r="OD604" s="226"/>
      <c r="OE604" s="226"/>
      <c r="OF604" s="226"/>
      <c r="OG604" s="226"/>
      <c r="OH604" s="226"/>
      <c r="OI604" s="226"/>
      <c r="OJ604" s="226"/>
      <c r="OK604" s="226"/>
      <c r="OL604" s="226"/>
      <c r="OM604" s="226"/>
      <c r="ON604" s="226"/>
      <c r="OO604" s="226"/>
      <c r="OP604" s="226"/>
      <c r="OQ604" s="226"/>
      <c r="OR604" s="226"/>
      <c r="OS604" s="226"/>
      <c r="OT604" s="226"/>
      <c r="OU604" s="226"/>
      <c r="OV604" s="226"/>
      <c r="OW604" s="226"/>
      <c r="OX604" s="226"/>
      <c r="OY604" s="226"/>
      <c r="OZ604" s="226"/>
      <c r="PA604" s="226"/>
      <c r="PB604" s="226"/>
      <c r="PC604" s="226"/>
      <c r="PD604" s="226"/>
      <c r="PE604" s="226"/>
      <c r="PF604" s="226"/>
      <c r="PG604" s="226"/>
      <c r="PH604" s="226"/>
      <c r="PI604" s="226"/>
      <c r="PJ604" s="226"/>
      <c r="PK604" s="226"/>
      <c r="PL604" s="226"/>
      <c r="PM604" s="226"/>
      <c r="PN604" s="226"/>
      <c r="PO604" s="226"/>
      <c r="PP604" s="226"/>
      <c r="PQ604" s="226"/>
      <c r="PR604" s="226"/>
      <c r="PS604" s="226"/>
      <c r="PT604" s="226"/>
      <c r="PU604" s="226"/>
      <c r="PV604" s="226"/>
      <c r="PW604" s="226"/>
      <c r="PX604" s="226"/>
      <c r="PY604" s="226"/>
      <c r="PZ604" s="226"/>
      <c r="QA604" s="226"/>
      <c r="QB604" s="226"/>
      <c r="QC604" s="226"/>
      <c r="QD604" s="226"/>
      <c r="QE604" s="226"/>
      <c r="QF604" s="226"/>
      <c r="QG604" s="226"/>
      <c r="QH604" s="226"/>
      <c r="QI604" s="226"/>
      <c r="QJ604" s="226"/>
      <c r="QK604" s="226"/>
      <c r="QL604" s="226"/>
      <c r="QM604" s="226"/>
      <c r="QN604" s="226"/>
      <c r="QO604" s="226"/>
      <c r="QP604" s="226"/>
      <c r="QQ604" s="226"/>
      <c r="QR604" s="226"/>
      <c r="QS604" s="226"/>
      <c r="QT604" s="226"/>
      <c r="QU604" s="226"/>
      <c r="QV604" s="226"/>
      <c r="QW604" s="226"/>
      <c r="QX604" s="226"/>
      <c r="QY604" s="226"/>
      <c r="QZ604" s="226"/>
      <c r="RA604" s="226"/>
      <c r="RB604" s="226"/>
      <c r="RC604" s="226"/>
      <c r="RD604" s="226"/>
      <c r="RE604" s="226"/>
      <c r="RF604" s="226"/>
      <c r="RG604" s="226"/>
      <c r="RH604" s="226"/>
      <c r="RI604" s="226"/>
      <c r="RJ604" s="226"/>
      <c r="RK604" s="226"/>
      <c r="RL604" s="226"/>
      <c r="RM604" s="226"/>
      <c r="RN604" s="226"/>
      <c r="RO604" s="226"/>
      <c r="RP604" s="226"/>
      <c r="RQ604" s="226"/>
      <c r="RR604" s="226"/>
      <c r="RS604" s="226"/>
      <c r="RT604" s="226"/>
      <c r="RU604" s="226"/>
      <c r="RV604" s="226"/>
      <c r="RW604" s="226"/>
      <c r="RX604" s="226"/>
      <c r="RY604" s="226"/>
      <c r="RZ604" s="226"/>
      <c r="SA604" s="226"/>
      <c r="SB604" s="226"/>
      <c r="SC604" s="226"/>
      <c r="SD604" s="226"/>
      <c r="SE604" s="226"/>
      <c r="SF604" s="226"/>
      <c r="SG604" s="226"/>
      <c r="SH604" s="226"/>
      <c r="SI604" s="226"/>
      <c r="SJ604" s="226"/>
      <c r="SK604" s="226"/>
      <c r="SL604" s="226"/>
      <c r="SM604" s="226"/>
      <c r="SN604" s="226"/>
      <c r="SO604" s="226"/>
      <c r="SP604" s="226"/>
      <c r="SQ604" s="226"/>
      <c r="SR604" s="226"/>
      <c r="SS604" s="226"/>
      <c r="ST604" s="226"/>
      <c r="SU604" s="226"/>
      <c r="SV604" s="226"/>
      <c r="SW604" s="226"/>
      <c r="SX604" s="226"/>
      <c r="SY604" s="226"/>
      <c r="SZ604" s="226"/>
      <c r="TA604" s="226"/>
      <c r="TB604" s="226"/>
      <c r="TC604" s="226"/>
      <c r="TD604" s="226"/>
      <c r="TE604" s="226"/>
      <c r="TF604" s="226"/>
      <c r="TG604" s="226"/>
      <c r="TH604" s="226"/>
      <c r="TI604" s="226"/>
      <c r="TJ604" s="226"/>
      <c r="TK604" s="226"/>
      <c r="TL604" s="226"/>
      <c r="TM604" s="226"/>
      <c r="TN604" s="226"/>
      <c r="TO604" s="226"/>
      <c r="TP604" s="226"/>
      <c r="TQ604" s="226"/>
      <c r="TR604" s="226"/>
      <c r="TS604" s="226"/>
      <c r="TT604" s="226"/>
      <c r="TU604" s="226"/>
      <c r="TV604" s="226"/>
      <c r="TW604" s="226"/>
      <c r="TX604" s="226"/>
      <c r="TY604" s="226"/>
      <c r="TZ604" s="226"/>
      <c r="UA604" s="226"/>
      <c r="UB604" s="226"/>
      <c r="UC604" s="226"/>
      <c r="UD604" s="226"/>
      <c r="UE604" s="226"/>
      <c r="UF604" s="226"/>
      <c r="UG604" s="226"/>
      <c r="UH604" s="226"/>
      <c r="UI604" s="226"/>
      <c r="UJ604" s="226"/>
      <c r="UK604" s="226"/>
      <c r="UL604" s="226"/>
      <c r="UM604" s="226"/>
      <c r="UN604" s="226"/>
      <c r="UO604" s="226"/>
      <c r="UP604" s="226"/>
      <c r="UQ604" s="226"/>
      <c r="UR604" s="226"/>
      <c r="US604" s="226"/>
      <c r="UT604" s="226"/>
      <c r="UU604" s="226"/>
      <c r="UV604" s="226"/>
      <c r="UW604" s="226"/>
      <c r="UX604" s="226"/>
      <c r="UY604" s="226"/>
      <c r="UZ604" s="226"/>
      <c r="VA604" s="226"/>
      <c r="VB604" s="226"/>
      <c r="VC604" s="226"/>
      <c r="VD604" s="226"/>
      <c r="VE604" s="226"/>
      <c r="VF604" s="226"/>
      <c r="VG604" s="226"/>
      <c r="VH604" s="226"/>
      <c r="VI604" s="226"/>
      <c r="VJ604" s="226"/>
      <c r="VK604" s="226"/>
      <c r="VL604" s="226"/>
      <c r="VM604" s="226"/>
      <c r="VN604" s="226"/>
      <c r="VO604" s="226"/>
      <c r="VP604" s="226"/>
      <c r="VQ604" s="226"/>
      <c r="VR604" s="226"/>
      <c r="VS604" s="226"/>
      <c r="VT604" s="226"/>
      <c r="VU604" s="226"/>
      <c r="VV604" s="226"/>
      <c r="VW604" s="226"/>
      <c r="VX604" s="226"/>
      <c r="VY604" s="226"/>
      <c r="VZ604" s="226"/>
      <c r="WA604" s="226"/>
      <c r="WB604" s="226"/>
      <c r="WC604" s="226"/>
      <c r="WD604" s="226"/>
      <c r="WE604" s="226"/>
      <c r="WF604" s="226"/>
      <c r="WG604" s="226"/>
      <c r="WH604" s="226"/>
      <c r="WI604" s="226"/>
      <c r="WJ604" s="226"/>
      <c r="WK604" s="226"/>
      <c r="WL604" s="226"/>
      <c r="WM604" s="226"/>
      <c r="WN604" s="226"/>
      <c r="WO604" s="226"/>
      <c r="WP604" s="226"/>
      <c r="WQ604" s="226"/>
      <c r="WR604" s="226"/>
      <c r="WS604" s="226"/>
      <c r="WT604" s="226"/>
      <c r="WU604" s="226"/>
      <c r="WV604" s="226"/>
      <c r="WW604" s="226"/>
      <c r="WX604" s="226"/>
      <c r="WY604" s="226"/>
      <c r="WZ604" s="226"/>
      <c r="XA604" s="226"/>
      <c r="XB604" s="226"/>
      <c r="XC604" s="226"/>
      <c r="XD604" s="226"/>
      <c r="XE604" s="226"/>
      <c r="XF604" s="226"/>
      <c r="XG604" s="226"/>
      <c r="XH604" s="226"/>
      <c r="XI604" s="226"/>
      <c r="XJ604" s="226"/>
      <c r="XK604" s="226"/>
      <c r="XL604" s="226"/>
      <c r="XM604" s="226"/>
      <c r="XN604" s="226"/>
      <c r="XO604" s="226"/>
      <c r="XP604" s="226"/>
      <c r="XQ604" s="226"/>
      <c r="XR604" s="226"/>
      <c r="XS604" s="226"/>
      <c r="XT604" s="226"/>
      <c r="XU604" s="226"/>
      <c r="XV604" s="226"/>
      <c r="XW604" s="226"/>
      <c r="XX604" s="226"/>
      <c r="XY604" s="226"/>
      <c r="XZ604" s="226"/>
      <c r="YA604" s="226"/>
      <c r="YB604" s="226"/>
      <c r="YC604" s="226"/>
      <c r="YD604" s="226"/>
      <c r="YE604" s="226"/>
      <c r="YF604" s="226"/>
      <c r="YG604" s="226"/>
      <c r="YH604" s="226"/>
      <c r="YI604" s="226"/>
      <c r="YJ604" s="226"/>
      <c r="YK604" s="226"/>
      <c r="YL604" s="226"/>
      <c r="YM604" s="226"/>
      <c r="YN604" s="226"/>
      <c r="YO604" s="226"/>
      <c r="YP604" s="226"/>
      <c r="YQ604" s="226"/>
      <c r="YR604" s="226"/>
      <c r="YS604" s="226"/>
      <c r="YT604" s="226"/>
      <c r="YU604" s="226"/>
      <c r="YV604" s="226"/>
      <c r="YW604" s="226"/>
      <c r="YX604" s="226"/>
      <c r="YY604" s="226"/>
      <c r="YZ604" s="226"/>
      <c r="ZA604" s="226"/>
      <c r="ZB604" s="226"/>
      <c r="ZC604" s="226"/>
      <c r="ZD604" s="226"/>
      <c r="ZE604" s="226"/>
      <c r="ZF604" s="226"/>
      <c r="ZG604" s="226"/>
      <c r="ZH604" s="226"/>
      <c r="ZI604" s="226"/>
      <c r="ZJ604" s="226"/>
      <c r="ZK604" s="226"/>
      <c r="ZL604" s="226"/>
      <c r="ZM604" s="226"/>
      <c r="ZN604" s="226"/>
      <c r="ZO604" s="226"/>
      <c r="ZP604" s="226"/>
      <c r="ZQ604" s="226"/>
      <c r="ZR604" s="226"/>
      <c r="ZS604" s="226"/>
      <c r="ZT604" s="226"/>
      <c r="ZU604" s="226"/>
      <c r="ZV604" s="226"/>
      <c r="ZW604" s="226"/>
      <c r="ZX604" s="226"/>
      <c r="ZY604" s="226"/>
      <c r="ZZ604" s="226"/>
      <c r="AAA604" s="226"/>
      <c r="AAB604" s="226"/>
      <c r="AAC604" s="226"/>
      <c r="AAD604" s="226"/>
      <c r="AAE604" s="226"/>
      <c r="AAF604" s="226"/>
      <c r="AAG604" s="226"/>
      <c r="AAH604" s="226"/>
      <c r="AAI604" s="226"/>
      <c r="AAJ604" s="226"/>
      <c r="AAK604" s="226"/>
      <c r="AAL604" s="226"/>
      <c r="AAM604" s="226"/>
      <c r="AAN604" s="226"/>
      <c r="AAO604" s="226"/>
      <c r="AAP604" s="226"/>
      <c r="AAQ604" s="226"/>
      <c r="AAR604" s="226"/>
      <c r="AAS604" s="226"/>
      <c r="AAT604" s="226"/>
      <c r="AAU604" s="226"/>
      <c r="AAV604" s="226"/>
      <c r="AAW604" s="226"/>
      <c r="AAX604" s="226"/>
      <c r="AAY604" s="226"/>
      <c r="AAZ604" s="226"/>
      <c r="ABA604" s="226"/>
      <c r="ABB604" s="226"/>
      <c r="ABC604" s="226"/>
      <c r="ABD604" s="226"/>
      <c r="ABE604" s="226"/>
      <c r="ABF604" s="226"/>
      <c r="ABG604" s="226"/>
      <c r="ABH604" s="226"/>
      <c r="ABI604" s="226"/>
      <c r="ABJ604" s="226"/>
      <c r="ABK604" s="226"/>
      <c r="ABL604" s="226"/>
      <c r="ABM604" s="226"/>
      <c r="ABN604" s="226"/>
      <c r="ABO604" s="226"/>
      <c r="ABP604" s="226"/>
      <c r="ABQ604" s="226"/>
      <c r="ABR604" s="226"/>
      <c r="ABS604" s="226"/>
      <c r="ABT604" s="226"/>
      <c r="ABU604" s="226"/>
      <c r="ABV604" s="226"/>
      <c r="ABW604" s="226"/>
      <c r="ABX604" s="226"/>
      <c r="ABY604" s="226"/>
      <c r="ABZ604" s="226"/>
      <c r="ACA604" s="226"/>
      <c r="ACB604" s="226"/>
      <c r="ACC604" s="226"/>
      <c r="ACD604" s="226"/>
      <c r="ACE604" s="226"/>
      <c r="ACF604" s="226"/>
      <c r="ACG604" s="226"/>
      <c r="ACH604" s="226"/>
      <c r="ACI604" s="226"/>
      <c r="ACJ604" s="226"/>
      <c r="ACK604" s="226"/>
      <c r="ACL604" s="226"/>
      <c r="ACM604" s="226"/>
      <c r="ACN604" s="226"/>
      <c r="ACO604" s="226"/>
      <c r="ACP604" s="226"/>
      <c r="ACQ604" s="226"/>
      <c r="ACR604" s="226"/>
      <c r="ACS604" s="226"/>
      <c r="ACT604" s="226"/>
      <c r="ACU604" s="226"/>
      <c r="ACV604" s="226"/>
      <c r="ACW604" s="226"/>
      <c r="ACX604" s="226"/>
      <c r="ACY604" s="226"/>
      <c r="ACZ604" s="226"/>
      <c r="ADA604" s="226"/>
      <c r="ADB604" s="226"/>
      <c r="ADC604" s="226"/>
      <c r="ADD604" s="226"/>
      <c r="ADE604" s="226"/>
      <c r="ADF604" s="226"/>
      <c r="ADG604" s="226"/>
      <c r="ADH604" s="226"/>
      <c r="ADI604" s="226"/>
      <c r="ADJ604" s="226"/>
      <c r="ADK604" s="226"/>
      <c r="ADL604" s="226"/>
      <c r="ADM604" s="226"/>
      <c r="ADN604" s="226"/>
      <c r="ADO604" s="226"/>
      <c r="ADP604" s="226"/>
      <c r="ADQ604" s="226"/>
      <c r="ADR604" s="226"/>
      <c r="ADS604" s="226"/>
      <c r="ADT604" s="226"/>
      <c r="ADU604" s="226"/>
      <c r="ADV604" s="226"/>
      <c r="ADW604" s="226"/>
      <c r="ADX604" s="226"/>
      <c r="ADY604" s="226"/>
      <c r="ADZ604" s="226"/>
      <c r="AEA604" s="226"/>
      <c r="AEB604" s="226"/>
      <c r="AEC604" s="226"/>
      <c r="AED604" s="226"/>
      <c r="AEE604" s="226"/>
      <c r="AEF604" s="226"/>
      <c r="AEG604" s="226"/>
      <c r="AEH604" s="226"/>
      <c r="AEI604" s="226"/>
      <c r="AEJ604" s="226"/>
      <c r="AEK604" s="226"/>
      <c r="AEL604" s="226"/>
      <c r="AEM604" s="226"/>
      <c r="AEN604" s="226"/>
      <c r="AEO604" s="226"/>
      <c r="AEP604" s="226"/>
      <c r="AEQ604" s="226"/>
      <c r="AER604" s="226"/>
      <c r="AES604" s="226"/>
      <c r="AET604" s="226"/>
      <c r="AEU604" s="226"/>
      <c r="AEV604" s="226"/>
      <c r="AEW604" s="226"/>
      <c r="AEX604" s="226"/>
      <c r="AEY604" s="226"/>
      <c r="AEZ604" s="226"/>
      <c r="AFA604" s="226"/>
      <c r="AFB604" s="226"/>
      <c r="AFC604" s="226"/>
      <c r="AFD604" s="226"/>
      <c r="AFE604" s="226"/>
      <c r="AFF604" s="226"/>
      <c r="AFG604" s="226"/>
      <c r="AFH604" s="226"/>
      <c r="AFI604" s="226"/>
      <c r="AFJ604" s="226"/>
      <c r="AFK604" s="226"/>
      <c r="AFL604" s="226"/>
      <c r="AFM604" s="226"/>
      <c r="AFN604" s="226"/>
      <c r="AFO604" s="226"/>
      <c r="AFP604" s="226"/>
      <c r="AFQ604" s="226"/>
      <c r="AFR604" s="226"/>
      <c r="AFS604" s="226"/>
      <c r="AFT604" s="226"/>
      <c r="AFU604" s="226"/>
      <c r="AFV604" s="226"/>
      <c r="AFW604" s="226"/>
      <c r="AFX604" s="226"/>
      <c r="AFY604" s="226"/>
      <c r="AFZ604" s="226"/>
      <c r="AGA604" s="226"/>
      <c r="AGB604" s="226"/>
      <c r="AGC604" s="226"/>
      <c r="AGD604" s="226"/>
      <c r="AGE604" s="226"/>
      <c r="AGF604" s="226"/>
      <c r="AGG604" s="226"/>
      <c r="AGH604" s="226"/>
      <c r="AGI604" s="226"/>
      <c r="AGJ604" s="226"/>
      <c r="AGK604" s="226"/>
      <c r="AGL604" s="226"/>
      <c r="AGM604" s="226"/>
      <c r="AGN604" s="226"/>
      <c r="AGO604" s="226"/>
      <c r="AGP604" s="226"/>
      <c r="AGQ604" s="226"/>
      <c r="AGR604" s="226"/>
      <c r="AGS604" s="226"/>
      <c r="AGT604" s="226"/>
      <c r="AGU604" s="226"/>
      <c r="AGV604" s="226"/>
      <c r="AGW604" s="226"/>
      <c r="AGX604" s="226"/>
      <c r="AGY604" s="226"/>
      <c r="AGZ604" s="226"/>
      <c r="AHA604" s="226"/>
      <c r="AHB604" s="226"/>
      <c r="AHC604" s="226"/>
      <c r="AHD604" s="226"/>
      <c r="AHE604" s="226"/>
      <c r="AHF604" s="226"/>
      <c r="AHG604" s="226"/>
      <c r="AHH604" s="226"/>
      <c r="AHI604" s="226"/>
      <c r="AHJ604" s="226"/>
      <c r="AHK604" s="226"/>
      <c r="AHL604" s="226"/>
      <c r="AHM604" s="226"/>
      <c r="AHN604" s="226"/>
      <c r="AHO604" s="226"/>
      <c r="AHP604" s="226"/>
      <c r="AHQ604" s="226"/>
      <c r="AHR604" s="226"/>
      <c r="AHS604" s="226"/>
      <c r="AHT604" s="226"/>
      <c r="AHU604" s="226"/>
      <c r="AHV604" s="226"/>
      <c r="AHW604" s="226"/>
      <c r="AHX604" s="226"/>
      <c r="AHY604" s="226"/>
      <c r="AHZ604" s="226"/>
      <c r="AIA604" s="226"/>
      <c r="AIB604" s="226"/>
      <c r="AIC604" s="226"/>
      <c r="AID604" s="226"/>
      <c r="AIE604" s="226"/>
      <c r="AIF604" s="226"/>
      <c r="AIG604" s="226"/>
      <c r="AIH604" s="226"/>
      <c r="AII604" s="226"/>
      <c r="AIJ604" s="226"/>
      <c r="AIK604" s="226"/>
      <c r="AIL604" s="226"/>
      <c r="AIM604" s="226"/>
      <c r="AIN604" s="226"/>
      <c r="AIO604" s="226"/>
      <c r="AIP604" s="226"/>
      <c r="AIQ604" s="226"/>
      <c r="AIR604" s="226"/>
      <c r="AIS604" s="226"/>
      <c r="AIT604" s="226"/>
      <c r="AIU604" s="226"/>
      <c r="AIV604" s="226"/>
      <c r="AIW604" s="226"/>
      <c r="AIX604" s="226"/>
      <c r="AIY604" s="226"/>
      <c r="AIZ604" s="226"/>
      <c r="AJA604" s="226"/>
      <c r="AJB604" s="226"/>
      <c r="AJC604" s="226"/>
      <c r="AJD604" s="226"/>
      <c r="AJE604" s="226"/>
      <c r="AJF604" s="226"/>
      <c r="AJG604" s="226"/>
      <c r="AJH604" s="226"/>
      <c r="AJI604" s="226"/>
      <c r="AJJ604" s="226"/>
      <c r="AJK604" s="226"/>
      <c r="AJL604" s="226"/>
      <c r="AJM604" s="226"/>
      <c r="AJN604" s="226"/>
      <c r="AJO604" s="226"/>
      <c r="AJP604" s="226"/>
      <c r="AJQ604" s="226"/>
      <c r="AJR604" s="226"/>
      <c r="AJS604" s="226"/>
      <c r="AJT604" s="226"/>
      <c r="AJU604" s="226"/>
      <c r="AJV604" s="226"/>
      <c r="AJW604" s="226"/>
      <c r="AJX604" s="226"/>
      <c r="AJY604" s="226"/>
      <c r="AJZ604" s="226"/>
      <c r="AKA604" s="226"/>
      <c r="AKB604" s="226"/>
      <c r="AKC604" s="226"/>
      <c r="AKD604" s="226"/>
      <c r="AKE604" s="226"/>
      <c r="AKF604" s="226"/>
      <c r="AKG604" s="226"/>
      <c r="AKH604" s="226"/>
      <c r="AKI604" s="226"/>
      <c r="AKJ604" s="226"/>
      <c r="AKK604" s="226"/>
      <c r="AKL604" s="226"/>
      <c r="AKM604" s="226"/>
      <c r="AKN604" s="226"/>
      <c r="AKO604" s="226"/>
      <c r="AKP604" s="226"/>
      <c r="AKQ604" s="226"/>
      <c r="AKR604" s="226"/>
      <c r="AKS604" s="226"/>
      <c r="AKT604" s="226"/>
      <c r="AKU604" s="226"/>
      <c r="AKV604" s="226"/>
      <c r="AKW604" s="226"/>
      <c r="AKX604" s="226"/>
      <c r="AKY604" s="226"/>
      <c r="AKZ604" s="226"/>
      <c r="ALA604" s="226"/>
      <c r="ALB604" s="226"/>
      <c r="ALC604" s="226"/>
      <c r="ALD604" s="226"/>
      <c r="ALE604" s="226"/>
      <c r="ALF604" s="226"/>
      <c r="ALG604" s="226"/>
      <c r="ALH604" s="226"/>
      <c r="ALI604" s="226"/>
      <c r="ALJ604" s="226"/>
      <c r="ALK604" s="226"/>
      <c r="ALL604" s="226"/>
      <c r="ALM604" s="226"/>
      <c r="ALN604" s="226"/>
      <c r="ALO604" s="226"/>
      <c r="ALP604" s="226"/>
      <c r="ALQ604" s="226"/>
      <c r="ALR604" s="226"/>
      <c r="ALS604" s="226"/>
      <c r="ALT604" s="226"/>
      <c r="ALU604" s="226"/>
      <c r="ALV604" s="226"/>
      <c r="ALW604" s="226"/>
      <c r="ALX604" s="226"/>
      <c r="ALY604" s="226"/>
      <c r="ALZ604" s="226"/>
      <c r="AMA604" s="226"/>
      <c r="AMB604" s="226"/>
      <c r="AMC604" s="226"/>
      <c r="AMD604" s="226"/>
      <c r="AME604" s="226"/>
      <c r="AMF604" s="226"/>
      <c r="AMG604" s="226"/>
      <c r="AMH604" s="226"/>
      <c r="AMI604" s="226"/>
      <c r="AMJ604" s="226"/>
      <c r="AMK604" s="226"/>
      <c r="AML604" s="226"/>
      <c r="AMM604" s="226"/>
      <c r="AMN604" s="226"/>
      <c r="AMO604" s="226"/>
      <c r="AMP604" s="226"/>
      <c r="AMQ604" s="226"/>
      <c r="AMR604" s="226"/>
      <c r="AMS604" s="226"/>
      <c r="AMT604" s="226"/>
      <c r="AMU604" s="226"/>
      <c r="AMV604" s="226"/>
      <c r="AMW604" s="226"/>
      <c r="AMX604" s="226"/>
    </row>
    <row r="605" spans="1:1038" s="288" customFormat="1" ht="18" customHeight="1">
      <c r="A605" s="409" t="s">
        <v>2065</v>
      </c>
      <c r="B605" s="227" t="s">
        <v>1647</v>
      </c>
      <c r="C605" s="227"/>
      <c r="D605" s="227" t="s">
        <v>1279</v>
      </c>
      <c r="E605" s="227">
        <v>80</v>
      </c>
      <c r="F605" s="227">
        <v>1</v>
      </c>
      <c r="G605" s="570" t="str">
        <f t="shared" si="220"/>
        <v>80-1</v>
      </c>
      <c r="H605" s="227">
        <v>11</v>
      </c>
      <c r="I605" s="479">
        <v>70.5</v>
      </c>
      <c r="J605" s="477">
        <f t="shared" si="177"/>
        <v>0</v>
      </c>
      <c r="K605" s="478" t="str">
        <f>IF(J606=1,IF(((VLOOKUP($G605,[1]Depth_Lookup!A$3:J$410,9,FALSE))-(I605/100))=0,"Good",IF(((VLOOKUP($G605,[1]Depth_Lookup!$A$3:$J$550,9,FALSE))-(I605/100))&gt;0,"Too Short","Too Long")))</f>
        <v>Good</v>
      </c>
      <c r="L605" s="171">
        <f>(VLOOKUP($G605,Depth_Lookup!$A$3:$J$410,10,FALSE))+(H605/100)</f>
        <v>200.81</v>
      </c>
      <c r="M605" s="171">
        <f>(VLOOKUP($G605,Depth_Lookup!$A$3:$J$410,10,FALSE))+(I605/100)</f>
        <v>201.405</v>
      </c>
      <c r="N605" s="230" t="s">
        <v>2133</v>
      </c>
      <c r="O605" s="227">
        <v>1</v>
      </c>
      <c r="P605" s="227" t="s">
        <v>853</v>
      </c>
      <c r="Q605" s="227" t="s">
        <v>125</v>
      </c>
      <c r="R605" s="286" t="str">
        <f t="shared" si="277"/>
        <v>SerpentinizedHarzburgite</v>
      </c>
      <c r="S605" s="227" t="s">
        <v>94</v>
      </c>
      <c r="T605" s="227" t="s">
        <v>94</v>
      </c>
      <c r="U605" s="227" t="s">
        <v>95</v>
      </c>
      <c r="V605" s="227" t="s">
        <v>96</v>
      </c>
      <c r="W605" s="227" t="s">
        <v>102</v>
      </c>
      <c r="X605" s="286">
        <f>VLOOKUP(W605,[1]definitions_list_lookup!A$13:B$19,2,0)</f>
        <v>5</v>
      </c>
      <c r="Y605" s="227" t="s">
        <v>90</v>
      </c>
      <c r="Z605" s="227" t="s">
        <v>91</v>
      </c>
      <c r="AA605" s="227"/>
      <c r="AB605" s="227"/>
      <c r="AC605" s="227"/>
      <c r="AD605" s="227"/>
      <c r="AE605" s="233"/>
      <c r="AF605" s="570" t="e">
        <f>VLOOKUP(AE605,[1]definitions_list_mag!$V$12:$W$15,2,0)</f>
        <v>#N/A</v>
      </c>
      <c r="AG605" s="237"/>
      <c r="AH605" s="227"/>
      <c r="AI605" s="240">
        <v>67</v>
      </c>
      <c r="AJ605" s="227"/>
      <c r="AK605" s="227"/>
      <c r="AL605" s="227"/>
      <c r="AM605" s="227"/>
      <c r="AN605" s="227"/>
      <c r="AO605" s="240"/>
      <c r="AP605" s="227"/>
      <c r="AQ605" s="227"/>
      <c r="AR605" s="227"/>
      <c r="AS605" s="227"/>
      <c r="AT605" s="227"/>
      <c r="AU605" s="240"/>
      <c r="AV605" s="227"/>
      <c r="AW605" s="227"/>
      <c r="AX605" s="227"/>
      <c r="AY605" s="227"/>
      <c r="AZ605" s="227"/>
      <c r="BA605" s="240">
        <v>30</v>
      </c>
      <c r="BB605" s="227">
        <v>5</v>
      </c>
      <c r="BC605" s="227">
        <v>2</v>
      </c>
      <c r="BD605" s="227" t="s">
        <v>110</v>
      </c>
      <c r="BE605" s="227" t="s">
        <v>103</v>
      </c>
      <c r="BF605" s="227"/>
      <c r="BG605" s="240"/>
      <c r="BH605" s="227"/>
      <c r="BI605" s="227"/>
      <c r="BJ605" s="227"/>
      <c r="BK605" s="227"/>
      <c r="BL605" s="227"/>
      <c r="BM605" s="240">
        <v>3</v>
      </c>
      <c r="BN605" s="227">
        <v>2</v>
      </c>
      <c r="BO605" s="227">
        <v>0.5</v>
      </c>
      <c r="BP605" s="227" t="s">
        <v>110</v>
      </c>
      <c r="BQ605" s="227" t="s">
        <v>103</v>
      </c>
      <c r="BR605" s="227"/>
      <c r="BS605" s="227"/>
      <c r="BT605" s="227"/>
      <c r="BU605" s="227"/>
      <c r="BV605" s="227"/>
      <c r="BW605" s="227"/>
      <c r="BX605" s="227"/>
      <c r="BY605" s="240"/>
      <c r="BZ605" s="227"/>
      <c r="CA605" s="227"/>
      <c r="CB605" s="227"/>
      <c r="CC605" s="227"/>
      <c r="CD605" s="227"/>
      <c r="CE605" s="227" t="s">
        <v>2152</v>
      </c>
      <c r="CF605" s="290">
        <f t="shared" si="178"/>
        <v>100</v>
      </c>
      <c r="CG605" s="148"/>
      <c r="CH605" s="571" t="s">
        <v>2150</v>
      </c>
      <c r="CI605" s="571">
        <v>90</v>
      </c>
      <c r="CJ605" s="571" t="s">
        <v>514</v>
      </c>
      <c r="CK605" s="572" t="s">
        <v>2153</v>
      </c>
      <c r="CL605" s="572"/>
      <c r="CM605" s="572"/>
      <c r="CN605" s="572"/>
      <c r="CO605" s="572"/>
      <c r="CP605" s="572"/>
      <c r="CQ605" s="572"/>
      <c r="CR605" s="572"/>
      <c r="CS605" s="572"/>
      <c r="CT605" s="572"/>
      <c r="CU605" s="572"/>
      <c r="CV605" s="572"/>
      <c r="CW605" s="572"/>
      <c r="CX605" s="572"/>
      <c r="CY605" s="572"/>
      <c r="CZ605" s="572"/>
      <c r="DA605" s="572"/>
      <c r="DB605" s="572">
        <v>60</v>
      </c>
      <c r="DC605" s="577">
        <v>2</v>
      </c>
      <c r="DD605" s="572"/>
      <c r="DE605" s="572"/>
      <c r="DF605" s="572"/>
      <c r="DG605" s="572"/>
      <c r="DH605" s="572"/>
      <c r="DI605" s="572"/>
      <c r="DJ605" s="572">
        <v>38</v>
      </c>
      <c r="DK605" s="208"/>
      <c r="DL605" s="148"/>
      <c r="DM605" s="572"/>
      <c r="DN605" s="572"/>
      <c r="DO605" s="574"/>
      <c r="DP605" s="575"/>
      <c r="DQ605" s="576"/>
      <c r="DR605" s="574"/>
      <c r="DS605" s="576"/>
      <c r="DT605" s="283" t="s">
        <v>2134</v>
      </c>
      <c r="DU605" s="577"/>
      <c r="DV605" s="577"/>
      <c r="DW605" s="291" t="e">
        <f>VLOOKUP(P605,[1]definitions_list_lookup!$K$30:$L$54,2,0)</f>
        <v>#N/A</v>
      </c>
      <c r="DX605" s="578" t="s">
        <v>2151</v>
      </c>
      <c r="DY605" s="578" t="s">
        <v>2138</v>
      </c>
      <c r="DZ605" s="154"/>
      <c r="EA605" s="154"/>
      <c r="EB605" s="229"/>
      <c r="EC605" s="292"/>
      <c r="ED605" s="229" t="s">
        <v>2517</v>
      </c>
      <c r="EE605" s="293"/>
      <c r="EF605" s="294"/>
      <c r="EG605" s="293"/>
      <c r="EH605" s="295"/>
      <c r="EI605" s="296"/>
      <c r="EJ605" s="297"/>
      <c r="EK605" s="298"/>
      <c r="EL605" s="293"/>
      <c r="EM605" s="295"/>
      <c r="EN605" s="295" t="s">
        <v>1447</v>
      </c>
      <c r="EO605" s="321"/>
      <c r="EP605" s="321"/>
      <c r="EQ605" s="321"/>
      <c r="ER605" s="321"/>
      <c r="ES605" s="321"/>
      <c r="ET605" s="321"/>
      <c r="EU605" s="321"/>
      <c r="EV605" s="408">
        <v>25</v>
      </c>
      <c r="EW605" s="408">
        <v>270</v>
      </c>
      <c r="EX605" s="408">
        <v>25</v>
      </c>
      <c r="EY605" s="408">
        <v>180</v>
      </c>
      <c r="EZ605" s="192">
        <f t="shared" si="239"/>
        <v>45</v>
      </c>
      <c r="FA605" s="192">
        <f t="shared" si="240"/>
        <v>45</v>
      </c>
      <c r="FB605" s="192">
        <f t="shared" si="241"/>
        <v>56.596801265758025</v>
      </c>
      <c r="FC605" s="192">
        <f t="shared" si="242"/>
        <v>135</v>
      </c>
      <c r="FD605" s="192">
        <f t="shared" si="243"/>
        <v>33.403198734241975</v>
      </c>
      <c r="FE605" s="193">
        <f t="shared" si="244"/>
        <v>225</v>
      </c>
      <c r="FF605" s="194">
        <f t="shared" si="245"/>
        <v>33.403198734241975</v>
      </c>
      <c r="FG605" s="293"/>
      <c r="FH605" s="295"/>
      <c r="FI605" s="778">
        <f t="shared" si="250"/>
        <v>0</v>
      </c>
      <c r="FJ605" s="779">
        <f t="shared" si="251"/>
        <v>33.403198734241975</v>
      </c>
      <c r="FK605" s="779">
        <f t="shared" si="252"/>
        <v>56.596801265758025</v>
      </c>
      <c r="FL605" s="780">
        <f t="shared" si="253"/>
        <v>0.98780052818437181</v>
      </c>
      <c r="FM605" s="169">
        <f t="shared" si="254"/>
        <v>0.83481712947898778</v>
      </c>
      <c r="FN605" s="783">
        <f t="shared" si="255"/>
        <v>0</v>
      </c>
      <c r="FO605" s="227"/>
      <c r="FP605" s="227"/>
      <c r="FQ605" s="227"/>
      <c r="FR605" s="227"/>
      <c r="FS605" s="227"/>
      <c r="FT605" s="227"/>
      <c r="FU605" s="227"/>
      <c r="FV605" s="227"/>
      <c r="FW605" s="227"/>
      <c r="FX605" s="227"/>
      <c r="FY605" s="227"/>
      <c r="FZ605" s="227"/>
      <c r="GA605" s="227"/>
      <c r="GB605" s="227"/>
      <c r="GC605" s="227"/>
      <c r="GD605" s="227"/>
      <c r="GE605" s="227"/>
      <c r="GF605" s="227"/>
      <c r="GG605" s="227"/>
      <c r="GH605" s="227"/>
      <c r="GI605" s="227"/>
      <c r="GJ605" s="227"/>
      <c r="GK605" s="227"/>
      <c r="GL605" s="227"/>
      <c r="GM605" s="227"/>
      <c r="GN605" s="227"/>
      <c r="GO605" s="227"/>
      <c r="GP605" s="227"/>
      <c r="GQ605" s="227"/>
      <c r="GR605" s="227"/>
      <c r="GS605" s="227"/>
      <c r="GT605" s="227"/>
      <c r="GU605" s="227"/>
      <c r="GV605" s="227"/>
      <c r="GW605" s="227"/>
      <c r="GX605" s="227"/>
      <c r="GY605" s="227"/>
      <c r="GZ605" s="227"/>
      <c r="HA605" s="227"/>
      <c r="HB605" s="227"/>
      <c r="HC605" s="227"/>
      <c r="HD605" s="227"/>
      <c r="HE605" s="227"/>
      <c r="HF605" s="227"/>
      <c r="HG605" s="227"/>
      <c r="HH605" s="227"/>
      <c r="HI605" s="227"/>
      <c r="HJ605" s="227"/>
      <c r="HK605" s="227"/>
      <c r="HL605" s="227"/>
      <c r="HM605" s="227"/>
      <c r="HN605" s="227"/>
      <c r="HO605" s="227"/>
      <c r="HP605" s="227"/>
      <c r="HQ605" s="227"/>
      <c r="HR605" s="227"/>
      <c r="HS605" s="227"/>
      <c r="HT605" s="227"/>
      <c r="HU605" s="227"/>
      <c r="HV605" s="227"/>
      <c r="HW605" s="227"/>
      <c r="HX605" s="227"/>
      <c r="HY605" s="227"/>
      <c r="HZ605" s="227"/>
      <c r="IA605" s="227"/>
      <c r="IB605" s="227"/>
      <c r="IC605" s="227"/>
      <c r="ID605" s="227"/>
      <c r="IE605" s="227"/>
      <c r="IF605" s="227"/>
      <c r="IG605" s="227"/>
      <c r="IH605" s="227"/>
      <c r="II605" s="227"/>
      <c r="IJ605" s="227"/>
      <c r="IK605" s="227"/>
      <c r="IL605" s="227"/>
      <c r="IM605" s="227"/>
      <c r="IN605" s="227"/>
      <c r="IO605" s="227"/>
      <c r="IP605" s="227"/>
      <c r="IQ605" s="227"/>
      <c r="IR605" s="227"/>
      <c r="IS605" s="227"/>
      <c r="IT605" s="227"/>
      <c r="IU605" s="227"/>
      <c r="IV605" s="227"/>
      <c r="IW605" s="227"/>
      <c r="IX605" s="227"/>
      <c r="IY605" s="227"/>
      <c r="IZ605" s="227"/>
      <c r="JA605" s="227"/>
      <c r="JB605" s="227"/>
      <c r="JC605" s="227"/>
      <c r="JD605" s="227"/>
      <c r="JE605" s="227"/>
      <c r="JF605" s="227"/>
      <c r="JG605" s="227"/>
      <c r="JH605" s="227"/>
      <c r="JI605" s="227"/>
      <c r="JJ605" s="227"/>
      <c r="JK605" s="227"/>
      <c r="JL605" s="227"/>
      <c r="JM605" s="227"/>
      <c r="JN605" s="227"/>
      <c r="JO605" s="227"/>
      <c r="JP605" s="227"/>
      <c r="JQ605" s="227"/>
      <c r="JR605" s="227"/>
      <c r="JS605" s="227"/>
      <c r="JT605" s="227"/>
      <c r="JU605" s="227"/>
      <c r="JV605" s="227"/>
      <c r="JW605" s="227"/>
      <c r="JX605" s="227"/>
      <c r="JY605" s="227"/>
      <c r="JZ605" s="227"/>
      <c r="KA605" s="227"/>
      <c r="KB605" s="227"/>
      <c r="KC605" s="227"/>
      <c r="KD605" s="227"/>
      <c r="KE605" s="227"/>
      <c r="KF605" s="227"/>
      <c r="KG605" s="227"/>
      <c r="KH605" s="227"/>
      <c r="KI605" s="227"/>
      <c r="KJ605" s="227"/>
      <c r="KK605" s="227"/>
      <c r="KL605" s="227"/>
      <c r="KM605" s="227"/>
      <c r="KN605" s="227"/>
      <c r="KO605" s="227"/>
      <c r="KP605" s="227"/>
      <c r="KQ605" s="227"/>
      <c r="KR605" s="227"/>
      <c r="KS605" s="227"/>
      <c r="KT605" s="227"/>
      <c r="KU605" s="227"/>
      <c r="KV605" s="227"/>
      <c r="KW605" s="227"/>
      <c r="KX605" s="227"/>
      <c r="KY605" s="227"/>
      <c r="KZ605" s="227"/>
      <c r="LA605" s="227"/>
      <c r="LB605" s="227"/>
      <c r="LC605" s="227"/>
      <c r="LD605" s="227"/>
      <c r="LE605" s="227"/>
      <c r="LF605" s="227"/>
      <c r="LG605" s="227"/>
      <c r="LH605" s="227"/>
      <c r="LI605" s="227"/>
      <c r="LJ605" s="227"/>
      <c r="LK605" s="227"/>
      <c r="LL605" s="227"/>
      <c r="LM605" s="227"/>
      <c r="LN605" s="227"/>
      <c r="LO605" s="227"/>
      <c r="LP605" s="227"/>
      <c r="LQ605" s="227"/>
      <c r="LR605" s="227"/>
      <c r="LS605" s="227"/>
      <c r="LT605" s="227"/>
      <c r="LU605" s="227"/>
      <c r="LV605" s="227"/>
      <c r="LW605" s="227"/>
      <c r="LX605" s="227"/>
      <c r="LY605" s="227"/>
      <c r="LZ605" s="227"/>
      <c r="MA605" s="227"/>
      <c r="MB605" s="227"/>
      <c r="MC605" s="227"/>
      <c r="MD605" s="227"/>
      <c r="ME605" s="227"/>
      <c r="MF605" s="227"/>
      <c r="MG605" s="227"/>
      <c r="MH605" s="227"/>
      <c r="MI605" s="227"/>
      <c r="MJ605" s="227"/>
      <c r="MK605" s="227"/>
      <c r="ML605" s="227"/>
      <c r="MM605" s="227"/>
      <c r="MN605" s="227"/>
      <c r="MO605" s="227"/>
      <c r="MP605" s="227"/>
      <c r="MQ605" s="227"/>
      <c r="MR605" s="227"/>
      <c r="MS605" s="227"/>
      <c r="MT605" s="227"/>
      <c r="MU605" s="227"/>
      <c r="MV605" s="227"/>
      <c r="MW605" s="227"/>
      <c r="MX605" s="227"/>
      <c r="MY605" s="227"/>
      <c r="MZ605" s="227"/>
      <c r="NA605" s="227"/>
      <c r="NB605" s="227"/>
      <c r="NC605" s="227"/>
      <c r="ND605" s="227"/>
      <c r="NE605" s="227"/>
      <c r="NF605" s="227"/>
      <c r="NG605" s="227"/>
      <c r="NH605" s="227"/>
      <c r="NI605" s="227"/>
      <c r="NJ605" s="227"/>
      <c r="NK605" s="227"/>
      <c r="NL605" s="227"/>
      <c r="NM605" s="227"/>
      <c r="NN605" s="227"/>
      <c r="NO605" s="227"/>
      <c r="NP605" s="227"/>
      <c r="NQ605" s="227"/>
      <c r="NR605" s="227"/>
      <c r="NS605" s="227"/>
      <c r="NT605" s="227"/>
      <c r="NU605" s="227"/>
      <c r="NV605" s="227"/>
      <c r="NW605" s="227"/>
      <c r="NX605" s="227"/>
      <c r="NY605" s="227"/>
      <c r="NZ605" s="227"/>
      <c r="OA605" s="227"/>
      <c r="OB605" s="227"/>
      <c r="OC605" s="227"/>
      <c r="OD605" s="227"/>
      <c r="OE605" s="227"/>
      <c r="OF605" s="227"/>
      <c r="OG605" s="227"/>
      <c r="OH605" s="227"/>
      <c r="OI605" s="227"/>
      <c r="OJ605" s="227"/>
      <c r="OK605" s="227"/>
      <c r="OL605" s="227"/>
      <c r="OM605" s="227"/>
      <c r="ON605" s="227"/>
      <c r="OO605" s="227"/>
      <c r="OP605" s="227"/>
      <c r="OQ605" s="227"/>
      <c r="OR605" s="227"/>
      <c r="OS605" s="227"/>
      <c r="OT605" s="227"/>
      <c r="OU605" s="227"/>
      <c r="OV605" s="227"/>
      <c r="OW605" s="227"/>
      <c r="OX605" s="227"/>
      <c r="OY605" s="227"/>
      <c r="OZ605" s="227"/>
      <c r="PA605" s="227"/>
      <c r="PB605" s="227"/>
      <c r="PC605" s="227"/>
      <c r="PD605" s="227"/>
      <c r="PE605" s="227"/>
      <c r="PF605" s="227"/>
      <c r="PG605" s="227"/>
      <c r="PH605" s="227"/>
      <c r="PI605" s="227"/>
      <c r="PJ605" s="227"/>
      <c r="PK605" s="227"/>
      <c r="PL605" s="227"/>
      <c r="PM605" s="227"/>
      <c r="PN605" s="227"/>
      <c r="PO605" s="227"/>
      <c r="PP605" s="227"/>
      <c r="PQ605" s="227"/>
      <c r="PR605" s="227"/>
      <c r="PS605" s="227"/>
      <c r="PT605" s="227"/>
      <c r="PU605" s="227"/>
      <c r="PV605" s="227"/>
      <c r="PW605" s="227"/>
      <c r="PX605" s="227"/>
      <c r="PY605" s="227"/>
      <c r="PZ605" s="227"/>
      <c r="QA605" s="227"/>
      <c r="QB605" s="227"/>
      <c r="QC605" s="227"/>
      <c r="QD605" s="227"/>
      <c r="QE605" s="227"/>
      <c r="QF605" s="227"/>
      <c r="QG605" s="227"/>
      <c r="QH605" s="227"/>
      <c r="QI605" s="227"/>
      <c r="QJ605" s="227"/>
      <c r="QK605" s="227"/>
      <c r="QL605" s="227"/>
      <c r="QM605" s="227"/>
      <c r="QN605" s="227"/>
      <c r="QO605" s="227"/>
      <c r="QP605" s="227"/>
      <c r="QQ605" s="227"/>
      <c r="QR605" s="227"/>
      <c r="QS605" s="227"/>
      <c r="QT605" s="227"/>
      <c r="QU605" s="227"/>
      <c r="QV605" s="227"/>
      <c r="QW605" s="227"/>
      <c r="QX605" s="227"/>
      <c r="QY605" s="227"/>
      <c r="QZ605" s="227"/>
      <c r="RA605" s="227"/>
      <c r="RB605" s="227"/>
      <c r="RC605" s="227"/>
      <c r="RD605" s="227"/>
      <c r="RE605" s="227"/>
      <c r="RF605" s="227"/>
      <c r="RG605" s="227"/>
      <c r="RH605" s="227"/>
      <c r="RI605" s="227"/>
      <c r="RJ605" s="227"/>
      <c r="RK605" s="227"/>
      <c r="RL605" s="227"/>
      <c r="RM605" s="227"/>
      <c r="RN605" s="227"/>
      <c r="RO605" s="227"/>
      <c r="RP605" s="227"/>
      <c r="RQ605" s="227"/>
      <c r="RR605" s="227"/>
      <c r="RS605" s="227"/>
      <c r="RT605" s="227"/>
      <c r="RU605" s="227"/>
      <c r="RV605" s="227"/>
      <c r="RW605" s="227"/>
      <c r="RX605" s="227"/>
      <c r="RY605" s="227"/>
      <c r="RZ605" s="227"/>
      <c r="SA605" s="227"/>
      <c r="SB605" s="227"/>
      <c r="SC605" s="227"/>
      <c r="SD605" s="227"/>
      <c r="SE605" s="227"/>
      <c r="SF605" s="227"/>
      <c r="SG605" s="227"/>
      <c r="SH605" s="227"/>
      <c r="SI605" s="227"/>
      <c r="SJ605" s="227"/>
      <c r="SK605" s="227"/>
      <c r="SL605" s="227"/>
      <c r="SM605" s="227"/>
      <c r="SN605" s="227"/>
      <c r="SO605" s="227"/>
      <c r="SP605" s="227"/>
      <c r="SQ605" s="227"/>
      <c r="SR605" s="227"/>
      <c r="SS605" s="227"/>
      <c r="ST605" s="227"/>
      <c r="SU605" s="227"/>
      <c r="SV605" s="227"/>
      <c r="SW605" s="227"/>
      <c r="SX605" s="227"/>
      <c r="SY605" s="227"/>
      <c r="SZ605" s="227"/>
      <c r="TA605" s="227"/>
      <c r="TB605" s="227"/>
      <c r="TC605" s="227"/>
      <c r="TD605" s="227"/>
      <c r="TE605" s="227"/>
      <c r="TF605" s="227"/>
      <c r="TG605" s="227"/>
      <c r="TH605" s="227"/>
      <c r="TI605" s="227"/>
      <c r="TJ605" s="227"/>
      <c r="TK605" s="227"/>
      <c r="TL605" s="227"/>
      <c r="TM605" s="227"/>
      <c r="TN605" s="227"/>
      <c r="TO605" s="227"/>
      <c r="TP605" s="227"/>
      <c r="TQ605" s="227"/>
      <c r="TR605" s="227"/>
      <c r="TS605" s="227"/>
      <c r="TT605" s="227"/>
      <c r="TU605" s="227"/>
      <c r="TV605" s="227"/>
      <c r="TW605" s="227"/>
      <c r="TX605" s="227"/>
      <c r="TY605" s="227"/>
      <c r="TZ605" s="227"/>
      <c r="UA605" s="227"/>
      <c r="UB605" s="227"/>
      <c r="UC605" s="227"/>
      <c r="UD605" s="227"/>
      <c r="UE605" s="227"/>
      <c r="UF605" s="227"/>
      <c r="UG605" s="227"/>
      <c r="UH605" s="227"/>
      <c r="UI605" s="227"/>
      <c r="UJ605" s="227"/>
      <c r="UK605" s="227"/>
      <c r="UL605" s="227"/>
      <c r="UM605" s="227"/>
      <c r="UN605" s="227"/>
      <c r="UO605" s="227"/>
      <c r="UP605" s="227"/>
      <c r="UQ605" s="227"/>
      <c r="UR605" s="227"/>
      <c r="US605" s="227"/>
      <c r="UT605" s="227"/>
      <c r="UU605" s="227"/>
      <c r="UV605" s="227"/>
      <c r="UW605" s="227"/>
      <c r="UX605" s="227"/>
      <c r="UY605" s="227"/>
      <c r="UZ605" s="227"/>
      <c r="VA605" s="227"/>
      <c r="VB605" s="227"/>
      <c r="VC605" s="227"/>
      <c r="VD605" s="227"/>
      <c r="VE605" s="227"/>
      <c r="VF605" s="227"/>
      <c r="VG605" s="227"/>
      <c r="VH605" s="227"/>
      <c r="VI605" s="227"/>
      <c r="VJ605" s="227"/>
      <c r="VK605" s="227"/>
      <c r="VL605" s="227"/>
      <c r="VM605" s="227"/>
      <c r="VN605" s="227"/>
      <c r="VO605" s="227"/>
      <c r="VP605" s="227"/>
      <c r="VQ605" s="227"/>
      <c r="VR605" s="227"/>
      <c r="VS605" s="227"/>
      <c r="VT605" s="227"/>
      <c r="VU605" s="227"/>
      <c r="VV605" s="227"/>
      <c r="VW605" s="227"/>
      <c r="VX605" s="227"/>
      <c r="VY605" s="227"/>
      <c r="VZ605" s="227"/>
      <c r="WA605" s="227"/>
      <c r="WB605" s="227"/>
      <c r="WC605" s="227"/>
      <c r="WD605" s="227"/>
      <c r="WE605" s="227"/>
      <c r="WF605" s="227"/>
      <c r="WG605" s="227"/>
      <c r="WH605" s="227"/>
      <c r="WI605" s="227"/>
      <c r="WJ605" s="227"/>
      <c r="WK605" s="227"/>
      <c r="WL605" s="227"/>
      <c r="WM605" s="227"/>
      <c r="WN605" s="227"/>
      <c r="WO605" s="227"/>
      <c r="WP605" s="227"/>
      <c r="WQ605" s="227"/>
      <c r="WR605" s="227"/>
      <c r="WS605" s="227"/>
      <c r="WT605" s="227"/>
      <c r="WU605" s="227"/>
      <c r="WV605" s="227"/>
      <c r="WW605" s="227"/>
      <c r="WX605" s="227"/>
      <c r="WY605" s="227"/>
      <c r="WZ605" s="227"/>
      <c r="XA605" s="227"/>
      <c r="XB605" s="227"/>
      <c r="XC605" s="227"/>
      <c r="XD605" s="227"/>
      <c r="XE605" s="227"/>
      <c r="XF605" s="227"/>
      <c r="XG605" s="227"/>
      <c r="XH605" s="227"/>
      <c r="XI605" s="227"/>
      <c r="XJ605" s="227"/>
      <c r="XK605" s="227"/>
      <c r="XL605" s="227"/>
      <c r="XM605" s="227"/>
      <c r="XN605" s="227"/>
      <c r="XO605" s="227"/>
      <c r="XP605" s="227"/>
      <c r="XQ605" s="227"/>
      <c r="XR605" s="227"/>
      <c r="XS605" s="227"/>
      <c r="XT605" s="227"/>
      <c r="XU605" s="227"/>
      <c r="XV605" s="227"/>
      <c r="XW605" s="227"/>
      <c r="XX605" s="227"/>
      <c r="XY605" s="227"/>
      <c r="XZ605" s="227"/>
      <c r="YA605" s="227"/>
      <c r="YB605" s="227"/>
      <c r="YC605" s="227"/>
      <c r="YD605" s="227"/>
      <c r="YE605" s="227"/>
      <c r="YF605" s="227"/>
      <c r="YG605" s="227"/>
      <c r="YH605" s="227"/>
      <c r="YI605" s="227"/>
      <c r="YJ605" s="227"/>
      <c r="YK605" s="227"/>
      <c r="YL605" s="227"/>
      <c r="YM605" s="227"/>
      <c r="YN605" s="227"/>
      <c r="YO605" s="227"/>
      <c r="YP605" s="227"/>
      <c r="YQ605" s="227"/>
      <c r="YR605" s="227"/>
      <c r="YS605" s="227"/>
      <c r="YT605" s="227"/>
      <c r="YU605" s="227"/>
      <c r="YV605" s="227"/>
      <c r="YW605" s="227"/>
      <c r="YX605" s="227"/>
      <c r="YY605" s="227"/>
      <c r="YZ605" s="227"/>
      <c r="ZA605" s="227"/>
      <c r="ZB605" s="227"/>
      <c r="ZC605" s="227"/>
      <c r="ZD605" s="227"/>
      <c r="ZE605" s="227"/>
      <c r="ZF605" s="227"/>
      <c r="ZG605" s="227"/>
      <c r="ZH605" s="227"/>
      <c r="ZI605" s="227"/>
      <c r="ZJ605" s="227"/>
      <c r="ZK605" s="227"/>
      <c r="ZL605" s="227"/>
      <c r="ZM605" s="227"/>
      <c r="ZN605" s="227"/>
      <c r="ZO605" s="227"/>
      <c r="ZP605" s="227"/>
      <c r="ZQ605" s="227"/>
      <c r="ZR605" s="227"/>
      <c r="ZS605" s="227"/>
      <c r="ZT605" s="227"/>
      <c r="ZU605" s="227"/>
      <c r="ZV605" s="227"/>
      <c r="ZW605" s="227"/>
      <c r="ZX605" s="227"/>
      <c r="ZY605" s="227"/>
      <c r="ZZ605" s="227"/>
      <c r="AAA605" s="227"/>
      <c r="AAB605" s="227"/>
      <c r="AAC605" s="227"/>
      <c r="AAD605" s="227"/>
      <c r="AAE605" s="227"/>
      <c r="AAF605" s="227"/>
      <c r="AAG605" s="227"/>
      <c r="AAH605" s="227"/>
      <c r="AAI605" s="227"/>
      <c r="AAJ605" s="227"/>
      <c r="AAK605" s="227"/>
      <c r="AAL605" s="227"/>
      <c r="AAM605" s="227"/>
      <c r="AAN605" s="227"/>
      <c r="AAO605" s="227"/>
      <c r="AAP605" s="227"/>
      <c r="AAQ605" s="227"/>
      <c r="AAR605" s="227"/>
      <c r="AAS605" s="227"/>
      <c r="AAT605" s="227"/>
      <c r="AAU605" s="227"/>
      <c r="AAV605" s="227"/>
      <c r="AAW605" s="227"/>
      <c r="AAX605" s="227"/>
      <c r="AAY605" s="227"/>
      <c r="AAZ605" s="227"/>
      <c r="ABA605" s="227"/>
      <c r="ABB605" s="227"/>
      <c r="ABC605" s="227"/>
      <c r="ABD605" s="227"/>
      <c r="ABE605" s="227"/>
      <c r="ABF605" s="227"/>
      <c r="ABG605" s="227"/>
      <c r="ABH605" s="227"/>
      <c r="ABI605" s="227"/>
      <c r="ABJ605" s="227"/>
      <c r="ABK605" s="227"/>
      <c r="ABL605" s="227"/>
      <c r="ABM605" s="227"/>
      <c r="ABN605" s="227"/>
      <c r="ABO605" s="227"/>
      <c r="ABP605" s="227"/>
      <c r="ABQ605" s="227"/>
      <c r="ABR605" s="227"/>
      <c r="ABS605" s="227"/>
      <c r="ABT605" s="227"/>
      <c r="ABU605" s="227"/>
      <c r="ABV605" s="227"/>
      <c r="ABW605" s="227"/>
      <c r="ABX605" s="227"/>
      <c r="ABY605" s="227"/>
      <c r="ABZ605" s="227"/>
      <c r="ACA605" s="227"/>
      <c r="ACB605" s="227"/>
      <c r="ACC605" s="227"/>
      <c r="ACD605" s="227"/>
      <c r="ACE605" s="227"/>
      <c r="ACF605" s="227"/>
      <c r="ACG605" s="227"/>
      <c r="ACH605" s="227"/>
      <c r="ACI605" s="227"/>
      <c r="ACJ605" s="227"/>
      <c r="ACK605" s="227"/>
      <c r="ACL605" s="227"/>
      <c r="ACM605" s="227"/>
      <c r="ACN605" s="227"/>
      <c r="ACO605" s="227"/>
      <c r="ACP605" s="227"/>
      <c r="ACQ605" s="227"/>
      <c r="ACR605" s="227"/>
      <c r="ACS605" s="227"/>
      <c r="ACT605" s="227"/>
      <c r="ACU605" s="227"/>
      <c r="ACV605" s="227"/>
      <c r="ACW605" s="227"/>
      <c r="ACX605" s="227"/>
      <c r="ACY605" s="227"/>
      <c r="ACZ605" s="227"/>
      <c r="ADA605" s="227"/>
      <c r="ADB605" s="227"/>
      <c r="ADC605" s="227"/>
      <c r="ADD605" s="227"/>
      <c r="ADE605" s="227"/>
      <c r="ADF605" s="227"/>
      <c r="ADG605" s="227"/>
      <c r="ADH605" s="227"/>
      <c r="ADI605" s="227"/>
      <c r="ADJ605" s="227"/>
      <c r="ADK605" s="227"/>
      <c r="ADL605" s="227"/>
      <c r="ADM605" s="227"/>
      <c r="ADN605" s="227"/>
      <c r="ADO605" s="227"/>
      <c r="ADP605" s="227"/>
      <c r="ADQ605" s="227"/>
      <c r="ADR605" s="227"/>
      <c r="ADS605" s="227"/>
      <c r="ADT605" s="227"/>
      <c r="ADU605" s="227"/>
      <c r="ADV605" s="227"/>
      <c r="ADW605" s="227"/>
      <c r="ADX605" s="227"/>
      <c r="ADY605" s="227"/>
      <c r="ADZ605" s="227"/>
      <c r="AEA605" s="227"/>
      <c r="AEB605" s="227"/>
      <c r="AEC605" s="227"/>
      <c r="AED605" s="227"/>
      <c r="AEE605" s="227"/>
      <c r="AEF605" s="227"/>
      <c r="AEG605" s="227"/>
      <c r="AEH605" s="227"/>
      <c r="AEI605" s="227"/>
      <c r="AEJ605" s="227"/>
      <c r="AEK605" s="227"/>
      <c r="AEL605" s="227"/>
      <c r="AEM605" s="227"/>
      <c r="AEN605" s="227"/>
      <c r="AEO605" s="227"/>
      <c r="AEP605" s="227"/>
      <c r="AEQ605" s="227"/>
      <c r="AER605" s="227"/>
      <c r="AES605" s="227"/>
      <c r="AET605" s="227"/>
      <c r="AEU605" s="227"/>
      <c r="AEV605" s="227"/>
      <c r="AEW605" s="227"/>
      <c r="AEX605" s="227"/>
      <c r="AEY605" s="227"/>
      <c r="AEZ605" s="227"/>
      <c r="AFA605" s="227"/>
      <c r="AFB605" s="227"/>
      <c r="AFC605" s="227"/>
      <c r="AFD605" s="227"/>
      <c r="AFE605" s="227"/>
      <c r="AFF605" s="227"/>
      <c r="AFG605" s="227"/>
      <c r="AFH605" s="227"/>
      <c r="AFI605" s="227"/>
      <c r="AFJ605" s="227"/>
      <c r="AFK605" s="227"/>
      <c r="AFL605" s="227"/>
      <c r="AFM605" s="227"/>
      <c r="AFN605" s="227"/>
      <c r="AFO605" s="227"/>
      <c r="AFP605" s="227"/>
      <c r="AFQ605" s="227"/>
      <c r="AFR605" s="227"/>
      <c r="AFS605" s="227"/>
      <c r="AFT605" s="227"/>
      <c r="AFU605" s="227"/>
      <c r="AFV605" s="227"/>
      <c r="AFW605" s="227"/>
      <c r="AFX605" s="227"/>
      <c r="AFY605" s="227"/>
      <c r="AFZ605" s="227"/>
      <c r="AGA605" s="227"/>
      <c r="AGB605" s="227"/>
      <c r="AGC605" s="227"/>
      <c r="AGD605" s="227"/>
      <c r="AGE605" s="227"/>
      <c r="AGF605" s="227"/>
      <c r="AGG605" s="227"/>
      <c r="AGH605" s="227"/>
      <c r="AGI605" s="227"/>
      <c r="AGJ605" s="227"/>
      <c r="AGK605" s="227"/>
      <c r="AGL605" s="227"/>
      <c r="AGM605" s="227"/>
      <c r="AGN605" s="227"/>
      <c r="AGO605" s="227"/>
      <c r="AGP605" s="227"/>
      <c r="AGQ605" s="227"/>
      <c r="AGR605" s="227"/>
      <c r="AGS605" s="227"/>
      <c r="AGT605" s="227"/>
      <c r="AGU605" s="227"/>
      <c r="AGV605" s="227"/>
      <c r="AGW605" s="227"/>
      <c r="AGX605" s="227"/>
      <c r="AGY605" s="227"/>
      <c r="AGZ605" s="227"/>
      <c r="AHA605" s="227"/>
      <c r="AHB605" s="227"/>
      <c r="AHC605" s="227"/>
      <c r="AHD605" s="227"/>
      <c r="AHE605" s="227"/>
      <c r="AHF605" s="227"/>
      <c r="AHG605" s="227"/>
      <c r="AHH605" s="227"/>
      <c r="AHI605" s="227"/>
      <c r="AHJ605" s="227"/>
      <c r="AHK605" s="227"/>
      <c r="AHL605" s="227"/>
      <c r="AHM605" s="227"/>
      <c r="AHN605" s="227"/>
      <c r="AHO605" s="227"/>
      <c r="AHP605" s="227"/>
      <c r="AHQ605" s="227"/>
      <c r="AHR605" s="227"/>
      <c r="AHS605" s="227"/>
      <c r="AHT605" s="227"/>
      <c r="AHU605" s="227"/>
      <c r="AHV605" s="227"/>
      <c r="AHW605" s="227"/>
      <c r="AHX605" s="227"/>
      <c r="AHY605" s="227"/>
      <c r="AHZ605" s="227"/>
      <c r="AIA605" s="227"/>
      <c r="AIB605" s="227"/>
      <c r="AIC605" s="227"/>
      <c r="AID605" s="227"/>
      <c r="AIE605" s="227"/>
      <c r="AIF605" s="227"/>
      <c r="AIG605" s="227"/>
      <c r="AIH605" s="227"/>
      <c r="AII605" s="227"/>
      <c r="AIJ605" s="227"/>
      <c r="AIK605" s="227"/>
      <c r="AIL605" s="227"/>
      <c r="AIM605" s="227"/>
      <c r="AIN605" s="227"/>
      <c r="AIO605" s="227"/>
      <c r="AIP605" s="227"/>
      <c r="AIQ605" s="227"/>
      <c r="AIR605" s="227"/>
      <c r="AIS605" s="227"/>
      <c r="AIT605" s="227"/>
      <c r="AIU605" s="227"/>
      <c r="AIV605" s="227"/>
      <c r="AIW605" s="227"/>
      <c r="AIX605" s="227"/>
      <c r="AIY605" s="227"/>
      <c r="AIZ605" s="227"/>
      <c r="AJA605" s="227"/>
      <c r="AJB605" s="227"/>
      <c r="AJC605" s="227"/>
      <c r="AJD605" s="227"/>
      <c r="AJE605" s="227"/>
      <c r="AJF605" s="227"/>
      <c r="AJG605" s="227"/>
      <c r="AJH605" s="227"/>
      <c r="AJI605" s="227"/>
      <c r="AJJ605" s="227"/>
      <c r="AJK605" s="227"/>
      <c r="AJL605" s="227"/>
      <c r="AJM605" s="227"/>
      <c r="AJN605" s="227"/>
      <c r="AJO605" s="227"/>
      <c r="AJP605" s="227"/>
      <c r="AJQ605" s="227"/>
      <c r="AJR605" s="227"/>
      <c r="AJS605" s="227"/>
      <c r="AJT605" s="227"/>
      <c r="AJU605" s="227"/>
      <c r="AJV605" s="227"/>
      <c r="AJW605" s="227"/>
      <c r="AJX605" s="227"/>
      <c r="AJY605" s="227"/>
      <c r="AJZ605" s="227"/>
      <c r="AKA605" s="227"/>
      <c r="AKB605" s="227"/>
      <c r="AKC605" s="227"/>
      <c r="AKD605" s="227"/>
      <c r="AKE605" s="227"/>
      <c r="AKF605" s="227"/>
      <c r="AKG605" s="227"/>
      <c r="AKH605" s="227"/>
      <c r="AKI605" s="227"/>
      <c r="AKJ605" s="227"/>
      <c r="AKK605" s="227"/>
      <c r="AKL605" s="227"/>
      <c r="AKM605" s="227"/>
      <c r="AKN605" s="227"/>
      <c r="AKO605" s="227"/>
      <c r="AKP605" s="227"/>
      <c r="AKQ605" s="227"/>
      <c r="AKR605" s="227"/>
      <c r="AKS605" s="227"/>
      <c r="AKT605" s="227"/>
      <c r="AKU605" s="227"/>
      <c r="AKV605" s="227"/>
      <c r="AKW605" s="227"/>
      <c r="AKX605" s="227"/>
      <c r="AKY605" s="227"/>
      <c r="AKZ605" s="227"/>
      <c r="ALA605" s="227"/>
      <c r="ALB605" s="227"/>
      <c r="ALC605" s="227"/>
      <c r="ALD605" s="227"/>
      <c r="ALE605" s="227"/>
      <c r="ALF605" s="227"/>
      <c r="ALG605" s="227"/>
      <c r="ALH605" s="227"/>
      <c r="ALI605" s="227"/>
      <c r="ALJ605" s="227"/>
      <c r="ALK605" s="227"/>
      <c r="ALL605" s="227"/>
      <c r="ALM605" s="227"/>
      <c r="ALN605" s="227"/>
      <c r="ALO605" s="227"/>
      <c r="ALP605" s="227"/>
      <c r="ALQ605" s="227"/>
      <c r="ALR605" s="227"/>
      <c r="ALS605" s="227"/>
      <c r="ALT605" s="227"/>
      <c r="ALU605" s="227"/>
      <c r="ALV605" s="227"/>
      <c r="ALW605" s="227"/>
      <c r="ALX605" s="227"/>
      <c r="ALY605" s="227"/>
      <c r="ALZ605" s="227"/>
      <c r="AMA605" s="227"/>
      <c r="AMB605" s="227"/>
      <c r="AMC605" s="227"/>
      <c r="AMD605" s="227"/>
      <c r="AME605" s="227"/>
      <c r="AMF605" s="227"/>
      <c r="AMG605" s="227"/>
      <c r="AMH605" s="227"/>
      <c r="AMI605" s="227"/>
      <c r="AMJ605" s="227"/>
      <c r="AMK605" s="227"/>
      <c r="AML605" s="227"/>
      <c r="AMM605" s="227"/>
      <c r="AMN605" s="227"/>
      <c r="AMO605" s="227"/>
      <c r="AMP605" s="227"/>
      <c r="AMQ605" s="227"/>
      <c r="AMR605" s="227"/>
      <c r="AMS605" s="227"/>
      <c r="AMT605" s="227"/>
      <c r="AMU605" s="227"/>
      <c r="AMV605" s="227"/>
      <c r="AMW605" s="227"/>
      <c r="AMX605" s="227"/>
    </row>
    <row r="606" spans="1:1038" ht="18" customHeight="1">
      <c r="A606" s="389" t="s">
        <v>2065</v>
      </c>
      <c r="B606" s="226" t="s">
        <v>1647</v>
      </c>
      <c r="C606" s="226"/>
      <c r="D606" s="226" t="s">
        <v>1279</v>
      </c>
      <c r="E606" s="226">
        <v>80</v>
      </c>
      <c r="F606" s="226">
        <v>2</v>
      </c>
      <c r="G606" s="558" t="str">
        <f t="shared" si="220"/>
        <v>80-2</v>
      </c>
      <c r="H606" s="226">
        <v>0</v>
      </c>
      <c r="I606">
        <v>21.5</v>
      </c>
      <c r="J606" s="544">
        <f t="shared" si="177"/>
        <v>1</v>
      </c>
      <c r="K606" s="545" t="b">
        <f>IF(J607=1,IF(((VLOOKUP($G606,[1]Depth_Lookup!A$3:J$410,9,FALSE))-(I606/100))=0,"Good",IF(((VLOOKUP($G606,[1]Depth_Lookup!$A$3:$J$550,9,FALSE))-(I606/100))&gt;0,"Too Short","Too Long")))</f>
        <v>0</v>
      </c>
      <c r="L606" s="171">
        <f>(VLOOKUP($G606,Depth_Lookup!$A$3:$J$410,10,FALSE))+(H606/100)</f>
        <v>201.405</v>
      </c>
      <c r="M606" s="171">
        <f>(VLOOKUP($G606,Depth_Lookup!$A$3:$J$410,10,FALSE))+(I606/100)</f>
        <v>201.62</v>
      </c>
      <c r="N606" s="232" t="s">
        <v>2133</v>
      </c>
      <c r="O606" s="226">
        <v>1</v>
      </c>
      <c r="P606" s="226" t="s">
        <v>853</v>
      </c>
      <c r="Q606" s="226" t="s">
        <v>125</v>
      </c>
      <c r="R606" s="391" t="str">
        <f t="shared" si="277"/>
        <v>SerpentinizedHarzburgite</v>
      </c>
      <c r="S606" s="226" t="s">
        <v>94</v>
      </c>
      <c r="T606" s="226" t="s">
        <v>98</v>
      </c>
      <c r="U606" s="226" t="s">
        <v>95</v>
      </c>
      <c r="V606" s="226" t="s">
        <v>96</v>
      </c>
      <c r="W606" s="226" t="s">
        <v>102</v>
      </c>
      <c r="X606" s="391">
        <f>VLOOKUP(W606,[1]definitions_list_lookup!A$13:B$19,2,0)</f>
        <v>5</v>
      </c>
      <c r="Y606" s="226" t="s">
        <v>90</v>
      </c>
      <c r="Z606" s="226" t="s">
        <v>91</v>
      </c>
      <c r="AA606" s="226"/>
      <c r="AB606" s="226"/>
      <c r="AC606" s="226"/>
      <c r="AD606" s="226"/>
      <c r="AE606" s="393"/>
      <c r="AF606" s="558" t="e">
        <f>VLOOKUP(AE606,[1]definitions_list_mag!$V$12:$W$15,2,0)</f>
        <v>#N/A</v>
      </c>
      <c r="AG606" s="394"/>
      <c r="AH606" s="226"/>
      <c r="AI606" s="257">
        <v>68</v>
      </c>
      <c r="AJ606" s="226"/>
      <c r="AK606" s="226"/>
      <c r="AL606" s="226"/>
      <c r="AM606" s="226"/>
      <c r="AN606" s="226"/>
      <c r="AO606" s="257"/>
      <c r="AP606" s="226"/>
      <c r="AQ606" s="226"/>
      <c r="AR606" s="226"/>
      <c r="AS606" s="226"/>
      <c r="AT606" s="226"/>
      <c r="AU606" s="257"/>
      <c r="AV606" s="226"/>
      <c r="AW606" s="226"/>
      <c r="AX606" s="226"/>
      <c r="AY606" s="226"/>
      <c r="AZ606" s="226"/>
      <c r="BA606" s="257">
        <v>30</v>
      </c>
      <c r="BB606" s="226">
        <v>5</v>
      </c>
      <c r="BC606" s="226">
        <v>2</v>
      </c>
      <c r="BD606" s="226" t="s">
        <v>110</v>
      </c>
      <c r="BE606" s="226" t="s">
        <v>103</v>
      </c>
      <c r="BF606" s="226"/>
      <c r="BG606" s="257"/>
      <c r="BH606" s="226"/>
      <c r="BI606" s="226"/>
      <c r="BJ606" s="226"/>
      <c r="BK606" s="226"/>
      <c r="BL606" s="226"/>
      <c r="BM606" s="257">
        <v>2</v>
      </c>
      <c r="BN606" s="226">
        <v>2</v>
      </c>
      <c r="BO606" s="226">
        <v>0.5</v>
      </c>
      <c r="BP606" s="226" t="s">
        <v>110</v>
      </c>
      <c r="BQ606" s="226" t="s">
        <v>103</v>
      </c>
      <c r="BR606" s="226"/>
      <c r="BS606" s="226"/>
      <c r="BT606" s="226"/>
      <c r="BU606" s="226"/>
      <c r="BV606" s="226"/>
      <c r="BW606" s="226"/>
      <c r="BX606" s="226"/>
      <c r="BY606" s="257"/>
      <c r="BZ606" s="226"/>
      <c r="CA606" s="226"/>
      <c r="CB606" s="226"/>
      <c r="CC606" s="226"/>
      <c r="CD606" s="226"/>
      <c r="CE606" s="226" t="s">
        <v>2152</v>
      </c>
      <c r="CF606" s="399">
        <f t="shared" si="178"/>
        <v>100</v>
      </c>
      <c r="CG606" s="259"/>
      <c r="CH606" s="559" t="s">
        <v>2150</v>
      </c>
      <c r="CI606" s="559">
        <v>90</v>
      </c>
      <c r="CJ606" s="559" t="s">
        <v>514</v>
      </c>
      <c r="CK606" s="560" t="s">
        <v>2153</v>
      </c>
      <c r="CL606" s="560"/>
      <c r="CM606" s="560"/>
      <c r="CN606" s="560"/>
      <c r="CO606" s="560"/>
      <c r="CP606" s="560"/>
      <c r="CQ606" s="560"/>
      <c r="CR606" s="560"/>
      <c r="CS606" s="560"/>
      <c r="CT606" s="560"/>
      <c r="CU606" s="560"/>
      <c r="CV606" s="560"/>
      <c r="CW606" s="560"/>
      <c r="CX606" s="560"/>
      <c r="CY606" s="560"/>
      <c r="CZ606" s="560"/>
      <c r="DA606" s="560"/>
      <c r="DB606" s="560">
        <v>65</v>
      </c>
      <c r="DC606" s="566">
        <v>2</v>
      </c>
      <c r="DD606" s="560"/>
      <c r="DE606" s="560"/>
      <c r="DF606" s="560"/>
      <c r="DG606" s="560"/>
      <c r="DH606" s="560"/>
      <c r="DI606" s="560"/>
      <c r="DJ606" s="560">
        <v>33</v>
      </c>
      <c r="DK606" s="396"/>
      <c r="DL606" s="259"/>
      <c r="DM606" s="560"/>
      <c r="DN606" s="560"/>
      <c r="DO606" s="563"/>
      <c r="DP606" s="564"/>
      <c r="DQ606" s="565"/>
      <c r="DR606" s="563"/>
      <c r="DS606" s="565"/>
      <c r="DT606" s="543" t="s">
        <v>2134</v>
      </c>
      <c r="DU606" s="566"/>
      <c r="DV606" s="566"/>
      <c r="DW606" s="400" t="e">
        <f>VLOOKUP(P606,[1]definitions_list_lookup!$K$30:$L$54,2,0)</f>
        <v>#N/A</v>
      </c>
      <c r="DX606" s="567" t="s">
        <v>2151</v>
      </c>
      <c r="DY606" s="567" t="s">
        <v>2138</v>
      </c>
      <c r="DZ606" s="155"/>
      <c r="EA606" s="155"/>
      <c r="ED606" s="229" t="s">
        <v>2517</v>
      </c>
      <c r="EE606" s="140"/>
      <c r="EG606" s="140"/>
      <c r="EI606" s="218"/>
      <c r="EJ606" s="143"/>
      <c r="EK606" s="221"/>
      <c r="EM606" s="109"/>
      <c r="EN606" s="109"/>
      <c r="EZ606" s="192" t="e">
        <f t="shared" si="239"/>
        <v>#DIV/0!</v>
      </c>
      <c r="FA606" s="192" t="e">
        <f t="shared" si="240"/>
        <v>#DIV/0!</v>
      </c>
      <c r="FB606" s="192" t="e">
        <f t="shared" si="241"/>
        <v>#DIV/0!</v>
      </c>
      <c r="FC606" s="192" t="e">
        <f t="shared" si="242"/>
        <v>#DIV/0!</v>
      </c>
      <c r="FD606" s="192" t="e">
        <f t="shared" si="243"/>
        <v>#DIV/0!</v>
      </c>
      <c r="FE606" s="193" t="e">
        <f t="shared" si="244"/>
        <v>#DIV/0!</v>
      </c>
      <c r="FF606" s="194" t="e">
        <f t="shared" si="245"/>
        <v>#DIV/0!</v>
      </c>
      <c r="FI606" s="778">
        <f t="shared" si="250"/>
        <v>0</v>
      </c>
      <c r="FJ606" s="779" t="e">
        <f t="shared" si="251"/>
        <v>#DIV/0!</v>
      </c>
      <c r="FK606" s="779" t="e">
        <f t="shared" si="252"/>
        <v>#DIV/0!</v>
      </c>
      <c r="FL606" s="780" t="e">
        <f t="shared" si="253"/>
        <v>#DIV/0!</v>
      </c>
      <c r="FM606" s="169" t="e">
        <f t="shared" si="254"/>
        <v>#DIV/0!</v>
      </c>
      <c r="FN606" s="783" t="e">
        <f t="shared" si="255"/>
        <v>#DIV/0!</v>
      </c>
    </row>
    <row r="607" spans="1:1038" ht="18" customHeight="1">
      <c r="A607" s="389" t="s">
        <v>2065</v>
      </c>
      <c r="B607" s="226" t="s">
        <v>1647</v>
      </c>
      <c r="C607" s="226"/>
      <c r="D607" s="226" t="s">
        <v>1279</v>
      </c>
      <c r="E607" s="226">
        <v>80</v>
      </c>
      <c r="F607" s="226">
        <v>2</v>
      </c>
      <c r="G607" s="558" t="str">
        <f t="shared" si="220"/>
        <v>80-2</v>
      </c>
      <c r="H607" s="226">
        <v>21.5</v>
      </c>
      <c r="I607">
        <v>23</v>
      </c>
      <c r="J607" s="544">
        <f t="shared" ref="J607:J667" si="289">IF(H607=0, 1, 0)</f>
        <v>0</v>
      </c>
      <c r="K607" s="545" t="b">
        <f>IF(J608=1,IF(((VLOOKUP($G607,[1]Depth_Lookup!A$3:J$410,9,FALSE))-(I607/100))=0,"Good",IF(((VLOOKUP($G607,[1]Depth_Lookup!$A$3:$J$550,9,FALSE))-(I607/100))&gt;0,"Too Short","Too Long")))</f>
        <v>0</v>
      </c>
      <c r="L607" s="171">
        <f>(VLOOKUP($G607,Depth_Lookup!$A$3:$J$410,10,FALSE))+(H607/100)</f>
        <v>201.62</v>
      </c>
      <c r="M607" s="171">
        <f>(VLOOKUP($G607,Depth_Lookup!$A$3:$J$410,10,FALSE))+(I607/100)</f>
        <v>201.63499999999999</v>
      </c>
      <c r="N607" s="232" t="s">
        <v>2133</v>
      </c>
      <c r="O607" s="226"/>
      <c r="P607" s="226"/>
      <c r="Q607" s="226" t="s">
        <v>137</v>
      </c>
      <c r="R607" s="391" t="str">
        <f t="shared" si="277"/>
        <v>Clinopyroxenite</v>
      </c>
      <c r="S607" s="226" t="s">
        <v>98</v>
      </c>
      <c r="T607" s="226" t="s">
        <v>98</v>
      </c>
      <c r="U607" s="226" t="s">
        <v>95</v>
      </c>
      <c r="V607" s="226" t="s">
        <v>509</v>
      </c>
      <c r="W607" s="226" t="s">
        <v>102</v>
      </c>
      <c r="X607" s="391">
        <f>VLOOKUP(W607,[1]definitions_list_lookup!A$13:B$19,2,0)</f>
        <v>5</v>
      </c>
      <c r="Y607" s="226" t="s">
        <v>90</v>
      </c>
      <c r="Z607" s="226" t="s">
        <v>91</v>
      </c>
      <c r="AA607" s="226"/>
      <c r="AB607" s="226"/>
      <c r="AC607" s="226"/>
      <c r="AD607" s="226"/>
      <c r="AE607" s="393"/>
      <c r="AF607" s="558" t="e">
        <f>VLOOKUP(AE607,[1]definitions_list_mag!$V$12:$W$15,2,0)</f>
        <v>#N/A</v>
      </c>
      <c r="AG607" s="394"/>
      <c r="AH607" s="226"/>
      <c r="AI607" s="257">
        <v>15</v>
      </c>
      <c r="AJ607" s="226">
        <v>1</v>
      </c>
      <c r="AK607" s="226">
        <v>0.5</v>
      </c>
      <c r="AL607" s="226" t="s">
        <v>110</v>
      </c>
      <c r="AM607" s="226" t="s">
        <v>103</v>
      </c>
      <c r="AN607" s="226"/>
      <c r="AO607" s="257"/>
      <c r="AP607" s="226"/>
      <c r="AQ607" s="226"/>
      <c r="AR607" s="226"/>
      <c r="AS607" s="226"/>
      <c r="AT607" s="226"/>
      <c r="AU607" s="257">
        <v>85</v>
      </c>
      <c r="AV607" s="226">
        <v>5</v>
      </c>
      <c r="AW607" s="226">
        <v>2</v>
      </c>
      <c r="AX607" s="226" t="s">
        <v>110</v>
      </c>
      <c r="AY607" s="226" t="s">
        <v>103</v>
      </c>
      <c r="AZ607" s="226"/>
      <c r="BA607" s="257"/>
      <c r="BB607" s="226"/>
      <c r="BC607" s="226"/>
      <c r="BD607" s="226"/>
      <c r="BE607" s="226"/>
      <c r="BF607" s="226"/>
      <c r="BG607" s="257"/>
      <c r="BH607" s="226"/>
      <c r="BI607" s="226"/>
      <c r="BJ607" s="226"/>
      <c r="BK607" s="226"/>
      <c r="BL607" s="226"/>
      <c r="BM607" s="257"/>
      <c r="BN607" s="226"/>
      <c r="BO607" s="226"/>
      <c r="BP607" s="226"/>
      <c r="BQ607" s="226"/>
      <c r="BR607" s="226"/>
      <c r="BS607" s="226"/>
      <c r="BT607" s="226"/>
      <c r="BU607" s="226"/>
      <c r="BV607" s="226"/>
      <c r="BW607" s="226"/>
      <c r="BX607" s="226"/>
      <c r="BY607" s="257"/>
      <c r="BZ607" s="226"/>
      <c r="CA607" s="226"/>
      <c r="CB607" s="226"/>
      <c r="CC607" s="226"/>
      <c r="CD607" s="226"/>
      <c r="CE607" s="226"/>
      <c r="CF607" s="399">
        <f t="shared" ref="CF607:CF667" si="290">AI607+AO607+BA607+AU607+BG607+BM607+BY607</f>
        <v>100</v>
      </c>
      <c r="CG607" s="259"/>
      <c r="CH607" s="559"/>
      <c r="CI607" s="559"/>
      <c r="CJ607" s="559"/>
      <c r="CK607" s="560"/>
      <c r="CL607" s="560"/>
      <c r="CM607" s="560"/>
      <c r="CN607" s="560"/>
      <c r="CO607" s="560"/>
      <c r="CP607" s="560"/>
      <c r="CQ607" s="560"/>
      <c r="CR607" s="560"/>
      <c r="CS607" s="560"/>
      <c r="CT607" s="560"/>
      <c r="CU607" s="560"/>
      <c r="CV607" s="560"/>
      <c r="CW607" s="560"/>
      <c r="CX607" s="560"/>
      <c r="CY607" s="560"/>
      <c r="CZ607" s="560"/>
      <c r="DA607" s="560"/>
      <c r="DB607" s="560">
        <v>15</v>
      </c>
      <c r="DC607" s="566"/>
      <c r="DD607" s="560"/>
      <c r="DE607" s="560"/>
      <c r="DF607" s="560"/>
      <c r="DG607" s="560"/>
      <c r="DH607" s="560"/>
      <c r="DI607" s="560"/>
      <c r="DJ607" s="560">
        <v>85</v>
      </c>
      <c r="DK607" s="396"/>
      <c r="DL607" s="259"/>
      <c r="DM607" s="560" t="s">
        <v>696</v>
      </c>
      <c r="DN607" s="560">
        <v>40</v>
      </c>
      <c r="DO607" s="563" t="s">
        <v>1329</v>
      </c>
      <c r="DP607" s="564"/>
      <c r="DQ607" s="565"/>
      <c r="DR607" s="563" t="s">
        <v>2154</v>
      </c>
      <c r="DS607" s="565"/>
      <c r="DT607" s="543"/>
      <c r="DU607" s="566">
        <v>12</v>
      </c>
      <c r="DV607" s="566" t="s">
        <v>850</v>
      </c>
      <c r="DW607" s="400" t="e">
        <f>VLOOKUP(P607,[1]definitions_list_lookup!$K$30:$L$54,2,0)</f>
        <v>#N/A</v>
      </c>
      <c r="DX607" s="567" t="s">
        <v>2151</v>
      </c>
      <c r="DY607" s="567"/>
      <c r="DZ607" s="155"/>
      <c r="EA607" s="155"/>
      <c r="ED607" s="229" t="s">
        <v>2517</v>
      </c>
      <c r="EE607" s="140"/>
      <c r="EG607" s="140"/>
      <c r="EI607" s="218"/>
      <c r="EJ607" s="143"/>
      <c r="EK607" s="221"/>
      <c r="EM607" s="109"/>
      <c r="EN607" s="109" t="s">
        <v>1448</v>
      </c>
      <c r="EO607" s="144">
        <v>1.2</v>
      </c>
      <c r="EP607" s="144" t="s">
        <v>2054</v>
      </c>
      <c r="EV607" s="112">
        <v>48</v>
      </c>
      <c r="EW607" s="112">
        <v>90</v>
      </c>
      <c r="EX607" s="112">
        <v>60</v>
      </c>
      <c r="EY607" s="112">
        <v>0</v>
      </c>
      <c r="EZ607" s="192">
        <f t="shared" si="239"/>
        <v>-147.33150243275307</v>
      </c>
      <c r="FA607" s="192">
        <f t="shared" si="240"/>
        <v>212.66849756724693</v>
      </c>
      <c r="FB607" s="192">
        <f t="shared" si="241"/>
        <v>25.920581377817022</v>
      </c>
      <c r="FC607" s="192">
        <f t="shared" si="242"/>
        <v>302.66849756724696</v>
      </c>
      <c r="FD607" s="192">
        <f t="shared" si="243"/>
        <v>64.07941862218297</v>
      </c>
      <c r="FE607" s="193">
        <f t="shared" si="244"/>
        <v>32.668497567246931</v>
      </c>
      <c r="FF607" s="194">
        <f t="shared" si="245"/>
        <v>64.07941862218297</v>
      </c>
      <c r="FI607" s="778">
        <f t="shared" si="250"/>
        <v>1.2</v>
      </c>
      <c r="FJ607" s="779">
        <f t="shared" si="251"/>
        <v>64.07941862218297</v>
      </c>
      <c r="FK607" s="779">
        <f t="shared" si="252"/>
        <v>25.92058137781703</v>
      </c>
      <c r="FL607" s="780">
        <f t="shared" si="253"/>
        <v>0.45239948907403543</v>
      </c>
      <c r="FM607" s="169">
        <f t="shared" si="254"/>
        <v>0.43712489285493772</v>
      </c>
      <c r="FN607" s="783">
        <f t="shared" si="255"/>
        <v>0.52454987142592524</v>
      </c>
    </row>
    <row r="608" spans="1:1038" s="288" customFormat="1" ht="18" customHeight="1">
      <c r="A608" s="352" t="s">
        <v>2065</v>
      </c>
      <c r="B608" s="227" t="s">
        <v>1647</v>
      </c>
      <c r="C608" s="227"/>
      <c r="D608" s="227" t="s">
        <v>1279</v>
      </c>
      <c r="E608" s="227">
        <v>80</v>
      </c>
      <c r="F608" s="227">
        <v>2</v>
      </c>
      <c r="G608" s="570" t="str">
        <f t="shared" si="220"/>
        <v>80-2</v>
      </c>
      <c r="H608" s="227">
        <v>23</v>
      </c>
      <c r="I608" s="479">
        <v>79</v>
      </c>
      <c r="J608" s="477">
        <f t="shared" si="289"/>
        <v>0</v>
      </c>
      <c r="K608" s="478" t="str">
        <f>IF(J609=1,IF(((VLOOKUP($G608,[1]Depth_Lookup!A$3:J$410,9,FALSE))-(I608/100))=0,"Good",IF(((VLOOKUP($G608,[1]Depth_Lookup!$A$3:$J$550,9,FALSE))-(I608/100))&gt;0,"Too Short","Too Long")))</f>
        <v>Good</v>
      </c>
      <c r="L608" s="171">
        <f>(VLOOKUP($G608,Depth_Lookup!$A$3:$J$410,10,FALSE))+(H608/100)</f>
        <v>201.63499999999999</v>
      </c>
      <c r="M608" s="171">
        <f>(VLOOKUP($G608,Depth_Lookup!$A$3:$J$410,10,FALSE))+(I608/100)</f>
        <v>202.19499999999999</v>
      </c>
      <c r="N608" s="230" t="s">
        <v>2133</v>
      </c>
      <c r="O608" s="227">
        <v>2</v>
      </c>
      <c r="P608" s="227" t="s">
        <v>853</v>
      </c>
      <c r="Q608" s="227" t="s">
        <v>125</v>
      </c>
      <c r="R608" s="286" t="str">
        <f t="shared" si="277"/>
        <v>SerpentinizedHarzburgite</v>
      </c>
      <c r="S608" s="227" t="s">
        <v>98</v>
      </c>
      <c r="T608" s="227" t="s">
        <v>94</v>
      </c>
      <c r="U608" s="227" t="s">
        <v>95</v>
      </c>
      <c r="V608" s="227" t="s">
        <v>509</v>
      </c>
      <c r="W608" s="227" t="s">
        <v>102</v>
      </c>
      <c r="X608" s="286">
        <f>VLOOKUP(W608,[1]definitions_list_lookup!A$13:B$19,2,0)</f>
        <v>5</v>
      </c>
      <c r="Y608" s="227" t="s">
        <v>90</v>
      </c>
      <c r="Z608" s="227" t="s">
        <v>91</v>
      </c>
      <c r="AA608" s="227"/>
      <c r="AB608" s="227"/>
      <c r="AC608" s="227"/>
      <c r="AD608" s="227"/>
      <c r="AE608" s="233"/>
      <c r="AF608" s="570" t="e">
        <f>VLOOKUP(AE608,[1]definitions_list_mag!$V$12:$W$15,2,0)</f>
        <v>#N/A</v>
      </c>
      <c r="AG608" s="237"/>
      <c r="AH608" s="227"/>
      <c r="AI608" s="240">
        <v>67</v>
      </c>
      <c r="AJ608" s="227"/>
      <c r="AK608" s="227"/>
      <c r="AL608" s="227"/>
      <c r="AM608" s="227"/>
      <c r="AN608" s="227"/>
      <c r="AO608" s="240"/>
      <c r="AP608" s="227"/>
      <c r="AQ608" s="227"/>
      <c r="AR608" s="227"/>
      <c r="AS608" s="227"/>
      <c r="AT608" s="227"/>
      <c r="AU608" s="240"/>
      <c r="AV608" s="227"/>
      <c r="AW608" s="227"/>
      <c r="AX608" s="227"/>
      <c r="AY608" s="227"/>
      <c r="AZ608" s="227"/>
      <c r="BA608" s="240">
        <v>30</v>
      </c>
      <c r="BB608" s="227">
        <v>5</v>
      </c>
      <c r="BC608" s="227">
        <v>2</v>
      </c>
      <c r="BD608" s="227" t="s">
        <v>110</v>
      </c>
      <c r="BE608" s="227" t="s">
        <v>103</v>
      </c>
      <c r="BF608" s="227"/>
      <c r="BG608" s="240"/>
      <c r="BH608" s="227"/>
      <c r="BI608" s="227"/>
      <c r="BJ608" s="227"/>
      <c r="BK608" s="227"/>
      <c r="BL608" s="227"/>
      <c r="BM608" s="240">
        <v>3</v>
      </c>
      <c r="BN608" s="227">
        <v>2</v>
      </c>
      <c r="BO608" s="227">
        <v>0.5</v>
      </c>
      <c r="BP608" s="227" t="s">
        <v>110</v>
      </c>
      <c r="BQ608" s="227" t="s">
        <v>103</v>
      </c>
      <c r="BR608" s="227"/>
      <c r="BS608" s="227"/>
      <c r="BT608" s="227"/>
      <c r="BU608" s="227"/>
      <c r="BV608" s="227"/>
      <c r="BW608" s="227"/>
      <c r="BX608" s="227"/>
      <c r="BY608" s="240"/>
      <c r="BZ608" s="227"/>
      <c r="CA608" s="227"/>
      <c r="CB608" s="227"/>
      <c r="CC608" s="227"/>
      <c r="CD608" s="227"/>
      <c r="CE608" s="227" t="s">
        <v>2152</v>
      </c>
      <c r="CF608" s="290">
        <f t="shared" si="290"/>
        <v>100</v>
      </c>
      <c r="CG608" s="148"/>
      <c r="CH608" s="571" t="s">
        <v>2150</v>
      </c>
      <c r="CI608" s="571">
        <v>95</v>
      </c>
      <c r="CJ608" s="571" t="s">
        <v>514</v>
      </c>
      <c r="CK608" s="572" t="s">
        <v>2153</v>
      </c>
      <c r="CL608" s="572"/>
      <c r="CM608" s="572"/>
      <c r="CN608" s="572"/>
      <c r="CO608" s="572"/>
      <c r="CP608" s="572"/>
      <c r="CQ608" s="572"/>
      <c r="CR608" s="572"/>
      <c r="CS608" s="572"/>
      <c r="CT608" s="572"/>
      <c r="CU608" s="572"/>
      <c r="CV608" s="572"/>
      <c r="CW608" s="572"/>
      <c r="CX608" s="572"/>
      <c r="CY608" s="572"/>
      <c r="CZ608" s="572"/>
      <c r="DA608" s="572"/>
      <c r="DB608" s="572">
        <v>60</v>
      </c>
      <c r="DC608" s="577">
        <v>2</v>
      </c>
      <c r="DD608" s="572"/>
      <c r="DE608" s="572"/>
      <c r="DF608" s="572"/>
      <c r="DG608" s="572"/>
      <c r="DH608" s="572"/>
      <c r="DI608" s="572"/>
      <c r="DJ608" s="572">
        <v>38</v>
      </c>
      <c r="DK608" s="208"/>
      <c r="DL608" s="148"/>
      <c r="DM608" s="572"/>
      <c r="DN608" s="572"/>
      <c r="DO608" s="574"/>
      <c r="DP608" s="575"/>
      <c r="DQ608" s="576"/>
      <c r="DR608" s="574"/>
      <c r="DS608" s="576"/>
      <c r="DT608" s="283"/>
      <c r="DU608" s="577"/>
      <c r="DV608" s="577"/>
      <c r="DW608" s="291" t="e">
        <f>VLOOKUP(P608,[1]definitions_list_lookup!$K$30:$L$54,2,0)</f>
        <v>#N/A</v>
      </c>
      <c r="DX608" s="578" t="s">
        <v>2151</v>
      </c>
      <c r="DY608" s="578"/>
      <c r="DZ608" s="154"/>
      <c r="EA608" s="154"/>
      <c r="EB608" s="229"/>
      <c r="EC608" s="292"/>
      <c r="ED608" s="229" t="s">
        <v>2517</v>
      </c>
      <c r="EE608" s="293"/>
      <c r="EF608" s="294"/>
      <c r="EG608" s="293"/>
      <c r="EH608" s="295"/>
      <c r="EI608" s="296"/>
      <c r="EJ608" s="297"/>
      <c r="EK608" s="298"/>
      <c r="EL608" s="293"/>
      <c r="EM608" s="295"/>
      <c r="EN608" s="295" t="s">
        <v>1448</v>
      </c>
      <c r="EO608" s="321"/>
      <c r="EP608" s="321"/>
      <c r="EQ608" s="321"/>
      <c r="ER608" s="321"/>
      <c r="ES608" s="321"/>
      <c r="ET608" s="321"/>
      <c r="EU608" s="321"/>
      <c r="EV608" s="112">
        <v>48</v>
      </c>
      <c r="EW608" s="112">
        <v>90</v>
      </c>
      <c r="EX608" s="112">
        <v>60</v>
      </c>
      <c r="EY608" s="112">
        <v>0</v>
      </c>
      <c r="EZ608" s="192">
        <f t="shared" si="239"/>
        <v>-147.33150243275307</v>
      </c>
      <c r="FA608" s="192">
        <f t="shared" si="240"/>
        <v>212.66849756724693</v>
      </c>
      <c r="FB608" s="192">
        <f t="shared" si="241"/>
        <v>25.920581377817022</v>
      </c>
      <c r="FC608" s="192">
        <f t="shared" si="242"/>
        <v>302.66849756724696</v>
      </c>
      <c r="FD608" s="192">
        <f t="shared" si="243"/>
        <v>64.07941862218297</v>
      </c>
      <c r="FE608" s="193">
        <f t="shared" si="244"/>
        <v>32.668497567246931</v>
      </c>
      <c r="FF608" s="194">
        <f t="shared" si="245"/>
        <v>64.07941862218297</v>
      </c>
      <c r="FG608" s="293"/>
      <c r="FH608" s="295"/>
      <c r="FI608" s="778">
        <f t="shared" si="250"/>
        <v>0</v>
      </c>
      <c r="FJ608" s="779">
        <f t="shared" si="251"/>
        <v>64.07941862218297</v>
      </c>
      <c r="FK608" s="779">
        <f t="shared" si="252"/>
        <v>25.92058137781703</v>
      </c>
      <c r="FL608" s="780">
        <f t="shared" si="253"/>
        <v>0.45239948907403543</v>
      </c>
      <c r="FM608" s="169">
        <f t="shared" si="254"/>
        <v>0.43712489285493772</v>
      </c>
      <c r="FN608" s="783">
        <f t="shared" si="255"/>
        <v>0</v>
      </c>
      <c r="FO608" s="227"/>
      <c r="FP608" s="227"/>
      <c r="FQ608" s="227"/>
      <c r="FR608" s="227"/>
      <c r="FS608" s="227"/>
      <c r="FT608" s="227"/>
      <c r="FU608" s="227"/>
      <c r="FV608" s="227"/>
      <c r="FW608" s="227"/>
      <c r="FX608" s="227"/>
      <c r="FY608" s="227"/>
      <c r="FZ608" s="227"/>
      <c r="GA608" s="227"/>
      <c r="GB608" s="227"/>
      <c r="GC608" s="227"/>
      <c r="GD608" s="227"/>
      <c r="GE608" s="227"/>
      <c r="GF608" s="227"/>
      <c r="GG608" s="227"/>
      <c r="GH608" s="227"/>
      <c r="GI608" s="227"/>
      <c r="GJ608" s="227"/>
      <c r="GK608" s="227"/>
      <c r="GL608" s="227"/>
      <c r="GM608" s="227"/>
      <c r="GN608" s="227"/>
      <c r="GO608" s="227"/>
      <c r="GP608" s="227"/>
      <c r="GQ608" s="227"/>
      <c r="GR608" s="227"/>
      <c r="GS608" s="227"/>
      <c r="GT608" s="227"/>
      <c r="GU608" s="227"/>
      <c r="GV608" s="227"/>
      <c r="GW608" s="227"/>
      <c r="GX608" s="227"/>
      <c r="GY608" s="227"/>
      <c r="GZ608" s="227"/>
      <c r="HA608" s="227"/>
      <c r="HB608" s="227"/>
      <c r="HC608" s="227"/>
      <c r="HD608" s="227"/>
      <c r="HE608" s="227"/>
      <c r="HF608" s="227"/>
      <c r="HG608" s="227"/>
      <c r="HH608" s="227"/>
      <c r="HI608" s="227"/>
      <c r="HJ608" s="227"/>
      <c r="HK608" s="227"/>
      <c r="HL608" s="227"/>
      <c r="HM608" s="227"/>
      <c r="HN608" s="227"/>
      <c r="HO608" s="227"/>
      <c r="HP608" s="227"/>
      <c r="HQ608" s="227"/>
      <c r="HR608" s="227"/>
      <c r="HS608" s="227"/>
      <c r="HT608" s="227"/>
      <c r="HU608" s="227"/>
      <c r="HV608" s="227"/>
      <c r="HW608" s="227"/>
      <c r="HX608" s="227"/>
      <c r="HY608" s="227"/>
      <c r="HZ608" s="227"/>
      <c r="IA608" s="227"/>
      <c r="IB608" s="227"/>
      <c r="IC608" s="227"/>
      <c r="ID608" s="227"/>
      <c r="IE608" s="227"/>
      <c r="IF608" s="227"/>
      <c r="IG608" s="227"/>
      <c r="IH608" s="227"/>
      <c r="II608" s="227"/>
      <c r="IJ608" s="227"/>
      <c r="IK608" s="227"/>
      <c r="IL608" s="227"/>
      <c r="IM608" s="227"/>
      <c r="IN608" s="227"/>
      <c r="IO608" s="227"/>
      <c r="IP608" s="227"/>
      <c r="IQ608" s="227"/>
      <c r="IR608" s="227"/>
      <c r="IS608" s="227"/>
      <c r="IT608" s="227"/>
      <c r="IU608" s="227"/>
      <c r="IV608" s="227"/>
      <c r="IW608" s="227"/>
      <c r="IX608" s="227"/>
      <c r="IY608" s="227"/>
      <c r="IZ608" s="227"/>
      <c r="JA608" s="227"/>
      <c r="JB608" s="227"/>
      <c r="JC608" s="227"/>
      <c r="JD608" s="227"/>
      <c r="JE608" s="227"/>
      <c r="JF608" s="227"/>
      <c r="JG608" s="227"/>
      <c r="JH608" s="227"/>
      <c r="JI608" s="227"/>
      <c r="JJ608" s="227"/>
      <c r="JK608" s="227"/>
      <c r="JL608" s="227"/>
      <c r="JM608" s="227"/>
      <c r="JN608" s="227"/>
      <c r="JO608" s="227"/>
      <c r="JP608" s="227"/>
      <c r="JQ608" s="227"/>
      <c r="JR608" s="227"/>
      <c r="JS608" s="227"/>
      <c r="JT608" s="227"/>
      <c r="JU608" s="227"/>
      <c r="JV608" s="227"/>
      <c r="JW608" s="227"/>
      <c r="JX608" s="227"/>
      <c r="JY608" s="227"/>
      <c r="JZ608" s="227"/>
      <c r="KA608" s="227"/>
      <c r="KB608" s="227"/>
      <c r="KC608" s="227"/>
      <c r="KD608" s="227"/>
      <c r="KE608" s="227"/>
      <c r="KF608" s="227"/>
      <c r="KG608" s="227"/>
      <c r="KH608" s="227"/>
      <c r="KI608" s="227"/>
      <c r="KJ608" s="227"/>
      <c r="KK608" s="227"/>
      <c r="KL608" s="227"/>
      <c r="KM608" s="227"/>
      <c r="KN608" s="227"/>
      <c r="KO608" s="227"/>
      <c r="KP608" s="227"/>
      <c r="KQ608" s="227"/>
      <c r="KR608" s="227"/>
      <c r="KS608" s="227"/>
      <c r="KT608" s="227"/>
      <c r="KU608" s="227"/>
      <c r="KV608" s="227"/>
      <c r="KW608" s="227"/>
      <c r="KX608" s="227"/>
      <c r="KY608" s="227"/>
      <c r="KZ608" s="227"/>
      <c r="LA608" s="227"/>
      <c r="LB608" s="227"/>
      <c r="LC608" s="227"/>
      <c r="LD608" s="227"/>
      <c r="LE608" s="227"/>
      <c r="LF608" s="227"/>
      <c r="LG608" s="227"/>
      <c r="LH608" s="227"/>
      <c r="LI608" s="227"/>
      <c r="LJ608" s="227"/>
      <c r="LK608" s="227"/>
      <c r="LL608" s="227"/>
      <c r="LM608" s="227"/>
      <c r="LN608" s="227"/>
      <c r="LO608" s="227"/>
      <c r="LP608" s="227"/>
      <c r="LQ608" s="227"/>
      <c r="LR608" s="227"/>
      <c r="LS608" s="227"/>
      <c r="LT608" s="227"/>
      <c r="LU608" s="227"/>
      <c r="LV608" s="227"/>
      <c r="LW608" s="227"/>
      <c r="LX608" s="227"/>
      <c r="LY608" s="227"/>
      <c r="LZ608" s="227"/>
      <c r="MA608" s="227"/>
      <c r="MB608" s="227"/>
      <c r="MC608" s="227"/>
      <c r="MD608" s="227"/>
      <c r="ME608" s="227"/>
      <c r="MF608" s="227"/>
      <c r="MG608" s="227"/>
      <c r="MH608" s="227"/>
      <c r="MI608" s="227"/>
      <c r="MJ608" s="227"/>
      <c r="MK608" s="227"/>
      <c r="ML608" s="227"/>
      <c r="MM608" s="227"/>
      <c r="MN608" s="227"/>
      <c r="MO608" s="227"/>
      <c r="MP608" s="227"/>
      <c r="MQ608" s="227"/>
      <c r="MR608" s="227"/>
      <c r="MS608" s="227"/>
      <c r="MT608" s="227"/>
      <c r="MU608" s="227"/>
      <c r="MV608" s="227"/>
      <c r="MW608" s="227"/>
      <c r="MX608" s="227"/>
      <c r="MY608" s="227"/>
      <c r="MZ608" s="227"/>
      <c r="NA608" s="227"/>
      <c r="NB608" s="227"/>
      <c r="NC608" s="227"/>
      <c r="ND608" s="227"/>
      <c r="NE608" s="227"/>
      <c r="NF608" s="227"/>
      <c r="NG608" s="227"/>
      <c r="NH608" s="227"/>
      <c r="NI608" s="227"/>
      <c r="NJ608" s="227"/>
      <c r="NK608" s="227"/>
      <c r="NL608" s="227"/>
      <c r="NM608" s="227"/>
      <c r="NN608" s="227"/>
      <c r="NO608" s="227"/>
      <c r="NP608" s="227"/>
      <c r="NQ608" s="227"/>
      <c r="NR608" s="227"/>
      <c r="NS608" s="227"/>
      <c r="NT608" s="227"/>
      <c r="NU608" s="227"/>
      <c r="NV608" s="227"/>
      <c r="NW608" s="227"/>
      <c r="NX608" s="227"/>
      <c r="NY608" s="227"/>
      <c r="NZ608" s="227"/>
      <c r="OA608" s="227"/>
      <c r="OB608" s="227"/>
      <c r="OC608" s="227"/>
      <c r="OD608" s="227"/>
      <c r="OE608" s="227"/>
      <c r="OF608" s="227"/>
      <c r="OG608" s="227"/>
      <c r="OH608" s="227"/>
      <c r="OI608" s="227"/>
      <c r="OJ608" s="227"/>
      <c r="OK608" s="227"/>
      <c r="OL608" s="227"/>
      <c r="OM608" s="227"/>
      <c r="ON608" s="227"/>
      <c r="OO608" s="227"/>
      <c r="OP608" s="227"/>
      <c r="OQ608" s="227"/>
      <c r="OR608" s="227"/>
      <c r="OS608" s="227"/>
      <c r="OT608" s="227"/>
      <c r="OU608" s="227"/>
      <c r="OV608" s="227"/>
      <c r="OW608" s="227"/>
      <c r="OX608" s="227"/>
      <c r="OY608" s="227"/>
      <c r="OZ608" s="227"/>
      <c r="PA608" s="227"/>
      <c r="PB608" s="227"/>
      <c r="PC608" s="227"/>
      <c r="PD608" s="227"/>
      <c r="PE608" s="227"/>
      <c r="PF608" s="227"/>
      <c r="PG608" s="227"/>
      <c r="PH608" s="227"/>
      <c r="PI608" s="227"/>
      <c r="PJ608" s="227"/>
      <c r="PK608" s="227"/>
      <c r="PL608" s="227"/>
      <c r="PM608" s="227"/>
      <c r="PN608" s="227"/>
      <c r="PO608" s="227"/>
      <c r="PP608" s="227"/>
      <c r="PQ608" s="227"/>
      <c r="PR608" s="227"/>
      <c r="PS608" s="227"/>
      <c r="PT608" s="227"/>
      <c r="PU608" s="227"/>
      <c r="PV608" s="227"/>
      <c r="PW608" s="227"/>
      <c r="PX608" s="227"/>
      <c r="PY608" s="227"/>
      <c r="PZ608" s="227"/>
      <c r="QA608" s="227"/>
      <c r="QB608" s="227"/>
      <c r="QC608" s="227"/>
      <c r="QD608" s="227"/>
      <c r="QE608" s="227"/>
      <c r="QF608" s="227"/>
      <c r="QG608" s="227"/>
      <c r="QH608" s="227"/>
      <c r="QI608" s="227"/>
      <c r="QJ608" s="227"/>
      <c r="QK608" s="227"/>
      <c r="QL608" s="227"/>
      <c r="QM608" s="227"/>
      <c r="QN608" s="227"/>
      <c r="QO608" s="227"/>
      <c r="QP608" s="227"/>
      <c r="QQ608" s="227"/>
      <c r="QR608" s="227"/>
      <c r="QS608" s="227"/>
      <c r="QT608" s="227"/>
      <c r="QU608" s="227"/>
      <c r="QV608" s="227"/>
      <c r="QW608" s="227"/>
      <c r="QX608" s="227"/>
      <c r="QY608" s="227"/>
      <c r="QZ608" s="227"/>
      <c r="RA608" s="227"/>
      <c r="RB608" s="227"/>
      <c r="RC608" s="227"/>
      <c r="RD608" s="227"/>
      <c r="RE608" s="227"/>
      <c r="RF608" s="227"/>
      <c r="RG608" s="227"/>
      <c r="RH608" s="227"/>
      <c r="RI608" s="227"/>
      <c r="RJ608" s="227"/>
      <c r="RK608" s="227"/>
      <c r="RL608" s="227"/>
      <c r="RM608" s="227"/>
      <c r="RN608" s="227"/>
      <c r="RO608" s="227"/>
      <c r="RP608" s="227"/>
      <c r="RQ608" s="227"/>
      <c r="RR608" s="227"/>
      <c r="RS608" s="227"/>
      <c r="RT608" s="227"/>
      <c r="RU608" s="227"/>
      <c r="RV608" s="227"/>
      <c r="RW608" s="227"/>
      <c r="RX608" s="227"/>
      <c r="RY608" s="227"/>
      <c r="RZ608" s="227"/>
      <c r="SA608" s="227"/>
      <c r="SB608" s="227"/>
      <c r="SC608" s="227"/>
      <c r="SD608" s="227"/>
      <c r="SE608" s="227"/>
      <c r="SF608" s="227"/>
      <c r="SG608" s="227"/>
      <c r="SH608" s="227"/>
      <c r="SI608" s="227"/>
      <c r="SJ608" s="227"/>
      <c r="SK608" s="227"/>
      <c r="SL608" s="227"/>
      <c r="SM608" s="227"/>
      <c r="SN608" s="227"/>
      <c r="SO608" s="227"/>
      <c r="SP608" s="227"/>
      <c r="SQ608" s="227"/>
      <c r="SR608" s="227"/>
      <c r="SS608" s="227"/>
      <c r="ST608" s="227"/>
      <c r="SU608" s="227"/>
      <c r="SV608" s="227"/>
      <c r="SW608" s="227"/>
      <c r="SX608" s="227"/>
      <c r="SY608" s="227"/>
      <c r="SZ608" s="227"/>
      <c r="TA608" s="227"/>
      <c r="TB608" s="227"/>
      <c r="TC608" s="227"/>
      <c r="TD608" s="227"/>
      <c r="TE608" s="227"/>
      <c r="TF608" s="227"/>
      <c r="TG608" s="227"/>
      <c r="TH608" s="227"/>
      <c r="TI608" s="227"/>
      <c r="TJ608" s="227"/>
      <c r="TK608" s="227"/>
      <c r="TL608" s="227"/>
      <c r="TM608" s="227"/>
      <c r="TN608" s="227"/>
      <c r="TO608" s="227"/>
      <c r="TP608" s="227"/>
      <c r="TQ608" s="227"/>
      <c r="TR608" s="227"/>
      <c r="TS608" s="227"/>
      <c r="TT608" s="227"/>
      <c r="TU608" s="227"/>
      <c r="TV608" s="227"/>
      <c r="TW608" s="227"/>
      <c r="TX608" s="227"/>
      <c r="TY608" s="227"/>
      <c r="TZ608" s="227"/>
      <c r="UA608" s="227"/>
      <c r="UB608" s="227"/>
      <c r="UC608" s="227"/>
      <c r="UD608" s="227"/>
      <c r="UE608" s="227"/>
      <c r="UF608" s="227"/>
      <c r="UG608" s="227"/>
      <c r="UH608" s="227"/>
      <c r="UI608" s="227"/>
      <c r="UJ608" s="227"/>
      <c r="UK608" s="227"/>
      <c r="UL608" s="227"/>
      <c r="UM608" s="227"/>
      <c r="UN608" s="227"/>
      <c r="UO608" s="227"/>
      <c r="UP608" s="227"/>
      <c r="UQ608" s="227"/>
      <c r="UR608" s="227"/>
      <c r="US608" s="227"/>
      <c r="UT608" s="227"/>
      <c r="UU608" s="227"/>
      <c r="UV608" s="227"/>
      <c r="UW608" s="227"/>
      <c r="UX608" s="227"/>
      <c r="UY608" s="227"/>
      <c r="UZ608" s="227"/>
      <c r="VA608" s="227"/>
      <c r="VB608" s="227"/>
      <c r="VC608" s="227"/>
      <c r="VD608" s="227"/>
      <c r="VE608" s="227"/>
      <c r="VF608" s="227"/>
      <c r="VG608" s="227"/>
      <c r="VH608" s="227"/>
      <c r="VI608" s="227"/>
      <c r="VJ608" s="227"/>
      <c r="VK608" s="227"/>
      <c r="VL608" s="227"/>
      <c r="VM608" s="227"/>
      <c r="VN608" s="227"/>
      <c r="VO608" s="227"/>
      <c r="VP608" s="227"/>
      <c r="VQ608" s="227"/>
      <c r="VR608" s="227"/>
      <c r="VS608" s="227"/>
      <c r="VT608" s="227"/>
      <c r="VU608" s="227"/>
      <c r="VV608" s="227"/>
      <c r="VW608" s="227"/>
      <c r="VX608" s="227"/>
      <c r="VY608" s="227"/>
      <c r="VZ608" s="227"/>
      <c r="WA608" s="227"/>
      <c r="WB608" s="227"/>
      <c r="WC608" s="227"/>
      <c r="WD608" s="227"/>
      <c r="WE608" s="227"/>
      <c r="WF608" s="227"/>
      <c r="WG608" s="227"/>
      <c r="WH608" s="227"/>
      <c r="WI608" s="227"/>
      <c r="WJ608" s="227"/>
      <c r="WK608" s="227"/>
      <c r="WL608" s="227"/>
      <c r="WM608" s="227"/>
      <c r="WN608" s="227"/>
      <c r="WO608" s="227"/>
      <c r="WP608" s="227"/>
      <c r="WQ608" s="227"/>
      <c r="WR608" s="227"/>
      <c r="WS608" s="227"/>
      <c r="WT608" s="227"/>
      <c r="WU608" s="227"/>
      <c r="WV608" s="227"/>
      <c r="WW608" s="227"/>
      <c r="WX608" s="227"/>
      <c r="WY608" s="227"/>
      <c r="WZ608" s="227"/>
      <c r="XA608" s="227"/>
      <c r="XB608" s="227"/>
      <c r="XC608" s="227"/>
      <c r="XD608" s="227"/>
      <c r="XE608" s="227"/>
      <c r="XF608" s="227"/>
      <c r="XG608" s="227"/>
      <c r="XH608" s="227"/>
      <c r="XI608" s="227"/>
      <c r="XJ608" s="227"/>
      <c r="XK608" s="227"/>
      <c r="XL608" s="227"/>
      <c r="XM608" s="227"/>
      <c r="XN608" s="227"/>
      <c r="XO608" s="227"/>
      <c r="XP608" s="227"/>
      <c r="XQ608" s="227"/>
      <c r="XR608" s="227"/>
      <c r="XS608" s="227"/>
      <c r="XT608" s="227"/>
      <c r="XU608" s="227"/>
      <c r="XV608" s="227"/>
      <c r="XW608" s="227"/>
      <c r="XX608" s="227"/>
      <c r="XY608" s="227"/>
      <c r="XZ608" s="227"/>
      <c r="YA608" s="227"/>
      <c r="YB608" s="227"/>
      <c r="YC608" s="227"/>
      <c r="YD608" s="227"/>
      <c r="YE608" s="227"/>
      <c r="YF608" s="227"/>
      <c r="YG608" s="227"/>
      <c r="YH608" s="227"/>
      <c r="YI608" s="227"/>
      <c r="YJ608" s="227"/>
      <c r="YK608" s="227"/>
      <c r="YL608" s="227"/>
      <c r="YM608" s="227"/>
      <c r="YN608" s="227"/>
      <c r="YO608" s="227"/>
      <c r="YP608" s="227"/>
      <c r="YQ608" s="227"/>
      <c r="YR608" s="227"/>
      <c r="YS608" s="227"/>
      <c r="YT608" s="227"/>
      <c r="YU608" s="227"/>
      <c r="YV608" s="227"/>
      <c r="YW608" s="227"/>
      <c r="YX608" s="227"/>
      <c r="YY608" s="227"/>
      <c r="YZ608" s="227"/>
      <c r="ZA608" s="227"/>
      <c r="ZB608" s="227"/>
      <c r="ZC608" s="227"/>
      <c r="ZD608" s="227"/>
      <c r="ZE608" s="227"/>
      <c r="ZF608" s="227"/>
      <c r="ZG608" s="227"/>
      <c r="ZH608" s="227"/>
      <c r="ZI608" s="227"/>
      <c r="ZJ608" s="227"/>
      <c r="ZK608" s="227"/>
      <c r="ZL608" s="227"/>
      <c r="ZM608" s="227"/>
      <c r="ZN608" s="227"/>
      <c r="ZO608" s="227"/>
      <c r="ZP608" s="227"/>
      <c r="ZQ608" s="227"/>
      <c r="ZR608" s="227"/>
      <c r="ZS608" s="227"/>
      <c r="ZT608" s="227"/>
      <c r="ZU608" s="227"/>
      <c r="ZV608" s="227"/>
      <c r="ZW608" s="227"/>
      <c r="ZX608" s="227"/>
      <c r="ZY608" s="227"/>
      <c r="ZZ608" s="227"/>
      <c r="AAA608" s="227"/>
      <c r="AAB608" s="227"/>
      <c r="AAC608" s="227"/>
      <c r="AAD608" s="227"/>
      <c r="AAE608" s="227"/>
      <c r="AAF608" s="227"/>
      <c r="AAG608" s="227"/>
      <c r="AAH608" s="227"/>
      <c r="AAI608" s="227"/>
      <c r="AAJ608" s="227"/>
      <c r="AAK608" s="227"/>
      <c r="AAL608" s="227"/>
      <c r="AAM608" s="227"/>
      <c r="AAN608" s="227"/>
      <c r="AAO608" s="227"/>
      <c r="AAP608" s="227"/>
      <c r="AAQ608" s="227"/>
      <c r="AAR608" s="227"/>
      <c r="AAS608" s="227"/>
      <c r="AAT608" s="227"/>
      <c r="AAU608" s="227"/>
      <c r="AAV608" s="227"/>
      <c r="AAW608" s="227"/>
      <c r="AAX608" s="227"/>
      <c r="AAY608" s="227"/>
      <c r="AAZ608" s="227"/>
      <c r="ABA608" s="227"/>
      <c r="ABB608" s="227"/>
      <c r="ABC608" s="227"/>
      <c r="ABD608" s="227"/>
      <c r="ABE608" s="227"/>
      <c r="ABF608" s="227"/>
      <c r="ABG608" s="227"/>
      <c r="ABH608" s="227"/>
      <c r="ABI608" s="227"/>
      <c r="ABJ608" s="227"/>
      <c r="ABK608" s="227"/>
      <c r="ABL608" s="227"/>
      <c r="ABM608" s="227"/>
      <c r="ABN608" s="227"/>
      <c r="ABO608" s="227"/>
      <c r="ABP608" s="227"/>
      <c r="ABQ608" s="227"/>
      <c r="ABR608" s="227"/>
      <c r="ABS608" s="227"/>
      <c r="ABT608" s="227"/>
      <c r="ABU608" s="227"/>
      <c r="ABV608" s="227"/>
      <c r="ABW608" s="227"/>
      <c r="ABX608" s="227"/>
      <c r="ABY608" s="227"/>
      <c r="ABZ608" s="227"/>
      <c r="ACA608" s="227"/>
      <c r="ACB608" s="227"/>
      <c r="ACC608" s="227"/>
      <c r="ACD608" s="227"/>
      <c r="ACE608" s="227"/>
      <c r="ACF608" s="227"/>
      <c r="ACG608" s="227"/>
      <c r="ACH608" s="227"/>
      <c r="ACI608" s="227"/>
      <c r="ACJ608" s="227"/>
      <c r="ACK608" s="227"/>
      <c r="ACL608" s="227"/>
      <c r="ACM608" s="227"/>
      <c r="ACN608" s="227"/>
      <c r="ACO608" s="227"/>
      <c r="ACP608" s="227"/>
      <c r="ACQ608" s="227"/>
      <c r="ACR608" s="227"/>
      <c r="ACS608" s="227"/>
      <c r="ACT608" s="227"/>
      <c r="ACU608" s="227"/>
      <c r="ACV608" s="227"/>
      <c r="ACW608" s="227"/>
      <c r="ACX608" s="227"/>
      <c r="ACY608" s="227"/>
      <c r="ACZ608" s="227"/>
      <c r="ADA608" s="227"/>
      <c r="ADB608" s="227"/>
      <c r="ADC608" s="227"/>
      <c r="ADD608" s="227"/>
      <c r="ADE608" s="227"/>
      <c r="ADF608" s="227"/>
      <c r="ADG608" s="227"/>
      <c r="ADH608" s="227"/>
      <c r="ADI608" s="227"/>
      <c r="ADJ608" s="227"/>
      <c r="ADK608" s="227"/>
      <c r="ADL608" s="227"/>
      <c r="ADM608" s="227"/>
      <c r="ADN608" s="227"/>
      <c r="ADO608" s="227"/>
      <c r="ADP608" s="227"/>
      <c r="ADQ608" s="227"/>
      <c r="ADR608" s="227"/>
      <c r="ADS608" s="227"/>
      <c r="ADT608" s="227"/>
      <c r="ADU608" s="227"/>
      <c r="ADV608" s="227"/>
      <c r="ADW608" s="227"/>
      <c r="ADX608" s="227"/>
      <c r="ADY608" s="227"/>
      <c r="ADZ608" s="227"/>
      <c r="AEA608" s="227"/>
      <c r="AEB608" s="227"/>
      <c r="AEC608" s="227"/>
      <c r="AED608" s="227"/>
      <c r="AEE608" s="227"/>
      <c r="AEF608" s="227"/>
      <c r="AEG608" s="227"/>
      <c r="AEH608" s="227"/>
      <c r="AEI608" s="227"/>
      <c r="AEJ608" s="227"/>
      <c r="AEK608" s="227"/>
      <c r="AEL608" s="227"/>
      <c r="AEM608" s="227"/>
      <c r="AEN608" s="227"/>
      <c r="AEO608" s="227"/>
      <c r="AEP608" s="227"/>
      <c r="AEQ608" s="227"/>
      <c r="AER608" s="227"/>
      <c r="AES608" s="227"/>
      <c r="AET608" s="227"/>
      <c r="AEU608" s="227"/>
      <c r="AEV608" s="227"/>
      <c r="AEW608" s="227"/>
      <c r="AEX608" s="227"/>
      <c r="AEY608" s="227"/>
      <c r="AEZ608" s="227"/>
      <c r="AFA608" s="227"/>
      <c r="AFB608" s="227"/>
      <c r="AFC608" s="227"/>
      <c r="AFD608" s="227"/>
      <c r="AFE608" s="227"/>
      <c r="AFF608" s="227"/>
      <c r="AFG608" s="227"/>
      <c r="AFH608" s="227"/>
      <c r="AFI608" s="227"/>
      <c r="AFJ608" s="227"/>
      <c r="AFK608" s="227"/>
      <c r="AFL608" s="227"/>
      <c r="AFM608" s="227"/>
      <c r="AFN608" s="227"/>
      <c r="AFO608" s="227"/>
      <c r="AFP608" s="227"/>
      <c r="AFQ608" s="227"/>
      <c r="AFR608" s="227"/>
      <c r="AFS608" s="227"/>
      <c r="AFT608" s="227"/>
      <c r="AFU608" s="227"/>
      <c r="AFV608" s="227"/>
      <c r="AFW608" s="227"/>
      <c r="AFX608" s="227"/>
      <c r="AFY608" s="227"/>
      <c r="AFZ608" s="227"/>
      <c r="AGA608" s="227"/>
      <c r="AGB608" s="227"/>
      <c r="AGC608" s="227"/>
      <c r="AGD608" s="227"/>
      <c r="AGE608" s="227"/>
      <c r="AGF608" s="227"/>
      <c r="AGG608" s="227"/>
      <c r="AGH608" s="227"/>
      <c r="AGI608" s="227"/>
      <c r="AGJ608" s="227"/>
      <c r="AGK608" s="227"/>
      <c r="AGL608" s="227"/>
      <c r="AGM608" s="227"/>
      <c r="AGN608" s="227"/>
      <c r="AGO608" s="227"/>
      <c r="AGP608" s="227"/>
      <c r="AGQ608" s="227"/>
      <c r="AGR608" s="227"/>
      <c r="AGS608" s="227"/>
      <c r="AGT608" s="227"/>
      <c r="AGU608" s="227"/>
      <c r="AGV608" s="227"/>
      <c r="AGW608" s="227"/>
      <c r="AGX608" s="227"/>
      <c r="AGY608" s="227"/>
      <c r="AGZ608" s="227"/>
      <c r="AHA608" s="227"/>
      <c r="AHB608" s="227"/>
      <c r="AHC608" s="227"/>
      <c r="AHD608" s="227"/>
      <c r="AHE608" s="227"/>
      <c r="AHF608" s="227"/>
      <c r="AHG608" s="227"/>
      <c r="AHH608" s="227"/>
      <c r="AHI608" s="227"/>
      <c r="AHJ608" s="227"/>
      <c r="AHK608" s="227"/>
      <c r="AHL608" s="227"/>
      <c r="AHM608" s="227"/>
      <c r="AHN608" s="227"/>
      <c r="AHO608" s="227"/>
      <c r="AHP608" s="227"/>
      <c r="AHQ608" s="227"/>
      <c r="AHR608" s="227"/>
      <c r="AHS608" s="227"/>
      <c r="AHT608" s="227"/>
      <c r="AHU608" s="227"/>
      <c r="AHV608" s="227"/>
      <c r="AHW608" s="227"/>
      <c r="AHX608" s="227"/>
      <c r="AHY608" s="227"/>
      <c r="AHZ608" s="227"/>
      <c r="AIA608" s="227"/>
      <c r="AIB608" s="227"/>
      <c r="AIC608" s="227"/>
      <c r="AID608" s="227"/>
      <c r="AIE608" s="227"/>
      <c r="AIF608" s="227"/>
      <c r="AIG608" s="227"/>
      <c r="AIH608" s="227"/>
      <c r="AII608" s="227"/>
      <c r="AIJ608" s="227"/>
      <c r="AIK608" s="227"/>
      <c r="AIL608" s="227"/>
      <c r="AIM608" s="227"/>
      <c r="AIN608" s="227"/>
      <c r="AIO608" s="227"/>
      <c r="AIP608" s="227"/>
      <c r="AIQ608" s="227"/>
      <c r="AIR608" s="227"/>
      <c r="AIS608" s="227"/>
      <c r="AIT608" s="227"/>
      <c r="AIU608" s="227"/>
      <c r="AIV608" s="227"/>
      <c r="AIW608" s="227"/>
      <c r="AIX608" s="227"/>
      <c r="AIY608" s="227"/>
      <c r="AIZ608" s="227"/>
      <c r="AJA608" s="227"/>
      <c r="AJB608" s="227"/>
      <c r="AJC608" s="227"/>
      <c r="AJD608" s="227"/>
      <c r="AJE608" s="227"/>
      <c r="AJF608" s="227"/>
      <c r="AJG608" s="227"/>
      <c r="AJH608" s="227"/>
      <c r="AJI608" s="227"/>
      <c r="AJJ608" s="227"/>
      <c r="AJK608" s="227"/>
      <c r="AJL608" s="227"/>
      <c r="AJM608" s="227"/>
      <c r="AJN608" s="227"/>
      <c r="AJO608" s="227"/>
      <c r="AJP608" s="227"/>
      <c r="AJQ608" s="227"/>
      <c r="AJR608" s="227"/>
      <c r="AJS608" s="227"/>
      <c r="AJT608" s="227"/>
      <c r="AJU608" s="227"/>
      <c r="AJV608" s="227"/>
      <c r="AJW608" s="227"/>
      <c r="AJX608" s="227"/>
      <c r="AJY608" s="227"/>
      <c r="AJZ608" s="227"/>
      <c r="AKA608" s="227"/>
      <c r="AKB608" s="227"/>
      <c r="AKC608" s="227"/>
      <c r="AKD608" s="227"/>
      <c r="AKE608" s="227"/>
      <c r="AKF608" s="227"/>
      <c r="AKG608" s="227"/>
      <c r="AKH608" s="227"/>
      <c r="AKI608" s="227"/>
      <c r="AKJ608" s="227"/>
      <c r="AKK608" s="227"/>
      <c r="AKL608" s="227"/>
      <c r="AKM608" s="227"/>
      <c r="AKN608" s="227"/>
      <c r="AKO608" s="227"/>
      <c r="AKP608" s="227"/>
      <c r="AKQ608" s="227"/>
      <c r="AKR608" s="227"/>
      <c r="AKS608" s="227"/>
      <c r="AKT608" s="227"/>
      <c r="AKU608" s="227"/>
      <c r="AKV608" s="227"/>
      <c r="AKW608" s="227"/>
      <c r="AKX608" s="227"/>
      <c r="AKY608" s="227"/>
      <c r="AKZ608" s="227"/>
      <c r="ALA608" s="227"/>
      <c r="ALB608" s="227"/>
      <c r="ALC608" s="227"/>
      <c r="ALD608" s="227"/>
      <c r="ALE608" s="227"/>
      <c r="ALF608" s="227"/>
      <c r="ALG608" s="227"/>
      <c r="ALH608" s="227"/>
      <c r="ALI608" s="227"/>
      <c r="ALJ608" s="227"/>
      <c r="ALK608" s="227"/>
      <c r="ALL608" s="227"/>
      <c r="ALM608" s="227"/>
      <c r="ALN608" s="227"/>
      <c r="ALO608" s="227"/>
      <c r="ALP608" s="227"/>
      <c r="ALQ608" s="227"/>
      <c r="ALR608" s="227"/>
      <c r="ALS608" s="227"/>
      <c r="ALT608" s="227"/>
      <c r="ALU608" s="227"/>
      <c r="ALV608" s="227"/>
      <c r="ALW608" s="227"/>
      <c r="ALX608" s="227"/>
      <c r="ALY608" s="227"/>
      <c r="ALZ608" s="227"/>
      <c r="AMA608" s="227"/>
      <c r="AMB608" s="227"/>
      <c r="AMC608" s="227"/>
      <c r="AMD608" s="227"/>
      <c r="AME608" s="227"/>
      <c r="AMF608" s="227"/>
      <c r="AMG608" s="227"/>
      <c r="AMH608" s="227"/>
      <c r="AMI608" s="227"/>
      <c r="AMJ608" s="227"/>
      <c r="AMK608" s="227"/>
      <c r="AML608" s="227"/>
      <c r="AMM608" s="227"/>
      <c r="AMN608" s="227"/>
      <c r="AMO608" s="227"/>
      <c r="AMP608" s="227"/>
      <c r="AMQ608" s="227"/>
      <c r="AMR608" s="227"/>
      <c r="AMS608" s="227"/>
      <c r="AMT608" s="227"/>
      <c r="AMU608" s="227"/>
      <c r="AMV608" s="227"/>
      <c r="AMW608" s="227"/>
      <c r="AMX608" s="227"/>
    </row>
    <row r="609" spans="1:1038" s="308" customFormat="1" ht="18" customHeight="1">
      <c r="A609" s="351" t="s">
        <v>2065</v>
      </c>
      <c r="B609" s="228" t="s">
        <v>1647</v>
      </c>
      <c r="C609" s="228"/>
      <c r="D609" s="228" t="s">
        <v>1279</v>
      </c>
      <c r="E609" s="228">
        <v>80</v>
      </c>
      <c r="F609" s="228">
        <v>3</v>
      </c>
      <c r="G609" s="579" t="str">
        <f t="shared" si="220"/>
        <v>80-3</v>
      </c>
      <c r="H609" s="228">
        <v>0</v>
      </c>
      <c r="I609" s="482">
        <v>78</v>
      </c>
      <c r="J609" s="480">
        <f t="shared" si="289"/>
        <v>1</v>
      </c>
      <c r="K609" s="481" t="str">
        <f>IF(J610=1,IF(((VLOOKUP($G609,[1]Depth_Lookup!A$3:J$410,9,FALSE))-(I609/100))=0,"Good",IF(((VLOOKUP($G609,[1]Depth_Lookup!$A$3:$J$550,9,FALSE))-(I609/100))&gt;0,"Too Short","Too Long")))</f>
        <v>Good</v>
      </c>
      <c r="L609" s="171">
        <f>(VLOOKUP($G609,Depth_Lookup!$A$3:$J$410,10,FALSE))+(H609/100)</f>
        <v>202.19499999999999</v>
      </c>
      <c r="M609" s="171">
        <f>(VLOOKUP($G609,Depth_Lookup!$A$3:$J$410,10,FALSE))+(I609/100)</f>
        <v>202.97499999999999</v>
      </c>
      <c r="N609" s="231" t="s">
        <v>2133</v>
      </c>
      <c r="O609" s="228">
        <v>1</v>
      </c>
      <c r="P609" s="228" t="s">
        <v>853</v>
      </c>
      <c r="Q609" s="228" t="s">
        <v>125</v>
      </c>
      <c r="R609" s="304" t="str">
        <f t="shared" si="277"/>
        <v>SerpentinizedHarzburgite</v>
      </c>
      <c r="S609" s="228" t="s">
        <v>94</v>
      </c>
      <c r="T609" s="228" t="s">
        <v>94</v>
      </c>
      <c r="U609" s="228" t="s">
        <v>95</v>
      </c>
      <c r="V609" s="228" t="s">
        <v>96</v>
      </c>
      <c r="W609" s="228" t="s">
        <v>102</v>
      </c>
      <c r="X609" s="304">
        <f>VLOOKUP(W609,[1]definitions_list_lookup!A$13:B$19,2,0)</f>
        <v>5</v>
      </c>
      <c r="Y609" s="228" t="s">
        <v>90</v>
      </c>
      <c r="Z609" s="228" t="s">
        <v>91</v>
      </c>
      <c r="AA609" s="228"/>
      <c r="AB609" s="228"/>
      <c r="AC609" s="228"/>
      <c r="AD609" s="228"/>
      <c r="AE609" s="234"/>
      <c r="AF609" s="579" t="e">
        <f>VLOOKUP(AE609,[1]definitions_list_mag!$V$12:$W$15,2,0)</f>
        <v>#N/A</v>
      </c>
      <c r="AG609" s="241"/>
      <c r="AH609" s="228"/>
      <c r="AI609" s="244">
        <v>68</v>
      </c>
      <c r="AJ609" s="228"/>
      <c r="AK609" s="228"/>
      <c r="AL609" s="228"/>
      <c r="AM609" s="228"/>
      <c r="AN609" s="228"/>
      <c r="AO609" s="244"/>
      <c r="AP609" s="228"/>
      <c r="AQ609" s="228"/>
      <c r="AR609" s="228"/>
      <c r="AS609" s="228"/>
      <c r="AT609" s="228"/>
      <c r="AU609" s="244"/>
      <c r="AV609" s="228"/>
      <c r="AW609" s="228"/>
      <c r="AX609" s="228"/>
      <c r="AY609" s="228"/>
      <c r="AZ609" s="228"/>
      <c r="BA609" s="244">
        <v>30</v>
      </c>
      <c r="BB609" s="228">
        <v>5</v>
      </c>
      <c r="BC609" s="228">
        <v>2</v>
      </c>
      <c r="BD609" s="228" t="s">
        <v>110</v>
      </c>
      <c r="BE609" s="228" t="s">
        <v>103</v>
      </c>
      <c r="BF609" s="228"/>
      <c r="BG609" s="244"/>
      <c r="BH609" s="228"/>
      <c r="BI609" s="228"/>
      <c r="BJ609" s="228"/>
      <c r="BK609" s="228"/>
      <c r="BL609" s="228"/>
      <c r="BM609" s="244">
        <v>2</v>
      </c>
      <c r="BN609" s="228">
        <v>1</v>
      </c>
      <c r="BO609" s="228">
        <v>0.5</v>
      </c>
      <c r="BP609" s="228" t="s">
        <v>110</v>
      </c>
      <c r="BQ609" s="228" t="s">
        <v>103</v>
      </c>
      <c r="BR609" s="228"/>
      <c r="BS609" s="228"/>
      <c r="BT609" s="228"/>
      <c r="BU609" s="228"/>
      <c r="BV609" s="228"/>
      <c r="BW609" s="228"/>
      <c r="BX609" s="228"/>
      <c r="BY609" s="244"/>
      <c r="BZ609" s="228"/>
      <c r="CA609" s="228"/>
      <c r="CB609" s="228"/>
      <c r="CC609" s="228"/>
      <c r="CD609" s="228"/>
      <c r="CE609" s="228" t="s">
        <v>2152</v>
      </c>
      <c r="CF609" s="310">
        <f t="shared" si="290"/>
        <v>100</v>
      </c>
      <c r="CG609" s="245"/>
      <c r="CH609" s="580" t="s">
        <v>2150</v>
      </c>
      <c r="CI609" s="580">
        <v>95</v>
      </c>
      <c r="CJ609" s="580" t="s">
        <v>514</v>
      </c>
      <c r="CK609" s="581" t="s">
        <v>2153</v>
      </c>
      <c r="CL609" s="581"/>
      <c r="CM609" s="581"/>
      <c r="CN609" s="581"/>
      <c r="CO609" s="581"/>
      <c r="CP609" s="581"/>
      <c r="CQ609" s="581"/>
      <c r="CR609" s="581"/>
      <c r="CS609" s="581"/>
      <c r="CT609" s="581"/>
      <c r="CU609" s="581"/>
      <c r="CV609" s="581"/>
      <c r="CW609" s="581"/>
      <c r="CX609" s="581"/>
      <c r="CY609" s="581"/>
      <c r="CZ609" s="581"/>
      <c r="DA609" s="581"/>
      <c r="DB609" s="581">
        <v>60</v>
      </c>
      <c r="DC609" s="586">
        <v>3</v>
      </c>
      <c r="DD609" s="581"/>
      <c r="DE609" s="581"/>
      <c r="DF609" s="581"/>
      <c r="DG609" s="581"/>
      <c r="DH609" s="581"/>
      <c r="DI609" s="581"/>
      <c r="DJ609" s="581">
        <v>37</v>
      </c>
      <c r="DK609" s="306"/>
      <c r="DL609" s="245"/>
      <c r="DM609" s="581"/>
      <c r="DN609" s="581"/>
      <c r="DO609" s="583"/>
      <c r="DP609" s="584"/>
      <c r="DQ609" s="585"/>
      <c r="DR609" s="583"/>
      <c r="DS609" s="585"/>
      <c r="DT609" s="302" t="s">
        <v>2134</v>
      </c>
      <c r="DU609" s="586"/>
      <c r="DV609" s="586"/>
      <c r="DW609" s="311" t="e">
        <f>VLOOKUP(P609,[1]definitions_list_lookup!$K$30:$L$54,2,0)</f>
        <v>#N/A</v>
      </c>
      <c r="DX609" s="587" t="s">
        <v>2151</v>
      </c>
      <c r="DY609" s="587" t="s">
        <v>2138</v>
      </c>
      <c r="DZ609" s="268"/>
      <c r="EA609" s="268"/>
      <c r="EB609" s="249"/>
      <c r="EC609" s="312"/>
      <c r="ED609" s="229" t="s">
        <v>2517</v>
      </c>
      <c r="EE609" s="313"/>
      <c r="EF609" s="314"/>
      <c r="EG609" s="313"/>
      <c r="EH609" s="315"/>
      <c r="EI609" s="316"/>
      <c r="EJ609" s="317"/>
      <c r="EK609" s="318"/>
      <c r="EL609" s="313"/>
      <c r="EM609" s="315"/>
      <c r="EN609" s="315"/>
      <c r="EO609" s="319"/>
      <c r="EP609" s="319"/>
      <c r="EQ609" s="319"/>
      <c r="ER609" s="319"/>
      <c r="ES609" s="319"/>
      <c r="ET609" s="319"/>
      <c r="EU609" s="319"/>
      <c r="EV609" s="320"/>
      <c r="EW609" s="320"/>
      <c r="EX609" s="320"/>
      <c r="EY609" s="320"/>
      <c r="EZ609" s="192" t="e">
        <f t="shared" si="239"/>
        <v>#DIV/0!</v>
      </c>
      <c r="FA609" s="192" t="e">
        <f t="shared" si="240"/>
        <v>#DIV/0!</v>
      </c>
      <c r="FB609" s="192" t="e">
        <f t="shared" si="241"/>
        <v>#DIV/0!</v>
      </c>
      <c r="FC609" s="192" t="e">
        <f t="shared" si="242"/>
        <v>#DIV/0!</v>
      </c>
      <c r="FD609" s="192" t="e">
        <f t="shared" si="243"/>
        <v>#DIV/0!</v>
      </c>
      <c r="FE609" s="193" t="e">
        <f t="shared" si="244"/>
        <v>#DIV/0!</v>
      </c>
      <c r="FF609" s="194" t="e">
        <f t="shared" si="245"/>
        <v>#DIV/0!</v>
      </c>
      <c r="FG609" s="313"/>
      <c r="FH609" s="315"/>
      <c r="FI609" s="778">
        <f t="shared" si="250"/>
        <v>0</v>
      </c>
      <c r="FJ609" s="779" t="e">
        <f t="shared" si="251"/>
        <v>#DIV/0!</v>
      </c>
      <c r="FK609" s="779" t="e">
        <f t="shared" si="252"/>
        <v>#DIV/0!</v>
      </c>
      <c r="FL609" s="780" t="e">
        <f t="shared" si="253"/>
        <v>#DIV/0!</v>
      </c>
      <c r="FM609" s="169" t="e">
        <f t="shared" si="254"/>
        <v>#DIV/0!</v>
      </c>
      <c r="FN609" s="783" t="e">
        <f t="shared" si="255"/>
        <v>#DIV/0!</v>
      </c>
      <c r="FO609" s="228"/>
      <c r="FP609" s="228"/>
      <c r="FQ609" s="228"/>
      <c r="FR609" s="228"/>
      <c r="FS609" s="228"/>
      <c r="FT609" s="228"/>
      <c r="FU609" s="228"/>
      <c r="FV609" s="228"/>
      <c r="FW609" s="228"/>
      <c r="FX609" s="228"/>
      <c r="FY609" s="228"/>
      <c r="FZ609" s="228"/>
      <c r="GA609" s="228"/>
      <c r="GB609" s="228"/>
      <c r="GC609" s="228"/>
      <c r="GD609" s="228"/>
      <c r="GE609" s="228"/>
      <c r="GF609" s="228"/>
      <c r="GG609" s="228"/>
      <c r="GH609" s="228"/>
      <c r="GI609" s="228"/>
      <c r="GJ609" s="228"/>
      <c r="GK609" s="228"/>
      <c r="GL609" s="228"/>
      <c r="GM609" s="228"/>
      <c r="GN609" s="228"/>
      <c r="GO609" s="228"/>
      <c r="GP609" s="228"/>
      <c r="GQ609" s="228"/>
      <c r="GR609" s="228"/>
      <c r="GS609" s="228"/>
      <c r="GT609" s="228"/>
      <c r="GU609" s="228"/>
      <c r="GV609" s="228"/>
      <c r="GW609" s="228"/>
      <c r="GX609" s="228"/>
      <c r="GY609" s="228"/>
      <c r="GZ609" s="228"/>
      <c r="HA609" s="228"/>
      <c r="HB609" s="228"/>
      <c r="HC609" s="228"/>
      <c r="HD609" s="228"/>
      <c r="HE609" s="228"/>
      <c r="HF609" s="228"/>
      <c r="HG609" s="228"/>
      <c r="HH609" s="228"/>
      <c r="HI609" s="228"/>
      <c r="HJ609" s="228"/>
      <c r="HK609" s="228"/>
      <c r="HL609" s="228"/>
      <c r="HM609" s="228"/>
      <c r="HN609" s="228"/>
      <c r="HO609" s="228"/>
      <c r="HP609" s="228"/>
      <c r="HQ609" s="228"/>
      <c r="HR609" s="228"/>
      <c r="HS609" s="228"/>
      <c r="HT609" s="228"/>
      <c r="HU609" s="228"/>
      <c r="HV609" s="228"/>
      <c r="HW609" s="228"/>
      <c r="HX609" s="228"/>
      <c r="HY609" s="228"/>
      <c r="HZ609" s="228"/>
      <c r="IA609" s="228"/>
      <c r="IB609" s="228"/>
      <c r="IC609" s="228"/>
      <c r="ID609" s="228"/>
      <c r="IE609" s="228"/>
      <c r="IF609" s="228"/>
      <c r="IG609" s="228"/>
      <c r="IH609" s="228"/>
      <c r="II609" s="228"/>
      <c r="IJ609" s="228"/>
      <c r="IK609" s="228"/>
      <c r="IL609" s="228"/>
      <c r="IM609" s="228"/>
      <c r="IN609" s="228"/>
      <c r="IO609" s="228"/>
      <c r="IP609" s="228"/>
      <c r="IQ609" s="228"/>
      <c r="IR609" s="228"/>
      <c r="IS609" s="228"/>
      <c r="IT609" s="228"/>
      <c r="IU609" s="228"/>
      <c r="IV609" s="228"/>
      <c r="IW609" s="228"/>
      <c r="IX609" s="228"/>
      <c r="IY609" s="228"/>
      <c r="IZ609" s="228"/>
      <c r="JA609" s="228"/>
      <c r="JB609" s="228"/>
      <c r="JC609" s="228"/>
      <c r="JD609" s="228"/>
      <c r="JE609" s="228"/>
      <c r="JF609" s="228"/>
      <c r="JG609" s="228"/>
      <c r="JH609" s="228"/>
      <c r="JI609" s="228"/>
      <c r="JJ609" s="228"/>
      <c r="JK609" s="228"/>
      <c r="JL609" s="228"/>
      <c r="JM609" s="228"/>
      <c r="JN609" s="228"/>
      <c r="JO609" s="228"/>
      <c r="JP609" s="228"/>
      <c r="JQ609" s="228"/>
      <c r="JR609" s="228"/>
      <c r="JS609" s="228"/>
      <c r="JT609" s="228"/>
      <c r="JU609" s="228"/>
      <c r="JV609" s="228"/>
      <c r="JW609" s="228"/>
      <c r="JX609" s="228"/>
      <c r="JY609" s="228"/>
      <c r="JZ609" s="228"/>
      <c r="KA609" s="228"/>
      <c r="KB609" s="228"/>
      <c r="KC609" s="228"/>
      <c r="KD609" s="228"/>
      <c r="KE609" s="228"/>
      <c r="KF609" s="228"/>
      <c r="KG609" s="228"/>
      <c r="KH609" s="228"/>
      <c r="KI609" s="228"/>
      <c r="KJ609" s="228"/>
      <c r="KK609" s="228"/>
      <c r="KL609" s="228"/>
      <c r="KM609" s="228"/>
      <c r="KN609" s="228"/>
      <c r="KO609" s="228"/>
      <c r="KP609" s="228"/>
      <c r="KQ609" s="228"/>
      <c r="KR609" s="228"/>
      <c r="KS609" s="228"/>
      <c r="KT609" s="228"/>
      <c r="KU609" s="228"/>
      <c r="KV609" s="228"/>
      <c r="KW609" s="228"/>
      <c r="KX609" s="228"/>
      <c r="KY609" s="228"/>
      <c r="KZ609" s="228"/>
      <c r="LA609" s="228"/>
      <c r="LB609" s="228"/>
      <c r="LC609" s="228"/>
      <c r="LD609" s="228"/>
      <c r="LE609" s="228"/>
      <c r="LF609" s="228"/>
      <c r="LG609" s="228"/>
      <c r="LH609" s="228"/>
      <c r="LI609" s="228"/>
      <c r="LJ609" s="228"/>
      <c r="LK609" s="228"/>
      <c r="LL609" s="228"/>
      <c r="LM609" s="228"/>
      <c r="LN609" s="228"/>
      <c r="LO609" s="228"/>
      <c r="LP609" s="228"/>
      <c r="LQ609" s="228"/>
      <c r="LR609" s="228"/>
      <c r="LS609" s="228"/>
      <c r="LT609" s="228"/>
      <c r="LU609" s="228"/>
      <c r="LV609" s="228"/>
      <c r="LW609" s="228"/>
      <c r="LX609" s="228"/>
      <c r="LY609" s="228"/>
      <c r="LZ609" s="228"/>
      <c r="MA609" s="228"/>
      <c r="MB609" s="228"/>
      <c r="MC609" s="228"/>
      <c r="MD609" s="228"/>
      <c r="ME609" s="228"/>
      <c r="MF609" s="228"/>
      <c r="MG609" s="228"/>
      <c r="MH609" s="228"/>
      <c r="MI609" s="228"/>
      <c r="MJ609" s="228"/>
      <c r="MK609" s="228"/>
      <c r="ML609" s="228"/>
      <c r="MM609" s="228"/>
      <c r="MN609" s="228"/>
      <c r="MO609" s="228"/>
      <c r="MP609" s="228"/>
      <c r="MQ609" s="228"/>
      <c r="MR609" s="228"/>
      <c r="MS609" s="228"/>
      <c r="MT609" s="228"/>
      <c r="MU609" s="228"/>
      <c r="MV609" s="228"/>
      <c r="MW609" s="228"/>
      <c r="MX609" s="228"/>
      <c r="MY609" s="228"/>
      <c r="MZ609" s="228"/>
      <c r="NA609" s="228"/>
      <c r="NB609" s="228"/>
      <c r="NC609" s="228"/>
      <c r="ND609" s="228"/>
      <c r="NE609" s="228"/>
      <c r="NF609" s="228"/>
      <c r="NG609" s="228"/>
      <c r="NH609" s="228"/>
      <c r="NI609" s="228"/>
      <c r="NJ609" s="228"/>
      <c r="NK609" s="228"/>
      <c r="NL609" s="228"/>
      <c r="NM609" s="228"/>
      <c r="NN609" s="228"/>
      <c r="NO609" s="228"/>
      <c r="NP609" s="228"/>
      <c r="NQ609" s="228"/>
      <c r="NR609" s="228"/>
      <c r="NS609" s="228"/>
      <c r="NT609" s="228"/>
      <c r="NU609" s="228"/>
      <c r="NV609" s="228"/>
      <c r="NW609" s="228"/>
      <c r="NX609" s="228"/>
      <c r="NY609" s="228"/>
      <c r="NZ609" s="228"/>
      <c r="OA609" s="228"/>
      <c r="OB609" s="228"/>
      <c r="OC609" s="228"/>
      <c r="OD609" s="228"/>
      <c r="OE609" s="228"/>
      <c r="OF609" s="228"/>
      <c r="OG609" s="228"/>
      <c r="OH609" s="228"/>
      <c r="OI609" s="228"/>
      <c r="OJ609" s="228"/>
      <c r="OK609" s="228"/>
      <c r="OL609" s="228"/>
      <c r="OM609" s="228"/>
      <c r="ON609" s="228"/>
      <c r="OO609" s="228"/>
      <c r="OP609" s="228"/>
      <c r="OQ609" s="228"/>
      <c r="OR609" s="228"/>
      <c r="OS609" s="228"/>
      <c r="OT609" s="228"/>
      <c r="OU609" s="228"/>
      <c r="OV609" s="228"/>
      <c r="OW609" s="228"/>
      <c r="OX609" s="228"/>
      <c r="OY609" s="228"/>
      <c r="OZ609" s="228"/>
      <c r="PA609" s="228"/>
      <c r="PB609" s="228"/>
      <c r="PC609" s="228"/>
      <c r="PD609" s="228"/>
      <c r="PE609" s="228"/>
      <c r="PF609" s="228"/>
      <c r="PG609" s="228"/>
      <c r="PH609" s="228"/>
      <c r="PI609" s="228"/>
      <c r="PJ609" s="228"/>
      <c r="PK609" s="228"/>
      <c r="PL609" s="228"/>
      <c r="PM609" s="228"/>
      <c r="PN609" s="228"/>
      <c r="PO609" s="228"/>
      <c r="PP609" s="228"/>
      <c r="PQ609" s="228"/>
      <c r="PR609" s="228"/>
      <c r="PS609" s="228"/>
      <c r="PT609" s="228"/>
      <c r="PU609" s="228"/>
      <c r="PV609" s="228"/>
      <c r="PW609" s="228"/>
      <c r="PX609" s="228"/>
      <c r="PY609" s="228"/>
      <c r="PZ609" s="228"/>
      <c r="QA609" s="228"/>
      <c r="QB609" s="228"/>
      <c r="QC609" s="228"/>
      <c r="QD609" s="228"/>
      <c r="QE609" s="228"/>
      <c r="QF609" s="228"/>
      <c r="QG609" s="228"/>
      <c r="QH609" s="228"/>
      <c r="QI609" s="228"/>
      <c r="QJ609" s="228"/>
      <c r="QK609" s="228"/>
      <c r="QL609" s="228"/>
      <c r="QM609" s="228"/>
      <c r="QN609" s="228"/>
      <c r="QO609" s="228"/>
      <c r="QP609" s="228"/>
      <c r="QQ609" s="228"/>
      <c r="QR609" s="228"/>
      <c r="QS609" s="228"/>
      <c r="QT609" s="228"/>
      <c r="QU609" s="228"/>
      <c r="QV609" s="228"/>
      <c r="QW609" s="228"/>
      <c r="QX609" s="228"/>
      <c r="QY609" s="228"/>
      <c r="QZ609" s="228"/>
      <c r="RA609" s="228"/>
      <c r="RB609" s="228"/>
      <c r="RC609" s="228"/>
      <c r="RD609" s="228"/>
      <c r="RE609" s="228"/>
      <c r="RF609" s="228"/>
      <c r="RG609" s="228"/>
      <c r="RH609" s="228"/>
      <c r="RI609" s="228"/>
      <c r="RJ609" s="228"/>
      <c r="RK609" s="228"/>
      <c r="RL609" s="228"/>
      <c r="RM609" s="228"/>
      <c r="RN609" s="228"/>
      <c r="RO609" s="228"/>
      <c r="RP609" s="228"/>
      <c r="RQ609" s="228"/>
      <c r="RR609" s="228"/>
      <c r="RS609" s="228"/>
      <c r="RT609" s="228"/>
      <c r="RU609" s="228"/>
      <c r="RV609" s="228"/>
      <c r="RW609" s="228"/>
      <c r="RX609" s="228"/>
      <c r="RY609" s="228"/>
      <c r="RZ609" s="228"/>
      <c r="SA609" s="228"/>
      <c r="SB609" s="228"/>
      <c r="SC609" s="228"/>
      <c r="SD609" s="228"/>
      <c r="SE609" s="228"/>
      <c r="SF609" s="228"/>
      <c r="SG609" s="228"/>
      <c r="SH609" s="228"/>
      <c r="SI609" s="228"/>
      <c r="SJ609" s="228"/>
      <c r="SK609" s="228"/>
      <c r="SL609" s="228"/>
      <c r="SM609" s="228"/>
      <c r="SN609" s="228"/>
      <c r="SO609" s="228"/>
      <c r="SP609" s="228"/>
      <c r="SQ609" s="228"/>
      <c r="SR609" s="228"/>
      <c r="SS609" s="228"/>
      <c r="ST609" s="228"/>
      <c r="SU609" s="228"/>
      <c r="SV609" s="228"/>
      <c r="SW609" s="228"/>
      <c r="SX609" s="228"/>
      <c r="SY609" s="228"/>
      <c r="SZ609" s="228"/>
      <c r="TA609" s="228"/>
      <c r="TB609" s="228"/>
      <c r="TC609" s="228"/>
      <c r="TD609" s="228"/>
      <c r="TE609" s="228"/>
      <c r="TF609" s="228"/>
      <c r="TG609" s="228"/>
      <c r="TH609" s="228"/>
      <c r="TI609" s="228"/>
      <c r="TJ609" s="228"/>
      <c r="TK609" s="228"/>
      <c r="TL609" s="228"/>
      <c r="TM609" s="228"/>
      <c r="TN609" s="228"/>
      <c r="TO609" s="228"/>
      <c r="TP609" s="228"/>
      <c r="TQ609" s="228"/>
      <c r="TR609" s="228"/>
      <c r="TS609" s="228"/>
      <c r="TT609" s="228"/>
      <c r="TU609" s="228"/>
      <c r="TV609" s="228"/>
      <c r="TW609" s="228"/>
      <c r="TX609" s="228"/>
      <c r="TY609" s="228"/>
      <c r="TZ609" s="228"/>
      <c r="UA609" s="228"/>
      <c r="UB609" s="228"/>
      <c r="UC609" s="228"/>
      <c r="UD609" s="228"/>
      <c r="UE609" s="228"/>
      <c r="UF609" s="228"/>
      <c r="UG609" s="228"/>
      <c r="UH609" s="228"/>
      <c r="UI609" s="228"/>
      <c r="UJ609" s="228"/>
      <c r="UK609" s="228"/>
      <c r="UL609" s="228"/>
      <c r="UM609" s="228"/>
      <c r="UN609" s="228"/>
      <c r="UO609" s="228"/>
      <c r="UP609" s="228"/>
      <c r="UQ609" s="228"/>
      <c r="UR609" s="228"/>
      <c r="US609" s="228"/>
      <c r="UT609" s="228"/>
      <c r="UU609" s="228"/>
      <c r="UV609" s="228"/>
      <c r="UW609" s="228"/>
      <c r="UX609" s="228"/>
      <c r="UY609" s="228"/>
      <c r="UZ609" s="228"/>
      <c r="VA609" s="228"/>
      <c r="VB609" s="228"/>
      <c r="VC609" s="228"/>
      <c r="VD609" s="228"/>
      <c r="VE609" s="228"/>
      <c r="VF609" s="228"/>
      <c r="VG609" s="228"/>
      <c r="VH609" s="228"/>
      <c r="VI609" s="228"/>
      <c r="VJ609" s="228"/>
      <c r="VK609" s="228"/>
      <c r="VL609" s="228"/>
      <c r="VM609" s="228"/>
      <c r="VN609" s="228"/>
      <c r="VO609" s="228"/>
      <c r="VP609" s="228"/>
      <c r="VQ609" s="228"/>
      <c r="VR609" s="228"/>
      <c r="VS609" s="228"/>
      <c r="VT609" s="228"/>
      <c r="VU609" s="228"/>
      <c r="VV609" s="228"/>
      <c r="VW609" s="228"/>
      <c r="VX609" s="228"/>
      <c r="VY609" s="228"/>
      <c r="VZ609" s="228"/>
      <c r="WA609" s="228"/>
      <c r="WB609" s="228"/>
      <c r="WC609" s="228"/>
      <c r="WD609" s="228"/>
      <c r="WE609" s="228"/>
      <c r="WF609" s="228"/>
      <c r="WG609" s="228"/>
      <c r="WH609" s="228"/>
      <c r="WI609" s="228"/>
      <c r="WJ609" s="228"/>
      <c r="WK609" s="228"/>
      <c r="WL609" s="228"/>
      <c r="WM609" s="228"/>
      <c r="WN609" s="228"/>
      <c r="WO609" s="228"/>
      <c r="WP609" s="228"/>
      <c r="WQ609" s="228"/>
      <c r="WR609" s="228"/>
      <c r="WS609" s="228"/>
      <c r="WT609" s="228"/>
      <c r="WU609" s="228"/>
      <c r="WV609" s="228"/>
      <c r="WW609" s="228"/>
      <c r="WX609" s="228"/>
      <c r="WY609" s="228"/>
      <c r="WZ609" s="228"/>
      <c r="XA609" s="228"/>
      <c r="XB609" s="228"/>
      <c r="XC609" s="228"/>
      <c r="XD609" s="228"/>
      <c r="XE609" s="228"/>
      <c r="XF609" s="228"/>
      <c r="XG609" s="228"/>
      <c r="XH609" s="228"/>
      <c r="XI609" s="228"/>
      <c r="XJ609" s="228"/>
      <c r="XK609" s="228"/>
      <c r="XL609" s="228"/>
      <c r="XM609" s="228"/>
      <c r="XN609" s="228"/>
      <c r="XO609" s="228"/>
      <c r="XP609" s="228"/>
      <c r="XQ609" s="228"/>
      <c r="XR609" s="228"/>
      <c r="XS609" s="228"/>
      <c r="XT609" s="228"/>
      <c r="XU609" s="228"/>
      <c r="XV609" s="228"/>
      <c r="XW609" s="228"/>
      <c r="XX609" s="228"/>
      <c r="XY609" s="228"/>
      <c r="XZ609" s="228"/>
      <c r="YA609" s="228"/>
      <c r="YB609" s="228"/>
      <c r="YC609" s="228"/>
      <c r="YD609" s="228"/>
      <c r="YE609" s="228"/>
      <c r="YF609" s="228"/>
      <c r="YG609" s="228"/>
      <c r="YH609" s="228"/>
      <c r="YI609" s="228"/>
      <c r="YJ609" s="228"/>
      <c r="YK609" s="228"/>
      <c r="YL609" s="228"/>
      <c r="YM609" s="228"/>
      <c r="YN609" s="228"/>
      <c r="YO609" s="228"/>
      <c r="YP609" s="228"/>
      <c r="YQ609" s="228"/>
      <c r="YR609" s="228"/>
      <c r="YS609" s="228"/>
      <c r="YT609" s="228"/>
      <c r="YU609" s="228"/>
      <c r="YV609" s="228"/>
      <c r="YW609" s="228"/>
      <c r="YX609" s="228"/>
      <c r="YY609" s="228"/>
      <c r="YZ609" s="228"/>
      <c r="ZA609" s="228"/>
      <c r="ZB609" s="228"/>
      <c r="ZC609" s="228"/>
      <c r="ZD609" s="228"/>
      <c r="ZE609" s="228"/>
      <c r="ZF609" s="228"/>
      <c r="ZG609" s="228"/>
      <c r="ZH609" s="228"/>
      <c r="ZI609" s="228"/>
      <c r="ZJ609" s="228"/>
      <c r="ZK609" s="228"/>
      <c r="ZL609" s="228"/>
      <c r="ZM609" s="228"/>
      <c r="ZN609" s="228"/>
      <c r="ZO609" s="228"/>
      <c r="ZP609" s="228"/>
      <c r="ZQ609" s="228"/>
      <c r="ZR609" s="228"/>
      <c r="ZS609" s="228"/>
      <c r="ZT609" s="228"/>
      <c r="ZU609" s="228"/>
      <c r="ZV609" s="228"/>
      <c r="ZW609" s="228"/>
      <c r="ZX609" s="228"/>
      <c r="ZY609" s="228"/>
      <c r="ZZ609" s="228"/>
      <c r="AAA609" s="228"/>
      <c r="AAB609" s="228"/>
      <c r="AAC609" s="228"/>
      <c r="AAD609" s="228"/>
      <c r="AAE609" s="228"/>
      <c r="AAF609" s="228"/>
      <c r="AAG609" s="228"/>
      <c r="AAH609" s="228"/>
      <c r="AAI609" s="228"/>
      <c r="AAJ609" s="228"/>
      <c r="AAK609" s="228"/>
      <c r="AAL609" s="228"/>
      <c r="AAM609" s="228"/>
      <c r="AAN609" s="228"/>
      <c r="AAO609" s="228"/>
      <c r="AAP609" s="228"/>
      <c r="AAQ609" s="228"/>
      <c r="AAR609" s="228"/>
      <c r="AAS609" s="228"/>
      <c r="AAT609" s="228"/>
      <c r="AAU609" s="228"/>
      <c r="AAV609" s="228"/>
      <c r="AAW609" s="228"/>
      <c r="AAX609" s="228"/>
      <c r="AAY609" s="228"/>
      <c r="AAZ609" s="228"/>
      <c r="ABA609" s="228"/>
      <c r="ABB609" s="228"/>
      <c r="ABC609" s="228"/>
      <c r="ABD609" s="228"/>
      <c r="ABE609" s="228"/>
      <c r="ABF609" s="228"/>
      <c r="ABG609" s="228"/>
      <c r="ABH609" s="228"/>
      <c r="ABI609" s="228"/>
      <c r="ABJ609" s="228"/>
      <c r="ABK609" s="228"/>
      <c r="ABL609" s="228"/>
      <c r="ABM609" s="228"/>
      <c r="ABN609" s="228"/>
      <c r="ABO609" s="228"/>
      <c r="ABP609" s="228"/>
      <c r="ABQ609" s="228"/>
      <c r="ABR609" s="228"/>
      <c r="ABS609" s="228"/>
      <c r="ABT609" s="228"/>
      <c r="ABU609" s="228"/>
      <c r="ABV609" s="228"/>
      <c r="ABW609" s="228"/>
      <c r="ABX609" s="228"/>
      <c r="ABY609" s="228"/>
      <c r="ABZ609" s="228"/>
      <c r="ACA609" s="228"/>
      <c r="ACB609" s="228"/>
      <c r="ACC609" s="228"/>
      <c r="ACD609" s="228"/>
      <c r="ACE609" s="228"/>
      <c r="ACF609" s="228"/>
      <c r="ACG609" s="228"/>
      <c r="ACH609" s="228"/>
      <c r="ACI609" s="228"/>
      <c r="ACJ609" s="228"/>
      <c r="ACK609" s="228"/>
      <c r="ACL609" s="228"/>
      <c r="ACM609" s="228"/>
      <c r="ACN609" s="228"/>
      <c r="ACO609" s="228"/>
      <c r="ACP609" s="228"/>
      <c r="ACQ609" s="228"/>
      <c r="ACR609" s="228"/>
      <c r="ACS609" s="228"/>
      <c r="ACT609" s="228"/>
      <c r="ACU609" s="228"/>
      <c r="ACV609" s="228"/>
      <c r="ACW609" s="228"/>
      <c r="ACX609" s="228"/>
      <c r="ACY609" s="228"/>
      <c r="ACZ609" s="228"/>
      <c r="ADA609" s="228"/>
      <c r="ADB609" s="228"/>
      <c r="ADC609" s="228"/>
      <c r="ADD609" s="228"/>
      <c r="ADE609" s="228"/>
      <c r="ADF609" s="228"/>
      <c r="ADG609" s="228"/>
      <c r="ADH609" s="228"/>
      <c r="ADI609" s="228"/>
      <c r="ADJ609" s="228"/>
      <c r="ADK609" s="228"/>
      <c r="ADL609" s="228"/>
      <c r="ADM609" s="228"/>
      <c r="ADN609" s="228"/>
      <c r="ADO609" s="228"/>
      <c r="ADP609" s="228"/>
      <c r="ADQ609" s="228"/>
      <c r="ADR609" s="228"/>
      <c r="ADS609" s="228"/>
      <c r="ADT609" s="228"/>
      <c r="ADU609" s="228"/>
      <c r="ADV609" s="228"/>
      <c r="ADW609" s="228"/>
      <c r="ADX609" s="228"/>
      <c r="ADY609" s="228"/>
      <c r="ADZ609" s="228"/>
      <c r="AEA609" s="228"/>
      <c r="AEB609" s="228"/>
      <c r="AEC609" s="228"/>
      <c r="AED609" s="228"/>
      <c r="AEE609" s="228"/>
      <c r="AEF609" s="228"/>
      <c r="AEG609" s="228"/>
      <c r="AEH609" s="228"/>
      <c r="AEI609" s="228"/>
      <c r="AEJ609" s="228"/>
      <c r="AEK609" s="228"/>
      <c r="AEL609" s="228"/>
      <c r="AEM609" s="228"/>
      <c r="AEN609" s="228"/>
      <c r="AEO609" s="228"/>
      <c r="AEP609" s="228"/>
      <c r="AEQ609" s="228"/>
      <c r="AER609" s="228"/>
      <c r="AES609" s="228"/>
      <c r="AET609" s="228"/>
      <c r="AEU609" s="228"/>
      <c r="AEV609" s="228"/>
      <c r="AEW609" s="228"/>
      <c r="AEX609" s="228"/>
      <c r="AEY609" s="228"/>
      <c r="AEZ609" s="228"/>
      <c r="AFA609" s="228"/>
      <c r="AFB609" s="228"/>
      <c r="AFC609" s="228"/>
      <c r="AFD609" s="228"/>
      <c r="AFE609" s="228"/>
      <c r="AFF609" s="228"/>
      <c r="AFG609" s="228"/>
      <c r="AFH609" s="228"/>
      <c r="AFI609" s="228"/>
      <c r="AFJ609" s="228"/>
      <c r="AFK609" s="228"/>
      <c r="AFL609" s="228"/>
      <c r="AFM609" s="228"/>
      <c r="AFN609" s="228"/>
      <c r="AFO609" s="228"/>
      <c r="AFP609" s="228"/>
      <c r="AFQ609" s="228"/>
      <c r="AFR609" s="228"/>
      <c r="AFS609" s="228"/>
      <c r="AFT609" s="228"/>
      <c r="AFU609" s="228"/>
      <c r="AFV609" s="228"/>
      <c r="AFW609" s="228"/>
      <c r="AFX609" s="228"/>
      <c r="AFY609" s="228"/>
      <c r="AFZ609" s="228"/>
      <c r="AGA609" s="228"/>
      <c r="AGB609" s="228"/>
      <c r="AGC609" s="228"/>
      <c r="AGD609" s="228"/>
      <c r="AGE609" s="228"/>
      <c r="AGF609" s="228"/>
      <c r="AGG609" s="228"/>
      <c r="AGH609" s="228"/>
      <c r="AGI609" s="228"/>
      <c r="AGJ609" s="228"/>
      <c r="AGK609" s="228"/>
      <c r="AGL609" s="228"/>
      <c r="AGM609" s="228"/>
      <c r="AGN609" s="228"/>
      <c r="AGO609" s="228"/>
      <c r="AGP609" s="228"/>
      <c r="AGQ609" s="228"/>
      <c r="AGR609" s="228"/>
      <c r="AGS609" s="228"/>
      <c r="AGT609" s="228"/>
      <c r="AGU609" s="228"/>
      <c r="AGV609" s="228"/>
      <c r="AGW609" s="228"/>
      <c r="AGX609" s="228"/>
      <c r="AGY609" s="228"/>
      <c r="AGZ609" s="228"/>
      <c r="AHA609" s="228"/>
      <c r="AHB609" s="228"/>
      <c r="AHC609" s="228"/>
      <c r="AHD609" s="228"/>
      <c r="AHE609" s="228"/>
      <c r="AHF609" s="228"/>
      <c r="AHG609" s="228"/>
      <c r="AHH609" s="228"/>
      <c r="AHI609" s="228"/>
      <c r="AHJ609" s="228"/>
      <c r="AHK609" s="228"/>
      <c r="AHL609" s="228"/>
      <c r="AHM609" s="228"/>
      <c r="AHN609" s="228"/>
      <c r="AHO609" s="228"/>
      <c r="AHP609" s="228"/>
      <c r="AHQ609" s="228"/>
      <c r="AHR609" s="228"/>
      <c r="AHS609" s="228"/>
      <c r="AHT609" s="228"/>
      <c r="AHU609" s="228"/>
      <c r="AHV609" s="228"/>
      <c r="AHW609" s="228"/>
      <c r="AHX609" s="228"/>
      <c r="AHY609" s="228"/>
      <c r="AHZ609" s="228"/>
      <c r="AIA609" s="228"/>
      <c r="AIB609" s="228"/>
      <c r="AIC609" s="228"/>
      <c r="AID609" s="228"/>
      <c r="AIE609" s="228"/>
      <c r="AIF609" s="228"/>
      <c r="AIG609" s="228"/>
      <c r="AIH609" s="228"/>
      <c r="AII609" s="228"/>
      <c r="AIJ609" s="228"/>
      <c r="AIK609" s="228"/>
      <c r="AIL609" s="228"/>
      <c r="AIM609" s="228"/>
      <c r="AIN609" s="228"/>
      <c r="AIO609" s="228"/>
      <c r="AIP609" s="228"/>
      <c r="AIQ609" s="228"/>
      <c r="AIR609" s="228"/>
      <c r="AIS609" s="228"/>
      <c r="AIT609" s="228"/>
      <c r="AIU609" s="228"/>
      <c r="AIV609" s="228"/>
      <c r="AIW609" s="228"/>
      <c r="AIX609" s="228"/>
      <c r="AIY609" s="228"/>
      <c r="AIZ609" s="228"/>
      <c r="AJA609" s="228"/>
      <c r="AJB609" s="228"/>
      <c r="AJC609" s="228"/>
      <c r="AJD609" s="228"/>
      <c r="AJE609" s="228"/>
      <c r="AJF609" s="228"/>
      <c r="AJG609" s="228"/>
      <c r="AJH609" s="228"/>
      <c r="AJI609" s="228"/>
      <c r="AJJ609" s="228"/>
      <c r="AJK609" s="228"/>
      <c r="AJL609" s="228"/>
      <c r="AJM609" s="228"/>
      <c r="AJN609" s="228"/>
      <c r="AJO609" s="228"/>
      <c r="AJP609" s="228"/>
      <c r="AJQ609" s="228"/>
      <c r="AJR609" s="228"/>
      <c r="AJS609" s="228"/>
      <c r="AJT609" s="228"/>
      <c r="AJU609" s="228"/>
      <c r="AJV609" s="228"/>
      <c r="AJW609" s="228"/>
      <c r="AJX609" s="228"/>
      <c r="AJY609" s="228"/>
      <c r="AJZ609" s="228"/>
      <c r="AKA609" s="228"/>
      <c r="AKB609" s="228"/>
      <c r="AKC609" s="228"/>
      <c r="AKD609" s="228"/>
      <c r="AKE609" s="228"/>
      <c r="AKF609" s="228"/>
      <c r="AKG609" s="228"/>
      <c r="AKH609" s="228"/>
      <c r="AKI609" s="228"/>
      <c r="AKJ609" s="228"/>
      <c r="AKK609" s="228"/>
      <c r="AKL609" s="228"/>
      <c r="AKM609" s="228"/>
      <c r="AKN609" s="228"/>
      <c r="AKO609" s="228"/>
      <c r="AKP609" s="228"/>
      <c r="AKQ609" s="228"/>
      <c r="AKR609" s="228"/>
      <c r="AKS609" s="228"/>
      <c r="AKT609" s="228"/>
      <c r="AKU609" s="228"/>
      <c r="AKV609" s="228"/>
      <c r="AKW609" s="228"/>
      <c r="AKX609" s="228"/>
      <c r="AKY609" s="228"/>
      <c r="AKZ609" s="228"/>
      <c r="ALA609" s="228"/>
      <c r="ALB609" s="228"/>
      <c r="ALC609" s="228"/>
      <c r="ALD609" s="228"/>
      <c r="ALE609" s="228"/>
      <c r="ALF609" s="228"/>
      <c r="ALG609" s="228"/>
      <c r="ALH609" s="228"/>
      <c r="ALI609" s="228"/>
      <c r="ALJ609" s="228"/>
      <c r="ALK609" s="228"/>
      <c r="ALL609" s="228"/>
      <c r="ALM609" s="228"/>
      <c r="ALN609" s="228"/>
      <c r="ALO609" s="228"/>
      <c r="ALP609" s="228"/>
      <c r="ALQ609" s="228"/>
      <c r="ALR609" s="228"/>
      <c r="ALS609" s="228"/>
      <c r="ALT609" s="228"/>
      <c r="ALU609" s="228"/>
      <c r="ALV609" s="228"/>
      <c r="ALW609" s="228"/>
      <c r="ALX609" s="228"/>
      <c r="ALY609" s="228"/>
      <c r="ALZ609" s="228"/>
      <c r="AMA609" s="228"/>
      <c r="AMB609" s="228"/>
      <c r="AMC609" s="228"/>
      <c r="AMD609" s="228"/>
      <c r="AME609" s="228"/>
      <c r="AMF609" s="228"/>
      <c r="AMG609" s="228"/>
      <c r="AMH609" s="228"/>
      <c r="AMI609" s="228"/>
      <c r="AMJ609" s="228"/>
      <c r="AMK609" s="228"/>
      <c r="AML609" s="228"/>
      <c r="AMM609" s="228"/>
      <c r="AMN609" s="228"/>
      <c r="AMO609" s="228"/>
      <c r="AMP609" s="228"/>
      <c r="AMQ609" s="228"/>
      <c r="AMR609" s="228"/>
      <c r="AMS609" s="228"/>
      <c r="AMT609" s="228"/>
      <c r="AMU609" s="228"/>
      <c r="AMV609" s="228"/>
      <c r="AMW609" s="228"/>
      <c r="AMX609" s="228"/>
    </row>
    <row r="610" spans="1:1038" s="308" customFormat="1" ht="18" customHeight="1">
      <c r="A610" s="351" t="s">
        <v>2065</v>
      </c>
      <c r="B610" s="228" t="s">
        <v>1647</v>
      </c>
      <c r="C610" s="228"/>
      <c r="D610" s="228" t="s">
        <v>1279</v>
      </c>
      <c r="E610" s="228">
        <v>80</v>
      </c>
      <c r="F610" s="228">
        <v>4</v>
      </c>
      <c r="G610" s="579" t="str">
        <f t="shared" si="220"/>
        <v>80-4</v>
      </c>
      <c r="H610" s="228">
        <v>0</v>
      </c>
      <c r="I610" s="482">
        <v>84.5</v>
      </c>
      <c r="J610" s="480">
        <f t="shared" si="289"/>
        <v>1</v>
      </c>
      <c r="K610" s="481" t="str">
        <f>IF(J611=1,IF(((VLOOKUP($G610,[1]Depth_Lookup!A$3:J$410,9,FALSE))-(I610/100))=0,"Good",IF(((VLOOKUP($G610,[1]Depth_Lookup!$A$3:$J$550,9,FALSE))-(I610/100))&gt;0,"Too Short","Too Long")))</f>
        <v>Good</v>
      </c>
      <c r="L610" s="171">
        <f>(VLOOKUP($G610,Depth_Lookup!$A$3:$J$410,10,FALSE))+(H610/100)</f>
        <v>202.97499999999999</v>
      </c>
      <c r="M610" s="171">
        <f>(VLOOKUP($G610,Depth_Lookup!$A$3:$J$410,10,FALSE))+(I610/100)</f>
        <v>203.82</v>
      </c>
      <c r="N610" s="231" t="s">
        <v>2133</v>
      </c>
      <c r="O610" s="228">
        <v>1</v>
      </c>
      <c r="P610" s="228" t="s">
        <v>853</v>
      </c>
      <c r="Q610" s="228" t="s">
        <v>125</v>
      </c>
      <c r="R610" s="304" t="str">
        <f t="shared" si="277"/>
        <v>SerpentinizedHarzburgite</v>
      </c>
      <c r="S610" s="228" t="s">
        <v>94</v>
      </c>
      <c r="T610" s="228" t="s">
        <v>94</v>
      </c>
      <c r="U610" s="228" t="s">
        <v>95</v>
      </c>
      <c r="V610" s="228" t="s">
        <v>96</v>
      </c>
      <c r="W610" s="228" t="s">
        <v>102</v>
      </c>
      <c r="X610" s="304">
        <f>VLOOKUP(W610,[1]definitions_list_lookup!A$13:B$19,2,0)</f>
        <v>5</v>
      </c>
      <c r="Y610" s="228" t="s">
        <v>90</v>
      </c>
      <c r="Z610" s="228" t="s">
        <v>91</v>
      </c>
      <c r="AA610" s="228"/>
      <c r="AB610" s="228"/>
      <c r="AC610" s="228"/>
      <c r="AD610" s="228"/>
      <c r="AE610" s="234"/>
      <c r="AF610" s="579" t="e">
        <f>VLOOKUP(AE610,[1]definitions_list_mag!$V$12:$W$15,2,0)</f>
        <v>#N/A</v>
      </c>
      <c r="AG610" s="241"/>
      <c r="AH610" s="228"/>
      <c r="AI610" s="244">
        <v>67</v>
      </c>
      <c r="AJ610" s="228"/>
      <c r="AK610" s="228"/>
      <c r="AL610" s="228"/>
      <c r="AM610" s="228"/>
      <c r="AN610" s="228"/>
      <c r="AO610" s="244"/>
      <c r="AP610" s="228"/>
      <c r="AQ610" s="228"/>
      <c r="AR610" s="228"/>
      <c r="AS610" s="228"/>
      <c r="AT610" s="228"/>
      <c r="AU610" s="244"/>
      <c r="AV610" s="228"/>
      <c r="AW610" s="228"/>
      <c r="AX610" s="228"/>
      <c r="AY610" s="228"/>
      <c r="AZ610" s="228"/>
      <c r="BA610" s="244">
        <v>30</v>
      </c>
      <c r="BB610" s="228">
        <v>7</v>
      </c>
      <c r="BC610" s="228">
        <v>2</v>
      </c>
      <c r="BD610" s="228" t="s">
        <v>110</v>
      </c>
      <c r="BE610" s="228" t="s">
        <v>103</v>
      </c>
      <c r="BF610" s="228"/>
      <c r="BG610" s="244"/>
      <c r="BH610" s="228"/>
      <c r="BI610" s="228"/>
      <c r="BJ610" s="228"/>
      <c r="BK610" s="228"/>
      <c r="BL610" s="228"/>
      <c r="BM610" s="244">
        <v>3</v>
      </c>
      <c r="BN610" s="228">
        <v>2</v>
      </c>
      <c r="BO610" s="228">
        <v>0.5</v>
      </c>
      <c r="BP610" s="228" t="s">
        <v>110</v>
      </c>
      <c r="BQ610" s="228" t="s">
        <v>103</v>
      </c>
      <c r="BR610" s="228"/>
      <c r="BS610" s="228"/>
      <c r="BT610" s="228"/>
      <c r="BU610" s="228"/>
      <c r="BV610" s="228"/>
      <c r="BW610" s="228"/>
      <c r="BX610" s="228"/>
      <c r="BY610" s="244"/>
      <c r="BZ610" s="228"/>
      <c r="CA610" s="228"/>
      <c r="CB610" s="228"/>
      <c r="CC610" s="228"/>
      <c r="CD610" s="228"/>
      <c r="CE610" s="228" t="s">
        <v>2149</v>
      </c>
      <c r="CF610" s="310">
        <f t="shared" si="290"/>
        <v>100</v>
      </c>
      <c r="CG610" s="245"/>
      <c r="CH610" s="580" t="s">
        <v>2150</v>
      </c>
      <c r="CI610" s="580">
        <v>90</v>
      </c>
      <c r="CJ610" s="580" t="s">
        <v>514</v>
      </c>
      <c r="CK610" s="581"/>
      <c r="CL610" s="581"/>
      <c r="CM610" s="581"/>
      <c r="CN610" s="581"/>
      <c r="CO610" s="581"/>
      <c r="CP610" s="581"/>
      <c r="CQ610" s="581"/>
      <c r="CR610" s="581"/>
      <c r="CS610" s="581"/>
      <c r="CT610" s="581"/>
      <c r="CU610" s="581"/>
      <c r="CV610" s="581"/>
      <c r="CW610" s="581"/>
      <c r="CX610" s="581"/>
      <c r="CY610" s="581"/>
      <c r="CZ610" s="581"/>
      <c r="DA610" s="581"/>
      <c r="DB610" s="581">
        <v>65</v>
      </c>
      <c r="DC610" s="586">
        <v>3</v>
      </c>
      <c r="DD610" s="581"/>
      <c r="DE610" s="581"/>
      <c r="DF610" s="581"/>
      <c r="DG610" s="581"/>
      <c r="DH610" s="581"/>
      <c r="DI610" s="581"/>
      <c r="DJ610" s="581">
        <v>32</v>
      </c>
      <c r="DK610" s="306"/>
      <c r="DL610" s="245"/>
      <c r="DM610" s="581"/>
      <c r="DN610" s="581"/>
      <c r="DO610" s="583"/>
      <c r="DP610" s="584"/>
      <c r="DQ610" s="585"/>
      <c r="DR610" s="583"/>
      <c r="DS610" s="585"/>
      <c r="DT610" s="302" t="s">
        <v>2134</v>
      </c>
      <c r="DU610" s="586"/>
      <c r="DV610" s="586"/>
      <c r="DW610" s="311" t="e">
        <f>VLOOKUP(P610,[1]definitions_list_lookup!$K$30:$L$54,2,0)</f>
        <v>#N/A</v>
      </c>
      <c r="DX610" s="587" t="s">
        <v>2151</v>
      </c>
      <c r="DY610" s="587" t="s">
        <v>2138</v>
      </c>
      <c r="DZ610" s="268"/>
      <c r="EA610" s="268"/>
      <c r="EB610" s="249"/>
      <c r="EC610" s="312"/>
      <c r="ED610" s="229" t="s">
        <v>2517</v>
      </c>
      <c r="EE610" s="313"/>
      <c r="EF610" s="314"/>
      <c r="EG610" s="313"/>
      <c r="EH610" s="315"/>
      <c r="EI610" s="316"/>
      <c r="EJ610" s="317"/>
      <c r="EK610" s="318"/>
      <c r="EL610" s="313"/>
      <c r="EM610" s="315"/>
      <c r="EN610" s="315"/>
      <c r="EO610" s="319"/>
      <c r="EP610" s="319"/>
      <c r="EQ610" s="319"/>
      <c r="ER610" s="319"/>
      <c r="ES610" s="319"/>
      <c r="ET610" s="319"/>
      <c r="EU610" s="319"/>
      <c r="EV610" s="320"/>
      <c r="EW610" s="320"/>
      <c r="EX610" s="320"/>
      <c r="EY610" s="320"/>
      <c r="EZ610" s="192" t="e">
        <f t="shared" si="239"/>
        <v>#DIV/0!</v>
      </c>
      <c r="FA610" s="192" t="e">
        <f t="shared" si="240"/>
        <v>#DIV/0!</v>
      </c>
      <c r="FB610" s="192" t="e">
        <f t="shared" si="241"/>
        <v>#DIV/0!</v>
      </c>
      <c r="FC610" s="192" t="e">
        <f t="shared" si="242"/>
        <v>#DIV/0!</v>
      </c>
      <c r="FD610" s="192" t="e">
        <f t="shared" si="243"/>
        <v>#DIV/0!</v>
      </c>
      <c r="FE610" s="193" t="e">
        <f t="shared" si="244"/>
        <v>#DIV/0!</v>
      </c>
      <c r="FF610" s="194" t="e">
        <f t="shared" si="245"/>
        <v>#DIV/0!</v>
      </c>
      <c r="FG610" s="313"/>
      <c r="FH610" s="315"/>
      <c r="FI610" s="778">
        <f t="shared" si="250"/>
        <v>0</v>
      </c>
      <c r="FJ610" s="779" t="e">
        <f t="shared" si="251"/>
        <v>#DIV/0!</v>
      </c>
      <c r="FK610" s="779" t="e">
        <f t="shared" si="252"/>
        <v>#DIV/0!</v>
      </c>
      <c r="FL610" s="780" t="e">
        <f t="shared" si="253"/>
        <v>#DIV/0!</v>
      </c>
      <c r="FM610" s="169" t="e">
        <f t="shared" si="254"/>
        <v>#DIV/0!</v>
      </c>
      <c r="FN610" s="783" t="e">
        <f t="shared" si="255"/>
        <v>#DIV/0!</v>
      </c>
      <c r="FO610" s="228"/>
      <c r="FP610" s="228"/>
      <c r="FQ610" s="228"/>
      <c r="FR610" s="228"/>
      <c r="FS610" s="228"/>
      <c r="FT610" s="228"/>
      <c r="FU610" s="228"/>
      <c r="FV610" s="228"/>
      <c r="FW610" s="228"/>
      <c r="FX610" s="228"/>
      <c r="FY610" s="228"/>
      <c r="FZ610" s="228"/>
      <c r="GA610" s="228"/>
      <c r="GB610" s="228"/>
      <c r="GC610" s="228"/>
      <c r="GD610" s="228"/>
      <c r="GE610" s="228"/>
      <c r="GF610" s="228"/>
      <c r="GG610" s="228"/>
      <c r="GH610" s="228"/>
      <c r="GI610" s="228"/>
      <c r="GJ610" s="228"/>
      <c r="GK610" s="228"/>
      <c r="GL610" s="228"/>
      <c r="GM610" s="228"/>
      <c r="GN610" s="228"/>
      <c r="GO610" s="228"/>
      <c r="GP610" s="228"/>
      <c r="GQ610" s="228"/>
      <c r="GR610" s="228"/>
      <c r="GS610" s="228"/>
      <c r="GT610" s="228"/>
      <c r="GU610" s="228"/>
      <c r="GV610" s="228"/>
      <c r="GW610" s="228"/>
      <c r="GX610" s="228"/>
      <c r="GY610" s="228"/>
      <c r="GZ610" s="228"/>
      <c r="HA610" s="228"/>
      <c r="HB610" s="228"/>
      <c r="HC610" s="228"/>
      <c r="HD610" s="228"/>
      <c r="HE610" s="228"/>
      <c r="HF610" s="228"/>
      <c r="HG610" s="228"/>
      <c r="HH610" s="228"/>
      <c r="HI610" s="228"/>
      <c r="HJ610" s="228"/>
      <c r="HK610" s="228"/>
      <c r="HL610" s="228"/>
      <c r="HM610" s="228"/>
      <c r="HN610" s="228"/>
      <c r="HO610" s="228"/>
      <c r="HP610" s="228"/>
      <c r="HQ610" s="228"/>
      <c r="HR610" s="228"/>
      <c r="HS610" s="228"/>
      <c r="HT610" s="228"/>
      <c r="HU610" s="228"/>
      <c r="HV610" s="228"/>
      <c r="HW610" s="228"/>
      <c r="HX610" s="228"/>
      <c r="HY610" s="228"/>
      <c r="HZ610" s="228"/>
      <c r="IA610" s="228"/>
      <c r="IB610" s="228"/>
      <c r="IC610" s="228"/>
      <c r="ID610" s="228"/>
      <c r="IE610" s="228"/>
      <c r="IF610" s="228"/>
      <c r="IG610" s="228"/>
      <c r="IH610" s="228"/>
      <c r="II610" s="228"/>
      <c r="IJ610" s="228"/>
      <c r="IK610" s="228"/>
      <c r="IL610" s="228"/>
      <c r="IM610" s="228"/>
      <c r="IN610" s="228"/>
      <c r="IO610" s="228"/>
      <c r="IP610" s="228"/>
      <c r="IQ610" s="228"/>
      <c r="IR610" s="228"/>
      <c r="IS610" s="228"/>
      <c r="IT610" s="228"/>
      <c r="IU610" s="228"/>
      <c r="IV610" s="228"/>
      <c r="IW610" s="228"/>
      <c r="IX610" s="228"/>
      <c r="IY610" s="228"/>
      <c r="IZ610" s="228"/>
      <c r="JA610" s="228"/>
      <c r="JB610" s="228"/>
      <c r="JC610" s="228"/>
      <c r="JD610" s="228"/>
      <c r="JE610" s="228"/>
      <c r="JF610" s="228"/>
      <c r="JG610" s="228"/>
      <c r="JH610" s="228"/>
      <c r="JI610" s="228"/>
      <c r="JJ610" s="228"/>
      <c r="JK610" s="228"/>
      <c r="JL610" s="228"/>
      <c r="JM610" s="228"/>
      <c r="JN610" s="228"/>
      <c r="JO610" s="228"/>
      <c r="JP610" s="228"/>
      <c r="JQ610" s="228"/>
      <c r="JR610" s="228"/>
      <c r="JS610" s="228"/>
      <c r="JT610" s="228"/>
      <c r="JU610" s="228"/>
      <c r="JV610" s="228"/>
      <c r="JW610" s="228"/>
      <c r="JX610" s="228"/>
      <c r="JY610" s="228"/>
      <c r="JZ610" s="228"/>
      <c r="KA610" s="228"/>
      <c r="KB610" s="228"/>
      <c r="KC610" s="228"/>
      <c r="KD610" s="228"/>
      <c r="KE610" s="228"/>
      <c r="KF610" s="228"/>
      <c r="KG610" s="228"/>
      <c r="KH610" s="228"/>
      <c r="KI610" s="228"/>
      <c r="KJ610" s="228"/>
      <c r="KK610" s="228"/>
      <c r="KL610" s="228"/>
      <c r="KM610" s="228"/>
      <c r="KN610" s="228"/>
      <c r="KO610" s="228"/>
      <c r="KP610" s="228"/>
      <c r="KQ610" s="228"/>
      <c r="KR610" s="228"/>
      <c r="KS610" s="228"/>
      <c r="KT610" s="228"/>
      <c r="KU610" s="228"/>
      <c r="KV610" s="228"/>
      <c r="KW610" s="228"/>
      <c r="KX610" s="228"/>
      <c r="KY610" s="228"/>
      <c r="KZ610" s="228"/>
      <c r="LA610" s="228"/>
      <c r="LB610" s="228"/>
      <c r="LC610" s="228"/>
      <c r="LD610" s="228"/>
      <c r="LE610" s="228"/>
      <c r="LF610" s="228"/>
      <c r="LG610" s="228"/>
      <c r="LH610" s="228"/>
      <c r="LI610" s="228"/>
      <c r="LJ610" s="228"/>
      <c r="LK610" s="228"/>
      <c r="LL610" s="228"/>
      <c r="LM610" s="228"/>
      <c r="LN610" s="228"/>
      <c r="LO610" s="228"/>
      <c r="LP610" s="228"/>
      <c r="LQ610" s="228"/>
      <c r="LR610" s="228"/>
      <c r="LS610" s="228"/>
      <c r="LT610" s="228"/>
      <c r="LU610" s="228"/>
      <c r="LV610" s="228"/>
      <c r="LW610" s="228"/>
      <c r="LX610" s="228"/>
      <c r="LY610" s="228"/>
      <c r="LZ610" s="228"/>
      <c r="MA610" s="228"/>
      <c r="MB610" s="228"/>
      <c r="MC610" s="228"/>
      <c r="MD610" s="228"/>
      <c r="ME610" s="228"/>
      <c r="MF610" s="228"/>
      <c r="MG610" s="228"/>
      <c r="MH610" s="228"/>
      <c r="MI610" s="228"/>
      <c r="MJ610" s="228"/>
      <c r="MK610" s="228"/>
      <c r="ML610" s="228"/>
      <c r="MM610" s="228"/>
      <c r="MN610" s="228"/>
      <c r="MO610" s="228"/>
      <c r="MP610" s="228"/>
      <c r="MQ610" s="228"/>
      <c r="MR610" s="228"/>
      <c r="MS610" s="228"/>
      <c r="MT610" s="228"/>
      <c r="MU610" s="228"/>
      <c r="MV610" s="228"/>
      <c r="MW610" s="228"/>
      <c r="MX610" s="228"/>
      <c r="MY610" s="228"/>
      <c r="MZ610" s="228"/>
      <c r="NA610" s="228"/>
      <c r="NB610" s="228"/>
      <c r="NC610" s="228"/>
      <c r="ND610" s="228"/>
      <c r="NE610" s="228"/>
      <c r="NF610" s="228"/>
      <c r="NG610" s="228"/>
      <c r="NH610" s="228"/>
      <c r="NI610" s="228"/>
      <c r="NJ610" s="228"/>
      <c r="NK610" s="228"/>
      <c r="NL610" s="228"/>
      <c r="NM610" s="228"/>
      <c r="NN610" s="228"/>
      <c r="NO610" s="228"/>
      <c r="NP610" s="228"/>
      <c r="NQ610" s="228"/>
      <c r="NR610" s="228"/>
      <c r="NS610" s="228"/>
      <c r="NT610" s="228"/>
      <c r="NU610" s="228"/>
      <c r="NV610" s="228"/>
      <c r="NW610" s="228"/>
      <c r="NX610" s="228"/>
      <c r="NY610" s="228"/>
      <c r="NZ610" s="228"/>
      <c r="OA610" s="228"/>
      <c r="OB610" s="228"/>
      <c r="OC610" s="228"/>
      <c r="OD610" s="228"/>
      <c r="OE610" s="228"/>
      <c r="OF610" s="228"/>
      <c r="OG610" s="228"/>
      <c r="OH610" s="228"/>
      <c r="OI610" s="228"/>
      <c r="OJ610" s="228"/>
      <c r="OK610" s="228"/>
      <c r="OL610" s="228"/>
      <c r="OM610" s="228"/>
      <c r="ON610" s="228"/>
      <c r="OO610" s="228"/>
      <c r="OP610" s="228"/>
      <c r="OQ610" s="228"/>
      <c r="OR610" s="228"/>
      <c r="OS610" s="228"/>
      <c r="OT610" s="228"/>
      <c r="OU610" s="228"/>
      <c r="OV610" s="228"/>
      <c r="OW610" s="228"/>
      <c r="OX610" s="228"/>
      <c r="OY610" s="228"/>
      <c r="OZ610" s="228"/>
      <c r="PA610" s="228"/>
      <c r="PB610" s="228"/>
      <c r="PC610" s="228"/>
      <c r="PD610" s="228"/>
      <c r="PE610" s="228"/>
      <c r="PF610" s="228"/>
      <c r="PG610" s="228"/>
      <c r="PH610" s="228"/>
      <c r="PI610" s="228"/>
      <c r="PJ610" s="228"/>
      <c r="PK610" s="228"/>
      <c r="PL610" s="228"/>
      <c r="PM610" s="228"/>
      <c r="PN610" s="228"/>
      <c r="PO610" s="228"/>
      <c r="PP610" s="228"/>
      <c r="PQ610" s="228"/>
      <c r="PR610" s="228"/>
      <c r="PS610" s="228"/>
      <c r="PT610" s="228"/>
      <c r="PU610" s="228"/>
      <c r="PV610" s="228"/>
      <c r="PW610" s="228"/>
      <c r="PX610" s="228"/>
      <c r="PY610" s="228"/>
      <c r="PZ610" s="228"/>
      <c r="QA610" s="228"/>
      <c r="QB610" s="228"/>
      <c r="QC610" s="228"/>
      <c r="QD610" s="228"/>
      <c r="QE610" s="228"/>
      <c r="QF610" s="228"/>
      <c r="QG610" s="228"/>
      <c r="QH610" s="228"/>
      <c r="QI610" s="228"/>
      <c r="QJ610" s="228"/>
      <c r="QK610" s="228"/>
      <c r="QL610" s="228"/>
      <c r="QM610" s="228"/>
      <c r="QN610" s="228"/>
      <c r="QO610" s="228"/>
      <c r="QP610" s="228"/>
      <c r="QQ610" s="228"/>
      <c r="QR610" s="228"/>
      <c r="QS610" s="228"/>
      <c r="QT610" s="228"/>
      <c r="QU610" s="228"/>
      <c r="QV610" s="228"/>
      <c r="QW610" s="228"/>
      <c r="QX610" s="228"/>
      <c r="QY610" s="228"/>
      <c r="QZ610" s="228"/>
      <c r="RA610" s="228"/>
      <c r="RB610" s="228"/>
      <c r="RC610" s="228"/>
      <c r="RD610" s="228"/>
      <c r="RE610" s="228"/>
      <c r="RF610" s="228"/>
      <c r="RG610" s="228"/>
      <c r="RH610" s="228"/>
      <c r="RI610" s="228"/>
      <c r="RJ610" s="228"/>
      <c r="RK610" s="228"/>
      <c r="RL610" s="228"/>
      <c r="RM610" s="228"/>
      <c r="RN610" s="228"/>
      <c r="RO610" s="228"/>
      <c r="RP610" s="228"/>
      <c r="RQ610" s="228"/>
      <c r="RR610" s="228"/>
      <c r="RS610" s="228"/>
      <c r="RT610" s="228"/>
      <c r="RU610" s="228"/>
      <c r="RV610" s="228"/>
      <c r="RW610" s="228"/>
      <c r="RX610" s="228"/>
      <c r="RY610" s="228"/>
      <c r="RZ610" s="228"/>
      <c r="SA610" s="228"/>
      <c r="SB610" s="228"/>
      <c r="SC610" s="228"/>
      <c r="SD610" s="228"/>
      <c r="SE610" s="228"/>
      <c r="SF610" s="228"/>
      <c r="SG610" s="228"/>
      <c r="SH610" s="228"/>
      <c r="SI610" s="228"/>
      <c r="SJ610" s="228"/>
      <c r="SK610" s="228"/>
      <c r="SL610" s="228"/>
      <c r="SM610" s="228"/>
      <c r="SN610" s="228"/>
      <c r="SO610" s="228"/>
      <c r="SP610" s="228"/>
      <c r="SQ610" s="228"/>
      <c r="SR610" s="228"/>
      <c r="SS610" s="228"/>
      <c r="ST610" s="228"/>
      <c r="SU610" s="228"/>
      <c r="SV610" s="228"/>
      <c r="SW610" s="228"/>
      <c r="SX610" s="228"/>
      <c r="SY610" s="228"/>
      <c r="SZ610" s="228"/>
      <c r="TA610" s="228"/>
      <c r="TB610" s="228"/>
      <c r="TC610" s="228"/>
      <c r="TD610" s="228"/>
      <c r="TE610" s="228"/>
      <c r="TF610" s="228"/>
      <c r="TG610" s="228"/>
      <c r="TH610" s="228"/>
      <c r="TI610" s="228"/>
      <c r="TJ610" s="228"/>
      <c r="TK610" s="228"/>
      <c r="TL610" s="228"/>
      <c r="TM610" s="228"/>
      <c r="TN610" s="228"/>
      <c r="TO610" s="228"/>
      <c r="TP610" s="228"/>
      <c r="TQ610" s="228"/>
      <c r="TR610" s="228"/>
      <c r="TS610" s="228"/>
      <c r="TT610" s="228"/>
      <c r="TU610" s="228"/>
      <c r="TV610" s="228"/>
      <c r="TW610" s="228"/>
      <c r="TX610" s="228"/>
      <c r="TY610" s="228"/>
      <c r="TZ610" s="228"/>
      <c r="UA610" s="228"/>
      <c r="UB610" s="228"/>
      <c r="UC610" s="228"/>
      <c r="UD610" s="228"/>
      <c r="UE610" s="228"/>
      <c r="UF610" s="228"/>
      <c r="UG610" s="228"/>
      <c r="UH610" s="228"/>
      <c r="UI610" s="228"/>
      <c r="UJ610" s="228"/>
      <c r="UK610" s="228"/>
      <c r="UL610" s="228"/>
      <c r="UM610" s="228"/>
      <c r="UN610" s="228"/>
      <c r="UO610" s="228"/>
      <c r="UP610" s="228"/>
      <c r="UQ610" s="228"/>
      <c r="UR610" s="228"/>
      <c r="US610" s="228"/>
      <c r="UT610" s="228"/>
      <c r="UU610" s="228"/>
      <c r="UV610" s="228"/>
      <c r="UW610" s="228"/>
      <c r="UX610" s="228"/>
      <c r="UY610" s="228"/>
      <c r="UZ610" s="228"/>
      <c r="VA610" s="228"/>
      <c r="VB610" s="228"/>
      <c r="VC610" s="228"/>
      <c r="VD610" s="228"/>
      <c r="VE610" s="228"/>
      <c r="VF610" s="228"/>
      <c r="VG610" s="228"/>
      <c r="VH610" s="228"/>
      <c r="VI610" s="228"/>
      <c r="VJ610" s="228"/>
      <c r="VK610" s="228"/>
      <c r="VL610" s="228"/>
      <c r="VM610" s="228"/>
      <c r="VN610" s="228"/>
      <c r="VO610" s="228"/>
      <c r="VP610" s="228"/>
      <c r="VQ610" s="228"/>
      <c r="VR610" s="228"/>
      <c r="VS610" s="228"/>
      <c r="VT610" s="228"/>
      <c r="VU610" s="228"/>
      <c r="VV610" s="228"/>
      <c r="VW610" s="228"/>
      <c r="VX610" s="228"/>
      <c r="VY610" s="228"/>
      <c r="VZ610" s="228"/>
      <c r="WA610" s="228"/>
      <c r="WB610" s="228"/>
      <c r="WC610" s="228"/>
      <c r="WD610" s="228"/>
      <c r="WE610" s="228"/>
      <c r="WF610" s="228"/>
      <c r="WG610" s="228"/>
      <c r="WH610" s="228"/>
      <c r="WI610" s="228"/>
      <c r="WJ610" s="228"/>
      <c r="WK610" s="228"/>
      <c r="WL610" s="228"/>
      <c r="WM610" s="228"/>
      <c r="WN610" s="228"/>
      <c r="WO610" s="228"/>
      <c r="WP610" s="228"/>
      <c r="WQ610" s="228"/>
      <c r="WR610" s="228"/>
      <c r="WS610" s="228"/>
      <c r="WT610" s="228"/>
      <c r="WU610" s="228"/>
      <c r="WV610" s="228"/>
      <c r="WW610" s="228"/>
      <c r="WX610" s="228"/>
      <c r="WY610" s="228"/>
      <c r="WZ610" s="228"/>
      <c r="XA610" s="228"/>
      <c r="XB610" s="228"/>
      <c r="XC610" s="228"/>
      <c r="XD610" s="228"/>
      <c r="XE610" s="228"/>
      <c r="XF610" s="228"/>
      <c r="XG610" s="228"/>
      <c r="XH610" s="228"/>
      <c r="XI610" s="228"/>
      <c r="XJ610" s="228"/>
      <c r="XK610" s="228"/>
      <c r="XL610" s="228"/>
      <c r="XM610" s="228"/>
      <c r="XN610" s="228"/>
      <c r="XO610" s="228"/>
      <c r="XP610" s="228"/>
      <c r="XQ610" s="228"/>
      <c r="XR610" s="228"/>
      <c r="XS610" s="228"/>
      <c r="XT610" s="228"/>
      <c r="XU610" s="228"/>
      <c r="XV610" s="228"/>
      <c r="XW610" s="228"/>
      <c r="XX610" s="228"/>
      <c r="XY610" s="228"/>
      <c r="XZ610" s="228"/>
      <c r="YA610" s="228"/>
      <c r="YB610" s="228"/>
      <c r="YC610" s="228"/>
      <c r="YD610" s="228"/>
      <c r="YE610" s="228"/>
      <c r="YF610" s="228"/>
      <c r="YG610" s="228"/>
      <c r="YH610" s="228"/>
      <c r="YI610" s="228"/>
      <c r="YJ610" s="228"/>
      <c r="YK610" s="228"/>
      <c r="YL610" s="228"/>
      <c r="YM610" s="228"/>
      <c r="YN610" s="228"/>
      <c r="YO610" s="228"/>
      <c r="YP610" s="228"/>
      <c r="YQ610" s="228"/>
      <c r="YR610" s="228"/>
      <c r="YS610" s="228"/>
      <c r="YT610" s="228"/>
      <c r="YU610" s="228"/>
      <c r="YV610" s="228"/>
      <c r="YW610" s="228"/>
      <c r="YX610" s="228"/>
      <c r="YY610" s="228"/>
      <c r="YZ610" s="228"/>
      <c r="ZA610" s="228"/>
      <c r="ZB610" s="228"/>
      <c r="ZC610" s="228"/>
      <c r="ZD610" s="228"/>
      <c r="ZE610" s="228"/>
      <c r="ZF610" s="228"/>
      <c r="ZG610" s="228"/>
      <c r="ZH610" s="228"/>
      <c r="ZI610" s="228"/>
      <c r="ZJ610" s="228"/>
      <c r="ZK610" s="228"/>
      <c r="ZL610" s="228"/>
      <c r="ZM610" s="228"/>
      <c r="ZN610" s="228"/>
      <c r="ZO610" s="228"/>
      <c r="ZP610" s="228"/>
      <c r="ZQ610" s="228"/>
      <c r="ZR610" s="228"/>
      <c r="ZS610" s="228"/>
      <c r="ZT610" s="228"/>
      <c r="ZU610" s="228"/>
      <c r="ZV610" s="228"/>
      <c r="ZW610" s="228"/>
      <c r="ZX610" s="228"/>
      <c r="ZY610" s="228"/>
      <c r="ZZ610" s="228"/>
      <c r="AAA610" s="228"/>
      <c r="AAB610" s="228"/>
      <c r="AAC610" s="228"/>
      <c r="AAD610" s="228"/>
      <c r="AAE610" s="228"/>
      <c r="AAF610" s="228"/>
      <c r="AAG610" s="228"/>
      <c r="AAH610" s="228"/>
      <c r="AAI610" s="228"/>
      <c r="AAJ610" s="228"/>
      <c r="AAK610" s="228"/>
      <c r="AAL610" s="228"/>
      <c r="AAM610" s="228"/>
      <c r="AAN610" s="228"/>
      <c r="AAO610" s="228"/>
      <c r="AAP610" s="228"/>
      <c r="AAQ610" s="228"/>
      <c r="AAR610" s="228"/>
      <c r="AAS610" s="228"/>
      <c r="AAT610" s="228"/>
      <c r="AAU610" s="228"/>
      <c r="AAV610" s="228"/>
      <c r="AAW610" s="228"/>
      <c r="AAX610" s="228"/>
      <c r="AAY610" s="228"/>
      <c r="AAZ610" s="228"/>
      <c r="ABA610" s="228"/>
      <c r="ABB610" s="228"/>
      <c r="ABC610" s="228"/>
      <c r="ABD610" s="228"/>
      <c r="ABE610" s="228"/>
      <c r="ABF610" s="228"/>
      <c r="ABG610" s="228"/>
      <c r="ABH610" s="228"/>
      <c r="ABI610" s="228"/>
      <c r="ABJ610" s="228"/>
      <c r="ABK610" s="228"/>
      <c r="ABL610" s="228"/>
      <c r="ABM610" s="228"/>
      <c r="ABN610" s="228"/>
      <c r="ABO610" s="228"/>
      <c r="ABP610" s="228"/>
      <c r="ABQ610" s="228"/>
      <c r="ABR610" s="228"/>
      <c r="ABS610" s="228"/>
      <c r="ABT610" s="228"/>
      <c r="ABU610" s="228"/>
      <c r="ABV610" s="228"/>
      <c r="ABW610" s="228"/>
      <c r="ABX610" s="228"/>
      <c r="ABY610" s="228"/>
      <c r="ABZ610" s="228"/>
      <c r="ACA610" s="228"/>
      <c r="ACB610" s="228"/>
      <c r="ACC610" s="228"/>
      <c r="ACD610" s="228"/>
      <c r="ACE610" s="228"/>
      <c r="ACF610" s="228"/>
      <c r="ACG610" s="228"/>
      <c r="ACH610" s="228"/>
      <c r="ACI610" s="228"/>
      <c r="ACJ610" s="228"/>
      <c r="ACK610" s="228"/>
      <c r="ACL610" s="228"/>
      <c r="ACM610" s="228"/>
      <c r="ACN610" s="228"/>
      <c r="ACO610" s="228"/>
      <c r="ACP610" s="228"/>
      <c r="ACQ610" s="228"/>
      <c r="ACR610" s="228"/>
      <c r="ACS610" s="228"/>
      <c r="ACT610" s="228"/>
      <c r="ACU610" s="228"/>
      <c r="ACV610" s="228"/>
      <c r="ACW610" s="228"/>
      <c r="ACX610" s="228"/>
      <c r="ACY610" s="228"/>
      <c r="ACZ610" s="228"/>
      <c r="ADA610" s="228"/>
      <c r="ADB610" s="228"/>
      <c r="ADC610" s="228"/>
      <c r="ADD610" s="228"/>
      <c r="ADE610" s="228"/>
      <c r="ADF610" s="228"/>
      <c r="ADG610" s="228"/>
      <c r="ADH610" s="228"/>
      <c r="ADI610" s="228"/>
      <c r="ADJ610" s="228"/>
      <c r="ADK610" s="228"/>
      <c r="ADL610" s="228"/>
      <c r="ADM610" s="228"/>
      <c r="ADN610" s="228"/>
      <c r="ADO610" s="228"/>
      <c r="ADP610" s="228"/>
      <c r="ADQ610" s="228"/>
      <c r="ADR610" s="228"/>
      <c r="ADS610" s="228"/>
      <c r="ADT610" s="228"/>
      <c r="ADU610" s="228"/>
      <c r="ADV610" s="228"/>
      <c r="ADW610" s="228"/>
      <c r="ADX610" s="228"/>
      <c r="ADY610" s="228"/>
      <c r="ADZ610" s="228"/>
      <c r="AEA610" s="228"/>
      <c r="AEB610" s="228"/>
      <c r="AEC610" s="228"/>
      <c r="AED610" s="228"/>
      <c r="AEE610" s="228"/>
      <c r="AEF610" s="228"/>
      <c r="AEG610" s="228"/>
      <c r="AEH610" s="228"/>
      <c r="AEI610" s="228"/>
      <c r="AEJ610" s="228"/>
      <c r="AEK610" s="228"/>
      <c r="AEL610" s="228"/>
      <c r="AEM610" s="228"/>
      <c r="AEN610" s="228"/>
      <c r="AEO610" s="228"/>
      <c r="AEP610" s="228"/>
      <c r="AEQ610" s="228"/>
      <c r="AER610" s="228"/>
      <c r="AES610" s="228"/>
      <c r="AET610" s="228"/>
      <c r="AEU610" s="228"/>
      <c r="AEV610" s="228"/>
      <c r="AEW610" s="228"/>
      <c r="AEX610" s="228"/>
      <c r="AEY610" s="228"/>
      <c r="AEZ610" s="228"/>
      <c r="AFA610" s="228"/>
      <c r="AFB610" s="228"/>
      <c r="AFC610" s="228"/>
      <c r="AFD610" s="228"/>
      <c r="AFE610" s="228"/>
      <c r="AFF610" s="228"/>
      <c r="AFG610" s="228"/>
      <c r="AFH610" s="228"/>
      <c r="AFI610" s="228"/>
      <c r="AFJ610" s="228"/>
      <c r="AFK610" s="228"/>
      <c r="AFL610" s="228"/>
      <c r="AFM610" s="228"/>
      <c r="AFN610" s="228"/>
      <c r="AFO610" s="228"/>
      <c r="AFP610" s="228"/>
      <c r="AFQ610" s="228"/>
      <c r="AFR610" s="228"/>
      <c r="AFS610" s="228"/>
      <c r="AFT610" s="228"/>
      <c r="AFU610" s="228"/>
      <c r="AFV610" s="228"/>
      <c r="AFW610" s="228"/>
      <c r="AFX610" s="228"/>
      <c r="AFY610" s="228"/>
      <c r="AFZ610" s="228"/>
      <c r="AGA610" s="228"/>
      <c r="AGB610" s="228"/>
      <c r="AGC610" s="228"/>
      <c r="AGD610" s="228"/>
      <c r="AGE610" s="228"/>
      <c r="AGF610" s="228"/>
      <c r="AGG610" s="228"/>
      <c r="AGH610" s="228"/>
      <c r="AGI610" s="228"/>
      <c r="AGJ610" s="228"/>
      <c r="AGK610" s="228"/>
      <c r="AGL610" s="228"/>
      <c r="AGM610" s="228"/>
      <c r="AGN610" s="228"/>
      <c r="AGO610" s="228"/>
      <c r="AGP610" s="228"/>
      <c r="AGQ610" s="228"/>
      <c r="AGR610" s="228"/>
      <c r="AGS610" s="228"/>
      <c r="AGT610" s="228"/>
      <c r="AGU610" s="228"/>
      <c r="AGV610" s="228"/>
      <c r="AGW610" s="228"/>
      <c r="AGX610" s="228"/>
      <c r="AGY610" s="228"/>
      <c r="AGZ610" s="228"/>
      <c r="AHA610" s="228"/>
      <c r="AHB610" s="228"/>
      <c r="AHC610" s="228"/>
      <c r="AHD610" s="228"/>
      <c r="AHE610" s="228"/>
      <c r="AHF610" s="228"/>
      <c r="AHG610" s="228"/>
      <c r="AHH610" s="228"/>
      <c r="AHI610" s="228"/>
      <c r="AHJ610" s="228"/>
      <c r="AHK610" s="228"/>
      <c r="AHL610" s="228"/>
      <c r="AHM610" s="228"/>
      <c r="AHN610" s="228"/>
      <c r="AHO610" s="228"/>
      <c r="AHP610" s="228"/>
      <c r="AHQ610" s="228"/>
      <c r="AHR610" s="228"/>
      <c r="AHS610" s="228"/>
      <c r="AHT610" s="228"/>
      <c r="AHU610" s="228"/>
      <c r="AHV610" s="228"/>
      <c r="AHW610" s="228"/>
      <c r="AHX610" s="228"/>
      <c r="AHY610" s="228"/>
      <c r="AHZ610" s="228"/>
      <c r="AIA610" s="228"/>
      <c r="AIB610" s="228"/>
      <c r="AIC610" s="228"/>
      <c r="AID610" s="228"/>
      <c r="AIE610" s="228"/>
      <c r="AIF610" s="228"/>
      <c r="AIG610" s="228"/>
      <c r="AIH610" s="228"/>
      <c r="AII610" s="228"/>
      <c r="AIJ610" s="228"/>
      <c r="AIK610" s="228"/>
      <c r="AIL610" s="228"/>
      <c r="AIM610" s="228"/>
      <c r="AIN610" s="228"/>
      <c r="AIO610" s="228"/>
      <c r="AIP610" s="228"/>
      <c r="AIQ610" s="228"/>
      <c r="AIR610" s="228"/>
      <c r="AIS610" s="228"/>
      <c r="AIT610" s="228"/>
      <c r="AIU610" s="228"/>
      <c r="AIV610" s="228"/>
      <c r="AIW610" s="228"/>
      <c r="AIX610" s="228"/>
      <c r="AIY610" s="228"/>
      <c r="AIZ610" s="228"/>
      <c r="AJA610" s="228"/>
      <c r="AJB610" s="228"/>
      <c r="AJC610" s="228"/>
      <c r="AJD610" s="228"/>
      <c r="AJE610" s="228"/>
      <c r="AJF610" s="228"/>
      <c r="AJG610" s="228"/>
      <c r="AJH610" s="228"/>
      <c r="AJI610" s="228"/>
      <c r="AJJ610" s="228"/>
      <c r="AJK610" s="228"/>
      <c r="AJL610" s="228"/>
      <c r="AJM610" s="228"/>
      <c r="AJN610" s="228"/>
      <c r="AJO610" s="228"/>
      <c r="AJP610" s="228"/>
      <c r="AJQ610" s="228"/>
      <c r="AJR610" s="228"/>
      <c r="AJS610" s="228"/>
      <c r="AJT610" s="228"/>
      <c r="AJU610" s="228"/>
      <c r="AJV610" s="228"/>
      <c r="AJW610" s="228"/>
      <c r="AJX610" s="228"/>
      <c r="AJY610" s="228"/>
      <c r="AJZ610" s="228"/>
      <c r="AKA610" s="228"/>
      <c r="AKB610" s="228"/>
      <c r="AKC610" s="228"/>
      <c r="AKD610" s="228"/>
      <c r="AKE610" s="228"/>
      <c r="AKF610" s="228"/>
      <c r="AKG610" s="228"/>
      <c r="AKH610" s="228"/>
      <c r="AKI610" s="228"/>
      <c r="AKJ610" s="228"/>
      <c r="AKK610" s="228"/>
      <c r="AKL610" s="228"/>
      <c r="AKM610" s="228"/>
      <c r="AKN610" s="228"/>
      <c r="AKO610" s="228"/>
      <c r="AKP610" s="228"/>
      <c r="AKQ610" s="228"/>
      <c r="AKR610" s="228"/>
      <c r="AKS610" s="228"/>
      <c r="AKT610" s="228"/>
      <c r="AKU610" s="228"/>
      <c r="AKV610" s="228"/>
      <c r="AKW610" s="228"/>
      <c r="AKX610" s="228"/>
      <c r="AKY610" s="228"/>
      <c r="AKZ610" s="228"/>
      <c r="ALA610" s="228"/>
      <c r="ALB610" s="228"/>
      <c r="ALC610" s="228"/>
      <c r="ALD610" s="228"/>
      <c r="ALE610" s="228"/>
      <c r="ALF610" s="228"/>
      <c r="ALG610" s="228"/>
      <c r="ALH610" s="228"/>
      <c r="ALI610" s="228"/>
      <c r="ALJ610" s="228"/>
      <c r="ALK610" s="228"/>
      <c r="ALL610" s="228"/>
      <c r="ALM610" s="228"/>
      <c r="ALN610" s="228"/>
      <c r="ALO610" s="228"/>
      <c r="ALP610" s="228"/>
      <c r="ALQ610" s="228"/>
      <c r="ALR610" s="228"/>
      <c r="ALS610" s="228"/>
      <c r="ALT610" s="228"/>
      <c r="ALU610" s="228"/>
      <c r="ALV610" s="228"/>
      <c r="ALW610" s="228"/>
      <c r="ALX610" s="228"/>
      <c r="ALY610" s="228"/>
      <c r="ALZ610" s="228"/>
      <c r="AMA610" s="228"/>
      <c r="AMB610" s="228"/>
      <c r="AMC610" s="228"/>
      <c r="AMD610" s="228"/>
      <c r="AME610" s="228"/>
      <c r="AMF610" s="228"/>
      <c r="AMG610" s="228"/>
      <c r="AMH610" s="228"/>
      <c r="AMI610" s="228"/>
      <c r="AMJ610" s="228"/>
      <c r="AMK610" s="228"/>
      <c r="AML610" s="228"/>
      <c r="AMM610" s="228"/>
      <c r="AMN610" s="228"/>
      <c r="AMO610" s="228"/>
      <c r="AMP610" s="228"/>
      <c r="AMQ610" s="228"/>
      <c r="AMR610" s="228"/>
      <c r="AMS610" s="228"/>
      <c r="AMT610" s="228"/>
      <c r="AMU610" s="228"/>
      <c r="AMV610" s="228"/>
      <c r="AMW610" s="228"/>
      <c r="AMX610" s="228"/>
    </row>
    <row r="611" spans="1:1038" s="432" customFormat="1" ht="18" customHeight="1">
      <c r="A611" s="612" t="s">
        <v>2065</v>
      </c>
      <c r="B611" s="422" t="s">
        <v>1647</v>
      </c>
      <c r="C611" s="422"/>
      <c r="D611" s="422" t="s">
        <v>1279</v>
      </c>
      <c r="E611" s="422">
        <v>81</v>
      </c>
      <c r="F611" s="422">
        <v>1</v>
      </c>
      <c r="G611" s="602" t="str">
        <f t="shared" si="220"/>
        <v>81-1</v>
      </c>
      <c r="H611" s="422">
        <v>0</v>
      </c>
      <c r="I611" s="533">
        <v>90</v>
      </c>
      <c r="J611" s="527">
        <f t="shared" si="289"/>
        <v>1</v>
      </c>
      <c r="K611" s="528" t="b">
        <f>IF(J620=1,IF(((VLOOKUP($G611,[1]Depth_Lookup!A$3:J$410,9,FALSE))-(I611/100))=0,"Good",IF(((VLOOKUP($G611,[1]Depth_Lookup!$A$3:$J$550,9,FALSE))-(I611/100))&gt;0,"Too Short","Too Long")))</f>
        <v>0</v>
      </c>
      <c r="L611" s="171">
        <f>(VLOOKUP($G611,Depth_Lookup!$A$3:$J$410,10,FALSE))+(H611/100)</f>
        <v>203.7</v>
      </c>
      <c r="M611" s="171">
        <f>(VLOOKUP($G611,Depth_Lookup!$A$3:$J$410,10,FALSE))+(I611/100)</f>
        <v>204.6</v>
      </c>
      <c r="N611" s="441" t="s">
        <v>2133</v>
      </c>
      <c r="O611" s="422">
        <v>1</v>
      </c>
      <c r="P611" s="422" t="s">
        <v>853</v>
      </c>
      <c r="Q611" s="422" t="s">
        <v>125</v>
      </c>
      <c r="R611" s="526" t="str">
        <f t="shared" si="277"/>
        <v>SerpentinizedHarzburgite</v>
      </c>
      <c r="S611" s="422" t="s">
        <v>94</v>
      </c>
      <c r="T611" s="422" t="s">
        <v>94</v>
      </c>
      <c r="U611" s="422" t="s">
        <v>95</v>
      </c>
      <c r="V611" s="422" t="s">
        <v>96</v>
      </c>
      <c r="W611" s="422" t="s">
        <v>102</v>
      </c>
      <c r="X611" s="526">
        <f>VLOOKUP(W611,[1]definitions_list_lookup!A$13:B$19,2,0)</f>
        <v>5</v>
      </c>
      <c r="Y611" s="422" t="s">
        <v>90</v>
      </c>
      <c r="Z611" s="422" t="s">
        <v>91</v>
      </c>
      <c r="AA611" s="422"/>
      <c r="AB611" s="422"/>
      <c r="AC611" s="422"/>
      <c r="AD611" s="422"/>
      <c r="AE611" s="423"/>
      <c r="AF611" s="602" t="e">
        <f>VLOOKUP(AE611,[1]definitions_list_mag!$V$12:$W$15,2,0)</f>
        <v>#N/A</v>
      </c>
      <c r="AG611" s="530"/>
      <c r="AH611" s="422"/>
      <c r="AI611" s="426">
        <v>67</v>
      </c>
      <c r="AJ611" s="422"/>
      <c r="AK611" s="422"/>
      <c r="AL611" s="422"/>
      <c r="AM611" s="422"/>
      <c r="AN611" s="422"/>
      <c r="AO611" s="426"/>
      <c r="AP611" s="422"/>
      <c r="AQ611" s="422"/>
      <c r="AR611" s="422"/>
      <c r="AS611" s="422"/>
      <c r="AT611" s="422"/>
      <c r="AU611" s="426"/>
      <c r="AV611" s="422"/>
      <c r="AW611" s="422"/>
      <c r="AX611" s="422"/>
      <c r="AY611" s="422"/>
      <c r="AZ611" s="422"/>
      <c r="BA611" s="426">
        <v>30</v>
      </c>
      <c r="BB611" s="422">
        <v>5</v>
      </c>
      <c r="BC611" s="422">
        <v>2</v>
      </c>
      <c r="BD611" s="422" t="s">
        <v>110</v>
      </c>
      <c r="BE611" s="422" t="s">
        <v>103</v>
      </c>
      <c r="BF611" s="422"/>
      <c r="BG611" s="426"/>
      <c r="BH611" s="422"/>
      <c r="BI611" s="422"/>
      <c r="BJ611" s="422"/>
      <c r="BK611" s="422"/>
      <c r="BL611" s="422"/>
      <c r="BM611" s="426">
        <v>3</v>
      </c>
      <c r="BN611" s="422">
        <v>2</v>
      </c>
      <c r="BO611" s="422">
        <v>0.5</v>
      </c>
      <c r="BP611" s="422" t="s">
        <v>110</v>
      </c>
      <c r="BQ611" s="422" t="s">
        <v>103</v>
      </c>
      <c r="BR611" s="422"/>
      <c r="BS611" s="422"/>
      <c r="BT611" s="422"/>
      <c r="BU611" s="422"/>
      <c r="BV611" s="422"/>
      <c r="BW611" s="422"/>
      <c r="BX611" s="422"/>
      <c r="BY611" s="426"/>
      <c r="BZ611" s="422"/>
      <c r="CA611" s="422"/>
      <c r="CB611" s="422"/>
      <c r="CC611" s="422"/>
      <c r="CD611" s="422"/>
      <c r="CE611" s="422" t="s">
        <v>2149</v>
      </c>
      <c r="CF611" s="531">
        <f t="shared" si="290"/>
        <v>100</v>
      </c>
      <c r="CG611" s="166"/>
      <c r="CH611" s="603" t="s">
        <v>2150</v>
      </c>
      <c r="CI611" s="603">
        <v>95</v>
      </c>
      <c r="CJ611" s="603" t="s">
        <v>514</v>
      </c>
      <c r="CK611" s="604" t="s">
        <v>2153</v>
      </c>
      <c r="CL611" s="604"/>
      <c r="CM611" s="604"/>
      <c r="CN611" s="604"/>
      <c r="CO611" s="604"/>
      <c r="CP611" s="604"/>
      <c r="CQ611" s="604"/>
      <c r="CR611" s="604"/>
      <c r="CS611" s="604"/>
      <c r="CT611" s="604"/>
      <c r="CU611" s="604"/>
      <c r="CV611" s="604"/>
      <c r="CW611" s="604"/>
      <c r="CX611" s="604"/>
      <c r="CY611" s="604"/>
      <c r="CZ611" s="604"/>
      <c r="DA611" s="604"/>
      <c r="DB611" s="604">
        <v>60</v>
      </c>
      <c r="DC611" s="605">
        <v>2</v>
      </c>
      <c r="DD611" s="604"/>
      <c r="DE611" s="604"/>
      <c r="DF611" s="604"/>
      <c r="DG611" s="604"/>
      <c r="DH611" s="604"/>
      <c r="DI611" s="604"/>
      <c r="DJ611" s="604">
        <v>38</v>
      </c>
      <c r="DK611" s="209"/>
      <c r="DL611" s="166"/>
      <c r="DM611" s="604"/>
      <c r="DN611" s="604"/>
      <c r="DO611" s="606"/>
      <c r="DP611" s="607"/>
      <c r="DQ611" s="608"/>
      <c r="DR611" s="606"/>
      <c r="DS611" s="608"/>
      <c r="DT611" s="524" t="s">
        <v>2134</v>
      </c>
      <c r="DU611" s="605"/>
      <c r="DV611" s="605"/>
      <c r="DW611" s="532" t="e">
        <f>VLOOKUP(P611,[1]definitions_list_lookup!$K$30:$L$54,2,0)</f>
        <v>#N/A</v>
      </c>
      <c r="DX611" s="609" t="s">
        <v>2151</v>
      </c>
      <c r="DY611" s="609" t="s">
        <v>2138</v>
      </c>
      <c r="DZ611" s="443"/>
      <c r="EA611" s="443"/>
      <c r="EB611" s="429"/>
      <c r="EC611" s="534"/>
      <c r="ED611" s="229" t="s">
        <v>2517</v>
      </c>
      <c r="EE611" s="535"/>
      <c r="EF611" s="536"/>
      <c r="EG611" s="535"/>
      <c r="EH611" s="537"/>
      <c r="EI611" s="538"/>
      <c r="EJ611" s="539"/>
      <c r="EK611" s="540"/>
      <c r="EL611" s="535"/>
      <c r="EM611" s="537"/>
      <c r="EN611" s="537"/>
      <c r="EO611" s="541"/>
      <c r="EP611" s="541"/>
      <c r="EQ611" s="541"/>
      <c r="ER611" s="541"/>
      <c r="ES611" s="541"/>
      <c r="ET611" s="541"/>
      <c r="EU611" s="541"/>
      <c r="EV611" s="542"/>
      <c r="EW611" s="542"/>
      <c r="EX611" s="542"/>
      <c r="EY611" s="542"/>
      <c r="EZ611" s="192" t="e">
        <f t="shared" si="239"/>
        <v>#DIV/0!</v>
      </c>
      <c r="FA611" s="192" t="e">
        <f t="shared" si="240"/>
        <v>#DIV/0!</v>
      </c>
      <c r="FB611" s="192" t="e">
        <f t="shared" si="241"/>
        <v>#DIV/0!</v>
      </c>
      <c r="FC611" s="192" t="e">
        <f t="shared" si="242"/>
        <v>#DIV/0!</v>
      </c>
      <c r="FD611" s="192" t="e">
        <f t="shared" si="243"/>
        <v>#DIV/0!</v>
      </c>
      <c r="FE611" s="193" t="e">
        <f t="shared" si="244"/>
        <v>#DIV/0!</v>
      </c>
      <c r="FF611" s="194" t="e">
        <f t="shared" si="245"/>
        <v>#DIV/0!</v>
      </c>
      <c r="FG611" s="535"/>
      <c r="FH611" s="537"/>
      <c r="FI611" s="778">
        <f t="shared" si="250"/>
        <v>0</v>
      </c>
      <c r="FJ611" s="779" t="e">
        <f t="shared" si="251"/>
        <v>#DIV/0!</v>
      </c>
      <c r="FK611" s="779" t="e">
        <f t="shared" si="252"/>
        <v>#DIV/0!</v>
      </c>
      <c r="FL611" s="780" t="e">
        <f t="shared" si="253"/>
        <v>#DIV/0!</v>
      </c>
      <c r="FM611" s="169" t="e">
        <f t="shared" si="254"/>
        <v>#DIV/0!</v>
      </c>
      <c r="FN611" s="783" t="e">
        <f t="shared" si="255"/>
        <v>#DIV/0!</v>
      </c>
      <c r="FO611" s="422"/>
      <c r="FP611" s="422"/>
      <c r="FQ611" s="422"/>
      <c r="FR611" s="422"/>
      <c r="FS611" s="422"/>
      <c r="FT611" s="422"/>
      <c r="FU611" s="422"/>
      <c r="FV611" s="422"/>
      <c r="FW611" s="422"/>
      <c r="FX611" s="422"/>
      <c r="FY611" s="422"/>
      <c r="FZ611" s="422"/>
      <c r="GA611" s="422"/>
      <c r="GB611" s="422"/>
      <c r="GC611" s="422"/>
      <c r="GD611" s="422"/>
      <c r="GE611" s="422"/>
      <c r="GF611" s="422"/>
      <c r="GG611" s="422"/>
      <c r="GH611" s="422"/>
      <c r="GI611" s="422"/>
      <c r="GJ611" s="422"/>
      <c r="GK611" s="422"/>
      <c r="GL611" s="422"/>
      <c r="GM611" s="422"/>
      <c r="GN611" s="422"/>
      <c r="GO611" s="422"/>
      <c r="GP611" s="422"/>
      <c r="GQ611" s="422"/>
      <c r="GR611" s="422"/>
      <c r="GS611" s="422"/>
      <c r="GT611" s="422"/>
      <c r="GU611" s="422"/>
      <c r="GV611" s="422"/>
      <c r="GW611" s="422"/>
      <c r="GX611" s="422"/>
      <c r="GY611" s="422"/>
      <c r="GZ611" s="422"/>
      <c r="HA611" s="422"/>
      <c r="HB611" s="422"/>
      <c r="HC611" s="422"/>
      <c r="HD611" s="422"/>
      <c r="HE611" s="422"/>
      <c r="HF611" s="422"/>
      <c r="HG611" s="422"/>
      <c r="HH611" s="422"/>
      <c r="HI611" s="422"/>
      <c r="HJ611" s="422"/>
      <c r="HK611" s="422"/>
      <c r="HL611" s="422"/>
      <c r="HM611" s="422"/>
      <c r="HN611" s="422"/>
      <c r="HO611" s="422"/>
      <c r="HP611" s="422"/>
      <c r="HQ611" s="422"/>
      <c r="HR611" s="422"/>
      <c r="HS611" s="422"/>
      <c r="HT611" s="422"/>
      <c r="HU611" s="422"/>
      <c r="HV611" s="422"/>
      <c r="HW611" s="422"/>
      <c r="HX611" s="422"/>
      <c r="HY611" s="422"/>
      <c r="HZ611" s="422"/>
      <c r="IA611" s="422"/>
      <c r="IB611" s="422"/>
      <c r="IC611" s="422"/>
      <c r="ID611" s="422"/>
      <c r="IE611" s="422"/>
      <c r="IF611" s="422"/>
      <c r="IG611" s="422"/>
      <c r="IH611" s="422"/>
      <c r="II611" s="422"/>
      <c r="IJ611" s="422"/>
      <c r="IK611" s="422"/>
      <c r="IL611" s="422"/>
      <c r="IM611" s="422"/>
      <c r="IN611" s="422"/>
      <c r="IO611" s="422"/>
      <c r="IP611" s="422"/>
      <c r="IQ611" s="422"/>
      <c r="IR611" s="422"/>
      <c r="IS611" s="422"/>
      <c r="IT611" s="422"/>
      <c r="IU611" s="422"/>
      <c r="IV611" s="422"/>
      <c r="IW611" s="422"/>
      <c r="IX611" s="422"/>
      <c r="IY611" s="422"/>
      <c r="IZ611" s="422"/>
      <c r="JA611" s="422"/>
      <c r="JB611" s="422"/>
      <c r="JC611" s="422"/>
      <c r="JD611" s="422"/>
      <c r="JE611" s="422"/>
      <c r="JF611" s="422"/>
      <c r="JG611" s="422"/>
      <c r="JH611" s="422"/>
      <c r="JI611" s="422"/>
      <c r="JJ611" s="422"/>
      <c r="JK611" s="422"/>
      <c r="JL611" s="422"/>
      <c r="JM611" s="422"/>
      <c r="JN611" s="422"/>
      <c r="JO611" s="422"/>
      <c r="JP611" s="422"/>
      <c r="JQ611" s="422"/>
      <c r="JR611" s="422"/>
      <c r="JS611" s="422"/>
      <c r="JT611" s="422"/>
      <c r="JU611" s="422"/>
      <c r="JV611" s="422"/>
      <c r="JW611" s="422"/>
      <c r="JX611" s="422"/>
      <c r="JY611" s="422"/>
      <c r="JZ611" s="422"/>
      <c r="KA611" s="422"/>
      <c r="KB611" s="422"/>
      <c r="KC611" s="422"/>
      <c r="KD611" s="422"/>
      <c r="KE611" s="422"/>
      <c r="KF611" s="422"/>
      <c r="KG611" s="422"/>
      <c r="KH611" s="422"/>
      <c r="KI611" s="422"/>
      <c r="KJ611" s="422"/>
      <c r="KK611" s="422"/>
      <c r="KL611" s="422"/>
      <c r="KM611" s="422"/>
      <c r="KN611" s="422"/>
      <c r="KO611" s="422"/>
      <c r="KP611" s="422"/>
      <c r="KQ611" s="422"/>
      <c r="KR611" s="422"/>
      <c r="KS611" s="422"/>
      <c r="KT611" s="422"/>
      <c r="KU611" s="422"/>
      <c r="KV611" s="422"/>
      <c r="KW611" s="422"/>
      <c r="KX611" s="422"/>
      <c r="KY611" s="422"/>
      <c r="KZ611" s="422"/>
      <c r="LA611" s="422"/>
      <c r="LB611" s="422"/>
      <c r="LC611" s="422"/>
      <c r="LD611" s="422"/>
      <c r="LE611" s="422"/>
      <c r="LF611" s="422"/>
      <c r="LG611" s="422"/>
      <c r="LH611" s="422"/>
      <c r="LI611" s="422"/>
      <c r="LJ611" s="422"/>
      <c r="LK611" s="422"/>
      <c r="LL611" s="422"/>
      <c r="LM611" s="422"/>
      <c r="LN611" s="422"/>
      <c r="LO611" s="422"/>
      <c r="LP611" s="422"/>
      <c r="LQ611" s="422"/>
      <c r="LR611" s="422"/>
      <c r="LS611" s="422"/>
      <c r="LT611" s="422"/>
      <c r="LU611" s="422"/>
      <c r="LV611" s="422"/>
      <c r="LW611" s="422"/>
      <c r="LX611" s="422"/>
      <c r="LY611" s="422"/>
      <c r="LZ611" s="422"/>
      <c r="MA611" s="422"/>
      <c r="MB611" s="422"/>
      <c r="MC611" s="422"/>
      <c r="MD611" s="422"/>
      <c r="ME611" s="422"/>
      <c r="MF611" s="422"/>
      <c r="MG611" s="422"/>
      <c r="MH611" s="422"/>
      <c r="MI611" s="422"/>
      <c r="MJ611" s="422"/>
      <c r="MK611" s="422"/>
      <c r="ML611" s="422"/>
      <c r="MM611" s="422"/>
      <c r="MN611" s="422"/>
      <c r="MO611" s="422"/>
      <c r="MP611" s="422"/>
      <c r="MQ611" s="422"/>
      <c r="MR611" s="422"/>
      <c r="MS611" s="422"/>
      <c r="MT611" s="422"/>
      <c r="MU611" s="422"/>
      <c r="MV611" s="422"/>
      <c r="MW611" s="422"/>
      <c r="MX611" s="422"/>
      <c r="MY611" s="422"/>
      <c r="MZ611" s="422"/>
      <c r="NA611" s="422"/>
      <c r="NB611" s="422"/>
      <c r="NC611" s="422"/>
      <c r="ND611" s="422"/>
      <c r="NE611" s="422"/>
      <c r="NF611" s="422"/>
      <c r="NG611" s="422"/>
      <c r="NH611" s="422"/>
      <c r="NI611" s="422"/>
      <c r="NJ611" s="422"/>
      <c r="NK611" s="422"/>
      <c r="NL611" s="422"/>
      <c r="NM611" s="422"/>
      <c r="NN611" s="422"/>
      <c r="NO611" s="422"/>
      <c r="NP611" s="422"/>
      <c r="NQ611" s="422"/>
      <c r="NR611" s="422"/>
      <c r="NS611" s="422"/>
      <c r="NT611" s="422"/>
      <c r="NU611" s="422"/>
      <c r="NV611" s="422"/>
      <c r="NW611" s="422"/>
      <c r="NX611" s="422"/>
      <c r="NY611" s="422"/>
      <c r="NZ611" s="422"/>
      <c r="OA611" s="422"/>
      <c r="OB611" s="422"/>
      <c r="OC611" s="422"/>
      <c r="OD611" s="422"/>
      <c r="OE611" s="422"/>
      <c r="OF611" s="422"/>
      <c r="OG611" s="422"/>
      <c r="OH611" s="422"/>
      <c r="OI611" s="422"/>
      <c r="OJ611" s="422"/>
      <c r="OK611" s="422"/>
      <c r="OL611" s="422"/>
      <c r="OM611" s="422"/>
      <c r="ON611" s="422"/>
      <c r="OO611" s="422"/>
      <c r="OP611" s="422"/>
      <c r="OQ611" s="422"/>
      <c r="OR611" s="422"/>
      <c r="OS611" s="422"/>
      <c r="OT611" s="422"/>
      <c r="OU611" s="422"/>
      <c r="OV611" s="422"/>
      <c r="OW611" s="422"/>
      <c r="OX611" s="422"/>
      <c r="OY611" s="422"/>
      <c r="OZ611" s="422"/>
      <c r="PA611" s="422"/>
      <c r="PB611" s="422"/>
      <c r="PC611" s="422"/>
      <c r="PD611" s="422"/>
      <c r="PE611" s="422"/>
      <c r="PF611" s="422"/>
      <c r="PG611" s="422"/>
      <c r="PH611" s="422"/>
      <c r="PI611" s="422"/>
      <c r="PJ611" s="422"/>
      <c r="PK611" s="422"/>
      <c r="PL611" s="422"/>
      <c r="PM611" s="422"/>
      <c r="PN611" s="422"/>
      <c r="PO611" s="422"/>
      <c r="PP611" s="422"/>
      <c r="PQ611" s="422"/>
      <c r="PR611" s="422"/>
      <c r="PS611" s="422"/>
      <c r="PT611" s="422"/>
      <c r="PU611" s="422"/>
      <c r="PV611" s="422"/>
      <c r="PW611" s="422"/>
      <c r="PX611" s="422"/>
      <c r="PY611" s="422"/>
      <c r="PZ611" s="422"/>
      <c r="QA611" s="422"/>
      <c r="QB611" s="422"/>
      <c r="QC611" s="422"/>
      <c r="QD611" s="422"/>
      <c r="QE611" s="422"/>
      <c r="QF611" s="422"/>
      <c r="QG611" s="422"/>
      <c r="QH611" s="422"/>
      <c r="QI611" s="422"/>
      <c r="QJ611" s="422"/>
      <c r="QK611" s="422"/>
      <c r="QL611" s="422"/>
      <c r="QM611" s="422"/>
      <c r="QN611" s="422"/>
      <c r="QO611" s="422"/>
      <c r="QP611" s="422"/>
      <c r="QQ611" s="422"/>
      <c r="QR611" s="422"/>
      <c r="QS611" s="422"/>
      <c r="QT611" s="422"/>
      <c r="QU611" s="422"/>
      <c r="QV611" s="422"/>
      <c r="QW611" s="422"/>
      <c r="QX611" s="422"/>
      <c r="QY611" s="422"/>
      <c r="QZ611" s="422"/>
      <c r="RA611" s="422"/>
      <c r="RB611" s="422"/>
      <c r="RC611" s="422"/>
      <c r="RD611" s="422"/>
      <c r="RE611" s="422"/>
      <c r="RF611" s="422"/>
      <c r="RG611" s="422"/>
      <c r="RH611" s="422"/>
      <c r="RI611" s="422"/>
      <c r="RJ611" s="422"/>
      <c r="RK611" s="422"/>
      <c r="RL611" s="422"/>
      <c r="RM611" s="422"/>
      <c r="RN611" s="422"/>
      <c r="RO611" s="422"/>
      <c r="RP611" s="422"/>
      <c r="RQ611" s="422"/>
      <c r="RR611" s="422"/>
      <c r="RS611" s="422"/>
      <c r="RT611" s="422"/>
      <c r="RU611" s="422"/>
      <c r="RV611" s="422"/>
      <c r="RW611" s="422"/>
      <c r="RX611" s="422"/>
      <c r="RY611" s="422"/>
      <c r="RZ611" s="422"/>
      <c r="SA611" s="422"/>
      <c r="SB611" s="422"/>
      <c r="SC611" s="422"/>
      <c r="SD611" s="422"/>
      <c r="SE611" s="422"/>
      <c r="SF611" s="422"/>
      <c r="SG611" s="422"/>
      <c r="SH611" s="422"/>
      <c r="SI611" s="422"/>
      <c r="SJ611" s="422"/>
      <c r="SK611" s="422"/>
      <c r="SL611" s="422"/>
      <c r="SM611" s="422"/>
      <c r="SN611" s="422"/>
      <c r="SO611" s="422"/>
      <c r="SP611" s="422"/>
      <c r="SQ611" s="422"/>
      <c r="SR611" s="422"/>
      <c r="SS611" s="422"/>
      <c r="ST611" s="422"/>
      <c r="SU611" s="422"/>
      <c r="SV611" s="422"/>
      <c r="SW611" s="422"/>
      <c r="SX611" s="422"/>
      <c r="SY611" s="422"/>
      <c r="SZ611" s="422"/>
      <c r="TA611" s="422"/>
      <c r="TB611" s="422"/>
      <c r="TC611" s="422"/>
      <c r="TD611" s="422"/>
      <c r="TE611" s="422"/>
      <c r="TF611" s="422"/>
      <c r="TG611" s="422"/>
      <c r="TH611" s="422"/>
      <c r="TI611" s="422"/>
      <c r="TJ611" s="422"/>
      <c r="TK611" s="422"/>
      <c r="TL611" s="422"/>
      <c r="TM611" s="422"/>
      <c r="TN611" s="422"/>
      <c r="TO611" s="422"/>
      <c r="TP611" s="422"/>
      <c r="TQ611" s="422"/>
      <c r="TR611" s="422"/>
      <c r="TS611" s="422"/>
      <c r="TT611" s="422"/>
      <c r="TU611" s="422"/>
      <c r="TV611" s="422"/>
      <c r="TW611" s="422"/>
      <c r="TX611" s="422"/>
      <c r="TY611" s="422"/>
      <c r="TZ611" s="422"/>
      <c r="UA611" s="422"/>
      <c r="UB611" s="422"/>
      <c r="UC611" s="422"/>
      <c r="UD611" s="422"/>
      <c r="UE611" s="422"/>
      <c r="UF611" s="422"/>
      <c r="UG611" s="422"/>
      <c r="UH611" s="422"/>
      <c r="UI611" s="422"/>
      <c r="UJ611" s="422"/>
      <c r="UK611" s="422"/>
      <c r="UL611" s="422"/>
      <c r="UM611" s="422"/>
      <c r="UN611" s="422"/>
      <c r="UO611" s="422"/>
      <c r="UP611" s="422"/>
      <c r="UQ611" s="422"/>
      <c r="UR611" s="422"/>
      <c r="US611" s="422"/>
      <c r="UT611" s="422"/>
      <c r="UU611" s="422"/>
      <c r="UV611" s="422"/>
      <c r="UW611" s="422"/>
      <c r="UX611" s="422"/>
      <c r="UY611" s="422"/>
      <c r="UZ611" s="422"/>
      <c r="VA611" s="422"/>
      <c r="VB611" s="422"/>
      <c r="VC611" s="422"/>
      <c r="VD611" s="422"/>
      <c r="VE611" s="422"/>
      <c r="VF611" s="422"/>
      <c r="VG611" s="422"/>
      <c r="VH611" s="422"/>
      <c r="VI611" s="422"/>
      <c r="VJ611" s="422"/>
      <c r="VK611" s="422"/>
      <c r="VL611" s="422"/>
      <c r="VM611" s="422"/>
      <c r="VN611" s="422"/>
      <c r="VO611" s="422"/>
      <c r="VP611" s="422"/>
      <c r="VQ611" s="422"/>
      <c r="VR611" s="422"/>
      <c r="VS611" s="422"/>
      <c r="VT611" s="422"/>
      <c r="VU611" s="422"/>
      <c r="VV611" s="422"/>
      <c r="VW611" s="422"/>
      <c r="VX611" s="422"/>
      <c r="VY611" s="422"/>
      <c r="VZ611" s="422"/>
      <c r="WA611" s="422"/>
      <c r="WB611" s="422"/>
      <c r="WC611" s="422"/>
      <c r="WD611" s="422"/>
      <c r="WE611" s="422"/>
      <c r="WF611" s="422"/>
      <c r="WG611" s="422"/>
      <c r="WH611" s="422"/>
      <c r="WI611" s="422"/>
      <c r="WJ611" s="422"/>
      <c r="WK611" s="422"/>
      <c r="WL611" s="422"/>
      <c r="WM611" s="422"/>
      <c r="WN611" s="422"/>
      <c r="WO611" s="422"/>
      <c r="WP611" s="422"/>
      <c r="WQ611" s="422"/>
      <c r="WR611" s="422"/>
      <c r="WS611" s="422"/>
      <c r="WT611" s="422"/>
      <c r="WU611" s="422"/>
      <c r="WV611" s="422"/>
      <c r="WW611" s="422"/>
      <c r="WX611" s="422"/>
      <c r="WY611" s="422"/>
      <c r="WZ611" s="422"/>
      <c r="XA611" s="422"/>
      <c r="XB611" s="422"/>
      <c r="XC611" s="422"/>
      <c r="XD611" s="422"/>
      <c r="XE611" s="422"/>
      <c r="XF611" s="422"/>
      <c r="XG611" s="422"/>
      <c r="XH611" s="422"/>
      <c r="XI611" s="422"/>
      <c r="XJ611" s="422"/>
      <c r="XK611" s="422"/>
      <c r="XL611" s="422"/>
      <c r="XM611" s="422"/>
      <c r="XN611" s="422"/>
      <c r="XO611" s="422"/>
      <c r="XP611" s="422"/>
      <c r="XQ611" s="422"/>
      <c r="XR611" s="422"/>
      <c r="XS611" s="422"/>
      <c r="XT611" s="422"/>
      <c r="XU611" s="422"/>
      <c r="XV611" s="422"/>
      <c r="XW611" s="422"/>
      <c r="XX611" s="422"/>
      <c r="XY611" s="422"/>
      <c r="XZ611" s="422"/>
      <c r="YA611" s="422"/>
      <c r="YB611" s="422"/>
      <c r="YC611" s="422"/>
      <c r="YD611" s="422"/>
      <c r="YE611" s="422"/>
      <c r="YF611" s="422"/>
      <c r="YG611" s="422"/>
      <c r="YH611" s="422"/>
      <c r="YI611" s="422"/>
      <c r="YJ611" s="422"/>
      <c r="YK611" s="422"/>
      <c r="YL611" s="422"/>
      <c r="YM611" s="422"/>
      <c r="YN611" s="422"/>
      <c r="YO611" s="422"/>
      <c r="YP611" s="422"/>
      <c r="YQ611" s="422"/>
      <c r="YR611" s="422"/>
      <c r="YS611" s="422"/>
      <c r="YT611" s="422"/>
      <c r="YU611" s="422"/>
      <c r="YV611" s="422"/>
      <c r="YW611" s="422"/>
      <c r="YX611" s="422"/>
      <c r="YY611" s="422"/>
      <c r="YZ611" s="422"/>
      <c r="ZA611" s="422"/>
      <c r="ZB611" s="422"/>
      <c r="ZC611" s="422"/>
      <c r="ZD611" s="422"/>
      <c r="ZE611" s="422"/>
      <c r="ZF611" s="422"/>
      <c r="ZG611" s="422"/>
      <c r="ZH611" s="422"/>
      <c r="ZI611" s="422"/>
      <c r="ZJ611" s="422"/>
      <c r="ZK611" s="422"/>
      <c r="ZL611" s="422"/>
      <c r="ZM611" s="422"/>
      <c r="ZN611" s="422"/>
      <c r="ZO611" s="422"/>
      <c r="ZP611" s="422"/>
      <c r="ZQ611" s="422"/>
      <c r="ZR611" s="422"/>
      <c r="ZS611" s="422"/>
      <c r="ZT611" s="422"/>
      <c r="ZU611" s="422"/>
      <c r="ZV611" s="422"/>
      <c r="ZW611" s="422"/>
      <c r="ZX611" s="422"/>
      <c r="ZY611" s="422"/>
      <c r="ZZ611" s="422"/>
      <c r="AAA611" s="422"/>
      <c r="AAB611" s="422"/>
      <c r="AAC611" s="422"/>
      <c r="AAD611" s="422"/>
      <c r="AAE611" s="422"/>
      <c r="AAF611" s="422"/>
      <c r="AAG611" s="422"/>
      <c r="AAH611" s="422"/>
      <c r="AAI611" s="422"/>
      <c r="AAJ611" s="422"/>
      <c r="AAK611" s="422"/>
      <c r="AAL611" s="422"/>
      <c r="AAM611" s="422"/>
      <c r="AAN611" s="422"/>
      <c r="AAO611" s="422"/>
      <c r="AAP611" s="422"/>
      <c r="AAQ611" s="422"/>
      <c r="AAR611" s="422"/>
      <c r="AAS611" s="422"/>
      <c r="AAT611" s="422"/>
      <c r="AAU611" s="422"/>
      <c r="AAV611" s="422"/>
      <c r="AAW611" s="422"/>
      <c r="AAX611" s="422"/>
      <c r="AAY611" s="422"/>
      <c r="AAZ611" s="422"/>
      <c r="ABA611" s="422"/>
      <c r="ABB611" s="422"/>
      <c r="ABC611" s="422"/>
      <c r="ABD611" s="422"/>
      <c r="ABE611" s="422"/>
      <c r="ABF611" s="422"/>
      <c r="ABG611" s="422"/>
      <c r="ABH611" s="422"/>
      <c r="ABI611" s="422"/>
      <c r="ABJ611" s="422"/>
      <c r="ABK611" s="422"/>
      <c r="ABL611" s="422"/>
      <c r="ABM611" s="422"/>
      <c r="ABN611" s="422"/>
      <c r="ABO611" s="422"/>
      <c r="ABP611" s="422"/>
      <c r="ABQ611" s="422"/>
      <c r="ABR611" s="422"/>
      <c r="ABS611" s="422"/>
      <c r="ABT611" s="422"/>
      <c r="ABU611" s="422"/>
      <c r="ABV611" s="422"/>
      <c r="ABW611" s="422"/>
      <c r="ABX611" s="422"/>
      <c r="ABY611" s="422"/>
      <c r="ABZ611" s="422"/>
      <c r="ACA611" s="422"/>
      <c r="ACB611" s="422"/>
      <c r="ACC611" s="422"/>
      <c r="ACD611" s="422"/>
      <c r="ACE611" s="422"/>
      <c r="ACF611" s="422"/>
      <c r="ACG611" s="422"/>
      <c r="ACH611" s="422"/>
      <c r="ACI611" s="422"/>
      <c r="ACJ611" s="422"/>
      <c r="ACK611" s="422"/>
      <c r="ACL611" s="422"/>
      <c r="ACM611" s="422"/>
      <c r="ACN611" s="422"/>
      <c r="ACO611" s="422"/>
      <c r="ACP611" s="422"/>
      <c r="ACQ611" s="422"/>
      <c r="ACR611" s="422"/>
      <c r="ACS611" s="422"/>
      <c r="ACT611" s="422"/>
      <c r="ACU611" s="422"/>
      <c r="ACV611" s="422"/>
      <c r="ACW611" s="422"/>
      <c r="ACX611" s="422"/>
      <c r="ACY611" s="422"/>
      <c r="ACZ611" s="422"/>
      <c r="ADA611" s="422"/>
      <c r="ADB611" s="422"/>
      <c r="ADC611" s="422"/>
      <c r="ADD611" s="422"/>
      <c r="ADE611" s="422"/>
      <c r="ADF611" s="422"/>
      <c r="ADG611" s="422"/>
      <c r="ADH611" s="422"/>
      <c r="ADI611" s="422"/>
      <c r="ADJ611" s="422"/>
      <c r="ADK611" s="422"/>
      <c r="ADL611" s="422"/>
      <c r="ADM611" s="422"/>
      <c r="ADN611" s="422"/>
      <c r="ADO611" s="422"/>
      <c r="ADP611" s="422"/>
      <c r="ADQ611" s="422"/>
      <c r="ADR611" s="422"/>
      <c r="ADS611" s="422"/>
      <c r="ADT611" s="422"/>
      <c r="ADU611" s="422"/>
      <c r="ADV611" s="422"/>
      <c r="ADW611" s="422"/>
      <c r="ADX611" s="422"/>
      <c r="ADY611" s="422"/>
      <c r="ADZ611" s="422"/>
      <c r="AEA611" s="422"/>
      <c r="AEB611" s="422"/>
      <c r="AEC611" s="422"/>
      <c r="AED611" s="422"/>
      <c r="AEE611" s="422"/>
      <c r="AEF611" s="422"/>
      <c r="AEG611" s="422"/>
      <c r="AEH611" s="422"/>
      <c r="AEI611" s="422"/>
      <c r="AEJ611" s="422"/>
      <c r="AEK611" s="422"/>
      <c r="AEL611" s="422"/>
      <c r="AEM611" s="422"/>
      <c r="AEN611" s="422"/>
      <c r="AEO611" s="422"/>
      <c r="AEP611" s="422"/>
      <c r="AEQ611" s="422"/>
      <c r="AER611" s="422"/>
      <c r="AES611" s="422"/>
      <c r="AET611" s="422"/>
      <c r="AEU611" s="422"/>
      <c r="AEV611" s="422"/>
      <c r="AEW611" s="422"/>
      <c r="AEX611" s="422"/>
      <c r="AEY611" s="422"/>
      <c r="AEZ611" s="422"/>
      <c r="AFA611" s="422"/>
      <c r="AFB611" s="422"/>
      <c r="AFC611" s="422"/>
      <c r="AFD611" s="422"/>
      <c r="AFE611" s="422"/>
      <c r="AFF611" s="422"/>
      <c r="AFG611" s="422"/>
      <c r="AFH611" s="422"/>
      <c r="AFI611" s="422"/>
      <c r="AFJ611" s="422"/>
      <c r="AFK611" s="422"/>
      <c r="AFL611" s="422"/>
      <c r="AFM611" s="422"/>
      <c r="AFN611" s="422"/>
      <c r="AFO611" s="422"/>
      <c r="AFP611" s="422"/>
      <c r="AFQ611" s="422"/>
      <c r="AFR611" s="422"/>
      <c r="AFS611" s="422"/>
      <c r="AFT611" s="422"/>
      <c r="AFU611" s="422"/>
      <c r="AFV611" s="422"/>
      <c r="AFW611" s="422"/>
      <c r="AFX611" s="422"/>
      <c r="AFY611" s="422"/>
      <c r="AFZ611" s="422"/>
      <c r="AGA611" s="422"/>
      <c r="AGB611" s="422"/>
      <c r="AGC611" s="422"/>
      <c r="AGD611" s="422"/>
      <c r="AGE611" s="422"/>
      <c r="AGF611" s="422"/>
      <c r="AGG611" s="422"/>
      <c r="AGH611" s="422"/>
      <c r="AGI611" s="422"/>
      <c r="AGJ611" s="422"/>
      <c r="AGK611" s="422"/>
      <c r="AGL611" s="422"/>
      <c r="AGM611" s="422"/>
      <c r="AGN611" s="422"/>
      <c r="AGO611" s="422"/>
      <c r="AGP611" s="422"/>
      <c r="AGQ611" s="422"/>
      <c r="AGR611" s="422"/>
      <c r="AGS611" s="422"/>
      <c r="AGT611" s="422"/>
      <c r="AGU611" s="422"/>
      <c r="AGV611" s="422"/>
      <c r="AGW611" s="422"/>
      <c r="AGX611" s="422"/>
      <c r="AGY611" s="422"/>
      <c r="AGZ611" s="422"/>
      <c r="AHA611" s="422"/>
      <c r="AHB611" s="422"/>
      <c r="AHC611" s="422"/>
      <c r="AHD611" s="422"/>
      <c r="AHE611" s="422"/>
      <c r="AHF611" s="422"/>
      <c r="AHG611" s="422"/>
      <c r="AHH611" s="422"/>
      <c r="AHI611" s="422"/>
      <c r="AHJ611" s="422"/>
      <c r="AHK611" s="422"/>
      <c r="AHL611" s="422"/>
      <c r="AHM611" s="422"/>
      <c r="AHN611" s="422"/>
      <c r="AHO611" s="422"/>
      <c r="AHP611" s="422"/>
      <c r="AHQ611" s="422"/>
      <c r="AHR611" s="422"/>
      <c r="AHS611" s="422"/>
      <c r="AHT611" s="422"/>
      <c r="AHU611" s="422"/>
      <c r="AHV611" s="422"/>
      <c r="AHW611" s="422"/>
      <c r="AHX611" s="422"/>
      <c r="AHY611" s="422"/>
      <c r="AHZ611" s="422"/>
      <c r="AIA611" s="422"/>
      <c r="AIB611" s="422"/>
      <c r="AIC611" s="422"/>
      <c r="AID611" s="422"/>
      <c r="AIE611" s="422"/>
      <c r="AIF611" s="422"/>
      <c r="AIG611" s="422"/>
      <c r="AIH611" s="422"/>
      <c r="AII611" s="422"/>
      <c r="AIJ611" s="422"/>
      <c r="AIK611" s="422"/>
      <c r="AIL611" s="422"/>
      <c r="AIM611" s="422"/>
      <c r="AIN611" s="422"/>
      <c r="AIO611" s="422"/>
      <c r="AIP611" s="422"/>
      <c r="AIQ611" s="422"/>
      <c r="AIR611" s="422"/>
      <c r="AIS611" s="422"/>
      <c r="AIT611" s="422"/>
      <c r="AIU611" s="422"/>
      <c r="AIV611" s="422"/>
      <c r="AIW611" s="422"/>
      <c r="AIX611" s="422"/>
      <c r="AIY611" s="422"/>
      <c r="AIZ611" s="422"/>
      <c r="AJA611" s="422"/>
      <c r="AJB611" s="422"/>
      <c r="AJC611" s="422"/>
      <c r="AJD611" s="422"/>
      <c r="AJE611" s="422"/>
      <c r="AJF611" s="422"/>
      <c r="AJG611" s="422"/>
      <c r="AJH611" s="422"/>
      <c r="AJI611" s="422"/>
      <c r="AJJ611" s="422"/>
      <c r="AJK611" s="422"/>
      <c r="AJL611" s="422"/>
      <c r="AJM611" s="422"/>
      <c r="AJN611" s="422"/>
      <c r="AJO611" s="422"/>
      <c r="AJP611" s="422"/>
      <c r="AJQ611" s="422"/>
      <c r="AJR611" s="422"/>
      <c r="AJS611" s="422"/>
      <c r="AJT611" s="422"/>
      <c r="AJU611" s="422"/>
      <c r="AJV611" s="422"/>
      <c r="AJW611" s="422"/>
      <c r="AJX611" s="422"/>
      <c r="AJY611" s="422"/>
      <c r="AJZ611" s="422"/>
      <c r="AKA611" s="422"/>
      <c r="AKB611" s="422"/>
      <c r="AKC611" s="422"/>
      <c r="AKD611" s="422"/>
      <c r="AKE611" s="422"/>
      <c r="AKF611" s="422"/>
      <c r="AKG611" s="422"/>
      <c r="AKH611" s="422"/>
      <c r="AKI611" s="422"/>
      <c r="AKJ611" s="422"/>
      <c r="AKK611" s="422"/>
      <c r="AKL611" s="422"/>
      <c r="AKM611" s="422"/>
      <c r="AKN611" s="422"/>
      <c r="AKO611" s="422"/>
      <c r="AKP611" s="422"/>
      <c r="AKQ611" s="422"/>
      <c r="AKR611" s="422"/>
      <c r="AKS611" s="422"/>
      <c r="AKT611" s="422"/>
      <c r="AKU611" s="422"/>
      <c r="AKV611" s="422"/>
      <c r="AKW611" s="422"/>
      <c r="AKX611" s="422"/>
      <c r="AKY611" s="422"/>
      <c r="AKZ611" s="422"/>
      <c r="ALA611" s="422"/>
      <c r="ALB611" s="422"/>
      <c r="ALC611" s="422"/>
      <c r="ALD611" s="422"/>
      <c r="ALE611" s="422"/>
      <c r="ALF611" s="422"/>
      <c r="ALG611" s="422"/>
      <c r="ALH611" s="422"/>
      <c r="ALI611" s="422"/>
      <c r="ALJ611" s="422"/>
      <c r="ALK611" s="422"/>
      <c r="ALL611" s="422"/>
      <c r="ALM611" s="422"/>
      <c r="ALN611" s="422"/>
      <c r="ALO611" s="422"/>
      <c r="ALP611" s="422"/>
      <c r="ALQ611" s="422"/>
      <c r="ALR611" s="422"/>
      <c r="ALS611" s="422"/>
      <c r="ALT611" s="422"/>
      <c r="ALU611" s="422"/>
      <c r="ALV611" s="422"/>
      <c r="ALW611" s="422"/>
      <c r="ALX611" s="422"/>
      <c r="ALY611" s="422"/>
      <c r="ALZ611" s="422"/>
      <c r="AMA611" s="422"/>
      <c r="AMB611" s="422"/>
      <c r="AMC611" s="422"/>
      <c r="AMD611" s="422"/>
      <c r="AME611" s="422"/>
      <c r="AMF611" s="422"/>
      <c r="AMG611" s="422"/>
      <c r="AMH611" s="422"/>
      <c r="AMI611" s="422"/>
      <c r="AMJ611" s="422"/>
      <c r="AMK611" s="422"/>
      <c r="AML611" s="422"/>
      <c r="AMM611" s="422"/>
      <c r="AMN611" s="422"/>
      <c r="AMO611" s="422"/>
      <c r="AMP611" s="422"/>
      <c r="AMQ611" s="422"/>
      <c r="AMR611" s="422"/>
      <c r="AMS611" s="422"/>
      <c r="AMT611" s="422"/>
      <c r="AMU611" s="422"/>
      <c r="AMV611" s="422"/>
      <c r="AMW611" s="422"/>
      <c r="AMX611" s="422"/>
    </row>
    <row r="612" spans="1:1038" s="432" customFormat="1" ht="18" customHeight="1">
      <c r="A612" s="601" t="s">
        <v>2065</v>
      </c>
      <c r="B612" s="422" t="s">
        <v>1647</v>
      </c>
      <c r="C612" s="422"/>
      <c r="D612" s="422" t="s">
        <v>1279</v>
      </c>
      <c r="E612" s="422">
        <v>81</v>
      </c>
      <c r="F612" s="422">
        <v>2</v>
      </c>
      <c r="G612" s="602" t="str">
        <f t="shared" ref="G612" si="291">E612&amp;"-"&amp;F612</f>
        <v>81-2</v>
      </c>
      <c r="H612" s="422">
        <v>0</v>
      </c>
      <c r="I612" s="533">
        <v>10</v>
      </c>
      <c r="J612" s="527">
        <f t="shared" ref="J612" si="292">IF(H612=0, 1, 0)</f>
        <v>1</v>
      </c>
      <c r="K612" s="528" t="b">
        <f>IF(J613=1,IF(((VLOOKUP($G612,[1]Depth_Lookup!A$3:J$410,9,FALSE))-(I612/100))=0,"Good",IF(((VLOOKUP($G612,[1]Depth_Lookup!$A$3:$J$550,9,FALSE))-(I612/100))&gt;0,"Too Short","Too Long")))</f>
        <v>0</v>
      </c>
      <c r="L612" s="171">
        <f>(VLOOKUP($G612,Depth_Lookup!$A$3:$J$410,10,FALSE))+(H612/100)</f>
        <v>204.6</v>
      </c>
      <c r="M612" s="171">
        <f>(VLOOKUP($G612,Depth_Lookup!$A$3:$J$410,10,FALSE))+(I612/100)</f>
        <v>204.7</v>
      </c>
      <c r="N612" s="441" t="s">
        <v>2133</v>
      </c>
      <c r="O612" s="422">
        <v>1</v>
      </c>
      <c r="P612" s="422" t="s">
        <v>853</v>
      </c>
      <c r="Q612" s="422" t="s">
        <v>125</v>
      </c>
      <c r="R612" s="526" t="str">
        <f t="shared" ref="R612" si="293">P612&amp;""&amp;Q612</f>
        <v>SerpentinizedHarzburgite</v>
      </c>
      <c r="S612" s="422" t="s">
        <v>94</v>
      </c>
      <c r="T612" s="422" t="s">
        <v>94</v>
      </c>
      <c r="U612" s="422" t="s">
        <v>95</v>
      </c>
      <c r="V612" s="422" t="s">
        <v>96</v>
      </c>
      <c r="W612" s="422" t="s">
        <v>102</v>
      </c>
      <c r="X612" s="526">
        <f>VLOOKUP(W612,[1]definitions_list_lookup!A$13:B$19,2,0)</f>
        <v>5</v>
      </c>
      <c r="Y612" s="422" t="s">
        <v>90</v>
      </c>
      <c r="Z612" s="422" t="s">
        <v>91</v>
      </c>
      <c r="AA612" s="422"/>
      <c r="AB612" s="422"/>
      <c r="AC612" s="422"/>
      <c r="AD612" s="422"/>
      <c r="AE612" s="423"/>
      <c r="AF612" s="602" t="e">
        <f>VLOOKUP(AE612,[1]definitions_list_mag!$V$12:$W$15,2,0)</f>
        <v>#N/A</v>
      </c>
      <c r="AG612" s="530"/>
      <c r="AH612" s="422"/>
      <c r="AI612" s="426">
        <v>67</v>
      </c>
      <c r="AJ612" s="422"/>
      <c r="AK612" s="422"/>
      <c r="AL612" s="422"/>
      <c r="AM612" s="422"/>
      <c r="AN612" s="422"/>
      <c r="AO612" s="426"/>
      <c r="AP612" s="422"/>
      <c r="AQ612" s="422"/>
      <c r="AR612" s="422"/>
      <c r="AS612" s="422"/>
      <c r="AT612" s="422"/>
      <c r="AU612" s="426"/>
      <c r="AV612" s="422"/>
      <c r="AW612" s="422"/>
      <c r="AX612" s="422"/>
      <c r="AY612" s="422"/>
      <c r="AZ612" s="422"/>
      <c r="BA612" s="426">
        <v>30</v>
      </c>
      <c r="BB612" s="422">
        <v>6</v>
      </c>
      <c r="BC612" s="422">
        <v>2</v>
      </c>
      <c r="BD612" s="422" t="s">
        <v>110</v>
      </c>
      <c r="BE612" s="422" t="s">
        <v>103</v>
      </c>
      <c r="BF612" s="422"/>
      <c r="BG612" s="426"/>
      <c r="BH612" s="422"/>
      <c r="BI612" s="422"/>
      <c r="BJ612" s="422"/>
      <c r="BK612" s="422"/>
      <c r="BL612" s="422"/>
      <c r="BM612" s="426">
        <v>3</v>
      </c>
      <c r="BN612" s="422">
        <v>2</v>
      </c>
      <c r="BO612" s="422">
        <v>0.5</v>
      </c>
      <c r="BP612" s="422" t="s">
        <v>110</v>
      </c>
      <c r="BQ612" s="422" t="s">
        <v>103</v>
      </c>
      <c r="BR612" s="422"/>
      <c r="BS612" s="422"/>
      <c r="BT612" s="422"/>
      <c r="BU612" s="422"/>
      <c r="BV612" s="422"/>
      <c r="BW612" s="422"/>
      <c r="BX612" s="422"/>
      <c r="BY612" s="426"/>
      <c r="BZ612" s="422"/>
      <c r="CA612" s="422"/>
      <c r="CB612" s="422"/>
      <c r="CC612" s="422"/>
      <c r="CD612" s="422"/>
      <c r="CE612" s="422" t="s">
        <v>2149</v>
      </c>
      <c r="CF612" s="531">
        <f t="shared" ref="CF612" si="294">AI612+AO612+BA612+AU612+BG612+BM612+BY612</f>
        <v>100</v>
      </c>
      <c r="CG612" s="166"/>
      <c r="CH612" s="603" t="s">
        <v>2150</v>
      </c>
      <c r="CI612" s="603">
        <v>90</v>
      </c>
      <c r="CJ612" s="603" t="s">
        <v>514</v>
      </c>
      <c r="CK612" s="604" t="s">
        <v>2153</v>
      </c>
      <c r="CL612" s="604"/>
      <c r="CM612" s="604"/>
      <c r="CN612" s="604"/>
      <c r="CO612" s="604"/>
      <c r="CP612" s="604"/>
      <c r="CQ612" s="604"/>
      <c r="CR612" s="604"/>
      <c r="CS612" s="604"/>
      <c r="CT612" s="604"/>
      <c r="CU612" s="604"/>
      <c r="CV612" s="604"/>
      <c r="CW612" s="604"/>
      <c r="CX612" s="604"/>
      <c r="CY612" s="604"/>
      <c r="CZ612" s="604"/>
      <c r="DA612" s="604"/>
      <c r="DB612" s="604">
        <v>65</v>
      </c>
      <c r="DC612" s="605">
        <v>1</v>
      </c>
      <c r="DD612" s="604"/>
      <c r="DE612" s="604"/>
      <c r="DF612" s="604"/>
      <c r="DG612" s="604"/>
      <c r="DH612" s="604"/>
      <c r="DI612" s="604"/>
      <c r="DJ612" s="604">
        <v>34</v>
      </c>
      <c r="DK612" s="209"/>
      <c r="DL612" s="166"/>
      <c r="DM612" s="604"/>
      <c r="DN612" s="604"/>
      <c r="DO612" s="606"/>
      <c r="DP612" s="607"/>
      <c r="DQ612" s="608"/>
      <c r="DR612" s="606"/>
      <c r="DS612" s="608"/>
      <c r="DT612" s="524" t="s">
        <v>2134</v>
      </c>
      <c r="DU612" s="605"/>
      <c r="DV612" s="605"/>
      <c r="DW612" s="532" t="e">
        <f>VLOOKUP(P612,[1]definitions_list_lookup!$K$30:$L$54,2,0)</f>
        <v>#N/A</v>
      </c>
      <c r="DX612" s="609" t="s">
        <v>2151</v>
      </c>
      <c r="DY612" s="609" t="s">
        <v>2138</v>
      </c>
      <c r="DZ612" s="443"/>
      <c r="EA612" s="443"/>
      <c r="EB612" s="429"/>
      <c r="EC612" s="534"/>
      <c r="ED612" s="229" t="s">
        <v>2517</v>
      </c>
      <c r="EE612" s="535"/>
      <c r="EF612" s="536"/>
      <c r="EG612" s="535"/>
      <c r="EH612" s="537"/>
      <c r="EI612" s="538"/>
      <c r="EJ612" s="539"/>
      <c r="EK612" s="540"/>
      <c r="EL612" s="535"/>
      <c r="EM612" s="537"/>
      <c r="EN612" s="537"/>
      <c r="EO612" s="541"/>
      <c r="EP612" s="541"/>
      <c r="EQ612" s="541"/>
      <c r="ER612" s="541"/>
      <c r="ES612" s="541"/>
      <c r="ET612" s="541"/>
      <c r="EU612" s="541"/>
      <c r="EV612" s="542"/>
      <c r="EW612" s="542"/>
      <c r="EX612" s="542"/>
      <c r="EY612" s="542"/>
      <c r="EZ612" s="192" t="e">
        <f t="shared" si="239"/>
        <v>#DIV/0!</v>
      </c>
      <c r="FA612" s="192" t="e">
        <f t="shared" si="240"/>
        <v>#DIV/0!</v>
      </c>
      <c r="FB612" s="192" t="e">
        <f t="shared" si="241"/>
        <v>#DIV/0!</v>
      </c>
      <c r="FC612" s="192" t="e">
        <f t="shared" si="242"/>
        <v>#DIV/0!</v>
      </c>
      <c r="FD612" s="192" t="e">
        <f t="shared" si="243"/>
        <v>#DIV/0!</v>
      </c>
      <c r="FE612" s="193" t="e">
        <f t="shared" si="244"/>
        <v>#DIV/0!</v>
      </c>
      <c r="FF612" s="194" t="e">
        <f t="shared" si="245"/>
        <v>#DIV/0!</v>
      </c>
      <c r="FG612" s="535"/>
      <c r="FH612" s="537"/>
      <c r="FI612" s="778">
        <f t="shared" si="250"/>
        <v>0</v>
      </c>
      <c r="FJ612" s="779" t="e">
        <f t="shared" si="251"/>
        <v>#DIV/0!</v>
      </c>
      <c r="FK612" s="779" t="e">
        <f t="shared" si="252"/>
        <v>#DIV/0!</v>
      </c>
      <c r="FL612" s="780" t="e">
        <f t="shared" si="253"/>
        <v>#DIV/0!</v>
      </c>
      <c r="FM612" s="169" t="e">
        <f t="shared" si="254"/>
        <v>#DIV/0!</v>
      </c>
      <c r="FN612" s="783" t="e">
        <f t="shared" si="255"/>
        <v>#DIV/0!</v>
      </c>
      <c r="FO612" s="422"/>
      <c r="FP612" s="422"/>
      <c r="FQ612" s="422"/>
      <c r="FR612" s="422"/>
      <c r="FS612" s="422"/>
      <c r="FT612" s="422"/>
      <c r="FU612" s="422"/>
      <c r="FV612" s="422"/>
      <c r="FW612" s="422"/>
      <c r="FX612" s="422"/>
      <c r="FY612" s="422"/>
      <c r="FZ612" s="422"/>
      <c r="GA612" s="422"/>
      <c r="GB612" s="422"/>
      <c r="GC612" s="422"/>
      <c r="GD612" s="422"/>
      <c r="GE612" s="422"/>
      <c r="GF612" s="422"/>
      <c r="GG612" s="422"/>
      <c r="GH612" s="422"/>
      <c r="GI612" s="422"/>
      <c r="GJ612" s="422"/>
      <c r="GK612" s="422"/>
      <c r="GL612" s="422"/>
      <c r="GM612" s="422"/>
      <c r="GN612" s="422"/>
      <c r="GO612" s="422"/>
      <c r="GP612" s="422"/>
      <c r="GQ612" s="422"/>
      <c r="GR612" s="422"/>
      <c r="GS612" s="422"/>
      <c r="GT612" s="422"/>
      <c r="GU612" s="422"/>
      <c r="GV612" s="422"/>
      <c r="GW612" s="422"/>
      <c r="GX612" s="422"/>
      <c r="GY612" s="422"/>
      <c r="GZ612" s="422"/>
      <c r="HA612" s="422"/>
      <c r="HB612" s="422"/>
      <c r="HC612" s="422"/>
      <c r="HD612" s="422"/>
      <c r="HE612" s="422"/>
      <c r="HF612" s="422"/>
      <c r="HG612" s="422"/>
      <c r="HH612" s="422"/>
      <c r="HI612" s="422"/>
      <c r="HJ612" s="422"/>
      <c r="HK612" s="422"/>
      <c r="HL612" s="422"/>
      <c r="HM612" s="422"/>
      <c r="HN612" s="422"/>
      <c r="HO612" s="422"/>
      <c r="HP612" s="422"/>
      <c r="HQ612" s="422"/>
      <c r="HR612" s="422"/>
      <c r="HS612" s="422"/>
      <c r="HT612" s="422"/>
      <c r="HU612" s="422"/>
      <c r="HV612" s="422"/>
      <c r="HW612" s="422"/>
      <c r="HX612" s="422"/>
      <c r="HY612" s="422"/>
      <c r="HZ612" s="422"/>
      <c r="IA612" s="422"/>
      <c r="IB612" s="422"/>
      <c r="IC612" s="422"/>
      <c r="ID612" s="422"/>
      <c r="IE612" s="422"/>
      <c r="IF612" s="422"/>
      <c r="IG612" s="422"/>
      <c r="IH612" s="422"/>
      <c r="II612" s="422"/>
      <c r="IJ612" s="422"/>
      <c r="IK612" s="422"/>
      <c r="IL612" s="422"/>
      <c r="IM612" s="422"/>
      <c r="IN612" s="422"/>
      <c r="IO612" s="422"/>
      <c r="IP612" s="422"/>
      <c r="IQ612" s="422"/>
      <c r="IR612" s="422"/>
      <c r="IS612" s="422"/>
      <c r="IT612" s="422"/>
      <c r="IU612" s="422"/>
      <c r="IV612" s="422"/>
      <c r="IW612" s="422"/>
      <c r="IX612" s="422"/>
      <c r="IY612" s="422"/>
      <c r="IZ612" s="422"/>
      <c r="JA612" s="422"/>
      <c r="JB612" s="422"/>
      <c r="JC612" s="422"/>
      <c r="JD612" s="422"/>
      <c r="JE612" s="422"/>
      <c r="JF612" s="422"/>
      <c r="JG612" s="422"/>
      <c r="JH612" s="422"/>
      <c r="JI612" s="422"/>
      <c r="JJ612" s="422"/>
      <c r="JK612" s="422"/>
      <c r="JL612" s="422"/>
      <c r="JM612" s="422"/>
      <c r="JN612" s="422"/>
      <c r="JO612" s="422"/>
      <c r="JP612" s="422"/>
      <c r="JQ612" s="422"/>
      <c r="JR612" s="422"/>
      <c r="JS612" s="422"/>
      <c r="JT612" s="422"/>
      <c r="JU612" s="422"/>
      <c r="JV612" s="422"/>
      <c r="JW612" s="422"/>
      <c r="JX612" s="422"/>
      <c r="JY612" s="422"/>
      <c r="JZ612" s="422"/>
      <c r="KA612" s="422"/>
      <c r="KB612" s="422"/>
      <c r="KC612" s="422"/>
      <c r="KD612" s="422"/>
      <c r="KE612" s="422"/>
      <c r="KF612" s="422"/>
      <c r="KG612" s="422"/>
      <c r="KH612" s="422"/>
      <c r="KI612" s="422"/>
      <c r="KJ612" s="422"/>
      <c r="KK612" s="422"/>
      <c r="KL612" s="422"/>
      <c r="KM612" s="422"/>
      <c r="KN612" s="422"/>
      <c r="KO612" s="422"/>
      <c r="KP612" s="422"/>
      <c r="KQ612" s="422"/>
      <c r="KR612" s="422"/>
      <c r="KS612" s="422"/>
      <c r="KT612" s="422"/>
      <c r="KU612" s="422"/>
      <c r="KV612" s="422"/>
      <c r="KW612" s="422"/>
      <c r="KX612" s="422"/>
      <c r="KY612" s="422"/>
      <c r="KZ612" s="422"/>
      <c r="LA612" s="422"/>
      <c r="LB612" s="422"/>
      <c r="LC612" s="422"/>
      <c r="LD612" s="422"/>
      <c r="LE612" s="422"/>
      <c r="LF612" s="422"/>
      <c r="LG612" s="422"/>
      <c r="LH612" s="422"/>
      <c r="LI612" s="422"/>
      <c r="LJ612" s="422"/>
      <c r="LK612" s="422"/>
      <c r="LL612" s="422"/>
      <c r="LM612" s="422"/>
      <c r="LN612" s="422"/>
      <c r="LO612" s="422"/>
      <c r="LP612" s="422"/>
      <c r="LQ612" s="422"/>
      <c r="LR612" s="422"/>
      <c r="LS612" s="422"/>
      <c r="LT612" s="422"/>
      <c r="LU612" s="422"/>
      <c r="LV612" s="422"/>
      <c r="LW612" s="422"/>
      <c r="LX612" s="422"/>
      <c r="LY612" s="422"/>
      <c r="LZ612" s="422"/>
      <c r="MA612" s="422"/>
      <c r="MB612" s="422"/>
      <c r="MC612" s="422"/>
      <c r="MD612" s="422"/>
      <c r="ME612" s="422"/>
      <c r="MF612" s="422"/>
      <c r="MG612" s="422"/>
      <c r="MH612" s="422"/>
      <c r="MI612" s="422"/>
      <c r="MJ612" s="422"/>
      <c r="MK612" s="422"/>
      <c r="ML612" s="422"/>
      <c r="MM612" s="422"/>
      <c r="MN612" s="422"/>
      <c r="MO612" s="422"/>
      <c r="MP612" s="422"/>
      <c r="MQ612" s="422"/>
      <c r="MR612" s="422"/>
      <c r="MS612" s="422"/>
      <c r="MT612" s="422"/>
      <c r="MU612" s="422"/>
      <c r="MV612" s="422"/>
      <c r="MW612" s="422"/>
      <c r="MX612" s="422"/>
      <c r="MY612" s="422"/>
      <c r="MZ612" s="422"/>
      <c r="NA612" s="422"/>
      <c r="NB612" s="422"/>
      <c r="NC612" s="422"/>
      <c r="ND612" s="422"/>
      <c r="NE612" s="422"/>
      <c r="NF612" s="422"/>
      <c r="NG612" s="422"/>
      <c r="NH612" s="422"/>
      <c r="NI612" s="422"/>
      <c r="NJ612" s="422"/>
      <c r="NK612" s="422"/>
      <c r="NL612" s="422"/>
      <c r="NM612" s="422"/>
      <c r="NN612" s="422"/>
      <c r="NO612" s="422"/>
      <c r="NP612" s="422"/>
      <c r="NQ612" s="422"/>
      <c r="NR612" s="422"/>
      <c r="NS612" s="422"/>
      <c r="NT612" s="422"/>
      <c r="NU612" s="422"/>
      <c r="NV612" s="422"/>
      <c r="NW612" s="422"/>
      <c r="NX612" s="422"/>
      <c r="NY612" s="422"/>
      <c r="NZ612" s="422"/>
      <c r="OA612" s="422"/>
      <c r="OB612" s="422"/>
      <c r="OC612" s="422"/>
      <c r="OD612" s="422"/>
      <c r="OE612" s="422"/>
      <c r="OF612" s="422"/>
      <c r="OG612" s="422"/>
      <c r="OH612" s="422"/>
      <c r="OI612" s="422"/>
      <c r="OJ612" s="422"/>
      <c r="OK612" s="422"/>
      <c r="OL612" s="422"/>
      <c r="OM612" s="422"/>
      <c r="ON612" s="422"/>
      <c r="OO612" s="422"/>
      <c r="OP612" s="422"/>
      <c r="OQ612" s="422"/>
      <c r="OR612" s="422"/>
      <c r="OS612" s="422"/>
      <c r="OT612" s="422"/>
      <c r="OU612" s="422"/>
      <c r="OV612" s="422"/>
      <c r="OW612" s="422"/>
      <c r="OX612" s="422"/>
      <c r="OY612" s="422"/>
      <c r="OZ612" s="422"/>
      <c r="PA612" s="422"/>
      <c r="PB612" s="422"/>
      <c r="PC612" s="422"/>
      <c r="PD612" s="422"/>
      <c r="PE612" s="422"/>
      <c r="PF612" s="422"/>
      <c r="PG612" s="422"/>
      <c r="PH612" s="422"/>
      <c r="PI612" s="422"/>
      <c r="PJ612" s="422"/>
      <c r="PK612" s="422"/>
      <c r="PL612" s="422"/>
      <c r="PM612" s="422"/>
      <c r="PN612" s="422"/>
      <c r="PO612" s="422"/>
      <c r="PP612" s="422"/>
      <c r="PQ612" s="422"/>
      <c r="PR612" s="422"/>
      <c r="PS612" s="422"/>
      <c r="PT612" s="422"/>
      <c r="PU612" s="422"/>
      <c r="PV612" s="422"/>
      <c r="PW612" s="422"/>
      <c r="PX612" s="422"/>
      <c r="PY612" s="422"/>
      <c r="PZ612" s="422"/>
      <c r="QA612" s="422"/>
      <c r="QB612" s="422"/>
      <c r="QC612" s="422"/>
      <c r="QD612" s="422"/>
      <c r="QE612" s="422"/>
      <c r="QF612" s="422"/>
      <c r="QG612" s="422"/>
      <c r="QH612" s="422"/>
      <c r="QI612" s="422"/>
      <c r="QJ612" s="422"/>
      <c r="QK612" s="422"/>
      <c r="QL612" s="422"/>
      <c r="QM612" s="422"/>
      <c r="QN612" s="422"/>
      <c r="QO612" s="422"/>
      <c r="QP612" s="422"/>
      <c r="QQ612" s="422"/>
      <c r="QR612" s="422"/>
      <c r="QS612" s="422"/>
      <c r="QT612" s="422"/>
      <c r="QU612" s="422"/>
      <c r="QV612" s="422"/>
      <c r="QW612" s="422"/>
      <c r="QX612" s="422"/>
      <c r="QY612" s="422"/>
      <c r="QZ612" s="422"/>
      <c r="RA612" s="422"/>
      <c r="RB612" s="422"/>
      <c r="RC612" s="422"/>
      <c r="RD612" s="422"/>
      <c r="RE612" s="422"/>
      <c r="RF612" s="422"/>
      <c r="RG612" s="422"/>
      <c r="RH612" s="422"/>
      <c r="RI612" s="422"/>
      <c r="RJ612" s="422"/>
      <c r="RK612" s="422"/>
      <c r="RL612" s="422"/>
      <c r="RM612" s="422"/>
      <c r="RN612" s="422"/>
      <c r="RO612" s="422"/>
      <c r="RP612" s="422"/>
      <c r="RQ612" s="422"/>
      <c r="RR612" s="422"/>
      <c r="RS612" s="422"/>
      <c r="RT612" s="422"/>
      <c r="RU612" s="422"/>
      <c r="RV612" s="422"/>
      <c r="RW612" s="422"/>
      <c r="RX612" s="422"/>
      <c r="RY612" s="422"/>
      <c r="RZ612" s="422"/>
      <c r="SA612" s="422"/>
      <c r="SB612" s="422"/>
      <c r="SC612" s="422"/>
      <c r="SD612" s="422"/>
      <c r="SE612" s="422"/>
      <c r="SF612" s="422"/>
      <c r="SG612" s="422"/>
      <c r="SH612" s="422"/>
      <c r="SI612" s="422"/>
      <c r="SJ612" s="422"/>
      <c r="SK612" s="422"/>
      <c r="SL612" s="422"/>
      <c r="SM612" s="422"/>
      <c r="SN612" s="422"/>
      <c r="SO612" s="422"/>
      <c r="SP612" s="422"/>
      <c r="SQ612" s="422"/>
      <c r="SR612" s="422"/>
      <c r="SS612" s="422"/>
      <c r="ST612" s="422"/>
      <c r="SU612" s="422"/>
      <c r="SV612" s="422"/>
      <c r="SW612" s="422"/>
      <c r="SX612" s="422"/>
      <c r="SY612" s="422"/>
      <c r="SZ612" s="422"/>
      <c r="TA612" s="422"/>
      <c r="TB612" s="422"/>
      <c r="TC612" s="422"/>
      <c r="TD612" s="422"/>
      <c r="TE612" s="422"/>
      <c r="TF612" s="422"/>
      <c r="TG612" s="422"/>
      <c r="TH612" s="422"/>
      <c r="TI612" s="422"/>
      <c r="TJ612" s="422"/>
      <c r="TK612" s="422"/>
      <c r="TL612" s="422"/>
      <c r="TM612" s="422"/>
      <c r="TN612" s="422"/>
      <c r="TO612" s="422"/>
      <c r="TP612" s="422"/>
      <c r="TQ612" s="422"/>
      <c r="TR612" s="422"/>
      <c r="TS612" s="422"/>
      <c r="TT612" s="422"/>
      <c r="TU612" s="422"/>
      <c r="TV612" s="422"/>
      <c r="TW612" s="422"/>
      <c r="TX612" s="422"/>
      <c r="TY612" s="422"/>
      <c r="TZ612" s="422"/>
      <c r="UA612" s="422"/>
      <c r="UB612" s="422"/>
      <c r="UC612" s="422"/>
      <c r="UD612" s="422"/>
      <c r="UE612" s="422"/>
      <c r="UF612" s="422"/>
      <c r="UG612" s="422"/>
      <c r="UH612" s="422"/>
      <c r="UI612" s="422"/>
      <c r="UJ612" s="422"/>
      <c r="UK612" s="422"/>
      <c r="UL612" s="422"/>
      <c r="UM612" s="422"/>
      <c r="UN612" s="422"/>
      <c r="UO612" s="422"/>
      <c r="UP612" s="422"/>
      <c r="UQ612" s="422"/>
      <c r="UR612" s="422"/>
      <c r="US612" s="422"/>
      <c r="UT612" s="422"/>
      <c r="UU612" s="422"/>
      <c r="UV612" s="422"/>
      <c r="UW612" s="422"/>
      <c r="UX612" s="422"/>
      <c r="UY612" s="422"/>
      <c r="UZ612" s="422"/>
      <c r="VA612" s="422"/>
      <c r="VB612" s="422"/>
      <c r="VC612" s="422"/>
      <c r="VD612" s="422"/>
      <c r="VE612" s="422"/>
      <c r="VF612" s="422"/>
      <c r="VG612" s="422"/>
      <c r="VH612" s="422"/>
      <c r="VI612" s="422"/>
      <c r="VJ612" s="422"/>
      <c r="VK612" s="422"/>
      <c r="VL612" s="422"/>
      <c r="VM612" s="422"/>
      <c r="VN612" s="422"/>
      <c r="VO612" s="422"/>
      <c r="VP612" s="422"/>
      <c r="VQ612" s="422"/>
      <c r="VR612" s="422"/>
      <c r="VS612" s="422"/>
      <c r="VT612" s="422"/>
      <c r="VU612" s="422"/>
      <c r="VV612" s="422"/>
      <c r="VW612" s="422"/>
      <c r="VX612" s="422"/>
      <c r="VY612" s="422"/>
      <c r="VZ612" s="422"/>
      <c r="WA612" s="422"/>
      <c r="WB612" s="422"/>
      <c r="WC612" s="422"/>
      <c r="WD612" s="422"/>
      <c r="WE612" s="422"/>
      <c r="WF612" s="422"/>
      <c r="WG612" s="422"/>
      <c r="WH612" s="422"/>
      <c r="WI612" s="422"/>
      <c r="WJ612" s="422"/>
      <c r="WK612" s="422"/>
      <c r="WL612" s="422"/>
      <c r="WM612" s="422"/>
      <c r="WN612" s="422"/>
      <c r="WO612" s="422"/>
      <c r="WP612" s="422"/>
      <c r="WQ612" s="422"/>
      <c r="WR612" s="422"/>
      <c r="WS612" s="422"/>
      <c r="WT612" s="422"/>
      <c r="WU612" s="422"/>
      <c r="WV612" s="422"/>
      <c r="WW612" s="422"/>
      <c r="WX612" s="422"/>
      <c r="WY612" s="422"/>
      <c r="WZ612" s="422"/>
      <c r="XA612" s="422"/>
      <c r="XB612" s="422"/>
      <c r="XC612" s="422"/>
      <c r="XD612" s="422"/>
      <c r="XE612" s="422"/>
      <c r="XF612" s="422"/>
      <c r="XG612" s="422"/>
      <c r="XH612" s="422"/>
      <c r="XI612" s="422"/>
      <c r="XJ612" s="422"/>
      <c r="XK612" s="422"/>
      <c r="XL612" s="422"/>
      <c r="XM612" s="422"/>
      <c r="XN612" s="422"/>
      <c r="XO612" s="422"/>
      <c r="XP612" s="422"/>
      <c r="XQ612" s="422"/>
      <c r="XR612" s="422"/>
      <c r="XS612" s="422"/>
      <c r="XT612" s="422"/>
      <c r="XU612" s="422"/>
      <c r="XV612" s="422"/>
      <c r="XW612" s="422"/>
      <c r="XX612" s="422"/>
      <c r="XY612" s="422"/>
      <c r="XZ612" s="422"/>
      <c r="YA612" s="422"/>
      <c r="YB612" s="422"/>
      <c r="YC612" s="422"/>
      <c r="YD612" s="422"/>
      <c r="YE612" s="422"/>
      <c r="YF612" s="422"/>
      <c r="YG612" s="422"/>
      <c r="YH612" s="422"/>
      <c r="YI612" s="422"/>
      <c r="YJ612" s="422"/>
      <c r="YK612" s="422"/>
      <c r="YL612" s="422"/>
      <c r="YM612" s="422"/>
      <c r="YN612" s="422"/>
      <c r="YO612" s="422"/>
      <c r="YP612" s="422"/>
      <c r="YQ612" s="422"/>
      <c r="YR612" s="422"/>
      <c r="YS612" s="422"/>
      <c r="YT612" s="422"/>
      <c r="YU612" s="422"/>
      <c r="YV612" s="422"/>
      <c r="YW612" s="422"/>
      <c r="YX612" s="422"/>
      <c r="YY612" s="422"/>
      <c r="YZ612" s="422"/>
      <c r="ZA612" s="422"/>
      <c r="ZB612" s="422"/>
      <c r="ZC612" s="422"/>
      <c r="ZD612" s="422"/>
      <c r="ZE612" s="422"/>
      <c r="ZF612" s="422"/>
      <c r="ZG612" s="422"/>
      <c r="ZH612" s="422"/>
      <c r="ZI612" s="422"/>
      <c r="ZJ612" s="422"/>
      <c r="ZK612" s="422"/>
      <c r="ZL612" s="422"/>
      <c r="ZM612" s="422"/>
      <c r="ZN612" s="422"/>
      <c r="ZO612" s="422"/>
      <c r="ZP612" s="422"/>
      <c r="ZQ612" s="422"/>
      <c r="ZR612" s="422"/>
      <c r="ZS612" s="422"/>
      <c r="ZT612" s="422"/>
      <c r="ZU612" s="422"/>
      <c r="ZV612" s="422"/>
      <c r="ZW612" s="422"/>
      <c r="ZX612" s="422"/>
      <c r="ZY612" s="422"/>
      <c r="ZZ612" s="422"/>
      <c r="AAA612" s="422"/>
      <c r="AAB612" s="422"/>
      <c r="AAC612" s="422"/>
      <c r="AAD612" s="422"/>
      <c r="AAE612" s="422"/>
      <c r="AAF612" s="422"/>
      <c r="AAG612" s="422"/>
      <c r="AAH612" s="422"/>
      <c r="AAI612" s="422"/>
      <c r="AAJ612" s="422"/>
      <c r="AAK612" s="422"/>
      <c r="AAL612" s="422"/>
      <c r="AAM612" s="422"/>
      <c r="AAN612" s="422"/>
      <c r="AAO612" s="422"/>
      <c r="AAP612" s="422"/>
      <c r="AAQ612" s="422"/>
      <c r="AAR612" s="422"/>
      <c r="AAS612" s="422"/>
      <c r="AAT612" s="422"/>
      <c r="AAU612" s="422"/>
      <c r="AAV612" s="422"/>
      <c r="AAW612" s="422"/>
      <c r="AAX612" s="422"/>
      <c r="AAY612" s="422"/>
      <c r="AAZ612" s="422"/>
      <c r="ABA612" s="422"/>
      <c r="ABB612" s="422"/>
      <c r="ABC612" s="422"/>
      <c r="ABD612" s="422"/>
      <c r="ABE612" s="422"/>
      <c r="ABF612" s="422"/>
      <c r="ABG612" s="422"/>
      <c r="ABH612" s="422"/>
      <c r="ABI612" s="422"/>
      <c r="ABJ612" s="422"/>
      <c r="ABK612" s="422"/>
      <c r="ABL612" s="422"/>
      <c r="ABM612" s="422"/>
      <c r="ABN612" s="422"/>
      <c r="ABO612" s="422"/>
      <c r="ABP612" s="422"/>
      <c r="ABQ612" s="422"/>
      <c r="ABR612" s="422"/>
      <c r="ABS612" s="422"/>
      <c r="ABT612" s="422"/>
      <c r="ABU612" s="422"/>
      <c r="ABV612" s="422"/>
      <c r="ABW612" s="422"/>
      <c r="ABX612" s="422"/>
      <c r="ABY612" s="422"/>
      <c r="ABZ612" s="422"/>
      <c r="ACA612" s="422"/>
      <c r="ACB612" s="422"/>
      <c r="ACC612" s="422"/>
      <c r="ACD612" s="422"/>
      <c r="ACE612" s="422"/>
      <c r="ACF612" s="422"/>
      <c r="ACG612" s="422"/>
      <c r="ACH612" s="422"/>
      <c r="ACI612" s="422"/>
      <c r="ACJ612" s="422"/>
      <c r="ACK612" s="422"/>
      <c r="ACL612" s="422"/>
      <c r="ACM612" s="422"/>
      <c r="ACN612" s="422"/>
      <c r="ACO612" s="422"/>
      <c r="ACP612" s="422"/>
      <c r="ACQ612" s="422"/>
      <c r="ACR612" s="422"/>
      <c r="ACS612" s="422"/>
      <c r="ACT612" s="422"/>
      <c r="ACU612" s="422"/>
      <c r="ACV612" s="422"/>
      <c r="ACW612" s="422"/>
      <c r="ACX612" s="422"/>
      <c r="ACY612" s="422"/>
      <c r="ACZ612" s="422"/>
      <c r="ADA612" s="422"/>
      <c r="ADB612" s="422"/>
      <c r="ADC612" s="422"/>
      <c r="ADD612" s="422"/>
      <c r="ADE612" s="422"/>
      <c r="ADF612" s="422"/>
      <c r="ADG612" s="422"/>
      <c r="ADH612" s="422"/>
      <c r="ADI612" s="422"/>
      <c r="ADJ612" s="422"/>
      <c r="ADK612" s="422"/>
      <c r="ADL612" s="422"/>
      <c r="ADM612" s="422"/>
      <c r="ADN612" s="422"/>
      <c r="ADO612" s="422"/>
      <c r="ADP612" s="422"/>
      <c r="ADQ612" s="422"/>
      <c r="ADR612" s="422"/>
      <c r="ADS612" s="422"/>
      <c r="ADT612" s="422"/>
      <c r="ADU612" s="422"/>
      <c r="ADV612" s="422"/>
      <c r="ADW612" s="422"/>
      <c r="ADX612" s="422"/>
      <c r="ADY612" s="422"/>
      <c r="ADZ612" s="422"/>
      <c r="AEA612" s="422"/>
      <c r="AEB612" s="422"/>
      <c r="AEC612" s="422"/>
      <c r="AED612" s="422"/>
      <c r="AEE612" s="422"/>
      <c r="AEF612" s="422"/>
      <c r="AEG612" s="422"/>
      <c r="AEH612" s="422"/>
      <c r="AEI612" s="422"/>
      <c r="AEJ612" s="422"/>
      <c r="AEK612" s="422"/>
      <c r="AEL612" s="422"/>
      <c r="AEM612" s="422"/>
      <c r="AEN612" s="422"/>
      <c r="AEO612" s="422"/>
      <c r="AEP612" s="422"/>
      <c r="AEQ612" s="422"/>
      <c r="AER612" s="422"/>
      <c r="AES612" s="422"/>
      <c r="AET612" s="422"/>
      <c r="AEU612" s="422"/>
      <c r="AEV612" s="422"/>
      <c r="AEW612" s="422"/>
      <c r="AEX612" s="422"/>
      <c r="AEY612" s="422"/>
      <c r="AEZ612" s="422"/>
      <c r="AFA612" s="422"/>
      <c r="AFB612" s="422"/>
      <c r="AFC612" s="422"/>
      <c r="AFD612" s="422"/>
      <c r="AFE612" s="422"/>
      <c r="AFF612" s="422"/>
      <c r="AFG612" s="422"/>
      <c r="AFH612" s="422"/>
      <c r="AFI612" s="422"/>
      <c r="AFJ612" s="422"/>
      <c r="AFK612" s="422"/>
      <c r="AFL612" s="422"/>
      <c r="AFM612" s="422"/>
      <c r="AFN612" s="422"/>
      <c r="AFO612" s="422"/>
      <c r="AFP612" s="422"/>
      <c r="AFQ612" s="422"/>
      <c r="AFR612" s="422"/>
      <c r="AFS612" s="422"/>
      <c r="AFT612" s="422"/>
      <c r="AFU612" s="422"/>
      <c r="AFV612" s="422"/>
      <c r="AFW612" s="422"/>
      <c r="AFX612" s="422"/>
      <c r="AFY612" s="422"/>
      <c r="AFZ612" s="422"/>
      <c r="AGA612" s="422"/>
      <c r="AGB612" s="422"/>
      <c r="AGC612" s="422"/>
      <c r="AGD612" s="422"/>
      <c r="AGE612" s="422"/>
      <c r="AGF612" s="422"/>
      <c r="AGG612" s="422"/>
      <c r="AGH612" s="422"/>
      <c r="AGI612" s="422"/>
      <c r="AGJ612" s="422"/>
      <c r="AGK612" s="422"/>
      <c r="AGL612" s="422"/>
      <c r="AGM612" s="422"/>
      <c r="AGN612" s="422"/>
      <c r="AGO612" s="422"/>
      <c r="AGP612" s="422"/>
      <c r="AGQ612" s="422"/>
      <c r="AGR612" s="422"/>
      <c r="AGS612" s="422"/>
      <c r="AGT612" s="422"/>
      <c r="AGU612" s="422"/>
      <c r="AGV612" s="422"/>
      <c r="AGW612" s="422"/>
      <c r="AGX612" s="422"/>
      <c r="AGY612" s="422"/>
      <c r="AGZ612" s="422"/>
      <c r="AHA612" s="422"/>
      <c r="AHB612" s="422"/>
      <c r="AHC612" s="422"/>
      <c r="AHD612" s="422"/>
      <c r="AHE612" s="422"/>
      <c r="AHF612" s="422"/>
      <c r="AHG612" s="422"/>
      <c r="AHH612" s="422"/>
      <c r="AHI612" s="422"/>
      <c r="AHJ612" s="422"/>
      <c r="AHK612" s="422"/>
      <c r="AHL612" s="422"/>
      <c r="AHM612" s="422"/>
      <c r="AHN612" s="422"/>
      <c r="AHO612" s="422"/>
      <c r="AHP612" s="422"/>
      <c r="AHQ612" s="422"/>
      <c r="AHR612" s="422"/>
      <c r="AHS612" s="422"/>
      <c r="AHT612" s="422"/>
      <c r="AHU612" s="422"/>
      <c r="AHV612" s="422"/>
      <c r="AHW612" s="422"/>
      <c r="AHX612" s="422"/>
      <c r="AHY612" s="422"/>
      <c r="AHZ612" s="422"/>
      <c r="AIA612" s="422"/>
      <c r="AIB612" s="422"/>
      <c r="AIC612" s="422"/>
      <c r="AID612" s="422"/>
      <c r="AIE612" s="422"/>
      <c r="AIF612" s="422"/>
      <c r="AIG612" s="422"/>
      <c r="AIH612" s="422"/>
      <c r="AII612" s="422"/>
      <c r="AIJ612" s="422"/>
      <c r="AIK612" s="422"/>
      <c r="AIL612" s="422"/>
      <c r="AIM612" s="422"/>
      <c r="AIN612" s="422"/>
      <c r="AIO612" s="422"/>
      <c r="AIP612" s="422"/>
      <c r="AIQ612" s="422"/>
      <c r="AIR612" s="422"/>
      <c r="AIS612" s="422"/>
      <c r="AIT612" s="422"/>
      <c r="AIU612" s="422"/>
      <c r="AIV612" s="422"/>
      <c r="AIW612" s="422"/>
      <c r="AIX612" s="422"/>
      <c r="AIY612" s="422"/>
      <c r="AIZ612" s="422"/>
      <c r="AJA612" s="422"/>
      <c r="AJB612" s="422"/>
      <c r="AJC612" s="422"/>
      <c r="AJD612" s="422"/>
      <c r="AJE612" s="422"/>
      <c r="AJF612" s="422"/>
      <c r="AJG612" s="422"/>
      <c r="AJH612" s="422"/>
      <c r="AJI612" s="422"/>
      <c r="AJJ612" s="422"/>
      <c r="AJK612" s="422"/>
      <c r="AJL612" s="422"/>
      <c r="AJM612" s="422"/>
      <c r="AJN612" s="422"/>
      <c r="AJO612" s="422"/>
      <c r="AJP612" s="422"/>
      <c r="AJQ612" s="422"/>
      <c r="AJR612" s="422"/>
      <c r="AJS612" s="422"/>
      <c r="AJT612" s="422"/>
      <c r="AJU612" s="422"/>
      <c r="AJV612" s="422"/>
      <c r="AJW612" s="422"/>
      <c r="AJX612" s="422"/>
      <c r="AJY612" s="422"/>
      <c r="AJZ612" s="422"/>
      <c r="AKA612" s="422"/>
      <c r="AKB612" s="422"/>
      <c r="AKC612" s="422"/>
      <c r="AKD612" s="422"/>
      <c r="AKE612" s="422"/>
      <c r="AKF612" s="422"/>
      <c r="AKG612" s="422"/>
      <c r="AKH612" s="422"/>
      <c r="AKI612" s="422"/>
      <c r="AKJ612" s="422"/>
      <c r="AKK612" s="422"/>
      <c r="AKL612" s="422"/>
      <c r="AKM612" s="422"/>
      <c r="AKN612" s="422"/>
      <c r="AKO612" s="422"/>
      <c r="AKP612" s="422"/>
      <c r="AKQ612" s="422"/>
      <c r="AKR612" s="422"/>
      <c r="AKS612" s="422"/>
      <c r="AKT612" s="422"/>
      <c r="AKU612" s="422"/>
      <c r="AKV612" s="422"/>
      <c r="AKW612" s="422"/>
      <c r="AKX612" s="422"/>
      <c r="AKY612" s="422"/>
      <c r="AKZ612" s="422"/>
      <c r="ALA612" s="422"/>
      <c r="ALB612" s="422"/>
      <c r="ALC612" s="422"/>
      <c r="ALD612" s="422"/>
      <c r="ALE612" s="422"/>
      <c r="ALF612" s="422"/>
      <c r="ALG612" s="422"/>
      <c r="ALH612" s="422"/>
      <c r="ALI612" s="422"/>
      <c r="ALJ612" s="422"/>
      <c r="ALK612" s="422"/>
      <c r="ALL612" s="422"/>
      <c r="ALM612" s="422"/>
      <c r="ALN612" s="422"/>
      <c r="ALO612" s="422"/>
      <c r="ALP612" s="422"/>
      <c r="ALQ612" s="422"/>
      <c r="ALR612" s="422"/>
      <c r="ALS612" s="422"/>
      <c r="ALT612" s="422"/>
      <c r="ALU612" s="422"/>
      <c r="ALV612" s="422"/>
      <c r="ALW612" s="422"/>
      <c r="ALX612" s="422"/>
      <c r="ALY612" s="422"/>
      <c r="ALZ612" s="422"/>
      <c r="AMA612" s="422"/>
      <c r="AMB612" s="422"/>
      <c r="AMC612" s="422"/>
      <c r="AMD612" s="422"/>
      <c r="AME612" s="422"/>
      <c r="AMF612" s="422"/>
      <c r="AMG612" s="422"/>
      <c r="AMH612" s="422"/>
      <c r="AMI612" s="422"/>
      <c r="AMJ612" s="422"/>
      <c r="AMK612" s="422"/>
      <c r="AML612" s="422"/>
      <c r="AMM612" s="422"/>
      <c r="AMN612" s="422"/>
      <c r="AMO612" s="422"/>
      <c r="AMP612" s="422"/>
      <c r="AMQ612" s="422"/>
      <c r="AMR612" s="422"/>
      <c r="AMS612" s="422"/>
      <c r="AMT612" s="422"/>
      <c r="AMU612" s="422"/>
      <c r="AMV612" s="422"/>
      <c r="AMW612" s="422"/>
      <c r="AMX612" s="422"/>
    </row>
    <row r="613" spans="1:1038" s="398" customFormat="1" ht="18" customHeight="1">
      <c r="A613" s="610" t="s">
        <v>2201</v>
      </c>
      <c r="B613" s="226"/>
      <c r="C613" s="226"/>
      <c r="D613" s="226"/>
      <c r="E613" s="226">
        <v>81</v>
      </c>
      <c r="F613" s="226">
        <v>2</v>
      </c>
      <c r="G613" s="558" t="str">
        <f t="shared" ref="G613:G619" si="295">E613&amp;"-"&amp;F613</f>
        <v>81-2</v>
      </c>
      <c r="H613" s="546">
        <v>10</v>
      </c>
      <c r="I613" s="611">
        <v>10.5</v>
      </c>
      <c r="J613" s="544"/>
      <c r="K613" s="545"/>
      <c r="L613" s="171">
        <f>(VLOOKUP($G613,Depth_Lookup!$A$3:$J$410,10,FALSE))+(H613/100)</f>
        <v>204.7</v>
      </c>
      <c r="M613" s="171">
        <f>(VLOOKUP($G613,Depth_Lookup!$A$3:$J$410,10,FALSE))+(I613/100)</f>
        <v>204.70499999999998</v>
      </c>
      <c r="N613" s="232"/>
      <c r="O613" s="226"/>
      <c r="P613" s="226"/>
      <c r="Q613" s="226"/>
      <c r="R613" s="391" t="s">
        <v>2061</v>
      </c>
      <c r="S613" s="226"/>
      <c r="T613" s="226"/>
      <c r="U613" s="226"/>
      <c r="V613" s="226"/>
      <c r="W613" s="226"/>
      <c r="X613" s="391"/>
      <c r="Y613" s="226"/>
      <c r="Z613" s="226"/>
      <c r="AA613" s="226"/>
      <c r="AB613" s="226"/>
      <c r="AC613" s="226"/>
      <c r="AD613" s="226"/>
      <c r="AE613" s="393"/>
      <c r="AF613" s="558"/>
      <c r="AG613" s="394"/>
      <c r="AH613" s="226"/>
      <c r="AI613" s="257"/>
      <c r="AJ613" s="226"/>
      <c r="AK613" s="226"/>
      <c r="AL613" s="226"/>
      <c r="AM613" s="226"/>
      <c r="AN613" s="226"/>
      <c r="AO613" s="257"/>
      <c r="AP613" s="226"/>
      <c r="AQ613" s="226"/>
      <c r="AR613" s="226"/>
      <c r="AS613" s="226"/>
      <c r="AT613" s="226"/>
      <c r="AU613" s="257"/>
      <c r="AV613" s="226"/>
      <c r="AW613" s="226"/>
      <c r="AX613" s="226"/>
      <c r="AY613" s="226"/>
      <c r="AZ613" s="226"/>
      <c r="BA613" s="257"/>
      <c r="BB613" s="226"/>
      <c r="BC613" s="226"/>
      <c r="BD613" s="226"/>
      <c r="BE613" s="226"/>
      <c r="BF613" s="226"/>
      <c r="BG613" s="257"/>
      <c r="BH613" s="226"/>
      <c r="BI613" s="226"/>
      <c r="BJ613" s="226"/>
      <c r="BK613" s="226"/>
      <c r="BL613" s="226"/>
      <c r="BM613" s="257"/>
      <c r="BN613" s="226"/>
      <c r="BO613" s="226"/>
      <c r="BP613" s="226"/>
      <c r="BQ613" s="226"/>
      <c r="BR613" s="226"/>
      <c r="BS613" s="226"/>
      <c r="BT613" s="226"/>
      <c r="BU613" s="226"/>
      <c r="BV613" s="226"/>
      <c r="BW613" s="226"/>
      <c r="BX613" s="226"/>
      <c r="BY613" s="257"/>
      <c r="BZ613" s="226"/>
      <c r="CA613" s="226"/>
      <c r="CB613" s="226"/>
      <c r="CC613" s="226"/>
      <c r="CD613" s="226"/>
      <c r="CE613" s="226"/>
      <c r="CF613" s="399"/>
      <c r="CG613" s="259"/>
      <c r="CH613" s="559"/>
      <c r="CI613" s="559"/>
      <c r="CJ613" s="559"/>
      <c r="CK613" s="560"/>
      <c r="CL613" s="560"/>
      <c r="CM613" s="560"/>
      <c r="CN613" s="560"/>
      <c r="CO613" s="560"/>
      <c r="CP613" s="560"/>
      <c r="CQ613" s="560"/>
      <c r="CR613" s="560"/>
      <c r="CS613" s="560"/>
      <c r="CT613" s="560"/>
      <c r="CU613" s="560"/>
      <c r="CV613" s="560"/>
      <c r="CW613" s="560"/>
      <c r="CX613" s="560"/>
      <c r="CY613" s="560"/>
      <c r="CZ613" s="560"/>
      <c r="DA613" s="560"/>
      <c r="DB613" s="560"/>
      <c r="DC613" s="566"/>
      <c r="DD613" s="560"/>
      <c r="DE613" s="560"/>
      <c r="DF613" s="560"/>
      <c r="DG613" s="560"/>
      <c r="DH613" s="560"/>
      <c r="DI613" s="560"/>
      <c r="DJ613" s="560"/>
      <c r="DK613" s="396"/>
      <c r="DL613" s="259"/>
      <c r="DM613" s="560"/>
      <c r="DN613" s="560"/>
      <c r="DO613" s="563"/>
      <c r="DP613" s="564"/>
      <c r="DQ613" s="565"/>
      <c r="DR613" s="563"/>
      <c r="DS613" s="565"/>
      <c r="DT613" s="543"/>
      <c r="DU613" s="566"/>
      <c r="DV613" s="566"/>
      <c r="DW613" s="400"/>
      <c r="DX613" s="567"/>
      <c r="DY613" s="567"/>
      <c r="DZ613" s="155"/>
      <c r="EA613" s="155"/>
      <c r="EB613" s="256"/>
      <c r="EC613" s="104"/>
      <c r="ED613" s="229" t="s">
        <v>2517</v>
      </c>
      <c r="EE613" s="401"/>
      <c r="EF613" s="402"/>
      <c r="EG613" s="401"/>
      <c r="EH613" s="403"/>
      <c r="EI613" s="404"/>
      <c r="EJ613" s="405"/>
      <c r="EK613" s="406"/>
      <c r="EL613" s="401"/>
      <c r="EM613" s="403"/>
      <c r="EN613" s="403" t="s">
        <v>1448</v>
      </c>
      <c r="EO613" s="407">
        <v>0.2</v>
      </c>
      <c r="EP613" s="407" t="s">
        <v>2054</v>
      </c>
      <c r="EQ613" s="407"/>
      <c r="ER613" s="407"/>
      <c r="ES613" s="407"/>
      <c r="ET613" s="407"/>
      <c r="EU613" s="407"/>
      <c r="EV613" s="408">
        <v>38</v>
      </c>
      <c r="EW613" s="408">
        <v>270</v>
      </c>
      <c r="EX613" s="408">
        <v>2</v>
      </c>
      <c r="EY613" s="408">
        <v>0</v>
      </c>
      <c r="EZ613" s="192">
        <f t="shared" si="239"/>
        <v>92.559220137704642</v>
      </c>
      <c r="FA613" s="192">
        <f t="shared" si="240"/>
        <v>92.559220137704642</v>
      </c>
      <c r="FB613" s="192">
        <f t="shared" si="241"/>
        <v>51.972258265973636</v>
      </c>
      <c r="FC613" s="192">
        <f t="shared" si="242"/>
        <v>182.55922013770464</v>
      </c>
      <c r="FD613" s="192">
        <f t="shared" si="243"/>
        <v>38.027741734026364</v>
      </c>
      <c r="FE613" s="193">
        <f t="shared" si="244"/>
        <v>272.55922013770464</v>
      </c>
      <c r="FF613" s="194">
        <f t="shared" si="245"/>
        <v>38.027741734026364</v>
      </c>
      <c r="FG613" s="401"/>
      <c r="FH613" s="403"/>
      <c r="FI613" s="778">
        <f t="shared" si="250"/>
        <v>0.2</v>
      </c>
      <c r="FJ613" s="779">
        <f t="shared" si="251"/>
        <v>38.027741734026364</v>
      </c>
      <c r="FK613" s="779">
        <f t="shared" si="252"/>
        <v>51.972258265973636</v>
      </c>
      <c r="FL613" s="780">
        <f t="shared" si="253"/>
        <v>0.90708702643807881</v>
      </c>
      <c r="FM613" s="169">
        <f t="shared" si="254"/>
        <v>0.78771256744529505</v>
      </c>
      <c r="FN613" s="783">
        <f t="shared" si="255"/>
        <v>0.15754251348905901</v>
      </c>
      <c r="FO613" s="226"/>
      <c r="FP613" s="226"/>
      <c r="FQ613" s="226"/>
      <c r="FR613" s="226"/>
      <c r="FS613" s="226"/>
      <c r="FT613" s="226"/>
      <c r="FU613" s="226"/>
      <c r="FV613" s="226"/>
      <c r="FW613" s="226"/>
      <c r="FX613" s="226"/>
      <c r="FY613" s="226"/>
      <c r="FZ613" s="226"/>
      <c r="GA613" s="226"/>
      <c r="GB613" s="226"/>
      <c r="GC613" s="226"/>
      <c r="GD613" s="226"/>
      <c r="GE613" s="226"/>
      <c r="GF613" s="226"/>
      <c r="GG613" s="226"/>
      <c r="GH613" s="226"/>
      <c r="GI613" s="226"/>
      <c r="GJ613" s="226"/>
      <c r="GK613" s="226"/>
      <c r="GL613" s="226"/>
      <c r="GM613" s="226"/>
      <c r="GN613" s="226"/>
      <c r="GO613" s="226"/>
      <c r="GP613" s="226"/>
      <c r="GQ613" s="226"/>
      <c r="GR613" s="226"/>
      <c r="GS613" s="226"/>
      <c r="GT613" s="226"/>
      <c r="GU613" s="226"/>
      <c r="GV613" s="226"/>
      <c r="GW613" s="226"/>
      <c r="GX613" s="226"/>
      <c r="GY613" s="226"/>
      <c r="GZ613" s="226"/>
      <c r="HA613" s="226"/>
      <c r="HB613" s="226"/>
      <c r="HC613" s="226"/>
      <c r="HD613" s="226"/>
      <c r="HE613" s="226"/>
      <c r="HF613" s="226"/>
      <c r="HG613" s="226"/>
      <c r="HH613" s="226"/>
      <c r="HI613" s="226"/>
      <c r="HJ613" s="226"/>
      <c r="HK613" s="226"/>
      <c r="HL613" s="226"/>
      <c r="HM613" s="226"/>
      <c r="HN613" s="226"/>
      <c r="HO613" s="226"/>
      <c r="HP613" s="226"/>
      <c r="HQ613" s="226"/>
      <c r="HR613" s="226"/>
      <c r="HS613" s="226"/>
      <c r="HT613" s="226"/>
      <c r="HU613" s="226"/>
      <c r="HV613" s="226"/>
      <c r="HW613" s="226"/>
      <c r="HX613" s="226"/>
      <c r="HY613" s="226"/>
      <c r="HZ613" s="226"/>
      <c r="IA613" s="226"/>
      <c r="IB613" s="226"/>
      <c r="IC613" s="226"/>
      <c r="ID613" s="226"/>
      <c r="IE613" s="226"/>
      <c r="IF613" s="226"/>
      <c r="IG613" s="226"/>
      <c r="IH613" s="226"/>
      <c r="II613" s="226"/>
      <c r="IJ613" s="226"/>
      <c r="IK613" s="226"/>
      <c r="IL613" s="226"/>
      <c r="IM613" s="226"/>
      <c r="IN613" s="226"/>
      <c r="IO613" s="226"/>
      <c r="IP613" s="226"/>
      <c r="IQ613" s="226"/>
      <c r="IR613" s="226"/>
      <c r="IS613" s="226"/>
      <c r="IT613" s="226"/>
      <c r="IU613" s="226"/>
      <c r="IV613" s="226"/>
      <c r="IW613" s="226"/>
      <c r="IX613" s="226"/>
      <c r="IY613" s="226"/>
      <c r="IZ613" s="226"/>
      <c r="JA613" s="226"/>
      <c r="JB613" s="226"/>
      <c r="JC613" s="226"/>
      <c r="JD613" s="226"/>
      <c r="JE613" s="226"/>
      <c r="JF613" s="226"/>
      <c r="JG613" s="226"/>
      <c r="JH613" s="226"/>
      <c r="JI613" s="226"/>
      <c r="JJ613" s="226"/>
      <c r="JK613" s="226"/>
      <c r="JL613" s="226"/>
      <c r="JM613" s="226"/>
      <c r="JN613" s="226"/>
      <c r="JO613" s="226"/>
      <c r="JP613" s="226"/>
      <c r="JQ613" s="226"/>
      <c r="JR613" s="226"/>
      <c r="JS613" s="226"/>
      <c r="JT613" s="226"/>
      <c r="JU613" s="226"/>
      <c r="JV613" s="226"/>
      <c r="JW613" s="226"/>
      <c r="JX613" s="226"/>
      <c r="JY613" s="226"/>
      <c r="JZ613" s="226"/>
      <c r="KA613" s="226"/>
      <c r="KB613" s="226"/>
      <c r="KC613" s="226"/>
      <c r="KD613" s="226"/>
      <c r="KE613" s="226"/>
      <c r="KF613" s="226"/>
      <c r="KG613" s="226"/>
      <c r="KH613" s="226"/>
      <c r="KI613" s="226"/>
      <c r="KJ613" s="226"/>
      <c r="KK613" s="226"/>
      <c r="KL613" s="226"/>
      <c r="KM613" s="226"/>
      <c r="KN613" s="226"/>
      <c r="KO613" s="226"/>
      <c r="KP613" s="226"/>
      <c r="KQ613" s="226"/>
      <c r="KR613" s="226"/>
      <c r="KS613" s="226"/>
      <c r="KT613" s="226"/>
      <c r="KU613" s="226"/>
      <c r="KV613" s="226"/>
      <c r="KW613" s="226"/>
      <c r="KX613" s="226"/>
      <c r="KY613" s="226"/>
      <c r="KZ613" s="226"/>
      <c r="LA613" s="226"/>
      <c r="LB613" s="226"/>
      <c r="LC613" s="226"/>
      <c r="LD613" s="226"/>
      <c r="LE613" s="226"/>
      <c r="LF613" s="226"/>
      <c r="LG613" s="226"/>
      <c r="LH613" s="226"/>
      <c r="LI613" s="226"/>
      <c r="LJ613" s="226"/>
      <c r="LK613" s="226"/>
      <c r="LL613" s="226"/>
      <c r="LM613" s="226"/>
      <c r="LN613" s="226"/>
      <c r="LO613" s="226"/>
      <c r="LP613" s="226"/>
      <c r="LQ613" s="226"/>
      <c r="LR613" s="226"/>
      <c r="LS613" s="226"/>
      <c r="LT613" s="226"/>
      <c r="LU613" s="226"/>
      <c r="LV613" s="226"/>
      <c r="LW613" s="226"/>
      <c r="LX613" s="226"/>
      <c r="LY613" s="226"/>
      <c r="LZ613" s="226"/>
      <c r="MA613" s="226"/>
      <c r="MB613" s="226"/>
      <c r="MC613" s="226"/>
      <c r="MD613" s="226"/>
      <c r="ME613" s="226"/>
      <c r="MF613" s="226"/>
      <c r="MG613" s="226"/>
      <c r="MH613" s="226"/>
      <c r="MI613" s="226"/>
      <c r="MJ613" s="226"/>
      <c r="MK613" s="226"/>
      <c r="ML613" s="226"/>
      <c r="MM613" s="226"/>
      <c r="MN613" s="226"/>
      <c r="MO613" s="226"/>
      <c r="MP613" s="226"/>
      <c r="MQ613" s="226"/>
      <c r="MR613" s="226"/>
      <c r="MS613" s="226"/>
      <c r="MT613" s="226"/>
      <c r="MU613" s="226"/>
      <c r="MV613" s="226"/>
      <c r="MW613" s="226"/>
      <c r="MX613" s="226"/>
      <c r="MY613" s="226"/>
      <c r="MZ613" s="226"/>
      <c r="NA613" s="226"/>
      <c r="NB613" s="226"/>
      <c r="NC613" s="226"/>
      <c r="ND613" s="226"/>
      <c r="NE613" s="226"/>
      <c r="NF613" s="226"/>
      <c r="NG613" s="226"/>
      <c r="NH613" s="226"/>
      <c r="NI613" s="226"/>
      <c r="NJ613" s="226"/>
      <c r="NK613" s="226"/>
      <c r="NL613" s="226"/>
      <c r="NM613" s="226"/>
      <c r="NN613" s="226"/>
      <c r="NO613" s="226"/>
      <c r="NP613" s="226"/>
      <c r="NQ613" s="226"/>
      <c r="NR613" s="226"/>
      <c r="NS613" s="226"/>
      <c r="NT613" s="226"/>
      <c r="NU613" s="226"/>
      <c r="NV613" s="226"/>
      <c r="NW613" s="226"/>
      <c r="NX613" s="226"/>
      <c r="NY613" s="226"/>
      <c r="NZ613" s="226"/>
      <c r="OA613" s="226"/>
      <c r="OB613" s="226"/>
      <c r="OC613" s="226"/>
      <c r="OD613" s="226"/>
      <c r="OE613" s="226"/>
      <c r="OF613" s="226"/>
      <c r="OG613" s="226"/>
      <c r="OH613" s="226"/>
      <c r="OI613" s="226"/>
      <c r="OJ613" s="226"/>
      <c r="OK613" s="226"/>
      <c r="OL613" s="226"/>
      <c r="OM613" s="226"/>
      <c r="ON613" s="226"/>
      <c r="OO613" s="226"/>
      <c r="OP613" s="226"/>
      <c r="OQ613" s="226"/>
      <c r="OR613" s="226"/>
      <c r="OS613" s="226"/>
      <c r="OT613" s="226"/>
      <c r="OU613" s="226"/>
      <c r="OV613" s="226"/>
      <c r="OW613" s="226"/>
      <c r="OX613" s="226"/>
      <c r="OY613" s="226"/>
      <c r="OZ613" s="226"/>
      <c r="PA613" s="226"/>
      <c r="PB613" s="226"/>
      <c r="PC613" s="226"/>
      <c r="PD613" s="226"/>
      <c r="PE613" s="226"/>
      <c r="PF613" s="226"/>
      <c r="PG613" s="226"/>
      <c r="PH613" s="226"/>
      <c r="PI613" s="226"/>
      <c r="PJ613" s="226"/>
      <c r="PK613" s="226"/>
      <c r="PL613" s="226"/>
      <c r="PM613" s="226"/>
      <c r="PN613" s="226"/>
      <c r="PO613" s="226"/>
      <c r="PP613" s="226"/>
      <c r="PQ613" s="226"/>
      <c r="PR613" s="226"/>
      <c r="PS613" s="226"/>
      <c r="PT613" s="226"/>
      <c r="PU613" s="226"/>
      <c r="PV613" s="226"/>
      <c r="PW613" s="226"/>
      <c r="PX613" s="226"/>
      <c r="PY613" s="226"/>
      <c r="PZ613" s="226"/>
      <c r="QA613" s="226"/>
      <c r="QB613" s="226"/>
      <c r="QC613" s="226"/>
      <c r="QD613" s="226"/>
      <c r="QE613" s="226"/>
      <c r="QF613" s="226"/>
      <c r="QG613" s="226"/>
      <c r="QH613" s="226"/>
      <c r="QI613" s="226"/>
      <c r="QJ613" s="226"/>
      <c r="QK613" s="226"/>
      <c r="QL613" s="226"/>
      <c r="QM613" s="226"/>
      <c r="QN613" s="226"/>
      <c r="QO613" s="226"/>
      <c r="QP613" s="226"/>
      <c r="QQ613" s="226"/>
      <c r="QR613" s="226"/>
      <c r="QS613" s="226"/>
      <c r="QT613" s="226"/>
      <c r="QU613" s="226"/>
      <c r="QV613" s="226"/>
      <c r="QW613" s="226"/>
      <c r="QX613" s="226"/>
      <c r="QY613" s="226"/>
      <c r="QZ613" s="226"/>
      <c r="RA613" s="226"/>
      <c r="RB613" s="226"/>
      <c r="RC613" s="226"/>
      <c r="RD613" s="226"/>
      <c r="RE613" s="226"/>
      <c r="RF613" s="226"/>
      <c r="RG613" s="226"/>
      <c r="RH613" s="226"/>
      <c r="RI613" s="226"/>
      <c r="RJ613" s="226"/>
      <c r="RK613" s="226"/>
      <c r="RL613" s="226"/>
      <c r="RM613" s="226"/>
      <c r="RN613" s="226"/>
      <c r="RO613" s="226"/>
      <c r="RP613" s="226"/>
      <c r="RQ613" s="226"/>
      <c r="RR613" s="226"/>
      <c r="RS613" s="226"/>
      <c r="RT613" s="226"/>
      <c r="RU613" s="226"/>
      <c r="RV613" s="226"/>
      <c r="RW613" s="226"/>
      <c r="RX613" s="226"/>
      <c r="RY613" s="226"/>
      <c r="RZ613" s="226"/>
      <c r="SA613" s="226"/>
      <c r="SB613" s="226"/>
      <c r="SC613" s="226"/>
      <c r="SD613" s="226"/>
      <c r="SE613" s="226"/>
      <c r="SF613" s="226"/>
      <c r="SG613" s="226"/>
      <c r="SH613" s="226"/>
      <c r="SI613" s="226"/>
      <c r="SJ613" s="226"/>
      <c r="SK613" s="226"/>
      <c r="SL613" s="226"/>
      <c r="SM613" s="226"/>
      <c r="SN613" s="226"/>
      <c r="SO613" s="226"/>
      <c r="SP613" s="226"/>
      <c r="SQ613" s="226"/>
      <c r="SR613" s="226"/>
      <c r="SS613" s="226"/>
      <c r="ST613" s="226"/>
      <c r="SU613" s="226"/>
      <c r="SV613" s="226"/>
      <c r="SW613" s="226"/>
      <c r="SX613" s="226"/>
      <c r="SY613" s="226"/>
      <c r="SZ613" s="226"/>
      <c r="TA613" s="226"/>
      <c r="TB613" s="226"/>
      <c r="TC613" s="226"/>
      <c r="TD613" s="226"/>
      <c r="TE613" s="226"/>
      <c r="TF613" s="226"/>
      <c r="TG613" s="226"/>
      <c r="TH613" s="226"/>
      <c r="TI613" s="226"/>
      <c r="TJ613" s="226"/>
      <c r="TK613" s="226"/>
      <c r="TL613" s="226"/>
      <c r="TM613" s="226"/>
      <c r="TN613" s="226"/>
      <c r="TO613" s="226"/>
      <c r="TP613" s="226"/>
      <c r="TQ613" s="226"/>
      <c r="TR613" s="226"/>
      <c r="TS613" s="226"/>
      <c r="TT613" s="226"/>
      <c r="TU613" s="226"/>
      <c r="TV613" s="226"/>
      <c r="TW613" s="226"/>
      <c r="TX613" s="226"/>
      <c r="TY613" s="226"/>
      <c r="TZ613" s="226"/>
      <c r="UA613" s="226"/>
      <c r="UB613" s="226"/>
      <c r="UC613" s="226"/>
      <c r="UD613" s="226"/>
      <c r="UE613" s="226"/>
      <c r="UF613" s="226"/>
      <c r="UG613" s="226"/>
      <c r="UH613" s="226"/>
      <c r="UI613" s="226"/>
      <c r="UJ613" s="226"/>
      <c r="UK613" s="226"/>
      <c r="UL613" s="226"/>
      <c r="UM613" s="226"/>
      <c r="UN613" s="226"/>
      <c r="UO613" s="226"/>
      <c r="UP613" s="226"/>
      <c r="UQ613" s="226"/>
      <c r="UR613" s="226"/>
      <c r="US613" s="226"/>
      <c r="UT613" s="226"/>
      <c r="UU613" s="226"/>
      <c r="UV613" s="226"/>
      <c r="UW613" s="226"/>
      <c r="UX613" s="226"/>
      <c r="UY613" s="226"/>
      <c r="UZ613" s="226"/>
      <c r="VA613" s="226"/>
      <c r="VB613" s="226"/>
      <c r="VC613" s="226"/>
      <c r="VD613" s="226"/>
      <c r="VE613" s="226"/>
      <c r="VF613" s="226"/>
      <c r="VG613" s="226"/>
      <c r="VH613" s="226"/>
      <c r="VI613" s="226"/>
      <c r="VJ613" s="226"/>
      <c r="VK613" s="226"/>
      <c r="VL613" s="226"/>
      <c r="VM613" s="226"/>
      <c r="VN613" s="226"/>
      <c r="VO613" s="226"/>
      <c r="VP613" s="226"/>
      <c r="VQ613" s="226"/>
      <c r="VR613" s="226"/>
      <c r="VS613" s="226"/>
      <c r="VT613" s="226"/>
      <c r="VU613" s="226"/>
      <c r="VV613" s="226"/>
      <c r="VW613" s="226"/>
      <c r="VX613" s="226"/>
      <c r="VY613" s="226"/>
      <c r="VZ613" s="226"/>
      <c r="WA613" s="226"/>
      <c r="WB613" s="226"/>
      <c r="WC613" s="226"/>
      <c r="WD613" s="226"/>
      <c r="WE613" s="226"/>
      <c r="WF613" s="226"/>
      <c r="WG613" s="226"/>
      <c r="WH613" s="226"/>
      <c r="WI613" s="226"/>
      <c r="WJ613" s="226"/>
      <c r="WK613" s="226"/>
      <c r="WL613" s="226"/>
      <c r="WM613" s="226"/>
      <c r="WN613" s="226"/>
      <c r="WO613" s="226"/>
      <c r="WP613" s="226"/>
      <c r="WQ613" s="226"/>
      <c r="WR613" s="226"/>
      <c r="WS613" s="226"/>
      <c r="WT613" s="226"/>
      <c r="WU613" s="226"/>
      <c r="WV613" s="226"/>
      <c r="WW613" s="226"/>
      <c r="WX613" s="226"/>
      <c r="WY613" s="226"/>
      <c r="WZ613" s="226"/>
      <c r="XA613" s="226"/>
      <c r="XB613" s="226"/>
      <c r="XC613" s="226"/>
      <c r="XD613" s="226"/>
      <c r="XE613" s="226"/>
      <c r="XF613" s="226"/>
      <c r="XG613" s="226"/>
      <c r="XH613" s="226"/>
      <c r="XI613" s="226"/>
      <c r="XJ613" s="226"/>
      <c r="XK613" s="226"/>
      <c r="XL613" s="226"/>
      <c r="XM613" s="226"/>
      <c r="XN613" s="226"/>
      <c r="XO613" s="226"/>
      <c r="XP613" s="226"/>
      <c r="XQ613" s="226"/>
      <c r="XR613" s="226"/>
      <c r="XS613" s="226"/>
      <c r="XT613" s="226"/>
      <c r="XU613" s="226"/>
      <c r="XV613" s="226"/>
      <c r="XW613" s="226"/>
      <c r="XX613" s="226"/>
      <c r="XY613" s="226"/>
      <c r="XZ613" s="226"/>
      <c r="YA613" s="226"/>
      <c r="YB613" s="226"/>
      <c r="YC613" s="226"/>
      <c r="YD613" s="226"/>
      <c r="YE613" s="226"/>
      <c r="YF613" s="226"/>
      <c r="YG613" s="226"/>
      <c r="YH613" s="226"/>
      <c r="YI613" s="226"/>
      <c r="YJ613" s="226"/>
      <c r="YK613" s="226"/>
      <c r="YL613" s="226"/>
      <c r="YM613" s="226"/>
      <c r="YN613" s="226"/>
      <c r="YO613" s="226"/>
      <c r="YP613" s="226"/>
      <c r="YQ613" s="226"/>
      <c r="YR613" s="226"/>
      <c r="YS613" s="226"/>
      <c r="YT613" s="226"/>
      <c r="YU613" s="226"/>
      <c r="YV613" s="226"/>
      <c r="YW613" s="226"/>
      <c r="YX613" s="226"/>
      <c r="YY613" s="226"/>
      <c r="YZ613" s="226"/>
      <c r="ZA613" s="226"/>
      <c r="ZB613" s="226"/>
      <c r="ZC613" s="226"/>
      <c r="ZD613" s="226"/>
      <c r="ZE613" s="226"/>
      <c r="ZF613" s="226"/>
      <c r="ZG613" s="226"/>
      <c r="ZH613" s="226"/>
      <c r="ZI613" s="226"/>
      <c r="ZJ613" s="226"/>
      <c r="ZK613" s="226"/>
      <c r="ZL613" s="226"/>
      <c r="ZM613" s="226"/>
      <c r="ZN613" s="226"/>
      <c r="ZO613" s="226"/>
      <c r="ZP613" s="226"/>
      <c r="ZQ613" s="226"/>
      <c r="ZR613" s="226"/>
      <c r="ZS613" s="226"/>
      <c r="ZT613" s="226"/>
      <c r="ZU613" s="226"/>
      <c r="ZV613" s="226"/>
      <c r="ZW613" s="226"/>
      <c r="ZX613" s="226"/>
      <c r="ZY613" s="226"/>
      <c r="ZZ613" s="226"/>
      <c r="AAA613" s="226"/>
      <c r="AAB613" s="226"/>
      <c r="AAC613" s="226"/>
      <c r="AAD613" s="226"/>
      <c r="AAE613" s="226"/>
      <c r="AAF613" s="226"/>
      <c r="AAG613" s="226"/>
      <c r="AAH613" s="226"/>
      <c r="AAI613" s="226"/>
      <c r="AAJ613" s="226"/>
      <c r="AAK613" s="226"/>
      <c r="AAL613" s="226"/>
      <c r="AAM613" s="226"/>
      <c r="AAN613" s="226"/>
      <c r="AAO613" s="226"/>
      <c r="AAP613" s="226"/>
      <c r="AAQ613" s="226"/>
      <c r="AAR613" s="226"/>
      <c r="AAS613" s="226"/>
      <c r="AAT613" s="226"/>
      <c r="AAU613" s="226"/>
      <c r="AAV613" s="226"/>
      <c r="AAW613" s="226"/>
      <c r="AAX613" s="226"/>
      <c r="AAY613" s="226"/>
      <c r="AAZ613" s="226"/>
      <c r="ABA613" s="226"/>
      <c r="ABB613" s="226"/>
      <c r="ABC613" s="226"/>
      <c r="ABD613" s="226"/>
      <c r="ABE613" s="226"/>
      <c r="ABF613" s="226"/>
      <c r="ABG613" s="226"/>
      <c r="ABH613" s="226"/>
      <c r="ABI613" s="226"/>
      <c r="ABJ613" s="226"/>
      <c r="ABK613" s="226"/>
      <c r="ABL613" s="226"/>
      <c r="ABM613" s="226"/>
      <c r="ABN613" s="226"/>
      <c r="ABO613" s="226"/>
      <c r="ABP613" s="226"/>
      <c r="ABQ613" s="226"/>
      <c r="ABR613" s="226"/>
      <c r="ABS613" s="226"/>
      <c r="ABT613" s="226"/>
      <c r="ABU613" s="226"/>
      <c r="ABV613" s="226"/>
      <c r="ABW613" s="226"/>
      <c r="ABX613" s="226"/>
      <c r="ABY613" s="226"/>
      <c r="ABZ613" s="226"/>
      <c r="ACA613" s="226"/>
      <c r="ACB613" s="226"/>
      <c r="ACC613" s="226"/>
      <c r="ACD613" s="226"/>
      <c r="ACE613" s="226"/>
      <c r="ACF613" s="226"/>
      <c r="ACG613" s="226"/>
      <c r="ACH613" s="226"/>
      <c r="ACI613" s="226"/>
      <c r="ACJ613" s="226"/>
      <c r="ACK613" s="226"/>
      <c r="ACL613" s="226"/>
      <c r="ACM613" s="226"/>
      <c r="ACN613" s="226"/>
      <c r="ACO613" s="226"/>
      <c r="ACP613" s="226"/>
      <c r="ACQ613" s="226"/>
      <c r="ACR613" s="226"/>
      <c r="ACS613" s="226"/>
      <c r="ACT613" s="226"/>
      <c r="ACU613" s="226"/>
      <c r="ACV613" s="226"/>
      <c r="ACW613" s="226"/>
      <c r="ACX613" s="226"/>
      <c r="ACY613" s="226"/>
      <c r="ACZ613" s="226"/>
      <c r="ADA613" s="226"/>
      <c r="ADB613" s="226"/>
      <c r="ADC613" s="226"/>
      <c r="ADD613" s="226"/>
      <c r="ADE613" s="226"/>
      <c r="ADF613" s="226"/>
      <c r="ADG613" s="226"/>
      <c r="ADH613" s="226"/>
      <c r="ADI613" s="226"/>
      <c r="ADJ613" s="226"/>
      <c r="ADK613" s="226"/>
      <c r="ADL613" s="226"/>
      <c r="ADM613" s="226"/>
      <c r="ADN613" s="226"/>
      <c r="ADO613" s="226"/>
      <c r="ADP613" s="226"/>
      <c r="ADQ613" s="226"/>
      <c r="ADR613" s="226"/>
      <c r="ADS613" s="226"/>
      <c r="ADT613" s="226"/>
      <c r="ADU613" s="226"/>
      <c r="ADV613" s="226"/>
      <c r="ADW613" s="226"/>
      <c r="ADX613" s="226"/>
      <c r="ADY613" s="226"/>
      <c r="ADZ613" s="226"/>
      <c r="AEA613" s="226"/>
      <c r="AEB613" s="226"/>
      <c r="AEC613" s="226"/>
      <c r="AED613" s="226"/>
      <c r="AEE613" s="226"/>
      <c r="AEF613" s="226"/>
      <c r="AEG613" s="226"/>
      <c r="AEH613" s="226"/>
      <c r="AEI613" s="226"/>
      <c r="AEJ613" s="226"/>
      <c r="AEK613" s="226"/>
      <c r="AEL613" s="226"/>
      <c r="AEM613" s="226"/>
      <c r="AEN613" s="226"/>
      <c r="AEO613" s="226"/>
      <c r="AEP613" s="226"/>
      <c r="AEQ613" s="226"/>
      <c r="AER613" s="226"/>
      <c r="AES613" s="226"/>
      <c r="AET613" s="226"/>
      <c r="AEU613" s="226"/>
      <c r="AEV613" s="226"/>
      <c r="AEW613" s="226"/>
      <c r="AEX613" s="226"/>
      <c r="AEY613" s="226"/>
      <c r="AEZ613" s="226"/>
      <c r="AFA613" s="226"/>
      <c r="AFB613" s="226"/>
      <c r="AFC613" s="226"/>
      <c r="AFD613" s="226"/>
      <c r="AFE613" s="226"/>
      <c r="AFF613" s="226"/>
      <c r="AFG613" s="226"/>
      <c r="AFH613" s="226"/>
      <c r="AFI613" s="226"/>
      <c r="AFJ613" s="226"/>
      <c r="AFK613" s="226"/>
      <c r="AFL613" s="226"/>
      <c r="AFM613" s="226"/>
      <c r="AFN613" s="226"/>
      <c r="AFO613" s="226"/>
      <c r="AFP613" s="226"/>
      <c r="AFQ613" s="226"/>
      <c r="AFR613" s="226"/>
      <c r="AFS613" s="226"/>
      <c r="AFT613" s="226"/>
      <c r="AFU613" s="226"/>
      <c r="AFV613" s="226"/>
      <c r="AFW613" s="226"/>
      <c r="AFX613" s="226"/>
      <c r="AFY613" s="226"/>
      <c r="AFZ613" s="226"/>
      <c r="AGA613" s="226"/>
      <c r="AGB613" s="226"/>
      <c r="AGC613" s="226"/>
      <c r="AGD613" s="226"/>
      <c r="AGE613" s="226"/>
      <c r="AGF613" s="226"/>
      <c r="AGG613" s="226"/>
      <c r="AGH613" s="226"/>
      <c r="AGI613" s="226"/>
      <c r="AGJ613" s="226"/>
      <c r="AGK613" s="226"/>
      <c r="AGL613" s="226"/>
      <c r="AGM613" s="226"/>
      <c r="AGN613" s="226"/>
      <c r="AGO613" s="226"/>
      <c r="AGP613" s="226"/>
      <c r="AGQ613" s="226"/>
      <c r="AGR613" s="226"/>
      <c r="AGS613" s="226"/>
      <c r="AGT613" s="226"/>
      <c r="AGU613" s="226"/>
      <c r="AGV613" s="226"/>
      <c r="AGW613" s="226"/>
      <c r="AGX613" s="226"/>
      <c r="AGY613" s="226"/>
      <c r="AGZ613" s="226"/>
      <c r="AHA613" s="226"/>
      <c r="AHB613" s="226"/>
      <c r="AHC613" s="226"/>
      <c r="AHD613" s="226"/>
      <c r="AHE613" s="226"/>
      <c r="AHF613" s="226"/>
      <c r="AHG613" s="226"/>
      <c r="AHH613" s="226"/>
      <c r="AHI613" s="226"/>
      <c r="AHJ613" s="226"/>
      <c r="AHK613" s="226"/>
      <c r="AHL613" s="226"/>
      <c r="AHM613" s="226"/>
      <c r="AHN613" s="226"/>
      <c r="AHO613" s="226"/>
      <c r="AHP613" s="226"/>
      <c r="AHQ613" s="226"/>
      <c r="AHR613" s="226"/>
      <c r="AHS613" s="226"/>
      <c r="AHT613" s="226"/>
      <c r="AHU613" s="226"/>
      <c r="AHV613" s="226"/>
      <c r="AHW613" s="226"/>
      <c r="AHX613" s="226"/>
      <c r="AHY613" s="226"/>
      <c r="AHZ613" s="226"/>
      <c r="AIA613" s="226"/>
      <c r="AIB613" s="226"/>
      <c r="AIC613" s="226"/>
      <c r="AID613" s="226"/>
      <c r="AIE613" s="226"/>
      <c r="AIF613" s="226"/>
      <c r="AIG613" s="226"/>
      <c r="AIH613" s="226"/>
      <c r="AII613" s="226"/>
      <c r="AIJ613" s="226"/>
      <c r="AIK613" s="226"/>
      <c r="AIL613" s="226"/>
      <c r="AIM613" s="226"/>
      <c r="AIN613" s="226"/>
      <c r="AIO613" s="226"/>
      <c r="AIP613" s="226"/>
      <c r="AIQ613" s="226"/>
      <c r="AIR613" s="226"/>
      <c r="AIS613" s="226"/>
      <c r="AIT613" s="226"/>
      <c r="AIU613" s="226"/>
      <c r="AIV613" s="226"/>
      <c r="AIW613" s="226"/>
      <c r="AIX613" s="226"/>
      <c r="AIY613" s="226"/>
      <c r="AIZ613" s="226"/>
      <c r="AJA613" s="226"/>
      <c r="AJB613" s="226"/>
      <c r="AJC613" s="226"/>
      <c r="AJD613" s="226"/>
      <c r="AJE613" s="226"/>
      <c r="AJF613" s="226"/>
      <c r="AJG613" s="226"/>
      <c r="AJH613" s="226"/>
      <c r="AJI613" s="226"/>
      <c r="AJJ613" s="226"/>
      <c r="AJK613" s="226"/>
      <c r="AJL613" s="226"/>
      <c r="AJM613" s="226"/>
      <c r="AJN613" s="226"/>
      <c r="AJO613" s="226"/>
      <c r="AJP613" s="226"/>
      <c r="AJQ613" s="226"/>
      <c r="AJR613" s="226"/>
      <c r="AJS613" s="226"/>
      <c r="AJT613" s="226"/>
      <c r="AJU613" s="226"/>
      <c r="AJV613" s="226"/>
      <c r="AJW613" s="226"/>
      <c r="AJX613" s="226"/>
      <c r="AJY613" s="226"/>
      <c r="AJZ613" s="226"/>
      <c r="AKA613" s="226"/>
      <c r="AKB613" s="226"/>
      <c r="AKC613" s="226"/>
      <c r="AKD613" s="226"/>
      <c r="AKE613" s="226"/>
      <c r="AKF613" s="226"/>
      <c r="AKG613" s="226"/>
      <c r="AKH613" s="226"/>
      <c r="AKI613" s="226"/>
      <c r="AKJ613" s="226"/>
      <c r="AKK613" s="226"/>
      <c r="AKL613" s="226"/>
      <c r="AKM613" s="226"/>
      <c r="AKN613" s="226"/>
      <c r="AKO613" s="226"/>
      <c r="AKP613" s="226"/>
      <c r="AKQ613" s="226"/>
      <c r="AKR613" s="226"/>
      <c r="AKS613" s="226"/>
      <c r="AKT613" s="226"/>
      <c r="AKU613" s="226"/>
      <c r="AKV613" s="226"/>
      <c r="AKW613" s="226"/>
      <c r="AKX613" s="226"/>
      <c r="AKY613" s="226"/>
      <c r="AKZ613" s="226"/>
      <c r="ALA613" s="226"/>
      <c r="ALB613" s="226"/>
      <c r="ALC613" s="226"/>
      <c r="ALD613" s="226"/>
      <c r="ALE613" s="226"/>
      <c r="ALF613" s="226"/>
      <c r="ALG613" s="226"/>
      <c r="ALH613" s="226"/>
      <c r="ALI613" s="226"/>
      <c r="ALJ613" s="226"/>
      <c r="ALK613" s="226"/>
      <c r="ALL613" s="226"/>
      <c r="ALM613" s="226"/>
      <c r="ALN613" s="226"/>
      <c r="ALO613" s="226"/>
      <c r="ALP613" s="226"/>
      <c r="ALQ613" s="226"/>
      <c r="ALR613" s="226"/>
      <c r="ALS613" s="226"/>
      <c r="ALT613" s="226"/>
      <c r="ALU613" s="226"/>
      <c r="ALV613" s="226"/>
      <c r="ALW613" s="226"/>
      <c r="ALX613" s="226"/>
      <c r="ALY613" s="226"/>
      <c r="ALZ613" s="226"/>
      <c r="AMA613" s="226"/>
      <c r="AMB613" s="226"/>
      <c r="AMC613" s="226"/>
      <c r="AMD613" s="226"/>
      <c r="AME613" s="226"/>
      <c r="AMF613" s="226"/>
      <c r="AMG613" s="226"/>
      <c r="AMH613" s="226"/>
      <c r="AMI613" s="226"/>
      <c r="AMJ613" s="226"/>
      <c r="AMK613" s="226"/>
      <c r="AML613" s="226"/>
      <c r="AMM613" s="226"/>
      <c r="AMN613" s="226"/>
      <c r="AMO613" s="226"/>
      <c r="AMP613" s="226"/>
      <c r="AMQ613" s="226"/>
      <c r="AMR613" s="226"/>
      <c r="AMS613" s="226"/>
      <c r="AMT613" s="226"/>
      <c r="AMU613" s="226"/>
      <c r="AMV613" s="226"/>
      <c r="AMW613" s="226"/>
      <c r="AMX613" s="226"/>
    </row>
    <row r="614" spans="1:1038" s="398" customFormat="1" ht="18" customHeight="1">
      <c r="A614" s="610" t="s">
        <v>2065</v>
      </c>
      <c r="B614" s="226" t="s">
        <v>1647</v>
      </c>
      <c r="C614" s="226"/>
      <c r="D614" s="226" t="s">
        <v>1279</v>
      </c>
      <c r="E614" s="226">
        <v>81</v>
      </c>
      <c r="F614" s="226">
        <v>2</v>
      </c>
      <c r="G614" s="558" t="str">
        <f t="shared" si="295"/>
        <v>81-2</v>
      </c>
      <c r="H614" s="611">
        <v>10.5</v>
      </c>
      <c r="I614" s="546">
        <v>31</v>
      </c>
      <c r="J614" s="544">
        <f t="shared" ref="J614" si="296">IF(H614=0, 1, 0)</f>
        <v>0</v>
      </c>
      <c r="K614" s="545" t="b">
        <f>IF(J615=1,IF(((VLOOKUP($G614,[1]Depth_Lookup!A$3:J$410,9,FALSE))-(I614/100))=0,"Good",IF(((VLOOKUP($G614,[1]Depth_Lookup!$A$3:$J$550,9,FALSE))-(I614/100))&gt;0,"Too Short","Too Long")))</f>
        <v>0</v>
      </c>
      <c r="L614" s="171">
        <f>(VLOOKUP($G614,Depth_Lookup!$A$3:$J$410,10,FALSE))+(H614/100)</f>
        <v>204.70499999999998</v>
      </c>
      <c r="M614" s="171">
        <f>(VLOOKUP($G614,Depth_Lookup!$A$3:$J$410,10,FALSE))+(I614/100)</f>
        <v>204.91</v>
      </c>
      <c r="N614" s="232" t="s">
        <v>2133</v>
      </c>
      <c r="O614" s="226">
        <v>1</v>
      </c>
      <c r="P614" s="226" t="s">
        <v>853</v>
      </c>
      <c r="Q614" s="226" t="s">
        <v>125</v>
      </c>
      <c r="R614" s="391" t="str">
        <f t="shared" ref="R614" si="297">P614&amp;""&amp;Q614</f>
        <v>SerpentinizedHarzburgite</v>
      </c>
      <c r="S614" s="226" t="s">
        <v>94</v>
      </c>
      <c r="T614" s="226" t="s">
        <v>94</v>
      </c>
      <c r="U614" s="226" t="s">
        <v>95</v>
      </c>
      <c r="V614" s="226" t="s">
        <v>96</v>
      </c>
      <c r="W614" s="226" t="s">
        <v>102</v>
      </c>
      <c r="X614" s="391">
        <f>VLOOKUP(W614,[1]definitions_list_lookup!A$13:B$19,2,0)</f>
        <v>5</v>
      </c>
      <c r="Y614" s="226" t="s">
        <v>90</v>
      </c>
      <c r="Z614" s="226" t="s">
        <v>91</v>
      </c>
      <c r="AA614" s="226"/>
      <c r="AB614" s="226"/>
      <c r="AC614" s="226"/>
      <c r="AD614" s="226"/>
      <c r="AE614" s="393"/>
      <c r="AF614" s="558" t="e">
        <f>VLOOKUP(AE614,[1]definitions_list_mag!$V$12:$W$15,2,0)</f>
        <v>#N/A</v>
      </c>
      <c r="AG614" s="394"/>
      <c r="AH614" s="226"/>
      <c r="AI614" s="257">
        <v>67</v>
      </c>
      <c r="AJ614" s="226"/>
      <c r="AK614" s="226"/>
      <c r="AL614" s="226"/>
      <c r="AM614" s="226"/>
      <c r="AN614" s="226"/>
      <c r="AO614" s="257"/>
      <c r="AP614" s="226"/>
      <c r="AQ614" s="226"/>
      <c r="AR614" s="226"/>
      <c r="AS614" s="226"/>
      <c r="AT614" s="226"/>
      <c r="AU614" s="257"/>
      <c r="AV614" s="226"/>
      <c r="AW614" s="226"/>
      <c r="AX614" s="226"/>
      <c r="AY614" s="226"/>
      <c r="AZ614" s="226"/>
      <c r="BA614" s="257">
        <v>30</v>
      </c>
      <c r="BB614" s="226">
        <v>6</v>
      </c>
      <c r="BC614" s="226">
        <v>2</v>
      </c>
      <c r="BD614" s="226" t="s">
        <v>110</v>
      </c>
      <c r="BE614" s="226" t="s">
        <v>103</v>
      </c>
      <c r="BF614" s="226"/>
      <c r="BG614" s="257"/>
      <c r="BH614" s="226"/>
      <c r="BI614" s="226"/>
      <c r="BJ614" s="226"/>
      <c r="BK614" s="226"/>
      <c r="BL614" s="226"/>
      <c r="BM614" s="257">
        <v>3</v>
      </c>
      <c r="BN614" s="226">
        <v>2</v>
      </c>
      <c r="BO614" s="226">
        <v>0.5</v>
      </c>
      <c r="BP614" s="226" t="s">
        <v>110</v>
      </c>
      <c r="BQ614" s="226" t="s">
        <v>103</v>
      </c>
      <c r="BR614" s="226"/>
      <c r="BS614" s="226"/>
      <c r="BT614" s="226"/>
      <c r="BU614" s="226"/>
      <c r="BV614" s="226"/>
      <c r="BW614" s="226"/>
      <c r="BX614" s="226"/>
      <c r="BY614" s="257"/>
      <c r="BZ614" s="226"/>
      <c r="CA614" s="226"/>
      <c r="CB614" s="226"/>
      <c r="CC614" s="226"/>
      <c r="CD614" s="226"/>
      <c r="CE614" s="226" t="s">
        <v>2149</v>
      </c>
      <c r="CF614" s="399">
        <f t="shared" ref="CF614" si="298">AI614+AO614+BA614+AU614+BG614+BM614+BY614</f>
        <v>100</v>
      </c>
      <c r="CG614" s="259"/>
      <c r="CH614" s="559" t="s">
        <v>2150</v>
      </c>
      <c r="CI614" s="559">
        <v>90</v>
      </c>
      <c r="CJ614" s="559" t="s">
        <v>514</v>
      </c>
      <c r="CK614" s="560" t="s">
        <v>2153</v>
      </c>
      <c r="CL614" s="560"/>
      <c r="CM614" s="560"/>
      <c r="CN614" s="560"/>
      <c r="CO614" s="560"/>
      <c r="CP614" s="560"/>
      <c r="CQ614" s="560"/>
      <c r="CR614" s="560"/>
      <c r="CS614" s="560"/>
      <c r="CT614" s="560"/>
      <c r="CU614" s="560"/>
      <c r="CV614" s="560"/>
      <c r="CW614" s="560"/>
      <c r="CX614" s="560"/>
      <c r="CY614" s="560"/>
      <c r="CZ614" s="560"/>
      <c r="DA614" s="560"/>
      <c r="DB614" s="560">
        <v>65</v>
      </c>
      <c r="DC614" s="566">
        <v>1</v>
      </c>
      <c r="DD614" s="560"/>
      <c r="DE614" s="560"/>
      <c r="DF614" s="560"/>
      <c r="DG614" s="560"/>
      <c r="DH614" s="560"/>
      <c r="DI614" s="560"/>
      <c r="DJ614" s="560">
        <v>34</v>
      </c>
      <c r="DK614" s="396"/>
      <c r="DL614" s="259"/>
      <c r="DM614" s="560"/>
      <c r="DN614" s="560"/>
      <c r="DO614" s="563"/>
      <c r="DP614" s="564"/>
      <c r="DQ614" s="565"/>
      <c r="DR614" s="563"/>
      <c r="DS614" s="565"/>
      <c r="DT614" s="543" t="s">
        <v>2134</v>
      </c>
      <c r="DU614" s="566"/>
      <c r="DV614" s="566"/>
      <c r="DW614" s="400" t="e">
        <f>VLOOKUP(P614,[1]definitions_list_lookup!$K$30:$L$54,2,0)</f>
        <v>#N/A</v>
      </c>
      <c r="DX614" s="567" t="s">
        <v>2151</v>
      </c>
      <c r="DY614" s="567" t="s">
        <v>2138</v>
      </c>
      <c r="DZ614" s="155"/>
      <c r="EA614" s="155"/>
      <c r="EB614" s="256"/>
      <c r="EC614" s="104"/>
      <c r="ED614" s="229" t="s">
        <v>2517</v>
      </c>
      <c r="EE614" s="401"/>
      <c r="EF614" s="402"/>
      <c r="EG614" s="401"/>
      <c r="EH614" s="403"/>
      <c r="EI614" s="404"/>
      <c r="EJ614" s="405"/>
      <c r="EK614" s="406"/>
      <c r="EL614" s="401"/>
      <c r="EM614" s="403"/>
      <c r="EN614" s="403" t="s">
        <v>1448</v>
      </c>
      <c r="EO614" s="407"/>
      <c r="EP614" s="407"/>
      <c r="EQ614" s="407"/>
      <c r="ER614" s="407"/>
      <c r="ES614" s="407"/>
      <c r="ET614" s="407"/>
      <c r="EU614" s="407"/>
      <c r="EV614" s="408">
        <v>38</v>
      </c>
      <c r="EW614" s="408">
        <v>270</v>
      </c>
      <c r="EX614" s="408">
        <v>2</v>
      </c>
      <c r="EY614" s="408">
        <v>0</v>
      </c>
      <c r="EZ614" s="192">
        <f t="shared" si="239"/>
        <v>92.559220137704642</v>
      </c>
      <c r="FA614" s="192">
        <f t="shared" si="240"/>
        <v>92.559220137704642</v>
      </c>
      <c r="FB614" s="192">
        <f t="shared" si="241"/>
        <v>51.972258265973636</v>
      </c>
      <c r="FC614" s="192">
        <f t="shared" si="242"/>
        <v>182.55922013770464</v>
      </c>
      <c r="FD614" s="192">
        <f t="shared" si="243"/>
        <v>38.027741734026364</v>
      </c>
      <c r="FE614" s="193">
        <f t="shared" si="244"/>
        <v>272.55922013770464</v>
      </c>
      <c r="FF614" s="194">
        <f t="shared" si="245"/>
        <v>38.027741734026364</v>
      </c>
      <c r="FG614" s="401"/>
      <c r="FH614" s="403"/>
      <c r="FI614" s="778">
        <f t="shared" si="250"/>
        <v>0</v>
      </c>
      <c r="FJ614" s="779">
        <f t="shared" si="251"/>
        <v>38.027741734026364</v>
      </c>
      <c r="FK614" s="779">
        <f t="shared" si="252"/>
        <v>51.972258265973636</v>
      </c>
      <c r="FL614" s="780">
        <f t="shared" si="253"/>
        <v>0.90708702643807881</v>
      </c>
      <c r="FM614" s="169">
        <f t="shared" si="254"/>
        <v>0.78771256744529505</v>
      </c>
      <c r="FN614" s="783">
        <f t="shared" si="255"/>
        <v>0</v>
      </c>
      <c r="FO614" s="226"/>
      <c r="FP614" s="226"/>
      <c r="FQ614" s="226"/>
      <c r="FR614" s="226"/>
      <c r="FS614" s="226"/>
      <c r="FT614" s="226"/>
      <c r="FU614" s="226"/>
      <c r="FV614" s="226"/>
      <c r="FW614" s="226"/>
      <c r="FX614" s="226"/>
      <c r="FY614" s="226"/>
      <c r="FZ614" s="226"/>
      <c r="GA614" s="226"/>
      <c r="GB614" s="226"/>
      <c r="GC614" s="226"/>
      <c r="GD614" s="226"/>
      <c r="GE614" s="226"/>
      <c r="GF614" s="226"/>
      <c r="GG614" s="226"/>
      <c r="GH614" s="226"/>
      <c r="GI614" s="226"/>
      <c r="GJ614" s="226"/>
      <c r="GK614" s="226"/>
      <c r="GL614" s="226"/>
      <c r="GM614" s="226"/>
      <c r="GN614" s="226"/>
      <c r="GO614" s="226"/>
      <c r="GP614" s="226"/>
      <c r="GQ614" s="226"/>
      <c r="GR614" s="226"/>
      <c r="GS614" s="226"/>
      <c r="GT614" s="226"/>
      <c r="GU614" s="226"/>
      <c r="GV614" s="226"/>
      <c r="GW614" s="226"/>
      <c r="GX614" s="226"/>
      <c r="GY614" s="226"/>
      <c r="GZ614" s="226"/>
      <c r="HA614" s="226"/>
      <c r="HB614" s="226"/>
      <c r="HC614" s="226"/>
      <c r="HD614" s="226"/>
      <c r="HE614" s="226"/>
      <c r="HF614" s="226"/>
      <c r="HG614" s="226"/>
      <c r="HH614" s="226"/>
      <c r="HI614" s="226"/>
      <c r="HJ614" s="226"/>
      <c r="HK614" s="226"/>
      <c r="HL614" s="226"/>
      <c r="HM614" s="226"/>
      <c r="HN614" s="226"/>
      <c r="HO614" s="226"/>
      <c r="HP614" s="226"/>
      <c r="HQ614" s="226"/>
      <c r="HR614" s="226"/>
      <c r="HS614" s="226"/>
      <c r="HT614" s="226"/>
      <c r="HU614" s="226"/>
      <c r="HV614" s="226"/>
      <c r="HW614" s="226"/>
      <c r="HX614" s="226"/>
      <c r="HY614" s="226"/>
      <c r="HZ614" s="226"/>
      <c r="IA614" s="226"/>
      <c r="IB614" s="226"/>
      <c r="IC614" s="226"/>
      <c r="ID614" s="226"/>
      <c r="IE614" s="226"/>
      <c r="IF614" s="226"/>
      <c r="IG614" s="226"/>
      <c r="IH614" s="226"/>
      <c r="II614" s="226"/>
      <c r="IJ614" s="226"/>
      <c r="IK614" s="226"/>
      <c r="IL614" s="226"/>
      <c r="IM614" s="226"/>
      <c r="IN614" s="226"/>
      <c r="IO614" s="226"/>
      <c r="IP614" s="226"/>
      <c r="IQ614" s="226"/>
      <c r="IR614" s="226"/>
      <c r="IS614" s="226"/>
      <c r="IT614" s="226"/>
      <c r="IU614" s="226"/>
      <c r="IV614" s="226"/>
      <c r="IW614" s="226"/>
      <c r="IX614" s="226"/>
      <c r="IY614" s="226"/>
      <c r="IZ614" s="226"/>
      <c r="JA614" s="226"/>
      <c r="JB614" s="226"/>
      <c r="JC614" s="226"/>
      <c r="JD614" s="226"/>
      <c r="JE614" s="226"/>
      <c r="JF614" s="226"/>
      <c r="JG614" s="226"/>
      <c r="JH614" s="226"/>
      <c r="JI614" s="226"/>
      <c r="JJ614" s="226"/>
      <c r="JK614" s="226"/>
      <c r="JL614" s="226"/>
      <c r="JM614" s="226"/>
      <c r="JN614" s="226"/>
      <c r="JO614" s="226"/>
      <c r="JP614" s="226"/>
      <c r="JQ614" s="226"/>
      <c r="JR614" s="226"/>
      <c r="JS614" s="226"/>
      <c r="JT614" s="226"/>
      <c r="JU614" s="226"/>
      <c r="JV614" s="226"/>
      <c r="JW614" s="226"/>
      <c r="JX614" s="226"/>
      <c r="JY614" s="226"/>
      <c r="JZ614" s="226"/>
      <c r="KA614" s="226"/>
      <c r="KB614" s="226"/>
      <c r="KC614" s="226"/>
      <c r="KD614" s="226"/>
      <c r="KE614" s="226"/>
      <c r="KF614" s="226"/>
      <c r="KG614" s="226"/>
      <c r="KH614" s="226"/>
      <c r="KI614" s="226"/>
      <c r="KJ614" s="226"/>
      <c r="KK614" s="226"/>
      <c r="KL614" s="226"/>
      <c r="KM614" s="226"/>
      <c r="KN614" s="226"/>
      <c r="KO614" s="226"/>
      <c r="KP614" s="226"/>
      <c r="KQ614" s="226"/>
      <c r="KR614" s="226"/>
      <c r="KS614" s="226"/>
      <c r="KT614" s="226"/>
      <c r="KU614" s="226"/>
      <c r="KV614" s="226"/>
      <c r="KW614" s="226"/>
      <c r="KX614" s="226"/>
      <c r="KY614" s="226"/>
      <c r="KZ614" s="226"/>
      <c r="LA614" s="226"/>
      <c r="LB614" s="226"/>
      <c r="LC614" s="226"/>
      <c r="LD614" s="226"/>
      <c r="LE614" s="226"/>
      <c r="LF614" s="226"/>
      <c r="LG614" s="226"/>
      <c r="LH614" s="226"/>
      <c r="LI614" s="226"/>
      <c r="LJ614" s="226"/>
      <c r="LK614" s="226"/>
      <c r="LL614" s="226"/>
      <c r="LM614" s="226"/>
      <c r="LN614" s="226"/>
      <c r="LO614" s="226"/>
      <c r="LP614" s="226"/>
      <c r="LQ614" s="226"/>
      <c r="LR614" s="226"/>
      <c r="LS614" s="226"/>
      <c r="LT614" s="226"/>
      <c r="LU614" s="226"/>
      <c r="LV614" s="226"/>
      <c r="LW614" s="226"/>
      <c r="LX614" s="226"/>
      <c r="LY614" s="226"/>
      <c r="LZ614" s="226"/>
      <c r="MA614" s="226"/>
      <c r="MB614" s="226"/>
      <c r="MC614" s="226"/>
      <c r="MD614" s="226"/>
      <c r="ME614" s="226"/>
      <c r="MF614" s="226"/>
      <c r="MG614" s="226"/>
      <c r="MH614" s="226"/>
      <c r="MI614" s="226"/>
      <c r="MJ614" s="226"/>
      <c r="MK614" s="226"/>
      <c r="ML614" s="226"/>
      <c r="MM614" s="226"/>
      <c r="MN614" s="226"/>
      <c r="MO614" s="226"/>
      <c r="MP614" s="226"/>
      <c r="MQ614" s="226"/>
      <c r="MR614" s="226"/>
      <c r="MS614" s="226"/>
      <c r="MT614" s="226"/>
      <c r="MU614" s="226"/>
      <c r="MV614" s="226"/>
      <c r="MW614" s="226"/>
      <c r="MX614" s="226"/>
      <c r="MY614" s="226"/>
      <c r="MZ614" s="226"/>
      <c r="NA614" s="226"/>
      <c r="NB614" s="226"/>
      <c r="NC614" s="226"/>
      <c r="ND614" s="226"/>
      <c r="NE614" s="226"/>
      <c r="NF614" s="226"/>
      <c r="NG614" s="226"/>
      <c r="NH614" s="226"/>
      <c r="NI614" s="226"/>
      <c r="NJ614" s="226"/>
      <c r="NK614" s="226"/>
      <c r="NL614" s="226"/>
      <c r="NM614" s="226"/>
      <c r="NN614" s="226"/>
      <c r="NO614" s="226"/>
      <c r="NP614" s="226"/>
      <c r="NQ614" s="226"/>
      <c r="NR614" s="226"/>
      <c r="NS614" s="226"/>
      <c r="NT614" s="226"/>
      <c r="NU614" s="226"/>
      <c r="NV614" s="226"/>
      <c r="NW614" s="226"/>
      <c r="NX614" s="226"/>
      <c r="NY614" s="226"/>
      <c r="NZ614" s="226"/>
      <c r="OA614" s="226"/>
      <c r="OB614" s="226"/>
      <c r="OC614" s="226"/>
      <c r="OD614" s="226"/>
      <c r="OE614" s="226"/>
      <c r="OF614" s="226"/>
      <c r="OG614" s="226"/>
      <c r="OH614" s="226"/>
      <c r="OI614" s="226"/>
      <c r="OJ614" s="226"/>
      <c r="OK614" s="226"/>
      <c r="OL614" s="226"/>
      <c r="OM614" s="226"/>
      <c r="ON614" s="226"/>
      <c r="OO614" s="226"/>
      <c r="OP614" s="226"/>
      <c r="OQ614" s="226"/>
      <c r="OR614" s="226"/>
      <c r="OS614" s="226"/>
      <c r="OT614" s="226"/>
      <c r="OU614" s="226"/>
      <c r="OV614" s="226"/>
      <c r="OW614" s="226"/>
      <c r="OX614" s="226"/>
      <c r="OY614" s="226"/>
      <c r="OZ614" s="226"/>
      <c r="PA614" s="226"/>
      <c r="PB614" s="226"/>
      <c r="PC614" s="226"/>
      <c r="PD614" s="226"/>
      <c r="PE614" s="226"/>
      <c r="PF614" s="226"/>
      <c r="PG614" s="226"/>
      <c r="PH614" s="226"/>
      <c r="PI614" s="226"/>
      <c r="PJ614" s="226"/>
      <c r="PK614" s="226"/>
      <c r="PL614" s="226"/>
      <c r="PM614" s="226"/>
      <c r="PN614" s="226"/>
      <c r="PO614" s="226"/>
      <c r="PP614" s="226"/>
      <c r="PQ614" s="226"/>
      <c r="PR614" s="226"/>
      <c r="PS614" s="226"/>
      <c r="PT614" s="226"/>
      <c r="PU614" s="226"/>
      <c r="PV614" s="226"/>
      <c r="PW614" s="226"/>
      <c r="PX614" s="226"/>
      <c r="PY614" s="226"/>
      <c r="PZ614" s="226"/>
      <c r="QA614" s="226"/>
      <c r="QB614" s="226"/>
      <c r="QC614" s="226"/>
      <c r="QD614" s="226"/>
      <c r="QE614" s="226"/>
      <c r="QF614" s="226"/>
      <c r="QG614" s="226"/>
      <c r="QH614" s="226"/>
      <c r="QI614" s="226"/>
      <c r="QJ614" s="226"/>
      <c r="QK614" s="226"/>
      <c r="QL614" s="226"/>
      <c r="QM614" s="226"/>
      <c r="QN614" s="226"/>
      <c r="QO614" s="226"/>
      <c r="QP614" s="226"/>
      <c r="QQ614" s="226"/>
      <c r="QR614" s="226"/>
      <c r="QS614" s="226"/>
      <c r="QT614" s="226"/>
      <c r="QU614" s="226"/>
      <c r="QV614" s="226"/>
      <c r="QW614" s="226"/>
      <c r="QX614" s="226"/>
      <c r="QY614" s="226"/>
      <c r="QZ614" s="226"/>
      <c r="RA614" s="226"/>
      <c r="RB614" s="226"/>
      <c r="RC614" s="226"/>
      <c r="RD614" s="226"/>
      <c r="RE614" s="226"/>
      <c r="RF614" s="226"/>
      <c r="RG614" s="226"/>
      <c r="RH614" s="226"/>
      <c r="RI614" s="226"/>
      <c r="RJ614" s="226"/>
      <c r="RK614" s="226"/>
      <c r="RL614" s="226"/>
      <c r="RM614" s="226"/>
      <c r="RN614" s="226"/>
      <c r="RO614" s="226"/>
      <c r="RP614" s="226"/>
      <c r="RQ614" s="226"/>
      <c r="RR614" s="226"/>
      <c r="RS614" s="226"/>
      <c r="RT614" s="226"/>
      <c r="RU614" s="226"/>
      <c r="RV614" s="226"/>
      <c r="RW614" s="226"/>
      <c r="RX614" s="226"/>
      <c r="RY614" s="226"/>
      <c r="RZ614" s="226"/>
      <c r="SA614" s="226"/>
      <c r="SB614" s="226"/>
      <c r="SC614" s="226"/>
      <c r="SD614" s="226"/>
      <c r="SE614" s="226"/>
      <c r="SF614" s="226"/>
      <c r="SG614" s="226"/>
      <c r="SH614" s="226"/>
      <c r="SI614" s="226"/>
      <c r="SJ614" s="226"/>
      <c r="SK614" s="226"/>
      <c r="SL614" s="226"/>
      <c r="SM614" s="226"/>
      <c r="SN614" s="226"/>
      <c r="SO614" s="226"/>
      <c r="SP614" s="226"/>
      <c r="SQ614" s="226"/>
      <c r="SR614" s="226"/>
      <c r="SS614" s="226"/>
      <c r="ST614" s="226"/>
      <c r="SU614" s="226"/>
      <c r="SV614" s="226"/>
      <c r="SW614" s="226"/>
      <c r="SX614" s="226"/>
      <c r="SY614" s="226"/>
      <c r="SZ614" s="226"/>
      <c r="TA614" s="226"/>
      <c r="TB614" s="226"/>
      <c r="TC614" s="226"/>
      <c r="TD614" s="226"/>
      <c r="TE614" s="226"/>
      <c r="TF614" s="226"/>
      <c r="TG614" s="226"/>
      <c r="TH614" s="226"/>
      <c r="TI614" s="226"/>
      <c r="TJ614" s="226"/>
      <c r="TK614" s="226"/>
      <c r="TL614" s="226"/>
      <c r="TM614" s="226"/>
      <c r="TN614" s="226"/>
      <c r="TO614" s="226"/>
      <c r="TP614" s="226"/>
      <c r="TQ614" s="226"/>
      <c r="TR614" s="226"/>
      <c r="TS614" s="226"/>
      <c r="TT614" s="226"/>
      <c r="TU614" s="226"/>
      <c r="TV614" s="226"/>
      <c r="TW614" s="226"/>
      <c r="TX614" s="226"/>
      <c r="TY614" s="226"/>
      <c r="TZ614" s="226"/>
      <c r="UA614" s="226"/>
      <c r="UB614" s="226"/>
      <c r="UC614" s="226"/>
      <c r="UD614" s="226"/>
      <c r="UE614" s="226"/>
      <c r="UF614" s="226"/>
      <c r="UG614" s="226"/>
      <c r="UH614" s="226"/>
      <c r="UI614" s="226"/>
      <c r="UJ614" s="226"/>
      <c r="UK614" s="226"/>
      <c r="UL614" s="226"/>
      <c r="UM614" s="226"/>
      <c r="UN614" s="226"/>
      <c r="UO614" s="226"/>
      <c r="UP614" s="226"/>
      <c r="UQ614" s="226"/>
      <c r="UR614" s="226"/>
      <c r="US614" s="226"/>
      <c r="UT614" s="226"/>
      <c r="UU614" s="226"/>
      <c r="UV614" s="226"/>
      <c r="UW614" s="226"/>
      <c r="UX614" s="226"/>
      <c r="UY614" s="226"/>
      <c r="UZ614" s="226"/>
      <c r="VA614" s="226"/>
      <c r="VB614" s="226"/>
      <c r="VC614" s="226"/>
      <c r="VD614" s="226"/>
      <c r="VE614" s="226"/>
      <c r="VF614" s="226"/>
      <c r="VG614" s="226"/>
      <c r="VH614" s="226"/>
      <c r="VI614" s="226"/>
      <c r="VJ614" s="226"/>
      <c r="VK614" s="226"/>
      <c r="VL614" s="226"/>
      <c r="VM614" s="226"/>
      <c r="VN614" s="226"/>
      <c r="VO614" s="226"/>
      <c r="VP614" s="226"/>
      <c r="VQ614" s="226"/>
      <c r="VR614" s="226"/>
      <c r="VS614" s="226"/>
      <c r="VT614" s="226"/>
      <c r="VU614" s="226"/>
      <c r="VV614" s="226"/>
      <c r="VW614" s="226"/>
      <c r="VX614" s="226"/>
      <c r="VY614" s="226"/>
      <c r="VZ614" s="226"/>
      <c r="WA614" s="226"/>
      <c r="WB614" s="226"/>
      <c r="WC614" s="226"/>
      <c r="WD614" s="226"/>
      <c r="WE614" s="226"/>
      <c r="WF614" s="226"/>
      <c r="WG614" s="226"/>
      <c r="WH614" s="226"/>
      <c r="WI614" s="226"/>
      <c r="WJ614" s="226"/>
      <c r="WK614" s="226"/>
      <c r="WL614" s="226"/>
      <c r="WM614" s="226"/>
      <c r="WN614" s="226"/>
      <c r="WO614" s="226"/>
      <c r="WP614" s="226"/>
      <c r="WQ614" s="226"/>
      <c r="WR614" s="226"/>
      <c r="WS614" s="226"/>
      <c r="WT614" s="226"/>
      <c r="WU614" s="226"/>
      <c r="WV614" s="226"/>
      <c r="WW614" s="226"/>
      <c r="WX614" s="226"/>
      <c r="WY614" s="226"/>
      <c r="WZ614" s="226"/>
      <c r="XA614" s="226"/>
      <c r="XB614" s="226"/>
      <c r="XC614" s="226"/>
      <c r="XD614" s="226"/>
      <c r="XE614" s="226"/>
      <c r="XF614" s="226"/>
      <c r="XG614" s="226"/>
      <c r="XH614" s="226"/>
      <c r="XI614" s="226"/>
      <c r="XJ614" s="226"/>
      <c r="XK614" s="226"/>
      <c r="XL614" s="226"/>
      <c r="XM614" s="226"/>
      <c r="XN614" s="226"/>
      <c r="XO614" s="226"/>
      <c r="XP614" s="226"/>
      <c r="XQ614" s="226"/>
      <c r="XR614" s="226"/>
      <c r="XS614" s="226"/>
      <c r="XT614" s="226"/>
      <c r="XU614" s="226"/>
      <c r="XV614" s="226"/>
      <c r="XW614" s="226"/>
      <c r="XX614" s="226"/>
      <c r="XY614" s="226"/>
      <c r="XZ614" s="226"/>
      <c r="YA614" s="226"/>
      <c r="YB614" s="226"/>
      <c r="YC614" s="226"/>
      <c r="YD614" s="226"/>
      <c r="YE614" s="226"/>
      <c r="YF614" s="226"/>
      <c r="YG614" s="226"/>
      <c r="YH614" s="226"/>
      <c r="YI614" s="226"/>
      <c r="YJ614" s="226"/>
      <c r="YK614" s="226"/>
      <c r="YL614" s="226"/>
      <c r="YM614" s="226"/>
      <c r="YN614" s="226"/>
      <c r="YO614" s="226"/>
      <c r="YP614" s="226"/>
      <c r="YQ614" s="226"/>
      <c r="YR614" s="226"/>
      <c r="YS614" s="226"/>
      <c r="YT614" s="226"/>
      <c r="YU614" s="226"/>
      <c r="YV614" s="226"/>
      <c r="YW614" s="226"/>
      <c r="YX614" s="226"/>
      <c r="YY614" s="226"/>
      <c r="YZ614" s="226"/>
      <c r="ZA614" s="226"/>
      <c r="ZB614" s="226"/>
      <c r="ZC614" s="226"/>
      <c r="ZD614" s="226"/>
      <c r="ZE614" s="226"/>
      <c r="ZF614" s="226"/>
      <c r="ZG614" s="226"/>
      <c r="ZH614" s="226"/>
      <c r="ZI614" s="226"/>
      <c r="ZJ614" s="226"/>
      <c r="ZK614" s="226"/>
      <c r="ZL614" s="226"/>
      <c r="ZM614" s="226"/>
      <c r="ZN614" s="226"/>
      <c r="ZO614" s="226"/>
      <c r="ZP614" s="226"/>
      <c r="ZQ614" s="226"/>
      <c r="ZR614" s="226"/>
      <c r="ZS614" s="226"/>
      <c r="ZT614" s="226"/>
      <c r="ZU614" s="226"/>
      <c r="ZV614" s="226"/>
      <c r="ZW614" s="226"/>
      <c r="ZX614" s="226"/>
      <c r="ZY614" s="226"/>
      <c r="ZZ614" s="226"/>
      <c r="AAA614" s="226"/>
      <c r="AAB614" s="226"/>
      <c r="AAC614" s="226"/>
      <c r="AAD614" s="226"/>
      <c r="AAE614" s="226"/>
      <c r="AAF614" s="226"/>
      <c r="AAG614" s="226"/>
      <c r="AAH614" s="226"/>
      <c r="AAI614" s="226"/>
      <c r="AAJ614" s="226"/>
      <c r="AAK614" s="226"/>
      <c r="AAL614" s="226"/>
      <c r="AAM614" s="226"/>
      <c r="AAN614" s="226"/>
      <c r="AAO614" s="226"/>
      <c r="AAP614" s="226"/>
      <c r="AAQ614" s="226"/>
      <c r="AAR614" s="226"/>
      <c r="AAS614" s="226"/>
      <c r="AAT614" s="226"/>
      <c r="AAU614" s="226"/>
      <c r="AAV614" s="226"/>
      <c r="AAW614" s="226"/>
      <c r="AAX614" s="226"/>
      <c r="AAY614" s="226"/>
      <c r="AAZ614" s="226"/>
      <c r="ABA614" s="226"/>
      <c r="ABB614" s="226"/>
      <c r="ABC614" s="226"/>
      <c r="ABD614" s="226"/>
      <c r="ABE614" s="226"/>
      <c r="ABF614" s="226"/>
      <c r="ABG614" s="226"/>
      <c r="ABH614" s="226"/>
      <c r="ABI614" s="226"/>
      <c r="ABJ614" s="226"/>
      <c r="ABK614" s="226"/>
      <c r="ABL614" s="226"/>
      <c r="ABM614" s="226"/>
      <c r="ABN614" s="226"/>
      <c r="ABO614" s="226"/>
      <c r="ABP614" s="226"/>
      <c r="ABQ614" s="226"/>
      <c r="ABR614" s="226"/>
      <c r="ABS614" s="226"/>
      <c r="ABT614" s="226"/>
      <c r="ABU614" s="226"/>
      <c r="ABV614" s="226"/>
      <c r="ABW614" s="226"/>
      <c r="ABX614" s="226"/>
      <c r="ABY614" s="226"/>
      <c r="ABZ614" s="226"/>
      <c r="ACA614" s="226"/>
      <c r="ACB614" s="226"/>
      <c r="ACC614" s="226"/>
      <c r="ACD614" s="226"/>
      <c r="ACE614" s="226"/>
      <c r="ACF614" s="226"/>
      <c r="ACG614" s="226"/>
      <c r="ACH614" s="226"/>
      <c r="ACI614" s="226"/>
      <c r="ACJ614" s="226"/>
      <c r="ACK614" s="226"/>
      <c r="ACL614" s="226"/>
      <c r="ACM614" s="226"/>
      <c r="ACN614" s="226"/>
      <c r="ACO614" s="226"/>
      <c r="ACP614" s="226"/>
      <c r="ACQ614" s="226"/>
      <c r="ACR614" s="226"/>
      <c r="ACS614" s="226"/>
      <c r="ACT614" s="226"/>
      <c r="ACU614" s="226"/>
      <c r="ACV614" s="226"/>
      <c r="ACW614" s="226"/>
      <c r="ACX614" s="226"/>
      <c r="ACY614" s="226"/>
      <c r="ACZ614" s="226"/>
      <c r="ADA614" s="226"/>
      <c r="ADB614" s="226"/>
      <c r="ADC614" s="226"/>
      <c r="ADD614" s="226"/>
      <c r="ADE614" s="226"/>
      <c r="ADF614" s="226"/>
      <c r="ADG614" s="226"/>
      <c r="ADH614" s="226"/>
      <c r="ADI614" s="226"/>
      <c r="ADJ614" s="226"/>
      <c r="ADK614" s="226"/>
      <c r="ADL614" s="226"/>
      <c r="ADM614" s="226"/>
      <c r="ADN614" s="226"/>
      <c r="ADO614" s="226"/>
      <c r="ADP614" s="226"/>
      <c r="ADQ614" s="226"/>
      <c r="ADR614" s="226"/>
      <c r="ADS614" s="226"/>
      <c r="ADT614" s="226"/>
      <c r="ADU614" s="226"/>
      <c r="ADV614" s="226"/>
      <c r="ADW614" s="226"/>
      <c r="ADX614" s="226"/>
      <c r="ADY614" s="226"/>
      <c r="ADZ614" s="226"/>
      <c r="AEA614" s="226"/>
      <c r="AEB614" s="226"/>
      <c r="AEC614" s="226"/>
      <c r="AED614" s="226"/>
      <c r="AEE614" s="226"/>
      <c r="AEF614" s="226"/>
      <c r="AEG614" s="226"/>
      <c r="AEH614" s="226"/>
      <c r="AEI614" s="226"/>
      <c r="AEJ614" s="226"/>
      <c r="AEK614" s="226"/>
      <c r="AEL614" s="226"/>
      <c r="AEM614" s="226"/>
      <c r="AEN614" s="226"/>
      <c r="AEO614" s="226"/>
      <c r="AEP614" s="226"/>
      <c r="AEQ614" s="226"/>
      <c r="AER614" s="226"/>
      <c r="AES614" s="226"/>
      <c r="AET614" s="226"/>
      <c r="AEU614" s="226"/>
      <c r="AEV614" s="226"/>
      <c r="AEW614" s="226"/>
      <c r="AEX614" s="226"/>
      <c r="AEY614" s="226"/>
      <c r="AEZ614" s="226"/>
      <c r="AFA614" s="226"/>
      <c r="AFB614" s="226"/>
      <c r="AFC614" s="226"/>
      <c r="AFD614" s="226"/>
      <c r="AFE614" s="226"/>
      <c r="AFF614" s="226"/>
      <c r="AFG614" s="226"/>
      <c r="AFH614" s="226"/>
      <c r="AFI614" s="226"/>
      <c r="AFJ614" s="226"/>
      <c r="AFK614" s="226"/>
      <c r="AFL614" s="226"/>
      <c r="AFM614" s="226"/>
      <c r="AFN614" s="226"/>
      <c r="AFO614" s="226"/>
      <c r="AFP614" s="226"/>
      <c r="AFQ614" s="226"/>
      <c r="AFR614" s="226"/>
      <c r="AFS614" s="226"/>
      <c r="AFT614" s="226"/>
      <c r="AFU614" s="226"/>
      <c r="AFV614" s="226"/>
      <c r="AFW614" s="226"/>
      <c r="AFX614" s="226"/>
      <c r="AFY614" s="226"/>
      <c r="AFZ614" s="226"/>
      <c r="AGA614" s="226"/>
      <c r="AGB614" s="226"/>
      <c r="AGC614" s="226"/>
      <c r="AGD614" s="226"/>
      <c r="AGE614" s="226"/>
      <c r="AGF614" s="226"/>
      <c r="AGG614" s="226"/>
      <c r="AGH614" s="226"/>
      <c r="AGI614" s="226"/>
      <c r="AGJ614" s="226"/>
      <c r="AGK614" s="226"/>
      <c r="AGL614" s="226"/>
      <c r="AGM614" s="226"/>
      <c r="AGN614" s="226"/>
      <c r="AGO614" s="226"/>
      <c r="AGP614" s="226"/>
      <c r="AGQ614" s="226"/>
      <c r="AGR614" s="226"/>
      <c r="AGS614" s="226"/>
      <c r="AGT614" s="226"/>
      <c r="AGU614" s="226"/>
      <c r="AGV614" s="226"/>
      <c r="AGW614" s="226"/>
      <c r="AGX614" s="226"/>
      <c r="AGY614" s="226"/>
      <c r="AGZ614" s="226"/>
      <c r="AHA614" s="226"/>
      <c r="AHB614" s="226"/>
      <c r="AHC614" s="226"/>
      <c r="AHD614" s="226"/>
      <c r="AHE614" s="226"/>
      <c r="AHF614" s="226"/>
      <c r="AHG614" s="226"/>
      <c r="AHH614" s="226"/>
      <c r="AHI614" s="226"/>
      <c r="AHJ614" s="226"/>
      <c r="AHK614" s="226"/>
      <c r="AHL614" s="226"/>
      <c r="AHM614" s="226"/>
      <c r="AHN614" s="226"/>
      <c r="AHO614" s="226"/>
      <c r="AHP614" s="226"/>
      <c r="AHQ614" s="226"/>
      <c r="AHR614" s="226"/>
      <c r="AHS614" s="226"/>
      <c r="AHT614" s="226"/>
      <c r="AHU614" s="226"/>
      <c r="AHV614" s="226"/>
      <c r="AHW614" s="226"/>
      <c r="AHX614" s="226"/>
      <c r="AHY614" s="226"/>
      <c r="AHZ614" s="226"/>
      <c r="AIA614" s="226"/>
      <c r="AIB614" s="226"/>
      <c r="AIC614" s="226"/>
      <c r="AID614" s="226"/>
      <c r="AIE614" s="226"/>
      <c r="AIF614" s="226"/>
      <c r="AIG614" s="226"/>
      <c r="AIH614" s="226"/>
      <c r="AII614" s="226"/>
      <c r="AIJ614" s="226"/>
      <c r="AIK614" s="226"/>
      <c r="AIL614" s="226"/>
      <c r="AIM614" s="226"/>
      <c r="AIN614" s="226"/>
      <c r="AIO614" s="226"/>
      <c r="AIP614" s="226"/>
      <c r="AIQ614" s="226"/>
      <c r="AIR614" s="226"/>
      <c r="AIS614" s="226"/>
      <c r="AIT614" s="226"/>
      <c r="AIU614" s="226"/>
      <c r="AIV614" s="226"/>
      <c r="AIW614" s="226"/>
      <c r="AIX614" s="226"/>
      <c r="AIY614" s="226"/>
      <c r="AIZ614" s="226"/>
      <c r="AJA614" s="226"/>
      <c r="AJB614" s="226"/>
      <c r="AJC614" s="226"/>
      <c r="AJD614" s="226"/>
      <c r="AJE614" s="226"/>
      <c r="AJF614" s="226"/>
      <c r="AJG614" s="226"/>
      <c r="AJH614" s="226"/>
      <c r="AJI614" s="226"/>
      <c r="AJJ614" s="226"/>
      <c r="AJK614" s="226"/>
      <c r="AJL614" s="226"/>
      <c r="AJM614" s="226"/>
      <c r="AJN614" s="226"/>
      <c r="AJO614" s="226"/>
      <c r="AJP614" s="226"/>
      <c r="AJQ614" s="226"/>
      <c r="AJR614" s="226"/>
      <c r="AJS614" s="226"/>
      <c r="AJT614" s="226"/>
      <c r="AJU614" s="226"/>
      <c r="AJV614" s="226"/>
      <c r="AJW614" s="226"/>
      <c r="AJX614" s="226"/>
      <c r="AJY614" s="226"/>
      <c r="AJZ614" s="226"/>
      <c r="AKA614" s="226"/>
      <c r="AKB614" s="226"/>
      <c r="AKC614" s="226"/>
      <c r="AKD614" s="226"/>
      <c r="AKE614" s="226"/>
      <c r="AKF614" s="226"/>
      <c r="AKG614" s="226"/>
      <c r="AKH614" s="226"/>
      <c r="AKI614" s="226"/>
      <c r="AKJ614" s="226"/>
      <c r="AKK614" s="226"/>
      <c r="AKL614" s="226"/>
      <c r="AKM614" s="226"/>
      <c r="AKN614" s="226"/>
      <c r="AKO614" s="226"/>
      <c r="AKP614" s="226"/>
      <c r="AKQ614" s="226"/>
      <c r="AKR614" s="226"/>
      <c r="AKS614" s="226"/>
      <c r="AKT614" s="226"/>
      <c r="AKU614" s="226"/>
      <c r="AKV614" s="226"/>
      <c r="AKW614" s="226"/>
      <c r="AKX614" s="226"/>
      <c r="AKY614" s="226"/>
      <c r="AKZ614" s="226"/>
      <c r="ALA614" s="226"/>
      <c r="ALB614" s="226"/>
      <c r="ALC614" s="226"/>
      <c r="ALD614" s="226"/>
      <c r="ALE614" s="226"/>
      <c r="ALF614" s="226"/>
      <c r="ALG614" s="226"/>
      <c r="ALH614" s="226"/>
      <c r="ALI614" s="226"/>
      <c r="ALJ614" s="226"/>
      <c r="ALK614" s="226"/>
      <c r="ALL614" s="226"/>
      <c r="ALM614" s="226"/>
      <c r="ALN614" s="226"/>
      <c r="ALO614" s="226"/>
      <c r="ALP614" s="226"/>
      <c r="ALQ614" s="226"/>
      <c r="ALR614" s="226"/>
      <c r="ALS614" s="226"/>
      <c r="ALT614" s="226"/>
      <c r="ALU614" s="226"/>
      <c r="ALV614" s="226"/>
      <c r="ALW614" s="226"/>
      <c r="ALX614" s="226"/>
      <c r="ALY614" s="226"/>
      <c r="ALZ614" s="226"/>
      <c r="AMA614" s="226"/>
      <c r="AMB614" s="226"/>
      <c r="AMC614" s="226"/>
      <c r="AMD614" s="226"/>
      <c r="AME614" s="226"/>
      <c r="AMF614" s="226"/>
      <c r="AMG614" s="226"/>
      <c r="AMH614" s="226"/>
      <c r="AMI614" s="226"/>
      <c r="AMJ614" s="226"/>
      <c r="AMK614" s="226"/>
      <c r="AML614" s="226"/>
      <c r="AMM614" s="226"/>
      <c r="AMN614" s="226"/>
      <c r="AMO614" s="226"/>
      <c r="AMP614" s="226"/>
      <c r="AMQ614" s="226"/>
      <c r="AMR614" s="226"/>
      <c r="AMS614" s="226"/>
      <c r="AMT614" s="226"/>
      <c r="AMU614" s="226"/>
      <c r="AMV614" s="226"/>
      <c r="AMW614" s="226"/>
      <c r="AMX614" s="226"/>
    </row>
    <row r="615" spans="1:1038" s="398" customFormat="1" ht="18" customHeight="1">
      <c r="A615" s="610"/>
      <c r="B615" s="226"/>
      <c r="C615" s="226"/>
      <c r="D615" s="226"/>
      <c r="E615" s="226">
        <v>81</v>
      </c>
      <c r="F615" s="226">
        <v>2</v>
      </c>
      <c r="G615" s="558" t="str">
        <f t="shared" si="295"/>
        <v>81-2</v>
      </c>
      <c r="H615" s="546">
        <v>31</v>
      </c>
      <c r="I615" s="611">
        <v>33</v>
      </c>
      <c r="J615" s="544"/>
      <c r="K615" s="545"/>
      <c r="L615" s="171">
        <f>(VLOOKUP($G615,Depth_Lookup!$A$3:$J$410,10,FALSE))+(H615/100)</f>
        <v>204.91</v>
      </c>
      <c r="M615" s="171">
        <f>(VLOOKUP($G615,Depth_Lookup!$A$3:$J$410,10,FALSE))+(I615/100)</f>
        <v>204.93</v>
      </c>
      <c r="N615" s="232"/>
      <c r="O615" s="226"/>
      <c r="P615" s="226"/>
      <c r="Q615" s="226"/>
      <c r="R615" s="391" t="s">
        <v>1805</v>
      </c>
      <c r="S615" s="226"/>
      <c r="T615" s="226"/>
      <c r="U615" s="226"/>
      <c r="V615" s="226"/>
      <c r="W615" s="226"/>
      <c r="X615" s="391"/>
      <c r="Y615" s="226"/>
      <c r="Z615" s="226"/>
      <c r="AA615" s="226"/>
      <c r="AB615" s="226"/>
      <c r="AC615" s="226"/>
      <c r="AD615" s="226"/>
      <c r="AE615" s="393"/>
      <c r="AF615" s="558"/>
      <c r="AG615" s="394"/>
      <c r="AH615" s="226"/>
      <c r="AI615" s="257"/>
      <c r="AJ615" s="226"/>
      <c r="AK615" s="226"/>
      <c r="AL615" s="226"/>
      <c r="AM615" s="226"/>
      <c r="AN615" s="226"/>
      <c r="AO615" s="257"/>
      <c r="AP615" s="226"/>
      <c r="AQ615" s="226"/>
      <c r="AR615" s="226"/>
      <c r="AS615" s="226"/>
      <c r="AT615" s="226"/>
      <c r="AU615" s="257"/>
      <c r="AV615" s="226"/>
      <c r="AW615" s="226"/>
      <c r="AX615" s="226"/>
      <c r="AY615" s="226"/>
      <c r="AZ615" s="226"/>
      <c r="BA615" s="257"/>
      <c r="BB615" s="226"/>
      <c r="BC615" s="226"/>
      <c r="BD615" s="226"/>
      <c r="BE615" s="226"/>
      <c r="BF615" s="226"/>
      <c r="BG615" s="257"/>
      <c r="BH615" s="226"/>
      <c r="BI615" s="226"/>
      <c r="BJ615" s="226"/>
      <c r="BK615" s="226"/>
      <c r="BL615" s="226"/>
      <c r="BM615" s="257"/>
      <c r="BN615" s="226"/>
      <c r="BO615" s="226"/>
      <c r="BP615" s="226"/>
      <c r="BQ615" s="226"/>
      <c r="BR615" s="226"/>
      <c r="BS615" s="226"/>
      <c r="BT615" s="226"/>
      <c r="BU615" s="226"/>
      <c r="BV615" s="226"/>
      <c r="BW615" s="226"/>
      <c r="BX615" s="226"/>
      <c r="BY615" s="257"/>
      <c r="BZ615" s="226"/>
      <c r="CA615" s="226"/>
      <c r="CB615" s="226"/>
      <c r="CC615" s="226"/>
      <c r="CD615" s="226"/>
      <c r="CE615" s="226"/>
      <c r="CF615" s="399"/>
      <c r="CG615" s="259"/>
      <c r="CH615" s="559"/>
      <c r="CI615" s="559"/>
      <c r="CJ615" s="559"/>
      <c r="CK615" s="560"/>
      <c r="CL615" s="560"/>
      <c r="CM615" s="560"/>
      <c r="CN615" s="560"/>
      <c r="CO615" s="560"/>
      <c r="CP615" s="560"/>
      <c r="CQ615" s="560"/>
      <c r="CR615" s="560"/>
      <c r="CS615" s="560"/>
      <c r="CT615" s="560"/>
      <c r="CU615" s="560"/>
      <c r="CV615" s="560"/>
      <c r="CW615" s="560"/>
      <c r="CX615" s="560"/>
      <c r="CY615" s="560"/>
      <c r="CZ615" s="560"/>
      <c r="DA615" s="560"/>
      <c r="DB615" s="560"/>
      <c r="DC615" s="566"/>
      <c r="DD615" s="560"/>
      <c r="DE615" s="560"/>
      <c r="DF615" s="560"/>
      <c r="DG615" s="560"/>
      <c r="DH615" s="560"/>
      <c r="DI615" s="560"/>
      <c r="DJ615" s="560"/>
      <c r="DK615" s="396"/>
      <c r="DL615" s="259"/>
      <c r="DM615" s="560"/>
      <c r="DN615" s="560"/>
      <c r="DO615" s="563"/>
      <c r="DP615" s="564"/>
      <c r="DQ615" s="565"/>
      <c r="DR615" s="563"/>
      <c r="DS615" s="565"/>
      <c r="DT615" s="543"/>
      <c r="DU615" s="566"/>
      <c r="DV615" s="566"/>
      <c r="DW615" s="400"/>
      <c r="DX615" s="567"/>
      <c r="DY615" s="567"/>
      <c r="DZ615" s="155"/>
      <c r="EA615" s="155"/>
      <c r="EB615" s="256"/>
      <c r="EC615" s="104"/>
      <c r="ED615" s="229" t="s">
        <v>2517</v>
      </c>
      <c r="EE615" s="401"/>
      <c r="EF615" s="402"/>
      <c r="EG615" s="401"/>
      <c r="EH615" s="403"/>
      <c r="EI615" s="404"/>
      <c r="EJ615" s="405"/>
      <c r="EK615" s="406"/>
      <c r="EL615" s="401"/>
      <c r="EM615" s="403"/>
      <c r="EN615" s="403" t="s">
        <v>2046</v>
      </c>
      <c r="EO615" s="407">
        <v>2.5</v>
      </c>
      <c r="EP615" s="407" t="s">
        <v>2202</v>
      </c>
      <c r="EQ615" s="407"/>
      <c r="ER615" s="407"/>
      <c r="ES615" s="407"/>
      <c r="ET615" s="407"/>
      <c r="EU615" s="407"/>
      <c r="EV615" s="408">
        <v>12</v>
      </c>
      <c r="EW615" s="408">
        <v>270</v>
      </c>
      <c r="EX615" s="408">
        <v>44</v>
      </c>
      <c r="EY615" s="408">
        <v>180</v>
      </c>
      <c r="EZ615" s="192">
        <f t="shared" si="239"/>
        <v>12.413362364556178</v>
      </c>
      <c r="FA615" s="192">
        <f t="shared" si="240"/>
        <v>12.413362364556178</v>
      </c>
      <c r="FB615" s="192">
        <f t="shared" si="241"/>
        <v>45.322518331867499</v>
      </c>
      <c r="FC615" s="192">
        <f t="shared" si="242"/>
        <v>102.41336236455618</v>
      </c>
      <c r="FD615" s="192">
        <f t="shared" si="243"/>
        <v>44.677481668132501</v>
      </c>
      <c r="FE615" s="193">
        <f t="shared" si="244"/>
        <v>192.41336236455618</v>
      </c>
      <c r="FF615" s="194">
        <f t="shared" si="245"/>
        <v>44.677481668132501</v>
      </c>
      <c r="FG615" s="401"/>
      <c r="FH615" s="403"/>
      <c r="FI615" s="778">
        <f t="shared" si="250"/>
        <v>2.5</v>
      </c>
      <c r="FJ615" s="779">
        <f t="shared" si="251"/>
        <v>44.677481668132501</v>
      </c>
      <c r="FK615" s="779">
        <f t="shared" si="252"/>
        <v>45.322518331867499</v>
      </c>
      <c r="FL615" s="780">
        <f t="shared" si="253"/>
        <v>0.79102717018657587</v>
      </c>
      <c r="FM615" s="169">
        <f t="shared" si="254"/>
        <v>0.71107586647544296</v>
      </c>
      <c r="FN615" s="783">
        <f t="shared" si="255"/>
        <v>1.7776896661886075</v>
      </c>
      <c r="FO615" s="226"/>
      <c r="FP615" s="226"/>
      <c r="FQ615" s="226"/>
      <c r="FR615" s="226"/>
      <c r="FS615" s="226"/>
      <c r="FT615" s="226"/>
      <c r="FU615" s="226"/>
      <c r="FV615" s="226"/>
      <c r="FW615" s="226"/>
      <c r="FX615" s="226"/>
      <c r="FY615" s="226"/>
      <c r="FZ615" s="226"/>
      <c r="GA615" s="226"/>
      <c r="GB615" s="226"/>
      <c r="GC615" s="226"/>
      <c r="GD615" s="226"/>
      <c r="GE615" s="226"/>
      <c r="GF615" s="226"/>
      <c r="GG615" s="226"/>
      <c r="GH615" s="226"/>
      <c r="GI615" s="226"/>
      <c r="GJ615" s="226"/>
      <c r="GK615" s="226"/>
      <c r="GL615" s="226"/>
      <c r="GM615" s="226"/>
      <c r="GN615" s="226"/>
      <c r="GO615" s="226"/>
      <c r="GP615" s="226"/>
      <c r="GQ615" s="226"/>
      <c r="GR615" s="226"/>
      <c r="GS615" s="226"/>
      <c r="GT615" s="226"/>
      <c r="GU615" s="226"/>
      <c r="GV615" s="226"/>
      <c r="GW615" s="226"/>
      <c r="GX615" s="226"/>
      <c r="GY615" s="226"/>
      <c r="GZ615" s="226"/>
      <c r="HA615" s="226"/>
      <c r="HB615" s="226"/>
      <c r="HC615" s="226"/>
      <c r="HD615" s="226"/>
      <c r="HE615" s="226"/>
      <c r="HF615" s="226"/>
      <c r="HG615" s="226"/>
      <c r="HH615" s="226"/>
      <c r="HI615" s="226"/>
      <c r="HJ615" s="226"/>
      <c r="HK615" s="226"/>
      <c r="HL615" s="226"/>
      <c r="HM615" s="226"/>
      <c r="HN615" s="226"/>
      <c r="HO615" s="226"/>
      <c r="HP615" s="226"/>
      <c r="HQ615" s="226"/>
      <c r="HR615" s="226"/>
      <c r="HS615" s="226"/>
      <c r="HT615" s="226"/>
      <c r="HU615" s="226"/>
      <c r="HV615" s="226"/>
      <c r="HW615" s="226"/>
      <c r="HX615" s="226"/>
      <c r="HY615" s="226"/>
      <c r="HZ615" s="226"/>
      <c r="IA615" s="226"/>
      <c r="IB615" s="226"/>
      <c r="IC615" s="226"/>
      <c r="ID615" s="226"/>
      <c r="IE615" s="226"/>
      <c r="IF615" s="226"/>
      <c r="IG615" s="226"/>
      <c r="IH615" s="226"/>
      <c r="II615" s="226"/>
      <c r="IJ615" s="226"/>
      <c r="IK615" s="226"/>
      <c r="IL615" s="226"/>
      <c r="IM615" s="226"/>
      <c r="IN615" s="226"/>
      <c r="IO615" s="226"/>
      <c r="IP615" s="226"/>
      <c r="IQ615" s="226"/>
      <c r="IR615" s="226"/>
      <c r="IS615" s="226"/>
      <c r="IT615" s="226"/>
      <c r="IU615" s="226"/>
      <c r="IV615" s="226"/>
      <c r="IW615" s="226"/>
      <c r="IX615" s="226"/>
      <c r="IY615" s="226"/>
      <c r="IZ615" s="226"/>
      <c r="JA615" s="226"/>
      <c r="JB615" s="226"/>
      <c r="JC615" s="226"/>
      <c r="JD615" s="226"/>
      <c r="JE615" s="226"/>
      <c r="JF615" s="226"/>
      <c r="JG615" s="226"/>
      <c r="JH615" s="226"/>
      <c r="JI615" s="226"/>
      <c r="JJ615" s="226"/>
      <c r="JK615" s="226"/>
      <c r="JL615" s="226"/>
      <c r="JM615" s="226"/>
      <c r="JN615" s="226"/>
      <c r="JO615" s="226"/>
      <c r="JP615" s="226"/>
      <c r="JQ615" s="226"/>
      <c r="JR615" s="226"/>
      <c r="JS615" s="226"/>
      <c r="JT615" s="226"/>
      <c r="JU615" s="226"/>
      <c r="JV615" s="226"/>
      <c r="JW615" s="226"/>
      <c r="JX615" s="226"/>
      <c r="JY615" s="226"/>
      <c r="JZ615" s="226"/>
      <c r="KA615" s="226"/>
      <c r="KB615" s="226"/>
      <c r="KC615" s="226"/>
      <c r="KD615" s="226"/>
      <c r="KE615" s="226"/>
      <c r="KF615" s="226"/>
      <c r="KG615" s="226"/>
      <c r="KH615" s="226"/>
      <c r="KI615" s="226"/>
      <c r="KJ615" s="226"/>
      <c r="KK615" s="226"/>
      <c r="KL615" s="226"/>
      <c r="KM615" s="226"/>
      <c r="KN615" s="226"/>
      <c r="KO615" s="226"/>
      <c r="KP615" s="226"/>
      <c r="KQ615" s="226"/>
      <c r="KR615" s="226"/>
      <c r="KS615" s="226"/>
      <c r="KT615" s="226"/>
      <c r="KU615" s="226"/>
      <c r="KV615" s="226"/>
      <c r="KW615" s="226"/>
      <c r="KX615" s="226"/>
      <c r="KY615" s="226"/>
      <c r="KZ615" s="226"/>
      <c r="LA615" s="226"/>
      <c r="LB615" s="226"/>
      <c r="LC615" s="226"/>
      <c r="LD615" s="226"/>
      <c r="LE615" s="226"/>
      <c r="LF615" s="226"/>
      <c r="LG615" s="226"/>
      <c r="LH615" s="226"/>
      <c r="LI615" s="226"/>
      <c r="LJ615" s="226"/>
      <c r="LK615" s="226"/>
      <c r="LL615" s="226"/>
      <c r="LM615" s="226"/>
      <c r="LN615" s="226"/>
      <c r="LO615" s="226"/>
      <c r="LP615" s="226"/>
      <c r="LQ615" s="226"/>
      <c r="LR615" s="226"/>
      <c r="LS615" s="226"/>
      <c r="LT615" s="226"/>
      <c r="LU615" s="226"/>
      <c r="LV615" s="226"/>
      <c r="LW615" s="226"/>
      <c r="LX615" s="226"/>
      <c r="LY615" s="226"/>
      <c r="LZ615" s="226"/>
      <c r="MA615" s="226"/>
      <c r="MB615" s="226"/>
      <c r="MC615" s="226"/>
      <c r="MD615" s="226"/>
      <c r="ME615" s="226"/>
      <c r="MF615" s="226"/>
      <c r="MG615" s="226"/>
      <c r="MH615" s="226"/>
      <c r="MI615" s="226"/>
      <c r="MJ615" s="226"/>
      <c r="MK615" s="226"/>
      <c r="ML615" s="226"/>
      <c r="MM615" s="226"/>
      <c r="MN615" s="226"/>
      <c r="MO615" s="226"/>
      <c r="MP615" s="226"/>
      <c r="MQ615" s="226"/>
      <c r="MR615" s="226"/>
      <c r="MS615" s="226"/>
      <c r="MT615" s="226"/>
      <c r="MU615" s="226"/>
      <c r="MV615" s="226"/>
      <c r="MW615" s="226"/>
      <c r="MX615" s="226"/>
      <c r="MY615" s="226"/>
      <c r="MZ615" s="226"/>
      <c r="NA615" s="226"/>
      <c r="NB615" s="226"/>
      <c r="NC615" s="226"/>
      <c r="ND615" s="226"/>
      <c r="NE615" s="226"/>
      <c r="NF615" s="226"/>
      <c r="NG615" s="226"/>
      <c r="NH615" s="226"/>
      <c r="NI615" s="226"/>
      <c r="NJ615" s="226"/>
      <c r="NK615" s="226"/>
      <c r="NL615" s="226"/>
      <c r="NM615" s="226"/>
      <c r="NN615" s="226"/>
      <c r="NO615" s="226"/>
      <c r="NP615" s="226"/>
      <c r="NQ615" s="226"/>
      <c r="NR615" s="226"/>
      <c r="NS615" s="226"/>
      <c r="NT615" s="226"/>
      <c r="NU615" s="226"/>
      <c r="NV615" s="226"/>
      <c r="NW615" s="226"/>
      <c r="NX615" s="226"/>
      <c r="NY615" s="226"/>
      <c r="NZ615" s="226"/>
      <c r="OA615" s="226"/>
      <c r="OB615" s="226"/>
      <c r="OC615" s="226"/>
      <c r="OD615" s="226"/>
      <c r="OE615" s="226"/>
      <c r="OF615" s="226"/>
      <c r="OG615" s="226"/>
      <c r="OH615" s="226"/>
      <c r="OI615" s="226"/>
      <c r="OJ615" s="226"/>
      <c r="OK615" s="226"/>
      <c r="OL615" s="226"/>
      <c r="OM615" s="226"/>
      <c r="ON615" s="226"/>
      <c r="OO615" s="226"/>
      <c r="OP615" s="226"/>
      <c r="OQ615" s="226"/>
      <c r="OR615" s="226"/>
      <c r="OS615" s="226"/>
      <c r="OT615" s="226"/>
      <c r="OU615" s="226"/>
      <c r="OV615" s="226"/>
      <c r="OW615" s="226"/>
      <c r="OX615" s="226"/>
      <c r="OY615" s="226"/>
      <c r="OZ615" s="226"/>
      <c r="PA615" s="226"/>
      <c r="PB615" s="226"/>
      <c r="PC615" s="226"/>
      <c r="PD615" s="226"/>
      <c r="PE615" s="226"/>
      <c r="PF615" s="226"/>
      <c r="PG615" s="226"/>
      <c r="PH615" s="226"/>
      <c r="PI615" s="226"/>
      <c r="PJ615" s="226"/>
      <c r="PK615" s="226"/>
      <c r="PL615" s="226"/>
      <c r="PM615" s="226"/>
      <c r="PN615" s="226"/>
      <c r="PO615" s="226"/>
      <c r="PP615" s="226"/>
      <c r="PQ615" s="226"/>
      <c r="PR615" s="226"/>
      <c r="PS615" s="226"/>
      <c r="PT615" s="226"/>
      <c r="PU615" s="226"/>
      <c r="PV615" s="226"/>
      <c r="PW615" s="226"/>
      <c r="PX615" s="226"/>
      <c r="PY615" s="226"/>
      <c r="PZ615" s="226"/>
      <c r="QA615" s="226"/>
      <c r="QB615" s="226"/>
      <c r="QC615" s="226"/>
      <c r="QD615" s="226"/>
      <c r="QE615" s="226"/>
      <c r="QF615" s="226"/>
      <c r="QG615" s="226"/>
      <c r="QH615" s="226"/>
      <c r="QI615" s="226"/>
      <c r="QJ615" s="226"/>
      <c r="QK615" s="226"/>
      <c r="QL615" s="226"/>
      <c r="QM615" s="226"/>
      <c r="QN615" s="226"/>
      <c r="QO615" s="226"/>
      <c r="QP615" s="226"/>
      <c r="QQ615" s="226"/>
      <c r="QR615" s="226"/>
      <c r="QS615" s="226"/>
      <c r="QT615" s="226"/>
      <c r="QU615" s="226"/>
      <c r="QV615" s="226"/>
      <c r="QW615" s="226"/>
      <c r="QX615" s="226"/>
      <c r="QY615" s="226"/>
      <c r="QZ615" s="226"/>
      <c r="RA615" s="226"/>
      <c r="RB615" s="226"/>
      <c r="RC615" s="226"/>
      <c r="RD615" s="226"/>
      <c r="RE615" s="226"/>
      <c r="RF615" s="226"/>
      <c r="RG615" s="226"/>
      <c r="RH615" s="226"/>
      <c r="RI615" s="226"/>
      <c r="RJ615" s="226"/>
      <c r="RK615" s="226"/>
      <c r="RL615" s="226"/>
      <c r="RM615" s="226"/>
      <c r="RN615" s="226"/>
      <c r="RO615" s="226"/>
      <c r="RP615" s="226"/>
      <c r="RQ615" s="226"/>
      <c r="RR615" s="226"/>
      <c r="RS615" s="226"/>
      <c r="RT615" s="226"/>
      <c r="RU615" s="226"/>
      <c r="RV615" s="226"/>
      <c r="RW615" s="226"/>
      <c r="RX615" s="226"/>
      <c r="RY615" s="226"/>
      <c r="RZ615" s="226"/>
      <c r="SA615" s="226"/>
      <c r="SB615" s="226"/>
      <c r="SC615" s="226"/>
      <c r="SD615" s="226"/>
      <c r="SE615" s="226"/>
      <c r="SF615" s="226"/>
      <c r="SG615" s="226"/>
      <c r="SH615" s="226"/>
      <c r="SI615" s="226"/>
      <c r="SJ615" s="226"/>
      <c r="SK615" s="226"/>
      <c r="SL615" s="226"/>
      <c r="SM615" s="226"/>
      <c r="SN615" s="226"/>
      <c r="SO615" s="226"/>
      <c r="SP615" s="226"/>
      <c r="SQ615" s="226"/>
      <c r="SR615" s="226"/>
      <c r="SS615" s="226"/>
      <c r="ST615" s="226"/>
      <c r="SU615" s="226"/>
      <c r="SV615" s="226"/>
      <c r="SW615" s="226"/>
      <c r="SX615" s="226"/>
      <c r="SY615" s="226"/>
      <c r="SZ615" s="226"/>
      <c r="TA615" s="226"/>
      <c r="TB615" s="226"/>
      <c r="TC615" s="226"/>
      <c r="TD615" s="226"/>
      <c r="TE615" s="226"/>
      <c r="TF615" s="226"/>
      <c r="TG615" s="226"/>
      <c r="TH615" s="226"/>
      <c r="TI615" s="226"/>
      <c r="TJ615" s="226"/>
      <c r="TK615" s="226"/>
      <c r="TL615" s="226"/>
      <c r="TM615" s="226"/>
      <c r="TN615" s="226"/>
      <c r="TO615" s="226"/>
      <c r="TP615" s="226"/>
      <c r="TQ615" s="226"/>
      <c r="TR615" s="226"/>
      <c r="TS615" s="226"/>
      <c r="TT615" s="226"/>
      <c r="TU615" s="226"/>
      <c r="TV615" s="226"/>
      <c r="TW615" s="226"/>
      <c r="TX615" s="226"/>
      <c r="TY615" s="226"/>
      <c r="TZ615" s="226"/>
      <c r="UA615" s="226"/>
      <c r="UB615" s="226"/>
      <c r="UC615" s="226"/>
      <c r="UD615" s="226"/>
      <c r="UE615" s="226"/>
      <c r="UF615" s="226"/>
      <c r="UG615" s="226"/>
      <c r="UH615" s="226"/>
      <c r="UI615" s="226"/>
      <c r="UJ615" s="226"/>
      <c r="UK615" s="226"/>
      <c r="UL615" s="226"/>
      <c r="UM615" s="226"/>
      <c r="UN615" s="226"/>
      <c r="UO615" s="226"/>
      <c r="UP615" s="226"/>
      <c r="UQ615" s="226"/>
      <c r="UR615" s="226"/>
      <c r="US615" s="226"/>
      <c r="UT615" s="226"/>
      <c r="UU615" s="226"/>
      <c r="UV615" s="226"/>
      <c r="UW615" s="226"/>
      <c r="UX615" s="226"/>
      <c r="UY615" s="226"/>
      <c r="UZ615" s="226"/>
      <c r="VA615" s="226"/>
      <c r="VB615" s="226"/>
      <c r="VC615" s="226"/>
      <c r="VD615" s="226"/>
      <c r="VE615" s="226"/>
      <c r="VF615" s="226"/>
      <c r="VG615" s="226"/>
      <c r="VH615" s="226"/>
      <c r="VI615" s="226"/>
      <c r="VJ615" s="226"/>
      <c r="VK615" s="226"/>
      <c r="VL615" s="226"/>
      <c r="VM615" s="226"/>
      <c r="VN615" s="226"/>
      <c r="VO615" s="226"/>
      <c r="VP615" s="226"/>
      <c r="VQ615" s="226"/>
      <c r="VR615" s="226"/>
      <c r="VS615" s="226"/>
      <c r="VT615" s="226"/>
      <c r="VU615" s="226"/>
      <c r="VV615" s="226"/>
      <c r="VW615" s="226"/>
      <c r="VX615" s="226"/>
      <c r="VY615" s="226"/>
      <c r="VZ615" s="226"/>
      <c r="WA615" s="226"/>
      <c r="WB615" s="226"/>
      <c r="WC615" s="226"/>
      <c r="WD615" s="226"/>
      <c r="WE615" s="226"/>
      <c r="WF615" s="226"/>
      <c r="WG615" s="226"/>
      <c r="WH615" s="226"/>
      <c r="WI615" s="226"/>
      <c r="WJ615" s="226"/>
      <c r="WK615" s="226"/>
      <c r="WL615" s="226"/>
      <c r="WM615" s="226"/>
      <c r="WN615" s="226"/>
      <c r="WO615" s="226"/>
      <c r="WP615" s="226"/>
      <c r="WQ615" s="226"/>
      <c r="WR615" s="226"/>
      <c r="WS615" s="226"/>
      <c r="WT615" s="226"/>
      <c r="WU615" s="226"/>
      <c r="WV615" s="226"/>
      <c r="WW615" s="226"/>
      <c r="WX615" s="226"/>
      <c r="WY615" s="226"/>
      <c r="WZ615" s="226"/>
      <c r="XA615" s="226"/>
      <c r="XB615" s="226"/>
      <c r="XC615" s="226"/>
      <c r="XD615" s="226"/>
      <c r="XE615" s="226"/>
      <c r="XF615" s="226"/>
      <c r="XG615" s="226"/>
      <c r="XH615" s="226"/>
      <c r="XI615" s="226"/>
      <c r="XJ615" s="226"/>
      <c r="XK615" s="226"/>
      <c r="XL615" s="226"/>
      <c r="XM615" s="226"/>
      <c r="XN615" s="226"/>
      <c r="XO615" s="226"/>
      <c r="XP615" s="226"/>
      <c r="XQ615" s="226"/>
      <c r="XR615" s="226"/>
      <c r="XS615" s="226"/>
      <c r="XT615" s="226"/>
      <c r="XU615" s="226"/>
      <c r="XV615" s="226"/>
      <c r="XW615" s="226"/>
      <c r="XX615" s="226"/>
      <c r="XY615" s="226"/>
      <c r="XZ615" s="226"/>
      <c r="YA615" s="226"/>
      <c r="YB615" s="226"/>
      <c r="YC615" s="226"/>
      <c r="YD615" s="226"/>
      <c r="YE615" s="226"/>
      <c r="YF615" s="226"/>
      <c r="YG615" s="226"/>
      <c r="YH615" s="226"/>
      <c r="YI615" s="226"/>
      <c r="YJ615" s="226"/>
      <c r="YK615" s="226"/>
      <c r="YL615" s="226"/>
      <c r="YM615" s="226"/>
      <c r="YN615" s="226"/>
      <c r="YO615" s="226"/>
      <c r="YP615" s="226"/>
      <c r="YQ615" s="226"/>
      <c r="YR615" s="226"/>
      <c r="YS615" s="226"/>
      <c r="YT615" s="226"/>
      <c r="YU615" s="226"/>
      <c r="YV615" s="226"/>
      <c r="YW615" s="226"/>
      <c r="YX615" s="226"/>
      <c r="YY615" s="226"/>
      <c r="YZ615" s="226"/>
      <c r="ZA615" s="226"/>
      <c r="ZB615" s="226"/>
      <c r="ZC615" s="226"/>
      <c r="ZD615" s="226"/>
      <c r="ZE615" s="226"/>
      <c r="ZF615" s="226"/>
      <c r="ZG615" s="226"/>
      <c r="ZH615" s="226"/>
      <c r="ZI615" s="226"/>
      <c r="ZJ615" s="226"/>
      <c r="ZK615" s="226"/>
      <c r="ZL615" s="226"/>
      <c r="ZM615" s="226"/>
      <c r="ZN615" s="226"/>
      <c r="ZO615" s="226"/>
      <c r="ZP615" s="226"/>
      <c r="ZQ615" s="226"/>
      <c r="ZR615" s="226"/>
      <c r="ZS615" s="226"/>
      <c r="ZT615" s="226"/>
      <c r="ZU615" s="226"/>
      <c r="ZV615" s="226"/>
      <c r="ZW615" s="226"/>
      <c r="ZX615" s="226"/>
      <c r="ZY615" s="226"/>
      <c r="ZZ615" s="226"/>
      <c r="AAA615" s="226"/>
      <c r="AAB615" s="226"/>
      <c r="AAC615" s="226"/>
      <c r="AAD615" s="226"/>
      <c r="AAE615" s="226"/>
      <c r="AAF615" s="226"/>
      <c r="AAG615" s="226"/>
      <c r="AAH615" s="226"/>
      <c r="AAI615" s="226"/>
      <c r="AAJ615" s="226"/>
      <c r="AAK615" s="226"/>
      <c r="AAL615" s="226"/>
      <c r="AAM615" s="226"/>
      <c r="AAN615" s="226"/>
      <c r="AAO615" s="226"/>
      <c r="AAP615" s="226"/>
      <c r="AAQ615" s="226"/>
      <c r="AAR615" s="226"/>
      <c r="AAS615" s="226"/>
      <c r="AAT615" s="226"/>
      <c r="AAU615" s="226"/>
      <c r="AAV615" s="226"/>
      <c r="AAW615" s="226"/>
      <c r="AAX615" s="226"/>
      <c r="AAY615" s="226"/>
      <c r="AAZ615" s="226"/>
      <c r="ABA615" s="226"/>
      <c r="ABB615" s="226"/>
      <c r="ABC615" s="226"/>
      <c r="ABD615" s="226"/>
      <c r="ABE615" s="226"/>
      <c r="ABF615" s="226"/>
      <c r="ABG615" s="226"/>
      <c r="ABH615" s="226"/>
      <c r="ABI615" s="226"/>
      <c r="ABJ615" s="226"/>
      <c r="ABK615" s="226"/>
      <c r="ABL615" s="226"/>
      <c r="ABM615" s="226"/>
      <c r="ABN615" s="226"/>
      <c r="ABO615" s="226"/>
      <c r="ABP615" s="226"/>
      <c r="ABQ615" s="226"/>
      <c r="ABR615" s="226"/>
      <c r="ABS615" s="226"/>
      <c r="ABT615" s="226"/>
      <c r="ABU615" s="226"/>
      <c r="ABV615" s="226"/>
      <c r="ABW615" s="226"/>
      <c r="ABX615" s="226"/>
      <c r="ABY615" s="226"/>
      <c r="ABZ615" s="226"/>
      <c r="ACA615" s="226"/>
      <c r="ACB615" s="226"/>
      <c r="ACC615" s="226"/>
      <c r="ACD615" s="226"/>
      <c r="ACE615" s="226"/>
      <c r="ACF615" s="226"/>
      <c r="ACG615" s="226"/>
      <c r="ACH615" s="226"/>
      <c r="ACI615" s="226"/>
      <c r="ACJ615" s="226"/>
      <c r="ACK615" s="226"/>
      <c r="ACL615" s="226"/>
      <c r="ACM615" s="226"/>
      <c r="ACN615" s="226"/>
      <c r="ACO615" s="226"/>
      <c r="ACP615" s="226"/>
      <c r="ACQ615" s="226"/>
      <c r="ACR615" s="226"/>
      <c r="ACS615" s="226"/>
      <c r="ACT615" s="226"/>
      <c r="ACU615" s="226"/>
      <c r="ACV615" s="226"/>
      <c r="ACW615" s="226"/>
      <c r="ACX615" s="226"/>
      <c r="ACY615" s="226"/>
      <c r="ACZ615" s="226"/>
      <c r="ADA615" s="226"/>
      <c r="ADB615" s="226"/>
      <c r="ADC615" s="226"/>
      <c r="ADD615" s="226"/>
      <c r="ADE615" s="226"/>
      <c r="ADF615" s="226"/>
      <c r="ADG615" s="226"/>
      <c r="ADH615" s="226"/>
      <c r="ADI615" s="226"/>
      <c r="ADJ615" s="226"/>
      <c r="ADK615" s="226"/>
      <c r="ADL615" s="226"/>
      <c r="ADM615" s="226"/>
      <c r="ADN615" s="226"/>
      <c r="ADO615" s="226"/>
      <c r="ADP615" s="226"/>
      <c r="ADQ615" s="226"/>
      <c r="ADR615" s="226"/>
      <c r="ADS615" s="226"/>
      <c r="ADT615" s="226"/>
      <c r="ADU615" s="226"/>
      <c r="ADV615" s="226"/>
      <c r="ADW615" s="226"/>
      <c r="ADX615" s="226"/>
      <c r="ADY615" s="226"/>
      <c r="ADZ615" s="226"/>
      <c r="AEA615" s="226"/>
      <c r="AEB615" s="226"/>
      <c r="AEC615" s="226"/>
      <c r="AED615" s="226"/>
      <c r="AEE615" s="226"/>
      <c r="AEF615" s="226"/>
      <c r="AEG615" s="226"/>
      <c r="AEH615" s="226"/>
      <c r="AEI615" s="226"/>
      <c r="AEJ615" s="226"/>
      <c r="AEK615" s="226"/>
      <c r="AEL615" s="226"/>
      <c r="AEM615" s="226"/>
      <c r="AEN615" s="226"/>
      <c r="AEO615" s="226"/>
      <c r="AEP615" s="226"/>
      <c r="AEQ615" s="226"/>
      <c r="AER615" s="226"/>
      <c r="AES615" s="226"/>
      <c r="AET615" s="226"/>
      <c r="AEU615" s="226"/>
      <c r="AEV615" s="226"/>
      <c r="AEW615" s="226"/>
      <c r="AEX615" s="226"/>
      <c r="AEY615" s="226"/>
      <c r="AEZ615" s="226"/>
      <c r="AFA615" s="226"/>
      <c r="AFB615" s="226"/>
      <c r="AFC615" s="226"/>
      <c r="AFD615" s="226"/>
      <c r="AFE615" s="226"/>
      <c r="AFF615" s="226"/>
      <c r="AFG615" s="226"/>
      <c r="AFH615" s="226"/>
      <c r="AFI615" s="226"/>
      <c r="AFJ615" s="226"/>
      <c r="AFK615" s="226"/>
      <c r="AFL615" s="226"/>
      <c r="AFM615" s="226"/>
      <c r="AFN615" s="226"/>
      <c r="AFO615" s="226"/>
      <c r="AFP615" s="226"/>
      <c r="AFQ615" s="226"/>
      <c r="AFR615" s="226"/>
      <c r="AFS615" s="226"/>
      <c r="AFT615" s="226"/>
      <c r="AFU615" s="226"/>
      <c r="AFV615" s="226"/>
      <c r="AFW615" s="226"/>
      <c r="AFX615" s="226"/>
      <c r="AFY615" s="226"/>
      <c r="AFZ615" s="226"/>
      <c r="AGA615" s="226"/>
      <c r="AGB615" s="226"/>
      <c r="AGC615" s="226"/>
      <c r="AGD615" s="226"/>
      <c r="AGE615" s="226"/>
      <c r="AGF615" s="226"/>
      <c r="AGG615" s="226"/>
      <c r="AGH615" s="226"/>
      <c r="AGI615" s="226"/>
      <c r="AGJ615" s="226"/>
      <c r="AGK615" s="226"/>
      <c r="AGL615" s="226"/>
      <c r="AGM615" s="226"/>
      <c r="AGN615" s="226"/>
      <c r="AGO615" s="226"/>
      <c r="AGP615" s="226"/>
      <c r="AGQ615" s="226"/>
      <c r="AGR615" s="226"/>
      <c r="AGS615" s="226"/>
      <c r="AGT615" s="226"/>
      <c r="AGU615" s="226"/>
      <c r="AGV615" s="226"/>
      <c r="AGW615" s="226"/>
      <c r="AGX615" s="226"/>
      <c r="AGY615" s="226"/>
      <c r="AGZ615" s="226"/>
      <c r="AHA615" s="226"/>
      <c r="AHB615" s="226"/>
      <c r="AHC615" s="226"/>
      <c r="AHD615" s="226"/>
      <c r="AHE615" s="226"/>
      <c r="AHF615" s="226"/>
      <c r="AHG615" s="226"/>
      <c r="AHH615" s="226"/>
      <c r="AHI615" s="226"/>
      <c r="AHJ615" s="226"/>
      <c r="AHK615" s="226"/>
      <c r="AHL615" s="226"/>
      <c r="AHM615" s="226"/>
      <c r="AHN615" s="226"/>
      <c r="AHO615" s="226"/>
      <c r="AHP615" s="226"/>
      <c r="AHQ615" s="226"/>
      <c r="AHR615" s="226"/>
      <c r="AHS615" s="226"/>
      <c r="AHT615" s="226"/>
      <c r="AHU615" s="226"/>
      <c r="AHV615" s="226"/>
      <c r="AHW615" s="226"/>
      <c r="AHX615" s="226"/>
      <c r="AHY615" s="226"/>
      <c r="AHZ615" s="226"/>
      <c r="AIA615" s="226"/>
      <c r="AIB615" s="226"/>
      <c r="AIC615" s="226"/>
      <c r="AID615" s="226"/>
      <c r="AIE615" s="226"/>
      <c r="AIF615" s="226"/>
      <c r="AIG615" s="226"/>
      <c r="AIH615" s="226"/>
      <c r="AII615" s="226"/>
      <c r="AIJ615" s="226"/>
      <c r="AIK615" s="226"/>
      <c r="AIL615" s="226"/>
      <c r="AIM615" s="226"/>
      <c r="AIN615" s="226"/>
      <c r="AIO615" s="226"/>
      <c r="AIP615" s="226"/>
      <c r="AIQ615" s="226"/>
      <c r="AIR615" s="226"/>
      <c r="AIS615" s="226"/>
      <c r="AIT615" s="226"/>
      <c r="AIU615" s="226"/>
      <c r="AIV615" s="226"/>
      <c r="AIW615" s="226"/>
      <c r="AIX615" s="226"/>
      <c r="AIY615" s="226"/>
      <c r="AIZ615" s="226"/>
      <c r="AJA615" s="226"/>
      <c r="AJB615" s="226"/>
      <c r="AJC615" s="226"/>
      <c r="AJD615" s="226"/>
      <c r="AJE615" s="226"/>
      <c r="AJF615" s="226"/>
      <c r="AJG615" s="226"/>
      <c r="AJH615" s="226"/>
      <c r="AJI615" s="226"/>
      <c r="AJJ615" s="226"/>
      <c r="AJK615" s="226"/>
      <c r="AJL615" s="226"/>
      <c r="AJM615" s="226"/>
      <c r="AJN615" s="226"/>
      <c r="AJO615" s="226"/>
      <c r="AJP615" s="226"/>
      <c r="AJQ615" s="226"/>
      <c r="AJR615" s="226"/>
      <c r="AJS615" s="226"/>
      <c r="AJT615" s="226"/>
      <c r="AJU615" s="226"/>
      <c r="AJV615" s="226"/>
      <c r="AJW615" s="226"/>
      <c r="AJX615" s="226"/>
      <c r="AJY615" s="226"/>
      <c r="AJZ615" s="226"/>
      <c r="AKA615" s="226"/>
      <c r="AKB615" s="226"/>
      <c r="AKC615" s="226"/>
      <c r="AKD615" s="226"/>
      <c r="AKE615" s="226"/>
      <c r="AKF615" s="226"/>
      <c r="AKG615" s="226"/>
      <c r="AKH615" s="226"/>
      <c r="AKI615" s="226"/>
      <c r="AKJ615" s="226"/>
      <c r="AKK615" s="226"/>
      <c r="AKL615" s="226"/>
      <c r="AKM615" s="226"/>
      <c r="AKN615" s="226"/>
      <c r="AKO615" s="226"/>
      <c r="AKP615" s="226"/>
      <c r="AKQ615" s="226"/>
      <c r="AKR615" s="226"/>
      <c r="AKS615" s="226"/>
      <c r="AKT615" s="226"/>
      <c r="AKU615" s="226"/>
      <c r="AKV615" s="226"/>
      <c r="AKW615" s="226"/>
      <c r="AKX615" s="226"/>
      <c r="AKY615" s="226"/>
      <c r="AKZ615" s="226"/>
      <c r="ALA615" s="226"/>
      <c r="ALB615" s="226"/>
      <c r="ALC615" s="226"/>
      <c r="ALD615" s="226"/>
      <c r="ALE615" s="226"/>
      <c r="ALF615" s="226"/>
      <c r="ALG615" s="226"/>
      <c r="ALH615" s="226"/>
      <c r="ALI615" s="226"/>
      <c r="ALJ615" s="226"/>
      <c r="ALK615" s="226"/>
      <c r="ALL615" s="226"/>
      <c r="ALM615" s="226"/>
      <c r="ALN615" s="226"/>
      <c r="ALO615" s="226"/>
      <c r="ALP615" s="226"/>
      <c r="ALQ615" s="226"/>
      <c r="ALR615" s="226"/>
      <c r="ALS615" s="226"/>
      <c r="ALT615" s="226"/>
      <c r="ALU615" s="226"/>
      <c r="ALV615" s="226"/>
      <c r="ALW615" s="226"/>
      <c r="ALX615" s="226"/>
      <c r="ALY615" s="226"/>
      <c r="ALZ615" s="226"/>
      <c r="AMA615" s="226"/>
      <c r="AMB615" s="226"/>
      <c r="AMC615" s="226"/>
      <c r="AMD615" s="226"/>
      <c r="AME615" s="226"/>
      <c r="AMF615" s="226"/>
      <c r="AMG615" s="226"/>
      <c r="AMH615" s="226"/>
      <c r="AMI615" s="226"/>
      <c r="AMJ615" s="226"/>
      <c r="AMK615" s="226"/>
      <c r="AML615" s="226"/>
      <c r="AMM615" s="226"/>
      <c r="AMN615" s="226"/>
      <c r="AMO615" s="226"/>
      <c r="AMP615" s="226"/>
      <c r="AMQ615" s="226"/>
      <c r="AMR615" s="226"/>
      <c r="AMS615" s="226"/>
      <c r="AMT615" s="226"/>
      <c r="AMU615" s="226"/>
      <c r="AMV615" s="226"/>
      <c r="AMW615" s="226"/>
      <c r="AMX615" s="226"/>
    </row>
    <row r="616" spans="1:1038" s="398" customFormat="1" ht="18" customHeight="1">
      <c r="A616" s="610" t="s">
        <v>2065</v>
      </c>
      <c r="B616" s="226" t="s">
        <v>1647</v>
      </c>
      <c r="C616" s="226"/>
      <c r="D616" s="226" t="s">
        <v>1279</v>
      </c>
      <c r="E616" s="226">
        <v>81</v>
      </c>
      <c r="F616" s="226">
        <v>2</v>
      </c>
      <c r="G616" s="558" t="str">
        <f t="shared" si="295"/>
        <v>81-2</v>
      </c>
      <c r="H616" s="611">
        <v>33</v>
      </c>
      <c r="I616" s="546">
        <v>39.5</v>
      </c>
      <c r="J616" s="544">
        <f t="shared" ref="J616" si="299">IF(H616=0, 1, 0)</f>
        <v>0</v>
      </c>
      <c r="K616" s="545" t="b">
        <f>IF(J617=1,IF(((VLOOKUP($G616,[1]Depth_Lookup!A$3:J$410,9,FALSE))-(I616/100))=0,"Good",IF(((VLOOKUP($G616,[1]Depth_Lookup!$A$3:$J$550,9,FALSE))-(I616/100))&gt;0,"Too Short","Too Long")))</f>
        <v>0</v>
      </c>
      <c r="L616" s="171">
        <f>(VLOOKUP($G616,Depth_Lookup!$A$3:$J$410,10,FALSE))+(H616/100)</f>
        <v>204.93</v>
      </c>
      <c r="M616" s="171">
        <f>(VLOOKUP($G616,Depth_Lookup!$A$3:$J$410,10,FALSE))+(I616/100)</f>
        <v>204.995</v>
      </c>
      <c r="N616" s="232" t="s">
        <v>2133</v>
      </c>
      <c r="O616" s="226">
        <v>1</v>
      </c>
      <c r="P616" s="226" t="s">
        <v>853</v>
      </c>
      <c r="Q616" s="226" t="s">
        <v>125</v>
      </c>
      <c r="R616" s="391" t="str">
        <f t="shared" ref="R616" si="300">P616&amp;""&amp;Q616</f>
        <v>SerpentinizedHarzburgite</v>
      </c>
      <c r="S616" s="226" t="s">
        <v>94</v>
      </c>
      <c r="T616" s="226" t="s">
        <v>94</v>
      </c>
      <c r="U616" s="226" t="s">
        <v>95</v>
      </c>
      <c r="V616" s="226" t="s">
        <v>96</v>
      </c>
      <c r="W616" s="226" t="s">
        <v>102</v>
      </c>
      <c r="X616" s="391">
        <f>VLOOKUP(W616,[1]definitions_list_lookup!A$13:B$19,2,0)</f>
        <v>5</v>
      </c>
      <c r="Y616" s="226" t="s">
        <v>90</v>
      </c>
      <c r="Z616" s="226" t="s">
        <v>91</v>
      </c>
      <c r="AA616" s="226"/>
      <c r="AB616" s="226"/>
      <c r="AC616" s="226"/>
      <c r="AD616" s="226"/>
      <c r="AE616" s="393"/>
      <c r="AF616" s="558" t="e">
        <f>VLOOKUP(AE616,[1]definitions_list_mag!$V$12:$W$15,2,0)</f>
        <v>#N/A</v>
      </c>
      <c r="AG616" s="394"/>
      <c r="AH616" s="226"/>
      <c r="AI616" s="257">
        <v>67</v>
      </c>
      <c r="AJ616" s="226"/>
      <c r="AK616" s="226"/>
      <c r="AL616" s="226"/>
      <c r="AM616" s="226"/>
      <c r="AN616" s="226"/>
      <c r="AO616" s="257"/>
      <c r="AP616" s="226"/>
      <c r="AQ616" s="226"/>
      <c r="AR616" s="226"/>
      <c r="AS616" s="226"/>
      <c r="AT616" s="226"/>
      <c r="AU616" s="257"/>
      <c r="AV616" s="226"/>
      <c r="AW616" s="226"/>
      <c r="AX616" s="226"/>
      <c r="AY616" s="226"/>
      <c r="AZ616" s="226"/>
      <c r="BA616" s="257">
        <v>30</v>
      </c>
      <c r="BB616" s="226">
        <v>6</v>
      </c>
      <c r="BC616" s="226">
        <v>2</v>
      </c>
      <c r="BD616" s="226" t="s">
        <v>110</v>
      </c>
      <c r="BE616" s="226" t="s">
        <v>103</v>
      </c>
      <c r="BF616" s="226"/>
      <c r="BG616" s="257"/>
      <c r="BH616" s="226"/>
      <c r="BI616" s="226"/>
      <c r="BJ616" s="226"/>
      <c r="BK616" s="226"/>
      <c r="BL616" s="226"/>
      <c r="BM616" s="257">
        <v>3</v>
      </c>
      <c r="BN616" s="226">
        <v>2</v>
      </c>
      <c r="BO616" s="226">
        <v>0.5</v>
      </c>
      <c r="BP616" s="226" t="s">
        <v>110</v>
      </c>
      <c r="BQ616" s="226" t="s">
        <v>103</v>
      </c>
      <c r="BR616" s="226"/>
      <c r="BS616" s="226"/>
      <c r="BT616" s="226"/>
      <c r="BU616" s="226"/>
      <c r="BV616" s="226"/>
      <c r="BW616" s="226"/>
      <c r="BX616" s="226"/>
      <c r="BY616" s="257"/>
      <c r="BZ616" s="226"/>
      <c r="CA616" s="226"/>
      <c r="CB616" s="226"/>
      <c r="CC616" s="226"/>
      <c r="CD616" s="226"/>
      <c r="CE616" s="226" t="s">
        <v>2149</v>
      </c>
      <c r="CF616" s="399">
        <f t="shared" ref="CF616" si="301">AI616+AO616+BA616+AU616+BG616+BM616+BY616</f>
        <v>100</v>
      </c>
      <c r="CG616" s="259"/>
      <c r="CH616" s="559" t="s">
        <v>2150</v>
      </c>
      <c r="CI616" s="559">
        <v>90</v>
      </c>
      <c r="CJ616" s="559" t="s">
        <v>514</v>
      </c>
      <c r="CK616" s="560" t="s">
        <v>2153</v>
      </c>
      <c r="CL616" s="560"/>
      <c r="CM616" s="560"/>
      <c r="CN616" s="560"/>
      <c r="CO616" s="560"/>
      <c r="CP616" s="560"/>
      <c r="CQ616" s="560"/>
      <c r="CR616" s="560"/>
      <c r="CS616" s="560"/>
      <c r="CT616" s="560"/>
      <c r="CU616" s="560"/>
      <c r="CV616" s="560"/>
      <c r="CW616" s="560"/>
      <c r="CX616" s="560"/>
      <c r="CY616" s="560"/>
      <c r="CZ616" s="560"/>
      <c r="DA616" s="560"/>
      <c r="DB616" s="560">
        <v>65</v>
      </c>
      <c r="DC616" s="566">
        <v>1</v>
      </c>
      <c r="DD616" s="560"/>
      <c r="DE616" s="560"/>
      <c r="DF616" s="560"/>
      <c r="DG616" s="560"/>
      <c r="DH616" s="560"/>
      <c r="DI616" s="560"/>
      <c r="DJ616" s="560">
        <v>34</v>
      </c>
      <c r="DK616" s="396"/>
      <c r="DL616" s="259"/>
      <c r="DM616" s="560"/>
      <c r="DN616" s="560"/>
      <c r="DO616" s="563"/>
      <c r="DP616" s="564"/>
      <c r="DQ616" s="565"/>
      <c r="DR616" s="563"/>
      <c r="DS616" s="565"/>
      <c r="DT616" s="543" t="s">
        <v>2134</v>
      </c>
      <c r="DU616" s="566"/>
      <c r="DV616" s="566"/>
      <c r="DW616" s="400" t="e">
        <f>VLOOKUP(P616,[1]definitions_list_lookup!$K$30:$L$54,2,0)</f>
        <v>#N/A</v>
      </c>
      <c r="DX616" s="567" t="s">
        <v>2151</v>
      </c>
      <c r="DY616" s="567" t="s">
        <v>2138</v>
      </c>
      <c r="DZ616" s="155"/>
      <c r="EA616" s="155"/>
      <c r="EB616" s="256"/>
      <c r="EC616" s="104"/>
      <c r="ED616" s="229" t="s">
        <v>2517</v>
      </c>
      <c r="EE616" s="401"/>
      <c r="EF616" s="402"/>
      <c r="EG616" s="401"/>
      <c r="EH616" s="403"/>
      <c r="EI616" s="404"/>
      <c r="EJ616" s="405"/>
      <c r="EK616" s="406"/>
      <c r="EL616" s="401"/>
      <c r="EM616" s="403"/>
      <c r="EN616" s="403" t="s">
        <v>2046</v>
      </c>
      <c r="EO616" s="407"/>
      <c r="EP616" s="407"/>
      <c r="EQ616" s="407"/>
      <c r="ER616" s="407"/>
      <c r="ES616" s="407"/>
      <c r="ET616" s="407"/>
      <c r="EU616" s="407"/>
      <c r="EV616" s="408">
        <v>12</v>
      </c>
      <c r="EW616" s="408">
        <v>270</v>
      </c>
      <c r="EX616" s="408">
        <v>44</v>
      </c>
      <c r="EY616" s="408">
        <v>180</v>
      </c>
      <c r="EZ616" s="192">
        <f t="shared" si="239"/>
        <v>12.413362364556178</v>
      </c>
      <c r="FA616" s="192">
        <f t="shared" si="240"/>
        <v>12.413362364556178</v>
      </c>
      <c r="FB616" s="192">
        <f t="shared" si="241"/>
        <v>45.322518331867499</v>
      </c>
      <c r="FC616" s="192">
        <f t="shared" si="242"/>
        <v>102.41336236455618</v>
      </c>
      <c r="FD616" s="192">
        <f t="shared" si="243"/>
        <v>44.677481668132501</v>
      </c>
      <c r="FE616" s="193">
        <f t="shared" si="244"/>
        <v>192.41336236455618</v>
      </c>
      <c r="FF616" s="194">
        <f t="shared" si="245"/>
        <v>44.677481668132501</v>
      </c>
      <c r="FG616" s="401"/>
      <c r="FH616" s="403"/>
      <c r="FI616" s="778">
        <f t="shared" si="250"/>
        <v>0</v>
      </c>
      <c r="FJ616" s="779">
        <f t="shared" si="251"/>
        <v>44.677481668132501</v>
      </c>
      <c r="FK616" s="779">
        <f t="shared" si="252"/>
        <v>45.322518331867499</v>
      </c>
      <c r="FL616" s="780">
        <f t="shared" si="253"/>
        <v>0.79102717018657587</v>
      </c>
      <c r="FM616" s="169">
        <f t="shared" si="254"/>
        <v>0.71107586647544296</v>
      </c>
      <c r="FN616" s="783">
        <f t="shared" si="255"/>
        <v>0</v>
      </c>
      <c r="FO616" s="226"/>
      <c r="FP616" s="226"/>
      <c r="FQ616" s="226"/>
      <c r="FR616" s="226"/>
      <c r="FS616" s="226"/>
      <c r="FT616" s="226"/>
      <c r="FU616" s="226"/>
      <c r="FV616" s="226"/>
      <c r="FW616" s="226"/>
      <c r="FX616" s="226"/>
      <c r="FY616" s="226"/>
      <c r="FZ616" s="226"/>
      <c r="GA616" s="226"/>
      <c r="GB616" s="226"/>
      <c r="GC616" s="226"/>
      <c r="GD616" s="226"/>
      <c r="GE616" s="226"/>
      <c r="GF616" s="226"/>
      <c r="GG616" s="226"/>
      <c r="GH616" s="226"/>
      <c r="GI616" s="226"/>
      <c r="GJ616" s="226"/>
      <c r="GK616" s="226"/>
      <c r="GL616" s="226"/>
      <c r="GM616" s="226"/>
      <c r="GN616" s="226"/>
      <c r="GO616" s="226"/>
      <c r="GP616" s="226"/>
      <c r="GQ616" s="226"/>
      <c r="GR616" s="226"/>
      <c r="GS616" s="226"/>
      <c r="GT616" s="226"/>
      <c r="GU616" s="226"/>
      <c r="GV616" s="226"/>
      <c r="GW616" s="226"/>
      <c r="GX616" s="226"/>
      <c r="GY616" s="226"/>
      <c r="GZ616" s="226"/>
      <c r="HA616" s="226"/>
      <c r="HB616" s="226"/>
      <c r="HC616" s="226"/>
      <c r="HD616" s="226"/>
      <c r="HE616" s="226"/>
      <c r="HF616" s="226"/>
      <c r="HG616" s="226"/>
      <c r="HH616" s="226"/>
      <c r="HI616" s="226"/>
      <c r="HJ616" s="226"/>
      <c r="HK616" s="226"/>
      <c r="HL616" s="226"/>
      <c r="HM616" s="226"/>
      <c r="HN616" s="226"/>
      <c r="HO616" s="226"/>
      <c r="HP616" s="226"/>
      <c r="HQ616" s="226"/>
      <c r="HR616" s="226"/>
      <c r="HS616" s="226"/>
      <c r="HT616" s="226"/>
      <c r="HU616" s="226"/>
      <c r="HV616" s="226"/>
      <c r="HW616" s="226"/>
      <c r="HX616" s="226"/>
      <c r="HY616" s="226"/>
      <c r="HZ616" s="226"/>
      <c r="IA616" s="226"/>
      <c r="IB616" s="226"/>
      <c r="IC616" s="226"/>
      <c r="ID616" s="226"/>
      <c r="IE616" s="226"/>
      <c r="IF616" s="226"/>
      <c r="IG616" s="226"/>
      <c r="IH616" s="226"/>
      <c r="II616" s="226"/>
      <c r="IJ616" s="226"/>
      <c r="IK616" s="226"/>
      <c r="IL616" s="226"/>
      <c r="IM616" s="226"/>
      <c r="IN616" s="226"/>
      <c r="IO616" s="226"/>
      <c r="IP616" s="226"/>
      <c r="IQ616" s="226"/>
      <c r="IR616" s="226"/>
      <c r="IS616" s="226"/>
      <c r="IT616" s="226"/>
      <c r="IU616" s="226"/>
      <c r="IV616" s="226"/>
      <c r="IW616" s="226"/>
      <c r="IX616" s="226"/>
      <c r="IY616" s="226"/>
      <c r="IZ616" s="226"/>
      <c r="JA616" s="226"/>
      <c r="JB616" s="226"/>
      <c r="JC616" s="226"/>
      <c r="JD616" s="226"/>
      <c r="JE616" s="226"/>
      <c r="JF616" s="226"/>
      <c r="JG616" s="226"/>
      <c r="JH616" s="226"/>
      <c r="JI616" s="226"/>
      <c r="JJ616" s="226"/>
      <c r="JK616" s="226"/>
      <c r="JL616" s="226"/>
      <c r="JM616" s="226"/>
      <c r="JN616" s="226"/>
      <c r="JO616" s="226"/>
      <c r="JP616" s="226"/>
      <c r="JQ616" s="226"/>
      <c r="JR616" s="226"/>
      <c r="JS616" s="226"/>
      <c r="JT616" s="226"/>
      <c r="JU616" s="226"/>
      <c r="JV616" s="226"/>
      <c r="JW616" s="226"/>
      <c r="JX616" s="226"/>
      <c r="JY616" s="226"/>
      <c r="JZ616" s="226"/>
      <c r="KA616" s="226"/>
      <c r="KB616" s="226"/>
      <c r="KC616" s="226"/>
      <c r="KD616" s="226"/>
      <c r="KE616" s="226"/>
      <c r="KF616" s="226"/>
      <c r="KG616" s="226"/>
      <c r="KH616" s="226"/>
      <c r="KI616" s="226"/>
      <c r="KJ616" s="226"/>
      <c r="KK616" s="226"/>
      <c r="KL616" s="226"/>
      <c r="KM616" s="226"/>
      <c r="KN616" s="226"/>
      <c r="KO616" s="226"/>
      <c r="KP616" s="226"/>
      <c r="KQ616" s="226"/>
      <c r="KR616" s="226"/>
      <c r="KS616" s="226"/>
      <c r="KT616" s="226"/>
      <c r="KU616" s="226"/>
      <c r="KV616" s="226"/>
      <c r="KW616" s="226"/>
      <c r="KX616" s="226"/>
      <c r="KY616" s="226"/>
      <c r="KZ616" s="226"/>
      <c r="LA616" s="226"/>
      <c r="LB616" s="226"/>
      <c r="LC616" s="226"/>
      <c r="LD616" s="226"/>
      <c r="LE616" s="226"/>
      <c r="LF616" s="226"/>
      <c r="LG616" s="226"/>
      <c r="LH616" s="226"/>
      <c r="LI616" s="226"/>
      <c r="LJ616" s="226"/>
      <c r="LK616" s="226"/>
      <c r="LL616" s="226"/>
      <c r="LM616" s="226"/>
      <c r="LN616" s="226"/>
      <c r="LO616" s="226"/>
      <c r="LP616" s="226"/>
      <c r="LQ616" s="226"/>
      <c r="LR616" s="226"/>
      <c r="LS616" s="226"/>
      <c r="LT616" s="226"/>
      <c r="LU616" s="226"/>
      <c r="LV616" s="226"/>
      <c r="LW616" s="226"/>
      <c r="LX616" s="226"/>
      <c r="LY616" s="226"/>
      <c r="LZ616" s="226"/>
      <c r="MA616" s="226"/>
      <c r="MB616" s="226"/>
      <c r="MC616" s="226"/>
      <c r="MD616" s="226"/>
      <c r="ME616" s="226"/>
      <c r="MF616" s="226"/>
      <c r="MG616" s="226"/>
      <c r="MH616" s="226"/>
      <c r="MI616" s="226"/>
      <c r="MJ616" s="226"/>
      <c r="MK616" s="226"/>
      <c r="ML616" s="226"/>
      <c r="MM616" s="226"/>
      <c r="MN616" s="226"/>
      <c r="MO616" s="226"/>
      <c r="MP616" s="226"/>
      <c r="MQ616" s="226"/>
      <c r="MR616" s="226"/>
      <c r="MS616" s="226"/>
      <c r="MT616" s="226"/>
      <c r="MU616" s="226"/>
      <c r="MV616" s="226"/>
      <c r="MW616" s="226"/>
      <c r="MX616" s="226"/>
      <c r="MY616" s="226"/>
      <c r="MZ616" s="226"/>
      <c r="NA616" s="226"/>
      <c r="NB616" s="226"/>
      <c r="NC616" s="226"/>
      <c r="ND616" s="226"/>
      <c r="NE616" s="226"/>
      <c r="NF616" s="226"/>
      <c r="NG616" s="226"/>
      <c r="NH616" s="226"/>
      <c r="NI616" s="226"/>
      <c r="NJ616" s="226"/>
      <c r="NK616" s="226"/>
      <c r="NL616" s="226"/>
      <c r="NM616" s="226"/>
      <c r="NN616" s="226"/>
      <c r="NO616" s="226"/>
      <c r="NP616" s="226"/>
      <c r="NQ616" s="226"/>
      <c r="NR616" s="226"/>
      <c r="NS616" s="226"/>
      <c r="NT616" s="226"/>
      <c r="NU616" s="226"/>
      <c r="NV616" s="226"/>
      <c r="NW616" s="226"/>
      <c r="NX616" s="226"/>
      <c r="NY616" s="226"/>
      <c r="NZ616" s="226"/>
      <c r="OA616" s="226"/>
      <c r="OB616" s="226"/>
      <c r="OC616" s="226"/>
      <c r="OD616" s="226"/>
      <c r="OE616" s="226"/>
      <c r="OF616" s="226"/>
      <c r="OG616" s="226"/>
      <c r="OH616" s="226"/>
      <c r="OI616" s="226"/>
      <c r="OJ616" s="226"/>
      <c r="OK616" s="226"/>
      <c r="OL616" s="226"/>
      <c r="OM616" s="226"/>
      <c r="ON616" s="226"/>
      <c r="OO616" s="226"/>
      <c r="OP616" s="226"/>
      <c r="OQ616" s="226"/>
      <c r="OR616" s="226"/>
      <c r="OS616" s="226"/>
      <c r="OT616" s="226"/>
      <c r="OU616" s="226"/>
      <c r="OV616" s="226"/>
      <c r="OW616" s="226"/>
      <c r="OX616" s="226"/>
      <c r="OY616" s="226"/>
      <c r="OZ616" s="226"/>
      <c r="PA616" s="226"/>
      <c r="PB616" s="226"/>
      <c r="PC616" s="226"/>
      <c r="PD616" s="226"/>
      <c r="PE616" s="226"/>
      <c r="PF616" s="226"/>
      <c r="PG616" s="226"/>
      <c r="PH616" s="226"/>
      <c r="PI616" s="226"/>
      <c r="PJ616" s="226"/>
      <c r="PK616" s="226"/>
      <c r="PL616" s="226"/>
      <c r="PM616" s="226"/>
      <c r="PN616" s="226"/>
      <c r="PO616" s="226"/>
      <c r="PP616" s="226"/>
      <c r="PQ616" s="226"/>
      <c r="PR616" s="226"/>
      <c r="PS616" s="226"/>
      <c r="PT616" s="226"/>
      <c r="PU616" s="226"/>
      <c r="PV616" s="226"/>
      <c r="PW616" s="226"/>
      <c r="PX616" s="226"/>
      <c r="PY616" s="226"/>
      <c r="PZ616" s="226"/>
      <c r="QA616" s="226"/>
      <c r="QB616" s="226"/>
      <c r="QC616" s="226"/>
      <c r="QD616" s="226"/>
      <c r="QE616" s="226"/>
      <c r="QF616" s="226"/>
      <c r="QG616" s="226"/>
      <c r="QH616" s="226"/>
      <c r="QI616" s="226"/>
      <c r="QJ616" s="226"/>
      <c r="QK616" s="226"/>
      <c r="QL616" s="226"/>
      <c r="QM616" s="226"/>
      <c r="QN616" s="226"/>
      <c r="QO616" s="226"/>
      <c r="QP616" s="226"/>
      <c r="QQ616" s="226"/>
      <c r="QR616" s="226"/>
      <c r="QS616" s="226"/>
      <c r="QT616" s="226"/>
      <c r="QU616" s="226"/>
      <c r="QV616" s="226"/>
      <c r="QW616" s="226"/>
      <c r="QX616" s="226"/>
      <c r="QY616" s="226"/>
      <c r="QZ616" s="226"/>
      <c r="RA616" s="226"/>
      <c r="RB616" s="226"/>
      <c r="RC616" s="226"/>
      <c r="RD616" s="226"/>
      <c r="RE616" s="226"/>
      <c r="RF616" s="226"/>
      <c r="RG616" s="226"/>
      <c r="RH616" s="226"/>
      <c r="RI616" s="226"/>
      <c r="RJ616" s="226"/>
      <c r="RK616" s="226"/>
      <c r="RL616" s="226"/>
      <c r="RM616" s="226"/>
      <c r="RN616" s="226"/>
      <c r="RO616" s="226"/>
      <c r="RP616" s="226"/>
      <c r="RQ616" s="226"/>
      <c r="RR616" s="226"/>
      <c r="RS616" s="226"/>
      <c r="RT616" s="226"/>
      <c r="RU616" s="226"/>
      <c r="RV616" s="226"/>
      <c r="RW616" s="226"/>
      <c r="RX616" s="226"/>
      <c r="RY616" s="226"/>
      <c r="RZ616" s="226"/>
      <c r="SA616" s="226"/>
      <c r="SB616" s="226"/>
      <c r="SC616" s="226"/>
      <c r="SD616" s="226"/>
      <c r="SE616" s="226"/>
      <c r="SF616" s="226"/>
      <c r="SG616" s="226"/>
      <c r="SH616" s="226"/>
      <c r="SI616" s="226"/>
      <c r="SJ616" s="226"/>
      <c r="SK616" s="226"/>
      <c r="SL616" s="226"/>
      <c r="SM616" s="226"/>
      <c r="SN616" s="226"/>
      <c r="SO616" s="226"/>
      <c r="SP616" s="226"/>
      <c r="SQ616" s="226"/>
      <c r="SR616" s="226"/>
      <c r="SS616" s="226"/>
      <c r="ST616" s="226"/>
      <c r="SU616" s="226"/>
      <c r="SV616" s="226"/>
      <c r="SW616" s="226"/>
      <c r="SX616" s="226"/>
      <c r="SY616" s="226"/>
      <c r="SZ616" s="226"/>
      <c r="TA616" s="226"/>
      <c r="TB616" s="226"/>
      <c r="TC616" s="226"/>
      <c r="TD616" s="226"/>
      <c r="TE616" s="226"/>
      <c r="TF616" s="226"/>
      <c r="TG616" s="226"/>
      <c r="TH616" s="226"/>
      <c r="TI616" s="226"/>
      <c r="TJ616" s="226"/>
      <c r="TK616" s="226"/>
      <c r="TL616" s="226"/>
      <c r="TM616" s="226"/>
      <c r="TN616" s="226"/>
      <c r="TO616" s="226"/>
      <c r="TP616" s="226"/>
      <c r="TQ616" s="226"/>
      <c r="TR616" s="226"/>
      <c r="TS616" s="226"/>
      <c r="TT616" s="226"/>
      <c r="TU616" s="226"/>
      <c r="TV616" s="226"/>
      <c r="TW616" s="226"/>
      <c r="TX616" s="226"/>
      <c r="TY616" s="226"/>
      <c r="TZ616" s="226"/>
      <c r="UA616" s="226"/>
      <c r="UB616" s="226"/>
      <c r="UC616" s="226"/>
      <c r="UD616" s="226"/>
      <c r="UE616" s="226"/>
      <c r="UF616" s="226"/>
      <c r="UG616" s="226"/>
      <c r="UH616" s="226"/>
      <c r="UI616" s="226"/>
      <c r="UJ616" s="226"/>
      <c r="UK616" s="226"/>
      <c r="UL616" s="226"/>
      <c r="UM616" s="226"/>
      <c r="UN616" s="226"/>
      <c r="UO616" s="226"/>
      <c r="UP616" s="226"/>
      <c r="UQ616" s="226"/>
      <c r="UR616" s="226"/>
      <c r="US616" s="226"/>
      <c r="UT616" s="226"/>
      <c r="UU616" s="226"/>
      <c r="UV616" s="226"/>
      <c r="UW616" s="226"/>
      <c r="UX616" s="226"/>
      <c r="UY616" s="226"/>
      <c r="UZ616" s="226"/>
      <c r="VA616" s="226"/>
      <c r="VB616" s="226"/>
      <c r="VC616" s="226"/>
      <c r="VD616" s="226"/>
      <c r="VE616" s="226"/>
      <c r="VF616" s="226"/>
      <c r="VG616" s="226"/>
      <c r="VH616" s="226"/>
      <c r="VI616" s="226"/>
      <c r="VJ616" s="226"/>
      <c r="VK616" s="226"/>
      <c r="VL616" s="226"/>
      <c r="VM616" s="226"/>
      <c r="VN616" s="226"/>
      <c r="VO616" s="226"/>
      <c r="VP616" s="226"/>
      <c r="VQ616" s="226"/>
      <c r="VR616" s="226"/>
      <c r="VS616" s="226"/>
      <c r="VT616" s="226"/>
      <c r="VU616" s="226"/>
      <c r="VV616" s="226"/>
      <c r="VW616" s="226"/>
      <c r="VX616" s="226"/>
      <c r="VY616" s="226"/>
      <c r="VZ616" s="226"/>
      <c r="WA616" s="226"/>
      <c r="WB616" s="226"/>
      <c r="WC616" s="226"/>
      <c r="WD616" s="226"/>
      <c r="WE616" s="226"/>
      <c r="WF616" s="226"/>
      <c r="WG616" s="226"/>
      <c r="WH616" s="226"/>
      <c r="WI616" s="226"/>
      <c r="WJ616" s="226"/>
      <c r="WK616" s="226"/>
      <c r="WL616" s="226"/>
      <c r="WM616" s="226"/>
      <c r="WN616" s="226"/>
      <c r="WO616" s="226"/>
      <c r="WP616" s="226"/>
      <c r="WQ616" s="226"/>
      <c r="WR616" s="226"/>
      <c r="WS616" s="226"/>
      <c r="WT616" s="226"/>
      <c r="WU616" s="226"/>
      <c r="WV616" s="226"/>
      <c r="WW616" s="226"/>
      <c r="WX616" s="226"/>
      <c r="WY616" s="226"/>
      <c r="WZ616" s="226"/>
      <c r="XA616" s="226"/>
      <c r="XB616" s="226"/>
      <c r="XC616" s="226"/>
      <c r="XD616" s="226"/>
      <c r="XE616" s="226"/>
      <c r="XF616" s="226"/>
      <c r="XG616" s="226"/>
      <c r="XH616" s="226"/>
      <c r="XI616" s="226"/>
      <c r="XJ616" s="226"/>
      <c r="XK616" s="226"/>
      <c r="XL616" s="226"/>
      <c r="XM616" s="226"/>
      <c r="XN616" s="226"/>
      <c r="XO616" s="226"/>
      <c r="XP616" s="226"/>
      <c r="XQ616" s="226"/>
      <c r="XR616" s="226"/>
      <c r="XS616" s="226"/>
      <c r="XT616" s="226"/>
      <c r="XU616" s="226"/>
      <c r="XV616" s="226"/>
      <c r="XW616" s="226"/>
      <c r="XX616" s="226"/>
      <c r="XY616" s="226"/>
      <c r="XZ616" s="226"/>
      <c r="YA616" s="226"/>
      <c r="YB616" s="226"/>
      <c r="YC616" s="226"/>
      <c r="YD616" s="226"/>
      <c r="YE616" s="226"/>
      <c r="YF616" s="226"/>
      <c r="YG616" s="226"/>
      <c r="YH616" s="226"/>
      <c r="YI616" s="226"/>
      <c r="YJ616" s="226"/>
      <c r="YK616" s="226"/>
      <c r="YL616" s="226"/>
      <c r="YM616" s="226"/>
      <c r="YN616" s="226"/>
      <c r="YO616" s="226"/>
      <c r="YP616" s="226"/>
      <c r="YQ616" s="226"/>
      <c r="YR616" s="226"/>
      <c r="YS616" s="226"/>
      <c r="YT616" s="226"/>
      <c r="YU616" s="226"/>
      <c r="YV616" s="226"/>
      <c r="YW616" s="226"/>
      <c r="YX616" s="226"/>
      <c r="YY616" s="226"/>
      <c r="YZ616" s="226"/>
      <c r="ZA616" s="226"/>
      <c r="ZB616" s="226"/>
      <c r="ZC616" s="226"/>
      <c r="ZD616" s="226"/>
      <c r="ZE616" s="226"/>
      <c r="ZF616" s="226"/>
      <c r="ZG616" s="226"/>
      <c r="ZH616" s="226"/>
      <c r="ZI616" s="226"/>
      <c r="ZJ616" s="226"/>
      <c r="ZK616" s="226"/>
      <c r="ZL616" s="226"/>
      <c r="ZM616" s="226"/>
      <c r="ZN616" s="226"/>
      <c r="ZO616" s="226"/>
      <c r="ZP616" s="226"/>
      <c r="ZQ616" s="226"/>
      <c r="ZR616" s="226"/>
      <c r="ZS616" s="226"/>
      <c r="ZT616" s="226"/>
      <c r="ZU616" s="226"/>
      <c r="ZV616" s="226"/>
      <c r="ZW616" s="226"/>
      <c r="ZX616" s="226"/>
      <c r="ZY616" s="226"/>
      <c r="ZZ616" s="226"/>
      <c r="AAA616" s="226"/>
      <c r="AAB616" s="226"/>
      <c r="AAC616" s="226"/>
      <c r="AAD616" s="226"/>
      <c r="AAE616" s="226"/>
      <c r="AAF616" s="226"/>
      <c r="AAG616" s="226"/>
      <c r="AAH616" s="226"/>
      <c r="AAI616" s="226"/>
      <c r="AAJ616" s="226"/>
      <c r="AAK616" s="226"/>
      <c r="AAL616" s="226"/>
      <c r="AAM616" s="226"/>
      <c r="AAN616" s="226"/>
      <c r="AAO616" s="226"/>
      <c r="AAP616" s="226"/>
      <c r="AAQ616" s="226"/>
      <c r="AAR616" s="226"/>
      <c r="AAS616" s="226"/>
      <c r="AAT616" s="226"/>
      <c r="AAU616" s="226"/>
      <c r="AAV616" s="226"/>
      <c r="AAW616" s="226"/>
      <c r="AAX616" s="226"/>
      <c r="AAY616" s="226"/>
      <c r="AAZ616" s="226"/>
      <c r="ABA616" s="226"/>
      <c r="ABB616" s="226"/>
      <c r="ABC616" s="226"/>
      <c r="ABD616" s="226"/>
      <c r="ABE616" s="226"/>
      <c r="ABF616" s="226"/>
      <c r="ABG616" s="226"/>
      <c r="ABH616" s="226"/>
      <c r="ABI616" s="226"/>
      <c r="ABJ616" s="226"/>
      <c r="ABK616" s="226"/>
      <c r="ABL616" s="226"/>
      <c r="ABM616" s="226"/>
      <c r="ABN616" s="226"/>
      <c r="ABO616" s="226"/>
      <c r="ABP616" s="226"/>
      <c r="ABQ616" s="226"/>
      <c r="ABR616" s="226"/>
      <c r="ABS616" s="226"/>
      <c r="ABT616" s="226"/>
      <c r="ABU616" s="226"/>
      <c r="ABV616" s="226"/>
      <c r="ABW616" s="226"/>
      <c r="ABX616" s="226"/>
      <c r="ABY616" s="226"/>
      <c r="ABZ616" s="226"/>
      <c r="ACA616" s="226"/>
      <c r="ACB616" s="226"/>
      <c r="ACC616" s="226"/>
      <c r="ACD616" s="226"/>
      <c r="ACE616" s="226"/>
      <c r="ACF616" s="226"/>
      <c r="ACG616" s="226"/>
      <c r="ACH616" s="226"/>
      <c r="ACI616" s="226"/>
      <c r="ACJ616" s="226"/>
      <c r="ACK616" s="226"/>
      <c r="ACL616" s="226"/>
      <c r="ACM616" s="226"/>
      <c r="ACN616" s="226"/>
      <c r="ACO616" s="226"/>
      <c r="ACP616" s="226"/>
      <c r="ACQ616" s="226"/>
      <c r="ACR616" s="226"/>
      <c r="ACS616" s="226"/>
      <c r="ACT616" s="226"/>
      <c r="ACU616" s="226"/>
      <c r="ACV616" s="226"/>
      <c r="ACW616" s="226"/>
      <c r="ACX616" s="226"/>
      <c r="ACY616" s="226"/>
      <c r="ACZ616" s="226"/>
      <c r="ADA616" s="226"/>
      <c r="ADB616" s="226"/>
      <c r="ADC616" s="226"/>
      <c r="ADD616" s="226"/>
      <c r="ADE616" s="226"/>
      <c r="ADF616" s="226"/>
      <c r="ADG616" s="226"/>
      <c r="ADH616" s="226"/>
      <c r="ADI616" s="226"/>
      <c r="ADJ616" s="226"/>
      <c r="ADK616" s="226"/>
      <c r="ADL616" s="226"/>
      <c r="ADM616" s="226"/>
      <c r="ADN616" s="226"/>
      <c r="ADO616" s="226"/>
      <c r="ADP616" s="226"/>
      <c r="ADQ616" s="226"/>
      <c r="ADR616" s="226"/>
      <c r="ADS616" s="226"/>
      <c r="ADT616" s="226"/>
      <c r="ADU616" s="226"/>
      <c r="ADV616" s="226"/>
      <c r="ADW616" s="226"/>
      <c r="ADX616" s="226"/>
      <c r="ADY616" s="226"/>
      <c r="ADZ616" s="226"/>
      <c r="AEA616" s="226"/>
      <c r="AEB616" s="226"/>
      <c r="AEC616" s="226"/>
      <c r="AED616" s="226"/>
      <c r="AEE616" s="226"/>
      <c r="AEF616" s="226"/>
      <c r="AEG616" s="226"/>
      <c r="AEH616" s="226"/>
      <c r="AEI616" s="226"/>
      <c r="AEJ616" s="226"/>
      <c r="AEK616" s="226"/>
      <c r="AEL616" s="226"/>
      <c r="AEM616" s="226"/>
      <c r="AEN616" s="226"/>
      <c r="AEO616" s="226"/>
      <c r="AEP616" s="226"/>
      <c r="AEQ616" s="226"/>
      <c r="AER616" s="226"/>
      <c r="AES616" s="226"/>
      <c r="AET616" s="226"/>
      <c r="AEU616" s="226"/>
      <c r="AEV616" s="226"/>
      <c r="AEW616" s="226"/>
      <c r="AEX616" s="226"/>
      <c r="AEY616" s="226"/>
      <c r="AEZ616" s="226"/>
      <c r="AFA616" s="226"/>
      <c r="AFB616" s="226"/>
      <c r="AFC616" s="226"/>
      <c r="AFD616" s="226"/>
      <c r="AFE616" s="226"/>
      <c r="AFF616" s="226"/>
      <c r="AFG616" s="226"/>
      <c r="AFH616" s="226"/>
      <c r="AFI616" s="226"/>
      <c r="AFJ616" s="226"/>
      <c r="AFK616" s="226"/>
      <c r="AFL616" s="226"/>
      <c r="AFM616" s="226"/>
      <c r="AFN616" s="226"/>
      <c r="AFO616" s="226"/>
      <c r="AFP616" s="226"/>
      <c r="AFQ616" s="226"/>
      <c r="AFR616" s="226"/>
      <c r="AFS616" s="226"/>
      <c r="AFT616" s="226"/>
      <c r="AFU616" s="226"/>
      <c r="AFV616" s="226"/>
      <c r="AFW616" s="226"/>
      <c r="AFX616" s="226"/>
      <c r="AFY616" s="226"/>
      <c r="AFZ616" s="226"/>
      <c r="AGA616" s="226"/>
      <c r="AGB616" s="226"/>
      <c r="AGC616" s="226"/>
      <c r="AGD616" s="226"/>
      <c r="AGE616" s="226"/>
      <c r="AGF616" s="226"/>
      <c r="AGG616" s="226"/>
      <c r="AGH616" s="226"/>
      <c r="AGI616" s="226"/>
      <c r="AGJ616" s="226"/>
      <c r="AGK616" s="226"/>
      <c r="AGL616" s="226"/>
      <c r="AGM616" s="226"/>
      <c r="AGN616" s="226"/>
      <c r="AGO616" s="226"/>
      <c r="AGP616" s="226"/>
      <c r="AGQ616" s="226"/>
      <c r="AGR616" s="226"/>
      <c r="AGS616" s="226"/>
      <c r="AGT616" s="226"/>
      <c r="AGU616" s="226"/>
      <c r="AGV616" s="226"/>
      <c r="AGW616" s="226"/>
      <c r="AGX616" s="226"/>
      <c r="AGY616" s="226"/>
      <c r="AGZ616" s="226"/>
      <c r="AHA616" s="226"/>
      <c r="AHB616" s="226"/>
      <c r="AHC616" s="226"/>
      <c r="AHD616" s="226"/>
      <c r="AHE616" s="226"/>
      <c r="AHF616" s="226"/>
      <c r="AHG616" s="226"/>
      <c r="AHH616" s="226"/>
      <c r="AHI616" s="226"/>
      <c r="AHJ616" s="226"/>
      <c r="AHK616" s="226"/>
      <c r="AHL616" s="226"/>
      <c r="AHM616" s="226"/>
      <c r="AHN616" s="226"/>
      <c r="AHO616" s="226"/>
      <c r="AHP616" s="226"/>
      <c r="AHQ616" s="226"/>
      <c r="AHR616" s="226"/>
      <c r="AHS616" s="226"/>
      <c r="AHT616" s="226"/>
      <c r="AHU616" s="226"/>
      <c r="AHV616" s="226"/>
      <c r="AHW616" s="226"/>
      <c r="AHX616" s="226"/>
      <c r="AHY616" s="226"/>
      <c r="AHZ616" s="226"/>
      <c r="AIA616" s="226"/>
      <c r="AIB616" s="226"/>
      <c r="AIC616" s="226"/>
      <c r="AID616" s="226"/>
      <c r="AIE616" s="226"/>
      <c r="AIF616" s="226"/>
      <c r="AIG616" s="226"/>
      <c r="AIH616" s="226"/>
      <c r="AII616" s="226"/>
      <c r="AIJ616" s="226"/>
      <c r="AIK616" s="226"/>
      <c r="AIL616" s="226"/>
      <c r="AIM616" s="226"/>
      <c r="AIN616" s="226"/>
      <c r="AIO616" s="226"/>
      <c r="AIP616" s="226"/>
      <c r="AIQ616" s="226"/>
      <c r="AIR616" s="226"/>
      <c r="AIS616" s="226"/>
      <c r="AIT616" s="226"/>
      <c r="AIU616" s="226"/>
      <c r="AIV616" s="226"/>
      <c r="AIW616" s="226"/>
      <c r="AIX616" s="226"/>
      <c r="AIY616" s="226"/>
      <c r="AIZ616" s="226"/>
      <c r="AJA616" s="226"/>
      <c r="AJB616" s="226"/>
      <c r="AJC616" s="226"/>
      <c r="AJD616" s="226"/>
      <c r="AJE616" s="226"/>
      <c r="AJF616" s="226"/>
      <c r="AJG616" s="226"/>
      <c r="AJH616" s="226"/>
      <c r="AJI616" s="226"/>
      <c r="AJJ616" s="226"/>
      <c r="AJK616" s="226"/>
      <c r="AJL616" s="226"/>
      <c r="AJM616" s="226"/>
      <c r="AJN616" s="226"/>
      <c r="AJO616" s="226"/>
      <c r="AJP616" s="226"/>
      <c r="AJQ616" s="226"/>
      <c r="AJR616" s="226"/>
      <c r="AJS616" s="226"/>
      <c r="AJT616" s="226"/>
      <c r="AJU616" s="226"/>
      <c r="AJV616" s="226"/>
      <c r="AJW616" s="226"/>
      <c r="AJX616" s="226"/>
      <c r="AJY616" s="226"/>
      <c r="AJZ616" s="226"/>
      <c r="AKA616" s="226"/>
      <c r="AKB616" s="226"/>
      <c r="AKC616" s="226"/>
      <c r="AKD616" s="226"/>
      <c r="AKE616" s="226"/>
      <c r="AKF616" s="226"/>
      <c r="AKG616" s="226"/>
      <c r="AKH616" s="226"/>
      <c r="AKI616" s="226"/>
      <c r="AKJ616" s="226"/>
      <c r="AKK616" s="226"/>
      <c r="AKL616" s="226"/>
      <c r="AKM616" s="226"/>
      <c r="AKN616" s="226"/>
      <c r="AKO616" s="226"/>
      <c r="AKP616" s="226"/>
      <c r="AKQ616" s="226"/>
      <c r="AKR616" s="226"/>
      <c r="AKS616" s="226"/>
      <c r="AKT616" s="226"/>
      <c r="AKU616" s="226"/>
      <c r="AKV616" s="226"/>
      <c r="AKW616" s="226"/>
      <c r="AKX616" s="226"/>
      <c r="AKY616" s="226"/>
      <c r="AKZ616" s="226"/>
      <c r="ALA616" s="226"/>
      <c r="ALB616" s="226"/>
      <c r="ALC616" s="226"/>
      <c r="ALD616" s="226"/>
      <c r="ALE616" s="226"/>
      <c r="ALF616" s="226"/>
      <c r="ALG616" s="226"/>
      <c r="ALH616" s="226"/>
      <c r="ALI616" s="226"/>
      <c r="ALJ616" s="226"/>
      <c r="ALK616" s="226"/>
      <c r="ALL616" s="226"/>
      <c r="ALM616" s="226"/>
      <c r="ALN616" s="226"/>
      <c r="ALO616" s="226"/>
      <c r="ALP616" s="226"/>
      <c r="ALQ616" s="226"/>
      <c r="ALR616" s="226"/>
      <c r="ALS616" s="226"/>
      <c r="ALT616" s="226"/>
      <c r="ALU616" s="226"/>
      <c r="ALV616" s="226"/>
      <c r="ALW616" s="226"/>
      <c r="ALX616" s="226"/>
      <c r="ALY616" s="226"/>
      <c r="ALZ616" s="226"/>
      <c r="AMA616" s="226"/>
      <c r="AMB616" s="226"/>
      <c r="AMC616" s="226"/>
      <c r="AMD616" s="226"/>
      <c r="AME616" s="226"/>
      <c r="AMF616" s="226"/>
      <c r="AMG616" s="226"/>
      <c r="AMH616" s="226"/>
      <c r="AMI616" s="226"/>
      <c r="AMJ616" s="226"/>
      <c r="AMK616" s="226"/>
      <c r="AML616" s="226"/>
      <c r="AMM616" s="226"/>
      <c r="AMN616" s="226"/>
      <c r="AMO616" s="226"/>
      <c r="AMP616" s="226"/>
      <c r="AMQ616" s="226"/>
      <c r="AMR616" s="226"/>
      <c r="AMS616" s="226"/>
      <c r="AMT616" s="226"/>
      <c r="AMU616" s="226"/>
      <c r="AMV616" s="226"/>
      <c r="AMW616" s="226"/>
      <c r="AMX616" s="226"/>
    </row>
    <row r="617" spans="1:1038" s="398" customFormat="1" ht="18" customHeight="1">
      <c r="A617" s="610"/>
      <c r="B617" s="226"/>
      <c r="C617" s="226"/>
      <c r="D617" s="226"/>
      <c r="E617" s="226">
        <v>81</v>
      </c>
      <c r="F617" s="226">
        <v>2</v>
      </c>
      <c r="G617" s="558" t="str">
        <f t="shared" si="295"/>
        <v>81-2</v>
      </c>
      <c r="H617" s="546">
        <v>39.5</v>
      </c>
      <c r="I617" s="611">
        <v>42</v>
      </c>
      <c r="J617" s="544"/>
      <c r="K617" s="545"/>
      <c r="L617" s="171">
        <f>(VLOOKUP($G617,Depth_Lookup!$A$3:$J$410,10,FALSE))+(H617/100)</f>
        <v>204.995</v>
      </c>
      <c r="M617" s="171">
        <f>(VLOOKUP($G617,Depth_Lookup!$A$3:$J$410,10,FALSE))+(I617/100)</f>
        <v>205.01999999999998</v>
      </c>
      <c r="N617" s="232"/>
      <c r="O617" s="226"/>
      <c r="P617" s="226"/>
      <c r="Q617" s="226"/>
      <c r="R617" s="391" t="s">
        <v>1805</v>
      </c>
      <c r="S617" s="226"/>
      <c r="T617" s="226"/>
      <c r="U617" s="226"/>
      <c r="V617" s="226"/>
      <c r="W617" s="226"/>
      <c r="X617" s="391"/>
      <c r="Y617" s="226"/>
      <c r="Z617" s="226"/>
      <c r="AA617" s="226"/>
      <c r="AB617" s="226"/>
      <c r="AC617" s="226"/>
      <c r="AD617" s="226"/>
      <c r="AE617" s="393"/>
      <c r="AF617" s="558"/>
      <c r="AG617" s="394"/>
      <c r="AH617" s="226"/>
      <c r="AI617" s="257"/>
      <c r="AJ617" s="226"/>
      <c r="AK617" s="226"/>
      <c r="AL617" s="226"/>
      <c r="AM617" s="226"/>
      <c r="AN617" s="226"/>
      <c r="AO617" s="257"/>
      <c r="AP617" s="226"/>
      <c r="AQ617" s="226"/>
      <c r="AR617" s="226"/>
      <c r="AS617" s="226"/>
      <c r="AT617" s="226"/>
      <c r="AU617" s="257"/>
      <c r="AV617" s="226"/>
      <c r="AW617" s="226"/>
      <c r="AX617" s="226"/>
      <c r="AY617" s="226"/>
      <c r="AZ617" s="226"/>
      <c r="BA617" s="257"/>
      <c r="BB617" s="226"/>
      <c r="BC617" s="226"/>
      <c r="BD617" s="226"/>
      <c r="BE617" s="226"/>
      <c r="BF617" s="226"/>
      <c r="BG617" s="257"/>
      <c r="BH617" s="226"/>
      <c r="BI617" s="226"/>
      <c r="BJ617" s="226"/>
      <c r="BK617" s="226"/>
      <c r="BL617" s="226"/>
      <c r="BM617" s="257"/>
      <c r="BN617" s="226"/>
      <c r="BO617" s="226"/>
      <c r="BP617" s="226"/>
      <c r="BQ617" s="226"/>
      <c r="BR617" s="226"/>
      <c r="BS617" s="226"/>
      <c r="BT617" s="226"/>
      <c r="BU617" s="226"/>
      <c r="BV617" s="226"/>
      <c r="BW617" s="226"/>
      <c r="BX617" s="226"/>
      <c r="BY617" s="257"/>
      <c r="BZ617" s="226"/>
      <c r="CA617" s="226"/>
      <c r="CB617" s="226"/>
      <c r="CC617" s="226"/>
      <c r="CD617" s="226"/>
      <c r="CE617" s="226"/>
      <c r="CF617" s="399"/>
      <c r="CG617" s="259"/>
      <c r="CH617" s="559"/>
      <c r="CI617" s="559"/>
      <c r="CJ617" s="559"/>
      <c r="CK617" s="560"/>
      <c r="CL617" s="560"/>
      <c r="CM617" s="560"/>
      <c r="CN617" s="560"/>
      <c r="CO617" s="560"/>
      <c r="CP617" s="560"/>
      <c r="CQ617" s="560"/>
      <c r="CR617" s="560"/>
      <c r="CS617" s="560"/>
      <c r="CT617" s="560"/>
      <c r="CU617" s="560"/>
      <c r="CV617" s="560"/>
      <c r="CW617" s="560"/>
      <c r="CX617" s="560"/>
      <c r="CY617" s="560"/>
      <c r="CZ617" s="560"/>
      <c r="DA617" s="560"/>
      <c r="DB617" s="560"/>
      <c r="DC617" s="566"/>
      <c r="DD617" s="560"/>
      <c r="DE617" s="560"/>
      <c r="DF617" s="560"/>
      <c r="DG617" s="560"/>
      <c r="DH617" s="560"/>
      <c r="DI617" s="560"/>
      <c r="DJ617" s="560"/>
      <c r="DK617" s="396"/>
      <c r="DL617" s="259"/>
      <c r="DM617" s="560"/>
      <c r="DN617" s="560"/>
      <c r="DO617" s="563"/>
      <c r="DP617" s="564"/>
      <c r="DQ617" s="565"/>
      <c r="DR617" s="563"/>
      <c r="DS617" s="565"/>
      <c r="DT617" s="543"/>
      <c r="DU617" s="566"/>
      <c r="DV617" s="566"/>
      <c r="DW617" s="400"/>
      <c r="DX617" s="567"/>
      <c r="DY617" s="567"/>
      <c r="DZ617" s="155"/>
      <c r="EA617" s="155"/>
      <c r="EB617" s="256"/>
      <c r="EC617" s="104"/>
      <c r="ED617" s="229" t="s">
        <v>2517</v>
      </c>
      <c r="EE617" s="401"/>
      <c r="EF617" s="402"/>
      <c r="EG617" s="401"/>
      <c r="EH617" s="403"/>
      <c r="EI617" s="404"/>
      <c r="EJ617" s="405"/>
      <c r="EK617" s="406"/>
      <c r="EL617" s="401"/>
      <c r="EM617" s="403"/>
      <c r="EN617" s="403" t="s">
        <v>2046</v>
      </c>
      <c r="EO617" s="407">
        <v>2.7</v>
      </c>
      <c r="EP617" s="407" t="s">
        <v>2202</v>
      </c>
      <c r="EQ617" s="407"/>
      <c r="ER617" s="407"/>
      <c r="ES617" s="407"/>
      <c r="ET617" s="407"/>
      <c r="EU617" s="407"/>
      <c r="EV617" s="408">
        <v>2</v>
      </c>
      <c r="EW617" s="408">
        <v>270</v>
      </c>
      <c r="EX617" s="408">
        <v>35</v>
      </c>
      <c r="EY617" s="408">
        <v>180</v>
      </c>
      <c r="EZ617" s="192">
        <f t="shared" si="239"/>
        <v>2.855091171380252</v>
      </c>
      <c r="FA617" s="192">
        <f t="shared" si="240"/>
        <v>2.855091171380252</v>
      </c>
      <c r="FB617" s="192">
        <f t="shared" si="241"/>
        <v>54.966556238242902</v>
      </c>
      <c r="FC617" s="192">
        <f t="shared" si="242"/>
        <v>92.855091171380252</v>
      </c>
      <c r="FD617" s="192">
        <f t="shared" si="243"/>
        <v>35.033443761757098</v>
      </c>
      <c r="FE617" s="193">
        <f t="shared" si="244"/>
        <v>182.85509117138025</v>
      </c>
      <c r="FF617" s="194">
        <f t="shared" si="245"/>
        <v>35.033443761757098</v>
      </c>
      <c r="FG617" s="401"/>
      <c r="FH617" s="403"/>
      <c r="FI617" s="778">
        <f t="shared" si="250"/>
        <v>2.7</v>
      </c>
      <c r="FJ617" s="779">
        <f t="shared" si="251"/>
        <v>35.033443761757098</v>
      </c>
      <c r="FK617" s="779">
        <f t="shared" si="252"/>
        <v>54.966556238242902</v>
      </c>
      <c r="FL617" s="780">
        <f t="shared" si="253"/>
        <v>0.95934738483996729</v>
      </c>
      <c r="FM617" s="169">
        <f t="shared" si="254"/>
        <v>0.81881710604055424</v>
      </c>
      <c r="FN617" s="783">
        <f t="shared" si="255"/>
        <v>2.2108061863094965</v>
      </c>
      <c r="FO617" s="226"/>
      <c r="FP617" s="226"/>
      <c r="FQ617" s="226"/>
      <c r="FR617" s="226"/>
      <c r="FS617" s="226"/>
      <c r="FT617" s="226"/>
      <c r="FU617" s="226"/>
      <c r="FV617" s="226"/>
      <c r="FW617" s="226"/>
      <c r="FX617" s="226"/>
      <c r="FY617" s="226"/>
      <c r="FZ617" s="226"/>
      <c r="GA617" s="226"/>
      <c r="GB617" s="226"/>
      <c r="GC617" s="226"/>
      <c r="GD617" s="226"/>
      <c r="GE617" s="226"/>
      <c r="GF617" s="226"/>
      <c r="GG617" s="226"/>
      <c r="GH617" s="226"/>
      <c r="GI617" s="226"/>
      <c r="GJ617" s="226"/>
      <c r="GK617" s="226"/>
      <c r="GL617" s="226"/>
      <c r="GM617" s="226"/>
      <c r="GN617" s="226"/>
      <c r="GO617" s="226"/>
      <c r="GP617" s="226"/>
      <c r="GQ617" s="226"/>
      <c r="GR617" s="226"/>
      <c r="GS617" s="226"/>
      <c r="GT617" s="226"/>
      <c r="GU617" s="226"/>
      <c r="GV617" s="226"/>
      <c r="GW617" s="226"/>
      <c r="GX617" s="226"/>
      <c r="GY617" s="226"/>
      <c r="GZ617" s="226"/>
      <c r="HA617" s="226"/>
      <c r="HB617" s="226"/>
      <c r="HC617" s="226"/>
      <c r="HD617" s="226"/>
      <c r="HE617" s="226"/>
      <c r="HF617" s="226"/>
      <c r="HG617" s="226"/>
      <c r="HH617" s="226"/>
      <c r="HI617" s="226"/>
      <c r="HJ617" s="226"/>
      <c r="HK617" s="226"/>
      <c r="HL617" s="226"/>
      <c r="HM617" s="226"/>
      <c r="HN617" s="226"/>
      <c r="HO617" s="226"/>
      <c r="HP617" s="226"/>
      <c r="HQ617" s="226"/>
      <c r="HR617" s="226"/>
      <c r="HS617" s="226"/>
      <c r="HT617" s="226"/>
      <c r="HU617" s="226"/>
      <c r="HV617" s="226"/>
      <c r="HW617" s="226"/>
      <c r="HX617" s="226"/>
      <c r="HY617" s="226"/>
      <c r="HZ617" s="226"/>
      <c r="IA617" s="226"/>
      <c r="IB617" s="226"/>
      <c r="IC617" s="226"/>
      <c r="ID617" s="226"/>
      <c r="IE617" s="226"/>
      <c r="IF617" s="226"/>
      <c r="IG617" s="226"/>
      <c r="IH617" s="226"/>
      <c r="II617" s="226"/>
      <c r="IJ617" s="226"/>
      <c r="IK617" s="226"/>
      <c r="IL617" s="226"/>
      <c r="IM617" s="226"/>
      <c r="IN617" s="226"/>
      <c r="IO617" s="226"/>
      <c r="IP617" s="226"/>
      <c r="IQ617" s="226"/>
      <c r="IR617" s="226"/>
      <c r="IS617" s="226"/>
      <c r="IT617" s="226"/>
      <c r="IU617" s="226"/>
      <c r="IV617" s="226"/>
      <c r="IW617" s="226"/>
      <c r="IX617" s="226"/>
      <c r="IY617" s="226"/>
      <c r="IZ617" s="226"/>
      <c r="JA617" s="226"/>
      <c r="JB617" s="226"/>
      <c r="JC617" s="226"/>
      <c r="JD617" s="226"/>
      <c r="JE617" s="226"/>
      <c r="JF617" s="226"/>
      <c r="JG617" s="226"/>
      <c r="JH617" s="226"/>
      <c r="JI617" s="226"/>
      <c r="JJ617" s="226"/>
      <c r="JK617" s="226"/>
      <c r="JL617" s="226"/>
      <c r="JM617" s="226"/>
      <c r="JN617" s="226"/>
      <c r="JO617" s="226"/>
      <c r="JP617" s="226"/>
      <c r="JQ617" s="226"/>
      <c r="JR617" s="226"/>
      <c r="JS617" s="226"/>
      <c r="JT617" s="226"/>
      <c r="JU617" s="226"/>
      <c r="JV617" s="226"/>
      <c r="JW617" s="226"/>
      <c r="JX617" s="226"/>
      <c r="JY617" s="226"/>
      <c r="JZ617" s="226"/>
      <c r="KA617" s="226"/>
      <c r="KB617" s="226"/>
      <c r="KC617" s="226"/>
      <c r="KD617" s="226"/>
      <c r="KE617" s="226"/>
      <c r="KF617" s="226"/>
      <c r="KG617" s="226"/>
      <c r="KH617" s="226"/>
      <c r="KI617" s="226"/>
      <c r="KJ617" s="226"/>
      <c r="KK617" s="226"/>
      <c r="KL617" s="226"/>
      <c r="KM617" s="226"/>
      <c r="KN617" s="226"/>
      <c r="KO617" s="226"/>
      <c r="KP617" s="226"/>
      <c r="KQ617" s="226"/>
      <c r="KR617" s="226"/>
      <c r="KS617" s="226"/>
      <c r="KT617" s="226"/>
      <c r="KU617" s="226"/>
      <c r="KV617" s="226"/>
      <c r="KW617" s="226"/>
      <c r="KX617" s="226"/>
      <c r="KY617" s="226"/>
      <c r="KZ617" s="226"/>
      <c r="LA617" s="226"/>
      <c r="LB617" s="226"/>
      <c r="LC617" s="226"/>
      <c r="LD617" s="226"/>
      <c r="LE617" s="226"/>
      <c r="LF617" s="226"/>
      <c r="LG617" s="226"/>
      <c r="LH617" s="226"/>
      <c r="LI617" s="226"/>
      <c r="LJ617" s="226"/>
      <c r="LK617" s="226"/>
      <c r="LL617" s="226"/>
      <c r="LM617" s="226"/>
      <c r="LN617" s="226"/>
      <c r="LO617" s="226"/>
      <c r="LP617" s="226"/>
      <c r="LQ617" s="226"/>
      <c r="LR617" s="226"/>
      <c r="LS617" s="226"/>
      <c r="LT617" s="226"/>
      <c r="LU617" s="226"/>
      <c r="LV617" s="226"/>
      <c r="LW617" s="226"/>
      <c r="LX617" s="226"/>
      <c r="LY617" s="226"/>
      <c r="LZ617" s="226"/>
      <c r="MA617" s="226"/>
      <c r="MB617" s="226"/>
      <c r="MC617" s="226"/>
      <c r="MD617" s="226"/>
      <c r="ME617" s="226"/>
      <c r="MF617" s="226"/>
      <c r="MG617" s="226"/>
      <c r="MH617" s="226"/>
      <c r="MI617" s="226"/>
      <c r="MJ617" s="226"/>
      <c r="MK617" s="226"/>
      <c r="ML617" s="226"/>
      <c r="MM617" s="226"/>
      <c r="MN617" s="226"/>
      <c r="MO617" s="226"/>
      <c r="MP617" s="226"/>
      <c r="MQ617" s="226"/>
      <c r="MR617" s="226"/>
      <c r="MS617" s="226"/>
      <c r="MT617" s="226"/>
      <c r="MU617" s="226"/>
      <c r="MV617" s="226"/>
      <c r="MW617" s="226"/>
      <c r="MX617" s="226"/>
      <c r="MY617" s="226"/>
      <c r="MZ617" s="226"/>
      <c r="NA617" s="226"/>
      <c r="NB617" s="226"/>
      <c r="NC617" s="226"/>
      <c r="ND617" s="226"/>
      <c r="NE617" s="226"/>
      <c r="NF617" s="226"/>
      <c r="NG617" s="226"/>
      <c r="NH617" s="226"/>
      <c r="NI617" s="226"/>
      <c r="NJ617" s="226"/>
      <c r="NK617" s="226"/>
      <c r="NL617" s="226"/>
      <c r="NM617" s="226"/>
      <c r="NN617" s="226"/>
      <c r="NO617" s="226"/>
      <c r="NP617" s="226"/>
      <c r="NQ617" s="226"/>
      <c r="NR617" s="226"/>
      <c r="NS617" s="226"/>
      <c r="NT617" s="226"/>
      <c r="NU617" s="226"/>
      <c r="NV617" s="226"/>
      <c r="NW617" s="226"/>
      <c r="NX617" s="226"/>
      <c r="NY617" s="226"/>
      <c r="NZ617" s="226"/>
      <c r="OA617" s="226"/>
      <c r="OB617" s="226"/>
      <c r="OC617" s="226"/>
      <c r="OD617" s="226"/>
      <c r="OE617" s="226"/>
      <c r="OF617" s="226"/>
      <c r="OG617" s="226"/>
      <c r="OH617" s="226"/>
      <c r="OI617" s="226"/>
      <c r="OJ617" s="226"/>
      <c r="OK617" s="226"/>
      <c r="OL617" s="226"/>
      <c r="OM617" s="226"/>
      <c r="ON617" s="226"/>
      <c r="OO617" s="226"/>
      <c r="OP617" s="226"/>
      <c r="OQ617" s="226"/>
      <c r="OR617" s="226"/>
      <c r="OS617" s="226"/>
      <c r="OT617" s="226"/>
      <c r="OU617" s="226"/>
      <c r="OV617" s="226"/>
      <c r="OW617" s="226"/>
      <c r="OX617" s="226"/>
      <c r="OY617" s="226"/>
      <c r="OZ617" s="226"/>
      <c r="PA617" s="226"/>
      <c r="PB617" s="226"/>
      <c r="PC617" s="226"/>
      <c r="PD617" s="226"/>
      <c r="PE617" s="226"/>
      <c r="PF617" s="226"/>
      <c r="PG617" s="226"/>
      <c r="PH617" s="226"/>
      <c r="PI617" s="226"/>
      <c r="PJ617" s="226"/>
      <c r="PK617" s="226"/>
      <c r="PL617" s="226"/>
      <c r="PM617" s="226"/>
      <c r="PN617" s="226"/>
      <c r="PO617" s="226"/>
      <c r="PP617" s="226"/>
      <c r="PQ617" s="226"/>
      <c r="PR617" s="226"/>
      <c r="PS617" s="226"/>
      <c r="PT617" s="226"/>
      <c r="PU617" s="226"/>
      <c r="PV617" s="226"/>
      <c r="PW617" s="226"/>
      <c r="PX617" s="226"/>
      <c r="PY617" s="226"/>
      <c r="PZ617" s="226"/>
      <c r="QA617" s="226"/>
      <c r="QB617" s="226"/>
      <c r="QC617" s="226"/>
      <c r="QD617" s="226"/>
      <c r="QE617" s="226"/>
      <c r="QF617" s="226"/>
      <c r="QG617" s="226"/>
      <c r="QH617" s="226"/>
      <c r="QI617" s="226"/>
      <c r="QJ617" s="226"/>
      <c r="QK617" s="226"/>
      <c r="QL617" s="226"/>
      <c r="QM617" s="226"/>
      <c r="QN617" s="226"/>
      <c r="QO617" s="226"/>
      <c r="QP617" s="226"/>
      <c r="QQ617" s="226"/>
      <c r="QR617" s="226"/>
      <c r="QS617" s="226"/>
      <c r="QT617" s="226"/>
      <c r="QU617" s="226"/>
      <c r="QV617" s="226"/>
      <c r="QW617" s="226"/>
      <c r="QX617" s="226"/>
      <c r="QY617" s="226"/>
      <c r="QZ617" s="226"/>
      <c r="RA617" s="226"/>
      <c r="RB617" s="226"/>
      <c r="RC617" s="226"/>
      <c r="RD617" s="226"/>
      <c r="RE617" s="226"/>
      <c r="RF617" s="226"/>
      <c r="RG617" s="226"/>
      <c r="RH617" s="226"/>
      <c r="RI617" s="226"/>
      <c r="RJ617" s="226"/>
      <c r="RK617" s="226"/>
      <c r="RL617" s="226"/>
      <c r="RM617" s="226"/>
      <c r="RN617" s="226"/>
      <c r="RO617" s="226"/>
      <c r="RP617" s="226"/>
      <c r="RQ617" s="226"/>
      <c r="RR617" s="226"/>
      <c r="RS617" s="226"/>
      <c r="RT617" s="226"/>
      <c r="RU617" s="226"/>
      <c r="RV617" s="226"/>
      <c r="RW617" s="226"/>
      <c r="RX617" s="226"/>
      <c r="RY617" s="226"/>
      <c r="RZ617" s="226"/>
      <c r="SA617" s="226"/>
      <c r="SB617" s="226"/>
      <c r="SC617" s="226"/>
      <c r="SD617" s="226"/>
      <c r="SE617" s="226"/>
      <c r="SF617" s="226"/>
      <c r="SG617" s="226"/>
      <c r="SH617" s="226"/>
      <c r="SI617" s="226"/>
      <c r="SJ617" s="226"/>
      <c r="SK617" s="226"/>
      <c r="SL617" s="226"/>
      <c r="SM617" s="226"/>
      <c r="SN617" s="226"/>
      <c r="SO617" s="226"/>
      <c r="SP617" s="226"/>
      <c r="SQ617" s="226"/>
      <c r="SR617" s="226"/>
      <c r="SS617" s="226"/>
      <c r="ST617" s="226"/>
      <c r="SU617" s="226"/>
      <c r="SV617" s="226"/>
      <c r="SW617" s="226"/>
      <c r="SX617" s="226"/>
      <c r="SY617" s="226"/>
      <c r="SZ617" s="226"/>
      <c r="TA617" s="226"/>
      <c r="TB617" s="226"/>
      <c r="TC617" s="226"/>
      <c r="TD617" s="226"/>
      <c r="TE617" s="226"/>
      <c r="TF617" s="226"/>
      <c r="TG617" s="226"/>
      <c r="TH617" s="226"/>
      <c r="TI617" s="226"/>
      <c r="TJ617" s="226"/>
      <c r="TK617" s="226"/>
      <c r="TL617" s="226"/>
      <c r="TM617" s="226"/>
      <c r="TN617" s="226"/>
      <c r="TO617" s="226"/>
      <c r="TP617" s="226"/>
      <c r="TQ617" s="226"/>
      <c r="TR617" s="226"/>
      <c r="TS617" s="226"/>
      <c r="TT617" s="226"/>
      <c r="TU617" s="226"/>
      <c r="TV617" s="226"/>
      <c r="TW617" s="226"/>
      <c r="TX617" s="226"/>
      <c r="TY617" s="226"/>
      <c r="TZ617" s="226"/>
      <c r="UA617" s="226"/>
      <c r="UB617" s="226"/>
      <c r="UC617" s="226"/>
      <c r="UD617" s="226"/>
      <c r="UE617" s="226"/>
      <c r="UF617" s="226"/>
      <c r="UG617" s="226"/>
      <c r="UH617" s="226"/>
      <c r="UI617" s="226"/>
      <c r="UJ617" s="226"/>
      <c r="UK617" s="226"/>
      <c r="UL617" s="226"/>
      <c r="UM617" s="226"/>
      <c r="UN617" s="226"/>
      <c r="UO617" s="226"/>
      <c r="UP617" s="226"/>
      <c r="UQ617" s="226"/>
      <c r="UR617" s="226"/>
      <c r="US617" s="226"/>
      <c r="UT617" s="226"/>
      <c r="UU617" s="226"/>
      <c r="UV617" s="226"/>
      <c r="UW617" s="226"/>
      <c r="UX617" s="226"/>
      <c r="UY617" s="226"/>
      <c r="UZ617" s="226"/>
      <c r="VA617" s="226"/>
      <c r="VB617" s="226"/>
      <c r="VC617" s="226"/>
      <c r="VD617" s="226"/>
      <c r="VE617" s="226"/>
      <c r="VF617" s="226"/>
      <c r="VG617" s="226"/>
      <c r="VH617" s="226"/>
      <c r="VI617" s="226"/>
      <c r="VJ617" s="226"/>
      <c r="VK617" s="226"/>
      <c r="VL617" s="226"/>
      <c r="VM617" s="226"/>
      <c r="VN617" s="226"/>
      <c r="VO617" s="226"/>
      <c r="VP617" s="226"/>
      <c r="VQ617" s="226"/>
      <c r="VR617" s="226"/>
      <c r="VS617" s="226"/>
      <c r="VT617" s="226"/>
      <c r="VU617" s="226"/>
      <c r="VV617" s="226"/>
      <c r="VW617" s="226"/>
      <c r="VX617" s="226"/>
      <c r="VY617" s="226"/>
      <c r="VZ617" s="226"/>
      <c r="WA617" s="226"/>
      <c r="WB617" s="226"/>
      <c r="WC617" s="226"/>
      <c r="WD617" s="226"/>
      <c r="WE617" s="226"/>
      <c r="WF617" s="226"/>
      <c r="WG617" s="226"/>
      <c r="WH617" s="226"/>
      <c r="WI617" s="226"/>
      <c r="WJ617" s="226"/>
      <c r="WK617" s="226"/>
      <c r="WL617" s="226"/>
      <c r="WM617" s="226"/>
      <c r="WN617" s="226"/>
      <c r="WO617" s="226"/>
      <c r="WP617" s="226"/>
      <c r="WQ617" s="226"/>
      <c r="WR617" s="226"/>
      <c r="WS617" s="226"/>
      <c r="WT617" s="226"/>
      <c r="WU617" s="226"/>
      <c r="WV617" s="226"/>
      <c r="WW617" s="226"/>
      <c r="WX617" s="226"/>
      <c r="WY617" s="226"/>
      <c r="WZ617" s="226"/>
      <c r="XA617" s="226"/>
      <c r="XB617" s="226"/>
      <c r="XC617" s="226"/>
      <c r="XD617" s="226"/>
      <c r="XE617" s="226"/>
      <c r="XF617" s="226"/>
      <c r="XG617" s="226"/>
      <c r="XH617" s="226"/>
      <c r="XI617" s="226"/>
      <c r="XJ617" s="226"/>
      <c r="XK617" s="226"/>
      <c r="XL617" s="226"/>
      <c r="XM617" s="226"/>
      <c r="XN617" s="226"/>
      <c r="XO617" s="226"/>
      <c r="XP617" s="226"/>
      <c r="XQ617" s="226"/>
      <c r="XR617" s="226"/>
      <c r="XS617" s="226"/>
      <c r="XT617" s="226"/>
      <c r="XU617" s="226"/>
      <c r="XV617" s="226"/>
      <c r="XW617" s="226"/>
      <c r="XX617" s="226"/>
      <c r="XY617" s="226"/>
      <c r="XZ617" s="226"/>
      <c r="YA617" s="226"/>
      <c r="YB617" s="226"/>
      <c r="YC617" s="226"/>
      <c r="YD617" s="226"/>
      <c r="YE617" s="226"/>
      <c r="YF617" s="226"/>
      <c r="YG617" s="226"/>
      <c r="YH617" s="226"/>
      <c r="YI617" s="226"/>
      <c r="YJ617" s="226"/>
      <c r="YK617" s="226"/>
      <c r="YL617" s="226"/>
      <c r="YM617" s="226"/>
      <c r="YN617" s="226"/>
      <c r="YO617" s="226"/>
      <c r="YP617" s="226"/>
      <c r="YQ617" s="226"/>
      <c r="YR617" s="226"/>
      <c r="YS617" s="226"/>
      <c r="YT617" s="226"/>
      <c r="YU617" s="226"/>
      <c r="YV617" s="226"/>
      <c r="YW617" s="226"/>
      <c r="YX617" s="226"/>
      <c r="YY617" s="226"/>
      <c r="YZ617" s="226"/>
      <c r="ZA617" s="226"/>
      <c r="ZB617" s="226"/>
      <c r="ZC617" s="226"/>
      <c r="ZD617" s="226"/>
      <c r="ZE617" s="226"/>
      <c r="ZF617" s="226"/>
      <c r="ZG617" s="226"/>
      <c r="ZH617" s="226"/>
      <c r="ZI617" s="226"/>
      <c r="ZJ617" s="226"/>
      <c r="ZK617" s="226"/>
      <c r="ZL617" s="226"/>
      <c r="ZM617" s="226"/>
      <c r="ZN617" s="226"/>
      <c r="ZO617" s="226"/>
      <c r="ZP617" s="226"/>
      <c r="ZQ617" s="226"/>
      <c r="ZR617" s="226"/>
      <c r="ZS617" s="226"/>
      <c r="ZT617" s="226"/>
      <c r="ZU617" s="226"/>
      <c r="ZV617" s="226"/>
      <c r="ZW617" s="226"/>
      <c r="ZX617" s="226"/>
      <c r="ZY617" s="226"/>
      <c r="ZZ617" s="226"/>
      <c r="AAA617" s="226"/>
      <c r="AAB617" s="226"/>
      <c r="AAC617" s="226"/>
      <c r="AAD617" s="226"/>
      <c r="AAE617" s="226"/>
      <c r="AAF617" s="226"/>
      <c r="AAG617" s="226"/>
      <c r="AAH617" s="226"/>
      <c r="AAI617" s="226"/>
      <c r="AAJ617" s="226"/>
      <c r="AAK617" s="226"/>
      <c r="AAL617" s="226"/>
      <c r="AAM617" s="226"/>
      <c r="AAN617" s="226"/>
      <c r="AAO617" s="226"/>
      <c r="AAP617" s="226"/>
      <c r="AAQ617" s="226"/>
      <c r="AAR617" s="226"/>
      <c r="AAS617" s="226"/>
      <c r="AAT617" s="226"/>
      <c r="AAU617" s="226"/>
      <c r="AAV617" s="226"/>
      <c r="AAW617" s="226"/>
      <c r="AAX617" s="226"/>
      <c r="AAY617" s="226"/>
      <c r="AAZ617" s="226"/>
      <c r="ABA617" s="226"/>
      <c r="ABB617" s="226"/>
      <c r="ABC617" s="226"/>
      <c r="ABD617" s="226"/>
      <c r="ABE617" s="226"/>
      <c r="ABF617" s="226"/>
      <c r="ABG617" s="226"/>
      <c r="ABH617" s="226"/>
      <c r="ABI617" s="226"/>
      <c r="ABJ617" s="226"/>
      <c r="ABK617" s="226"/>
      <c r="ABL617" s="226"/>
      <c r="ABM617" s="226"/>
      <c r="ABN617" s="226"/>
      <c r="ABO617" s="226"/>
      <c r="ABP617" s="226"/>
      <c r="ABQ617" s="226"/>
      <c r="ABR617" s="226"/>
      <c r="ABS617" s="226"/>
      <c r="ABT617" s="226"/>
      <c r="ABU617" s="226"/>
      <c r="ABV617" s="226"/>
      <c r="ABW617" s="226"/>
      <c r="ABX617" s="226"/>
      <c r="ABY617" s="226"/>
      <c r="ABZ617" s="226"/>
      <c r="ACA617" s="226"/>
      <c r="ACB617" s="226"/>
      <c r="ACC617" s="226"/>
      <c r="ACD617" s="226"/>
      <c r="ACE617" s="226"/>
      <c r="ACF617" s="226"/>
      <c r="ACG617" s="226"/>
      <c r="ACH617" s="226"/>
      <c r="ACI617" s="226"/>
      <c r="ACJ617" s="226"/>
      <c r="ACK617" s="226"/>
      <c r="ACL617" s="226"/>
      <c r="ACM617" s="226"/>
      <c r="ACN617" s="226"/>
      <c r="ACO617" s="226"/>
      <c r="ACP617" s="226"/>
      <c r="ACQ617" s="226"/>
      <c r="ACR617" s="226"/>
      <c r="ACS617" s="226"/>
      <c r="ACT617" s="226"/>
      <c r="ACU617" s="226"/>
      <c r="ACV617" s="226"/>
      <c r="ACW617" s="226"/>
      <c r="ACX617" s="226"/>
      <c r="ACY617" s="226"/>
      <c r="ACZ617" s="226"/>
      <c r="ADA617" s="226"/>
      <c r="ADB617" s="226"/>
      <c r="ADC617" s="226"/>
      <c r="ADD617" s="226"/>
      <c r="ADE617" s="226"/>
      <c r="ADF617" s="226"/>
      <c r="ADG617" s="226"/>
      <c r="ADH617" s="226"/>
      <c r="ADI617" s="226"/>
      <c r="ADJ617" s="226"/>
      <c r="ADK617" s="226"/>
      <c r="ADL617" s="226"/>
      <c r="ADM617" s="226"/>
      <c r="ADN617" s="226"/>
      <c r="ADO617" s="226"/>
      <c r="ADP617" s="226"/>
      <c r="ADQ617" s="226"/>
      <c r="ADR617" s="226"/>
      <c r="ADS617" s="226"/>
      <c r="ADT617" s="226"/>
      <c r="ADU617" s="226"/>
      <c r="ADV617" s="226"/>
      <c r="ADW617" s="226"/>
      <c r="ADX617" s="226"/>
      <c r="ADY617" s="226"/>
      <c r="ADZ617" s="226"/>
      <c r="AEA617" s="226"/>
      <c r="AEB617" s="226"/>
      <c r="AEC617" s="226"/>
      <c r="AED617" s="226"/>
      <c r="AEE617" s="226"/>
      <c r="AEF617" s="226"/>
      <c r="AEG617" s="226"/>
      <c r="AEH617" s="226"/>
      <c r="AEI617" s="226"/>
      <c r="AEJ617" s="226"/>
      <c r="AEK617" s="226"/>
      <c r="AEL617" s="226"/>
      <c r="AEM617" s="226"/>
      <c r="AEN617" s="226"/>
      <c r="AEO617" s="226"/>
      <c r="AEP617" s="226"/>
      <c r="AEQ617" s="226"/>
      <c r="AER617" s="226"/>
      <c r="AES617" s="226"/>
      <c r="AET617" s="226"/>
      <c r="AEU617" s="226"/>
      <c r="AEV617" s="226"/>
      <c r="AEW617" s="226"/>
      <c r="AEX617" s="226"/>
      <c r="AEY617" s="226"/>
      <c r="AEZ617" s="226"/>
      <c r="AFA617" s="226"/>
      <c r="AFB617" s="226"/>
      <c r="AFC617" s="226"/>
      <c r="AFD617" s="226"/>
      <c r="AFE617" s="226"/>
      <c r="AFF617" s="226"/>
      <c r="AFG617" s="226"/>
      <c r="AFH617" s="226"/>
      <c r="AFI617" s="226"/>
      <c r="AFJ617" s="226"/>
      <c r="AFK617" s="226"/>
      <c r="AFL617" s="226"/>
      <c r="AFM617" s="226"/>
      <c r="AFN617" s="226"/>
      <c r="AFO617" s="226"/>
      <c r="AFP617" s="226"/>
      <c r="AFQ617" s="226"/>
      <c r="AFR617" s="226"/>
      <c r="AFS617" s="226"/>
      <c r="AFT617" s="226"/>
      <c r="AFU617" s="226"/>
      <c r="AFV617" s="226"/>
      <c r="AFW617" s="226"/>
      <c r="AFX617" s="226"/>
      <c r="AFY617" s="226"/>
      <c r="AFZ617" s="226"/>
      <c r="AGA617" s="226"/>
      <c r="AGB617" s="226"/>
      <c r="AGC617" s="226"/>
      <c r="AGD617" s="226"/>
      <c r="AGE617" s="226"/>
      <c r="AGF617" s="226"/>
      <c r="AGG617" s="226"/>
      <c r="AGH617" s="226"/>
      <c r="AGI617" s="226"/>
      <c r="AGJ617" s="226"/>
      <c r="AGK617" s="226"/>
      <c r="AGL617" s="226"/>
      <c r="AGM617" s="226"/>
      <c r="AGN617" s="226"/>
      <c r="AGO617" s="226"/>
      <c r="AGP617" s="226"/>
      <c r="AGQ617" s="226"/>
      <c r="AGR617" s="226"/>
      <c r="AGS617" s="226"/>
      <c r="AGT617" s="226"/>
      <c r="AGU617" s="226"/>
      <c r="AGV617" s="226"/>
      <c r="AGW617" s="226"/>
      <c r="AGX617" s="226"/>
      <c r="AGY617" s="226"/>
      <c r="AGZ617" s="226"/>
      <c r="AHA617" s="226"/>
      <c r="AHB617" s="226"/>
      <c r="AHC617" s="226"/>
      <c r="AHD617" s="226"/>
      <c r="AHE617" s="226"/>
      <c r="AHF617" s="226"/>
      <c r="AHG617" s="226"/>
      <c r="AHH617" s="226"/>
      <c r="AHI617" s="226"/>
      <c r="AHJ617" s="226"/>
      <c r="AHK617" s="226"/>
      <c r="AHL617" s="226"/>
      <c r="AHM617" s="226"/>
      <c r="AHN617" s="226"/>
      <c r="AHO617" s="226"/>
      <c r="AHP617" s="226"/>
      <c r="AHQ617" s="226"/>
      <c r="AHR617" s="226"/>
      <c r="AHS617" s="226"/>
      <c r="AHT617" s="226"/>
      <c r="AHU617" s="226"/>
      <c r="AHV617" s="226"/>
      <c r="AHW617" s="226"/>
      <c r="AHX617" s="226"/>
      <c r="AHY617" s="226"/>
      <c r="AHZ617" s="226"/>
      <c r="AIA617" s="226"/>
      <c r="AIB617" s="226"/>
      <c r="AIC617" s="226"/>
      <c r="AID617" s="226"/>
      <c r="AIE617" s="226"/>
      <c r="AIF617" s="226"/>
      <c r="AIG617" s="226"/>
      <c r="AIH617" s="226"/>
      <c r="AII617" s="226"/>
      <c r="AIJ617" s="226"/>
      <c r="AIK617" s="226"/>
      <c r="AIL617" s="226"/>
      <c r="AIM617" s="226"/>
      <c r="AIN617" s="226"/>
      <c r="AIO617" s="226"/>
      <c r="AIP617" s="226"/>
      <c r="AIQ617" s="226"/>
      <c r="AIR617" s="226"/>
      <c r="AIS617" s="226"/>
      <c r="AIT617" s="226"/>
      <c r="AIU617" s="226"/>
      <c r="AIV617" s="226"/>
      <c r="AIW617" s="226"/>
      <c r="AIX617" s="226"/>
      <c r="AIY617" s="226"/>
      <c r="AIZ617" s="226"/>
      <c r="AJA617" s="226"/>
      <c r="AJB617" s="226"/>
      <c r="AJC617" s="226"/>
      <c r="AJD617" s="226"/>
      <c r="AJE617" s="226"/>
      <c r="AJF617" s="226"/>
      <c r="AJG617" s="226"/>
      <c r="AJH617" s="226"/>
      <c r="AJI617" s="226"/>
      <c r="AJJ617" s="226"/>
      <c r="AJK617" s="226"/>
      <c r="AJL617" s="226"/>
      <c r="AJM617" s="226"/>
      <c r="AJN617" s="226"/>
      <c r="AJO617" s="226"/>
      <c r="AJP617" s="226"/>
      <c r="AJQ617" s="226"/>
      <c r="AJR617" s="226"/>
      <c r="AJS617" s="226"/>
      <c r="AJT617" s="226"/>
      <c r="AJU617" s="226"/>
      <c r="AJV617" s="226"/>
      <c r="AJW617" s="226"/>
      <c r="AJX617" s="226"/>
      <c r="AJY617" s="226"/>
      <c r="AJZ617" s="226"/>
      <c r="AKA617" s="226"/>
      <c r="AKB617" s="226"/>
      <c r="AKC617" s="226"/>
      <c r="AKD617" s="226"/>
      <c r="AKE617" s="226"/>
      <c r="AKF617" s="226"/>
      <c r="AKG617" s="226"/>
      <c r="AKH617" s="226"/>
      <c r="AKI617" s="226"/>
      <c r="AKJ617" s="226"/>
      <c r="AKK617" s="226"/>
      <c r="AKL617" s="226"/>
      <c r="AKM617" s="226"/>
      <c r="AKN617" s="226"/>
      <c r="AKO617" s="226"/>
      <c r="AKP617" s="226"/>
      <c r="AKQ617" s="226"/>
      <c r="AKR617" s="226"/>
      <c r="AKS617" s="226"/>
      <c r="AKT617" s="226"/>
      <c r="AKU617" s="226"/>
      <c r="AKV617" s="226"/>
      <c r="AKW617" s="226"/>
      <c r="AKX617" s="226"/>
      <c r="AKY617" s="226"/>
      <c r="AKZ617" s="226"/>
      <c r="ALA617" s="226"/>
      <c r="ALB617" s="226"/>
      <c r="ALC617" s="226"/>
      <c r="ALD617" s="226"/>
      <c r="ALE617" s="226"/>
      <c r="ALF617" s="226"/>
      <c r="ALG617" s="226"/>
      <c r="ALH617" s="226"/>
      <c r="ALI617" s="226"/>
      <c r="ALJ617" s="226"/>
      <c r="ALK617" s="226"/>
      <c r="ALL617" s="226"/>
      <c r="ALM617" s="226"/>
      <c r="ALN617" s="226"/>
      <c r="ALO617" s="226"/>
      <c r="ALP617" s="226"/>
      <c r="ALQ617" s="226"/>
      <c r="ALR617" s="226"/>
      <c r="ALS617" s="226"/>
      <c r="ALT617" s="226"/>
      <c r="ALU617" s="226"/>
      <c r="ALV617" s="226"/>
      <c r="ALW617" s="226"/>
      <c r="ALX617" s="226"/>
      <c r="ALY617" s="226"/>
      <c r="ALZ617" s="226"/>
      <c r="AMA617" s="226"/>
      <c r="AMB617" s="226"/>
      <c r="AMC617" s="226"/>
      <c r="AMD617" s="226"/>
      <c r="AME617" s="226"/>
      <c r="AMF617" s="226"/>
      <c r="AMG617" s="226"/>
      <c r="AMH617" s="226"/>
      <c r="AMI617" s="226"/>
      <c r="AMJ617" s="226"/>
      <c r="AMK617" s="226"/>
      <c r="AML617" s="226"/>
      <c r="AMM617" s="226"/>
      <c r="AMN617" s="226"/>
      <c r="AMO617" s="226"/>
      <c r="AMP617" s="226"/>
      <c r="AMQ617" s="226"/>
      <c r="AMR617" s="226"/>
      <c r="AMS617" s="226"/>
      <c r="AMT617" s="226"/>
      <c r="AMU617" s="226"/>
      <c r="AMV617" s="226"/>
      <c r="AMW617" s="226"/>
      <c r="AMX617" s="226"/>
    </row>
    <row r="618" spans="1:1038" s="398" customFormat="1" ht="18" customHeight="1">
      <c r="A618" s="610" t="s">
        <v>2065</v>
      </c>
      <c r="B618" s="226" t="s">
        <v>1647</v>
      </c>
      <c r="C618" s="226"/>
      <c r="D618" s="226" t="s">
        <v>1279</v>
      </c>
      <c r="E618" s="226">
        <v>81</v>
      </c>
      <c r="F618" s="226">
        <v>2</v>
      </c>
      <c r="G618" s="558" t="str">
        <f t="shared" si="295"/>
        <v>81-2</v>
      </c>
      <c r="H618" s="611">
        <v>42</v>
      </c>
      <c r="I618" s="546">
        <v>69.5</v>
      </c>
      <c r="J618" s="544">
        <f t="shared" ref="J618" si="302">IF(H618=0, 1, 0)</f>
        <v>0</v>
      </c>
      <c r="K618" s="545" t="b">
        <f>IF(J619=1,IF(((VLOOKUP($G618,[1]Depth_Lookup!A$3:J$410,9,FALSE))-(I618/100))=0,"Good",IF(((VLOOKUP($G618,[1]Depth_Lookup!$A$3:$J$550,9,FALSE))-(I618/100))&gt;0,"Too Short","Too Long")))</f>
        <v>0</v>
      </c>
      <c r="L618" s="171">
        <f>(VLOOKUP($G618,Depth_Lookup!$A$3:$J$410,10,FALSE))+(H618/100)</f>
        <v>205.01999999999998</v>
      </c>
      <c r="M618" s="171">
        <f>(VLOOKUP($G618,Depth_Lookup!$A$3:$J$410,10,FALSE))+(I618/100)</f>
        <v>205.29499999999999</v>
      </c>
      <c r="N618" s="232" t="s">
        <v>2133</v>
      </c>
      <c r="O618" s="226">
        <v>1</v>
      </c>
      <c r="P618" s="226" t="s">
        <v>853</v>
      </c>
      <c r="Q618" s="226" t="s">
        <v>125</v>
      </c>
      <c r="R618" s="391" t="str">
        <f t="shared" ref="R618" si="303">P618&amp;""&amp;Q618</f>
        <v>SerpentinizedHarzburgite</v>
      </c>
      <c r="S618" s="226" t="s">
        <v>94</v>
      </c>
      <c r="T618" s="226" t="s">
        <v>94</v>
      </c>
      <c r="U618" s="226" t="s">
        <v>95</v>
      </c>
      <c r="V618" s="226" t="s">
        <v>96</v>
      </c>
      <c r="W618" s="226" t="s">
        <v>102</v>
      </c>
      <c r="X618" s="391">
        <f>VLOOKUP(W618,[1]definitions_list_lookup!A$13:B$19,2,0)</f>
        <v>5</v>
      </c>
      <c r="Y618" s="226" t="s">
        <v>90</v>
      </c>
      <c r="Z618" s="226" t="s">
        <v>91</v>
      </c>
      <c r="AA618" s="226"/>
      <c r="AB618" s="226"/>
      <c r="AC618" s="226"/>
      <c r="AD618" s="226"/>
      <c r="AE618" s="393"/>
      <c r="AF618" s="558" t="e">
        <f>VLOOKUP(AE618,[1]definitions_list_mag!$V$12:$W$15,2,0)</f>
        <v>#N/A</v>
      </c>
      <c r="AG618" s="394"/>
      <c r="AH618" s="226"/>
      <c r="AI618" s="257">
        <v>67</v>
      </c>
      <c r="AJ618" s="226"/>
      <c r="AK618" s="226"/>
      <c r="AL618" s="226"/>
      <c r="AM618" s="226"/>
      <c r="AN618" s="226"/>
      <c r="AO618" s="257"/>
      <c r="AP618" s="226"/>
      <c r="AQ618" s="226"/>
      <c r="AR618" s="226"/>
      <c r="AS618" s="226"/>
      <c r="AT618" s="226"/>
      <c r="AU618" s="257"/>
      <c r="AV618" s="226"/>
      <c r="AW618" s="226"/>
      <c r="AX618" s="226"/>
      <c r="AY618" s="226"/>
      <c r="AZ618" s="226"/>
      <c r="BA618" s="257">
        <v>30</v>
      </c>
      <c r="BB618" s="226">
        <v>6</v>
      </c>
      <c r="BC618" s="226">
        <v>2</v>
      </c>
      <c r="BD618" s="226" t="s">
        <v>110</v>
      </c>
      <c r="BE618" s="226" t="s">
        <v>103</v>
      </c>
      <c r="BF618" s="226"/>
      <c r="BG618" s="257"/>
      <c r="BH618" s="226"/>
      <c r="BI618" s="226"/>
      <c r="BJ618" s="226"/>
      <c r="BK618" s="226"/>
      <c r="BL618" s="226"/>
      <c r="BM618" s="257">
        <v>3</v>
      </c>
      <c r="BN618" s="226">
        <v>2</v>
      </c>
      <c r="BO618" s="226">
        <v>0.5</v>
      </c>
      <c r="BP618" s="226" t="s">
        <v>110</v>
      </c>
      <c r="BQ618" s="226" t="s">
        <v>103</v>
      </c>
      <c r="BR618" s="226"/>
      <c r="BS618" s="226"/>
      <c r="BT618" s="226"/>
      <c r="BU618" s="226"/>
      <c r="BV618" s="226"/>
      <c r="BW618" s="226"/>
      <c r="BX618" s="226"/>
      <c r="BY618" s="257"/>
      <c r="BZ618" s="226"/>
      <c r="CA618" s="226"/>
      <c r="CB618" s="226"/>
      <c r="CC618" s="226"/>
      <c r="CD618" s="226"/>
      <c r="CE618" s="226" t="s">
        <v>2149</v>
      </c>
      <c r="CF618" s="399">
        <f t="shared" ref="CF618" si="304">AI618+AO618+BA618+AU618+BG618+BM618+BY618</f>
        <v>100</v>
      </c>
      <c r="CG618" s="259"/>
      <c r="CH618" s="559" t="s">
        <v>2150</v>
      </c>
      <c r="CI618" s="559">
        <v>90</v>
      </c>
      <c r="CJ618" s="559" t="s">
        <v>514</v>
      </c>
      <c r="CK618" s="560" t="s">
        <v>2153</v>
      </c>
      <c r="CL618" s="560"/>
      <c r="CM618" s="560"/>
      <c r="CN618" s="560"/>
      <c r="CO618" s="560"/>
      <c r="CP618" s="560"/>
      <c r="CQ618" s="560"/>
      <c r="CR618" s="560"/>
      <c r="CS618" s="560"/>
      <c r="CT618" s="560"/>
      <c r="CU618" s="560"/>
      <c r="CV618" s="560"/>
      <c r="CW618" s="560"/>
      <c r="CX618" s="560"/>
      <c r="CY618" s="560"/>
      <c r="CZ618" s="560"/>
      <c r="DA618" s="560"/>
      <c r="DB618" s="560">
        <v>65</v>
      </c>
      <c r="DC618" s="566">
        <v>1</v>
      </c>
      <c r="DD618" s="560"/>
      <c r="DE618" s="560"/>
      <c r="DF618" s="560"/>
      <c r="DG618" s="560"/>
      <c r="DH618" s="560"/>
      <c r="DI618" s="560"/>
      <c r="DJ618" s="560">
        <v>34</v>
      </c>
      <c r="DK618" s="396"/>
      <c r="DL618" s="259"/>
      <c r="DM618" s="560"/>
      <c r="DN618" s="560"/>
      <c r="DO618" s="563"/>
      <c r="DP618" s="564"/>
      <c r="DQ618" s="565"/>
      <c r="DR618" s="563"/>
      <c r="DS618" s="565"/>
      <c r="DT618" s="543" t="s">
        <v>2134</v>
      </c>
      <c r="DU618" s="566"/>
      <c r="DV618" s="566"/>
      <c r="DW618" s="400" t="e">
        <f>VLOOKUP(P618,[1]definitions_list_lookup!$K$30:$L$54,2,0)</f>
        <v>#N/A</v>
      </c>
      <c r="DX618" s="567" t="s">
        <v>2151</v>
      </c>
      <c r="DY618" s="567" t="s">
        <v>2138</v>
      </c>
      <c r="DZ618" s="155"/>
      <c r="EA618" s="155"/>
      <c r="EB618" s="256"/>
      <c r="EC618" s="104"/>
      <c r="ED618" s="229" t="s">
        <v>2517</v>
      </c>
      <c r="EE618" s="401"/>
      <c r="EF618" s="402"/>
      <c r="EG618" s="401"/>
      <c r="EH618" s="403"/>
      <c r="EI618" s="404"/>
      <c r="EJ618" s="405"/>
      <c r="EK618" s="406"/>
      <c r="EL618" s="401"/>
      <c r="EM618" s="403"/>
      <c r="EN618" s="403" t="s">
        <v>2046</v>
      </c>
      <c r="EO618" s="407"/>
      <c r="EP618" s="407"/>
      <c r="EQ618" s="407"/>
      <c r="ER618" s="407"/>
      <c r="ES618" s="407"/>
      <c r="ET618" s="407"/>
      <c r="EU618" s="407"/>
      <c r="EV618" s="408">
        <v>2</v>
      </c>
      <c r="EW618" s="408">
        <v>270</v>
      </c>
      <c r="EX618" s="408">
        <v>35</v>
      </c>
      <c r="EY618" s="408">
        <v>180</v>
      </c>
      <c r="EZ618" s="192">
        <f t="shared" si="239"/>
        <v>2.855091171380252</v>
      </c>
      <c r="FA618" s="192">
        <f t="shared" si="240"/>
        <v>2.855091171380252</v>
      </c>
      <c r="FB618" s="192">
        <f t="shared" si="241"/>
        <v>54.966556238242902</v>
      </c>
      <c r="FC618" s="192">
        <f t="shared" si="242"/>
        <v>92.855091171380252</v>
      </c>
      <c r="FD618" s="192">
        <f t="shared" si="243"/>
        <v>35.033443761757098</v>
      </c>
      <c r="FE618" s="193">
        <f t="shared" si="244"/>
        <v>182.85509117138025</v>
      </c>
      <c r="FF618" s="194">
        <f t="shared" si="245"/>
        <v>35.033443761757098</v>
      </c>
      <c r="FG618" s="401"/>
      <c r="FH618" s="403"/>
      <c r="FI618" s="778">
        <f t="shared" si="250"/>
        <v>0</v>
      </c>
      <c r="FJ618" s="779">
        <f t="shared" si="251"/>
        <v>35.033443761757098</v>
      </c>
      <c r="FK618" s="779">
        <f t="shared" si="252"/>
        <v>54.966556238242902</v>
      </c>
      <c r="FL618" s="780">
        <f t="shared" si="253"/>
        <v>0.95934738483996729</v>
      </c>
      <c r="FM618" s="169">
        <f t="shared" si="254"/>
        <v>0.81881710604055424</v>
      </c>
      <c r="FN618" s="783">
        <f t="shared" si="255"/>
        <v>0</v>
      </c>
      <c r="FO618" s="226"/>
      <c r="FP618" s="226"/>
      <c r="FQ618" s="226"/>
      <c r="FR618" s="226"/>
      <c r="FS618" s="226"/>
      <c r="FT618" s="226"/>
      <c r="FU618" s="226"/>
      <c r="FV618" s="226"/>
      <c r="FW618" s="226"/>
      <c r="FX618" s="226"/>
      <c r="FY618" s="226"/>
      <c r="FZ618" s="226"/>
      <c r="GA618" s="226"/>
      <c r="GB618" s="226"/>
      <c r="GC618" s="226"/>
      <c r="GD618" s="226"/>
      <c r="GE618" s="226"/>
      <c r="GF618" s="226"/>
      <c r="GG618" s="226"/>
      <c r="GH618" s="226"/>
      <c r="GI618" s="226"/>
      <c r="GJ618" s="226"/>
      <c r="GK618" s="226"/>
      <c r="GL618" s="226"/>
      <c r="GM618" s="226"/>
      <c r="GN618" s="226"/>
      <c r="GO618" s="226"/>
      <c r="GP618" s="226"/>
      <c r="GQ618" s="226"/>
      <c r="GR618" s="226"/>
      <c r="GS618" s="226"/>
      <c r="GT618" s="226"/>
      <c r="GU618" s="226"/>
      <c r="GV618" s="226"/>
      <c r="GW618" s="226"/>
      <c r="GX618" s="226"/>
      <c r="GY618" s="226"/>
      <c r="GZ618" s="226"/>
      <c r="HA618" s="226"/>
      <c r="HB618" s="226"/>
      <c r="HC618" s="226"/>
      <c r="HD618" s="226"/>
      <c r="HE618" s="226"/>
      <c r="HF618" s="226"/>
      <c r="HG618" s="226"/>
      <c r="HH618" s="226"/>
      <c r="HI618" s="226"/>
      <c r="HJ618" s="226"/>
      <c r="HK618" s="226"/>
      <c r="HL618" s="226"/>
      <c r="HM618" s="226"/>
      <c r="HN618" s="226"/>
      <c r="HO618" s="226"/>
      <c r="HP618" s="226"/>
      <c r="HQ618" s="226"/>
      <c r="HR618" s="226"/>
      <c r="HS618" s="226"/>
      <c r="HT618" s="226"/>
      <c r="HU618" s="226"/>
      <c r="HV618" s="226"/>
      <c r="HW618" s="226"/>
      <c r="HX618" s="226"/>
      <c r="HY618" s="226"/>
      <c r="HZ618" s="226"/>
      <c r="IA618" s="226"/>
      <c r="IB618" s="226"/>
      <c r="IC618" s="226"/>
      <c r="ID618" s="226"/>
      <c r="IE618" s="226"/>
      <c r="IF618" s="226"/>
      <c r="IG618" s="226"/>
      <c r="IH618" s="226"/>
      <c r="II618" s="226"/>
      <c r="IJ618" s="226"/>
      <c r="IK618" s="226"/>
      <c r="IL618" s="226"/>
      <c r="IM618" s="226"/>
      <c r="IN618" s="226"/>
      <c r="IO618" s="226"/>
      <c r="IP618" s="226"/>
      <c r="IQ618" s="226"/>
      <c r="IR618" s="226"/>
      <c r="IS618" s="226"/>
      <c r="IT618" s="226"/>
      <c r="IU618" s="226"/>
      <c r="IV618" s="226"/>
      <c r="IW618" s="226"/>
      <c r="IX618" s="226"/>
      <c r="IY618" s="226"/>
      <c r="IZ618" s="226"/>
      <c r="JA618" s="226"/>
      <c r="JB618" s="226"/>
      <c r="JC618" s="226"/>
      <c r="JD618" s="226"/>
      <c r="JE618" s="226"/>
      <c r="JF618" s="226"/>
      <c r="JG618" s="226"/>
      <c r="JH618" s="226"/>
      <c r="JI618" s="226"/>
      <c r="JJ618" s="226"/>
      <c r="JK618" s="226"/>
      <c r="JL618" s="226"/>
      <c r="JM618" s="226"/>
      <c r="JN618" s="226"/>
      <c r="JO618" s="226"/>
      <c r="JP618" s="226"/>
      <c r="JQ618" s="226"/>
      <c r="JR618" s="226"/>
      <c r="JS618" s="226"/>
      <c r="JT618" s="226"/>
      <c r="JU618" s="226"/>
      <c r="JV618" s="226"/>
      <c r="JW618" s="226"/>
      <c r="JX618" s="226"/>
      <c r="JY618" s="226"/>
      <c r="JZ618" s="226"/>
      <c r="KA618" s="226"/>
      <c r="KB618" s="226"/>
      <c r="KC618" s="226"/>
      <c r="KD618" s="226"/>
      <c r="KE618" s="226"/>
      <c r="KF618" s="226"/>
      <c r="KG618" s="226"/>
      <c r="KH618" s="226"/>
      <c r="KI618" s="226"/>
      <c r="KJ618" s="226"/>
      <c r="KK618" s="226"/>
      <c r="KL618" s="226"/>
      <c r="KM618" s="226"/>
      <c r="KN618" s="226"/>
      <c r="KO618" s="226"/>
      <c r="KP618" s="226"/>
      <c r="KQ618" s="226"/>
      <c r="KR618" s="226"/>
      <c r="KS618" s="226"/>
      <c r="KT618" s="226"/>
      <c r="KU618" s="226"/>
      <c r="KV618" s="226"/>
      <c r="KW618" s="226"/>
      <c r="KX618" s="226"/>
      <c r="KY618" s="226"/>
      <c r="KZ618" s="226"/>
      <c r="LA618" s="226"/>
      <c r="LB618" s="226"/>
      <c r="LC618" s="226"/>
      <c r="LD618" s="226"/>
      <c r="LE618" s="226"/>
      <c r="LF618" s="226"/>
      <c r="LG618" s="226"/>
      <c r="LH618" s="226"/>
      <c r="LI618" s="226"/>
      <c r="LJ618" s="226"/>
      <c r="LK618" s="226"/>
      <c r="LL618" s="226"/>
      <c r="LM618" s="226"/>
      <c r="LN618" s="226"/>
      <c r="LO618" s="226"/>
      <c r="LP618" s="226"/>
      <c r="LQ618" s="226"/>
      <c r="LR618" s="226"/>
      <c r="LS618" s="226"/>
      <c r="LT618" s="226"/>
      <c r="LU618" s="226"/>
      <c r="LV618" s="226"/>
      <c r="LW618" s="226"/>
      <c r="LX618" s="226"/>
      <c r="LY618" s="226"/>
      <c r="LZ618" s="226"/>
      <c r="MA618" s="226"/>
      <c r="MB618" s="226"/>
      <c r="MC618" s="226"/>
      <c r="MD618" s="226"/>
      <c r="ME618" s="226"/>
      <c r="MF618" s="226"/>
      <c r="MG618" s="226"/>
      <c r="MH618" s="226"/>
      <c r="MI618" s="226"/>
      <c r="MJ618" s="226"/>
      <c r="MK618" s="226"/>
      <c r="ML618" s="226"/>
      <c r="MM618" s="226"/>
      <c r="MN618" s="226"/>
      <c r="MO618" s="226"/>
      <c r="MP618" s="226"/>
      <c r="MQ618" s="226"/>
      <c r="MR618" s="226"/>
      <c r="MS618" s="226"/>
      <c r="MT618" s="226"/>
      <c r="MU618" s="226"/>
      <c r="MV618" s="226"/>
      <c r="MW618" s="226"/>
      <c r="MX618" s="226"/>
      <c r="MY618" s="226"/>
      <c r="MZ618" s="226"/>
      <c r="NA618" s="226"/>
      <c r="NB618" s="226"/>
      <c r="NC618" s="226"/>
      <c r="ND618" s="226"/>
      <c r="NE618" s="226"/>
      <c r="NF618" s="226"/>
      <c r="NG618" s="226"/>
      <c r="NH618" s="226"/>
      <c r="NI618" s="226"/>
      <c r="NJ618" s="226"/>
      <c r="NK618" s="226"/>
      <c r="NL618" s="226"/>
      <c r="NM618" s="226"/>
      <c r="NN618" s="226"/>
      <c r="NO618" s="226"/>
      <c r="NP618" s="226"/>
      <c r="NQ618" s="226"/>
      <c r="NR618" s="226"/>
      <c r="NS618" s="226"/>
      <c r="NT618" s="226"/>
      <c r="NU618" s="226"/>
      <c r="NV618" s="226"/>
      <c r="NW618" s="226"/>
      <c r="NX618" s="226"/>
      <c r="NY618" s="226"/>
      <c r="NZ618" s="226"/>
      <c r="OA618" s="226"/>
      <c r="OB618" s="226"/>
      <c r="OC618" s="226"/>
      <c r="OD618" s="226"/>
      <c r="OE618" s="226"/>
      <c r="OF618" s="226"/>
      <c r="OG618" s="226"/>
      <c r="OH618" s="226"/>
      <c r="OI618" s="226"/>
      <c r="OJ618" s="226"/>
      <c r="OK618" s="226"/>
      <c r="OL618" s="226"/>
      <c r="OM618" s="226"/>
      <c r="ON618" s="226"/>
      <c r="OO618" s="226"/>
      <c r="OP618" s="226"/>
      <c r="OQ618" s="226"/>
      <c r="OR618" s="226"/>
      <c r="OS618" s="226"/>
      <c r="OT618" s="226"/>
      <c r="OU618" s="226"/>
      <c r="OV618" s="226"/>
      <c r="OW618" s="226"/>
      <c r="OX618" s="226"/>
      <c r="OY618" s="226"/>
      <c r="OZ618" s="226"/>
      <c r="PA618" s="226"/>
      <c r="PB618" s="226"/>
      <c r="PC618" s="226"/>
      <c r="PD618" s="226"/>
      <c r="PE618" s="226"/>
      <c r="PF618" s="226"/>
      <c r="PG618" s="226"/>
      <c r="PH618" s="226"/>
      <c r="PI618" s="226"/>
      <c r="PJ618" s="226"/>
      <c r="PK618" s="226"/>
      <c r="PL618" s="226"/>
      <c r="PM618" s="226"/>
      <c r="PN618" s="226"/>
      <c r="PO618" s="226"/>
      <c r="PP618" s="226"/>
      <c r="PQ618" s="226"/>
      <c r="PR618" s="226"/>
      <c r="PS618" s="226"/>
      <c r="PT618" s="226"/>
      <c r="PU618" s="226"/>
      <c r="PV618" s="226"/>
      <c r="PW618" s="226"/>
      <c r="PX618" s="226"/>
      <c r="PY618" s="226"/>
      <c r="PZ618" s="226"/>
      <c r="QA618" s="226"/>
      <c r="QB618" s="226"/>
      <c r="QC618" s="226"/>
      <c r="QD618" s="226"/>
      <c r="QE618" s="226"/>
      <c r="QF618" s="226"/>
      <c r="QG618" s="226"/>
      <c r="QH618" s="226"/>
      <c r="QI618" s="226"/>
      <c r="QJ618" s="226"/>
      <c r="QK618" s="226"/>
      <c r="QL618" s="226"/>
      <c r="QM618" s="226"/>
      <c r="QN618" s="226"/>
      <c r="QO618" s="226"/>
      <c r="QP618" s="226"/>
      <c r="QQ618" s="226"/>
      <c r="QR618" s="226"/>
      <c r="QS618" s="226"/>
      <c r="QT618" s="226"/>
      <c r="QU618" s="226"/>
      <c r="QV618" s="226"/>
      <c r="QW618" s="226"/>
      <c r="QX618" s="226"/>
      <c r="QY618" s="226"/>
      <c r="QZ618" s="226"/>
      <c r="RA618" s="226"/>
      <c r="RB618" s="226"/>
      <c r="RC618" s="226"/>
      <c r="RD618" s="226"/>
      <c r="RE618" s="226"/>
      <c r="RF618" s="226"/>
      <c r="RG618" s="226"/>
      <c r="RH618" s="226"/>
      <c r="RI618" s="226"/>
      <c r="RJ618" s="226"/>
      <c r="RK618" s="226"/>
      <c r="RL618" s="226"/>
      <c r="RM618" s="226"/>
      <c r="RN618" s="226"/>
      <c r="RO618" s="226"/>
      <c r="RP618" s="226"/>
      <c r="RQ618" s="226"/>
      <c r="RR618" s="226"/>
      <c r="RS618" s="226"/>
      <c r="RT618" s="226"/>
      <c r="RU618" s="226"/>
      <c r="RV618" s="226"/>
      <c r="RW618" s="226"/>
      <c r="RX618" s="226"/>
      <c r="RY618" s="226"/>
      <c r="RZ618" s="226"/>
      <c r="SA618" s="226"/>
      <c r="SB618" s="226"/>
      <c r="SC618" s="226"/>
      <c r="SD618" s="226"/>
      <c r="SE618" s="226"/>
      <c r="SF618" s="226"/>
      <c r="SG618" s="226"/>
      <c r="SH618" s="226"/>
      <c r="SI618" s="226"/>
      <c r="SJ618" s="226"/>
      <c r="SK618" s="226"/>
      <c r="SL618" s="226"/>
      <c r="SM618" s="226"/>
      <c r="SN618" s="226"/>
      <c r="SO618" s="226"/>
      <c r="SP618" s="226"/>
      <c r="SQ618" s="226"/>
      <c r="SR618" s="226"/>
      <c r="SS618" s="226"/>
      <c r="ST618" s="226"/>
      <c r="SU618" s="226"/>
      <c r="SV618" s="226"/>
      <c r="SW618" s="226"/>
      <c r="SX618" s="226"/>
      <c r="SY618" s="226"/>
      <c r="SZ618" s="226"/>
      <c r="TA618" s="226"/>
      <c r="TB618" s="226"/>
      <c r="TC618" s="226"/>
      <c r="TD618" s="226"/>
      <c r="TE618" s="226"/>
      <c r="TF618" s="226"/>
      <c r="TG618" s="226"/>
      <c r="TH618" s="226"/>
      <c r="TI618" s="226"/>
      <c r="TJ618" s="226"/>
      <c r="TK618" s="226"/>
      <c r="TL618" s="226"/>
      <c r="TM618" s="226"/>
      <c r="TN618" s="226"/>
      <c r="TO618" s="226"/>
      <c r="TP618" s="226"/>
      <c r="TQ618" s="226"/>
      <c r="TR618" s="226"/>
      <c r="TS618" s="226"/>
      <c r="TT618" s="226"/>
      <c r="TU618" s="226"/>
      <c r="TV618" s="226"/>
      <c r="TW618" s="226"/>
      <c r="TX618" s="226"/>
      <c r="TY618" s="226"/>
      <c r="TZ618" s="226"/>
      <c r="UA618" s="226"/>
      <c r="UB618" s="226"/>
      <c r="UC618" s="226"/>
      <c r="UD618" s="226"/>
      <c r="UE618" s="226"/>
      <c r="UF618" s="226"/>
      <c r="UG618" s="226"/>
      <c r="UH618" s="226"/>
      <c r="UI618" s="226"/>
      <c r="UJ618" s="226"/>
      <c r="UK618" s="226"/>
      <c r="UL618" s="226"/>
      <c r="UM618" s="226"/>
      <c r="UN618" s="226"/>
      <c r="UO618" s="226"/>
      <c r="UP618" s="226"/>
      <c r="UQ618" s="226"/>
      <c r="UR618" s="226"/>
      <c r="US618" s="226"/>
      <c r="UT618" s="226"/>
      <c r="UU618" s="226"/>
      <c r="UV618" s="226"/>
      <c r="UW618" s="226"/>
      <c r="UX618" s="226"/>
      <c r="UY618" s="226"/>
      <c r="UZ618" s="226"/>
      <c r="VA618" s="226"/>
      <c r="VB618" s="226"/>
      <c r="VC618" s="226"/>
      <c r="VD618" s="226"/>
      <c r="VE618" s="226"/>
      <c r="VF618" s="226"/>
      <c r="VG618" s="226"/>
      <c r="VH618" s="226"/>
      <c r="VI618" s="226"/>
      <c r="VJ618" s="226"/>
      <c r="VK618" s="226"/>
      <c r="VL618" s="226"/>
      <c r="VM618" s="226"/>
      <c r="VN618" s="226"/>
      <c r="VO618" s="226"/>
      <c r="VP618" s="226"/>
      <c r="VQ618" s="226"/>
      <c r="VR618" s="226"/>
      <c r="VS618" s="226"/>
      <c r="VT618" s="226"/>
      <c r="VU618" s="226"/>
      <c r="VV618" s="226"/>
      <c r="VW618" s="226"/>
      <c r="VX618" s="226"/>
      <c r="VY618" s="226"/>
      <c r="VZ618" s="226"/>
      <c r="WA618" s="226"/>
      <c r="WB618" s="226"/>
      <c r="WC618" s="226"/>
      <c r="WD618" s="226"/>
      <c r="WE618" s="226"/>
      <c r="WF618" s="226"/>
      <c r="WG618" s="226"/>
      <c r="WH618" s="226"/>
      <c r="WI618" s="226"/>
      <c r="WJ618" s="226"/>
      <c r="WK618" s="226"/>
      <c r="WL618" s="226"/>
      <c r="WM618" s="226"/>
      <c r="WN618" s="226"/>
      <c r="WO618" s="226"/>
      <c r="WP618" s="226"/>
      <c r="WQ618" s="226"/>
      <c r="WR618" s="226"/>
      <c r="WS618" s="226"/>
      <c r="WT618" s="226"/>
      <c r="WU618" s="226"/>
      <c r="WV618" s="226"/>
      <c r="WW618" s="226"/>
      <c r="WX618" s="226"/>
      <c r="WY618" s="226"/>
      <c r="WZ618" s="226"/>
      <c r="XA618" s="226"/>
      <c r="XB618" s="226"/>
      <c r="XC618" s="226"/>
      <c r="XD618" s="226"/>
      <c r="XE618" s="226"/>
      <c r="XF618" s="226"/>
      <c r="XG618" s="226"/>
      <c r="XH618" s="226"/>
      <c r="XI618" s="226"/>
      <c r="XJ618" s="226"/>
      <c r="XK618" s="226"/>
      <c r="XL618" s="226"/>
      <c r="XM618" s="226"/>
      <c r="XN618" s="226"/>
      <c r="XO618" s="226"/>
      <c r="XP618" s="226"/>
      <c r="XQ618" s="226"/>
      <c r="XR618" s="226"/>
      <c r="XS618" s="226"/>
      <c r="XT618" s="226"/>
      <c r="XU618" s="226"/>
      <c r="XV618" s="226"/>
      <c r="XW618" s="226"/>
      <c r="XX618" s="226"/>
      <c r="XY618" s="226"/>
      <c r="XZ618" s="226"/>
      <c r="YA618" s="226"/>
      <c r="YB618" s="226"/>
      <c r="YC618" s="226"/>
      <c r="YD618" s="226"/>
      <c r="YE618" s="226"/>
      <c r="YF618" s="226"/>
      <c r="YG618" s="226"/>
      <c r="YH618" s="226"/>
      <c r="YI618" s="226"/>
      <c r="YJ618" s="226"/>
      <c r="YK618" s="226"/>
      <c r="YL618" s="226"/>
      <c r="YM618" s="226"/>
      <c r="YN618" s="226"/>
      <c r="YO618" s="226"/>
      <c r="YP618" s="226"/>
      <c r="YQ618" s="226"/>
      <c r="YR618" s="226"/>
      <c r="YS618" s="226"/>
      <c r="YT618" s="226"/>
      <c r="YU618" s="226"/>
      <c r="YV618" s="226"/>
      <c r="YW618" s="226"/>
      <c r="YX618" s="226"/>
      <c r="YY618" s="226"/>
      <c r="YZ618" s="226"/>
      <c r="ZA618" s="226"/>
      <c r="ZB618" s="226"/>
      <c r="ZC618" s="226"/>
      <c r="ZD618" s="226"/>
      <c r="ZE618" s="226"/>
      <c r="ZF618" s="226"/>
      <c r="ZG618" s="226"/>
      <c r="ZH618" s="226"/>
      <c r="ZI618" s="226"/>
      <c r="ZJ618" s="226"/>
      <c r="ZK618" s="226"/>
      <c r="ZL618" s="226"/>
      <c r="ZM618" s="226"/>
      <c r="ZN618" s="226"/>
      <c r="ZO618" s="226"/>
      <c r="ZP618" s="226"/>
      <c r="ZQ618" s="226"/>
      <c r="ZR618" s="226"/>
      <c r="ZS618" s="226"/>
      <c r="ZT618" s="226"/>
      <c r="ZU618" s="226"/>
      <c r="ZV618" s="226"/>
      <c r="ZW618" s="226"/>
      <c r="ZX618" s="226"/>
      <c r="ZY618" s="226"/>
      <c r="ZZ618" s="226"/>
      <c r="AAA618" s="226"/>
      <c r="AAB618" s="226"/>
      <c r="AAC618" s="226"/>
      <c r="AAD618" s="226"/>
      <c r="AAE618" s="226"/>
      <c r="AAF618" s="226"/>
      <c r="AAG618" s="226"/>
      <c r="AAH618" s="226"/>
      <c r="AAI618" s="226"/>
      <c r="AAJ618" s="226"/>
      <c r="AAK618" s="226"/>
      <c r="AAL618" s="226"/>
      <c r="AAM618" s="226"/>
      <c r="AAN618" s="226"/>
      <c r="AAO618" s="226"/>
      <c r="AAP618" s="226"/>
      <c r="AAQ618" s="226"/>
      <c r="AAR618" s="226"/>
      <c r="AAS618" s="226"/>
      <c r="AAT618" s="226"/>
      <c r="AAU618" s="226"/>
      <c r="AAV618" s="226"/>
      <c r="AAW618" s="226"/>
      <c r="AAX618" s="226"/>
      <c r="AAY618" s="226"/>
      <c r="AAZ618" s="226"/>
      <c r="ABA618" s="226"/>
      <c r="ABB618" s="226"/>
      <c r="ABC618" s="226"/>
      <c r="ABD618" s="226"/>
      <c r="ABE618" s="226"/>
      <c r="ABF618" s="226"/>
      <c r="ABG618" s="226"/>
      <c r="ABH618" s="226"/>
      <c r="ABI618" s="226"/>
      <c r="ABJ618" s="226"/>
      <c r="ABK618" s="226"/>
      <c r="ABL618" s="226"/>
      <c r="ABM618" s="226"/>
      <c r="ABN618" s="226"/>
      <c r="ABO618" s="226"/>
      <c r="ABP618" s="226"/>
      <c r="ABQ618" s="226"/>
      <c r="ABR618" s="226"/>
      <c r="ABS618" s="226"/>
      <c r="ABT618" s="226"/>
      <c r="ABU618" s="226"/>
      <c r="ABV618" s="226"/>
      <c r="ABW618" s="226"/>
      <c r="ABX618" s="226"/>
      <c r="ABY618" s="226"/>
      <c r="ABZ618" s="226"/>
      <c r="ACA618" s="226"/>
      <c r="ACB618" s="226"/>
      <c r="ACC618" s="226"/>
      <c r="ACD618" s="226"/>
      <c r="ACE618" s="226"/>
      <c r="ACF618" s="226"/>
      <c r="ACG618" s="226"/>
      <c r="ACH618" s="226"/>
      <c r="ACI618" s="226"/>
      <c r="ACJ618" s="226"/>
      <c r="ACK618" s="226"/>
      <c r="ACL618" s="226"/>
      <c r="ACM618" s="226"/>
      <c r="ACN618" s="226"/>
      <c r="ACO618" s="226"/>
      <c r="ACP618" s="226"/>
      <c r="ACQ618" s="226"/>
      <c r="ACR618" s="226"/>
      <c r="ACS618" s="226"/>
      <c r="ACT618" s="226"/>
      <c r="ACU618" s="226"/>
      <c r="ACV618" s="226"/>
      <c r="ACW618" s="226"/>
      <c r="ACX618" s="226"/>
      <c r="ACY618" s="226"/>
      <c r="ACZ618" s="226"/>
      <c r="ADA618" s="226"/>
      <c r="ADB618" s="226"/>
      <c r="ADC618" s="226"/>
      <c r="ADD618" s="226"/>
      <c r="ADE618" s="226"/>
      <c r="ADF618" s="226"/>
      <c r="ADG618" s="226"/>
      <c r="ADH618" s="226"/>
      <c r="ADI618" s="226"/>
      <c r="ADJ618" s="226"/>
      <c r="ADK618" s="226"/>
      <c r="ADL618" s="226"/>
      <c r="ADM618" s="226"/>
      <c r="ADN618" s="226"/>
      <c r="ADO618" s="226"/>
      <c r="ADP618" s="226"/>
      <c r="ADQ618" s="226"/>
      <c r="ADR618" s="226"/>
      <c r="ADS618" s="226"/>
      <c r="ADT618" s="226"/>
      <c r="ADU618" s="226"/>
      <c r="ADV618" s="226"/>
      <c r="ADW618" s="226"/>
      <c r="ADX618" s="226"/>
      <c r="ADY618" s="226"/>
      <c r="ADZ618" s="226"/>
      <c r="AEA618" s="226"/>
      <c r="AEB618" s="226"/>
      <c r="AEC618" s="226"/>
      <c r="AED618" s="226"/>
      <c r="AEE618" s="226"/>
      <c r="AEF618" s="226"/>
      <c r="AEG618" s="226"/>
      <c r="AEH618" s="226"/>
      <c r="AEI618" s="226"/>
      <c r="AEJ618" s="226"/>
      <c r="AEK618" s="226"/>
      <c r="AEL618" s="226"/>
      <c r="AEM618" s="226"/>
      <c r="AEN618" s="226"/>
      <c r="AEO618" s="226"/>
      <c r="AEP618" s="226"/>
      <c r="AEQ618" s="226"/>
      <c r="AER618" s="226"/>
      <c r="AES618" s="226"/>
      <c r="AET618" s="226"/>
      <c r="AEU618" s="226"/>
      <c r="AEV618" s="226"/>
      <c r="AEW618" s="226"/>
      <c r="AEX618" s="226"/>
      <c r="AEY618" s="226"/>
      <c r="AEZ618" s="226"/>
      <c r="AFA618" s="226"/>
      <c r="AFB618" s="226"/>
      <c r="AFC618" s="226"/>
      <c r="AFD618" s="226"/>
      <c r="AFE618" s="226"/>
      <c r="AFF618" s="226"/>
      <c r="AFG618" s="226"/>
      <c r="AFH618" s="226"/>
      <c r="AFI618" s="226"/>
      <c r="AFJ618" s="226"/>
      <c r="AFK618" s="226"/>
      <c r="AFL618" s="226"/>
      <c r="AFM618" s="226"/>
      <c r="AFN618" s="226"/>
      <c r="AFO618" s="226"/>
      <c r="AFP618" s="226"/>
      <c r="AFQ618" s="226"/>
      <c r="AFR618" s="226"/>
      <c r="AFS618" s="226"/>
      <c r="AFT618" s="226"/>
      <c r="AFU618" s="226"/>
      <c r="AFV618" s="226"/>
      <c r="AFW618" s="226"/>
      <c r="AFX618" s="226"/>
      <c r="AFY618" s="226"/>
      <c r="AFZ618" s="226"/>
      <c r="AGA618" s="226"/>
      <c r="AGB618" s="226"/>
      <c r="AGC618" s="226"/>
      <c r="AGD618" s="226"/>
      <c r="AGE618" s="226"/>
      <c r="AGF618" s="226"/>
      <c r="AGG618" s="226"/>
      <c r="AGH618" s="226"/>
      <c r="AGI618" s="226"/>
      <c r="AGJ618" s="226"/>
      <c r="AGK618" s="226"/>
      <c r="AGL618" s="226"/>
      <c r="AGM618" s="226"/>
      <c r="AGN618" s="226"/>
      <c r="AGO618" s="226"/>
      <c r="AGP618" s="226"/>
      <c r="AGQ618" s="226"/>
      <c r="AGR618" s="226"/>
      <c r="AGS618" s="226"/>
      <c r="AGT618" s="226"/>
      <c r="AGU618" s="226"/>
      <c r="AGV618" s="226"/>
      <c r="AGW618" s="226"/>
      <c r="AGX618" s="226"/>
      <c r="AGY618" s="226"/>
      <c r="AGZ618" s="226"/>
      <c r="AHA618" s="226"/>
      <c r="AHB618" s="226"/>
      <c r="AHC618" s="226"/>
      <c r="AHD618" s="226"/>
      <c r="AHE618" s="226"/>
      <c r="AHF618" s="226"/>
      <c r="AHG618" s="226"/>
      <c r="AHH618" s="226"/>
      <c r="AHI618" s="226"/>
      <c r="AHJ618" s="226"/>
      <c r="AHK618" s="226"/>
      <c r="AHL618" s="226"/>
      <c r="AHM618" s="226"/>
      <c r="AHN618" s="226"/>
      <c r="AHO618" s="226"/>
      <c r="AHP618" s="226"/>
      <c r="AHQ618" s="226"/>
      <c r="AHR618" s="226"/>
      <c r="AHS618" s="226"/>
      <c r="AHT618" s="226"/>
      <c r="AHU618" s="226"/>
      <c r="AHV618" s="226"/>
      <c r="AHW618" s="226"/>
      <c r="AHX618" s="226"/>
      <c r="AHY618" s="226"/>
      <c r="AHZ618" s="226"/>
      <c r="AIA618" s="226"/>
      <c r="AIB618" s="226"/>
      <c r="AIC618" s="226"/>
      <c r="AID618" s="226"/>
      <c r="AIE618" s="226"/>
      <c r="AIF618" s="226"/>
      <c r="AIG618" s="226"/>
      <c r="AIH618" s="226"/>
      <c r="AII618" s="226"/>
      <c r="AIJ618" s="226"/>
      <c r="AIK618" s="226"/>
      <c r="AIL618" s="226"/>
      <c r="AIM618" s="226"/>
      <c r="AIN618" s="226"/>
      <c r="AIO618" s="226"/>
      <c r="AIP618" s="226"/>
      <c r="AIQ618" s="226"/>
      <c r="AIR618" s="226"/>
      <c r="AIS618" s="226"/>
      <c r="AIT618" s="226"/>
      <c r="AIU618" s="226"/>
      <c r="AIV618" s="226"/>
      <c r="AIW618" s="226"/>
      <c r="AIX618" s="226"/>
      <c r="AIY618" s="226"/>
      <c r="AIZ618" s="226"/>
      <c r="AJA618" s="226"/>
      <c r="AJB618" s="226"/>
      <c r="AJC618" s="226"/>
      <c r="AJD618" s="226"/>
      <c r="AJE618" s="226"/>
      <c r="AJF618" s="226"/>
      <c r="AJG618" s="226"/>
      <c r="AJH618" s="226"/>
      <c r="AJI618" s="226"/>
      <c r="AJJ618" s="226"/>
      <c r="AJK618" s="226"/>
      <c r="AJL618" s="226"/>
      <c r="AJM618" s="226"/>
      <c r="AJN618" s="226"/>
      <c r="AJO618" s="226"/>
      <c r="AJP618" s="226"/>
      <c r="AJQ618" s="226"/>
      <c r="AJR618" s="226"/>
      <c r="AJS618" s="226"/>
      <c r="AJT618" s="226"/>
      <c r="AJU618" s="226"/>
      <c r="AJV618" s="226"/>
      <c r="AJW618" s="226"/>
      <c r="AJX618" s="226"/>
      <c r="AJY618" s="226"/>
      <c r="AJZ618" s="226"/>
      <c r="AKA618" s="226"/>
      <c r="AKB618" s="226"/>
      <c r="AKC618" s="226"/>
      <c r="AKD618" s="226"/>
      <c r="AKE618" s="226"/>
      <c r="AKF618" s="226"/>
      <c r="AKG618" s="226"/>
      <c r="AKH618" s="226"/>
      <c r="AKI618" s="226"/>
      <c r="AKJ618" s="226"/>
      <c r="AKK618" s="226"/>
      <c r="AKL618" s="226"/>
      <c r="AKM618" s="226"/>
      <c r="AKN618" s="226"/>
      <c r="AKO618" s="226"/>
      <c r="AKP618" s="226"/>
      <c r="AKQ618" s="226"/>
      <c r="AKR618" s="226"/>
      <c r="AKS618" s="226"/>
      <c r="AKT618" s="226"/>
      <c r="AKU618" s="226"/>
      <c r="AKV618" s="226"/>
      <c r="AKW618" s="226"/>
      <c r="AKX618" s="226"/>
      <c r="AKY618" s="226"/>
      <c r="AKZ618" s="226"/>
      <c r="ALA618" s="226"/>
      <c r="ALB618" s="226"/>
      <c r="ALC618" s="226"/>
      <c r="ALD618" s="226"/>
      <c r="ALE618" s="226"/>
      <c r="ALF618" s="226"/>
      <c r="ALG618" s="226"/>
      <c r="ALH618" s="226"/>
      <c r="ALI618" s="226"/>
      <c r="ALJ618" s="226"/>
      <c r="ALK618" s="226"/>
      <c r="ALL618" s="226"/>
      <c r="ALM618" s="226"/>
      <c r="ALN618" s="226"/>
      <c r="ALO618" s="226"/>
      <c r="ALP618" s="226"/>
      <c r="ALQ618" s="226"/>
      <c r="ALR618" s="226"/>
      <c r="ALS618" s="226"/>
      <c r="ALT618" s="226"/>
      <c r="ALU618" s="226"/>
      <c r="ALV618" s="226"/>
      <c r="ALW618" s="226"/>
      <c r="ALX618" s="226"/>
      <c r="ALY618" s="226"/>
      <c r="ALZ618" s="226"/>
      <c r="AMA618" s="226"/>
      <c r="AMB618" s="226"/>
      <c r="AMC618" s="226"/>
      <c r="AMD618" s="226"/>
      <c r="AME618" s="226"/>
      <c r="AMF618" s="226"/>
      <c r="AMG618" s="226"/>
      <c r="AMH618" s="226"/>
      <c r="AMI618" s="226"/>
      <c r="AMJ618" s="226"/>
      <c r="AMK618" s="226"/>
      <c r="AML618" s="226"/>
      <c r="AMM618" s="226"/>
      <c r="AMN618" s="226"/>
      <c r="AMO618" s="226"/>
      <c r="AMP618" s="226"/>
      <c r="AMQ618" s="226"/>
      <c r="AMR618" s="226"/>
      <c r="AMS618" s="226"/>
      <c r="AMT618" s="226"/>
      <c r="AMU618" s="226"/>
      <c r="AMV618" s="226"/>
      <c r="AMW618" s="226"/>
      <c r="AMX618" s="226"/>
    </row>
    <row r="619" spans="1:1038" s="398" customFormat="1" ht="18" customHeight="1">
      <c r="A619" s="610"/>
      <c r="B619" s="226"/>
      <c r="C619" s="226"/>
      <c r="D619" s="226"/>
      <c r="E619" s="226">
        <v>81</v>
      </c>
      <c r="F619" s="226">
        <v>2</v>
      </c>
      <c r="G619" s="558" t="str">
        <f t="shared" si="295"/>
        <v>81-2</v>
      </c>
      <c r="H619" s="546">
        <v>69.5</v>
      </c>
      <c r="I619" s="546">
        <v>70</v>
      </c>
      <c r="J619" s="544"/>
      <c r="K619" s="545"/>
      <c r="L619" s="171">
        <f>(VLOOKUP($G619,Depth_Lookup!$A$3:$J$410,10,FALSE))+(H619/100)</f>
        <v>205.29499999999999</v>
      </c>
      <c r="M619" s="171">
        <f>(VLOOKUP($G619,Depth_Lookup!$A$3:$J$410,10,FALSE))+(I619/100)</f>
        <v>205.29999999999998</v>
      </c>
      <c r="N619" s="232"/>
      <c r="O619" s="226"/>
      <c r="P619" s="226"/>
      <c r="Q619" s="226"/>
      <c r="R619" s="391" t="s">
        <v>2061</v>
      </c>
      <c r="S619" s="226"/>
      <c r="T619" s="226"/>
      <c r="U619" s="226"/>
      <c r="V619" s="226"/>
      <c r="W619" s="226"/>
      <c r="X619" s="391"/>
      <c r="Y619" s="226"/>
      <c r="Z619" s="226"/>
      <c r="AA619" s="226"/>
      <c r="AB619" s="226"/>
      <c r="AC619" s="226"/>
      <c r="AD619" s="226"/>
      <c r="AE619" s="393"/>
      <c r="AF619" s="558"/>
      <c r="AG619" s="394"/>
      <c r="AH619" s="226"/>
      <c r="AI619" s="257"/>
      <c r="AJ619" s="226"/>
      <c r="AK619" s="226"/>
      <c r="AL619" s="226"/>
      <c r="AM619" s="226"/>
      <c r="AN619" s="226"/>
      <c r="AO619" s="257"/>
      <c r="AP619" s="226"/>
      <c r="AQ619" s="226"/>
      <c r="AR619" s="226"/>
      <c r="AS619" s="226"/>
      <c r="AT619" s="226"/>
      <c r="AU619" s="257"/>
      <c r="AV619" s="226"/>
      <c r="AW619" s="226"/>
      <c r="AX619" s="226"/>
      <c r="AY619" s="226"/>
      <c r="AZ619" s="226"/>
      <c r="BA619" s="257"/>
      <c r="BB619" s="226"/>
      <c r="BC619" s="226"/>
      <c r="BD619" s="226"/>
      <c r="BE619" s="226"/>
      <c r="BF619" s="226"/>
      <c r="BG619" s="257"/>
      <c r="BH619" s="226"/>
      <c r="BI619" s="226"/>
      <c r="BJ619" s="226"/>
      <c r="BK619" s="226"/>
      <c r="BL619" s="226"/>
      <c r="BM619" s="257"/>
      <c r="BN619" s="226"/>
      <c r="BO619" s="226"/>
      <c r="BP619" s="226"/>
      <c r="BQ619" s="226"/>
      <c r="BR619" s="226"/>
      <c r="BS619" s="226"/>
      <c r="BT619" s="226"/>
      <c r="BU619" s="226"/>
      <c r="BV619" s="226"/>
      <c r="BW619" s="226"/>
      <c r="BX619" s="226"/>
      <c r="BY619" s="257"/>
      <c r="BZ619" s="226"/>
      <c r="CA619" s="226"/>
      <c r="CB619" s="226"/>
      <c r="CC619" s="226"/>
      <c r="CD619" s="226"/>
      <c r="CE619" s="226"/>
      <c r="CF619" s="399"/>
      <c r="CG619" s="259"/>
      <c r="CH619" s="559"/>
      <c r="CI619" s="559"/>
      <c r="CJ619" s="559"/>
      <c r="CK619" s="560"/>
      <c r="CL619" s="560"/>
      <c r="CM619" s="560"/>
      <c r="CN619" s="560"/>
      <c r="CO619" s="560"/>
      <c r="CP619" s="560"/>
      <c r="CQ619" s="560"/>
      <c r="CR619" s="560"/>
      <c r="CS619" s="560"/>
      <c r="CT619" s="560"/>
      <c r="CU619" s="560"/>
      <c r="CV619" s="560"/>
      <c r="CW619" s="560"/>
      <c r="CX619" s="560"/>
      <c r="CY619" s="560"/>
      <c r="CZ619" s="560"/>
      <c r="DA619" s="560"/>
      <c r="DB619" s="560"/>
      <c r="DC619" s="566"/>
      <c r="DD619" s="560"/>
      <c r="DE619" s="560"/>
      <c r="DF619" s="560"/>
      <c r="DG619" s="560"/>
      <c r="DH619" s="560"/>
      <c r="DI619" s="560"/>
      <c r="DJ619" s="560"/>
      <c r="DK619" s="396"/>
      <c r="DL619" s="259"/>
      <c r="DM619" s="560"/>
      <c r="DN619" s="560"/>
      <c r="DO619" s="563"/>
      <c r="DP619" s="564"/>
      <c r="DQ619" s="565"/>
      <c r="DR619" s="563"/>
      <c r="DS619" s="565"/>
      <c r="DT619" s="543"/>
      <c r="DU619" s="566"/>
      <c r="DV619" s="566"/>
      <c r="DW619" s="400"/>
      <c r="DX619" s="567"/>
      <c r="DY619" s="567"/>
      <c r="DZ619" s="155"/>
      <c r="EA619" s="155"/>
      <c r="EB619" s="256"/>
      <c r="EC619" s="104"/>
      <c r="ED619" s="229" t="s">
        <v>2517</v>
      </c>
      <c r="EE619" s="401"/>
      <c r="EF619" s="402"/>
      <c r="EG619" s="401"/>
      <c r="EH619" s="403"/>
      <c r="EI619" s="404"/>
      <c r="EJ619" s="405"/>
      <c r="EK619" s="406"/>
      <c r="EL619" s="401"/>
      <c r="EM619" s="403"/>
      <c r="EN619" s="403" t="s">
        <v>1448</v>
      </c>
      <c r="EO619" s="407">
        <v>0.2</v>
      </c>
      <c r="EP619" s="407" t="s">
        <v>2054</v>
      </c>
      <c r="EQ619" s="407"/>
      <c r="ER619" s="407"/>
      <c r="ES619" s="407"/>
      <c r="ET619" s="407"/>
      <c r="EU619" s="407"/>
      <c r="EV619" s="408">
        <v>22</v>
      </c>
      <c r="EW619" s="408">
        <v>270</v>
      </c>
      <c r="EX619" s="408">
        <v>23</v>
      </c>
      <c r="EY619" s="408">
        <v>180</v>
      </c>
      <c r="EZ619" s="192">
        <f t="shared" si="239"/>
        <v>43.586145282956153</v>
      </c>
      <c r="FA619" s="192">
        <f t="shared" si="240"/>
        <v>43.586145282956153</v>
      </c>
      <c r="FB619" s="192">
        <f t="shared" si="241"/>
        <v>59.628967311080466</v>
      </c>
      <c r="FC619" s="192">
        <f t="shared" si="242"/>
        <v>133.58614528295615</v>
      </c>
      <c r="FD619" s="192">
        <f t="shared" si="243"/>
        <v>30.371032688919534</v>
      </c>
      <c r="FE619" s="193">
        <f t="shared" si="244"/>
        <v>223.58614528295615</v>
      </c>
      <c r="FF619" s="194">
        <f t="shared" si="245"/>
        <v>30.371032688919534</v>
      </c>
      <c r="FG619" s="401"/>
      <c r="FH619" s="403"/>
      <c r="FI619" s="778">
        <f t="shared" si="250"/>
        <v>0.2</v>
      </c>
      <c r="FJ619" s="779">
        <f t="shared" si="251"/>
        <v>30.371032688919534</v>
      </c>
      <c r="FK619" s="779">
        <f t="shared" si="252"/>
        <v>59.628967311080466</v>
      </c>
      <c r="FL619" s="780">
        <f t="shared" si="253"/>
        <v>1.040721809142424</v>
      </c>
      <c r="FM619" s="169">
        <f t="shared" si="254"/>
        <v>0.86276939696143029</v>
      </c>
      <c r="FN619" s="783">
        <f t="shared" si="255"/>
        <v>0.17255387939228606</v>
      </c>
      <c r="FO619" s="226"/>
      <c r="FP619" s="226"/>
      <c r="FQ619" s="226"/>
      <c r="FR619" s="226"/>
      <c r="FS619" s="226"/>
      <c r="FT619" s="226"/>
      <c r="FU619" s="226"/>
      <c r="FV619" s="226"/>
      <c r="FW619" s="226"/>
      <c r="FX619" s="226"/>
      <c r="FY619" s="226"/>
      <c r="FZ619" s="226"/>
      <c r="GA619" s="226"/>
      <c r="GB619" s="226"/>
      <c r="GC619" s="226"/>
      <c r="GD619" s="226"/>
      <c r="GE619" s="226"/>
      <c r="GF619" s="226"/>
      <c r="GG619" s="226"/>
      <c r="GH619" s="226"/>
      <c r="GI619" s="226"/>
      <c r="GJ619" s="226"/>
      <c r="GK619" s="226"/>
      <c r="GL619" s="226"/>
      <c r="GM619" s="226"/>
      <c r="GN619" s="226"/>
      <c r="GO619" s="226"/>
      <c r="GP619" s="226"/>
      <c r="GQ619" s="226"/>
      <c r="GR619" s="226"/>
      <c r="GS619" s="226"/>
      <c r="GT619" s="226"/>
      <c r="GU619" s="226"/>
      <c r="GV619" s="226"/>
      <c r="GW619" s="226"/>
      <c r="GX619" s="226"/>
      <c r="GY619" s="226"/>
      <c r="GZ619" s="226"/>
      <c r="HA619" s="226"/>
      <c r="HB619" s="226"/>
      <c r="HC619" s="226"/>
      <c r="HD619" s="226"/>
      <c r="HE619" s="226"/>
      <c r="HF619" s="226"/>
      <c r="HG619" s="226"/>
      <c r="HH619" s="226"/>
      <c r="HI619" s="226"/>
      <c r="HJ619" s="226"/>
      <c r="HK619" s="226"/>
      <c r="HL619" s="226"/>
      <c r="HM619" s="226"/>
      <c r="HN619" s="226"/>
      <c r="HO619" s="226"/>
      <c r="HP619" s="226"/>
      <c r="HQ619" s="226"/>
      <c r="HR619" s="226"/>
      <c r="HS619" s="226"/>
      <c r="HT619" s="226"/>
      <c r="HU619" s="226"/>
      <c r="HV619" s="226"/>
      <c r="HW619" s="226"/>
      <c r="HX619" s="226"/>
      <c r="HY619" s="226"/>
      <c r="HZ619" s="226"/>
      <c r="IA619" s="226"/>
      <c r="IB619" s="226"/>
      <c r="IC619" s="226"/>
      <c r="ID619" s="226"/>
      <c r="IE619" s="226"/>
      <c r="IF619" s="226"/>
      <c r="IG619" s="226"/>
      <c r="IH619" s="226"/>
      <c r="II619" s="226"/>
      <c r="IJ619" s="226"/>
      <c r="IK619" s="226"/>
      <c r="IL619" s="226"/>
      <c r="IM619" s="226"/>
      <c r="IN619" s="226"/>
      <c r="IO619" s="226"/>
      <c r="IP619" s="226"/>
      <c r="IQ619" s="226"/>
      <c r="IR619" s="226"/>
      <c r="IS619" s="226"/>
      <c r="IT619" s="226"/>
      <c r="IU619" s="226"/>
      <c r="IV619" s="226"/>
      <c r="IW619" s="226"/>
      <c r="IX619" s="226"/>
      <c r="IY619" s="226"/>
      <c r="IZ619" s="226"/>
      <c r="JA619" s="226"/>
      <c r="JB619" s="226"/>
      <c r="JC619" s="226"/>
      <c r="JD619" s="226"/>
      <c r="JE619" s="226"/>
      <c r="JF619" s="226"/>
      <c r="JG619" s="226"/>
      <c r="JH619" s="226"/>
      <c r="JI619" s="226"/>
      <c r="JJ619" s="226"/>
      <c r="JK619" s="226"/>
      <c r="JL619" s="226"/>
      <c r="JM619" s="226"/>
      <c r="JN619" s="226"/>
      <c r="JO619" s="226"/>
      <c r="JP619" s="226"/>
      <c r="JQ619" s="226"/>
      <c r="JR619" s="226"/>
      <c r="JS619" s="226"/>
      <c r="JT619" s="226"/>
      <c r="JU619" s="226"/>
      <c r="JV619" s="226"/>
      <c r="JW619" s="226"/>
      <c r="JX619" s="226"/>
      <c r="JY619" s="226"/>
      <c r="JZ619" s="226"/>
      <c r="KA619" s="226"/>
      <c r="KB619" s="226"/>
      <c r="KC619" s="226"/>
      <c r="KD619" s="226"/>
      <c r="KE619" s="226"/>
      <c r="KF619" s="226"/>
      <c r="KG619" s="226"/>
      <c r="KH619" s="226"/>
      <c r="KI619" s="226"/>
      <c r="KJ619" s="226"/>
      <c r="KK619" s="226"/>
      <c r="KL619" s="226"/>
      <c r="KM619" s="226"/>
      <c r="KN619" s="226"/>
      <c r="KO619" s="226"/>
      <c r="KP619" s="226"/>
      <c r="KQ619" s="226"/>
      <c r="KR619" s="226"/>
      <c r="KS619" s="226"/>
      <c r="KT619" s="226"/>
      <c r="KU619" s="226"/>
      <c r="KV619" s="226"/>
      <c r="KW619" s="226"/>
      <c r="KX619" s="226"/>
      <c r="KY619" s="226"/>
      <c r="KZ619" s="226"/>
      <c r="LA619" s="226"/>
      <c r="LB619" s="226"/>
      <c r="LC619" s="226"/>
      <c r="LD619" s="226"/>
      <c r="LE619" s="226"/>
      <c r="LF619" s="226"/>
      <c r="LG619" s="226"/>
      <c r="LH619" s="226"/>
      <c r="LI619" s="226"/>
      <c r="LJ619" s="226"/>
      <c r="LK619" s="226"/>
      <c r="LL619" s="226"/>
      <c r="LM619" s="226"/>
      <c r="LN619" s="226"/>
      <c r="LO619" s="226"/>
      <c r="LP619" s="226"/>
      <c r="LQ619" s="226"/>
      <c r="LR619" s="226"/>
      <c r="LS619" s="226"/>
      <c r="LT619" s="226"/>
      <c r="LU619" s="226"/>
      <c r="LV619" s="226"/>
      <c r="LW619" s="226"/>
      <c r="LX619" s="226"/>
      <c r="LY619" s="226"/>
      <c r="LZ619" s="226"/>
      <c r="MA619" s="226"/>
      <c r="MB619" s="226"/>
      <c r="MC619" s="226"/>
      <c r="MD619" s="226"/>
      <c r="ME619" s="226"/>
      <c r="MF619" s="226"/>
      <c r="MG619" s="226"/>
      <c r="MH619" s="226"/>
      <c r="MI619" s="226"/>
      <c r="MJ619" s="226"/>
      <c r="MK619" s="226"/>
      <c r="ML619" s="226"/>
      <c r="MM619" s="226"/>
      <c r="MN619" s="226"/>
      <c r="MO619" s="226"/>
      <c r="MP619" s="226"/>
      <c r="MQ619" s="226"/>
      <c r="MR619" s="226"/>
      <c r="MS619" s="226"/>
      <c r="MT619" s="226"/>
      <c r="MU619" s="226"/>
      <c r="MV619" s="226"/>
      <c r="MW619" s="226"/>
      <c r="MX619" s="226"/>
      <c r="MY619" s="226"/>
      <c r="MZ619" s="226"/>
      <c r="NA619" s="226"/>
      <c r="NB619" s="226"/>
      <c r="NC619" s="226"/>
      <c r="ND619" s="226"/>
      <c r="NE619" s="226"/>
      <c r="NF619" s="226"/>
      <c r="NG619" s="226"/>
      <c r="NH619" s="226"/>
      <c r="NI619" s="226"/>
      <c r="NJ619" s="226"/>
      <c r="NK619" s="226"/>
      <c r="NL619" s="226"/>
      <c r="NM619" s="226"/>
      <c r="NN619" s="226"/>
      <c r="NO619" s="226"/>
      <c r="NP619" s="226"/>
      <c r="NQ619" s="226"/>
      <c r="NR619" s="226"/>
      <c r="NS619" s="226"/>
      <c r="NT619" s="226"/>
      <c r="NU619" s="226"/>
      <c r="NV619" s="226"/>
      <c r="NW619" s="226"/>
      <c r="NX619" s="226"/>
      <c r="NY619" s="226"/>
      <c r="NZ619" s="226"/>
      <c r="OA619" s="226"/>
      <c r="OB619" s="226"/>
      <c r="OC619" s="226"/>
      <c r="OD619" s="226"/>
      <c r="OE619" s="226"/>
      <c r="OF619" s="226"/>
      <c r="OG619" s="226"/>
      <c r="OH619" s="226"/>
      <c r="OI619" s="226"/>
      <c r="OJ619" s="226"/>
      <c r="OK619" s="226"/>
      <c r="OL619" s="226"/>
      <c r="OM619" s="226"/>
      <c r="ON619" s="226"/>
      <c r="OO619" s="226"/>
      <c r="OP619" s="226"/>
      <c r="OQ619" s="226"/>
      <c r="OR619" s="226"/>
      <c r="OS619" s="226"/>
      <c r="OT619" s="226"/>
      <c r="OU619" s="226"/>
      <c r="OV619" s="226"/>
      <c r="OW619" s="226"/>
      <c r="OX619" s="226"/>
      <c r="OY619" s="226"/>
      <c r="OZ619" s="226"/>
      <c r="PA619" s="226"/>
      <c r="PB619" s="226"/>
      <c r="PC619" s="226"/>
      <c r="PD619" s="226"/>
      <c r="PE619" s="226"/>
      <c r="PF619" s="226"/>
      <c r="PG619" s="226"/>
      <c r="PH619" s="226"/>
      <c r="PI619" s="226"/>
      <c r="PJ619" s="226"/>
      <c r="PK619" s="226"/>
      <c r="PL619" s="226"/>
      <c r="PM619" s="226"/>
      <c r="PN619" s="226"/>
      <c r="PO619" s="226"/>
      <c r="PP619" s="226"/>
      <c r="PQ619" s="226"/>
      <c r="PR619" s="226"/>
      <c r="PS619" s="226"/>
      <c r="PT619" s="226"/>
      <c r="PU619" s="226"/>
      <c r="PV619" s="226"/>
      <c r="PW619" s="226"/>
      <c r="PX619" s="226"/>
      <c r="PY619" s="226"/>
      <c r="PZ619" s="226"/>
      <c r="QA619" s="226"/>
      <c r="QB619" s="226"/>
      <c r="QC619" s="226"/>
      <c r="QD619" s="226"/>
      <c r="QE619" s="226"/>
      <c r="QF619" s="226"/>
      <c r="QG619" s="226"/>
      <c r="QH619" s="226"/>
      <c r="QI619" s="226"/>
      <c r="QJ619" s="226"/>
      <c r="QK619" s="226"/>
      <c r="QL619" s="226"/>
      <c r="QM619" s="226"/>
      <c r="QN619" s="226"/>
      <c r="QO619" s="226"/>
      <c r="QP619" s="226"/>
      <c r="QQ619" s="226"/>
      <c r="QR619" s="226"/>
      <c r="QS619" s="226"/>
      <c r="QT619" s="226"/>
      <c r="QU619" s="226"/>
      <c r="QV619" s="226"/>
      <c r="QW619" s="226"/>
      <c r="QX619" s="226"/>
      <c r="QY619" s="226"/>
      <c r="QZ619" s="226"/>
      <c r="RA619" s="226"/>
      <c r="RB619" s="226"/>
      <c r="RC619" s="226"/>
      <c r="RD619" s="226"/>
      <c r="RE619" s="226"/>
      <c r="RF619" s="226"/>
      <c r="RG619" s="226"/>
      <c r="RH619" s="226"/>
      <c r="RI619" s="226"/>
      <c r="RJ619" s="226"/>
      <c r="RK619" s="226"/>
      <c r="RL619" s="226"/>
      <c r="RM619" s="226"/>
      <c r="RN619" s="226"/>
      <c r="RO619" s="226"/>
      <c r="RP619" s="226"/>
      <c r="RQ619" s="226"/>
      <c r="RR619" s="226"/>
      <c r="RS619" s="226"/>
      <c r="RT619" s="226"/>
      <c r="RU619" s="226"/>
      <c r="RV619" s="226"/>
      <c r="RW619" s="226"/>
      <c r="RX619" s="226"/>
      <c r="RY619" s="226"/>
      <c r="RZ619" s="226"/>
      <c r="SA619" s="226"/>
      <c r="SB619" s="226"/>
      <c r="SC619" s="226"/>
      <c r="SD619" s="226"/>
      <c r="SE619" s="226"/>
      <c r="SF619" s="226"/>
      <c r="SG619" s="226"/>
      <c r="SH619" s="226"/>
      <c r="SI619" s="226"/>
      <c r="SJ619" s="226"/>
      <c r="SK619" s="226"/>
      <c r="SL619" s="226"/>
      <c r="SM619" s="226"/>
      <c r="SN619" s="226"/>
      <c r="SO619" s="226"/>
      <c r="SP619" s="226"/>
      <c r="SQ619" s="226"/>
      <c r="SR619" s="226"/>
      <c r="SS619" s="226"/>
      <c r="ST619" s="226"/>
      <c r="SU619" s="226"/>
      <c r="SV619" s="226"/>
      <c r="SW619" s="226"/>
      <c r="SX619" s="226"/>
      <c r="SY619" s="226"/>
      <c r="SZ619" s="226"/>
      <c r="TA619" s="226"/>
      <c r="TB619" s="226"/>
      <c r="TC619" s="226"/>
      <c r="TD619" s="226"/>
      <c r="TE619" s="226"/>
      <c r="TF619" s="226"/>
      <c r="TG619" s="226"/>
      <c r="TH619" s="226"/>
      <c r="TI619" s="226"/>
      <c r="TJ619" s="226"/>
      <c r="TK619" s="226"/>
      <c r="TL619" s="226"/>
      <c r="TM619" s="226"/>
      <c r="TN619" s="226"/>
      <c r="TO619" s="226"/>
      <c r="TP619" s="226"/>
      <c r="TQ619" s="226"/>
      <c r="TR619" s="226"/>
      <c r="TS619" s="226"/>
      <c r="TT619" s="226"/>
      <c r="TU619" s="226"/>
      <c r="TV619" s="226"/>
      <c r="TW619" s="226"/>
      <c r="TX619" s="226"/>
      <c r="TY619" s="226"/>
      <c r="TZ619" s="226"/>
      <c r="UA619" s="226"/>
      <c r="UB619" s="226"/>
      <c r="UC619" s="226"/>
      <c r="UD619" s="226"/>
      <c r="UE619" s="226"/>
      <c r="UF619" s="226"/>
      <c r="UG619" s="226"/>
      <c r="UH619" s="226"/>
      <c r="UI619" s="226"/>
      <c r="UJ619" s="226"/>
      <c r="UK619" s="226"/>
      <c r="UL619" s="226"/>
      <c r="UM619" s="226"/>
      <c r="UN619" s="226"/>
      <c r="UO619" s="226"/>
      <c r="UP619" s="226"/>
      <c r="UQ619" s="226"/>
      <c r="UR619" s="226"/>
      <c r="US619" s="226"/>
      <c r="UT619" s="226"/>
      <c r="UU619" s="226"/>
      <c r="UV619" s="226"/>
      <c r="UW619" s="226"/>
      <c r="UX619" s="226"/>
      <c r="UY619" s="226"/>
      <c r="UZ619" s="226"/>
      <c r="VA619" s="226"/>
      <c r="VB619" s="226"/>
      <c r="VC619" s="226"/>
      <c r="VD619" s="226"/>
      <c r="VE619" s="226"/>
      <c r="VF619" s="226"/>
      <c r="VG619" s="226"/>
      <c r="VH619" s="226"/>
      <c r="VI619" s="226"/>
      <c r="VJ619" s="226"/>
      <c r="VK619" s="226"/>
      <c r="VL619" s="226"/>
      <c r="VM619" s="226"/>
      <c r="VN619" s="226"/>
      <c r="VO619" s="226"/>
      <c r="VP619" s="226"/>
      <c r="VQ619" s="226"/>
      <c r="VR619" s="226"/>
      <c r="VS619" s="226"/>
      <c r="VT619" s="226"/>
      <c r="VU619" s="226"/>
      <c r="VV619" s="226"/>
      <c r="VW619" s="226"/>
      <c r="VX619" s="226"/>
      <c r="VY619" s="226"/>
      <c r="VZ619" s="226"/>
      <c r="WA619" s="226"/>
      <c r="WB619" s="226"/>
      <c r="WC619" s="226"/>
      <c r="WD619" s="226"/>
      <c r="WE619" s="226"/>
      <c r="WF619" s="226"/>
      <c r="WG619" s="226"/>
      <c r="WH619" s="226"/>
      <c r="WI619" s="226"/>
      <c r="WJ619" s="226"/>
      <c r="WK619" s="226"/>
      <c r="WL619" s="226"/>
      <c r="WM619" s="226"/>
      <c r="WN619" s="226"/>
      <c r="WO619" s="226"/>
      <c r="WP619" s="226"/>
      <c r="WQ619" s="226"/>
      <c r="WR619" s="226"/>
      <c r="WS619" s="226"/>
      <c r="WT619" s="226"/>
      <c r="WU619" s="226"/>
      <c r="WV619" s="226"/>
      <c r="WW619" s="226"/>
      <c r="WX619" s="226"/>
      <c r="WY619" s="226"/>
      <c r="WZ619" s="226"/>
      <c r="XA619" s="226"/>
      <c r="XB619" s="226"/>
      <c r="XC619" s="226"/>
      <c r="XD619" s="226"/>
      <c r="XE619" s="226"/>
      <c r="XF619" s="226"/>
      <c r="XG619" s="226"/>
      <c r="XH619" s="226"/>
      <c r="XI619" s="226"/>
      <c r="XJ619" s="226"/>
      <c r="XK619" s="226"/>
      <c r="XL619" s="226"/>
      <c r="XM619" s="226"/>
      <c r="XN619" s="226"/>
      <c r="XO619" s="226"/>
      <c r="XP619" s="226"/>
      <c r="XQ619" s="226"/>
      <c r="XR619" s="226"/>
      <c r="XS619" s="226"/>
      <c r="XT619" s="226"/>
      <c r="XU619" s="226"/>
      <c r="XV619" s="226"/>
      <c r="XW619" s="226"/>
      <c r="XX619" s="226"/>
      <c r="XY619" s="226"/>
      <c r="XZ619" s="226"/>
      <c r="YA619" s="226"/>
      <c r="YB619" s="226"/>
      <c r="YC619" s="226"/>
      <c r="YD619" s="226"/>
      <c r="YE619" s="226"/>
      <c r="YF619" s="226"/>
      <c r="YG619" s="226"/>
      <c r="YH619" s="226"/>
      <c r="YI619" s="226"/>
      <c r="YJ619" s="226"/>
      <c r="YK619" s="226"/>
      <c r="YL619" s="226"/>
      <c r="YM619" s="226"/>
      <c r="YN619" s="226"/>
      <c r="YO619" s="226"/>
      <c r="YP619" s="226"/>
      <c r="YQ619" s="226"/>
      <c r="YR619" s="226"/>
      <c r="YS619" s="226"/>
      <c r="YT619" s="226"/>
      <c r="YU619" s="226"/>
      <c r="YV619" s="226"/>
      <c r="YW619" s="226"/>
      <c r="YX619" s="226"/>
      <c r="YY619" s="226"/>
      <c r="YZ619" s="226"/>
      <c r="ZA619" s="226"/>
      <c r="ZB619" s="226"/>
      <c r="ZC619" s="226"/>
      <c r="ZD619" s="226"/>
      <c r="ZE619" s="226"/>
      <c r="ZF619" s="226"/>
      <c r="ZG619" s="226"/>
      <c r="ZH619" s="226"/>
      <c r="ZI619" s="226"/>
      <c r="ZJ619" s="226"/>
      <c r="ZK619" s="226"/>
      <c r="ZL619" s="226"/>
      <c r="ZM619" s="226"/>
      <c r="ZN619" s="226"/>
      <c r="ZO619" s="226"/>
      <c r="ZP619" s="226"/>
      <c r="ZQ619" s="226"/>
      <c r="ZR619" s="226"/>
      <c r="ZS619" s="226"/>
      <c r="ZT619" s="226"/>
      <c r="ZU619" s="226"/>
      <c r="ZV619" s="226"/>
      <c r="ZW619" s="226"/>
      <c r="ZX619" s="226"/>
      <c r="ZY619" s="226"/>
      <c r="ZZ619" s="226"/>
      <c r="AAA619" s="226"/>
      <c r="AAB619" s="226"/>
      <c r="AAC619" s="226"/>
      <c r="AAD619" s="226"/>
      <c r="AAE619" s="226"/>
      <c r="AAF619" s="226"/>
      <c r="AAG619" s="226"/>
      <c r="AAH619" s="226"/>
      <c r="AAI619" s="226"/>
      <c r="AAJ619" s="226"/>
      <c r="AAK619" s="226"/>
      <c r="AAL619" s="226"/>
      <c r="AAM619" s="226"/>
      <c r="AAN619" s="226"/>
      <c r="AAO619" s="226"/>
      <c r="AAP619" s="226"/>
      <c r="AAQ619" s="226"/>
      <c r="AAR619" s="226"/>
      <c r="AAS619" s="226"/>
      <c r="AAT619" s="226"/>
      <c r="AAU619" s="226"/>
      <c r="AAV619" s="226"/>
      <c r="AAW619" s="226"/>
      <c r="AAX619" s="226"/>
      <c r="AAY619" s="226"/>
      <c r="AAZ619" s="226"/>
      <c r="ABA619" s="226"/>
      <c r="ABB619" s="226"/>
      <c r="ABC619" s="226"/>
      <c r="ABD619" s="226"/>
      <c r="ABE619" s="226"/>
      <c r="ABF619" s="226"/>
      <c r="ABG619" s="226"/>
      <c r="ABH619" s="226"/>
      <c r="ABI619" s="226"/>
      <c r="ABJ619" s="226"/>
      <c r="ABK619" s="226"/>
      <c r="ABL619" s="226"/>
      <c r="ABM619" s="226"/>
      <c r="ABN619" s="226"/>
      <c r="ABO619" s="226"/>
      <c r="ABP619" s="226"/>
      <c r="ABQ619" s="226"/>
      <c r="ABR619" s="226"/>
      <c r="ABS619" s="226"/>
      <c r="ABT619" s="226"/>
      <c r="ABU619" s="226"/>
      <c r="ABV619" s="226"/>
      <c r="ABW619" s="226"/>
      <c r="ABX619" s="226"/>
      <c r="ABY619" s="226"/>
      <c r="ABZ619" s="226"/>
      <c r="ACA619" s="226"/>
      <c r="ACB619" s="226"/>
      <c r="ACC619" s="226"/>
      <c r="ACD619" s="226"/>
      <c r="ACE619" s="226"/>
      <c r="ACF619" s="226"/>
      <c r="ACG619" s="226"/>
      <c r="ACH619" s="226"/>
      <c r="ACI619" s="226"/>
      <c r="ACJ619" s="226"/>
      <c r="ACK619" s="226"/>
      <c r="ACL619" s="226"/>
      <c r="ACM619" s="226"/>
      <c r="ACN619" s="226"/>
      <c r="ACO619" s="226"/>
      <c r="ACP619" s="226"/>
      <c r="ACQ619" s="226"/>
      <c r="ACR619" s="226"/>
      <c r="ACS619" s="226"/>
      <c r="ACT619" s="226"/>
      <c r="ACU619" s="226"/>
      <c r="ACV619" s="226"/>
      <c r="ACW619" s="226"/>
      <c r="ACX619" s="226"/>
      <c r="ACY619" s="226"/>
      <c r="ACZ619" s="226"/>
      <c r="ADA619" s="226"/>
      <c r="ADB619" s="226"/>
      <c r="ADC619" s="226"/>
      <c r="ADD619" s="226"/>
      <c r="ADE619" s="226"/>
      <c r="ADF619" s="226"/>
      <c r="ADG619" s="226"/>
      <c r="ADH619" s="226"/>
      <c r="ADI619" s="226"/>
      <c r="ADJ619" s="226"/>
      <c r="ADK619" s="226"/>
      <c r="ADL619" s="226"/>
      <c r="ADM619" s="226"/>
      <c r="ADN619" s="226"/>
      <c r="ADO619" s="226"/>
      <c r="ADP619" s="226"/>
      <c r="ADQ619" s="226"/>
      <c r="ADR619" s="226"/>
      <c r="ADS619" s="226"/>
      <c r="ADT619" s="226"/>
      <c r="ADU619" s="226"/>
      <c r="ADV619" s="226"/>
      <c r="ADW619" s="226"/>
      <c r="ADX619" s="226"/>
      <c r="ADY619" s="226"/>
      <c r="ADZ619" s="226"/>
      <c r="AEA619" s="226"/>
      <c r="AEB619" s="226"/>
      <c r="AEC619" s="226"/>
      <c r="AED619" s="226"/>
      <c r="AEE619" s="226"/>
      <c r="AEF619" s="226"/>
      <c r="AEG619" s="226"/>
      <c r="AEH619" s="226"/>
      <c r="AEI619" s="226"/>
      <c r="AEJ619" s="226"/>
      <c r="AEK619" s="226"/>
      <c r="AEL619" s="226"/>
      <c r="AEM619" s="226"/>
      <c r="AEN619" s="226"/>
      <c r="AEO619" s="226"/>
      <c r="AEP619" s="226"/>
      <c r="AEQ619" s="226"/>
      <c r="AER619" s="226"/>
      <c r="AES619" s="226"/>
      <c r="AET619" s="226"/>
      <c r="AEU619" s="226"/>
      <c r="AEV619" s="226"/>
      <c r="AEW619" s="226"/>
      <c r="AEX619" s="226"/>
      <c r="AEY619" s="226"/>
      <c r="AEZ619" s="226"/>
      <c r="AFA619" s="226"/>
      <c r="AFB619" s="226"/>
      <c r="AFC619" s="226"/>
      <c r="AFD619" s="226"/>
      <c r="AFE619" s="226"/>
      <c r="AFF619" s="226"/>
      <c r="AFG619" s="226"/>
      <c r="AFH619" s="226"/>
      <c r="AFI619" s="226"/>
      <c r="AFJ619" s="226"/>
      <c r="AFK619" s="226"/>
      <c r="AFL619" s="226"/>
      <c r="AFM619" s="226"/>
      <c r="AFN619" s="226"/>
      <c r="AFO619" s="226"/>
      <c r="AFP619" s="226"/>
      <c r="AFQ619" s="226"/>
      <c r="AFR619" s="226"/>
      <c r="AFS619" s="226"/>
      <c r="AFT619" s="226"/>
      <c r="AFU619" s="226"/>
      <c r="AFV619" s="226"/>
      <c r="AFW619" s="226"/>
      <c r="AFX619" s="226"/>
      <c r="AFY619" s="226"/>
      <c r="AFZ619" s="226"/>
      <c r="AGA619" s="226"/>
      <c r="AGB619" s="226"/>
      <c r="AGC619" s="226"/>
      <c r="AGD619" s="226"/>
      <c r="AGE619" s="226"/>
      <c r="AGF619" s="226"/>
      <c r="AGG619" s="226"/>
      <c r="AGH619" s="226"/>
      <c r="AGI619" s="226"/>
      <c r="AGJ619" s="226"/>
      <c r="AGK619" s="226"/>
      <c r="AGL619" s="226"/>
      <c r="AGM619" s="226"/>
      <c r="AGN619" s="226"/>
      <c r="AGO619" s="226"/>
      <c r="AGP619" s="226"/>
      <c r="AGQ619" s="226"/>
      <c r="AGR619" s="226"/>
      <c r="AGS619" s="226"/>
      <c r="AGT619" s="226"/>
      <c r="AGU619" s="226"/>
      <c r="AGV619" s="226"/>
      <c r="AGW619" s="226"/>
      <c r="AGX619" s="226"/>
      <c r="AGY619" s="226"/>
      <c r="AGZ619" s="226"/>
      <c r="AHA619" s="226"/>
      <c r="AHB619" s="226"/>
      <c r="AHC619" s="226"/>
      <c r="AHD619" s="226"/>
      <c r="AHE619" s="226"/>
      <c r="AHF619" s="226"/>
      <c r="AHG619" s="226"/>
      <c r="AHH619" s="226"/>
      <c r="AHI619" s="226"/>
      <c r="AHJ619" s="226"/>
      <c r="AHK619" s="226"/>
      <c r="AHL619" s="226"/>
      <c r="AHM619" s="226"/>
      <c r="AHN619" s="226"/>
      <c r="AHO619" s="226"/>
      <c r="AHP619" s="226"/>
      <c r="AHQ619" s="226"/>
      <c r="AHR619" s="226"/>
      <c r="AHS619" s="226"/>
      <c r="AHT619" s="226"/>
      <c r="AHU619" s="226"/>
      <c r="AHV619" s="226"/>
      <c r="AHW619" s="226"/>
      <c r="AHX619" s="226"/>
      <c r="AHY619" s="226"/>
      <c r="AHZ619" s="226"/>
      <c r="AIA619" s="226"/>
      <c r="AIB619" s="226"/>
      <c r="AIC619" s="226"/>
      <c r="AID619" s="226"/>
      <c r="AIE619" s="226"/>
      <c r="AIF619" s="226"/>
      <c r="AIG619" s="226"/>
      <c r="AIH619" s="226"/>
      <c r="AII619" s="226"/>
      <c r="AIJ619" s="226"/>
      <c r="AIK619" s="226"/>
      <c r="AIL619" s="226"/>
      <c r="AIM619" s="226"/>
      <c r="AIN619" s="226"/>
      <c r="AIO619" s="226"/>
      <c r="AIP619" s="226"/>
      <c r="AIQ619" s="226"/>
      <c r="AIR619" s="226"/>
      <c r="AIS619" s="226"/>
      <c r="AIT619" s="226"/>
      <c r="AIU619" s="226"/>
      <c r="AIV619" s="226"/>
      <c r="AIW619" s="226"/>
      <c r="AIX619" s="226"/>
      <c r="AIY619" s="226"/>
      <c r="AIZ619" s="226"/>
      <c r="AJA619" s="226"/>
      <c r="AJB619" s="226"/>
      <c r="AJC619" s="226"/>
      <c r="AJD619" s="226"/>
      <c r="AJE619" s="226"/>
      <c r="AJF619" s="226"/>
      <c r="AJG619" s="226"/>
      <c r="AJH619" s="226"/>
      <c r="AJI619" s="226"/>
      <c r="AJJ619" s="226"/>
      <c r="AJK619" s="226"/>
      <c r="AJL619" s="226"/>
      <c r="AJM619" s="226"/>
      <c r="AJN619" s="226"/>
      <c r="AJO619" s="226"/>
      <c r="AJP619" s="226"/>
      <c r="AJQ619" s="226"/>
      <c r="AJR619" s="226"/>
      <c r="AJS619" s="226"/>
      <c r="AJT619" s="226"/>
      <c r="AJU619" s="226"/>
      <c r="AJV619" s="226"/>
      <c r="AJW619" s="226"/>
      <c r="AJX619" s="226"/>
      <c r="AJY619" s="226"/>
      <c r="AJZ619" s="226"/>
      <c r="AKA619" s="226"/>
      <c r="AKB619" s="226"/>
      <c r="AKC619" s="226"/>
      <c r="AKD619" s="226"/>
      <c r="AKE619" s="226"/>
      <c r="AKF619" s="226"/>
      <c r="AKG619" s="226"/>
      <c r="AKH619" s="226"/>
      <c r="AKI619" s="226"/>
      <c r="AKJ619" s="226"/>
      <c r="AKK619" s="226"/>
      <c r="AKL619" s="226"/>
      <c r="AKM619" s="226"/>
      <c r="AKN619" s="226"/>
      <c r="AKO619" s="226"/>
      <c r="AKP619" s="226"/>
      <c r="AKQ619" s="226"/>
      <c r="AKR619" s="226"/>
      <c r="AKS619" s="226"/>
      <c r="AKT619" s="226"/>
      <c r="AKU619" s="226"/>
      <c r="AKV619" s="226"/>
      <c r="AKW619" s="226"/>
      <c r="AKX619" s="226"/>
      <c r="AKY619" s="226"/>
      <c r="AKZ619" s="226"/>
      <c r="ALA619" s="226"/>
      <c r="ALB619" s="226"/>
      <c r="ALC619" s="226"/>
      <c r="ALD619" s="226"/>
      <c r="ALE619" s="226"/>
      <c r="ALF619" s="226"/>
      <c r="ALG619" s="226"/>
      <c r="ALH619" s="226"/>
      <c r="ALI619" s="226"/>
      <c r="ALJ619" s="226"/>
      <c r="ALK619" s="226"/>
      <c r="ALL619" s="226"/>
      <c r="ALM619" s="226"/>
      <c r="ALN619" s="226"/>
      <c r="ALO619" s="226"/>
      <c r="ALP619" s="226"/>
      <c r="ALQ619" s="226"/>
      <c r="ALR619" s="226"/>
      <c r="ALS619" s="226"/>
      <c r="ALT619" s="226"/>
      <c r="ALU619" s="226"/>
      <c r="ALV619" s="226"/>
      <c r="ALW619" s="226"/>
      <c r="ALX619" s="226"/>
      <c r="ALY619" s="226"/>
      <c r="ALZ619" s="226"/>
      <c r="AMA619" s="226"/>
      <c r="AMB619" s="226"/>
      <c r="AMC619" s="226"/>
      <c r="AMD619" s="226"/>
      <c r="AME619" s="226"/>
      <c r="AMF619" s="226"/>
      <c r="AMG619" s="226"/>
      <c r="AMH619" s="226"/>
      <c r="AMI619" s="226"/>
      <c r="AMJ619" s="226"/>
      <c r="AMK619" s="226"/>
      <c r="AML619" s="226"/>
      <c r="AMM619" s="226"/>
      <c r="AMN619" s="226"/>
      <c r="AMO619" s="226"/>
      <c r="AMP619" s="226"/>
      <c r="AMQ619" s="226"/>
      <c r="AMR619" s="226"/>
      <c r="AMS619" s="226"/>
      <c r="AMT619" s="226"/>
      <c r="AMU619" s="226"/>
      <c r="AMV619" s="226"/>
      <c r="AMW619" s="226"/>
      <c r="AMX619" s="226"/>
    </row>
    <row r="620" spans="1:1038" s="288" customFormat="1" ht="18" customHeight="1">
      <c r="A620" s="409" t="s">
        <v>2065</v>
      </c>
      <c r="B620" s="227" t="s">
        <v>1647</v>
      </c>
      <c r="C620" s="227"/>
      <c r="D620" s="227" t="s">
        <v>1279</v>
      </c>
      <c r="E620" s="227">
        <v>81</v>
      </c>
      <c r="F620" s="227">
        <v>2</v>
      </c>
      <c r="G620" s="570" t="str">
        <f t="shared" si="220"/>
        <v>81-2</v>
      </c>
      <c r="H620" s="479">
        <v>70</v>
      </c>
      <c r="I620" s="479">
        <v>90.5</v>
      </c>
      <c r="J620" s="477">
        <f t="shared" si="289"/>
        <v>0</v>
      </c>
      <c r="K620" s="478" t="str">
        <f>IF(J621=1,IF(((VLOOKUP($G620,[1]Depth_Lookup!A$3:J$410,9,FALSE))-(I620/100))=0,"Good",IF(((VLOOKUP($G620,[1]Depth_Lookup!$A$3:$J$550,9,FALSE))-(I620/100))&gt;0,"Too Short","Too Long")))</f>
        <v>Good</v>
      </c>
      <c r="L620" s="171">
        <f>(VLOOKUP($G620,Depth_Lookup!$A$3:$J$410,10,FALSE))+(H620/100)</f>
        <v>205.29999999999998</v>
      </c>
      <c r="M620" s="171">
        <f>(VLOOKUP($G620,Depth_Lookup!$A$3:$J$410,10,FALSE))+(I620/100)</f>
        <v>205.505</v>
      </c>
      <c r="N620" s="230" t="s">
        <v>2133</v>
      </c>
      <c r="O620" s="227">
        <v>1</v>
      </c>
      <c r="P620" s="227" t="s">
        <v>853</v>
      </c>
      <c r="Q620" s="227" t="s">
        <v>125</v>
      </c>
      <c r="R620" s="286" t="str">
        <f t="shared" si="277"/>
        <v>SerpentinizedHarzburgite</v>
      </c>
      <c r="S620" s="227" t="s">
        <v>94</v>
      </c>
      <c r="T620" s="227" t="s">
        <v>94</v>
      </c>
      <c r="U620" s="227" t="s">
        <v>95</v>
      </c>
      <c r="V620" s="227" t="s">
        <v>96</v>
      </c>
      <c r="W620" s="227" t="s">
        <v>102</v>
      </c>
      <c r="X620" s="286">
        <f>VLOOKUP(W620,[1]definitions_list_lookup!A$13:B$19,2,0)</f>
        <v>5</v>
      </c>
      <c r="Y620" s="227" t="s">
        <v>90</v>
      </c>
      <c r="Z620" s="227" t="s">
        <v>91</v>
      </c>
      <c r="AA620" s="227"/>
      <c r="AB620" s="227"/>
      <c r="AC620" s="227"/>
      <c r="AD620" s="227"/>
      <c r="AE620" s="233"/>
      <c r="AF620" s="570" t="e">
        <f>VLOOKUP(AE620,[1]definitions_list_mag!$V$12:$W$15,2,0)</f>
        <v>#N/A</v>
      </c>
      <c r="AG620" s="237"/>
      <c r="AH620" s="227"/>
      <c r="AI620" s="240">
        <v>67</v>
      </c>
      <c r="AJ620" s="227"/>
      <c r="AK620" s="227"/>
      <c r="AL620" s="227"/>
      <c r="AM620" s="227"/>
      <c r="AN620" s="227"/>
      <c r="AO620" s="240"/>
      <c r="AP620" s="227"/>
      <c r="AQ620" s="227"/>
      <c r="AR620" s="227"/>
      <c r="AS620" s="227"/>
      <c r="AT620" s="227"/>
      <c r="AU620" s="240"/>
      <c r="AV620" s="227"/>
      <c r="AW620" s="227"/>
      <c r="AX620" s="227"/>
      <c r="AY620" s="227"/>
      <c r="AZ620" s="227"/>
      <c r="BA620" s="240">
        <v>30</v>
      </c>
      <c r="BB620" s="227">
        <v>6</v>
      </c>
      <c r="BC620" s="227">
        <v>2</v>
      </c>
      <c r="BD620" s="227" t="s">
        <v>110</v>
      </c>
      <c r="BE620" s="227" t="s">
        <v>103</v>
      </c>
      <c r="BF620" s="227"/>
      <c r="BG620" s="240"/>
      <c r="BH620" s="227"/>
      <c r="BI620" s="227"/>
      <c r="BJ620" s="227"/>
      <c r="BK620" s="227"/>
      <c r="BL620" s="227"/>
      <c r="BM620" s="240">
        <v>3</v>
      </c>
      <c r="BN620" s="227">
        <v>2</v>
      </c>
      <c r="BO620" s="227">
        <v>0.5</v>
      </c>
      <c r="BP620" s="227" t="s">
        <v>110</v>
      </c>
      <c r="BQ620" s="227" t="s">
        <v>103</v>
      </c>
      <c r="BR620" s="227"/>
      <c r="BS620" s="227"/>
      <c r="BT620" s="227"/>
      <c r="BU620" s="227"/>
      <c r="BV620" s="227"/>
      <c r="BW620" s="227"/>
      <c r="BX620" s="227"/>
      <c r="BY620" s="240"/>
      <c r="BZ620" s="227"/>
      <c r="CA620" s="227"/>
      <c r="CB620" s="227"/>
      <c r="CC620" s="227"/>
      <c r="CD620" s="227"/>
      <c r="CE620" s="227" t="s">
        <v>2149</v>
      </c>
      <c r="CF620" s="290">
        <f t="shared" si="290"/>
        <v>100</v>
      </c>
      <c r="CG620" s="148"/>
      <c r="CH620" s="571" t="s">
        <v>2150</v>
      </c>
      <c r="CI620" s="571">
        <v>90</v>
      </c>
      <c r="CJ620" s="571" t="s">
        <v>514</v>
      </c>
      <c r="CK620" s="572" t="s">
        <v>2153</v>
      </c>
      <c r="CL620" s="572"/>
      <c r="CM620" s="572"/>
      <c r="CN620" s="572"/>
      <c r="CO620" s="572"/>
      <c r="CP620" s="572"/>
      <c r="CQ620" s="572"/>
      <c r="CR620" s="572"/>
      <c r="CS620" s="572"/>
      <c r="CT620" s="572"/>
      <c r="CU620" s="572"/>
      <c r="CV620" s="572"/>
      <c r="CW620" s="572"/>
      <c r="CX620" s="572"/>
      <c r="CY620" s="572"/>
      <c r="CZ620" s="572"/>
      <c r="DA620" s="572"/>
      <c r="DB620" s="572">
        <v>65</v>
      </c>
      <c r="DC620" s="577">
        <v>1</v>
      </c>
      <c r="DD620" s="572"/>
      <c r="DE620" s="572"/>
      <c r="DF620" s="572"/>
      <c r="DG620" s="572"/>
      <c r="DH620" s="572"/>
      <c r="DI620" s="572"/>
      <c r="DJ620" s="572">
        <v>34</v>
      </c>
      <c r="DK620" s="208"/>
      <c r="DL620" s="148"/>
      <c r="DM620" s="572"/>
      <c r="DN620" s="572"/>
      <c r="DO620" s="574"/>
      <c r="DP620" s="575"/>
      <c r="DQ620" s="576"/>
      <c r="DR620" s="574"/>
      <c r="DS620" s="576"/>
      <c r="DT620" s="283" t="s">
        <v>2134</v>
      </c>
      <c r="DU620" s="577"/>
      <c r="DV620" s="577"/>
      <c r="DW620" s="291" t="e">
        <f>VLOOKUP(P620,[1]definitions_list_lookup!$K$30:$L$54,2,0)</f>
        <v>#N/A</v>
      </c>
      <c r="DX620" s="578" t="s">
        <v>2151</v>
      </c>
      <c r="DY620" s="578" t="s">
        <v>2138</v>
      </c>
      <c r="DZ620" s="154"/>
      <c r="EA620" s="154"/>
      <c r="EB620" s="229"/>
      <c r="EC620" s="292"/>
      <c r="ED620" s="229" t="s">
        <v>2517</v>
      </c>
      <c r="EE620" s="293"/>
      <c r="EF620" s="294"/>
      <c r="EG620" s="293"/>
      <c r="EH620" s="295"/>
      <c r="EI620" s="296"/>
      <c r="EJ620" s="297"/>
      <c r="EK620" s="298"/>
      <c r="EL620" s="293"/>
      <c r="EM620" s="295"/>
      <c r="EN620" s="295" t="s">
        <v>1448</v>
      </c>
      <c r="EO620" s="321"/>
      <c r="EP620" s="321"/>
      <c r="EQ620" s="321"/>
      <c r="ER620" s="321"/>
      <c r="ES620" s="321"/>
      <c r="ET620" s="321"/>
      <c r="EU620" s="321"/>
      <c r="EV620" s="408">
        <v>22</v>
      </c>
      <c r="EW620" s="408">
        <v>270</v>
      </c>
      <c r="EX620" s="408">
        <v>23</v>
      </c>
      <c r="EY620" s="408">
        <v>180</v>
      </c>
      <c r="EZ620" s="192">
        <f t="shared" si="239"/>
        <v>43.586145282956153</v>
      </c>
      <c r="FA620" s="192">
        <f t="shared" si="240"/>
        <v>43.586145282956153</v>
      </c>
      <c r="FB620" s="192">
        <f t="shared" si="241"/>
        <v>59.628967311080466</v>
      </c>
      <c r="FC620" s="192">
        <f t="shared" si="242"/>
        <v>133.58614528295615</v>
      </c>
      <c r="FD620" s="192">
        <f t="shared" si="243"/>
        <v>30.371032688919534</v>
      </c>
      <c r="FE620" s="193">
        <f t="shared" si="244"/>
        <v>223.58614528295615</v>
      </c>
      <c r="FF620" s="194">
        <f t="shared" si="245"/>
        <v>30.371032688919534</v>
      </c>
      <c r="FG620" s="293"/>
      <c r="FH620" s="295"/>
      <c r="FI620" s="778">
        <f t="shared" si="250"/>
        <v>0</v>
      </c>
      <c r="FJ620" s="779">
        <f t="shared" si="251"/>
        <v>30.371032688919534</v>
      </c>
      <c r="FK620" s="779">
        <f t="shared" si="252"/>
        <v>59.628967311080466</v>
      </c>
      <c r="FL620" s="780">
        <f t="shared" si="253"/>
        <v>1.040721809142424</v>
      </c>
      <c r="FM620" s="169">
        <f t="shared" si="254"/>
        <v>0.86276939696143029</v>
      </c>
      <c r="FN620" s="783">
        <f t="shared" si="255"/>
        <v>0</v>
      </c>
      <c r="FO620" s="227"/>
      <c r="FP620" s="227"/>
      <c r="FQ620" s="227"/>
      <c r="FR620" s="227"/>
      <c r="FS620" s="227"/>
      <c r="FT620" s="227"/>
      <c r="FU620" s="227"/>
      <c r="FV620" s="227"/>
      <c r="FW620" s="227"/>
      <c r="FX620" s="227"/>
      <c r="FY620" s="227"/>
      <c r="FZ620" s="227"/>
      <c r="GA620" s="227"/>
      <c r="GB620" s="227"/>
      <c r="GC620" s="227"/>
      <c r="GD620" s="227"/>
      <c r="GE620" s="227"/>
      <c r="GF620" s="227"/>
      <c r="GG620" s="227"/>
      <c r="GH620" s="227"/>
      <c r="GI620" s="227"/>
      <c r="GJ620" s="227"/>
      <c r="GK620" s="227"/>
      <c r="GL620" s="227"/>
      <c r="GM620" s="227"/>
      <c r="GN620" s="227"/>
      <c r="GO620" s="227"/>
      <c r="GP620" s="227"/>
      <c r="GQ620" s="227"/>
      <c r="GR620" s="227"/>
      <c r="GS620" s="227"/>
      <c r="GT620" s="227"/>
      <c r="GU620" s="227"/>
      <c r="GV620" s="227"/>
      <c r="GW620" s="227"/>
      <c r="GX620" s="227"/>
      <c r="GY620" s="227"/>
      <c r="GZ620" s="227"/>
      <c r="HA620" s="227"/>
      <c r="HB620" s="227"/>
      <c r="HC620" s="227"/>
      <c r="HD620" s="227"/>
      <c r="HE620" s="227"/>
      <c r="HF620" s="227"/>
      <c r="HG620" s="227"/>
      <c r="HH620" s="227"/>
      <c r="HI620" s="227"/>
      <c r="HJ620" s="227"/>
      <c r="HK620" s="227"/>
      <c r="HL620" s="227"/>
      <c r="HM620" s="227"/>
      <c r="HN620" s="227"/>
      <c r="HO620" s="227"/>
      <c r="HP620" s="227"/>
      <c r="HQ620" s="227"/>
      <c r="HR620" s="227"/>
      <c r="HS620" s="227"/>
      <c r="HT620" s="227"/>
      <c r="HU620" s="227"/>
      <c r="HV620" s="227"/>
      <c r="HW620" s="227"/>
      <c r="HX620" s="227"/>
      <c r="HY620" s="227"/>
      <c r="HZ620" s="227"/>
      <c r="IA620" s="227"/>
      <c r="IB620" s="227"/>
      <c r="IC620" s="227"/>
      <c r="ID620" s="227"/>
      <c r="IE620" s="227"/>
      <c r="IF620" s="227"/>
      <c r="IG620" s="227"/>
      <c r="IH620" s="227"/>
      <c r="II620" s="227"/>
      <c r="IJ620" s="227"/>
      <c r="IK620" s="227"/>
      <c r="IL620" s="227"/>
      <c r="IM620" s="227"/>
      <c r="IN620" s="227"/>
      <c r="IO620" s="227"/>
      <c r="IP620" s="227"/>
      <c r="IQ620" s="227"/>
      <c r="IR620" s="227"/>
      <c r="IS620" s="227"/>
      <c r="IT620" s="227"/>
      <c r="IU620" s="227"/>
      <c r="IV620" s="227"/>
      <c r="IW620" s="227"/>
      <c r="IX620" s="227"/>
      <c r="IY620" s="227"/>
      <c r="IZ620" s="227"/>
      <c r="JA620" s="227"/>
      <c r="JB620" s="227"/>
      <c r="JC620" s="227"/>
      <c r="JD620" s="227"/>
      <c r="JE620" s="227"/>
      <c r="JF620" s="227"/>
      <c r="JG620" s="227"/>
      <c r="JH620" s="227"/>
      <c r="JI620" s="227"/>
      <c r="JJ620" s="227"/>
      <c r="JK620" s="227"/>
      <c r="JL620" s="227"/>
      <c r="JM620" s="227"/>
      <c r="JN620" s="227"/>
      <c r="JO620" s="227"/>
      <c r="JP620" s="227"/>
      <c r="JQ620" s="227"/>
      <c r="JR620" s="227"/>
      <c r="JS620" s="227"/>
      <c r="JT620" s="227"/>
      <c r="JU620" s="227"/>
      <c r="JV620" s="227"/>
      <c r="JW620" s="227"/>
      <c r="JX620" s="227"/>
      <c r="JY620" s="227"/>
      <c r="JZ620" s="227"/>
      <c r="KA620" s="227"/>
      <c r="KB620" s="227"/>
      <c r="KC620" s="227"/>
      <c r="KD620" s="227"/>
      <c r="KE620" s="227"/>
      <c r="KF620" s="227"/>
      <c r="KG620" s="227"/>
      <c r="KH620" s="227"/>
      <c r="KI620" s="227"/>
      <c r="KJ620" s="227"/>
      <c r="KK620" s="227"/>
      <c r="KL620" s="227"/>
      <c r="KM620" s="227"/>
      <c r="KN620" s="227"/>
      <c r="KO620" s="227"/>
      <c r="KP620" s="227"/>
      <c r="KQ620" s="227"/>
      <c r="KR620" s="227"/>
      <c r="KS620" s="227"/>
      <c r="KT620" s="227"/>
      <c r="KU620" s="227"/>
      <c r="KV620" s="227"/>
      <c r="KW620" s="227"/>
      <c r="KX620" s="227"/>
      <c r="KY620" s="227"/>
      <c r="KZ620" s="227"/>
      <c r="LA620" s="227"/>
      <c r="LB620" s="227"/>
      <c r="LC620" s="227"/>
      <c r="LD620" s="227"/>
      <c r="LE620" s="227"/>
      <c r="LF620" s="227"/>
      <c r="LG620" s="227"/>
      <c r="LH620" s="227"/>
      <c r="LI620" s="227"/>
      <c r="LJ620" s="227"/>
      <c r="LK620" s="227"/>
      <c r="LL620" s="227"/>
      <c r="LM620" s="227"/>
      <c r="LN620" s="227"/>
      <c r="LO620" s="227"/>
      <c r="LP620" s="227"/>
      <c r="LQ620" s="227"/>
      <c r="LR620" s="227"/>
      <c r="LS620" s="227"/>
      <c r="LT620" s="227"/>
      <c r="LU620" s="227"/>
      <c r="LV620" s="227"/>
      <c r="LW620" s="227"/>
      <c r="LX620" s="227"/>
      <c r="LY620" s="227"/>
      <c r="LZ620" s="227"/>
      <c r="MA620" s="227"/>
      <c r="MB620" s="227"/>
      <c r="MC620" s="227"/>
      <c r="MD620" s="227"/>
      <c r="ME620" s="227"/>
      <c r="MF620" s="227"/>
      <c r="MG620" s="227"/>
      <c r="MH620" s="227"/>
      <c r="MI620" s="227"/>
      <c r="MJ620" s="227"/>
      <c r="MK620" s="227"/>
      <c r="ML620" s="227"/>
      <c r="MM620" s="227"/>
      <c r="MN620" s="227"/>
      <c r="MO620" s="227"/>
      <c r="MP620" s="227"/>
      <c r="MQ620" s="227"/>
      <c r="MR620" s="227"/>
      <c r="MS620" s="227"/>
      <c r="MT620" s="227"/>
      <c r="MU620" s="227"/>
      <c r="MV620" s="227"/>
      <c r="MW620" s="227"/>
      <c r="MX620" s="227"/>
      <c r="MY620" s="227"/>
      <c r="MZ620" s="227"/>
      <c r="NA620" s="227"/>
      <c r="NB620" s="227"/>
      <c r="NC620" s="227"/>
      <c r="ND620" s="227"/>
      <c r="NE620" s="227"/>
      <c r="NF620" s="227"/>
      <c r="NG620" s="227"/>
      <c r="NH620" s="227"/>
      <c r="NI620" s="227"/>
      <c r="NJ620" s="227"/>
      <c r="NK620" s="227"/>
      <c r="NL620" s="227"/>
      <c r="NM620" s="227"/>
      <c r="NN620" s="227"/>
      <c r="NO620" s="227"/>
      <c r="NP620" s="227"/>
      <c r="NQ620" s="227"/>
      <c r="NR620" s="227"/>
      <c r="NS620" s="227"/>
      <c r="NT620" s="227"/>
      <c r="NU620" s="227"/>
      <c r="NV620" s="227"/>
      <c r="NW620" s="227"/>
      <c r="NX620" s="227"/>
      <c r="NY620" s="227"/>
      <c r="NZ620" s="227"/>
      <c r="OA620" s="227"/>
      <c r="OB620" s="227"/>
      <c r="OC620" s="227"/>
      <c r="OD620" s="227"/>
      <c r="OE620" s="227"/>
      <c r="OF620" s="227"/>
      <c r="OG620" s="227"/>
      <c r="OH620" s="227"/>
      <c r="OI620" s="227"/>
      <c r="OJ620" s="227"/>
      <c r="OK620" s="227"/>
      <c r="OL620" s="227"/>
      <c r="OM620" s="227"/>
      <c r="ON620" s="227"/>
      <c r="OO620" s="227"/>
      <c r="OP620" s="227"/>
      <c r="OQ620" s="227"/>
      <c r="OR620" s="227"/>
      <c r="OS620" s="227"/>
      <c r="OT620" s="227"/>
      <c r="OU620" s="227"/>
      <c r="OV620" s="227"/>
      <c r="OW620" s="227"/>
      <c r="OX620" s="227"/>
      <c r="OY620" s="227"/>
      <c r="OZ620" s="227"/>
      <c r="PA620" s="227"/>
      <c r="PB620" s="227"/>
      <c r="PC620" s="227"/>
      <c r="PD620" s="227"/>
      <c r="PE620" s="227"/>
      <c r="PF620" s="227"/>
      <c r="PG620" s="227"/>
      <c r="PH620" s="227"/>
      <c r="PI620" s="227"/>
      <c r="PJ620" s="227"/>
      <c r="PK620" s="227"/>
      <c r="PL620" s="227"/>
      <c r="PM620" s="227"/>
      <c r="PN620" s="227"/>
      <c r="PO620" s="227"/>
      <c r="PP620" s="227"/>
      <c r="PQ620" s="227"/>
      <c r="PR620" s="227"/>
      <c r="PS620" s="227"/>
      <c r="PT620" s="227"/>
      <c r="PU620" s="227"/>
      <c r="PV620" s="227"/>
      <c r="PW620" s="227"/>
      <c r="PX620" s="227"/>
      <c r="PY620" s="227"/>
      <c r="PZ620" s="227"/>
      <c r="QA620" s="227"/>
      <c r="QB620" s="227"/>
      <c r="QC620" s="227"/>
      <c r="QD620" s="227"/>
      <c r="QE620" s="227"/>
      <c r="QF620" s="227"/>
      <c r="QG620" s="227"/>
      <c r="QH620" s="227"/>
      <c r="QI620" s="227"/>
      <c r="QJ620" s="227"/>
      <c r="QK620" s="227"/>
      <c r="QL620" s="227"/>
      <c r="QM620" s="227"/>
      <c r="QN620" s="227"/>
      <c r="QO620" s="227"/>
      <c r="QP620" s="227"/>
      <c r="QQ620" s="227"/>
      <c r="QR620" s="227"/>
      <c r="QS620" s="227"/>
      <c r="QT620" s="227"/>
      <c r="QU620" s="227"/>
      <c r="QV620" s="227"/>
      <c r="QW620" s="227"/>
      <c r="QX620" s="227"/>
      <c r="QY620" s="227"/>
      <c r="QZ620" s="227"/>
      <c r="RA620" s="227"/>
      <c r="RB620" s="227"/>
      <c r="RC620" s="227"/>
      <c r="RD620" s="227"/>
      <c r="RE620" s="227"/>
      <c r="RF620" s="227"/>
      <c r="RG620" s="227"/>
      <c r="RH620" s="227"/>
      <c r="RI620" s="227"/>
      <c r="RJ620" s="227"/>
      <c r="RK620" s="227"/>
      <c r="RL620" s="227"/>
      <c r="RM620" s="227"/>
      <c r="RN620" s="227"/>
      <c r="RO620" s="227"/>
      <c r="RP620" s="227"/>
      <c r="RQ620" s="227"/>
      <c r="RR620" s="227"/>
      <c r="RS620" s="227"/>
      <c r="RT620" s="227"/>
      <c r="RU620" s="227"/>
      <c r="RV620" s="227"/>
      <c r="RW620" s="227"/>
      <c r="RX620" s="227"/>
      <c r="RY620" s="227"/>
      <c r="RZ620" s="227"/>
      <c r="SA620" s="227"/>
      <c r="SB620" s="227"/>
      <c r="SC620" s="227"/>
      <c r="SD620" s="227"/>
      <c r="SE620" s="227"/>
      <c r="SF620" s="227"/>
      <c r="SG620" s="227"/>
      <c r="SH620" s="227"/>
      <c r="SI620" s="227"/>
      <c r="SJ620" s="227"/>
      <c r="SK620" s="227"/>
      <c r="SL620" s="227"/>
      <c r="SM620" s="227"/>
      <c r="SN620" s="227"/>
      <c r="SO620" s="227"/>
      <c r="SP620" s="227"/>
      <c r="SQ620" s="227"/>
      <c r="SR620" s="227"/>
      <c r="SS620" s="227"/>
      <c r="ST620" s="227"/>
      <c r="SU620" s="227"/>
      <c r="SV620" s="227"/>
      <c r="SW620" s="227"/>
      <c r="SX620" s="227"/>
      <c r="SY620" s="227"/>
      <c r="SZ620" s="227"/>
      <c r="TA620" s="227"/>
      <c r="TB620" s="227"/>
      <c r="TC620" s="227"/>
      <c r="TD620" s="227"/>
      <c r="TE620" s="227"/>
      <c r="TF620" s="227"/>
      <c r="TG620" s="227"/>
      <c r="TH620" s="227"/>
      <c r="TI620" s="227"/>
      <c r="TJ620" s="227"/>
      <c r="TK620" s="227"/>
      <c r="TL620" s="227"/>
      <c r="TM620" s="227"/>
      <c r="TN620" s="227"/>
      <c r="TO620" s="227"/>
      <c r="TP620" s="227"/>
      <c r="TQ620" s="227"/>
      <c r="TR620" s="227"/>
      <c r="TS620" s="227"/>
      <c r="TT620" s="227"/>
      <c r="TU620" s="227"/>
      <c r="TV620" s="227"/>
      <c r="TW620" s="227"/>
      <c r="TX620" s="227"/>
      <c r="TY620" s="227"/>
      <c r="TZ620" s="227"/>
      <c r="UA620" s="227"/>
      <c r="UB620" s="227"/>
      <c r="UC620" s="227"/>
      <c r="UD620" s="227"/>
      <c r="UE620" s="227"/>
      <c r="UF620" s="227"/>
      <c r="UG620" s="227"/>
      <c r="UH620" s="227"/>
      <c r="UI620" s="227"/>
      <c r="UJ620" s="227"/>
      <c r="UK620" s="227"/>
      <c r="UL620" s="227"/>
      <c r="UM620" s="227"/>
      <c r="UN620" s="227"/>
      <c r="UO620" s="227"/>
      <c r="UP620" s="227"/>
      <c r="UQ620" s="227"/>
      <c r="UR620" s="227"/>
      <c r="US620" s="227"/>
      <c r="UT620" s="227"/>
      <c r="UU620" s="227"/>
      <c r="UV620" s="227"/>
      <c r="UW620" s="227"/>
      <c r="UX620" s="227"/>
      <c r="UY620" s="227"/>
      <c r="UZ620" s="227"/>
      <c r="VA620" s="227"/>
      <c r="VB620" s="227"/>
      <c r="VC620" s="227"/>
      <c r="VD620" s="227"/>
      <c r="VE620" s="227"/>
      <c r="VF620" s="227"/>
      <c r="VG620" s="227"/>
      <c r="VH620" s="227"/>
      <c r="VI620" s="227"/>
      <c r="VJ620" s="227"/>
      <c r="VK620" s="227"/>
      <c r="VL620" s="227"/>
      <c r="VM620" s="227"/>
      <c r="VN620" s="227"/>
      <c r="VO620" s="227"/>
      <c r="VP620" s="227"/>
      <c r="VQ620" s="227"/>
      <c r="VR620" s="227"/>
      <c r="VS620" s="227"/>
      <c r="VT620" s="227"/>
      <c r="VU620" s="227"/>
      <c r="VV620" s="227"/>
      <c r="VW620" s="227"/>
      <c r="VX620" s="227"/>
      <c r="VY620" s="227"/>
      <c r="VZ620" s="227"/>
      <c r="WA620" s="227"/>
      <c r="WB620" s="227"/>
      <c r="WC620" s="227"/>
      <c r="WD620" s="227"/>
      <c r="WE620" s="227"/>
      <c r="WF620" s="227"/>
      <c r="WG620" s="227"/>
      <c r="WH620" s="227"/>
      <c r="WI620" s="227"/>
      <c r="WJ620" s="227"/>
      <c r="WK620" s="227"/>
      <c r="WL620" s="227"/>
      <c r="WM620" s="227"/>
      <c r="WN620" s="227"/>
      <c r="WO620" s="227"/>
      <c r="WP620" s="227"/>
      <c r="WQ620" s="227"/>
      <c r="WR620" s="227"/>
      <c r="WS620" s="227"/>
      <c r="WT620" s="227"/>
      <c r="WU620" s="227"/>
      <c r="WV620" s="227"/>
      <c r="WW620" s="227"/>
      <c r="WX620" s="227"/>
      <c r="WY620" s="227"/>
      <c r="WZ620" s="227"/>
      <c r="XA620" s="227"/>
      <c r="XB620" s="227"/>
      <c r="XC620" s="227"/>
      <c r="XD620" s="227"/>
      <c r="XE620" s="227"/>
      <c r="XF620" s="227"/>
      <c r="XG620" s="227"/>
      <c r="XH620" s="227"/>
      <c r="XI620" s="227"/>
      <c r="XJ620" s="227"/>
      <c r="XK620" s="227"/>
      <c r="XL620" s="227"/>
      <c r="XM620" s="227"/>
      <c r="XN620" s="227"/>
      <c r="XO620" s="227"/>
      <c r="XP620" s="227"/>
      <c r="XQ620" s="227"/>
      <c r="XR620" s="227"/>
      <c r="XS620" s="227"/>
      <c r="XT620" s="227"/>
      <c r="XU620" s="227"/>
      <c r="XV620" s="227"/>
      <c r="XW620" s="227"/>
      <c r="XX620" s="227"/>
      <c r="XY620" s="227"/>
      <c r="XZ620" s="227"/>
      <c r="YA620" s="227"/>
      <c r="YB620" s="227"/>
      <c r="YC620" s="227"/>
      <c r="YD620" s="227"/>
      <c r="YE620" s="227"/>
      <c r="YF620" s="227"/>
      <c r="YG620" s="227"/>
      <c r="YH620" s="227"/>
      <c r="YI620" s="227"/>
      <c r="YJ620" s="227"/>
      <c r="YK620" s="227"/>
      <c r="YL620" s="227"/>
      <c r="YM620" s="227"/>
      <c r="YN620" s="227"/>
      <c r="YO620" s="227"/>
      <c r="YP620" s="227"/>
      <c r="YQ620" s="227"/>
      <c r="YR620" s="227"/>
      <c r="YS620" s="227"/>
      <c r="YT620" s="227"/>
      <c r="YU620" s="227"/>
      <c r="YV620" s="227"/>
      <c r="YW620" s="227"/>
      <c r="YX620" s="227"/>
      <c r="YY620" s="227"/>
      <c r="YZ620" s="227"/>
      <c r="ZA620" s="227"/>
      <c r="ZB620" s="227"/>
      <c r="ZC620" s="227"/>
      <c r="ZD620" s="227"/>
      <c r="ZE620" s="227"/>
      <c r="ZF620" s="227"/>
      <c r="ZG620" s="227"/>
      <c r="ZH620" s="227"/>
      <c r="ZI620" s="227"/>
      <c r="ZJ620" s="227"/>
      <c r="ZK620" s="227"/>
      <c r="ZL620" s="227"/>
      <c r="ZM620" s="227"/>
      <c r="ZN620" s="227"/>
      <c r="ZO620" s="227"/>
      <c r="ZP620" s="227"/>
      <c r="ZQ620" s="227"/>
      <c r="ZR620" s="227"/>
      <c r="ZS620" s="227"/>
      <c r="ZT620" s="227"/>
      <c r="ZU620" s="227"/>
      <c r="ZV620" s="227"/>
      <c r="ZW620" s="227"/>
      <c r="ZX620" s="227"/>
      <c r="ZY620" s="227"/>
      <c r="ZZ620" s="227"/>
      <c r="AAA620" s="227"/>
      <c r="AAB620" s="227"/>
      <c r="AAC620" s="227"/>
      <c r="AAD620" s="227"/>
      <c r="AAE620" s="227"/>
      <c r="AAF620" s="227"/>
      <c r="AAG620" s="227"/>
      <c r="AAH620" s="227"/>
      <c r="AAI620" s="227"/>
      <c r="AAJ620" s="227"/>
      <c r="AAK620" s="227"/>
      <c r="AAL620" s="227"/>
      <c r="AAM620" s="227"/>
      <c r="AAN620" s="227"/>
      <c r="AAO620" s="227"/>
      <c r="AAP620" s="227"/>
      <c r="AAQ620" s="227"/>
      <c r="AAR620" s="227"/>
      <c r="AAS620" s="227"/>
      <c r="AAT620" s="227"/>
      <c r="AAU620" s="227"/>
      <c r="AAV620" s="227"/>
      <c r="AAW620" s="227"/>
      <c r="AAX620" s="227"/>
      <c r="AAY620" s="227"/>
      <c r="AAZ620" s="227"/>
      <c r="ABA620" s="227"/>
      <c r="ABB620" s="227"/>
      <c r="ABC620" s="227"/>
      <c r="ABD620" s="227"/>
      <c r="ABE620" s="227"/>
      <c r="ABF620" s="227"/>
      <c r="ABG620" s="227"/>
      <c r="ABH620" s="227"/>
      <c r="ABI620" s="227"/>
      <c r="ABJ620" s="227"/>
      <c r="ABK620" s="227"/>
      <c r="ABL620" s="227"/>
      <c r="ABM620" s="227"/>
      <c r="ABN620" s="227"/>
      <c r="ABO620" s="227"/>
      <c r="ABP620" s="227"/>
      <c r="ABQ620" s="227"/>
      <c r="ABR620" s="227"/>
      <c r="ABS620" s="227"/>
      <c r="ABT620" s="227"/>
      <c r="ABU620" s="227"/>
      <c r="ABV620" s="227"/>
      <c r="ABW620" s="227"/>
      <c r="ABX620" s="227"/>
      <c r="ABY620" s="227"/>
      <c r="ABZ620" s="227"/>
      <c r="ACA620" s="227"/>
      <c r="ACB620" s="227"/>
      <c r="ACC620" s="227"/>
      <c r="ACD620" s="227"/>
      <c r="ACE620" s="227"/>
      <c r="ACF620" s="227"/>
      <c r="ACG620" s="227"/>
      <c r="ACH620" s="227"/>
      <c r="ACI620" s="227"/>
      <c r="ACJ620" s="227"/>
      <c r="ACK620" s="227"/>
      <c r="ACL620" s="227"/>
      <c r="ACM620" s="227"/>
      <c r="ACN620" s="227"/>
      <c r="ACO620" s="227"/>
      <c r="ACP620" s="227"/>
      <c r="ACQ620" s="227"/>
      <c r="ACR620" s="227"/>
      <c r="ACS620" s="227"/>
      <c r="ACT620" s="227"/>
      <c r="ACU620" s="227"/>
      <c r="ACV620" s="227"/>
      <c r="ACW620" s="227"/>
      <c r="ACX620" s="227"/>
      <c r="ACY620" s="227"/>
      <c r="ACZ620" s="227"/>
      <c r="ADA620" s="227"/>
      <c r="ADB620" s="227"/>
      <c r="ADC620" s="227"/>
      <c r="ADD620" s="227"/>
      <c r="ADE620" s="227"/>
      <c r="ADF620" s="227"/>
      <c r="ADG620" s="227"/>
      <c r="ADH620" s="227"/>
      <c r="ADI620" s="227"/>
      <c r="ADJ620" s="227"/>
      <c r="ADK620" s="227"/>
      <c r="ADL620" s="227"/>
      <c r="ADM620" s="227"/>
      <c r="ADN620" s="227"/>
      <c r="ADO620" s="227"/>
      <c r="ADP620" s="227"/>
      <c r="ADQ620" s="227"/>
      <c r="ADR620" s="227"/>
      <c r="ADS620" s="227"/>
      <c r="ADT620" s="227"/>
      <c r="ADU620" s="227"/>
      <c r="ADV620" s="227"/>
      <c r="ADW620" s="227"/>
      <c r="ADX620" s="227"/>
      <c r="ADY620" s="227"/>
      <c r="ADZ620" s="227"/>
      <c r="AEA620" s="227"/>
      <c r="AEB620" s="227"/>
      <c r="AEC620" s="227"/>
      <c r="AED620" s="227"/>
      <c r="AEE620" s="227"/>
      <c r="AEF620" s="227"/>
      <c r="AEG620" s="227"/>
      <c r="AEH620" s="227"/>
      <c r="AEI620" s="227"/>
      <c r="AEJ620" s="227"/>
      <c r="AEK620" s="227"/>
      <c r="AEL620" s="227"/>
      <c r="AEM620" s="227"/>
      <c r="AEN620" s="227"/>
      <c r="AEO620" s="227"/>
      <c r="AEP620" s="227"/>
      <c r="AEQ620" s="227"/>
      <c r="AER620" s="227"/>
      <c r="AES620" s="227"/>
      <c r="AET620" s="227"/>
      <c r="AEU620" s="227"/>
      <c r="AEV620" s="227"/>
      <c r="AEW620" s="227"/>
      <c r="AEX620" s="227"/>
      <c r="AEY620" s="227"/>
      <c r="AEZ620" s="227"/>
      <c r="AFA620" s="227"/>
      <c r="AFB620" s="227"/>
      <c r="AFC620" s="227"/>
      <c r="AFD620" s="227"/>
      <c r="AFE620" s="227"/>
      <c r="AFF620" s="227"/>
      <c r="AFG620" s="227"/>
      <c r="AFH620" s="227"/>
      <c r="AFI620" s="227"/>
      <c r="AFJ620" s="227"/>
      <c r="AFK620" s="227"/>
      <c r="AFL620" s="227"/>
      <c r="AFM620" s="227"/>
      <c r="AFN620" s="227"/>
      <c r="AFO620" s="227"/>
      <c r="AFP620" s="227"/>
      <c r="AFQ620" s="227"/>
      <c r="AFR620" s="227"/>
      <c r="AFS620" s="227"/>
      <c r="AFT620" s="227"/>
      <c r="AFU620" s="227"/>
      <c r="AFV620" s="227"/>
      <c r="AFW620" s="227"/>
      <c r="AFX620" s="227"/>
      <c r="AFY620" s="227"/>
      <c r="AFZ620" s="227"/>
      <c r="AGA620" s="227"/>
      <c r="AGB620" s="227"/>
      <c r="AGC620" s="227"/>
      <c r="AGD620" s="227"/>
      <c r="AGE620" s="227"/>
      <c r="AGF620" s="227"/>
      <c r="AGG620" s="227"/>
      <c r="AGH620" s="227"/>
      <c r="AGI620" s="227"/>
      <c r="AGJ620" s="227"/>
      <c r="AGK620" s="227"/>
      <c r="AGL620" s="227"/>
      <c r="AGM620" s="227"/>
      <c r="AGN620" s="227"/>
      <c r="AGO620" s="227"/>
      <c r="AGP620" s="227"/>
      <c r="AGQ620" s="227"/>
      <c r="AGR620" s="227"/>
      <c r="AGS620" s="227"/>
      <c r="AGT620" s="227"/>
      <c r="AGU620" s="227"/>
      <c r="AGV620" s="227"/>
      <c r="AGW620" s="227"/>
      <c r="AGX620" s="227"/>
      <c r="AGY620" s="227"/>
      <c r="AGZ620" s="227"/>
      <c r="AHA620" s="227"/>
      <c r="AHB620" s="227"/>
      <c r="AHC620" s="227"/>
      <c r="AHD620" s="227"/>
      <c r="AHE620" s="227"/>
      <c r="AHF620" s="227"/>
      <c r="AHG620" s="227"/>
      <c r="AHH620" s="227"/>
      <c r="AHI620" s="227"/>
      <c r="AHJ620" s="227"/>
      <c r="AHK620" s="227"/>
      <c r="AHL620" s="227"/>
      <c r="AHM620" s="227"/>
      <c r="AHN620" s="227"/>
      <c r="AHO620" s="227"/>
      <c r="AHP620" s="227"/>
      <c r="AHQ620" s="227"/>
      <c r="AHR620" s="227"/>
      <c r="AHS620" s="227"/>
      <c r="AHT620" s="227"/>
      <c r="AHU620" s="227"/>
      <c r="AHV620" s="227"/>
      <c r="AHW620" s="227"/>
      <c r="AHX620" s="227"/>
      <c r="AHY620" s="227"/>
      <c r="AHZ620" s="227"/>
      <c r="AIA620" s="227"/>
      <c r="AIB620" s="227"/>
      <c r="AIC620" s="227"/>
      <c r="AID620" s="227"/>
      <c r="AIE620" s="227"/>
      <c r="AIF620" s="227"/>
      <c r="AIG620" s="227"/>
      <c r="AIH620" s="227"/>
      <c r="AII620" s="227"/>
      <c r="AIJ620" s="227"/>
      <c r="AIK620" s="227"/>
      <c r="AIL620" s="227"/>
      <c r="AIM620" s="227"/>
      <c r="AIN620" s="227"/>
      <c r="AIO620" s="227"/>
      <c r="AIP620" s="227"/>
      <c r="AIQ620" s="227"/>
      <c r="AIR620" s="227"/>
      <c r="AIS620" s="227"/>
      <c r="AIT620" s="227"/>
      <c r="AIU620" s="227"/>
      <c r="AIV620" s="227"/>
      <c r="AIW620" s="227"/>
      <c r="AIX620" s="227"/>
      <c r="AIY620" s="227"/>
      <c r="AIZ620" s="227"/>
      <c r="AJA620" s="227"/>
      <c r="AJB620" s="227"/>
      <c r="AJC620" s="227"/>
      <c r="AJD620" s="227"/>
      <c r="AJE620" s="227"/>
      <c r="AJF620" s="227"/>
      <c r="AJG620" s="227"/>
      <c r="AJH620" s="227"/>
      <c r="AJI620" s="227"/>
      <c r="AJJ620" s="227"/>
      <c r="AJK620" s="227"/>
      <c r="AJL620" s="227"/>
      <c r="AJM620" s="227"/>
      <c r="AJN620" s="227"/>
      <c r="AJO620" s="227"/>
      <c r="AJP620" s="227"/>
      <c r="AJQ620" s="227"/>
      <c r="AJR620" s="227"/>
      <c r="AJS620" s="227"/>
      <c r="AJT620" s="227"/>
      <c r="AJU620" s="227"/>
      <c r="AJV620" s="227"/>
      <c r="AJW620" s="227"/>
      <c r="AJX620" s="227"/>
      <c r="AJY620" s="227"/>
      <c r="AJZ620" s="227"/>
      <c r="AKA620" s="227"/>
      <c r="AKB620" s="227"/>
      <c r="AKC620" s="227"/>
      <c r="AKD620" s="227"/>
      <c r="AKE620" s="227"/>
      <c r="AKF620" s="227"/>
      <c r="AKG620" s="227"/>
      <c r="AKH620" s="227"/>
      <c r="AKI620" s="227"/>
      <c r="AKJ620" s="227"/>
      <c r="AKK620" s="227"/>
      <c r="AKL620" s="227"/>
      <c r="AKM620" s="227"/>
      <c r="AKN620" s="227"/>
      <c r="AKO620" s="227"/>
      <c r="AKP620" s="227"/>
      <c r="AKQ620" s="227"/>
      <c r="AKR620" s="227"/>
      <c r="AKS620" s="227"/>
      <c r="AKT620" s="227"/>
      <c r="AKU620" s="227"/>
      <c r="AKV620" s="227"/>
      <c r="AKW620" s="227"/>
      <c r="AKX620" s="227"/>
      <c r="AKY620" s="227"/>
      <c r="AKZ620" s="227"/>
      <c r="ALA620" s="227"/>
      <c r="ALB620" s="227"/>
      <c r="ALC620" s="227"/>
      <c r="ALD620" s="227"/>
      <c r="ALE620" s="227"/>
      <c r="ALF620" s="227"/>
      <c r="ALG620" s="227"/>
      <c r="ALH620" s="227"/>
      <c r="ALI620" s="227"/>
      <c r="ALJ620" s="227"/>
      <c r="ALK620" s="227"/>
      <c r="ALL620" s="227"/>
      <c r="ALM620" s="227"/>
      <c r="ALN620" s="227"/>
      <c r="ALO620" s="227"/>
      <c r="ALP620" s="227"/>
      <c r="ALQ620" s="227"/>
      <c r="ALR620" s="227"/>
      <c r="ALS620" s="227"/>
      <c r="ALT620" s="227"/>
      <c r="ALU620" s="227"/>
      <c r="ALV620" s="227"/>
      <c r="ALW620" s="227"/>
      <c r="ALX620" s="227"/>
      <c r="ALY620" s="227"/>
      <c r="ALZ620" s="227"/>
      <c r="AMA620" s="227"/>
      <c r="AMB620" s="227"/>
      <c r="AMC620" s="227"/>
      <c r="AMD620" s="227"/>
      <c r="AME620" s="227"/>
      <c r="AMF620" s="227"/>
      <c r="AMG620" s="227"/>
      <c r="AMH620" s="227"/>
      <c r="AMI620" s="227"/>
      <c r="AMJ620" s="227"/>
      <c r="AMK620" s="227"/>
      <c r="AML620" s="227"/>
      <c r="AMM620" s="227"/>
      <c r="AMN620" s="227"/>
      <c r="AMO620" s="227"/>
      <c r="AMP620" s="227"/>
      <c r="AMQ620" s="227"/>
      <c r="AMR620" s="227"/>
      <c r="AMS620" s="227"/>
      <c r="AMT620" s="227"/>
      <c r="AMU620" s="227"/>
      <c r="AMV620" s="227"/>
      <c r="AMW620" s="227"/>
      <c r="AMX620" s="227"/>
    </row>
    <row r="621" spans="1:1038" s="288" customFormat="1" ht="18" customHeight="1">
      <c r="A621" s="352" t="s">
        <v>2065</v>
      </c>
      <c r="B621" s="227" t="s">
        <v>1647</v>
      </c>
      <c r="C621" s="227"/>
      <c r="D621" s="227" t="s">
        <v>1279</v>
      </c>
      <c r="E621" s="227">
        <v>81</v>
      </c>
      <c r="F621" s="227">
        <v>3</v>
      </c>
      <c r="G621" s="570" t="str">
        <f t="shared" si="220"/>
        <v>81-3</v>
      </c>
      <c r="H621" s="227">
        <v>0</v>
      </c>
      <c r="I621" s="479">
        <v>77.5</v>
      </c>
      <c r="J621" s="477">
        <f t="shared" si="289"/>
        <v>1</v>
      </c>
      <c r="K621" s="478" t="str">
        <f>IF(J622=1,IF(((VLOOKUP($G621,[1]Depth_Lookup!A$3:J$410,9,FALSE))-(I621/100))=0,"Good",IF(((VLOOKUP($G621,[1]Depth_Lookup!$A$3:$J$550,9,FALSE))-(I621/100))&gt;0,"Too Short","Too Long")))</f>
        <v>Good</v>
      </c>
      <c r="L621" s="171">
        <f>(VLOOKUP($G621,Depth_Lookup!$A$3:$J$410,10,FALSE))+(H621/100)</f>
        <v>205.505</v>
      </c>
      <c r="M621" s="171">
        <f>(VLOOKUP($G621,Depth_Lookup!$A$3:$J$410,10,FALSE))+(I621/100)</f>
        <v>206.28</v>
      </c>
      <c r="N621" s="230" t="s">
        <v>2133</v>
      </c>
      <c r="O621" s="227">
        <v>1</v>
      </c>
      <c r="P621" s="227" t="s">
        <v>853</v>
      </c>
      <c r="Q621" s="227" t="s">
        <v>125</v>
      </c>
      <c r="R621" s="286" t="str">
        <f t="shared" si="277"/>
        <v>SerpentinizedHarzburgite</v>
      </c>
      <c r="S621" s="227" t="s">
        <v>94</v>
      </c>
      <c r="T621" s="227" t="s">
        <v>94</v>
      </c>
      <c r="U621" s="227" t="s">
        <v>95</v>
      </c>
      <c r="V621" s="227" t="s">
        <v>96</v>
      </c>
      <c r="W621" s="227" t="s">
        <v>102</v>
      </c>
      <c r="X621" s="286">
        <f>VLOOKUP(W621,[1]definitions_list_lookup!A$13:B$19,2,0)</f>
        <v>5</v>
      </c>
      <c r="Y621" s="227" t="s">
        <v>90</v>
      </c>
      <c r="Z621" s="227" t="s">
        <v>91</v>
      </c>
      <c r="AA621" s="227"/>
      <c r="AB621" s="227"/>
      <c r="AC621" s="227"/>
      <c r="AD621" s="227"/>
      <c r="AE621" s="233"/>
      <c r="AF621" s="570" t="e">
        <f>VLOOKUP(AE621,[1]definitions_list_mag!$V$12:$W$15,2,0)</f>
        <v>#N/A</v>
      </c>
      <c r="AG621" s="237"/>
      <c r="AH621" s="227"/>
      <c r="AI621" s="240">
        <v>67</v>
      </c>
      <c r="AJ621" s="227"/>
      <c r="AK621" s="227"/>
      <c r="AL621" s="227"/>
      <c r="AM621" s="227"/>
      <c r="AN621" s="227"/>
      <c r="AO621" s="240"/>
      <c r="AP621" s="227"/>
      <c r="AQ621" s="227"/>
      <c r="AR621" s="227"/>
      <c r="AS621" s="227"/>
      <c r="AT621" s="227"/>
      <c r="AU621" s="240"/>
      <c r="AV621" s="227"/>
      <c r="AW621" s="227"/>
      <c r="AX621" s="227"/>
      <c r="AY621" s="227"/>
      <c r="AZ621" s="227"/>
      <c r="BA621" s="240">
        <v>30</v>
      </c>
      <c r="BB621" s="227">
        <v>6</v>
      </c>
      <c r="BC621" s="227">
        <v>2</v>
      </c>
      <c r="BD621" s="227" t="s">
        <v>110</v>
      </c>
      <c r="BE621" s="227" t="s">
        <v>103</v>
      </c>
      <c r="BF621" s="227"/>
      <c r="BG621" s="240"/>
      <c r="BH621" s="227"/>
      <c r="BI621" s="227"/>
      <c r="BJ621" s="227"/>
      <c r="BK621" s="227"/>
      <c r="BL621" s="227"/>
      <c r="BM621" s="240">
        <v>3</v>
      </c>
      <c r="BN621" s="227">
        <v>2</v>
      </c>
      <c r="BO621" s="227">
        <v>0.5</v>
      </c>
      <c r="BP621" s="227" t="s">
        <v>110</v>
      </c>
      <c r="BQ621" s="227" t="s">
        <v>103</v>
      </c>
      <c r="BR621" s="227"/>
      <c r="BS621" s="227"/>
      <c r="BT621" s="227"/>
      <c r="BU621" s="227"/>
      <c r="BV621" s="227"/>
      <c r="BW621" s="227"/>
      <c r="BX621" s="227"/>
      <c r="BY621" s="240"/>
      <c r="BZ621" s="227"/>
      <c r="CA621" s="227"/>
      <c r="CB621" s="227"/>
      <c r="CC621" s="227"/>
      <c r="CD621" s="227"/>
      <c r="CE621" s="227" t="s">
        <v>2149</v>
      </c>
      <c r="CF621" s="290">
        <f t="shared" si="290"/>
        <v>100</v>
      </c>
      <c r="CG621" s="148"/>
      <c r="CH621" s="571" t="s">
        <v>2150</v>
      </c>
      <c r="CI621" s="571">
        <v>90</v>
      </c>
      <c r="CJ621" s="571" t="s">
        <v>514</v>
      </c>
      <c r="CK621" s="572" t="s">
        <v>2153</v>
      </c>
      <c r="CL621" s="572"/>
      <c r="CM621" s="572"/>
      <c r="CN621" s="572"/>
      <c r="CO621" s="572"/>
      <c r="CP621" s="572"/>
      <c r="CQ621" s="572"/>
      <c r="CR621" s="572"/>
      <c r="CS621" s="572"/>
      <c r="CT621" s="572"/>
      <c r="CU621" s="572"/>
      <c r="CV621" s="572"/>
      <c r="CW621" s="572"/>
      <c r="CX621" s="572"/>
      <c r="CY621" s="572"/>
      <c r="CZ621" s="572"/>
      <c r="DA621" s="572"/>
      <c r="DB621" s="572">
        <v>65</v>
      </c>
      <c r="DC621" s="577">
        <v>1</v>
      </c>
      <c r="DD621" s="572"/>
      <c r="DE621" s="572"/>
      <c r="DF621" s="572"/>
      <c r="DG621" s="572"/>
      <c r="DH621" s="572"/>
      <c r="DI621" s="572"/>
      <c r="DJ621" s="572">
        <v>34</v>
      </c>
      <c r="DK621" s="208"/>
      <c r="DL621" s="148"/>
      <c r="DM621" s="572"/>
      <c r="DN621" s="572"/>
      <c r="DO621" s="574"/>
      <c r="DP621" s="575"/>
      <c r="DQ621" s="576"/>
      <c r="DR621" s="574"/>
      <c r="DS621" s="576"/>
      <c r="DT621" s="283" t="s">
        <v>2134</v>
      </c>
      <c r="DU621" s="577"/>
      <c r="DV621" s="577"/>
      <c r="DW621" s="291" t="e">
        <f>VLOOKUP(P621,[1]definitions_list_lookup!$K$30:$L$54,2,0)</f>
        <v>#N/A</v>
      </c>
      <c r="DX621" s="578" t="s">
        <v>2151</v>
      </c>
      <c r="DY621" s="578" t="s">
        <v>2138</v>
      </c>
      <c r="DZ621" s="154"/>
      <c r="EA621" s="154"/>
      <c r="EB621" s="229"/>
      <c r="EC621" s="292"/>
      <c r="ED621" s="229" t="s">
        <v>2517</v>
      </c>
      <c r="EE621" s="293"/>
      <c r="EF621" s="294"/>
      <c r="EG621" s="293"/>
      <c r="EH621" s="295"/>
      <c r="EI621" s="296"/>
      <c r="EJ621" s="297"/>
      <c r="EK621" s="298"/>
      <c r="EL621" s="293"/>
      <c r="EM621" s="295"/>
      <c r="EN621" s="295"/>
      <c r="EO621" s="321"/>
      <c r="EP621" s="321"/>
      <c r="EQ621" s="321"/>
      <c r="ER621" s="321"/>
      <c r="ES621" s="321"/>
      <c r="ET621" s="321"/>
      <c r="EU621" s="321"/>
      <c r="EV621" s="322"/>
      <c r="EW621" s="322"/>
      <c r="EX621" s="322"/>
      <c r="EY621" s="322"/>
      <c r="EZ621" s="192" t="e">
        <f t="shared" si="239"/>
        <v>#DIV/0!</v>
      </c>
      <c r="FA621" s="192" t="e">
        <f t="shared" si="240"/>
        <v>#DIV/0!</v>
      </c>
      <c r="FB621" s="192" t="e">
        <f t="shared" si="241"/>
        <v>#DIV/0!</v>
      </c>
      <c r="FC621" s="192" t="e">
        <f t="shared" si="242"/>
        <v>#DIV/0!</v>
      </c>
      <c r="FD621" s="192" t="e">
        <f t="shared" si="243"/>
        <v>#DIV/0!</v>
      </c>
      <c r="FE621" s="193" t="e">
        <f t="shared" si="244"/>
        <v>#DIV/0!</v>
      </c>
      <c r="FF621" s="194" t="e">
        <f t="shared" si="245"/>
        <v>#DIV/0!</v>
      </c>
      <c r="FG621" s="293"/>
      <c r="FH621" s="295"/>
      <c r="FI621" s="778">
        <f t="shared" si="250"/>
        <v>0</v>
      </c>
      <c r="FJ621" s="779" t="e">
        <f t="shared" si="251"/>
        <v>#DIV/0!</v>
      </c>
      <c r="FK621" s="779" t="e">
        <f t="shared" si="252"/>
        <v>#DIV/0!</v>
      </c>
      <c r="FL621" s="780" t="e">
        <f t="shared" si="253"/>
        <v>#DIV/0!</v>
      </c>
      <c r="FM621" s="169" t="e">
        <f t="shared" si="254"/>
        <v>#DIV/0!</v>
      </c>
      <c r="FN621" s="783" t="e">
        <f t="shared" si="255"/>
        <v>#DIV/0!</v>
      </c>
      <c r="FO621" s="227"/>
      <c r="FP621" s="227"/>
      <c r="FQ621" s="227"/>
      <c r="FR621" s="227"/>
      <c r="FS621" s="227"/>
      <c r="FT621" s="227"/>
      <c r="FU621" s="227"/>
      <c r="FV621" s="227"/>
      <c r="FW621" s="227"/>
      <c r="FX621" s="227"/>
      <c r="FY621" s="227"/>
      <c r="FZ621" s="227"/>
      <c r="GA621" s="227"/>
      <c r="GB621" s="227"/>
      <c r="GC621" s="227"/>
      <c r="GD621" s="227"/>
      <c r="GE621" s="227"/>
      <c r="GF621" s="227"/>
      <c r="GG621" s="227"/>
      <c r="GH621" s="227"/>
      <c r="GI621" s="227"/>
      <c r="GJ621" s="227"/>
      <c r="GK621" s="227"/>
      <c r="GL621" s="227"/>
      <c r="GM621" s="227"/>
      <c r="GN621" s="227"/>
      <c r="GO621" s="227"/>
      <c r="GP621" s="227"/>
      <c r="GQ621" s="227"/>
      <c r="GR621" s="227"/>
      <c r="GS621" s="227"/>
      <c r="GT621" s="227"/>
      <c r="GU621" s="227"/>
      <c r="GV621" s="227"/>
      <c r="GW621" s="227"/>
      <c r="GX621" s="227"/>
      <c r="GY621" s="227"/>
      <c r="GZ621" s="227"/>
      <c r="HA621" s="227"/>
      <c r="HB621" s="227"/>
      <c r="HC621" s="227"/>
      <c r="HD621" s="227"/>
      <c r="HE621" s="227"/>
      <c r="HF621" s="227"/>
      <c r="HG621" s="227"/>
      <c r="HH621" s="227"/>
      <c r="HI621" s="227"/>
      <c r="HJ621" s="227"/>
      <c r="HK621" s="227"/>
      <c r="HL621" s="227"/>
      <c r="HM621" s="227"/>
      <c r="HN621" s="227"/>
      <c r="HO621" s="227"/>
      <c r="HP621" s="227"/>
      <c r="HQ621" s="227"/>
      <c r="HR621" s="227"/>
      <c r="HS621" s="227"/>
      <c r="HT621" s="227"/>
      <c r="HU621" s="227"/>
      <c r="HV621" s="227"/>
      <c r="HW621" s="227"/>
      <c r="HX621" s="227"/>
      <c r="HY621" s="227"/>
      <c r="HZ621" s="227"/>
      <c r="IA621" s="227"/>
      <c r="IB621" s="227"/>
      <c r="IC621" s="227"/>
      <c r="ID621" s="227"/>
      <c r="IE621" s="227"/>
      <c r="IF621" s="227"/>
      <c r="IG621" s="227"/>
      <c r="IH621" s="227"/>
      <c r="II621" s="227"/>
      <c r="IJ621" s="227"/>
      <c r="IK621" s="227"/>
      <c r="IL621" s="227"/>
      <c r="IM621" s="227"/>
      <c r="IN621" s="227"/>
      <c r="IO621" s="227"/>
      <c r="IP621" s="227"/>
      <c r="IQ621" s="227"/>
      <c r="IR621" s="227"/>
      <c r="IS621" s="227"/>
      <c r="IT621" s="227"/>
      <c r="IU621" s="227"/>
      <c r="IV621" s="227"/>
      <c r="IW621" s="227"/>
      <c r="IX621" s="227"/>
      <c r="IY621" s="227"/>
      <c r="IZ621" s="227"/>
      <c r="JA621" s="227"/>
      <c r="JB621" s="227"/>
      <c r="JC621" s="227"/>
      <c r="JD621" s="227"/>
      <c r="JE621" s="227"/>
      <c r="JF621" s="227"/>
      <c r="JG621" s="227"/>
      <c r="JH621" s="227"/>
      <c r="JI621" s="227"/>
      <c r="JJ621" s="227"/>
      <c r="JK621" s="227"/>
      <c r="JL621" s="227"/>
      <c r="JM621" s="227"/>
      <c r="JN621" s="227"/>
      <c r="JO621" s="227"/>
      <c r="JP621" s="227"/>
      <c r="JQ621" s="227"/>
      <c r="JR621" s="227"/>
      <c r="JS621" s="227"/>
      <c r="JT621" s="227"/>
      <c r="JU621" s="227"/>
      <c r="JV621" s="227"/>
      <c r="JW621" s="227"/>
      <c r="JX621" s="227"/>
      <c r="JY621" s="227"/>
      <c r="JZ621" s="227"/>
      <c r="KA621" s="227"/>
      <c r="KB621" s="227"/>
      <c r="KC621" s="227"/>
      <c r="KD621" s="227"/>
      <c r="KE621" s="227"/>
      <c r="KF621" s="227"/>
      <c r="KG621" s="227"/>
      <c r="KH621" s="227"/>
      <c r="KI621" s="227"/>
      <c r="KJ621" s="227"/>
      <c r="KK621" s="227"/>
      <c r="KL621" s="227"/>
      <c r="KM621" s="227"/>
      <c r="KN621" s="227"/>
      <c r="KO621" s="227"/>
      <c r="KP621" s="227"/>
      <c r="KQ621" s="227"/>
      <c r="KR621" s="227"/>
      <c r="KS621" s="227"/>
      <c r="KT621" s="227"/>
      <c r="KU621" s="227"/>
      <c r="KV621" s="227"/>
      <c r="KW621" s="227"/>
      <c r="KX621" s="227"/>
      <c r="KY621" s="227"/>
      <c r="KZ621" s="227"/>
      <c r="LA621" s="227"/>
      <c r="LB621" s="227"/>
      <c r="LC621" s="227"/>
      <c r="LD621" s="227"/>
      <c r="LE621" s="227"/>
      <c r="LF621" s="227"/>
      <c r="LG621" s="227"/>
      <c r="LH621" s="227"/>
      <c r="LI621" s="227"/>
      <c r="LJ621" s="227"/>
      <c r="LK621" s="227"/>
      <c r="LL621" s="227"/>
      <c r="LM621" s="227"/>
      <c r="LN621" s="227"/>
      <c r="LO621" s="227"/>
      <c r="LP621" s="227"/>
      <c r="LQ621" s="227"/>
      <c r="LR621" s="227"/>
      <c r="LS621" s="227"/>
      <c r="LT621" s="227"/>
      <c r="LU621" s="227"/>
      <c r="LV621" s="227"/>
      <c r="LW621" s="227"/>
      <c r="LX621" s="227"/>
      <c r="LY621" s="227"/>
      <c r="LZ621" s="227"/>
      <c r="MA621" s="227"/>
      <c r="MB621" s="227"/>
      <c r="MC621" s="227"/>
      <c r="MD621" s="227"/>
      <c r="ME621" s="227"/>
      <c r="MF621" s="227"/>
      <c r="MG621" s="227"/>
      <c r="MH621" s="227"/>
      <c r="MI621" s="227"/>
      <c r="MJ621" s="227"/>
      <c r="MK621" s="227"/>
      <c r="ML621" s="227"/>
      <c r="MM621" s="227"/>
      <c r="MN621" s="227"/>
      <c r="MO621" s="227"/>
      <c r="MP621" s="227"/>
      <c r="MQ621" s="227"/>
      <c r="MR621" s="227"/>
      <c r="MS621" s="227"/>
      <c r="MT621" s="227"/>
      <c r="MU621" s="227"/>
      <c r="MV621" s="227"/>
      <c r="MW621" s="227"/>
      <c r="MX621" s="227"/>
      <c r="MY621" s="227"/>
      <c r="MZ621" s="227"/>
      <c r="NA621" s="227"/>
      <c r="NB621" s="227"/>
      <c r="NC621" s="227"/>
      <c r="ND621" s="227"/>
      <c r="NE621" s="227"/>
      <c r="NF621" s="227"/>
      <c r="NG621" s="227"/>
      <c r="NH621" s="227"/>
      <c r="NI621" s="227"/>
      <c r="NJ621" s="227"/>
      <c r="NK621" s="227"/>
      <c r="NL621" s="227"/>
      <c r="NM621" s="227"/>
      <c r="NN621" s="227"/>
      <c r="NO621" s="227"/>
      <c r="NP621" s="227"/>
      <c r="NQ621" s="227"/>
      <c r="NR621" s="227"/>
      <c r="NS621" s="227"/>
      <c r="NT621" s="227"/>
      <c r="NU621" s="227"/>
      <c r="NV621" s="227"/>
      <c r="NW621" s="227"/>
      <c r="NX621" s="227"/>
      <c r="NY621" s="227"/>
      <c r="NZ621" s="227"/>
      <c r="OA621" s="227"/>
      <c r="OB621" s="227"/>
      <c r="OC621" s="227"/>
      <c r="OD621" s="227"/>
      <c r="OE621" s="227"/>
      <c r="OF621" s="227"/>
      <c r="OG621" s="227"/>
      <c r="OH621" s="227"/>
      <c r="OI621" s="227"/>
      <c r="OJ621" s="227"/>
      <c r="OK621" s="227"/>
      <c r="OL621" s="227"/>
      <c r="OM621" s="227"/>
      <c r="ON621" s="227"/>
      <c r="OO621" s="227"/>
      <c r="OP621" s="227"/>
      <c r="OQ621" s="227"/>
      <c r="OR621" s="227"/>
      <c r="OS621" s="227"/>
      <c r="OT621" s="227"/>
      <c r="OU621" s="227"/>
      <c r="OV621" s="227"/>
      <c r="OW621" s="227"/>
      <c r="OX621" s="227"/>
      <c r="OY621" s="227"/>
      <c r="OZ621" s="227"/>
      <c r="PA621" s="227"/>
      <c r="PB621" s="227"/>
      <c r="PC621" s="227"/>
      <c r="PD621" s="227"/>
      <c r="PE621" s="227"/>
      <c r="PF621" s="227"/>
      <c r="PG621" s="227"/>
      <c r="PH621" s="227"/>
      <c r="PI621" s="227"/>
      <c r="PJ621" s="227"/>
      <c r="PK621" s="227"/>
      <c r="PL621" s="227"/>
      <c r="PM621" s="227"/>
      <c r="PN621" s="227"/>
      <c r="PO621" s="227"/>
      <c r="PP621" s="227"/>
      <c r="PQ621" s="227"/>
      <c r="PR621" s="227"/>
      <c r="PS621" s="227"/>
      <c r="PT621" s="227"/>
      <c r="PU621" s="227"/>
      <c r="PV621" s="227"/>
      <c r="PW621" s="227"/>
      <c r="PX621" s="227"/>
      <c r="PY621" s="227"/>
      <c r="PZ621" s="227"/>
      <c r="QA621" s="227"/>
      <c r="QB621" s="227"/>
      <c r="QC621" s="227"/>
      <c r="QD621" s="227"/>
      <c r="QE621" s="227"/>
      <c r="QF621" s="227"/>
      <c r="QG621" s="227"/>
      <c r="QH621" s="227"/>
      <c r="QI621" s="227"/>
      <c r="QJ621" s="227"/>
      <c r="QK621" s="227"/>
      <c r="QL621" s="227"/>
      <c r="QM621" s="227"/>
      <c r="QN621" s="227"/>
      <c r="QO621" s="227"/>
      <c r="QP621" s="227"/>
      <c r="QQ621" s="227"/>
      <c r="QR621" s="227"/>
      <c r="QS621" s="227"/>
      <c r="QT621" s="227"/>
      <c r="QU621" s="227"/>
      <c r="QV621" s="227"/>
      <c r="QW621" s="227"/>
      <c r="QX621" s="227"/>
      <c r="QY621" s="227"/>
      <c r="QZ621" s="227"/>
      <c r="RA621" s="227"/>
      <c r="RB621" s="227"/>
      <c r="RC621" s="227"/>
      <c r="RD621" s="227"/>
      <c r="RE621" s="227"/>
      <c r="RF621" s="227"/>
      <c r="RG621" s="227"/>
      <c r="RH621" s="227"/>
      <c r="RI621" s="227"/>
      <c r="RJ621" s="227"/>
      <c r="RK621" s="227"/>
      <c r="RL621" s="227"/>
      <c r="RM621" s="227"/>
      <c r="RN621" s="227"/>
      <c r="RO621" s="227"/>
      <c r="RP621" s="227"/>
      <c r="RQ621" s="227"/>
      <c r="RR621" s="227"/>
      <c r="RS621" s="227"/>
      <c r="RT621" s="227"/>
      <c r="RU621" s="227"/>
      <c r="RV621" s="227"/>
      <c r="RW621" s="227"/>
      <c r="RX621" s="227"/>
      <c r="RY621" s="227"/>
      <c r="RZ621" s="227"/>
      <c r="SA621" s="227"/>
      <c r="SB621" s="227"/>
      <c r="SC621" s="227"/>
      <c r="SD621" s="227"/>
      <c r="SE621" s="227"/>
      <c r="SF621" s="227"/>
      <c r="SG621" s="227"/>
      <c r="SH621" s="227"/>
      <c r="SI621" s="227"/>
      <c r="SJ621" s="227"/>
      <c r="SK621" s="227"/>
      <c r="SL621" s="227"/>
      <c r="SM621" s="227"/>
      <c r="SN621" s="227"/>
      <c r="SO621" s="227"/>
      <c r="SP621" s="227"/>
      <c r="SQ621" s="227"/>
      <c r="SR621" s="227"/>
      <c r="SS621" s="227"/>
      <c r="ST621" s="227"/>
      <c r="SU621" s="227"/>
      <c r="SV621" s="227"/>
      <c r="SW621" s="227"/>
      <c r="SX621" s="227"/>
      <c r="SY621" s="227"/>
      <c r="SZ621" s="227"/>
      <c r="TA621" s="227"/>
      <c r="TB621" s="227"/>
      <c r="TC621" s="227"/>
      <c r="TD621" s="227"/>
      <c r="TE621" s="227"/>
      <c r="TF621" s="227"/>
      <c r="TG621" s="227"/>
      <c r="TH621" s="227"/>
      <c r="TI621" s="227"/>
      <c r="TJ621" s="227"/>
      <c r="TK621" s="227"/>
      <c r="TL621" s="227"/>
      <c r="TM621" s="227"/>
      <c r="TN621" s="227"/>
      <c r="TO621" s="227"/>
      <c r="TP621" s="227"/>
      <c r="TQ621" s="227"/>
      <c r="TR621" s="227"/>
      <c r="TS621" s="227"/>
      <c r="TT621" s="227"/>
      <c r="TU621" s="227"/>
      <c r="TV621" s="227"/>
      <c r="TW621" s="227"/>
      <c r="TX621" s="227"/>
      <c r="TY621" s="227"/>
      <c r="TZ621" s="227"/>
      <c r="UA621" s="227"/>
      <c r="UB621" s="227"/>
      <c r="UC621" s="227"/>
      <c r="UD621" s="227"/>
      <c r="UE621" s="227"/>
      <c r="UF621" s="227"/>
      <c r="UG621" s="227"/>
      <c r="UH621" s="227"/>
      <c r="UI621" s="227"/>
      <c r="UJ621" s="227"/>
      <c r="UK621" s="227"/>
      <c r="UL621" s="227"/>
      <c r="UM621" s="227"/>
      <c r="UN621" s="227"/>
      <c r="UO621" s="227"/>
      <c r="UP621" s="227"/>
      <c r="UQ621" s="227"/>
      <c r="UR621" s="227"/>
      <c r="US621" s="227"/>
      <c r="UT621" s="227"/>
      <c r="UU621" s="227"/>
      <c r="UV621" s="227"/>
      <c r="UW621" s="227"/>
      <c r="UX621" s="227"/>
      <c r="UY621" s="227"/>
      <c r="UZ621" s="227"/>
      <c r="VA621" s="227"/>
      <c r="VB621" s="227"/>
      <c r="VC621" s="227"/>
      <c r="VD621" s="227"/>
      <c r="VE621" s="227"/>
      <c r="VF621" s="227"/>
      <c r="VG621" s="227"/>
      <c r="VH621" s="227"/>
      <c r="VI621" s="227"/>
      <c r="VJ621" s="227"/>
      <c r="VK621" s="227"/>
      <c r="VL621" s="227"/>
      <c r="VM621" s="227"/>
      <c r="VN621" s="227"/>
      <c r="VO621" s="227"/>
      <c r="VP621" s="227"/>
      <c r="VQ621" s="227"/>
      <c r="VR621" s="227"/>
      <c r="VS621" s="227"/>
      <c r="VT621" s="227"/>
      <c r="VU621" s="227"/>
      <c r="VV621" s="227"/>
      <c r="VW621" s="227"/>
      <c r="VX621" s="227"/>
      <c r="VY621" s="227"/>
      <c r="VZ621" s="227"/>
      <c r="WA621" s="227"/>
      <c r="WB621" s="227"/>
      <c r="WC621" s="227"/>
      <c r="WD621" s="227"/>
      <c r="WE621" s="227"/>
      <c r="WF621" s="227"/>
      <c r="WG621" s="227"/>
      <c r="WH621" s="227"/>
      <c r="WI621" s="227"/>
      <c r="WJ621" s="227"/>
      <c r="WK621" s="227"/>
      <c r="WL621" s="227"/>
      <c r="WM621" s="227"/>
      <c r="WN621" s="227"/>
      <c r="WO621" s="227"/>
      <c r="WP621" s="227"/>
      <c r="WQ621" s="227"/>
      <c r="WR621" s="227"/>
      <c r="WS621" s="227"/>
      <c r="WT621" s="227"/>
      <c r="WU621" s="227"/>
      <c r="WV621" s="227"/>
      <c r="WW621" s="227"/>
      <c r="WX621" s="227"/>
      <c r="WY621" s="227"/>
      <c r="WZ621" s="227"/>
      <c r="XA621" s="227"/>
      <c r="XB621" s="227"/>
      <c r="XC621" s="227"/>
      <c r="XD621" s="227"/>
      <c r="XE621" s="227"/>
      <c r="XF621" s="227"/>
      <c r="XG621" s="227"/>
      <c r="XH621" s="227"/>
      <c r="XI621" s="227"/>
      <c r="XJ621" s="227"/>
      <c r="XK621" s="227"/>
      <c r="XL621" s="227"/>
      <c r="XM621" s="227"/>
      <c r="XN621" s="227"/>
      <c r="XO621" s="227"/>
      <c r="XP621" s="227"/>
      <c r="XQ621" s="227"/>
      <c r="XR621" s="227"/>
      <c r="XS621" s="227"/>
      <c r="XT621" s="227"/>
      <c r="XU621" s="227"/>
      <c r="XV621" s="227"/>
      <c r="XW621" s="227"/>
      <c r="XX621" s="227"/>
      <c r="XY621" s="227"/>
      <c r="XZ621" s="227"/>
      <c r="YA621" s="227"/>
      <c r="YB621" s="227"/>
      <c r="YC621" s="227"/>
      <c r="YD621" s="227"/>
      <c r="YE621" s="227"/>
      <c r="YF621" s="227"/>
      <c r="YG621" s="227"/>
      <c r="YH621" s="227"/>
      <c r="YI621" s="227"/>
      <c r="YJ621" s="227"/>
      <c r="YK621" s="227"/>
      <c r="YL621" s="227"/>
      <c r="YM621" s="227"/>
      <c r="YN621" s="227"/>
      <c r="YO621" s="227"/>
      <c r="YP621" s="227"/>
      <c r="YQ621" s="227"/>
      <c r="YR621" s="227"/>
      <c r="YS621" s="227"/>
      <c r="YT621" s="227"/>
      <c r="YU621" s="227"/>
      <c r="YV621" s="227"/>
      <c r="YW621" s="227"/>
      <c r="YX621" s="227"/>
      <c r="YY621" s="227"/>
      <c r="YZ621" s="227"/>
      <c r="ZA621" s="227"/>
      <c r="ZB621" s="227"/>
      <c r="ZC621" s="227"/>
      <c r="ZD621" s="227"/>
      <c r="ZE621" s="227"/>
      <c r="ZF621" s="227"/>
      <c r="ZG621" s="227"/>
      <c r="ZH621" s="227"/>
      <c r="ZI621" s="227"/>
      <c r="ZJ621" s="227"/>
      <c r="ZK621" s="227"/>
      <c r="ZL621" s="227"/>
      <c r="ZM621" s="227"/>
      <c r="ZN621" s="227"/>
      <c r="ZO621" s="227"/>
      <c r="ZP621" s="227"/>
      <c r="ZQ621" s="227"/>
      <c r="ZR621" s="227"/>
      <c r="ZS621" s="227"/>
      <c r="ZT621" s="227"/>
      <c r="ZU621" s="227"/>
      <c r="ZV621" s="227"/>
      <c r="ZW621" s="227"/>
      <c r="ZX621" s="227"/>
      <c r="ZY621" s="227"/>
      <c r="ZZ621" s="227"/>
      <c r="AAA621" s="227"/>
      <c r="AAB621" s="227"/>
      <c r="AAC621" s="227"/>
      <c r="AAD621" s="227"/>
      <c r="AAE621" s="227"/>
      <c r="AAF621" s="227"/>
      <c r="AAG621" s="227"/>
      <c r="AAH621" s="227"/>
      <c r="AAI621" s="227"/>
      <c r="AAJ621" s="227"/>
      <c r="AAK621" s="227"/>
      <c r="AAL621" s="227"/>
      <c r="AAM621" s="227"/>
      <c r="AAN621" s="227"/>
      <c r="AAO621" s="227"/>
      <c r="AAP621" s="227"/>
      <c r="AAQ621" s="227"/>
      <c r="AAR621" s="227"/>
      <c r="AAS621" s="227"/>
      <c r="AAT621" s="227"/>
      <c r="AAU621" s="227"/>
      <c r="AAV621" s="227"/>
      <c r="AAW621" s="227"/>
      <c r="AAX621" s="227"/>
      <c r="AAY621" s="227"/>
      <c r="AAZ621" s="227"/>
      <c r="ABA621" s="227"/>
      <c r="ABB621" s="227"/>
      <c r="ABC621" s="227"/>
      <c r="ABD621" s="227"/>
      <c r="ABE621" s="227"/>
      <c r="ABF621" s="227"/>
      <c r="ABG621" s="227"/>
      <c r="ABH621" s="227"/>
      <c r="ABI621" s="227"/>
      <c r="ABJ621" s="227"/>
      <c r="ABK621" s="227"/>
      <c r="ABL621" s="227"/>
      <c r="ABM621" s="227"/>
      <c r="ABN621" s="227"/>
      <c r="ABO621" s="227"/>
      <c r="ABP621" s="227"/>
      <c r="ABQ621" s="227"/>
      <c r="ABR621" s="227"/>
      <c r="ABS621" s="227"/>
      <c r="ABT621" s="227"/>
      <c r="ABU621" s="227"/>
      <c r="ABV621" s="227"/>
      <c r="ABW621" s="227"/>
      <c r="ABX621" s="227"/>
      <c r="ABY621" s="227"/>
      <c r="ABZ621" s="227"/>
      <c r="ACA621" s="227"/>
      <c r="ACB621" s="227"/>
      <c r="ACC621" s="227"/>
      <c r="ACD621" s="227"/>
      <c r="ACE621" s="227"/>
      <c r="ACF621" s="227"/>
      <c r="ACG621" s="227"/>
      <c r="ACH621" s="227"/>
      <c r="ACI621" s="227"/>
      <c r="ACJ621" s="227"/>
      <c r="ACK621" s="227"/>
      <c r="ACL621" s="227"/>
      <c r="ACM621" s="227"/>
      <c r="ACN621" s="227"/>
      <c r="ACO621" s="227"/>
      <c r="ACP621" s="227"/>
      <c r="ACQ621" s="227"/>
      <c r="ACR621" s="227"/>
      <c r="ACS621" s="227"/>
      <c r="ACT621" s="227"/>
      <c r="ACU621" s="227"/>
      <c r="ACV621" s="227"/>
      <c r="ACW621" s="227"/>
      <c r="ACX621" s="227"/>
      <c r="ACY621" s="227"/>
      <c r="ACZ621" s="227"/>
      <c r="ADA621" s="227"/>
      <c r="ADB621" s="227"/>
      <c r="ADC621" s="227"/>
      <c r="ADD621" s="227"/>
      <c r="ADE621" s="227"/>
      <c r="ADF621" s="227"/>
      <c r="ADG621" s="227"/>
      <c r="ADH621" s="227"/>
      <c r="ADI621" s="227"/>
      <c r="ADJ621" s="227"/>
      <c r="ADK621" s="227"/>
      <c r="ADL621" s="227"/>
      <c r="ADM621" s="227"/>
      <c r="ADN621" s="227"/>
      <c r="ADO621" s="227"/>
      <c r="ADP621" s="227"/>
      <c r="ADQ621" s="227"/>
      <c r="ADR621" s="227"/>
      <c r="ADS621" s="227"/>
      <c r="ADT621" s="227"/>
      <c r="ADU621" s="227"/>
      <c r="ADV621" s="227"/>
      <c r="ADW621" s="227"/>
      <c r="ADX621" s="227"/>
      <c r="ADY621" s="227"/>
      <c r="ADZ621" s="227"/>
      <c r="AEA621" s="227"/>
      <c r="AEB621" s="227"/>
      <c r="AEC621" s="227"/>
      <c r="AED621" s="227"/>
      <c r="AEE621" s="227"/>
      <c r="AEF621" s="227"/>
      <c r="AEG621" s="227"/>
      <c r="AEH621" s="227"/>
      <c r="AEI621" s="227"/>
      <c r="AEJ621" s="227"/>
      <c r="AEK621" s="227"/>
      <c r="AEL621" s="227"/>
      <c r="AEM621" s="227"/>
      <c r="AEN621" s="227"/>
      <c r="AEO621" s="227"/>
      <c r="AEP621" s="227"/>
      <c r="AEQ621" s="227"/>
      <c r="AER621" s="227"/>
      <c r="AES621" s="227"/>
      <c r="AET621" s="227"/>
      <c r="AEU621" s="227"/>
      <c r="AEV621" s="227"/>
      <c r="AEW621" s="227"/>
      <c r="AEX621" s="227"/>
      <c r="AEY621" s="227"/>
      <c r="AEZ621" s="227"/>
      <c r="AFA621" s="227"/>
      <c r="AFB621" s="227"/>
      <c r="AFC621" s="227"/>
      <c r="AFD621" s="227"/>
      <c r="AFE621" s="227"/>
      <c r="AFF621" s="227"/>
      <c r="AFG621" s="227"/>
      <c r="AFH621" s="227"/>
      <c r="AFI621" s="227"/>
      <c r="AFJ621" s="227"/>
      <c r="AFK621" s="227"/>
      <c r="AFL621" s="227"/>
      <c r="AFM621" s="227"/>
      <c r="AFN621" s="227"/>
      <c r="AFO621" s="227"/>
      <c r="AFP621" s="227"/>
      <c r="AFQ621" s="227"/>
      <c r="AFR621" s="227"/>
      <c r="AFS621" s="227"/>
      <c r="AFT621" s="227"/>
      <c r="AFU621" s="227"/>
      <c r="AFV621" s="227"/>
      <c r="AFW621" s="227"/>
      <c r="AFX621" s="227"/>
      <c r="AFY621" s="227"/>
      <c r="AFZ621" s="227"/>
      <c r="AGA621" s="227"/>
      <c r="AGB621" s="227"/>
      <c r="AGC621" s="227"/>
      <c r="AGD621" s="227"/>
      <c r="AGE621" s="227"/>
      <c r="AGF621" s="227"/>
      <c r="AGG621" s="227"/>
      <c r="AGH621" s="227"/>
      <c r="AGI621" s="227"/>
      <c r="AGJ621" s="227"/>
      <c r="AGK621" s="227"/>
      <c r="AGL621" s="227"/>
      <c r="AGM621" s="227"/>
      <c r="AGN621" s="227"/>
      <c r="AGO621" s="227"/>
      <c r="AGP621" s="227"/>
      <c r="AGQ621" s="227"/>
      <c r="AGR621" s="227"/>
      <c r="AGS621" s="227"/>
      <c r="AGT621" s="227"/>
      <c r="AGU621" s="227"/>
      <c r="AGV621" s="227"/>
      <c r="AGW621" s="227"/>
      <c r="AGX621" s="227"/>
      <c r="AGY621" s="227"/>
      <c r="AGZ621" s="227"/>
      <c r="AHA621" s="227"/>
      <c r="AHB621" s="227"/>
      <c r="AHC621" s="227"/>
      <c r="AHD621" s="227"/>
      <c r="AHE621" s="227"/>
      <c r="AHF621" s="227"/>
      <c r="AHG621" s="227"/>
      <c r="AHH621" s="227"/>
      <c r="AHI621" s="227"/>
      <c r="AHJ621" s="227"/>
      <c r="AHK621" s="227"/>
      <c r="AHL621" s="227"/>
      <c r="AHM621" s="227"/>
      <c r="AHN621" s="227"/>
      <c r="AHO621" s="227"/>
      <c r="AHP621" s="227"/>
      <c r="AHQ621" s="227"/>
      <c r="AHR621" s="227"/>
      <c r="AHS621" s="227"/>
      <c r="AHT621" s="227"/>
      <c r="AHU621" s="227"/>
      <c r="AHV621" s="227"/>
      <c r="AHW621" s="227"/>
      <c r="AHX621" s="227"/>
      <c r="AHY621" s="227"/>
      <c r="AHZ621" s="227"/>
      <c r="AIA621" s="227"/>
      <c r="AIB621" s="227"/>
      <c r="AIC621" s="227"/>
      <c r="AID621" s="227"/>
      <c r="AIE621" s="227"/>
      <c r="AIF621" s="227"/>
      <c r="AIG621" s="227"/>
      <c r="AIH621" s="227"/>
      <c r="AII621" s="227"/>
      <c r="AIJ621" s="227"/>
      <c r="AIK621" s="227"/>
      <c r="AIL621" s="227"/>
      <c r="AIM621" s="227"/>
      <c r="AIN621" s="227"/>
      <c r="AIO621" s="227"/>
      <c r="AIP621" s="227"/>
      <c r="AIQ621" s="227"/>
      <c r="AIR621" s="227"/>
      <c r="AIS621" s="227"/>
      <c r="AIT621" s="227"/>
      <c r="AIU621" s="227"/>
      <c r="AIV621" s="227"/>
      <c r="AIW621" s="227"/>
      <c r="AIX621" s="227"/>
      <c r="AIY621" s="227"/>
      <c r="AIZ621" s="227"/>
      <c r="AJA621" s="227"/>
      <c r="AJB621" s="227"/>
      <c r="AJC621" s="227"/>
      <c r="AJD621" s="227"/>
      <c r="AJE621" s="227"/>
      <c r="AJF621" s="227"/>
      <c r="AJG621" s="227"/>
      <c r="AJH621" s="227"/>
      <c r="AJI621" s="227"/>
      <c r="AJJ621" s="227"/>
      <c r="AJK621" s="227"/>
      <c r="AJL621" s="227"/>
      <c r="AJM621" s="227"/>
      <c r="AJN621" s="227"/>
      <c r="AJO621" s="227"/>
      <c r="AJP621" s="227"/>
      <c r="AJQ621" s="227"/>
      <c r="AJR621" s="227"/>
      <c r="AJS621" s="227"/>
      <c r="AJT621" s="227"/>
      <c r="AJU621" s="227"/>
      <c r="AJV621" s="227"/>
      <c r="AJW621" s="227"/>
      <c r="AJX621" s="227"/>
      <c r="AJY621" s="227"/>
      <c r="AJZ621" s="227"/>
      <c r="AKA621" s="227"/>
      <c r="AKB621" s="227"/>
      <c r="AKC621" s="227"/>
      <c r="AKD621" s="227"/>
      <c r="AKE621" s="227"/>
      <c r="AKF621" s="227"/>
      <c r="AKG621" s="227"/>
      <c r="AKH621" s="227"/>
      <c r="AKI621" s="227"/>
      <c r="AKJ621" s="227"/>
      <c r="AKK621" s="227"/>
      <c r="AKL621" s="227"/>
      <c r="AKM621" s="227"/>
      <c r="AKN621" s="227"/>
      <c r="AKO621" s="227"/>
      <c r="AKP621" s="227"/>
      <c r="AKQ621" s="227"/>
      <c r="AKR621" s="227"/>
      <c r="AKS621" s="227"/>
      <c r="AKT621" s="227"/>
      <c r="AKU621" s="227"/>
      <c r="AKV621" s="227"/>
      <c r="AKW621" s="227"/>
      <c r="AKX621" s="227"/>
      <c r="AKY621" s="227"/>
      <c r="AKZ621" s="227"/>
      <c r="ALA621" s="227"/>
      <c r="ALB621" s="227"/>
      <c r="ALC621" s="227"/>
      <c r="ALD621" s="227"/>
      <c r="ALE621" s="227"/>
      <c r="ALF621" s="227"/>
      <c r="ALG621" s="227"/>
      <c r="ALH621" s="227"/>
      <c r="ALI621" s="227"/>
      <c r="ALJ621" s="227"/>
      <c r="ALK621" s="227"/>
      <c r="ALL621" s="227"/>
      <c r="ALM621" s="227"/>
      <c r="ALN621" s="227"/>
      <c r="ALO621" s="227"/>
      <c r="ALP621" s="227"/>
      <c r="ALQ621" s="227"/>
      <c r="ALR621" s="227"/>
      <c r="ALS621" s="227"/>
      <c r="ALT621" s="227"/>
      <c r="ALU621" s="227"/>
      <c r="ALV621" s="227"/>
      <c r="ALW621" s="227"/>
      <c r="ALX621" s="227"/>
      <c r="ALY621" s="227"/>
      <c r="ALZ621" s="227"/>
      <c r="AMA621" s="227"/>
      <c r="AMB621" s="227"/>
      <c r="AMC621" s="227"/>
      <c r="AMD621" s="227"/>
      <c r="AME621" s="227"/>
      <c r="AMF621" s="227"/>
      <c r="AMG621" s="227"/>
      <c r="AMH621" s="227"/>
      <c r="AMI621" s="227"/>
      <c r="AMJ621" s="227"/>
      <c r="AMK621" s="227"/>
      <c r="AML621" s="227"/>
      <c r="AMM621" s="227"/>
      <c r="AMN621" s="227"/>
      <c r="AMO621" s="227"/>
      <c r="AMP621" s="227"/>
      <c r="AMQ621" s="227"/>
      <c r="AMR621" s="227"/>
      <c r="AMS621" s="227"/>
      <c r="AMT621" s="227"/>
      <c r="AMU621" s="227"/>
      <c r="AMV621" s="227"/>
      <c r="AMW621" s="227"/>
      <c r="AMX621" s="227"/>
    </row>
    <row r="622" spans="1:1038" s="432" customFormat="1" ht="18" customHeight="1">
      <c r="A622" s="612" t="s">
        <v>2065</v>
      </c>
      <c r="B622" s="422" t="s">
        <v>1647</v>
      </c>
      <c r="C622" s="422"/>
      <c r="D622" s="422" t="s">
        <v>1279</v>
      </c>
      <c r="E622" s="422">
        <v>81</v>
      </c>
      <c r="F622" s="422">
        <v>4</v>
      </c>
      <c r="G622" s="602" t="str">
        <f t="shared" si="220"/>
        <v>81-4</v>
      </c>
      <c r="H622" s="422">
        <v>0</v>
      </c>
      <c r="I622" s="533">
        <v>47</v>
      </c>
      <c r="J622" s="527">
        <f t="shared" si="289"/>
        <v>1</v>
      </c>
      <c r="K622" s="528" t="str">
        <f>IF(J627=1,IF(((VLOOKUP($G622,[1]Depth_Lookup!A$3:J$410,9,FALSE))-(I622/100))=0,"Good",IF(((VLOOKUP($G622,[1]Depth_Lookup!$A$3:$J$550,9,FALSE))-(I622/100))&gt;0,"Too Short","Too Long")))</f>
        <v>Good</v>
      </c>
      <c r="L622" s="171">
        <f>(VLOOKUP($G622,Depth_Lookup!$A$3:$J$410,10,FALSE))+(H622/100)</f>
        <v>206.28</v>
      </c>
      <c r="M622" s="171">
        <f>(VLOOKUP($G622,Depth_Lookup!$A$3:$J$410,10,FALSE))+(I622/100)</f>
        <v>206.75</v>
      </c>
      <c r="N622" s="441" t="s">
        <v>2133</v>
      </c>
      <c r="O622" s="422">
        <v>1</v>
      </c>
      <c r="P622" s="422" t="s">
        <v>853</v>
      </c>
      <c r="Q622" s="422" t="s">
        <v>125</v>
      </c>
      <c r="R622" s="526" t="str">
        <f t="shared" si="277"/>
        <v>SerpentinizedHarzburgite</v>
      </c>
      <c r="S622" s="422" t="s">
        <v>94</v>
      </c>
      <c r="T622" s="422" t="s">
        <v>94</v>
      </c>
      <c r="U622" s="422" t="s">
        <v>95</v>
      </c>
      <c r="V622" s="422" t="s">
        <v>96</v>
      </c>
      <c r="W622" s="422" t="s">
        <v>102</v>
      </c>
      <c r="X622" s="526">
        <f>VLOOKUP(W622,[1]definitions_list_lookup!A$13:B$19,2,0)</f>
        <v>5</v>
      </c>
      <c r="Y622" s="422" t="s">
        <v>90</v>
      </c>
      <c r="Z622" s="422" t="s">
        <v>91</v>
      </c>
      <c r="AA622" s="422"/>
      <c r="AB622" s="422"/>
      <c r="AC622" s="422"/>
      <c r="AD622" s="422"/>
      <c r="AE622" s="423"/>
      <c r="AF622" s="602" t="e">
        <f>VLOOKUP(AE622,[1]definitions_list_mag!$V$12:$W$15,2,0)</f>
        <v>#N/A</v>
      </c>
      <c r="AG622" s="530"/>
      <c r="AH622" s="422"/>
      <c r="AI622" s="426">
        <v>68</v>
      </c>
      <c r="AJ622" s="422"/>
      <c r="AK622" s="422"/>
      <c r="AL622" s="422"/>
      <c r="AM622" s="422"/>
      <c r="AN622" s="422"/>
      <c r="AO622" s="426"/>
      <c r="AP622" s="422"/>
      <c r="AQ622" s="422"/>
      <c r="AR622" s="422"/>
      <c r="AS622" s="422"/>
      <c r="AT622" s="422"/>
      <c r="AU622" s="426"/>
      <c r="AV622" s="422"/>
      <c r="AW622" s="422"/>
      <c r="AX622" s="422"/>
      <c r="AY622" s="422"/>
      <c r="AZ622" s="422"/>
      <c r="BA622" s="426">
        <v>30</v>
      </c>
      <c r="BB622" s="422">
        <v>7</v>
      </c>
      <c r="BC622" s="422">
        <v>2</v>
      </c>
      <c r="BD622" s="422" t="s">
        <v>110</v>
      </c>
      <c r="BE622" s="422" t="s">
        <v>103</v>
      </c>
      <c r="BF622" s="422"/>
      <c r="BG622" s="426"/>
      <c r="BH622" s="422"/>
      <c r="BI622" s="422"/>
      <c r="BJ622" s="422"/>
      <c r="BK622" s="422"/>
      <c r="BL622" s="422"/>
      <c r="BM622" s="426">
        <v>2</v>
      </c>
      <c r="BN622" s="422">
        <v>1</v>
      </c>
      <c r="BO622" s="422">
        <v>0.5</v>
      </c>
      <c r="BP622" s="422" t="s">
        <v>110</v>
      </c>
      <c r="BQ622" s="422" t="s">
        <v>103</v>
      </c>
      <c r="BR622" s="422"/>
      <c r="BS622" s="422"/>
      <c r="BT622" s="422"/>
      <c r="BU622" s="422"/>
      <c r="BV622" s="422"/>
      <c r="BW622" s="422"/>
      <c r="BX622" s="422"/>
      <c r="BY622" s="426"/>
      <c r="BZ622" s="422"/>
      <c r="CA622" s="422"/>
      <c r="CB622" s="422"/>
      <c r="CC622" s="422"/>
      <c r="CD622" s="422"/>
      <c r="CE622" s="422" t="s">
        <v>2149</v>
      </c>
      <c r="CF622" s="531">
        <f t="shared" si="290"/>
        <v>100</v>
      </c>
      <c r="CG622" s="166"/>
      <c r="CH622" s="603" t="s">
        <v>2150</v>
      </c>
      <c r="CI622" s="603">
        <v>90</v>
      </c>
      <c r="CJ622" s="603" t="s">
        <v>514</v>
      </c>
      <c r="CK622" s="604" t="s">
        <v>2153</v>
      </c>
      <c r="CL622" s="604"/>
      <c r="CM622" s="604"/>
      <c r="CN622" s="604"/>
      <c r="CO622" s="604"/>
      <c r="CP622" s="604"/>
      <c r="CQ622" s="604"/>
      <c r="CR622" s="604"/>
      <c r="CS622" s="604"/>
      <c r="CT622" s="604"/>
      <c r="CU622" s="604"/>
      <c r="CV622" s="604"/>
      <c r="CW622" s="604"/>
      <c r="CX622" s="604"/>
      <c r="CY622" s="604"/>
      <c r="CZ622" s="604"/>
      <c r="DA622" s="604"/>
      <c r="DB622" s="604">
        <v>60</v>
      </c>
      <c r="DC622" s="605">
        <v>1</v>
      </c>
      <c r="DD622" s="604"/>
      <c r="DE622" s="604"/>
      <c r="DF622" s="604"/>
      <c r="DG622" s="604"/>
      <c r="DH622" s="604"/>
      <c r="DI622" s="604"/>
      <c r="DJ622" s="604">
        <v>39</v>
      </c>
      <c r="DK622" s="209"/>
      <c r="DL622" s="166"/>
      <c r="DM622" s="604"/>
      <c r="DN622" s="604"/>
      <c r="DO622" s="606"/>
      <c r="DP622" s="607"/>
      <c r="DQ622" s="608"/>
      <c r="DR622" s="606"/>
      <c r="DS622" s="608"/>
      <c r="DT622" s="524" t="s">
        <v>2134</v>
      </c>
      <c r="DU622" s="605"/>
      <c r="DV622" s="605"/>
      <c r="DW622" s="532" t="e">
        <f>VLOOKUP(P622,[1]definitions_list_lookup!$K$30:$L$54,2,0)</f>
        <v>#N/A</v>
      </c>
      <c r="DX622" s="609" t="s">
        <v>2151</v>
      </c>
      <c r="DY622" s="609" t="s">
        <v>2138</v>
      </c>
      <c r="DZ622" s="443"/>
      <c r="EA622" s="443"/>
      <c r="EB622" s="429"/>
      <c r="EC622" s="534"/>
      <c r="ED622" s="229" t="s">
        <v>2517</v>
      </c>
      <c r="EE622" s="535"/>
      <c r="EF622" s="536"/>
      <c r="EG622" s="535"/>
      <c r="EH622" s="537"/>
      <c r="EI622" s="538"/>
      <c r="EJ622" s="539"/>
      <c r="EK622" s="540"/>
      <c r="EL622" s="535"/>
      <c r="EM622" s="537"/>
      <c r="EN622" s="537"/>
      <c r="EO622" s="541"/>
      <c r="EP622" s="541"/>
      <c r="EQ622" s="541"/>
      <c r="ER622" s="541"/>
      <c r="ES622" s="541"/>
      <c r="ET622" s="541"/>
      <c r="EU622" s="541"/>
      <c r="EV622" s="542"/>
      <c r="EW622" s="542"/>
      <c r="EX622" s="542"/>
      <c r="EY622" s="542"/>
      <c r="EZ622" s="192" t="e">
        <f t="shared" si="239"/>
        <v>#DIV/0!</v>
      </c>
      <c r="FA622" s="192" t="e">
        <f t="shared" si="240"/>
        <v>#DIV/0!</v>
      </c>
      <c r="FB622" s="192" t="e">
        <f t="shared" si="241"/>
        <v>#DIV/0!</v>
      </c>
      <c r="FC622" s="192" t="e">
        <f t="shared" si="242"/>
        <v>#DIV/0!</v>
      </c>
      <c r="FD622" s="192" t="e">
        <f t="shared" si="243"/>
        <v>#DIV/0!</v>
      </c>
      <c r="FE622" s="193" t="e">
        <f t="shared" si="244"/>
        <v>#DIV/0!</v>
      </c>
      <c r="FF622" s="194" t="e">
        <f t="shared" si="245"/>
        <v>#DIV/0!</v>
      </c>
      <c r="FG622" s="535"/>
      <c r="FH622" s="537"/>
      <c r="FI622" s="778">
        <f t="shared" si="250"/>
        <v>0</v>
      </c>
      <c r="FJ622" s="779" t="e">
        <f t="shared" si="251"/>
        <v>#DIV/0!</v>
      </c>
      <c r="FK622" s="779" t="e">
        <f t="shared" si="252"/>
        <v>#DIV/0!</v>
      </c>
      <c r="FL622" s="780" t="e">
        <f t="shared" si="253"/>
        <v>#DIV/0!</v>
      </c>
      <c r="FM622" s="169" t="e">
        <f t="shared" si="254"/>
        <v>#DIV/0!</v>
      </c>
      <c r="FN622" s="783" t="e">
        <f t="shared" si="255"/>
        <v>#DIV/0!</v>
      </c>
      <c r="FO622" s="422"/>
      <c r="FP622" s="422"/>
      <c r="FQ622" s="422"/>
      <c r="FR622" s="422"/>
      <c r="FS622" s="422"/>
      <c r="FT622" s="422"/>
      <c r="FU622" s="422"/>
      <c r="FV622" s="422"/>
      <c r="FW622" s="422"/>
      <c r="FX622" s="422"/>
      <c r="FY622" s="422"/>
      <c r="FZ622" s="422"/>
      <c r="GA622" s="422"/>
      <c r="GB622" s="422"/>
      <c r="GC622" s="422"/>
      <c r="GD622" s="422"/>
      <c r="GE622" s="422"/>
      <c r="GF622" s="422"/>
      <c r="GG622" s="422"/>
      <c r="GH622" s="422"/>
      <c r="GI622" s="422"/>
      <c r="GJ622" s="422"/>
      <c r="GK622" s="422"/>
      <c r="GL622" s="422"/>
      <c r="GM622" s="422"/>
      <c r="GN622" s="422"/>
      <c r="GO622" s="422"/>
      <c r="GP622" s="422"/>
      <c r="GQ622" s="422"/>
      <c r="GR622" s="422"/>
      <c r="GS622" s="422"/>
      <c r="GT622" s="422"/>
      <c r="GU622" s="422"/>
      <c r="GV622" s="422"/>
      <c r="GW622" s="422"/>
      <c r="GX622" s="422"/>
      <c r="GY622" s="422"/>
      <c r="GZ622" s="422"/>
      <c r="HA622" s="422"/>
      <c r="HB622" s="422"/>
      <c r="HC622" s="422"/>
      <c r="HD622" s="422"/>
      <c r="HE622" s="422"/>
      <c r="HF622" s="422"/>
      <c r="HG622" s="422"/>
      <c r="HH622" s="422"/>
      <c r="HI622" s="422"/>
      <c r="HJ622" s="422"/>
      <c r="HK622" s="422"/>
      <c r="HL622" s="422"/>
      <c r="HM622" s="422"/>
      <c r="HN622" s="422"/>
      <c r="HO622" s="422"/>
      <c r="HP622" s="422"/>
      <c r="HQ622" s="422"/>
      <c r="HR622" s="422"/>
      <c r="HS622" s="422"/>
      <c r="HT622" s="422"/>
      <c r="HU622" s="422"/>
      <c r="HV622" s="422"/>
      <c r="HW622" s="422"/>
      <c r="HX622" s="422"/>
      <c r="HY622" s="422"/>
      <c r="HZ622" s="422"/>
      <c r="IA622" s="422"/>
      <c r="IB622" s="422"/>
      <c r="IC622" s="422"/>
      <c r="ID622" s="422"/>
      <c r="IE622" s="422"/>
      <c r="IF622" s="422"/>
      <c r="IG622" s="422"/>
      <c r="IH622" s="422"/>
      <c r="II622" s="422"/>
      <c r="IJ622" s="422"/>
      <c r="IK622" s="422"/>
      <c r="IL622" s="422"/>
      <c r="IM622" s="422"/>
      <c r="IN622" s="422"/>
      <c r="IO622" s="422"/>
      <c r="IP622" s="422"/>
      <c r="IQ622" s="422"/>
      <c r="IR622" s="422"/>
      <c r="IS622" s="422"/>
      <c r="IT622" s="422"/>
      <c r="IU622" s="422"/>
      <c r="IV622" s="422"/>
      <c r="IW622" s="422"/>
      <c r="IX622" s="422"/>
      <c r="IY622" s="422"/>
      <c r="IZ622" s="422"/>
      <c r="JA622" s="422"/>
      <c r="JB622" s="422"/>
      <c r="JC622" s="422"/>
      <c r="JD622" s="422"/>
      <c r="JE622" s="422"/>
      <c r="JF622" s="422"/>
      <c r="JG622" s="422"/>
      <c r="JH622" s="422"/>
      <c r="JI622" s="422"/>
      <c r="JJ622" s="422"/>
      <c r="JK622" s="422"/>
      <c r="JL622" s="422"/>
      <c r="JM622" s="422"/>
      <c r="JN622" s="422"/>
      <c r="JO622" s="422"/>
      <c r="JP622" s="422"/>
      <c r="JQ622" s="422"/>
      <c r="JR622" s="422"/>
      <c r="JS622" s="422"/>
      <c r="JT622" s="422"/>
      <c r="JU622" s="422"/>
      <c r="JV622" s="422"/>
      <c r="JW622" s="422"/>
      <c r="JX622" s="422"/>
      <c r="JY622" s="422"/>
      <c r="JZ622" s="422"/>
      <c r="KA622" s="422"/>
      <c r="KB622" s="422"/>
      <c r="KC622" s="422"/>
      <c r="KD622" s="422"/>
      <c r="KE622" s="422"/>
      <c r="KF622" s="422"/>
      <c r="KG622" s="422"/>
      <c r="KH622" s="422"/>
      <c r="KI622" s="422"/>
      <c r="KJ622" s="422"/>
      <c r="KK622" s="422"/>
      <c r="KL622" s="422"/>
      <c r="KM622" s="422"/>
      <c r="KN622" s="422"/>
      <c r="KO622" s="422"/>
      <c r="KP622" s="422"/>
      <c r="KQ622" s="422"/>
      <c r="KR622" s="422"/>
      <c r="KS622" s="422"/>
      <c r="KT622" s="422"/>
      <c r="KU622" s="422"/>
      <c r="KV622" s="422"/>
      <c r="KW622" s="422"/>
      <c r="KX622" s="422"/>
      <c r="KY622" s="422"/>
      <c r="KZ622" s="422"/>
      <c r="LA622" s="422"/>
      <c r="LB622" s="422"/>
      <c r="LC622" s="422"/>
      <c r="LD622" s="422"/>
      <c r="LE622" s="422"/>
      <c r="LF622" s="422"/>
      <c r="LG622" s="422"/>
      <c r="LH622" s="422"/>
      <c r="LI622" s="422"/>
      <c r="LJ622" s="422"/>
      <c r="LK622" s="422"/>
      <c r="LL622" s="422"/>
      <c r="LM622" s="422"/>
      <c r="LN622" s="422"/>
      <c r="LO622" s="422"/>
      <c r="LP622" s="422"/>
      <c r="LQ622" s="422"/>
      <c r="LR622" s="422"/>
      <c r="LS622" s="422"/>
      <c r="LT622" s="422"/>
      <c r="LU622" s="422"/>
      <c r="LV622" s="422"/>
      <c r="LW622" s="422"/>
      <c r="LX622" s="422"/>
      <c r="LY622" s="422"/>
      <c r="LZ622" s="422"/>
      <c r="MA622" s="422"/>
      <c r="MB622" s="422"/>
      <c r="MC622" s="422"/>
      <c r="MD622" s="422"/>
      <c r="ME622" s="422"/>
      <c r="MF622" s="422"/>
      <c r="MG622" s="422"/>
      <c r="MH622" s="422"/>
      <c r="MI622" s="422"/>
      <c r="MJ622" s="422"/>
      <c r="MK622" s="422"/>
      <c r="ML622" s="422"/>
      <c r="MM622" s="422"/>
      <c r="MN622" s="422"/>
      <c r="MO622" s="422"/>
      <c r="MP622" s="422"/>
      <c r="MQ622" s="422"/>
      <c r="MR622" s="422"/>
      <c r="MS622" s="422"/>
      <c r="MT622" s="422"/>
      <c r="MU622" s="422"/>
      <c r="MV622" s="422"/>
      <c r="MW622" s="422"/>
      <c r="MX622" s="422"/>
      <c r="MY622" s="422"/>
      <c r="MZ622" s="422"/>
      <c r="NA622" s="422"/>
      <c r="NB622" s="422"/>
      <c r="NC622" s="422"/>
      <c r="ND622" s="422"/>
      <c r="NE622" s="422"/>
      <c r="NF622" s="422"/>
      <c r="NG622" s="422"/>
      <c r="NH622" s="422"/>
      <c r="NI622" s="422"/>
      <c r="NJ622" s="422"/>
      <c r="NK622" s="422"/>
      <c r="NL622" s="422"/>
      <c r="NM622" s="422"/>
      <c r="NN622" s="422"/>
      <c r="NO622" s="422"/>
      <c r="NP622" s="422"/>
      <c r="NQ622" s="422"/>
      <c r="NR622" s="422"/>
      <c r="NS622" s="422"/>
      <c r="NT622" s="422"/>
      <c r="NU622" s="422"/>
      <c r="NV622" s="422"/>
      <c r="NW622" s="422"/>
      <c r="NX622" s="422"/>
      <c r="NY622" s="422"/>
      <c r="NZ622" s="422"/>
      <c r="OA622" s="422"/>
      <c r="OB622" s="422"/>
      <c r="OC622" s="422"/>
      <c r="OD622" s="422"/>
      <c r="OE622" s="422"/>
      <c r="OF622" s="422"/>
      <c r="OG622" s="422"/>
      <c r="OH622" s="422"/>
      <c r="OI622" s="422"/>
      <c r="OJ622" s="422"/>
      <c r="OK622" s="422"/>
      <c r="OL622" s="422"/>
      <c r="OM622" s="422"/>
      <c r="ON622" s="422"/>
      <c r="OO622" s="422"/>
      <c r="OP622" s="422"/>
      <c r="OQ622" s="422"/>
      <c r="OR622" s="422"/>
      <c r="OS622" s="422"/>
      <c r="OT622" s="422"/>
      <c r="OU622" s="422"/>
      <c r="OV622" s="422"/>
      <c r="OW622" s="422"/>
      <c r="OX622" s="422"/>
      <c r="OY622" s="422"/>
      <c r="OZ622" s="422"/>
      <c r="PA622" s="422"/>
      <c r="PB622" s="422"/>
      <c r="PC622" s="422"/>
      <c r="PD622" s="422"/>
      <c r="PE622" s="422"/>
      <c r="PF622" s="422"/>
      <c r="PG622" s="422"/>
      <c r="PH622" s="422"/>
      <c r="PI622" s="422"/>
      <c r="PJ622" s="422"/>
      <c r="PK622" s="422"/>
      <c r="PL622" s="422"/>
      <c r="PM622" s="422"/>
      <c r="PN622" s="422"/>
      <c r="PO622" s="422"/>
      <c r="PP622" s="422"/>
      <c r="PQ622" s="422"/>
      <c r="PR622" s="422"/>
      <c r="PS622" s="422"/>
      <c r="PT622" s="422"/>
      <c r="PU622" s="422"/>
      <c r="PV622" s="422"/>
      <c r="PW622" s="422"/>
      <c r="PX622" s="422"/>
      <c r="PY622" s="422"/>
      <c r="PZ622" s="422"/>
      <c r="QA622" s="422"/>
      <c r="QB622" s="422"/>
      <c r="QC622" s="422"/>
      <c r="QD622" s="422"/>
      <c r="QE622" s="422"/>
      <c r="QF622" s="422"/>
      <c r="QG622" s="422"/>
      <c r="QH622" s="422"/>
      <c r="QI622" s="422"/>
      <c r="QJ622" s="422"/>
      <c r="QK622" s="422"/>
      <c r="QL622" s="422"/>
      <c r="QM622" s="422"/>
      <c r="QN622" s="422"/>
      <c r="QO622" s="422"/>
      <c r="QP622" s="422"/>
      <c r="QQ622" s="422"/>
      <c r="QR622" s="422"/>
      <c r="QS622" s="422"/>
      <c r="QT622" s="422"/>
      <c r="QU622" s="422"/>
      <c r="QV622" s="422"/>
      <c r="QW622" s="422"/>
      <c r="QX622" s="422"/>
      <c r="QY622" s="422"/>
      <c r="QZ622" s="422"/>
      <c r="RA622" s="422"/>
      <c r="RB622" s="422"/>
      <c r="RC622" s="422"/>
      <c r="RD622" s="422"/>
      <c r="RE622" s="422"/>
      <c r="RF622" s="422"/>
      <c r="RG622" s="422"/>
      <c r="RH622" s="422"/>
      <c r="RI622" s="422"/>
      <c r="RJ622" s="422"/>
      <c r="RK622" s="422"/>
      <c r="RL622" s="422"/>
      <c r="RM622" s="422"/>
      <c r="RN622" s="422"/>
      <c r="RO622" s="422"/>
      <c r="RP622" s="422"/>
      <c r="RQ622" s="422"/>
      <c r="RR622" s="422"/>
      <c r="RS622" s="422"/>
      <c r="RT622" s="422"/>
      <c r="RU622" s="422"/>
      <c r="RV622" s="422"/>
      <c r="RW622" s="422"/>
      <c r="RX622" s="422"/>
      <c r="RY622" s="422"/>
      <c r="RZ622" s="422"/>
      <c r="SA622" s="422"/>
      <c r="SB622" s="422"/>
      <c r="SC622" s="422"/>
      <c r="SD622" s="422"/>
      <c r="SE622" s="422"/>
      <c r="SF622" s="422"/>
      <c r="SG622" s="422"/>
      <c r="SH622" s="422"/>
      <c r="SI622" s="422"/>
      <c r="SJ622" s="422"/>
      <c r="SK622" s="422"/>
      <c r="SL622" s="422"/>
      <c r="SM622" s="422"/>
      <c r="SN622" s="422"/>
      <c r="SO622" s="422"/>
      <c r="SP622" s="422"/>
      <c r="SQ622" s="422"/>
      <c r="SR622" s="422"/>
      <c r="SS622" s="422"/>
      <c r="ST622" s="422"/>
      <c r="SU622" s="422"/>
      <c r="SV622" s="422"/>
      <c r="SW622" s="422"/>
      <c r="SX622" s="422"/>
      <c r="SY622" s="422"/>
      <c r="SZ622" s="422"/>
      <c r="TA622" s="422"/>
      <c r="TB622" s="422"/>
      <c r="TC622" s="422"/>
      <c r="TD622" s="422"/>
      <c r="TE622" s="422"/>
      <c r="TF622" s="422"/>
      <c r="TG622" s="422"/>
      <c r="TH622" s="422"/>
      <c r="TI622" s="422"/>
      <c r="TJ622" s="422"/>
      <c r="TK622" s="422"/>
      <c r="TL622" s="422"/>
      <c r="TM622" s="422"/>
      <c r="TN622" s="422"/>
      <c r="TO622" s="422"/>
      <c r="TP622" s="422"/>
      <c r="TQ622" s="422"/>
      <c r="TR622" s="422"/>
      <c r="TS622" s="422"/>
      <c r="TT622" s="422"/>
      <c r="TU622" s="422"/>
      <c r="TV622" s="422"/>
      <c r="TW622" s="422"/>
      <c r="TX622" s="422"/>
      <c r="TY622" s="422"/>
      <c r="TZ622" s="422"/>
      <c r="UA622" s="422"/>
      <c r="UB622" s="422"/>
      <c r="UC622" s="422"/>
      <c r="UD622" s="422"/>
      <c r="UE622" s="422"/>
      <c r="UF622" s="422"/>
      <c r="UG622" s="422"/>
      <c r="UH622" s="422"/>
      <c r="UI622" s="422"/>
      <c r="UJ622" s="422"/>
      <c r="UK622" s="422"/>
      <c r="UL622" s="422"/>
      <c r="UM622" s="422"/>
      <c r="UN622" s="422"/>
      <c r="UO622" s="422"/>
      <c r="UP622" s="422"/>
      <c r="UQ622" s="422"/>
      <c r="UR622" s="422"/>
      <c r="US622" s="422"/>
      <c r="UT622" s="422"/>
      <c r="UU622" s="422"/>
      <c r="UV622" s="422"/>
      <c r="UW622" s="422"/>
      <c r="UX622" s="422"/>
      <c r="UY622" s="422"/>
      <c r="UZ622" s="422"/>
      <c r="VA622" s="422"/>
      <c r="VB622" s="422"/>
      <c r="VC622" s="422"/>
      <c r="VD622" s="422"/>
      <c r="VE622" s="422"/>
      <c r="VF622" s="422"/>
      <c r="VG622" s="422"/>
      <c r="VH622" s="422"/>
      <c r="VI622" s="422"/>
      <c r="VJ622" s="422"/>
      <c r="VK622" s="422"/>
      <c r="VL622" s="422"/>
      <c r="VM622" s="422"/>
      <c r="VN622" s="422"/>
      <c r="VO622" s="422"/>
      <c r="VP622" s="422"/>
      <c r="VQ622" s="422"/>
      <c r="VR622" s="422"/>
      <c r="VS622" s="422"/>
      <c r="VT622" s="422"/>
      <c r="VU622" s="422"/>
      <c r="VV622" s="422"/>
      <c r="VW622" s="422"/>
      <c r="VX622" s="422"/>
      <c r="VY622" s="422"/>
      <c r="VZ622" s="422"/>
      <c r="WA622" s="422"/>
      <c r="WB622" s="422"/>
      <c r="WC622" s="422"/>
      <c r="WD622" s="422"/>
      <c r="WE622" s="422"/>
      <c r="WF622" s="422"/>
      <c r="WG622" s="422"/>
      <c r="WH622" s="422"/>
      <c r="WI622" s="422"/>
      <c r="WJ622" s="422"/>
      <c r="WK622" s="422"/>
      <c r="WL622" s="422"/>
      <c r="WM622" s="422"/>
      <c r="WN622" s="422"/>
      <c r="WO622" s="422"/>
      <c r="WP622" s="422"/>
      <c r="WQ622" s="422"/>
      <c r="WR622" s="422"/>
      <c r="WS622" s="422"/>
      <c r="WT622" s="422"/>
      <c r="WU622" s="422"/>
      <c r="WV622" s="422"/>
      <c r="WW622" s="422"/>
      <c r="WX622" s="422"/>
      <c r="WY622" s="422"/>
      <c r="WZ622" s="422"/>
      <c r="XA622" s="422"/>
      <c r="XB622" s="422"/>
      <c r="XC622" s="422"/>
      <c r="XD622" s="422"/>
      <c r="XE622" s="422"/>
      <c r="XF622" s="422"/>
      <c r="XG622" s="422"/>
      <c r="XH622" s="422"/>
      <c r="XI622" s="422"/>
      <c r="XJ622" s="422"/>
      <c r="XK622" s="422"/>
      <c r="XL622" s="422"/>
      <c r="XM622" s="422"/>
      <c r="XN622" s="422"/>
      <c r="XO622" s="422"/>
      <c r="XP622" s="422"/>
      <c r="XQ622" s="422"/>
      <c r="XR622" s="422"/>
      <c r="XS622" s="422"/>
      <c r="XT622" s="422"/>
      <c r="XU622" s="422"/>
      <c r="XV622" s="422"/>
      <c r="XW622" s="422"/>
      <c r="XX622" s="422"/>
      <c r="XY622" s="422"/>
      <c r="XZ622" s="422"/>
      <c r="YA622" s="422"/>
      <c r="YB622" s="422"/>
      <c r="YC622" s="422"/>
      <c r="YD622" s="422"/>
      <c r="YE622" s="422"/>
      <c r="YF622" s="422"/>
      <c r="YG622" s="422"/>
      <c r="YH622" s="422"/>
      <c r="YI622" s="422"/>
      <c r="YJ622" s="422"/>
      <c r="YK622" s="422"/>
      <c r="YL622" s="422"/>
      <c r="YM622" s="422"/>
      <c r="YN622" s="422"/>
      <c r="YO622" s="422"/>
      <c r="YP622" s="422"/>
      <c r="YQ622" s="422"/>
      <c r="YR622" s="422"/>
      <c r="YS622" s="422"/>
      <c r="YT622" s="422"/>
      <c r="YU622" s="422"/>
      <c r="YV622" s="422"/>
      <c r="YW622" s="422"/>
      <c r="YX622" s="422"/>
      <c r="YY622" s="422"/>
      <c r="YZ622" s="422"/>
      <c r="ZA622" s="422"/>
      <c r="ZB622" s="422"/>
      <c r="ZC622" s="422"/>
      <c r="ZD622" s="422"/>
      <c r="ZE622" s="422"/>
      <c r="ZF622" s="422"/>
      <c r="ZG622" s="422"/>
      <c r="ZH622" s="422"/>
      <c r="ZI622" s="422"/>
      <c r="ZJ622" s="422"/>
      <c r="ZK622" s="422"/>
      <c r="ZL622" s="422"/>
      <c r="ZM622" s="422"/>
      <c r="ZN622" s="422"/>
      <c r="ZO622" s="422"/>
      <c r="ZP622" s="422"/>
      <c r="ZQ622" s="422"/>
      <c r="ZR622" s="422"/>
      <c r="ZS622" s="422"/>
      <c r="ZT622" s="422"/>
      <c r="ZU622" s="422"/>
      <c r="ZV622" s="422"/>
      <c r="ZW622" s="422"/>
      <c r="ZX622" s="422"/>
      <c r="ZY622" s="422"/>
      <c r="ZZ622" s="422"/>
      <c r="AAA622" s="422"/>
      <c r="AAB622" s="422"/>
      <c r="AAC622" s="422"/>
      <c r="AAD622" s="422"/>
      <c r="AAE622" s="422"/>
      <c r="AAF622" s="422"/>
      <c r="AAG622" s="422"/>
      <c r="AAH622" s="422"/>
      <c r="AAI622" s="422"/>
      <c r="AAJ622" s="422"/>
      <c r="AAK622" s="422"/>
      <c r="AAL622" s="422"/>
      <c r="AAM622" s="422"/>
      <c r="AAN622" s="422"/>
      <c r="AAO622" s="422"/>
      <c r="AAP622" s="422"/>
      <c r="AAQ622" s="422"/>
      <c r="AAR622" s="422"/>
      <c r="AAS622" s="422"/>
      <c r="AAT622" s="422"/>
      <c r="AAU622" s="422"/>
      <c r="AAV622" s="422"/>
      <c r="AAW622" s="422"/>
      <c r="AAX622" s="422"/>
      <c r="AAY622" s="422"/>
      <c r="AAZ622" s="422"/>
      <c r="ABA622" s="422"/>
      <c r="ABB622" s="422"/>
      <c r="ABC622" s="422"/>
      <c r="ABD622" s="422"/>
      <c r="ABE622" s="422"/>
      <c r="ABF622" s="422"/>
      <c r="ABG622" s="422"/>
      <c r="ABH622" s="422"/>
      <c r="ABI622" s="422"/>
      <c r="ABJ622" s="422"/>
      <c r="ABK622" s="422"/>
      <c r="ABL622" s="422"/>
      <c r="ABM622" s="422"/>
      <c r="ABN622" s="422"/>
      <c r="ABO622" s="422"/>
      <c r="ABP622" s="422"/>
      <c r="ABQ622" s="422"/>
      <c r="ABR622" s="422"/>
      <c r="ABS622" s="422"/>
      <c r="ABT622" s="422"/>
      <c r="ABU622" s="422"/>
      <c r="ABV622" s="422"/>
      <c r="ABW622" s="422"/>
      <c r="ABX622" s="422"/>
      <c r="ABY622" s="422"/>
      <c r="ABZ622" s="422"/>
      <c r="ACA622" s="422"/>
      <c r="ACB622" s="422"/>
      <c r="ACC622" s="422"/>
      <c r="ACD622" s="422"/>
      <c r="ACE622" s="422"/>
      <c r="ACF622" s="422"/>
      <c r="ACG622" s="422"/>
      <c r="ACH622" s="422"/>
      <c r="ACI622" s="422"/>
      <c r="ACJ622" s="422"/>
      <c r="ACK622" s="422"/>
      <c r="ACL622" s="422"/>
      <c r="ACM622" s="422"/>
      <c r="ACN622" s="422"/>
      <c r="ACO622" s="422"/>
      <c r="ACP622" s="422"/>
      <c r="ACQ622" s="422"/>
      <c r="ACR622" s="422"/>
      <c r="ACS622" s="422"/>
      <c r="ACT622" s="422"/>
      <c r="ACU622" s="422"/>
      <c r="ACV622" s="422"/>
      <c r="ACW622" s="422"/>
      <c r="ACX622" s="422"/>
      <c r="ACY622" s="422"/>
      <c r="ACZ622" s="422"/>
      <c r="ADA622" s="422"/>
      <c r="ADB622" s="422"/>
      <c r="ADC622" s="422"/>
      <c r="ADD622" s="422"/>
      <c r="ADE622" s="422"/>
      <c r="ADF622" s="422"/>
      <c r="ADG622" s="422"/>
      <c r="ADH622" s="422"/>
      <c r="ADI622" s="422"/>
      <c r="ADJ622" s="422"/>
      <c r="ADK622" s="422"/>
      <c r="ADL622" s="422"/>
      <c r="ADM622" s="422"/>
      <c r="ADN622" s="422"/>
      <c r="ADO622" s="422"/>
      <c r="ADP622" s="422"/>
      <c r="ADQ622" s="422"/>
      <c r="ADR622" s="422"/>
      <c r="ADS622" s="422"/>
      <c r="ADT622" s="422"/>
      <c r="ADU622" s="422"/>
      <c r="ADV622" s="422"/>
      <c r="ADW622" s="422"/>
      <c r="ADX622" s="422"/>
      <c r="ADY622" s="422"/>
      <c r="ADZ622" s="422"/>
      <c r="AEA622" s="422"/>
      <c r="AEB622" s="422"/>
      <c r="AEC622" s="422"/>
      <c r="AED622" s="422"/>
      <c r="AEE622" s="422"/>
      <c r="AEF622" s="422"/>
      <c r="AEG622" s="422"/>
      <c r="AEH622" s="422"/>
      <c r="AEI622" s="422"/>
      <c r="AEJ622" s="422"/>
      <c r="AEK622" s="422"/>
      <c r="AEL622" s="422"/>
      <c r="AEM622" s="422"/>
      <c r="AEN622" s="422"/>
      <c r="AEO622" s="422"/>
      <c r="AEP622" s="422"/>
      <c r="AEQ622" s="422"/>
      <c r="AER622" s="422"/>
      <c r="AES622" s="422"/>
      <c r="AET622" s="422"/>
      <c r="AEU622" s="422"/>
      <c r="AEV622" s="422"/>
      <c r="AEW622" s="422"/>
      <c r="AEX622" s="422"/>
      <c r="AEY622" s="422"/>
      <c r="AEZ622" s="422"/>
      <c r="AFA622" s="422"/>
      <c r="AFB622" s="422"/>
      <c r="AFC622" s="422"/>
      <c r="AFD622" s="422"/>
      <c r="AFE622" s="422"/>
      <c r="AFF622" s="422"/>
      <c r="AFG622" s="422"/>
      <c r="AFH622" s="422"/>
      <c r="AFI622" s="422"/>
      <c r="AFJ622" s="422"/>
      <c r="AFK622" s="422"/>
      <c r="AFL622" s="422"/>
      <c r="AFM622" s="422"/>
      <c r="AFN622" s="422"/>
      <c r="AFO622" s="422"/>
      <c r="AFP622" s="422"/>
      <c r="AFQ622" s="422"/>
      <c r="AFR622" s="422"/>
      <c r="AFS622" s="422"/>
      <c r="AFT622" s="422"/>
      <c r="AFU622" s="422"/>
      <c r="AFV622" s="422"/>
      <c r="AFW622" s="422"/>
      <c r="AFX622" s="422"/>
      <c r="AFY622" s="422"/>
      <c r="AFZ622" s="422"/>
      <c r="AGA622" s="422"/>
      <c r="AGB622" s="422"/>
      <c r="AGC622" s="422"/>
      <c r="AGD622" s="422"/>
      <c r="AGE622" s="422"/>
      <c r="AGF622" s="422"/>
      <c r="AGG622" s="422"/>
      <c r="AGH622" s="422"/>
      <c r="AGI622" s="422"/>
      <c r="AGJ622" s="422"/>
      <c r="AGK622" s="422"/>
      <c r="AGL622" s="422"/>
      <c r="AGM622" s="422"/>
      <c r="AGN622" s="422"/>
      <c r="AGO622" s="422"/>
      <c r="AGP622" s="422"/>
      <c r="AGQ622" s="422"/>
      <c r="AGR622" s="422"/>
      <c r="AGS622" s="422"/>
      <c r="AGT622" s="422"/>
      <c r="AGU622" s="422"/>
      <c r="AGV622" s="422"/>
      <c r="AGW622" s="422"/>
      <c r="AGX622" s="422"/>
      <c r="AGY622" s="422"/>
      <c r="AGZ622" s="422"/>
      <c r="AHA622" s="422"/>
      <c r="AHB622" s="422"/>
      <c r="AHC622" s="422"/>
      <c r="AHD622" s="422"/>
      <c r="AHE622" s="422"/>
      <c r="AHF622" s="422"/>
      <c r="AHG622" s="422"/>
      <c r="AHH622" s="422"/>
      <c r="AHI622" s="422"/>
      <c r="AHJ622" s="422"/>
      <c r="AHK622" s="422"/>
      <c r="AHL622" s="422"/>
      <c r="AHM622" s="422"/>
      <c r="AHN622" s="422"/>
      <c r="AHO622" s="422"/>
      <c r="AHP622" s="422"/>
      <c r="AHQ622" s="422"/>
      <c r="AHR622" s="422"/>
      <c r="AHS622" s="422"/>
      <c r="AHT622" s="422"/>
      <c r="AHU622" s="422"/>
      <c r="AHV622" s="422"/>
      <c r="AHW622" s="422"/>
      <c r="AHX622" s="422"/>
      <c r="AHY622" s="422"/>
      <c r="AHZ622" s="422"/>
      <c r="AIA622" s="422"/>
      <c r="AIB622" s="422"/>
      <c r="AIC622" s="422"/>
      <c r="AID622" s="422"/>
      <c r="AIE622" s="422"/>
      <c r="AIF622" s="422"/>
      <c r="AIG622" s="422"/>
      <c r="AIH622" s="422"/>
      <c r="AII622" s="422"/>
      <c r="AIJ622" s="422"/>
      <c r="AIK622" s="422"/>
      <c r="AIL622" s="422"/>
      <c r="AIM622" s="422"/>
      <c r="AIN622" s="422"/>
      <c r="AIO622" s="422"/>
      <c r="AIP622" s="422"/>
      <c r="AIQ622" s="422"/>
      <c r="AIR622" s="422"/>
      <c r="AIS622" s="422"/>
      <c r="AIT622" s="422"/>
      <c r="AIU622" s="422"/>
      <c r="AIV622" s="422"/>
      <c r="AIW622" s="422"/>
      <c r="AIX622" s="422"/>
      <c r="AIY622" s="422"/>
      <c r="AIZ622" s="422"/>
      <c r="AJA622" s="422"/>
      <c r="AJB622" s="422"/>
      <c r="AJC622" s="422"/>
      <c r="AJD622" s="422"/>
      <c r="AJE622" s="422"/>
      <c r="AJF622" s="422"/>
      <c r="AJG622" s="422"/>
      <c r="AJH622" s="422"/>
      <c r="AJI622" s="422"/>
      <c r="AJJ622" s="422"/>
      <c r="AJK622" s="422"/>
      <c r="AJL622" s="422"/>
      <c r="AJM622" s="422"/>
      <c r="AJN622" s="422"/>
      <c r="AJO622" s="422"/>
      <c r="AJP622" s="422"/>
      <c r="AJQ622" s="422"/>
      <c r="AJR622" s="422"/>
      <c r="AJS622" s="422"/>
      <c r="AJT622" s="422"/>
      <c r="AJU622" s="422"/>
      <c r="AJV622" s="422"/>
      <c r="AJW622" s="422"/>
      <c r="AJX622" s="422"/>
      <c r="AJY622" s="422"/>
      <c r="AJZ622" s="422"/>
      <c r="AKA622" s="422"/>
      <c r="AKB622" s="422"/>
      <c r="AKC622" s="422"/>
      <c r="AKD622" s="422"/>
      <c r="AKE622" s="422"/>
      <c r="AKF622" s="422"/>
      <c r="AKG622" s="422"/>
      <c r="AKH622" s="422"/>
      <c r="AKI622" s="422"/>
      <c r="AKJ622" s="422"/>
      <c r="AKK622" s="422"/>
      <c r="AKL622" s="422"/>
      <c r="AKM622" s="422"/>
      <c r="AKN622" s="422"/>
      <c r="AKO622" s="422"/>
      <c r="AKP622" s="422"/>
      <c r="AKQ622" s="422"/>
      <c r="AKR622" s="422"/>
      <c r="AKS622" s="422"/>
      <c r="AKT622" s="422"/>
      <c r="AKU622" s="422"/>
      <c r="AKV622" s="422"/>
      <c r="AKW622" s="422"/>
      <c r="AKX622" s="422"/>
      <c r="AKY622" s="422"/>
      <c r="AKZ622" s="422"/>
      <c r="ALA622" s="422"/>
      <c r="ALB622" s="422"/>
      <c r="ALC622" s="422"/>
      <c r="ALD622" s="422"/>
      <c r="ALE622" s="422"/>
      <c r="ALF622" s="422"/>
      <c r="ALG622" s="422"/>
      <c r="ALH622" s="422"/>
      <c r="ALI622" s="422"/>
      <c r="ALJ622" s="422"/>
      <c r="ALK622" s="422"/>
      <c r="ALL622" s="422"/>
      <c r="ALM622" s="422"/>
      <c r="ALN622" s="422"/>
      <c r="ALO622" s="422"/>
      <c r="ALP622" s="422"/>
      <c r="ALQ622" s="422"/>
      <c r="ALR622" s="422"/>
      <c r="ALS622" s="422"/>
      <c r="ALT622" s="422"/>
      <c r="ALU622" s="422"/>
      <c r="ALV622" s="422"/>
      <c r="ALW622" s="422"/>
      <c r="ALX622" s="422"/>
      <c r="ALY622" s="422"/>
      <c r="ALZ622" s="422"/>
      <c r="AMA622" s="422"/>
      <c r="AMB622" s="422"/>
      <c r="AMC622" s="422"/>
      <c r="AMD622" s="422"/>
      <c r="AME622" s="422"/>
      <c r="AMF622" s="422"/>
      <c r="AMG622" s="422"/>
      <c r="AMH622" s="422"/>
      <c r="AMI622" s="422"/>
      <c r="AMJ622" s="422"/>
      <c r="AMK622" s="422"/>
      <c r="AML622" s="422"/>
      <c r="AMM622" s="422"/>
      <c r="AMN622" s="422"/>
      <c r="AMO622" s="422"/>
      <c r="AMP622" s="422"/>
      <c r="AMQ622" s="422"/>
      <c r="AMR622" s="422"/>
      <c r="AMS622" s="422"/>
      <c r="AMT622" s="422"/>
      <c r="AMU622" s="422"/>
      <c r="AMV622" s="422"/>
      <c r="AMW622" s="422"/>
      <c r="AMX622" s="422"/>
    </row>
    <row r="623" spans="1:1038" s="432" customFormat="1" ht="18" customHeight="1">
      <c r="A623" s="601" t="s">
        <v>2065</v>
      </c>
      <c r="B623" s="422" t="s">
        <v>1647</v>
      </c>
      <c r="C623" s="422"/>
      <c r="D623" s="422" t="s">
        <v>1279</v>
      </c>
      <c r="E623" s="422">
        <v>82</v>
      </c>
      <c r="F623" s="422">
        <v>1</v>
      </c>
      <c r="G623" s="602" t="str">
        <f t="shared" ref="G623" si="305">E623&amp;"-"&amp;F623</f>
        <v>82-1</v>
      </c>
      <c r="H623" s="422">
        <v>0</v>
      </c>
      <c r="I623" s="533">
        <v>28.5</v>
      </c>
      <c r="J623" s="527">
        <f t="shared" ref="J623" si="306">IF(H623=0, 1, 0)</f>
        <v>1</v>
      </c>
      <c r="K623" s="528" t="b">
        <f>IF(J624=1,IF(((VLOOKUP($G623,[1]Depth_Lookup!A$3:J$410,9,FALSE))-(I623/100))=0,"Good",IF(((VLOOKUP($G623,[1]Depth_Lookup!$A$3:$J$550,9,FALSE))-(I623/100))&gt;0,"Too Short","Too Long")))</f>
        <v>0</v>
      </c>
      <c r="L623" s="171">
        <f>(VLOOKUP($G623,Depth_Lookup!$A$3:$J$410,10,FALSE))+(H623/100)</f>
        <v>206.7</v>
      </c>
      <c r="M623" s="171">
        <f>(VLOOKUP($G623,Depth_Lookup!$A$3:$J$410,10,FALSE))+(I623/100)</f>
        <v>206.98499999999999</v>
      </c>
      <c r="N623" s="441" t="s">
        <v>2133</v>
      </c>
      <c r="O623" s="422">
        <v>2</v>
      </c>
      <c r="P623" s="422" t="s">
        <v>853</v>
      </c>
      <c r="Q623" s="422" t="s">
        <v>125</v>
      </c>
      <c r="R623" s="526" t="str">
        <f t="shared" ref="R623" si="307">P623&amp;""&amp;Q623</f>
        <v>SerpentinizedHarzburgite</v>
      </c>
      <c r="S623" s="422" t="s">
        <v>700</v>
      </c>
      <c r="T623" s="422" t="s">
        <v>700</v>
      </c>
      <c r="U623" s="422"/>
      <c r="V623" s="422"/>
      <c r="W623" s="422" t="s">
        <v>102</v>
      </c>
      <c r="X623" s="526">
        <f>VLOOKUP(W623,[1]definitions_list_lookup!A$13:B$19,2,0)</f>
        <v>5</v>
      </c>
      <c r="Y623" s="422" t="s">
        <v>90</v>
      </c>
      <c r="Z623" s="422" t="s">
        <v>91</v>
      </c>
      <c r="AA623" s="422"/>
      <c r="AB623" s="422" t="s">
        <v>116</v>
      </c>
      <c r="AC623" s="422" t="s">
        <v>108</v>
      </c>
      <c r="AD623" s="422" t="s">
        <v>96</v>
      </c>
      <c r="AE623" s="423" t="s">
        <v>123</v>
      </c>
      <c r="AF623" s="602">
        <f>VLOOKUP(AE623,[1]definitions_list_mag!$V$12:$W$15,2,0)</f>
        <v>1</v>
      </c>
      <c r="AG623" s="530" t="s">
        <v>1369</v>
      </c>
      <c r="AH623" s="422"/>
      <c r="AI623" s="426">
        <v>68</v>
      </c>
      <c r="AJ623" s="422"/>
      <c r="AK623" s="422"/>
      <c r="AL623" s="422"/>
      <c r="AM623" s="422"/>
      <c r="AN623" s="422"/>
      <c r="AO623" s="426"/>
      <c r="AP623" s="422"/>
      <c r="AQ623" s="422"/>
      <c r="AR623" s="422"/>
      <c r="AS623" s="422"/>
      <c r="AT623" s="422"/>
      <c r="AU623" s="426">
        <v>1</v>
      </c>
      <c r="AV623" s="422">
        <v>0.5</v>
      </c>
      <c r="AW623" s="422">
        <v>0.5</v>
      </c>
      <c r="AX623" s="422" t="s">
        <v>110</v>
      </c>
      <c r="AY623" s="422" t="s">
        <v>110</v>
      </c>
      <c r="AZ623" s="422"/>
      <c r="BA623" s="426">
        <v>30</v>
      </c>
      <c r="BB623" s="422">
        <v>10</v>
      </c>
      <c r="BC623" s="422">
        <v>3</v>
      </c>
      <c r="BD623" s="422" t="s">
        <v>110</v>
      </c>
      <c r="BE623" s="422" t="s">
        <v>103</v>
      </c>
      <c r="BF623" s="422"/>
      <c r="BG623" s="426"/>
      <c r="BH623" s="422"/>
      <c r="BI623" s="422"/>
      <c r="BJ623" s="422"/>
      <c r="BK623" s="422"/>
      <c r="BL623" s="422"/>
      <c r="BM623" s="426">
        <v>1</v>
      </c>
      <c r="BN623" s="422">
        <v>3</v>
      </c>
      <c r="BO623" s="422">
        <v>0.5</v>
      </c>
      <c r="BP623" s="422"/>
      <c r="BQ623" s="422"/>
      <c r="BR623" s="422"/>
      <c r="BS623" s="422"/>
      <c r="BT623" s="422"/>
      <c r="BU623" s="422"/>
      <c r="BV623" s="422"/>
      <c r="BW623" s="422"/>
      <c r="BX623" s="422"/>
      <c r="BY623" s="426"/>
      <c r="BZ623" s="422"/>
      <c r="CA623" s="422"/>
      <c r="CB623" s="422"/>
      <c r="CC623" s="422"/>
      <c r="CD623" s="422"/>
      <c r="CE623" s="422"/>
      <c r="CF623" s="531">
        <f t="shared" ref="CF623" si="308">AI623+AO623+BA623+AU623+BG623+BM623+BY623</f>
        <v>100</v>
      </c>
      <c r="CG623" s="166"/>
      <c r="CH623" s="603" t="s">
        <v>1329</v>
      </c>
      <c r="CI623" s="603">
        <v>90</v>
      </c>
      <c r="CJ623" s="603" t="s">
        <v>514</v>
      </c>
      <c r="CK623" s="604"/>
      <c r="CL623" s="604"/>
      <c r="CM623" s="604"/>
      <c r="CN623" s="604"/>
      <c r="CO623" s="604"/>
      <c r="CP623" s="604"/>
      <c r="CQ623" s="604"/>
      <c r="CR623" s="604"/>
      <c r="CS623" s="604"/>
      <c r="CT623" s="604"/>
      <c r="CU623" s="604"/>
      <c r="CV623" s="604"/>
      <c r="CW623" s="604"/>
      <c r="CX623" s="604"/>
      <c r="CY623" s="604"/>
      <c r="CZ623" s="604"/>
      <c r="DA623" s="604"/>
      <c r="DB623" s="604">
        <v>80</v>
      </c>
      <c r="DC623" s="605">
        <v>20</v>
      </c>
      <c r="DD623" s="604"/>
      <c r="DE623" s="604"/>
      <c r="DF623" s="604"/>
      <c r="DG623" s="604"/>
      <c r="DH623" s="604"/>
      <c r="DI623" s="604"/>
      <c r="DJ623" s="604"/>
      <c r="DK623" s="209"/>
      <c r="DL623" s="166"/>
      <c r="DM623" s="604"/>
      <c r="DN623" s="604"/>
      <c r="DO623" s="606"/>
      <c r="DP623" s="607"/>
      <c r="DQ623" s="608"/>
      <c r="DR623" s="606" t="s">
        <v>2155</v>
      </c>
      <c r="DS623" s="608"/>
      <c r="DT623" s="524" t="s">
        <v>2156</v>
      </c>
      <c r="DU623" s="605"/>
      <c r="DV623" s="605"/>
      <c r="DW623" s="532" t="e">
        <f>VLOOKUP(P623,[1]definitions_list_lookup!$K$30:$L$54,2,0)</f>
        <v>#N/A</v>
      </c>
      <c r="DX623" s="609" t="s">
        <v>2151</v>
      </c>
      <c r="DY623" s="609" t="s">
        <v>2157</v>
      </c>
      <c r="DZ623" s="443"/>
      <c r="EA623" s="443"/>
      <c r="EB623" s="429"/>
      <c r="EC623" s="534"/>
      <c r="ED623" s="229" t="s">
        <v>2517</v>
      </c>
      <c r="EE623" s="535"/>
      <c r="EF623" s="536"/>
      <c r="EG623" s="535"/>
      <c r="EH623" s="537"/>
      <c r="EI623" s="538"/>
      <c r="EJ623" s="539"/>
      <c r="EK623" s="540"/>
      <c r="EL623" s="535"/>
      <c r="EM623" s="537"/>
      <c r="EN623" s="537"/>
      <c r="EO623" s="541"/>
      <c r="EP623" s="541"/>
      <c r="EQ623" s="541"/>
      <c r="ER623" s="541"/>
      <c r="ES623" s="541"/>
      <c r="ET623" s="541"/>
      <c r="EU623" s="541"/>
      <c r="EV623" s="542"/>
      <c r="EW623" s="542"/>
      <c r="EX623" s="542"/>
      <c r="EY623" s="542"/>
      <c r="EZ623" s="192" t="e">
        <f t="shared" si="239"/>
        <v>#DIV/0!</v>
      </c>
      <c r="FA623" s="192" t="e">
        <f t="shared" si="240"/>
        <v>#DIV/0!</v>
      </c>
      <c r="FB623" s="192" t="e">
        <f t="shared" si="241"/>
        <v>#DIV/0!</v>
      </c>
      <c r="FC623" s="192" t="e">
        <f t="shared" si="242"/>
        <v>#DIV/0!</v>
      </c>
      <c r="FD623" s="192" t="e">
        <f t="shared" si="243"/>
        <v>#DIV/0!</v>
      </c>
      <c r="FE623" s="193" t="e">
        <f t="shared" si="244"/>
        <v>#DIV/0!</v>
      </c>
      <c r="FF623" s="194" t="e">
        <f t="shared" si="245"/>
        <v>#DIV/0!</v>
      </c>
      <c r="FG623" s="535"/>
      <c r="FH623" s="537"/>
      <c r="FI623" s="778">
        <f t="shared" si="250"/>
        <v>0</v>
      </c>
      <c r="FJ623" s="779" t="e">
        <f t="shared" si="251"/>
        <v>#DIV/0!</v>
      </c>
      <c r="FK623" s="779" t="e">
        <f t="shared" si="252"/>
        <v>#DIV/0!</v>
      </c>
      <c r="FL623" s="780" t="e">
        <f t="shared" si="253"/>
        <v>#DIV/0!</v>
      </c>
      <c r="FM623" s="169" t="e">
        <f t="shared" si="254"/>
        <v>#DIV/0!</v>
      </c>
      <c r="FN623" s="783" t="e">
        <f t="shared" si="255"/>
        <v>#DIV/0!</v>
      </c>
      <c r="FO623" s="422"/>
      <c r="FP623" s="422"/>
      <c r="FQ623" s="422"/>
      <c r="FR623" s="422"/>
      <c r="FS623" s="422"/>
      <c r="FT623" s="422"/>
      <c r="FU623" s="422"/>
      <c r="FV623" s="422"/>
      <c r="FW623" s="422"/>
      <c r="FX623" s="422"/>
      <c r="FY623" s="422"/>
      <c r="FZ623" s="422"/>
      <c r="GA623" s="422"/>
      <c r="GB623" s="422"/>
      <c r="GC623" s="422"/>
      <c r="GD623" s="422"/>
      <c r="GE623" s="422"/>
      <c r="GF623" s="422"/>
      <c r="GG623" s="422"/>
      <c r="GH623" s="422"/>
      <c r="GI623" s="422"/>
      <c r="GJ623" s="422"/>
      <c r="GK623" s="422"/>
      <c r="GL623" s="422"/>
      <c r="GM623" s="422"/>
      <c r="GN623" s="422"/>
      <c r="GO623" s="422"/>
      <c r="GP623" s="422"/>
      <c r="GQ623" s="422"/>
      <c r="GR623" s="422"/>
      <c r="GS623" s="422"/>
      <c r="GT623" s="422"/>
      <c r="GU623" s="422"/>
      <c r="GV623" s="422"/>
      <c r="GW623" s="422"/>
      <c r="GX623" s="422"/>
      <c r="GY623" s="422"/>
      <c r="GZ623" s="422"/>
      <c r="HA623" s="422"/>
      <c r="HB623" s="422"/>
      <c r="HC623" s="422"/>
      <c r="HD623" s="422"/>
      <c r="HE623" s="422"/>
      <c r="HF623" s="422"/>
      <c r="HG623" s="422"/>
      <c r="HH623" s="422"/>
      <c r="HI623" s="422"/>
      <c r="HJ623" s="422"/>
      <c r="HK623" s="422"/>
      <c r="HL623" s="422"/>
      <c r="HM623" s="422"/>
      <c r="HN623" s="422"/>
      <c r="HO623" s="422"/>
      <c r="HP623" s="422"/>
      <c r="HQ623" s="422"/>
      <c r="HR623" s="422"/>
      <c r="HS623" s="422"/>
      <c r="HT623" s="422"/>
      <c r="HU623" s="422"/>
      <c r="HV623" s="422"/>
      <c r="HW623" s="422"/>
      <c r="HX623" s="422"/>
      <c r="HY623" s="422"/>
      <c r="HZ623" s="422"/>
      <c r="IA623" s="422"/>
      <c r="IB623" s="422"/>
      <c r="IC623" s="422"/>
      <c r="ID623" s="422"/>
      <c r="IE623" s="422"/>
      <c r="IF623" s="422"/>
      <c r="IG623" s="422"/>
      <c r="IH623" s="422"/>
      <c r="II623" s="422"/>
      <c r="IJ623" s="422"/>
      <c r="IK623" s="422"/>
      <c r="IL623" s="422"/>
      <c r="IM623" s="422"/>
      <c r="IN623" s="422"/>
      <c r="IO623" s="422"/>
      <c r="IP623" s="422"/>
      <c r="IQ623" s="422"/>
      <c r="IR623" s="422"/>
      <c r="IS623" s="422"/>
      <c r="IT623" s="422"/>
      <c r="IU623" s="422"/>
      <c r="IV623" s="422"/>
      <c r="IW623" s="422"/>
      <c r="IX623" s="422"/>
      <c r="IY623" s="422"/>
      <c r="IZ623" s="422"/>
      <c r="JA623" s="422"/>
      <c r="JB623" s="422"/>
      <c r="JC623" s="422"/>
      <c r="JD623" s="422"/>
      <c r="JE623" s="422"/>
      <c r="JF623" s="422"/>
      <c r="JG623" s="422"/>
      <c r="JH623" s="422"/>
      <c r="JI623" s="422"/>
      <c r="JJ623" s="422"/>
      <c r="JK623" s="422"/>
      <c r="JL623" s="422"/>
      <c r="JM623" s="422"/>
      <c r="JN623" s="422"/>
      <c r="JO623" s="422"/>
      <c r="JP623" s="422"/>
      <c r="JQ623" s="422"/>
      <c r="JR623" s="422"/>
      <c r="JS623" s="422"/>
      <c r="JT623" s="422"/>
      <c r="JU623" s="422"/>
      <c r="JV623" s="422"/>
      <c r="JW623" s="422"/>
      <c r="JX623" s="422"/>
      <c r="JY623" s="422"/>
      <c r="JZ623" s="422"/>
      <c r="KA623" s="422"/>
      <c r="KB623" s="422"/>
      <c r="KC623" s="422"/>
      <c r="KD623" s="422"/>
      <c r="KE623" s="422"/>
      <c r="KF623" s="422"/>
      <c r="KG623" s="422"/>
      <c r="KH623" s="422"/>
      <c r="KI623" s="422"/>
      <c r="KJ623" s="422"/>
      <c r="KK623" s="422"/>
      <c r="KL623" s="422"/>
      <c r="KM623" s="422"/>
      <c r="KN623" s="422"/>
      <c r="KO623" s="422"/>
      <c r="KP623" s="422"/>
      <c r="KQ623" s="422"/>
      <c r="KR623" s="422"/>
      <c r="KS623" s="422"/>
      <c r="KT623" s="422"/>
      <c r="KU623" s="422"/>
      <c r="KV623" s="422"/>
      <c r="KW623" s="422"/>
      <c r="KX623" s="422"/>
      <c r="KY623" s="422"/>
      <c r="KZ623" s="422"/>
      <c r="LA623" s="422"/>
      <c r="LB623" s="422"/>
      <c r="LC623" s="422"/>
      <c r="LD623" s="422"/>
      <c r="LE623" s="422"/>
      <c r="LF623" s="422"/>
      <c r="LG623" s="422"/>
      <c r="LH623" s="422"/>
      <c r="LI623" s="422"/>
      <c r="LJ623" s="422"/>
      <c r="LK623" s="422"/>
      <c r="LL623" s="422"/>
      <c r="LM623" s="422"/>
      <c r="LN623" s="422"/>
      <c r="LO623" s="422"/>
      <c r="LP623" s="422"/>
      <c r="LQ623" s="422"/>
      <c r="LR623" s="422"/>
      <c r="LS623" s="422"/>
      <c r="LT623" s="422"/>
      <c r="LU623" s="422"/>
      <c r="LV623" s="422"/>
      <c r="LW623" s="422"/>
      <c r="LX623" s="422"/>
      <c r="LY623" s="422"/>
      <c r="LZ623" s="422"/>
      <c r="MA623" s="422"/>
      <c r="MB623" s="422"/>
      <c r="MC623" s="422"/>
      <c r="MD623" s="422"/>
      <c r="ME623" s="422"/>
      <c r="MF623" s="422"/>
      <c r="MG623" s="422"/>
      <c r="MH623" s="422"/>
      <c r="MI623" s="422"/>
      <c r="MJ623" s="422"/>
      <c r="MK623" s="422"/>
      <c r="ML623" s="422"/>
      <c r="MM623" s="422"/>
      <c r="MN623" s="422"/>
      <c r="MO623" s="422"/>
      <c r="MP623" s="422"/>
      <c r="MQ623" s="422"/>
      <c r="MR623" s="422"/>
      <c r="MS623" s="422"/>
      <c r="MT623" s="422"/>
      <c r="MU623" s="422"/>
      <c r="MV623" s="422"/>
      <c r="MW623" s="422"/>
      <c r="MX623" s="422"/>
      <c r="MY623" s="422"/>
      <c r="MZ623" s="422"/>
      <c r="NA623" s="422"/>
      <c r="NB623" s="422"/>
      <c r="NC623" s="422"/>
      <c r="ND623" s="422"/>
      <c r="NE623" s="422"/>
      <c r="NF623" s="422"/>
      <c r="NG623" s="422"/>
      <c r="NH623" s="422"/>
      <c r="NI623" s="422"/>
      <c r="NJ623" s="422"/>
      <c r="NK623" s="422"/>
      <c r="NL623" s="422"/>
      <c r="NM623" s="422"/>
      <c r="NN623" s="422"/>
      <c r="NO623" s="422"/>
      <c r="NP623" s="422"/>
      <c r="NQ623" s="422"/>
      <c r="NR623" s="422"/>
      <c r="NS623" s="422"/>
      <c r="NT623" s="422"/>
      <c r="NU623" s="422"/>
      <c r="NV623" s="422"/>
      <c r="NW623" s="422"/>
      <c r="NX623" s="422"/>
      <c r="NY623" s="422"/>
      <c r="NZ623" s="422"/>
      <c r="OA623" s="422"/>
      <c r="OB623" s="422"/>
      <c r="OC623" s="422"/>
      <c r="OD623" s="422"/>
      <c r="OE623" s="422"/>
      <c r="OF623" s="422"/>
      <c r="OG623" s="422"/>
      <c r="OH623" s="422"/>
      <c r="OI623" s="422"/>
      <c r="OJ623" s="422"/>
      <c r="OK623" s="422"/>
      <c r="OL623" s="422"/>
      <c r="OM623" s="422"/>
      <c r="ON623" s="422"/>
      <c r="OO623" s="422"/>
      <c r="OP623" s="422"/>
      <c r="OQ623" s="422"/>
      <c r="OR623" s="422"/>
      <c r="OS623" s="422"/>
      <c r="OT623" s="422"/>
      <c r="OU623" s="422"/>
      <c r="OV623" s="422"/>
      <c r="OW623" s="422"/>
      <c r="OX623" s="422"/>
      <c r="OY623" s="422"/>
      <c r="OZ623" s="422"/>
      <c r="PA623" s="422"/>
      <c r="PB623" s="422"/>
      <c r="PC623" s="422"/>
      <c r="PD623" s="422"/>
      <c r="PE623" s="422"/>
      <c r="PF623" s="422"/>
      <c r="PG623" s="422"/>
      <c r="PH623" s="422"/>
      <c r="PI623" s="422"/>
      <c r="PJ623" s="422"/>
      <c r="PK623" s="422"/>
      <c r="PL623" s="422"/>
      <c r="PM623" s="422"/>
      <c r="PN623" s="422"/>
      <c r="PO623" s="422"/>
      <c r="PP623" s="422"/>
      <c r="PQ623" s="422"/>
      <c r="PR623" s="422"/>
      <c r="PS623" s="422"/>
      <c r="PT623" s="422"/>
      <c r="PU623" s="422"/>
      <c r="PV623" s="422"/>
      <c r="PW623" s="422"/>
      <c r="PX623" s="422"/>
      <c r="PY623" s="422"/>
      <c r="PZ623" s="422"/>
      <c r="QA623" s="422"/>
      <c r="QB623" s="422"/>
      <c r="QC623" s="422"/>
      <c r="QD623" s="422"/>
      <c r="QE623" s="422"/>
      <c r="QF623" s="422"/>
      <c r="QG623" s="422"/>
      <c r="QH623" s="422"/>
      <c r="QI623" s="422"/>
      <c r="QJ623" s="422"/>
      <c r="QK623" s="422"/>
      <c r="QL623" s="422"/>
      <c r="QM623" s="422"/>
      <c r="QN623" s="422"/>
      <c r="QO623" s="422"/>
      <c r="QP623" s="422"/>
      <c r="QQ623" s="422"/>
      <c r="QR623" s="422"/>
      <c r="QS623" s="422"/>
      <c r="QT623" s="422"/>
      <c r="QU623" s="422"/>
      <c r="QV623" s="422"/>
      <c r="QW623" s="422"/>
      <c r="QX623" s="422"/>
      <c r="QY623" s="422"/>
      <c r="QZ623" s="422"/>
      <c r="RA623" s="422"/>
      <c r="RB623" s="422"/>
      <c r="RC623" s="422"/>
      <c r="RD623" s="422"/>
      <c r="RE623" s="422"/>
      <c r="RF623" s="422"/>
      <c r="RG623" s="422"/>
      <c r="RH623" s="422"/>
      <c r="RI623" s="422"/>
      <c r="RJ623" s="422"/>
      <c r="RK623" s="422"/>
      <c r="RL623" s="422"/>
      <c r="RM623" s="422"/>
      <c r="RN623" s="422"/>
      <c r="RO623" s="422"/>
      <c r="RP623" s="422"/>
      <c r="RQ623" s="422"/>
      <c r="RR623" s="422"/>
      <c r="RS623" s="422"/>
      <c r="RT623" s="422"/>
      <c r="RU623" s="422"/>
      <c r="RV623" s="422"/>
      <c r="RW623" s="422"/>
      <c r="RX623" s="422"/>
      <c r="RY623" s="422"/>
      <c r="RZ623" s="422"/>
      <c r="SA623" s="422"/>
      <c r="SB623" s="422"/>
      <c r="SC623" s="422"/>
      <c r="SD623" s="422"/>
      <c r="SE623" s="422"/>
      <c r="SF623" s="422"/>
      <c r="SG623" s="422"/>
      <c r="SH623" s="422"/>
      <c r="SI623" s="422"/>
      <c r="SJ623" s="422"/>
      <c r="SK623" s="422"/>
      <c r="SL623" s="422"/>
      <c r="SM623" s="422"/>
      <c r="SN623" s="422"/>
      <c r="SO623" s="422"/>
      <c r="SP623" s="422"/>
      <c r="SQ623" s="422"/>
      <c r="SR623" s="422"/>
      <c r="SS623" s="422"/>
      <c r="ST623" s="422"/>
      <c r="SU623" s="422"/>
      <c r="SV623" s="422"/>
      <c r="SW623" s="422"/>
      <c r="SX623" s="422"/>
      <c r="SY623" s="422"/>
      <c r="SZ623" s="422"/>
      <c r="TA623" s="422"/>
      <c r="TB623" s="422"/>
      <c r="TC623" s="422"/>
      <c r="TD623" s="422"/>
      <c r="TE623" s="422"/>
      <c r="TF623" s="422"/>
      <c r="TG623" s="422"/>
      <c r="TH623" s="422"/>
      <c r="TI623" s="422"/>
      <c r="TJ623" s="422"/>
      <c r="TK623" s="422"/>
      <c r="TL623" s="422"/>
      <c r="TM623" s="422"/>
      <c r="TN623" s="422"/>
      <c r="TO623" s="422"/>
      <c r="TP623" s="422"/>
      <c r="TQ623" s="422"/>
      <c r="TR623" s="422"/>
      <c r="TS623" s="422"/>
      <c r="TT623" s="422"/>
      <c r="TU623" s="422"/>
      <c r="TV623" s="422"/>
      <c r="TW623" s="422"/>
      <c r="TX623" s="422"/>
      <c r="TY623" s="422"/>
      <c r="TZ623" s="422"/>
      <c r="UA623" s="422"/>
      <c r="UB623" s="422"/>
      <c r="UC623" s="422"/>
      <c r="UD623" s="422"/>
      <c r="UE623" s="422"/>
      <c r="UF623" s="422"/>
      <c r="UG623" s="422"/>
      <c r="UH623" s="422"/>
      <c r="UI623" s="422"/>
      <c r="UJ623" s="422"/>
      <c r="UK623" s="422"/>
      <c r="UL623" s="422"/>
      <c r="UM623" s="422"/>
      <c r="UN623" s="422"/>
      <c r="UO623" s="422"/>
      <c r="UP623" s="422"/>
      <c r="UQ623" s="422"/>
      <c r="UR623" s="422"/>
      <c r="US623" s="422"/>
      <c r="UT623" s="422"/>
      <c r="UU623" s="422"/>
      <c r="UV623" s="422"/>
      <c r="UW623" s="422"/>
      <c r="UX623" s="422"/>
      <c r="UY623" s="422"/>
      <c r="UZ623" s="422"/>
      <c r="VA623" s="422"/>
      <c r="VB623" s="422"/>
      <c r="VC623" s="422"/>
      <c r="VD623" s="422"/>
      <c r="VE623" s="422"/>
      <c r="VF623" s="422"/>
      <c r="VG623" s="422"/>
      <c r="VH623" s="422"/>
      <c r="VI623" s="422"/>
      <c r="VJ623" s="422"/>
      <c r="VK623" s="422"/>
      <c r="VL623" s="422"/>
      <c r="VM623" s="422"/>
      <c r="VN623" s="422"/>
      <c r="VO623" s="422"/>
      <c r="VP623" s="422"/>
      <c r="VQ623" s="422"/>
      <c r="VR623" s="422"/>
      <c r="VS623" s="422"/>
      <c r="VT623" s="422"/>
      <c r="VU623" s="422"/>
      <c r="VV623" s="422"/>
      <c r="VW623" s="422"/>
      <c r="VX623" s="422"/>
      <c r="VY623" s="422"/>
      <c r="VZ623" s="422"/>
      <c r="WA623" s="422"/>
      <c r="WB623" s="422"/>
      <c r="WC623" s="422"/>
      <c r="WD623" s="422"/>
      <c r="WE623" s="422"/>
      <c r="WF623" s="422"/>
      <c r="WG623" s="422"/>
      <c r="WH623" s="422"/>
      <c r="WI623" s="422"/>
      <c r="WJ623" s="422"/>
      <c r="WK623" s="422"/>
      <c r="WL623" s="422"/>
      <c r="WM623" s="422"/>
      <c r="WN623" s="422"/>
      <c r="WO623" s="422"/>
      <c r="WP623" s="422"/>
      <c r="WQ623" s="422"/>
      <c r="WR623" s="422"/>
      <c r="WS623" s="422"/>
      <c r="WT623" s="422"/>
      <c r="WU623" s="422"/>
      <c r="WV623" s="422"/>
      <c r="WW623" s="422"/>
      <c r="WX623" s="422"/>
      <c r="WY623" s="422"/>
      <c r="WZ623" s="422"/>
      <c r="XA623" s="422"/>
      <c r="XB623" s="422"/>
      <c r="XC623" s="422"/>
      <c r="XD623" s="422"/>
      <c r="XE623" s="422"/>
      <c r="XF623" s="422"/>
      <c r="XG623" s="422"/>
      <c r="XH623" s="422"/>
      <c r="XI623" s="422"/>
      <c r="XJ623" s="422"/>
      <c r="XK623" s="422"/>
      <c r="XL623" s="422"/>
      <c r="XM623" s="422"/>
      <c r="XN623" s="422"/>
      <c r="XO623" s="422"/>
      <c r="XP623" s="422"/>
      <c r="XQ623" s="422"/>
      <c r="XR623" s="422"/>
      <c r="XS623" s="422"/>
      <c r="XT623" s="422"/>
      <c r="XU623" s="422"/>
      <c r="XV623" s="422"/>
      <c r="XW623" s="422"/>
      <c r="XX623" s="422"/>
      <c r="XY623" s="422"/>
      <c r="XZ623" s="422"/>
      <c r="YA623" s="422"/>
      <c r="YB623" s="422"/>
      <c r="YC623" s="422"/>
      <c r="YD623" s="422"/>
      <c r="YE623" s="422"/>
      <c r="YF623" s="422"/>
      <c r="YG623" s="422"/>
      <c r="YH623" s="422"/>
      <c r="YI623" s="422"/>
      <c r="YJ623" s="422"/>
      <c r="YK623" s="422"/>
      <c r="YL623" s="422"/>
      <c r="YM623" s="422"/>
      <c r="YN623" s="422"/>
      <c r="YO623" s="422"/>
      <c r="YP623" s="422"/>
      <c r="YQ623" s="422"/>
      <c r="YR623" s="422"/>
      <c r="YS623" s="422"/>
      <c r="YT623" s="422"/>
      <c r="YU623" s="422"/>
      <c r="YV623" s="422"/>
      <c r="YW623" s="422"/>
      <c r="YX623" s="422"/>
      <c r="YY623" s="422"/>
      <c r="YZ623" s="422"/>
      <c r="ZA623" s="422"/>
      <c r="ZB623" s="422"/>
      <c r="ZC623" s="422"/>
      <c r="ZD623" s="422"/>
      <c r="ZE623" s="422"/>
      <c r="ZF623" s="422"/>
      <c r="ZG623" s="422"/>
      <c r="ZH623" s="422"/>
      <c r="ZI623" s="422"/>
      <c r="ZJ623" s="422"/>
      <c r="ZK623" s="422"/>
      <c r="ZL623" s="422"/>
      <c r="ZM623" s="422"/>
      <c r="ZN623" s="422"/>
      <c r="ZO623" s="422"/>
      <c r="ZP623" s="422"/>
      <c r="ZQ623" s="422"/>
      <c r="ZR623" s="422"/>
      <c r="ZS623" s="422"/>
      <c r="ZT623" s="422"/>
      <c r="ZU623" s="422"/>
      <c r="ZV623" s="422"/>
      <c r="ZW623" s="422"/>
      <c r="ZX623" s="422"/>
      <c r="ZY623" s="422"/>
      <c r="ZZ623" s="422"/>
      <c r="AAA623" s="422"/>
      <c r="AAB623" s="422"/>
      <c r="AAC623" s="422"/>
      <c r="AAD623" s="422"/>
      <c r="AAE623" s="422"/>
      <c r="AAF623" s="422"/>
      <c r="AAG623" s="422"/>
      <c r="AAH623" s="422"/>
      <c r="AAI623" s="422"/>
      <c r="AAJ623" s="422"/>
      <c r="AAK623" s="422"/>
      <c r="AAL623" s="422"/>
      <c r="AAM623" s="422"/>
      <c r="AAN623" s="422"/>
      <c r="AAO623" s="422"/>
      <c r="AAP623" s="422"/>
      <c r="AAQ623" s="422"/>
      <c r="AAR623" s="422"/>
      <c r="AAS623" s="422"/>
      <c r="AAT623" s="422"/>
      <c r="AAU623" s="422"/>
      <c r="AAV623" s="422"/>
      <c r="AAW623" s="422"/>
      <c r="AAX623" s="422"/>
      <c r="AAY623" s="422"/>
      <c r="AAZ623" s="422"/>
      <c r="ABA623" s="422"/>
      <c r="ABB623" s="422"/>
      <c r="ABC623" s="422"/>
      <c r="ABD623" s="422"/>
      <c r="ABE623" s="422"/>
      <c r="ABF623" s="422"/>
      <c r="ABG623" s="422"/>
      <c r="ABH623" s="422"/>
      <c r="ABI623" s="422"/>
      <c r="ABJ623" s="422"/>
      <c r="ABK623" s="422"/>
      <c r="ABL623" s="422"/>
      <c r="ABM623" s="422"/>
      <c r="ABN623" s="422"/>
      <c r="ABO623" s="422"/>
      <c r="ABP623" s="422"/>
      <c r="ABQ623" s="422"/>
      <c r="ABR623" s="422"/>
      <c r="ABS623" s="422"/>
      <c r="ABT623" s="422"/>
      <c r="ABU623" s="422"/>
      <c r="ABV623" s="422"/>
      <c r="ABW623" s="422"/>
      <c r="ABX623" s="422"/>
      <c r="ABY623" s="422"/>
      <c r="ABZ623" s="422"/>
      <c r="ACA623" s="422"/>
      <c r="ACB623" s="422"/>
      <c r="ACC623" s="422"/>
      <c r="ACD623" s="422"/>
      <c r="ACE623" s="422"/>
      <c r="ACF623" s="422"/>
      <c r="ACG623" s="422"/>
      <c r="ACH623" s="422"/>
      <c r="ACI623" s="422"/>
      <c r="ACJ623" s="422"/>
      <c r="ACK623" s="422"/>
      <c r="ACL623" s="422"/>
      <c r="ACM623" s="422"/>
      <c r="ACN623" s="422"/>
      <c r="ACO623" s="422"/>
      <c r="ACP623" s="422"/>
      <c r="ACQ623" s="422"/>
      <c r="ACR623" s="422"/>
      <c r="ACS623" s="422"/>
      <c r="ACT623" s="422"/>
      <c r="ACU623" s="422"/>
      <c r="ACV623" s="422"/>
      <c r="ACW623" s="422"/>
      <c r="ACX623" s="422"/>
      <c r="ACY623" s="422"/>
      <c r="ACZ623" s="422"/>
      <c r="ADA623" s="422"/>
      <c r="ADB623" s="422"/>
      <c r="ADC623" s="422"/>
      <c r="ADD623" s="422"/>
      <c r="ADE623" s="422"/>
      <c r="ADF623" s="422"/>
      <c r="ADG623" s="422"/>
      <c r="ADH623" s="422"/>
      <c r="ADI623" s="422"/>
      <c r="ADJ623" s="422"/>
      <c r="ADK623" s="422"/>
      <c r="ADL623" s="422"/>
      <c r="ADM623" s="422"/>
      <c r="ADN623" s="422"/>
      <c r="ADO623" s="422"/>
      <c r="ADP623" s="422"/>
      <c r="ADQ623" s="422"/>
      <c r="ADR623" s="422"/>
      <c r="ADS623" s="422"/>
      <c r="ADT623" s="422"/>
      <c r="ADU623" s="422"/>
      <c r="ADV623" s="422"/>
      <c r="ADW623" s="422"/>
      <c r="ADX623" s="422"/>
      <c r="ADY623" s="422"/>
      <c r="ADZ623" s="422"/>
      <c r="AEA623" s="422"/>
      <c r="AEB623" s="422"/>
      <c r="AEC623" s="422"/>
      <c r="AED623" s="422"/>
      <c r="AEE623" s="422"/>
      <c r="AEF623" s="422"/>
      <c r="AEG623" s="422"/>
      <c r="AEH623" s="422"/>
      <c r="AEI623" s="422"/>
      <c r="AEJ623" s="422"/>
      <c r="AEK623" s="422"/>
      <c r="AEL623" s="422"/>
      <c r="AEM623" s="422"/>
      <c r="AEN623" s="422"/>
      <c r="AEO623" s="422"/>
      <c r="AEP623" s="422"/>
      <c r="AEQ623" s="422"/>
      <c r="AER623" s="422"/>
      <c r="AES623" s="422"/>
      <c r="AET623" s="422"/>
      <c r="AEU623" s="422"/>
      <c r="AEV623" s="422"/>
      <c r="AEW623" s="422"/>
      <c r="AEX623" s="422"/>
      <c r="AEY623" s="422"/>
      <c r="AEZ623" s="422"/>
      <c r="AFA623" s="422"/>
      <c r="AFB623" s="422"/>
      <c r="AFC623" s="422"/>
      <c r="AFD623" s="422"/>
      <c r="AFE623" s="422"/>
      <c r="AFF623" s="422"/>
      <c r="AFG623" s="422"/>
      <c r="AFH623" s="422"/>
      <c r="AFI623" s="422"/>
      <c r="AFJ623" s="422"/>
      <c r="AFK623" s="422"/>
      <c r="AFL623" s="422"/>
      <c r="AFM623" s="422"/>
      <c r="AFN623" s="422"/>
      <c r="AFO623" s="422"/>
      <c r="AFP623" s="422"/>
      <c r="AFQ623" s="422"/>
      <c r="AFR623" s="422"/>
      <c r="AFS623" s="422"/>
      <c r="AFT623" s="422"/>
      <c r="AFU623" s="422"/>
      <c r="AFV623" s="422"/>
      <c r="AFW623" s="422"/>
      <c r="AFX623" s="422"/>
      <c r="AFY623" s="422"/>
      <c r="AFZ623" s="422"/>
      <c r="AGA623" s="422"/>
      <c r="AGB623" s="422"/>
      <c r="AGC623" s="422"/>
      <c r="AGD623" s="422"/>
      <c r="AGE623" s="422"/>
      <c r="AGF623" s="422"/>
      <c r="AGG623" s="422"/>
      <c r="AGH623" s="422"/>
      <c r="AGI623" s="422"/>
      <c r="AGJ623" s="422"/>
      <c r="AGK623" s="422"/>
      <c r="AGL623" s="422"/>
      <c r="AGM623" s="422"/>
      <c r="AGN623" s="422"/>
      <c r="AGO623" s="422"/>
      <c r="AGP623" s="422"/>
      <c r="AGQ623" s="422"/>
      <c r="AGR623" s="422"/>
      <c r="AGS623" s="422"/>
      <c r="AGT623" s="422"/>
      <c r="AGU623" s="422"/>
      <c r="AGV623" s="422"/>
      <c r="AGW623" s="422"/>
      <c r="AGX623" s="422"/>
      <c r="AGY623" s="422"/>
      <c r="AGZ623" s="422"/>
      <c r="AHA623" s="422"/>
      <c r="AHB623" s="422"/>
      <c r="AHC623" s="422"/>
      <c r="AHD623" s="422"/>
      <c r="AHE623" s="422"/>
      <c r="AHF623" s="422"/>
      <c r="AHG623" s="422"/>
      <c r="AHH623" s="422"/>
      <c r="AHI623" s="422"/>
      <c r="AHJ623" s="422"/>
      <c r="AHK623" s="422"/>
      <c r="AHL623" s="422"/>
      <c r="AHM623" s="422"/>
      <c r="AHN623" s="422"/>
      <c r="AHO623" s="422"/>
      <c r="AHP623" s="422"/>
      <c r="AHQ623" s="422"/>
      <c r="AHR623" s="422"/>
      <c r="AHS623" s="422"/>
      <c r="AHT623" s="422"/>
      <c r="AHU623" s="422"/>
      <c r="AHV623" s="422"/>
      <c r="AHW623" s="422"/>
      <c r="AHX623" s="422"/>
      <c r="AHY623" s="422"/>
      <c r="AHZ623" s="422"/>
      <c r="AIA623" s="422"/>
      <c r="AIB623" s="422"/>
      <c r="AIC623" s="422"/>
      <c r="AID623" s="422"/>
      <c r="AIE623" s="422"/>
      <c r="AIF623" s="422"/>
      <c r="AIG623" s="422"/>
      <c r="AIH623" s="422"/>
      <c r="AII623" s="422"/>
      <c r="AIJ623" s="422"/>
      <c r="AIK623" s="422"/>
      <c r="AIL623" s="422"/>
      <c r="AIM623" s="422"/>
      <c r="AIN623" s="422"/>
      <c r="AIO623" s="422"/>
      <c r="AIP623" s="422"/>
      <c r="AIQ623" s="422"/>
      <c r="AIR623" s="422"/>
      <c r="AIS623" s="422"/>
      <c r="AIT623" s="422"/>
      <c r="AIU623" s="422"/>
      <c r="AIV623" s="422"/>
      <c r="AIW623" s="422"/>
      <c r="AIX623" s="422"/>
      <c r="AIY623" s="422"/>
      <c r="AIZ623" s="422"/>
      <c r="AJA623" s="422"/>
      <c r="AJB623" s="422"/>
      <c r="AJC623" s="422"/>
      <c r="AJD623" s="422"/>
      <c r="AJE623" s="422"/>
      <c r="AJF623" s="422"/>
      <c r="AJG623" s="422"/>
      <c r="AJH623" s="422"/>
      <c r="AJI623" s="422"/>
      <c r="AJJ623" s="422"/>
      <c r="AJK623" s="422"/>
      <c r="AJL623" s="422"/>
      <c r="AJM623" s="422"/>
      <c r="AJN623" s="422"/>
      <c r="AJO623" s="422"/>
      <c r="AJP623" s="422"/>
      <c r="AJQ623" s="422"/>
      <c r="AJR623" s="422"/>
      <c r="AJS623" s="422"/>
      <c r="AJT623" s="422"/>
      <c r="AJU623" s="422"/>
      <c r="AJV623" s="422"/>
      <c r="AJW623" s="422"/>
      <c r="AJX623" s="422"/>
      <c r="AJY623" s="422"/>
      <c r="AJZ623" s="422"/>
      <c r="AKA623" s="422"/>
      <c r="AKB623" s="422"/>
      <c r="AKC623" s="422"/>
      <c r="AKD623" s="422"/>
      <c r="AKE623" s="422"/>
      <c r="AKF623" s="422"/>
      <c r="AKG623" s="422"/>
      <c r="AKH623" s="422"/>
      <c r="AKI623" s="422"/>
      <c r="AKJ623" s="422"/>
      <c r="AKK623" s="422"/>
      <c r="AKL623" s="422"/>
      <c r="AKM623" s="422"/>
      <c r="AKN623" s="422"/>
      <c r="AKO623" s="422"/>
      <c r="AKP623" s="422"/>
      <c r="AKQ623" s="422"/>
      <c r="AKR623" s="422"/>
      <c r="AKS623" s="422"/>
      <c r="AKT623" s="422"/>
      <c r="AKU623" s="422"/>
      <c r="AKV623" s="422"/>
      <c r="AKW623" s="422"/>
      <c r="AKX623" s="422"/>
      <c r="AKY623" s="422"/>
      <c r="AKZ623" s="422"/>
      <c r="ALA623" s="422"/>
      <c r="ALB623" s="422"/>
      <c r="ALC623" s="422"/>
      <c r="ALD623" s="422"/>
      <c r="ALE623" s="422"/>
      <c r="ALF623" s="422"/>
      <c r="ALG623" s="422"/>
      <c r="ALH623" s="422"/>
      <c r="ALI623" s="422"/>
      <c r="ALJ623" s="422"/>
      <c r="ALK623" s="422"/>
      <c r="ALL623" s="422"/>
      <c r="ALM623" s="422"/>
      <c r="ALN623" s="422"/>
      <c r="ALO623" s="422"/>
      <c r="ALP623" s="422"/>
      <c r="ALQ623" s="422"/>
      <c r="ALR623" s="422"/>
      <c r="ALS623" s="422"/>
      <c r="ALT623" s="422"/>
      <c r="ALU623" s="422"/>
      <c r="ALV623" s="422"/>
      <c r="ALW623" s="422"/>
      <c r="ALX623" s="422"/>
      <c r="ALY623" s="422"/>
      <c r="ALZ623" s="422"/>
      <c r="AMA623" s="422"/>
      <c r="AMB623" s="422"/>
      <c r="AMC623" s="422"/>
      <c r="AMD623" s="422"/>
      <c r="AME623" s="422"/>
      <c r="AMF623" s="422"/>
      <c r="AMG623" s="422"/>
      <c r="AMH623" s="422"/>
      <c r="AMI623" s="422"/>
      <c r="AMJ623" s="422"/>
      <c r="AMK623" s="422"/>
      <c r="AML623" s="422"/>
      <c r="AMM623" s="422"/>
      <c r="AMN623" s="422"/>
      <c r="AMO623" s="422"/>
      <c r="AMP623" s="422"/>
      <c r="AMQ623" s="422"/>
      <c r="AMR623" s="422"/>
      <c r="AMS623" s="422"/>
      <c r="AMT623" s="422"/>
      <c r="AMU623" s="422"/>
      <c r="AMV623" s="422"/>
      <c r="AMW623" s="422"/>
      <c r="AMX623" s="422"/>
    </row>
    <row r="624" spans="1:1038" s="398" customFormat="1" ht="18" customHeight="1">
      <c r="A624" s="610"/>
      <c r="B624" s="226"/>
      <c r="C624" s="226"/>
      <c r="D624" s="226"/>
      <c r="E624" s="226">
        <v>82</v>
      </c>
      <c r="F624" s="226">
        <v>1</v>
      </c>
      <c r="G624" s="558" t="str">
        <f t="shared" ref="G624:G626" si="309">E624&amp;"-"&amp;F624</f>
        <v>82-1</v>
      </c>
      <c r="H624" s="546">
        <v>28.5</v>
      </c>
      <c r="I624" s="611">
        <v>29</v>
      </c>
      <c r="J624" s="544"/>
      <c r="K624" s="545"/>
      <c r="L624" s="171">
        <f>(VLOOKUP($G624,Depth_Lookup!$A$3:$J$410,10,FALSE))+(H624/100)</f>
        <v>206.98499999999999</v>
      </c>
      <c r="M624" s="171">
        <f>(VLOOKUP($G624,Depth_Lookup!$A$3:$J$410,10,FALSE))+(I624/100)</f>
        <v>206.98999999999998</v>
      </c>
      <c r="N624" s="232"/>
      <c r="O624" s="226"/>
      <c r="P624" s="226"/>
      <c r="Q624" s="226"/>
      <c r="R624" s="391" t="s">
        <v>2061</v>
      </c>
      <c r="S624" s="226"/>
      <c r="T624" s="226"/>
      <c r="U624" s="226"/>
      <c r="V624" s="226"/>
      <c r="W624" s="226"/>
      <c r="X624" s="391"/>
      <c r="Y624" s="226"/>
      <c r="Z624" s="226"/>
      <c r="AA624" s="226"/>
      <c r="AB624" s="226"/>
      <c r="AC624" s="226"/>
      <c r="AD624" s="226"/>
      <c r="AE624" s="393"/>
      <c r="AF624" s="558"/>
      <c r="AG624" s="394"/>
      <c r="AH624" s="226"/>
      <c r="AI624" s="257"/>
      <c r="AJ624" s="226"/>
      <c r="AK624" s="226"/>
      <c r="AL624" s="226"/>
      <c r="AM624" s="226"/>
      <c r="AN624" s="226"/>
      <c r="AO624" s="257"/>
      <c r="AP624" s="226"/>
      <c r="AQ624" s="226"/>
      <c r="AR624" s="226"/>
      <c r="AS624" s="226"/>
      <c r="AT624" s="226"/>
      <c r="AU624" s="257"/>
      <c r="AV624" s="226"/>
      <c r="AW624" s="226"/>
      <c r="AX624" s="226"/>
      <c r="AY624" s="226"/>
      <c r="AZ624" s="226"/>
      <c r="BA624" s="257"/>
      <c r="BB624" s="226"/>
      <c r="BC624" s="226"/>
      <c r="BD624" s="226"/>
      <c r="BE624" s="226"/>
      <c r="BF624" s="226"/>
      <c r="BG624" s="257"/>
      <c r="BH624" s="226"/>
      <c r="BI624" s="226"/>
      <c r="BJ624" s="226"/>
      <c r="BK624" s="226"/>
      <c r="BL624" s="226"/>
      <c r="BM624" s="257"/>
      <c r="BN624" s="226"/>
      <c r="BO624" s="226"/>
      <c r="BP624" s="226"/>
      <c r="BQ624" s="226"/>
      <c r="BR624" s="226"/>
      <c r="BS624" s="226"/>
      <c r="BT624" s="226"/>
      <c r="BU624" s="226"/>
      <c r="BV624" s="226"/>
      <c r="BW624" s="226"/>
      <c r="BX624" s="226"/>
      <c r="BY624" s="257"/>
      <c r="BZ624" s="226"/>
      <c r="CA624" s="226"/>
      <c r="CB624" s="226"/>
      <c r="CC624" s="226"/>
      <c r="CD624" s="226"/>
      <c r="CE624" s="226"/>
      <c r="CF624" s="399"/>
      <c r="CG624" s="259"/>
      <c r="CH624" s="559"/>
      <c r="CI624" s="559"/>
      <c r="CJ624" s="559"/>
      <c r="CK624" s="560"/>
      <c r="CL624" s="560"/>
      <c r="CM624" s="560"/>
      <c r="CN624" s="560"/>
      <c r="CO624" s="560"/>
      <c r="CP624" s="560"/>
      <c r="CQ624" s="560"/>
      <c r="CR624" s="560"/>
      <c r="CS624" s="560"/>
      <c r="CT624" s="560"/>
      <c r="CU624" s="560"/>
      <c r="CV624" s="560"/>
      <c r="CW624" s="560"/>
      <c r="CX624" s="560"/>
      <c r="CY624" s="560"/>
      <c r="CZ624" s="560"/>
      <c r="DA624" s="560"/>
      <c r="DB624" s="560"/>
      <c r="DC624" s="566"/>
      <c r="DD624" s="560"/>
      <c r="DE624" s="560"/>
      <c r="DF624" s="560"/>
      <c r="DG624" s="560"/>
      <c r="DH624" s="560"/>
      <c r="DI624" s="560"/>
      <c r="DJ624" s="560"/>
      <c r="DK624" s="396"/>
      <c r="DL624" s="259"/>
      <c r="DM624" s="560"/>
      <c r="DN624" s="560"/>
      <c r="DO624" s="563"/>
      <c r="DP624" s="564"/>
      <c r="DQ624" s="565"/>
      <c r="DR624" s="563"/>
      <c r="DS624" s="565"/>
      <c r="DT624" s="543"/>
      <c r="DU624" s="566"/>
      <c r="DV624" s="566"/>
      <c r="DW624" s="400"/>
      <c r="DX624" s="567"/>
      <c r="DY624" s="567"/>
      <c r="DZ624" s="155"/>
      <c r="EA624" s="155"/>
      <c r="EB624" s="256"/>
      <c r="EC624" s="104"/>
      <c r="ED624" s="229" t="s">
        <v>2517</v>
      </c>
      <c r="EE624" s="401"/>
      <c r="EF624" s="402"/>
      <c r="EG624" s="401"/>
      <c r="EH624" s="403"/>
      <c r="EI624" s="404"/>
      <c r="EJ624" s="405"/>
      <c r="EK624" s="406"/>
      <c r="EL624" s="401"/>
      <c r="EM624" s="403"/>
      <c r="EN624" s="403" t="s">
        <v>1448</v>
      </c>
      <c r="EO624" s="407">
        <v>0.4</v>
      </c>
      <c r="EP624" s="407" t="s">
        <v>2054</v>
      </c>
      <c r="EQ624" s="407"/>
      <c r="ER624" s="407"/>
      <c r="ES624" s="407"/>
      <c r="ET624" s="407"/>
      <c r="EU624" s="407"/>
      <c r="EV624" s="408">
        <v>14</v>
      </c>
      <c r="EW624" s="408">
        <v>270</v>
      </c>
      <c r="EX624" s="408">
        <v>13</v>
      </c>
      <c r="EY624" s="408">
        <v>180</v>
      </c>
      <c r="EZ624" s="192">
        <f t="shared" si="239"/>
        <v>47.201493404477333</v>
      </c>
      <c r="FA624" s="192">
        <f t="shared" si="240"/>
        <v>47.201493404477333</v>
      </c>
      <c r="FB624" s="192">
        <f t="shared" si="241"/>
        <v>71.232198734716604</v>
      </c>
      <c r="FC624" s="192">
        <f t="shared" si="242"/>
        <v>137.20149340447733</v>
      </c>
      <c r="FD624" s="192">
        <f t="shared" si="243"/>
        <v>18.767801265283396</v>
      </c>
      <c r="FE624" s="193">
        <f t="shared" si="244"/>
        <v>227.20149340447733</v>
      </c>
      <c r="FF624" s="194">
        <f t="shared" si="245"/>
        <v>18.767801265283396</v>
      </c>
      <c r="FG624" s="401"/>
      <c r="FH624" s="403"/>
      <c r="FI624" s="778">
        <f t="shared" si="250"/>
        <v>0.4</v>
      </c>
      <c r="FJ624" s="779">
        <f t="shared" si="251"/>
        <v>18.767801265283396</v>
      </c>
      <c r="FK624" s="779">
        <f t="shared" si="252"/>
        <v>71.232198734716604</v>
      </c>
      <c r="FL624" s="780">
        <f t="shared" si="253"/>
        <v>1.2432364013557435</v>
      </c>
      <c r="FM624" s="169">
        <f t="shared" si="254"/>
        <v>0.94683021554440538</v>
      </c>
      <c r="FN624" s="783">
        <f t="shared" si="255"/>
        <v>0.37873208621776216</v>
      </c>
      <c r="FO624" s="226"/>
      <c r="FP624" s="226"/>
      <c r="FQ624" s="226"/>
      <c r="FR624" s="226"/>
      <c r="FS624" s="226"/>
      <c r="FT624" s="226"/>
      <c r="FU624" s="226"/>
      <c r="FV624" s="226"/>
      <c r="FW624" s="226"/>
      <c r="FX624" s="226"/>
      <c r="FY624" s="226"/>
      <c r="FZ624" s="226"/>
      <c r="GA624" s="226"/>
      <c r="GB624" s="226"/>
      <c r="GC624" s="226"/>
      <c r="GD624" s="226"/>
      <c r="GE624" s="226"/>
      <c r="GF624" s="226"/>
      <c r="GG624" s="226"/>
      <c r="GH624" s="226"/>
      <c r="GI624" s="226"/>
      <c r="GJ624" s="226"/>
      <c r="GK624" s="226"/>
      <c r="GL624" s="226"/>
      <c r="GM624" s="226"/>
      <c r="GN624" s="226"/>
      <c r="GO624" s="226"/>
      <c r="GP624" s="226"/>
      <c r="GQ624" s="226"/>
      <c r="GR624" s="226"/>
      <c r="GS624" s="226"/>
      <c r="GT624" s="226"/>
      <c r="GU624" s="226"/>
      <c r="GV624" s="226"/>
      <c r="GW624" s="226"/>
      <c r="GX624" s="226"/>
      <c r="GY624" s="226"/>
      <c r="GZ624" s="226"/>
      <c r="HA624" s="226"/>
      <c r="HB624" s="226"/>
      <c r="HC624" s="226"/>
      <c r="HD624" s="226"/>
      <c r="HE624" s="226"/>
      <c r="HF624" s="226"/>
      <c r="HG624" s="226"/>
      <c r="HH624" s="226"/>
      <c r="HI624" s="226"/>
      <c r="HJ624" s="226"/>
      <c r="HK624" s="226"/>
      <c r="HL624" s="226"/>
      <c r="HM624" s="226"/>
      <c r="HN624" s="226"/>
      <c r="HO624" s="226"/>
      <c r="HP624" s="226"/>
      <c r="HQ624" s="226"/>
      <c r="HR624" s="226"/>
      <c r="HS624" s="226"/>
      <c r="HT624" s="226"/>
      <c r="HU624" s="226"/>
      <c r="HV624" s="226"/>
      <c r="HW624" s="226"/>
      <c r="HX624" s="226"/>
      <c r="HY624" s="226"/>
      <c r="HZ624" s="226"/>
      <c r="IA624" s="226"/>
      <c r="IB624" s="226"/>
      <c r="IC624" s="226"/>
      <c r="ID624" s="226"/>
      <c r="IE624" s="226"/>
      <c r="IF624" s="226"/>
      <c r="IG624" s="226"/>
      <c r="IH624" s="226"/>
      <c r="II624" s="226"/>
      <c r="IJ624" s="226"/>
      <c r="IK624" s="226"/>
      <c r="IL624" s="226"/>
      <c r="IM624" s="226"/>
      <c r="IN624" s="226"/>
      <c r="IO624" s="226"/>
      <c r="IP624" s="226"/>
      <c r="IQ624" s="226"/>
      <c r="IR624" s="226"/>
      <c r="IS624" s="226"/>
      <c r="IT624" s="226"/>
      <c r="IU624" s="226"/>
      <c r="IV624" s="226"/>
      <c r="IW624" s="226"/>
      <c r="IX624" s="226"/>
      <c r="IY624" s="226"/>
      <c r="IZ624" s="226"/>
      <c r="JA624" s="226"/>
      <c r="JB624" s="226"/>
      <c r="JC624" s="226"/>
      <c r="JD624" s="226"/>
      <c r="JE624" s="226"/>
      <c r="JF624" s="226"/>
      <c r="JG624" s="226"/>
      <c r="JH624" s="226"/>
      <c r="JI624" s="226"/>
      <c r="JJ624" s="226"/>
      <c r="JK624" s="226"/>
      <c r="JL624" s="226"/>
      <c r="JM624" s="226"/>
      <c r="JN624" s="226"/>
      <c r="JO624" s="226"/>
      <c r="JP624" s="226"/>
      <c r="JQ624" s="226"/>
      <c r="JR624" s="226"/>
      <c r="JS624" s="226"/>
      <c r="JT624" s="226"/>
      <c r="JU624" s="226"/>
      <c r="JV624" s="226"/>
      <c r="JW624" s="226"/>
      <c r="JX624" s="226"/>
      <c r="JY624" s="226"/>
      <c r="JZ624" s="226"/>
      <c r="KA624" s="226"/>
      <c r="KB624" s="226"/>
      <c r="KC624" s="226"/>
      <c r="KD624" s="226"/>
      <c r="KE624" s="226"/>
      <c r="KF624" s="226"/>
      <c r="KG624" s="226"/>
      <c r="KH624" s="226"/>
      <c r="KI624" s="226"/>
      <c r="KJ624" s="226"/>
      <c r="KK624" s="226"/>
      <c r="KL624" s="226"/>
      <c r="KM624" s="226"/>
      <c r="KN624" s="226"/>
      <c r="KO624" s="226"/>
      <c r="KP624" s="226"/>
      <c r="KQ624" s="226"/>
      <c r="KR624" s="226"/>
      <c r="KS624" s="226"/>
      <c r="KT624" s="226"/>
      <c r="KU624" s="226"/>
      <c r="KV624" s="226"/>
      <c r="KW624" s="226"/>
      <c r="KX624" s="226"/>
      <c r="KY624" s="226"/>
      <c r="KZ624" s="226"/>
      <c r="LA624" s="226"/>
      <c r="LB624" s="226"/>
      <c r="LC624" s="226"/>
      <c r="LD624" s="226"/>
      <c r="LE624" s="226"/>
      <c r="LF624" s="226"/>
      <c r="LG624" s="226"/>
      <c r="LH624" s="226"/>
      <c r="LI624" s="226"/>
      <c r="LJ624" s="226"/>
      <c r="LK624" s="226"/>
      <c r="LL624" s="226"/>
      <c r="LM624" s="226"/>
      <c r="LN624" s="226"/>
      <c r="LO624" s="226"/>
      <c r="LP624" s="226"/>
      <c r="LQ624" s="226"/>
      <c r="LR624" s="226"/>
      <c r="LS624" s="226"/>
      <c r="LT624" s="226"/>
      <c r="LU624" s="226"/>
      <c r="LV624" s="226"/>
      <c r="LW624" s="226"/>
      <c r="LX624" s="226"/>
      <c r="LY624" s="226"/>
      <c r="LZ624" s="226"/>
      <c r="MA624" s="226"/>
      <c r="MB624" s="226"/>
      <c r="MC624" s="226"/>
      <c r="MD624" s="226"/>
      <c r="ME624" s="226"/>
      <c r="MF624" s="226"/>
      <c r="MG624" s="226"/>
      <c r="MH624" s="226"/>
      <c r="MI624" s="226"/>
      <c r="MJ624" s="226"/>
      <c r="MK624" s="226"/>
      <c r="ML624" s="226"/>
      <c r="MM624" s="226"/>
      <c r="MN624" s="226"/>
      <c r="MO624" s="226"/>
      <c r="MP624" s="226"/>
      <c r="MQ624" s="226"/>
      <c r="MR624" s="226"/>
      <c r="MS624" s="226"/>
      <c r="MT624" s="226"/>
      <c r="MU624" s="226"/>
      <c r="MV624" s="226"/>
      <c r="MW624" s="226"/>
      <c r="MX624" s="226"/>
      <c r="MY624" s="226"/>
      <c r="MZ624" s="226"/>
      <c r="NA624" s="226"/>
      <c r="NB624" s="226"/>
      <c r="NC624" s="226"/>
      <c r="ND624" s="226"/>
      <c r="NE624" s="226"/>
      <c r="NF624" s="226"/>
      <c r="NG624" s="226"/>
      <c r="NH624" s="226"/>
      <c r="NI624" s="226"/>
      <c r="NJ624" s="226"/>
      <c r="NK624" s="226"/>
      <c r="NL624" s="226"/>
      <c r="NM624" s="226"/>
      <c r="NN624" s="226"/>
      <c r="NO624" s="226"/>
      <c r="NP624" s="226"/>
      <c r="NQ624" s="226"/>
      <c r="NR624" s="226"/>
      <c r="NS624" s="226"/>
      <c r="NT624" s="226"/>
      <c r="NU624" s="226"/>
      <c r="NV624" s="226"/>
      <c r="NW624" s="226"/>
      <c r="NX624" s="226"/>
      <c r="NY624" s="226"/>
      <c r="NZ624" s="226"/>
      <c r="OA624" s="226"/>
      <c r="OB624" s="226"/>
      <c r="OC624" s="226"/>
      <c r="OD624" s="226"/>
      <c r="OE624" s="226"/>
      <c r="OF624" s="226"/>
      <c r="OG624" s="226"/>
      <c r="OH624" s="226"/>
      <c r="OI624" s="226"/>
      <c r="OJ624" s="226"/>
      <c r="OK624" s="226"/>
      <c r="OL624" s="226"/>
      <c r="OM624" s="226"/>
      <c r="ON624" s="226"/>
      <c r="OO624" s="226"/>
      <c r="OP624" s="226"/>
      <c r="OQ624" s="226"/>
      <c r="OR624" s="226"/>
      <c r="OS624" s="226"/>
      <c r="OT624" s="226"/>
      <c r="OU624" s="226"/>
      <c r="OV624" s="226"/>
      <c r="OW624" s="226"/>
      <c r="OX624" s="226"/>
      <c r="OY624" s="226"/>
      <c r="OZ624" s="226"/>
      <c r="PA624" s="226"/>
      <c r="PB624" s="226"/>
      <c r="PC624" s="226"/>
      <c r="PD624" s="226"/>
      <c r="PE624" s="226"/>
      <c r="PF624" s="226"/>
      <c r="PG624" s="226"/>
      <c r="PH624" s="226"/>
      <c r="PI624" s="226"/>
      <c r="PJ624" s="226"/>
      <c r="PK624" s="226"/>
      <c r="PL624" s="226"/>
      <c r="PM624" s="226"/>
      <c r="PN624" s="226"/>
      <c r="PO624" s="226"/>
      <c r="PP624" s="226"/>
      <c r="PQ624" s="226"/>
      <c r="PR624" s="226"/>
      <c r="PS624" s="226"/>
      <c r="PT624" s="226"/>
      <c r="PU624" s="226"/>
      <c r="PV624" s="226"/>
      <c r="PW624" s="226"/>
      <c r="PX624" s="226"/>
      <c r="PY624" s="226"/>
      <c r="PZ624" s="226"/>
      <c r="QA624" s="226"/>
      <c r="QB624" s="226"/>
      <c r="QC624" s="226"/>
      <c r="QD624" s="226"/>
      <c r="QE624" s="226"/>
      <c r="QF624" s="226"/>
      <c r="QG624" s="226"/>
      <c r="QH624" s="226"/>
      <c r="QI624" s="226"/>
      <c r="QJ624" s="226"/>
      <c r="QK624" s="226"/>
      <c r="QL624" s="226"/>
      <c r="QM624" s="226"/>
      <c r="QN624" s="226"/>
      <c r="QO624" s="226"/>
      <c r="QP624" s="226"/>
      <c r="QQ624" s="226"/>
      <c r="QR624" s="226"/>
      <c r="QS624" s="226"/>
      <c r="QT624" s="226"/>
      <c r="QU624" s="226"/>
      <c r="QV624" s="226"/>
      <c r="QW624" s="226"/>
      <c r="QX624" s="226"/>
      <c r="QY624" s="226"/>
      <c r="QZ624" s="226"/>
      <c r="RA624" s="226"/>
      <c r="RB624" s="226"/>
      <c r="RC624" s="226"/>
      <c r="RD624" s="226"/>
      <c r="RE624" s="226"/>
      <c r="RF624" s="226"/>
      <c r="RG624" s="226"/>
      <c r="RH624" s="226"/>
      <c r="RI624" s="226"/>
      <c r="RJ624" s="226"/>
      <c r="RK624" s="226"/>
      <c r="RL624" s="226"/>
      <c r="RM624" s="226"/>
      <c r="RN624" s="226"/>
      <c r="RO624" s="226"/>
      <c r="RP624" s="226"/>
      <c r="RQ624" s="226"/>
      <c r="RR624" s="226"/>
      <c r="RS624" s="226"/>
      <c r="RT624" s="226"/>
      <c r="RU624" s="226"/>
      <c r="RV624" s="226"/>
      <c r="RW624" s="226"/>
      <c r="RX624" s="226"/>
      <c r="RY624" s="226"/>
      <c r="RZ624" s="226"/>
      <c r="SA624" s="226"/>
      <c r="SB624" s="226"/>
      <c r="SC624" s="226"/>
      <c r="SD624" s="226"/>
      <c r="SE624" s="226"/>
      <c r="SF624" s="226"/>
      <c r="SG624" s="226"/>
      <c r="SH624" s="226"/>
      <c r="SI624" s="226"/>
      <c r="SJ624" s="226"/>
      <c r="SK624" s="226"/>
      <c r="SL624" s="226"/>
      <c r="SM624" s="226"/>
      <c r="SN624" s="226"/>
      <c r="SO624" s="226"/>
      <c r="SP624" s="226"/>
      <c r="SQ624" s="226"/>
      <c r="SR624" s="226"/>
      <c r="SS624" s="226"/>
      <c r="ST624" s="226"/>
      <c r="SU624" s="226"/>
      <c r="SV624" s="226"/>
      <c r="SW624" s="226"/>
      <c r="SX624" s="226"/>
      <c r="SY624" s="226"/>
      <c r="SZ624" s="226"/>
      <c r="TA624" s="226"/>
      <c r="TB624" s="226"/>
      <c r="TC624" s="226"/>
      <c r="TD624" s="226"/>
      <c r="TE624" s="226"/>
      <c r="TF624" s="226"/>
      <c r="TG624" s="226"/>
      <c r="TH624" s="226"/>
      <c r="TI624" s="226"/>
      <c r="TJ624" s="226"/>
      <c r="TK624" s="226"/>
      <c r="TL624" s="226"/>
      <c r="TM624" s="226"/>
      <c r="TN624" s="226"/>
      <c r="TO624" s="226"/>
      <c r="TP624" s="226"/>
      <c r="TQ624" s="226"/>
      <c r="TR624" s="226"/>
      <c r="TS624" s="226"/>
      <c r="TT624" s="226"/>
      <c r="TU624" s="226"/>
      <c r="TV624" s="226"/>
      <c r="TW624" s="226"/>
      <c r="TX624" s="226"/>
      <c r="TY624" s="226"/>
      <c r="TZ624" s="226"/>
      <c r="UA624" s="226"/>
      <c r="UB624" s="226"/>
      <c r="UC624" s="226"/>
      <c r="UD624" s="226"/>
      <c r="UE624" s="226"/>
      <c r="UF624" s="226"/>
      <c r="UG624" s="226"/>
      <c r="UH624" s="226"/>
      <c r="UI624" s="226"/>
      <c r="UJ624" s="226"/>
      <c r="UK624" s="226"/>
      <c r="UL624" s="226"/>
      <c r="UM624" s="226"/>
      <c r="UN624" s="226"/>
      <c r="UO624" s="226"/>
      <c r="UP624" s="226"/>
      <c r="UQ624" s="226"/>
      <c r="UR624" s="226"/>
      <c r="US624" s="226"/>
      <c r="UT624" s="226"/>
      <c r="UU624" s="226"/>
      <c r="UV624" s="226"/>
      <c r="UW624" s="226"/>
      <c r="UX624" s="226"/>
      <c r="UY624" s="226"/>
      <c r="UZ624" s="226"/>
      <c r="VA624" s="226"/>
      <c r="VB624" s="226"/>
      <c r="VC624" s="226"/>
      <c r="VD624" s="226"/>
      <c r="VE624" s="226"/>
      <c r="VF624" s="226"/>
      <c r="VG624" s="226"/>
      <c r="VH624" s="226"/>
      <c r="VI624" s="226"/>
      <c r="VJ624" s="226"/>
      <c r="VK624" s="226"/>
      <c r="VL624" s="226"/>
      <c r="VM624" s="226"/>
      <c r="VN624" s="226"/>
      <c r="VO624" s="226"/>
      <c r="VP624" s="226"/>
      <c r="VQ624" s="226"/>
      <c r="VR624" s="226"/>
      <c r="VS624" s="226"/>
      <c r="VT624" s="226"/>
      <c r="VU624" s="226"/>
      <c r="VV624" s="226"/>
      <c r="VW624" s="226"/>
      <c r="VX624" s="226"/>
      <c r="VY624" s="226"/>
      <c r="VZ624" s="226"/>
      <c r="WA624" s="226"/>
      <c r="WB624" s="226"/>
      <c r="WC624" s="226"/>
      <c r="WD624" s="226"/>
      <c r="WE624" s="226"/>
      <c r="WF624" s="226"/>
      <c r="WG624" s="226"/>
      <c r="WH624" s="226"/>
      <c r="WI624" s="226"/>
      <c r="WJ624" s="226"/>
      <c r="WK624" s="226"/>
      <c r="WL624" s="226"/>
      <c r="WM624" s="226"/>
      <c r="WN624" s="226"/>
      <c r="WO624" s="226"/>
      <c r="WP624" s="226"/>
      <c r="WQ624" s="226"/>
      <c r="WR624" s="226"/>
      <c r="WS624" s="226"/>
      <c r="WT624" s="226"/>
      <c r="WU624" s="226"/>
      <c r="WV624" s="226"/>
      <c r="WW624" s="226"/>
      <c r="WX624" s="226"/>
      <c r="WY624" s="226"/>
      <c r="WZ624" s="226"/>
      <c r="XA624" s="226"/>
      <c r="XB624" s="226"/>
      <c r="XC624" s="226"/>
      <c r="XD624" s="226"/>
      <c r="XE624" s="226"/>
      <c r="XF624" s="226"/>
      <c r="XG624" s="226"/>
      <c r="XH624" s="226"/>
      <c r="XI624" s="226"/>
      <c r="XJ624" s="226"/>
      <c r="XK624" s="226"/>
      <c r="XL624" s="226"/>
      <c r="XM624" s="226"/>
      <c r="XN624" s="226"/>
      <c r="XO624" s="226"/>
      <c r="XP624" s="226"/>
      <c r="XQ624" s="226"/>
      <c r="XR624" s="226"/>
      <c r="XS624" s="226"/>
      <c r="XT624" s="226"/>
      <c r="XU624" s="226"/>
      <c r="XV624" s="226"/>
      <c r="XW624" s="226"/>
      <c r="XX624" s="226"/>
      <c r="XY624" s="226"/>
      <c r="XZ624" s="226"/>
      <c r="YA624" s="226"/>
      <c r="YB624" s="226"/>
      <c r="YC624" s="226"/>
      <c r="YD624" s="226"/>
      <c r="YE624" s="226"/>
      <c r="YF624" s="226"/>
      <c r="YG624" s="226"/>
      <c r="YH624" s="226"/>
      <c r="YI624" s="226"/>
      <c r="YJ624" s="226"/>
      <c r="YK624" s="226"/>
      <c r="YL624" s="226"/>
      <c r="YM624" s="226"/>
      <c r="YN624" s="226"/>
      <c r="YO624" s="226"/>
      <c r="YP624" s="226"/>
      <c r="YQ624" s="226"/>
      <c r="YR624" s="226"/>
      <c r="YS624" s="226"/>
      <c r="YT624" s="226"/>
      <c r="YU624" s="226"/>
      <c r="YV624" s="226"/>
      <c r="YW624" s="226"/>
      <c r="YX624" s="226"/>
      <c r="YY624" s="226"/>
      <c r="YZ624" s="226"/>
      <c r="ZA624" s="226"/>
      <c r="ZB624" s="226"/>
      <c r="ZC624" s="226"/>
      <c r="ZD624" s="226"/>
      <c r="ZE624" s="226"/>
      <c r="ZF624" s="226"/>
      <c r="ZG624" s="226"/>
      <c r="ZH624" s="226"/>
      <c r="ZI624" s="226"/>
      <c r="ZJ624" s="226"/>
      <c r="ZK624" s="226"/>
      <c r="ZL624" s="226"/>
      <c r="ZM624" s="226"/>
      <c r="ZN624" s="226"/>
      <c r="ZO624" s="226"/>
      <c r="ZP624" s="226"/>
      <c r="ZQ624" s="226"/>
      <c r="ZR624" s="226"/>
      <c r="ZS624" s="226"/>
      <c r="ZT624" s="226"/>
      <c r="ZU624" s="226"/>
      <c r="ZV624" s="226"/>
      <c r="ZW624" s="226"/>
      <c r="ZX624" s="226"/>
      <c r="ZY624" s="226"/>
      <c r="ZZ624" s="226"/>
      <c r="AAA624" s="226"/>
      <c r="AAB624" s="226"/>
      <c r="AAC624" s="226"/>
      <c r="AAD624" s="226"/>
      <c r="AAE624" s="226"/>
      <c r="AAF624" s="226"/>
      <c r="AAG624" s="226"/>
      <c r="AAH624" s="226"/>
      <c r="AAI624" s="226"/>
      <c r="AAJ624" s="226"/>
      <c r="AAK624" s="226"/>
      <c r="AAL624" s="226"/>
      <c r="AAM624" s="226"/>
      <c r="AAN624" s="226"/>
      <c r="AAO624" s="226"/>
      <c r="AAP624" s="226"/>
      <c r="AAQ624" s="226"/>
      <c r="AAR624" s="226"/>
      <c r="AAS624" s="226"/>
      <c r="AAT624" s="226"/>
      <c r="AAU624" s="226"/>
      <c r="AAV624" s="226"/>
      <c r="AAW624" s="226"/>
      <c r="AAX624" s="226"/>
      <c r="AAY624" s="226"/>
      <c r="AAZ624" s="226"/>
      <c r="ABA624" s="226"/>
      <c r="ABB624" s="226"/>
      <c r="ABC624" s="226"/>
      <c r="ABD624" s="226"/>
      <c r="ABE624" s="226"/>
      <c r="ABF624" s="226"/>
      <c r="ABG624" s="226"/>
      <c r="ABH624" s="226"/>
      <c r="ABI624" s="226"/>
      <c r="ABJ624" s="226"/>
      <c r="ABK624" s="226"/>
      <c r="ABL624" s="226"/>
      <c r="ABM624" s="226"/>
      <c r="ABN624" s="226"/>
      <c r="ABO624" s="226"/>
      <c r="ABP624" s="226"/>
      <c r="ABQ624" s="226"/>
      <c r="ABR624" s="226"/>
      <c r="ABS624" s="226"/>
      <c r="ABT624" s="226"/>
      <c r="ABU624" s="226"/>
      <c r="ABV624" s="226"/>
      <c r="ABW624" s="226"/>
      <c r="ABX624" s="226"/>
      <c r="ABY624" s="226"/>
      <c r="ABZ624" s="226"/>
      <c r="ACA624" s="226"/>
      <c r="ACB624" s="226"/>
      <c r="ACC624" s="226"/>
      <c r="ACD624" s="226"/>
      <c r="ACE624" s="226"/>
      <c r="ACF624" s="226"/>
      <c r="ACG624" s="226"/>
      <c r="ACH624" s="226"/>
      <c r="ACI624" s="226"/>
      <c r="ACJ624" s="226"/>
      <c r="ACK624" s="226"/>
      <c r="ACL624" s="226"/>
      <c r="ACM624" s="226"/>
      <c r="ACN624" s="226"/>
      <c r="ACO624" s="226"/>
      <c r="ACP624" s="226"/>
      <c r="ACQ624" s="226"/>
      <c r="ACR624" s="226"/>
      <c r="ACS624" s="226"/>
      <c r="ACT624" s="226"/>
      <c r="ACU624" s="226"/>
      <c r="ACV624" s="226"/>
      <c r="ACW624" s="226"/>
      <c r="ACX624" s="226"/>
      <c r="ACY624" s="226"/>
      <c r="ACZ624" s="226"/>
      <c r="ADA624" s="226"/>
      <c r="ADB624" s="226"/>
      <c r="ADC624" s="226"/>
      <c r="ADD624" s="226"/>
      <c r="ADE624" s="226"/>
      <c r="ADF624" s="226"/>
      <c r="ADG624" s="226"/>
      <c r="ADH624" s="226"/>
      <c r="ADI624" s="226"/>
      <c r="ADJ624" s="226"/>
      <c r="ADK624" s="226"/>
      <c r="ADL624" s="226"/>
      <c r="ADM624" s="226"/>
      <c r="ADN624" s="226"/>
      <c r="ADO624" s="226"/>
      <c r="ADP624" s="226"/>
      <c r="ADQ624" s="226"/>
      <c r="ADR624" s="226"/>
      <c r="ADS624" s="226"/>
      <c r="ADT624" s="226"/>
      <c r="ADU624" s="226"/>
      <c r="ADV624" s="226"/>
      <c r="ADW624" s="226"/>
      <c r="ADX624" s="226"/>
      <c r="ADY624" s="226"/>
      <c r="ADZ624" s="226"/>
      <c r="AEA624" s="226"/>
      <c r="AEB624" s="226"/>
      <c r="AEC624" s="226"/>
      <c r="AED624" s="226"/>
      <c r="AEE624" s="226"/>
      <c r="AEF624" s="226"/>
      <c r="AEG624" s="226"/>
      <c r="AEH624" s="226"/>
      <c r="AEI624" s="226"/>
      <c r="AEJ624" s="226"/>
      <c r="AEK624" s="226"/>
      <c r="AEL624" s="226"/>
      <c r="AEM624" s="226"/>
      <c r="AEN624" s="226"/>
      <c r="AEO624" s="226"/>
      <c r="AEP624" s="226"/>
      <c r="AEQ624" s="226"/>
      <c r="AER624" s="226"/>
      <c r="AES624" s="226"/>
      <c r="AET624" s="226"/>
      <c r="AEU624" s="226"/>
      <c r="AEV624" s="226"/>
      <c r="AEW624" s="226"/>
      <c r="AEX624" s="226"/>
      <c r="AEY624" s="226"/>
      <c r="AEZ624" s="226"/>
      <c r="AFA624" s="226"/>
      <c r="AFB624" s="226"/>
      <c r="AFC624" s="226"/>
      <c r="AFD624" s="226"/>
      <c r="AFE624" s="226"/>
      <c r="AFF624" s="226"/>
      <c r="AFG624" s="226"/>
      <c r="AFH624" s="226"/>
      <c r="AFI624" s="226"/>
      <c r="AFJ624" s="226"/>
      <c r="AFK624" s="226"/>
      <c r="AFL624" s="226"/>
      <c r="AFM624" s="226"/>
      <c r="AFN624" s="226"/>
      <c r="AFO624" s="226"/>
      <c r="AFP624" s="226"/>
      <c r="AFQ624" s="226"/>
      <c r="AFR624" s="226"/>
      <c r="AFS624" s="226"/>
      <c r="AFT624" s="226"/>
      <c r="AFU624" s="226"/>
      <c r="AFV624" s="226"/>
      <c r="AFW624" s="226"/>
      <c r="AFX624" s="226"/>
      <c r="AFY624" s="226"/>
      <c r="AFZ624" s="226"/>
      <c r="AGA624" s="226"/>
      <c r="AGB624" s="226"/>
      <c r="AGC624" s="226"/>
      <c r="AGD624" s="226"/>
      <c r="AGE624" s="226"/>
      <c r="AGF624" s="226"/>
      <c r="AGG624" s="226"/>
      <c r="AGH624" s="226"/>
      <c r="AGI624" s="226"/>
      <c r="AGJ624" s="226"/>
      <c r="AGK624" s="226"/>
      <c r="AGL624" s="226"/>
      <c r="AGM624" s="226"/>
      <c r="AGN624" s="226"/>
      <c r="AGO624" s="226"/>
      <c r="AGP624" s="226"/>
      <c r="AGQ624" s="226"/>
      <c r="AGR624" s="226"/>
      <c r="AGS624" s="226"/>
      <c r="AGT624" s="226"/>
      <c r="AGU624" s="226"/>
      <c r="AGV624" s="226"/>
      <c r="AGW624" s="226"/>
      <c r="AGX624" s="226"/>
      <c r="AGY624" s="226"/>
      <c r="AGZ624" s="226"/>
      <c r="AHA624" s="226"/>
      <c r="AHB624" s="226"/>
      <c r="AHC624" s="226"/>
      <c r="AHD624" s="226"/>
      <c r="AHE624" s="226"/>
      <c r="AHF624" s="226"/>
      <c r="AHG624" s="226"/>
      <c r="AHH624" s="226"/>
      <c r="AHI624" s="226"/>
      <c r="AHJ624" s="226"/>
      <c r="AHK624" s="226"/>
      <c r="AHL624" s="226"/>
      <c r="AHM624" s="226"/>
      <c r="AHN624" s="226"/>
      <c r="AHO624" s="226"/>
      <c r="AHP624" s="226"/>
      <c r="AHQ624" s="226"/>
      <c r="AHR624" s="226"/>
      <c r="AHS624" s="226"/>
      <c r="AHT624" s="226"/>
      <c r="AHU624" s="226"/>
      <c r="AHV624" s="226"/>
      <c r="AHW624" s="226"/>
      <c r="AHX624" s="226"/>
      <c r="AHY624" s="226"/>
      <c r="AHZ624" s="226"/>
      <c r="AIA624" s="226"/>
      <c r="AIB624" s="226"/>
      <c r="AIC624" s="226"/>
      <c r="AID624" s="226"/>
      <c r="AIE624" s="226"/>
      <c r="AIF624" s="226"/>
      <c r="AIG624" s="226"/>
      <c r="AIH624" s="226"/>
      <c r="AII624" s="226"/>
      <c r="AIJ624" s="226"/>
      <c r="AIK624" s="226"/>
      <c r="AIL624" s="226"/>
      <c r="AIM624" s="226"/>
      <c r="AIN624" s="226"/>
      <c r="AIO624" s="226"/>
      <c r="AIP624" s="226"/>
      <c r="AIQ624" s="226"/>
      <c r="AIR624" s="226"/>
      <c r="AIS624" s="226"/>
      <c r="AIT624" s="226"/>
      <c r="AIU624" s="226"/>
      <c r="AIV624" s="226"/>
      <c r="AIW624" s="226"/>
      <c r="AIX624" s="226"/>
      <c r="AIY624" s="226"/>
      <c r="AIZ624" s="226"/>
      <c r="AJA624" s="226"/>
      <c r="AJB624" s="226"/>
      <c r="AJC624" s="226"/>
      <c r="AJD624" s="226"/>
      <c r="AJE624" s="226"/>
      <c r="AJF624" s="226"/>
      <c r="AJG624" s="226"/>
      <c r="AJH624" s="226"/>
      <c r="AJI624" s="226"/>
      <c r="AJJ624" s="226"/>
      <c r="AJK624" s="226"/>
      <c r="AJL624" s="226"/>
      <c r="AJM624" s="226"/>
      <c r="AJN624" s="226"/>
      <c r="AJO624" s="226"/>
      <c r="AJP624" s="226"/>
      <c r="AJQ624" s="226"/>
      <c r="AJR624" s="226"/>
      <c r="AJS624" s="226"/>
      <c r="AJT624" s="226"/>
      <c r="AJU624" s="226"/>
      <c r="AJV624" s="226"/>
      <c r="AJW624" s="226"/>
      <c r="AJX624" s="226"/>
      <c r="AJY624" s="226"/>
      <c r="AJZ624" s="226"/>
      <c r="AKA624" s="226"/>
      <c r="AKB624" s="226"/>
      <c r="AKC624" s="226"/>
      <c r="AKD624" s="226"/>
      <c r="AKE624" s="226"/>
      <c r="AKF624" s="226"/>
      <c r="AKG624" s="226"/>
      <c r="AKH624" s="226"/>
      <c r="AKI624" s="226"/>
      <c r="AKJ624" s="226"/>
      <c r="AKK624" s="226"/>
      <c r="AKL624" s="226"/>
      <c r="AKM624" s="226"/>
      <c r="AKN624" s="226"/>
      <c r="AKO624" s="226"/>
      <c r="AKP624" s="226"/>
      <c r="AKQ624" s="226"/>
      <c r="AKR624" s="226"/>
      <c r="AKS624" s="226"/>
      <c r="AKT624" s="226"/>
      <c r="AKU624" s="226"/>
      <c r="AKV624" s="226"/>
      <c r="AKW624" s="226"/>
      <c r="AKX624" s="226"/>
      <c r="AKY624" s="226"/>
      <c r="AKZ624" s="226"/>
      <c r="ALA624" s="226"/>
      <c r="ALB624" s="226"/>
      <c r="ALC624" s="226"/>
      <c r="ALD624" s="226"/>
      <c r="ALE624" s="226"/>
      <c r="ALF624" s="226"/>
      <c r="ALG624" s="226"/>
      <c r="ALH624" s="226"/>
      <c r="ALI624" s="226"/>
      <c r="ALJ624" s="226"/>
      <c r="ALK624" s="226"/>
      <c r="ALL624" s="226"/>
      <c r="ALM624" s="226"/>
      <c r="ALN624" s="226"/>
      <c r="ALO624" s="226"/>
      <c r="ALP624" s="226"/>
      <c r="ALQ624" s="226"/>
      <c r="ALR624" s="226"/>
      <c r="ALS624" s="226"/>
      <c r="ALT624" s="226"/>
      <c r="ALU624" s="226"/>
      <c r="ALV624" s="226"/>
      <c r="ALW624" s="226"/>
      <c r="ALX624" s="226"/>
      <c r="ALY624" s="226"/>
      <c r="ALZ624" s="226"/>
      <c r="AMA624" s="226"/>
      <c r="AMB624" s="226"/>
      <c r="AMC624" s="226"/>
      <c r="AMD624" s="226"/>
      <c r="AME624" s="226"/>
      <c r="AMF624" s="226"/>
      <c r="AMG624" s="226"/>
      <c r="AMH624" s="226"/>
      <c r="AMI624" s="226"/>
      <c r="AMJ624" s="226"/>
      <c r="AMK624" s="226"/>
      <c r="AML624" s="226"/>
      <c r="AMM624" s="226"/>
      <c r="AMN624" s="226"/>
      <c r="AMO624" s="226"/>
      <c r="AMP624" s="226"/>
      <c r="AMQ624" s="226"/>
      <c r="AMR624" s="226"/>
      <c r="AMS624" s="226"/>
      <c r="AMT624" s="226"/>
      <c r="AMU624" s="226"/>
      <c r="AMV624" s="226"/>
      <c r="AMW624" s="226"/>
      <c r="AMX624" s="226"/>
    </row>
    <row r="625" spans="1:1038" s="398" customFormat="1" ht="18" customHeight="1">
      <c r="A625" s="610" t="s">
        <v>2065</v>
      </c>
      <c r="B625" s="226" t="s">
        <v>1647</v>
      </c>
      <c r="C625" s="226"/>
      <c r="D625" s="226" t="s">
        <v>1279</v>
      </c>
      <c r="E625" s="226">
        <v>82</v>
      </c>
      <c r="F625" s="226">
        <v>1</v>
      </c>
      <c r="G625" s="558" t="str">
        <f t="shared" si="309"/>
        <v>82-1</v>
      </c>
      <c r="H625" s="611">
        <v>29</v>
      </c>
      <c r="I625" s="546">
        <v>84.5</v>
      </c>
      <c r="J625" s="544">
        <f t="shared" ref="J625" si="310">IF(H625=0, 1, 0)</f>
        <v>0</v>
      </c>
      <c r="K625" s="545" t="b">
        <f>IF(J626=1,IF(((VLOOKUP($G625,[1]Depth_Lookup!A$3:J$410,9,FALSE))-(I625/100))=0,"Good",IF(((VLOOKUP($G625,[1]Depth_Lookup!$A$3:$J$550,9,FALSE))-(I625/100))&gt;0,"Too Short","Too Long")))</f>
        <v>0</v>
      </c>
      <c r="L625" s="171">
        <f>(VLOOKUP($G625,Depth_Lookup!$A$3:$J$410,10,FALSE))+(H625/100)</f>
        <v>206.98999999999998</v>
      </c>
      <c r="M625" s="171">
        <f>(VLOOKUP($G625,Depth_Lookup!$A$3:$J$410,10,FALSE))+(I625/100)</f>
        <v>207.54499999999999</v>
      </c>
      <c r="N625" s="232" t="s">
        <v>2133</v>
      </c>
      <c r="O625" s="226">
        <v>2</v>
      </c>
      <c r="P625" s="226" t="s">
        <v>853</v>
      </c>
      <c r="Q625" s="226" t="s">
        <v>125</v>
      </c>
      <c r="R625" s="391" t="str">
        <f t="shared" ref="R625" si="311">P625&amp;""&amp;Q625</f>
        <v>SerpentinizedHarzburgite</v>
      </c>
      <c r="S625" s="226" t="s">
        <v>700</v>
      </c>
      <c r="T625" s="226" t="s">
        <v>700</v>
      </c>
      <c r="U625" s="226"/>
      <c r="V625" s="226"/>
      <c r="W625" s="226" t="s">
        <v>102</v>
      </c>
      <c r="X625" s="391">
        <f>VLOOKUP(W625,[1]definitions_list_lookup!A$13:B$19,2,0)</f>
        <v>5</v>
      </c>
      <c r="Y625" s="226" t="s">
        <v>90</v>
      </c>
      <c r="Z625" s="226" t="s">
        <v>91</v>
      </c>
      <c r="AA625" s="226"/>
      <c r="AB625" s="226" t="s">
        <v>116</v>
      </c>
      <c r="AC625" s="226" t="s">
        <v>108</v>
      </c>
      <c r="AD625" s="226" t="s">
        <v>96</v>
      </c>
      <c r="AE625" s="393" t="s">
        <v>123</v>
      </c>
      <c r="AF625" s="558">
        <f>VLOOKUP(AE625,[1]definitions_list_mag!$V$12:$W$15,2,0)</f>
        <v>1</v>
      </c>
      <c r="AG625" s="394" t="s">
        <v>1369</v>
      </c>
      <c r="AH625" s="226"/>
      <c r="AI625" s="257">
        <v>68</v>
      </c>
      <c r="AJ625" s="226"/>
      <c r="AK625" s="226"/>
      <c r="AL625" s="226"/>
      <c r="AM625" s="226"/>
      <c r="AN625" s="226"/>
      <c r="AO625" s="257"/>
      <c r="AP625" s="226"/>
      <c r="AQ625" s="226"/>
      <c r="AR625" s="226"/>
      <c r="AS625" s="226"/>
      <c r="AT625" s="226"/>
      <c r="AU625" s="257">
        <v>1</v>
      </c>
      <c r="AV625" s="226">
        <v>0.5</v>
      </c>
      <c r="AW625" s="226">
        <v>0.5</v>
      </c>
      <c r="AX625" s="226" t="s">
        <v>110</v>
      </c>
      <c r="AY625" s="226" t="s">
        <v>110</v>
      </c>
      <c r="AZ625" s="226"/>
      <c r="BA625" s="257">
        <v>30</v>
      </c>
      <c r="BB625" s="226">
        <v>10</v>
      </c>
      <c r="BC625" s="226">
        <v>3</v>
      </c>
      <c r="BD625" s="226" t="s">
        <v>110</v>
      </c>
      <c r="BE625" s="226" t="s">
        <v>103</v>
      </c>
      <c r="BF625" s="226"/>
      <c r="BG625" s="257"/>
      <c r="BH625" s="226"/>
      <c r="BI625" s="226"/>
      <c r="BJ625" s="226"/>
      <c r="BK625" s="226"/>
      <c r="BL625" s="226"/>
      <c r="BM625" s="257">
        <v>1</v>
      </c>
      <c r="BN625" s="226">
        <v>3</v>
      </c>
      <c r="BO625" s="226">
        <v>0.5</v>
      </c>
      <c r="BP625" s="226"/>
      <c r="BQ625" s="226"/>
      <c r="BR625" s="226"/>
      <c r="BS625" s="226"/>
      <c r="BT625" s="226"/>
      <c r="BU625" s="226"/>
      <c r="BV625" s="226"/>
      <c r="BW625" s="226"/>
      <c r="BX625" s="226"/>
      <c r="BY625" s="257"/>
      <c r="BZ625" s="226"/>
      <c r="CA625" s="226"/>
      <c r="CB625" s="226"/>
      <c r="CC625" s="226"/>
      <c r="CD625" s="226"/>
      <c r="CE625" s="226"/>
      <c r="CF625" s="399">
        <f t="shared" ref="CF625" si="312">AI625+AO625+BA625+AU625+BG625+BM625+BY625</f>
        <v>100</v>
      </c>
      <c r="CG625" s="259"/>
      <c r="CH625" s="559" t="s">
        <v>1329</v>
      </c>
      <c r="CI625" s="559">
        <v>90</v>
      </c>
      <c r="CJ625" s="559" t="s">
        <v>514</v>
      </c>
      <c r="CK625" s="560"/>
      <c r="CL625" s="560"/>
      <c r="CM625" s="560"/>
      <c r="CN625" s="560"/>
      <c r="CO625" s="560"/>
      <c r="CP625" s="560"/>
      <c r="CQ625" s="560"/>
      <c r="CR625" s="560"/>
      <c r="CS625" s="560"/>
      <c r="CT625" s="560"/>
      <c r="CU625" s="560"/>
      <c r="CV625" s="560"/>
      <c r="CW625" s="560"/>
      <c r="CX625" s="560"/>
      <c r="CY625" s="560"/>
      <c r="CZ625" s="560"/>
      <c r="DA625" s="560"/>
      <c r="DB625" s="560">
        <v>80</v>
      </c>
      <c r="DC625" s="566">
        <v>20</v>
      </c>
      <c r="DD625" s="560"/>
      <c r="DE625" s="560"/>
      <c r="DF625" s="560"/>
      <c r="DG625" s="560"/>
      <c r="DH625" s="560"/>
      <c r="DI625" s="560"/>
      <c r="DJ625" s="560"/>
      <c r="DK625" s="396"/>
      <c r="DL625" s="259"/>
      <c r="DM625" s="560"/>
      <c r="DN625" s="560"/>
      <c r="DO625" s="563"/>
      <c r="DP625" s="564"/>
      <c r="DQ625" s="565"/>
      <c r="DR625" s="563" t="s">
        <v>2155</v>
      </c>
      <c r="DS625" s="565"/>
      <c r="DT625" s="543" t="s">
        <v>2156</v>
      </c>
      <c r="DU625" s="566"/>
      <c r="DV625" s="566"/>
      <c r="DW625" s="400" t="e">
        <f>VLOOKUP(P625,[1]definitions_list_lookup!$K$30:$L$54,2,0)</f>
        <v>#N/A</v>
      </c>
      <c r="DX625" s="567" t="s">
        <v>2151</v>
      </c>
      <c r="DY625" s="567" t="s">
        <v>2157</v>
      </c>
      <c r="DZ625" s="155"/>
      <c r="EA625" s="155"/>
      <c r="EB625" s="256"/>
      <c r="EC625" s="104"/>
      <c r="ED625" s="229" t="s">
        <v>2517</v>
      </c>
      <c r="EE625" s="401"/>
      <c r="EF625" s="402"/>
      <c r="EG625" s="401"/>
      <c r="EH625" s="403"/>
      <c r="EI625" s="404"/>
      <c r="EJ625" s="405"/>
      <c r="EK625" s="406"/>
      <c r="EL625" s="401"/>
      <c r="EM625" s="403"/>
      <c r="EN625" s="403" t="s">
        <v>1448</v>
      </c>
      <c r="EO625" s="407"/>
      <c r="EP625" s="407"/>
      <c r="EQ625" s="407"/>
      <c r="ER625" s="407"/>
      <c r="ES625" s="407"/>
      <c r="ET625" s="407"/>
      <c r="EU625" s="407"/>
      <c r="EV625" s="408">
        <v>14</v>
      </c>
      <c r="EW625" s="408">
        <v>270</v>
      </c>
      <c r="EX625" s="408">
        <v>13</v>
      </c>
      <c r="EY625" s="408">
        <v>180</v>
      </c>
      <c r="EZ625" s="192">
        <f t="shared" si="239"/>
        <v>47.201493404477333</v>
      </c>
      <c r="FA625" s="192">
        <f t="shared" si="240"/>
        <v>47.201493404477333</v>
      </c>
      <c r="FB625" s="192">
        <f t="shared" si="241"/>
        <v>71.232198734716604</v>
      </c>
      <c r="FC625" s="192">
        <f t="shared" si="242"/>
        <v>137.20149340447733</v>
      </c>
      <c r="FD625" s="192">
        <f t="shared" si="243"/>
        <v>18.767801265283396</v>
      </c>
      <c r="FE625" s="193">
        <f t="shared" si="244"/>
        <v>227.20149340447733</v>
      </c>
      <c r="FF625" s="194">
        <f t="shared" si="245"/>
        <v>18.767801265283396</v>
      </c>
      <c r="FG625" s="401"/>
      <c r="FH625" s="403"/>
      <c r="FI625" s="778">
        <f t="shared" si="250"/>
        <v>0</v>
      </c>
      <c r="FJ625" s="779">
        <f t="shared" si="251"/>
        <v>18.767801265283396</v>
      </c>
      <c r="FK625" s="779">
        <f t="shared" si="252"/>
        <v>71.232198734716604</v>
      </c>
      <c r="FL625" s="780">
        <f t="shared" si="253"/>
        <v>1.2432364013557435</v>
      </c>
      <c r="FM625" s="169">
        <f t="shared" si="254"/>
        <v>0.94683021554440538</v>
      </c>
      <c r="FN625" s="783">
        <f t="shared" si="255"/>
        <v>0</v>
      </c>
      <c r="FO625" s="226"/>
      <c r="FP625" s="226"/>
      <c r="FQ625" s="226"/>
      <c r="FR625" s="226"/>
      <c r="FS625" s="226"/>
      <c r="FT625" s="226"/>
      <c r="FU625" s="226"/>
      <c r="FV625" s="226"/>
      <c r="FW625" s="226"/>
      <c r="FX625" s="226"/>
      <c r="FY625" s="226"/>
      <c r="FZ625" s="226"/>
      <c r="GA625" s="226"/>
      <c r="GB625" s="226"/>
      <c r="GC625" s="226"/>
      <c r="GD625" s="226"/>
      <c r="GE625" s="226"/>
      <c r="GF625" s="226"/>
      <c r="GG625" s="226"/>
      <c r="GH625" s="226"/>
      <c r="GI625" s="226"/>
      <c r="GJ625" s="226"/>
      <c r="GK625" s="226"/>
      <c r="GL625" s="226"/>
      <c r="GM625" s="226"/>
      <c r="GN625" s="226"/>
      <c r="GO625" s="226"/>
      <c r="GP625" s="226"/>
      <c r="GQ625" s="226"/>
      <c r="GR625" s="226"/>
      <c r="GS625" s="226"/>
      <c r="GT625" s="226"/>
      <c r="GU625" s="226"/>
      <c r="GV625" s="226"/>
      <c r="GW625" s="226"/>
      <c r="GX625" s="226"/>
      <c r="GY625" s="226"/>
      <c r="GZ625" s="226"/>
      <c r="HA625" s="226"/>
      <c r="HB625" s="226"/>
      <c r="HC625" s="226"/>
      <c r="HD625" s="226"/>
      <c r="HE625" s="226"/>
      <c r="HF625" s="226"/>
      <c r="HG625" s="226"/>
      <c r="HH625" s="226"/>
      <c r="HI625" s="226"/>
      <c r="HJ625" s="226"/>
      <c r="HK625" s="226"/>
      <c r="HL625" s="226"/>
      <c r="HM625" s="226"/>
      <c r="HN625" s="226"/>
      <c r="HO625" s="226"/>
      <c r="HP625" s="226"/>
      <c r="HQ625" s="226"/>
      <c r="HR625" s="226"/>
      <c r="HS625" s="226"/>
      <c r="HT625" s="226"/>
      <c r="HU625" s="226"/>
      <c r="HV625" s="226"/>
      <c r="HW625" s="226"/>
      <c r="HX625" s="226"/>
      <c r="HY625" s="226"/>
      <c r="HZ625" s="226"/>
      <c r="IA625" s="226"/>
      <c r="IB625" s="226"/>
      <c r="IC625" s="226"/>
      <c r="ID625" s="226"/>
      <c r="IE625" s="226"/>
      <c r="IF625" s="226"/>
      <c r="IG625" s="226"/>
      <c r="IH625" s="226"/>
      <c r="II625" s="226"/>
      <c r="IJ625" s="226"/>
      <c r="IK625" s="226"/>
      <c r="IL625" s="226"/>
      <c r="IM625" s="226"/>
      <c r="IN625" s="226"/>
      <c r="IO625" s="226"/>
      <c r="IP625" s="226"/>
      <c r="IQ625" s="226"/>
      <c r="IR625" s="226"/>
      <c r="IS625" s="226"/>
      <c r="IT625" s="226"/>
      <c r="IU625" s="226"/>
      <c r="IV625" s="226"/>
      <c r="IW625" s="226"/>
      <c r="IX625" s="226"/>
      <c r="IY625" s="226"/>
      <c r="IZ625" s="226"/>
      <c r="JA625" s="226"/>
      <c r="JB625" s="226"/>
      <c r="JC625" s="226"/>
      <c r="JD625" s="226"/>
      <c r="JE625" s="226"/>
      <c r="JF625" s="226"/>
      <c r="JG625" s="226"/>
      <c r="JH625" s="226"/>
      <c r="JI625" s="226"/>
      <c r="JJ625" s="226"/>
      <c r="JK625" s="226"/>
      <c r="JL625" s="226"/>
      <c r="JM625" s="226"/>
      <c r="JN625" s="226"/>
      <c r="JO625" s="226"/>
      <c r="JP625" s="226"/>
      <c r="JQ625" s="226"/>
      <c r="JR625" s="226"/>
      <c r="JS625" s="226"/>
      <c r="JT625" s="226"/>
      <c r="JU625" s="226"/>
      <c r="JV625" s="226"/>
      <c r="JW625" s="226"/>
      <c r="JX625" s="226"/>
      <c r="JY625" s="226"/>
      <c r="JZ625" s="226"/>
      <c r="KA625" s="226"/>
      <c r="KB625" s="226"/>
      <c r="KC625" s="226"/>
      <c r="KD625" s="226"/>
      <c r="KE625" s="226"/>
      <c r="KF625" s="226"/>
      <c r="KG625" s="226"/>
      <c r="KH625" s="226"/>
      <c r="KI625" s="226"/>
      <c r="KJ625" s="226"/>
      <c r="KK625" s="226"/>
      <c r="KL625" s="226"/>
      <c r="KM625" s="226"/>
      <c r="KN625" s="226"/>
      <c r="KO625" s="226"/>
      <c r="KP625" s="226"/>
      <c r="KQ625" s="226"/>
      <c r="KR625" s="226"/>
      <c r="KS625" s="226"/>
      <c r="KT625" s="226"/>
      <c r="KU625" s="226"/>
      <c r="KV625" s="226"/>
      <c r="KW625" s="226"/>
      <c r="KX625" s="226"/>
      <c r="KY625" s="226"/>
      <c r="KZ625" s="226"/>
      <c r="LA625" s="226"/>
      <c r="LB625" s="226"/>
      <c r="LC625" s="226"/>
      <c r="LD625" s="226"/>
      <c r="LE625" s="226"/>
      <c r="LF625" s="226"/>
      <c r="LG625" s="226"/>
      <c r="LH625" s="226"/>
      <c r="LI625" s="226"/>
      <c r="LJ625" s="226"/>
      <c r="LK625" s="226"/>
      <c r="LL625" s="226"/>
      <c r="LM625" s="226"/>
      <c r="LN625" s="226"/>
      <c r="LO625" s="226"/>
      <c r="LP625" s="226"/>
      <c r="LQ625" s="226"/>
      <c r="LR625" s="226"/>
      <c r="LS625" s="226"/>
      <c r="LT625" s="226"/>
      <c r="LU625" s="226"/>
      <c r="LV625" s="226"/>
      <c r="LW625" s="226"/>
      <c r="LX625" s="226"/>
      <c r="LY625" s="226"/>
      <c r="LZ625" s="226"/>
      <c r="MA625" s="226"/>
      <c r="MB625" s="226"/>
      <c r="MC625" s="226"/>
      <c r="MD625" s="226"/>
      <c r="ME625" s="226"/>
      <c r="MF625" s="226"/>
      <c r="MG625" s="226"/>
      <c r="MH625" s="226"/>
      <c r="MI625" s="226"/>
      <c r="MJ625" s="226"/>
      <c r="MK625" s="226"/>
      <c r="ML625" s="226"/>
      <c r="MM625" s="226"/>
      <c r="MN625" s="226"/>
      <c r="MO625" s="226"/>
      <c r="MP625" s="226"/>
      <c r="MQ625" s="226"/>
      <c r="MR625" s="226"/>
      <c r="MS625" s="226"/>
      <c r="MT625" s="226"/>
      <c r="MU625" s="226"/>
      <c r="MV625" s="226"/>
      <c r="MW625" s="226"/>
      <c r="MX625" s="226"/>
      <c r="MY625" s="226"/>
      <c r="MZ625" s="226"/>
      <c r="NA625" s="226"/>
      <c r="NB625" s="226"/>
      <c r="NC625" s="226"/>
      <c r="ND625" s="226"/>
      <c r="NE625" s="226"/>
      <c r="NF625" s="226"/>
      <c r="NG625" s="226"/>
      <c r="NH625" s="226"/>
      <c r="NI625" s="226"/>
      <c r="NJ625" s="226"/>
      <c r="NK625" s="226"/>
      <c r="NL625" s="226"/>
      <c r="NM625" s="226"/>
      <c r="NN625" s="226"/>
      <c r="NO625" s="226"/>
      <c r="NP625" s="226"/>
      <c r="NQ625" s="226"/>
      <c r="NR625" s="226"/>
      <c r="NS625" s="226"/>
      <c r="NT625" s="226"/>
      <c r="NU625" s="226"/>
      <c r="NV625" s="226"/>
      <c r="NW625" s="226"/>
      <c r="NX625" s="226"/>
      <c r="NY625" s="226"/>
      <c r="NZ625" s="226"/>
      <c r="OA625" s="226"/>
      <c r="OB625" s="226"/>
      <c r="OC625" s="226"/>
      <c r="OD625" s="226"/>
      <c r="OE625" s="226"/>
      <c r="OF625" s="226"/>
      <c r="OG625" s="226"/>
      <c r="OH625" s="226"/>
      <c r="OI625" s="226"/>
      <c r="OJ625" s="226"/>
      <c r="OK625" s="226"/>
      <c r="OL625" s="226"/>
      <c r="OM625" s="226"/>
      <c r="ON625" s="226"/>
      <c r="OO625" s="226"/>
      <c r="OP625" s="226"/>
      <c r="OQ625" s="226"/>
      <c r="OR625" s="226"/>
      <c r="OS625" s="226"/>
      <c r="OT625" s="226"/>
      <c r="OU625" s="226"/>
      <c r="OV625" s="226"/>
      <c r="OW625" s="226"/>
      <c r="OX625" s="226"/>
      <c r="OY625" s="226"/>
      <c r="OZ625" s="226"/>
      <c r="PA625" s="226"/>
      <c r="PB625" s="226"/>
      <c r="PC625" s="226"/>
      <c r="PD625" s="226"/>
      <c r="PE625" s="226"/>
      <c r="PF625" s="226"/>
      <c r="PG625" s="226"/>
      <c r="PH625" s="226"/>
      <c r="PI625" s="226"/>
      <c r="PJ625" s="226"/>
      <c r="PK625" s="226"/>
      <c r="PL625" s="226"/>
      <c r="PM625" s="226"/>
      <c r="PN625" s="226"/>
      <c r="PO625" s="226"/>
      <c r="PP625" s="226"/>
      <c r="PQ625" s="226"/>
      <c r="PR625" s="226"/>
      <c r="PS625" s="226"/>
      <c r="PT625" s="226"/>
      <c r="PU625" s="226"/>
      <c r="PV625" s="226"/>
      <c r="PW625" s="226"/>
      <c r="PX625" s="226"/>
      <c r="PY625" s="226"/>
      <c r="PZ625" s="226"/>
      <c r="QA625" s="226"/>
      <c r="QB625" s="226"/>
      <c r="QC625" s="226"/>
      <c r="QD625" s="226"/>
      <c r="QE625" s="226"/>
      <c r="QF625" s="226"/>
      <c r="QG625" s="226"/>
      <c r="QH625" s="226"/>
      <c r="QI625" s="226"/>
      <c r="QJ625" s="226"/>
      <c r="QK625" s="226"/>
      <c r="QL625" s="226"/>
      <c r="QM625" s="226"/>
      <c r="QN625" s="226"/>
      <c r="QO625" s="226"/>
      <c r="QP625" s="226"/>
      <c r="QQ625" s="226"/>
      <c r="QR625" s="226"/>
      <c r="QS625" s="226"/>
      <c r="QT625" s="226"/>
      <c r="QU625" s="226"/>
      <c r="QV625" s="226"/>
      <c r="QW625" s="226"/>
      <c r="QX625" s="226"/>
      <c r="QY625" s="226"/>
      <c r="QZ625" s="226"/>
      <c r="RA625" s="226"/>
      <c r="RB625" s="226"/>
      <c r="RC625" s="226"/>
      <c r="RD625" s="226"/>
      <c r="RE625" s="226"/>
      <c r="RF625" s="226"/>
      <c r="RG625" s="226"/>
      <c r="RH625" s="226"/>
      <c r="RI625" s="226"/>
      <c r="RJ625" s="226"/>
      <c r="RK625" s="226"/>
      <c r="RL625" s="226"/>
      <c r="RM625" s="226"/>
      <c r="RN625" s="226"/>
      <c r="RO625" s="226"/>
      <c r="RP625" s="226"/>
      <c r="RQ625" s="226"/>
      <c r="RR625" s="226"/>
      <c r="RS625" s="226"/>
      <c r="RT625" s="226"/>
      <c r="RU625" s="226"/>
      <c r="RV625" s="226"/>
      <c r="RW625" s="226"/>
      <c r="RX625" s="226"/>
      <c r="RY625" s="226"/>
      <c r="RZ625" s="226"/>
      <c r="SA625" s="226"/>
      <c r="SB625" s="226"/>
      <c r="SC625" s="226"/>
      <c r="SD625" s="226"/>
      <c r="SE625" s="226"/>
      <c r="SF625" s="226"/>
      <c r="SG625" s="226"/>
      <c r="SH625" s="226"/>
      <c r="SI625" s="226"/>
      <c r="SJ625" s="226"/>
      <c r="SK625" s="226"/>
      <c r="SL625" s="226"/>
      <c r="SM625" s="226"/>
      <c r="SN625" s="226"/>
      <c r="SO625" s="226"/>
      <c r="SP625" s="226"/>
      <c r="SQ625" s="226"/>
      <c r="SR625" s="226"/>
      <c r="SS625" s="226"/>
      <c r="ST625" s="226"/>
      <c r="SU625" s="226"/>
      <c r="SV625" s="226"/>
      <c r="SW625" s="226"/>
      <c r="SX625" s="226"/>
      <c r="SY625" s="226"/>
      <c r="SZ625" s="226"/>
      <c r="TA625" s="226"/>
      <c r="TB625" s="226"/>
      <c r="TC625" s="226"/>
      <c r="TD625" s="226"/>
      <c r="TE625" s="226"/>
      <c r="TF625" s="226"/>
      <c r="TG625" s="226"/>
      <c r="TH625" s="226"/>
      <c r="TI625" s="226"/>
      <c r="TJ625" s="226"/>
      <c r="TK625" s="226"/>
      <c r="TL625" s="226"/>
      <c r="TM625" s="226"/>
      <c r="TN625" s="226"/>
      <c r="TO625" s="226"/>
      <c r="TP625" s="226"/>
      <c r="TQ625" s="226"/>
      <c r="TR625" s="226"/>
      <c r="TS625" s="226"/>
      <c r="TT625" s="226"/>
      <c r="TU625" s="226"/>
      <c r="TV625" s="226"/>
      <c r="TW625" s="226"/>
      <c r="TX625" s="226"/>
      <c r="TY625" s="226"/>
      <c r="TZ625" s="226"/>
      <c r="UA625" s="226"/>
      <c r="UB625" s="226"/>
      <c r="UC625" s="226"/>
      <c r="UD625" s="226"/>
      <c r="UE625" s="226"/>
      <c r="UF625" s="226"/>
      <c r="UG625" s="226"/>
      <c r="UH625" s="226"/>
      <c r="UI625" s="226"/>
      <c r="UJ625" s="226"/>
      <c r="UK625" s="226"/>
      <c r="UL625" s="226"/>
      <c r="UM625" s="226"/>
      <c r="UN625" s="226"/>
      <c r="UO625" s="226"/>
      <c r="UP625" s="226"/>
      <c r="UQ625" s="226"/>
      <c r="UR625" s="226"/>
      <c r="US625" s="226"/>
      <c r="UT625" s="226"/>
      <c r="UU625" s="226"/>
      <c r="UV625" s="226"/>
      <c r="UW625" s="226"/>
      <c r="UX625" s="226"/>
      <c r="UY625" s="226"/>
      <c r="UZ625" s="226"/>
      <c r="VA625" s="226"/>
      <c r="VB625" s="226"/>
      <c r="VC625" s="226"/>
      <c r="VD625" s="226"/>
      <c r="VE625" s="226"/>
      <c r="VF625" s="226"/>
      <c r="VG625" s="226"/>
      <c r="VH625" s="226"/>
      <c r="VI625" s="226"/>
      <c r="VJ625" s="226"/>
      <c r="VK625" s="226"/>
      <c r="VL625" s="226"/>
      <c r="VM625" s="226"/>
      <c r="VN625" s="226"/>
      <c r="VO625" s="226"/>
      <c r="VP625" s="226"/>
      <c r="VQ625" s="226"/>
      <c r="VR625" s="226"/>
      <c r="VS625" s="226"/>
      <c r="VT625" s="226"/>
      <c r="VU625" s="226"/>
      <c r="VV625" s="226"/>
      <c r="VW625" s="226"/>
      <c r="VX625" s="226"/>
      <c r="VY625" s="226"/>
      <c r="VZ625" s="226"/>
      <c r="WA625" s="226"/>
      <c r="WB625" s="226"/>
      <c r="WC625" s="226"/>
      <c r="WD625" s="226"/>
      <c r="WE625" s="226"/>
      <c r="WF625" s="226"/>
      <c r="WG625" s="226"/>
      <c r="WH625" s="226"/>
      <c r="WI625" s="226"/>
      <c r="WJ625" s="226"/>
      <c r="WK625" s="226"/>
      <c r="WL625" s="226"/>
      <c r="WM625" s="226"/>
      <c r="WN625" s="226"/>
      <c r="WO625" s="226"/>
      <c r="WP625" s="226"/>
      <c r="WQ625" s="226"/>
      <c r="WR625" s="226"/>
      <c r="WS625" s="226"/>
      <c r="WT625" s="226"/>
      <c r="WU625" s="226"/>
      <c r="WV625" s="226"/>
      <c r="WW625" s="226"/>
      <c r="WX625" s="226"/>
      <c r="WY625" s="226"/>
      <c r="WZ625" s="226"/>
      <c r="XA625" s="226"/>
      <c r="XB625" s="226"/>
      <c r="XC625" s="226"/>
      <c r="XD625" s="226"/>
      <c r="XE625" s="226"/>
      <c r="XF625" s="226"/>
      <c r="XG625" s="226"/>
      <c r="XH625" s="226"/>
      <c r="XI625" s="226"/>
      <c r="XJ625" s="226"/>
      <c r="XK625" s="226"/>
      <c r="XL625" s="226"/>
      <c r="XM625" s="226"/>
      <c r="XN625" s="226"/>
      <c r="XO625" s="226"/>
      <c r="XP625" s="226"/>
      <c r="XQ625" s="226"/>
      <c r="XR625" s="226"/>
      <c r="XS625" s="226"/>
      <c r="XT625" s="226"/>
      <c r="XU625" s="226"/>
      <c r="XV625" s="226"/>
      <c r="XW625" s="226"/>
      <c r="XX625" s="226"/>
      <c r="XY625" s="226"/>
      <c r="XZ625" s="226"/>
      <c r="YA625" s="226"/>
      <c r="YB625" s="226"/>
      <c r="YC625" s="226"/>
      <c r="YD625" s="226"/>
      <c r="YE625" s="226"/>
      <c r="YF625" s="226"/>
      <c r="YG625" s="226"/>
      <c r="YH625" s="226"/>
      <c r="YI625" s="226"/>
      <c r="YJ625" s="226"/>
      <c r="YK625" s="226"/>
      <c r="YL625" s="226"/>
      <c r="YM625" s="226"/>
      <c r="YN625" s="226"/>
      <c r="YO625" s="226"/>
      <c r="YP625" s="226"/>
      <c r="YQ625" s="226"/>
      <c r="YR625" s="226"/>
      <c r="YS625" s="226"/>
      <c r="YT625" s="226"/>
      <c r="YU625" s="226"/>
      <c r="YV625" s="226"/>
      <c r="YW625" s="226"/>
      <c r="YX625" s="226"/>
      <c r="YY625" s="226"/>
      <c r="YZ625" s="226"/>
      <c r="ZA625" s="226"/>
      <c r="ZB625" s="226"/>
      <c r="ZC625" s="226"/>
      <c r="ZD625" s="226"/>
      <c r="ZE625" s="226"/>
      <c r="ZF625" s="226"/>
      <c r="ZG625" s="226"/>
      <c r="ZH625" s="226"/>
      <c r="ZI625" s="226"/>
      <c r="ZJ625" s="226"/>
      <c r="ZK625" s="226"/>
      <c r="ZL625" s="226"/>
      <c r="ZM625" s="226"/>
      <c r="ZN625" s="226"/>
      <c r="ZO625" s="226"/>
      <c r="ZP625" s="226"/>
      <c r="ZQ625" s="226"/>
      <c r="ZR625" s="226"/>
      <c r="ZS625" s="226"/>
      <c r="ZT625" s="226"/>
      <c r="ZU625" s="226"/>
      <c r="ZV625" s="226"/>
      <c r="ZW625" s="226"/>
      <c r="ZX625" s="226"/>
      <c r="ZY625" s="226"/>
      <c r="ZZ625" s="226"/>
      <c r="AAA625" s="226"/>
      <c r="AAB625" s="226"/>
      <c r="AAC625" s="226"/>
      <c r="AAD625" s="226"/>
      <c r="AAE625" s="226"/>
      <c r="AAF625" s="226"/>
      <c r="AAG625" s="226"/>
      <c r="AAH625" s="226"/>
      <c r="AAI625" s="226"/>
      <c r="AAJ625" s="226"/>
      <c r="AAK625" s="226"/>
      <c r="AAL625" s="226"/>
      <c r="AAM625" s="226"/>
      <c r="AAN625" s="226"/>
      <c r="AAO625" s="226"/>
      <c r="AAP625" s="226"/>
      <c r="AAQ625" s="226"/>
      <c r="AAR625" s="226"/>
      <c r="AAS625" s="226"/>
      <c r="AAT625" s="226"/>
      <c r="AAU625" s="226"/>
      <c r="AAV625" s="226"/>
      <c r="AAW625" s="226"/>
      <c r="AAX625" s="226"/>
      <c r="AAY625" s="226"/>
      <c r="AAZ625" s="226"/>
      <c r="ABA625" s="226"/>
      <c r="ABB625" s="226"/>
      <c r="ABC625" s="226"/>
      <c r="ABD625" s="226"/>
      <c r="ABE625" s="226"/>
      <c r="ABF625" s="226"/>
      <c r="ABG625" s="226"/>
      <c r="ABH625" s="226"/>
      <c r="ABI625" s="226"/>
      <c r="ABJ625" s="226"/>
      <c r="ABK625" s="226"/>
      <c r="ABL625" s="226"/>
      <c r="ABM625" s="226"/>
      <c r="ABN625" s="226"/>
      <c r="ABO625" s="226"/>
      <c r="ABP625" s="226"/>
      <c r="ABQ625" s="226"/>
      <c r="ABR625" s="226"/>
      <c r="ABS625" s="226"/>
      <c r="ABT625" s="226"/>
      <c r="ABU625" s="226"/>
      <c r="ABV625" s="226"/>
      <c r="ABW625" s="226"/>
      <c r="ABX625" s="226"/>
      <c r="ABY625" s="226"/>
      <c r="ABZ625" s="226"/>
      <c r="ACA625" s="226"/>
      <c r="ACB625" s="226"/>
      <c r="ACC625" s="226"/>
      <c r="ACD625" s="226"/>
      <c r="ACE625" s="226"/>
      <c r="ACF625" s="226"/>
      <c r="ACG625" s="226"/>
      <c r="ACH625" s="226"/>
      <c r="ACI625" s="226"/>
      <c r="ACJ625" s="226"/>
      <c r="ACK625" s="226"/>
      <c r="ACL625" s="226"/>
      <c r="ACM625" s="226"/>
      <c r="ACN625" s="226"/>
      <c r="ACO625" s="226"/>
      <c r="ACP625" s="226"/>
      <c r="ACQ625" s="226"/>
      <c r="ACR625" s="226"/>
      <c r="ACS625" s="226"/>
      <c r="ACT625" s="226"/>
      <c r="ACU625" s="226"/>
      <c r="ACV625" s="226"/>
      <c r="ACW625" s="226"/>
      <c r="ACX625" s="226"/>
      <c r="ACY625" s="226"/>
      <c r="ACZ625" s="226"/>
      <c r="ADA625" s="226"/>
      <c r="ADB625" s="226"/>
      <c r="ADC625" s="226"/>
      <c r="ADD625" s="226"/>
      <c r="ADE625" s="226"/>
      <c r="ADF625" s="226"/>
      <c r="ADG625" s="226"/>
      <c r="ADH625" s="226"/>
      <c r="ADI625" s="226"/>
      <c r="ADJ625" s="226"/>
      <c r="ADK625" s="226"/>
      <c r="ADL625" s="226"/>
      <c r="ADM625" s="226"/>
      <c r="ADN625" s="226"/>
      <c r="ADO625" s="226"/>
      <c r="ADP625" s="226"/>
      <c r="ADQ625" s="226"/>
      <c r="ADR625" s="226"/>
      <c r="ADS625" s="226"/>
      <c r="ADT625" s="226"/>
      <c r="ADU625" s="226"/>
      <c r="ADV625" s="226"/>
      <c r="ADW625" s="226"/>
      <c r="ADX625" s="226"/>
      <c r="ADY625" s="226"/>
      <c r="ADZ625" s="226"/>
      <c r="AEA625" s="226"/>
      <c r="AEB625" s="226"/>
      <c r="AEC625" s="226"/>
      <c r="AED625" s="226"/>
      <c r="AEE625" s="226"/>
      <c r="AEF625" s="226"/>
      <c r="AEG625" s="226"/>
      <c r="AEH625" s="226"/>
      <c r="AEI625" s="226"/>
      <c r="AEJ625" s="226"/>
      <c r="AEK625" s="226"/>
      <c r="AEL625" s="226"/>
      <c r="AEM625" s="226"/>
      <c r="AEN625" s="226"/>
      <c r="AEO625" s="226"/>
      <c r="AEP625" s="226"/>
      <c r="AEQ625" s="226"/>
      <c r="AER625" s="226"/>
      <c r="AES625" s="226"/>
      <c r="AET625" s="226"/>
      <c r="AEU625" s="226"/>
      <c r="AEV625" s="226"/>
      <c r="AEW625" s="226"/>
      <c r="AEX625" s="226"/>
      <c r="AEY625" s="226"/>
      <c r="AEZ625" s="226"/>
      <c r="AFA625" s="226"/>
      <c r="AFB625" s="226"/>
      <c r="AFC625" s="226"/>
      <c r="AFD625" s="226"/>
      <c r="AFE625" s="226"/>
      <c r="AFF625" s="226"/>
      <c r="AFG625" s="226"/>
      <c r="AFH625" s="226"/>
      <c r="AFI625" s="226"/>
      <c r="AFJ625" s="226"/>
      <c r="AFK625" s="226"/>
      <c r="AFL625" s="226"/>
      <c r="AFM625" s="226"/>
      <c r="AFN625" s="226"/>
      <c r="AFO625" s="226"/>
      <c r="AFP625" s="226"/>
      <c r="AFQ625" s="226"/>
      <c r="AFR625" s="226"/>
      <c r="AFS625" s="226"/>
      <c r="AFT625" s="226"/>
      <c r="AFU625" s="226"/>
      <c r="AFV625" s="226"/>
      <c r="AFW625" s="226"/>
      <c r="AFX625" s="226"/>
      <c r="AFY625" s="226"/>
      <c r="AFZ625" s="226"/>
      <c r="AGA625" s="226"/>
      <c r="AGB625" s="226"/>
      <c r="AGC625" s="226"/>
      <c r="AGD625" s="226"/>
      <c r="AGE625" s="226"/>
      <c r="AGF625" s="226"/>
      <c r="AGG625" s="226"/>
      <c r="AGH625" s="226"/>
      <c r="AGI625" s="226"/>
      <c r="AGJ625" s="226"/>
      <c r="AGK625" s="226"/>
      <c r="AGL625" s="226"/>
      <c r="AGM625" s="226"/>
      <c r="AGN625" s="226"/>
      <c r="AGO625" s="226"/>
      <c r="AGP625" s="226"/>
      <c r="AGQ625" s="226"/>
      <c r="AGR625" s="226"/>
      <c r="AGS625" s="226"/>
      <c r="AGT625" s="226"/>
      <c r="AGU625" s="226"/>
      <c r="AGV625" s="226"/>
      <c r="AGW625" s="226"/>
      <c r="AGX625" s="226"/>
      <c r="AGY625" s="226"/>
      <c r="AGZ625" s="226"/>
      <c r="AHA625" s="226"/>
      <c r="AHB625" s="226"/>
      <c r="AHC625" s="226"/>
      <c r="AHD625" s="226"/>
      <c r="AHE625" s="226"/>
      <c r="AHF625" s="226"/>
      <c r="AHG625" s="226"/>
      <c r="AHH625" s="226"/>
      <c r="AHI625" s="226"/>
      <c r="AHJ625" s="226"/>
      <c r="AHK625" s="226"/>
      <c r="AHL625" s="226"/>
      <c r="AHM625" s="226"/>
      <c r="AHN625" s="226"/>
      <c r="AHO625" s="226"/>
      <c r="AHP625" s="226"/>
      <c r="AHQ625" s="226"/>
      <c r="AHR625" s="226"/>
      <c r="AHS625" s="226"/>
      <c r="AHT625" s="226"/>
      <c r="AHU625" s="226"/>
      <c r="AHV625" s="226"/>
      <c r="AHW625" s="226"/>
      <c r="AHX625" s="226"/>
      <c r="AHY625" s="226"/>
      <c r="AHZ625" s="226"/>
      <c r="AIA625" s="226"/>
      <c r="AIB625" s="226"/>
      <c r="AIC625" s="226"/>
      <c r="AID625" s="226"/>
      <c r="AIE625" s="226"/>
      <c r="AIF625" s="226"/>
      <c r="AIG625" s="226"/>
      <c r="AIH625" s="226"/>
      <c r="AII625" s="226"/>
      <c r="AIJ625" s="226"/>
      <c r="AIK625" s="226"/>
      <c r="AIL625" s="226"/>
      <c r="AIM625" s="226"/>
      <c r="AIN625" s="226"/>
      <c r="AIO625" s="226"/>
      <c r="AIP625" s="226"/>
      <c r="AIQ625" s="226"/>
      <c r="AIR625" s="226"/>
      <c r="AIS625" s="226"/>
      <c r="AIT625" s="226"/>
      <c r="AIU625" s="226"/>
      <c r="AIV625" s="226"/>
      <c r="AIW625" s="226"/>
      <c r="AIX625" s="226"/>
      <c r="AIY625" s="226"/>
      <c r="AIZ625" s="226"/>
      <c r="AJA625" s="226"/>
      <c r="AJB625" s="226"/>
      <c r="AJC625" s="226"/>
      <c r="AJD625" s="226"/>
      <c r="AJE625" s="226"/>
      <c r="AJF625" s="226"/>
      <c r="AJG625" s="226"/>
      <c r="AJH625" s="226"/>
      <c r="AJI625" s="226"/>
      <c r="AJJ625" s="226"/>
      <c r="AJK625" s="226"/>
      <c r="AJL625" s="226"/>
      <c r="AJM625" s="226"/>
      <c r="AJN625" s="226"/>
      <c r="AJO625" s="226"/>
      <c r="AJP625" s="226"/>
      <c r="AJQ625" s="226"/>
      <c r="AJR625" s="226"/>
      <c r="AJS625" s="226"/>
      <c r="AJT625" s="226"/>
      <c r="AJU625" s="226"/>
      <c r="AJV625" s="226"/>
      <c r="AJW625" s="226"/>
      <c r="AJX625" s="226"/>
      <c r="AJY625" s="226"/>
      <c r="AJZ625" s="226"/>
      <c r="AKA625" s="226"/>
      <c r="AKB625" s="226"/>
      <c r="AKC625" s="226"/>
      <c r="AKD625" s="226"/>
      <c r="AKE625" s="226"/>
      <c r="AKF625" s="226"/>
      <c r="AKG625" s="226"/>
      <c r="AKH625" s="226"/>
      <c r="AKI625" s="226"/>
      <c r="AKJ625" s="226"/>
      <c r="AKK625" s="226"/>
      <c r="AKL625" s="226"/>
      <c r="AKM625" s="226"/>
      <c r="AKN625" s="226"/>
      <c r="AKO625" s="226"/>
      <c r="AKP625" s="226"/>
      <c r="AKQ625" s="226"/>
      <c r="AKR625" s="226"/>
      <c r="AKS625" s="226"/>
      <c r="AKT625" s="226"/>
      <c r="AKU625" s="226"/>
      <c r="AKV625" s="226"/>
      <c r="AKW625" s="226"/>
      <c r="AKX625" s="226"/>
      <c r="AKY625" s="226"/>
      <c r="AKZ625" s="226"/>
      <c r="ALA625" s="226"/>
      <c r="ALB625" s="226"/>
      <c r="ALC625" s="226"/>
      <c r="ALD625" s="226"/>
      <c r="ALE625" s="226"/>
      <c r="ALF625" s="226"/>
      <c r="ALG625" s="226"/>
      <c r="ALH625" s="226"/>
      <c r="ALI625" s="226"/>
      <c r="ALJ625" s="226"/>
      <c r="ALK625" s="226"/>
      <c r="ALL625" s="226"/>
      <c r="ALM625" s="226"/>
      <c r="ALN625" s="226"/>
      <c r="ALO625" s="226"/>
      <c r="ALP625" s="226"/>
      <c r="ALQ625" s="226"/>
      <c r="ALR625" s="226"/>
      <c r="ALS625" s="226"/>
      <c r="ALT625" s="226"/>
      <c r="ALU625" s="226"/>
      <c r="ALV625" s="226"/>
      <c r="ALW625" s="226"/>
      <c r="ALX625" s="226"/>
      <c r="ALY625" s="226"/>
      <c r="ALZ625" s="226"/>
      <c r="AMA625" s="226"/>
      <c r="AMB625" s="226"/>
      <c r="AMC625" s="226"/>
      <c r="AMD625" s="226"/>
      <c r="AME625" s="226"/>
      <c r="AMF625" s="226"/>
      <c r="AMG625" s="226"/>
      <c r="AMH625" s="226"/>
      <c r="AMI625" s="226"/>
      <c r="AMJ625" s="226"/>
      <c r="AMK625" s="226"/>
      <c r="AML625" s="226"/>
      <c r="AMM625" s="226"/>
      <c r="AMN625" s="226"/>
      <c r="AMO625" s="226"/>
      <c r="AMP625" s="226"/>
      <c r="AMQ625" s="226"/>
      <c r="AMR625" s="226"/>
      <c r="AMS625" s="226"/>
      <c r="AMT625" s="226"/>
      <c r="AMU625" s="226"/>
      <c r="AMV625" s="226"/>
      <c r="AMW625" s="226"/>
      <c r="AMX625" s="226"/>
    </row>
    <row r="626" spans="1:1038" s="398" customFormat="1" ht="18" customHeight="1">
      <c r="A626" s="610"/>
      <c r="B626" s="226"/>
      <c r="C626" s="226"/>
      <c r="D626" s="226"/>
      <c r="E626" s="226">
        <v>82</v>
      </c>
      <c r="F626" s="226">
        <v>1</v>
      </c>
      <c r="G626" s="558" t="str">
        <f t="shared" si="309"/>
        <v>82-1</v>
      </c>
      <c r="H626" s="546">
        <v>84.5</v>
      </c>
      <c r="I626" s="546">
        <v>85</v>
      </c>
      <c r="J626" s="544"/>
      <c r="K626" s="545"/>
      <c r="L626" s="171">
        <f>(VLOOKUP($G626,Depth_Lookup!$A$3:$J$410,10,FALSE))+(H626/100)</f>
        <v>207.54499999999999</v>
      </c>
      <c r="M626" s="171">
        <f>(VLOOKUP($G626,Depth_Lookup!$A$3:$J$410,10,FALSE))+(I626/100)</f>
        <v>207.54999999999998</v>
      </c>
      <c r="N626" s="232"/>
      <c r="O626" s="226"/>
      <c r="P626" s="226"/>
      <c r="Q626" s="226"/>
      <c r="R626" s="391" t="s">
        <v>2061</v>
      </c>
      <c r="S626" s="226"/>
      <c r="T626" s="226"/>
      <c r="U626" s="226"/>
      <c r="V626" s="226"/>
      <c r="W626" s="226"/>
      <c r="X626" s="391"/>
      <c r="Y626" s="226"/>
      <c r="Z626" s="226"/>
      <c r="AA626" s="226"/>
      <c r="AB626" s="226"/>
      <c r="AC626" s="226"/>
      <c r="AD626" s="226"/>
      <c r="AE626" s="393"/>
      <c r="AF626" s="558"/>
      <c r="AG626" s="394"/>
      <c r="AH626" s="226"/>
      <c r="AI626" s="257"/>
      <c r="AJ626" s="226"/>
      <c r="AK626" s="226"/>
      <c r="AL626" s="226"/>
      <c r="AM626" s="226"/>
      <c r="AN626" s="226"/>
      <c r="AO626" s="257"/>
      <c r="AP626" s="226"/>
      <c r="AQ626" s="226"/>
      <c r="AR626" s="226"/>
      <c r="AS626" s="226"/>
      <c r="AT626" s="226"/>
      <c r="AU626" s="257"/>
      <c r="AV626" s="226"/>
      <c r="AW626" s="226"/>
      <c r="AX626" s="226"/>
      <c r="AY626" s="226"/>
      <c r="AZ626" s="226"/>
      <c r="BA626" s="257"/>
      <c r="BB626" s="226"/>
      <c r="BC626" s="226"/>
      <c r="BD626" s="226"/>
      <c r="BE626" s="226"/>
      <c r="BF626" s="226"/>
      <c r="BG626" s="257"/>
      <c r="BH626" s="226"/>
      <c r="BI626" s="226"/>
      <c r="BJ626" s="226"/>
      <c r="BK626" s="226"/>
      <c r="BL626" s="226"/>
      <c r="BM626" s="257"/>
      <c r="BN626" s="226"/>
      <c r="BO626" s="226"/>
      <c r="BP626" s="226"/>
      <c r="BQ626" s="226"/>
      <c r="BR626" s="226"/>
      <c r="BS626" s="226"/>
      <c r="BT626" s="226"/>
      <c r="BU626" s="226"/>
      <c r="BV626" s="226"/>
      <c r="BW626" s="226"/>
      <c r="BX626" s="226"/>
      <c r="BY626" s="257"/>
      <c r="BZ626" s="226"/>
      <c r="CA626" s="226"/>
      <c r="CB626" s="226"/>
      <c r="CC626" s="226"/>
      <c r="CD626" s="226"/>
      <c r="CE626" s="226"/>
      <c r="CF626" s="399"/>
      <c r="CG626" s="259"/>
      <c r="CH626" s="559"/>
      <c r="CI626" s="559"/>
      <c r="CJ626" s="559"/>
      <c r="CK626" s="560"/>
      <c r="CL626" s="560"/>
      <c r="CM626" s="560"/>
      <c r="CN626" s="560"/>
      <c r="CO626" s="560"/>
      <c r="CP626" s="560"/>
      <c r="CQ626" s="560"/>
      <c r="CR626" s="560"/>
      <c r="CS626" s="560"/>
      <c r="CT626" s="560"/>
      <c r="CU626" s="560"/>
      <c r="CV626" s="560"/>
      <c r="CW626" s="560"/>
      <c r="CX626" s="560"/>
      <c r="CY626" s="560"/>
      <c r="CZ626" s="560"/>
      <c r="DA626" s="560"/>
      <c r="DB626" s="560"/>
      <c r="DC626" s="566"/>
      <c r="DD626" s="560"/>
      <c r="DE626" s="560"/>
      <c r="DF626" s="560"/>
      <c r="DG626" s="560"/>
      <c r="DH626" s="560"/>
      <c r="DI626" s="560"/>
      <c r="DJ626" s="560"/>
      <c r="DK626" s="396"/>
      <c r="DL626" s="259"/>
      <c r="DM626" s="560"/>
      <c r="DN626" s="560"/>
      <c r="DO626" s="563"/>
      <c r="DP626" s="564"/>
      <c r="DQ626" s="565"/>
      <c r="DR626" s="563"/>
      <c r="DS626" s="565"/>
      <c r="DT626" s="543"/>
      <c r="DU626" s="566"/>
      <c r="DV626" s="566"/>
      <c r="DW626" s="400"/>
      <c r="DX626" s="567"/>
      <c r="DY626" s="567"/>
      <c r="DZ626" s="155"/>
      <c r="EA626" s="155"/>
      <c r="EB626" s="256"/>
      <c r="EC626" s="104"/>
      <c r="ED626" s="229" t="s">
        <v>2517</v>
      </c>
      <c r="EE626" s="401"/>
      <c r="EF626" s="402"/>
      <c r="EG626" s="401"/>
      <c r="EH626" s="403"/>
      <c r="EI626" s="404"/>
      <c r="EJ626" s="405"/>
      <c r="EK626" s="406"/>
      <c r="EL626" s="401"/>
      <c r="EM626" s="403"/>
      <c r="EN626" s="403" t="s">
        <v>1447</v>
      </c>
      <c r="EO626" s="407">
        <v>0.3</v>
      </c>
      <c r="EP626" s="407" t="s">
        <v>2054</v>
      </c>
      <c r="EQ626" s="407"/>
      <c r="ER626" s="407"/>
      <c r="ES626" s="407"/>
      <c r="ET626" s="407"/>
      <c r="EU626" s="407"/>
      <c r="EV626" s="408">
        <v>20</v>
      </c>
      <c r="EW626" s="408">
        <v>270</v>
      </c>
      <c r="EX626" s="408">
        <v>17</v>
      </c>
      <c r="EY626" s="408">
        <v>180</v>
      </c>
      <c r="EZ626" s="192">
        <f t="shared" si="239"/>
        <v>49.970139014638562</v>
      </c>
      <c r="FA626" s="192">
        <f t="shared" si="240"/>
        <v>49.970139014638562</v>
      </c>
      <c r="FB626" s="192">
        <f t="shared" si="241"/>
        <v>64.576514194711066</v>
      </c>
      <c r="FC626" s="192">
        <f t="shared" si="242"/>
        <v>139.97013901463856</v>
      </c>
      <c r="FD626" s="192">
        <f t="shared" si="243"/>
        <v>25.423485805288934</v>
      </c>
      <c r="FE626" s="193">
        <f t="shared" si="244"/>
        <v>229.97013901463856</v>
      </c>
      <c r="FF626" s="194">
        <f t="shared" si="245"/>
        <v>25.423485805288934</v>
      </c>
      <c r="FG626" s="401"/>
      <c r="FH626" s="403"/>
      <c r="FI626" s="778">
        <f t="shared" si="250"/>
        <v>0.3</v>
      </c>
      <c r="FJ626" s="779">
        <f t="shared" si="251"/>
        <v>25.423485805288934</v>
      </c>
      <c r="FK626" s="779">
        <f t="shared" si="252"/>
        <v>64.576514194711066</v>
      </c>
      <c r="FL626" s="780">
        <f t="shared" si="253"/>
        <v>1.1270727921585626</v>
      </c>
      <c r="FM626" s="169">
        <f t="shared" si="254"/>
        <v>0.90315939448115723</v>
      </c>
      <c r="FN626" s="783">
        <f t="shared" si="255"/>
        <v>0.27094781834434717</v>
      </c>
      <c r="FO626" s="226"/>
      <c r="FP626" s="226"/>
      <c r="FQ626" s="226"/>
      <c r="FR626" s="226"/>
      <c r="FS626" s="226"/>
      <c r="FT626" s="226"/>
      <c r="FU626" s="226"/>
      <c r="FV626" s="226"/>
      <c r="FW626" s="226"/>
      <c r="FX626" s="226"/>
      <c r="FY626" s="226"/>
      <c r="FZ626" s="226"/>
      <c r="GA626" s="226"/>
      <c r="GB626" s="226"/>
      <c r="GC626" s="226"/>
      <c r="GD626" s="226"/>
      <c r="GE626" s="226"/>
      <c r="GF626" s="226"/>
      <c r="GG626" s="226"/>
      <c r="GH626" s="226"/>
      <c r="GI626" s="226"/>
      <c r="GJ626" s="226"/>
      <c r="GK626" s="226"/>
      <c r="GL626" s="226"/>
      <c r="GM626" s="226"/>
      <c r="GN626" s="226"/>
      <c r="GO626" s="226"/>
      <c r="GP626" s="226"/>
      <c r="GQ626" s="226"/>
      <c r="GR626" s="226"/>
      <c r="GS626" s="226"/>
      <c r="GT626" s="226"/>
      <c r="GU626" s="226"/>
      <c r="GV626" s="226"/>
      <c r="GW626" s="226"/>
      <c r="GX626" s="226"/>
      <c r="GY626" s="226"/>
      <c r="GZ626" s="226"/>
      <c r="HA626" s="226"/>
      <c r="HB626" s="226"/>
      <c r="HC626" s="226"/>
      <c r="HD626" s="226"/>
      <c r="HE626" s="226"/>
      <c r="HF626" s="226"/>
      <c r="HG626" s="226"/>
      <c r="HH626" s="226"/>
      <c r="HI626" s="226"/>
      <c r="HJ626" s="226"/>
      <c r="HK626" s="226"/>
      <c r="HL626" s="226"/>
      <c r="HM626" s="226"/>
      <c r="HN626" s="226"/>
      <c r="HO626" s="226"/>
      <c r="HP626" s="226"/>
      <c r="HQ626" s="226"/>
      <c r="HR626" s="226"/>
      <c r="HS626" s="226"/>
      <c r="HT626" s="226"/>
      <c r="HU626" s="226"/>
      <c r="HV626" s="226"/>
      <c r="HW626" s="226"/>
      <c r="HX626" s="226"/>
      <c r="HY626" s="226"/>
      <c r="HZ626" s="226"/>
      <c r="IA626" s="226"/>
      <c r="IB626" s="226"/>
      <c r="IC626" s="226"/>
      <c r="ID626" s="226"/>
      <c r="IE626" s="226"/>
      <c r="IF626" s="226"/>
      <c r="IG626" s="226"/>
      <c r="IH626" s="226"/>
      <c r="II626" s="226"/>
      <c r="IJ626" s="226"/>
      <c r="IK626" s="226"/>
      <c r="IL626" s="226"/>
      <c r="IM626" s="226"/>
      <c r="IN626" s="226"/>
      <c r="IO626" s="226"/>
      <c r="IP626" s="226"/>
      <c r="IQ626" s="226"/>
      <c r="IR626" s="226"/>
      <c r="IS626" s="226"/>
      <c r="IT626" s="226"/>
      <c r="IU626" s="226"/>
      <c r="IV626" s="226"/>
      <c r="IW626" s="226"/>
      <c r="IX626" s="226"/>
      <c r="IY626" s="226"/>
      <c r="IZ626" s="226"/>
      <c r="JA626" s="226"/>
      <c r="JB626" s="226"/>
      <c r="JC626" s="226"/>
      <c r="JD626" s="226"/>
      <c r="JE626" s="226"/>
      <c r="JF626" s="226"/>
      <c r="JG626" s="226"/>
      <c r="JH626" s="226"/>
      <c r="JI626" s="226"/>
      <c r="JJ626" s="226"/>
      <c r="JK626" s="226"/>
      <c r="JL626" s="226"/>
      <c r="JM626" s="226"/>
      <c r="JN626" s="226"/>
      <c r="JO626" s="226"/>
      <c r="JP626" s="226"/>
      <c r="JQ626" s="226"/>
      <c r="JR626" s="226"/>
      <c r="JS626" s="226"/>
      <c r="JT626" s="226"/>
      <c r="JU626" s="226"/>
      <c r="JV626" s="226"/>
      <c r="JW626" s="226"/>
      <c r="JX626" s="226"/>
      <c r="JY626" s="226"/>
      <c r="JZ626" s="226"/>
      <c r="KA626" s="226"/>
      <c r="KB626" s="226"/>
      <c r="KC626" s="226"/>
      <c r="KD626" s="226"/>
      <c r="KE626" s="226"/>
      <c r="KF626" s="226"/>
      <c r="KG626" s="226"/>
      <c r="KH626" s="226"/>
      <c r="KI626" s="226"/>
      <c r="KJ626" s="226"/>
      <c r="KK626" s="226"/>
      <c r="KL626" s="226"/>
      <c r="KM626" s="226"/>
      <c r="KN626" s="226"/>
      <c r="KO626" s="226"/>
      <c r="KP626" s="226"/>
      <c r="KQ626" s="226"/>
      <c r="KR626" s="226"/>
      <c r="KS626" s="226"/>
      <c r="KT626" s="226"/>
      <c r="KU626" s="226"/>
      <c r="KV626" s="226"/>
      <c r="KW626" s="226"/>
      <c r="KX626" s="226"/>
      <c r="KY626" s="226"/>
      <c r="KZ626" s="226"/>
      <c r="LA626" s="226"/>
      <c r="LB626" s="226"/>
      <c r="LC626" s="226"/>
      <c r="LD626" s="226"/>
      <c r="LE626" s="226"/>
      <c r="LF626" s="226"/>
      <c r="LG626" s="226"/>
      <c r="LH626" s="226"/>
      <c r="LI626" s="226"/>
      <c r="LJ626" s="226"/>
      <c r="LK626" s="226"/>
      <c r="LL626" s="226"/>
      <c r="LM626" s="226"/>
      <c r="LN626" s="226"/>
      <c r="LO626" s="226"/>
      <c r="LP626" s="226"/>
      <c r="LQ626" s="226"/>
      <c r="LR626" s="226"/>
      <c r="LS626" s="226"/>
      <c r="LT626" s="226"/>
      <c r="LU626" s="226"/>
      <c r="LV626" s="226"/>
      <c r="LW626" s="226"/>
      <c r="LX626" s="226"/>
      <c r="LY626" s="226"/>
      <c r="LZ626" s="226"/>
      <c r="MA626" s="226"/>
      <c r="MB626" s="226"/>
      <c r="MC626" s="226"/>
      <c r="MD626" s="226"/>
      <c r="ME626" s="226"/>
      <c r="MF626" s="226"/>
      <c r="MG626" s="226"/>
      <c r="MH626" s="226"/>
      <c r="MI626" s="226"/>
      <c r="MJ626" s="226"/>
      <c r="MK626" s="226"/>
      <c r="ML626" s="226"/>
      <c r="MM626" s="226"/>
      <c r="MN626" s="226"/>
      <c r="MO626" s="226"/>
      <c r="MP626" s="226"/>
      <c r="MQ626" s="226"/>
      <c r="MR626" s="226"/>
      <c r="MS626" s="226"/>
      <c r="MT626" s="226"/>
      <c r="MU626" s="226"/>
      <c r="MV626" s="226"/>
      <c r="MW626" s="226"/>
      <c r="MX626" s="226"/>
      <c r="MY626" s="226"/>
      <c r="MZ626" s="226"/>
      <c r="NA626" s="226"/>
      <c r="NB626" s="226"/>
      <c r="NC626" s="226"/>
      <c r="ND626" s="226"/>
      <c r="NE626" s="226"/>
      <c r="NF626" s="226"/>
      <c r="NG626" s="226"/>
      <c r="NH626" s="226"/>
      <c r="NI626" s="226"/>
      <c r="NJ626" s="226"/>
      <c r="NK626" s="226"/>
      <c r="NL626" s="226"/>
      <c r="NM626" s="226"/>
      <c r="NN626" s="226"/>
      <c r="NO626" s="226"/>
      <c r="NP626" s="226"/>
      <c r="NQ626" s="226"/>
      <c r="NR626" s="226"/>
      <c r="NS626" s="226"/>
      <c r="NT626" s="226"/>
      <c r="NU626" s="226"/>
      <c r="NV626" s="226"/>
      <c r="NW626" s="226"/>
      <c r="NX626" s="226"/>
      <c r="NY626" s="226"/>
      <c r="NZ626" s="226"/>
      <c r="OA626" s="226"/>
      <c r="OB626" s="226"/>
      <c r="OC626" s="226"/>
      <c r="OD626" s="226"/>
      <c r="OE626" s="226"/>
      <c r="OF626" s="226"/>
      <c r="OG626" s="226"/>
      <c r="OH626" s="226"/>
      <c r="OI626" s="226"/>
      <c r="OJ626" s="226"/>
      <c r="OK626" s="226"/>
      <c r="OL626" s="226"/>
      <c r="OM626" s="226"/>
      <c r="ON626" s="226"/>
      <c r="OO626" s="226"/>
      <c r="OP626" s="226"/>
      <c r="OQ626" s="226"/>
      <c r="OR626" s="226"/>
      <c r="OS626" s="226"/>
      <c r="OT626" s="226"/>
      <c r="OU626" s="226"/>
      <c r="OV626" s="226"/>
      <c r="OW626" s="226"/>
      <c r="OX626" s="226"/>
      <c r="OY626" s="226"/>
      <c r="OZ626" s="226"/>
      <c r="PA626" s="226"/>
      <c r="PB626" s="226"/>
      <c r="PC626" s="226"/>
      <c r="PD626" s="226"/>
      <c r="PE626" s="226"/>
      <c r="PF626" s="226"/>
      <c r="PG626" s="226"/>
      <c r="PH626" s="226"/>
      <c r="PI626" s="226"/>
      <c r="PJ626" s="226"/>
      <c r="PK626" s="226"/>
      <c r="PL626" s="226"/>
      <c r="PM626" s="226"/>
      <c r="PN626" s="226"/>
      <c r="PO626" s="226"/>
      <c r="PP626" s="226"/>
      <c r="PQ626" s="226"/>
      <c r="PR626" s="226"/>
      <c r="PS626" s="226"/>
      <c r="PT626" s="226"/>
      <c r="PU626" s="226"/>
      <c r="PV626" s="226"/>
      <c r="PW626" s="226"/>
      <c r="PX626" s="226"/>
      <c r="PY626" s="226"/>
      <c r="PZ626" s="226"/>
      <c r="QA626" s="226"/>
      <c r="QB626" s="226"/>
      <c r="QC626" s="226"/>
      <c r="QD626" s="226"/>
      <c r="QE626" s="226"/>
      <c r="QF626" s="226"/>
      <c r="QG626" s="226"/>
      <c r="QH626" s="226"/>
      <c r="QI626" s="226"/>
      <c r="QJ626" s="226"/>
      <c r="QK626" s="226"/>
      <c r="QL626" s="226"/>
      <c r="QM626" s="226"/>
      <c r="QN626" s="226"/>
      <c r="QO626" s="226"/>
      <c r="QP626" s="226"/>
      <c r="QQ626" s="226"/>
      <c r="QR626" s="226"/>
      <c r="QS626" s="226"/>
      <c r="QT626" s="226"/>
      <c r="QU626" s="226"/>
      <c r="QV626" s="226"/>
      <c r="QW626" s="226"/>
      <c r="QX626" s="226"/>
      <c r="QY626" s="226"/>
      <c r="QZ626" s="226"/>
      <c r="RA626" s="226"/>
      <c r="RB626" s="226"/>
      <c r="RC626" s="226"/>
      <c r="RD626" s="226"/>
      <c r="RE626" s="226"/>
      <c r="RF626" s="226"/>
      <c r="RG626" s="226"/>
      <c r="RH626" s="226"/>
      <c r="RI626" s="226"/>
      <c r="RJ626" s="226"/>
      <c r="RK626" s="226"/>
      <c r="RL626" s="226"/>
      <c r="RM626" s="226"/>
      <c r="RN626" s="226"/>
      <c r="RO626" s="226"/>
      <c r="RP626" s="226"/>
      <c r="RQ626" s="226"/>
      <c r="RR626" s="226"/>
      <c r="RS626" s="226"/>
      <c r="RT626" s="226"/>
      <c r="RU626" s="226"/>
      <c r="RV626" s="226"/>
      <c r="RW626" s="226"/>
      <c r="RX626" s="226"/>
      <c r="RY626" s="226"/>
      <c r="RZ626" s="226"/>
      <c r="SA626" s="226"/>
      <c r="SB626" s="226"/>
      <c r="SC626" s="226"/>
      <c r="SD626" s="226"/>
      <c r="SE626" s="226"/>
      <c r="SF626" s="226"/>
      <c r="SG626" s="226"/>
      <c r="SH626" s="226"/>
      <c r="SI626" s="226"/>
      <c r="SJ626" s="226"/>
      <c r="SK626" s="226"/>
      <c r="SL626" s="226"/>
      <c r="SM626" s="226"/>
      <c r="SN626" s="226"/>
      <c r="SO626" s="226"/>
      <c r="SP626" s="226"/>
      <c r="SQ626" s="226"/>
      <c r="SR626" s="226"/>
      <c r="SS626" s="226"/>
      <c r="ST626" s="226"/>
      <c r="SU626" s="226"/>
      <c r="SV626" s="226"/>
      <c r="SW626" s="226"/>
      <c r="SX626" s="226"/>
      <c r="SY626" s="226"/>
      <c r="SZ626" s="226"/>
      <c r="TA626" s="226"/>
      <c r="TB626" s="226"/>
      <c r="TC626" s="226"/>
      <c r="TD626" s="226"/>
      <c r="TE626" s="226"/>
      <c r="TF626" s="226"/>
      <c r="TG626" s="226"/>
      <c r="TH626" s="226"/>
      <c r="TI626" s="226"/>
      <c r="TJ626" s="226"/>
      <c r="TK626" s="226"/>
      <c r="TL626" s="226"/>
      <c r="TM626" s="226"/>
      <c r="TN626" s="226"/>
      <c r="TO626" s="226"/>
      <c r="TP626" s="226"/>
      <c r="TQ626" s="226"/>
      <c r="TR626" s="226"/>
      <c r="TS626" s="226"/>
      <c r="TT626" s="226"/>
      <c r="TU626" s="226"/>
      <c r="TV626" s="226"/>
      <c r="TW626" s="226"/>
      <c r="TX626" s="226"/>
      <c r="TY626" s="226"/>
      <c r="TZ626" s="226"/>
      <c r="UA626" s="226"/>
      <c r="UB626" s="226"/>
      <c r="UC626" s="226"/>
      <c r="UD626" s="226"/>
      <c r="UE626" s="226"/>
      <c r="UF626" s="226"/>
      <c r="UG626" s="226"/>
      <c r="UH626" s="226"/>
      <c r="UI626" s="226"/>
      <c r="UJ626" s="226"/>
      <c r="UK626" s="226"/>
      <c r="UL626" s="226"/>
      <c r="UM626" s="226"/>
      <c r="UN626" s="226"/>
      <c r="UO626" s="226"/>
      <c r="UP626" s="226"/>
      <c r="UQ626" s="226"/>
      <c r="UR626" s="226"/>
      <c r="US626" s="226"/>
      <c r="UT626" s="226"/>
      <c r="UU626" s="226"/>
      <c r="UV626" s="226"/>
      <c r="UW626" s="226"/>
      <c r="UX626" s="226"/>
      <c r="UY626" s="226"/>
      <c r="UZ626" s="226"/>
      <c r="VA626" s="226"/>
      <c r="VB626" s="226"/>
      <c r="VC626" s="226"/>
      <c r="VD626" s="226"/>
      <c r="VE626" s="226"/>
      <c r="VF626" s="226"/>
      <c r="VG626" s="226"/>
      <c r="VH626" s="226"/>
      <c r="VI626" s="226"/>
      <c r="VJ626" s="226"/>
      <c r="VK626" s="226"/>
      <c r="VL626" s="226"/>
      <c r="VM626" s="226"/>
      <c r="VN626" s="226"/>
      <c r="VO626" s="226"/>
      <c r="VP626" s="226"/>
      <c r="VQ626" s="226"/>
      <c r="VR626" s="226"/>
      <c r="VS626" s="226"/>
      <c r="VT626" s="226"/>
      <c r="VU626" s="226"/>
      <c r="VV626" s="226"/>
      <c r="VW626" s="226"/>
      <c r="VX626" s="226"/>
      <c r="VY626" s="226"/>
      <c r="VZ626" s="226"/>
      <c r="WA626" s="226"/>
      <c r="WB626" s="226"/>
      <c r="WC626" s="226"/>
      <c r="WD626" s="226"/>
      <c r="WE626" s="226"/>
      <c r="WF626" s="226"/>
      <c r="WG626" s="226"/>
      <c r="WH626" s="226"/>
      <c r="WI626" s="226"/>
      <c r="WJ626" s="226"/>
      <c r="WK626" s="226"/>
      <c r="WL626" s="226"/>
      <c r="WM626" s="226"/>
      <c r="WN626" s="226"/>
      <c r="WO626" s="226"/>
      <c r="WP626" s="226"/>
      <c r="WQ626" s="226"/>
      <c r="WR626" s="226"/>
      <c r="WS626" s="226"/>
      <c r="WT626" s="226"/>
      <c r="WU626" s="226"/>
      <c r="WV626" s="226"/>
      <c r="WW626" s="226"/>
      <c r="WX626" s="226"/>
      <c r="WY626" s="226"/>
      <c r="WZ626" s="226"/>
      <c r="XA626" s="226"/>
      <c r="XB626" s="226"/>
      <c r="XC626" s="226"/>
      <c r="XD626" s="226"/>
      <c r="XE626" s="226"/>
      <c r="XF626" s="226"/>
      <c r="XG626" s="226"/>
      <c r="XH626" s="226"/>
      <c r="XI626" s="226"/>
      <c r="XJ626" s="226"/>
      <c r="XK626" s="226"/>
      <c r="XL626" s="226"/>
      <c r="XM626" s="226"/>
      <c r="XN626" s="226"/>
      <c r="XO626" s="226"/>
      <c r="XP626" s="226"/>
      <c r="XQ626" s="226"/>
      <c r="XR626" s="226"/>
      <c r="XS626" s="226"/>
      <c r="XT626" s="226"/>
      <c r="XU626" s="226"/>
      <c r="XV626" s="226"/>
      <c r="XW626" s="226"/>
      <c r="XX626" s="226"/>
      <c r="XY626" s="226"/>
      <c r="XZ626" s="226"/>
      <c r="YA626" s="226"/>
      <c r="YB626" s="226"/>
      <c r="YC626" s="226"/>
      <c r="YD626" s="226"/>
      <c r="YE626" s="226"/>
      <c r="YF626" s="226"/>
      <c r="YG626" s="226"/>
      <c r="YH626" s="226"/>
      <c r="YI626" s="226"/>
      <c r="YJ626" s="226"/>
      <c r="YK626" s="226"/>
      <c r="YL626" s="226"/>
      <c r="YM626" s="226"/>
      <c r="YN626" s="226"/>
      <c r="YO626" s="226"/>
      <c r="YP626" s="226"/>
      <c r="YQ626" s="226"/>
      <c r="YR626" s="226"/>
      <c r="YS626" s="226"/>
      <c r="YT626" s="226"/>
      <c r="YU626" s="226"/>
      <c r="YV626" s="226"/>
      <c r="YW626" s="226"/>
      <c r="YX626" s="226"/>
      <c r="YY626" s="226"/>
      <c r="YZ626" s="226"/>
      <c r="ZA626" s="226"/>
      <c r="ZB626" s="226"/>
      <c r="ZC626" s="226"/>
      <c r="ZD626" s="226"/>
      <c r="ZE626" s="226"/>
      <c r="ZF626" s="226"/>
      <c r="ZG626" s="226"/>
      <c r="ZH626" s="226"/>
      <c r="ZI626" s="226"/>
      <c r="ZJ626" s="226"/>
      <c r="ZK626" s="226"/>
      <c r="ZL626" s="226"/>
      <c r="ZM626" s="226"/>
      <c r="ZN626" s="226"/>
      <c r="ZO626" s="226"/>
      <c r="ZP626" s="226"/>
      <c r="ZQ626" s="226"/>
      <c r="ZR626" s="226"/>
      <c r="ZS626" s="226"/>
      <c r="ZT626" s="226"/>
      <c r="ZU626" s="226"/>
      <c r="ZV626" s="226"/>
      <c r="ZW626" s="226"/>
      <c r="ZX626" s="226"/>
      <c r="ZY626" s="226"/>
      <c r="ZZ626" s="226"/>
      <c r="AAA626" s="226"/>
      <c r="AAB626" s="226"/>
      <c r="AAC626" s="226"/>
      <c r="AAD626" s="226"/>
      <c r="AAE626" s="226"/>
      <c r="AAF626" s="226"/>
      <c r="AAG626" s="226"/>
      <c r="AAH626" s="226"/>
      <c r="AAI626" s="226"/>
      <c r="AAJ626" s="226"/>
      <c r="AAK626" s="226"/>
      <c r="AAL626" s="226"/>
      <c r="AAM626" s="226"/>
      <c r="AAN626" s="226"/>
      <c r="AAO626" s="226"/>
      <c r="AAP626" s="226"/>
      <c r="AAQ626" s="226"/>
      <c r="AAR626" s="226"/>
      <c r="AAS626" s="226"/>
      <c r="AAT626" s="226"/>
      <c r="AAU626" s="226"/>
      <c r="AAV626" s="226"/>
      <c r="AAW626" s="226"/>
      <c r="AAX626" s="226"/>
      <c r="AAY626" s="226"/>
      <c r="AAZ626" s="226"/>
      <c r="ABA626" s="226"/>
      <c r="ABB626" s="226"/>
      <c r="ABC626" s="226"/>
      <c r="ABD626" s="226"/>
      <c r="ABE626" s="226"/>
      <c r="ABF626" s="226"/>
      <c r="ABG626" s="226"/>
      <c r="ABH626" s="226"/>
      <c r="ABI626" s="226"/>
      <c r="ABJ626" s="226"/>
      <c r="ABK626" s="226"/>
      <c r="ABL626" s="226"/>
      <c r="ABM626" s="226"/>
      <c r="ABN626" s="226"/>
      <c r="ABO626" s="226"/>
      <c r="ABP626" s="226"/>
      <c r="ABQ626" s="226"/>
      <c r="ABR626" s="226"/>
      <c r="ABS626" s="226"/>
      <c r="ABT626" s="226"/>
      <c r="ABU626" s="226"/>
      <c r="ABV626" s="226"/>
      <c r="ABW626" s="226"/>
      <c r="ABX626" s="226"/>
      <c r="ABY626" s="226"/>
      <c r="ABZ626" s="226"/>
      <c r="ACA626" s="226"/>
      <c r="ACB626" s="226"/>
      <c r="ACC626" s="226"/>
      <c r="ACD626" s="226"/>
      <c r="ACE626" s="226"/>
      <c r="ACF626" s="226"/>
      <c r="ACG626" s="226"/>
      <c r="ACH626" s="226"/>
      <c r="ACI626" s="226"/>
      <c r="ACJ626" s="226"/>
      <c r="ACK626" s="226"/>
      <c r="ACL626" s="226"/>
      <c r="ACM626" s="226"/>
      <c r="ACN626" s="226"/>
      <c r="ACO626" s="226"/>
      <c r="ACP626" s="226"/>
      <c r="ACQ626" s="226"/>
      <c r="ACR626" s="226"/>
      <c r="ACS626" s="226"/>
      <c r="ACT626" s="226"/>
      <c r="ACU626" s="226"/>
      <c r="ACV626" s="226"/>
      <c r="ACW626" s="226"/>
      <c r="ACX626" s="226"/>
      <c r="ACY626" s="226"/>
      <c r="ACZ626" s="226"/>
      <c r="ADA626" s="226"/>
      <c r="ADB626" s="226"/>
      <c r="ADC626" s="226"/>
      <c r="ADD626" s="226"/>
      <c r="ADE626" s="226"/>
      <c r="ADF626" s="226"/>
      <c r="ADG626" s="226"/>
      <c r="ADH626" s="226"/>
      <c r="ADI626" s="226"/>
      <c r="ADJ626" s="226"/>
      <c r="ADK626" s="226"/>
      <c r="ADL626" s="226"/>
      <c r="ADM626" s="226"/>
      <c r="ADN626" s="226"/>
      <c r="ADO626" s="226"/>
      <c r="ADP626" s="226"/>
      <c r="ADQ626" s="226"/>
      <c r="ADR626" s="226"/>
      <c r="ADS626" s="226"/>
      <c r="ADT626" s="226"/>
      <c r="ADU626" s="226"/>
      <c r="ADV626" s="226"/>
      <c r="ADW626" s="226"/>
      <c r="ADX626" s="226"/>
      <c r="ADY626" s="226"/>
      <c r="ADZ626" s="226"/>
      <c r="AEA626" s="226"/>
      <c r="AEB626" s="226"/>
      <c r="AEC626" s="226"/>
      <c r="AED626" s="226"/>
      <c r="AEE626" s="226"/>
      <c r="AEF626" s="226"/>
      <c r="AEG626" s="226"/>
      <c r="AEH626" s="226"/>
      <c r="AEI626" s="226"/>
      <c r="AEJ626" s="226"/>
      <c r="AEK626" s="226"/>
      <c r="AEL626" s="226"/>
      <c r="AEM626" s="226"/>
      <c r="AEN626" s="226"/>
      <c r="AEO626" s="226"/>
      <c r="AEP626" s="226"/>
      <c r="AEQ626" s="226"/>
      <c r="AER626" s="226"/>
      <c r="AES626" s="226"/>
      <c r="AET626" s="226"/>
      <c r="AEU626" s="226"/>
      <c r="AEV626" s="226"/>
      <c r="AEW626" s="226"/>
      <c r="AEX626" s="226"/>
      <c r="AEY626" s="226"/>
      <c r="AEZ626" s="226"/>
      <c r="AFA626" s="226"/>
      <c r="AFB626" s="226"/>
      <c r="AFC626" s="226"/>
      <c r="AFD626" s="226"/>
      <c r="AFE626" s="226"/>
      <c r="AFF626" s="226"/>
      <c r="AFG626" s="226"/>
      <c r="AFH626" s="226"/>
      <c r="AFI626" s="226"/>
      <c r="AFJ626" s="226"/>
      <c r="AFK626" s="226"/>
      <c r="AFL626" s="226"/>
      <c r="AFM626" s="226"/>
      <c r="AFN626" s="226"/>
      <c r="AFO626" s="226"/>
      <c r="AFP626" s="226"/>
      <c r="AFQ626" s="226"/>
      <c r="AFR626" s="226"/>
      <c r="AFS626" s="226"/>
      <c r="AFT626" s="226"/>
      <c r="AFU626" s="226"/>
      <c r="AFV626" s="226"/>
      <c r="AFW626" s="226"/>
      <c r="AFX626" s="226"/>
      <c r="AFY626" s="226"/>
      <c r="AFZ626" s="226"/>
      <c r="AGA626" s="226"/>
      <c r="AGB626" s="226"/>
      <c r="AGC626" s="226"/>
      <c r="AGD626" s="226"/>
      <c r="AGE626" s="226"/>
      <c r="AGF626" s="226"/>
      <c r="AGG626" s="226"/>
      <c r="AGH626" s="226"/>
      <c r="AGI626" s="226"/>
      <c r="AGJ626" s="226"/>
      <c r="AGK626" s="226"/>
      <c r="AGL626" s="226"/>
      <c r="AGM626" s="226"/>
      <c r="AGN626" s="226"/>
      <c r="AGO626" s="226"/>
      <c r="AGP626" s="226"/>
      <c r="AGQ626" s="226"/>
      <c r="AGR626" s="226"/>
      <c r="AGS626" s="226"/>
      <c r="AGT626" s="226"/>
      <c r="AGU626" s="226"/>
      <c r="AGV626" s="226"/>
      <c r="AGW626" s="226"/>
      <c r="AGX626" s="226"/>
      <c r="AGY626" s="226"/>
      <c r="AGZ626" s="226"/>
      <c r="AHA626" s="226"/>
      <c r="AHB626" s="226"/>
      <c r="AHC626" s="226"/>
      <c r="AHD626" s="226"/>
      <c r="AHE626" s="226"/>
      <c r="AHF626" s="226"/>
      <c r="AHG626" s="226"/>
      <c r="AHH626" s="226"/>
      <c r="AHI626" s="226"/>
      <c r="AHJ626" s="226"/>
      <c r="AHK626" s="226"/>
      <c r="AHL626" s="226"/>
      <c r="AHM626" s="226"/>
      <c r="AHN626" s="226"/>
      <c r="AHO626" s="226"/>
      <c r="AHP626" s="226"/>
      <c r="AHQ626" s="226"/>
      <c r="AHR626" s="226"/>
      <c r="AHS626" s="226"/>
      <c r="AHT626" s="226"/>
      <c r="AHU626" s="226"/>
      <c r="AHV626" s="226"/>
      <c r="AHW626" s="226"/>
      <c r="AHX626" s="226"/>
      <c r="AHY626" s="226"/>
      <c r="AHZ626" s="226"/>
      <c r="AIA626" s="226"/>
      <c r="AIB626" s="226"/>
      <c r="AIC626" s="226"/>
      <c r="AID626" s="226"/>
      <c r="AIE626" s="226"/>
      <c r="AIF626" s="226"/>
      <c r="AIG626" s="226"/>
      <c r="AIH626" s="226"/>
      <c r="AII626" s="226"/>
      <c r="AIJ626" s="226"/>
      <c r="AIK626" s="226"/>
      <c r="AIL626" s="226"/>
      <c r="AIM626" s="226"/>
      <c r="AIN626" s="226"/>
      <c r="AIO626" s="226"/>
      <c r="AIP626" s="226"/>
      <c r="AIQ626" s="226"/>
      <c r="AIR626" s="226"/>
      <c r="AIS626" s="226"/>
      <c r="AIT626" s="226"/>
      <c r="AIU626" s="226"/>
      <c r="AIV626" s="226"/>
      <c r="AIW626" s="226"/>
      <c r="AIX626" s="226"/>
      <c r="AIY626" s="226"/>
      <c r="AIZ626" s="226"/>
      <c r="AJA626" s="226"/>
      <c r="AJB626" s="226"/>
      <c r="AJC626" s="226"/>
      <c r="AJD626" s="226"/>
      <c r="AJE626" s="226"/>
      <c r="AJF626" s="226"/>
      <c r="AJG626" s="226"/>
      <c r="AJH626" s="226"/>
      <c r="AJI626" s="226"/>
      <c r="AJJ626" s="226"/>
      <c r="AJK626" s="226"/>
      <c r="AJL626" s="226"/>
      <c r="AJM626" s="226"/>
      <c r="AJN626" s="226"/>
      <c r="AJO626" s="226"/>
      <c r="AJP626" s="226"/>
      <c r="AJQ626" s="226"/>
      <c r="AJR626" s="226"/>
      <c r="AJS626" s="226"/>
      <c r="AJT626" s="226"/>
      <c r="AJU626" s="226"/>
      <c r="AJV626" s="226"/>
      <c r="AJW626" s="226"/>
      <c r="AJX626" s="226"/>
      <c r="AJY626" s="226"/>
      <c r="AJZ626" s="226"/>
      <c r="AKA626" s="226"/>
      <c r="AKB626" s="226"/>
      <c r="AKC626" s="226"/>
      <c r="AKD626" s="226"/>
      <c r="AKE626" s="226"/>
      <c r="AKF626" s="226"/>
      <c r="AKG626" s="226"/>
      <c r="AKH626" s="226"/>
      <c r="AKI626" s="226"/>
      <c r="AKJ626" s="226"/>
      <c r="AKK626" s="226"/>
      <c r="AKL626" s="226"/>
      <c r="AKM626" s="226"/>
      <c r="AKN626" s="226"/>
      <c r="AKO626" s="226"/>
      <c r="AKP626" s="226"/>
      <c r="AKQ626" s="226"/>
      <c r="AKR626" s="226"/>
      <c r="AKS626" s="226"/>
      <c r="AKT626" s="226"/>
      <c r="AKU626" s="226"/>
      <c r="AKV626" s="226"/>
      <c r="AKW626" s="226"/>
      <c r="AKX626" s="226"/>
      <c r="AKY626" s="226"/>
      <c r="AKZ626" s="226"/>
      <c r="ALA626" s="226"/>
      <c r="ALB626" s="226"/>
      <c r="ALC626" s="226"/>
      <c r="ALD626" s="226"/>
      <c r="ALE626" s="226"/>
      <c r="ALF626" s="226"/>
      <c r="ALG626" s="226"/>
      <c r="ALH626" s="226"/>
      <c r="ALI626" s="226"/>
      <c r="ALJ626" s="226"/>
      <c r="ALK626" s="226"/>
      <c r="ALL626" s="226"/>
      <c r="ALM626" s="226"/>
      <c r="ALN626" s="226"/>
      <c r="ALO626" s="226"/>
      <c r="ALP626" s="226"/>
      <c r="ALQ626" s="226"/>
      <c r="ALR626" s="226"/>
      <c r="ALS626" s="226"/>
      <c r="ALT626" s="226"/>
      <c r="ALU626" s="226"/>
      <c r="ALV626" s="226"/>
      <c r="ALW626" s="226"/>
      <c r="ALX626" s="226"/>
      <c r="ALY626" s="226"/>
      <c r="ALZ626" s="226"/>
      <c r="AMA626" s="226"/>
      <c r="AMB626" s="226"/>
      <c r="AMC626" s="226"/>
      <c r="AMD626" s="226"/>
      <c r="AME626" s="226"/>
      <c r="AMF626" s="226"/>
      <c r="AMG626" s="226"/>
      <c r="AMH626" s="226"/>
      <c r="AMI626" s="226"/>
      <c r="AMJ626" s="226"/>
      <c r="AMK626" s="226"/>
      <c r="AML626" s="226"/>
      <c r="AMM626" s="226"/>
      <c r="AMN626" s="226"/>
      <c r="AMO626" s="226"/>
      <c r="AMP626" s="226"/>
      <c r="AMQ626" s="226"/>
      <c r="AMR626" s="226"/>
      <c r="AMS626" s="226"/>
      <c r="AMT626" s="226"/>
      <c r="AMU626" s="226"/>
      <c r="AMV626" s="226"/>
      <c r="AMW626" s="226"/>
      <c r="AMX626" s="226"/>
    </row>
    <row r="627" spans="1:1038" s="288" customFormat="1" ht="18" customHeight="1">
      <c r="A627" s="409" t="s">
        <v>2065</v>
      </c>
      <c r="B627" s="227" t="s">
        <v>1647</v>
      </c>
      <c r="C627" s="227"/>
      <c r="D627" s="227" t="s">
        <v>1279</v>
      </c>
      <c r="E627" s="227">
        <v>82</v>
      </c>
      <c r="F627" s="227">
        <v>1</v>
      </c>
      <c r="G627" s="570" t="str">
        <f t="shared" si="220"/>
        <v>82-1</v>
      </c>
      <c r="H627" s="227">
        <v>0</v>
      </c>
      <c r="I627" s="479">
        <v>90.5</v>
      </c>
      <c r="J627" s="477">
        <f t="shared" si="289"/>
        <v>1</v>
      </c>
      <c r="K627" s="478" t="str">
        <f>IF(J628=1,IF(((VLOOKUP($G627,[1]Depth_Lookup!A$3:J$410,9,FALSE))-(I627/100))=0,"Good",IF(((VLOOKUP($G627,[1]Depth_Lookup!$A$3:$J$550,9,FALSE))-(I627/100))&gt;0,"Too Short","Too Long")))</f>
        <v>Good</v>
      </c>
      <c r="L627" s="171">
        <f>(VLOOKUP($G627,Depth_Lookup!$A$3:$J$410,10,FALSE))+(H627/100)</f>
        <v>206.7</v>
      </c>
      <c r="M627" s="171">
        <f>(VLOOKUP($G627,Depth_Lookup!$A$3:$J$410,10,FALSE))+(I627/100)</f>
        <v>207.60499999999999</v>
      </c>
      <c r="N627" s="230" t="s">
        <v>2133</v>
      </c>
      <c r="O627" s="227">
        <v>2</v>
      </c>
      <c r="P627" s="227" t="s">
        <v>853</v>
      </c>
      <c r="Q627" s="227" t="s">
        <v>125</v>
      </c>
      <c r="R627" s="286" t="str">
        <f t="shared" si="277"/>
        <v>SerpentinizedHarzburgite</v>
      </c>
      <c r="S627" s="227" t="s">
        <v>700</v>
      </c>
      <c r="T627" s="227" t="s">
        <v>700</v>
      </c>
      <c r="U627" s="227"/>
      <c r="V627" s="227"/>
      <c r="W627" s="227" t="s">
        <v>102</v>
      </c>
      <c r="X627" s="286">
        <f>VLOOKUP(W627,[1]definitions_list_lookup!A$13:B$19,2,0)</f>
        <v>5</v>
      </c>
      <c r="Y627" s="227" t="s">
        <v>90</v>
      </c>
      <c r="Z627" s="227" t="s">
        <v>91</v>
      </c>
      <c r="AA627" s="227"/>
      <c r="AB627" s="227" t="s">
        <v>116</v>
      </c>
      <c r="AC627" s="227" t="s">
        <v>108</v>
      </c>
      <c r="AD627" s="227" t="s">
        <v>96</v>
      </c>
      <c r="AE627" s="233" t="s">
        <v>123</v>
      </c>
      <c r="AF627" s="570">
        <f>VLOOKUP(AE627,[1]definitions_list_mag!$V$12:$W$15,2,0)</f>
        <v>1</v>
      </c>
      <c r="AG627" s="237" t="s">
        <v>1369</v>
      </c>
      <c r="AH627" s="227"/>
      <c r="AI627" s="240">
        <v>68</v>
      </c>
      <c r="AJ627" s="227"/>
      <c r="AK627" s="227"/>
      <c r="AL627" s="227"/>
      <c r="AM627" s="227"/>
      <c r="AN627" s="227"/>
      <c r="AO627" s="240"/>
      <c r="AP627" s="227"/>
      <c r="AQ627" s="227"/>
      <c r="AR627" s="227"/>
      <c r="AS627" s="227"/>
      <c r="AT627" s="227"/>
      <c r="AU627" s="240">
        <v>1</v>
      </c>
      <c r="AV627" s="227">
        <v>0.5</v>
      </c>
      <c r="AW627" s="227">
        <v>0.5</v>
      </c>
      <c r="AX627" s="227" t="s">
        <v>110</v>
      </c>
      <c r="AY627" s="227" t="s">
        <v>110</v>
      </c>
      <c r="AZ627" s="227"/>
      <c r="BA627" s="240">
        <v>30</v>
      </c>
      <c r="BB627" s="227">
        <v>10</v>
      </c>
      <c r="BC627" s="227">
        <v>3</v>
      </c>
      <c r="BD627" s="227" t="s">
        <v>110</v>
      </c>
      <c r="BE627" s="227" t="s">
        <v>103</v>
      </c>
      <c r="BF627" s="227"/>
      <c r="BG627" s="240"/>
      <c r="BH627" s="227"/>
      <c r="BI627" s="227"/>
      <c r="BJ627" s="227"/>
      <c r="BK627" s="227"/>
      <c r="BL627" s="227"/>
      <c r="BM627" s="240">
        <v>1</v>
      </c>
      <c r="BN627" s="227">
        <v>3</v>
      </c>
      <c r="BO627" s="227">
        <v>0.5</v>
      </c>
      <c r="BP627" s="227"/>
      <c r="BQ627" s="227"/>
      <c r="BR627" s="227"/>
      <c r="BS627" s="227"/>
      <c r="BT627" s="227"/>
      <c r="BU627" s="227"/>
      <c r="BV627" s="227"/>
      <c r="BW627" s="227"/>
      <c r="BX627" s="227"/>
      <c r="BY627" s="240"/>
      <c r="BZ627" s="227"/>
      <c r="CA627" s="227"/>
      <c r="CB627" s="227"/>
      <c r="CC627" s="227"/>
      <c r="CD627" s="227"/>
      <c r="CE627" s="227"/>
      <c r="CF627" s="290">
        <f t="shared" si="290"/>
        <v>100</v>
      </c>
      <c r="CG627" s="148"/>
      <c r="CH627" s="571" t="s">
        <v>1329</v>
      </c>
      <c r="CI627" s="571">
        <v>90</v>
      </c>
      <c r="CJ627" s="571" t="s">
        <v>514</v>
      </c>
      <c r="CK627" s="572"/>
      <c r="CL627" s="572"/>
      <c r="CM627" s="572"/>
      <c r="CN627" s="572"/>
      <c r="CO627" s="572"/>
      <c r="CP627" s="572"/>
      <c r="CQ627" s="572"/>
      <c r="CR627" s="572"/>
      <c r="CS627" s="572"/>
      <c r="CT627" s="572"/>
      <c r="CU627" s="572"/>
      <c r="CV627" s="572"/>
      <c r="CW627" s="572"/>
      <c r="CX627" s="572"/>
      <c r="CY627" s="572"/>
      <c r="CZ627" s="572"/>
      <c r="DA627" s="572"/>
      <c r="DB627" s="572">
        <v>80</v>
      </c>
      <c r="DC627" s="577">
        <v>20</v>
      </c>
      <c r="DD627" s="572"/>
      <c r="DE627" s="572"/>
      <c r="DF627" s="572"/>
      <c r="DG627" s="572"/>
      <c r="DH627" s="572"/>
      <c r="DI627" s="572"/>
      <c r="DJ627" s="572"/>
      <c r="DK627" s="208"/>
      <c r="DL627" s="148"/>
      <c r="DM627" s="572"/>
      <c r="DN627" s="572"/>
      <c r="DO627" s="574"/>
      <c r="DP627" s="575"/>
      <c r="DQ627" s="576"/>
      <c r="DR627" s="574" t="s">
        <v>2155</v>
      </c>
      <c r="DS627" s="576"/>
      <c r="DT627" s="283" t="s">
        <v>2156</v>
      </c>
      <c r="DU627" s="577"/>
      <c r="DV627" s="577"/>
      <c r="DW627" s="291" t="e">
        <f>VLOOKUP(P627,[1]definitions_list_lookup!$K$30:$L$54,2,0)</f>
        <v>#N/A</v>
      </c>
      <c r="DX627" s="578" t="s">
        <v>2151</v>
      </c>
      <c r="DY627" s="578" t="s">
        <v>2157</v>
      </c>
      <c r="DZ627" s="154"/>
      <c r="EA627" s="154"/>
      <c r="EB627" s="229"/>
      <c r="EC627" s="292"/>
      <c r="ED627" s="229" t="s">
        <v>2517</v>
      </c>
      <c r="EE627" s="293"/>
      <c r="EF627" s="294"/>
      <c r="EG627" s="293"/>
      <c r="EH627" s="295"/>
      <c r="EI627" s="296"/>
      <c r="EJ627" s="297"/>
      <c r="EK627" s="298"/>
      <c r="EL627" s="293"/>
      <c r="EM627" s="295"/>
      <c r="EN627" s="295" t="s">
        <v>1447</v>
      </c>
      <c r="EO627" s="321"/>
      <c r="EP627" s="321"/>
      <c r="EQ627" s="321"/>
      <c r="ER627" s="321"/>
      <c r="ES627" s="321"/>
      <c r="ET627" s="321"/>
      <c r="EU627" s="321"/>
      <c r="EV627" s="408">
        <v>20</v>
      </c>
      <c r="EW627" s="408">
        <v>270</v>
      </c>
      <c r="EX627" s="408">
        <v>17</v>
      </c>
      <c r="EY627" s="408">
        <v>180</v>
      </c>
      <c r="EZ627" s="192">
        <f t="shared" si="239"/>
        <v>49.970139014638562</v>
      </c>
      <c r="FA627" s="192">
        <f t="shared" si="240"/>
        <v>49.970139014638562</v>
      </c>
      <c r="FB627" s="192">
        <f t="shared" si="241"/>
        <v>64.576514194711066</v>
      </c>
      <c r="FC627" s="192">
        <f t="shared" si="242"/>
        <v>139.97013901463856</v>
      </c>
      <c r="FD627" s="192">
        <f t="shared" si="243"/>
        <v>25.423485805288934</v>
      </c>
      <c r="FE627" s="193">
        <f t="shared" si="244"/>
        <v>229.97013901463856</v>
      </c>
      <c r="FF627" s="194">
        <f t="shared" si="245"/>
        <v>25.423485805288934</v>
      </c>
      <c r="FG627" s="293"/>
      <c r="FH627" s="295"/>
      <c r="FI627" s="778">
        <f t="shared" si="250"/>
        <v>0</v>
      </c>
      <c r="FJ627" s="779">
        <f t="shared" si="251"/>
        <v>25.423485805288934</v>
      </c>
      <c r="FK627" s="779">
        <f t="shared" si="252"/>
        <v>64.576514194711066</v>
      </c>
      <c r="FL627" s="780">
        <f t="shared" si="253"/>
        <v>1.1270727921585626</v>
      </c>
      <c r="FM627" s="169">
        <f t="shared" si="254"/>
        <v>0.90315939448115723</v>
      </c>
      <c r="FN627" s="783">
        <f t="shared" si="255"/>
        <v>0</v>
      </c>
      <c r="FO627" s="227"/>
      <c r="FP627" s="227"/>
      <c r="FQ627" s="227"/>
      <c r="FR627" s="227"/>
      <c r="FS627" s="227"/>
      <c r="FT627" s="227"/>
      <c r="FU627" s="227"/>
      <c r="FV627" s="227"/>
      <c r="FW627" s="227"/>
      <c r="FX627" s="227"/>
      <c r="FY627" s="227"/>
      <c r="FZ627" s="227"/>
      <c r="GA627" s="227"/>
      <c r="GB627" s="227"/>
      <c r="GC627" s="227"/>
      <c r="GD627" s="227"/>
      <c r="GE627" s="227"/>
      <c r="GF627" s="227"/>
      <c r="GG627" s="227"/>
      <c r="GH627" s="227"/>
      <c r="GI627" s="227"/>
      <c r="GJ627" s="227"/>
      <c r="GK627" s="227"/>
      <c r="GL627" s="227"/>
      <c r="GM627" s="227"/>
      <c r="GN627" s="227"/>
      <c r="GO627" s="227"/>
      <c r="GP627" s="227"/>
      <c r="GQ627" s="227"/>
      <c r="GR627" s="227"/>
      <c r="GS627" s="227"/>
      <c r="GT627" s="227"/>
      <c r="GU627" s="227"/>
      <c r="GV627" s="227"/>
      <c r="GW627" s="227"/>
      <c r="GX627" s="227"/>
      <c r="GY627" s="227"/>
      <c r="GZ627" s="227"/>
      <c r="HA627" s="227"/>
      <c r="HB627" s="227"/>
      <c r="HC627" s="227"/>
      <c r="HD627" s="227"/>
      <c r="HE627" s="227"/>
      <c r="HF627" s="227"/>
      <c r="HG627" s="227"/>
      <c r="HH627" s="227"/>
      <c r="HI627" s="227"/>
      <c r="HJ627" s="227"/>
      <c r="HK627" s="227"/>
      <c r="HL627" s="227"/>
      <c r="HM627" s="227"/>
      <c r="HN627" s="227"/>
      <c r="HO627" s="227"/>
      <c r="HP627" s="227"/>
      <c r="HQ627" s="227"/>
      <c r="HR627" s="227"/>
      <c r="HS627" s="227"/>
      <c r="HT627" s="227"/>
      <c r="HU627" s="227"/>
      <c r="HV627" s="227"/>
      <c r="HW627" s="227"/>
      <c r="HX627" s="227"/>
      <c r="HY627" s="227"/>
      <c r="HZ627" s="227"/>
      <c r="IA627" s="227"/>
      <c r="IB627" s="227"/>
      <c r="IC627" s="227"/>
      <c r="ID627" s="227"/>
      <c r="IE627" s="227"/>
      <c r="IF627" s="227"/>
      <c r="IG627" s="227"/>
      <c r="IH627" s="227"/>
      <c r="II627" s="227"/>
      <c r="IJ627" s="227"/>
      <c r="IK627" s="227"/>
      <c r="IL627" s="227"/>
      <c r="IM627" s="227"/>
      <c r="IN627" s="227"/>
      <c r="IO627" s="227"/>
      <c r="IP627" s="227"/>
      <c r="IQ627" s="227"/>
      <c r="IR627" s="227"/>
      <c r="IS627" s="227"/>
      <c r="IT627" s="227"/>
      <c r="IU627" s="227"/>
      <c r="IV627" s="227"/>
      <c r="IW627" s="227"/>
      <c r="IX627" s="227"/>
      <c r="IY627" s="227"/>
      <c r="IZ627" s="227"/>
      <c r="JA627" s="227"/>
      <c r="JB627" s="227"/>
      <c r="JC627" s="227"/>
      <c r="JD627" s="227"/>
      <c r="JE627" s="227"/>
      <c r="JF627" s="227"/>
      <c r="JG627" s="227"/>
      <c r="JH627" s="227"/>
      <c r="JI627" s="227"/>
      <c r="JJ627" s="227"/>
      <c r="JK627" s="227"/>
      <c r="JL627" s="227"/>
      <c r="JM627" s="227"/>
      <c r="JN627" s="227"/>
      <c r="JO627" s="227"/>
      <c r="JP627" s="227"/>
      <c r="JQ627" s="227"/>
      <c r="JR627" s="227"/>
      <c r="JS627" s="227"/>
      <c r="JT627" s="227"/>
      <c r="JU627" s="227"/>
      <c r="JV627" s="227"/>
      <c r="JW627" s="227"/>
      <c r="JX627" s="227"/>
      <c r="JY627" s="227"/>
      <c r="JZ627" s="227"/>
      <c r="KA627" s="227"/>
      <c r="KB627" s="227"/>
      <c r="KC627" s="227"/>
      <c r="KD627" s="227"/>
      <c r="KE627" s="227"/>
      <c r="KF627" s="227"/>
      <c r="KG627" s="227"/>
      <c r="KH627" s="227"/>
      <c r="KI627" s="227"/>
      <c r="KJ627" s="227"/>
      <c r="KK627" s="227"/>
      <c r="KL627" s="227"/>
      <c r="KM627" s="227"/>
      <c r="KN627" s="227"/>
      <c r="KO627" s="227"/>
      <c r="KP627" s="227"/>
      <c r="KQ627" s="227"/>
      <c r="KR627" s="227"/>
      <c r="KS627" s="227"/>
      <c r="KT627" s="227"/>
      <c r="KU627" s="227"/>
      <c r="KV627" s="227"/>
      <c r="KW627" s="227"/>
      <c r="KX627" s="227"/>
      <c r="KY627" s="227"/>
      <c r="KZ627" s="227"/>
      <c r="LA627" s="227"/>
      <c r="LB627" s="227"/>
      <c r="LC627" s="227"/>
      <c r="LD627" s="227"/>
      <c r="LE627" s="227"/>
      <c r="LF627" s="227"/>
      <c r="LG627" s="227"/>
      <c r="LH627" s="227"/>
      <c r="LI627" s="227"/>
      <c r="LJ627" s="227"/>
      <c r="LK627" s="227"/>
      <c r="LL627" s="227"/>
      <c r="LM627" s="227"/>
      <c r="LN627" s="227"/>
      <c r="LO627" s="227"/>
      <c r="LP627" s="227"/>
      <c r="LQ627" s="227"/>
      <c r="LR627" s="227"/>
      <c r="LS627" s="227"/>
      <c r="LT627" s="227"/>
      <c r="LU627" s="227"/>
      <c r="LV627" s="227"/>
      <c r="LW627" s="227"/>
      <c r="LX627" s="227"/>
      <c r="LY627" s="227"/>
      <c r="LZ627" s="227"/>
      <c r="MA627" s="227"/>
      <c r="MB627" s="227"/>
      <c r="MC627" s="227"/>
      <c r="MD627" s="227"/>
      <c r="ME627" s="227"/>
      <c r="MF627" s="227"/>
      <c r="MG627" s="227"/>
      <c r="MH627" s="227"/>
      <c r="MI627" s="227"/>
      <c r="MJ627" s="227"/>
      <c r="MK627" s="227"/>
      <c r="ML627" s="227"/>
      <c r="MM627" s="227"/>
      <c r="MN627" s="227"/>
      <c r="MO627" s="227"/>
      <c r="MP627" s="227"/>
      <c r="MQ627" s="227"/>
      <c r="MR627" s="227"/>
      <c r="MS627" s="227"/>
      <c r="MT627" s="227"/>
      <c r="MU627" s="227"/>
      <c r="MV627" s="227"/>
      <c r="MW627" s="227"/>
      <c r="MX627" s="227"/>
      <c r="MY627" s="227"/>
      <c r="MZ627" s="227"/>
      <c r="NA627" s="227"/>
      <c r="NB627" s="227"/>
      <c r="NC627" s="227"/>
      <c r="ND627" s="227"/>
      <c r="NE627" s="227"/>
      <c r="NF627" s="227"/>
      <c r="NG627" s="227"/>
      <c r="NH627" s="227"/>
      <c r="NI627" s="227"/>
      <c r="NJ627" s="227"/>
      <c r="NK627" s="227"/>
      <c r="NL627" s="227"/>
      <c r="NM627" s="227"/>
      <c r="NN627" s="227"/>
      <c r="NO627" s="227"/>
      <c r="NP627" s="227"/>
      <c r="NQ627" s="227"/>
      <c r="NR627" s="227"/>
      <c r="NS627" s="227"/>
      <c r="NT627" s="227"/>
      <c r="NU627" s="227"/>
      <c r="NV627" s="227"/>
      <c r="NW627" s="227"/>
      <c r="NX627" s="227"/>
      <c r="NY627" s="227"/>
      <c r="NZ627" s="227"/>
      <c r="OA627" s="227"/>
      <c r="OB627" s="227"/>
      <c r="OC627" s="227"/>
      <c r="OD627" s="227"/>
      <c r="OE627" s="227"/>
      <c r="OF627" s="227"/>
      <c r="OG627" s="227"/>
      <c r="OH627" s="227"/>
      <c r="OI627" s="227"/>
      <c r="OJ627" s="227"/>
      <c r="OK627" s="227"/>
      <c r="OL627" s="227"/>
      <c r="OM627" s="227"/>
      <c r="ON627" s="227"/>
      <c r="OO627" s="227"/>
      <c r="OP627" s="227"/>
      <c r="OQ627" s="227"/>
      <c r="OR627" s="227"/>
      <c r="OS627" s="227"/>
      <c r="OT627" s="227"/>
      <c r="OU627" s="227"/>
      <c r="OV627" s="227"/>
      <c r="OW627" s="227"/>
      <c r="OX627" s="227"/>
      <c r="OY627" s="227"/>
      <c r="OZ627" s="227"/>
      <c r="PA627" s="227"/>
      <c r="PB627" s="227"/>
      <c r="PC627" s="227"/>
      <c r="PD627" s="227"/>
      <c r="PE627" s="227"/>
      <c r="PF627" s="227"/>
      <c r="PG627" s="227"/>
      <c r="PH627" s="227"/>
      <c r="PI627" s="227"/>
      <c r="PJ627" s="227"/>
      <c r="PK627" s="227"/>
      <c r="PL627" s="227"/>
      <c r="PM627" s="227"/>
      <c r="PN627" s="227"/>
      <c r="PO627" s="227"/>
      <c r="PP627" s="227"/>
      <c r="PQ627" s="227"/>
      <c r="PR627" s="227"/>
      <c r="PS627" s="227"/>
      <c r="PT627" s="227"/>
      <c r="PU627" s="227"/>
      <c r="PV627" s="227"/>
      <c r="PW627" s="227"/>
      <c r="PX627" s="227"/>
      <c r="PY627" s="227"/>
      <c r="PZ627" s="227"/>
      <c r="QA627" s="227"/>
      <c r="QB627" s="227"/>
      <c r="QC627" s="227"/>
      <c r="QD627" s="227"/>
      <c r="QE627" s="227"/>
      <c r="QF627" s="227"/>
      <c r="QG627" s="227"/>
      <c r="QH627" s="227"/>
      <c r="QI627" s="227"/>
      <c r="QJ627" s="227"/>
      <c r="QK627" s="227"/>
      <c r="QL627" s="227"/>
      <c r="QM627" s="227"/>
      <c r="QN627" s="227"/>
      <c r="QO627" s="227"/>
      <c r="QP627" s="227"/>
      <c r="QQ627" s="227"/>
      <c r="QR627" s="227"/>
      <c r="QS627" s="227"/>
      <c r="QT627" s="227"/>
      <c r="QU627" s="227"/>
      <c r="QV627" s="227"/>
      <c r="QW627" s="227"/>
      <c r="QX627" s="227"/>
      <c r="QY627" s="227"/>
      <c r="QZ627" s="227"/>
      <c r="RA627" s="227"/>
      <c r="RB627" s="227"/>
      <c r="RC627" s="227"/>
      <c r="RD627" s="227"/>
      <c r="RE627" s="227"/>
      <c r="RF627" s="227"/>
      <c r="RG627" s="227"/>
      <c r="RH627" s="227"/>
      <c r="RI627" s="227"/>
      <c r="RJ627" s="227"/>
      <c r="RK627" s="227"/>
      <c r="RL627" s="227"/>
      <c r="RM627" s="227"/>
      <c r="RN627" s="227"/>
      <c r="RO627" s="227"/>
      <c r="RP627" s="227"/>
      <c r="RQ627" s="227"/>
      <c r="RR627" s="227"/>
      <c r="RS627" s="227"/>
      <c r="RT627" s="227"/>
      <c r="RU627" s="227"/>
      <c r="RV627" s="227"/>
      <c r="RW627" s="227"/>
      <c r="RX627" s="227"/>
      <c r="RY627" s="227"/>
      <c r="RZ627" s="227"/>
      <c r="SA627" s="227"/>
      <c r="SB627" s="227"/>
      <c r="SC627" s="227"/>
      <c r="SD627" s="227"/>
      <c r="SE627" s="227"/>
      <c r="SF627" s="227"/>
      <c r="SG627" s="227"/>
      <c r="SH627" s="227"/>
      <c r="SI627" s="227"/>
      <c r="SJ627" s="227"/>
      <c r="SK627" s="227"/>
      <c r="SL627" s="227"/>
      <c r="SM627" s="227"/>
      <c r="SN627" s="227"/>
      <c r="SO627" s="227"/>
      <c r="SP627" s="227"/>
      <c r="SQ627" s="227"/>
      <c r="SR627" s="227"/>
      <c r="SS627" s="227"/>
      <c r="ST627" s="227"/>
      <c r="SU627" s="227"/>
      <c r="SV627" s="227"/>
      <c r="SW627" s="227"/>
      <c r="SX627" s="227"/>
      <c r="SY627" s="227"/>
      <c r="SZ627" s="227"/>
      <c r="TA627" s="227"/>
      <c r="TB627" s="227"/>
      <c r="TC627" s="227"/>
      <c r="TD627" s="227"/>
      <c r="TE627" s="227"/>
      <c r="TF627" s="227"/>
      <c r="TG627" s="227"/>
      <c r="TH627" s="227"/>
      <c r="TI627" s="227"/>
      <c r="TJ627" s="227"/>
      <c r="TK627" s="227"/>
      <c r="TL627" s="227"/>
      <c r="TM627" s="227"/>
      <c r="TN627" s="227"/>
      <c r="TO627" s="227"/>
      <c r="TP627" s="227"/>
      <c r="TQ627" s="227"/>
      <c r="TR627" s="227"/>
      <c r="TS627" s="227"/>
      <c r="TT627" s="227"/>
      <c r="TU627" s="227"/>
      <c r="TV627" s="227"/>
      <c r="TW627" s="227"/>
      <c r="TX627" s="227"/>
      <c r="TY627" s="227"/>
      <c r="TZ627" s="227"/>
      <c r="UA627" s="227"/>
      <c r="UB627" s="227"/>
      <c r="UC627" s="227"/>
      <c r="UD627" s="227"/>
      <c r="UE627" s="227"/>
      <c r="UF627" s="227"/>
      <c r="UG627" s="227"/>
      <c r="UH627" s="227"/>
      <c r="UI627" s="227"/>
      <c r="UJ627" s="227"/>
      <c r="UK627" s="227"/>
      <c r="UL627" s="227"/>
      <c r="UM627" s="227"/>
      <c r="UN627" s="227"/>
      <c r="UO627" s="227"/>
      <c r="UP627" s="227"/>
      <c r="UQ627" s="227"/>
      <c r="UR627" s="227"/>
      <c r="US627" s="227"/>
      <c r="UT627" s="227"/>
      <c r="UU627" s="227"/>
      <c r="UV627" s="227"/>
      <c r="UW627" s="227"/>
      <c r="UX627" s="227"/>
      <c r="UY627" s="227"/>
      <c r="UZ627" s="227"/>
      <c r="VA627" s="227"/>
      <c r="VB627" s="227"/>
      <c r="VC627" s="227"/>
      <c r="VD627" s="227"/>
      <c r="VE627" s="227"/>
      <c r="VF627" s="227"/>
      <c r="VG627" s="227"/>
      <c r="VH627" s="227"/>
      <c r="VI627" s="227"/>
      <c r="VJ627" s="227"/>
      <c r="VK627" s="227"/>
      <c r="VL627" s="227"/>
      <c r="VM627" s="227"/>
      <c r="VN627" s="227"/>
      <c r="VO627" s="227"/>
      <c r="VP627" s="227"/>
      <c r="VQ627" s="227"/>
      <c r="VR627" s="227"/>
      <c r="VS627" s="227"/>
      <c r="VT627" s="227"/>
      <c r="VU627" s="227"/>
      <c r="VV627" s="227"/>
      <c r="VW627" s="227"/>
      <c r="VX627" s="227"/>
      <c r="VY627" s="227"/>
      <c r="VZ627" s="227"/>
      <c r="WA627" s="227"/>
      <c r="WB627" s="227"/>
      <c r="WC627" s="227"/>
      <c r="WD627" s="227"/>
      <c r="WE627" s="227"/>
      <c r="WF627" s="227"/>
      <c r="WG627" s="227"/>
      <c r="WH627" s="227"/>
      <c r="WI627" s="227"/>
      <c r="WJ627" s="227"/>
      <c r="WK627" s="227"/>
      <c r="WL627" s="227"/>
      <c r="WM627" s="227"/>
      <c r="WN627" s="227"/>
      <c r="WO627" s="227"/>
      <c r="WP627" s="227"/>
      <c r="WQ627" s="227"/>
      <c r="WR627" s="227"/>
      <c r="WS627" s="227"/>
      <c r="WT627" s="227"/>
      <c r="WU627" s="227"/>
      <c r="WV627" s="227"/>
      <c r="WW627" s="227"/>
      <c r="WX627" s="227"/>
      <c r="WY627" s="227"/>
      <c r="WZ627" s="227"/>
      <c r="XA627" s="227"/>
      <c r="XB627" s="227"/>
      <c r="XC627" s="227"/>
      <c r="XD627" s="227"/>
      <c r="XE627" s="227"/>
      <c r="XF627" s="227"/>
      <c r="XG627" s="227"/>
      <c r="XH627" s="227"/>
      <c r="XI627" s="227"/>
      <c r="XJ627" s="227"/>
      <c r="XK627" s="227"/>
      <c r="XL627" s="227"/>
      <c r="XM627" s="227"/>
      <c r="XN627" s="227"/>
      <c r="XO627" s="227"/>
      <c r="XP627" s="227"/>
      <c r="XQ627" s="227"/>
      <c r="XR627" s="227"/>
      <c r="XS627" s="227"/>
      <c r="XT627" s="227"/>
      <c r="XU627" s="227"/>
      <c r="XV627" s="227"/>
      <c r="XW627" s="227"/>
      <c r="XX627" s="227"/>
      <c r="XY627" s="227"/>
      <c r="XZ627" s="227"/>
      <c r="YA627" s="227"/>
      <c r="YB627" s="227"/>
      <c r="YC627" s="227"/>
      <c r="YD627" s="227"/>
      <c r="YE627" s="227"/>
      <c r="YF627" s="227"/>
      <c r="YG627" s="227"/>
      <c r="YH627" s="227"/>
      <c r="YI627" s="227"/>
      <c r="YJ627" s="227"/>
      <c r="YK627" s="227"/>
      <c r="YL627" s="227"/>
      <c r="YM627" s="227"/>
      <c r="YN627" s="227"/>
      <c r="YO627" s="227"/>
      <c r="YP627" s="227"/>
      <c r="YQ627" s="227"/>
      <c r="YR627" s="227"/>
      <c r="YS627" s="227"/>
      <c r="YT627" s="227"/>
      <c r="YU627" s="227"/>
      <c r="YV627" s="227"/>
      <c r="YW627" s="227"/>
      <c r="YX627" s="227"/>
      <c r="YY627" s="227"/>
      <c r="YZ627" s="227"/>
      <c r="ZA627" s="227"/>
      <c r="ZB627" s="227"/>
      <c r="ZC627" s="227"/>
      <c r="ZD627" s="227"/>
      <c r="ZE627" s="227"/>
      <c r="ZF627" s="227"/>
      <c r="ZG627" s="227"/>
      <c r="ZH627" s="227"/>
      <c r="ZI627" s="227"/>
      <c r="ZJ627" s="227"/>
      <c r="ZK627" s="227"/>
      <c r="ZL627" s="227"/>
      <c r="ZM627" s="227"/>
      <c r="ZN627" s="227"/>
      <c r="ZO627" s="227"/>
      <c r="ZP627" s="227"/>
      <c r="ZQ627" s="227"/>
      <c r="ZR627" s="227"/>
      <c r="ZS627" s="227"/>
      <c r="ZT627" s="227"/>
      <c r="ZU627" s="227"/>
      <c r="ZV627" s="227"/>
      <c r="ZW627" s="227"/>
      <c r="ZX627" s="227"/>
      <c r="ZY627" s="227"/>
      <c r="ZZ627" s="227"/>
      <c r="AAA627" s="227"/>
      <c r="AAB627" s="227"/>
      <c r="AAC627" s="227"/>
      <c r="AAD627" s="227"/>
      <c r="AAE627" s="227"/>
      <c r="AAF627" s="227"/>
      <c r="AAG627" s="227"/>
      <c r="AAH627" s="227"/>
      <c r="AAI627" s="227"/>
      <c r="AAJ627" s="227"/>
      <c r="AAK627" s="227"/>
      <c r="AAL627" s="227"/>
      <c r="AAM627" s="227"/>
      <c r="AAN627" s="227"/>
      <c r="AAO627" s="227"/>
      <c r="AAP627" s="227"/>
      <c r="AAQ627" s="227"/>
      <c r="AAR627" s="227"/>
      <c r="AAS627" s="227"/>
      <c r="AAT627" s="227"/>
      <c r="AAU627" s="227"/>
      <c r="AAV627" s="227"/>
      <c r="AAW627" s="227"/>
      <c r="AAX627" s="227"/>
      <c r="AAY627" s="227"/>
      <c r="AAZ627" s="227"/>
      <c r="ABA627" s="227"/>
      <c r="ABB627" s="227"/>
      <c r="ABC627" s="227"/>
      <c r="ABD627" s="227"/>
      <c r="ABE627" s="227"/>
      <c r="ABF627" s="227"/>
      <c r="ABG627" s="227"/>
      <c r="ABH627" s="227"/>
      <c r="ABI627" s="227"/>
      <c r="ABJ627" s="227"/>
      <c r="ABK627" s="227"/>
      <c r="ABL627" s="227"/>
      <c r="ABM627" s="227"/>
      <c r="ABN627" s="227"/>
      <c r="ABO627" s="227"/>
      <c r="ABP627" s="227"/>
      <c r="ABQ627" s="227"/>
      <c r="ABR627" s="227"/>
      <c r="ABS627" s="227"/>
      <c r="ABT627" s="227"/>
      <c r="ABU627" s="227"/>
      <c r="ABV627" s="227"/>
      <c r="ABW627" s="227"/>
      <c r="ABX627" s="227"/>
      <c r="ABY627" s="227"/>
      <c r="ABZ627" s="227"/>
      <c r="ACA627" s="227"/>
      <c r="ACB627" s="227"/>
      <c r="ACC627" s="227"/>
      <c r="ACD627" s="227"/>
      <c r="ACE627" s="227"/>
      <c r="ACF627" s="227"/>
      <c r="ACG627" s="227"/>
      <c r="ACH627" s="227"/>
      <c r="ACI627" s="227"/>
      <c r="ACJ627" s="227"/>
      <c r="ACK627" s="227"/>
      <c r="ACL627" s="227"/>
      <c r="ACM627" s="227"/>
      <c r="ACN627" s="227"/>
      <c r="ACO627" s="227"/>
      <c r="ACP627" s="227"/>
      <c r="ACQ627" s="227"/>
      <c r="ACR627" s="227"/>
      <c r="ACS627" s="227"/>
      <c r="ACT627" s="227"/>
      <c r="ACU627" s="227"/>
      <c r="ACV627" s="227"/>
      <c r="ACW627" s="227"/>
      <c r="ACX627" s="227"/>
      <c r="ACY627" s="227"/>
      <c r="ACZ627" s="227"/>
      <c r="ADA627" s="227"/>
      <c r="ADB627" s="227"/>
      <c r="ADC627" s="227"/>
      <c r="ADD627" s="227"/>
      <c r="ADE627" s="227"/>
      <c r="ADF627" s="227"/>
      <c r="ADG627" s="227"/>
      <c r="ADH627" s="227"/>
      <c r="ADI627" s="227"/>
      <c r="ADJ627" s="227"/>
      <c r="ADK627" s="227"/>
      <c r="ADL627" s="227"/>
      <c r="ADM627" s="227"/>
      <c r="ADN627" s="227"/>
      <c r="ADO627" s="227"/>
      <c r="ADP627" s="227"/>
      <c r="ADQ627" s="227"/>
      <c r="ADR627" s="227"/>
      <c r="ADS627" s="227"/>
      <c r="ADT627" s="227"/>
      <c r="ADU627" s="227"/>
      <c r="ADV627" s="227"/>
      <c r="ADW627" s="227"/>
      <c r="ADX627" s="227"/>
      <c r="ADY627" s="227"/>
      <c r="ADZ627" s="227"/>
      <c r="AEA627" s="227"/>
      <c r="AEB627" s="227"/>
      <c r="AEC627" s="227"/>
      <c r="AED627" s="227"/>
      <c r="AEE627" s="227"/>
      <c r="AEF627" s="227"/>
      <c r="AEG627" s="227"/>
      <c r="AEH627" s="227"/>
      <c r="AEI627" s="227"/>
      <c r="AEJ627" s="227"/>
      <c r="AEK627" s="227"/>
      <c r="AEL627" s="227"/>
      <c r="AEM627" s="227"/>
      <c r="AEN627" s="227"/>
      <c r="AEO627" s="227"/>
      <c r="AEP627" s="227"/>
      <c r="AEQ627" s="227"/>
      <c r="AER627" s="227"/>
      <c r="AES627" s="227"/>
      <c r="AET627" s="227"/>
      <c r="AEU627" s="227"/>
      <c r="AEV627" s="227"/>
      <c r="AEW627" s="227"/>
      <c r="AEX627" s="227"/>
      <c r="AEY627" s="227"/>
      <c r="AEZ627" s="227"/>
      <c r="AFA627" s="227"/>
      <c r="AFB627" s="227"/>
      <c r="AFC627" s="227"/>
      <c r="AFD627" s="227"/>
      <c r="AFE627" s="227"/>
      <c r="AFF627" s="227"/>
      <c r="AFG627" s="227"/>
      <c r="AFH627" s="227"/>
      <c r="AFI627" s="227"/>
      <c r="AFJ627" s="227"/>
      <c r="AFK627" s="227"/>
      <c r="AFL627" s="227"/>
      <c r="AFM627" s="227"/>
      <c r="AFN627" s="227"/>
      <c r="AFO627" s="227"/>
      <c r="AFP627" s="227"/>
      <c r="AFQ627" s="227"/>
      <c r="AFR627" s="227"/>
      <c r="AFS627" s="227"/>
      <c r="AFT627" s="227"/>
      <c r="AFU627" s="227"/>
      <c r="AFV627" s="227"/>
      <c r="AFW627" s="227"/>
      <c r="AFX627" s="227"/>
      <c r="AFY627" s="227"/>
      <c r="AFZ627" s="227"/>
      <c r="AGA627" s="227"/>
      <c r="AGB627" s="227"/>
      <c r="AGC627" s="227"/>
      <c r="AGD627" s="227"/>
      <c r="AGE627" s="227"/>
      <c r="AGF627" s="227"/>
      <c r="AGG627" s="227"/>
      <c r="AGH627" s="227"/>
      <c r="AGI627" s="227"/>
      <c r="AGJ627" s="227"/>
      <c r="AGK627" s="227"/>
      <c r="AGL627" s="227"/>
      <c r="AGM627" s="227"/>
      <c r="AGN627" s="227"/>
      <c r="AGO627" s="227"/>
      <c r="AGP627" s="227"/>
      <c r="AGQ627" s="227"/>
      <c r="AGR627" s="227"/>
      <c r="AGS627" s="227"/>
      <c r="AGT627" s="227"/>
      <c r="AGU627" s="227"/>
      <c r="AGV627" s="227"/>
      <c r="AGW627" s="227"/>
      <c r="AGX627" s="227"/>
      <c r="AGY627" s="227"/>
      <c r="AGZ627" s="227"/>
      <c r="AHA627" s="227"/>
      <c r="AHB627" s="227"/>
      <c r="AHC627" s="227"/>
      <c r="AHD627" s="227"/>
      <c r="AHE627" s="227"/>
      <c r="AHF627" s="227"/>
      <c r="AHG627" s="227"/>
      <c r="AHH627" s="227"/>
      <c r="AHI627" s="227"/>
      <c r="AHJ627" s="227"/>
      <c r="AHK627" s="227"/>
      <c r="AHL627" s="227"/>
      <c r="AHM627" s="227"/>
      <c r="AHN627" s="227"/>
      <c r="AHO627" s="227"/>
      <c r="AHP627" s="227"/>
      <c r="AHQ627" s="227"/>
      <c r="AHR627" s="227"/>
      <c r="AHS627" s="227"/>
      <c r="AHT627" s="227"/>
      <c r="AHU627" s="227"/>
      <c r="AHV627" s="227"/>
      <c r="AHW627" s="227"/>
      <c r="AHX627" s="227"/>
      <c r="AHY627" s="227"/>
      <c r="AHZ627" s="227"/>
      <c r="AIA627" s="227"/>
      <c r="AIB627" s="227"/>
      <c r="AIC627" s="227"/>
      <c r="AID627" s="227"/>
      <c r="AIE627" s="227"/>
      <c r="AIF627" s="227"/>
      <c r="AIG627" s="227"/>
      <c r="AIH627" s="227"/>
      <c r="AII627" s="227"/>
      <c r="AIJ627" s="227"/>
      <c r="AIK627" s="227"/>
      <c r="AIL627" s="227"/>
      <c r="AIM627" s="227"/>
      <c r="AIN627" s="227"/>
      <c r="AIO627" s="227"/>
      <c r="AIP627" s="227"/>
      <c r="AIQ627" s="227"/>
      <c r="AIR627" s="227"/>
      <c r="AIS627" s="227"/>
      <c r="AIT627" s="227"/>
      <c r="AIU627" s="227"/>
      <c r="AIV627" s="227"/>
      <c r="AIW627" s="227"/>
      <c r="AIX627" s="227"/>
      <c r="AIY627" s="227"/>
      <c r="AIZ627" s="227"/>
      <c r="AJA627" s="227"/>
      <c r="AJB627" s="227"/>
      <c r="AJC627" s="227"/>
      <c r="AJD627" s="227"/>
      <c r="AJE627" s="227"/>
      <c r="AJF627" s="227"/>
      <c r="AJG627" s="227"/>
      <c r="AJH627" s="227"/>
      <c r="AJI627" s="227"/>
      <c r="AJJ627" s="227"/>
      <c r="AJK627" s="227"/>
      <c r="AJL627" s="227"/>
      <c r="AJM627" s="227"/>
      <c r="AJN627" s="227"/>
      <c r="AJO627" s="227"/>
      <c r="AJP627" s="227"/>
      <c r="AJQ627" s="227"/>
      <c r="AJR627" s="227"/>
      <c r="AJS627" s="227"/>
      <c r="AJT627" s="227"/>
      <c r="AJU627" s="227"/>
      <c r="AJV627" s="227"/>
      <c r="AJW627" s="227"/>
      <c r="AJX627" s="227"/>
      <c r="AJY627" s="227"/>
      <c r="AJZ627" s="227"/>
      <c r="AKA627" s="227"/>
      <c r="AKB627" s="227"/>
      <c r="AKC627" s="227"/>
      <c r="AKD627" s="227"/>
      <c r="AKE627" s="227"/>
      <c r="AKF627" s="227"/>
      <c r="AKG627" s="227"/>
      <c r="AKH627" s="227"/>
      <c r="AKI627" s="227"/>
      <c r="AKJ627" s="227"/>
      <c r="AKK627" s="227"/>
      <c r="AKL627" s="227"/>
      <c r="AKM627" s="227"/>
      <c r="AKN627" s="227"/>
      <c r="AKO627" s="227"/>
      <c r="AKP627" s="227"/>
      <c r="AKQ627" s="227"/>
      <c r="AKR627" s="227"/>
      <c r="AKS627" s="227"/>
      <c r="AKT627" s="227"/>
      <c r="AKU627" s="227"/>
      <c r="AKV627" s="227"/>
      <c r="AKW627" s="227"/>
      <c r="AKX627" s="227"/>
      <c r="AKY627" s="227"/>
      <c r="AKZ627" s="227"/>
      <c r="ALA627" s="227"/>
      <c r="ALB627" s="227"/>
      <c r="ALC627" s="227"/>
      <c r="ALD627" s="227"/>
      <c r="ALE627" s="227"/>
      <c r="ALF627" s="227"/>
      <c r="ALG627" s="227"/>
      <c r="ALH627" s="227"/>
      <c r="ALI627" s="227"/>
      <c r="ALJ627" s="227"/>
      <c r="ALK627" s="227"/>
      <c r="ALL627" s="227"/>
      <c r="ALM627" s="227"/>
      <c r="ALN627" s="227"/>
      <c r="ALO627" s="227"/>
      <c r="ALP627" s="227"/>
      <c r="ALQ627" s="227"/>
      <c r="ALR627" s="227"/>
      <c r="ALS627" s="227"/>
      <c r="ALT627" s="227"/>
      <c r="ALU627" s="227"/>
      <c r="ALV627" s="227"/>
      <c r="ALW627" s="227"/>
      <c r="ALX627" s="227"/>
      <c r="ALY627" s="227"/>
      <c r="ALZ627" s="227"/>
      <c r="AMA627" s="227"/>
      <c r="AMB627" s="227"/>
      <c r="AMC627" s="227"/>
      <c r="AMD627" s="227"/>
      <c r="AME627" s="227"/>
      <c r="AMF627" s="227"/>
      <c r="AMG627" s="227"/>
      <c r="AMH627" s="227"/>
      <c r="AMI627" s="227"/>
      <c r="AMJ627" s="227"/>
      <c r="AMK627" s="227"/>
      <c r="AML627" s="227"/>
      <c r="AMM627" s="227"/>
      <c r="AMN627" s="227"/>
      <c r="AMO627" s="227"/>
      <c r="AMP627" s="227"/>
      <c r="AMQ627" s="227"/>
      <c r="AMR627" s="227"/>
      <c r="AMS627" s="227"/>
      <c r="AMT627" s="227"/>
      <c r="AMU627" s="227"/>
      <c r="AMV627" s="227"/>
      <c r="AMW627" s="227"/>
      <c r="AMX627" s="227"/>
    </row>
    <row r="628" spans="1:1038" s="288" customFormat="1" ht="18" customHeight="1">
      <c r="A628" s="352" t="s">
        <v>2065</v>
      </c>
      <c r="B628" s="227" t="s">
        <v>1647</v>
      </c>
      <c r="C628" s="227"/>
      <c r="D628" s="227" t="s">
        <v>1279</v>
      </c>
      <c r="E628" s="227">
        <v>82</v>
      </c>
      <c r="F628" s="227">
        <v>2</v>
      </c>
      <c r="G628" s="570" t="str">
        <f t="shared" si="220"/>
        <v>82-2</v>
      </c>
      <c r="H628" s="227">
        <v>0</v>
      </c>
      <c r="I628" s="479">
        <v>91</v>
      </c>
      <c r="J628" s="477">
        <f t="shared" si="289"/>
        <v>1</v>
      </c>
      <c r="K628" s="478" t="str">
        <f>IF(J629=1,IF(((VLOOKUP($G628,[1]Depth_Lookup!A$3:J$410,9,FALSE))-(I628/100))=0,"Good",IF(((VLOOKUP($G628,[1]Depth_Lookup!$A$3:$J$550,9,FALSE))-(I628/100))&gt;0,"Too Short","Too Long")))</f>
        <v>Good</v>
      </c>
      <c r="L628" s="171">
        <f>(VLOOKUP($G628,Depth_Lookup!$A$3:$J$410,10,FALSE))+(H628/100)</f>
        <v>207.60499999999999</v>
      </c>
      <c r="M628" s="171">
        <f>(VLOOKUP($G628,Depth_Lookup!$A$3:$J$410,10,FALSE))+(I628/100)</f>
        <v>208.51499999999999</v>
      </c>
      <c r="N628" s="230" t="s">
        <v>2133</v>
      </c>
      <c r="O628" s="227">
        <v>2</v>
      </c>
      <c r="P628" s="227" t="s">
        <v>853</v>
      </c>
      <c r="Q628" s="227" t="s">
        <v>125</v>
      </c>
      <c r="R628" s="286" t="str">
        <f t="shared" si="277"/>
        <v>SerpentinizedHarzburgite</v>
      </c>
      <c r="S628" s="227" t="s">
        <v>700</v>
      </c>
      <c r="T628" s="227" t="s">
        <v>700</v>
      </c>
      <c r="U628" s="227"/>
      <c r="V628" s="227"/>
      <c r="W628" s="227" t="s">
        <v>102</v>
      </c>
      <c r="X628" s="286">
        <f>VLOOKUP(W628,[1]definitions_list_lookup!A$13:B$19,2,0)</f>
        <v>5</v>
      </c>
      <c r="Y628" s="227" t="s">
        <v>90</v>
      </c>
      <c r="Z628" s="227" t="s">
        <v>91</v>
      </c>
      <c r="AA628" s="227"/>
      <c r="AB628" s="227" t="s">
        <v>116</v>
      </c>
      <c r="AC628" s="227" t="s">
        <v>108</v>
      </c>
      <c r="AD628" s="227" t="s">
        <v>96</v>
      </c>
      <c r="AE628" s="233" t="s">
        <v>123</v>
      </c>
      <c r="AF628" s="570">
        <f>VLOOKUP(AE628,[1]definitions_list_mag!$V$12:$W$15,2,0)</f>
        <v>1</v>
      </c>
      <c r="AG628" s="237" t="s">
        <v>1361</v>
      </c>
      <c r="AH628" s="227"/>
      <c r="AI628" s="240">
        <v>68</v>
      </c>
      <c r="AJ628" s="227"/>
      <c r="AK628" s="227"/>
      <c r="AL628" s="227"/>
      <c r="AM628" s="227"/>
      <c r="AN628" s="227"/>
      <c r="AO628" s="240"/>
      <c r="AP628" s="227"/>
      <c r="AQ628" s="227"/>
      <c r="AR628" s="227"/>
      <c r="AS628" s="227"/>
      <c r="AT628" s="227"/>
      <c r="AU628" s="240">
        <v>1</v>
      </c>
      <c r="AV628" s="227">
        <v>0.5</v>
      </c>
      <c r="AW628" s="227">
        <v>0.5</v>
      </c>
      <c r="AX628" s="227" t="s">
        <v>110</v>
      </c>
      <c r="AY628" s="227" t="s">
        <v>110</v>
      </c>
      <c r="AZ628" s="227"/>
      <c r="BA628" s="240">
        <v>30</v>
      </c>
      <c r="BB628" s="227">
        <v>7</v>
      </c>
      <c r="BC628" s="227">
        <v>3</v>
      </c>
      <c r="BD628" s="227" t="s">
        <v>110</v>
      </c>
      <c r="BE628" s="227" t="s">
        <v>103</v>
      </c>
      <c r="BF628" s="227"/>
      <c r="BG628" s="240"/>
      <c r="BH628" s="227"/>
      <c r="BI628" s="227"/>
      <c r="BJ628" s="227"/>
      <c r="BK628" s="227"/>
      <c r="BL628" s="227"/>
      <c r="BM628" s="240">
        <v>1</v>
      </c>
      <c r="BN628" s="227">
        <v>2</v>
      </c>
      <c r="BO628" s="227">
        <v>0.5</v>
      </c>
      <c r="BP628" s="227"/>
      <c r="BQ628" s="227"/>
      <c r="BR628" s="227"/>
      <c r="BS628" s="227"/>
      <c r="BT628" s="227"/>
      <c r="BU628" s="227"/>
      <c r="BV628" s="227"/>
      <c r="BW628" s="227"/>
      <c r="BX628" s="227"/>
      <c r="BY628" s="240"/>
      <c r="BZ628" s="227"/>
      <c r="CA628" s="227"/>
      <c r="CB628" s="227"/>
      <c r="CC628" s="227"/>
      <c r="CD628" s="227"/>
      <c r="CE628" s="227"/>
      <c r="CF628" s="290">
        <f t="shared" si="290"/>
        <v>100</v>
      </c>
      <c r="CG628" s="148"/>
      <c r="CH628" s="571" t="s">
        <v>1360</v>
      </c>
      <c r="CI628" s="571">
        <v>95</v>
      </c>
      <c r="CJ628" s="571" t="s">
        <v>514</v>
      </c>
      <c r="CK628" s="572"/>
      <c r="CL628" s="572"/>
      <c r="CM628" s="572"/>
      <c r="CN628" s="572"/>
      <c r="CO628" s="572"/>
      <c r="CP628" s="572"/>
      <c r="CQ628" s="572"/>
      <c r="CR628" s="572"/>
      <c r="CS628" s="572"/>
      <c r="CT628" s="572"/>
      <c r="CU628" s="572"/>
      <c r="CV628" s="572"/>
      <c r="CW628" s="572"/>
      <c r="CX628" s="572"/>
      <c r="CY628" s="572"/>
      <c r="CZ628" s="572"/>
      <c r="DA628" s="572"/>
      <c r="DB628" s="572">
        <v>85</v>
      </c>
      <c r="DC628" s="577">
        <v>15</v>
      </c>
      <c r="DD628" s="572"/>
      <c r="DE628" s="572"/>
      <c r="DF628" s="572"/>
      <c r="DG628" s="572"/>
      <c r="DH628" s="572"/>
      <c r="DI628" s="572"/>
      <c r="DJ628" s="572"/>
      <c r="DK628" s="208"/>
      <c r="DL628" s="148"/>
      <c r="DM628" s="572"/>
      <c r="DN628" s="572"/>
      <c r="DO628" s="574"/>
      <c r="DP628" s="575"/>
      <c r="DQ628" s="576"/>
      <c r="DR628" s="574"/>
      <c r="DS628" s="576"/>
      <c r="DT628" s="283" t="s">
        <v>1754</v>
      </c>
      <c r="DU628" s="577"/>
      <c r="DV628" s="577"/>
      <c r="DW628" s="291" t="e">
        <f>VLOOKUP(P628,[1]definitions_list_lookup!$K$30:$L$54,2,0)</f>
        <v>#N/A</v>
      </c>
      <c r="DX628" s="578" t="s">
        <v>2151</v>
      </c>
      <c r="DY628" s="578" t="s">
        <v>2158</v>
      </c>
      <c r="DZ628" s="154"/>
      <c r="EA628" s="154"/>
      <c r="EB628" s="229"/>
      <c r="EC628" s="292"/>
      <c r="ED628" s="229" t="s">
        <v>2517</v>
      </c>
      <c r="EE628" s="293"/>
      <c r="EF628" s="294"/>
      <c r="EG628" s="293"/>
      <c r="EH628" s="295"/>
      <c r="EI628" s="296"/>
      <c r="EJ628" s="297"/>
      <c r="EK628" s="298"/>
      <c r="EL628" s="293"/>
      <c r="EM628" s="295"/>
      <c r="EN628" s="295"/>
      <c r="EO628" s="321"/>
      <c r="EP628" s="321"/>
      <c r="EQ628" s="321"/>
      <c r="ER628" s="321"/>
      <c r="ES628" s="321"/>
      <c r="ET628" s="321"/>
      <c r="EU628" s="321"/>
      <c r="EV628" s="322"/>
      <c r="EW628" s="322"/>
      <c r="EX628" s="322"/>
      <c r="EY628" s="322"/>
      <c r="EZ628" s="192" t="e">
        <f t="shared" si="239"/>
        <v>#DIV/0!</v>
      </c>
      <c r="FA628" s="192" t="e">
        <f t="shared" si="240"/>
        <v>#DIV/0!</v>
      </c>
      <c r="FB628" s="192" t="e">
        <f t="shared" si="241"/>
        <v>#DIV/0!</v>
      </c>
      <c r="FC628" s="192" t="e">
        <f t="shared" si="242"/>
        <v>#DIV/0!</v>
      </c>
      <c r="FD628" s="192" t="e">
        <f t="shared" si="243"/>
        <v>#DIV/0!</v>
      </c>
      <c r="FE628" s="193" t="e">
        <f t="shared" si="244"/>
        <v>#DIV/0!</v>
      </c>
      <c r="FF628" s="194" t="e">
        <f t="shared" si="245"/>
        <v>#DIV/0!</v>
      </c>
      <c r="FG628" s="293"/>
      <c r="FH628" s="295"/>
      <c r="FI628" s="778">
        <f t="shared" si="250"/>
        <v>0</v>
      </c>
      <c r="FJ628" s="779" t="e">
        <f t="shared" si="251"/>
        <v>#DIV/0!</v>
      </c>
      <c r="FK628" s="779" t="e">
        <f t="shared" si="252"/>
        <v>#DIV/0!</v>
      </c>
      <c r="FL628" s="780" t="e">
        <f t="shared" si="253"/>
        <v>#DIV/0!</v>
      </c>
      <c r="FM628" s="169" t="e">
        <f t="shared" si="254"/>
        <v>#DIV/0!</v>
      </c>
      <c r="FN628" s="783" t="e">
        <f t="shared" si="255"/>
        <v>#DIV/0!</v>
      </c>
      <c r="FO628" s="227"/>
      <c r="FP628" s="227"/>
      <c r="FQ628" s="227"/>
      <c r="FR628" s="227"/>
      <c r="FS628" s="227"/>
      <c r="FT628" s="227"/>
      <c r="FU628" s="227"/>
      <c r="FV628" s="227"/>
      <c r="FW628" s="227"/>
      <c r="FX628" s="227"/>
      <c r="FY628" s="227"/>
      <c r="FZ628" s="227"/>
      <c r="GA628" s="227"/>
      <c r="GB628" s="227"/>
      <c r="GC628" s="227"/>
      <c r="GD628" s="227"/>
      <c r="GE628" s="227"/>
      <c r="GF628" s="227"/>
      <c r="GG628" s="227"/>
      <c r="GH628" s="227"/>
      <c r="GI628" s="227"/>
      <c r="GJ628" s="227"/>
      <c r="GK628" s="227"/>
      <c r="GL628" s="227"/>
      <c r="GM628" s="227"/>
      <c r="GN628" s="227"/>
      <c r="GO628" s="227"/>
      <c r="GP628" s="227"/>
      <c r="GQ628" s="227"/>
      <c r="GR628" s="227"/>
      <c r="GS628" s="227"/>
      <c r="GT628" s="227"/>
      <c r="GU628" s="227"/>
      <c r="GV628" s="227"/>
      <c r="GW628" s="227"/>
      <c r="GX628" s="227"/>
      <c r="GY628" s="227"/>
      <c r="GZ628" s="227"/>
      <c r="HA628" s="227"/>
      <c r="HB628" s="227"/>
      <c r="HC628" s="227"/>
      <c r="HD628" s="227"/>
      <c r="HE628" s="227"/>
      <c r="HF628" s="227"/>
      <c r="HG628" s="227"/>
      <c r="HH628" s="227"/>
      <c r="HI628" s="227"/>
      <c r="HJ628" s="227"/>
      <c r="HK628" s="227"/>
      <c r="HL628" s="227"/>
      <c r="HM628" s="227"/>
      <c r="HN628" s="227"/>
      <c r="HO628" s="227"/>
      <c r="HP628" s="227"/>
      <c r="HQ628" s="227"/>
      <c r="HR628" s="227"/>
      <c r="HS628" s="227"/>
      <c r="HT628" s="227"/>
      <c r="HU628" s="227"/>
      <c r="HV628" s="227"/>
      <c r="HW628" s="227"/>
      <c r="HX628" s="227"/>
      <c r="HY628" s="227"/>
      <c r="HZ628" s="227"/>
      <c r="IA628" s="227"/>
      <c r="IB628" s="227"/>
      <c r="IC628" s="227"/>
      <c r="ID628" s="227"/>
      <c r="IE628" s="227"/>
      <c r="IF628" s="227"/>
      <c r="IG628" s="227"/>
      <c r="IH628" s="227"/>
      <c r="II628" s="227"/>
      <c r="IJ628" s="227"/>
      <c r="IK628" s="227"/>
      <c r="IL628" s="227"/>
      <c r="IM628" s="227"/>
      <c r="IN628" s="227"/>
      <c r="IO628" s="227"/>
      <c r="IP628" s="227"/>
      <c r="IQ628" s="227"/>
      <c r="IR628" s="227"/>
      <c r="IS628" s="227"/>
      <c r="IT628" s="227"/>
      <c r="IU628" s="227"/>
      <c r="IV628" s="227"/>
      <c r="IW628" s="227"/>
      <c r="IX628" s="227"/>
      <c r="IY628" s="227"/>
      <c r="IZ628" s="227"/>
      <c r="JA628" s="227"/>
      <c r="JB628" s="227"/>
      <c r="JC628" s="227"/>
      <c r="JD628" s="227"/>
      <c r="JE628" s="227"/>
      <c r="JF628" s="227"/>
      <c r="JG628" s="227"/>
      <c r="JH628" s="227"/>
      <c r="JI628" s="227"/>
      <c r="JJ628" s="227"/>
      <c r="JK628" s="227"/>
      <c r="JL628" s="227"/>
      <c r="JM628" s="227"/>
      <c r="JN628" s="227"/>
      <c r="JO628" s="227"/>
      <c r="JP628" s="227"/>
      <c r="JQ628" s="227"/>
      <c r="JR628" s="227"/>
      <c r="JS628" s="227"/>
      <c r="JT628" s="227"/>
      <c r="JU628" s="227"/>
      <c r="JV628" s="227"/>
      <c r="JW628" s="227"/>
      <c r="JX628" s="227"/>
      <c r="JY628" s="227"/>
      <c r="JZ628" s="227"/>
      <c r="KA628" s="227"/>
      <c r="KB628" s="227"/>
      <c r="KC628" s="227"/>
      <c r="KD628" s="227"/>
      <c r="KE628" s="227"/>
      <c r="KF628" s="227"/>
      <c r="KG628" s="227"/>
      <c r="KH628" s="227"/>
      <c r="KI628" s="227"/>
      <c r="KJ628" s="227"/>
      <c r="KK628" s="227"/>
      <c r="KL628" s="227"/>
      <c r="KM628" s="227"/>
      <c r="KN628" s="227"/>
      <c r="KO628" s="227"/>
      <c r="KP628" s="227"/>
      <c r="KQ628" s="227"/>
      <c r="KR628" s="227"/>
      <c r="KS628" s="227"/>
      <c r="KT628" s="227"/>
      <c r="KU628" s="227"/>
      <c r="KV628" s="227"/>
      <c r="KW628" s="227"/>
      <c r="KX628" s="227"/>
      <c r="KY628" s="227"/>
      <c r="KZ628" s="227"/>
      <c r="LA628" s="227"/>
      <c r="LB628" s="227"/>
      <c r="LC628" s="227"/>
      <c r="LD628" s="227"/>
      <c r="LE628" s="227"/>
      <c r="LF628" s="227"/>
      <c r="LG628" s="227"/>
      <c r="LH628" s="227"/>
      <c r="LI628" s="227"/>
      <c r="LJ628" s="227"/>
      <c r="LK628" s="227"/>
      <c r="LL628" s="227"/>
      <c r="LM628" s="227"/>
      <c r="LN628" s="227"/>
      <c r="LO628" s="227"/>
      <c r="LP628" s="227"/>
      <c r="LQ628" s="227"/>
      <c r="LR628" s="227"/>
      <c r="LS628" s="227"/>
      <c r="LT628" s="227"/>
      <c r="LU628" s="227"/>
      <c r="LV628" s="227"/>
      <c r="LW628" s="227"/>
      <c r="LX628" s="227"/>
      <c r="LY628" s="227"/>
      <c r="LZ628" s="227"/>
      <c r="MA628" s="227"/>
      <c r="MB628" s="227"/>
      <c r="MC628" s="227"/>
      <c r="MD628" s="227"/>
      <c r="ME628" s="227"/>
      <c r="MF628" s="227"/>
      <c r="MG628" s="227"/>
      <c r="MH628" s="227"/>
      <c r="MI628" s="227"/>
      <c r="MJ628" s="227"/>
      <c r="MK628" s="227"/>
      <c r="ML628" s="227"/>
      <c r="MM628" s="227"/>
      <c r="MN628" s="227"/>
      <c r="MO628" s="227"/>
      <c r="MP628" s="227"/>
      <c r="MQ628" s="227"/>
      <c r="MR628" s="227"/>
      <c r="MS628" s="227"/>
      <c r="MT628" s="227"/>
      <c r="MU628" s="227"/>
      <c r="MV628" s="227"/>
      <c r="MW628" s="227"/>
      <c r="MX628" s="227"/>
      <c r="MY628" s="227"/>
      <c r="MZ628" s="227"/>
      <c r="NA628" s="227"/>
      <c r="NB628" s="227"/>
      <c r="NC628" s="227"/>
      <c r="ND628" s="227"/>
      <c r="NE628" s="227"/>
      <c r="NF628" s="227"/>
      <c r="NG628" s="227"/>
      <c r="NH628" s="227"/>
      <c r="NI628" s="227"/>
      <c r="NJ628" s="227"/>
      <c r="NK628" s="227"/>
      <c r="NL628" s="227"/>
      <c r="NM628" s="227"/>
      <c r="NN628" s="227"/>
      <c r="NO628" s="227"/>
      <c r="NP628" s="227"/>
      <c r="NQ628" s="227"/>
      <c r="NR628" s="227"/>
      <c r="NS628" s="227"/>
      <c r="NT628" s="227"/>
      <c r="NU628" s="227"/>
      <c r="NV628" s="227"/>
      <c r="NW628" s="227"/>
      <c r="NX628" s="227"/>
      <c r="NY628" s="227"/>
      <c r="NZ628" s="227"/>
      <c r="OA628" s="227"/>
      <c r="OB628" s="227"/>
      <c r="OC628" s="227"/>
      <c r="OD628" s="227"/>
      <c r="OE628" s="227"/>
      <c r="OF628" s="227"/>
      <c r="OG628" s="227"/>
      <c r="OH628" s="227"/>
      <c r="OI628" s="227"/>
      <c r="OJ628" s="227"/>
      <c r="OK628" s="227"/>
      <c r="OL628" s="227"/>
      <c r="OM628" s="227"/>
      <c r="ON628" s="227"/>
      <c r="OO628" s="227"/>
      <c r="OP628" s="227"/>
      <c r="OQ628" s="227"/>
      <c r="OR628" s="227"/>
      <c r="OS628" s="227"/>
      <c r="OT628" s="227"/>
      <c r="OU628" s="227"/>
      <c r="OV628" s="227"/>
      <c r="OW628" s="227"/>
      <c r="OX628" s="227"/>
      <c r="OY628" s="227"/>
      <c r="OZ628" s="227"/>
      <c r="PA628" s="227"/>
      <c r="PB628" s="227"/>
      <c r="PC628" s="227"/>
      <c r="PD628" s="227"/>
      <c r="PE628" s="227"/>
      <c r="PF628" s="227"/>
      <c r="PG628" s="227"/>
      <c r="PH628" s="227"/>
      <c r="PI628" s="227"/>
      <c r="PJ628" s="227"/>
      <c r="PK628" s="227"/>
      <c r="PL628" s="227"/>
      <c r="PM628" s="227"/>
      <c r="PN628" s="227"/>
      <c r="PO628" s="227"/>
      <c r="PP628" s="227"/>
      <c r="PQ628" s="227"/>
      <c r="PR628" s="227"/>
      <c r="PS628" s="227"/>
      <c r="PT628" s="227"/>
      <c r="PU628" s="227"/>
      <c r="PV628" s="227"/>
      <c r="PW628" s="227"/>
      <c r="PX628" s="227"/>
      <c r="PY628" s="227"/>
      <c r="PZ628" s="227"/>
      <c r="QA628" s="227"/>
      <c r="QB628" s="227"/>
      <c r="QC628" s="227"/>
      <c r="QD628" s="227"/>
      <c r="QE628" s="227"/>
      <c r="QF628" s="227"/>
      <c r="QG628" s="227"/>
      <c r="QH628" s="227"/>
      <c r="QI628" s="227"/>
      <c r="QJ628" s="227"/>
      <c r="QK628" s="227"/>
      <c r="QL628" s="227"/>
      <c r="QM628" s="227"/>
      <c r="QN628" s="227"/>
      <c r="QO628" s="227"/>
      <c r="QP628" s="227"/>
      <c r="QQ628" s="227"/>
      <c r="QR628" s="227"/>
      <c r="QS628" s="227"/>
      <c r="QT628" s="227"/>
      <c r="QU628" s="227"/>
      <c r="QV628" s="227"/>
      <c r="QW628" s="227"/>
      <c r="QX628" s="227"/>
      <c r="QY628" s="227"/>
      <c r="QZ628" s="227"/>
      <c r="RA628" s="227"/>
      <c r="RB628" s="227"/>
      <c r="RC628" s="227"/>
      <c r="RD628" s="227"/>
      <c r="RE628" s="227"/>
      <c r="RF628" s="227"/>
      <c r="RG628" s="227"/>
      <c r="RH628" s="227"/>
      <c r="RI628" s="227"/>
      <c r="RJ628" s="227"/>
      <c r="RK628" s="227"/>
      <c r="RL628" s="227"/>
      <c r="RM628" s="227"/>
      <c r="RN628" s="227"/>
      <c r="RO628" s="227"/>
      <c r="RP628" s="227"/>
      <c r="RQ628" s="227"/>
      <c r="RR628" s="227"/>
      <c r="RS628" s="227"/>
      <c r="RT628" s="227"/>
      <c r="RU628" s="227"/>
      <c r="RV628" s="227"/>
      <c r="RW628" s="227"/>
      <c r="RX628" s="227"/>
      <c r="RY628" s="227"/>
      <c r="RZ628" s="227"/>
      <c r="SA628" s="227"/>
      <c r="SB628" s="227"/>
      <c r="SC628" s="227"/>
      <c r="SD628" s="227"/>
      <c r="SE628" s="227"/>
      <c r="SF628" s="227"/>
      <c r="SG628" s="227"/>
      <c r="SH628" s="227"/>
      <c r="SI628" s="227"/>
      <c r="SJ628" s="227"/>
      <c r="SK628" s="227"/>
      <c r="SL628" s="227"/>
      <c r="SM628" s="227"/>
      <c r="SN628" s="227"/>
      <c r="SO628" s="227"/>
      <c r="SP628" s="227"/>
      <c r="SQ628" s="227"/>
      <c r="SR628" s="227"/>
      <c r="SS628" s="227"/>
      <c r="ST628" s="227"/>
      <c r="SU628" s="227"/>
      <c r="SV628" s="227"/>
      <c r="SW628" s="227"/>
      <c r="SX628" s="227"/>
      <c r="SY628" s="227"/>
      <c r="SZ628" s="227"/>
      <c r="TA628" s="227"/>
      <c r="TB628" s="227"/>
      <c r="TC628" s="227"/>
      <c r="TD628" s="227"/>
      <c r="TE628" s="227"/>
      <c r="TF628" s="227"/>
      <c r="TG628" s="227"/>
      <c r="TH628" s="227"/>
      <c r="TI628" s="227"/>
      <c r="TJ628" s="227"/>
      <c r="TK628" s="227"/>
      <c r="TL628" s="227"/>
      <c r="TM628" s="227"/>
      <c r="TN628" s="227"/>
      <c r="TO628" s="227"/>
      <c r="TP628" s="227"/>
      <c r="TQ628" s="227"/>
      <c r="TR628" s="227"/>
      <c r="TS628" s="227"/>
      <c r="TT628" s="227"/>
      <c r="TU628" s="227"/>
      <c r="TV628" s="227"/>
      <c r="TW628" s="227"/>
      <c r="TX628" s="227"/>
      <c r="TY628" s="227"/>
      <c r="TZ628" s="227"/>
      <c r="UA628" s="227"/>
      <c r="UB628" s="227"/>
      <c r="UC628" s="227"/>
      <c r="UD628" s="227"/>
      <c r="UE628" s="227"/>
      <c r="UF628" s="227"/>
      <c r="UG628" s="227"/>
      <c r="UH628" s="227"/>
      <c r="UI628" s="227"/>
      <c r="UJ628" s="227"/>
      <c r="UK628" s="227"/>
      <c r="UL628" s="227"/>
      <c r="UM628" s="227"/>
      <c r="UN628" s="227"/>
      <c r="UO628" s="227"/>
      <c r="UP628" s="227"/>
      <c r="UQ628" s="227"/>
      <c r="UR628" s="227"/>
      <c r="US628" s="227"/>
      <c r="UT628" s="227"/>
      <c r="UU628" s="227"/>
      <c r="UV628" s="227"/>
      <c r="UW628" s="227"/>
      <c r="UX628" s="227"/>
      <c r="UY628" s="227"/>
      <c r="UZ628" s="227"/>
      <c r="VA628" s="227"/>
      <c r="VB628" s="227"/>
      <c r="VC628" s="227"/>
      <c r="VD628" s="227"/>
      <c r="VE628" s="227"/>
      <c r="VF628" s="227"/>
      <c r="VG628" s="227"/>
      <c r="VH628" s="227"/>
      <c r="VI628" s="227"/>
      <c r="VJ628" s="227"/>
      <c r="VK628" s="227"/>
      <c r="VL628" s="227"/>
      <c r="VM628" s="227"/>
      <c r="VN628" s="227"/>
      <c r="VO628" s="227"/>
      <c r="VP628" s="227"/>
      <c r="VQ628" s="227"/>
      <c r="VR628" s="227"/>
      <c r="VS628" s="227"/>
      <c r="VT628" s="227"/>
      <c r="VU628" s="227"/>
      <c r="VV628" s="227"/>
      <c r="VW628" s="227"/>
      <c r="VX628" s="227"/>
      <c r="VY628" s="227"/>
      <c r="VZ628" s="227"/>
      <c r="WA628" s="227"/>
      <c r="WB628" s="227"/>
      <c r="WC628" s="227"/>
      <c r="WD628" s="227"/>
      <c r="WE628" s="227"/>
      <c r="WF628" s="227"/>
      <c r="WG628" s="227"/>
      <c r="WH628" s="227"/>
      <c r="WI628" s="227"/>
      <c r="WJ628" s="227"/>
      <c r="WK628" s="227"/>
      <c r="WL628" s="227"/>
      <c r="WM628" s="227"/>
      <c r="WN628" s="227"/>
      <c r="WO628" s="227"/>
      <c r="WP628" s="227"/>
      <c r="WQ628" s="227"/>
      <c r="WR628" s="227"/>
      <c r="WS628" s="227"/>
      <c r="WT628" s="227"/>
      <c r="WU628" s="227"/>
      <c r="WV628" s="227"/>
      <c r="WW628" s="227"/>
      <c r="WX628" s="227"/>
      <c r="WY628" s="227"/>
      <c r="WZ628" s="227"/>
      <c r="XA628" s="227"/>
      <c r="XB628" s="227"/>
      <c r="XC628" s="227"/>
      <c r="XD628" s="227"/>
      <c r="XE628" s="227"/>
      <c r="XF628" s="227"/>
      <c r="XG628" s="227"/>
      <c r="XH628" s="227"/>
      <c r="XI628" s="227"/>
      <c r="XJ628" s="227"/>
      <c r="XK628" s="227"/>
      <c r="XL628" s="227"/>
      <c r="XM628" s="227"/>
      <c r="XN628" s="227"/>
      <c r="XO628" s="227"/>
      <c r="XP628" s="227"/>
      <c r="XQ628" s="227"/>
      <c r="XR628" s="227"/>
      <c r="XS628" s="227"/>
      <c r="XT628" s="227"/>
      <c r="XU628" s="227"/>
      <c r="XV628" s="227"/>
      <c r="XW628" s="227"/>
      <c r="XX628" s="227"/>
      <c r="XY628" s="227"/>
      <c r="XZ628" s="227"/>
      <c r="YA628" s="227"/>
      <c r="YB628" s="227"/>
      <c r="YC628" s="227"/>
      <c r="YD628" s="227"/>
      <c r="YE628" s="227"/>
      <c r="YF628" s="227"/>
      <c r="YG628" s="227"/>
      <c r="YH628" s="227"/>
      <c r="YI628" s="227"/>
      <c r="YJ628" s="227"/>
      <c r="YK628" s="227"/>
      <c r="YL628" s="227"/>
      <c r="YM628" s="227"/>
      <c r="YN628" s="227"/>
      <c r="YO628" s="227"/>
      <c r="YP628" s="227"/>
      <c r="YQ628" s="227"/>
      <c r="YR628" s="227"/>
      <c r="YS628" s="227"/>
      <c r="YT628" s="227"/>
      <c r="YU628" s="227"/>
      <c r="YV628" s="227"/>
      <c r="YW628" s="227"/>
      <c r="YX628" s="227"/>
      <c r="YY628" s="227"/>
      <c r="YZ628" s="227"/>
      <c r="ZA628" s="227"/>
      <c r="ZB628" s="227"/>
      <c r="ZC628" s="227"/>
      <c r="ZD628" s="227"/>
      <c r="ZE628" s="227"/>
      <c r="ZF628" s="227"/>
      <c r="ZG628" s="227"/>
      <c r="ZH628" s="227"/>
      <c r="ZI628" s="227"/>
      <c r="ZJ628" s="227"/>
      <c r="ZK628" s="227"/>
      <c r="ZL628" s="227"/>
      <c r="ZM628" s="227"/>
      <c r="ZN628" s="227"/>
      <c r="ZO628" s="227"/>
      <c r="ZP628" s="227"/>
      <c r="ZQ628" s="227"/>
      <c r="ZR628" s="227"/>
      <c r="ZS628" s="227"/>
      <c r="ZT628" s="227"/>
      <c r="ZU628" s="227"/>
      <c r="ZV628" s="227"/>
      <c r="ZW628" s="227"/>
      <c r="ZX628" s="227"/>
      <c r="ZY628" s="227"/>
      <c r="ZZ628" s="227"/>
      <c r="AAA628" s="227"/>
      <c r="AAB628" s="227"/>
      <c r="AAC628" s="227"/>
      <c r="AAD628" s="227"/>
      <c r="AAE628" s="227"/>
      <c r="AAF628" s="227"/>
      <c r="AAG628" s="227"/>
      <c r="AAH628" s="227"/>
      <c r="AAI628" s="227"/>
      <c r="AAJ628" s="227"/>
      <c r="AAK628" s="227"/>
      <c r="AAL628" s="227"/>
      <c r="AAM628" s="227"/>
      <c r="AAN628" s="227"/>
      <c r="AAO628" s="227"/>
      <c r="AAP628" s="227"/>
      <c r="AAQ628" s="227"/>
      <c r="AAR628" s="227"/>
      <c r="AAS628" s="227"/>
      <c r="AAT628" s="227"/>
      <c r="AAU628" s="227"/>
      <c r="AAV628" s="227"/>
      <c r="AAW628" s="227"/>
      <c r="AAX628" s="227"/>
      <c r="AAY628" s="227"/>
      <c r="AAZ628" s="227"/>
      <c r="ABA628" s="227"/>
      <c r="ABB628" s="227"/>
      <c r="ABC628" s="227"/>
      <c r="ABD628" s="227"/>
      <c r="ABE628" s="227"/>
      <c r="ABF628" s="227"/>
      <c r="ABG628" s="227"/>
      <c r="ABH628" s="227"/>
      <c r="ABI628" s="227"/>
      <c r="ABJ628" s="227"/>
      <c r="ABK628" s="227"/>
      <c r="ABL628" s="227"/>
      <c r="ABM628" s="227"/>
      <c r="ABN628" s="227"/>
      <c r="ABO628" s="227"/>
      <c r="ABP628" s="227"/>
      <c r="ABQ628" s="227"/>
      <c r="ABR628" s="227"/>
      <c r="ABS628" s="227"/>
      <c r="ABT628" s="227"/>
      <c r="ABU628" s="227"/>
      <c r="ABV628" s="227"/>
      <c r="ABW628" s="227"/>
      <c r="ABX628" s="227"/>
      <c r="ABY628" s="227"/>
      <c r="ABZ628" s="227"/>
      <c r="ACA628" s="227"/>
      <c r="ACB628" s="227"/>
      <c r="ACC628" s="227"/>
      <c r="ACD628" s="227"/>
      <c r="ACE628" s="227"/>
      <c r="ACF628" s="227"/>
      <c r="ACG628" s="227"/>
      <c r="ACH628" s="227"/>
      <c r="ACI628" s="227"/>
      <c r="ACJ628" s="227"/>
      <c r="ACK628" s="227"/>
      <c r="ACL628" s="227"/>
      <c r="ACM628" s="227"/>
      <c r="ACN628" s="227"/>
      <c r="ACO628" s="227"/>
      <c r="ACP628" s="227"/>
      <c r="ACQ628" s="227"/>
      <c r="ACR628" s="227"/>
      <c r="ACS628" s="227"/>
      <c r="ACT628" s="227"/>
      <c r="ACU628" s="227"/>
      <c r="ACV628" s="227"/>
      <c r="ACW628" s="227"/>
      <c r="ACX628" s="227"/>
      <c r="ACY628" s="227"/>
      <c r="ACZ628" s="227"/>
      <c r="ADA628" s="227"/>
      <c r="ADB628" s="227"/>
      <c r="ADC628" s="227"/>
      <c r="ADD628" s="227"/>
      <c r="ADE628" s="227"/>
      <c r="ADF628" s="227"/>
      <c r="ADG628" s="227"/>
      <c r="ADH628" s="227"/>
      <c r="ADI628" s="227"/>
      <c r="ADJ628" s="227"/>
      <c r="ADK628" s="227"/>
      <c r="ADL628" s="227"/>
      <c r="ADM628" s="227"/>
      <c r="ADN628" s="227"/>
      <c r="ADO628" s="227"/>
      <c r="ADP628" s="227"/>
      <c r="ADQ628" s="227"/>
      <c r="ADR628" s="227"/>
      <c r="ADS628" s="227"/>
      <c r="ADT628" s="227"/>
      <c r="ADU628" s="227"/>
      <c r="ADV628" s="227"/>
      <c r="ADW628" s="227"/>
      <c r="ADX628" s="227"/>
      <c r="ADY628" s="227"/>
      <c r="ADZ628" s="227"/>
      <c r="AEA628" s="227"/>
      <c r="AEB628" s="227"/>
      <c r="AEC628" s="227"/>
      <c r="AED628" s="227"/>
      <c r="AEE628" s="227"/>
      <c r="AEF628" s="227"/>
      <c r="AEG628" s="227"/>
      <c r="AEH628" s="227"/>
      <c r="AEI628" s="227"/>
      <c r="AEJ628" s="227"/>
      <c r="AEK628" s="227"/>
      <c r="AEL628" s="227"/>
      <c r="AEM628" s="227"/>
      <c r="AEN628" s="227"/>
      <c r="AEO628" s="227"/>
      <c r="AEP628" s="227"/>
      <c r="AEQ628" s="227"/>
      <c r="AER628" s="227"/>
      <c r="AES628" s="227"/>
      <c r="AET628" s="227"/>
      <c r="AEU628" s="227"/>
      <c r="AEV628" s="227"/>
      <c r="AEW628" s="227"/>
      <c r="AEX628" s="227"/>
      <c r="AEY628" s="227"/>
      <c r="AEZ628" s="227"/>
      <c r="AFA628" s="227"/>
      <c r="AFB628" s="227"/>
      <c r="AFC628" s="227"/>
      <c r="AFD628" s="227"/>
      <c r="AFE628" s="227"/>
      <c r="AFF628" s="227"/>
      <c r="AFG628" s="227"/>
      <c r="AFH628" s="227"/>
      <c r="AFI628" s="227"/>
      <c r="AFJ628" s="227"/>
      <c r="AFK628" s="227"/>
      <c r="AFL628" s="227"/>
      <c r="AFM628" s="227"/>
      <c r="AFN628" s="227"/>
      <c r="AFO628" s="227"/>
      <c r="AFP628" s="227"/>
      <c r="AFQ628" s="227"/>
      <c r="AFR628" s="227"/>
      <c r="AFS628" s="227"/>
      <c r="AFT628" s="227"/>
      <c r="AFU628" s="227"/>
      <c r="AFV628" s="227"/>
      <c r="AFW628" s="227"/>
      <c r="AFX628" s="227"/>
      <c r="AFY628" s="227"/>
      <c r="AFZ628" s="227"/>
      <c r="AGA628" s="227"/>
      <c r="AGB628" s="227"/>
      <c r="AGC628" s="227"/>
      <c r="AGD628" s="227"/>
      <c r="AGE628" s="227"/>
      <c r="AGF628" s="227"/>
      <c r="AGG628" s="227"/>
      <c r="AGH628" s="227"/>
      <c r="AGI628" s="227"/>
      <c r="AGJ628" s="227"/>
      <c r="AGK628" s="227"/>
      <c r="AGL628" s="227"/>
      <c r="AGM628" s="227"/>
      <c r="AGN628" s="227"/>
      <c r="AGO628" s="227"/>
      <c r="AGP628" s="227"/>
      <c r="AGQ628" s="227"/>
      <c r="AGR628" s="227"/>
      <c r="AGS628" s="227"/>
      <c r="AGT628" s="227"/>
      <c r="AGU628" s="227"/>
      <c r="AGV628" s="227"/>
      <c r="AGW628" s="227"/>
      <c r="AGX628" s="227"/>
      <c r="AGY628" s="227"/>
      <c r="AGZ628" s="227"/>
      <c r="AHA628" s="227"/>
      <c r="AHB628" s="227"/>
      <c r="AHC628" s="227"/>
      <c r="AHD628" s="227"/>
      <c r="AHE628" s="227"/>
      <c r="AHF628" s="227"/>
      <c r="AHG628" s="227"/>
      <c r="AHH628" s="227"/>
      <c r="AHI628" s="227"/>
      <c r="AHJ628" s="227"/>
      <c r="AHK628" s="227"/>
      <c r="AHL628" s="227"/>
      <c r="AHM628" s="227"/>
      <c r="AHN628" s="227"/>
      <c r="AHO628" s="227"/>
      <c r="AHP628" s="227"/>
      <c r="AHQ628" s="227"/>
      <c r="AHR628" s="227"/>
      <c r="AHS628" s="227"/>
      <c r="AHT628" s="227"/>
      <c r="AHU628" s="227"/>
      <c r="AHV628" s="227"/>
      <c r="AHW628" s="227"/>
      <c r="AHX628" s="227"/>
      <c r="AHY628" s="227"/>
      <c r="AHZ628" s="227"/>
      <c r="AIA628" s="227"/>
      <c r="AIB628" s="227"/>
      <c r="AIC628" s="227"/>
      <c r="AID628" s="227"/>
      <c r="AIE628" s="227"/>
      <c r="AIF628" s="227"/>
      <c r="AIG628" s="227"/>
      <c r="AIH628" s="227"/>
      <c r="AII628" s="227"/>
      <c r="AIJ628" s="227"/>
      <c r="AIK628" s="227"/>
      <c r="AIL628" s="227"/>
      <c r="AIM628" s="227"/>
      <c r="AIN628" s="227"/>
      <c r="AIO628" s="227"/>
      <c r="AIP628" s="227"/>
      <c r="AIQ628" s="227"/>
      <c r="AIR628" s="227"/>
      <c r="AIS628" s="227"/>
      <c r="AIT628" s="227"/>
      <c r="AIU628" s="227"/>
      <c r="AIV628" s="227"/>
      <c r="AIW628" s="227"/>
      <c r="AIX628" s="227"/>
      <c r="AIY628" s="227"/>
      <c r="AIZ628" s="227"/>
      <c r="AJA628" s="227"/>
      <c r="AJB628" s="227"/>
      <c r="AJC628" s="227"/>
      <c r="AJD628" s="227"/>
      <c r="AJE628" s="227"/>
      <c r="AJF628" s="227"/>
      <c r="AJG628" s="227"/>
      <c r="AJH628" s="227"/>
      <c r="AJI628" s="227"/>
      <c r="AJJ628" s="227"/>
      <c r="AJK628" s="227"/>
      <c r="AJL628" s="227"/>
      <c r="AJM628" s="227"/>
      <c r="AJN628" s="227"/>
      <c r="AJO628" s="227"/>
      <c r="AJP628" s="227"/>
      <c r="AJQ628" s="227"/>
      <c r="AJR628" s="227"/>
      <c r="AJS628" s="227"/>
      <c r="AJT628" s="227"/>
      <c r="AJU628" s="227"/>
      <c r="AJV628" s="227"/>
      <c r="AJW628" s="227"/>
      <c r="AJX628" s="227"/>
      <c r="AJY628" s="227"/>
      <c r="AJZ628" s="227"/>
      <c r="AKA628" s="227"/>
      <c r="AKB628" s="227"/>
      <c r="AKC628" s="227"/>
      <c r="AKD628" s="227"/>
      <c r="AKE628" s="227"/>
      <c r="AKF628" s="227"/>
      <c r="AKG628" s="227"/>
      <c r="AKH628" s="227"/>
      <c r="AKI628" s="227"/>
      <c r="AKJ628" s="227"/>
      <c r="AKK628" s="227"/>
      <c r="AKL628" s="227"/>
      <c r="AKM628" s="227"/>
      <c r="AKN628" s="227"/>
      <c r="AKO628" s="227"/>
      <c r="AKP628" s="227"/>
      <c r="AKQ628" s="227"/>
      <c r="AKR628" s="227"/>
      <c r="AKS628" s="227"/>
      <c r="AKT628" s="227"/>
      <c r="AKU628" s="227"/>
      <c r="AKV628" s="227"/>
      <c r="AKW628" s="227"/>
      <c r="AKX628" s="227"/>
      <c r="AKY628" s="227"/>
      <c r="AKZ628" s="227"/>
      <c r="ALA628" s="227"/>
      <c r="ALB628" s="227"/>
      <c r="ALC628" s="227"/>
      <c r="ALD628" s="227"/>
      <c r="ALE628" s="227"/>
      <c r="ALF628" s="227"/>
      <c r="ALG628" s="227"/>
      <c r="ALH628" s="227"/>
      <c r="ALI628" s="227"/>
      <c r="ALJ628" s="227"/>
      <c r="ALK628" s="227"/>
      <c r="ALL628" s="227"/>
      <c r="ALM628" s="227"/>
      <c r="ALN628" s="227"/>
      <c r="ALO628" s="227"/>
      <c r="ALP628" s="227"/>
      <c r="ALQ628" s="227"/>
      <c r="ALR628" s="227"/>
      <c r="ALS628" s="227"/>
      <c r="ALT628" s="227"/>
      <c r="ALU628" s="227"/>
      <c r="ALV628" s="227"/>
      <c r="ALW628" s="227"/>
      <c r="ALX628" s="227"/>
      <c r="ALY628" s="227"/>
      <c r="ALZ628" s="227"/>
      <c r="AMA628" s="227"/>
      <c r="AMB628" s="227"/>
      <c r="AMC628" s="227"/>
      <c r="AMD628" s="227"/>
      <c r="AME628" s="227"/>
      <c r="AMF628" s="227"/>
      <c r="AMG628" s="227"/>
      <c r="AMH628" s="227"/>
      <c r="AMI628" s="227"/>
      <c r="AMJ628" s="227"/>
      <c r="AMK628" s="227"/>
      <c r="AML628" s="227"/>
      <c r="AMM628" s="227"/>
      <c r="AMN628" s="227"/>
      <c r="AMO628" s="227"/>
      <c r="AMP628" s="227"/>
      <c r="AMQ628" s="227"/>
      <c r="AMR628" s="227"/>
      <c r="AMS628" s="227"/>
      <c r="AMT628" s="227"/>
      <c r="AMU628" s="227"/>
      <c r="AMV628" s="227"/>
      <c r="AMW628" s="227"/>
      <c r="AMX628" s="227"/>
    </row>
    <row r="629" spans="1:1038" ht="18" customHeight="1">
      <c r="A629" s="389" t="s">
        <v>2065</v>
      </c>
      <c r="B629" s="226" t="s">
        <v>1647</v>
      </c>
      <c r="C629" s="226"/>
      <c r="D629" s="226" t="s">
        <v>1279</v>
      </c>
      <c r="E629" s="226">
        <v>82</v>
      </c>
      <c r="F629" s="226">
        <v>3</v>
      </c>
      <c r="G629" s="558" t="str">
        <f t="shared" si="220"/>
        <v>82-3</v>
      </c>
      <c r="H629" s="226">
        <v>0</v>
      </c>
      <c r="I629">
        <v>34</v>
      </c>
      <c r="J629" s="544">
        <f t="shared" si="289"/>
        <v>1</v>
      </c>
      <c r="K629" s="545" t="b">
        <f>IF(J630=1,IF(((VLOOKUP($G629,[1]Depth_Lookup!A$3:J$410,9,FALSE))-(I629/100))=0,"Good",IF(((VLOOKUP($G629,[1]Depth_Lookup!$A$3:$J$550,9,FALSE))-(I629/100))&gt;0,"Too Short","Too Long")))</f>
        <v>0</v>
      </c>
      <c r="L629" s="171">
        <f>(VLOOKUP($G629,Depth_Lookup!$A$3:$J$410,10,FALSE))+(H629/100)</f>
        <v>208.51499999999999</v>
      </c>
      <c r="M629" s="171">
        <f>(VLOOKUP($G629,Depth_Lookup!$A$3:$J$410,10,FALSE))+(I629/100)</f>
        <v>208.85499999999999</v>
      </c>
      <c r="N629" s="232" t="s">
        <v>2133</v>
      </c>
      <c r="O629" s="226">
        <v>5</v>
      </c>
      <c r="P629" s="226" t="s">
        <v>853</v>
      </c>
      <c r="Q629" s="226" t="s">
        <v>125</v>
      </c>
      <c r="R629" s="391" t="str">
        <f t="shared" si="277"/>
        <v>SerpentinizedHarzburgite</v>
      </c>
      <c r="S629" s="226" t="s">
        <v>700</v>
      </c>
      <c r="T629" s="226"/>
      <c r="U629" s="226"/>
      <c r="V629" s="226"/>
      <c r="W629" s="226" t="s">
        <v>102</v>
      </c>
      <c r="X629" s="391">
        <f>VLOOKUP(W629,[1]definitions_list_lookup!A$13:B$19,2,0)</f>
        <v>5</v>
      </c>
      <c r="Y629" s="226" t="s">
        <v>90</v>
      </c>
      <c r="Z629" s="226" t="s">
        <v>91</v>
      </c>
      <c r="AA629" s="226"/>
      <c r="AB629" s="226" t="s">
        <v>116</v>
      </c>
      <c r="AC629" s="226" t="s">
        <v>108</v>
      </c>
      <c r="AD629" s="226" t="s">
        <v>96</v>
      </c>
      <c r="AE629" s="393" t="s">
        <v>123</v>
      </c>
      <c r="AF629" s="558">
        <f>VLOOKUP(AE629,[1]definitions_list_mag!$V$12:$W$15,2,0)</f>
        <v>1</v>
      </c>
      <c r="AG629" s="394" t="s">
        <v>1361</v>
      </c>
      <c r="AH629" s="226"/>
      <c r="AI629" s="257">
        <v>68</v>
      </c>
      <c r="AJ629" s="226"/>
      <c r="AK629" s="226"/>
      <c r="AL629" s="226"/>
      <c r="AM629" s="226"/>
      <c r="AN629" s="226"/>
      <c r="AO629" s="257"/>
      <c r="AP629" s="226"/>
      <c r="AQ629" s="226"/>
      <c r="AR629" s="226"/>
      <c r="AS629" s="226"/>
      <c r="AT629" s="226"/>
      <c r="AU629" s="257">
        <v>1</v>
      </c>
      <c r="AV629" s="226">
        <v>0.5</v>
      </c>
      <c r="AW629" s="226">
        <v>0.5</v>
      </c>
      <c r="AX629" s="226" t="s">
        <v>110</v>
      </c>
      <c r="AY629" s="226" t="s">
        <v>110</v>
      </c>
      <c r="AZ629" s="226"/>
      <c r="BA629" s="257">
        <v>30</v>
      </c>
      <c r="BB629" s="226">
        <v>7</v>
      </c>
      <c r="BC629" s="226">
        <v>3</v>
      </c>
      <c r="BD629" s="226" t="s">
        <v>110</v>
      </c>
      <c r="BE629" s="226" t="s">
        <v>103</v>
      </c>
      <c r="BF629" s="226"/>
      <c r="BG629" s="257"/>
      <c r="BH629" s="226"/>
      <c r="BI629" s="226"/>
      <c r="BJ629" s="226"/>
      <c r="BK629" s="226"/>
      <c r="BL629" s="226"/>
      <c r="BM629" s="257">
        <v>1</v>
      </c>
      <c r="BN629" s="226">
        <v>1</v>
      </c>
      <c r="BO629" s="226">
        <v>0.5</v>
      </c>
      <c r="BP629" s="226"/>
      <c r="BQ629" s="226"/>
      <c r="BR629" s="226"/>
      <c r="BS629" s="226"/>
      <c r="BT629" s="226"/>
      <c r="BU629" s="226"/>
      <c r="BV629" s="226"/>
      <c r="BW629" s="226"/>
      <c r="BX629" s="226"/>
      <c r="BY629" s="257"/>
      <c r="BZ629" s="226"/>
      <c r="CA629" s="226"/>
      <c r="CB629" s="226"/>
      <c r="CC629" s="226"/>
      <c r="CD629" s="226"/>
      <c r="CE629" s="226"/>
      <c r="CF629" s="399">
        <f t="shared" si="290"/>
        <v>100</v>
      </c>
      <c r="CG629" s="259"/>
      <c r="CH629" s="559" t="s">
        <v>1360</v>
      </c>
      <c r="CI629" s="559">
        <v>90</v>
      </c>
      <c r="CJ629" s="559" t="s">
        <v>514</v>
      </c>
      <c r="CK629" s="560"/>
      <c r="CL629" s="560"/>
      <c r="CM629" s="560"/>
      <c r="CN629" s="560"/>
      <c r="CO629" s="560"/>
      <c r="CP629" s="560"/>
      <c r="CQ629" s="560"/>
      <c r="CR629" s="560"/>
      <c r="CS629" s="560"/>
      <c r="CT629" s="560"/>
      <c r="CU629" s="560"/>
      <c r="CV629" s="560"/>
      <c r="CW629" s="560"/>
      <c r="CX629" s="560"/>
      <c r="CY629" s="560"/>
      <c r="CZ629" s="560"/>
      <c r="DA629" s="560"/>
      <c r="DB629" s="560">
        <v>80</v>
      </c>
      <c r="DC629" s="566">
        <v>20</v>
      </c>
      <c r="DD629" s="560"/>
      <c r="DE629" s="560"/>
      <c r="DF629" s="560"/>
      <c r="DG629" s="560"/>
      <c r="DH629" s="560"/>
      <c r="DI629" s="560"/>
      <c r="DJ629" s="560"/>
      <c r="DK629" s="396"/>
      <c r="DL629" s="259"/>
      <c r="DM629" s="560"/>
      <c r="DN629" s="560">
        <v>35</v>
      </c>
      <c r="DO629" s="563"/>
      <c r="DP629" s="564"/>
      <c r="DQ629" s="565"/>
      <c r="DR629" s="563"/>
      <c r="DS629" s="565"/>
      <c r="DT629" s="543" t="s">
        <v>1754</v>
      </c>
      <c r="DU629" s="566"/>
      <c r="DV629" s="566"/>
      <c r="DW629" s="400" t="e">
        <f>VLOOKUP(P629,[1]definitions_list_lookup!$K$30:$L$54,2,0)</f>
        <v>#N/A</v>
      </c>
      <c r="DX629" s="567" t="s">
        <v>2151</v>
      </c>
      <c r="DY629" s="567" t="s">
        <v>2157</v>
      </c>
      <c r="DZ629" s="155"/>
      <c r="EA629" s="155"/>
      <c r="ED629" s="229" t="s">
        <v>2517</v>
      </c>
      <c r="EE629" s="140"/>
      <c r="EG629" s="140"/>
      <c r="EI629" s="218"/>
      <c r="EJ629" s="143"/>
      <c r="EK629" s="221"/>
      <c r="EM629" s="109"/>
      <c r="EN629" s="109"/>
      <c r="EZ629" s="192" t="e">
        <f t="shared" si="239"/>
        <v>#DIV/0!</v>
      </c>
      <c r="FA629" s="192" t="e">
        <f t="shared" si="240"/>
        <v>#DIV/0!</v>
      </c>
      <c r="FB629" s="192" t="e">
        <f t="shared" si="241"/>
        <v>#DIV/0!</v>
      </c>
      <c r="FC629" s="192" t="e">
        <f t="shared" si="242"/>
        <v>#DIV/0!</v>
      </c>
      <c r="FD629" s="192" t="e">
        <f t="shared" si="243"/>
        <v>#DIV/0!</v>
      </c>
      <c r="FE629" s="193" t="e">
        <f t="shared" si="244"/>
        <v>#DIV/0!</v>
      </c>
      <c r="FF629" s="194" t="e">
        <f t="shared" si="245"/>
        <v>#DIV/0!</v>
      </c>
      <c r="FI629" s="778">
        <f t="shared" si="250"/>
        <v>0</v>
      </c>
      <c r="FJ629" s="779" t="e">
        <f t="shared" si="251"/>
        <v>#DIV/0!</v>
      </c>
      <c r="FK629" s="779" t="e">
        <f t="shared" si="252"/>
        <v>#DIV/0!</v>
      </c>
      <c r="FL629" s="780" t="e">
        <f t="shared" si="253"/>
        <v>#DIV/0!</v>
      </c>
      <c r="FM629" s="169" t="e">
        <f t="shared" si="254"/>
        <v>#DIV/0!</v>
      </c>
      <c r="FN629" s="783" t="e">
        <f t="shared" si="255"/>
        <v>#DIV/0!</v>
      </c>
    </row>
    <row r="630" spans="1:1038" s="288" customFormat="1" ht="18" customHeight="1">
      <c r="A630" s="352" t="s">
        <v>2065</v>
      </c>
      <c r="B630" s="227" t="s">
        <v>1647</v>
      </c>
      <c r="C630" s="227"/>
      <c r="D630" s="227" t="s">
        <v>1279</v>
      </c>
      <c r="E630" s="227">
        <v>82</v>
      </c>
      <c r="F630" s="227">
        <v>3</v>
      </c>
      <c r="G630" s="570" t="str">
        <f t="shared" si="220"/>
        <v>82-3</v>
      </c>
      <c r="H630" s="227">
        <v>34</v>
      </c>
      <c r="I630" s="479">
        <v>40</v>
      </c>
      <c r="J630" s="477">
        <f t="shared" si="289"/>
        <v>0</v>
      </c>
      <c r="K630" s="478" t="str">
        <f>IF(J631=1,IF(((VLOOKUP($G630,[1]Depth_Lookup!A$3:J$410,9,FALSE))-(I630/100))=0,"Good",IF(((VLOOKUP($G630,[1]Depth_Lookup!$A$3:$J$550,9,FALSE))-(I630/100))&gt;0,"Too Short","Too Long")))</f>
        <v>Good</v>
      </c>
      <c r="L630" s="171">
        <f>(VLOOKUP($G630,Depth_Lookup!$A$3:$J$410,10,FALSE))+(H630/100)</f>
        <v>208.85499999999999</v>
      </c>
      <c r="M630" s="171">
        <f>(VLOOKUP($G630,Depth_Lookup!$A$3:$J$410,10,FALSE))+(I630/100)</f>
        <v>208.91499999999999</v>
      </c>
      <c r="N630" s="353" t="s">
        <v>2133</v>
      </c>
      <c r="O630" s="227">
        <v>1</v>
      </c>
      <c r="P630" s="227"/>
      <c r="Q630" s="227" t="s">
        <v>97</v>
      </c>
      <c r="R630" s="286" t="str">
        <f t="shared" si="277"/>
        <v>Gabbro</v>
      </c>
      <c r="S630" s="227" t="s">
        <v>98</v>
      </c>
      <c r="T630" s="227"/>
      <c r="U630" s="227" t="s">
        <v>95</v>
      </c>
      <c r="V630" s="227" t="s">
        <v>509</v>
      </c>
      <c r="W630" s="227" t="s">
        <v>112</v>
      </c>
      <c r="X630" s="286">
        <f>VLOOKUP(W630,[1]definitions_list_lookup!A$13:B$19,2,0)</f>
        <v>4</v>
      </c>
      <c r="Y630" s="227" t="s">
        <v>542</v>
      </c>
      <c r="Z630" s="227" t="s">
        <v>91</v>
      </c>
      <c r="AA630" s="227"/>
      <c r="AB630" s="227"/>
      <c r="AC630" s="227"/>
      <c r="AD630" s="227"/>
      <c r="AE630" s="233"/>
      <c r="AF630" s="570" t="e">
        <f>VLOOKUP(AE630,[1]definitions_list_mag!$V$12:$W$15,2,0)</f>
        <v>#N/A</v>
      </c>
      <c r="AG630" s="237"/>
      <c r="AH630" s="227"/>
      <c r="AI630" s="240">
        <v>1</v>
      </c>
      <c r="AJ630" s="227">
        <v>1</v>
      </c>
      <c r="AK630" s="227">
        <v>0.5</v>
      </c>
      <c r="AL630" s="227"/>
      <c r="AM630" s="227"/>
      <c r="AN630" s="227"/>
      <c r="AO630" s="240">
        <v>49</v>
      </c>
      <c r="AP630" s="227"/>
      <c r="AQ630" s="227"/>
      <c r="AR630" s="227" t="s">
        <v>106</v>
      </c>
      <c r="AS630" s="227"/>
      <c r="AT630" s="227"/>
      <c r="AU630" s="240">
        <v>50</v>
      </c>
      <c r="AV630" s="227"/>
      <c r="AW630" s="227"/>
      <c r="AX630" s="227"/>
      <c r="AY630" s="227"/>
      <c r="AZ630" s="227" t="s">
        <v>1326</v>
      </c>
      <c r="BA630" s="240"/>
      <c r="BB630" s="227"/>
      <c r="BC630" s="227"/>
      <c r="BD630" s="227"/>
      <c r="BE630" s="227"/>
      <c r="BF630" s="227"/>
      <c r="BG630" s="240"/>
      <c r="BH630" s="227"/>
      <c r="BI630" s="227"/>
      <c r="BJ630" s="227"/>
      <c r="BK630" s="227"/>
      <c r="BL630" s="227"/>
      <c r="BM630" s="240"/>
      <c r="BN630" s="227"/>
      <c r="BO630" s="227"/>
      <c r="BP630" s="227"/>
      <c r="BQ630" s="227"/>
      <c r="BR630" s="227"/>
      <c r="BS630" s="227"/>
      <c r="BT630" s="227"/>
      <c r="BU630" s="227"/>
      <c r="BV630" s="227"/>
      <c r="BW630" s="227"/>
      <c r="BX630" s="227"/>
      <c r="BY630" s="240"/>
      <c r="BZ630" s="227"/>
      <c r="CA630" s="227"/>
      <c r="CB630" s="227"/>
      <c r="CC630" s="227"/>
      <c r="CD630" s="227"/>
      <c r="CE630" s="227"/>
      <c r="CF630" s="290">
        <f t="shared" si="290"/>
        <v>100</v>
      </c>
      <c r="CG630" s="148"/>
      <c r="CH630" s="571" t="s">
        <v>1329</v>
      </c>
      <c r="CI630" s="571">
        <v>100</v>
      </c>
      <c r="CJ630" s="571" t="s">
        <v>514</v>
      </c>
      <c r="CK630" s="572"/>
      <c r="CL630" s="572"/>
      <c r="CM630" s="572"/>
      <c r="CN630" s="572"/>
      <c r="CO630" s="572"/>
      <c r="CP630" s="572"/>
      <c r="CQ630" s="572"/>
      <c r="CR630" s="572"/>
      <c r="CS630" s="572"/>
      <c r="CT630" s="572"/>
      <c r="CU630" s="572"/>
      <c r="CV630" s="572"/>
      <c r="CW630" s="572"/>
      <c r="CX630" s="572"/>
      <c r="CY630" s="572"/>
      <c r="CZ630" s="572"/>
      <c r="DA630" s="572"/>
      <c r="DB630" s="572">
        <v>1</v>
      </c>
      <c r="DC630" s="577"/>
      <c r="DD630" s="572">
        <v>10</v>
      </c>
      <c r="DE630" s="572"/>
      <c r="DF630" s="572"/>
      <c r="DG630" s="572"/>
      <c r="DH630" s="572"/>
      <c r="DI630" s="572"/>
      <c r="DJ630" s="572">
        <v>89</v>
      </c>
      <c r="DK630" s="208"/>
      <c r="DL630" s="148"/>
      <c r="DM630" s="572" t="s">
        <v>696</v>
      </c>
      <c r="DN630" s="572"/>
      <c r="DO630" s="574" t="s">
        <v>1663</v>
      </c>
      <c r="DP630" s="575"/>
      <c r="DQ630" s="576"/>
      <c r="DR630" s="574" t="s">
        <v>2159</v>
      </c>
      <c r="DS630" s="576"/>
      <c r="DT630" s="283" t="s">
        <v>2160</v>
      </c>
      <c r="DU630" s="577">
        <v>10</v>
      </c>
      <c r="DV630" s="577"/>
      <c r="DW630" s="291" t="e">
        <f>VLOOKUP(P630,[1]definitions_list_lookup!$K$30:$L$54,2,0)</f>
        <v>#N/A</v>
      </c>
      <c r="DX630" s="578" t="s">
        <v>1908</v>
      </c>
      <c r="DY630" s="578" t="s">
        <v>2161</v>
      </c>
      <c r="DZ630" s="154"/>
      <c r="EA630" s="154"/>
      <c r="EB630" s="229"/>
      <c r="EC630" s="292"/>
      <c r="ED630" s="229" t="s">
        <v>2517</v>
      </c>
      <c r="EE630" s="293"/>
      <c r="EF630" s="294"/>
      <c r="EG630" s="293"/>
      <c r="EH630" s="295"/>
      <c r="EI630" s="296"/>
      <c r="EJ630" s="297"/>
      <c r="EK630" s="298"/>
      <c r="EL630" s="293"/>
      <c r="EM630" s="295"/>
      <c r="EN630" s="295" t="s">
        <v>1448</v>
      </c>
      <c r="EO630" s="321">
        <v>1.3</v>
      </c>
      <c r="EP630" s="321" t="s">
        <v>2202</v>
      </c>
      <c r="EQ630" s="321"/>
      <c r="ER630" s="321"/>
      <c r="ES630" s="321"/>
      <c r="ET630" s="321"/>
      <c r="EU630" s="321"/>
      <c r="EV630" s="322">
        <v>41</v>
      </c>
      <c r="EW630" s="322">
        <v>90</v>
      </c>
      <c r="EX630" s="322">
        <v>37</v>
      </c>
      <c r="EY630" s="322">
        <v>180</v>
      </c>
      <c r="EZ630" s="192">
        <f t="shared" si="239"/>
        <v>-49.079135461977955</v>
      </c>
      <c r="FA630" s="192">
        <f t="shared" si="240"/>
        <v>310.92086453802204</v>
      </c>
      <c r="FB630" s="192">
        <f t="shared" si="241"/>
        <v>40.998331563244918</v>
      </c>
      <c r="FC630" s="192">
        <f t="shared" si="242"/>
        <v>40.920864538022045</v>
      </c>
      <c r="FD630" s="192">
        <f t="shared" si="243"/>
        <v>49.001668436755082</v>
      </c>
      <c r="FE630" s="193">
        <f t="shared" si="244"/>
        <v>130.92086453802204</v>
      </c>
      <c r="FF630" s="194">
        <f t="shared" si="245"/>
        <v>49.001668436755082</v>
      </c>
      <c r="FG630" s="293"/>
      <c r="FH630" s="295"/>
      <c r="FI630" s="778">
        <f t="shared" si="250"/>
        <v>1.3</v>
      </c>
      <c r="FJ630" s="779">
        <f t="shared" si="251"/>
        <v>49.001668436755082</v>
      </c>
      <c r="FK630" s="779">
        <f t="shared" si="252"/>
        <v>40.998331563244918</v>
      </c>
      <c r="FL630" s="780">
        <f t="shared" si="253"/>
        <v>0.7155558736029376</v>
      </c>
      <c r="FM630" s="169">
        <f t="shared" si="254"/>
        <v>0.65603705178466942</v>
      </c>
      <c r="FN630" s="783">
        <f t="shared" si="255"/>
        <v>0.85284816732007029</v>
      </c>
      <c r="FO630" s="227"/>
      <c r="FP630" s="227"/>
      <c r="FQ630" s="227"/>
      <c r="FR630" s="227"/>
      <c r="FS630" s="227"/>
      <c r="FT630" s="227"/>
      <c r="FU630" s="227"/>
      <c r="FV630" s="227"/>
      <c r="FW630" s="227"/>
      <c r="FX630" s="227"/>
      <c r="FY630" s="227"/>
      <c r="FZ630" s="227"/>
      <c r="GA630" s="227"/>
      <c r="GB630" s="227"/>
      <c r="GC630" s="227"/>
      <c r="GD630" s="227"/>
      <c r="GE630" s="227"/>
      <c r="GF630" s="227"/>
      <c r="GG630" s="227"/>
      <c r="GH630" s="227"/>
      <c r="GI630" s="227"/>
      <c r="GJ630" s="227"/>
      <c r="GK630" s="227"/>
      <c r="GL630" s="227"/>
      <c r="GM630" s="227"/>
      <c r="GN630" s="227"/>
      <c r="GO630" s="227"/>
      <c r="GP630" s="227"/>
      <c r="GQ630" s="227"/>
      <c r="GR630" s="227"/>
      <c r="GS630" s="227"/>
      <c r="GT630" s="227"/>
      <c r="GU630" s="227"/>
      <c r="GV630" s="227"/>
      <c r="GW630" s="227"/>
      <c r="GX630" s="227"/>
      <c r="GY630" s="227"/>
      <c r="GZ630" s="227"/>
      <c r="HA630" s="227"/>
      <c r="HB630" s="227"/>
      <c r="HC630" s="227"/>
      <c r="HD630" s="227"/>
      <c r="HE630" s="227"/>
      <c r="HF630" s="227"/>
      <c r="HG630" s="227"/>
      <c r="HH630" s="227"/>
      <c r="HI630" s="227"/>
      <c r="HJ630" s="227"/>
      <c r="HK630" s="227"/>
      <c r="HL630" s="227"/>
      <c r="HM630" s="227"/>
      <c r="HN630" s="227"/>
      <c r="HO630" s="227"/>
      <c r="HP630" s="227"/>
      <c r="HQ630" s="227"/>
      <c r="HR630" s="227"/>
      <c r="HS630" s="227"/>
      <c r="HT630" s="227"/>
      <c r="HU630" s="227"/>
      <c r="HV630" s="227"/>
      <c r="HW630" s="227"/>
      <c r="HX630" s="227"/>
      <c r="HY630" s="227"/>
      <c r="HZ630" s="227"/>
      <c r="IA630" s="227"/>
      <c r="IB630" s="227"/>
      <c r="IC630" s="227"/>
      <c r="ID630" s="227"/>
      <c r="IE630" s="227"/>
      <c r="IF630" s="227"/>
      <c r="IG630" s="227"/>
      <c r="IH630" s="227"/>
      <c r="II630" s="227"/>
      <c r="IJ630" s="227"/>
      <c r="IK630" s="227"/>
      <c r="IL630" s="227"/>
      <c r="IM630" s="227"/>
      <c r="IN630" s="227"/>
      <c r="IO630" s="227"/>
      <c r="IP630" s="227"/>
      <c r="IQ630" s="227"/>
      <c r="IR630" s="227"/>
      <c r="IS630" s="227"/>
      <c r="IT630" s="227"/>
      <c r="IU630" s="227"/>
      <c r="IV630" s="227"/>
      <c r="IW630" s="227"/>
      <c r="IX630" s="227"/>
      <c r="IY630" s="227"/>
      <c r="IZ630" s="227"/>
      <c r="JA630" s="227"/>
      <c r="JB630" s="227"/>
      <c r="JC630" s="227"/>
      <c r="JD630" s="227"/>
      <c r="JE630" s="227"/>
      <c r="JF630" s="227"/>
      <c r="JG630" s="227"/>
      <c r="JH630" s="227"/>
      <c r="JI630" s="227"/>
      <c r="JJ630" s="227"/>
      <c r="JK630" s="227"/>
      <c r="JL630" s="227"/>
      <c r="JM630" s="227"/>
      <c r="JN630" s="227"/>
      <c r="JO630" s="227"/>
      <c r="JP630" s="227"/>
      <c r="JQ630" s="227"/>
      <c r="JR630" s="227"/>
      <c r="JS630" s="227"/>
      <c r="JT630" s="227"/>
      <c r="JU630" s="227"/>
      <c r="JV630" s="227"/>
      <c r="JW630" s="227"/>
      <c r="JX630" s="227"/>
      <c r="JY630" s="227"/>
      <c r="JZ630" s="227"/>
      <c r="KA630" s="227"/>
      <c r="KB630" s="227"/>
      <c r="KC630" s="227"/>
      <c r="KD630" s="227"/>
      <c r="KE630" s="227"/>
      <c r="KF630" s="227"/>
      <c r="KG630" s="227"/>
      <c r="KH630" s="227"/>
      <c r="KI630" s="227"/>
      <c r="KJ630" s="227"/>
      <c r="KK630" s="227"/>
      <c r="KL630" s="227"/>
      <c r="KM630" s="227"/>
      <c r="KN630" s="227"/>
      <c r="KO630" s="227"/>
      <c r="KP630" s="227"/>
      <c r="KQ630" s="227"/>
      <c r="KR630" s="227"/>
      <c r="KS630" s="227"/>
      <c r="KT630" s="227"/>
      <c r="KU630" s="227"/>
      <c r="KV630" s="227"/>
      <c r="KW630" s="227"/>
      <c r="KX630" s="227"/>
      <c r="KY630" s="227"/>
      <c r="KZ630" s="227"/>
      <c r="LA630" s="227"/>
      <c r="LB630" s="227"/>
      <c r="LC630" s="227"/>
      <c r="LD630" s="227"/>
      <c r="LE630" s="227"/>
      <c r="LF630" s="227"/>
      <c r="LG630" s="227"/>
      <c r="LH630" s="227"/>
      <c r="LI630" s="227"/>
      <c r="LJ630" s="227"/>
      <c r="LK630" s="227"/>
      <c r="LL630" s="227"/>
      <c r="LM630" s="227"/>
      <c r="LN630" s="227"/>
      <c r="LO630" s="227"/>
      <c r="LP630" s="227"/>
      <c r="LQ630" s="227"/>
      <c r="LR630" s="227"/>
      <c r="LS630" s="227"/>
      <c r="LT630" s="227"/>
      <c r="LU630" s="227"/>
      <c r="LV630" s="227"/>
      <c r="LW630" s="227"/>
      <c r="LX630" s="227"/>
      <c r="LY630" s="227"/>
      <c r="LZ630" s="227"/>
      <c r="MA630" s="227"/>
      <c r="MB630" s="227"/>
      <c r="MC630" s="227"/>
      <c r="MD630" s="227"/>
      <c r="ME630" s="227"/>
      <c r="MF630" s="227"/>
      <c r="MG630" s="227"/>
      <c r="MH630" s="227"/>
      <c r="MI630" s="227"/>
      <c r="MJ630" s="227"/>
      <c r="MK630" s="227"/>
      <c r="ML630" s="227"/>
      <c r="MM630" s="227"/>
      <c r="MN630" s="227"/>
      <c r="MO630" s="227"/>
      <c r="MP630" s="227"/>
      <c r="MQ630" s="227"/>
      <c r="MR630" s="227"/>
      <c r="MS630" s="227"/>
      <c r="MT630" s="227"/>
      <c r="MU630" s="227"/>
      <c r="MV630" s="227"/>
      <c r="MW630" s="227"/>
      <c r="MX630" s="227"/>
      <c r="MY630" s="227"/>
      <c r="MZ630" s="227"/>
      <c r="NA630" s="227"/>
      <c r="NB630" s="227"/>
      <c r="NC630" s="227"/>
      <c r="ND630" s="227"/>
      <c r="NE630" s="227"/>
      <c r="NF630" s="227"/>
      <c r="NG630" s="227"/>
      <c r="NH630" s="227"/>
      <c r="NI630" s="227"/>
      <c r="NJ630" s="227"/>
      <c r="NK630" s="227"/>
      <c r="NL630" s="227"/>
      <c r="NM630" s="227"/>
      <c r="NN630" s="227"/>
      <c r="NO630" s="227"/>
      <c r="NP630" s="227"/>
      <c r="NQ630" s="227"/>
      <c r="NR630" s="227"/>
      <c r="NS630" s="227"/>
      <c r="NT630" s="227"/>
      <c r="NU630" s="227"/>
      <c r="NV630" s="227"/>
      <c r="NW630" s="227"/>
      <c r="NX630" s="227"/>
      <c r="NY630" s="227"/>
      <c r="NZ630" s="227"/>
      <c r="OA630" s="227"/>
      <c r="OB630" s="227"/>
      <c r="OC630" s="227"/>
      <c r="OD630" s="227"/>
      <c r="OE630" s="227"/>
      <c r="OF630" s="227"/>
      <c r="OG630" s="227"/>
      <c r="OH630" s="227"/>
      <c r="OI630" s="227"/>
      <c r="OJ630" s="227"/>
      <c r="OK630" s="227"/>
      <c r="OL630" s="227"/>
      <c r="OM630" s="227"/>
      <c r="ON630" s="227"/>
      <c r="OO630" s="227"/>
      <c r="OP630" s="227"/>
      <c r="OQ630" s="227"/>
      <c r="OR630" s="227"/>
      <c r="OS630" s="227"/>
      <c r="OT630" s="227"/>
      <c r="OU630" s="227"/>
      <c r="OV630" s="227"/>
      <c r="OW630" s="227"/>
      <c r="OX630" s="227"/>
      <c r="OY630" s="227"/>
      <c r="OZ630" s="227"/>
      <c r="PA630" s="227"/>
      <c r="PB630" s="227"/>
      <c r="PC630" s="227"/>
      <c r="PD630" s="227"/>
      <c r="PE630" s="227"/>
      <c r="PF630" s="227"/>
      <c r="PG630" s="227"/>
      <c r="PH630" s="227"/>
      <c r="PI630" s="227"/>
      <c r="PJ630" s="227"/>
      <c r="PK630" s="227"/>
      <c r="PL630" s="227"/>
      <c r="PM630" s="227"/>
      <c r="PN630" s="227"/>
      <c r="PO630" s="227"/>
      <c r="PP630" s="227"/>
      <c r="PQ630" s="227"/>
      <c r="PR630" s="227"/>
      <c r="PS630" s="227"/>
      <c r="PT630" s="227"/>
      <c r="PU630" s="227"/>
      <c r="PV630" s="227"/>
      <c r="PW630" s="227"/>
      <c r="PX630" s="227"/>
      <c r="PY630" s="227"/>
      <c r="PZ630" s="227"/>
      <c r="QA630" s="227"/>
      <c r="QB630" s="227"/>
      <c r="QC630" s="227"/>
      <c r="QD630" s="227"/>
      <c r="QE630" s="227"/>
      <c r="QF630" s="227"/>
      <c r="QG630" s="227"/>
      <c r="QH630" s="227"/>
      <c r="QI630" s="227"/>
      <c r="QJ630" s="227"/>
      <c r="QK630" s="227"/>
      <c r="QL630" s="227"/>
      <c r="QM630" s="227"/>
      <c r="QN630" s="227"/>
      <c r="QO630" s="227"/>
      <c r="QP630" s="227"/>
      <c r="QQ630" s="227"/>
      <c r="QR630" s="227"/>
      <c r="QS630" s="227"/>
      <c r="QT630" s="227"/>
      <c r="QU630" s="227"/>
      <c r="QV630" s="227"/>
      <c r="QW630" s="227"/>
      <c r="QX630" s="227"/>
      <c r="QY630" s="227"/>
      <c r="QZ630" s="227"/>
      <c r="RA630" s="227"/>
      <c r="RB630" s="227"/>
      <c r="RC630" s="227"/>
      <c r="RD630" s="227"/>
      <c r="RE630" s="227"/>
      <c r="RF630" s="227"/>
      <c r="RG630" s="227"/>
      <c r="RH630" s="227"/>
      <c r="RI630" s="227"/>
      <c r="RJ630" s="227"/>
      <c r="RK630" s="227"/>
      <c r="RL630" s="227"/>
      <c r="RM630" s="227"/>
      <c r="RN630" s="227"/>
      <c r="RO630" s="227"/>
      <c r="RP630" s="227"/>
      <c r="RQ630" s="227"/>
      <c r="RR630" s="227"/>
      <c r="RS630" s="227"/>
      <c r="RT630" s="227"/>
      <c r="RU630" s="227"/>
      <c r="RV630" s="227"/>
      <c r="RW630" s="227"/>
      <c r="RX630" s="227"/>
      <c r="RY630" s="227"/>
      <c r="RZ630" s="227"/>
      <c r="SA630" s="227"/>
      <c r="SB630" s="227"/>
      <c r="SC630" s="227"/>
      <c r="SD630" s="227"/>
      <c r="SE630" s="227"/>
      <c r="SF630" s="227"/>
      <c r="SG630" s="227"/>
      <c r="SH630" s="227"/>
      <c r="SI630" s="227"/>
      <c r="SJ630" s="227"/>
      <c r="SK630" s="227"/>
      <c r="SL630" s="227"/>
      <c r="SM630" s="227"/>
      <c r="SN630" s="227"/>
      <c r="SO630" s="227"/>
      <c r="SP630" s="227"/>
      <c r="SQ630" s="227"/>
      <c r="SR630" s="227"/>
      <c r="SS630" s="227"/>
      <c r="ST630" s="227"/>
      <c r="SU630" s="227"/>
      <c r="SV630" s="227"/>
      <c r="SW630" s="227"/>
      <c r="SX630" s="227"/>
      <c r="SY630" s="227"/>
      <c r="SZ630" s="227"/>
      <c r="TA630" s="227"/>
      <c r="TB630" s="227"/>
      <c r="TC630" s="227"/>
      <c r="TD630" s="227"/>
      <c r="TE630" s="227"/>
      <c r="TF630" s="227"/>
      <c r="TG630" s="227"/>
      <c r="TH630" s="227"/>
      <c r="TI630" s="227"/>
      <c r="TJ630" s="227"/>
      <c r="TK630" s="227"/>
      <c r="TL630" s="227"/>
      <c r="TM630" s="227"/>
      <c r="TN630" s="227"/>
      <c r="TO630" s="227"/>
      <c r="TP630" s="227"/>
      <c r="TQ630" s="227"/>
      <c r="TR630" s="227"/>
      <c r="TS630" s="227"/>
      <c r="TT630" s="227"/>
      <c r="TU630" s="227"/>
      <c r="TV630" s="227"/>
      <c r="TW630" s="227"/>
      <c r="TX630" s="227"/>
      <c r="TY630" s="227"/>
      <c r="TZ630" s="227"/>
      <c r="UA630" s="227"/>
      <c r="UB630" s="227"/>
      <c r="UC630" s="227"/>
      <c r="UD630" s="227"/>
      <c r="UE630" s="227"/>
      <c r="UF630" s="227"/>
      <c r="UG630" s="227"/>
      <c r="UH630" s="227"/>
      <c r="UI630" s="227"/>
      <c r="UJ630" s="227"/>
      <c r="UK630" s="227"/>
      <c r="UL630" s="227"/>
      <c r="UM630" s="227"/>
      <c r="UN630" s="227"/>
      <c r="UO630" s="227"/>
      <c r="UP630" s="227"/>
      <c r="UQ630" s="227"/>
      <c r="UR630" s="227"/>
      <c r="US630" s="227"/>
      <c r="UT630" s="227"/>
      <c r="UU630" s="227"/>
      <c r="UV630" s="227"/>
      <c r="UW630" s="227"/>
      <c r="UX630" s="227"/>
      <c r="UY630" s="227"/>
      <c r="UZ630" s="227"/>
      <c r="VA630" s="227"/>
      <c r="VB630" s="227"/>
      <c r="VC630" s="227"/>
      <c r="VD630" s="227"/>
      <c r="VE630" s="227"/>
      <c r="VF630" s="227"/>
      <c r="VG630" s="227"/>
      <c r="VH630" s="227"/>
      <c r="VI630" s="227"/>
      <c r="VJ630" s="227"/>
      <c r="VK630" s="227"/>
      <c r="VL630" s="227"/>
      <c r="VM630" s="227"/>
      <c r="VN630" s="227"/>
      <c r="VO630" s="227"/>
      <c r="VP630" s="227"/>
      <c r="VQ630" s="227"/>
      <c r="VR630" s="227"/>
      <c r="VS630" s="227"/>
      <c r="VT630" s="227"/>
      <c r="VU630" s="227"/>
      <c r="VV630" s="227"/>
      <c r="VW630" s="227"/>
      <c r="VX630" s="227"/>
      <c r="VY630" s="227"/>
      <c r="VZ630" s="227"/>
      <c r="WA630" s="227"/>
      <c r="WB630" s="227"/>
      <c r="WC630" s="227"/>
      <c r="WD630" s="227"/>
      <c r="WE630" s="227"/>
      <c r="WF630" s="227"/>
      <c r="WG630" s="227"/>
      <c r="WH630" s="227"/>
      <c r="WI630" s="227"/>
      <c r="WJ630" s="227"/>
      <c r="WK630" s="227"/>
      <c r="WL630" s="227"/>
      <c r="WM630" s="227"/>
      <c r="WN630" s="227"/>
      <c r="WO630" s="227"/>
      <c r="WP630" s="227"/>
      <c r="WQ630" s="227"/>
      <c r="WR630" s="227"/>
      <c r="WS630" s="227"/>
      <c r="WT630" s="227"/>
      <c r="WU630" s="227"/>
      <c r="WV630" s="227"/>
      <c r="WW630" s="227"/>
      <c r="WX630" s="227"/>
      <c r="WY630" s="227"/>
      <c r="WZ630" s="227"/>
      <c r="XA630" s="227"/>
      <c r="XB630" s="227"/>
      <c r="XC630" s="227"/>
      <c r="XD630" s="227"/>
      <c r="XE630" s="227"/>
      <c r="XF630" s="227"/>
      <c r="XG630" s="227"/>
      <c r="XH630" s="227"/>
      <c r="XI630" s="227"/>
      <c r="XJ630" s="227"/>
      <c r="XK630" s="227"/>
      <c r="XL630" s="227"/>
      <c r="XM630" s="227"/>
      <c r="XN630" s="227"/>
      <c r="XO630" s="227"/>
      <c r="XP630" s="227"/>
      <c r="XQ630" s="227"/>
      <c r="XR630" s="227"/>
      <c r="XS630" s="227"/>
      <c r="XT630" s="227"/>
      <c r="XU630" s="227"/>
      <c r="XV630" s="227"/>
      <c r="XW630" s="227"/>
      <c r="XX630" s="227"/>
      <c r="XY630" s="227"/>
      <c r="XZ630" s="227"/>
      <c r="YA630" s="227"/>
      <c r="YB630" s="227"/>
      <c r="YC630" s="227"/>
      <c r="YD630" s="227"/>
      <c r="YE630" s="227"/>
      <c r="YF630" s="227"/>
      <c r="YG630" s="227"/>
      <c r="YH630" s="227"/>
      <c r="YI630" s="227"/>
      <c r="YJ630" s="227"/>
      <c r="YK630" s="227"/>
      <c r="YL630" s="227"/>
      <c r="YM630" s="227"/>
      <c r="YN630" s="227"/>
      <c r="YO630" s="227"/>
      <c r="YP630" s="227"/>
      <c r="YQ630" s="227"/>
      <c r="YR630" s="227"/>
      <c r="YS630" s="227"/>
      <c r="YT630" s="227"/>
      <c r="YU630" s="227"/>
      <c r="YV630" s="227"/>
      <c r="YW630" s="227"/>
      <c r="YX630" s="227"/>
      <c r="YY630" s="227"/>
      <c r="YZ630" s="227"/>
      <c r="ZA630" s="227"/>
      <c r="ZB630" s="227"/>
      <c r="ZC630" s="227"/>
      <c r="ZD630" s="227"/>
      <c r="ZE630" s="227"/>
      <c r="ZF630" s="227"/>
      <c r="ZG630" s="227"/>
      <c r="ZH630" s="227"/>
      <c r="ZI630" s="227"/>
      <c r="ZJ630" s="227"/>
      <c r="ZK630" s="227"/>
      <c r="ZL630" s="227"/>
      <c r="ZM630" s="227"/>
      <c r="ZN630" s="227"/>
      <c r="ZO630" s="227"/>
      <c r="ZP630" s="227"/>
      <c r="ZQ630" s="227"/>
      <c r="ZR630" s="227"/>
      <c r="ZS630" s="227"/>
      <c r="ZT630" s="227"/>
      <c r="ZU630" s="227"/>
      <c r="ZV630" s="227"/>
      <c r="ZW630" s="227"/>
      <c r="ZX630" s="227"/>
      <c r="ZY630" s="227"/>
      <c r="ZZ630" s="227"/>
      <c r="AAA630" s="227"/>
      <c r="AAB630" s="227"/>
      <c r="AAC630" s="227"/>
      <c r="AAD630" s="227"/>
      <c r="AAE630" s="227"/>
      <c r="AAF630" s="227"/>
      <c r="AAG630" s="227"/>
      <c r="AAH630" s="227"/>
      <c r="AAI630" s="227"/>
      <c r="AAJ630" s="227"/>
      <c r="AAK630" s="227"/>
      <c r="AAL630" s="227"/>
      <c r="AAM630" s="227"/>
      <c r="AAN630" s="227"/>
      <c r="AAO630" s="227"/>
      <c r="AAP630" s="227"/>
      <c r="AAQ630" s="227"/>
      <c r="AAR630" s="227"/>
      <c r="AAS630" s="227"/>
      <c r="AAT630" s="227"/>
      <c r="AAU630" s="227"/>
      <c r="AAV630" s="227"/>
      <c r="AAW630" s="227"/>
      <c r="AAX630" s="227"/>
      <c r="AAY630" s="227"/>
      <c r="AAZ630" s="227"/>
      <c r="ABA630" s="227"/>
      <c r="ABB630" s="227"/>
      <c r="ABC630" s="227"/>
      <c r="ABD630" s="227"/>
      <c r="ABE630" s="227"/>
      <c r="ABF630" s="227"/>
      <c r="ABG630" s="227"/>
      <c r="ABH630" s="227"/>
      <c r="ABI630" s="227"/>
      <c r="ABJ630" s="227"/>
      <c r="ABK630" s="227"/>
      <c r="ABL630" s="227"/>
      <c r="ABM630" s="227"/>
      <c r="ABN630" s="227"/>
      <c r="ABO630" s="227"/>
      <c r="ABP630" s="227"/>
      <c r="ABQ630" s="227"/>
      <c r="ABR630" s="227"/>
      <c r="ABS630" s="227"/>
      <c r="ABT630" s="227"/>
      <c r="ABU630" s="227"/>
      <c r="ABV630" s="227"/>
      <c r="ABW630" s="227"/>
      <c r="ABX630" s="227"/>
      <c r="ABY630" s="227"/>
      <c r="ABZ630" s="227"/>
      <c r="ACA630" s="227"/>
      <c r="ACB630" s="227"/>
      <c r="ACC630" s="227"/>
      <c r="ACD630" s="227"/>
      <c r="ACE630" s="227"/>
      <c r="ACF630" s="227"/>
      <c r="ACG630" s="227"/>
      <c r="ACH630" s="227"/>
      <c r="ACI630" s="227"/>
      <c r="ACJ630" s="227"/>
      <c r="ACK630" s="227"/>
      <c r="ACL630" s="227"/>
      <c r="ACM630" s="227"/>
      <c r="ACN630" s="227"/>
      <c r="ACO630" s="227"/>
      <c r="ACP630" s="227"/>
      <c r="ACQ630" s="227"/>
      <c r="ACR630" s="227"/>
      <c r="ACS630" s="227"/>
      <c r="ACT630" s="227"/>
      <c r="ACU630" s="227"/>
      <c r="ACV630" s="227"/>
      <c r="ACW630" s="227"/>
      <c r="ACX630" s="227"/>
      <c r="ACY630" s="227"/>
      <c r="ACZ630" s="227"/>
      <c r="ADA630" s="227"/>
      <c r="ADB630" s="227"/>
      <c r="ADC630" s="227"/>
      <c r="ADD630" s="227"/>
      <c r="ADE630" s="227"/>
      <c r="ADF630" s="227"/>
      <c r="ADG630" s="227"/>
      <c r="ADH630" s="227"/>
      <c r="ADI630" s="227"/>
      <c r="ADJ630" s="227"/>
      <c r="ADK630" s="227"/>
      <c r="ADL630" s="227"/>
      <c r="ADM630" s="227"/>
      <c r="ADN630" s="227"/>
      <c r="ADO630" s="227"/>
      <c r="ADP630" s="227"/>
      <c r="ADQ630" s="227"/>
      <c r="ADR630" s="227"/>
      <c r="ADS630" s="227"/>
      <c r="ADT630" s="227"/>
      <c r="ADU630" s="227"/>
      <c r="ADV630" s="227"/>
      <c r="ADW630" s="227"/>
      <c r="ADX630" s="227"/>
      <c r="ADY630" s="227"/>
      <c r="ADZ630" s="227"/>
      <c r="AEA630" s="227"/>
      <c r="AEB630" s="227"/>
      <c r="AEC630" s="227"/>
      <c r="AED630" s="227"/>
      <c r="AEE630" s="227"/>
      <c r="AEF630" s="227"/>
      <c r="AEG630" s="227"/>
      <c r="AEH630" s="227"/>
      <c r="AEI630" s="227"/>
      <c r="AEJ630" s="227"/>
      <c r="AEK630" s="227"/>
      <c r="AEL630" s="227"/>
      <c r="AEM630" s="227"/>
      <c r="AEN630" s="227"/>
      <c r="AEO630" s="227"/>
      <c r="AEP630" s="227"/>
      <c r="AEQ630" s="227"/>
      <c r="AER630" s="227"/>
      <c r="AES630" s="227"/>
      <c r="AET630" s="227"/>
      <c r="AEU630" s="227"/>
      <c r="AEV630" s="227"/>
      <c r="AEW630" s="227"/>
      <c r="AEX630" s="227"/>
      <c r="AEY630" s="227"/>
      <c r="AEZ630" s="227"/>
      <c r="AFA630" s="227"/>
      <c r="AFB630" s="227"/>
      <c r="AFC630" s="227"/>
      <c r="AFD630" s="227"/>
      <c r="AFE630" s="227"/>
      <c r="AFF630" s="227"/>
      <c r="AFG630" s="227"/>
      <c r="AFH630" s="227"/>
      <c r="AFI630" s="227"/>
      <c r="AFJ630" s="227"/>
      <c r="AFK630" s="227"/>
      <c r="AFL630" s="227"/>
      <c r="AFM630" s="227"/>
      <c r="AFN630" s="227"/>
      <c r="AFO630" s="227"/>
      <c r="AFP630" s="227"/>
      <c r="AFQ630" s="227"/>
      <c r="AFR630" s="227"/>
      <c r="AFS630" s="227"/>
      <c r="AFT630" s="227"/>
      <c r="AFU630" s="227"/>
      <c r="AFV630" s="227"/>
      <c r="AFW630" s="227"/>
      <c r="AFX630" s="227"/>
      <c r="AFY630" s="227"/>
      <c r="AFZ630" s="227"/>
      <c r="AGA630" s="227"/>
      <c r="AGB630" s="227"/>
      <c r="AGC630" s="227"/>
      <c r="AGD630" s="227"/>
      <c r="AGE630" s="227"/>
      <c r="AGF630" s="227"/>
      <c r="AGG630" s="227"/>
      <c r="AGH630" s="227"/>
      <c r="AGI630" s="227"/>
      <c r="AGJ630" s="227"/>
      <c r="AGK630" s="227"/>
      <c r="AGL630" s="227"/>
      <c r="AGM630" s="227"/>
      <c r="AGN630" s="227"/>
      <c r="AGO630" s="227"/>
      <c r="AGP630" s="227"/>
      <c r="AGQ630" s="227"/>
      <c r="AGR630" s="227"/>
      <c r="AGS630" s="227"/>
      <c r="AGT630" s="227"/>
      <c r="AGU630" s="227"/>
      <c r="AGV630" s="227"/>
      <c r="AGW630" s="227"/>
      <c r="AGX630" s="227"/>
      <c r="AGY630" s="227"/>
      <c r="AGZ630" s="227"/>
      <c r="AHA630" s="227"/>
      <c r="AHB630" s="227"/>
      <c r="AHC630" s="227"/>
      <c r="AHD630" s="227"/>
      <c r="AHE630" s="227"/>
      <c r="AHF630" s="227"/>
      <c r="AHG630" s="227"/>
      <c r="AHH630" s="227"/>
      <c r="AHI630" s="227"/>
      <c r="AHJ630" s="227"/>
      <c r="AHK630" s="227"/>
      <c r="AHL630" s="227"/>
      <c r="AHM630" s="227"/>
      <c r="AHN630" s="227"/>
      <c r="AHO630" s="227"/>
      <c r="AHP630" s="227"/>
      <c r="AHQ630" s="227"/>
      <c r="AHR630" s="227"/>
      <c r="AHS630" s="227"/>
      <c r="AHT630" s="227"/>
      <c r="AHU630" s="227"/>
      <c r="AHV630" s="227"/>
      <c r="AHW630" s="227"/>
      <c r="AHX630" s="227"/>
      <c r="AHY630" s="227"/>
      <c r="AHZ630" s="227"/>
      <c r="AIA630" s="227"/>
      <c r="AIB630" s="227"/>
      <c r="AIC630" s="227"/>
      <c r="AID630" s="227"/>
      <c r="AIE630" s="227"/>
      <c r="AIF630" s="227"/>
      <c r="AIG630" s="227"/>
      <c r="AIH630" s="227"/>
      <c r="AII630" s="227"/>
      <c r="AIJ630" s="227"/>
      <c r="AIK630" s="227"/>
      <c r="AIL630" s="227"/>
      <c r="AIM630" s="227"/>
      <c r="AIN630" s="227"/>
      <c r="AIO630" s="227"/>
      <c r="AIP630" s="227"/>
      <c r="AIQ630" s="227"/>
      <c r="AIR630" s="227"/>
      <c r="AIS630" s="227"/>
      <c r="AIT630" s="227"/>
      <c r="AIU630" s="227"/>
      <c r="AIV630" s="227"/>
      <c r="AIW630" s="227"/>
      <c r="AIX630" s="227"/>
      <c r="AIY630" s="227"/>
      <c r="AIZ630" s="227"/>
      <c r="AJA630" s="227"/>
      <c r="AJB630" s="227"/>
      <c r="AJC630" s="227"/>
      <c r="AJD630" s="227"/>
      <c r="AJE630" s="227"/>
      <c r="AJF630" s="227"/>
      <c r="AJG630" s="227"/>
      <c r="AJH630" s="227"/>
      <c r="AJI630" s="227"/>
      <c r="AJJ630" s="227"/>
      <c r="AJK630" s="227"/>
      <c r="AJL630" s="227"/>
      <c r="AJM630" s="227"/>
      <c r="AJN630" s="227"/>
      <c r="AJO630" s="227"/>
      <c r="AJP630" s="227"/>
      <c r="AJQ630" s="227"/>
      <c r="AJR630" s="227"/>
      <c r="AJS630" s="227"/>
      <c r="AJT630" s="227"/>
      <c r="AJU630" s="227"/>
      <c r="AJV630" s="227"/>
      <c r="AJW630" s="227"/>
      <c r="AJX630" s="227"/>
      <c r="AJY630" s="227"/>
      <c r="AJZ630" s="227"/>
      <c r="AKA630" s="227"/>
      <c r="AKB630" s="227"/>
      <c r="AKC630" s="227"/>
      <c r="AKD630" s="227"/>
      <c r="AKE630" s="227"/>
      <c r="AKF630" s="227"/>
      <c r="AKG630" s="227"/>
      <c r="AKH630" s="227"/>
      <c r="AKI630" s="227"/>
      <c r="AKJ630" s="227"/>
      <c r="AKK630" s="227"/>
      <c r="AKL630" s="227"/>
      <c r="AKM630" s="227"/>
      <c r="AKN630" s="227"/>
      <c r="AKO630" s="227"/>
      <c r="AKP630" s="227"/>
      <c r="AKQ630" s="227"/>
      <c r="AKR630" s="227"/>
      <c r="AKS630" s="227"/>
      <c r="AKT630" s="227"/>
      <c r="AKU630" s="227"/>
      <c r="AKV630" s="227"/>
      <c r="AKW630" s="227"/>
      <c r="AKX630" s="227"/>
      <c r="AKY630" s="227"/>
      <c r="AKZ630" s="227"/>
      <c r="ALA630" s="227"/>
      <c r="ALB630" s="227"/>
      <c r="ALC630" s="227"/>
      <c r="ALD630" s="227"/>
      <c r="ALE630" s="227"/>
      <c r="ALF630" s="227"/>
      <c r="ALG630" s="227"/>
      <c r="ALH630" s="227"/>
      <c r="ALI630" s="227"/>
      <c r="ALJ630" s="227"/>
      <c r="ALK630" s="227"/>
      <c r="ALL630" s="227"/>
      <c r="ALM630" s="227"/>
      <c r="ALN630" s="227"/>
      <c r="ALO630" s="227"/>
      <c r="ALP630" s="227"/>
      <c r="ALQ630" s="227"/>
      <c r="ALR630" s="227"/>
      <c r="ALS630" s="227"/>
      <c r="ALT630" s="227"/>
      <c r="ALU630" s="227"/>
      <c r="ALV630" s="227"/>
      <c r="ALW630" s="227"/>
      <c r="ALX630" s="227"/>
      <c r="ALY630" s="227"/>
      <c r="ALZ630" s="227"/>
      <c r="AMA630" s="227"/>
      <c r="AMB630" s="227"/>
      <c r="AMC630" s="227"/>
      <c r="AMD630" s="227"/>
      <c r="AME630" s="227"/>
      <c r="AMF630" s="227"/>
      <c r="AMG630" s="227"/>
      <c r="AMH630" s="227"/>
      <c r="AMI630" s="227"/>
      <c r="AMJ630" s="227"/>
      <c r="AMK630" s="227"/>
      <c r="AML630" s="227"/>
      <c r="AMM630" s="227"/>
      <c r="AMN630" s="227"/>
      <c r="AMO630" s="227"/>
      <c r="AMP630" s="227"/>
      <c r="AMQ630" s="227"/>
      <c r="AMR630" s="227"/>
      <c r="AMS630" s="227"/>
      <c r="AMT630" s="227"/>
      <c r="AMU630" s="227"/>
      <c r="AMV630" s="227"/>
      <c r="AMW630" s="227"/>
      <c r="AMX630" s="227"/>
    </row>
    <row r="631" spans="1:1038" ht="18" customHeight="1">
      <c r="A631" s="389" t="s">
        <v>2065</v>
      </c>
      <c r="B631" s="226" t="s">
        <v>1647</v>
      </c>
      <c r="C631" s="226"/>
      <c r="D631" s="226" t="s">
        <v>1279</v>
      </c>
      <c r="E631" s="226">
        <v>82</v>
      </c>
      <c r="F631" s="226">
        <v>4</v>
      </c>
      <c r="G631" s="558" t="str">
        <f t="shared" si="220"/>
        <v>82-4</v>
      </c>
      <c r="H631" s="226">
        <v>0</v>
      </c>
      <c r="I631">
        <v>58</v>
      </c>
      <c r="J631" s="544">
        <f t="shared" si="289"/>
        <v>1</v>
      </c>
      <c r="K631" s="545" t="b">
        <f>IF(J632=1,IF(((VLOOKUP($G631,[1]Depth_Lookup!A$3:J$410,9,FALSE))-(I631/100))=0,"Good",IF(((VLOOKUP($G631,[1]Depth_Lookup!$A$3:$J$550,9,FALSE))-(I631/100))&gt;0,"Too Short","Too Long")))</f>
        <v>0</v>
      </c>
      <c r="L631" s="171">
        <f>(VLOOKUP($G631,Depth_Lookup!$A$3:$J$410,10,FALSE))+(H631/100)</f>
        <v>208.91499999999999</v>
      </c>
      <c r="M631" s="171">
        <f>(VLOOKUP($G631,Depth_Lookup!$A$3:$J$410,10,FALSE))+(I631/100)</f>
        <v>209.495</v>
      </c>
      <c r="N631" s="232" t="s">
        <v>2133</v>
      </c>
      <c r="O631" s="226">
        <v>1</v>
      </c>
      <c r="P631" s="226" t="s">
        <v>853</v>
      </c>
      <c r="Q631" s="226" t="s">
        <v>125</v>
      </c>
      <c r="R631" s="391" t="str">
        <f t="shared" si="277"/>
        <v>SerpentinizedHarzburgite</v>
      </c>
      <c r="S631" s="226" t="s">
        <v>98</v>
      </c>
      <c r="T631" s="226" t="s">
        <v>587</v>
      </c>
      <c r="U631" s="226" t="s">
        <v>95</v>
      </c>
      <c r="V631" s="226" t="s">
        <v>509</v>
      </c>
      <c r="W631" s="226" t="s">
        <v>102</v>
      </c>
      <c r="X631" s="391">
        <f>VLOOKUP(W631,[1]definitions_list_lookup!A$13:B$19,2,0)</f>
        <v>5</v>
      </c>
      <c r="Y631" s="226" t="s">
        <v>90</v>
      </c>
      <c r="Z631" s="226" t="s">
        <v>91</v>
      </c>
      <c r="AA631" s="226"/>
      <c r="AB631" s="226" t="s">
        <v>116</v>
      </c>
      <c r="AC631" s="226" t="s">
        <v>108</v>
      </c>
      <c r="AD631" s="226" t="s">
        <v>96</v>
      </c>
      <c r="AE631" s="393" t="s">
        <v>123</v>
      </c>
      <c r="AF631" s="558">
        <f>VLOOKUP(AE631,[1]definitions_list_mag!$V$12:$W$15,2,0)</f>
        <v>1</v>
      </c>
      <c r="AG631" s="394" t="s">
        <v>1361</v>
      </c>
      <c r="AH631" s="226"/>
      <c r="AI631" s="257">
        <v>68</v>
      </c>
      <c r="AJ631" s="226"/>
      <c r="AK631" s="226"/>
      <c r="AL631" s="226"/>
      <c r="AM631" s="226"/>
      <c r="AN631" s="226"/>
      <c r="AO631" s="257"/>
      <c r="AP631" s="226"/>
      <c r="AQ631" s="226"/>
      <c r="AR631" s="226"/>
      <c r="AS631" s="226"/>
      <c r="AT631" s="226"/>
      <c r="AU631" s="257">
        <v>1</v>
      </c>
      <c r="AV631" s="226">
        <v>0.5</v>
      </c>
      <c r="AW631" s="226">
        <v>0.5</v>
      </c>
      <c r="AX631" s="226" t="s">
        <v>110</v>
      </c>
      <c r="AY631" s="226" t="s">
        <v>110</v>
      </c>
      <c r="AZ631" s="226"/>
      <c r="BA631" s="257">
        <v>30</v>
      </c>
      <c r="BB631" s="226">
        <v>7</v>
      </c>
      <c r="BC631" s="226">
        <v>3</v>
      </c>
      <c r="BD631" s="226" t="s">
        <v>110</v>
      </c>
      <c r="BE631" s="226" t="s">
        <v>103</v>
      </c>
      <c r="BF631" s="226"/>
      <c r="BG631" s="257"/>
      <c r="BH631" s="226"/>
      <c r="BI631" s="226"/>
      <c r="BJ631" s="226"/>
      <c r="BK631" s="226"/>
      <c r="BL631" s="226"/>
      <c r="BM631" s="257">
        <v>1</v>
      </c>
      <c r="BN631" s="226">
        <v>1</v>
      </c>
      <c r="BO631" s="226">
        <v>0.5</v>
      </c>
      <c r="BP631" s="226"/>
      <c r="BQ631" s="226"/>
      <c r="BR631" s="226"/>
      <c r="BS631" s="226"/>
      <c r="BT631" s="226"/>
      <c r="BU631" s="226"/>
      <c r="BV631" s="226"/>
      <c r="BW631" s="226"/>
      <c r="BX631" s="226"/>
      <c r="BY631" s="257"/>
      <c r="BZ631" s="226"/>
      <c r="CA631" s="226"/>
      <c r="CB631" s="226"/>
      <c r="CC631" s="226"/>
      <c r="CD631" s="226"/>
      <c r="CE631" s="226"/>
      <c r="CF631" s="399">
        <f t="shared" si="290"/>
        <v>100</v>
      </c>
      <c r="CG631" s="259"/>
      <c r="CH631" s="559" t="s">
        <v>1329</v>
      </c>
      <c r="CI631" s="559">
        <v>90</v>
      </c>
      <c r="CJ631" s="559" t="s">
        <v>514</v>
      </c>
      <c r="CK631" s="560"/>
      <c r="CL631" s="560"/>
      <c r="CM631" s="560"/>
      <c r="CN631" s="560"/>
      <c r="CO631" s="560"/>
      <c r="CP631" s="560"/>
      <c r="CQ631" s="560"/>
      <c r="CR631" s="560"/>
      <c r="CS631" s="560"/>
      <c r="CT631" s="560"/>
      <c r="CU631" s="560"/>
      <c r="CV631" s="560"/>
      <c r="CW631" s="560"/>
      <c r="CX631" s="560"/>
      <c r="CY631" s="560"/>
      <c r="CZ631" s="560"/>
      <c r="DA631" s="560"/>
      <c r="DB631" s="560">
        <v>80</v>
      </c>
      <c r="DC631" s="566">
        <v>20</v>
      </c>
      <c r="DD631" s="560"/>
      <c r="DE631" s="560"/>
      <c r="DF631" s="560"/>
      <c r="DG631" s="560"/>
      <c r="DH631" s="560"/>
      <c r="DI631" s="560"/>
      <c r="DJ631" s="560"/>
      <c r="DK631" s="396"/>
      <c r="DL631" s="259"/>
      <c r="DM631" s="560"/>
      <c r="DN631" s="560">
        <v>35</v>
      </c>
      <c r="DO631" s="563"/>
      <c r="DP631" s="564"/>
      <c r="DQ631" s="565"/>
      <c r="DR631" s="563"/>
      <c r="DS631" s="565"/>
      <c r="DT631" s="543" t="s">
        <v>1754</v>
      </c>
      <c r="DU631" s="566"/>
      <c r="DV631" s="566"/>
      <c r="DW631" s="400" t="e">
        <f>VLOOKUP(P631,[1]definitions_list_lookup!$K$30:$L$54,2,0)</f>
        <v>#N/A</v>
      </c>
      <c r="DX631" s="567" t="s">
        <v>2151</v>
      </c>
      <c r="DY631" s="567" t="s">
        <v>2157</v>
      </c>
      <c r="DZ631" s="155"/>
      <c r="EA631" s="155"/>
      <c r="ED631" s="229" t="s">
        <v>2517</v>
      </c>
      <c r="EE631" s="140"/>
      <c r="EG631" s="140"/>
      <c r="EI631" s="218"/>
      <c r="EJ631" s="143"/>
      <c r="EK631" s="221"/>
      <c r="EM631" s="109"/>
      <c r="EN631" s="109"/>
      <c r="EZ631" s="192" t="e">
        <f t="shared" si="239"/>
        <v>#DIV/0!</v>
      </c>
      <c r="FA631" s="192" t="e">
        <f t="shared" si="240"/>
        <v>#DIV/0!</v>
      </c>
      <c r="FB631" s="192" t="e">
        <f t="shared" si="241"/>
        <v>#DIV/0!</v>
      </c>
      <c r="FC631" s="192" t="e">
        <f t="shared" si="242"/>
        <v>#DIV/0!</v>
      </c>
      <c r="FD631" s="192" t="e">
        <f t="shared" si="243"/>
        <v>#DIV/0!</v>
      </c>
      <c r="FE631" s="193" t="e">
        <f t="shared" si="244"/>
        <v>#DIV/0!</v>
      </c>
      <c r="FF631" s="194" t="e">
        <f t="shared" si="245"/>
        <v>#DIV/0!</v>
      </c>
      <c r="FI631" s="778">
        <f t="shared" si="250"/>
        <v>0</v>
      </c>
      <c r="FJ631" s="779" t="e">
        <f t="shared" si="251"/>
        <v>#DIV/0!</v>
      </c>
      <c r="FK631" s="779" t="e">
        <f t="shared" si="252"/>
        <v>#DIV/0!</v>
      </c>
      <c r="FL631" s="780" t="e">
        <f t="shared" si="253"/>
        <v>#DIV/0!</v>
      </c>
      <c r="FM631" s="169" t="e">
        <f t="shared" si="254"/>
        <v>#DIV/0!</v>
      </c>
      <c r="FN631" s="783" t="e">
        <f t="shared" si="255"/>
        <v>#DIV/0!</v>
      </c>
    </row>
    <row r="632" spans="1:1038" s="288" customFormat="1" ht="18" customHeight="1">
      <c r="A632" s="352" t="s">
        <v>2065</v>
      </c>
      <c r="B632" s="227" t="s">
        <v>1647</v>
      </c>
      <c r="C632" s="227"/>
      <c r="D632" s="227" t="s">
        <v>1279</v>
      </c>
      <c r="E632" s="227">
        <v>82</v>
      </c>
      <c r="F632" s="227">
        <v>4</v>
      </c>
      <c r="G632" s="570" t="str">
        <f t="shared" si="220"/>
        <v>82-4</v>
      </c>
      <c r="H632" s="227">
        <v>58</v>
      </c>
      <c r="I632" s="479">
        <v>89.5</v>
      </c>
      <c r="J632" s="477">
        <f t="shared" si="289"/>
        <v>0</v>
      </c>
      <c r="K632" s="478" t="str">
        <f>IF(J633=1,IF(((VLOOKUP($G632,[1]Depth_Lookup!A$3:J$410,9,FALSE))-(I632/100))=0,"Good",IF(((VLOOKUP($G632,[1]Depth_Lookup!$A$3:$J$550,9,FALSE))-(I632/100))&gt;0,"Too Short","Too Long")))</f>
        <v>Good</v>
      </c>
      <c r="L632" s="171">
        <f>(VLOOKUP($G632,Depth_Lookup!$A$3:$J$410,10,FALSE))+(H632/100)</f>
        <v>209.495</v>
      </c>
      <c r="M632" s="171">
        <f>(VLOOKUP($G632,Depth_Lookup!$A$3:$J$410,10,FALSE))+(I632/100)</f>
        <v>209.81</v>
      </c>
      <c r="N632" s="230" t="s">
        <v>2162</v>
      </c>
      <c r="O632" s="227">
        <v>2</v>
      </c>
      <c r="P632" s="227" t="s">
        <v>853</v>
      </c>
      <c r="Q632" s="227" t="s">
        <v>125</v>
      </c>
      <c r="R632" s="286" t="str">
        <f t="shared" si="277"/>
        <v>SerpentinizedHarzburgite</v>
      </c>
      <c r="S632" s="227" t="s">
        <v>587</v>
      </c>
      <c r="T632" s="227" t="s">
        <v>700</v>
      </c>
      <c r="U632" s="227" t="s">
        <v>108</v>
      </c>
      <c r="V632" s="227" t="s">
        <v>509</v>
      </c>
      <c r="W632" s="227" t="s">
        <v>102</v>
      </c>
      <c r="X632" s="286">
        <f>VLOOKUP(W632,[1]definitions_list_lookup!A$13:B$19,2,0)</f>
        <v>5</v>
      </c>
      <c r="Y632" s="227" t="s">
        <v>90</v>
      </c>
      <c r="Z632" s="227" t="s">
        <v>91</v>
      </c>
      <c r="AA632" s="227"/>
      <c r="AB632" s="227"/>
      <c r="AC632" s="227"/>
      <c r="AD632" s="227"/>
      <c r="AE632" s="233"/>
      <c r="AF632" s="570" t="e">
        <f>VLOOKUP(AE632,[1]definitions_list_mag!$V$12:$W$15,2,0)</f>
        <v>#N/A</v>
      </c>
      <c r="AG632" s="237"/>
      <c r="AH632" s="227" t="s">
        <v>2163</v>
      </c>
      <c r="AI632" s="240">
        <v>78</v>
      </c>
      <c r="AJ632" s="227"/>
      <c r="AK632" s="227"/>
      <c r="AL632" s="227"/>
      <c r="AM632" s="227"/>
      <c r="AN632" s="227"/>
      <c r="AO632" s="240"/>
      <c r="AP632" s="227"/>
      <c r="AQ632" s="227"/>
      <c r="AR632" s="227"/>
      <c r="AS632" s="227"/>
      <c r="AT632" s="227"/>
      <c r="AU632" s="240">
        <v>1</v>
      </c>
      <c r="AV632" s="227">
        <v>0.5</v>
      </c>
      <c r="AW632" s="227">
        <v>0.5</v>
      </c>
      <c r="AX632" s="227" t="s">
        <v>110</v>
      </c>
      <c r="AY632" s="227" t="s">
        <v>110</v>
      </c>
      <c r="AZ632" s="227"/>
      <c r="BA632" s="240">
        <v>20</v>
      </c>
      <c r="BB632" s="227">
        <v>5</v>
      </c>
      <c r="BC632" s="227">
        <v>2</v>
      </c>
      <c r="BD632" s="227" t="s">
        <v>110</v>
      </c>
      <c r="BE632" s="227" t="s">
        <v>103</v>
      </c>
      <c r="BF632" s="227"/>
      <c r="BG632" s="240"/>
      <c r="BH632" s="227"/>
      <c r="BI632" s="227"/>
      <c r="BJ632" s="227"/>
      <c r="BK632" s="227"/>
      <c r="BL632" s="227"/>
      <c r="BM632" s="240">
        <v>1</v>
      </c>
      <c r="BN632" s="227">
        <v>2</v>
      </c>
      <c r="BO632" s="227">
        <v>0.5</v>
      </c>
      <c r="BP632" s="227"/>
      <c r="BQ632" s="227"/>
      <c r="BR632" s="227"/>
      <c r="BS632" s="227"/>
      <c r="BT632" s="227"/>
      <c r="BU632" s="227"/>
      <c r="BV632" s="227"/>
      <c r="BW632" s="227"/>
      <c r="BX632" s="227"/>
      <c r="BY632" s="240"/>
      <c r="BZ632" s="227"/>
      <c r="CA632" s="227"/>
      <c r="CB632" s="227"/>
      <c r="CC632" s="227"/>
      <c r="CD632" s="227"/>
      <c r="CE632" s="227" t="s">
        <v>2164</v>
      </c>
      <c r="CF632" s="290">
        <f t="shared" si="290"/>
        <v>100</v>
      </c>
      <c r="CG632" s="148"/>
      <c r="CH632" s="571" t="s">
        <v>2165</v>
      </c>
      <c r="CI632" s="571">
        <v>100</v>
      </c>
      <c r="CJ632" s="571" t="s">
        <v>514</v>
      </c>
      <c r="CK632" s="572"/>
      <c r="CL632" s="572"/>
      <c r="CM632" s="572"/>
      <c r="CN632" s="572"/>
      <c r="CO632" s="572"/>
      <c r="CP632" s="572"/>
      <c r="CQ632" s="572"/>
      <c r="CR632" s="572"/>
      <c r="CS632" s="572"/>
      <c r="CT632" s="572"/>
      <c r="CU632" s="572"/>
      <c r="CV632" s="572"/>
      <c r="CW632" s="572"/>
      <c r="CX632" s="572"/>
      <c r="CY632" s="572"/>
      <c r="CZ632" s="572"/>
      <c r="DA632" s="572"/>
      <c r="DB632" s="572">
        <v>80</v>
      </c>
      <c r="DC632" s="577">
        <v>20</v>
      </c>
      <c r="DD632" s="572"/>
      <c r="DE632" s="572"/>
      <c r="DF632" s="572"/>
      <c r="DG632" s="572"/>
      <c r="DH632" s="572"/>
      <c r="DI632" s="572"/>
      <c r="DJ632" s="572"/>
      <c r="DK632" s="208"/>
      <c r="DL632" s="148"/>
      <c r="DM632" s="572"/>
      <c r="DN632" s="572"/>
      <c r="DO632" s="574"/>
      <c r="DP632" s="575"/>
      <c r="DQ632" s="576"/>
      <c r="DR632" s="574"/>
      <c r="DS632" s="576"/>
      <c r="DT632" s="283" t="s">
        <v>2166</v>
      </c>
      <c r="DU632" s="577"/>
      <c r="DV632" s="577"/>
      <c r="DW632" s="291" t="e">
        <f>VLOOKUP(P632,[1]definitions_list_lookup!$K$30:$L$54,2,0)</f>
        <v>#N/A</v>
      </c>
      <c r="DX632" s="578" t="s">
        <v>2167</v>
      </c>
      <c r="DY632" s="578" t="s">
        <v>1786</v>
      </c>
      <c r="DZ632" s="154"/>
      <c r="EA632" s="154"/>
      <c r="EB632" s="229"/>
      <c r="EC632" s="292"/>
      <c r="ED632" s="229" t="s">
        <v>2517</v>
      </c>
      <c r="EE632" s="293"/>
      <c r="EF632" s="294"/>
      <c r="EG632" s="293"/>
      <c r="EH632" s="295"/>
      <c r="EI632" s="296"/>
      <c r="EJ632" s="297"/>
      <c r="EK632" s="298"/>
      <c r="EL632" s="293"/>
      <c r="EM632" s="295"/>
      <c r="EN632" s="295"/>
      <c r="EO632" s="321"/>
      <c r="EP632" s="321"/>
      <c r="EQ632" s="321"/>
      <c r="ER632" s="321"/>
      <c r="ES632" s="321"/>
      <c r="ET632" s="321"/>
      <c r="EU632" s="321"/>
      <c r="EV632" s="322"/>
      <c r="EW632" s="322"/>
      <c r="EX632" s="322"/>
      <c r="EY632" s="322"/>
      <c r="EZ632" s="192" t="e">
        <f t="shared" si="239"/>
        <v>#DIV/0!</v>
      </c>
      <c r="FA632" s="192" t="e">
        <f t="shared" si="240"/>
        <v>#DIV/0!</v>
      </c>
      <c r="FB632" s="192" t="e">
        <f t="shared" si="241"/>
        <v>#DIV/0!</v>
      </c>
      <c r="FC632" s="192" t="e">
        <f t="shared" si="242"/>
        <v>#DIV/0!</v>
      </c>
      <c r="FD632" s="192" t="e">
        <f t="shared" si="243"/>
        <v>#DIV/0!</v>
      </c>
      <c r="FE632" s="193" t="e">
        <f t="shared" si="244"/>
        <v>#DIV/0!</v>
      </c>
      <c r="FF632" s="194" t="e">
        <f t="shared" si="245"/>
        <v>#DIV/0!</v>
      </c>
      <c r="FG632" s="293"/>
      <c r="FH632" s="295"/>
      <c r="FI632" s="778">
        <f t="shared" si="250"/>
        <v>0</v>
      </c>
      <c r="FJ632" s="779" t="e">
        <f t="shared" si="251"/>
        <v>#DIV/0!</v>
      </c>
      <c r="FK632" s="779" t="e">
        <f t="shared" si="252"/>
        <v>#DIV/0!</v>
      </c>
      <c r="FL632" s="780" t="e">
        <f t="shared" si="253"/>
        <v>#DIV/0!</v>
      </c>
      <c r="FM632" s="169" t="e">
        <f t="shared" si="254"/>
        <v>#DIV/0!</v>
      </c>
      <c r="FN632" s="783" t="e">
        <f t="shared" si="255"/>
        <v>#DIV/0!</v>
      </c>
      <c r="FO632" s="227"/>
      <c r="FP632" s="227"/>
      <c r="FQ632" s="227"/>
      <c r="FR632" s="227"/>
      <c r="FS632" s="227"/>
      <c r="FT632" s="227"/>
      <c r="FU632" s="227"/>
      <c r="FV632" s="227"/>
      <c r="FW632" s="227"/>
      <c r="FX632" s="227"/>
      <c r="FY632" s="227"/>
      <c r="FZ632" s="227"/>
      <c r="GA632" s="227"/>
      <c r="GB632" s="227"/>
      <c r="GC632" s="227"/>
      <c r="GD632" s="227"/>
      <c r="GE632" s="227"/>
      <c r="GF632" s="227"/>
      <c r="GG632" s="227"/>
      <c r="GH632" s="227"/>
      <c r="GI632" s="227"/>
      <c r="GJ632" s="227"/>
      <c r="GK632" s="227"/>
      <c r="GL632" s="227"/>
      <c r="GM632" s="227"/>
      <c r="GN632" s="227"/>
      <c r="GO632" s="227"/>
      <c r="GP632" s="227"/>
      <c r="GQ632" s="227"/>
      <c r="GR632" s="227"/>
      <c r="GS632" s="227"/>
      <c r="GT632" s="227"/>
      <c r="GU632" s="227"/>
      <c r="GV632" s="227"/>
      <c r="GW632" s="227"/>
      <c r="GX632" s="227"/>
      <c r="GY632" s="227"/>
      <c r="GZ632" s="227"/>
      <c r="HA632" s="227"/>
      <c r="HB632" s="227"/>
      <c r="HC632" s="227"/>
      <c r="HD632" s="227"/>
      <c r="HE632" s="227"/>
      <c r="HF632" s="227"/>
      <c r="HG632" s="227"/>
      <c r="HH632" s="227"/>
      <c r="HI632" s="227"/>
      <c r="HJ632" s="227"/>
      <c r="HK632" s="227"/>
      <c r="HL632" s="227"/>
      <c r="HM632" s="227"/>
      <c r="HN632" s="227"/>
      <c r="HO632" s="227"/>
      <c r="HP632" s="227"/>
      <c r="HQ632" s="227"/>
      <c r="HR632" s="227"/>
      <c r="HS632" s="227"/>
      <c r="HT632" s="227"/>
      <c r="HU632" s="227"/>
      <c r="HV632" s="227"/>
      <c r="HW632" s="227"/>
      <c r="HX632" s="227"/>
      <c r="HY632" s="227"/>
      <c r="HZ632" s="227"/>
      <c r="IA632" s="227"/>
      <c r="IB632" s="227"/>
      <c r="IC632" s="227"/>
      <c r="ID632" s="227"/>
      <c r="IE632" s="227"/>
      <c r="IF632" s="227"/>
      <c r="IG632" s="227"/>
      <c r="IH632" s="227"/>
      <c r="II632" s="227"/>
      <c r="IJ632" s="227"/>
      <c r="IK632" s="227"/>
      <c r="IL632" s="227"/>
      <c r="IM632" s="227"/>
      <c r="IN632" s="227"/>
      <c r="IO632" s="227"/>
      <c r="IP632" s="227"/>
      <c r="IQ632" s="227"/>
      <c r="IR632" s="227"/>
      <c r="IS632" s="227"/>
      <c r="IT632" s="227"/>
      <c r="IU632" s="227"/>
      <c r="IV632" s="227"/>
      <c r="IW632" s="227"/>
      <c r="IX632" s="227"/>
      <c r="IY632" s="227"/>
      <c r="IZ632" s="227"/>
      <c r="JA632" s="227"/>
      <c r="JB632" s="227"/>
      <c r="JC632" s="227"/>
      <c r="JD632" s="227"/>
      <c r="JE632" s="227"/>
      <c r="JF632" s="227"/>
      <c r="JG632" s="227"/>
      <c r="JH632" s="227"/>
      <c r="JI632" s="227"/>
      <c r="JJ632" s="227"/>
      <c r="JK632" s="227"/>
      <c r="JL632" s="227"/>
      <c r="JM632" s="227"/>
      <c r="JN632" s="227"/>
      <c r="JO632" s="227"/>
      <c r="JP632" s="227"/>
      <c r="JQ632" s="227"/>
      <c r="JR632" s="227"/>
      <c r="JS632" s="227"/>
      <c r="JT632" s="227"/>
      <c r="JU632" s="227"/>
      <c r="JV632" s="227"/>
      <c r="JW632" s="227"/>
      <c r="JX632" s="227"/>
      <c r="JY632" s="227"/>
      <c r="JZ632" s="227"/>
      <c r="KA632" s="227"/>
      <c r="KB632" s="227"/>
      <c r="KC632" s="227"/>
      <c r="KD632" s="227"/>
      <c r="KE632" s="227"/>
      <c r="KF632" s="227"/>
      <c r="KG632" s="227"/>
      <c r="KH632" s="227"/>
      <c r="KI632" s="227"/>
      <c r="KJ632" s="227"/>
      <c r="KK632" s="227"/>
      <c r="KL632" s="227"/>
      <c r="KM632" s="227"/>
      <c r="KN632" s="227"/>
      <c r="KO632" s="227"/>
      <c r="KP632" s="227"/>
      <c r="KQ632" s="227"/>
      <c r="KR632" s="227"/>
      <c r="KS632" s="227"/>
      <c r="KT632" s="227"/>
      <c r="KU632" s="227"/>
      <c r="KV632" s="227"/>
      <c r="KW632" s="227"/>
      <c r="KX632" s="227"/>
      <c r="KY632" s="227"/>
      <c r="KZ632" s="227"/>
      <c r="LA632" s="227"/>
      <c r="LB632" s="227"/>
      <c r="LC632" s="227"/>
      <c r="LD632" s="227"/>
      <c r="LE632" s="227"/>
      <c r="LF632" s="227"/>
      <c r="LG632" s="227"/>
      <c r="LH632" s="227"/>
      <c r="LI632" s="227"/>
      <c r="LJ632" s="227"/>
      <c r="LK632" s="227"/>
      <c r="LL632" s="227"/>
      <c r="LM632" s="227"/>
      <c r="LN632" s="227"/>
      <c r="LO632" s="227"/>
      <c r="LP632" s="227"/>
      <c r="LQ632" s="227"/>
      <c r="LR632" s="227"/>
      <c r="LS632" s="227"/>
      <c r="LT632" s="227"/>
      <c r="LU632" s="227"/>
      <c r="LV632" s="227"/>
      <c r="LW632" s="227"/>
      <c r="LX632" s="227"/>
      <c r="LY632" s="227"/>
      <c r="LZ632" s="227"/>
      <c r="MA632" s="227"/>
      <c r="MB632" s="227"/>
      <c r="MC632" s="227"/>
      <c r="MD632" s="227"/>
      <c r="ME632" s="227"/>
      <c r="MF632" s="227"/>
      <c r="MG632" s="227"/>
      <c r="MH632" s="227"/>
      <c r="MI632" s="227"/>
      <c r="MJ632" s="227"/>
      <c r="MK632" s="227"/>
      <c r="ML632" s="227"/>
      <c r="MM632" s="227"/>
      <c r="MN632" s="227"/>
      <c r="MO632" s="227"/>
      <c r="MP632" s="227"/>
      <c r="MQ632" s="227"/>
      <c r="MR632" s="227"/>
      <c r="MS632" s="227"/>
      <c r="MT632" s="227"/>
      <c r="MU632" s="227"/>
      <c r="MV632" s="227"/>
      <c r="MW632" s="227"/>
      <c r="MX632" s="227"/>
      <c r="MY632" s="227"/>
      <c r="MZ632" s="227"/>
      <c r="NA632" s="227"/>
      <c r="NB632" s="227"/>
      <c r="NC632" s="227"/>
      <c r="ND632" s="227"/>
      <c r="NE632" s="227"/>
      <c r="NF632" s="227"/>
      <c r="NG632" s="227"/>
      <c r="NH632" s="227"/>
      <c r="NI632" s="227"/>
      <c r="NJ632" s="227"/>
      <c r="NK632" s="227"/>
      <c r="NL632" s="227"/>
      <c r="NM632" s="227"/>
      <c r="NN632" s="227"/>
      <c r="NO632" s="227"/>
      <c r="NP632" s="227"/>
      <c r="NQ632" s="227"/>
      <c r="NR632" s="227"/>
      <c r="NS632" s="227"/>
      <c r="NT632" s="227"/>
      <c r="NU632" s="227"/>
      <c r="NV632" s="227"/>
      <c r="NW632" s="227"/>
      <c r="NX632" s="227"/>
      <c r="NY632" s="227"/>
      <c r="NZ632" s="227"/>
      <c r="OA632" s="227"/>
      <c r="OB632" s="227"/>
      <c r="OC632" s="227"/>
      <c r="OD632" s="227"/>
      <c r="OE632" s="227"/>
      <c r="OF632" s="227"/>
      <c r="OG632" s="227"/>
      <c r="OH632" s="227"/>
      <c r="OI632" s="227"/>
      <c r="OJ632" s="227"/>
      <c r="OK632" s="227"/>
      <c r="OL632" s="227"/>
      <c r="OM632" s="227"/>
      <c r="ON632" s="227"/>
      <c r="OO632" s="227"/>
      <c r="OP632" s="227"/>
      <c r="OQ632" s="227"/>
      <c r="OR632" s="227"/>
      <c r="OS632" s="227"/>
      <c r="OT632" s="227"/>
      <c r="OU632" s="227"/>
      <c r="OV632" s="227"/>
      <c r="OW632" s="227"/>
      <c r="OX632" s="227"/>
      <c r="OY632" s="227"/>
      <c r="OZ632" s="227"/>
      <c r="PA632" s="227"/>
      <c r="PB632" s="227"/>
      <c r="PC632" s="227"/>
      <c r="PD632" s="227"/>
      <c r="PE632" s="227"/>
      <c r="PF632" s="227"/>
      <c r="PG632" s="227"/>
      <c r="PH632" s="227"/>
      <c r="PI632" s="227"/>
      <c r="PJ632" s="227"/>
      <c r="PK632" s="227"/>
      <c r="PL632" s="227"/>
      <c r="PM632" s="227"/>
      <c r="PN632" s="227"/>
      <c r="PO632" s="227"/>
      <c r="PP632" s="227"/>
      <c r="PQ632" s="227"/>
      <c r="PR632" s="227"/>
      <c r="PS632" s="227"/>
      <c r="PT632" s="227"/>
      <c r="PU632" s="227"/>
      <c r="PV632" s="227"/>
      <c r="PW632" s="227"/>
      <c r="PX632" s="227"/>
      <c r="PY632" s="227"/>
      <c r="PZ632" s="227"/>
      <c r="QA632" s="227"/>
      <c r="QB632" s="227"/>
      <c r="QC632" s="227"/>
      <c r="QD632" s="227"/>
      <c r="QE632" s="227"/>
      <c r="QF632" s="227"/>
      <c r="QG632" s="227"/>
      <c r="QH632" s="227"/>
      <c r="QI632" s="227"/>
      <c r="QJ632" s="227"/>
      <c r="QK632" s="227"/>
      <c r="QL632" s="227"/>
      <c r="QM632" s="227"/>
      <c r="QN632" s="227"/>
      <c r="QO632" s="227"/>
      <c r="QP632" s="227"/>
      <c r="QQ632" s="227"/>
      <c r="QR632" s="227"/>
      <c r="QS632" s="227"/>
      <c r="QT632" s="227"/>
      <c r="QU632" s="227"/>
      <c r="QV632" s="227"/>
      <c r="QW632" s="227"/>
      <c r="QX632" s="227"/>
      <c r="QY632" s="227"/>
      <c r="QZ632" s="227"/>
      <c r="RA632" s="227"/>
      <c r="RB632" s="227"/>
      <c r="RC632" s="227"/>
      <c r="RD632" s="227"/>
      <c r="RE632" s="227"/>
      <c r="RF632" s="227"/>
      <c r="RG632" s="227"/>
      <c r="RH632" s="227"/>
      <c r="RI632" s="227"/>
      <c r="RJ632" s="227"/>
      <c r="RK632" s="227"/>
      <c r="RL632" s="227"/>
      <c r="RM632" s="227"/>
      <c r="RN632" s="227"/>
      <c r="RO632" s="227"/>
      <c r="RP632" s="227"/>
      <c r="RQ632" s="227"/>
      <c r="RR632" s="227"/>
      <c r="RS632" s="227"/>
      <c r="RT632" s="227"/>
      <c r="RU632" s="227"/>
      <c r="RV632" s="227"/>
      <c r="RW632" s="227"/>
      <c r="RX632" s="227"/>
      <c r="RY632" s="227"/>
      <c r="RZ632" s="227"/>
      <c r="SA632" s="227"/>
      <c r="SB632" s="227"/>
      <c r="SC632" s="227"/>
      <c r="SD632" s="227"/>
      <c r="SE632" s="227"/>
      <c r="SF632" s="227"/>
      <c r="SG632" s="227"/>
      <c r="SH632" s="227"/>
      <c r="SI632" s="227"/>
      <c r="SJ632" s="227"/>
      <c r="SK632" s="227"/>
      <c r="SL632" s="227"/>
      <c r="SM632" s="227"/>
      <c r="SN632" s="227"/>
      <c r="SO632" s="227"/>
      <c r="SP632" s="227"/>
      <c r="SQ632" s="227"/>
      <c r="SR632" s="227"/>
      <c r="SS632" s="227"/>
      <c r="ST632" s="227"/>
      <c r="SU632" s="227"/>
      <c r="SV632" s="227"/>
      <c r="SW632" s="227"/>
      <c r="SX632" s="227"/>
      <c r="SY632" s="227"/>
      <c r="SZ632" s="227"/>
      <c r="TA632" s="227"/>
      <c r="TB632" s="227"/>
      <c r="TC632" s="227"/>
      <c r="TD632" s="227"/>
      <c r="TE632" s="227"/>
      <c r="TF632" s="227"/>
      <c r="TG632" s="227"/>
      <c r="TH632" s="227"/>
      <c r="TI632" s="227"/>
      <c r="TJ632" s="227"/>
      <c r="TK632" s="227"/>
      <c r="TL632" s="227"/>
      <c r="TM632" s="227"/>
      <c r="TN632" s="227"/>
      <c r="TO632" s="227"/>
      <c r="TP632" s="227"/>
      <c r="TQ632" s="227"/>
      <c r="TR632" s="227"/>
      <c r="TS632" s="227"/>
      <c r="TT632" s="227"/>
      <c r="TU632" s="227"/>
      <c r="TV632" s="227"/>
      <c r="TW632" s="227"/>
      <c r="TX632" s="227"/>
      <c r="TY632" s="227"/>
      <c r="TZ632" s="227"/>
      <c r="UA632" s="227"/>
      <c r="UB632" s="227"/>
      <c r="UC632" s="227"/>
      <c r="UD632" s="227"/>
      <c r="UE632" s="227"/>
      <c r="UF632" s="227"/>
      <c r="UG632" s="227"/>
      <c r="UH632" s="227"/>
      <c r="UI632" s="227"/>
      <c r="UJ632" s="227"/>
      <c r="UK632" s="227"/>
      <c r="UL632" s="227"/>
      <c r="UM632" s="227"/>
      <c r="UN632" s="227"/>
      <c r="UO632" s="227"/>
      <c r="UP632" s="227"/>
      <c r="UQ632" s="227"/>
      <c r="UR632" s="227"/>
      <c r="US632" s="227"/>
      <c r="UT632" s="227"/>
      <c r="UU632" s="227"/>
      <c r="UV632" s="227"/>
      <c r="UW632" s="227"/>
      <c r="UX632" s="227"/>
      <c r="UY632" s="227"/>
      <c r="UZ632" s="227"/>
      <c r="VA632" s="227"/>
      <c r="VB632" s="227"/>
      <c r="VC632" s="227"/>
      <c r="VD632" s="227"/>
      <c r="VE632" s="227"/>
      <c r="VF632" s="227"/>
      <c r="VG632" s="227"/>
      <c r="VH632" s="227"/>
      <c r="VI632" s="227"/>
      <c r="VJ632" s="227"/>
      <c r="VK632" s="227"/>
      <c r="VL632" s="227"/>
      <c r="VM632" s="227"/>
      <c r="VN632" s="227"/>
      <c r="VO632" s="227"/>
      <c r="VP632" s="227"/>
      <c r="VQ632" s="227"/>
      <c r="VR632" s="227"/>
      <c r="VS632" s="227"/>
      <c r="VT632" s="227"/>
      <c r="VU632" s="227"/>
      <c r="VV632" s="227"/>
      <c r="VW632" s="227"/>
      <c r="VX632" s="227"/>
      <c r="VY632" s="227"/>
      <c r="VZ632" s="227"/>
      <c r="WA632" s="227"/>
      <c r="WB632" s="227"/>
      <c r="WC632" s="227"/>
      <c r="WD632" s="227"/>
      <c r="WE632" s="227"/>
      <c r="WF632" s="227"/>
      <c r="WG632" s="227"/>
      <c r="WH632" s="227"/>
      <c r="WI632" s="227"/>
      <c r="WJ632" s="227"/>
      <c r="WK632" s="227"/>
      <c r="WL632" s="227"/>
      <c r="WM632" s="227"/>
      <c r="WN632" s="227"/>
      <c r="WO632" s="227"/>
      <c r="WP632" s="227"/>
      <c r="WQ632" s="227"/>
      <c r="WR632" s="227"/>
      <c r="WS632" s="227"/>
      <c r="WT632" s="227"/>
      <c r="WU632" s="227"/>
      <c r="WV632" s="227"/>
      <c r="WW632" s="227"/>
      <c r="WX632" s="227"/>
      <c r="WY632" s="227"/>
      <c r="WZ632" s="227"/>
      <c r="XA632" s="227"/>
      <c r="XB632" s="227"/>
      <c r="XC632" s="227"/>
      <c r="XD632" s="227"/>
      <c r="XE632" s="227"/>
      <c r="XF632" s="227"/>
      <c r="XG632" s="227"/>
      <c r="XH632" s="227"/>
      <c r="XI632" s="227"/>
      <c r="XJ632" s="227"/>
      <c r="XK632" s="227"/>
      <c r="XL632" s="227"/>
      <c r="XM632" s="227"/>
      <c r="XN632" s="227"/>
      <c r="XO632" s="227"/>
      <c r="XP632" s="227"/>
      <c r="XQ632" s="227"/>
      <c r="XR632" s="227"/>
      <c r="XS632" s="227"/>
      <c r="XT632" s="227"/>
      <c r="XU632" s="227"/>
      <c r="XV632" s="227"/>
      <c r="XW632" s="227"/>
      <c r="XX632" s="227"/>
      <c r="XY632" s="227"/>
      <c r="XZ632" s="227"/>
      <c r="YA632" s="227"/>
      <c r="YB632" s="227"/>
      <c r="YC632" s="227"/>
      <c r="YD632" s="227"/>
      <c r="YE632" s="227"/>
      <c r="YF632" s="227"/>
      <c r="YG632" s="227"/>
      <c r="YH632" s="227"/>
      <c r="YI632" s="227"/>
      <c r="YJ632" s="227"/>
      <c r="YK632" s="227"/>
      <c r="YL632" s="227"/>
      <c r="YM632" s="227"/>
      <c r="YN632" s="227"/>
      <c r="YO632" s="227"/>
      <c r="YP632" s="227"/>
      <c r="YQ632" s="227"/>
      <c r="YR632" s="227"/>
      <c r="YS632" s="227"/>
      <c r="YT632" s="227"/>
      <c r="YU632" s="227"/>
      <c r="YV632" s="227"/>
      <c r="YW632" s="227"/>
      <c r="YX632" s="227"/>
      <c r="YY632" s="227"/>
      <c r="YZ632" s="227"/>
      <c r="ZA632" s="227"/>
      <c r="ZB632" s="227"/>
      <c r="ZC632" s="227"/>
      <c r="ZD632" s="227"/>
      <c r="ZE632" s="227"/>
      <c r="ZF632" s="227"/>
      <c r="ZG632" s="227"/>
      <c r="ZH632" s="227"/>
      <c r="ZI632" s="227"/>
      <c r="ZJ632" s="227"/>
      <c r="ZK632" s="227"/>
      <c r="ZL632" s="227"/>
      <c r="ZM632" s="227"/>
      <c r="ZN632" s="227"/>
      <c r="ZO632" s="227"/>
      <c r="ZP632" s="227"/>
      <c r="ZQ632" s="227"/>
      <c r="ZR632" s="227"/>
      <c r="ZS632" s="227"/>
      <c r="ZT632" s="227"/>
      <c r="ZU632" s="227"/>
      <c r="ZV632" s="227"/>
      <c r="ZW632" s="227"/>
      <c r="ZX632" s="227"/>
      <c r="ZY632" s="227"/>
      <c r="ZZ632" s="227"/>
      <c r="AAA632" s="227"/>
      <c r="AAB632" s="227"/>
      <c r="AAC632" s="227"/>
      <c r="AAD632" s="227"/>
      <c r="AAE632" s="227"/>
      <c r="AAF632" s="227"/>
      <c r="AAG632" s="227"/>
      <c r="AAH632" s="227"/>
      <c r="AAI632" s="227"/>
      <c r="AAJ632" s="227"/>
      <c r="AAK632" s="227"/>
      <c r="AAL632" s="227"/>
      <c r="AAM632" s="227"/>
      <c r="AAN632" s="227"/>
      <c r="AAO632" s="227"/>
      <c r="AAP632" s="227"/>
      <c r="AAQ632" s="227"/>
      <c r="AAR632" s="227"/>
      <c r="AAS632" s="227"/>
      <c r="AAT632" s="227"/>
      <c r="AAU632" s="227"/>
      <c r="AAV632" s="227"/>
      <c r="AAW632" s="227"/>
      <c r="AAX632" s="227"/>
      <c r="AAY632" s="227"/>
      <c r="AAZ632" s="227"/>
      <c r="ABA632" s="227"/>
      <c r="ABB632" s="227"/>
      <c r="ABC632" s="227"/>
      <c r="ABD632" s="227"/>
      <c r="ABE632" s="227"/>
      <c r="ABF632" s="227"/>
      <c r="ABG632" s="227"/>
      <c r="ABH632" s="227"/>
      <c r="ABI632" s="227"/>
      <c r="ABJ632" s="227"/>
      <c r="ABK632" s="227"/>
      <c r="ABL632" s="227"/>
      <c r="ABM632" s="227"/>
      <c r="ABN632" s="227"/>
      <c r="ABO632" s="227"/>
      <c r="ABP632" s="227"/>
      <c r="ABQ632" s="227"/>
      <c r="ABR632" s="227"/>
      <c r="ABS632" s="227"/>
      <c r="ABT632" s="227"/>
      <c r="ABU632" s="227"/>
      <c r="ABV632" s="227"/>
      <c r="ABW632" s="227"/>
      <c r="ABX632" s="227"/>
      <c r="ABY632" s="227"/>
      <c r="ABZ632" s="227"/>
      <c r="ACA632" s="227"/>
      <c r="ACB632" s="227"/>
      <c r="ACC632" s="227"/>
      <c r="ACD632" s="227"/>
      <c r="ACE632" s="227"/>
      <c r="ACF632" s="227"/>
      <c r="ACG632" s="227"/>
      <c r="ACH632" s="227"/>
      <c r="ACI632" s="227"/>
      <c r="ACJ632" s="227"/>
      <c r="ACK632" s="227"/>
      <c r="ACL632" s="227"/>
      <c r="ACM632" s="227"/>
      <c r="ACN632" s="227"/>
      <c r="ACO632" s="227"/>
      <c r="ACP632" s="227"/>
      <c r="ACQ632" s="227"/>
      <c r="ACR632" s="227"/>
      <c r="ACS632" s="227"/>
      <c r="ACT632" s="227"/>
      <c r="ACU632" s="227"/>
      <c r="ACV632" s="227"/>
      <c r="ACW632" s="227"/>
      <c r="ACX632" s="227"/>
      <c r="ACY632" s="227"/>
      <c r="ACZ632" s="227"/>
      <c r="ADA632" s="227"/>
      <c r="ADB632" s="227"/>
      <c r="ADC632" s="227"/>
      <c r="ADD632" s="227"/>
      <c r="ADE632" s="227"/>
      <c r="ADF632" s="227"/>
      <c r="ADG632" s="227"/>
      <c r="ADH632" s="227"/>
      <c r="ADI632" s="227"/>
      <c r="ADJ632" s="227"/>
      <c r="ADK632" s="227"/>
      <c r="ADL632" s="227"/>
      <c r="ADM632" s="227"/>
      <c r="ADN632" s="227"/>
      <c r="ADO632" s="227"/>
      <c r="ADP632" s="227"/>
      <c r="ADQ632" s="227"/>
      <c r="ADR632" s="227"/>
      <c r="ADS632" s="227"/>
      <c r="ADT632" s="227"/>
      <c r="ADU632" s="227"/>
      <c r="ADV632" s="227"/>
      <c r="ADW632" s="227"/>
      <c r="ADX632" s="227"/>
      <c r="ADY632" s="227"/>
      <c r="ADZ632" s="227"/>
      <c r="AEA632" s="227"/>
      <c r="AEB632" s="227"/>
      <c r="AEC632" s="227"/>
      <c r="AED632" s="227"/>
      <c r="AEE632" s="227"/>
      <c r="AEF632" s="227"/>
      <c r="AEG632" s="227"/>
      <c r="AEH632" s="227"/>
      <c r="AEI632" s="227"/>
      <c r="AEJ632" s="227"/>
      <c r="AEK632" s="227"/>
      <c r="AEL632" s="227"/>
      <c r="AEM632" s="227"/>
      <c r="AEN632" s="227"/>
      <c r="AEO632" s="227"/>
      <c r="AEP632" s="227"/>
      <c r="AEQ632" s="227"/>
      <c r="AER632" s="227"/>
      <c r="AES632" s="227"/>
      <c r="AET632" s="227"/>
      <c r="AEU632" s="227"/>
      <c r="AEV632" s="227"/>
      <c r="AEW632" s="227"/>
      <c r="AEX632" s="227"/>
      <c r="AEY632" s="227"/>
      <c r="AEZ632" s="227"/>
      <c r="AFA632" s="227"/>
      <c r="AFB632" s="227"/>
      <c r="AFC632" s="227"/>
      <c r="AFD632" s="227"/>
      <c r="AFE632" s="227"/>
      <c r="AFF632" s="227"/>
      <c r="AFG632" s="227"/>
      <c r="AFH632" s="227"/>
      <c r="AFI632" s="227"/>
      <c r="AFJ632" s="227"/>
      <c r="AFK632" s="227"/>
      <c r="AFL632" s="227"/>
      <c r="AFM632" s="227"/>
      <c r="AFN632" s="227"/>
      <c r="AFO632" s="227"/>
      <c r="AFP632" s="227"/>
      <c r="AFQ632" s="227"/>
      <c r="AFR632" s="227"/>
      <c r="AFS632" s="227"/>
      <c r="AFT632" s="227"/>
      <c r="AFU632" s="227"/>
      <c r="AFV632" s="227"/>
      <c r="AFW632" s="227"/>
      <c r="AFX632" s="227"/>
      <c r="AFY632" s="227"/>
      <c r="AFZ632" s="227"/>
      <c r="AGA632" s="227"/>
      <c r="AGB632" s="227"/>
      <c r="AGC632" s="227"/>
      <c r="AGD632" s="227"/>
      <c r="AGE632" s="227"/>
      <c r="AGF632" s="227"/>
      <c r="AGG632" s="227"/>
      <c r="AGH632" s="227"/>
      <c r="AGI632" s="227"/>
      <c r="AGJ632" s="227"/>
      <c r="AGK632" s="227"/>
      <c r="AGL632" s="227"/>
      <c r="AGM632" s="227"/>
      <c r="AGN632" s="227"/>
      <c r="AGO632" s="227"/>
      <c r="AGP632" s="227"/>
      <c r="AGQ632" s="227"/>
      <c r="AGR632" s="227"/>
      <c r="AGS632" s="227"/>
      <c r="AGT632" s="227"/>
      <c r="AGU632" s="227"/>
      <c r="AGV632" s="227"/>
      <c r="AGW632" s="227"/>
      <c r="AGX632" s="227"/>
      <c r="AGY632" s="227"/>
      <c r="AGZ632" s="227"/>
      <c r="AHA632" s="227"/>
      <c r="AHB632" s="227"/>
      <c r="AHC632" s="227"/>
      <c r="AHD632" s="227"/>
      <c r="AHE632" s="227"/>
      <c r="AHF632" s="227"/>
      <c r="AHG632" s="227"/>
      <c r="AHH632" s="227"/>
      <c r="AHI632" s="227"/>
      <c r="AHJ632" s="227"/>
      <c r="AHK632" s="227"/>
      <c r="AHL632" s="227"/>
      <c r="AHM632" s="227"/>
      <c r="AHN632" s="227"/>
      <c r="AHO632" s="227"/>
      <c r="AHP632" s="227"/>
      <c r="AHQ632" s="227"/>
      <c r="AHR632" s="227"/>
      <c r="AHS632" s="227"/>
      <c r="AHT632" s="227"/>
      <c r="AHU632" s="227"/>
      <c r="AHV632" s="227"/>
      <c r="AHW632" s="227"/>
      <c r="AHX632" s="227"/>
      <c r="AHY632" s="227"/>
      <c r="AHZ632" s="227"/>
      <c r="AIA632" s="227"/>
      <c r="AIB632" s="227"/>
      <c r="AIC632" s="227"/>
      <c r="AID632" s="227"/>
      <c r="AIE632" s="227"/>
      <c r="AIF632" s="227"/>
      <c r="AIG632" s="227"/>
      <c r="AIH632" s="227"/>
      <c r="AII632" s="227"/>
      <c r="AIJ632" s="227"/>
      <c r="AIK632" s="227"/>
      <c r="AIL632" s="227"/>
      <c r="AIM632" s="227"/>
      <c r="AIN632" s="227"/>
      <c r="AIO632" s="227"/>
      <c r="AIP632" s="227"/>
      <c r="AIQ632" s="227"/>
      <c r="AIR632" s="227"/>
      <c r="AIS632" s="227"/>
      <c r="AIT632" s="227"/>
      <c r="AIU632" s="227"/>
      <c r="AIV632" s="227"/>
      <c r="AIW632" s="227"/>
      <c r="AIX632" s="227"/>
      <c r="AIY632" s="227"/>
      <c r="AIZ632" s="227"/>
      <c r="AJA632" s="227"/>
      <c r="AJB632" s="227"/>
      <c r="AJC632" s="227"/>
      <c r="AJD632" s="227"/>
      <c r="AJE632" s="227"/>
      <c r="AJF632" s="227"/>
      <c r="AJG632" s="227"/>
      <c r="AJH632" s="227"/>
      <c r="AJI632" s="227"/>
      <c r="AJJ632" s="227"/>
      <c r="AJK632" s="227"/>
      <c r="AJL632" s="227"/>
      <c r="AJM632" s="227"/>
      <c r="AJN632" s="227"/>
      <c r="AJO632" s="227"/>
      <c r="AJP632" s="227"/>
      <c r="AJQ632" s="227"/>
      <c r="AJR632" s="227"/>
      <c r="AJS632" s="227"/>
      <c r="AJT632" s="227"/>
      <c r="AJU632" s="227"/>
      <c r="AJV632" s="227"/>
      <c r="AJW632" s="227"/>
      <c r="AJX632" s="227"/>
      <c r="AJY632" s="227"/>
      <c r="AJZ632" s="227"/>
      <c r="AKA632" s="227"/>
      <c r="AKB632" s="227"/>
      <c r="AKC632" s="227"/>
      <c r="AKD632" s="227"/>
      <c r="AKE632" s="227"/>
      <c r="AKF632" s="227"/>
      <c r="AKG632" s="227"/>
      <c r="AKH632" s="227"/>
      <c r="AKI632" s="227"/>
      <c r="AKJ632" s="227"/>
      <c r="AKK632" s="227"/>
      <c r="AKL632" s="227"/>
      <c r="AKM632" s="227"/>
      <c r="AKN632" s="227"/>
      <c r="AKO632" s="227"/>
      <c r="AKP632" s="227"/>
      <c r="AKQ632" s="227"/>
      <c r="AKR632" s="227"/>
      <c r="AKS632" s="227"/>
      <c r="AKT632" s="227"/>
      <c r="AKU632" s="227"/>
      <c r="AKV632" s="227"/>
      <c r="AKW632" s="227"/>
      <c r="AKX632" s="227"/>
      <c r="AKY632" s="227"/>
      <c r="AKZ632" s="227"/>
      <c r="ALA632" s="227"/>
      <c r="ALB632" s="227"/>
      <c r="ALC632" s="227"/>
      <c r="ALD632" s="227"/>
      <c r="ALE632" s="227"/>
      <c r="ALF632" s="227"/>
      <c r="ALG632" s="227"/>
      <c r="ALH632" s="227"/>
      <c r="ALI632" s="227"/>
      <c r="ALJ632" s="227"/>
      <c r="ALK632" s="227"/>
      <c r="ALL632" s="227"/>
      <c r="ALM632" s="227"/>
      <c r="ALN632" s="227"/>
      <c r="ALO632" s="227"/>
      <c r="ALP632" s="227"/>
      <c r="ALQ632" s="227"/>
      <c r="ALR632" s="227"/>
      <c r="ALS632" s="227"/>
      <c r="ALT632" s="227"/>
      <c r="ALU632" s="227"/>
      <c r="ALV632" s="227"/>
      <c r="ALW632" s="227"/>
      <c r="ALX632" s="227"/>
      <c r="ALY632" s="227"/>
      <c r="ALZ632" s="227"/>
      <c r="AMA632" s="227"/>
      <c r="AMB632" s="227"/>
      <c r="AMC632" s="227"/>
      <c r="AMD632" s="227"/>
      <c r="AME632" s="227"/>
      <c r="AMF632" s="227"/>
      <c r="AMG632" s="227"/>
      <c r="AMH632" s="227"/>
      <c r="AMI632" s="227"/>
      <c r="AMJ632" s="227"/>
      <c r="AMK632" s="227"/>
      <c r="AML632" s="227"/>
      <c r="AMM632" s="227"/>
      <c r="AMN632" s="227"/>
      <c r="AMO632" s="227"/>
      <c r="AMP632" s="227"/>
      <c r="AMQ632" s="227"/>
      <c r="AMR632" s="227"/>
      <c r="AMS632" s="227"/>
      <c r="AMT632" s="227"/>
      <c r="AMU632" s="227"/>
      <c r="AMV632" s="227"/>
      <c r="AMW632" s="227"/>
      <c r="AMX632" s="227"/>
    </row>
    <row r="633" spans="1:1038" ht="18" customHeight="1">
      <c r="A633" s="389" t="s">
        <v>2065</v>
      </c>
      <c r="B633" s="226" t="s">
        <v>1647</v>
      </c>
      <c r="C633" s="226"/>
      <c r="D633" s="226" t="s">
        <v>1279</v>
      </c>
      <c r="E633" s="226">
        <v>83</v>
      </c>
      <c r="F633" s="226">
        <v>1</v>
      </c>
      <c r="G633" s="558" t="str">
        <f t="shared" si="220"/>
        <v>83-1</v>
      </c>
      <c r="H633" s="226">
        <v>0</v>
      </c>
      <c r="I633">
        <v>64</v>
      </c>
      <c r="J633" s="544">
        <f t="shared" si="289"/>
        <v>1</v>
      </c>
      <c r="K633" s="545" t="b">
        <f>IF(J634=1,IF(((VLOOKUP($G633,[1]Depth_Lookup!A$3:J$410,9,FALSE))-(I633/100))=0,"Good",IF(((VLOOKUP($G633,[1]Depth_Lookup!$A$3:$J$550,9,FALSE))-(I633/100))&gt;0,"Too Short","Too Long")))</f>
        <v>0</v>
      </c>
      <c r="L633" s="171">
        <f>(VLOOKUP($G633,Depth_Lookup!$A$3:$J$410,10,FALSE))+(H633/100)</f>
        <v>209.7</v>
      </c>
      <c r="M633" s="171">
        <f>(VLOOKUP($G633,Depth_Lookup!$A$3:$J$410,10,FALSE))+(I633/100)</f>
        <v>210.33999999999997</v>
      </c>
      <c r="N633" s="232" t="s">
        <v>2162</v>
      </c>
      <c r="O633" s="226">
        <v>3</v>
      </c>
      <c r="P633" s="226" t="s">
        <v>853</v>
      </c>
      <c r="Q633" s="226" t="s">
        <v>125</v>
      </c>
      <c r="R633" s="391" t="str">
        <f t="shared" si="277"/>
        <v>SerpentinizedHarzburgite</v>
      </c>
      <c r="S633" s="226" t="s">
        <v>700</v>
      </c>
      <c r="T633" s="226" t="s">
        <v>587</v>
      </c>
      <c r="U633" s="226"/>
      <c r="V633" s="226"/>
      <c r="W633" s="226" t="s">
        <v>102</v>
      </c>
      <c r="X633" s="391">
        <f>VLOOKUP(W633,[1]definitions_list_lookup!A$13:B$19,2,0)</f>
        <v>5</v>
      </c>
      <c r="Y633" s="226" t="s">
        <v>90</v>
      </c>
      <c r="Z633" s="226" t="s">
        <v>91</v>
      </c>
      <c r="AA633" s="226"/>
      <c r="AB633" s="226"/>
      <c r="AC633" s="226"/>
      <c r="AD633" s="226"/>
      <c r="AE633" s="393"/>
      <c r="AF633" s="558" t="e">
        <f>VLOOKUP(AE633,[1]definitions_list_mag!$V$12:$W$15,2,0)</f>
        <v>#N/A</v>
      </c>
      <c r="AG633" s="394"/>
      <c r="AH633" s="226" t="s">
        <v>2163</v>
      </c>
      <c r="AI633" s="257">
        <v>74</v>
      </c>
      <c r="AJ633" s="226"/>
      <c r="AK633" s="226"/>
      <c r="AL633" s="226"/>
      <c r="AM633" s="226"/>
      <c r="AN633" s="226"/>
      <c r="AO633" s="257"/>
      <c r="AP633" s="226"/>
      <c r="AQ633" s="226"/>
      <c r="AR633" s="226"/>
      <c r="AS633" s="226"/>
      <c r="AT633" s="226"/>
      <c r="AU633" s="257">
        <v>1</v>
      </c>
      <c r="AV633" s="226">
        <v>1</v>
      </c>
      <c r="AW633" s="226">
        <v>0.5</v>
      </c>
      <c r="AX633" s="226" t="s">
        <v>110</v>
      </c>
      <c r="AY633" s="226" t="s">
        <v>110</v>
      </c>
      <c r="AZ633" s="226"/>
      <c r="BA633" s="257">
        <v>25</v>
      </c>
      <c r="BB633" s="226">
        <v>4</v>
      </c>
      <c r="BC633" s="226">
        <v>2</v>
      </c>
      <c r="BD633" s="226" t="s">
        <v>110</v>
      </c>
      <c r="BE633" s="226" t="s">
        <v>103</v>
      </c>
      <c r="BF633" s="226"/>
      <c r="BG633" s="257"/>
      <c r="BH633" s="226"/>
      <c r="BI633" s="226"/>
      <c r="BJ633" s="226"/>
      <c r="BK633" s="226"/>
      <c r="BL633" s="226"/>
      <c r="BM633" s="257"/>
      <c r="BN633" s="226"/>
      <c r="BO633" s="226"/>
      <c r="BP633" s="226"/>
      <c r="BQ633" s="226"/>
      <c r="BR633" s="226"/>
      <c r="BS633" s="226"/>
      <c r="BT633" s="226"/>
      <c r="BU633" s="226"/>
      <c r="BV633" s="226"/>
      <c r="BW633" s="226"/>
      <c r="BX633" s="226"/>
      <c r="BY633" s="257"/>
      <c r="BZ633" s="226"/>
      <c r="CA633" s="226"/>
      <c r="CB633" s="226"/>
      <c r="CC633" s="226"/>
      <c r="CD633" s="226"/>
      <c r="CE633" s="226"/>
      <c r="CF633" s="399">
        <f t="shared" si="290"/>
        <v>100</v>
      </c>
      <c r="CG633" s="259"/>
      <c r="CH633" s="559" t="s">
        <v>2165</v>
      </c>
      <c r="CI633" s="559">
        <v>100</v>
      </c>
      <c r="CJ633" s="559" t="s">
        <v>514</v>
      </c>
      <c r="CK633" s="560"/>
      <c r="CL633" s="560"/>
      <c r="CM633" s="560"/>
      <c r="CN633" s="560"/>
      <c r="CO633" s="560"/>
      <c r="CP633" s="560"/>
      <c r="CQ633" s="560"/>
      <c r="CR633" s="560"/>
      <c r="CS633" s="560"/>
      <c r="CT633" s="560"/>
      <c r="CU633" s="560"/>
      <c r="CV633" s="560"/>
      <c r="CW633" s="560"/>
      <c r="CX633" s="560"/>
      <c r="CY633" s="560"/>
      <c r="CZ633" s="560"/>
      <c r="DA633" s="560"/>
      <c r="DB633" s="560">
        <v>75</v>
      </c>
      <c r="DC633" s="566">
        <v>25</v>
      </c>
      <c r="DD633" s="560"/>
      <c r="DE633" s="560"/>
      <c r="DF633" s="560"/>
      <c r="DG633" s="560"/>
      <c r="DH633" s="560"/>
      <c r="DI633" s="560"/>
      <c r="DJ633" s="560"/>
      <c r="DK633" s="396"/>
      <c r="DL633" s="259"/>
      <c r="DM633" s="560"/>
      <c r="DN633" s="560"/>
      <c r="DO633" s="563"/>
      <c r="DP633" s="564"/>
      <c r="DQ633" s="565"/>
      <c r="DR633" s="563"/>
      <c r="DS633" s="565"/>
      <c r="DT633" s="543" t="s">
        <v>2166</v>
      </c>
      <c r="DU633" s="566"/>
      <c r="DV633" s="566"/>
      <c r="DW633" s="400" t="e">
        <f>VLOOKUP(P633,[1]definitions_list_lookup!$K$30:$L$54,2,0)</f>
        <v>#N/A</v>
      </c>
      <c r="DX633" s="567" t="s">
        <v>2167</v>
      </c>
      <c r="DY633" s="567" t="s">
        <v>2168</v>
      </c>
      <c r="DZ633" s="155"/>
      <c r="EA633" s="155"/>
      <c r="ED633" s="229" t="s">
        <v>2517</v>
      </c>
      <c r="EE633" s="140"/>
      <c r="EG633" s="140"/>
      <c r="EI633" s="218"/>
      <c r="EJ633" s="143"/>
      <c r="EK633" s="221"/>
      <c r="EM633" s="109"/>
      <c r="EN633" s="109"/>
      <c r="EZ633" s="192" t="e">
        <f t="shared" si="239"/>
        <v>#DIV/0!</v>
      </c>
      <c r="FA633" s="192" t="e">
        <f t="shared" si="240"/>
        <v>#DIV/0!</v>
      </c>
      <c r="FB633" s="192" t="e">
        <f t="shared" si="241"/>
        <v>#DIV/0!</v>
      </c>
      <c r="FC633" s="192" t="e">
        <f t="shared" si="242"/>
        <v>#DIV/0!</v>
      </c>
      <c r="FD633" s="192" t="e">
        <f t="shared" si="243"/>
        <v>#DIV/0!</v>
      </c>
      <c r="FE633" s="193" t="e">
        <f t="shared" si="244"/>
        <v>#DIV/0!</v>
      </c>
      <c r="FF633" s="194" t="e">
        <f t="shared" si="245"/>
        <v>#DIV/0!</v>
      </c>
      <c r="FI633" s="778">
        <f t="shared" si="250"/>
        <v>0</v>
      </c>
      <c r="FJ633" s="779" t="e">
        <f t="shared" si="251"/>
        <v>#DIV/0!</v>
      </c>
      <c r="FK633" s="779" t="e">
        <f t="shared" si="252"/>
        <v>#DIV/0!</v>
      </c>
      <c r="FL633" s="780" t="e">
        <f t="shared" si="253"/>
        <v>#DIV/0!</v>
      </c>
      <c r="FM633" s="169" t="e">
        <f t="shared" si="254"/>
        <v>#DIV/0!</v>
      </c>
      <c r="FN633" s="783" t="e">
        <f t="shared" si="255"/>
        <v>#DIV/0!</v>
      </c>
    </row>
    <row r="634" spans="1:1038" s="288" customFormat="1" ht="18" customHeight="1">
      <c r="A634" s="352" t="s">
        <v>2065</v>
      </c>
      <c r="B634" s="227" t="s">
        <v>1647</v>
      </c>
      <c r="C634" s="227"/>
      <c r="D634" s="227" t="s">
        <v>1279</v>
      </c>
      <c r="E634" s="227">
        <v>83</v>
      </c>
      <c r="F634" s="227">
        <v>1</v>
      </c>
      <c r="G634" s="570" t="str">
        <f t="shared" si="220"/>
        <v>83-1</v>
      </c>
      <c r="H634" s="227">
        <v>64</v>
      </c>
      <c r="I634" s="479">
        <v>98</v>
      </c>
      <c r="J634" s="477">
        <f t="shared" si="289"/>
        <v>0</v>
      </c>
      <c r="K634" s="478" t="str">
        <f>IF(J635=1,IF(((VLOOKUP($G634,[1]Depth_Lookup!A$3:J$410,9,FALSE))-(I634/100))=0,"Good",IF(((VLOOKUP($G634,[1]Depth_Lookup!$A$3:$J$550,9,FALSE))-(I634/100))&gt;0,"Too Short","Too Long")))</f>
        <v>Good</v>
      </c>
      <c r="L634" s="171">
        <f>(VLOOKUP($G634,Depth_Lookup!$A$3:$J$410,10,FALSE))+(H634/100)</f>
        <v>210.33999999999997</v>
      </c>
      <c r="M634" s="171">
        <f>(VLOOKUP($G634,Depth_Lookup!$A$3:$J$410,10,FALSE))+(I634/100)</f>
        <v>210.67999999999998</v>
      </c>
      <c r="N634" s="230" t="s">
        <v>2162</v>
      </c>
      <c r="O634" s="227">
        <v>1</v>
      </c>
      <c r="P634" s="227" t="s">
        <v>853</v>
      </c>
      <c r="Q634" s="227" t="s">
        <v>125</v>
      </c>
      <c r="R634" s="286" t="str">
        <f t="shared" si="277"/>
        <v>SerpentinizedHarzburgite</v>
      </c>
      <c r="S634" s="227" t="s">
        <v>587</v>
      </c>
      <c r="T634" s="227" t="s">
        <v>700</v>
      </c>
      <c r="U634" s="227" t="s">
        <v>108</v>
      </c>
      <c r="V634" s="227" t="s">
        <v>509</v>
      </c>
      <c r="W634" s="227" t="s">
        <v>102</v>
      </c>
      <c r="X634" s="286">
        <f>VLOOKUP(W634,[1]definitions_list_lookup!A$13:B$19,2,0)</f>
        <v>5</v>
      </c>
      <c r="Y634" s="227" t="s">
        <v>90</v>
      </c>
      <c r="Z634" s="227" t="s">
        <v>91</v>
      </c>
      <c r="AA634" s="227"/>
      <c r="AB634" s="227" t="s">
        <v>116</v>
      </c>
      <c r="AC634" s="227" t="s">
        <v>108</v>
      </c>
      <c r="AD634" s="227" t="s">
        <v>96</v>
      </c>
      <c r="AE634" s="233" t="s">
        <v>123</v>
      </c>
      <c r="AF634" s="570">
        <f>VLOOKUP(AE634,[1]definitions_list_mag!$V$12:$W$15,2,0)</f>
        <v>1</v>
      </c>
      <c r="AG634" s="237" t="s">
        <v>1758</v>
      </c>
      <c r="AH634" s="227"/>
      <c r="AI634" s="240">
        <v>70</v>
      </c>
      <c r="AJ634" s="227"/>
      <c r="AK634" s="227"/>
      <c r="AL634" s="227"/>
      <c r="AM634" s="227"/>
      <c r="AN634" s="227"/>
      <c r="AO634" s="240"/>
      <c r="AP634" s="227"/>
      <c r="AQ634" s="227"/>
      <c r="AR634" s="227"/>
      <c r="AS634" s="227"/>
      <c r="AT634" s="227"/>
      <c r="AU634" s="240"/>
      <c r="AV634" s="227"/>
      <c r="AW634" s="227"/>
      <c r="AX634" s="227"/>
      <c r="AY634" s="227"/>
      <c r="AZ634" s="227"/>
      <c r="BA634" s="240">
        <v>30</v>
      </c>
      <c r="BB634" s="227">
        <v>7</v>
      </c>
      <c r="BC634" s="227">
        <v>3</v>
      </c>
      <c r="BD634" s="227" t="s">
        <v>110</v>
      </c>
      <c r="BE634" s="227" t="s">
        <v>103</v>
      </c>
      <c r="BF634" s="227"/>
      <c r="BG634" s="240"/>
      <c r="BH634" s="227"/>
      <c r="BI634" s="227"/>
      <c r="BJ634" s="227"/>
      <c r="BK634" s="227"/>
      <c r="BL634" s="227"/>
      <c r="BM634" s="240"/>
      <c r="BN634" s="227"/>
      <c r="BO634" s="227"/>
      <c r="BP634" s="227"/>
      <c r="BQ634" s="227"/>
      <c r="BR634" s="227"/>
      <c r="BS634" s="227"/>
      <c r="BT634" s="227"/>
      <c r="BU634" s="227"/>
      <c r="BV634" s="227"/>
      <c r="BW634" s="227"/>
      <c r="BX634" s="227"/>
      <c r="BY634" s="240"/>
      <c r="BZ634" s="227"/>
      <c r="CA634" s="227"/>
      <c r="CB634" s="227"/>
      <c r="CC634" s="227"/>
      <c r="CD634" s="227"/>
      <c r="CE634" s="227"/>
      <c r="CF634" s="290">
        <f t="shared" si="290"/>
        <v>100</v>
      </c>
      <c r="CG634" s="148"/>
      <c r="CH634" s="571" t="s">
        <v>1329</v>
      </c>
      <c r="CI634" s="571">
        <v>90</v>
      </c>
      <c r="CJ634" s="571" t="s">
        <v>514</v>
      </c>
      <c r="CK634" s="572"/>
      <c r="CL634" s="572"/>
      <c r="CM634" s="572"/>
      <c r="CN634" s="572"/>
      <c r="CO634" s="572"/>
      <c r="CP634" s="572"/>
      <c r="CQ634" s="572"/>
      <c r="CR634" s="572"/>
      <c r="CS634" s="572"/>
      <c r="CT634" s="572"/>
      <c r="CU634" s="572"/>
      <c r="CV634" s="572"/>
      <c r="CW634" s="572"/>
      <c r="CX634" s="572"/>
      <c r="CY634" s="572"/>
      <c r="CZ634" s="572"/>
      <c r="DA634" s="572"/>
      <c r="DB634" s="572">
        <v>80</v>
      </c>
      <c r="DC634" s="577">
        <v>20</v>
      </c>
      <c r="DD634" s="572"/>
      <c r="DE634" s="572"/>
      <c r="DF634" s="572"/>
      <c r="DG634" s="572"/>
      <c r="DH634" s="572"/>
      <c r="DI634" s="572"/>
      <c r="DJ634" s="572"/>
      <c r="DK634" s="208"/>
      <c r="DL634" s="148"/>
      <c r="DM634" s="572"/>
      <c r="DN634" s="572"/>
      <c r="DO634" s="574"/>
      <c r="DP634" s="575"/>
      <c r="DQ634" s="576"/>
      <c r="DR634" s="574"/>
      <c r="DS634" s="576"/>
      <c r="DT634" s="283" t="s">
        <v>1754</v>
      </c>
      <c r="DU634" s="577"/>
      <c r="DV634" s="577"/>
      <c r="DW634" s="291" t="e">
        <f>VLOOKUP(P634,[1]definitions_list_lookup!$K$30:$L$54,2,0)</f>
        <v>#N/A</v>
      </c>
      <c r="DX634" s="578" t="s">
        <v>2151</v>
      </c>
      <c r="DY634" s="578" t="s">
        <v>2169</v>
      </c>
      <c r="DZ634" s="154"/>
      <c r="EA634" s="154"/>
      <c r="EB634" s="229"/>
      <c r="EC634" s="292"/>
      <c r="ED634" s="229" t="s">
        <v>2517</v>
      </c>
      <c r="EE634" s="293"/>
      <c r="EF634" s="294"/>
      <c r="EG634" s="293"/>
      <c r="EH634" s="295"/>
      <c r="EI634" s="296"/>
      <c r="EJ634" s="297"/>
      <c r="EK634" s="298"/>
      <c r="EL634" s="293"/>
      <c r="EM634" s="295"/>
      <c r="EN634" s="295"/>
      <c r="EO634" s="321"/>
      <c r="EP634" s="321"/>
      <c r="EQ634" s="321"/>
      <c r="ER634" s="321"/>
      <c r="ES634" s="321"/>
      <c r="ET634" s="321"/>
      <c r="EU634" s="321"/>
      <c r="EV634" s="322"/>
      <c r="EW634" s="322"/>
      <c r="EX634" s="322"/>
      <c r="EY634" s="322"/>
      <c r="EZ634" s="192" t="e">
        <f t="shared" si="239"/>
        <v>#DIV/0!</v>
      </c>
      <c r="FA634" s="192" t="e">
        <f t="shared" si="240"/>
        <v>#DIV/0!</v>
      </c>
      <c r="FB634" s="192" t="e">
        <f t="shared" si="241"/>
        <v>#DIV/0!</v>
      </c>
      <c r="FC634" s="192" t="e">
        <f t="shared" si="242"/>
        <v>#DIV/0!</v>
      </c>
      <c r="FD634" s="192" t="e">
        <f t="shared" si="243"/>
        <v>#DIV/0!</v>
      </c>
      <c r="FE634" s="193" t="e">
        <f t="shared" si="244"/>
        <v>#DIV/0!</v>
      </c>
      <c r="FF634" s="194" t="e">
        <f t="shared" si="245"/>
        <v>#DIV/0!</v>
      </c>
      <c r="FG634" s="293"/>
      <c r="FH634" s="295"/>
      <c r="FI634" s="778">
        <f t="shared" si="250"/>
        <v>0</v>
      </c>
      <c r="FJ634" s="779" t="e">
        <f t="shared" si="251"/>
        <v>#DIV/0!</v>
      </c>
      <c r="FK634" s="779" t="e">
        <f t="shared" si="252"/>
        <v>#DIV/0!</v>
      </c>
      <c r="FL634" s="780" t="e">
        <f t="shared" si="253"/>
        <v>#DIV/0!</v>
      </c>
      <c r="FM634" s="169" t="e">
        <f t="shared" si="254"/>
        <v>#DIV/0!</v>
      </c>
      <c r="FN634" s="783" t="e">
        <f t="shared" si="255"/>
        <v>#DIV/0!</v>
      </c>
      <c r="FO634" s="227"/>
      <c r="FP634" s="227"/>
      <c r="FQ634" s="227"/>
      <c r="FR634" s="227"/>
      <c r="FS634" s="227"/>
      <c r="FT634" s="227"/>
      <c r="FU634" s="227"/>
      <c r="FV634" s="227"/>
      <c r="FW634" s="227"/>
      <c r="FX634" s="227"/>
      <c r="FY634" s="227"/>
      <c r="FZ634" s="227"/>
      <c r="GA634" s="227"/>
      <c r="GB634" s="227"/>
      <c r="GC634" s="227"/>
      <c r="GD634" s="227"/>
      <c r="GE634" s="227"/>
      <c r="GF634" s="227"/>
      <c r="GG634" s="227"/>
      <c r="GH634" s="227"/>
      <c r="GI634" s="227"/>
      <c r="GJ634" s="227"/>
      <c r="GK634" s="227"/>
      <c r="GL634" s="227"/>
      <c r="GM634" s="227"/>
      <c r="GN634" s="227"/>
      <c r="GO634" s="227"/>
      <c r="GP634" s="227"/>
      <c r="GQ634" s="227"/>
      <c r="GR634" s="227"/>
      <c r="GS634" s="227"/>
      <c r="GT634" s="227"/>
      <c r="GU634" s="227"/>
      <c r="GV634" s="227"/>
      <c r="GW634" s="227"/>
      <c r="GX634" s="227"/>
      <c r="GY634" s="227"/>
      <c r="GZ634" s="227"/>
      <c r="HA634" s="227"/>
      <c r="HB634" s="227"/>
      <c r="HC634" s="227"/>
      <c r="HD634" s="227"/>
      <c r="HE634" s="227"/>
      <c r="HF634" s="227"/>
      <c r="HG634" s="227"/>
      <c r="HH634" s="227"/>
      <c r="HI634" s="227"/>
      <c r="HJ634" s="227"/>
      <c r="HK634" s="227"/>
      <c r="HL634" s="227"/>
      <c r="HM634" s="227"/>
      <c r="HN634" s="227"/>
      <c r="HO634" s="227"/>
      <c r="HP634" s="227"/>
      <c r="HQ634" s="227"/>
      <c r="HR634" s="227"/>
      <c r="HS634" s="227"/>
      <c r="HT634" s="227"/>
      <c r="HU634" s="227"/>
      <c r="HV634" s="227"/>
      <c r="HW634" s="227"/>
      <c r="HX634" s="227"/>
      <c r="HY634" s="227"/>
      <c r="HZ634" s="227"/>
      <c r="IA634" s="227"/>
      <c r="IB634" s="227"/>
      <c r="IC634" s="227"/>
      <c r="ID634" s="227"/>
      <c r="IE634" s="227"/>
      <c r="IF634" s="227"/>
      <c r="IG634" s="227"/>
      <c r="IH634" s="227"/>
      <c r="II634" s="227"/>
      <c r="IJ634" s="227"/>
      <c r="IK634" s="227"/>
      <c r="IL634" s="227"/>
      <c r="IM634" s="227"/>
      <c r="IN634" s="227"/>
      <c r="IO634" s="227"/>
      <c r="IP634" s="227"/>
      <c r="IQ634" s="227"/>
      <c r="IR634" s="227"/>
      <c r="IS634" s="227"/>
      <c r="IT634" s="227"/>
      <c r="IU634" s="227"/>
      <c r="IV634" s="227"/>
      <c r="IW634" s="227"/>
      <c r="IX634" s="227"/>
      <c r="IY634" s="227"/>
      <c r="IZ634" s="227"/>
      <c r="JA634" s="227"/>
      <c r="JB634" s="227"/>
      <c r="JC634" s="227"/>
      <c r="JD634" s="227"/>
      <c r="JE634" s="227"/>
      <c r="JF634" s="227"/>
      <c r="JG634" s="227"/>
      <c r="JH634" s="227"/>
      <c r="JI634" s="227"/>
      <c r="JJ634" s="227"/>
      <c r="JK634" s="227"/>
      <c r="JL634" s="227"/>
      <c r="JM634" s="227"/>
      <c r="JN634" s="227"/>
      <c r="JO634" s="227"/>
      <c r="JP634" s="227"/>
      <c r="JQ634" s="227"/>
      <c r="JR634" s="227"/>
      <c r="JS634" s="227"/>
      <c r="JT634" s="227"/>
      <c r="JU634" s="227"/>
      <c r="JV634" s="227"/>
      <c r="JW634" s="227"/>
      <c r="JX634" s="227"/>
      <c r="JY634" s="227"/>
      <c r="JZ634" s="227"/>
      <c r="KA634" s="227"/>
      <c r="KB634" s="227"/>
      <c r="KC634" s="227"/>
      <c r="KD634" s="227"/>
      <c r="KE634" s="227"/>
      <c r="KF634" s="227"/>
      <c r="KG634" s="227"/>
      <c r="KH634" s="227"/>
      <c r="KI634" s="227"/>
      <c r="KJ634" s="227"/>
      <c r="KK634" s="227"/>
      <c r="KL634" s="227"/>
      <c r="KM634" s="227"/>
      <c r="KN634" s="227"/>
      <c r="KO634" s="227"/>
      <c r="KP634" s="227"/>
      <c r="KQ634" s="227"/>
      <c r="KR634" s="227"/>
      <c r="KS634" s="227"/>
      <c r="KT634" s="227"/>
      <c r="KU634" s="227"/>
      <c r="KV634" s="227"/>
      <c r="KW634" s="227"/>
      <c r="KX634" s="227"/>
      <c r="KY634" s="227"/>
      <c r="KZ634" s="227"/>
      <c r="LA634" s="227"/>
      <c r="LB634" s="227"/>
      <c r="LC634" s="227"/>
      <c r="LD634" s="227"/>
      <c r="LE634" s="227"/>
      <c r="LF634" s="227"/>
      <c r="LG634" s="227"/>
      <c r="LH634" s="227"/>
      <c r="LI634" s="227"/>
      <c r="LJ634" s="227"/>
      <c r="LK634" s="227"/>
      <c r="LL634" s="227"/>
      <c r="LM634" s="227"/>
      <c r="LN634" s="227"/>
      <c r="LO634" s="227"/>
      <c r="LP634" s="227"/>
      <c r="LQ634" s="227"/>
      <c r="LR634" s="227"/>
      <c r="LS634" s="227"/>
      <c r="LT634" s="227"/>
      <c r="LU634" s="227"/>
      <c r="LV634" s="227"/>
      <c r="LW634" s="227"/>
      <c r="LX634" s="227"/>
      <c r="LY634" s="227"/>
      <c r="LZ634" s="227"/>
      <c r="MA634" s="227"/>
      <c r="MB634" s="227"/>
      <c r="MC634" s="227"/>
      <c r="MD634" s="227"/>
      <c r="ME634" s="227"/>
      <c r="MF634" s="227"/>
      <c r="MG634" s="227"/>
      <c r="MH634" s="227"/>
      <c r="MI634" s="227"/>
      <c r="MJ634" s="227"/>
      <c r="MK634" s="227"/>
      <c r="ML634" s="227"/>
      <c r="MM634" s="227"/>
      <c r="MN634" s="227"/>
      <c r="MO634" s="227"/>
      <c r="MP634" s="227"/>
      <c r="MQ634" s="227"/>
      <c r="MR634" s="227"/>
      <c r="MS634" s="227"/>
      <c r="MT634" s="227"/>
      <c r="MU634" s="227"/>
      <c r="MV634" s="227"/>
      <c r="MW634" s="227"/>
      <c r="MX634" s="227"/>
      <c r="MY634" s="227"/>
      <c r="MZ634" s="227"/>
      <c r="NA634" s="227"/>
      <c r="NB634" s="227"/>
      <c r="NC634" s="227"/>
      <c r="ND634" s="227"/>
      <c r="NE634" s="227"/>
      <c r="NF634" s="227"/>
      <c r="NG634" s="227"/>
      <c r="NH634" s="227"/>
      <c r="NI634" s="227"/>
      <c r="NJ634" s="227"/>
      <c r="NK634" s="227"/>
      <c r="NL634" s="227"/>
      <c r="NM634" s="227"/>
      <c r="NN634" s="227"/>
      <c r="NO634" s="227"/>
      <c r="NP634" s="227"/>
      <c r="NQ634" s="227"/>
      <c r="NR634" s="227"/>
      <c r="NS634" s="227"/>
      <c r="NT634" s="227"/>
      <c r="NU634" s="227"/>
      <c r="NV634" s="227"/>
      <c r="NW634" s="227"/>
      <c r="NX634" s="227"/>
      <c r="NY634" s="227"/>
      <c r="NZ634" s="227"/>
      <c r="OA634" s="227"/>
      <c r="OB634" s="227"/>
      <c r="OC634" s="227"/>
      <c r="OD634" s="227"/>
      <c r="OE634" s="227"/>
      <c r="OF634" s="227"/>
      <c r="OG634" s="227"/>
      <c r="OH634" s="227"/>
      <c r="OI634" s="227"/>
      <c r="OJ634" s="227"/>
      <c r="OK634" s="227"/>
      <c r="OL634" s="227"/>
      <c r="OM634" s="227"/>
      <c r="ON634" s="227"/>
      <c r="OO634" s="227"/>
      <c r="OP634" s="227"/>
      <c r="OQ634" s="227"/>
      <c r="OR634" s="227"/>
      <c r="OS634" s="227"/>
      <c r="OT634" s="227"/>
      <c r="OU634" s="227"/>
      <c r="OV634" s="227"/>
      <c r="OW634" s="227"/>
      <c r="OX634" s="227"/>
      <c r="OY634" s="227"/>
      <c r="OZ634" s="227"/>
      <c r="PA634" s="227"/>
      <c r="PB634" s="227"/>
      <c r="PC634" s="227"/>
      <c r="PD634" s="227"/>
      <c r="PE634" s="227"/>
      <c r="PF634" s="227"/>
      <c r="PG634" s="227"/>
      <c r="PH634" s="227"/>
      <c r="PI634" s="227"/>
      <c r="PJ634" s="227"/>
      <c r="PK634" s="227"/>
      <c r="PL634" s="227"/>
      <c r="PM634" s="227"/>
      <c r="PN634" s="227"/>
      <c r="PO634" s="227"/>
      <c r="PP634" s="227"/>
      <c r="PQ634" s="227"/>
      <c r="PR634" s="227"/>
      <c r="PS634" s="227"/>
      <c r="PT634" s="227"/>
      <c r="PU634" s="227"/>
      <c r="PV634" s="227"/>
      <c r="PW634" s="227"/>
      <c r="PX634" s="227"/>
      <c r="PY634" s="227"/>
      <c r="PZ634" s="227"/>
      <c r="QA634" s="227"/>
      <c r="QB634" s="227"/>
      <c r="QC634" s="227"/>
      <c r="QD634" s="227"/>
      <c r="QE634" s="227"/>
      <c r="QF634" s="227"/>
      <c r="QG634" s="227"/>
      <c r="QH634" s="227"/>
      <c r="QI634" s="227"/>
      <c r="QJ634" s="227"/>
      <c r="QK634" s="227"/>
      <c r="QL634" s="227"/>
      <c r="QM634" s="227"/>
      <c r="QN634" s="227"/>
      <c r="QO634" s="227"/>
      <c r="QP634" s="227"/>
      <c r="QQ634" s="227"/>
      <c r="QR634" s="227"/>
      <c r="QS634" s="227"/>
      <c r="QT634" s="227"/>
      <c r="QU634" s="227"/>
      <c r="QV634" s="227"/>
      <c r="QW634" s="227"/>
      <c r="QX634" s="227"/>
      <c r="QY634" s="227"/>
      <c r="QZ634" s="227"/>
      <c r="RA634" s="227"/>
      <c r="RB634" s="227"/>
      <c r="RC634" s="227"/>
      <c r="RD634" s="227"/>
      <c r="RE634" s="227"/>
      <c r="RF634" s="227"/>
      <c r="RG634" s="227"/>
      <c r="RH634" s="227"/>
      <c r="RI634" s="227"/>
      <c r="RJ634" s="227"/>
      <c r="RK634" s="227"/>
      <c r="RL634" s="227"/>
      <c r="RM634" s="227"/>
      <c r="RN634" s="227"/>
      <c r="RO634" s="227"/>
      <c r="RP634" s="227"/>
      <c r="RQ634" s="227"/>
      <c r="RR634" s="227"/>
      <c r="RS634" s="227"/>
      <c r="RT634" s="227"/>
      <c r="RU634" s="227"/>
      <c r="RV634" s="227"/>
      <c r="RW634" s="227"/>
      <c r="RX634" s="227"/>
      <c r="RY634" s="227"/>
      <c r="RZ634" s="227"/>
      <c r="SA634" s="227"/>
      <c r="SB634" s="227"/>
      <c r="SC634" s="227"/>
      <c r="SD634" s="227"/>
      <c r="SE634" s="227"/>
      <c r="SF634" s="227"/>
      <c r="SG634" s="227"/>
      <c r="SH634" s="227"/>
      <c r="SI634" s="227"/>
      <c r="SJ634" s="227"/>
      <c r="SK634" s="227"/>
      <c r="SL634" s="227"/>
      <c r="SM634" s="227"/>
      <c r="SN634" s="227"/>
      <c r="SO634" s="227"/>
      <c r="SP634" s="227"/>
      <c r="SQ634" s="227"/>
      <c r="SR634" s="227"/>
      <c r="SS634" s="227"/>
      <c r="ST634" s="227"/>
      <c r="SU634" s="227"/>
      <c r="SV634" s="227"/>
      <c r="SW634" s="227"/>
      <c r="SX634" s="227"/>
      <c r="SY634" s="227"/>
      <c r="SZ634" s="227"/>
      <c r="TA634" s="227"/>
      <c r="TB634" s="227"/>
      <c r="TC634" s="227"/>
      <c r="TD634" s="227"/>
      <c r="TE634" s="227"/>
      <c r="TF634" s="227"/>
      <c r="TG634" s="227"/>
      <c r="TH634" s="227"/>
      <c r="TI634" s="227"/>
      <c r="TJ634" s="227"/>
      <c r="TK634" s="227"/>
      <c r="TL634" s="227"/>
      <c r="TM634" s="227"/>
      <c r="TN634" s="227"/>
      <c r="TO634" s="227"/>
      <c r="TP634" s="227"/>
      <c r="TQ634" s="227"/>
      <c r="TR634" s="227"/>
      <c r="TS634" s="227"/>
      <c r="TT634" s="227"/>
      <c r="TU634" s="227"/>
      <c r="TV634" s="227"/>
      <c r="TW634" s="227"/>
      <c r="TX634" s="227"/>
      <c r="TY634" s="227"/>
      <c r="TZ634" s="227"/>
      <c r="UA634" s="227"/>
      <c r="UB634" s="227"/>
      <c r="UC634" s="227"/>
      <c r="UD634" s="227"/>
      <c r="UE634" s="227"/>
      <c r="UF634" s="227"/>
      <c r="UG634" s="227"/>
      <c r="UH634" s="227"/>
      <c r="UI634" s="227"/>
      <c r="UJ634" s="227"/>
      <c r="UK634" s="227"/>
      <c r="UL634" s="227"/>
      <c r="UM634" s="227"/>
      <c r="UN634" s="227"/>
      <c r="UO634" s="227"/>
      <c r="UP634" s="227"/>
      <c r="UQ634" s="227"/>
      <c r="UR634" s="227"/>
      <c r="US634" s="227"/>
      <c r="UT634" s="227"/>
      <c r="UU634" s="227"/>
      <c r="UV634" s="227"/>
      <c r="UW634" s="227"/>
      <c r="UX634" s="227"/>
      <c r="UY634" s="227"/>
      <c r="UZ634" s="227"/>
      <c r="VA634" s="227"/>
      <c r="VB634" s="227"/>
      <c r="VC634" s="227"/>
      <c r="VD634" s="227"/>
      <c r="VE634" s="227"/>
      <c r="VF634" s="227"/>
      <c r="VG634" s="227"/>
      <c r="VH634" s="227"/>
      <c r="VI634" s="227"/>
      <c r="VJ634" s="227"/>
      <c r="VK634" s="227"/>
      <c r="VL634" s="227"/>
      <c r="VM634" s="227"/>
      <c r="VN634" s="227"/>
      <c r="VO634" s="227"/>
      <c r="VP634" s="227"/>
      <c r="VQ634" s="227"/>
      <c r="VR634" s="227"/>
      <c r="VS634" s="227"/>
      <c r="VT634" s="227"/>
      <c r="VU634" s="227"/>
      <c r="VV634" s="227"/>
      <c r="VW634" s="227"/>
      <c r="VX634" s="227"/>
      <c r="VY634" s="227"/>
      <c r="VZ634" s="227"/>
      <c r="WA634" s="227"/>
      <c r="WB634" s="227"/>
      <c r="WC634" s="227"/>
      <c r="WD634" s="227"/>
      <c r="WE634" s="227"/>
      <c r="WF634" s="227"/>
      <c r="WG634" s="227"/>
      <c r="WH634" s="227"/>
      <c r="WI634" s="227"/>
      <c r="WJ634" s="227"/>
      <c r="WK634" s="227"/>
      <c r="WL634" s="227"/>
      <c r="WM634" s="227"/>
      <c r="WN634" s="227"/>
      <c r="WO634" s="227"/>
      <c r="WP634" s="227"/>
      <c r="WQ634" s="227"/>
      <c r="WR634" s="227"/>
      <c r="WS634" s="227"/>
      <c r="WT634" s="227"/>
      <c r="WU634" s="227"/>
      <c r="WV634" s="227"/>
      <c r="WW634" s="227"/>
      <c r="WX634" s="227"/>
      <c r="WY634" s="227"/>
      <c r="WZ634" s="227"/>
      <c r="XA634" s="227"/>
      <c r="XB634" s="227"/>
      <c r="XC634" s="227"/>
      <c r="XD634" s="227"/>
      <c r="XE634" s="227"/>
      <c r="XF634" s="227"/>
      <c r="XG634" s="227"/>
      <c r="XH634" s="227"/>
      <c r="XI634" s="227"/>
      <c r="XJ634" s="227"/>
      <c r="XK634" s="227"/>
      <c r="XL634" s="227"/>
      <c r="XM634" s="227"/>
      <c r="XN634" s="227"/>
      <c r="XO634" s="227"/>
      <c r="XP634" s="227"/>
      <c r="XQ634" s="227"/>
      <c r="XR634" s="227"/>
      <c r="XS634" s="227"/>
      <c r="XT634" s="227"/>
      <c r="XU634" s="227"/>
      <c r="XV634" s="227"/>
      <c r="XW634" s="227"/>
      <c r="XX634" s="227"/>
      <c r="XY634" s="227"/>
      <c r="XZ634" s="227"/>
      <c r="YA634" s="227"/>
      <c r="YB634" s="227"/>
      <c r="YC634" s="227"/>
      <c r="YD634" s="227"/>
      <c r="YE634" s="227"/>
      <c r="YF634" s="227"/>
      <c r="YG634" s="227"/>
      <c r="YH634" s="227"/>
      <c r="YI634" s="227"/>
      <c r="YJ634" s="227"/>
      <c r="YK634" s="227"/>
      <c r="YL634" s="227"/>
      <c r="YM634" s="227"/>
      <c r="YN634" s="227"/>
      <c r="YO634" s="227"/>
      <c r="YP634" s="227"/>
      <c r="YQ634" s="227"/>
      <c r="YR634" s="227"/>
      <c r="YS634" s="227"/>
      <c r="YT634" s="227"/>
      <c r="YU634" s="227"/>
      <c r="YV634" s="227"/>
      <c r="YW634" s="227"/>
      <c r="YX634" s="227"/>
      <c r="YY634" s="227"/>
      <c r="YZ634" s="227"/>
      <c r="ZA634" s="227"/>
      <c r="ZB634" s="227"/>
      <c r="ZC634" s="227"/>
      <c r="ZD634" s="227"/>
      <c r="ZE634" s="227"/>
      <c r="ZF634" s="227"/>
      <c r="ZG634" s="227"/>
      <c r="ZH634" s="227"/>
      <c r="ZI634" s="227"/>
      <c r="ZJ634" s="227"/>
      <c r="ZK634" s="227"/>
      <c r="ZL634" s="227"/>
      <c r="ZM634" s="227"/>
      <c r="ZN634" s="227"/>
      <c r="ZO634" s="227"/>
      <c r="ZP634" s="227"/>
      <c r="ZQ634" s="227"/>
      <c r="ZR634" s="227"/>
      <c r="ZS634" s="227"/>
      <c r="ZT634" s="227"/>
      <c r="ZU634" s="227"/>
      <c r="ZV634" s="227"/>
      <c r="ZW634" s="227"/>
      <c r="ZX634" s="227"/>
      <c r="ZY634" s="227"/>
      <c r="ZZ634" s="227"/>
      <c r="AAA634" s="227"/>
      <c r="AAB634" s="227"/>
      <c r="AAC634" s="227"/>
      <c r="AAD634" s="227"/>
      <c r="AAE634" s="227"/>
      <c r="AAF634" s="227"/>
      <c r="AAG634" s="227"/>
      <c r="AAH634" s="227"/>
      <c r="AAI634" s="227"/>
      <c r="AAJ634" s="227"/>
      <c r="AAK634" s="227"/>
      <c r="AAL634" s="227"/>
      <c r="AAM634" s="227"/>
      <c r="AAN634" s="227"/>
      <c r="AAO634" s="227"/>
      <c r="AAP634" s="227"/>
      <c r="AAQ634" s="227"/>
      <c r="AAR634" s="227"/>
      <c r="AAS634" s="227"/>
      <c r="AAT634" s="227"/>
      <c r="AAU634" s="227"/>
      <c r="AAV634" s="227"/>
      <c r="AAW634" s="227"/>
      <c r="AAX634" s="227"/>
      <c r="AAY634" s="227"/>
      <c r="AAZ634" s="227"/>
      <c r="ABA634" s="227"/>
      <c r="ABB634" s="227"/>
      <c r="ABC634" s="227"/>
      <c r="ABD634" s="227"/>
      <c r="ABE634" s="227"/>
      <c r="ABF634" s="227"/>
      <c r="ABG634" s="227"/>
      <c r="ABH634" s="227"/>
      <c r="ABI634" s="227"/>
      <c r="ABJ634" s="227"/>
      <c r="ABK634" s="227"/>
      <c r="ABL634" s="227"/>
      <c r="ABM634" s="227"/>
      <c r="ABN634" s="227"/>
      <c r="ABO634" s="227"/>
      <c r="ABP634" s="227"/>
      <c r="ABQ634" s="227"/>
      <c r="ABR634" s="227"/>
      <c r="ABS634" s="227"/>
      <c r="ABT634" s="227"/>
      <c r="ABU634" s="227"/>
      <c r="ABV634" s="227"/>
      <c r="ABW634" s="227"/>
      <c r="ABX634" s="227"/>
      <c r="ABY634" s="227"/>
      <c r="ABZ634" s="227"/>
      <c r="ACA634" s="227"/>
      <c r="ACB634" s="227"/>
      <c r="ACC634" s="227"/>
      <c r="ACD634" s="227"/>
      <c r="ACE634" s="227"/>
      <c r="ACF634" s="227"/>
      <c r="ACG634" s="227"/>
      <c r="ACH634" s="227"/>
      <c r="ACI634" s="227"/>
      <c r="ACJ634" s="227"/>
      <c r="ACK634" s="227"/>
      <c r="ACL634" s="227"/>
      <c r="ACM634" s="227"/>
      <c r="ACN634" s="227"/>
      <c r="ACO634" s="227"/>
      <c r="ACP634" s="227"/>
      <c r="ACQ634" s="227"/>
      <c r="ACR634" s="227"/>
      <c r="ACS634" s="227"/>
      <c r="ACT634" s="227"/>
      <c r="ACU634" s="227"/>
      <c r="ACV634" s="227"/>
      <c r="ACW634" s="227"/>
      <c r="ACX634" s="227"/>
      <c r="ACY634" s="227"/>
      <c r="ACZ634" s="227"/>
      <c r="ADA634" s="227"/>
      <c r="ADB634" s="227"/>
      <c r="ADC634" s="227"/>
      <c r="ADD634" s="227"/>
      <c r="ADE634" s="227"/>
      <c r="ADF634" s="227"/>
      <c r="ADG634" s="227"/>
      <c r="ADH634" s="227"/>
      <c r="ADI634" s="227"/>
      <c r="ADJ634" s="227"/>
      <c r="ADK634" s="227"/>
      <c r="ADL634" s="227"/>
      <c r="ADM634" s="227"/>
      <c r="ADN634" s="227"/>
      <c r="ADO634" s="227"/>
      <c r="ADP634" s="227"/>
      <c r="ADQ634" s="227"/>
      <c r="ADR634" s="227"/>
      <c r="ADS634" s="227"/>
      <c r="ADT634" s="227"/>
      <c r="ADU634" s="227"/>
      <c r="ADV634" s="227"/>
      <c r="ADW634" s="227"/>
      <c r="ADX634" s="227"/>
      <c r="ADY634" s="227"/>
      <c r="ADZ634" s="227"/>
      <c r="AEA634" s="227"/>
      <c r="AEB634" s="227"/>
      <c r="AEC634" s="227"/>
      <c r="AED634" s="227"/>
      <c r="AEE634" s="227"/>
      <c r="AEF634" s="227"/>
      <c r="AEG634" s="227"/>
      <c r="AEH634" s="227"/>
      <c r="AEI634" s="227"/>
      <c r="AEJ634" s="227"/>
      <c r="AEK634" s="227"/>
      <c r="AEL634" s="227"/>
      <c r="AEM634" s="227"/>
      <c r="AEN634" s="227"/>
      <c r="AEO634" s="227"/>
      <c r="AEP634" s="227"/>
      <c r="AEQ634" s="227"/>
      <c r="AER634" s="227"/>
      <c r="AES634" s="227"/>
      <c r="AET634" s="227"/>
      <c r="AEU634" s="227"/>
      <c r="AEV634" s="227"/>
      <c r="AEW634" s="227"/>
      <c r="AEX634" s="227"/>
      <c r="AEY634" s="227"/>
      <c r="AEZ634" s="227"/>
      <c r="AFA634" s="227"/>
      <c r="AFB634" s="227"/>
      <c r="AFC634" s="227"/>
      <c r="AFD634" s="227"/>
      <c r="AFE634" s="227"/>
      <c r="AFF634" s="227"/>
      <c r="AFG634" s="227"/>
      <c r="AFH634" s="227"/>
      <c r="AFI634" s="227"/>
      <c r="AFJ634" s="227"/>
      <c r="AFK634" s="227"/>
      <c r="AFL634" s="227"/>
      <c r="AFM634" s="227"/>
      <c r="AFN634" s="227"/>
      <c r="AFO634" s="227"/>
      <c r="AFP634" s="227"/>
      <c r="AFQ634" s="227"/>
      <c r="AFR634" s="227"/>
      <c r="AFS634" s="227"/>
      <c r="AFT634" s="227"/>
      <c r="AFU634" s="227"/>
      <c r="AFV634" s="227"/>
      <c r="AFW634" s="227"/>
      <c r="AFX634" s="227"/>
      <c r="AFY634" s="227"/>
      <c r="AFZ634" s="227"/>
      <c r="AGA634" s="227"/>
      <c r="AGB634" s="227"/>
      <c r="AGC634" s="227"/>
      <c r="AGD634" s="227"/>
      <c r="AGE634" s="227"/>
      <c r="AGF634" s="227"/>
      <c r="AGG634" s="227"/>
      <c r="AGH634" s="227"/>
      <c r="AGI634" s="227"/>
      <c r="AGJ634" s="227"/>
      <c r="AGK634" s="227"/>
      <c r="AGL634" s="227"/>
      <c r="AGM634" s="227"/>
      <c r="AGN634" s="227"/>
      <c r="AGO634" s="227"/>
      <c r="AGP634" s="227"/>
      <c r="AGQ634" s="227"/>
      <c r="AGR634" s="227"/>
      <c r="AGS634" s="227"/>
      <c r="AGT634" s="227"/>
      <c r="AGU634" s="227"/>
      <c r="AGV634" s="227"/>
      <c r="AGW634" s="227"/>
      <c r="AGX634" s="227"/>
      <c r="AGY634" s="227"/>
      <c r="AGZ634" s="227"/>
      <c r="AHA634" s="227"/>
      <c r="AHB634" s="227"/>
      <c r="AHC634" s="227"/>
      <c r="AHD634" s="227"/>
      <c r="AHE634" s="227"/>
      <c r="AHF634" s="227"/>
      <c r="AHG634" s="227"/>
      <c r="AHH634" s="227"/>
      <c r="AHI634" s="227"/>
      <c r="AHJ634" s="227"/>
      <c r="AHK634" s="227"/>
      <c r="AHL634" s="227"/>
      <c r="AHM634" s="227"/>
      <c r="AHN634" s="227"/>
      <c r="AHO634" s="227"/>
      <c r="AHP634" s="227"/>
      <c r="AHQ634" s="227"/>
      <c r="AHR634" s="227"/>
      <c r="AHS634" s="227"/>
      <c r="AHT634" s="227"/>
      <c r="AHU634" s="227"/>
      <c r="AHV634" s="227"/>
      <c r="AHW634" s="227"/>
      <c r="AHX634" s="227"/>
      <c r="AHY634" s="227"/>
      <c r="AHZ634" s="227"/>
      <c r="AIA634" s="227"/>
      <c r="AIB634" s="227"/>
      <c r="AIC634" s="227"/>
      <c r="AID634" s="227"/>
      <c r="AIE634" s="227"/>
      <c r="AIF634" s="227"/>
      <c r="AIG634" s="227"/>
      <c r="AIH634" s="227"/>
      <c r="AII634" s="227"/>
      <c r="AIJ634" s="227"/>
      <c r="AIK634" s="227"/>
      <c r="AIL634" s="227"/>
      <c r="AIM634" s="227"/>
      <c r="AIN634" s="227"/>
      <c r="AIO634" s="227"/>
      <c r="AIP634" s="227"/>
      <c r="AIQ634" s="227"/>
      <c r="AIR634" s="227"/>
      <c r="AIS634" s="227"/>
      <c r="AIT634" s="227"/>
      <c r="AIU634" s="227"/>
      <c r="AIV634" s="227"/>
      <c r="AIW634" s="227"/>
      <c r="AIX634" s="227"/>
      <c r="AIY634" s="227"/>
      <c r="AIZ634" s="227"/>
      <c r="AJA634" s="227"/>
      <c r="AJB634" s="227"/>
      <c r="AJC634" s="227"/>
      <c r="AJD634" s="227"/>
      <c r="AJE634" s="227"/>
      <c r="AJF634" s="227"/>
      <c r="AJG634" s="227"/>
      <c r="AJH634" s="227"/>
      <c r="AJI634" s="227"/>
      <c r="AJJ634" s="227"/>
      <c r="AJK634" s="227"/>
      <c r="AJL634" s="227"/>
      <c r="AJM634" s="227"/>
      <c r="AJN634" s="227"/>
      <c r="AJO634" s="227"/>
      <c r="AJP634" s="227"/>
      <c r="AJQ634" s="227"/>
      <c r="AJR634" s="227"/>
      <c r="AJS634" s="227"/>
      <c r="AJT634" s="227"/>
      <c r="AJU634" s="227"/>
      <c r="AJV634" s="227"/>
      <c r="AJW634" s="227"/>
      <c r="AJX634" s="227"/>
      <c r="AJY634" s="227"/>
      <c r="AJZ634" s="227"/>
      <c r="AKA634" s="227"/>
      <c r="AKB634" s="227"/>
      <c r="AKC634" s="227"/>
      <c r="AKD634" s="227"/>
      <c r="AKE634" s="227"/>
      <c r="AKF634" s="227"/>
      <c r="AKG634" s="227"/>
      <c r="AKH634" s="227"/>
      <c r="AKI634" s="227"/>
      <c r="AKJ634" s="227"/>
      <c r="AKK634" s="227"/>
      <c r="AKL634" s="227"/>
      <c r="AKM634" s="227"/>
      <c r="AKN634" s="227"/>
      <c r="AKO634" s="227"/>
      <c r="AKP634" s="227"/>
      <c r="AKQ634" s="227"/>
      <c r="AKR634" s="227"/>
      <c r="AKS634" s="227"/>
      <c r="AKT634" s="227"/>
      <c r="AKU634" s="227"/>
      <c r="AKV634" s="227"/>
      <c r="AKW634" s="227"/>
      <c r="AKX634" s="227"/>
      <c r="AKY634" s="227"/>
      <c r="AKZ634" s="227"/>
      <c r="ALA634" s="227"/>
      <c r="ALB634" s="227"/>
      <c r="ALC634" s="227"/>
      <c r="ALD634" s="227"/>
      <c r="ALE634" s="227"/>
      <c r="ALF634" s="227"/>
      <c r="ALG634" s="227"/>
      <c r="ALH634" s="227"/>
      <c r="ALI634" s="227"/>
      <c r="ALJ634" s="227"/>
      <c r="ALK634" s="227"/>
      <c r="ALL634" s="227"/>
      <c r="ALM634" s="227"/>
      <c r="ALN634" s="227"/>
      <c r="ALO634" s="227"/>
      <c r="ALP634" s="227"/>
      <c r="ALQ634" s="227"/>
      <c r="ALR634" s="227"/>
      <c r="ALS634" s="227"/>
      <c r="ALT634" s="227"/>
      <c r="ALU634" s="227"/>
      <c r="ALV634" s="227"/>
      <c r="ALW634" s="227"/>
      <c r="ALX634" s="227"/>
      <c r="ALY634" s="227"/>
      <c r="ALZ634" s="227"/>
      <c r="AMA634" s="227"/>
      <c r="AMB634" s="227"/>
      <c r="AMC634" s="227"/>
      <c r="AMD634" s="227"/>
      <c r="AME634" s="227"/>
      <c r="AMF634" s="227"/>
      <c r="AMG634" s="227"/>
      <c r="AMH634" s="227"/>
      <c r="AMI634" s="227"/>
      <c r="AMJ634" s="227"/>
      <c r="AMK634" s="227"/>
      <c r="AML634" s="227"/>
      <c r="AMM634" s="227"/>
      <c r="AMN634" s="227"/>
      <c r="AMO634" s="227"/>
      <c r="AMP634" s="227"/>
      <c r="AMQ634" s="227"/>
      <c r="AMR634" s="227"/>
      <c r="AMS634" s="227"/>
      <c r="AMT634" s="227"/>
      <c r="AMU634" s="227"/>
      <c r="AMV634" s="227"/>
      <c r="AMW634" s="227"/>
      <c r="AMX634" s="227"/>
    </row>
    <row r="635" spans="1:1038" s="308" customFormat="1" ht="18" customHeight="1">
      <c r="A635" s="351" t="s">
        <v>2065</v>
      </c>
      <c r="B635" s="228" t="s">
        <v>1647</v>
      </c>
      <c r="C635" s="228"/>
      <c r="D635" s="228" t="s">
        <v>1279</v>
      </c>
      <c r="E635" s="228">
        <v>83</v>
      </c>
      <c r="F635" s="228">
        <v>2</v>
      </c>
      <c r="G635" s="579" t="str">
        <f t="shared" si="220"/>
        <v>83-2</v>
      </c>
      <c r="H635" s="228">
        <v>0</v>
      </c>
      <c r="I635" s="482">
        <v>92</v>
      </c>
      <c r="J635" s="480">
        <f t="shared" si="289"/>
        <v>1</v>
      </c>
      <c r="K635" s="481" t="str">
        <f>IF(J636=1,IF(((VLOOKUP($G635,[1]Depth_Lookup!A$3:J$410,9,FALSE))-(I635/100))=0,"Good",IF(((VLOOKUP($G635,[1]Depth_Lookup!$A$3:$J$550,9,FALSE))-(I635/100))&gt;0,"Too Short","Too Long")))</f>
        <v>Good</v>
      </c>
      <c r="L635" s="171">
        <f>(VLOOKUP($G635,Depth_Lookup!$A$3:$J$410,10,FALSE))+(H635/100)</f>
        <v>210.68</v>
      </c>
      <c r="M635" s="171">
        <f>(VLOOKUP($G635,Depth_Lookup!$A$3:$J$410,10,FALSE))+(I635/100)</f>
        <v>211.6</v>
      </c>
      <c r="N635" s="354" t="s">
        <v>2170</v>
      </c>
      <c r="O635" s="228">
        <v>1</v>
      </c>
      <c r="P635" s="228" t="s">
        <v>853</v>
      </c>
      <c r="Q635" s="228" t="s">
        <v>125</v>
      </c>
      <c r="R635" s="304" t="str">
        <f t="shared" si="277"/>
        <v>SerpentinizedHarzburgite</v>
      </c>
      <c r="S635" s="228" t="s">
        <v>700</v>
      </c>
      <c r="T635" s="228" t="s">
        <v>700</v>
      </c>
      <c r="U635" s="228"/>
      <c r="V635" s="228"/>
      <c r="W635" s="228" t="s">
        <v>102</v>
      </c>
      <c r="X635" s="304">
        <f>VLOOKUP(W635,[1]definitions_list_lookup!A$13:B$19,2,0)</f>
        <v>5</v>
      </c>
      <c r="Y635" s="228" t="s">
        <v>90</v>
      </c>
      <c r="Z635" s="228" t="s">
        <v>91</v>
      </c>
      <c r="AA635" s="228"/>
      <c r="AB635" s="228" t="s">
        <v>116</v>
      </c>
      <c r="AC635" s="228" t="s">
        <v>108</v>
      </c>
      <c r="AD635" s="228" t="s">
        <v>96</v>
      </c>
      <c r="AE635" s="234" t="s">
        <v>123</v>
      </c>
      <c r="AF635" s="579">
        <f>VLOOKUP(AE635,[1]definitions_list_mag!$V$12:$W$15,2,0)</f>
        <v>1</v>
      </c>
      <c r="AG635" s="241" t="s">
        <v>1758</v>
      </c>
      <c r="AH635" s="228"/>
      <c r="AI635" s="244">
        <v>63</v>
      </c>
      <c r="AJ635" s="228"/>
      <c r="AK635" s="228"/>
      <c r="AL635" s="228"/>
      <c r="AM635" s="228"/>
      <c r="AN635" s="228"/>
      <c r="AO635" s="244"/>
      <c r="AP635" s="228"/>
      <c r="AQ635" s="228"/>
      <c r="AR635" s="228"/>
      <c r="AS635" s="228"/>
      <c r="AT635" s="228"/>
      <c r="AU635" s="244">
        <v>1</v>
      </c>
      <c r="AV635" s="228">
        <v>1</v>
      </c>
      <c r="AW635" s="228">
        <v>0.5</v>
      </c>
      <c r="AX635" s="228" t="s">
        <v>110</v>
      </c>
      <c r="AY635" s="228" t="s">
        <v>110</v>
      </c>
      <c r="AZ635" s="228"/>
      <c r="BA635" s="244">
        <v>35</v>
      </c>
      <c r="BB635" s="228">
        <v>7</v>
      </c>
      <c r="BC635" s="228">
        <v>3</v>
      </c>
      <c r="BD635" s="228" t="s">
        <v>110</v>
      </c>
      <c r="BE635" s="228" t="s">
        <v>103</v>
      </c>
      <c r="BF635" s="228"/>
      <c r="BG635" s="244"/>
      <c r="BH635" s="228"/>
      <c r="BI635" s="228"/>
      <c r="BJ635" s="228"/>
      <c r="BK635" s="228"/>
      <c r="BL635" s="228"/>
      <c r="BM635" s="244">
        <v>1</v>
      </c>
      <c r="BN635" s="228">
        <v>4</v>
      </c>
      <c r="BO635" s="228">
        <v>2</v>
      </c>
      <c r="BP635" s="228"/>
      <c r="BQ635" s="228"/>
      <c r="BR635" s="228"/>
      <c r="BS635" s="228"/>
      <c r="BT635" s="228"/>
      <c r="BU635" s="228"/>
      <c r="BV635" s="228"/>
      <c r="BW635" s="228"/>
      <c r="BX635" s="228"/>
      <c r="BY635" s="244"/>
      <c r="BZ635" s="228"/>
      <c r="CA635" s="228"/>
      <c r="CB635" s="228"/>
      <c r="CC635" s="228"/>
      <c r="CD635" s="228"/>
      <c r="CE635" s="228"/>
      <c r="CF635" s="310">
        <f t="shared" si="290"/>
        <v>100</v>
      </c>
      <c r="CG635" s="245"/>
      <c r="CH635" s="580" t="s">
        <v>1329</v>
      </c>
      <c r="CI635" s="580">
        <v>85</v>
      </c>
      <c r="CJ635" s="580" t="s">
        <v>514</v>
      </c>
      <c r="CK635" s="581"/>
      <c r="CL635" s="581"/>
      <c r="CM635" s="581"/>
      <c r="CN635" s="581"/>
      <c r="CO635" s="581"/>
      <c r="CP635" s="581"/>
      <c r="CQ635" s="581"/>
      <c r="CR635" s="581"/>
      <c r="CS635" s="581"/>
      <c r="CT635" s="581"/>
      <c r="CU635" s="581"/>
      <c r="CV635" s="581"/>
      <c r="CW635" s="581"/>
      <c r="CX635" s="581"/>
      <c r="CY635" s="581"/>
      <c r="CZ635" s="581"/>
      <c r="DA635" s="581"/>
      <c r="DB635" s="581">
        <v>80</v>
      </c>
      <c r="DC635" s="586">
        <v>20</v>
      </c>
      <c r="DD635" s="581"/>
      <c r="DE635" s="581"/>
      <c r="DF635" s="581"/>
      <c r="DG635" s="581"/>
      <c r="DH635" s="581"/>
      <c r="DI635" s="581"/>
      <c r="DJ635" s="581"/>
      <c r="DK635" s="306"/>
      <c r="DL635" s="245"/>
      <c r="DM635" s="581"/>
      <c r="DN635" s="581"/>
      <c r="DO635" s="583"/>
      <c r="DP635" s="584"/>
      <c r="DQ635" s="585"/>
      <c r="DR635" s="583"/>
      <c r="DS635" s="585"/>
      <c r="DT635" s="302" t="s">
        <v>1754</v>
      </c>
      <c r="DU635" s="586"/>
      <c r="DV635" s="586"/>
      <c r="DW635" s="311" t="e">
        <f>VLOOKUP(P635,[1]definitions_list_lookup!$K$30:$L$54,2,0)</f>
        <v>#N/A</v>
      </c>
      <c r="DX635" s="587" t="s">
        <v>2151</v>
      </c>
      <c r="DY635" s="587" t="s">
        <v>2171</v>
      </c>
      <c r="DZ635" s="268"/>
      <c r="EA635" s="268"/>
      <c r="EB635" s="249"/>
      <c r="EC635" s="312"/>
      <c r="ED635" s="229" t="s">
        <v>2517</v>
      </c>
      <c r="EE635" s="313"/>
      <c r="EF635" s="314"/>
      <c r="EG635" s="313"/>
      <c r="EH635" s="315"/>
      <c r="EI635" s="316"/>
      <c r="EJ635" s="317"/>
      <c r="EK635" s="318"/>
      <c r="EL635" s="313"/>
      <c r="EM635" s="315"/>
      <c r="EN635" s="315"/>
      <c r="EO635" s="319"/>
      <c r="EP635" s="319"/>
      <c r="EQ635" s="319"/>
      <c r="ER635" s="319"/>
      <c r="ES635" s="319"/>
      <c r="ET635" s="319"/>
      <c r="EU635" s="319"/>
      <c r="EV635" s="320"/>
      <c r="EW635" s="320"/>
      <c r="EX635" s="320"/>
      <c r="EY635" s="320"/>
      <c r="EZ635" s="192" t="e">
        <f t="shared" si="239"/>
        <v>#DIV/0!</v>
      </c>
      <c r="FA635" s="192" t="e">
        <f t="shared" si="240"/>
        <v>#DIV/0!</v>
      </c>
      <c r="FB635" s="192" t="e">
        <f t="shared" si="241"/>
        <v>#DIV/0!</v>
      </c>
      <c r="FC635" s="192" t="e">
        <f t="shared" si="242"/>
        <v>#DIV/0!</v>
      </c>
      <c r="FD635" s="192" t="e">
        <f t="shared" si="243"/>
        <v>#DIV/0!</v>
      </c>
      <c r="FE635" s="193" t="e">
        <f t="shared" si="244"/>
        <v>#DIV/0!</v>
      </c>
      <c r="FF635" s="194" t="e">
        <f t="shared" si="245"/>
        <v>#DIV/0!</v>
      </c>
      <c r="FG635" s="313"/>
      <c r="FH635" s="315"/>
      <c r="FI635" s="778">
        <f t="shared" si="250"/>
        <v>0</v>
      </c>
      <c r="FJ635" s="779" t="e">
        <f t="shared" si="251"/>
        <v>#DIV/0!</v>
      </c>
      <c r="FK635" s="779" t="e">
        <f t="shared" si="252"/>
        <v>#DIV/0!</v>
      </c>
      <c r="FL635" s="780" t="e">
        <f t="shared" si="253"/>
        <v>#DIV/0!</v>
      </c>
      <c r="FM635" s="169" t="e">
        <f t="shared" si="254"/>
        <v>#DIV/0!</v>
      </c>
      <c r="FN635" s="783" t="e">
        <f t="shared" si="255"/>
        <v>#DIV/0!</v>
      </c>
      <c r="FO635" s="228"/>
      <c r="FP635" s="228"/>
      <c r="FQ635" s="228"/>
      <c r="FR635" s="228"/>
      <c r="FS635" s="228"/>
      <c r="FT635" s="228"/>
      <c r="FU635" s="228"/>
      <c r="FV635" s="228"/>
      <c r="FW635" s="228"/>
      <c r="FX635" s="228"/>
      <c r="FY635" s="228"/>
      <c r="FZ635" s="228"/>
      <c r="GA635" s="228"/>
      <c r="GB635" s="228"/>
      <c r="GC635" s="228"/>
      <c r="GD635" s="228"/>
      <c r="GE635" s="228"/>
      <c r="GF635" s="228"/>
      <c r="GG635" s="228"/>
      <c r="GH635" s="228"/>
      <c r="GI635" s="228"/>
      <c r="GJ635" s="228"/>
      <c r="GK635" s="228"/>
      <c r="GL635" s="228"/>
      <c r="GM635" s="228"/>
      <c r="GN635" s="228"/>
      <c r="GO635" s="228"/>
      <c r="GP635" s="228"/>
      <c r="GQ635" s="228"/>
      <c r="GR635" s="228"/>
      <c r="GS635" s="228"/>
      <c r="GT635" s="228"/>
      <c r="GU635" s="228"/>
      <c r="GV635" s="228"/>
      <c r="GW635" s="228"/>
      <c r="GX635" s="228"/>
      <c r="GY635" s="228"/>
      <c r="GZ635" s="228"/>
      <c r="HA635" s="228"/>
      <c r="HB635" s="228"/>
      <c r="HC635" s="228"/>
      <c r="HD635" s="228"/>
      <c r="HE635" s="228"/>
      <c r="HF635" s="228"/>
      <c r="HG635" s="228"/>
      <c r="HH635" s="228"/>
      <c r="HI635" s="228"/>
      <c r="HJ635" s="228"/>
      <c r="HK635" s="228"/>
      <c r="HL635" s="228"/>
      <c r="HM635" s="228"/>
      <c r="HN635" s="228"/>
      <c r="HO635" s="228"/>
      <c r="HP635" s="228"/>
      <c r="HQ635" s="228"/>
      <c r="HR635" s="228"/>
      <c r="HS635" s="228"/>
      <c r="HT635" s="228"/>
      <c r="HU635" s="228"/>
      <c r="HV635" s="228"/>
      <c r="HW635" s="228"/>
      <c r="HX635" s="228"/>
      <c r="HY635" s="228"/>
      <c r="HZ635" s="228"/>
      <c r="IA635" s="228"/>
      <c r="IB635" s="228"/>
      <c r="IC635" s="228"/>
      <c r="ID635" s="228"/>
      <c r="IE635" s="228"/>
      <c r="IF635" s="228"/>
      <c r="IG635" s="228"/>
      <c r="IH635" s="228"/>
      <c r="II635" s="228"/>
      <c r="IJ635" s="228"/>
      <c r="IK635" s="228"/>
      <c r="IL635" s="228"/>
      <c r="IM635" s="228"/>
      <c r="IN635" s="228"/>
      <c r="IO635" s="228"/>
      <c r="IP635" s="228"/>
      <c r="IQ635" s="228"/>
      <c r="IR635" s="228"/>
      <c r="IS635" s="228"/>
      <c r="IT635" s="228"/>
      <c r="IU635" s="228"/>
      <c r="IV635" s="228"/>
      <c r="IW635" s="228"/>
      <c r="IX635" s="228"/>
      <c r="IY635" s="228"/>
      <c r="IZ635" s="228"/>
      <c r="JA635" s="228"/>
      <c r="JB635" s="228"/>
      <c r="JC635" s="228"/>
      <c r="JD635" s="228"/>
      <c r="JE635" s="228"/>
      <c r="JF635" s="228"/>
      <c r="JG635" s="228"/>
      <c r="JH635" s="228"/>
      <c r="JI635" s="228"/>
      <c r="JJ635" s="228"/>
      <c r="JK635" s="228"/>
      <c r="JL635" s="228"/>
      <c r="JM635" s="228"/>
      <c r="JN635" s="228"/>
      <c r="JO635" s="228"/>
      <c r="JP635" s="228"/>
      <c r="JQ635" s="228"/>
      <c r="JR635" s="228"/>
      <c r="JS635" s="228"/>
      <c r="JT635" s="228"/>
      <c r="JU635" s="228"/>
      <c r="JV635" s="228"/>
      <c r="JW635" s="228"/>
      <c r="JX635" s="228"/>
      <c r="JY635" s="228"/>
      <c r="JZ635" s="228"/>
      <c r="KA635" s="228"/>
      <c r="KB635" s="228"/>
      <c r="KC635" s="228"/>
      <c r="KD635" s="228"/>
      <c r="KE635" s="228"/>
      <c r="KF635" s="228"/>
      <c r="KG635" s="228"/>
      <c r="KH635" s="228"/>
      <c r="KI635" s="228"/>
      <c r="KJ635" s="228"/>
      <c r="KK635" s="228"/>
      <c r="KL635" s="228"/>
      <c r="KM635" s="228"/>
      <c r="KN635" s="228"/>
      <c r="KO635" s="228"/>
      <c r="KP635" s="228"/>
      <c r="KQ635" s="228"/>
      <c r="KR635" s="228"/>
      <c r="KS635" s="228"/>
      <c r="KT635" s="228"/>
      <c r="KU635" s="228"/>
      <c r="KV635" s="228"/>
      <c r="KW635" s="228"/>
      <c r="KX635" s="228"/>
      <c r="KY635" s="228"/>
      <c r="KZ635" s="228"/>
      <c r="LA635" s="228"/>
      <c r="LB635" s="228"/>
      <c r="LC635" s="228"/>
      <c r="LD635" s="228"/>
      <c r="LE635" s="228"/>
      <c r="LF635" s="228"/>
      <c r="LG635" s="228"/>
      <c r="LH635" s="228"/>
      <c r="LI635" s="228"/>
      <c r="LJ635" s="228"/>
      <c r="LK635" s="228"/>
      <c r="LL635" s="228"/>
      <c r="LM635" s="228"/>
      <c r="LN635" s="228"/>
      <c r="LO635" s="228"/>
      <c r="LP635" s="228"/>
      <c r="LQ635" s="228"/>
      <c r="LR635" s="228"/>
      <c r="LS635" s="228"/>
      <c r="LT635" s="228"/>
      <c r="LU635" s="228"/>
      <c r="LV635" s="228"/>
      <c r="LW635" s="228"/>
      <c r="LX635" s="228"/>
      <c r="LY635" s="228"/>
      <c r="LZ635" s="228"/>
      <c r="MA635" s="228"/>
      <c r="MB635" s="228"/>
      <c r="MC635" s="228"/>
      <c r="MD635" s="228"/>
      <c r="ME635" s="228"/>
      <c r="MF635" s="228"/>
      <c r="MG635" s="228"/>
      <c r="MH635" s="228"/>
      <c r="MI635" s="228"/>
      <c r="MJ635" s="228"/>
      <c r="MK635" s="228"/>
      <c r="ML635" s="228"/>
      <c r="MM635" s="228"/>
      <c r="MN635" s="228"/>
      <c r="MO635" s="228"/>
      <c r="MP635" s="228"/>
      <c r="MQ635" s="228"/>
      <c r="MR635" s="228"/>
      <c r="MS635" s="228"/>
      <c r="MT635" s="228"/>
      <c r="MU635" s="228"/>
      <c r="MV635" s="228"/>
      <c r="MW635" s="228"/>
      <c r="MX635" s="228"/>
      <c r="MY635" s="228"/>
      <c r="MZ635" s="228"/>
      <c r="NA635" s="228"/>
      <c r="NB635" s="228"/>
      <c r="NC635" s="228"/>
      <c r="ND635" s="228"/>
      <c r="NE635" s="228"/>
      <c r="NF635" s="228"/>
      <c r="NG635" s="228"/>
      <c r="NH635" s="228"/>
      <c r="NI635" s="228"/>
      <c r="NJ635" s="228"/>
      <c r="NK635" s="228"/>
      <c r="NL635" s="228"/>
      <c r="NM635" s="228"/>
      <c r="NN635" s="228"/>
      <c r="NO635" s="228"/>
      <c r="NP635" s="228"/>
      <c r="NQ635" s="228"/>
      <c r="NR635" s="228"/>
      <c r="NS635" s="228"/>
      <c r="NT635" s="228"/>
      <c r="NU635" s="228"/>
      <c r="NV635" s="228"/>
      <c r="NW635" s="228"/>
      <c r="NX635" s="228"/>
      <c r="NY635" s="228"/>
      <c r="NZ635" s="228"/>
      <c r="OA635" s="228"/>
      <c r="OB635" s="228"/>
      <c r="OC635" s="228"/>
      <c r="OD635" s="228"/>
      <c r="OE635" s="228"/>
      <c r="OF635" s="228"/>
      <c r="OG635" s="228"/>
      <c r="OH635" s="228"/>
      <c r="OI635" s="228"/>
      <c r="OJ635" s="228"/>
      <c r="OK635" s="228"/>
      <c r="OL635" s="228"/>
      <c r="OM635" s="228"/>
      <c r="ON635" s="228"/>
      <c r="OO635" s="228"/>
      <c r="OP635" s="228"/>
      <c r="OQ635" s="228"/>
      <c r="OR635" s="228"/>
      <c r="OS635" s="228"/>
      <c r="OT635" s="228"/>
      <c r="OU635" s="228"/>
      <c r="OV635" s="228"/>
      <c r="OW635" s="228"/>
      <c r="OX635" s="228"/>
      <c r="OY635" s="228"/>
      <c r="OZ635" s="228"/>
      <c r="PA635" s="228"/>
      <c r="PB635" s="228"/>
      <c r="PC635" s="228"/>
      <c r="PD635" s="228"/>
      <c r="PE635" s="228"/>
      <c r="PF635" s="228"/>
      <c r="PG635" s="228"/>
      <c r="PH635" s="228"/>
      <c r="PI635" s="228"/>
      <c r="PJ635" s="228"/>
      <c r="PK635" s="228"/>
      <c r="PL635" s="228"/>
      <c r="PM635" s="228"/>
      <c r="PN635" s="228"/>
      <c r="PO635" s="228"/>
      <c r="PP635" s="228"/>
      <c r="PQ635" s="228"/>
      <c r="PR635" s="228"/>
      <c r="PS635" s="228"/>
      <c r="PT635" s="228"/>
      <c r="PU635" s="228"/>
      <c r="PV635" s="228"/>
      <c r="PW635" s="228"/>
      <c r="PX635" s="228"/>
      <c r="PY635" s="228"/>
      <c r="PZ635" s="228"/>
      <c r="QA635" s="228"/>
      <c r="QB635" s="228"/>
      <c r="QC635" s="228"/>
      <c r="QD635" s="228"/>
      <c r="QE635" s="228"/>
      <c r="QF635" s="228"/>
      <c r="QG635" s="228"/>
      <c r="QH635" s="228"/>
      <c r="QI635" s="228"/>
      <c r="QJ635" s="228"/>
      <c r="QK635" s="228"/>
      <c r="QL635" s="228"/>
      <c r="QM635" s="228"/>
      <c r="QN635" s="228"/>
      <c r="QO635" s="228"/>
      <c r="QP635" s="228"/>
      <c r="QQ635" s="228"/>
      <c r="QR635" s="228"/>
      <c r="QS635" s="228"/>
      <c r="QT635" s="228"/>
      <c r="QU635" s="228"/>
      <c r="QV635" s="228"/>
      <c r="QW635" s="228"/>
      <c r="QX635" s="228"/>
      <c r="QY635" s="228"/>
      <c r="QZ635" s="228"/>
      <c r="RA635" s="228"/>
      <c r="RB635" s="228"/>
      <c r="RC635" s="228"/>
      <c r="RD635" s="228"/>
      <c r="RE635" s="228"/>
      <c r="RF635" s="228"/>
      <c r="RG635" s="228"/>
      <c r="RH635" s="228"/>
      <c r="RI635" s="228"/>
      <c r="RJ635" s="228"/>
      <c r="RK635" s="228"/>
      <c r="RL635" s="228"/>
      <c r="RM635" s="228"/>
      <c r="RN635" s="228"/>
      <c r="RO635" s="228"/>
      <c r="RP635" s="228"/>
      <c r="RQ635" s="228"/>
      <c r="RR635" s="228"/>
      <c r="RS635" s="228"/>
      <c r="RT635" s="228"/>
      <c r="RU635" s="228"/>
      <c r="RV635" s="228"/>
      <c r="RW635" s="228"/>
      <c r="RX635" s="228"/>
      <c r="RY635" s="228"/>
      <c r="RZ635" s="228"/>
      <c r="SA635" s="228"/>
      <c r="SB635" s="228"/>
      <c r="SC635" s="228"/>
      <c r="SD635" s="228"/>
      <c r="SE635" s="228"/>
      <c r="SF635" s="228"/>
      <c r="SG635" s="228"/>
      <c r="SH635" s="228"/>
      <c r="SI635" s="228"/>
      <c r="SJ635" s="228"/>
      <c r="SK635" s="228"/>
      <c r="SL635" s="228"/>
      <c r="SM635" s="228"/>
      <c r="SN635" s="228"/>
      <c r="SO635" s="228"/>
      <c r="SP635" s="228"/>
      <c r="SQ635" s="228"/>
      <c r="SR635" s="228"/>
      <c r="SS635" s="228"/>
      <c r="ST635" s="228"/>
      <c r="SU635" s="228"/>
      <c r="SV635" s="228"/>
      <c r="SW635" s="228"/>
      <c r="SX635" s="228"/>
      <c r="SY635" s="228"/>
      <c r="SZ635" s="228"/>
      <c r="TA635" s="228"/>
      <c r="TB635" s="228"/>
      <c r="TC635" s="228"/>
      <c r="TD635" s="228"/>
      <c r="TE635" s="228"/>
      <c r="TF635" s="228"/>
      <c r="TG635" s="228"/>
      <c r="TH635" s="228"/>
      <c r="TI635" s="228"/>
      <c r="TJ635" s="228"/>
      <c r="TK635" s="228"/>
      <c r="TL635" s="228"/>
      <c r="TM635" s="228"/>
      <c r="TN635" s="228"/>
      <c r="TO635" s="228"/>
      <c r="TP635" s="228"/>
      <c r="TQ635" s="228"/>
      <c r="TR635" s="228"/>
      <c r="TS635" s="228"/>
      <c r="TT635" s="228"/>
      <c r="TU635" s="228"/>
      <c r="TV635" s="228"/>
      <c r="TW635" s="228"/>
      <c r="TX635" s="228"/>
      <c r="TY635" s="228"/>
      <c r="TZ635" s="228"/>
      <c r="UA635" s="228"/>
      <c r="UB635" s="228"/>
      <c r="UC635" s="228"/>
      <c r="UD635" s="228"/>
      <c r="UE635" s="228"/>
      <c r="UF635" s="228"/>
      <c r="UG635" s="228"/>
      <c r="UH635" s="228"/>
      <c r="UI635" s="228"/>
      <c r="UJ635" s="228"/>
      <c r="UK635" s="228"/>
      <c r="UL635" s="228"/>
      <c r="UM635" s="228"/>
      <c r="UN635" s="228"/>
      <c r="UO635" s="228"/>
      <c r="UP635" s="228"/>
      <c r="UQ635" s="228"/>
      <c r="UR635" s="228"/>
      <c r="US635" s="228"/>
      <c r="UT635" s="228"/>
      <c r="UU635" s="228"/>
      <c r="UV635" s="228"/>
      <c r="UW635" s="228"/>
      <c r="UX635" s="228"/>
      <c r="UY635" s="228"/>
      <c r="UZ635" s="228"/>
      <c r="VA635" s="228"/>
      <c r="VB635" s="228"/>
      <c r="VC635" s="228"/>
      <c r="VD635" s="228"/>
      <c r="VE635" s="228"/>
      <c r="VF635" s="228"/>
      <c r="VG635" s="228"/>
      <c r="VH635" s="228"/>
      <c r="VI635" s="228"/>
      <c r="VJ635" s="228"/>
      <c r="VK635" s="228"/>
      <c r="VL635" s="228"/>
      <c r="VM635" s="228"/>
      <c r="VN635" s="228"/>
      <c r="VO635" s="228"/>
      <c r="VP635" s="228"/>
      <c r="VQ635" s="228"/>
      <c r="VR635" s="228"/>
      <c r="VS635" s="228"/>
      <c r="VT635" s="228"/>
      <c r="VU635" s="228"/>
      <c r="VV635" s="228"/>
      <c r="VW635" s="228"/>
      <c r="VX635" s="228"/>
      <c r="VY635" s="228"/>
      <c r="VZ635" s="228"/>
      <c r="WA635" s="228"/>
      <c r="WB635" s="228"/>
      <c r="WC635" s="228"/>
      <c r="WD635" s="228"/>
      <c r="WE635" s="228"/>
      <c r="WF635" s="228"/>
      <c r="WG635" s="228"/>
      <c r="WH635" s="228"/>
      <c r="WI635" s="228"/>
      <c r="WJ635" s="228"/>
      <c r="WK635" s="228"/>
      <c r="WL635" s="228"/>
      <c r="WM635" s="228"/>
      <c r="WN635" s="228"/>
      <c r="WO635" s="228"/>
      <c r="WP635" s="228"/>
      <c r="WQ635" s="228"/>
      <c r="WR635" s="228"/>
      <c r="WS635" s="228"/>
      <c r="WT635" s="228"/>
      <c r="WU635" s="228"/>
      <c r="WV635" s="228"/>
      <c r="WW635" s="228"/>
      <c r="WX635" s="228"/>
      <c r="WY635" s="228"/>
      <c r="WZ635" s="228"/>
      <c r="XA635" s="228"/>
      <c r="XB635" s="228"/>
      <c r="XC635" s="228"/>
      <c r="XD635" s="228"/>
      <c r="XE635" s="228"/>
      <c r="XF635" s="228"/>
      <c r="XG635" s="228"/>
      <c r="XH635" s="228"/>
      <c r="XI635" s="228"/>
      <c r="XJ635" s="228"/>
      <c r="XK635" s="228"/>
      <c r="XL635" s="228"/>
      <c r="XM635" s="228"/>
      <c r="XN635" s="228"/>
      <c r="XO635" s="228"/>
      <c r="XP635" s="228"/>
      <c r="XQ635" s="228"/>
      <c r="XR635" s="228"/>
      <c r="XS635" s="228"/>
      <c r="XT635" s="228"/>
      <c r="XU635" s="228"/>
      <c r="XV635" s="228"/>
      <c r="XW635" s="228"/>
      <c r="XX635" s="228"/>
      <c r="XY635" s="228"/>
      <c r="XZ635" s="228"/>
      <c r="YA635" s="228"/>
      <c r="YB635" s="228"/>
      <c r="YC635" s="228"/>
      <c r="YD635" s="228"/>
      <c r="YE635" s="228"/>
      <c r="YF635" s="228"/>
      <c r="YG635" s="228"/>
      <c r="YH635" s="228"/>
      <c r="YI635" s="228"/>
      <c r="YJ635" s="228"/>
      <c r="YK635" s="228"/>
      <c r="YL635" s="228"/>
      <c r="YM635" s="228"/>
      <c r="YN635" s="228"/>
      <c r="YO635" s="228"/>
      <c r="YP635" s="228"/>
      <c r="YQ635" s="228"/>
      <c r="YR635" s="228"/>
      <c r="YS635" s="228"/>
      <c r="YT635" s="228"/>
      <c r="YU635" s="228"/>
      <c r="YV635" s="228"/>
      <c r="YW635" s="228"/>
      <c r="YX635" s="228"/>
      <c r="YY635" s="228"/>
      <c r="YZ635" s="228"/>
      <c r="ZA635" s="228"/>
      <c r="ZB635" s="228"/>
      <c r="ZC635" s="228"/>
      <c r="ZD635" s="228"/>
      <c r="ZE635" s="228"/>
      <c r="ZF635" s="228"/>
      <c r="ZG635" s="228"/>
      <c r="ZH635" s="228"/>
      <c r="ZI635" s="228"/>
      <c r="ZJ635" s="228"/>
      <c r="ZK635" s="228"/>
      <c r="ZL635" s="228"/>
      <c r="ZM635" s="228"/>
      <c r="ZN635" s="228"/>
      <c r="ZO635" s="228"/>
      <c r="ZP635" s="228"/>
      <c r="ZQ635" s="228"/>
      <c r="ZR635" s="228"/>
      <c r="ZS635" s="228"/>
      <c r="ZT635" s="228"/>
      <c r="ZU635" s="228"/>
      <c r="ZV635" s="228"/>
      <c r="ZW635" s="228"/>
      <c r="ZX635" s="228"/>
      <c r="ZY635" s="228"/>
      <c r="ZZ635" s="228"/>
      <c r="AAA635" s="228"/>
      <c r="AAB635" s="228"/>
      <c r="AAC635" s="228"/>
      <c r="AAD635" s="228"/>
      <c r="AAE635" s="228"/>
      <c r="AAF635" s="228"/>
      <c r="AAG635" s="228"/>
      <c r="AAH635" s="228"/>
      <c r="AAI635" s="228"/>
      <c r="AAJ635" s="228"/>
      <c r="AAK635" s="228"/>
      <c r="AAL635" s="228"/>
      <c r="AAM635" s="228"/>
      <c r="AAN635" s="228"/>
      <c r="AAO635" s="228"/>
      <c r="AAP635" s="228"/>
      <c r="AAQ635" s="228"/>
      <c r="AAR635" s="228"/>
      <c r="AAS635" s="228"/>
      <c r="AAT635" s="228"/>
      <c r="AAU635" s="228"/>
      <c r="AAV635" s="228"/>
      <c r="AAW635" s="228"/>
      <c r="AAX635" s="228"/>
      <c r="AAY635" s="228"/>
      <c r="AAZ635" s="228"/>
      <c r="ABA635" s="228"/>
      <c r="ABB635" s="228"/>
      <c r="ABC635" s="228"/>
      <c r="ABD635" s="228"/>
      <c r="ABE635" s="228"/>
      <c r="ABF635" s="228"/>
      <c r="ABG635" s="228"/>
      <c r="ABH635" s="228"/>
      <c r="ABI635" s="228"/>
      <c r="ABJ635" s="228"/>
      <c r="ABK635" s="228"/>
      <c r="ABL635" s="228"/>
      <c r="ABM635" s="228"/>
      <c r="ABN635" s="228"/>
      <c r="ABO635" s="228"/>
      <c r="ABP635" s="228"/>
      <c r="ABQ635" s="228"/>
      <c r="ABR635" s="228"/>
      <c r="ABS635" s="228"/>
      <c r="ABT635" s="228"/>
      <c r="ABU635" s="228"/>
      <c r="ABV635" s="228"/>
      <c r="ABW635" s="228"/>
      <c r="ABX635" s="228"/>
      <c r="ABY635" s="228"/>
      <c r="ABZ635" s="228"/>
      <c r="ACA635" s="228"/>
      <c r="ACB635" s="228"/>
      <c r="ACC635" s="228"/>
      <c r="ACD635" s="228"/>
      <c r="ACE635" s="228"/>
      <c r="ACF635" s="228"/>
      <c r="ACG635" s="228"/>
      <c r="ACH635" s="228"/>
      <c r="ACI635" s="228"/>
      <c r="ACJ635" s="228"/>
      <c r="ACK635" s="228"/>
      <c r="ACL635" s="228"/>
      <c r="ACM635" s="228"/>
      <c r="ACN635" s="228"/>
      <c r="ACO635" s="228"/>
      <c r="ACP635" s="228"/>
      <c r="ACQ635" s="228"/>
      <c r="ACR635" s="228"/>
      <c r="ACS635" s="228"/>
      <c r="ACT635" s="228"/>
      <c r="ACU635" s="228"/>
      <c r="ACV635" s="228"/>
      <c r="ACW635" s="228"/>
      <c r="ACX635" s="228"/>
      <c r="ACY635" s="228"/>
      <c r="ACZ635" s="228"/>
      <c r="ADA635" s="228"/>
      <c r="ADB635" s="228"/>
      <c r="ADC635" s="228"/>
      <c r="ADD635" s="228"/>
      <c r="ADE635" s="228"/>
      <c r="ADF635" s="228"/>
      <c r="ADG635" s="228"/>
      <c r="ADH635" s="228"/>
      <c r="ADI635" s="228"/>
      <c r="ADJ635" s="228"/>
      <c r="ADK635" s="228"/>
      <c r="ADL635" s="228"/>
      <c r="ADM635" s="228"/>
      <c r="ADN635" s="228"/>
      <c r="ADO635" s="228"/>
      <c r="ADP635" s="228"/>
      <c r="ADQ635" s="228"/>
      <c r="ADR635" s="228"/>
      <c r="ADS635" s="228"/>
      <c r="ADT635" s="228"/>
      <c r="ADU635" s="228"/>
      <c r="ADV635" s="228"/>
      <c r="ADW635" s="228"/>
      <c r="ADX635" s="228"/>
      <c r="ADY635" s="228"/>
      <c r="ADZ635" s="228"/>
      <c r="AEA635" s="228"/>
      <c r="AEB635" s="228"/>
      <c r="AEC635" s="228"/>
      <c r="AED635" s="228"/>
      <c r="AEE635" s="228"/>
      <c r="AEF635" s="228"/>
      <c r="AEG635" s="228"/>
      <c r="AEH635" s="228"/>
      <c r="AEI635" s="228"/>
      <c r="AEJ635" s="228"/>
      <c r="AEK635" s="228"/>
      <c r="AEL635" s="228"/>
      <c r="AEM635" s="228"/>
      <c r="AEN635" s="228"/>
      <c r="AEO635" s="228"/>
      <c r="AEP635" s="228"/>
      <c r="AEQ635" s="228"/>
      <c r="AER635" s="228"/>
      <c r="AES635" s="228"/>
      <c r="AET635" s="228"/>
      <c r="AEU635" s="228"/>
      <c r="AEV635" s="228"/>
      <c r="AEW635" s="228"/>
      <c r="AEX635" s="228"/>
      <c r="AEY635" s="228"/>
      <c r="AEZ635" s="228"/>
      <c r="AFA635" s="228"/>
      <c r="AFB635" s="228"/>
      <c r="AFC635" s="228"/>
      <c r="AFD635" s="228"/>
      <c r="AFE635" s="228"/>
      <c r="AFF635" s="228"/>
      <c r="AFG635" s="228"/>
      <c r="AFH635" s="228"/>
      <c r="AFI635" s="228"/>
      <c r="AFJ635" s="228"/>
      <c r="AFK635" s="228"/>
      <c r="AFL635" s="228"/>
      <c r="AFM635" s="228"/>
      <c r="AFN635" s="228"/>
      <c r="AFO635" s="228"/>
      <c r="AFP635" s="228"/>
      <c r="AFQ635" s="228"/>
      <c r="AFR635" s="228"/>
      <c r="AFS635" s="228"/>
      <c r="AFT635" s="228"/>
      <c r="AFU635" s="228"/>
      <c r="AFV635" s="228"/>
      <c r="AFW635" s="228"/>
      <c r="AFX635" s="228"/>
      <c r="AFY635" s="228"/>
      <c r="AFZ635" s="228"/>
      <c r="AGA635" s="228"/>
      <c r="AGB635" s="228"/>
      <c r="AGC635" s="228"/>
      <c r="AGD635" s="228"/>
      <c r="AGE635" s="228"/>
      <c r="AGF635" s="228"/>
      <c r="AGG635" s="228"/>
      <c r="AGH635" s="228"/>
      <c r="AGI635" s="228"/>
      <c r="AGJ635" s="228"/>
      <c r="AGK635" s="228"/>
      <c r="AGL635" s="228"/>
      <c r="AGM635" s="228"/>
      <c r="AGN635" s="228"/>
      <c r="AGO635" s="228"/>
      <c r="AGP635" s="228"/>
      <c r="AGQ635" s="228"/>
      <c r="AGR635" s="228"/>
      <c r="AGS635" s="228"/>
      <c r="AGT635" s="228"/>
      <c r="AGU635" s="228"/>
      <c r="AGV635" s="228"/>
      <c r="AGW635" s="228"/>
      <c r="AGX635" s="228"/>
      <c r="AGY635" s="228"/>
      <c r="AGZ635" s="228"/>
      <c r="AHA635" s="228"/>
      <c r="AHB635" s="228"/>
      <c r="AHC635" s="228"/>
      <c r="AHD635" s="228"/>
      <c r="AHE635" s="228"/>
      <c r="AHF635" s="228"/>
      <c r="AHG635" s="228"/>
      <c r="AHH635" s="228"/>
      <c r="AHI635" s="228"/>
      <c r="AHJ635" s="228"/>
      <c r="AHK635" s="228"/>
      <c r="AHL635" s="228"/>
      <c r="AHM635" s="228"/>
      <c r="AHN635" s="228"/>
      <c r="AHO635" s="228"/>
      <c r="AHP635" s="228"/>
      <c r="AHQ635" s="228"/>
      <c r="AHR635" s="228"/>
      <c r="AHS635" s="228"/>
      <c r="AHT635" s="228"/>
      <c r="AHU635" s="228"/>
      <c r="AHV635" s="228"/>
      <c r="AHW635" s="228"/>
      <c r="AHX635" s="228"/>
      <c r="AHY635" s="228"/>
      <c r="AHZ635" s="228"/>
      <c r="AIA635" s="228"/>
      <c r="AIB635" s="228"/>
      <c r="AIC635" s="228"/>
      <c r="AID635" s="228"/>
      <c r="AIE635" s="228"/>
      <c r="AIF635" s="228"/>
      <c r="AIG635" s="228"/>
      <c r="AIH635" s="228"/>
      <c r="AII635" s="228"/>
      <c r="AIJ635" s="228"/>
      <c r="AIK635" s="228"/>
      <c r="AIL635" s="228"/>
      <c r="AIM635" s="228"/>
      <c r="AIN635" s="228"/>
      <c r="AIO635" s="228"/>
      <c r="AIP635" s="228"/>
      <c r="AIQ635" s="228"/>
      <c r="AIR635" s="228"/>
      <c r="AIS635" s="228"/>
      <c r="AIT635" s="228"/>
      <c r="AIU635" s="228"/>
      <c r="AIV635" s="228"/>
      <c r="AIW635" s="228"/>
      <c r="AIX635" s="228"/>
      <c r="AIY635" s="228"/>
      <c r="AIZ635" s="228"/>
      <c r="AJA635" s="228"/>
      <c r="AJB635" s="228"/>
      <c r="AJC635" s="228"/>
      <c r="AJD635" s="228"/>
      <c r="AJE635" s="228"/>
      <c r="AJF635" s="228"/>
      <c r="AJG635" s="228"/>
      <c r="AJH635" s="228"/>
      <c r="AJI635" s="228"/>
      <c r="AJJ635" s="228"/>
      <c r="AJK635" s="228"/>
      <c r="AJL635" s="228"/>
      <c r="AJM635" s="228"/>
      <c r="AJN635" s="228"/>
      <c r="AJO635" s="228"/>
      <c r="AJP635" s="228"/>
      <c r="AJQ635" s="228"/>
      <c r="AJR635" s="228"/>
      <c r="AJS635" s="228"/>
      <c r="AJT635" s="228"/>
      <c r="AJU635" s="228"/>
      <c r="AJV635" s="228"/>
      <c r="AJW635" s="228"/>
      <c r="AJX635" s="228"/>
      <c r="AJY635" s="228"/>
      <c r="AJZ635" s="228"/>
      <c r="AKA635" s="228"/>
      <c r="AKB635" s="228"/>
      <c r="AKC635" s="228"/>
      <c r="AKD635" s="228"/>
      <c r="AKE635" s="228"/>
      <c r="AKF635" s="228"/>
      <c r="AKG635" s="228"/>
      <c r="AKH635" s="228"/>
      <c r="AKI635" s="228"/>
      <c r="AKJ635" s="228"/>
      <c r="AKK635" s="228"/>
      <c r="AKL635" s="228"/>
      <c r="AKM635" s="228"/>
      <c r="AKN635" s="228"/>
      <c r="AKO635" s="228"/>
      <c r="AKP635" s="228"/>
      <c r="AKQ635" s="228"/>
      <c r="AKR635" s="228"/>
      <c r="AKS635" s="228"/>
      <c r="AKT635" s="228"/>
      <c r="AKU635" s="228"/>
      <c r="AKV635" s="228"/>
      <c r="AKW635" s="228"/>
      <c r="AKX635" s="228"/>
      <c r="AKY635" s="228"/>
      <c r="AKZ635" s="228"/>
      <c r="ALA635" s="228"/>
      <c r="ALB635" s="228"/>
      <c r="ALC635" s="228"/>
      <c r="ALD635" s="228"/>
      <c r="ALE635" s="228"/>
      <c r="ALF635" s="228"/>
      <c r="ALG635" s="228"/>
      <c r="ALH635" s="228"/>
      <c r="ALI635" s="228"/>
      <c r="ALJ635" s="228"/>
      <c r="ALK635" s="228"/>
      <c r="ALL635" s="228"/>
      <c r="ALM635" s="228"/>
      <c r="ALN635" s="228"/>
      <c r="ALO635" s="228"/>
      <c r="ALP635" s="228"/>
      <c r="ALQ635" s="228"/>
      <c r="ALR635" s="228"/>
      <c r="ALS635" s="228"/>
      <c r="ALT635" s="228"/>
      <c r="ALU635" s="228"/>
      <c r="ALV635" s="228"/>
      <c r="ALW635" s="228"/>
      <c r="ALX635" s="228"/>
      <c r="ALY635" s="228"/>
      <c r="ALZ635" s="228"/>
      <c r="AMA635" s="228"/>
      <c r="AMB635" s="228"/>
      <c r="AMC635" s="228"/>
      <c r="AMD635" s="228"/>
      <c r="AME635" s="228"/>
      <c r="AMF635" s="228"/>
      <c r="AMG635" s="228"/>
      <c r="AMH635" s="228"/>
      <c r="AMI635" s="228"/>
      <c r="AMJ635" s="228"/>
      <c r="AMK635" s="228"/>
      <c r="AML635" s="228"/>
      <c r="AMM635" s="228"/>
      <c r="AMN635" s="228"/>
      <c r="AMO635" s="228"/>
      <c r="AMP635" s="228"/>
      <c r="AMQ635" s="228"/>
      <c r="AMR635" s="228"/>
      <c r="AMS635" s="228"/>
      <c r="AMT635" s="228"/>
      <c r="AMU635" s="228"/>
      <c r="AMV635" s="228"/>
      <c r="AMW635" s="228"/>
      <c r="AMX635" s="228"/>
    </row>
    <row r="636" spans="1:1038" s="308" customFormat="1" ht="18" customHeight="1">
      <c r="A636" s="351" t="s">
        <v>2065</v>
      </c>
      <c r="B636" s="228" t="s">
        <v>1647</v>
      </c>
      <c r="C636" s="228"/>
      <c r="D636" s="228" t="s">
        <v>1279</v>
      </c>
      <c r="E636" s="228">
        <v>83</v>
      </c>
      <c r="F636" s="228">
        <v>3</v>
      </c>
      <c r="G636" s="579" t="str">
        <f t="shared" si="220"/>
        <v>83-3</v>
      </c>
      <c r="H636" s="228">
        <v>0</v>
      </c>
      <c r="I636" s="482">
        <v>66.5</v>
      </c>
      <c r="J636" s="480">
        <f t="shared" si="289"/>
        <v>1</v>
      </c>
      <c r="K636" s="481" t="str">
        <f>IF(J637=1,IF(((VLOOKUP($G636,[1]Depth_Lookup!A$3:J$410,9,FALSE))-(I636/100))=0,"Good",IF(((VLOOKUP($G636,[1]Depth_Lookup!$A$3:$J$550,9,FALSE))-(I636/100))&gt;0,"Too Short","Too Long")))</f>
        <v>Good</v>
      </c>
      <c r="L636" s="171">
        <f>(VLOOKUP($G636,Depth_Lookup!$A$3:$J$410,10,FALSE))+(H636/100)</f>
        <v>211.6</v>
      </c>
      <c r="M636" s="171">
        <f>(VLOOKUP($G636,Depth_Lookup!$A$3:$J$410,10,FALSE))+(I636/100)</f>
        <v>212.26499999999999</v>
      </c>
      <c r="N636" s="231" t="s">
        <v>2170</v>
      </c>
      <c r="O636" s="228">
        <v>1</v>
      </c>
      <c r="P636" s="228" t="s">
        <v>853</v>
      </c>
      <c r="Q636" s="228" t="s">
        <v>125</v>
      </c>
      <c r="R636" s="304" t="str">
        <f t="shared" si="277"/>
        <v>SerpentinizedHarzburgite</v>
      </c>
      <c r="S636" s="228" t="s">
        <v>700</v>
      </c>
      <c r="T636" s="228" t="s">
        <v>700</v>
      </c>
      <c r="U636" s="228"/>
      <c r="V636" s="228"/>
      <c r="W636" s="228" t="s">
        <v>102</v>
      </c>
      <c r="X636" s="304">
        <f>VLOOKUP(W636,[1]definitions_list_lookup!A$13:B$19,2,0)</f>
        <v>5</v>
      </c>
      <c r="Y636" s="228" t="s">
        <v>90</v>
      </c>
      <c r="Z636" s="228" t="s">
        <v>91</v>
      </c>
      <c r="AA636" s="228"/>
      <c r="AB636" s="228" t="s">
        <v>116</v>
      </c>
      <c r="AC636" s="228" t="s">
        <v>108</v>
      </c>
      <c r="AD636" s="228" t="s">
        <v>96</v>
      </c>
      <c r="AE636" s="234" t="s">
        <v>123</v>
      </c>
      <c r="AF636" s="579">
        <f>VLOOKUP(AE636,[1]definitions_list_mag!$V$12:$W$15,2,0)</f>
        <v>1</v>
      </c>
      <c r="AG636" s="241" t="s">
        <v>1369</v>
      </c>
      <c r="AH636" s="228"/>
      <c r="AI636" s="244">
        <v>63</v>
      </c>
      <c r="AJ636" s="228"/>
      <c r="AK636" s="228"/>
      <c r="AL636" s="228"/>
      <c r="AM636" s="228"/>
      <c r="AN636" s="228"/>
      <c r="AO636" s="244"/>
      <c r="AP636" s="228"/>
      <c r="AQ636" s="228"/>
      <c r="AR636" s="228"/>
      <c r="AS636" s="228"/>
      <c r="AT636" s="228"/>
      <c r="AU636" s="244">
        <v>1</v>
      </c>
      <c r="AV636" s="228">
        <v>1</v>
      </c>
      <c r="AW636" s="228">
        <v>0.5</v>
      </c>
      <c r="AX636" s="228" t="s">
        <v>110</v>
      </c>
      <c r="AY636" s="228" t="s">
        <v>110</v>
      </c>
      <c r="AZ636" s="228"/>
      <c r="BA636" s="244">
        <v>35</v>
      </c>
      <c r="BB636" s="228">
        <v>10</v>
      </c>
      <c r="BC636" s="228">
        <v>3</v>
      </c>
      <c r="BD636" s="228" t="s">
        <v>110</v>
      </c>
      <c r="BE636" s="228" t="s">
        <v>103</v>
      </c>
      <c r="BF636" s="228"/>
      <c r="BG636" s="244"/>
      <c r="BH636" s="228"/>
      <c r="BI636" s="228"/>
      <c r="BJ636" s="228"/>
      <c r="BK636" s="228"/>
      <c r="BL636" s="228"/>
      <c r="BM636" s="244">
        <v>1</v>
      </c>
      <c r="BN636" s="228">
        <v>2</v>
      </c>
      <c r="BO636" s="228">
        <v>1</v>
      </c>
      <c r="BP636" s="228"/>
      <c r="BQ636" s="228"/>
      <c r="BR636" s="228"/>
      <c r="BS636" s="228"/>
      <c r="BT636" s="228"/>
      <c r="BU636" s="228"/>
      <c r="BV636" s="228"/>
      <c r="BW636" s="228"/>
      <c r="BX636" s="228"/>
      <c r="BY636" s="244"/>
      <c r="BZ636" s="228"/>
      <c r="CA636" s="228"/>
      <c r="CB636" s="228"/>
      <c r="CC636" s="228"/>
      <c r="CD636" s="228"/>
      <c r="CE636" s="228"/>
      <c r="CF636" s="310">
        <f t="shared" si="290"/>
        <v>100</v>
      </c>
      <c r="CG636" s="245"/>
      <c r="CH636" s="580" t="s">
        <v>1360</v>
      </c>
      <c r="CI636" s="580">
        <v>95</v>
      </c>
      <c r="CJ636" s="580" t="s">
        <v>514</v>
      </c>
      <c r="CK636" s="581"/>
      <c r="CL636" s="581"/>
      <c r="CM636" s="581"/>
      <c r="CN636" s="581"/>
      <c r="CO636" s="581"/>
      <c r="CP636" s="581"/>
      <c r="CQ636" s="581"/>
      <c r="CR636" s="581"/>
      <c r="CS636" s="581"/>
      <c r="CT636" s="581"/>
      <c r="CU636" s="581"/>
      <c r="CV636" s="581"/>
      <c r="CW636" s="581"/>
      <c r="CX636" s="581"/>
      <c r="CY636" s="581"/>
      <c r="CZ636" s="581"/>
      <c r="DA636" s="581"/>
      <c r="DB636" s="581">
        <v>80</v>
      </c>
      <c r="DC636" s="586">
        <v>20</v>
      </c>
      <c r="DD636" s="581"/>
      <c r="DE636" s="581"/>
      <c r="DF636" s="581"/>
      <c r="DG636" s="581"/>
      <c r="DH636" s="581"/>
      <c r="DI636" s="581"/>
      <c r="DJ636" s="581"/>
      <c r="DK636" s="306"/>
      <c r="DL636" s="245"/>
      <c r="DM636" s="581"/>
      <c r="DN636" s="581"/>
      <c r="DO636" s="583"/>
      <c r="DP636" s="584"/>
      <c r="DQ636" s="585"/>
      <c r="DR636" s="583"/>
      <c r="DS636" s="585"/>
      <c r="DT636" s="302" t="s">
        <v>1754</v>
      </c>
      <c r="DU636" s="586"/>
      <c r="DV636" s="586"/>
      <c r="DW636" s="311" t="e">
        <f>VLOOKUP(P636,[1]definitions_list_lookup!$K$30:$L$54,2,0)</f>
        <v>#N/A</v>
      </c>
      <c r="DX636" s="587" t="s">
        <v>2151</v>
      </c>
      <c r="DY636" s="587" t="s">
        <v>2172</v>
      </c>
      <c r="DZ636" s="268"/>
      <c r="EA636" s="268"/>
      <c r="EB636" s="249"/>
      <c r="EC636" s="312"/>
      <c r="ED636" s="229" t="s">
        <v>2517</v>
      </c>
      <c r="EE636" s="313"/>
      <c r="EF636" s="314"/>
      <c r="EG636" s="313"/>
      <c r="EH636" s="315"/>
      <c r="EI636" s="316"/>
      <c r="EJ636" s="317"/>
      <c r="EK636" s="318"/>
      <c r="EL636" s="313"/>
      <c r="EM636" s="315"/>
      <c r="EN636" s="315"/>
      <c r="EO636" s="319"/>
      <c r="EP636" s="319"/>
      <c r="EQ636" s="319"/>
      <c r="ER636" s="319"/>
      <c r="ES636" s="319"/>
      <c r="ET636" s="319"/>
      <c r="EU636" s="319"/>
      <c r="EV636" s="320"/>
      <c r="EW636" s="320"/>
      <c r="EX636" s="320"/>
      <c r="EY636" s="320"/>
      <c r="EZ636" s="192" t="e">
        <f t="shared" si="239"/>
        <v>#DIV/0!</v>
      </c>
      <c r="FA636" s="192" t="e">
        <f t="shared" si="240"/>
        <v>#DIV/0!</v>
      </c>
      <c r="FB636" s="192" t="e">
        <f t="shared" si="241"/>
        <v>#DIV/0!</v>
      </c>
      <c r="FC636" s="192" t="e">
        <f t="shared" si="242"/>
        <v>#DIV/0!</v>
      </c>
      <c r="FD636" s="192" t="e">
        <f t="shared" si="243"/>
        <v>#DIV/0!</v>
      </c>
      <c r="FE636" s="193" t="e">
        <f t="shared" si="244"/>
        <v>#DIV/0!</v>
      </c>
      <c r="FF636" s="194" t="e">
        <f t="shared" si="245"/>
        <v>#DIV/0!</v>
      </c>
      <c r="FG636" s="313"/>
      <c r="FH636" s="315"/>
      <c r="FI636" s="778">
        <f t="shared" si="250"/>
        <v>0</v>
      </c>
      <c r="FJ636" s="779" t="e">
        <f t="shared" si="251"/>
        <v>#DIV/0!</v>
      </c>
      <c r="FK636" s="779" t="e">
        <f t="shared" si="252"/>
        <v>#DIV/0!</v>
      </c>
      <c r="FL636" s="780" t="e">
        <f t="shared" si="253"/>
        <v>#DIV/0!</v>
      </c>
      <c r="FM636" s="169" t="e">
        <f t="shared" si="254"/>
        <v>#DIV/0!</v>
      </c>
      <c r="FN636" s="783" t="e">
        <f t="shared" si="255"/>
        <v>#DIV/0!</v>
      </c>
      <c r="FO636" s="228"/>
      <c r="FP636" s="228"/>
      <c r="FQ636" s="228"/>
      <c r="FR636" s="228"/>
      <c r="FS636" s="228"/>
      <c r="FT636" s="228"/>
      <c r="FU636" s="228"/>
      <c r="FV636" s="228"/>
      <c r="FW636" s="228"/>
      <c r="FX636" s="228"/>
      <c r="FY636" s="228"/>
      <c r="FZ636" s="228"/>
      <c r="GA636" s="228"/>
      <c r="GB636" s="228"/>
      <c r="GC636" s="228"/>
      <c r="GD636" s="228"/>
      <c r="GE636" s="228"/>
      <c r="GF636" s="228"/>
      <c r="GG636" s="228"/>
      <c r="GH636" s="228"/>
      <c r="GI636" s="228"/>
      <c r="GJ636" s="228"/>
      <c r="GK636" s="228"/>
      <c r="GL636" s="228"/>
      <c r="GM636" s="228"/>
      <c r="GN636" s="228"/>
      <c r="GO636" s="228"/>
      <c r="GP636" s="228"/>
      <c r="GQ636" s="228"/>
      <c r="GR636" s="228"/>
      <c r="GS636" s="228"/>
      <c r="GT636" s="228"/>
      <c r="GU636" s="228"/>
      <c r="GV636" s="228"/>
      <c r="GW636" s="228"/>
      <c r="GX636" s="228"/>
      <c r="GY636" s="228"/>
      <c r="GZ636" s="228"/>
      <c r="HA636" s="228"/>
      <c r="HB636" s="228"/>
      <c r="HC636" s="228"/>
      <c r="HD636" s="228"/>
      <c r="HE636" s="228"/>
      <c r="HF636" s="228"/>
      <c r="HG636" s="228"/>
      <c r="HH636" s="228"/>
      <c r="HI636" s="228"/>
      <c r="HJ636" s="228"/>
      <c r="HK636" s="228"/>
      <c r="HL636" s="228"/>
      <c r="HM636" s="228"/>
      <c r="HN636" s="228"/>
      <c r="HO636" s="228"/>
      <c r="HP636" s="228"/>
      <c r="HQ636" s="228"/>
      <c r="HR636" s="228"/>
      <c r="HS636" s="228"/>
      <c r="HT636" s="228"/>
      <c r="HU636" s="228"/>
      <c r="HV636" s="228"/>
      <c r="HW636" s="228"/>
      <c r="HX636" s="228"/>
      <c r="HY636" s="228"/>
      <c r="HZ636" s="228"/>
      <c r="IA636" s="228"/>
      <c r="IB636" s="228"/>
      <c r="IC636" s="228"/>
      <c r="ID636" s="228"/>
      <c r="IE636" s="228"/>
      <c r="IF636" s="228"/>
      <c r="IG636" s="228"/>
      <c r="IH636" s="228"/>
      <c r="II636" s="228"/>
      <c r="IJ636" s="228"/>
      <c r="IK636" s="228"/>
      <c r="IL636" s="228"/>
      <c r="IM636" s="228"/>
      <c r="IN636" s="228"/>
      <c r="IO636" s="228"/>
      <c r="IP636" s="228"/>
      <c r="IQ636" s="228"/>
      <c r="IR636" s="228"/>
      <c r="IS636" s="228"/>
      <c r="IT636" s="228"/>
      <c r="IU636" s="228"/>
      <c r="IV636" s="228"/>
      <c r="IW636" s="228"/>
      <c r="IX636" s="228"/>
      <c r="IY636" s="228"/>
      <c r="IZ636" s="228"/>
      <c r="JA636" s="228"/>
      <c r="JB636" s="228"/>
      <c r="JC636" s="228"/>
      <c r="JD636" s="228"/>
      <c r="JE636" s="228"/>
      <c r="JF636" s="228"/>
      <c r="JG636" s="228"/>
      <c r="JH636" s="228"/>
      <c r="JI636" s="228"/>
      <c r="JJ636" s="228"/>
      <c r="JK636" s="228"/>
      <c r="JL636" s="228"/>
      <c r="JM636" s="228"/>
      <c r="JN636" s="228"/>
      <c r="JO636" s="228"/>
      <c r="JP636" s="228"/>
      <c r="JQ636" s="228"/>
      <c r="JR636" s="228"/>
      <c r="JS636" s="228"/>
      <c r="JT636" s="228"/>
      <c r="JU636" s="228"/>
      <c r="JV636" s="228"/>
      <c r="JW636" s="228"/>
      <c r="JX636" s="228"/>
      <c r="JY636" s="228"/>
      <c r="JZ636" s="228"/>
      <c r="KA636" s="228"/>
      <c r="KB636" s="228"/>
      <c r="KC636" s="228"/>
      <c r="KD636" s="228"/>
      <c r="KE636" s="228"/>
      <c r="KF636" s="228"/>
      <c r="KG636" s="228"/>
      <c r="KH636" s="228"/>
      <c r="KI636" s="228"/>
      <c r="KJ636" s="228"/>
      <c r="KK636" s="228"/>
      <c r="KL636" s="228"/>
      <c r="KM636" s="228"/>
      <c r="KN636" s="228"/>
      <c r="KO636" s="228"/>
      <c r="KP636" s="228"/>
      <c r="KQ636" s="228"/>
      <c r="KR636" s="228"/>
      <c r="KS636" s="228"/>
      <c r="KT636" s="228"/>
      <c r="KU636" s="228"/>
      <c r="KV636" s="228"/>
      <c r="KW636" s="228"/>
      <c r="KX636" s="228"/>
      <c r="KY636" s="228"/>
      <c r="KZ636" s="228"/>
      <c r="LA636" s="228"/>
      <c r="LB636" s="228"/>
      <c r="LC636" s="228"/>
      <c r="LD636" s="228"/>
      <c r="LE636" s="228"/>
      <c r="LF636" s="228"/>
      <c r="LG636" s="228"/>
      <c r="LH636" s="228"/>
      <c r="LI636" s="228"/>
      <c r="LJ636" s="228"/>
      <c r="LK636" s="228"/>
      <c r="LL636" s="228"/>
      <c r="LM636" s="228"/>
      <c r="LN636" s="228"/>
      <c r="LO636" s="228"/>
      <c r="LP636" s="228"/>
      <c r="LQ636" s="228"/>
      <c r="LR636" s="228"/>
      <c r="LS636" s="228"/>
      <c r="LT636" s="228"/>
      <c r="LU636" s="228"/>
      <c r="LV636" s="228"/>
      <c r="LW636" s="228"/>
      <c r="LX636" s="228"/>
      <c r="LY636" s="228"/>
      <c r="LZ636" s="228"/>
      <c r="MA636" s="228"/>
      <c r="MB636" s="228"/>
      <c r="MC636" s="228"/>
      <c r="MD636" s="228"/>
      <c r="ME636" s="228"/>
      <c r="MF636" s="228"/>
      <c r="MG636" s="228"/>
      <c r="MH636" s="228"/>
      <c r="MI636" s="228"/>
      <c r="MJ636" s="228"/>
      <c r="MK636" s="228"/>
      <c r="ML636" s="228"/>
      <c r="MM636" s="228"/>
      <c r="MN636" s="228"/>
      <c r="MO636" s="228"/>
      <c r="MP636" s="228"/>
      <c r="MQ636" s="228"/>
      <c r="MR636" s="228"/>
      <c r="MS636" s="228"/>
      <c r="MT636" s="228"/>
      <c r="MU636" s="228"/>
      <c r="MV636" s="228"/>
      <c r="MW636" s="228"/>
      <c r="MX636" s="228"/>
      <c r="MY636" s="228"/>
      <c r="MZ636" s="228"/>
      <c r="NA636" s="228"/>
      <c r="NB636" s="228"/>
      <c r="NC636" s="228"/>
      <c r="ND636" s="228"/>
      <c r="NE636" s="228"/>
      <c r="NF636" s="228"/>
      <c r="NG636" s="228"/>
      <c r="NH636" s="228"/>
      <c r="NI636" s="228"/>
      <c r="NJ636" s="228"/>
      <c r="NK636" s="228"/>
      <c r="NL636" s="228"/>
      <c r="NM636" s="228"/>
      <c r="NN636" s="228"/>
      <c r="NO636" s="228"/>
      <c r="NP636" s="228"/>
      <c r="NQ636" s="228"/>
      <c r="NR636" s="228"/>
      <c r="NS636" s="228"/>
      <c r="NT636" s="228"/>
      <c r="NU636" s="228"/>
      <c r="NV636" s="228"/>
      <c r="NW636" s="228"/>
      <c r="NX636" s="228"/>
      <c r="NY636" s="228"/>
      <c r="NZ636" s="228"/>
      <c r="OA636" s="228"/>
      <c r="OB636" s="228"/>
      <c r="OC636" s="228"/>
      <c r="OD636" s="228"/>
      <c r="OE636" s="228"/>
      <c r="OF636" s="228"/>
      <c r="OG636" s="228"/>
      <c r="OH636" s="228"/>
      <c r="OI636" s="228"/>
      <c r="OJ636" s="228"/>
      <c r="OK636" s="228"/>
      <c r="OL636" s="228"/>
      <c r="OM636" s="228"/>
      <c r="ON636" s="228"/>
      <c r="OO636" s="228"/>
      <c r="OP636" s="228"/>
      <c r="OQ636" s="228"/>
      <c r="OR636" s="228"/>
      <c r="OS636" s="228"/>
      <c r="OT636" s="228"/>
      <c r="OU636" s="228"/>
      <c r="OV636" s="228"/>
      <c r="OW636" s="228"/>
      <c r="OX636" s="228"/>
      <c r="OY636" s="228"/>
      <c r="OZ636" s="228"/>
      <c r="PA636" s="228"/>
      <c r="PB636" s="228"/>
      <c r="PC636" s="228"/>
      <c r="PD636" s="228"/>
      <c r="PE636" s="228"/>
      <c r="PF636" s="228"/>
      <c r="PG636" s="228"/>
      <c r="PH636" s="228"/>
      <c r="PI636" s="228"/>
      <c r="PJ636" s="228"/>
      <c r="PK636" s="228"/>
      <c r="PL636" s="228"/>
      <c r="PM636" s="228"/>
      <c r="PN636" s="228"/>
      <c r="PO636" s="228"/>
      <c r="PP636" s="228"/>
      <c r="PQ636" s="228"/>
      <c r="PR636" s="228"/>
      <c r="PS636" s="228"/>
      <c r="PT636" s="228"/>
      <c r="PU636" s="228"/>
      <c r="PV636" s="228"/>
      <c r="PW636" s="228"/>
      <c r="PX636" s="228"/>
      <c r="PY636" s="228"/>
      <c r="PZ636" s="228"/>
      <c r="QA636" s="228"/>
      <c r="QB636" s="228"/>
      <c r="QC636" s="228"/>
      <c r="QD636" s="228"/>
      <c r="QE636" s="228"/>
      <c r="QF636" s="228"/>
      <c r="QG636" s="228"/>
      <c r="QH636" s="228"/>
      <c r="QI636" s="228"/>
      <c r="QJ636" s="228"/>
      <c r="QK636" s="228"/>
      <c r="QL636" s="228"/>
      <c r="QM636" s="228"/>
      <c r="QN636" s="228"/>
      <c r="QO636" s="228"/>
      <c r="QP636" s="228"/>
      <c r="QQ636" s="228"/>
      <c r="QR636" s="228"/>
      <c r="QS636" s="228"/>
      <c r="QT636" s="228"/>
      <c r="QU636" s="228"/>
      <c r="QV636" s="228"/>
      <c r="QW636" s="228"/>
      <c r="QX636" s="228"/>
      <c r="QY636" s="228"/>
      <c r="QZ636" s="228"/>
      <c r="RA636" s="228"/>
      <c r="RB636" s="228"/>
      <c r="RC636" s="228"/>
      <c r="RD636" s="228"/>
      <c r="RE636" s="228"/>
      <c r="RF636" s="228"/>
      <c r="RG636" s="228"/>
      <c r="RH636" s="228"/>
      <c r="RI636" s="228"/>
      <c r="RJ636" s="228"/>
      <c r="RK636" s="228"/>
      <c r="RL636" s="228"/>
      <c r="RM636" s="228"/>
      <c r="RN636" s="228"/>
      <c r="RO636" s="228"/>
      <c r="RP636" s="228"/>
      <c r="RQ636" s="228"/>
      <c r="RR636" s="228"/>
      <c r="RS636" s="228"/>
      <c r="RT636" s="228"/>
      <c r="RU636" s="228"/>
      <c r="RV636" s="228"/>
      <c r="RW636" s="228"/>
      <c r="RX636" s="228"/>
      <c r="RY636" s="228"/>
      <c r="RZ636" s="228"/>
      <c r="SA636" s="228"/>
      <c r="SB636" s="228"/>
      <c r="SC636" s="228"/>
      <c r="SD636" s="228"/>
      <c r="SE636" s="228"/>
      <c r="SF636" s="228"/>
      <c r="SG636" s="228"/>
      <c r="SH636" s="228"/>
      <c r="SI636" s="228"/>
      <c r="SJ636" s="228"/>
      <c r="SK636" s="228"/>
      <c r="SL636" s="228"/>
      <c r="SM636" s="228"/>
      <c r="SN636" s="228"/>
      <c r="SO636" s="228"/>
      <c r="SP636" s="228"/>
      <c r="SQ636" s="228"/>
      <c r="SR636" s="228"/>
      <c r="SS636" s="228"/>
      <c r="ST636" s="228"/>
      <c r="SU636" s="228"/>
      <c r="SV636" s="228"/>
      <c r="SW636" s="228"/>
      <c r="SX636" s="228"/>
      <c r="SY636" s="228"/>
      <c r="SZ636" s="228"/>
      <c r="TA636" s="228"/>
      <c r="TB636" s="228"/>
      <c r="TC636" s="228"/>
      <c r="TD636" s="228"/>
      <c r="TE636" s="228"/>
      <c r="TF636" s="228"/>
      <c r="TG636" s="228"/>
      <c r="TH636" s="228"/>
      <c r="TI636" s="228"/>
      <c r="TJ636" s="228"/>
      <c r="TK636" s="228"/>
      <c r="TL636" s="228"/>
      <c r="TM636" s="228"/>
      <c r="TN636" s="228"/>
      <c r="TO636" s="228"/>
      <c r="TP636" s="228"/>
      <c r="TQ636" s="228"/>
      <c r="TR636" s="228"/>
      <c r="TS636" s="228"/>
      <c r="TT636" s="228"/>
      <c r="TU636" s="228"/>
      <c r="TV636" s="228"/>
      <c r="TW636" s="228"/>
      <c r="TX636" s="228"/>
      <c r="TY636" s="228"/>
      <c r="TZ636" s="228"/>
      <c r="UA636" s="228"/>
      <c r="UB636" s="228"/>
      <c r="UC636" s="228"/>
      <c r="UD636" s="228"/>
      <c r="UE636" s="228"/>
      <c r="UF636" s="228"/>
      <c r="UG636" s="228"/>
      <c r="UH636" s="228"/>
      <c r="UI636" s="228"/>
      <c r="UJ636" s="228"/>
      <c r="UK636" s="228"/>
      <c r="UL636" s="228"/>
      <c r="UM636" s="228"/>
      <c r="UN636" s="228"/>
      <c r="UO636" s="228"/>
      <c r="UP636" s="228"/>
      <c r="UQ636" s="228"/>
      <c r="UR636" s="228"/>
      <c r="US636" s="228"/>
      <c r="UT636" s="228"/>
      <c r="UU636" s="228"/>
      <c r="UV636" s="228"/>
      <c r="UW636" s="228"/>
      <c r="UX636" s="228"/>
      <c r="UY636" s="228"/>
      <c r="UZ636" s="228"/>
      <c r="VA636" s="228"/>
      <c r="VB636" s="228"/>
      <c r="VC636" s="228"/>
      <c r="VD636" s="228"/>
      <c r="VE636" s="228"/>
      <c r="VF636" s="228"/>
      <c r="VG636" s="228"/>
      <c r="VH636" s="228"/>
      <c r="VI636" s="228"/>
      <c r="VJ636" s="228"/>
      <c r="VK636" s="228"/>
      <c r="VL636" s="228"/>
      <c r="VM636" s="228"/>
      <c r="VN636" s="228"/>
      <c r="VO636" s="228"/>
      <c r="VP636" s="228"/>
      <c r="VQ636" s="228"/>
      <c r="VR636" s="228"/>
      <c r="VS636" s="228"/>
      <c r="VT636" s="228"/>
      <c r="VU636" s="228"/>
      <c r="VV636" s="228"/>
      <c r="VW636" s="228"/>
      <c r="VX636" s="228"/>
      <c r="VY636" s="228"/>
      <c r="VZ636" s="228"/>
      <c r="WA636" s="228"/>
      <c r="WB636" s="228"/>
      <c r="WC636" s="228"/>
      <c r="WD636" s="228"/>
      <c r="WE636" s="228"/>
      <c r="WF636" s="228"/>
      <c r="WG636" s="228"/>
      <c r="WH636" s="228"/>
      <c r="WI636" s="228"/>
      <c r="WJ636" s="228"/>
      <c r="WK636" s="228"/>
      <c r="WL636" s="228"/>
      <c r="WM636" s="228"/>
      <c r="WN636" s="228"/>
      <c r="WO636" s="228"/>
      <c r="WP636" s="228"/>
      <c r="WQ636" s="228"/>
      <c r="WR636" s="228"/>
      <c r="WS636" s="228"/>
      <c r="WT636" s="228"/>
      <c r="WU636" s="228"/>
      <c r="WV636" s="228"/>
      <c r="WW636" s="228"/>
      <c r="WX636" s="228"/>
      <c r="WY636" s="228"/>
      <c r="WZ636" s="228"/>
      <c r="XA636" s="228"/>
      <c r="XB636" s="228"/>
      <c r="XC636" s="228"/>
      <c r="XD636" s="228"/>
      <c r="XE636" s="228"/>
      <c r="XF636" s="228"/>
      <c r="XG636" s="228"/>
      <c r="XH636" s="228"/>
      <c r="XI636" s="228"/>
      <c r="XJ636" s="228"/>
      <c r="XK636" s="228"/>
      <c r="XL636" s="228"/>
      <c r="XM636" s="228"/>
      <c r="XN636" s="228"/>
      <c r="XO636" s="228"/>
      <c r="XP636" s="228"/>
      <c r="XQ636" s="228"/>
      <c r="XR636" s="228"/>
      <c r="XS636" s="228"/>
      <c r="XT636" s="228"/>
      <c r="XU636" s="228"/>
      <c r="XV636" s="228"/>
      <c r="XW636" s="228"/>
      <c r="XX636" s="228"/>
      <c r="XY636" s="228"/>
      <c r="XZ636" s="228"/>
      <c r="YA636" s="228"/>
      <c r="YB636" s="228"/>
      <c r="YC636" s="228"/>
      <c r="YD636" s="228"/>
      <c r="YE636" s="228"/>
      <c r="YF636" s="228"/>
      <c r="YG636" s="228"/>
      <c r="YH636" s="228"/>
      <c r="YI636" s="228"/>
      <c r="YJ636" s="228"/>
      <c r="YK636" s="228"/>
      <c r="YL636" s="228"/>
      <c r="YM636" s="228"/>
      <c r="YN636" s="228"/>
      <c r="YO636" s="228"/>
      <c r="YP636" s="228"/>
      <c r="YQ636" s="228"/>
      <c r="YR636" s="228"/>
      <c r="YS636" s="228"/>
      <c r="YT636" s="228"/>
      <c r="YU636" s="228"/>
      <c r="YV636" s="228"/>
      <c r="YW636" s="228"/>
      <c r="YX636" s="228"/>
      <c r="YY636" s="228"/>
      <c r="YZ636" s="228"/>
      <c r="ZA636" s="228"/>
      <c r="ZB636" s="228"/>
      <c r="ZC636" s="228"/>
      <c r="ZD636" s="228"/>
      <c r="ZE636" s="228"/>
      <c r="ZF636" s="228"/>
      <c r="ZG636" s="228"/>
      <c r="ZH636" s="228"/>
      <c r="ZI636" s="228"/>
      <c r="ZJ636" s="228"/>
      <c r="ZK636" s="228"/>
      <c r="ZL636" s="228"/>
      <c r="ZM636" s="228"/>
      <c r="ZN636" s="228"/>
      <c r="ZO636" s="228"/>
      <c r="ZP636" s="228"/>
      <c r="ZQ636" s="228"/>
      <c r="ZR636" s="228"/>
      <c r="ZS636" s="228"/>
      <c r="ZT636" s="228"/>
      <c r="ZU636" s="228"/>
      <c r="ZV636" s="228"/>
      <c r="ZW636" s="228"/>
      <c r="ZX636" s="228"/>
      <c r="ZY636" s="228"/>
      <c r="ZZ636" s="228"/>
      <c r="AAA636" s="228"/>
      <c r="AAB636" s="228"/>
      <c r="AAC636" s="228"/>
      <c r="AAD636" s="228"/>
      <c r="AAE636" s="228"/>
      <c r="AAF636" s="228"/>
      <c r="AAG636" s="228"/>
      <c r="AAH636" s="228"/>
      <c r="AAI636" s="228"/>
      <c r="AAJ636" s="228"/>
      <c r="AAK636" s="228"/>
      <c r="AAL636" s="228"/>
      <c r="AAM636" s="228"/>
      <c r="AAN636" s="228"/>
      <c r="AAO636" s="228"/>
      <c r="AAP636" s="228"/>
      <c r="AAQ636" s="228"/>
      <c r="AAR636" s="228"/>
      <c r="AAS636" s="228"/>
      <c r="AAT636" s="228"/>
      <c r="AAU636" s="228"/>
      <c r="AAV636" s="228"/>
      <c r="AAW636" s="228"/>
      <c r="AAX636" s="228"/>
      <c r="AAY636" s="228"/>
      <c r="AAZ636" s="228"/>
      <c r="ABA636" s="228"/>
      <c r="ABB636" s="228"/>
      <c r="ABC636" s="228"/>
      <c r="ABD636" s="228"/>
      <c r="ABE636" s="228"/>
      <c r="ABF636" s="228"/>
      <c r="ABG636" s="228"/>
      <c r="ABH636" s="228"/>
      <c r="ABI636" s="228"/>
      <c r="ABJ636" s="228"/>
      <c r="ABK636" s="228"/>
      <c r="ABL636" s="228"/>
      <c r="ABM636" s="228"/>
      <c r="ABN636" s="228"/>
      <c r="ABO636" s="228"/>
      <c r="ABP636" s="228"/>
      <c r="ABQ636" s="228"/>
      <c r="ABR636" s="228"/>
      <c r="ABS636" s="228"/>
      <c r="ABT636" s="228"/>
      <c r="ABU636" s="228"/>
      <c r="ABV636" s="228"/>
      <c r="ABW636" s="228"/>
      <c r="ABX636" s="228"/>
      <c r="ABY636" s="228"/>
      <c r="ABZ636" s="228"/>
      <c r="ACA636" s="228"/>
      <c r="ACB636" s="228"/>
      <c r="ACC636" s="228"/>
      <c r="ACD636" s="228"/>
      <c r="ACE636" s="228"/>
      <c r="ACF636" s="228"/>
      <c r="ACG636" s="228"/>
      <c r="ACH636" s="228"/>
      <c r="ACI636" s="228"/>
      <c r="ACJ636" s="228"/>
      <c r="ACK636" s="228"/>
      <c r="ACL636" s="228"/>
      <c r="ACM636" s="228"/>
      <c r="ACN636" s="228"/>
      <c r="ACO636" s="228"/>
      <c r="ACP636" s="228"/>
      <c r="ACQ636" s="228"/>
      <c r="ACR636" s="228"/>
      <c r="ACS636" s="228"/>
      <c r="ACT636" s="228"/>
      <c r="ACU636" s="228"/>
      <c r="ACV636" s="228"/>
      <c r="ACW636" s="228"/>
      <c r="ACX636" s="228"/>
      <c r="ACY636" s="228"/>
      <c r="ACZ636" s="228"/>
      <c r="ADA636" s="228"/>
      <c r="ADB636" s="228"/>
      <c r="ADC636" s="228"/>
      <c r="ADD636" s="228"/>
      <c r="ADE636" s="228"/>
      <c r="ADF636" s="228"/>
      <c r="ADG636" s="228"/>
      <c r="ADH636" s="228"/>
      <c r="ADI636" s="228"/>
      <c r="ADJ636" s="228"/>
      <c r="ADK636" s="228"/>
      <c r="ADL636" s="228"/>
      <c r="ADM636" s="228"/>
      <c r="ADN636" s="228"/>
      <c r="ADO636" s="228"/>
      <c r="ADP636" s="228"/>
      <c r="ADQ636" s="228"/>
      <c r="ADR636" s="228"/>
      <c r="ADS636" s="228"/>
      <c r="ADT636" s="228"/>
      <c r="ADU636" s="228"/>
      <c r="ADV636" s="228"/>
      <c r="ADW636" s="228"/>
      <c r="ADX636" s="228"/>
      <c r="ADY636" s="228"/>
      <c r="ADZ636" s="228"/>
      <c r="AEA636" s="228"/>
      <c r="AEB636" s="228"/>
      <c r="AEC636" s="228"/>
      <c r="AED636" s="228"/>
      <c r="AEE636" s="228"/>
      <c r="AEF636" s="228"/>
      <c r="AEG636" s="228"/>
      <c r="AEH636" s="228"/>
      <c r="AEI636" s="228"/>
      <c r="AEJ636" s="228"/>
      <c r="AEK636" s="228"/>
      <c r="AEL636" s="228"/>
      <c r="AEM636" s="228"/>
      <c r="AEN636" s="228"/>
      <c r="AEO636" s="228"/>
      <c r="AEP636" s="228"/>
      <c r="AEQ636" s="228"/>
      <c r="AER636" s="228"/>
      <c r="AES636" s="228"/>
      <c r="AET636" s="228"/>
      <c r="AEU636" s="228"/>
      <c r="AEV636" s="228"/>
      <c r="AEW636" s="228"/>
      <c r="AEX636" s="228"/>
      <c r="AEY636" s="228"/>
      <c r="AEZ636" s="228"/>
      <c r="AFA636" s="228"/>
      <c r="AFB636" s="228"/>
      <c r="AFC636" s="228"/>
      <c r="AFD636" s="228"/>
      <c r="AFE636" s="228"/>
      <c r="AFF636" s="228"/>
      <c r="AFG636" s="228"/>
      <c r="AFH636" s="228"/>
      <c r="AFI636" s="228"/>
      <c r="AFJ636" s="228"/>
      <c r="AFK636" s="228"/>
      <c r="AFL636" s="228"/>
      <c r="AFM636" s="228"/>
      <c r="AFN636" s="228"/>
      <c r="AFO636" s="228"/>
      <c r="AFP636" s="228"/>
      <c r="AFQ636" s="228"/>
      <c r="AFR636" s="228"/>
      <c r="AFS636" s="228"/>
      <c r="AFT636" s="228"/>
      <c r="AFU636" s="228"/>
      <c r="AFV636" s="228"/>
      <c r="AFW636" s="228"/>
      <c r="AFX636" s="228"/>
      <c r="AFY636" s="228"/>
      <c r="AFZ636" s="228"/>
      <c r="AGA636" s="228"/>
      <c r="AGB636" s="228"/>
      <c r="AGC636" s="228"/>
      <c r="AGD636" s="228"/>
      <c r="AGE636" s="228"/>
      <c r="AGF636" s="228"/>
      <c r="AGG636" s="228"/>
      <c r="AGH636" s="228"/>
      <c r="AGI636" s="228"/>
      <c r="AGJ636" s="228"/>
      <c r="AGK636" s="228"/>
      <c r="AGL636" s="228"/>
      <c r="AGM636" s="228"/>
      <c r="AGN636" s="228"/>
      <c r="AGO636" s="228"/>
      <c r="AGP636" s="228"/>
      <c r="AGQ636" s="228"/>
      <c r="AGR636" s="228"/>
      <c r="AGS636" s="228"/>
      <c r="AGT636" s="228"/>
      <c r="AGU636" s="228"/>
      <c r="AGV636" s="228"/>
      <c r="AGW636" s="228"/>
      <c r="AGX636" s="228"/>
      <c r="AGY636" s="228"/>
      <c r="AGZ636" s="228"/>
      <c r="AHA636" s="228"/>
      <c r="AHB636" s="228"/>
      <c r="AHC636" s="228"/>
      <c r="AHD636" s="228"/>
      <c r="AHE636" s="228"/>
      <c r="AHF636" s="228"/>
      <c r="AHG636" s="228"/>
      <c r="AHH636" s="228"/>
      <c r="AHI636" s="228"/>
      <c r="AHJ636" s="228"/>
      <c r="AHK636" s="228"/>
      <c r="AHL636" s="228"/>
      <c r="AHM636" s="228"/>
      <c r="AHN636" s="228"/>
      <c r="AHO636" s="228"/>
      <c r="AHP636" s="228"/>
      <c r="AHQ636" s="228"/>
      <c r="AHR636" s="228"/>
      <c r="AHS636" s="228"/>
      <c r="AHT636" s="228"/>
      <c r="AHU636" s="228"/>
      <c r="AHV636" s="228"/>
      <c r="AHW636" s="228"/>
      <c r="AHX636" s="228"/>
      <c r="AHY636" s="228"/>
      <c r="AHZ636" s="228"/>
      <c r="AIA636" s="228"/>
      <c r="AIB636" s="228"/>
      <c r="AIC636" s="228"/>
      <c r="AID636" s="228"/>
      <c r="AIE636" s="228"/>
      <c r="AIF636" s="228"/>
      <c r="AIG636" s="228"/>
      <c r="AIH636" s="228"/>
      <c r="AII636" s="228"/>
      <c r="AIJ636" s="228"/>
      <c r="AIK636" s="228"/>
      <c r="AIL636" s="228"/>
      <c r="AIM636" s="228"/>
      <c r="AIN636" s="228"/>
      <c r="AIO636" s="228"/>
      <c r="AIP636" s="228"/>
      <c r="AIQ636" s="228"/>
      <c r="AIR636" s="228"/>
      <c r="AIS636" s="228"/>
      <c r="AIT636" s="228"/>
      <c r="AIU636" s="228"/>
      <c r="AIV636" s="228"/>
      <c r="AIW636" s="228"/>
      <c r="AIX636" s="228"/>
      <c r="AIY636" s="228"/>
      <c r="AIZ636" s="228"/>
      <c r="AJA636" s="228"/>
      <c r="AJB636" s="228"/>
      <c r="AJC636" s="228"/>
      <c r="AJD636" s="228"/>
      <c r="AJE636" s="228"/>
      <c r="AJF636" s="228"/>
      <c r="AJG636" s="228"/>
      <c r="AJH636" s="228"/>
      <c r="AJI636" s="228"/>
      <c r="AJJ636" s="228"/>
      <c r="AJK636" s="228"/>
      <c r="AJL636" s="228"/>
      <c r="AJM636" s="228"/>
      <c r="AJN636" s="228"/>
      <c r="AJO636" s="228"/>
      <c r="AJP636" s="228"/>
      <c r="AJQ636" s="228"/>
      <c r="AJR636" s="228"/>
      <c r="AJS636" s="228"/>
      <c r="AJT636" s="228"/>
      <c r="AJU636" s="228"/>
      <c r="AJV636" s="228"/>
      <c r="AJW636" s="228"/>
      <c r="AJX636" s="228"/>
      <c r="AJY636" s="228"/>
      <c r="AJZ636" s="228"/>
      <c r="AKA636" s="228"/>
      <c r="AKB636" s="228"/>
      <c r="AKC636" s="228"/>
      <c r="AKD636" s="228"/>
      <c r="AKE636" s="228"/>
      <c r="AKF636" s="228"/>
      <c r="AKG636" s="228"/>
      <c r="AKH636" s="228"/>
      <c r="AKI636" s="228"/>
      <c r="AKJ636" s="228"/>
      <c r="AKK636" s="228"/>
      <c r="AKL636" s="228"/>
      <c r="AKM636" s="228"/>
      <c r="AKN636" s="228"/>
      <c r="AKO636" s="228"/>
      <c r="AKP636" s="228"/>
      <c r="AKQ636" s="228"/>
      <c r="AKR636" s="228"/>
      <c r="AKS636" s="228"/>
      <c r="AKT636" s="228"/>
      <c r="AKU636" s="228"/>
      <c r="AKV636" s="228"/>
      <c r="AKW636" s="228"/>
      <c r="AKX636" s="228"/>
      <c r="AKY636" s="228"/>
      <c r="AKZ636" s="228"/>
      <c r="ALA636" s="228"/>
      <c r="ALB636" s="228"/>
      <c r="ALC636" s="228"/>
      <c r="ALD636" s="228"/>
      <c r="ALE636" s="228"/>
      <c r="ALF636" s="228"/>
      <c r="ALG636" s="228"/>
      <c r="ALH636" s="228"/>
      <c r="ALI636" s="228"/>
      <c r="ALJ636" s="228"/>
      <c r="ALK636" s="228"/>
      <c r="ALL636" s="228"/>
      <c r="ALM636" s="228"/>
      <c r="ALN636" s="228"/>
      <c r="ALO636" s="228"/>
      <c r="ALP636" s="228"/>
      <c r="ALQ636" s="228"/>
      <c r="ALR636" s="228"/>
      <c r="ALS636" s="228"/>
      <c r="ALT636" s="228"/>
      <c r="ALU636" s="228"/>
      <c r="ALV636" s="228"/>
      <c r="ALW636" s="228"/>
      <c r="ALX636" s="228"/>
      <c r="ALY636" s="228"/>
      <c r="ALZ636" s="228"/>
      <c r="AMA636" s="228"/>
      <c r="AMB636" s="228"/>
      <c r="AMC636" s="228"/>
      <c r="AMD636" s="228"/>
      <c r="AME636" s="228"/>
      <c r="AMF636" s="228"/>
      <c r="AMG636" s="228"/>
      <c r="AMH636" s="228"/>
      <c r="AMI636" s="228"/>
      <c r="AMJ636" s="228"/>
      <c r="AMK636" s="228"/>
      <c r="AML636" s="228"/>
      <c r="AMM636" s="228"/>
      <c r="AMN636" s="228"/>
      <c r="AMO636" s="228"/>
      <c r="AMP636" s="228"/>
      <c r="AMQ636" s="228"/>
      <c r="AMR636" s="228"/>
      <c r="AMS636" s="228"/>
      <c r="AMT636" s="228"/>
      <c r="AMU636" s="228"/>
      <c r="AMV636" s="228"/>
      <c r="AMW636" s="228"/>
      <c r="AMX636" s="228"/>
    </row>
    <row r="637" spans="1:1038" s="288" customFormat="1" ht="18" customHeight="1">
      <c r="A637" s="352" t="s">
        <v>2065</v>
      </c>
      <c r="B637" s="227" t="s">
        <v>1647</v>
      </c>
      <c r="C637" s="227"/>
      <c r="D637" s="227" t="s">
        <v>1279</v>
      </c>
      <c r="E637" s="227">
        <v>83</v>
      </c>
      <c r="F637" s="227">
        <v>4</v>
      </c>
      <c r="G637" s="570" t="str">
        <f t="shared" si="220"/>
        <v>83-4</v>
      </c>
      <c r="H637" s="227">
        <v>0</v>
      </c>
      <c r="I637" s="479">
        <v>64</v>
      </c>
      <c r="J637" s="477">
        <f t="shared" si="289"/>
        <v>1</v>
      </c>
      <c r="K637" s="478" t="str">
        <f>IF(J638=1,IF(((VLOOKUP($G637,[1]Depth_Lookup!A$3:J$410,9,FALSE))-(I637/100))=0,"Good",IF(((VLOOKUP($G637,[1]Depth_Lookup!$A$3:$J$550,9,FALSE))-(I637/100))&gt;0,"Too Short","Too Long")))</f>
        <v>Good</v>
      </c>
      <c r="L637" s="171">
        <f>(VLOOKUP($G637,Depth_Lookup!$A$3:$J$410,10,FALSE))+(H637/100)</f>
        <v>212.26499999999999</v>
      </c>
      <c r="M637" s="171">
        <f>(VLOOKUP($G637,Depth_Lookup!$A$3:$J$410,10,FALSE))+(I637/100)</f>
        <v>212.90499999999997</v>
      </c>
      <c r="N637" s="230" t="s">
        <v>2170</v>
      </c>
      <c r="O637" s="227">
        <v>1</v>
      </c>
      <c r="P637" s="227" t="s">
        <v>853</v>
      </c>
      <c r="Q637" s="227" t="s">
        <v>125</v>
      </c>
      <c r="R637" s="286" t="str">
        <f t="shared" si="277"/>
        <v>SerpentinizedHarzburgite</v>
      </c>
      <c r="S637" s="227" t="s">
        <v>700</v>
      </c>
      <c r="T637" s="227" t="s">
        <v>700</v>
      </c>
      <c r="U637" s="227"/>
      <c r="V637" s="227"/>
      <c r="W637" s="227" t="s">
        <v>102</v>
      </c>
      <c r="X637" s="286">
        <f>VLOOKUP(W637,[1]definitions_list_lookup!A$13:B$19,2,0)</f>
        <v>5</v>
      </c>
      <c r="Y637" s="227" t="s">
        <v>90</v>
      </c>
      <c r="Z637" s="227" t="s">
        <v>91</v>
      </c>
      <c r="AA637" s="227"/>
      <c r="AB637" s="227" t="s">
        <v>116</v>
      </c>
      <c r="AC637" s="227" t="s">
        <v>108</v>
      </c>
      <c r="AD637" s="227" t="s">
        <v>96</v>
      </c>
      <c r="AE637" s="233" t="s">
        <v>123</v>
      </c>
      <c r="AF637" s="570">
        <f>VLOOKUP(AE637,[1]definitions_list_mag!$V$12:$W$15,2,0)</f>
        <v>1</v>
      </c>
      <c r="AG637" s="237" t="s">
        <v>1361</v>
      </c>
      <c r="AH637" s="227"/>
      <c r="AI637" s="240">
        <v>64</v>
      </c>
      <c r="AJ637" s="227"/>
      <c r="AK637" s="227"/>
      <c r="AL637" s="227"/>
      <c r="AM637" s="227"/>
      <c r="AN637" s="227"/>
      <c r="AO637" s="240"/>
      <c r="AP637" s="227"/>
      <c r="AQ637" s="227"/>
      <c r="AR637" s="227"/>
      <c r="AS637" s="227"/>
      <c r="AT637" s="227"/>
      <c r="AU637" s="240">
        <v>1</v>
      </c>
      <c r="AV637" s="227">
        <v>1</v>
      </c>
      <c r="AW637" s="227">
        <v>0.5</v>
      </c>
      <c r="AX637" s="227" t="s">
        <v>110</v>
      </c>
      <c r="AY637" s="227" t="s">
        <v>110</v>
      </c>
      <c r="AZ637" s="227"/>
      <c r="BA637" s="240">
        <v>35</v>
      </c>
      <c r="BB637" s="227">
        <v>11</v>
      </c>
      <c r="BC637" s="227">
        <v>3</v>
      </c>
      <c r="BD637" s="227" t="s">
        <v>110</v>
      </c>
      <c r="BE637" s="227" t="s">
        <v>103</v>
      </c>
      <c r="BF637" s="227"/>
      <c r="BG637" s="240"/>
      <c r="BH637" s="227"/>
      <c r="BI637" s="227"/>
      <c r="BJ637" s="227"/>
      <c r="BK637" s="227"/>
      <c r="BL637" s="227"/>
      <c r="BM637" s="240"/>
      <c r="BN637" s="227"/>
      <c r="BO637" s="227"/>
      <c r="BP637" s="227"/>
      <c r="BQ637" s="227"/>
      <c r="BR637" s="227"/>
      <c r="BS637" s="227"/>
      <c r="BT637" s="227"/>
      <c r="BU637" s="227"/>
      <c r="BV637" s="227"/>
      <c r="BW637" s="227"/>
      <c r="BX637" s="227"/>
      <c r="BY637" s="240"/>
      <c r="BZ637" s="227"/>
      <c r="CA637" s="227"/>
      <c r="CB637" s="227"/>
      <c r="CC637" s="227"/>
      <c r="CD637" s="227"/>
      <c r="CE637" s="227"/>
      <c r="CF637" s="290">
        <f t="shared" si="290"/>
        <v>100</v>
      </c>
      <c r="CG637" s="148"/>
      <c r="CH637" s="571" t="s">
        <v>1360</v>
      </c>
      <c r="CI637" s="571">
        <v>95</v>
      </c>
      <c r="CJ637" s="571" t="s">
        <v>514</v>
      </c>
      <c r="CK637" s="572"/>
      <c r="CL637" s="572"/>
      <c r="CM637" s="572"/>
      <c r="CN637" s="572"/>
      <c r="CO637" s="572"/>
      <c r="CP637" s="572"/>
      <c r="CQ637" s="572"/>
      <c r="CR637" s="572"/>
      <c r="CS637" s="572"/>
      <c r="CT637" s="572"/>
      <c r="CU637" s="572"/>
      <c r="CV637" s="572"/>
      <c r="CW637" s="572"/>
      <c r="CX637" s="572"/>
      <c r="CY637" s="572"/>
      <c r="CZ637" s="572"/>
      <c r="DA637" s="572"/>
      <c r="DB637" s="572">
        <v>80</v>
      </c>
      <c r="DC637" s="577">
        <v>20</v>
      </c>
      <c r="DD637" s="572"/>
      <c r="DE637" s="572"/>
      <c r="DF637" s="572"/>
      <c r="DG637" s="572"/>
      <c r="DH637" s="572"/>
      <c r="DI637" s="572"/>
      <c r="DJ637" s="572"/>
      <c r="DK637" s="208"/>
      <c r="DL637" s="148"/>
      <c r="DM637" s="572"/>
      <c r="DN637" s="572"/>
      <c r="DO637" s="574"/>
      <c r="DP637" s="575"/>
      <c r="DQ637" s="576"/>
      <c r="DR637" s="574"/>
      <c r="DS637" s="576"/>
      <c r="DT637" s="283" t="s">
        <v>1754</v>
      </c>
      <c r="DU637" s="577"/>
      <c r="DV637" s="577"/>
      <c r="DW637" s="291" t="e">
        <f>VLOOKUP(P637,[1]definitions_list_lookup!$K$30:$L$54,2,0)</f>
        <v>#N/A</v>
      </c>
      <c r="DX637" s="578" t="s">
        <v>2151</v>
      </c>
      <c r="DY637" s="578" t="s">
        <v>2173</v>
      </c>
      <c r="DZ637" s="154"/>
      <c r="EA637" s="154"/>
      <c r="EB637" s="229"/>
      <c r="EC637" s="292"/>
      <c r="ED637" s="229" t="s">
        <v>2517</v>
      </c>
      <c r="EE637" s="293"/>
      <c r="EF637" s="294"/>
      <c r="EG637" s="293"/>
      <c r="EH637" s="295"/>
      <c r="EI637" s="296"/>
      <c r="EJ637" s="297"/>
      <c r="EK637" s="298"/>
      <c r="EL637" s="293"/>
      <c r="EM637" s="295"/>
      <c r="EN637" s="295"/>
      <c r="EO637" s="321"/>
      <c r="EP637" s="321"/>
      <c r="EQ637" s="321"/>
      <c r="ER637" s="321"/>
      <c r="ES637" s="321"/>
      <c r="ET637" s="321"/>
      <c r="EU637" s="321"/>
      <c r="EV637" s="322"/>
      <c r="EW637" s="322"/>
      <c r="EX637" s="322"/>
      <c r="EY637" s="322"/>
      <c r="EZ637" s="192" t="e">
        <f t="shared" si="239"/>
        <v>#DIV/0!</v>
      </c>
      <c r="FA637" s="192" t="e">
        <f t="shared" si="240"/>
        <v>#DIV/0!</v>
      </c>
      <c r="FB637" s="192" t="e">
        <f t="shared" si="241"/>
        <v>#DIV/0!</v>
      </c>
      <c r="FC637" s="192" t="e">
        <f t="shared" si="242"/>
        <v>#DIV/0!</v>
      </c>
      <c r="FD637" s="192" t="e">
        <f t="shared" si="243"/>
        <v>#DIV/0!</v>
      </c>
      <c r="FE637" s="193" t="e">
        <f t="shared" si="244"/>
        <v>#DIV/0!</v>
      </c>
      <c r="FF637" s="194" t="e">
        <f t="shared" si="245"/>
        <v>#DIV/0!</v>
      </c>
      <c r="FG637" s="293"/>
      <c r="FH637" s="295"/>
      <c r="FI637" s="778">
        <f t="shared" si="250"/>
        <v>0</v>
      </c>
      <c r="FJ637" s="779" t="e">
        <f t="shared" si="251"/>
        <v>#DIV/0!</v>
      </c>
      <c r="FK637" s="779" t="e">
        <f t="shared" si="252"/>
        <v>#DIV/0!</v>
      </c>
      <c r="FL637" s="780" t="e">
        <f t="shared" si="253"/>
        <v>#DIV/0!</v>
      </c>
      <c r="FM637" s="169" t="e">
        <f t="shared" si="254"/>
        <v>#DIV/0!</v>
      </c>
      <c r="FN637" s="783" t="e">
        <f t="shared" si="255"/>
        <v>#DIV/0!</v>
      </c>
      <c r="FO637" s="227"/>
      <c r="FP637" s="227"/>
      <c r="FQ637" s="227"/>
      <c r="FR637" s="227"/>
      <c r="FS637" s="227"/>
      <c r="FT637" s="227"/>
      <c r="FU637" s="227"/>
      <c r="FV637" s="227"/>
      <c r="FW637" s="227"/>
      <c r="FX637" s="227"/>
      <c r="FY637" s="227"/>
      <c r="FZ637" s="227"/>
      <c r="GA637" s="227"/>
      <c r="GB637" s="227"/>
      <c r="GC637" s="227"/>
      <c r="GD637" s="227"/>
      <c r="GE637" s="227"/>
      <c r="GF637" s="227"/>
      <c r="GG637" s="227"/>
      <c r="GH637" s="227"/>
      <c r="GI637" s="227"/>
      <c r="GJ637" s="227"/>
      <c r="GK637" s="227"/>
      <c r="GL637" s="227"/>
      <c r="GM637" s="227"/>
      <c r="GN637" s="227"/>
      <c r="GO637" s="227"/>
      <c r="GP637" s="227"/>
      <c r="GQ637" s="227"/>
      <c r="GR637" s="227"/>
      <c r="GS637" s="227"/>
      <c r="GT637" s="227"/>
      <c r="GU637" s="227"/>
      <c r="GV637" s="227"/>
      <c r="GW637" s="227"/>
      <c r="GX637" s="227"/>
      <c r="GY637" s="227"/>
      <c r="GZ637" s="227"/>
      <c r="HA637" s="227"/>
      <c r="HB637" s="227"/>
      <c r="HC637" s="227"/>
      <c r="HD637" s="227"/>
      <c r="HE637" s="227"/>
      <c r="HF637" s="227"/>
      <c r="HG637" s="227"/>
      <c r="HH637" s="227"/>
      <c r="HI637" s="227"/>
      <c r="HJ637" s="227"/>
      <c r="HK637" s="227"/>
      <c r="HL637" s="227"/>
      <c r="HM637" s="227"/>
      <c r="HN637" s="227"/>
      <c r="HO637" s="227"/>
      <c r="HP637" s="227"/>
      <c r="HQ637" s="227"/>
      <c r="HR637" s="227"/>
      <c r="HS637" s="227"/>
      <c r="HT637" s="227"/>
      <c r="HU637" s="227"/>
      <c r="HV637" s="227"/>
      <c r="HW637" s="227"/>
      <c r="HX637" s="227"/>
      <c r="HY637" s="227"/>
      <c r="HZ637" s="227"/>
      <c r="IA637" s="227"/>
      <c r="IB637" s="227"/>
      <c r="IC637" s="227"/>
      <c r="ID637" s="227"/>
      <c r="IE637" s="227"/>
      <c r="IF637" s="227"/>
      <c r="IG637" s="227"/>
      <c r="IH637" s="227"/>
      <c r="II637" s="227"/>
      <c r="IJ637" s="227"/>
      <c r="IK637" s="227"/>
      <c r="IL637" s="227"/>
      <c r="IM637" s="227"/>
      <c r="IN637" s="227"/>
      <c r="IO637" s="227"/>
      <c r="IP637" s="227"/>
      <c r="IQ637" s="227"/>
      <c r="IR637" s="227"/>
      <c r="IS637" s="227"/>
      <c r="IT637" s="227"/>
      <c r="IU637" s="227"/>
      <c r="IV637" s="227"/>
      <c r="IW637" s="227"/>
      <c r="IX637" s="227"/>
      <c r="IY637" s="227"/>
      <c r="IZ637" s="227"/>
      <c r="JA637" s="227"/>
      <c r="JB637" s="227"/>
      <c r="JC637" s="227"/>
      <c r="JD637" s="227"/>
      <c r="JE637" s="227"/>
      <c r="JF637" s="227"/>
      <c r="JG637" s="227"/>
      <c r="JH637" s="227"/>
      <c r="JI637" s="227"/>
      <c r="JJ637" s="227"/>
      <c r="JK637" s="227"/>
      <c r="JL637" s="227"/>
      <c r="JM637" s="227"/>
      <c r="JN637" s="227"/>
      <c r="JO637" s="227"/>
      <c r="JP637" s="227"/>
      <c r="JQ637" s="227"/>
      <c r="JR637" s="227"/>
      <c r="JS637" s="227"/>
      <c r="JT637" s="227"/>
      <c r="JU637" s="227"/>
      <c r="JV637" s="227"/>
      <c r="JW637" s="227"/>
      <c r="JX637" s="227"/>
      <c r="JY637" s="227"/>
      <c r="JZ637" s="227"/>
      <c r="KA637" s="227"/>
      <c r="KB637" s="227"/>
      <c r="KC637" s="227"/>
      <c r="KD637" s="227"/>
      <c r="KE637" s="227"/>
      <c r="KF637" s="227"/>
      <c r="KG637" s="227"/>
      <c r="KH637" s="227"/>
      <c r="KI637" s="227"/>
      <c r="KJ637" s="227"/>
      <c r="KK637" s="227"/>
      <c r="KL637" s="227"/>
      <c r="KM637" s="227"/>
      <c r="KN637" s="227"/>
      <c r="KO637" s="227"/>
      <c r="KP637" s="227"/>
      <c r="KQ637" s="227"/>
      <c r="KR637" s="227"/>
      <c r="KS637" s="227"/>
      <c r="KT637" s="227"/>
      <c r="KU637" s="227"/>
      <c r="KV637" s="227"/>
      <c r="KW637" s="227"/>
      <c r="KX637" s="227"/>
      <c r="KY637" s="227"/>
      <c r="KZ637" s="227"/>
      <c r="LA637" s="227"/>
      <c r="LB637" s="227"/>
      <c r="LC637" s="227"/>
      <c r="LD637" s="227"/>
      <c r="LE637" s="227"/>
      <c r="LF637" s="227"/>
      <c r="LG637" s="227"/>
      <c r="LH637" s="227"/>
      <c r="LI637" s="227"/>
      <c r="LJ637" s="227"/>
      <c r="LK637" s="227"/>
      <c r="LL637" s="227"/>
      <c r="LM637" s="227"/>
      <c r="LN637" s="227"/>
      <c r="LO637" s="227"/>
      <c r="LP637" s="227"/>
      <c r="LQ637" s="227"/>
      <c r="LR637" s="227"/>
      <c r="LS637" s="227"/>
      <c r="LT637" s="227"/>
      <c r="LU637" s="227"/>
      <c r="LV637" s="227"/>
      <c r="LW637" s="227"/>
      <c r="LX637" s="227"/>
      <c r="LY637" s="227"/>
      <c r="LZ637" s="227"/>
      <c r="MA637" s="227"/>
      <c r="MB637" s="227"/>
      <c r="MC637" s="227"/>
      <c r="MD637" s="227"/>
      <c r="ME637" s="227"/>
      <c r="MF637" s="227"/>
      <c r="MG637" s="227"/>
      <c r="MH637" s="227"/>
      <c r="MI637" s="227"/>
      <c r="MJ637" s="227"/>
      <c r="MK637" s="227"/>
      <c r="ML637" s="227"/>
      <c r="MM637" s="227"/>
      <c r="MN637" s="227"/>
      <c r="MO637" s="227"/>
      <c r="MP637" s="227"/>
      <c r="MQ637" s="227"/>
      <c r="MR637" s="227"/>
      <c r="MS637" s="227"/>
      <c r="MT637" s="227"/>
      <c r="MU637" s="227"/>
      <c r="MV637" s="227"/>
      <c r="MW637" s="227"/>
      <c r="MX637" s="227"/>
      <c r="MY637" s="227"/>
      <c r="MZ637" s="227"/>
      <c r="NA637" s="227"/>
      <c r="NB637" s="227"/>
      <c r="NC637" s="227"/>
      <c r="ND637" s="227"/>
      <c r="NE637" s="227"/>
      <c r="NF637" s="227"/>
      <c r="NG637" s="227"/>
      <c r="NH637" s="227"/>
      <c r="NI637" s="227"/>
      <c r="NJ637" s="227"/>
      <c r="NK637" s="227"/>
      <c r="NL637" s="227"/>
      <c r="NM637" s="227"/>
      <c r="NN637" s="227"/>
      <c r="NO637" s="227"/>
      <c r="NP637" s="227"/>
      <c r="NQ637" s="227"/>
      <c r="NR637" s="227"/>
      <c r="NS637" s="227"/>
      <c r="NT637" s="227"/>
      <c r="NU637" s="227"/>
      <c r="NV637" s="227"/>
      <c r="NW637" s="227"/>
      <c r="NX637" s="227"/>
      <c r="NY637" s="227"/>
      <c r="NZ637" s="227"/>
      <c r="OA637" s="227"/>
      <c r="OB637" s="227"/>
      <c r="OC637" s="227"/>
      <c r="OD637" s="227"/>
      <c r="OE637" s="227"/>
      <c r="OF637" s="227"/>
      <c r="OG637" s="227"/>
      <c r="OH637" s="227"/>
      <c r="OI637" s="227"/>
      <c r="OJ637" s="227"/>
      <c r="OK637" s="227"/>
      <c r="OL637" s="227"/>
      <c r="OM637" s="227"/>
      <c r="ON637" s="227"/>
      <c r="OO637" s="227"/>
      <c r="OP637" s="227"/>
      <c r="OQ637" s="227"/>
      <c r="OR637" s="227"/>
      <c r="OS637" s="227"/>
      <c r="OT637" s="227"/>
      <c r="OU637" s="227"/>
      <c r="OV637" s="227"/>
      <c r="OW637" s="227"/>
      <c r="OX637" s="227"/>
      <c r="OY637" s="227"/>
      <c r="OZ637" s="227"/>
      <c r="PA637" s="227"/>
      <c r="PB637" s="227"/>
      <c r="PC637" s="227"/>
      <c r="PD637" s="227"/>
      <c r="PE637" s="227"/>
      <c r="PF637" s="227"/>
      <c r="PG637" s="227"/>
      <c r="PH637" s="227"/>
      <c r="PI637" s="227"/>
      <c r="PJ637" s="227"/>
      <c r="PK637" s="227"/>
      <c r="PL637" s="227"/>
      <c r="PM637" s="227"/>
      <c r="PN637" s="227"/>
      <c r="PO637" s="227"/>
      <c r="PP637" s="227"/>
      <c r="PQ637" s="227"/>
      <c r="PR637" s="227"/>
      <c r="PS637" s="227"/>
      <c r="PT637" s="227"/>
      <c r="PU637" s="227"/>
      <c r="PV637" s="227"/>
      <c r="PW637" s="227"/>
      <c r="PX637" s="227"/>
      <c r="PY637" s="227"/>
      <c r="PZ637" s="227"/>
      <c r="QA637" s="227"/>
      <c r="QB637" s="227"/>
      <c r="QC637" s="227"/>
      <c r="QD637" s="227"/>
      <c r="QE637" s="227"/>
      <c r="QF637" s="227"/>
      <c r="QG637" s="227"/>
      <c r="QH637" s="227"/>
      <c r="QI637" s="227"/>
      <c r="QJ637" s="227"/>
      <c r="QK637" s="227"/>
      <c r="QL637" s="227"/>
      <c r="QM637" s="227"/>
      <c r="QN637" s="227"/>
      <c r="QO637" s="227"/>
      <c r="QP637" s="227"/>
      <c r="QQ637" s="227"/>
      <c r="QR637" s="227"/>
      <c r="QS637" s="227"/>
      <c r="QT637" s="227"/>
      <c r="QU637" s="227"/>
      <c r="QV637" s="227"/>
      <c r="QW637" s="227"/>
      <c r="QX637" s="227"/>
      <c r="QY637" s="227"/>
      <c r="QZ637" s="227"/>
      <c r="RA637" s="227"/>
      <c r="RB637" s="227"/>
      <c r="RC637" s="227"/>
      <c r="RD637" s="227"/>
      <c r="RE637" s="227"/>
      <c r="RF637" s="227"/>
      <c r="RG637" s="227"/>
      <c r="RH637" s="227"/>
      <c r="RI637" s="227"/>
      <c r="RJ637" s="227"/>
      <c r="RK637" s="227"/>
      <c r="RL637" s="227"/>
      <c r="RM637" s="227"/>
      <c r="RN637" s="227"/>
      <c r="RO637" s="227"/>
      <c r="RP637" s="227"/>
      <c r="RQ637" s="227"/>
      <c r="RR637" s="227"/>
      <c r="RS637" s="227"/>
      <c r="RT637" s="227"/>
      <c r="RU637" s="227"/>
      <c r="RV637" s="227"/>
      <c r="RW637" s="227"/>
      <c r="RX637" s="227"/>
      <c r="RY637" s="227"/>
      <c r="RZ637" s="227"/>
      <c r="SA637" s="227"/>
      <c r="SB637" s="227"/>
      <c r="SC637" s="227"/>
      <c r="SD637" s="227"/>
      <c r="SE637" s="227"/>
      <c r="SF637" s="227"/>
      <c r="SG637" s="227"/>
      <c r="SH637" s="227"/>
      <c r="SI637" s="227"/>
      <c r="SJ637" s="227"/>
      <c r="SK637" s="227"/>
      <c r="SL637" s="227"/>
      <c r="SM637" s="227"/>
      <c r="SN637" s="227"/>
      <c r="SO637" s="227"/>
      <c r="SP637" s="227"/>
      <c r="SQ637" s="227"/>
      <c r="SR637" s="227"/>
      <c r="SS637" s="227"/>
      <c r="ST637" s="227"/>
      <c r="SU637" s="227"/>
      <c r="SV637" s="227"/>
      <c r="SW637" s="227"/>
      <c r="SX637" s="227"/>
      <c r="SY637" s="227"/>
      <c r="SZ637" s="227"/>
      <c r="TA637" s="227"/>
      <c r="TB637" s="227"/>
      <c r="TC637" s="227"/>
      <c r="TD637" s="227"/>
      <c r="TE637" s="227"/>
      <c r="TF637" s="227"/>
      <c r="TG637" s="227"/>
      <c r="TH637" s="227"/>
      <c r="TI637" s="227"/>
      <c r="TJ637" s="227"/>
      <c r="TK637" s="227"/>
      <c r="TL637" s="227"/>
      <c r="TM637" s="227"/>
      <c r="TN637" s="227"/>
      <c r="TO637" s="227"/>
      <c r="TP637" s="227"/>
      <c r="TQ637" s="227"/>
      <c r="TR637" s="227"/>
      <c r="TS637" s="227"/>
      <c r="TT637" s="227"/>
      <c r="TU637" s="227"/>
      <c r="TV637" s="227"/>
      <c r="TW637" s="227"/>
      <c r="TX637" s="227"/>
      <c r="TY637" s="227"/>
      <c r="TZ637" s="227"/>
      <c r="UA637" s="227"/>
      <c r="UB637" s="227"/>
      <c r="UC637" s="227"/>
      <c r="UD637" s="227"/>
      <c r="UE637" s="227"/>
      <c r="UF637" s="227"/>
      <c r="UG637" s="227"/>
      <c r="UH637" s="227"/>
      <c r="UI637" s="227"/>
      <c r="UJ637" s="227"/>
      <c r="UK637" s="227"/>
      <c r="UL637" s="227"/>
      <c r="UM637" s="227"/>
      <c r="UN637" s="227"/>
      <c r="UO637" s="227"/>
      <c r="UP637" s="227"/>
      <c r="UQ637" s="227"/>
      <c r="UR637" s="227"/>
      <c r="US637" s="227"/>
      <c r="UT637" s="227"/>
      <c r="UU637" s="227"/>
      <c r="UV637" s="227"/>
      <c r="UW637" s="227"/>
      <c r="UX637" s="227"/>
      <c r="UY637" s="227"/>
      <c r="UZ637" s="227"/>
      <c r="VA637" s="227"/>
      <c r="VB637" s="227"/>
      <c r="VC637" s="227"/>
      <c r="VD637" s="227"/>
      <c r="VE637" s="227"/>
      <c r="VF637" s="227"/>
      <c r="VG637" s="227"/>
      <c r="VH637" s="227"/>
      <c r="VI637" s="227"/>
      <c r="VJ637" s="227"/>
      <c r="VK637" s="227"/>
      <c r="VL637" s="227"/>
      <c r="VM637" s="227"/>
      <c r="VN637" s="227"/>
      <c r="VO637" s="227"/>
      <c r="VP637" s="227"/>
      <c r="VQ637" s="227"/>
      <c r="VR637" s="227"/>
      <c r="VS637" s="227"/>
      <c r="VT637" s="227"/>
      <c r="VU637" s="227"/>
      <c r="VV637" s="227"/>
      <c r="VW637" s="227"/>
      <c r="VX637" s="227"/>
      <c r="VY637" s="227"/>
      <c r="VZ637" s="227"/>
      <c r="WA637" s="227"/>
      <c r="WB637" s="227"/>
      <c r="WC637" s="227"/>
      <c r="WD637" s="227"/>
      <c r="WE637" s="227"/>
      <c r="WF637" s="227"/>
      <c r="WG637" s="227"/>
      <c r="WH637" s="227"/>
      <c r="WI637" s="227"/>
      <c r="WJ637" s="227"/>
      <c r="WK637" s="227"/>
      <c r="WL637" s="227"/>
      <c r="WM637" s="227"/>
      <c r="WN637" s="227"/>
      <c r="WO637" s="227"/>
      <c r="WP637" s="227"/>
      <c r="WQ637" s="227"/>
      <c r="WR637" s="227"/>
      <c r="WS637" s="227"/>
      <c r="WT637" s="227"/>
      <c r="WU637" s="227"/>
      <c r="WV637" s="227"/>
      <c r="WW637" s="227"/>
      <c r="WX637" s="227"/>
      <c r="WY637" s="227"/>
      <c r="WZ637" s="227"/>
      <c r="XA637" s="227"/>
      <c r="XB637" s="227"/>
      <c r="XC637" s="227"/>
      <c r="XD637" s="227"/>
      <c r="XE637" s="227"/>
      <c r="XF637" s="227"/>
      <c r="XG637" s="227"/>
      <c r="XH637" s="227"/>
      <c r="XI637" s="227"/>
      <c r="XJ637" s="227"/>
      <c r="XK637" s="227"/>
      <c r="XL637" s="227"/>
      <c r="XM637" s="227"/>
      <c r="XN637" s="227"/>
      <c r="XO637" s="227"/>
      <c r="XP637" s="227"/>
      <c r="XQ637" s="227"/>
      <c r="XR637" s="227"/>
      <c r="XS637" s="227"/>
      <c r="XT637" s="227"/>
      <c r="XU637" s="227"/>
      <c r="XV637" s="227"/>
      <c r="XW637" s="227"/>
      <c r="XX637" s="227"/>
      <c r="XY637" s="227"/>
      <c r="XZ637" s="227"/>
      <c r="YA637" s="227"/>
      <c r="YB637" s="227"/>
      <c r="YC637" s="227"/>
      <c r="YD637" s="227"/>
      <c r="YE637" s="227"/>
      <c r="YF637" s="227"/>
      <c r="YG637" s="227"/>
      <c r="YH637" s="227"/>
      <c r="YI637" s="227"/>
      <c r="YJ637" s="227"/>
      <c r="YK637" s="227"/>
      <c r="YL637" s="227"/>
      <c r="YM637" s="227"/>
      <c r="YN637" s="227"/>
      <c r="YO637" s="227"/>
      <c r="YP637" s="227"/>
      <c r="YQ637" s="227"/>
      <c r="YR637" s="227"/>
      <c r="YS637" s="227"/>
      <c r="YT637" s="227"/>
      <c r="YU637" s="227"/>
      <c r="YV637" s="227"/>
      <c r="YW637" s="227"/>
      <c r="YX637" s="227"/>
      <c r="YY637" s="227"/>
      <c r="YZ637" s="227"/>
      <c r="ZA637" s="227"/>
      <c r="ZB637" s="227"/>
      <c r="ZC637" s="227"/>
      <c r="ZD637" s="227"/>
      <c r="ZE637" s="227"/>
      <c r="ZF637" s="227"/>
      <c r="ZG637" s="227"/>
      <c r="ZH637" s="227"/>
      <c r="ZI637" s="227"/>
      <c r="ZJ637" s="227"/>
      <c r="ZK637" s="227"/>
      <c r="ZL637" s="227"/>
      <c r="ZM637" s="227"/>
      <c r="ZN637" s="227"/>
      <c r="ZO637" s="227"/>
      <c r="ZP637" s="227"/>
      <c r="ZQ637" s="227"/>
      <c r="ZR637" s="227"/>
      <c r="ZS637" s="227"/>
      <c r="ZT637" s="227"/>
      <c r="ZU637" s="227"/>
      <c r="ZV637" s="227"/>
      <c r="ZW637" s="227"/>
      <c r="ZX637" s="227"/>
      <c r="ZY637" s="227"/>
      <c r="ZZ637" s="227"/>
      <c r="AAA637" s="227"/>
      <c r="AAB637" s="227"/>
      <c r="AAC637" s="227"/>
      <c r="AAD637" s="227"/>
      <c r="AAE637" s="227"/>
      <c r="AAF637" s="227"/>
      <c r="AAG637" s="227"/>
      <c r="AAH637" s="227"/>
      <c r="AAI637" s="227"/>
      <c r="AAJ637" s="227"/>
      <c r="AAK637" s="227"/>
      <c r="AAL637" s="227"/>
      <c r="AAM637" s="227"/>
      <c r="AAN637" s="227"/>
      <c r="AAO637" s="227"/>
      <c r="AAP637" s="227"/>
      <c r="AAQ637" s="227"/>
      <c r="AAR637" s="227"/>
      <c r="AAS637" s="227"/>
      <c r="AAT637" s="227"/>
      <c r="AAU637" s="227"/>
      <c r="AAV637" s="227"/>
      <c r="AAW637" s="227"/>
      <c r="AAX637" s="227"/>
      <c r="AAY637" s="227"/>
      <c r="AAZ637" s="227"/>
      <c r="ABA637" s="227"/>
      <c r="ABB637" s="227"/>
      <c r="ABC637" s="227"/>
      <c r="ABD637" s="227"/>
      <c r="ABE637" s="227"/>
      <c r="ABF637" s="227"/>
      <c r="ABG637" s="227"/>
      <c r="ABH637" s="227"/>
      <c r="ABI637" s="227"/>
      <c r="ABJ637" s="227"/>
      <c r="ABK637" s="227"/>
      <c r="ABL637" s="227"/>
      <c r="ABM637" s="227"/>
      <c r="ABN637" s="227"/>
      <c r="ABO637" s="227"/>
      <c r="ABP637" s="227"/>
      <c r="ABQ637" s="227"/>
      <c r="ABR637" s="227"/>
      <c r="ABS637" s="227"/>
      <c r="ABT637" s="227"/>
      <c r="ABU637" s="227"/>
      <c r="ABV637" s="227"/>
      <c r="ABW637" s="227"/>
      <c r="ABX637" s="227"/>
      <c r="ABY637" s="227"/>
      <c r="ABZ637" s="227"/>
      <c r="ACA637" s="227"/>
      <c r="ACB637" s="227"/>
      <c r="ACC637" s="227"/>
      <c r="ACD637" s="227"/>
      <c r="ACE637" s="227"/>
      <c r="ACF637" s="227"/>
      <c r="ACG637" s="227"/>
      <c r="ACH637" s="227"/>
      <c r="ACI637" s="227"/>
      <c r="ACJ637" s="227"/>
      <c r="ACK637" s="227"/>
      <c r="ACL637" s="227"/>
      <c r="ACM637" s="227"/>
      <c r="ACN637" s="227"/>
      <c r="ACO637" s="227"/>
      <c r="ACP637" s="227"/>
      <c r="ACQ637" s="227"/>
      <c r="ACR637" s="227"/>
      <c r="ACS637" s="227"/>
      <c r="ACT637" s="227"/>
      <c r="ACU637" s="227"/>
      <c r="ACV637" s="227"/>
      <c r="ACW637" s="227"/>
      <c r="ACX637" s="227"/>
      <c r="ACY637" s="227"/>
      <c r="ACZ637" s="227"/>
      <c r="ADA637" s="227"/>
      <c r="ADB637" s="227"/>
      <c r="ADC637" s="227"/>
      <c r="ADD637" s="227"/>
      <c r="ADE637" s="227"/>
      <c r="ADF637" s="227"/>
      <c r="ADG637" s="227"/>
      <c r="ADH637" s="227"/>
      <c r="ADI637" s="227"/>
      <c r="ADJ637" s="227"/>
      <c r="ADK637" s="227"/>
      <c r="ADL637" s="227"/>
      <c r="ADM637" s="227"/>
      <c r="ADN637" s="227"/>
      <c r="ADO637" s="227"/>
      <c r="ADP637" s="227"/>
      <c r="ADQ637" s="227"/>
      <c r="ADR637" s="227"/>
      <c r="ADS637" s="227"/>
      <c r="ADT637" s="227"/>
      <c r="ADU637" s="227"/>
      <c r="ADV637" s="227"/>
      <c r="ADW637" s="227"/>
      <c r="ADX637" s="227"/>
      <c r="ADY637" s="227"/>
      <c r="ADZ637" s="227"/>
      <c r="AEA637" s="227"/>
      <c r="AEB637" s="227"/>
      <c r="AEC637" s="227"/>
      <c r="AED637" s="227"/>
      <c r="AEE637" s="227"/>
      <c r="AEF637" s="227"/>
      <c r="AEG637" s="227"/>
      <c r="AEH637" s="227"/>
      <c r="AEI637" s="227"/>
      <c r="AEJ637" s="227"/>
      <c r="AEK637" s="227"/>
      <c r="AEL637" s="227"/>
      <c r="AEM637" s="227"/>
      <c r="AEN637" s="227"/>
      <c r="AEO637" s="227"/>
      <c r="AEP637" s="227"/>
      <c r="AEQ637" s="227"/>
      <c r="AER637" s="227"/>
      <c r="AES637" s="227"/>
      <c r="AET637" s="227"/>
      <c r="AEU637" s="227"/>
      <c r="AEV637" s="227"/>
      <c r="AEW637" s="227"/>
      <c r="AEX637" s="227"/>
      <c r="AEY637" s="227"/>
      <c r="AEZ637" s="227"/>
      <c r="AFA637" s="227"/>
      <c r="AFB637" s="227"/>
      <c r="AFC637" s="227"/>
      <c r="AFD637" s="227"/>
      <c r="AFE637" s="227"/>
      <c r="AFF637" s="227"/>
      <c r="AFG637" s="227"/>
      <c r="AFH637" s="227"/>
      <c r="AFI637" s="227"/>
      <c r="AFJ637" s="227"/>
      <c r="AFK637" s="227"/>
      <c r="AFL637" s="227"/>
      <c r="AFM637" s="227"/>
      <c r="AFN637" s="227"/>
      <c r="AFO637" s="227"/>
      <c r="AFP637" s="227"/>
      <c r="AFQ637" s="227"/>
      <c r="AFR637" s="227"/>
      <c r="AFS637" s="227"/>
      <c r="AFT637" s="227"/>
      <c r="AFU637" s="227"/>
      <c r="AFV637" s="227"/>
      <c r="AFW637" s="227"/>
      <c r="AFX637" s="227"/>
      <c r="AFY637" s="227"/>
      <c r="AFZ637" s="227"/>
      <c r="AGA637" s="227"/>
      <c r="AGB637" s="227"/>
      <c r="AGC637" s="227"/>
      <c r="AGD637" s="227"/>
      <c r="AGE637" s="227"/>
      <c r="AGF637" s="227"/>
      <c r="AGG637" s="227"/>
      <c r="AGH637" s="227"/>
      <c r="AGI637" s="227"/>
      <c r="AGJ637" s="227"/>
      <c r="AGK637" s="227"/>
      <c r="AGL637" s="227"/>
      <c r="AGM637" s="227"/>
      <c r="AGN637" s="227"/>
      <c r="AGO637" s="227"/>
      <c r="AGP637" s="227"/>
      <c r="AGQ637" s="227"/>
      <c r="AGR637" s="227"/>
      <c r="AGS637" s="227"/>
      <c r="AGT637" s="227"/>
      <c r="AGU637" s="227"/>
      <c r="AGV637" s="227"/>
      <c r="AGW637" s="227"/>
      <c r="AGX637" s="227"/>
      <c r="AGY637" s="227"/>
      <c r="AGZ637" s="227"/>
      <c r="AHA637" s="227"/>
      <c r="AHB637" s="227"/>
      <c r="AHC637" s="227"/>
      <c r="AHD637" s="227"/>
      <c r="AHE637" s="227"/>
      <c r="AHF637" s="227"/>
      <c r="AHG637" s="227"/>
      <c r="AHH637" s="227"/>
      <c r="AHI637" s="227"/>
      <c r="AHJ637" s="227"/>
      <c r="AHK637" s="227"/>
      <c r="AHL637" s="227"/>
      <c r="AHM637" s="227"/>
      <c r="AHN637" s="227"/>
      <c r="AHO637" s="227"/>
      <c r="AHP637" s="227"/>
      <c r="AHQ637" s="227"/>
      <c r="AHR637" s="227"/>
      <c r="AHS637" s="227"/>
      <c r="AHT637" s="227"/>
      <c r="AHU637" s="227"/>
      <c r="AHV637" s="227"/>
      <c r="AHW637" s="227"/>
      <c r="AHX637" s="227"/>
      <c r="AHY637" s="227"/>
      <c r="AHZ637" s="227"/>
      <c r="AIA637" s="227"/>
      <c r="AIB637" s="227"/>
      <c r="AIC637" s="227"/>
      <c r="AID637" s="227"/>
      <c r="AIE637" s="227"/>
      <c r="AIF637" s="227"/>
      <c r="AIG637" s="227"/>
      <c r="AIH637" s="227"/>
      <c r="AII637" s="227"/>
      <c r="AIJ637" s="227"/>
      <c r="AIK637" s="227"/>
      <c r="AIL637" s="227"/>
      <c r="AIM637" s="227"/>
      <c r="AIN637" s="227"/>
      <c r="AIO637" s="227"/>
      <c r="AIP637" s="227"/>
      <c r="AIQ637" s="227"/>
      <c r="AIR637" s="227"/>
      <c r="AIS637" s="227"/>
      <c r="AIT637" s="227"/>
      <c r="AIU637" s="227"/>
      <c r="AIV637" s="227"/>
      <c r="AIW637" s="227"/>
      <c r="AIX637" s="227"/>
      <c r="AIY637" s="227"/>
      <c r="AIZ637" s="227"/>
      <c r="AJA637" s="227"/>
      <c r="AJB637" s="227"/>
      <c r="AJC637" s="227"/>
      <c r="AJD637" s="227"/>
      <c r="AJE637" s="227"/>
      <c r="AJF637" s="227"/>
      <c r="AJG637" s="227"/>
      <c r="AJH637" s="227"/>
      <c r="AJI637" s="227"/>
      <c r="AJJ637" s="227"/>
      <c r="AJK637" s="227"/>
      <c r="AJL637" s="227"/>
      <c r="AJM637" s="227"/>
      <c r="AJN637" s="227"/>
      <c r="AJO637" s="227"/>
      <c r="AJP637" s="227"/>
      <c r="AJQ637" s="227"/>
      <c r="AJR637" s="227"/>
      <c r="AJS637" s="227"/>
      <c r="AJT637" s="227"/>
      <c r="AJU637" s="227"/>
      <c r="AJV637" s="227"/>
      <c r="AJW637" s="227"/>
      <c r="AJX637" s="227"/>
      <c r="AJY637" s="227"/>
      <c r="AJZ637" s="227"/>
      <c r="AKA637" s="227"/>
      <c r="AKB637" s="227"/>
      <c r="AKC637" s="227"/>
      <c r="AKD637" s="227"/>
      <c r="AKE637" s="227"/>
      <c r="AKF637" s="227"/>
      <c r="AKG637" s="227"/>
      <c r="AKH637" s="227"/>
      <c r="AKI637" s="227"/>
      <c r="AKJ637" s="227"/>
      <c r="AKK637" s="227"/>
      <c r="AKL637" s="227"/>
      <c r="AKM637" s="227"/>
      <c r="AKN637" s="227"/>
      <c r="AKO637" s="227"/>
      <c r="AKP637" s="227"/>
      <c r="AKQ637" s="227"/>
      <c r="AKR637" s="227"/>
      <c r="AKS637" s="227"/>
      <c r="AKT637" s="227"/>
      <c r="AKU637" s="227"/>
      <c r="AKV637" s="227"/>
      <c r="AKW637" s="227"/>
      <c r="AKX637" s="227"/>
      <c r="AKY637" s="227"/>
      <c r="AKZ637" s="227"/>
      <c r="ALA637" s="227"/>
      <c r="ALB637" s="227"/>
      <c r="ALC637" s="227"/>
      <c r="ALD637" s="227"/>
      <c r="ALE637" s="227"/>
      <c r="ALF637" s="227"/>
      <c r="ALG637" s="227"/>
      <c r="ALH637" s="227"/>
      <c r="ALI637" s="227"/>
      <c r="ALJ637" s="227"/>
      <c r="ALK637" s="227"/>
      <c r="ALL637" s="227"/>
      <c r="ALM637" s="227"/>
      <c r="ALN637" s="227"/>
      <c r="ALO637" s="227"/>
      <c r="ALP637" s="227"/>
      <c r="ALQ637" s="227"/>
      <c r="ALR637" s="227"/>
      <c r="ALS637" s="227"/>
      <c r="ALT637" s="227"/>
      <c r="ALU637" s="227"/>
      <c r="ALV637" s="227"/>
      <c r="ALW637" s="227"/>
      <c r="ALX637" s="227"/>
      <c r="ALY637" s="227"/>
      <c r="ALZ637" s="227"/>
      <c r="AMA637" s="227"/>
      <c r="AMB637" s="227"/>
      <c r="AMC637" s="227"/>
      <c r="AMD637" s="227"/>
      <c r="AME637" s="227"/>
      <c r="AMF637" s="227"/>
      <c r="AMG637" s="227"/>
      <c r="AMH637" s="227"/>
      <c r="AMI637" s="227"/>
      <c r="AMJ637" s="227"/>
      <c r="AMK637" s="227"/>
      <c r="AML637" s="227"/>
      <c r="AMM637" s="227"/>
      <c r="AMN637" s="227"/>
      <c r="AMO637" s="227"/>
      <c r="AMP637" s="227"/>
      <c r="AMQ637" s="227"/>
      <c r="AMR637" s="227"/>
      <c r="AMS637" s="227"/>
      <c r="AMT637" s="227"/>
      <c r="AMU637" s="227"/>
      <c r="AMV637" s="227"/>
      <c r="AMW637" s="227"/>
      <c r="AMX637" s="227"/>
    </row>
    <row r="638" spans="1:1038" ht="18" customHeight="1">
      <c r="A638" s="389" t="s">
        <v>2065</v>
      </c>
      <c r="B638" s="226" t="s">
        <v>1647</v>
      </c>
      <c r="C638" s="226"/>
      <c r="D638" s="226" t="s">
        <v>1279</v>
      </c>
      <c r="E638" s="226">
        <v>84</v>
      </c>
      <c r="F638" s="226">
        <v>1</v>
      </c>
      <c r="G638" s="558" t="str">
        <f t="shared" si="220"/>
        <v>84-1</v>
      </c>
      <c r="H638" s="226">
        <v>0</v>
      </c>
      <c r="I638">
        <v>61.5</v>
      </c>
      <c r="J638" s="544">
        <f t="shared" si="289"/>
        <v>1</v>
      </c>
      <c r="K638" s="545" t="b">
        <f>IF(J639=1,IF(((VLOOKUP($G638,[1]Depth_Lookup!A$3:J$410,9,FALSE))-(I638/100))=0,"Good",IF(((VLOOKUP($G638,[1]Depth_Lookup!$A$3:$J$550,9,FALSE))-(I638/100))&gt;0,"Too Short","Too Long")))</f>
        <v>0</v>
      </c>
      <c r="L638" s="171">
        <f>(VLOOKUP($G638,Depth_Lookup!$A$3:$J$410,10,FALSE))+(H638/100)</f>
        <v>212.7</v>
      </c>
      <c r="M638" s="171">
        <f>(VLOOKUP($G638,Depth_Lookup!$A$3:$J$410,10,FALSE))+(I638/100)</f>
        <v>213.315</v>
      </c>
      <c r="N638" s="232" t="s">
        <v>2170</v>
      </c>
      <c r="O638" s="226">
        <v>1</v>
      </c>
      <c r="P638" s="226" t="s">
        <v>853</v>
      </c>
      <c r="Q638" s="226" t="s">
        <v>125</v>
      </c>
      <c r="R638" s="391" t="str">
        <f t="shared" si="277"/>
        <v>SerpentinizedHarzburgite</v>
      </c>
      <c r="S638" s="226" t="s">
        <v>700</v>
      </c>
      <c r="T638" s="226"/>
      <c r="U638" s="226"/>
      <c r="V638" s="226"/>
      <c r="W638" s="226" t="s">
        <v>102</v>
      </c>
      <c r="X638" s="391">
        <f>VLOOKUP(W638,[1]definitions_list_lookup!A$13:B$19,2,0)</f>
        <v>5</v>
      </c>
      <c r="Y638" s="226" t="s">
        <v>90</v>
      </c>
      <c r="Z638" s="226" t="s">
        <v>91</v>
      </c>
      <c r="AA638" s="226"/>
      <c r="AB638" s="226" t="s">
        <v>116</v>
      </c>
      <c r="AC638" s="226" t="s">
        <v>108</v>
      </c>
      <c r="AD638" s="226" t="s">
        <v>96</v>
      </c>
      <c r="AE638" s="393" t="s">
        <v>123</v>
      </c>
      <c r="AF638" s="558">
        <f>VLOOKUP(AE638,[1]definitions_list_mag!$V$12:$W$15,2,0)</f>
        <v>1</v>
      </c>
      <c r="AG638" s="394" t="s">
        <v>1365</v>
      </c>
      <c r="AH638" s="226"/>
      <c r="AI638" s="257">
        <v>68</v>
      </c>
      <c r="AJ638" s="226"/>
      <c r="AK638" s="226"/>
      <c r="AL638" s="226"/>
      <c r="AM638" s="226"/>
      <c r="AN638" s="226"/>
      <c r="AO638" s="257"/>
      <c r="AP638" s="226"/>
      <c r="AQ638" s="226"/>
      <c r="AR638" s="226"/>
      <c r="AS638" s="226"/>
      <c r="AT638" s="226"/>
      <c r="AU638" s="257">
        <v>1</v>
      </c>
      <c r="AV638" s="226">
        <v>1</v>
      </c>
      <c r="AW638" s="226">
        <v>0.5</v>
      </c>
      <c r="AX638" s="226" t="s">
        <v>110</v>
      </c>
      <c r="AY638" s="226" t="s">
        <v>110</v>
      </c>
      <c r="AZ638" s="226"/>
      <c r="BA638" s="257">
        <v>30</v>
      </c>
      <c r="BB638" s="226">
        <v>10</v>
      </c>
      <c r="BC638" s="226">
        <v>3</v>
      </c>
      <c r="BD638" s="226" t="s">
        <v>110</v>
      </c>
      <c r="BE638" s="226" t="s">
        <v>103</v>
      </c>
      <c r="BF638" s="226"/>
      <c r="BG638" s="257"/>
      <c r="BH638" s="226"/>
      <c r="BI638" s="226"/>
      <c r="BJ638" s="226"/>
      <c r="BK638" s="226"/>
      <c r="BL638" s="226"/>
      <c r="BM638" s="257">
        <v>1</v>
      </c>
      <c r="BN638" s="226">
        <v>2</v>
      </c>
      <c r="BO638" s="226">
        <v>0.5</v>
      </c>
      <c r="BP638" s="226"/>
      <c r="BQ638" s="226"/>
      <c r="BR638" s="226"/>
      <c r="BS638" s="226"/>
      <c r="BT638" s="226"/>
      <c r="BU638" s="226"/>
      <c r="BV638" s="226"/>
      <c r="BW638" s="226"/>
      <c r="BX638" s="226"/>
      <c r="BY638" s="257"/>
      <c r="BZ638" s="226"/>
      <c r="CA638" s="226"/>
      <c r="CB638" s="226"/>
      <c r="CC638" s="226"/>
      <c r="CD638" s="226"/>
      <c r="CE638" s="226"/>
      <c r="CF638" s="399">
        <f t="shared" si="290"/>
        <v>100</v>
      </c>
      <c r="CG638" s="259"/>
      <c r="CH638" s="559" t="s">
        <v>1329</v>
      </c>
      <c r="CI638" s="559">
        <v>90</v>
      </c>
      <c r="CJ638" s="559" t="s">
        <v>514</v>
      </c>
      <c r="CK638" s="560"/>
      <c r="CL638" s="560"/>
      <c r="CM638" s="560"/>
      <c r="CN638" s="560"/>
      <c r="CO638" s="560"/>
      <c r="CP638" s="560"/>
      <c r="CQ638" s="560"/>
      <c r="CR638" s="560"/>
      <c r="CS638" s="560"/>
      <c r="CT638" s="560"/>
      <c r="CU638" s="560"/>
      <c r="CV638" s="560"/>
      <c r="CW638" s="560"/>
      <c r="CX638" s="560"/>
      <c r="CY638" s="560"/>
      <c r="CZ638" s="560"/>
      <c r="DA638" s="560"/>
      <c r="DB638" s="560">
        <v>80</v>
      </c>
      <c r="DC638" s="566">
        <v>20</v>
      </c>
      <c r="DD638" s="560"/>
      <c r="DE638" s="560"/>
      <c r="DF638" s="560"/>
      <c r="DG638" s="560"/>
      <c r="DH638" s="560"/>
      <c r="DI638" s="560"/>
      <c r="DJ638" s="560"/>
      <c r="DK638" s="396"/>
      <c r="DL638" s="259"/>
      <c r="DM638" s="560"/>
      <c r="DN638" s="560">
        <v>15</v>
      </c>
      <c r="DO638" s="563"/>
      <c r="DP638" s="564"/>
      <c r="DQ638" s="565"/>
      <c r="DR638" s="563"/>
      <c r="DS638" s="565"/>
      <c r="DT638" s="543" t="s">
        <v>1754</v>
      </c>
      <c r="DU638" s="566"/>
      <c r="DV638" s="566"/>
      <c r="DW638" s="400" t="e">
        <f>VLOOKUP(P638,[1]definitions_list_lookup!$K$30:$L$54,2,0)</f>
        <v>#N/A</v>
      </c>
      <c r="DX638" s="567" t="s">
        <v>2151</v>
      </c>
      <c r="DY638" s="567" t="s">
        <v>2174</v>
      </c>
      <c r="DZ638" s="155"/>
      <c r="EA638" s="155"/>
      <c r="ED638" s="229" t="s">
        <v>2517</v>
      </c>
      <c r="EE638" s="140"/>
      <c r="EG638" s="140"/>
      <c r="EI638" s="218"/>
      <c r="EJ638" s="143"/>
      <c r="EK638" s="221"/>
      <c r="EM638" s="109"/>
      <c r="EN638" s="109"/>
      <c r="EZ638" s="192" t="e">
        <f t="shared" si="239"/>
        <v>#DIV/0!</v>
      </c>
      <c r="FA638" s="192" t="e">
        <f t="shared" si="240"/>
        <v>#DIV/0!</v>
      </c>
      <c r="FB638" s="192" t="e">
        <f t="shared" si="241"/>
        <v>#DIV/0!</v>
      </c>
      <c r="FC638" s="192" t="e">
        <f t="shared" si="242"/>
        <v>#DIV/0!</v>
      </c>
      <c r="FD638" s="192" t="e">
        <f t="shared" si="243"/>
        <v>#DIV/0!</v>
      </c>
      <c r="FE638" s="193" t="e">
        <f t="shared" si="244"/>
        <v>#DIV/0!</v>
      </c>
      <c r="FF638" s="194" t="e">
        <f t="shared" si="245"/>
        <v>#DIV/0!</v>
      </c>
      <c r="FI638" s="778">
        <f t="shared" si="250"/>
        <v>0</v>
      </c>
      <c r="FJ638" s="779" t="e">
        <f t="shared" si="251"/>
        <v>#DIV/0!</v>
      </c>
      <c r="FK638" s="779" t="e">
        <f t="shared" si="252"/>
        <v>#DIV/0!</v>
      </c>
      <c r="FL638" s="780" t="e">
        <f t="shared" si="253"/>
        <v>#DIV/0!</v>
      </c>
      <c r="FM638" s="169" t="e">
        <f t="shared" si="254"/>
        <v>#DIV/0!</v>
      </c>
      <c r="FN638" s="783" t="e">
        <f t="shared" si="255"/>
        <v>#DIV/0!</v>
      </c>
    </row>
    <row r="639" spans="1:1038" ht="18" customHeight="1">
      <c r="A639" s="389" t="s">
        <v>2065</v>
      </c>
      <c r="B639" s="226" t="s">
        <v>1647</v>
      </c>
      <c r="C639" s="226"/>
      <c r="D639" s="226" t="s">
        <v>1279</v>
      </c>
      <c r="E639" s="226">
        <v>84</v>
      </c>
      <c r="F639" s="226">
        <v>1</v>
      </c>
      <c r="G639" s="558" t="str">
        <f t="shared" si="220"/>
        <v>84-1</v>
      </c>
      <c r="H639" s="226">
        <v>61.5</v>
      </c>
      <c r="I639">
        <v>62</v>
      </c>
      <c r="J639" s="544">
        <f t="shared" si="289"/>
        <v>0</v>
      </c>
      <c r="K639" s="545" t="b">
        <f>IF(J640=1,IF(((VLOOKUP($G639,[1]Depth_Lookup!A$3:J$410,9,FALSE))-(I639/100))=0,"Good",IF(((VLOOKUP($G639,[1]Depth_Lookup!$A$3:$J$550,9,FALSE))-(I639/100))&gt;0,"Too Short","Too Long")))</f>
        <v>0</v>
      </c>
      <c r="L639" s="171">
        <f>(VLOOKUP($G639,Depth_Lookup!$A$3:$J$410,10,FALSE))+(H639/100)</f>
        <v>213.315</v>
      </c>
      <c r="M639" s="171">
        <f>(VLOOKUP($G639,Depth_Lookup!$A$3:$J$410,10,FALSE))+(I639/100)</f>
        <v>213.32</v>
      </c>
      <c r="N639" s="232" t="s">
        <v>2170</v>
      </c>
      <c r="O639" s="226">
        <v>1</v>
      </c>
      <c r="P639" s="226"/>
      <c r="Q639" s="226" t="s">
        <v>97</v>
      </c>
      <c r="R639" s="391" t="str">
        <f t="shared" si="277"/>
        <v>Gabbro</v>
      </c>
      <c r="S639" s="226" t="s">
        <v>98</v>
      </c>
      <c r="T639" s="226"/>
      <c r="U639" s="226" t="s">
        <v>95</v>
      </c>
      <c r="V639" s="226" t="s">
        <v>96</v>
      </c>
      <c r="W639" s="226" t="s">
        <v>112</v>
      </c>
      <c r="X639" s="391">
        <f>VLOOKUP(W639,[1]definitions_list_lookup!A$13:B$19,2,0)</f>
        <v>4</v>
      </c>
      <c r="Y639" s="226" t="s">
        <v>90</v>
      </c>
      <c r="Z639" s="226" t="s">
        <v>91</v>
      </c>
      <c r="AA639" s="226"/>
      <c r="AB639" s="226"/>
      <c r="AC639" s="226"/>
      <c r="AD639" s="226"/>
      <c r="AE639" s="393"/>
      <c r="AF639" s="558" t="e">
        <f>VLOOKUP(AE639,[1]definitions_list_mag!$V$12:$W$15,2,0)</f>
        <v>#N/A</v>
      </c>
      <c r="AG639" s="394"/>
      <c r="AH639" s="226"/>
      <c r="AI639" s="257"/>
      <c r="AJ639" s="226"/>
      <c r="AK639" s="226"/>
      <c r="AL639" s="226"/>
      <c r="AM639" s="226"/>
      <c r="AN639" s="226"/>
      <c r="AO639" s="257">
        <v>10</v>
      </c>
      <c r="AP639" s="226"/>
      <c r="AQ639" s="226"/>
      <c r="AR639" s="226" t="s">
        <v>106</v>
      </c>
      <c r="AS639" s="226"/>
      <c r="AT639" s="226" t="s">
        <v>1782</v>
      </c>
      <c r="AU639" s="257">
        <v>89</v>
      </c>
      <c r="AV639" s="226"/>
      <c r="AW639" s="226"/>
      <c r="AX639" s="226"/>
      <c r="AY639" s="226"/>
      <c r="AZ639" s="226" t="s">
        <v>1326</v>
      </c>
      <c r="BA639" s="257"/>
      <c r="BB639" s="226"/>
      <c r="BC639" s="226"/>
      <c r="BD639" s="226"/>
      <c r="BE639" s="226"/>
      <c r="BF639" s="226"/>
      <c r="BG639" s="257"/>
      <c r="BH639" s="226"/>
      <c r="BI639" s="226"/>
      <c r="BJ639" s="226"/>
      <c r="BK639" s="226"/>
      <c r="BL639" s="226"/>
      <c r="BM639" s="257">
        <v>1</v>
      </c>
      <c r="BN639" s="226">
        <v>2</v>
      </c>
      <c r="BO639" s="226">
        <v>1</v>
      </c>
      <c r="BP639" s="226"/>
      <c r="BQ639" s="226"/>
      <c r="BR639" s="226" t="s">
        <v>2175</v>
      </c>
      <c r="BS639" s="226"/>
      <c r="BT639" s="226"/>
      <c r="BU639" s="226"/>
      <c r="BV639" s="226"/>
      <c r="BW639" s="226"/>
      <c r="BX639" s="226"/>
      <c r="BY639" s="257"/>
      <c r="BZ639" s="226"/>
      <c r="CA639" s="226"/>
      <c r="CB639" s="226"/>
      <c r="CC639" s="226"/>
      <c r="CD639" s="226"/>
      <c r="CE639" s="226"/>
      <c r="CF639" s="399">
        <f t="shared" si="290"/>
        <v>100</v>
      </c>
      <c r="CG639" s="259"/>
      <c r="CH639" s="559" t="s">
        <v>2176</v>
      </c>
      <c r="CI639" s="559">
        <v>100</v>
      </c>
      <c r="CJ639" s="559" t="s">
        <v>514</v>
      </c>
      <c r="CK639" s="560"/>
      <c r="CL639" s="560"/>
      <c r="CM639" s="560"/>
      <c r="CN639" s="560"/>
      <c r="CO639" s="560"/>
      <c r="CP639" s="560"/>
      <c r="CQ639" s="560"/>
      <c r="CR639" s="560"/>
      <c r="CS639" s="560"/>
      <c r="CT639" s="560"/>
      <c r="CU639" s="560"/>
      <c r="CV639" s="560"/>
      <c r="CW639" s="560"/>
      <c r="CX639" s="560"/>
      <c r="CY639" s="560"/>
      <c r="CZ639" s="560"/>
      <c r="DA639" s="560"/>
      <c r="DB639" s="560"/>
      <c r="DC639" s="566"/>
      <c r="DD639" s="560">
        <v>5</v>
      </c>
      <c r="DE639" s="560"/>
      <c r="DF639" s="560"/>
      <c r="DG639" s="560"/>
      <c r="DH639" s="560"/>
      <c r="DI639" s="560"/>
      <c r="DJ639" s="560">
        <v>95</v>
      </c>
      <c r="DK639" s="396"/>
      <c r="DL639" s="259"/>
      <c r="DM639" s="560" t="s">
        <v>696</v>
      </c>
      <c r="DN639" s="560"/>
      <c r="DO639" s="563" t="s">
        <v>1663</v>
      </c>
      <c r="DP639" s="564"/>
      <c r="DQ639" s="565"/>
      <c r="DR639" s="563" t="s">
        <v>2159</v>
      </c>
      <c r="DS639" s="565"/>
      <c r="DT639" s="543" t="s">
        <v>2177</v>
      </c>
      <c r="DU639" s="566">
        <v>5</v>
      </c>
      <c r="DV639" s="566"/>
      <c r="DW639" s="400" t="e">
        <f>VLOOKUP(P639,[1]definitions_list_lookup!$K$30:$L$54,2,0)</f>
        <v>#N/A</v>
      </c>
      <c r="DX639" s="567" t="s">
        <v>2178</v>
      </c>
      <c r="DY639" s="567" t="s">
        <v>2179</v>
      </c>
      <c r="DZ639" s="155"/>
      <c r="EA639" s="155"/>
      <c r="ED639" s="229" t="s">
        <v>2517</v>
      </c>
      <c r="EE639" s="140"/>
      <c r="EG639" s="140"/>
      <c r="EI639" s="218"/>
      <c r="EJ639" s="143"/>
      <c r="EK639" s="221"/>
      <c r="EM639" s="109"/>
      <c r="EN639" s="109" t="s">
        <v>1448</v>
      </c>
      <c r="EO639" s="144">
        <v>0.6</v>
      </c>
      <c r="EP639" s="144" t="s">
        <v>2199</v>
      </c>
      <c r="EV639" s="112">
        <v>14</v>
      </c>
      <c r="EW639" s="112">
        <v>270</v>
      </c>
      <c r="EX639" s="112">
        <v>10</v>
      </c>
      <c r="EY639" s="112">
        <v>180</v>
      </c>
      <c r="EZ639" s="192">
        <f t="shared" si="239"/>
        <v>54.731710148010393</v>
      </c>
      <c r="FA639" s="192">
        <f t="shared" si="240"/>
        <v>54.731710148010393</v>
      </c>
      <c r="FB639" s="192">
        <f t="shared" si="241"/>
        <v>73.018487290916596</v>
      </c>
      <c r="FC639" s="192">
        <f t="shared" si="242"/>
        <v>144.73171014801039</v>
      </c>
      <c r="FD639" s="192">
        <f t="shared" si="243"/>
        <v>16.981512709083404</v>
      </c>
      <c r="FE639" s="193">
        <f t="shared" si="244"/>
        <v>234.73171014801039</v>
      </c>
      <c r="FF639" s="194">
        <f t="shared" si="245"/>
        <v>16.981512709083404</v>
      </c>
      <c r="FI639" s="778">
        <f t="shared" si="250"/>
        <v>0.6</v>
      </c>
      <c r="FJ639" s="779">
        <f t="shared" si="251"/>
        <v>16.981512709083404</v>
      </c>
      <c r="FK639" s="779">
        <f t="shared" si="252"/>
        <v>73.018487290916596</v>
      </c>
      <c r="FL639" s="780">
        <f t="shared" si="253"/>
        <v>1.2744130180521291</v>
      </c>
      <c r="FM639" s="169">
        <f t="shared" si="254"/>
        <v>0.95639904403182052</v>
      </c>
      <c r="FN639" s="783">
        <f t="shared" si="255"/>
        <v>0.57383942641909225</v>
      </c>
    </row>
    <row r="640" spans="1:1038" s="288" customFormat="1" ht="18" customHeight="1">
      <c r="A640" s="352" t="s">
        <v>2065</v>
      </c>
      <c r="B640" s="227" t="s">
        <v>1647</v>
      </c>
      <c r="C640" s="227"/>
      <c r="D640" s="227" t="s">
        <v>1279</v>
      </c>
      <c r="E640" s="227">
        <v>84</v>
      </c>
      <c r="F640" s="227">
        <v>1</v>
      </c>
      <c r="G640" s="570" t="str">
        <f t="shared" si="220"/>
        <v>84-1</v>
      </c>
      <c r="H640" s="227">
        <v>62</v>
      </c>
      <c r="I640" s="479">
        <v>74</v>
      </c>
      <c r="J640" s="477">
        <f t="shared" si="289"/>
        <v>0</v>
      </c>
      <c r="K640" s="478" t="str">
        <f>IF(J641=1,IF(((VLOOKUP($G640,[1]Depth_Lookup!A$3:J$410,9,FALSE))-(I640/100))=0,"Good",IF(((VLOOKUP($G640,[1]Depth_Lookup!$A$3:$J$550,9,FALSE))-(I640/100))&gt;0,"Too Short","Too Long")))</f>
        <v>Good</v>
      </c>
      <c r="L640" s="171">
        <f>(VLOOKUP($G640,Depth_Lookup!$A$3:$J$410,10,FALSE))+(H640/100)</f>
        <v>213.32</v>
      </c>
      <c r="M640" s="171">
        <f>(VLOOKUP($G640,Depth_Lookup!$A$3:$J$410,10,FALSE))+(I640/100)</f>
        <v>213.44</v>
      </c>
      <c r="N640" s="230" t="s">
        <v>2170</v>
      </c>
      <c r="O640" s="227">
        <v>1</v>
      </c>
      <c r="P640" s="227" t="s">
        <v>853</v>
      </c>
      <c r="Q640" s="227" t="s">
        <v>125</v>
      </c>
      <c r="R640" s="286" t="str">
        <f t="shared" si="277"/>
        <v>SerpentinizedHarzburgite</v>
      </c>
      <c r="S640" s="227" t="s">
        <v>98</v>
      </c>
      <c r="T640" s="227" t="s">
        <v>700</v>
      </c>
      <c r="U640" s="227" t="s">
        <v>95</v>
      </c>
      <c r="V640" s="227" t="s">
        <v>96</v>
      </c>
      <c r="W640" s="227" t="s">
        <v>102</v>
      </c>
      <c r="X640" s="286">
        <f>VLOOKUP(W640,[1]definitions_list_lookup!A$13:B$19,2,0)</f>
        <v>5</v>
      </c>
      <c r="Y640" s="227" t="s">
        <v>90</v>
      </c>
      <c r="Z640" s="227" t="s">
        <v>91</v>
      </c>
      <c r="AA640" s="227"/>
      <c r="AB640" s="227" t="s">
        <v>116</v>
      </c>
      <c r="AC640" s="227" t="s">
        <v>108</v>
      </c>
      <c r="AD640" s="227" t="s">
        <v>96</v>
      </c>
      <c r="AE640" s="233" t="s">
        <v>123</v>
      </c>
      <c r="AF640" s="570">
        <f>VLOOKUP(AE640,[1]definitions_list_mag!$V$12:$W$15,2,0)</f>
        <v>1</v>
      </c>
      <c r="AG640" s="237" t="s">
        <v>1365</v>
      </c>
      <c r="AH640" s="227"/>
      <c r="AI640" s="240">
        <v>68</v>
      </c>
      <c r="AJ640" s="227"/>
      <c r="AK640" s="227"/>
      <c r="AL640" s="227"/>
      <c r="AM640" s="227"/>
      <c r="AN640" s="227"/>
      <c r="AO640" s="240"/>
      <c r="AP640" s="227"/>
      <c r="AQ640" s="227"/>
      <c r="AR640" s="227"/>
      <c r="AS640" s="227"/>
      <c r="AT640" s="227"/>
      <c r="AU640" s="240">
        <v>1</v>
      </c>
      <c r="AV640" s="227">
        <v>1</v>
      </c>
      <c r="AW640" s="227">
        <v>0.5</v>
      </c>
      <c r="AX640" s="227" t="s">
        <v>110</v>
      </c>
      <c r="AY640" s="227" t="s">
        <v>110</v>
      </c>
      <c r="AZ640" s="227"/>
      <c r="BA640" s="240">
        <v>30</v>
      </c>
      <c r="BB640" s="227">
        <v>10</v>
      </c>
      <c r="BC640" s="227">
        <v>3</v>
      </c>
      <c r="BD640" s="227" t="s">
        <v>110</v>
      </c>
      <c r="BE640" s="227" t="s">
        <v>103</v>
      </c>
      <c r="BF640" s="227"/>
      <c r="BG640" s="240"/>
      <c r="BH640" s="227"/>
      <c r="BI640" s="227"/>
      <c r="BJ640" s="227"/>
      <c r="BK640" s="227"/>
      <c r="BL640" s="227"/>
      <c r="BM640" s="240">
        <v>1</v>
      </c>
      <c r="BN640" s="227">
        <v>2</v>
      </c>
      <c r="BO640" s="227">
        <v>0.5</v>
      </c>
      <c r="BP640" s="227"/>
      <c r="BQ640" s="227"/>
      <c r="BR640" s="227"/>
      <c r="BS640" s="227"/>
      <c r="BT640" s="227"/>
      <c r="BU640" s="227"/>
      <c r="BV640" s="227"/>
      <c r="BW640" s="227"/>
      <c r="BX640" s="227"/>
      <c r="BY640" s="240"/>
      <c r="BZ640" s="227"/>
      <c r="CA640" s="227"/>
      <c r="CB640" s="227"/>
      <c r="CC640" s="227"/>
      <c r="CD640" s="227"/>
      <c r="CE640" s="227"/>
      <c r="CF640" s="290">
        <f t="shared" si="290"/>
        <v>100</v>
      </c>
      <c r="CG640" s="148"/>
      <c r="CH640" s="571" t="s">
        <v>1360</v>
      </c>
      <c r="CI640" s="571">
        <v>95</v>
      </c>
      <c r="CJ640" s="571" t="s">
        <v>514</v>
      </c>
      <c r="CK640" s="572"/>
      <c r="CL640" s="572"/>
      <c r="CM640" s="572"/>
      <c r="CN640" s="572"/>
      <c r="CO640" s="572"/>
      <c r="CP640" s="572"/>
      <c r="CQ640" s="572"/>
      <c r="CR640" s="572"/>
      <c r="CS640" s="572"/>
      <c r="CT640" s="572"/>
      <c r="CU640" s="572"/>
      <c r="CV640" s="572"/>
      <c r="CW640" s="572"/>
      <c r="CX640" s="572"/>
      <c r="CY640" s="572"/>
      <c r="CZ640" s="572"/>
      <c r="DA640" s="572"/>
      <c r="DB640" s="572">
        <v>75</v>
      </c>
      <c r="DC640" s="577">
        <v>25</v>
      </c>
      <c r="DD640" s="572"/>
      <c r="DE640" s="572"/>
      <c r="DF640" s="572"/>
      <c r="DG640" s="572"/>
      <c r="DH640" s="572"/>
      <c r="DI640" s="572"/>
      <c r="DJ640" s="572"/>
      <c r="DK640" s="208"/>
      <c r="DL640" s="148"/>
      <c r="DM640" s="572"/>
      <c r="DN640" s="572">
        <v>6</v>
      </c>
      <c r="DO640" s="574"/>
      <c r="DP640" s="575"/>
      <c r="DQ640" s="576"/>
      <c r="DR640" s="574"/>
      <c r="DS640" s="576"/>
      <c r="DT640" s="283" t="s">
        <v>1754</v>
      </c>
      <c r="DU640" s="577"/>
      <c r="DV640" s="577"/>
      <c r="DW640" s="291" t="e">
        <f>VLOOKUP(P640,[1]definitions_list_lookup!$K$30:$L$54,2,0)</f>
        <v>#N/A</v>
      </c>
      <c r="DX640" s="578" t="s">
        <v>2151</v>
      </c>
      <c r="DY640" s="578" t="s">
        <v>2180</v>
      </c>
      <c r="DZ640" s="154"/>
      <c r="EA640" s="154"/>
      <c r="EB640" s="229"/>
      <c r="EC640" s="292"/>
      <c r="ED640" s="229" t="s">
        <v>2517</v>
      </c>
      <c r="EE640" s="293"/>
      <c r="EF640" s="294"/>
      <c r="EG640" s="293"/>
      <c r="EH640" s="295"/>
      <c r="EI640" s="296"/>
      <c r="EJ640" s="297"/>
      <c r="EK640" s="298"/>
      <c r="EL640" s="293"/>
      <c r="EM640" s="295"/>
      <c r="EN640" s="295" t="s">
        <v>1448</v>
      </c>
      <c r="EO640" s="321"/>
      <c r="EP640" s="321"/>
      <c r="EQ640" s="321"/>
      <c r="ER640" s="321"/>
      <c r="ES640" s="321"/>
      <c r="ET640" s="321"/>
      <c r="EU640" s="321"/>
      <c r="EV640" s="112">
        <v>14</v>
      </c>
      <c r="EW640" s="112">
        <v>270</v>
      </c>
      <c r="EX640" s="112">
        <v>10</v>
      </c>
      <c r="EY640" s="112">
        <v>180</v>
      </c>
      <c r="EZ640" s="192">
        <f t="shared" si="239"/>
        <v>54.731710148010393</v>
      </c>
      <c r="FA640" s="192">
        <f t="shared" si="240"/>
        <v>54.731710148010393</v>
      </c>
      <c r="FB640" s="192">
        <f t="shared" si="241"/>
        <v>73.018487290916596</v>
      </c>
      <c r="FC640" s="192">
        <f t="shared" si="242"/>
        <v>144.73171014801039</v>
      </c>
      <c r="FD640" s="192">
        <f t="shared" si="243"/>
        <v>16.981512709083404</v>
      </c>
      <c r="FE640" s="193">
        <f t="shared" si="244"/>
        <v>234.73171014801039</v>
      </c>
      <c r="FF640" s="194">
        <f t="shared" si="245"/>
        <v>16.981512709083404</v>
      </c>
      <c r="FG640" s="293"/>
      <c r="FH640" s="295"/>
      <c r="FI640" s="778">
        <f t="shared" si="250"/>
        <v>0</v>
      </c>
      <c r="FJ640" s="779">
        <f t="shared" si="251"/>
        <v>16.981512709083404</v>
      </c>
      <c r="FK640" s="779">
        <f t="shared" si="252"/>
        <v>73.018487290916596</v>
      </c>
      <c r="FL640" s="780">
        <f t="shared" si="253"/>
        <v>1.2744130180521291</v>
      </c>
      <c r="FM640" s="169">
        <f t="shared" si="254"/>
        <v>0.95639904403182052</v>
      </c>
      <c r="FN640" s="783">
        <f t="shared" si="255"/>
        <v>0</v>
      </c>
      <c r="FO640" s="227"/>
      <c r="FP640" s="227"/>
      <c r="FQ640" s="227"/>
      <c r="FR640" s="227"/>
      <c r="FS640" s="227"/>
      <c r="FT640" s="227"/>
      <c r="FU640" s="227"/>
      <c r="FV640" s="227"/>
      <c r="FW640" s="227"/>
      <c r="FX640" s="227"/>
      <c r="FY640" s="227"/>
      <c r="FZ640" s="227"/>
      <c r="GA640" s="227"/>
      <c r="GB640" s="227"/>
      <c r="GC640" s="227"/>
      <c r="GD640" s="227"/>
      <c r="GE640" s="227"/>
      <c r="GF640" s="227"/>
      <c r="GG640" s="227"/>
      <c r="GH640" s="227"/>
      <c r="GI640" s="227"/>
      <c r="GJ640" s="227"/>
      <c r="GK640" s="227"/>
      <c r="GL640" s="227"/>
      <c r="GM640" s="227"/>
      <c r="GN640" s="227"/>
      <c r="GO640" s="227"/>
      <c r="GP640" s="227"/>
      <c r="GQ640" s="227"/>
      <c r="GR640" s="227"/>
      <c r="GS640" s="227"/>
      <c r="GT640" s="227"/>
      <c r="GU640" s="227"/>
      <c r="GV640" s="227"/>
      <c r="GW640" s="227"/>
      <c r="GX640" s="227"/>
      <c r="GY640" s="227"/>
      <c r="GZ640" s="227"/>
      <c r="HA640" s="227"/>
      <c r="HB640" s="227"/>
      <c r="HC640" s="227"/>
      <c r="HD640" s="227"/>
      <c r="HE640" s="227"/>
      <c r="HF640" s="227"/>
      <c r="HG640" s="227"/>
      <c r="HH640" s="227"/>
      <c r="HI640" s="227"/>
      <c r="HJ640" s="227"/>
      <c r="HK640" s="227"/>
      <c r="HL640" s="227"/>
      <c r="HM640" s="227"/>
      <c r="HN640" s="227"/>
      <c r="HO640" s="227"/>
      <c r="HP640" s="227"/>
      <c r="HQ640" s="227"/>
      <c r="HR640" s="227"/>
      <c r="HS640" s="227"/>
      <c r="HT640" s="227"/>
      <c r="HU640" s="227"/>
      <c r="HV640" s="227"/>
      <c r="HW640" s="227"/>
      <c r="HX640" s="227"/>
      <c r="HY640" s="227"/>
      <c r="HZ640" s="227"/>
      <c r="IA640" s="227"/>
      <c r="IB640" s="227"/>
      <c r="IC640" s="227"/>
      <c r="ID640" s="227"/>
      <c r="IE640" s="227"/>
      <c r="IF640" s="227"/>
      <c r="IG640" s="227"/>
      <c r="IH640" s="227"/>
      <c r="II640" s="227"/>
      <c r="IJ640" s="227"/>
      <c r="IK640" s="227"/>
      <c r="IL640" s="227"/>
      <c r="IM640" s="227"/>
      <c r="IN640" s="227"/>
      <c r="IO640" s="227"/>
      <c r="IP640" s="227"/>
      <c r="IQ640" s="227"/>
      <c r="IR640" s="227"/>
      <c r="IS640" s="227"/>
      <c r="IT640" s="227"/>
      <c r="IU640" s="227"/>
      <c r="IV640" s="227"/>
      <c r="IW640" s="227"/>
      <c r="IX640" s="227"/>
      <c r="IY640" s="227"/>
      <c r="IZ640" s="227"/>
      <c r="JA640" s="227"/>
      <c r="JB640" s="227"/>
      <c r="JC640" s="227"/>
      <c r="JD640" s="227"/>
      <c r="JE640" s="227"/>
      <c r="JF640" s="227"/>
      <c r="JG640" s="227"/>
      <c r="JH640" s="227"/>
      <c r="JI640" s="227"/>
      <c r="JJ640" s="227"/>
      <c r="JK640" s="227"/>
      <c r="JL640" s="227"/>
      <c r="JM640" s="227"/>
      <c r="JN640" s="227"/>
      <c r="JO640" s="227"/>
      <c r="JP640" s="227"/>
      <c r="JQ640" s="227"/>
      <c r="JR640" s="227"/>
      <c r="JS640" s="227"/>
      <c r="JT640" s="227"/>
      <c r="JU640" s="227"/>
      <c r="JV640" s="227"/>
      <c r="JW640" s="227"/>
      <c r="JX640" s="227"/>
      <c r="JY640" s="227"/>
      <c r="JZ640" s="227"/>
      <c r="KA640" s="227"/>
      <c r="KB640" s="227"/>
      <c r="KC640" s="227"/>
      <c r="KD640" s="227"/>
      <c r="KE640" s="227"/>
      <c r="KF640" s="227"/>
      <c r="KG640" s="227"/>
      <c r="KH640" s="227"/>
      <c r="KI640" s="227"/>
      <c r="KJ640" s="227"/>
      <c r="KK640" s="227"/>
      <c r="KL640" s="227"/>
      <c r="KM640" s="227"/>
      <c r="KN640" s="227"/>
      <c r="KO640" s="227"/>
      <c r="KP640" s="227"/>
      <c r="KQ640" s="227"/>
      <c r="KR640" s="227"/>
      <c r="KS640" s="227"/>
      <c r="KT640" s="227"/>
      <c r="KU640" s="227"/>
      <c r="KV640" s="227"/>
      <c r="KW640" s="227"/>
      <c r="KX640" s="227"/>
      <c r="KY640" s="227"/>
      <c r="KZ640" s="227"/>
      <c r="LA640" s="227"/>
      <c r="LB640" s="227"/>
      <c r="LC640" s="227"/>
      <c r="LD640" s="227"/>
      <c r="LE640" s="227"/>
      <c r="LF640" s="227"/>
      <c r="LG640" s="227"/>
      <c r="LH640" s="227"/>
      <c r="LI640" s="227"/>
      <c r="LJ640" s="227"/>
      <c r="LK640" s="227"/>
      <c r="LL640" s="227"/>
      <c r="LM640" s="227"/>
      <c r="LN640" s="227"/>
      <c r="LO640" s="227"/>
      <c r="LP640" s="227"/>
      <c r="LQ640" s="227"/>
      <c r="LR640" s="227"/>
      <c r="LS640" s="227"/>
      <c r="LT640" s="227"/>
      <c r="LU640" s="227"/>
      <c r="LV640" s="227"/>
      <c r="LW640" s="227"/>
      <c r="LX640" s="227"/>
      <c r="LY640" s="227"/>
      <c r="LZ640" s="227"/>
      <c r="MA640" s="227"/>
      <c r="MB640" s="227"/>
      <c r="MC640" s="227"/>
      <c r="MD640" s="227"/>
      <c r="ME640" s="227"/>
      <c r="MF640" s="227"/>
      <c r="MG640" s="227"/>
      <c r="MH640" s="227"/>
      <c r="MI640" s="227"/>
      <c r="MJ640" s="227"/>
      <c r="MK640" s="227"/>
      <c r="ML640" s="227"/>
      <c r="MM640" s="227"/>
      <c r="MN640" s="227"/>
      <c r="MO640" s="227"/>
      <c r="MP640" s="227"/>
      <c r="MQ640" s="227"/>
      <c r="MR640" s="227"/>
      <c r="MS640" s="227"/>
      <c r="MT640" s="227"/>
      <c r="MU640" s="227"/>
      <c r="MV640" s="227"/>
      <c r="MW640" s="227"/>
      <c r="MX640" s="227"/>
      <c r="MY640" s="227"/>
      <c r="MZ640" s="227"/>
      <c r="NA640" s="227"/>
      <c r="NB640" s="227"/>
      <c r="NC640" s="227"/>
      <c r="ND640" s="227"/>
      <c r="NE640" s="227"/>
      <c r="NF640" s="227"/>
      <c r="NG640" s="227"/>
      <c r="NH640" s="227"/>
      <c r="NI640" s="227"/>
      <c r="NJ640" s="227"/>
      <c r="NK640" s="227"/>
      <c r="NL640" s="227"/>
      <c r="NM640" s="227"/>
      <c r="NN640" s="227"/>
      <c r="NO640" s="227"/>
      <c r="NP640" s="227"/>
      <c r="NQ640" s="227"/>
      <c r="NR640" s="227"/>
      <c r="NS640" s="227"/>
      <c r="NT640" s="227"/>
      <c r="NU640" s="227"/>
      <c r="NV640" s="227"/>
      <c r="NW640" s="227"/>
      <c r="NX640" s="227"/>
      <c r="NY640" s="227"/>
      <c r="NZ640" s="227"/>
      <c r="OA640" s="227"/>
      <c r="OB640" s="227"/>
      <c r="OC640" s="227"/>
      <c r="OD640" s="227"/>
      <c r="OE640" s="227"/>
      <c r="OF640" s="227"/>
      <c r="OG640" s="227"/>
      <c r="OH640" s="227"/>
      <c r="OI640" s="227"/>
      <c r="OJ640" s="227"/>
      <c r="OK640" s="227"/>
      <c r="OL640" s="227"/>
      <c r="OM640" s="227"/>
      <c r="ON640" s="227"/>
      <c r="OO640" s="227"/>
      <c r="OP640" s="227"/>
      <c r="OQ640" s="227"/>
      <c r="OR640" s="227"/>
      <c r="OS640" s="227"/>
      <c r="OT640" s="227"/>
      <c r="OU640" s="227"/>
      <c r="OV640" s="227"/>
      <c r="OW640" s="227"/>
      <c r="OX640" s="227"/>
      <c r="OY640" s="227"/>
      <c r="OZ640" s="227"/>
      <c r="PA640" s="227"/>
      <c r="PB640" s="227"/>
      <c r="PC640" s="227"/>
      <c r="PD640" s="227"/>
      <c r="PE640" s="227"/>
      <c r="PF640" s="227"/>
      <c r="PG640" s="227"/>
      <c r="PH640" s="227"/>
      <c r="PI640" s="227"/>
      <c r="PJ640" s="227"/>
      <c r="PK640" s="227"/>
      <c r="PL640" s="227"/>
      <c r="PM640" s="227"/>
      <c r="PN640" s="227"/>
      <c r="PO640" s="227"/>
      <c r="PP640" s="227"/>
      <c r="PQ640" s="227"/>
      <c r="PR640" s="227"/>
      <c r="PS640" s="227"/>
      <c r="PT640" s="227"/>
      <c r="PU640" s="227"/>
      <c r="PV640" s="227"/>
      <c r="PW640" s="227"/>
      <c r="PX640" s="227"/>
      <c r="PY640" s="227"/>
      <c r="PZ640" s="227"/>
      <c r="QA640" s="227"/>
      <c r="QB640" s="227"/>
      <c r="QC640" s="227"/>
      <c r="QD640" s="227"/>
      <c r="QE640" s="227"/>
      <c r="QF640" s="227"/>
      <c r="QG640" s="227"/>
      <c r="QH640" s="227"/>
      <c r="QI640" s="227"/>
      <c r="QJ640" s="227"/>
      <c r="QK640" s="227"/>
      <c r="QL640" s="227"/>
      <c r="QM640" s="227"/>
      <c r="QN640" s="227"/>
      <c r="QO640" s="227"/>
      <c r="QP640" s="227"/>
      <c r="QQ640" s="227"/>
      <c r="QR640" s="227"/>
      <c r="QS640" s="227"/>
      <c r="QT640" s="227"/>
      <c r="QU640" s="227"/>
      <c r="QV640" s="227"/>
      <c r="QW640" s="227"/>
      <c r="QX640" s="227"/>
      <c r="QY640" s="227"/>
      <c r="QZ640" s="227"/>
      <c r="RA640" s="227"/>
      <c r="RB640" s="227"/>
      <c r="RC640" s="227"/>
      <c r="RD640" s="227"/>
      <c r="RE640" s="227"/>
      <c r="RF640" s="227"/>
      <c r="RG640" s="227"/>
      <c r="RH640" s="227"/>
      <c r="RI640" s="227"/>
      <c r="RJ640" s="227"/>
      <c r="RK640" s="227"/>
      <c r="RL640" s="227"/>
      <c r="RM640" s="227"/>
      <c r="RN640" s="227"/>
      <c r="RO640" s="227"/>
      <c r="RP640" s="227"/>
      <c r="RQ640" s="227"/>
      <c r="RR640" s="227"/>
      <c r="RS640" s="227"/>
      <c r="RT640" s="227"/>
      <c r="RU640" s="227"/>
      <c r="RV640" s="227"/>
      <c r="RW640" s="227"/>
      <c r="RX640" s="227"/>
      <c r="RY640" s="227"/>
      <c r="RZ640" s="227"/>
      <c r="SA640" s="227"/>
      <c r="SB640" s="227"/>
      <c r="SC640" s="227"/>
      <c r="SD640" s="227"/>
      <c r="SE640" s="227"/>
      <c r="SF640" s="227"/>
      <c r="SG640" s="227"/>
      <c r="SH640" s="227"/>
      <c r="SI640" s="227"/>
      <c r="SJ640" s="227"/>
      <c r="SK640" s="227"/>
      <c r="SL640" s="227"/>
      <c r="SM640" s="227"/>
      <c r="SN640" s="227"/>
      <c r="SO640" s="227"/>
      <c r="SP640" s="227"/>
      <c r="SQ640" s="227"/>
      <c r="SR640" s="227"/>
      <c r="SS640" s="227"/>
      <c r="ST640" s="227"/>
      <c r="SU640" s="227"/>
      <c r="SV640" s="227"/>
      <c r="SW640" s="227"/>
      <c r="SX640" s="227"/>
      <c r="SY640" s="227"/>
      <c r="SZ640" s="227"/>
      <c r="TA640" s="227"/>
      <c r="TB640" s="227"/>
      <c r="TC640" s="227"/>
      <c r="TD640" s="227"/>
      <c r="TE640" s="227"/>
      <c r="TF640" s="227"/>
      <c r="TG640" s="227"/>
      <c r="TH640" s="227"/>
      <c r="TI640" s="227"/>
      <c r="TJ640" s="227"/>
      <c r="TK640" s="227"/>
      <c r="TL640" s="227"/>
      <c r="TM640" s="227"/>
      <c r="TN640" s="227"/>
      <c r="TO640" s="227"/>
      <c r="TP640" s="227"/>
      <c r="TQ640" s="227"/>
      <c r="TR640" s="227"/>
      <c r="TS640" s="227"/>
      <c r="TT640" s="227"/>
      <c r="TU640" s="227"/>
      <c r="TV640" s="227"/>
      <c r="TW640" s="227"/>
      <c r="TX640" s="227"/>
      <c r="TY640" s="227"/>
      <c r="TZ640" s="227"/>
      <c r="UA640" s="227"/>
      <c r="UB640" s="227"/>
      <c r="UC640" s="227"/>
      <c r="UD640" s="227"/>
      <c r="UE640" s="227"/>
      <c r="UF640" s="227"/>
      <c r="UG640" s="227"/>
      <c r="UH640" s="227"/>
      <c r="UI640" s="227"/>
      <c r="UJ640" s="227"/>
      <c r="UK640" s="227"/>
      <c r="UL640" s="227"/>
      <c r="UM640" s="227"/>
      <c r="UN640" s="227"/>
      <c r="UO640" s="227"/>
      <c r="UP640" s="227"/>
      <c r="UQ640" s="227"/>
      <c r="UR640" s="227"/>
      <c r="US640" s="227"/>
      <c r="UT640" s="227"/>
      <c r="UU640" s="227"/>
      <c r="UV640" s="227"/>
      <c r="UW640" s="227"/>
      <c r="UX640" s="227"/>
      <c r="UY640" s="227"/>
      <c r="UZ640" s="227"/>
      <c r="VA640" s="227"/>
      <c r="VB640" s="227"/>
      <c r="VC640" s="227"/>
      <c r="VD640" s="227"/>
      <c r="VE640" s="227"/>
      <c r="VF640" s="227"/>
      <c r="VG640" s="227"/>
      <c r="VH640" s="227"/>
      <c r="VI640" s="227"/>
      <c r="VJ640" s="227"/>
      <c r="VK640" s="227"/>
      <c r="VL640" s="227"/>
      <c r="VM640" s="227"/>
      <c r="VN640" s="227"/>
      <c r="VO640" s="227"/>
      <c r="VP640" s="227"/>
      <c r="VQ640" s="227"/>
      <c r="VR640" s="227"/>
      <c r="VS640" s="227"/>
      <c r="VT640" s="227"/>
      <c r="VU640" s="227"/>
      <c r="VV640" s="227"/>
      <c r="VW640" s="227"/>
      <c r="VX640" s="227"/>
      <c r="VY640" s="227"/>
      <c r="VZ640" s="227"/>
      <c r="WA640" s="227"/>
      <c r="WB640" s="227"/>
      <c r="WC640" s="227"/>
      <c r="WD640" s="227"/>
      <c r="WE640" s="227"/>
      <c r="WF640" s="227"/>
      <c r="WG640" s="227"/>
      <c r="WH640" s="227"/>
      <c r="WI640" s="227"/>
      <c r="WJ640" s="227"/>
      <c r="WK640" s="227"/>
      <c r="WL640" s="227"/>
      <c r="WM640" s="227"/>
      <c r="WN640" s="227"/>
      <c r="WO640" s="227"/>
      <c r="WP640" s="227"/>
      <c r="WQ640" s="227"/>
      <c r="WR640" s="227"/>
      <c r="WS640" s="227"/>
      <c r="WT640" s="227"/>
      <c r="WU640" s="227"/>
      <c r="WV640" s="227"/>
      <c r="WW640" s="227"/>
      <c r="WX640" s="227"/>
      <c r="WY640" s="227"/>
      <c r="WZ640" s="227"/>
      <c r="XA640" s="227"/>
      <c r="XB640" s="227"/>
      <c r="XC640" s="227"/>
      <c r="XD640" s="227"/>
      <c r="XE640" s="227"/>
      <c r="XF640" s="227"/>
      <c r="XG640" s="227"/>
      <c r="XH640" s="227"/>
      <c r="XI640" s="227"/>
      <c r="XJ640" s="227"/>
      <c r="XK640" s="227"/>
      <c r="XL640" s="227"/>
      <c r="XM640" s="227"/>
      <c r="XN640" s="227"/>
      <c r="XO640" s="227"/>
      <c r="XP640" s="227"/>
      <c r="XQ640" s="227"/>
      <c r="XR640" s="227"/>
      <c r="XS640" s="227"/>
      <c r="XT640" s="227"/>
      <c r="XU640" s="227"/>
      <c r="XV640" s="227"/>
      <c r="XW640" s="227"/>
      <c r="XX640" s="227"/>
      <c r="XY640" s="227"/>
      <c r="XZ640" s="227"/>
      <c r="YA640" s="227"/>
      <c r="YB640" s="227"/>
      <c r="YC640" s="227"/>
      <c r="YD640" s="227"/>
      <c r="YE640" s="227"/>
      <c r="YF640" s="227"/>
      <c r="YG640" s="227"/>
      <c r="YH640" s="227"/>
      <c r="YI640" s="227"/>
      <c r="YJ640" s="227"/>
      <c r="YK640" s="227"/>
      <c r="YL640" s="227"/>
      <c r="YM640" s="227"/>
      <c r="YN640" s="227"/>
      <c r="YO640" s="227"/>
      <c r="YP640" s="227"/>
      <c r="YQ640" s="227"/>
      <c r="YR640" s="227"/>
      <c r="YS640" s="227"/>
      <c r="YT640" s="227"/>
      <c r="YU640" s="227"/>
      <c r="YV640" s="227"/>
      <c r="YW640" s="227"/>
      <c r="YX640" s="227"/>
      <c r="YY640" s="227"/>
      <c r="YZ640" s="227"/>
      <c r="ZA640" s="227"/>
      <c r="ZB640" s="227"/>
      <c r="ZC640" s="227"/>
      <c r="ZD640" s="227"/>
      <c r="ZE640" s="227"/>
      <c r="ZF640" s="227"/>
      <c r="ZG640" s="227"/>
      <c r="ZH640" s="227"/>
      <c r="ZI640" s="227"/>
      <c r="ZJ640" s="227"/>
      <c r="ZK640" s="227"/>
      <c r="ZL640" s="227"/>
      <c r="ZM640" s="227"/>
      <c r="ZN640" s="227"/>
      <c r="ZO640" s="227"/>
      <c r="ZP640" s="227"/>
      <c r="ZQ640" s="227"/>
      <c r="ZR640" s="227"/>
      <c r="ZS640" s="227"/>
      <c r="ZT640" s="227"/>
      <c r="ZU640" s="227"/>
      <c r="ZV640" s="227"/>
      <c r="ZW640" s="227"/>
      <c r="ZX640" s="227"/>
      <c r="ZY640" s="227"/>
      <c r="ZZ640" s="227"/>
      <c r="AAA640" s="227"/>
      <c r="AAB640" s="227"/>
      <c r="AAC640" s="227"/>
      <c r="AAD640" s="227"/>
      <c r="AAE640" s="227"/>
      <c r="AAF640" s="227"/>
      <c r="AAG640" s="227"/>
      <c r="AAH640" s="227"/>
      <c r="AAI640" s="227"/>
      <c r="AAJ640" s="227"/>
      <c r="AAK640" s="227"/>
      <c r="AAL640" s="227"/>
      <c r="AAM640" s="227"/>
      <c r="AAN640" s="227"/>
      <c r="AAO640" s="227"/>
      <c r="AAP640" s="227"/>
      <c r="AAQ640" s="227"/>
      <c r="AAR640" s="227"/>
      <c r="AAS640" s="227"/>
      <c r="AAT640" s="227"/>
      <c r="AAU640" s="227"/>
      <c r="AAV640" s="227"/>
      <c r="AAW640" s="227"/>
      <c r="AAX640" s="227"/>
      <c r="AAY640" s="227"/>
      <c r="AAZ640" s="227"/>
      <c r="ABA640" s="227"/>
      <c r="ABB640" s="227"/>
      <c r="ABC640" s="227"/>
      <c r="ABD640" s="227"/>
      <c r="ABE640" s="227"/>
      <c r="ABF640" s="227"/>
      <c r="ABG640" s="227"/>
      <c r="ABH640" s="227"/>
      <c r="ABI640" s="227"/>
      <c r="ABJ640" s="227"/>
      <c r="ABK640" s="227"/>
      <c r="ABL640" s="227"/>
      <c r="ABM640" s="227"/>
      <c r="ABN640" s="227"/>
      <c r="ABO640" s="227"/>
      <c r="ABP640" s="227"/>
      <c r="ABQ640" s="227"/>
      <c r="ABR640" s="227"/>
      <c r="ABS640" s="227"/>
      <c r="ABT640" s="227"/>
      <c r="ABU640" s="227"/>
      <c r="ABV640" s="227"/>
      <c r="ABW640" s="227"/>
      <c r="ABX640" s="227"/>
      <c r="ABY640" s="227"/>
      <c r="ABZ640" s="227"/>
      <c r="ACA640" s="227"/>
      <c r="ACB640" s="227"/>
      <c r="ACC640" s="227"/>
      <c r="ACD640" s="227"/>
      <c r="ACE640" s="227"/>
      <c r="ACF640" s="227"/>
      <c r="ACG640" s="227"/>
      <c r="ACH640" s="227"/>
      <c r="ACI640" s="227"/>
      <c r="ACJ640" s="227"/>
      <c r="ACK640" s="227"/>
      <c r="ACL640" s="227"/>
      <c r="ACM640" s="227"/>
      <c r="ACN640" s="227"/>
      <c r="ACO640" s="227"/>
      <c r="ACP640" s="227"/>
      <c r="ACQ640" s="227"/>
      <c r="ACR640" s="227"/>
      <c r="ACS640" s="227"/>
      <c r="ACT640" s="227"/>
      <c r="ACU640" s="227"/>
      <c r="ACV640" s="227"/>
      <c r="ACW640" s="227"/>
      <c r="ACX640" s="227"/>
      <c r="ACY640" s="227"/>
      <c r="ACZ640" s="227"/>
      <c r="ADA640" s="227"/>
      <c r="ADB640" s="227"/>
      <c r="ADC640" s="227"/>
      <c r="ADD640" s="227"/>
      <c r="ADE640" s="227"/>
      <c r="ADF640" s="227"/>
      <c r="ADG640" s="227"/>
      <c r="ADH640" s="227"/>
      <c r="ADI640" s="227"/>
      <c r="ADJ640" s="227"/>
      <c r="ADK640" s="227"/>
      <c r="ADL640" s="227"/>
      <c r="ADM640" s="227"/>
      <c r="ADN640" s="227"/>
      <c r="ADO640" s="227"/>
      <c r="ADP640" s="227"/>
      <c r="ADQ640" s="227"/>
      <c r="ADR640" s="227"/>
      <c r="ADS640" s="227"/>
      <c r="ADT640" s="227"/>
      <c r="ADU640" s="227"/>
      <c r="ADV640" s="227"/>
      <c r="ADW640" s="227"/>
      <c r="ADX640" s="227"/>
      <c r="ADY640" s="227"/>
      <c r="ADZ640" s="227"/>
      <c r="AEA640" s="227"/>
      <c r="AEB640" s="227"/>
      <c r="AEC640" s="227"/>
      <c r="AED640" s="227"/>
      <c r="AEE640" s="227"/>
      <c r="AEF640" s="227"/>
      <c r="AEG640" s="227"/>
      <c r="AEH640" s="227"/>
      <c r="AEI640" s="227"/>
      <c r="AEJ640" s="227"/>
      <c r="AEK640" s="227"/>
      <c r="AEL640" s="227"/>
      <c r="AEM640" s="227"/>
      <c r="AEN640" s="227"/>
      <c r="AEO640" s="227"/>
      <c r="AEP640" s="227"/>
      <c r="AEQ640" s="227"/>
      <c r="AER640" s="227"/>
      <c r="AES640" s="227"/>
      <c r="AET640" s="227"/>
      <c r="AEU640" s="227"/>
      <c r="AEV640" s="227"/>
      <c r="AEW640" s="227"/>
      <c r="AEX640" s="227"/>
      <c r="AEY640" s="227"/>
      <c r="AEZ640" s="227"/>
      <c r="AFA640" s="227"/>
      <c r="AFB640" s="227"/>
      <c r="AFC640" s="227"/>
      <c r="AFD640" s="227"/>
      <c r="AFE640" s="227"/>
      <c r="AFF640" s="227"/>
      <c r="AFG640" s="227"/>
      <c r="AFH640" s="227"/>
      <c r="AFI640" s="227"/>
      <c r="AFJ640" s="227"/>
      <c r="AFK640" s="227"/>
      <c r="AFL640" s="227"/>
      <c r="AFM640" s="227"/>
      <c r="AFN640" s="227"/>
      <c r="AFO640" s="227"/>
      <c r="AFP640" s="227"/>
      <c r="AFQ640" s="227"/>
      <c r="AFR640" s="227"/>
      <c r="AFS640" s="227"/>
      <c r="AFT640" s="227"/>
      <c r="AFU640" s="227"/>
      <c r="AFV640" s="227"/>
      <c r="AFW640" s="227"/>
      <c r="AFX640" s="227"/>
      <c r="AFY640" s="227"/>
      <c r="AFZ640" s="227"/>
      <c r="AGA640" s="227"/>
      <c r="AGB640" s="227"/>
      <c r="AGC640" s="227"/>
      <c r="AGD640" s="227"/>
      <c r="AGE640" s="227"/>
      <c r="AGF640" s="227"/>
      <c r="AGG640" s="227"/>
      <c r="AGH640" s="227"/>
      <c r="AGI640" s="227"/>
      <c r="AGJ640" s="227"/>
      <c r="AGK640" s="227"/>
      <c r="AGL640" s="227"/>
      <c r="AGM640" s="227"/>
      <c r="AGN640" s="227"/>
      <c r="AGO640" s="227"/>
      <c r="AGP640" s="227"/>
      <c r="AGQ640" s="227"/>
      <c r="AGR640" s="227"/>
      <c r="AGS640" s="227"/>
      <c r="AGT640" s="227"/>
      <c r="AGU640" s="227"/>
      <c r="AGV640" s="227"/>
      <c r="AGW640" s="227"/>
      <c r="AGX640" s="227"/>
      <c r="AGY640" s="227"/>
      <c r="AGZ640" s="227"/>
      <c r="AHA640" s="227"/>
      <c r="AHB640" s="227"/>
      <c r="AHC640" s="227"/>
      <c r="AHD640" s="227"/>
      <c r="AHE640" s="227"/>
      <c r="AHF640" s="227"/>
      <c r="AHG640" s="227"/>
      <c r="AHH640" s="227"/>
      <c r="AHI640" s="227"/>
      <c r="AHJ640" s="227"/>
      <c r="AHK640" s="227"/>
      <c r="AHL640" s="227"/>
      <c r="AHM640" s="227"/>
      <c r="AHN640" s="227"/>
      <c r="AHO640" s="227"/>
      <c r="AHP640" s="227"/>
      <c r="AHQ640" s="227"/>
      <c r="AHR640" s="227"/>
      <c r="AHS640" s="227"/>
      <c r="AHT640" s="227"/>
      <c r="AHU640" s="227"/>
      <c r="AHV640" s="227"/>
      <c r="AHW640" s="227"/>
      <c r="AHX640" s="227"/>
      <c r="AHY640" s="227"/>
      <c r="AHZ640" s="227"/>
      <c r="AIA640" s="227"/>
      <c r="AIB640" s="227"/>
      <c r="AIC640" s="227"/>
      <c r="AID640" s="227"/>
      <c r="AIE640" s="227"/>
      <c r="AIF640" s="227"/>
      <c r="AIG640" s="227"/>
      <c r="AIH640" s="227"/>
      <c r="AII640" s="227"/>
      <c r="AIJ640" s="227"/>
      <c r="AIK640" s="227"/>
      <c r="AIL640" s="227"/>
      <c r="AIM640" s="227"/>
      <c r="AIN640" s="227"/>
      <c r="AIO640" s="227"/>
      <c r="AIP640" s="227"/>
      <c r="AIQ640" s="227"/>
      <c r="AIR640" s="227"/>
      <c r="AIS640" s="227"/>
      <c r="AIT640" s="227"/>
      <c r="AIU640" s="227"/>
      <c r="AIV640" s="227"/>
      <c r="AIW640" s="227"/>
      <c r="AIX640" s="227"/>
      <c r="AIY640" s="227"/>
      <c r="AIZ640" s="227"/>
      <c r="AJA640" s="227"/>
      <c r="AJB640" s="227"/>
      <c r="AJC640" s="227"/>
      <c r="AJD640" s="227"/>
      <c r="AJE640" s="227"/>
      <c r="AJF640" s="227"/>
      <c r="AJG640" s="227"/>
      <c r="AJH640" s="227"/>
      <c r="AJI640" s="227"/>
      <c r="AJJ640" s="227"/>
      <c r="AJK640" s="227"/>
      <c r="AJL640" s="227"/>
      <c r="AJM640" s="227"/>
      <c r="AJN640" s="227"/>
      <c r="AJO640" s="227"/>
      <c r="AJP640" s="227"/>
      <c r="AJQ640" s="227"/>
      <c r="AJR640" s="227"/>
      <c r="AJS640" s="227"/>
      <c r="AJT640" s="227"/>
      <c r="AJU640" s="227"/>
      <c r="AJV640" s="227"/>
      <c r="AJW640" s="227"/>
      <c r="AJX640" s="227"/>
      <c r="AJY640" s="227"/>
      <c r="AJZ640" s="227"/>
      <c r="AKA640" s="227"/>
      <c r="AKB640" s="227"/>
      <c r="AKC640" s="227"/>
      <c r="AKD640" s="227"/>
      <c r="AKE640" s="227"/>
      <c r="AKF640" s="227"/>
      <c r="AKG640" s="227"/>
      <c r="AKH640" s="227"/>
      <c r="AKI640" s="227"/>
      <c r="AKJ640" s="227"/>
      <c r="AKK640" s="227"/>
      <c r="AKL640" s="227"/>
      <c r="AKM640" s="227"/>
      <c r="AKN640" s="227"/>
      <c r="AKO640" s="227"/>
      <c r="AKP640" s="227"/>
      <c r="AKQ640" s="227"/>
      <c r="AKR640" s="227"/>
      <c r="AKS640" s="227"/>
      <c r="AKT640" s="227"/>
      <c r="AKU640" s="227"/>
      <c r="AKV640" s="227"/>
      <c r="AKW640" s="227"/>
      <c r="AKX640" s="227"/>
      <c r="AKY640" s="227"/>
      <c r="AKZ640" s="227"/>
      <c r="ALA640" s="227"/>
      <c r="ALB640" s="227"/>
      <c r="ALC640" s="227"/>
      <c r="ALD640" s="227"/>
      <c r="ALE640" s="227"/>
      <c r="ALF640" s="227"/>
      <c r="ALG640" s="227"/>
      <c r="ALH640" s="227"/>
      <c r="ALI640" s="227"/>
      <c r="ALJ640" s="227"/>
      <c r="ALK640" s="227"/>
      <c r="ALL640" s="227"/>
      <c r="ALM640" s="227"/>
      <c r="ALN640" s="227"/>
      <c r="ALO640" s="227"/>
      <c r="ALP640" s="227"/>
      <c r="ALQ640" s="227"/>
      <c r="ALR640" s="227"/>
      <c r="ALS640" s="227"/>
      <c r="ALT640" s="227"/>
      <c r="ALU640" s="227"/>
      <c r="ALV640" s="227"/>
      <c r="ALW640" s="227"/>
      <c r="ALX640" s="227"/>
      <c r="ALY640" s="227"/>
      <c r="ALZ640" s="227"/>
      <c r="AMA640" s="227"/>
      <c r="AMB640" s="227"/>
      <c r="AMC640" s="227"/>
      <c r="AMD640" s="227"/>
      <c r="AME640" s="227"/>
      <c r="AMF640" s="227"/>
      <c r="AMG640" s="227"/>
      <c r="AMH640" s="227"/>
      <c r="AMI640" s="227"/>
      <c r="AMJ640" s="227"/>
      <c r="AMK640" s="227"/>
      <c r="AML640" s="227"/>
      <c r="AMM640" s="227"/>
      <c r="AMN640" s="227"/>
      <c r="AMO640" s="227"/>
      <c r="AMP640" s="227"/>
      <c r="AMQ640" s="227"/>
      <c r="AMR640" s="227"/>
      <c r="AMS640" s="227"/>
      <c r="AMT640" s="227"/>
      <c r="AMU640" s="227"/>
      <c r="AMV640" s="227"/>
      <c r="AMW640" s="227"/>
      <c r="AMX640" s="227"/>
    </row>
    <row r="641" spans="1:1038" ht="18" customHeight="1">
      <c r="A641" s="389" t="s">
        <v>2065</v>
      </c>
      <c r="B641" s="226" t="s">
        <v>1647</v>
      </c>
      <c r="C641" s="226"/>
      <c r="D641" s="226" t="s">
        <v>1279</v>
      </c>
      <c r="E641" s="226">
        <v>84</v>
      </c>
      <c r="F641" s="226">
        <v>2</v>
      </c>
      <c r="G641" s="558" t="str">
        <f t="shared" si="220"/>
        <v>84-2</v>
      </c>
      <c r="H641" s="226">
        <v>0</v>
      </c>
      <c r="I641">
        <v>65</v>
      </c>
      <c r="J641" s="544">
        <f t="shared" si="289"/>
        <v>1</v>
      </c>
      <c r="K641" s="545" t="b">
        <f>IF(J642=1,IF(((VLOOKUP($G641,[1]Depth_Lookup!A$3:J$410,9,FALSE))-(I641/100))=0,"Good",IF(((VLOOKUP($G641,[1]Depth_Lookup!$A$3:$J$550,9,FALSE))-(I641/100))&gt;0,"Too Short","Too Long")))</f>
        <v>0</v>
      </c>
      <c r="L641" s="171">
        <f>(VLOOKUP($G641,Depth_Lookup!$A$3:$J$410,10,FALSE))+(H641/100)</f>
        <v>213.44</v>
      </c>
      <c r="M641" s="171">
        <f>(VLOOKUP($G641,Depth_Lookup!$A$3:$J$410,10,FALSE))+(I641/100)</f>
        <v>214.09</v>
      </c>
      <c r="N641" s="232" t="s">
        <v>2170</v>
      </c>
      <c r="O641" s="226">
        <v>1</v>
      </c>
      <c r="P641" s="226" t="s">
        <v>853</v>
      </c>
      <c r="Q641" s="226" t="s">
        <v>125</v>
      </c>
      <c r="R641" s="391" t="str">
        <f t="shared" si="277"/>
        <v>SerpentinizedHarzburgite</v>
      </c>
      <c r="S641" s="226" t="s">
        <v>700</v>
      </c>
      <c r="T641" s="226" t="s">
        <v>587</v>
      </c>
      <c r="U641" s="226"/>
      <c r="V641" s="226"/>
      <c r="W641" s="226" t="s">
        <v>102</v>
      </c>
      <c r="X641" s="391">
        <f>VLOOKUP(W641,[1]definitions_list_lookup!A$13:B$19,2,0)</f>
        <v>5</v>
      </c>
      <c r="Y641" s="226" t="s">
        <v>90</v>
      </c>
      <c r="Z641" s="226" t="s">
        <v>91</v>
      </c>
      <c r="AA641" s="226"/>
      <c r="AB641" s="226" t="s">
        <v>116</v>
      </c>
      <c r="AC641" s="226" t="s">
        <v>108</v>
      </c>
      <c r="AD641" s="226" t="s">
        <v>96</v>
      </c>
      <c r="AE641" s="393" t="s">
        <v>123</v>
      </c>
      <c r="AF641" s="558">
        <f>VLOOKUP(AE641,[1]definitions_list_mag!$V$12:$W$15,2,0)</f>
        <v>1</v>
      </c>
      <c r="AG641" s="394" t="s">
        <v>1365</v>
      </c>
      <c r="AH641" s="226"/>
      <c r="AI641" s="257">
        <v>68</v>
      </c>
      <c r="AJ641" s="226"/>
      <c r="AK641" s="226"/>
      <c r="AL641" s="226"/>
      <c r="AM641" s="226"/>
      <c r="AN641" s="226"/>
      <c r="AO641" s="257"/>
      <c r="AP641" s="226"/>
      <c r="AQ641" s="226"/>
      <c r="AR641" s="226"/>
      <c r="AS641" s="226"/>
      <c r="AT641" s="226"/>
      <c r="AU641" s="257">
        <v>1</v>
      </c>
      <c r="AV641" s="226">
        <v>0.5</v>
      </c>
      <c r="AW641" s="226">
        <v>0.5</v>
      </c>
      <c r="AX641" s="226" t="s">
        <v>110</v>
      </c>
      <c r="AY641" s="226" t="s">
        <v>110</v>
      </c>
      <c r="AZ641" s="226"/>
      <c r="BA641" s="257">
        <v>30</v>
      </c>
      <c r="BB641" s="226">
        <v>10</v>
      </c>
      <c r="BC641" s="226">
        <v>3</v>
      </c>
      <c r="BD641" s="226" t="s">
        <v>110</v>
      </c>
      <c r="BE641" s="226" t="s">
        <v>110</v>
      </c>
      <c r="BF641" s="226"/>
      <c r="BG641" s="257"/>
      <c r="BH641" s="226"/>
      <c r="BI641" s="226"/>
      <c r="BJ641" s="226"/>
      <c r="BK641" s="226"/>
      <c r="BL641" s="226"/>
      <c r="BM641" s="257">
        <v>1</v>
      </c>
      <c r="BN641" s="226">
        <v>1</v>
      </c>
      <c r="BO641" s="226">
        <v>0.5</v>
      </c>
      <c r="BP641" s="226"/>
      <c r="BQ641" s="226"/>
      <c r="BR641" s="226"/>
      <c r="BS641" s="226"/>
      <c r="BT641" s="226"/>
      <c r="BU641" s="226"/>
      <c r="BV641" s="226"/>
      <c r="BW641" s="226"/>
      <c r="BX641" s="226"/>
      <c r="BY641" s="257"/>
      <c r="BZ641" s="226"/>
      <c r="CA641" s="226"/>
      <c r="CB641" s="226"/>
      <c r="CC641" s="226"/>
      <c r="CD641" s="226"/>
      <c r="CE641" s="226"/>
      <c r="CF641" s="399">
        <f t="shared" si="290"/>
        <v>100</v>
      </c>
      <c r="CG641" s="259"/>
      <c r="CH641" s="559" t="s">
        <v>1329</v>
      </c>
      <c r="CI641" s="559">
        <v>90</v>
      </c>
      <c r="CJ641" s="559" t="s">
        <v>514</v>
      </c>
      <c r="CK641" s="560"/>
      <c r="CL641" s="560"/>
      <c r="CM641" s="560"/>
      <c r="CN641" s="560"/>
      <c r="CO641" s="560"/>
      <c r="CP641" s="560"/>
      <c r="CQ641" s="560"/>
      <c r="CR641" s="560"/>
      <c r="CS641" s="560"/>
      <c r="CT641" s="560"/>
      <c r="CU641" s="560"/>
      <c r="CV641" s="560"/>
      <c r="CW641" s="560"/>
      <c r="CX641" s="560"/>
      <c r="CY641" s="560"/>
      <c r="CZ641" s="560"/>
      <c r="DA641" s="560"/>
      <c r="DB641" s="560">
        <v>80</v>
      </c>
      <c r="DC641" s="566">
        <v>20</v>
      </c>
      <c r="DD641" s="560"/>
      <c r="DE641" s="560"/>
      <c r="DF641" s="560"/>
      <c r="DG641" s="560"/>
      <c r="DH641" s="560"/>
      <c r="DI641" s="560"/>
      <c r="DJ641" s="560"/>
      <c r="DK641" s="396"/>
      <c r="DL641" s="259"/>
      <c r="DM641" s="560"/>
      <c r="DN641" s="560"/>
      <c r="DO641" s="563"/>
      <c r="DP641" s="564"/>
      <c r="DQ641" s="565"/>
      <c r="DR641" s="563"/>
      <c r="DS641" s="565"/>
      <c r="DT641" s="543" t="s">
        <v>1754</v>
      </c>
      <c r="DU641" s="566"/>
      <c r="DV641" s="566"/>
      <c r="DW641" s="400" t="e">
        <f>VLOOKUP(P641,[1]definitions_list_lookup!$K$30:$L$54,2,0)</f>
        <v>#N/A</v>
      </c>
      <c r="DX641" s="567" t="s">
        <v>2151</v>
      </c>
      <c r="DY641" s="567" t="s">
        <v>2181</v>
      </c>
      <c r="DZ641" s="155"/>
      <c r="EA641" s="155"/>
      <c r="ED641" s="229" t="s">
        <v>2517</v>
      </c>
      <c r="EE641" s="140"/>
      <c r="EG641" s="140"/>
      <c r="EI641" s="218"/>
      <c r="EJ641" s="143"/>
      <c r="EK641" s="221"/>
      <c r="EM641" s="109"/>
      <c r="EN641" s="109"/>
      <c r="EZ641" s="192" t="e">
        <f t="shared" si="239"/>
        <v>#DIV/0!</v>
      </c>
      <c r="FA641" s="192" t="e">
        <f t="shared" si="240"/>
        <v>#DIV/0!</v>
      </c>
      <c r="FB641" s="192" t="e">
        <f t="shared" si="241"/>
        <v>#DIV/0!</v>
      </c>
      <c r="FC641" s="192" t="e">
        <f t="shared" si="242"/>
        <v>#DIV/0!</v>
      </c>
      <c r="FD641" s="192" t="e">
        <f t="shared" si="243"/>
        <v>#DIV/0!</v>
      </c>
      <c r="FE641" s="193" t="e">
        <f t="shared" si="244"/>
        <v>#DIV/0!</v>
      </c>
      <c r="FF641" s="194" t="e">
        <f t="shared" si="245"/>
        <v>#DIV/0!</v>
      </c>
      <c r="FI641" s="778">
        <f t="shared" si="250"/>
        <v>0</v>
      </c>
      <c r="FJ641" s="779" t="e">
        <f t="shared" si="251"/>
        <v>#DIV/0!</v>
      </c>
      <c r="FK641" s="779" t="e">
        <f t="shared" si="252"/>
        <v>#DIV/0!</v>
      </c>
      <c r="FL641" s="780" t="e">
        <f t="shared" si="253"/>
        <v>#DIV/0!</v>
      </c>
      <c r="FM641" s="169" t="e">
        <f t="shared" si="254"/>
        <v>#DIV/0!</v>
      </c>
      <c r="FN641" s="783" t="e">
        <f t="shared" si="255"/>
        <v>#DIV/0!</v>
      </c>
    </row>
    <row r="642" spans="1:1038" s="288" customFormat="1" ht="18" customHeight="1">
      <c r="A642" s="352" t="s">
        <v>2065</v>
      </c>
      <c r="B642" s="227" t="s">
        <v>1647</v>
      </c>
      <c r="C642" s="227"/>
      <c r="D642" s="227" t="s">
        <v>1279</v>
      </c>
      <c r="E642" s="227">
        <v>84</v>
      </c>
      <c r="F642" s="227">
        <v>2</v>
      </c>
      <c r="G642" s="570" t="str">
        <f t="shared" si="220"/>
        <v>84-2</v>
      </c>
      <c r="H642" s="227">
        <v>65</v>
      </c>
      <c r="I642" s="479">
        <v>84</v>
      </c>
      <c r="J642" s="477">
        <f t="shared" si="289"/>
        <v>0</v>
      </c>
      <c r="K642" s="478" t="str">
        <f>IF(J643=1,IF(((VLOOKUP($G642,[1]Depth_Lookup!A$3:J$410,9,FALSE))-(I642/100))=0,"Good",IF(((VLOOKUP($G642,[1]Depth_Lookup!$A$3:$J$550,9,FALSE))-(I642/100))&gt;0,"Too Short","Too Long")))</f>
        <v>Good</v>
      </c>
      <c r="L642" s="171">
        <f>(VLOOKUP($G642,Depth_Lookup!$A$3:$J$410,10,FALSE))+(H642/100)</f>
        <v>214.09</v>
      </c>
      <c r="M642" s="171">
        <f>(VLOOKUP($G642,Depth_Lookup!$A$3:$J$410,10,FALSE))+(I642/100)</f>
        <v>214.28</v>
      </c>
      <c r="N642" s="230" t="s">
        <v>2182</v>
      </c>
      <c r="O642" s="227">
        <v>1</v>
      </c>
      <c r="P642" s="227" t="s">
        <v>853</v>
      </c>
      <c r="Q642" s="227" t="s">
        <v>125</v>
      </c>
      <c r="R642" s="286" t="str">
        <f t="shared" si="277"/>
        <v>SerpentinizedHarzburgite</v>
      </c>
      <c r="S642" s="227" t="s">
        <v>587</v>
      </c>
      <c r="T642" s="227" t="s">
        <v>700</v>
      </c>
      <c r="U642" s="227" t="s">
        <v>95</v>
      </c>
      <c r="V642" s="227" t="s">
        <v>509</v>
      </c>
      <c r="W642" s="227" t="s">
        <v>102</v>
      </c>
      <c r="X642" s="286">
        <f>VLOOKUP(W642,[1]definitions_list_lookup!A$13:B$19,2,0)</f>
        <v>5</v>
      </c>
      <c r="Y642" s="227" t="s">
        <v>90</v>
      </c>
      <c r="Z642" s="227" t="s">
        <v>91</v>
      </c>
      <c r="AA642" s="227"/>
      <c r="AB642" s="227"/>
      <c r="AC642" s="227"/>
      <c r="AD642" s="227"/>
      <c r="AE642" s="233"/>
      <c r="AF642" s="570" t="e">
        <f>VLOOKUP(AE642,[1]definitions_list_mag!$V$12:$W$15,2,0)</f>
        <v>#N/A</v>
      </c>
      <c r="AG642" s="237"/>
      <c r="AH642" s="227"/>
      <c r="AI642" s="240">
        <v>69</v>
      </c>
      <c r="AJ642" s="227"/>
      <c r="AK642" s="227"/>
      <c r="AL642" s="227"/>
      <c r="AM642" s="227"/>
      <c r="AN642" s="227"/>
      <c r="AO642" s="240"/>
      <c r="AP642" s="227"/>
      <c r="AQ642" s="227"/>
      <c r="AR642" s="227"/>
      <c r="AS642" s="227"/>
      <c r="AT642" s="227"/>
      <c r="AU642" s="240">
        <v>1</v>
      </c>
      <c r="AV642" s="227">
        <v>1</v>
      </c>
      <c r="AW642" s="227">
        <v>0.5</v>
      </c>
      <c r="AX642" s="227" t="s">
        <v>110</v>
      </c>
      <c r="AY642" s="227" t="s">
        <v>110</v>
      </c>
      <c r="AZ642" s="227"/>
      <c r="BA642" s="240">
        <v>30</v>
      </c>
      <c r="BB642" s="227">
        <v>6</v>
      </c>
      <c r="BC642" s="227">
        <v>3</v>
      </c>
      <c r="BD642" s="227" t="s">
        <v>110</v>
      </c>
      <c r="BE642" s="227" t="s">
        <v>110</v>
      </c>
      <c r="BF642" s="227"/>
      <c r="BG642" s="240"/>
      <c r="BH642" s="227"/>
      <c r="BI642" s="227"/>
      <c r="BJ642" s="227"/>
      <c r="BK642" s="227"/>
      <c r="BL642" s="227"/>
      <c r="BM642" s="240"/>
      <c r="BN642" s="227"/>
      <c r="BO642" s="227"/>
      <c r="BP642" s="227"/>
      <c r="BQ642" s="227"/>
      <c r="BR642" s="227"/>
      <c r="BS642" s="227"/>
      <c r="BT642" s="227"/>
      <c r="BU642" s="227"/>
      <c r="BV642" s="227"/>
      <c r="BW642" s="227"/>
      <c r="BX642" s="227"/>
      <c r="BY642" s="240"/>
      <c r="BZ642" s="227"/>
      <c r="CA642" s="227"/>
      <c r="CB642" s="227"/>
      <c r="CC642" s="227"/>
      <c r="CD642" s="227"/>
      <c r="CE642" s="227"/>
      <c r="CF642" s="290">
        <f t="shared" si="290"/>
        <v>100</v>
      </c>
      <c r="CG642" s="148"/>
      <c r="CH642" s="571" t="s">
        <v>2165</v>
      </c>
      <c r="CI642" s="571">
        <v>100</v>
      </c>
      <c r="CJ642" s="571" t="s">
        <v>514</v>
      </c>
      <c r="CK642" s="572"/>
      <c r="CL642" s="572"/>
      <c r="CM642" s="572"/>
      <c r="CN642" s="572"/>
      <c r="CO642" s="572"/>
      <c r="CP642" s="572"/>
      <c r="CQ642" s="572"/>
      <c r="CR642" s="572"/>
      <c r="CS642" s="572"/>
      <c r="CT642" s="572"/>
      <c r="CU642" s="572"/>
      <c r="CV642" s="572"/>
      <c r="CW642" s="572"/>
      <c r="CX642" s="572"/>
      <c r="CY642" s="572"/>
      <c r="CZ642" s="572"/>
      <c r="DA642" s="572"/>
      <c r="DB642" s="572">
        <v>70</v>
      </c>
      <c r="DC642" s="577">
        <v>30</v>
      </c>
      <c r="DD642" s="572"/>
      <c r="DE642" s="572"/>
      <c r="DF642" s="572"/>
      <c r="DG642" s="572"/>
      <c r="DH642" s="572"/>
      <c r="DI642" s="572"/>
      <c r="DJ642" s="572"/>
      <c r="DK642" s="208"/>
      <c r="DL642" s="148"/>
      <c r="DM642" s="572"/>
      <c r="DN642" s="572"/>
      <c r="DO642" s="574"/>
      <c r="DP642" s="575"/>
      <c r="DQ642" s="576"/>
      <c r="DR642" s="574"/>
      <c r="DS642" s="576"/>
      <c r="DT642" s="283" t="s">
        <v>2183</v>
      </c>
      <c r="DU642" s="577"/>
      <c r="DV642" s="577"/>
      <c r="DW642" s="291" t="e">
        <f>VLOOKUP(P642,[1]definitions_list_lookup!$K$30:$L$54,2,0)</f>
        <v>#N/A</v>
      </c>
      <c r="DX642" s="578" t="s">
        <v>2167</v>
      </c>
      <c r="DY642" s="578" t="s">
        <v>2184</v>
      </c>
      <c r="DZ642" s="154"/>
      <c r="EA642" s="154"/>
      <c r="EB642" s="229"/>
      <c r="EC642" s="292"/>
      <c r="ED642" s="229" t="s">
        <v>2517</v>
      </c>
      <c r="EE642" s="293"/>
      <c r="EF642" s="294"/>
      <c r="EG642" s="293"/>
      <c r="EH642" s="295"/>
      <c r="EI642" s="296"/>
      <c r="EJ642" s="297"/>
      <c r="EK642" s="298"/>
      <c r="EL642" s="293"/>
      <c r="EM642" s="295"/>
      <c r="EN642" s="295"/>
      <c r="EO642" s="321"/>
      <c r="EP642" s="321"/>
      <c r="EQ642" s="321"/>
      <c r="ER642" s="321"/>
      <c r="ES642" s="321"/>
      <c r="ET642" s="321"/>
      <c r="EU642" s="321"/>
      <c r="EV642" s="322"/>
      <c r="EW642" s="322"/>
      <c r="EX642" s="322"/>
      <c r="EY642" s="322"/>
      <c r="EZ642" s="192" t="e">
        <f t="shared" si="239"/>
        <v>#DIV/0!</v>
      </c>
      <c r="FA642" s="192" t="e">
        <f t="shared" si="240"/>
        <v>#DIV/0!</v>
      </c>
      <c r="FB642" s="192" t="e">
        <f t="shared" si="241"/>
        <v>#DIV/0!</v>
      </c>
      <c r="FC642" s="192" t="e">
        <f t="shared" si="242"/>
        <v>#DIV/0!</v>
      </c>
      <c r="FD642" s="192" t="e">
        <f t="shared" si="243"/>
        <v>#DIV/0!</v>
      </c>
      <c r="FE642" s="193" t="e">
        <f t="shared" si="244"/>
        <v>#DIV/0!</v>
      </c>
      <c r="FF642" s="194" t="e">
        <f t="shared" si="245"/>
        <v>#DIV/0!</v>
      </c>
      <c r="FG642" s="293"/>
      <c r="FH642" s="295"/>
      <c r="FI642" s="778">
        <f t="shared" si="250"/>
        <v>0</v>
      </c>
      <c r="FJ642" s="779" t="e">
        <f t="shared" si="251"/>
        <v>#DIV/0!</v>
      </c>
      <c r="FK642" s="779" t="e">
        <f t="shared" si="252"/>
        <v>#DIV/0!</v>
      </c>
      <c r="FL642" s="780" t="e">
        <f t="shared" si="253"/>
        <v>#DIV/0!</v>
      </c>
      <c r="FM642" s="169" t="e">
        <f t="shared" si="254"/>
        <v>#DIV/0!</v>
      </c>
      <c r="FN642" s="783" t="e">
        <f t="shared" si="255"/>
        <v>#DIV/0!</v>
      </c>
      <c r="FO642" s="227"/>
      <c r="FP642" s="227"/>
      <c r="FQ642" s="227"/>
      <c r="FR642" s="227"/>
      <c r="FS642" s="227"/>
      <c r="FT642" s="227"/>
      <c r="FU642" s="227"/>
      <c r="FV642" s="227"/>
      <c r="FW642" s="227"/>
      <c r="FX642" s="227"/>
      <c r="FY642" s="227"/>
      <c r="FZ642" s="227"/>
      <c r="GA642" s="227"/>
      <c r="GB642" s="227"/>
      <c r="GC642" s="227"/>
      <c r="GD642" s="227"/>
      <c r="GE642" s="227"/>
      <c r="GF642" s="227"/>
      <c r="GG642" s="227"/>
      <c r="GH642" s="227"/>
      <c r="GI642" s="227"/>
      <c r="GJ642" s="227"/>
      <c r="GK642" s="227"/>
      <c r="GL642" s="227"/>
      <c r="GM642" s="227"/>
      <c r="GN642" s="227"/>
      <c r="GO642" s="227"/>
      <c r="GP642" s="227"/>
      <c r="GQ642" s="227"/>
      <c r="GR642" s="227"/>
      <c r="GS642" s="227"/>
      <c r="GT642" s="227"/>
      <c r="GU642" s="227"/>
      <c r="GV642" s="227"/>
      <c r="GW642" s="227"/>
      <c r="GX642" s="227"/>
      <c r="GY642" s="227"/>
      <c r="GZ642" s="227"/>
      <c r="HA642" s="227"/>
      <c r="HB642" s="227"/>
      <c r="HC642" s="227"/>
      <c r="HD642" s="227"/>
      <c r="HE642" s="227"/>
      <c r="HF642" s="227"/>
      <c r="HG642" s="227"/>
      <c r="HH642" s="227"/>
      <c r="HI642" s="227"/>
      <c r="HJ642" s="227"/>
      <c r="HK642" s="227"/>
      <c r="HL642" s="227"/>
      <c r="HM642" s="227"/>
      <c r="HN642" s="227"/>
      <c r="HO642" s="227"/>
      <c r="HP642" s="227"/>
      <c r="HQ642" s="227"/>
      <c r="HR642" s="227"/>
      <c r="HS642" s="227"/>
      <c r="HT642" s="227"/>
      <c r="HU642" s="227"/>
      <c r="HV642" s="227"/>
      <c r="HW642" s="227"/>
      <c r="HX642" s="227"/>
      <c r="HY642" s="227"/>
      <c r="HZ642" s="227"/>
      <c r="IA642" s="227"/>
      <c r="IB642" s="227"/>
      <c r="IC642" s="227"/>
      <c r="ID642" s="227"/>
      <c r="IE642" s="227"/>
      <c r="IF642" s="227"/>
      <c r="IG642" s="227"/>
      <c r="IH642" s="227"/>
      <c r="II642" s="227"/>
      <c r="IJ642" s="227"/>
      <c r="IK642" s="227"/>
      <c r="IL642" s="227"/>
      <c r="IM642" s="227"/>
      <c r="IN642" s="227"/>
      <c r="IO642" s="227"/>
      <c r="IP642" s="227"/>
      <c r="IQ642" s="227"/>
      <c r="IR642" s="227"/>
      <c r="IS642" s="227"/>
      <c r="IT642" s="227"/>
      <c r="IU642" s="227"/>
      <c r="IV642" s="227"/>
      <c r="IW642" s="227"/>
      <c r="IX642" s="227"/>
      <c r="IY642" s="227"/>
      <c r="IZ642" s="227"/>
      <c r="JA642" s="227"/>
      <c r="JB642" s="227"/>
      <c r="JC642" s="227"/>
      <c r="JD642" s="227"/>
      <c r="JE642" s="227"/>
      <c r="JF642" s="227"/>
      <c r="JG642" s="227"/>
      <c r="JH642" s="227"/>
      <c r="JI642" s="227"/>
      <c r="JJ642" s="227"/>
      <c r="JK642" s="227"/>
      <c r="JL642" s="227"/>
      <c r="JM642" s="227"/>
      <c r="JN642" s="227"/>
      <c r="JO642" s="227"/>
      <c r="JP642" s="227"/>
      <c r="JQ642" s="227"/>
      <c r="JR642" s="227"/>
      <c r="JS642" s="227"/>
      <c r="JT642" s="227"/>
      <c r="JU642" s="227"/>
      <c r="JV642" s="227"/>
      <c r="JW642" s="227"/>
      <c r="JX642" s="227"/>
      <c r="JY642" s="227"/>
      <c r="JZ642" s="227"/>
      <c r="KA642" s="227"/>
      <c r="KB642" s="227"/>
      <c r="KC642" s="227"/>
      <c r="KD642" s="227"/>
      <c r="KE642" s="227"/>
      <c r="KF642" s="227"/>
      <c r="KG642" s="227"/>
      <c r="KH642" s="227"/>
      <c r="KI642" s="227"/>
      <c r="KJ642" s="227"/>
      <c r="KK642" s="227"/>
      <c r="KL642" s="227"/>
      <c r="KM642" s="227"/>
      <c r="KN642" s="227"/>
      <c r="KO642" s="227"/>
      <c r="KP642" s="227"/>
      <c r="KQ642" s="227"/>
      <c r="KR642" s="227"/>
      <c r="KS642" s="227"/>
      <c r="KT642" s="227"/>
      <c r="KU642" s="227"/>
      <c r="KV642" s="227"/>
      <c r="KW642" s="227"/>
      <c r="KX642" s="227"/>
      <c r="KY642" s="227"/>
      <c r="KZ642" s="227"/>
      <c r="LA642" s="227"/>
      <c r="LB642" s="227"/>
      <c r="LC642" s="227"/>
      <c r="LD642" s="227"/>
      <c r="LE642" s="227"/>
      <c r="LF642" s="227"/>
      <c r="LG642" s="227"/>
      <c r="LH642" s="227"/>
      <c r="LI642" s="227"/>
      <c r="LJ642" s="227"/>
      <c r="LK642" s="227"/>
      <c r="LL642" s="227"/>
      <c r="LM642" s="227"/>
      <c r="LN642" s="227"/>
      <c r="LO642" s="227"/>
      <c r="LP642" s="227"/>
      <c r="LQ642" s="227"/>
      <c r="LR642" s="227"/>
      <c r="LS642" s="227"/>
      <c r="LT642" s="227"/>
      <c r="LU642" s="227"/>
      <c r="LV642" s="227"/>
      <c r="LW642" s="227"/>
      <c r="LX642" s="227"/>
      <c r="LY642" s="227"/>
      <c r="LZ642" s="227"/>
      <c r="MA642" s="227"/>
      <c r="MB642" s="227"/>
      <c r="MC642" s="227"/>
      <c r="MD642" s="227"/>
      <c r="ME642" s="227"/>
      <c r="MF642" s="227"/>
      <c r="MG642" s="227"/>
      <c r="MH642" s="227"/>
      <c r="MI642" s="227"/>
      <c r="MJ642" s="227"/>
      <c r="MK642" s="227"/>
      <c r="ML642" s="227"/>
      <c r="MM642" s="227"/>
      <c r="MN642" s="227"/>
      <c r="MO642" s="227"/>
      <c r="MP642" s="227"/>
      <c r="MQ642" s="227"/>
      <c r="MR642" s="227"/>
      <c r="MS642" s="227"/>
      <c r="MT642" s="227"/>
      <c r="MU642" s="227"/>
      <c r="MV642" s="227"/>
      <c r="MW642" s="227"/>
      <c r="MX642" s="227"/>
      <c r="MY642" s="227"/>
      <c r="MZ642" s="227"/>
      <c r="NA642" s="227"/>
      <c r="NB642" s="227"/>
      <c r="NC642" s="227"/>
      <c r="ND642" s="227"/>
      <c r="NE642" s="227"/>
      <c r="NF642" s="227"/>
      <c r="NG642" s="227"/>
      <c r="NH642" s="227"/>
      <c r="NI642" s="227"/>
      <c r="NJ642" s="227"/>
      <c r="NK642" s="227"/>
      <c r="NL642" s="227"/>
      <c r="NM642" s="227"/>
      <c r="NN642" s="227"/>
      <c r="NO642" s="227"/>
      <c r="NP642" s="227"/>
      <c r="NQ642" s="227"/>
      <c r="NR642" s="227"/>
      <c r="NS642" s="227"/>
      <c r="NT642" s="227"/>
      <c r="NU642" s="227"/>
      <c r="NV642" s="227"/>
      <c r="NW642" s="227"/>
      <c r="NX642" s="227"/>
      <c r="NY642" s="227"/>
      <c r="NZ642" s="227"/>
      <c r="OA642" s="227"/>
      <c r="OB642" s="227"/>
      <c r="OC642" s="227"/>
      <c r="OD642" s="227"/>
      <c r="OE642" s="227"/>
      <c r="OF642" s="227"/>
      <c r="OG642" s="227"/>
      <c r="OH642" s="227"/>
      <c r="OI642" s="227"/>
      <c r="OJ642" s="227"/>
      <c r="OK642" s="227"/>
      <c r="OL642" s="227"/>
      <c r="OM642" s="227"/>
      <c r="ON642" s="227"/>
      <c r="OO642" s="227"/>
      <c r="OP642" s="227"/>
      <c r="OQ642" s="227"/>
      <c r="OR642" s="227"/>
      <c r="OS642" s="227"/>
      <c r="OT642" s="227"/>
      <c r="OU642" s="227"/>
      <c r="OV642" s="227"/>
      <c r="OW642" s="227"/>
      <c r="OX642" s="227"/>
      <c r="OY642" s="227"/>
      <c r="OZ642" s="227"/>
      <c r="PA642" s="227"/>
      <c r="PB642" s="227"/>
      <c r="PC642" s="227"/>
      <c r="PD642" s="227"/>
      <c r="PE642" s="227"/>
      <c r="PF642" s="227"/>
      <c r="PG642" s="227"/>
      <c r="PH642" s="227"/>
      <c r="PI642" s="227"/>
      <c r="PJ642" s="227"/>
      <c r="PK642" s="227"/>
      <c r="PL642" s="227"/>
      <c r="PM642" s="227"/>
      <c r="PN642" s="227"/>
      <c r="PO642" s="227"/>
      <c r="PP642" s="227"/>
      <c r="PQ642" s="227"/>
      <c r="PR642" s="227"/>
      <c r="PS642" s="227"/>
      <c r="PT642" s="227"/>
      <c r="PU642" s="227"/>
      <c r="PV642" s="227"/>
      <c r="PW642" s="227"/>
      <c r="PX642" s="227"/>
      <c r="PY642" s="227"/>
      <c r="PZ642" s="227"/>
      <c r="QA642" s="227"/>
      <c r="QB642" s="227"/>
      <c r="QC642" s="227"/>
      <c r="QD642" s="227"/>
      <c r="QE642" s="227"/>
      <c r="QF642" s="227"/>
      <c r="QG642" s="227"/>
      <c r="QH642" s="227"/>
      <c r="QI642" s="227"/>
      <c r="QJ642" s="227"/>
      <c r="QK642" s="227"/>
      <c r="QL642" s="227"/>
      <c r="QM642" s="227"/>
      <c r="QN642" s="227"/>
      <c r="QO642" s="227"/>
      <c r="QP642" s="227"/>
      <c r="QQ642" s="227"/>
      <c r="QR642" s="227"/>
      <c r="QS642" s="227"/>
      <c r="QT642" s="227"/>
      <c r="QU642" s="227"/>
      <c r="QV642" s="227"/>
      <c r="QW642" s="227"/>
      <c r="QX642" s="227"/>
      <c r="QY642" s="227"/>
      <c r="QZ642" s="227"/>
      <c r="RA642" s="227"/>
      <c r="RB642" s="227"/>
      <c r="RC642" s="227"/>
      <c r="RD642" s="227"/>
      <c r="RE642" s="227"/>
      <c r="RF642" s="227"/>
      <c r="RG642" s="227"/>
      <c r="RH642" s="227"/>
      <c r="RI642" s="227"/>
      <c r="RJ642" s="227"/>
      <c r="RK642" s="227"/>
      <c r="RL642" s="227"/>
      <c r="RM642" s="227"/>
      <c r="RN642" s="227"/>
      <c r="RO642" s="227"/>
      <c r="RP642" s="227"/>
      <c r="RQ642" s="227"/>
      <c r="RR642" s="227"/>
      <c r="RS642" s="227"/>
      <c r="RT642" s="227"/>
      <c r="RU642" s="227"/>
      <c r="RV642" s="227"/>
      <c r="RW642" s="227"/>
      <c r="RX642" s="227"/>
      <c r="RY642" s="227"/>
      <c r="RZ642" s="227"/>
      <c r="SA642" s="227"/>
      <c r="SB642" s="227"/>
      <c r="SC642" s="227"/>
      <c r="SD642" s="227"/>
      <c r="SE642" s="227"/>
      <c r="SF642" s="227"/>
      <c r="SG642" s="227"/>
      <c r="SH642" s="227"/>
      <c r="SI642" s="227"/>
      <c r="SJ642" s="227"/>
      <c r="SK642" s="227"/>
      <c r="SL642" s="227"/>
      <c r="SM642" s="227"/>
      <c r="SN642" s="227"/>
      <c r="SO642" s="227"/>
      <c r="SP642" s="227"/>
      <c r="SQ642" s="227"/>
      <c r="SR642" s="227"/>
      <c r="SS642" s="227"/>
      <c r="ST642" s="227"/>
      <c r="SU642" s="227"/>
      <c r="SV642" s="227"/>
      <c r="SW642" s="227"/>
      <c r="SX642" s="227"/>
      <c r="SY642" s="227"/>
      <c r="SZ642" s="227"/>
      <c r="TA642" s="227"/>
      <c r="TB642" s="227"/>
      <c r="TC642" s="227"/>
      <c r="TD642" s="227"/>
      <c r="TE642" s="227"/>
      <c r="TF642" s="227"/>
      <c r="TG642" s="227"/>
      <c r="TH642" s="227"/>
      <c r="TI642" s="227"/>
      <c r="TJ642" s="227"/>
      <c r="TK642" s="227"/>
      <c r="TL642" s="227"/>
      <c r="TM642" s="227"/>
      <c r="TN642" s="227"/>
      <c r="TO642" s="227"/>
      <c r="TP642" s="227"/>
      <c r="TQ642" s="227"/>
      <c r="TR642" s="227"/>
      <c r="TS642" s="227"/>
      <c r="TT642" s="227"/>
      <c r="TU642" s="227"/>
      <c r="TV642" s="227"/>
      <c r="TW642" s="227"/>
      <c r="TX642" s="227"/>
      <c r="TY642" s="227"/>
      <c r="TZ642" s="227"/>
      <c r="UA642" s="227"/>
      <c r="UB642" s="227"/>
      <c r="UC642" s="227"/>
      <c r="UD642" s="227"/>
      <c r="UE642" s="227"/>
      <c r="UF642" s="227"/>
      <c r="UG642" s="227"/>
      <c r="UH642" s="227"/>
      <c r="UI642" s="227"/>
      <c r="UJ642" s="227"/>
      <c r="UK642" s="227"/>
      <c r="UL642" s="227"/>
      <c r="UM642" s="227"/>
      <c r="UN642" s="227"/>
      <c r="UO642" s="227"/>
      <c r="UP642" s="227"/>
      <c r="UQ642" s="227"/>
      <c r="UR642" s="227"/>
      <c r="US642" s="227"/>
      <c r="UT642" s="227"/>
      <c r="UU642" s="227"/>
      <c r="UV642" s="227"/>
      <c r="UW642" s="227"/>
      <c r="UX642" s="227"/>
      <c r="UY642" s="227"/>
      <c r="UZ642" s="227"/>
      <c r="VA642" s="227"/>
      <c r="VB642" s="227"/>
      <c r="VC642" s="227"/>
      <c r="VD642" s="227"/>
      <c r="VE642" s="227"/>
      <c r="VF642" s="227"/>
      <c r="VG642" s="227"/>
      <c r="VH642" s="227"/>
      <c r="VI642" s="227"/>
      <c r="VJ642" s="227"/>
      <c r="VK642" s="227"/>
      <c r="VL642" s="227"/>
      <c r="VM642" s="227"/>
      <c r="VN642" s="227"/>
      <c r="VO642" s="227"/>
      <c r="VP642" s="227"/>
      <c r="VQ642" s="227"/>
      <c r="VR642" s="227"/>
      <c r="VS642" s="227"/>
      <c r="VT642" s="227"/>
      <c r="VU642" s="227"/>
      <c r="VV642" s="227"/>
      <c r="VW642" s="227"/>
      <c r="VX642" s="227"/>
      <c r="VY642" s="227"/>
      <c r="VZ642" s="227"/>
      <c r="WA642" s="227"/>
      <c r="WB642" s="227"/>
      <c r="WC642" s="227"/>
      <c r="WD642" s="227"/>
      <c r="WE642" s="227"/>
      <c r="WF642" s="227"/>
      <c r="WG642" s="227"/>
      <c r="WH642" s="227"/>
      <c r="WI642" s="227"/>
      <c r="WJ642" s="227"/>
      <c r="WK642" s="227"/>
      <c r="WL642" s="227"/>
      <c r="WM642" s="227"/>
      <c r="WN642" s="227"/>
      <c r="WO642" s="227"/>
      <c r="WP642" s="227"/>
      <c r="WQ642" s="227"/>
      <c r="WR642" s="227"/>
      <c r="WS642" s="227"/>
      <c r="WT642" s="227"/>
      <c r="WU642" s="227"/>
      <c r="WV642" s="227"/>
      <c r="WW642" s="227"/>
      <c r="WX642" s="227"/>
      <c r="WY642" s="227"/>
      <c r="WZ642" s="227"/>
      <c r="XA642" s="227"/>
      <c r="XB642" s="227"/>
      <c r="XC642" s="227"/>
      <c r="XD642" s="227"/>
      <c r="XE642" s="227"/>
      <c r="XF642" s="227"/>
      <c r="XG642" s="227"/>
      <c r="XH642" s="227"/>
      <c r="XI642" s="227"/>
      <c r="XJ642" s="227"/>
      <c r="XK642" s="227"/>
      <c r="XL642" s="227"/>
      <c r="XM642" s="227"/>
      <c r="XN642" s="227"/>
      <c r="XO642" s="227"/>
      <c r="XP642" s="227"/>
      <c r="XQ642" s="227"/>
      <c r="XR642" s="227"/>
      <c r="XS642" s="227"/>
      <c r="XT642" s="227"/>
      <c r="XU642" s="227"/>
      <c r="XV642" s="227"/>
      <c r="XW642" s="227"/>
      <c r="XX642" s="227"/>
      <c r="XY642" s="227"/>
      <c r="XZ642" s="227"/>
      <c r="YA642" s="227"/>
      <c r="YB642" s="227"/>
      <c r="YC642" s="227"/>
      <c r="YD642" s="227"/>
      <c r="YE642" s="227"/>
      <c r="YF642" s="227"/>
      <c r="YG642" s="227"/>
      <c r="YH642" s="227"/>
      <c r="YI642" s="227"/>
      <c r="YJ642" s="227"/>
      <c r="YK642" s="227"/>
      <c r="YL642" s="227"/>
      <c r="YM642" s="227"/>
      <c r="YN642" s="227"/>
      <c r="YO642" s="227"/>
      <c r="YP642" s="227"/>
      <c r="YQ642" s="227"/>
      <c r="YR642" s="227"/>
      <c r="YS642" s="227"/>
      <c r="YT642" s="227"/>
      <c r="YU642" s="227"/>
      <c r="YV642" s="227"/>
      <c r="YW642" s="227"/>
      <c r="YX642" s="227"/>
      <c r="YY642" s="227"/>
      <c r="YZ642" s="227"/>
      <c r="ZA642" s="227"/>
      <c r="ZB642" s="227"/>
      <c r="ZC642" s="227"/>
      <c r="ZD642" s="227"/>
      <c r="ZE642" s="227"/>
      <c r="ZF642" s="227"/>
      <c r="ZG642" s="227"/>
      <c r="ZH642" s="227"/>
      <c r="ZI642" s="227"/>
      <c r="ZJ642" s="227"/>
      <c r="ZK642" s="227"/>
      <c r="ZL642" s="227"/>
      <c r="ZM642" s="227"/>
      <c r="ZN642" s="227"/>
      <c r="ZO642" s="227"/>
      <c r="ZP642" s="227"/>
      <c r="ZQ642" s="227"/>
      <c r="ZR642" s="227"/>
      <c r="ZS642" s="227"/>
      <c r="ZT642" s="227"/>
      <c r="ZU642" s="227"/>
      <c r="ZV642" s="227"/>
      <c r="ZW642" s="227"/>
      <c r="ZX642" s="227"/>
      <c r="ZY642" s="227"/>
      <c r="ZZ642" s="227"/>
      <c r="AAA642" s="227"/>
      <c r="AAB642" s="227"/>
      <c r="AAC642" s="227"/>
      <c r="AAD642" s="227"/>
      <c r="AAE642" s="227"/>
      <c r="AAF642" s="227"/>
      <c r="AAG642" s="227"/>
      <c r="AAH642" s="227"/>
      <c r="AAI642" s="227"/>
      <c r="AAJ642" s="227"/>
      <c r="AAK642" s="227"/>
      <c r="AAL642" s="227"/>
      <c r="AAM642" s="227"/>
      <c r="AAN642" s="227"/>
      <c r="AAO642" s="227"/>
      <c r="AAP642" s="227"/>
      <c r="AAQ642" s="227"/>
      <c r="AAR642" s="227"/>
      <c r="AAS642" s="227"/>
      <c r="AAT642" s="227"/>
      <c r="AAU642" s="227"/>
      <c r="AAV642" s="227"/>
      <c r="AAW642" s="227"/>
      <c r="AAX642" s="227"/>
      <c r="AAY642" s="227"/>
      <c r="AAZ642" s="227"/>
      <c r="ABA642" s="227"/>
      <c r="ABB642" s="227"/>
      <c r="ABC642" s="227"/>
      <c r="ABD642" s="227"/>
      <c r="ABE642" s="227"/>
      <c r="ABF642" s="227"/>
      <c r="ABG642" s="227"/>
      <c r="ABH642" s="227"/>
      <c r="ABI642" s="227"/>
      <c r="ABJ642" s="227"/>
      <c r="ABK642" s="227"/>
      <c r="ABL642" s="227"/>
      <c r="ABM642" s="227"/>
      <c r="ABN642" s="227"/>
      <c r="ABO642" s="227"/>
      <c r="ABP642" s="227"/>
      <c r="ABQ642" s="227"/>
      <c r="ABR642" s="227"/>
      <c r="ABS642" s="227"/>
      <c r="ABT642" s="227"/>
      <c r="ABU642" s="227"/>
      <c r="ABV642" s="227"/>
      <c r="ABW642" s="227"/>
      <c r="ABX642" s="227"/>
      <c r="ABY642" s="227"/>
      <c r="ABZ642" s="227"/>
      <c r="ACA642" s="227"/>
      <c r="ACB642" s="227"/>
      <c r="ACC642" s="227"/>
      <c r="ACD642" s="227"/>
      <c r="ACE642" s="227"/>
      <c r="ACF642" s="227"/>
      <c r="ACG642" s="227"/>
      <c r="ACH642" s="227"/>
      <c r="ACI642" s="227"/>
      <c r="ACJ642" s="227"/>
      <c r="ACK642" s="227"/>
      <c r="ACL642" s="227"/>
      <c r="ACM642" s="227"/>
      <c r="ACN642" s="227"/>
      <c r="ACO642" s="227"/>
      <c r="ACP642" s="227"/>
      <c r="ACQ642" s="227"/>
      <c r="ACR642" s="227"/>
      <c r="ACS642" s="227"/>
      <c r="ACT642" s="227"/>
      <c r="ACU642" s="227"/>
      <c r="ACV642" s="227"/>
      <c r="ACW642" s="227"/>
      <c r="ACX642" s="227"/>
      <c r="ACY642" s="227"/>
      <c r="ACZ642" s="227"/>
      <c r="ADA642" s="227"/>
      <c r="ADB642" s="227"/>
      <c r="ADC642" s="227"/>
      <c r="ADD642" s="227"/>
      <c r="ADE642" s="227"/>
      <c r="ADF642" s="227"/>
      <c r="ADG642" s="227"/>
      <c r="ADH642" s="227"/>
      <c r="ADI642" s="227"/>
      <c r="ADJ642" s="227"/>
      <c r="ADK642" s="227"/>
      <c r="ADL642" s="227"/>
      <c r="ADM642" s="227"/>
      <c r="ADN642" s="227"/>
      <c r="ADO642" s="227"/>
      <c r="ADP642" s="227"/>
      <c r="ADQ642" s="227"/>
      <c r="ADR642" s="227"/>
      <c r="ADS642" s="227"/>
      <c r="ADT642" s="227"/>
      <c r="ADU642" s="227"/>
      <c r="ADV642" s="227"/>
      <c r="ADW642" s="227"/>
      <c r="ADX642" s="227"/>
      <c r="ADY642" s="227"/>
      <c r="ADZ642" s="227"/>
      <c r="AEA642" s="227"/>
      <c r="AEB642" s="227"/>
      <c r="AEC642" s="227"/>
      <c r="AED642" s="227"/>
      <c r="AEE642" s="227"/>
      <c r="AEF642" s="227"/>
      <c r="AEG642" s="227"/>
      <c r="AEH642" s="227"/>
      <c r="AEI642" s="227"/>
      <c r="AEJ642" s="227"/>
      <c r="AEK642" s="227"/>
      <c r="AEL642" s="227"/>
      <c r="AEM642" s="227"/>
      <c r="AEN642" s="227"/>
      <c r="AEO642" s="227"/>
      <c r="AEP642" s="227"/>
      <c r="AEQ642" s="227"/>
      <c r="AER642" s="227"/>
      <c r="AES642" s="227"/>
      <c r="AET642" s="227"/>
      <c r="AEU642" s="227"/>
      <c r="AEV642" s="227"/>
      <c r="AEW642" s="227"/>
      <c r="AEX642" s="227"/>
      <c r="AEY642" s="227"/>
      <c r="AEZ642" s="227"/>
      <c r="AFA642" s="227"/>
      <c r="AFB642" s="227"/>
      <c r="AFC642" s="227"/>
      <c r="AFD642" s="227"/>
      <c r="AFE642" s="227"/>
      <c r="AFF642" s="227"/>
      <c r="AFG642" s="227"/>
      <c r="AFH642" s="227"/>
      <c r="AFI642" s="227"/>
      <c r="AFJ642" s="227"/>
      <c r="AFK642" s="227"/>
      <c r="AFL642" s="227"/>
      <c r="AFM642" s="227"/>
      <c r="AFN642" s="227"/>
      <c r="AFO642" s="227"/>
      <c r="AFP642" s="227"/>
      <c r="AFQ642" s="227"/>
      <c r="AFR642" s="227"/>
      <c r="AFS642" s="227"/>
      <c r="AFT642" s="227"/>
      <c r="AFU642" s="227"/>
      <c r="AFV642" s="227"/>
      <c r="AFW642" s="227"/>
      <c r="AFX642" s="227"/>
      <c r="AFY642" s="227"/>
      <c r="AFZ642" s="227"/>
      <c r="AGA642" s="227"/>
      <c r="AGB642" s="227"/>
      <c r="AGC642" s="227"/>
      <c r="AGD642" s="227"/>
      <c r="AGE642" s="227"/>
      <c r="AGF642" s="227"/>
      <c r="AGG642" s="227"/>
      <c r="AGH642" s="227"/>
      <c r="AGI642" s="227"/>
      <c r="AGJ642" s="227"/>
      <c r="AGK642" s="227"/>
      <c r="AGL642" s="227"/>
      <c r="AGM642" s="227"/>
      <c r="AGN642" s="227"/>
      <c r="AGO642" s="227"/>
      <c r="AGP642" s="227"/>
      <c r="AGQ642" s="227"/>
      <c r="AGR642" s="227"/>
      <c r="AGS642" s="227"/>
      <c r="AGT642" s="227"/>
      <c r="AGU642" s="227"/>
      <c r="AGV642" s="227"/>
      <c r="AGW642" s="227"/>
      <c r="AGX642" s="227"/>
      <c r="AGY642" s="227"/>
      <c r="AGZ642" s="227"/>
      <c r="AHA642" s="227"/>
      <c r="AHB642" s="227"/>
      <c r="AHC642" s="227"/>
      <c r="AHD642" s="227"/>
      <c r="AHE642" s="227"/>
      <c r="AHF642" s="227"/>
      <c r="AHG642" s="227"/>
      <c r="AHH642" s="227"/>
      <c r="AHI642" s="227"/>
      <c r="AHJ642" s="227"/>
      <c r="AHK642" s="227"/>
      <c r="AHL642" s="227"/>
      <c r="AHM642" s="227"/>
      <c r="AHN642" s="227"/>
      <c r="AHO642" s="227"/>
      <c r="AHP642" s="227"/>
      <c r="AHQ642" s="227"/>
      <c r="AHR642" s="227"/>
      <c r="AHS642" s="227"/>
      <c r="AHT642" s="227"/>
      <c r="AHU642" s="227"/>
      <c r="AHV642" s="227"/>
      <c r="AHW642" s="227"/>
      <c r="AHX642" s="227"/>
      <c r="AHY642" s="227"/>
      <c r="AHZ642" s="227"/>
      <c r="AIA642" s="227"/>
      <c r="AIB642" s="227"/>
      <c r="AIC642" s="227"/>
      <c r="AID642" s="227"/>
      <c r="AIE642" s="227"/>
      <c r="AIF642" s="227"/>
      <c r="AIG642" s="227"/>
      <c r="AIH642" s="227"/>
      <c r="AII642" s="227"/>
      <c r="AIJ642" s="227"/>
      <c r="AIK642" s="227"/>
      <c r="AIL642" s="227"/>
      <c r="AIM642" s="227"/>
      <c r="AIN642" s="227"/>
      <c r="AIO642" s="227"/>
      <c r="AIP642" s="227"/>
      <c r="AIQ642" s="227"/>
      <c r="AIR642" s="227"/>
      <c r="AIS642" s="227"/>
      <c r="AIT642" s="227"/>
      <c r="AIU642" s="227"/>
      <c r="AIV642" s="227"/>
      <c r="AIW642" s="227"/>
      <c r="AIX642" s="227"/>
      <c r="AIY642" s="227"/>
      <c r="AIZ642" s="227"/>
      <c r="AJA642" s="227"/>
      <c r="AJB642" s="227"/>
      <c r="AJC642" s="227"/>
      <c r="AJD642" s="227"/>
      <c r="AJE642" s="227"/>
      <c r="AJF642" s="227"/>
      <c r="AJG642" s="227"/>
      <c r="AJH642" s="227"/>
      <c r="AJI642" s="227"/>
      <c r="AJJ642" s="227"/>
      <c r="AJK642" s="227"/>
      <c r="AJL642" s="227"/>
      <c r="AJM642" s="227"/>
      <c r="AJN642" s="227"/>
      <c r="AJO642" s="227"/>
      <c r="AJP642" s="227"/>
      <c r="AJQ642" s="227"/>
      <c r="AJR642" s="227"/>
      <c r="AJS642" s="227"/>
      <c r="AJT642" s="227"/>
      <c r="AJU642" s="227"/>
      <c r="AJV642" s="227"/>
      <c r="AJW642" s="227"/>
      <c r="AJX642" s="227"/>
      <c r="AJY642" s="227"/>
      <c r="AJZ642" s="227"/>
      <c r="AKA642" s="227"/>
      <c r="AKB642" s="227"/>
      <c r="AKC642" s="227"/>
      <c r="AKD642" s="227"/>
      <c r="AKE642" s="227"/>
      <c r="AKF642" s="227"/>
      <c r="AKG642" s="227"/>
      <c r="AKH642" s="227"/>
      <c r="AKI642" s="227"/>
      <c r="AKJ642" s="227"/>
      <c r="AKK642" s="227"/>
      <c r="AKL642" s="227"/>
      <c r="AKM642" s="227"/>
      <c r="AKN642" s="227"/>
      <c r="AKO642" s="227"/>
      <c r="AKP642" s="227"/>
      <c r="AKQ642" s="227"/>
      <c r="AKR642" s="227"/>
      <c r="AKS642" s="227"/>
      <c r="AKT642" s="227"/>
      <c r="AKU642" s="227"/>
      <c r="AKV642" s="227"/>
      <c r="AKW642" s="227"/>
      <c r="AKX642" s="227"/>
      <c r="AKY642" s="227"/>
      <c r="AKZ642" s="227"/>
      <c r="ALA642" s="227"/>
      <c r="ALB642" s="227"/>
      <c r="ALC642" s="227"/>
      <c r="ALD642" s="227"/>
      <c r="ALE642" s="227"/>
      <c r="ALF642" s="227"/>
      <c r="ALG642" s="227"/>
      <c r="ALH642" s="227"/>
      <c r="ALI642" s="227"/>
      <c r="ALJ642" s="227"/>
      <c r="ALK642" s="227"/>
      <c r="ALL642" s="227"/>
      <c r="ALM642" s="227"/>
      <c r="ALN642" s="227"/>
      <c r="ALO642" s="227"/>
      <c r="ALP642" s="227"/>
      <c r="ALQ642" s="227"/>
      <c r="ALR642" s="227"/>
      <c r="ALS642" s="227"/>
      <c r="ALT642" s="227"/>
      <c r="ALU642" s="227"/>
      <c r="ALV642" s="227"/>
      <c r="ALW642" s="227"/>
      <c r="ALX642" s="227"/>
      <c r="ALY642" s="227"/>
      <c r="ALZ642" s="227"/>
      <c r="AMA642" s="227"/>
      <c r="AMB642" s="227"/>
      <c r="AMC642" s="227"/>
      <c r="AMD642" s="227"/>
      <c r="AME642" s="227"/>
      <c r="AMF642" s="227"/>
      <c r="AMG642" s="227"/>
      <c r="AMH642" s="227"/>
      <c r="AMI642" s="227"/>
      <c r="AMJ642" s="227"/>
      <c r="AMK642" s="227"/>
      <c r="AML642" s="227"/>
      <c r="AMM642" s="227"/>
      <c r="AMN642" s="227"/>
      <c r="AMO642" s="227"/>
      <c r="AMP642" s="227"/>
      <c r="AMQ642" s="227"/>
      <c r="AMR642" s="227"/>
      <c r="AMS642" s="227"/>
      <c r="AMT642" s="227"/>
      <c r="AMU642" s="227"/>
      <c r="AMV642" s="227"/>
      <c r="AMW642" s="227"/>
      <c r="AMX642" s="227"/>
    </row>
    <row r="643" spans="1:1038" ht="18" customHeight="1">
      <c r="A643" s="389" t="s">
        <v>2065</v>
      </c>
      <c r="B643" s="226" t="s">
        <v>1647</v>
      </c>
      <c r="C643" s="226"/>
      <c r="D643" s="226" t="s">
        <v>1279</v>
      </c>
      <c r="E643" s="226">
        <v>84</v>
      </c>
      <c r="F643" s="226">
        <v>3</v>
      </c>
      <c r="G643" s="558" t="str">
        <f t="shared" si="220"/>
        <v>84-3</v>
      </c>
      <c r="H643" s="226">
        <v>0</v>
      </c>
      <c r="I643">
        <v>36.5</v>
      </c>
      <c r="J643" s="544">
        <f t="shared" si="289"/>
        <v>1</v>
      </c>
      <c r="K643" s="545" t="b">
        <f>IF(J644=1,IF(((VLOOKUP($G643,[1]Depth_Lookup!A$3:J$410,9,FALSE))-(I643/100))=0,"Good",IF(((VLOOKUP($G643,[1]Depth_Lookup!$A$3:$J$550,9,FALSE))-(I643/100))&gt;0,"Too Short","Too Long")))</f>
        <v>0</v>
      </c>
      <c r="L643" s="171">
        <f>(VLOOKUP($G643,Depth_Lookup!$A$3:$J$410,10,FALSE))+(H643/100)</f>
        <v>214.28</v>
      </c>
      <c r="M643" s="171">
        <f>(VLOOKUP($G643,Depth_Lookup!$A$3:$J$410,10,FALSE))+(I643/100)</f>
        <v>214.64500000000001</v>
      </c>
      <c r="N643" s="232" t="s">
        <v>2182</v>
      </c>
      <c r="O643" s="226">
        <v>4</v>
      </c>
      <c r="P643" s="226" t="s">
        <v>853</v>
      </c>
      <c r="Q643" s="226" t="s">
        <v>125</v>
      </c>
      <c r="R643" s="391" t="str">
        <f t="shared" si="277"/>
        <v>SerpentinizedHarzburgite</v>
      </c>
      <c r="S643" s="226" t="s">
        <v>700</v>
      </c>
      <c r="T643" s="226" t="s">
        <v>587</v>
      </c>
      <c r="U643" s="226"/>
      <c r="V643" s="226"/>
      <c r="W643" s="226" t="s">
        <v>102</v>
      </c>
      <c r="X643" s="391">
        <f>VLOOKUP(W643,[1]definitions_list_lookup!A$13:B$19,2,0)</f>
        <v>5</v>
      </c>
      <c r="Y643" s="226" t="s">
        <v>90</v>
      </c>
      <c r="Z643" s="226" t="s">
        <v>91</v>
      </c>
      <c r="AA643" s="226"/>
      <c r="AB643" s="226"/>
      <c r="AC643" s="226"/>
      <c r="AD643" s="226"/>
      <c r="AE643" s="393"/>
      <c r="AF643" s="558" t="e">
        <f>VLOOKUP(AE643,[1]definitions_list_mag!$V$12:$W$15,2,0)</f>
        <v>#N/A</v>
      </c>
      <c r="AG643" s="394"/>
      <c r="AH643" s="226"/>
      <c r="AI643" s="257">
        <v>59</v>
      </c>
      <c r="AJ643" s="226"/>
      <c r="AK643" s="226"/>
      <c r="AL643" s="226"/>
      <c r="AM643" s="226"/>
      <c r="AN643" s="226"/>
      <c r="AO643" s="257"/>
      <c r="AP643" s="226"/>
      <c r="AQ643" s="226"/>
      <c r="AR643" s="226"/>
      <c r="AS643" s="226"/>
      <c r="AT643" s="226"/>
      <c r="AU643" s="257"/>
      <c r="AV643" s="226"/>
      <c r="AW643" s="226"/>
      <c r="AX643" s="226"/>
      <c r="AY643" s="226"/>
      <c r="AZ643" s="226"/>
      <c r="BA643" s="257">
        <v>40</v>
      </c>
      <c r="BB643" s="226">
        <v>10</v>
      </c>
      <c r="BC643" s="226">
        <v>3</v>
      </c>
      <c r="BD643" s="226" t="s">
        <v>110</v>
      </c>
      <c r="BE643" s="226" t="s">
        <v>110</v>
      </c>
      <c r="BF643" s="226"/>
      <c r="BG643" s="257"/>
      <c r="BH643" s="226"/>
      <c r="BI643" s="226"/>
      <c r="BJ643" s="226"/>
      <c r="BK643" s="226"/>
      <c r="BL643" s="226"/>
      <c r="BM643" s="257">
        <v>1</v>
      </c>
      <c r="BN643" s="226">
        <v>2</v>
      </c>
      <c r="BO643" s="226">
        <v>0.5</v>
      </c>
      <c r="BP643" s="226"/>
      <c r="BQ643" s="226"/>
      <c r="BR643" s="226"/>
      <c r="BS643" s="226"/>
      <c r="BT643" s="226"/>
      <c r="BU643" s="226"/>
      <c r="BV643" s="226"/>
      <c r="BW643" s="226"/>
      <c r="BX643" s="226"/>
      <c r="BY643" s="257"/>
      <c r="BZ643" s="226"/>
      <c r="CA643" s="226"/>
      <c r="CB643" s="226"/>
      <c r="CC643" s="226"/>
      <c r="CD643" s="226"/>
      <c r="CE643" s="226"/>
      <c r="CF643" s="399">
        <f t="shared" si="290"/>
        <v>100</v>
      </c>
      <c r="CG643" s="259"/>
      <c r="CH643" s="559" t="s">
        <v>2165</v>
      </c>
      <c r="CI643" s="559">
        <v>100</v>
      </c>
      <c r="CJ643" s="559" t="s">
        <v>514</v>
      </c>
      <c r="CK643" s="560"/>
      <c r="CL643" s="560"/>
      <c r="CM643" s="560"/>
      <c r="CN643" s="560"/>
      <c r="CO643" s="560"/>
      <c r="CP643" s="560"/>
      <c r="CQ643" s="560"/>
      <c r="CR643" s="560"/>
      <c r="CS643" s="560"/>
      <c r="CT643" s="560"/>
      <c r="CU643" s="560"/>
      <c r="CV643" s="560"/>
      <c r="CW643" s="560"/>
      <c r="CX643" s="560"/>
      <c r="CY643" s="560"/>
      <c r="CZ643" s="560"/>
      <c r="DA643" s="560"/>
      <c r="DB643" s="560">
        <v>60</v>
      </c>
      <c r="DC643" s="566">
        <v>40</v>
      </c>
      <c r="DD643" s="560"/>
      <c r="DE643" s="560"/>
      <c r="DF643" s="560"/>
      <c r="DG643" s="560"/>
      <c r="DH643" s="560"/>
      <c r="DI643" s="560"/>
      <c r="DJ643" s="560"/>
      <c r="DK643" s="396"/>
      <c r="DL643" s="259"/>
      <c r="DM643" s="560"/>
      <c r="DN643" s="560"/>
      <c r="DO643" s="563"/>
      <c r="DP643" s="564"/>
      <c r="DQ643" s="565"/>
      <c r="DR643" s="563"/>
      <c r="DS643" s="565"/>
      <c r="DT643" s="543" t="s">
        <v>2183</v>
      </c>
      <c r="DU643" s="566"/>
      <c r="DV643" s="566"/>
      <c r="DW643" s="400" t="e">
        <f>VLOOKUP(P643,[1]definitions_list_lookup!$K$30:$L$54,2,0)</f>
        <v>#N/A</v>
      </c>
      <c r="DX643" s="567" t="s">
        <v>2167</v>
      </c>
      <c r="DY643" s="567" t="s">
        <v>2184</v>
      </c>
      <c r="DZ643" s="155"/>
      <c r="EA643" s="155"/>
      <c r="ED643" s="229" t="s">
        <v>2517</v>
      </c>
      <c r="EE643" s="140"/>
      <c r="EG643" s="140"/>
      <c r="EI643" s="218"/>
      <c r="EJ643" s="143"/>
      <c r="EK643" s="221"/>
      <c r="EM643" s="109"/>
      <c r="EN643" s="109"/>
      <c r="EZ643" s="192" t="e">
        <f t="shared" si="239"/>
        <v>#DIV/0!</v>
      </c>
      <c r="FA643" s="192" t="e">
        <f t="shared" si="240"/>
        <v>#DIV/0!</v>
      </c>
      <c r="FB643" s="192" t="e">
        <f t="shared" si="241"/>
        <v>#DIV/0!</v>
      </c>
      <c r="FC643" s="192" t="e">
        <f t="shared" si="242"/>
        <v>#DIV/0!</v>
      </c>
      <c r="FD643" s="192" t="e">
        <f t="shared" si="243"/>
        <v>#DIV/0!</v>
      </c>
      <c r="FE643" s="193" t="e">
        <f t="shared" si="244"/>
        <v>#DIV/0!</v>
      </c>
      <c r="FF643" s="194" t="e">
        <f t="shared" si="245"/>
        <v>#DIV/0!</v>
      </c>
      <c r="FI643" s="778">
        <f t="shared" si="250"/>
        <v>0</v>
      </c>
      <c r="FJ643" s="779" t="e">
        <f t="shared" si="251"/>
        <v>#DIV/0!</v>
      </c>
      <c r="FK643" s="779" t="e">
        <f t="shared" si="252"/>
        <v>#DIV/0!</v>
      </c>
      <c r="FL643" s="780" t="e">
        <f t="shared" si="253"/>
        <v>#DIV/0!</v>
      </c>
      <c r="FM643" s="169" t="e">
        <f t="shared" si="254"/>
        <v>#DIV/0!</v>
      </c>
      <c r="FN643" s="783" t="e">
        <f t="shared" si="255"/>
        <v>#DIV/0!</v>
      </c>
    </row>
    <row r="644" spans="1:1038" s="398" customFormat="1" ht="18" customHeight="1">
      <c r="A644" s="389" t="s">
        <v>2065</v>
      </c>
      <c r="B644" s="226" t="s">
        <v>1647</v>
      </c>
      <c r="C644" s="226"/>
      <c r="D644" s="226" t="s">
        <v>1279</v>
      </c>
      <c r="E644" s="226">
        <v>84</v>
      </c>
      <c r="F644" s="226">
        <v>3</v>
      </c>
      <c r="G644" s="558" t="str">
        <f t="shared" si="220"/>
        <v>84-3</v>
      </c>
      <c r="H644" s="226">
        <v>36.5</v>
      </c>
      <c r="I644" s="546">
        <v>86</v>
      </c>
      <c r="J644" s="544">
        <f t="shared" si="289"/>
        <v>0</v>
      </c>
      <c r="K644" s="545" t="b">
        <f>IF(J651=1,IF(((VLOOKUP($G644,[1]Depth_Lookup!A$3:J$410,9,FALSE))-(I644/100))=0,"Good",IF(((VLOOKUP($G644,[1]Depth_Lookup!$A$3:$J$550,9,FALSE))-(I644/100))&gt;0,"Too Short","Too Long")))</f>
        <v>0</v>
      </c>
      <c r="L644" s="171">
        <f>(VLOOKUP($G644,Depth_Lookup!$A$3:$J$410,10,FALSE))+(H644/100)</f>
        <v>214.64500000000001</v>
      </c>
      <c r="M644" s="171">
        <f>(VLOOKUP($G644,Depth_Lookup!$A$3:$J$410,10,FALSE))+(I644/100)</f>
        <v>215.14000000000001</v>
      </c>
      <c r="N644" s="232" t="s">
        <v>2185</v>
      </c>
      <c r="O644" s="226" t="s">
        <v>1605</v>
      </c>
      <c r="P644" s="226" t="s">
        <v>853</v>
      </c>
      <c r="Q644" s="226" t="s">
        <v>125</v>
      </c>
      <c r="R644" s="391" t="str">
        <f t="shared" si="277"/>
        <v>SerpentinizedHarzburgite</v>
      </c>
      <c r="S644" s="226" t="s">
        <v>587</v>
      </c>
      <c r="T644" s="226" t="s">
        <v>700</v>
      </c>
      <c r="U644" s="226" t="s">
        <v>95</v>
      </c>
      <c r="V644" s="226" t="s">
        <v>509</v>
      </c>
      <c r="W644" s="226" t="s">
        <v>102</v>
      </c>
      <c r="X644" s="391">
        <f>VLOOKUP(W644,[1]definitions_list_lookup!A$13:B$19,2,0)</f>
        <v>5</v>
      </c>
      <c r="Y644" s="226" t="s">
        <v>90</v>
      </c>
      <c r="Z644" s="226" t="s">
        <v>91</v>
      </c>
      <c r="AA644" s="226"/>
      <c r="AB644" s="226" t="s">
        <v>116</v>
      </c>
      <c r="AC644" s="226" t="s">
        <v>108</v>
      </c>
      <c r="AD644" s="226" t="s">
        <v>96</v>
      </c>
      <c r="AE644" s="393" t="s">
        <v>123</v>
      </c>
      <c r="AF644" s="558">
        <f>VLOOKUP(AE644,[1]definitions_list_mag!$V$12:$W$15,2,0)</f>
        <v>1</v>
      </c>
      <c r="AG644" s="394" t="s">
        <v>1758</v>
      </c>
      <c r="AH644" s="226"/>
      <c r="AI644" s="257">
        <v>70</v>
      </c>
      <c r="AJ644" s="226"/>
      <c r="AK644" s="226"/>
      <c r="AL644" s="226"/>
      <c r="AM644" s="226"/>
      <c r="AN644" s="226"/>
      <c r="AO644" s="257"/>
      <c r="AP644" s="226"/>
      <c r="AQ644" s="226"/>
      <c r="AR644" s="226"/>
      <c r="AS644" s="226"/>
      <c r="AT644" s="226"/>
      <c r="AU644" s="257"/>
      <c r="AV644" s="226"/>
      <c r="AW644" s="226"/>
      <c r="AX644" s="226"/>
      <c r="AY644" s="226"/>
      <c r="AZ644" s="226"/>
      <c r="BA644" s="257">
        <v>30</v>
      </c>
      <c r="BB644" s="226">
        <v>10</v>
      </c>
      <c r="BC644" s="226">
        <v>3</v>
      </c>
      <c r="BD644" s="226" t="s">
        <v>110</v>
      </c>
      <c r="BE644" s="226" t="s">
        <v>110</v>
      </c>
      <c r="BF644" s="226"/>
      <c r="BG644" s="257"/>
      <c r="BH644" s="226"/>
      <c r="BI644" s="226"/>
      <c r="BJ644" s="226"/>
      <c r="BK644" s="226"/>
      <c r="BL644" s="226"/>
      <c r="BM644" s="257"/>
      <c r="BN644" s="226"/>
      <c r="BO644" s="226"/>
      <c r="BP644" s="226"/>
      <c r="BQ644" s="226"/>
      <c r="BR644" s="226"/>
      <c r="BS644" s="226"/>
      <c r="BT644" s="226"/>
      <c r="BU644" s="226"/>
      <c r="BV644" s="226"/>
      <c r="BW644" s="226"/>
      <c r="BX644" s="226"/>
      <c r="BY644" s="257"/>
      <c r="BZ644" s="226"/>
      <c r="CA644" s="226"/>
      <c r="CB644" s="226"/>
      <c r="CC644" s="226"/>
      <c r="CD644" s="226"/>
      <c r="CE644" s="226"/>
      <c r="CF644" s="399">
        <f t="shared" si="290"/>
        <v>100</v>
      </c>
      <c r="CG644" s="259"/>
      <c r="CH644" s="559" t="s">
        <v>1329</v>
      </c>
      <c r="CI644" s="559">
        <v>85</v>
      </c>
      <c r="CJ644" s="559" t="s">
        <v>514</v>
      </c>
      <c r="CK644" s="564"/>
      <c r="CL644" s="560"/>
      <c r="CM644" s="560"/>
      <c r="CN644" s="560"/>
      <c r="CO644" s="560"/>
      <c r="CP644" s="560"/>
      <c r="CQ644" s="560"/>
      <c r="CR644" s="560"/>
      <c r="CS644" s="560"/>
      <c r="CT644" s="560"/>
      <c r="CU644" s="560"/>
      <c r="CV644" s="560"/>
      <c r="CW644" s="560"/>
      <c r="CX644" s="560"/>
      <c r="CY644" s="560"/>
      <c r="CZ644" s="560"/>
      <c r="DA644" s="560"/>
      <c r="DB644" s="560">
        <v>85</v>
      </c>
      <c r="DC644" s="566">
        <v>15</v>
      </c>
      <c r="DD644" s="560"/>
      <c r="DE644" s="560"/>
      <c r="DF644" s="560"/>
      <c r="DG644" s="560"/>
      <c r="DH644" s="560"/>
      <c r="DI644" s="560"/>
      <c r="DJ644" s="560"/>
      <c r="DK644" s="396"/>
      <c r="DL644" s="259"/>
      <c r="DM644" s="560"/>
      <c r="DN644" s="560"/>
      <c r="DO644" s="563"/>
      <c r="DP644" s="564"/>
      <c r="DQ644" s="565"/>
      <c r="DR644" s="563"/>
      <c r="DS644" s="565"/>
      <c r="DT644" s="543" t="s">
        <v>1754</v>
      </c>
      <c r="DU644" s="566"/>
      <c r="DV644" s="566"/>
      <c r="DW644" s="400" t="e">
        <f>VLOOKUP(P644,[1]definitions_list_lookup!$K$30:$L$54,2,0)</f>
        <v>#N/A</v>
      </c>
      <c r="DX644" s="567" t="s">
        <v>2151</v>
      </c>
      <c r="DY644" s="567" t="s">
        <v>2186</v>
      </c>
      <c r="DZ644" s="155"/>
      <c r="EA644" s="155"/>
      <c r="EB644" s="256"/>
      <c r="EC644" s="104"/>
      <c r="ED644" s="229" t="s">
        <v>2517</v>
      </c>
      <c r="EE644" s="401"/>
      <c r="EF644" s="402"/>
      <c r="EG644" s="401"/>
      <c r="EH644" s="403"/>
      <c r="EI644" s="404"/>
      <c r="EJ644" s="405"/>
      <c r="EK644" s="406"/>
      <c r="EL644" s="401"/>
      <c r="EM644" s="403"/>
      <c r="EN644" s="403"/>
      <c r="EO644" s="407"/>
      <c r="EP644" s="407"/>
      <c r="EQ644" s="407"/>
      <c r="ER644" s="407"/>
      <c r="ES644" s="407"/>
      <c r="ET644" s="407"/>
      <c r="EU644" s="407"/>
      <c r="EV644" s="408"/>
      <c r="EW644" s="408"/>
      <c r="EX644" s="408"/>
      <c r="EY644" s="408"/>
      <c r="EZ644" s="192" t="e">
        <f t="shared" ref="EZ644:EZ707" si="313">+(IF($EW644&lt;$EY644,((MIN($EY644,$EW644)+(DEGREES(ATAN((TAN(RADIANS($EX644))/((TAN(RADIANS($EV644))*SIN(RADIANS(ABS($EW644-$EY644))))))-(COS(RADIANS(ABS($EW644-$EY644)))/SIN(RADIANS(ABS($EW644-$EY644)))))))-180)),((MAX($EY644,$EW644)-(DEGREES(ATAN((TAN(RADIANS($EX644))/((TAN(RADIANS($EV644))*SIN(RADIANS(ABS($EW644-$EY644))))))-(COS(RADIANS(ABS($EW644-$EY644)))/SIN(RADIANS(ABS($EW644-$EY644)))))))-180))))</f>
        <v>#DIV/0!</v>
      </c>
      <c r="FA644" s="192" t="e">
        <f t="shared" ref="FA644:FA707" si="314">IF($EZ644&gt;0,$EZ644,360+$EZ644)</f>
        <v>#DIV/0!</v>
      </c>
      <c r="FB644" s="192" t="e">
        <f t="shared" ref="FB644:FB707" si="315">+ABS(DEGREES(ATAN((COS(RADIANS(ABS($EZ644+180-(IF($EW644&gt;$EY644,MAX($EX644,$EW644),MIN($EW644,$EY644))))))/(TAN(RADIANS($EV644)))))))</f>
        <v>#DIV/0!</v>
      </c>
      <c r="FC644" s="192" t="e">
        <f t="shared" ref="FC644:FC707" si="316">+IF(($EZ644+90)&gt;0,$EZ644+90,$EZ644+450)</f>
        <v>#DIV/0!</v>
      </c>
      <c r="FD644" s="192" t="e">
        <f t="shared" ref="FD644:FD707" si="317">-$FB644+90</f>
        <v>#DIV/0!</v>
      </c>
      <c r="FE644" s="193" t="e">
        <f t="shared" ref="FE644:FE707" si="318">IF(($FA644&lt;180),$FA644+180,$FA644-180)</f>
        <v>#DIV/0!</v>
      </c>
      <c r="FF644" s="194" t="e">
        <f t="shared" ref="FF644:FF707" si="319">-$FB644+90</f>
        <v>#DIV/0!</v>
      </c>
      <c r="FG644" s="401"/>
      <c r="FH644" s="403"/>
      <c r="FI644" s="778">
        <f t="shared" si="250"/>
        <v>0</v>
      </c>
      <c r="FJ644" s="779" t="e">
        <f t="shared" si="251"/>
        <v>#DIV/0!</v>
      </c>
      <c r="FK644" s="779" t="e">
        <f t="shared" si="252"/>
        <v>#DIV/0!</v>
      </c>
      <c r="FL644" s="780" t="e">
        <f t="shared" si="253"/>
        <v>#DIV/0!</v>
      </c>
      <c r="FM644" s="169" t="e">
        <f t="shared" si="254"/>
        <v>#DIV/0!</v>
      </c>
      <c r="FN644" s="783" t="e">
        <f t="shared" si="255"/>
        <v>#DIV/0!</v>
      </c>
      <c r="FO644" s="226"/>
      <c r="FP644" s="226"/>
      <c r="FQ644" s="226"/>
      <c r="FR644" s="226"/>
      <c r="FS644" s="226"/>
      <c r="FT644" s="226"/>
      <c r="FU644" s="226"/>
      <c r="FV644" s="226"/>
      <c r="FW644" s="226"/>
      <c r="FX644" s="226"/>
      <c r="FY644" s="226"/>
      <c r="FZ644" s="226"/>
      <c r="GA644" s="226"/>
      <c r="GB644" s="226"/>
      <c r="GC644" s="226"/>
      <c r="GD644" s="226"/>
      <c r="GE644" s="226"/>
      <c r="GF644" s="226"/>
      <c r="GG644" s="226"/>
      <c r="GH644" s="226"/>
      <c r="GI644" s="226"/>
      <c r="GJ644" s="226"/>
      <c r="GK644" s="226"/>
      <c r="GL644" s="226"/>
      <c r="GM644" s="226"/>
      <c r="GN644" s="226"/>
      <c r="GO644" s="226"/>
      <c r="GP644" s="226"/>
      <c r="GQ644" s="226"/>
      <c r="GR644" s="226"/>
      <c r="GS644" s="226"/>
      <c r="GT644" s="226"/>
      <c r="GU644" s="226"/>
      <c r="GV644" s="226"/>
      <c r="GW644" s="226"/>
      <c r="GX644" s="226"/>
      <c r="GY644" s="226"/>
      <c r="GZ644" s="226"/>
      <c r="HA644" s="226"/>
      <c r="HB644" s="226"/>
      <c r="HC644" s="226"/>
      <c r="HD644" s="226"/>
      <c r="HE644" s="226"/>
      <c r="HF644" s="226"/>
      <c r="HG644" s="226"/>
      <c r="HH644" s="226"/>
      <c r="HI644" s="226"/>
      <c r="HJ644" s="226"/>
      <c r="HK644" s="226"/>
      <c r="HL644" s="226"/>
      <c r="HM644" s="226"/>
      <c r="HN644" s="226"/>
      <c r="HO644" s="226"/>
      <c r="HP644" s="226"/>
      <c r="HQ644" s="226"/>
      <c r="HR644" s="226"/>
      <c r="HS644" s="226"/>
      <c r="HT644" s="226"/>
      <c r="HU644" s="226"/>
      <c r="HV644" s="226"/>
      <c r="HW644" s="226"/>
      <c r="HX644" s="226"/>
      <c r="HY644" s="226"/>
      <c r="HZ644" s="226"/>
      <c r="IA644" s="226"/>
      <c r="IB644" s="226"/>
      <c r="IC644" s="226"/>
      <c r="ID644" s="226"/>
      <c r="IE644" s="226"/>
      <c r="IF644" s="226"/>
      <c r="IG644" s="226"/>
      <c r="IH644" s="226"/>
      <c r="II644" s="226"/>
      <c r="IJ644" s="226"/>
      <c r="IK644" s="226"/>
      <c r="IL644" s="226"/>
      <c r="IM644" s="226"/>
      <c r="IN644" s="226"/>
      <c r="IO644" s="226"/>
      <c r="IP644" s="226"/>
      <c r="IQ644" s="226"/>
      <c r="IR644" s="226"/>
      <c r="IS644" s="226"/>
      <c r="IT644" s="226"/>
      <c r="IU644" s="226"/>
      <c r="IV644" s="226"/>
      <c r="IW644" s="226"/>
      <c r="IX644" s="226"/>
      <c r="IY644" s="226"/>
      <c r="IZ644" s="226"/>
      <c r="JA644" s="226"/>
      <c r="JB644" s="226"/>
      <c r="JC644" s="226"/>
      <c r="JD644" s="226"/>
      <c r="JE644" s="226"/>
      <c r="JF644" s="226"/>
      <c r="JG644" s="226"/>
      <c r="JH644" s="226"/>
      <c r="JI644" s="226"/>
      <c r="JJ644" s="226"/>
      <c r="JK644" s="226"/>
      <c r="JL644" s="226"/>
      <c r="JM644" s="226"/>
      <c r="JN644" s="226"/>
      <c r="JO644" s="226"/>
      <c r="JP644" s="226"/>
      <c r="JQ644" s="226"/>
      <c r="JR644" s="226"/>
      <c r="JS644" s="226"/>
      <c r="JT644" s="226"/>
      <c r="JU644" s="226"/>
      <c r="JV644" s="226"/>
      <c r="JW644" s="226"/>
      <c r="JX644" s="226"/>
      <c r="JY644" s="226"/>
      <c r="JZ644" s="226"/>
      <c r="KA644" s="226"/>
      <c r="KB644" s="226"/>
      <c r="KC644" s="226"/>
      <c r="KD644" s="226"/>
      <c r="KE644" s="226"/>
      <c r="KF644" s="226"/>
      <c r="KG644" s="226"/>
      <c r="KH644" s="226"/>
      <c r="KI644" s="226"/>
      <c r="KJ644" s="226"/>
      <c r="KK644" s="226"/>
      <c r="KL644" s="226"/>
      <c r="KM644" s="226"/>
      <c r="KN644" s="226"/>
      <c r="KO644" s="226"/>
      <c r="KP644" s="226"/>
      <c r="KQ644" s="226"/>
      <c r="KR644" s="226"/>
      <c r="KS644" s="226"/>
      <c r="KT644" s="226"/>
      <c r="KU644" s="226"/>
      <c r="KV644" s="226"/>
      <c r="KW644" s="226"/>
      <c r="KX644" s="226"/>
      <c r="KY644" s="226"/>
      <c r="KZ644" s="226"/>
      <c r="LA644" s="226"/>
      <c r="LB644" s="226"/>
      <c r="LC644" s="226"/>
      <c r="LD644" s="226"/>
      <c r="LE644" s="226"/>
      <c r="LF644" s="226"/>
      <c r="LG644" s="226"/>
      <c r="LH644" s="226"/>
      <c r="LI644" s="226"/>
      <c r="LJ644" s="226"/>
      <c r="LK644" s="226"/>
      <c r="LL644" s="226"/>
      <c r="LM644" s="226"/>
      <c r="LN644" s="226"/>
      <c r="LO644" s="226"/>
      <c r="LP644" s="226"/>
      <c r="LQ644" s="226"/>
      <c r="LR644" s="226"/>
      <c r="LS644" s="226"/>
      <c r="LT644" s="226"/>
      <c r="LU644" s="226"/>
      <c r="LV644" s="226"/>
      <c r="LW644" s="226"/>
      <c r="LX644" s="226"/>
      <c r="LY644" s="226"/>
      <c r="LZ644" s="226"/>
      <c r="MA644" s="226"/>
      <c r="MB644" s="226"/>
      <c r="MC644" s="226"/>
      <c r="MD644" s="226"/>
      <c r="ME644" s="226"/>
      <c r="MF644" s="226"/>
      <c r="MG644" s="226"/>
      <c r="MH644" s="226"/>
      <c r="MI644" s="226"/>
      <c r="MJ644" s="226"/>
      <c r="MK644" s="226"/>
      <c r="ML644" s="226"/>
      <c r="MM644" s="226"/>
      <c r="MN644" s="226"/>
      <c r="MO644" s="226"/>
      <c r="MP644" s="226"/>
      <c r="MQ644" s="226"/>
      <c r="MR644" s="226"/>
      <c r="MS644" s="226"/>
      <c r="MT644" s="226"/>
      <c r="MU644" s="226"/>
      <c r="MV644" s="226"/>
      <c r="MW644" s="226"/>
      <c r="MX644" s="226"/>
      <c r="MY644" s="226"/>
      <c r="MZ644" s="226"/>
      <c r="NA644" s="226"/>
      <c r="NB644" s="226"/>
      <c r="NC644" s="226"/>
      <c r="ND644" s="226"/>
      <c r="NE644" s="226"/>
      <c r="NF644" s="226"/>
      <c r="NG644" s="226"/>
      <c r="NH644" s="226"/>
      <c r="NI644" s="226"/>
      <c r="NJ644" s="226"/>
      <c r="NK644" s="226"/>
      <c r="NL644" s="226"/>
      <c r="NM644" s="226"/>
      <c r="NN644" s="226"/>
      <c r="NO644" s="226"/>
      <c r="NP644" s="226"/>
      <c r="NQ644" s="226"/>
      <c r="NR644" s="226"/>
      <c r="NS644" s="226"/>
      <c r="NT644" s="226"/>
      <c r="NU644" s="226"/>
      <c r="NV644" s="226"/>
      <c r="NW644" s="226"/>
      <c r="NX644" s="226"/>
      <c r="NY644" s="226"/>
      <c r="NZ644" s="226"/>
      <c r="OA644" s="226"/>
      <c r="OB644" s="226"/>
      <c r="OC644" s="226"/>
      <c r="OD644" s="226"/>
      <c r="OE644" s="226"/>
      <c r="OF644" s="226"/>
      <c r="OG644" s="226"/>
      <c r="OH644" s="226"/>
      <c r="OI644" s="226"/>
      <c r="OJ644" s="226"/>
      <c r="OK644" s="226"/>
      <c r="OL644" s="226"/>
      <c r="OM644" s="226"/>
      <c r="ON644" s="226"/>
      <c r="OO644" s="226"/>
      <c r="OP644" s="226"/>
      <c r="OQ644" s="226"/>
      <c r="OR644" s="226"/>
      <c r="OS644" s="226"/>
      <c r="OT644" s="226"/>
      <c r="OU644" s="226"/>
      <c r="OV644" s="226"/>
      <c r="OW644" s="226"/>
      <c r="OX644" s="226"/>
      <c r="OY644" s="226"/>
      <c r="OZ644" s="226"/>
      <c r="PA644" s="226"/>
      <c r="PB644" s="226"/>
      <c r="PC644" s="226"/>
      <c r="PD644" s="226"/>
      <c r="PE644" s="226"/>
      <c r="PF644" s="226"/>
      <c r="PG644" s="226"/>
      <c r="PH644" s="226"/>
      <c r="PI644" s="226"/>
      <c r="PJ644" s="226"/>
      <c r="PK644" s="226"/>
      <c r="PL644" s="226"/>
      <c r="PM644" s="226"/>
      <c r="PN644" s="226"/>
      <c r="PO644" s="226"/>
      <c r="PP644" s="226"/>
      <c r="PQ644" s="226"/>
      <c r="PR644" s="226"/>
      <c r="PS644" s="226"/>
      <c r="PT644" s="226"/>
      <c r="PU644" s="226"/>
      <c r="PV644" s="226"/>
      <c r="PW644" s="226"/>
      <c r="PX644" s="226"/>
      <c r="PY644" s="226"/>
      <c r="PZ644" s="226"/>
      <c r="QA644" s="226"/>
      <c r="QB644" s="226"/>
      <c r="QC644" s="226"/>
      <c r="QD644" s="226"/>
      <c r="QE644" s="226"/>
      <c r="QF644" s="226"/>
      <c r="QG644" s="226"/>
      <c r="QH644" s="226"/>
      <c r="QI644" s="226"/>
      <c r="QJ644" s="226"/>
      <c r="QK644" s="226"/>
      <c r="QL644" s="226"/>
      <c r="QM644" s="226"/>
      <c r="QN644" s="226"/>
      <c r="QO644" s="226"/>
      <c r="QP644" s="226"/>
      <c r="QQ644" s="226"/>
      <c r="QR644" s="226"/>
      <c r="QS644" s="226"/>
      <c r="QT644" s="226"/>
      <c r="QU644" s="226"/>
      <c r="QV644" s="226"/>
      <c r="QW644" s="226"/>
      <c r="QX644" s="226"/>
      <c r="QY644" s="226"/>
      <c r="QZ644" s="226"/>
      <c r="RA644" s="226"/>
      <c r="RB644" s="226"/>
      <c r="RC644" s="226"/>
      <c r="RD644" s="226"/>
      <c r="RE644" s="226"/>
      <c r="RF644" s="226"/>
      <c r="RG644" s="226"/>
      <c r="RH644" s="226"/>
      <c r="RI644" s="226"/>
      <c r="RJ644" s="226"/>
      <c r="RK644" s="226"/>
      <c r="RL644" s="226"/>
      <c r="RM644" s="226"/>
      <c r="RN644" s="226"/>
      <c r="RO644" s="226"/>
      <c r="RP644" s="226"/>
      <c r="RQ644" s="226"/>
      <c r="RR644" s="226"/>
      <c r="RS644" s="226"/>
      <c r="RT644" s="226"/>
      <c r="RU644" s="226"/>
      <c r="RV644" s="226"/>
      <c r="RW644" s="226"/>
      <c r="RX644" s="226"/>
      <c r="RY644" s="226"/>
      <c r="RZ644" s="226"/>
      <c r="SA644" s="226"/>
      <c r="SB644" s="226"/>
      <c r="SC644" s="226"/>
      <c r="SD644" s="226"/>
      <c r="SE644" s="226"/>
      <c r="SF644" s="226"/>
      <c r="SG644" s="226"/>
      <c r="SH644" s="226"/>
      <c r="SI644" s="226"/>
      <c r="SJ644" s="226"/>
      <c r="SK644" s="226"/>
      <c r="SL644" s="226"/>
      <c r="SM644" s="226"/>
      <c r="SN644" s="226"/>
      <c r="SO644" s="226"/>
      <c r="SP644" s="226"/>
      <c r="SQ644" s="226"/>
      <c r="SR644" s="226"/>
      <c r="SS644" s="226"/>
      <c r="ST644" s="226"/>
      <c r="SU644" s="226"/>
      <c r="SV644" s="226"/>
      <c r="SW644" s="226"/>
      <c r="SX644" s="226"/>
      <c r="SY644" s="226"/>
      <c r="SZ644" s="226"/>
      <c r="TA644" s="226"/>
      <c r="TB644" s="226"/>
      <c r="TC644" s="226"/>
      <c r="TD644" s="226"/>
      <c r="TE644" s="226"/>
      <c r="TF644" s="226"/>
      <c r="TG644" s="226"/>
      <c r="TH644" s="226"/>
      <c r="TI644" s="226"/>
      <c r="TJ644" s="226"/>
      <c r="TK644" s="226"/>
      <c r="TL644" s="226"/>
      <c r="TM644" s="226"/>
      <c r="TN644" s="226"/>
      <c r="TO644" s="226"/>
      <c r="TP644" s="226"/>
      <c r="TQ644" s="226"/>
      <c r="TR644" s="226"/>
      <c r="TS644" s="226"/>
      <c r="TT644" s="226"/>
      <c r="TU644" s="226"/>
      <c r="TV644" s="226"/>
      <c r="TW644" s="226"/>
      <c r="TX644" s="226"/>
      <c r="TY644" s="226"/>
      <c r="TZ644" s="226"/>
      <c r="UA644" s="226"/>
      <c r="UB644" s="226"/>
      <c r="UC644" s="226"/>
      <c r="UD644" s="226"/>
      <c r="UE644" s="226"/>
      <c r="UF644" s="226"/>
      <c r="UG644" s="226"/>
      <c r="UH644" s="226"/>
      <c r="UI644" s="226"/>
      <c r="UJ644" s="226"/>
      <c r="UK644" s="226"/>
      <c r="UL644" s="226"/>
      <c r="UM644" s="226"/>
      <c r="UN644" s="226"/>
      <c r="UO644" s="226"/>
      <c r="UP644" s="226"/>
      <c r="UQ644" s="226"/>
      <c r="UR644" s="226"/>
      <c r="US644" s="226"/>
      <c r="UT644" s="226"/>
      <c r="UU644" s="226"/>
      <c r="UV644" s="226"/>
      <c r="UW644" s="226"/>
      <c r="UX644" s="226"/>
      <c r="UY644" s="226"/>
      <c r="UZ644" s="226"/>
      <c r="VA644" s="226"/>
      <c r="VB644" s="226"/>
      <c r="VC644" s="226"/>
      <c r="VD644" s="226"/>
      <c r="VE644" s="226"/>
      <c r="VF644" s="226"/>
      <c r="VG644" s="226"/>
      <c r="VH644" s="226"/>
      <c r="VI644" s="226"/>
      <c r="VJ644" s="226"/>
      <c r="VK644" s="226"/>
      <c r="VL644" s="226"/>
      <c r="VM644" s="226"/>
      <c r="VN644" s="226"/>
      <c r="VO644" s="226"/>
      <c r="VP644" s="226"/>
      <c r="VQ644" s="226"/>
      <c r="VR644" s="226"/>
      <c r="VS644" s="226"/>
      <c r="VT644" s="226"/>
      <c r="VU644" s="226"/>
      <c r="VV644" s="226"/>
      <c r="VW644" s="226"/>
      <c r="VX644" s="226"/>
      <c r="VY644" s="226"/>
      <c r="VZ644" s="226"/>
      <c r="WA644" s="226"/>
      <c r="WB644" s="226"/>
      <c r="WC644" s="226"/>
      <c r="WD644" s="226"/>
      <c r="WE644" s="226"/>
      <c r="WF644" s="226"/>
      <c r="WG644" s="226"/>
      <c r="WH644" s="226"/>
      <c r="WI644" s="226"/>
      <c r="WJ644" s="226"/>
      <c r="WK644" s="226"/>
      <c r="WL644" s="226"/>
      <c r="WM644" s="226"/>
      <c r="WN644" s="226"/>
      <c r="WO644" s="226"/>
      <c r="WP644" s="226"/>
      <c r="WQ644" s="226"/>
      <c r="WR644" s="226"/>
      <c r="WS644" s="226"/>
      <c r="WT644" s="226"/>
      <c r="WU644" s="226"/>
      <c r="WV644" s="226"/>
      <c r="WW644" s="226"/>
      <c r="WX644" s="226"/>
      <c r="WY644" s="226"/>
      <c r="WZ644" s="226"/>
      <c r="XA644" s="226"/>
      <c r="XB644" s="226"/>
      <c r="XC644" s="226"/>
      <c r="XD644" s="226"/>
      <c r="XE644" s="226"/>
      <c r="XF644" s="226"/>
      <c r="XG644" s="226"/>
      <c r="XH644" s="226"/>
      <c r="XI644" s="226"/>
      <c r="XJ644" s="226"/>
      <c r="XK644" s="226"/>
      <c r="XL644" s="226"/>
      <c r="XM644" s="226"/>
      <c r="XN644" s="226"/>
      <c r="XO644" s="226"/>
      <c r="XP644" s="226"/>
      <c r="XQ644" s="226"/>
      <c r="XR644" s="226"/>
      <c r="XS644" s="226"/>
      <c r="XT644" s="226"/>
      <c r="XU644" s="226"/>
      <c r="XV644" s="226"/>
      <c r="XW644" s="226"/>
      <c r="XX644" s="226"/>
      <c r="XY644" s="226"/>
      <c r="XZ644" s="226"/>
      <c r="YA644" s="226"/>
      <c r="YB644" s="226"/>
      <c r="YC644" s="226"/>
      <c r="YD644" s="226"/>
      <c r="YE644" s="226"/>
      <c r="YF644" s="226"/>
      <c r="YG644" s="226"/>
      <c r="YH644" s="226"/>
      <c r="YI644" s="226"/>
      <c r="YJ644" s="226"/>
      <c r="YK644" s="226"/>
      <c r="YL644" s="226"/>
      <c r="YM644" s="226"/>
      <c r="YN644" s="226"/>
      <c r="YO644" s="226"/>
      <c r="YP644" s="226"/>
      <c r="YQ644" s="226"/>
      <c r="YR644" s="226"/>
      <c r="YS644" s="226"/>
      <c r="YT644" s="226"/>
      <c r="YU644" s="226"/>
      <c r="YV644" s="226"/>
      <c r="YW644" s="226"/>
      <c r="YX644" s="226"/>
      <c r="YY644" s="226"/>
      <c r="YZ644" s="226"/>
      <c r="ZA644" s="226"/>
      <c r="ZB644" s="226"/>
      <c r="ZC644" s="226"/>
      <c r="ZD644" s="226"/>
      <c r="ZE644" s="226"/>
      <c r="ZF644" s="226"/>
      <c r="ZG644" s="226"/>
      <c r="ZH644" s="226"/>
      <c r="ZI644" s="226"/>
      <c r="ZJ644" s="226"/>
      <c r="ZK644" s="226"/>
      <c r="ZL644" s="226"/>
      <c r="ZM644" s="226"/>
      <c r="ZN644" s="226"/>
      <c r="ZO644" s="226"/>
      <c r="ZP644" s="226"/>
      <c r="ZQ644" s="226"/>
      <c r="ZR644" s="226"/>
      <c r="ZS644" s="226"/>
      <c r="ZT644" s="226"/>
      <c r="ZU644" s="226"/>
      <c r="ZV644" s="226"/>
      <c r="ZW644" s="226"/>
      <c r="ZX644" s="226"/>
      <c r="ZY644" s="226"/>
      <c r="ZZ644" s="226"/>
      <c r="AAA644" s="226"/>
      <c r="AAB644" s="226"/>
      <c r="AAC644" s="226"/>
      <c r="AAD644" s="226"/>
      <c r="AAE644" s="226"/>
      <c r="AAF644" s="226"/>
      <c r="AAG644" s="226"/>
      <c r="AAH644" s="226"/>
      <c r="AAI644" s="226"/>
      <c r="AAJ644" s="226"/>
      <c r="AAK644" s="226"/>
      <c r="AAL644" s="226"/>
      <c r="AAM644" s="226"/>
      <c r="AAN644" s="226"/>
      <c r="AAO644" s="226"/>
      <c r="AAP644" s="226"/>
      <c r="AAQ644" s="226"/>
      <c r="AAR644" s="226"/>
      <c r="AAS644" s="226"/>
      <c r="AAT644" s="226"/>
      <c r="AAU644" s="226"/>
      <c r="AAV644" s="226"/>
      <c r="AAW644" s="226"/>
      <c r="AAX644" s="226"/>
      <c r="AAY644" s="226"/>
      <c r="AAZ644" s="226"/>
      <c r="ABA644" s="226"/>
      <c r="ABB644" s="226"/>
      <c r="ABC644" s="226"/>
      <c r="ABD644" s="226"/>
      <c r="ABE644" s="226"/>
      <c r="ABF644" s="226"/>
      <c r="ABG644" s="226"/>
      <c r="ABH644" s="226"/>
      <c r="ABI644" s="226"/>
      <c r="ABJ644" s="226"/>
      <c r="ABK644" s="226"/>
      <c r="ABL644" s="226"/>
      <c r="ABM644" s="226"/>
      <c r="ABN644" s="226"/>
      <c r="ABO644" s="226"/>
      <c r="ABP644" s="226"/>
      <c r="ABQ644" s="226"/>
      <c r="ABR644" s="226"/>
      <c r="ABS644" s="226"/>
      <c r="ABT644" s="226"/>
      <c r="ABU644" s="226"/>
      <c r="ABV644" s="226"/>
      <c r="ABW644" s="226"/>
      <c r="ABX644" s="226"/>
      <c r="ABY644" s="226"/>
      <c r="ABZ644" s="226"/>
      <c r="ACA644" s="226"/>
      <c r="ACB644" s="226"/>
      <c r="ACC644" s="226"/>
      <c r="ACD644" s="226"/>
      <c r="ACE644" s="226"/>
      <c r="ACF644" s="226"/>
      <c r="ACG644" s="226"/>
      <c r="ACH644" s="226"/>
      <c r="ACI644" s="226"/>
      <c r="ACJ644" s="226"/>
      <c r="ACK644" s="226"/>
      <c r="ACL644" s="226"/>
      <c r="ACM644" s="226"/>
      <c r="ACN644" s="226"/>
      <c r="ACO644" s="226"/>
      <c r="ACP644" s="226"/>
      <c r="ACQ644" s="226"/>
      <c r="ACR644" s="226"/>
      <c r="ACS644" s="226"/>
      <c r="ACT644" s="226"/>
      <c r="ACU644" s="226"/>
      <c r="ACV644" s="226"/>
      <c r="ACW644" s="226"/>
      <c r="ACX644" s="226"/>
      <c r="ACY644" s="226"/>
      <c r="ACZ644" s="226"/>
      <c r="ADA644" s="226"/>
      <c r="ADB644" s="226"/>
      <c r="ADC644" s="226"/>
      <c r="ADD644" s="226"/>
      <c r="ADE644" s="226"/>
      <c r="ADF644" s="226"/>
      <c r="ADG644" s="226"/>
      <c r="ADH644" s="226"/>
      <c r="ADI644" s="226"/>
      <c r="ADJ644" s="226"/>
      <c r="ADK644" s="226"/>
      <c r="ADL644" s="226"/>
      <c r="ADM644" s="226"/>
      <c r="ADN644" s="226"/>
      <c r="ADO644" s="226"/>
      <c r="ADP644" s="226"/>
      <c r="ADQ644" s="226"/>
      <c r="ADR644" s="226"/>
      <c r="ADS644" s="226"/>
      <c r="ADT644" s="226"/>
      <c r="ADU644" s="226"/>
      <c r="ADV644" s="226"/>
      <c r="ADW644" s="226"/>
      <c r="ADX644" s="226"/>
      <c r="ADY644" s="226"/>
      <c r="ADZ644" s="226"/>
      <c r="AEA644" s="226"/>
      <c r="AEB644" s="226"/>
      <c r="AEC644" s="226"/>
      <c r="AED644" s="226"/>
      <c r="AEE644" s="226"/>
      <c r="AEF644" s="226"/>
      <c r="AEG644" s="226"/>
      <c r="AEH644" s="226"/>
      <c r="AEI644" s="226"/>
      <c r="AEJ644" s="226"/>
      <c r="AEK644" s="226"/>
      <c r="AEL644" s="226"/>
      <c r="AEM644" s="226"/>
      <c r="AEN644" s="226"/>
      <c r="AEO644" s="226"/>
      <c r="AEP644" s="226"/>
      <c r="AEQ644" s="226"/>
      <c r="AER644" s="226"/>
      <c r="AES644" s="226"/>
      <c r="AET644" s="226"/>
      <c r="AEU644" s="226"/>
      <c r="AEV644" s="226"/>
      <c r="AEW644" s="226"/>
      <c r="AEX644" s="226"/>
      <c r="AEY644" s="226"/>
      <c r="AEZ644" s="226"/>
      <c r="AFA644" s="226"/>
      <c r="AFB644" s="226"/>
      <c r="AFC644" s="226"/>
      <c r="AFD644" s="226"/>
      <c r="AFE644" s="226"/>
      <c r="AFF644" s="226"/>
      <c r="AFG644" s="226"/>
      <c r="AFH644" s="226"/>
      <c r="AFI644" s="226"/>
      <c r="AFJ644" s="226"/>
      <c r="AFK644" s="226"/>
      <c r="AFL644" s="226"/>
      <c r="AFM644" s="226"/>
      <c r="AFN644" s="226"/>
      <c r="AFO644" s="226"/>
      <c r="AFP644" s="226"/>
      <c r="AFQ644" s="226"/>
      <c r="AFR644" s="226"/>
      <c r="AFS644" s="226"/>
      <c r="AFT644" s="226"/>
      <c r="AFU644" s="226"/>
      <c r="AFV644" s="226"/>
      <c r="AFW644" s="226"/>
      <c r="AFX644" s="226"/>
      <c r="AFY644" s="226"/>
      <c r="AFZ644" s="226"/>
      <c r="AGA644" s="226"/>
      <c r="AGB644" s="226"/>
      <c r="AGC644" s="226"/>
      <c r="AGD644" s="226"/>
      <c r="AGE644" s="226"/>
      <c r="AGF644" s="226"/>
      <c r="AGG644" s="226"/>
      <c r="AGH644" s="226"/>
      <c r="AGI644" s="226"/>
      <c r="AGJ644" s="226"/>
      <c r="AGK644" s="226"/>
      <c r="AGL644" s="226"/>
      <c r="AGM644" s="226"/>
      <c r="AGN644" s="226"/>
      <c r="AGO644" s="226"/>
      <c r="AGP644" s="226"/>
      <c r="AGQ644" s="226"/>
      <c r="AGR644" s="226"/>
      <c r="AGS644" s="226"/>
      <c r="AGT644" s="226"/>
      <c r="AGU644" s="226"/>
      <c r="AGV644" s="226"/>
      <c r="AGW644" s="226"/>
      <c r="AGX644" s="226"/>
      <c r="AGY644" s="226"/>
      <c r="AGZ644" s="226"/>
      <c r="AHA644" s="226"/>
      <c r="AHB644" s="226"/>
      <c r="AHC644" s="226"/>
      <c r="AHD644" s="226"/>
      <c r="AHE644" s="226"/>
      <c r="AHF644" s="226"/>
      <c r="AHG644" s="226"/>
      <c r="AHH644" s="226"/>
      <c r="AHI644" s="226"/>
      <c r="AHJ644" s="226"/>
      <c r="AHK644" s="226"/>
      <c r="AHL644" s="226"/>
      <c r="AHM644" s="226"/>
      <c r="AHN644" s="226"/>
      <c r="AHO644" s="226"/>
      <c r="AHP644" s="226"/>
      <c r="AHQ644" s="226"/>
      <c r="AHR644" s="226"/>
      <c r="AHS644" s="226"/>
      <c r="AHT644" s="226"/>
      <c r="AHU644" s="226"/>
      <c r="AHV644" s="226"/>
      <c r="AHW644" s="226"/>
      <c r="AHX644" s="226"/>
      <c r="AHY644" s="226"/>
      <c r="AHZ644" s="226"/>
      <c r="AIA644" s="226"/>
      <c r="AIB644" s="226"/>
      <c r="AIC644" s="226"/>
      <c r="AID644" s="226"/>
      <c r="AIE644" s="226"/>
      <c r="AIF644" s="226"/>
      <c r="AIG644" s="226"/>
      <c r="AIH644" s="226"/>
      <c r="AII644" s="226"/>
      <c r="AIJ644" s="226"/>
      <c r="AIK644" s="226"/>
      <c r="AIL644" s="226"/>
      <c r="AIM644" s="226"/>
      <c r="AIN644" s="226"/>
      <c r="AIO644" s="226"/>
      <c r="AIP644" s="226"/>
      <c r="AIQ644" s="226"/>
      <c r="AIR644" s="226"/>
      <c r="AIS644" s="226"/>
      <c r="AIT644" s="226"/>
      <c r="AIU644" s="226"/>
      <c r="AIV644" s="226"/>
      <c r="AIW644" s="226"/>
      <c r="AIX644" s="226"/>
      <c r="AIY644" s="226"/>
      <c r="AIZ644" s="226"/>
      <c r="AJA644" s="226"/>
      <c r="AJB644" s="226"/>
      <c r="AJC644" s="226"/>
      <c r="AJD644" s="226"/>
      <c r="AJE644" s="226"/>
      <c r="AJF644" s="226"/>
      <c r="AJG644" s="226"/>
      <c r="AJH644" s="226"/>
      <c r="AJI644" s="226"/>
      <c r="AJJ644" s="226"/>
      <c r="AJK644" s="226"/>
      <c r="AJL644" s="226"/>
      <c r="AJM644" s="226"/>
      <c r="AJN644" s="226"/>
      <c r="AJO644" s="226"/>
      <c r="AJP644" s="226"/>
      <c r="AJQ644" s="226"/>
      <c r="AJR644" s="226"/>
      <c r="AJS644" s="226"/>
      <c r="AJT644" s="226"/>
      <c r="AJU644" s="226"/>
      <c r="AJV644" s="226"/>
      <c r="AJW644" s="226"/>
      <c r="AJX644" s="226"/>
      <c r="AJY644" s="226"/>
      <c r="AJZ644" s="226"/>
      <c r="AKA644" s="226"/>
      <c r="AKB644" s="226"/>
      <c r="AKC644" s="226"/>
      <c r="AKD644" s="226"/>
      <c r="AKE644" s="226"/>
      <c r="AKF644" s="226"/>
      <c r="AKG644" s="226"/>
      <c r="AKH644" s="226"/>
      <c r="AKI644" s="226"/>
      <c r="AKJ644" s="226"/>
      <c r="AKK644" s="226"/>
      <c r="AKL644" s="226"/>
      <c r="AKM644" s="226"/>
      <c r="AKN644" s="226"/>
      <c r="AKO644" s="226"/>
      <c r="AKP644" s="226"/>
      <c r="AKQ644" s="226"/>
      <c r="AKR644" s="226"/>
      <c r="AKS644" s="226"/>
      <c r="AKT644" s="226"/>
      <c r="AKU644" s="226"/>
      <c r="AKV644" s="226"/>
      <c r="AKW644" s="226"/>
      <c r="AKX644" s="226"/>
      <c r="AKY644" s="226"/>
      <c r="AKZ644" s="226"/>
      <c r="ALA644" s="226"/>
      <c r="ALB644" s="226"/>
      <c r="ALC644" s="226"/>
      <c r="ALD644" s="226"/>
      <c r="ALE644" s="226"/>
      <c r="ALF644" s="226"/>
      <c r="ALG644" s="226"/>
      <c r="ALH644" s="226"/>
      <c r="ALI644" s="226"/>
      <c r="ALJ644" s="226"/>
      <c r="ALK644" s="226"/>
      <c r="ALL644" s="226"/>
      <c r="ALM644" s="226"/>
      <c r="ALN644" s="226"/>
      <c r="ALO644" s="226"/>
      <c r="ALP644" s="226"/>
      <c r="ALQ644" s="226"/>
      <c r="ALR644" s="226"/>
      <c r="ALS644" s="226"/>
      <c r="ALT644" s="226"/>
      <c r="ALU644" s="226"/>
      <c r="ALV644" s="226"/>
      <c r="ALW644" s="226"/>
      <c r="ALX644" s="226"/>
      <c r="ALY644" s="226"/>
      <c r="ALZ644" s="226"/>
      <c r="AMA644" s="226"/>
      <c r="AMB644" s="226"/>
      <c r="AMC644" s="226"/>
      <c r="AMD644" s="226"/>
      <c r="AME644" s="226"/>
      <c r="AMF644" s="226"/>
      <c r="AMG644" s="226"/>
      <c r="AMH644" s="226"/>
      <c r="AMI644" s="226"/>
      <c r="AMJ644" s="226"/>
      <c r="AMK644" s="226"/>
      <c r="AML644" s="226"/>
      <c r="AMM644" s="226"/>
      <c r="AMN644" s="226"/>
      <c r="AMO644" s="226"/>
      <c r="AMP644" s="226"/>
      <c r="AMQ644" s="226"/>
      <c r="AMR644" s="226"/>
      <c r="AMS644" s="226"/>
      <c r="AMT644" s="226"/>
      <c r="AMU644" s="226"/>
      <c r="AMV644" s="226"/>
      <c r="AMW644" s="226"/>
      <c r="AMX644" s="226"/>
    </row>
    <row r="645" spans="1:1038" s="432" customFormat="1" ht="18" customHeight="1">
      <c r="A645" s="601" t="s">
        <v>2065</v>
      </c>
      <c r="B645" s="422" t="s">
        <v>1647</v>
      </c>
      <c r="C645" s="422"/>
      <c r="D645" s="422" t="s">
        <v>1279</v>
      </c>
      <c r="E645" s="422">
        <v>84</v>
      </c>
      <c r="F645" s="422">
        <v>4</v>
      </c>
      <c r="G645" s="602" t="str">
        <f t="shared" ref="G645:G648" si="320">E645&amp;"-"&amp;F645</f>
        <v>84-4</v>
      </c>
      <c r="H645" s="422">
        <v>0</v>
      </c>
      <c r="I645" s="533">
        <v>22.5</v>
      </c>
      <c r="J645" s="527">
        <f t="shared" ref="J645:J646" si="321">IF(H645=0, 1, 0)</f>
        <v>1</v>
      </c>
      <c r="K645" s="528" t="b">
        <f>IF(J646=1,IF(((VLOOKUP($G645,[1]Depth_Lookup!A$3:J$410,9,FALSE))-(I645/100))=0,"Good",IF(((VLOOKUP($G645,[1]Depth_Lookup!$A$3:$J$550,9,FALSE))-(I645/100))&gt;0,"Too Short","Too Long")))</f>
        <v>0</v>
      </c>
      <c r="L645" s="171">
        <f>(VLOOKUP($G645,Depth_Lookup!$A$3:$J$410,10,FALSE))+(H645/100)</f>
        <v>215.14</v>
      </c>
      <c r="M645" s="171">
        <f>(VLOOKUP($G645,Depth_Lookup!$A$3:$J$410,10,FALSE))+(I645/100)</f>
        <v>215.36499999999998</v>
      </c>
      <c r="N645" s="441" t="s">
        <v>2185</v>
      </c>
      <c r="O645" s="422">
        <v>2</v>
      </c>
      <c r="P645" s="422" t="s">
        <v>853</v>
      </c>
      <c r="Q645" s="422" t="s">
        <v>125</v>
      </c>
      <c r="R645" s="526" t="str">
        <f t="shared" ref="R645" si="322">P645&amp;""&amp;Q645</f>
        <v>SerpentinizedHarzburgite</v>
      </c>
      <c r="S645" s="422" t="s">
        <v>700</v>
      </c>
      <c r="T645" s="422" t="s">
        <v>700</v>
      </c>
      <c r="U645" s="422"/>
      <c r="V645" s="422"/>
      <c r="W645" s="422" t="s">
        <v>102</v>
      </c>
      <c r="X645" s="526">
        <f>VLOOKUP(W645,[1]definitions_list_lookup!A$13:B$19,2,0)</f>
        <v>5</v>
      </c>
      <c r="Y645" s="422" t="s">
        <v>90</v>
      </c>
      <c r="Z645" s="422" t="s">
        <v>91</v>
      </c>
      <c r="AA645" s="422"/>
      <c r="AB645" s="422" t="s">
        <v>116</v>
      </c>
      <c r="AC645" s="422" t="s">
        <v>108</v>
      </c>
      <c r="AD645" s="422" t="s">
        <v>96</v>
      </c>
      <c r="AE645" s="423" t="s">
        <v>123</v>
      </c>
      <c r="AF645" s="602">
        <f>VLOOKUP(AE645,[1]definitions_list_mag!$V$12:$W$15,2,0)</f>
        <v>1</v>
      </c>
      <c r="AG645" s="530" t="s">
        <v>1361</v>
      </c>
      <c r="AH645" s="422"/>
      <c r="AI645" s="426">
        <v>62</v>
      </c>
      <c r="AJ645" s="422"/>
      <c r="AK645" s="422"/>
      <c r="AL645" s="422"/>
      <c r="AM645" s="422"/>
      <c r="AN645" s="422"/>
      <c r="AO645" s="426"/>
      <c r="AP645" s="422"/>
      <c r="AQ645" s="422"/>
      <c r="AR645" s="422"/>
      <c r="AS645" s="422"/>
      <c r="AT645" s="422"/>
      <c r="AU645" s="426">
        <v>1</v>
      </c>
      <c r="AV645" s="422">
        <v>1</v>
      </c>
      <c r="AW645" s="422">
        <v>0.5</v>
      </c>
      <c r="AX645" s="422" t="s">
        <v>110</v>
      </c>
      <c r="AY645" s="422" t="s">
        <v>110</v>
      </c>
      <c r="AZ645" s="422"/>
      <c r="BA645" s="426">
        <v>35</v>
      </c>
      <c r="BB645" s="422">
        <v>8</v>
      </c>
      <c r="BC645" s="422">
        <v>3</v>
      </c>
      <c r="BD645" s="422" t="s">
        <v>110</v>
      </c>
      <c r="BE645" s="422" t="s">
        <v>110</v>
      </c>
      <c r="BF645" s="422"/>
      <c r="BG645" s="426"/>
      <c r="BH645" s="422"/>
      <c r="BI645" s="422"/>
      <c r="BJ645" s="422"/>
      <c r="BK645" s="422"/>
      <c r="BL645" s="422"/>
      <c r="BM645" s="426">
        <v>2</v>
      </c>
      <c r="BN645" s="422">
        <v>2</v>
      </c>
      <c r="BO645" s="422">
        <v>0.5</v>
      </c>
      <c r="BP645" s="422"/>
      <c r="BQ645" s="422"/>
      <c r="BR645" s="422"/>
      <c r="BS645" s="422"/>
      <c r="BT645" s="422"/>
      <c r="BU645" s="422"/>
      <c r="BV645" s="422"/>
      <c r="BW645" s="422"/>
      <c r="BX645" s="422"/>
      <c r="BY645" s="426"/>
      <c r="BZ645" s="422"/>
      <c r="CA645" s="422"/>
      <c r="CB645" s="422"/>
      <c r="CC645" s="422"/>
      <c r="CD645" s="422"/>
      <c r="CE645" s="422"/>
      <c r="CF645" s="531">
        <f t="shared" ref="CF645" si="323">AI645+AO645+BA645+AU645+BG645+BM645+BY645</f>
        <v>100</v>
      </c>
      <c r="CG645" s="166"/>
      <c r="CH645" s="603" t="s">
        <v>1329</v>
      </c>
      <c r="CI645" s="603">
        <v>85</v>
      </c>
      <c r="CJ645" s="603" t="s">
        <v>514</v>
      </c>
      <c r="CK645" s="604"/>
      <c r="CL645" s="604"/>
      <c r="CM645" s="604"/>
      <c r="CN645" s="604"/>
      <c r="CO645" s="604"/>
      <c r="CP645" s="604"/>
      <c r="CQ645" s="604"/>
      <c r="CR645" s="604"/>
      <c r="CS645" s="604"/>
      <c r="CT645" s="604"/>
      <c r="CU645" s="604"/>
      <c r="CV645" s="604"/>
      <c r="CW645" s="604"/>
      <c r="CX645" s="604"/>
      <c r="CY645" s="604"/>
      <c r="CZ645" s="604"/>
      <c r="DA645" s="604"/>
      <c r="DB645" s="604">
        <v>75</v>
      </c>
      <c r="DC645" s="605">
        <v>25</v>
      </c>
      <c r="DD645" s="604"/>
      <c r="DE645" s="604"/>
      <c r="DF645" s="604"/>
      <c r="DG645" s="604"/>
      <c r="DH645" s="604"/>
      <c r="DI645" s="604"/>
      <c r="DJ645" s="604"/>
      <c r="DK645" s="209"/>
      <c r="DL645" s="166"/>
      <c r="DM645" s="604"/>
      <c r="DN645" s="604"/>
      <c r="DO645" s="606"/>
      <c r="DP645" s="607"/>
      <c r="DQ645" s="608"/>
      <c r="DR645" s="606"/>
      <c r="DS645" s="608"/>
      <c r="DT645" s="524" t="s">
        <v>2187</v>
      </c>
      <c r="DU645" s="605"/>
      <c r="DV645" s="605"/>
      <c r="DW645" s="532" t="e">
        <f>VLOOKUP(P645,[1]definitions_list_lookup!$K$30:$L$54,2,0)</f>
        <v>#N/A</v>
      </c>
      <c r="DX645" s="609" t="s">
        <v>2151</v>
      </c>
      <c r="DY645" s="609" t="s">
        <v>2186</v>
      </c>
      <c r="DZ645" s="443"/>
      <c r="EA645" s="443"/>
      <c r="EB645" s="429"/>
      <c r="EC645" s="534"/>
      <c r="ED645" s="229" t="s">
        <v>2517</v>
      </c>
      <c r="EE645" s="535"/>
      <c r="EF645" s="536"/>
      <c r="EG645" s="535"/>
      <c r="EH645" s="537"/>
      <c r="EI645" s="538"/>
      <c r="EJ645" s="539"/>
      <c r="EK645" s="540"/>
      <c r="EL645" s="535"/>
      <c r="EM645" s="537"/>
      <c r="EN645" s="537"/>
      <c r="EO645" s="541"/>
      <c r="EP645" s="541"/>
      <c r="EQ645" s="541"/>
      <c r="ER645" s="541"/>
      <c r="ES645" s="541"/>
      <c r="ET645" s="541"/>
      <c r="EU645" s="541"/>
      <c r="EV645" s="542"/>
      <c r="EW645" s="542"/>
      <c r="EX645" s="542"/>
      <c r="EY645" s="542"/>
      <c r="EZ645" s="192" t="e">
        <f t="shared" si="313"/>
        <v>#DIV/0!</v>
      </c>
      <c r="FA645" s="192" t="e">
        <f t="shared" si="314"/>
        <v>#DIV/0!</v>
      </c>
      <c r="FB645" s="192" t="e">
        <f t="shared" si="315"/>
        <v>#DIV/0!</v>
      </c>
      <c r="FC645" s="192" t="e">
        <f t="shared" si="316"/>
        <v>#DIV/0!</v>
      </c>
      <c r="FD645" s="192" t="e">
        <f t="shared" si="317"/>
        <v>#DIV/0!</v>
      </c>
      <c r="FE645" s="193" t="e">
        <f t="shared" si="318"/>
        <v>#DIV/0!</v>
      </c>
      <c r="FF645" s="194" t="e">
        <f t="shared" si="319"/>
        <v>#DIV/0!</v>
      </c>
      <c r="FG645" s="535"/>
      <c r="FH645" s="537"/>
      <c r="FI645" s="778">
        <f t="shared" ref="FI645:FI708" si="324">EO645</f>
        <v>0</v>
      </c>
      <c r="FJ645" s="779" t="e">
        <f t="shared" ref="FJ645:FJ708" si="325">FF645</f>
        <v>#DIV/0!</v>
      </c>
      <c r="FK645" s="779" t="e">
        <f t="shared" ref="FK645:FK708" si="326">90-FJ645</f>
        <v>#DIV/0!</v>
      </c>
      <c r="FL645" s="780" t="e">
        <f t="shared" ref="FL645:FL708" si="327">RADIANS(FK645)</f>
        <v>#DIV/0!</v>
      </c>
      <c r="FM645" s="169" t="e">
        <f t="shared" ref="FM645:FM708" si="328">SIN(FL645)</f>
        <v>#DIV/0!</v>
      </c>
      <c r="FN645" s="783" t="e">
        <f t="shared" ref="FN645:FN708" si="329">FI645*FM645</f>
        <v>#DIV/0!</v>
      </c>
      <c r="FO645" s="422"/>
      <c r="FP645" s="422"/>
      <c r="FQ645" s="422"/>
      <c r="FR645" s="422"/>
      <c r="FS645" s="422"/>
      <c r="FT645" s="422"/>
      <c r="FU645" s="422"/>
      <c r="FV645" s="422"/>
      <c r="FW645" s="422"/>
      <c r="FX645" s="422"/>
      <c r="FY645" s="422"/>
      <c r="FZ645" s="422"/>
      <c r="GA645" s="422"/>
      <c r="GB645" s="422"/>
      <c r="GC645" s="422"/>
      <c r="GD645" s="422"/>
      <c r="GE645" s="422"/>
      <c r="GF645" s="422"/>
      <c r="GG645" s="422"/>
      <c r="GH645" s="422"/>
      <c r="GI645" s="422"/>
      <c r="GJ645" s="422"/>
      <c r="GK645" s="422"/>
      <c r="GL645" s="422"/>
      <c r="GM645" s="422"/>
      <c r="GN645" s="422"/>
      <c r="GO645" s="422"/>
      <c r="GP645" s="422"/>
      <c r="GQ645" s="422"/>
      <c r="GR645" s="422"/>
      <c r="GS645" s="422"/>
      <c r="GT645" s="422"/>
      <c r="GU645" s="422"/>
      <c r="GV645" s="422"/>
      <c r="GW645" s="422"/>
      <c r="GX645" s="422"/>
      <c r="GY645" s="422"/>
      <c r="GZ645" s="422"/>
      <c r="HA645" s="422"/>
      <c r="HB645" s="422"/>
      <c r="HC645" s="422"/>
      <c r="HD645" s="422"/>
      <c r="HE645" s="422"/>
      <c r="HF645" s="422"/>
      <c r="HG645" s="422"/>
      <c r="HH645" s="422"/>
      <c r="HI645" s="422"/>
      <c r="HJ645" s="422"/>
      <c r="HK645" s="422"/>
      <c r="HL645" s="422"/>
      <c r="HM645" s="422"/>
      <c r="HN645" s="422"/>
      <c r="HO645" s="422"/>
      <c r="HP645" s="422"/>
      <c r="HQ645" s="422"/>
      <c r="HR645" s="422"/>
      <c r="HS645" s="422"/>
      <c r="HT645" s="422"/>
      <c r="HU645" s="422"/>
      <c r="HV645" s="422"/>
      <c r="HW645" s="422"/>
      <c r="HX645" s="422"/>
      <c r="HY645" s="422"/>
      <c r="HZ645" s="422"/>
      <c r="IA645" s="422"/>
      <c r="IB645" s="422"/>
      <c r="IC645" s="422"/>
      <c r="ID645" s="422"/>
      <c r="IE645" s="422"/>
      <c r="IF645" s="422"/>
      <c r="IG645" s="422"/>
      <c r="IH645" s="422"/>
      <c r="II645" s="422"/>
      <c r="IJ645" s="422"/>
      <c r="IK645" s="422"/>
      <c r="IL645" s="422"/>
      <c r="IM645" s="422"/>
      <c r="IN645" s="422"/>
      <c r="IO645" s="422"/>
      <c r="IP645" s="422"/>
      <c r="IQ645" s="422"/>
      <c r="IR645" s="422"/>
      <c r="IS645" s="422"/>
      <c r="IT645" s="422"/>
      <c r="IU645" s="422"/>
      <c r="IV645" s="422"/>
      <c r="IW645" s="422"/>
      <c r="IX645" s="422"/>
      <c r="IY645" s="422"/>
      <c r="IZ645" s="422"/>
      <c r="JA645" s="422"/>
      <c r="JB645" s="422"/>
      <c r="JC645" s="422"/>
      <c r="JD645" s="422"/>
      <c r="JE645" s="422"/>
      <c r="JF645" s="422"/>
      <c r="JG645" s="422"/>
      <c r="JH645" s="422"/>
      <c r="JI645" s="422"/>
      <c r="JJ645" s="422"/>
      <c r="JK645" s="422"/>
      <c r="JL645" s="422"/>
      <c r="JM645" s="422"/>
      <c r="JN645" s="422"/>
      <c r="JO645" s="422"/>
      <c r="JP645" s="422"/>
      <c r="JQ645" s="422"/>
      <c r="JR645" s="422"/>
      <c r="JS645" s="422"/>
      <c r="JT645" s="422"/>
      <c r="JU645" s="422"/>
      <c r="JV645" s="422"/>
      <c r="JW645" s="422"/>
      <c r="JX645" s="422"/>
      <c r="JY645" s="422"/>
      <c r="JZ645" s="422"/>
      <c r="KA645" s="422"/>
      <c r="KB645" s="422"/>
      <c r="KC645" s="422"/>
      <c r="KD645" s="422"/>
      <c r="KE645" s="422"/>
      <c r="KF645" s="422"/>
      <c r="KG645" s="422"/>
      <c r="KH645" s="422"/>
      <c r="KI645" s="422"/>
      <c r="KJ645" s="422"/>
      <c r="KK645" s="422"/>
      <c r="KL645" s="422"/>
      <c r="KM645" s="422"/>
      <c r="KN645" s="422"/>
      <c r="KO645" s="422"/>
      <c r="KP645" s="422"/>
      <c r="KQ645" s="422"/>
      <c r="KR645" s="422"/>
      <c r="KS645" s="422"/>
      <c r="KT645" s="422"/>
      <c r="KU645" s="422"/>
      <c r="KV645" s="422"/>
      <c r="KW645" s="422"/>
      <c r="KX645" s="422"/>
      <c r="KY645" s="422"/>
      <c r="KZ645" s="422"/>
      <c r="LA645" s="422"/>
      <c r="LB645" s="422"/>
      <c r="LC645" s="422"/>
      <c r="LD645" s="422"/>
      <c r="LE645" s="422"/>
      <c r="LF645" s="422"/>
      <c r="LG645" s="422"/>
      <c r="LH645" s="422"/>
      <c r="LI645" s="422"/>
      <c r="LJ645" s="422"/>
      <c r="LK645" s="422"/>
      <c r="LL645" s="422"/>
      <c r="LM645" s="422"/>
      <c r="LN645" s="422"/>
      <c r="LO645" s="422"/>
      <c r="LP645" s="422"/>
      <c r="LQ645" s="422"/>
      <c r="LR645" s="422"/>
      <c r="LS645" s="422"/>
      <c r="LT645" s="422"/>
      <c r="LU645" s="422"/>
      <c r="LV645" s="422"/>
      <c r="LW645" s="422"/>
      <c r="LX645" s="422"/>
      <c r="LY645" s="422"/>
      <c r="LZ645" s="422"/>
      <c r="MA645" s="422"/>
      <c r="MB645" s="422"/>
      <c r="MC645" s="422"/>
      <c r="MD645" s="422"/>
      <c r="ME645" s="422"/>
      <c r="MF645" s="422"/>
      <c r="MG645" s="422"/>
      <c r="MH645" s="422"/>
      <c r="MI645" s="422"/>
      <c r="MJ645" s="422"/>
      <c r="MK645" s="422"/>
      <c r="ML645" s="422"/>
      <c r="MM645" s="422"/>
      <c r="MN645" s="422"/>
      <c r="MO645" s="422"/>
      <c r="MP645" s="422"/>
      <c r="MQ645" s="422"/>
      <c r="MR645" s="422"/>
      <c r="MS645" s="422"/>
      <c r="MT645" s="422"/>
      <c r="MU645" s="422"/>
      <c r="MV645" s="422"/>
      <c r="MW645" s="422"/>
      <c r="MX645" s="422"/>
      <c r="MY645" s="422"/>
      <c r="MZ645" s="422"/>
      <c r="NA645" s="422"/>
      <c r="NB645" s="422"/>
      <c r="NC645" s="422"/>
      <c r="ND645" s="422"/>
      <c r="NE645" s="422"/>
      <c r="NF645" s="422"/>
      <c r="NG645" s="422"/>
      <c r="NH645" s="422"/>
      <c r="NI645" s="422"/>
      <c r="NJ645" s="422"/>
      <c r="NK645" s="422"/>
      <c r="NL645" s="422"/>
      <c r="NM645" s="422"/>
      <c r="NN645" s="422"/>
      <c r="NO645" s="422"/>
      <c r="NP645" s="422"/>
      <c r="NQ645" s="422"/>
      <c r="NR645" s="422"/>
      <c r="NS645" s="422"/>
      <c r="NT645" s="422"/>
      <c r="NU645" s="422"/>
      <c r="NV645" s="422"/>
      <c r="NW645" s="422"/>
      <c r="NX645" s="422"/>
      <c r="NY645" s="422"/>
      <c r="NZ645" s="422"/>
      <c r="OA645" s="422"/>
      <c r="OB645" s="422"/>
      <c r="OC645" s="422"/>
      <c r="OD645" s="422"/>
      <c r="OE645" s="422"/>
      <c r="OF645" s="422"/>
      <c r="OG645" s="422"/>
      <c r="OH645" s="422"/>
      <c r="OI645" s="422"/>
      <c r="OJ645" s="422"/>
      <c r="OK645" s="422"/>
      <c r="OL645" s="422"/>
      <c r="OM645" s="422"/>
      <c r="ON645" s="422"/>
      <c r="OO645" s="422"/>
      <c r="OP645" s="422"/>
      <c r="OQ645" s="422"/>
      <c r="OR645" s="422"/>
      <c r="OS645" s="422"/>
      <c r="OT645" s="422"/>
      <c r="OU645" s="422"/>
      <c r="OV645" s="422"/>
      <c r="OW645" s="422"/>
      <c r="OX645" s="422"/>
      <c r="OY645" s="422"/>
      <c r="OZ645" s="422"/>
      <c r="PA645" s="422"/>
      <c r="PB645" s="422"/>
      <c r="PC645" s="422"/>
      <c r="PD645" s="422"/>
      <c r="PE645" s="422"/>
      <c r="PF645" s="422"/>
      <c r="PG645" s="422"/>
      <c r="PH645" s="422"/>
      <c r="PI645" s="422"/>
      <c r="PJ645" s="422"/>
      <c r="PK645" s="422"/>
      <c r="PL645" s="422"/>
      <c r="PM645" s="422"/>
      <c r="PN645" s="422"/>
      <c r="PO645" s="422"/>
      <c r="PP645" s="422"/>
      <c r="PQ645" s="422"/>
      <c r="PR645" s="422"/>
      <c r="PS645" s="422"/>
      <c r="PT645" s="422"/>
      <c r="PU645" s="422"/>
      <c r="PV645" s="422"/>
      <c r="PW645" s="422"/>
      <c r="PX645" s="422"/>
      <c r="PY645" s="422"/>
      <c r="PZ645" s="422"/>
      <c r="QA645" s="422"/>
      <c r="QB645" s="422"/>
      <c r="QC645" s="422"/>
      <c r="QD645" s="422"/>
      <c r="QE645" s="422"/>
      <c r="QF645" s="422"/>
      <c r="QG645" s="422"/>
      <c r="QH645" s="422"/>
      <c r="QI645" s="422"/>
      <c r="QJ645" s="422"/>
      <c r="QK645" s="422"/>
      <c r="QL645" s="422"/>
      <c r="QM645" s="422"/>
      <c r="QN645" s="422"/>
      <c r="QO645" s="422"/>
      <c r="QP645" s="422"/>
      <c r="QQ645" s="422"/>
      <c r="QR645" s="422"/>
      <c r="QS645" s="422"/>
      <c r="QT645" s="422"/>
      <c r="QU645" s="422"/>
      <c r="QV645" s="422"/>
      <c r="QW645" s="422"/>
      <c r="QX645" s="422"/>
      <c r="QY645" s="422"/>
      <c r="QZ645" s="422"/>
      <c r="RA645" s="422"/>
      <c r="RB645" s="422"/>
      <c r="RC645" s="422"/>
      <c r="RD645" s="422"/>
      <c r="RE645" s="422"/>
      <c r="RF645" s="422"/>
      <c r="RG645" s="422"/>
      <c r="RH645" s="422"/>
      <c r="RI645" s="422"/>
      <c r="RJ645" s="422"/>
      <c r="RK645" s="422"/>
      <c r="RL645" s="422"/>
      <c r="RM645" s="422"/>
      <c r="RN645" s="422"/>
      <c r="RO645" s="422"/>
      <c r="RP645" s="422"/>
      <c r="RQ645" s="422"/>
      <c r="RR645" s="422"/>
      <c r="RS645" s="422"/>
      <c r="RT645" s="422"/>
      <c r="RU645" s="422"/>
      <c r="RV645" s="422"/>
      <c r="RW645" s="422"/>
      <c r="RX645" s="422"/>
      <c r="RY645" s="422"/>
      <c r="RZ645" s="422"/>
      <c r="SA645" s="422"/>
      <c r="SB645" s="422"/>
      <c r="SC645" s="422"/>
      <c r="SD645" s="422"/>
      <c r="SE645" s="422"/>
      <c r="SF645" s="422"/>
      <c r="SG645" s="422"/>
      <c r="SH645" s="422"/>
      <c r="SI645" s="422"/>
      <c r="SJ645" s="422"/>
      <c r="SK645" s="422"/>
      <c r="SL645" s="422"/>
      <c r="SM645" s="422"/>
      <c r="SN645" s="422"/>
      <c r="SO645" s="422"/>
      <c r="SP645" s="422"/>
      <c r="SQ645" s="422"/>
      <c r="SR645" s="422"/>
      <c r="SS645" s="422"/>
      <c r="ST645" s="422"/>
      <c r="SU645" s="422"/>
      <c r="SV645" s="422"/>
      <c r="SW645" s="422"/>
      <c r="SX645" s="422"/>
      <c r="SY645" s="422"/>
      <c r="SZ645" s="422"/>
      <c r="TA645" s="422"/>
      <c r="TB645" s="422"/>
      <c r="TC645" s="422"/>
      <c r="TD645" s="422"/>
      <c r="TE645" s="422"/>
      <c r="TF645" s="422"/>
      <c r="TG645" s="422"/>
      <c r="TH645" s="422"/>
      <c r="TI645" s="422"/>
      <c r="TJ645" s="422"/>
      <c r="TK645" s="422"/>
      <c r="TL645" s="422"/>
      <c r="TM645" s="422"/>
      <c r="TN645" s="422"/>
      <c r="TO645" s="422"/>
      <c r="TP645" s="422"/>
      <c r="TQ645" s="422"/>
      <c r="TR645" s="422"/>
      <c r="TS645" s="422"/>
      <c r="TT645" s="422"/>
      <c r="TU645" s="422"/>
      <c r="TV645" s="422"/>
      <c r="TW645" s="422"/>
      <c r="TX645" s="422"/>
      <c r="TY645" s="422"/>
      <c r="TZ645" s="422"/>
      <c r="UA645" s="422"/>
      <c r="UB645" s="422"/>
      <c r="UC645" s="422"/>
      <c r="UD645" s="422"/>
      <c r="UE645" s="422"/>
      <c r="UF645" s="422"/>
      <c r="UG645" s="422"/>
      <c r="UH645" s="422"/>
      <c r="UI645" s="422"/>
      <c r="UJ645" s="422"/>
      <c r="UK645" s="422"/>
      <c r="UL645" s="422"/>
      <c r="UM645" s="422"/>
      <c r="UN645" s="422"/>
      <c r="UO645" s="422"/>
      <c r="UP645" s="422"/>
      <c r="UQ645" s="422"/>
      <c r="UR645" s="422"/>
      <c r="US645" s="422"/>
      <c r="UT645" s="422"/>
      <c r="UU645" s="422"/>
      <c r="UV645" s="422"/>
      <c r="UW645" s="422"/>
      <c r="UX645" s="422"/>
      <c r="UY645" s="422"/>
      <c r="UZ645" s="422"/>
      <c r="VA645" s="422"/>
      <c r="VB645" s="422"/>
      <c r="VC645" s="422"/>
      <c r="VD645" s="422"/>
      <c r="VE645" s="422"/>
      <c r="VF645" s="422"/>
      <c r="VG645" s="422"/>
      <c r="VH645" s="422"/>
      <c r="VI645" s="422"/>
      <c r="VJ645" s="422"/>
      <c r="VK645" s="422"/>
      <c r="VL645" s="422"/>
      <c r="VM645" s="422"/>
      <c r="VN645" s="422"/>
      <c r="VO645" s="422"/>
      <c r="VP645" s="422"/>
      <c r="VQ645" s="422"/>
      <c r="VR645" s="422"/>
      <c r="VS645" s="422"/>
      <c r="VT645" s="422"/>
      <c r="VU645" s="422"/>
      <c r="VV645" s="422"/>
      <c r="VW645" s="422"/>
      <c r="VX645" s="422"/>
      <c r="VY645" s="422"/>
      <c r="VZ645" s="422"/>
      <c r="WA645" s="422"/>
      <c r="WB645" s="422"/>
      <c r="WC645" s="422"/>
      <c r="WD645" s="422"/>
      <c r="WE645" s="422"/>
      <c r="WF645" s="422"/>
      <c r="WG645" s="422"/>
      <c r="WH645" s="422"/>
      <c r="WI645" s="422"/>
      <c r="WJ645" s="422"/>
      <c r="WK645" s="422"/>
      <c r="WL645" s="422"/>
      <c r="WM645" s="422"/>
      <c r="WN645" s="422"/>
      <c r="WO645" s="422"/>
      <c r="WP645" s="422"/>
      <c r="WQ645" s="422"/>
      <c r="WR645" s="422"/>
      <c r="WS645" s="422"/>
      <c r="WT645" s="422"/>
      <c r="WU645" s="422"/>
      <c r="WV645" s="422"/>
      <c r="WW645" s="422"/>
      <c r="WX645" s="422"/>
      <c r="WY645" s="422"/>
      <c r="WZ645" s="422"/>
      <c r="XA645" s="422"/>
      <c r="XB645" s="422"/>
      <c r="XC645" s="422"/>
      <c r="XD645" s="422"/>
      <c r="XE645" s="422"/>
      <c r="XF645" s="422"/>
      <c r="XG645" s="422"/>
      <c r="XH645" s="422"/>
      <c r="XI645" s="422"/>
      <c r="XJ645" s="422"/>
      <c r="XK645" s="422"/>
      <c r="XL645" s="422"/>
      <c r="XM645" s="422"/>
      <c r="XN645" s="422"/>
      <c r="XO645" s="422"/>
      <c r="XP645" s="422"/>
      <c r="XQ645" s="422"/>
      <c r="XR645" s="422"/>
      <c r="XS645" s="422"/>
      <c r="XT645" s="422"/>
      <c r="XU645" s="422"/>
      <c r="XV645" s="422"/>
      <c r="XW645" s="422"/>
      <c r="XX645" s="422"/>
      <c r="XY645" s="422"/>
      <c r="XZ645" s="422"/>
      <c r="YA645" s="422"/>
      <c r="YB645" s="422"/>
      <c r="YC645" s="422"/>
      <c r="YD645" s="422"/>
      <c r="YE645" s="422"/>
      <c r="YF645" s="422"/>
      <c r="YG645" s="422"/>
      <c r="YH645" s="422"/>
      <c r="YI645" s="422"/>
      <c r="YJ645" s="422"/>
      <c r="YK645" s="422"/>
      <c r="YL645" s="422"/>
      <c r="YM645" s="422"/>
      <c r="YN645" s="422"/>
      <c r="YO645" s="422"/>
      <c r="YP645" s="422"/>
      <c r="YQ645" s="422"/>
      <c r="YR645" s="422"/>
      <c r="YS645" s="422"/>
      <c r="YT645" s="422"/>
      <c r="YU645" s="422"/>
      <c r="YV645" s="422"/>
      <c r="YW645" s="422"/>
      <c r="YX645" s="422"/>
      <c r="YY645" s="422"/>
      <c r="YZ645" s="422"/>
      <c r="ZA645" s="422"/>
      <c r="ZB645" s="422"/>
      <c r="ZC645" s="422"/>
      <c r="ZD645" s="422"/>
      <c r="ZE645" s="422"/>
      <c r="ZF645" s="422"/>
      <c r="ZG645" s="422"/>
      <c r="ZH645" s="422"/>
      <c r="ZI645" s="422"/>
      <c r="ZJ645" s="422"/>
      <c r="ZK645" s="422"/>
      <c r="ZL645" s="422"/>
      <c r="ZM645" s="422"/>
      <c r="ZN645" s="422"/>
      <c r="ZO645" s="422"/>
      <c r="ZP645" s="422"/>
      <c r="ZQ645" s="422"/>
      <c r="ZR645" s="422"/>
      <c r="ZS645" s="422"/>
      <c r="ZT645" s="422"/>
      <c r="ZU645" s="422"/>
      <c r="ZV645" s="422"/>
      <c r="ZW645" s="422"/>
      <c r="ZX645" s="422"/>
      <c r="ZY645" s="422"/>
      <c r="ZZ645" s="422"/>
      <c r="AAA645" s="422"/>
      <c r="AAB645" s="422"/>
      <c r="AAC645" s="422"/>
      <c r="AAD645" s="422"/>
      <c r="AAE645" s="422"/>
      <c r="AAF645" s="422"/>
      <c r="AAG645" s="422"/>
      <c r="AAH645" s="422"/>
      <c r="AAI645" s="422"/>
      <c r="AAJ645" s="422"/>
      <c r="AAK645" s="422"/>
      <c r="AAL645" s="422"/>
      <c r="AAM645" s="422"/>
      <c r="AAN645" s="422"/>
      <c r="AAO645" s="422"/>
      <c r="AAP645" s="422"/>
      <c r="AAQ645" s="422"/>
      <c r="AAR645" s="422"/>
      <c r="AAS645" s="422"/>
      <c r="AAT645" s="422"/>
      <c r="AAU645" s="422"/>
      <c r="AAV645" s="422"/>
      <c r="AAW645" s="422"/>
      <c r="AAX645" s="422"/>
      <c r="AAY645" s="422"/>
      <c r="AAZ645" s="422"/>
      <c r="ABA645" s="422"/>
      <c r="ABB645" s="422"/>
      <c r="ABC645" s="422"/>
      <c r="ABD645" s="422"/>
      <c r="ABE645" s="422"/>
      <c r="ABF645" s="422"/>
      <c r="ABG645" s="422"/>
      <c r="ABH645" s="422"/>
      <c r="ABI645" s="422"/>
      <c r="ABJ645" s="422"/>
      <c r="ABK645" s="422"/>
      <c r="ABL645" s="422"/>
      <c r="ABM645" s="422"/>
      <c r="ABN645" s="422"/>
      <c r="ABO645" s="422"/>
      <c r="ABP645" s="422"/>
      <c r="ABQ645" s="422"/>
      <c r="ABR645" s="422"/>
      <c r="ABS645" s="422"/>
      <c r="ABT645" s="422"/>
      <c r="ABU645" s="422"/>
      <c r="ABV645" s="422"/>
      <c r="ABW645" s="422"/>
      <c r="ABX645" s="422"/>
      <c r="ABY645" s="422"/>
      <c r="ABZ645" s="422"/>
      <c r="ACA645" s="422"/>
      <c r="ACB645" s="422"/>
      <c r="ACC645" s="422"/>
      <c r="ACD645" s="422"/>
      <c r="ACE645" s="422"/>
      <c r="ACF645" s="422"/>
      <c r="ACG645" s="422"/>
      <c r="ACH645" s="422"/>
      <c r="ACI645" s="422"/>
      <c r="ACJ645" s="422"/>
      <c r="ACK645" s="422"/>
      <c r="ACL645" s="422"/>
      <c r="ACM645" s="422"/>
      <c r="ACN645" s="422"/>
      <c r="ACO645" s="422"/>
      <c r="ACP645" s="422"/>
      <c r="ACQ645" s="422"/>
      <c r="ACR645" s="422"/>
      <c r="ACS645" s="422"/>
      <c r="ACT645" s="422"/>
      <c r="ACU645" s="422"/>
      <c r="ACV645" s="422"/>
      <c r="ACW645" s="422"/>
      <c r="ACX645" s="422"/>
      <c r="ACY645" s="422"/>
      <c r="ACZ645" s="422"/>
      <c r="ADA645" s="422"/>
      <c r="ADB645" s="422"/>
      <c r="ADC645" s="422"/>
      <c r="ADD645" s="422"/>
      <c r="ADE645" s="422"/>
      <c r="ADF645" s="422"/>
      <c r="ADG645" s="422"/>
      <c r="ADH645" s="422"/>
      <c r="ADI645" s="422"/>
      <c r="ADJ645" s="422"/>
      <c r="ADK645" s="422"/>
      <c r="ADL645" s="422"/>
      <c r="ADM645" s="422"/>
      <c r="ADN645" s="422"/>
      <c r="ADO645" s="422"/>
      <c r="ADP645" s="422"/>
      <c r="ADQ645" s="422"/>
      <c r="ADR645" s="422"/>
      <c r="ADS645" s="422"/>
      <c r="ADT645" s="422"/>
      <c r="ADU645" s="422"/>
      <c r="ADV645" s="422"/>
      <c r="ADW645" s="422"/>
      <c r="ADX645" s="422"/>
      <c r="ADY645" s="422"/>
      <c r="ADZ645" s="422"/>
      <c r="AEA645" s="422"/>
      <c r="AEB645" s="422"/>
      <c r="AEC645" s="422"/>
      <c r="AED645" s="422"/>
      <c r="AEE645" s="422"/>
      <c r="AEF645" s="422"/>
      <c r="AEG645" s="422"/>
      <c r="AEH645" s="422"/>
      <c r="AEI645" s="422"/>
      <c r="AEJ645" s="422"/>
      <c r="AEK645" s="422"/>
      <c r="AEL645" s="422"/>
      <c r="AEM645" s="422"/>
      <c r="AEN645" s="422"/>
      <c r="AEO645" s="422"/>
      <c r="AEP645" s="422"/>
      <c r="AEQ645" s="422"/>
      <c r="AER645" s="422"/>
      <c r="AES645" s="422"/>
      <c r="AET645" s="422"/>
      <c r="AEU645" s="422"/>
      <c r="AEV645" s="422"/>
      <c r="AEW645" s="422"/>
      <c r="AEX645" s="422"/>
      <c r="AEY645" s="422"/>
      <c r="AEZ645" s="422"/>
      <c r="AFA645" s="422"/>
      <c r="AFB645" s="422"/>
      <c r="AFC645" s="422"/>
      <c r="AFD645" s="422"/>
      <c r="AFE645" s="422"/>
      <c r="AFF645" s="422"/>
      <c r="AFG645" s="422"/>
      <c r="AFH645" s="422"/>
      <c r="AFI645" s="422"/>
      <c r="AFJ645" s="422"/>
      <c r="AFK645" s="422"/>
      <c r="AFL645" s="422"/>
      <c r="AFM645" s="422"/>
      <c r="AFN645" s="422"/>
      <c r="AFO645" s="422"/>
      <c r="AFP645" s="422"/>
      <c r="AFQ645" s="422"/>
      <c r="AFR645" s="422"/>
      <c r="AFS645" s="422"/>
      <c r="AFT645" s="422"/>
      <c r="AFU645" s="422"/>
      <c r="AFV645" s="422"/>
      <c r="AFW645" s="422"/>
      <c r="AFX645" s="422"/>
      <c r="AFY645" s="422"/>
      <c r="AFZ645" s="422"/>
      <c r="AGA645" s="422"/>
      <c r="AGB645" s="422"/>
      <c r="AGC645" s="422"/>
      <c r="AGD645" s="422"/>
      <c r="AGE645" s="422"/>
      <c r="AGF645" s="422"/>
      <c r="AGG645" s="422"/>
      <c r="AGH645" s="422"/>
      <c r="AGI645" s="422"/>
      <c r="AGJ645" s="422"/>
      <c r="AGK645" s="422"/>
      <c r="AGL645" s="422"/>
      <c r="AGM645" s="422"/>
      <c r="AGN645" s="422"/>
      <c r="AGO645" s="422"/>
      <c r="AGP645" s="422"/>
      <c r="AGQ645" s="422"/>
      <c r="AGR645" s="422"/>
      <c r="AGS645" s="422"/>
      <c r="AGT645" s="422"/>
      <c r="AGU645" s="422"/>
      <c r="AGV645" s="422"/>
      <c r="AGW645" s="422"/>
      <c r="AGX645" s="422"/>
      <c r="AGY645" s="422"/>
      <c r="AGZ645" s="422"/>
      <c r="AHA645" s="422"/>
      <c r="AHB645" s="422"/>
      <c r="AHC645" s="422"/>
      <c r="AHD645" s="422"/>
      <c r="AHE645" s="422"/>
      <c r="AHF645" s="422"/>
      <c r="AHG645" s="422"/>
      <c r="AHH645" s="422"/>
      <c r="AHI645" s="422"/>
      <c r="AHJ645" s="422"/>
      <c r="AHK645" s="422"/>
      <c r="AHL645" s="422"/>
      <c r="AHM645" s="422"/>
      <c r="AHN645" s="422"/>
      <c r="AHO645" s="422"/>
      <c r="AHP645" s="422"/>
      <c r="AHQ645" s="422"/>
      <c r="AHR645" s="422"/>
      <c r="AHS645" s="422"/>
      <c r="AHT645" s="422"/>
      <c r="AHU645" s="422"/>
      <c r="AHV645" s="422"/>
      <c r="AHW645" s="422"/>
      <c r="AHX645" s="422"/>
      <c r="AHY645" s="422"/>
      <c r="AHZ645" s="422"/>
      <c r="AIA645" s="422"/>
      <c r="AIB645" s="422"/>
      <c r="AIC645" s="422"/>
      <c r="AID645" s="422"/>
      <c r="AIE645" s="422"/>
      <c r="AIF645" s="422"/>
      <c r="AIG645" s="422"/>
      <c r="AIH645" s="422"/>
      <c r="AII645" s="422"/>
      <c r="AIJ645" s="422"/>
      <c r="AIK645" s="422"/>
      <c r="AIL645" s="422"/>
      <c r="AIM645" s="422"/>
      <c r="AIN645" s="422"/>
      <c r="AIO645" s="422"/>
      <c r="AIP645" s="422"/>
      <c r="AIQ645" s="422"/>
      <c r="AIR645" s="422"/>
      <c r="AIS645" s="422"/>
      <c r="AIT645" s="422"/>
      <c r="AIU645" s="422"/>
      <c r="AIV645" s="422"/>
      <c r="AIW645" s="422"/>
      <c r="AIX645" s="422"/>
      <c r="AIY645" s="422"/>
      <c r="AIZ645" s="422"/>
      <c r="AJA645" s="422"/>
      <c r="AJB645" s="422"/>
      <c r="AJC645" s="422"/>
      <c r="AJD645" s="422"/>
      <c r="AJE645" s="422"/>
      <c r="AJF645" s="422"/>
      <c r="AJG645" s="422"/>
      <c r="AJH645" s="422"/>
      <c r="AJI645" s="422"/>
      <c r="AJJ645" s="422"/>
      <c r="AJK645" s="422"/>
      <c r="AJL645" s="422"/>
      <c r="AJM645" s="422"/>
      <c r="AJN645" s="422"/>
      <c r="AJO645" s="422"/>
      <c r="AJP645" s="422"/>
      <c r="AJQ645" s="422"/>
      <c r="AJR645" s="422"/>
      <c r="AJS645" s="422"/>
      <c r="AJT645" s="422"/>
      <c r="AJU645" s="422"/>
      <c r="AJV645" s="422"/>
      <c r="AJW645" s="422"/>
      <c r="AJX645" s="422"/>
      <c r="AJY645" s="422"/>
      <c r="AJZ645" s="422"/>
      <c r="AKA645" s="422"/>
      <c r="AKB645" s="422"/>
      <c r="AKC645" s="422"/>
      <c r="AKD645" s="422"/>
      <c r="AKE645" s="422"/>
      <c r="AKF645" s="422"/>
      <c r="AKG645" s="422"/>
      <c r="AKH645" s="422"/>
      <c r="AKI645" s="422"/>
      <c r="AKJ645" s="422"/>
      <c r="AKK645" s="422"/>
      <c r="AKL645" s="422"/>
      <c r="AKM645" s="422"/>
      <c r="AKN645" s="422"/>
      <c r="AKO645" s="422"/>
      <c r="AKP645" s="422"/>
      <c r="AKQ645" s="422"/>
      <c r="AKR645" s="422"/>
      <c r="AKS645" s="422"/>
      <c r="AKT645" s="422"/>
      <c r="AKU645" s="422"/>
      <c r="AKV645" s="422"/>
      <c r="AKW645" s="422"/>
      <c r="AKX645" s="422"/>
      <c r="AKY645" s="422"/>
      <c r="AKZ645" s="422"/>
      <c r="ALA645" s="422"/>
      <c r="ALB645" s="422"/>
      <c r="ALC645" s="422"/>
      <c r="ALD645" s="422"/>
      <c r="ALE645" s="422"/>
      <c r="ALF645" s="422"/>
      <c r="ALG645" s="422"/>
      <c r="ALH645" s="422"/>
      <c r="ALI645" s="422"/>
      <c r="ALJ645" s="422"/>
      <c r="ALK645" s="422"/>
      <c r="ALL645" s="422"/>
      <c r="ALM645" s="422"/>
      <c r="ALN645" s="422"/>
      <c r="ALO645" s="422"/>
      <c r="ALP645" s="422"/>
      <c r="ALQ645" s="422"/>
      <c r="ALR645" s="422"/>
      <c r="ALS645" s="422"/>
      <c r="ALT645" s="422"/>
      <c r="ALU645" s="422"/>
      <c r="ALV645" s="422"/>
      <c r="ALW645" s="422"/>
      <c r="ALX645" s="422"/>
      <c r="ALY645" s="422"/>
      <c r="ALZ645" s="422"/>
      <c r="AMA645" s="422"/>
      <c r="AMB645" s="422"/>
      <c r="AMC645" s="422"/>
      <c r="AMD645" s="422"/>
      <c r="AME645" s="422"/>
      <c r="AMF645" s="422"/>
      <c r="AMG645" s="422"/>
      <c r="AMH645" s="422"/>
      <c r="AMI645" s="422"/>
      <c r="AMJ645" s="422"/>
      <c r="AMK645" s="422"/>
      <c r="AML645" s="422"/>
      <c r="AMM645" s="422"/>
      <c r="AMN645" s="422"/>
      <c r="AMO645" s="422"/>
      <c r="AMP645" s="422"/>
      <c r="AMQ645" s="422"/>
      <c r="AMR645" s="422"/>
      <c r="AMS645" s="422"/>
      <c r="AMT645" s="422"/>
      <c r="AMU645" s="422"/>
      <c r="AMV645" s="422"/>
      <c r="AMW645" s="422"/>
      <c r="AMX645" s="422"/>
    </row>
    <row r="646" spans="1:1038" s="398" customFormat="1" ht="18" customHeight="1">
      <c r="A646" s="610"/>
      <c r="B646" s="226"/>
      <c r="C646" s="226"/>
      <c r="D646" s="226"/>
      <c r="E646" s="226">
        <v>84</v>
      </c>
      <c r="F646" s="226">
        <v>4</v>
      </c>
      <c r="G646" s="558" t="str">
        <f t="shared" si="320"/>
        <v>84-4</v>
      </c>
      <c r="H646" s="226">
        <v>22.5</v>
      </c>
      <c r="I646" s="256">
        <v>23</v>
      </c>
      <c r="J646" s="544">
        <f t="shared" si="321"/>
        <v>0</v>
      </c>
      <c r="K646" s="545"/>
      <c r="L646" s="171">
        <f>(VLOOKUP($G646,Depth_Lookup!$A$3:$J$410,10,FALSE))+(H646/100)</f>
        <v>215.36499999999998</v>
      </c>
      <c r="M646" s="171">
        <f>(VLOOKUP($G646,Depth_Lookup!$A$3:$J$410,10,FALSE))+(I646/100)</f>
        <v>215.36999999999998</v>
      </c>
      <c r="N646" s="232"/>
      <c r="O646" s="226"/>
      <c r="P646" s="226"/>
      <c r="Q646" s="226"/>
      <c r="R646" s="391" t="s">
        <v>2061</v>
      </c>
      <c r="S646" s="226"/>
      <c r="T646" s="226"/>
      <c r="U646" s="226"/>
      <c r="V646" s="226"/>
      <c r="W646" s="226"/>
      <c r="X646" s="391"/>
      <c r="Y646" s="226"/>
      <c r="Z646" s="226"/>
      <c r="AA646" s="226"/>
      <c r="AB646" s="226"/>
      <c r="AC646" s="226"/>
      <c r="AD646" s="226"/>
      <c r="AE646" s="393"/>
      <c r="AF646" s="558"/>
      <c r="AG646" s="394"/>
      <c r="AH646" s="226"/>
      <c r="AI646" s="257"/>
      <c r="AJ646" s="226"/>
      <c r="AK646" s="226"/>
      <c r="AL646" s="226"/>
      <c r="AM646" s="226"/>
      <c r="AN646" s="226"/>
      <c r="AO646" s="257"/>
      <c r="AP646" s="226"/>
      <c r="AQ646" s="226"/>
      <c r="AR646" s="226"/>
      <c r="AS646" s="226"/>
      <c r="AT646" s="226"/>
      <c r="AU646" s="257"/>
      <c r="AV646" s="226"/>
      <c r="AW646" s="226"/>
      <c r="AX646" s="226"/>
      <c r="AY646" s="226"/>
      <c r="AZ646" s="226"/>
      <c r="BA646" s="257"/>
      <c r="BB646" s="226"/>
      <c r="BC646" s="226"/>
      <c r="BD646" s="226"/>
      <c r="BE646" s="226"/>
      <c r="BF646" s="226"/>
      <c r="BG646" s="257"/>
      <c r="BH646" s="226"/>
      <c r="BI646" s="226"/>
      <c r="BJ646" s="226"/>
      <c r="BK646" s="226"/>
      <c r="BL646" s="226"/>
      <c r="BM646" s="257"/>
      <c r="BN646" s="226"/>
      <c r="BO646" s="226"/>
      <c r="BP646" s="226"/>
      <c r="BQ646" s="226"/>
      <c r="BR646" s="226"/>
      <c r="BS646" s="226"/>
      <c r="BT646" s="226"/>
      <c r="BU646" s="226"/>
      <c r="BV646" s="226"/>
      <c r="BW646" s="226"/>
      <c r="BX646" s="226"/>
      <c r="BY646" s="257"/>
      <c r="BZ646" s="226"/>
      <c r="CA646" s="226"/>
      <c r="CB646" s="226"/>
      <c r="CC646" s="226"/>
      <c r="CD646" s="226"/>
      <c r="CE646" s="226"/>
      <c r="CF646" s="399"/>
      <c r="CG646" s="259"/>
      <c r="CH646" s="559"/>
      <c r="CI646" s="559"/>
      <c r="CJ646" s="559"/>
      <c r="CK646" s="564"/>
      <c r="CL646" s="560"/>
      <c r="CM646" s="560"/>
      <c r="CN646" s="560"/>
      <c r="CO646" s="560"/>
      <c r="CP646" s="560"/>
      <c r="CQ646" s="560"/>
      <c r="CR646" s="560"/>
      <c r="CS646" s="560"/>
      <c r="CT646" s="560"/>
      <c r="CU646" s="560"/>
      <c r="CV646" s="560"/>
      <c r="CW646" s="560"/>
      <c r="CX646" s="560"/>
      <c r="CY646" s="560"/>
      <c r="CZ646" s="560"/>
      <c r="DA646" s="560"/>
      <c r="DB646" s="560"/>
      <c r="DC646" s="566"/>
      <c r="DD646" s="560"/>
      <c r="DE646" s="560"/>
      <c r="DF646" s="560"/>
      <c r="DG646" s="560"/>
      <c r="DH646" s="560"/>
      <c r="DI646" s="560"/>
      <c r="DJ646" s="560"/>
      <c r="DK646" s="396"/>
      <c r="DL646" s="259"/>
      <c r="DM646" s="560"/>
      <c r="DN646" s="560"/>
      <c r="DO646" s="563"/>
      <c r="DP646" s="564"/>
      <c r="DQ646" s="565"/>
      <c r="DR646" s="563"/>
      <c r="DS646" s="565"/>
      <c r="DT646" s="543"/>
      <c r="DU646" s="566"/>
      <c r="DV646" s="566"/>
      <c r="DW646" s="400"/>
      <c r="DX646" s="567"/>
      <c r="DY646" s="567"/>
      <c r="DZ646" s="155"/>
      <c r="EA646" s="155"/>
      <c r="EB646" s="256"/>
      <c r="EC646" s="104"/>
      <c r="ED646" s="229" t="s">
        <v>2517</v>
      </c>
      <c r="EE646" s="401"/>
      <c r="EF646" s="402"/>
      <c r="EG646" s="401"/>
      <c r="EH646" s="403"/>
      <c r="EI646" s="404"/>
      <c r="EJ646" s="405"/>
      <c r="EK646" s="406"/>
      <c r="EL646" s="401"/>
      <c r="EM646" s="403"/>
      <c r="EN646" s="403" t="s">
        <v>1448</v>
      </c>
      <c r="EO646" s="407">
        <v>0.2</v>
      </c>
      <c r="EP646" s="407" t="s">
        <v>2054</v>
      </c>
      <c r="EQ646" s="407"/>
      <c r="ER646" s="407"/>
      <c r="ES646" s="407"/>
      <c r="ET646" s="407"/>
      <c r="EU646" s="407"/>
      <c r="EV646" s="408">
        <v>52</v>
      </c>
      <c r="EW646" s="408">
        <v>90</v>
      </c>
      <c r="EX646" s="408">
        <v>50</v>
      </c>
      <c r="EY646" s="408">
        <v>0</v>
      </c>
      <c r="EZ646" s="192">
        <f t="shared" si="313"/>
        <v>-132.95660080582101</v>
      </c>
      <c r="FA646" s="192">
        <f t="shared" si="314"/>
        <v>227.04339919417899</v>
      </c>
      <c r="FB646" s="192">
        <f t="shared" si="315"/>
        <v>29.760903067071297</v>
      </c>
      <c r="FC646" s="192">
        <f t="shared" si="316"/>
        <v>317.04339919417896</v>
      </c>
      <c r="FD646" s="192">
        <f t="shared" si="317"/>
        <v>60.239096932928703</v>
      </c>
      <c r="FE646" s="193">
        <f t="shared" si="318"/>
        <v>47.043399194178988</v>
      </c>
      <c r="FF646" s="194">
        <f t="shared" si="319"/>
        <v>60.239096932928703</v>
      </c>
      <c r="FG646" s="401"/>
      <c r="FH646" s="403"/>
      <c r="FI646" s="778">
        <f t="shared" si="324"/>
        <v>0.2</v>
      </c>
      <c r="FJ646" s="779">
        <f t="shared" si="325"/>
        <v>60.239096932928703</v>
      </c>
      <c r="FK646" s="779">
        <f t="shared" si="326"/>
        <v>29.760903067071297</v>
      </c>
      <c r="FL646" s="780">
        <f t="shared" si="327"/>
        <v>0.51942574688727294</v>
      </c>
      <c r="FM646" s="169">
        <f t="shared" si="328"/>
        <v>0.49638170807866844</v>
      </c>
      <c r="FN646" s="783">
        <f t="shared" si="329"/>
        <v>9.927634161573369E-2</v>
      </c>
      <c r="FO646" s="226"/>
      <c r="FP646" s="226"/>
      <c r="FQ646" s="226"/>
      <c r="FR646" s="226"/>
      <c r="FS646" s="226"/>
      <c r="FT646" s="226"/>
      <c r="FU646" s="226"/>
      <c r="FV646" s="226"/>
      <c r="FW646" s="226"/>
      <c r="FX646" s="226"/>
      <c r="FY646" s="226"/>
      <c r="FZ646" s="226"/>
      <c r="GA646" s="226"/>
      <c r="GB646" s="226"/>
      <c r="GC646" s="226"/>
      <c r="GD646" s="226"/>
      <c r="GE646" s="226"/>
      <c r="GF646" s="226"/>
      <c r="GG646" s="226"/>
      <c r="GH646" s="226"/>
      <c r="GI646" s="226"/>
      <c r="GJ646" s="226"/>
      <c r="GK646" s="226"/>
      <c r="GL646" s="226"/>
      <c r="GM646" s="226"/>
      <c r="GN646" s="226"/>
      <c r="GO646" s="226"/>
      <c r="GP646" s="226"/>
      <c r="GQ646" s="226"/>
      <c r="GR646" s="226"/>
      <c r="GS646" s="226"/>
      <c r="GT646" s="226"/>
      <c r="GU646" s="226"/>
      <c r="GV646" s="226"/>
      <c r="GW646" s="226"/>
      <c r="GX646" s="226"/>
      <c r="GY646" s="226"/>
      <c r="GZ646" s="226"/>
      <c r="HA646" s="226"/>
      <c r="HB646" s="226"/>
      <c r="HC646" s="226"/>
      <c r="HD646" s="226"/>
      <c r="HE646" s="226"/>
      <c r="HF646" s="226"/>
      <c r="HG646" s="226"/>
      <c r="HH646" s="226"/>
      <c r="HI646" s="226"/>
      <c r="HJ646" s="226"/>
      <c r="HK646" s="226"/>
      <c r="HL646" s="226"/>
      <c r="HM646" s="226"/>
      <c r="HN646" s="226"/>
      <c r="HO646" s="226"/>
      <c r="HP646" s="226"/>
      <c r="HQ646" s="226"/>
      <c r="HR646" s="226"/>
      <c r="HS646" s="226"/>
      <c r="HT646" s="226"/>
      <c r="HU646" s="226"/>
      <c r="HV646" s="226"/>
      <c r="HW646" s="226"/>
      <c r="HX646" s="226"/>
      <c r="HY646" s="226"/>
      <c r="HZ646" s="226"/>
      <c r="IA646" s="226"/>
      <c r="IB646" s="226"/>
      <c r="IC646" s="226"/>
      <c r="ID646" s="226"/>
      <c r="IE646" s="226"/>
      <c r="IF646" s="226"/>
      <c r="IG646" s="226"/>
      <c r="IH646" s="226"/>
      <c r="II646" s="226"/>
      <c r="IJ646" s="226"/>
      <c r="IK646" s="226"/>
      <c r="IL646" s="226"/>
      <c r="IM646" s="226"/>
      <c r="IN646" s="226"/>
      <c r="IO646" s="226"/>
      <c r="IP646" s="226"/>
      <c r="IQ646" s="226"/>
      <c r="IR646" s="226"/>
      <c r="IS646" s="226"/>
      <c r="IT646" s="226"/>
      <c r="IU646" s="226"/>
      <c r="IV646" s="226"/>
      <c r="IW646" s="226"/>
      <c r="IX646" s="226"/>
      <c r="IY646" s="226"/>
      <c r="IZ646" s="226"/>
      <c r="JA646" s="226"/>
      <c r="JB646" s="226"/>
      <c r="JC646" s="226"/>
      <c r="JD646" s="226"/>
      <c r="JE646" s="226"/>
      <c r="JF646" s="226"/>
      <c r="JG646" s="226"/>
      <c r="JH646" s="226"/>
      <c r="JI646" s="226"/>
      <c r="JJ646" s="226"/>
      <c r="JK646" s="226"/>
      <c r="JL646" s="226"/>
      <c r="JM646" s="226"/>
      <c r="JN646" s="226"/>
      <c r="JO646" s="226"/>
      <c r="JP646" s="226"/>
      <c r="JQ646" s="226"/>
      <c r="JR646" s="226"/>
      <c r="JS646" s="226"/>
      <c r="JT646" s="226"/>
      <c r="JU646" s="226"/>
      <c r="JV646" s="226"/>
      <c r="JW646" s="226"/>
      <c r="JX646" s="226"/>
      <c r="JY646" s="226"/>
      <c r="JZ646" s="226"/>
      <c r="KA646" s="226"/>
      <c r="KB646" s="226"/>
      <c r="KC646" s="226"/>
      <c r="KD646" s="226"/>
      <c r="KE646" s="226"/>
      <c r="KF646" s="226"/>
      <c r="KG646" s="226"/>
      <c r="KH646" s="226"/>
      <c r="KI646" s="226"/>
      <c r="KJ646" s="226"/>
      <c r="KK646" s="226"/>
      <c r="KL646" s="226"/>
      <c r="KM646" s="226"/>
      <c r="KN646" s="226"/>
      <c r="KO646" s="226"/>
      <c r="KP646" s="226"/>
      <c r="KQ646" s="226"/>
      <c r="KR646" s="226"/>
      <c r="KS646" s="226"/>
      <c r="KT646" s="226"/>
      <c r="KU646" s="226"/>
      <c r="KV646" s="226"/>
      <c r="KW646" s="226"/>
      <c r="KX646" s="226"/>
      <c r="KY646" s="226"/>
      <c r="KZ646" s="226"/>
      <c r="LA646" s="226"/>
      <c r="LB646" s="226"/>
      <c r="LC646" s="226"/>
      <c r="LD646" s="226"/>
      <c r="LE646" s="226"/>
      <c r="LF646" s="226"/>
      <c r="LG646" s="226"/>
      <c r="LH646" s="226"/>
      <c r="LI646" s="226"/>
      <c r="LJ646" s="226"/>
      <c r="LK646" s="226"/>
      <c r="LL646" s="226"/>
      <c r="LM646" s="226"/>
      <c r="LN646" s="226"/>
      <c r="LO646" s="226"/>
      <c r="LP646" s="226"/>
      <c r="LQ646" s="226"/>
      <c r="LR646" s="226"/>
      <c r="LS646" s="226"/>
      <c r="LT646" s="226"/>
      <c r="LU646" s="226"/>
      <c r="LV646" s="226"/>
      <c r="LW646" s="226"/>
      <c r="LX646" s="226"/>
      <c r="LY646" s="226"/>
      <c r="LZ646" s="226"/>
      <c r="MA646" s="226"/>
      <c r="MB646" s="226"/>
      <c r="MC646" s="226"/>
      <c r="MD646" s="226"/>
      <c r="ME646" s="226"/>
      <c r="MF646" s="226"/>
      <c r="MG646" s="226"/>
      <c r="MH646" s="226"/>
      <c r="MI646" s="226"/>
      <c r="MJ646" s="226"/>
      <c r="MK646" s="226"/>
      <c r="ML646" s="226"/>
      <c r="MM646" s="226"/>
      <c r="MN646" s="226"/>
      <c r="MO646" s="226"/>
      <c r="MP646" s="226"/>
      <c r="MQ646" s="226"/>
      <c r="MR646" s="226"/>
      <c r="MS646" s="226"/>
      <c r="MT646" s="226"/>
      <c r="MU646" s="226"/>
      <c r="MV646" s="226"/>
      <c r="MW646" s="226"/>
      <c r="MX646" s="226"/>
      <c r="MY646" s="226"/>
      <c r="MZ646" s="226"/>
      <c r="NA646" s="226"/>
      <c r="NB646" s="226"/>
      <c r="NC646" s="226"/>
      <c r="ND646" s="226"/>
      <c r="NE646" s="226"/>
      <c r="NF646" s="226"/>
      <c r="NG646" s="226"/>
      <c r="NH646" s="226"/>
      <c r="NI646" s="226"/>
      <c r="NJ646" s="226"/>
      <c r="NK646" s="226"/>
      <c r="NL646" s="226"/>
      <c r="NM646" s="226"/>
      <c r="NN646" s="226"/>
      <c r="NO646" s="226"/>
      <c r="NP646" s="226"/>
      <c r="NQ646" s="226"/>
      <c r="NR646" s="226"/>
      <c r="NS646" s="226"/>
      <c r="NT646" s="226"/>
      <c r="NU646" s="226"/>
      <c r="NV646" s="226"/>
      <c r="NW646" s="226"/>
      <c r="NX646" s="226"/>
      <c r="NY646" s="226"/>
      <c r="NZ646" s="226"/>
      <c r="OA646" s="226"/>
      <c r="OB646" s="226"/>
      <c r="OC646" s="226"/>
      <c r="OD646" s="226"/>
      <c r="OE646" s="226"/>
      <c r="OF646" s="226"/>
      <c r="OG646" s="226"/>
      <c r="OH646" s="226"/>
      <c r="OI646" s="226"/>
      <c r="OJ646" s="226"/>
      <c r="OK646" s="226"/>
      <c r="OL646" s="226"/>
      <c r="OM646" s="226"/>
      <c r="ON646" s="226"/>
      <c r="OO646" s="226"/>
      <c r="OP646" s="226"/>
      <c r="OQ646" s="226"/>
      <c r="OR646" s="226"/>
      <c r="OS646" s="226"/>
      <c r="OT646" s="226"/>
      <c r="OU646" s="226"/>
      <c r="OV646" s="226"/>
      <c r="OW646" s="226"/>
      <c r="OX646" s="226"/>
      <c r="OY646" s="226"/>
      <c r="OZ646" s="226"/>
      <c r="PA646" s="226"/>
      <c r="PB646" s="226"/>
      <c r="PC646" s="226"/>
      <c r="PD646" s="226"/>
      <c r="PE646" s="226"/>
      <c r="PF646" s="226"/>
      <c r="PG646" s="226"/>
      <c r="PH646" s="226"/>
      <c r="PI646" s="226"/>
      <c r="PJ646" s="226"/>
      <c r="PK646" s="226"/>
      <c r="PL646" s="226"/>
      <c r="PM646" s="226"/>
      <c r="PN646" s="226"/>
      <c r="PO646" s="226"/>
      <c r="PP646" s="226"/>
      <c r="PQ646" s="226"/>
      <c r="PR646" s="226"/>
      <c r="PS646" s="226"/>
      <c r="PT646" s="226"/>
      <c r="PU646" s="226"/>
      <c r="PV646" s="226"/>
      <c r="PW646" s="226"/>
      <c r="PX646" s="226"/>
      <c r="PY646" s="226"/>
      <c r="PZ646" s="226"/>
      <c r="QA646" s="226"/>
      <c r="QB646" s="226"/>
      <c r="QC646" s="226"/>
      <c r="QD646" s="226"/>
      <c r="QE646" s="226"/>
      <c r="QF646" s="226"/>
      <c r="QG646" s="226"/>
      <c r="QH646" s="226"/>
      <c r="QI646" s="226"/>
      <c r="QJ646" s="226"/>
      <c r="QK646" s="226"/>
      <c r="QL646" s="226"/>
      <c r="QM646" s="226"/>
      <c r="QN646" s="226"/>
      <c r="QO646" s="226"/>
      <c r="QP646" s="226"/>
      <c r="QQ646" s="226"/>
      <c r="QR646" s="226"/>
      <c r="QS646" s="226"/>
      <c r="QT646" s="226"/>
      <c r="QU646" s="226"/>
      <c r="QV646" s="226"/>
      <c r="QW646" s="226"/>
      <c r="QX646" s="226"/>
      <c r="QY646" s="226"/>
      <c r="QZ646" s="226"/>
      <c r="RA646" s="226"/>
      <c r="RB646" s="226"/>
      <c r="RC646" s="226"/>
      <c r="RD646" s="226"/>
      <c r="RE646" s="226"/>
      <c r="RF646" s="226"/>
      <c r="RG646" s="226"/>
      <c r="RH646" s="226"/>
      <c r="RI646" s="226"/>
      <c r="RJ646" s="226"/>
      <c r="RK646" s="226"/>
      <c r="RL646" s="226"/>
      <c r="RM646" s="226"/>
      <c r="RN646" s="226"/>
      <c r="RO646" s="226"/>
      <c r="RP646" s="226"/>
      <c r="RQ646" s="226"/>
      <c r="RR646" s="226"/>
      <c r="RS646" s="226"/>
      <c r="RT646" s="226"/>
      <c r="RU646" s="226"/>
      <c r="RV646" s="226"/>
      <c r="RW646" s="226"/>
      <c r="RX646" s="226"/>
      <c r="RY646" s="226"/>
      <c r="RZ646" s="226"/>
      <c r="SA646" s="226"/>
      <c r="SB646" s="226"/>
      <c r="SC646" s="226"/>
      <c r="SD646" s="226"/>
      <c r="SE646" s="226"/>
      <c r="SF646" s="226"/>
      <c r="SG646" s="226"/>
      <c r="SH646" s="226"/>
      <c r="SI646" s="226"/>
      <c r="SJ646" s="226"/>
      <c r="SK646" s="226"/>
      <c r="SL646" s="226"/>
      <c r="SM646" s="226"/>
      <c r="SN646" s="226"/>
      <c r="SO646" s="226"/>
      <c r="SP646" s="226"/>
      <c r="SQ646" s="226"/>
      <c r="SR646" s="226"/>
      <c r="SS646" s="226"/>
      <c r="ST646" s="226"/>
      <c r="SU646" s="226"/>
      <c r="SV646" s="226"/>
      <c r="SW646" s="226"/>
      <c r="SX646" s="226"/>
      <c r="SY646" s="226"/>
      <c r="SZ646" s="226"/>
      <c r="TA646" s="226"/>
      <c r="TB646" s="226"/>
      <c r="TC646" s="226"/>
      <c r="TD646" s="226"/>
      <c r="TE646" s="226"/>
      <c r="TF646" s="226"/>
      <c r="TG646" s="226"/>
      <c r="TH646" s="226"/>
      <c r="TI646" s="226"/>
      <c r="TJ646" s="226"/>
      <c r="TK646" s="226"/>
      <c r="TL646" s="226"/>
      <c r="TM646" s="226"/>
      <c r="TN646" s="226"/>
      <c r="TO646" s="226"/>
      <c r="TP646" s="226"/>
      <c r="TQ646" s="226"/>
      <c r="TR646" s="226"/>
      <c r="TS646" s="226"/>
      <c r="TT646" s="226"/>
      <c r="TU646" s="226"/>
      <c r="TV646" s="226"/>
      <c r="TW646" s="226"/>
      <c r="TX646" s="226"/>
      <c r="TY646" s="226"/>
      <c r="TZ646" s="226"/>
      <c r="UA646" s="226"/>
      <c r="UB646" s="226"/>
      <c r="UC646" s="226"/>
      <c r="UD646" s="226"/>
      <c r="UE646" s="226"/>
      <c r="UF646" s="226"/>
      <c r="UG646" s="226"/>
      <c r="UH646" s="226"/>
      <c r="UI646" s="226"/>
      <c r="UJ646" s="226"/>
      <c r="UK646" s="226"/>
      <c r="UL646" s="226"/>
      <c r="UM646" s="226"/>
      <c r="UN646" s="226"/>
      <c r="UO646" s="226"/>
      <c r="UP646" s="226"/>
      <c r="UQ646" s="226"/>
      <c r="UR646" s="226"/>
      <c r="US646" s="226"/>
      <c r="UT646" s="226"/>
      <c r="UU646" s="226"/>
      <c r="UV646" s="226"/>
      <c r="UW646" s="226"/>
      <c r="UX646" s="226"/>
      <c r="UY646" s="226"/>
      <c r="UZ646" s="226"/>
      <c r="VA646" s="226"/>
      <c r="VB646" s="226"/>
      <c r="VC646" s="226"/>
      <c r="VD646" s="226"/>
      <c r="VE646" s="226"/>
      <c r="VF646" s="226"/>
      <c r="VG646" s="226"/>
      <c r="VH646" s="226"/>
      <c r="VI646" s="226"/>
      <c r="VJ646" s="226"/>
      <c r="VK646" s="226"/>
      <c r="VL646" s="226"/>
      <c r="VM646" s="226"/>
      <c r="VN646" s="226"/>
      <c r="VO646" s="226"/>
      <c r="VP646" s="226"/>
      <c r="VQ646" s="226"/>
      <c r="VR646" s="226"/>
      <c r="VS646" s="226"/>
      <c r="VT646" s="226"/>
      <c r="VU646" s="226"/>
      <c r="VV646" s="226"/>
      <c r="VW646" s="226"/>
      <c r="VX646" s="226"/>
      <c r="VY646" s="226"/>
      <c r="VZ646" s="226"/>
      <c r="WA646" s="226"/>
      <c r="WB646" s="226"/>
      <c r="WC646" s="226"/>
      <c r="WD646" s="226"/>
      <c r="WE646" s="226"/>
      <c r="WF646" s="226"/>
      <c r="WG646" s="226"/>
      <c r="WH646" s="226"/>
      <c r="WI646" s="226"/>
      <c r="WJ646" s="226"/>
      <c r="WK646" s="226"/>
      <c r="WL646" s="226"/>
      <c r="WM646" s="226"/>
      <c r="WN646" s="226"/>
      <c r="WO646" s="226"/>
      <c r="WP646" s="226"/>
      <c r="WQ646" s="226"/>
      <c r="WR646" s="226"/>
      <c r="WS646" s="226"/>
      <c r="WT646" s="226"/>
      <c r="WU646" s="226"/>
      <c r="WV646" s="226"/>
      <c r="WW646" s="226"/>
      <c r="WX646" s="226"/>
      <c r="WY646" s="226"/>
      <c r="WZ646" s="226"/>
      <c r="XA646" s="226"/>
      <c r="XB646" s="226"/>
      <c r="XC646" s="226"/>
      <c r="XD646" s="226"/>
      <c r="XE646" s="226"/>
      <c r="XF646" s="226"/>
      <c r="XG646" s="226"/>
      <c r="XH646" s="226"/>
      <c r="XI646" s="226"/>
      <c r="XJ646" s="226"/>
      <c r="XK646" s="226"/>
      <c r="XL646" s="226"/>
      <c r="XM646" s="226"/>
      <c r="XN646" s="226"/>
      <c r="XO646" s="226"/>
      <c r="XP646" s="226"/>
      <c r="XQ646" s="226"/>
      <c r="XR646" s="226"/>
      <c r="XS646" s="226"/>
      <c r="XT646" s="226"/>
      <c r="XU646" s="226"/>
      <c r="XV646" s="226"/>
      <c r="XW646" s="226"/>
      <c r="XX646" s="226"/>
      <c r="XY646" s="226"/>
      <c r="XZ646" s="226"/>
      <c r="YA646" s="226"/>
      <c r="YB646" s="226"/>
      <c r="YC646" s="226"/>
      <c r="YD646" s="226"/>
      <c r="YE646" s="226"/>
      <c r="YF646" s="226"/>
      <c r="YG646" s="226"/>
      <c r="YH646" s="226"/>
      <c r="YI646" s="226"/>
      <c r="YJ646" s="226"/>
      <c r="YK646" s="226"/>
      <c r="YL646" s="226"/>
      <c r="YM646" s="226"/>
      <c r="YN646" s="226"/>
      <c r="YO646" s="226"/>
      <c r="YP646" s="226"/>
      <c r="YQ646" s="226"/>
      <c r="YR646" s="226"/>
      <c r="YS646" s="226"/>
      <c r="YT646" s="226"/>
      <c r="YU646" s="226"/>
      <c r="YV646" s="226"/>
      <c r="YW646" s="226"/>
      <c r="YX646" s="226"/>
      <c r="YY646" s="226"/>
      <c r="YZ646" s="226"/>
      <c r="ZA646" s="226"/>
      <c r="ZB646" s="226"/>
      <c r="ZC646" s="226"/>
      <c r="ZD646" s="226"/>
      <c r="ZE646" s="226"/>
      <c r="ZF646" s="226"/>
      <c r="ZG646" s="226"/>
      <c r="ZH646" s="226"/>
      <c r="ZI646" s="226"/>
      <c r="ZJ646" s="226"/>
      <c r="ZK646" s="226"/>
      <c r="ZL646" s="226"/>
      <c r="ZM646" s="226"/>
      <c r="ZN646" s="226"/>
      <c r="ZO646" s="226"/>
      <c r="ZP646" s="226"/>
      <c r="ZQ646" s="226"/>
      <c r="ZR646" s="226"/>
      <c r="ZS646" s="226"/>
      <c r="ZT646" s="226"/>
      <c r="ZU646" s="226"/>
      <c r="ZV646" s="226"/>
      <c r="ZW646" s="226"/>
      <c r="ZX646" s="226"/>
      <c r="ZY646" s="226"/>
      <c r="ZZ646" s="226"/>
      <c r="AAA646" s="226"/>
      <c r="AAB646" s="226"/>
      <c r="AAC646" s="226"/>
      <c r="AAD646" s="226"/>
      <c r="AAE646" s="226"/>
      <c r="AAF646" s="226"/>
      <c r="AAG646" s="226"/>
      <c r="AAH646" s="226"/>
      <c r="AAI646" s="226"/>
      <c r="AAJ646" s="226"/>
      <c r="AAK646" s="226"/>
      <c r="AAL646" s="226"/>
      <c r="AAM646" s="226"/>
      <c r="AAN646" s="226"/>
      <c r="AAO646" s="226"/>
      <c r="AAP646" s="226"/>
      <c r="AAQ646" s="226"/>
      <c r="AAR646" s="226"/>
      <c r="AAS646" s="226"/>
      <c r="AAT646" s="226"/>
      <c r="AAU646" s="226"/>
      <c r="AAV646" s="226"/>
      <c r="AAW646" s="226"/>
      <c r="AAX646" s="226"/>
      <c r="AAY646" s="226"/>
      <c r="AAZ646" s="226"/>
      <c r="ABA646" s="226"/>
      <c r="ABB646" s="226"/>
      <c r="ABC646" s="226"/>
      <c r="ABD646" s="226"/>
      <c r="ABE646" s="226"/>
      <c r="ABF646" s="226"/>
      <c r="ABG646" s="226"/>
      <c r="ABH646" s="226"/>
      <c r="ABI646" s="226"/>
      <c r="ABJ646" s="226"/>
      <c r="ABK646" s="226"/>
      <c r="ABL646" s="226"/>
      <c r="ABM646" s="226"/>
      <c r="ABN646" s="226"/>
      <c r="ABO646" s="226"/>
      <c r="ABP646" s="226"/>
      <c r="ABQ646" s="226"/>
      <c r="ABR646" s="226"/>
      <c r="ABS646" s="226"/>
      <c r="ABT646" s="226"/>
      <c r="ABU646" s="226"/>
      <c r="ABV646" s="226"/>
      <c r="ABW646" s="226"/>
      <c r="ABX646" s="226"/>
      <c r="ABY646" s="226"/>
      <c r="ABZ646" s="226"/>
      <c r="ACA646" s="226"/>
      <c r="ACB646" s="226"/>
      <c r="ACC646" s="226"/>
      <c r="ACD646" s="226"/>
      <c r="ACE646" s="226"/>
      <c r="ACF646" s="226"/>
      <c r="ACG646" s="226"/>
      <c r="ACH646" s="226"/>
      <c r="ACI646" s="226"/>
      <c r="ACJ646" s="226"/>
      <c r="ACK646" s="226"/>
      <c r="ACL646" s="226"/>
      <c r="ACM646" s="226"/>
      <c r="ACN646" s="226"/>
      <c r="ACO646" s="226"/>
      <c r="ACP646" s="226"/>
      <c r="ACQ646" s="226"/>
      <c r="ACR646" s="226"/>
      <c r="ACS646" s="226"/>
      <c r="ACT646" s="226"/>
      <c r="ACU646" s="226"/>
      <c r="ACV646" s="226"/>
      <c r="ACW646" s="226"/>
      <c r="ACX646" s="226"/>
      <c r="ACY646" s="226"/>
      <c r="ACZ646" s="226"/>
      <c r="ADA646" s="226"/>
      <c r="ADB646" s="226"/>
      <c r="ADC646" s="226"/>
      <c r="ADD646" s="226"/>
      <c r="ADE646" s="226"/>
      <c r="ADF646" s="226"/>
      <c r="ADG646" s="226"/>
      <c r="ADH646" s="226"/>
      <c r="ADI646" s="226"/>
      <c r="ADJ646" s="226"/>
      <c r="ADK646" s="226"/>
      <c r="ADL646" s="226"/>
      <c r="ADM646" s="226"/>
      <c r="ADN646" s="226"/>
      <c r="ADO646" s="226"/>
      <c r="ADP646" s="226"/>
      <c r="ADQ646" s="226"/>
      <c r="ADR646" s="226"/>
      <c r="ADS646" s="226"/>
      <c r="ADT646" s="226"/>
      <c r="ADU646" s="226"/>
      <c r="ADV646" s="226"/>
      <c r="ADW646" s="226"/>
      <c r="ADX646" s="226"/>
      <c r="ADY646" s="226"/>
      <c r="ADZ646" s="226"/>
      <c r="AEA646" s="226"/>
      <c r="AEB646" s="226"/>
      <c r="AEC646" s="226"/>
      <c r="AED646" s="226"/>
      <c r="AEE646" s="226"/>
      <c r="AEF646" s="226"/>
      <c r="AEG646" s="226"/>
      <c r="AEH646" s="226"/>
      <c r="AEI646" s="226"/>
      <c r="AEJ646" s="226"/>
      <c r="AEK646" s="226"/>
      <c r="AEL646" s="226"/>
      <c r="AEM646" s="226"/>
      <c r="AEN646" s="226"/>
      <c r="AEO646" s="226"/>
      <c r="AEP646" s="226"/>
      <c r="AEQ646" s="226"/>
      <c r="AER646" s="226"/>
      <c r="AES646" s="226"/>
      <c r="AET646" s="226"/>
      <c r="AEU646" s="226"/>
      <c r="AEV646" s="226"/>
      <c r="AEW646" s="226"/>
      <c r="AEX646" s="226"/>
      <c r="AEY646" s="226"/>
      <c r="AEZ646" s="226"/>
      <c r="AFA646" s="226"/>
      <c r="AFB646" s="226"/>
      <c r="AFC646" s="226"/>
      <c r="AFD646" s="226"/>
      <c r="AFE646" s="226"/>
      <c r="AFF646" s="226"/>
      <c r="AFG646" s="226"/>
      <c r="AFH646" s="226"/>
      <c r="AFI646" s="226"/>
      <c r="AFJ646" s="226"/>
      <c r="AFK646" s="226"/>
      <c r="AFL646" s="226"/>
      <c r="AFM646" s="226"/>
      <c r="AFN646" s="226"/>
      <c r="AFO646" s="226"/>
      <c r="AFP646" s="226"/>
      <c r="AFQ646" s="226"/>
      <c r="AFR646" s="226"/>
      <c r="AFS646" s="226"/>
      <c r="AFT646" s="226"/>
      <c r="AFU646" s="226"/>
      <c r="AFV646" s="226"/>
      <c r="AFW646" s="226"/>
      <c r="AFX646" s="226"/>
      <c r="AFY646" s="226"/>
      <c r="AFZ646" s="226"/>
      <c r="AGA646" s="226"/>
      <c r="AGB646" s="226"/>
      <c r="AGC646" s="226"/>
      <c r="AGD646" s="226"/>
      <c r="AGE646" s="226"/>
      <c r="AGF646" s="226"/>
      <c r="AGG646" s="226"/>
      <c r="AGH646" s="226"/>
      <c r="AGI646" s="226"/>
      <c r="AGJ646" s="226"/>
      <c r="AGK646" s="226"/>
      <c r="AGL646" s="226"/>
      <c r="AGM646" s="226"/>
      <c r="AGN646" s="226"/>
      <c r="AGO646" s="226"/>
      <c r="AGP646" s="226"/>
      <c r="AGQ646" s="226"/>
      <c r="AGR646" s="226"/>
      <c r="AGS646" s="226"/>
      <c r="AGT646" s="226"/>
      <c r="AGU646" s="226"/>
      <c r="AGV646" s="226"/>
      <c r="AGW646" s="226"/>
      <c r="AGX646" s="226"/>
      <c r="AGY646" s="226"/>
      <c r="AGZ646" s="226"/>
      <c r="AHA646" s="226"/>
      <c r="AHB646" s="226"/>
      <c r="AHC646" s="226"/>
      <c r="AHD646" s="226"/>
      <c r="AHE646" s="226"/>
      <c r="AHF646" s="226"/>
      <c r="AHG646" s="226"/>
      <c r="AHH646" s="226"/>
      <c r="AHI646" s="226"/>
      <c r="AHJ646" s="226"/>
      <c r="AHK646" s="226"/>
      <c r="AHL646" s="226"/>
      <c r="AHM646" s="226"/>
      <c r="AHN646" s="226"/>
      <c r="AHO646" s="226"/>
      <c r="AHP646" s="226"/>
      <c r="AHQ646" s="226"/>
      <c r="AHR646" s="226"/>
      <c r="AHS646" s="226"/>
      <c r="AHT646" s="226"/>
      <c r="AHU646" s="226"/>
      <c r="AHV646" s="226"/>
      <c r="AHW646" s="226"/>
      <c r="AHX646" s="226"/>
      <c r="AHY646" s="226"/>
      <c r="AHZ646" s="226"/>
      <c r="AIA646" s="226"/>
      <c r="AIB646" s="226"/>
      <c r="AIC646" s="226"/>
      <c r="AID646" s="226"/>
      <c r="AIE646" s="226"/>
      <c r="AIF646" s="226"/>
      <c r="AIG646" s="226"/>
      <c r="AIH646" s="226"/>
      <c r="AII646" s="226"/>
      <c r="AIJ646" s="226"/>
      <c r="AIK646" s="226"/>
      <c r="AIL646" s="226"/>
      <c r="AIM646" s="226"/>
      <c r="AIN646" s="226"/>
      <c r="AIO646" s="226"/>
      <c r="AIP646" s="226"/>
      <c r="AIQ646" s="226"/>
      <c r="AIR646" s="226"/>
      <c r="AIS646" s="226"/>
      <c r="AIT646" s="226"/>
      <c r="AIU646" s="226"/>
      <c r="AIV646" s="226"/>
      <c r="AIW646" s="226"/>
      <c r="AIX646" s="226"/>
      <c r="AIY646" s="226"/>
      <c r="AIZ646" s="226"/>
      <c r="AJA646" s="226"/>
      <c r="AJB646" s="226"/>
      <c r="AJC646" s="226"/>
      <c r="AJD646" s="226"/>
      <c r="AJE646" s="226"/>
      <c r="AJF646" s="226"/>
      <c r="AJG646" s="226"/>
      <c r="AJH646" s="226"/>
      <c r="AJI646" s="226"/>
      <c r="AJJ646" s="226"/>
      <c r="AJK646" s="226"/>
      <c r="AJL646" s="226"/>
      <c r="AJM646" s="226"/>
      <c r="AJN646" s="226"/>
      <c r="AJO646" s="226"/>
      <c r="AJP646" s="226"/>
      <c r="AJQ646" s="226"/>
      <c r="AJR646" s="226"/>
      <c r="AJS646" s="226"/>
      <c r="AJT646" s="226"/>
      <c r="AJU646" s="226"/>
      <c r="AJV646" s="226"/>
      <c r="AJW646" s="226"/>
      <c r="AJX646" s="226"/>
      <c r="AJY646" s="226"/>
      <c r="AJZ646" s="226"/>
      <c r="AKA646" s="226"/>
      <c r="AKB646" s="226"/>
      <c r="AKC646" s="226"/>
      <c r="AKD646" s="226"/>
      <c r="AKE646" s="226"/>
      <c r="AKF646" s="226"/>
      <c r="AKG646" s="226"/>
      <c r="AKH646" s="226"/>
      <c r="AKI646" s="226"/>
      <c r="AKJ646" s="226"/>
      <c r="AKK646" s="226"/>
      <c r="AKL646" s="226"/>
      <c r="AKM646" s="226"/>
      <c r="AKN646" s="226"/>
      <c r="AKO646" s="226"/>
      <c r="AKP646" s="226"/>
      <c r="AKQ646" s="226"/>
      <c r="AKR646" s="226"/>
      <c r="AKS646" s="226"/>
      <c r="AKT646" s="226"/>
      <c r="AKU646" s="226"/>
      <c r="AKV646" s="226"/>
      <c r="AKW646" s="226"/>
      <c r="AKX646" s="226"/>
      <c r="AKY646" s="226"/>
      <c r="AKZ646" s="226"/>
      <c r="ALA646" s="226"/>
      <c r="ALB646" s="226"/>
      <c r="ALC646" s="226"/>
      <c r="ALD646" s="226"/>
      <c r="ALE646" s="226"/>
      <c r="ALF646" s="226"/>
      <c r="ALG646" s="226"/>
      <c r="ALH646" s="226"/>
      <c r="ALI646" s="226"/>
      <c r="ALJ646" s="226"/>
      <c r="ALK646" s="226"/>
      <c r="ALL646" s="226"/>
      <c r="ALM646" s="226"/>
      <c r="ALN646" s="226"/>
      <c r="ALO646" s="226"/>
      <c r="ALP646" s="226"/>
      <c r="ALQ646" s="226"/>
      <c r="ALR646" s="226"/>
      <c r="ALS646" s="226"/>
      <c r="ALT646" s="226"/>
      <c r="ALU646" s="226"/>
      <c r="ALV646" s="226"/>
      <c r="ALW646" s="226"/>
      <c r="ALX646" s="226"/>
      <c r="ALY646" s="226"/>
      <c r="ALZ646" s="226"/>
      <c r="AMA646" s="226"/>
      <c r="AMB646" s="226"/>
      <c r="AMC646" s="226"/>
      <c r="AMD646" s="226"/>
      <c r="AME646" s="226"/>
      <c r="AMF646" s="226"/>
      <c r="AMG646" s="226"/>
      <c r="AMH646" s="226"/>
      <c r="AMI646" s="226"/>
      <c r="AMJ646" s="226"/>
      <c r="AMK646" s="226"/>
      <c r="AML646" s="226"/>
      <c r="AMM646" s="226"/>
      <c r="AMN646" s="226"/>
      <c r="AMO646" s="226"/>
      <c r="AMP646" s="226"/>
      <c r="AMQ646" s="226"/>
      <c r="AMR646" s="226"/>
      <c r="AMS646" s="226"/>
      <c r="AMT646" s="226"/>
      <c r="AMU646" s="226"/>
      <c r="AMV646" s="226"/>
      <c r="AMW646" s="226"/>
      <c r="AMX646" s="226"/>
    </row>
    <row r="647" spans="1:1038" s="398" customFormat="1" ht="18" customHeight="1">
      <c r="A647" s="610" t="s">
        <v>2065</v>
      </c>
      <c r="B647" s="226" t="s">
        <v>1647</v>
      </c>
      <c r="C647" s="226"/>
      <c r="D647" s="226" t="s">
        <v>1279</v>
      </c>
      <c r="E647" s="226">
        <v>84</v>
      </c>
      <c r="F647" s="226">
        <v>4</v>
      </c>
      <c r="G647" s="558" t="str">
        <f t="shared" si="320"/>
        <v>84-4</v>
      </c>
      <c r="H647" s="226">
        <v>23</v>
      </c>
      <c r="I647" s="546">
        <v>24.5</v>
      </c>
      <c r="J647" s="544">
        <f t="shared" ref="J647:J650" si="330">IF(H647=0, 1, 0)</f>
        <v>0</v>
      </c>
      <c r="K647" s="545" t="b">
        <f>IF(J648=1,IF(((VLOOKUP($G647,[1]Depth_Lookup!A$3:J$410,9,FALSE))-(I647/100))=0,"Good",IF(((VLOOKUP($G647,[1]Depth_Lookup!$A$3:$J$550,9,FALSE))-(I647/100))&gt;0,"Too Short","Too Long")))</f>
        <v>0</v>
      </c>
      <c r="L647" s="171">
        <f>(VLOOKUP($G647,Depth_Lookup!$A$3:$J$410,10,FALSE))+(H647/100)</f>
        <v>215.36999999999998</v>
      </c>
      <c r="M647" s="171">
        <f>(VLOOKUP($G647,Depth_Lookup!$A$3:$J$410,10,FALSE))+(I647/100)</f>
        <v>215.38499999999999</v>
      </c>
      <c r="N647" s="232" t="s">
        <v>2185</v>
      </c>
      <c r="O647" s="226">
        <v>2</v>
      </c>
      <c r="P647" s="226" t="s">
        <v>853</v>
      </c>
      <c r="Q647" s="226" t="s">
        <v>125</v>
      </c>
      <c r="R647" s="391" t="str">
        <f t="shared" ref="R647" si="331">P647&amp;""&amp;Q647</f>
        <v>SerpentinizedHarzburgite</v>
      </c>
      <c r="S647" s="226" t="s">
        <v>700</v>
      </c>
      <c r="T647" s="226" t="s">
        <v>700</v>
      </c>
      <c r="U647" s="226"/>
      <c r="V647" s="226"/>
      <c r="W647" s="226" t="s">
        <v>102</v>
      </c>
      <c r="X647" s="391">
        <f>VLOOKUP(W647,[1]definitions_list_lookup!A$13:B$19,2,0)</f>
        <v>5</v>
      </c>
      <c r="Y647" s="226" t="s">
        <v>90</v>
      </c>
      <c r="Z647" s="226" t="s">
        <v>91</v>
      </c>
      <c r="AA647" s="226"/>
      <c r="AB647" s="226" t="s">
        <v>116</v>
      </c>
      <c r="AC647" s="226" t="s">
        <v>108</v>
      </c>
      <c r="AD647" s="226" t="s">
        <v>96</v>
      </c>
      <c r="AE647" s="393" t="s">
        <v>123</v>
      </c>
      <c r="AF647" s="558">
        <f>VLOOKUP(AE647,[1]definitions_list_mag!$V$12:$W$15,2,0)</f>
        <v>1</v>
      </c>
      <c r="AG647" s="394" t="s">
        <v>1361</v>
      </c>
      <c r="AH647" s="226"/>
      <c r="AI647" s="257">
        <v>62</v>
      </c>
      <c r="AJ647" s="226"/>
      <c r="AK647" s="226"/>
      <c r="AL647" s="226"/>
      <c r="AM647" s="226"/>
      <c r="AN647" s="226"/>
      <c r="AO647" s="257"/>
      <c r="AP647" s="226"/>
      <c r="AQ647" s="226"/>
      <c r="AR647" s="226"/>
      <c r="AS647" s="226"/>
      <c r="AT647" s="226"/>
      <c r="AU647" s="257">
        <v>1</v>
      </c>
      <c r="AV647" s="226">
        <v>1</v>
      </c>
      <c r="AW647" s="226">
        <v>0.5</v>
      </c>
      <c r="AX647" s="226" t="s">
        <v>110</v>
      </c>
      <c r="AY647" s="226" t="s">
        <v>110</v>
      </c>
      <c r="AZ647" s="226"/>
      <c r="BA647" s="257">
        <v>35</v>
      </c>
      <c r="BB647" s="226">
        <v>8</v>
      </c>
      <c r="BC647" s="226">
        <v>3</v>
      </c>
      <c r="BD647" s="226" t="s">
        <v>110</v>
      </c>
      <c r="BE647" s="226" t="s">
        <v>110</v>
      </c>
      <c r="BF647" s="226"/>
      <c r="BG647" s="257"/>
      <c r="BH647" s="226"/>
      <c r="BI647" s="226"/>
      <c r="BJ647" s="226"/>
      <c r="BK647" s="226"/>
      <c r="BL647" s="226"/>
      <c r="BM647" s="257">
        <v>2</v>
      </c>
      <c r="BN647" s="226">
        <v>2</v>
      </c>
      <c r="BO647" s="226">
        <v>0.5</v>
      </c>
      <c r="BP647" s="226"/>
      <c r="BQ647" s="226"/>
      <c r="BR647" s="226"/>
      <c r="BS647" s="226"/>
      <c r="BT647" s="226"/>
      <c r="BU647" s="226"/>
      <c r="BV647" s="226"/>
      <c r="BW647" s="226"/>
      <c r="BX647" s="226"/>
      <c r="BY647" s="257"/>
      <c r="BZ647" s="226"/>
      <c r="CA647" s="226"/>
      <c r="CB647" s="226"/>
      <c r="CC647" s="226"/>
      <c r="CD647" s="226"/>
      <c r="CE647" s="226"/>
      <c r="CF647" s="399">
        <f t="shared" ref="CF647" si="332">AI647+AO647+BA647+AU647+BG647+BM647+BY647</f>
        <v>100</v>
      </c>
      <c r="CG647" s="259"/>
      <c r="CH647" s="559" t="s">
        <v>1329</v>
      </c>
      <c r="CI647" s="559">
        <v>85</v>
      </c>
      <c r="CJ647" s="559" t="s">
        <v>514</v>
      </c>
      <c r="CK647" s="560"/>
      <c r="CL647" s="560"/>
      <c r="CM647" s="560"/>
      <c r="CN647" s="560"/>
      <c r="CO647" s="560"/>
      <c r="CP647" s="560"/>
      <c r="CQ647" s="560"/>
      <c r="CR647" s="560"/>
      <c r="CS647" s="560"/>
      <c r="CT647" s="560"/>
      <c r="CU647" s="560"/>
      <c r="CV647" s="560"/>
      <c r="CW647" s="560"/>
      <c r="CX647" s="560"/>
      <c r="CY647" s="560"/>
      <c r="CZ647" s="560"/>
      <c r="DA647" s="560"/>
      <c r="DB647" s="560">
        <v>75</v>
      </c>
      <c r="DC647" s="566">
        <v>25</v>
      </c>
      <c r="DD647" s="560"/>
      <c r="DE647" s="560"/>
      <c r="DF647" s="560"/>
      <c r="DG647" s="560"/>
      <c r="DH647" s="560"/>
      <c r="DI647" s="560"/>
      <c r="DJ647" s="560"/>
      <c r="DK647" s="396"/>
      <c r="DL647" s="259"/>
      <c r="DM647" s="560"/>
      <c r="DN647" s="560"/>
      <c r="DO647" s="563"/>
      <c r="DP647" s="564"/>
      <c r="DQ647" s="565"/>
      <c r="DR647" s="563"/>
      <c r="DS647" s="565"/>
      <c r="DT647" s="543" t="s">
        <v>2187</v>
      </c>
      <c r="DU647" s="566"/>
      <c r="DV647" s="566"/>
      <c r="DW647" s="400" t="e">
        <f>VLOOKUP(P647,[1]definitions_list_lookup!$K$30:$L$54,2,0)</f>
        <v>#N/A</v>
      </c>
      <c r="DX647" s="567" t="s">
        <v>2151</v>
      </c>
      <c r="DY647" s="567" t="s">
        <v>2186</v>
      </c>
      <c r="DZ647" s="155"/>
      <c r="EA647" s="155"/>
      <c r="EB647" s="256"/>
      <c r="EC647" s="104"/>
      <c r="ED647" s="229" t="s">
        <v>2517</v>
      </c>
      <c r="EE647" s="401"/>
      <c r="EF647" s="402"/>
      <c r="EG647" s="401"/>
      <c r="EH647" s="403"/>
      <c r="EI647" s="404"/>
      <c r="EJ647" s="405"/>
      <c r="EK647" s="406"/>
      <c r="EL647" s="401"/>
      <c r="EM647" s="403"/>
      <c r="EN647" s="403" t="s">
        <v>1448</v>
      </c>
      <c r="EO647" s="407"/>
      <c r="EP647" s="407"/>
      <c r="EQ647" s="407"/>
      <c r="ER647" s="407"/>
      <c r="ES647" s="407"/>
      <c r="ET647" s="407"/>
      <c r="EU647" s="407"/>
      <c r="EV647" s="408">
        <v>52</v>
      </c>
      <c r="EW647" s="408">
        <v>90</v>
      </c>
      <c r="EX647" s="408">
        <v>50</v>
      </c>
      <c r="EY647" s="408">
        <v>0</v>
      </c>
      <c r="EZ647" s="192">
        <f t="shared" si="313"/>
        <v>-132.95660080582101</v>
      </c>
      <c r="FA647" s="192">
        <f t="shared" si="314"/>
        <v>227.04339919417899</v>
      </c>
      <c r="FB647" s="192">
        <f t="shared" si="315"/>
        <v>29.760903067071297</v>
      </c>
      <c r="FC647" s="192">
        <f t="shared" si="316"/>
        <v>317.04339919417896</v>
      </c>
      <c r="FD647" s="192">
        <f t="shared" si="317"/>
        <v>60.239096932928703</v>
      </c>
      <c r="FE647" s="193">
        <f t="shared" si="318"/>
        <v>47.043399194178988</v>
      </c>
      <c r="FF647" s="194">
        <f t="shared" si="319"/>
        <v>60.239096932928703</v>
      </c>
      <c r="FG647" s="401"/>
      <c r="FH647" s="403"/>
      <c r="FI647" s="778">
        <f t="shared" si="324"/>
        <v>0</v>
      </c>
      <c r="FJ647" s="779">
        <f t="shared" si="325"/>
        <v>60.239096932928703</v>
      </c>
      <c r="FK647" s="779">
        <f t="shared" si="326"/>
        <v>29.760903067071297</v>
      </c>
      <c r="FL647" s="780">
        <f t="shared" si="327"/>
        <v>0.51942574688727294</v>
      </c>
      <c r="FM647" s="169">
        <f t="shared" si="328"/>
        <v>0.49638170807866844</v>
      </c>
      <c r="FN647" s="783">
        <f t="shared" si="329"/>
        <v>0</v>
      </c>
      <c r="FO647" s="226"/>
      <c r="FP647" s="226"/>
      <c r="FQ647" s="226"/>
      <c r="FR647" s="226"/>
      <c r="FS647" s="226"/>
      <c r="FT647" s="226"/>
      <c r="FU647" s="226"/>
      <c r="FV647" s="226"/>
      <c r="FW647" s="226"/>
      <c r="FX647" s="226"/>
      <c r="FY647" s="226"/>
      <c r="FZ647" s="226"/>
      <c r="GA647" s="226"/>
      <c r="GB647" s="226"/>
      <c r="GC647" s="226"/>
      <c r="GD647" s="226"/>
      <c r="GE647" s="226"/>
      <c r="GF647" s="226"/>
      <c r="GG647" s="226"/>
      <c r="GH647" s="226"/>
      <c r="GI647" s="226"/>
      <c r="GJ647" s="226"/>
      <c r="GK647" s="226"/>
      <c r="GL647" s="226"/>
      <c r="GM647" s="226"/>
      <c r="GN647" s="226"/>
      <c r="GO647" s="226"/>
      <c r="GP647" s="226"/>
      <c r="GQ647" s="226"/>
      <c r="GR647" s="226"/>
      <c r="GS647" s="226"/>
      <c r="GT647" s="226"/>
      <c r="GU647" s="226"/>
      <c r="GV647" s="226"/>
      <c r="GW647" s="226"/>
      <c r="GX647" s="226"/>
      <c r="GY647" s="226"/>
      <c r="GZ647" s="226"/>
      <c r="HA647" s="226"/>
      <c r="HB647" s="226"/>
      <c r="HC647" s="226"/>
      <c r="HD647" s="226"/>
      <c r="HE647" s="226"/>
      <c r="HF647" s="226"/>
      <c r="HG647" s="226"/>
      <c r="HH647" s="226"/>
      <c r="HI647" s="226"/>
      <c r="HJ647" s="226"/>
      <c r="HK647" s="226"/>
      <c r="HL647" s="226"/>
      <c r="HM647" s="226"/>
      <c r="HN647" s="226"/>
      <c r="HO647" s="226"/>
      <c r="HP647" s="226"/>
      <c r="HQ647" s="226"/>
      <c r="HR647" s="226"/>
      <c r="HS647" s="226"/>
      <c r="HT647" s="226"/>
      <c r="HU647" s="226"/>
      <c r="HV647" s="226"/>
      <c r="HW647" s="226"/>
      <c r="HX647" s="226"/>
      <c r="HY647" s="226"/>
      <c r="HZ647" s="226"/>
      <c r="IA647" s="226"/>
      <c r="IB647" s="226"/>
      <c r="IC647" s="226"/>
      <c r="ID647" s="226"/>
      <c r="IE647" s="226"/>
      <c r="IF647" s="226"/>
      <c r="IG647" s="226"/>
      <c r="IH647" s="226"/>
      <c r="II647" s="226"/>
      <c r="IJ647" s="226"/>
      <c r="IK647" s="226"/>
      <c r="IL647" s="226"/>
      <c r="IM647" s="226"/>
      <c r="IN647" s="226"/>
      <c r="IO647" s="226"/>
      <c r="IP647" s="226"/>
      <c r="IQ647" s="226"/>
      <c r="IR647" s="226"/>
      <c r="IS647" s="226"/>
      <c r="IT647" s="226"/>
      <c r="IU647" s="226"/>
      <c r="IV647" s="226"/>
      <c r="IW647" s="226"/>
      <c r="IX647" s="226"/>
      <c r="IY647" s="226"/>
      <c r="IZ647" s="226"/>
      <c r="JA647" s="226"/>
      <c r="JB647" s="226"/>
      <c r="JC647" s="226"/>
      <c r="JD647" s="226"/>
      <c r="JE647" s="226"/>
      <c r="JF647" s="226"/>
      <c r="JG647" s="226"/>
      <c r="JH647" s="226"/>
      <c r="JI647" s="226"/>
      <c r="JJ647" s="226"/>
      <c r="JK647" s="226"/>
      <c r="JL647" s="226"/>
      <c r="JM647" s="226"/>
      <c r="JN647" s="226"/>
      <c r="JO647" s="226"/>
      <c r="JP647" s="226"/>
      <c r="JQ647" s="226"/>
      <c r="JR647" s="226"/>
      <c r="JS647" s="226"/>
      <c r="JT647" s="226"/>
      <c r="JU647" s="226"/>
      <c r="JV647" s="226"/>
      <c r="JW647" s="226"/>
      <c r="JX647" s="226"/>
      <c r="JY647" s="226"/>
      <c r="JZ647" s="226"/>
      <c r="KA647" s="226"/>
      <c r="KB647" s="226"/>
      <c r="KC647" s="226"/>
      <c r="KD647" s="226"/>
      <c r="KE647" s="226"/>
      <c r="KF647" s="226"/>
      <c r="KG647" s="226"/>
      <c r="KH647" s="226"/>
      <c r="KI647" s="226"/>
      <c r="KJ647" s="226"/>
      <c r="KK647" s="226"/>
      <c r="KL647" s="226"/>
      <c r="KM647" s="226"/>
      <c r="KN647" s="226"/>
      <c r="KO647" s="226"/>
      <c r="KP647" s="226"/>
      <c r="KQ647" s="226"/>
      <c r="KR647" s="226"/>
      <c r="KS647" s="226"/>
      <c r="KT647" s="226"/>
      <c r="KU647" s="226"/>
      <c r="KV647" s="226"/>
      <c r="KW647" s="226"/>
      <c r="KX647" s="226"/>
      <c r="KY647" s="226"/>
      <c r="KZ647" s="226"/>
      <c r="LA647" s="226"/>
      <c r="LB647" s="226"/>
      <c r="LC647" s="226"/>
      <c r="LD647" s="226"/>
      <c r="LE647" s="226"/>
      <c r="LF647" s="226"/>
      <c r="LG647" s="226"/>
      <c r="LH647" s="226"/>
      <c r="LI647" s="226"/>
      <c r="LJ647" s="226"/>
      <c r="LK647" s="226"/>
      <c r="LL647" s="226"/>
      <c r="LM647" s="226"/>
      <c r="LN647" s="226"/>
      <c r="LO647" s="226"/>
      <c r="LP647" s="226"/>
      <c r="LQ647" s="226"/>
      <c r="LR647" s="226"/>
      <c r="LS647" s="226"/>
      <c r="LT647" s="226"/>
      <c r="LU647" s="226"/>
      <c r="LV647" s="226"/>
      <c r="LW647" s="226"/>
      <c r="LX647" s="226"/>
      <c r="LY647" s="226"/>
      <c r="LZ647" s="226"/>
      <c r="MA647" s="226"/>
      <c r="MB647" s="226"/>
      <c r="MC647" s="226"/>
      <c r="MD647" s="226"/>
      <c r="ME647" s="226"/>
      <c r="MF647" s="226"/>
      <c r="MG647" s="226"/>
      <c r="MH647" s="226"/>
      <c r="MI647" s="226"/>
      <c r="MJ647" s="226"/>
      <c r="MK647" s="226"/>
      <c r="ML647" s="226"/>
      <c r="MM647" s="226"/>
      <c r="MN647" s="226"/>
      <c r="MO647" s="226"/>
      <c r="MP647" s="226"/>
      <c r="MQ647" s="226"/>
      <c r="MR647" s="226"/>
      <c r="MS647" s="226"/>
      <c r="MT647" s="226"/>
      <c r="MU647" s="226"/>
      <c r="MV647" s="226"/>
      <c r="MW647" s="226"/>
      <c r="MX647" s="226"/>
      <c r="MY647" s="226"/>
      <c r="MZ647" s="226"/>
      <c r="NA647" s="226"/>
      <c r="NB647" s="226"/>
      <c r="NC647" s="226"/>
      <c r="ND647" s="226"/>
      <c r="NE647" s="226"/>
      <c r="NF647" s="226"/>
      <c r="NG647" s="226"/>
      <c r="NH647" s="226"/>
      <c r="NI647" s="226"/>
      <c r="NJ647" s="226"/>
      <c r="NK647" s="226"/>
      <c r="NL647" s="226"/>
      <c r="NM647" s="226"/>
      <c r="NN647" s="226"/>
      <c r="NO647" s="226"/>
      <c r="NP647" s="226"/>
      <c r="NQ647" s="226"/>
      <c r="NR647" s="226"/>
      <c r="NS647" s="226"/>
      <c r="NT647" s="226"/>
      <c r="NU647" s="226"/>
      <c r="NV647" s="226"/>
      <c r="NW647" s="226"/>
      <c r="NX647" s="226"/>
      <c r="NY647" s="226"/>
      <c r="NZ647" s="226"/>
      <c r="OA647" s="226"/>
      <c r="OB647" s="226"/>
      <c r="OC647" s="226"/>
      <c r="OD647" s="226"/>
      <c r="OE647" s="226"/>
      <c r="OF647" s="226"/>
      <c r="OG647" s="226"/>
      <c r="OH647" s="226"/>
      <c r="OI647" s="226"/>
      <c r="OJ647" s="226"/>
      <c r="OK647" s="226"/>
      <c r="OL647" s="226"/>
      <c r="OM647" s="226"/>
      <c r="ON647" s="226"/>
      <c r="OO647" s="226"/>
      <c r="OP647" s="226"/>
      <c r="OQ647" s="226"/>
      <c r="OR647" s="226"/>
      <c r="OS647" s="226"/>
      <c r="OT647" s="226"/>
      <c r="OU647" s="226"/>
      <c r="OV647" s="226"/>
      <c r="OW647" s="226"/>
      <c r="OX647" s="226"/>
      <c r="OY647" s="226"/>
      <c r="OZ647" s="226"/>
      <c r="PA647" s="226"/>
      <c r="PB647" s="226"/>
      <c r="PC647" s="226"/>
      <c r="PD647" s="226"/>
      <c r="PE647" s="226"/>
      <c r="PF647" s="226"/>
      <c r="PG647" s="226"/>
      <c r="PH647" s="226"/>
      <c r="PI647" s="226"/>
      <c r="PJ647" s="226"/>
      <c r="PK647" s="226"/>
      <c r="PL647" s="226"/>
      <c r="PM647" s="226"/>
      <c r="PN647" s="226"/>
      <c r="PO647" s="226"/>
      <c r="PP647" s="226"/>
      <c r="PQ647" s="226"/>
      <c r="PR647" s="226"/>
      <c r="PS647" s="226"/>
      <c r="PT647" s="226"/>
      <c r="PU647" s="226"/>
      <c r="PV647" s="226"/>
      <c r="PW647" s="226"/>
      <c r="PX647" s="226"/>
      <c r="PY647" s="226"/>
      <c r="PZ647" s="226"/>
      <c r="QA647" s="226"/>
      <c r="QB647" s="226"/>
      <c r="QC647" s="226"/>
      <c r="QD647" s="226"/>
      <c r="QE647" s="226"/>
      <c r="QF647" s="226"/>
      <c r="QG647" s="226"/>
      <c r="QH647" s="226"/>
      <c r="QI647" s="226"/>
      <c r="QJ647" s="226"/>
      <c r="QK647" s="226"/>
      <c r="QL647" s="226"/>
      <c r="QM647" s="226"/>
      <c r="QN647" s="226"/>
      <c r="QO647" s="226"/>
      <c r="QP647" s="226"/>
      <c r="QQ647" s="226"/>
      <c r="QR647" s="226"/>
      <c r="QS647" s="226"/>
      <c r="QT647" s="226"/>
      <c r="QU647" s="226"/>
      <c r="QV647" s="226"/>
      <c r="QW647" s="226"/>
      <c r="QX647" s="226"/>
      <c r="QY647" s="226"/>
      <c r="QZ647" s="226"/>
      <c r="RA647" s="226"/>
      <c r="RB647" s="226"/>
      <c r="RC647" s="226"/>
      <c r="RD647" s="226"/>
      <c r="RE647" s="226"/>
      <c r="RF647" s="226"/>
      <c r="RG647" s="226"/>
      <c r="RH647" s="226"/>
      <c r="RI647" s="226"/>
      <c r="RJ647" s="226"/>
      <c r="RK647" s="226"/>
      <c r="RL647" s="226"/>
      <c r="RM647" s="226"/>
      <c r="RN647" s="226"/>
      <c r="RO647" s="226"/>
      <c r="RP647" s="226"/>
      <c r="RQ647" s="226"/>
      <c r="RR647" s="226"/>
      <c r="RS647" s="226"/>
      <c r="RT647" s="226"/>
      <c r="RU647" s="226"/>
      <c r="RV647" s="226"/>
      <c r="RW647" s="226"/>
      <c r="RX647" s="226"/>
      <c r="RY647" s="226"/>
      <c r="RZ647" s="226"/>
      <c r="SA647" s="226"/>
      <c r="SB647" s="226"/>
      <c r="SC647" s="226"/>
      <c r="SD647" s="226"/>
      <c r="SE647" s="226"/>
      <c r="SF647" s="226"/>
      <c r="SG647" s="226"/>
      <c r="SH647" s="226"/>
      <c r="SI647" s="226"/>
      <c r="SJ647" s="226"/>
      <c r="SK647" s="226"/>
      <c r="SL647" s="226"/>
      <c r="SM647" s="226"/>
      <c r="SN647" s="226"/>
      <c r="SO647" s="226"/>
      <c r="SP647" s="226"/>
      <c r="SQ647" s="226"/>
      <c r="SR647" s="226"/>
      <c r="SS647" s="226"/>
      <c r="ST647" s="226"/>
      <c r="SU647" s="226"/>
      <c r="SV647" s="226"/>
      <c r="SW647" s="226"/>
      <c r="SX647" s="226"/>
      <c r="SY647" s="226"/>
      <c r="SZ647" s="226"/>
      <c r="TA647" s="226"/>
      <c r="TB647" s="226"/>
      <c r="TC647" s="226"/>
      <c r="TD647" s="226"/>
      <c r="TE647" s="226"/>
      <c r="TF647" s="226"/>
      <c r="TG647" s="226"/>
      <c r="TH647" s="226"/>
      <c r="TI647" s="226"/>
      <c r="TJ647" s="226"/>
      <c r="TK647" s="226"/>
      <c r="TL647" s="226"/>
      <c r="TM647" s="226"/>
      <c r="TN647" s="226"/>
      <c r="TO647" s="226"/>
      <c r="TP647" s="226"/>
      <c r="TQ647" s="226"/>
      <c r="TR647" s="226"/>
      <c r="TS647" s="226"/>
      <c r="TT647" s="226"/>
      <c r="TU647" s="226"/>
      <c r="TV647" s="226"/>
      <c r="TW647" s="226"/>
      <c r="TX647" s="226"/>
      <c r="TY647" s="226"/>
      <c r="TZ647" s="226"/>
      <c r="UA647" s="226"/>
      <c r="UB647" s="226"/>
      <c r="UC647" s="226"/>
      <c r="UD647" s="226"/>
      <c r="UE647" s="226"/>
      <c r="UF647" s="226"/>
      <c r="UG647" s="226"/>
      <c r="UH647" s="226"/>
      <c r="UI647" s="226"/>
      <c r="UJ647" s="226"/>
      <c r="UK647" s="226"/>
      <c r="UL647" s="226"/>
      <c r="UM647" s="226"/>
      <c r="UN647" s="226"/>
      <c r="UO647" s="226"/>
      <c r="UP647" s="226"/>
      <c r="UQ647" s="226"/>
      <c r="UR647" s="226"/>
      <c r="US647" s="226"/>
      <c r="UT647" s="226"/>
      <c r="UU647" s="226"/>
      <c r="UV647" s="226"/>
      <c r="UW647" s="226"/>
      <c r="UX647" s="226"/>
      <c r="UY647" s="226"/>
      <c r="UZ647" s="226"/>
      <c r="VA647" s="226"/>
      <c r="VB647" s="226"/>
      <c r="VC647" s="226"/>
      <c r="VD647" s="226"/>
      <c r="VE647" s="226"/>
      <c r="VF647" s="226"/>
      <c r="VG647" s="226"/>
      <c r="VH647" s="226"/>
      <c r="VI647" s="226"/>
      <c r="VJ647" s="226"/>
      <c r="VK647" s="226"/>
      <c r="VL647" s="226"/>
      <c r="VM647" s="226"/>
      <c r="VN647" s="226"/>
      <c r="VO647" s="226"/>
      <c r="VP647" s="226"/>
      <c r="VQ647" s="226"/>
      <c r="VR647" s="226"/>
      <c r="VS647" s="226"/>
      <c r="VT647" s="226"/>
      <c r="VU647" s="226"/>
      <c r="VV647" s="226"/>
      <c r="VW647" s="226"/>
      <c r="VX647" s="226"/>
      <c r="VY647" s="226"/>
      <c r="VZ647" s="226"/>
      <c r="WA647" s="226"/>
      <c r="WB647" s="226"/>
      <c r="WC647" s="226"/>
      <c r="WD647" s="226"/>
      <c r="WE647" s="226"/>
      <c r="WF647" s="226"/>
      <c r="WG647" s="226"/>
      <c r="WH647" s="226"/>
      <c r="WI647" s="226"/>
      <c r="WJ647" s="226"/>
      <c r="WK647" s="226"/>
      <c r="WL647" s="226"/>
      <c r="WM647" s="226"/>
      <c r="WN647" s="226"/>
      <c r="WO647" s="226"/>
      <c r="WP647" s="226"/>
      <c r="WQ647" s="226"/>
      <c r="WR647" s="226"/>
      <c r="WS647" s="226"/>
      <c r="WT647" s="226"/>
      <c r="WU647" s="226"/>
      <c r="WV647" s="226"/>
      <c r="WW647" s="226"/>
      <c r="WX647" s="226"/>
      <c r="WY647" s="226"/>
      <c r="WZ647" s="226"/>
      <c r="XA647" s="226"/>
      <c r="XB647" s="226"/>
      <c r="XC647" s="226"/>
      <c r="XD647" s="226"/>
      <c r="XE647" s="226"/>
      <c r="XF647" s="226"/>
      <c r="XG647" s="226"/>
      <c r="XH647" s="226"/>
      <c r="XI647" s="226"/>
      <c r="XJ647" s="226"/>
      <c r="XK647" s="226"/>
      <c r="XL647" s="226"/>
      <c r="XM647" s="226"/>
      <c r="XN647" s="226"/>
      <c r="XO647" s="226"/>
      <c r="XP647" s="226"/>
      <c r="XQ647" s="226"/>
      <c r="XR647" s="226"/>
      <c r="XS647" s="226"/>
      <c r="XT647" s="226"/>
      <c r="XU647" s="226"/>
      <c r="XV647" s="226"/>
      <c r="XW647" s="226"/>
      <c r="XX647" s="226"/>
      <c r="XY647" s="226"/>
      <c r="XZ647" s="226"/>
      <c r="YA647" s="226"/>
      <c r="YB647" s="226"/>
      <c r="YC647" s="226"/>
      <c r="YD647" s="226"/>
      <c r="YE647" s="226"/>
      <c r="YF647" s="226"/>
      <c r="YG647" s="226"/>
      <c r="YH647" s="226"/>
      <c r="YI647" s="226"/>
      <c r="YJ647" s="226"/>
      <c r="YK647" s="226"/>
      <c r="YL647" s="226"/>
      <c r="YM647" s="226"/>
      <c r="YN647" s="226"/>
      <c r="YO647" s="226"/>
      <c r="YP647" s="226"/>
      <c r="YQ647" s="226"/>
      <c r="YR647" s="226"/>
      <c r="YS647" s="226"/>
      <c r="YT647" s="226"/>
      <c r="YU647" s="226"/>
      <c r="YV647" s="226"/>
      <c r="YW647" s="226"/>
      <c r="YX647" s="226"/>
      <c r="YY647" s="226"/>
      <c r="YZ647" s="226"/>
      <c r="ZA647" s="226"/>
      <c r="ZB647" s="226"/>
      <c r="ZC647" s="226"/>
      <c r="ZD647" s="226"/>
      <c r="ZE647" s="226"/>
      <c r="ZF647" s="226"/>
      <c r="ZG647" s="226"/>
      <c r="ZH647" s="226"/>
      <c r="ZI647" s="226"/>
      <c r="ZJ647" s="226"/>
      <c r="ZK647" s="226"/>
      <c r="ZL647" s="226"/>
      <c r="ZM647" s="226"/>
      <c r="ZN647" s="226"/>
      <c r="ZO647" s="226"/>
      <c r="ZP647" s="226"/>
      <c r="ZQ647" s="226"/>
      <c r="ZR647" s="226"/>
      <c r="ZS647" s="226"/>
      <c r="ZT647" s="226"/>
      <c r="ZU647" s="226"/>
      <c r="ZV647" s="226"/>
      <c r="ZW647" s="226"/>
      <c r="ZX647" s="226"/>
      <c r="ZY647" s="226"/>
      <c r="ZZ647" s="226"/>
      <c r="AAA647" s="226"/>
      <c r="AAB647" s="226"/>
      <c r="AAC647" s="226"/>
      <c r="AAD647" s="226"/>
      <c r="AAE647" s="226"/>
      <c r="AAF647" s="226"/>
      <c r="AAG647" s="226"/>
      <c r="AAH647" s="226"/>
      <c r="AAI647" s="226"/>
      <c r="AAJ647" s="226"/>
      <c r="AAK647" s="226"/>
      <c r="AAL647" s="226"/>
      <c r="AAM647" s="226"/>
      <c r="AAN647" s="226"/>
      <c r="AAO647" s="226"/>
      <c r="AAP647" s="226"/>
      <c r="AAQ647" s="226"/>
      <c r="AAR647" s="226"/>
      <c r="AAS647" s="226"/>
      <c r="AAT647" s="226"/>
      <c r="AAU647" s="226"/>
      <c r="AAV647" s="226"/>
      <c r="AAW647" s="226"/>
      <c r="AAX647" s="226"/>
      <c r="AAY647" s="226"/>
      <c r="AAZ647" s="226"/>
      <c r="ABA647" s="226"/>
      <c r="ABB647" s="226"/>
      <c r="ABC647" s="226"/>
      <c r="ABD647" s="226"/>
      <c r="ABE647" s="226"/>
      <c r="ABF647" s="226"/>
      <c r="ABG647" s="226"/>
      <c r="ABH647" s="226"/>
      <c r="ABI647" s="226"/>
      <c r="ABJ647" s="226"/>
      <c r="ABK647" s="226"/>
      <c r="ABL647" s="226"/>
      <c r="ABM647" s="226"/>
      <c r="ABN647" s="226"/>
      <c r="ABO647" s="226"/>
      <c r="ABP647" s="226"/>
      <c r="ABQ647" s="226"/>
      <c r="ABR647" s="226"/>
      <c r="ABS647" s="226"/>
      <c r="ABT647" s="226"/>
      <c r="ABU647" s="226"/>
      <c r="ABV647" s="226"/>
      <c r="ABW647" s="226"/>
      <c r="ABX647" s="226"/>
      <c r="ABY647" s="226"/>
      <c r="ABZ647" s="226"/>
      <c r="ACA647" s="226"/>
      <c r="ACB647" s="226"/>
      <c r="ACC647" s="226"/>
      <c r="ACD647" s="226"/>
      <c r="ACE647" s="226"/>
      <c r="ACF647" s="226"/>
      <c r="ACG647" s="226"/>
      <c r="ACH647" s="226"/>
      <c r="ACI647" s="226"/>
      <c r="ACJ647" s="226"/>
      <c r="ACK647" s="226"/>
      <c r="ACL647" s="226"/>
      <c r="ACM647" s="226"/>
      <c r="ACN647" s="226"/>
      <c r="ACO647" s="226"/>
      <c r="ACP647" s="226"/>
      <c r="ACQ647" s="226"/>
      <c r="ACR647" s="226"/>
      <c r="ACS647" s="226"/>
      <c r="ACT647" s="226"/>
      <c r="ACU647" s="226"/>
      <c r="ACV647" s="226"/>
      <c r="ACW647" s="226"/>
      <c r="ACX647" s="226"/>
      <c r="ACY647" s="226"/>
      <c r="ACZ647" s="226"/>
      <c r="ADA647" s="226"/>
      <c r="ADB647" s="226"/>
      <c r="ADC647" s="226"/>
      <c r="ADD647" s="226"/>
      <c r="ADE647" s="226"/>
      <c r="ADF647" s="226"/>
      <c r="ADG647" s="226"/>
      <c r="ADH647" s="226"/>
      <c r="ADI647" s="226"/>
      <c r="ADJ647" s="226"/>
      <c r="ADK647" s="226"/>
      <c r="ADL647" s="226"/>
      <c r="ADM647" s="226"/>
      <c r="ADN647" s="226"/>
      <c r="ADO647" s="226"/>
      <c r="ADP647" s="226"/>
      <c r="ADQ647" s="226"/>
      <c r="ADR647" s="226"/>
      <c r="ADS647" s="226"/>
      <c r="ADT647" s="226"/>
      <c r="ADU647" s="226"/>
      <c r="ADV647" s="226"/>
      <c r="ADW647" s="226"/>
      <c r="ADX647" s="226"/>
      <c r="ADY647" s="226"/>
      <c r="ADZ647" s="226"/>
      <c r="AEA647" s="226"/>
      <c r="AEB647" s="226"/>
      <c r="AEC647" s="226"/>
      <c r="AED647" s="226"/>
      <c r="AEE647" s="226"/>
      <c r="AEF647" s="226"/>
      <c r="AEG647" s="226"/>
      <c r="AEH647" s="226"/>
      <c r="AEI647" s="226"/>
      <c r="AEJ647" s="226"/>
      <c r="AEK647" s="226"/>
      <c r="AEL647" s="226"/>
      <c r="AEM647" s="226"/>
      <c r="AEN647" s="226"/>
      <c r="AEO647" s="226"/>
      <c r="AEP647" s="226"/>
      <c r="AEQ647" s="226"/>
      <c r="AER647" s="226"/>
      <c r="AES647" s="226"/>
      <c r="AET647" s="226"/>
      <c r="AEU647" s="226"/>
      <c r="AEV647" s="226"/>
      <c r="AEW647" s="226"/>
      <c r="AEX647" s="226"/>
      <c r="AEY647" s="226"/>
      <c r="AEZ647" s="226"/>
      <c r="AFA647" s="226"/>
      <c r="AFB647" s="226"/>
      <c r="AFC647" s="226"/>
      <c r="AFD647" s="226"/>
      <c r="AFE647" s="226"/>
      <c r="AFF647" s="226"/>
      <c r="AFG647" s="226"/>
      <c r="AFH647" s="226"/>
      <c r="AFI647" s="226"/>
      <c r="AFJ647" s="226"/>
      <c r="AFK647" s="226"/>
      <c r="AFL647" s="226"/>
      <c r="AFM647" s="226"/>
      <c r="AFN647" s="226"/>
      <c r="AFO647" s="226"/>
      <c r="AFP647" s="226"/>
      <c r="AFQ647" s="226"/>
      <c r="AFR647" s="226"/>
      <c r="AFS647" s="226"/>
      <c r="AFT647" s="226"/>
      <c r="AFU647" s="226"/>
      <c r="AFV647" s="226"/>
      <c r="AFW647" s="226"/>
      <c r="AFX647" s="226"/>
      <c r="AFY647" s="226"/>
      <c r="AFZ647" s="226"/>
      <c r="AGA647" s="226"/>
      <c r="AGB647" s="226"/>
      <c r="AGC647" s="226"/>
      <c r="AGD647" s="226"/>
      <c r="AGE647" s="226"/>
      <c r="AGF647" s="226"/>
      <c r="AGG647" s="226"/>
      <c r="AGH647" s="226"/>
      <c r="AGI647" s="226"/>
      <c r="AGJ647" s="226"/>
      <c r="AGK647" s="226"/>
      <c r="AGL647" s="226"/>
      <c r="AGM647" s="226"/>
      <c r="AGN647" s="226"/>
      <c r="AGO647" s="226"/>
      <c r="AGP647" s="226"/>
      <c r="AGQ647" s="226"/>
      <c r="AGR647" s="226"/>
      <c r="AGS647" s="226"/>
      <c r="AGT647" s="226"/>
      <c r="AGU647" s="226"/>
      <c r="AGV647" s="226"/>
      <c r="AGW647" s="226"/>
      <c r="AGX647" s="226"/>
      <c r="AGY647" s="226"/>
      <c r="AGZ647" s="226"/>
      <c r="AHA647" s="226"/>
      <c r="AHB647" s="226"/>
      <c r="AHC647" s="226"/>
      <c r="AHD647" s="226"/>
      <c r="AHE647" s="226"/>
      <c r="AHF647" s="226"/>
      <c r="AHG647" s="226"/>
      <c r="AHH647" s="226"/>
      <c r="AHI647" s="226"/>
      <c r="AHJ647" s="226"/>
      <c r="AHK647" s="226"/>
      <c r="AHL647" s="226"/>
      <c r="AHM647" s="226"/>
      <c r="AHN647" s="226"/>
      <c r="AHO647" s="226"/>
      <c r="AHP647" s="226"/>
      <c r="AHQ647" s="226"/>
      <c r="AHR647" s="226"/>
      <c r="AHS647" s="226"/>
      <c r="AHT647" s="226"/>
      <c r="AHU647" s="226"/>
      <c r="AHV647" s="226"/>
      <c r="AHW647" s="226"/>
      <c r="AHX647" s="226"/>
      <c r="AHY647" s="226"/>
      <c r="AHZ647" s="226"/>
      <c r="AIA647" s="226"/>
      <c r="AIB647" s="226"/>
      <c r="AIC647" s="226"/>
      <c r="AID647" s="226"/>
      <c r="AIE647" s="226"/>
      <c r="AIF647" s="226"/>
      <c r="AIG647" s="226"/>
      <c r="AIH647" s="226"/>
      <c r="AII647" s="226"/>
      <c r="AIJ647" s="226"/>
      <c r="AIK647" s="226"/>
      <c r="AIL647" s="226"/>
      <c r="AIM647" s="226"/>
      <c r="AIN647" s="226"/>
      <c r="AIO647" s="226"/>
      <c r="AIP647" s="226"/>
      <c r="AIQ647" s="226"/>
      <c r="AIR647" s="226"/>
      <c r="AIS647" s="226"/>
      <c r="AIT647" s="226"/>
      <c r="AIU647" s="226"/>
      <c r="AIV647" s="226"/>
      <c r="AIW647" s="226"/>
      <c r="AIX647" s="226"/>
      <c r="AIY647" s="226"/>
      <c r="AIZ647" s="226"/>
      <c r="AJA647" s="226"/>
      <c r="AJB647" s="226"/>
      <c r="AJC647" s="226"/>
      <c r="AJD647" s="226"/>
      <c r="AJE647" s="226"/>
      <c r="AJF647" s="226"/>
      <c r="AJG647" s="226"/>
      <c r="AJH647" s="226"/>
      <c r="AJI647" s="226"/>
      <c r="AJJ647" s="226"/>
      <c r="AJK647" s="226"/>
      <c r="AJL647" s="226"/>
      <c r="AJM647" s="226"/>
      <c r="AJN647" s="226"/>
      <c r="AJO647" s="226"/>
      <c r="AJP647" s="226"/>
      <c r="AJQ647" s="226"/>
      <c r="AJR647" s="226"/>
      <c r="AJS647" s="226"/>
      <c r="AJT647" s="226"/>
      <c r="AJU647" s="226"/>
      <c r="AJV647" s="226"/>
      <c r="AJW647" s="226"/>
      <c r="AJX647" s="226"/>
      <c r="AJY647" s="226"/>
      <c r="AJZ647" s="226"/>
      <c r="AKA647" s="226"/>
      <c r="AKB647" s="226"/>
      <c r="AKC647" s="226"/>
      <c r="AKD647" s="226"/>
      <c r="AKE647" s="226"/>
      <c r="AKF647" s="226"/>
      <c r="AKG647" s="226"/>
      <c r="AKH647" s="226"/>
      <c r="AKI647" s="226"/>
      <c r="AKJ647" s="226"/>
      <c r="AKK647" s="226"/>
      <c r="AKL647" s="226"/>
      <c r="AKM647" s="226"/>
      <c r="AKN647" s="226"/>
      <c r="AKO647" s="226"/>
      <c r="AKP647" s="226"/>
      <c r="AKQ647" s="226"/>
      <c r="AKR647" s="226"/>
      <c r="AKS647" s="226"/>
      <c r="AKT647" s="226"/>
      <c r="AKU647" s="226"/>
      <c r="AKV647" s="226"/>
      <c r="AKW647" s="226"/>
      <c r="AKX647" s="226"/>
      <c r="AKY647" s="226"/>
      <c r="AKZ647" s="226"/>
      <c r="ALA647" s="226"/>
      <c r="ALB647" s="226"/>
      <c r="ALC647" s="226"/>
      <c r="ALD647" s="226"/>
      <c r="ALE647" s="226"/>
      <c r="ALF647" s="226"/>
      <c r="ALG647" s="226"/>
      <c r="ALH647" s="226"/>
      <c r="ALI647" s="226"/>
      <c r="ALJ647" s="226"/>
      <c r="ALK647" s="226"/>
      <c r="ALL647" s="226"/>
      <c r="ALM647" s="226"/>
      <c r="ALN647" s="226"/>
      <c r="ALO647" s="226"/>
      <c r="ALP647" s="226"/>
      <c r="ALQ647" s="226"/>
      <c r="ALR647" s="226"/>
      <c r="ALS647" s="226"/>
      <c r="ALT647" s="226"/>
      <c r="ALU647" s="226"/>
      <c r="ALV647" s="226"/>
      <c r="ALW647" s="226"/>
      <c r="ALX647" s="226"/>
      <c r="ALY647" s="226"/>
      <c r="ALZ647" s="226"/>
      <c r="AMA647" s="226"/>
      <c r="AMB647" s="226"/>
      <c r="AMC647" s="226"/>
      <c r="AMD647" s="226"/>
      <c r="AME647" s="226"/>
      <c r="AMF647" s="226"/>
      <c r="AMG647" s="226"/>
      <c r="AMH647" s="226"/>
      <c r="AMI647" s="226"/>
      <c r="AMJ647" s="226"/>
      <c r="AMK647" s="226"/>
      <c r="AML647" s="226"/>
      <c r="AMM647" s="226"/>
      <c r="AMN647" s="226"/>
      <c r="AMO647" s="226"/>
      <c r="AMP647" s="226"/>
      <c r="AMQ647" s="226"/>
      <c r="AMR647" s="226"/>
      <c r="AMS647" s="226"/>
      <c r="AMT647" s="226"/>
      <c r="AMU647" s="226"/>
      <c r="AMV647" s="226"/>
      <c r="AMW647" s="226"/>
      <c r="AMX647" s="226"/>
    </row>
    <row r="648" spans="1:1038" s="398" customFormat="1" ht="18" customHeight="1">
      <c r="A648" s="610"/>
      <c r="B648" s="226"/>
      <c r="C648" s="226"/>
      <c r="D648" s="226"/>
      <c r="E648" s="226">
        <v>84</v>
      </c>
      <c r="F648" s="226">
        <v>4</v>
      </c>
      <c r="G648" s="558" t="str">
        <f t="shared" si="320"/>
        <v>84-4</v>
      </c>
      <c r="H648" s="226">
        <v>24.5</v>
      </c>
      <c r="I648" s="256">
        <v>25</v>
      </c>
      <c r="J648" s="544">
        <f t="shared" si="330"/>
        <v>0</v>
      </c>
      <c r="K648" s="545"/>
      <c r="L648" s="171">
        <f>(VLOOKUP($G648,Depth_Lookup!$A$3:$J$410,10,FALSE))+(H648/100)</f>
        <v>215.38499999999999</v>
      </c>
      <c r="M648" s="171">
        <f>(VLOOKUP($G648,Depth_Lookup!$A$3:$J$410,10,FALSE))+(I648/100)</f>
        <v>215.39</v>
      </c>
      <c r="N648" s="232"/>
      <c r="O648" s="226"/>
      <c r="P648" s="226"/>
      <c r="Q648" s="226"/>
      <c r="R648" s="391" t="s">
        <v>2061</v>
      </c>
      <c r="S648" s="226"/>
      <c r="T648" s="226"/>
      <c r="U648" s="226"/>
      <c r="V648" s="226"/>
      <c r="W648" s="226"/>
      <c r="X648" s="391"/>
      <c r="Y648" s="226"/>
      <c r="Z648" s="226"/>
      <c r="AA648" s="226"/>
      <c r="AB648" s="226"/>
      <c r="AC648" s="226"/>
      <c r="AD648" s="226"/>
      <c r="AE648" s="393"/>
      <c r="AF648" s="558"/>
      <c r="AG648" s="394"/>
      <c r="AH648" s="226"/>
      <c r="AI648" s="257"/>
      <c r="AJ648" s="226"/>
      <c r="AK648" s="226"/>
      <c r="AL648" s="226"/>
      <c r="AM648" s="226"/>
      <c r="AN648" s="226"/>
      <c r="AO648" s="257"/>
      <c r="AP648" s="226"/>
      <c r="AQ648" s="226"/>
      <c r="AR648" s="226"/>
      <c r="AS648" s="226"/>
      <c r="AT648" s="226"/>
      <c r="AU648" s="257"/>
      <c r="AV648" s="226"/>
      <c r="AW648" s="226"/>
      <c r="AX648" s="226"/>
      <c r="AY648" s="226"/>
      <c r="AZ648" s="226"/>
      <c r="BA648" s="257"/>
      <c r="BB648" s="226"/>
      <c r="BC648" s="226"/>
      <c r="BD648" s="226"/>
      <c r="BE648" s="226"/>
      <c r="BF648" s="226"/>
      <c r="BG648" s="257"/>
      <c r="BH648" s="226"/>
      <c r="BI648" s="226"/>
      <c r="BJ648" s="226"/>
      <c r="BK648" s="226"/>
      <c r="BL648" s="226"/>
      <c r="BM648" s="257"/>
      <c r="BN648" s="226"/>
      <c r="BO648" s="226"/>
      <c r="BP648" s="226"/>
      <c r="BQ648" s="226"/>
      <c r="BR648" s="226"/>
      <c r="BS648" s="226"/>
      <c r="BT648" s="226"/>
      <c r="BU648" s="226"/>
      <c r="BV648" s="226"/>
      <c r="BW648" s="226"/>
      <c r="BX648" s="226"/>
      <c r="BY648" s="257"/>
      <c r="BZ648" s="226"/>
      <c r="CA648" s="226"/>
      <c r="CB648" s="226"/>
      <c r="CC648" s="226"/>
      <c r="CD648" s="226"/>
      <c r="CE648" s="226"/>
      <c r="CF648" s="399"/>
      <c r="CG648" s="259"/>
      <c r="CH648" s="559"/>
      <c r="CI648" s="559"/>
      <c r="CJ648" s="559"/>
      <c r="CK648" s="564"/>
      <c r="CL648" s="560"/>
      <c r="CM648" s="560"/>
      <c r="CN648" s="560"/>
      <c r="CO648" s="560"/>
      <c r="CP648" s="560"/>
      <c r="CQ648" s="560"/>
      <c r="CR648" s="560"/>
      <c r="CS648" s="560"/>
      <c r="CT648" s="560"/>
      <c r="CU648" s="560"/>
      <c r="CV648" s="560"/>
      <c r="CW648" s="560"/>
      <c r="CX648" s="560"/>
      <c r="CY648" s="560"/>
      <c r="CZ648" s="560"/>
      <c r="DA648" s="560"/>
      <c r="DB648" s="560"/>
      <c r="DC648" s="566"/>
      <c r="DD648" s="560"/>
      <c r="DE648" s="560"/>
      <c r="DF648" s="560"/>
      <c r="DG648" s="560"/>
      <c r="DH648" s="560"/>
      <c r="DI648" s="560"/>
      <c r="DJ648" s="560"/>
      <c r="DK648" s="396"/>
      <c r="DL648" s="259"/>
      <c r="DM648" s="560"/>
      <c r="DN648" s="560"/>
      <c r="DO648" s="563"/>
      <c r="DP648" s="564"/>
      <c r="DQ648" s="565"/>
      <c r="DR648" s="563"/>
      <c r="DS648" s="565"/>
      <c r="DT648" s="543"/>
      <c r="DU648" s="566"/>
      <c r="DV648" s="566"/>
      <c r="DW648" s="400"/>
      <c r="DX648" s="567"/>
      <c r="DY648" s="567"/>
      <c r="DZ648" s="155"/>
      <c r="EA648" s="155"/>
      <c r="EB648" s="256"/>
      <c r="EC648" s="104"/>
      <c r="ED648" s="229" t="s">
        <v>2517</v>
      </c>
      <c r="EE648" s="401"/>
      <c r="EF648" s="402"/>
      <c r="EG648" s="401"/>
      <c r="EH648" s="403"/>
      <c r="EI648" s="404"/>
      <c r="EJ648" s="405"/>
      <c r="EK648" s="406"/>
      <c r="EL648" s="401"/>
      <c r="EM648" s="403"/>
      <c r="EN648" s="403" t="s">
        <v>1448</v>
      </c>
      <c r="EO648" s="407">
        <v>0.2</v>
      </c>
      <c r="EP648" s="407" t="s">
        <v>2054</v>
      </c>
      <c r="EQ648" s="407"/>
      <c r="ER648" s="407"/>
      <c r="ES648" s="407"/>
      <c r="ET648" s="407"/>
      <c r="EU648" s="407"/>
      <c r="EV648" s="408">
        <v>41</v>
      </c>
      <c r="EW648" s="408">
        <v>270</v>
      </c>
      <c r="EX648" s="408">
        <v>29</v>
      </c>
      <c r="EY648" s="408">
        <v>180</v>
      </c>
      <c r="EZ648" s="192">
        <f t="shared" si="313"/>
        <v>57.475987048522541</v>
      </c>
      <c r="FA648" s="192">
        <f t="shared" si="314"/>
        <v>57.475987048522541</v>
      </c>
      <c r="FB648" s="192">
        <f t="shared" si="315"/>
        <v>44.126118294337715</v>
      </c>
      <c r="FC648" s="192">
        <f t="shared" si="316"/>
        <v>147.47598704852254</v>
      </c>
      <c r="FD648" s="192">
        <f t="shared" si="317"/>
        <v>45.873881705662285</v>
      </c>
      <c r="FE648" s="193">
        <f t="shared" si="318"/>
        <v>237.47598704852254</v>
      </c>
      <c r="FF648" s="194">
        <f t="shared" si="319"/>
        <v>45.873881705662285</v>
      </c>
      <c r="FG648" s="401"/>
      <c r="FH648" s="403"/>
      <c r="FI648" s="778">
        <f t="shared" si="324"/>
        <v>0.2</v>
      </c>
      <c r="FJ648" s="779">
        <f t="shared" si="325"/>
        <v>45.873881705662285</v>
      </c>
      <c r="FK648" s="779">
        <f t="shared" si="326"/>
        <v>44.126118294337715</v>
      </c>
      <c r="FL648" s="780">
        <f t="shared" si="327"/>
        <v>0.7701460503606975</v>
      </c>
      <c r="FM648" s="169">
        <f t="shared" si="328"/>
        <v>0.69624008231470058</v>
      </c>
      <c r="FN648" s="783">
        <f t="shared" si="329"/>
        <v>0.13924801646294013</v>
      </c>
      <c r="FO648" s="226"/>
      <c r="FP648" s="226"/>
      <c r="FQ648" s="226"/>
      <c r="FR648" s="226"/>
      <c r="FS648" s="226"/>
      <c r="FT648" s="226"/>
      <c r="FU648" s="226"/>
      <c r="FV648" s="226"/>
      <c r="FW648" s="226"/>
      <c r="FX648" s="226"/>
      <c r="FY648" s="226"/>
      <c r="FZ648" s="226"/>
      <c r="GA648" s="226"/>
      <c r="GB648" s="226"/>
      <c r="GC648" s="226"/>
      <c r="GD648" s="226"/>
      <c r="GE648" s="226"/>
      <c r="GF648" s="226"/>
      <c r="GG648" s="226"/>
      <c r="GH648" s="226"/>
      <c r="GI648" s="226"/>
      <c r="GJ648" s="226"/>
      <c r="GK648" s="226"/>
      <c r="GL648" s="226"/>
      <c r="GM648" s="226"/>
      <c r="GN648" s="226"/>
      <c r="GO648" s="226"/>
      <c r="GP648" s="226"/>
      <c r="GQ648" s="226"/>
      <c r="GR648" s="226"/>
      <c r="GS648" s="226"/>
      <c r="GT648" s="226"/>
      <c r="GU648" s="226"/>
      <c r="GV648" s="226"/>
      <c r="GW648" s="226"/>
      <c r="GX648" s="226"/>
      <c r="GY648" s="226"/>
      <c r="GZ648" s="226"/>
      <c r="HA648" s="226"/>
      <c r="HB648" s="226"/>
      <c r="HC648" s="226"/>
      <c r="HD648" s="226"/>
      <c r="HE648" s="226"/>
      <c r="HF648" s="226"/>
      <c r="HG648" s="226"/>
      <c r="HH648" s="226"/>
      <c r="HI648" s="226"/>
      <c r="HJ648" s="226"/>
      <c r="HK648" s="226"/>
      <c r="HL648" s="226"/>
      <c r="HM648" s="226"/>
      <c r="HN648" s="226"/>
      <c r="HO648" s="226"/>
      <c r="HP648" s="226"/>
      <c r="HQ648" s="226"/>
      <c r="HR648" s="226"/>
      <c r="HS648" s="226"/>
      <c r="HT648" s="226"/>
      <c r="HU648" s="226"/>
      <c r="HV648" s="226"/>
      <c r="HW648" s="226"/>
      <c r="HX648" s="226"/>
      <c r="HY648" s="226"/>
      <c r="HZ648" s="226"/>
      <c r="IA648" s="226"/>
      <c r="IB648" s="226"/>
      <c r="IC648" s="226"/>
      <c r="ID648" s="226"/>
      <c r="IE648" s="226"/>
      <c r="IF648" s="226"/>
      <c r="IG648" s="226"/>
      <c r="IH648" s="226"/>
      <c r="II648" s="226"/>
      <c r="IJ648" s="226"/>
      <c r="IK648" s="226"/>
      <c r="IL648" s="226"/>
      <c r="IM648" s="226"/>
      <c r="IN648" s="226"/>
      <c r="IO648" s="226"/>
      <c r="IP648" s="226"/>
      <c r="IQ648" s="226"/>
      <c r="IR648" s="226"/>
      <c r="IS648" s="226"/>
      <c r="IT648" s="226"/>
      <c r="IU648" s="226"/>
      <c r="IV648" s="226"/>
      <c r="IW648" s="226"/>
      <c r="IX648" s="226"/>
      <c r="IY648" s="226"/>
      <c r="IZ648" s="226"/>
      <c r="JA648" s="226"/>
      <c r="JB648" s="226"/>
      <c r="JC648" s="226"/>
      <c r="JD648" s="226"/>
      <c r="JE648" s="226"/>
      <c r="JF648" s="226"/>
      <c r="JG648" s="226"/>
      <c r="JH648" s="226"/>
      <c r="JI648" s="226"/>
      <c r="JJ648" s="226"/>
      <c r="JK648" s="226"/>
      <c r="JL648" s="226"/>
      <c r="JM648" s="226"/>
      <c r="JN648" s="226"/>
      <c r="JO648" s="226"/>
      <c r="JP648" s="226"/>
      <c r="JQ648" s="226"/>
      <c r="JR648" s="226"/>
      <c r="JS648" s="226"/>
      <c r="JT648" s="226"/>
      <c r="JU648" s="226"/>
      <c r="JV648" s="226"/>
      <c r="JW648" s="226"/>
      <c r="JX648" s="226"/>
      <c r="JY648" s="226"/>
      <c r="JZ648" s="226"/>
      <c r="KA648" s="226"/>
      <c r="KB648" s="226"/>
      <c r="KC648" s="226"/>
      <c r="KD648" s="226"/>
      <c r="KE648" s="226"/>
      <c r="KF648" s="226"/>
      <c r="KG648" s="226"/>
      <c r="KH648" s="226"/>
      <c r="KI648" s="226"/>
      <c r="KJ648" s="226"/>
      <c r="KK648" s="226"/>
      <c r="KL648" s="226"/>
      <c r="KM648" s="226"/>
      <c r="KN648" s="226"/>
      <c r="KO648" s="226"/>
      <c r="KP648" s="226"/>
      <c r="KQ648" s="226"/>
      <c r="KR648" s="226"/>
      <c r="KS648" s="226"/>
      <c r="KT648" s="226"/>
      <c r="KU648" s="226"/>
      <c r="KV648" s="226"/>
      <c r="KW648" s="226"/>
      <c r="KX648" s="226"/>
      <c r="KY648" s="226"/>
      <c r="KZ648" s="226"/>
      <c r="LA648" s="226"/>
      <c r="LB648" s="226"/>
      <c r="LC648" s="226"/>
      <c r="LD648" s="226"/>
      <c r="LE648" s="226"/>
      <c r="LF648" s="226"/>
      <c r="LG648" s="226"/>
      <c r="LH648" s="226"/>
      <c r="LI648" s="226"/>
      <c r="LJ648" s="226"/>
      <c r="LK648" s="226"/>
      <c r="LL648" s="226"/>
      <c r="LM648" s="226"/>
      <c r="LN648" s="226"/>
      <c r="LO648" s="226"/>
      <c r="LP648" s="226"/>
      <c r="LQ648" s="226"/>
      <c r="LR648" s="226"/>
      <c r="LS648" s="226"/>
      <c r="LT648" s="226"/>
      <c r="LU648" s="226"/>
      <c r="LV648" s="226"/>
      <c r="LW648" s="226"/>
      <c r="LX648" s="226"/>
      <c r="LY648" s="226"/>
      <c r="LZ648" s="226"/>
      <c r="MA648" s="226"/>
      <c r="MB648" s="226"/>
      <c r="MC648" s="226"/>
      <c r="MD648" s="226"/>
      <c r="ME648" s="226"/>
      <c r="MF648" s="226"/>
      <c r="MG648" s="226"/>
      <c r="MH648" s="226"/>
      <c r="MI648" s="226"/>
      <c r="MJ648" s="226"/>
      <c r="MK648" s="226"/>
      <c r="ML648" s="226"/>
      <c r="MM648" s="226"/>
      <c r="MN648" s="226"/>
      <c r="MO648" s="226"/>
      <c r="MP648" s="226"/>
      <c r="MQ648" s="226"/>
      <c r="MR648" s="226"/>
      <c r="MS648" s="226"/>
      <c r="MT648" s="226"/>
      <c r="MU648" s="226"/>
      <c r="MV648" s="226"/>
      <c r="MW648" s="226"/>
      <c r="MX648" s="226"/>
      <c r="MY648" s="226"/>
      <c r="MZ648" s="226"/>
      <c r="NA648" s="226"/>
      <c r="NB648" s="226"/>
      <c r="NC648" s="226"/>
      <c r="ND648" s="226"/>
      <c r="NE648" s="226"/>
      <c r="NF648" s="226"/>
      <c r="NG648" s="226"/>
      <c r="NH648" s="226"/>
      <c r="NI648" s="226"/>
      <c r="NJ648" s="226"/>
      <c r="NK648" s="226"/>
      <c r="NL648" s="226"/>
      <c r="NM648" s="226"/>
      <c r="NN648" s="226"/>
      <c r="NO648" s="226"/>
      <c r="NP648" s="226"/>
      <c r="NQ648" s="226"/>
      <c r="NR648" s="226"/>
      <c r="NS648" s="226"/>
      <c r="NT648" s="226"/>
      <c r="NU648" s="226"/>
      <c r="NV648" s="226"/>
      <c r="NW648" s="226"/>
      <c r="NX648" s="226"/>
      <c r="NY648" s="226"/>
      <c r="NZ648" s="226"/>
      <c r="OA648" s="226"/>
      <c r="OB648" s="226"/>
      <c r="OC648" s="226"/>
      <c r="OD648" s="226"/>
      <c r="OE648" s="226"/>
      <c r="OF648" s="226"/>
      <c r="OG648" s="226"/>
      <c r="OH648" s="226"/>
      <c r="OI648" s="226"/>
      <c r="OJ648" s="226"/>
      <c r="OK648" s="226"/>
      <c r="OL648" s="226"/>
      <c r="OM648" s="226"/>
      <c r="ON648" s="226"/>
      <c r="OO648" s="226"/>
      <c r="OP648" s="226"/>
      <c r="OQ648" s="226"/>
      <c r="OR648" s="226"/>
      <c r="OS648" s="226"/>
      <c r="OT648" s="226"/>
      <c r="OU648" s="226"/>
      <c r="OV648" s="226"/>
      <c r="OW648" s="226"/>
      <c r="OX648" s="226"/>
      <c r="OY648" s="226"/>
      <c r="OZ648" s="226"/>
      <c r="PA648" s="226"/>
      <c r="PB648" s="226"/>
      <c r="PC648" s="226"/>
      <c r="PD648" s="226"/>
      <c r="PE648" s="226"/>
      <c r="PF648" s="226"/>
      <c r="PG648" s="226"/>
      <c r="PH648" s="226"/>
      <c r="PI648" s="226"/>
      <c r="PJ648" s="226"/>
      <c r="PK648" s="226"/>
      <c r="PL648" s="226"/>
      <c r="PM648" s="226"/>
      <c r="PN648" s="226"/>
      <c r="PO648" s="226"/>
      <c r="PP648" s="226"/>
      <c r="PQ648" s="226"/>
      <c r="PR648" s="226"/>
      <c r="PS648" s="226"/>
      <c r="PT648" s="226"/>
      <c r="PU648" s="226"/>
      <c r="PV648" s="226"/>
      <c r="PW648" s="226"/>
      <c r="PX648" s="226"/>
      <c r="PY648" s="226"/>
      <c r="PZ648" s="226"/>
      <c r="QA648" s="226"/>
      <c r="QB648" s="226"/>
      <c r="QC648" s="226"/>
      <c r="QD648" s="226"/>
      <c r="QE648" s="226"/>
      <c r="QF648" s="226"/>
      <c r="QG648" s="226"/>
      <c r="QH648" s="226"/>
      <c r="QI648" s="226"/>
      <c r="QJ648" s="226"/>
      <c r="QK648" s="226"/>
      <c r="QL648" s="226"/>
      <c r="QM648" s="226"/>
      <c r="QN648" s="226"/>
      <c r="QO648" s="226"/>
      <c r="QP648" s="226"/>
      <c r="QQ648" s="226"/>
      <c r="QR648" s="226"/>
      <c r="QS648" s="226"/>
      <c r="QT648" s="226"/>
      <c r="QU648" s="226"/>
      <c r="QV648" s="226"/>
      <c r="QW648" s="226"/>
      <c r="QX648" s="226"/>
      <c r="QY648" s="226"/>
      <c r="QZ648" s="226"/>
      <c r="RA648" s="226"/>
      <c r="RB648" s="226"/>
      <c r="RC648" s="226"/>
      <c r="RD648" s="226"/>
      <c r="RE648" s="226"/>
      <c r="RF648" s="226"/>
      <c r="RG648" s="226"/>
      <c r="RH648" s="226"/>
      <c r="RI648" s="226"/>
      <c r="RJ648" s="226"/>
      <c r="RK648" s="226"/>
      <c r="RL648" s="226"/>
      <c r="RM648" s="226"/>
      <c r="RN648" s="226"/>
      <c r="RO648" s="226"/>
      <c r="RP648" s="226"/>
      <c r="RQ648" s="226"/>
      <c r="RR648" s="226"/>
      <c r="RS648" s="226"/>
      <c r="RT648" s="226"/>
      <c r="RU648" s="226"/>
      <c r="RV648" s="226"/>
      <c r="RW648" s="226"/>
      <c r="RX648" s="226"/>
      <c r="RY648" s="226"/>
      <c r="RZ648" s="226"/>
      <c r="SA648" s="226"/>
      <c r="SB648" s="226"/>
      <c r="SC648" s="226"/>
      <c r="SD648" s="226"/>
      <c r="SE648" s="226"/>
      <c r="SF648" s="226"/>
      <c r="SG648" s="226"/>
      <c r="SH648" s="226"/>
      <c r="SI648" s="226"/>
      <c r="SJ648" s="226"/>
      <c r="SK648" s="226"/>
      <c r="SL648" s="226"/>
      <c r="SM648" s="226"/>
      <c r="SN648" s="226"/>
      <c r="SO648" s="226"/>
      <c r="SP648" s="226"/>
      <c r="SQ648" s="226"/>
      <c r="SR648" s="226"/>
      <c r="SS648" s="226"/>
      <c r="ST648" s="226"/>
      <c r="SU648" s="226"/>
      <c r="SV648" s="226"/>
      <c r="SW648" s="226"/>
      <c r="SX648" s="226"/>
      <c r="SY648" s="226"/>
      <c r="SZ648" s="226"/>
      <c r="TA648" s="226"/>
      <c r="TB648" s="226"/>
      <c r="TC648" s="226"/>
      <c r="TD648" s="226"/>
      <c r="TE648" s="226"/>
      <c r="TF648" s="226"/>
      <c r="TG648" s="226"/>
      <c r="TH648" s="226"/>
      <c r="TI648" s="226"/>
      <c r="TJ648" s="226"/>
      <c r="TK648" s="226"/>
      <c r="TL648" s="226"/>
      <c r="TM648" s="226"/>
      <c r="TN648" s="226"/>
      <c r="TO648" s="226"/>
      <c r="TP648" s="226"/>
      <c r="TQ648" s="226"/>
      <c r="TR648" s="226"/>
      <c r="TS648" s="226"/>
      <c r="TT648" s="226"/>
      <c r="TU648" s="226"/>
      <c r="TV648" s="226"/>
      <c r="TW648" s="226"/>
      <c r="TX648" s="226"/>
      <c r="TY648" s="226"/>
      <c r="TZ648" s="226"/>
      <c r="UA648" s="226"/>
      <c r="UB648" s="226"/>
      <c r="UC648" s="226"/>
      <c r="UD648" s="226"/>
      <c r="UE648" s="226"/>
      <c r="UF648" s="226"/>
      <c r="UG648" s="226"/>
      <c r="UH648" s="226"/>
      <c r="UI648" s="226"/>
      <c r="UJ648" s="226"/>
      <c r="UK648" s="226"/>
      <c r="UL648" s="226"/>
      <c r="UM648" s="226"/>
      <c r="UN648" s="226"/>
      <c r="UO648" s="226"/>
      <c r="UP648" s="226"/>
      <c r="UQ648" s="226"/>
      <c r="UR648" s="226"/>
      <c r="US648" s="226"/>
      <c r="UT648" s="226"/>
      <c r="UU648" s="226"/>
      <c r="UV648" s="226"/>
      <c r="UW648" s="226"/>
      <c r="UX648" s="226"/>
      <c r="UY648" s="226"/>
      <c r="UZ648" s="226"/>
      <c r="VA648" s="226"/>
      <c r="VB648" s="226"/>
      <c r="VC648" s="226"/>
      <c r="VD648" s="226"/>
      <c r="VE648" s="226"/>
      <c r="VF648" s="226"/>
      <c r="VG648" s="226"/>
      <c r="VH648" s="226"/>
      <c r="VI648" s="226"/>
      <c r="VJ648" s="226"/>
      <c r="VK648" s="226"/>
      <c r="VL648" s="226"/>
      <c r="VM648" s="226"/>
      <c r="VN648" s="226"/>
      <c r="VO648" s="226"/>
      <c r="VP648" s="226"/>
      <c r="VQ648" s="226"/>
      <c r="VR648" s="226"/>
      <c r="VS648" s="226"/>
      <c r="VT648" s="226"/>
      <c r="VU648" s="226"/>
      <c r="VV648" s="226"/>
      <c r="VW648" s="226"/>
      <c r="VX648" s="226"/>
      <c r="VY648" s="226"/>
      <c r="VZ648" s="226"/>
      <c r="WA648" s="226"/>
      <c r="WB648" s="226"/>
      <c r="WC648" s="226"/>
      <c r="WD648" s="226"/>
      <c r="WE648" s="226"/>
      <c r="WF648" s="226"/>
      <c r="WG648" s="226"/>
      <c r="WH648" s="226"/>
      <c r="WI648" s="226"/>
      <c r="WJ648" s="226"/>
      <c r="WK648" s="226"/>
      <c r="WL648" s="226"/>
      <c r="WM648" s="226"/>
      <c r="WN648" s="226"/>
      <c r="WO648" s="226"/>
      <c r="WP648" s="226"/>
      <c r="WQ648" s="226"/>
      <c r="WR648" s="226"/>
      <c r="WS648" s="226"/>
      <c r="WT648" s="226"/>
      <c r="WU648" s="226"/>
      <c r="WV648" s="226"/>
      <c r="WW648" s="226"/>
      <c r="WX648" s="226"/>
      <c r="WY648" s="226"/>
      <c r="WZ648" s="226"/>
      <c r="XA648" s="226"/>
      <c r="XB648" s="226"/>
      <c r="XC648" s="226"/>
      <c r="XD648" s="226"/>
      <c r="XE648" s="226"/>
      <c r="XF648" s="226"/>
      <c r="XG648" s="226"/>
      <c r="XH648" s="226"/>
      <c r="XI648" s="226"/>
      <c r="XJ648" s="226"/>
      <c r="XK648" s="226"/>
      <c r="XL648" s="226"/>
      <c r="XM648" s="226"/>
      <c r="XN648" s="226"/>
      <c r="XO648" s="226"/>
      <c r="XP648" s="226"/>
      <c r="XQ648" s="226"/>
      <c r="XR648" s="226"/>
      <c r="XS648" s="226"/>
      <c r="XT648" s="226"/>
      <c r="XU648" s="226"/>
      <c r="XV648" s="226"/>
      <c r="XW648" s="226"/>
      <c r="XX648" s="226"/>
      <c r="XY648" s="226"/>
      <c r="XZ648" s="226"/>
      <c r="YA648" s="226"/>
      <c r="YB648" s="226"/>
      <c r="YC648" s="226"/>
      <c r="YD648" s="226"/>
      <c r="YE648" s="226"/>
      <c r="YF648" s="226"/>
      <c r="YG648" s="226"/>
      <c r="YH648" s="226"/>
      <c r="YI648" s="226"/>
      <c r="YJ648" s="226"/>
      <c r="YK648" s="226"/>
      <c r="YL648" s="226"/>
      <c r="YM648" s="226"/>
      <c r="YN648" s="226"/>
      <c r="YO648" s="226"/>
      <c r="YP648" s="226"/>
      <c r="YQ648" s="226"/>
      <c r="YR648" s="226"/>
      <c r="YS648" s="226"/>
      <c r="YT648" s="226"/>
      <c r="YU648" s="226"/>
      <c r="YV648" s="226"/>
      <c r="YW648" s="226"/>
      <c r="YX648" s="226"/>
      <c r="YY648" s="226"/>
      <c r="YZ648" s="226"/>
      <c r="ZA648" s="226"/>
      <c r="ZB648" s="226"/>
      <c r="ZC648" s="226"/>
      <c r="ZD648" s="226"/>
      <c r="ZE648" s="226"/>
      <c r="ZF648" s="226"/>
      <c r="ZG648" s="226"/>
      <c r="ZH648" s="226"/>
      <c r="ZI648" s="226"/>
      <c r="ZJ648" s="226"/>
      <c r="ZK648" s="226"/>
      <c r="ZL648" s="226"/>
      <c r="ZM648" s="226"/>
      <c r="ZN648" s="226"/>
      <c r="ZO648" s="226"/>
      <c r="ZP648" s="226"/>
      <c r="ZQ648" s="226"/>
      <c r="ZR648" s="226"/>
      <c r="ZS648" s="226"/>
      <c r="ZT648" s="226"/>
      <c r="ZU648" s="226"/>
      <c r="ZV648" s="226"/>
      <c r="ZW648" s="226"/>
      <c r="ZX648" s="226"/>
      <c r="ZY648" s="226"/>
      <c r="ZZ648" s="226"/>
      <c r="AAA648" s="226"/>
      <c r="AAB648" s="226"/>
      <c r="AAC648" s="226"/>
      <c r="AAD648" s="226"/>
      <c r="AAE648" s="226"/>
      <c r="AAF648" s="226"/>
      <c r="AAG648" s="226"/>
      <c r="AAH648" s="226"/>
      <c r="AAI648" s="226"/>
      <c r="AAJ648" s="226"/>
      <c r="AAK648" s="226"/>
      <c r="AAL648" s="226"/>
      <c r="AAM648" s="226"/>
      <c r="AAN648" s="226"/>
      <c r="AAO648" s="226"/>
      <c r="AAP648" s="226"/>
      <c r="AAQ648" s="226"/>
      <c r="AAR648" s="226"/>
      <c r="AAS648" s="226"/>
      <c r="AAT648" s="226"/>
      <c r="AAU648" s="226"/>
      <c r="AAV648" s="226"/>
      <c r="AAW648" s="226"/>
      <c r="AAX648" s="226"/>
      <c r="AAY648" s="226"/>
      <c r="AAZ648" s="226"/>
      <c r="ABA648" s="226"/>
      <c r="ABB648" s="226"/>
      <c r="ABC648" s="226"/>
      <c r="ABD648" s="226"/>
      <c r="ABE648" s="226"/>
      <c r="ABF648" s="226"/>
      <c r="ABG648" s="226"/>
      <c r="ABH648" s="226"/>
      <c r="ABI648" s="226"/>
      <c r="ABJ648" s="226"/>
      <c r="ABK648" s="226"/>
      <c r="ABL648" s="226"/>
      <c r="ABM648" s="226"/>
      <c r="ABN648" s="226"/>
      <c r="ABO648" s="226"/>
      <c r="ABP648" s="226"/>
      <c r="ABQ648" s="226"/>
      <c r="ABR648" s="226"/>
      <c r="ABS648" s="226"/>
      <c r="ABT648" s="226"/>
      <c r="ABU648" s="226"/>
      <c r="ABV648" s="226"/>
      <c r="ABW648" s="226"/>
      <c r="ABX648" s="226"/>
      <c r="ABY648" s="226"/>
      <c r="ABZ648" s="226"/>
      <c r="ACA648" s="226"/>
      <c r="ACB648" s="226"/>
      <c r="ACC648" s="226"/>
      <c r="ACD648" s="226"/>
      <c r="ACE648" s="226"/>
      <c r="ACF648" s="226"/>
      <c r="ACG648" s="226"/>
      <c r="ACH648" s="226"/>
      <c r="ACI648" s="226"/>
      <c r="ACJ648" s="226"/>
      <c r="ACK648" s="226"/>
      <c r="ACL648" s="226"/>
      <c r="ACM648" s="226"/>
      <c r="ACN648" s="226"/>
      <c r="ACO648" s="226"/>
      <c r="ACP648" s="226"/>
      <c r="ACQ648" s="226"/>
      <c r="ACR648" s="226"/>
      <c r="ACS648" s="226"/>
      <c r="ACT648" s="226"/>
      <c r="ACU648" s="226"/>
      <c r="ACV648" s="226"/>
      <c r="ACW648" s="226"/>
      <c r="ACX648" s="226"/>
      <c r="ACY648" s="226"/>
      <c r="ACZ648" s="226"/>
      <c r="ADA648" s="226"/>
      <c r="ADB648" s="226"/>
      <c r="ADC648" s="226"/>
      <c r="ADD648" s="226"/>
      <c r="ADE648" s="226"/>
      <c r="ADF648" s="226"/>
      <c r="ADG648" s="226"/>
      <c r="ADH648" s="226"/>
      <c r="ADI648" s="226"/>
      <c r="ADJ648" s="226"/>
      <c r="ADK648" s="226"/>
      <c r="ADL648" s="226"/>
      <c r="ADM648" s="226"/>
      <c r="ADN648" s="226"/>
      <c r="ADO648" s="226"/>
      <c r="ADP648" s="226"/>
      <c r="ADQ648" s="226"/>
      <c r="ADR648" s="226"/>
      <c r="ADS648" s="226"/>
      <c r="ADT648" s="226"/>
      <c r="ADU648" s="226"/>
      <c r="ADV648" s="226"/>
      <c r="ADW648" s="226"/>
      <c r="ADX648" s="226"/>
      <c r="ADY648" s="226"/>
      <c r="ADZ648" s="226"/>
      <c r="AEA648" s="226"/>
      <c r="AEB648" s="226"/>
      <c r="AEC648" s="226"/>
      <c r="AED648" s="226"/>
      <c r="AEE648" s="226"/>
      <c r="AEF648" s="226"/>
      <c r="AEG648" s="226"/>
      <c r="AEH648" s="226"/>
      <c r="AEI648" s="226"/>
      <c r="AEJ648" s="226"/>
      <c r="AEK648" s="226"/>
      <c r="AEL648" s="226"/>
      <c r="AEM648" s="226"/>
      <c r="AEN648" s="226"/>
      <c r="AEO648" s="226"/>
      <c r="AEP648" s="226"/>
      <c r="AEQ648" s="226"/>
      <c r="AER648" s="226"/>
      <c r="AES648" s="226"/>
      <c r="AET648" s="226"/>
      <c r="AEU648" s="226"/>
      <c r="AEV648" s="226"/>
      <c r="AEW648" s="226"/>
      <c r="AEX648" s="226"/>
      <c r="AEY648" s="226"/>
      <c r="AEZ648" s="226"/>
      <c r="AFA648" s="226"/>
      <c r="AFB648" s="226"/>
      <c r="AFC648" s="226"/>
      <c r="AFD648" s="226"/>
      <c r="AFE648" s="226"/>
      <c r="AFF648" s="226"/>
      <c r="AFG648" s="226"/>
      <c r="AFH648" s="226"/>
      <c r="AFI648" s="226"/>
      <c r="AFJ648" s="226"/>
      <c r="AFK648" s="226"/>
      <c r="AFL648" s="226"/>
      <c r="AFM648" s="226"/>
      <c r="AFN648" s="226"/>
      <c r="AFO648" s="226"/>
      <c r="AFP648" s="226"/>
      <c r="AFQ648" s="226"/>
      <c r="AFR648" s="226"/>
      <c r="AFS648" s="226"/>
      <c r="AFT648" s="226"/>
      <c r="AFU648" s="226"/>
      <c r="AFV648" s="226"/>
      <c r="AFW648" s="226"/>
      <c r="AFX648" s="226"/>
      <c r="AFY648" s="226"/>
      <c r="AFZ648" s="226"/>
      <c r="AGA648" s="226"/>
      <c r="AGB648" s="226"/>
      <c r="AGC648" s="226"/>
      <c r="AGD648" s="226"/>
      <c r="AGE648" s="226"/>
      <c r="AGF648" s="226"/>
      <c r="AGG648" s="226"/>
      <c r="AGH648" s="226"/>
      <c r="AGI648" s="226"/>
      <c r="AGJ648" s="226"/>
      <c r="AGK648" s="226"/>
      <c r="AGL648" s="226"/>
      <c r="AGM648" s="226"/>
      <c r="AGN648" s="226"/>
      <c r="AGO648" s="226"/>
      <c r="AGP648" s="226"/>
      <c r="AGQ648" s="226"/>
      <c r="AGR648" s="226"/>
      <c r="AGS648" s="226"/>
      <c r="AGT648" s="226"/>
      <c r="AGU648" s="226"/>
      <c r="AGV648" s="226"/>
      <c r="AGW648" s="226"/>
      <c r="AGX648" s="226"/>
      <c r="AGY648" s="226"/>
      <c r="AGZ648" s="226"/>
      <c r="AHA648" s="226"/>
      <c r="AHB648" s="226"/>
      <c r="AHC648" s="226"/>
      <c r="AHD648" s="226"/>
      <c r="AHE648" s="226"/>
      <c r="AHF648" s="226"/>
      <c r="AHG648" s="226"/>
      <c r="AHH648" s="226"/>
      <c r="AHI648" s="226"/>
      <c r="AHJ648" s="226"/>
      <c r="AHK648" s="226"/>
      <c r="AHL648" s="226"/>
      <c r="AHM648" s="226"/>
      <c r="AHN648" s="226"/>
      <c r="AHO648" s="226"/>
      <c r="AHP648" s="226"/>
      <c r="AHQ648" s="226"/>
      <c r="AHR648" s="226"/>
      <c r="AHS648" s="226"/>
      <c r="AHT648" s="226"/>
      <c r="AHU648" s="226"/>
      <c r="AHV648" s="226"/>
      <c r="AHW648" s="226"/>
      <c r="AHX648" s="226"/>
      <c r="AHY648" s="226"/>
      <c r="AHZ648" s="226"/>
      <c r="AIA648" s="226"/>
      <c r="AIB648" s="226"/>
      <c r="AIC648" s="226"/>
      <c r="AID648" s="226"/>
      <c r="AIE648" s="226"/>
      <c r="AIF648" s="226"/>
      <c r="AIG648" s="226"/>
      <c r="AIH648" s="226"/>
      <c r="AII648" s="226"/>
      <c r="AIJ648" s="226"/>
      <c r="AIK648" s="226"/>
      <c r="AIL648" s="226"/>
      <c r="AIM648" s="226"/>
      <c r="AIN648" s="226"/>
      <c r="AIO648" s="226"/>
      <c r="AIP648" s="226"/>
      <c r="AIQ648" s="226"/>
      <c r="AIR648" s="226"/>
      <c r="AIS648" s="226"/>
      <c r="AIT648" s="226"/>
      <c r="AIU648" s="226"/>
      <c r="AIV648" s="226"/>
      <c r="AIW648" s="226"/>
      <c r="AIX648" s="226"/>
      <c r="AIY648" s="226"/>
      <c r="AIZ648" s="226"/>
      <c r="AJA648" s="226"/>
      <c r="AJB648" s="226"/>
      <c r="AJC648" s="226"/>
      <c r="AJD648" s="226"/>
      <c r="AJE648" s="226"/>
      <c r="AJF648" s="226"/>
      <c r="AJG648" s="226"/>
      <c r="AJH648" s="226"/>
      <c r="AJI648" s="226"/>
      <c r="AJJ648" s="226"/>
      <c r="AJK648" s="226"/>
      <c r="AJL648" s="226"/>
      <c r="AJM648" s="226"/>
      <c r="AJN648" s="226"/>
      <c r="AJO648" s="226"/>
      <c r="AJP648" s="226"/>
      <c r="AJQ648" s="226"/>
      <c r="AJR648" s="226"/>
      <c r="AJS648" s="226"/>
      <c r="AJT648" s="226"/>
      <c r="AJU648" s="226"/>
      <c r="AJV648" s="226"/>
      <c r="AJW648" s="226"/>
      <c r="AJX648" s="226"/>
      <c r="AJY648" s="226"/>
      <c r="AJZ648" s="226"/>
      <c r="AKA648" s="226"/>
      <c r="AKB648" s="226"/>
      <c r="AKC648" s="226"/>
      <c r="AKD648" s="226"/>
      <c r="AKE648" s="226"/>
      <c r="AKF648" s="226"/>
      <c r="AKG648" s="226"/>
      <c r="AKH648" s="226"/>
      <c r="AKI648" s="226"/>
      <c r="AKJ648" s="226"/>
      <c r="AKK648" s="226"/>
      <c r="AKL648" s="226"/>
      <c r="AKM648" s="226"/>
      <c r="AKN648" s="226"/>
      <c r="AKO648" s="226"/>
      <c r="AKP648" s="226"/>
      <c r="AKQ648" s="226"/>
      <c r="AKR648" s="226"/>
      <c r="AKS648" s="226"/>
      <c r="AKT648" s="226"/>
      <c r="AKU648" s="226"/>
      <c r="AKV648" s="226"/>
      <c r="AKW648" s="226"/>
      <c r="AKX648" s="226"/>
      <c r="AKY648" s="226"/>
      <c r="AKZ648" s="226"/>
      <c r="ALA648" s="226"/>
      <c r="ALB648" s="226"/>
      <c r="ALC648" s="226"/>
      <c r="ALD648" s="226"/>
      <c r="ALE648" s="226"/>
      <c r="ALF648" s="226"/>
      <c r="ALG648" s="226"/>
      <c r="ALH648" s="226"/>
      <c r="ALI648" s="226"/>
      <c r="ALJ648" s="226"/>
      <c r="ALK648" s="226"/>
      <c r="ALL648" s="226"/>
      <c r="ALM648" s="226"/>
      <c r="ALN648" s="226"/>
      <c r="ALO648" s="226"/>
      <c r="ALP648" s="226"/>
      <c r="ALQ648" s="226"/>
      <c r="ALR648" s="226"/>
      <c r="ALS648" s="226"/>
      <c r="ALT648" s="226"/>
      <c r="ALU648" s="226"/>
      <c r="ALV648" s="226"/>
      <c r="ALW648" s="226"/>
      <c r="ALX648" s="226"/>
      <c r="ALY648" s="226"/>
      <c r="ALZ648" s="226"/>
      <c r="AMA648" s="226"/>
      <c r="AMB648" s="226"/>
      <c r="AMC648" s="226"/>
      <c r="AMD648" s="226"/>
      <c r="AME648" s="226"/>
      <c r="AMF648" s="226"/>
      <c r="AMG648" s="226"/>
      <c r="AMH648" s="226"/>
      <c r="AMI648" s="226"/>
      <c r="AMJ648" s="226"/>
      <c r="AMK648" s="226"/>
      <c r="AML648" s="226"/>
      <c r="AMM648" s="226"/>
      <c r="AMN648" s="226"/>
      <c r="AMO648" s="226"/>
      <c r="AMP648" s="226"/>
      <c r="AMQ648" s="226"/>
      <c r="AMR648" s="226"/>
      <c r="AMS648" s="226"/>
      <c r="AMT648" s="226"/>
      <c r="AMU648" s="226"/>
      <c r="AMV648" s="226"/>
      <c r="AMW648" s="226"/>
      <c r="AMX648" s="226"/>
    </row>
    <row r="649" spans="1:1038" s="398" customFormat="1" ht="18" customHeight="1">
      <c r="A649" s="610" t="s">
        <v>2065</v>
      </c>
      <c r="B649" s="226" t="s">
        <v>1647</v>
      </c>
      <c r="C649" s="226"/>
      <c r="D649" s="226" t="s">
        <v>1279</v>
      </c>
      <c r="E649" s="226">
        <v>84</v>
      </c>
      <c r="F649" s="226">
        <v>4</v>
      </c>
      <c r="G649" s="558" t="str">
        <f t="shared" ref="G649:G650" si="333">E649&amp;"-"&amp;F649</f>
        <v>84-4</v>
      </c>
      <c r="H649" s="226">
        <v>25</v>
      </c>
      <c r="I649" s="546">
        <v>32</v>
      </c>
      <c r="J649" s="544">
        <f t="shared" si="330"/>
        <v>0</v>
      </c>
      <c r="K649" s="545" t="b">
        <f>IF(J650=1,IF(((VLOOKUP($G649,[1]Depth_Lookup!A$3:J$410,9,FALSE))-(I649/100))=0,"Good",IF(((VLOOKUP($G649,[1]Depth_Lookup!$A$3:$J$550,9,FALSE))-(I649/100))&gt;0,"Too Short","Too Long")))</f>
        <v>0</v>
      </c>
      <c r="L649" s="171">
        <f>(VLOOKUP($G649,Depth_Lookup!$A$3:$J$410,10,FALSE))+(H649/100)</f>
        <v>215.39</v>
      </c>
      <c r="M649" s="171">
        <f>(VLOOKUP($G649,Depth_Lookup!$A$3:$J$410,10,FALSE))+(I649/100)</f>
        <v>215.45999999999998</v>
      </c>
      <c r="N649" s="232" t="s">
        <v>2185</v>
      </c>
      <c r="O649" s="226">
        <v>2</v>
      </c>
      <c r="P649" s="226" t="s">
        <v>853</v>
      </c>
      <c r="Q649" s="226" t="s">
        <v>125</v>
      </c>
      <c r="R649" s="391" t="str">
        <f t="shared" ref="R649" si="334">P649&amp;""&amp;Q649</f>
        <v>SerpentinizedHarzburgite</v>
      </c>
      <c r="S649" s="226" t="s">
        <v>700</v>
      </c>
      <c r="T649" s="226" t="s">
        <v>700</v>
      </c>
      <c r="U649" s="226"/>
      <c r="V649" s="226"/>
      <c r="W649" s="226" t="s">
        <v>102</v>
      </c>
      <c r="X649" s="391">
        <f>VLOOKUP(W649,[1]definitions_list_lookup!A$13:B$19,2,0)</f>
        <v>5</v>
      </c>
      <c r="Y649" s="226" t="s">
        <v>90</v>
      </c>
      <c r="Z649" s="226" t="s">
        <v>91</v>
      </c>
      <c r="AA649" s="226"/>
      <c r="AB649" s="226" t="s">
        <v>116</v>
      </c>
      <c r="AC649" s="226" t="s">
        <v>108</v>
      </c>
      <c r="AD649" s="226" t="s">
        <v>96</v>
      </c>
      <c r="AE649" s="393" t="s">
        <v>123</v>
      </c>
      <c r="AF649" s="558">
        <f>VLOOKUP(AE649,[1]definitions_list_mag!$V$12:$W$15,2,0)</f>
        <v>1</v>
      </c>
      <c r="AG649" s="394" t="s">
        <v>1361</v>
      </c>
      <c r="AH649" s="226"/>
      <c r="AI649" s="257">
        <v>62</v>
      </c>
      <c r="AJ649" s="226"/>
      <c r="AK649" s="226"/>
      <c r="AL649" s="226"/>
      <c r="AM649" s="226"/>
      <c r="AN649" s="226"/>
      <c r="AO649" s="257"/>
      <c r="AP649" s="226"/>
      <c r="AQ649" s="226"/>
      <c r="AR649" s="226"/>
      <c r="AS649" s="226"/>
      <c r="AT649" s="226"/>
      <c r="AU649" s="257">
        <v>1</v>
      </c>
      <c r="AV649" s="226">
        <v>1</v>
      </c>
      <c r="AW649" s="226">
        <v>0.5</v>
      </c>
      <c r="AX649" s="226" t="s">
        <v>110</v>
      </c>
      <c r="AY649" s="226" t="s">
        <v>110</v>
      </c>
      <c r="AZ649" s="226"/>
      <c r="BA649" s="257">
        <v>35</v>
      </c>
      <c r="BB649" s="226">
        <v>8</v>
      </c>
      <c r="BC649" s="226">
        <v>3</v>
      </c>
      <c r="BD649" s="226" t="s">
        <v>110</v>
      </c>
      <c r="BE649" s="226" t="s">
        <v>110</v>
      </c>
      <c r="BF649" s="226"/>
      <c r="BG649" s="257"/>
      <c r="BH649" s="226"/>
      <c r="BI649" s="226"/>
      <c r="BJ649" s="226"/>
      <c r="BK649" s="226"/>
      <c r="BL649" s="226"/>
      <c r="BM649" s="257">
        <v>2</v>
      </c>
      <c r="BN649" s="226">
        <v>2</v>
      </c>
      <c r="BO649" s="226">
        <v>0.5</v>
      </c>
      <c r="BP649" s="226"/>
      <c r="BQ649" s="226"/>
      <c r="BR649" s="226"/>
      <c r="BS649" s="226"/>
      <c r="BT649" s="226"/>
      <c r="BU649" s="226"/>
      <c r="BV649" s="226"/>
      <c r="BW649" s="226"/>
      <c r="BX649" s="226"/>
      <c r="BY649" s="257"/>
      <c r="BZ649" s="226"/>
      <c r="CA649" s="226"/>
      <c r="CB649" s="226"/>
      <c r="CC649" s="226"/>
      <c r="CD649" s="226"/>
      <c r="CE649" s="226"/>
      <c r="CF649" s="399">
        <f t="shared" ref="CF649" si="335">AI649+AO649+BA649+AU649+BG649+BM649+BY649</f>
        <v>100</v>
      </c>
      <c r="CG649" s="259"/>
      <c r="CH649" s="559" t="s">
        <v>1329</v>
      </c>
      <c r="CI649" s="559">
        <v>85</v>
      </c>
      <c r="CJ649" s="559" t="s">
        <v>514</v>
      </c>
      <c r="CK649" s="560"/>
      <c r="CL649" s="560"/>
      <c r="CM649" s="560"/>
      <c r="CN649" s="560"/>
      <c r="CO649" s="560"/>
      <c r="CP649" s="560"/>
      <c r="CQ649" s="560"/>
      <c r="CR649" s="560"/>
      <c r="CS649" s="560"/>
      <c r="CT649" s="560"/>
      <c r="CU649" s="560"/>
      <c r="CV649" s="560"/>
      <c r="CW649" s="560"/>
      <c r="CX649" s="560"/>
      <c r="CY649" s="560"/>
      <c r="CZ649" s="560"/>
      <c r="DA649" s="560"/>
      <c r="DB649" s="560">
        <v>75</v>
      </c>
      <c r="DC649" s="566">
        <v>25</v>
      </c>
      <c r="DD649" s="560"/>
      <c r="DE649" s="560"/>
      <c r="DF649" s="560"/>
      <c r="DG649" s="560"/>
      <c r="DH649" s="560"/>
      <c r="DI649" s="560"/>
      <c r="DJ649" s="560"/>
      <c r="DK649" s="396"/>
      <c r="DL649" s="259"/>
      <c r="DM649" s="560"/>
      <c r="DN649" s="560"/>
      <c r="DO649" s="563"/>
      <c r="DP649" s="564"/>
      <c r="DQ649" s="565"/>
      <c r="DR649" s="563"/>
      <c r="DS649" s="565"/>
      <c r="DT649" s="543" t="s">
        <v>2187</v>
      </c>
      <c r="DU649" s="566"/>
      <c r="DV649" s="566"/>
      <c r="DW649" s="400" t="e">
        <f>VLOOKUP(P649,[1]definitions_list_lookup!$K$30:$L$54,2,0)</f>
        <v>#N/A</v>
      </c>
      <c r="DX649" s="567" t="s">
        <v>2151</v>
      </c>
      <c r="DY649" s="567" t="s">
        <v>2186</v>
      </c>
      <c r="DZ649" s="155"/>
      <c r="EA649" s="155"/>
      <c r="EB649" s="256"/>
      <c r="EC649" s="104"/>
      <c r="ED649" s="229" t="s">
        <v>2517</v>
      </c>
      <c r="EE649" s="401"/>
      <c r="EF649" s="402"/>
      <c r="EG649" s="401"/>
      <c r="EH649" s="403"/>
      <c r="EI649" s="404"/>
      <c r="EJ649" s="405"/>
      <c r="EK649" s="406"/>
      <c r="EL649" s="401"/>
      <c r="EM649" s="403"/>
      <c r="EN649" s="403" t="s">
        <v>1448</v>
      </c>
      <c r="EO649" s="407"/>
      <c r="EP649" s="407"/>
      <c r="EQ649" s="407"/>
      <c r="ER649" s="407"/>
      <c r="ES649" s="407"/>
      <c r="ET649" s="407"/>
      <c r="EU649" s="407"/>
      <c r="EV649" s="408">
        <v>41</v>
      </c>
      <c r="EW649" s="408">
        <v>270</v>
      </c>
      <c r="EX649" s="408">
        <v>29</v>
      </c>
      <c r="EY649" s="408">
        <v>180</v>
      </c>
      <c r="EZ649" s="192">
        <f t="shared" si="313"/>
        <v>57.475987048522541</v>
      </c>
      <c r="FA649" s="192">
        <f t="shared" si="314"/>
        <v>57.475987048522541</v>
      </c>
      <c r="FB649" s="192">
        <f t="shared" si="315"/>
        <v>44.126118294337715</v>
      </c>
      <c r="FC649" s="192">
        <f t="shared" si="316"/>
        <v>147.47598704852254</v>
      </c>
      <c r="FD649" s="192">
        <f t="shared" si="317"/>
        <v>45.873881705662285</v>
      </c>
      <c r="FE649" s="193">
        <f t="shared" si="318"/>
        <v>237.47598704852254</v>
      </c>
      <c r="FF649" s="194">
        <f t="shared" si="319"/>
        <v>45.873881705662285</v>
      </c>
      <c r="FG649" s="401"/>
      <c r="FH649" s="403"/>
      <c r="FI649" s="778">
        <f t="shared" si="324"/>
        <v>0</v>
      </c>
      <c r="FJ649" s="779">
        <f t="shared" si="325"/>
        <v>45.873881705662285</v>
      </c>
      <c r="FK649" s="779">
        <f t="shared" si="326"/>
        <v>44.126118294337715</v>
      </c>
      <c r="FL649" s="780">
        <f t="shared" si="327"/>
        <v>0.7701460503606975</v>
      </c>
      <c r="FM649" s="169">
        <f t="shared" si="328"/>
        <v>0.69624008231470058</v>
      </c>
      <c r="FN649" s="783">
        <f t="shared" si="329"/>
        <v>0</v>
      </c>
      <c r="FO649" s="226"/>
      <c r="FP649" s="226"/>
      <c r="FQ649" s="226"/>
      <c r="FR649" s="226"/>
      <c r="FS649" s="226"/>
      <c r="FT649" s="226"/>
      <c r="FU649" s="226"/>
      <c r="FV649" s="226"/>
      <c r="FW649" s="226"/>
      <c r="FX649" s="226"/>
      <c r="FY649" s="226"/>
      <c r="FZ649" s="226"/>
      <c r="GA649" s="226"/>
      <c r="GB649" s="226"/>
      <c r="GC649" s="226"/>
      <c r="GD649" s="226"/>
      <c r="GE649" s="226"/>
      <c r="GF649" s="226"/>
      <c r="GG649" s="226"/>
      <c r="GH649" s="226"/>
      <c r="GI649" s="226"/>
      <c r="GJ649" s="226"/>
      <c r="GK649" s="226"/>
      <c r="GL649" s="226"/>
      <c r="GM649" s="226"/>
      <c r="GN649" s="226"/>
      <c r="GO649" s="226"/>
      <c r="GP649" s="226"/>
      <c r="GQ649" s="226"/>
      <c r="GR649" s="226"/>
      <c r="GS649" s="226"/>
      <c r="GT649" s="226"/>
      <c r="GU649" s="226"/>
      <c r="GV649" s="226"/>
      <c r="GW649" s="226"/>
      <c r="GX649" s="226"/>
      <c r="GY649" s="226"/>
      <c r="GZ649" s="226"/>
      <c r="HA649" s="226"/>
      <c r="HB649" s="226"/>
      <c r="HC649" s="226"/>
      <c r="HD649" s="226"/>
      <c r="HE649" s="226"/>
      <c r="HF649" s="226"/>
      <c r="HG649" s="226"/>
      <c r="HH649" s="226"/>
      <c r="HI649" s="226"/>
      <c r="HJ649" s="226"/>
      <c r="HK649" s="226"/>
      <c r="HL649" s="226"/>
      <c r="HM649" s="226"/>
      <c r="HN649" s="226"/>
      <c r="HO649" s="226"/>
      <c r="HP649" s="226"/>
      <c r="HQ649" s="226"/>
      <c r="HR649" s="226"/>
      <c r="HS649" s="226"/>
      <c r="HT649" s="226"/>
      <c r="HU649" s="226"/>
      <c r="HV649" s="226"/>
      <c r="HW649" s="226"/>
      <c r="HX649" s="226"/>
      <c r="HY649" s="226"/>
      <c r="HZ649" s="226"/>
      <c r="IA649" s="226"/>
      <c r="IB649" s="226"/>
      <c r="IC649" s="226"/>
      <c r="ID649" s="226"/>
      <c r="IE649" s="226"/>
      <c r="IF649" s="226"/>
      <c r="IG649" s="226"/>
      <c r="IH649" s="226"/>
      <c r="II649" s="226"/>
      <c r="IJ649" s="226"/>
      <c r="IK649" s="226"/>
      <c r="IL649" s="226"/>
      <c r="IM649" s="226"/>
      <c r="IN649" s="226"/>
      <c r="IO649" s="226"/>
      <c r="IP649" s="226"/>
      <c r="IQ649" s="226"/>
      <c r="IR649" s="226"/>
      <c r="IS649" s="226"/>
      <c r="IT649" s="226"/>
      <c r="IU649" s="226"/>
      <c r="IV649" s="226"/>
      <c r="IW649" s="226"/>
      <c r="IX649" s="226"/>
      <c r="IY649" s="226"/>
      <c r="IZ649" s="226"/>
      <c r="JA649" s="226"/>
      <c r="JB649" s="226"/>
      <c r="JC649" s="226"/>
      <c r="JD649" s="226"/>
      <c r="JE649" s="226"/>
      <c r="JF649" s="226"/>
      <c r="JG649" s="226"/>
      <c r="JH649" s="226"/>
      <c r="JI649" s="226"/>
      <c r="JJ649" s="226"/>
      <c r="JK649" s="226"/>
      <c r="JL649" s="226"/>
      <c r="JM649" s="226"/>
      <c r="JN649" s="226"/>
      <c r="JO649" s="226"/>
      <c r="JP649" s="226"/>
      <c r="JQ649" s="226"/>
      <c r="JR649" s="226"/>
      <c r="JS649" s="226"/>
      <c r="JT649" s="226"/>
      <c r="JU649" s="226"/>
      <c r="JV649" s="226"/>
      <c r="JW649" s="226"/>
      <c r="JX649" s="226"/>
      <c r="JY649" s="226"/>
      <c r="JZ649" s="226"/>
      <c r="KA649" s="226"/>
      <c r="KB649" s="226"/>
      <c r="KC649" s="226"/>
      <c r="KD649" s="226"/>
      <c r="KE649" s="226"/>
      <c r="KF649" s="226"/>
      <c r="KG649" s="226"/>
      <c r="KH649" s="226"/>
      <c r="KI649" s="226"/>
      <c r="KJ649" s="226"/>
      <c r="KK649" s="226"/>
      <c r="KL649" s="226"/>
      <c r="KM649" s="226"/>
      <c r="KN649" s="226"/>
      <c r="KO649" s="226"/>
      <c r="KP649" s="226"/>
      <c r="KQ649" s="226"/>
      <c r="KR649" s="226"/>
      <c r="KS649" s="226"/>
      <c r="KT649" s="226"/>
      <c r="KU649" s="226"/>
      <c r="KV649" s="226"/>
      <c r="KW649" s="226"/>
      <c r="KX649" s="226"/>
      <c r="KY649" s="226"/>
      <c r="KZ649" s="226"/>
      <c r="LA649" s="226"/>
      <c r="LB649" s="226"/>
      <c r="LC649" s="226"/>
      <c r="LD649" s="226"/>
      <c r="LE649" s="226"/>
      <c r="LF649" s="226"/>
      <c r="LG649" s="226"/>
      <c r="LH649" s="226"/>
      <c r="LI649" s="226"/>
      <c r="LJ649" s="226"/>
      <c r="LK649" s="226"/>
      <c r="LL649" s="226"/>
      <c r="LM649" s="226"/>
      <c r="LN649" s="226"/>
      <c r="LO649" s="226"/>
      <c r="LP649" s="226"/>
      <c r="LQ649" s="226"/>
      <c r="LR649" s="226"/>
      <c r="LS649" s="226"/>
      <c r="LT649" s="226"/>
      <c r="LU649" s="226"/>
      <c r="LV649" s="226"/>
      <c r="LW649" s="226"/>
      <c r="LX649" s="226"/>
      <c r="LY649" s="226"/>
      <c r="LZ649" s="226"/>
      <c r="MA649" s="226"/>
      <c r="MB649" s="226"/>
      <c r="MC649" s="226"/>
      <c r="MD649" s="226"/>
      <c r="ME649" s="226"/>
      <c r="MF649" s="226"/>
      <c r="MG649" s="226"/>
      <c r="MH649" s="226"/>
      <c r="MI649" s="226"/>
      <c r="MJ649" s="226"/>
      <c r="MK649" s="226"/>
      <c r="ML649" s="226"/>
      <c r="MM649" s="226"/>
      <c r="MN649" s="226"/>
      <c r="MO649" s="226"/>
      <c r="MP649" s="226"/>
      <c r="MQ649" s="226"/>
      <c r="MR649" s="226"/>
      <c r="MS649" s="226"/>
      <c r="MT649" s="226"/>
      <c r="MU649" s="226"/>
      <c r="MV649" s="226"/>
      <c r="MW649" s="226"/>
      <c r="MX649" s="226"/>
      <c r="MY649" s="226"/>
      <c r="MZ649" s="226"/>
      <c r="NA649" s="226"/>
      <c r="NB649" s="226"/>
      <c r="NC649" s="226"/>
      <c r="ND649" s="226"/>
      <c r="NE649" s="226"/>
      <c r="NF649" s="226"/>
      <c r="NG649" s="226"/>
      <c r="NH649" s="226"/>
      <c r="NI649" s="226"/>
      <c r="NJ649" s="226"/>
      <c r="NK649" s="226"/>
      <c r="NL649" s="226"/>
      <c r="NM649" s="226"/>
      <c r="NN649" s="226"/>
      <c r="NO649" s="226"/>
      <c r="NP649" s="226"/>
      <c r="NQ649" s="226"/>
      <c r="NR649" s="226"/>
      <c r="NS649" s="226"/>
      <c r="NT649" s="226"/>
      <c r="NU649" s="226"/>
      <c r="NV649" s="226"/>
      <c r="NW649" s="226"/>
      <c r="NX649" s="226"/>
      <c r="NY649" s="226"/>
      <c r="NZ649" s="226"/>
      <c r="OA649" s="226"/>
      <c r="OB649" s="226"/>
      <c r="OC649" s="226"/>
      <c r="OD649" s="226"/>
      <c r="OE649" s="226"/>
      <c r="OF649" s="226"/>
      <c r="OG649" s="226"/>
      <c r="OH649" s="226"/>
      <c r="OI649" s="226"/>
      <c r="OJ649" s="226"/>
      <c r="OK649" s="226"/>
      <c r="OL649" s="226"/>
      <c r="OM649" s="226"/>
      <c r="ON649" s="226"/>
      <c r="OO649" s="226"/>
      <c r="OP649" s="226"/>
      <c r="OQ649" s="226"/>
      <c r="OR649" s="226"/>
      <c r="OS649" s="226"/>
      <c r="OT649" s="226"/>
      <c r="OU649" s="226"/>
      <c r="OV649" s="226"/>
      <c r="OW649" s="226"/>
      <c r="OX649" s="226"/>
      <c r="OY649" s="226"/>
      <c r="OZ649" s="226"/>
      <c r="PA649" s="226"/>
      <c r="PB649" s="226"/>
      <c r="PC649" s="226"/>
      <c r="PD649" s="226"/>
      <c r="PE649" s="226"/>
      <c r="PF649" s="226"/>
      <c r="PG649" s="226"/>
      <c r="PH649" s="226"/>
      <c r="PI649" s="226"/>
      <c r="PJ649" s="226"/>
      <c r="PK649" s="226"/>
      <c r="PL649" s="226"/>
      <c r="PM649" s="226"/>
      <c r="PN649" s="226"/>
      <c r="PO649" s="226"/>
      <c r="PP649" s="226"/>
      <c r="PQ649" s="226"/>
      <c r="PR649" s="226"/>
      <c r="PS649" s="226"/>
      <c r="PT649" s="226"/>
      <c r="PU649" s="226"/>
      <c r="PV649" s="226"/>
      <c r="PW649" s="226"/>
      <c r="PX649" s="226"/>
      <c r="PY649" s="226"/>
      <c r="PZ649" s="226"/>
      <c r="QA649" s="226"/>
      <c r="QB649" s="226"/>
      <c r="QC649" s="226"/>
      <c r="QD649" s="226"/>
      <c r="QE649" s="226"/>
      <c r="QF649" s="226"/>
      <c r="QG649" s="226"/>
      <c r="QH649" s="226"/>
      <c r="QI649" s="226"/>
      <c r="QJ649" s="226"/>
      <c r="QK649" s="226"/>
      <c r="QL649" s="226"/>
      <c r="QM649" s="226"/>
      <c r="QN649" s="226"/>
      <c r="QO649" s="226"/>
      <c r="QP649" s="226"/>
      <c r="QQ649" s="226"/>
      <c r="QR649" s="226"/>
      <c r="QS649" s="226"/>
      <c r="QT649" s="226"/>
      <c r="QU649" s="226"/>
      <c r="QV649" s="226"/>
      <c r="QW649" s="226"/>
      <c r="QX649" s="226"/>
      <c r="QY649" s="226"/>
      <c r="QZ649" s="226"/>
      <c r="RA649" s="226"/>
      <c r="RB649" s="226"/>
      <c r="RC649" s="226"/>
      <c r="RD649" s="226"/>
      <c r="RE649" s="226"/>
      <c r="RF649" s="226"/>
      <c r="RG649" s="226"/>
      <c r="RH649" s="226"/>
      <c r="RI649" s="226"/>
      <c r="RJ649" s="226"/>
      <c r="RK649" s="226"/>
      <c r="RL649" s="226"/>
      <c r="RM649" s="226"/>
      <c r="RN649" s="226"/>
      <c r="RO649" s="226"/>
      <c r="RP649" s="226"/>
      <c r="RQ649" s="226"/>
      <c r="RR649" s="226"/>
      <c r="RS649" s="226"/>
      <c r="RT649" s="226"/>
      <c r="RU649" s="226"/>
      <c r="RV649" s="226"/>
      <c r="RW649" s="226"/>
      <c r="RX649" s="226"/>
      <c r="RY649" s="226"/>
      <c r="RZ649" s="226"/>
      <c r="SA649" s="226"/>
      <c r="SB649" s="226"/>
      <c r="SC649" s="226"/>
      <c r="SD649" s="226"/>
      <c r="SE649" s="226"/>
      <c r="SF649" s="226"/>
      <c r="SG649" s="226"/>
      <c r="SH649" s="226"/>
      <c r="SI649" s="226"/>
      <c r="SJ649" s="226"/>
      <c r="SK649" s="226"/>
      <c r="SL649" s="226"/>
      <c r="SM649" s="226"/>
      <c r="SN649" s="226"/>
      <c r="SO649" s="226"/>
      <c r="SP649" s="226"/>
      <c r="SQ649" s="226"/>
      <c r="SR649" s="226"/>
      <c r="SS649" s="226"/>
      <c r="ST649" s="226"/>
      <c r="SU649" s="226"/>
      <c r="SV649" s="226"/>
      <c r="SW649" s="226"/>
      <c r="SX649" s="226"/>
      <c r="SY649" s="226"/>
      <c r="SZ649" s="226"/>
      <c r="TA649" s="226"/>
      <c r="TB649" s="226"/>
      <c r="TC649" s="226"/>
      <c r="TD649" s="226"/>
      <c r="TE649" s="226"/>
      <c r="TF649" s="226"/>
      <c r="TG649" s="226"/>
      <c r="TH649" s="226"/>
      <c r="TI649" s="226"/>
      <c r="TJ649" s="226"/>
      <c r="TK649" s="226"/>
      <c r="TL649" s="226"/>
      <c r="TM649" s="226"/>
      <c r="TN649" s="226"/>
      <c r="TO649" s="226"/>
      <c r="TP649" s="226"/>
      <c r="TQ649" s="226"/>
      <c r="TR649" s="226"/>
      <c r="TS649" s="226"/>
      <c r="TT649" s="226"/>
      <c r="TU649" s="226"/>
      <c r="TV649" s="226"/>
      <c r="TW649" s="226"/>
      <c r="TX649" s="226"/>
      <c r="TY649" s="226"/>
      <c r="TZ649" s="226"/>
      <c r="UA649" s="226"/>
      <c r="UB649" s="226"/>
      <c r="UC649" s="226"/>
      <c r="UD649" s="226"/>
      <c r="UE649" s="226"/>
      <c r="UF649" s="226"/>
      <c r="UG649" s="226"/>
      <c r="UH649" s="226"/>
      <c r="UI649" s="226"/>
      <c r="UJ649" s="226"/>
      <c r="UK649" s="226"/>
      <c r="UL649" s="226"/>
      <c r="UM649" s="226"/>
      <c r="UN649" s="226"/>
      <c r="UO649" s="226"/>
      <c r="UP649" s="226"/>
      <c r="UQ649" s="226"/>
      <c r="UR649" s="226"/>
      <c r="US649" s="226"/>
      <c r="UT649" s="226"/>
      <c r="UU649" s="226"/>
      <c r="UV649" s="226"/>
      <c r="UW649" s="226"/>
      <c r="UX649" s="226"/>
      <c r="UY649" s="226"/>
      <c r="UZ649" s="226"/>
      <c r="VA649" s="226"/>
      <c r="VB649" s="226"/>
      <c r="VC649" s="226"/>
      <c r="VD649" s="226"/>
      <c r="VE649" s="226"/>
      <c r="VF649" s="226"/>
      <c r="VG649" s="226"/>
      <c r="VH649" s="226"/>
      <c r="VI649" s="226"/>
      <c r="VJ649" s="226"/>
      <c r="VK649" s="226"/>
      <c r="VL649" s="226"/>
      <c r="VM649" s="226"/>
      <c r="VN649" s="226"/>
      <c r="VO649" s="226"/>
      <c r="VP649" s="226"/>
      <c r="VQ649" s="226"/>
      <c r="VR649" s="226"/>
      <c r="VS649" s="226"/>
      <c r="VT649" s="226"/>
      <c r="VU649" s="226"/>
      <c r="VV649" s="226"/>
      <c r="VW649" s="226"/>
      <c r="VX649" s="226"/>
      <c r="VY649" s="226"/>
      <c r="VZ649" s="226"/>
      <c r="WA649" s="226"/>
      <c r="WB649" s="226"/>
      <c r="WC649" s="226"/>
      <c r="WD649" s="226"/>
      <c r="WE649" s="226"/>
      <c r="WF649" s="226"/>
      <c r="WG649" s="226"/>
      <c r="WH649" s="226"/>
      <c r="WI649" s="226"/>
      <c r="WJ649" s="226"/>
      <c r="WK649" s="226"/>
      <c r="WL649" s="226"/>
      <c r="WM649" s="226"/>
      <c r="WN649" s="226"/>
      <c r="WO649" s="226"/>
      <c r="WP649" s="226"/>
      <c r="WQ649" s="226"/>
      <c r="WR649" s="226"/>
      <c r="WS649" s="226"/>
      <c r="WT649" s="226"/>
      <c r="WU649" s="226"/>
      <c r="WV649" s="226"/>
      <c r="WW649" s="226"/>
      <c r="WX649" s="226"/>
      <c r="WY649" s="226"/>
      <c r="WZ649" s="226"/>
      <c r="XA649" s="226"/>
      <c r="XB649" s="226"/>
      <c r="XC649" s="226"/>
      <c r="XD649" s="226"/>
      <c r="XE649" s="226"/>
      <c r="XF649" s="226"/>
      <c r="XG649" s="226"/>
      <c r="XH649" s="226"/>
      <c r="XI649" s="226"/>
      <c r="XJ649" s="226"/>
      <c r="XK649" s="226"/>
      <c r="XL649" s="226"/>
      <c r="XM649" s="226"/>
      <c r="XN649" s="226"/>
      <c r="XO649" s="226"/>
      <c r="XP649" s="226"/>
      <c r="XQ649" s="226"/>
      <c r="XR649" s="226"/>
      <c r="XS649" s="226"/>
      <c r="XT649" s="226"/>
      <c r="XU649" s="226"/>
      <c r="XV649" s="226"/>
      <c r="XW649" s="226"/>
      <c r="XX649" s="226"/>
      <c r="XY649" s="226"/>
      <c r="XZ649" s="226"/>
      <c r="YA649" s="226"/>
      <c r="YB649" s="226"/>
      <c r="YC649" s="226"/>
      <c r="YD649" s="226"/>
      <c r="YE649" s="226"/>
      <c r="YF649" s="226"/>
      <c r="YG649" s="226"/>
      <c r="YH649" s="226"/>
      <c r="YI649" s="226"/>
      <c r="YJ649" s="226"/>
      <c r="YK649" s="226"/>
      <c r="YL649" s="226"/>
      <c r="YM649" s="226"/>
      <c r="YN649" s="226"/>
      <c r="YO649" s="226"/>
      <c r="YP649" s="226"/>
      <c r="YQ649" s="226"/>
      <c r="YR649" s="226"/>
      <c r="YS649" s="226"/>
      <c r="YT649" s="226"/>
      <c r="YU649" s="226"/>
      <c r="YV649" s="226"/>
      <c r="YW649" s="226"/>
      <c r="YX649" s="226"/>
      <c r="YY649" s="226"/>
      <c r="YZ649" s="226"/>
      <c r="ZA649" s="226"/>
      <c r="ZB649" s="226"/>
      <c r="ZC649" s="226"/>
      <c r="ZD649" s="226"/>
      <c r="ZE649" s="226"/>
      <c r="ZF649" s="226"/>
      <c r="ZG649" s="226"/>
      <c r="ZH649" s="226"/>
      <c r="ZI649" s="226"/>
      <c r="ZJ649" s="226"/>
      <c r="ZK649" s="226"/>
      <c r="ZL649" s="226"/>
      <c r="ZM649" s="226"/>
      <c r="ZN649" s="226"/>
      <c r="ZO649" s="226"/>
      <c r="ZP649" s="226"/>
      <c r="ZQ649" s="226"/>
      <c r="ZR649" s="226"/>
      <c r="ZS649" s="226"/>
      <c r="ZT649" s="226"/>
      <c r="ZU649" s="226"/>
      <c r="ZV649" s="226"/>
      <c r="ZW649" s="226"/>
      <c r="ZX649" s="226"/>
      <c r="ZY649" s="226"/>
      <c r="ZZ649" s="226"/>
      <c r="AAA649" s="226"/>
      <c r="AAB649" s="226"/>
      <c r="AAC649" s="226"/>
      <c r="AAD649" s="226"/>
      <c r="AAE649" s="226"/>
      <c r="AAF649" s="226"/>
      <c r="AAG649" s="226"/>
      <c r="AAH649" s="226"/>
      <c r="AAI649" s="226"/>
      <c r="AAJ649" s="226"/>
      <c r="AAK649" s="226"/>
      <c r="AAL649" s="226"/>
      <c r="AAM649" s="226"/>
      <c r="AAN649" s="226"/>
      <c r="AAO649" s="226"/>
      <c r="AAP649" s="226"/>
      <c r="AAQ649" s="226"/>
      <c r="AAR649" s="226"/>
      <c r="AAS649" s="226"/>
      <c r="AAT649" s="226"/>
      <c r="AAU649" s="226"/>
      <c r="AAV649" s="226"/>
      <c r="AAW649" s="226"/>
      <c r="AAX649" s="226"/>
      <c r="AAY649" s="226"/>
      <c r="AAZ649" s="226"/>
      <c r="ABA649" s="226"/>
      <c r="ABB649" s="226"/>
      <c r="ABC649" s="226"/>
      <c r="ABD649" s="226"/>
      <c r="ABE649" s="226"/>
      <c r="ABF649" s="226"/>
      <c r="ABG649" s="226"/>
      <c r="ABH649" s="226"/>
      <c r="ABI649" s="226"/>
      <c r="ABJ649" s="226"/>
      <c r="ABK649" s="226"/>
      <c r="ABL649" s="226"/>
      <c r="ABM649" s="226"/>
      <c r="ABN649" s="226"/>
      <c r="ABO649" s="226"/>
      <c r="ABP649" s="226"/>
      <c r="ABQ649" s="226"/>
      <c r="ABR649" s="226"/>
      <c r="ABS649" s="226"/>
      <c r="ABT649" s="226"/>
      <c r="ABU649" s="226"/>
      <c r="ABV649" s="226"/>
      <c r="ABW649" s="226"/>
      <c r="ABX649" s="226"/>
      <c r="ABY649" s="226"/>
      <c r="ABZ649" s="226"/>
      <c r="ACA649" s="226"/>
      <c r="ACB649" s="226"/>
      <c r="ACC649" s="226"/>
      <c r="ACD649" s="226"/>
      <c r="ACE649" s="226"/>
      <c r="ACF649" s="226"/>
      <c r="ACG649" s="226"/>
      <c r="ACH649" s="226"/>
      <c r="ACI649" s="226"/>
      <c r="ACJ649" s="226"/>
      <c r="ACK649" s="226"/>
      <c r="ACL649" s="226"/>
      <c r="ACM649" s="226"/>
      <c r="ACN649" s="226"/>
      <c r="ACO649" s="226"/>
      <c r="ACP649" s="226"/>
      <c r="ACQ649" s="226"/>
      <c r="ACR649" s="226"/>
      <c r="ACS649" s="226"/>
      <c r="ACT649" s="226"/>
      <c r="ACU649" s="226"/>
      <c r="ACV649" s="226"/>
      <c r="ACW649" s="226"/>
      <c r="ACX649" s="226"/>
      <c r="ACY649" s="226"/>
      <c r="ACZ649" s="226"/>
      <c r="ADA649" s="226"/>
      <c r="ADB649" s="226"/>
      <c r="ADC649" s="226"/>
      <c r="ADD649" s="226"/>
      <c r="ADE649" s="226"/>
      <c r="ADF649" s="226"/>
      <c r="ADG649" s="226"/>
      <c r="ADH649" s="226"/>
      <c r="ADI649" s="226"/>
      <c r="ADJ649" s="226"/>
      <c r="ADK649" s="226"/>
      <c r="ADL649" s="226"/>
      <c r="ADM649" s="226"/>
      <c r="ADN649" s="226"/>
      <c r="ADO649" s="226"/>
      <c r="ADP649" s="226"/>
      <c r="ADQ649" s="226"/>
      <c r="ADR649" s="226"/>
      <c r="ADS649" s="226"/>
      <c r="ADT649" s="226"/>
      <c r="ADU649" s="226"/>
      <c r="ADV649" s="226"/>
      <c r="ADW649" s="226"/>
      <c r="ADX649" s="226"/>
      <c r="ADY649" s="226"/>
      <c r="ADZ649" s="226"/>
      <c r="AEA649" s="226"/>
      <c r="AEB649" s="226"/>
      <c r="AEC649" s="226"/>
      <c r="AED649" s="226"/>
      <c r="AEE649" s="226"/>
      <c r="AEF649" s="226"/>
      <c r="AEG649" s="226"/>
      <c r="AEH649" s="226"/>
      <c r="AEI649" s="226"/>
      <c r="AEJ649" s="226"/>
      <c r="AEK649" s="226"/>
      <c r="AEL649" s="226"/>
      <c r="AEM649" s="226"/>
      <c r="AEN649" s="226"/>
      <c r="AEO649" s="226"/>
      <c r="AEP649" s="226"/>
      <c r="AEQ649" s="226"/>
      <c r="AER649" s="226"/>
      <c r="AES649" s="226"/>
      <c r="AET649" s="226"/>
      <c r="AEU649" s="226"/>
      <c r="AEV649" s="226"/>
      <c r="AEW649" s="226"/>
      <c r="AEX649" s="226"/>
      <c r="AEY649" s="226"/>
      <c r="AEZ649" s="226"/>
      <c r="AFA649" s="226"/>
      <c r="AFB649" s="226"/>
      <c r="AFC649" s="226"/>
      <c r="AFD649" s="226"/>
      <c r="AFE649" s="226"/>
      <c r="AFF649" s="226"/>
      <c r="AFG649" s="226"/>
      <c r="AFH649" s="226"/>
      <c r="AFI649" s="226"/>
      <c r="AFJ649" s="226"/>
      <c r="AFK649" s="226"/>
      <c r="AFL649" s="226"/>
      <c r="AFM649" s="226"/>
      <c r="AFN649" s="226"/>
      <c r="AFO649" s="226"/>
      <c r="AFP649" s="226"/>
      <c r="AFQ649" s="226"/>
      <c r="AFR649" s="226"/>
      <c r="AFS649" s="226"/>
      <c r="AFT649" s="226"/>
      <c r="AFU649" s="226"/>
      <c r="AFV649" s="226"/>
      <c r="AFW649" s="226"/>
      <c r="AFX649" s="226"/>
      <c r="AFY649" s="226"/>
      <c r="AFZ649" s="226"/>
      <c r="AGA649" s="226"/>
      <c r="AGB649" s="226"/>
      <c r="AGC649" s="226"/>
      <c r="AGD649" s="226"/>
      <c r="AGE649" s="226"/>
      <c r="AGF649" s="226"/>
      <c r="AGG649" s="226"/>
      <c r="AGH649" s="226"/>
      <c r="AGI649" s="226"/>
      <c r="AGJ649" s="226"/>
      <c r="AGK649" s="226"/>
      <c r="AGL649" s="226"/>
      <c r="AGM649" s="226"/>
      <c r="AGN649" s="226"/>
      <c r="AGO649" s="226"/>
      <c r="AGP649" s="226"/>
      <c r="AGQ649" s="226"/>
      <c r="AGR649" s="226"/>
      <c r="AGS649" s="226"/>
      <c r="AGT649" s="226"/>
      <c r="AGU649" s="226"/>
      <c r="AGV649" s="226"/>
      <c r="AGW649" s="226"/>
      <c r="AGX649" s="226"/>
      <c r="AGY649" s="226"/>
      <c r="AGZ649" s="226"/>
      <c r="AHA649" s="226"/>
      <c r="AHB649" s="226"/>
      <c r="AHC649" s="226"/>
      <c r="AHD649" s="226"/>
      <c r="AHE649" s="226"/>
      <c r="AHF649" s="226"/>
      <c r="AHG649" s="226"/>
      <c r="AHH649" s="226"/>
      <c r="AHI649" s="226"/>
      <c r="AHJ649" s="226"/>
      <c r="AHK649" s="226"/>
      <c r="AHL649" s="226"/>
      <c r="AHM649" s="226"/>
      <c r="AHN649" s="226"/>
      <c r="AHO649" s="226"/>
      <c r="AHP649" s="226"/>
      <c r="AHQ649" s="226"/>
      <c r="AHR649" s="226"/>
      <c r="AHS649" s="226"/>
      <c r="AHT649" s="226"/>
      <c r="AHU649" s="226"/>
      <c r="AHV649" s="226"/>
      <c r="AHW649" s="226"/>
      <c r="AHX649" s="226"/>
      <c r="AHY649" s="226"/>
      <c r="AHZ649" s="226"/>
      <c r="AIA649" s="226"/>
      <c r="AIB649" s="226"/>
      <c r="AIC649" s="226"/>
      <c r="AID649" s="226"/>
      <c r="AIE649" s="226"/>
      <c r="AIF649" s="226"/>
      <c r="AIG649" s="226"/>
      <c r="AIH649" s="226"/>
      <c r="AII649" s="226"/>
      <c r="AIJ649" s="226"/>
      <c r="AIK649" s="226"/>
      <c r="AIL649" s="226"/>
      <c r="AIM649" s="226"/>
      <c r="AIN649" s="226"/>
      <c r="AIO649" s="226"/>
      <c r="AIP649" s="226"/>
      <c r="AIQ649" s="226"/>
      <c r="AIR649" s="226"/>
      <c r="AIS649" s="226"/>
      <c r="AIT649" s="226"/>
      <c r="AIU649" s="226"/>
      <c r="AIV649" s="226"/>
      <c r="AIW649" s="226"/>
      <c r="AIX649" s="226"/>
      <c r="AIY649" s="226"/>
      <c r="AIZ649" s="226"/>
      <c r="AJA649" s="226"/>
      <c r="AJB649" s="226"/>
      <c r="AJC649" s="226"/>
      <c r="AJD649" s="226"/>
      <c r="AJE649" s="226"/>
      <c r="AJF649" s="226"/>
      <c r="AJG649" s="226"/>
      <c r="AJH649" s="226"/>
      <c r="AJI649" s="226"/>
      <c r="AJJ649" s="226"/>
      <c r="AJK649" s="226"/>
      <c r="AJL649" s="226"/>
      <c r="AJM649" s="226"/>
      <c r="AJN649" s="226"/>
      <c r="AJO649" s="226"/>
      <c r="AJP649" s="226"/>
      <c r="AJQ649" s="226"/>
      <c r="AJR649" s="226"/>
      <c r="AJS649" s="226"/>
      <c r="AJT649" s="226"/>
      <c r="AJU649" s="226"/>
      <c r="AJV649" s="226"/>
      <c r="AJW649" s="226"/>
      <c r="AJX649" s="226"/>
      <c r="AJY649" s="226"/>
      <c r="AJZ649" s="226"/>
      <c r="AKA649" s="226"/>
      <c r="AKB649" s="226"/>
      <c r="AKC649" s="226"/>
      <c r="AKD649" s="226"/>
      <c r="AKE649" s="226"/>
      <c r="AKF649" s="226"/>
      <c r="AKG649" s="226"/>
      <c r="AKH649" s="226"/>
      <c r="AKI649" s="226"/>
      <c r="AKJ649" s="226"/>
      <c r="AKK649" s="226"/>
      <c r="AKL649" s="226"/>
      <c r="AKM649" s="226"/>
      <c r="AKN649" s="226"/>
      <c r="AKO649" s="226"/>
      <c r="AKP649" s="226"/>
      <c r="AKQ649" s="226"/>
      <c r="AKR649" s="226"/>
      <c r="AKS649" s="226"/>
      <c r="AKT649" s="226"/>
      <c r="AKU649" s="226"/>
      <c r="AKV649" s="226"/>
      <c r="AKW649" s="226"/>
      <c r="AKX649" s="226"/>
      <c r="AKY649" s="226"/>
      <c r="AKZ649" s="226"/>
      <c r="ALA649" s="226"/>
      <c r="ALB649" s="226"/>
      <c r="ALC649" s="226"/>
      <c r="ALD649" s="226"/>
      <c r="ALE649" s="226"/>
      <c r="ALF649" s="226"/>
      <c r="ALG649" s="226"/>
      <c r="ALH649" s="226"/>
      <c r="ALI649" s="226"/>
      <c r="ALJ649" s="226"/>
      <c r="ALK649" s="226"/>
      <c r="ALL649" s="226"/>
      <c r="ALM649" s="226"/>
      <c r="ALN649" s="226"/>
      <c r="ALO649" s="226"/>
      <c r="ALP649" s="226"/>
      <c r="ALQ649" s="226"/>
      <c r="ALR649" s="226"/>
      <c r="ALS649" s="226"/>
      <c r="ALT649" s="226"/>
      <c r="ALU649" s="226"/>
      <c r="ALV649" s="226"/>
      <c r="ALW649" s="226"/>
      <c r="ALX649" s="226"/>
      <c r="ALY649" s="226"/>
      <c r="ALZ649" s="226"/>
      <c r="AMA649" s="226"/>
      <c r="AMB649" s="226"/>
      <c r="AMC649" s="226"/>
      <c r="AMD649" s="226"/>
      <c r="AME649" s="226"/>
      <c r="AMF649" s="226"/>
      <c r="AMG649" s="226"/>
      <c r="AMH649" s="226"/>
      <c r="AMI649" s="226"/>
      <c r="AMJ649" s="226"/>
      <c r="AMK649" s="226"/>
      <c r="AML649" s="226"/>
      <c r="AMM649" s="226"/>
      <c r="AMN649" s="226"/>
      <c r="AMO649" s="226"/>
      <c r="AMP649" s="226"/>
      <c r="AMQ649" s="226"/>
      <c r="AMR649" s="226"/>
      <c r="AMS649" s="226"/>
      <c r="AMT649" s="226"/>
      <c r="AMU649" s="226"/>
      <c r="AMV649" s="226"/>
      <c r="AMW649" s="226"/>
      <c r="AMX649" s="226"/>
    </row>
    <row r="650" spans="1:1038" s="398" customFormat="1" ht="18" customHeight="1">
      <c r="A650" s="610"/>
      <c r="B650" s="226"/>
      <c r="C650" s="226"/>
      <c r="D650" s="226"/>
      <c r="E650" s="226">
        <v>84</v>
      </c>
      <c r="F650" s="226">
        <v>4</v>
      </c>
      <c r="G650" s="558" t="str">
        <f t="shared" si="333"/>
        <v>84-4</v>
      </c>
      <c r="H650" s="226">
        <v>32</v>
      </c>
      <c r="I650" s="256">
        <v>32.5</v>
      </c>
      <c r="J650" s="544">
        <f t="shared" si="330"/>
        <v>0</v>
      </c>
      <c r="K650" s="545"/>
      <c r="L650" s="171">
        <f>(VLOOKUP($G650,Depth_Lookup!$A$3:$J$410,10,FALSE))+(H650/100)</f>
        <v>215.45999999999998</v>
      </c>
      <c r="M650" s="171">
        <f>(VLOOKUP($G650,Depth_Lookup!$A$3:$J$410,10,FALSE))+(I650/100)</f>
        <v>215.46499999999997</v>
      </c>
      <c r="N650" s="232"/>
      <c r="O650" s="226"/>
      <c r="P650" s="226"/>
      <c r="Q650" s="226"/>
      <c r="R650" s="391" t="s">
        <v>2061</v>
      </c>
      <c r="S650" s="226"/>
      <c r="T650" s="226"/>
      <c r="U650" s="226"/>
      <c r="V650" s="226"/>
      <c r="W650" s="226"/>
      <c r="X650" s="391"/>
      <c r="Y650" s="226"/>
      <c r="Z650" s="226"/>
      <c r="AA650" s="226"/>
      <c r="AB650" s="226"/>
      <c r="AC650" s="226"/>
      <c r="AD650" s="226"/>
      <c r="AE650" s="393"/>
      <c r="AF650" s="558"/>
      <c r="AG650" s="394"/>
      <c r="AH650" s="226"/>
      <c r="AI650" s="257"/>
      <c r="AJ650" s="226"/>
      <c r="AK650" s="226"/>
      <c r="AL650" s="226"/>
      <c r="AM650" s="226"/>
      <c r="AN650" s="226"/>
      <c r="AO650" s="257"/>
      <c r="AP650" s="226"/>
      <c r="AQ650" s="226"/>
      <c r="AR650" s="226"/>
      <c r="AS650" s="226"/>
      <c r="AT650" s="226"/>
      <c r="AU650" s="257"/>
      <c r="AV650" s="226"/>
      <c r="AW650" s="226"/>
      <c r="AX650" s="226"/>
      <c r="AY650" s="226"/>
      <c r="AZ650" s="226"/>
      <c r="BA650" s="257"/>
      <c r="BB650" s="226"/>
      <c r="BC650" s="226"/>
      <c r="BD650" s="226"/>
      <c r="BE650" s="226"/>
      <c r="BF650" s="226"/>
      <c r="BG650" s="257"/>
      <c r="BH650" s="226"/>
      <c r="BI650" s="226"/>
      <c r="BJ650" s="226"/>
      <c r="BK650" s="226"/>
      <c r="BL650" s="226"/>
      <c r="BM650" s="257"/>
      <c r="BN650" s="226"/>
      <c r="BO650" s="226"/>
      <c r="BP650" s="226"/>
      <c r="BQ650" s="226"/>
      <c r="BR650" s="226"/>
      <c r="BS650" s="226"/>
      <c r="BT650" s="226"/>
      <c r="BU650" s="226"/>
      <c r="BV650" s="226"/>
      <c r="BW650" s="226"/>
      <c r="BX650" s="226"/>
      <c r="BY650" s="257"/>
      <c r="BZ650" s="226"/>
      <c r="CA650" s="226"/>
      <c r="CB650" s="226"/>
      <c r="CC650" s="226"/>
      <c r="CD650" s="226"/>
      <c r="CE650" s="226"/>
      <c r="CF650" s="399"/>
      <c r="CG650" s="259"/>
      <c r="CH650" s="559"/>
      <c r="CI650" s="559"/>
      <c r="CJ650" s="559"/>
      <c r="CK650" s="564"/>
      <c r="CL650" s="560"/>
      <c r="CM650" s="560"/>
      <c r="CN650" s="560"/>
      <c r="CO650" s="560"/>
      <c r="CP650" s="560"/>
      <c r="CQ650" s="560"/>
      <c r="CR650" s="560"/>
      <c r="CS650" s="560"/>
      <c r="CT650" s="560"/>
      <c r="CU650" s="560"/>
      <c r="CV650" s="560"/>
      <c r="CW650" s="560"/>
      <c r="CX650" s="560"/>
      <c r="CY650" s="560"/>
      <c r="CZ650" s="560"/>
      <c r="DA650" s="560"/>
      <c r="DB650" s="560"/>
      <c r="DC650" s="566"/>
      <c r="DD650" s="560"/>
      <c r="DE650" s="560"/>
      <c r="DF650" s="560"/>
      <c r="DG650" s="560"/>
      <c r="DH650" s="560"/>
      <c r="DI650" s="560"/>
      <c r="DJ650" s="560"/>
      <c r="DK650" s="396"/>
      <c r="DL650" s="259"/>
      <c r="DM650" s="560"/>
      <c r="DN650" s="560"/>
      <c r="DO650" s="563"/>
      <c r="DP650" s="564"/>
      <c r="DQ650" s="565"/>
      <c r="DR650" s="563"/>
      <c r="DS650" s="565"/>
      <c r="DT650" s="543"/>
      <c r="DU650" s="566"/>
      <c r="DV650" s="566"/>
      <c r="DW650" s="400"/>
      <c r="DX650" s="567"/>
      <c r="DY650" s="567"/>
      <c r="DZ650" s="155"/>
      <c r="EA650" s="155"/>
      <c r="EB650" s="256"/>
      <c r="EC650" s="104"/>
      <c r="ED650" s="229" t="s">
        <v>2517</v>
      </c>
      <c r="EE650" s="401"/>
      <c r="EF650" s="402"/>
      <c r="EG650" s="401"/>
      <c r="EH650" s="403"/>
      <c r="EI650" s="404"/>
      <c r="EJ650" s="405"/>
      <c r="EK650" s="406"/>
      <c r="EL650" s="401"/>
      <c r="EM650" s="403"/>
      <c r="EN650" s="403" t="s">
        <v>1448</v>
      </c>
      <c r="EO650" s="407">
        <v>0.2</v>
      </c>
      <c r="EP650" s="407" t="s">
        <v>2054</v>
      </c>
      <c r="EQ650" s="407"/>
      <c r="ER650" s="407"/>
      <c r="ES650" s="407"/>
      <c r="ET650" s="407"/>
      <c r="EU650" s="407"/>
      <c r="EV650" s="408">
        <v>52</v>
      </c>
      <c r="EW650" s="408">
        <v>90</v>
      </c>
      <c r="EX650" s="408">
        <v>50</v>
      </c>
      <c r="EY650" s="408">
        <v>0</v>
      </c>
      <c r="EZ650" s="192">
        <f t="shared" si="313"/>
        <v>-132.95660080582101</v>
      </c>
      <c r="FA650" s="192">
        <f t="shared" si="314"/>
        <v>227.04339919417899</v>
      </c>
      <c r="FB650" s="192">
        <f t="shared" si="315"/>
        <v>29.760903067071297</v>
      </c>
      <c r="FC650" s="192">
        <f t="shared" si="316"/>
        <v>317.04339919417896</v>
      </c>
      <c r="FD650" s="192">
        <f t="shared" si="317"/>
        <v>60.239096932928703</v>
      </c>
      <c r="FE650" s="193">
        <f t="shared" si="318"/>
        <v>47.043399194178988</v>
      </c>
      <c r="FF650" s="194">
        <f t="shared" si="319"/>
        <v>60.239096932928703</v>
      </c>
      <c r="FG650" s="401"/>
      <c r="FH650" s="403"/>
      <c r="FI650" s="778">
        <f t="shared" si="324"/>
        <v>0.2</v>
      </c>
      <c r="FJ650" s="779">
        <f t="shared" si="325"/>
        <v>60.239096932928703</v>
      </c>
      <c r="FK650" s="779">
        <f t="shared" si="326"/>
        <v>29.760903067071297</v>
      </c>
      <c r="FL650" s="780">
        <f t="shared" si="327"/>
        <v>0.51942574688727294</v>
      </c>
      <c r="FM650" s="169">
        <f t="shared" si="328"/>
        <v>0.49638170807866844</v>
      </c>
      <c r="FN650" s="783">
        <f t="shared" si="329"/>
        <v>9.927634161573369E-2</v>
      </c>
      <c r="FO650" s="226"/>
      <c r="FP650" s="226"/>
      <c r="FQ650" s="226"/>
      <c r="FR650" s="226"/>
      <c r="FS650" s="226"/>
      <c r="FT650" s="226"/>
      <c r="FU650" s="226"/>
      <c r="FV650" s="226"/>
      <c r="FW650" s="226"/>
      <c r="FX650" s="226"/>
      <c r="FY650" s="226"/>
      <c r="FZ650" s="226"/>
      <c r="GA650" s="226"/>
      <c r="GB650" s="226"/>
      <c r="GC650" s="226"/>
      <c r="GD650" s="226"/>
      <c r="GE650" s="226"/>
      <c r="GF650" s="226"/>
      <c r="GG650" s="226"/>
      <c r="GH650" s="226"/>
      <c r="GI650" s="226"/>
      <c r="GJ650" s="226"/>
      <c r="GK650" s="226"/>
      <c r="GL650" s="226"/>
      <c r="GM650" s="226"/>
      <c r="GN650" s="226"/>
      <c r="GO650" s="226"/>
      <c r="GP650" s="226"/>
      <c r="GQ650" s="226"/>
      <c r="GR650" s="226"/>
      <c r="GS650" s="226"/>
      <c r="GT650" s="226"/>
      <c r="GU650" s="226"/>
      <c r="GV650" s="226"/>
      <c r="GW650" s="226"/>
      <c r="GX650" s="226"/>
      <c r="GY650" s="226"/>
      <c r="GZ650" s="226"/>
      <c r="HA650" s="226"/>
      <c r="HB650" s="226"/>
      <c r="HC650" s="226"/>
      <c r="HD650" s="226"/>
      <c r="HE650" s="226"/>
      <c r="HF650" s="226"/>
      <c r="HG650" s="226"/>
      <c r="HH650" s="226"/>
      <c r="HI650" s="226"/>
      <c r="HJ650" s="226"/>
      <c r="HK650" s="226"/>
      <c r="HL650" s="226"/>
      <c r="HM650" s="226"/>
      <c r="HN650" s="226"/>
      <c r="HO650" s="226"/>
      <c r="HP650" s="226"/>
      <c r="HQ650" s="226"/>
      <c r="HR650" s="226"/>
      <c r="HS650" s="226"/>
      <c r="HT650" s="226"/>
      <c r="HU650" s="226"/>
      <c r="HV650" s="226"/>
      <c r="HW650" s="226"/>
      <c r="HX650" s="226"/>
      <c r="HY650" s="226"/>
      <c r="HZ650" s="226"/>
      <c r="IA650" s="226"/>
      <c r="IB650" s="226"/>
      <c r="IC650" s="226"/>
      <c r="ID650" s="226"/>
      <c r="IE650" s="226"/>
      <c r="IF650" s="226"/>
      <c r="IG650" s="226"/>
      <c r="IH650" s="226"/>
      <c r="II650" s="226"/>
      <c r="IJ650" s="226"/>
      <c r="IK650" s="226"/>
      <c r="IL650" s="226"/>
      <c r="IM650" s="226"/>
      <c r="IN650" s="226"/>
      <c r="IO650" s="226"/>
      <c r="IP650" s="226"/>
      <c r="IQ650" s="226"/>
      <c r="IR650" s="226"/>
      <c r="IS650" s="226"/>
      <c r="IT650" s="226"/>
      <c r="IU650" s="226"/>
      <c r="IV650" s="226"/>
      <c r="IW650" s="226"/>
      <c r="IX650" s="226"/>
      <c r="IY650" s="226"/>
      <c r="IZ650" s="226"/>
      <c r="JA650" s="226"/>
      <c r="JB650" s="226"/>
      <c r="JC650" s="226"/>
      <c r="JD650" s="226"/>
      <c r="JE650" s="226"/>
      <c r="JF650" s="226"/>
      <c r="JG650" s="226"/>
      <c r="JH650" s="226"/>
      <c r="JI650" s="226"/>
      <c r="JJ650" s="226"/>
      <c r="JK650" s="226"/>
      <c r="JL650" s="226"/>
      <c r="JM650" s="226"/>
      <c r="JN650" s="226"/>
      <c r="JO650" s="226"/>
      <c r="JP650" s="226"/>
      <c r="JQ650" s="226"/>
      <c r="JR650" s="226"/>
      <c r="JS650" s="226"/>
      <c r="JT650" s="226"/>
      <c r="JU650" s="226"/>
      <c r="JV650" s="226"/>
      <c r="JW650" s="226"/>
      <c r="JX650" s="226"/>
      <c r="JY650" s="226"/>
      <c r="JZ650" s="226"/>
      <c r="KA650" s="226"/>
      <c r="KB650" s="226"/>
      <c r="KC650" s="226"/>
      <c r="KD650" s="226"/>
      <c r="KE650" s="226"/>
      <c r="KF650" s="226"/>
      <c r="KG650" s="226"/>
      <c r="KH650" s="226"/>
      <c r="KI650" s="226"/>
      <c r="KJ650" s="226"/>
      <c r="KK650" s="226"/>
      <c r="KL650" s="226"/>
      <c r="KM650" s="226"/>
      <c r="KN650" s="226"/>
      <c r="KO650" s="226"/>
      <c r="KP650" s="226"/>
      <c r="KQ650" s="226"/>
      <c r="KR650" s="226"/>
      <c r="KS650" s="226"/>
      <c r="KT650" s="226"/>
      <c r="KU650" s="226"/>
      <c r="KV650" s="226"/>
      <c r="KW650" s="226"/>
      <c r="KX650" s="226"/>
      <c r="KY650" s="226"/>
      <c r="KZ650" s="226"/>
      <c r="LA650" s="226"/>
      <c r="LB650" s="226"/>
      <c r="LC650" s="226"/>
      <c r="LD650" s="226"/>
      <c r="LE650" s="226"/>
      <c r="LF650" s="226"/>
      <c r="LG650" s="226"/>
      <c r="LH650" s="226"/>
      <c r="LI650" s="226"/>
      <c r="LJ650" s="226"/>
      <c r="LK650" s="226"/>
      <c r="LL650" s="226"/>
      <c r="LM650" s="226"/>
      <c r="LN650" s="226"/>
      <c r="LO650" s="226"/>
      <c r="LP650" s="226"/>
      <c r="LQ650" s="226"/>
      <c r="LR650" s="226"/>
      <c r="LS650" s="226"/>
      <c r="LT650" s="226"/>
      <c r="LU650" s="226"/>
      <c r="LV650" s="226"/>
      <c r="LW650" s="226"/>
      <c r="LX650" s="226"/>
      <c r="LY650" s="226"/>
      <c r="LZ650" s="226"/>
      <c r="MA650" s="226"/>
      <c r="MB650" s="226"/>
      <c r="MC650" s="226"/>
      <c r="MD650" s="226"/>
      <c r="ME650" s="226"/>
      <c r="MF650" s="226"/>
      <c r="MG650" s="226"/>
      <c r="MH650" s="226"/>
      <c r="MI650" s="226"/>
      <c r="MJ650" s="226"/>
      <c r="MK650" s="226"/>
      <c r="ML650" s="226"/>
      <c r="MM650" s="226"/>
      <c r="MN650" s="226"/>
      <c r="MO650" s="226"/>
      <c r="MP650" s="226"/>
      <c r="MQ650" s="226"/>
      <c r="MR650" s="226"/>
      <c r="MS650" s="226"/>
      <c r="MT650" s="226"/>
      <c r="MU650" s="226"/>
      <c r="MV650" s="226"/>
      <c r="MW650" s="226"/>
      <c r="MX650" s="226"/>
      <c r="MY650" s="226"/>
      <c r="MZ650" s="226"/>
      <c r="NA650" s="226"/>
      <c r="NB650" s="226"/>
      <c r="NC650" s="226"/>
      <c r="ND650" s="226"/>
      <c r="NE650" s="226"/>
      <c r="NF650" s="226"/>
      <c r="NG650" s="226"/>
      <c r="NH650" s="226"/>
      <c r="NI650" s="226"/>
      <c r="NJ650" s="226"/>
      <c r="NK650" s="226"/>
      <c r="NL650" s="226"/>
      <c r="NM650" s="226"/>
      <c r="NN650" s="226"/>
      <c r="NO650" s="226"/>
      <c r="NP650" s="226"/>
      <c r="NQ650" s="226"/>
      <c r="NR650" s="226"/>
      <c r="NS650" s="226"/>
      <c r="NT650" s="226"/>
      <c r="NU650" s="226"/>
      <c r="NV650" s="226"/>
      <c r="NW650" s="226"/>
      <c r="NX650" s="226"/>
      <c r="NY650" s="226"/>
      <c r="NZ650" s="226"/>
      <c r="OA650" s="226"/>
      <c r="OB650" s="226"/>
      <c r="OC650" s="226"/>
      <c r="OD650" s="226"/>
      <c r="OE650" s="226"/>
      <c r="OF650" s="226"/>
      <c r="OG650" s="226"/>
      <c r="OH650" s="226"/>
      <c r="OI650" s="226"/>
      <c r="OJ650" s="226"/>
      <c r="OK650" s="226"/>
      <c r="OL650" s="226"/>
      <c r="OM650" s="226"/>
      <c r="ON650" s="226"/>
      <c r="OO650" s="226"/>
      <c r="OP650" s="226"/>
      <c r="OQ650" s="226"/>
      <c r="OR650" s="226"/>
      <c r="OS650" s="226"/>
      <c r="OT650" s="226"/>
      <c r="OU650" s="226"/>
      <c r="OV650" s="226"/>
      <c r="OW650" s="226"/>
      <c r="OX650" s="226"/>
      <c r="OY650" s="226"/>
      <c r="OZ650" s="226"/>
      <c r="PA650" s="226"/>
      <c r="PB650" s="226"/>
      <c r="PC650" s="226"/>
      <c r="PD650" s="226"/>
      <c r="PE650" s="226"/>
      <c r="PF650" s="226"/>
      <c r="PG650" s="226"/>
      <c r="PH650" s="226"/>
      <c r="PI650" s="226"/>
      <c r="PJ650" s="226"/>
      <c r="PK650" s="226"/>
      <c r="PL650" s="226"/>
      <c r="PM650" s="226"/>
      <c r="PN650" s="226"/>
      <c r="PO650" s="226"/>
      <c r="PP650" s="226"/>
      <c r="PQ650" s="226"/>
      <c r="PR650" s="226"/>
      <c r="PS650" s="226"/>
      <c r="PT650" s="226"/>
      <c r="PU650" s="226"/>
      <c r="PV650" s="226"/>
      <c r="PW650" s="226"/>
      <c r="PX650" s="226"/>
      <c r="PY650" s="226"/>
      <c r="PZ650" s="226"/>
      <c r="QA650" s="226"/>
      <c r="QB650" s="226"/>
      <c r="QC650" s="226"/>
      <c r="QD650" s="226"/>
      <c r="QE650" s="226"/>
      <c r="QF650" s="226"/>
      <c r="QG650" s="226"/>
      <c r="QH650" s="226"/>
      <c r="QI650" s="226"/>
      <c r="QJ650" s="226"/>
      <c r="QK650" s="226"/>
      <c r="QL650" s="226"/>
      <c r="QM650" s="226"/>
      <c r="QN650" s="226"/>
      <c r="QO650" s="226"/>
      <c r="QP650" s="226"/>
      <c r="QQ650" s="226"/>
      <c r="QR650" s="226"/>
      <c r="QS650" s="226"/>
      <c r="QT650" s="226"/>
      <c r="QU650" s="226"/>
      <c r="QV650" s="226"/>
      <c r="QW650" s="226"/>
      <c r="QX650" s="226"/>
      <c r="QY650" s="226"/>
      <c r="QZ650" s="226"/>
      <c r="RA650" s="226"/>
      <c r="RB650" s="226"/>
      <c r="RC650" s="226"/>
      <c r="RD650" s="226"/>
      <c r="RE650" s="226"/>
      <c r="RF650" s="226"/>
      <c r="RG650" s="226"/>
      <c r="RH650" s="226"/>
      <c r="RI650" s="226"/>
      <c r="RJ650" s="226"/>
      <c r="RK650" s="226"/>
      <c r="RL650" s="226"/>
      <c r="RM650" s="226"/>
      <c r="RN650" s="226"/>
      <c r="RO650" s="226"/>
      <c r="RP650" s="226"/>
      <c r="RQ650" s="226"/>
      <c r="RR650" s="226"/>
      <c r="RS650" s="226"/>
      <c r="RT650" s="226"/>
      <c r="RU650" s="226"/>
      <c r="RV650" s="226"/>
      <c r="RW650" s="226"/>
      <c r="RX650" s="226"/>
      <c r="RY650" s="226"/>
      <c r="RZ650" s="226"/>
      <c r="SA650" s="226"/>
      <c r="SB650" s="226"/>
      <c r="SC650" s="226"/>
      <c r="SD650" s="226"/>
      <c r="SE650" s="226"/>
      <c r="SF650" s="226"/>
      <c r="SG650" s="226"/>
      <c r="SH650" s="226"/>
      <c r="SI650" s="226"/>
      <c r="SJ650" s="226"/>
      <c r="SK650" s="226"/>
      <c r="SL650" s="226"/>
      <c r="SM650" s="226"/>
      <c r="SN650" s="226"/>
      <c r="SO650" s="226"/>
      <c r="SP650" s="226"/>
      <c r="SQ650" s="226"/>
      <c r="SR650" s="226"/>
      <c r="SS650" s="226"/>
      <c r="ST650" s="226"/>
      <c r="SU650" s="226"/>
      <c r="SV650" s="226"/>
      <c r="SW650" s="226"/>
      <c r="SX650" s="226"/>
      <c r="SY650" s="226"/>
      <c r="SZ650" s="226"/>
      <c r="TA650" s="226"/>
      <c r="TB650" s="226"/>
      <c r="TC650" s="226"/>
      <c r="TD650" s="226"/>
      <c r="TE650" s="226"/>
      <c r="TF650" s="226"/>
      <c r="TG650" s="226"/>
      <c r="TH650" s="226"/>
      <c r="TI650" s="226"/>
      <c r="TJ650" s="226"/>
      <c r="TK650" s="226"/>
      <c r="TL650" s="226"/>
      <c r="TM650" s="226"/>
      <c r="TN650" s="226"/>
      <c r="TO650" s="226"/>
      <c r="TP650" s="226"/>
      <c r="TQ650" s="226"/>
      <c r="TR650" s="226"/>
      <c r="TS650" s="226"/>
      <c r="TT650" s="226"/>
      <c r="TU650" s="226"/>
      <c r="TV650" s="226"/>
      <c r="TW650" s="226"/>
      <c r="TX650" s="226"/>
      <c r="TY650" s="226"/>
      <c r="TZ650" s="226"/>
      <c r="UA650" s="226"/>
      <c r="UB650" s="226"/>
      <c r="UC650" s="226"/>
      <c r="UD650" s="226"/>
      <c r="UE650" s="226"/>
      <c r="UF650" s="226"/>
      <c r="UG650" s="226"/>
      <c r="UH650" s="226"/>
      <c r="UI650" s="226"/>
      <c r="UJ650" s="226"/>
      <c r="UK650" s="226"/>
      <c r="UL650" s="226"/>
      <c r="UM650" s="226"/>
      <c r="UN650" s="226"/>
      <c r="UO650" s="226"/>
      <c r="UP650" s="226"/>
      <c r="UQ650" s="226"/>
      <c r="UR650" s="226"/>
      <c r="US650" s="226"/>
      <c r="UT650" s="226"/>
      <c r="UU650" s="226"/>
      <c r="UV650" s="226"/>
      <c r="UW650" s="226"/>
      <c r="UX650" s="226"/>
      <c r="UY650" s="226"/>
      <c r="UZ650" s="226"/>
      <c r="VA650" s="226"/>
      <c r="VB650" s="226"/>
      <c r="VC650" s="226"/>
      <c r="VD650" s="226"/>
      <c r="VE650" s="226"/>
      <c r="VF650" s="226"/>
      <c r="VG650" s="226"/>
      <c r="VH650" s="226"/>
      <c r="VI650" s="226"/>
      <c r="VJ650" s="226"/>
      <c r="VK650" s="226"/>
      <c r="VL650" s="226"/>
      <c r="VM650" s="226"/>
      <c r="VN650" s="226"/>
      <c r="VO650" s="226"/>
      <c r="VP650" s="226"/>
      <c r="VQ650" s="226"/>
      <c r="VR650" s="226"/>
      <c r="VS650" s="226"/>
      <c r="VT650" s="226"/>
      <c r="VU650" s="226"/>
      <c r="VV650" s="226"/>
      <c r="VW650" s="226"/>
      <c r="VX650" s="226"/>
      <c r="VY650" s="226"/>
      <c r="VZ650" s="226"/>
      <c r="WA650" s="226"/>
      <c r="WB650" s="226"/>
      <c r="WC650" s="226"/>
      <c r="WD650" s="226"/>
      <c r="WE650" s="226"/>
      <c r="WF650" s="226"/>
      <c r="WG650" s="226"/>
      <c r="WH650" s="226"/>
      <c r="WI650" s="226"/>
      <c r="WJ650" s="226"/>
      <c r="WK650" s="226"/>
      <c r="WL650" s="226"/>
      <c r="WM650" s="226"/>
      <c r="WN650" s="226"/>
      <c r="WO650" s="226"/>
      <c r="WP650" s="226"/>
      <c r="WQ650" s="226"/>
      <c r="WR650" s="226"/>
      <c r="WS650" s="226"/>
      <c r="WT650" s="226"/>
      <c r="WU650" s="226"/>
      <c r="WV650" s="226"/>
      <c r="WW650" s="226"/>
      <c r="WX650" s="226"/>
      <c r="WY650" s="226"/>
      <c r="WZ650" s="226"/>
      <c r="XA650" s="226"/>
      <c r="XB650" s="226"/>
      <c r="XC650" s="226"/>
      <c r="XD650" s="226"/>
      <c r="XE650" s="226"/>
      <c r="XF650" s="226"/>
      <c r="XG650" s="226"/>
      <c r="XH650" s="226"/>
      <c r="XI650" s="226"/>
      <c r="XJ650" s="226"/>
      <c r="XK650" s="226"/>
      <c r="XL650" s="226"/>
      <c r="XM650" s="226"/>
      <c r="XN650" s="226"/>
      <c r="XO650" s="226"/>
      <c r="XP650" s="226"/>
      <c r="XQ650" s="226"/>
      <c r="XR650" s="226"/>
      <c r="XS650" s="226"/>
      <c r="XT650" s="226"/>
      <c r="XU650" s="226"/>
      <c r="XV650" s="226"/>
      <c r="XW650" s="226"/>
      <c r="XX650" s="226"/>
      <c r="XY650" s="226"/>
      <c r="XZ650" s="226"/>
      <c r="YA650" s="226"/>
      <c r="YB650" s="226"/>
      <c r="YC650" s="226"/>
      <c r="YD650" s="226"/>
      <c r="YE650" s="226"/>
      <c r="YF650" s="226"/>
      <c r="YG650" s="226"/>
      <c r="YH650" s="226"/>
      <c r="YI650" s="226"/>
      <c r="YJ650" s="226"/>
      <c r="YK650" s="226"/>
      <c r="YL650" s="226"/>
      <c r="YM650" s="226"/>
      <c r="YN650" s="226"/>
      <c r="YO650" s="226"/>
      <c r="YP650" s="226"/>
      <c r="YQ650" s="226"/>
      <c r="YR650" s="226"/>
      <c r="YS650" s="226"/>
      <c r="YT650" s="226"/>
      <c r="YU650" s="226"/>
      <c r="YV650" s="226"/>
      <c r="YW650" s="226"/>
      <c r="YX650" s="226"/>
      <c r="YY650" s="226"/>
      <c r="YZ650" s="226"/>
      <c r="ZA650" s="226"/>
      <c r="ZB650" s="226"/>
      <c r="ZC650" s="226"/>
      <c r="ZD650" s="226"/>
      <c r="ZE650" s="226"/>
      <c r="ZF650" s="226"/>
      <c r="ZG650" s="226"/>
      <c r="ZH650" s="226"/>
      <c r="ZI650" s="226"/>
      <c r="ZJ650" s="226"/>
      <c r="ZK650" s="226"/>
      <c r="ZL650" s="226"/>
      <c r="ZM650" s="226"/>
      <c r="ZN650" s="226"/>
      <c r="ZO650" s="226"/>
      <c r="ZP650" s="226"/>
      <c r="ZQ650" s="226"/>
      <c r="ZR650" s="226"/>
      <c r="ZS650" s="226"/>
      <c r="ZT650" s="226"/>
      <c r="ZU650" s="226"/>
      <c r="ZV650" s="226"/>
      <c r="ZW650" s="226"/>
      <c r="ZX650" s="226"/>
      <c r="ZY650" s="226"/>
      <c r="ZZ650" s="226"/>
      <c r="AAA650" s="226"/>
      <c r="AAB650" s="226"/>
      <c r="AAC650" s="226"/>
      <c r="AAD650" s="226"/>
      <c r="AAE650" s="226"/>
      <c r="AAF650" s="226"/>
      <c r="AAG650" s="226"/>
      <c r="AAH650" s="226"/>
      <c r="AAI650" s="226"/>
      <c r="AAJ650" s="226"/>
      <c r="AAK650" s="226"/>
      <c r="AAL650" s="226"/>
      <c r="AAM650" s="226"/>
      <c r="AAN650" s="226"/>
      <c r="AAO650" s="226"/>
      <c r="AAP650" s="226"/>
      <c r="AAQ650" s="226"/>
      <c r="AAR650" s="226"/>
      <c r="AAS650" s="226"/>
      <c r="AAT650" s="226"/>
      <c r="AAU650" s="226"/>
      <c r="AAV650" s="226"/>
      <c r="AAW650" s="226"/>
      <c r="AAX650" s="226"/>
      <c r="AAY650" s="226"/>
      <c r="AAZ650" s="226"/>
      <c r="ABA650" s="226"/>
      <c r="ABB650" s="226"/>
      <c r="ABC650" s="226"/>
      <c r="ABD650" s="226"/>
      <c r="ABE650" s="226"/>
      <c r="ABF650" s="226"/>
      <c r="ABG650" s="226"/>
      <c r="ABH650" s="226"/>
      <c r="ABI650" s="226"/>
      <c r="ABJ650" s="226"/>
      <c r="ABK650" s="226"/>
      <c r="ABL650" s="226"/>
      <c r="ABM650" s="226"/>
      <c r="ABN650" s="226"/>
      <c r="ABO650" s="226"/>
      <c r="ABP650" s="226"/>
      <c r="ABQ650" s="226"/>
      <c r="ABR650" s="226"/>
      <c r="ABS650" s="226"/>
      <c r="ABT650" s="226"/>
      <c r="ABU650" s="226"/>
      <c r="ABV650" s="226"/>
      <c r="ABW650" s="226"/>
      <c r="ABX650" s="226"/>
      <c r="ABY650" s="226"/>
      <c r="ABZ650" s="226"/>
      <c r="ACA650" s="226"/>
      <c r="ACB650" s="226"/>
      <c r="ACC650" s="226"/>
      <c r="ACD650" s="226"/>
      <c r="ACE650" s="226"/>
      <c r="ACF650" s="226"/>
      <c r="ACG650" s="226"/>
      <c r="ACH650" s="226"/>
      <c r="ACI650" s="226"/>
      <c r="ACJ650" s="226"/>
      <c r="ACK650" s="226"/>
      <c r="ACL650" s="226"/>
      <c r="ACM650" s="226"/>
      <c r="ACN650" s="226"/>
      <c r="ACO650" s="226"/>
      <c r="ACP650" s="226"/>
      <c r="ACQ650" s="226"/>
      <c r="ACR650" s="226"/>
      <c r="ACS650" s="226"/>
      <c r="ACT650" s="226"/>
      <c r="ACU650" s="226"/>
      <c r="ACV650" s="226"/>
      <c r="ACW650" s="226"/>
      <c r="ACX650" s="226"/>
      <c r="ACY650" s="226"/>
      <c r="ACZ650" s="226"/>
      <c r="ADA650" s="226"/>
      <c r="ADB650" s="226"/>
      <c r="ADC650" s="226"/>
      <c r="ADD650" s="226"/>
      <c r="ADE650" s="226"/>
      <c r="ADF650" s="226"/>
      <c r="ADG650" s="226"/>
      <c r="ADH650" s="226"/>
      <c r="ADI650" s="226"/>
      <c r="ADJ650" s="226"/>
      <c r="ADK650" s="226"/>
      <c r="ADL650" s="226"/>
      <c r="ADM650" s="226"/>
      <c r="ADN650" s="226"/>
      <c r="ADO650" s="226"/>
      <c r="ADP650" s="226"/>
      <c r="ADQ650" s="226"/>
      <c r="ADR650" s="226"/>
      <c r="ADS650" s="226"/>
      <c r="ADT650" s="226"/>
      <c r="ADU650" s="226"/>
      <c r="ADV650" s="226"/>
      <c r="ADW650" s="226"/>
      <c r="ADX650" s="226"/>
      <c r="ADY650" s="226"/>
      <c r="ADZ650" s="226"/>
      <c r="AEA650" s="226"/>
      <c r="AEB650" s="226"/>
      <c r="AEC650" s="226"/>
      <c r="AED650" s="226"/>
      <c r="AEE650" s="226"/>
      <c r="AEF650" s="226"/>
      <c r="AEG650" s="226"/>
      <c r="AEH650" s="226"/>
      <c r="AEI650" s="226"/>
      <c r="AEJ650" s="226"/>
      <c r="AEK650" s="226"/>
      <c r="AEL650" s="226"/>
      <c r="AEM650" s="226"/>
      <c r="AEN650" s="226"/>
      <c r="AEO650" s="226"/>
      <c r="AEP650" s="226"/>
      <c r="AEQ650" s="226"/>
      <c r="AER650" s="226"/>
      <c r="AES650" s="226"/>
      <c r="AET650" s="226"/>
      <c r="AEU650" s="226"/>
      <c r="AEV650" s="226"/>
      <c r="AEW650" s="226"/>
      <c r="AEX650" s="226"/>
      <c r="AEY650" s="226"/>
      <c r="AEZ650" s="226"/>
      <c r="AFA650" s="226"/>
      <c r="AFB650" s="226"/>
      <c r="AFC650" s="226"/>
      <c r="AFD650" s="226"/>
      <c r="AFE650" s="226"/>
      <c r="AFF650" s="226"/>
      <c r="AFG650" s="226"/>
      <c r="AFH650" s="226"/>
      <c r="AFI650" s="226"/>
      <c r="AFJ650" s="226"/>
      <c r="AFK650" s="226"/>
      <c r="AFL650" s="226"/>
      <c r="AFM650" s="226"/>
      <c r="AFN650" s="226"/>
      <c r="AFO650" s="226"/>
      <c r="AFP650" s="226"/>
      <c r="AFQ650" s="226"/>
      <c r="AFR650" s="226"/>
      <c r="AFS650" s="226"/>
      <c r="AFT650" s="226"/>
      <c r="AFU650" s="226"/>
      <c r="AFV650" s="226"/>
      <c r="AFW650" s="226"/>
      <c r="AFX650" s="226"/>
      <c r="AFY650" s="226"/>
      <c r="AFZ650" s="226"/>
      <c r="AGA650" s="226"/>
      <c r="AGB650" s="226"/>
      <c r="AGC650" s="226"/>
      <c r="AGD650" s="226"/>
      <c r="AGE650" s="226"/>
      <c r="AGF650" s="226"/>
      <c r="AGG650" s="226"/>
      <c r="AGH650" s="226"/>
      <c r="AGI650" s="226"/>
      <c r="AGJ650" s="226"/>
      <c r="AGK650" s="226"/>
      <c r="AGL650" s="226"/>
      <c r="AGM650" s="226"/>
      <c r="AGN650" s="226"/>
      <c r="AGO650" s="226"/>
      <c r="AGP650" s="226"/>
      <c r="AGQ650" s="226"/>
      <c r="AGR650" s="226"/>
      <c r="AGS650" s="226"/>
      <c r="AGT650" s="226"/>
      <c r="AGU650" s="226"/>
      <c r="AGV650" s="226"/>
      <c r="AGW650" s="226"/>
      <c r="AGX650" s="226"/>
      <c r="AGY650" s="226"/>
      <c r="AGZ650" s="226"/>
      <c r="AHA650" s="226"/>
      <c r="AHB650" s="226"/>
      <c r="AHC650" s="226"/>
      <c r="AHD650" s="226"/>
      <c r="AHE650" s="226"/>
      <c r="AHF650" s="226"/>
      <c r="AHG650" s="226"/>
      <c r="AHH650" s="226"/>
      <c r="AHI650" s="226"/>
      <c r="AHJ650" s="226"/>
      <c r="AHK650" s="226"/>
      <c r="AHL650" s="226"/>
      <c r="AHM650" s="226"/>
      <c r="AHN650" s="226"/>
      <c r="AHO650" s="226"/>
      <c r="AHP650" s="226"/>
      <c r="AHQ650" s="226"/>
      <c r="AHR650" s="226"/>
      <c r="AHS650" s="226"/>
      <c r="AHT650" s="226"/>
      <c r="AHU650" s="226"/>
      <c r="AHV650" s="226"/>
      <c r="AHW650" s="226"/>
      <c r="AHX650" s="226"/>
      <c r="AHY650" s="226"/>
      <c r="AHZ650" s="226"/>
      <c r="AIA650" s="226"/>
      <c r="AIB650" s="226"/>
      <c r="AIC650" s="226"/>
      <c r="AID650" s="226"/>
      <c r="AIE650" s="226"/>
      <c r="AIF650" s="226"/>
      <c r="AIG650" s="226"/>
      <c r="AIH650" s="226"/>
      <c r="AII650" s="226"/>
      <c r="AIJ650" s="226"/>
      <c r="AIK650" s="226"/>
      <c r="AIL650" s="226"/>
      <c r="AIM650" s="226"/>
      <c r="AIN650" s="226"/>
      <c r="AIO650" s="226"/>
      <c r="AIP650" s="226"/>
      <c r="AIQ650" s="226"/>
      <c r="AIR650" s="226"/>
      <c r="AIS650" s="226"/>
      <c r="AIT650" s="226"/>
      <c r="AIU650" s="226"/>
      <c r="AIV650" s="226"/>
      <c r="AIW650" s="226"/>
      <c r="AIX650" s="226"/>
      <c r="AIY650" s="226"/>
      <c r="AIZ650" s="226"/>
      <c r="AJA650" s="226"/>
      <c r="AJB650" s="226"/>
      <c r="AJC650" s="226"/>
      <c r="AJD650" s="226"/>
      <c r="AJE650" s="226"/>
      <c r="AJF650" s="226"/>
      <c r="AJG650" s="226"/>
      <c r="AJH650" s="226"/>
      <c r="AJI650" s="226"/>
      <c r="AJJ650" s="226"/>
      <c r="AJK650" s="226"/>
      <c r="AJL650" s="226"/>
      <c r="AJM650" s="226"/>
      <c r="AJN650" s="226"/>
      <c r="AJO650" s="226"/>
      <c r="AJP650" s="226"/>
      <c r="AJQ650" s="226"/>
      <c r="AJR650" s="226"/>
      <c r="AJS650" s="226"/>
      <c r="AJT650" s="226"/>
      <c r="AJU650" s="226"/>
      <c r="AJV650" s="226"/>
      <c r="AJW650" s="226"/>
      <c r="AJX650" s="226"/>
      <c r="AJY650" s="226"/>
      <c r="AJZ650" s="226"/>
      <c r="AKA650" s="226"/>
      <c r="AKB650" s="226"/>
      <c r="AKC650" s="226"/>
      <c r="AKD650" s="226"/>
      <c r="AKE650" s="226"/>
      <c r="AKF650" s="226"/>
      <c r="AKG650" s="226"/>
      <c r="AKH650" s="226"/>
      <c r="AKI650" s="226"/>
      <c r="AKJ650" s="226"/>
      <c r="AKK650" s="226"/>
      <c r="AKL650" s="226"/>
      <c r="AKM650" s="226"/>
      <c r="AKN650" s="226"/>
      <c r="AKO650" s="226"/>
      <c r="AKP650" s="226"/>
      <c r="AKQ650" s="226"/>
      <c r="AKR650" s="226"/>
      <c r="AKS650" s="226"/>
      <c r="AKT650" s="226"/>
      <c r="AKU650" s="226"/>
      <c r="AKV650" s="226"/>
      <c r="AKW650" s="226"/>
      <c r="AKX650" s="226"/>
      <c r="AKY650" s="226"/>
      <c r="AKZ650" s="226"/>
      <c r="ALA650" s="226"/>
      <c r="ALB650" s="226"/>
      <c r="ALC650" s="226"/>
      <c r="ALD650" s="226"/>
      <c r="ALE650" s="226"/>
      <c r="ALF650" s="226"/>
      <c r="ALG650" s="226"/>
      <c r="ALH650" s="226"/>
      <c r="ALI650" s="226"/>
      <c r="ALJ650" s="226"/>
      <c r="ALK650" s="226"/>
      <c r="ALL650" s="226"/>
      <c r="ALM650" s="226"/>
      <c r="ALN650" s="226"/>
      <c r="ALO650" s="226"/>
      <c r="ALP650" s="226"/>
      <c r="ALQ650" s="226"/>
      <c r="ALR650" s="226"/>
      <c r="ALS650" s="226"/>
      <c r="ALT650" s="226"/>
      <c r="ALU650" s="226"/>
      <c r="ALV650" s="226"/>
      <c r="ALW650" s="226"/>
      <c r="ALX650" s="226"/>
      <c r="ALY650" s="226"/>
      <c r="ALZ650" s="226"/>
      <c r="AMA650" s="226"/>
      <c r="AMB650" s="226"/>
      <c r="AMC650" s="226"/>
      <c r="AMD650" s="226"/>
      <c r="AME650" s="226"/>
      <c r="AMF650" s="226"/>
      <c r="AMG650" s="226"/>
      <c r="AMH650" s="226"/>
      <c r="AMI650" s="226"/>
      <c r="AMJ650" s="226"/>
      <c r="AMK650" s="226"/>
      <c r="AML650" s="226"/>
      <c r="AMM650" s="226"/>
      <c r="AMN650" s="226"/>
      <c r="AMO650" s="226"/>
      <c r="AMP650" s="226"/>
      <c r="AMQ650" s="226"/>
      <c r="AMR650" s="226"/>
      <c r="AMS650" s="226"/>
      <c r="AMT650" s="226"/>
      <c r="AMU650" s="226"/>
      <c r="AMV650" s="226"/>
      <c r="AMW650" s="226"/>
      <c r="AMX650" s="226"/>
    </row>
    <row r="651" spans="1:1038" s="288" customFormat="1" ht="18" customHeight="1">
      <c r="A651" s="409" t="s">
        <v>2065</v>
      </c>
      <c r="B651" s="227" t="s">
        <v>1647</v>
      </c>
      <c r="C651" s="227"/>
      <c r="D651" s="227" t="s">
        <v>1279</v>
      </c>
      <c r="E651" s="227">
        <v>84</v>
      </c>
      <c r="F651" s="227">
        <v>4</v>
      </c>
      <c r="G651" s="570" t="str">
        <f t="shared" si="220"/>
        <v>84-4</v>
      </c>
      <c r="H651" s="227">
        <v>32.5</v>
      </c>
      <c r="I651" s="479">
        <v>79</v>
      </c>
      <c r="J651" s="477">
        <f t="shared" si="289"/>
        <v>0</v>
      </c>
      <c r="K651" s="478" t="str">
        <f>IF(J652=1,IF(((VLOOKUP($G651,[1]Depth_Lookup!A$3:J$410,9,FALSE))-(I651/100))=0,"Good",IF(((VLOOKUP($G651,[1]Depth_Lookup!$A$3:$J$550,9,FALSE))-(I651/100))&gt;0,"Too Short","Too Long")))</f>
        <v>Good</v>
      </c>
      <c r="L651" s="171">
        <f>(VLOOKUP($G651,Depth_Lookup!$A$3:$J$410,10,FALSE))+(H651/100)</f>
        <v>215.46499999999997</v>
      </c>
      <c r="M651" s="171">
        <f>(VLOOKUP($G651,Depth_Lookup!$A$3:$J$410,10,FALSE))+(I651/100)</f>
        <v>215.92999999999998</v>
      </c>
      <c r="N651" s="230" t="s">
        <v>2185</v>
      </c>
      <c r="O651" s="227">
        <v>2</v>
      </c>
      <c r="P651" s="227" t="s">
        <v>853</v>
      </c>
      <c r="Q651" s="227" t="s">
        <v>125</v>
      </c>
      <c r="R651" s="286" t="str">
        <f t="shared" si="277"/>
        <v>SerpentinizedHarzburgite</v>
      </c>
      <c r="S651" s="227" t="s">
        <v>700</v>
      </c>
      <c r="T651" s="227" t="s">
        <v>700</v>
      </c>
      <c r="U651" s="227"/>
      <c r="V651" s="227"/>
      <c r="W651" s="227" t="s">
        <v>102</v>
      </c>
      <c r="X651" s="286">
        <f>VLOOKUP(W651,[1]definitions_list_lookup!A$13:B$19,2,0)</f>
        <v>5</v>
      </c>
      <c r="Y651" s="227" t="s">
        <v>90</v>
      </c>
      <c r="Z651" s="227" t="s">
        <v>91</v>
      </c>
      <c r="AA651" s="227"/>
      <c r="AB651" s="227" t="s">
        <v>116</v>
      </c>
      <c r="AC651" s="227" t="s">
        <v>108</v>
      </c>
      <c r="AD651" s="227" t="s">
        <v>96</v>
      </c>
      <c r="AE651" s="233" t="s">
        <v>123</v>
      </c>
      <c r="AF651" s="570">
        <f>VLOOKUP(AE651,[1]definitions_list_mag!$V$12:$W$15,2,0)</f>
        <v>1</v>
      </c>
      <c r="AG651" s="237" t="s">
        <v>1361</v>
      </c>
      <c r="AH651" s="227"/>
      <c r="AI651" s="240">
        <v>62</v>
      </c>
      <c r="AJ651" s="227"/>
      <c r="AK651" s="227"/>
      <c r="AL651" s="227"/>
      <c r="AM651" s="227"/>
      <c r="AN651" s="227"/>
      <c r="AO651" s="240"/>
      <c r="AP651" s="227"/>
      <c r="AQ651" s="227"/>
      <c r="AR651" s="227"/>
      <c r="AS651" s="227"/>
      <c r="AT651" s="227"/>
      <c r="AU651" s="240">
        <v>1</v>
      </c>
      <c r="AV651" s="227">
        <v>1</v>
      </c>
      <c r="AW651" s="227">
        <v>0.5</v>
      </c>
      <c r="AX651" s="227" t="s">
        <v>110</v>
      </c>
      <c r="AY651" s="227" t="s">
        <v>110</v>
      </c>
      <c r="AZ651" s="227"/>
      <c r="BA651" s="240">
        <v>35</v>
      </c>
      <c r="BB651" s="227">
        <v>8</v>
      </c>
      <c r="BC651" s="227">
        <v>3</v>
      </c>
      <c r="BD651" s="227" t="s">
        <v>110</v>
      </c>
      <c r="BE651" s="227" t="s">
        <v>110</v>
      </c>
      <c r="BF651" s="227"/>
      <c r="BG651" s="240"/>
      <c r="BH651" s="227"/>
      <c r="BI651" s="227"/>
      <c r="BJ651" s="227"/>
      <c r="BK651" s="227"/>
      <c r="BL651" s="227"/>
      <c r="BM651" s="240">
        <v>2</v>
      </c>
      <c r="BN651" s="227">
        <v>2</v>
      </c>
      <c r="BO651" s="227">
        <v>0.5</v>
      </c>
      <c r="BP651" s="227"/>
      <c r="BQ651" s="227"/>
      <c r="BR651" s="227"/>
      <c r="BS651" s="227"/>
      <c r="BT651" s="227"/>
      <c r="BU651" s="227"/>
      <c r="BV651" s="227"/>
      <c r="BW651" s="227"/>
      <c r="BX651" s="227"/>
      <c r="BY651" s="240"/>
      <c r="BZ651" s="227"/>
      <c r="CA651" s="227"/>
      <c r="CB651" s="227"/>
      <c r="CC651" s="227"/>
      <c r="CD651" s="227"/>
      <c r="CE651" s="227"/>
      <c r="CF651" s="290">
        <f t="shared" si="290"/>
        <v>100</v>
      </c>
      <c r="CG651" s="148"/>
      <c r="CH651" s="571" t="s">
        <v>1329</v>
      </c>
      <c r="CI651" s="571">
        <v>85</v>
      </c>
      <c r="CJ651" s="571" t="s">
        <v>514</v>
      </c>
      <c r="CK651" s="572"/>
      <c r="CL651" s="572"/>
      <c r="CM651" s="572"/>
      <c r="CN651" s="572"/>
      <c r="CO651" s="572"/>
      <c r="CP651" s="572"/>
      <c r="CQ651" s="572"/>
      <c r="CR651" s="572"/>
      <c r="CS651" s="572"/>
      <c r="CT651" s="572"/>
      <c r="CU651" s="572"/>
      <c r="CV651" s="572"/>
      <c r="CW651" s="572"/>
      <c r="CX651" s="572"/>
      <c r="CY651" s="572"/>
      <c r="CZ651" s="572"/>
      <c r="DA651" s="572"/>
      <c r="DB651" s="572">
        <v>75</v>
      </c>
      <c r="DC651" s="577">
        <v>25</v>
      </c>
      <c r="DD651" s="572"/>
      <c r="DE651" s="572"/>
      <c r="DF651" s="572"/>
      <c r="DG651" s="572"/>
      <c r="DH651" s="572"/>
      <c r="DI651" s="572"/>
      <c r="DJ651" s="572"/>
      <c r="DK651" s="208"/>
      <c r="DL651" s="148"/>
      <c r="DM651" s="572"/>
      <c r="DN651" s="572"/>
      <c r="DO651" s="574"/>
      <c r="DP651" s="575"/>
      <c r="DQ651" s="576"/>
      <c r="DR651" s="574"/>
      <c r="DS651" s="576"/>
      <c r="DT651" s="283" t="s">
        <v>2187</v>
      </c>
      <c r="DU651" s="577"/>
      <c r="DV651" s="577"/>
      <c r="DW651" s="291" t="e">
        <f>VLOOKUP(P651,[1]definitions_list_lookup!$K$30:$L$54,2,0)</f>
        <v>#N/A</v>
      </c>
      <c r="DX651" s="578" t="s">
        <v>2151</v>
      </c>
      <c r="DY651" s="578" t="s">
        <v>2186</v>
      </c>
      <c r="DZ651" s="154"/>
      <c r="EA651" s="154"/>
      <c r="EB651" s="229"/>
      <c r="EC651" s="292"/>
      <c r="ED651" s="229" t="s">
        <v>2517</v>
      </c>
      <c r="EE651" s="293"/>
      <c r="EF651" s="294"/>
      <c r="EG651" s="293"/>
      <c r="EH651" s="295"/>
      <c r="EI651" s="296"/>
      <c r="EJ651" s="297"/>
      <c r="EK651" s="298"/>
      <c r="EL651" s="293"/>
      <c r="EM651" s="295"/>
      <c r="EN651" s="295" t="s">
        <v>1448</v>
      </c>
      <c r="EO651" s="321"/>
      <c r="EP651" s="321"/>
      <c r="EQ651" s="321"/>
      <c r="ER651" s="321"/>
      <c r="ES651" s="321"/>
      <c r="ET651" s="321"/>
      <c r="EU651" s="321"/>
      <c r="EV651" s="408">
        <v>52</v>
      </c>
      <c r="EW651" s="408">
        <v>90</v>
      </c>
      <c r="EX651" s="408">
        <v>50</v>
      </c>
      <c r="EY651" s="408">
        <v>0</v>
      </c>
      <c r="EZ651" s="192">
        <f t="shared" si="313"/>
        <v>-132.95660080582101</v>
      </c>
      <c r="FA651" s="192">
        <f t="shared" si="314"/>
        <v>227.04339919417899</v>
      </c>
      <c r="FB651" s="192">
        <f t="shared" si="315"/>
        <v>29.760903067071297</v>
      </c>
      <c r="FC651" s="192">
        <f t="shared" si="316"/>
        <v>317.04339919417896</v>
      </c>
      <c r="FD651" s="192">
        <f t="shared" si="317"/>
        <v>60.239096932928703</v>
      </c>
      <c r="FE651" s="193">
        <f t="shared" si="318"/>
        <v>47.043399194178988</v>
      </c>
      <c r="FF651" s="194">
        <f t="shared" si="319"/>
        <v>60.239096932928703</v>
      </c>
      <c r="FG651" s="293"/>
      <c r="FH651" s="295"/>
      <c r="FI651" s="778">
        <f t="shared" si="324"/>
        <v>0</v>
      </c>
      <c r="FJ651" s="779">
        <f t="shared" si="325"/>
        <v>60.239096932928703</v>
      </c>
      <c r="FK651" s="779">
        <f t="shared" si="326"/>
        <v>29.760903067071297</v>
      </c>
      <c r="FL651" s="780">
        <f t="shared" si="327"/>
        <v>0.51942574688727294</v>
      </c>
      <c r="FM651" s="169">
        <f t="shared" si="328"/>
        <v>0.49638170807866844</v>
      </c>
      <c r="FN651" s="783">
        <f t="shared" si="329"/>
        <v>0</v>
      </c>
      <c r="FO651" s="227"/>
      <c r="FP651" s="227"/>
      <c r="FQ651" s="227"/>
      <c r="FR651" s="227"/>
      <c r="FS651" s="227"/>
      <c r="FT651" s="227"/>
      <c r="FU651" s="227"/>
      <c r="FV651" s="227"/>
      <c r="FW651" s="227"/>
      <c r="FX651" s="227"/>
      <c r="FY651" s="227"/>
      <c r="FZ651" s="227"/>
      <c r="GA651" s="227"/>
      <c r="GB651" s="227"/>
      <c r="GC651" s="227"/>
      <c r="GD651" s="227"/>
      <c r="GE651" s="227"/>
      <c r="GF651" s="227"/>
      <c r="GG651" s="227"/>
      <c r="GH651" s="227"/>
      <c r="GI651" s="227"/>
      <c r="GJ651" s="227"/>
      <c r="GK651" s="227"/>
      <c r="GL651" s="227"/>
      <c r="GM651" s="227"/>
      <c r="GN651" s="227"/>
      <c r="GO651" s="227"/>
      <c r="GP651" s="227"/>
      <c r="GQ651" s="227"/>
      <c r="GR651" s="227"/>
      <c r="GS651" s="227"/>
      <c r="GT651" s="227"/>
      <c r="GU651" s="227"/>
      <c r="GV651" s="227"/>
      <c r="GW651" s="227"/>
      <c r="GX651" s="227"/>
      <c r="GY651" s="227"/>
      <c r="GZ651" s="227"/>
      <c r="HA651" s="227"/>
      <c r="HB651" s="227"/>
      <c r="HC651" s="227"/>
      <c r="HD651" s="227"/>
      <c r="HE651" s="227"/>
      <c r="HF651" s="227"/>
      <c r="HG651" s="227"/>
      <c r="HH651" s="227"/>
      <c r="HI651" s="227"/>
      <c r="HJ651" s="227"/>
      <c r="HK651" s="227"/>
      <c r="HL651" s="227"/>
      <c r="HM651" s="227"/>
      <c r="HN651" s="227"/>
      <c r="HO651" s="227"/>
      <c r="HP651" s="227"/>
      <c r="HQ651" s="227"/>
      <c r="HR651" s="227"/>
      <c r="HS651" s="227"/>
      <c r="HT651" s="227"/>
      <c r="HU651" s="227"/>
      <c r="HV651" s="227"/>
      <c r="HW651" s="227"/>
      <c r="HX651" s="227"/>
      <c r="HY651" s="227"/>
      <c r="HZ651" s="227"/>
      <c r="IA651" s="227"/>
      <c r="IB651" s="227"/>
      <c r="IC651" s="227"/>
      <c r="ID651" s="227"/>
      <c r="IE651" s="227"/>
      <c r="IF651" s="227"/>
      <c r="IG651" s="227"/>
      <c r="IH651" s="227"/>
      <c r="II651" s="227"/>
      <c r="IJ651" s="227"/>
      <c r="IK651" s="227"/>
      <c r="IL651" s="227"/>
      <c r="IM651" s="227"/>
      <c r="IN651" s="227"/>
      <c r="IO651" s="227"/>
      <c r="IP651" s="227"/>
      <c r="IQ651" s="227"/>
      <c r="IR651" s="227"/>
      <c r="IS651" s="227"/>
      <c r="IT651" s="227"/>
      <c r="IU651" s="227"/>
      <c r="IV651" s="227"/>
      <c r="IW651" s="227"/>
      <c r="IX651" s="227"/>
      <c r="IY651" s="227"/>
      <c r="IZ651" s="227"/>
      <c r="JA651" s="227"/>
      <c r="JB651" s="227"/>
      <c r="JC651" s="227"/>
      <c r="JD651" s="227"/>
      <c r="JE651" s="227"/>
      <c r="JF651" s="227"/>
      <c r="JG651" s="227"/>
      <c r="JH651" s="227"/>
      <c r="JI651" s="227"/>
      <c r="JJ651" s="227"/>
      <c r="JK651" s="227"/>
      <c r="JL651" s="227"/>
      <c r="JM651" s="227"/>
      <c r="JN651" s="227"/>
      <c r="JO651" s="227"/>
      <c r="JP651" s="227"/>
      <c r="JQ651" s="227"/>
      <c r="JR651" s="227"/>
      <c r="JS651" s="227"/>
      <c r="JT651" s="227"/>
      <c r="JU651" s="227"/>
      <c r="JV651" s="227"/>
      <c r="JW651" s="227"/>
      <c r="JX651" s="227"/>
      <c r="JY651" s="227"/>
      <c r="JZ651" s="227"/>
      <c r="KA651" s="227"/>
      <c r="KB651" s="227"/>
      <c r="KC651" s="227"/>
      <c r="KD651" s="227"/>
      <c r="KE651" s="227"/>
      <c r="KF651" s="227"/>
      <c r="KG651" s="227"/>
      <c r="KH651" s="227"/>
      <c r="KI651" s="227"/>
      <c r="KJ651" s="227"/>
      <c r="KK651" s="227"/>
      <c r="KL651" s="227"/>
      <c r="KM651" s="227"/>
      <c r="KN651" s="227"/>
      <c r="KO651" s="227"/>
      <c r="KP651" s="227"/>
      <c r="KQ651" s="227"/>
      <c r="KR651" s="227"/>
      <c r="KS651" s="227"/>
      <c r="KT651" s="227"/>
      <c r="KU651" s="227"/>
      <c r="KV651" s="227"/>
      <c r="KW651" s="227"/>
      <c r="KX651" s="227"/>
      <c r="KY651" s="227"/>
      <c r="KZ651" s="227"/>
      <c r="LA651" s="227"/>
      <c r="LB651" s="227"/>
      <c r="LC651" s="227"/>
      <c r="LD651" s="227"/>
      <c r="LE651" s="227"/>
      <c r="LF651" s="227"/>
      <c r="LG651" s="227"/>
      <c r="LH651" s="227"/>
      <c r="LI651" s="227"/>
      <c r="LJ651" s="227"/>
      <c r="LK651" s="227"/>
      <c r="LL651" s="227"/>
      <c r="LM651" s="227"/>
      <c r="LN651" s="227"/>
      <c r="LO651" s="227"/>
      <c r="LP651" s="227"/>
      <c r="LQ651" s="227"/>
      <c r="LR651" s="227"/>
      <c r="LS651" s="227"/>
      <c r="LT651" s="227"/>
      <c r="LU651" s="227"/>
      <c r="LV651" s="227"/>
      <c r="LW651" s="227"/>
      <c r="LX651" s="227"/>
      <c r="LY651" s="227"/>
      <c r="LZ651" s="227"/>
      <c r="MA651" s="227"/>
      <c r="MB651" s="227"/>
      <c r="MC651" s="227"/>
      <c r="MD651" s="227"/>
      <c r="ME651" s="227"/>
      <c r="MF651" s="227"/>
      <c r="MG651" s="227"/>
      <c r="MH651" s="227"/>
      <c r="MI651" s="227"/>
      <c r="MJ651" s="227"/>
      <c r="MK651" s="227"/>
      <c r="ML651" s="227"/>
      <c r="MM651" s="227"/>
      <c r="MN651" s="227"/>
      <c r="MO651" s="227"/>
      <c r="MP651" s="227"/>
      <c r="MQ651" s="227"/>
      <c r="MR651" s="227"/>
      <c r="MS651" s="227"/>
      <c r="MT651" s="227"/>
      <c r="MU651" s="227"/>
      <c r="MV651" s="227"/>
      <c r="MW651" s="227"/>
      <c r="MX651" s="227"/>
      <c r="MY651" s="227"/>
      <c r="MZ651" s="227"/>
      <c r="NA651" s="227"/>
      <c r="NB651" s="227"/>
      <c r="NC651" s="227"/>
      <c r="ND651" s="227"/>
      <c r="NE651" s="227"/>
      <c r="NF651" s="227"/>
      <c r="NG651" s="227"/>
      <c r="NH651" s="227"/>
      <c r="NI651" s="227"/>
      <c r="NJ651" s="227"/>
      <c r="NK651" s="227"/>
      <c r="NL651" s="227"/>
      <c r="NM651" s="227"/>
      <c r="NN651" s="227"/>
      <c r="NO651" s="227"/>
      <c r="NP651" s="227"/>
      <c r="NQ651" s="227"/>
      <c r="NR651" s="227"/>
      <c r="NS651" s="227"/>
      <c r="NT651" s="227"/>
      <c r="NU651" s="227"/>
      <c r="NV651" s="227"/>
      <c r="NW651" s="227"/>
      <c r="NX651" s="227"/>
      <c r="NY651" s="227"/>
      <c r="NZ651" s="227"/>
      <c r="OA651" s="227"/>
      <c r="OB651" s="227"/>
      <c r="OC651" s="227"/>
      <c r="OD651" s="227"/>
      <c r="OE651" s="227"/>
      <c r="OF651" s="227"/>
      <c r="OG651" s="227"/>
      <c r="OH651" s="227"/>
      <c r="OI651" s="227"/>
      <c r="OJ651" s="227"/>
      <c r="OK651" s="227"/>
      <c r="OL651" s="227"/>
      <c r="OM651" s="227"/>
      <c r="ON651" s="227"/>
      <c r="OO651" s="227"/>
      <c r="OP651" s="227"/>
      <c r="OQ651" s="227"/>
      <c r="OR651" s="227"/>
      <c r="OS651" s="227"/>
      <c r="OT651" s="227"/>
      <c r="OU651" s="227"/>
      <c r="OV651" s="227"/>
      <c r="OW651" s="227"/>
      <c r="OX651" s="227"/>
      <c r="OY651" s="227"/>
      <c r="OZ651" s="227"/>
      <c r="PA651" s="227"/>
      <c r="PB651" s="227"/>
      <c r="PC651" s="227"/>
      <c r="PD651" s="227"/>
      <c r="PE651" s="227"/>
      <c r="PF651" s="227"/>
      <c r="PG651" s="227"/>
      <c r="PH651" s="227"/>
      <c r="PI651" s="227"/>
      <c r="PJ651" s="227"/>
      <c r="PK651" s="227"/>
      <c r="PL651" s="227"/>
      <c r="PM651" s="227"/>
      <c r="PN651" s="227"/>
      <c r="PO651" s="227"/>
      <c r="PP651" s="227"/>
      <c r="PQ651" s="227"/>
      <c r="PR651" s="227"/>
      <c r="PS651" s="227"/>
      <c r="PT651" s="227"/>
      <c r="PU651" s="227"/>
      <c r="PV651" s="227"/>
      <c r="PW651" s="227"/>
      <c r="PX651" s="227"/>
      <c r="PY651" s="227"/>
      <c r="PZ651" s="227"/>
      <c r="QA651" s="227"/>
      <c r="QB651" s="227"/>
      <c r="QC651" s="227"/>
      <c r="QD651" s="227"/>
      <c r="QE651" s="227"/>
      <c r="QF651" s="227"/>
      <c r="QG651" s="227"/>
      <c r="QH651" s="227"/>
      <c r="QI651" s="227"/>
      <c r="QJ651" s="227"/>
      <c r="QK651" s="227"/>
      <c r="QL651" s="227"/>
      <c r="QM651" s="227"/>
      <c r="QN651" s="227"/>
      <c r="QO651" s="227"/>
      <c r="QP651" s="227"/>
      <c r="QQ651" s="227"/>
      <c r="QR651" s="227"/>
      <c r="QS651" s="227"/>
      <c r="QT651" s="227"/>
      <c r="QU651" s="227"/>
      <c r="QV651" s="227"/>
      <c r="QW651" s="227"/>
      <c r="QX651" s="227"/>
      <c r="QY651" s="227"/>
      <c r="QZ651" s="227"/>
      <c r="RA651" s="227"/>
      <c r="RB651" s="227"/>
      <c r="RC651" s="227"/>
      <c r="RD651" s="227"/>
      <c r="RE651" s="227"/>
      <c r="RF651" s="227"/>
      <c r="RG651" s="227"/>
      <c r="RH651" s="227"/>
      <c r="RI651" s="227"/>
      <c r="RJ651" s="227"/>
      <c r="RK651" s="227"/>
      <c r="RL651" s="227"/>
      <c r="RM651" s="227"/>
      <c r="RN651" s="227"/>
      <c r="RO651" s="227"/>
      <c r="RP651" s="227"/>
      <c r="RQ651" s="227"/>
      <c r="RR651" s="227"/>
      <c r="RS651" s="227"/>
      <c r="RT651" s="227"/>
      <c r="RU651" s="227"/>
      <c r="RV651" s="227"/>
      <c r="RW651" s="227"/>
      <c r="RX651" s="227"/>
      <c r="RY651" s="227"/>
      <c r="RZ651" s="227"/>
      <c r="SA651" s="227"/>
      <c r="SB651" s="227"/>
      <c r="SC651" s="227"/>
      <c r="SD651" s="227"/>
      <c r="SE651" s="227"/>
      <c r="SF651" s="227"/>
      <c r="SG651" s="227"/>
      <c r="SH651" s="227"/>
      <c r="SI651" s="227"/>
      <c r="SJ651" s="227"/>
      <c r="SK651" s="227"/>
      <c r="SL651" s="227"/>
      <c r="SM651" s="227"/>
      <c r="SN651" s="227"/>
      <c r="SO651" s="227"/>
      <c r="SP651" s="227"/>
      <c r="SQ651" s="227"/>
      <c r="SR651" s="227"/>
      <c r="SS651" s="227"/>
      <c r="ST651" s="227"/>
      <c r="SU651" s="227"/>
      <c r="SV651" s="227"/>
      <c r="SW651" s="227"/>
      <c r="SX651" s="227"/>
      <c r="SY651" s="227"/>
      <c r="SZ651" s="227"/>
      <c r="TA651" s="227"/>
      <c r="TB651" s="227"/>
      <c r="TC651" s="227"/>
      <c r="TD651" s="227"/>
      <c r="TE651" s="227"/>
      <c r="TF651" s="227"/>
      <c r="TG651" s="227"/>
      <c r="TH651" s="227"/>
      <c r="TI651" s="227"/>
      <c r="TJ651" s="227"/>
      <c r="TK651" s="227"/>
      <c r="TL651" s="227"/>
      <c r="TM651" s="227"/>
      <c r="TN651" s="227"/>
      <c r="TO651" s="227"/>
      <c r="TP651" s="227"/>
      <c r="TQ651" s="227"/>
      <c r="TR651" s="227"/>
      <c r="TS651" s="227"/>
      <c r="TT651" s="227"/>
      <c r="TU651" s="227"/>
      <c r="TV651" s="227"/>
      <c r="TW651" s="227"/>
      <c r="TX651" s="227"/>
      <c r="TY651" s="227"/>
      <c r="TZ651" s="227"/>
      <c r="UA651" s="227"/>
      <c r="UB651" s="227"/>
      <c r="UC651" s="227"/>
      <c r="UD651" s="227"/>
      <c r="UE651" s="227"/>
      <c r="UF651" s="227"/>
      <c r="UG651" s="227"/>
      <c r="UH651" s="227"/>
      <c r="UI651" s="227"/>
      <c r="UJ651" s="227"/>
      <c r="UK651" s="227"/>
      <c r="UL651" s="227"/>
      <c r="UM651" s="227"/>
      <c r="UN651" s="227"/>
      <c r="UO651" s="227"/>
      <c r="UP651" s="227"/>
      <c r="UQ651" s="227"/>
      <c r="UR651" s="227"/>
      <c r="US651" s="227"/>
      <c r="UT651" s="227"/>
      <c r="UU651" s="227"/>
      <c r="UV651" s="227"/>
      <c r="UW651" s="227"/>
      <c r="UX651" s="227"/>
      <c r="UY651" s="227"/>
      <c r="UZ651" s="227"/>
      <c r="VA651" s="227"/>
      <c r="VB651" s="227"/>
      <c r="VC651" s="227"/>
      <c r="VD651" s="227"/>
      <c r="VE651" s="227"/>
      <c r="VF651" s="227"/>
      <c r="VG651" s="227"/>
      <c r="VH651" s="227"/>
      <c r="VI651" s="227"/>
      <c r="VJ651" s="227"/>
      <c r="VK651" s="227"/>
      <c r="VL651" s="227"/>
      <c r="VM651" s="227"/>
      <c r="VN651" s="227"/>
      <c r="VO651" s="227"/>
      <c r="VP651" s="227"/>
      <c r="VQ651" s="227"/>
      <c r="VR651" s="227"/>
      <c r="VS651" s="227"/>
      <c r="VT651" s="227"/>
      <c r="VU651" s="227"/>
      <c r="VV651" s="227"/>
      <c r="VW651" s="227"/>
      <c r="VX651" s="227"/>
      <c r="VY651" s="227"/>
      <c r="VZ651" s="227"/>
      <c r="WA651" s="227"/>
      <c r="WB651" s="227"/>
      <c r="WC651" s="227"/>
      <c r="WD651" s="227"/>
      <c r="WE651" s="227"/>
      <c r="WF651" s="227"/>
      <c r="WG651" s="227"/>
      <c r="WH651" s="227"/>
      <c r="WI651" s="227"/>
      <c r="WJ651" s="227"/>
      <c r="WK651" s="227"/>
      <c r="WL651" s="227"/>
      <c r="WM651" s="227"/>
      <c r="WN651" s="227"/>
      <c r="WO651" s="227"/>
      <c r="WP651" s="227"/>
      <c r="WQ651" s="227"/>
      <c r="WR651" s="227"/>
      <c r="WS651" s="227"/>
      <c r="WT651" s="227"/>
      <c r="WU651" s="227"/>
      <c r="WV651" s="227"/>
      <c r="WW651" s="227"/>
      <c r="WX651" s="227"/>
      <c r="WY651" s="227"/>
      <c r="WZ651" s="227"/>
      <c r="XA651" s="227"/>
      <c r="XB651" s="227"/>
      <c r="XC651" s="227"/>
      <c r="XD651" s="227"/>
      <c r="XE651" s="227"/>
      <c r="XF651" s="227"/>
      <c r="XG651" s="227"/>
      <c r="XH651" s="227"/>
      <c r="XI651" s="227"/>
      <c r="XJ651" s="227"/>
      <c r="XK651" s="227"/>
      <c r="XL651" s="227"/>
      <c r="XM651" s="227"/>
      <c r="XN651" s="227"/>
      <c r="XO651" s="227"/>
      <c r="XP651" s="227"/>
      <c r="XQ651" s="227"/>
      <c r="XR651" s="227"/>
      <c r="XS651" s="227"/>
      <c r="XT651" s="227"/>
      <c r="XU651" s="227"/>
      <c r="XV651" s="227"/>
      <c r="XW651" s="227"/>
      <c r="XX651" s="227"/>
      <c r="XY651" s="227"/>
      <c r="XZ651" s="227"/>
      <c r="YA651" s="227"/>
      <c r="YB651" s="227"/>
      <c r="YC651" s="227"/>
      <c r="YD651" s="227"/>
      <c r="YE651" s="227"/>
      <c r="YF651" s="227"/>
      <c r="YG651" s="227"/>
      <c r="YH651" s="227"/>
      <c r="YI651" s="227"/>
      <c r="YJ651" s="227"/>
      <c r="YK651" s="227"/>
      <c r="YL651" s="227"/>
      <c r="YM651" s="227"/>
      <c r="YN651" s="227"/>
      <c r="YO651" s="227"/>
      <c r="YP651" s="227"/>
      <c r="YQ651" s="227"/>
      <c r="YR651" s="227"/>
      <c r="YS651" s="227"/>
      <c r="YT651" s="227"/>
      <c r="YU651" s="227"/>
      <c r="YV651" s="227"/>
      <c r="YW651" s="227"/>
      <c r="YX651" s="227"/>
      <c r="YY651" s="227"/>
      <c r="YZ651" s="227"/>
      <c r="ZA651" s="227"/>
      <c r="ZB651" s="227"/>
      <c r="ZC651" s="227"/>
      <c r="ZD651" s="227"/>
      <c r="ZE651" s="227"/>
      <c r="ZF651" s="227"/>
      <c r="ZG651" s="227"/>
      <c r="ZH651" s="227"/>
      <c r="ZI651" s="227"/>
      <c r="ZJ651" s="227"/>
      <c r="ZK651" s="227"/>
      <c r="ZL651" s="227"/>
      <c r="ZM651" s="227"/>
      <c r="ZN651" s="227"/>
      <c r="ZO651" s="227"/>
      <c r="ZP651" s="227"/>
      <c r="ZQ651" s="227"/>
      <c r="ZR651" s="227"/>
      <c r="ZS651" s="227"/>
      <c r="ZT651" s="227"/>
      <c r="ZU651" s="227"/>
      <c r="ZV651" s="227"/>
      <c r="ZW651" s="227"/>
      <c r="ZX651" s="227"/>
      <c r="ZY651" s="227"/>
      <c r="ZZ651" s="227"/>
      <c r="AAA651" s="227"/>
      <c r="AAB651" s="227"/>
      <c r="AAC651" s="227"/>
      <c r="AAD651" s="227"/>
      <c r="AAE651" s="227"/>
      <c r="AAF651" s="227"/>
      <c r="AAG651" s="227"/>
      <c r="AAH651" s="227"/>
      <c r="AAI651" s="227"/>
      <c r="AAJ651" s="227"/>
      <c r="AAK651" s="227"/>
      <c r="AAL651" s="227"/>
      <c r="AAM651" s="227"/>
      <c r="AAN651" s="227"/>
      <c r="AAO651" s="227"/>
      <c r="AAP651" s="227"/>
      <c r="AAQ651" s="227"/>
      <c r="AAR651" s="227"/>
      <c r="AAS651" s="227"/>
      <c r="AAT651" s="227"/>
      <c r="AAU651" s="227"/>
      <c r="AAV651" s="227"/>
      <c r="AAW651" s="227"/>
      <c r="AAX651" s="227"/>
      <c r="AAY651" s="227"/>
      <c r="AAZ651" s="227"/>
      <c r="ABA651" s="227"/>
      <c r="ABB651" s="227"/>
      <c r="ABC651" s="227"/>
      <c r="ABD651" s="227"/>
      <c r="ABE651" s="227"/>
      <c r="ABF651" s="227"/>
      <c r="ABG651" s="227"/>
      <c r="ABH651" s="227"/>
      <c r="ABI651" s="227"/>
      <c r="ABJ651" s="227"/>
      <c r="ABK651" s="227"/>
      <c r="ABL651" s="227"/>
      <c r="ABM651" s="227"/>
      <c r="ABN651" s="227"/>
      <c r="ABO651" s="227"/>
      <c r="ABP651" s="227"/>
      <c r="ABQ651" s="227"/>
      <c r="ABR651" s="227"/>
      <c r="ABS651" s="227"/>
      <c r="ABT651" s="227"/>
      <c r="ABU651" s="227"/>
      <c r="ABV651" s="227"/>
      <c r="ABW651" s="227"/>
      <c r="ABX651" s="227"/>
      <c r="ABY651" s="227"/>
      <c r="ABZ651" s="227"/>
      <c r="ACA651" s="227"/>
      <c r="ACB651" s="227"/>
      <c r="ACC651" s="227"/>
      <c r="ACD651" s="227"/>
      <c r="ACE651" s="227"/>
      <c r="ACF651" s="227"/>
      <c r="ACG651" s="227"/>
      <c r="ACH651" s="227"/>
      <c r="ACI651" s="227"/>
      <c r="ACJ651" s="227"/>
      <c r="ACK651" s="227"/>
      <c r="ACL651" s="227"/>
      <c r="ACM651" s="227"/>
      <c r="ACN651" s="227"/>
      <c r="ACO651" s="227"/>
      <c r="ACP651" s="227"/>
      <c r="ACQ651" s="227"/>
      <c r="ACR651" s="227"/>
      <c r="ACS651" s="227"/>
      <c r="ACT651" s="227"/>
      <c r="ACU651" s="227"/>
      <c r="ACV651" s="227"/>
      <c r="ACW651" s="227"/>
      <c r="ACX651" s="227"/>
      <c r="ACY651" s="227"/>
      <c r="ACZ651" s="227"/>
      <c r="ADA651" s="227"/>
      <c r="ADB651" s="227"/>
      <c r="ADC651" s="227"/>
      <c r="ADD651" s="227"/>
      <c r="ADE651" s="227"/>
      <c r="ADF651" s="227"/>
      <c r="ADG651" s="227"/>
      <c r="ADH651" s="227"/>
      <c r="ADI651" s="227"/>
      <c r="ADJ651" s="227"/>
      <c r="ADK651" s="227"/>
      <c r="ADL651" s="227"/>
      <c r="ADM651" s="227"/>
      <c r="ADN651" s="227"/>
      <c r="ADO651" s="227"/>
      <c r="ADP651" s="227"/>
      <c r="ADQ651" s="227"/>
      <c r="ADR651" s="227"/>
      <c r="ADS651" s="227"/>
      <c r="ADT651" s="227"/>
      <c r="ADU651" s="227"/>
      <c r="ADV651" s="227"/>
      <c r="ADW651" s="227"/>
      <c r="ADX651" s="227"/>
      <c r="ADY651" s="227"/>
      <c r="ADZ651" s="227"/>
      <c r="AEA651" s="227"/>
      <c r="AEB651" s="227"/>
      <c r="AEC651" s="227"/>
      <c r="AED651" s="227"/>
      <c r="AEE651" s="227"/>
      <c r="AEF651" s="227"/>
      <c r="AEG651" s="227"/>
      <c r="AEH651" s="227"/>
      <c r="AEI651" s="227"/>
      <c r="AEJ651" s="227"/>
      <c r="AEK651" s="227"/>
      <c r="AEL651" s="227"/>
      <c r="AEM651" s="227"/>
      <c r="AEN651" s="227"/>
      <c r="AEO651" s="227"/>
      <c r="AEP651" s="227"/>
      <c r="AEQ651" s="227"/>
      <c r="AER651" s="227"/>
      <c r="AES651" s="227"/>
      <c r="AET651" s="227"/>
      <c r="AEU651" s="227"/>
      <c r="AEV651" s="227"/>
      <c r="AEW651" s="227"/>
      <c r="AEX651" s="227"/>
      <c r="AEY651" s="227"/>
      <c r="AEZ651" s="227"/>
      <c r="AFA651" s="227"/>
      <c r="AFB651" s="227"/>
      <c r="AFC651" s="227"/>
      <c r="AFD651" s="227"/>
      <c r="AFE651" s="227"/>
      <c r="AFF651" s="227"/>
      <c r="AFG651" s="227"/>
      <c r="AFH651" s="227"/>
      <c r="AFI651" s="227"/>
      <c r="AFJ651" s="227"/>
      <c r="AFK651" s="227"/>
      <c r="AFL651" s="227"/>
      <c r="AFM651" s="227"/>
      <c r="AFN651" s="227"/>
      <c r="AFO651" s="227"/>
      <c r="AFP651" s="227"/>
      <c r="AFQ651" s="227"/>
      <c r="AFR651" s="227"/>
      <c r="AFS651" s="227"/>
      <c r="AFT651" s="227"/>
      <c r="AFU651" s="227"/>
      <c r="AFV651" s="227"/>
      <c r="AFW651" s="227"/>
      <c r="AFX651" s="227"/>
      <c r="AFY651" s="227"/>
      <c r="AFZ651" s="227"/>
      <c r="AGA651" s="227"/>
      <c r="AGB651" s="227"/>
      <c r="AGC651" s="227"/>
      <c r="AGD651" s="227"/>
      <c r="AGE651" s="227"/>
      <c r="AGF651" s="227"/>
      <c r="AGG651" s="227"/>
      <c r="AGH651" s="227"/>
      <c r="AGI651" s="227"/>
      <c r="AGJ651" s="227"/>
      <c r="AGK651" s="227"/>
      <c r="AGL651" s="227"/>
      <c r="AGM651" s="227"/>
      <c r="AGN651" s="227"/>
      <c r="AGO651" s="227"/>
      <c r="AGP651" s="227"/>
      <c r="AGQ651" s="227"/>
      <c r="AGR651" s="227"/>
      <c r="AGS651" s="227"/>
      <c r="AGT651" s="227"/>
      <c r="AGU651" s="227"/>
      <c r="AGV651" s="227"/>
      <c r="AGW651" s="227"/>
      <c r="AGX651" s="227"/>
      <c r="AGY651" s="227"/>
      <c r="AGZ651" s="227"/>
      <c r="AHA651" s="227"/>
      <c r="AHB651" s="227"/>
      <c r="AHC651" s="227"/>
      <c r="AHD651" s="227"/>
      <c r="AHE651" s="227"/>
      <c r="AHF651" s="227"/>
      <c r="AHG651" s="227"/>
      <c r="AHH651" s="227"/>
      <c r="AHI651" s="227"/>
      <c r="AHJ651" s="227"/>
      <c r="AHK651" s="227"/>
      <c r="AHL651" s="227"/>
      <c r="AHM651" s="227"/>
      <c r="AHN651" s="227"/>
      <c r="AHO651" s="227"/>
      <c r="AHP651" s="227"/>
      <c r="AHQ651" s="227"/>
      <c r="AHR651" s="227"/>
      <c r="AHS651" s="227"/>
      <c r="AHT651" s="227"/>
      <c r="AHU651" s="227"/>
      <c r="AHV651" s="227"/>
      <c r="AHW651" s="227"/>
      <c r="AHX651" s="227"/>
      <c r="AHY651" s="227"/>
      <c r="AHZ651" s="227"/>
      <c r="AIA651" s="227"/>
      <c r="AIB651" s="227"/>
      <c r="AIC651" s="227"/>
      <c r="AID651" s="227"/>
      <c r="AIE651" s="227"/>
      <c r="AIF651" s="227"/>
      <c r="AIG651" s="227"/>
      <c r="AIH651" s="227"/>
      <c r="AII651" s="227"/>
      <c r="AIJ651" s="227"/>
      <c r="AIK651" s="227"/>
      <c r="AIL651" s="227"/>
      <c r="AIM651" s="227"/>
      <c r="AIN651" s="227"/>
      <c r="AIO651" s="227"/>
      <c r="AIP651" s="227"/>
      <c r="AIQ651" s="227"/>
      <c r="AIR651" s="227"/>
      <c r="AIS651" s="227"/>
      <c r="AIT651" s="227"/>
      <c r="AIU651" s="227"/>
      <c r="AIV651" s="227"/>
      <c r="AIW651" s="227"/>
      <c r="AIX651" s="227"/>
      <c r="AIY651" s="227"/>
      <c r="AIZ651" s="227"/>
      <c r="AJA651" s="227"/>
      <c r="AJB651" s="227"/>
      <c r="AJC651" s="227"/>
      <c r="AJD651" s="227"/>
      <c r="AJE651" s="227"/>
      <c r="AJF651" s="227"/>
      <c r="AJG651" s="227"/>
      <c r="AJH651" s="227"/>
      <c r="AJI651" s="227"/>
      <c r="AJJ651" s="227"/>
      <c r="AJK651" s="227"/>
      <c r="AJL651" s="227"/>
      <c r="AJM651" s="227"/>
      <c r="AJN651" s="227"/>
      <c r="AJO651" s="227"/>
      <c r="AJP651" s="227"/>
      <c r="AJQ651" s="227"/>
      <c r="AJR651" s="227"/>
      <c r="AJS651" s="227"/>
      <c r="AJT651" s="227"/>
      <c r="AJU651" s="227"/>
      <c r="AJV651" s="227"/>
      <c r="AJW651" s="227"/>
      <c r="AJX651" s="227"/>
      <c r="AJY651" s="227"/>
      <c r="AJZ651" s="227"/>
      <c r="AKA651" s="227"/>
      <c r="AKB651" s="227"/>
      <c r="AKC651" s="227"/>
      <c r="AKD651" s="227"/>
      <c r="AKE651" s="227"/>
      <c r="AKF651" s="227"/>
      <c r="AKG651" s="227"/>
      <c r="AKH651" s="227"/>
      <c r="AKI651" s="227"/>
      <c r="AKJ651" s="227"/>
      <c r="AKK651" s="227"/>
      <c r="AKL651" s="227"/>
      <c r="AKM651" s="227"/>
      <c r="AKN651" s="227"/>
      <c r="AKO651" s="227"/>
      <c r="AKP651" s="227"/>
      <c r="AKQ651" s="227"/>
      <c r="AKR651" s="227"/>
      <c r="AKS651" s="227"/>
      <c r="AKT651" s="227"/>
      <c r="AKU651" s="227"/>
      <c r="AKV651" s="227"/>
      <c r="AKW651" s="227"/>
      <c r="AKX651" s="227"/>
      <c r="AKY651" s="227"/>
      <c r="AKZ651" s="227"/>
      <c r="ALA651" s="227"/>
      <c r="ALB651" s="227"/>
      <c r="ALC651" s="227"/>
      <c r="ALD651" s="227"/>
      <c r="ALE651" s="227"/>
      <c r="ALF651" s="227"/>
      <c r="ALG651" s="227"/>
      <c r="ALH651" s="227"/>
      <c r="ALI651" s="227"/>
      <c r="ALJ651" s="227"/>
      <c r="ALK651" s="227"/>
      <c r="ALL651" s="227"/>
      <c r="ALM651" s="227"/>
      <c r="ALN651" s="227"/>
      <c r="ALO651" s="227"/>
      <c r="ALP651" s="227"/>
      <c r="ALQ651" s="227"/>
      <c r="ALR651" s="227"/>
      <c r="ALS651" s="227"/>
      <c r="ALT651" s="227"/>
      <c r="ALU651" s="227"/>
      <c r="ALV651" s="227"/>
      <c r="ALW651" s="227"/>
      <c r="ALX651" s="227"/>
      <c r="ALY651" s="227"/>
      <c r="ALZ651" s="227"/>
      <c r="AMA651" s="227"/>
      <c r="AMB651" s="227"/>
      <c r="AMC651" s="227"/>
      <c r="AMD651" s="227"/>
      <c r="AME651" s="227"/>
      <c r="AMF651" s="227"/>
      <c r="AMG651" s="227"/>
      <c r="AMH651" s="227"/>
      <c r="AMI651" s="227"/>
      <c r="AMJ651" s="227"/>
      <c r="AMK651" s="227"/>
      <c r="AML651" s="227"/>
      <c r="AMM651" s="227"/>
      <c r="AMN651" s="227"/>
      <c r="AMO651" s="227"/>
      <c r="AMP651" s="227"/>
      <c r="AMQ651" s="227"/>
      <c r="AMR651" s="227"/>
      <c r="AMS651" s="227"/>
      <c r="AMT651" s="227"/>
      <c r="AMU651" s="227"/>
      <c r="AMV651" s="227"/>
      <c r="AMW651" s="227"/>
      <c r="AMX651" s="227"/>
    </row>
    <row r="652" spans="1:1038" s="288" customFormat="1" ht="18" customHeight="1">
      <c r="A652" s="352" t="s">
        <v>2065</v>
      </c>
      <c r="B652" s="227" t="s">
        <v>1647</v>
      </c>
      <c r="C652" s="227"/>
      <c r="D652" s="227" t="s">
        <v>1279</v>
      </c>
      <c r="E652" s="227">
        <v>85</v>
      </c>
      <c r="F652" s="227">
        <v>1</v>
      </c>
      <c r="G652" s="570" t="str">
        <f t="shared" ref="G652:G764" si="336">E652&amp;"-"&amp;F652</f>
        <v>85-1</v>
      </c>
      <c r="H652" s="227">
        <v>0</v>
      </c>
      <c r="I652" s="479">
        <v>78.5</v>
      </c>
      <c r="J652" s="477">
        <f t="shared" si="289"/>
        <v>1</v>
      </c>
      <c r="K652" s="478" t="str">
        <f>IF(J653=1,IF(((VLOOKUP($G652,[1]Depth_Lookup!A$3:J$410,9,FALSE))-(I652/100))=0,"Good",IF(((VLOOKUP($G652,[1]Depth_Lookup!$A$3:$J$550,9,FALSE))-(I652/100))&gt;0,"Too Short","Too Long")))</f>
        <v>Good</v>
      </c>
      <c r="L652" s="171">
        <f>(VLOOKUP($G652,Depth_Lookup!$A$3:$J$410,10,FALSE))+(H652/100)</f>
        <v>215.7</v>
      </c>
      <c r="M652" s="171">
        <f>(VLOOKUP($G652,Depth_Lookup!$A$3:$J$410,10,FALSE))+(I652/100)</f>
        <v>216.48499999999999</v>
      </c>
      <c r="N652" s="230" t="s">
        <v>2185</v>
      </c>
      <c r="O652" s="227">
        <v>2</v>
      </c>
      <c r="P652" s="227" t="s">
        <v>853</v>
      </c>
      <c r="Q652" s="227" t="s">
        <v>125</v>
      </c>
      <c r="R652" s="286" t="str">
        <f t="shared" si="277"/>
        <v>SerpentinizedHarzburgite</v>
      </c>
      <c r="S652" s="227" t="s">
        <v>700</v>
      </c>
      <c r="T652" s="227" t="s">
        <v>700</v>
      </c>
      <c r="U652" s="227"/>
      <c r="V652" s="227"/>
      <c r="W652" s="227" t="s">
        <v>102</v>
      </c>
      <c r="X652" s="286">
        <f>VLOOKUP(W652,[1]definitions_list_lookup!A$13:B$19,2,0)</f>
        <v>5</v>
      </c>
      <c r="Y652" s="227" t="s">
        <v>90</v>
      </c>
      <c r="Z652" s="227" t="s">
        <v>91</v>
      </c>
      <c r="AA652" s="227"/>
      <c r="AB652" s="227" t="s">
        <v>116</v>
      </c>
      <c r="AC652" s="227" t="s">
        <v>108</v>
      </c>
      <c r="AD652" s="227" t="s">
        <v>96</v>
      </c>
      <c r="AE652" s="233" t="s">
        <v>123</v>
      </c>
      <c r="AF652" s="570">
        <f>VLOOKUP(AE652,[1]definitions_list_mag!$V$12:$W$15,2,0)</f>
        <v>1</v>
      </c>
      <c r="AG652" s="237" t="s">
        <v>1363</v>
      </c>
      <c r="AH652" s="227"/>
      <c r="AI652" s="240">
        <v>68</v>
      </c>
      <c r="AJ652" s="227"/>
      <c r="AK652" s="227"/>
      <c r="AL652" s="227"/>
      <c r="AM652" s="227"/>
      <c r="AN652" s="227"/>
      <c r="AO652" s="240"/>
      <c r="AP652" s="227"/>
      <c r="AQ652" s="227"/>
      <c r="AR652" s="227"/>
      <c r="AS652" s="227"/>
      <c r="AT652" s="227"/>
      <c r="AU652" s="240">
        <v>1</v>
      </c>
      <c r="AV652" s="227">
        <v>1</v>
      </c>
      <c r="AW652" s="227">
        <v>0.5</v>
      </c>
      <c r="AX652" s="227" t="s">
        <v>110</v>
      </c>
      <c r="AY652" s="227" t="s">
        <v>110</v>
      </c>
      <c r="AZ652" s="227"/>
      <c r="BA652" s="240">
        <v>30</v>
      </c>
      <c r="BB652" s="227">
        <v>7</v>
      </c>
      <c r="BC652" s="227">
        <v>3</v>
      </c>
      <c r="BD652" s="227" t="s">
        <v>110</v>
      </c>
      <c r="BE652" s="227" t="s">
        <v>110</v>
      </c>
      <c r="BF652" s="227"/>
      <c r="BG652" s="240"/>
      <c r="BH652" s="227"/>
      <c r="BI652" s="227"/>
      <c r="BJ652" s="227"/>
      <c r="BK652" s="227"/>
      <c r="BL652" s="227"/>
      <c r="BM652" s="240">
        <v>1</v>
      </c>
      <c r="BN652" s="227">
        <v>2</v>
      </c>
      <c r="BO652" s="227">
        <v>0.5</v>
      </c>
      <c r="BP652" s="227"/>
      <c r="BQ652" s="227"/>
      <c r="BR652" s="227"/>
      <c r="BS652" s="227"/>
      <c r="BT652" s="227"/>
      <c r="BU652" s="227"/>
      <c r="BV652" s="227"/>
      <c r="BW652" s="227"/>
      <c r="BX652" s="227"/>
      <c r="BY652" s="240"/>
      <c r="BZ652" s="227"/>
      <c r="CA652" s="227"/>
      <c r="CB652" s="227"/>
      <c r="CC652" s="227"/>
      <c r="CD652" s="227"/>
      <c r="CE652" s="227"/>
      <c r="CF652" s="290">
        <f t="shared" si="290"/>
        <v>100</v>
      </c>
      <c r="CG652" s="148"/>
      <c r="CH652" s="571" t="s">
        <v>1329</v>
      </c>
      <c r="CI652" s="571">
        <v>85</v>
      </c>
      <c r="CJ652" s="571" t="s">
        <v>514</v>
      </c>
      <c r="CK652" s="572"/>
      <c r="CL652" s="572"/>
      <c r="CM652" s="572"/>
      <c r="CN652" s="572"/>
      <c r="CO652" s="572"/>
      <c r="CP652" s="572"/>
      <c r="CQ652" s="572"/>
      <c r="CR652" s="572"/>
      <c r="CS652" s="572"/>
      <c r="CT652" s="572"/>
      <c r="CU652" s="572"/>
      <c r="CV652" s="572"/>
      <c r="CW652" s="572"/>
      <c r="CX652" s="572"/>
      <c r="CY652" s="572"/>
      <c r="CZ652" s="572"/>
      <c r="DA652" s="572"/>
      <c r="DB652" s="572">
        <v>85</v>
      </c>
      <c r="DC652" s="577">
        <v>15</v>
      </c>
      <c r="DD652" s="572"/>
      <c r="DE652" s="572"/>
      <c r="DF652" s="572"/>
      <c r="DG652" s="572"/>
      <c r="DH652" s="572"/>
      <c r="DI652" s="572"/>
      <c r="DJ652" s="572"/>
      <c r="DK652" s="208"/>
      <c r="DL652" s="148"/>
      <c r="DM652" s="572"/>
      <c r="DN652" s="572"/>
      <c r="DO652" s="574"/>
      <c r="DP652" s="575"/>
      <c r="DQ652" s="576"/>
      <c r="DR652" s="574"/>
      <c r="DS652" s="576"/>
      <c r="DT652" s="283" t="s">
        <v>1754</v>
      </c>
      <c r="DU652" s="577"/>
      <c r="DV652" s="577"/>
      <c r="DW652" s="291" t="e">
        <f>VLOOKUP(P652,[1]definitions_list_lookup!$K$30:$L$54,2,0)</f>
        <v>#N/A</v>
      </c>
      <c r="DX652" s="578" t="s">
        <v>2151</v>
      </c>
      <c r="DY652" s="578" t="s">
        <v>2188</v>
      </c>
      <c r="DZ652" s="154"/>
      <c r="EA652" s="154"/>
      <c r="EB652" s="229"/>
      <c r="EC652" s="292"/>
      <c r="ED652" s="229" t="s">
        <v>2517</v>
      </c>
      <c r="EE652" s="293"/>
      <c r="EF652" s="294"/>
      <c r="EG652" s="293"/>
      <c r="EH652" s="295"/>
      <c r="EI652" s="296"/>
      <c r="EJ652" s="297"/>
      <c r="EK652" s="298"/>
      <c r="EL652" s="293"/>
      <c r="EM652" s="295"/>
      <c r="EN652" s="295"/>
      <c r="EO652" s="321"/>
      <c r="EP652" s="321"/>
      <c r="EQ652" s="321"/>
      <c r="ER652" s="321"/>
      <c r="ES652" s="321"/>
      <c r="ET652" s="321"/>
      <c r="EU652" s="321"/>
      <c r="EV652" s="322"/>
      <c r="EW652" s="322"/>
      <c r="EX652" s="322"/>
      <c r="EY652" s="322"/>
      <c r="EZ652" s="192" t="e">
        <f t="shared" si="313"/>
        <v>#DIV/0!</v>
      </c>
      <c r="FA652" s="192" t="e">
        <f t="shared" si="314"/>
        <v>#DIV/0!</v>
      </c>
      <c r="FB652" s="192" t="e">
        <f t="shared" si="315"/>
        <v>#DIV/0!</v>
      </c>
      <c r="FC652" s="192" t="e">
        <f t="shared" si="316"/>
        <v>#DIV/0!</v>
      </c>
      <c r="FD652" s="192" t="e">
        <f t="shared" si="317"/>
        <v>#DIV/0!</v>
      </c>
      <c r="FE652" s="193" t="e">
        <f t="shared" si="318"/>
        <v>#DIV/0!</v>
      </c>
      <c r="FF652" s="194" t="e">
        <f t="shared" si="319"/>
        <v>#DIV/0!</v>
      </c>
      <c r="FG652" s="293"/>
      <c r="FH652" s="295"/>
      <c r="FI652" s="778">
        <f t="shared" si="324"/>
        <v>0</v>
      </c>
      <c r="FJ652" s="779" t="e">
        <f t="shared" si="325"/>
        <v>#DIV/0!</v>
      </c>
      <c r="FK652" s="779" t="e">
        <f t="shared" si="326"/>
        <v>#DIV/0!</v>
      </c>
      <c r="FL652" s="780" t="e">
        <f t="shared" si="327"/>
        <v>#DIV/0!</v>
      </c>
      <c r="FM652" s="169" t="e">
        <f t="shared" si="328"/>
        <v>#DIV/0!</v>
      </c>
      <c r="FN652" s="783" t="e">
        <f t="shared" si="329"/>
        <v>#DIV/0!</v>
      </c>
      <c r="FO652" s="227"/>
      <c r="FP652" s="227"/>
      <c r="FQ652" s="227"/>
      <c r="FR652" s="227"/>
      <c r="FS652" s="227"/>
      <c r="FT652" s="227"/>
      <c r="FU652" s="227"/>
      <c r="FV652" s="227"/>
      <c r="FW652" s="227"/>
      <c r="FX652" s="227"/>
      <c r="FY652" s="227"/>
      <c r="FZ652" s="227"/>
      <c r="GA652" s="227"/>
      <c r="GB652" s="227"/>
      <c r="GC652" s="227"/>
      <c r="GD652" s="227"/>
      <c r="GE652" s="227"/>
      <c r="GF652" s="227"/>
      <c r="GG652" s="227"/>
      <c r="GH652" s="227"/>
      <c r="GI652" s="227"/>
      <c r="GJ652" s="227"/>
      <c r="GK652" s="227"/>
      <c r="GL652" s="227"/>
      <c r="GM652" s="227"/>
      <c r="GN652" s="227"/>
      <c r="GO652" s="227"/>
      <c r="GP652" s="227"/>
      <c r="GQ652" s="227"/>
      <c r="GR652" s="227"/>
      <c r="GS652" s="227"/>
      <c r="GT652" s="227"/>
      <c r="GU652" s="227"/>
      <c r="GV652" s="227"/>
      <c r="GW652" s="227"/>
      <c r="GX652" s="227"/>
      <c r="GY652" s="227"/>
      <c r="GZ652" s="227"/>
      <c r="HA652" s="227"/>
      <c r="HB652" s="227"/>
      <c r="HC652" s="227"/>
      <c r="HD652" s="227"/>
      <c r="HE652" s="227"/>
      <c r="HF652" s="227"/>
      <c r="HG652" s="227"/>
      <c r="HH652" s="227"/>
      <c r="HI652" s="227"/>
      <c r="HJ652" s="227"/>
      <c r="HK652" s="227"/>
      <c r="HL652" s="227"/>
      <c r="HM652" s="227"/>
      <c r="HN652" s="227"/>
      <c r="HO652" s="227"/>
      <c r="HP652" s="227"/>
      <c r="HQ652" s="227"/>
      <c r="HR652" s="227"/>
      <c r="HS652" s="227"/>
      <c r="HT652" s="227"/>
      <c r="HU652" s="227"/>
      <c r="HV652" s="227"/>
      <c r="HW652" s="227"/>
      <c r="HX652" s="227"/>
      <c r="HY652" s="227"/>
      <c r="HZ652" s="227"/>
      <c r="IA652" s="227"/>
      <c r="IB652" s="227"/>
      <c r="IC652" s="227"/>
      <c r="ID652" s="227"/>
      <c r="IE652" s="227"/>
      <c r="IF652" s="227"/>
      <c r="IG652" s="227"/>
      <c r="IH652" s="227"/>
      <c r="II652" s="227"/>
      <c r="IJ652" s="227"/>
      <c r="IK652" s="227"/>
      <c r="IL652" s="227"/>
      <c r="IM652" s="227"/>
      <c r="IN652" s="227"/>
      <c r="IO652" s="227"/>
      <c r="IP652" s="227"/>
      <c r="IQ652" s="227"/>
      <c r="IR652" s="227"/>
      <c r="IS652" s="227"/>
      <c r="IT652" s="227"/>
      <c r="IU652" s="227"/>
      <c r="IV652" s="227"/>
      <c r="IW652" s="227"/>
      <c r="IX652" s="227"/>
      <c r="IY652" s="227"/>
      <c r="IZ652" s="227"/>
      <c r="JA652" s="227"/>
      <c r="JB652" s="227"/>
      <c r="JC652" s="227"/>
      <c r="JD652" s="227"/>
      <c r="JE652" s="227"/>
      <c r="JF652" s="227"/>
      <c r="JG652" s="227"/>
      <c r="JH652" s="227"/>
      <c r="JI652" s="227"/>
      <c r="JJ652" s="227"/>
      <c r="JK652" s="227"/>
      <c r="JL652" s="227"/>
      <c r="JM652" s="227"/>
      <c r="JN652" s="227"/>
      <c r="JO652" s="227"/>
      <c r="JP652" s="227"/>
      <c r="JQ652" s="227"/>
      <c r="JR652" s="227"/>
      <c r="JS652" s="227"/>
      <c r="JT652" s="227"/>
      <c r="JU652" s="227"/>
      <c r="JV652" s="227"/>
      <c r="JW652" s="227"/>
      <c r="JX652" s="227"/>
      <c r="JY652" s="227"/>
      <c r="JZ652" s="227"/>
      <c r="KA652" s="227"/>
      <c r="KB652" s="227"/>
      <c r="KC652" s="227"/>
      <c r="KD652" s="227"/>
      <c r="KE652" s="227"/>
      <c r="KF652" s="227"/>
      <c r="KG652" s="227"/>
      <c r="KH652" s="227"/>
      <c r="KI652" s="227"/>
      <c r="KJ652" s="227"/>
      <c r="KK652" s="227"/>
      <c r="KL652" s="227"/>
      <c r="KM652" s="227"/>
      <c r="KN652" s="227"/>
      <c r="KO652" s="227"/>
      <c r="KP652" s="227"/>
      <c r="KQ652" s="227"/>
      <c r="KR652" s="227"/>
      <c r="KS652" s="227"/>
      <c r="KT652" s="227"/>
      <c r="KU652" s="227"/>
      <c r="KV652" s="227"/>
      <c r="KW652" s="227"/>
      <c r="KX652" s="227"/>
      <c r="KY652" s="227"/>
      <c r="KZ652" s="227"/>
      <c r="LA652" s="227"/>
      <c r="LB652" s="227"/>
      <c r="LC652" s="227"/>
      <c r="LD652" s="227"/>
      <c r="LE652" s="227"/>
      <c r="LF652" s="227"/>
      <c r="LG652" s="227"/>
      <c r="LH652" s="227"/>
      <c r="LI652" s="227"/>
      <c r="LJ652" s="227"/>
      <c r="LK652" s="227"/>
      <c r="LL652" s="227"/>
      <c r="LM652" s="227"/>
      <c r="LN652" s="227"/>
      <c r="LO652" s="227"/>
      <c r="LP652" s="227"/>
      <c r="LQ652" s="227"/>
      <c r="LR652" s="227"/>
      <c r="LS652" s="227"/>
      <c r="LT652" s="227"/>
      <c r="LU652" s="227"/>
      <c r="LV652" s="227"/>
      <c r="LW652" s="227"/>
      <c r="LX652" s="227"/>
      <c r="LY652" s="227"/>
      <c r="LZ652" s="227"/>
      <c r="MA652" s="227"/>
      <c r="MB652" s="227"/>
      <c r="MC652" s="227"/>
      <c r="MD652" s="227"/>
      <c r="ME652" s="227"/>
      <c r="MF652" s="227"/>
      <c r="MG652" s="227"/>
      <c r="MH652" s="227"/>
      <c r="MI652" s="227"/>
      <c r="MJ652" s="227"/>
      <c r="MK652" s="227"/>
      <c r="ML652" s="227"/>
      <c r="MM652" s="227"/>
      <c r="MN652" s="227"/>
      <c r="MO652" s="227"/>
      <c r="MP652" s="227"/>
      <c r="MQ652" s="227"/>
      <c r="MR652" s="227"/>
      <c r="MS652" s="227"/>
      <c r="MT652" s="227"/>
      <c r="MU652" s="227"/>
      <c r="MV652" s="227"/>
      <c r="MW652" s="227"/>
      <c r="MX652" s="227"/>
      <c r="MY652" s="227"/>
      <c r="MZ652" s="227"/>
      <c r="NA652" s="227"/>
      <c r="NB652" s="227"/>
      <c r="NC652" s="227"/>
      <c r="ND652" s="227"/>
      <c r="NE652" s="227"/>
      <c r="NF652" s="227"/>
      <c r="NG652" s="227"/>
      <c r="NH652" s="227"/>
      <c r="NI652" s="227"/>
      <c r="NJ652" s="227"/>
      <c r="NK652" s="227"/>
      <c r="NL652" s="227"/>
      <c r="NM652" s="227"/>
      <c r="NN652" s="227"/>
      <c r="NO652" s="227"/>
      <c r="NP652" s="227"/>
      <c r="NQ652" s="227"/>
      <c r="NR652" s="227"/>
      <c r="NS652" s="227"/>
      <c r="NT652" s="227"/>
      <c r="NU652" s="227"/>
      <c r="NV652" s="227"/>
      <c r="NW652" s="227"/>
      <c r="NX652" s="227"/>
      <c r="NY652" s="227"/>
      <c r="NZ652" s="227"/>
      <c r="OA652" s="227"/>
      <c r="OB652" s="227"/>
      <c r="OC652" s="227"/>
      <c r="OD652" s="227"/>
      <c r="OE652" s="227"/>
      <c r="OF652" s="227"/>
      <c r="OG652" s="227"/>
      <c r="OH652" s="227"/>
      <c r="OI652" s="227"/>
      <c r="OJ652" s="227"/>
      <c r="OK652" s="227"/>
      <c r="OL652" s="227"/>
      <c r="OM652" s="227"/>
      <c r="ON652" s="227"/>
      <c r="OO652" s="227"/>
      <c r="OP652" s="227"/>
      <c r="OQ652" s="227"/>
      <c r="OR652" s="227"/>
      <c r="OS652" s="227"/>
      <c r="OT652" s="227"/>
      <c r="OU652" s="227"/>
      <c r="OV652" s="227"/>
      <c r="OW652" s="227"/>
      <c r="OX652" s="227"/>
      <c r="OY652" s="227"/>
      <c r="OZ652" s="227"/>
      <c r="PA652" s="227"/>
      <c r="PB652" s="227"/>
      <c r="PC652" s="227"/>
      <c r="PD652" s="227"/>
      <c r="PE652" s="227"/>
      <c r="PF652" s="227"/>
      <c r="PG652" s="227"/>
      <c r="PH652" s="227"/>
      <c r="PI652" s="227"/>
      <c r="PJ652" s="227"/>
      <c r="PK652" s="227"/>
      <c r="PL652" s="227"/>
      <c r="PM652" s="227"/>
      <c r="PN652" s="227"/>
      <c r="PO652" s="227"/>
      <c r="PP652" s="227"/>
      <c r="PQ652" s="227"/>
      <c r="PR652" s="227"/>
      <c r="PS652" s="227"/>
      <c r="PT652" s="227"/>
      <c r="PU652" s="227"/>
      <c r="PV652" s="227"/>
      <c r="PW652" s="227"/>
      <c r="PX652" s="227"/>
      <c r="PY652" s="227"/>
      <c r="PZ652" s="227"/>
      <c r="QA652" s="227"/>
      <c r="QB652" s="227"/>
      <c r="QC652" s="227"/>
      <c r="QD652" s="227"/>
      <c r="QE652" s="227"/>
      <c r="QF652" s="227"/>
      <c r="QG652" s="227"/>
      <c r="QH652" s="227"/>
      <c r="QI652" s="227"/>
      <c r="QJ652" s="227"/>
      <c r="QK652" s="227"/>
      <c r="QL652" s="227"/>
      <c r="QM652" s="227"/>
      <c r="QN652" s="227"/>
      <c r="QO652" s="227"/>
      <c r="QP652" s="227"/>
      <c r="QQ652" s="227"/>
      <c r="QR652" s="227"/>
      <c r="QS652" s="227"/>
      <c r="QT652" s="227"/>
      <c r="QU652" s="227"/>
      <c r="QV652" s="227"/>
      <c r="QW652" s="227"/>
      <c r="QX652" s="227"/>
      <c r="QY652" s="227"/>
      <c r="QZ652" s="227"/>
      <c r="RA652" s="227"/>
      <c r="RB652" s="227"/>
      <c r="RC652" s="227"/>
      <c r="RD652" s="227"/>
      <c r="RE652" s="227"/>
      <c r="RF652" s="227"/>
      <c r="RG652" s="227"/>
      <c r="RH652" s="227"/>
      <c r="RI652" s="227"/>
      <c r="RJ652" s="227"/>
      <c r="RK652" s="227"/>
      <c r="RL652" s="227"/>
      <c r="RM652" s="227"/>
      <c r="RN652" s="227"/>
      <c r="RO652" s="227"/>
      <c r="RP652" s="227"/>
      <c r="RQ652" s="227"/>
      <c r="RR652" s="227"/>
      <c r="RS652" s="227"/>
      <c r="RT652" s="227"/>
      <c r="RU652" s="227"/>
      <c r="RV652" s="227"/>
      <c r="RW652" s="227"/>
      <c r="RX652" s="227"/>
      <c r="RY652" s="227"/>
      <c r="RZ652" s="227"/>
      <c r="SA652" s="227"/>
      <c r="SB652" s="227"/>
      <c r="SC652" s="227"/>
      <c r="SD652" s="227"/>
      <c r="SE652" s="227"/>
      <c r="SF652" s="227"/>
      <c r="SG652" s="227"/>
      <c r="SH652" s="227"/>
      <c r="SI652" s="227"/>
      <c r="SJ652" s="227"/>
      <c r="SK652" s="227"/>
      <c r="SL652" s="227"/>
      <c r="SM652" s="227"/>
      <c r="SN652" s="227"/>
      <c r="SO652" s="227"/>
      <c r="SP652" s="227"/>
      <c r="SQ652" s="227"/>
      <c r="SR652" s="227"/>
      <c r="SS652" s="227"/>
      <c r="ST652" s="227"/>
      <c r="SU652" s="227"/>
      <c r="SV652" s="227"/>
      <c r="SW652" s="227"/>
      <c r="SX652" s="227"/>
      <c r="SY652" s="227"/>
      <c r="SZ652" s="227"/>
      <c r="TA652" s="227"/>
      <c r="TB652" s="227"/>
      <c r="TC652" s="227"/>
      <c r="TD652" s="227"/>
      <c r="TE652" s="227"/>
      <c r="TF652" s="227"/>
      <c r="TG652" s="227"/>
      <c r="TH652" s="227"/>
      <c r="TI652" s="227"/>
      <c r="TJ652" s="227"/>
      <c r="TK652" s="227"/>
      <c r="TL652" s="227"/>
      <c r="TM652" s="227"/>
      <c r="TN652" s="227"/>
      <c r="TO652" s="227"/>
      <c r="TP652" s="227"/>
      <c r="TQ652" s="227"/>
      <c r="TR652" s="227"/>
      <c r="TS652" s="227"/>
      <c r="TT652" s="227"/>
      <c r="TU652" s="227"/>
      <c r="TV652" s="227"/>
      <c r="TW652" s="227"/>
      <c r="TX652" s="227"/>
      <c r="TY652" s="227"/>
      <c r="TZ652" s="227"/>
      <c r="UA652" s="227"/>
      <c r="UB652" s="227"/>
      <c r="UC652" s="227"/>
      <c r="UD652" s="227"/>
      <c r="UE652" s="227"/>
      <c r="UF652" s="227"/>
      <c r="UG652" s="227"/>
      <c r="UH652" s="227"/>
      <c r="UI652" s="227"/>
      <c r="UJ652" s="227"/>
      <c r="UK652" s="227"/>
      <c r="UL652" s="227"/>
      <c r="UM652" s="227"/>
      <c r="UN652" s="227"/>
      <c r="UO652" s="227"/>
      <c r="UP652" s="227"/>
      <c r="UQ652" s="227"/>
      <c r="UR652" s="227"/>
      <c r="US652" s="227"/>
      <c r="UT652" s="227"/>
      <c r="UU652" s="227"/>
      <c r="UV652" s="227"/>
      <c r="UW652" s="227"/>
      <c r="UX652" s="227"/>
      <c r="UY652" s="227"/>
      <c r="UZ652" s="227"/>
      <c r="VA652" s="227"/>
      <c r="VB652" s="227"/>
      <c r="VC652" s="227"/>
      <c r="VD652" s="227"/>
      <c r="VE652" s="227"/>
      <c r="VF652" s="227"/>
      <c r="VG652" s="227"/>
      <c r="VH652" s="227"/>
      <c r="VI652" s="227"/>
      <c r="VJ652" s="227"/>
      <c r="VK652" s="227"/>
      <c r="VL652" s="227"/>
      <c r="VM652" s="227"/>
      <c r="VN652" s="227"/>
      <c r="VO652" s="227"/>
      <c r="VP652" s="227"/>
      <c r="VQ652" s="227"/>
      <c r="VR652" s="227"/>
      <c r="VS652" s="227"/>
      <c r="VT652" s="227"/>
      <c r="VU652" s="227"/>
      <c r="VV652" s="227"/>
      <c r="VW652" s="227"/>
      <c r="VX652" s="227"/>
      <c r="VY652" s="227"/>
      <c r="VZ652" s="227"/>
      <c r="WA652" s="227"/>
      <c r="WB652" s="227"/>
      <c r="WC652" s="227"/>
      <c r="WD652" s="227"/>
      <c r="WE652" s="227"/>
      <c r="WF652" s="227"/>
      <c r="WG652" s="227"/>
      <c r="WH652" s="227"/>
      <c r="WI652" s="227"/>
      <c r="WJ652" s="227"/>
      <c r="WK652" s="227"/>
      <c r="WL652" s="227"/>
      <c r="WM652" s="227"/>
      <c r="WN652" s="227"/>
      <c r="WO652" s="227"/>
      <c r="WP652" s="227"/>
      <c r="WQ652" s="227"/>
      <c r="WR652" s="227"/>
      <c r="WS652" s="227"/>
      <c r="WT652" s="227"/>
      <c r="WU652" s="227"/>
      <c r="WV652" s="227"/>
      <c r="WW652" s="227"/>
      <c r="WX652" s="227"/>
      <c r="WY652" s="227"/>
      <c r="WZ652" s="227"/>
      <c r="XA652" s="227"/>
      <c r="XB652" s="227"/>
      <c r="XC652" s="227"/>
      <c r="XD652" s="227"/>
      <c r="XE652" s="227"/>
      <c r="XF652" s="227"/>
      <c r="XG652" s="227"/>
      <c r="XH652" s="227"/>
      <c r="XI652" s="227"/>
      <c r="XJ652" s="227"/>
      <c r="XK652" s="227"/>
      <c r="XL652" s="227"/>
      <c r="XM652" s="227"/>
      <c r="XN652" s="227"/>
      <c r="XO652" s="227"/>
      <c r="XP652" s="227"/>
      <c r="XQ652" s="227"/>
      <c r="XR652" s="227"/>
      <c r="XS652" s="227"/>
      <c r="XT652" s="227"/>
      <c r="XU652" s="227"/>
      <c r="XV652" s="227"/>
      <c r="XW652" s="227"/>
      <c r="XX652" s="227"/>
      <c r="XY652" s="227"/>
      <c r="XZ652" s="227"/>
      <c r="YA652" s="227"/>
      <c r="YB652" s="227"/>
      <c r="YC652" s="227"/>
      <c r="YD652" s="227"/>
      <c r="YE652" s="227"/>
      <c r="YF652" s="227"/>
      <c r="YG652" s="227"/>
      <c r="YH652" s="227"/>
      <c r="YI652" s="227"/>
      <c r="YJ652" s="227"/>
      <c r="YK652" s="227"/>
      <c r="YL652" s="227"/>
      <c r="YM652" s="227"/>
      <c r="YN652" s="227"/>
      <c r="YO652" s="227"/>
      <c r="YP652" s="227"/>
      <c r="YQ652" s="227"/>
      <c r="YR652" s="227"/>
      <c r="YS652" s="227"/>
      <c r="YT652" s="227"/>
      <c r="YU652" s="227"/>
      <c r="YV652" s="227"/>
      <c r="YW652" s="227"/>
      <c r="YX652" s="227"/>
      <c r="YY652" s="227"/>
      <c r="YZ652" s="227"/>
      <c r="ZA652" s="227"/>
      <c r="ZB652" s="227"/>
      <c r="ZC652" s="227"/>
      <c r="ZD652" s="227"/>
      <c r="ZE652" s="227"/>
      <c r="ZF652" s="227"/>
      <c r="ZG652" s="227"/>
      <c r="ZH652" s="227"/>
      <c r="ZI652" s="227"/>
      <c r="ZJ652" s="227"/>
      <c r="ZK652" s="227"/>
      <c r="ZL652" s="227"/>
      <c r="ZM652" s="227"/>
      <c r="ZN652" s="227"/>
      <c r="ZO652" s="227"/>
      <c r="ZP652" s="227"/>
      <c r="ZQ652" s="227"/>
      <c r="ZR652" s="227"/>
      <c r="ZS652" s="227"/>
      <c r="ZT652" s="227"/>
      <c r="ZU652" s="227"/>
      <c r="ZV652" s="227"/>
      <c r="ZW652" s="227"/>
      <c r="ZX652" s="227"/>
      <c r="ZY652" s="227"/>
      <c r="ZZ652" s="227"/>
      <c r="AAA652" s="227"/>
      <c r="AAB652" s="227"/>
      <c r="AAC652" s="227"/>
      <c r="AAD652" s="227"/>
      <c r="AAE652" s="227"/>
      <c r="AAF652" s="227"/>
      <c r="AAG652" s="227"/>
      <c r="AAH652" s="227"/>
      <c r="AAI652" s="227"/>
      <c r="AAJ652" s="227"/>
      <c r="AAK652" s="227"/>
      <c r="AAL652" s="227"/>
      <c r="AAM652" s="227"/>
      <c r="AAN652" s="227"/>
      <c r="AAO652" s="227"/>
      <c r="AAP652" s="227"/>
      <c r="AAQ652" s="227"/>
      <c r="AAR652" s="227"/>
      <c r="AAS652" s="227"/>
      <c r="AAT652" s="227"/>
      <c r="AAU652" s="227"/>
      <c r="AAV652" s="227"/>
      <c r="AAW652" s="227"/>
      <c r="AAX652" s="227"/>
      <c r="AAY652" s="227"/>
      <c r="AAZ652" s="227"/>
      <c r="ABA652" s="227"/>
      <c r="ABB652" s="227"/>
      <c r="ABC652" s="227"/>
      <c r="ABD652" s="227"/>
      <c r="ABE652" s="227"/>
      <c r="ABF652" s="227"/>
      <c r="ABG652" s="227"/>
      <c r="ABH652" s="227"/>
      <c r="ABI652" s="227"/>
      <c r="ABJ652" s="227"/>
      <c r="ABK652" s="227"/>
      <c r="ABL652" s="227"/>
      <c r="ABM652" s="227"/>
      <c r="ABN652" s="227"/>
      <c r="ABO652" s="227"/>
      <c r="ABP652" s="227"/>
      <c r="ABQ652" s="227"/>
      <c r="ABR652" s="227"/>
      <c r="ABS652" s="227"/>
      <c r="ABT652" s="227"/>
      <c r="ABU652" s="227"/>
      <c r="ABV652" s="227"/>
      <c r="ABW652" s="227"/>
      <c r="ABX652" s="227"/>
      <c r="ABY652" s="227"/>
      <c r="ABZ652" s="227"/>
      <c r="ACA652" s="227"/>
      <c r="ACB652" s="227"/>
      <c r="ACC652" s="227"/>
      <c r="ACD652" s="227"/>
      <c r="ACE652" s="227"/>
      <c r="ACF652" s="227"/>
      <c r="ACG652" s="227"/>
      <c r="ACH652" s="227"/>
      <c r="ACI652" s="227"/>
      <c r="ACJ652" s="227"/>
      <c r="ACK652" s="227"/>
      <c r="ACL652" s="227"/>
      <c r="ACM652" s="227"/>
      <c r="ACN652" s="227"/>
      <c r="ACO652" s="227"/>
      <c r="ACP652" s="227"/>
      <c r="ACQ652" s="227"/>
      <c r="ACR652" s="227"/>
      <c r="ACS652" s="227"/>
      <c r="ACT652" s="227"/>
      <c r="ACU652" s="227"/>
      <c r="ACV652" s="227"/>
      <c r="ACW652" s="227"/>
      <c r="ACX652" s="227"/>
      <c r="ACY652" s="227"/>
      <c r="ACZ652" s="227"/>
      <c r="ADA652" s="227"/>
      <c r="ADB652" s="227"/>
      <c r="ADC652" s="227"/>
      <c r="ADD652" s="227"/>
      <c r="ADE652" s="227"/>
      <c r="ADF652" s="227"/>
      <c r="ADG652" s="227"/>
      <c r="ADH652" s="227"/>
      <c r="ADI652" s="227"/>
      <c r="ADJ652" s="227"/>
      <c r="ADK652" s="227"/>
      <c r="ADL652" s="227"/>
      <c r="ADM652" s="227"/>
      <c r="ADN652" s="227"/>
      <c r="ADO652" s="227"/>
      <c r="ADP652" s="227"/>
      <c r="ADQ652" s="227"/>
      <c r="ADR652" s="227"/>
      <c r="ADS652" s="227"/>
      <c r="ADT652" s="227"/>
      <c r="ADU652" s="227"/>
      <c r="ADV652" s="227"/>
      <c r="ADW652" s="227"/>
      <c r="ADX652" s="227"/>
      <c r="ADY652" s="227"/>
      <c r="ADZ652" s="227"/>
      <c r="AEA652" s="227"/>
      <c r="AEB652" s="227"/>
      <c r="AEC652" s="227"/>
      <c r="AED652" s="227"/>
      <c r="AEE652" s="227"/>
      <c r="AEF652" s="227"/>
      <c r="AEG652" s="227"/>
      <c r="AEH652" s="227"/>
      <c r="AEI652" s="227"/>
      <c r="AEJ652" s="227"/>
      <c r="AEK652" s="227"/>
      <c r="AEL652" s="227"/>
      <c r="AEM652" s="227"/>
      <c r="AEN652" s="227"/>
      <c r="AEO652" s="227"/>
      <c r="AEP652" s="227"/>
      <c r="AEQ652" s="227"/>
      <c r="AER652" s="227"/>
      <c r="AES652" s="227"/>
      <c r="AET652" s="227"/>
      <c r="AEU652" s="227"/>
      <c r="AEV652" s="227"/>
      <c r="AEW652" s="227"/>
      <c r="AEX652" s="227"/>
      <c r="AEY652" s="227"/>
      <c r="AEZ652" s="227"/>
      <c r="AFA652" s="227"/>
      <c r="AFB652" s="227"/>
      <c r="AFC652" s="227"/>
      <c r="AFD652" s="227"/>
      <c r="AFE652" s="227"/>
      <c r="AFF652" s="227"/>
      <c r="AFG652" s="227"/>
      <c r="AFH652" s="227"/>
      <c r="AFI652" s="227"/>
      <c r="AFJ652" s="227"/>
      <c r="AFK652" s="227"/>
      <c r="AFL652" s="227"/>
      <c r="AFM652" s="227"/>
      <c r="AFN652" s="227"/>
      <c r="AFO652" s="227"/>
      <c r="AFP652" s="227"/>
      <c r="AFQ652" s="227"/>
      <c r="AFR652" s="227"/>
      <c r="AFS652" s="227"/>
      <c r="AFT652" s="227"/>
      <c r="AFU652" s="227"/>
      <c r="AFV652" s="227"/>
      <c r="AFW652" s="227"/>
      <c r="AFX652" s="227"/>
      <c r="AFY652" s="227"/>
      <c r="AFZ652" s="227"/>
      <c r="AGA652" s="227"/>
      <c r="AGB652" s="227"/>
      <c r="AGC652" s="227"/>
      <c r="AGD652" s="227"/>
      <c r="AGE652" s="227"/>
      <c r="AGF652" s="227"/>
      <c r="AGG652" s="227"/>
      <c r="AGH652" s="227"/>
      <c r="AGI652" s="227"/>
      <c r="AGJ652" s="227"/>
      <c r="AGK652" s="227"/>
      <c r="AGL652" s="227"/>
      <c r="AGM652" s="227"/>
      <c r="AGN652" s="227"/>
      <c r="AGO652" s="227"/>
      <c r="AGP652" s="227"/>
      <c r="AGQ652" s="227"/>
      <c r="AGR652" s="227"/>
      <c r="AGS652" s="227"/>
      <c r="AGT652" s="227"/>
      <c r="AGU652" s="227"/>
      <c r="AGV652" s="227"/>
      <c r="AGW652" s="227"/>
      <c r="AGX652" s="227"/>
      <c r="AGY652" s="227"/>
      <c r="AGZ652" s="227"/>
      <c r="AHA652" s="227"/>
      <c r="AHB652" s="227"/>
      <c r="AHC652" s="227"/>
      <c r="AHD652" s="227"/>
      <c r="AHE652" s="227"/>
      <c r="AHF652" s="227"/>
      <c r="AHG652" s="227"/>
      <c r="AHH652" s="227"/>
      <c r="AHI652" s="227"/>
      <c r="AHJ652" s="227"/>
      <c r="AHK652" s="227"/>
      <c r="AHL652" s="227"/>
      <c r="AHM652" s="227"/>
      <c r="AHN652" s="227"/>
      <c r="AHO652" s="227"/>
      <c r="AHP652" s="227"/>
      <c r="AHQ652" s="227"/>
      <c r="AHR652" s="227"/>
      <c r="AHS652" s="227"/>
      <c r="AHT652" s="227"/>
      <c r="AHU652" s="227"/>
      <c r="AHV652" s="227"/>
      <c r="AHW652" s="227"/>
      <c r="AHX652" s="227"/>
      <c r="AHY652" s="227"/>
      <c r="AHZ652" s="227"/>
      <c r="AIA652" s="227"/>
      <c r="AIB652" s="227"/>
      <c r="AIC652" s="227"/>
      <c r="AID652" s="227"/>
      <c r="AIE652" s="227"/>
      <c r="AIF652" s="227"/>
      <c r="AIG652" s="227"/>
      <c r="AIH652" s="227"/>
      <c r="AII652" s="227"/>
      <c r="AIJ652" s="227"/>
      <c r="AIK652" s="227"/>
      <c r="AIL652" s="227"/>
      <c r="AIM652" s="227"/>
      <c r="AIN652" s="227"/>
      <c r="AIO652" s="227"/>
      <c r="AIP652" s="227"/>
      <c r="AIQ652" s="227"/>
      <c r="AIR652" s="227"/>
      <c r="AIS652" s="227"/>
      <c r="AIT652" s="227"/>
      <c r="AIU652" s="227"/>
      <c r="AIV652" s="227"/>
      <c r="AIW652" s="227"/>
      <c r="AIX652" s="227"/>
      <c r="AIY652" s="227"/>
      <c r="AIZ652" s="227"/>
      <c r="AJA652" s="227"/>
      <c r="AJB652" s="227"/>
      <c r="AJC652" s="227"/>
      <c r="AJD652" s="227"/>
      <c r="AJE652" s="227"/>
      <c r="AJF652" s="227"/>
      <c r="AJG652" s="227"/>
      <c r="AJH652" s="227"/>
      <c r="AJI652" s="227"/>
      <c r="AJJ652" s="227"/>
      <c r="AJK652" s="227"/>
      <c r="AJL652" s="227"/>
      <c r="AJM652" s="227"/>
      <c r="AJN652" s="227"/>
      <c r="AJO652" s="227"/>
      <c r="AJP652" s="227"/>
      <c r="AJQ652" s="227"/>
      <c r="AJR652" s="227"/>
      <c r="AJS652" s="227"/>
      <c r="AJT652" s="227"/>
      <c r="AJU652" s="227"/>
      <c r="AJV652" s="227"/>
      <c r="AJW652" s="227"/>
      <c r="AJX652" s="227"/>
      <c r="AJY652" s="227"/>
      <c r="AJZ652" s="227"/>
      <c r="AKA652" s="227"/>
      <c r="AKB652" s="227"/>
      <c r="AKC652" s="227"/>
      <c r="AKD652" s="227"/>
      <c r="AKE652" s="227"/>
      <c r="AKF652" s="227"/>
      <c r="AKG652" s="227"/>
      <c r="AKH652" s="227"/>
      <c r="AKI652" s="227"/>
      <c r="AKJ652" s="227"/>
      <c r="AKK652" s="227"/>
      <c r="AKL652" s="227"/>
      <c r="AKM652" s="227"/>
      <c r="AKN652" s="227"/>
      <c r="AKO652" s="227"/>
      <c r="AKP652" s="227"/>
      <c r="AKQ652" s="227"/>
      <c r="AKR652" s="227"/>
      <c r="AKS652" s="227"/>
      <c r="AKT652" s="227"/>
      <c r="AKU652" s="227"/>
      <c r="AKV652" s="227"/>
      <c r="AKW652" s="227"/>
      <c r="AKX652" s="227"/>
      <c r="AKY652" s="227"/>
      <c r="AKZ652" s="227"/>
      <c r="ALA652" s="227"/>
      <c r="ALB652" s="227"/>
      <c r="ALC652" s="227"/>
      <c r="ALD652" s="227"/>
      <c r="ALE652" s="227"/>
      <c r="ALF652" s="227"/>
      <c r="ALG652" s="227"/>
      <c r="ALH652" s="227"/>
      <c r="ALI652" s="227"/>
      <c r="ALJ652" s="227"/>
      <c r="ALK652" s="227"/>
      <c r="ALL652" s="227"/>
      <c r="ALM652" s="227"/>
      <c r="ALN652" s="227"/>
      <c r="ALO652" s="227"/>
      <c r="ALP652" s="227"/>
      <c r="ALQ652" s="227"/>
      <c r="ALR652" s="227"/>
      <c r="ALS652" s="227"/>
      <c r="ALT652" s="227"/>
      <c r="ALU652" s="227"/>
      <c r="ALV652" s="227"/>
      <c r="ALW652" s="227"/>
      <c r="ALX652" s="227"/>
      <c r="ALY652" s="227"/>
      <c r="ALZ652" s="227"/>
      <c r="AMA652" s="227"/>
      <c r="AMB652" s="227"/>
      <c r="AMC652" s="227"/>
      <c r="AMD652" s="227"/>
      <c r="AME652" s="227"/>
      <c r="AMF652" s="227"/>
      <c r="AMG652" s="227"/>
      <c r="AMH652" s="227"/>
      <c r="AMI652" s="227"/>
      <c r="AMJ652" s="227"/>
      <c r="AMK652" s="227"/>
      <c r="AML652" s="227"/>
      <c r="AMM652" s="227"/>
      <c r="AMN652" s="227"/>
      <c r="AMO652" s="227"/>
      <c r="AMP652" s="227"/>
      <c r="AMQ652" s="227"/>
      <c r="AMR652" s="227"/>
      <c r="AMS652" s="227"/>
      <c r="AMT652" s="227"/>
      <c r="AMU652" s="227"/>
      <c r="AMV652" s="227"/>
      <c r="AMW652" s="227"/>
      <c r="AMX652" s="227"/>
    </row>
    <row r="653" spans="1:1038" s="432" customFormat="1" ht="18" customHeight="1">
      <c r="A653" s="612" t="s">
        <v>2065</v>
      </c>
      <c r="B653" s="422" t="s">
        <v>1647</v>
      </c>
      <c r="C653" s="422"/>
      <c r="D653" s="422" t="s">
        <v>1279</v>
      </c>
      <c r="E653" s="422">
        <v>85</v>
      </c>
      <c r="F653" s="422">
        <v>2</v>
      </c>
      <c r="G653" s="602" t="str">
        <f t="shared" si="336"/>
        <v>85-2</v>
      </c>
      <c r="H653" s="422">
        <v>0</v>
      </c>
      <c r="I653" s="533">
        <v>95.5</v>
      </c>
      <c r="J653" s="527">
        <f t="shared" si="289"/>
        <v>1</v>
      </c>
      <c r="K653" s="528" t="b">
        <f>IF(J658=1,IF(((VLOOKUP($G653,[1]Depth_Lookup!A$3:J$410,9,FALSE))-(I653/100))=0,"Good",IF(((VLOOKUP($G653,[1]Depth_Lookup!$A$3:$J$550,9,FALSE))-(I653/100))&gt;0,"Too Short","Too Long")))</f>
        <v>0</v>
      </c>
      <c r="L653" s="171">
        <f>(VLOOKUP($G653,Depth_Lookup!$A$3:$J$410,10,FALSE))+(H653/100)</f>
        <v>216.48500000000001</v>
      </c>
      <c r="M653" s="171">
        <f>(VLOOKUP($G653,Depth_Lookup!$A$3:$J$410,10,FALSE))+(I653/100)</f>
        <v>217.44000000000003</v>
      </c>
      <c r="N653" s="441" t="s">
        <v>2185</v>
      </c>
      <c r="O653" s="422">
        <v>2</v>
      </c>
      <c r="P653" s="422" t="s">
        <v>853</v>
      </c>
      <c r="Q653" s="422" t="s">
        <v>125</v>
      </c>
      <c r="R653" s="526" t="str">
        <f t="shared" si="277"/>
        <v>SerpentinizedHarzburgite</v>
      </c>
      <c r="S653" s="422" t="s">
        <v>700</v>
      </c>
      <c r="T653" s="422" t="s">
        <v>700</v>
      </c>
      <c r="U653" s="422"/>
      <c r="V653" s="422"/>
      <c r="W653" s="422" t="s">
        <v>102</v>
      </c>
      <c r="X653" s="526">
        <f>VLOOKUP(W653,[1]definitions_list_lookup!A$13:B$19,2,0)</f>
        <v>5</v>
      </c>
      <c r="Y653" s="422" t="s">
        <v>90</v>
      </c>
      <c r="Z653" s="422" t="s">
        <v>91</v>
      </c>
      <c r="AA653" s="422"/>
      <c r="AB653" s="422" t="s">
        <v>116</v>
      </c>
      <c r="AC653" s="422" t="s">
        <v>108</v>
      </c>
      <c r="AD653" s="422" t="s">
        <v>96</v>
      </c>
      <c r="AE653" s="423" t="s">
        <v>123</v>
      </c>
      <c r="AF653" s="602">
        <f>VLOOKUP(AE653,[1]definitions_list_mag!$V$12:$W$15,2,0)</f>
        <v>1</v>
      </c>
      <c r="AG653" s="530" t="s">
        <v>1363</v>
      </c>
      <c r="AH653" s="422"/>
      <c r="AI653" s="426">
        <v>63</v>
      </c>
      <c r="AJ653" s="422"/>
      <c r="AK653" s="422"/>
      <c r="AL653" s="422"/>
      <c r="AM653" s="422"/>
      <c r="AN653" s="422"/>
      <c r="AO653" s="426"/>
      <c r="AP653" s="422"/>
      <c r="AQ653" s="422"/>
      <c r="AR653" s="422"/>
      <c r="AS653" s="422"/>
      <c r="AT653" s="422"/>
      <c r="AU653" s="426">
        <v>1</v>
      </c>
      <c r="AV653" s="422">
        <v>0.5</v>
      </c>
      <c r="AW653" s="422">
        <v>0.5</v>
      </c>
      <c r="AX653" s="422" t="s">
        <v>110</v>
      </c>
      <c r="AY653" s="422" t="s">
        <v>110</v>
      </c>
      <c r="AZ653" s="422"/>
      <c r="BA653" s="426">
        <v>35</v>
      </c>
      <c r="BB653" s="422">
        <v>10</v>
      </c>
      <c r="BC653" s="422">
        <v>3</v>
      </c>
      <c r="BD653" s="422" t="s">
        <v>110</v>
      </c>
      <c r="BE653" s="422" t="s">
        <v>110</v>
      </c>
      <c r="BF653" s="422"/>
      <c r="BG653" s="426"/>
      <c r="BH653" s="422"/>
      <c r="BI653" s="422"/>
      <c r="BJ653" s="422"/>
      <c r="BK653" s="422"/>
      <c r="BL653" s="422"/>
      <c r="BM653" s="426">
        <v>1</v>
      </c>
      <c r="BN653" s="422">
        <v>1</v>
      </c>
      <c r="BO653" s="422">
        <v>0.5</v>
      </c>
      <c r="BP653" s="422"/>
      <c r="BQ653" s="422"/>
      <c r="BR653" s="422"/>
      <c r="BS653" s="422"/>
      <c r="BT653" s="422"/>
      <c r="BU653" s="422"/>
      <c r="BV653" s="422"/>
      <c r="BW653" s="422"/>
      <c r="BX653" s="422"/>
      <c r="BY653" s="426"/>
      <c r="BZ653" s="422"/>
      <c r="CA653" s="422"/>
      <c r="CB653" s="422"/>
      <c r="CC653" s="422"/>
      <c r="CD653" s="422"/>
      <c r="CE653" s="422"/>
      <c r="CF653" s="531">
        <f t="shared" si="290"/>
        <v>100</v>
      </c>
      <c r="CG653" s="166"/>
      <c r="CH653" s="603" t="s">
        <v>1329</v>
      </c>
      <c r="CI653" s="603">
        <v>90</v>
      </c>
      <c r="CJ653" s="603" t="s">
        <v>514</v>
      </c>
      <c r="CK653" s="604"/>
      <c r="CL653" s="604"/>
      <c r="CM653" s="604"/>
      <c r="CN653" s="604"/>
      <c r="CO653" s="604"/>
      <c r="CP653" s="604"/>
      <c r="CQ653" s="604"/>
      <c r="CR653" s="604"/>
      <c r="CS653" s="604"/>
      <c r="CT653" s="604"/>
      <c r="CU653" s="604"/>
      <c r="CV653" s="604"/>
      <c r="CW653" s="604"/>
      <c r="CX653" s="604"/>
      <c r="CY653" s="604"/>
      <c r="CZ653" s="604"/>
      <c r="DA653" s="604"/>
      <c r="DB653" s="604">
        <v>75</v>
      </c>
      <c r="DC653" s="605">
        <v>25</v>
      </c>
      <c r="DD653" s="604"/>
      <c r="DE653" s="604"/>
      <c r="DF653" s="604"/>
      <c r="DG653" s="604"/>
      <c r="DH653" s="604"/>
      <c r="DI653" s="604"/>
      <c r="DJ653" s="604"/>
      <c r="DK653" s="209"/>
      <c r="DL653" s="166"/>
      <c r="DM653" s="604"/>
      <c r="DN653" s="604"/>
      <c r="DO653" s="606"/>
      <c r="DP653" s="607"/>
      <c r="DQ653" s="608"/>
      <c r="DR653" s="606"/>
      <c r="DS653" s="608"/>
      <c r="DT653" s="524" t="s">
        <v>1754</v>
      </c>
      <c r="DU653" s="605"/>
      <c r="DV653" s="605"/>
      <c r="DW653" s="532" t="e">
        <f>VLOOKUP(P653,[1]definitions_list_lookup!$K$30:$L$54,2,0)</f>
        <v>#N/A</v>
      </c>
      <c r="DX653" s="609" t="s">
        <v>2151</v>
      </c>
      <c r="DY653" s="609" t="s">
        <v>2189</v>
      </c>
      <c r="DZ653" s="443"/>
      <c r="EA653" s="443"/>
      <c r="EB653" s="429"/>
      <c r="EC653" s="534"/>
      <c r="ED653" s="229" t="s">
        <v>2517</v>
      </c>
      <c r="EE653" s="535"/>
      <c r="EF653" s="536"/>
      <c r="EG653" s="535"/>
      <c r="EH653" s="537"/>
      <c r="EI653" s="538"/>
      <c r="EJ653" s="539"/>
      <c r="EK653" s="540"/>
      <c r="EL653" s="535"/>
      <c r="EM653" s="537"/>
      <c r="EN653" s="537"/>
      <c r="EO653" s="541"/>
      <c r="EP653" s="541"/>
      <c r="EQ653" s="541"/>
      <c r="ER653" s="541"/>
      <c r="ES653" s="541"/>
      <c r="ET653" s="541"/>
      <c r="EU653" s="541"/>
      <c r="EV653" s="542"/>
      <c r="EW653" s="542"/>
      <c r="EX653" s="542"/>
      <c r="EY653" s="542"/>
      <c r="EZ653" s="192" t="e">
        <f t="shared" si="313"/>
        <v>#DIV/0!</v>
      </c>
      <c r="FA653" s="192" t="e">
        <f t="shared" si="314"/>
        <v>#DIV/0!</v>
      </c>
      <c r="FB653" s="192" t="e">
        <f t="shared" si="315"/>
        <v>#DIV/0!</v>
      </c>
      <c r="FC653" s="192" t="e">
        <f t="shared" si="316"/>
        <v>#DIV/0!</v>
      </c>
      <c r="FD653" s="192" t="e">
        <f t="shared" si="317"/>
        <v>#DIV/0!</v>
      </c>
      <c r="FE653" s="193" t="e">
        <f t="shared" si="318"/>
        <v>#DIV/0!</v>
      </c>
      <c r="FF653" s="194" t="e">
        <f t="shared" si="319"/>
        <v>#DIV/0!</v>
      </c>
      <c r="FG653" s="535"/>
      <c r="FH653" s="537"/>
      <c r="FI653" s="778">
        <f t="shared" si="324"/>
        <v>0</v>
      </c>
      <c r="FJ653" s="779" t="e">
        <f t="shared" si="325"/>
        <v>#DIV/0!</v>
      </c>
      <c r="FK653" s="779" t="e">
        <f t="shared" si="326"/>
        <v>#DIV/0!</v>
      </c>
      <c r="FL653" s="780" t="e">
        <f t="shared" si="327"/>
        <v>#DIV/0!</v>
      </c>
      <c r="FM653" s="169" t="e">
        <f t="shared" si="328"/>
        <v>#DIV/0!</v>
      </c>
      <c r="FN653" s="783" t="e">
        <f t="shared" si="329"/>
        <v>#DIV/0!</v>
      </c>
      <c r="FO653" s="422"/>
      <c r="FP653" s="422"/>
      <c r="FQ653" s="422"/>
      <c r="FR653" s="422"/>
      <c r="FS653" s="422"/>
      <c r="FT653" s="422"/>
      <c r="FU653" s="422"/>
      <c r="FV653" s="422"/>
      <c r="FW653" s="422"/>
      <c r="FX653" s="422"/>
      <c r="FY653" s="422"/>
      <c r="FZ653" s="422"/>
      <c r="GA653" s="422"/>
      <c r="GB653" s="422"/>
      <c r="GC653" s="422"/>
      <c r="GD653" s="422"/>
      <c r="GE653" s="422"/>
      <c r="GF653" s="422"/>
      <c r="GG653" s="422"/>
      <c r="GH653" s="422"/>
      <c r="GI653" s="422"/>
      <c r="GJ653" s="422"/>
      <c r="GK653" s="422"/>
      <c r="GL653" s="422"/>
      <c r="GM653" s="422"/>
      <c r="GN653" s="422"/>
      <c r="GO653" s="422"/>
      <c r="GP653" s="422"/>
      <c r="GQ653" s="422"/>
      <c r="GR653" s="422"/>
      <c r="GS653" s="422"/>
      <c r="GT653" s="422"/>
      <c r="GU653" s="422"/>
      <c r="GV653" s="422"/>
      <c r="GW653" s="422"/>
      <c r="GX653" s="422"/>
      <c r="GY653" s="422"/>
      <c r="GZ653" s="422"/>
      <c r="HA653" s="422"/>
      <c r="HB653" s="422"/>
      <c r="HC653" s="422"/>
      <c r="HD653" s="422"/>
      <c r="HE653" s="422"/>
      <c r="HF653" s="422"/>
      <c r="HG653" s="422"/>
      <c r="HH653" s="422"/>
      <c r="HI653" s="422"/>
      <c r="HJ653" s="422"/>
      <c r="HK653" s="422"/>
      <c r="HL653" s="422"/>
      <c r="HM653" s="422"/>
      <c r="HN653" s="422"/>
      <c r="HO653" s="422"/>
      <c r="HP653" s="422"/>
      <c r="HQ653" s="422"/>
      <c r="HR653" s="422"/>
      <c r="HS653" s="422"/>
      <c r="HT653" s="422"/>
      <c r="HU653" s="422"/>
      <c r="HV653" s="422"/>
      <c r="HW653" s="422"/>
      <c r="HX653" s="422"/>
      <c r="HY653" s="422"/>
      <c r="HZ653" s="422"/>
      <c r="IA653" s="422"/>
      <c r="IB653" s="422"/>
      <c r="IC653" s="422"/>
      <c r="ID653" s="422"/>
      <c r="IE653" s="422"/>
      <c r="IF653" s="422"/>
      <c r="IG653" s="422"/>
      <c r="IH653" s="422"/>
      <c r="II653" s="422"/>
      <c r="IJ653" s="422"/>
      <c r="IK653" s="422"/>
      <c r="IL653" s="422"/>
      <c r="IM653" s="422"/>
      <c r="IN653" s="422"/>
      <c r="IO653" s="422"/>
      <c r="IP653" s="422"/>
      <c r="IQ653" s="422"/>
      <c r="IR653" s="422"/>
      <c r="IS653" s="422"/>
      <c r="IT653" s="422"/>
      <c r="IU653" s="422"/>
      <c r="IV653" s="422"/>
      <c r="IW653" s="422"/>
      <c r="IX653" s="422"/>
      <c r="IY653" s="422"/>
      <c r="IZ653" s="422"/>
      <c r="JA653" s="422"/>
      <c r="JB653" s="422"/>
      <c r="JC653" s="422"/>
      <c r="JD653" s="422"/>
      <c r="JE653" s="422"/>
      <c r="JF653" s="422"/>
      <c r="JG653" s="422"/>
      <c r="JH653" s="422"/>
      <c r="JI653" s="422"/>
      <c r="JJ653" s="422"/>
      <c r="JK653" s="422"/>
      <c r="JL653" s="422"/>
      <c r="JM653" s="422"/>
      <c r="JN653" s="422"/>
      <c r="JO653" s="422"/>
      <c r="JP653" s="422"/>
      <c r="JQ653" s="422"/>
      <c r="JR653" s="422"/>
      <c r="JS653" s="422"/>
      <c r="JT653" s="422"/>
      <c r="JU653" s="422"/>
      <c r="JV653" s="422"/>
      <c r="JW653" s="422"/>
      <c r="JX653" s="422"/>
      <c r="JY653" s="422"/>
      <c r="JZ653" s="422"/>
      <c r="KA653" s="422"/>
      <c r="KB653" s="422"/>
      <c r="KC653" s="422"/>
      <c r="KD653" s="422"/>
      <c r="KE653" s="422"/>
      <c r="KF653" s="422"/>
      <c r="KG653" s="422"/>
      <c r="KH653" s="422"/>
      <c r="KI653" s="422"/>
      <c r="KJ653" s="422"/>
      <c r="KK653" s="422"/>
      <c r="KL653" s="422"/>
      <c r="KM653" s="422"/>
      <c r="KN653" s="422"/>
      <c r="KO653" s="422"/>
      <c r="KP653" s="422"/>
      <c r="KQ653" s="422"/>
      <c r="KR653" s="422"/>
      <c r="KS653" s="422"/>
      <c r="KT653" s="422"/>
      <c r="KU653" s="422"/>
      <c r="KV653" s="422"/>
      <c r="KW653" s="422"/>
      <c r="KX653" s="422"/>
      <c r="KY653" s="422"/>
      <c r="KZ653" s="422"/>
      <c r="LA653" s="422"/>
      <c r="LB653" s="422"/>
      <c r="LC653" s="422"/>
      <c r="LD653" s="422"/>
      <c r="LE653" s="422"/>
      <c r="LF653" s="422"/>
      <c r="LG653" s="422"/>
      <c r="LH653" s="422"/>
      <c r="LI653" s="422"/>
      <c r="LJ653" s="422"/>
      <c r="LK653" s="422"/>
      <c r="LL653" s="422"/>
      <c r="LM653" s="422"/>
      <c r="LN653" s="422"/>
      <c r="LO653" s="422"/>
      <c r="LP653" s="422"/>
      <c r="LQ653" s="422"/>
      <c r="LR653" s="422"/>
      <c r="LS653" s="422"/>
      <c r="LT653" s="422"/>
      <c r="LU653" s="422"/>
      <c r="LV653" s="422"/>
      <c r="LW653" s="422"/>
      <c r="LX653" s="422"/>
      <c r="LY653" s="422"/>
      <c r="LZ653" s="422"/>
      <c r="MA653" s="422"/>
      <c r="MB653" s="422"/>
      <c r="MC653" s="422"/>
      <c r="MD653" s="422"/>
      <c r="ME653" s="422"/>
      <c r="MF653" s="422"/>
      <c r="MG653" s="422"/>
      <c r="MH653" s="422"/>
      <c r="MI653" s="422"/>
      <c r="MJ653" s="422"/>
      <c r="MK653" s="422"/>
      <c r="ML653" s="422"/>
      <c r="MM653" s="422"/>
      <c r="MN653" s="422"/>
      <c r="MO653" s="422"/>
      <c r="MP653" s="422"/>
      <c r="MQ653" s="422"/>
      <c r="MR653" s="422"/>
      <c r="MS653" s="422"/>
      <c r="MT653" s="422"/>
      <c r="MU653" s="422"/>
      <c r="MV653" s="422"/>
      <c r="MW653" s="422"/>
      <c r="MX653" s="422"/>
      <c r="MY653" s="422"/>
      <c r="MZ653" s="422"/>
      <c r="NA653" s="422"/>
      <c r="NB653" s="422"/>
      <c r="NC653" s="422"/>
      <c r="ND653" s="422"/>
      <c r="NE653" s="422"/>
      <c r="NF653" s="422"/>
      <c r="NG653" s="422"/>
      <c r="NH653" s="422"/>
      <c r="NI653" s="422"/>
      <c r="NJ653" s="422"/>
      <c r="NK653" s="422"/>
      <c r="NL653" s="422"/>
      <c r="NM653" s="422"/>
      <c r="NN653" s="422"/>
      <c r="NO653" s="422"/>
      <c r="NP653" s="422"/>
      <c r="NQ653" s="422"/>
      <c r="NR653" s="422"/>
      <c r="NS653" s="422"/>
      <c r="NT653" s="422"/>
      <c r="NU653" s="422"/>
      <c r="NV653" s="422"/>
      <c r="NW653" s="422"/>
      <c r="NX653" s="422"/>
      <c r="NY653" s="422"/>
      <c r="NZ653" s="422"/>
      <c r="OA653" s="422"/>
      <c r="OB653" s="422"/>
      <c r="OC653" s="422"/>
      <c r="OD653" s="422"/>
      <c r="OE653" s="422"/>
      <c r="OF653" s="422"/>
      <c r="OG653" s="422"/>
      <c r="OH653" s="422"/>
      <c r="OI653" s="422"/>
      <c r="OJ653" s="422"/>
      <c r="OK653" s="422"/>
      <c r="OL653" s="422"/>
      <c r="OM653" s="422"/>
      <c r="ON653" s="422"/>
      <c r="OO653" s="422"/>
      <c r="OP653" s="422"/>
      <c r="OQ653" s="422"/>
      <c r="OR653" s="422"/>
      <c r="OS653" s="422"/>
      <c r="OT653" s="422"/>
      <c r="OU653" s="422"/>
      <c r="OV653" s="422"/>
      <c r="OW653" s="422"/>
      <c r="OX653" s="422"/>
      <c r="OY653" s="422"/>
      <c r="OZ653" s="422"/>
      <c r="PA653" s="422"/>
      <c r="PB653" s="422"/>
      <c r="PC653" s="422"/>
      <c r="PD653" s="422"/>
      <c r="PE653" s="422"/>
      <c r="PF653" s="422"/>
      <c r="PG653" s="422"/>
      <c r="PH653" s="422"/>
      <c r="PI653" s="422"/>
      <c r="PJ653" s="422"/>
      <c r="PK653" s="422"/>
      <c r="PL653" s="422"/>
      <c r="PM653" s="422"/>
      <c r="PN653" s="422"/>
      <c r="PO653" s="422"/>
      <c r="PP653" s="422"/>
      <c r="PQ653" s="422"/>
      <c r="PR653" s="422"/>
      <c r="PS653" s="422"/>
      <c r="PT653" s="422"/>
      <c r="PU653" s="422"/>
      <c r="PV653" s="422"/>
      <c r="PW653" s="422"/>
      <c r="PX653" s="422"/>
      <c r="PY653" s="422"/>
      <c r="PZ653" s="422"/>
      <c r="QA653" s="422"/>
      <c r="QB653" s="422"/>
      <c r="QC653" s="422"/>
      <c r="QD653" s="422"/>
      <c r="QE653" s="422"/>
      <c r="QF653" s="422"/>
      <c r="QG653" s="422"/>
      <c r="QH653" s="422"/>
      <c r="QI653" s="422"/>
      <c r="QJ653" s="422"/>
      <c r="QK653" s="422"/>
      <c r="QL653" s="422"/>
      <c r="QM653" s="422"/>
      <c r="QN653" s="422"/>
      <c r="QO653" s="422"/>
      <c r="QP653" s="422"/>
      <c r="QQ653" s="422"/>
      <c r="QR653" s="422"/>
      <c r="QS653" s="422"/>
      <c r="QT653" s="422"/>
      <c r="QU653" s="422"/>
      <c r="QV653" s="422"/>
      <c r="QW653" s="422"/>
      <c r="QX653" s="422"/>
      <c r="QY653" s="422"/>
      <c r="QZ653" s="422"/>
      <c r="RA653" s="422"/>
      <c r="RB653" s="422"/>
      <c r="RC653" s="422"/>
      <c r="RD653" s="422"/>
      <c r="RE653" s="422"/>
      <c r="RF653" s="422"/>
      <c r="RG653" s="422"/>
      <c r="RH653" s="422"/>
      <c r="RI653" s="422"/>
      <c r="RJ653" s="422"/>
      <c r="RK653" s="422"/>
      <c r="RL653" s="422"/>
      <c r="RM653" s="422"/>
      <c r="RN653" s="422"/>
      <c r="RO653" s="422"/>
      <c r="RP653" s="422"/>
      <c r="RQ653" s="422"/>
      <c r="RR653" s="422"/>
      <c r="RS653" s="422"/>
      <c r="RT653" s="422"/>
      <c r="RU653" s="422"/>
      <c r="RV653" s="422"/>
      <c r="RW653" s="422"/>
      <c r="RX653" s="422"/>
      <c r="RY653" s="422"/>
      <c r="RZ653" s="422"/>
      <c r="SA653" s="422"/>
      <c r="SB653" s="422"/>
      <c r="SC653" s="422"/>
      <c r="SD653" s="422"/>
      <c r="SE653" s="422"/>
      <c r="SF653" s="422"/>
      <c r="SG653" s="422"/>
      <c r="SH653" s="422"/>
      <c r="SI653" s="422"/>
      <c r="SJ653" s="422"/>
      <c r="SK653" s="422"/>
      <c r="SL653" s="422"/>
      <c r="SM653" s="422"/>
      <c r="SN653" s="422"/>
      <c r="SO653" s="422"/>
      <c r="SP653" s="422"/>
      <c r="SQ653" s="422"/>
      <c r="SR653" s="422"/>
      <c r="SS653" s="422"/>
      <c r="ST653" s="422"/>
      <c r="SU653" s="422"/>
      <c r="SV653" s="422"/>
      <c r="SW653" s="422"/>
      <c r="SX653" s="422"/>
      <c r="SY653" s="422"/>
      <c r="SZ653" s="422"/>
      <c r="TA653" s="422"/>
      <c r="TB653" s="422"/>
      <c r="TC653" s="422"/>
      <c r="TD653" s="422"/>
      <c r="TE653" s="422"/>
      <c r="TF653" s="422"/>
      <c r="TG653" s="422"/>
      <c r="TH653" s="422"/>
      <c r="TI653" s="422"/>
      <c r="TJ653" s="422"/>
      <c r="TK653" s="422"/>
      <c r="TL653" s="422"/>
      <c r="TM653" s="422"/>
      <c r="TN653" s="422"/>
      <c r="TO653" s="422"/>
      <c r="TP653" s="422"/>
      <c r="TQ653" s="422"/>
      <c r="TR653" s="422"/>
      <c r="TS653" s="422"/>
      <c r="TT653" s="422"/>
      <c r="TU653" s="422"/>
      <c r="TV653" s="422"/>
      <c r="TW653" s="422"/>
      <c r="TX653" s="422"/>
      <c r="TY653" s="422"/>
      <c r="TZ653" s="422"/>
      <c r="UA653" s="422"/>
      <c r="UB653" s="422"/>
      <c r="UC653" s="422"/>
      <c r="UD653" s="422"/>
      <c r="UE653" s="422"/>
      <c r="UF653" s="422"/>
      <c r="UG653" s="422"/>
      <c r="UH653" s="422"/>
      <c r="UI653" s="422"/>
      <c r="UJ653" s="422"/>
      <c r="UK653" s="422"/>
      <c r="UL653" s="422"/>
      <c r="UM653" s="422"/>
      <c r="UN653" s="422"/>
      <c r="UO653" s="422"/>
      <c r="UP653" s="422"/>
      <c r="UQ653" s="422"/>
      <c r="UR653" s="422"/>
      <c r="US653" s="422"/>
      <c r="UT653" s="422"/>
      <c r="UU653" s="422"/>
      <c r="UV653" s="422"/>
      <c r="UW653" s="422"/>
      <c r="UX653" s="422"/>
      <c r="UY653" s="422"/>
      <c r="UZ653" s="422"/>
      <c r="VA653" s="422"/>
      <c r="VB653" s="422"/>
      <c r="VC653" s="422"/>
      <c r="VD653" s="422"/>
      <c r="VE653" s="422"/>
      <c r="VF653" s="422"/>
      <c r="VG653" s="422"/>
      <c r="VH653" s="422"/>
      <c r="VI653" s="422"/>
      <c r="VJ653" s="422"/>
      <c r="VK653" s="422"/>
      <c r="VL653" s="422"/>
      <c r="VM653" s="422"/>
      <c r="VN653" s="422"/>
      <c r="VO653" s="422"/>
      <c r="VP653" s="422"/>
      <c r="VQ653" s="422"/>
      <c r="VR653" s="422"/>
      <c r="VS653" s="422"/>
      <c r="VT653" s="422"/>
      <c r="VU653" s="422"/>
      <c r="VV653" s="422"/>
      <c r="VW653" s="422"/>
      <c r="VX653" s="422"/>
      <c r="VY653" s="422"/>
      <c r="VZ653" s="422"/>
      <c r="WA653" s="422"/>
      <c r="WB653" s="422"/>
      <c r="WC653" s="422"/>
      <c r="WD653" s="422"/>
      <c r="WE653" s="422"/>
      <c r="WF653" s="422"/>
      <c r="WG653" s="422"/>
      <c r="WH653" s="422"/>
      <c r="WI653" s="422"/>
      <c r="WJ653" s="422"/>
      <c r="WK653" s="422"/>
      <c r="WL653" s="422"/>
      <c r="WM653" s="422"/>
      <c r="WN653" s="422"/>
      <c r="WO653" s="422"/>
      <c r="WP653" s="422"/>
      <c r="WQ653" s="422"/>
      <c r="WR653" s="422"/>
      <c r="WS653" s="422"/>
      <c r="WT653" s="422"/>
      <c r="WU653" s="422"/>
      <c r="WV653" s="422"/>
      <c r="WW653" s="422"/>
      <c r="WX653" s="422"/>
      <c r="WY653" s="422"/>
      <c r="WZ653" s="422"/>
      <c r="XA653" s="422"/>
      <c r="XB653" s="422"/>
      <c r="XC653" s="422"/>
      <c r="XD653" s="422"/>
      <c r="XE653" s="422"/>
      <c r="XF653" s="422"/>
      <c r="XG653" s="422"/>
      <c r="XH653" s="422"/>
      <c r="XI653" s="422"/>
      <c r="XJ653" s="422"/>
      <c r="XK653" s="422"/>
      <c r="XL653" s="422"/>
      <c r="XM653" s="422"/>
      <c r="XN653" s="422"/>
      <c r="XO653" s="422"/>
      <c r="XP653" s="422"/>
      <c r="XQ653" s="422"/>
      <c r="XR653" s="422"/>
      <c r="XS653" s="422"/>
      <c r="XT653" s="422"/>
      <c r="XU653" s="422"/>
      <c r="XV653" s="422"/>
      <c r="XW653" s="422"/>
      <c r="XX653" s="422"/>
      <c r="XY653" s="422"/>
      <c r="XZ653" s="422"/>
      <c r="YA653" s="422"/>
      <c r="YB653" s="422"/>
      <c r="YC653" s="422"/>
      <c r="YD653" s="422"/>
      <c r="YE653" s="422"/>
      <c r="YF653" s="422"/>
      <c r="YG653" s="422"/>
      <c r="YH653" s="422"/>
      <c r="YI653" s="422"/>
      <c r="YJ653" s="422"/>
      <c r="YK653" s="422"/>
      <c r="YL653" s="422"/>
      <c r="YM653" s="422"/>
      <c r="YN653" s="422"/>
      <c r="YO653" s="422"/>
      <c r="YP653" s="422"/>
      <c r="YQ653" s="422"/>
      <c r="YR653" s="422"/>
      <c r="YS653" s="422"/>
      <c r="YT653" s="422"/>
      <c r="YU653" s="422"/>
      <c r="YV653" s="422"/>
      <c r="YW653" s="422"/>
      <c r="YX653" s="422"/>
      <c r="YY653" s="422"/>
      <c r="YZ653" s="422"/>
      <c r="ZA653" s="422"/>
      <c r="ZB653" s="422"/>
      <c r="ZC653" s="422"/>
      <c r="ZD653" s="422"/>
      <c r="ZE653" s="422"/>
      <c r="ZF653" s="422"/>
      <c r="ZG653" s="422"/>
      <c r="ZH653" s="422"/>
      <c r="ZI653" s="422"/>
      <c r="ZJ653" s="422"/>
      <c r="ZK653" s="422"/>
      <c r="ZL653" s="422"/>
      <c r="ZM653" s="422"/>
      <c r="ZN653" s="422"/>
      <c r="ZO653" s="422"/>
      <c r="ZP653" s="422"/>
      <c r="ZQ653" s="422"/>
      <c r="ZR653" s="422"/>
      <c r="ZS653" s="422"/>
      <c r="ZT653" s="422"/>
      <c r="ZU653" s="422"/>
      <c r="ZV653" s="422"/>
      <c r="ZW653" s="422"/>
      <c r="ZX653" s="422"/>
      <c r="ZY653" s="422"/>
      <c r="ZZ653" s="422"/>
      <c r="AAA653" s="422"/>
      <c r="AAB653" s="422"/>
      <c r="AAC653" s="422"/>
      <c r="AAD653" s="422"/>
      <c r="AAE653" s="422"/>
      <c r="AAF653" s="422"/>
      <c r="AAG653" s="422"/>
      <c r="AAH653" s="422"/>
      <c r="AAI653" s="422"/>
      <c r="AAJ653" s="422"/>
      <c r="AAK653" s="422"/>
      <c r="AAL653" s="422"/>
      <c r="AAM653" s="422"/>
      <c r="AAN653" s="422"/>
      <c r="AAO653" s="422"/>
      <c r="AAP653" s="422"/>
      <c r="AAQ653" s="422"/>
      <c r="AAR653" s="422"/>
      <c r="AAS653" s="422"/>
      <c r="AAT653" s="422"/>
      <c r="AAU653" s="422"/>
      <c r="AAV653" s="422"/>
      <c r="AAW653" s="422"/>
      <c r="AAX653" s="422"/>
      <c r="AAY653" s="422"/>
      <c r="AAZ653" s="422"/>
      <c r="ABA653" s="422"/>
      <c r="ABB653" s="422"/>
      <c r="ABC653" s="422"/>
      <c r="ABD653" s="422"/>
      <c r="ABE653" s="422"/>
      <c r="ABF653" s="422"/>
      <c r="ABG653" s="422"/>
      <c r="ABH653" s="422"/>
      <c r="ABI653" s="422"/>
      <c r="ABJ653" s="422"/>
      <c r="ABK653" s="422"/>
      <c r="ABL653" s="422"/>
      <c r="ABM653" s="422"/>
      <c r="ABN653" s="422"/>
      <c r="ABO653" s="422"/>
      <c r="ABP653" s="422"/>
      <c r="ABQ653" s="422"/>
      <c r="ABR653" s="422"/>
      <c r="ABS653" s="422"/>
      <c r="ABT653" s="422"/>
      <c r="ABU653" s="422"/>
      <c r="ABV653" s="422"/>
      <c r="ABW653" s="422"/>
      <c r="ABX653" s="422"/>
      <c r="ABY653" s="422"/>
      <c r="ABZ653" s="422"/>
      <c r="ACA653" s="422"/>
      <c r="ACB653" s="422"/>
      <c r="ACC653" s="422"/>
      <c r="ACD653" s="422"/>
      <c r="ACE653" s="422"/>
      <c r="ACF653" s="422"/>
      <c r="ACG653" s="422"/>
      <c r="ACH653" s="422"/>
      <c r="ACI653" s="422"/>
      <c r="ACJ653" s="422"/>
      <c r="ACK653" s="422"/>
      <c r="ACL653" s="422"/>
      <c r="ACM653" s="422"/>
      <c r="ACN653" s="422"/>
      <c r="ACO653" s="422"/>
      <c r="ACP653" s="422"/>
      <c r="ACQ653" s="422"/>
      <c r="ACR653" s="422"/>
      <c r="ACS653" s="422"/>
      <c r="ACT653" s="422"/>
      <c r="ACU653" s="422"/>
      <c r="ACV653" s="422"/>
      <c r="ACW653" s="422"/>
      <c r="ACX653" s="422"/>
      <c r="ACY653" s="422"/>
      <c r="ACZ653" s="422"/>
      <c r="ADA653" s="422"/>
      <c r="ADB653" s="422"/>
      <c r="ADC653" s="422"/>
      <c r="ADD653" s="422"/>
      <c r="ADE653" s="422"/>
      <c r="ADF653" s="422"/>
      <c r="ADG653" s="422"/>
      <c r="ADH653" s="422"/>
      <c r="ADI653" s="422"/>
      <c r="ADJ653" s="422"/>
      <c r="ADK653" s="422"/>
      <c r="ADL653" s="422"/>
      <c r="ADM653" s="422"/>
      <c r="ADN653" s="422"/>
      <c r="ADO653" s="422"/>
      <c r="ADP653" s="422"/>
      <c r="ADQ653" s="422"/>
      <c r="ADR653" s="422"/>
      <c r="ADS653" s="422"/>
      <c r="ADT653" s="422"/>
      <c r="ADU653" s="422"/>
      <c r="ADV653" s="422"/>
      <c r="ADW653" s="422"/>
      <c r="ADX653" s="422"/>
      <c r="ADY653" s="422"/>
      <c r="ADZ653" s="422"/>
      <c r="AEA653" s="422"/>
      <c r="AEB653" s="422"/>
      <c r="AEC653" s="422"/>
      <c r="AED653" s="422"/>
      <c r="AEE653" s="422"/>
      <c r="AEF653" s="422"/>
      <c r="AEG653" s="422"/>
      <c r="AEH653" s="422"/>
      <c r="AEI653" s="422"/>
      <c r="AEJ653" s="422"/>
      <c r="AEK653" s="422"/>
      <c r="AEL653" s="422"/>
      <c r="AEM653" s="422"/>
      <c r="AEN653" s="422"/>
      <c r="AEO653" s="422"/>
      <c r="AEP653" s="422"/>
      <c r="AEQ653" s="422"/>
      <c r="AER653" s="422"/>
      <c r="AES653" s="422"/>
      <c r="AET653" s="422"/>
      <c r="AEU653" s="422"/>
      <c r="AEV653" s="422"/>
      <c r="AEW653" s="422"/>
      <c r="AEX653" s="422"/>
      <c r="AEY653" s="422"/>
      <c r="AEZ653" s="422"/>
      <c r="AFA653" s="422"/>
      <c r="AFB653" s="422"/>
      <c r="AFC653" s="422"/>
      <c r="AFD653" s="422"/>
      <c r="AFE653" s="422"/>
      <c r="AFF653" s="422"/>
      <c r="AFG653" s="422"/>
      <c r="AFH653" s="422"/>
      <c r="AFI653" s="422"/>
      <c r="AFJ653" s="422"/>
      <c r="AFK653" s="422"/>
      <c r="AFL653" s="422"/>
      <c r="AFM653" s="422"/>
      <c r="AFN653" s="422"/>
      <c r="AFO653" s="422"/>
      <c r="AFP653" s="422"/>
      <c r="AFQ653" s="422"/>
      <c r="AFR653" s="422"/>
      <c r="AFS653" s="422"/>
      <c r="AFT653" s="422"/>
      <c r="AFU653" s="422"/>
      <c r="AFV653" s="422"/>
      <c r="AFW653" s="422"/>
      <c r="AFX653" s="422"/>
      <c r="AFY653" s="422"/>
      <c r="AFZ653" s="422"/>
      <c r="AGA653" s="422"/>
      <c r="AGB653" s="422"/>
      <c r="AGC653" s="422"/>
      <c r="AGD653" s="422"/>
      <c r="AGE653" s="422"/>
      <c r="AGF653" s="422"/>
      <c r="AGG653" s="422"/>
      <c r="AGH653" s="422"/>
      <c r="AGI653" s="422"/>
      <c r="AGJ653" s="422"/>
      <c r="AGK653" s="422"/>
      <c r="AGL653" s="422"/>
      <c r="AGM653" s="422"/>
      <c r="AGN653" s="422"/>
      <c r="AGO653" s="422"/>
      <c r="AGP653" s="422"/>
      <c r="AGQ653" s="422"/>
      <c r="AGR653" s="422"/>
      <c r="AGS653" s="422"/>
      <c r="AGT653" s="422"/>
      <c r="AGU653" s="422"/>
      <c r="AGV653" s="422"/>
      <c r="AGW653" s="422"/>
      <c r="AGX653" s="422"/>
      <c r="AGY653" s="422"/>
      <c r="AGZ653" s="422"/>
      <c r="AHA653" s="422"/>
      <c r="AHB653" s="422"/>
      <c r="AHC653" s="422"/>
      <c r="AHD653" s="422"/>
      <c r="AHE653" s="422"/>
      <c r="AHF653" s="422"/>
      <c r="AHG653" s="422"/>
      <c r="AHH653" s="422"/>
      <c r="AHI653" s="422"/>
      <c r="AHJ653" s="422"/>
      <c r="AHK653" s="422"/>
      <c r="AHL653" s="422"/>
      <c r="AHM653" s="422"/>
      <c r="AHN653" s="422"/>
      <c r="AHO653" s="422"/>
      <c r="AHP653" s="422"/>
      <c r="AHQ653" s="422"/>
      <c r="AHR653" s="422"/>
      <c r="AHS653" s="422"/>
      <c r="AHT653" s="422"/>
      <c r="AHU653" s="422"/>
      <c r="AHV653" s="422"/>
      <c r="AHW653" s="422"/>
      <c r="AHX653" s="422"/>
      <c r="AHY653" s="422"/>
      <c r="AHZ653" s="422"/>
      <c r="AIA653" s="422"/>
      <c r="AIB653" s="422"/>
      <c r="AIC653" s="422"/>
      <c r="AID653" s="422"/>
      <c r="AIE653" s="422"/>
      <c r="AIF653" s="422"/>
      <c r="AIG653" s="422"/>
      <c r="AIH653" s="422"/>
      <c r="AII653" s="422"/>
      <c r="AIJ653" s="422"/>
      <c r="AIK653" s="422"/>
      <c r="AIL653" s="422"/>
      <c r="AIM653" s="422"/>
      <c r="AIN653" s="422"/>
      <c r="AIO653" s="422"/>
      <c r="AIP653" s="422"/>
      <c r="AIQ653" s="422"/>
      <c r="AIR653" s="422"/>
      <c r="AIS653" s="422"/>
      <c r="AIT653" s="422"/>
      <c r="AIU653" s="422"/>
      <c r="AIV653" s="422"/>
      <c r="AIW653" s="422"/>
      <c r="AIX653" s="422"/>
      <c r="AIY653" s="422"/>
      <c r="AIZ653" s="422"/>
      <c r="AJA653" s="422"/>
      <c r="AJB653" s="422"/>
      <c r="AJC653" s="422"/>
      <c r="AJD653" s="422"/>
      <c r="AJE653" s="422"/>
      <c r="AJF653" s="422"/>
      <c r="AJG653" s="422"/>
      <c r="AJH653" s="422"/>
      <c r="AJI653" s="422"/>
      <c r="AJJ653" s="422"/>
      <c r="AJK653" s="422"/>
      <c r="AJL653" s="422"/>
      <c r="AJM653" s="422"/>
      <c r="AJN653" s="422"/>
      <c r="AJO653" s="422"/>
      <c r="AJP653" s="422"/>
      <c r="AJQ653" s="422"/>
      <c r="AJR653" s="422"/>
      <c r="AJS653" s="422"/>
      <c r="AJT653" s="422"/>
      <c r="AJU653" s="422"/>
      <c r="AJV653" s="422"/>
      <c r="AJW653" s="422"/>
      <c r="AJX653" s="422"/>
      <c r="AJY653" s="422"/>
      <c r="AJZ653" s="422"/>
      <c r="AKA653" s="422"/>
      <c r="AKB653" s="422"/>
      <c r="AKC653" s="422"/>
      <c r="AKD653" s="422"/>
      <c r="AKE653" s="422"/>
      <c r="AKF653" s="422"/>
      <c r="AKG653" s="422"/>
      <c r="AKH653" s="422"/>
      <c r="AKI653" s="422"/>
      <c r="AKJ653" s="422"/>
      <c r="AKK653" s="422"/>
      <c r="AKL653" s="422"/>
      <c r="AKM653" s="422"/>
      <c r="AKN653" s="422"/>
      <c r="AKO653" s="422"/>
      <c r="AKP653" s="422"/>
      <c r="AKQ653" s="422"/>
      <c r="AKR653" s="422"/>
      <c r="AKS653" s="422"/>
      <c r="AKT653" s="422"/>
      <c r="AKU653" s="422"/>
      <c r="AKV653" s="422"/>
      <c r="AKW653" s="422"/>
      <c r="AKX653" s="422"/>
      <c r="AKY653" s="422"/>
      <c r="AKZ653" s="422"/>
      <c r="ALA653" s="422"/>
      <c r="ALB653" s="422"/>
      <c r="ALC653" s="422"/>
      <c r="ALD653" s="422"/>
      <c r="ALE653" s="422"/>
      <c r="ALF653" s="422"/>
      <c r="ALG653" s="422"/>
      <c r="ALH653" s="422"/>
      <c r="ALI653" s="422"/>
      <c r="ALJ653" s="422"/>
      <c r="ALK653" s="422"/>
      <c r="ALL653" s="422"/>
      <c r="ALM653" s="422"/>
      <c r="ALN653" s="422"/>
      <c r="ALO653" s="422"/>
      <c r="ALP653" s="422"/>
      <c r="ALQ653" s="422"/>
      <c r="ALR653" s="422"/>
      <c r="ALS653" s="422"/>
      <c r="ALT653" s="422"/>
      <c r="ALU653" s="422"/>
      <c r="ALV653" s="422"/>
      <c r="ALW653" s="422"/>
      <c r="ALX653" s="422"/>
      <c r="ALY653" s="422"/>
      <c r="ALZ653" s="422"/>
      <c r="AMA653" s="422"/>
      <c r="AMB653" s="422"/>
      <c r="AMC653" s="422"/>
      <c r="AMD653" s="422"/>
      <c r="AME653" s="422"/>
      <c r="AMF653" s="422"/>
      <c r="AMG653" s="422"/>
      <c r="AMH653" s="422"/>
      <c r="AMI653" s="422"/>
      <c r="AMJ653" s="422"/>
      <c r="AMK653" s="422"/>
      <c r="AML653" s="422"/>
      <c r="AMM653" s="422"/>
      <c r="AMN653" s="422"/>
      <c r="AMO653" s="422"/>
      <c r="AMP653" s="422"/>
      <c r="AMQ653" s="422"/>
      <c r="AMR653" s="422"/>
      <c r="AMS653" s="422"/>
      <c r="AMT653" s="422"/>
      <c r="AMU653" s="422"/>
      <c r="AMV653" s="422"/>
      <c r="AMW653" s="422"/>
      <c r="AMX653" s="422"/>
    </row>
    <row r="654" spans="1:1038" s="432" customFormat="1" ht="18" customHeight="1">
      <c r="A654" s="601" t="s">
        <v>2065</v>
      </c>
      <c r="B654" s="422" t="s">
        <v>1647</v>
      </c>
      <c r="C654" s="422"/>
      <c r="D654" s="422" t="s">
        <v>1279</v>
      </c>
      <c r="E654" s="422">
        <v>85</v>
      </c>
      <c r="F654" s="422">
        <v>3</v>
      </c>
      <c r="G654" s="602" t="str">
        <f t="shared" ref="G654" si="337">E654&amp;"-"&amp;F654</f>
        <v>85-3</v>
      </c>
      <c r="H654" s="422">
        <v>0</v>
      </c>
      <c r="I654" s="533">
        <v>3</v>
      </c>
      <c r="J654" s="527">
        <f t="shared" ref="J654:J655" si="338">IF(H654=0, 1, 0)</f>
        <v>1</v>
      </c>
      <c r="K654" s="528" t="b">
        <f>IF(J655=1,IF(((VLOOKUP($G654,[1]Depth_Lookup!A$3:J$410,9,FALSE))-(I654/100))=0,"Good",IF(((VLOOKUP($G654,[1]Depth_Lookup!$A$3:$J$550,9,FALSE))-(I654/100))&gt;0,"Too Short","Too Long")))</f>
        <v>0</v>
      </c>
      <c r="L654" s="171">
        <f>(VLOOKUP($G654,Depth_Lookup!$A$3:$J$410,10,FALSE))+(H654/100)</f>
        <v>217.44</v>
      </c>
      <c r="M654" s="171">
        <f>(VLOOKUP($G654,Depth_Lookup!$A$3:$J$410,10,FALSE))+(I654/100)</f>
        <v>217.47</v>
      </c>
      <c r="N654" s="441" t="s">
        <v>2185</v>
      </c>
      <c r="O654" s="422">
        <v>1</v>
      </c>
      <c r="P654" s="422" t="s">
        <v>853</v>
      </c>
      <c r="Q654" s="422" t="s">
        <v>125</v>
      </c>
      <c r="R654" s="526" t="str">
        <f t="shared" ref="R654" si="339">P654&amp;""&amp;Q654</f>
        <v>SerpentinizedHarzburgite</v>
      </c>
      <c r="S654" s="422" t="s">
        <v>94</v>
      </c>
      <c r="T654" s="422" t="s">
        <v>94</v>
      </c>
      <c r="U654" s="422" t="s">
        <v>95</v>
      </c>
      <c r="V654" s="422" t="s">
        <v>96</v>
      </c>
      <c r="W654" s="422" t="s">
        <v>102</v>
      </c>
      <c r="X654" s="526">
        <f>VLOOKUP(W654,[1]definitions_list_lookup!A$13:B$19,2,0)</f>
        <v>5</v>
      </c>
      <c r="Y654" s="422" t="s">
        <v>90</v>
      </c>
      <c r="Z654" s="422" t="s">
        <v>91</v>
      </c>
      <c r="AA654" s="422"/>
      <c r="AB654" s="422"/>
      <c r="AC654" s="422"/>
      <c r="AD654" s="422"/>
      <c r="AE654" s="423"/>
      <c r="AF654" s="602" t="e">
        <f>VLOOKUP(AE654,[1]definitions_list_mag!$V$12:$W$15,2,0)</f>
        <v>#N/A</v>
      </c>
      <c r="AG654" s="530"/>
      <c r="AH654" s="422"/>
      <c r="AI654" s="426">
        <v>67</v>
      </c>
      <c r="AJ654" s="422"/>
      <c r="AK654" s="422"/>
      <c r="AL654" s="422"/>
      <c r="AM654" s="422"/>
      <c r="AN654" s="422"/>
      <c r="AO654" s="426"/>
      <c r="AP654" s="422"/>
      <c r="AQ654" s="422"/>
      <c r="AR654" s="422"/>
      <c r="AS654" s="422"/>
      <c r="AT654" s="422"/>
      <c r="AU654" s="426"/>
      <c r="AV654" s="422"/>
      <c r="AW654" s="422"/>
      <c r="AX654" s="422"/>
      <c r="AY654" s="422"/>
      <c r="AZ654" s="422"/>
      <c r="BA654" s="426">
        <v>30</v>
      </c>
      <c r="BB654" s="422">
        <v>4</v>
      </c>
      <c r="BC654" s="422">
        <v>2</v>
      </c>
      <c r="BD654" s="422" t="s">
        <v>110</v>
      </c>
      <c r="BE654" s="422" t="s">
        <v>103</v>
      </c>
      <c r="BF654" s="422"/>
      <c r="BG654" s="426"/>
      <c r="BH654" s="422"/>
      <c r="BI654" s="422"/>
      <c r="BJ654" s="422"/>
      <c r="BK654" s="422"/>
      <c r="BL654" s="422"/>
      <c r="BM654" s="426">
        <v>3</v>
      </c>
      <c r="BN654" s="422">
        <v>2</v>
      </c>
      <c r="BO654" s="422">
        <v>0.5</v>
      </c>
      <c r="BP654" s="422" t="s">
        <v>110</v>
      </c>
      <c r="BQ654" s="422" t="s">
        <v>103</v>
      </c>
      <c r="BR654" s="422"/>
      <c r="BS654" s="422"/>
      <c r="BT654" s="422"/>
      <c r="BU654" s="422"/>
      <c r="BV654" s="422"/>
      <c r="BW654" s="422"/>
      <c r="BX654" s="422"/>
      <c r="BY654" s="426"/>
      <c r="BZ654" s="422"/>
      <c r="CA654" s="422"/>
      <c r="CB654" s="422"/>
      <c r="CC654" s="422"/>
      <c r="CD654" s="422"/>
      <c r="CE654" s="422" t="s">
        <v>2149</v>
      </c>
      <c r="CF654" s="531">
        <f t="shared" ref="CF654" si="340">AI654+AO654+BA654+AU654+BG654+BM654+BY654</f>
        <v>100</v>
      </c>
      <c r="CG654" s="166"/>
      <c r="CH654" s="603" t="s">
        <v>2150</v>
      </c>
      <c r="CI654" s="603">
        <v>95</v>
      </c>
      <c r="CJ654" s="603" t="s">
        <v>514</v>
      </c>
      <c r="CK654" s="604" t="s">
        <v>2153</v>
      </c>
      <c r="CL654" s="604"/>
      <c r="CM654" s="604"/>
      <c r="CN654" s="604"/>
      <c r="CO654" s="604"/>
      <c r="CP654" s="604"/>
      <c r="CQ654" s="604"/>
      <c r="CR654" s="604"/>
      <c r="CS654" s="604"/>
      <c r="CT654" s="604"/>
      <c r="CU654" s="604"/>
      <c r="CV654" s="604"/>
      <c r="CW654" s="604"/>
      <c r="CX654" s="604"/>
      <c r="CY654" s="604"/>
      <c r="CZ654" s="604"/>
      <c r="DA654" s="604"/>
      <c r="DB654" s="604">
        <v>65</v>
      </c>
      <c r="DC654" s="605">
        <v>2</v>
      </c>
      <c r="DD654" s="604"/>
      <c r="DE654" s="604"/>
      <c r="DF654" s="604"/>
      <c r="DG654" s="604"/>
      <c r="DH654" s="604"/>
      <c r="DI654" s="604"/>
      <c r="DJ654" s="604">
        <v>33</v>
      </c>
      <c r="DK654" s="209"/>
      <c r="DL654" s="166"/>
      <c r="DM654" s="604"/>
      <c r="DN654" s="604"/>
      <c r="DO654" s="606"/>
      <c r="DP654" s="607"/>
      <c r="DQ654" s="608"/>
      <c r="DR654" s="606"/>
      <c r="DS654" s="608"/>
      <c r="DT654" s="524" t="s">
        <v>1754</v>
      </c>
      <c r="DU654" s="605"/>
      <c r="DV654" s="605"/>
      <c r="DW654" s="532" t="e">
        <f>VLOOKUP(P654,[1]definitions_list_lookup!$K$30:$L$54,2,0)</f>
        <v>#N/A</v>
      </c>
      <c r="DX654" s="609" t="s">
        <v>2151</v>
      </c>
      <c r="DY654" s="609" t="s">
        <v>2189</v>
      </c>
      <c r="DZ654" s="443"/>
      <c r="EA654" s="443"/>
      <c r="EB654" s="429"/>
      <c r="EC654" s="534"/>
      <c r="ED654" s="229" t="s">
        <v>2517</v>
      </c>
      <c r="EE654" s="535"/>
      <c r="EF654" s="536"/>
      <c r="EG654" s="535"/>
      <c r="EH654" s="537"/>
      <c r="EI654" s="538"/>
      <c r="EJ654" s="539"/>
      <c r="EK654" s="540"/>
      <c r="EL654" s="535"/>
      <c r="EM654" s="537"/>
      <c r="EN654" s="537"/>
      <c r="EO654" s="541"/>
      <c r="EP654" s="541"/>
      <c r="EQ654" s="541"/>
      <c r="ER654" s="541"/>
      <c r="ES654" s="541"/>
      <c r="ET654" s="541"/>
      <c r="EU654" s="541"/>
      <c r="EV654" s="542"/>
      <c r="EW654" s="542"/>
      <c r="EX654" s="542"/>
      <c r="EY654" s="542"/>
      <c r="EZ654" s="192" t="e">
        <f t="shared" si="313"/>
        <v>#DIV/0!</v>
      </c>
      <c r="FA654" s="192" t="e">
        <f t="shared" si="314"/>
        <v>#DIV/0!</v>
      </c>
      <c r="FB654" s="192" t="e">
        <f t="shared" si="315"/>
        <v>#DIV/0!</v>
      </c>
      <c r="FC654" s="192" t="e">
        <f t="shared" si="316"/>
        <v>#DIV/0!</v>
      </c>
      <c r="FD654" s="192" t="e">
        <f t="shared" si="317"/>
        <v>#DIV/0!</v>
      </c>
      <c r="FE654" s="193" t="e">
        <f t="shared" si="318"/>
        <v>#DIV/0!</v>
      </c>
      <c r="FF654" s="194" t="e">
        <f t="shared" si="319"/>
        <v>#DIV/0!</v>
      </c>
      <c r="FG654" s="535"/>
      <c r="FH654" s="537"/>
      <c r="FI654" s="778">
        <f t="shared" si="324"/>
        <v>0</v>
      </c>
      <c r="FJ654" s="779" t="e">
        <f t="shared" si="325"/>
        <v>#DIV/0!</v>
      </c>
      <c r="FK654" s="779" t="e">
        <f t="shared" si="326"/>
        <v>#DIV/0!</v>
      </c>
      <c r="FL654" s="780" t="e">
        <f t="shared" si="327"/>
        <v>#DIV/0!</v>
      </c>
      <c r="FM654" s="169" t="e">
        <f t="shared" si="328"/>
        <v>#DIV/0!</v>
      </c>
      <c r="FN654" s="783" t="e">
        <f t="shared" si="329"/>
        <v>#DIV/0!</v>
      </c>
      <c r="FO654" s="422"/>
      <c r="FP654" s="422"/>
      <c r="FQ654" s="422"/>
      <c r="FR654" s="422"/>
      <c r="FS654" s="422"/>
      <c r="FT654" s="422"/>
      <c r="FU654" s="422"/>
      <c r="FV654" s="422"/>
      <c r="FW654" s="422"/>
      <c r="FX654" s="422"/>
      <c r="FY654" s="422"/>
      <c r="FZ654" s="422"/>
      <c r="GA654" s="422"/>
      <c r="GB654" s="422"/>
      <c r="GC654" s="422"/>
      <c r="GD654" s="422"/>
      <c r="GE654" s="422"/>
      <c r="GF654" s="422"/>
      <c r="GG654" s="422"/>
      <c r="GH654" s="422"/>
      <c r="GI654" s="422"/>
      <c r="GJ654" s="422"/>
      <c r="GK654" s="422"/>
      <c r="GL654" s="422"/>
      <c r="GM654" s="422"/>
      <c r="GN654" s="422"/>
      <c r="GO654" s="422"/>
      <c r="GP654" s="422"/>
      <c r="GQ654" s="422"/>
      <c r="GR654" s="422"/>
      <c r="GS654" s="422"/>
      <c r="GT654" s="422"/>
      <c r="GU654" s="422"/>
      <c r="GV654" s="422"/>
      <c r="GW654" s="422"/>
      <c r="GX654" s="422"/>
      <c r="GY654" s="422"/>
      <c r="GZ654" s="422"/>
      <c r="HA654" s="422"/>
      <c r="HB654" s="422"/>
      <c r="HC654" s="422"/>
      <c r="HD654" s="422"/>
      <c r="HE654" s="422"/>
      <c r="HF654" s="422"/>
      <c r="HG654" s="422"/>
      <c r="HH654" s="422"/>
      <c r="HI654" s="422"/>
      <c r="HJ654" s="422"/>
      <c r="HK654" s="422"/>
      <c r="HL654" s="422"/>
      <c r="HM654" s="422"/>
      <c r="HN654" s="422"/>
      <c r="HO654" s="422"/>
      <c r="HP654" s="422"/>
      <c r="HQ654" s="422"/>
      <c r="HR654" s="422"/>
      <c r="HS654" s="422"/>
      <c r="HT654" s="422"/>
      <c r="HU654" s="422"/>
      <c r="HV654" s="422"/>
      <c r="HW654" s="422"/>
      <c r="HX654" s="422"/>
      <c r="HY654" s="422"/>
      <c r="HZ654" s="422"/>
      <c r="IA654" s="422"/>
      <c r="IB654" s="422"/>
      <c r="IC654" s="422"/>
      <c r="ID654" s="422"/>
      <c r="IE654" s="422"/>
      <c r="IF654" s="422"/>
      <c r="IG654" s="422"/>
      <c r="IH654" s="422"/>
      <c r="II654" s="422"/>
      <c r="IJ654" s="422"/>
      <c r="IK654" s="422"/>
      <c r="IL654" s="422"/>
      <c r="IM654" s="422"/>
      <c r="IN654" s="422"/>
      <c r="IO654" s="422"/>
      <c r="IP654" s="422"/>
      <c r="IQ654" s="422"/>
      <c r="IR654" s="422"/>
      <c r="IS654" s="422"/>
      <c r="IT654" s="422"/>
      <c r="IU654" s="422"/>
      <c r="IV654" s="422"/>
      <c r="IW654" s="422"/>
      <c r="IX654" s="422"/>
      <c r="IY654" s="422"/>
      <c r="IZ654" s="422"/>
      <c r="JA654" s="422"/>
      <c r="JB654" s="422"/>
      <c r="JC654" s="422"/>
      <c r="JD654" s="422"/>
      <c r="JE654" s="422"/>
      <c r="JF654" s="422"/>
      <c r="JG654" s="422"/>
      <c r="JH654" s="422"/>
      <c r="JI654" s="422"/>
      <c r="JJ654" s="422"/>
      <c r="JK654" s="422"/>
      <c r="JL654" s="422"/>
      <c r="JM654" s="422"/>
      <c r="JN654" s="422"/>
      <c r="JO654" s="422"/>
      <c r="JP654" s="422"/>
      <c r="JQ654" s="422"/>
      <c r="JR654" s="422"/>
      <c r="JS654" s="422"/>
      <c r="JT654" s="422"/>
      <c r="JU654" s="422"/>
      <c r="JV654" s="422"/>
      <c r="JW654" s="422"/>
      <c r="JX654" s="422"/>
      <c r="JY654" s="422"/>
      <c r="JZ654" s="422"/>
      <c r="KA654" s="422"/>
      <c r="KB654" s="422"/>
      <c r="KC654" s="422"/>
      <c r="KD654" s="422"/>
      <c r="KE654" s="422"/>
      <c r="KF654" s="422"/>
      <c r="KG654" s="422"/>
      <c r="KH654" s="422"/>
      <c r="KI654" s="422"/>
      <c r="KJ654" s="422"/>
      <c r="KK654" s="422"/>
      <c r="KL654" s="422"/>
      <c r="KM654" s="422"/>
      <c r="KN654" s="422"/>
      <c r="KO654" s="422"/>
      <c r="KP654" s="422"/>
      <c r="KQ654" s="422"/>
      <c r="KR654" s="422"/>
      <c r="KS654" s="422"/>
      <c r="KT654" s="422"/>
      <c r="KU654" s="422"/>
      <c r="KV654" s="422"/>
      <c r="KW654" s="422"/>
      <c r="KX654" s="422"/>
      <c r="KY654" s="422"/>
      <c r="KZ654" s="422"/>
      <c r="LA654" s="422"/>
      <c r="LB654" s="422"/>
      <c r="LC654" s="422"/>
      <c r="LD654" s="422"/>
      <c r="LE654" s="422"/>
      <c r="LF654" s="422"/>
      <c r="LG654" s="422"/>
      <c r="LH654" s="422"/>
      <c r="LI654" s="422"/>
      <c r="LJ654" s="422"/>
      <c r="LK654" s="422"/>
      <c r="LL654" s="422"/>
      <c r="LM654" s="422"/>
      <c r="LN654" s="422"/>
      <c r="LO654" s="422"/>
      <c r="LP654" s="422"/>
      <c r="LQ654" s="422"/>
      <c r="LR654" s="422"/>
      <c r="LS654" s="422"/>
      <c r="LT654" s="422"/>
      <c r="LU654" s="422"/>
      <c r="LV654" s="422"/>
      <c r="LW654" s="422"/>
      <c r="LX654" s="422"/>
      <c r="LY654" s="422"/>
      <c r="LZ654" s="422"/>
      <c r="MA654" s="422"/>
      <c r="MB654" s="422"/>
      <c r="MC654" s="422"/>
      <c r="MD654" s="422"/>
      <c r="ME654" s="422"/>
      <c r="MF654" s="422"/>
      <c r="MG654" s="422"/>
      <c r="MH654" s="422"/>
      <c r="MI654" s="422"/>
      <c r="MJ654" s="422"/>
      <c r="MK654" s="422"/>
      <c r="ML654" s="422"/>
      <c r="MM654" s="422"/>
      <c r="MN654" s="422"/>
      <c r="MO654" s="422"/>
      <c r="MP654" s="422"/>
      <c r="MQ654" s="422"/>
      <c r="MR654" s="422"/>
      <c r="MS654" s="422"/>
      <c r="MT654" s="422"/>
      <c r="MU654" s="422"/>
      <c r="MV654" s="422"/>
      <c r="MW654" s="422"/>
      <c r="MX654" s="422"/>
      <c r="MY654" s="422"/>
      <c r="MZ654" s="422"/>
      <c r="NA654" s="422"/>
      <c r="NB654" s="422"/>
      <c r="NC654" s="422"/>
      <c r="ND654" s="422"/>
      <c r="NE654" s="422"/>
      <c r="NF654" s="422"/>
      <c r="NG654" s="422"/>
      <c r="NH654" s="422"/>
      <c r="NI654" s="422"/>
      <c r="NJ654" s="422"/>
      <c r="NK654" s="422"/>
      <c r="NL654" s="422"/>
      <c r="NM654" s="422"/>
      <c r="NN654" s="422"/>
      <c r="NO654" s="422"/>
      <c r="NP654" s="422"/>
      <c r="NQ654" s="422"/>
      <c r="NR654" s="422"/>
      <c r="NS654" s="422"/>
      <c r="NT654" s="422"/>
      <c r="NU654" s="422"/>
      <c r="NV654" s="422"/>
      <c r="NW654" s="422"/>
      <c r="NX654" s="422"/>
      <c r="NY654" s="422"/>
      <c r="NZ654" s="422"/>
      <c r="OA654" s="422"/>
      <c r="OB654" s="422"/>
      <c r="OC654" s="422"/>
      <c r="OD654" s="422"/>
      <c r="OE654" s="422"/>
      <c r="OF654" s="422"/>
      <c r="OG654" s="422"/>
      <c r="OH654" s="422"/>
      <c r="OI654" s="422"/>
      <c r="OJ654" s="422"/>
      <c r="OK654" s="422"/>
      <c r="OL654" s="422"/>
      <c r="OM654" s="422"/>
      <c r="ON654" s="422"/>
      <c r="OO654" s="422"/>
      <c r="OP654" s="422"/>
      <c r="OQ654" s="422"/>
      <c r="OR654" s="422"/>
      <c r="OS654" s="422"/>
      <c r="OT654" s="422"/>
      <c r="OU654" s="422"/>
      <c r="OV654" s="422"/>
      <c r="OW654" s="422"/>
      <c r="OX654" s="422"/>
      <c r="OY654" s="422"/>
      <c r="OZ654" s="422"/>
      <c r="PA654" s="422"/>
      <c r="PB654" s="422"/>
      <c r="PC654" s="422"/>
      <c r="PD654" s="422"/>
      <c r="PE654" s="422"/>
      <c r="PF654" s="422"/>
      <c r="PG654" s="422"/>
      <c r="PH654" s="422"/>
      <c r="PI654" s="422"/>
      <c r="PJ654" s="422"/>
      <c r="PK654" s="422"/>
      <c r="PL654" s="422"/>
      <c r="PM654" s="422"/>
      <c r="PN654" s="422"/>
      <c r="PO654" s="422"/>
      <c r="PP654" s="422"/>
      <c r="PQ654" s="422"/>
      <c r="PR654" s="422"/>
      <c r="PS654" s="422"/>
      <c r="PT654" s="422"/>
      <c r="PU654" s="422"/>
      <c r="PV654" s="422"/>
      <c r="PW654" s="422"/>
      <c r="PX654" s="422"/>
      <c r="PY654" s="422"/>
      <c r="PZ654" s="422"/>
      <c r="QA654" s="422"/>
      <c r="QB654" s="422"/>
      <c r="QC654" s="422"/>
      <c r="QD654" s="422"/>
      <c r="QE654" s="422"/>
      <c r="QF654" s="422"/>
      <c r="QG654" s="422"/>
      <c r="QH654" s="422"/>
      <c r="QI654" s="422"/>
      <c r="QJ654" s="422"/>
      <c r="QK654" s="422"/>
      <c r="QL654" s="422"/>
      <c r="QM654" s="422"/>
      <c r="QN654" s="422"/>
      <c r="QO654" s="422"/>
      <c r="QP654" s="422"/>
      <c r="QQ654" s="422"/>
      <c r="QR654" s="422"/>
      <c r="QS654" s="422"/>
      <c r="QT654" s="422"/>
      <c r="QU654" s="422"/>
      <c r="QV654" s="422"/>
      <c r="QW654" s="422"/>
      <c r="QX654" s="422"/>
      <c r="QY654" s="422"/>
      <c r="QZ654" s="422"/>
      <c r="RA654" s="422"/>
      <c r="RB654" s="422"/>
      <c r="RC654" s="422"/>
      <c r="RD654" s="422"/>
      <c r="RE654" s="422"/>
      <c r="RF654" s="422"/>
      <c r="RG654" s="422"/>
      <c r="RH654" s="422"/>
      <c r="RI654" s="422"/>
      <c r="RJ654" s="422"/>
      <c r="RK654" s="422"/>
      <c r="RL654" s="422"/>
      <c r="RM654" s="422"/>
      <c r="RN654" s="422"/>
      <c r="RO654" s="422"/>
      <c r="RP654" s="422"/>
      <c r="RQ654" s="422"/>
      <c r="RR654" s="422"/>
      <c r="RS654" s="422"/>
      <c r="RT654" s="422"/>
      <c r="RU654" s="422"/>
      <c r="RV654" s="422"/>
      <c r="RW654" s="422"/>
      <c r="RX654" s="422"/>
      <c r="RY654" s="422"/>
      <c r="RZ654" s="422"/>
      <c r="SA654" s="422"/>
      <c r="SB654" s="422"/>
      <c r="SC654" s="422"/>
      <c r="SD654" s="422"/>
      <c r="SE654" s="422"/>
      <c r="SF654" s="422"/>
      <c r="SG654" s="422"/>
      <c r="SH654" s="422"/>
      <c r="SI654" s="422"/>
      <c r="SJ654" s="422"/>
      <c r="SK654" s="422"/>
      <c r="SL654" s="422"/>
      <c r="SM654" s="422"/>
      <c r="SN654" s="422"/>
      <c r="SO654" s="422"/>
      <c r="SP654" s="422"/>
      <c r="SQ654" s="422"/>
      <c r="SR654" s="422"/>
      <c r="SS654" s="422"/>
      <c r="ST654" s="422"/>
      <c r="SU654" s="422"/>
      <c r="SV654" s="422"/>
      <c r="SW654" s="422"/>
      <c r="SX654" s="422"/>
      <c r="SY654" s="422"/>
      <c r="SZ654" s="422"/>
      <c r="TA654" s="422"/>
      <c r="TB654" s="422"/>
      <c r="TC654" s="422"/>
      <c r="TD654" s="422"/>
      <c r="TE654" s="422"/>
      <c r="TF654" s="422"/>
      <c r="TG654" s="422"/>
      <c r="TH654" s="422"/>
      <c r="TI654" s="422"/>
      <c r="TJ654" s="422"/>
      <c r="TK654" s="422"/>
      <c r="TL654" s="422"/>
      <c r="TM654" s="422"/>
      <c r="TN654" s="422"/>
      <c r="TO654" s="422"/>
      <c r="TP654" s="422"/>
      <c r="TQ654" s="422"/>
      <c r="TR654" s="422"/>
      <c r="TS654" s="422"/>
      <c r="TT654" s="422"/>
      <c r="TU654" s="422"/>
      <c r="TV654" s="422"/>
      <c r="TW654" s="422"/>
      <c r="TX654" s="422"/>
      <c r="TY654" s="422"/>
      <c r="TZ654" s="422"/>
      <c r="UA654" s="422"/>
      <c r="UB654" s="422"/>
      <c r="UC654" s="422"/>
      <c r="UD654" s="422"/>
      <c r="UE654" s="422"/>
      <c r="UF654" s="422"/>
      <c r="UG654" s="422"/>
      <c r="UH654" s="422"/>
      <c r="UI654" s="422"/>
      <c r="UJ654" s="422"/>
      <c r="UK654" s="422"/>
      <c r="UL654" s="422"/>
      <c r="UM654" s="422"/>
      <c r="UN654" s="422"/>
      <c r="UO654" s="422"/>
      <c r="UP654" s="422"/>
      <c r="UQ654" s="422"/>
      <c r="UR654" s="422"/>
      <c r="US654" s="422"/>
      <c r="UT654" s="422"/>
      <c r="UU654" s="422"/>
      <c r="UV654" s="422"/>
      <c r="UW654" s="422"/>
      <c r="UX654" s="422"/>
      <c r="UY654" s="422"/>
      <c r="UZ654" s="422"/>
      <c r="VA654" s="422"/>
      <c r="VB654" s="422"/>
      <c r="VC654" s="422"/>
      <c r="VD654" s="422"/>
      <c r="VE654" s="422"/>
      <c r="VF654" s="422"/>
      <c r="VG654" s="422"/>
      <c r="VH654" s="422"/>
      <c r="VI654" s="422"/>
      <c r="VJ654" s="422"/>
      <c r="VK654" s="422"/>
      <c r="VL654" s="422"/>
      <c r="VM654" s="422"/>
      <c r="VN654" s="422"/>
      <c r="VO654" s="422"/>
      <c r="VP654" s="422"/>
      <c r="VQ654" s="422"/>
      <c r="VR654" s="422"/>
      <c r="VS654" s="422"/>
      <c r="VT654" s="422"/>
      <c r="VU654" s="422"/>
      <c r="VV654" s="422"/>
      <c r="VW654" s="422"/>
      <c r="VX654" s="422"/>
      <c r="VY654" s="422"/>
      <c r="VZ654" s="422"/>
      <c r="WA654" s="422"/>
      <c r="WB654" s="422"/>
      <c r="WC654" s="422"/>
      <c r="WD654" s="422"/>
      <c r="WE654" s="422"/>
      <c r="WF654" s="422"/>
      <c r="WG654" s="422"/>
      <c r="WH654" s="422"/>
      <c r="WI654" s="422"/>
      <c r="WJ654" s="422"/>
      <c r="WK654" s="422"/>
      <c r="WL654" s="422"/>
      <c r="WM654" s="422"/>
      <c r="WN654" s="422"/>
      <c r="WO654" s="422"/>
      <c r="WP654" s="422"/>
      <c r="WQ654" s="422"/>
      <c r="WR654" s="422"/>
      <c r="WS654" s="422"/>
      <c r="WT654" s="422"/>
      <c r="WU654" s="422"/>
      <c r="WV654" s="422"/>
      <c r="WW654" s="422"/>
      <c r="WX654" s="422"/>
      <c r="WY654" s="422"/>
      <c r="WZ654" s="422"/>
      <c r="XA654" s="422"/>
      <c r="XB654" s="422"/>
      <c r="XC654" s="422"/>
      <c r="XD654" s="422"/>
      <c r="XE654" s="422"/>
      <c r="XF654" s="422"/>
      <c r="XG654" s="422"/>
      <c r="XH654" s="422"/>
      <c r="XI654" s="422"/>
      <c r="XJ654" s="422"/>
      <c r="XK654" s="422"/>
      <c r="XL654" s="422"/>
      <c r="XM654" s="422"/>
      <c r="XN654" s="422"/>
      <c r="XO654" s="422"/>
      <c r="XP654" s="422"/>
      <c r="XQ654" s="422"/>
      <c r="XR654" s="422"/>
      <c r="XS654" s="422"/>
      <c r="XT654" s="422"/>
      <c r="XU654" s="422"/>
      <c r="XV654" s="422"/>
      <c r="XW654" s="422"/>
      <c r="XX654" s="422"/>
      <c r="XY654" s="422"/>
      <c r="XZ654" s="422"/>
      <c r="YA654" s="422"/>
      <c r="YB654" s="422"/>
      <c r="YC654" s="422"/>
      <c r="YD654" s="422"/>
      <c r="YE654" s="422"/>
      <c r="YF654" s="422"/>
      <c r="YG654" s="422"/>
      <c r="YH654" s="422"/>
      <c r="YI654" s="422"/>
      <c r="YJ654" s="422"/>
      <c r="YK654" s="422"/>
      <c r="YL654" s="422"/>
      <c r="YM654" s="422"/>
      <c r="YN654" s="422"/>
      <c r="YO654" s="422"/>
      <c r="YP654" s="422"/>
      <c r="YQ654" s="422"/>
      <c r="YR654" s="422"/>
      <c r="YS654" s="422"/>
      <c r="YT654" s="422"/>
      <c r="YU654" s="422"/>
      <c r="YV654" s="422"/>
      <c r="YW654" s="422"/>
      <c r="YX654" s="422"/>
      <c r="YY654" s="422"/>
      <c r="YZ654" s="422"/>
      <c r="ZA654" s="422"/>
      <c r="ZB654" s="422"/>
      <c r="ZC654" s="422"/>
      <c r="ZD654" s="422"/>
      <c r="ZE654" s="422"/>
      <c r="ZF654" s="422"/>
      <c r="ZG654" s="422"/>
      <c r="ZH654" s="422"/>
      <c r="ZI654" s="422"/>
      <c r="ZJ654" s="422"/>
      <c r="ZK654" s="422"/>
      <c r="ZL654" s="422"/>
      <c r="ZM654" s="422"/>
      <c r="ZN654" s="422"/>
      <c r="ZO654" s="422"/>
      <c r="ZP654" s="422"/>
      <c r="ZQ654" s="422"/>
      <c r="ZR654" s="422"/>
      <c r="ZS654" s="422"/>
      <c r="ZT654" s="422"/>
      <c r="ZU654" s="422"/>
      <c r="ZV654" s="422"/>
      <c r="ZW654" s="422"/>
      <c r="ZX654" s="422"/>
      <c r="ZY654" s="422"/>
      <c r="ZZ654" s="422"/>
      <c r="AAA654" s="422"/>
      <c r="AAB654" s="422"/>
      <c r="AAC654" s="422"/>
      <c r="AAD654" s="422"/>
      <c r="AAE654" s="422"/>
      <c r="AAF654" s="422"/>
      <c r="AAG654" s="422"/>
      <c r="AAH654" s="422"/>
      <c r="AAI654" s="422"/>
      <c r="AAJ654" s="422"/>
      <c r="AAK654" s="422"/>
      <c r="AAL654" s="422"/>
      <c r="AAM654" s="422"/>
      <c r="AAN654" s="422"/>
      <c r="AAO654" s="422"/>
      <c r="AAP654" s="422"/>
      <c r="AAQ654" s="422"/>
      <c r="AAR654" s="422"/>
      <c r="AAS654" s="422"/>
      <c r="AAT654" s="422"/>
      <c r="AAU654" s="422"/>
      <c r="AAV654" s="422"/>
      <c r="AAW654" s="422"/>
      <c r="AAX654" s="422"/>
      <c r="AAY654" s="422"/>
      <c r="AAZ654" s="422"/>
      <c r="ABA654" s="422"/>
      <c r="ABB654" s="422"/>
      <c r="ABC654" s="422"/>
      <c r="ABD654" s="422"/>
      <c r="ABE654" s="422"/>
      <c r="ABF654" s="422"/>
      <c r="ABG654" s="422"/>
      <c r="ABH654" s="422"/>
      <c r="ABI654" s="422"/>
      <c r="ABJ654" s="422"/>
      <c r="ABK654" s="422"/>
      <c r="ABL654" s="422"/>
      <c r="ABM654" s="422"/>
      <c r="ABN654" s="422"/>
      <c r="ABO654" s="422"/>
      <c r="ABP654" s="422"/>
      <c r="ABQ654" s="422"/>
      <c r="ABR654" s="422"/>
      <c r="ABS654" s="422"/>
      <c r="ABT654" s="422"/>
      <c r="ABU654" s="422"/>
      <c r="ABV654" s="422"/>
      <c r="ABW654" s="422"/>
      <c r="ABX654" s="422"/>
      <c r="ABY654" s="422"/>
      <c r="ABZ654" s="422"/>
      <c r="ACA654" s="422"/>
      <c r="ACB654" s="422"/>
      <c r="ACC654" s="422"/>
      <c r="ACD654" s="422"/>
      <c r="ACE654" s="422"/>
      <c r="ACF654" s="422"/>
      <c r="ACG654" s="422"/>
      <c r="ACH654" s="422"/>
      <c r="ACI654" s="422"/>
      <c r="ACJ654" s="422"/>
      <c r="ACK654" s="422"/>
      <c r="ACL654" s="422"/>
      <c r="ACM654" s="422"/>
      <c r="ACN654" s="422"/>
      <c r="ACO654" s="422"/>
      <c r="ACP654" s="422"/>
      <c r="ACQ654" s="422"/>
      <c r="ACR654" s="422"/>
      <c r="ACS654" s="422"/>
      <c r="ACT654" s="422"/>
      <c r="ACU654" s="422"/>
      <c r="ACV654" s="422"/>
      <c r="ACW654" s="422"/>
      <c r="ACX654" s="422"/>
      <c r="ACY654" s="422"/>
      <c r="ACZ654" s="422"/>
      <c r="ADA654" s="422"/>
      <c r="ADB654" s="422"/>
      <c r="ADC654" s="422"/>
      <c r="ADD654" s="422"/>
      <c r="ADE654" s="422"/>
      <c r="ADF654" s="422"/>
      <c r="ADG654" s="422"/>
      <c r="ADH654" s="422"/>
      <c r="ADI654" s="422"/>
      <c r="ADJ654" s="422"/>
      <c r="ADK654" s="422"/>
      <c r="ADL654" s="422"/>
      <c r="ADM654" s="422"/>
      <c r="ADN654" s="422"/>
      <c r="ADO654" s="422"/>
      <c r="ADP654" s="422"/>
      <c r="ADQ654" s="422"/>
      <c r="ADR654" s="422"/>
      <c r="ADS654" s="422"/>
      <c r="ADT654" s="422"/>
      <c r="ADU654" s="422"/>
      <c r="ADV654" s="422"/>
      <c r="ADW654" s="422"/>
      <c r="ADX654" s="422"/>
      <c r="ADY654" s="422"/>
      <c r="ADZ654" s="422"/>
      <c r="AEA654" s="422"/>
      <c r="AEB654" s="422"/>
      <c r="AEC654" s="422"/>
      <c r="AED654" s="422"/>
      <c r="AEE654" s="422"/>
      <c r="AEF654" s="422"/>
      <c r="AEG654" s="422"/>
      <c r="AEH654" s="422"/>
      <c r="AEI654" s="422"/>
      <c r="AEJ654" s="422"/>
      <c r="AEK654" s="422"/>
      <c r="AEL654" s="422"/>
      <c r="AEM654" s="422"/>
      <c r="AEN654" s="422"/>
      <c r="AEO654" s="422"/>
      <c r="AEP654" s="422"/>
      <c r="AEQ654" s="422"/>
      <c r="AER654" s="422"/>
      <c r="AES654" s="422"/>
      <c r="AET654" s="422"/>
      <c r="AEU654" s="422"/>
      <c r="AEV654" s="422"/>
      <c r="AEW654" s="422"/>
      <c r="AEX654" s="422"/>
      <c r="AEY654" s="422"/>
      <c r="AEZ654" s="422"/>
      <c r="AFA654" s="422"/>
      <c r="AFB654" s="422"/>
      <c r="AFC654" s="422"/>
      <c r="AFD654" s="422"/>
      <c r="AFE654" s="422"/>
      <c r="AFF654" s="422"/>
      <c r="AFG654" s="422"/>
      <c r="AFH654" s="422"/>
      <c r="AFI654" s="422"/>
      <c r="AFJ654" s="422"/>
      <c r="AFK654" s="422"/>
      <c r="AFL654" s="422"/>
      <c r="AFM654" s="422"/>
      <c r="AFN654" s="422"/>
      <c r="AFO654" s="422"/>
      <c r="AFP654" s="422"/>
      <c r="AFQ654" s="422"/>
      <c r="AFR654" s="422"/>
      <c r="AFS654" s="422"/>
      <c r="AFT654" s="422"/>
      <c r="AFU654" s="422"/>
      <c r="AFV654" s="422"/>
      <c r="AFW654" s="422"/>
      <c r="AFX654" s="422"/>
      <c r="AFY654" s="422"/>
      <c r="AFZ654" s="422"/>
      <c r="AGA654" s="422"/>
      <c r="AGB654" s="422"/>
      <c r="AGC654" s="422"/>
      <c r="AGD654" s="422"/>
      <c r="AGE654" s="422"/>
      <c r="AGF654" s="422"/>
      <c r="AGG654" s="422"/>
      <c r="AGH654" s="422"/>
      <c r="AGI654" s="422"/>
      <c r="AGJ654" s="422"/>
      <c r="AGK654" s="422"/>
      <c r="AGL654" s="422"/>
      <c r="AGM654" s="422"/>
      <c r="AGN654" s="422"/>
      <c r="AGO654" s="422"/>
      <c r="AGP654" s="422"/>
      <c r="AGQ654" s="422"/>
      <c r="AGR654" s="422"/>
      <c r="AGS654" s="422"/>
      <c r="AGT654" s="422"/>
      <c r="AGU654" s="422"/>
      <c r="AGV654" s="422"/>
      <c r="AGW654" s="422"/>
      <c r="AGX654" s="422"/>
      <c r="AGY654" s="422"/>
      <c r="AGZ654" s="422"/>
      <c r="AHA654" s="422"/>
      <c r="AHB654" s="422"/>
      <c r="AHC654" s="422"/>
      <c r="AHD654" s="422"/>
      <c r="AHE654" s="422"/>
      <c r="AHF654" s="422"/>
      <c r="AHG654" s="422"/>
      <c r="AHH654" s="422"/>
      <c r="AHI654" s="422"/>
      <c r="AHJ654" s="422"/>
      <c r="AHK654" s="422"/>
      <c r="AHL654" s="422"/>
      <c r="AHM654" s="422"/>
      <c r="AHN654" s="422"/>
      <c r="AHO654" s="422"/>
      <c r="AHP654" s="422"/>
      <c r="AHQ654" s="422"/>
      <c r="AHR654" s="422"/>
      <c r="AHS654" s="422"/>
      <c r="AHT654" s="422"/>
      <c r="AHU654" s="422"/>
      <c r="AHV654" s="422"/>
      <c r="AHW654" s="422"/>
      <c r="AHX654" s="422"/>
      <c r="AHY654" s="422"/>
      <c r="AHZ654" s="422"/>
      <c r="AIA654" s="422"/>
      <c r="AIB654" s="422"/>
      <c r="AIC654" s="422"/>
      <c r="AID654" s="422"/>
      <c r="AIE654" s="422"/>
      <c r="AIF654" s="422"/>
      <c r="AIG654" s="422"/>
      <c r="AIH654" s="422"/>
      <c r="AII654" s="422"/>
      <c r="AIJ654" s="422"/>
      <c r="AIK654" s="422"/>
      <c r="AIL654" s="422"/>
      <c r="AIM654" s="422"/>
      <c r="AIN654" s="422"/>
      <c r="AIO654" s="422"/>
      <c r="AIP654" s="422"/>
      <c r="AIQ654" s="422"/>
      <c r="AIR654" s="422"/>
      <c r="AIS654" s="422"/>
      <c r="AIT654" s="422"/>
      <c r="AIU654" s="422"/>
      <c r="AIV654" s="422"/>
      <c r="AIW654" s="422"/>
      <c r="AIX654" s="422"/>
      <c r="AIY654" s="422"/>
      <c r="AIZ654" s="422"/>
      <c r="AJA654" s="422"/>
      <c r="AJB654" s="422"/>
      <c r="AJC654" s="422"/>
      <c r="AJD654" s="422"/>
      <c r="AJE654" s="422"/>
      <c r="AJF654" s="422"/>
      <c r="AJG654" s="422"/>
      <c r="AJH654" s="422"/>
      <c r="AJI654" s="422"/>
      <c r="AJJ654" s="422"/>
      <c r="AJK654" s="422"/>
      <c r="AJL654" s="422"/>
      <c r="AJM654" s="422"/>
      <c r="AJN654" s="422"/>
      <c r="AJO654" s="422"/>
      <c r="AJP654" s="422"/>
      <c r="AJQ654" s="422"/>
      <c r="AJR654" s="422"/>
      <c r="AJS654" s="422"/>
      <c r="AJT654" s="422"/>
      <c r="AJU654" s="422"/>
      <c r="AJV654" s="422"/>
      <c r="AJW654" s="422"/>
      <c r="AJX654" s="422"/>
      <c r="AJY654" s="422"/>
      <c r="AJZ654" s="422"/>
      <c r="AKA654" s="422"/>
      <c r="AKB654" s="422"/>
      <c r="AKC654" s="422"/>
      <c r="AKD654" s="422"/>
      <c r="AKE654" s="422"/>
      <c r="AKF654" s="422"/>
      <c r="AKG654" s="422"/>
      <c r="AKH654" s="422"/>
      <c r="AKI654" s="422"/>
      <c r="AKJ654" s="422"/>
      <c r="AKK654" s="422"/>
      <c r="AKL654" s="422"/>
      <c r="AKM654" s="422"/>
      <c r="AKN654" s="422"/>
      <c r="AKO654" s="422"/>
      <c r="AKP654" s="422"/>
      <c r="AKQ654" s="422"/>
      <c r="AKR654" s="422"/>
      <c r="AKS654" s="422"/>
      <c r="AKT654" s="422"/>
      <c r="AKU654" s="422"/>
      <c r="AKV654" s="422"/>
      <c r="AKW654" s="422"/>
      <c r="AKX654" s="422"/>
      <c r="AKY654" s="422"/>
      <c r="AKZ654" s="422"/>
      <c r="ALA654" s="422"/>
      <c r="ALB654" s="422"/>
      <c r="ALC654" s="422"/>
      <c r="ALD654" s="422"/>
      <c r="ALE654" s="422"/>
      <c r="ALF654" s="422"/>
      <c r="ALG654" s="422"/>
      <c r="ALH654" s="422"/>
      <c r="ALI654" s="422"/>
      <c r="ALJ654" s="422"/>
      <c r="ALK654" s="422"/>
      <c r="ALL654" s="422"/>
      <c r="ALM654" s="422"/>
      <c r="ALN654" s="422"/>
      <c r="ALO654" s="422"/>
      <c r="ALP654" s="422"/>
      <c r="ALQ654" s="422"/>
      <c r="ALR654" s="422"/>
      <c r="ALS654" s="422"/>
      <c r="ALT654" s="422"/>
      <c r="ALU654" s="422"/>
      <c r="ALV654" s="422"/>
      <c r="ALW654" s="422"/>
      <c r="ALX654" s="422"/>
      <c r="ALY654" s="422"/>
      <c r="ALZ654" s="422"/>
      <c r="AMA654" s="422"/>
      <c r="AMB654" s="422"/>
      <c r="AMC654" s="422"/>
      <c r="AMD654" s="422"/>
      <c r="AME654" s="422"/>
      <c r="AMF654" s="422"/>
      <c r="AMG654" s="422"/>
      <c r="AMH654" s="422"/>
      <c r="AMI654" s="422"/>
      <c r="AMJ654" s="422"/>
      <c r="AMK654" s="422"/>
      <c r="AML654" s="422"/>
      <c r="AMM654" s="422"/>
      <c r="AMN654" s="422"/>
      <c r="AMO654" s="422"/>
      <c r="AMP654" s="422"/>
      <c r="AMQ654" s="422"/>
      <c r="AMR654" s="422"/>
      <c r="AMS654" s="422"/>
      <c r="AMT654" s="422"/>
      <c r="AMU654" s="422"/>
      <c r="AMV654" s="422"/>
      <c r="AMW654" s="422"/>
      <c r="AMX654" s="422"/>
    </row>
    <row r="655" spans="1:1038" s="398" customFormat="1" ht="18" customHeight="1">
      <c r="A655" s="610"/>
      <c r="B655" s="226"/>
      <c r="C655" s="226"/>
      <c r="D655" s="226"/>
      <c r="E655" s="422">
        <v>85</v>
      </c>
      <c r="F655" s="422">
        <v>3</v>
      </c>
      <c r="G655" s="602" t="str">
        <f t="shared" ref="G655:G656" si="341">E655&amp;"-"&amp;F655</f>
        <v>85-3</v>
      </c>
      <c r="H655" s="226">
        <v>3</v>
      </c>
      <c r="I655" s="256">
        <v>4.5</v>
      </c>
      <c r="J655" s="544">
        <f t="shared" si="338"/>
        <v>0</v>
      </c>
      <c r="K655" s="545"/>
      <c r="L655" s="171">
        <f>(VLOOKUP($G655,Depth_Lookup!$A$3:$J$410,10,FALSE))+(H655/100)</f>
        <v>217.47</v>
      </c>
      <c r="M655" s="171">
        <f>(VLOOKUP($G655,Depth_Lookup!$A$3:$J$410,10,FALSE))+(I655/100)</f>
        <v>217.48499999999999</v>
      </c>
      <c r="N655" s="232"/>
      <c r="O655" s="226"/>
      <c r="P655" s="226"/>
      <c r="Q655" s="226"/>
      <c r="R655" s="391" t="s">
        <v>1805</v>
      </c>
      <c r="S655" s="226"/>
      <c r="T655" s="226"/>
      <c r="U655" s="226"/>
      <c r="V655" s="226"/>
      <c r="W655" s="226"/>
      <c r="X655" s="391"/>
      <c r="Y655" s="226"/>
      <c r="Z655" s="226"/>
      <c r="AA655" s="226"/>
      <c r="AB655" s="226"/>
      <c r="AC655" s="226"/>
      <c r="AD655" s="226"/>
      <c r="AE655" s="393"/>
      <c r="AF655" s="558"/>
      <c r="AG655" s="394"/>
      <c r="AH655" s="226"/>
      <c r="AI655" s="257"/>
      <c r="AJ655" s="226"/>
      <c r="AK655" s="226"/>
      <c r="AL655" s="226"/>
      <c r="AM655" s="226"/>
      <c r="AN655" s="226"/>
      <c r="AO655" s="257"/>
      <c r="AP655" s="226"/>
      <c r="AQ655" s="226"/>
      <c r="AR655" s="226"/>
      <c r="AS655" s="226"/>
      <c r="AT655" s="226"/>
      <c r="AU655" s="257"/>
      <c r="AV655" s="226"/>
      <c r="AW655" s="226"/>
      <c r="AX655" s="226"/>
      <c r="AY655" s="226"/>
      <c r="AZ655" s="226"/>
      <c r="BA655" s="257"/>
      <c r="BB655" s="226"/>
      <c r="BC655" s="226"/>
      <c r="BD655" s="226"/>
      <c r="BE655" s="226"/>
      <c r="BF655" s="226"/>
      <c r="BG655" s="257"/>
      <c r="BH655" s="226"/>
      <c r="BI655" s="226"/>
      <c r="BJ655" s="226"/>
      <c r="BK655" s="226"/>
      <c r="BL655" s="226"/>
      <c r="BM655" s="257"/>
      <c r="BN655" s="226"/>
      <c r="BO655" s="226"/>
      <c r="BP655" s="226"/>
      <c r="BQ655" s="226"/>
      <c r="BR655" s="226"/>
      <c r="BS655" s="226"/>
      <c r="BT655" s="226"/>
      <c r="BU655" s="226"/>
      <c r="BV655" s="226"/>
      <c r="BW655" s="226"/>
      <c r="BX655" s="226"/>
      <c r="BY655" s="257"/>
      <c r="BZ655" s="226"/>
      <c r="CA655" s="226"/>
      <c r="CB655" s="226"/>
      <c r="CC655" s="226"/>
      <c r="CD655" s="226"/>
      <c r="CE655" s="226"/>
      <c r="CF655" s="399"/>
      <c r="CG655" s="259"/>
      <c r="CH655" s="559"/>
      <c r="CI655" s="559"/>
      <c r="CJ655" s="559"/>
      <c r="CK655" s="560"/>
      <c r="CL655" s="560"/>
      <c r="CM655" s="560"/>
      <c r="CN655" s="560"/>
      <c r="CO655" s="560"/>
      <c r="CP655" s="560"/>
      <c r="CQ655" s="560"/>
      <c r="CR655" s="560"/>
      <c r="CS655" s="560"/>
      <c r="CT655" s="560"/>
      <c r="CU655" s="560"/>
      <c r="CV655" s="560"/>
      <c r="CW655" s="560"/>
      <c r="CX655" s="560"/>
      <c r="CY655" s="560"/>
      <c r="CZ655" s="560"/>
      <c r="DA655" s="560"/>
      <c r="DB655" s="560"/>
      <c r="DC655" s="566"/>
      <c r="DD655" s="560"/>
      <c r="DE655" s="560"/>
      <c r="DF655" s="560"/>
      <c r="DG655" s="560"/>
      <c r="DH655" s="560"/>
      <c r="DI655" s="560"/>
      <c r="DJ655" s="560"/>
      <c r="DK655" s="396"/>
      <c r="DL655" s="259"/>
      <c r="DM655" s="560"/>
      <c r="DN655" s="560"/>
      <c r="DO655" s="563"/>
      <c r="DP655" s="564"/>
      <c r="DQ655" s="565"/>
      <c r="DR655" s="563"/>
      <c r="DS655" s="565"/>
      <c r="DT655" s="543"/>
      <c r="DU655" s="566"/>
      <c r="DV655" s="566"/>
      <c r="DW655" s="400"/>
      <c r="DX655" s="567"/>
      <c r="DY655" s="567"/>
      <c r="DZ655" s="155"/>
      <c r="EA655" s="155"/>
      <c r="EB655" s="256"/>
      <c r="EC655" s="104"/>
      <c r="ED655" s="229" t="s">
        <v>2517</v>
      </c>
      <c r="EE655" s="401"/>
      <c r="EF655" s="402"/>
      <c r="EG655" s="401"/>
      <c r="EH655" s="403"/>
      <c r="EI655" s="404"/>
      <c r="EJ655" s="405"/>
      <c r="EK655" s="406"/>
      <c r="EL655" s="401"/>
      <c r="EM655" s="403"/>
      <c r="EN655" s="403" t="s">
        <v>2046</v>
      </c>
      <c r="EO655" s="407">
        <v>1.5</v>
      </c>
      <c r="EP655" s="407"/>
      <c r="EQ655" s="407"/>
      <c r="ER655" s="407"/>
      <c r="ES655" s="407"/>
      <c r="ET655" s="407"/>
      <c r="EU655" s="407"/>
      <c r="EV655" s="408">
        <v>36</v>
      </c>
      <c r="EW655" s="408">
        <v>270</v>
      </c>
      <c r="EX655" s="408">
        <v>31</v>
      </c>
      <c r="EY655" s="408">
        <v>180</v>
      </c>
      <c r="EZ655" s="192">
        <f t="shared" si="313"/>
        <v>50.408785847842495</v>
      </c>
      <c r="FA655" s="192">
        <f t="shared" si="314"/>
        <v>50.408785847842495</v>
      </c>
      <c r="FB655" s="192">
        <f t="shared" si="315"/>
        <v>46.68600436099554</v>
      </c>
      <c r="FC655" s="192">
        <f t="shared" si="316"/>
        <v>140.40878584784249</v>
      </c>
      <c r="FD655" s="192">
        <f t="shared" si="317"/>
        <v>43.31399563900446</v>
      </c>
      <c r="FE655" s="193">
        <f t="shared" si="318"/>
        <v>230.40878584784249</v>
      </c>
      <c r="FF655" s="194">
        <f t="shared" si="319"/>
        <v>43.31399563900446</v>
      </c>
      <c r="FG655" s="401"/>
      <c r="FH655" s="403"/>
      <c r="FI655" s="778">
        <f t="shared" si="324"/>
        <v>1.5</v>
      </c>
      <c r="FJ655" s="779">
        <f t="shared" si="325"/>
        <v>43.31399563900446</v>
      </c>
      <c r="FK655" s="779">
        <f t="shared" si="326"/>
        <v>46.68600436099554</v>
      </c>
      <c r="FL655" s="780">
        <f t="shared" si="327"/>
        <v>0.81482449069980356</v>
      </c>
      <c r="FM655" s="169">
        <f t="shared" si="328"/>
        <v>0.72760521111015308</v>
      </c>
      <c r="FN655" s="783">
        <f t="shared" si="329"/>
        <v>1.0914078166652297</v>
      </c>
      <c r="FO655" s="226"/>
      <c r="FP655" s="226"/>
      <c r="FQ655" s="226"/>
      <c r="FR655" s="226"/>
      <c r="FS655" s="226"/>
      <c r="FT655" s="226"/>
      <c r="FU655" s="226"/>
      <c r="FV655" s="226"/>
      <c r="FW655" s="226"/>
      <c r="FX655" s="226"/>
      <c r="FY655" s="226"/>
      <c r="FZ655" s="226"/>
      <c r="GA655" s="226"/>
      <c r="GB655" s="226"/>
      <c r="GC655" s="226"/>
      <c r="GD655" s="226"/>
      <c r="GE655" s="226"/>
      <c r="GF655" s="226"/>
      <c r="GG655" s="226"/>
      <c r="GH655" s="226"/>
      <c r="GI655" s="226"/>
      <c r="GJ655" s="226"/>
      <c r="GK655" s="226"/>
      <c r="GL655" s="226"/>
      <c r="GM655" s="226"/>
      <c r="GN655" s="226"/>
      <c r="GO655" s="226"/>
      <c r="GP655" s="226"/>
      <c r="GQ655" s="226"/>
      <c r="GR655" s="226"/>
      <c r="GS655" s="226"/>
      <c r="GT655" s="226"/>
      <c r="GU655" s="226"/>
      <c r="GV655" s="226"/>
      <c r="GW655" s="226"/>
      <c r="GX655" s="226"/>
      <c r="GY655" s="226"/>
      <c r="GZ655" s="226"/>
      <c r="HA655" s="226"/>
      <c r="HB655" s="226"/>
      <c r="HC655" s="226"/>
      <c r="HD655" s="226"/>
      <c r="HE655" s="226"/>
      <c r="HF655" s="226"/>
      <c r="HG655" s="226"/>
      <c r="HH655" s="226"/>
      <c r="HI655" s="226"/>
      <c r="HJ655" s="226"/>
      <c r="HK655" s="226"/>
      <c r="HL655" s="226"/>
      <c r="HM655" s="226"/>
      <c r="HN655" s="226"/>
      <c r="HO655" s="226"/>
      <c r="HP655" s="226"/>
      <c r="HQ655" s="226"/>
      <c r="HR655" s="226"/>
      <c r="HS655" s="226"/>
      <c r="HT655" s="226"/>
      <c r="HU655" s="226"/>
      <c r="HV655" s="226"/>
      <c r="HW655" s="226"/>
      <c r="HX655" s="226"/>
      <c r="HY655" s="226"/>
      <c r="HZ655" s="226"/>
      <c r="IA655" s="226"/>
      <c r="IB655" s="226"/>
      <c r="IC655" s="226"/>
      <c r="ID655" s="226"/>
      <c r="IE655" s="226"/>
      <c r="IF655" s="226"/>
      <c r="IG655" s="226"/>
      <c r="IH655" s="226"/>
      <c r="II655" s="226"/>
      <c r="IJ655" s="226"/>
      <c r="IK655" s="226"/>
      <c r="IL655" s="226"/>
      <c r="IM655" s="226"/>
      <c r="IN655" s="226"/>
      <c r="IO655" s="226"/>
      <c r="IP655" s="226"/>
      <c r="IQ655" s="226"/>
      <c r="IR655" s="226"/>
      <c r="IS655" s="226"/>
      <c r="IT655" s="226"/>
      <c r="IU655" s="226"/>
      <c r="IV655" s="226"/>
      <c r="IW655" s="226"/>
      <c r="IX655" s="226"/>
      <c r="IY655" s="226"/>
      <c r="IZ655" s="226"/>
      <c r="JA655" s="226"/>
      <c r="JB655" s="226"/>
      <c r="JC655" s="226"/>
      <c r="JD655" s="226"/>
      <c r="JE655" s="226"/>
      <c r="JF655" s="226"/>
      <c r="JG655" s="226"/>
      <c r="JH655" s="226"/>
      <c r="JI655" s="226"/>
      <c r="JJ655" s="226"/>
      <c r="JK655" s="226"/>
      <c r="JL655" s="226"/>
      <c r="JM655" s="226"/>
      <c r="JN655" s="226"/>
      <c r="JO655" s="226"/>
      <c r="JP655" s="226"/>
      <c r="JQ655" s="226"/>
      <c r="JR655" s="226"/>
      <c r="JS655" s="226"/>
      <c r="JT655" s="226"/>
      <c r="JU655" s="226"/>
      <c r="JV655" s="226"/>
      <c r="JW655" s="226"/>
      <c r="JX655" s="226"/>
      <c r="JY655" s="226"/>
      <c r="JZ655" s="226"/>
      <c r="KA655" s="226"/>
      <c r="KB655" s="226"/>
      <c r="KC655" s="226"/>
      <c r="KD655" s="226"/>
      <c r="KE655" s="226"/>
      <c r="KF655" s="226"/>
      <c r="KG655" s="226"/>
      <c r="KH655" s="226"/>
      <c r="KI655" s="226"/>
      <c r="KJ655" s="226"/>
      <c r="KK655" s="226"/>
      <c r="KL655" s="226"/>
      <c r="KM655" s="226"/>
      <c r="KN655" s="226"/>
      <c r="KO655" s="226"/>
      <c r="KP655" s="226"/>
      <c r="KQ655" s="226"/>
      <c r="KR655" s="226"/>
      <c r="KS655" s="226"/>
      <c r="KT655" s="226"/>
      <c r="KU655" s="226"/>
      <c r="KV655" s="226"/>
      <c r="KW655" s="226"/>
      <c r="KX655" s="226"/>
      <c r="KY655" s="226"/>
      <c r="KZ655" s="226"/>
      <c r="LA655" s="226"/>
      <c r="LB655" s="226"/>
      <c r="LC655" s="226"/>
      <c r="LD655" s="226"/>
      <c r="LE655" s="226"/>
      <c r="LF655" s="226"/>
      <c r="LG655" s="226"/>
      <c r="LH655" s="226"/>
      <c r="LI655" s="226"/>
      <c r="LJ655" s="226"/>
      <c r="LK655" s="226"/>
      <c r="LL655" s="226"/>
      <c r="LM655" s="226"/>
      <c r="LN655" s="226"/>
      <c r="LO655" s="226"/>
      <c r="LP655" s="226"/>
      <c r="LQ655" s="226"/>
      <c r="LR655" s="226"/>
      <c r="LS655" s="226"/>
      <c r="LT655" s="226"/>
      <c r="LU655" s="226"/>
      <c r="LV655" s="226"/>
      <c r="LW655" s="226"/>
      <c r="LX655" s="226"/>
      <c r="LY655" s="226"/>
      <c r="LZ655" s="226"/>
      <c r="MA655" s="226"/>
      <c r="MB655" s="226"/>
      <c r="MC655" s="226"/>
      <c r="MD655" s="226"/>
      <c r="ME655" s="226"/>
      <c r="MF655" s="226"/>
      <c r="MG655" s="226"/>
      <c r="MH655" s="226"/>
      <c r="MI655" s="226"/>
      <c r="MJ655" s="226"/>
      <c r="MK655" s="226"/>
      <c r="ML655" s="226"/>
      <c r="MM655" s="226"/>
      <c r="MN655" s="226"/>
      <c r="MO655" s="226"/>
      <c r="MP655" s="226"/>
      <c r="MQ655" s="226"/>
      <c r="MR655" s="226"/>
      <c r="MS655" s="226"/>
      <c r="MT655" s="226"/>
      <c r="MU655" s="226"/>
      <c r="MV655" s="226"/>
      <c r="MW655" s="226"/>
      <c r="MX655" s="226"/>
      <c r="MY655" s="226"/>
      <c r="MZ655" s="226"/>
      <c r="NA655" s="226"/>
      <c r="NB655" s="226"/>
      <c r="NC655" s="226"/>
      <c r="ND655" s="226"/>
      <c r="NE655" s="226"/>
      <c r="NF655" s="226"/>
      <c r="NG655" s="226"/>
      <c r="NH655" s="226"/>
      <c r="NI655" s="226"/>
      <c r="NJ655" s="226"/>
      <c r="NK655" s="226"/>
      <c r="NL655" s="226"/>
      <c r="NM655" s="226"/>
      <c r="NN655" s="226"/>
      <c r="NO655" s="226"/>
      <c r="NP655" s="226"/>
      <c r="NQ655" s="226"/>
      <c r="NR655" s="226"/>
      <c r="NS655" s="226"/>
      <c r="NT655" s="226"/>
      <c r="NU655" s="226"/>
      <c r="NV655" s="226"/>
      <c r="NW655" s="226"/>
      <c r="NX655" s="226"/>
      <c r="NY655" s="226"/>
      <c r="NZ655" s="226"/>
      <c r="OA655" s="226"/>
      <c r="OB655" s="226"/>
      <c r="OC655" s="226"/>
      <c r="OD655" s="226"/>
      <c r="OE655" s="226"/>
      <c r="OF655" s="226"/>
      <c r="OG655" s="226"/>
      <c r="OH655" s="226"/>
      <c r="OI655" s="226"/>
      <c r="OJ655" s="226"/>
      <c r="OK655" s="226"/>
      <c r="OL655" s="226"/>
      <c r="OM655" s="226"/>
      <c r="ON655" s="226"/>
      <c r="OO655" s="226"/>
      <c r="OP655" s="226"/>
      <c r="OQ655" s="226"/>
      <c r="OR655" s="226"/>
      <c r="OS655" s="226"/>
      <c r="OT655" s="226"/>
      <c r="OU655" s="226"/>
      <c r="OV655" s="226"/>
      <c r="OW655" s="226"/>
      <c r="OX655" s="226"/>
      <c r="OY655" s="226"/>
      <c r="OZ655" s="226"/>
      <c r="PA655" s="226"/>
      <c r="PB655" s="226"/>
      <c r="PC655" s="226"/>
      <c r="PD655" s="226"/>
      <c r="PE655" s="226"/>
      <c r="PF655" s="226"/>
      <c r="PG655" s="226"/>
      <c r="PH655" s="226"/>
      <c r="PI655" s="226"/>
      <c r="PJ655" s="226"/>
      <c r="PK655" s="226"/>
      <c r="PL655" s="226"/>
      <c r="PM655" s="226"/>
      <c r="PN655" s="226"/>
      <c r="PO655" s="226"/>
      <c r="PP655" s="226"/>
      <c r="PQ655" s="226"/>
      <c r="PR655" s="226"/>
      <c r="PS655" s="226"/>
      <c r="PT655" s="226"/>
      <c r="PU655" s="226"/>
      <c r="PV655" s="226"/>
      <c r="PW655" s="226"/>
      <c r="PX655" s="226"/>
      <c r="PY655" s="226"/>
      <c r="PZ655" s="226"/>
      <c r="QA655" s="226"/>
      <c r="QB655" s="226"/>
      <c r="QC655" s="226"/>
      <c r="QD655" s="226"/>
      <c r="QE655" s="226"/>
      <c r="QF655" s="226"/>
      <c r="QG655" s="226"/>
      <c r="QH655" s="226"/>
      <c r="QI655" s="226"/>
      <c r="QJ655" s="226"/>
      <c r="QK655" s="226"/>
      <c r="QL655" s="226"/>
      <c r="QM655" s="226"/>
      <c r="QN655" s="226"/>
      <c r="QO655" s="226"/>
      <c r="QP655" s="226"/>
      <c r="QQ655" s="226"/>
      <c r="QR655" s="226"/>
      <c r="QS655" s="226"/>
      <c r="QT655" s="226"/>
      <c r="QU655" s="226"/>
      <c r="QV655" s="226"/>
      <c r="QW655" s="226"/>
      <c r="QX655" s="226"/>
      <c r="QY655" s="226"/>
      <c r="QZ655" s="226"/>
      <c r="RA655" s="226"/>
      <c r="RB655" s="226"/>
      <c r="RC655" s="226"/>
      <c r="RD655" s="226"/>
      <c r="RE655" s="226"/>
      <c r="RF655" s="226"/>
      <c r="RG655" s="226"/>
      <c r="RH655" s="226"/>
      <c r="RI655" s="226"/>
      <c r="RJ655" s="226"/>
      <c r="RK655" s="226"/>
      <c r="RL655" s="226"/>
      <c r="RM655" s="226"/>
      <c r="RN655" s="226"/>
      <c r="RO655" s="226"/>
      <c r="RP655" s="226"/>
      <c r="RQ655" s="226"/>
      <c r="RR655" s="226"/>
      <c r="RS655" s="226"/>
      <c r="RT655" s="226"/>
      <c r="RU655" s="226"/>
      <c r="RV655" s="226"/>
      <c r="RW655" s="226"/>
      <c r="RX655" s="226"/>
      <c r="RY655" s="226"/>
      <c r="RZ655" s="226"/>
      <c r="SA655" s="226"/>
      <c r="SB655" s="226"/>
      <c r="SC655" s="226"/>
      <c r="SD655" s="226"/>
      <c r="SE655" s="226"/>
      <c r="SF655" s="226"/>
      <c r="SG655" s="226"/>
      <c r="SH655" s="226"/>
      <c r="SI655" s="226"/>
      <c r="SJ655" s="226"/>
      <c r="SK655" s="226"/>
      <c r="SL655" s="226"/>
      <c r="SM655" s="226"/>
      <c r="SN655" s="226"/>
      <c r="SO655" s="226"/>
      <c r="SP655" s="226"/>
      <c r="SQ655" s="226"/>
      <c r="SR655" s="226"/>
      <c r="SS655" s="226"/>
      <c r="ST655" s="226"/>
      <c r="SU655" s="226"/>
      <c r="SV655" s="226"/>
      <c r="SW655" s="226"/>
      <c r="SX655" s="226"/>
      <c r="SY655" s="226"/>
      <c r="SZ655" s="226"/>
      <c r="TA655" s="226"/>
      <c r="TB655" s="226"/>
      <c r="TC655" s="226"/>
      <c r="TD655" s="226"/>
      <c r="TE655" s="226"/>
      <c r="TF655" s="226"/>
      <c r="TG655" s="226"/>
      <c r="TH655" s="226"/>
      <c r="TI655" s="226"/>
      <c r="TJ655" s="226"/>
      <c r="TK655" s="226"/>
      <c r="TL655" s="226"/>
      <c r="TM655" s="226"/>
      <c r="TN655" s="226"/>
      <c r="TO655" s="226"/>
      <c r="TP655" s="226"/>
      <c r="TQ655" s="226"/>
      <c r="TR655" s="226"/>
      <c r="TS655" s="226"/>
      <c r="TT655" s="226"/>
      <c r="TU655" s="226"/>
      <c r="TV655" s="226"/>
      <c r="TW655" s="226"/>
      <c r="TX655" s="226"/>
      <c r="TY655" s="226"/>
      <c r="TZ655" s="226"/>
      <c r="UA655" s="226"/>
      <c r="UB655" s="226"/>
      <c r="UC655" s="226"/>
      <c r="UD655" s="226"/>
      <c r="UE655" s="226"/>
      <c r="UF655" s="226"/>
      <c r="UG655" s="226"/>
      <c r="UH655" s="226"/>
      <c r="UI655" s="226"/>
      <c r="UJ655" s="226"/>
      <c r="UK655" s="226"/>
      <c r="UL655" s="226"/>
      <c r="UM655" s="226"/>
      <c r="UN655" s="226"/>
      <c r="UO655" s="226"/>
      <c r="UP655" s="226"/>
      <c r="UQ655" s="226"/>
      <c r="UR655" s="226"/>
      <c r="US655" s="226"/>
      <c r="UT655" s="226"/>
      <c r="UU655" s="226"/>
      <c r="UV655" s="226"/>
      <c r="UW655" s="226"/>
      <c r="UX655" s="226"/>
      <c r="UY655" s="226"/>
      <c r="UZ655" s="226"/>
      <c r="VA655" s="226"/>
      <c r="VB655" s="226"/>
      <c r="VC655" s="226"/>
      <c r="VD655" s="226"/>
      <c r="VE655" s="226"/>
      <c r="VF655" s="226"/>
      <c r="VG655" s="226"/>
      <c r="VH655" s="226"/>
      <c r="VI655" s="226"/>
      <c r="VJ655" s="226"/>
      <c r="VK655" s="226"/>
      <c r="VL655" s="226"/>
      <c r="VM655" s="226"/>
      <c r="VN655" s="226"/>
      <c r="VO655" s="226"/>
      <c r="VP655" s="226"/>
      <c r="VQ655" s="226"/>
      <c r="VR655" s="226"/>
      <c r="VS655" s="226"/>
      <c r="VT655" s="226"/>
      <c r="VU655" s="226"/>
      <c r="VV655" s="226"/>
      <c r="VW655" s="226"/>
      <c r="VX655" s="226"/>
      <c r="VY655" s="226"/>
      <c r="VZ655" s="226"/>
      <c r="WA655" s="226"/>
      <c r="WB655" s="226"/>
      <c r="WC655" s="226"/>
      <c r="WD655" s="226"/>
      <c r="WE655" s="226"/>
      <c r="WF655" s="226"/>
      <c r="WG655" s="226"/>
      <c r="WH655" s="226"/>
      <c r="WI655" s="226"/>
      <c r="WJ655" s="226"/>
      <c r="WK655" s="226"/>
      <c r="WL655" s="226"/>
      <c r="WM655" s="226"/>
      <c r="WN655" s="226"/>
      <c r="WO655" s="226"/>
      <c r="WP655" s="226"/>
      <c r="WQ655" s="226"/>
      <c r="WR655" s="226"/>
      <c r="WS655" s="226"/>
      <c r="WT655" s="226"/>
      <c r="WU655" s="226"/>
      <c r="WV655" s="226"/>
      <c r="WW655" s="226"/>
      <c r="WX655" s="226"/>
      <c r="WY655" s="226"/>
      <c r="WZ655" s="226"/>
      <c r="XA655" s="226"/>
      <c r="XB655" s="226"/>
      <c r="XC655" s="226"/>
      <c r="XD655" s="226"/>
      <c r="XE655" s="226"/>
      <c r="XF655" s="226"/>
      <c r="XG655" s="226"/>
      <c r="XH655" s="226"/>
      <c r="XI655" s="226"/>
      <c r="XJ655" s="226"/>
      <c r="XK655" s="226"/>
      <c r="XL655" s="226"/>
      <c r="XM655" s="226"/>
      <c r="XN655" s="226"/>
      <c r="XO655" s="226"/>
      <c r="XP655" s="226"/>
      <c r="XQ655" s="226"/>
      <c r="XR655" s="226"/>
      <c r="XS655" s="226"/>
      <c r="XT655" s="226"/>
      <c r="XU655" s="226"/>
      <c r="XV655" s="226"/>
      <c r="XW655" s="226"/>
      <c r="XX655" s="226"/>
      <c r="XY655" s="226"/>
      <c r="XZ655" s="226"/>
      <c r="YA655" s="226"/>
      <c r="YB655" s="226"/>
      <c r="YC655" s="226"/>
      <c r="YD655" s="226"/>
      <c r="YE655" s="226"/>
      <c r="YF655" s="226"/>
      <c r="YG655" s="226"/>
      <c r="YH655" s="226"/>
      <c r="YI655" s="226"/>
      <c r="YJ655" s="226"/>
      <c r="YK655" s="226"/>
      <c r="YL655" s="226"/>
      <c r="YM655" s="226"/>
      <c r="YN655" s="226"/>
      <c r="YO655" s="226"/>
      <c r="YP655" s="226"/>
      <c r="YQ655" s="226"/>
      <c r="YR655" s="226"/>
      <c r="YS655" s="226"/>
      <c r="YT655" s="226"/>
      <c r="YU655" s="226"/>
      <c r="YV655" s="226"/>
      <c r="YW655" s="226"/>
      <c r="YX655" s="226"/>
      <c r="YY655" s="226"/>
      <c r="YZ655" s="226"/>
      <c r="ZA655" s="226"/>
      <c r="ZB655" s="226"/>
      <c r="ZC655" s="226"/>
      <c r="ZD655" s="226"/>
      <c r="ZE655" s="226"/>
      <c r="ZF655" s="226"/>
      <c r="ZG655" s="226"/>
      <c r="ZH655" s="226"/>
      <c r="ZI655" s="226"/>
      <c r="ZJ655" s="226"/>
      <c r="ZK655" s="226"/>
      <c r="ZL655" s="226"/>
      <c r="ZM655" s="226"/>
      <c r="ZN655" s="226"/>
      <c r="ZO655" s="226"/>
      <c r="ZP655" s="226"/>
      <c r="ZQ655" s="226"/>
      <c r="ZR655" s="226"/>
      <c r="ZS655" s="226"/>
      <c r="ZT655" s="226"/>
      <c r="ZU655" s="226"/>
      <c r="ZV655" s="226"/>
      <c r="ZW655" s="226"/>
      <c r="ZX655" s="226"/>
      <c r="ZY655" s="226"/>
      <c r="ZZ655" s="226"/>
      <c r="AAA655" s="226"/>
      <c r="AAB655" s="226"/>
      <c r="AAC655" s="226"/>
      <c r="AAD655" s="226"/>
      <c r="AAE655" s="226"/>
      <c r="AAF655" s="226"/>
      <c r="AAG655" s="226"/>
      <c r="AAH655" s="226"/>
      <c r="AAI655" s="226"/>
      <c r="AAJ655" s="226"/>
      <c r="AAK655" s="226"/>
      <c r="AAL655" s="226"/>
      <c r="AAM655" s="226"/>
      <c r="AAN655" s="226"/>
      <c r="AAO655" s="226"/>
      <c r="AAP655" s="226"/>
      <c r="AAQ655" s="226"/>
      <c r="AAR655" s="226"/>
      <c r="AAS655" s="226"/>
      <c r="AAT655" s="226"/>
      <c r="AAU655" s="226"/>
      <c r="AAV655" s="226"/>
      <c r="AAW655" s="226"/>
      <c r="AAX655" s="226"/>
      <c r="AAY655" s="226"/>
      <c r="AAZ655" s="226"/>
      <c r="ABA655" s="226"/>
      <c r="ABB655" s="226"/>
      <c r="ABC655" s="226"/>
      <c r="ABD655" s="226"/>
      <c r="ABE655" s="226"/>
      <c r="ABF655" s="226"/>
      <c r="ABG655" s="226"/>
      <c r="ABH655" s="226"/>
      <c r="ABI655" s="226"/>
      <c r="ABJ655" s="226"/>
      <c r="ABK655" s="226"/>
      <c r="ABL655" s="226"/>
      <c r="ABM655" s="226"/>
      <c r="ABN655" s="226"/>
      <c r="ABO655" s="226"/>
      <c r="ABP655" s="226"/>
      <c r="ABQ655" s="226"/>
      <c r="ABR655" s="226"/>
      <c r="ABS655" s="226"/>
      <c r="ABT655" s="226"/>
      <c r="ABU655" s="226"/>
      <c r="ABV655" s="226"/>
      <c r="ABW655" s="226"/>
      <c r="ABX655" s="226"/>
      <c r="ABY655" s="226"/>
      <c r="ABZ655" s="226"/>
      <c r="ACA655" s="226"/>
      <c r="ACB655" s="226"/>
      <c r="ACC655" s="226"/>
      <c r="ACD655" s="226"/>
      <c r="ACE655" s="226"/>
      <c r="ACF655" s="226"/>
      <c r="ACG655" s="226"/>
      <c r="ACH655" s="226"/>
      <c r="ACI655" s="226"/>
      <c r="ACJ655" s="226"/>
      <c r="ACK655" s="226"/>
      <c r="ACL655" s="226"/>
      <c r="ACM655" s="226"/>
      <c r="ACN655" s="226"/>
      <c r="ACO655" s="226"/>
      <c r="ACP655" s="226"/>
      <c r="ACQ655" s="226"/>
      <c r="ACR655" s="226"/>
      <c r="ACS655" s="226"/>
      <c r="ACT655" s="226"/>
      <c r="ACU655" s="226"/>
      <c r="ACV655" s="226"/>
      <c r="ACW655" s="226"/>
      <c r="ACX655" s="226"/>
      <c r="ACY655" s="226"/>
      <c r="ACZ655" s="226"/>
      <c r="ADA655" s="226"/>
      <c r="ADB655" s="226"/>
      <c r="ADC655" s="226"/>
      <c r="ADD655" s="226"/>
      <c r="ADE655" s="226"/>
      <c r="ADF655" s="226"/>
      <c r="ADG655" s="226"/>
      <c r="ADH655" s="226"/>
      <c r="ADI655" s="226"/>
      <c r="ADJ655" s="226"/>
      <c r="ADK655" s="226"/>
      <c r="ADL655" s="226"/>
      <c r="ADM655" s="226"/>
      <c r="ADN655" s="226"/>
      <c r="ADO655" s="226"/>
      <c r="ADP655" s="226"/>
      <c r="ADQ655" s="226"/>
      <c r="ADR655" s="226"/>
      <c r="ADS655" s="226"/>
      <c r="ADT655" s="226"/>
      <c r="ADU655" s="226"/>
      <c r="ADV655" s="226"/>
      <c r="ADW655" s="226"/>
      <c r="ADX655" s="226"/>
      <c r="ADY655" s="226"/>
      <c r="ADZ655" s="226"/>
      <c r="AEA655" s="226"/>
      <c r="AEB655" s="226"/>
      <c r="AEC655" s="226"/>
      <c r="AED655" s="226"/>
      <c r="AEE655" s="226"/>
      <c r="AEF655" s="226"/>
      <c r="AEG655" s="226"/>
      <c r="AEH655" s="226"/>
      <c r="AEI655" s="226"/>
      <c r="AEJ655" s="226"/>
      <c r="AEK655" s="226"/>
      <c r="AEL655" s="226"/>
      <c r="AEM655" s="226"/>
      <c r="AEN655" s="226"/>
      <c r="AEO655" s="226"/>
      <c r="AEP655" s="226"/>
      <c r="AEQ655" s="226"/>
      <c r="AER655" s="226"/>
      <c r="AES655" s="226"/>
      <c r="AET655" s="226"/>
      <c r="AEU655" s="226"/>
      <c r="AEV655" s="226"/>
      <c r="AEW655" s="226"/>
      <c r="AEX655" s="226"/>
      <c r="AEY655" s="226"/>
      <c r="AEZ655" s="226"/>
      <c r="AFA655" s="226"/>
      <c r="AFB655" s="226"/>
      <c r="AFC655" s="226"/>
      <c r="AFD655" s="226"/>
      <c r="AFE655" s="226"/>
      <c r="AFF655" s="226"/>
      <c r="AFG655" s="226"/>
      <c r="AFH655" s="226"/>
      <c r="AFI655" s="226"/>
      <c r="AFJ655" s="226"/>
      <c r="AFK655" s="226"/>
      <c r="AFL655" s="226"/>
      <c r="AFM655" s="226"/>
      <c r="AFN655" s="226"/>
      <c r="AFO655" s="226"/>
      <c r="AFP655" s="226"/>
      <c r="AFQ655" s="226"/>
      <c r="AFR655" s="226"/>
      <c r="AFS655" s="226"/>
      <c r="AFT655" s="226"/>
      <c r="AFU655" s="226"/>
      <c r="AFV655" s="226"/>
      <c r="AFW655" s="226"/>
      <c r="AFX655" s="226"/>
      <c r="AFY655" s="226"/>
      <c r="AFZ655" s="226"/>
      <c r="AGA655" s="226"/>
      <c r="AGB655" s="226"/>
      <c r="AGC655" s="226"/>
      <c r="AGD655" s="226"/>
      <c r="AGE655" s="226"/>
      <c r="AGF655" s="226"/>
      <c r="AGG655" s="226"/>
      <c r="AGH655" s="226"/>
      <c r="AGI655" s="226"/>
      <c r="AGJ655" s="226"/>
      <c r="AGK655" s="226"/>
      <c r="AGL655" s="226"/>
      <c r="AGM655" s="226"/>
      <c r="AGN655" s="226"/>
      <c r="AGO655" s="226"/>
      <c r="AGP655" s="226"/>
      <c r="AGQ655" s="226"/>
      <c r="AGR655" s="226"/>
      <c r="AGS655" s="226"/>
      <c r="AGT655" s="226"/>
      <c r="AGU655" s="226"/>
      <c r="AGV655" s="226"/>
      <c r="AGW655" s="226"/>
      <c r="AGX655" s="226"/>
      <c r="AGY655" s="226"/>
      <c r="AGZ655" s="226"/>
      <c r="AHA655" s="226"/>
      <c r="AHB655" s="226"/>
      <c r="AHC655" s="226"/>
      <c r="AHD655" s="226"/>
      <c r="AHE655" s="226"/>
      <c r="AHF655" s="226"/>
      <c r="AHG655" s="226"/>
      <c r="AHH655" s="226"/>
      <c r="AHI655" s="226"/>
      <c r="AHJ655" s="226"/>
      <c r="AHK655" s="226"/>
      <c r="AHL655" s="226"/>
      <c r="AHM655" s="226"/>
      <c r="AHN655" s="226"/>
      <c r="AHO655" s="226"/>
      <c r="AHP655" s="226"/>
      <c r="AHQ655" s="226"/>
      <c r="AHR655" s="226"/>
      <c r="AHS655" s="226"/>
      <c r="AHT655" s="226"/>
      <c r="AHU655" s="226"/>
      <c r="AHV655" s="226"/>
      <c r="AHW655" s="226"/>
      <c r="AHX655" s="226"/>
      <c r="AHY655" s="226"/>
      <c r="AHZ655" s="226"/>
      <c r="AIA655" s="226"/>
      <c r="AIB655" s="226"/>
      <c r="AIC655" s="226"/>
      <c r="AID655" s="226"/>
      <c r="AIE655" s="226"/>
      <c r="AIF655" s="226"/>
      <c r="AIG655" s="226"/>
      <c r="AIH655" s="226"/>
      <c r="AII655" s="226"/>
      <c r="AIJ655" s="226"/>
      <c r="AIK655" s="226"/>
      <c r="AIL655" s="226"/>
      <c r="AIM655" s="226"/>
      <c r="AIN655" s="226"/>
      <c r="AIO655" s="226"/>
      <c r="AIP655" s="226"/>
      <c r="AIQ655" s="226"/>
      <c r="AIR655" s="226"/>
      <c r="AIS655" s="226"/>
      <c r="AIT655" s="226"/>
      <c r="AIU655" s="226"/>
      <c r="AIV655" s="226"/>
      <c r="AIW655" s="226"/>
      <c r="AIX655" s="226"/>
      <c r="AIY655" s="226"/>
      <c r="AIZ655" s="226"/>
      <c r="AJA655" s="226"/>
      <c r="AJB655" s="226"/>
      <c r="AJC655" s="226"/>
      <c r="AJD655" s="226"/>
      <c r="AJE655" s="226"/>
      <c r="AJF655" s="226"/>
      <c r="AJG655" s="226"/>
      <c r="AJH655" s="226"/>
      <c r="AJI655" s="226"/>
      <c r="AJJ655" s="226"/>
      <c r="AJK655" s="226"/>
      <c r="AJL655" s="226"/>
      <c r="AJM655" s="226"/>
      <c r="AJN655" s="226"/>
      <c r="AJO655" s="226"/>
      <c r="AJP655" s="226"/>
      <c r="AJQ655" s="226"/>
      <c r="AJR655" s="226"/>
      <c r="AJS655" s="226"/>
      <c r="AJT655" s="226"/>
      <c r="AJU655" s="226"/>
      <c r="AJV655" s="226"/>
      <c r="AJW655" s="226"/>
      <c r="AJX655" s="226"/>
      <c r="AJY655" s="226"/>
      <c r="AJZ655" s="226"/>
      <c r="AKA655" s="226"/>
      <c r="AKB655" s="226"/>
      <c r="AKC655" s="226"/>
      <c r="AKD655" s="226"/>
      <c r="AKE655" s="226"/>
      <c r="AKF655" s="226"/>
      <c r="AKG655" s="226"/>
      <c r="AKH655" s="226"/>
      <c r="AKI655" s="226"/>
      <c r="AKJ655" s="226"/>
      <c r="AKK655" s="226"/>
      <c r="AKL655" s="226"/>
      <c r="AKM655" s="226"/>
      <c r="AKN655" s="226"/>
      <c r="AKO655" s="226"/>
      <c r="AKP655" s="226"/>
      <c r="AKQ655" s="226"/>
      <c r="AKR655" s="226"/>
      <c r="AKS655" s="226"/>
      <c r="AKT655" s="226"/>
      <c r="AKU655" s="226"/>
      <c r="AKV655" s="226"/>
      <c r="AKW655" s="226"/>
      <c r="AKX655" s="226"/>
      <c r="AKY655" s="226"/>
      <c r="AKZ655" s="226"/>
      <c r="ALA655" s="226"/>
      <c r="ALB655" s="226"/>
      <c r="ALC655" s="226"/>
      <c r="ALD655" s="226"/>
      <c r="ALE655" s="226"/>
      <c r="ALF655" s="226"/>
      <c r="ALG655" s="226"/>
      <c r="ALH655" s="226"/>
      <c r="ALI655" s="226"/>
      <c r="ALJ655" s="226"/>
      <c r="ALK655" s="226"/>
      <c r="ALL655" s="226"/>
      <c r="ALM655" s="226"/>
      <c r="ALN655" s="226"/>
      <c r="ALO655" s="226"/>
      <c r="ALP655" s="226"/>
      <c r="ALQ655" s="226"/>
      <c r="ALR655" s="226"/>
      <c r="ALS655" s="226"/>
      <c r="ALT655" s="226"/>
      <c r="ALU655" s="226"/>
      <c r="ALV655" s="226"/>
      <c r="ALW655" s="226"/>
      <c r="ALX655" s="226"/>
      <c r="ALY655" s="226"/>
      <c r="ALZ655" s="226"/>
      <c r="AMA655" s="226"/>
      <c r="AMB655" s="226"/>
      <c r="AMC655" s="226"/>
      <c r="AMD655" s="226"/>
      <c r="AME655" s="226"/>
      <c r="AMF655" s="226"/>
      <c r="AMG655" s="226"/>
      <c r="AMH655" s="226"/>
      <c r="AMI655" s="226"/>
      <c r="AMJ655" s="226"/>
      <c r="AMK655" s="226"/>
      <c r="AML655" s="226"/>
      <c r="AMM655" s="226"/>
      <c r="AMN655" s="226"/>
      <c r="AMO655" s="226"/>
      <c r="AMP655" s="226"/>
      <c r="AMQ655" s="226"/>
      <c r="AMR655" s="226"/>
      <c r="AMS655" s="226"/>
      <c r="AMT655" s="226"/>
      <c r="AMU655" s="226"/>
      <c r="AMV655" s="226"/>
      <c r="AMW655" s="226"/>
      <c r="AMX655" s="226"/>
    </row>
    <row r="656" spans="1:1038" s="432" customFormat="1" ht="18" customHeight="1">
      <c r="A656" s="601" t="s">
        <v>2065</v>
      </c>
      <c r="B656" s="422" t="s">
        <v>1647</v>
      </c>
      <c r="C656" s="422"/>
      <c r="D656" s="422" t="s">
        <v>1279</v>
      </c>
      <c r="E656" s="422">
        <v>85</v>
      </c>
      <c r="F656" s="422">
        <v>3</v>
      </c>
      <c r="G656" s="602" t="str">
        <f t="shared" si="341"/>
        <v>85-3</v>
      </c>
      <c r="H656" s="422">
        <v>4.5</v>
      </c>
      <c r="I656" s="533">
        <v>7</v>
      </c>
      <c r="J656" s="527">
        <f t="shared" ref="J656:J657" si="342">IF(H656=0, 1, 0)</f>
        <v>0</v>
      </c>
      <c r="K656" s="528" t="b">
        <f>IF(J657=1,IF(((VLOOKUP($G656,[1]Depth_Lookup!A$3:J$410,9,FALSE))-(I656/100))=0,"Good",IF(((VLOOKUP($G656,[1]Depth_Lookup!$A$3:$J$550,9,FALSE))-(I656/100))&gt;0,"Too Short","Too Long")))</f>
        <v>0</v>
      </c>
      <c r="L656" s="171">
        <f>(VLOOKUP($G656,Depth_Lookup!$A$3:$J$410,10,FALSE))+(H656/100)</f>
        <v>217.48499999999999</v>
      </c>
      <c r="M656" s="171">
        <f>(VLOOKUP($G656,Depth_Lookup!$A$3:$J$410,10,FALSE))+(I656/100)</f>
        <v>217.51</v>
      </c>
      <c r="N656" s="441" t="s">
        <v>2185</v>
      </c>
      <c r="O656" s="422">
        <v>1</v>
      </c>
      <c r="P656" s="422" t="s">
        <v>853</v>
      </c>
      <c r="Q656" s="422" t="s">
        <v>125</v>
      </c>
      <c r="R656" s="526" t="str">
        <f t="shared" ref="R656" si="343">P656&amp;""&amp;Q656</f>
        <v>SerpentinizedHarzburgite</v>
      </c>
      <c r="S656" s="422" t="s">
        <v>94</v>
      </c>
      <c r="T656" s="422" t="s">
        <v>94</v>
      </c>
      <c r="U656" s="422" t="s">
        <v>95</v>
      </c>
      <c r="V656" s="422" t="s">
        <v>96</v>
      </c>
      <c r="W656" s="422" t="s">
        <v>102</v>
      </c>
      <c r="X656" s="526">
        <f>VLOOKUP(W656,[1]definitions_list_lookup!A$13:B$19,2,0)</f>
        <v>5</v>
      </c>
      <c r="Y656" s="422" t="s">
        <v>90</v>
      </c>
      <c r="Z656" s="422" t="s">
        <v>91</v>
      </c>
      <c r="AA656" s="422"/>
      <c r="AB656" s="422"/>
      <c r="AC656" s="422"/>
      <c r="AD656" s="422"/>
      <c r="AE656" s="423"/>
      <c r="AF656" s="602" t="e">
        <f>VLOOKUP(AE656,[1]definitions_list_mag!$V$12:$W$15,2,0)</f>
        <v>#N/A</v>
      </c>
      <c r="AG656" s="530"/>
      <c r="AH656" s="422"/>
      <c r="AI656" s="426">
        <v>67</v>
      </c>
      <c r="AJ656" s="422"/>
      <c r="AK656" s="422"/>
      <c r="AL656" s="422"/>
      <c r="AM656" s="422"/>
      <c r="AN656" s="422"/>
      <c r="AO656" s="426"/>
      <c r="AP656" s="422"/>
      <c r="AQ656" s="422"/>
      <c r="AR656" s="422"/>
      <c r="AS656" s="422"/>
      <c r="AT656" s="422"/>
      <c r="AU656" s="426"/>
      <c r="AV656" s="422"/>
      <c r="AW656" s="422"/>
      <c r="AX656" s="422"/>
      <c r="AY656" s="422"/>
      <c r="AZ656" s="422"/>
      <c r="BA656" s="426">
        <v>30</v>
      </c>
      <c r="BB656" s="422">
        <v>4</v>
      </c>
      <c r="BC656" s="422">
        <v>2</v>
      </c>
      <c r="BD656" s="422" t="s">
        <v>110</v>
      </c>
      <c r="BE656" s="422" t="s">
        <v>103</v>
      </c>
      <c r="BF656" s="422"/>
      <c r="BG656" s="426"/>
      <c r="BH656" s="422"/>
      <c r="BI656" s="422"/>
      <c r="BJ656" s="422"/>
      <c r="BK656" s="422"/>
      <c r="BL656" s="422"/>
      <c r="BM656" s="426">
        <v>3</v>
      </c>
      <c r="BN656" s="422">
        <v>2</v>
      </c>
      <c r="BO656" s="422">
        <v>0.5</v>
      </c>
      <c r="BP656" s="422" t="s">
        <v>110</v>
      </c>
      <c r="BQ656" s="422" t="s">
        <v>103</v>
      </c>
      <c r="BR656" s="422"/>
      <c r="BS656" s="422"/>
      <c r="BT656" s="422"/>
      <c r="BU656" s="422"/>
      <c r="BV656" s="422"/>
      <c r="BW656" s="422"/>
      <c r="BX656" s="422"/>
      <c r="BY656" s="426"/>
      <c r="BZ656" s="422"/>
      <c r="CA656" s="422"/>
      <c r="CB656" s="422"/>
      <c r="CC656" s="422"/>
      <c r="CD656" s="422"/>
      <c r="CE656" s="422" t="s">
        <v>2149</v>
      </c>
      <c r="CF656" s="531">
        <f t="shared" ref="CF656" si="344">AI656+AO656+BA656+AU656+BG656+BM656+BY656</f>
        <v>100</v>
      </c>
      <c r="CG656" s="166"/>
      <c r="CH656" s="603" t="s">
        <v>2150</v>
      </c>
      <c r="CI656" s="603">
        <v>95</v>
      </c>
      <c r="CJ656" s="603" t="s">
        <v>514</v>
      </c>
      <c r="CK656" s="604" t="s">
        <v>2153</v>
      </c>
      <c r="CL656" s="604"/>
      <c r="CM656" s="604"/>
      <c r="CN656" s="604"/>
      <c r="CO656" s="604"/>
      <c r="CP656" s="604"/>
      <c r="CQ656" s="604"/>
      <c r="CR656" s="604"/>
      <c r="CS656" s="604"/>
      <c r="CT656" s="604"/>
      <c r="CU656" s="604"/>
      <c r="CV656" s="604"/>
      <c r="CW656" s="604"/>
      <c r="CX656" s="604"/>
      <c r="CY656" s="604"/>
      <c r="CZ656" s="604"/>
      <c r="DA656" s="604"/>
      <c r="DB656" s="604">
        <v>65</v>
      </c>
      <c r="DC656" s="605">
        <v>2</v>
      </c>
      <c r="DD656" s="604"/>
      <c r="DE656" s="604"/>
      <c r="DF656" s="604"/>
      <c r="DG656" s="604"/>
      <c r="DH656" s="604"/>
      <c r="DI656" s="604"/>
      <c r="DJ656" s="604">
        <v>33</v>
      </c>
      <c r="DK656" s="209"/>
      <c r="DL656" s="166"/>
      <c r="DM656" s="604"/>
      <c r="DN656" s="604"/>
      <c r="DO656" s="606"/>
      <c r="DP656" s="607"/>
      <c r="DQ656" s="608"/>
      <c r="DR656" s="606"/>
      <c r="DS656" s="608"/>
      <c r="DT656" s="524" t="s">
        <v>1754</v>
      </c>
      <c r="DU656" s="605"/>
      <c r="DV656" s="605"/>
      <c r="DW656" s="532" t="e">
        <f>VLOOKUP(P656,[1]definitions_list_lookup!$K$30:$L$54,2,0)</f>
        <v>#N/A</v>
      </c>
      <c r="DX656" s="609" t="s">
        <v>2151</v>
      </c>
      <c r="DY656" s="609" t="s">
        <v>2189</v>
      </c>
      <c r="DZ656" s="443"/>
      <c r="EA656" s="443"/>
      <c r="EB656" s="429"/>
      <c r="EC656" s="534"/>
      <c r="ED656" s="229" t="s">
        <v>2517</v>
      </c>
      <c r="EE656" s="535"/>
      <c r="EF656" s="536"/>
      <c r="EG656" s="535"/>
      <c r="EH656" s="537"/>
      <c r="EI656" s="538"/>
      <c r="EJ656" s="539"/>
      <c r="EK656" s="540"/>
      <c r="EL656" s="535"/>
      <c r="EM656" s="537"/>
      <c r="EN656" s="537" t="s">
        <v>2046</v>
      </c>
      <c r="EO656" s="541"/>
      <c r="EP656" s="541"/>
      <c r="EQ656" s="541"/>
      <c r="ER656" s="541"/>
      <c r="ES656" s="541"/>
      <c r="ET656" s="541"/>
      <c r="EU656" s="541"/>
      <c r="EV656" s="408">
        <v>36</v>
      </c>
      <c r="EW656" s="408">
        <v>270</v>
      </c>
      <c r="EX656" s="408">
        <v>31</v>
      </c>
      <c r="EY656" s="408">
        <v>180</v>
      </c>
      <c r="EZ656" s="192">
        <f t="shared" si="313"/>
        <v>50.408785847842495</v>
      </c>
      <c r="FA656" s="192">
        <f t="shared" si="314"/>
        <v>50.408785847842495</v>
      </c>
      <c r="FB656" s="192">
        <f t="shared" si="315"/>
        <v>46.68600436099554</v>
      </c>
      <c r="FC656" s="192">
        <f t="shared" si="316"/>
        <v>140.40878584784249</v>
      </c>
      <c r="FD656" s="192">
        <f t="shared" si="317"/>
        <v>43.31399563900446</v>
      </c>
      <c r="FE656" s="193">
        <f t="shared" si="318"/>
        <v>230.40878584784249</v>
      </c>
      <c r="FF656" s="194">
        <f t="shared" si="319"/>
        <v>43.31399563900446</v>
      </c>
      <c r="FG656" s="535"/>
      <c r="FH656" s="537"/>
      <c r="FI656" s="778">
        <f t="shared" si="324"/>
        <v>0</v>
      </c>
      <c r="FJ656" s="779">
        <f t="shared" si="325"/>
        <v>43.31399563900446</v>
      </c>
      <c r="FK656" s="779">
        <f t="shared" si="326"/>
        <v>46.68600436099554</v>
      </c>
      <c r="FL656" s="780">
        <f t="shared" si="327"/>
        <v>0.81482449069980356</v>
      </c>
      <c r="FM656" s="169">
        <f t="shared" si="328"/>
        <v>0.72760521111015308</v>
      </c>
      <c r="FN656" s="783">
        <f t="shared" si="329"/>
        <v>0</v>
      </c>
      <c r="FO656" s="422"/>
      <c r="FP656" s="422"/>
      <c r="FQ656" s="422"/>
      <c r="FR656" s="422"/>
      <c r="FS656" s="422"/>
      <c r="FT656" s="422"/>
      <c r="FU656" s="422"/>
      <c r="FV656" s="422"/>
      <c r="FW656" s="422"/>
      <c r="FX656" s="422"/>
      <c r="FY656" s="422"/>
      <c r="FZ656" s="422"/>
      <c r="GA656" s="422"/>
      <c r="GB656" s="422"/>
      <c r="GC656" s="422"/>
      <c r="GD656" s="422"/>
      <c r="GE656" s="422"/>
      <c r="GF656" s="422"/>
      <c r="GG656" s="422"/>
      <c r="GH656" s="422"/>
      <c r="GI656" s="422"/>
      <c r="GJ656" s="422"/>
      <c r="GK656" s="422"/>
      <c r="GL656" s="422"/>
      <c r="GM656" s="422"/>
      <c r="GN656" s="422"/>
      <c r="GO656" s="422"/>
      <c r="GP656" s="422"/>
      <c r="GQ656" s="422"/>
      <c r="GR656" s="422"/>
      <c r="GS656" s="422"/>
      <c r="GT656" s="422"/>
      <c r="GU656" s="422"/>
      <c r="GV656" s="422"/>
      <c r="GW656" s="422"/>
      <c r="GX656" s="422"/>
      <c r="GY656" s="422"/>
      <c r="GZ656" s="422"/>
      <c r="HA656" s="422"/>
      <c r="HB656" s="422"/>
      <c r="HC656" s="422"/>
      <c r="HD656" s="422"/>
      <c r="HE656" s="422"/>
      <c r="HF656" s="422"/>
      <c r="HG656" s="422"/>
      <c r="HH656" s="422"/>
      <c r="HI656" s="422"/>
      <c r="HJ656" s="422"/>
      <c r="HK656" s="422"/>
      <c r="HL656" s="422"/>
      <c r="HM656" s="422"/>
      <c r="HN656" s="422"/>
      <c r="HO656" s="422"/>
      <c r="HP656" s="422"/>
      <c r="HQ656" s="422"/>
      <c r="HR656" s="422"/>
      <c r="HS656" s="422"/>
      <c r="HT656" s="422"/>
      <c r="HU656" s="422"/>
      <c r="HV656" s="422"/>
      <c r="HW656" s="422"/>
      <c r="HX656" s="422"/>
      <c r="HY656" s="422"/>
      <c r="HZ656" s="422"/>
      <c r="IA656" s="422"/>
      <c r="IB656" s="422"/>
      <c r="IC656" s="422"/>
      <c r="ID656" s="422"/>
      <c r="IE656" s="422"/>
      <c r="IF656" s="422"/>
      <c r="IG656" s="422"/>
      <c r="IH656" s="422"/>
      <c r="II656" s="422"/>
      <c r="IJ656" s="422"/>
      <c r="IK656" s="422"/>
      <c r="IL656" s="422"/>
      <c r="IM656" s="422"/>
      <c r="IN656" s="422"/>
      <c r="IO656" s="422"/>
      <c r="IP656" s="422"/>
      <c r="IQ656" s="422"/>
      <c r="IR656" s="422"/>
      <c r="IS656" s="422"/>
      <c r="IT656" s="422"/>
      <c r="IU656" s="422"/>
      <c r="IV656" s="422"/>
      <c r="IW656" s="422"/>
      <c r="IX656" s="422"/>
      <c r="IY656" s="422"/>
      <c r="IZ656" s="422"/>
      <c r="JA656" s="422"/>
      <c r="JB656" s="422"/>
      <c r="JC656" s="422"/>
      <c r="JD656" s="422"/>
      <c r="JE656" s="422"/>
      <c r="JF656" s="422"/>
      <c r="JG656" s="422"/>
      <c r="JH656" s="422"/>
      <c r="JI656" s="422"/>
      <c r="JJ656" s="422"/>
      <c r="JK656" s="422"/>
      <c r="JL656" s="422"/>
      <c r="JM656" s="422"/>
      <c r="JN656" s="422"/>
      <c r="JO656" s="422"/>
      <c r="JP656" s="422"/>
      <c r="JQ656" s="422"/>
      <c r="JR656" s="422"/>
      <c r="JS656" s="422"/>
      <c r="JT656" s="422"/>
      <c r="JU656" s="422"/>
      <c r="JV656" s="422"/>
      <c r="JW656" s="422"/>
      <c r="JX656" s="422"/>
      <c r="JY656" s="422"/>
      <c r="JZ656" s="422"/>
      <c r="KA656" s="422"/>
      <c r="KB656" s="422"/>
      <c r="KC656" s="422"/>
      <c r="KD656" s="422"/>
      <c r="KE656" s="422"/>
      <c r="KF656" s="422"/>
      <c r="KG656" s="422"/>
      <c r="KH656" s="422"/>
      <c r="KI656" s="422"/>
      <c r="KJ656" s="422"/>
      <c r="KK656" s="422"/>
      <c r="KL656" s="422"/>
      <c r="KM656" s="422"/>
      <c r="KN656" s="422"/>
      <c r="KO656" s="422"/>
      <c r="KP656" s="422"/>
      <c r="KQ656" s="422"/>
      <c r="KR656" s="422"/>
      <c r="KS656" s="422"/>
      <c r="KT656" s="422"/>
      <c r="KU656" s="422"/>
      <c r="KV656" s="422"/>
      <c r="KW656" s="422"/>
      <c r="KX656" s="422"/>
      <c r="KY656" s="422"/>
      <c r="KZ656" s="422"/>
      <c r="LA656" s="422"/>
      <c r="LB656" s="422"/>
      <c r="LC656" s="422"/>
      <c r="LD656" s="422"/>
      <c r="LE656" s="422"/>
      <c r="LF656" s="422"/>
      <c r="LG656" s="422"/>
      <c r="LH656" s="422"/>
      <c r="LI656" s="422"/>
      <c r="LJ656" s="422"/>
      <c r="LK656" s="422"/>
      <c r="LL656" s="422"/>
      <c r="LM656" s="422"/>
      <c r="LN656" s="422"/>
      <c r="LO656" s="422"/>
      <c r="LP656" s="422"/>
      <c r="LQ656" s="422"/>
      <c r="LR656" s="422"/>
      <c r="LS656" s="422"/>
      <c r="LT656" s="422"/>
      <c r="LU656" s="422"/>
      <c r="LV656" s="422"/>
      <c r="LW656" s="422"/>
      <c r="LX656" s="422"/>
      <c r="LY656" s="422"/>
      <c r="LZ656" s="422"/>
      <c r="MA656" s="422"/>
      <c r="MB656" s="422"/>
      <c r="MC656" s="422"/>
      <c r="MD656" s="422"/>
      <c r="ME656" s="422"/>
      <c r="MF656" s="422"/>
      <c r="MG656" s="422"/>
      <c r="MH656" s="422"/>
      <c r="MI656" s="422"/>
      <c r="MJ656" s="422"/>
      <c r="MK656" s="422"/>
      <c r="ML656" s="422"/>
      <c r="MM656" s="422"/>
      <c r="MN656" s="422"/>
      <c r="MO656" s="422"/>
      <c r="MP656" s="422"/>
      <c r="MQ656" s="422"/>
      <c r="MR656" s="422"/>
      <c r="MS656" s="422"/>
      <c r="MT656" s="422"/>
      <c r="MU656" s="422"/>
      <c r="MV656" s="422"/>
      <c r="MW656" s="422"/>
      <c r="MX656" s="422"/>
      <c r="MY656" s="422"/>
      <c r="MZ656" s="422"/>
      <c r="NA656" s="422"/>
      <c r="NB656" s="422"/>
      <c r="NC656" s="422"/>
      <c r="ND656" s="422"/>
      <c r="NE656" s="422"/>
      <c r="NF656" s="422"/>
      <c r="NG656" s="422"/>
      <c r="NH656" s="422"/>
      <c r="NI656" s="422"/>
      <c r="NJ656" s="422"/>
      <c r="NK656" s="422"/>
      <c r="NL656" s="422"/>
      <c r="NM656" s="422"/>
      <c r="NN656" s="422"/>
      <c r="NO656" s="422"/>
      <c r="NP656" s="422"/>
      <c r="NQ656" s="422"/>
      <c r="NR656" s="422"/>
      <c r="NS656" s="422"/>
      <c r="NT656" s="422"/>
      <c r="NU656" s="422"/>
      <c r="NV656" s="422"/>
      <c r="NW656" s="422"/>
      <c r="NX656" s="422"/>
      <c r="NY656" s="422"/>
      <c r="NZ656" s="422"/>
      <c r="OA656" s="422"/>
      <c r="OB656" s="422"/>
      <c r="OC656" s="422"/>
      <c r="OD656" s="422"/>
      <c r="OE656" s="422"/>
      <c r="OF656" s="422"/>
      <c r="OG656" s="422"/>
      <c r="OH656" s="422"/>
      <c r="OI656" s="422"/>
      <c r="OJ656" s="422"/>
      <c r="OK656" s="422"/>
      <c r="OL656" s="422"/>
      <c r="OM656" s="422"/>
      <c r="ON656" s="422"/>
      <c r="OO656" s="422"/>
      <c r="OP656" s="422"/>
      <c r="OQ656" s="422"/>
      <c r="OR656" s="422"/>
      <c r="OS656" s="422"/>
      <c r="OT656" s="422"/>
      <c r="OU656" s="422"/>
      <c r="OV656" s="422"/>
      <c r="OW656" s="422"/>
      <c r="OX656" s="422"/>
      <c r="OY656" s="422"/>
      <c r="OZ656" s="422"/>
      <c r="PA656" s="422"/>
      <c r="PB656" s="422"/>
      <c r="PC656" s="422"/>
      <c r="PD656" s="422"/>
      <c r="PE656" s="422"/>
      <c r="PF656" s="422"/>
      <c r="PG656" s="422"/>
      <c r="PH656" s="422"/>
      <c r="PI656" s="422"/>
      <c r="PJ656" s="422"/>
      <c r="PK656" s="422"/>
      <c r="PL656" s="422"/>
      <c r="PM656" s="422"/>
      <c r="PN656" s="422"/>
      <c r="PO656" s="422"/>
      <c r="PP656" s="422"/>
      <c r="PQ656" s="422"/>
      <c r="PR656" s="422"/>
      <c r="PS656" s="422"/>
      <c r="PT656" s="422"/>
      <c r="PU656" s="422"/>
      <c r="PV656" s="422"/>
      <c r="PW656" s="422"/>
      <c r="PX656" s="422"/>
      <c r="PY656" s="422"/>
      <c r="PZ656" s="422"/>
      <c r="QA656" s="422"/>
      <c r="QB656" s="422"/>
      <c r="QC656" s="422"/>
      <c r="QD656" s="422"/>
      <c r="QE656" s="422"/>
      <c r="QF656" s="422"/>
      <c r="QG656" s="422"/>
      <c r="QH656" s="422"/>
      <c r="QI656" s="422"/>
      <c r="QJ656" s="422"/>
      <c r="QK656" s="422"/>
      <c r="QL656" s="422"/>
      <c r="QM656" s="422"/>
      <c r="QN656" s="422"/>
      <c r="QO656" s="422"/>
      <c r="QP656" s="422"/>
      <c r="QQ656" s="422"/>
      <c r="QR656" s="422"/>
      <c r="QS656" s="422"/>
      <c r="QT656" s="422"/>
      <c r="QU656" s="422"/>
      <c r="QV656" s="422"/>
      <c r="QW656" s="422"/>
      <c r="QX656" s="422"/>
      <c r="QY656" s="422"/>
      <c r="QZ656" s="422"/>
      <c r="RA656" s="422"/>
      <c r="RB656" s="422"/>
      <c r="RC656" s="422"/>
      <c r="RD656" s="422"/>
      <c r="RE656" s="422"/>
      <c r="RF656" s="422"/>
      <c r="RG656" s="422"/>
      <c r="RH656" s="422"/>
      <c r="RI656" s="422"/>
      <c r="RJ656" s="422"/>
      <c r="RK656" s="422"/>
      <c r="RL656" s="422"/>
      <c r="RM656" s="422"/>
      <c r="RN656" s="422"/>
      <c r="RO656" s="422"/>
      <c r="RP656" s="422"/>
      <c r="RQ656" s="422"/>
      <c r="RR656" s="422"/>
      <c r="RS656" s="422"/>
      <c r="RT656" s="422"/>
      <c r="RU656" s="422"/>
      <c r="RV656" s="422"/>
      <c r="RW656" s="422"/>
      <c r="RX656" s="422"/>
      <c r="RY656" s="422"/>
      <c r="RZ656" s="422"/>
      <c r="SA656" s="422"/>
      <c r="SB656" s="422"/>
      <c r="SC656" s="422"/>
      <c r="SD656" s="422"/>
      <c r="SE656" s="422"/>
      <c r="SF656" s="422"/>
      <c r="SG656" s="422"/>
      <c r="SH656" s="422"/>
      <c r="SI656" s="422"/>
      <c r="SJ656" s="422"/>
      <c r="SK656" s="422"/>
      <c r="SL656" s="422"/>
      <c r="SM656" s="422"/>
      <c r="SN656" s="422"/>
      <c r="SO656" s="422"/>
      <c r="SP656" s="422"/>
      <c r="SQ656" s="422"/>
      <c r="SR656" s="422"/>
      <c r="SS656" s="422"/>
      <c r="ST656" s="422"/>
      <c r="SU656" s="422"/>
      <c r="SV656" s="422"/>
      <c r="SW656" s="422"/>
      <c r="SX656" s="422"/>
      <c r="SY656" s="422"/>
      <c r="SZ656" s="422"/>
      <c r="TA656" s="422"/>
      <c r="TB656" s="422"/>
      <c r="TC656" s="422"/>
      <c r="TD656" s="422"/>
      <c r="TE656" s="422"/>
      <c r="TF656" s="422"/>
      <c r="TG656" s="422"/>
      <c r="TH656" s="422"/>
      <c r="TI656" s="422"/>
      <c r="TJ656" s="422"/>
      <c r="TK656" s="422"/>
      <c r="TL656" s="422"/>
      <c r="TM656" s="422"/>
      <c r="TN656" s="422"/>
      <c r="TO656" s="422"/>
      <c r="TP656" s="422"/>
      <c r="TQ656" s="422"/>
      <c r="TR656" s="422"/>
      <c r="TS656" s="422"/>
      <c r="TT656" s="422"/>
      <c r="TU656" s="422"/>
      <c r="TV656" s="422"/>
      <c r="TW656" s="422"/>
      <c r="TX656" s="422"/>
      <c r="TY656" s="422"/>
      <c r="TZ656" s="422"/>
      <c r="UA656" s="422"/>
      <c r="UB656" s="422"/>
      <c r="UC656" s="422"/>
      <c r="UD656" s="422"/>
      <c r="UE656" s="422"/>
      <c r="UF656" s="422"/>
      <c r="UG656" s="422"/>
      <c r="UH656" s="422"/>
      <c r="UI656" s="422"/>
      <c r="UJ656" s="422"/>
      <c r="UK656" s="422"/>
      <c r="UL656" s="422"/>
      <c r="UM656" s="422"/>
      <c r="UN656" s="422"/>
      <c r="UO656" s="422"/>
      <c r="UP656" s="422"/>
      <c r="UQ656" s="422"/>
      <c r="UR656" s="422"/>
      <c r="US656" s="422"/>
      <c r="UT656" s="422"/>
      <c r="UU656" s="422"/>
      <c r="UV656" s="422"/>
      <c r="UW656" s="422"/>
      <c r="UX656" s="422"/>
      <c r="UY656" s="422"/>
      <c r="UZ656" s="422"/>
      <c r="VA656" s="422"/>
      <c r="VB656" s="422"/>
      <c r="VC656" s="422"/>
      <c r="VD656" s="422"/>
      <c r="VE656" s="422"/>
      <c r="VF656" s="422"/>
      <c r="VG656" s="422"/>
      <c r="VH656" s="422"/>
      <c r="VI656" s="422"/>
      <c r="VJ656" s="422"/>
      <c r="VK656" s="422"/>
      <c r="VL656" s="422"/>
      <c r="VM656" s="422"/>
      <c r="VN656" s="422"/>
      <c r="VO656" s="422"/>
      <c r="VP656" s="422"/>
      <c r="VQ656" s="422"/>
      <c r="VR656" s="422"/>
      <c r="VS656" s="422"/>
      <c r="VT656" s="422"/>
      <c r="VU656" s="422"/>
      <c r="VV656" s="422"/>
      <c r="VW656" s="422"/>
      <c r="VX656" s="422"/>
      <c r="VY656" s="422"/>
      <c r="VZ656" s="422"/>
      <c r="WA656" s="422"/>
      <c r="WB656" s="422"/>
      <c r="WC656" s="422"/>
      <c r="WD656" s="422"/>
      <c r="WE656" s="422"/>
      <c r="WF656" s="422"/>
      <c r="WG656" s="422"/>
      <c r="WH656" s="422"/>
      <c r="WI656" s="422"/>
      <c r="WJ656" s="422"/>
      <c r="WK656" s="422"/>
      <c r="WL656" s="422"/>
      <c r="WM656" s="422"/>
      <c r="WN656" s="422"/>
      <c r="WO656" s="422"/>
      <c r="WP656" s="422"/>
      <c r="WQ656" s="422"/>
      <c r="WR656" s="422"/>
      <c r="WS656" s="422"/>
      <c r="WT656" s="422"/>
      <c r="WU656" s="422"/>
      <c r="WV656" s="422"/>
      <c r="WW656" s="422"/>
      <c r="WX656" s="422"/>
      <c r="WY656" s="422"/>
      <c r="WZ656" s="422"/>
      <c r="XA656" s="422"/>
      <c r="XB656" s="422"/>
      <c r="XC656" s="422"/>
      <c r="XD656" s="422"/>
      <c r="XE656" s="422"/>
      <c r="XF656" s="422"/>
      <c r="XG656" s="422"/>
      <c r="XH656" s="422"/>
      <c r="XI656" s="422"/>
      <c r="XJ656" s="422"/>
      <c r="XK656" s="422"/>
      <c r="XL656" s="422"/>
      <c r="XM656" s="422"/>
      <c r="XN656" s="422"/>
      <c r="XO656" s="422"/>
      <c r="XP656" s="422"/>
      <c r="XQ656" s="422"/>
      <c r="XR656" s="422"/>
      <c r="XS656" s="422"/>
      <c r="XT656" s="422"/>
      <c r="XU656" s="422"/>
      <c r="XV656" s="422"/>
      <c r="XW656" s="422"/>
      <c r="XX656" s="422"/>
      <c r="XY656" s="422"/>
      <c r="XZ656" s="422"/>
      <c r="YA656" s="422"/>
      <c r="YB656" s="422"/>
      <c r="YC656" s="422"/>
      <c r="YD656" s="422"/>
      <c r="YE656" s="422"/>
      <c r="YF656" s="422"/>
      <c r="YG656" s="422"/>
      <c r="YH656" s="422"/>
      <c r="YI656" s="422"/>
      <c r="YJ656" s="422"/>
      <c r="YK656" s="422"/>
      <c r="YL656" s="422"/>
      <c r="YM656" s="422"/>
      <c r="YN656" s="422"/>
      <c r="YO656" s="422"/>
      <c r="YP656" s="422"/>
      <c r="YQ656" s="422"/>
      <c r="YR656" s="422"/>
      <c r="YS656" s="422"/>
      <c r="YT656" s="422"/>
      <c r="YU656" s="422"/>
      <c r="YV656" s="422"/>
      <c r="YW656" s="422"/>
      <c r="YX656" s="422"/>
      <c r="YY656" s="422"/>
      <c r="YZ656" s="422"/>
      <c r="ZA656" s="422"/>
      <c r="ZB656" s="422"/>
      <c r="ZC656" s="422"/>
      <c r="ZD656" s="422"/>
      <c r="ZE656" s="422"/>
      <c r="ZF656" s="422"/>
      <c r="ZG656" s="422"/>
      <c r="ZH656" s="422"/>
      <c r="ZI656" s="422"/>
      <c r="ZJ656" s="422"/>
      <c r="ZK656" s="422"/>
      <c r="ZL656" s="422"/>
      <c r="ZM656" s="422"/>
      <c r="ZN656" s="422"/>
      <c r="ZO656" s="422"/>
      <c r="ZP656" s="422"/>
      <c r="ZQ656" s="422"/>
      <c r="ZR656" s="422"/>
      <c r="ZS656" s="422"/>
      <c r="ZT656" s="422"/>
      <c r="ZU656" s="422"/>
      <c r="ZV656" s="422"/>
      <c r="ZW656" s="422"/>
      <c r="ZX656" s="422"/>
      <c r="ZY656" s="422"/>
      <c r="ZZ656" s="422"/>
      <c r="AAA656" s="422"/>
      <c r="AAB656" s="422"/>
      <c r="AAC656" s="422"/>
      <c r="AAD656" s="422"/>
      <c r="AAE656" s="422"/>
      <c r="AAF656" s="422"/>
      <c r="AAG656" s="422"/>
      <c r="AAH656" s="422"/>
      <c r="AAI656" s="422"/>
      <c r="AAJ656" s="422"/>
      <c r="AAK656" s="422"/>
      <c r="AAL656" s="422"/>
      <c r="AAM656" s="422"/>
      <c r="AAN656" s="422"/>
      <c r="AAO656" s="422"/>
      <c r="AAP656" s="422"/>
      <c r="AAQ656" s="422"/>
      <c r="AAR656" s="422"/>
      <c r="AAS656" s="422"/>
      <c r="AAT656" s="422"/>
      <c r="AAU656" s="422"/>
      <c r="AAV656" s="422"/>
      <c r="AAW656" s="422"/>
      <c r="AAX656" s="422"/>
      <c r="AAY656" s="422"/>
      <c r="AAZ656" s="422"/>
      <c r="ABA656" s="422"/>
      <c r="ABB656" s="422"/>
      <c r="ABC656" s="422"/>
      <c r="ABD656" s="422"/>
      <c r="ABE656" s="422"/>
      <c r="ABF656" s="422"/>
      <c r="ABG656" s="422"/>
      <c r="ABH656" s="422"/>
      <c r="ABI656" s="422"/>
      <c r="ABJ656" s="422"/>
      <c r="ABK656" s="422"/>
      <c r="ABL656" s="422"/>
      <c r="ABM656" s="422"/>
      <c r="ABN656" s="422"/>
      <c r="ABO656" s="422"/>
      <c r="ABP656" s="422"/>
      <c r="ABQ656" s="422"/>
      <c r="ABR656" s="422"/>
      <c r="ABS656" s="422"/>
      <c r="ABT656" s="422"/>
      <c r="ABU656" s="422"/>
      <c r="ABV656" s="422"/>
      <c r="ABW656" s="422"/>
      <c r="ABX656" s="422"/>
      <c r="ABY656" s="422"/>
      <c r="ABZ656" s="422"/>
      <c r="ACA656" s="422"/>
      <c r="ACB656" s="422"/>
      <c r="ACC656" s="422"/>
      <c r="ACD656" s="422"/>
      <c r="ACE656" s="422"/>
      <c r="ACF656" s="422"/>
      <c r="ACG656" s="422"/>
      <c r="ACH656" s="422"/>
      <c r="ACI656" s="422"/>
      <c r="ACJ656" s="422"/>
      <c r="ACK656" s="422"/>
      <c r="ACL656" s="422"/>
      <c r="ACM656" s="422"/>
      <c r="ACN656" s="422"/>
      <c r="ACO656" s="422"/>
      <c r="ACP656" s="422"/>
      <c r="ACQ656" s="422"/>
      <c r="ACR656" s="422"/>
      <c r="ACS656" s="422"/>
      <c r="ACT656" s="422"/>
      <c r="ACU656" s="422"/>
      <c r="ACV656" s="422"/>
      <c r="ACW656" s="422"/>
      <c r="ACX656" s="422"/>
      <c r="ACY656" s="422"/>
      <c r="ACZ656" s="422"/>
      <c r="ADA656" s="422"/>
      <c r="ADB656" s="422"/>
      <c r="ADC656" s="422"/>
      <c r="ADD656" s="422"/>
      <c r="ADE656" s="422"/>
      <c r="ADF656" s="422"/>
      <c r="ADG656" s="422"/>
      <c r="ADH656" s="422"/>
      <c r="ADI656" s="422"/>
      <c r="ADJ656" s="422"/>
      <c r="ADK656" s="422"/>
      <c r="ADL656" s="422"/>
      <c r="ADM656" s="422"/>
      <c r="ADN656" s="422"/>
      <c r="ADO656" s="422"/>
      <c r="ADP656" s="422"/>
      <c r="ADQ656" s="422"/>
      <c r="ADR656" s="422"/>
      <c r="ADS656" s="422"/>
      <c r="ADT656" s="422"/>
      <c r="ADU656" s="422"/>
      <c r="ADV656" s="422"/>
      <c r="ADW656" s="422"/>
      <c r="ADX656" s="422"/>
      <c r="ADY656" s="422"/>
      <c r="ADZ656" s="422"/>
      <c r="AEA656" s="422"/>
      <c r="AEB656" s="422"/>
      <c r="AEC656" s="422"/>
      <c r="AED656" s="422"/>
      <c r="AEE656" s="422"/>
      <c r="AEF656" s="422"/>
      <c r="AEG656" s="422"/>
      <c r="AEH656" s="422"/>
      <c r="AEI656" s="422"/>
      <c r="AEJ656" s="422"/>
      <c r="AEK656" s="422"/>
      <c r="AEL656" s="422"/>
      <c r="AEM656" s="422"/>
      <c r="AEN656" s="422"/>
      <c r="AEO656" s="422"/>
      <c r="AEP656" s="422"/>
      <c r="AEQ656" s="422"/>
      <c r="AER656" s="422"/>
      <c r="AES656" s="422"/>
      <c r="AET656" s="422"/>
      <c r="AEU656" s="422"/>
      <c r="AEV656" s="422"/>
      <c r="AEW656" s="422"/>
      <c r="AEX656" s="422"/>
      <c r="AEY656" s="422"/>
      <c r="AEZ656" s="422"/>
      <c r="AFA656" s="422"/>
      <c r="AFB656" s="422"/>
      <c r="AFC656" s="422"/>
      <c r="AFD656" s="422"/>
      <c r="AFE656" s="422"/>
      <c r="AFF656" s="422"/>
      <c r="AFG656" s="422"/>
      <c r="AFH656" s="422"/>
      <c r="AFI656" s="422"/>
      <c r="AFJ656" s="422"/>
      <c r="AFK656" s="422"/>
      <c r="AFL656" s="422"/>
      <c r="AFM656" s="422"/>
      <c r="AFN656" s="422"/>
      <c r="AFO656" s="422"/>
      <c r="AFP656" s="422"/>
      <c r="AFQ656" s="422"/>
      <c r="AFR656" s="422"/>
      <c r="AFS656" s="422"/>
      <c r="AFT656" s="422"/>
      <c r="AFU656" s="422"/>
      <c r="AFV656" s="422"/>
      <c r="AFW656" s="422"/>
      <c r="AFX656" s="422"/>
      <c r="AFY656" s="422"/>
      <c r="AFZ656" s="422"/>
      <c r="AGA656" s="422"/>
      <c r="AGB656" s="422"/>
      <c r="AGC656" s="422"/>
      <c r="AGD656" s="422"/>
      <c r="AGE656" s="422"/>
      <c r="AGF656" s="422"/>
      <c r="AGG656" s="422"/>
      <c r="AGH656" s="422"/>
      <c r="AGI656" s="422"/>
      <c r="AGJ656" s="422"/>
      <c r="AGK656" s="422"/>
      <c r="AGL656" s="422"/>
      <c r="AGM656" s="422"/>
      <c r="AGN656" s="422"/>
      <c r="AGO656" s="422"/>
      <c r="AGP656" s="422"/>
      <c r="AGQ656" s="422"/>
      <c r="AGR656" s="422"/>
      <c r="AGS656" s="422"/>
      <c r="AGT656" s="422"/>
      <c r="AGU656" s="422"/>
      <c r="AGV656" s="422"/>
      <c r="AGW656" s="422"/>
      <c r="AGX656" s="422"/>
      <c r="AGY656" s="422"/>
      <c r="AGZ656" s="422"/>
      <c r="AHA656" s="422"/>
      <c r="AHB656" s="422"/>
      <c r="AHC656" s="422"/>
      <c r="AHD656" s="422"/>
      <c r="AHE656" s="422"/>
      <c r="AHF656" s="422"/>
      <c r="AHG656" s="422"/>
      <c r="AHH656" s="422"/>
      <c r="AHI656" s="422"/>
      <c r="AHJ656" s="422"/>
      <c r="AHK656" s="422"/>
      <c r="AHL656" s="422"/>
      <c r="AHM656" s="422"/>
      <c r="AHN656" s="422"/>
      <c r="AHO656" s="422"/>
      <c r="AHP656" s="422"/>
      <c r="AHQ656" s="422"/>
      <c r="AHR656" s="422"/>
      <c r="AHS656" s="422"/>
      <c r="AHT656" s="422"/>
      <c r="AHU656" s="422"/>
      <c r="AHV656" s="422"/>
      <c r="AHW656" s="422"/>
      <c r="AHX656" s="422"/>
      <c r="AHY656" s="422"/>
      <c r="AHZ656" s="422"/>
      <c r="AIA656" s="422"/>
      <c r="AIB656" s="422"/>
      <c r="AIC656" s="422"/>
      <c r="AID656" s="422"/>
      <c r="AIE656" s="422"/>
      <c r="AIF656" s="422"/>
      <c r="AIG656" s="422"/>
      <c r="AIH656" s="422"/>
      <c r="AII656" s="422"/>
      <c r="AIJ656" s="422"/>
      <c r="AIK656" s="422"/>
      <c r="AIL656" s="422"/>
      <c r="AIM656" s="422"/>
      <c r="AIN656" s="422"/>
      <c r="AIO656" s="422"/>
      <c r="AIP656" s="422"/>
      <c r="AIQ656" s="422"/>
      <c r="AIR656" s="422"/>
      <c r="AIS656" s="422"/>
      <c r="AIT656" s="422"/>
      <c r="AIU656" s="422"/>
      <c r="AIV656" s="422"/>
      <c r="AIW656" s="422"/>
      <c r="AIX656" s="422"/>
      <c r="AIY656" s="422"/>
      <c r="AIZ656" s="422"/>
      <c r="AJA656" s="422"/>
      <c r="AJB656" s="422"/>
      <c r="AJC656" s="422"/>
      <c r="AJD656" s="422"/>
      <c r="AJE656" s="422"/>
      <c r="AJF656" s="422"/>
      <c r="AJG656" s="422"/>
      <c r="AJH656" s="422"/>
      <c r="AJI656" s="422"/>
      <c r="AJJ656" s="422"/>
      <c r="AJK656" s="422"/>
      <c r="AJL656" s="422"/>
      <c r="AJM656" s="422"/>
      <c r="AJN656" s="422"/>
      <c r="AJO656" s="422"/>
      <c r="AJP656" s="422"/>
      <c r="AJQ656" s="422"/>
      <c r="AJR656" s="422"/>
      <c r="AJS656" s="422"/>
      <c r="AJT656" s="422"/>
      <c r="AJU656" s="422"/>
      <c r="AJV656" s="422"/>
      <c r="AJW656" s="422"/>
      <c r="AJX656" s="422"/>
      <c r="AJY656" s="422"/>
      <c r="AJZ656" s="422"/>
      <c r="AKA656" s="422"/>
      <c r="AKB656" s="422"/>
      <c r="AKC656" s="422"/>
      <c r="AKD656" s="422"/>
      <c r="AKE656" s="422"/>
      <c r="AKF656" s="422"/>
      <c r="AKG656" s="422"/>
      <c r="AKH656" s="422"/>
      <c r="AKI656" s="422"/>
      <c r="AKJ656" s="422"/>
      <c r="AKK656" s="422"/>
      <c r="AKL656" s="422"/>
      <c r="AKM656" s="422"/>
      <c r="AKN656" s="422"/>
      <c r="AKO656" s="422"/>
      <c r="AKP656" s="422"/>
      <c r="AKQ656" s="422"/>
      <c r="AKR656" s="422"/>
      <c r="AKS656" s="422"/>
      <c r="AKT656" s="422"/>
      <c r="AKU656" s="422"/>
      <c r="AKV656" s="422"/>
      <c r="AKW656" s="422"/>
      <c r="AKX656" s="422"/>
      <c r="AKY656" s="422"/>
      <c r="AKZ656" s="422"/>
      <c r="ALA656" s="422"/>
      <c r="ALB656" s="422"/>
      <c r="ALC656" s="422"/>
      <c r="ALD656" s="422"/>
      <c r="ALE656" s="422"/>
      <c r="ALF656" s="422"/>
      <c r="ALG656" s="422"/>
      <c r="ALH656" s="422"/>
      <c r="ALI656" s="422"/>
      <c r="ALJ656" s="422"/>
      <c r="ALK656" s="422"/>
      <c r="ALL656" s="422"/>
      <c r="ALM656" s="422"/>
      <c r="ALN656" s="422"/>
      <c r="ALO656" s="422"/>
      <c r="ALP656" s="422"/>
      <c r="ALQ656" s="422"/>
      <c r="ALR656" s="422"/>
      <c r="ALS656" s="422"/>
      <c r="ALT656" s="422"/>
      <c r="ALU656" s="422"/>
      <c r="ALV656" s="422"/>
      <c r="ALW656" s="422"/>
      <c r="ALX656" s="422"/>
      <c r="ALY656" s="422"/>
      <c r="ALZ656" s="422"/>
      <c r="AMA656" s="422"/>
      <c r="AMB656" s="422"/>
      <c r="AMC656" s="422"/>
      <c r="AMD656" s="422"/>
      <c r="AME656" s="422"/>
      <c r="AMF656" s="422"/>
      <c r="AMG656" s="422"/>
      <c r="AMH656" s="422"/>
      <c r="AMI656" s="422"/>
      <c r="AMJ656" s="422"/>
      <c r="AMK656" s="422"/>
      <c r="AML656" s="422"/>
      <c r="AMM656" s="422"/>
      <c r="AMN656" s="422"/>
      <c r="AMO656" s="422"/>
      <c r="AMP656" s="422"/>
      <c r="AMQ656" s="422"/>
      <c r="AMR656" s="422"/>
      <c r="AMS656" s="422"/>
      <c r="AMT656" s="422"/>
      <c r="AMU656" s="422"/>
      <c r="AMV656" s="422"/>
      <c r="AMW656" s="422"/>
      <c r="AMX656" s="422"/>
    </row>
    <row r="657" spans="1:1038" s="398" customFormat="1" ht="18" customHeight="1">
      <c r="A657" s="610"/>
      <c r="B657" s="226"/>
      <c r="C657" s="226"/>
      <c r="D657" s="226"/>
      <c r="E657" s="422">
        <v>85</v>
      </c>
      <c r="F657" s="422">
        <v>3</v>
      </c>
      <c r="G657" s="602" t="str">
        <f t="shared" ref="G657" si="345">E657&amp;"-"&amp;F657</f>
        <v>85-3</v>
      </c>
      <c r="H657" s="226">
        <v>7</v>
      </c>
      <c r="I657" s="256">
        <v>8.5</v>
      </c>
      <c r="J657" s="544">
        <f t="shared" si="342"/>
        <v>0</v>
      </c>
      <c r="K657" s="545"/>
      <c r="L657" s="171">
        <f>(VLOOKUP($G657,Depth_Lookup!$A$3:$J$410,10,FALSE))+(H657/100)</f>
        <v>217.51</v>
      </c>
      <c r="M657" s="171">
        <f>(VLOOKUP($G657,Depth_Lookup!$A$3:$J$410,10,FALSE))+(I657/100)</f>
        <v>217.52500000000001</v>
      </c>
      <c r="N657" s="232"/>
      <c r="O657" s="226"/>
      <c r="P657" s="226"/>
      <c r="Q657" s="226"/>
      <c r="R657" s="391" t="s">
        <v>1805</v>
      </c>
      <c r="S657" s="226"/>
      <c r="T657" s="226"/>
      <c r="U657" s="226"/>
      <c r="V657" s="226"/>
      <c r="W657" s="226"/>
      <c r="X657" s="391"/>
      <c r="Y657" s="226"/>
      <c r="Z657" s="226"/>
      <c r="AA657" s="226"/>
      <c r="AB657" s="226"/>
      <c r="AC657" s="226"/>
      <c r="AD657" s="226"/>
      <c r="AE657" s="393"/>
      <c r="AF657" s="558"/>
      <c r="AG657" s="394"/>
      <c r="AH657" s="226"/>
      <c r="AI657" s="257"/>
      <c r="AJ657" s="226"/>
      <c r="AK657" s="226"/>
      <c r="AL657" s="226"/>
      <c r="AM657" s="226"/>
      <c r="AN657" s="226"/>
      <c r="AO657" s="257"/>
      <c r="AP657" s="226"/>
      <c r="AQ657" s="226"/>
      <c r="AR657" s="226"/>
      <c r="AS657" s="226"/>
      <c r="AT657" s="226"/>
      <c r="AU657" s="257"/>
      <c r="AV657" s="226"/>
      <c r="AW657" s="226"/>
      <c r="AX657" s="226"/>
      <c r="AY657" s="226"/>
      <c r="AZ657" s="226"/>
      <c r="BA657" s="257"/>
      <c r="BB657" s="226"/>
      <c r="BC657" s="226"/>
      <c r="BD657" s="226"/>
      <c r="BE657" s="226"/>
      <c r="BF657" s="226"/>
      <c r="BG657" s="257"/>
      <c r="BH657" s="226"/>
      <c r="BI657" s="226"/>
      <c r="BJ657" s="226"/>
      <c r="BK657" s="226"/>
      <c r="BL657" s="226"/>
      <c r="BM657" s="257"/>
      <c r="BN657" s="226"/>
      <c r="BO657" s="226"/>
      <c r="BP657" s="226"/>
      <c r="BQ657" s="226"/>
      <c r="BR657" s="226"/>
      <c r="BS657" s="226"/>
      <c r="BT657" s="226"/>
      <c r="BU657" s="226"/>
      <c r="BV657" s="226"/>
      <c r="BW657" s="226"/>
      <c r="BX657" s="226"/>
      <c r="BY657" s="257"/>
      <c r="BZ657" s="226"/>
      <c r="CA657" s="226"/>
      <c r="CB657" s="226"/>
      <c r="CC657" s="226"/>
      <c r="CD657" s="226"/>
      <c r="CE657" s="226"/>
      <c r="CF657" s="399"/>
      <c r="CG657" s="259"/>
      <c r="CH657" s="559"/>
      <c r="CI657" s="559"/>
      <c r="CJ657" s="559"/>
      <c r="CK657" s="560"/>
      <c r="CL657" s="560"/>
      <c r="CM657" s="560"/>
      <c r="CN657" s="560"/>
      <c r="CO657" s="560"/>
      <c r="CP657" s="560"/>
      <c r="CQ657" s="560"/>
      <c r="CR657" s="560"/>
      <c r="CS657" s="560"/>
      <c r="CT657" s="560"/>
      <c r="CU657" s="560"/>
      <c r="CV657" s="560"/>
      <c r="CW657" s="560"/>
      <c r="CX657" s="560"/>
      <c r="CY657" s="560"/>
      <c r="CZ657" s="560"/>
      <c r="DA657" s="560"/>
      <c r="DB657" s="560"/>
      <c r="DC657" s="566"/>
      <c r="DD657" s="560"/>
      <c r="DE657" s="560"/>
      <c r="DF657" s="560"/>
      <c r="DG657" s="560"/>
      <c r="DH657" s="560"/>
      <c r="DI657" s="560"/>
      <c r="DJ657" s="560"/>
      <c r="DK657" s="396"/>
      <c r="DL657" s="259"/>
      <c r="DM657" s="560"/>
      <c r="DN657" s="560"/>
      <c r="DO657" s="563"/>
      <c r="DP657" s="564"/>
      <c r="DQ657" s="565"/>
      <c r="DR657" s="563"/>
      <c r="DS657" s="565"/>
      <c r="DT657" s="543"/>
      <c r="DU657" s="566"/>
      <c r="DV657" s="566"/>
      <c r="DW657" s="400"/>
      <c r="DX657" s="567"/>
      <c r="DY657" s="567"/>
      <c r="DZ657" s="155"/>
      <c r="EA657" s="155"/>
      <c r="EB657" s="256"/>
      <c r="EC657" s="104"/>
      <c r="ED657" s="229" t="s">
        <v>2517</v>
      </c>
      <c r="EE657" s="401"/>
      <c r="EF657" s="402"/>
      <c r="EG657" s="401"/>
      <c r="EH657" s="403"/>
      <c r="EI657" s="404"/>
      <c r="EJ657" s="405"/>
      <c r="EK657" s="406"/>
      <c r="EL657" s="401"/>
      <c r="EM657" s="403"/>
      <c r="EN657" s="403" t="s">
        <v>2046</v>
      </c>
      <c r="EO657" s="407">
        <v>1</v>
      </c>
      <c r="EP657" s="407"/>
      <c r="EQ657" s="407"/>
      <c r="ER657" s="407"/>
      <c r="ES657" s="407"/>
      <c r="ET657" s="407"/>
      <c r="EU657" s="407"/>
      <c r="EV657" s="408">
        <v>36</v>
      </c>
      <c r="EW657" s="408">
        <v>270</v>
      </c>
      <c r="EX657" s="408">
        <v>31</v>
      </c>
      <c r="EY657" s="408">
        <v>180</v>
      </c>
      <c r="EZ657" s="192">
        <f t="shared" si="313"/>
        <v>50.408785847842495</v>
      </c>
      <c r="FA657" s="192">
        <f t="shared" si="314"/>
        <v>50.408785847842495</v>
      </c>
      <c r="FB657" s="192">
        <f t="shared" si="315"/>
        <v>46.68600436099554</v>
      </c>
      <c r="FC657" s="192">
        <f t="shared" si="316"/>
        <v>140.40878584784249</v>
      </c>
      <c r="FD657" s="192">
        <f t="shared" si="317"/>
        <v>43.31399563900446</v>
      </c>
      <c r="FE657" s="193">
        <f t="shared" si="318"/>
        <v>230.40878584784249</v>
      </c>
      <c r="FF657" s="194">
        <f t="shared" si="319"/>
        <v>43.31399563900446</v>
      </c>
      <c r="FG657" s="401"/>
      <c r="FH657" s="403"/>
      <c r="FI657" s="778">
        <f t="shared" si="324"/>
        <v>1</v>
      </c>
      <c r="FJ657" s="779">
        <f t="shared" si="325"/>
        <v>43.31399563900446</v>
      </c>
      <c r="FK657" s="779">
        <f t="shared" si="326"/>
        <v>46.68600436099554</v>
      </c>
      <c r="FL657" s="780">
        <f t="shared" si="327"/>
        <v>0.81482449069980356</v>
      </c>
      <c r="FM657" s="169">
        <f t="shared" si="328"/>
        <v>0.72760521111015308</v>
      </c>
      <c r="FN657" s="783">
        <f t="shared" si="329"/>
        <v>0.72760521111015308</v>
      </c>
      <c r="FO657" s="226"/>
      <c r="FP657" s="226"/>
      <c r="FQ657" s="226"/>
      <c r="FR657" s="226"/>
      <c r="FS657" s="226"/>
      <c r="FT657" s="226"/>
      <c r="FU657" s="226"/>
      <c r="FV657" s="226"/>
      <c r="FW657" s="226"/>
      <c r="FX657" s="226"/>
      <c r="FY657" s="226"/>
      <c r="FZ657" s="226"/>
      <c r="GA657" s="226"/>
      <c r="GB657" s="226"/>
      <c r="GC657" s="226"/>
      <c r="GD657" s="226"/>
      <c r="GE657" s="226"/>
      <c r="GF657" s="226"/>
      <c r="GG657" s="226"/>
      <c r="GH657" s="226"/>
      <c r="GI657" s="226"/>
      <c r="GJ657" s="226"/>
      <c r="GK657" s="226"/>
      <c r="GL657" s="226"/>
      <c r="GM657" s="226"/>
      <c r="GN657" s="226"/>
      <c r="GO657" s="226"/>
      <c r="GP657" s="226"/>
      <c r="GQ657" s="226"/>
      <c r="GR657" s="226"/>
      <c r="GS657" s="226"/>
      <c r="GT657" s="226"/>
      <c r="GU657" s="226"/>
      <c r="GV657" s="226"/>
      <c r="GW657" s="226"/>
      <c r="GX657" s="226"/>
      <c r="GY657" s="226"/>
      <c r="GZ657" s="226"/>
      <c r="HA657" s="226"/>
      <c r="HB657" s="226"/>
      <c r="HC657" s="226"/>
      <c r="HD657" s="226"/>
      <c r="HE657" s="226"/>
      <c r="HF657" s="226"/>
      <c r="HG657" s="226"/>
      <c r="HH657" s="226"/>
      <c r="HI657" s="226"/>
      <c r="HJ657" s="226"/>
      <c r="HK657" s="226"/>
      <c r="HL657" s="226"/>
      <c r="HM657" s="226"/>
      <c r="HN657" s="226"/>
      <c r="HO657" s="226"/>
      <c r="HP657" s="226"/>
      <c r="HQ657" s="226"/>
      <c r="HR657" s="226"/>
      <c r="HS657" s="226"/>
      <c r="HT657" s="226"/>
      <c r="HU657" s="226"/>
      <c r="HV657" s="226"/>
      <c r="HW657" s="226"/>
      <c r="HX657" s="226"/>
      <c r="HY657" s="226"/>
      <c r="HZ657" s="226"/>
      <c r="IA657" s="226"/>
      <c r="IB657" s="226"/>
      <c r="IC657" s="226"/>
      <c r="ID657" s="226"/>
      <c r="IE657" s="226"/>
      <c r="IF657" s="226"/>
      <c r="IG657" s="226"/>
      <c r="IH657" s="226"/>
      <c r="II657" s="226"/>
      <c r="IJ657" s="226"/>
      <c r="IK657" s="226"/>
      <c r="IL657" s="226"/>
      <c r="IM657" s="226"/>
      <c r="IN657" s="226"/>
      <c r="IO657" s="226"/>
      <c r="IP657" s="226"/>
      <c r="IQ657" s="226"/>
      <c r="IR657" s="226"/>
      <c r="IS657" s="226"/>
      <c r="IT657" s="226"/>
      <c r="IU657" s="226"/>
      <c r="IV657" s="226"/>
      <c r="IW657" s="226"/>
      <c r="IX657" s="226"/>
      <c r="IY657" s="226"/>
      <c r="IZ657" s="226"/>
      <c r="JA657" s="226"/>
      <c r="JB657" s="226"/>
      <c r="JC657" s="226"/>
      <c r="JD657" s="226"/>
      <c r="JE657" s="226"/>
      <c r="JF657" s="226"/>
      <c r="JG657" s="226"/>
      <c r="JH657" s="226"/>
      <c r="JI657" s="226"/>
      <c r="JJ657" s="226"/>
      <c r="JK657" s="226"/>
      <c r="JL657" s="226"/>
      <c r="JM657" s="226"/>
      <c r="JN657" s="226"/>
      <c r="JO657" s="226"/>
      <c r="JP657" s="226"/>
      <c r="JQ657" s="226"/>
      <c r="JR657" s="226"/>
      <c r="JS657" s="226"/>
      <c r="JT657" s="226"/>
      <c r="JU657" s="226"/>
      <c r="JV657" s="226"/>
      <c r="JW657" s="226"/>
      <c r="JX657" s="226"/>
      <c r="JY657" s="226"/>
      <c r="JZ657" s="226"/>
      <c r="KA657" s="226"/>
      <c r="KB657" s="226"/>
      <c r="KC657" s="226"/>
      <c r="KD657" s="226"/>
      <c r="KE657" s="226"/>
      <c r="KF657" s="226"/>
      <c r="KG657" s="226"/>
      <c r="KH657" s="226"/>
      <c r="KI657" s="226"/>
      <c r="KJ657" s="226"/>
      <c r="KK657" s="226"/>
      <c r="KL657" s="226"/>
      <c r="KM657" s="226"/>
      <c r="KN657" s="226"/>
      <c r="KO657" s="226"/>
      <c r="KP657" s="226"/>
      <c r="KQ657" s="226"/>
      <c r="KR657" s="226"/>
      <c r="KS657" s="226"/>
      <c r="KT657" s="226"/>
      <c r="KU657" s="226"/>
      <c r="KV657" s="226"/>
      <c r="KW657" s="226"/>
      <c r="KX657" s="226"/>
      <c r="KY657" s="226"/>
      <c r="KZ657" s="226"/>
      <c r="LA657" s="226"/>
      <c r="LB657" s="226"/>
      <c r="LC657" s="226"/>
      <c r="LD657" s="226"/>
      <c r="LE657" s="226"/>
      <c r="LF657" s="226"/>
      <c r="LG657" s="226"/>
      <c r="LH657" s="226"/>
      <c r="LI657" s="226"/>
      <c r="LJ657" s="226"/>
      <c r="LK657" s="226"/>
      <c r="LL657" s="226"/>
      <c r="LM657" s="226"/>
      <c r="LN657" s="226"/>
      <c r="LO657" s="226"/>
      <c r="LP657" s="226"/>
      <c r="LQ657" s="226"/>
      <c r="LR657" s="226"/>
      <c r="LS657" s="226"/>
      <c r="LT657" s="226"/>
      <c r="LU657" s="226"/>
      <c r="LV657" s="226"/>
      <c r="LW657" s="226"/>
      <c r="LX657" s="226"/>
      <c r="LY657" s="226"/>
      <c r="LZ657" s="226"/>
      <c r="MA657" s="226"/>
      <c r="MB657" s="226"/>
      <c r="MC657" s="226"/>
      <c r="MD657" s="226"/>
      <c r="ME657" s="226"/>
      <c r="MF657" s="226"/>
      <c r="MG657" s="226"/>
      <c r="MH657" s="226"/>
      <c r="MI657" s="226"/>
      <c r="MJ657" s="226"/>
      <c r="MK657" s="226"/>
      <c r="ML657" s="226"/>
      <c r="MM657" s="226"/>
      <c r="MN657" s="226"/>
      <c r="MO657" s="226"/>
      <c r="MP657" s="226"/>
      <c r="MQ657" s="226"/>
      <c r="MR657" s="226"/>
      <c r="MS657" s="226"/>
      <c r="MT657" s="226"/>
      <c r="MU657" s="226"/>
      <c r="MV657" s="226"/>
      <c r="MW657" s="226"/>
      <c r="MX657" s="226"/>
      <c r="MY657" s="226"/>
      <c r="MZ657" s="226"/>
      <c r="NA657" s="226"/>
      <c r="NB657" s="226"/>
      <c r="NC657" s="226"/>
      <c r="ND657" s="226"/>
      <c r="NE657" s="226"/>
      <c r="NF657" s="226"/>
      <c r="NG657" s="226"/>
      <c r="NH657" s="226"/>
      <c r="NI657" s="226"/>
      <c r="NJ657" s="226"/>
      <c r="NK657" s="226"/>
      <c r="NL657" s="226"/>
      <c r="NM657" s="226"/>
      <c r="NN657" s="226"/>
      <c r="NO657" s="226"/>
      <c r="NP657" s="226"/>
      <c r="NQ657" s="226"/>
      <c r="NR657" s="226"/>
      <c r="NS657" s="226"/>
      <c r="NT657" s="226"/>
      <c r="NU657" s="226"/>
      <c r="NV657" s="226"/>
      <c r="NW657" s="226"/>
      <c r="NX657" s="226"/>
      <c r="NY657" s="226"/>
      <c r="NZ657" s="226"/>
      <c r="OA657" s="226"/>
      <c r="OB657" s="226"/>
      <c r="OC657" s="226"/>
      <c r="OD657" s="226"/>
      <c r="OE657" s="226"/>
      <c r="OF657" s="226"/>
      <c r="OG657" s="226"/>
      <c r="OH657" s="226"/>
      <c r="OI657" s="226"/>
      <c r="OJ657" s="226"/>
      <c r="OK657" s="226"/>
      <c r="OL657" s="226"/>
      <c r="OM657" s="226"/>
      <c r="ON657" s="226"/>
      <c r="OO657" s="226"/>
      <c r="OP657" s="226"/>
      <c r="OQ657" s="226"/>
      <c r="OR657" s="226"/>
      <c r="OS657" s="226"/>
      <c r="OT657" s="226"/>
      <c r="OU657" s="226"/>
      <c r="OV657" s="226"/>
      <c r="OW657" s="226"/>
      <c r="OX657" s="226"/>
      <c r="OY657" s="226"/>
      <c r="OZ657" s="226"/>
      <c r="PA657" s="226"/>
      <c r="PB657" s="226"/>
      <c r="PC657" s="226"/>
      <c r="PD657" s="226"/>
      <c r="PE657" s="226"/>
      <c r="PF657" s="226"/>
      <c r="PG657" s="226"/>
      <c r="PH657" s="226"/>
      <c r="PI657" s="226"/>
      <c r="PJ657" s="226"/>
      <c r="PK657" s="226"/>
      <c r="PL657" s="226"/>
      <c r="PM657" s="226"/>
      <c r="PN657" s="226"/>
      <c r="PO657" s="226"/>
      <c r="PP657" s="226"/>
      <c r="PQ657" s="226"/>
      <c r="PR657" s="226"/>
      <c r="PS657" s="226"/>
      <c r="PT657" s="226"/>
      <c r="PU657" s="226"/>
      <c r="PV657" s="226"/>
      <c r="PW657" s="226"/>
      <c r="PX657" s="226"/>
      <c r="PY657" s="226"/>
      <c r="PZ657" s="226"/>
      <c r="QA657" s="226"/>
      <c r="QB657" s="226"/>
      <c r="QC657" s="226"/>
      <c r="QD657" s="226"/>
      <c r="QE657" s="226"/>
      <c r="QF657" s="226"/>
      <c r="QG657" s="226"/>
      <c r="QH657" s="226"/>
      <c r="QI657" s="226"/>
      <c r="QJ657" s="226"/>
      <c r="QK657" s="226"/>
      <c r="QL657" s="226"/>
      <c r="QM657" s="226"/>
      <c r="QN657" s="226"/>
      <c r="QO657" s="226"/>
      <c r="QP657" s="226"/>
      <c r="QQ657" s="226"/>
      <c r="QR657" s="226"/>
      <c r="QS657" s="226"/>
      <c r="QT657" s="226"/>
      <c r="QU657" s="226"/>
      <c r="QV657" s="226"/>
      <c r="QW657" s="226"/>
      <c r="QX657" s="226"/>
      <c r="QY657" s="226"/>
      <c r="QZ657" s="226"/>
      <c r="RA657" s="226"/>
      <c r="RB657" s="226"/>
      <c r="RC657" s="226"/>
      <c r="RD657" s="226"/>
      <c r="RE657" s="226"/>
      <c r="RF657" s="226"/>
      <c r="RG657" s="226"/>
      <c r="RH657" s="226"/>
      <c r="RI657" s="226"/>
      <c r="RJ657" s="226"/>
      <c r="RK657" s="226"/>
      <c r="RL657" s="226"/>
      <c r="RM657" s="226"/>
      <c r="RN657" s="226"/>
      <c r="RO657" s="226"/>
      <c r="RP657" s="226"/>
      <c r="RQ657" s="226"/>
      <c r="RR657" s="226"/>
      <c r="RS657" s="226"/>
      <c r="RT657" s="226"/>
      <c r="RU657" s="226"/>
      <c r="RV657" s="226"/>
      <c r="RW657" s="226"/>
      <c r="RX657" s="226"/>
      <c r="RY657" s="226"/>
      <c r="RZ657" s="226"/>
      <c r="SA657" s="226"/>
      <c r="SB657" s="226"/>
      <c r="SC657" s="226"/>
      <c r="SD657" s="226"/>
      <c r="SE657" s="226"/>
      <c r="SF657" s="226"/>
      <c r="SG657" s="226"/>
      <c r="SH657" s="226"/>
      <c r="SI657" s="226"/>
      <c r="SJ657" s="226"/>
      <c r="SK657" s="226"/>
      <c r="SL657" s="226"/>
      <c r="SM657" s="226"/>
      <c r="SN657" s="226"/>
      <c r="SO657" s="226"/>
      <c r="SP657" s="226"/>
      <c r="SQ657" s="226"/>
      <c r="SR657" s="226"/>
      <c r="SS657" s="226"/>
      <c r="ST657" s="226"/>
      <c r="SU657" s="226"/>
      <c r="SV657" s="226"/>
      <c r="SW657" s="226"/>
      <c r="SX657" s="226"/>
      <c r="SY657" s="226"/>
      <c r="SZ657" s="226"/>
      <c r="TA657" s="226"/>
      <c r="TB657" s="226"/>
      <c r="TC657" s="226"/>
      <c r="TD657" s="226"/>
      <c r="TE657" s="226"/>
      <c r="TF657" s="226"/>
      <c r="TG657" s="226"/>
      <c r="TH657" s="226"/>
      <c r="TI657" s="226"/>
      <c r="TJ657" s="226"/>
      <c r="TK657" s="226"/>
      <c r="TL657" s="226"/>
      <c r="TM657" s="226"/>
      <c r="TN657" s="226"/>
      <c r="TO657" s="226"/>
      <c r="TP657" s="226"/>
      <c r="TQ657" s="226"/>
      <c r="TR657" s="226"/>
      <c r="TS657" s="226"/>
      <c r="TT657" s="226"/>
      <c r="TU657" s="226"/>
      <c r="TV657" s="226"/>
      <c r="TW657" s="226"/>
      <c r="TX657" s="226"/>
      <c r="TY657" s="226"/>
      <c r="TZ657" s="226"/>
      <c r="UA657" s="226"/>
      <c r="UB657" s="226"/>
      <c r="UC657" s="226"/>
      <c r="UD657" s="226"/>
      <c r="UE657" s="226"/>
      <c r="UF657" s="226"/>
      <c r="UG657" s="226"/>
      <c r="UH657" s="226"/>
      <c r="UI657" s="226"/>
      <c r="UJ657" s="226"/>
      <c r="UK657" s="226"/>
      <c r="UL657" s="226"/>
      <c r="UM657" s="226"/>
      <c r="UN657" s="226"/>
      <c r="UO657" s="226"/>
      <c r="UP657" s="226"/>
      <c r="UQ657" s="226"/>
      <c r="UR657" s="226"/>
      <c r="US657" s="226"/>
      <c r="UT657" s="226"/>
      <c r="UU657" s="226"/>
      <c r="UV657" s="226"/>
      <c r="UW657" s="226"/>
      <c r="UX657" s="226"/>
      <c r="UY657" s="226"/>
      <c r="UZ657" s="226"/>
      <c r="VA657" s="226"/>
      <c r="VB657" s="226"/>
      <c r="VC657" s="226"/>
      <c r="VD657" s="226"/>
      <c r="VE657" s="226"/>
      <c r="VF657" s="226"/>
      <c r="VG657" s="226"/>
      <c r="VH657" s="226"/>
      <c r="VI657" s="226"/>
      <c r="VJ657" s="226"/>
      <c r="VK657" s="226"/>
      <c r="VL657" s="226"/>
      <c r="VM657" s="226"/>
      <c r="VN657" s="226"/>
      <c r="VO657" s="226"/>
      <c r="VP657" s="226"/>
      <c r="VQ657" s="226"/>
      <c r="VR657" s="226"/>
      <c r="VS657" s="226"/>
      <c r="VT657" s="226"/>
      <c r="VU657" s="226"/>
      <c r="VV657" s="226"/>
      <c r="VW657" s="226"/>
      <c r="VX657" s="226"/>
      <c r="VY657" s="226"/>
      <c r="VZ657" s="226"/>
      <c r="WA657" s="226"/>
      <c r="WB657" s="226"/>
      <c r="WC657" s="226"/>
      <c r="WD657" s="226"/>
      <c r="WE657" s="226"/>
      <c r="WF657" s="226"/>
      <c r="WG657" s="226"/>
      <c r="WH657" s="226"/>
      <c r="WI657" s="226"/>
      <c r="WJ657" s="226"/>
      <c r="WK657" s="226"/>
      <c r="WL657" s="226"/>
      <c r="WM657" s="226"/>
      <c r="WN657" s="226"/>
      <c r="WO657" s="226"/>
      <c r="WP657" s="226"/>
      <c r="WQ657" s="226"/>
      <c r="WR657" s="226"/>
      <c r="WS657" s="226"/>
      <c r="WT657" s="226"/>
      <c r="WU657" s="226"/>
      <c r="WV657" s="226"/>
      <c r="WW657" s="226"/>
      <c r="WX657" s="226"/>
      <c r="WY657" s="226"/>
      <c r="WZ657" s="226"/>
      <c r="XA657" s="226"/>
      <c r="XB657" s="226"/>
      <c r="XC657" s="226"/>
      <c r="XD657" s="226"/>
      <c r="XE657" s="226"/>
      <c r="XF657" s="226"/>
      <c r="XG657" s="226"/>
      <c r="XH657" s="226"/>
      <c r="XI657" s="226"/>
      <c r="XJ657" s="226"/>
      <c r="XK657" s="226"/>
      <c r="XL657" s="226"/>
      <c r="XM657" s="226"/>
      <c r="XN657" s="226"/>
      <c r="XO657" s="226"/>
      <c r="XP657" s="226"/>
      <c r="XQ657" s="226"/>
      <c r="XR657" s="226"/>
      <c r="XS657" s="226"/>
      <c r="XT657" s="226"/>
      <c r="XU657" s="226"/>
      <c r="XV657" s="226"/>
      <c r="XW657" s="226"/>
      <c r="XX657" s="226"/>
      <c r="XY657" s="226"/>
      <c r="XZ657" s="226"/>
      <c r="YA657" s="226"/>
      <c r="YB657" s="226"/>
      <c r="YC657" s="226"/>
      <c r="YD657" s="226"/>
      <c r="YE657" s="226"/>
      <c r="YF657" s="226"/>
      <c r="YG657" s="226"/>
      <c r="YH657" s="226"/>
      <c r="YI657" s="226"/>
      <c r="YJ657" s="226"/>
      <c r="YK657" s="226"/>
      <c r="YL657" s="226"/>
      <c r="YM657" s="226"/>
      <c r="YN657" s="226"/>
      <c r="YO657" s="226"/>
      <c r="YP657" s="226"/>
      <c r="YQ657" s="226"/>
      <c r="YR657" s="226"/>
      <c r="YS657" s="226"/>
      <c r="YT657" s="226"/>
      <c r="YU657" s="226"/>
      <c r="YV657" s="226"/>
      <c r="YW657" s="226"/>
      <c r="YX657" s="226"/>
      <c r="YY657" s="226"/>
      <c r="YZ657" s="226"/>
      <c r="ZA657" s="226"/>
      <c r="ZB657" s="226"/>
      <c r="ZC657" s="226"/>
      <c r="ZD657" s="226"/>
      <c r="ZE657" s="226"/>
      <c r="ZF657" s="226"/>
      <c r="ZG657" s="226"/>
      <c r="ZH657" s="226"/>
      <c r="ZI657" s="226"/>
      <c r="ZJ657" s="226"/>
      <c r="ZK657" s="226"/>
      <c r="ZL657" s="226"/>
      <c r="ZM657" s="226"/>
      <c r="ZN657" s="226"/>
      <c r="ZO657" s="226"/>
      <c r="ZP657" s="226"/>
      <c r="ZQ657" s="226"/>
      <c r="ZR657" s="226"/>
      <c r="ZS657" s="226"/>
      <c r="ZT657" s="226"/>
      <c r="ZU657" s="226"/>
      <c r="ZV657" s="226"/>
      <c r="ZW657" s="226"/>
      <c r="ZX657" s="226"/>
      <c r="ZY657" s="226"/>
      <c r="ZZ657" s="226"/>
      <c r="AAA657" s="226"/>
      <c r="AAB657" s="226"/>
      <c r="AAC657" s="226"/>
      <c r="AAD657" s="226"/>
      <c r="AAE657" s="226"/>
      <c r="AAF657" s="226"/>
      <c r="AAG657" s="226"/>
      <c r="AAH657" s="226"/>
      <c r="AAI657" s="226"/>
      <c r="AAJ657" s="226"/>
      <c r="AAK657" s="226"/>
      <c r="AAL657" s="226"/>
      <c r="AAM657" s="226"/>
      <c r="AAN657" s="226"/>
      <c r="AAO657" s="226"/>
      <c r="AAP657" s="226"/>
      <c r="AAQ657" s="226"/>
      <c r="AAR657" s="226"/>
      <c r="AAS657" s="226"/>
      <c r="AAT657" s="226"/>
      <c r="AAU657" s="226"/>
      <c r="AAV657" s="226"/>
      <c r="AAW657" s="226"/>
      <c r="AAX657" s="226"/>
      <c r="AAY657" s="226"/>
      <c r="AAZ657" s="226"/>
      <c r="ABA657" s="226"/>
      <c r="ABB657" s="226"/>
      <c r="ABC657" s="226"/>
      <c r="ABD657" s="226"/>
      <c r="ABE657" s="226"/>
      <c r="ABF657" s="226"/>
      <c r="ABG657" s="226"/>
      <c r="ABH657" s="226"/>
      <c r="ABI657" s="226"/>
      <c r="ABJ657" s="226"/>
      <c r="ABK657" s="226"/>
      <c r="ABL657" s="226"/>
      <c r="ABM657" s="226"/>
      <c r="ABN657" s="226"/>
      <c r="ABO657" s="226"/>
      <c r="ABP657" s="226"/>
      <c r="ABQ657" s="226"/>
      <c r="ABR657" s="226"/>
      <c r="ABS657" s="226"/>
      <c r="ABT657" s="226"/>
      <c r="ABU657" s="226"/>
      <c r="ABV657" s="226"/>
      <c r="ABW657" s="226"/>
      <c r="ABX657" s="226"/>
      <c r="ABY657" s="226"/>
      <c r="ABZ657" s="226"/>
      <c r="ACA657" s="226"/>
      <c r="ACB657" s="226"/>
      <c r="ACC657" s="226"/>
      <c r="ACD657" s="226"/>
      <c r="ACE657" s="226"/>
      <c r="ACF657" s="226"/>
      <c r="ACG657" s="226"/>
      <c r="ACH657" s="226"/>
      <c r="ACI657" s="226"/>
      <c r="ACJ657" s="226"/>
      <c r="ACK657" s="226"/>
      <c r="ACL657" s="226"/>
      <c r="ACM657" s="226"/>
      <c r="ACN657" s="226"/>
      <c r="ACO657" s="226"/>
      <c r="ACP657" s="226"/>
      <c r="ACQ657" s="226"/>
      <c r="ACR657" s="226"/>
      <c r="ACS657" s="226"/>
      <c r="ACT657" s="226"/>
      <c r="ACU657" s="226"/>
      <c r="ACV657" s="226"/>
      <c r="ACW657" s="226"/>
      <c r="ACX657" s="226"/>
      <c r="ACY657" s="226"/>
      <c r="ACZ657" s="226"/>
      <c r="ADA657" s="226"/>
      <c r="ADB657" s="226"/>
      <c r="ADC657" s="226"/>
      <c r="ADD657" s="226"/>
      <c r="ADE657" s="226"/>
      <c r="ADF657" s="226"/>
      <c r="ADG657" s="226"/>
      <c r="ADH657" s="226"/>
      <c r="ADI657" s="226"/>
      <c r="ADJ657" s="226"/>
      <c r="ADK657" s="226"/>
      <c r="ADL657" s="226"/>
      <c r="ADM657" s="226"/>
      <c r="ADN657" s="226"/>
      <c r="ADO657" s="226"/>
      <c r="ADP657" s="226"/>
      <c r="ADQ657" s="226"/>
      <c r="ADR657" s="226"/>
      <c r="ADS657" s="226"/>
      <c r="ADT657" s="226"/>
      <c r="ADU657" s="226"/>
      <c r="ADV657" s="226"/>
      <c r="ADW657" s="226"/>
      <c r="ADX657" s="226"/>
      <c r="ADY657" s="226"/>
      <c r="ADZ657" s="226"/>
      <c r="AEA657" s="226"/>
      <c r="AEB657" s="226"/>
      <c r="AEC657" s="226"/>
      <c r="AED657" s="226"/>
      <c r="AEE657" s="226"/>
      <c r="AEF657" s="226"/>
      <c r="AEG657" s="226"/>
      <c r="AEH657" s="226"/>
      <c r="AEI657" s="226"/>
      <c r="AEJ657" s="226"/>
      <c r="AEK657" s="226"/>
      <c r="AEL657" s="226"/>
      <c r="AEM657" s="226"/>
      <c r="AEN657" s="226"/>
      <c r="AEO657" s="226"/>
      <c r="AEP657" s="226"/>
      <c r="AEQ657" s="226"/>
      <c r="AER657" s="226"/>
      <c r="AES657" s="226"/>
      <c r="AET657" s="226"/>
      <c r="AEU657" s="226"/>
      <c r="AEV657" s="226"/>
      <c r="AEW657" s="226"/>
      <c r="AEX657" s="226"/>
      <c r="AEY657" s="226"/>
      <c r="AEZ657" s="226"/>
      <c r="AFA657" s="226"/>
      <c r="AFB657" s="226"/>
      <c r="AFC657" s="226"/>
      <c r="AFD657" s="226"/>
      <c r="AFE657" s="226"/>
      <c r="AFF657" s="226"/>
      <c r="AFG657" s="226"/>
      <c r="AFH657" s="226"/>
      <c r="AFI657" s="226"/>
      <c r="AFJ657" s="226"/>
      <c r="AFK657" s="226"/>
      <c r="AFL657" s="226"/>
      <c r="AFM657" s="226"/>
      <c r="AFN657" s="226"/>
      <c r="AFO657" s="226"/>
      <c r="AFP657" s="226"/>
      <c r="AFQ657" s="226"/>
      <c r="AFR657" s="226"/>
      <c r="AFS657" s="226"/>
      <c r="AFT657" s="226"/>
      <c r="AFU657" s="226"/>
      <c r="AFV657" s="226"/>
      <c r="AFW657" s="226"/>
      <c r="AFX657" s="226"/>
      <c r="AFY657" s="226"/>
      <c r="AFZ657" s="226"/>
      <c r="AGA657" s="226"/>
      <c r="AGB657" s="226"/>
      <c r="AGC657" s="226"/>
      <c r="AGD657" s="226"/>
      <c r="AGE657" s="226"/>
      <c r="AGF657" s="226"/>
      <c r="AGG657" s="226"/>
      <c r="AGH657" s="226"/>
      <c r="AGI657" s="226"/>
      <c r="AGJ657" s="226"/>
      <c r="AGK657" s="226"/>
      <c r="AGL657" s="226"/>
      <c r="AGM657" s="226"/>
      <c r="AGN657" s="226"/>
      <c r="AGO657" s="226"/>
      <c r="AGP657" s="226"/>
      <c r="AGQ657" s="226"/>
      <c r="AGR657" s="226"/>
      <c r="AGS657" s="226"/>
      <c r="AGT657" s="226"/>
      <c r="AGU657" s="226"/>
      <c r="AGV657" s="226"/>
      <c r="AGW657" s="226"/>
      <c r="AGX657" s="226"/>
      <c r="AGY657" s="226"/>
      <c r="AGZ657" s="226"/>
      <c r="AHA657" s="226"/>
      <c r="AHB657" s="226"/>
      <c r="AHC657" s="226"/>
      <c r="AHD657" s="226"/>
      <c r="AHE657" s="226"/>
      <c r="AHF657" s="226"/>
      <c r="AHG657" s="226"/>
      <c r="AHH657" s="226"/>
      <c r="AHI657" s="226"/>
      <c r="AHJ657" s="226"/>
      <c r="AHK657" s="226"/>
      <c r="AHL657" s="226"/>
      <c r="AHM657" s="226"/>
      <c r="AHN657" s="226"/>
      <c r="AHO657" s="226"/>
      <c r="AHP657" s="226"/>
      <c r="AHQ657" s="226"/>
      <c r="AHR657" s="226"/>
      <c r="AHS657" s="226"/>
      <c r="AHT657" s="226"/>
      <c r="AHU657" s="226"/>
      <c r="AHV657" s="226"/>
      <c r="AHW657" s="226"/>
      <c r="AHX657" s="226"/>
      <c r="AHY657" s="226"/>
      <c r="AHZ657" s="226"/>
      <c r="AIA657" s="226"/>
      <c r="AIB657" s="226"/>
      <c r="AIC657" s="226"/>
      <c r="AID657" s="226"/>
      <c r="AIE657" s="226"/>
      <c r="AIF657" s="226"/>
      <c r="AIG657" s="226"/>
      <c r="AIH657" s="226"/>
      <c r="AII657" s="226"/>
      <c r="AIJ657" s="226"/>
      <c r="AIK657" s="226"/>
      <c r="AIL657" s="226"/>
      <c r="AIM657" s="226"/>
      <c r="AIN657" s="226"/>
      <c r="AIO657" s="226"/>
      <c r="AIP657" s="226"/>
      <c r="AIQ657" s="226"/>
      <c r="AIR657" s="226"/>
      <c r="AIS657" s="226"/>
      <c r="AIT657" s="226"/>
      <c r="AIU657" s="226"/>
      <c r="AIV657" s="226"/>
      <c r="AIW657" s="226"/>
      <c r="AIX657" s="226"/>
      <c r="AIY657" s="226"/>
      <c r="AIZ657" s="226"/>
      <c r="AJA657" s="226"/>
      <c r="AJB657" s="226"/>
      <c r="AJC657" s="226"/>
      <c r="AJD657" s="226"/>
      <c r="AJE657" s="226"/>
      <c r="AJF657" s="226"/>
      <c r="AJG657" s="226"/>
      <c r="AJH657" s="226"/>
      <c r="AJI657" s="226"/>
      <c r="AJJ657" s="226"/>
      <c r="AJK657" s="226"/>
      <c r="AJL657" s="226"/>
      <c r="AJM657" s="226"/>
      <c r="AJN657" s="226"/>
      <c r="AJO657" s="226"/>
      <c r="AJP657" s="226"/>
      <c r="AJQ657" s="226"/>
      <c r="AJR657" s="226"/>
      <c r="AJS657" s="226"/>
      <c r="AJT657" s="226"/>
      <c r="AJU657" s="226"/>
      <c r="AJV657" s="226"/>
      <c r="AJW657" s="226"/>
      <c r="AJX657" s="226"/>
      <c r="AJY657" s="226"/>
      <c r="AJZ657" s="226"/>
      <c r="AKA657" s="226"/>
      <c r="AKB657" s="226"/>
      <c r="AKC657" s="226"/>
      <c r="AKD657" s="226"/>
      <c r="AKE657" s="226"/>
      <c r="AKF657" s="226"/>
      <c r="AKG657" s="226"/>
      <c r="AKH657" s="226"/>
      <c r="AKI657" s="226"/>
      <c r="AKJ657" s="226"/>
      <c r="AKK657" s="226"/>
      <c r="AKL657" s="226"/>
      <c r="AKM657" s="226"/>
      <c r="AKN657" s="226"/>
      <c r="AKO657" s="226"/>
      <c r="AKP657" s="226"/>
      <c r="AKQ657" s="226"/>
      <c r="AKR657" s="226"/>
      <c r="AKS657" s="226"/>
      <c r="AKT657" s="226"/>
      <c r="AKU657" s="226"/>
      <c r="AKV657" s="226"/>
      <c r="AKW657" s="226"/>
      <c r="AKX657" s="226"/>
      <c r="AKY657" s="226"/>
      <c r="AKZ657" s="226"/>
      <c r="ALA657" s="226"/>
      <c r="ALB657" s="226"/>
      <c r="ALC657" s="226"/>
      <c r="ALD657" s="226"/>
      <c r="ALE657" s="226"/>
      <c r="ALF657" s="226"/>
      <c r="ALG657" s="226"/>
      <c r="ALH657" s="226"/>
      <c r="ALI657" s="226"/>
      <c r="ALJ657" s="226"/>
      <c r="ALK657" s="226"/>
      <c r="ALL657" s="226"/>
      <c r="ALM657" s="226"/>
      <c r="ALN657" s="226"/>
      <c r="ALO657" s="226"/>
      <c r="ALP657" s="226"/>
      <c r="ALQ657" s="226"/>
      <c r="ALR657" s="226"/>
      <c r="ALS657" s="226"/>
      <c r="ALT657" s="226"/>
      <c r="ALU657" s="226"/>
      <c r="ALV657" s="226"/>
      <c r="ALW657" s="226"/>
      <c r="ALX657" s="226"/>
      <c r="ALY657" s="226"/>
      <c r="ALZ657" s="226"/>
      <c r="AMA657" s="226"/>
      <c r="AMB657" s="226"/>
      <c r="AMC657" s="226"/>
      <c r="AMD657" s="226"/>
      <c r="AME657" s="226"/>
      <c r="AMF657" s="226"/>
      <c r="AMG657" s="226"/>
      <c r="AMH657" s="226"/>
      <c r="AMI657" s="226"/>
      <c r="AMJ657" s="226"/>
      <c r="AMK657" s="226"/>
      <c r="AML657" s="226"/>
      <c r="AMM657" s="226"/>
      <c r="AMN657" s="226"/>
      <c r="AMO657" s="226"/>
      <c r="AMP657" s="226"/>
      <c r="AMQ657" s="226"/>
      <c r="AMR657" s="226"/>
      <c r="AMS657" s="226"/>
      <c r="AMT657" s="226"/>
      <c r="AMU657" s="226"/>
      <c r="AMV657" s="226"/>
      <c r="AMW657" s="226"/>
      <c r="AMX657" s="226"/>
    </row>
    <row r="658" spans="1:1038" s="398" customFormat="1" ht="18" customHeight="1">
      <c r="A658" s="610" t="s">
        <v>2065</v>
      </c>
      <c r="B658" s="226" t="s">
        <v>1647</v>
      </c>
      <c r="C658" s="226"/>
      <c r="D658" s="226" t="s">
        <v>1279</v>
      </c>
      <c r="E658" s="226">
        <v>85</v>
      </c>
      <c r="F658" s="226">
        <v>3</v>
      </c>
      <c r="G658" s="558" t="str">
        <f t="shared" si="336"/>
        <v>85-3</v>
      </c>
      <c r="H658" s="226" t="s">
        <v>2200</v>
      </c>
      <c r="I658" s="546">
        <v>95</v>
      </c>
      <c r="J658" s="544">
        <f t="shared" si="289"/>
        <v>0</v>
      </c>
      <c r="K658" s="545" t="b">
        <f>IF(J661=1,IF(((VLOOKUP($G658,[1]Depth_Lookup!A$3:J$410,9,FALSE))-(I658/100))=0,"Good",IF(((VLOOKUP($G658,[1]Depth_Lookup!$A$3:$J$550,9,FALSE))-(I658/100))&gt;0,"Too Short","Too Long")))</f>
        <v>0</v>
      </c>
      <c r="L658" s="171" t="e">
        <f>(VLOOKUP($G658,Depth_Lookup!$A$3:$J$410,10,FALSE))+(H658/100)</f>
        <v>#VALUE!</v>
      </c>
      <c r="M658" s="171">
        <f>(VLOOKUP($G658,Depth_Lookup!$A$3:$J$410,10,FALSE))+(I658/100)</f>
        <v>218.39</v>
      </c>
      <c r="N658" s="232" t="s">
        <v>2185</v>
      </c>
      <c r="O658" s="226">
        <v>1</v>
      </c>
      <c r="P658" s="226" t="s">
        <v>853</v>
      </c>
      <c r="Q658" s="226" t="s">
        <v>125</v>
      </c>
      <c r="R658" s="391" t="str">
        <f t="shared" si="277"/>
        <v>SerpentinizedHarzburgite</v>
      </c>
      <c r="S658" s="226" t="s">
        <v>94</v>
      </c>
      <c r="T658" s="226" t="s">
        <v>94</v>
      </c>
      <c r="U658" s="226" t="s">
        <v>95</v>
      </c>
      <c r="V658" s="226" t="s">
        <v>96</v>
      </c>
      <c r="W658" s="226" t="s">
        <v>102</v>
      </c>
      <c r="X658" s="391">
        <f>VLOOKUP(W658,[1]definitions_list_lookup!A$13:B$19,2,0)</f>
        <v>5</v>
      </c>
      <c r="Y658" s="226" t="s">
        <v>90</v>
      </c>
      <c r="Z658" s="226" t="s">
        <v>91</v>
      </c>
      <c r="AA658" s="226"/>
      <c r="AB658" s="226"/>
      <c r="AC658" s="226"/>
      <c r="AD658" s="226"/>
      <c r="AE658" s="393"/>
      <c r="AF658" s="558" t="e">
        <f>VLOOKUP(AE658,[1]definitions_list_mag!$V$12:$W$15,2,0)</f>
        <v>#N/A</v>
      </c>
      <c r="AG658" s="394"/>
      <c r="AH658" s="226"/>
      <c r="AI658" s="257">
        <v>67</v>
      </c>
      <c r="AJ658" s="226"/>
      <c r="AK658" s="226"/>
      <c r="AL658" s="226"/>
      <c r="AM658" s="226"/>
      <c r="AN658" s="226"/>
      <c r="AO658" s="257"/>
      <c r="AP658" s="226"/>
      <c r="AQ658" s="226"/>
      <c r="AR658" s="226"/>
      <c r="AS658" s="226"/>
      <c r="AT658" s="226"/>
      <c r="AU658" s="257"/>
      <c r="AV658" s="226"/>
      <c r="AW658" s="226"/>
      <c r="AX658" s="226"/>
      <c r="AY658" s="226"/>
      <c r="AZ658" s="226"/>
      <c r="BA658" s="257">
        <v>30</v>
      </c>
      <c r="BB658" s="226">
        <v>4</v>
      </c>
      <c r="BC658" s="226">
        <v>2</v>
      </c>
      <c r="BD658" s="226" t="s">
        <v>110</v>
      </c>
      <c r="BE658" s="226" t="s">
        <v>103</v>
      </c>
      <c r="BF658" s="226"/>
      <c r="BG658" s="257"/>
      <c r="BH658" s="226"/>
      <c r="BI658" s="226"/>
      <c r="BJ658" s="226"/>
      <c r="BK658" s="226"/>
      <c r="BL658" s="226"/>
      <c r="BM658" s="257">
        <v>3</v>
      </c>
      <c r="BN658" s="226">
        <v>2</v>
      </c>
      <c r="BO658" s="226">
        <v>0.5</v>
      </c>
      <c r="BP658" s="226" t="s">
        <v>110</v>
      </c>
      <c r="BQ658" s="226" t="s">
        <v>103</v>
      </c>
      <c r="BR658" s="226"/>
      <c r="BS658" s="226"/>
      <c r="BT658" s="226"/>
      <c r="BU658" s="226"/>
      <c r="BV658" s="226"/>
      <c r="BW658" s="226"/>
      <c r="BX658" s="226"/>
      <c r="BY658" s="257"/>
      <c r="BZ658" s="226"/>
      <c r="CA658" s="226"/>
      <c r="CB658" s="226"/>
      <c r="CC658" s="226"/>
      <c r="CD658" s="226"/>
      <c r="CE658" s="226" t="s">
        <v>2149</v>
      </c>
      <c r="CF658" s="399">
        <f t="shared" si="290"/>
        <v>100</v>
      </c>
      <c r="CG658" s="259"/>
      <c r="CH658" s="559" t="s">
        <v>2150</v>
      </c>
      <c r="CI658" s="559">
        <v>95</v>
      </c>
      <c r="CJ658" s="559" t="s">
        <v>514</v>
      </c>
      <c r="CK658" s="560" t="s">
        <v>2153</v>
      </c>
      <c r="CL658" s="560"/>
      <c r="CM658" s="560"/>
      <c r="CN658" s="560"/>
      <c r="CO658" s="560"/>
      <c r="CP658" s="560"/>
      <c r="CQ658" s="560"/>
      <c r="CR658" s="560"/>
      <c r="CS658" s="560"/>
      <c r="CT658" s="560"/>
      <c r="CU658" s="560"/>
      <c r="CV658" s="560"/>
      <c r="CW658" s="560"/>
      <c r="CX658" s="560"/>
      <c r="CY658" s="560"/>
      <c r="CZ658" s="560"/>
      <c r="DA658" s="560"/>
      <c r="DB658" s="560">
        <v>65</v>
      </c>
      <c r="DC658" s="566">
        <v>2</v>
      </c>
      <c r="DD658" s="560"/>
      <c r="DE658" s="560"/>
      <c r="DF658" s="560"/>
      <c r="DG658" s="560"/>
      <c r="DH658" s="560"/>
      <c r="DI658" s="560"/>
      <c r="DJ658" s="560">
        <v>33</v>
      </c>
      <c r="DK658" s="396"/>
      <c r="DL658" s="259"/>
      <c r="DM658" s="560"/>
      <c r="DN658" s="560"/>
      <c r="DO658" s="563"/>
      <c r="DP658" s="564"/>
      <c r="DQ658" s="565"/>
      <c r="DR658" s="563"/>
      <c r="DS658" s="565"/>
      <c r="DT658" s="543" t="s">
        <v>1754</v>
      </c>
      <c r="DU658" s="566"/>
      <c r="DV658" s="566"/>
      <c r="DW658" s="400" t="e">
        <f>VLOOKUP(P658,[1]definitions_list_lookup!$K$30:$L$54,2,0)</f>
        <v>#N/A</v>
      </c>
      <c r="DX658" s="567" t="s">
        <v>2151</v>
      </c>
      <c r="DY658" s="567" t="s">
        <v>2189</v>
      </c>
      <c r="DZ658" s="155"/>
      <c r="EA658" s="155"/>
      <c r="EB658" s="256"/>
      <c r="EC658" s="104"/>
      <c r="ED658" s="229" t="s">
        <v>2517</v>
      </c>
      <c r="EE658" s="401"/>
      <c r="EF658" s="402"/>
      <c r="EG658" s="401"/>
      <c r="EH658" s="403"/>
      <c r="EI658" s="404"/>
      <c r="EJ658" s="405"/>
      <c r="EK658" s="406"/>
      <c r="EL658" s="401"/>
      <c r="EM658" s="403"/>
      <c r="EN658" s="403" t="s">
        <v>2046</v>
      </c>
      <c r="EO658" s="407"/>
      <c r="EP658" s="407"/>
      <c r="EQ658" s="407"/>
      <c r="ER658" s="407"/>
      <c r="ES658" s="407"/>
      <c r="ET658" s="407"/>
      <c r="EU658" s="407"/>
      <c r="EV658" s="408">
        <v>36</v>
      </c>
      <c r="EW658" s="408">
        <v>270</v>
      </c>
      <c r="EX658" s="408">
        <v>31</v>
      </c>
      <c r="EY658" s="408">
        <v>180</v>
      </c>
      <c r="EZ658" s="192">
        <f t="shared" si="313"/>
        <v>50.408785847842495</v>
      </c>
      <c r="FA658" s="192">
        <f t="shared" si="314"/>
        <v>50.408785847842495</v>
      </c>
      <c r="FB658" s="192">
        <f t="shared" si="315"/>
        <v>46.68600436099554</v>
      </c>
      <c r="FC658" s="192">
        <f t="shared" si="316"/>
        <v>140.40878584784249</v>
      </c>
      <c r="FD658" s="192">
        <f t="shared" si="317"/>
        <v>43.31399563900446</v>
      </c>
      <c r="FE658" s="193">
        <f t="shared" si="318"/>
        <v>230.40878584784249</v>
      </c>
      <c r="FF658" s="194">
        <f t="shared" si="319"/>
        <v>43.31399563900446</v>
      </c>
      <c r="FG658" s="401"/>
      <c r="FH658" s="403"/>
      <c r="FI658" s="778">
        <f t="shared" si="324"/>
        <v>0</v>
      </c>
      <c r="FJ658" s="779">
        <f t="shared" si="325"/>
        <v>43.31399563900446</v>
      </c>
      <c r="FK658" s="779">
        <f t="shared" si="326"/>
        <v>46.68600436099554</v>
      </c>
      <c r="FL658" s="780">
        <f t="shared" si="327"/>
        <v>0.81482449069980356</v>
      </c>
      <c r="FM658" s="169">
        <f t="shared" si="328"/>
        <v>0.72760521111015308</v>
      </c>
      <c r="FN658" s="783">
        <f t="shared" si="329"/>
        <v>0</v>
      </c>
      <c r="FO658" s="226"/>
      <c r="FP658" s="226"/>
      <c r="FQ658" s="226"/>
      <c r="FR658" s="226"/>
      <c r="FS658" s="226"/>
      <c r="FT658" s="226"/>
      <c r="FU658" s="226"/>
      <c r="FV658" s="226"/>
      <c r="FW658" s="226"/>
      <c r="FX658" s="226"/>
      <c r="FY658" s="226"/>
      <c r="FZ658" s="226"/>
      <c r="GA658" s="226"/>
      <c r="GB658" s="226"/>
      <c r="GC658" s="226"/>
      <c r="GD658" s="226"/>
      <c r="GE658" s="226"/>
      <c r="GF658" s="226"/>
      <c r="GG658" s="226"/>
      <c r="GH658" s="226"/>
      <c r="GI658" s="226"/>
      <c r="GJ658" s="226"/>
      <c r="GK658" s="226"/>
      <c r="GL658" s="226"/>
      <c r="GM658" s="226"/>
      <c r="GN658" s="226"/>
      <c r="GO658" s="226"/>
      <c r="GP658" s="226"/>
      <c r="GQ658" s="226"/>
      <c r="GR658" s="226"/>
      <c r="GS658" s="226"/>
      <c r="GT658" s="226"/>
      <c r="GU658" s="226"/>
      <c r="GV658" s="226"/>
      <c r="GW658" s="226"/>
      <c r="GX658" s="226"/>
      <c r="GY658" s="226"/>
      <c r="GZ658" s="226"/>
      <c r="HA658" s="226"/>
      <c r="HB658" s="226"/>
      <c r="HC658" s="226"/>
      <c r="HD658" s="226"/>
      <c r="HE658" s="226"/>
      <c r="HF658" s="226"/>
      <c r="HG658" s="226"/>
      <c r="HH658" s="226"/>
      <c r="HI658" s="226"/>
      <c r="HJ658" s="226"/>
      <c r="HK658" s="226"/>
      <c r="HL658" s="226"/>
      <c r="HM658" s="226"/>
      <c r="HN658" s="226"/>
      <c r="HO658" s="226"/>
      <c r="HP658" s="226"/>
      <c r="HQ658" s="226"/>
      <c r="HR658" s="226"/>
      <c r="HS658" s="226"/>
      <c r="HT658" s="226"/>
      <c r="HU658" s="226"/>
      <c r="HV658" s="226"/>
      <c r="HW658" s="226"/>
      <c r="HX658" s="226"/>
      <c r="HY658" s="226"/>
      <c r="HZ658" s="226"/>
      <c r="IA658" s="226"/>
      <c r="IB658" s="226"/>
      <c r="IC658" s="226"/>
      <c r="ID658" s="226"/>
      <c r="IE658" s="226"/>
      <c r="IF658" s="226"/>
      <c r="IG658" s="226"/>
      <c r="IH658" s="226"/>
      <c r="II658" s="226"/>
      <c r="IJ658" s="226"/>
      <c r="IK658" s="226"/>
      <c r="IL658" s="226"/>
      <c r="IM658" s="226"/>
      <c r="IN658" s="226"/>
      <c r="IO658" s="226"/>
      <c r="IP658" s="226"/>
      <c r="IQ658" s="226"/>
      <c r="IR658" s="226"/>
      <c r="IS658" s="226"/>
      <c r="IT658" s="226"/>
      <c r="IU658" s="226"/>
      <c r="IV658" s="226"/>
      <c r="IW658" s="226"/>
      <c r="IX658" s="226"/>
      <c r="IY658" s="226"/>
      <c r="IZ658" s="226"/>
      <c r="JA658" s="226"/>
      <c r="JB658" s="226"/>
      <c r="JC658" s="226"/>
      <c r="JD658" s="226"/>
      <c r="JE658" s="226"/>
      <c r="JF658" s="226"/>
      <c r="JG658" s="226"/>
      <c r="JH658" s="226"/>
      <c r="JI658" s="226"/>
      <c r="JJ658" s="226"/>
      <c r="JK658" s="226"/>
      <c r="JL658" s="226"/>
      <c r="JM658" s="226"/>
      <c r="JN658" s="226"/>
      <c r="JO658" s="226"/>
      <c r="JP658" s="226"/>
      <c r="JQ658" s="226"/>
      <c r="JR658" s="226"/>
      <c r="JS658" s="226"/>
      <c r="JT658" s="226"/>
      <c r="JU658" s="226"/>
      <c r="JV658" s="226"/>
      <c r="JW658" s="226"/>
      <c r="JX658" s="226"/>
      <c r="JY658" s="226"/>
      <c r="JZ658" s="226"/>
      <c r="KA658" s="226"/>
      <c r="KB658" s="226"/>
      <c r="KC658" s="226"/>
      <c r="KD658" s="226"/>
      <c r="KE658" s="226"/>
      <c r="KF658" s="226"/>
      <c r="KG658" s="226"/>
      <c r="KH658" s="226"/>
      <c r="KI658" s="226"/>
      <c r="KJ658" s="226"/>
      <c r="KK658" s="226"/>
      <c r="KL658" s="226"/>
      <c r="KM658" s="226"/>
      <c r="KN658" s="226"/>
      <c r="KO658" s="226"/>
      <c r="KP658" s="226"/>
      <c r="KQ658" s="226"/>
      <c r="KR658" s="226"/>
      <c r="KS658" s="226"/>
      <c r="KT658" s="226"/>
      <c r="KU658" s="226"/>
      <c r="KV658" s="226"/>
      <c r="KW658" s="226"/>
      <c r="KX658" s="226"/>
      <c r="KY658" s="226"/>
      <c r="KZ658" s="226"/>
      <c r="LA658" s="226"/>
      <c r="LB658" s="226"/>
      <c r="LC658" s="226"/>
      <c r="LD658" s="226"/>
      <c r="LE658" s="226"/>
      <c r="LF658" s="226"/>
      <c r="LG658" s="226"/>
      <c r="LH658" s="226"/>
      <c r="LI658" s="226"/>
      <c r="LJ658" s="226"/>
      <c r="LK658" s="226"/>
      <c r="LL658" s="226"/>
      <c r="LM658" s="226"/>
      <c r="LN658" s="226"/>
      <c r="LO658" s="226"/>
      <c r="LP658" s="226"/>
      <c r="LQ658" s="226"/>
      <c r="LR658" s="226"/>
      <c r="LS658" s="226"/>
      <c r="LT658" s="226"/>
      <c r="LU658" s="226"/>
      <c r="LV658" s="226"/>
      <c r="LW658" s="226"/>
      <c r="LX658" s="226"/>
      <c r="LY658" s="226"/>
      <c r="LZ658" s="226"/>
      <c r="MA658" s="226"/>
      <c r="MB658" s="226"/>
      <c r="MC658" s="226"/>
      <c r="MD658" s="226"/>
      <c r="ME658" s="226"/>
      <c r="MF658" s="226"/>
      <c r="MG658" s="226"/>
      <c r="MH658" s="226"/>
      <c r="MI658" s="226"/>
      <c r="MJ658" s="226"/>
      <c r="MK658" s="226"/>
      <c r="ML658" s="226"/>
      <c r="MM658" s="226"/>
      <c r="MN658" s="226"/>
      <c r="MO658" s="226"/>
      <c r="MP658" s="226"/>
      <c r="MQ658" s="226"/>
      <c r="MR658" s="226"/>
      <c r="MS658" s="226"/>
      <c r="MT658" s="226"/>
      <c r="MU658" s="226"/>
      <c r="MV658" s="226"/>
      <c r="MW658" s="226"/>
      <c r="MX658" s="226"/>
      <c r="MY658" s="226"/>
      <c r="MZ658" s="226"/>
      <c r="NA658" s="226"/>
      <c r="NB658" s="226"/>
      <c r="NC658" s="226"/>
      <c r="ND658" s="226"/>
      <c r="NE658" s="226"/>
      <c r="NF658" s="226"/>
      <c r="NG658" s="226"/>
      <c r="NH658" s="226"/>
      <c r="NI658" s="226"/>
      <c r="NJ658" s="226"/>
      <c r="NK658" s="226"/>
      <c r="NL658" s="226"/>
      <c r="NM658" s="226"/>
      <c r="NN658" s="226"/>
      <c r="NO658" s="226"/>
      <c r="NP658" s="226"/>
      <c r="NQ658" s="226"/>
      <c r="NR658" s="226"/>
      <c r="NS658" s="226"/>
      <c r="NT658" s="226"/>
      <c r="NU658" s="226"/>
      <c r="NV658" s="226"/>
      <c r="NW658" s="226"/>
      <c r="NX658" s="226"/>
      <c r="NY658" s="226"/>
      <c r="NZ658" s="226"/>
      <c r="OA658" s="226"/>
      <c r="OB658" s="226"/>
      <c r="OC658" s="226"/>
      <c r="OD658" s="226"/>
      <c r="OE658" s="226"/>
      <c r="OF658" s="226"/>
      <c r="OG658" s="226"/>
      <c r="OH658" s="226"/>
      <c r="OI658" s="226"/>
      <c r="OJ658" s="226"/>
      <c r="OK658" s="226"/>
      <c r="OL658" s="226"/>
      <c r="OM658" s="226"/>
      <c r="ON658" s="226"/>
      <c r="OO658" s="226"/>
      <c r="OP658" s="226"/>
      <c r="OQ658" s="226"/>
      <c r="OR658" s="226"/>
      <c r="OS658" s="226"/>
      <c r="OT658" s="226"/>
      <c r="OU658" s="226"/>
      <c r="OV658" s="226"/>
      <c r="OW658" s="226"/>
      <c r="OX658" s="226"/>
      <c r="OY658" s="226"/>
      <c r="OZ658" s="226"/>
      <c r="PA658" s="226"/>
      <c r="PB658" s="226"/>
      <c r="PC658" s="226"/>
      <c r="PD658" s="226"/>
      <c r="PE658" s="226"/>
      <c r="PF658" s="226"/>
      <c r="PG658" s="226"/>
      <c r="PH658" s="226"/>
      <c r="PI658" s="226"/>
      <c r="PJ658" s="226"/>
      <c r="PK658" s="226"/>
      <c r="PL658" s="226"/>
      <c r="PM658" s="226"/>
      <c r="PN658" s="226"/>
      <c r="PO658" s="226"/>
      <c r="PP658" s="226"/>
      <c r="PQ658" s="226"/>
      <c r="PR658" s="226"/>
      <c r="PS658" s="226"/>
      <c r="PT658" s="226"/>
      <c r="PU658" s="226"/>
      <c r="PV658" s="226"/>
      <c r="PW658" s="226"/>
      <c r="PX658" s="226"/>
      <c r="PY658" s="226"/>
      <c r="PZ658" s="226"/>
      <c r="QA658" s="226"/>
      <c r="QB658" s="226"/>
      <c r="QC658" s="226"/>
      <c r="QD658" s="226"/>
      <c r="QE658" s="226"/>
      <c r="QF658" s="226"/>
      <c r="QG658" s="226"/>
      <c r="QH658" s="226"/>
      <c r="QI658" s="226"/>
      <c r="QJ658" s="226"/>
      <c r="QK658" s="226"/>
      <c r="QL658" s="226"/>
      <c r="QM658" s="226"/>
      <c r="QN658" s="226"/>
      <c r="QO658" s="226"/>
      <c r="QP658" s="226"/>
      <c r="QQ658" s="226"/>
      <c r="QR658" s="226"/>
      <c r="QS658" s="226"/>
      <c r="QT658" s="226"/>
      <c r="QU658" s="226"/>
      <c r="QV658" s="226"/>
      <c r="QW658" s="226"/>
      <c r="QX658" s="226"/>
      <c r="QY658" s="226"/>
      <c r="QZ658" s="226"/>
      <c r="RA658" s="226"/>
      <c r="RB658" s="226"/>
      <c r="RC658" s="226"/>
      <c r="RD658" s="226"/>
      <c r="RE658" s="226"/>
      <c r="RF658" s="226"/>
      <c r="RG658" s="226"/>
      <c r="RH658" s="226"/>
      <c r="RI658" s="226"/>
      <c r="RJ658" s="226"/>
      <c r="RK658" s="226"/>
      <c r="RL658" s="226"/>
      <c r="RM658" s="226"/>
      <c r="RN658" s="226"/>
      <c r="RO658" s="226"/>
      <c r="RP658" s="226"/>
      <c r="RQ658" s="226"/>
      <c r="RR658" s="226"/>
      <c r="RS658" s="226"/>
      <c r="RT658" s="226"/>
      <c r="RU658" s="226"/>
      <c r="RV658" s="226"/>
      <c r="RW658" s="226"/>
      <c r="RX658" s="226"/>
      <c r="RY658" s="226"/>
      <c r="RZ658" s="226"/>
      <c r="SA658" s="226"/>
      <c r="SB658" s="226"/>
      <c r="SC658" s="226"/>
      <c r="SD658" s="226"/>
      <c r="SE658" s="226"/>
      <c r="SF658" s="226"/>
      <c r="SG658" s="226"/>
      <c r="SH658" s="226"/>
      <c r="SI658" s="226"/>
      <c r="SJ658" s="226"/>
      <c r="SK658" s="226"/>
      <c r="SL658" s="226"/>
      <c r="SM658" s="226"/>
      <c r="SN658" s="226"/>
      <c r="SO658" s="226"/>
      <c r="SP658" s="226"/>
      <c r="SQ658" s="226"/>
      <c r="SR658" s="226"/>
      <c r="SS658" s="226"/>
      <c r="ST658" s="226"/>
      <c r="SU658" s="226"/>
      <c r="SV658" s="226"/>
      <c r="SW658" s="226"/>
      <c r="SX658" s="226"/>
      <c r="SY658" s="226"/>
      <c r="SZ658" s="226"/>
      <c r="TA658" s="226"/>
      <c r="TB658" s="226"/>
      <c r="TC658" s="226"/>
      <c r="TD658" s="226"/>
      <c r="TE658" s="226"/>
      <c r="TF658" s="226"/>
      <c r="TG658" s="226"/>
      <c r="TH658" s="226"/>
      <c r="TI658" s="226"/>
      <c r="TJ658" s="226"/>
      <c r="TK658" s="226"/>
      <c r="TL658" s="226"/>
      <c r="TM658" s="226"/>
      <c r="TN658" s="226"/>
      <c r="TO658" s="226"/>
      <c r="TP658" s="226"/>
      <c r="TQ658" s="226"/>
      <c r="TR658" s="226"/>
      <c r="TS658" s="226"/>
      <c r="TT658" s="226"/>
      <c r="TU658" s="226"/>
      <c r="TV658" s="226"/>
      <c r="TW658" s="226"/>
      <c r="TX658" s="226"/>
      <c r="TY658" s="226"/>
      <c r="TZ658" s="226"/>
      <c r="UA658" s="226"/>
      <c r="UB658" s="226"/>
      <c r="UC658" s="226"/>
      <c r="UD658" s="226"/>
      <c r="UE658" s="226"/>
      <c r="UF658" s="226"/>
      <c r="UG658" s="226"/>
      <c r="UH658" s="226"/>
      <c r="UI658" s="226"/>
      <c r="UJ658" s="226"/>
      <c r="UK658" s="226"/>
      <c r="UL658" s="226"/>
      <c r="UM658" s="226"/>
      <c r="UN658" s="226"/>
      <c r="UO658" s="226"/>
      <c r="UP658" s="226"/>
      <c r="UQ658" s="226"/>
      <c r="UR658" s="226"/>
      <c r="US658" s="226"/>
      <c r="UT658" s="226"/>
      <c r="UU658" s="226"/>
      <c r="UV658" s="226"/>
      <c r="UW658" s="226"/>
      <c r="UX658" s="226"/>
      <c r="UY658" s="226"/>
      <c r="UZ658" s="226"/>
      <c r="VA658" s="226"/>
      <c r="VB658" s="226"/>
      <c r="VC658" s="226"/>
      <c r="VD658" s="226"/>
      <c r="VE658" s="226"/>
      <c r="VF658" s="226"/>
      <c r="VG658" s="226"/>
      <c r="VH658" s="226"/>
      <c r="VI658" s="226"/>
      <c r="VJ658" s="226"/>
      <c r="VK658" s="226"/>
      <c r="VL658" s="226"/>
      <c r="VM658" s="226"/>
      <c r="VN658" s="226"/>
      <c r="VO658" s="226"/>
      <c r="VP658" s="226"/>
      <c r="VQ658" s="226"/>
      <c r="VR658" s="226"/>
      <c r="VS658" s="226"/>
      <c r="VT658" s="226"/>
      <c r="VU658" s="226"/>
      <c r="VV658" s="226"/>
      <c r="VW658" s="226"/>
      <c r="VX658" s="226"/>
      <c r="VY658" s="226"/>
      <c r="VZ658" s="226"/>
      <c r="WA658" s="226"/>
      <c r="WB658" s="226"/>
      <c r="WC658" s="226"/>
      <c r="WD658" s="226"/>
      <c r="WE658" s="226"/>
      <c r="WF658" s="226"/>
      <c r="WG658" s="226"/>
      <c r="WH658" s="226"/>
      <c r="WI658" s="226"/>
      <c r="WJ658" s="226"/>
      <c r="WK658" s="226"/>
      <c r="WL658" s="226"/>
      <c r="WM658" s="226"/>
      <c r="WN658" s="226"/>
      <c r="WO658" s="226"/>
      <c r="WP658" s="226"/>
      <c r="WQ658" s="226"/>
      <c r="WR658" s="226"/>
      <c r="WS658" s="226"/>
      <c r="WT658" s="226"/>
      <c r="WU658" s="226"/>
      <c r="WV658" s="226"/>
      <c r="WW658" s="226"/>
      <c r="WX658" s="226"/>
      <c r="WY658" s="226"/>
      <c r="WZ658" s="226"/>
      <c r="XA658" s="226"/>
      <c r="XB658" s="226"/>
      <c r="XC658" s="226"/>
      <c r="XD658" s="226"/>
      <c r="XE658" s="226"/>
      <c r="XF658" s="226"/>
      <c r="XG658" s="226"/>
      <c r="XH658" s="226"/>
      <c r="XI658" s="226"/>
      <c r="XJ658" s="226"/>
      <c r="XK658" s="226"/>
      <c r="XL658" s="226"/>
      <c r="XM658" s="226"/>
      <c r="XN658" s="226"/>
      <c r="XO658" s="226"/>
      <c r="XP658" s="226"/>
      <c r="XQ658" s="226"/>
      <c r="XR658" s="226"/>
      <c r="XS658" s="226"/>
      <c r="XT658" s="226"/>
      <c r="XU658" s="226"/>
      <c r="XV658" s="226"/>
      <c r="XW658" s="226"/>
      <c r="XX658" s="226"/>
      <c r="XY658" s="226"/>
      <c r="XZ658" s="226"/>
      <c r="YA658" s="226"/>
      <c r="YB658" s="226"/>
      <c r="YC658" s="226"/>
      <c r="YD658" s="226"/>
      <c r="YE658" s="226"/>
      <c r="YF658" s="226"/>
      <c r="YG658" s="226"/>
      <c r="YH658" s="226"/>
      <c r="YI658" s="226"/>
      <c r="YJ658" s="226"/>
      <c r="YK658" s="226"/>
      <c r="YL658" s="226"/>
      <c r="YM658" s="226"/>
      <c r="YN658" s="226"/>
      <c r="YO658" s="226"/>
      <c r="YP658" s="226"/>
      <c r="YQ658" s="226"/>
      <c r="YR658" s="226"/>
      <c r="YS658" s="226"/>
      <c r="YT658" s="226"/>
      <c r="YU658" s="226"/>
      <c r="YV658" s="226"/>
      <c r="YW658" s="226"/>
      <c r="YX658" s="226"/>
      <c r="YY658" s="226"/>
      <c r="YZ658" s="226"/>
      <c r="ZA658" s="226"/>
      <c r="ZB658" s="226"/>
      <c r="ZC658" s="226"/>
      <c r="ZD658" s="226"/>
      <c r="ZE658" s="226"/>
      <c r="ZF658" s="226"/>
      <c r="ZG658" s="226"/>
      <c r="ZH658" s="226"/>
      <c r="ZI658" s="226"/>
      <c r="ZJ658" s="226"/>
      <c r="ZK658" s="226"/>
      <c r="ZL658" s="226"/>
      <c r="ZM658" s="226"/>
      <c r="ZN658" s="226"/>
      <c r="ZO658" s="226"/>
      <c r="ZP658" s="226"/>
      <c r="ZQ658" s="226"/>
      <c r="ZR658" s="226"/>
      <c r="ZS658" s="226"/>
      <c r="ZT658" s="226"/>
      <c r="ZU658" s="226"/>
      <c r="ZV658" s="226"/>
      <c r="ZW658" s="226"/>
      <c r="ZX658" s="226"/>
      <c r="ZY658" s="226"/>
      <c r="ZZ658" s="226"/>
      <c r="AAA658" s="226"/>
      <c r="AAB658" s="226"/>
      <c r="AAC658" s="226"/>
      <c r="AAD658" s="226"/>
      <c r="AAE658" s="226"/>
      <c r="AAF658" s="226"/>
      <c r="AAG658" s="226"/>
      <c r="AAH658" s="226"/>
      <c r="AAI658" s="226"/>
      <c r="AAJ658" s="226"/>
      <c r="AAK658" s="226"/>
      <c r="AAL658" s="226"/>
      <c r="AAM658" s="226"/>
      <c r="AAN658" s="226"/>
      <c r="AAO658" s="226"/>
      <c r="AAP658" s="226"/>
      <c r="AAQ658" s="226"/>
      <c r="AAR658" s="226"/>
      <c r="AAS658" s="226"/>
      <c r="AAT658" s="226"/>
      <c r="AAU658" s="226"/>
      <c r="AAV658" s="226"/>
      <c r="AAW658" s="226"/>
      <c r="AAX658" s="226"/>
      <c r="AAY658" s="226"/>
      <c r="AAZ658" s="226"/>
      <c r="ABA658" s="226"/>
      <c r="ABB658" s="226"/>
      <c r="ABC658" s="226"/>
      <c r="ABD658" s="226"/>
      <c r="ABE658" s="226"/>
      <c r="ABF658" s="226"/>
      <c r="ABG658" s="226"/>
      <c r="ABH658" s="226"/>
      <c r="ABI658" s="226"/>
      <c r="ABJ658" s="226"/>
      <c r="ABK658" s="226"/>
      <c r="ABL658" s="226"/>
      <c r="ABM658" s="226"/>
      <c r="ABN658" s="226"/>
      <c r="ABO658" s="226"/>
      <c r="ABP658" s="226"/>
      <c r="ABQ658" s="226"/>
      <c r="ABR658" s="226"/>
      <c r="ABS658" s="226"/>
      <c r="ABT658" s="226"/>
      <c r="ABU658" s="226"/>
      <c r="ABV658" s="226"/>
      <c r="ABW658" s="226"/>
      <c r="ABX658" s="226"/>
      <c r="ABY658" s="226"/>
      <c r="ABZ658" s="226"/>
      <c r="ACA658" s="226"/>
      <c r="ACB658" s="226"/>
      <c r="ACC658" s="226"/>
      <c r="ACD658" s="226"/>
      <c r="ACE658" s="226"/>
      <c r="ACF658" s="226"/>
      <c r="ACG658" s="226"/>
      <c r="ACH658" s="226"/>
      <c r="ACI658" s="226"/>
      <c r="ACJ658" s="226"/>
      <c r="ACK658" s="226"/>
      <c r="ACL658" s="226"/>
      <c r="ACM658" s="226"/>
      <c r="ACN658" s="226"/>
      <c r="ACO658" s="226"/>
      <c r="ACP658" s="226"/>
      <c r="ACQ658" s="226"/>
      <c r="ACR658" s="226"/>
      <c r="ACS658" s="226"/>
      <c r="ACT658" s="226"/>
      <c r="ACU658" s="226"/>
      <c r="ACV658" s="226"/>
      <c r="ACW658" s="226"/>
      <c r="ACX658" s="226"/>
      <c r="ACY658" s="226"/>
      <c r="ACZ658" s="226"/>
      <c r="ADA658" s="226"/>
      <c r="ADB658" s="226"/>
      <c r="ADC658" s="226"/>
      <c r="ADD658" s="226"/>
      <c r="ADE658" s="226"/>
      <c r="ADF658" s="226"/>
      <c r="ADG658" s="226"/>
      <c r="ADH658" s="226"/>
      <c r="ADI658" s="226"/>
      <c r="ADJ658" s="226"/>
      <c r="ADK658" s="226"/>
      <c r="ADL658" s="226"/>
      <c r="ADM658" s="226"/>
      <c r="ADN658" s="226"/>
      <c r="ADO658" s="226"/>
      <c r="ADP658" s="226"/>
      <c r="ADQ658" s="226"/>
      <c r="ADR658" s="226"/>
      <c r="ADS658" s="226"/>
      <c r="ADT658" s="226"/>
      <c r="ADU658" s="226"/>
      <c r="ADV658" s="226"/>
      <c r="ADW658" s="226"/>
      <c r="ADX658" s="226"/>
      <c r="ADY658" s="226"/>
      <c r="ADZ658" s="226"/>
      <c r="AEA658" s="226"/>
      <c r="AEB658" s="226"/>
      <c r="AEC658" s="226"/>
      <c r="AED658" s="226"/>
      <c r="AEE658" s="226"/>
      <c r="AEF658" s="226"/>
      <c r="AEG658" s="226"/>
      <c r="AEH658" s="226"/>
      <c r="AEI658" s="226"/>
      <c r="AEJ658" s="226"/>
      <c r="AEK658" s="226"/>
      <c r="AEL658" s="226"/>
      <c r="AEM658" s="226"/>
      <c r="AEN658" s="226"/>
      <c r="AEO658" s="226"/>
      <c r="AEP658" s="226"/>
      <c r="AEQ658" s="226"/>
      <c r="AER658" s="226"/>
      <c r="AES658" s="226"/>
      <c r="AET658" s="226"/>
      <c r="AEU658" s="226"/>
      <c r="AEV658" s="226"/>
      <c r="AEW658" s="226"/>
      <c r="AEX658" s="226"/>
      <c r="AEY658" s="226"/>
      <c r="AEZ658" s="226"/>
      <c r="AFA658" s="226"/>
      <c r="AFB658" s="226"/>
      <c r="AFC658" s="226"/>
      <c r="AFD658" s="226"/>
      <c r="AFE658" s="226"/>
      <c r="AFF658" s="226"/>
      <c r="AFG658" s="226"/>
      <c r="AFH658" s="226"/>
      <c r="AFI658" s="226"/>
      <c r="AFJ658" s="226"/>
      <c r="AFK658" s="226"/>
      <c r="AFL658" s="226"/>
      <c r="AFM658" s="226"/>
      <c r="AFN658" s="226"/>
      <c r="AFO658" s="226"/>
      <c r="AFP658" s="226"/>
      <c r="AFQ658" s="226"/>
      <c r="AFR658" s="226"/>
      <c r="AFS658" s="226"/>
      <c r="AFT658" s="226"/>
      <c r="AFU658" s="226"/>
      <c r="AFV658" s="226"/>
      <c r="AFW658" s="226"/>
      <c r="AFX658" s="226"/>
      <c r="AFY658" s="226"/>
      <c r="AFZ658" s="226"/>
      <c r="AGA658" s="226"/>
      <c r="AGB658" s="226"/>
      <c r="AGC658" s="226"/>
      <c r="AGD658" s="226"/>
      <c r="AGE658" s="226"/>
      <c r="AGF658" s="226"/>
      <c r="AGG658" s="226"/>
      <c r="AGH658" s="226"/>
      <c r="AGI658" s="226"/>
      <c r="AGJ658" s="226"/>
      <c r="AGK658" s="226"/>
      <c r="AGL658" s="226"/>
      <c r="AGM658" s="226"/>
      <c r="AGN658" s="226"/>
      <c r="AGO658" s="226"/>
      <c r="AGP658" s="226"/>
      <c r="AGQ658" s="226"/>
      <c r="AGR658" s="226"/>
      <c r="AGS658" s="226"/>
      <c r="AGT658" s="226"/>
      <c r="AGU658" s="226"/>
      <c r="AGV658" s="226"/>
      <c r="AGW658" s="226"/>
      <c r="AGX658" s="226"/>
      <c r="AGY658" s="226"/>
      <c r="AGZ658" s="226"/>
      <c r="AHA658" s="226"/>
      <c r="AHB658" s="226"/>
      <c r="AHC658" s="226"/>
      <c r="AHD658" s="226"/>
      <c r="AHE658" s="226"/>
      <c r="AHF658" s="226"/>
      <c r="AHG658" s="226"/>
      <c r="AHH658" s="226"/>
      <c r="AHI658" s="226"/>
      <c r="AHJ658" s="226"/>
      <c r="AHK658" s="226"/>
      <c r="AHL658" s="226"/>
      <c r="AHM658" s="226"/>
      <c r="AHN658" s="226"/>
      <c r="AHO658" s="226"/>
      <c r="AHP658" s="226"/>
      <c r="AHQ658" s="226"/>
      <c r="AHR658" s="226"/>
      <c r="AHS658" s="226"/>
      <c r="AHT658" s="226"/>
      <c r="AHU658" s="226"/>
      <c r="AHV658" s="226"/>
      <c r="AHW658" s="226"/>
      <c r="AHX658" s="226"/>
      <c r="AHY658" s="226"/>
      <c r="AHZ658" s="226"/>
      <c r="AIA658" s="226"/>
      <c r="AIB658" s="226"/>
      <c r="AIC658" s="226"/>
      <c r="AID658" s="226"/>
      <c r="AIE658" s="226"/>
      <c r="AIF658" s="226"/>
      <c r="AIG658" s="226"/>
      <c r="AIH658" s="226"/>
      <c r="AII658" s="226"/>
      <c r="AIJ658" s="226"/>
      <c r="AIK658" s="226"/>
      <c r="AIL658" s="226"/>
      <c r="AIM658" s="226"/>
      <c r="AIN658" s="226"/>
      <c r="AIO658" s="226"/>
      <c r="AIP658" s="226"/>
      <c r="AIQ658" s="226"/>
      <c r="AIR658" s="226"/>
      <c r="AIS658" s="226"/>
      <c r="AIT658" s="226"/>
      <c r="AIU658" s="226"/>
      <c r="AIV658" s="226"/>
      <c r="AIW658" s="226"/>
      <c r="AIX658" s="226"/>
      <c r="AIY658" s="226"/>
      <c r="AIZ658" s="226"/>
      <c r="AJA658" s="226"/>
      <c r="AJB658" s="226"/>
      <c r="AJC658" s="226"/>
      <c r="AJD658" s="226"/>
      <c r="AJE658" s="226"/>
      <c r="AJF658" s="226"/>
      <c r="AJG658" s="226"/>
      <c r="AJH658" s="226"/>
      <c r="AJI658" s="226"/>
      <c r="AJJ658" s="226"/>
      <c r="AJK658" s="226"/>
      <c r="AJL658" s="226"/>
      <c r="AJM658" s="226"/>
      <c r="AJN658" s="226"/>
      <c r="AJO658" s="226"/>
      <c r="AJP658" s="226"/>
      <c r="AJQ658" s="226"/>
      <c r="AJR658" s="226"/>
      <c r="AJS658" s="226"/>
      <c r="AJT658" s="226"/>
      <c r="AJU658" s="226"/>
      <c r="AJV658" s="226"/>
      <c r="AJW658" s="226"/>
      <c r="AJX658" s="226"/>
      <c r="AJY658" s="226"/>
      <c r="AJZ658" s="226"/>
      <c r="AKA658" s="226"/>
      <c r="AKB658" s="226"/>
      <c r="AKC658" s="226"/>
      <c r="AKD658" s="226"/>
      <c r="AKE658" s="226"/>
      <c r="AKF658" s="226"/>
      <c r="AKG658" s="226"/>
      <c r="AKH658" s="226"/>
      <c r="AKI658" s="226"/>
      <c r="AKJ658" s="226"/>
      <c r="AKK658" s="226"/>
      <c r="AKL658" s="226"/>
      <c r="AKM658" s="226"/>
      <c r="AKN658" s="226"/>
      <c r="AKO658" s="226"/>
      <c r="AKP658" s="226"/>
      <c r="AKQ658" s="226"/>
      <c r="AKR658" s="226"/>
      <c r="AKS658" s="226"/>
      <c r="AKT658" s="226"/>
      <c r="AKU658" s="226"/>
      <c r="AKV658" s="226"/>
      <c r="AKW658" s="226"/>
      <c r="AKX658" s="226"/>
      <c r="AKY658" s="226"/>
      <c r="AKZ658" s="226"/>
      <c r="ALA658" s="226"/>
      <c r="ALB658" s="226"/>
      <c r="ALC658" s="226"/>
      <c r="ALD658" s="226"/>
      <c r="ALE658" s="226"/>
      <c r="ALF658" s="226"/>
      <c r="ALG658" s="226"/>
      <c r="ALH658" s="226"/>
      <c r="ALI658" s="226"/>
      <c r="ALJ658" s="226"/>
      <c r="ALK658" s="226"/>
      <c r="ALL658" s="226"/>
      <c r="ALM658" s="226"/>
      <c r="ALN658" s="226"/>
      <c r="ALO658" s="226"/>
      <c r="ALP658" s="226"/>
      <c r="ALQ658" s="226"/>
      <c r="ALR658" s="226"/>
      <c r="ALS658" s="226"/>
      <c r="ALT658" s="226"/>
      <c r="ALU658" s="226"/>
      <c r="ALV658" s="226"/>
      <c r="ALW658" s="226"/>
      <c r="ALX658" s="226"/>
      <c r="ALY658" s="226"/>
      <c r="ALZ658" s="226"/>
      <c r="AMA658" s="226"/>
      <c r="AMB658" s="226"/>
      <c r="AMC658" s="226"/>
      <c r="AMD658" s="226"/>
      <c r="AME658" s="226"/>
      <c r="AMF658" s="226"/>
      <c r="AMG658" s="226"/>
      <c r="AMH658" s="226"/>
      <c r="AMI658" s="226"/>
      <c r="AMJ658" s="226"/>
      <c r="AMK658" s="226"/>
      <c r="AML658" s="226"/>
      <c r="AMM658" s="226"/>
      <c r="AMN658" s="226"/>
      <c r="AMO658" s="226"/>
      <c r="AMP658" s="226"/>
      <c r="AMQ658" s="226"/>
      <c r="AMR658" s="226"/>
      <c r="AMS658" s="226"/>
      <c r="AMT658" s="226"/>
      <c r="AMU658" s="226"/>
      <c r="AMV658" s="226"/>
      <c r="AMW658" s="226"/>
      <c r="AMX658" s="226"/>
    </row>
    <row r="659" spans="1:1038" s="432" customFormat="1" ht="18" customHeight="1">
      <c r="A659" s="601" t="s">
        <v>2065</v>
      </c>
      <c r="B659" s="422" t="s">
        <v>1647</v>
      </c>
      <c r="C659" s="422"/>
      <c r="D659" s="422" t="s">
        <v>1279</v>
      </c>
      <c r="E659" s="422">
        <v>85</v>
      </c>
      <c r="F659" s="422">
        <v>4</v>
      </c>
      <c r="G659" s="602" t="str">
        <f t="shared" ref="G659" si="346">E659&amp;"-"&amp;F659</f>
        <v>85-4</v>
      </c>
      <c r="H659" s="422">
        <v>0</v>
      </c>
      <c r="I659" s="533">
        <v>7</v>
      </c>
      <c r="J659" s="527">
        <f t="shared" ref="J659" si="347">IF(H659=0, 1, 0)</f>
        <v>1</v>
      </c>
      <c r="K659" s="528" t="b">
        <f>IF(J660=1,IF(((VLOOKUP($G659,[1]Depth_Lookup!A$3:J$410,9,FALSE))-(I659/100))=0,"Good",IF(((VLOOKUP($G659,[1]Depth_Lookup!$A$3:$J$550,9,FALSE))-(I659/100))&gt;0,"Too Short","Too Long")))</f>
        <v>0</v>
      </c>
      <c r="L659" s="171">
        <f>(VLOOKUP($G659,Depth_Lookup!$A$3:$J$410,10,FALSE))+(H659/100)</f>
        <v>218.39</v>
      </c>
      <c r="M659" s="171">
        <f>(VLOOKUP($G659,Depth_Lookup!$A$3:$J$410,10,FALSE))+(I659/100)</f>
        <v>218.45999999999998</v>
      </c>
      <c r="N659" s="441" t="s">
        <v>2190</v>
      </c>
      <c r="O659" s="422">
        <v>1</v>
      </c>
      <c r="P659" s="422" t="s">
        <v>853</v>
      </c>
      <c r="Q659" s="422" t="s">
        <v>125</v>
      </c>
      <c r="R659" s="526" t="str">
        <f t="shared" ref="R659" si="348">P659&amp;""&amp;Q659</f>
        <v>SerpentinizedHarzburgite</v>
      </c>
      <c r="S659" s="422" t="s">
        <v>94</v>
      </c>
      <c r="T659" s="422" t="s">
        <v>94</v>
      </c>
      <c r="U659" s="422" t="s">
        <v>95</v>
      </c>
      <c r="V659" s="422" t="s">
        <v>96</v>
      </c>
      <c r="W659" s="422" t="s">
        <v>102</v>
      </c>
      <c r="X659" s="526">
        <f>VLOOKUP(W659,[1]definitions_list_lookup!A$13:B$19,2,0)</f>
        <v>5</v>
      </c>
      <c r="Y659" s="422" t="s">
        <v>90</v>
      </c>
      <c r="Z659" s="422" t="s">
        <v>91</v>
      </c>
      <c r="AA659" s="422"/>
      <c r="AB659" s="422"/>
      <c r="AC659" s="422"/>
      <c r="AD659" s="422"/>
      <c r="AE659" s="423"/>
      <c r="AF659" s="602" t="e">
        <f>VLOOKUP(AE659,[1]definitions_list_mag!$V$12:$W$15,2,0)</f>
        <v>#N/A</v>
      </c>
      <c r="AG659" s="530"/>
      <c r="AH659" s="422"/>
      <c r="AI659" s="426">
        <v>68</v>
      </c>
      <c r="AJ659" s="422"/>
      <c r="AK659" s="422"/>
      <c r="AL659" s="422"/>
      <c r="AM659" s="422"/>
      <c r="AN659" s="422"/>
      <c r="AO659" s="426"/>
      <c r="AP659" s="422"/>
      <c r="AQ659" s="422"/>
      <c r="AR659" s="422"/>
      <c r="AS659" s="422"/>
      <c r="AT659" s="422"/>
      <c r="AU659" s="426"/>
      <c r="AV659" s="422"/>
      <c r="AW659" s="422"/>
      <c r="AX659" s="422"/>
      <c r="AY659" s="422"/>
      <c r="AZ659" s="422"/>
      <c r="BA659" s="426">
        <v>30</v>
      </c>
      <c r="BB659" s="422">
        <v>5</v>
      </c>
      <c r="BC659" s="422">
        <v>2</v>
      </c>
      <c r="BD659" s="422" t="s">
        <v>110</v>
      </c>
      <c r="BE659" s="422" t="s">
        <v>103</v>
      </c>
      <c r="BF659" s="422"/>
      <c r="BG659" s="426"/>
      <c r="BH659" s="422"/>
      <c r="BI659" s="422"/>
      <c r="BJ659" s="422"/>
      <c r="BK659" s="422"/>
      <c r="BL659" s="422"/>
      <c r="BM659" s="426">
        <v>2</v>
      </c>
      <c r="BN659" s="422">
        <v>2</v>
      </c>
      <c r="BO659" s="422">
        <v>0.5</v>
      </c>
      <c r="BP659" s="422" t="s">
        <v>110</v>
      </c>
      <c r="BQ659" s="422" t="s">
        <v>103</v>
      </c>
      <c r="BR659" s="422"/>
      <c r="BS659" s="422"/>
      <c r="BT659" s="422"/>
      <c r="BU659" s="422"/>
      <c r="BV659" s="422"/>
      <c r="BW659" s="422"/>
      <c r="BX659" s="422"/>
      <c r="BY659" s="426"/>
      <c r="BZ659" s="422"/>
      <c r="CA659" s="422"/>
      <c r="CB659" s="422"/>
      <c r="CC659" s="422"/>
      <c r="CD659" s="422"/>
      <c r="CE659" s="422" t="s">
        <v>2149</v>
      </c>
      <c r="CF659" s="531">
        <f t="shared" ref="CF659" si="349">AI659+AO659+BA659+AU659+BG659+BM659+BY659</f>
        <v>100</v>
      </c>
      <c r="CG659" s="166"/>
      <c r="CH659" s="603" t="s">
        <v>2150</v>
      </c>
      <c r="CI659" s="603">
        <v>95</v>
      </c>
      <c r="CJ659" s="603" t="s">
        <v>514</v>
      </c>
      <c r="CK659" s="604"/>
      <c r="CL659" s="604"/>
      <c r="CM659" s="604"/>
      <c r="CN659" s="604"/>
      <c r="CO659" s="604"/>
      <c r="CP659" s="604"/>
      <c r="CQ659" s="604"/>
      <c r="CR659" s="604"/>
      <c r="CS659" s="604"/>
      <c r="CT659" s="604"/>
      <c r="CU659" s="604"/>
      <c r="CV659" s="604"/>
      <c r="CW659" s="604"/>
      <c r="CX659" s="604"/>
      <c r="CY659" s="604"/>
      <c r="CZ659" s="604"/>
      <c r="DA659" s="604"/>
      <c r="DB659" s="604">
        <v>60</v>
      </c>
      <c r="DC659" s="605">
        <v>1</v>
      </c>
      <c r="DD659" s="604"/>
      <c r="DE659" s="604"/>
      <c r="DF659" s="604"/>
      <c r="DG659" s="604"/>
      <c r="DH659" s="604"/>
      <c r="DI659" s="604"/>
      <c r="DJ659" s="604">
        <v>39</v>
      </c>
      <c r="DK659" s="209"/>
      <c r="DL659" s="166"/>
      <c r="DM659" s="604"/>
      <c r="DN659" s="604"/>
      <c r="DO659" s="606"/>
      <c r="DP659" s="607"/>
      <c r="DQ659" s="608"/>
      <c r="DR659" s="606"/>
      <c r="DS659" s="608"/>
      <c r="DT659" s="524" t="s">
        <v>1754</v>
      </c>
      <c r="DU659" s="605"/>
      <c r="DV659" s="605"/>
      <c r="DW659" s="532" t="e">
        <f>VLOOKUP(P659,[1]definitions_list_lookup!$K$30:$L$54,2,0)</f>
        <v>#N/A</v>
      </c>
      <c r="DX659" s="609" t="s">
        <v>2151</v>
      </c>
      <c r="DY659" s="609" t="s">
        <v>2189</v>
      </c>
      <c r="DZ659" s="443"/>
      <c r="EA659" s="443"/>
      <c r="EB659" s="429"/>
      <c r="EC659" s="534"/>
      <c r="ED659" s="229" t="s">
        <v>2517</v>
      </c>
      <c r="EE659" s="535"/>
      <c r="EF659" s="536"/>
      <c r="EG659" s="535"/>
      <c r="EH659" s="537"/>
      <c r="EI659" s="538"/>
      <c r="EJ659" s="539"/>
      <c r="EK659" s="540"/>
      <c r="EL659" s="535"/>
      <c r="EM659" s="537"/>
      <c r="EN659" s="537"/>
      <c r="EO659" s="541"/>
      <c r="EP659" s="541"/>
      <c r="EQ659" s="541"/>
      <c r="ER659" s="541"/>
      <c r="ES659" s="541"/>
      <c r="ET659" s="541"/>
      <c r="EU659" s="541"/>
      <c r="EV659" s="542"/>
      <c r="EW659" s="542"/>
      <c r="EX659" s="542"/>
      <c r="EY659" s="542"/>
      <c r="EZ659" s="192" t="e">
        <f t="shared" si="313"/>
        <v>#DIV/0!</v>
      </c>
      <c r="FA659" s="192" t="e">
        <f t="shared" si="314"/>
        <v>#DIV/0!</v>
      </c>
      <c r="FB659" s="192" t="e">
        <f t="shared" si="315"/>
        <v>#DIV/0!</v>
      </c>
      <c r="FC659" s="192" t="e">
        <f t="shared" si="316"/>
        <v>#DIV/0!</v>
      </c>
      <c r="FD659" s="192" t="e">
        <f t="shared" si="317"/>
        <v>#DIV/0!</v>
      </c>
      <c r="FE659" s="193" t="e">
        <f t="shared" si="318"/>
        <v>#DIV/0!</v>
      </c>
      <c r="FF659" s="194" t="e">
        <f t="shared" si="319"/>
        <v>#DIV/0!</v>
      </c>
      <c r="FG659" s="535"/>
      <c r="FH659" s="537"/>
      <c r="FI659" s="778">
        <f t="shared" si="324"/>
        <v>0</v>
      </c>
      <c r="FJ659" s="779" t="e">
        <f t="shared" si="325"/>
        <v>#DIV/0!</v>
      </c>
      <c r="FK659" s="779" t="e">
        <f t="shared" si="326"/>
        <v>#DIV/0!</v>
      </c>
      <c r="FL659" s="780" t="e">
        <f t="shared" si="327"/>
        <v>#DIV/0!</v>
      </c>
      <c r="FM659" s="169" t="e">
        <f t="shared" si="328"/>
        <v>#DIV/0!</v>
      </c>
      <c r="FN659" s="783" t="e">
        <f t="shared" si="329"/>
        <v>#DIV/0!</v>
      </c>
      <c r="FO659" s="422"/>
      <c r="FP659" s="422"/>
      <c r="FQ659" s="422"/>
      <c r="FR659" s="422"/>
      <c r="FS659" s="422"/>
      <c r="FT659" s="422"/>
      <c r="FU659" s="422"/>
      <c r="FV659" s="422"/>
      <c r="FW659" s="422"/>
      <c r="FX659" s="422"/>
      <c r="FY659" s="422"/>
      <c r="FZ659" s="422"/>
      <c r="GA659" s="422"/>
      <c r="GB659" s="422"/>
      <c r="GC659" s="422"/>
      <c r="GD659" s="422"/>
      <c r="GE659" s="422"/>
      <c r="GF659" s="422"/>
      <c r="GG659" s="422"/>
      <c r="GH659" s="422"/>
      <c r="GI659" s="422"/>
      <c r="GJ659" s="422"/>
      <c r="GK659" s="422"/>
      <c r="GL659" s="422"/>
      <c r="GM659" s="422"/>
      <c r="GN659" s="422"/>
      <c r="GO659" s="422"/>
      <c r="GP659" s="422"/>
      <c r="GQ659" s="422"/>
      <c r="GR659" s="422"/>
      <c r="GS659" s="422"/>
      <c r="GT659" s="422"/>
      <c r="GU659" s="422"/>
      <c r="GV659" s="422"/>
      <c r="GW659" s="422"/>
      <c r="GX659" s="422"/>
      <c r="GY659" s="422"/>
      <c r="GZ659" s="422"/>
      <c r="HA659" s="422"/>
      <c r="HB659" s="422"/>
      <c r="HC659" s="422"/>
      <c r="HD659" s="422"/>
      <c r="HE659" s="422"/>
      <c r="HF659" s="422"/>
      <c r="HG659" s="422"/>
      <c r="HH659" s="422"/>
      <c r="HI659" s="422"/>
      <c r="HJ659" s="422"/>
      <c r="HK659" s="422"/>
      <c r="HL659" s="422"/>
      <c r="HM659" s="422"/>
      <c r="HN659" s="422"/>
      <c r="HO659" s="422"/>
      <c r="HP659" s="422"/>
      <c r="HQ659" s="422"/>
      <c r="HR659" s="422"/>
      <c r="HS659" s="422"/>
      <c r="HT659" s="422"/>
      <c r="HU659" s="422"/>
      <c r="HV659" s="422"/>
      <c r="HW659" s="422"/>
      <c r="HX659" s="422"/>
      <c r="HY659" s="422"/>
      <c r="HZ659" s="422"/>
      <c r="IA659" s="422"/>
      <c r="IB659" s="422"/>
      <c r="IC659" s="422"/>
      <c r="ID659" s="422"/>
      <c r="IE659" s="422"/>
      <c r="IF659" s="422"/>
      <c r="IG659" s="422"/>
      <c r="IH659" s="422"/>
      <c r="II659" s="422"/>
      <c r="IJ659" s="422"/>
      <c r="IK659" s="422"/>
      <c r="IL659" s="422"/>
      <c r="IM659" s="422"/>
      <c r="IN659" s="422"/>
      <c r="IO659" s="422"/>
      <c r="IP659" s="422"/>
      <c r="IQ659" s="422"/>
      <c r="IR659" s="422"/>
      <c r="IS659" s="422"/>
      <c r="IT659" s="422"/>
      <c r="IU659" s="422"/>
      <c r="IV659" s="422"/>
      <c r="IW659" s="422"/>
      <c r="IX659" s="422"/>
      <c r="IY659" s="422"/>
      <c r="IZ659" s="422"/>
      <c r="JA659" s="422"/>
      <c r="JB659" s="422"/>
      <c r="JC659" s="422"/>
      <c r="JD659" s="422"/>
      <c r="JE659" s="422"/>
      <c r="JF659" s="422"/>
      <c r="JG659" s="422"/>
      <c r="JH659" s="422"/>
      <c r="JI659" s="422"/>
      <c r="JJ659" s="422"/>
      <c r="JK659" s="422"/>
      <c r="JL659" s="422"/>
      <c r="JM659" s="422"/>
      <c r="JN659" s="422"/>
      <c r="JO659" s="422"/>
      <c r="JP659" s="422"/>
      <c r="JQ659" s="422"/>
      <c r="JR659" s="422"/>
      <c r="JS659" s="422"/>
      <c r="JT659" s="422"/>
      <c r="JU659" s="422"/>
      <c r="JV659" s="422"/>
      <c r="JW659" s="422"/>
      <c r="JX659" s="422"/>
      <c r="JY659" s="422"/>
      <c r="JZ659" s="422"/>
      <c r="KA659" s="422"/>
      <c r="KB659" s="422"/>
      <c r="KC659" s="422"/>
      <c r="KD659" s="422"/>
      <c r="KE659" s="422"/>
      <c r="KF659" s="422"/>
      <c r="KG659" s="422"/>
      <c r="KH659" s="422"/>
      <c r="KI659" s="422"/>
      <c r="KJ659" s="422"/>
      <c r="KK659" s="422"/>
      <c r="KL659" s="422"/>
      <c r="KM659" s="422"/>
      <c r="KN659" s="422"/>
      <c r="KO659" s="422"/>
      <c r="KP659" s="422"/>
      <c r="KQ659" s="422"/>
      <c r="KR659" s="422"/>
      <c r="KS659" s="422"/>
      <c r="KT659" s="422"/>
      <c r="KU659" s="422"/>
      <c r="KV659" s="422"/>
      <c r="KW659" s="422"/>
      <c r="KX659" s="422"/>
      <c r="KY659" s="422"/>
      <c r="KZ659" s="422"/>
      <c r="LA659" s="422"/>
      <c r="LB659" s="422"/>
      <c r="LC659" s="422"/>
      <c r="LD659" s="422"/>
      <c r="LE659" s="422"/>
      <c r="LF659" s="422"/>
      <c r="LG659" s="422"/>
      <c r="LH659" s="422"/>
      <c r="LI659" s="422"/>
      <c r="LJ659" s="422"/>
      <c r="LK659" s="422"/>
      <c r="LL659" s="422"/>
      <c r="LM659" s="422"/>
      <c r="LN659" s="422"/>
      <c r="LO659" s="422"/>
      <c r="LP659" s="422"/>
      <c r="LQ659" s="422"/>
      <c r="LR659" s="422"/>
      <c r="LS659" s="422"/>
      <c r="LT659" s="422"/>
      <c r="LU659" s="422"/>
      <c r="LV659" s="422"/>
      <c r="LW659" s="422"/>
      <c r="LX659" s="422"/>
      <c r="LY659" s="422"/>
      <c r="LZ659" s="422"/>
      <c r="MA659" s="422"/>
      <c r="MB659" s="422"/>
      <c r="MC659" s="422"/>
      <c r="MD659" s="422"/>
      <c r="ME659" s="422"/>
      <c r="MF659" s="422"/>
      <c r="MG659" s="422"/>
      <c r="MH659" s="422"/>
      <c r="MI659" s="422"/>
      <c r="MJ659" s="422"/>
      <c r="MK659" s="422"/>
      <c r="ML659" s="422"/>
      <c r="MM659" s="422"/>
      <c r="MN659" s="422"/>
      <c r="MO659" s="422"/>
      <c r="MP659" s="422"/>
      <c r="MQ659" s="422"/>
      <c r="MR659" s="422"/>
      <c r="MS659" s="422"/>
      <c r="MT659" s="422"/>
      <c r="MU659" s="422"/>
      <c r="MV659" s="422"/>
      <c r="MW659" s="422"/>
      <c r="MX659" s="422"/>
      <c r="MY659" s="422"/>
      <c r="MZ659" s="422"/>
      <c r="NA659" s="422"/>
      <c r="NB659" s="422"/>
      <c r="NC659" s="422"/>
      <c r="ND659" s="422"/>
      <c r="NE659" s="422"/>
      <c r="NF659" s="422"/>
      <c r="NG659" s="422"/>
      <c r="NH659" s="422"/>
      <c r="NI659" s="422"/>
      <c r="NJ659" s="422"/>
      <c r="NK659" s="422"/>
      <c r="NL659" s="422"/>
      <c r="NM659" s="422"/>
      <c r="NN659" s="422"/>
      <c r="NO659" s="422"/>
      <c r="NP659" s="422"/>
      <c r="NQ659" s="422"/>
      <c r="NR659" s="422"/>
      <c r="NS659" s="422"/>
      <c r="NT659" s="422"/>
      <c r="NU659" s="422"/>
      <c r="NV659" s="422"/>
      <c r="NW659" s="422"/>
      <c r="NX659" s="422"/>
      <c r="NY659" s="422"/>
      <c r="NZ659" s="422"/>
      <c r="OA659" s="422"/>
      <c r="OB659" s="422"/>
      <c r="OC659" s="422"/>
      <c r="OD659" s="422"/>
      <c r="OE659" s="422"/>
      <c r="OF659" s="422"/>
      <c r="OG659" s="422"/>
      <c r="OH659" s="422"/>
      <c r="OI659" s="422"/>
      <c r="OJ659" s="422"/>
      <c r="OK659" s="422"/>
      <c r="OL659" s="422"/>
      <c r="OM659" s="422"/>
      <c r="ON659" s="422"/>
      <c r="OO659" s="422"/>
      <c r="OP659" s="422"/>
      <c r="OQ659" s="422"/>
      <c r="OR659" s="422"/>
      <c r="OS659" s="422"/>
      <c r="OT659" s="422"/>
      <c r="OU659" s="422"/>
      <c r="OV659" s="422"/>
      <c r="OW659" s="422"/>
      <c r="OX659" s="422"/>
      <c r="OY659" s="422"/>
      <c r="OZ659" s="422"/>
      <c r="PA659" s="422"/>
      <c r="PB659" s="422"/>
      <c r="PC659" s="422"/>
      <c r="PD659" s="422"/>
      <c r="PE659" s="422"/>
      <c r="PF659" s="422"/>
      <c r="PG659" s="422"/>
      <c r="PH659" s="422"/>
      <c r="PI659" s="422"/>
      <c r="PJ659" s="422"/>
      <c r="PK659" s="422"/>
      <c r="PL659" s="422"/>
      <c r="PM659" s="422"/>
      <c r="PN659" s="422"/>
      <c r="PO659" s="422"/>
      <c r="PP659" s="422"/>
      <c r="PQ659" s="422"/>
      <c r="PR659" s="422"/>
      <c r="PS659" s="422"/>
      <c r="PT659" s="422"/>
      <c r="PU659" s="422"/>
      <c r="PV659" s="422"/>
      <c r="PW659" s="422"/>
      <c r="PX659" s="422"/>
      <c r="PY659" s="422"/>
      <c r="PZ659" s="422"/>
      <c r="QA659" s="422"/>
      <c r="QB659" s="422"/>
      <c r="QC659" s="422"/>
      <c r="QD659" s="422"/>
      <c r="QE659" s="422"/>
      <c r="QF659" s="422"/>
      <c r="QG659" s="422"/>
      <c r="QH659" s="422"/>
      <c r="QI659" s="422"/>
      <c r="QJ659" s="422"/>
      <c r="QK659" s="422"/>
      <c r="QL659" s="422"/>
      <c r="QM659" s="422"/>
      <c r="QN659" s="422"/>
      <c r="QO659" s="422"/>
      <c r="QP659" s="422"/>
      <c r="QQ659" s="422"/>
      <c r="QR659" s="422"/>
      <c r="QS659" s="422"/>
      <c r="QT659" s="422"/>
      <c r="QU659" s="422"/>
      <c r="QV659" s="422"/>
      <c r="QW659" s="422"/>
      <c r="QX659" s="422"/>
      <c r="QY659" s="422"/>
      <c r="QZ659" s="422"/>
      <c r="RA659" s="422"/>
      <c r="RB659" s="422"/>
      <c r="RC659" s="422"/>
      <c r="RD659" s="422"/>
      <c r="RE659" s="422"/>
      <c r="RF659" s="422"/>
      <c r="RG659" s="422"/>
      <c r="RH659" s="422"/>
      <c r="RI659" s="422"/>
      <c r="RJ659" s="422"/>
      <c r="RK659" s="422"/>
      <c r="RL659" s="422"/>
      <c r="RM659" s="422"/>
      <c r="RN659" s="422"/>
      <c r="RO659" s="422"/>
      <c r="RP659" s="422"/>
      <c r="RQ659" s="422"/>
      <c r="RR659" s="422"/>
      <c r="RS659" s="422"/>
      <c r="RT659" s="422"/>
      <c r="RU659" s="422"/>
      <c r="RV659" s="422"/>
      <c r="RW659" s="422"/>
      <c r="RX659" s="422"/>
      <c r="RY659" s="422"/>
      <c r="RZ659" s="422"/>
      <c r="SA659" s="422"/>
      <c r="SB659" s="422"/>
      <c r="SC659" s="422"/>
      <c r="SD659" s="422"/>
      <c r="SE659" s="422"/>
      <c r="SF659" s="422"/>
      <c r="SG659" s="422"/>
      <c r="SH659" s="422"/>
      <c r="SI659" s="422"/>
      <c r="SJ659" s="422"/>
      <c r="SK659" s="422"/>
      <c r="SL659" s="422"/>
      <c r="SM659" s="422"/>
      <c r="SN659" s="422"/>
      <c r="SO659" s="422"/>
      <c r="SP659" s="422"/>
      <c r="SQ659" s="422"/>
      <c r="SR659" s="422"/>
      <c r="SS659" s="422"/>
      <c r="ST659" s="422"/>
      <c r="SU659" s="422"/>
      <c r="SV659" s="422"/>
      <c r="SW659" s="422"/>
      <c r="SX659" s="422"/>
      <c r="SY659" s="422"/>
      <c r="SZ659" s="422"/>
      <c r="TA659" s="422"/>
      <c r="TB659" s="422"/>
      <c r="TC659" s="422"/>
      <c r="TD659" s="422"/>
      <c r="TE659" s="422"/>
      <c r="TF659" s="422"/>
      <c r="TG659" s="422"/>
      <c r="TH659" s="422"/>
      <c r="TI659" s="422"/>
      <c r="TJ659" s="422"/>
      <c r="TK659" s="422"/>
      <c r="TL659" s="422"/>
      <c r="TM659" s="422"/>
      <c r="TN659" s="422"/>
      <c r="TO659" s="422"/>
      <c r="TP659" s="422"/>
      <c r="TQ659" s="422"/>
      <c r="TR659" s="422"/>
      <c r="TS659" s="422"/>
      <c r="TT659" s="422"/>
      <c r="TU659" s="422"/>
      <c r="TV659" s="422"/>
      <c r="TW659" s="422"/>
      <c r="TX659" s="422"/>
      <c r="TY659" s="422"/>
      <c r="TZ659" s="422"/>
      <c r="UA659" s="422"/>
      <c r="UB659" s="422"/>
      <c r="UC659" s="422"/>
      <c r="UD659" s="422"/>
      <c r="UE659" s="422"/>
      <c r="UF659" s="422"/>
      <c r="UG659" s="422"/>
      <c r="UH659" s="422"/>
      <c r="UI659" s="422"/>
      <c r="UJ659" s="422"/>
      <c r="UK659" s="422"/>
      <c r="UL659" s="422"/>
      <c r="UM659" s="422"/>
      <c r="UN659" s="422"/>
      <c r="UO659" s="422"/>
      <c r="UP659" s="422"/>
      <c r="UQ659" s="422"/>
      <c r="UR659" s="422"/>
      <c r="US659" s="422"/>
      <c r="UT659" s="422"/>
      <c r="UU659" s="422"/>
      <c r="UV659" s="422"/>
      <c r="UW659" s="422"/>
      <c r="UX659" s="422"/>
      <c r="UY659" s="422"/>
      <c r="UZ659" s="422"/>
      <c r="VA659" s="422"/>
      <c r="VB659" s="422"/>
      <c r="VC659" s="422"/>
      <c r="VD659" s="422"/>
      <c r="VE659" s="422"/>
      <c r="VF659" s="422"/>
      <c r="VG659" s="422"/>
      <c r="VH659" s="422"/>
      <c r="VI659" s="422"/>
      <c r="VJ659" s="422"/>
      <c r="VK659" s="422"/>
      <c r="VL659" s="422"/>
      <c r="VM659" s="422"/>
      <c r="VN659" s="422"/>
      <c r="VO659" s="422"/>
      <c r="VP659" s="422"/>
      <c r="VQ659" s="422"/>
      <c r="VR659" s="422"/>
      <c r="VS659" s="422"/>
      <c r="VT659" s="422"/>
      <c r="VU659" s="422"/>
      <c r="VV659" s="422"/>
      <c r="VW659" s="422"/>
      <c r="VX659" s="422"/>
      <c r="VY659" s="422"/>
      <c r="VZ659" s="422"/>
      <c r="WA659" s="422"/>
      <c r="WB659" s="422"/>
      <c r="WC659" s="422"/>
      <c r="WD659" s="422"/>
      <c r="WE659" s="422"/>
      <c r="WF659" s="422"/>
      <c r="WG659" s="422"/>
      <c r="WH659" s="422"/>
      <c r="WI659" s="422"/>
      <c r="WJ659" s="422"/>
      <c r="WK659" s="422"/>
      <c r="WL659" s="422"/>
      <c r="WM659" s="422"/>
      <c r="WN659" s="422"/>
      <c r="WO659" s="422"/>
      <c r="WP659" s="422"/>
      <c r="WQ659" s="422"/>
      <c r="WR659" s="422"/>
      <c r="WS659" s="422"/>
      <c r="WT659" s="422"/>
      <c r="WU659" s="422"/>
      <c r="WV659" s="422"/>
      <c r="WW659" s="422"/>
      <c r="WX659" s="422"/>
      <c r="WY659" s="422"/>
      <c r="WZ659" s="422"/>
      <c r="XA659" s="422"/>
      <c r="XB659" s="422"/>
      <c r="XC659" s="422"/>
      <c r="XD659" s="422"/>
      <c r="XE659" s="422"/>
      <c r="XF659" s="422"/>
      <c r="XG659" s="422"/>
      <c r="XH659" s="422"/>
      <c r="XI659" s="422"/>
      <c r="XJ659" s="422"/>
      <c r="XK659" s="422"/>
      <c r="XL659" s="422"/>
      <c r="XM659" s="422"/>
      <c r="XN659" s="422"/>
      <c r="XO659" s="422"/>
      <c r="XP659" s="422"/>
      <c r="XQ659" s="422"/>
      <c r="XR659" s="422"/>
      <c r="XS659" s="422"/>
      <c r="XT659" s="422"/>
      <c r="XU659" s="422"/>
      <c r="XV659" s="422"/>
      <c r="XW659" s="422"/>
      <c r="XX659" s="422"/>
      <c r="XY659" s="422"/>
      <c r="XZ659" s="422"/>
      <c r="YA659" s="422"/>
      <c r="YB659" s="422"/>
      <c r="YC659" s="422"/>
      <c r="YD659" s="422"/>
      <c r="YE659" s="422"/>
      <c r="YF659" s="422"/>
      <c r="YG659" s="422"/>
      <c r="YH659" s="422"/>
      <c r="YI659" s="422"/>
      <c r="YJ659" s="422"/>
      <c r="YK659" s="422"/>
      <c r="YL659" s="422"/>
      <c r="YM659" s="422"/>
      <c r="YN659" s="422"/>
      <c r="YO659" s="422"/>
      <c r="YP659" s="422"/>
      <c r="YQ659" s="422"/>
      <c r="YR659" s="422"/>
      <c r="YS659" s="422"/>
      <c r="YT659" s="422"/>
      <c r="YU659" s="422"/>
      <c r="YV659" s="422"/>
      <c r="YW659" s="422"/>
      <c r="YX659" s="422"/>
      <c r="YY659" s="422"/>
      <c r="YZ659" s="422"/>
      <c r="ZA659" s="422"/>
      <c r="ZB659" s="422"/>
      <c r="ZC659" s="422"/>
      <c r="ZD659" s="422"/>
      <c r="ZE659" s="422"/>
      <c r="ZF659" s="422"/>
      <c r="ZG659" s="422"/>
      <c r="ZH659" s="422"/>
      <c r="ZI659" s="422"/>
      <c r="ZJ659" s="422"/>
      <c r="ZK659" s="422"/>
      <c r="ZL659" s="422"/>
      <c r="ZM659" s="422"/>
      <c r="ZN659" s="422"/>
      <c r="ZO659" s="422"/>
      <c r="ZP659" s="422"/>
      <c r="ZQ659" s="422"/>
      <c r="ZR659" s="422"/>
      <c r="ZS659" s="422"/>
      <c r="ZT659" s="422"/>
      <c r="ZU659" s="422"/>
      <c r="ZV659" s="422"/>
      <c r="ZW659" s="422"/>
      <c r="ZX659" s="422"/>
      <c r="ZY659" s="422"/>
      <c r="ZZ659" s="422"/>
      <c r="AAA659" s="422"/>
      <c r="AAB659" s="422"/>
      <c r="AAC659" s="422"/>
      <c r="AAD659" s="422"/>
      <c r="AAE659" s="422"/>
      <c r="AAF659" s="422"/>
      <c r="AAG659" s="422"/>
      <c r="AAH659" s="422"/>
      <c r="AAI659" s="422"/>
      <c r="AAJ659" s="422"/>
      <c r="AAK659" s="422"/>
      <c r="AAL659" s="422"/>
      <c r="AAM659" s="422"/>
      <c r="AAN659" s="422"/>
      <c r="AAO659" s="422"/>
      <c r="AAP659" s="422"/>
      <c r="AAQ659" s="422"/>
      <c r="AAR659" s="422"/>
      <c r="AAS659" s="422"/>
      <c r="AAT659" s="422"/>
      <c r="AAU659" s="422"/>
      <c r="AAV659" s="422"/>
      <c r="AAW659" s="422"/>
      <c r="AAX659" s="422"/>
      <c r="AAY659" s="422"/>
      <c r="AAZ659" s="422"/>
      <c r="ABA659" s="422"/>
      <c r="ABB659" s="422"/>
      <c r="ABC659" s="422"/>
      <c r="ABD659" s="422"/>
      <c r="ABE659" s="422"/>
      <c r="ABF659" s="422"/>
      <c r="ABG659" s="422"/>
      <c r="ABH659" s="422"/>
      <c r="ABI659" s="422"/>
      <c r="ABJ659" s="422"/>
      <c r="ABK659" s="422"/>
      <c r="ABL659" s="422"/>
      <c r="ABM659" s="422"/>
      <c r="ABN659" s="422"/>
      <c r="ABO659" s="422"/>
      <c r="ABP659" s="422"/>
      <c r="ABQ659" s="422"/>
      <c r="ABR659" s="422"/>
      <c r="ABS659" s="422"/>
      <c r="ABT659" s="422"/>
      <c r="ABU659" s="422"/>
      <c r="ABV659" s="422"/>
      <c r="ABW659" s="422"/>
      <c r="ABX659" s="422"/>
      <c r="ABY659" s="422"/>
      <c r="ABZ659" s="422"/>
      <c r="ACA659" s="422"/>
      <c r="ACB659" s="422"/>
      <c r="ACC659" s="422"/>
      <c r="ACD659" s="422"/>
      <c r="ACE659" s="422"/>
      <c r="ACF659" s="422"/>
      <c r="ACG659" s="422"/>
      <c r="ACH659" s="422"/>
      <c r="ACI659" s="422"/>
      <c r="ACJ659" s="422"/>
      <c r="ACK659" s="422"/>
      <c r="ACL659" s="422"/>
      <c r="ACM659" s="422"/>
      <c r="ACN659" s="422"/>
      <c r="ACO659" s="422"/>
      <c r="ACP659" s="422"/>
      <c r="ACQ659" s="422"/>
      <c r="ACR659" s="422"/>
      <c r="ACS659" s="422"/>
      <c r="ACT659" s="422"/>
      <c r="ACU659" s="422"/>
      <c r="ACV659" s="422"/>
      <c r="ACW659" s="422"/>
      <c r="ACX659" s="422"/>
      <c r="ACY659" s="422"/>
      <c r="ACZ659" s="422"/>
      <c r="ADA659" s="422"/>
      <c r="ADB659" s="422"/>
      <c r="ADC659" s="422"/>
      <c r="ADD659" s="422"/>
      <c r="ADE659" s="422"/>
      <c r="ADF659" s="422"/>
      <c r="ADG659" s="422"/>
      <c r="ADH659" s="422"/>
      <c r="ADI659" s="422"/>
      <c r="ADJ659" s="422"/>
      <c r="ADK659" s="422"/>
      <c r="ADL659" s="422"/>
      <c r="ADM659" s="422"/>
      <c r="ADN659" s="422"/>
      <c r="ADO659" s="422"/>
      <c r="ADP659" s="422"/>
      <c r="ADQ659" s="422"/>
      <c r="ADR659" s="422"/>
      <c r="ADS659" s="422"/>
      <c r="ADT659" s="422"/>
      <c r="ADU659" s="422"/>
      <c r="ADV659" s="422"/>
      <c r="ADW659" s="422"/>
      <c r="ADX659" s="422"/>
      <c r="ADY659" s="422"/>
      <c r="ADZ659" s="422"/>
      <c r="AEA659" s="422"/>
      <c r="AEB659" s="422"/>
      <c r="AEC659" s="422"/>
      <c r="AED659" s="422"/>
      <c r="AEE659" s="422"/>
      <c r="AEF659" s="422"/>
      <c r="AEG659" s="422"/>
      <c r="AEH659" s="422"/>
      <c r="AEI659" s="422"/>
      <c r="AEJ659" s="422"/>
      <c r="AEK659" s="422"/>
      <c r="AEL659" s="422"/>
      <c r="AEM659" s="422"/>
      <c r="AEN659" s="422"/>
      <c r="AEO659" s="422"/>
      <c r="AEP659" s="422"/>
      <c r="AEQ659" s="422"/>
      <c r="AER659" s="422"/>
      <c r="AES659" s="422"/>
      <c r="AET659" s="422"/>
      <c r="AEU659" s="422"/>
      <c r="AEV659" s="422"/>
      <c r="AEW659" s="422"/>
      <c r="AEX659" s="422"/>
      <c r="AEY659" s="422"/>
      <c r="AEZ659" s="422"/>
      <c r="AFA659" s="422"/>
      <c r="AFB659" s="422"/>
      <c r="AFC659" s="422"/>
      <c r="AFD659" s="422"/>
      <c r="AFE659" s="422"/>
      <c r="AFF659" s="422"/>
      <c r="AFG659" s="422"/>
      <c r="AFH659" s="422"/>
      <c r="AFI659" s="422"/>
      <c r="AFJ659" s="422"/>
      <c r="AFK659" s="422"/>
      <c r="AFL659" s="422"/>
      <c r="AFM659" s="422"/>
      <c r="AFN659" s="422"/>
      <c r="AFO659" s="422"/>
      <c r="AFP659" s="422"/>
      <c r="AFQ659" s="422"/>
      <c r="AFR659" s="422"/>
      <c r="AFS659" s="422"/>
      <c r="AFT659" s="422"/>
      <c r="AFU659" s="422"/>
      <c r="AFV659" s="422"/>
      <c r="AFW659" s="422"/>
      <c r="AFX659" s="422"/>
      <c r="AFY659" s="422"/>
      <c r="AFZ659" s="422"/>
      <c r="AGA659" s="422"/>
      <c r="AGB659" s="422"/>
      <c r="AGC659" s="422"/>
      <c r="AGD659" s="422"/>
      <c r="AGE659" s="422"/>
      <c r="AGF659" s="422"/>
      <c r="AGG659" s="422"/>
      <c r="AGH659" s="422"/>
      <c r="AGI659" s="422"/>
      <c r="AGJ659" s="422"/>
      <c r="AGK659" s="422"/>
      <c r="AGL659" s="422"/>
      <c r="AGM659" s="422"/>
      <c r="AGN659" s="422"/>
      <c r="AGO659" s="422"/>
      <c r="AGP659" s="422"/>
      <c r="AGQ659" s="422"/>
      <c r="AGR659" s="422"/>
      <c r="AGS659" s="422"/>
      <c r="AGT659" s="422"/>
      <c r="AGU659" s="422"/>
      <c r="AGV659" s="422"/>
      <c r="AGW659" s="422"/>
      <c r="AGX659" s="422"/>
      <c r="AGY659" s="422"/>
      <c r="AGZ659" s="422"/>
      <c r="AHA659" s="422"/>
      <c r="AHB659" s="422"/>
      <c r="AHC659" s="422"/>
      <c r="AHD659" s="422"/>
      <c r="AHE659" s="422"/>
      <c r="AHF659" s="422"/>
      <c r="AHG659" s="422"/>
      <c r="AHH659" s="422"/>
      <c r="AHI659" s="422"/>
      <c r="AHJ659" s="422"/>
      <c r="AHK659" s="422"/>
      <c r="AHL659" s="422"/>
      <c r="AHM659" s="422"/>
      <c r="AHN659" s="422"/>
      <c r="AHO659" s="422"/>
      <c r="AHP659" s="422"/>
      <c r="AHQ659" s="422"/>
      <c r="AHR659" s="422"/>
      <c r="AHS659" s="422"/>
      <c r="AHT659" s="422"/>
      <c r="AHU659" s="422"/>
      <c r="AHV659" s="422"/>
      <c r="AHW659" s="422"/>
      <c r="AHX659" s="422"/>
      <c r="AHY659" s="422"/>
      <c r="AHZ659" s="422"/>
      <c r="AIA659" s="422"/>
      <c r="AIB659" s="422"/>
      <c r="AIC659" s="422"/>
      <c r="AID659" s="422"/>
      <c r="AIE659" s="422"/>
      <c r="AIF659" s="422"/>
      <c r="AIG659" s="422"/>
      <c r="AIH659" s="422"/>
      <c r="AII659" s="422"/>
      <c r="AIJ659" s="422"/>
      <c r="AIK659" s="422"/>
      <c r="AIL659" s="422"/>
      <c r="AIM659" s="422"/>
      <c r="AIN659" s="422"/>
      <c r="AIO659" s="422"/>
      <c r="AIP659" s="422"/>
      <c r="AIQ659" s="422"/>
      <c r="AIR659" s="422"/>
      <c r="AIS659" s="422"/>
      <c r="AIT659" s="422"/>
      <c r="AIU659" s="422"/>
      <c r="AIV659" s="422"/>
      <c r="AIW659" s="422"/>
      <c r="AIX659" s="422"/>
      <c r="AIY659" s="422"/>
      <c r="AIZ659" s="422"/>
      <c r="AJA659" s="422"/>
      <c r="AJB659" s="422"/>
      <c r="AJC659" s="422"/>
      <c r="AJD659" s="422"/>
      <c r="AJE659" s="422"/>
      <c r="AJF659" s="422"/>
      <c r="AJG659" s="422"/>
      <c r="AJH659" s="422"/>
      <c r="AJI659" s="422"/>
      <c r="AJJ659" s="422"/>
      <c r="AJK659" s="422"/>
      <c r="AJL659" s="422"/>
      <c r="AJM659" s="422"/>
      <c r="AJN659" s="422"/>
      <c r="AJO659" s="422"/>
      <c r="AJP659" s="422"/>
      <c r="AJQ659" s="422"/>
      <c r="AJR659" s="422"/>
      <c r="AJS659" s="422"/>
      <c r="AJT659" s="422"/>
      <c r="AJU659" s="422"/>
      <c r="AJV659" s="422"/>
      <c r="AJW659" s="422"/>
      <c r="AJX659" s="422"/>
      <c r="AJY659" s="422"/>
      <c r="AJZ659" s="422"/>
      <c r="AKA659" s="422"/>
      <c r="AKB659" s="422"/>
      <c r="AKC659" s="422"/>
      <c r="AKD659" s="422"/>
      <c r="AKE659" s="422"/>
      <c r="AKF659" s="422"/>
      <c r="AKG659" s="422"/>
      <c r="AKH659" s="422"/>
      <c r="AKI659" s="422"/>
      <c r="AKJ659" s="422"/>
      <c r="AKK659" s="422"/>
      <c r="AKL659" s="422"/>
      <c r="AKM659" s="422"/>
      <c r="AKN659" s="422"/>
      <c r="AKO659" s="422"/>
      <c r="AKP659" s="422"/>
      <c r="AKQ659" s="422"/>
      <c r="AKR659" s="422"/>
      <c r="AKS659" s="422"/>
      <c r="AKT659" s="422"/>
      <c r="AKU659" s="422"/>
      <c r="AKV659" s="422"/>
      <c r="AKW659" s="422"/>
      <c r="AKX659" s="422"/>
      <c r="AKY659" s="422"/>
      <c r="AKZ659" s="422"/>
      <c r="ALA659" s="422"/>
      <c r="ALB659" s="422"/>
      <c r="ALC659" s="422"/>
      <c r="ALD659" s="422"/>
      <c r="ALE659" s="422"/>
      <c r="ALF659" s="422"/>
      <c r="ALG659" s="422"/>
      <c r="ALH659" s="422"/>
      <c r="ALI659" s="422"/>
      <c r="ALJ659" s="422"/>
      <c r="ALK659" s="422"/>
      <c r="ALL659" s="422"/>
      <c r="ALM659" s="422"/>
      <c r="ALN659" s="422"/>
      <c r="ALO659" s="422"/>
      <c r="ALP659" s="422"/>
      <c r="ALQ659" s="422"/>
      <c r="ALR659" s="422"/>
      <c r="ALS659" s="422"/>
      <c r="ALT659" s="422"/>
      <c r="ALU659" s="422"/>
      <c r="ALV659" s="422"/>
      <c r="ALW659" s="422"/>
      <c r="ALX659" s="422"/>
      <c r="ALY659" s="422"/>
      <c r="ALZ659" s="422"/>
      <c r="AMA659" s="422"/>
      <c r="AMB659" s="422"/>
      <c r="AMC659" s="422"/>
      <c r="AMD659" s="422"/>
      <c r="AME659" s="422"/>
      <c r="AMF659" s="422"/>
      <c r="AMG659" s="422"/>
      <c r="AMH659" s="422"/>
      <c r="AMI659" s="422"/>
      <c r="AMJ659" s="422"/>
      <c r="AMK659" s="422"/>
      <c r="AML659" s="422"/>
      <c r="AMM659" s="422"/>
      <c r="AMN659" s="422"/>
      <c r="AMO659" s="422"/>
      <c r="AMP659" s="422"/>
      <c r="AMQ659" s="422"/>
      <c r="AMR659" s="422"/>
      <c r="AMS659" s="422"/>
      <c r="AMT659" s="422"/>
      <c r="AMU659" s="422"/>
      <c r="AMV659" s="422"/>
      <c r="AMW659" s="422"/>
      <c r="AMX659" s="422"/>
    </row>
    <row r="660" spans="1:1038" s="398" customFormat="1" ht="18" customHeight="1">
      <c r="A660" s="610"/>
      <c r="B660" s="226"/>
      <c r="C660" s="226"/>
      <c r="D660" s="226"/>
      <c r="E660" s="422">
        <v>85</v>
      </c>
      <c r="F660" s="422">
        <v>4</v>
      </c>
      <c r="G660" s="602" t="str">
        <f t="shared" ref="G660" si="350">E660&amp;"-"&amp;F660</f>
        <v>85-4</v>
      </c>
      <c r="H660" s="226">
        <v>7</v>
      </c>
      <c r="I660" s="256">
        <v>8.5</v>
      </c>
      <c r="J660" s="544"/>
      <c r="K660" s="545"/>
      <c r="L660" s="171">
        <f>(VLOOKUP($G660,Depth_Lookup!$A$3:$J$410,10,FALSE))+(H660/100)</f>
        <v>218.45999999999998</v>
      </c>
      <c r="M660" s="171">
        <f>(VLOOKUP($G660,Depth_Lookup!$A$3:$J$410,10,FALSE))+(I660/100)</f>
        <v>218.47499999999999</v>
      </c>
      <c r="N660" s="232"/>
      <c r="O660" s="226"/>
      <c r="P660" s="226"/>
      <c r="Q660" s="226"/>
      <c r="R660" s="391" t="s">
        <v>1805</v>
      </c>
      <c r="S660" s="226"/>
      <c r="T660" s="226"/>
      <c r="U660" s="226"/>
      <c r="V660" s="226"/>
      <c r="W660" s="226"/>
      <c r="X660" s="391"/>
      <c r="Y660" s="226"/>
      <c r="Z660" s="226"/>
      <c r="AA660" s="226"/>
      <c r="AB660" s="226"/>
      <c r="AC660" s="226"/>
      <c r="AD660" s="226"/>
      <c r="AE660" s="393"/>
      <c r="AF660" s="558"/>
      <c r="AG660" s="394"/>
      <c r="AH660" s="226"/>
      <c r="AI660" s="257"/>
      <c r="AJ660" s="226"/>
      <c r="AK660" s="226"/>
      <c r="AL660" s="226"/>
      <c r="AM660" s="226"/>
      <c r="AN660" s="226"/>
      <c r="AO660" s="257"/>
      <c r="AP660" s="226"/>
      <c r="AQ660" s="226"/>
      <c r="AR660" s="226"/>
      <c r="AS660" s="226"/>
      <c r="AT660" s="226"/>
      <c r="AU660" s="257"/>
      <c r="AV660" s="226"/>
      <c r="AW660" s="226"/>
      <c r="AX660" s="226"/>
      <c r="AY660" s="226"/>
      <c r="AZ660" s="226"/>
      <c r="BA660" s="257"/>
      <c r="BB660" s="226"/>
      <c r="BC660" s="226"/>
      <c r="BD660" s="226"/>
      <c r="BE660" s="226"/>
      <c r="BF660" s="226"/>
      <c r="BG660" s="257"/>
      <c r="BH660" s="226"/>
      <c r="BI660" s="226"/>
      <c r="BJ660" s="226"/>
      <c r="BK660" s="226"/>
      <c r="BL660" s="226"/>
      <c r="BM660" s="257"/>
      <c r="BN660" s="226"/>
      <c r="BO660" s="226"/>
      <c r="BP660" s="226"/>
      <c r="BQ660" s="226"/>
      <c r="BR660" s="226"/>
      <c r="BS660" s="226"/>
      <c r="BT660" s="226"/>
      <c r="BU660" s="226"/>
      <c r="BV660" s="226"/>
      <c r="BW660" s="226"/>
      <c r="BX660" s="226"/>
      <c r="BY660" s="257"/>
      <c r="BZ660" s="226"/>
      <c r="CA660" s="226"/>
      <c r="CB660" s="226"/>
      <c r="CC660" s="226"/>
      <c r="CD660" s="226"/>
      <c r="CE660" s="226"/>
      <c r="CF660" s="399"/>
      <c r="CG660" s="259"/>
      <c r="CH660" s="559"/>
      <c r="CI660" s="559"/>
      <c r="CJ660" s="559"/>
      <c r="CK660" s="560"/>
      <c r="CL660" s="560"/>
      <c r="CM660" s="560"/>
      <c r="CN660" s="560"/>
      <c r="CO660" s="560"/>
      <c r="CP660" s="560"/>
      <c r="CQ660" s="560"/>
      <c r="CR660" s="560"/>
      <c r="CS660" s="560"/>
      <c r="CT660" s="560"/>
      <c r="CU660" s="560"/>
      <c r="CV660" s="560"/>
      <c r="CW660" s="560"/>
      <c r="CX660" s="560"/>
      <c r="CY660" s="560"/>
      <c r="CZ660" s="560"/>
      <c r="DA660" s="560"/>
      <c r="DB660" s="560"/>
      <c r="DC660" s="566"/>
      <c r="DD660" s="560"/>
      <c r="DE660" s="560"/>
      <c r="DF660" s="560"/>
      <c r="DG660" s="560"/>
      <c r="DH660" s="560"/>
      <c r="DI660" s="560"/>
      <c r="DJ660" s="560"/>
      <c r="DK660" s="396"/>
      <c r="DL660" s="259"/>
      <c r="DM660" s="560"/>
      <c r="DN660" s="560"/>
      <c r="DO660" s="563"/>
      <c r="DP660" s="564"/>
      <c r="DQ660" s="565"/>
      <c r="DR660" s="563"/>
      <c r="DS660" s="565"/>
      <c r="DT660" s="543"/>
      <c r="DU660" s="566"/>
      <c r="DV660" s="566"/>
      <c r="DW660" s="400"/>
      <c r="DX660" s="567"/>
      <c r="DY660" s="567"/>
      <c r="DZ660" s="155"/>
      <c r="EA660" s="155"/>
      <c r="EB660" s="256"/>
      <c r="EC660" s="104"/>
      <c r="ED660" s="229" t="s">
        <v>2517</v>
      </c>
      <c r="EE660" s="401"/>
      <c r="EF660" s="402"/>
      <c r="EG660" s="401"/>
      <c r="EH660" s="403"/>
      <c r="EI660" s="404"/>
      <c r="EJ660" s="405"/>
      <c r="EK660" s="406"/>
      <c r="EL660" s="401"/>
      <c r="EM660" s="403"/>
      <c r="EN660" s="403" t="s">
        <v>2046</v>
      </c>
      <c r="EO660" s="407">
        <v>2.2000000000000002</v>
      </c>
      <c r="EP660" s="407"/>
      <c r="EQ660" s="407"/>
      <c r="ER660" s="407"/>
      <c r="ES660" s="407"/>
      <c r="ET660" s="407"/>
      <c r="EU660" s="407"/>
      <c r="EV660" s="408">
        <v>32</v>
      </c>
      <c r="EW660" s="408">
        <v>270</v>
      </c>
      <c r="EX660" s="408">
        <v>45</v>
      </c>
      <c r="EY660" s="408">
        <v>180</v>
      </c>
      <c r="EZ660" s="192">
        <f t="shared" si="313"/>
        <v>32</v>
      </c>
      <c r="FA660" s="192">
        <f t="shared" si="314"/>
        <v>32</v>
      </c>
      <c r="FB660" s="192">
        <f t="shared" si="315"/>
        <v>40.299547528800716</v>
      </c>
      <c r="FC660" s="192">
        <f t="shared" si="316"/>
        <v>122</v>
      </c>
      <c r="FD660" s="192">
        <f t="shared" si="317"/>
        <v>49.700452471199284</v>
      </c>
      <c r="FE660" s="193">
        <f t="shared" si="318"/>
        <v>212</v>
      </c>
      <c r="FF660" s="194">
        <f t="shared" si="319"/>
        <v>49.700452471199284</v>
      </c>
      <c r="FG660" s="401"/>
      <c r="FH660" s="403"/>
      <c r="FI660" s="778">
        <f t="shared" si="324"/>
        <v>2.2000000000000002</v>
      </c>
      <c r="FJ660" s="779">
        <f t="shared" si="325"/>
        <v>49.700452471199284</v>
      </c>
      <c r="FK660" s="779">
        <f t="shared" si="326"/>
        <v>40.299547528800716</v>
      </c>
      <c r="FL660" s="780">
        <f t="shared" si="327"/>
        <v>0.70335979144151684</v>
      </c>
      <c r="FM660" s="169">
        <f t="shared" si="328"/>
        <v>0.64678375661292187</v>
      </c>
      <c r="FN660" s="783">
        <f t="shared" si="329"/>
        <v>1.4229242645484281</v>
      </c>
      <c r="FO660" s="226"/>
      <c r="FP660" s="226"/>
      <c r="FQ660" s="226"/>
      <c r="FR660" s="226"/>
      <c r="FS660" s="226"/>
      <c r="FT660" s="226"/>
      <c r="FU660" s="226"/>
      <c r="FV660" s="226"/>
      <c r="FW660" s="226"/>
      <c r="FX660" s="226"/>
      <c r="FY660" s="226"/>
      <c r="FZ660" s="226"/>
      <c r="GA660" s="226"/>
      <c r="GB660" s="226"/>
      <c r="GC660" s="226"/>
      <c r="GD660" s="226"/>
      <c r="GE660" s="226"/>
      <c r="GF660" s="226"/>
      <c r="GG660" s="226"/>
      <c r="GH660" s="226"/>
      <c r="GI660" s="226"/>
      <c r="GJ660" s="226"/>
      <c r="GK660" s="226"/>
      <c r="GL660" s="226"/>
      <c r="GM660" s="226"/>
      <c r="GN660" s="226"/>
      <c r="GO660" s="226"/>
      <c r="GP660" s="226"/>
      <c r="GQ660" s="226"/>
      <c r="GR660" s="226"/>
      <c r="GS660" s="226"/>
      <c r="GT660" s="226"/>
      <c r="GU660" s="226"/>
      <c r="GV660" s="226"/>
      <c r="GW660" s="226"/>
      <c r="GX660" s="226"/>
      <c r="GY660" s="226"/>
      <c r="GZ660" s="226"/>
      <c r="HA660" s="226"/>
      <c r="HB660" s="226"/>
      <c r="HC660" s="226"/>
      <c r="HD660" s="226"/>
      <c r="HE660" s="226"/>
      <c r="HF660" s="226"/>
      <c r="HG660" s="226"/>
      <c r="HH660" s="226"/>
      <c r="HI660" s="226"/>
      <c r="HJ660" s="226"/>
      <c r="HK660" s="226"/>
      <c r="HL660" s="226"/>
      <c r="HM660" s="226"/>
      <c r="HN660" s="226"/>
      <c r="HO660" s="226"/>
      <c r="HP660" s="226"/>
      <c r="HQ660" s="226"/>
      <c r="HR660" s="226"/>
      <c r="HS660" s="226"/>
      <c r="HT660" s="226"/>
      <c r="HU660" s="226"/>
      <c r="HV660" s="226"/>
      <c r="HW660" s="226"/>
      <c r="HX660" s="226"/>
      <c r="HY660" s="226"/>
      <c r="HZ660" s="226"/>
      <c r="IA660" s="226"/>
      <c r="IB660" s="226"/>
      <c r="IC660" s="226"/>
      <c r="ID660" s="226"/>
      <c r="IE660" s="226"/>
      <c r="IF660" s="226"/>
      <c r="IG660" s="226"/>
      <c r="IH660" s="226"/>
      <c r="II660" s="226"/>
      <c r="IJ660" s="226"/>
      <c r="IK660" s="226"/>
      <c r="IL660" s="226"/>
      <c r="IM660" s="226"/>
      <c r="IN660" s="226"/>
      <c r="IO660" s="226"/>
      <c r="IP660" s="226"/>
      <c r="IQ660" s="226"/>
      <c r="IR660" s="226"/>
      <c r="IS660" s="226"/>
      <c r="IT660" s="226"/>
      <c r="IU660" s="226"/>
      <c r="IV660" s="226"/>
      <c r="IW660" s="226"/>
      <c r="IX660" s="226"/>
      <c r="IY660" s="226"/>
      <c r="IZ660" s="226"/>
      <c r="JA660" s="226"/>
      <c r="JB660" s="226"/>
      <c r="JC660" s="226"/>
      <c r="JD660" s="226"/>
      <c r="JE660" s="226"/>
      <c r="JF660" s="226"/>
      <c r="JG660" s="226"/>
      <c r="JH660" s="226"/>
      <c r="JI660" s="226"/>
      <c r="JJ660" s="226"/>
      <c r="JK660" s="226"/>
      <c r="JL660" s="226"/>
      <c r="JM660" s="226"/>
      <c r="JN660" s="226"/>
      <c r="JO660" s="226"/>
      <c r="JP660" s="226"/>
      <c r="JQ660" s="226"/>
      <c r="JR660" s="226"/>
      <c r="JS660" s="226"/>
      <c r="JT660" s="226"/>
      <c r="JU660" s="226"/>
      <c r="JV660" s="226"/>
      <c r="JW660" s="226"/>
      <c r="JX660" s="226"/>
      <c r="JY660" s="226"/>
      <c r="JZ660" s="226"/>
      <c r="KA660" s="226"/>
      <c r="KB660" s="226"/>
      <c r="KC660" s="226"/>
      <c r="KD660" s="226"/>
      <c r="KE660" s="226"/>
      <c r="KF660" s="226"/>
      <c r="KG660" s="226"/>
      <c r="KH660" s="226"/>
      <c r="KI660" s="226"/>
      <c r="KJ660" s="226"/>
      <c r="KK660" s="226"/>
      <c r="KL660" s="226"/>
      <c r="KM660" s="226"/>
      <c r="KN660" s="226"/>
      <c r="KO660" s="226"/>
      <c r="KP660" s="226"/>
      <c r="KQ660" s="226"/>
      <c r="KR660" s="226"/>
      <c r="KS660" s="226"/>
      <c r="KT660" s="226"/>
      <c r="KU660" s="226"/>
      <c r="KV660" s="226"/>
      <c r="KW660" s="226"/>
      <c r="KX660" s="226"/>
      <c r="KY660" s="226"/>
      <c r="KZ660" s="226"/>
      <c r="LA660" s="226"/>
      <c r="LB660" s="226"/>
      <c r="LC660" s="226"/>
      <c r="LD660" s="226"/>
      <c r="LE660" s="226"/>
      <c r="LF660" s="226"/>
      <c r="LG660" s="226"/>
      <c r="LH660" s="226"/>
      <c r="LI660" s="226"/>
      <c r="LJ660" s="226"/>
      <c r="LK660" s="226"/>
      <c r="LL660" s="226"/>
      <c r="LM660" s="226"/>
      <c r="LN660" s="226"/>
      <c r="LO660" s="226"/>
      <c r="LP660" s="226"/>
      <c r="LQ660" s="226"/>
      <c r="LR660" s="226"/>
      <c r="LS660" s="226"/>
      <c r="LT660" s="226"/>
      <c r="LU660" s="226"/>
      <c r="LV660" s="226"/>
      <c r="LW660" s="226"/>
      <c r="LX660" s="226"/>
      <c r="LY660" s="226"/>
      <c r="LZ660" s="226"/>
      <c r="MA660" s="226"/>
      <c r="MB660" s="226"/>
      <c r="MC660" s="226"/>
      <c r="MD660" s="226"/>
      <c r="ME660" s="226"/>
      <c r="MF660" s="226"/>
      <c r="MG660" s="226"/>
      <c r="MH660" s="226"/>
      <c r="MI660" s="226"/>
      <c r="MJ660" s="226"/>
      <c r="MK660" s="226"/>
      <c r="ML660" s="226"/>
      <c r="MM660" s="226"/>
      <c r="MN660" s="226"/>
      <c r="MO660" s="226"/>
      <c r="MP660" s="226"/>
      <c r="MQ660" s="226"/>
      <c r="MR660" s="226"/>
      <c r="MS660" s="226"/>
      <c r="MT660" s="226"/>
      <c r="MU660" s="226"/>
      <c r="MV660" s="226"/>
      <c r="MW660" s="226"/>
      <c r="MX660" s="226"/>
      <c r="MY660" s="226"/>
      <c r="MZ660" s="226"/>
      <c r="NA660" s="226"/>
      <c r="NB660" s="226"/>
      <c r="NC660" s="226"/>
      <c r="ND660" s="226"/>
      <c r="NE660" s="226"/>
      <c r="NF660" s="226"/>
      <c r="NG660" s="226"/>
      <c r="NH660" s="226"/>
      <c r="NI660" s="226"/>
      <c r="NJ660" s="226"/>
      <c r="NK660" s="226"/>
      <c r="NL660" s="226"/>
      <c r="NM660" s="226"/>
      <c r="NN660" s="226"/>
      <c r="NO660" s="226"/>
      <c r="NP660" s="226"/>
      <c r="NQ660" s="226"/>
      <c r="NR660" s="226"/>
      <c r="NS660" s="226"/>
      <c r="NT660" s="226"/>
      <c r="NU660" s="226"/>
      <c r="NV660" s="226"/>
      <c r="NW660" s="226"/>
      <c r="NX660" s="226"/>
      <c r="NY660" s="226"/>
      <c r="NZ660" s="226"/>
      <c r="OA660" s="226"/>
      <c r="OB660" s="226"/>
      <c r="OC660" s="226"/>
      <c r="OD660" s="226"/>
      <c r="OE660" s="226"/>
      <c r="OF660" s="226"/>
      <c r="OG660" s="226"/>
      <c r="OH660" s="226"/>
      <c r="OI660" s="226"/>
      <c r="OJ660" s="226"/>
      <c r="OK660" s="226"/>
      <c r="OL660" s="226"/>
      <c r="OM660" s="226"/>
      <c r="ON660" s="226"/>
      <c r="OO660" s="226"/>
      <c r="OP660" s="226"/>
      <c r="OQ660" s="226"/>
      <c r="OR660" s="226"/>
      <c r="OS660" s="226"/>
      <c r="OT660" s="226"/>
      <c r="OU660" s="226"/>
      <c r="OV660" s="226"/>
      <c r="OW660" s="226"/>
      <c r="OX660" s="226"/>
      <c r="OY660" s="226"/>
      <c r="OZ660" s="226"/>
      <c r="PA660" s="226"/>
      <c r="PB660" s="226"/>
      <c r="PC660" s="226"/>
      <c r="PD660" s="226"/>
      <c r="PE660" s="226"/>
      <c r="PF660" s="226"/>
      <c r="PG660" s="226"/>
      <c r="PH660" s="226"/>
      <c r="PI660" s="226"/>
      <c r="PJ660" s="226"/>
      <c r="PK660" s="226"/>
      <c r="PL660" s="226"/>
      <c r="PM660" s="226"/>
      <c r="PN660" s="226"/>
      <c r="PO660" s="226"/>
      <c r="PP660" s="226"/>
      <c r="PQ660" s="226"/>
      <c r="PR660" s="226"/>
      <c r="PS660" s="226"/>
      <c r="PT660" s="226"/>
      <c r="PU660" s="226"/>
      <c r="PV660" s="226"/>
      <c r="PW660" s="226"/>
      <c r="PX660" s="226"/>
      <c r="PY660" s="226"/>
      <c r="PZ660" s="226"/>
      <c r="QA660" s="226"/>
      <c r="QB660" s="226"/>
      <c r="QC660" s="226"/>
      <c r="QD660" s="226"/>
      <c r="QE660" s="226"/>
      <c r="QF660" s="226"/>
      <c r="QG660" s="226"/>
      <c r="QH660" s="226"/>
      <c r="QI660" s="226"/>
      <c r="QJ660" s="226"/>
      <c r="QK660" s="226"/>
      <c r="QL660" s="226"/>
      <c r="QM660" s="226"/>
      <c r="QN660" s="226"/>
      <c r="QO660" s="226"/>
      <c r="QP660" s="226"/>
      <c r="QQ660" s="226"/>
      <c r="QR660" s="226"/>
      <c r="QS660" s="226"/>
      <c r="QT660" s="226"/>
      <c r="QU660" s="226"/>
      <c r="QV660" s="226"/>
      <c r="QW660" s="226"/>
      <c r="QX660" s="226"/>
      <c r="QY660" s="226"/>
      <c r="QZ660" s="226"/>
      <c r="RA660" s="226"/>
      <c r="RB660" s="226"/>
      <c r="RC660" s="226"/>
      <c r="RD660" s="226"/>
      <c r="RE660" s="226"/>
      <c r="RF660" s="226"/>
      <c r="RG660" s="226"/>
      <c r="RH660" s="226"/>
      <c r="RI660" s="226"/>
      <c r="RJ660" s="226"/>
      <c r="RK660" s="226"/>
      <c r="RL660" s="226"/>
      <c r="RM660" s="226"/>
      <c r="RN660" s="226"/>
      <c r="RO660" s="226"/>
      <c r="RP660" s="226"/>
      <c r="RQ660" s="226"/>
      <c r="RR660" s="226"/>
      <c r="RS660" s="226"/>
      <c r="RT660" s="226"/>
      <c r="RU660" s="226"/>
      <c r="RV660" s="226"/>
      <c r="RW660" s="226"/>
      <c r="RX660" s="226"/>
      <c r="RY660" s="226"/>
      <c r="RZ660" s="226"/>
      <c r="SA660" s="226"/>
      <c r="SB660" s="226"/>
      <c r="SC660" s="226"/>
      <c r="SD660" s="226"/>
      <c r="SE660" s="226"/>
      <c r="SF660" s="226"/>
      <c r="SG660" s="226"/>
      <c r="SH660" s="226"/>
      <c r="SI660" s="226"/>
      <c r="SJ660" s="226"/>
      <c r="SK660" s="226"/>
      <c r="SL660" s="226"/>
      <c r="SM660" s="226"/>
      <c r="SN660" s="226"/>
      <c r="SO660" s="226"/>
      <c r="SP660" s="226"/>
      <c r="SQ660" s="226"/>
      <c r="SR660" s="226"/>
      <c r="SS660" s="226"/>
      <c r="ST660" s="226"/>
      <c r="SU660" s="226"/>
      <c r="SV660" s="226"/>
      <c r="SW660" s="226"/>
      <c r="SX660" s="226"/>
      <c r="SY660" s="226"/>
      <c r="SZ660" s="226"/>
      <c r="TA660" s="226"/>
      <c r="TB660" s="226"/>
      <c r="TC660" s="226"/>
      <c r="TD660" s="226"/>
      <c r="TE660" s="226"/>
      <c r="TF660" s="226"/>
      <c r="TG660" s="226"/>
      <c r="TH660" s="226"/>
      <c r="TI660" s="226"/>
      <c r="TJ660" s="226"/>
      <c r="TK660" s="226"/>
      <c r="TL660" s="226"/>
      <c r="TM660" s="226"/>
      <c r="TN660" s="226"/>
      <c r="TO660" s="226"/>
      <c r="TP660" s="226"/>
      <c r="TQ660" s="226"/>
      <c r="TR660" s="226"/>
      <c r="TS660" s="226"/>
      <c r="TT660" s="226"/>
      <c r="TU660" s="226"/>
      <c r="TV660" s="226"/>
      <c r="TW660" s="226"/>
      <c r="TX660" s="226"/>
      <c r="TY660" s="226"/>
      <c r="TZ660" s="226"/>
      <c r="UA660" s="226"/>
      <c r="UB660" s="226"/>
      <c r="UC660" s="226"/>
      <c r="UD660" s="226"/>
      <c r="UE660" s="226"/>
      <c r="UF660" s="226"/>
      <c r="UG660" s="226"/>
      <c r="UH660" s="226"/>
      <c r="UI660" s="226"/>
      <c r="UJ660" s="226"/>
      <c r="UK660" s="226"/>
      <c r="UL660" s="226"/>
      <c r="UM660" s="226"/>
      <c r="UN660" s="226"/>
      <c r="UO660" s="226"/>
      <c r="UP660" s="226"/>
      <c r="UQ660" s="226"/>
      <c r="UR660" s="226"/>
      <c r="US660" s="226"/>
      <c r="UT660" s="226"/>
      <c r="UU660" s="226"/>
      <c r="UV660" s="226"/>
      <c r="UW660" s="226"/>
      <c r="UX660" s="226"/>
      <c r="UY660" s="226"/>
      <c r="UZ660" s="226"/>
      <c r="VA660" s="226"/>
      <c r="VB660" s="226"/>
      <c r="VC660" s="226"/>
      <c r="VD660" s="226"/>
      <c r="VE660" s="226"/>
      <c r="VF660" s="226"/>
      <c r="VG660" s="226"/>
      <c r="VH660" s="226"/>
      <c r="VI660" s="226"/>
      <c r="VJ660" s="226"/>
      <c r="VK660" s="226"/>
      <c r="VL660" s="226"/>
      <c r="VM660" s="226"/>
      <c r="VN660" s="226"/>
      <c r="VO660" s="226"/>
      <c r="VP660" s="226"/>
      <c r="VQ660" s="226"/>
      <c r="VR660" s="226"/>
      <c r="VS660" s="226"/>
      <c r="VT660" s="226"/>
      <c r="VU660" s="226"/>
      <c r="VV660" s="226"/>
      <c r="VW660" s="226"/>
      <c r="VX660" s="226"/>
      <c r="VY660" s="226"/>
      <c r="VZ660" s="226"/>
      <c r="WA660" s="226"/>
      <c r="WB660" s="226"/>
      <c r="WC660" s="226"/>
      <c r="WD660" s="226"/>
      <c r="WE660" s="226"/>
      <c r="WF660" s="226"/>
      <c r="WG660" s="226"/>
      <c r="WH660" s="226"/>
      <c r="WI660" s="226"/>
      <c r="WJ660" s="226"/>
      <c r="WK660" s="226"/>
      <c r="WL660" s="226"/>
      <c r="WM660" s="226"/>
      <c r="WN660" s="226"/>
      <c r="WO660" s="226"/>
      <c r="WP660" s="226"/>
      <c r="WQ660" s="226"/>
      <c r="WR660" s="226"/>
      <c r="WS660" s="226"/>
      <c r="WT660" s="226"/>
      <c r="WU660" s="226"/>
      <c r="WV660" s="226"/>
      <c r="WW660" s="226"/>
      <c r="WX660" s="226"/>
      <c r="WY660" s="226"/>
      <c r="WZ660" s="226"/>
      <c r="XA660" s="226"/>
      <c r="XB660" s="226"/>
      <c r="XC660" s="226"/>
      <c r="XD660" s="226"/>
      <c r="XE660" s="226"/>
      <c r="XF660" s="226"/>
      <c r="XG660" s="226"/>
      <c r="XH660" s="226"/>
      <c r="XI660" s="226"/>
      <c r="XJ660" s="226"/>
      <c r="XK660" s="226"/>
      <c r="XL660" s="226"/>
      <c r="XM660" s="226"/>
      <c r="XN660" s="226"/>
      <c r="XO660" s="226"/>
      <c r="XP660" s="226"/>
      <c r="XQ660" s="226"/>
      <c r="XR660" s="226"/>
      <c r="XS660" s="226"/>
      <c r="XT660" s="226"/>
      <c r="XU660" s="226"/>
      <c r="XV660" s="226"/>
      <c r="XW660" s="226"/>
      <c r="XX660" s="226"/>
      <c r="XY660" s="226"/>
      <c r="XZ660" s="226"/>
      <c r="YA660" s="226"/>
      <c r="YB660" s="226"/>
      <c r="YC660" s="226"/>
      <c r="YD660" s="226"/>
      <c r="YE660" s="226"/>
      <c r="YF660" s="226"/>
      <c r="YG660" s="226"/>
      <c r="YH660" s="226"/>
      <c r="YI660" s="226"/>
      <c r="YJ660" s="226"/>
      <c r="YK660" s="226"/>
      <c r="YL660" s="226"/>
      <c r="YM660" s="226"/>
      <c r="YN660" s="226"/>
      <c r="YO660" s="226"/>
      <c r="YP660" s="226"/>
      <c r="YQ660" s="226"/>
      <c r="YR660" s="226"/>
      <c r="YS660" s="226"/>
      <c r="YT660" s="226"/>
      <c r="YU660" s="226"/>
      <c r="YV660" s="226"/>
      <c r="YW660" s="226"/>
      <c r="YX660" s="226"/>
      <c r="YY660" s="226"/>
      <c r="YZ660" s="226"/>
      <c r="ZA660" s="226"/>
      <c r="ZB660" s="226"/>
      <c r="ZC660" s="226"/>
      <c r="ZD660" s="226"/>
      <c r="ZE660" s="226"/>
      <c r="ZF660" s="226"/>
      <c r="ZG660" s="226"/>
      <c r="ZH660" s="226"/>
      <c r="ZI660" s="226"/>
      <c r="ZJ660" s="226"/>
      <c r="ZK660" s="226"/>
      <c r="ZL660" s="226"/>
      <c r="ZM660" s="226"/>
      <c r="ZN660" s="226"/>
      <c r="ZO660" s="226"/>
      <c r="ZP660" s="226"/>
      <c r="ZQ660" s="226"/>
      <c r="ZR660" s="226"/>
      <c r="ZS660" s="226"/>
      <c r="ZT660" s="226"/>
      <c r="ZU660" s="226"/>
      <c r="ZV660" s="226"/>
      <c r="ZW660" s="226"/>
      <c r="ZX660" s="226"/>
      <c r="ZY660" s="226"/>
      <c r="ZZ660" s="226"/>
      <c r="AAA660" s="226"/>
      <c r="AAB660" s="226"/>
      <c r="AAC660" s="226"/>
      <c r="AAD660" s="226"/>
      <c r="AAE660" s="226"/>
      <c r="AAF660" s="226"/>
      <c r="AAG660" s="226"/>
      <c r="AAH660" s="226"/>
      <c r="AAI660" s="226"/>
      <c r="AAJ660" s="226"/>
      <c r="AAK660" s="226"/>
      <c r="AAL660" s="226"/>
      <c r="AAM660" s="226"/>
      <c r="AAN660" s="226"/>
      <c r="AAO660" s="226"/>
      <c r="AAP660" s="226"/>
      <c r="AAQ660" s="226"/>
      <c r="AAR660" s="226"/>
      <c r="AAS660" s="226"/>
      <c r="AAT660" s="226"/>
      <c r="AAU660" s="226"/>
      <c r="AAV660" s="226"/>
      <c r="AAW660" s="226"/>
      <c r="AAX660" s="226"/>
      <c r="AAY660" s="226"/>
      <c r="AAZ660" s="226"/>
      <c r="ABA660" s="226"/>
      <c r="ABB660" s="226"/>
      <c r="ABC660" s="226"/>
      <c r="ABD660" s="226"/>
      <c r="ABE660" s="226"/>
      <c r="ABF660" s="226"/>
      <c r="ABG660" s="226"/>
      <c r="ABH660" s="226"/>
      <c r="ABI660" s="226"/>
      <c r="ABJ660" s="226"/>
      <c r="ABK660" s="226"/>
      <c r="ABL660" s="226"/>
      <c r="ABM660" s="226"/>
      <c r="ABN660" s="226"/>
      <c r="ABO660" s="226"/>
      <c r="ABP660" s="226"/>
      <c r="ABQ660" s="226"/>
      <c r="ABR660" s="226"/>
      <c r="ABS660" s="226"/>
      <c r="ABT660" s="226"/>
      <c r="ABU660" s="226"/>
      <c r="ABV660" s="226"/>
      <c r="ABW660" s="226"/>
      <c r="ABX660" s="226"/>
      <c r="ABY660" s="226"/>
      <c r="ABZ660" s="226"/>
      <c r="ACA660" s="226"/>
      <c r="ACB660" s="226"/>
      <c r="ACC660" s="226"/>
      <c r="ACD660" s="226"/>
      <c r="ACE660" s="226"/>
      <c r="ACF660" s="226"/>
      <c r="ACG660" s="226"/>
      <c r="ACH660" s="226"/>
      <c r="ACI660" s="226"/>
      <c r="ACJ660" s="226"/>
      <c r="ACK660" s="226"/>
      <c r="ACL660" s="226"/>
      <c r="ACM660" s="226"/>
      <c r="ACN660" s="226"/>
      <c r="ACO660" s="226"/>
      <c r="ACP660" s="226"/>
      <c r="ACQ660" s="226"/>
      <c r="ACR660" s="226"/>
      <c r="ACS660" s="226"/>
      <c r="ACT660" s="226"/>
      <c r="ACU660" s="226"/>
      <c r="ACV660" s="226"/>
      <c r="ACW660" s="226"/>
      <c r="ACX660" s="226"/>
      <c r="ACY660" s="226"/>
      <c r="ACZ660" s="226"/>
      <c r="ADA660" s="226"/>
      <c r="ADB660" s="226"/>
      <c r="ADC660" s="226"/>
      <c r="ADD660" s="226"/>
      <c r="ADE660" s="226"/>
      <c r="ADF660" s="226"/>
      <c r="ADG660" s="226"/>
      <c r="ADH660" s="226"/>
      <c r="ADI660" s="226"/>
      <c r="ADJ660" s="226"/>
      <c r="ADK660" s="226"/>
      <c r="ADL660" s="226"/>
      <c r="ADM660" s="226"/>
      <c r="ADN660" s="226"/>
      <c r="ADO660" s="226"/>
      <c r="ADP660" s="226"/>
      <c r="ADQ660" s="226"/>
      <c r="ADR660" s="226"/>
      <c r="ADS660" s="226"/>
      <c r="ADT660" s="226"/>
      <c r="ADU660" s="226"/>
      <c r="ADV660" s="226"/>
      <c r="ADW660" s="226"/>
      <c r="ADX660" s="226"/>
      <c r="ADY660" s="226"/>
      <c r="ADZ660" s="226"/>
      <c r="AEA660" s="226"/>
      <c r="AEB660" s="226"/>
      <c r="AEC660" s="226"/>
      <c r="AED660" s="226"/>
      <c r="AEE660" s="226"/>
      <c r="AEF660" s="226"/>
      <c r="AEG660" s="226"/>
      <c r="AEH660" s="226"/>
      <c r="AEI660" s="226"/>
      <c r="AEJ660" s="226"/>
      <c r="AEK660" s="226"/>
      <c r="AEL660" s="226"/>
      <c r="AEM660" s="226"/>
      <c r="AEN660" s="226"/>
      <c r="AEO660" s="226"/>
      <c r="AEP660" s="226"/>
      <c r="AEQ660" s="226"/>
      <c r="AER660" s="226"/>
      <c r="AES660" s="226"/>
      <c r="AET660" s="226"/>
      <c r="AEU660" s="226"/>
      <c r="AEV660" s="226"/>
      <c r="AEW660" s="226"/>
      <c r="AEX660" s="226"/>
      <c r="AEY660" s="226"/>
      <c r="AEZ660" s="226"/>
      <c r="AFA660" s="226"/>
      <c r="AFB660" s="226"/>
      <c r="AFC660" s="226"/>
      <c r="AFD660" s="226"/>
      <c r="AFE660" s="226"/>
      <c r="AFF660" s="226"/>
      <c r="AFG660" s="226"/>
      <c r="AFH660" s="226"/>
      <c r="AFI660" s="226"/>
      <c r="AFJ660" s="226"/>
      <c r="AFK660" s="226"/>
      <c r="AFL660" s="226"/>
      <c r="AFM660" s="226"/>
      <c r="AFN660" s="226"/>
      <c r="AFO660" s="226"/>
      <c r="AFP660" s="226"/>
      <c r="AFQ660" s="226"/>
      <c r="AFR660" s="226"/>
      <c r="AFS660" s="226"/>
      <c r="AFT660" s="226"/>
      <c r="AFU660" s="226"/>
      <c r="AFV660" s="226"/>
      <c r="AFW660" s="226"/>
      <c r="AFX660" s="226"/>
      <c r="AFY660" s="226"/>
      <c r="AFZ660" s="226"/>
      <c r="AGA660" s="226"/>
      <c r="AGB660" s="226"/>
      <c r="AGC660" s="226"/>
      <c r="AGD660" s="226"/>
      <c r="AGE660" s="226"/>
      <c r="AGF660" s="226"/>
      <c r="AGG660" s="226"/>
      <c r="AGH660" s="226"/>
      <c r="AGI660" s="226"/>
      <c r="AGJ660" s="226"/>
      <c r="AGK660" s="226"/>
      <c r="AGL660" s="226"/>
      <c r="AGM660" s="226"/>
      <c r="AGN660" s="226"/>
      <c r="AGO660" s="226"/>
      <c r="AGP660" s="226"/>
      <c r="AGQ660" s="226"/>
      <c r="AGR660" s="226"/>
      <c r="AGS660" s="226"/>
      <c r="AGT660" s="226"/>
      <c r="AGU660" s="226"/>
      <c r="AGV660" s="226"/>
      <c r="AGW660" s="226"/>
      <c r="AGX660" s="226"/>
      <c r="AGY660" s="226"/>
      <c r="AGZ660" s="226"/>
      <c r="AHA660" s="226"/>
      <c r="AHB660" s="226"/>
      <c r="AHC660" s="226"/>
      <c r="AHD660" s="226"/>
      <c r="AHE660" s="226"/>
      <c r="AHF660" s="226"/>
      <c r="AHG660" s="226"/>
      <c r="AHH660" s="226"/>
      <c r="AHI660" s="226"/>
      <c r="AHJ660" s="226"/>
      <c r="AHK660" s="226"/>
      <c r="AHL660" s="226"/>
      <c r="AHM660" s="226"/>
      <c r="AHN660" s="226"/>
      <c r="AHO660" s="226"/>
      <c r="AHP660" s="226"/>
      <c r="AHQ660" s="226"/>
      <c r="AHR660" s="226"/>
      <c r="AHS660" s="226"/>
      <c r="AHT660" s="226"/>
      <c r="AHU660" s="226"/>
      <c r="AHV660" s="226"/>
      <c r="AHW660" s="226"/>
      <c r="AHX660" s="226"/>
      <c r="AHY660" s="226"/>
      <c r="AHZ660" s="226"/>
      <c r="AIA660" s="226"/>
      <c r="AIB660" s="226"/>
      <c r="AIC660" s="226"/>
      <c r="AID660" s="226"/>
      <c r="AIE660" s="226"/>
      <c r="AIF660" s="226"/>
      <c r="AIG660" s="226"/>
      <c r="AIH660" s="226"/>
      <c r="AII660" s="226"/>
      <c r="AIJ660" s="226"/>
      <c r="AIK660" s="226"/>
      <c r="AIL660" s="226"/>
      <c r="AIM660" s="226"/>
      <c r="AIN660" s="226"/>
      <c r="AIO660" s="226"/>
      <c r="AIP660" s="226"/>
      <c r="AIQ660" s="226"/>
      <c r="AIR660" s="226"/>
      <c r="AIS660" s="226"/>
      <c r="AIT660" s="226"/>
      <c r="AIU660" s="226"/>
      <c r="AIV660" s="226"/>
      <c r="AIW660" s="226"/>
      <c r="AIX660" s="226"/>
      <c r="AIY660" s="226"/>
      <c r="AIZ660" s="226"/>
      <c r="AJA660" s="226"/>
      <c r="AJB660" s="226"/>
      <c r="AJC660" s="226"/>
      <c r="AJD660" s="226"/>
      <c r="AJE660" s="226"/>
      <c r="AJF660" s="226"/>
      <c r="AJG660" s="226"/>
      <c r="AJH660" s="226"/>
      <c r="AJI660" s="226"/>
      <c r="AJJ660" s="226"/>
      <c r="AJK660" s="226"/>
      <c r="AJL660" s="226"/>
      <c r="AJM660" s="226"/>
      <c r="AJN660" s="226"/>
      <c r="AJO660" s="226"/>
      <c r="AJP660" s="226"/>
      <c r="AJQ660" s="226"/>
      <c r="AJR660" s="226"/>
      <c r="AJS660" s="226"/>
      <c r="AJT660" s="226"/>
      <c r="AJU660" s="226"/>
      <c r="AJV660" s="226"/>
      <c r="AJW660" s="226"/>
      <c r="AJX660" s="226"/>
      <c r="AJY660" s="226"/>
      <c r="AJZ660" s="226"/>
      <c r="AKA660" s="226"/>
      <c r="AKB660" s="226"/>
      <c r="AKC660" s="226"/>
      <c r="AKD660" s="226"/>
      <c r="AKE660" s="226"/>
      <c r="AKF660" s="226"/>
      <c r="AKG660" s="226"/>
      <c r="AKH660" s="226"/>
      <c r="AKI660" s="226"/>
      <c r="AKJ660" s="226"/>
      <c r="AKK660" s="226"/>
      <c r="AKL660" s="226"/>
      <c r="AKM660" s="226"/>
      <c r="AKN660" s="226"/>
      <c r="AKO660" s="226"/>
      <c r="AKP660" s="226"/>
      <c r="AKQ660" s="226"/>
      <c r="AKR660" s="226"/>
      <c r="AKS660" s="226"/>
      <c r="AKT660" s="226"/>
      <c r="AKU660" s="226"/>
      <c r="AKV660" s="226"/>
      <c r="AKW660" s="226"/>
      <c r="AKX660" s="226"/>
      <c r="AKY660" s="226"/>
      <c r="AKZ660" s="226"/>
      <c r="ALA660" s="226"/>
      <c r="ALB660" s="226"/>
      <c r="ALC660" s="226"/>
      <c r="ALD660" s="226"/>
      <c r="ALE660" s="226"/>
      <c r="ALF660" s="226"/>
      <c r="ALG660" s="226"/>
      <c r="ALH660" s="226"/>
      <c r="ALI660" s="226"/>
      <c r="ALJ660" s="226"/>
      <c r="ALK660" s="226"/>
      <c r="ALL660" s="226"/>
      <c r="ALM660" s="226"/>
      <c r="ALN660" s="226"/>
      <c r="ALO660" s="226"/>
      <c r="ALP660" s="226"/>
      <c r="ALQ660" s="226"/>
      <c r="ALR660" s="226"/>
      <c r="ALS660" s="226"/>
      <c r="ALT660" s="226"/>
      <c r="ALU660" s="226"/>
      <c r="ALV660" s="226"/>
      <c r="ALW660" s="226"/>
      <c r="ALX660" s="226"/>
      <c r="ALY660" s="226"/>
      <c r="ALZ660" s="226"/>
      <c r="AMA660" s="226"/>
      <c r="AMB660" s="226"/>
      <c r="AMC660" s="226"/>
      <c r="AMD660" s="226"/>
      <c r="AME660" s="226"/>
      <c r="AMF660" s="226"/>
      <c r="AMG660" s="226"/>
      <c r="AMH660" s="226"/>
      <c r="AMI660" s="226"/>
      <c r="AMJ660" s="226"/>
      <c r="AMK660" s="226"/>
      <c r="AML660" s="226"/>
      <c r="AMM660" s="226"/>
      <c r="AMN660" s="226"/>
      <c r="AMO660" s="226"/>
      <c r="AMP660" s="226"/>
      <c r="AMQ660" s="226"/>
      <c r="AMR660" s="226"/>
      <c r="AMS660" s="226"/>
      <c r="AMT660" s="226"/>
      <c r="AMU660" s="226"/>
      <c r="AMV660" s="226"/>
      <c r="AMW660" s="226"/>
      <c r="AMX660" s="226"/>
    </row>
    <row r="661" spans="1:1038" s="288" customFormat="1" ht="18" customHeight="1">
      <c r="A661" s="409" t="s">
        <v>2065</v>
      </c>
      <c r="B661" s="227" t="s">
        <v>1647</v>
      </c>
      <c r="C661" s="227"/>
      <c r="D661" s="227" t="s">
        <v>1279</v>
      </c>
      <c r="E661" s="227">
        <v>85</v>
      </c>
      <c r="F661" s="227">
        <v>4</v>
      </c>
      <c r="G661" s="570" t="str">
        <f t="shared" si="336"/>
        <v>85-4</v>
      </c>
      <c r="H661" s="227">
        <v>8.5</v>
      </c>
      <c r="I661" s="479">
        <v>37</v>
      </c>
      <c r="J661" s="477">
        <f t="shared" si="289"/>
        <v>0</v>
      </c>
      <c r="K661" s="478" t="str">
        <f>IF(J662=1,IF(((VLOOKUP($G661,[1]Depth_Lookup!A$3:J$410,9,FALSE))-(I661/100))=0,"Good",IF(((VLOOKUP($G661,[1]Depth_Lookup!$A$3:$J$550,9,FALSE))-(I661/100))&gt;0,"Too Short","Too Long")))</f>
        <v>Good</v>
      </c>
      <c r="L661" s="171">
        <f>(VLOOKUP($G661,Depth_Lookup!$A$3:$J$410,10,FALSE))+(H661/100)</f>
        <v>218.47499999999999</v>
      </c>
      <c r="M661" s="171">
        <f>(VLOOKUP($G661,Depth_Lookup!$A$3:$J$410,10,FALSE))+(I661/100)</f>
        <v>218.76</v>
      </c>
      <c r="N661" s="230" t="s">
        <v>2190</v>
      </c>
      <c r="O661" s="227">
        <v>1</v>
      </c>
      <c r="P661" s="227" t="s">
        <v>853</v>
      </c>
      <c r="Q661" s="227" t="s">
        <v>125</v>
      </c>
      <c r="R661" s="286" t="str">
        <f t="shared" si="277"/>
        <v>SerpentinizedHarzburgite</v>
      </c>
      <c r="S661" s="227" t="s">
        <v>94</v>
      </c>
      <c r="T661" s="227" t="s">
        <v>94</v>
      </c>
      <c r="U661" s="227" t="s">
        <v>95</v>
      </c>
      <c r="V661" s="227" t="s">
        <v>96</v>
      </c>
      <c r="W661" s="227" t="s">
        <v>102</v>
      </c>
      <c r="X661" s="286">
        <f>VLOOKUP(W661,[1]definitions_list_lookup!A$13:B$19,2,0)</f>
        <v>5</v>
      </c>
      <c r="Y661" s="227" t="s">
        <v>90</v>
      </c>
      <c r="Z661" s="227" t="s">
        <v>91</v>
      </c>
      <c r="AA661" s="227"/>
      <c r="AB661" s="227"/>
      <c r="AC661" s="227"/>
      <c r="AD661" s="227"/>
      <c r="AE661" s="233"/>
      <c r="AF661" s="570" t="e">
        <f>VLOOKUP(AE661,[1]definitions_list_mag!$V$12:$W$15,2,0)</f>
        <v>#N/A</v>
      </c>
      <c r="AG661" s="237"/>
      <c r="AH661" s="227"/>
      <c r="AI661" s="240">
        <v>68</v>
      </c>
      <c r="AJ661" s="227"/>
      <c r="AK661" s="227"/>
      <c r="AL661" s="227"/>
      <c r="AM661" s="227"/>
      <c r="AN661" s="227"/>
      <c r="AO661" s="240"/>
      <c r="AP661" s="227"/>
      <c r="AQ661" s="227"/>
      <c r="AR661" s="227"/>
      <c r="AS661" s="227"/>
      <c r="AT661" s="227"/>
      <c r="AU661" s="240"/>
      <c r="AV661" s="227"/>
      <c r="AW661" s="227"/>
      <c r="AX661" s="227"/>
      <c r="AY661" s="227"/>
      <c r="AZ661" s="227"/>
      <c r="BA661" s="240">
        <v>30</v>
      </c>
      <c r="BB661" s="227">
        <v>5</v>
      </c>
      <c r="BC661" s="227">
        <v>2</v>
      </c>
      <c r="BD661" s="227" t="s">
        <v>110</v>
      </c>
      <c r="BE661" s="227" t="s">
        <v>103</v>
      </c>
      <c r="BF661" s="227"/>
      <c r="BG661" s="240"/>
      <c r="BH661" s="227"/>
      <c r="BI661" s="227"/>
      <c r="BJ661" s="227"/>
      <c r="BK661" s="227"/>
      <c r="BL661" s="227"/>
      <c r="BM661" s="240">
        <v>2</v>
      </c>
      <c r="BN661" s="227">
        <v>2</v>
      </c>
      <c r="BO661" s="227">
        <v>0.5</v>
      </c>
      <c r="BP661" s="227" t="s">
        <v>110</v>
      </c>
      <c r="BQ661" s="227" t="s">
        <v>103</v>
      </c>
      <c r="BR661" s="227"/>
      <c r="BS661" s="227"/>
      <c r="BT661" s="227"/>
      <c r="BU661" s="227"/>
      <c r="BV661" s="227"/>
      <c r="BW661" s="227"/>
      <c r="BX661" s="227"/>
      <c r="BY661" s="240"/>
      <c r="BZ661" s="227"/>
      <c r="CA661" s="227"/>
      <c r="CB661" s="227"/>
      <c r="CC661" s="227"/>
      <c r="CD661" s="227"/>
      <c r="CE661" s="227" t="s">
        <v>2149</v>
      </c>
      <c r="CF661" s="290">
        <f t="shared" si="290"/>
        <v>100</v>
      </c>
      <c r="CG661" s="148"/>
      <c r="CH661" s="571" t="s">
        <v>2150</v>
      </c>
      <c r="CI661" s="571">
        <v>95</v>
      </c>
      <c r="CJ661" s="571" t="s">
        <v>514</v>
      </c>
      <c r="CK661" s="572"/>
      <c r="CL661" s="572"/>
      <c r="CM661" s="572"/>
      <c r="CN661" s="572"/>
      <c r="CO661" s="572"/>
      <c r="CP661" s="572"/>
      <c r="CQ661" s="572"/>
      <c r="CR661" s="572"/>
      <c r="CS661" s="572"/>
      <c r="CT661" s="572"/>
      <c r="CU661" s="572"/>
      <c r="CV661" s="572"/>
      <c r="CW661" s="572"/>
      <c r="CX661" s="572"/>
      <c r="CY661" s="572"/>
      <c r="CZ661" s="572"/>
      <c r="DA661" s="572"/>
      <c r="DB661" s="572">
        <v>60</v>
      </c>
      <c r="DC661" s="577">
        <v>1</v>
      </c>
      <c r="DD661" s="572"/>
      <c r="DE661" s="572"/>
      <c r="DF661" s="572"/>
      <c r="DG661" s="572"/>
      <c r="DH661" s="572"/>
      <c r="DI661" s="572"/>
      <c r="DJ661" s="572">
        <v>39</v>
      </c>
      <c r="DK661" s="208"/>
      <c r="DL661" s="148"/>
      <c r="DM661" s="572"/>
      <c r="DN661" s="572"/>
      <c r="DO661" s="574"/>
      <c r="DP661" s="575"/>
      <c r="DQ661" s="576"/>
      <c r="DR661" s="574"/>
      <c r="DS661" s="576"/>
      <c r="DT661" s="283" t="s">
        <v>1754</v>
      </c>
      <c r="DU661" s="577"/>
      <c r="DV661" s="577"/>
      <c r="DW661" s="291" t="e">
        <f>VLOOKUP(P661,[1]definitions_list_lookup!$K$30:$L$54,2,0)</f>
        <v>#N/A</v>
      </c>
      <c r="DX661" s="578" t="s">
        <v>2151</v>
      </c>
      <c r="DY661" s="578" t="s">
        <v>2189</v>
      </c>
      <c r="DZ661" s="154"/>
      <c r="EA661" s="154"/>
      <c r="EB661" s="229"/>
      <c r="EC661" s="292"/>
      <c r="ED661" s="229" t="s">
        <v>2517</v>
      </c>
      <c r="EE661" s="293"/>
      <c r="EF661" s="294"/>
      <c r="EG661" s="293"/>
      <c r="EH661" s="295"/>
      <c r="EI661" s="296"/>
      <c r="EJ661" s="297"/>
      <c r="EK661" s="298"/>
      <c r="EL661" s="293"/>
      <c r="EM661" s="295"/>
      <c r="EN661" s="295" t="s">
        <v>2046</v>
      </c>
      <c r="EO661" s="321"/>
      <c r="EP661" s="321"/>
      <c r="EQ661" s="321"/>
      <c r="ER661" s="321"/>
      <c r="ES661" s="321"/>
      <c r="ET661" s="321"/>
      <c r="EU661" s="321"/>
      <c r="EV661" s="322"/>
      <c r="EW661" s="322"/>
      <c r="EX661" s="322"/>
      <c r="EY661" s="322"/>
      <c r="EZ661" s="192" t="e">
        <f t="shared" si="313"/>
        <v>#DIV/0!</v>
      </c>
      <c r="FA661" s="192" t="e">
        <f t="shared" si="314"/>
        <v>#DIV/0!</v>
      </c>
      <c r="FB661" s="192" t="e">
        <f t="shared" si="315"/>
        <v>#DIV/0!</v>
      </c>
      <c r="FC661" s="192" t="e">
        <f t="shared" si="316"/>
        <v>#DIV/0!</v>
      </c>
      <c r="FD661" s="192" t="e">
        <f t="shared" si="317"/>
        <v>#DIV/0!</v>
      </c>
      <c r="FE661" s="193" t="e">
        <f t="shared" si="318"/>
        <v>#DIV/0!</v>
      </c>
      <c r="FF661" s="194" t="e">
        <f t="shared" si="319"/>
        <v>#DIV/0!</v>
      </c>
      <c r="FG661" s="293"/>
      <c r="FH661" s="295"/>
      <c r="FI661" s="778">
        <f t="shared" si="324"/>
        <v>0</v>
      </c>
      <c r="FJ661" s="779" t="e">
        <f t="shared" si="325"/>
        <v>#DIV/0!</v>
      </c>
      <c r="FK661" s="779" t="e">
        <f t="shared" si="326"/>
        <v>#DIV/0!</v>
      </c>
      <c r="FL661" s="780" t="e">
        <f t="shared" si="327"/>
        <v>#DIV/0!</v>
      </c>
      <c r="FM661" s="169" t="e">
        <f t="shared" si="328"/>
        <v>#DIV/0!</v>
      </c>
      <c r="FN661" s="783" t="e">
        <f t="shared" si="329"/>
        <v>#DIV/0!</v>
      </c>
      <c r="FO661" s="227"/>
      <c r="FP661" s="227"/>
      <c r="FQ661" s="227"/>
      <c r="FR661" s="227"/>
      <c r="FS661" s="227"/>
      <c r="FT661" s="227"/>
      <c r="FU661" s="227"/>
      <c r="FV661" s="227"/>
      <c r="FW661" s="227"/>
      <c r="FX661" s="227"/>
      <c r="FY661" s="227"/>
      <c r="FZ661" s="227"/>
      <c r="GA661" s="227"/>
      <c r="GB661" s="227"/>
      <c r="GC661" s="227"/>
      <c r="GD661" s="227"/>
      <c r="GE661" s="227"/>
      <c r="GF661" s="227"/>
      <c r="GG661" s="227"/>
      <c r="GH661" s="227"/>
      <c r="GI661" s="227"/>
      <c r="GJ661" s="227"/>
      <c r="GK661" s="227"/>
      <c r="GL661" s="227"/>
      <c r="GM661" s="227"/>
      <c r="GN661" s="227"/>
      <c r="GO661" s="227"/>
      <c r="GP661" s="227"/>
      <c r="GQ661" s="227"/>
      <c r="GR661" s="227"/>
      <c r="GS661" s="227"/>
      <c r="GT661" s="227"/>
      <c r="GU661" s="227"/>
      <c r="GV661" s="227"/>
      <c r="GW661" s="227"/>
      <c r="GX661" s="227"/>
      <c r="GY661" s="227"/>
      <c r="GZ661" s="227"/>
      <c r="HA661" s="227"/>
      <c r="HB661" s="227"/>
      <c r="HC661" s="227"/>
      <c r="HD661" s="227"/>
      <c r="HE661" s="227"/>
      <c r="HF661" s="227"/>
      <c r="HG661" s="227"/>
      <c r="HH661" s="227"/>
      <c r="HI661" s="227"/>
      <c r="HJ661" s="227"/>
      <c r="HK661" s="227"/>
      <c r="HL661" s="227"/>
      <c r="HM661" s="227"/>
      <c r="HN661" s="227"/>
      <c r="HO661" s="227"/>
      <c r="HP661" s="227"/>
      <c r="HQ661" s="227"/>
      <c r="HR661" s="227"/>
      <c r="HS661" s="227"/>
      <c r="HT661" s="227"/>
      <c r="HU661" s="227"/>
      <c r="HV661" s="227"/>
      <c r="HW661" s="227"/>
      <c r="HX661" s="227"/>
      <c r="HY661" s="227"/>
      <c r="HZ661" s="227"/>
      <c r="IA661" s="227"/>
      <c r="IB661" s="227"/>
      <c r="IC661" s="227"/>
      <c r="ID661" s="227"/>
      <c r="IE661" s="227"/>
      <c r="IF661" s="227"/>
      <c r="IG661" s="227"/>
      <c r="IH661" s="227"/>
      <c r="II661" s="227"/>
      <c r="IJ661" s="227"/>
      <c r="IK661" s="227"/>
      <c r="IL661" s="227"/>
      <c r="IM661" s="227"/>
      <c r="IN661" s="227"/>
      <c r="IO661" s="227"/>
      <c r="IP661" s="227"/>
      <c r="IQ661" s="227"/>
      <c r="IR661" s="227"/>
      <c r="IS661" s="227"/>
      <c r="IT661" s="227"/>
      <c r="IU661" s="227"/>
      <c r="IV661" s="227"/>
      <c r="IW661" s="227"/>
      <c r="IX661" s="227"/>
      <c r="IY661" s="227"/>
      <c r="IZ661" s="227"/>
      <c r="JA661" s="227"/>
      <c r="JB661" s="227"/>
      <c r="JC661" s="227"/>
      <c r="JD661" s="227"/>
      <c r="JE661" s="227"/>
      <c r="JF661" s="227"/>
      <c r="JG661" s="227"/>
      <c r="JH661" s="227"/>
      <c r="JI661" s="227"/>
      <c r="JJ661" s="227"/>
      <c r="JK661" s="227"/>
      <c r="JL661" s="227"/>
      <c r="JM661" s="227"/>
      <c r="JN661" s="227"/>
      <c r="JO661" s="227"/>
      <c r="JP661" s="227"/>
      <c r="JQ661" s="227"/>
      <c r="JR661" s="227"/>
      <c r="JS661" s="227"/>
      <c r="JT661" s="227"/>
      <c r="JU661" s="227"/>
      <c r="JV661" s="227"/>
      <c r="JW661" s="227"/>
      <c r="JX661" s="227"/>
      <c r="JY661" s="227"/>
      <c r="JZ661" s="227"/>
      <c r="KA661" s="227"/>
      <c r="KB661" s="227"/>
      <c r="KC661" s="227"/>
      <c r="KD661" s="227"/>
      <c r="KE661" s="227"/>
      <c r="KF661" s="227"/>
      <c r="KG661" s="227"/>
      <c r="KH661" s="227"/>
      <c r="KI661" s="227"/>
      <c r="KJ661" s="227"/>
      <c r="KK661" s="227"/>
      <c r="KL661" s="227"/>
      <c r="KM661" s="227"/>
      <c r="KN661" s="227"/>
      <c r="KO661" s="227"/>
      <c r="KP661" s="227"/>
      <c r="KQ661" s="227"/>
      <c r="KR661" s="227"/>
      <c r="KS661" s="227"/>
      <c r="KT661" s="227"/>
      <c r="KU661" s="227"/>
      <c r="KV661" s="227"/>
      <c r="KW661" s="227"/>
      <c r="KX661" s="227"/>
      <c r="KY661" s="227"/>
      <c r="KZ661" s="227"/>
      <c r="LA661" s="227"/>
      <c r="LB661" s="227"/>
      <c r="LC661" s="227"/>
      <c r="LD661" s="227"/>
      <c r="LE661" s="227"/>
      <c r="LF661" s="227"/>
      <c r="LG661" s="227"/>
      <c r="LH661" s="227"/>
      <c r="LI661" s="227"/>
      <c r="LJ661" s="227"/>
      <c r="LK661" s="227"/>
      <c r="LL661" s="227"/>
      <c r="LM661" s="227"/>
      <c r="LN661" s="227"/>
      <c r="LO661" s="227"/>
      <c r="LP661" s="227"/>
      <c r="LQ661" s="227"/>
      <c r="LR661" s="227"/>
      <c r="LS661" s="227"/>
      <c r="LT661" s="227"/>
      <c r="LU661" s="227"/>
      <c r="LV661" s="227"/>
      <c r="LW661" s="227"/>
      <c r="LX661" s="227"/>
      <c r="LY661" s="227"/>
      <c r="LZ661" s="227"/>
      <c r="MA661" s="227"/>
      <c r="MB661" s="227"/>
      <c r="MC661" s="227"/>
      <c r="MD661" s="227"/>
      <c r="ME661" s="227"/>
      <c r="MF661" s="227"/>
      <c r="MG661" s="227"/>
      <c r="MH661" s="227"/>
      <c r="MI661" s="227"/>
      <c r="MJ661" s="227"/>
      <c r="MK661" s="227"/>
      <c r="ML661" s="227"/>
      <c r="MM661" s="227"/>
      <c r="MN661" s="227"/>
      <c r="MO661" s="227"/>
      <c r="MP661" s="227"/>
      <c r="MQ661" s="227"/>
      <c r="MR661" s="227"/>
      <c r="MS661" s="227"/>
      <c r="MT661" s="227"/>
      <c r="MU661" s="227"/>
      <c r="MV661" s="227"/>
      <c r="MW661" s="227"/>
      <c r="MX661" s="227"/>
      <c r="MY661" s="227"/>
      <c r="MZ661" s="227"/>
      <c r="NA661" s="227"/>
      <c r="NB661" s="227"/>
      <c r="NC661" s="227"/>
      <c r="ND661" s="227"/>
      <c r="NE661" s="227"/>
      <c r="NF661" s="227"/>
      <c r="NG661" s="227"/>
      <c r="NH661" s="227"/>
      <c r="NI661" s="227"/>
      <c r="NJ661" s="227"/>
      <c r="NK661" s="227"/>
      <c r="NL661" s="227"/>
      <c r="NM661" s="227"/>
      <c r="NN661" s="227"/>
      <c r="NO661" s="227"/>
      <c r="NP661" s="227"/>
      <c r="NQ661" s="227"/>
      <c r="NR661" s="227"/>
      <c r="NS661" s="227"/>
      <c r="NT661" s="227"/>
      <c r="NU661" s="227"/>
      <c r="NV661" s="227"/>
      <c r="NW661" s="227"/>
      <c r="NX661" s="227"/>
      <c r="NY661" s="227"/>
      <c r="NZ661" s="227"/>
      <c r="OA661" s="227"/>
      <c r="OB661" s="227"/>
      <c r="OC661" s="227"/>
      <c r="OD661" s="227"/>
      <c r="OE661" s="227"/>
      <c r="OF661" s="227"/>
      <c r="OG661" s="227"/>
      <c r="OH661" s="227"/>
      <c r="OI661" s="227"/>
      <c r="OJ661" s="227"/>
      <c r="OK661" s="227"/>
      <c r="OL661" s="227"/>
      <c r="OM661" s="227"/>
      <c r="ON661" s="227"/>
      <c r="OO661" s="227"/>
      <c r="OP661" s="227"/>
      <c r="OQ661" s="227"/>
      <c r="OR661" s="227"/>
      <c r="OS661" s="227"/>
      <c r="OT661" s="227"/>
      <c r="OU661" s="227"/>
      <c r="OV661" s="227"/>
      <c r="OW661" s="227"/>
      <c r="OX661" s="227"/>
      <c r="OY661" s="227"/>
      <c r="OZ661" s="227"/>
      <c r="PA661" s="227"/>
      <c r="PB661" s="227"/>
      <c r="PC661" s="227"/>
      <c r="PD661" s="227"/>
      <c r="PE661" s="227"/>
      <c r="PF661" s="227"/>
      <c r="PG661" s="227"/>
      <c r="PH661" s="227"/>
      <c r="PI661" s="227"/>
      <c r="PJ661" s="227"/>
      <c r="PK661" s="227"/>
      <c r="PL661" s="227"/>
      <c r="PM661" s="227"/>
      <c r="PN661" s="227"/>
      <c r="PO661" s="227"/>
      <c r="PP661" s="227"/>
      <c r="PQ661" s="227"/>
      <c r="PR661" s="227"/>
      <c r="PS661" s="227"/>
      <c r="PT661" s="227"/>
      <c r="PU661" s="227"/>
      <c r="PV661" s="227"/>
      <c r="PW661" s="227"/>
      <c r="PX661" s="227"/>
      <c r="PY661" s="227"/>
      <c r="PZ661" s="227"/>
      <c r="QA661" s="227"/>
      <c r="QB661" s="227"/>
      <c r="QC661" s="227"/>
      <c r="QD661" s="227"/>
      <c r="QE661" s="227"/>
      <c r="QF661" s="227"/>
      <c r="QG661" s="227"/>
      <c r="QH661" s="227"/>
      <c r="QI661" s="227"/>
      <c r="QJ661" s="227"/>
      <c r="QK661" s="227"/>
      <c r="QL661" s="227"/>
      <c r="QM661" s="227"/>
      <c r="QN661" s="227"/>
      <c r="QO661" s="227"/>
      <c r="QP661" s="227"/>
      <c r="QQ661" s="227"/>
      <c r="QR661" s="227"/>
      <c r="QS661" s="227"/>
      <c r="QT661" s="227"/>
      <c r="QU661" s="227"/>
      <c r="QV661" s="227"/>
      <c r="QW661" s="227"/>
      <c r="QX661" s="227"/>
      <c r="QY661" s="227"/>
      <c r="QZ661" s="227"/>
      <c r="RA661" s="227"/>
      <c r="RB661" s="227"/>
      <c r="RC661" s="227"/>
      <c r="RD661" s="227"/>
      <c r="RE661" s="227"/>
      <c r="RF661" s="227"/>
      <c r="RG661" s="227"/>
      <c r="RH661" s="227"/>
      <c r="RI661" s="227"/>
      <c r="RJ661" s="227"/>
      <c r="RK661" s="227"/>
      <c r="RL661" s="227"/>
      <c r="RM661" s="227"/>
      <c r="RN661" s="227"/>
      <c r="RO661" s="227"/>
      <c r="RP661" s="227"/>
      <c r="RQ661" s="227"/>
      <c r="RR661" s="227"/>
      <c r="RS661" s="227"/>
      <c r="RT661" s="227"/>
      <c r="RU661" s="227"/>
      <c r="RV661" s="227"/>
      <c r="RW661" s="227"/>
      <c r="RX661" s="227"/>
      <c r="RY661" s="227"/>
      <c r="RZ661" s="227"/>
      <c r="SA661" s="227"/>
      <c r="SB661" s="227"/>
      <c r="SC661" s="227"/>
      <c r="SD661" s="227"/>
      <c r="SE661" s="227"/>
      <c r="SF661" s="227"/>
      <c r="SG661" s="227"/>
      <c r="SH661" s="227"/>
      <c r="SI661" s="227"/>
      <c r="SJ661" s="227"/>
      <c r="SK661" s="227"/>
      <c r="SL661" s="227"/>
      <c r="SM661" s="227"/>
      <c r="SN661" s="227"/>
      <c r="SO661" s="227"/>
      <c r="SP661" s="227"/>
      <c r="SQ661" s="227"/>
      <c r="SR661" s="227"/>
      <c r="SS661" s="227"/>
      <c r="ST661" s="227"/>
      <c r="SU661" s="227"/>
      <c r="SV661" s="227"/>
      <c r="SW661" s="227"/>
      <c r="SX661" s="227"/>
      <c r="SY661" s="227"/>
      <c r="SZ661" s="227"/>
      <c r="TA661" s="227"/>
      <c r="TB661" s="227"/>
      <c r="TC661" s="227"/>
      <c r="TD661" s="227"/>
      <c r="TE661" s="227"/>
      <c r="TF661" s="227"/>
      <c r="TG661" s="227"/>
      <c r="TH661" s="227"/>
      <c r="TI661" s="227"/>
      <c r="TJ661" s="227"/>
      <c r="TK661" s="227"/>
      <c r="TL661" s="227"/>
      <c r="TM661" s="227"/>
      <c r="TN661" s="227"/>
      <c r="TO661" s="227"/>
      <c r="TP661" s="227"/>
      <c r="TQ661" s="227"/>
      <c r="TR661" s="227"/>
      <c r="TS661" s="227"/>
      <c r="TT661" s="227"/>
      <c r="TU661" s="227"/>
      <c r="TV661" s="227"/>
      <c r="TW661" s="227"/>
      <c r="TX661" s="227"/>
      <c r="TY661" s="227"/>
      <c r="TZ661" s="227"/>
      <c r="UA661" s="227"/>
      <c r="UB661" s="227"/>
      <c r="UC661" s="227"/>
      <c r="UD661" s="227"/>
      <c r="UE661" s="227"/>
      <c r="UF661" s="227"/>
      <c r="UG661" s="227"/>
      <c r="UH661" s="227"/>
      <c r="UI661" s="227"/>
      <c r="UJ661" s="227"/>
      <c r="UK661" s="227"/>
      <c r="UL661" s="227"/>
      <c r="UM661" s="227"/>
      <c r="UN661" s="227"/>
      <c r="UO661" s="227"/>
      <c r="UP661" s="227"/>
      <c r="UQ661" s="227"/>
      <c r="UR661" s="227"/>
      <c r="US661" s="227"/>
      <c r="UT661" s="227"/>
      <c r="UU661" s="227"/>
      <c r="UV661" s="227"/>
      <c r="UW661" s="227"/>
      <c r="UX661" s="227"/>
      <c r="UY661" s="227"/>
      <c r="UZ661" s="227"/>
      <c r="VA661" s="227"/>
      <c r="VB661" s="227"/>
      <c r="VC661" s="227"/>
      <c r="VD661" s="227"/>
      <c r="VE661" s="227"/>
      <c r="VF661" s="227"/>
      <c r="VG661" s="227"/>
      <c r="VH661" s="227"/>
      <c r="VI661" s="227"/>
      <c r="VJ661" s="227"/>
      <c r="VK661" s="227"/>
      <c r="VL661" s="227"/>
      <c r="VM661" s="227"/>
      <c r="VN661" s="227"/>
      <c r="VO661" s="227"/>
      <c r="VP661" s="227"/>
      <c r="VQ661" s="227"/>
      <c r="VR661" s="227"/>
      <c r="VS661" s="227"/>
      <c r="VT661" s="227"/>
      <c r="VU661" s="227"/>
      <c r="VV661" s="227"/>
      <c r="VW661" s="227"/>
      <c r="VX661" s="227"/>
      <c r="VY661" s="227"/>
      <c r="VZ661" s="227"/>
      <c r="WA661" s="227"/>
      <c r="WB661" s="227"/>
      <c r="WC661" s="227"/>
      <c r="WD661" s="227"/>
      <c r="WE661" s="227"/>
      <c r="WF661" s="227"/>
      <c r="WG661" s="227"/>
      <c r="WH661" s="227"/>
      <c r="WI661" s="227"/>
      <c r="WJ661" s="227"/>
      <c r="WK661" s="227"/>
      <c r="WL661" s="227"/>
      <c r="WM661" s="227"/>
      <c r="WN661" s="227"/>
      <c r="WO661" s="227"/>
      <c r="WP661" s="227"/>
      <c r="WQ661" s="227"/>
      <c r="WR661" s="227"/>
      <c r="WS661" s="227"/>
      <c r="WT661" s="227"/>
      <c r="WU661" s="227"/>
      <c r="WV661" s="227"/>
      <c r="WW661" s="227"/>
      <c r="WX661" s="227"/>
      <c r="WY661" s="227"/>
      <c r="WZ661" s="227"/>
      <c r="XA661" s="227"/>
      <c r="XB661" s="227"/>
      <c r="XC661" s="227"/>
      <c r="XD661" s="227"/>
      <c r="XE661" s="227"/>
      <c r="XF661" s="227"/>
      <c r="XG661" s="227"/>
      <c r="XH661" s="227"/>
      <c r="XI661" s="227"/>
      <c r="XJ661" s="227"/>
      <c r="XK661" s="227"/>
      <c r="XL661" s="227"/>
      <c r="XM661" s="227"/>
      <c r="XN661" s="227"/>
      <c r="XO661" s="227"/>
      <c r="XP661" s="227"/>
      <c r="XQ661" s="227"/>
      <c r="XR661" s="227"/>
      <c r="XS661" s="227"/>
      <c r="XT661" s="227"/>
      <c r="XU661" s="227"/>
      <c r="XV661" s="227"/>
      <c r="XW661" s="227"/>
      <c r="XX661" s="227"/>
      <c r="XY661" s="227"/>
      <c r="XZ661" s="227"/>
      <c r="YA661" s="227"/>
      <c r="YB661" s="227"/>
      <c r="YC661" s="227"/>
      <c r="YD661" s="227"/>
      <c r="YE661" s="227"/>
      <c r="YF661" s="227"/>
      <c r="YG661" s="227"/>
      <c r="YH661" s="227"/>
      <c r="YI661" s="227"/>
      <c r="YJ661" s="227"/>
      <c r="YK661" s="227"/>
      <c r="YL661" s="227"/>
      <c r="YM661" s="227"/>
      <c r="YN661" s="227"/>
      <c r="YO661" s="227"/>
      <c r="YP661" s="227"/>
      <c r="YQ661" s="227"/>
      <c r="YR661" s="227"/>
      <c r="YS661" s="227"/>
      <c r="YT661" s="227"/>
      <c r="YU661" s="227"/>
      <c r="YV661" s="227"/>
      <c r="YW661" s="227"/>
      <c r="YX661" s="227"/>
      <c r="YY661" s="227"/>
      <c r="YZ661" s="227"/>
      <c r="ZA661" s="227"/>
      <c r="ZB661" s="227"/>
      <c r="ZC661" s="227"/>
      <c r="ZD661" s="227"/>
      <c r="ZE661" s="227"/>
      <c r="ZF661" s="227"/>
      <c r="ZG661" s="227"/>
      <c r="ZH661" s="227"/>
      <c r="ZI661" s="227"/>
      <c r="ZJ661" s="227"/>
      <c r="ZK661" s="227"/>
      <c r="ZL661" s="227"/>
      <c r="ZM661" s="227"/>
      <c r="ZN661" s="227"/>
      <c r="ZO661" s="227"/>
      <c r="ZP661" s="227"/>
      <c r="ZQ661" s="227"/>
      <c r="ZR661" s="227"/>
      <c r="ZS661" s="227"/>
      <c r="ZT661" s="227"/>
      <c r="ZU661" s="227"/>
      <c r="ZV661" s="227"/>
      <c r="ZW661" s="227"/>
      <c r="ZX661" s="227"/>
      <c r="ZY661" s="227"/>
      <c r="ZZ661" s="227"/>
      <c r="AAA661" s="227"/>
      <c r="AAB661" s="227"/>
      <c r="AAC661" s="227"/>
      <c r="AAD661" s="227"/>
      <c r="AAE661" s="227"/>
      <c r="AAF661" s="227"/>
      <c r="AAG661" s="227"/>
      <c r="AAH661" s="227"/>
      <c r="AAI661" s="227"/>
      <c r="AAJ661" s="227"/>
      <c r="AAK661" s="227"/>
      <c r="AAL661" s="227"/>
      <c r="AAM661" s="227"/>
      <c r="AAN661" s="227"/>
      <c r="AAO661" s="227"/>
      <c r="AAP661" s="227"/>
      <c r="AAQ661" s="227"/>
      <c r="AAR661" s="227"/>
      <c r="AAS661" s="227"/>
      <c r="AAT661" s="227"/>
      <c r="AAU661" s="227"/>
      <c r="AAV661" s="227"/>
      <c r="AAW661" s="227"/>
      <c r="AAX661" s="227"/>
      <c r="AAY661" s="227"/>
      <c r="AAZ661" s="227"/>
      <c r="ABA661" s="227"/>
      <c r="ABB661" s="227"/>
      <c r="ABC661" s="227"/>
      <c r="ABD661" s="227"/>
      <c r="ABE661" s="227"/>
      <c r="ABF661" s="227"/>
      <c r="ABG661" s="227"/>
      <c r="ABH661" s="227"/>
      <c r="ABI661" s="227"/>
      <c r="ABJ661" s="227"/>
      <c r="ABK661" s="227"/>
      <c r="ABL661" s="227"/>
      <c r="ABM661" s="227"/>
      <c r="ABN661" s="227"/>
      <c r="ABO661" s="227"/>
      <c r="ABP661" s="227"/>
      <c r="ABQ661" s="227"/>
      <c r="ABR661" s="227"/>
      <c r="ABS661" s="227"/>
      <c r="ABT661" s="227"/>
      <c r="ABU661" s="227"/>
      <c r="ABV661" s="227"/>
      <c r="ABW661" s="227"/>
      <c r="ABX661" s="227"/>
      <c r="ABY661" s="227"/>
      <c r="ABZ661" s="227"/>
      <c r="ACA661" s="227"/>
      <c r="ACB661" s="227"/>
      <c r="ACC661" s="227"/>
      <c r="ACD661" s="227"/>
      <c r="ACE661" s="227"/>
      <c r="ACF661" s="227"/>
      <c r="ACG661" s="227"/>
      <c r="ACH661" s="227"/>
      <c r="ACI661" s="227"/>
      <c r="ACJ661" s="227"/>
      <c r="ACK661" s="227"/>
      <c r="ACL661" s="227"/>
      <c r="ACM661" s="227"/>
      <c r="ACN661" s="227"/>
      <c r="ACO661" s="227"/>
      <c r="ACP661" s="227"/>
      <c r="ACQ661" s="227"/>
      <c r="ACR661" s="227"/>
      <c r="ACS661" s="227"/>
      <c r="ACT661" s="227"/>
      <c r="ACU661" s="227"/>
      <c r="ACV661" s="227"/>
      <c r="ACW661" s="227"/>
      <c r="ACX661" s="227"/>
      <c r="ACY661" s="227"/>
      <c r="ACZ661" s="227"/>
      <c r="ADA661" s="227"/>
      <c r="ADB661" s="227"/>
      <c r="ADC661" s="227"/>
      <c r="ADD661" s="227"/>
      <c r="ADE661" s="227"/>
      <c r="ADF661" s="227"/>
      <c r="ADG661" s="227"/>
      <c r="ADH661" s="227"/>
      <c r="ADI661" s="227"/>
      <c r="ADJ661" s="227"/>
      <c r="ADK661" s="227"/>
      <c r="ADL661" s="227"/>
      <c r="ADM661" s="227"/>
      <c r="ADN661" s="227"/>
      <c r="ADO661" s="227"/>
      <c r="ADP661" s="227"/>
      <c r="ADQ661" s="227"/>
      <c r="ADR661" s="227"/>
      <c r="ADS661" s="227"/>
      <c r="ADT661" s="227"/>
      <c r="ADU661" s="227"/>
      <c r="ADV661" s="227"/>
      <c r="ADW661" s="227"/>
      <c r="ADX661" s="227"/>
      <c r="ADY661" s="227"/>
      <c r="ADZ661" s="227"/>
      <c r="AEA661" s="227"/>
      <c r="AEB661" s="227"/>
      <c r="AEC661" s="227"/>
      <c r="AED661" s="227"/>
      <c r="AEE661" s="227"/>
      <c r="AEF661" s="227"/>
      <c r="AEG661" s="227"/>
      <c r="AEH661" s="227"/>
      <c r="AEI661" s="227"/>
      <c r="AEJ661" s="227"/>
      <c r="AEK661" s="227"/>
      <c r="AEL661" s="227"/>
      <c r="AEM661" s="227"/>
      <c r="AEN661" s="227"/>
      <c r="AEO661" s="227"/>
      <c r="AEP661" s="227"/>
      <c r="AEQ661" s="227"/>
      <c r="AER661" s="227"/>
      <c r="AES661" s="227"/>
      <c r="AET661" s="227"/>
      <c r="AEU661" s="227"/>
      <c r="AEV661" s="227"/>
      <c r="AEW661" s="227"/>
      <c r="AEX661" s="227"/>
      <c r="AEY661" s="227"/>
      <c r="AEZ661" s="227"/>
      <c r="AFA661" s="227"/>
      <c r="AFB661" s="227"/>
      <c r="AFC661" s="227"/>
      <c r="AFD661" s="227"/>
      <c r="AFE661" s="227"/>
      <c r="AFF661" s="227"/>
      <c r="AFG661" s="227"/>
      <c r="AFH661" s="227"/>
      <c r="AFI661" s="227"/>
      <c r="AFJ661" s="227"/>
      <c r="AFK661" s="227"/>
      <c r="AFL661" s="227"/>
      <c r="AFM661" s="227"/>
      <c r="AFN661" s="227"/>
      <c r="AFO661" s="227"/>
      <c r="AFP661" s="227"/>
      <c r="AFQ661" s="227"/>
      <c r="AFR661" s="227"/>
      <c r="AFS661" s="227"/>
      <c r="AFT661" s="227"/>
      <c r="AFU661" s="227"/>
      <c r="AFV661" s="227"/>
      <c r="AFW661" s="227"/>
      <c r="AFX661" s="227"/>
      <c r="AFY661" s="227"/>
      <c r="AFZ661" s="227"/>
      <c r="AGA661" s="227"/>
      <c r="AGB661" s="227"/>
      <c r="AGC661" s="227"/>
      <c r="AGD661" s="227"/>
      <c r="AGE661" s="227"/>
      <c r="AGF661" s="227"/>
      <c r="AGG661" s="227"/>
      <c r="AGH661" s="227"/>
      <c r="AGI661" s="227"/>
      <c r="AGJ661" s="227"/>
      <c r="AGK661" s="227"/>
      <c r="AGL661" s="227"/>
      <c r="AGM661" s="227"/>
      <c r="AGN661" s="227"/>
      <c r="AGO661" s="227"/>
      <c r="AGP661" s="227"/>
      <c r="AGQ661" s="227"/>
      <c r="AGR661" s="227"/>
      <c r="AGS661" s="227"/>
      <c r="AGT661" s="227"/>
      <c r="AGU661" s="227"/>
      <c r="AGV661" s="227"/>
      <c r="AGW661" s="227"/>
      <c r="AGX661" s="227"/>
      <c r="AGY661" s="227"/>
      <c r="AGZ661" s="227"/>
      <c r="AHA661" s="227"/>
      <c r="AHB661" s="227"/>
      <c r="AHC661" s="227"/>
      <c r="AHD661" s="227"/>
      <c r="AHE661" s="227"/>
      <c r="AHF661" s="227"/>
      <c r="AHG661" s="227"/>
      <c r="AHH661" s="227"/>
      <c r="AHI661" s="227"/>
      <c r="AHJ661" s="227"/>
      <c r="AHK661" s="227"/>
      <c r="AHL661" s="227"/>
      <c r="AHM661" s="227"/>
      <c r="AHN661" s="227"/>
      <c r="AHO661" s="227"/>
      <c r="AHP661" s="227"/>
      <c r="AHQ661" s="227"/>
      <c r="AHR661" s="227"/>
      <c r="AHS661" s="227"/>
      <c r="AHT661" s="227"/>
      <c r="AHU661" s="227"/>
      <c r="AHV661" s="227"/>
      <c r="AHW661" s="227"/>
      <c r="AHX661" s="227"/>
      <c r="AHY661" s="227"/>
      <c r="AHZ661" s="227"/>
      <c r="AIA661" s="227"/>
      <c r="AIB661" s="227"/>
      <c r="AIC661" s="227"/>
      <c r="AID661" s="227"/>
      <c r="AIE661" s="227"/>
      <c r="AIF661" s="227"/>
      <c r="AIG661" s="227"/>
      <c r="AIH661" s="227"/>
      <c r="AII661" s="227"/>
      <c r="AIJ661" s="227"/>
      <c r="AIK661" s="227"/>
      <c r="AIL661" s="227"/>
      <c r="AIM661" s="227"/>
      <c r="AIN661" s="227"/>
      <c r="AIO661" s="227"/>
      <c r="AIP661" s="227"/>
      <c r="AIQ661" s="227"/>
      <c r="AIR661" s="227"/>
      <c r="AIS661" s="227"/>
      <c r="AIT661" s="227"/>
      <c r="AIU661" s="227"/>
      <c r="AIV661" s="227"/>
      <c r="AIW661" s="227"/>
      <c r="AIX661" s="227"/>
      <c r="AIY661" s="227"/>
      <c r="AIZ661" s="227"/>
      <c r="AJA661" s="227"/>
      <c r="AJB661" s="227"/>
      <c r="AJC661" s="227"/>
      <c r="AJD661" s="227"/>
      <c r="AJE661" s="227"/>
      <c r="AJF661" s="227"/>
      <c r="AJG661" s="227"/>
      <c r="AJH661" s="227"/>
      <c r="AJI661" s="227"/>
      <c r="AJJ661" s="227"/>
      <c r="AJK661" s="227"/>
      <c r="AJL661" s="227"/>
      <c r="AJM661" s="227"/>
      <c r="AJN661" s="227"/>
      <c r="AJO661" s="227"/>
      <c r="AJP661" s="227"/>
      <c r="AJQ661" s="227"/>
      <c r="AJR661" s="227"/>
      <c r="AJS661" s="227"/>
      <c r="AJT661" s="227"/>
      <c r="AJU661" s="227"/>
      <c r="AJV661" s="227"/>
      <c r="AJW661" s="227"/>
      <c r="AJX661" s="227"/>
      <c r="AJY661" s="227"/>
      <c r="AJZ661" s="227"/>
      <c r="AKA661" s="227"/>
      <c r="AKB661" s="227"/>
      <c r="AKC661" s="227"/>
      <c r="AKD661" s="227"/>
      <c r="AKE661" s="227"/>
      <c r="AKF661" s="227"/>
      <c r="AKG661" s="227"/>
      <c r="AKH661" s="227"/>
      <c r="AKI661" s="227"/>
      <c r="AKJ661" s="227"/>
      <c r="AKK661" s="227"/>
      <c r="AKL661" s="227"/>
      <c r="AKM661" s="227"/>
      <c r="AKN661" s="227"/>
      <c r="AKO661" s="227"/>
      <c r="AKP661" s="227"/>
      <c r="AKQ661" s="227"/>
      <c r="AKR661" s="227"/>
      <c r="AKS661" s="227"/>
      <c r="AKT661" s="227"/>
      <c r="AKU661" s="227"/>
      <c r="AKV661" s="227"/>
      <c r="AKW661" s="227"/>
      <c r="AKX661" s="227"/>
      <c r="AKY661" s="227"/>
      <c r="AKZ661" s="227"/>
      <c r="ALA661" s="227"/>
      <c r="ALB661" s="227"/>
      <c r="ALC661" s="227"/>
      <c r="ALD661" s="227"/>
      <c r="ALE661" s="227"/>
      <c r="ALF661" s="227"/>
      <c r="ALG661" s="227"/>
      <c r="ALH661" s="227"/>
      <c r="ALI661" s="227"/>
      <c r="ALJ661" s="227"/>
      <c r="ALK661" s="227"/>
      <c r="ALL661" s="227"/>
      <c r="ALM661" s="227"/>
      <c r="ALN661" s="227"/>
      <c r="ALO661" s="227"/>
      <c r="ALP661" s="227"/>
      <c r="ALQ661" s="227"/>
      <c r="ALR661" s="227"/>
      <c r="ALS661" s="227"/>
      <c r="ALT661" s="227"/>
      <c r="ALU661" s="227"/>
      <c r="ALV661" s="227"/>
      <c r="ALW661" s="227"/>
      <c r="ALX661" s="227"/>
      <c r="ALY661" s="227"/>
      <c r="ALZ661" s="227"/>
      <c r="AMA661" s="227"/>
      <c r="AMB661" s="227"/>
      <c r="AMC661" s="227"/>
      <c r="AMD661" s="227"/>
      <c r="AME661" s="227"/>
      <c r="AMF661" s="227"/>
      <c r="AMG661" s="227"/>
      <c r="AMH661" s="227"/>
      <c r="AMI661" s="227"/>
      <c r="AMJ661" s="227"/>
      <c r="AMK661" s="227"/>
      <c r="AML661" s="227"/>
      <c r="AMM661" s="227"/>
      <c r="AMN661" s="227"/>
      <c r="AMO661" s="227"/>
      <c r="AMP661" s="227"/>
      <c r="AMQ661" s="227"/>
      <c r="AMR661" s="227"/>
      <c r="AMS661" s="227"/>
      <c r="AMT661" s="227"/>
      <c r="AMU661" s="227"/>
      <c r="AMV661" s="227"/>
      <c r="AMW661" s="227"/>
      <c r="AMX661" s="227"/>
    </row>
    <row r="662" spans="1:1038" ht="18" customHeight="1">
      <c r="A662" s="389" t="s">
        <v>2065</v>
      </c>
      <c r="B662" s="226" t="s">
        <v>1647</v>
      </c>
      <c r="C662" s="226"/>
      <c r="D662" s="226" t="s">
        <v>1279</v>
      </c>
      <c r="E662" s="226">
        <v>86</v>
      </c>
      <c r="F662" s="226">
        <v>1</v>
      </c>
      <c r="G662" s="558" t="str">
        <f t="shared" si="336"/>
        <v>86-1</v>
      </c>
      <c r="H662" s="226">
        <v>0</v>
      </c>
      <c r="I662">
        <v>55</v>
      </c>
      <c r="J662" s="544">
        <f t="shared" si="289"/>
        <v>1</v>
      </c>
      <c r="K662" s="545" t="b">
        <f>IF(J663=1,IF(((VLOOKUP($G662,[1]Depth_Lookup!A$3:J$410,9,FALSE))-(I662/100))=0,"Good",IF(((VLOOKUP($G662,[1]Depth_Lookup!$A$3:$J$550,9,FALSE))-(I662/100))&gt;0,"Too Short","Too Long")))</f>
        <v>0</v>
      </c>
      <c r="L662" s="171">
        <f>(VLOOKUP($G662,Depth_Lookup!$A$3:$J$410,10,FALSE))+(H662/100)</f>
        <v>218.7</v>
      </c>
      <c r="M662" s="171">
        <f>(VLOOKUP($G662,Depth_Lookup!$A$3:$J$410,10,FALSE))+(I662/100)</f>
        <v>219.25</v>
      </c>
      <c r="N662" s="232" t="s">
        <v>2190</v>
      </c>
      <c r="O662" s="226">
        <v>1</v>
      </c>
      <c r="P662" s="226" t="s">
        <v>853</v>
      </c>
      <c r="Q662" s="226" t="s">
        <v>125</v>
      </c>
      <c r="R662" s="391" t="str">
        <f t="shared" si="277"/>
        <v>SerpentinizedHarzburgite</v>
      </c>
      <c r="S662" s="226" t="s">
        <v>94</v>
      </c>
      <c r="T662" s="226" t="s">
        <v>107</v>
      </c>
      <c r="U662" s="226" t="s">
        <v>95</v>
      </c>
      <c r="V662" s="226" t="s">
        <v>96</v>
      </c>
      <c r="W662" s="226" t="s">
        <v>102</v>
      </c>
      <c r="X662" s="391">
        <f>VLOOKUP(W662,[1]definitions_list_lookup!A$13:B$19,2,0)</f>
        <v>5</v>
      </c>
      <c r="Y662" s="226" t="s">
        <v>90</v>
      </c>
      <c r="Z662" s="226" t="s">
        <v>91</v>
      </c>
      <c r="AA662" s="226"/>
      <c r="AB662" s="226"/>
      <c r="AC662" s="226"/>
      <c r="AD662" s="226"/>
      <c r="AE662" s="393"/>
      <c r="AF662" s="558" t="e">
        <f>VLOOKUP(AE662,[1]definitions_list_mag!$V$12:$W$15,2,0)</f>
        <v>#N/A</v>
      </c>
      <c r="AG662" s="394"/>
      <c r="AH662" s="226"/>
      <c r="AI662" s="257">
        <v>68</v>
      </c>
      <c r="AJ662" s="226"/>
      <c r="AK662" s="226"/>
      <c r="AL662" s="226"/>
      <c r="AM662" s="226"/>
      <c r="AN662" s="226"/>
      <c r="AO662" s="257"/>
      <c r="AP662" s="226"/>
      <c r="AQ662" s="226"/>
      <c r="AR662" s="226"/>
      <c r="AS662" s="226"/>
      <c r="AT662" s="226"/>
      <c r="AU662" s="257"/>
      <c r="AV662" s="226"/>
      <c r="AW662" s="226"/>
      <c r="AX662" s="226"/>
      <c r="AY662" s="226"/>
      <c r="AZ662" s="226"/>
      <c r="BA662" s="257">
        <v>30</v>
      </c>
      <c r="BB662" s="226">
        <v>4</v>
      </c>
      <c r="BC662" s="226">
        <v>2</v>
      </c>
      <c r="BD662" s="226" t="s">
        <v>110</v>
      </c>
      <c r="BE662" s="226" t="s">
        <v>103</v>
      </c>
      <c r="BF662" s="226"/>
      <c r="BG662" s="257"/>
      <c r="BH662" s="226"/>
      <c r="BI662" s="226"/>
      <c r="BJ662" s="226"/>
      <c r="BK662" s="226"/>
      <c r="BL662" s="226"/>
      <c r="BM662" s="257">
        <v>2</v>
      </c>
      <c r="BN662" s="226">
        <v>2</v>
      </c>
      <c r="BO662" s="226">
        <v>0.5</v>
      </c>
      <c r="BP662" s="226" t="s">
        <v>110</v>
      </c>
      <c r="BQ662" s="226" t="s">
        <v>103</v>
      </c>
      <c r="BR662" s="226"/>
      <c r="BS662" s="226"/>
      <c r="BT662" s="226"/>
      <c r="BU662" s="226"/>
      <c r="BV662" s="226"/>
      <c r="BW662" s="226"/>
      <c r="BX662" s="226"/>
      <c r="BY662" s="257"/>
      <c r="BZ662" s="226"/>
      <c r="CA662" s="226"/>
      <c r="CB662" s="226"/>
      <c r="CC662" s="226"/>
      <c r="CD662" s="226"/>
      <c r="CE662" s="226"/>
      <c r="CF662" s="399">
        <f t="shared" si="290"/>
        <v>100</v>
      </c>
      <c r="CG662" s="259"/>
      <c r="CH662" s="559" t="s">
        <v>2150</v>
      </c>
      <c r="CI662" s="559">
        <v>65</v>
      </c>
      <c r="CJ662" s="559" t="s">
        <v>514</v>
      </c>
      <c r="CK662" s="560"/>
      <c r="CL662" s="560"/>
      <c r="CM662" s="560"/>
      <c r="CN662" s="560"/>
      <c r="CO662" s="560"/>
      <c r="CP662" s="560"/>
      <c r="CQ662" s="560"/>
      <c r="CR662" s="560"/>
      <c r="CS662" s="560"/>
      <c r="CT662" s="560"/>
      <c r="CU662" s="560"/>
      <c r="CV662" s="560"/>
      <c r="CW662" s="560"/>
      <c r="CX662" s="560"/>
      <c r="CY662" s="560"/>
      <c r="CZ662" s="560"/>
      <c r="DA662" s="560"/>
      <c r="DB662" s="560">
        <v>65</v>
      </c>
      <c r="DC662" s="566">
        <v>1</v>
      </c>
      <c r="DD662" s="560"/>
      <c r="DE662" s="560"/>
      <c r="DF662" s="560"/>
      <c r="DG662" s="560"/>
      <c r="DH662" s="560"/>
      <c r="DI662" s="560"/>
      <c r="DJ662" s="560">
        <v>34</v>
      </c>
      <c r="DK662" s="396"/>
      <c r="DL662" s="259"/>
      <c r="DM662" s="560"/>
      <c r="DN662" s="560"/>
      <c r="DO662" s="563"/>
      <c r="DP662" s="564"/>
      <c r="DQ662" s="565"/>
      <c r="DR662" s="563"/>
      <c r="DS662" s="565"/>
      <c r="DT662" s="543" t="s">
        <v>1754</v>
      </c>
      <c r="DU662" s="566"/>
      <c r="DV662" s="566"/>
      <c r="DW662" s="400" t="e">
        <f>VLOOKUP(P662,[1]definitions_list_lookup!$K$30:$L$54,2,0)</f>
        <v>#N/A</v>
      </c>
      <c r="DX662" s="567" t="s">
        <v>2151</v>
      </c>
      <c r="DY662" s="567" t="s">
        <v>2189</v>
      </c>
      <c r="DZ662" s="155"/>
      <c r="EA662" s="155"/>
      <c r="ED662" s="229" t="s">
        <v>2517</v>
      </c>
      <c r="EE662" s="140"/>
      <c r="EG662" s="140"/>
      <c r="EI662" s="218"/>
      <c r="EJ662" s="143"/>
      <c r="EK662" s="221"/>
      <c r="EM662" s="109"/>
      <c r="EN662" s="109"/>
      <c r="EZ662" s="192" t="e">
        <f t="shared" si="313"/>
        <v>#DIV/0!</v>
      </c>
      <c r="FA662" s="192" t="e">
        <f t="shared" si="314"/>
        <v>#DIV/0!</v>
      </c>
      <c r="FB662" s="192" t="e">
        <f t="shared" si="315"/>
        <v>#DIV/0!</v>
      </c>
      <c r="FC662" s="192" t="e">
        <f t="shared" si="316"/>
        <v>#DIV/0!</v>
      </c>
      <c r="FD662" s="192" t="e">
        <f t="shared" si="317"/>
        <v>#DIV/0!</v>
      </c>
      <c r="FE662" s="193" t="e">
        <f t="shared" si="318"/>
        <v>#DIV/0!</v>
      </c>
      <c r="FF662" s="194" t="e">
        <f t="shared" si="319"/>
        <v>#DIV/0!</v>
      </c>
      <c r="FI662" s="778">
        <f t="shared" si="324"/>
        <v>0</v>
      </c>
      <c r="FJ662" s="779" t="e">
        <f t="shared" si="325"/>
        <v>#DIV/0!</v>
      </c>
      <c r="FK662" s="779" t="e">
        <f t="shared" si="326"/>
        <v>#DIV/0!</v>
      </c>
      <c r="FL662" s="780" t="e">
        <f t="shared" si="327"/>
        <v>#DIV/0!</v>
      </c>
      <c r="FM662" s="169" t="e">
        <f t="shared" si="328"/>
        <v>#DIV/0!</v>
      </c>
      <c r="FN662" s="783" t="e">
        <f t="shared" si="329"/>
        <v>#DIV/0!</v>
      </c>
    </row>
    <row r="663" spans="1:1038" ht="18" customHeight="1">
      <c r="A663" s="389" t="s">
        <v>2065</v>
      </c>
      <c r="B663" s="226" t="s">
        <v>1647</v>
      </c>
      <c r="C663" s="226"/>
      <c r="D663" s="226" t="s">
        <v>1279</v>
      </c>
      <c r="E663" s="226">
        <v>86</v>
      </c>
      <c r="F663" s="226">
        <v>1</v>
      </c>
      <c r="G663" s="558" t="str">
        <f t="shared" si="336"/>
        <v>86-1</v>
      </c>
      <c r="H663" s="226">
        <v>55</v>
      </c>
      <c r="I663">
        <v>86</v>
      </c>
      <c r="J663" s="544">
        <f t="shared" si="289"/>
        <v>0</v>
      </c>
      <c r="K663" s="545" t="b">
        <f>IF(J664=1,IF(((VLOOKUP($G663,[1]Depth_Lookup!A$3:J$410,9,FALSE))-(I663/100))=0,"Good",IF(((VLOOKUP($G663,[1]Depth_Lookup!$A$3:$J$550,9,FALSE))-(I663/100))&gt;0,"Too Short","Too Long")))</f>
        <v>0</v>
      </c>
      <c r="L663" s="171">
        <f>(VLOOKUP($G663,Depth_Lookup!$A$3:$J$410,10,FALSE))+(H663/100)</f>
        <v>219.25</v>
      </c>
      <c r="M663" s="171">
        <f>(VLOOKUP($G663,Depth_Lookup!$A$3:$J$410,10,FALSE))+(I663/100)</f>
        <v>219.56</v>
      </c>
      <c r="N663" s="232" t="s">
        <v>2191</v>
      </c>
      <c r="O663" s="226">
        <v>1</v>
      </c>
      <c r="P663" s="226" t="s">
        <v>853</v>
      </c>
      <c r="Q663" s="226" t="s">
        <v>125</v>
      </c>
      <c r="R663" s="391" t="str">
        <f t="shared" si="277"/>
        <v>SerpentinizedHarzburgite</v>
      </c>
      <c r="S663" s="226" t="s">
        <v>107</v>
      </c>
      <c r="T663" s="226" t="s">
        <v>107</v>
      </c>
      <c r="U663" s="226" t="s">
        <v>108</v>
      </c>
      <c r="V663" s="226" t="s">
        <v>509</v>
      </c>
      <c r="W663" s="226" t="s">
        <v>102</v>
      </c>
      <c r="X663" s="391">
        <f>VLOOKUP(W663,[1]definitions_list_lookup!A$13:B$19,2,0)</f>
        <v>5</v>
      </c>
      <c r="Y663" s="226" t="s">
        <v>90</v>
      </c>
      <c r="Z663" s="226" t="s">
        <v>91</v>
      </c>
      <c r="AA663" s="226"/>
      <c r="AB663" s="226"/>
      <c r="AC663" s="226"/>
      <c r="AD663" s="226"/>
      <c r="AE663" s="393"/>
      <c r="AF663" s="558" t="e">
        <f>VLOOKUP(AE663,[1]definitions_list_mag!$V$12:$W$15,2,0)</f>
        <v>#N/A</v>
      </c>
      <c r="AG663" s="394"/>
      <c r="AH663" s="226"/>
      <c r="AI663" s="257">
        <v>84</v>
      </c>
      <c r="AJ663" s="226"/>
      <c r="AK663" s="226"/>
      <c r="AL663" s="226"/>
      <c r="AM663" s="226"/>
      <c r="AN663" s="226"/>
      <c r="AO663" s="257"/>
      <c r="AP663" s="226"/>
      <c r="AQ663" s="226"/>
      <c r="AR663" s="226"/>
      <c r="AS663" s="226"/>
      <c r="AT663" s="226"/>
      <c r="AU663" s="257"/>
      <c r="AV663" s="226"/>
      <c r="AW663" s="226"/>
      <c r="AX663" s="226"/>
      <c r="AY663" s="226"/>
      <c r="AZ663" s="226"/>
      <c r="BA663" s="257">
        <v>15</v>
      </c>
      <c r="BB663" s="226">
        <v>5</v>
      </c>
      <c r="BC663" s="226">
        <v>2</v>
      </c>
      <c r="BD663" s="226" t="s">
        <v>110</v>
      </c>
      <c r="BE663" s="226" t="s">
        <v>103</v>
      </c>
      <c r="BF663" s="568"/>
      <c r="BG663" s="257"/>
      <c r="BH663" s="226"/>
      <c r="BI663" s="226"/>
      <c r="BJ663" s="226"/>
      <c r="BK663" s="226"/>
      <c r="BL663" s="226"/>
      <c r="BM663" s="257">
        <v>1</v>
      </c>
      <c r="BN663" s="226">
        <v>2</v>
      </c>
      <c r="BO663" s="226">
        <v>0.5</v>
      </c>
      <c r="BP663" s="226" t="s">
        <v>1330</v>
      </c>
      <c r="BQ663" s="226" t="s">
        <v>103</v>
      </c>
      <c r="BR663" s="226"/>
      <c r="BS663" s="226"/>
      <c r="BT663" s="226"/>
      <c r="BU663" s="226"/>
      <c r="BV663" s="226"/>
      <c r="BW663" s="226"/>
      <c r="BX663" s="226"/>
      <c r="BY663" s="257"/>
      <c r="BZ663" s="226"/>
      <c r="CA663" s="226"/>
      <c r="CB663" s="226"/>
      <c r="CC663" s="226"/>
      <c r="CD663" s="226"/>
      <c r="CE663" s="226"/>
      <c r="CF663" s="399">
        <f t="shared" si="290"/>
        <v>100</v>
      </c>
      <c r="CG663" s="259"/>
      <c r="CH663" s="559" t="s">
        <v>1329</v>
      </c>
      <c r="CI663" s="559">
        <v>65</v>
      </c>
      <c r="CJ663" s="559" t="s">
        <v>514</v>
      </c>
      <c r="CK663" s="560" t="s">
        <v>2192</v>
      </c>
      <c r="CL663" s="560"/>
      <c r="CM663" s="560"/>
      <c r="CN663" s="560"/>
      <c r="CO663" s="560"/>
      <c r="CP663" s="560"/>
      <c r="CQ663" s="560"/>
      <c r="CR663" s="560"/>
      <c r="CS663" s="560"/>
      <c r="CT663" s="560"/>
      <c r="CU663" s="560"/>
      <c r="CV663" s="560"/>
      <c r="CW663" s="560"/>
      <c r="CX663" s="560"/>
      <c r="CY663" s="560"/>
      <c r="CZ663" s="560"/>
      <c r="DA663" s="560"/>
      <c r="DB663" s="560">
        <v>30</v>
      </c>
      <c r="DC663" s="566"/>
      <c r="DD663" s="560"/>
      <c r="DE663" s="560"/>
      <c r="DF663" s="560"/>
      <c r="DG663" s="560"/>
      <c r="DH663" s="560"/>
      <c r="DI663" s="560"/>
      <c r="DJ663" s="560">
        <v>70</v>
      </c>
      <c r="DK663" s="396"/>
      <c r="DL663" s="259"/>
      <c r="DM663" s="560"/>
      <c r="DN663" s="560"/>
      <c r="DO663" s="563"/>
      <c r="DP663" s="564"/>
      <c r="DQ663" s="565"/>
      <c r="DR663" s="563"/>
      <c r="DS663" s="565"/>
      <c r="DT663" s="543" t="s">
        <v>2193</v>
      </c>
      <c r="DU663" s="566"/>
      <c r="DV663" s="566"/>
      <c r="DW663" s="400" t="e">
        <f>VLOOKUP(P663,[1]definitions_list_lookup!$K$30:$L$54,2,0)</f>
        <v>#N/A</v>
      </c>
      <c r="DX663" s="567" t="s">
        <v>2151</v>
      </c>
      <c r="DY663" s="567" t="s">
        <v>2194</v>
      </c>
      <c r="DZ663" s="155"/>
      <c r="EA663" s="155"/>
      <c r="ED663" s="229" t="s">
        <v>2517</v>
      </c>
      <c r="EE663" s="140"/>
      <c r="EG663" s="140"/>
      <c r="EI663" s="218"/>
      <c r="EJ663" s="143"/>
      <c r="EK663" s="221"/>
      <c r="EM663" s="109"/>
      <c r="EN663" s="109"/>
      <c r="EZ663" s="192" t="e">
        <f t="shared" si="313"/>
        <v>#DIV/0!</v>
      </c>
      <c r="FA663" s="192" t="e">
        <f t="shared" si="314"/>
        <v>#DIV/0!</v>
      </c>
      <c r="FB663" s="192" t="e">
        <f t="shared" si="315"/>
        <v>#DIV/0!</v>
      </c>
      <c r="FC663" s="192" t="e">
        <f t="shared" si="316"/>
        <v>#DIV/0!</v>
      </c>
      <c r="FD663" s="192" t="e">
        <f t="shared" si="317"/>
        <v>#DIV/0!</v>
      </c>
      <c r="FE663" s="193" t="e">
        <f t="shared" si="318"/>
        <v>#DIV/0!</v>
      </c>
      <c r="FF663" s="194" t="e">
        <f t="shared" si="319"/>
        <v>#DIV/0!</v>
      </c>
      <c r="FI663" s="778">
        <f t="shared" si="324"/>
        <v>0</v>
      </c>
      <c r="FJ663" s="779" t="e">
        <f t="shared" si="325"/>
        <v>#DIV/0!</v>
      </c>
      <c r="FK663" s="779" t="e">
        <f t="shared" si="326"/>
        <v>#DIV/0!</v>
      </c>
      <c r="FL663" s="780" t="e">
        <f t="shared" si="327"/>
        <v>#DIV/0!</v>
      </c>
      <c r="FM663" s="169" t="e">
        <f t="shared" si="328"/>
        <v>#DIV/0!</v>
      </c>
      <c r="FN663" s="783" t="e">
        <f t="shared" si="329"/>
        <v>#DIV/0!</v>
      </c>
    </row>
    <row r="664" spans="1:1038" s="288" customFormat="1" ht="18" customHeight="1">
      <c r="A664" s="352" t="s">
        <v>2065</v>
      </c>
      <c r="B664" s="227" t="s">
        <v>1647</v>
      </c>
      <c r="C664" s="227"/>
      <c r="D664" s="227" t="s">
        <v>1279</v>
      </c>
      <c r="E664" s="227">
        <v>86</v>
      </c>
      <c r="F664" s="227">
        <v>1</v>
      </c>
      <c r="G664" s="570" t="str">
        <f t="shared" si="336"/>
        <v>86-1</v>
      </c>
      <c r="H664" s="227">
        <v>86</v>
      </c>
      <c r="I664" s="479">
        <v>98</v>
      </c>
      <c r="J664" s="477">
        <f t="shared" si="289"/>
        <v>0</v>
      </c>
      <c r="K664" s="478" t="str">
        <f>IF(J665=1,IF(((VLOOKUP($G664,[1]Depth_Lookup!A$3:J$410,9,FALSE))-(I664/100))=0,"Good",IF(((VLOOKUP($G664,[1]Depth_Lookup!$A$3:$J$550,9,FALSE))-(I664/100))&gt;0,"Too Short","Too Long")))</f>
        <v>Good</v>
      </c>
      <c r="L664" s="171">
        <f>(VLOOKUP($G664,Depth_Lookup!$A$3:$J$410,10,FALSE))+(H664/100)</f>
        <v>219.56</v>
      </c>
      <c r="M664" s="171">
        <f>(VLOOKUP($G664,Depth_Lookup!$A$3:$J$410,10,FALSE))+(I664/100)</f>
        <v>219.67999999999998</v>
      </c>
      <c r="N664" s="230" t="s">
        <v>2195</v>
      </c>
      <c r="O664" s="227">
        <v>1</v>
      </c>
      <c r="P664" s="227" t="s">
        <v>853</v>
      </c>
      <c r="Q664" s="227" t="s">
        <v>125</v>
      </c>
      <c r="R664" s="286" t="str">
        <f t="shared" si="277"/>
        <v>SerpentinizedHarzburgite</v>
      </c>
      <c r="S664" s="227" t="s">
        <v>107</v>
      </c>
      <c r="T664" s="227" t="s">
        <v>94</v>
      </c>
      <c r="U664" s="227" t="s">
        <v>108</v>
      </c>
      <c r="V664" s="227" t="s">
        <v>509</v>
      </c>
      <c r="W664" s="227" t="s">
        <v>102</v>
      </c>
      <c r="X664" s="286">
        <f>VLOOKUP(W664,[1]definitions_list_lookup!A$13:B$19,2,0)</f>
        <v>5</v>
      </c>
      <c r="Y664" s="227" t="s">
        <v>90</v>
      </c>
      <c r="Z664" s="227" t="s">
        <v>91</v>
      </c>
      <c r="AA664" s="227"/>
      <c r="AB664" s="227"/>
      <c r="AC664" s="227"/>
      <c r="AD664" s="227"/>
      <c r="AE664" s="233"/>
      <c r="AF664" s="570" t="e">
        <f>VLOOKUP(AE664,[1]definitions_list_mag!$V$12:$W$15,2,0)</f>
        <v>#N/A</v>
      </c>
      <c r="AG664" s="237"/>
      <c r="AH664" s="227"/>
      <c r="AI664" s="240">
        <v>68</v>
      </c>
      <c r="AJ664" s="227"/>
      <c r="AK664" s="227"/>
      <c r="AL664" s="227"/>
      <c r="AM664" s="227"/>
      <c r="AN664" s="227"/>
      <c r="AO664" s="240"/>
      <c r="AP664" s="227"/>
      <c r="AQ664" s="227"/>
      <c r="AR664" s="227"/>
      <c r="AS664" s="227"/>
      <c r="AT664" s="227"/>
      <c r="AU664" s="240"/>
      <c r="AV664" s="227"/>
      <c r="AW664" s="227"/>
      <c r="AX664" s="227"/>
      <c r="AY664" s="227"/>
      <c r="AZ664" s="227"/>
      <c r="BA664" s="240">
        <v>30</v>
      </c>
      <c r="BB664" s="227">
        <v>5</v>
      </c>
      <c r="BC664" s="227">
        <v>2</v>
      </c>
      <c r="BD664" s="227" t="s">
        <v>110</v>
      </c>
      <c r="BE664" s="227" t="s">
        <v>103</v>
      </c>
      <c r="BF664" s="227"/>
      <c r="BG664" s="240"/>
      <c r="BH664" s="227"/>
      <c r="BI664" s="227"/>
      <c r="BJ664" s="227"/>
      <c r="BK664" s="227"/>
      <c r="BL664" s="227"/>
      <c r="BM664" s="240">
        <v>2</v>
      </c>
      <c r="BN664" s="227">
        <v>2</v>
      </c>
      <c r="BO664" s="227">
        <v>0.5</v>
      </c>
      <c r="BP664" s="227" t="s">
        <v>110</v>
      </c>
      <c r="BQ664" s="227" t="s">
        <v>103</v>
      </c>
      <c r="BR664" s="227"/>
      <c r="BS664" s="227"/>
      <c r="BT664" s="227"/>
      <c r="BU664" s="227"/>
      <c r="BV664" s="227"/>
      <c r="BW664" s="227"/>
      <c r="BX664" s="227"/>
      <c r="BY664" s="240"/>
      <c r="BZ664" s="227"/>
      <c r="CA664" s="227"/>
      <c r="CB664" s="227"/>
      <c r="CC664" s="227"/>
      <c r="CD664" s="227"/>
      <c r="CE664" s="227"/>
      <c r="CF664" s="290">
        <f t="shared" si="290"/>
        <v>100</v>
      </c>
      <c r="CG664" s="148"/>
      <c r="CH664" s="571" t="s">
        <v>2150</v>
      </c>
      <c r="CI664" s="571">
        <v>95</v>
      </c>
      <c r="CJ664" s="571" t="s">
        <v>514</v>
      </c>
      <c r="CK664" s="572"/>
      <c r="CL664" s="572"/>
      <c r="CM664" s="572"/>
      <c r="CN664" s="572"/>
      <c r="CO664" s="572"/>
      <c r="CP664" s="572"/>
      <c r="CQ664" s="572"/>
      <c r="CR664" s="572"/>
      <c r="CS664" s="572"/>
      <c r="CT664" s="572"/>
      <c r="CU664" s="572"/>
      <c r="CV664" s="572"/>
      <c r="CW664" s="572"/>
      <c r="CX664" s="572"/>
      <c r="CY664" s="572"/>
      <c r="CZ664" s="572"/>
      <c r="DA664" s="572"/>
      <c r="DB664" s="572">
        <v>50</v>
      </c>
      <c r="DC664" s="577"/>
      <c r="DD664" s="572"/>
      <c r="DE664" s="572"/>
      <c r="DF664" s="572"/>
      <c r="DG664" s="572"/>
      <c r="DH664" s="572"/>
      <c r="DI664" s="572"/>
      <c r="DJ664" s="572">
        <v>50</v>
      </c>
      <c r="DK664" s="208"/>
      <c r="DL664" s="148"/>
      <c r="DM664" s="572"/>
      <c r="DN664" s="572"/>
      <c r="DO664" s="574"/>
      <c r="DP664" s="575"/>
      <c r="DQ664" s="576"/>
      <c r="DR664" s="574"/>
      <c r="DS664" s="576"/>
      <c r="DT664" s="283" t="s">
        <v>2196</v>
      </c>
      <c r="DU664" s="577"/>
      <c r="DV664" s="577"/>
      <c r="DW664" s="291" t="e">
        <f>VLOOKUP(P664,[1]definitions_list_lookup!$K$30:$L$54,2,0)</f>
        <v>#N/A</v>
      </c>
      <c r="DX664" s="578" t="s">
        <v>2151</v>
      </c>
      <c r="DY664" s="578" t="s">
        <v>2197</v>
      </c>
      <c r="DZ664" s="154"/>
      <c r="EA664" s="154"/>
      <c r="EB664" s="229"/>
      <c r="EC664" s="292"/>
      <c r="ED664" s="229" t="s">
        <v>2517</v>
      </c>
      <c r="EE664" s="293"/>
      <c r="EF664" s="294"/>
      <c r="EG664" s="293"/>
      <c r="EH664" s="295"/>
      <c r="EI664" s="296"/>
      <c r="EJ664" s="297"/>
      <c r="EK664" s="298"/>
      <c r="EL664" s="293"/>
      <c r="EM664" s="295"/>
      <c r="EN664" s="295"/>
      <c r="EO664" s="321"/>
      <c r="EP664" s="321"/>
      <c r="EQ664" s="321"/>
      <c r="ER664" s="321"/>
      <c r="ES664" s="321"/>
      <c r="ET664" s="321"/>
      <c r="EU664" s="321"/>
      <c r="EV664" s="322"/>
      <c r="EW664" s="322"/>
      <c r="EX664" s="322"/>
      <c r="EY664" s="322"/>
      <c r="EZ664" s="192" t="e">
        <f t="shared" si="313"/>
        <v>#DIV/0!</v>
      </c>
      <c r="FA664" s="192" t="e">
        <f t="shared" si="314"/>
        <v>#DIV/0!</v>
      </c>
      <c r="FB664" s="192" t="e">
        <f t="shared" si="315"/>
        <v>#DIV/0!</v>
      </c>
      <c r="FC664" s="192" t="e">
        <f t="shared" si="316"/>
        <v>#DIV/0!</v>
      </c>
      <c r="FD664" s="192" t="e">
        <f t="shared" si="317"/>
        <v>#DIV/0!</v>
      </c>
      <c r="FE664" s="193" t="e">
        <f t="shared" si="318"/>
        <v>#DIV/0!</v>
      </c>
      <c r="FF664" s="194" t="e">
        <f t="shared" si="319"/>
        <v>#DIV/0!</v>
      </c>
      <c r="FG664" s="293"/>
      <c r="FH664" s="295"/>
      <c r="FI664" s="778">
        <f t="shared" si="324"/>
        <v>0</v>
      </c>
      <c r="FJ664" s="779" t="e">
        <f t="shared" si="325"/>
        <v>#DIV/0!</v>
      </c>
      <c r="FK664" s="779" t="e">
        <f t="shared" si="326"/>
        <v>#DIV/0!</v>
      </c>
      <c r="FL664" s="780" t="e">
        <f t="shared" si="327"/>
        <v>#DIV/0!</v>
      </c>
      <c r="FM664" s="169" t="e">
        <f t="shared" si="328"/>
        <v>#DIV/0!</v>
      </c>
      <c r="FN664" s="783" t="e">
        <f t="shared" si="329"/>
        <v>#DIV/0!</v>
      </c>
      <c r="FO664" s="227"/>
      <c r="FP664" s="227"/>
      <c r="FQ664" s="227"/>
      <c r="FR664" s="227"/>
      <c r="FS664" s="227"/>
      <c r="FT664" s="227"/>
      <c r="FU664" s="227"/>
      <c r="FV664" s="227"/>
      <c r="FW664" s="227"/>
      <c r="FX664" s="227"/>
      <c r="FY664" s="227"/>
      <c r="FZ664" s="227"/>
      <c r="GA664" s="227"/>
      <c r="GB664" s="227"/>
      <c r="GC664" s="227"/>
      <c r="GD664" s="227"/>
      <c r="GE664" s="227"/>
      <c r="GF664" s="227"/>
      <c r="GG664" s="227"/>
      <c r="GH664" s="227"/>
      <c r="GI664" s="227"/>
      <c r="GJ664" s="227"/>
      <c r="GK664" s="227"/>
      <c r="GL664" s="227"/>
      <c r="GM664" s="227"/>
      <c r="GN664" s="227"/>
      <c r="GO664" s="227"/>
      <c r="GP664" s="227"/>
      <c r="GQ664" s="227"/>
      <c r="GR664" s="227"/>
      <c r="GS664" s="227"/>
      <c r="GT664" s="227"/>
      <c r="GU664" s="227"/>
      <c r="GV664" s="227"/>
      <c r="GW664" s="227"/>
      <c r="GX664" s="227"/>
      <c r="GY664" s="227"/>
      <c r="GZ664" s="227"/>
      <c r="HA664" s="227"/>
      <c r="HB664" s="227"/>
      <c r="HC664" s="227"/>
      <c r="HD664" s="227"/>
      <c r="HE664" s="227"/>
      <c r="HF664" s="227"/>
      <c r="HG664" s="227"/>
      <c r="HH664" s="227"/>
      <c r="HI664" s="227"/>
      <c r="HJ664" s="227"/>
      <c r="HK664" s="227"/>
      <c r="HL664" s="227"/>
      <c r="HM664" s="227"/>
      <c r="HN664" s="227"/>
      <c r="HO664" s="227"/>
      <c r="HP664" s="227"/>
      <c r="HQ664" s="227"/>
      <c r="HR664" s="227"/>
      <c r="HS664" s="227"/>
      <c r="HT664" s="227"/>
      <c r="HU664" s="227"/>
      <c r="HV664" s="227"/>
      <c r="HW664" s="227"/>
      <c r="HX664" s="227"/>
      <c r="HY664" s="227"/>
      <c r="HZ664" s="227"/>
      <c r="IA664" s="227"/>
      <c r="IB664" s="227"/>
      <c r="IC664" s="227"/>
      <c r="ID664" s="227"/>
      <c r="IE664" s="227"/>
      <c r="IF664" s="227"/>
      <c r="IG664" s="227"/>
      <c r="IH664" s="227"/>
      <c r="II664" s="227"/>
      <c r="IJ664" s="227"/>
      <c r="IK664" s="227"/>
      <c r="IL664" s="227"/>
      <c r="IM664" s="227"/>
      <c r="IN664" s="227"/>
      <c r="IO664" s="227"/>
      <c r="IP664" s="227"/>
      <c r="IQ664" s="227"/>
      <c r="IR664" s="227"/>
      <c r="IS664" s="227"/>
      <c r="IT664" s="227"/>
      <c r="IU664" s="227"/>
      <c r="IV664" s="227"/>
      <c r="IW664" s="227"/>
      <c r="IX664" s="227"/>
      <c r="IY664" s="227"/>
      <c r="IZ664" s="227"/>
      <c r="JA664" s="227"/>
      <c r="JB664" s="227"/>
      <c r="JC664" s="227"/>
      <c r="JD664" s="227"/>
      <c r="JE664" s="227"/>
      <c r="JF664" s="227"/>
      <c r="JG664" s="227"/>
      <c r="JH664" s="227"/>
      <c r="JI664" s="227"/>
      <c r="JJ664" s="227"/>
      <c r="JK664" s="227"/>
      <c r="JL664" s="227"/>
      <c r="JM664" s="227"/>
      <c r="JN664" s="227"/>
      <c r="JO664" s="227"/>
      <c r="JP664" s="227"/>
      <c r="JQ664" s="227"/>
      <c r="JR664" s="227"/>
      <c r="JS664" s="227"/>
      <c r="JT664" s="227"/>
      <c r="JU664" s="227"/>
      <c r="JV664" s="227"/>
      <c r="JW664" s="227"/>
      <c r="JX664" s="227"/>
      <c r="JY664" s="227"/>
      <c r="JZ664" s="227"/>
      <c r="KA664" s="227"/>
      <c r="KB664" s="227"/>
      <c r="KC664" s="227"/>
      <c r="KD664" s="227"/>
      <c r="KE664" s="227"/>
      <c r="KF664" s="227"/>
      <c r="KG664" s="227"/>
      <c r="KH664" s="227"/>
      <c r="KI664" s="227"/>
      <c r="KJ664" s="227"/>
      <c r="KK664" s="227"/>
      <c r="KL664" s="227"/>
      <c r="KM664" s="227"/>
      <c r="KN664" s="227"/>
      <c r="KO664" s="227"/>
      <c r="KP664" s="227"/>
      <c r="KQ664" s="227"/>
      <c r="KR664" s="227"/>
      <c r="KS664" s="227"/>
      <c r="KT664" s="227"/>
      <c r="KU664" s="227"/>
      <c r="KV664" s="227"/>
      <c r="KW664" s="227"/>
      <c r="KX664" s="227"/>
      <c r="KY664" s="227"/>
      <c r="KZ664" s="227"/>
      <c r="LA664" s="227"/>
      <c r="LB664" s="227"/>
      <c r="LC664" s="227"/>
      <c r="LD664" s="227"/>
      <c r="LE664" s="227"/>
      <c r="LF664" s="227"/>
      <c r="LG664" s="227"/>
      <c r="LH664" s="227"/>
      <c r="LI664" s="227"/>
      <c r="LJ664" s="227"/>
      <c r="LK664" s="227"/>
      <c r="LL664" s="227"/>
      <c r="LM664" s="227"/>
      <c r="LN664" s="227"/>
      <c r="LO664" s="227"/>
      <c r="LP664" s="227"/>
      <c r="LQ664" s="227"/>
      <c r="LR664" s="227"/>
      <c r="LS664" s="227"/>
      <c r="LT664" s="227"/>
      <c r="LU664" s="227"/>
      <c r="LV664" s="227"/>
      <c r="LW664" s="227"/>
      <c r="LX664" s="227"/>
      <c r="LY664" s="227"/>
      <c r="LZ664" s="227"/>
      <c r="MA664" s="227"/>
      <c r="MB664" s="227"/>
      <c r="MC664" s="227"/>
      <c r="MD664" s="227"/>
      <c r="ME664" s="227"/>
      <c r="MF664" s="227"/>
      <c r="MG664" s="227"/>
      <c r="MH664" s="227"/>
      <c r="MI664" s="227"/>
      <c r="MJ664" s="227"/>
      <c r="MK664" s="227"/>
      <c r="ML664" s="227"/>
      <c r="MM664" s="227"/>
      <c r="MN664" s="227"/>
      <c r="MO664" s="227"/>
      <c r="MP664" s="227"/>
      <c r="MQ664" s="227"/>
      <c r="MR664" s="227"/>
      <c r="MS664" s="227"/>
      <c r="MT664" s="227"/>
      <c r="MU664" s="227"/>
      <c r="MV664" s="227"/>
      <c r="MW664" s="227"/>
      <c r="MX664" s="227"/>
      <c r="MY664" s="227"/>
      <c r="MZ664" s="227"/>
      <c r="NA664" s="227"/>
      <c r="NB664" s="227"/>
      <c r="NC664" s="227"/>
      <c r="ND664" s="227"/>
      <c r="NE664" s="227"/>
      <c r="NF664" s="227"/>
      <c r="NG664" s="227"/>
      <c r="NH664" s="227"/>
      <c r="NI664" s="227"/>
      <c r="NJ664" s="227"/>
      <c r="NK664" s="227"/>
      <c r="NL664" s="227"/>
      <c r="NM664" s="227"/>
      <c r="NN664" s="227"/>
      <c r="NO664" s="227"/>
      <c r="NP664" s="227"/>
      <c r="NQ664" s="227"/>
      <c r="NR664" s="227"/>
      <c r="NS664" s="227"/>
      <c r="NT664" s="227"/>
      <c r="NU664" s="227"/>
      <c r="NV664" s="227"/>
      <c r="NW664" s="227"/>
      <c r="NX664" s="227"/>
      <c r="NY664" s="227"/>
      <c r="NZ664" s="227"/>
      <c r="OA664" s="227"/>
      <c r="OB664" s="227"/>
      <c r="OC664" s="227"/>
      <c r="OD664" s="227"/>
      <c r="OE664" s="227"/>
      <c r="OF664" s="227"/>
      <c r="OG664" s="227"/>
      <c r="OH664" s="227"/>
      <c r="OI664" s="227"/>
      <c r="OJ664" s="227"/>
      <c r="OK664" s="227"/>
      <c r="OL664" s="227"/>
      <c r="OM664" s="227"/>
      <c r="ON664" s="227"/>
      <c r="OO664" s="227"/>
      <c r="OP664" s="227"/>
      <c r="OQ664" s="227"/>
      <c r="OR664" s="227"/>
      <c r="OS664" s="227"/>
      <c r="OT664" s="227"/>
      <c r="OU664" s="227"/>
      <c r="OV664" s="227"/>
      <c r="OW664" s="227"/>
      <c r="OX664" s="227"/>
      <c r="OY664" s="227"/>
      <c r="OZ664" s="227"/>
      <c r="PA664" s="227"/>
      <c r="PB664" s="227"/>
      <c r="PC664" s="227"/>
      <c r="PD664" s="227"/>
      <c r="PE664" s="227"/>
      <c r="PF664" s="227"/>
      <c r="PG664" s="227"/>
      <c r="PH664" s="227"/>
      <c r="PI664" s="227"/>
      <c r="PJ664" s="227"/>
      <c r="PK664" s="227"/>
      <c r="PL664" s="227"/>
      <c r="PM664" s="227"/>
      <c r="PN664" s="227"/>
      <c r="PO664" s="227"/>
      <c r="PP664" s="227"/>
      <c r="PQ664" s="227"/>
      <c r="PR664" s="227"/>
      <c r="PS664" s="227"/>
      <c r="PT664" s="227"/>
      <c r="PU664" s="227"/>
      <c r="PV664" s="227"/>
      <c r="PW664" s="227"/>
      <c r="PX664" s="227"/>
      <c r="PY664" s="227"/>
      <c r="PZ664" s="227"/>
      <c r="QA664" s="227"/>
      <c r="QB664" s="227"/>
      <c r="QC664" s="227"/>
      <c r="QD664" s="227"/>
      <c r="QE664" s="227"/>
      <c r="QF664" s="227"/>
      <c r="QG664" s="227"/>
      <c r="QH664" s="227"/>
      <c r="QI664" s="227"/>
      <c r="QJ664" s="227"/>
      <c r="QK664" s="227"/>
      <c r="QL664" s="227"/>
      <c r="QM664" s="227"/>
      <c r="QN664" s="227"/>
      <c r="QO664" s="227"/>
      <c r="QP664" s="227"/>
      <c r="QQ664" s="227"/>
      <c r="QR664" s="227"/>
      <c r="QS664" s="227"/>
      <c r="QT664" s="227"/>
      <c r="QU664" s="227"/>
      <c r="QV664" s="227"/>
      <c r="QW664" s="227"/>
      <c r="QX664" s="227"/>
      <c r="QY664" s="227"/>
      <c r="QZ664" s="227"/>
      <c r="RA664" s="227"/>
      <c r="RB664" s="227"/>
      <c r="RC664" s="227"/>
      <c r="RD664" s="227"/>
      <c r="RE664" s="227"/>
      <c r="RF664" s="227"/>
      <c r="RG664" s="227"/>
      <c r="RH664" s="227"/>
      <c r="RI664" s="227"/>
      <c r="RJ664" s="227"/>
      <c r="RK664" s="227"/>
      <c r="RL664" s="227"/>
      <c r="RM664" s="227"/>
      <c r="RN664" s="227"/>
      <c r="RO664" s="227"/>
      <c r="RP664" s="227"/>
      <c r="RQ664" s="227"/>
      <c r="RR664" s="227"/>
      <c r="RS664" s="227"/>
      <c r="RT664" s="227"/>
      <c r="RU664" s="227"/>
      <c r="RV664" s="227"/>
      <c r="RW664" s="227"/>
      <c r="RX664" s="227"/>
      <c r="RY664" s="227"/>
      <c r="RZ664" s="227"/>
      <c r="SA664" s="227"/>
      <c r="SB664" s="227"/>
      <c r="SC664" s="227"/>
      <c r="SD664" s="227"/>
      <c r="SE664" s="227"/>
      <c r="SF664" s="227"/>
      <c r="SG664" s="227"/>
      <c r="SH664" s="227"/>
      <c r="SI664" s="227"/>
      <c r="SJ664" s="227"/>
      <c r="SK664" s="227"/>
      <c r="SL664" s="227"/>
      <c r="SM664" s="227"/>
      <c r="SN664" s="227"/>
      <c r="SO664" s="227"/>
      <c r="SP664" s="227"/>
      <c r="SQ664" s="227"/>
      <c r="SR664" s="227"/>
      <c r="SS664" s="227"/>
      <c r="ST664" s="227"/>
      <c r="SU664" s="227"/>
      <c r="SV664" s="227"/>
      <c r="SW664" s="227"/>
      <c r="SX664" s="227"/>
      <c r="SY664" s="227"/>
      <c r="SZ664" s="227"/>
      <c r="TA664" s="227"/>
      <c r="TB664" s="227"/>
      <c r="TC664" s="227"/>
      <c r="TD664" s="227"/>
      <c r="TE664" s="227"/>
      <c r="TF664" s="227"/>
      <c r="TG664" s="227"/>
      <c r="TH664" s="227"/>
      <c r="TI664" s="227"/>
      <c r="TJ664" s="227"/>
      <c r="TK664" s="227"/>
      <c r="TL664" s="227"/>
      <c r="TM664" s="227"/>
      <c r="TN664" s="227"/>
      <c r="TO664" s="227"/>
      <c r="TP664" s="227"/>
      <c r="TQ664" s="227"/>
      <c r="TR664" s="227"/>
      <c r="TS664" s="227"/>
      <c r="TT664" s="227"/>
      <c r="TU664" s="227"/>
      <c r="TV664" s="227"/>
      <c r="TW664" s="227"/>
      <c r="TX664" s="227"/>
      <c r="TY664" s="227"/>
      <c r="TZ664" s="227"/>
      <c r="UA664" s="227"/>
      <c r="UB664" s="227"/>
      <c r="UC664" s="227"/>
      <c r="UD664" s="227"/>
      <c r="UE664" s="227"/>
      <c r="UF664" s="227"/>
      <c r="UG664" s="227"/>
      <c r="UH664" s="227"/>
      <c r="UI664" s="227"/>
      <c r="UJ664" s="227"/>
      <c r="UK664" s="227"/>
      <c r="UL664" s="227"/>
      <c r="UM664" s="227"/>
      <c r="UN664" s="227"/>
      <c r="UO664" s="227"/>
      <c r="UP664" s="227"/>
      <c r="UQ664" s="227"/>
      <c r="UR664" s="227"/>
      <c r="US664" s="227"/>
      <c r="UT664" s="227"/>
      <c r="UU664" s="227"/>
      <c r="UV664" s="227"/>
      <c r="UW664" s="227"/>
      <c r="UX664" s="227"/>
      <c r="UY664" s="227"/>
      <c r="UZ664" s="227"/>
      <c r="VA664" s="227"/>
      <c r="VB664" s="227"/>
      <c r="VC664" s="227"/>
      <c r="VD664" s="227"/>
      <c r="VE664" s="227"/>
      <c r="VF664" s="227"/>
      <c r="VG664" s="227"/>
      <c r="VH664" s="227"/>
      <c r="VI664" s="227"/>
      <c r="VJ664" s="227"/>
      <c r="VK664" s="227"/>
      <c r="VL664" s="227"/>
      <c r="VM664" s="227"/>
      <c r="VN664" s="227"/>
      <c r="VO664" s="227"/>
      <c r="VP664" s="227"/>
      <c r="VQ664" s="227"/>
      <c r="VR664" s="227"/>
      <c r="VS664" s="227"/>
      <c r="VT664" s="227"/>
      <c r="VU664" s="227"/>
      <c r="VV664" s="227"/>
      <c r="VW664" s="227"/>
      <c r="VX664" s="227"/>
      <c r="VY664" s="227"/>
      <c r="VZ664" s="227"/>
      <c r="WA664" s="227"/>
      <c r="WB664" s="227"/>
      <c r="WC664" s="227"/>
      <c r="WD664" s="227"/>
      <c r="WE664" s="227"/>
      <c r="WF664" s="227"/>
      <c r="WG664" s="227"/>
      <c r="WH664" s="227"/>
      <c r="WI664" s="227"/>
      <c r="WJ664" s="227"/>
      <c r="WK664" s="227"/>
      <c r="WL664" s="227"/>
      <c r="WM664" s="227"/>
      <c r="WN664" s="227"/>
      <c r="WO664" s="227"/>
      <c r="WP664" s="227"/>
      <c r="WQ664" s="227"/>
      <c r="WR664" s="227"/>
      <c r="WS664" s="227"/>
      <c r="WT664" s="227"/>
      <c r="WU664" s="227"/>
      <c r="WV664" s="227"/>
      <c r="WW664" s="227"/>
      <c r="WX664" s="227"/>
      <c r="WY664" s="227"/>
      <c r="WZ664" s="227"/>
      <c r="XA664" s="227"/>
      <c r="XB664" s="227"/>
      <c r="XC664" s="227"/>
      <c r="XD664" s="227"/>
      <c r="XE664" s="227"/>
      <c r="XF664" s="227"/>
      <c r="XG664" s="227"/>
      <c r="XH664" s="227"/>
      <c r="XI664" s="227"/>
      <c r="XJ664" s="227"/>
      <c r="XK664" s="227"/>
      <c r="XL664" s="227"/>
      <c r="XM664" s="227"/>
      <c r="XN664" s="227"/>
      <c r="XO664" s="227"/>
      <c r="XP664" s="227"/>
      <c r="XQ664" s="227"/>
      <c r="XR664" s="227"/>
      <c r="XS664" s="227"/>
      <c r="XT664" s="227"/>
      <c r="XU664" s="227"/>
      <c r="XV664" s="227"/>
      <c r="XW664" s="227"/>
      <c r="XX664" s="227"/>
      <c r="XY664" s="227"/>
      <c r="XZ664" s="227"/>
      <c r="YA664" s="227"/>
      <c r="YB664" s="227"/>
      <c r="YC664" s="227"/>
      <c r="YD664" s="227"/>
      <c r="YE664" s="227"/>
      <c r="YF664" s="227"/>
      <c r="YG664" s="227"/>
      <c r="YH664" s="227"/>
      <c r="YI664" s="227"/>
      <c r="YJ664" s="227"/>
      <c r="YK664" s="227"/>
      <c r="YL664" s="227"/>
      <c r="YM664" s="227"/>
      <c r="YN664" s="227"/>
      <c r="YO664" s="227"/>
      <c r="YP664" s="227"/>
      <c r="YQ664" s="227"/>
      <c r="YR664" s="227"/>
      <c r="YS664" s="227"/>
      <c r="YT664" s="227"/>
      <c r="YU664" s="227"/>
      <c r="YV664" s="227"/>
      <c r="YW664" s="227"/>
      <c r="YX664" s="227"/>
      <c r="YY664" s="227"/>
      <c r="YZ664" s="227"/>
      <c r="ZA664" s="227"/>
      <c r="ZB664" s="227"/>
      <c r="ZC664" s="227"/>
      <c r="ZD664" s="227"/>
      <c r="ZE664" s="227"/>
      <c r="ZF664" s="227"/>
      <c r="ZG664" s="227"/>
      <c r="ZH664" s="227"/>
      <c r="ZI664" s="227"/>
      <c r="ZJ664" s="227"/>
      <c r="ZK664" s="227"/>
      <c r="ZL664" s="227"/>
      <c r="ZM664" s="227"/>
      <c r="ZN664" s="227"/>
      <c r="ZO664" s="227"/>
      <c r="ZP664" s="227"/>
      <c r="ZQ664" s="227"/>
      <c r="ZR664" s="227"/>
      <c r="ZS664" s="227"/>
      <c r="ZT664" s="227"/>
      <c r="ZU664" s="227"/>
      <c r="ZV664" s="227"/>
      <c r="ZW664" s="227"/>
      <c r="ZX664" s="227"/>
      <c r="ZY664" s="227"/>
      <c r="ZZ664" s="227"/>
      <c r="AAA664" s="227"/>
      <c r="AAB664" s="227"/>
      <c r="AAC664" s="227"/>
      <c r="AAD664" s="227"/>
      <c r="AAE664" s="227"/>
      <c r="AAF664" s="227"/>
      <c r="AAG664" s="227"/>
      <c r="AAH664" s="227"/>
      <c r="AAI664" s="227"/>
      <c r="AAJ664" s="227"/>
      <c r="AAK664" s="227"/>
      <c r="AAL664" s="227"/>
      <c r="AAM664" s="227"/>
      <c r="AAN664" s="227"/>
      <c r="AAO664" s="227"/>
      <c r="AAP664" s="227"/>
      <c r="AAQ664" s="227"/>
      <c r="AAR664" s="227"/>
      <c r="AAS664" s="227"/>
      <c r="AAT664" s="227"/>
      <c r="AAU664" s="227"/>
      <c r="AAV664" s="227"/>
      <c r="AAW664" s="227"/>
      <c r="AAX664" s="227"/>
      <c r="AAY664" s="227"/>
      <c r="AAZ664" s="227"/>
      <c r="ABA664" s="227"/>
      <c r="ABB664" s="227"/>
      <c r="ABC664" s="227"/>
      <c r="ABD664" s="227"/>
      <c r="ABE664" s="227"/>
      <c r="ABF664" s="227"/>
      <c r="ABG664" s="227"/>
      <c r="ABH664" s="227"/>
      <c r="ABI664" s="227"/>
      <c r="ABJ664" s="227"/>
      <c r="ABK664" s="227"/>
      <c r="ABL664" s="227"/>
      <c r="ABM664" s="227"/>
      <c r="ABN664" s="227"/>
      <c r="ABO664" s="227"/>
      <c r="ABP664" s="227"/>
      <c r="ABQ664" s="227"/>
      <c r="ABR664" s="227"/>
      <c r="ABS664" s="227"/>
      <c r="ABT664" s="227"/>
      <c r="ABU664" s="227"/>
      <c r="ABV664" s="227"/>
      <c r="ABW664" s="227"/>
      <c r="ABX664" s="227"/>
      <c r="ABY664" s="227"/>
      <c r="ABZ664" s="227"/>
      <c r="ACA664" s="227"/>
      <c r="ACB664" s="227"/>
      <c r="ACC664" s="227"/>
      <c r="ACD664" s="227"/>
      <c r="ACE664" s="227"/>
      <c r="ACF664" s="227"/>
      <c r="ACG664" s="227"/>
      <c r="ACH664" s="227"/>
      <c r="ACI664" s="227"/>
      <c r="ACJ664" s="227"/>
      <c r="ACK664" s="227"/>
      <c r="ACL664" s="227"/>
      <c r="ACM664" s="227"/>
      <c r="ACN664" s="227"/>
      <c r="ACO664" s="227"/>
      <c r="ACP664" s="227"/>
      <c r="ACQ664" s="227"/>
      <c r="ACR664" s="227"/>
      <c r="ACS664" s="227"/>
      <c r="ACT664" s="227"/>
      <c r="ACU664" s="227"/>
      <c r="ACV664" s="227"/>
      <c r="ACW664" s="227"/>
      <c r="ACX664" s="227"/>
      <c r="ACY664" s="227"/>
      <c r="ACZ664" s="227"/>
      <c r="ADA664" s="227"/>
      <c r="ADB664" s="227"/>
      <c r="ADC664" s="227"/>
      <c r="ADD664" s="227"/>
      <c r="ADE664" s="227"/>
      <c r="ADF664" s="227"/>
      <c r="ADG664" s="227"/>
      <c r="ADH664" s="227"/>
      <c r="ADI664" s="227"/>
      <c r="ADJ664" s="227"/>
      <c r="ADK664" s="227"/>
      <c r="ADL664" s="227"/>
      <c r="ADM664" s="227"/>
      <c r="ADN664" s="227"/>
      <c r="ADO664" s="227"/>
      <c r="ADP664" s="227"/>
      <c r="ADQ664" s="227"/>
      <c r="ADR664" s="227"/>
      <c r="ADS664" s="227"/>
      <c r="ADT664" s="227"/>
      <c r="ADU664" s="227"/>
      <c r="ADV664" s="227"/>
      <c r="ADW664" s="227"/>
      <c r="ADX664" s="227"/>
      <c r="ADY664" s="227"/>
      <c r="ADZ664" s="227"/>
      <c r="AEA664" s="227"/>
      <c r="AEB664" s="227"/>
      <c r="AEC664" s="227"/>
      <c r="AED664" s="227"/>
      <c r="AEE664" s="227"/>
      <c r="AEF664" s="227"/>
      <c r="AEG664" s="227"/>
      <c r="AEH664" s="227"/>
      <c r="AEI664" s="227"/>
      <c r="AEJ664" s="227"/>
      <c r="AEK664" s="227"/>
      <c r="AEL664" s="227"/>
      <c r="AEM664" s="227"/>
      <c r="AEN664" s="227"/>
      <c r="AEO664" s="227"/>
      <c r="AEP664" s="227"/>
      <c r="AEQ664" s="227"/>
      <c r="AER664" s="227"/>
      <c r="AES664" s="227"/>
      <c r="AET664" s="227"/>
      <c r="AEU664" s="227"/>
      <c r="AEV664" s="227"/>
      <c r="AEW664" s="227"/>
      <c r="AEX664" s="227"/>
      <c r="AEY664" s="227"/>
      <c r="AEZ664" s="227"/>
      <c r="AFA664" s="227"/>
      <c r="AFB664" s="227"/>
      <c r="AFC664" s="227"/>
      <c r="AFD664" s="227"/>
      <c r="AFE664" s="227"/>
      <c r="AFF664" s="227"/>
      <c r="AFG664" s="227"/>
      <c r="AFH664" s="227"/>
      <c r="AFI664" s="227"/>
      <c r="AFJ664" s="227"/>
      <c r="AFK664" s="227"/>
      <c r="AFL664" s="227"/>
      <c r="AFM664" s="227"/>
      <c r="AFN664" s="227"/>
      <c r="AFO664" s="227"/>
      <c r="AFP664" s="227"/>
      <c r="AFQ664" s="227"/>
      <c r="AFR664" s="227"/>
      <c r="AFS664" s="227"/>
      <c r="AFT664" s="227"/>
      <c r="AFU664" s="227"/>
      <c r="AFV664" s="227"/>
      <c r="AFW664" s="227"/>
      <c r="AFX664" s="227"/>
      <c r="AFY664" s="227"/>
      <c r="AFZ664" s="227"/>
      <c r="AGA664" s="227"/>
      <c r="AGB664" s="227"/>
      <c r="AGC664" s="227"/>
      <c r="AGD664" s="227"/>
      <c r="AGE664" s="227"/>
      <c r="AGF664" s="227"/>
      <c r="AGG664" s="227"/>
      <c r="AGH664" s="227"/>
      <c r="AGI664" s="227"/>
      <c r="AGJ664" s="227"/>
      <c r="AGK664" s="227"/>
      <c r="AGL664" s="227"/>
      <c r="AGM664" s="227"/>
      <c r="AGN664" s="227"/>
      <c r="AGO664" s="227"/>
      <c r="AGP664" s="227"/>
      <c r="AGQ664" s="227"/>
      <c r="AGR664" s="227"/>
      <c r="AGS664" s="227"/>
      <c r="AGT664" s="227"/>
      <c r="AGU664" s="227"/>
      <c r="AGV664" s="227"/>
      <c r="AGW664" s="227"/>
      <c r="AGX664" s="227"/>
      <c r="AGY664" s="227"/>
      <c r="AGZ664" s="227"/>
      <c r="AHA664" s="227"/>
      <c r="AHB664" s="227"/>
      <c r="AHC664" s="227"/>
      <c r="AHD664" s="227"/>
      <c r="AHE664" s="227"/>
      <c r="AHF664" s="227"/>
      <c r="AHG664" s="227"/>
      <c r="AHH664" s="227"/>
      <c r="AHI664" s="227"/>
      <c r="AHJ664" s="227"/>
      <c r="AHK664" s="227"/>
      <c r="AHL664" s="227"/>
      <c r="AHM664" s="227"/>
      <c r="AHN664" s="227"/>
      <c r="AHO664" s="227"/>
      <c r="AHP664" s="227"/>
      <c r="AHQ664" s="227"/>
      <c r="AHR664" s="227"/>
      <c r="AHS664" s="227"/>
      <c r="AHT664" s="227"/>
      <c r="AHU664" s="227"/>
      <c r="AHV664" s="227"/>
      <c r="AHW664" s="227"/>
      <c r="AHX664" s="227"/>
      <c r="AHY664" s="227"/>
      <c r="AHZ664" s="227"/>
      <c r="AIA664" s="227"/>
      <c r="AIB664" s="227"/>
      <c r="AIC664" s="227"/>
      <c r="AID664" s="227"/>
      <c r="AIE664" s="227"/>
      <c r="AIF664" s="227"/>
      <c r="AIG664" s="227"/>
      <c r="AIH664" s="227"/>
      <c r="AII664" s="227"/>
      <c r="AIJ664" s="227"/>
      <c r="AIK664" s="227"/>
      <c r="AIL664" s="227"/>
      <c r="AIM664" s="227"/>
      <c r="AIN664" s="227"/>
      <c r="AIO664" s="227"/>
      <c r="AIP664" s="227"/>
      <c r="AIQ664" s="227"/>
      <c r="AIR664" s="227"/>
      <c r="AIS664" s="227"/>
      <c r="AIT664" s="227"/>
      <c r="AIU664" s="227"/>
      <c r="AIV664" s="227"/>
      <c r="AIW664" s="227"/>
      <c r="AIX664" s="227"/>
      <c r="AIY664" s="227"/>
      <c r="AIZ664" s="227"/>
      <c r="AJA664" s="227"/>
      <c r="AJB664" s="227"/>
      <c r="AJC664" s="227"/>
      <c r="AJD664" s="227"/>
      <c r="AJE664" s="227"/>
      <c r="AJF664" s="227"/>
      <c r="AJG664" s="227"/>
      <c r="AJH664" s="227"/>
      <c r="AJI664" s="227"/>
      <c r="AJJ664" s="227"/>
      <c r="AJK664" s="227"/>
      <c r="AJL664" s="227"/>
      <c r="AJM664" s="227"/>
      <c r="AJN664" s="227"/>
      <c r="AJO664" s="227"/>
      <c r="AJP664" s="227"/>
      <c r="AJQ664" s="227"/>
      <c r="AJR664" s="227"/>
      <c r="AJS664" s="227"/>
      <c r="AJT664" s="227"/>
      <c r="AJU664" s="227"/>
      <c r="AJV664" s="227"/>
      <c r="AJW664" s="227"/>
      <c r="AJX664" s="227"/>
      <c r="AJY664" s="227"/>
      <c r="AJZ664" s="227"/>
      <c r="AKA664" s="227"/>
      <c r="AKB664" s="227"/>
      <c r="AKC664" s="227"/>
      <c r="AKD664" s="227"/>
      <c r="AKE664" s="227"/>
      <c r="AKF664" s="227"/>
      <c r="AKG664" s="227"/>
      <c r="AKH664" s="227"/>
      <c r="AKI664" s="227"/>
      <c r="AKJ664" s="227"/>
      <c r="AKK664" s="227"/>
      <c r="AKL664" s="227"/>
      <c r="AKM664" s="227"/>
      <c r="AKN664" s="227"/>
      <c r="AKO664" s="227"/>
      <c r="AKP664" s="227"/>
      <c r="AKQ664" s="227"/>
      <c r="AKR664" s="227"/>
      <c r="AKS664" s="227"/>
      <c r="AKT664" s="227"/>
      <c r="AKU664" s="227"/>
      <c r="AKV664" s="227"/>
      <c r="AKW664" s="227"/>
      <c r="AKX664" s="227"/>
      <c r="AKY664" s="227"/>
      <c r="AKZ664" s="227"/>
      <c r="ALA664" s="227"/>
      <c r="ALB664" s="227"/>
      <c r="ALC664" s="227"/>
      <c r="ALD664" s="227"/>
      <c r="ALE664" s="227"/>
      <c r="ALF664" s="227"/>
      <c r="ALG664" s="227"/>
      <c r="ALH664" s="227"/>
      <c r="ALI664" s="227"/>
      <c r="ALJ664" s="227"/>
      <c r="ALK664" s="227"/>
      <c r="ALL664" s="227"/>
      <c r="ALM664" s="227"/>
      <c r="ALN664" s="227"/>
      <c r="ALO664" s="227"/>
      <c r="ALP664" s="227"/>
      <c r="ALQ664" s="227"/>
      <c r="ALR664" s="227"/>
      <c r="ALS664" s="227"/>
      <c r="ALT664" s="227"/>
      <c r="ALU664" s="227"/>
      <c r="ALV664" s="227"/>
      <c r="ALW664" s="227"/>
      <c r="ALX664" s="227"/>
      <c r="ALY664" s="227"/>
      <c r="ALZ664" s="227"/>
      <c r="AMA664" s="227"/>
      <c r="AMB664" s="227"/>
      <c r="AMC664" s="227"/>
      <c r="AMD664" s="227"/>
      <c r="AME664" s="227"/>
      <c r="AMF664" s="227"/>
      <c r="AMG664" s="227"/>
      <c r="AMH664" s="227"/>
      <c r="AMI664" s="227"/>
      <c r="AMJ664" s="227"/>
      <c r="AMK664" s="227"/>
      <c r="AML664" s="227"/>
      <c r="AMM664" s="227"/>
      <c r="AMN664" s="227"/>
      <c r="AMO664" s="227"/>
      <c r="AMP664" s="227"/>
      <c r="AMQ664" s="227"/>
      <c r="AMR664" s="227"/>
      <c r="AMS664" s="227"/>
      <c r="AMT664" s="227"/>
      <c r="AMU664" s="227"/>
      <c r="AMV664" s="227"/>
      <c r="AMW664" s="227"/>
      <c r="AMX664" s="227"/>
    </row>
    <row r="665" spans="1:1038" s="308" customFormat="1" ht="18" customHeight="1">
      <c r="A665" s="351" t="s">
        <v>2065</v>
      </c>
      <c r="B665" s="228" t="s">
        <v>1647</v>
      </c>
      <c r="C665" s="228"/>
      <c r="D665" s="228" t="s">
        <v>1279</v>
      </c>
      <c r="E665" s="228">
        <v>86</v>
      </c>
      <c r="F665" s="228">
        <v>2</v>
      </c>
      <c r="G665" s="579" t="str">
        <f t="shared" si="336"/>
        <v>86-2</v>
      </c>
      <c r="H665" s="228">
        <v>0</v>
      </c>
      <c r="I665" s="482">
        <v>61</v>
      </c>
      <c r="J665" s="480">
        <f t="shared" si="289"/>
        <v>1</v>
      </c>
      <c r="K665" s="481" t="str">
        <f>IF(J666=1,IF(((VLOOKUP($G665,[1]Depth_Lookup!A$3:J$410,9,FALSE))-(I665/100))=0,"Good",IF(((VLOOKUP($G665,[1]Depth_Lookup!$A$3:$J$550,9,FALSE))-(I665/100))&gt;0,"Too Short","Too Long")))</f>
        <v>Good</v>
      </c>
      <c r="L665" s="171">
        <f>(VLOOKUP($G665,Depth_Lookup!$A$3:$J$410,10,FALSE))+(H665/100)</f>
        <v>219.68</v>
      </c>
      <c r="M665" s="171">
        <f>(VLOOKUP($G665,Depth_Lookup!$A$3:$J$410,10,FALSE))+(I665/100)</f>
        <v>220.29000000000002</v>
      </c>
      <c r="N665" s="231" t="s">
        <v>2195</v>
      </c>
      <c r="O665" s="228">
        <v>2</v>
      </c>
      <c r="P665" s="228" t="s">
        <v>853</v>
      </c>
      <c r="Q665" s="228" t="s">
        <v>125</v>
      </c>
      <c r="R665" s="304" t="str">
        <f t="shared" si="277"/>
        <v>SerpentinizedHarzburgite</v>
      </c>
      <c r="S665" s="228" t="s">
        <v>94</v>
      </c>
      <c r="T665" s="228" t="s">
        <v>94</v>
      </c>
      <c r="U665" s="228" t="s">
        <v>95</v>
      </c>
      <c r="V665" s="228" t="s">
        <v>96</v>
      </c>
      <c r="W665" s="228" t="s">
        <v>102</v>
      </c>
      <c r="X665" s="304">
        <f>VLOOKUP(W665,[1]definitions_list_lookup!A$13:B$19,2,0)</f>
        <v>5</v>
      </c>
      <c r="Y665" s="228" t="s">
        <v>90</v>
      </c>
      <c r="Z665" s="228" t="s">
        <v>91</v>
      </c>
      <c r="AA665" s="228"/>
      <c r="AB665" s="228"/>
      <c r="AC665" s="228"/>
      <c r="AD665" s="228"/>
      <c r="AE665" s="234"/>
      <c r="AF665" s="579" t="e">
        <f>VLOOKUP(AE665,[1]definitions_list_mag!$V$12:$W$15,2,0)</f>
        <v>#N/A</v>
      </c>
      <c r="AG665" s="241"/>
      <c r="AH665" s="228"/>
      <c r="AI665" s="244">
        <v>69</v>
      </c>
      <c r="AJ665" s="228"/>
      <c r="AK665" s="228"/>
      <c r="AL665" s="228"/>
      <c r="AM665" s="228"/>
      <c r="AN665" s="228"/>
      <c r="AO665" s="244"/>
      <c r="AP665" s="228"/>
      <c r="AQ665" s="228"/>
      <c r="AR665" s="228"/>
      <c r="AS665" s="228"/>
      <c r="AT665" s="228"/>
      <c r="AU665" s="244"/>
      <c r="AV665" s="228"/>
      <c r="AW665" s="228"/>
      <c r="AX665" s="228"/>
      <c r="AY665" s="228"/>
      <c r="AZ665" s="228"/>
      <c r="BA665" s="244">
        <v>30</v>
      </c>
      <c r="BB665" s="228">
        <v>5</v>
      </c>
      <c r="BC665" s="228">
        <v>2</v>
      </c>
      <c r="BD665" s="228" t="s">
        <v>110</v>
      </c>
      <c r="BE665" s="228" t="s">
        <v>103</v>
      </c>
      <c r="BF665" s="228"/>
      <c r="BG665" s="244"/>
      <c r="BH665" s="228"/>
      <c r="BI665" s="228"/>
      <c r="BJ665" s="228"/>
      <c r="BK665" s="228"/>
      <c r="BL665" s="228"/>
      <c r="BM665" s="244">
        <v>1</v>
      </c>
      <c r="BN665" s="228">
        <v>0.5</v>
      </c>
      <c r="BO665" s="228">
        <v>0.5</v>
      </c>
      <c r="BP665" s="228" t="s">
        <v>110</v>
      </c>
      <c r="BQ665" s="228" t="s">
        <v>103</v>
      </c>
      <c r="BR665" s="228"/>
      <c r="BS665" s="228"/>
      <c r="BT665" s="228"/>
      <c r="BU665" s="228"/>
      <c r="BV665" s="228"/>
      <c r="BW665" s="228"/>
      <c r="BX665" s="228"/>
      <c r="BY665" s="244"/>
      <c r="BZ665" s="228"/>
      <c r="CA665" s="228"/>
      <c r="CB665" s="228"/>
      <c r="CC665" s="228"/>
      <c r="CD665" s="228"/>
      <c r="CE665" s="228"/>
      <c r="CF665" s="310">
        <f t="shared" si="290"/>
        <v>100</v>
      </c>
      <c r="CG665" s="245"/>
      <c r="CH665" s="580" t="s">
        <v>2150</v>
      </c>
      <c r="CI665" s="580">
        <v>90</v>
      </c>
      <c r="CJ665" s="580" t="s">
        <v>514</v>
      </c>
      <c r="CK665" s="581"/>
      <c r="CL665" s="581"/>
      <c r="CM665" s="581"/>
      <c r="CN665" s="581"/>
      <c r="CO665" s="581"/>
      <c r="CP665" s="581"/>
      <c r="CQ665" s="581"/>
      <c r="CR665" s="581"/>
      <c r="CS665" s="581"/>
      <c r="CT665" s="581"/>
      <c r="CU665" s="581"/>
      <c r="CV665" s="581"/>
      <c r="CW665" s="581"/>
      <c r="CX665" s="581"/>
      <c r="CY665" s="581"/>
      <c r="CZ665" s="581"/>
      <c r="DA665" s="581"/>
      <c r="DB665" s="581">
        <v>70</v>
      </c>
      <c r="DC665" s="586"/>
      <c r="DD665" s="581"/>
      <c r="DE665" s="581"/>
      <c r="DF665" s="581"/>
      <c r="DG665" s="581"/>
      <c r="DH665" s="581"/>
      <c r="DI665" s="581"/>
      <c r="DJ665" s="581">
        <v>30</v>
      </c>
      <c r="DK665" s="306"/>
      <c r="DL665" s="245"/>
      <c r="DM665" s="581"/>
      <c r="DN665" s="581"/>
      <c r="DO665" s="583"/>
      <c r="DP665" s="584"/>
      <c r="DQ665" s="585"/>
      <c r="DR665" s="583"/>
      <c r="DS665" s="585"/>
      <c r="DT665" s="302" t="s">
        <v>2196</v>
      </c>
      <c r="DU665" s="586"/>
      <c r="DV665" s="586"/>
      <c r="DW665" s="311" t="e">
        <f>VLOOKUP(P665,[1]definitions_list_lookup!$K$30:$L$54,2,0)</f>
        <v>#N/A</v>
      </c>
      <c r="DX665" s="587" t="s">
        <v>2151</v>
      </c>
      <c r="DY665" s="587" t="s">
        <v>2197</v>
      </c>
      <c r="DZ665" s="268"/>
      <c r="EA665" s="268"/>
      <c r="EB665" s="249"/>
      <c r="EC665" s="312"/>
      <c r="ED665" s="229" t="s">
        <v>2517</v>
      </c>
      <c r="EE665" s="313"/>
      <c r="EF665" s="314"/>
      <c r="EG665" s="313"/>
      <c r="EH665" s="315"/>
      <c r="EI665" s="316"/>
      <c r="EJ665" s="317"/>
      <c r="EK665" s="318"/>
      <c r="EL665" s="313"/>
      <c r="EM665" s="315"/>
      <c r="EN665" s="315"/>
      <c r="EO665" s="319"/>
      <c r="EP665" s="319"/>
      <c r="EQ665" s="319"/>
      <c r="ER665" s="319"/>
      <c r="ES665" s="319"/>
      <c r="ET665" s="319"/>
      <c r="EU665" s="319"/>
      <c r="EV665" s="320"/>
      <c r="EW665" s="320"/>
      <c r="EX665" s="320"/>
      <c r="EY665" s="320"/>
      <c r="EZ665" s="192" t="e">
        <f t="shared" si="313"/>
        <v>#DIV/0!</v>
      </c>
      <c r="FA665" s="192" t="e">
        <f t="shared" si="314"/>
        <v>#DIV/0!</v>
      </c>
      <c r="FB665" s="192" t="e">
        <f t="shared" si="315"/>
        <v>#DIV/0!</v>
      </c>
      <c r="FC665" s="192" t="e">
        <f t="shared" si="316"/>
        <v>#DIV/0!</v>
      </c>
      <c r="FD665" s="192" t="e">
        <f t="shared" si="317"/>
        <v>#DIV/0!</v>
      </c>
      <c r="FE665" s="193" t="e">
        <f t="shared" si="318"/>
        <v>#DIV/0!</v>
      </c>
      <c r="FF665" s="194" t="e">
        <f t="shared" si="319"/>
        <v>#DIV/0!</v>
      </c>
      <c r="FG665" s="313"/>
      <c r="FH665" s="315"/>
      <c r="FI665" s="778">
        <f t="shared" si="324"/>
        <v>0</v>
      </c>
      <c r="FJ665" s="779" t="e">
        <f t="shared" si="325"/>
        <v>#DIV/0!</v>
      </c>
      <c r="FK665" s="779" t="e">
        <f t="shared" si="326"/>
        <v>#DIV/0!</v>
      </c>
      <c r="FL665" s="780" t="e">
        <f t="shared" si="327"/>
        <v>#DIV/0!</v>
      </c>
      <c r="FM665" s="169" t="e">
        <f t="shared" si="328"/>
        <v>#DIV/0!</v>
      </c>
      <c r="FN665" s="783" t="e">
        <f t="shared" si="329"/>
        <v>#DIV/0!</v>
      </c>
      <c r="FO665" s="228"/>
      <c r="FP665" s="228"/>
      <c r="FQ665" s="228"/>
      <c r="FR665" s="228"/>
      <c r="FS665" s="228"/>
      <c r="FT665" s="228"/>
      <c r="FU665" s="228"/>
      <c r="FV665" s="228"/>
      <c r="FW665" s="228"/>
      <c r="FX665" s="228"/>
      <c r="FY665" s="228"/>
      <c r="FZ665" s="228"/>
      <c r="GA665" s="228"/>
      <c r="GB665" s="228"/>
      <c r="GC665" s="228"/>
      <c r="GD665" s="228"/>
      <c r="GE665" s="228"/>
      <c r="GF665" s="228"/>
      <c r="GG665" s="228"/>
      <c r="GH665" s="228"/>
      <c r="GI665" s="228"/>
      <c r="GJ665" s="228"/>
      <c r="GK665" s="228"/>
      <c r="GL665" s="228"/>
      <c r="GM665" s="228"/>
      <c r="GN665" s="228"/>
      <c r="GO665" s="228"/>
      <c r="GP665" s="228"/>
      <c r="GQ665" s="228"/>
      <c r="GR665" s="228"/>
      <c r="GS665" s="228"/>
      <c r="GT665" s="228"/>
      <c r="GU665" s="228"/>
      <c r="GV665" s="228"/>
      <c r="GW665" s="228"/>
      <c r="GX665" s="228"/>
      <c r="GY665" s="228"/>
      <c r="GZ665" s="228"/>
      <c r="HA665" s="228"/>
      <c r="HB665" s="228"/>
      <c r="HC665" s="228"/>
      <c r="HD665" s="228"/>
      <c r="HE665" s="228"/>
      <c r="HF665" s="228"/>
      <c r="HG665" s="228"/>
      <c r="HH665" s="228"/>
      <c r="HI665" s="228"/>
      <c r="HJ665" s="228"/>
      <c r="HK665" s="228"/>
      <c r="HL665" s="228"/>
      <c r="HM665" s="228"/>
      <c r="HN665" s="228"/>
      <c r="HO665" s="228"/>
      <c r="HP665" s="228"/>
      <c r="HQ665" s="228"/>
      <c r="HR665" s="228"/>
      <c r="HS665" s="228"/>
      <c r="HT665" s="228"/>
      <c r="HU665" s="228"/>
      <c r="HV665" s="228"/>
      <c r="HW665" s="228"/>
      <c r="HX665" s="228"/>
      <c r="HY665" s="228"/>
      <c r="HZ665" s="228"/>
      <c r="IA665" s="228"/>
      <c r="IB665" s="228"/>
      <c r="IC665" s="228"/>
      <c r="ID665" s="228"/>
      <c r="IE665" s="228"/>
      <c r="IF665" s="228"/>
      <c r="IG665" s="228"/>
      <c r="IH665" s="228"/>
      <c r="II665" s="228"/>
      <c r="IJ665" s="228"/>
      <c r="IK665" s="228"/>
      <c r="IL665" s="228"/>
      <c r="IM665" s="228"/>
      <c r="IN665" s="228"/>
      <c r="IO665" s="228"/>
      <c r="IP665" s="228"/>
      <c r="IQ665" s="228"/>
      <c r="IR665" s="228"/>
      <c r="IS665" s="228"/>
      <c r="IT665" s="228"/>
      <c r="IU665" s="228"/>
      <c r="IV665" s="228"/>
      <c r="IW665" s="228"/>
      <c r="IX665" s="228"/>
      <c r="IY665" s="228"/>
      <c r="IZ665" s="228"/>
      <c r="JA665" s="228"/>
      <c r="JB665" s="228"/>
      <c r="JC665" s="228"/>
      <c r="JD665" s="228"/>
      <c r="JE665" s="228"/>
      <c r="JF665" s="228"/>
      <c r="JG665" s="228"/>
      <c r="JH665" s="228"/>
      <c r="JI665" s="228"/>
      <c r="JJ665" s="228"/>
      <c r="JK665" s="228"/>
      <c r="JL665" s="228"/>
      <c r="JM665" s="228"/>
      <c r="JN665" s="228"/>
      <c r="JO665" s="228"/>
      <c r="JP665" s="228"/>
      <c r="JQ665" s="228"/>
      <c r="JR665" s="228"/>
      <c r="JS665" s="228"/>
      <c r="JT665" s="228"/>
      <c r="JU665" s="228"/>
      <c r="JV665" s="228"/>
      <c r="JW665" s="228"/>
      <c r="JX665" s="228"/>
      <c r="JY665" s="228"/>
      <c r="JZ665" s="228"/>
      <c r="KA665" s="228"/>
      <c r="KB665" s="228"/>
      <c r="KC665" s="228"/>
      <c r="KD665" s="228"/>
      <c r="KE665" s="228"/>
      <c r="KF665" s="228"/>
      <c r="KG665" s="228"/>
      <c r="KH665" s="228"/>
      <c r="KI665" s="228"/>
      <c r="KJ665" s="228"/>
      <c r="KK665" s="228"/>
      <c r="KL665" s="228"/>
      <c r="KM665" s="228"/>
      <c r="KN665" s="228"/>
      <c r="KO665" s="228"/>
      <c r="KP665" s="228"/>
      <c r="KQ665" s="228"/>
      <c r="KR665" s="228"/>
      <c r="KS665" s="228"/>
      <c r="KT665" s="228"/>
      <c r="KU665" s="228"/>
      <c r="KV665" s="228"/>
      <c r="KW665" s="228"/>
      <c r="KX665" s="228"/>
      <c r="KY665" s="228"/>
      <c r="KZ665" s="228"/>
      <c r="LA665" s="228"/>
      <c r="LB665" s="228"/>
      <c r="LC665" s="228"/>
      <c r="LD665" s="228"/>
      <c r="LE665" s="228"/>
      <c r="LF665" s="228"/>
      <c r="LG665" s="228"/>
      <c r="LH665" s="228"/>
      <c r="LI665" s="228"/>
      <c r="LJ665" s="228"/>
      <c r="LK665" s="228"/>
      <c r="LL665" s="228"/>
      <c r="LM665" s="228"/>
      <c r="LN665" s="228"/>
      <c r="LO665" s="228"/>
      <c r="LP665" s="228"/>
      <c r="LQ665" s="228"/>
      <c r="LR665" s="228"/>
      <c r="LS665" s="228"/>
      <c r="LT665" s="228"/>
      <c r="LU665" s="228"/>
      <c r="LV665" s="228"/>
      <c r="LW665" s="228"/>
      <c r="LX665" s="228"/>
      <c r="LY665" s="228"/>
      <c r="LZ665" s="228"/>
      <c r="MA665" s="228"/>
      <c r="MB665" s="228"/>
      <c r="MC665" s="228"/>
      <c r="MD665" s="228"/>
      <c r="ME665" s="228"/>
      <c r="MF665" s="228"/>
      <c r="MG665" s="228"/>
      <c r="MH665" s="228"/>
      <c r="MI665" s="228"/>
      <c r="MJ665" s="228"/>
      <c r="MK665" s="228"/>
      <c r="ML665" s="228"/>
      <c r="MM665" s="228"/>
      <c r="MN665" s="228"/>
      <c r="MO665" s="228"/>
      <c r="MP665" s="228"/>
      <c r="MQ665" s="228"/>
      <c r="MR665" s="228"/>
      <c r="MS665" s="228"/>
      <c r="MT665" s="228"/>
      <c r="MU665" s="228"/>
      <c r="MV665" s="228"/>
      <c r="MW665" s="228"/>
      <c r="MX665" s="228"/>
      <c r="MY665" s="228"/>
      <c r="MZ665" s="228"/>
      <c r="NA665" s="228"/>
      <c r="NB665" s="228"/>
      <c r="NC665" s="228"/>
      <c r="ND665" s="228"/>
      <c r="NE665" s="228"/>
      <c r="NF665" s="228"/>
      <c r="NG665" s="228"/>
      <c r="NH665" s="228"/>
      <c r="NI665" s="228"/>
      <c r="NJ665" s="228"/>
      <c r="NK665" s="228"/>
      <c r="NL665" s="228"/>
      <c r="NM665" s="228"/>
      <c r="NN665" s="228"/>
      <c r="NO665" s="228"/>
      <c r="NP665" s="228"/>
      <c r="NQ665" s="228"/>
      <c r="NR665" s="228"/>
      <c r="NS665" s="228"/>
      <c r="NT665" s="228"/>
      <c r="NU665" s="228"/>
      <c r="NV665" s="228"/>
      <c r="NW665" s="228"/>
      <c r="NX665" s="228"/>
      <c r="NY665" s="228"/>
      <c r="NZ665" s="228"/>
      <c r="OA665" s="228"/>
      <c r="OB665" s="228"/>
      <c r="OC665" s="228"/>
      <c r="OD665" s="228"/>
      <c r="OE665" s="228"/>
      <c r="OF665" s="228"/>
      <c r="OG665" s="228"/>
      <c r="OH665" s="228"/>
      <c r="OI665" s="228"/>
      <c r="OJ665" s="228"/>
      <c r="OK665" s="228"/>
      <c r="OL665" s="228"/>
      <c r="OM665" s="228"/>
      <c r="ON665" s="228"/>
      <c r="OO665" s="228"/>
      <c r="OP665" s="228"/>
      <c r="OQ665" s="228"/>
      <c r="OR665" s="228"/>
      <c r="OS665" s="228"/>
      <c r="OT665" s="228"/>
      <c r="OU665" s="228"/>
      <c r="OV665" s="228"/>
      <c r="OW665" s="228"/>
      <c r="OX665" s="228"/>
      <c r="OY665" s="228"/>
      <c r="OZ665" s="228"/>
      <c r="PA665" s="228"/>
      <c r="PB665" s="228"/>
      <c r="PC665" s="228"/>
      <c r="PD665" s="228"/>
      <c r="PE665" s="228"/>
      <c r="PF665" s="228"/>
      <c r="PG665" s="228"/>
      <c r="PH665" s="228"/>
      <c r="PI665" s="228"/>
      <c r="PJ665" s="228"/>
      <c r="PK665" s="228"/>
      <c r="PL665" s="228"/>
      <c r="PM665" s="228"/>
      <c r="PN665" s="228"/>
      <c r="PO665" s="228"/>
      <c r="PP665" s="228"/>
      <c r="PQ665" s="228"/>
      <c r="PR665" s="228"/>
      <c r="PS665" s="228"/>
      <c r="PT665" s="228"/>
      <c r="PU665" s="228"/>
      <c r="PV665" s="228"/>
      <c r="PW665" s="228"/>
      <c r="PX665" s="228"/>
      <c r="PY665" s="228"/>
      <c r="PZ665" s="228"/>
      <c r="QA665" s="228"/>
      <c r="QB665" s="228"/>
      <c r="QC665" s="228"/>
      <c r="QD665" s="228"/>
      <c r="QE665" s="228"/>
      <c r="QF665" s="228"/>
      <c r="QG665" s="228"/>
      <c r="QH665" s="228"/>
      <c r="QI665" s="228"/>
      <c r="QJ665" s="228"/>
      <c r="QK665" s="228"/>
      <c r="QL665" s="228"/>
      <c r="QM665" s="228"/>
      <c r="QN665" s="228"/>
      <c r="QO665" s="228"/>
      <c r="QP665" s="228"/>
      <c r="QQ665" s="228"/>
      <c r="QR665" s="228"/>
      <c r="QS665" s="228"/>
      <c r="QT665" s="228"/>
      <c r="QU665" s="228"/>
      <c r="QV665" s="228"/>
      <c r="QW665" s="228"/>
      <c r="QX665" s="228"/>
      <c r="QY665" s="228"/>
      <c r="QZ665" s="228"/>
      <c r="RA665" s="228"/>
      <c r="RB665" s="228"/>
      <c r="RC665" s="228"/>
      <c r="RD665" s="228"/>
      <c r="RE665" s="228"/>
      <c r="RF665" s="228"/>
      <c r="RG665" s="228"/>
      <c r="RH665" s="228"/>
      <c r="RI665" s="228"/>
      <c r="RJ665" s="228"/>
      <c r="RK665" s="228"/>
      <c r="RL665" s="228"/>
      <c r="RM665" s="228"/>
      <c r="RN665" s="228"/>
      <c r="RO665" s="228"/>
      <c r="RP665" s="228"/>
      <c r="RQ665" s="228"/>
      <c r="RR665" s="228"/>
      <c r="RS665" s="228"/>
      <c r="RT665" s="228"/>
      <c r="RU665" s="228"/>
      <c r="RV665" s="228"/>
      <c r="RW665" s="228"/>
      <c r="RX665" s="228"/>
      <c r="RY665" s="228"/>
      <c r="RZ665" s="228"/>
      <c r="SA665" s="228"/>
      <c r="SB665" s="228"/>
      <c r="SC665" s="228"/>
      <c r="SD665" s="228"/>
      <c r="SE665" s="228"/>
      <c r="SF665" s="228"/>
      <c r="SG665" s="228"/>
      <c r="SH665" s="228"/>
      <c r="SI665" s="228"/>
      <c r="SJ665" s="228"/>
      <c r="SK665" s="228"/>
      <c r="SL665" s="228"/>
      <c r="SM665" s="228"/>
      <c r="SN665" s="228"/>
      <c r="SO665" s="228"/>
      <c r="SP665" s="228"/>
      <c r="SQ665" s="228"/>
      <c r="SR665" s="228"/>
      <c r="SS665" s="228"/>
      <c r="ST665" s="228"/>
      <c r="SU665" s="228"/>
      <c r="SV665" s="228"/>
      <c r="SW665" s="228"/>
      <c r="SX665" s="228"/>
      <c r="SY665" s="228"/>
      <c r="SZ665" s="228"/>
      <c r="TA665" s="228"/>
      <c r="TB665" s="228"/>
      <c r="TC665" s="228"/>
      <c r="TD665" s="228"/>
      <c r="TE665" s="228"/>
      <c r="TF665" s="228"/>
      <c r="TG665" s="228"/>
      <c r="TH665" s="228"/>
      <c r="TI665" s="228"/>
      <c r="TJ665" s="228"/>
      <c r="TK665" s="228"/>
      <c r="TL665" s="228"/>
      <c r="TM665" s="228"/>
      <c r="TN665" s="228"/>
      <c r="TO665" s="228"/>
      <c r="TP665" s="228"/>
      <c r="TQ665" s="228"/>
      <c r="TR665" s="228"/>
      <c r="TS665" s="228"/>
      <c r="TT665" s="228"/>
      <c r="TU665" s="228"/>
      <c r="TV665" s="228"/>
      <c r="TW665" s="228"/>
      <c r="TX665" s="228"/>
      <c r="TY665" s="228"/>
      <c r="TZ665" s="228"/>
      <c r="UA665" s="228"/>
      <c r="UB665" s="228"/>
      <c r="UC665" s="228"/>
      <c r="UD665" s="228"/>
      <c r="UE665" s="228"/>
      <c r="UF665" s="228"/>
      <c r="UG665" s="228"/>
      <c r="UH665" s="228"/>
      <c r="UI665" s="228"/>
      <c r="UJ665" s="228"/>
      <c r="UK665" s="228"/>
      <c r="UL665" s="228"/>
      <c r="UM665" s="228"/>
      <c r="UN665" s="228"/>
      <c r="UO665" s="228"/>
      <c r="UP665" s="228"/>
      <c r="UQ665" s="228"/>
      <c r="UR665" s="228"/>
      <c r="US665" s="228"/>
      <c r="UT665" s="228"/>
      <c r="UU665" s="228"/>
      <c r="UV665" s="228"/>
      <c r="UW665" s="228"/>
      <c r="UX665" s="228"/>
      <c r="UY665" s="228"/>
      <c r="UZ665" s="228"/>
      <c r="VA665" s="228"/>
      <c r="VB665" s="228"/>
      <c r="VC665" s="228"/>
      <c r="VD665" s="228"/>
      <c r="VE665" s="228"/>
      <c r="VF665" s="228"/>
      <c r="VG665" s="228"/>
      <c r="VH665" s="228"/>
      <c r="VI665" s="228"/>
      <c r="VJ665" s="228"/>
      <c r="VK665" s="228"/>
      <c r="VL665" s="228"/>
      <c r="VM665" s="228"/>
      <c r="VN665" s="228"/>
      <c r="VO665" s="228"/>
      <c r="VP665" s="228"/>
      <c r="VQ665" s="228"/>
      <c r="VR665" s="228"/>
      <c r="VS665" s="228"/>
      <c r="VT665" s="228"/>
      <c r="VU665" s="228"/>
      <c r="VV665" s="228"/>
      <c r="VW665" s="228"/>
      <c r="VX665" s="228"/>
      <c r="VY665" s="228"/>
      <c r="VZ665" s="228"/>
      <c r="WA665" s="228"/>
      <c r="WB665" s="228"/>
      <c r="WC665" s="228"/>
      <c r="WD665" s="228"/>
      <c r="WE665" s="228"/>
      <c r="WF665" s="228"/>
      <c r="WG665" s="228"/>
      <c r="WH665" s="228"/>
      <c r="WI665" s="228"/>
      <c r="WJ665" s="228"/>
      <c r="WK665" s="228"/>
      <c r="WL665" s="228"/>
      <c r="WM665" s="228"/>
      <c r="WN665" s="228"/>
      <c r="WO665" s="228"/>
      <c r="WP665" s="228"/>
      <c r="WQ665" s="228"/>
      <c r="WR665" s="228"/>
      <c r="WS665" s="228"/>
      <c r="WT665" s="228"/>
      <c r="WU665" s="228"/>
      <c r="WV665" s="228"/>
      <c r="WW665" s="228"/>
      <c r="WX665" s="228"/>
      <c r="WY665" s="228"/>
      <c r="WZ665" s="228"/>
      <c r="XA665" s="228"/>
      <c r="XB665" s="228"/>
      <c r="XC665" s="228"/>
      <c r="XD665" s="228"/>
      <c r="XE665" s="228"/>
      <c r="XF665" s="228"/>
      <c r="XG665" s="228"/>
      <c r="XH665" s="228"/>
      <c r="XI665" s="228"/>
      <c r="XJ665" s="228"/>
      <c r="XK665" s="228"/>
      <c r="XL665" s="228"/>
      <c r="XM665" s="228"/>
      <c r="XN665" s="228"/>
      <c r="XO665" s="228"/>
      <c r="XP665" s="228"/>
      <c r="XQ665" s="228"/>
      <c r="XR665" s="228"/>
      <c r="XS665" s="228"/>
      <c r="XT665" s="228"/>
      <c r="XU665" s="228"/>
      <c r="XV665" s="228"/>
      <c r="XW665" s="228"/>
      <c r="XX665" s="228"/>
      <c r="XY665" s="228"/>
      <c r="XZ665" s="228"/>
      <c r="YA665" s="228"/>
      <c r="YB665" s="228"/>
      <c r="YC665" s="228"/>
      <c r="YD665" s="228"/>
      <c r="YE665" s="228"/>
      <c r="YF665" s="228"/>
      <c r="YG665" s="228"/>
      <c r="YH665" s="228"/>
      <c r="YI665" s="228"/>
      <c r="YJ665" s="228"/>
      <c r="YK665" s="228"/>
      <c r="YL665" s="228"/>
      <c r="YM665" s="228"/>
      <c r="YN665" s="228"/>
      <c r="YO665" s="228"/>
      <c r="YP665" s="228"/>
      <c r="YQ665" s="228"/>
      <c r="YR665" s="228"/>
      <c r="YS665" s="228"/>
      <c r="YT665" s="228"/>
      <c r="YU665" s="228"/>
      <c r="YV665" s="228"/>
      <c r="YW665" s="228"/>
      <c r="YX665" s="228"/>
      <c r="YY665" s="228"/>
      <c r="YZ665" s="228"/>
      <c r="ZA665" s="228"/>
      <c r="ZB665" s="228"/>
      <c r="ZC665" s="228"/>
      <c r="ZD665" s="228"/>
      <c r="ZE665" s="228"/>
      <c r="ZF665" s="228"/>
      <c r="ZG665" s="228"/>
      <c r="ZH665" s="228"/>
      <c r="ZI665" s="228"/>
      <c r="ZJ665" s="228"/>
      <c r="ZK665" s="228"/>
      <c r="ZL665" s="228"/>
      <c r="ZM665" s="228"/>
      <c r="ZN665" s="228"/>
      <c r="ZO665" s="228"/>
      <c r="ZP665" s="228"/>
      <c r="ZQ665" s="228"/>
      <c r="ZR665" s="228"/>
      <c r="ZS665" s="228"/>
      <c r="ZT665" s="228"/>
      <c r="ZU665" s="228"/>
      <c r="ZV665" s="228"/>
      <c r="ZW665" s="228"/>
      <c r="ZX665" s="228"/>
      <c r="ZY665" s="228"/>
      <c r="ZZ665" s="228"/>
      <c r="AAA665" s="228"/>
      <c r="AAB665" s="228"/>
      <c r="AAC665" s="228"/>
      <c r="AAD665" s="228"/>
      <c r="AAE665" s="228"/>
      <c r="AAF665" s="228"/>
      <c r="AAG665" s="228"/>
      <c r="AAH665" s="228"/>
      <c r="AAI665" s="228"/>
      <c r="AAJ665" s="228"/>
      <c r="AAK665" s="228"/>
      <c r="AAL665" s="228"/>
      <c r="AAM665" s="228"/>
      <c r="AAN665" s="228"/>
      <c r="AAO665" s="228"/>
      <c r="AAP665" s="228"/>
      <c r="AAQ665" s="228"/>
      <c r="AAR665" s="228"/>
      <c r="AAS665" s="228"/>
      <c r="AAT665" s="228"/>
      <c r="AAU665" s="228"/>
      <c r="AAV665" s="228"/>
      <c r="AAW665" s="228"/>
      <c r="AAX665" s="228"/>
      <c r="AAY665" s="228"/>
      <c r="AAZ665" s="228"/>
      <c r="ABA665" s="228"/>
      <c r="ABB665" s="228"/>
      <c r="ABC665" s="228"/>
      <c r="ABD665" s="228"/>
      <c r="ABE665" s="228"/>
      <c r="ABF665" s="228"/>
      <c r="ABG665" s="228"/>
      <c r="ABH665" s="228"/>
      <c r="ABI665" s="228"/>
      <c r="ABJ665" s="228"/>
      <c r="ABK665" s="228"/>
      <c r="ABL665" s="228"/>
      <c r="ABM665" s="228"/>
      <c r="ABN665" s="228"/>
      <c r="ABO665" s="228"/>
      <c r="ABP665" s="228"/>
      <c r="ABQ665" s="228"/>
      <c r="ABR665" s="228"/>
      <c r="ABS665" s="228"/>
      <c r="ABT665" s="228"/>
      <c r="ABU665" s="228"/>
      <c r="ABV665" s="228"/>
      <c r="ABW665" s="228"/>
      <c r="ABX665" s="228"/>
      <c r="ABY665" s="228"/>
      <c r="ABZ665" s="228"/>
      <c r="ACA665" s="228"/>
      <c r="ACB665" s="228"/>
      <c r="ACC665" s="228"/>
      <c r="ACD665" s="228"/>
      <c r="ACE665" s="228"/>
      <c r="ACF665" s="228"/>
      <c r="ACG665" s="228"/>
      <c r="ACH665" s="228"/>
      <c r="ACI665" s="228"/>
      <c r="ACJ665" s="228"/>
      <c r="ACK665" s="228"/>
      <c r="ACL665" s="228"/>
      <c r="ACM665" s="228"/>
      <c r="ACN665" s="228"/>
      <c r="ACO665" s="228"/>
      <c r="ACP665" s="228"/>
      <c r="ACQ665" s="228"/>
      <c r="ACR665" s="228"/>
      <c r="ACS665" s="228"/>
      <c r="ACT665" s="228"/>
      <c r="ACU665" s="228"/>
      <c r="ACV665" s="228"/>
      <c r="ACW665" s="228"/>
      <c r="ACX665" s="228"/>
      <c r="ACY665" s="228"/>
      <c r="ACZ665" s="228"/>
      <c r="ADA665" s="228"/>
      <c r="ADB665" s="228"/>
      <c r="ADC665" s="228"/>
      <c r="ADD665" s="228"/>
      <c r="ADE665" s="228"/>
      <c r="ADF665" s="228"/>
      <c r="ADG665" s="228"/>
      <c r="ADH665" s="228"/>
      <c r="ADI665" s="228"/>
      <c r="ADJ665" s="228"/>
      <c r="ADK665" s="228"/>
      <c r="ADL665" s="228"/>
      <c r="ADM665" s="228"/>
      <c r="ADN665" s="228"/>
      <c r="ADO665" s="228"/>
      <c r="ADP665" s="228"/>
      <c r="ADQ665" s="228"/>
      <c r="ADR665" s="228"/>
      <c r="ADS665" s="228"/>
      <c r="ADT665" s="228"/>
      <c r="ADU665" s="228"/>
      <c r="ADV665" s="228"/>
      <c r="ADW665" s="228"/>
      <c r="ADX665" s="228"/>
      <c r="ADY665" s="228"/>
      <c r="ADZ665" s="228"/>
      <c r="AEA665" s="228"/>
      <c r="AEB665" s="228"/>
      <c r="AEC665" s="228"/>
      <c r="AED665" s="228"/>
      <c r="AEE665" s="228"/>
      <c r="AEF665" s="228"/>
      <c r="AEG665" s="228"/>
      <c r="AEH665" s="228"/>
      <c r="AEI665" s="228"/>
      <c r="AEJ665" s="228"/>
      <c r="AEK665" s="228"/>
      <c r="AEL665" s="228"/>
      <c r="AEM665" s="228"/>
      <c r="AEN665" s="228"/>
      <c r="AEO665" s="228"/>
      <c r="AEP665" s="228"/>
      <c r="AEQ665" s="228"/>
      <c r="AER665" s="228"/>
      <c r="AES665" s="228"/>
      <c r="AET665" s="228"/>
      <c r="AEU665" s="228"/>
      <c r="AEV665" s="228"/>
      <c r="AEW665" s="228"/>
      <c r="AEX665" s="228"/>
      <c r="AEY665" s="228"/>
      <c r="AEZ665" s="228"/>
      <c r="AFA665" s="228"/>
      <c r="AFB665" s="228"/>
      <c r="AFC665" s="228"/>
      <c r="AFD665" s="228"/>
      <c r="AFE665" s="228"/>
      <c r="AFF665" s="228"/>
      <c r="AFG665" s="228"/>
      <c r="AFH665" s="228"/>
      <c r="AFI665" s="228"/>
      <c r="AFJ665" s="228"/>
      <c r="AFK665" s="228"/>
      <c r="AFL665" s="228"/>
      <c r="AFM665" s="228"/>
      <c r="AFN665" s="228"/>
      <c r="AFO665" s="228"/>
      <c r="AFP665" s="228"/>
      <c r="AFQ665" s="228"/>
      <c r="AFR665" s="228"/>
      <c r="AFS665" s="228"/>
      <c r="AFT665" s="228"/>
      <c r="AFU665" s="228"/>
      <c r="AFV665" s="228"/>
      <c r="AFW665" s="228"/>
      <c r="AFX665" s="228"/>
      <c r="AFY665" s="228"/>
      <c r="AFZ665" s="228"/>
      <c r="AGA665" s="228"/>
      <c r="AGB665" s="228"/>
      <c r="AGC665" s="228"/>
      <c r="AGD665" s="228"/>
      <c r="AGE665" s="228"/>
      <c r="AGF665" s="228"/>
      <c r="AGG665" s="228"/>
      <c r="AGH665" s="228"/>
      <c r="AGI665" s="228"/>
      <c r="AGJ665" s="228"/>
      <c r="AGK665" s="228"/>
      <c r="AGL665" s="228"/>
      <c r="AGM665" s="228"/>
      <c r="AGN665" s="228"/>
      <c r="AGO665" s="228"/>
      <c r="AGP665" s="228"/>
      <c r="AGQ665" s="228"/>
      <c r="AGR665" s="228"/>
      <c r="AGS665" s="228"/>
      <c r="AGT665" s="228"/>
      <c r="AGU665" s="228"/>
      <c r="AGV665" s="228"/>
      <c r="AGW665" s="228"/>
      <c r="AGX665" s="228"/>
      <c r="AGY665" s="228"/>
      <c r="AGZ665" s="228"/>
      <c r="AHA665" s="228"/>
      <c r="AHB665" s="228"/>
      <c r="AHC665" s="228"/>
      <c r="AHD665" s="228"/>
      <c r="AHE665" s="228"/>
      <c r="AHF665" s="228"/>
      <c r="AHG665" s="228"/>
      <c r="AHH665" s="228"/>
      <c r="AHI665" s="228"/>
      <c r="AHJ665" s="228"/>
      <c r="AHK665" s="228"/>
      <c r="AHL665" s="228"/>
      <c r="AHM665" s="228"/>
      <c r="AHN665" s="228"/>
      <c r="AHO665" s="228"/>
      <c r="AHP665" s="228"/>
      <c r="AHQ665" s="228"/>
      <c r="AHR665" s="228"/>
      <c r="AHS665" s="228"/>
      <c r="AHT665" s="228"/>
      <c r="AHU665" s="228"/>
      <c r="AHV665" s="228"/>
      <c r="AHW665" s="228"/>
      <c r="AHX665" s="228"/>
      <c r="AHY665" s="228"/>
      <c r="AHZ665" s="228"/>
      <c r="AIA665" s="228"/>
      <c r="AIB665" s="228"/>
      <c r="AIC665" s="228"/>
      <c r="AID665" s="228"/>
      <c r="AIE665" s="228"/>
      <c r="AIF665" s="228"/>
      <c r="AIG665" s="228"/>
      <c r="AIH665" s="228"/>
      <c r="AII665" s="228"/>
      <c r="AIJ665" s="228"/>
      <c r="AIK665" s="228"/>
      <c r="AIL665" s="228"/>
      <c r="AIM665" s="228"/>
      <c r="AIN665" s="228"/>
      <c r="AIO665" s="228"/>
      <c r="AIP665" s="228"/>
      <c r="AIQ665" s="228"/>
      <c r="AIR665" s="228"/>
      <c r="AIS665" s="228"/>
      <c r="AIT665" s="228"/>
      <c r="AIU665" s="228"/>
      <c r="AIV665" s="228"/>
      <c r="AIW665" s="228"/>
      <c r="AIX665" s="228"/>
      <c r="AIY665" s="228"/>
      <c r="AIZ665" s="228"/>
      <c r="AJA665" s="228"/>
      <c r="AJB665" s="228"/>
      <c r="AJC665" s="228"/>
      <c r="AJD665" s="228"/>
      <c r="AJE665" s="228"/>
      <c r="AJF665" s="228"/>
      <c r="AJG665" s="228"/>
      <c r="AJH665" s="228"/>
      <c r="AJI665" s="228"/>
      <c r="AJJ665" s="228"/>
      <c r="AJK665" s="228"/>
      <c r="AJL665" s="228"/>
      <c r="AJM665" s="228"/>
      <c r="AJN665" s="228"/>
      <c r="AJO665" s="228"/>
      <c r="AJP665" s="228"/>
      <c r="AJQ665" s="228"/>
      <c r="AJR665" s="228"/>
      <c r="AJS665" s="228"/>
      <c r="AJT665" s="228"/>
      <c r="AJU665" s="228"/>
      <c r="AJV665" s="228"/>
      <c r="AJW665" s="228"/>
      <c r="AJX665" s="228"/>
      <c r="AJY665" s="228"/>
      <c r="AJZ665" s="228"/>
      <c r="AKA665" s="228"/>
      <c r="AKB665" s="228"/>
      <c r="AKC665" s="228"/>
      <c r="AKD665" s="228"/>
      <c r="AKE665" s="228"/>
      <c r="AKF665" s="228"/>
      <c r="AKG665" s="228"/>
      <c r="AKH665" s="228"/>
      <c r="AKI665" s="228"/>
      <c r="AKJ665" s="228"/>
      <c r="AKK665" s="228"/>
      <c r="AKL665" s="228"/>
      <c r="AKM665" s="228"/>
      <c r="AKN665" s="228"/>
      <c r="AKO665" s="228"/>
      <c r="AKP665" s="228"/>
      <c r="AKQ665" s="228"/>
      <c r="AKR665" s="228"/>
      <c r="AKS665" s="228"/>
      <c r="AKT665" s="228"/>
      <c r="AKU665" s="228"/>
      <c r="AKV665" s="228"/>
      <c r="AKW665" s="228"/>
      <c r="AKX665" s="228"/>
      <c r="AKY665" s="228"/>
      <c r="AKZ665" s="228"/>
      <c r="ALA665" s="228"/>
      <c r="ALB665" s="228"/>
      <c r="ALC665" s="228"/>
      <c r="ALD665" s="228"/>
      <c r="ALE665" s="228"/>
      <c r="ALF665" s="228"/>
      <c r="ALG665" s="228"/>
      <c r="ALH665" s="228"/>
      <c r="ALI665" s="228"/>
      <c r="ALJ665" s="228"/>
      <c r="ALK665" s="228"/>
      <c r="ALL665" s="228"/>
      <c r="ALM665" s="228"/>
      <c r="ALN665" s="228"/>
      <c r="ALO665" s="228"/>
      <c r="ALP665" s="228"/>
      <c r="ALQ665" s="228"/>
      <c r="ALR665" s="228"/>
      <c r="ALS665" s="228"/>
      <c r="ALT665" s="228"/>
      <c r="ALU665" s="228"/>
      <c r="ALV665" s="228"/>
      <c r="ALW665" s="228"/>
      <c r="ALX665" s="228"/>
      <c r="ALY665" s="228"/>
      <c r="ALZ665" s="228"/>
      <c r="AMA665" s="228"/>
      <c r="AMB665" s="228"/>
      <c r="AMC665" s="228"/>
      <c r="AMD665" s="228"/>
      <c r="AME665" s="228"/>
      <c r="AMF665" s="228"/>
      <c r="AMG665" s="228"/>
      <c r="AMH665" s="228"/>
      <c r="AMI665" s="228"/>
      <c r="AMJ665" s="228"/>
      <c r="AMK665" s="228"/>
      <c r="AML665" s="228"/>
      <c r="AMM665" s="228"/>
      <c r="AMN665" s="228"/>
      <c r="AMO665" s="228"/>
      <c r="AMP665" s="228"/>
      <c r="AMQ665" s="228"/>
      <c r="AMR665" s="228"/>
      <c r="AMS665" s="228"/>
      <c r="AMT665" s="228"/>
      <c r="AMU665" s="228"/>
      <c r="AMV665" s="228"/>
      <c r="AMW665" s="228"/>
      <c r="AMX665" s="228"/>
    </row>
    <row r="666" spans="1:1038" s="308" customFormat="1" ht="18" customHeight="1">
      <c r="A666" s="351" t="s">
        <v>2065</v>
      </c>
      <c r="B666" s="228" t="s">
        <v>1647</v>
      </c>
      <c r="C666" s="228"/>
      <c r="D666" s="228" t="s">
        <v>1279</v>
      </c>
      <c r="E666" s="228">
        <v>86</v>
      </c>
      <c r="F666" s="228">
        <v>3</v>
      </c>
      <c r="G666" s="579" t="str">
        <f t="shared" si="336"/>
        <v>86-3</v>
      </c>
      <c r="H666" s="228">
        <v>0</v>
      </c>
      <c r="I666" s="482">
        <v>82</v>
      </c>
      <c r="J666" s="480">
        <f t="shared" si="289"/>
        <v>1</v>
      </c>
      <c r="K666" s="481" t="str">
        <f>IF(J667=1,IF(((VLOOKUP($G666,[1]Depth_Lookup!A$3:J$410,9,FALSE))-(I666/100))=0,"Good",IF(((VLOOKUP($G666,[1]Depth_Lookup!$A$3:$J$550,9,FALSE))-(I666/100))&gt;0,"Too Short","Too Long")))</f>
        <v>Good</v>
      </c>
      <c r="L666" s="171">
        <f>(VLOOKUP($G666,Depth_Lookup!$A$3:$J$410,10,FALSE))+(H666/100)</f>
        <v>220.29</v>
      </c>
      <c r="M666" s="171">
        <f>(VLOOKUP($G666,Depth_Lookup!$A$3:$J$410,10,FALSE))+(I666/100)</f>
        <v>221.10999999999999</v>
      </c>
      <c r="N666" s="231" t="s">
        <v>2195</v>
      </c>
      <c r="O666" s="228">
        <v>1</v>
      </c>
      <c r="P666" s="228" t="s">
        <v>853</v>
      </c>
      <c r="Q666" s="228" t="s">
        <v>125</v>
      </c>
      <c r="R666" s="304" t="str">
        <f t="shared" si="277"/>
        <v>SerpentinizedHarzburgite</v>
      </c>
      <c r="S666" s="228" t="s">
        <v>94</v>
      </c>
      <c r="T666" s="228" t="s">
        <v>94</v>
      </c>
      <c r="U666" s="228" t="s">
        <v>95</v>
      </c>
      <c r="V666" s="228" t="s">
        <v>96</v>
      </c>
      <c r="W666" s="228" t="s">
        <v>102</v>
      </c>
      <c r="X666" s="304">
        <f>VLOOKUP(W666,[1]definitions_list_lookup!A$13:B$19,2,0)</f>
        <v>5</v>
      </c>
      <c r="Y666" s="228" t="s">
        <v>90</v>
      </c>
      <c r="Z666" s="228" t="s">
        <v>91</v>
      </c>
      <c r="AA666" s="228"/>
      <c r="AB666" s="228"/>
      <c r="AC666" s="228"/>
      <c r="AD666" s="228"/>
      <c r="AE666" s="234"/>
      <c r="AF666" s="579" t="e">
        <f>VLOOKUP(AE666,[1]definitions_list_mag!$V$12:$W$15,2,0)</f>
        <v>#N/A</v>
      </c>
      <c r="AG666" s="241"/>
      <c r="AH666" s="228"/>
      <c r="AI666" s="244">
        <v>69</v>
      </c>
      <c r="AJ666" s="228"/>
      <c r="AK666" s="228"/>
      <c r="AL666" s="228"/>
      <c r="AM666" s="228"/>
      <c r="AN666" s="228"/>
      <c r="AO666" s="244"/>
      <c r="AP666" s="228"/>
      <c r="AQ666" s="228"/>
      <c r="AR666" s="228"/>
      <c r="AS666" s="228"/>
      <c r="AT666" s="228"/>
      <c r="AU666" s="244"/>
      <c r="AV666" s="228"/>
      <c r="AW666" s="228"/>
      <c r="AX666" s="228"/>
      <c r="AY666" s="228"/>
      <c r="AZ666" s="228"/>
      <c r="BA666" s="244">
        <v>30</v>
      </c>
      <c r="BB666" s="228">
        <v>6</v>
      </c>
      <c r="BC666" s="228">
        <v>2</v>
      </c>
      <c r="BD666" s="228" t="s">
        <v>110</v>
      </c>
      <c r="BE666" s="228" t="s">
        <v>103</v>
      </c>
      <c r="BF666" s="228"/>
      <c r="BG666" s="244"/>
      <c r="BH666" s="228"/>
      <c r="BI666" s="228"/>
      <c r="BJ666" s="228"/>
      <c r="BK666" s="228"/>
      <c r="BL666" s="228"/>
      <c r="BM666" s="244">
        <v>1</v>
      </c>
      <c r="BN666" s="228">
        <v>0.5</v>
      </c>
      <c r="BO666" s="228">
        <v>0.5</v>
      </c>
      <c r="BP666" s="228" t="s">
        <v>110</v>
      </c>
      <c r="BQ666" s="228" t="s">
        <v>103</v>
      </c>
      <c r="BR666" s="228"/>
      <c r="BS666" s="228"/>
      <c r="BT666" s="228"/>
      <c r="BU666" s="228"/>
      <c r="BV666" s="228"/>
      <c r="BW666" s="228"/>
      <c r="BX666" s="228"/>
      <c r="BY666" s="244"/>
      <c r="BZ666" s="228"/>
      <c r="CA666" s="228"/>
      <c r="CB666" s="228"/>
      <c r="CC666" s="228"/>
      <c r="CD666" s="228"/>
      <c r="CE666" s="228"/>
      <c r="CF666" s="310">
        <f t="shared" si="290"/>
        <v>100</v>
      </c>
      <c r="CG666" s="245"/>
      <c r="CH666" s="580" t="s">
        <v>2150</v>
      </c>
      <c r="CI666" s="580">
        <v>95</v>
      </c>
      <c r="CJ666" s="580" t="s">
        <v>514</v>
      </c>
      <c r="CK666" s="581"/>
      <c r="CL666" s="581"/>
      <c r="CM666" s="581"/>
      <c r="CN666" s="581"/>
      <c r="CO666" s="581"/>
      <c r="CP666" s="581"/>
      <c r="CQ666" s="581"/>
      <c r="CR666" s="581"/>
      <c r="CS666" s="581"/>
      <c r="CT666" s="581"/>
      <c r="CU666" s="581"/>
      <c r="CV666" s="581"/>
      <c r="CW666" s="581"/>
      <c r="CX666" s="581"/>
      <c r="CY666" s="581"/>
      <c r="CZ666" s="581"/>
      <c r="DA666" s="581"/>
      <c r="DB666" s="581">
        <v>60</v>
      </c>
      <c r="DC666" s="586">
        <v>2</v>
      </c>
      <c r="DD666" s="581"/>
      <c r="DE666" s="581"/>
      <c r="DF666" s="581"/>
      <c r="DG666" s="581"/>
      <c r="DH666" s="581"/>
      <c r="DI666" s="581"/>
      <c r="DJ666" s="581">
        <v>38</v>
      </c>
      <c r="DK666" s="306"/>
      <c r="DL666" s="245"/>
      <c r="DM666" s="581"/>
      <c r="DN666" s="581"/>
      <c r="DO666" s="583"/>
      <c r="DP666" s="584"/>
      <c r="DQ666" s="585"/>
      <c r="DR666" s="583"/>
      <c r="DS666" s="585"/>
      <c r="DT666" s="302" t="s">
        <v>2196</v>
      </c>
      <c r="DU666" s="586"/>
      <c r="DV666" s="586"/>
      <c r="DW666" s="311" t="e">
        <f>VLOOKUP(P666,[1]definitions_list_lookup!$K$30:$L$54,2,0)</f>
        <v>#N/A</v>
      </c>
      <c r="DX666" s="587" t="s">
        <v>2151</v>
      </c>
      <c r="DY666" s="587" t="s">
        <v>2197</v>
      </c>
      <c r="DZ666" s="268"/>
      <c r="EA666" s="268"/>
      <c r="EB666" s="249"/>
      <c r="EC666" s="312"/>
      <c r="ED666" s="229" t="s">
        <v>2517</v>
      </c>
      <c r="EE666" s="313"/>
      <c r="EF666" s="314"/>
      <c r="EG666" s="313"/>
      <c r="EH666" s="315"/>
      <c r="EI666" s="316"/>
      <c r="EJ666" s="317"/>
      <c r="EK666" s="318"/>
      <c r="EL666" s="313"/>
      <c r="EM666" s="315"/>
      <c r="EN666" s="315"/>
      <c r="EO666" s="319"/>
      <c r="EP666" s="319"/>
      <c r="EQ666" s="319"/>
      <c r="ER666" s="319"/>
      <c r="ES666" s="319"/>
      <c r="ET666" s="319"/>
      <c r="EU666" s="319"/>
      <c r="EV666" s="320"/>
      <c r="EW666" s="320"/>
      <c r="EX666" s="320"/>
      <c r="EY666" s="320"/>
      <c r="EZ666" s="192" t="e">
        <f t="shared" si="313"/>
        <v>#DIV/0!</v>
      </c>
      <c r="FA666" s="192" t="e">
        <f t="shared" si="314"/>
        <v>#DIV/0!</v>
      </c>
      <c r="FB666" s="192" t="e">
        <f t="shared" si="315"/>
        <v>#DIV/0!</v>
      </c>
      <c r="FC666" s="192" t="e">
        <f t="shared" si="316"/>
        <v>#DIV/0!</v>
      </c>
      <c r="FD666" s="192" t="e">
        <f t="shared" si="317"/>
        <v>#DIV/0!</v>
      </c>
      <c r="FE666" s="193" t="e">
        <f t="shared" si="318"/>
        <v>#DIV/0!</v>
      </c>
      <c r="FF666" s="194" t="e">
        <f t="shared" si="319"/>
        <v>#DIV/0!</v>
      </c>
      <c r="FG666" s="313"/>
      <c r="FH666" s="315"/>
      <c r="FI666" s="778">
        <f t="shared" si="324"/>
        <v>0</v>
      </c>
      <c r="FJ666" s="779" t="e">
        <f t="shared" si="325"/>
        <v>#DIV/0!</v>
      </c>
      <c r="FK666" s="779" t="e">
        <f t="shared" si="326"/>
        <v>#DIV/0!</v>
      </c>
      <c r="FL666" s="780" t="e">
        <f t="shared" si="327"/>
        <v>#DIV/0!</v>
      </c>
      <c r="FM666" s="169" t="e">
        <f t="shared" si="328"/>
        <v>#DIV/0!</v>
      </c>
      <c r="FN666" s="783" t="e">
        <f t="shared" si="329"/>
        <v>#DIV/0!</v>
      </c>
      <c r="FO666" s="228"/>
      <c r="FP666" s="228"/>
      <c r="FQ666" s="228"/>
      <c r="FR666" s="228"/>
      <c r="FS666" s="228"/>
      <c r="FT666" s="228"/>
      <c r="FU666" s="228"/>
      <c r="FV666" s="228"/>
      <c r="FW666" s="228"/>
      <c r="FX666" s="228"/>
      <c r="FY666" s="228"/>
      <c r="FZ666" s="228"/>
      <c r="GA666" s="228"/>
      <c r="GB666" s="228"/>
      <c r="GC666" s="228"/>
      <c r="GD666" s="228"/>
      <c r="GE666" s="228"/>
      <c r="GF666" s="228"/>
      <c r="GG666" s="228"/>
      <c r="GH666" s="228"/>
      <c r="GI666" s="228"/>
      <c r="GJ666" s="228"/>
      <c r="GK666" s="228"/>
      <c r="GL666" s="228"/>
      <c r="GM666" s="228"/>
      <c r="GN666" s="228"/>
      <c r="GO666" s="228"/>
      <c r="GP666" s="228"/>
      <c r="GQ666" s="228"/>
      <c r="GR666" s="228"/>
      <c r="GS666" s="228"/>
      <c r="GT666" s="228"/>
      <c r="GU666" s="228"/>
      <c r="GV666" s="228"/>
      <c r="GW666" s="228"/>
      <c r="GX666" s="228"/>
      <c r="GY666" s="228"/>
      <c r="GZ666" s="228"/>
      <c r="HA666" s="228"/>
      <c r="HB666" s="228"/>
      <c r="HC666" s="228"/>
      <c r="HD666" s="228"/>
      <c r="HE666" s="228"/>
      <c r="HF666" s="228"/>
      <c r="HG666" s="228"/>
      <c r="HH666" s="228"/>
      <c r="HI666" s="228"/>
      <c r="HJ666" s="228"/>
      <c r="HK666" s="228"/>
      <c r="HL666" s="228"/>
      <c r="HM666" s="228"/>
      <c r="HN666" s="228"/>
      <c r="HO666" s="228"/>
      <c r="HP666" s="228"/>
      <c r="HQ666" s="228"/>
      <c r="HR666" s="228"/>
      <c r="HS666" s="228"/>
      <c r="HT666" s="228"/>
      <c r="HU666" s="228"/>
      <c r="HV666" s="228"/>
      <c r="HW666" s="228"/>
      <c r="HX666" s="228"/>
      <c r="HY666" s="228"/>
      <c r="HZ666" s="228"/>
      <c r="IA666" s="228"/>
      <c r="IB666" s="228"/>
      <c r="IC666" s="228"/>
      <c r="ID666" s="228"/>
      <c r="IE666" s="228"/>
      <c r="IF666" s="228"/>
      <c r="IG666" s="228"/>
      <c r="IH666" s="228"/>
      <c r="II666" s="228"/>
      <c r="IJ666" s="228"/>
      <c r="IK666" s="228"/>
      <c r="IL666" s="228"/>
      <c r="IM666" s="228"/>
      <c r="IN666" s="228"/>
      <c r="IO666" s="228"/>
      <c r="IP666" s="228"/>
      <c r="IQ666" s="228"/>
      <c r="IR666" s="228"/>
      <c r="IS666" s="228"/>
      <c r="IT666" s="228"/>
      <c r="IU666" s="228"/>
      <c r="IV666" s="228"/>
      <c r="IW666" s="228"/>
      <c r="IX666" s="228"/>
      <c r="IY666" s="228"/>
      <c r="IZ666" s="228"/>
      <c r="JA666" s="228"/>
      <c r="JB666" s="228"/>
      <c r="JC666" s="228"/>
      <c r="JD666" s="228"/>
      <c r="JE666" s="228"/>
      <c r="JF666" s="228"/>
      <c r="JG666" s="228"/>
      <c r="JH666" s="228"/>
      <c r="JI666" s="228"/>
      <c r="JJ666" s="228"/>
      <c r="JK666" s="228"/>
      <c r="JL666" s="228"/>
      <c r="JM666" s="228"/>
      <c r="JN666" s="228"/>
      <c r="JO666" s="228"/>
      <c r="JP666" s="228"/>
      <c r="JQ666" s="228"/>
      <c r="JR666" s="228"/>
      <c r="JS666" s="228"/>
      <c r="JT666" s="228"/>
      <c r="JU666" s="228"/>
      <c r="JV666" s="228"/>
      <c r="JW666" s="228"/>
      <c r="JX666" s="228"/>
      <c r="JY666" s="228"/>
      <c r="JZ666" s="228"/>
      <c r="KA666" s="228"/>
      <c r="KB666" s="228"/>
      <c r="KC666" s="228"/>
      <c r="KD666" s="228"/>
      <c r="KE666" s="228"/>
      <c r="KF666" s="228"/>
      <c r="KG666" s="228"/>
      <c r="KH666" s="228"/>
      <c r="KI666" s="228"/>
      <c r="KJ666" s="228"/>
      <c r="KK666" s="228"/>
      <c r="KL666" s="228"/>
      <c r="KM666" s="228"/>
      <c r="KN666" s="228"/>
      <c r="KO666" s="228"/>
      <c r="KP666" s="228"/>
      <c r="KQ666" s="228"/>
      <c r="KR666" s="228"/>
      <c r="KS666" s="228"/>
      <c r="KT666" s="228"/>
      <c r="KU666" s="228"/>
      <c r="KV666" s="228"/>
      <c r="KW666" s="228"/>
      <c r="KX666" s="228"/>
      <c r="KY666" s="228"/>
      <c r="KZ666" s="228"/>
      <c r="LA666" s="228"/>
      <c r="LB666" s="228"/>
      <c r="LC666" s="228"/>
      <c r="LD666" s="228"/>
      <c r="LE666" s="228"/>
      <c r="LF666" s="228"/>
      <c r="LG666" s="228"/>
      <c r="LH666" s="228"/>
      <c r="LI666" s="228"/>
      <c r="LJ666" s="228"/>
      <c r="LK666" s="228"/>
      <c r="LL666" s="228"/>
      <c r="LM666" s="228"/>
      <c r="LN666" s="228"/>
      <c r="LO666" s="228"/>
      <c r="LP666" s="228"/>
      <c r="LQ666" s="228"/>
      <c r="LR666" s="228"/>
      <c r="LS666" s="228"/>
      <c r="LT666" s="228"/>
      <c r="LU666" s="228"/>
      <c r="LV666" s="228"/>
      <c r="LW666" s="228"/>
      <c r="LX666" s="228"/>
      <c r="LY666" s="228"/>
      <c r="LZ666" s="228"/>
      <c r="MA666" s="228"/>
      <c r="MB666" s="228"/>
      <c r="MC666" s="228"/>
      <c r="MD666" s="228"/>
      <c r="ME666" s="228"/>
      <c r="MF666" s="228"/>
      <c r="MG666" s="228"/>
      <c r="MH666" s="228"/>
      <c r="MI666" s="228"/>
      <c r="MJ666" s="228"/>
      <c r="MK666" s="228"/>
      <c r="ML666" s="228"/>
      <c r="MM666" s="228"/>
      <c r="MN666" s="228"/>
      <c r="MO666" s="228"/>
      <c r="MP666" s="228"/>
      <c r="MQ666" s="228"/>
      <c r="MR666" s="228"/>
      <c r="MS666" s="228"/>
      <c r="MT666" s="228"/>
      <c r="MU666" s="228"/>
      <c r="MV666" s="228"/>
      <c r="MW666" s="228"/>
      <c r="MX666" s="228"/>
      <c r="MY666" s="228"/>
      <c r="MZ666" s="228"/>
      <c r="NA666" s="228"/>
      <c r="NB666" s="228"/>
      <c r="NC666" s="228"/>
      <c r="ND666" s="228"/>
      <c r="NE666" s="228"/>
      <c r="NF666" s="228"/>
      <c r="NG666" s="228"/>
      <c r="NH666" s="228"/>
      <c r="NI666" s="228"/>
      <c r="NJ666" s="228"/>
      <c r="NK666" s="228"/>
      <c r="NL666" s="228"/>
      <c r="NM666" s="228"/>
      <c r="NN666" s="228"/>
      <c r="NO666" s="228"/>
      <c r="NP666" s="228"/>
      <c r="NQ666" s="228"/>
      <c r="NR666" s="228"/>
      <c r="NS666" s="228"/>
      <c r="NT666" s="228"/>
      <c r="NU666" s="228"/>
      <c r="NV666" s="228"/>
      <c r="NW666" s="228"/>
      <c r="NX666" s="228"/>
      <c r="NY666" s="228"/>
      <c r="NZ666" s="228"/>
      <c r="OA666" s="228"/>
      <c r="OB666" s="228"/>
      <c r="OC666" s="228"/>
      <c r="OD666" s="228"/>
      <c r="OE666" s="228"/>
      <c r="OF666" s="228"/>
      <c r="OG666" s="228"/>
      <c r="OH666" s="228"/>
      <c r="OI666" s="228"/>
      <c r="OJ666" s="228"/>
      <c r="OK666" s="228"/>
      <c r="OL666" s="228"/>
      <c r="OM666" s="228"/>
      <c r="ON666" s="228"/>
      <c r="OO666" s="228"/>
      <c r="OP666" s="228"/>
      <c r="OQ666" s="228"/>
      <c r="OR666" s="228"/>
      <c r="OS666" s="228"/>
      <c r="OT666" s="228"/>
      <c r="OU666" s="228"/>
      <c r="OV666" s="228"/>
      <c r="OW666" s="228"/>
      <c r="OX666" s="228"/>
      <c r="OY666" s="228"/>
      <c r="OZ666" s="228"/>
      <c r="PA666" s="228"/>
      <c r="PB666" s="228"/>
      <c r="PC666" s="228"/>
      <c r="PD666" s="228"/>
      <c r="PE666" s="228"/>
      <c r="PF666" s="228"/>
      <c r="PG666" s="228"/>
      <c r="PH666" s="228"/>
      <c r="PI666" s="228"/>
      <c r="PJ666" s="228"/>
      <c r="PK666" s="228"/>
      <c r="PL666" s="228"/>
      <c r="PM666" s="228"/>
      <c r="PN666" s="228"/>
      <c r="PO666" s="228"/>
      <c r="PP666" s="228"/>
      <c r="PQ666" s="228"/>
      <c r="PR666" s="228"/>
      <c r="PS666" s="228"/>
      <c r="PT666" s="228"/>
      <c r="PU666" s="228"/>
      <c r="PV666" s="228"/>
      <c r="PW666" s="228"/>
      <c r="PX666" s="228"/>
      <c r="PY666" s="228"/>
      <c r="PZ666" s="228"/>
      <c r="QA666" s="228"/>
      <c r="QB666" s="228"/>
      <c r="QC666" s="228"/>
      <c r="QD666" s="228"/>
      <c r="QE666" s="228"/>
      <c r="QF666" s="228"/>
      <c r="QG666" s="228"/>
      <c r="QH666" s="228"/>
      <c r="QI666" s="228"/>
      <c r="QJ666" s="228"/>
      <c r="QK666" s="228"/>
      <c r="QL666" s="228"/>
      <c r="QM666" s="228"/>
      <c r="QN666" s="228"/>
      <c r="QO666" s="228"/>
      <c r="QP666" s="228"/>
      <c r="QQ666" s="228"/>
      <c r="QR666" s="228"/>
      <c r="QS666" s="228"/>
      <c r="QT666" s="228"/>
      <c r="QU666" s="228"/>
      <c r="QV666" s="228"/>
      <c r="QW666" s="228"/>
      <c r="QX666" s="228"/>
      <c r="QY666" s="228"/>
      <c r="QZ666" s="228"/>
      <c r="RA666" s="228"/>
      <c r="RB666" s="228"/>
      <c r="RC666" s="228"/>
      <c r="RD666" s="228"/>
      <c r="RE666" s="228"/>
      <c r="RF666" s="228"/>
      <c r="RG666" s="228"/>
      <c r="RH666" s="228"/>
      <c r="RI666" s="228"/>
      <c r="RJ666" s="228"/>
      <c r="RK666" s="228"/>
      <c r="RL666" s="228"/>
      <c r="RM666" s="228"/>
      <c r="RN666" s="228"/>
      <c r="RO666" s="228"/>
      <c r="RP666" s="228"/>
      <c r="RQ666" s="228"/>
      <c r="RR666" s="228"/>
      <c r="RS666" s="228"/>
      <c r="RT666" s="228"/>
      <c r="RU666" s="228"/>
      <c r="RV666" s="228"/>
      <c r="RW666" s="228"/>
      <c r="RX666" s="228"/>
      <c r="RY666" s="228"/>
      <c r="RZ666" s="228"/>
      <c r="SA666" s="228"/>
      <c r="SB666" s="228"/>
      <c r="SC666" s="228"/>
      <c r="SD666" s="228"/>
      <c r="SE666" s="228"/>
      <c r="SF666" s="228"/>
      <c r="SG666" s="228"/>
      <c r="SH666" s="228"/>
      <c r="SI666" s="228"/>
      <c r="SJ666" s="228"/>
      <c r="SK666" s="228"/>
      <c r="SL666" s="228"/>
      <c r="SM666" s="228"/>
      <c r="SN666" s="228"/>
      <c r="SO666" s="228"/>
      <c r="SP666" s="228"/>
      <c r="SQ666" s="228"/>
      <c r="SR666" s="228"/>
      <c r="SS666" s="228"/>
      <c r="ST666" s="228"/>
      <c r="SU666" s="228"/>
      <c r="SV666" s="228"/>
      <c r="SW666" s="228"/>
      <c r="SX666" s="228"/>
      <c r="SY666" s="228"/>
      <c r="SZ666" s="228"/>
      <c r="TA666" s="228"/>
      <c r="TB666" s="228"/>
      <c r="TC666" s="228"/>
      <c r="TD666" s="228"/>
      <c r="TE666" s="228"/>
      <c r="TF666" s="228"/>
      <c r="TG666" s="228"/>
      <c r="TH666" s="228"/>
      <c r="TI666" s="228"/>
      <c r="TJ666" s="228"/>
      <c r="TK666" s="228"/>
      <c r="TL666" s="228"/>
      <c r="TM666" s="228"/>
      <c r="TN666" s="228"/>
      <c r="TO666" s="228"/>
      <c r="TP666" s="228"/>
      <c r="TQ666" s="228"/>
      <c r="TR666" s="228"/>
      <c r="TS666" s="228"/>
      <c r="TT666" s="228"/>
      <c r="TU666" s="228"/>
      <c r="TV666" s="228"/>
      <c r="TW666" s="228"/>
      <c r="TX666" s="228"/>
      <c r="TY666" s="228"/>
      <c r="TZ666" s="228"/>
      <c r="UA666" s="228"/>
      <c r="UB666" s="228"/>
      <c r="UC666" s="228"/>
      <c r="UD666" s="228"/>
      <c r="UE666" s="228"/>
      <c r="UF666" s="228"/>
      <c r="UG666" s="228"/>
      <c r="UH666" s="228"/>
      <c r="UI666" s="228"/>
      <c r="UJ666" s="228"/>
      <c r="UK666" s="228"/>
      <c r="UL666" s="228"/>
      <c r="UM666" s="228"/>
      <c r="UN666" s="228"/>
      <c r="UO666" s="228"/>
      <c r="UP666" s="228"/>
      <c r="UQ666" s="228"/>
      <c r="UR666" s="228"/>
      <c r="US666" s="228"/>
      <c r="UT666" s="228"/>
      <c r="UU666" s="228"/>
      <c r="UV666" s="228"/>
      <c r="UW666" s="228"/>
      <c r="UX666" s="228"/>
      <c r="UY666" s="228"/>
      <c r="UZ666" s="228"/>
      <c r="VA666" s="228"/>
      <c r="VB666" s="228"/>
      <c r="VC666" s="228"/>
      <c r="VD666" s="228"/>
      <c r="VE666" s="228"/>
      <c r="VF666" s="228"/>
      <c r="VG666" s="228"/>
      <c r="VH666" s="228"/>
      <c r="VI666" s="228"/>
      <c r="VJ666" s="228"/>
      <c r="VK666" s="228"/>
      <c r="VL666" s="228"/>
      <c r="VM666" s="228"/>
      <c r="VN666" s="228"/>
      <c r="VO666" s="228"/>
      <c r="VP666" s="228"/>
      <c r="VQ666" s="228"/>
      <c r="VR666" s="228"/>
      <c r="VS666" s="228"/>
      <c r="VT666" s="228"/>
      <c r="VU666" s="228"/>
      <c r="VV666" s="228"/>
      <c r="VW666" s="228"/>
      <c r="VX666" s="228"/>
      <c r="VY666" s="228"/>
      <c r="VZ666" s="228"/>
      <c r="WA666" s="228"/>
      <c r="WB666" s="228"/>
      <c r="WC666" s="228"/>
      <c r="WD666" s="228"/>
      <c r="WE666" s="228"/>
      <c r="WF666" s="228"/>
      <c r="WG666" s="228"/>
      <c r="WH666" s="228"/>
      <c r="WI666" s="228"/>
      <c r="WJ666" s="228"/>
      <c r="WK666" s="228"/>
      <c r="WL666" s="228"/>
      <c r="WM666" s="228"/>
      <c r="WN666" s="228"/>
      <c r="WO666" s="228"/>
      <c r="WP666" s="228"/>
      <c r="WQ666" s="228"/>
      <c r="WR666" s="228"/>
      <c r="WS666" s="228"/>
      <c r="WT666" s="228"/>
      <c r="WU666" s="228"/>
      <c r="WV666" s="228"/>
      <c r="WW666" s="228"/>
      <c r="WX666" s="228"/>
      <c r="WY666" s="228"/>
      <c r="WZ666" s="228"/>
      <c r="XA666" s="228"/>
      <c r="XB666" s="228"/>
      <c r="XC666" s="228"/>
      <c r="XD666" s="228"/>
      <c r="XE666" s="228"/>
      <c r="XF666" s="228"/>
      <c r="XG666" s="228"/>
      <c r="XH666" s="228"/>
      <c r="XI666" s="228"/>
      <c r="XJ666" s="228"/>
      <c r="XK666" s="228"/>
      <c r="XL666" s="228"/>
      <c r="XM666" s="228"/>
      <c r="XN666" s="228"/>
      <c r="XO666" s="228"/>
      <c r="XP666" s="228"/>
      <c r="XQ666" s="228"/>
      <c r="XR666" s="228"/>
      <c r="XS666" s="228"/>
      <c r="XT666" s="228"/>
      <c r="XU666" s="228"/>
      <c r="XV666" s="228"/>
      <c r="XW666" s="228"/>
      <c r="XX666" s="228"/>
      <c r="XY666" s="228"/>
      <c r="XZ666" s="228"/>
      <c r="YA666" s="228"/>
      <c r="YB666" s="228"/>
      <c r="YC666" s="228"/>
      <c r="YD666" s="228"/>
      <c r="YE666" s="228"/>
      <c r="YF666" s="228"/>
      <c r="YG666" s="228"/>
      <c r="YH666" s="228"/>
      <c r="YI666" s="228"/>
      <c r="YJ666" s="228"/>
      <c r="YK666" s="228"/>
      <c r="YL666" s="228"/>
      <c r="YM666" s="228"/>
      <c r="YN666" s="228"/>
      <c r="YO666" s="228"/>
      <c r="YP666" s="228"/>
      <c r="YQ666" s="228"/>
      <c r="YR666" s="228"/>
      <c r="YS666" s="228"/>
      <c r="YT666" s="228"/>
      <c r="YU666" s="228"/>
      <c r="YV666" s="228"/>
      <c r="YW666" s="228"/>
      <c r="YX666" s="228"/>
      <c r="YY666" s="228"/>
      <c r="YZ666" s="228"/>
      <c r="ZA666" s="228"/>
      <c r="ZB666" s="228"/>
      <c r="ZC666" s="228"/>
      <c r="ZD666" s="228"/>
      <c r="ZE666" s="228"/>
      <c r="ZF666" s="228"/>
      <c r="ZG666" s="228"/>
      <c r="ZH666" s="228"/>
      <c r="ZI666" s="228"/>
      <c r="ZJ666" s="228"/>
      <c r="ZK666" s="228"/>
      <c r="ZL666" s="228"/>
      <c r="ZM666" s="228"/>
      <c r="ZN666" s="228"/>
      <c r="ZO666" s="228"/>
      <c r="ZP666" s="228"/>
      <c r="ZQ666" s="228"/>
      <c r="ZR666" s="228"/>
      <c r="ZS666" s="228"/>
      <c r="ZT666" s="228"/>
      <c r="ZU666" s="228"/>
      <c r="ZV666" s="228"/>
      <c r="ZW666" s="228"/>
      <c r="ZX666" s="228"/>
      <c r="ZY666" s="228"/>
      <c r="ZZ666" s="228"/>
      <c r="AAA666" s="228"/>
      <c r="AAB666" s="228"/>
      <c r="AAC666" s="228"/>
      <c r="AAD666" s="228"/>
      <c r="AAE666" s="228"/>
      <c r="AAF666" s="228"/>
      <c r="AAG666" s="228"/>
      <c r="AAH666" s="228"/>
      <c r="AAI666" s="228"/>
      <c r="AAJ666" s="228"/>
      <c r="AAK666" s="228"/>
      <c r="AAL666" s="228"/>
      <c r="AAM666" s="228"/>
      <c r="AAN666" s="228"/>
      <c r="AAO666" s="228"/>
      <c r="AAP666" s="228"/>
      <c r="AAQ666" s="228"/>
      <c r="AAR666" s="228"/>
      <c r="AAS666" s="228"/>
      <c r="AAT666" s="228"/>
      <c r="AAU666" s="228"/>
      <c r="AAV666" s="228"/>
      <c r="AAW666" s="228"/>
      <c r="AAX666" s="228"/>
      <c r="AAY666" s="228"/>
      <c r="AAZ666" s="228"/>
      <c r="ABA666" s="228"/>
      <c r="ABB666" s="228"/>
      <c r="ABC666" s="228"/>
      <c r="ABD666" s="228"/>
      <c r="ABE666" s="228"/>
      <c r="ABF666" s="228"/>
      <c r="ABG666" s="228"/>
      <c r="ABH666" s="228"/>
      <c r="ABI666" s="228"/>
      <c r="ABJ666" s="228"/>
      <c r="ABK666" s="228"/>
      <c r="ABL666" s="228"/>
      <c r="ABM666" s="228"/>
      <c r="ABN666" s="228"/>
      <c r="ABO666" s="228"/>
      <c r="ABP666" s="228"/>
      <c r="ABQ666" s="228"/>
      <c r="ABR666" s="228"/>
      <c r="ABS666" s="228"/>
      <c r="ABT666" s="228"/>
      <c r="ABU666" s="228"/>
      <c r="ABV666" s="228"/>
      <c r="ABW666" s="228"/>
      <c r="ABX666" s="228"/>
      <c r="ABY666" s="228"/>
      <c r="ABZ666" s="228"/>
      <c r="ACA666" s="228"/>
      <c r="ACB666" s="228"/>
      <c r="ACC666" s="228"/>
      <c r="ACD666" s="228"/>
      <c r="ACE666" s="228"/>
      <c r="ACF666" s="228"/>
      <c r="ACG666" s="228"/>
      <c r="ACH666" s="228"/>
      <c r="ACI666" s="228"/>
      <c r="ACJ666" s="228"/>
      <c r="ACK666" s="228"/>
      <c r="ACL666" s="228"/>
      <c r="ACM666" s="228"/>
      <c r="ACN666" s="228"/>
      <c r="ACO666" s="228"/>
      <c r="ACP666" s="228"/>
      <c r="ACQ666" s="228"/>
      <c r="ACR666" s="228"/>
      <c r="ACS666" s="228"/>
      <c r="ACT666" s="228"/>
      <c r="ACU666" s="228"/>
      <c r="ACV666" s="228"/>
      <c r="ACW666" s="228"/>
      <c r="ACX666" s="228"/>
      <c r="ACY666" s="228"/>
      <c r="ACZ666" s="228"/>
      <c r="ADA666" s="228"/>
      <c r="ADB666" s="228"/>
      <c r="ADC666" s="228"/>
      <c r="ADD666" s="228"/>
      <c r="ADE666" s="228"/>
      <c r="ADF666" s="228"/>
      <c r="ADG666" s="228"/>
      <c r="ADH666" s="228"/>
      <c r="ADI666" s="228"/>
      <c r="ADJ666" s="228"/>
      <c r="ADK666" s="228"/>
      <c r="ADL666" s="228"/>
      <c r="ADM666" s="228"/>
      <c r="ADN666" s="228"/>
      <c r="ADO666" s="228"/>
      <c r="ADP666" s="228"/>
      <c r="ADQ666" s="228"/>
      <c r="ADR666" s="228"/>
      <c r="ADS666" s="228"/>
      <c r="ADT666" s="228"/>
      <c r="ADU666" s="228"/>
      <c r="ADV666" s="228"/>
      <c r="ADW666" s="228"/>
      <c r="ADX666" s="228"/>
      <c r="ADY666" s="228"/>
      <c r="ADZ666" s="228"/>
      <c r="AEA666" s="228"/>
      <c r="AEB666" s="228"/>
      <c r="AEC666" s="228"/>
      <c r="AED666" s="228"/>
      <c r="AEE666" s="228"/>
      <c r="AEF666" s="228"/>
      <c r="AEG666" s="228"/>
      <c r="AEH666" s="228"/>
      <c r="AEI666" s="228"/>
      <c r="AEJ666" s="228"/>
      <c r="AEK666" s="228"/>
      <c r="AEL666" s="228"/>
      <c r="AEM666" s="228"/>
      <c r="AEN666" s="228"/>
      <c r="AEO666" s="228"/>
      <c r="AEP666" s="228"/>
      <c r="AEQ666" s="228"/>
      <c r="AER666" s="228"/>
      <c r="AES666" s="228"/>
      <c r="AET666" s="228"/>
      <c r="AEU666" s="228"/>
      <c r="AEV666" s="228"/>
      <c r="AEW666" s="228"/>
      <c r="AEX666" s="228"/>
      <c r="AEY666" s="228"/>
      <c r="AEZ666" s="228"/>
      <c r="AFA666" s="228"/>
      <c r="AFB666" s="228"/>
      <c r="AFC666" s="228"/>
      <c r="AFD666" s="228"/>
      <c r="AFE666" s="228"/>
      <c r="AFF666" s="228"/>
      <c r="AFG666" s="228"/>
      <c r="AFH666" s="228"/>
      <c r="AFI666" s="228"/>
      <c r="AFJ666" s="228"/>
      <c r="AFK666" s="228"/>
      <c r="AFL666" s="228"/>
      <c r="AFM666" s="228"/>
      <c r="AFN666" s="228"/>
      <c r="AFO666" s="228"/>
      <c r="AFP666" s="228"/>
      <c r="AFQ666" s="228"/>
      <c r="AFR666" s="228"/>
      <c r="AFS666" s="228"/>
      <c r="AFT666" s="228"/>
      <c r="AFU666" s="228"/>
      <c r="AFV666" s="228"/>
      <c r="AFW666" s="228"/>
      <c r="AFX666" s="228"/>
      <c r="AFY666" s="228"/>
      <c r="AFZ666" s="228"/>
      <c r="AGA666" s="228"/>
      <c r="AGB666" s="228"/>
      <c r="AGC666" s="228"/>
      <c r="AGD666" s="228"/>
      <c r="AGE666" s="228"/>
      <c r="AGF666" s="228"/>
      <c r="AGG666" s="228"/>
      <c r="AGH666" s="228"/>
      <c r="AGI666" s="228"/>
      <c r="AGJ666" s="228"/>
      <c r="AGK666" s="228"/>
      <c r="AGL666" s="228"/>
      <c r="AGM666" s="228"/>
      <c r="AGN666" s="228"/>
      <c r="AGO666" s="228"/>
      <c r="AGP666" s="228"/>
      <c r="AGQ666" s="228"/>
      <c r="AGR666" s="228"/>
      <c r="AGS666" s="228"/>
      <c r="AGT666" s="228"/>
      <c r="AGU666" s="228"/>
      <c r="AGV666" s="228"/>
      <c r="AGW666" s="228"/>
      <c r="AGX666" s="228"/>
      <c r="AGY666" s="228"/>
      <c r="AGZ666" s="228"/>
      <c r="AHA666" s="228"/>
      <c r="AHB666" s="228"/>
      <c r="AHC666" s="228"/>
      <c r="AHD666" s="228"/>
      <c r="AHE666" s="228"/>
      <c r="AHF666" s="228"/>
      <c r="AHG666" s="228"/>
      <c r="AHH666" s="228"/>
      <c r="AHI666" s="228"/>
      <c r="AHJ666" s="228"/>
      <c r="AHK666" s="228"/>
      <c r="AHL666" s="228"/>
      <c r="AHM666" s="228"/>
      <c r="AHN666" s="228"/>
      <c r="AHO666" s="228"/>
      <c r="AHP666" s="228"/>
      <c r="AHQ666" s="228"/>
      <c r="AHR666" s="228"/>
      <c r="AHS666" s="228"/>
      <c r="AHT666" s="228"/>
      <c r="AHU666" s="228"/>
      <c r="AHV666" s="228"/>
      <c r="AHW666" s="228"/>
      <c r="AHX666" s="228"/>
      <c r="AHY666" s="228"/>
      <c r="AHZ666" s="228"/>
      <c r="AIA666" s="228"/>
      <c r="AIB666" s="228"/>
      <c r="AIC666" s="228"/>
      <c r="AID666" s="228"/>
      <c r="AIE666" s="228"/>
      <c r="AIF666" s="228"/>
      <c r="AIG666" s="228"/>
      <c r="AIH666" s="228"/>
      <c r="AII666" s="228"/>
      <c r="AIJ666" s="228"/>
      <c r="AIK666" s="228"/>
      <c r="AIL666" s="228"/>
      <c r="AIM666" s="228"/>
      <c r="AIN666" s="228"/>
      <c r="AIO666" s="228"/>
      <c r="AIP666" s="228"/>
      <c r="AIQ666" s="228"/>
      <c r="AIR666" s="228"/>
      <c r="AIS666" s="228"/>
      <c r="AIT666" s="228"/>
      <c r="AIU666" s="228"/>
      <c r="AIV666" s="228"/>
      <c r="AIW666" s="228"/>
      <c r="AIX666" s="228"/>
      <c r="AIY666" s="228"/>
      <c r="AIZ666" s="228"/>
      <c r="AJA666" s="228"/>
      <c r="AJB666" s="228"/>
      <c r="AJC666" s="228"/>
      <c r="AJD666" s="228"/>
      <c r="AJE666" s="228"/>
      <c r="AJF666" s="228"/>
      <c r="AJG666" s="228"/>
      <c r="AJH666" s="228"/>
      <c r="AJI666" s="228"/>
      <c r="AJJ666" s="228"/>
      <c r="AJK666" s="228"/>
      <c r="AJL666" s="228"/>
      <c r="AJM666" s="228"/>
      <c r="AJN666" s="228"/>
      <c r="AJO666" s="228"/>
      <c r="AJP666" s="228"/>
      <c r="AJQ666" s="228"/>
      <c r="AJR666" s="228"/>
      <c r="AJS666" s="228"/>
      <c r="AJT666" s="228"/>
      <c r="AJU666" s="228"/>
      <c r="AJV666" s="228"/>
      <c r="AJW666" s="228"/>
      <c r="AJX666" s="228"/>
      <c r="AJY666" s="228"/>
      <c r="AJZ666" s="228"/>
      <c r="AKA666" s="228"/>
      <c r="AKB666" s="228"/>
      <c r="AKC666" s="228"/>
      <c r="AKD666" s="228"/>
      <c r="AKE666" s="228"/>
      <c r="AKF666" s="228"/>
      <c r="AKG666" s="228"/>
      <c r="AKH666" s="228"/>
      <c r="AKI666" s="228"/>
      <c r="AKJ666" s="228"/>
      <c r="AKK666" s="228"/>
      <c r="AKL666" s="228"/>
      <c r="AKM666" s="228"/>
      <c r="AKN666" s="228"/>
      <c r="AKO666" s="228"/>
      <c r="AKP666" s="228"/>
      <c r="AKQ666" s="228"/>
      <c r="AKR666" s="228"/>
      <c r="AKS666" s="228"/>
      <c r="AKT666" s="228"/>
      <c r="AKU666" s="228"/>
      <c r="AKV666" s="228"/>
      <c r="AKW666" s="228"/>
      <c r="AKX666" s="228"/>
      <c r="AKY666" s="228"/>
      <c r="AKZ666" s="228"/>
      <c r="ALA666" s="228"/>
      <c r="ALB666" s="228"/>
      <c r="ALC666" s="228"/>
      <c r="ALD666" s="228"/>
      <c r="ALE666" s="228"/>
      <c r="ALF666" s="228"/>
      <c r="ALG666" s="228"/>
      <c r="ALH666" s="228"/>
      <c r="ALI666" s="228"/>
      <c r="ALJ666" s="228"/>
      <c r="ALK666" s="228"/>
      <c r="ALL666" s="228"/>
      <c r="ALM666" s="228"/>
      <c r="ALN666" s="228"/>
      <c r="ALO666" s="228"/>
      <c r="ALP666" s="228"/>
      <c r="ALQ666" s="228"/>
      <c r="ALR666" s="228"/>
      <c r="ALS666" s="228"/>
      <c r="ALT666" s="228"/>
      <c r="ALU666" s="228"/>
      <c r="ALV666" s="228"/>
      <c r="ALW666" s="228"/>
      <c r="ALX666" s="228"/>
      <c r="ALY666" s="228"/>
      <c r="ALZ666" s="228"/>
      <c r="AMA666" s="228"/>
      <c r="AMB666" s="228"/>
      <c r="AMC666" s="228"/>
      <c r="AMD666" s="228"/>
      <c r="AME666" s="228"/>
      <c r="AMF666" s="228"/>
      <c r="AMG666" s="228"/>
      <c r="AMH666" s="228"/>
      <c r="AMI666" s="228"/>
      <c r="AMJ666" s="228"/>
      <c r="AMK666" s="228"/>
      <c r="AML666" s="228"/>
      <c r="AMM666" s="228"/>
      <c r="AMN666" s="228"/>
      <c r="AMO666" s="228"/>
      <c r="AMP666" s="228"/>
      <c r="AMQ666" s="228"/>
      <c r="AMR666" s="228"/>
      <c r="AMS666" s="228"/>
      <c r="AMT666" s="228"/>
      <c r="AMU666" s="228"/>
      <c r="AMV666" s="228"/>
      <c r="AMW666" s="228"/>
      <c r="AMX666" s="228"/>
    </row>
    <row r="667" spans="1:1038" s="462" customFormat="1" ht="18" customHeight="1" thickBot="1">
      <c r="A667" s="446" t="s">
        <v>2065</v>
      </c>
      <c r="B667" s="447" t="s">
        <v>1647</v>
      </c>
      <c r="C667" s="447"/>
      <c r="D667" s="447" t="s">
        <v>1279</v>
      </c>
      <c r="E667" s="447">
        <v>86</v>
      </c>
      <c r="F667" s="447">
        <v>4</v>
      </c>
      <c r="G667" s="588" t="str">
        <f t="shared" si="336"/>
        <v>86-4</v>
      </c>
      <c r="H667" s="447">
        <v>0</v>
      </c>
      <c r="I667" s="589">
        <v>60.5</v>
      </c>
      <c r="J667" s="590">
        <f t="shared" si="289"/>
        <v>1</v>
      </c>
      <c r="K667" s="591" t="str">
        <f>IF(J668=1,IF(((VLOOKUP($G667,[1]Depth_Lookup!A$3:J$410,9,FALSE))-(I667/100))=0,"Good",IF(((VLOOKUP($G667,[1]Depth_Lookup!$A$3:$J$550,9,FALSE))-(I667/100))&gt;0,"Too Short","Too Long")))</f>
        <v>Good</v>
      </c>
      <c r="L667" s="171">
        <f>(VLOOKUP($G667,Depth_Lookup!$A$3:$J$410,10,FALSE))+(H667/100)</f>
        <v>221.11</v>
      </c>
      <c r="M667" s="171">
        <f>(VLOOKUP($G667,Depth_Lookup!$A$3:$J$410,10,FALSE))+(I667/100)</f>
        <v>221.715</v>
      </c>
      <c r="N667" s="450" t="s">
        <v>2195</v>
      </c>
      <c r="O667" s="447">
        <v>1</v>
      </c>
      <c r="P667" s="447" t="s">
        <v>853</v>
      </c>
      <c r="Q667" s="447" t="s">
        <v>125</v>
      </c>
      <c r="R667" s="451" t="str">
        <f t="shared" si="277"/>
        <v>SerpentinizedHarzburgite</v>
      </c>
      <c r="S667" s="447" t="s">
        <v>94</v>
      </c>
      <c r="T667" s="447" t="s">
        <v>94</v>
      </c>
      <c r="U667" s="447" t="s">
        <v>95</v>
      </c>
      <c r="V667" s="447" t="s">
        <v>96</v>
      </c>
      <c r="W667" s="447" t="s">
        <v>102</v>
      </c>
      <c r="X667" s="451">
        <f>VLOOKUP(W667,[1]definitions_list_lookup!A$13:B$19,2,0)</f>
        <v>5</v>
      </c>
      <c r="Y667" s="447" t="s">
        <v>90</v>
      </c>
      <c r="Z667" s="447" t="s">
        <v>91</v>
      </c>
      <c r="AA667" s="447"/>
      <c r="AB667" s="447"/>
      <c r="AC667" s="447"/>
      <c r="AD667" s="447"/>
      <c r="AE667" s="453"/>
      <c r="AF667" s="588" t="e">
        <f>VLOOKUP(AE667,[1]definitions_list_mag!$V$12:$W$15,2,0)</f>
        <v>#N/A</v>
      </c>
      <c r="AG667" s="454"/>
      <c r="AH667" s="447"/>
      <c r="AI667" s="455">
        <v>69</v>
      </c>
      <c r="AJ667" s="447"/>
      <c r="AK667" s="447"/>
      <c r="AL667" s="447"/>
      <c r="AM667" s="447"/>
      <c r="AN667" s="447"/>
      <c r="AO667" s="455"/>
      <c r="AP667" s="447"/>
      <c r="AQ667" s="447"/>
      <c r="AR667" s="447"/>
      <c r="AS667" s="447"/>
      <c r="AT667" s="447"/>
      <c r="AU667" s="455"/>
      <c r="AV667" s="447"/>
      <c r="AW667" s="447"/>
      <c r="AX667" s="447"/>
      <c r="AY667" s="447"/>
      <c r="AZ667" s="447"/>
      <c r="BA667" s="455">
        <v>30</v>
      </c>
      <c r="BB667" s="447">
        <v>4</v>
      </c>
      <c r="BC667" s="447">
        <v>2</v>
      </c>
      <c r="BD667" s="447" t="s">
        <v>110</v>
      </c>
      <c r="BE667" s="447" t="s">
        <v>103</v>
      </c>
      <c r="BF667" s="447"/>
      <c r="BG667" s="455"/>
      <c r="BH667" s="447"/>
      <c r="BI667" s="447"/>
      <c r="BJ667" s="447"/>
      <c r="BK667" s="447"/>
      <c r="BL667" s="447"/>
      <c r="BM667" s="455">
        <v>1</v>
      </c>
      <c r="BN667" s="447">
        <v>0.5</v>
      </c>
      <c r="BO667" s="447">
        <v>0.5</v>
      </c>
      <c r="BP667" s="447" t="s">
        <v>110</v>
      </c>
      <c r="BQ667" s="447" t="s">
        <v>103</v>
      </c>
      <c r="BR667" s="447"/>
      <c r="BS667" s="447"/>
      <c r="BT667" s="447"/>
      <c r="BU667" s="447"/>
      <c r="BV667" s="447"/>
      <c r="BW667" s="447"/>
      <c r="BX667" s="447"/>
      <c r="BY667" s="455"/>
      <c r="BZ667" s="447"/>
      <c r="CA667" s="447"/>
      <c r="CB667" s="447"/>
      <c r="CC667" s="447"/>
      <c r="CD667" s="447"/>
      <c r="CE667" s="447"/>
      <c r="CF667" s="592">
        <f t="shared" si="290"/>
        <v>100</v>
      </c>
      <c r="CG667" s="456"/>
      <c r="CH667" s="593" t="s">
        <v>2150</v>
      </c>
      <c r="CI667" s="593">
        <v>95</v>
      </c>
      <c r="CJ667" s="593" t="s">
        <v>514</v>
      </c>
      <c r="CK667" s="594" t="s">
        <v>2153</v>
      </c>
      <c r="CL667" s="594"/>
      <c r="CM667" s="594"/>
      <c r="CN667" s="594"/>
      <c r="CO667" s="594"/>
      <c r="CP667" s="594"/>
      <c r="CQ667" s="594"/>
      <c r="CR667" s="594"/>
      <c r="CS667" s="594"/>
      <c r="CT667" s="594"/>
      <c r="CU667" s="594"/>
      <c r="CV667" s="594"/>
      <c r="CW667" s="594"/>
      <c r="CX667" s="594"/>
      <c r="CY667" s="594"/>
      <c r="CZ667" s="594"/>
      <c r="DA667" s="594"/>
      <c r="DB667" s="594">
        <v>65</v>
      </c>
      <c r="DC667" s="595">
        <v>1</v>
      </c>
      <c r="DD667" s="594"/>
      <c r="DE667" s="594"/>
      <c r="DF667" s="594"/>
      <c r="DG667" s="594"/>
      <c r="DH667" s="594"/>
      <c r="DI667" s="594"/>
      <c r="DJ667" s="594">
        <v>34</v>
      </c>
      <c r="DK667" s="460"/>
      <c r="DL667" s="456"/>
      <c r="DM667" s="594"/>
      <c r="DN667" s="594"/>
      <c r="DO667" s="596"/>
      <c r="DP667" s="597"/>
      <c r="DQ667" s="598"/>
      <c r="DR667" s="596"/>
      <c r="DS667" s="598"/>
      <c r="DT667" s="599" t="s">
        <v>2196</v>
      </c>
      <c r="DU667" s="595"/>
      <c r="DV667" s="595"/>
      <c r="DW667" s="465" t="e">
        <f>VLOOKUP(P667,[1]definitions_list_lookup!$K$30:$L$54,2,0)</f>
        <v>#N/A</v>
      </c>
      <c r="DX667" s="600" t="s">
        <v>2151</v>
      </c>
      <c r="DY667" s="600" t="s">
        <v>2197</v>
      </c>
      <c r="DZ667" s="467"/>
      <c r="EA667" s="467"/>
      <c r="EB667" s="459"/>
      <c r="EC667" s="468"/>
      <c r="ED667" s="229" t="s">
        <v>2517</v>
      </c>
      <c r="EE667" s="469"/>
      <c r="EF667" s="470"/>
      <c r="EG667" s="469"/>
      <c r="EH667" s="471"/>
      <c r="EI667" s="472"/>
      <c r="EJ667" s="473"/>
      <c r="EK667" s="474"/>
      <c r="EL667" s="469"/>
      <c r="EM667" s="471"/>
      <c r="EN667" s="471"/>
      <c r="EO667" s="475"/>
      <c r="EP667" s="475"/>
      <c r="EQ667" s="475"/>
      <c r="ER667" s="475"/>
      <c r="ES667" s="475"/>
      <c r="ET667" s="475"/>
      <c r="EU667" s="475"/>
      <c r="EV667" s="476"/>
      <c r="EW667" s="476"/>
      <c r="EX667" s="476"/>
      <c r="EY667" s="476"/>
      <c r="EZ667" s="192" t="e">
        <f t="shared" si="313"/>
        <v>#DIV/0!</v>
      </c>
      <c r="FA667" s="192" t="e">
        <f t="shared" si="314"/>
        <v>#DIV/0!</v>
      </c>
      <c r="FB667" s="192" t="e">
        <f t="shared" si="315"/>
        <v>#DIV/0!</v>
      </c>
      <c r="FC667" s="192" t="e">
        <f t="shared" si="316"/>
        <v>#DIV/0!</v>
      </c>
      <c r="FD667" s="192" t="e">
        <f t="shared" si="317"/>
        <v>#DIV/0!</v>
      </c>
      <c r="FE667" s="193" t="e">
        <f t="shared" si="318"/>
        <v>#DIV/0!</v>
      </c>
      <c r="FF667" s="194" t="e">
        <f t="shared" si="319"/>
        <v>#DIV/0!</v>
      </c>
      <c r="FG667" s="469"/>
      <c r="FH667" s="471"/>
      <c r="FI667" s="778">
        <f t="shared" si="324"/>
        <v>0</v>
      </c>
      <c r="FJ667" s="779" t="e">
        <f t="shared" si="325"/>
        <v>#DIV/0!</v>
      </c>
      <c r="FK667" s="779" t="e">
        <f t="shared" si="326"/>
        <v>#DIV/0!</v>
      </c>
      <c r="FL667" s="780" t="e">
        <f t="shared" si="327"/>
        <v>#DIV/0!</v>
      </c>
      <c r="FM667" s="169" t="e">
        <f t="shared" si="328"/>
        <v>#DIV/0!</v>
      </c>
      <c r="FN667" s="783" t="e">
        <f t="shared" si="329"/>
        <v>#DIV/0!</v>
      </c>
      <c r="FO667" s="447"/>
      <c r="FP667" s="447"/>
      <c r="FQ667" s="447"/>
      <c r="FR667" s="447"/>
      <c r="FS667" s="447"/>
      <c r="FT667" s="447"/>
      <c r="FU667" s="447"/>
      <c r="FV667" s="447"/>
      <c r="FW667" s="447"/>
      <c r="FX667" s="447"/>
      <c r="FY667" s="447"/>
      <c r="FZ667" s="447"/>
      <c r="GA667" s="447"/>
      <c r="GB667" s="447"/>
      <c r="GC667" s="447"/>
      <c r="GD667" s="447"/>
      <c r="GE667" s="447"/>
      <c r="GF667" s="447"/>
      <c r="GG667" s="447"/>
      <c r="GH667" s="447"/>
      <c r="GI667" s="447"/>
      <c r="GJ667" s="447"/>
      <c r="GK667" s="447"/>
      <c r="GL667" s="447"/>
      <c r="GM667" s="447"/>
      <c r="GN667" s="447"/>
      <c r="GO667" s="447"/>
      <c r="GP667" s="447"/>
      <c r="GQ667" s="447"/>
      <c r="GR667" s="447"/>
      <c r="GS667" s="447"/>
      <c r="GT667" s="447"/>
      <c r="GU667" s="447"/>
      <c r="GV667" s="447"/>
      <c r="GW667" s="447"/>
      <c r="GX667" s="447"/>
      <c r="GY667" s="447"/>
      <c r="GZ667" s="447"/>
      <c r="HA667" s="447"/>
      <c r="HB667" s="447"/>
      <c r="HC667" s="447"/>
      <c r="HD667" s="447"/>
      <c r="HE667" s="447"/>
      <c r="HF667" s="447"/>
      <c r="HG667" s="447"/>
      <c r="HH667" s="447"/>
      <c r="HI667" s="447"/>
      <c r="HJ667" s="447"/>
      <c r="HK667" s="447"/>
      <c r="HL667" s="447"/>
      <c r="HM667" s="447"/>
      <c r="HN667" s="447"/>
      <c r="HO667" s="447"/>
      <c r="HP667" s="447"/>
      <c r="HQ667" s="447"/>
      <c r="HR667" s="447"/>
      <c r="HS667" s="447"/>
      <c r="HT667" s="447"/>
      <c r="HU667" s="447"/>
      <c r="HV667" s="447"/>
      <c r="HW667" s="447"/>
      <c r="HX667" s="447"/>
      <c r="HY667" s="447"/>
      <c r="HZ667" s="447"/>
      <c r="IA667" s="447"/>
      <c r="IB667" s="447"/>
      <c r="IC667" s="447"/>
      <c r="ID667" s="447"/>
      <c r="IE667" s="447"/>
      <c r="IF667" s="447"/>
      <c r="IG667" s="447"/>
      <c r="IH667" s="447"/>
      <c r="II667" s="447"/>
      <c r="IJ667" s="447"/>
      <c r="IK667" s="447"/>
      <c r="IL667" s="447"/>
      <c r="IM667" s="447"/>
      <c r="IN667" s="447"/>
      <c r="IO667" s="447"/>
      <c r="IP667" s="447"/>
      <c r="IQ667" s="447"/>
      <c r="IR667" s="447"/>
      <c r="IS667" s="447"/>
      <c r="IT667" s="447"/>
      <c r="IU667" s="447"/>
      <c r="IV667" s="447"/>
      <c r="IW667" s="447"/>
      <c r="IX667" s="447"/>
      <c r="IY667" s="447"/>
      <c r="IZ667" s="447"/>
      <c r="JA667" s="447"/>
      <c r="JB667" s="447"/>
      <c r="JC667" s="447"/>
      <c r="JD667" s="447"/>
      <c r="JE667" s="447"/>
      <c r="JF667" s="447"/>
      <c r="JG667" s="447"/>
      <c r="JH667" s="447"/>
      <c r="JI667" s="447"/>
      <c r="JJ667" s="447"/>
      <c r="JK667" s="447"/>
      <c r="JL667" s="447"/>
      <c r="JM667" s="447"/>
      <c r="JN667" s="447"/>
      <c r="JO667" s="447"/>
      <c r="JP667" s="447"/>
      <c r="JQ667" s="447"/>
      <c r="JR667" s="447"/>
      <c r="JS667" s="447"/>
      <c r="JT667" s="447"/>
      <c r="JU667" s="447"/>
      <c r="JV667" s="447"/>
      <c r="JW667" s="447"/>
      <c r="JX667" s="447"/>
      <c r="JY667" s="447"/>
      <c r="JZ667" s="447"/>
      <c r="KA667" s="447"/>
      <c r="KB667" s="447"/>
      <c r="KC667" s="447"/>
      <c r="KD667" s="447"/>
      <c r="KE667" s="447"/>
      <c r="KF667" s="447"/>
      <c r="KG667" s="447"/>
      <c r="KH667" s="447"/>
      <c r="KI667" s="447"/>
      <c r="KJ667" s="447"/>
      <c r="KK667" s="447"/>
      <c r="KL667" s="447"/>
      <c r="KM667" s="447"/>
      <c r="KN667" s="447"/>
      <c r="KO667" s="447"/>
      <c r="KP667" s="447"/>
      <c r="KQ667" s="447"/>
      <c r="KR667" s="447"/>
      <c r="KS667" s="447"/>
      <c r="KT667" s="447"/>
      <c r="KU667" s="447"/>
      <c r="KV667" s="447"/>
      <c r="KW667" s="447"/>
      <c r="KX667" s="447"/>
      <c r="KY667" s="447"/>
      <c r="KZ667" s="447"/>
      <c r="LA667" s="447"/>
      <c r="LB667" s="447"/>
      <c r="LC667" s="447"/>
      <c r="LD667" s="447"/>
      <c r="LE667" s="447"/>
      <c r="LF667" s="447"/>
      <c r="LG667" s="447"/>
      <c r="LH667" s="447"/>
      <c r="LI667" s="447"/>
      <c r="LJ667" s="447"/>
      <c r="LK667" s="447"/>
      <c r="LL667" s="447"/>
      <c r="LM667" s="447"/>
      <c r="LN667" s="447"/>
      <c r="LO667" s="447"/>
      <c r="LP667" s="447"/>
      <c r="LQ667" s="447"/>
      <c r="LR667" s="447"/>
      <c r="LS667" s="447"/>
      <c r="LT667" s="447"/>
      <c r="LU667" s="447"/>
      <c r="LV667" s="447"/>
      <c r="LW667" s="447"/>
      <c r="LX667" s="447"/>
      <c r="LY667" s="447"/>
      <c r="LZ667" s="447"/>
      <c r="MA667" s="447"/>
      <c r="MB667" s="447"/>
      <c r="MC667" s="447"/>
      <c r="MD667" s="447"/>
      <c r="ME667" s="447"/>
      <c r="MF667" s="447"/>
      <c r="MG667" s="447"/>
      <c r="MH667" s="447"/>
      <c r="MI667" s="447"/>
      <c r="MJ667" s="447"/>
      <c r="MK667" s="447"/>
      <c r="ML667" s="447"/>
      <c r="MM667" s="447"/>
      <c r="MN667" s="447"/>
      <c r="MO667" s="447"/>
      <c r="MP667" s="447"/>
      <c r="MQ667" s="447"/>
      <c r="MR667" s="447"/>
      <c r="MS667" s="447"/>
      <c r="MT667" s="447"/>
      <c r="MU667" s="447"/>
      <c r="MV667" s="447"/>
      <c r="MW667" s="447"/>
      <c r="MX667" s="447"/>
      <c r="MY667" s="447"/>
      <c r="MZ667" s="447"/>
      <c r="NA667" s="447"/>
      <c r="NB667" s="447"/>
      <c r="NC667" s="447"/>
      <c r="ND667" s="447"/>
      <c r="NE667" s="447"/>
      <c r="NF667" s="447"/>
      <c r="NG667" s="447"/>
      <c r="NH667" s="447"/>
      <c r="NI667" s="447"/>
      <c r="NJ667" s="447"/>
      <c r="NK667" s="447"/>
      <c r="NL667" s="447"/>
      <c r="NM667" s="447"/>
      <c r="NN667" s="447"/>
      <c r="NO667" s="447"/>
      <c r="NP667" s="447"/>
      <c r="NQ667" s="447"/>
      <c r="NR667" s="447"/>
      <c r="NS667" s="447"/>
      <c r="NT667" s="447"/>
      <c r="NU667" s="447"/>
      <c r="NV667" s="447"/>
      <c r="NW667" s="447"/>
      <c r="NX667" s="447"/>
      <c r="NY667" s="447"/>
      <c r="NZ667" s="447"/>
      <c r="OA667" s="447"/>
      <c r="OB667" s="447"/>
      <c r="OC667" s="447"/>
      <c r="OD667" s="447"/>
      <c r="OE667" s="447"/>
      <c r="OF667" s="447"/>
      <c r="OG667" s="447"/>
      <c r="OH667" s="447"/>
      <c r="OI667" s="447"/>
      <c r="OJ667" s="447"/>
      <c r="OK667" s="447"/>
      <c r="OL667" s="447"/>
      <c r="OM667" s="447"/>
      <c r="ON667" s="447"/>
      <c r="OO667" s="447"/>
      <c r="OP667" s="447"/>
      <c r="OQ667" s="447"/>
      <c r="OR667" s="447"/>
      <c r="OS667" s="447"/>
      <c r="OT667" s="447"/>
      <c r="OU667" s="447"/>
      <c r="OV667" s="447"/>
      <c r="OW667" s="447"/>
      <c r="OX667" s="447"/>
      <c r="OY667" s="447"/>
      <c r="OZ667" s="447"/>
      <c r="PA667" s="447"/>
      <c r="PB667" s="447"/>
      <c r="PC667" s="447"/>
      <c r="PD667" s="447"/>
      <c r="PE667" s="447"/>
      <c r="PF667" s="447"/>
      <c r="PG667" s="447"/>
      <c r="PH667" s="447"/>
      <c r="PI667" s="447"/>
      <c r="PJ667" s="447"/>
      <c r="PK667" s="447"/>
      <c r="PL667" s="447"/>
      <c r="PM667" s="447"/>
      <c r="PN667" s="447"/>
      <c r="PO667" s="447"/>
      <c r="PP667" s="447"/>
      <c r="PQ667" s="447"/>
      <c r="PR667" s="447"/>
      <c r="PS667" s="447"/>
      <c r="PT667" s="447"/>
      <c r="PU667" s="447"/>
      <c r="PV667" s="447"/>
      <c r="PW667" s="447"/>
      <c r="PX667" s="447"/>
      <c r="PY667" s="447"/>
      <c r="PZ667" s="447"/>
      <c r="QA667" s="447"/>
      <c r="QB667" s="447"/>
      <c r="QC667" s="447"/>
      <c r="QD667" s="447"/>
      <c r="QE667" s="447"/>
      <c r="QF667" s="447"/>
      <c r="QG667" s="447"/>
      <c r="QH667" s="447"/>
      <c r="QI667" s="447"/>
      <c r="QJ667" s="447"/>
      <c r="QK667" s="447"/>
      <c r="QL667" s="447"/>
      <c r="QM667" s="447"/>
      <c r="QN667" s="447"/>
      <c r="QO667" s="447"/>
      <c r="QP667" s="447"/>
      <c r="QQ667" s="447"/>
      <c r="QR667" s="447"/>
      <c r="QS667" s="447"/>
      <c r="QT667" s="447"/>
      <c r="QU667" s="447"/>
      <c r="QV667" s="447"/>
      <c r="QW667" s="447"/>
      <c r="QX667" s="447"/>
      <c r="QY667" s="447"/>
      <c r="QZ667" s="447"/>
      <c r="RA667" s="447"/>
      <c r="RB667" s="447"/>
      <c r="RC667" s="447"/>
      <c r="RD667" s="447"/>
      <c r="RE667" s="447"/>
      <c r="RF667" s="447"/>
      <c r="RG667" s="447"/>
      <c r="RH667" s="447"/>
      <c r="RI667" s="447"/>
      <c r="RJ667" s="447"/>
      <c r="RK667" s="447"/>
      <c r="RL667" s="447"/>
      <c r="RM667" s="447"/>
      <c r="RN667" s="447"/>
      <c r="RO667" s="447"/>
      <c r="RP667" s="447"/>
      <c r="RQ667" s="447"/>
      <c r="RR667" s="447"/>
      <c r="RS667" s="447"/>
      <c r="RT667" s="447"/>
      <c r="RU667" s="447"/>
      <c r="RV667" s="447"/>
      <c r="RW667" s="447"/>
      <c r="RX667" s="447"/>
      <c r="RY667" s="447"/>
      <c r="RZ667" s="447"/>
      <c r="SA667" s="447"/>
      <c r="SB667" s="447"/>
      <c r="SC667" s="447"/>
      <c r="SD667" s="447"/>
      <c r="SE667" s="447"/>
      <c r="SF667" s="447"/>
      <c r="SG667" s="447"/>
      <c r="SH667" s="447"/>
      <c r="SI667" s="447"/>
      <c r="SJ667" s="447"/>
      <c r="SK667" s="447"/>
      <c r="SL667" s="447"/>
      <c r="SM667" s="447"/>
      <c r="SN667" s="447"/>
      <c r="SO667" s="447"/>
      <c r="SP667" s="447"/>
      <c r="SQ667" s="447"/>
      <c r="SR667" s="447"/>
      <c r="SS667" s="447"/>
      <c r="ST667" s="447"/>
      <c r="SU667" s="447"/>
      <c r="SV667" s="447"/>
      <c r="SW667" s="447"/>
      <c r="SX667" s="447"/>
      <c r="SY667" s="447"/>
      <c r="SZ667" s="447"/>
      <c r="TA667" s="447"/>
      <c r="TB667" s="447"/>
      <c r="TC667" s="447"/>
      <c r="TD667" s="447"/>
      <c r="TE667" s="447"/>
      <c r="TF667" s="447"/>
      <c r="TG667" s="447"/>
      <c r="TH667" s="447"/>
      <c r="TI667" s="447"/>
      <c r="TJ667" s="447"/>
      <c r="TK667" s="447"/>
      <c r="TL667" s="447"/>
      <c r="TM667" s="447"/>
      <c r="TN667" s="447"/>
      <c r="TO667" s="447"/>
      <c r="TP667" s="447"/>
      <c r="TQ667" s="447"/>
      <c r="TR667" s="447"/>
      <c r="TS667" s="447"/>
      <c r="TT667" s="447"/>
      <c r="TU667" s="447"/>
      <c r="TV667" s="447"/>
      <c r="TW667" s="447"/>
      <c r="TX667" s="447"/>
      <c r="TY667" s="447"/>
      <c r="TZ667" s="447"/>
      <c r="UA667" s="447"/>
      <c r="UB667" s="447"/>
      <c r="UC667" s="447"/>
      <c r="UD667" s="447"/>
      <c r="UE667" s="447"/>
      <c r="UF667" s="447"/>
      <c r="UG667" s="447"/>
      <c r="UH667" s="447"/>
      <c r="UI667" s="447"/>
      <c r="UJ667" s="447"/>
      <c r="UK667" s="447"/>
      <c r="UL667" s="447"/>
      <c r="UM667" s="447"/>
      <c r="UN667" s="447"/>
      <c r="UO667" s="447"/>
      <c r="UP667" s="447"/>
      <c r="UQ667" s="447"/>
      <c r="UR667" s="447"/>
      <c r="US667" s="447"/>
      <c r="UT667" s="447"/>
      <c r="UU667" s="447"/>
      <c r="UV667" s="447"/>
      <c r="UW667" s="447"/>
      <c r="UX667" s="447"/>
      <c r="UY667" s="447"/>
      <c r="UZ667" s="447"/>
      <c r="VA667" s="447"/>
      <c r="VB667" s="447"/>
      <c r="VC667" s="447"/>
      <c r="VD667" s="447"/>
      <c r="VE667" s="447"/>
      <c r="VF667" s="447"/>
      <c r="VG667" s="447"/>
      <c r="VH667" s="447"/>
      <c r="VI667" s="447"/>
      <c r="VJ667" s="447"/>
      <c r="VK667" s="447"/>
      <c r="VL667" s="447"/>
      <c r="VM667" s="447"/>
      <c r="VN667" s="447"/>
      <c r="VO667" s="447"/>
      <c r="VP667" s="447"/>
      <c r="VQ667" s="447"/>
      <c r="VR667" s="447"/>
      <c r="VS667" s="447"/>
      <c r="VT667" s="447"/>
      <c r="VU667" s="447"/>
      <c r="VV667" s="447"/>
      <c r="VW667" s="447"/>
      <c r="VX667" s="447"/>
      <c r="VY667" s="447"/>
      <c r="VZ667" s="447"/>
      <c r="WA667" s="447"/>
      <c r="WB667" s="447"/>
      <c r="WC667" s="447"/>
      <c r="WD667" s="447"/>
      <c r="WE667" s="447"/>
      <c r="WF667" s="447"/>
      <c r="WG667" s="447"/>
      <c r="WH667" s="447"/>
      <c r="WI667" s="447"/>
      <c r="WJ667" s="447"/>
      <c r="WK667" s="447"/>
      <c r="WL667" s="447"/>
      <c r="WM667" s="447"/>
      <c r="WN667" s="447"/>
      <c r="WO667" s="447"/>
      <c r="WP667" s="447"/>
      <c r="WQ667" s="447"/>
      <c r="WR667" s="447"/>
      <c r="WS667" s="447"/>
      <c r="WT667" s="447"/>
      <c r="WU667" s="447"/>
      <c r="WV667" s="447"/>
      <c r="WW667" s="447"/>
      <c r="WX667" s="447"/>
      <c r="WY667" s="447"/>
      <c r="WZ667" s="447"/>
      <c r="XA667" s="447"/>
      <c r="XB667" s="447"/>
      <c r="XC667" s="447"/>
      <c r="XD667" s="447"/>
      <c r="XE667" s="447"/>
      <c r="XF667" s="447"/>
      <c r="XG667" s="447"/>
      <c r="XH667" s="447"/>
      <c r="XI667" s="447"/>
      <c r="XJ667" s="447"/>
      <c r="XK667" s="447"/>
      <c r="XL667" s="447"/>
      <c r="XM667" s="447"/>
      <c r="XN667" s="447"/>
      <c r="XO667" s="447"/>
      <c r="XP667" s="447"/>
      <c r="XQ667" s="447"/>
      <c r="XR667" s="447"/>
      <c r="XS667" s="447"/>
      <c r="XT667" s="447"/>
      <c r="XU667" s="447"/>
      <c r="XV667" s="447"/>
      <c r="XW667" s="447"/>
      <c r="XX667" s="447"/>
      <c r="XY667" s="447"/>
      <c r="XZ667" s="447"/>
      <c r="YA667" s="447"/>
      <c r="YB667" s="447"/>
      <c r="YC667" s="447"/>
      <c r="YD667" s="447"/>
      <c r="YE667" s="447"/>
      <c r="YF667" s="447"/>
      <c r="YG667" s="447"/>
      <c r="YH667" s="447"/>
      <c r="YI667" s="447"/>
      <c r="YJ667" s="447"/>
      <c r="YK667" s="447"/>
      <c r="YL667" s="447"/>
      <c r="YM667" s="447"/>
      <c r="YN667" s="447"/>
      <c r="YO667" s="447"/>
      <c r="YP667" s="447"/>
      <c r="YQ667" s="447"/>
      <c r="YR667" s="447"/>
      <c r="YS667" s="447"/>
      <c r="YT667" s="447"/>
      <c r="YU667" s="447"/>
      <c r="YV667" s="447"/>
      <c r="YW667" s="447"/>
      <c r="YX667" s="447"/>
      <c r="YY667" s="447"/>
      <c r="YZ667" s="447"/>
      <c r="ZA667" s="447"/>
      <c r="ZB667" s="447"/>
      <c r="ZC667" s="447"/>
      <c r="ZD667" s="447"/>
      <c r="ZE667" s="447"/>
      <c r="ZF667" s="447"/>
      <c r="ZG667" s="447"/>
      <c r="ZH667" s="447"/>
      <c r="ZI667" s="447"/>
      <c r="ZJ667" s="447"/>
      <c r="ZK667" s="447"/>
      <c r="ZL667" s="447"/>
      <c r="ZM667" s="447"/>
      <c r="ZN667" s="447"/>
      <c r="ZO667" s="447"/>
      <c r="ZP667" s="447"/>
      <c r="ZQ667" s="447"/>
      <c r="ZR667" s="447"/>
      <c r="ZS667" s="447"/>
      <c r="ZT667" s="447"/>
      <c r="ZU667" s="447"/>
      <c r="ZV667" s="447"/>
      <c r="ZW667" s="447"/>
      <c r="ZX667" s="447"/>
      <c r="ZY667" s="447"/>
      <c r="ZZ667" s="447"/>
      <c r="AAA667" s="447"/>
      <c r="AAB667" s="447"/>
      <c r="AAC667" s="447"/>
      <c r="AAD667" s="447"/>
      <c r="AAE667" s="447"/>
      <c r="AAF667" s="447"/>
      <c r="AAG667" s="447"/>
      <c r="AAH667" s="447"/>
      <c r="AAI667" s="447"/>
      <c r="AAJ667" s="447"/>
      <c r="AAK667" s="447"/>
      <c r="AAL667" s="447"/>
      <c r="AAM667" s="447"/>
      <c r="AAN667" s="447"/>
      <c r="AAO667" s="447"/>
      <c r="AAP667" s="447"/>
      <c r="AAQ667" s="447"/>
      <c r="AAR667" s="447"/>
      <c r="AAS667" s="447"/>
      <c r="AAT667" s="447"/>
      <c r="AAU667" s="447"/>
      <c r="AAV667" s="447"/>
      <c r="AAW667" s="447"/>
      <c r="AAX667" s="447"/>
      <c r="AAY667" s="447"/>
      <c r="AAZ667" s="447"/>
      <c r="ABA667" s="447"/>
      <c r="ABB667" s="447"/>
      <c r="ABC667" s="447"/>
      <c r="ABD667" s="447"/>
      <c r="ABE667" s="447"/>
      <c r="ABF667" s="447"/>
      <c r="ABG667" s="447"/>
      <c r="ABH667" s="447"/>
      <c r="ABI667" s="447"/>
      <c r="ABJ667" s="447"/>
      <c r="ABK667" s="447"/>
      <c r="ABL667" s="447"/>
      <c r="ABM667" s="447"/>
      <c r="ABN667" s="447"/>
      <c r="ABO667" s="447"/>
      <c r="ABP667" s="447"/>
      <c r="ABQ667" s="447"/>
      <c r="ABR667" s="447"/>
      <c r="ABS667" s="447"/>
      <c r="ABT667" s="447"/>
      <c r="ABU667" s="447"/>
      <c r="ABV667" s="447"/>
      <c r="ABW667" s="447"/>
      <c r="ABX667" s="447"/>
      <c r="ABY667" s="447"/>
      <c r="ABZ667" s="447"/>
      <c r="ACA667" s="447"/>
      <c r="ACB667" s="447"/>
      <c r="ACC667" s="447"/>
      <c r="ACD667" s="447"/>
      <c r="ACE667" s="447"/>
      <c r="ACF667" s="447"/>
      <c r="ACG667" s="447"/>
      <c r="ACH667" s="447"/>
      <c r="ACI667" s="447"/>
      <c r="ACJ667" s="447"/>
      <c r="ACK667" s="447"/>
      <c r="ACL667" s="447"/>
      <c r="ACM667" s="447"/>
      <c r="ACN667" s="447"/>
      <c r="ACO667" s="447"/>
      <c r="ACP667" s="447"/>
      <c r="ACQ667" s="447"/>
      <c r="ACR667" s="447"/>
      <c r="ACS667" s="447"/>
      <c r="ACT667" s="447"/>
      <c r="ACU667" s="447"/>
      <c r="ACV667" s="447"/>
      <c r="ACW667" s="447"/>
      <c r="ACX667" s="447"/>
      <c r="ACY667" s="447"/>
      <c r="ACZ667" s="447"/>
      <c r="ADA667" s="447"/>
      <c r="ADB667" s="447"/>
      <c r="ADC667" s="447"/>
      <c r="ADD667" s="447"/>
      <c r="ADE667" s="447"/>
      <c r="ADF667" s="447"/>
      <c r="ADG667" s="447"/>
      <c r="ADH667" s="447"/>
      <c r="ADI667" s="447"/>
      <c r="ADJ667" s="447"/>
      <c r="ADK667" s="447"/>
      <c r="ADL667" s="447"/>
      <c r="ADM667" s="447"/>
      <c r="ADN667" s="447"/>
      <c r="ADO667" s="447"/>
      <c r="ADP667" s="447"/>
      <c r="ADQ667" s="447"/>
      <c r="ADR667" s="447"/>
      <c r="ADS667" s="447"/>
      <c r="ADT667" s="447"/>
      <c r="ADU667" s="447"/>
      <c r="ADV667" s="447"/>
      <c r="ADW667" s="447"/>
      <c r="ADX667" s="447"/>
      <c r="ADY667" s="447"/>
      <c r="ADZ667" s="447"/>
      <c r="AEA667" s="447"/>
      <c r="AEB667" s="447"/>
      <c r="AEC667" s="447"/>
      <c r="AED667" s="447"/>
      <c r="AEE667" s="447"/>
      <c r="AEF667" s="447"/>
      <c r="AEG667" s="447"/>
      <c r="AEH667" s="447"/>
      <c r="AEI667" s="447"/>
      <c r="AEJ667" s="447"/>
      <c r="AEK667" s="447"/>
      <c r="AEL667" s="447"/>
      <c r="AEM667" s="447"/>
      <c r="AEN667" s="447"/>
      <c r="AEO667" s="447"/>
      <c r="AEP667" s="447"/>
      <c r="AEQ667" s="447"/>
      <c r="AER667" s="447"/>
      <c r="AES667" s="447"/>
      <c r="AET667" s="447"/>
      <c r="AEU667" s="447"/>
      <c r="AEV667" s="447"/>
      <c r="AEW667" s="447"/>
      <c r="AEX667" s="447"/>
      <c r="AEY667" s="447"/>
      <c r="AEZ667" s="447"/>
      <c r="AFA667" s="447"/>
      <c r="AFB667" s="447"/>
      <c r="AFC667" s="447"/>
      <c r="AFD667" s="447"/>
      <c r="AFE667" s="447"/>
      <c r="AFF667" s="447"/>
      <c r="AFG667" s="447"/>
      <c r="AFH667" s="447"/>
      <c r="AFI667" s="447"/>
      <c r="AFJ667" s="447"/>
      <c r="AFK667" s="447"/>
      <c r="AFL667" s="447"/>
      <c r="AFM667" s="447"/>
      <c r="AFN667" s="447"/>
      <c r="AFO667" s="447"/>
      <c r="AFP667" s="447"/>
      <c r="AFQ667" s="447"/>
      <c r="AFR667" s="447"/>
      <c r="AFS667" s="447"/>
      <c r="AFT667" s="447"/>
      <c r="AFU667" s="447"/>
      <c r="AFV667" s="447"/>
      <c r="AFW667" s="447"/>
      <c r="AFX667" s="447"/>
      <c r="AFY667" s="447"/>
      <c r="AFZ667" s="447"/>
      <c r="AGA667" s="447"/>
      <c r="AGB667" s="447"/>
      <c r="AGC667" s="447"/>
      <c r="AGD667" s="447"/>
      <c r="AGE667" s="447"/>
      <c r="AGF667" s="447"/>
      <c r="AGG667" s="447"/>
      <c r="AGH667" s="447"/>
      <c r="AGI667" s="447"/>
      <c r="AGJ667" s="447"/>
      <c r="AGK667" s="447"/>
      <c r="AGL667" s="447"/>
      <c r="AGM667" s="447"/>
      <c r="AGN667" s="447"/>
      <c r="AGO667" s="447"/>
      <c r="AGP667" s="447"/>
      <c r="AGQ667" s="447"/>
      <c r="AGR667" s="447"/>
      <c r="AGS667" s="447"/>
      <c r="AGT667" s="447"/>
      <c r="AGU667" s="447"/>
      <c r="AGV667" s="447"/>
      <c r="AGW667" s="447"/>
      <c r="AGX667" s="447"/>
      <c r="AGY667" s="447"/>
      <c r="AGZ667" s="447"/>
      <c r="AHA667" s="447"/>
      <c r="AHB667" s="447"/>
      <c r="AHC667" s="447"/>
      <c r="AHD667" s="447"/>
      <c r="AHE667" s="447"/>
      <c r="AHF667" s="447"/>
      <c r="AHG667" s="447"/>
      <c r="AHH667" s="447"/>
      <c r="AHI667" s="447"/>
      <c r="AHJ667" s="447"/>
      <c r="AHK667" s="447"/>
      <c r="AHL667" s="447"/>
      <c r="AHM667" s="447"/>
      <c r="AHN667" s="447"/>
      <c r="AHO667" s="447"/>
      <c r="AHP667" s="447"/>
      <c r="AHQ667" s="447"/>
      <c r="AHR667" s="447"/>
      <c r="AHS667" s="447"/>
      <c r="AHT667" s="447"/>
      <c r="AHU667" s="447"/>
      <c r="AHV667" s="447"/>
      <c r="AHW667" s="447"/>
      <c r="AHX667" s="447"/>
      <c r="AHY667" s="447"/>
      <c r="AHZ667" s="447"/>
      <c r="AIA667" s="447"/>
      <c r="AIB667" s="447"/>
      <c r="AIC667" s="447"/>
      <c r="AID667" s="447"/>
      <c r="AIE667" s="447"/>
      <c r="AIF667" s="447"/>
      <c r="AIG667" s="447"/>
      <c r="AIH667" s="447"/>
      <c r="AII667" s="447"/>
      <c r="AIJ667" s="447"/>
      <c r="AIK667" s="447"/>
      <c r="AIL667" s="447"/>
      <c r="AIM667" s="447"/>
      <c r="AIN667" s="447"/>
      <c r="AIO667" s="447"/>
      <c r="AIP667" s="447"/>
      <c r="AIQ667" s="447"/>
      <c r="AIR667" s="447"/>
      <c r="AIS667" s="447"/>
      <c r="AIT667" s="447"/>
      <c r="AIU667" s="447"/>
      <c r="AIV667" s="447"/>
      <c r="AIW667" s="447"/>
      <c r="AIX667" s="447"/>
      <c r="AIY667" s="447"/>
      <c r="AIZ667" s="447"/>
      <c r="AJA667" s="447"/>
      <c r="AJB667" s="447"/>
      <c r="AJC667" s="447"/>
      <c r="AJD667" s="447"/>
      <c r="AJE667" s="447"/>
      <c r="AJF667" s="447"/>
      <c r="AJG667" s="447"/>
      <c r="AJH667" s="447"/>
      <c r="AJI667" s="447"/>
      <c r="AJJ667" s="447"/>
      <c r="AJK667" s="447"/>
      <c r="AJL667" s="447"/>
      <c r="AJM667" s="447"/>
      <c r="AJN667" s="447"/>
      <c r="AJO667" s="447"/>
      <c r="AJP667" s="447"/>
      <c r="AJQ667" s="447"/>
      <c r="AJR667" s="447"/>
      <c r="AJS667" s="447"/>
      <c r="AJT667" s="447"/>
      <c r="AJU667" s="447"/>
      <c r="AJV667" s="447"/>
      <c r="AJW667" s="447"/>
      <c r="AJX667" s="447"/>
      <c r="AJY667" s="447"/>
      <c r="AJZ667" s="447"/>
      <c r="AKA667" s="447"/>
      <c r="AKB667" s="447"/>
      <c r="AKC667" s="447"/>
      <c r="AKD667" s="447"/>
      <c r="AKE667" s="447"/>
      <c r="AKF667" s="447"/>
      <c r="AKG667" s="447"/>
      <c r="AKH667" s="447"/>
      <c r="AKI667" s="447"/>
      <c r="AKJ667" s="447"/>
      <c r="AKK667" s="447"/>
      <c r="AKL667" s="447"/>
      <c r="AKM667" s="447"/>
      <c r="AKN667" s="447"/>
      <c r="AKO667" s="447"/>
      <c r="AKP667" s="447"/>
      <c r="AKQ667" s="447"/>
      <c r="AKR667" s="447"/>
      <c r="AKS667" s="447"/>
      <c r="AKT667" s="447"/>
      <c r="AKU667" s="447"/>
      <c r="AKV667" s="447"/>
      <c r="AKW667" s="447"/>
      <c r="AKX667" s="447"/>
      <c r="AKY667" s="447"/>
      <c r="AKZ667" s="447"/>
      <c r="ALA667" s="447"/>
      <c r="ALB667" s="447"/>
      <c r="ALC667" s="447"/>
      <c r="ALD667" s="447"/>
      <c r="ALE667" s="447"/>
      <c r="ALF667" s="447"/>
      <c r="ALG667" s="447"/>
      <c r="ALH667" s="447"/>
      <c r="ALI667" s="447"/>
      <c r="ALJ667" s="447"/>
      <c r="ALK667" s="447"/>
      <c r="ALL667" s="447"/>
      <c r="ALM667" s="447"/>
      <c r="ALN667" s="447"/>
      <c r="ALO667" s="447"/>
      <c r="ALP667" s="447"/>
      <c r="ALQ667" s="447"/>
      <c r="ALR667" s="447"/>
      <c r="ALS667" s="447"/>
      <c r="ALT667" s="447"/>
      <c r="ALU667" s="447"/>
      <c r="ALV667" s="447"/>
      <c r="ALW667" s="447"/>
      <c r="ALX667" s="447"/>
      <c r="ALY667" s="447"/>
      <c r="ALZ667" s="447"/>
      <c r="AMA667" s="447"/>
      <c r="AMB667" s="447"/>
      <c r="AMC667" s="447"/>
      <c r="AMD667" s="447"/>
      <c r="AME667" s="447"/>
      <c r="AMF667" s="447"/>
      <c r="AMG667" s="447"/>
      <c r="AMH667" s="447"/>
      <c r="AMI667" s="447"/>
      <c r="AMJ667" s="447"/>
      <c r="AMK667" s="447"/>
      <c r="AML667" s="447"/>
      <c r="AMM667" s="447"/>
      <c r="AMN667" s="447"/>
      <c r="AMO667" s="447"/>
      <c r="AMP667" s="447"/>
      <c r="AMQ667" s="447"/>
      <c r="AMR667" s="447"/>
      <c r="AMS667" s="447"/>
      <c r="AMT667" s="447"/>
      <c r="AMU667" s="447"/>
      <c r="AMV667" s="447"/>
      <c r="AMW667" s="447"/>
      <c r="AMX667" s="447"/>
    </row>
    <row r="668" spans="1:1038" s="734" customFormat="1" ht="18" customHeight="1" thickTop="1">
      <c r="A668" s="715">
        <v>43333</v>
      </c>
      <c r="B668" s="716" t="s">
        <v>1647</v>
      </c>
      <c r="C668" s="717"/>
      <c r="D668" s="718" t="s">
        <v>1279</v>
      </c>
      <c r="E668" s="717">
        <v>87</v>
      </c>
      <c r="F668" s="717">
        <v>1</v>
      </c>
      <c r="G668" s="719" t="str">
        <f t="shared" si="336"/>
        <v>87-1</v>
      </c>
      <c r="H668" s="717">
        <v>0</v>
      </c>
      <c r="I668" s="717">
        <v>57</v>
      </c>
      <c r="J668" s="720">
        <f>IF(H668=0, 1, 0)</f>
        <v>1</v>
      </c>
      <c r="K668" s="721" t="str">
        <f>IF(J669=1,IF(((VLOOKUP($G668,[3]Depth_Lookup!$A$3:$J$550,9,FALSE))-(I668/100))=0,"Good",IF(((VLOOKUP($G668,[3]Depth_Lookup!$A$3:$J$550,9,FALSE))-(I668/100))&gt;0,"Too Short","Too Long")))</f>
        <v>Good</v>
      </c>
      <c r="L668" s="171">
        <f>(VLOOKUP($G668,Depth_Lookup!$A$3:$J$410,10,FALSE))+(H668/100)</f>
        <v>221.7</v>
      </c>
      <c r="M668" s="171">
        <f>(VLOOKUP($G668,Depth_Lookup!$A$3:$J$410,10,FALSE))+(I668/100)</f>
        <v>222.26999999999998</v>
      </c>
      <c r="N668" s="722" t="s">
        <v>2195</v>
      </c>
      <c r="O668" s="717">
        <v>1</v>
      </c>
      <c r="P668" s="717" t="s">
        <v>853</v>
      </c>
      <c r="Q668" s="717" t="s">
        <v>125</v>
      </c>
      <c r="R668" s="719" t="str">
        <f t="shared" ref="R668:R788" si="351">P668&amp;""&amp;Q668</f>
        <v>SerpentinizedHarzburgite</v>
      </c>
      <c r="S668" s="717" t="s">
        <v>94</v>
      </c>
      <c r="T668" s="717" t="s">
        <v>94</v>
      </c>
      <c r="U668" s="717"/>
      <c r="V668" s="717"/>
      <c r="W668" s="717" t="s">
        <v>102</v>
      </c>
      <c r="X668" s="723">
        <f>VLOOKUP(W668,[3]definitions_list_lookup!$A$13:$B$19,2,0)</f>
        <v>5</v>
      </c>
      <c r="Y668" s="717" t="s">
        <v>90</v>
      </c>
      <c r="Z668" s="717" t="s">
        <v>91</v>
      </c>
      <c r="AA668" s="717" t="s">
        <v>1685</v>
      </c>
      <c r="AB668" s="717"/>
      <c r="AC668" s="717"/>
      <c r="AD668" s="717"/>
      <c r="AE668" s="724"/>
      <c r="AF668" s="719" t="e">
        <f>VLOOKUP(AE668,[3]definitions_list_mag!$V$12:$W$15,2,0)</f>
        <v>#N/A</v>
      </c>
      <c r="AG668" s="725"/>
      <c r="AH668" s="717"/>
      <c r="AI668" s="726">
        <f>100-(AO668+AU668+BA668+BM668)</f>
        <v>72</v>
      </c>
      <c r="AJ668" s="717"/>
      <c r="AK668" s="717"/>
      <c r="AL668" s="717"/>
      <c r="AM668" s="717"/>
      <c r="AN668" s="717"/>
      <c r="AO668" s="726"/>
      <c r="AP668" s="717"/>
      <c r="AQ668" s="717"/>
      <c r="AR668" s="717"/>
      <c r="AS668" s="717"/>
      <c r="AT668" s="717"/>
      <c r="AU668" s="726">
        <v>3</v>
      </c>
      <c r="AV668" s="717">
        <v>3</v>
      </c>
      <c r="AW668" s="717">
        <v>1</v>
      </c>
      <c r="AX668" s="717" t="s">
        <v>110</v>
      </c>
      <c r="AY668" s="717" t="s">
        <v>103</v>
      </c>
      <c r="AZ668" s="717"/>
      <c r="BA668" s="726">
        <v>25</v>
      </c>
      <c r="BB668" s="717">
        <v>6</v>
      </c>
      <c r="BC668" s="717">
        <v>3</v>
      </c>
      <c r="BD668" s="717" t="s">
        <v>118</v>
      </c>
      <c r="BE668" s="717" t="s">
        <v>103</v>
      </c>
      <c r="BF668" s="717" t="s">
        <v>2067</v>
      </c>
      <c r="BG668" s="726"/>
      <c r="BH668" s="717"/>
      <c r="BI668" s="717"/>
      <c r="BJ668" s="717"/>
      <c r="BK668" s="717"/>
      <c r="BL668" s="717"/>
      <c r="BM668" s="726"/>
      <c r="BN668" s="717"/>
      <c r="BO668" s="717"/>
      <c r="BP668" s="717"/>
      <c r="BQ668" s="717"/>
      <c r="BR668" s="717"/>
      <c r="BS668" s="717"/>
      <c r="BT668" s="717"/>
      <c r="BU668" s="717"/>
      <c r="BV668" s="717"/>
      <c r="BW668" s="717"/>
      <c r="BX668" s="717"/>
      <c r="BY668" s="726"/>
      <c r="BZ668" s="717"/>
      <c r="CA668" s="717"/>
      <c r="CB668" s="717"/>
      <c r="CC668" s="717"/>
      <c r="CD668" s="717"/>
      <c r="CE668" s="717"/>
      <c r="CF668" s="727">
        <f t="shared" ref="CF668:CF788" si="352">AI668+AO668+BA668+AU668+BG668+BM668+BY668</f>
        <v>100</v>
      </c>
      <c r="CG668" s="728"/>
      <c r="CH668" s="729" t="s">
        <v>2209</v>
      </c>
      <c r="CI668" s="729">
        <v>95</v>
      </c>
      <c r="CJ668" s="729" t="s">
        <v>514</v>
      </c>
      <c r="CK668" s="730"/>
      <c r="CL668" s="731"/>
      <c r="CM668" s="731"/>
      <c r="CN668" s="731"/>
      <c r="CO668" s="731"/>
      <c r="CP668" s="731"/>
      <c r="CQ668" s="731"/>
      <c r="CR668" s="731"/>
      <c r="CS668" s="731"/>
      <c r="CT668" s="731"/>
      <c r="CU668" s="731"/>
      <c r="CV668" s="731"/>
      <c r="CW668" s="731"/>
      <c r="CX668" s="731"/>
      <c r="CY668" s="731"/>
      <c r="CZ668" s="731"/>
      <c r="DA668" s="731"/>
      <c r="DB668" s="731">
        <v>80</v>
      </c>
      <c r="DC668" s="726">
        <v>20</v>
      </c>
      <c r="DD668" s="731"/>
      <c r="DE668" s="731"/>
      <c r="DF668" s="731"/>
      <c r="DG668" s="731"/>
      <c r="DH668" s="731"/>
      <c r="DI668" s="731"/>
      <c r="DJ668" s="731"/>
      <c r="DK668" s="732">
        <f t="shared" ref="DK668:DK788" si="353">SUM(CL668:DJ668)</f>
        <v>100</v>
      </c>
      <c r="DL668" s="728"/>
      <c r="DM668" s="731"/>
      <c r="DN668" s="731"/>
      <c r="DO668" s="733"/>
      <c r="DQ668" s="728"/>
      <c r="DR668" s="733"/>
      <c r="DS668" s="728"/>
      <c r="DT668" s="735" t="s">
        <v>2080</v>
      </c>
      <c r="DU668" s="736"/>
      <c r="DV668" s="736"/>
      <c r="DW668" s="737" t="e">
        <f>VLOOKUP(P668,[3]definitions_list_lookup!$K$30:$L$54,2,0)</f>
        <v>#N/A</v>
      </c>
      <c r="DX668" s="738" t="s">
        <v>1838</v>
      </c>
      <c r="DY668" s="738" t="s">
        <v>2210</v>
      </c>
      <c r="DZ668" s="739"/>
      <c r="EA668" s="740"/>
      <c r="EB668" s="736"/>
      <c r="EC668" s="740"/>
      <c r="ED668" s="229" t="s">
        <v>2517</v>
      </c>
      <c r="EE668" s="741"/>
      <c r="EF668" s="742"/>
      <c r="EG668" s="741"/>
      <c r="EH668" s="743"/>
      <c r="EI668" s="744"/>
      <c r="EJ668" s="745"/>
      <c r="EK668" s="746"/>
      <c r="EL668" s="741"/>
      <c r="EM668" s="743"/>
      <c r="EN668" s="743"/>
      <c r="EO668" s="747"/>
      <c r="EP668" s="747"/>
      <c r="EQ668" s="747"/>
      <c r="ER668" s="747"/>
      <c r="ES668" s="747"/>
      <c r="ET668" s="747"/>
      <c r="EU668" s="747"/>
      <c r="EV668" s="748"/>
      <c r="EW668" s="748"/>
      <c r="EX668" s="748"/>
      <c r="EY668" s="748"/>
      <c r="EZ668" s="192" t="e">
        <f t="shared" si="313"/>
        <v>#DIV/0!</v>
      </c>
      <c r="FA668" s="192" t="e">
        <f t="shared" si="314"/>
        <v>#DIV/0!</v>
      </c>
      <c r="FB668" s="192" t="e">
        <f t="shared" si="315"/>
        <v>#DIV/0!</v>
      </c>
      <c r="FC668" s="192" t="e">
        <f t="shared" si="316"/>
        <v>#DIV/0!</v>
      </c>
      <c r="FD668" s="192" t="e">
        <f t="shared" si="317"/>
        <v>#DIV/0!</v>
      </c>
      <c r="FE668" s="193" t="e">
        <f t="shared" si="318"/>
        <v>#DIV/0!</v>
      </c>
      <c r="FF668" s="194" t="e">
        <f t="shared" si="319"/>
        <v>#DIV/0!</v>
      </c>
      <c r="FG668" s="741"/>
      <c r="FH668" s="743"/>
      <c r="FI668" s="778">
        <f t="shared" si="324"/>
        <v>0</v>
      </c>
      <c r="FJ668" s="779" t="e">
        <f t="shared" si="325"/>
        <v>#DIV/0!</v>
      </c>
      <c r="FK668" s="779" t="e">
        <f t="shared" si="326"/>
        <v>#DIV/0!</v>
      </c>
      <c r="FL668" s="780" t="e">
        <f t="shared" si="327"/>
        <v>#DIV/0!</v>
      </c>
      <c r="FM668" s="169" t="e">
        <f t="shared" si="328"/>
        <v>#DIV/0!</v>
      </c>
      <c r="FN668" s="783" t="e">
        <f t="shared" si="329"/>
        <v>#DIV/0!</v>
      </c>
      <c r="FO668" s="717"/>
      <c r="FP668" s="717"/>
      <c r="FQ668" s="717"/>
      <c r="FR668" s="717"/>
      <c r="FS668" s="717"/>
      <c r="FT668" s="717"/>
      <c r="FU668" s="717"/>
      <c r="FV668" s="717"/>
      <c r="FW668" s="717"/>
      <c r="FX668" s="717"/>
      <c r="FY668" s="717"/>
      <c r="FZ668" s="717"/>
      <c r="GA668" s="717"/>
      <c r="GB668" s="717"/>
      <c r="GC668" s="717"/>
      <c r="GD668" s="717"/>
      <c r="GE668" s="717"/>
      <c r="GF668" s="717"/>
      <c r="GG668" s="717"/>
      <c r="GH668" s="717"/>
      <c r="GI668" s="717"/>
      <c r="GJ668" s="717"/>
      <c r="GK668" s="717"/>
      <c r="GL668" s="717"/>
      <c r="GM668" s="717"/>
      <c r="GN668" s="717"/>
      <c r="GO668" s="717"/>
      <c r="GP668" s="717"/>
      <c r="GQ668" s="717"/>
      <c r="GR668" s="717"/>
      <c r="GS668" s="717"/>
      <c r="GT668" s="717"/>
      <c r="GU668" s="717"/>
      <c r="GV668" s="717"/>
      <c r="GW668" s="717"/>
      <c r="GX668" s="717"/>
      <c r="GY668" s="717"/>
      <c r="GZ668" s="717"/>
      <c r="HA668" s="717"/>
      <c r="HB668" s="717"/>
      <c r="HC668" s="717"/>
      <c r="HD668" s="717"/>
      <c r="HE668" s="717"/>
      <c r="HF668" s="717"/>
      <c r="HG668" s="717"/>
      <c r="HH668" s="717"/>
      <c r="HI668" s="717"/>
      <c r="HJ668" s="717"/>
      <c r="HK668" s="717"/>
      <c r="HL668" s="717"/>
      <c r="HM668" s="717"/>
      <c r="HN668" s="717"/>
      <c r="HO668" s="717"/>
      <c r="HP668" s="717"/>
      <c r="HQ668" s="717"/>
      <c r="HR668" s="717"/>
      <c r="HS668" s="717"/>
      <c r="HT668" s="717"/>
      <c r="HU668" s="717"/>
      <c r="HV668" s="717"/>
      <c r="HW668" s="717"/>
      <c r="HX668" s="717"/>
      <c r="HY668" s="717"/>
      <c r="HZ668" s="717"/>
      <c r="IA668" s="717"/>
      <c r="IB668" s="717"/>
      <c r="IC668" s="717"/>
      <c r="ID668" s="717"/>
      <c r="IE668" s="717"/>
      <c r="IF668" s="717"/>
      <c r="IG668" s="717"/>
      <c r="IH668" s="717"/>
      <c r="II668" s="717"/>
      <c r="IJ668" s="717"/>
      <c r="IK668" s="717"/>
      <c r="IL668" s="717"/>
      <c r="IM668" s="717"/>
      <c r="IN668" s="717"/>
      <c r="IO668" s="717"/>
      <c r="IP668" s="717"/>
      <c r="IQ668" s="717"/>
      <c r="IR668" s="717"/>
      <c r="IS668" s="717"/>
      <c r="IT668" s="717"/>
      <c r="IU668" s="717"/>
      <c r="IV668" s="717"/>
      <c r="IW668" s="717"/>
      <c r="IX668" s="717"/>
      <c r="IY668" s="717"/>
      <c r="IZ668" s="717"/>
      <c r="JA668" s="717"/>
      <c r="JB668" s="717"/>
      <c r="JC668" s="717"/>
      <c r="JD668" s="717"/>
      <c r="JE668" s="717"/>
      <c r="JF668" s="717"/>
      <c r="JG668" s="717"/>
      <c r="JH668" s="717"/>
      <c r="JI668" s="717"/>
      <c r="JJ668" s="717"/>
      <c r="JK668" s="717"/>
      <c r="JL668" s="717"/>
      <c r="JM668" s="717"/>
      <c r="JN668" s="717"/>
      <c r="JO668" s="717"/>
      <c r="JP668" s="717"/>
      <c r="JQ668" s="717"/>
      <c r="JR668" s="717"/>
      <c r="JS668" s="717"/>
      <c r="JT668" s="717"/>
      <c r="JU668" s="717"/>
      <c r="JV668" s="717"/>
      <c r="JW668" s="717"/>
      <c r="JX668" s="717"/>
      <c r="JY668" s="717"/>
      <c r="JZ668" s="717"/>
      <c r="KA668" s="717"/>
      <c r="KB668" s="717"/>
      <c r="KC668" s="717"/>
      <c r="KD668" s="717"/>
      <c r="KE668" s="717"/>
      <c r="KF668" s="717"/>
      <c r="KG668" s="717"/>
      <c r="KH668" s="717"/>
      <c r="KI668" s="717"/>
      <c r="KJ668" s="717"/>
      <c r="KK668" s="717"/>
      <c r="KL668" s="717"/>
      <c r="KM668" s="717"/>
      <c r="KN668" s="717"/>
      <c r="KO668" s="717"/>
      <c r="KP668" s="717"/>
      <c r="KQ668" s="717"/>
      <c r="KR668" s="717"/>
      <c r="KS668" s="717"/>
      <c r="KT668" s="717"/>
      <c r="KU668" s="717"/>
      <c r="KV668" s="717"/>
      <c r="KW668" s="717"/>
      <c r="KX668" s="717"/>
      <c r="KY668" s="717"/>
      <c r="KZ668" s="717"/>
      <c r="LA668" s="717"/>
      <c r="LB668" s="717"/>
      <c r="LC668" s="717"/>
      <c r="LD668" s="717"/>
      <c r="LE668" s="717"/>
      <c r="LF668" s="717"/>
      <c r="LG668" s="717"/>
      <c r="LH668" s="717"/>
      <c r="LI668" s="717"/>
      <c r="LJ668" s="717"/>
      <c r="LK668" s="717"/>
      <c r="LL668" s="717"/>
      <c r="LM668" s="717"/>
      <c r="LN668" s="717"/>
      <c r="LO668" s="717"/>
      <c r="LP668" s="717"/>
      <c r="LQ668" s="717"/>
      <c r="LR668" s="717"/>
      <c r="LS668" s="717"/>
      <c r="LT668" s="717"/>
      <c r="LU668" s="717"/>
      <c r="LV668" s="717"/>
      <c r="LW668" s="717"/>
      <c r="LX668" s="717"/>
      <c r="LY668" s="717"/>
      <c r="LZ668" s="717"/>
      <c r="MA668" s="717"/>
      <c r="MB668" s="717"/>
      <c r="MC668" s="717"/>
      <c r="MD668" s="717"/>
      <c r="ME668" s="717"/>
      <c r="MF668" s="717"/>
      <c r="MG668" s="717"/>
      <c r="MH668" s="717"/>
      <c r="MI668" s="717"/>
      <c r="MJ668" s="717"/>
      <c r="MK668" s="717"/>
      <c r="ML668" s="717"/>
      <c r="MM668" s="717"/>
      <c r="MN668" s="717"/>
      <c r="MO668" s="717"/>
      <c r="MP668" s="717"/>
      <c r="MQ668" s="717"/>
      <c r="MR668" s="717"/>
      <c r="MS668" s="717"/>
      <c r="MT668" s="717"/>
      <c r="MU668" s="717"/>
      <c r="MV668" s="717"/>
      <c r="MW668" s="717"/>
      <c r="MX668" s="717"/>
      <c r="MY668" s="717"/>
      <c r="MZ668" s="717"/>
      <c r="NA668" s="717"/>
      <c r="NB668" s="717"/>
      <c r="NC668" s="717"/>
      <c r="ND668" s="717"/>
      <c r="NE668" s="717"/>
      <c r="NF668" s="717"/>
      <c r="NG668" s="717"/>
      <c r="NH668" s="717"/>
      <c r="NI668" s="717"/>
      <c r="NJ668" s="717"/>
      <c r="NK668" s="717"/>
      <c r="NL668" s="717"/>
      <c r="NM668" s="717"/>
      <c r="NN668" s="717"/>
      <c r="NO668" s="717"/>
      <c r="NP668" s="717"/>
      <c r="NQ668" s="717"/>
      <c r="NR668" s="717"/>
      <c r="NS668" s="717"/>
      <c r="NT668" s="717"/>
      <c r="NU668" s="717"/>
      <c r="NV668" s="717"/>
      <c r="NW668" s="717"/>
      <c r="NX668" s="717"/>
      <c r="NY668" s="717"/>
      <c r="NZ668" s="717"/>
      <c r="OA668" s="717"/>
      <c r="OB668" s="717"/>
      <c r="OC668" s="717"/>
      <c r="OD668" s="717"/>
      <c r="OE668" s="717"/>
      <c r="OF668" s="717"/>
      <c r="OG668" s="717"/>
      <c r="OH668" s="717"/>
      <c r="OI668" s="717"/>
      <c r="OJ668" s="717"/>
      <c r="OK668" s="717"/>
      <c r="OL668" s="717"/>
      <c r="OM668" s="717"/>
      <c r="ON668" s="717"/>
      <c r="OO668" s="717"/>
      <c r="OP668" s="717"/>
      <c r="OQ668" s="717"/>
      <c r="OR668" s="717"/>
      <c r="OS668" s="717"/>
      <c r="OT668" s="717"/>
      <c r="OU668" s="717"/>
      <c r="OV668" s="717"/>
      <c r="OW668" s="717"/>
      <c r="OX668" s="717"/>
      <c r="OY668" s="717"/>
      <c r="OZ668" s="717"/>
      <c r="PA668" s="717"/>
      <c r="PB668" s="717"/>
      <c r="PC668" s="717"/>
      <c r="PD668" s="717"/>
      <c r="PE668" s="717"/>
      <c r="PF668" s="717"/>
      <c r="PG668" s="717"/>
      <c r="PH668" s="717"/>
      <c r="PI668" s="717"/>
      <c r="PJ668" s="717"/>
      <c r="PK668" s="717"/>
      <c r="PL668" s="717"/>
      <c r="PM668" s="717"/>
      <c r="PN668" s="717"/>
      <c r="PO668" s="717"/>
      <c r="PP668" s="717"/>
      <c r="PQ668" s="717"/>
      <c r="PR668" s="717"/>
      <c r="PS668" s="717"/>
      <c r="PT668" s="717"/>
      <c r="PU668" s="717"/>
      <c r="PV668" s="717"/>
      <c r="PW668" s="717"/>
      <c r="PX668" s="717"/>
      <c r="PY668" s="717"/>
      <c r="PZ668" s="717"/>
      <c r="QA668" s="717"/>
      <c r="QB668" s="717"/>
      <c r="QC668" s="717"/>
      <c r="QD668" s="717"/>
      <c r="QE668" s="717"/>
      <c r="QF668" s="717"/>
      <c r="QG668" s="717"/>
      <c r="QH668" s="717"/>
      <c r="QI668" s="717"/>
      <c r="QJ668" s="717"/>
      <c r="QK668" s="717"/>
      <c r="QL668" s="717"/>
      <c r="QM668" s="717"/>
      <c r="QN668" s="717"/>
      <c r="QO668" s="717"/>
      <c r="QP668" s="717"/>
      <c r="QQ668" s="717"/>
      <c r="QR668" s="717"/>
      <c r="QS668" s="717"/>
      <c r="QT668" s="717"/>
      <c r="QU668" s="717"/>
      <c r="QV668" s="717"/>
      <c r="QW668" s="717"/>
      <c r="QX668" s="717"/>
      <c r="QY668" s="717"/>
      <c r="QZ668" s="717"/>
      <c r="RA668" s="717"/>
      <c r="RB668" s="717"/>
      <c r="RC668" s="717"/>
      <c r="RD668" s="717"/>
      <c r="RE668" s="717"/>
      <c r="RF668" s="717"/>
      <c r="RG668" s="717"/>
      <c r="RH668" s="717"/>
      <c r="RI668" s="717"/>
      <c r="RJ668" s="717"/>
      <c r="RK668" s="717"/>
      <c r="RL668" s="717"/>
      <c r="RM668" s="717"/>
      <c r="RN668" s="717"/>
      <c r="RO668" s="717"/>
      <c r="RP668" s="717"/>
      <c r="RQ668" s="717"/>
      <c r="RR668" s="717"/>
      <c r="RS668" s="717"/>
      <c r="RT668" s="717"/>
      <c r="RU668" s="717"/>
      <c r="RV668" s="717"/>
      <c r="RW668" s="717"/>
      <c r="RX668" s="717"/>
      <c r="RY668" s="717"/>
      <c r="RZ668" s="717"/>
      <c r="SA668" s="717"/>
      <c r="SB668" s="717"/>
      <c r="SC668" s="717"/>
      <c r="SD668" s="717"/>
      <c r="SE668" s="717"/>
      <c r="SF668" s="717"/>
      <c r="SG668" s="717"/>
      <c r="SH668" s="717"/>
      <c r="SI668" s="717"/>
      <c r="SJ668" s="717"/>
      <c r="SK668" s="717"/>
      <c r="SL668" s="717"/>
      <c r="SM668" s="717"/>
      <c r="SN668" s="717"/>
      <c r="SO668" s="717"/>
      <c r="SP668" s="717"/>
      <c r="SQ668" s="717"/>
      <c r="SR668" s="717"/>
      <c r="SS668" s="717"/>
      <c r="ST668" s="717"/>
      <c r="SU668" s="717"/>
      <c r="SV668" s="717"/>
      <c r="SW668" s="717"/>
      <c r="SX668" s="717"/>
      <c r="SY668" s="717"/>
      <c r="SZ668" s="717"/>
      <c r="TA668" s="717"/>
      <c r="TB668" s="717"/>
      <c r="TC668" s="717"/>
      <c r="TD668" s="717"/>
      <c r="TE668" s="717"/>
      <c r="TF668" s="717"/>
      <c r="TG668" s="717"/>
      <c r="TH668" s="717"/>
      <c r="TI668" s="717"/>
      <c r="TJ668" s="717"/>
      <c r="TK668" s="717"/>
      <c r="TL668" s="717"/>
      <c r="TM668" s="717"/>
      <c r="TN668" s="717"/>
      <c r="TO668" s="717"/>
      <c r="TP668" s="717"/>
      <c r="TQ668" s="717"/>
      <c r="TR668" s="717"/>
      <c r="TS668" s="717"/>
      <c r="TT668" s="717"/>
      <c r="TU668" s="717"/>
      <c r="TV668" s="717"/>
      <c r="TW668" s="717"/>
      <c r="TX668" s="717"/>
      <c r="TY668" s="717"/>
      <c r="TZ668" s="717"/>
      <c r="UA668" s="717"/>
      <c r="UB668" s="717"/>
      <c r="UC668" s="717"/>
      <c r="UD668" s="717"/>
      <c r="UE668" s="717"/>
      <c r="UF668" s="717"/>
      <c r="UG668" s="717"/>
      <c r="UH668" s="717"/>
      <c r="UI668" s="717"/>
      <c r="UJ668" s="717"/>
      <c r="UK668" s="717"/>
      <c r="UL668" s="717"/>
      <c r="UM668" s="717"/>
      <c r="UN668" s="717"/>
      <c r="UO668" s="717"/>
      <c r="UP668" s="717"/>
      <c r="UQ668" s="717"/>
      <c r="UR668" s="717"/>
      <c r="US668" s="717"/>
      <c r="UT668" s="717"/>
      <c r="UU668" s="717"/>
      <c r="UV668" s="717"/>
      <c r="UW668" s="717"/>
      <c r="UX668" s="717"/>
      <c r="UY668" s="717"/>
      <c r="UZ668" s="717"/>
      <c r="VA668" s="717"/>
      <c r="VB668" s="717"/>
      <c r="VC668" s="717"/>
      <c r="VD668" s="717"/>
      <c r="VE668" s="717"/>
      <c r="VF668" s="717"/>
      <c r="VG668" s="717"/>
      <c r="VH668" s="717"/>
      <c r="VI668" s="717"/>
      <c r="VJ668" s="717"/>
      <c r="VK668" s="717"/>
      <c r="VL668" s="717"/>
      <c r="VM668" s="717"/>
      <c r="VN668" s="717"/>
      <c r="VO668" s="717"/>
      <c r="VP668" s="717"/>
      <c r="VQ668" s="717"/>
      <c r="VR668" s="717"/>
      <c r="VS668" s="717"/>
      <c r="VT668" s="717"/>
      <c r="VU668" s="717"/>
      <c r="VV668" s="717"/>
      <c r="VW668" s="717"/>
      <c r="VX668" s="717"/>
      <c r="VY668" s="717"/>
      <c r="VZ668" s="717"/>
      <c r="WA668" s="717"/>
      <c r="WB668" s="717"/>
      <c r="WC668" s="717"/>
      <c r="WD668" s="717"/>
      <c r="WE668" s="717"/>
      <c r="WF668" s="717"/>
      <c r="WG668" s="717"/>
      <c r="WH668" s="717"/>
      <c r="WI668" s="717"/>
      <c r="WJ668" s="717"/>
      <c r="WK668" s="717"/>
      <c r="WL668" s="717"/>
      <c r="WM668" s="717"/>
      <c r="WN668" s="717"/>
      <c r="WO668" s="717"/>
      <c r="WP668" s="717"/>
      <c r="WQ668" s="717"/>
      <c r="WR668" s="717"/>
      <c r="WS668" s="717"/>
      <c r="WT668" s="717"/>
      <c r="WU668" s="717"/>
      <c r="WV668" s="717"/>
      <c r="WW668" s="717"/>
      <c r="WX668" s="717"/>
      <c r="WY668" s="717"/>
      <c r="WZ668" s="717"/>
      <c r="XA668" s="717"/>
      <c r="XB668" s="717"/>
      <c r="XC668" s="717"/>
      <c r="XD668" s="717"/>
      <c r="XE668" s="717"/>
      <c r="XF668" s="717"/>
      <c r="XG668" s="717"/>
      <c r="XH668" s="717"/>
      <c r="XI668" s="717"/>
      <c r="XJ668" s="717"/>
      <c r="XK668" s="717"/>
      <c r="XL668" s="717"/>
      <c r="XM668" s="717"/>
      <c r="XN668" s="717"/>
      <c r="XO668" s="717"/>
      <c r="XP668" s="717"/>
      <c r="XQ668" s="717"/>
      <c r="XR668" s="717"/>
      <c r="XS668" s="717"/>
      <c r="XT668" s="717"/>
      <c r="XU668" s="717"/>
      <c r="XV668" s="717"/>
      <c r="XW668" s="717"/>
      <c r="XX668" s="717"/>
      <c r="XY668" s="717"/>
      <c r="XZ668" s="717"/>
      <c r="YA668" s="717"/>
      <c r="YB668" s="717"/>
      <c r="YC668" s="717"/>
      <c r="YD668" s="717"/>
      <c r="YE668" s="717"/>
      <c r="YF668" s="717"/>
      <c r="YG668" s="717"/>
      <c r="YH668" s="717"/>
      <c r="YI668" s="717"/>
      <c r="YJ668" s="717"/>
      <c r="YK668" s="717"/>
      <c r="YL668" s="717"/>
      <c r="YM668" s="717"/>
      <c r="YN668" s="717"/>
      <c r="YO668" s="717"/>
      <c r="YP668" s="717"/>
      <c r="YQ668" s="717"/>
      <c r="YR668" s="717"/>
      <c r="YS668" s="717"/>
      <c r="YT668" s="717"/>
      <c r="YU668" s="717"/>
      <c r="YV668" s="717"/>
      <c r="YW668" s="717"/>
      <c r="YX668" s="717"/>
      <c r="YY668" s="717"/>
      <c r="YZ668" s="717"/>
      <c r="ZA668" s="717"/>
      <c r="ZB668" s="717"/>
      <c r="ZC668" s="717"/>
      <c r="ZD668" s="717"/>
      <c r="ZE668" s="717"/>
      <c r="ZF668" s="717"/>
      <c r="ZG668" s="717"/>
      <c r="ZH668" s="717"/>
      <c r="ZI668" s="717"/>
      <c r="ZJ668" s="717"/>
      <c r="ZK668" s="717"/>
      <c r="ZL668" s="717"/>
      <c r="ZM668" s="717"/>
      <c r="ZN668" s="717"/>
      <c r="ZO668" s="717"/>
      <c r="ZP668" s="717"/>
      <c r="ZQ668" s="717"/>
      <c r="ZR668" s="717"/>
      <c r="ZS668" s="717"/>
      <c r="ZT668" s="717"/>
      <c r="ZU668" s="717"/>
      <c r="ZV668" s="717"/>
      <c r="ZW668" s="717"/>
      <c r="ZX668" s="717"/>
      <c r="ZY668" s="717"/>
      <c r="ZZ668" s="717"/>
      <c r="AAA668" s="717"/>
      <c r="AAB668" s="717"/>
      <c r="AAC668" s="717"/>
      <c r="AAD668" s="717"/>
      <c r="AAE668" s="717"/>
      <c r="AAF668" s="717"/>
      <c r="AAG668" s="717"/>
      <c r="AAH668" s="717"/>
      <c r="AAI668" s="717"/>
      <c r="AAJ668" s="717"/>
      <c r="AAK668" s="717"/>
      <c r="AAL668" s="717"/>
      <c r="AAM668" s="717"/>
      <c r="AAN668" s="717"/>
      <c r="AAO668" s="717"/>
      <c r="AAP668" s="717"/>
      <c r="AAQ668" s="717"/>
      <c r="AAR668" s="717"/>
      <c r="AAS668" s="717"/>
      <c r="AAT668" s="717"/>
      <c r="AAU668" s="717"/>
      <c r="AAV668" s="717"/>
      <c r="AAW668" s="717"/>
      <c r="AAX668" s="717"/>
      <c r="AAY668" s="717"/>
      <c r="AAZ668" s="717"/>
      <c r="ABA668" s="717"/>
      <c r="ABB668" s="717"/>
      <c r="ABC668" s="717"/>
      <c r="ABD668" s="717"/>
      <c r="ABE668" s="717"/>
      <c r="ABF668" s="717"/>
      <c r="ABG668" s="717"/>
      <c r="ABH668" s="717"/>
      <c r="ABI668" s="717"/>
      <c r="ABJ668" s="717"/>
      <c r="ABK668" s="717"/>
      <c r="ABL668" s="717"/>
      <c r="ABM668" s="717"/>
      <c r="ABN668" s="717"/>
      <c r="ABO668" s="717"/>
      <c r="ABP668" s="717"/>
      <c r="ABQ668" s="717"/>
      <c r="ABR668" s="717"/>
      <c r="ABS668" s="717"/>
      <c r="ABT668" s="717"/>
      <c r="ABU668" s="717"/>
      <c r="ABV668" s="717"/>
      <c r="ABW668" s="717"/>
      <c r="ABX668" s="717"/>
      <c r="ABY668" s="717"/>
      <c r="ABZ668" s="717"/>
      <c r="ACA668" s="717"/>
      <c r="ACB668" s="717"/>
      <c r="ACC668" s="717"/>
      <c r="ACD668" s="717"/>
      <c r="ACE668" s="717"/>
      <c r="ACF668" s="717"/>
      <c r="ACG668" s="717"/>
      <c r="ACH668" s="717"/>
      <c r="ACI668" s="717"/>
      <c r="ACJ668" s="717"/>
      <c r="ACK668" s="717"/>
      <c r="ACL668" s="717"/>
      <c r="ACM668" s="717"/>
      <c r="ACN668" s="717"/>
      <c r="ACO668" s="717"/>
      <c r="ACP668" s="717"/>
      <c r="ACQ668" s="717"/>
      <c r="ACR668" s="717"/>
      <c r="ACS668" s="717"/>
      <c r="ACT668" s="717"/>
      <c r="ACU668" s="717"/>
      <c r="ACV668" s="717"/>
      <c r="ACW668" s="717"/>
      <c r="ACX668" s="717"/>
      <c r="ACY668" s="717"/>
      <c r="ACZ668" s="717"/>
      <c r="ADA668" s="717"/>
      <c r="ADB668" s="717"/>
      <c r="ADC668" s="717"/>
      <c r="ADD668" s="717"/>
      <c r="ADE668" s="717"/>
      <c r="ADF668" s="717"/>
      <c r="ADG668" s="717"/>
      <c r="ADH668" s="717"/>
      <c r="ADI668" s="717"/>
      <c r="ADJ668" s="717"/>
      <c r="ADK668" s="717"/>
      <c r="ADL668" s="717"/>
      <c r="ADM668" s="717"/>
      <c r="ADN668" s="717"/>
      <c r="ADO668" s="717"/>
      <c r="ADP668" s="717"/>
      <c r="ADQ668" s="717"/>
      <c r="ADR668" s="717"/>
      <c r="ADS668" s="717"/>
      <c r="ADT668" s="717"/>
      <c r="ADU668" s="717"/>
      <c r="ADV668" s="717"/>
      <c r="ADW668" s="717"/>
      <c r="ADX668" s="717"/>
      <c r="ADY668" s="717"/>
      <c r="ADZ668" s="717"/>
      <c r="AEA668" s="717"/>
      <c r="AEB668" s="717"/>
      <c r="AEC668" s="717"/>
      <c r="AED668" s="717"/>
      <c r="AEE668" s="717"/>
      <c r="AEF668" s="717"/>
      <c r="AEG668" s="717"/>
      <c r="AEH668" s="717"/>
      <c r="AEI668" s="717"/>
      <c r="AEJ668" s="717"/>
      <c r="AEK668" s="717"/>
      <c r="AEL668" s="717"/>
      <c r="AEM668" s="717"/>
      <c r="AEN668" s="717"/>
      <c r="AEO668" s="717"/>
      <c r="AEP668" s="717"/>
      <c r="AEQ668" s="717"/>
      <c r="AER668" s="717"/>
      <c r="AES668" s="717"/>
      <c r="AET668" s="717"/>
      <c r="AEU668" s="717"/>
      <c r="AEV668" s="717"/>
      <c r="AEW668" s="717"/>
      <c r="AEX668" s="717"/>
      <c r="AEY668" s="717"/>
      <c r="AEZ668" s="717"/>
      <c r="AFA668" s="717"/>
      <c r="AFB668" s="717"/>
      <c r="AFC668" s="717"/>
      <c r="AFD668" s="717"/>
      <c r="AFE668" s="717"/>
      <c r="AFF668" s="717"/>
      <c r="AFG668" s="717"/>
      <c r="AFH668" s="717"/>
      <c r="AFI668" s="717"/>
      <c r="AFJ668" s="717"/>
      <c r="AFK668" s="717"/>
      <c r="AFL668" s="717"/>
      <c r="AFM668" s="717"/>
      <c r="AFN668" s="717"/>
      <c r="AFO668" s="717"/>
      <c r="AFP668" s="717"/>
      <c r="AFQ668" s="717"/>
      <c r="AFR668" s="717"/>
      <c r="AFS668" s="717"/>
      <c r="AFT668" s="717"/>
      <c r="AFU668" s="717"/>
      <c r="AFV668" s="717"/>
      <c r="AFW668" s="717"/>
      <c r="AFX668" s="717"/>
      <c r="AFY668" s="717"/>
      <c r="AFZ668" s="717"/>
      <c r="AGA668" s="717"/>
      <c r="AGB668" s="717"/>
      <c r="AGC668" s="717"/>
      <c r="AGD668" s="717"/>
      <c r="AGE668" s="717"/>
      <c r="AGF668" s="717"/>
      <c r="AGG668" s="717"/>
      <c r="AGH668" s="717"/>
      <c r="AGI668" s="717"/>
      <c r="AGJ668" s="717"/>
      <c r="AGK668" s="717"/>
      <c r="AGL668" s="717"/>
      <c r="AGM668" s="717"/>
      <c r="AGN668" s="717"/>
      <c r="AGO668" s="717"/>
      <c r="AGP668" s="717"/>
      <c r="AGQ668" s="717"/>
      <c r="AGR668" s="717"/>
      <c r="AGS668" s="717"/>
      <c r="AGT668" s="717"/>
      <c r="AGU668" s="717"/>
      <c r="AGV668" s="717"/>
      <c r="AGW668" s="717"/>
      <c r="AGX668" s="717"/>
      <c r="AGY668" s="717"/>
      <c r="AGZ668" s="717"/>
      <c r="AHA668" s="717"/>
      <c r="AHB668" s="717"/>
      <c r="AHC668" s="717"/>
      <c r="AHD668" s="717"/>
      <c r="AHE668" s="717"/>
      <c r="AHF668" s="717"/>
      <c r="AHG668" s="717"/>
      <c r="AHH668" s="717"/>
      <c r="AHI668" s="717"/>
      <c r="AHJ668" s="717"/>
      <c r="AHK668" s="717"/>
      <c r="AHL668" s="717"/>
      <c r="AHM668" s="717"/>
      <c r="AHN668" s="717"/>
      <c r="AHO668" s="717"/>
      <c r="AHP668" s="717"/>
      <c r="AHQ668" s="717"/>
      <c r="AHR668" s="717"/>
      <c r="AHS668" s="717"/>
      <c r="AHT668" s="717"/>
      <c r="AHU668" s="717"/>
      <c r="AHV668" s="717"/>
      <c r="AHW668" s="717"/>
      <c r="AHX668" s="717"/>
      <c r="AHY668" s="717"/>
      <c r="AHZ668" s="717"/>
      <c r="AIA668" s="717"/>
      <c r="AIB668" s="717"/>
      <c r="AIC668" s="717"/>
      <c r="AID668" s="717"/>
      <c r="AIE668" s="717"/>
      <c r="AIF668" s="717"/>
      <c r="AIG668" s="717"/>
      <c r="AIH668" s="717"/>
      <c r="AII668" s="717"/>
      <c r="AIJ668" s="717"/>
      <c r="AIK668" s="717"/>
      <c r="AIL668" s="717"/>
      <c r="AIM668" s="717"/>
      <c r="AIN668" s="717"/>
      <c r="AIO668" s="717"/>
      <c r="AIP668" s="717"/>
      <c r="AIQ668" s="717"/>
      <c r="AIR668" s="717"/>
      <c r="AIS668" s="717"/>
      <c r="AIT668" s="717"/>
      <c r="AIU668" s="717"/>
      <c r="AIV668" s="717"/>
      <c r="AIW668" s="717"/>
      <c r="AIX668" s="717"/>
      <c r="AIY668" s="717"/>
      <c r="AIZ668" s="717"/>
      <c r="AJA668" s="717"/>
      <c r="AJB668" s="717"/>
      <c r="AJC668" s="717"/>
      <c r="AJD668" s="717"/>
      <c r="AJE668" s="717"/>
      <c r="AJF668" s="717"/>
      <c r="AJG668" s="717"/>
      <c r="AJH668" s="717"/>
      <c r="AJI668" s="717"/>
      <c r="AJJ668" s="717"/>
      <c r="AJK668" s="717"/>
      <c r="AJL668" s="717"/>
      <c r="AJM668" s="717"/>
      <c r="AJN668" s="717"/>
      <c r="AJO668" s="717"/>
      <c r="AJP668" s="717"/>
      <c r="AJQ668" s="717"/>
      <c r="AJR668" s="717"/>
      <c r="AJS668" s="717"/>
      <c r="AJT668" s="717"/>
      <c r="AJU668" s="717"/>
      <c r="AJV668" s="717"/>
      <c r="AJW668" s="717"/>
      <c r="AJX668" s="717"/>
      <c r="AJY668" s="717"/>
      <c r="AJZ668" s="717"/>
      <c r="AKA668" s="717"/>
      <c r="AKB668" s="717"/>
      <c r="AKC668" s="717"/>
      <c r="AKD668" s="717"/>
      <c r="AKE668" s="717"/>
      <c r="AKF668" s="717"/>
      <c r="AKG668" s="717"/>
      <c r="AKH668" s="717"/>
      <c r="AKI668" s="717"/>
      <c r="AKJ668" s="717"/>
      <c r="AKK668" s="717"/>
      <c r="AKL668" s="717"/>
      <c r="AKM668" s="717"/>
      <c r="AKN668" s="717"/>
      <c r="AKO668" s="717"/>
      <c r="AKP668" s="717"/>
      <c r="AKQ668" s="717"/>
      <c r="AKR668" s="717"/>
      <c r="AKS668" s="717"/>
      <c r="AKT668" s="717"/>
      <c r="AKU668" s="717"/>
      <c r="AKV668" s="717"/>
      <c r="AKW668" s="717"/>
      <c r="AKX668" s="717"/>
      <c r="AKY668" s="717"/>
      <c r="AKZ668" s="717"/>
      <c r="ALA668" s="717"/>
      <c r="ALB668" s="717"/>
      <c r="ALC668" s="717"/>
      <c r="ALD668" s="717"/>
      <c r="ALE668" s="717"/>
      <c r="ALF668" s="717"/>
      <c r="ALG668" s="717"/>
      <c r="ALH668" s="717"/>
      <c r="ALI668" s="717"/>
      <c r="ALJ668" s="717"/>
      <c r="ALK668" s="717"/>
      <c r="ALL668" s="717"/>
      <c r="ALM668" s="717"/>
      <c r="ALN668" s="717"/>
      <c r="ALO668" s="717"/>
      <c r="ALP668" s="717"/>
      <c r="ALQ668" s="717"/>
      <c r="ALR668" s="717"/>
      <c r="ALS668" s="717"/>
      <c r="ALT668" s="717"/>
      <c r="ALU668" s="717"/>
      <c r="ALV668" s="717"/>
      <c r="ALW668" s="717"/>
      <c r="ALX668" s="717"/>
      <c r="ALY668" s="717"/>
      <c r="ALZ668" s="717"/>
      <c r="AMA668" s="717"/>
      <c r="AMB668" s="717"/>
      <c r="AMC668" s="717"/>
      <c r="AMD668" s="717"/>
      <c r="AME668" s="717"/>
      <c r="AMF668" s="717"/>
      <c r="AMG668" s="717"/>
      <c r="AMH668" s="717"/>
      <c r="AMI668" s="717"/>
      <c r="AMJ668" s="717"/>
      <c r="AMK668" s="717"/>
      <c r="AML668" s="717"/>
      <c r="AMM668" s="717"/>
      <c r="AMN668" s="717"/>
      <c r="AMO668" s="717"/>
      <c r="AMP668" s="717"/>
      <c r="AMQ668" s="717"/>
      <c r="AMR668" s="717"/>
      <c r="AMS668" s="717"/>
      <c r="AMT668" s="717"/>
      <c r="AMU668" s="717"/>
      <c r="AMV668" s="717"/>
      <c r="AMW668" s="717"/>
      <c r="AMX668" s="717"/>
    </row>
    <row r="669" spans="1:1038" s="432" customFormat="1" ht="18" customHeight="1">
      <c r="A669" s="547">
        <v>43333</v>
      </c>
      <c r="B669" s="524" t="s">
        <v>1647</v>
      </c>
      <c r="C669" s="422"/>
      <c r="D669" s="525" t="s">
        <v>1279</v>
      </c>
      <c r="E669" s="422">
        <v>87</v>
      </c>
      <c r="F669" s="422">
        <v>2</v>
      </c>
      <c r="G669" s="526" t="str">
        <f t="shared" si="336"/>
        <v>87-2</v>
      </c>
      <c r="H669" s="422">
        <v>0</v>
      </c>
      <c r="I669" s="422">
        <v>16.5</v>
      </c>
      <c r="J669" s="527">
        <f t="shared" ref="J669:J789" si="354">IF(H669=0, 1, 0)</f>
        <v>1</v>
      </c>
      <c r="K669" s="528" t="b">
        <f>IF(J670=1,IF(((VLOOKUP($G669,[3]Depth_Lookup!$A$3:$J$550,9,FALSE))-(I669/100))=0,"Good",IF(((VLOOKUP($G669,[3]Depth_Lookup!$A$3:$J$550,9,FALSE))-(I669/100))&gt;0,"Too Short","Too Long")))</f>
        <v>0</v>
      </c>
      <c r="L669" s="171">
        <f>(VLOOKUP($G669,Depth_Lookup!$A$3:$J$410,10,FALSE))+(H669/100)</f>
        <v>222.27</v>
      </c>
      <c r="M669" s="171">
        <f>(VLOOKUP($G669,Depth_Lookup!$A$3:$J$410,10,FALSE))+(I669/100)</f>
        <v>222.435</v>
      </c>
      <c r="N669" s="441" t="s">
        <v>2195</v>
      </c>
      <c r="O669" s="422">
        <v>1</v>
      </c>
      <c r="P669" s="422" t="s">
        <v>853</v>
      </c>
      <c r="Q669" s="422" t="s">
        <v>125</v>
      </c>
      <c r="R669" s="526" t="str">
        <f t="shared" si="351"/>
        <v>SerpentinizedHarzburgite</v>
      </c>
      <c r="S669" s="422" t="s">
        <v>94</v>
      </c>
      <c r="T669" s="422" t="s">
        <v>115</v>
      </c>
      <c r="U669" s="422"/>
      <c r="V669" s="422"/>
      <c r="W669" s="422" t="s">
        <v>102</v>
      </c>
      <c r="X669" s="529">
        <f>VLOOKUP(W669,[3]definitions_list_lookup!$A$13:$B$19,2,0)</f>
        <v>5</v>
      </c>
      <c r="Y669" s="422" t="s">
        <v>90</v>
      </c>
      <c r="Z669" s="422" t="s">
        <v>91</v>
      </c>
      <c r="AA669" s="422" t="s">
        <v>1685</v>
      </c>
      <c r="AB669" s="422"/>
      <c r="AC669" s="422"/>
      <c r="AD669" s="422"/>
      <c r="AE669" s="423"/>
      <c r="AF669" s="526" t="e">
        <f>VLOOKUP(AE669,[3]definitions_list_mag!$V$12:$W$15,2,0)</f>
        <v>#N/A</v>
      </c>
      <c r="AG669" s="530"/>
      <c r="AH669" s="422"/>
      <c r="AI669" s="426">
        <f t="shared" ref="AI669:AI723" si="355">100-(AO669+AU669+BA669+BM669)</f>
        <v>74</v>
      </c>
      <c r="AJ669" s="422"/>
      <c r="AK669" s="422"/>
      <c r="AL669" s="422"/>
      <c r="AM669" s="422"/>
      <c r="AN669" s="422"/>
      <c r="AO669" s="426"/>
      <c r="AP669" s="422"/>
      <c r="AQ669" s="422"/>
      <c r="AR669" s="422"/>
      <c r="AS669" s="422"/>
      <c r="AT669" s="422"/>
      <c r="AU669" s="426">
        <v>1</v>
      </c>
      <c r="AV669" s="422">
        <v>2</v>
      </c>
      <c r="AW669" s="422">
        <v>1</v>
      </c>
      <c r="AX669" s="422" t="s">
        <v>110</v>
      </c>
      <c r="AY669" s="422" t="s">
        <v>103</v>
      </c>
      <c r="AZ669" s="422"/>
      <c r="BA669" s="426">
        <v>25</v>
      </c>
      <c r="BB669" s="422">
        <v>6</v>
      </c>
      <c r="BC669" s="422">
        <v>4</v>
      </c>
      <c r="BD669" s="422" t="s">
        <v>118</v>
      </c>
      <c r="BE669" s="422" t="s">
        <v>103</v>
      </c>
      <c r="BF669" s="422" t="s">
        <v>2067</v>
      </c>
      <c r="BG669" s="426"/>
      <c r="BH669" s="422"/>
      <c r="BI669" s="422"/>
      <c r="BJ669" s="422"/>
      <c r="BK669" s="422"/>
      <c r="BL669" s="422"/>
      <c r="BM669" s="426"/>
      <c r="BN669" s="422"/>
      <c r="BO669" s="422"/>
      <c r="BP669" s="422"/>
      <c r="BQ669" s="422"/>
      <c r="BR669" s="422"/>
      <c r="BS669" s="422"/>
      <c r="BT669" s="422"/>
      <c r="BU669" s="422"/>
      <c r="BV669" s="422"/>
      <c r="BW669" s="422"/>
      <c r="BX669" s="422"/>
      <c r="BY669" s="426"/>
      <c r="BZ669" s="422"/>
      <c r="CA669" s="422"/>
      <c r="CB669" s="422"/>
      <c r="CC669" s="422"/>
      <c r="CD669" s="422"/>
      <c r="CE669" s="422"/>
      <c r="CF669" s="531">
        <f t="shared" si="352"/>
        <v>100</v>
      </c>
      <c r="CG669" s="166"/>
      <c r="CH669" s="163" t="s">
        <v>2209</v>
      </c>
      <c r="CI669" s="163">
        <v>95</v>
      </c>
      <c r="CJ669" s="163" t="s">
        <v>514</v>
      </c>
      <c r="CK669" s="164"/>
      <c r="CL669" s="165"/>
      <c r="CM669" s="165"/>
      <c r="CN669" s="165"/>
      <c r="CO669" s="165"/>
      <c r="CP669" s="165"/>
      <c r="CQ669" s="165"/>
      <c r="CR669" s="165"/>
      <c r="CS669" s="165"/>
      <c r="CT669" s="165"/>
      <c r="CU669" s="165"/>
      <c r="CV669" s="165"/>
      <c r="CW669" s="165"/>
      <c r="CX669" s="165"/>
      <c r="CY669" s="165"/>
      <c r="CZ669" s="165"/>
      <c r="DA669" s="165"/>
      <c r="DB669" s="165">
        <v>80</v>
      </c>
      <c r="DC669" s="426">
        <v>20</v>
      </c>
      <c r="DD669" s="165"/>
      <c r="DE669" s="165"/>
      <c r="DF669" s="165"/>
      <c r="DG669" s="165"/>
      <c r="DH669" s="165"/>
      <c r="DI669" s="165"/>
      <c r="DJ669" s="165"/>
      <c r="DK669" s="209">
        <f t="shared" si="353"/>
        <v>100</v>
      </c>
      <c r="DL669" s="166"/>
      <c r="DM669" s="165"/>
      <c r="DN669" s="165"/>
      <c r="DO669" s="167"/>
      <c r="DQ669" s="166"/>
      <c r="DR669" s="167"/>
      <c r="DS669" s="166"/>
      <c r="DT669" s="555" t="s">
        <v>2080</v>
      </c>
      <c r="DU669" s="429"/>
      <c r="DV669" s="429"/>
      <c r="DW669" s="532" t="e">
        <f>VLOOKUP(P669,[3]definitions_list_lookup!$K$30:$L$54,2,0)</f>
        <v>#N/A</v>
      </c>
      <c r="DX669" s="443" t="s">
        <v>1838</v>
      </c>
      <c r="DY669" s="443" t="s">
        <v>2210</v>
      </c>
      <c r="DZ669" s="533"/>
      <c r="EA669" s="534"/>
      <c r="EB669" s="429"/>
      <c r="EC669" s="534"/>
      <c r="ED669" s="229" t="s">
        <v>2517</v>
      </c>
      <c r="EE669" s="535"/>
      <c r="EF669" s="536"/>
      <c r="EG669" s="535"/>
      <c r="EH669" s="537"/>
      <c r="EI669" s="538"/>
      <c r="EJ669" s="539"/>
      <c r="EK669" s="540"/>
      <c r="EL669" s="535"/>
      <c r="EM669" s="537"/>
      <c r="EN669" s="537"/>
      <c r="EO669" s="541"/>
      <c r="EP669" s="541"/>
      <c r="EQ669" s="541"/>
      <c r="ER669" s="541"/>
      <c r="ES669" s="541"/>
      <c r="ET669" s="541"/>
      <c r="EU669" s="541"/>
      <c r="EV669" s="542"/>
      <c r="EW669" s="542"/>
      <c r="EX669" s="542"/>
      <c r="EY669" s="542"/>
      <c r="EZ669" s="192" t="e">
        <f t="shared" si="313"/>
        <v>#DIV/0!</v>
      </c>
      <c r="FA669" s="192" t="e">
        <f t="shared" si="314"/>
        <v>#DIV/0!</v>
      </c>
      <c r="FB669" s="192" t="e">
        <f t="shared" si="315"/>
        <v>#DIV/0!</v>
      </c>
      <c r="FC669" s="192" t="e">
        <f t="shared" si="316"/>
        <v>#DIV/0!</v>
      </c>
      <c r="FD669" s="192" t="e">
        <f t="shared" si="317"/>
        <v>#DIV/0!</v>
      </c>
      <c r="FE669" s="193" t="e">
        <f t="shared" si="318"/>
        <v>#DIV/0!</v>
      </c>
      <c r="FF669" s="194" t="e">
        <f t="shared" si="319"/>
        <v>#DIV/0!</v>
      </c>
      <c r="FG669" s="535"/>
      <c r="FH669" s="537"/>
      <c r="FI669" s="778">
        <f t="shared" si="324"/>
        <v>0</v>
      </c>
      <c r="FJ669" s="779" t="e">
        <f t="shared" si="325"/>
        <v>#DIV/0!</v>
      </c>
      <c r="FK669" s="779" t="e">
        <f t="shared" si="326"/>
        <v>#DIV/0!</v>
      </c>
      <c r="FL669" s="780" t="e">
        <f t="shared" si="327"/>
        <v>#DIV/0!</v>
      </c>
      <c r="FM669" s="169" t="e">
        <f t="shared" si="328"/>
        <v>#DIV/0!</v>
      </c>
      <c r="FN669" s="783" t="e">
        <f t="shared" si="329"/>
        <v>#DIV/0!</v>
      </c>
      <c r="FO669" s="422"/>
      <c r="FP669" s="422"/>
      <c r="FQ669" s="422"/>
      <c r="FR669" s="422"/>
      <c r="FS669" s="422"/>
      <c r="FT669" s="422"/>
      <c r="FU669" s="422"/>
      <c r="FV669" s="422"/>
      <c r="FW669" s="422"/>
      <c r="FX669" s="422"/>
      <c r="FY669" s="422"/>
      <c r="FZ669" s="422"/>
      <c r="GA669" s="422"/>
      <c r="GB669" s="422"/>
      <c r="GC669" s="422"/>
      <c r="GD669" s="422"/>
      <c r="GE669" s="422"/>
      <c r="GF669" s="422"/>
      <c r="GG669" s="422"/>
      <c r="GH669" s="422"/>
      <c r="GI669" s="422"/>
      <c r="GJ669" s="422"/>
      <c r="GK669" s="422"/>
      <c r="GL669" s="422"/>
      <c r="GM669" s="422"/>
      <c r="GN669" s="422"/>
      <c r="GO669" s="422"/>
      <c r="GP669" s="422"/>
      <c r="GQ669" s="422"/>
      <c r="GR669" s="422"/>
      <c r="GS669" s="422"/>
      <c r="GT669" s="422"/>
      <c r="GU669" s="422"/>
      <c r="GV669" s="422"/>
      <c r="GW669" s="422"/>
      <c r="GX669" s="422"/>
      <c r="GY669" s="422"/>
      <c r="GZ669" s="422"/>
      <c r="HA669" s="422"/>
      <c r="HB669" s="422"/>
      <c r="HC669" s="422"/>
      <c r="HD669" s="422"/>
      <c r="HE669" s="422"/>
      <c r="HF669" s="422"/>
      <c r="HG669" s="422"/>
      <c r="HH669" s="422"/>
      <c r="HI669" s="422"/>
      <c r="HJ669" s="422"/>
      <c r="HK669" s="422"/>
      <c r="HL669" s="422"/>
      <c r="HM669" s="422"/>
      <c r="HN669" s="422"/>
      <c r="HO669" s="422"/>
      <c r="HP669" s="422"/>
      <c r="HQ669" s="422"/>
      <c r="HR669" s="422"/>
      <c r="HS669" s="422"/>
      <c r="HT669" s="422"/>
      <c r="HU669" s="422"/>
      <c r="HV669" s="422"/>
      <c r="HW669" s="422"/>
      <c r="HX669" s="422"/>
      <c r="HY669" s="422"/>
      <c r="HZ669" s="422"/>
      <c r="IA669" s="422"/>
      <c r="IB669" s="422"/>
      <c r="IC669" s="422"/>
      <c r="ID669" s="422"/>
      <c r="IE669" s="422"/>
      <c r="IF669" s="422"/>
      <c r="IG669" s="422"/>
      <c r="IH669" s="422"/>
      <c r="II669" s="422"/>
      <c r="IJ669" s="422"/>
      <c r="IK669" s="422"/>
      <c r="IL669" s="422"/>
      <c r="IM669" s="422"/>
      <c r="IN669" s="422"/>
      <c r="IO669" s="422"/>
      <c r="IP669" s="422"/>
      <c r="IQ669" s="422"/>
      <c r="IR669" s="422"/>
      <c r="IS669" s="422"/>
      <c r="IT669" s="422"/>
      <c r="IU669" s="422"/>
      <c r="IV669" s="422"/>
      <c r="IW669" s="422"/>
      <c r="IX669" s="422"/>
      <c r="IY669" s="422"/>
      <c r="IZ669" s="422"/>
      <c r="JA669" s="422"/>
      <c r="JB669" s="422"/>
      <c r="JC669" s="422"/>
      <c r="JD669" s="422"/>
      <c r="JE669" s="422"/>
      <c r="JF669" s="422"/>
      <c r="JG669" s="422"/>
      <c r="JH669" s="422"/>
      <c r="JI669" s="422"/>
      <c r="JJ669" s="422"/>
      <c r="JK669" s="422"/>
      <c r="JL669" s="422"/>
      <c r="JM669" s="422"/>
      <c r="JN669" s="422"/>
      <c r="JO669" s="422"/>
      <c r="JP669" s="422"/>
      <c r="JQ669" s="422"/>
      <c r="JR669" s="422"/>
      <c r="JS669" s="422"/>
      <c r="JT669" s="422"/>
      <c r="JU669" s="422"/>
      <c r="JV669" s="422"/>
      <c r="JW669" s="422"/>
      <c r="JX669" s="422"/>
      <c r="JY669" s="422"/>
      <c r="JZ669" s="422"/>
      <c r="KA669" s="422"/>
      <c r="KB669" s="422"/>
      <c r="KC669" s="422"/>
      <c r="KD669" s="422"/>
      <c r="KE669" s="422"/>
      <c r="KF669" s="422"/>
      <c r="KG669" s="422"/>
      <c r="KH669" s="422"/>
      <c r="KI669" s="422"/>
      <c r="KJ669" s="422"/>
      <c r="KK669" s="422"/>
      <c r="KL669" s="422"/>
      <c r="KM669" s="422"/>
      <c r="KN669" s="422"/>
      <c r="KO669" s="422"/>
      <c r="KP669" s="422"/>
      <c r="KQ669" s="422"/>
      <c r="KR669" s="422"/>
      <c r="KS669" s="422"/>
      <c r="KT669" s="422"/>
      <c r="KU669" s="422"/>
      <c r="KV669" s="422"/>
      <c r="KW669" s="422"/>
      <c r="KX669" s="422"/>
      <c r="KY669" s="422"/>
      <c r="KZ669" s="422"/>
      <c r="LA669" s="422"/>
      <c r="LB669" s="422"/>
      <c r="LC669" s="422"/>
      <c r="LD669" s="422"/>
      <c r="LE669" s="422"/>
      <c r="LF669" s="422"/>
      <c r="LG669" s="422"/>
      <c r="LH669" s="422"/>
      <c r="LI669" s="422"/>
      <c r="LJ669" s="422"/>
      <c r="LK669" s="422"/>
      <c r="LL669" s="422"/>
      <c r="LM669" s="422"/>
      <c r="LN669" s="422"/>
      <c r="LO669" s="422"/>
      <c r="LP669" s="422"/>
      <c r="LQ669" s="422"/>
      <c r="LR669" s="422"/>
      <c r="LS669" s="422"/>
      <c r="LT669" s="422"/>
      <c r="LU669" s="422"/>
      <c r="LV669" s="422"/>
      <c r="LW669" s="422"/>
      <c r="LX669" s="422"/>
      <c r="LY669" s="422"/>
      <c r="LZ669" s="422"/>
      <c r="MA669" s="422"/>
      <c r="MB669" s="422"/>
      <c r="MC669" s="422"/>
      <c r="MD669" s="422"/>
      <c r="ME669" s="422"/>
      <c r="MF669" s="422"/>
      <c r="MG669" s="422"/>
      <c r="MH669" s="422"/>
      <c r="MI669" s="422"/>
      <c r="MJ669" s="422"/>
      <c r="MK669" s="422"/>
      <c r="ML669" s="422"/>
      <c r="MM669" s="422"/>
      <c r="MN669" s="422"/>
      <c r="MO669" s="422"/>
      <c r="MP669" s="422"/>
      <c r="MQ669" s="422"/>
      <c r="MR669" s="422"/>
      <c r="MS669" s="422"/>
      <c r="MT669" s="422"/>
      <c r="MU669" s="422"/>
      <c r="MV669" s="422"/>
      <c r="MW669" s="422"/>
      <c r="MX669" s="422"/>
      <c r="MY669" s="422"/>
      <c r="MZ669" s="422"/>
      <c r="NA669" s="422"/>
      <c r="NB669" s="422"/>
      <c r="NC669" s="422"/>
      <c r="ND669" s="422"/>
      <c r="NE669" s="422"/>
      <c r="NF669" s="422"/>
      <c r="NG669" s="422"/>
      <c r="NH669" s="422"/>
      <c r="NI669" s="422"/>
      <c r="NJ669" s="422"/>
      <c r="NK669" s="422"/>
      <c r="NL669" s="422"/>
      <c r="NM669" s="422"/>
      <c r="NN669" s="422"/>
      <c r="NO669" s="422"/>
      <c r="NP669" s="422"/>
      <c r="NQ669" s="422"/>
      <c r="NR669" s="422"/>
      <c r="NS669" s="422"/>
      <c r="NT669" s="422"/>
      <c r="NU669" s="422"/>
      <c r="NV669" s="422"/>
      <c r="NW669" s="422"/>
      <c r="NX669" s="422"/>
      <c r="NY669" s="422"/>
      <c r="NZ669" s="422"/>
      <c r="OA669" s="422"/>
      <c r="OB669" s="422"/>
      <c r="OC669" s="422"/>
      <c r="OD669" s="422"/>
      <c r="OE669" s="422"/>
      <c r="OF669" s="422"/>
      <c r="OG669" s="422"/>
      <c r="OH669" s="422"/>
      <c r="OI669" s="422"/>
      <c r="OJ669" s="422"/>
      <c r="OK669" s="422"/>
      <c r="OL669" s="422"/>
      <c r="OM669" s="422"/>
      <c r="ON669" s="422"/>
      <c r="OO669" s="422"/>
      <c r="OP669" s="422"/>
      <c r="OQ669" s="422"/>
      <c r="OR669" s="422"/>
      <c r="OS669" s="422"/>
      <c r="OT669" s="422"/>
      <c r="OU669" s="422"/>
      <c r="OV669" s="422"/>
      <c r="OW669" s="422"/>
      <c r="OX669" s="422"/>
      <c r="OY669" s="422"/>
      <c r="OZ669" s="422"/>
      <c r="PA669" s="422"/>
      <c r="PB669" s="422"/>
      <c r="PC669" s="422"/>
      <c r="PD669" s="422"/>
      <c r="PE669" s="422"/>
      <c r="PF669" s="422"/>
      <c r="PG669" s="422"/>
      <c r="PH669" s="422"/>
      <c r="PI669" s="422"/>
      <c r="PJ669" s="422"/>
      <c r="PK669" s="422"/>
      <c r="PL669" s="422"/>
      <c r="PM669" s="422"/>
      <c r="PN669" s="422"/>
      <c r="PO669" s="422"/>
      <c r="PP669" s="422"/>
      <c r="PQ669" s="422"/>
      <c r="PR669" s="422"/>
      <c r="PS669" s="422"/>
      <c r="PT669" s="422"/>
      <c r="PU669" s="422"/>
      <c r="PV669" s="422"/>
      <c r="PW669" s="422"/>
      <c r="PX669" s="422"/>
      <c r="PY669" s="422"/>
      <c r="PZ669" s="422"/>
      <c r="QA669" s="422"/>
      <c r="QB669" s="422"/>
      <c r="QC669" s="422"/>
      <c r="QD669" s="422"/>
      <c r="QE669" s="422"/>
      <c r="QF669" s="422"/>
      <c r="QG669" s="422"/>
      <c r="QH669" s="422"/>
      <c r="QI669" s="422"/>
      <c r="QJ669" s="422"/>
      <c r="QK669" s="422"/>
      <c r="QL669" s="422"/>
      <c r="QM669" s="422"/>
      <c r="QN669" s="422"/>
      <c r="QO669" s="422"/>
      <c r="QP669" s="422"/>
      <c r="QQ669" s="422"/>
      <c r="QR669" s="422"/>
      <c r="QS669" s="422"/>
      <c r="QT669" s="422"/>
      <c r="QU669" s="422"/>
      <c r="QV669" s="422"/>
      <c r="QW669" s="422"/>
      <c r="QX669" s="422"/>
      <c r="QY669" s="422"/>
      <c r="QZ669" s="422"/>
      <c r="RA669" s="422"/>
      <c r="RB669" s="422"/>
      <c r="RC669" s="422"/>
      <c r="RD669" s="422"/>
      <c r="RE669" s="422"/>
      <c r="RF669" s="422"/>
      <c r="RG669" s="422"/>
      <c r="RH669" s="422"/>
      <c r="RI669" s="422"/>
      <c r="RJ669" s="422"/>
      <c r="RK669" s="422"/>
      <c r="RL669" s="422"/>
      <c r="RM669" s="422"/>
      <c r="RN669" s="422"/>
      <c r="RO669" s="422"/>
      <c r="RP669" s="422"/>
      <c r="RQ669" s="422"/>
      <c r="RR669" s="422"/>
      <c r="RS669" s="422"/>
      <c r="RT669" s="422"/>
      <c r="RU669" s="422"/>
      <c r="RV669" s="422"/>
      <c r="RW669" s="422"/>
      <c r="RX669" s="422"/>
      <c r="RY669" s="422"/>
      <c r="RZ669" s="422"/>
      <c r="SA669" s="422"/>
      <c r="SB669" s="422"/>
      <c r="SC669" s="422"/>
      <c r="SD669" s="422"/>
      <c r="SE669" s="422"/>
      <c r="SF669" s="422"/>
      <c r="SG669" s="422"/>
      <c r="SH669" s="422"/>
      <c r="SI669" s="422"/>
      <c r="SJ669" s="422"/>
      <c r="SK669" s="422"/>
      <c r="SL669" s="422"/>
      <c r="SM669" s="422"/>
      <c r="SN669" s="422"/>
      <c r="SO669" s="422"/>
      <c r="SP669" s="422"/>
      <c r="SQ669" s="422"/>
      <c r="SR669" s="422"/>
      <c r="SS669" s="422"/>
      <c r="ST669" s="422"/>
      <c r="SU669" s="422"/>
      <c r="SV669" s="422"/>
      <c r="SW669" s="422"/>
      <c r="SX669" s="422"/>
      <c r="SY669" s="422"/>
      <c r="SZ669" s="422"/>
      <c r="TA669" s="422"/>
      <c r="TB669" s="422"/>
      <c r="TC669" s="422"/>
      <c r="TD669" s="422"/>
      <c r="TE669" s="422"/>
      <c r="TF669" s="422"/>
      <c r="TG669" s="422"/>
      <c r="TH669" s="422"/>
      <c r="TI669" s="422"/>
      <c r="TJ669" s="422"/>
      <c r="TK669" s="422"/>
      <c r="TL669" s="422"/>
      <c r="TM669" s="422"/>
      <c r="TN669" s="422"/>
      <c r="TO669" s="422"/>
      <c r="TP669" s="422"/>
      <c r="TQ669" s="422"/>
      <c r="TR669" s="422"/>
      <c r="TS669" s="422"/>
      <c r="TT669" s="422"/>
      <c r="TU669" s="422"/>
      <c r="TV669" s="422"/>
      <c r="TW669" s="422"/>
      <c r="TX669" s="422"/>
      <c r="TY669" s="422"/>
      <c r="TZ669" s="422"/>
      <c r="UA669" s="422"/>
      <c r="UB669" s="422"/>
      <c r="UC669" s="422"/>
      <c r="UD669" s="422"/>
      <c r="UE669" s="422"/>
      <c r="UF669" s="422"/>
      <c r="UG669" s="422"/>
      <c r="UH669" s="422"/>
      <c r="UI669" s="422"/>
      <c r="UJ669" s="422"/>
      <c r="UK669" s="422"/>
      <c r="UL669" s="422"/>
      <c r="UM669" s="422"/>
      <c r="UN669" s="422"/>
      <c r="UO669" s="422"/>
      <c r="UP669" s="422"/>
      <c r="UQ669" s="422"/>
      <c r="UR669" s="422"/>
      <c r="US669" s="422"/>
      <c r="UT669" s="422"/>
      <c r="UU669" s="422"/>
      <c r="UV669" s="422"/>
      <c r="UW669" s="422"/>
      <c r="UX669" s="422"/>
      <c r="UY669" s="422"/>
      <c r="UZ669" s="422"/>
      <c r="VA669" s="422"/>
      <c r="VB669" s="422"/>
      <c r="VC669" s="422"/>
      <c r="VD669" s="422"/>
      <c r="VE669" s="422"/>
      <c r="VF669" s="422"/>
      <c r="VG669" s="422"/>
      <c r="VH669" s="422"/>
      <c r="VI669" s="422"/>
      <c r="VJ669" s="422"/>
      <c r="VK669" s="422"/>
      <c r="VL669" s="422"/>
      <c r="VM669" s="422"/>
      <c r="VN669" s="422"/>
      <c r="VO669" s="422"/>
      <c r="VP669" s="422"/>
      <c r="VQ669" s="422"/>
      <c r="VR669" s="422"/>
      <c r="VS669" s="422"/>
      <c r="VT669" s="422"/>
      <c r="VU669" s="422"/>
      <c r="VV669" s="422"/>
      <c r="VW669" s="422"/>
      <c r="VX669" s="422"/>
      <c r="VY669" s="422"/>
      <c r="VZ669" s="422"/>
      <c r="WA669" s="422"/>
      <c r="WB669" s="422"/>
      <c r="WC669" s="422"/>
      <c r="WD669" s="422"/>
      <c r="WE669" s="422"/>
      <c r="WF669" s="422"/>
      <c r="WG669" s="422"/>
      <c r="WH669" s="422"/>
      <c r="WI669" s="422"/>
      <c r="WJ669" s="422"/>
      <c r="WK669" s="422"/>
      <c r="WL669" s="422"/>
      <c r="WM669" s="422"/>
      <c r="WN669" s="422"/>
      <c r="WO669" s="422"/>
      <c r="WP669" s="422"/>
      <c r="WQ669" s="422"/>
      <c r="WR669" s="422"/>
      <c r="WS669" s="422"/>
      <c r="WT669" s="422"/>
      <c r="WU669" s="422"/>
      <c r="WV669" s="422"/>
      <c r="WW669" s="422"/>
      <c r="WX669" s="422"/>
      <c r="WY669" s="422"/>
      <c r="WZ669" s="422"/>
      <c r="XA669" s="422"/>
      <c r="XB669" s="422"/>
      <c r="XC669" s="422"/>
      <c r="XD669" s="422"/>
      <c r="XE669" s="422"/>
      <c r="XF669" s="422"/>
      <c r="XG669" s="422"/>
      <c r="XH669" s="422"/>
      <c r="XI669" s="422"/>
      <c r="XJ669" s="422"/>
      <c r="XK669" s="422"/>
      <c r="XL669" s="422"/>
      <c r="XM669" s="422"/>
      <c r="XN669" s="422"/>
      <c r="XO669" s="422"/>
      <c r="XP669" s="422"/>
      <c r="XQ669" s="422"/>
      <c r="XR669" s="422"/>
      <c r="XS669" s="422"/>
      <c r="XT669" s="422"/>
      <c r="XU669" s="422"/>
      <c r="XV669" s="422"/>
      <c r="XW669" s="422"/>
      <c r="XX669" s="422"/>
      <c r="XY669" s="422"/>
      <c r="XZ669" s="422"/>
      <c r="YA669" s="422"/>
      <c r="YB669" s="422"/>
      <c r="YC669" s="422"/>
      <c r="YD669" s="422"/>
      <c r="YE669" s="422"/>
      <c r="YF669" s="422"/>
      <c r="YG669" s="422"/>
      <c r="YH669" s="422"/>
      <c r="YI669" s="422"/>
      <c r="YJ669" s="422"/>
      <c r="YK669" s="422"/>
      <c r="YL669" s="422"/>
      <c r="YM669" s="422"/>
      <c r="YN669" s="422"/>
      <c r="YO669" s="422"/>
      <c r="YP669" s="422"/>
      <c r="YQ669" s="422"/>
      <c r="YR669" s="422"/>
      <c r="YS669" s="422"/>
      <c r="YT669" s="422"/>
      <c r="YU669" s="422"/>
      <c r="YV669" s="422"/>
      <c r="YW669" s="422"/>
      <c r="YX669" s="422"/>
      <c r="YY669" s="422"/>
      <c r="YZ669" s="422"/>
      <c r="ZA669" s="422"/>
      <c r="ZB669" s="422"/>
      <c r="ZC669" s="422"/>
      <c r="ZD669" s="422"/>
      <c r="ZE669" s="422"/>
      <c r="ZF669" s="422"/>
      <c r="ZG669" s="422"/>
      <c r="ZH669" s="422"/>
      <c r="ZI669" s="422"/>
      <c r="ZJ669" s="422"/>
      <c r="ZK669" s="422"/>
      <c r="ZL669" s="422"/>
      <c r="ZM669" s="422"/>
      <c r="ZN669" s="422"/>
      <c r="ZO669" s="422"/>
      <c r="ZP669" s="422"/>
      <c r="ZQ669" s="422"/>
      <c r="ZR669" s="422"/>
      <c r="ZS669" s="422"/>
      <c r="ZT669" s="422"/>
      <c r="ZU669" s="422"/>
      <c r="ZV669" s="422"/>
      <c r="ZW669" s="422"/>
      <c r="ZX669" s="422"/>
      <c r="ZY669" s="422"/>
      <c r="ZZ669" s="422"/>
      <c r="AAA669" s="422"/>
      <c r="AAB669" s="422"/>
      <c r="AAC669" s="422"/>
      <c r="AAD669" s="422"/>
      <c r="AAE669" s="422"/>
      <c r="AAF669" s="422"/>
      <c r="AAG669" s="422"/>
      <c r="AAH669" s="422"/>
      <c r="AAI669" s="422"/>
      <c r="AAJ669" s="422"/>
      <c r="AAK669" s="422"/>
      <c r="AAL669" s="422"/>
      <c r="AAM669" s="422"/>
      <c r="AAN669" s="422"/>
      <c r="AAO669" s="422"/>
      <c r="AAP669" s="422"/>
      <c r="AAQ669" s="422"/>
      <c r="AAR669" s="422"/>
      <c r="AAS669" s="422"/>
      <c r="AAT669" s="422"/>
      <c r="AAU669" s="422"/>
      <c r="AAV669" s="422"/>
      <c r="AAW669" s="422"/>
      <c r="AAX669" s="422"/>
      <c r="AAY669" s="422"/>
      <c r="AAZ669" s="422"/>
      <c r="ABA669" s="422"/>
      <c r="ABB669" s="422"/>
      <c r="ABC669" s="422"/>
      <c r="ABD669" s="422"/>
      <c r="ABE669" s="422"/>
      <c r="ABF669" s="422"/>
      <c r="ABG669" s="422"/>
      <c r="ABH669" s="422"/>
      <c r="ABI669" s="422"/>
      <c r="ABJ669" s="422"/>
      <c r="ABK669" s="422"/>
      <c r="ABL669" s="422"/>
      <c r="ABM669" s="422"/>
      <c r="ABN669" s="422"/>
      <c r="ABO669" s="422"/>
      <c r="ABP669" s="422"/>
      <c r="ABQ669" s="422"/>
      <c r="ABR669" s="422"/>
      <c r="ABS669" s="422"/>
      <c r="ABT669" s="422"/>
      <c r="ABU669" s="422"/>
      <c r="ABV669" s="422"/>
      <c r="ABW669" s="422"/>
      <c r="ABX669" s="422"/>
      <c r="ABY669" s="422"/>
      <c r="ABZ669" s="422"/>
      <c r="ACA669" s="422"/>
      <c r="ACB669" s="422"/>
      <c r="ACC669" s="422"/>
      <c r="ACD669" s="422"/>
      <c r="ACE669" s="422"/>
      <c r="ACF669" s="422"/>
      <c r="ACG669" s="422"/>
      <c r="ACH669" s="422"/>
      <c r="ACI669" s="422"/>
      <c r="ACJ669" s="422"/>
      <c r="ACK669" s="422"/>
      <c r="ACL669" s="422"/>
      <c r="ACM669" s="422"/>
      <c r="ACN669" s="422"/>
      <c r="ACO669" s="422"/>
      <c r="ACP669" s="422"/>
      <c r="ACQ669" s="422"/>
      <c r="ACR669" s="422"/>
      <c r="ACS669" s="422"/>
      <c r="ACT669" s="422"/>
      <c r="ACU669" s="422"/>
      <c r="ACV669" s="422"/>
      <c r="ACW669" s="422"/>
      <c r="ACX669" s="422"/>
      <c r="ACY669" s="422"/>
      <c r="ACZ669" s="422"/>
      <c r="ADA669" s="422"/>
      <c r="ADB669" s="422"/>
      <c r="ADC669" s="422"/>
      <c r="ADD669" s="422"/>
      <c r="ADE669" s="422"/>
      <c r="ADF669" s="422"/>
      <c r="ADG669" s="422"/>
      <c r="ADH669" s="422"/>
      <c r="ADI669" s="422"/>
      <c r="ADJ669" s="422"/>
      <c r="ADK669" s="422"/>
      <c r="ADL669" s="422"/>
      <c r="ADM669" s="422"/>
      <c r="ADN669" s="422"/>
      <c r="ADO669" s="422"/>
      <c r="ADP669" s="422"/>
      <c r="ADQ669" s="422"/>
      <c r="ADR669" s="422"/>
      <c r="ADS669" s="422"/>
      <c r="ADT669" s="422"/>
      <c r="ADU669" s="422"/>
      <c r="ADV669" s="422"/>
      <c r="ADW669" s="422"/>
      <c r="ADX669" s="422"/>
      <c r="ADY669" s="422"/>
      <c r="ADZ669" s="422"/>
      <c r="AEA669" s="422"/>
      <c r="AEB669" s="422"/>
      <c r="AEC669" s="422"/>
      <c r="AED669" s="422"/>
      <c r="AEE669" s="422"/>
      <c r="AEF669" s="422"/>
      <c r="AEG669" s="422"/>
      <c r="AEH669" s="422"/>
      <c r="AEI669" s="422"/>
      <c r="AEJ669" s="422"/>
      <c r="AEK669" s="422"/>
      <c r="AEL669" s="422"/>
      <c r="AEM669" s="422"/>
      <c r="AEN669" s="422"/>
      <c r="AEO669" s="422"/>
      <c r="AEP669" s="422"/>
      <c r="AEQ669" s="422"/>
      <c r="AER669" s="422"/>
      <c r="AES669" s="422"/>
      <c r="AET669" s="422"/>
      <c r="AEU669" s="422"/>
      <c r="AEV669" s="422"/>
      <c r="AEW669" s="422"/>
      <c r="AEX669" s="422"/>
      <c r="AEY669" s="422"/>
      <c r="AEZ669" s="422"/>
      <c r="AFA669" s="422"/>
      <c r="AFB669" s="422"/>
      <c r="AFC669" s="422"/>
      <c r="AFD669" s="422"/>
      <c r="AFE669" s="422"/>
      <c r="AFF669" s="422"/>
      <c r="AFG669" s="422"/>
      <c r="AFH669" s="422"/>
      <c r="AFI669" s="422"/>
      <c r="AFJ669" s="422"/>
      <c r="AFK669" s="422"/>
      <c r="AFL669" s="422"/>
      <c r="AFM669" s="422"/>
      <c r="AFN669" s="422"/>
      <c r="AFO669" s="422"/>
      <c r="AFP669" s="422"/>
      <c r="AFQ669" s="422"/>
      <c r="AFR669" s="422"/>
      <c r="AFS669" s="422"/>
      <c r="AFT669" s="422"/>
      <c r="AFU669" s="422"/>
      <c r="AFV669" s="422"/>
      <c r="AFW669" s="422"/>
      <c r="AFX669" s="422"/>
      <c r="AFY669" s="422"/>
      <c r="AFZ669" s="422"/>
      <c r="AGA669" s="422"/>
      <c r="AGB669" s="422"/>
      <c r="AGC669" s="422"/>
      <c r="AGD669" s="422"/>
      <c r="AGE669" s="422"/>
      <c r="AGF669" s="422"/>
      <c r="AGG669" s="422"/>
      <c r="AGH669" s="422"/>
      <c r="AGI669" s="422"/>
      <c r="AGJ669" s="422"/>
      <c r="AGK669" s="422"/>
      <c r="AGL669" s="422"/>
      <c r="AGM669" s="422"/>
      <c r="AGN669" s="422"/>
      <c r="AGO669" s="422"/>
      <c r="AGP669" s="422"/>
      <c r="AGQ669" s="422"/>
      <c r="AGR669" s="422"/>
      <c r="AGS669" s="422"/>
      <c r="AGT669" s="422"/>
      <c r="AGU669" s="422"/>
      <c r="AGV669" s="422"/>
      <c r="AGW669" s="422"/>
      <c r="AGX669" s="422"/>
      <c r="AGY669" s="422"/>
      <c r="AGZ669" s="422"/>
      <c r="AHA669" s="422"/>
      <c r="AHB669" s="422"/>
      <c r="AHC669" s="422"/>
      <c r="AHD669" s="422"/>
      <c r="AHE669" s="422"/>
      <c r="AHF669" s="422"/>
      <c r="AHG669" s="422"/>
      <c r="AHH669" s="422"/>
      <c r="AHI669" s="422"/>
      <c r="AHJ669" s="422"/>
      <c r="AHK669" s="422"/>
      <c r="AHL669" s="422"/>
      <c r="AHM669" s="422"/>
      <c r="AHN669" s="422"/>
      <c r="AHO669" s="422"/>
      <c r="AHP669" s="422"/>
      <c r="AHQ669" s="422"/>
      <c r="AHR669" s="422"/>
      <c r="AHS669" s="422"/>
      <c r="AHT669" s="422"/>
      <c r="AHU669" s="422"/>
      <c r="AHV669" s="422"/>
      <c r="AHW669" s="422"/>
      <c r="AHX669" s="422"/>
      <c r="AHY669" s="422"/>
      <c r="AHZ669" s="422"/>
      <c r="AIA669" s="422"/>
      <c r="AIB669" s="422"/>
      <c r="AIC669" s="422"/>
      <c r="AID669" s="422"/>
      <c r="AIE669" s="422"/>
      <c r="AIF669" s="422"/>
      <c r="AIG669" s="422"/>
      <c r="AIH669" s="422"/>
      <c r="AII669" s="422"/>
      <c r="AIJ669" s="422"/>
      <c r="AIK669" s="422"/>
      <c r="AIL669" s="422"/>
      <c r="AIM669" s="422"/>
      <c r="AIN669" s="422"/>
      <c r="AIO669" s="422"/>
      <c r="AIP669" s="422"/>
      <c r="AIQ669" s="422"/>
      <c r="AIR669" s="422"/>
      <c r="AIS669" s="422"/>
      <c r="AIT669" s="422"/>
      <c r="AIU669" s="422"/>
      <c r="AIV669" s="422"/>
      <c r="AIW669" s="422"/>
      <c r="AIX669" s="422"/>
      <c r="AIY669" s="422"/>
      <c r="AIZ669" s="422"/>
      <c r="AJA669" s="422"/>
      <c r="AJB669" s="422"/>
      <c r="AJC669" s="422"/>
      <c r="AJD669" s="422"/>
      <c r="AJE669" s="422"/>
      <c r="AJF669" s="422"/>
      <c r="AJG669" s="422"/>
      <c r="AJH669" s="422"/>
      <c r="AJI669" s="422"/>
      <c r="AJJ669" s="422"/>
      <c r="AJK669" s="422"/>
      <c r="AJL669" s="422"/>
      <c r="AJM669" s="422"/>
      <c r="AJN669" s="422"/>
      <c r="AJO669" s="422"/>
      <c r="AJP669" s="422"/>
      <c r="AJQ669" s="422"/>
      <c r="AJR669" s="422"/>
      <c r="AJS669" s="422"/>
      <c r="AJT669" s="422"/>
      <c r="AJU669" s="422"/>
      <c r="AJV669" s="422"/>
      <c r="AJW669" s="422"/>
      <c r="AJX669" s="422"/>
      <c r="AJY669" s="422"/>
      <c r="AJZ669" s="422"/>
      <c r="AKA669" s="422"/>
      <c r="AKB669" s="422"/>
      <c r="AKC669" s="422"/>
      <c r="AKD669" s="422"/>
      <c r="AKE669" s="422"/>
      <c r="AKF669" s="422"/>
      <c r="AKG669" s="422"/>
      <c r="AKH669" s="422"/>
      <c r="AKI669" s="422"/>
      <c r="AKJ669" s="422"/>
      <c r="AKK669" s="422"/>
      <c r="AKL669" s="422"/>
      <c r="AKM669" s="422"/>
      <c r="AKN669" s="422"/>
      <c r="AKO669" s="422"/>
      <c r="AKP669" s="422"/>
      <c r="AKQ669" s="422"/>
      <c r="AKR669" s="422"/>
      <c r="AKS669" s="422"/>
      <c r="AKT669" s="422"/>
      <c r="AKU669" s="422"/>
      <c r="AKV669" s="422"/>
      <c r="AKW669" s="422"/>
      <c r="AKX669" s="422"/>
      <c r="AKY669" s="422"/>
      <c r="AKZ669" s="422"/>
      <c r="ALA669" s="422"/>
      <c r="ALB669" s="422"/>
      <c r="ALC669" s="422"/>
      <c r="ALD669" s="422"/>
      <c r="ALE669" s="422"/>
      <c r="ALF669" s="422"/>
      <c r="ALG669" s="422"/>
      <c r="ALH669" s="422"/>
      <c r="ALI669" s="422"/>
      <c r="ALJ669" s="422"/>
      <c r="ALK669" s="422"/>
      <c r="ALL669" s="422"/>
      <c r="ALM669" s="422"/>
      <c r="ALN669" s="422"/>
      <c r="ALO669" s="422"/>
      <c r="ALP669" s="422"/>
      <c r="ALQ669" s="422"/>
      <c r="ALR669" s="422"/>
      <c r="ALS669" s="422"/>
      <c r="ALT669" s="422"/>
      <c r="ALU669" s="422"/>
      <c r="ALV669" s="422"/>
      <c r="ALW669" s="422"/>
      <c r="ALX669" s="422"/>
      <c r="ALY669" s="422"/>
      <c r="ALZ669" s="422"/>
      <c r="AMA669" s="422"/>
      <c r="AMB669" s="422"/>
      <c r="AMC669" s="422"/>
      <c r="AMD669" s="422"/>
      <c r="AME669" s="422"/>
      <c r="AMF669" s="422"/>
      <c r="AMG669" s="422"/>
      <c r="AMH669" s="422"/>
      <c r="AMI669" s="422"/>
      <c r="AMJ669" s="422"/>
      <c r="AMK669" s="422"/>
      <c r="AML669" s="422"/>
      <c r="AMM669" s="422"/>
      <c r="AMN669" s="422"/>
      <c r="AMO669" s="422"/>
      <c r="AMP669" s="422"/>
      <c r="AMQ669" s="422"/>
      <c r="AMR669" s="422"/>
      <c r="AMS669" s="422"/>
      <c r="AMT669" s="422"/>
      <c r="AMU669" s="422"/>
      <c r="AMV669" s="422"/>
      <c r="AMW669" s="422"/>
      <c r="AMX669" s="422"/>
    </row>
    <row r="670" spans="1:1038" s="398" customFormat="1" ht="18" customHeight="1">
      <c r="A670" s="548">
        <v>43333</v>
      </c>
      <c r="B670" s="543" t="s">
        <v>1647</v>
      </c>
      <c r="C670" s="226"/>
      <c r="D670" s="225" t="s">
        <v>1279</v>
      </c>
      <c r="E670" s="226">
        <v>87</v>
      </c>
      <c r="F670" s="226">
        <v>2</v>
      </c>
      <c r="G670" s="391" t="str">
        <f t="shared" si="336"/>
        <v>87-2</v>
      </c>
      <c r="H670" s="226">
        <v>16.5</v>
      </c>
      <c r="I670" s="226">
        <v>79</v>
      </c>
      <c r="J670" s="544">
        <f t="shared" si="354"/>
        <v>0</v>
      </c>
      <c r="K670" s="545" t="str">
        <f>IF(J672=1,IF(((VLOOKUP($G670,[3]Depth_Lookup!$A$3:$J$550,9,FALSE))-(I670/100))=0,"Good",IF(((VLOOKUP($G670,[3]Depth_Lookup!$A$3:$J$550,9,FALSE))-(I670/100))&gt;0,"Too Short","Too Long")))</f>
        <v>Too Short</v>
      </c>
      <c r="L670" s="171">
        <f>(VLOOKUP($G670,Depth_Lookup!$A$3:$J$410,10,FALSE))+(H670/100)</f>
        <v>222.435</v>
      </c>
      <c r="M670" s="171">
        <f>(VLOOKUP($G670,Depth_Lookup!$A$3:$J$410,10,FALSE))+(I670/100)</f>
        <v>223.06</v>
      </c>
      <c r="N670" s="232" t="s">
        <v>2211</v>
      </c>
      <c r="O670" s="226" t="s">
        <v>1280</v>
      </c>
      <c r="P670" s="226" t="s">
        <v>853</v>
      </c>
      <c r="Q670" s="226" t="s">
        <v>125</v>
      </c>
      <c r="R670" s="391" t="str">
        <f t="shared" si="351"/>
        <v>SerpentinizedHarzburgite</v>
      </c>
      <c r="S670" s="226" t="s">
        <v>115</v>
      </c>
      <c r="T670" s="226" t="s">
        <v>94</v>
      </c>
      <c r="U670" s="226" t="s">
        <v>95</v>
      </c>
      <c r="V670" s="226" t="s">
        <v>96</v>
      </c>
      <c r="W670" s="226" t="s">
        <v>102</v>
      </c>
      <c r="X670" s="392">
        <f>VLOOKUP(W670,[3]definitions_list_lookup!$A$13:$B$19,2,0)</f>
        <v>5</v>
      </c>
      <c r="Y670" s="226" t="s">
        <v>90</v>
      </c>
      <c r="Z670" s="226" t="s">
        <v>91</v>
      </c>
      <c r="AA670" s="226" t="s">
        <v>1685</v>
      </c>
      <c r="AB670" s="226"/>
      <c r="AC670" s="226"/>
      <c r="AD670" s="226"/>
      <c r="AE670" s="393"/>
      <c r="AF670" s="391" t="e">
        <f>VLOOKUP(AE670,[3]definitions_list_mag!$V$12:$W$15,2,0)</f>
        <v>#N/A</v>
      </c>
      <c r="AG670" s="394"/>
      <c r="AH670" s="226"/>
      <c r="AI670" s="257">
        <f t="shared" si="355"/>
        <v>75</v>
      </c>
      <c r="AJ670" s="226"/>
      <c r="AK670" s="226"/>
      <c r="AL670" s="226"/>
      <c r="AM670" s="226"/>
      <c r="AN670" s="226"/>
      <c r="AO670" s="257"/>
      <c r="AP670" s="226"/>
      <c r="AQ670" s="226"/>
      <c r="AR670" s="226"/>
      <c r="AS670" s="226"/>
      <c r="AT670" s="226"/>
      <c r="AU670" s="257"/>
      <c r="AV670" s="226"/>
      <c r="AW670" s="226"/>
      <c r="AX670" s="226"/>
      <c r="AY670" s="226"/>
      <c r="AZ670" s="226"/>
      <c r="BA670" s="257">
        <v>25</v>
      </c>
      <c r="BB670" s="226">
        <v>7</v>
      </c>
      <c r="BC670" s="226">
        <v>4</v>
      </c>
      <c r="BD670" s="226" t="s">
        <v>118</v>
      </c>
      <c r="BE670" s="226" t="s">
        <v>103</v>
      </c>
      <c r="BF670" s="226" t="s">
        <v>2067</v>
      </c>
      <c r="BG670" s="257"/>
      <c r="BH670" s="226"/>
      <c r="BI670" s="226"/>
      <c r="BJ670" s="226"/>
      <c r="BK670" s="226"/>
      <c r="BL670" s="226"/>
      <c r="BM670" s="257"/>
      <c r="BN670" s="226"/>
      <c r="BO670" s="226"/>
      <c r="BP670" s="226"/>
      <c r="BQ670" s="226"/>
      <c r="BR670" s="226"/>
      <c r="BS670" s="226"/>
      <c r="BT670" s="226"/>
      <c r="BU670" s="226"/>
      <c r="BV670" s="226"/>
      <c r="BW670" s="226"/>
      <c r="BX670" s="226"/>
      <c r="BY670" s="257"/>
      <c r="BZ670" s="226"/>
      <c r="CA670" s="226"/>
      <c r="CB670" s="226"/>
      <c r="CC670" s="226"/>
      <c r="CD670" s="226"/>
      <c r="CE670" s="226"/>
      <c r="CF670" s="399">
        <f t="shared" si="352"/>
        <v>100</v>
      </c>
      <c r="CG670" s="259"/>
      <c r="CH670" s="150" t="s">
        <v>1360</v>
      </c>
      <c r="CI670" s="150">
        <v>100</v>
      </c>
      <c r="CJ670" s="150" t="s">
        <v>514</v>
      </c>
      <c r="CK670" s="158"/>
      <c r="CL670" s="395"/>
      <c r="CM670" s="395"/>
      <c r="CN670" s="395"/>
      <c r="CO670" s="395"/>
      <c r="CP670" s="395"/>
      <c r="CQ670" s="395"/>
      <c r="CR670" s="395"/>
      <c r="CS670" s="395"/>
      <c r="CT670" s="395"/>
      <c r="CU670" s="395"/>
      <c r="CV670" s="395"/>
      <c r="CW670" s="395"/>
      <c r="CX670" s="395"/>
      <c r="CY670" s="395"/>
      <c r="CZ670" s="395"/>
      <c r="DA670" s="395"/>
      <c r="DB670" s="395">
        <v>80</v>
      </c>
      <c r="DC670" s="257">
        <v>20</v>
      </c>
      <c r="DD670" s="395"/>
      <c r="DE670" s="395"/>
      <c r="DF670" s="395"/>
      <c r="DG670" s="395"/>
      <c r="DH670" s="395"/>
      <c r="DI670" s="395"/>
      <c r="DJ670" s="395"/>
      <c r="DK670" s="396">
        <f t="shared" si="353"/>
        <v>100</v>
      </c>
      <c r="DL670" s="259"/>
      <c r="DM670" s="395"/>
      <c r="DN670" s="395"/>
      <c r="DO670" s="397"/>
      <c r="DQ670" s="259"/>
      <c r="DR670" s="397"/>
      <c r="DS670" s="259"/>
      <c r="DT670" s="263" t="s">
        <v>2212</v>
      </c>
      <c r="DU670" s="256"/>
      <c r="DV670" s="256"/>
      <c r="DW670" s="400" t="e">
        <f>VLOOKUP(P670,[3]definitions_list_lookup!$K$30:$L$54,2,0)</f>
        <v>#N/A</v>
      </c>
      <c r="DX670" s="155" t="s">
        <v>2098</v>
      </c>
      <c r="DY670" s="155" t="s">
        <v>2213</v>
      </c>
      <c r="DZ670" s="546"/>
      <c r="EA670" s="104"/>
      <c r="EB670" s="256"/>
      <c r="EC670" s="104"/>
      <c r="ED670" s="229" t="s">
        <v>2517</v>
      </c>
      <c r="EE670" s="401"/>
      <c r="EF670" s="402"/>
      <c r="EG670" s="401"/>
      <c r="EH670" s="403"/>
      <c r="EI670" s="404"/>
      <c r="EJ670" s="405"/>
      <c r="EK670" s="406"/>
      <c r="EL670" s="401"/>
      <c r="EM670" s="403"/>
      <c r="EN670" s="403"/>
      <c r="EO670" s="407"/>
      <c r="EP670" s="407"/>
      <c r="EQ670" s="407"/>
      <c r="ER670" s="407"/>
      <c r="ES670" s="407"/>
      <c r="ET670" s="407"/>
      <c r="EU670" s="407"/>
      <c r="EV670" s="408"/>
      <c r="EW670" s="408"/>
      <c r="EX670" s="408"/>
      <c r="EY670" s="408"/>
      <c r="EZ670" s="192" t="e">
        <f t="shared" si="313"/>
        <v>#DIV/0!</v>
      </c>
      <c r="FA670" s="192" t="e">
        <f t="shared" si="314"/>
        <v>#DIV/0!</v>
      </c>
      <c r="FB670" s="192" t="e">
        <f t="shared" si="315"/>
        <v>#DIV/0!</v>
      </c>
      <c r="FC670" s="192" t="e">
        <f t="shared" si="316"/>
        <v>#DIV/0!</v>
      </c>
      <c r="FD670" s="192" t="e">
        <f t="shared" si="317"/>
        <v>#DIV/0!</v>
      </c>
      <c r="FE670" s="193" t="e">
        <f t="shared" si="318"/>
        <v>#DIV/0!</v>
      </c>
      <c r="FF670" s="194" t="e">
        <f t="shared" si="319"/>
        <v>#DIV/0!</v>
      </c>
      <c r="FG670" s="401"/>
      <c r="FH670" s="403"/>
      <c r="FI670" s="778">
        <f t="shared" si="324"/>
        <v>0</v>
      </c>
      <c r="FJ670" s="779" t="e">
        <f t="shared" si="325"/>
        <v>#DIV/0!</v>
      </c>
      <c r="FK670" s="779" t="e">
        <f t="shared" si="326"/>
        <v>#DIV/0!</v>
      </c>
      <c r="FL670" s="780" t="e">
        <f t="shared" si="327"/>
        <v>#DIV/0!</v>
      </c>
      <c r="FM670" s="169" t="e">
        <f t="shared" si="328"/>
        <v>#DIV/0!</v>
      </c>
      <c r="FN670" s="783" t="e">
        <f t="shared" si="329"/>
        <v>#DIV/0!</v>
      </c>
      <c r="FO670" s="226"/>
      <c r="FP670" s="226"/>
      <c r="FQ670" s="226"/>
      <c r="FR670" s="226"/>
      <c r="FS670" s="226"/>
      <c r="FT670" s="226"/>
      <c r="FU670" s="226"/>
      <c r="FV670" s="226"/>
      <c r="FW670" s="226"/>
      <c r="FX670" s="226"/>
      <c r="FY670" s="226"/>
      <c r="FZ670" s="226"/>
      <c r="GA670" s="226"/>
      <c r="GB670" s="226"/>
      <c r="GC670" s="226"/>
      <c r="GD670" s="226"/>
      <c r="GE670" s="226"/>
      <c r="GF670" s="226"/>
      <c r="GG670" s="226"/>
      <c r="GH670" s="226"/>
      <c r="GI670" s="226"/>
      <c r="GJ670" s="226"/>
      <c r="GK670" s="226"/>
      <c r="GL670" s="226"/>
      <c r="GM670" s="226"/>
      <c r="GN670" s="226"/>
      <c r="GO670" s="226"/>
      <c r="GP670" s="226"/>
      <c r="GQ670" s="226"/>
      <c r="GR670" s="226"/>
      <c r="GS670" s="226"/>
      <c r="GT670" s="226"/>
      <c r="GU670" s="226"/>
      <c r="GV670" s="226"/>
      <c r="GW670" s="226"/>
      <c r="GX670" s="226"/>
      <c r="GY670" s="226"/>
      <c r="GZ670" s="226"/>
      <c r="HA670" s="226"/>
      <c r="HB670" s="226"/>
      <c r="HC670" s="226"/>
      <c r="HD670" s="226"/>
      <c r="HE670" s="226"/>
      <c r="HF670" s="226"/>
      <c r="HG670" s="226"/>
      <c r="HH670" s="226"/>
      <c r="HI670" s="226"/>
      <c r="HJ670" s="226"/>
      <c r="HK670" s="226"/>
      <c r="HL670" s="226"/>
      <c r="HM670" s="226"/>
      <c r="HN670" s="226"/>
      <c r="HO670" s="226"/>
      <c r="HP670" s="226"/>
      <c r="HQ670" s="226"/>
      <c r="HR670" s="226"/>
      <c r="HS670" s="226"/>
      <c r="HT670" s="226"/>
      <c r="HU670" s="226"/>
      <c r="HV670" s="226"/>
      <c r="HW670" s="226"/>
      <c r="HX670" s="226"/>
      <c r="HY670" s="226"/>
      <c r="HZ670" s="226"/>
      <c r="IA670" s="226"/>
      <c r="IB670" s="226"/>
      <c r="IC670" s="226"/>
      <c r="ID670" s="226"/>
      <c r="IE670" s="226"/>
      <c r="IF670" s="226"/>
      <c r="IG670" s="226"/>
      <c r="IH670" s="226"/>
      <c r="II670" s="226"/>
      <c r="IJ670" s="226"/>
      <c r="IK670" s="226"/>
      <c r="IL670" s="226"/>
      <c r="IM670" s="226"/>
      <c r="IN670" s="226"/>
      <c r="IO670" s="226"/>
      <c r="IP670" s="226"/>
      <c r="IQ670" s="226"/>
      <c r="IR670" s="226"/>
      <c r="IS670" s="226"/>
      <c r="IT670" s="226"/>
      <c r="IU670" s="226"/>
      <c r="IV670" s="226"/>
      <c r="IW670" s="226"/>
      <c r="IX670" s="226"/>
      <c r="IY670" s="226"/>
      <c r="IZ670" s="226"/>
      <c r="JA670" s="226"/>
      <c r="JB670" s="226"/>
      <c r="JC670" s="226"/>
      <c r="JD670" s="226"/>
      <c r="JE670" s="226"/>
      <c r="JF670" s="226"/>
      <c r="JG670" s="226"/>
      <c r="JH670" s="226"/>
      <c r="JI670" s="226"/>
      <c r="JJ670" s="226"/>
      <c r="JK670" s="226"/>
      <c r="JL670" s="226"/>
      <c r="JM670" s="226"/>
      <c r="JN670" s="226"/>
      <c r="JO670" s="226"/>
      <c r="JP670" s="226"/>
      <c r="JQ670" s="226"/>
      <c r="JR670" s="226"/>
      <c r="JS670" s="226"/>
      <c r="JT670" s="226"/>
      <c r="JU670" s="226"/>
      <c r="JV670" s="226"/>
      <c r="JW670" s="226"/>
      <c r="JX670" s="226"/>
      <c r="JY670" s="226"/>
      <c r="JZ670" s="226"/>
      <c r="KA670" s="226"/>
      <c r="KB670" s="226"/>
      <c r="KC670" s="226"/>
      <c r="KD670" s="226"/>
      <c r="KE670" s="226"/>
      <c r="KF670" s="226"/>
      <c r="KG670" s="226"/>
      <c r="KH670" s="226"/>
      <c r="KI670" s="226"/>
      <c r="KJ670" s="226"/>
      <c r="KK670" s="226"/>
      <c r="KL670" s="226"/>
      <c r="KM670" s="226"/>
      <c r="KN670" s="226"/>
      <c r="KO670" s="226"/>
      <c r="KP670" s="226"/>
      <c r="KQ670" s="226"/>
      <c r="KR670" s="226"/>
      <c r="KS670" s="226"/>
      <c r="KT670" s="226"/>
      <c r="KU670" s="226"/>
      <c r="KV670" s="226"/>
      <c r="KW670" s="226"/>
      <c r="KX670" s="226"/>
      <c r="KY670" s="226"/>
      <c r="KZ670" s="226"/>
      <c r="LA670" s="226"/>
      <c r="LB670" s="226"/>
      <c r="LC670" s="226"/>
      <c r="LD670" s="226"/>
      <c r="LE670" s="226"/>
      <c r="LF670" s="226"/>
      <c r="LG670" s="226"/>
      <c r="LH670" s="226"/>
      <c r="LI670" s="226"/>
      <c r="LJ670" s="226"/>
      <c r="LK670" s="226"/>
      <c r="LL670" s="226"/>
      <c r="LM670" s="226"/>
      <c r="LN670" s="226"/>
      <c r="LO670" s="226"/>
      <c r="LP670" s="226"/>
      <c r="LQ670" s="226"/>
      <c r="LR670" s="226"/>
      <c r="LS670" s="226"/>
      <c r="LT670" s="226"/>
      <c r="LU670" s="226"/>
      <c r="LV670" s="226"/>
      <c r="LW670" s="226"/>
      <c r="LX670" s="226"/>
      <c r="LY670" s="226"/>
      <c r="LZ670" s="226"/>
      <c r="MA670" s="226"/>
      <c r="MB670" s="226"/>
      <c r="MC670" s="226"/>
      <c r="MD670" s="226"/>
      <c r="ME670" s="226"/>
      <c r="MF670" s="226"/>
      <c r="MG670" s="226"/>
      <c r="MH670" s="226"/>
      <c r="MI670" s="226"/>
      <c r="MJ670" s="226"/>
      <c r="MK670" s="226"/>
      <c r="ML670" s="226"/>
      <c r="MM670" s="226"/>
      <c r="MN670" s="226"/>
      <c r="MO670" s="226"/>
      <c r="MP670" s="226"/>
      <c r="MQ670" s="226"/>
      <c r="MR670" s="226"/>
      <c r="MS670" s="226"/>
      <c r="MT670" s="226"/>
      <c r="MU670" s="226"/>
      <c r="MV670" s="226"/>
      <c r="MW670" s="226"/>
      <c r="MX670" s="226"/>
      <c r="MY670" s="226"/>
      <c r="MZ670" s="226"/>
      <c r="NA670" s="226"/>
      <c r="NB670" s="226"/>
      <c r="NC670" s="226"/>
      <c r="ND670" s="226"/>
      <c r="NE670" s="226"/>
      <c r="NF670" s="226"/>
      <c r="NG670" s="226"/>
      <c r="NH670" s="226"/>
      <c r="NI670" s="226"/>
      <c r="NJ670" s="226"/>
      <c r="NK670" s="226"/>
      <c r="NL670" s="226"/>
      <c r="NM670" s="226"/>
      <c r="NN670" s="226"/>
      <c r="NO670" s="226"/>
      <c r="NP670" s="226"/>
      <c r="NQ670" s="226"/>
      <c r="NR670" s="226"/>
      <c r="NS670" s="226"/>
      <c r="NT670" s="226"/>
      <c r="NU670" s="226"/>
      <c r="NV670" s="226"/>
      <c r="NW670" s="226"/>
      <c r="NX670" s="226"/>
      <c r="NY670" s="226"/>
      <c r="NZ670" s="226"/>
      <c r="OA670" s="226"/>
      <c r="OB670" s="226"/>
      <c r="OC670" s="226"/>
      <c r="OD670" s="226"/>
      <c r="OE670" s="226"/>
      <c r="OF670" s="226"/>
      <c r="OG670" s="226"/>
      <c r="OH670" s="226"/>
      <c r="OI670" s="226"/>
      <c r="OJ670" s="226"/>
      <c r="OK670" s="226"/>
      <c r="OL670" s="226"/>
      <c r="OM670" s="226"/>
      <c r="ON670" s="226"/>
      <c r="OO670" s="226"/>
      <c r="OP670" s="226"/>
      <c r="OQ670" s="226"/>
      <c r="OR670" s="226"/>
      <c r="OS670" s="226"/>
      <c r="OT670" s="226"/>
      <c r="OU670" s="226"/>
      <c r="OV670" s="226"/>
      <c r="OW670" s="226"/>
      <c r="OX670" s="226"/>
      <c r="OY670" s="226"/>
      <c r="OZ670" s="226"/>
      <c r="PA670" s="226"/>
      <c r="PB670" s="226"/>
      <c r="PC670" s="226"/>
      <c r="PD670" s="226"/>
      <c r="PE670" s="226"/>
      <c r="PF670" s="226"/>
      <c r="PG670" s="226"/>
      <c r="PH670" s="226"/>
      <c r="PI670" s="226"/>
      <c r="PJ670" s="226"/>
      <c r="PK670" s="226"/>
      <c r="PL670" s="226"/>
      <c r="PM670" s="226"/>
      <c r="PN670" s="226"/>
      <c r="PO670" s="226"/>
      <c r="PP670" s="226"/>
      <c r="PQ670" s="226"/>
      <c r="PR670" s="226"/>
      <c r="PS670" s="226"/>
      <c r="PT670" s="226"/>
      <c r="PU670" s="226"/>
      <c r="PV670" s="226"/>
      <c r="PW670" s="226"/>
      <c r="PX670" s="226"/>
      <c r="PY670" s="226"/>
      <c r="PZ670" s="226"/>
      <c r="QA670" s="226"/>
      <c r="QB670" s="226"/>
      <c r="QC670" s="226"/>
      <c r="QD670" s="226"/>
      <c r="QE670" s="226"/>
      <c r="QF670" s="226"/>
      <c r="QG670" s="226"/>
      <c r="QH670" s="226"/>
      <c r="QI670" s="226"/>
      <c r="QJ670" s="226"/>
      <c r="QK670" s="226"/>
      <c r="QL670" s="226"/>
      <c r="QM670" s="226"/>
      <c r="QN670" s="226"/>
      <c r="QO670" s="226"/>
      <c r="QP670" s="226"/>
      <c r="QQ670" s="226"/>
      <c r="QR670" s="226"/>
      <c r="QS670" s="226"/>
      <c r="QT670" s="226"/>
      <c r="QU670" s="226"/>
      <c r="QV670" s="226"/>
      <c r="QW670" s="226"/>
      <c r="QX670" s="226"/>
      <c r="QY670" s="226"/>
      <c r="QZ670" s="226"/>
      <c r="RA670" s="226"/>
      <c r="RB670" s="226"/>
      <c r="RC670" s="226"/>
      <c r="RD670" s="226"/>
      <c r="RE670" s="226"/>
      <c r="RF670" s="226"/>
      <c r="RG670" s="226"/>
      <c r="RH670" s="226"/>
      <c r="RI670" s="226"/>
      <c r="RJ670" s="226"/>
      <c r="RK670" s="226"/>
      <c r="RL670" s="226"/>
      <c r="RM670" s="226"/>
      <c r="RN670" s="226"/>
      <c r="RO670" s="226"/>
      <c r="RP670" s="226"/>
      <c r="RQ670" s="226"/>
      <c r="RR670" s="226"/>
      <c r="RS670" s="226"/>
      <c r="RT670" s="226"/>
      <c r="RU670" s="226"/>
      <c r="RV670" s="226"/>
      <c r="RW670" s="226"/>
      <c r="RX670" s="226"/>
      <c r="RY670" s="226"/>
      <c r="RZ670" s="226"/>
      <c r="SA670" s="226"/>
      <c r="SB670" s="226"/>
      <c r="SC670" s="226"/>
      <c r="SD670" s="226"/>
      <c r="SE670" s="226"/>
      <c r="SF670" s="226"/>
      <c r="SG670" s="226"/>
      <c r="SH670" s="226"/>
      <c r="SI670" s="226"/>
      <c r="SJ670" s="226"/>
      <c r="SK670" s="226"/>
      <c r="SL670" s="226"/>
      <c r="SM670" s="226"/>
      <c r="SN670" s="226"/>
      <c r="SO670" s="226"/>
      <c r="SP670" s="226"/>
      <c r="SQ670" s="226"/>
      <c r="SR670" s="226"/>
      <c r="SS670" s="226"/>
      <c r="ST670" s="226"/>
      <c r="SU670" s="226"/>
      <c r="SV670" s="226"/>
      <c r="SW670" s="226"/>
      <c r="SX670" s="226"/>
      <c r="SY670" s="226"/>
      <c r="SZ670" s="226"/>
      <c r="TA670" s="226"/>
      <c r="TB670" s="226"/>
      <c r="TC670" s="226"/>
      <c r="TD670" s="226"/>
      <c r="TE670" s="226"/>
      <c r="TF670" s="226"/>
      <c r="TG670" s="226"/>
      <c r="TH670" s="226"/>
      <c r="TI670" s="226"/>
      <c r="TJ670" s="226"/>
      <c r="TK670" s="226"/>
      <c r="TL670" s="226"/>
      <c r="TM670" s="226"/>
      <c r="TN670" s="226"/>
      <c r="TO670" s="226"/>
      <c r="TP670" s="226"/>
      <c r="TQ670" s="226"/>
      <c r="TR670" s="226"/>
      <c r="TS670" s="226"/>
      <c r="TT670" s="226"/>
      <c r="TU670" s="226"/>
      <c r="TV670" s="226"/>
      <c r="TW670" s="226"/>
      <c r="TX670" s="226"/>
      <c r="TY670" s="226"/>
      <c r="TZ670" s="226"/>
      <c r="UA670" s="226"/>
      <c r="UB670" s="226"/>
      <c r="UC670" s="226"/>
      <c r="UD670" s="226"/>
      <c r="UE670" s="226"/>
      <c r="UF670" s="226"/>
      <c r="UG670" s="226"/>
      <c r="UH670" s="226"/>
      <c r="UI670" s="226"/>
      <c r="UJ670" s="226"/>
      <c r="UK670" s="226"/>
      <c r="UL670" s="226"/>
      <c r="UM670" s="226"/>
      <c r="UN670" s="226"/>
      <c r="UO670" s="226"/>
      <c r="UP670" s="226"/>
      <c r="UQ670" s="226"/>
      <c r="UR670" s="226"/>
      <c r="US670" s="226"/>
      <c r="UT670" s="226"/>
      <c r="UU670" s="226"/>
      <c r="UV670" s="226"/>
      <c r="UW670" s="226"/>
      <c r="UX670" s="226"/>
      <c r="UY670" s="226"/>
      <c r="UZ670" s="226"/>
      <c r="VA670" s="226"/>
      <c r="VB670" s="226"/>
      <c r="VC670" s="226"/>
      <c r="VD670" s="226"/>
      <c r="VE670" s="226"/>
      <c r="VF670" s="226"/>
      <c r="VG670" s="226"/>
      <c r="VH670" s="226"/>
      <c r="VI670" s="226"/>
      <c r="VJ670" s="226"/>
      <c r="VK670" s="226"/>
      <c r="VL670" s="226"/>
      <c r="VM670" s="226"/>
      <c r="VN670" s="226"/>
      <c r="VO670" s="226"/>
      <c r="VP670" s="226"/>
      <c r="VQ670" s="226"/>
      <c r="VR670" s="226"/>
      <c r="VS670" s="226"/>
      <c r="VT670" s="226"/>
      <c r="VU670" s="226"/>
      <c r="VV670" s="226"/>
      <c r="VW670" s="226"/>
      <c r="VX670" s="226"/>
      <c r="VY670" s="226"/>
      <c r="VZ670" s="226"/>
      <c r="WA670" s="226"/>
      <c r="WB670" s="226"/>
      <c r="WC670" s="226"/>
      <c r="WD670" s="226"/>
      <c r="WE670" s="226"/>
      <c r="WF670" s="226"/>
      <c r="WG670" s="226"/>
      <c r="WH670" s="226"/>
      <c r="WI670" s="226"/>
      <c r="WJ670" s="226"/>
      <c r="WK670" s="226"/>
      <c r="WL670" s="226"/>
      <c r="WM670" s="226"/>
      <c r="WN670" s="226"/>
      <c r="WO670" s="226"/>
      <c r="WP670" s="226"/>
      <c r="WQ670" s="226"/>
      <c r="WR670" s="226"/>
      <c r="WS670" s="226"/>
      <c r="WT670" s="226"/>
      <c r="WU670" s="226"/>
      <c r="WV670" s="226"/>
      <c r="WW670" s="226"/>
      <c r="WX670" s="226"/>
      <c r="WY670" s="226"/>
      <c r="WZ670" s="226"/>
      <c r="XA670" s="226"/>
      <c r="XB670" s="226"/>
      <c r="XC670" s="226"/>
      <c r="XD670" s="226"/>
      <c r="XE670" s="226"/>
      <c r="XF670" s="226"/>
      <c r="XG670" s="226"/>
      <c r="XH670" s="226"/>
      <c r="XI670" s="226"/>
      <c r="XJ670" s="226"/>
      <c r="XK670" s="226"/>
      <c r="XL670" s="226"/>
      <c r="XM670" s="226"/>
      <c r="XN670" s="226"/>
      <c r="XO670" s="226"/>
      <c r="XP670" s="226"/>
      <c r="XQ670" s="226"/>
      <c r="XR670" s="226"/>
      <c r="XS670" s="226"/>
      <c r="XT670" s="226"/>
      <c r="XU670" s="226"/>
      <c r="XV670" s="226"/>
      <c r="XW670" s="226"/>
      <c r="XX670" s="226"/>
      <c r="XY670" s="226"/>
      <c r="XZ670" s="226"/>
      <c r="YA670" s="226"/>
      <c r="YB670" s="226"/>
      <c r="YC670" s="226"/>
      <c r="YD670" s="226"/>
      <c r="YE670" s="226"/>
      <c r="YF670" s="226"/>
      <c r="YG670" s="226"/>
      <c r="YH670" s="226"/>
      <c r="YI670" s="226"/>
      <c r="YJ670" s="226"/>
      <c r="YK670" s="226"/>
      <c r="YL670" s="226"/>
      <c r="YM670" s="226"/>
      <c r="YN670" s="226"/>
      <c r="YO670" s="226"/>
      <c r="YP670" s="226"/>
      <c r="YQ670" s="226"/>
      <c r="YR670" s="226"/>
      <c r="YS670" s="226"/>
      <c r="YT670" s="226"/>
      <c r="YU670" s="226"/>
      <c r="YV670" s="226"/>
      <c r="YW670" s="226"/>
      <c r="YX670" s="226"/>
      <c r="YY670" s="226"/>
      <c r="YZ670" s="226"/>
      <c r="ZA670" s="226"/>
      <c r="ZB670" s="226"/>
      <c r="ZC670" s="226"/>
      <c r="ZD670" s="226"/>
      <c r="ZE670" s="226"/>
      <c r="ZF670" s="226"/>
      <c r="ZG670" s="226"/>
      <c r="ZH670" s="226"/>
      <c r="ZI670" s="226"/>
      <c r="ZJ670" s="226"/>
      <c r="ZK670" s="226"/>
      <c r="ZL670" s="226"/>
      <c r="ZM670" s="226"/>
      <c r="ZN670" s="226"/>
      <c r="ZO670" s="226"/>
      <c r="ZP670" s="226"/>
      <c r="ZQ670" s="226"/>
      <c r="ZR670" s="226"/>
      <c r="ZS670" s="226"/>
      <c r="ZT670" s="226"/>
      <c r="ZU670" s="226"/>
      <c r="ZV670" s="226"/>
      <c r="ZW670" s="226"/>
      <c r="ZX670" s="226"/>
      <c r="ZY670" s="226"/>
      <c r="ZZ670" s="226"/>
      <c r="AAA670" s="226"/>
      <c r="AAB670" s="226"/>
      <c r="AAC670" s="226"/>
      <c r="AAD670" s="226"/>
      <c r="AAE670" s="226"/>
      <c r="AAF670" s="226"/>
      <c r="AAG670" s="226"/>
      <c r="AAH670" s="226"/>
      <c r="AAI670" s="226"/>
      <c r="AAJ670" s="226"/>
      <c r="AAK670" s="226"/>
      <c r="AAL670" s="226"/>
      <c r="AAM670" s="226"/>
      <c r="AAN670" s="226"/>
      <c r="AAO670" s="226"/>
      <c r="AAP670" s="226"/>
      <c r="AAQ670" s="226"/>
      <c r="AAR670" s="226"/>
      <c r="AAS670" s="226"/>
      <c r="AAT670" s="226"/>
      <c r="AAU670" s="226"/>
      <c r="AAV670" s="226"/>
      <c r="AAW670" s="226"/>
      <c r="AAX670" s="226"/>
      <c r="AAY670" s="226"/>
      <c r="AAZ670" s="226"/>
      <c r="ABA670" s="226"/>
      <c r="ABB670" s="226"/>
      <c r="ABC670" s="226"/>
      <c r="ABD670" s="226"/>
      <c r="ABE670" s="226"/>
      <c r="ABF670" s="226"/>
      <c r="ABG670" s="226"/>
      <c r="ABH670" s="226"/>
      <c r="ABI670" s="226"/>
      <c r="ABJ670" s="226"/>
      <c r="ABK670" s="226"/>
      <c r="ABL670" s="226"/>
      <c r="ABM670" s="226"/>
      <c r="ABN670" s="226"/>
      <c r="ABO670" s="226"/>
      <c r="ABP670" s="226"/>
      <c r="ABQ670" s="226"/>
      <c r="ABR670" s="226"/>
      <c r="ABS670" s="226"/>
      <c r="ABT670" s="226"/>
      <c r="ABU670" s="226"/>
      <c r="ABV670" s="226"/>
      <c r="ABW670" s="226"/>
      <c r="ABX670" s="226"/>
      <c r="ABY670" s="226"/>
      <c r="ABZ670" s="226"/>
      <c r="ACA670" s="226"/>
      <c r="ACB670" s="226"/>
      <c r="ACC670" s="226"/>
      <c r="ACD670" s="226"/>
      <c r="ACE670" s="226"/>
      <c r="ACF670" s="226"/>
      <c r="ACG670" s="226"/>
      <c r="ACH670" s="226"/>
      <c r="ACI670" s="226"/>
      <c r="ACJ670" s="226"/>
      <c r="ACK670" s="226"/>
      <c r="ACL670" s="226"/>
      <c r="ACM670" s="226"/>
      <c r="ACN670" s="226"/>
      <c r="ACO670" s="226"/>
      <c r="ACP670" s="226"/>
      <c r="ACQ670" s="226"/>
      <c r="ACR670" s="226"/>
      <c r="ACS670" s="226"/>
      <c r="ACT670" s="226"/>
      <c r="ACU670" s="226"/>
      <c r="ACV670" s="226"/>
      <c r="ACW670" s="226"/>
      <c r="ACX670" s="226"/>
      <c r="ACY670" s="226"/>
      <c r="ACZ670" s="226"/>
      <c r="ADA670" s="226"/>
      <c r="ADB670" s="226"/>
      <c r="ADC670" s="226"/>
      <c r="ADD670" s="226"/>
      <c r="ADE670" s="226"/>
      <c r="ADF670" s="226"/>
      <c r="ADG670" s="226"/>
      <c r="ADH670" s="226"/>
      <c r="ADI670" s="226"/>
      <c r="ADJ670" s="226"/>
      <c r="ADK670" s="226"/>
      <c r="ADL670" s="226"/>
      <c r="ADM670" s="226"/>
      <c r="ADN670" s="226"/>
      <c r="ADO670" s="226"/>
      <c r="ADP670" s="226"/>
      <c r="ADQ670" s="226"/>
      <c r="ADR670" s="226"/>
      <c r="ADS670" s="226"/>
      <c r="ADT670" s="226"/>
      <c r="ADU670" s="226"/>
      <c r="ADV670" s="226"/>
      <c r="ADW670" s="226"/>
      <c r="ADX670" s="226"/>
      <c r="ADY670" s="226"/>
      <c r="ADZ670" s="226"/>
      <c r="AEA670" s="226"/>
      <c r="AEB670" s="226"/>
      <c r="AEC670" s="226"/>
      <c r="AED670" s="226"/>
      <c r="AEE670" s="226"/>
      <c r="AEF670" s="226"/>
      <c r="AEG670" s="226"/>
      <c r="AEH670" s="226"/>
      <c r="AEI670" s="226"/>
      <c r="AEJ670" s="226"/>
      <c r="AEK670" s="226"/>
      <c r="AEL670" s="226"/>
      <c r="AEM670" s="226"/>
      <c r="AEN670" s="226"/>
      <c r="AEO670" s="226"/>
      <c r="AEP670" s="226"/>
      <c r="AEQ670" s="226"/>
      <c r="AER670" s="226"/>
      <c r="AES670" s="226"/>
      <c r="AET670" s="226"/>
      <c r="AEU670" s="226"/>
      <c r="AEV670" s="226"/>
      <c r="AEW670" s="226"/>
      <c r="AEX670" s="226"/>
      <c r="AEY670" s="226"/>
      <c r="AEZ670" s="226"/>
      <c r="AFA670" s="226"/>
      <c r="AFB670" s="226"/>
      <c r="AFC670" s="226"/>
      <c r="AFD670" s="226"/>
      <c r="AFE670" s="226"/>
      <c r="AFF670" s="226"/>
      <c r="AFG670" s="226"/>
      <c r="AFH670" s="226"/>
      <c r="AFI670" s="226"/>
      <c r="AFJ670" s="226"/>
      <c r="AFK670" s="226"/>
      <c r="AFL670" s="226"/>
      <c r="AFM670" s="226"/>
      <c r="AFN670" s="226"/>
      <c r="AFO670" s="226"/>
      <c r="AFP670" s="226"/>
      <c r="AFQ670" s="226"/>
      <c r="AFR670" s="226"/>
      <c r="AFS670" s="226"/>
      <c r="AFT670" s="226"/>
      <c r="AFU670" s="226"/>
      <c r="AFV670" s="226"/>
      <c r="AFW670" s="226"/>
      <c r="AFX670" s="226"/>
      <c r="AFY670" s="226"/>
      <c r="AFZ670" s="226"/>
      <c r="AGA670" s="226"/>
      <c r="AGB670" s="226"/>
      <c r="AGC670" s="226"/>
      <c r="AGD670" s="226"/>
      <c r="AGE670" s="226"/>
      <c r="AGF670" s="226"/>
      <c r="AGG670" s="226"/>
      <c r="AGH670" s="226"/>
      <c r="AGI670" s="226"/>
      <c r="AGJ670" s="226"/>
      <c r="AGK670" s="226"/>
      <c r="AGL670" s="226"/>
      <c r="AGM670" s="226"/>
      <c r="AGN670" s="226"/>
      <c r="AGO670" s="226"/>
      <c r="AGP670" s="226"/>
      <c r="AGQ670" s="226"/>
      <c r="AGR670" s="226"/>
      <c r="AGS670" s="226"/>
      <c r="AGT670" s="226"/>
      <c r="AGU670" s="226"/>
      <c r="AGV670" s="226"/>
      <c r="AGW670" s="226"/>
      <c r="AGX670" s="226"/>
      <c r="AGY670" s="226"/>
      <c r="AGZ670" s="226"/>
      <c r="AHA670" s="226"/>
      <c r="AHB670" s="226"/>
      <c r="AHC670" s="226"/>
      <c r="AHD670" s="226"/>
      <c r="AHE670" s="226"/>
      <c r="AHF670" s="226"/>
      <c r="AHG670" s="226"/>
      <c r="AHH670" s="226"/>
      <c r="AHI670" s="226"/>
      <c r="AHJ670" s="226"/>
      <c r="AHK670" s="226"/>
      <c r="AHL670" s="226"/>
      <c r="AHM670" s="226"/>
      <c r="AHN670" s="226"/>
      <c r="AHO670" s="226"/>
      <c r="AHP670" s="226"/>
      <c r="AHQ670" s="226"/>
      <c r="AHR670" s="226"/>
      <c r="AHS670" s="226"/>
      <c r="AHT670" s="226"/>
      <c r="AHU670" s="226"/>
      <c r="AHV670" s="226"/>
      <c r="AHW670" s="226"/>
      <c r="AHX670" s="226"/>
      <c r="AHY670" s="226"/>
      <c r="AHZ670" s="226"/>
      <c r="AIA670" s="226"/>
      <c r="AIB670" s="226"/>
      <c r="AIC670" s="226"/>
      <c r="AID670" s="226"/>
      <c r="AIE670" s="226"/>
      <c r="AIF670" s="226"/>
      <c r="AIG670" s="226"/>
      <c r="AIH670" s="226"/>
      <c r="AII670" s="226"/>
      <c r="AIJ670" s="226"/>
      <c r="AIK670" s="226"/>
      <c r="AIL670" s="226"/>
      <c r="AIM670" s="226"/>
      <c r="AIN670" s="226"/>
      <c r="AIO670" s="226"/>
      <c r="AIP670" s="226"/>
      <c r="AIQ670" s="226"/>
      <c r="AIR670" s="226"/>
      <c r="AIS670" s="226"/>
      <c r="AIT670" s="226"/>
      <c r="AIU670" s="226"/>
      <c r="AIV670" s="226"/>
      <c r="AIW670" s="226"/>
      <c r="AIX670" s="226"/>
      <c r="AIY670" s="226"/>
      <c r="AIZ670" s="226"/>
      <c r="AJA670" s="226"/>
      <c r="AJB670" s="226"/>
      <c r="AJC670" s="226"/>
      <c r="AJD670" s="226"/>
      <c r="AJE670" s="226"/>
      <c r="AJF670" s="226"/>
      <c r="AJG670" s="226"/>
      <c r="AJH670" s="226"/>
      <c r="AJI670" s="226"/>
      <c r="AJJ670" s="226"/>
      <c r="AJK670" s="226"/>
      <c r="AJL670" s="226"/>
      <c r="AJM670" s="226"/>
      <c r="AJN670" s="226"/>
      <c r="AJO670" s="226"/>
      <c r="AJP670" s="226"/>
      <c r="AJQ670" s="226"/>
      <c r="AJR670" s="226"/>
      <c r="AJS670" s="226"/>
      <c r="AJT670" s="226"/>
      <c r="AJU670" s="226"/>
      <c r="AJV670" s="226"/>
      <c r="AJW670" s="226"/>
      <c r="AJX670" s="226"/>
      <c r="AJY670" s="226"/>
      <c r="AJZ670" s="226"/>
      <c r="AKA670" s="226"/>
      <c r="AKB670" s="226"/>
      <c r="AKC670" s="226"/>
      <c r="AKD670" s="226"/>
      <c r="AKE670" s="226"/>
      <c r="AKF670" s="226"/>
      <c r="AKG670" s="226"/>
      <c r="AKH670" s="226"/>
      <c r="AKI670" s="226"/>
      <c r="AKJ670" s="226"/>
      <c r="AKK670" s="226"/>
      <c r="AKL670" s="226"/>
      <c r="AKM670" s="226"/>
      <c r="AKN670" s="226"/>
      <c r="AKO670" s="226"/>
      <c r="AKP670" s="226"/>
      <c r="AKQ670" s="226"/>
      <c r="AKR670" s="226"/>
      <c r="AKS670" s="226"/>
      <c r="AKT670" s="226"/>
      <c r="AKU670" s="226"/>
      <c r="AKV670" s="226"/>
      <c r="AKW670" s="226"/>
      <c r="AKX670" s="226"/>
      <c r="AKY670" s="226"/>
      <c r="AKZ670" s="226"/>
      <c r="ALA670" s="226"/>
      <c r="ALB670" s="226"/>
      <c r="ALC670" s="226"/>
      <c r="ALD670" s="226"/>
      <c r="ALE670" s="226"/>
      <c r="ALF670" s="226"/>
      <c r="ALG670" s="226"/>
      <c r="ALH670" s="226"/>
      <c r="ALI670" s="226"/>
      <c r="ALJ670" s="226"/>
      <c r="ALK670" s="226"/>
      <c r="ALL670" s="226"/>
      <c r="ALM670" s="226"/>
      <c r="ALN670" s="226"/>
      <c r="ALO670" s="226"/>
      <c r="ALP670" s="226"/>
      <c r="ALQ670" s="226"/>
      <c r="ALR670" s="226"/>
      <c r="ALS670" s="226"/>
      <c r="ALT670" s="226"/>
      <c r="ALU670" s="226"/>
      <c r="ALV670" s="226"/>
      <c r="ALW670" s="226"/>
      <c r="ALX670" s="226"/>
      <c r="ALY670" s="226"/>
      <c r="ALZ670" s="226"/>
      <c r="AMA670" s="226"/>
      <c r="AMB670" s="226"/>
      <c r="AMC670" s="226"/>
      <c r="AMD670" s="226"/>
      <c r="AME670" s="226"/>
      <c r="AMF670" s="226"/>
      <c r="AMG670" s="226"/>
      <c r="AMH670" s="226"/>
      <c r="AMI670" s="226"/>
      <c r="AMJ670" s="226"/>
      <c r="AMK670" s="226"/>
      <c r="AML670" s="226"/>
      <c r="AMM670" s="226"/>
      <c r="AMN670" s="226"/>
      <c r="AMO670" s="226"/>
      <c r="AMP670" s="226"/>
      <c r="AMQ670" s="226"/>
      <c r="AMR670" s="226"/>
      <c r="AMS670" s="226"/>
      <c r="AMT670" s="226"/>
      <c r="AMU670" s="226"/>
      <c r="AMV670" s="226"/>
      <c r="AMW670" s="226"/>
      <c r="AMX670" s="226"/>
    </row>
    <row r="671" spans="1:1038" s="288" customFormat="1" ht="18" customHeight="1">
      <c r="A671" s="549"/>
      <c r="B671" s="283"/>
      <c r="C671" s="227"/>
      <c r="D671" s="284"/>
      <c r="E671" s="226">
        <v>87</v>
      </c>
      <c r="F671" s="226">
        <v>2</v>
      </c>
      <c r="G671" s="391" t="str">
        <f t="shared" ref="G671" si="356">E671&amp;"-"&amp;F671</f>
        <v>87-2</v>
      </c>
      <c r="H671" s="227">
        <v>79</v>
      </c>
      <c r="I671" s="227">
        <v>80</v>
      </c>
      <c r="J671" s="477">
        <f t="shared" si="354"/>
        <v>0</v>
      </c>
      <c r="K671" s="478"/>
      <c r="L671" s="171">
        <f>(VLOOKUP($G671,Depth_Lookup!$A$3:$J$410,10,FALSE))+(H671/100)</f>
        <v>223.06</v>
      </c>
      <c r="M671" s="171">
        <f>(VLOOKUP($G671,Depth_Lookup!$A$3:$J$410,10,FALSE))+(I671/100)</f>
        <v>223.07000000000002</v>
      </c>
      <c r="N671" s="230"/>
      <c r="O671" s="227"/>
      <c r="P671" s="227"/>
      <c r="Q671" s="227"/>
      <c r="R671" s="286" t="s">
        <v>2045</v>
      </c>
      <c r="S671" s="227"/>
      <c r="T671" s="227"/>
      <c r="U671" s="227"/>
      <c r="V671" s="227"/>
      <c r="W671" s="227"/>
      <c r="X671" s="287"/>
      <c r="Y671" s="227"/>
      <c r="Z671" s="227"/>
      <c r="AA671" s="227"/>
      <c r="AB671" s="227"/>
      <c r="AC671" s="227"/>
      <c r="AD671" s="227"/>
      <c r="AE671" s="233"/>
      <c r="AF671" s="286"/>
      <c r="AG671" s="237"/>
      <c r="AH671" s="227"/>
      <c r="AI671" s="240"/>
      <c r="AJ671" s="227"/>
      <c r="AK671" s="227"/>
      <c r="AL671" s="227"/>
      <c r="AM671" s="227"/>
      <c r="AN671" s="227"/>
      <c r="AO671" s="240"/>
      <c r="AP671" s="227"/>
      <c r="AQ671" s="227"/>
      <c r="AR671" s="227"/>
      <c r="AS671" s="227"/>
      <c r="AT671" s="227"/>
      <c r="AU671" s="240"/>
      <c r="AV671" s="227"/>
      <c r="AW671" s="227"/>
      <c r="AX671" s="227"/>
      <c r="AY671" s="227"/>
      <c r="AZ671" s="227"/>
      <c r="BA671" s="240"/>
      <c r="BB671" s="227"/>
      <c r="BC671" s="227"/>
      <c r="BD671" s="227"/>
      <c r="BE671" s="227"/>
      <c r="BF671" s="227"/>
      <c r="BG671" s="240"/>
      <c r="BH671" s="227"/>
      <c r="BI671" s="227"/>
      <c r="BJ671" s="227"/>
      <c r="BK671" s="227"/>
      <c r="BL671" s="227"/>
      <c r="BM671" s="240"/>
      <c r="BN671" s="227"/>
      <c r="BO671" s="227"/>
      <c r="BP671" s="227"/>
      <c r="BQ671" s="227"/>
      <c r="BR671" s="227"/>
      <c r="BS671" s="227"/>
      <c r="BT671" s="227"/>
      <c r="BU671" s="227"/>
      <c r="BV671" s="227"/>
      <c r="BW671" s="227"/>
      <c r="BX671" s="227"/>
      <c r="BY671" s="240"/>
      <c r="BZ671" s="227"/>
      <c r="CA671" s="227"/>
      <c r="CB671" s="227"/>
      <c r="CC671" s="227"/>
      <c r="CD671" s="227"/>
      <c r="CE671" s="227"/>
      <c r="CF671" s="290"/>
      <c r="CG671" s="148"/>
      <c r="CH671" s="149"/>
      <c r="CI671" s="149"/>
      <c r="CJ671" s="149"/>
      <c r="CK671" s="151"/>
      <c r="CL671" s="152"/>
      <c r="CM671" s="152"/>
      <c r="CN671" s="152"/>
      <c r="CO671" s="152"/>
      <c r="CP671" s="152"/>
      <c r="CQ671" s="152"/>
      <c r="CR671" s="152"/>
      <c r="CS671" s="152"/>
      <c r="CT671" s="152"/>
      <c r="CU671" s="152"/>
      <c r="CV671" s="152"/>
      <c r="CW671" s="152"/>
      <c r="CX671" s="152"/>
      <c r="CY671" s="152"/>
      <c r="CZ671" s="152"/>
      <c r="DA671" s="152"/>
      <c r="DB671" s="152"/>
      <c r="DC671" s="240"/>
      <c r="DD671" s="152"/>
      <c r="DE671" s="152"/>
      <c r="DF671" s="152"/>
      <c r="DG671" s="152"/>
      <c r="DH671" s="152"/>
      <c r="DI671" s="152"/>
      <c r="DJ671" s="152"/>
      <c r="DK671" s="208"/>
      <c r="DL671" s="148"/>
      <c r="DM671" s="152"/>
      <c r="DN671" s="152"/>
      <c r="DO671" s="153"/>
      <c r="DQ671" s="148"/>
      <c r="DR671" s="153"/>
      <c r="DS671" s="148"/>
      <c r="DT671" s="261"/>
      <c r="DU671" s="229"/>
      <c r="DV671" s="229"/>
      <c r="DW671" s="291"/>
      <c r="DX671" s="154"/>
      <c r="DY671" s="154"/>
      <c r="DZ671" s="479"/>
      <c r="EA671" s="292"/>
      <c r="EB671" s="229"/>
      <c r="EC671" s="292"/>
      <c r="ED671" s="229" t="s">
        <v>2517</v>
      </c>
      <c r="EE671" s="293"/>
      <c r="EF671" s="294"/>
      <c r="EG671" s="293"/>
      <c r="EH671" s="295"/>
      <c r="EI671" s="296"/>
      <c r="EJ671" s="297"/>
      <c r="EK671" s="298"/>
      <c r="EL671" s="293"/>
      <c r="EM671" s="295"/>
      <c r="EN671" s="295" t="s">
        <v>1448</v>
      </c>
      <c r="EO671" s="321">
        <v>0.5</v>
      </c>
      <c r="EP671" s="321" t="s">
        <v>2202</v>
      </c>
      <c r="EQ671" s="321"/>
      <c r="ER671" s="321"/>
      <c r="ES671" s="321"/>
      <c r="ET671" s="321"/>
      <c r="EU671" s="321"/>
      <c r="EV671" s="322">
        <v>30</v>
      </c>
      <c r="EW671" s="322">
        <v>270</v>
      </c>
      <c r="EX671" s="322">
        <v>4</v>
      </c>
      <c r="EY671" s="322">
        <v>0</v>
      </c>
      <c r="EZ671" s="192">
        <f t="shared" si="313"/>
        <v>96.905844132484503</v>
      </c>
      <c r="FA671" s="192">
        <f t="shared" si="314"/>
        <v>96.905844132484503</v>
      </c>
      <c r="FB671" s="192">
        <f t="shared" si="315"/>
        <v>59.819022823021051</v>
      </c>
      <c r="FC671" s="192">
        <f t="shared" si="316"/>
        <v>186.9058441324845</v>
      </c>
      <c r="FD671" s="192">
        <f t="shared" si="317"/>
        <v>30.180977176978949</v>
      </c>
      <c r="FE671" s="193">
        <f t="shared" si="318"/>
        <v>276.9058441324845</v>
      </c>
      <c r="FF671" s="194">
        <f t="shared" si="319"/>
        <v>30.180977176978949</v>
      </c>
      <c r="FG671" s="293"/>
      <c r="FH671" s="295"/>
      <c r="FI671" s="778">
        <f t="shared" si="324"/>
        <v>0.5</v>
      </c>
      <c r="FJ671" s="779">
        <f t="shared" si="325"/>
        <v>30.180977176978949</v>
      </c>
      <c r="FK671" s="779">
        <f t="shared" si="326"/>
        <v>59.819022823021051</v>
      </c>
      <c r="FL671" s="780">
        <f t="shared" si="327"/>
        <v>1.0440389035873505</v>
      </c>
      <c r="FM671" s="169">
        <f t="shared" si="328"/>
        <v>0.86444176241815129</v>
      </c>
      <c r="FN671" s="783">
        <f t="shared" si="329"/>
        <v>0.43222088120907565</v>
      </c>
      <c r="FO671" s="227"/>
      <c r="FP671" s="227"/>
      <c r="FQ671" s="227"/>
      <c r="FR671" s="227"/>
      <c r="FS671" s="227"/>
      <c r="FT671" s="227"/>
      <c r="FU671" s="227"/>
      <c r="FV671" s="227"/>
      <c r="FW671" s="227"/>
      <c r="FX671" s="227"/>
      <c r="FY671" s="227"/>
      <c r="FZ671" s="227"/>
      <c r="GA671" s="227"/>
      <c r="GB671" s="227"/>
      <c r="GC671" s="227"/>
      <c r="GD671" s="227"/>
      <c r="GE671" s="227"/>
      <c r="GF671" s="227"/>
      <c r="GG671" s="227"/>
      <c r="GH671" s="227"/>
      <c r="GI671" s="227"/>
      <c r="GJ671" s="227"/>
      <c r="GK671" s="227"/>
      <c r="GL671" s="227"/>
      <c r="GM671" s="227"/>
      <c r="GN671" s="227"/>
      <c r="GO671" s="227"/>
      <c r="GP671" s="227"/>
      <c r="GQ671" s="227"/>
      <c r="GR671" s="227"/>
      <c r="GS671" s="227"/>
      <c r="GT671" s="227"/>
      <c r="GU671" s="227"/>
      <c r="GV671" s="227"/>
      <c r="GW671" s="227"/>
      <c r="GX671" s="227"/>
      <c r="GY671" s="227"/>
      <c r="GZ671" s="227"/>
      <c r="HA671" s="227"/>
      <c r="HB671" s="227"/>
      <c r="HC671" s="227"/>
      <c r="HD671" s="227"/>
      <c r="HE671" s="227"/>
      <c r="HF671" s="227"/>
      <c r="HG671" s="227"/>
      <c r="HH671" s="227"/>
      <c r="HI671" s="227"/>
      <c r="HJ671" s="227"/>
      <c r="HK671" s="227"/>
      <c r="HL671" s="227"/>
      <c r="HM671" s="227"/>
      <c r="HN671" s="227"/>
      <c r="HO671" s="227"/>
      <c r="HP671" s="227"/>
      <c r="HQ671" s="227"/>
      <c r="HR671" s="227"/>
      <c r="HS671" s="227"/>
      <c r="HT671" s="227"/>
      <c r="HU671" s="227"/>
      <c r="HV671" s="227"/>
      <c r="HW671" s="227"/>
      <c r="HX671" s="227"/>
      <c r="HY671" s="227"/>
      <c r="HZ671" s="227"/>
      <c r="IA671" s="227"/>
      <c r="IB671" s="227"/>
      <c r="IC671" s="227"/>
      <c r="ID671" s="227"/>
      <c r="IE671" s="227"/>
      <c r="IF671" s="227"/>
      <c r="IG671" s="227"/>
      <c r="IH671" s="227"/>
      <c r="II671" s="227"/>
      <c r="IJ671" s="227"/>
      <c r="IK671" s="227"/>
      <c r="IL671" s="227"/>
      <c r="IM671" s="227"/>
      <c r="IN671" s="227"/>
      <c r="IO671" s="227"/>
      <c r="IP671" s="227"/>
      <c r="IQ671" s="227"/>
      <c r="IR671" s="227"/>
      <c r="IS671" s="227"/>
      <c r="IT671" s="227"/>
      <c r="IU671" s="227"/>
      <c r="IV671" s="227"/>
      <c r="IW671" s="227"/>
      <c r="IX671" s="227"/>
      <c r="IY671" s="227"/>
      <c r="IZ671" s="227"/>
      <c r="JA671" s="227"/>
      <c r="JB671" s="227"/>
      <c r="JC671" s="227"/>
      <c r="JD671" s="227"/>
      <c r="JE671" s="227"/>
      <c r="JF671" s="227"/>
      <c r="JG671" s="227"/>
      <c r="JH671" s="227"/>
      <c r="JI671" s="227"/>
      <c r="JJ671" s="227"/>
      <c r="JK671" s="227"/>
      <c r="JL671" s="227"/>
      <c r="JM671" s="227"/>
      <c r="JN671" s="227"/>
      <c r="JO671" s="227"/>
      <c r="JP671" s="227"/>
      <c r="JQ671" s="227"/>
      <c r="JR671" s="227"/>
      <c r="JS671" s="227"/>
      <c r="JT671" s="227"/>
      <c r="JU671" s="227"/>
      <c r="JV671" s="227"/>
      <c r="JW671" s="227"/>
      <c r="JX671" s="227"/>
      <c r="JY671" s="227"/>
      <c r="JZ671" s="227"/>
      <c r="KA671" s="227"/>
      <c r="KB671" s="227"/>
      <c r="KC671" s="227"/>
      <c r="KD671" s="227"/>
      <c r="KE671" s="227"/>
      <c r="KF671" s="227"/>
      <c r="KG671" s="227"/>
      <c r="KH671" s="227"/>
      <c r="KI671" s="227"/>
      <c r="KJ671" s="227"/>
      <c r="KK671" s="227"/>
      <c r="KL671" s="227"/>
      <c r="KM671" s="227"/>
      <c r="KN671" s="227"/>
      <c r="KO671" s="227"/>
      <c r="KP671" s="227"/>
      <c r="KQ671" s="227"/>
      <c r="KR671" s="227"/>
      <c r="KS671" s="227"/>
      <c r="KT671" s="227"/>
      <c r="KU671" s="227"/>
      <c r="KV671" s="227"/>
      <c r="KW671" s="227"/>
      <c r="KX671" s="227"/>
      <c r="KY671" s="227"/>
      <c r="KZ671" s="227"/>
      <c r="LA671" s="227"/>
      <c r="LB671" s="227"/>
      <c r="LC671" s="227"/>
      <c r="LD671" s="227"/>
      <c r="LE671" s="227"/>
      <c r="LF671" s="227"/>
      <c r="LG671" s="227"/>
      <c r="LH671" s="227"/>
      <c r="LI671" s="227"/>
      <c r="LJ671" s="227"/>
      <c r="LK671" s="227"/>
      <c r="LL671" s="227"/>
      <c r="LM671" s="227"/>
      <c r="LN671" s="227"/>
      <c r="LO671" s="227"/>
      <c r="LP671" s="227"/>
      <c r="LQ671" s="227"/>
      <c r="LR671" s="227"/>
      <c r="LS671" s="227"/>
      <c r="LT671" s="227"/>
      <c r="LU671" s="227"/>
      <c r="LV671" s="227"/>
      <c r="LW671" s="227"/>
      <c r="LX671" s="227"/>
      <c r="LY671" s="227"/>
      <c r="LZ671" s="227"/>
      <c r="MA671" s="227"/>
      <c r="MB671" s="227"/>
      <c r="MC671" s="227"/>
      <c r="MD671" s="227"/>
      <c r="ME671" s="227"/>
      <c r="MF671" s="227"/>
      <c r="MG671" s="227"/>
      <c r="MH671" s="227"/>
      <c r="MI671" s="227"/>
      <c r="MJ671" s="227"/>
      <c r="MK671" s="227"/>
      <c r="ML671" s="227"/>
      <c r="MM671" s="227"/>
      <c r="MN671" s="227"/>
      <c r="MO671" s="227"/>
      <c r="MP671" s="227"/>
      <c r="MQ671" s="227"/>
      <c r="MR671" s="227"/>
      <c r="MS671" s="227"/>
      <c r="MT671" s="227"/>
      <c r="MU671" s="227"/>
      <c r="MV671" s="227"/>
      <c r="MW671" s="227"/>
      <c r="MX671" s="227"/>
      <c r="MY671" s="227"/>
      <c r="MZ671" s="227"/>
      <c r="NA671" s="227"/>
      <c r="NB671" s="227"/>
      <c r="NC671" s="227"/>
      <c r="ND671" s="227"/>
      <c r="NE671" s="227"/>
      <c r="NF671" s="227"/>
      <c r="NG671" s="227"/>
      <c r="NH671" s="227"/>
      <c r="NI671" s="227"/>
      <c r="NJ671" s="227"/>
      <c r="NK671" s="227"/>
      <c r="NL671" s="227"/>
      <c r="NM671" s="227"/>
      <c r="NN671" s="227"/>
      <c r="NO671" s="227"/>
      <c r="NP671" s="227"/>
      <c r="NQ671" s="227"/>
      <c r="NR671" s="227"/>
      <c r="NS671" s="227"/>
      <c r="NT671" s="227"/>
      <c r="NU671" s="227"/>
      <c r="NV671" s="227"/>
      <c r="NW671" s="227"/>
      <c r="NX671" s="227"/>
      <c r="NY671" s="227"/>
      <c r="NZ671" s="227"/>
      <c r="OA671" s="227"/>
      <c r="OB671" s="227"/>
      <c r="OC671" s="227"/>
      <c r="OD671" s="227"/>
      <c r="OE671" s="227"/>
      <c r="OF671" s="227"/>
      <c r="OG671" s="227"/>
      <c r="OH671" s="227"/>
      <c r="OI671" s="227"/>
      <c r="OJ671" s="227"/>
      <c r="OK671" s="227"/>
      <c r="OL671" s="227"/>
      <c r="OM671" s="227"/>
      <c r="ON671" s="227"/>
      <c r="OO671" s="227"/>
      <c r="OP671" s="227"/>
      <c r="OQ671" s="227"/>
      <c r="OR671" s="227"/>
      <c r="OS671" s="227"/>
      <c r="OT671" s="227"/>
      <c r="OU671" s="227"/>
      <c r="OV671" s="227"/>
      <c r="OW671" s="227"/>
      <c r="OX671" s="227"/>
      <c r="OY671" s="227"/>
      <c r="OZ671" s="227"/>
      <c r="PA671" s="227"/>
      <c r="PB671" s="227"/>
      <c r="PC671" s="227"/>
      <c r="PD671" s="227"/>
      <c r="PE671" s="227"/>
      <c r="PF671" s="227"/>
      <c r="PG671" s="227"/>
      <c r="PH671" s="227"/>
      <c r="PI671" s="227"/>
      <c r="PJ671" s="227"/>
      <c r="PK671" s="227"/>
      <c r="PL671" s="227"/>
      <c r="PM671" s="227"/>
      <c r="PN671" s="227"/>
      <c r="PO671" s="227"/>
      <c r="PP671" s="227"/>
      <c r="PQ671" s="227"/>
      <c r="PR671" s="227"/>
      <c r="PS671" s="227"/>
      <c r="PT671" s="227"/>
      <c r="PU671" s="227"/>
      <c r="PV671" s="227"/>
      <c r="PW671" s="227"/>
      <c r="PX671" s="227"/>
      <c r="PY671" s="227"/>
      <c r="PZ671" s="227"/>
      <c r="QA671" s="227"/>
      <c r="QB671" s="227"/>
      <c r="QC671" s="227"/>
      <c r="QD671" s="227"/>
      <c r="QE671" s="227"/>
      <c r="QF671" s="227"/>
      <c r="QG671" s="227"/>
      <c r="QH671" s="227"/>
      <c r="QI671" s="227"/>
      <c r="QJ671" s="227"/>
      <c r="QK671" s="227"/>
      <c r="QL671" s="227"/>
      <c r="QM671" s="227"/>
      <c r="QN671" s="227"/>
      <c r="QO671" s="227"/>
      <c r="QP671" s="227"/>
      <c r="QQ671" s="227"/>
      <c r="QR671" s="227"/>
      <c r="QS671" s="227"/>
      <c r="QT671" s="227"/>
      <c r="QU671" s="227"/>
      <c r="QV671" s="227"/>
      <c r="QW671" s="227"/>
      <c r="QX671" s="227"/>
      <c r="QY671" s="227"/>
      <c r="QZ671" s="227"/>
      <c r="RA671" s="227"/>
      <c r="RB671" s="227"/>
      <c r="RC671" s="227"/>
      <c r="RD671" s="227"/>
      <c r="RE671" s="227"/>
      <c r="RF671" s="227"/>
      <c r="RG671" s="227"/>
      <c r="RH671" s="227"/>
      <c r="RI671" s="227"/>
      <c r="RJ671" s="227"/>
      <c r="RK671" s="227"/>
      <c r="RL671" s="227"/>
      <c r="RM671" s="227"/>
      <c r="RN671" s="227"/>
      <c r="RO671" s="227"/>
      <c r="RP671" s="227"/>
      <c r="RQ671" s="227"/>
      <c r="RR671" s="227"/>
      <c r="RS671" s="227"/>
      <c r="RT671" s="227"/>
      <c r="RU671" s="227"/>
      <c r="RV671" s="227"/>
      <c r="RW671" s="227"/>
      <c r="RX671" s="227"/>
      <c r="RY671" s="227"/>
      <c r="RZ671" s="227"/>
      <c r="SA671" s="227"/>
      <c r="SB671" s="227"/>
      <c r="SC671" s="227"/>
      <c r="SD671" s="227"/>
      <c r="SE671" s="227"/>
      <c r="SF671" s="227"/>
      <c r="SG671" s="227"/>
      <c r="SH671" s="227"/>
      <c r="SI671" s="227"/>
      <c r="SJ671" s="227"/>
      <c r="SK671" s="227"/>
      <c r="SL671" s="227"/>
      <c r="SM671" s="227"/>
      <c r="SN671" s="227"/>
      <c r="SO671" s="227"/>
      <c r="SP671" s="227"/>
      <c r="SQ671" s="227"/>
      <c r="SR671" s="227"/>
      <c r="SS671" s="227"/>
      <c r="ST671" s="227"/>
      <c r="SU671" s="227"/>
      <c r="SV671" s="227"/>
      <c r="SW671" s="227"/>
      <c r="SX671" s="227"/>
      <c r="SY671" s="227"/>
      <c r="SZ671" s="227"/>
      <c r="TA671" s="227"/>
      <c r="TB671" s="227"/>
      <c r="TC671" s="227"/>
      <c r="TD671" s="227"/>
      <c r="TE671" s="227"/>
      <c r="TF671" s="227"/>
      <c r="TG671" s="227"/>
      <c r="TH671" s="227"/>
      <c r="TI671" s="227"/>
      <c r="TJ671" s="227"/>
      <c r="TK671" s="227"/>
      <c r="TL671" s="227"/>
      <c r="TM671" s="227"/>
      <c r="TN671" s="227"/>
      <c r="TO671" s="227"/>
      <c r="TP671" s="227"/>
      <c r="TQ671" s="227"/>
      <c r="TR671" s="227"/>
      <c r="TS671" s="227"/>
      <c r="TT671" s="227"/>
      <c r="TU671" s="227"/>
      <c r="TV671" s="227"/>
      <c r="TW671" s="227"/>
      <c r="TX671" s="227"/>
      <c r="TY671" s="227"/>
      <c r="TZ671" s="227"/>
      <c r="UA671" s="227"/>
      <c r="UB671" s="227"/>
      <c r="UC671" s="227"/>
      <c r="UD671" s="227"/>
      <c r="UE671" s="227"/>
      <c r="UF671" s="227"/>
      <c r="UG671" s="227"/>
      <c r="UH671" s="227"/>
      <c r="UI671" s="227"/>
      <c r="UJ671" s="227"/>
      <c r="UK671" s="227"/>
      <c r="UL671" s="227"/>
      <c r="UM671" s="227"/>
      <c r="UN671" s="227"/>
      <c r="UO671" s="227"/>
      <c r="UP671" s="227"/>
      <c r="UQ671" s="227"/>
      <c r="UR671" s="227"/>
      <c r="US671" s="227"/>
      <c r="UT671" s="227"/>
      <c r="UU671" s="227"/>
      <c r="UV671" s="227"/>
      <c r="UW671" s="227"/>
      <c r="UX671" s="227"/>
      <c r="UY671" s="227"/>
      <c r="UZ671" s="227"/>
      <c r="VA671" s="227"/>
      <c r="VB671" s="227"/>
      <c r="VC671" s="227"/>
      <c r="VD671" s="227"/>
      <c r="VE671" s="227"/>
      <c r="VF671" s="227"/>
      <c r="VG671" s="227"/>
      <c r="VH671" s="227"/>
      <c r="VI671" s="227"/>
      <c r="VJ671" s="227"/>
      <c r="VK671" s="227"/>
      <c r="VL671" s="227"/>
      <c r="VM671" s="227"/>
      <c r="VN671" s="227"/>
      <c r="VO671" s="227"/>
      <c r="VP671" s="227"/>
      <c r="VQ671" s="227"/>
      <c r="VR671" s="227"/>
      <c r="VS671" s="227"/>
      <c r="VT671" s="227"/>
      <c r="VU671" s="227"/>
      <c r="VV671" s="227"/>
      <c r="VW671" s="227"/>
      <c r="VX671" s="227"/>
      <c r="VY671" s="227"/>
      <c r="VZ671" s="227"/>
      <c r="WA671" s="227"/>
      <c r="WB671" s="227"/>
      <c r="WC671" s="227"/>
      <c r="WD671" s="227"/>
      <c r="WE671" s="227"/>
      <c r="WF671" s="227"/>
      <c r="WG671" s="227"/>
      <c r="WH671" s="227"/>
      <c r="WI671" s="227"/>
      <c r="WJ671" s="227"/>
      <c r="WK671" s="227"/>
      <c r="WL671" s="227"/>
      <c r="WM671" s="227"/>
      <c r="WN671" s="227"/>
      <c r="WO671" s="227"/>
      <c r="WP671" s="227"/>
      <c r="WQ671" s="227"/>
      <c r="WR671" s="227"/>
      <c r="WS671" s="227"/>
      <c r="WT671" s="227"/>
      <c r="WU671" s="227"/>
      <c r="WV671" s="227"/>
      <c r="WW671" s="227"/>
      <c r="WX671" s="227"/>
      <c r="WY671" s="227"/>
      <c r="WZ671" s="227"/>
      <c r="XA671" s="227"/>
      <c r="XB671" s="227"/>
      <c r="XC671" s="227"/>
      <c r="XD671" s="227"/>
      <c r="XE671" s="227"/>
      <c r="XF671" s="227"/>
      <c r="XG671" s="227"/>
      <c r="XH671" s="227"/>
      <c r="XI671" s="227"/>
      <c r="XJ671" s="227"/>
      <c r="XK671" s="227"/>
      <c r="XL671" s="227"/>
      <c r="XM671" s="227"/>
      <c r="XN671" s="227"/>
      <c r="XO671" s="227"/>
      <c r="XP671" s="227"/>
      <c r="XQ671" s="227"/>
      <c r="XR671" s="227"/>
      <c r="XS671" s="227"/>
      <c r="XT671" s="227"/>
      <c r="XU671" s="227"/>
      <c r="XV671" s="227"/>
      <c r="XW671" s="227"/>
      <c r="XX671" s="227"/>
      <c r="XY671" s="227"/>
      <c r="XZ671" s="227"/>
      <c r="YA671" s="227"/>
      <c r="YB671" s="227"/>
      <c r="YC671" s="227"/>
      <c r="YD671" s="227"/>
      <c r="YE671" s="227"/>
      <c r="YF671" s="227"/>
      <c r="YG671" s="227"/>
      <c r="YH671" s="227"/>
      <c r="YI671" s="227"/>
      <c r="YJ671" s="227"/>
      <c r="YK671" s="227"/>
      <c r="YL671" s="227"/>
      <c r="YM671" s="227"/>
      <c r="YN671" s="227"/>
      <c r="YO671" s="227"/>
      <c r="YP671" s="227"/>
      <c r="YQ671" s="227"/>
      <c r="YR671" s="227"/>
      <c r="YS671" s="227"/>
      <c r="YT671" s="227"/>
      <c r="YU671" s="227"/>
      <c r="YV671" s="227"/>
      <c r="YW671" s="227"/>
      <c r="YX671" s="227"/>
      <c r="YY671" s="227"/>
      <c r="YZ671" s="227"/>
      <c r="ZA671" s="227"/>
      <c r="ZB671" s="227"/>
      <c r="ZC671" s="227"/>
      <c r="ZD671" s="227"/>
      <c r="ZE671" s="227"/>
      <c r="ZF671" s="227"/>
      <c r="ZG671" s="227"/>
      <c r="ZH671" s="227"/>
      <c r="ZI671" s="227"/>
      <c r="ZJ671" s="227"/>
      <c r="ZK671" s="227"/>
      <c r="ZL671" s="227"/>
      <c r="ZM671" s="227"/>
      <c r="ZN671" s="227"/>
      <c r="ZO671" s="227"/>
      <c r="ZP671" s="227"/>
      <c r="ZQ671" s="227"/>
      <c r="ZR671" s="227"/>
      <c r="ZS671" s="227"/>
      <c r="ZT671" s="227"/>
      <c r="ZU671" s="227"/>
      <c r="ZV671" s="227"/>
      <c r="ZW671" s="227"/>
      <c r="ZX671" s="227"/>
      <c r="ZY671" s="227"/>
      <c r="ZZ671" s="227"/>
      <c r="AAA671" s="227"/>
      <c r="AAB671" s="227"/>
      <c r="AAC671" s="227"/>
      <c r="AAD671" s="227"/>
      <c r="AAE671" s="227"/>
      <c r="AAF671" s="227"/>
      <c r="AAG671" s="227"/>
      <c r="AAH671" s="227"/>
      <c r="AAI671" s="227"/>
      <c r="AAJ671" s="227"/>
      <c r="AAK671" s="227"/>
      <c r="AAL671" s="227"/>
      <c r="AAM671" s="227"/>
      <c r="AAN671" s="227"/>
      <c r="AAO671" s="227"/>
      <c r="AAP671" s="227"/>
      <c r="AAQ671" s="227"/>
      <c r="AAR671" s="227"/>
      <c r="AAS671" s="227"/>
      <c r="AAT671" s="227"/>
      <c r="AAU671" s="227"/>
      <c r="AAV671" s="227"/>
      <c r="AAW671" s="227"/>
      <c r="AAX671" s="227"/>
      <c r="AAY671" s="227"/>
      <c r="AAZ671" s="227"/>
      <c r="ABA671" s="227"/>
      <c r="ABB671" s="227"/>
      <c r="ABC671" s="227"/>
      <c r="ABD671" s="227"/>
      <c r="ABE671" s="227"/>
      <c r="ABF671" s="227"/>
      <c r="ABG671" s="227"/>
      <c r="ABH671" s="227"/>
      <c r="ABI671" s="227"/>
      <c r="ABJ671" s="227"/>
      <c r="ABK671" s="227"/>
      <c r="ABL671" s="227"/>
      <c r="ABM671" s="227"/>
      <c r="ABN671" s="227"/>
      <c r="ABO671" s="227"/>
      <c r="ABP671" s="227"/>
      <c r="ABQ671" s="227"/>
      <c r="ABR671" s="227"/>
      <c r="ABS671" s="227"/>
      <c r="ABT671" s="227"/>
      <c r="ABU671" s="227"/>
      <c r="ABV671" s="227"/>
      <c r="ABW671" s="227"/>
      <c r="ABX671" s="227"/>
      <c r="ABY671" s="227"/>
      <c r="ABZ671" s="227"/>
      <c r="ACA671" s="227"/>
      <c r="ACB671" s="227"/>
      <c r="ACC671" s="227"/>
      <c r="ACD671" s="227"/>
      <c r="ACE671" s="227"/>
      <c r="ACF671" s="227"/>
      <c r="ACG671" s="227"/>
      <c r="ACH671" s="227"/>
      <c r="ACI671" s="227"/>
      <c r="ACJ671" s="227"/>
      <c r="ACK671" s="227"/>
      <c r="ACL671" s="227"/>
      <c r="ACM671" s="227"/>
      <c r="ACN671" s="227"/>
      <c r="ACO671" s="227"/>
      <c r="ACP671" s="227"/>
      <c r="ACQ671" s="227"/>
      <c r="ACR671" s="227"/>
      <c r="ACS671" s="227"/>
      <c r="ACT671" s="227"/>
      <c r="ACU671" s="227"/>
      <c r="ACV671" s="227"/>
      <c r="ACW671" s="227"/>
      <c r="ACX671" s="227"/>
      <c r="ACY671" s="227"/>
      <c r="ACZ671" s="227"/>
      <c r="ADA671" s="227"/>
      <c r="ADB671" s="227"/>
      <c r="ADC671" s="227"/>
      <c r="ADD671" s="227"/>
      <c r="ADE671" s="227"/>
      <c r="ADF671" s="227"/>
      <c r="ADG671" s="227"/>
      <c r="ADH671" s="227"/>
      <c r="ADI671" s="227"/>
      <c r="ADJ671" s="227"/>
      <c r="ADK671" s="227"/>
      <c r="ADL671" s="227"/>
      <c r="ADM671" s="227"/>
      <c r="ADN671" s="227"/>
      <c r="ADO671" s="227"/>
      <c r="ADP671" s="227"/>
      <c r="ADQ671" s="227"/>
      <c r="ADR671" s="227"/>
      <c r="ADS671" s="227"/>
      <c r="ADT671" s="227"/>
      <c r="ADU671" s="227"/>
      <c r="ADV671" s="227"/>
      <c r="ADW671" s="227"/>
      <c r="ADX671" s="227"/>
      <c r="ADY671" s="227"/>
      <c r="ADZ671" s="227"/>
      <c r="AEA671" s="227"/>
      <c r="AEB671" s="227"/>
      <c r="AEC671" s="227"/>
      <c r="AED671" s="227"/>
      <c r="AEE671" s="227"/>
      <c r="AEF671" s="227"/>
      <c r="AEG671" s="227"/>
      <c r="AEH671" s="227"/>
      <c r="AEI671" s="227"/>
      <c r="AEJ671" s="227"/>
      <c r="AEK671" s="227"/>
      <c r="AEL671" s="227"/>
      <c r="AEM671" s="227"/>
      <c r="AEN671" s="227"/>
      <c r="AEO671" s="227"/>
      <c r="AEP671" s="227"/>
      <c r="AEQ671" s="227"/>
      <c r="AER671" s="227"/>
      <c r="AES671" s="227"/>
      <c r="AET671" s="227"/>
      <c r="AEU671" s="227"/>
      <c r="AEV671" s="227"/>
      <c r="AEW671" s="227"/>
      <c r="AEX671" s="227"/>
      <c r="AEY671" s="227"/>
      <c r="AEZ671" s="227"/>
      <c r="AFA671" s="227"/>
      <c r="AFB671" s="227"/>
      <c r="AFC671" s="227"/>
      <c r="AFD671" s="227"/>
      <c r="AFE671" s="227"/>
      <c r="AFF671" s="227"/>
      <c r="AFG671" s="227"/>
      <c r="AFH671" s="227"/>
      <c r="AFI671" s="227"/>
      <c r="AFJ671" s="227"/>
      <c r="AFK671" s="227"/>
      <c r="AFL671" s="227"/>
      <c r="AFM671" s="227"/>
      <c r="AFN671" s="227"/>
      <c r="AFO671" s="227"/>
      <c r="AFP671" s="227"/>
      <c r="AFQ671" s="227"/>
      <c r="AFR671" s="227"/>
      <c r="AFS671" s="227"/>
      <c r="AFT671" s="227"/>
      <c r="AFU671" s="227"/>
      <c r="AFV671" s="227"/>
      <c r="AFW671" s="227"/>
      <c r="AFX671" s="227"/>
      <c r="AFY671" s="227"/>
      <c r="AFZ671" s="227"/>
      <c r="AGA671" s="227"/>
      <c r="AGB671" s="227"/>
      <c r="AGC671" s="227"/>
      <c r="AGD671" s="227"/>
      <c r="AGE671" s="227"/>
      <c r="AGF671" s="227"/>
      <c r="AGG671" s="227"/>
      <c r="AGH671" s="227"/>
      <c r="AGI671" s="227"/>
      <c r="AGJ671" s="227"/>
      <c r="AGK671" s="227"/>
      <c r="AGL671" s="227"/>
      <c r="AGM671" s="227"/>
      <c r="AGN671" s="227"/>
      <c r="AGO671" s="227"/>
      <c r="AGP671" s="227"/>
      <c r="AGQ671" s="227"/>
      <c r="AGR671" s="227"/>
      <c r="AGS671" s="227"/>
      <c r="AGT671" s="227"/>
      <c r="AGU671" s="227"/>
      <c r="AGV671" s="227"/>
      <c r="AGW671" s="227"/>
      <c r="AGX671" s="227"/>
      <c r="AGY671" s="227"/>
      <c r="AGZ671" s="227"/>
      <c r="AHA671" s="227"/>
      <c r="AHB671" s="227"/>
      <c r="AHC671" s="227"/>
      <c r="AHD671" s="227"/>
      <c r="AHE671" s="227"/>
      <c r="AHF671" s="227"/>
      <c r="AHG671" s="227"/>
      <c r="AHH671" s="227"/>
      <c r="AHI671" s="227"/>
      <c r="AHJ671" s="227"/>
      <c r="AHK671" s="227"/>
      <c r="AHL671" s="227"/>
      <c r="AHM671" s="227"/>
      <c r="AHN671" s="227"/>
      <c r="AHO671" s="227"/>
      <c r="AHP671" s="227"/>
      <c r="AHQ671" s="227"/>
      <c r="AHR671" s="227"/>
      <c r="AHS671" s="227"/>
      <c r="AHT671" s="227"/>
      <c r="AHU671" s="227"/>
      <c r="AHV671" s="227"/>
      <c r="AHW671" s="227"/>
      <c r="AHX671" s="227"/>
      <c r="AHY671" s="227"/>
      <c r="AHZ671" s="227"/>
      <c r="AIA671" s="227"/>
      <c r="AIB671" s="227"/>
      <c r="AIC671" s="227"/>
      <c r="AID671" s="227"/>
      <c r="AIE671" s="227"/>
      <c r="AIF671" s="227"/>
      <c r="AIG671" s="227"/>
      <c r="AIH671" s="227"/>
      <c r="AII671" s="227"/>
      <c r="AIJ671" s="227"/>
      <c r="AIK671" s="227"/>
      <c r="AIL671" s="227"/>
      <c r="AIM671" s="227"/>
      <c r="AIN671" s="227"/>
      <c r="AIO671" s="227"/>
      <c r="AIP671" s="227"/>
      <c r="AIQ671" s="227"/>
      <c r="AIR671" s="227"/>
      <c r="AIS671" s="227"/>
      <c r="AIT671" s="227"/>
      <c r="AIU671" s="227"/>
      <c r="AIV671" s="227"/>
      <c r="AIW671" s="227"/>
      <c r="AIX671" s="227"/>
      <c r="AIY671" s="227"/>
      <c r="AIZ671" s="227"/>
      <c r="AJA671" s="227"/>
      <c r="AJB671" s="227"/>
      <c r="AJC671" s="227"/>
      <c r="AJD671" s="227"/>
      <c r="AJE671" s="227"/>
      <c r="AJF671" s="227"/>
      <c r="AJG671" s="227"/>
      <c r="AJH671" s="227"/>
      <c r="AJI671" s="227"/>
      <c r="AJJ671" s="227"/>
      <c r="AJK671" s="227"/>
      <c r="AJL671" s="227"/>
      <c r="AJM671" s="227"/>
      <c r="AJN671" s="227"/>
      <c r="AJO671" s="227"/>
      <c r="AJP671" s="227"/>
      <c r="AJQ671" s="227"/>
      <c r="AJR671" s="227"/>
      <c r="AJS671" s="227"/>
      <c r="AJT671" s="227"/>
      <c r="AJU671" s="227"/>
      <c r="AJV671" s="227"/>
      <c r="AJW671" s="227"/>
      <c r="AJX671" s="227"/>
      <c r="AJY671" s="227"/>
      <c r="AJZ671" s="227"/>
      <c r="AKA671" s="227"/>
      <c r="AKB671" s="227"/>
      <c r="AKC671" s="227"/>
      <c r="AKD671" s="227"/>
      <c r="AKE671" s="227"/>
      <c r="AKF671" s="227"/>
      <c r="AKG671" s="227"/>
      <c r="AKH671" s="227"/>
      <c r="AKI671" s="227"/>
      <c r="AKJ671" s="227"/>
      <c r="AKK671" s="227"/>
      <c r="AKL671" s="227"/>
      <c r="AKM671" s="227"/>
      <c r="AKN671" s="227"/>
      <c r="AKO671" s="227"/>
      <c r="AKP671" s="227"/>
      <c r="AKQ671" s="227"/>
      <c r="AKR671" s="227"/>
      <c r="AKS671" s="227"/>
      <c r="AKT671" s="227"/>
      <c r="AKU671" s="227"/>
      <c r="AKV671" s="227"/>
      <c r="AKW671" s="227"/>
      <c r="AKX671" s="227"/>
      <c r="AKY671" s="227"/>
      <c r="AKZ671" s="227"/>
      <c r="ALA671" s="227"/>
      <c r="ALB671" s="227"/>
      <c r="ALC671" s="227"/>
      <c r="ALD671" s="227"/>
      <c r="ALE671" s="227"/>
      <c r="ALF671" s="227"/>
      <c r="ALG671" s="227"/>
      <c r="ALH671" s="227"/>
      <c r="ALI671" s="227"/>
      <c r="ALJ671" s="227"/>
      <c r="ALK671" s="227"/>
      <c r="ALL671" s="227"/>
      <c r="ALM671" s="227"/>
      <c r="ALN671" s="227"/>
      <c r="ALO671" s="227"/>
      <c r="ALP671" s="227"/>
      <c r="ALQ671" s="227"/>
      <c r="ALR671" s="227"/>
      <c r="ALS671" s="227"/>
      <c r="ALT671" s="227"/>
      <c r="ALU671" s="227"/>
      <c r="ALV671" s="227"/>
      <c r="ALW671" s="227"/>
      <c r="ALX671" s="227"/>
      <c r="ALY671" s="227"/>
      <c r="ALZ671" s="227"/>
      <c r="AMA671" s="227"/>
      <c r="AMB671" s="227"/>
      <c r="AMC671" s="227"/>
      <c r="AMD671" s="227"/>
      <c r="AME671" s="227"/>
      <c r="AMF671" s="227"/>
      <c r="AMG671" s="227"/>
      <c r="AMH671" s="227"/>
      <c r="AMI671" s="227"/>
      <c r="AMJ671" s="227"/>
      <c r="AMK671" s="227"/>
      <c r="AML671" s="227"/>
      <c r="AMM671" s="227"/>
      <c r="AMN671" s="227"/>
      <c r="AMO671" s="227"/>
      <c r="AMP671" s="227"/>
      <c r="AMQ671" s="227"/>
      <c r="AMR671" s="227"/>
      <c r="AMS671" s="227"/>
      <c r="AMT671" s="227"/>
      <c r="AMU671" s="227"/>
      <c r="AMV671" s="227"/>
      <c r="AMW671" s="227"/>
      <c r="AMX671" s="227"/>
    </row>
    <row r="672" spans="1:1038" ht="18" customHeight="1">
      <c r="A672" s="223">
        <v>43333</v>
      </c>
      <c r="B672" s="224" t="s">
        <v>1647</v>
      </c>
      <c r="D672" s="225" t="s">
        <v>1279</v>
      </c>
      <c r="E672" s="126">
        <v>87</v>
      </c>
      <c r="F672" s="126">
        <v>3</v>
      </c>
      <c r="G672" s="196" t="str">
        <f t="shared" si="336"/>
        <v>87-3</v>
      </c>
      <c r="H672" s="126">
        <v>0</v>
      </c>
      <c r="I672" s="126">
        <v>41.5</v>
      </c>
      <c r="J672" s="203">
        <f t="shared" si="354"/>
        <v>1</v>
      </c>
      <c r="K672" s="644" t="b">
        <f>IF(J673=1,IF(((VLOOKUP($G672,[3]Depth_Lookup!$A$3:$J$550,9,FALSE))-(I672/100))=0,"Good",IF(((VLOOKUP($G672,[3]Depth_Lookup!$A$3:$J$550,9,FALSE))-(I672/100))&gt;0,"Too Short","Too Long")))</f>
        <v>0</v>
      </c>
      <c r="L672" s="171">
        <f>(VLOOKUP($G672,Depth_Lookup!$A$3:$J$410,10,FALSE))+(H672/100)</f>
        <v>223.07</v>
      </c>
      <c r="M672" s="171">
        <f>(VLOOKUP($G672,Depth_Lookup!$A$3:$J$410,10,FALSE))+(I672/100)</f>
        <v>223.48499999999999</v>
      </c>
      <c r="N672" s="127" t="s">
        <v>2211</v>
      </c>
      <c r="O672" s="126" t="s">
        <v>1280</v>
      </c>
      <c r="P672" s="126" t="s">
        <v>853</v>
      </c>
      <c r="Q672" s="126" t="s">
        <v>125</v>
      </c>
      <c r="R672" s="196" t="str">
        <f t="shared" si="351"/>
        <v>SerpentinizedHarzburgite</v>
      </c>
      <c r="S672" s="126" t="s">
        <v>94</v>
      </c>
      <c r="T672" s="126" t="s">
        <v>115</v>
      </c>
      <c r="W672" s="126" t="s">
        <v>102</v>
      </c>
      <c r="X672" s="202">
        <f>VLOOKUP(W672,[3]definitions_list_lookup!$A$13:$B$19,2,0)</f>
        <v>5</v>
      </c>
      <c r="Y672" s="126" t="s">
        <v>90</v>
      </c>
      <c r="Z672" s="126" t="s">
        <v>91</v>
      </c>
      <c r="AA672" s="126" t="s">
        <v>1685</v>
      </c>
      <c r="AF672" s="196" t="e">
        <f>VLOOKUP(AE672,[3]definitions_list_mag!$V$12:$W$15,2,0)</f>
        <v>#N/A</v>
      </c>
      <c r="AI672" s="130">
        <f t="shared" si="355"/>
        <v>74</v>
      </c>
      <c r="AO672" s="130"/>
      <c r="AU672" s="130">
        <v>1</v>
      </c>
      <c r="AV672" s="126">
        <v>1</v>
      </c>
      <c r="AW672" s="126">
        <v>1</v>
      </c>
      <c r="AX672" s="126" t="s">
        <v>110</v>
      </c>
      <c r="AY672" s="126" t="s">
        <v>103</v>
      </c>
      <c r="BA672" s="130">
        <v>25</v>
      </c>
      <c r="BB672" s="126">
        <v>7</v>
      </c>
      <c r="BC672" s="126">
        <v>3</v>
      </c>
      <c r="BD672" s="126" t="s">
        <v>118</v>
      </c>
      <c r="BE672" s="126" t="s">
        <v>103</v>
      </c>
      <c r="BF672" s="126" t="s">
        <v>2067</v>
      </c>
      <c r="BG672" s="130"/>
      <c r="BM672" s="130"/>
      <c r="BY672" s="130"/>
      <c r="CF672" s="213">
        <f t="shared" si="352"/>
        <v>100</v>
      </c>
      <c r="CG672" s="131"/>
      <c r="CH672" s="132" t="s">
        <v>1360</v>
      </c>
      <c r="CI672" s="132">
        <v>100</v>
      </c>
      <c r="CJ672" s="132" t="s">
        <v>514</v>
      </c>
      <c r="CK672" s="133"/>
      <c r="CL672" s="134"/>
      <c r="CM672" s="134"/>
      <c r="CN672" s="134"/>
      <c r="CO672" s="134"/>
      <c r="CP672" s="134"/>
      <c r="CQ672" s="134"/>
      <c r="CR672" s="134"/>
      <c r="CS672" s="134"/>
      <c r="CT672" s="134"/>
      <c r="CU672" s="134"/>
      <c r="CV672" s="134"/>
      <c r="CW672" s="134"/>
      <c r="CX672" s="134"/>
      <c r="CY672" s="134"/>
      <c r="CZ672" s="134"/>
      <c r="DA672" s="134"/>
      <c r="DB672" s="134">
        <v>80</v>
      </c>
      <c r="DC672" s="130">
        <v>20</v>
      </c>
      <c r="DD672" s="134"/>
      <c r="DE672" s="134"/>
      <c r="DF672" s="134"/>
      <c r="DG672" s="134"/>
      <c r="DH672" s="134"/>
      <c r="DI672" s="134"/>
      <c r="DJ672" s="134"/>
      <c r="DK672" s="207">
        <f t="shared" si="353"/>
        <v>100</v>
      </c>
      <c r="DL672" s="131"/>
      <c r="DM672" s="134"/>
      <c r="DN672" s="134"/>
      <c r="DO672" s="136"/>
      <c r="DQ672" s="131"/>
      <c r="DR672" s="136"/>
      <c r="DS672" s="131"/>
      <c r="DT672" s="138" t="s">
        <v>2212</v>
      </c>
      <c r="DW672" s="214" t="e">
        <f>VLOOKUP(P672,[3]definitions_list_lookup!$K$30:$L$54,2,0)</f>
        <v>#N/A</v>
      </c>
      <c r="DX672" s="155" t="s">
        <v>2098</v>
      </c>
      <c r="DY672" s="139" t="s">
        <v>2213</v>
      </c>
      <c r="DZ672"/>
      <c r="EA672" s="104"/>
      <c r="ED672" s="229" t="s">
        <v>2517</v>
      </c>
      <c r="EE672" s="140"/>
      <c r="EG672" s="140"/>
      <c r="EI672" s="218"/>
      <c r="EJ672" s="143"/>
      <c r="EK672" s="221"/>
      <c r="EM672" s="109"/>
      <c r="EN672" s="109"/>
      <c r="EZ672" s="192" t="e">
        <f t="shared" si="313"/>
        <v>#DIV/0!</v>
      </c>
      <c r="FA672" s="192" t="e">
        <f t="shared" si="314"/>
        <v>#DIV/0!</v>
      </c>
      <c r="FB672" s="192" t="e">
        <f t="shared" si="315"/>
        <v>#DIV/0!</v>
      </c>
      <c r="FC672" s="192" t="e">
        <f t="shared" si="316"/>
        <v>#DIV/0!</v>
      </c>
      <c r="FD672" s="192" t="e">
        <f t="shared" si="317"/>
        <v>#DIV/0!</v>
      </c>
      <c r="FE672" s="193" t="e">
        <f t="shared" si="318"/>
        <v>#DIV/0!</v>
      </c>
      <c r="FF672" s="194" t="e">
        <f t="shared" si="319"/>
        <v>#DIV/0!</v>
      </c>
      <c r="FI672" s="778">
        <f t="shared" si="324"/>
        <v>0</v>
      </c>
      <c r="FJ672" s="779" t="e">
        <f t="shared" si="325"/>
        <v>#DIV/0!</v>
      </c>
      <c r="FK672" s="779" t="e">
        <f t="shared" si="326"/>
        <v>#DIV/0!</v>
      </c>
      <c r="FL672" s="780" t="e">
        <f t="shared" si="327"/>
        <v>#DIV/0!</v>
      </c>
      <c r="FM672" s="169" t="e">
        <f t="shared" si="328"/>
        <v>#DIV/0!</v>
      </c>
      <c r="FN672" s="783" t="e">
        <f t="shared" si="329"/>
        <v>#DIV/0!</v>
      </c>
    </row>
    <row r="673" spans="1:1038" s="398" customFormat="1" ht="18" customHeight="1">
      <c r="A673" s="223">
        <v>43333</v>
      </c>
      <c r="B673" s="543" t="s">
        <v>1647</v>
      </c>
      <c r="C673" s="226"/>
      <c r="D673" s="225" t="s">
        <v>1279</v>
      </c>
      <c r="E673" s="226">
        <v>87</v>
      </c>
      <c r="F673" s="226">
        <v>3</v>
      </c>
      <c r="G673" s="391" t="str">
        <f t="shared" si="336"/>
        <v>87-3</v>
      </c>
      <c r="H673" s="226">
        <v>41.5</v>
      </c>
      <c r="I673" s="226">
        <v>82.5</v>
      </c>
      <c r="J673" s="544">
        <f t="shared" si="354"/>
        <v>0</v>
      </c>
      <c r="K673" s="545" t="b">
        <f>IF(J676=1,IF(((VLOOKUP($G673,[3]Depth_Lookup!$A$3:$J$550,9,FALSE))-(I673/100))=0,"Good",IF(((VLOOKUP($G673,[3]Depth_Lookup!$A$3:$J$550,9,FALSE))-(I673/100))&gt;0,"Too Short","Too Long")))</f>
        <v>0</v>
      </c>
      <c r="L673" s="171">
        <f>(VLOOKUP($G673,Depth_Lookup!$A$3:$J$410,10,FALSE))+(H673/100)</f>
        <v>223.48499999999999</v>
      </c>
      <c r="M673" s="171">
        <f>(VLOOKUP($G673,Depth_Lookup!$A$3:$J$410,10,FALSE))+(I673/100)</f>
        <v>223.89499999999998</v>
      </c>
      <c r="N673" s="232" t="s">
        <v>2214</v>
      </c>
      <c r="O673" s="226">
        <v>2</v>
      </c>
      <c r="P673" s="226" t="s">
        <v>853</v>
      </c>
      <c r="Q673" s="226" t="s">
        <v>125</v>
      </c>
      <c r="R673" s="391" t="str">
        <f t="shared" si="351"/>
        <v>SerpentinizedHarzburgite</v>
      </c>
      <c r="S673" s="226" t="s">
        <v>115</v>
      </c>
      <c r="T673" s="226" t="s">
        <v>94</v>
      </c>
      <c r="U673" s="226" t="s">
        <v>95</v>
      </c>
      <c r="V673" s="226" t="s">
        <v>96</v>
      </c>
      <c r="W673" s="226" t="s">
        <v>102</v>
      </c>
      <c r="X673" s="392">
        <f>VLOOKUP(W673,[3]definitions_list_lookup!$A$13:$B$19,2,0)</f>
        <v>5</v>
      </c>
      <c r="Y673" s="226" t="s">
        <v>90</v>
      </c>
      <c r="Z673" s="226" t="s">
        <v>91</v>
      </c>
      <c r="AA673" s="226" t="s">
        <v>1685</v>
      </c>
      <c r="AB673" s="226"/>
      <c r="AC673" s="226"/>
      <c r="AD673" s="226"/>
      <c r="AE673" s="393"/>
      <c r="AF673" s="391" t="e">
        <f>VLOOKUP(AE673,[3]definitions_list_mag!$V$12:$W$15,2,0)</f>
        <v>#N/A</v>
      </c>
      <c r="AG673" s="394"/>
      <c r="AH673" s="226"/>
      <c r="AI673" s="257">
        <f t="shared" si="355"/>
        <v>74</v>
      </c>
      <c r="AJ673" s="226"/>
      <c r="AK673" s="226"/>
      <c r="AL673" s="226"/>
      <c r="AM673" s="226"/>
      <c r="AN673" s="226"/>
      <c r="AO673" s="257"/>
      <c r="AP673" s="226"/>
      <c r="AQ673" s="226"/>
      <c r="AR673" s="226"/>
      <c r="AS673" s="226"/>
      <c r="AT673" s="226"/>
      <c r="AU673" s="257">
        <v>1</v>
      </c>
      <c r="AV673" s="226">
        <v>1</v>
      </c>
      <c r="AW673" s="226">
        <v>1</v>
      </c>
      <c r="AX673" s="226" t="s">
        <v>110</v>
      </c>
      <c r="AY673" s="226" t="s">
        <v>103</v>
      </c>
      <c r="AZ673" s="226"/>
      <c r="BA673" s="257">
        <v>25</v>
      </c>
      <c r="BB673" s="226">
        <v>7</v>
      </c>
      <c r="BC673" s="226">
        <v>3</v>
      </c>
      <c r="BD673" s="226" t="s">
        <v>118</v>
      </c>
      <c r="BE673" s="226" t="s">
        <v>103</v>
      </c>
      <c r="BF673" s="226" t="s">
        <v>2067</v>
      </c>
      <c r="BG673" s="257"/>
      <c r="BH673" s="226"/>
      <c r="BI673" s="226"/>
      <c r="BJ673" s="226"/>
      <c r="BK673" s="226"/>
      <c r="BL673" s="226"/>
      <c r="BM673" s="257"/>
      <c r="BN673" s="226"/>
      <c r="BO673" s="226"/>
      <c r="BP673" s="226"/>
      <c r="BQ673" s="226"/>
      <c r="BR673" s="226"/>
      <c r="BS673" s="226"/>
      <c r="BT673" s="226"/>
      <c r="BU673" s="226"/>
      <c r="BV673" s="226"/>
      <c r="BW673" s="226"/>
      <c r="BX673" s="226"/>
      <c r="BY673" s="257"/>
      <c r="BZ673" s="226"/>
      <c r="CA673" s="226"/>
      <c r="CB673" s="226"/>
      <c r="CC673" s="226"/>
      <c r="CD673" s="226"/>
      <c r="CE673" s="226"/>
      <c r="CF673" s="399">
        <f t="shared" si="352"/>
        <v>100</v>
      </c>
      <c r="CG673" s="259"/>
      <c r="CH673" s="150" t="s">
        <v>1329</v>
      </c>
      <c r="CI673" s="150">
        <v>100</v>
      </c>
      <c r="CJ673" s="150" t="s">
        <v>514</v>
      </c>
      <c r="CK673" s="158"/>
      <c r="CL673" s="395"/>
      <c r="CM673" s="395"/>
      <c r="CN673" s="395"/>
      <c r="CO673" s="395"/>
      <c r="CP673" s="395"/>
      <c r="CQ673" s="395"/>
      <c r="CR673" s="395"/>
      <c r="CS673" s="395"/>
      <c r="CT673" s="395"/>
      <c r="CU673" s="395"/>
      <c r="CV673" s="395"/>
      <c r="CW673" s="395"/>
      <c r="CX673" s="395"/>
      <c r="CY673" s="395"/>
      <c r="CZ673" s="395"/>
      <c r="DA673" s="395"/>
      <c r="DB673" s="395">
        <v>80</v>
      </c>
      <c r="DC673" s="257">
        <v>20</v>
      </c>
      <c r="DD673" s="395"/>
      <c r="DE673" s="395"/>
      <c r="DF673" s="395"/>
      <c r="DG673" s="395"/>
      <c r="DH673" s="395"/>
      <c r="DI673" s="395"/>
      <c r="DJ673" s="395"/>
      <c r="DK673" s="396">
        <f t="shared" si="353"/>
        <v>100</v>
      </c>
      <c r="DL673" s="259"/>
      <c r="DM673" s="395"/>
      <c r="DN673" s="395"/>
      <c r="DO673" s="397"/>
      <c r="DQ673" s="259"/>
      <c r="DR673" s="397"/>
      <c r="DS673" s="259"/>
      <c r="DT673" s="263" t="s">
        <v>2215</v>
      </c>
      <c r="DU673" s="256"/>
      <c r="DV673" s="256"/>
      <c r="DW673" s="400" t="e">
        <f>VLOOKUP(P673,[3]definitions_list_lookup!$K$30:$L$54,2,0)</f>
        <v>#N/A</v>
      </c>
      <c r="DX673" s="155" t="s">
        <v>1405</v>
      </c>
      <c r="DY673" s="155" t="s">
        <v>2213</v>
      </c>
      <c r="DZ673" s="546"/>
      <c r="EA673" s="104"/>
      <c r="EB673" s="256"/>
      <c r="EC673" s="104"/>
      <c r="ED673" s="229" t="s">
        <v>2517</v>
      </c>
      <c r="EE673" s="401"/>
      <c r="EF673" s="402"/>
      <c r="EG673" s="401"/>
      <c r="EH673" s="403"/>
      <c r="EI673" s="404"/>
      <c r="EJ673" s="405"/>
      <c r="EK673" s="406"/>
      <c r="EL673" s="401"/>
      <c r="EM673" s="403"/>
      <c r="EN673" s="403"/>
      <c r="EO673" s="407"/>
      <c r="EP673" s="407"/>
      <c r="EQ673" s="407"/>
      <c r="ER673" s="407"/>
      <c r="ES673" s="407"/>
      <c r="ET673" s="407"/>
      <c r="EU673" s="407"/>
      <c r="EV673" s="408"/>
      <c r="EW673" s="408"/>
      <c r="EX673" s="408"/>
      <c r="EY673" s="408"/>
      <c r="EZ673" s="192" t="e">
        <f t="shared" si="313"/>
        <v>#DIV/0!</v>
      </c>
      <c r="FA673" s="192" t="e">
        <f t="shared" si="314"/>
        <v>#DIV/0!</v>
      </c>
      <c r="FB673" s="192" t="e">
        <f t="shared" si="315"/>
        <v>#DIV/0!</v>
      </c>
      <c r="FC673" s="192" t="e">
        <f t="shared" si="316"/>
        <v>#DIV/0!</v>
      </c>
      <c r="FD673" s="192" t="e">
        <f t="shared" si="317"/>
        <v>#DIV/0!</v>
      </c>
      <c r="FE673" s="193" t="e">
        <f t="shared" si="318"/>
        <v>#DIV/0!</v>
      </c>
      <c r="FF673" s="194" t="e">
        <f t="shared" si="319"/>
        <v>#DIV/0!</v>
      </c>
      <c r="FG673" s="401" t="s">
        <v>2376</v>
      </c>
      <c r="FH673" s="403"/>
      <c r="FI673" s="778">
        <f t="shared" si="324"/>
        <v>0</v>
      </c>
      <c r="FJ673" s="779" t="e">
        <f t="shared" si="325"/>
        <v>#DIV/0!</v>
      </c>
      <c r="FK673" s="779" t="e">
        <f t="shared" si="326"/>
        <v>#DIV/0!</v>
      </c>
      <c r="FL673" s="780" t="e">
        <f t="shared" si="327"/>
        <v>#DIV/0!</v>
      </c>
      <c r="FM673" s="169" t="e">
        <f t="shared" si="328"/>
        <v>#DIV/0!</v>
      </c>
      <c r="FN673" s="783" t="e">
        <f t="shared" si="329"/>
        <v>#DIV/0!</v>
      </c>
      <c r="FO673" s="226"/>
      <c r="FP673" s="226"/>
      <c r="FQ673" s="226"/>
      <c r="FR673" s="226"/>
      <c r="FS673" s="226"/>
      <c r="FT673" s="226"/>
      <c r="FU673" s="226"/>
      <c r="FV673" s="226"/>
      <c r="FW673" s="226"/>
      <c r="FX673" s="226"/>
      <c r="FY673" s="226"/>
      <c r="FZ673" s="226"/>
      <c r="GA673" s="226"/>
      <c r="GB673" s="226"/>
      <c r="GC673" s="226"/>
      <c r="GD673" s="226"/>
      <c r="GE673" s="226"/>
      <c r="GF673" s="226"/>
      <c r="GG673" s="226"/>
      <c r="GH673" s="226"/>
      <c r="GI673" s="226"/>
      <c r="GJ673" s="226"/>
      <c r="GK673" s="226"/>
      <c r="GL673" s="226"/>
      <c r="GM673" s="226"/>
      <c r="GN673" s="226"/>
      <c r="GO673" s="226"/>
      <c r="GP673" s="226"/>
      <c r="GQ673" s="226"/>
      <c r="GR673" s="226"/>
      <c r="GS673" s="226"/>
      <c r="GT673" s="226"/>
      <c r="GU673" s="226"/>
      <c r="GV673" s="226"/>
      <c r="GW673" s="226"/>
      <c r="GX673" s="226"/>
      <c r="GY673" s="226"/>
      <c r="GZ673" s="226"/>
      <c r="HA673" s="226"/>
      <c r="HB673" s="226"/>
      <c r="HC673" s="226"/>
      <c r="HD673" s="226"/>
      <c r="HE673" s="226"/>
      <c r="HF673" s="226"/>
      <c r="HG673" s="226"/>
      <c r="HH673" s="226"/>
      <c r="HI673" s="226"/>
      <c r="HJ673" s="226"/>
      <c r="HK673" s="226"/>
      <c r="HL673" s="226"/>
      <c r="HM673" s="226"/>
      <c r="HN673" s="226"/>
      <c r="HO673" s="226"/>
      <c r="HP673" s="226"/>
      <c r="HQ673" s="226"/>
      <c r="HR673" s="226"/>
      <c r="HS673" s="226"/>
      <c r="HT673" s="226"/>
      <c r="HU673" s="226"/>
      <c r="HV673" s="226"/>
      <c r="HW673" s="226"/>
      <c r="HX673" s="226"/>
      <c r="HY673" s="226"/>
      <c r="HZ673" s="226"/>
      <c r="IA673" s="226"/>
      <c r="IB673" s="226"/>
      <c r="IC673" s="226"/>
      <c r="ID673" s="226"/>
      <c r="IE673" s="226"/>
      <c r="IF673" s="226"/>
      <c r="IG673" s="226"/>
      <c r="IH673" s="226"/>
      <c r="II673" s="226"/>
      <c r="IJ673" s="226"/>
      <c r="IK673" s="226"/>
      <c r="IL673" s="226"/>
      <c r="IM673" s="226"/>
      <c r="IN673" s="226"/>
      <c r="IO673" s="226"/>
      <c r="IP673" s="226"/>
      <c r="IQ673" s="226"/>
      <c r="IR673" s="226"/>
      <c r="IS673" s="226"/>
      <c r="IT673" s="226"/>
      <c r="IU673" s="226"/>
      <c r="IV673" s="226"/>
      <c r="IW673" s="226"/>
      <c r="IX673" s="226"/>
      <c r="IY673" s="226"/>
      <c r="IZ673" s="226"/>
      <c r="JA673" s="226"/>
      <c r="JB673" s="226"/>
      <c r="JC673" s="226"/>
      <c r="JD673" s="226"/>
      <c r="JE673" s="226"/>
      <c r="JF673" s="226"/>
      <c r="JG673" s="226"/>
      <c r="JH673" s="226"/>
      <c r="JI673" s="226"/>
      <c r="JJ673" s="226"/>
      <c r="JK673" s="226"/>
      <c r="JL673" s="226"/>
      <c r="JM673" s="226"/>
      <c r="JN673" s="226"/>
      <c r="JO673" s="226"/>
      <c r="JP673" s="226"/>
      <c r="JQ673" s="226"/>
      <c r="JR673" s="226"/>
      <c r="JS673" s="226"/>
      <c r="JT673" s="226"/>
      <c r="JU673" s="226"/>
      <c r="JV673" s="226"/>
      <c r="JW673" s="226"/>
      <c r="JX673" s="226"/>
      <c r="JY673" s="226"/>
      <c r="JZ673" s="226"/>
      <c r="KA673" s="226"/>
      <c r="KB673" s="226"/>
      <c r="KC673" s="226"/>
      <c r="KD673" s="226"/>
      <c r="KE673" s="226"/>
      <c r="KF673" s="226"/>
      <c r="KG673" s="226"/>
      <c r="KH673" s="226"/>
      <c r="KI673" s="226"/>
      <c r="KJ673" s="226"/>
      <c r="KK673" s="226"/>
      <c r="KL673" s="226"/>
      <c r="KM673" s="226"/>
      <c r="KN673" s="226"/>
      <c r="KO673" s="226"/>
      <c r="KP673" s="226"/>
      <c r="KQ673" s="226"/>
      <c r="KR673" s="226"/>
      <c r="KS673" s="226"/>
      <c r="KT673" s="226"/>
      <c r="KU673" s="226"/>
      <c r="KV673" s="226"/>
      <c r="KW673" s="226"/>
      <c r="KX673" s="226"/>
      <c r="KY673" s="226"/>
      <c r="KZ673" s="226"/>
      <c r="LA673" s="226"/>
      <c r="LB673" s="226"/>
      <c r="LC673" s="226"/>
      <c r="LD673" s="226"/>
      <c r="LE673" s="226"/>
      <c r="LF673" s="226"/>
      <c r="LG673" s="226"/>
      <c r="LH673" s="226"/>
      <c r="LI673" s="226"/>
      <c r="LJ673" s="226"/>
      <c r="LK673" s="226"/>
      <c r="LL673" s="226"/>
      <c r="LM673" s="226"/>
      <c r="LN673" s="226"/>
      <c r="LO673" s="226"/>
      <c r="LP673" s="226"/>
      <c r="LQ673" s="226"/>
      <c r="LR673" s="226"/>
      <c r="LS673" s="226"/>
      <c r="LT673" s="226"/>
      <c r="LU673" s="226"/>
      <c r="LV673" s="226"/>
      <c r="LW673" s="226"/>
      <c r="LX673" s="226"/>
      <c r="LY673" s="226"/>
      <c r="LZ673" s="226"/>
      <c r="MA673" s="226"/>
      <c r="MB673" s="226"/>
      <c r="MC673" s="226"/>
      <c r="MD673" s="226"/>
      <c r="ME673" s="226"/>
      <c r="MF673" s="226"/>
      <c r="MG673" s="226"/>
      <c r="MH673" s="226"/>
      <c r="MI673" s="226"/>
      <c r="MJ673" s="226"/>
      <c r="MK673" s="226"/>
      <c r="ML673" s="226"/>
      <c r="MM673" s="226"/>
      <c r="MN673" s="226"/>
      <c r="MO673" s="226"/>
      <c r="MP673" s="226"/>
      <c r="MQ673" s="226"/>
      <c r="MR673" s="226"/>
      <c r="MS673" s="226"/>
      <c r="MT673" s="226"/>
      <c r="MU673" s="226"/>
      <c r="MV673" s="226"/>
      <c r="MW673" s="226"/>
      <c r="MX673" s="226"/>
      <c r="MY673" s="226"/>
      <c r="MZ673" s="226"/>
      <c r="NA673" s="226"/>
      <c r="NB673" s="226"/>
      <c r="NC673" s="226"/>
      <c r="ND673" s="226"/>
      <c r="NE673" s="226"/>
      <c r="NF673" s="226"/>
      <c r="NG673" s="226"/>
      <c r="NH673" s="226"/>
      <c r="NI673" s="226"/>
      <c r="NJ673" s="226"/>
      <c r="NK673" s="226"/>
      <c r="NL673" s="226"/>
      <c r="NM673" s="226"/>
      <c r="NN673" s="226"/>
      <c r="NO673" s="226"/>
      <c r="NP673" s="226"/>
      <c r="NQ673" s="226"/>
      <c r="NR673" s="226"/>
      <c r="NS673" s="226"/>
      <c r="NT673" s="226"/>
      <c r="NU673" s="226"/>
      <c r="NV673" s="226"/>
      <c r="NW673" s="226"/>
      <c r="NX673" s="226"/>
      <c r="NY673" s="226"/>
      <c r="NZ673" s="226"/>
      <c r="OA673" s="226"/>
      <c r="OB673" s="226"/>
      <c r="OC673" s="226"/>
      <c r="OD673" s="226"/>
      <c r="OE673" s="226"/>
      <c r="OF673" s="226"/>
      <c r="OG673" s="226"/>
      <c r="OH673" s="226"/>
      <c r="OI673" s="226"/>
      <c r="OJ673" s="226"/>
      <c r="OK673" s="226"/>
      <c r="OL673" s="226"/>
      <c r="OM673" s="226"/>
      <c r="ON673" s="226"/>
      <c r="OO673" s="226"/>
      <c r="OP673" s="226"/>
      <c r="OQ673" s="226"/>
      <c r="OR673" s="226"/>
      <c r="OS673" s="226"/>
      <c r="OT673" s="226"/>
      <c r="OU673" s="226"/>
      <c r="OV673" s="226"/>
      <c r="OW673" s="226"/>
      <c r="OX673" s="226"/>
      <c r="OY673" s="226"/>
      <c r="OZ673" s="226"/>
      <c r="PA673" s="226"/>
      <c r="PB673" s="226"/>
      <c r="PC673" s="226"/>
      <c r="PD673" s="226"/>
      <c r="PE673" s="226"/>
      <c r="PF673" s="226"/>
      <c r="PG673" s="226"/>
      <c r="PH673" s="226"/>
      <c r="PI673" s="226"/>
      <c r="PJ673" s="226"/>
      <c r="PK673" s="226"/>
      <c r="PL673" s="226"/>
      <c r="PM673" s="226"/>
      <c r="PN673" s="226"/>
      <c r="PO673" s="226"/>
      <c r="PP673" s="226"/>
      <c r="PQ673" s="226"/>
      <c r="PR673" s="226"/>
      <c r="PS673" s="226"/>
      <c r="PT673" s="226"/>
      <c r="PU673" s="226"/>
      <c r="PV673" s="226"/>
      <c r="PW673" s="226"/>
      <c r="PX673" s="226"/>
      <c r="PY673" s="226"/>
      <c r="PZ673" s="226"/>
      <c r="QA673" s="226"/>
      <c r="QB673" s="226"/>
      <c r="QC673" s="226"/>
      <c r="QD673" s="226"/>
      <c r="QE673" s="226"/>
      <c r="QF673" s="226"/>
      <c r="QG673" s="226"/>
      <c r="QH673" s="226"/>
      <c r="QI673" s="226"/>
      <c r="QJ673" s="226"/>
      <c r="QK673" s="226"/>
      <c r="QL673" s="226"/>
      <c r="QM673" s="226"/>
      <c r="QN673" s="226"/>
      <c r="QO673" s="226"/>
      <c r="QP673" s="226"/>
      <c r="QQ673" s="226"/>
      <c r="QR673" s="226"/>
      <c r="QS673" s="226"/>
      <c r="QT673" s="226"/>
      <c r="QU673" s="226"/>
      <c r="QV673" s="226"/>
      <c r="QW673" s="226"/>
      <c r="QX673" s="226"/>
      <c r="QY673" s="226"/>
      <c r="QZ673" s="226"/>
      <c r="RA673" s="226"/>
      <c r="RB673" s="226"/>
      <c r="RC673" s="226"/>
      <c r="RD673" s="226"/>
      <c r="RE673" s="226"/>
      <c r="RF673" s="226"/>
      <c r="RG673" s="226"/>
      <c r="RH673" s="226"/>
      <c r="RI673" s="226"/>
      <c r="RJ673" s="226"/>
      <c r="RK673" s="226"/>
      <c r="RL673" s="226"/>
      <c r="RM673" s="226"/>
      <c r="RN673" s="226"/>
      <c r="RO673" s="226"/>
      <c r="RP673" s="226"/>
      <c r="RQ673" s="226"/>
      <c r="RR673" s="226"/>
      <c r="RS673" s="226"/>
      <c r="RT673" s="226"/>
      <c r="RU673" s="226"/>
      <c r="RV673" s="226"/>
      <c r="RW673" s="226"/>
      <c r="RX673" s="226"/>
      <c r="RY673" s="226"/>
      <c r="RZ673" s="226"/>
      <c r="SA673" s="226"/>
      <c r="SB673" s="226"/>
      <c r="SC673" s="226"/>
      <c r="SD673" s="226"/>
      <c r="SE673" s="226"/>
      <c r="SF673" s="226"/>
      <c r="SG673" s="226"/>
      <c r="SH673" s="226"/>
      <c r="SI673" s="226"/>
      <c r="SJ673" s="226"/>
      <c r="SK673" s="226"/>
      <c r="SL673" s="226"/>
      <c r="SM673" s="226"/>
      <c r="SN673" s="226"/>
      <c r="SO673" s="226"/>
      <c r="SP673" s="226"/>
      <c r="SQ673" s="226"/>
      <c r="SR673" s="226"/>
      <c r="SS673" s="226"/>
      <c r="ST673" s="226"/>
      <c r="SU673" s="226"/>
      <c r="SV673" s="226"/>
      <c r="SW673" s="226"/>
      <c r="SX673" s="226"/>
      <c r="SY673" s="226"/>
      <c r="SZ673" s="226"/>
      <c r="TA673" s="226"/>
      <c r="TB673" s="226"/>
      <c r="TC673" s="226"/>
      <c r="TD673" s="226"/>
      <c r="TE673" s="226"/>
      <c r="TF673" s="226"/>
      <c r="TG673" s="226"/>
      <c r="TH673" s="226"/>
      <c r="TI673" s="226"/>
      <c r="TJ673" s="226"/>
      <c r="TK673" s="226"/>
      <c r="TL673" s="226"/>
      <c r="TM673" s="226"/>
      <c r="TN673" s="226"/>
      <c r="TO673" s="226"/>
      <c r="TP673" s="226"/>
      <c r="TQ673" s="226"/>
      <c r="TR673" s="226"/>
      <c r="TS673" s="226"/>
      <c r="TT673" s="226"/>
      <c r="TU673" s="226"/>
      <c r="TV673" s="226"/>
      <c r="TW673" s="226"/>
      <c r="TX673" s="226"/>
      <c r="TY673" s="226"/>
      <c r="TZ673" s="226"/>
      <c r="UA673" s="226"/>
      <c r="UB673" s="226"/>
      <c r="UC673" s="226"/>
      <c r="UD673" s="226"/>
      <c r="UE673" s="226"/>
      <c r="UF673" s="226"/>
      <c r="UG673" s="226"/>
      <c r="UH673" s="226"/>
      <c r="UI673" s="226"/>
      <c r="UJ673" s="226"/>
      <c r="UK673" s="226"/>
      <c r="UL673" s="226"/>
      <c r="UM673" s="226"/>
      <c r="UN673" s="226"/>
      <c r="UO673" s="226"/>
      <c r="UP673" s="226"/>
      <c r="UQ673" s="226"/>
      <c r="UR673" s="226"/>
      <c r="US673" s="226"/>
      <c r="UT673" s="226"/>
      <c r="UU673" s="226"/>
      <c r="UV673" s="226"/>
      <c r="UW673" s="226"/>
      <c r="UX673" s="226"/>
      <c r="UY673" s="226"/>
      <c r="UZ673" s="226"/>
      <c r="VA673" s="226"/>
      <c r="VB673" s="226"/>
      <c r="VC673" s="226"/>
      <c r="VD673" s="226"/>
      <c r="VE673" s="226"/>
      <c r="VF673" s="226"/>
      <c r="VG673" s="226"/>
      <c r="VH673" s="226"/>
      <c r="VI673" s="226"/>
      <c r="VJ673" s="226"/>
      <c r="VK673" s="226"/>
      <c r="VL673" s="226"/>
      <c r="VM673" s="226"/>
      <c r="VN673" s="226"/>
      <c r="VO673" s="226"/>
      <c r="VP673" s="226"/>
      <c r="VQ673" s="226"/>
      <c r="VR673" s="226"/>
      <c r="VS673" s="226"/>
      <c r="VT673" s="226"/>
      <c r="VU673" s="226"/>
      <c r="VV673" s="226"/>
      <c r="VW673" s="226"/>
      <c r="VX673" s="226"/>
      <c r="VY673" s="226"/>
      <c r="VZ673" s="226"/>
      <c r="WA673" s="226"/>
      <c r="WB673" s="226"/>
      <c r="WC673" s="226"/>
      <c r="WD673" s="226"/>
      <c r="WE673" s="226"/>
      <c r="WF673" s="226"/>
      <c r="WG673" s="226"/>
      <c r="WH673" s="226"/>
      <c r="WI673" s="226"/>
      <c r="WJ673" s="226"/>
      <c r="WK673" s="226"/>
      <c r="WL673" s="226"/>
      <c r="WM673" s="226"/>
      <c r="WN673" s="226"/>
      <c r="WO673" s="226"/>
      <c r="WP673" s="226"/>
      <c r="WQ673" s="226"/>
      <c r="WR673" s="226"/>
      <c r="WS673" s="226"/>
      <c r="WT673" s="226"/>
      <c r="WU673" s="226"/>
      <c r="WV673" s="226"/>
      <c r="WW673" s="226"/>
      <c r="WX673" s="226"/>
      <c r="WY673" s="226"/>
      <c r="WZ673" s="226"/>
      <c r="XA673" s="226"/>
      <c r="XB673" s="226"/>
      <c r="XC673" s="226"/>
      <c r="XD673" s="226"/>
      <c r="XE673" s="226"/>
      <c r="XF673" s="226"/>
      <c r="XG673" s="226"/>
      <c r="XH673" s="226"/>
      <c r="XI673" s="226"/>
      <c r="XJ673" s="226"/>
      <c r="XK673" s="226"/>
      <c r="XL673" s="226"/>
      <c r="XM673" s="226"/>
      <c r="XN673" s="226"/>
      <c r="XO673" s="226"/>
      <c r="XP673" s="226"/>
      <c r="XQ673" s="226"/>
      <c r="XR673" s="226"/>
      <c r="XS673" s="226"/>
      <c r="XT673" s="226"/>
      <c r="XU673" s="226"/>
      <c r="XV673" s="226"/>
      <c r="XW673" s="226"/>
      <c r="XX673" s="226"/>
      <c r="XY673" s="226"/>
      <c r="XZ673" s="226"/>
      <c r="YA673" s="226"/>
      <c r="YB673" s="226"/>
      <c r="YC673" s="226"/>
      <c r="YD673" s="226"/>
      <c r="YE673" s="226"/>
      <c r="YF673" s="226"/>
      <c r="YG673" s="226"/>
      <c r="YH673" s="226"/>
      <c r="YI673" s="226"/>
      <c r="YJ673" s="226"/>
      <c r="YK673" s="226"/>
      <c r="YL673" s="226"/>
      <c r="YM673" s="226"/>
      <c r="YN673" s="226"/>
      <c r="YO673" s="226"/>
      <c r="YP673" s="226"/>
      <c r="YQ673" s="226"/>
      <c r="YR673" s="226"/>
      <c r="YS673" s="226"/>
      <c r="YT673" s="226"/>
      <c r="YU673" s="226"/>
      <c r="YV673" s="226"/>
      <c r="YW673" s="226"/>
      <c r="YX673" s="226"/>
      <c r="YY673" s="226"/>
      <c r="YZ673" s="226"/>
      <c r="ZA673" s="226"/>
      <c r="ZB673" s="226"/>
      <c r="ZC673" s="226"/>
      <c r="ZD673" s="226"/>
      <c r="ZE673" s="226"/>
      <c r="ZF673" s="226"/>
      <c r="ZG673" s="226"/>
      <c r="ZH673" s="226"/>
      <c r="ZI673" s="226"/>
      <c r="ZJ673" s="226"/>
      <c r="ZK673" s="226"/>
      <c r="ZL673" s="226"/>
      <c r="ZM673" s="226"/>
      <c r="ZN673" s="226"/>
      <c r="ZO673" s="226"/>
      <c r="ZP673" s="226"/>
      <c r="ZQ673" s="226"/>
      <c r="ZR673" s="226"/>
      <c r="ZS673" s="226"/>
      <c r="ZT673" s="226"/>
      <c r="ZU673" s="226"/>
      <c r="ZV673" s="226"/>
      <c r="ZW673" s="226"/>
      <c r="ZX673" s="226"/>
      <c r="ZY673" s="226"/>
      <c r="ZZ673" s="226"/>
      <c r="AAA673" s="226"/>
      <c r="AAB673" s="226"/>
      <c r="AAC673" s="226"/>
      <c r="AAD673" s="226"/>
      <c r="AAE673" s="226"/>
      <c r="AAF673" s="226"/>
      <c r="AAG673" s="226"/>
      <c r="AAH673" s="226"/>
      <c r="AAI673" s="226"/>
      <c r="AAJ673" s="226"/>
      <c r="AAK673" s="226"/>
      <c r="AAL673" s="226"/>
      <c r="AAM673" s="226"/>
      <c r="AAN673" s="226"/>
      <c r="AAO673" s="226"/>
      <c r="AAP673" s="226"/>
      <c r="AAQ673" s="226"/>
      <c r="AAR673" s="226"/>
      <c r="AAS673" s="226"/>
      <c r="AAT673" s="226"/>
      <c r="AAU673" s="226"/>
      <c r="AAV673" s="226"/>
      <c r="AAW673" s="226"/>
      <c r="AAX673" s="226"/>
      <c r="AAY673" s="226"/>
      <c r="AAZ673" s="226"/>
      <c r="ABA673" s="226"/>
      <c r="ABB673" s="226"/>
      <c r="ABC673" s="226"/>
      <c r="ABD673" s="226"/>
      <c r="ABE673" s="226"/>
      <c r="ABF673" s="226"/>
      <c r="ABG673" s="226"/>
      <c r="ABH673" s="226"/>
      <c r="ABI673" s="226"/>
      <c r="ABJ673" s="226"/>
      <c r="ABK673" s="226"/>
      <c r="ABL673" s="226"/>
      <c r="ABM673" s="226"/>
      <c r="ABN673" s="226"/>
      <c r="ABO673" s="226"/>
      <c r="ABP673" s="226"/>
      <c r="ABQ673" s="226"/>
      <c r="ABR673" s="226"/>
      <c r="ABS673" s="226"/>
      <c r="ABT673" s="226"/>
      <c r="ABU673" s="226"/>
      <c r="ABV673" s="226"/>
      <c r="ABW673" s="226"/>
      <c r="ABX673" s="226"/>
      <c r="ABY673" s="226"/>
      <c r="ABZ673" s="226"/>
      <c r="ACA673" s="226"/>
      <c r="ACB673" s="226"/>
      <c r="ACC673" s="226"/>
      <c r="ACD673" s="226"/>
      <c r="ACE673" s="226"/>
      <c r="ACF673" s="226"/>
      <c r="ACG673" s="226"/>
      <c r="ACH673" s="226"/>
      <c r="ACI673" s="226"/>
      <c r="ACJ673" s="226"/>
      <c r="ACK673" s="226"/>
      <c r="ACL673" s="226"/>
      <c r="ACM673" s="226"/>
      <c r="ACN673" s="226"/>
      <c r="ACO673" s="226"/>
      <c r="ACP673" s="226"/>
      <c r="ACQ673" s="226"/>
      <c r="ACR673" s="226"/>
      <c r="ACS673" s="226"/>
      <c r="ACT673" s="226"/>
      <c r="ACU673" s="226"/>
      <c r="ACV673" s="226"/>
      <c r="ACW673" s="226"/>
      <c r="ACX673" s="226"/>
      <c r="ACY673" s="226"/>
      <c r="ACZ673" s="226"/>
      <c r="ADA673" s="226"/>
      <c r="ADB673" s="226"/>
      <c r="ADC673" s="226"/>
      <c r="ADD673" s="226"/>
      <c r="ADE673" s="226"/>
      <c r="ADF673" s="226"/>
      <c r="ADG673" s="226"/>
      <c r="ADH673" s="226"/>
      <c r="ADI673" s="226"/>
      <c r="ADJ673" s="226"/>
      <c r="ADK673" s="226"/>
      <c r="ADL673" s="226"/>
      <c r="ADM673" s="226"/>
      <c r="ADN673" s="226"/>
      <c r="ADO673" s="226"/>
      <c r="ADP673" s="226"/>
      <c r="ADQ673" s="226"/>
      <c r="ADR673" s="226"/>
      <c r="ADS673" s="226"/>
      <c r="ADT673" s="226"/>
      <c r="ADU673" s="226"/>
      <c r="ADV673" s="226"/>
      <c r="ADW673" s="226"/>
      <c r="ADX673" s="226"/>
      <c r="ADY673" s="226"/>
      <c r="ADZ673" s="226"/>
      <c r="AEA673" s="226"/>
      <c r="AEB673" s="226"/>
      <c r="AEC673" s="226"/>
      <c r="AED673" s="226"/>
      <c r="AEE673" s="226"/>
      <c r="AEF673" s="226"/>
      <c r="AEG673" s="226"/>
      <c r="AEH673" s="226"/>
      <c r="AEI673" s="226"/>
      <c r="AEJ673" s="226"/>
      <c r="AEK673" s="226"/>
      <c r="AEL673" s="226"/>
      <c r="AEM673" s="226"/>
      <c r="AEN673" s="226"/>
      <c r="AEO673" s="226"/>
      <c r="AEP673" s="226"/>
      <c r="AEQ673" s="226"/>
      <c r="AER673" s="226"/>
      <c r="AES673" s="226"/>
      <c r="AET673" s="226"/>
      <c r="AEU673" s="226"/>
      <c r="AEV673" s="226"/>
      <c r="AEW673" s="226"/>
      <c r="AEX673" s="226"/>
      <c r="AEY673" s="226"/>
      <c r="AEZ673" s="226"/>
      <c r="AFA673" s="226"/>
      <c r="AFB673" s="226"/>
      <c r="AFC673" s="226"/>
      <c r="AFD673" s="226"/>
      <c r="AFE673" s="226"/>
      <c r="AFF673" s="226"/>
      <c r="AFG673" s="226"/>
      <c r="AFH673" s="226"/>
      <c r="AFI673" s="226"/>
      <c r="AFJ673" s="226"/>
      <c r="AFK673" s="226"/>
      <c r="AFL673" s="226"/>
      <c r="AFM673" s="226"/>
      <c r="AFN673" s="226"/>
      <c r="AFO673" s="226"/>
      <c r="AFP673" s="226"/>
      <c r="AFQ673" s="226"/>
      <c r="AFR673" s="226"/>
      <c r="AFS673" s="226"/>
      <c r="AFT673" s="226"/>
      <c r="AFU673" s="226"/>
      <c r="AFV673" s="226"/>
      <c r="AFW673" s="226"/>
      <c r="AFX673" s="226"/>
      <c r="AFY673" s="226"/>
      <c r="AFZ673" s="226"/>
      <c r="AGA673" s="226"/>
      <c r="AGB673" s="226"/>
      <c r="AGC673" s="226"/>
      <c r="AGD673" s="226"/>
      <c r="AGE673" s="226"/>
      <c r="AGF673" s="226"/>
      <c r="AGG673" s="226"/>
      <c r="AGH673" s="226"/>
      <c r="AGI673" s="226"/>
      <c r="AGJ673" s="226"/>
      <c r="AGK673" s="226"/>
      <c r="AGL673" s="226"/>
      <c r="AGM673" s="226"/>
      <c r="AGN673" s="226"/>
      <c r="AGO673" s="226"/>
      <c r="AGP673" s="226"/>
      <c r="AGQ673" s="226"/>
      <c r="AGR673" s="226"/>
      <c r="AGS673" s="226"/>
      <c r="AGT673" s="226"/>
      <c r="AGU673" s="226"/>
      <c r="AGV673" s="226"/>
      <c r="AGW673" s="226"/>
      <c r="AGX673" s="226"/>
      <c r="AGY673" s="226"/>
      <c r="AGZ673" s="226"/>
      <c r="AHA673" s="226"/>
      <c r="AHB673" s="226"/>
      <c r="AHC673" s="226"/>
      <c r="AHD673" s="226"/>
      <c r="AHE673" s="226"/>
      <c r="AHF673" s="226"/>
      <c r="AHG673" s="226"/>
      <c r="AHH673" s="226"/>
      <c r="AHI673" s="226"/>
      <c r="AHJ673" s="226"/>
      <c r="AHK673" s="226"/>
      <c r="AHL673" s="226"/>
      <c r="AHM673" s="226"/>
      <c r="AHN673" s="226"/>
      <c r="AHO673" s="226"/>
      <c r="AHP673" s="226"/>
      <c r="AHQ673" s="226"/>
      <c r="AHR673" s="226"/>
      <c r="AHS673" s="226"/>
      <c r="AHT673" s="226"/>
      <c r="AHU673" s="226"/>
      <c r="AHV673" s="226"/>
      <c r="AHW673" s="226"/>
      <c r="AHX673" s="226"/>
      <c r="AHY673" s="226"/>
      <c r="AHZ673" s="226"/>
      <c r="AIA673" s="226"/>
      <c r="AIB673" s="226"/>
      <c r="AIC673" s="226"/>
      <c r="AID673" s="226"/>
      <c r="AIE673" s="226"/>
      <c r="AIF673" s="226"/>
      <c r="AIG673" s="226"/>
      <c r="AIH673" s="226"/>
      <c r="AII673" s="226"/>
      <c r="AIJ673" s="226"/>
      <c r="AIK673" s="226"/>
      <c r="AIL673" s="226"/>
      <c r="AIM673" s="226"/>
      <c r="AIN673" s="226"/>
      <c r="AIO673" s="226"/>
      <c r="AIP673" s="226"/>
      <c r="AIQ673" s="226"/>
      <c r="AIR673" s="226"/>
      <c r="AIS673" s="226"/>
      <c r="AIT673" s="226"/>
      <c r="AIU673" s="226"/>
      <c r="AIV673" s="226"/>
      <c r="AIW673" s="226"/>
      <c r="AIX673" s="226"/>
      <c r="AIY673" s="226"/>
      <c r="AIZ673" s="226"/>
      <c r="AJA673" s="226"/>
      <c r="AJB673" s="226"/>
      <c r="AJC673" s="226"/>
      <c r="AJD673" s="226"/>
      <c r="AJE673" s="226"/>
      <c r="AJF673" s="226"/>
      <c r="AJG673" s="226"/>
      <c r="AJH673" s="226"/>
      <c r="AJI673" s="226"/>
      <c r="AJJ673" s="226"/>
      <c r="AJK673" s="226"/>
      <c r="AJL673" s="226"/>
      <c r="AJM673" s="226"/>
      <c r="AJN673" s="226"/>
      <c r="AJO673" s="226"/>
      <c r="AJP673" s="226"/>
      <c r="AJQ673" s="226"/>
      <c r="AJR673" s="226"/>
      <c r="AJS673" s="226"/>
      <c r="AJT673" s="226"/>
      <c r="AJU673" s="226"/>
      <c r="AJV673" s="226"/>
      <c r="AJW673" s="226"/>
      <c r="AJX673" s="226"/>
      <c r="AJY673" s="226"/>
      <c r="AJZ673" s="226"/>
      <c r="AKA673" s="226"/>
      <c r="AKB673" s="226"/>
      <c r="AKC673" s="226"/>
      <c r="AKD673" s="226"/>
      <c r="AKE673" s="226"/>
      <c r="AKF673" s="226"/>
      <c r="AKG673" s="226"/>
      <c r="AKH673" s="226"/>
      <c r="AKI673" s="226"/>
      <c r="AKJ673" s="226"/>
      <c r="AKK673" s="226"/>
      <c r="AKL673" s="226"/>
      <c r="AKM673" s="226"/>
      <c r="AKN673" s="226"/>
      <c r="AKO673" s="226"/>
      <c r="AKP673" s="226"/>
      <c r="AKQ673" s="226"/>
      <c r="AKR673" s="226"/>
      <c r="AKS673" s="226"/>
      <c r="AKT673" s="226"/>
      <c r="AKU673" s="226"/>
      <c r="AKV673" s="226"/>
      <c r="AKW673" s="226"/>
      <c r="AKX673" s="226"/>
      <c r="AKY673" s="226"/>
      <c r="AKZ673" s="226"/>
      <c r="ALA673" s="226"/>
      <c r="ALB673" s="226"/>
      <c r="ALC673" s="226"/>
      <c r="ALD673" s="226"/>
      <c r="ALE673" s="226"/>
      <c r="ALF673" s="226"/>
      <c r="ALG673" s="226"/>
      <c r="ALH673" s="226"/>
      <c r="ALI673" s="226"/>
      <c r="ALJ673" s="226"/>
      <c r="ALK673" s="226"/>
      <c r="ALL673" s="226"/>
      <c r="ALM673" s="226"/>
      <c r="ALN673" s="226"/>
      <c r="ALO673" s="226"/>
      <c r="ALP673" s="226"/>
      <c r="ALQ673" s="226"/>
      <c r="ALR673" s="226"/>
      <c r="ALS673" s="226"/>
      <c r="ALT673" s="226"/>
      <c r="ALU673" s="226"/>
      <c r="ALV673" s="226"/>
      <c r="ALW673" s="226"/>
      <c r="ALX673" s="226"/>
      <c r="ALY673" s="226"/>
      <c r="ALZ673" s="226"/>
      <c r="AMA673" s="226"/>
      <c r="AMB673" s="226"/>
      <c r="AMC673" s="226"/>
      <c r="AMD673" s="226"/>
      <c r="AME673" s="226"/>
      <c r="AMF673" s="226"/>
      <c r="AMG673" s="226"/>
      <c r="AMH673" s="226"/>
      <c r="AMI673" s="226"/>
      <c r="AMJ673" s="226"/>
      <c r="AMK673" s="226"/>
      <c r="AML673" s="226"/>
      <c r="AMM673" s="226"/>
      <c r="AMN673" s="226"/>
      <c r="AMO673" s="226"/>
      <c r="AMP673" s="226"/>
      <c r="AMQ673" s="226"/>
      <c r="AMR673" s="226"/>
      <c r="AMS673" s="226"/>
      <c r="AMT673" s="226"/>
      <c r="AMU673" s="226"/>
      <c r="AMV673" s="226"/>
      <c r="AMW673" s="226"/>
      <c r="AMX673" s="226"/>
    </row>
    <row r="674" spans="1:1038" s="432" customFormat="1" ht="18" customHeight="1">
      <c r="A674" s="547">
        <v>43333</v>
      </c>
      <c r="B674" s="524" t="s">
        <v>1647</v>
      </c>
      <c r="C674" s="422"/>
      <c r="D674" s="525" t="s">
        <v>1279</v>
      </c>
      <c r="E674" s="422">
        <v>87</v>
      </c>
      <c r="F674" s="422">
        <v>4</v>
      </c>
      <c r="G674" s="526" t="str">
        <f t="shared" ref="G674" si="357">E674&amp;"-"&amp;F674</f>
        <v>87-4</v>
      </c>
      <c r="H674" s="422">
        <v>0</v>
      </c>
      <c r="I674" s="422">
        <v>33.5</v>
      </c>
      <c r="J674" s="527">
        <f t="shared" ref="J674:J675" si="358">IF(H674=0, 1, 0)</f>
        <v>1</v>
      </c>
      <c r="K674" s="528" t="b">
        <f>IF(J675=1,IF(((VLOOKUP($G674,[3]Depth_Lookup!$A$3:$J$550,9,FALSE))-(I674/100))=0,"Good",IF(((VLOOKUP($G674,[3]Depth_Lookup!$A$3:$J$550,9,FALSE))-(I674/100))&gt;0,"Too Short","Too Long")))</f>
        <v>0</v>
      </c>
      <c r="L674" s="171">
        <f>(VLOOKUP($G674,Depth_Lookup!$A$3:$J$410,10,FALSE))+(H674/100)</f>
        <v>223.89500000000001</v>
      </c>
      <c r="M674" s="171">
        <f>(VLOOKUP($G674,Depth_Lookup!$A$3:$J$410,10,FALSE))+(I674/100)</f>
        <v>224.23000000000002</v>
      </c>
      <c r="N674" s="441" t="s">
        <v>2214</v>
      </c>
      <c r="O674" s="422">
        <v>1</v>
      </c>
      <c r="P674" s="422" t="s">
        <v>853</v>
      </c>
      <c r="Q674" s="422" t="s">
        <v>125</v>
      </c>
      <c r="R674" s="526" t="str">
        <f t="shared" ref="R674" si="359">P674&amp;""&amp;Q674</f>
        <v>SerpentinizedHarzburgite</v>
      </c>
      <c r="S674" s="422" t="s">
        <v>94</v>
      </c>
      <c r="T674" s="422" t="s">
        <v>94</v>
      </c>
      <c r="U674" s="422"/>
      <c r="V674" s="422"/>
      <c r="W674" s="422" t="s">
        <v>102</v>
      </c>
      <c r="X674" s="529">
        <f>VLOOKUP(W674,[3]definitions_list_lookup!$A$13:$B$19,2,0)</f>
        <v>5</v>
      </c>
      <c r="Y674" s="422" t="s">
        <v>90</v>
      </c>
      <c r="Z674" s="422" t="s">
        <v>91</v>
      </c>
      <c r="AA674" s="422" t="s">
        <v>1685</v>
      </c>
      <c r="AB674" s="422"/>
      <c r="AC674" s="422"/>
      <c r="AD674" s="422"/>
      <c r="AE674" s="423"/>
      <c r="AF674" s="526" t="e">
        <f>VLOOKUP(AE674,[3]definitions_list_mag!$V$12:$W$15,2,0)</f>
        <v>#N/A</v>
      </c>
      <c r="AG674" s="530"/>
      <c r="AH674" s="422"/>
      <c r="AI674" s="426">
        <f t="shared" ref="AI674" si="360">100-(AO674+AU674+BA674+BM674)</f>
        <v>71</v>
      </c>
      <c r="AJ674" s="422"/>
      <c r="AK674" s="422"/>
      <c r="AL674" s="422"/>
      <c r="AM674" s="422"/>
      <c r="AN674" s="422"/>
      <c r="AO674" s="426"/>
      <c r="AP674" s="422"/>
      <c r="AQ674" s="422"/>
      <c r="AR674" s="422"/>
      <c r="AS674" s="422"/>
      <c r="AT674" s="422"/>
      <c r="AU674" s="426">
        <v>3</v>
      </c>
      <c r="AV674" s="422">
        <v>5</v>
      </c>
      <c r="AW674" s="422">
        <v>2</v>
      </c>
      <c r="AX674" s="422" t="s">
        <v>110</v>
      </c>
      <c r="AY674" s="422" t="s">
        <v>103</v>
      </c>
      <c r="AZ674" s="422"/>
      <c r="BA674" s="426">
        <v>25</v>
      </c>
      <c r="BB674" s="422">
        <v>8</v>
      </c>
      <c r="BC674" s="422">
        <v>3</v>
      </c>
      <c r="BD674" s="422" t="s">
        <v>118</v>
      </c>
      <c r="BE674" s="422" t="s">
        <v>103</v>
      </c>
      <c r="BF674" s="422" t="s">
        <v>2067</v>
      </c>
      <c r="BG674" s="426"/>
      <c r="BH674" s="422"/>
      <c r="BI674" s="422"/>
      <c r="BJ674" s="422"/>
      <c r="BK674" s="422"/>
      <c r="BL674" s="422"/>
      <c r="BM674" s="426">
        <v>1</v>
      </c>
      <c r="BN674" s="422">
        <v>0.5</v>
      </c>
      <c r="BO674" s="422">
        <v>0.5</v>
      </c>
      <c r="BP674" s="422"/>
      <c r="BQ674" s="422"/>
      <c r="BR674" s="422"/>
      <c r="BS674" s="422"/>
      <c r="BT674" s="422"/>
      <c r="BU674" s="422"/>
      <c r="BV674" s="422"/>
      <c r="BW674" s="422"/>
      <c r="BX674" s="422"/>
      <c r="BY674" s="426"/>
      <c r="BZ674" s="422"/>
      <c r="CA674" s="422"/>
      <c r="CB674" s="422"/>
      <c r="CC674" s="422"/>
      <c r="CD674" s="422"/>
      <c r="CE674" s="422"/>
      <c r="CF674" s="531">
        <f t="shared" ref="CF674" si="361">AI674+AO674+BA674+AU674+BG674+BM674+BY674</f>
        <v>100</v>
      </c>
      <c r="CG674" s="166"/>
      <c r="CH674" s="163" t="s">
        <v>1329</v>
      </c>
      <c r="CI674" s="163">
        <v>100</v>
      </c>
      <c r="CJ674" s="163" t="s">
        <v>514</v>
      </c>
      <c r="CK674" s="164"/>
      <c r="CL674" s="165"/>
      <c r="CM674" s="165"/>
      <c r="CN674" s="165"/>
      <c r="CO674" s="165"/>
      <c r="CP674" s="165"/>
      <c r="CQ674" s="165"/>
      <c r="CR674" s="165"/>
      <c r="CS674" s="165"/>
      <c r="CT674" s="165"/>
      <c r="CU674" s="165"/>
      <c r="CV674" s="165"/>
      <c r="CW674" s="165"/>
      <c r="CX674" s="165"/>
      <c r="CY674" s="165"/>
      <c r="CZ674" s="165"/>
      <c r="DA674" s="165"/>
      <c r="DB674" s="165">
        <v>80</v>
      </c>
      <c r="DC674" s="426">
        <v>20</v>
      </c>
      <c r="DD674" s="165"/>
      <c r="DE674" s="165"/>
      <c r="DF674" s="165"/>
      <c r="DG674" s="165"/>
      <c r="DH674" s="165"/>
      <c r="DI674" s="165"/>
      <c r="DJ674" s="165"/>
      <c r="DK674" s="209">
        <f t="shared" ref="DK674" si="362">SUM(CL674:DJ674)</f>
        <v>100</v>
      </c>
      <c r="DL674" s="166"/>
      <c r="DM674" s="165"/>
      <c r="DN674" s="165"/>
      <c r="DO674" s="167"/>
      <c r="DQ674" s="166"/>
      <c r="DR674" s="167"/>
      <c r="DS674" s="166"/>
      <c r="DT674" s="555" t="s">
        <v>2216</v>
      </c>
      <c r="DU674" s="429"/>
      <c r="DV674" s="429"/>
      <c r="DW674" s="532" t="e">
        <f>VLOOKUP(P674,[3]definitions_list_lookup!$K$30:$L$54,2,0)</f>
        <v>#N/A</v>
      </c>
      <c r="DX674" s="443" t="s">
        <v>1405</v>
      </c>
      <c r="DY674" s="443" t="s">
        <v>2217</v>
      </c>
      <c r="DZ674" s="533"/>
      <c r="EA674" s="534"/>
      <c r="EB674" s="429"/>
      <c r="EC674" s="534"/>
      <c r="ED674" s="229" t="s">
        <v>2517</v>
      </c>
      <c r="EE674" s="535"/>
      <c r="EF674" s="536"/>
      <c r="EG674" s="535"/>
      <c r="EH674" s="537"/>
      <c r="EI674" s="538"/>
      <c r="EJ674" s="539"/>
      <c r="EK674" s="540"/>
      <c r="EL674" s="535"/>
      <c r="EM674" s="537"/>
      <c r="EN674" s="537"/>
      <c r="EO674" s="541"/>
      <c r="EP674" s="541"/>
      <c r="EQ674" s="541"/>
      <c r="ER674" s="541"/>
      <c r="ES674" s="541"/>
      <c r="ET674" s="541"/>
      <c r="EU674" s="541"/>
      <c r="EV674" s="542"/>
      <c r="EW674" s="542"/>
      <c r="EX674" s="542"/>
      <c r="EY674" s="542"/>
      <c r="EZ674" s="192" t="e">
        <f t="shared" si="313"/>
        <v>#DIV/0!</v>
      </c>
      <c r="FA674" s="192" t="e">
        <f t="shared" si="314"/>
        <v>#DIV/0!</v>
      </c>
      <c r="FB674" s="192" t="e">
        <f t="shared" si="315"/>
        <v>#DIV/0!</v>
      </c>
      <c r="FC674" s="192" t="e">
        <f t="shared" si="316"/>
        <v>#DIV/0!</v>
      </c>
      <c r="FD674" s="192" t="e">
        <f t="shared" si="317"/>
        <v>#DIV/0!</v>
      </c>
      <c r="FE674" s="193" t="e">
        <f t="shared" si="318"/>
        <v>#DIV/0!</v>
      </c>
      <c r="FF674" s="194" t="e">
        <f t="shared" si="319"/>
        <v>#DIV/0!</v>
      </c>
      <c r="FG674" s="535"/>
      <c r="FH674" s="537"/>
      <c r="FI674" s="778">
        <f t="shared" si="324"/>
        <v>0</v>
      </c>
      <c r="FJ674" s="779" t="e">
        <f t="shared" si="325"/>
        <v>#DIV/0!</v>
      </c>
      <c r="FK674" s="779" t="e">
        <f t="shared" si="326"/>
        <v>#DIV/0!</v>
      </c>
      <c r="FL674" s="780" t="e">
        <f t="shared" si="327"/>
        <v>#DIV/0!</v>
      </c>
      <c r="FM674" s="169" t="e">
        <f t="shared" si="328"/>
        <v>#DIV/0!</v>
      </c>
      <c r="FN674" s="783" t="e">
        <f t="shared" si="329"/>
        <v>#DIV/0!</v>
      </c>
      <c r="FO674" s="422"/>
      <c r="FP674" s="422"/>
      <c r="FQ674" s="422"/>
      <c r="FR674" s="422"/>
      <c r="FS674" s="422"/>
      <c r="FT674" s="422"/>
      <c r="FU674" s="422"/>
      <c r="FV674" s="422"/>
      <c r="FW674" s="422"/>
      <c r="FX674" s="422"/>
      <c r="FY674" s="422"/>
      <c r="FZ674" s="422"/>
      <c r="GA674" s="422"/>
      <c r="GB674" s="422"/>
      <c r="GC674" s="422"/>
      <c r="GD674" s="422"/>
      <c r="GE674" s="422"/>
      <c r="GF674" s="422"/>
      <c r="GG674" s="422"/>
      <c r="GH674" s="422"/>
      <c r="GI674" s="422"/>
      <c r="GJ674" s="422"/>
      <c r="GK674" s="422"/>
      <c r="GL674" s="422"/>
      <c r="GM674" s="422"/>
      <c r="GN674" s="422"/>
      <c r="GO674" s="422"/>
      <c r="GP674" s="422"/>
      <c r="GQ674" s="422"/>
      <c r="GR674" s="422"/>
      <c r="GS674" s="422"/>
      <c r="GT674" s="422"/>
      <c r="GU674" s="422"/>
      <c r="GV674" s="422"/>
      <c r="GW674" s="422"/>
      <c r="GX674" s="422"/>
      <c r="GY674" s="422"/>
      <c r="GZ674" s="422"/>
      <c r="HA674" s="422"/>
      <c r="HB674" s="422"/>
      <c r="HC674" s="422"/>
      <c r="HD674" s="422"/>
      <c r="HE674" s="422"/>
      <c r="HF674" s="422"/>
      <c r="HG674" s="422"/>
      <c r="HH674" s="422"/>
      <c r="HI674" s="422"/>
      <c r="HJ674" s="422"/>
      <c r="HK674" s="422"/>
      <c r="HL674" s="422"/>
      <c r="HM674" s="422"/>
      <c r="HN674" s="422"/>
      <c r="HO674" s="422"/>
      <c r="HP674" s="422"/>
      <c r="HQ674" s="422"/>
      <c r="HR674" s="422"/>
      <c r="HS674" s="422"/>
      <c r="HT674" s="422"/>
      <c r="HU674" s="422"/>
      <c r="HV674" s="422"/>
      <c r="HW674" s="422"/>
      <c r="HX674" s="422"/>
      <c r="HY674" s="422"/>
      <c r="HZ674" s="422"/>
      <c r="IA674" s="422"/>
      <c r="IB674" s="422"/>
      <c r="IC674" s="422"/>
      <c r="ID674" s="422"/>
      <c r="IE674" s="422"/>
      <c r="IF674" s="422"/>
      <c r="IG674" s="422"/>
      <c r="IH674" s="422"/>
      <c r="II674" s="422"/>
      <c r="IJ674" s="422"/>
      <c r="IK674" s="422"/>
      <c r="IL674" s="422"/>
      <c r="IM674" s="422"/>
      <c r="IN674" s="422"/>
      <c r="IO674" s="422"/>
      <c r="IP674" s="422"/>
      <c r="IQ674" s="422"/>
      <c r="IR674" s="422"/>
      <c r="IS674" s="422"/>
      <c r="IT674" s="422"/>
      <c r="IU674" s="422"/>
      <c r="IV674" s="422"/>
      <c r="IW674" s="422"/>
      <c r="IX674" s="422"/>
      <c r="IY674" s="422"/>
      <c r="IZ674" s="422"/>
      <c r="JA674" s="422"/>
      <c r="JB674" s="422"/>
      <c r="JC674" s="422"/>
      <c r="JD674" s="422"/>
      <c r="JE674" s="422"/>
      <c r="JF674" s="422"/>
      <c r="JG674" s="422"/>
      <c r="JH674" s="422"/>
      <c r="JI674" s="422"/>
      <c r="JJ674" s="422"/>
      <c r="JK674" s="422"/>
      <c r="JL674" s="422"/>
      <c r="JM674" s="422"/>
      <c r="JN674" s="422"/>
      <c r="JO674" s="422"/>
      <c r="JP674" s="422"/>
      <c r="JQ674" s="422"/>
      <c r="JR674" s="422"/>
      <c r="JS674" s="422"/>
      <c r="JT674" s="422"/>
      <c r="JU674" s="422"/>
      <c r="JV674" s="422"/>
      <c r="JW674" s="422"/>
      <c r="JX674" s="422"/>
      <c r="JY674" s="422"/>
      <c r="JZ674" s="422"/>
      <c r="KA674" s="422"/>
      <c r="KB674" s="422"/>
      <c r="KC674" s="422"/>
      <c r="KD674" s="422"/>
      <c r="KE674" s="422"/>
      <c r="KF674" s="422"/>
      <c r="KG674" s="422"/>
      <c r="KH674" s="422"/>
      <c r="KI674" s="422"/>
      <c r="KJ674" s="422"/>
      <c r="KK674" s="422"/>
      <c r="KL674" s="422"/>
      <c r="KM674" s="422"/>
      <c r="KN674" s="422"/>
      <c r="KO674" s="422"/>
      <c r="KP674" s="422"/>
      <c r="KQ674" s="422"/>
      <c r="KR674" s="422"/>
      <c r="KS674" s="422"/>
      <c r="KT674" s="422"/>
      <c r="KU674" s="422"/>
      <c r="KV674" s="422"/>
      <c r="KW674" s="422"/>
      <c r="KX674" s="422"/>
      <c r="KY674" s="422"/>
      <c r="KZ674" s="422"/>
      <c r="LA674" s="422"/>
      <c r="LB674" s="422"/>
      <c r="LC674" s="422"/>
      <c r="LD674" s="422"/>
      <c r="LE674" s="422"/>
      <c r="LF674" s="422"/>
      <c r="LG674" s="422"/>
      <c r="LH674" s="422"/>
      <c r="LI674" s="422"/>
      <c r="LJ674" s="422"/>
      <c r="LK674" s="422"/>
      <c r="LL674" s="422"/>
      <c r="LM674" s="422"/>
      <c r="LN674" s="422"/>
      <c r="LO674" s="422"/>
      <c r="LP674" s="422"/>
      <c r="LQ674" s="422"/>
      <c r="LR674" s="422"/>
      <c r="LS674" s="422"/>
      <c r="LT674" s="422"/>
      <c r="LU674" s="422"/>
      <c r="LV674" s="422"/>
      <c r="LW674" s="422"/>
      <c r="LX674" s="422"/>
      <c r="LY674" s="422"/>
      <c r="LZ674" s="422"/>
      <c r="MA674" s="422"/>
      <c r="MB674" s="422"/>
      <c r="MC674" s="422"/>
      <c r="MD674" s="422"/>
      <c r="ME674" s="422"/>
      <c r="MF674" s="422"/>
      <c r="MG674" s="422"/>
      <c r="MH674" s="422"/>
      <c r="MI674" s="422"/>
      <c r="MJ674" s="422"/>
      <c r="MK674" s="422"/>
      <c r="ML674" s="422"/>
      <c r="MM674" s="422"/>
      <c r="MN674" s="422"/>
      <c r="MO674" s="422"/>
      <c r="MP674" s="422"/>
      <c r="MQ674" s="422"/>
      <c r="MR674" s="422"/>
      <c r="MS674" s="422"/>
      <c r="MT674" s="422"/>
      <c r="MU674" s="422"/>
      <c r="MV674" s="422"/>
      <c r="MW674" s="422"/>
      <c r="MX674" s="422"/>
      <c r="MY674" s="422"/>
      <c r="MZ674" s="422"/>
      <c r="NA674" s="422"/>
      <c r="NB674" s="422"/>
      <c r="NC674" s="422"/>
      <c r="ND674" s="422"/>
      <c r="NE674" s="422"/>
      <c r="NF674" s="422"/>
      <c r="NG674" s="422"/>
      <c r="NH674" s="422"/>
      <c r="NI674" s="422"/>
      <c r="NJ674" s="422"/>
      <c r="NK674" s="422"/>
      <c r="NL674" s="422"/>
      <c r="NM674" s="422"/>
      <c r="NN674" s="422"/>
      <c r="NO674" s="422"/>
      <c r="NP674" s="422"/>
      <c r="NQ674" s="422"/>
      <c r="NR674" s="422"/>
      <c r="NS674" s="422"/>
      <c r="NT674" s="422"/>
      <c r="NU674" s="422"/>
      <c r="NV674" s="422"/>
      <c r="NW674" s="422"/>
      <c r="NX674" s="422"/>
      <c r="NY674" s="422"/>
      <c r="NZ674" s="422"/>
      <c r="OA674" s="422"/>
      <c r="OB674" s="422"/>
      <c r="OC674" s="422"/>
      <c r="OD674" s="422"/>
      <c r="OE674" s="422"/>
      <c r="OF674" s="422"/>
      <c r="OG674" s="422"/>
      <c r="OH674" s="422"/>
      <c r="OI674" s="422"/>
      <c r="OJ674" s="422"/>
      <c r="OK674" s="422"/>
      <c r="OL674" s="422"/>
      <c r="OM674" s="422"/>
      <c r="ON674" s="422"/>
      <c r="OO674" s="422"/>
      <c r="OP674" s="422"/>
      <c r="OQ674" s="422"/>
      <c r="OR674" s="422"/>
      <c r="OS674" s="422"/>
      <c r="OT674" s="422"/>
      <c r="OU674" s="422"/>
      <c r="OV674" s="422"/>
      <c r="OW674" s="422"/>
      <c r="OX674" s="422"/>
      <c r="OY674" s="422"/>
      <c r="OZ674" s="422"/>
      <c r="PA674" s="422"/>
      <c r="PB674" s="422"/>
      <c r="PC674" s="422"/>
      <c r="PD674" s="422"/>
      <c r="PE674" s="422"/>
      <c r="PF674" s="422"/>
      <c r="PG674" s="422"/>
      <c r="PH674" s="422"/>
      <c r="PI674" s="422"/>
      <c r="PJ674" s="422"/>
      <c r="PK674" s="422"/>
      <c r="PL674" s="422"/>
      <c r="PM674" s="422"/>
      <c r="PN674" s="422"/>
      <c r="PO674" s="422"/>
      <c r="PP674" s="422"/>
      <c r="PQ674" s="422"/>
      <c r="PR674" s="422"/>
      <c r="PS674" s="422"/>
      <c r="PT674" s="422"/>
      <c r="PU674" s="422"/>
      <c r="PV674" s="422"/>
      <c r="PW674" s="422"/>
      <c r="PX674" s="422"/>
      <c r="PY674" s="422"/>
      <c r="PZ674" s="422"/>
      <c r="QA674" s="422"/>
      <c r="QB674" s="422"/>
      <c r="QC674" s="422"/>
      <c r="QD674" s="422"/>
      <c r="QE674" s="422"/>
      <c r="QF674" s="422"/>
      <c r="QG674" s="422"/>
      <c r="QH674" s="422"/>
      <c r="QI674" s="422"/>
      <c r="QJ674" s="422"/>
      <c r="QK674" s="422"/>
      <c r="QL674" s="422"/>
      <c r="QM674" s="422"/>
      <c r="QN674" s="422"/>
      <c r="QO674" s="422"/>
      <c r="QP674" s="422"/>
      <c r="QQ674" s="422"/>
      <c r="QR674" s="422"/>
      <c r="QS674" s="422"/>
      <c r="QT674" s="422"/>
      <c r="QU674" s="422"/>
      <c r="QV674" s="422"/>
      <c r="QW674" s="422"/>
      <c r="QX674" s="422"/>
      <c r="QY674" s="422"/>
      <c r="QZ674" s="422"/>
      <c r="RA674" s="422"/>
      <c r="RB674" s="422"/>
      <c r="RC674" s="422"/>
      <c r="RD674" s="422"/>
      <c r="RE674" s="422"/>
      <c r="RF674" s="422"/>
      <c r="RG674" s="422"/>
      <c r="RH674" s="422"/>
      <c r="RI674" s="422"/>
      <c r="RJ674" s="422"/>
      <c r="RK674" s="422"/>
      <c r="RL674" s="422"/>
      <c r="RM674" s="422"/>
      <c r="RN674" s="422"/>
      <c r="RO674" s="422"/>
      <c r="RP674" s="422"/>
      <c r="RQ674" s="422"/>
      <c r="RR674" s="422"/>
      <c r="RS674" s="422"/>
      <c r="RT674" s="422"/>
      <c r="RU674" s="422"/>
      <c r="RV674" s="422"/>
      <c r="RW674" s="422"/>
      <c r="RX674" s="422"/>
      <c r="RY674" s="422"/>
      <c r="RZ674" s="422"/>
      <c r="SA674" s="422"/>
      <c r="SB674" s="422"/>
      <c r="SC674" s="422"/>
      <c r="SD674" s="422"/>
      <c r="SE674" s="422"/>
      <c r="SF674" s="422"/>
      <c r="SG674" s="422"/>
      <c r="SH674" s="422"/>
      <c r="SI674" s="422"/>
      <c r="SJ674" s="422"/>
      <c r="SK674" s="422"/>
      <c r="SL674" s="422"/>
      <c r="SM674" s="422"/>
      <c r="SN674" s="422"/>
      <c r="SO674" s="422"/>
      <c r="SP674" s="422"/>
      <c r="SQ674" s="422"/>
      <c r="SR674" s="422"/>
      <c r="SS674" s="422"/>
      <c r="ST674" s="422"/>
      <c r="SU674" s="422"/>
      <c r="SV674" s="422"/>
      <c r="SW674" s="422"/>
      <c r="SX674" s="422"/>
      <c r="SY674" s="422"/>
      <c r="SZ674" s="422"/>
      <c r="TA674" s="422"/>
      <c r="TB674" s="422"/>
      <c r="TC674" s="422"/>
      <c r="TD674" s="422"/>
      <c r="TE674" s="422"/>
      <c r="TF674" s="422"/>
      <c r="TG674" s="422"/>
      <c r="TH674" s="422"/>
      <c r="TI674" s="422"/>
      <c r="TJ674" s="422"/>
      <c r="TK674" s="422"/>
      <c r="TL674" s="422"/>
      <c r="TM674" s="422"/>
      <c r="TN674" s="422"/>
      <c r="TO674" s="422"/>
      <c r="TP674" s="422"/>
      <c r="TQ674" s="422"/>
      <c r="TR674" s="422"/>
      <c r="TS674" s="422"/>
      <c r="TT674" s="422"/>
      <c r="TU674" s="422"/>
      <c r="TV674" s="422"/>
      <c r="TW674" s="422"/>
      <c r="TX674" s="422"/>
      <c r="TY674" s="422"/>
      <c r="TZ674" s="422"/>
      <c r="UA674" s="422"/>
      <c r="UB674" s="422"/>
      <c r="UC674" s="422"/>
      <c r="UD674" s="422"/>
      <c r="UE674" s="422"/>
      <c r="UF674" s="422"/>
      <c r="UG674" s="422"/>
      <c r="UH674" s="422"/>
      <c r="UI674" s="422"/>
      <c r="UJ674" s="422"/>
      <c r="UK674" s="422"/>
      <c r="UL674" s="422"/>
      <c r="UM674" s="422"/>
      <c r="UN674" s="422"/>
      <c r="UO674" s="422"/>
      <c r="UP674" s="422"/>
      <c r="UQ674" s="422"/>
      <c r="UR674" s="422"/>
      <c r="US674" s="422"/>
      <c r="UT674" s="422"/>
      <c r="UU674" s="422"/>
      <c r="UV674" s="422"/>
      <c r="UW674" s="422"/>
      <c r="UX674" s="422"/>
      <c r="UY674" s="422"/>
      <c r="UZ674" s="422"/>
      <c r="VA674" s="422"/>
      <c r="VB674" s="422"/>
      <c r="VC674" s="422"/>
      <c r="VD674" s="422"/>
      <c r="VE674" s="422"/>
      <c r="VF674" s="422"/>
      <c r="VG674" s="422"/>
      <c r="VH674" s="422"/>
      <c r="VI674" s="422"/>
      <c r="VJ674" s="422"/>
      <c r="VK674" s="422"/>
      <c r="VL674" s="422"/>
      <c r="VM674" s="422"/>
      <c r="VN674" s="422"/>
      <c r="VO674" s="422"/>
      <c r="VP674" s="422"/>
      <c r="VQ674" s="422"/>
      <c r="VR674" s="422"/>
      <c r="VS674" s="422"/>
      <c r="VT674" s="422"/>
      <c r="VU674" s="422"/>
      <c r="VV674" s="422"/>
      <c r="VW674" s="422"/>
      <c r="VX674" s="422"/>
      <c r="VY674" s="422"/>
      <c r="VZ674" s="422"/>
      <c r="WA674" s="422"/>
      <c r="WB674" s="422"/>
      <c r="WC674" s="422"/>
      <c r="WD674" s="422"/>
      <c r="WE674" s="422"/>
      <c r="WF674" s="422"/>
      <c r="WG674" s="422"/>
      <c r="WH674" s="422"/>
      <c r="WI674" s="422"/>
      <c r="WJ674" s="422"/>
      <c r="WK674" s="422"/>
      <c r="WL674" s="422"/>
      <c r="WM674" s="422"/>
      <c r="WN674" s="422"/>
      <c r="WO674" s="422"/>
      <c r="WP674" s="422"/>
      <c r="WQ674" s="422"/>
      <c r="WR674" s="422"/>
      <c r="WS674" s="422"/>
      <c r="WT674" s="422"/>
      <c r="WU674" s="422"/>
      <c r="WV674" s="422"/>
      <c r="WW674" s="422"/>
      <c r="WX674" s="422"/>
      <c r="WY674" s="422"/>
      <c r="WZ674" s="422"/>
      <c r="XA674" s="422"/>
      <c r="XB674" s="422"/>
      <c r="XC674" s="422"/>
      <c r="XD674" s="422"/>
      <c r="XE674" s="422"/>
      <c r="XF674" s="422"/>
      <c r="XG674" s="422"/>
      <c r="XH674" s="422"/>
      <c r="XI674" s="422"/>
      <c r="XJ674" s="422"/>
      <c r="XK674" s="422"/>
      <c r="XL674" s="422"/>
      <c r="XM674" s="422"/>
      <c r="XN674" s="422"/>
      <c r="XO674" s="422"/>
      <c r="XP674" s="422"/>
      <c r="XQ674" s="422"/>
      <c r="XR674" s="422"/>
      <c r="XS674" s="422"/>
      <c r="XT674" s="422"/>
      <c r="XU674" s="422"/>
      <c r="XV674" s="422"/>
      <c r="XW674" s="422"/>
      <c r="XX674" s="422"/>
      <c r="XY674" s="422"/>
      <c r="XZ674" s="422"/>
      <c r="YA674" s="422"/>
      <c r="YB674" s="422"/>
      <c r="YC674" s="422"/>
      <c r="YD674" s="422"/>
      <c r="YE674" s="422"/>
      <c r="YF674" s="422"/>
      <c r="YG674" s="422"/>
      <c r="YH674" s="422"/>
      <c r="YI674" s="422"/>
      <c r="YJ674" s="422"/>
      <c r="YK674" s="422"/>
      <c r="YL674" s="422"/>
      <c r="YM674" s="422"/>
      <c r="YN674" s="422"/>
      <c r="YO674" s="422"/>
      <c r="YP674" s="422"/>
      <c r="YQ674" s="422"/>
      <c r="YR674" s="422"/>
      <c r="YS674" s="422"/>
      <c r="YT674" s="422"/>
      <c r="YU674" s="422"/>
      <c r="YV674" s="422"/>
      <c r="YW674" s="422"/>
      <c r="YX674" s="422"/>
      <c r="YY674" s="422"/>
      <c r="YZ674" s="422"/>
      <c r="ZA674" s="422"/>
      <c r="ZB674" s="422"/>
      <c r="ZC674" s="422"/>
      <c r="ZD674" s="422"/>
      <c r="ZE674" s="422"/>
      <c r="ZF674" s="422"/>
      <c r="ZG674" s="422"/>
      <c r="ZH674" s="422"/>
      <c r="ZI674" s="422"/>
      <c r="ZJ674" s="422"/>
      <c r="ZK674" s="422"/>
      <c r="ZL674" s="422"/>
      <c r="ZM674" s="422"/>
      <c r="ZN674" s="422"/>
      <c r="ZO674" s="422"/>
      <c r="ZP674" s="422"/>
      <c r="ZQ674" s="422"/>
      <c r="ZR674" s="422"/>
      <c r="ZS674" s="422"/>
      <c r="ZT674" s="422"/>
      <c r="ZU674" s="422"/>
      <c r="ZV674" s="422"/>
      <c r="ZW674" s="422"/>
      <c r="ZX674" s="422"/>
      <c r="ZY674" s="422"/>
      <c r="ZZ674" s="422"/>
      <c r="AAA674" s="422"/>
      <c r="AAB674" s="422"/>
      <c r="AAC674" s="422"/>
      <c r="AAD674" s="422"/>
      <c r="AAE674" s="422"/>
      <c r="AAF674" s="422"/>
      <c r="AAG674" s="422"/>
      <c r="AAH674" s="422"/>
      <c r="AAI674" s="422"/>
      <c r="AAJ674" s="422"/>
      <c r="AAK674" s="422"/>
      <c r="AAL674" s="422"/>
      <c r="AAM674" s="422"/>
      <c r="AAN674" s="422"/>
      <c r="AAO674" s="422"/>
      <c r="AAP674" s="422"/>
      <c r="AAQ674" s="422"/>
      <c r="AAR674" s="422"/>
      <c r="AAS674" s="422"/>
      <c r="AAT674" s="422"/>
      <c r="AAU674" s="422"/>
      <c r="AAV674" s="422"/>
      <c r="AAW674" s="422"/>
      <c r="AAX674" s="422"/>
      <c r="AAY674" s="422"/>
      <c r="AAZ674" s="422"/>
      <c r="ABA674" s="422"/>
      <c r="ABB674" s="422"/>
      <c r="ABC674" s="422"/>
      <c r="ABD674" s="422"/>
      <c r="ABE674" s="422"/>
      <c r="ABF674" s="422"/>
      <c r="ABG674" s="422"/>
      <c r="ABH674" s="422"/>
      <c r="ABI674" s="422"/>
      <c r="ABJ674" s="422"/>
      <c r="ABK674" s="422"/>
      <c r="ABL674" s="422"/>
      <c r="ABM674" s="422"/>
      <c r="ABN674" s="422"/>
      <c r="ABO674" s="422"/>
      <c r="ABP674" s="422"/>
      <c r="ABQ674" s="422"/>
      <c r="ABR674" s="422"/>
      <c r="ABS674" s="422"/>
      <c r="ABT674" s="422"/>
      <c r="ABU674" s="422"/>
      <c r="ABV674" s="422"/>
      <c r="ABW674" s="422"/>
      <c r="ABX674" s="422"/>
      <c r="ABY674" s="422"/>
      <c r="ABZ674" s="422"/>
      <c r="ACA674" s="422"/>
      <c r="ACB674" s="422"/>
      <c r="ACC674" s="422"/>
      <c r="ACD674" s="422"/>
      <c r="ACE674" s="422"/>
      <c r="ACF674" s="422"/>
      <c r="ACG674" s="422"/>
      <c r="ACH674" s="422"/>
      <c r="ACI674" s="422"/>
      <c r="ACJ674" s="422"/>
      <c r="ACK674" s="422"/>
      <c r="ACL674" s="422"/>
      <c r="ACM674" s="422"/>
      <c r="ACN674" s="422"/>
      <c r="ACO674" s="422"/>
      <c r="ACP674" s="422"/>
      <c r="ACQ674" s="422"/>
      <c r="ACR674" s="422"/>
      <c r="ACS674" s="422"/>
      <c r="ACT674" s="422"/>
      <c r="ACU674" s="422"/>
      <c r="ACV674" s="422"/>
      <c r="ACW674" s="422"/>
      <c r="ACX674" s="422"/>
      <c r="ACY674" s="422"/>
      <c r="ACZ674" s="422"/>
      <c r="ADA674" s="422"/>
      <c r="ADB674" s="422"/>
      <c r="ADC674" s="422"/>
      <c r="ADD674" s="422"/>
      <c r="ADE674" s="422"/>
      <c r="ADF674" s="422"/>
      <c r="ADG674" s="422"/>
      <c r="ADH674" s="422"/>
      <c r="ADI674" s="422"/>
      <c r="ADJ674" s="422"/>
      <c r="ADK674" s="422"/>
      <c r="ADL674" s="422"/>
      <c r="ADM674" s="422"/>
      <c r="ADN674" s="422"/>
      <c r="ADO674" s="422"/>
      <c r="ADP674" s="422"/>
      <c r="ADQ674" s="422"/>
      <c r="ADR674" s="422"/>
      <c r="ADS674" s="422"/>
      <c r="ADT674" s="422"/>
      <c r="ADU674" s="422"/>
      <c r="ADV674" s="422"/>
      <c r="ADW674" s="422"/>
      <c r="ADX674" s="422"/>
      <c r="ADY674" s="422"/>
      <c r="ADZ674" s="422"/>
      <c r="AEA674" s="422"/>
      <c r="AEB674" s="422"/>
      <c r="AEC674" s="422"/>
      <c r="AED674" s="422"/>
      <c r="AEE674" s="422"/>
      <c r="AEF674" s="422"/>
      <c r="AEG674" s="422"/>
      <c r="AEH674" s="422"/>
      <c r="AEI674" s="422"/>
      <c r="AEJ674" s="422"/>
      <c r="AEK674" s="422"/>
      <c r="AEL674" s="422"/>
      <c r="AEM674" s="422"/>
      <c r="AEN674" s="422"/>
      <c r="AEO674" s="422"/>
      <c r="AEP674" s="422"/>
      <c r="AEQ674" s="422"/>
      <c r="AER674" s="422"/>
      <c r="AES674" s="422"/>
      <c r="AET674" s="422"/>
      <c r="AEU674" s="422"/>
      <c r="AEV674" s="422"/>
      <c r="AEW674" s="422"/>
      <c r="AEX674" s="422"/>
      <c r="AEY674" s="422"/>
      <c r="AEZ674" s="422"/>
      <c r="AFA674" s="422"/>
      <c r="AFB674" s="422"/>
      <c r="AFC674" s="422"/>
      <c r="AFD674" s="422"/>
      <c r="AFE674" s="422"/>
      <c r="AFF674" s="422"/>
      <c r="AFG674" s="422"/>
      <c r="AFH674" s="422"/>
      <c r="AFI674" s="422"/>
      <c r="AFJ674" s="422"/>
      <c r="AFK674" s="422"/>
      <c r="AFL674" s="422"/>
      <c r="AFM674" s="422"/>
      <c r="AFN674" s="422"/>
      <c r="AFO674" s="422"/>
      <c r="AFP674" s="422"/>
      <c r="AFQ674" s="422"/>
      <c r="AFR674" s="422"/>
      <c r="AFS674" s="422"/>
      <c r="AFT674" s="422"/>
      <c r="AFU674" s="422"/>
      <c r="AFV674" s="422"/>
      <c r="AFW674" s="422"/>
      <c r="AFX674" s="422"/>
      <c r="AFY674" s="422"/>
      <c r="AFZ674" s="422"/>
      <c r="AGA674" s="422"/>
      <c r="AGB674" s="422"/>
      <c r="AGC674" s="422"/>
      <c r="AGD674" s="422"/>
      <c r="AGE674" s="422"/>
      <c r="AGF674" s="422"/>
      <c r="AGG674" s="422"/>
      <c r="AGH674" s="422"/>
      <c r="AGI674" s="422"/>
      <c r="AGJ674" s="422"/>
      <c r="AGK674" s="422"/>
      <c r="AGL674" s="422"/>
      <c r="AGM674" s="422"/>
      <c r="AGN674" s="422"/>
      <c r="AGO674" s="422"/>
      <c r="AGP674" s="422"/>
      <c r="AGQ674" s="422"/>
      <c r="AGR674" s="422"/>
      <c r="AGS674" s="422"/>
      <c r="AGT674" s="422"/>
      <c r="AGU674" s="422"/>
      <c r="AGV674" s="422"/>
      <c r="AGW674" s="422"/>
      <c r="AGX674" s="422"/>
      <c r="AGY674" s="422"/>
      <c r="AGZ674" s="422"/>
      <c r="AHA674" s="422"/>
      <c r="AHB674" s="422"/>
      <c r="AHC674" s="422"/>
      <c r="AHD674" s="422"/>
      <c r="AHE674" s="422"/>
      <c r="AHF674" s="422"/>
      <c r="AHG674" s="422"/>
      <c r="AHH674" s="422"/>
      <c r="AHI674" s="422"/>
      <c r="AHJ674" s="422"/>
      <c r="AHK674" s="422"/>
      <c r="AHL674" s="422"/>
      <c r="AHM674" s="422"/>
      <c r="AHN674" s="422"/>
      <c r="AHO674" s="422"/>
      <c r="AHP674" s="422"/>
      <c r="AHQ674" s="422"/>
      <c r="AHR674" s="422"/>
      <c r="AHS674" s="422"/>
      <c r="AHT674" s="422"/>
      <c r="AHU674" s="422"/>
      <c r="AHV674" s="422"/>
      <c r="AHW674" s="422"/>
      <c r="AHX674" s="422"/>
      <c r="AHY674" s="422"/>
      <c r="AHZ674" s="422"/>
      <c r="AIA674" s="422"/>
      <c r="AIB674" s="422"/>
      <c r="AIC674" s="422"/>
      <c r="AID674" s="422"/>
      <c r="AIE674" s="422"/>
      <c r="AIF674" s="422"/>
      <c r="AIG674" s="422"/>
      <c r="AIH674" s="422"/>
      <c r="AII674" s="422"/>
      <c r="AIJ674" s="422"/>
      <c r="AIK674" s="422"/>
      <c r="AIL674" s="422"/>
      <c r="AIM674" s="422"/>
      <c r="AIN674" s="422"/>
      <c r="AIO674" s="422"/>
      <c r="AIP674" s="422"/>
      <c r="AIQ674" s="422"/>
      <c r="AIR674" s="422"/>
      <c r="AIS674" s="422"/>
      <c r="AIT674" s="422"/>
      <c r="AIU674" s="422"/>
      <c r="AIV674" s="422"/>
      <c r="AIW674" s="422"/>
      <c r="AIX674" s="422"/>
      <c r="AIY674" s="422"/>
      <c r="AIZ674" s="422"/>
      <c r="AJA674" s="422"/>
      <c r="AJB674" s="422"/>
      <c r="AJC674" s="422"/>
      <c r="AJD674" s="422"/>
      <c r="AJE674" s="422"/>
      <c r="AJF674" s="422"/>
      <c r="AJG674" s="422"/>
      <c r="AJH674" s="422"/>
      <c r="AJI674" s="422"/>
      <c r="AJJ674" s="422"/>
      <c r="AJK674" s="422"/>
      <c r="AJL674" s="422"/>
      <c r="AJM674" s="422"/>
      <c r="AJN674" s="422"/>
      <c r="AJO674" s="422"/>
      <c r="AJP674" s="422"/>
      <c r="AJQ674" s="422"/>
      <c r="AJR674" s="422"/>
      <c r="AJS674" s="422"/>
      <c r="AJT674" s="422"/>
      <c r="AJU674" s="422"/>
      <c r="AJV674" s="422"/>
      <c r="AJW674" s="422"/>
      <c r="AJX674" s="422"/>
      <c r="AJY674" s="422"/>
      <c r="AJZ674" s="422"/>
      <c r="AKA674" s="422"/>
      <c r="AKB674" s="422"/>
      <c r="AKC674" s="422"/>
      <c r="AKD674" s="422"/>
      <c r="AKE674" s="422"/>
      <c r="AKF674" s="422"/>
      <c r="AKG674" s="422"/>
      <c r="AKH674" s="422"/>
      <c r="AKI674" s="422"/>
      <c r="AKJ674" s="422"/>
      <c r="AKK674" s="422"/>
      <c r="AKL674" s="422"/>
      <c r="AKM674" s="422"/>
      <c r="AKN674" s="422"/>
      <c r="AKO674" s="422"/>
      <c r="AKP674" s="422"/>
      <c r="AKQ674" s="422"/>
      <c r="AKR674" s="422"/>
      <c r="AKS674" s="422"/>
      <c r="AKT674" s="422"/>
      <c r="AKU674" s="422"/>
      <c r="AKV674" s="422"/>
      <c r="AKW674" s="422"/>
      <c r="AKX674" s="422"/>
      <c r="AKY674" s="422"/>
      <c r="AKZ674" s="422"/>
      <c r="ALA674" s="422"/>
      <c r="ALB674" s="422"/>
      <c r="ALC674" s="422"/>
      <c r="ALD674" s="422"/>
      <c r="ALE674" s="422"/>
      <c r="ALF674" s="422"/>
      <c r="ALG674" s="422"/>
      <c r="ALH674" s="422"/>
      <c r="ALI674" s="422"/>
      <c r="ALJ674" s="422"/>
      <c r="ALK674" s="422"/>
      <c r="ALL674" s="422"/>
      <c r="ALM674" s="422"/>
      <c r="ALN674" s="422"/>
      <c r="ALO674" s="422"/>
      <c r="ALP674" s="422"/>
      <c r="ALQ674" s="422"/>
      <c r="ALR674" s="422"/>
      <c r="ALS674" s="422"/>
      <c r="ALT674" s="422"/>
      <c r="ALU674" s="422"/>
      <c r="ALV674" s="422"/>
      <c r="ALW674" s="422"/>
      <c r="ALX674" s="422"/>
      <c r="ALY674" s="422"/>
      <c r="ALZ674" s="422"/>
      <c r="AMA674" s="422"/>
      <c r="AMB674" s="422"/>
      <c r="AMC674" s="422"/>
      <c r="AMD674" s="422"/>
      <c r="AME674" s="422"/>
      <c r="AMF674" s="422"/>
      <c r="AMG674" s="422"/>
      <c r="AMH674" s="422"/>
      <c r="AMI674" s="422"/>
      <c r="AMJ674" s="422"/>
      <c r="AMK674" s="422"/>
      <c r="AML674" s="422"/>
      <c r="AMM674" s="422"/>
      <c r="AMN674" s="422"/>
      <c r="AMO674" s="422"/>
      <c r="AMP674" s="422"/>
      <c r="AMQ674" s="422"/>
      <c r="AMR674" s="422"/>
      <c r="AMS674" s="422"/>
      <c r="AMT674" s="422"/>
      <c r="AMU674" s="422"/>
      <c r="AMV674" s="422"/>
      <c r="AMW674" s="422"/>
      <c r="AMX674" s="422"/>
    </row>
    <row r="675" spans="1:1038" s="398" customFormat="1" ht="18" customHeight="1">
      <c r="A675" s="548"/>
      <c r="B675" s="543"/>
      <c r="C675" s="226"/>
      <c r="D675" s="225"/>
      <c r="E675" s="422">
        <v>87</v>
      </c>
      <c r="F675" s="422">
        <v>4</v>
      </c>
      <c r="G675" s="526" t="str">
        <f t="shared" ref="G675" si="363">E675&amp;"-"&amp;F675</f>
        <v>87-4</v>
      </c>
      <c r="H675" s="226">
        <v>33.5</v>
      </c>
      <c r="I675" s="226">
        <v>34</v>
      </c>
      <c r="J675" s="544">
        <f t="shared" si="358"/>
        <v>0</v>
      </c>
      <c r="K675" s="545"/>
      <c r="L675" s="171">
        <f>(VLOOKUP($G675,Depth_Lookup!$A$3:$J$410,10,FALSE))+(H675/100)</f>
        <v>224.23000000000002</v>
      </c>
      <c r="M675" s="171">
        <f>(VLOOKUP($G675,Depth_Lookup!$A$3:$J$410,10,FALSE))+(I675/100)</f>
        <v>224.23500000000001</v>
      </c>
      <c r="N675" s="232"/>
      <c r="O675" s="226"/>
      <c r="P675" s="226"/>
      <c r="Q675" s="226"/>
      <c r="R675" s="391" t="s">
        <v>2061</v>
      </c>
      <c r="S675" s="226"/>
      <c r="T675" s="226"/>
      <c r="U675" s="226"/>
      <c r="V675" s="226"/>
      <c r="W675" s="226"/>
      <c r="X675" s="392"/>
      <c r="Y675" s="226"/>
      <c r="Z675" s="226"/>
      <c r="AA675" s="226"/>
      <c r="AB675" s="226"/>
      <c r="AC675" s="226"/>
      <c r="AD675" s="226"/>
      <c r="AE675" s="393"/>
      <c r="AF675" s="391"/>
      <c r="AG675" s="394"/>
      <c r="AH675" s="226"/>
      <c r="AI675" s="257"/>
      <c r="AJ675" s="226"/>
      <c r="AK675" s="226"/>
      <c r="AL675" s="226"/>
      <c r="AM675" s="226"/>
      <c r="AN675" s="226"/>
      <c r="AO675" s="257"/>
      <c r="AP675" s="226"/>
      <c r="AQ675" s="226"/>
      <c r="AR675" s="226"/>
      <c r="AS675" s="226"/>
      <c r="AT675" s="226"/>
      <c r="AU675" s="257"/>
      <c r="AV675" s="226"/>
      <c r="AW675" s="226"/>
      <c r="AX675" s="226"/>
      <c r="AY675" s="226"/>
      <c r="AZ675" s="226"/>
      <c r="BA675" s="257"/>
      <c r="BB675" s="226"/>
      <c r="BC675" s="226"/>
      <c r="BD675" s="226"/>
      <c r="BE675" s="226"/>
      <c r="BF675" s="226"/>
      <c r="BG675" s="257"/>
      <c r="BH675" s="226"/>
      <c r="BI675" s="226"/>
      <c r="BJ675" s="226"/>
      <c r="BK675" s="226"/>
      <c r="BL675" s="226"/>
      <c r="BM675" s="257"/>
      <c r="BN675" s="226"/>
      <c r="BO675" s="226"/>
      <c r="BP675" s="226"/>
      <c r="BQ675" s="226"/>
      <c r="BR675" s="226"/>
      <c r="BS675" s="226"/>
      <c r="BT675" s="226"/>
      <c r="BU675" s="226"/>
      <c r="BV675" s="226"/>
      <c r="BW675" s="226"/>
      <c r="BX675" s="226"/>
      <c r="BY675" s="257"/>
      <c r="BZ675" s="226"/>
      <c r="CA675" s="226"/>
      <c r="CB675" s="226"/>
      <c r="CC675" s="226"/>
      <c r="CD675" s="226"/>
      <c r="CE675" s="226"/>
      <c r="CF675" s="399"/>
      <c r="CG675" s="259"/>
      <c r="CH675" s="150"/>
      <c r="CI675" s="150"/>
      <c r="CJ675" s="150"/>
      <c r="CK675" s="158"/>
      <c r="CL675" s="395"/>
      <c r="CM675" s="395"/>
      <c r="CN675" s="395"/>
      <c r="CO675" s="395"/>
      <c r="CP675" s="395"/>
      <c r="CQ675" s="395"/>
      <c r="CR675" s="395"/>
      <c r="CS675" s="395"/>
      <c r="CT675" s="395"/>
      <c r="CU675" s="395"/>
      <c r="CV675" s="395"/>
      <c r="CW675" s="395"/>
      <c r="CX675" s="395"/>
      <c r="CY675" s="395"/>
      <c r="CZ675" s="395"/>
      <c r="DA675" s="395"/>
      <c r="DB675" s="395"/>
      <c r="DC675" s="257"/>
      <c r="DD675" s="395"/>
      <c r="DE675" s="395"/>
      <c r="DF675" s="395"/>
      <c r="DG675" s="395"/>
      <c r="DH675" s="395"/>
      <c r="DI675" s="395"/>
      <c r="DJ675" s="395"/>
      <c r="DK675" s="396"/>
      <c r="DL675" s="259"/>
      <c r="DM675" s="395"/>
      <c r="DN675" s="395"/>
      <c r="DO675" s="397"/>
      <c r="DQ675" s="259"/>
      <c r="DR675" s="397"/>
      <c r="DS675" s="259"/>
      <c r="DT675" s="263"/>
      <c r="DU675" s="256"/>
      <c r="DV675" s="256"/>
      <c r="DW675" s="400"/>
      <c r="DX675" s="155"/>
      <c r="DY675" s="155"/>
      <c r="DZ675" s="546"/>
      <c r="EA675" s="104"/>
      <c r="EB675" s="256"/>
      <c r="EC675" s="104"/>
      <c r="ED675" s="229" t="s">
        <v>2517</v>
      </c>
      <c r="EE675" s="401"/>
      <c r="EF675" s="402"/>
      <c r="EG675" s="401"/>
      <c r="EH675" s="403"/>
      <c r="EI675" s="404"/>
      <c r="EJ675" s="405"/>
      <c r="EK675" s="406"/>
      <c r="EL675" s="401"/>
      <c r="EM675" s="403"/>
      <c r="EN675" s="403" t="s">
        <v>1448</v>
      </c>
      <c r="EO675" s="407">
        <v>0.2</v>
      </c>
      <c r="EP675" s="407" t="s">
        <v>2054</v>
      </c>
      <c r="EQ675" s="407"/>
      <c r="ER675" s="407"/>
      <c r="ES675" s="407"/>
      <c r="ET675" s="407"/>
      <c r="EU675" s="407"/>
      <c r="EV675" s="408">
        <v>28</v>
      </c>
      <c r="EW675" s="408">
        <v>270</v>
      </c>
      <c r="EX675" s="408">
        <v>22</v>
      </c>
      <c r="EY675" s="408">
        <v>0</v>
      </c>
      <c r="EZ675" s="192">
        <f t="shared" si="313"/>
        <v>127.22985134634712</v>
      </c>
      <c r="FA675" s="192">
        <f t="shared" si="314"/>
        <v>127.22985134634712</v>
      </c>
      <c r="FB675" s="192">
        <f t="shared" si="315"/>
        <v>56.265141140828668</v>
      </c>
      <c r="FC675" s="192">
        <f t="shared" si="316"/>
        <v>217.22985134634712</v>
      </c>
      <c r="FD675" s="192">
        <f t="shared" si="317"/>
        <v>33.734858859171332</v>
      </c>
      <c r="FE675" s="193">
        <f t="shared" si="318"/>
        <v>307.22985134634712</v>
      </c>
      <c r="FF675" s="194">
        <f t="shared" si="319"/>
        <v>33.734858859171332</v>
      </c>
      <c r="FG675" s="401"/>
      <c r="FH675" s="403"/>
      <c r="FI675" s="778">
        <f t="shared" si="324"/>
        <v>0.2</v>
      </c>
      <c r="FJ675" s="779">
        <f t="shared" si="325"/>
        <v>33.734858859171332</v>
      </c>
      <c r="FK675" s="779">
        <f t="shared" si="326"/>
        <v>56.265141140828668</v>
      </c>
      <c r="FL675" s="780">
        <f t="shared" si="327"/>
        <v>0.98201196700677873</v>
      </c>
      <c r="FM675" s="169">
        <f t="shared" si="328"/>
        <v>0.83161639979121094</v>
      </c>
      <c r="FN675" s="783">
        <f t="shared" si="329"/>
        <v>0.1663232799582422</v>
      </c>
      <c r="FO675" s="226"/>
      <c r="FP675" s="226"/>
      <c r="FQ675" s="226"/>
      <c r="FR675" s="226"/>
      <c r="FS675" s="226"/>
      <c r="FT675" s="226"/>
      <c r="FU675" s="226"/>
      <c r="FV675" s="226"/>
      <c r="FW675" s="226"/>
      <c r="FX675" s="226"/>
      <c r="FY675" s="226"/>
      <c r="FZ675" s="226"/>
      <c r="GA675" s="226"/>
      <c r="GB675" s="226"/>
      <c r="GC675" s="226"/>
      <c r="GD675" s="226"/>
      <c r="GE675" s="226"/>
      <c r="GF675" s="226"/>
      <c r="GG675" s="226"/>
      <c r="GH675" s="226"/>
      <c r="GI675" s="226"/>
      <c r="GJ675" s="226"/>
      <c r="GK675" s="226"/>
      <c r="GL675" s="226"/>
      <c r="GM675" s="226"/>
      <c r="GN675" s="226"/>
      <c r="GO675" s="226"/>
      <c r="GP675" s="226"/>
      <c r="GQ675" s="226"/>
      <c r="GR675" s="226"/>
      <c r="GS675" s="226"/>
      <c r="GT675" s="226"/>
      <c r="GU675" s="226"/>
      <c r="GV675" s="226"/>
      <c r="GW675" s="226"/>
      <c r="GX675" s="226"/>
      <c r="GY675" s="226"/>
      <c r="GZ675" s="226"/>
      <c r="HA675" s="226"/>
      <c r="HB675" s="226"/>
      <c r="HC675" s="226"/>
      <c r="HD675" s="226"/>
      <c r="HE675" s="226"/>
      <c r="HF675" s="226"/>
      <c r="HG675" s="226"/>
      <c r="HH675" s="226"/>
      <c r="HI675" s="226"/>
      <c r="HJ675" s="226"/>
      <c r="HK675" s="226"/>
      <c r="HL675" s="226"/>
      <c r="HM675" s="226"/>
      <c r="HN675" s="226"/>
      <c r="HO675" s="226"/>
      <c r="HP675" s="226"/>
      <c r="HQ675" s="226"/>
      <c r="HR675" s="226"/>
      <c r="HS675" s="226"/>
      <c r="HT675" s="226"/>
      <c r="HU675" s="226"/>
      <c r="HV675" s="226"/>
      <c r="HW675" s="226"/>
      <c r="HX675" s="226"/>
      <c r="HY675" s="226"/>
      <c r="HZ675" s="226"/>
      <c r="IA675" s="226"/>
      <c r="IB675" s="226"/>
      <c r="IC675" s="226"/>
      <c r="ID675" s="226"/>
      <c r="IE675" s="226"/>
      <c r="IF675" s="226"/>
      <c r="IG675" s="226"/>
      <c r="IH675" s="226"/>
      <c r="II675" s="226"/>
      <c r="IJ675" s="226"/>
      <c r="IK675" s="226"/>
      <c r="IL675" s="226"/>
      <c r="IM675" s="226"/>
      <c r="IN675" s="226"/>
      <c r="IO675" s="226"/>
      <c r="IP675" s="226"/>
      <c r="IQ675" s="226"/>
      <c r="IR675" s="226"/>
      <c r="IS675" s="226"/>
      <c r="IT675" s="226"/>
      <c r="IU675" s="226"/>
      <c r="IV675" s="226"/>
      <c r="IW675" s="226"/>
      <c r="IX675" s="226"/>
      <c r="IY675" s="226"/>
      <c r="IZ675" s="226"/>
      <c r="JA675" s="226"/>
      <c r="JB675" s="226"/>
      <c r="JC675" s="226"/>
      <c r="JD675" s="226"/>
      <c r="JE675" s="226"/>
      <c r="JF675" s="226"/>
      <c r="JG675" s="226"/>
      <c r="JH675" s="226"/>
      <c r="JI675" s="226"/>
      <c r="JJ675" s="226"/>
      <c r="JK675" s="226"/>
      <c r="JL675" s="226"/>
      <c r="JM675" s="226"/>
      <c r="JN675" s="226"/>
      <c r="JO675" s="226"/>
      <c r="JP675" s="226"/>
      <c r="JQ675" s="226"/>
      <c r="JR675" s="226"/>
      <c r="JS675" s="226"/>
      <c r="JT675" s="226"/>
      <c r="JU675" s="226"/>
      <c r="JV675" s="226"/>
      <c r="JW675" s="226"/>
      <c r="JX675" s="226"/>
      <c r="JY675" s="226"/>
      <c r="JZ675" s="226"/>
      <c r="KA675" s="226"/>
      <c r="KB675" s="226"/>
      <c r="KC675" s="226"/>
      <c r="KD675" s="226"/>
      <c r="KE675" s="226"/>
      <c r="KF675" s="226"/>
      <c r="KG675" s="226"/>
      <c r="KH675" s="226"/>
      <c r="KI675" s="226"/>
      <c r="KJ675" s="226"/>
      <c r="KK675" s="226"/>
      <c r="KL675" s="226"/>
      <c r="KM675" s="226"/>
      <c r="KN675" s="226"/>
      <c r="KO675" s="226"/>
      <c r="KP675" s="226"/>
      <c r="KQ675" s="226"/>
      <c r="KR675" s="226"/>
      <c r="KS675" s="226"/>
      <c r="KT675" s="226"/>
      <c r="KU675" s="226"/>
      <c r="KV675" s="226"/>
      <c r="KW675" s="226"/>
      <c r="KX675" s="226"/>
      <c r="KY675" s="226"/>
      <c r="KZ675" s="226"/>
      <c r="LA675" s="226"/>
      <c r="LB675" s="226"/>
      <c r="LC675" s="226"/>
      <c r="LD675" s="226"/>
      <c r="LE675" s="226"/>
      <c r="LF675" s="226"/>
      <c r="LG675" s="226"/>
      <c r="LH675" s="226"/>
      <c r="LI675" s="226"/>
      <c r="LJ675" s="226"/>
      <c r="LK675" s="226"/>
      <c r="LL675" s="226"/>
      <c r="LM675" s="226"/>
      <c r="LN675" s="226"/>
      <c r="LO675" s="226"/>
      <c r="LP675" s="226"/>
      <c r="LQ675" s="226"/>
      <c r="LR675" s="226"/>
      <c r="LS675" s="226"/>
      <c r="LT675" s="226"/>
      <c r="LU675" s="226"/>
      <c r="LV675" s="226"/>
      <c r="LW675" s="226"/>
      <c r="LX675" s="226"/>
      <c r="LY675" s="226"/>
      <c r="LZ675" s="226"/>
      <c r="MA675" s="226"/>
      <c r="MB675" s="226"/>
      <c r="MC675" s="226"/>
      <c r="MD675" s="226"/>
      <c r="ME675" s="226"/>
      <c r="MF675" s="226"/>
      <c r="MG675" s="226"/>
      <c r="MH675" s="226"/>
      <c r="MI675" s="226"/>
      <c r="MJ675" s="226"/>
      <c r="MK675" s="226"/>
      <c r="ML675" s="226"/>
      <c r="MM675" s="226"/>
      <c r="MN675" s="226"/>
      <c r="MO675" s="226"/>
      <c r="MP675" s="226"/>
      <c r="MQ675" s="226"/>
      <c r="MR675" s="226"/>
      <c r="MS675" s="226"/>
      <c r="MT675" s="226"/>
      <c r="MU675" s="226"/>
      <c r="MV675" s="226"/>
      <c r="MW675" s="226"/>
      <c r="MX675" s="226"/>
      <c r="MY675" s="226"/>
      <c r="MZ675" s="226"/>
      <c r="NA675" s="226"/>
      <c r="NB675" s="226"/>
      <c r="NC675" s="226"/>
      <c r="ND675" s="226"/>
      <c r="NE675" s="226"/>
      <c r="NF675" s="226"/>
      <c r="NG675" s="226"/>
      <c r="NH675" s="226"/>
      <c r="NI675" s="226"/>
      <c r="NJ675" s="226"/>
      <c r="NK675" s="226"/>
      <c r="NL675" s="226"/>
      <c r="NM675" s="226"/>
      <c r="NN675" s="226"/>
      <c r="NO675" s="226"/>
      <c r="NP675" s="226"/>
      <c r="NQ675" s="226"/>
      <c r="NR675" s="226"/>
      <c r="NS675" s="226"/>
      <c r="NT675" s="226"/>
      <c r="NU675" s="226"/>
      <c r="NV675" s="226"/>
      <c r="NW675" s="226"/>
      <c r="NX675" s="226"/>
      <c r="NY675" s="226"/>
      <c r="NZ675" s="226"/>
      <c r="OA675" s="226"/>
      <c r="OB675" s="226"/>
      <c r="OC675" s="226"/>
      <c r="OD675" s="226"/>
      <c r="OE675" s="226"/>
      <c r="OF675" s="226"/>
      <c r="OG675" s="226"/>
      <c r="OH675" s="226"/>
      <c r="OI675" s="226"/>
      <c r="OJ675" s="226"/>
      <c r="OK675" s="226"/>
      <c r="OL675" s="226"/>
      <c r="OM675" s="226"/>
      <c r="ON675" s="226"/>
      <c r="OO675" s="226"/>
      <c r="OP675" s="226"/>
      <c r="OQ675" s="226"/>
      <c r="OR675" s="226"/>
      <c r="OS675" s="226"/>
      <c r="OT675" s="226"/>
      <c r="OU675" s="226"/>
      <c r="OV675" s="226"/>
      <c r="OW675" s="226"/>
      <c r="OX675" s="226"/>
      <c r="OY675" s="226"/>
      <c r="OZ675" s="226"/>
      <c r="PA675" s="226"/>
      <c r="PB675" s="226"/>
      <c r="PC675" s="226"/>
      <c r="PD675" s="226"/>
      <c r="PE675" s="226"/>
      <c r="PF675" s="226"/>
      <c r="PG675" s="226"/>
      <c r="PH675" s="226"/>
      <c r="PI675" s="226"/>
      <c r="PJ675" s="226"/>
      <c r="PK675" s="226"/>
      <c r="PL675" s="226"/>
      <c r="PM675" s="226"/>
      <c r="PN675" s="226"/>
      <c r="PO675" s="226"/>
      <c r="PP675" s="226"/>
      <c r="PQ675" s="226"/>
      <c r="PR675" s="226"/>
      <c r="PS675" s="226"/>
      <c r="PT675" s="226"/>
      <c r="PU675" s="226"/>
      <c r="PV675" s="226"/>
      <c r="PW675" s="226"/>
      <c r="PX675" s="226"/>
      <c r="PY675" s="226"/>
      <c r="PZ675" s="226"/>
      <c r="QA675" s="226"/>
      <c r="QB675" s="226"/>
      <c r="QC675" s="226"/>
      <c r="QD675" s="226"/>
      <c r="QE675" s="226"/>
      <c r="QF675" s="226"/>
      <c r="QG675" s="226"/>
      <c r="QH675" s="226"/>
      <c r="QI675" s="226"/>
      <c r="QJ675" s="226"/>
      <c r="QK675" s="226"/>
      <c r="QL675" s="226"/>
      <c r="QM675" s="226"/>
      <c r="QN675" s="226"/>
      <c r="QO675" s="226"/>
      <c r="QP675" s="226"/>
      <c r="QQ675" s="226"/>
      <c r="QR675" s="226"/>
      <c r="QS675" s="226"/>
      <c r="QT675" s="226"/>
      <c r="QU675" s="226"/>
      <c r="QV675" s="226"/>
      <c r="QW675" s="226"/>
      <c r="QX675" s="226"/>
      <c r="QY675" s="226"/>
      <c r="QZ675" s="226"/>
      <c r="RA675" s="226"/>
      <c r="RB675" s="226"/>
      <c r="RC675" s="226"/>
      <c r="RD675" s="226"/>
      <c r="RE675" s="226"/>
      <c r="RF675" s="226"/>
      <c r="RG675" s="226"/>
      <c r="RH675" s="226"/>
      <c r="RI675" s="226"/>
      <c r="RJ675" s="226"/>
      <c r="RK675" s="226"/>
      <c r="RL675" s="226"/>
      <c r="RM675" s="226"/>
      <c r="RN675" s="226"/>
      <c r="RO675" s="226"/>
      <c r="RP675" s="226"/>
      <c r="RQ675" s="226"/>
      <c r="RR675" s="226"/>
      <c r="RS675" s="226"/>
      <c r="RT675" s="226"/>
      <c r="RU675" s="226"/>
      <c r="RV675" s="226"/>
      <c r="RW675" s="226"/>
      <c r="RX675" s="226"/>
      <c r="RY675" s="226"/>
      <c r="RZ675" s="226"/>
      <c r="SA675" s="226"/>
      <c r="SB675" s="226"/>
      <c r="SC675" s="226"/>
      <c r="SD675" s="226"/>
      <c r="SE675" s="226"/>
      <c r="SF675" s="226"/>
      <c r="SG675" s="226"/>
      <c r="SH675" s="226"/>
      <c r="SI675" s="226"/>
      <c r="SJ675" s="226"/>
      <c r="SK675" s="226"/>
      <c r="SL675" s="226"/>
      <c r="SM675" s="226"/>
      <c r="SN675" s="226"/>
      <c r="SO675" s="226"/>
      <c r="SP675" s="226"/>
      <c r="SQ675" s="226"/>
      <c r="SR675" s="226"/>
      <c r="SS675" s="226"/>
      <c r="ST675" s="226"/>
      <c r="SU675" s="226"/>
      <c r="SV675" s="226"/>
      <c r="SW675" s="226"/>
      <c r="SX675" s="226"/>
      <c r="SY675" s="226"/>
      <c r="SZ675" s="226"/>
      <c r="TA675" s="226"/>
      <c r="TB675" s="226"/>
      <c r="TC675" s="226"/>
      <c r="TD675" s="226"/>
      <c r="TE675" s="226"/>
      <c r="TF675" s="226"/>
      <c r="TG675" s="226"/>
      <c r="TH675" s="226"/>
      <c r="TI675" s="226"/>
      <c r="TJ675" s="226"/>
      <c r="TK675" s="226"/>
      <c r="TL675" s="226"/>
      <c r="TM675" s="226"/>
      <c r="TN675" s="226"/>
      <c r="TO675" s="226"/>
      <c r="TP675" s="226"/>
      <c r="TQ675" s="226"/>
      <c r="TR675" s="226"/>
      <c r="TS675" s="226"/>
      <c r="TT675" s="226"/>
      <c r="TU675" s="226"/>
      <c r="TV675" s="226"/>
      <c r="TW675" s="226"/>
      <c r="TX675" s="226"/>
      <c r="TY675" s="226"/>
      <c r="TZ675" s="226"/>
      <c r="UA675" s="226"/>
      <c r="UB675" s="226"/>
      <c r="UC675" s="226"/>
      <c r="UD675" s="226"/>
      <c r="UE675" s="226"/>
      <c r="UF675" s="226"/>
      <c r="UG675" s="226"/>
      <c r="UH675" s="226"/>
      <c r="UI675" s="226"/>
      <c r="UJ675" s="226"/>
      <c r="UK675" s="226"/>
      <c r="UL675" s="226"/>
      <c r="UM675" s="226"/>
      <c r="UN675" s="226"/>
      <c r="UO675" s="226"/>
      <c r="UP675" s="226"/>
      <c r="UQ675" s="226"/>
      <c r="UR675" s="226"/>
      <c r="US675" s="226"/>
      <c r="UT675" s="226"/>
      <c r="UU675" s="226"/>
      <c r="UV675" s="226"/>
      <c r="UW675" s="226"/>
      <c r="UX675" s="226"/>
      <c r="UY675" s="226"/>
      <c r="UZ675" s="226"/>
      <c r="VA675" s="226"/>
      <c r="VB675" s="226"/>
      <c r="VC675" s="226"/>
      <c r="VD675" s="226"/>
      <c r="VE675" s="226"/>
      <c r="VF675" s="226"/>
      <c r="VG675" s="226"/>
      <c r="VH675" s="226"/>
      <c r="VI675" s="226"/>
      <c r="VJ675" s="226"/>
      <c r="VK675" s="226"/>
      <c r="VL675" s="226"/>
      <c r="VM675" s="226"/>
      <c r="VN675" s="226"/>
      <c r="VO675" s="226"/>
      <c r="VP675" s="226"/>
      <c r="VQ675" s="226"/>
      <c r="VR675" s="226"/>
      <c r="VS675" s="226"/>
      <c r="VT675" s="226"/>
      <c r="VU675" s="226"/>
      <c r="VV675" s="226"/>
      <c r="VW675" s="226"/>
      <c r="VX675" s="226"/>
      <c r="VY675" s="226"/>
      <c r="VZ675" s="226"/>
      <c r="WA675" s="226"/>
      <c r="WB675" s="226"/>
      <c r="WC675" s="226"/>
      <c r="WD675" s="226"/>
      <c r="WE675" s="226"/>
      <c r="WF675" s="226"/>
      <c r="WG675" s="226"/>
      <c r="WH675" s="226"/>
      <c r="WI675" s="226"/>
      <c r="WJ675" s="226"/>
      <c r="WK675" s="226"/>
      <c r="WL675" s="226"/>
      <c r="WM675" s="226"/>
      <c r="WN675" s="226"/>
      <c r="WO675" s="226"/>
      <c r="WP675" s="226"/>
      <c r="WQ675" s="226"/>
      <c r="WR675" s="226"/>
      <c r="WS675" s="226"/>
      <c r="WT675" s="226"/>
      <c r="WU675" s="226"/>
      <c r="WV675" s="226"/>
      <c r="WW675" s="226"/>
      <c r="WX675" s="226"/>
      <c r="WY675" s="226"/>
      <c r="WZ675" s="226"/>
      <c r="XA675" s="226"/>
      <c r="XB675" s="226"/>
      <c r="XC675" s="226"/>
      <c r="XD675" s="226"/>
      <c r="XE675" s="226"/>
      <c r="XF675" s="226"/>
      <c r="XG675" s="226"/>
      <c r="XH675" s="226"/>
      <c r="XI675" s="226"/>
      <c r="XJ675" s="226"/>
      <c r="XK675" s="226"/>
      <c r="XL675" s="226"/>
      <c r="XM675" s="226"/>
      <c r="XN675" s="226"/>
      <c r="XO675" s="226"/>
      <c r="XP675" s="226"/>
      <c r="XQ675" s="226"/>
      <c r="XR675" s="226"/>
      <c r="XS675" s="226"/>
      <c r="XT675" s="226"/>
      <c r="XU675" s="226"/>
      <c r="XV675" s="226"/>
      <c r="XW675" s="226"/>
      <c r="XX675" s="226"/>
      <c r="XY675" s="226"/>
      <c r="XZ675" s="226"/>
      <c r="YA675" s="226"/>
      <c r="YB675" s="226"/>
      <c r="YC675" s="226"/>
      <c r="YD675" s="226"/>
      <c r="YE675" s="226"/>
      <c r="YF675" s="226"/>
      <c r="YG675" s="226"/>
      <c r="YH675" s="226"/>
      <c r="YI675" s="226"/>
      <c r="YJ675" s="226"/>
      <c r="YK675" s="226"/>
      <c r="YL675" s="226"/>
      <c r="YM675" s="226"/>
      <c r="YN675" s="226"/>
      <c r="YO675" s="226"/>
      <c r="YP675" s="226"/>
      <c r="YQ675" s="226"/>
      <c r="YR675" s="226"/>
      <c r="YS675" s="226"/>
      <c r="YT675" s="226"/>
      <c r="YU675" s="226"/>
      <c r="YV675" s="226"/>
      <c r="YW675" s="226"/>
      <c r="YX675" s="226"/>
      <c r="YY675" s="226"/>
      <c r="YZ675" s="226"/>
      <c r="ZA675" s="226"/>
      <c r="ZB675" s="226"/>
      <c r="ZC675" s="226"/>
      <c r="ZD675" s="226"/>
      <c r="ZE675" s="226"/>
      <c r="ZF675" s="226"/>
      <c r="ZG675" s="226"/>
      <c r="ZH675" s="226"/>
      <c r="ZI675" s="226"/>
      <c r="ZJ675" s="226"/>
      <c r="ZK675" s="226"/>
      <c r="ZL675" s="226"/>
      <c r="ZM675" s="226"/>
      <c r="ZN675" s="226"/>
      <c r="ZO675" s="226"/>
      <c r="ZP675" s="226"/>
      <c r="ZQ675" s="226"/>
      <c r="ZR675" s="226"/>
      <c r="ZS675" s="226"/>
      <c r="ZT675" s="226"/>
      <c r="ZU675" s="226"/>
      <c r="ZV675" s="226"/>
      <c r="ZW675" s="226"/>
      <c r="ZX675" s="226"/>
      <c r="ZY675" s="226"/>
      <c r="ZZ675" s="226"/>
      <c r="AAA675" s="226"/>
      <c r="AAB675" s="226"/>
      <c r="AAC675" s="226"/>
      <c r="AAD675" s="226"/>
      <c r="AAE675" s="226"/>
      <c r="AAF675" s="226"/>
      <c r="AAG675" s="226"/>
      <c r="AAH675" s="226"/>
      <c r="AAI675" s="226"/>
      <c r="AAJ675" s="226"/>
      <c r="AAK675" s="226"/>
      <c r="AAL675" s="226"/>
      <c r="AAM675" s="226"/>
      <c r="AAN675" s="226"/>
      <c r="AAO675" s="226"/>
      <c r="AAP675" s="226"/>
      <c r="AAQ675" s="226"/>
      <c r="AAR675" s="226"/>
      <c r="AAS675" s="226"/>
      <c r="AAT675" s="226"/>
      <c r="AAU675" s="226"/>
      <c r="AAV675" s="226"/>
      <c r="AAW675" s="226"/>
      <c r="AAX675" s="226"/>
      <c r="AAY675" s="226"/>
      <c r="AAZ675" s="226"/>
      <c r="ABA675" s="226"/>
      <c r="ABB675" s="226"/>
      <c r="ABC675" s="226"/>
      <c r="ABD675" s="226"/>
      <c r="ABE675" s="226"/>
      <c r="ABF675" s="226"/>
      <c r="ABG675" s="226"/>
      <c r="ABH675" s="226"/>
      <c r="ABI675" s="226"/>
      <c r="ABJ675" s="226"/>
      <c r="ABK675" s="226"/>
      <c r="ABL675" s="226"/>
      <c r="ABM675" s="226"/>
      <c r="ABN675" s="226"/>
      <c r="ABO675" s="226"/>
      <c r="ABP675" s="226"/>
      <c r="ABQ675" s="226"/>
      <c r="ABR675" s="226"/>
      <c r="ABS675" s="226"/>
      <c r="ABT675" s="226"/>
      <c r="ABU675" s="226"/>
      <c r="ABV675" s="226"/>
      <c r="ABW675" s="226"/>
      <c r="ABX675" s="226"/>
      <c r="ABY675" s="226"/>
      <c r="ABZ675" s="226"/>
      <c r="ACA675" s="226"/>
      <c r="ACB675" s="226"/>
      <c r="ACC675" s="226"/>
      <c r="ACD675" s="226"/>
      <c r="ACE675" s="226"/>
      <c r="ACF675" s="226"/>
      <c r="ACG675" s="226"/>
      <c r="ACH675" s="226"/>
      <c r="ACI675" s="226"/>
      <c r="ACJ675" s="226"/>
      <c r="ACK675" s="226"/>
      <c r="ACL675" s="226"/>
      <c r="ACM675" s="226"/>
      <c r="ACN675" s="226"/>
      <c r="ACO675" s="226"/>
      <c r="ACP675" s="226"/>
      <c r="ACQ675" s="226"/>
      <c r="ACR675" s="226"/>
      <c r="ACS675" s="226"/>
      <c r="ACT675" s="226"/>
      <c r="ACU675" s="226"/>
      <c r="ACV675" s="226"/>
      <c r="ACW675" s="226"/>
      <c r="ACX675" s="226"/>
      <c r="ACY675" s="226"/>
      <c r="ACZ675" s="226"/>
      <c r="ADA675" s="226"/>
      <c r="ADB675" s="226"/>
      <c r="ADC675" s="226"/>
      <c r="ADD675" s="226"/>
      <c r="ADE675" s="226"/>
      <c r="ADF675" s="226"/>
      <c r="ADG675" s="226"/>
      <c r="ADH675" s="226"/>
      <c r="ADI675" s="226"/>
      <c r="ADJ675" s="226"/>
      <c r="ADK675" s="226"/>
      <c r="ADL675" s="226"/>
      <c r="ADM675" s="226"/>
      <c r="ADN675" s="226"/>
      <c r="ADO675" s="226"/>
      <c r="ADP675" s="226"/>
      <c r="ADQ675" s="226"/>
      <c r="ADR675" s="226"/>
      <c r="ADS675" s="226"/>
      <c r="ADT675" s="226"/>
      <c r="ADU675" s="226"/>
      <c r="ADV675" s="226"/>
      <c r="ADW675" s="226"/>
      <c r="ADX675" s="226"/>
      <c r="ADY675" s="226"/>
      <c r="ADZ675" s="226"/>
      <c r="AEA675" s="226"/>
      <c r="AEB675" s="226"/>
      <c r="AEC675" s="226"/>
      <c r="AED675" s="226"/>
      <c r="AEE675" s="226"/>
      <c r="AEF675" s="226"/>
      <c r="AEG675" s="226"/>
      <c r="AEH675" s="226"/>
      <c r="AEI675" s="226"/>
      <c r="AEJ675" s="226"/>
      <c r="AEK675" s="226"/>
      <c r="AEL675" s="226"/>
      <c r="AEM675" s="226"/>
      <c r="AEN675" s="226"/>
      <c r="AEO675" s="226"/>
      <c r="AEP675" s="226"/>
      <c r="AEQ675" s="226"/>
      <c r="AER675" s="226"/>
      <c r="AES675" s="226"/>
      <c r="AET675" s="226"/>
      <c r="AEU675" s="226"/>
      <c r="AEV675" s="226"/>
      <c r="AEW675" s="226"/>
      <c r="AEX675" s="226"/>
      <c r="AEY675" s="226"/>
      <c r="AEZ675" s="226"/>
      <c r="AFA675" s="226"/>
      <c r="AFB675" s="226"/>
      <c r="AFC675" s="226"/>
      <c r="AFD675" s="226"/>
      <c r="AFE675" s="226"/>
      <c r="AFF675" s="226"/>
      <c r="AFG675" s="226"/>
      <c r="AFH675" s="226"/>
      <c r="AFI675" s="226"/>
      <c r="AFJ675" s="226"/>
      <c r="AFK675" s="226"/>
      <c r="AFL675" s="226"/>
      <c r="AFM675" s="226"/>
      <c r="AFN675" s="226"/>
      <c r="AFO675" s="226"/>
      <c r="AFP675" s="226"/>
      <c r="AFQ675" s="226"/>
      <c r="AFR675" s="226"/>
      <c r="AFS675" s="226"/>
      <c r="AFT675" s="226"/>
      <c r="AFU675" s="226"/>
      <c r="AFV675" s="226"/>
      <c r="AFW675" s="226"/>
      <c r="AFX675" s="226"/>
      <c r="AFY675" s="226"/>
      <c r="AFZ675" s="226"/>
      <c r="AGA675" s="226"/>
      <c r="AGB675" s="226"/>
      <c r="AGC675" s="226"/>
      <c r="AGD675" s="226"/>
      <c r="AGE675" s="226"/>
      <c r="AGF675" s="226"/>
      <c r="AGG675" s="226"/>
      <c r="AGH675" s="226"/>
      <c r="AGI675" s="226"/>
      <c r="AGJ675" s="226"/>
      <c r="AGK675" s="226"/>
      <c r="AGL675" s="226"/>
      <c r="AGM675" s="226"/>
      <c r="AGN675" s="226"/>
      <c r="AGO675" s="226"/>
      <c r="AGP675" s="226"/>
      <c r="AGQ675" s="226"/>
      <c r="AGR675" s="226"/>
      <c r="AGS675" s="226"/>
      <c r="AGT675" s="226"/>
      <c r="AGU675" s="226"/>
      <c r="AGV675" s="226"/>
      <c r="AGW675" s="226"/>
      <c r="AGX675" s="226"/>
      <c r="AGY675" s="226"/>
      <c r="AGZ675" s="226"/>
      <c r="AHA675" s="226"/>
      <c r="AHB675" s="226"/>
      <c r="AHC675" s="226"/>
      <c r="AHD675" s="226"/>
      <c r="AHE675" s="226"/>
      <c r="AHF675" s="226"/>
      <c r="AHG675" s="226"/>
      <c r="AHH675" s="226"/>
      <c r="AHI675" s="226"/>
      <c r="AHJ675" s="226"/>
      <c r="AHK675" s="226"/>
      <c r="AHL675" s="226"/>
      <c r="AHM675" s="226"/>
      <c r="AHN675" s="226"/>
      <c r="AHO675" s="226"/>
      <c r="AHP675" s="226"/>
      <c r="AHQ675" s="226"/>
      <c r="AHR675" s="226"/>
      <c r="AHS675" s="226"/>
      <c r="AHT675" s="226"/>
      <c r="AHU675" s="226"/>
      <c r="AHV675" s="226"/>
      <c r="AHW675" s="226"/>
      <c r="AHX675" s="226"/>
      <c r="AHY675" s="226"/>
      <c r="AHZ675" s="226"/>
      <c r="AIA675" s="226"/>
      <c r="AIB675" s="226"/>
      <c r="AIC675" s="226"/>
      <c r="AID675" s="226"/>
      <c r="AIE675" s="226"/>
      <c r="AIF675" s="226"/>
      <c r="AIG675" s="226"/>
      <c r="AIH675" s="226"/>
      <c r="AII675" s="226"/>
      <c r="AIJ675" s="226"/>
      <c r="AIK675" s="226"/>
      <c r="AIL675" s="226"/>
      <c r="AIM675" s="226"/>
      <c r="AIN675" s="226"/>
      <c r="AIO675" s="226"/>
      <c r="AIP675" s="226"/>
      <c r="AIQ675" s="226"/>
      <c r="AIR675" s="226"/>
      <c r="AIS675" s="226"/>
      <c r="AIT675" s="226"/>
      <c r="AIU675" s="226"/>
      <c r="AIV675" s="226"/>
      <c r="AIW675" s="226"/>
      <c r="AIX675" s="226"/>
      <c r="AIY675" s="226"/>
      <c r="AIZ675" s="226"/>
      <c r="AJA675" s="226"/>
      <c r="AJB675" s="226"/>
      <c r="AJC675" s="226"/>
      <c r="AJD675" s="226"/>
      <c r="AJE675" s="226"/>
      <c r="AJF675" s="226"/>
      <c r="AJG675" s="226"/>
      <c r="AJH675" s="226"/>
      <c r="AJI675" s="226"/>
      <c r="AJJ675" s="226"/>
      <c r="AJK675" s="226"/>
      <c r="AJL675" s="226"/>
      <c r="AJM675" s="226"/>
      <c r="AJN675" s="226"/>
      <c r="AJO675" s="226"/>
      <c r="AJP675" s="226"/>
      <c r="AJQ675" s="226"/>
      <c r="AJR675" s="226"/>
      <c r="AJS675" s="226"/>
      <c r="AJT675" s="226"/>
      <c r="AJU675" s="226"/>
      <c r="AJV675" s="226"/>
      <c r="AJW675" s="226"/>
      <c r="AJX675" s="226"/>
      <c r="AJY675" s="226"/>
      <c r="AJZ675" s="226"/>
      <c r="AKA675" s="226"/>
      <c r="AKB675" s="226"/>
      <c r="AKC675" s="226"/>
      <c r="AKD675" s="226"/>
      <c r="AKE675" s="226"/>
      <c r="AKF675" s="226"/>
      <c r="AKG675" s="226"/>
      <c r="AKH675" s="226"/>
      <c r="AKI675" s="226"/>
      <c r="AKJ675" s="226"/>
      <c r="AKK675" s="226"/>
      <c r="AKL675" s="226"/>
      <c r="AKM675" s="226"/>
      <c r="AKN675" s="226"/>
      <c r="AKO675" s="226"/>
      <c r="AKP675" s="226"/>
      <c r="AKQ675" s="226"/>
      <c r="AKR675" s="226"/>
      <c r="AKS675" s="226"/>
      <c r="AKT675" s="226"/>
      <c r="AKU675" s="226"/>
      <c r="AKV675" s="226"/>
      <c r="AKW675" s="226"/>
      <c r="AKX675" s="226"/>
      <c r="AKY675" s="226"/>
      <c r="AKZ675" s="226"/>
      <c r="ALA675" s="226"/>
      <c r="ALB675" s="226"/>
      <c r="ALC675" s="226"/>
      <c r="ALD675" s="226"/>
      <c r="ALE675" s="226"/>
      <c r="ALF675" s="226"/>
      <c r="ALG675" s="226"/>
      <c r="ALH675" s="226"/>
      <c r="ALI675" s="226"/>
      <c r="ALJ675" s="226"/>
      <c r="ALK675" s="226"/>
      <c r="ALL675" s="226"/>
      <c r="ALM675" s="226"/>
      <c r="ALN675" s="226"/>
      <c r="ALO675" s="226"/>
      <c r="ALP675" s="226"/>
      <c r="ALQ675" s="226"/>
      <c r="ALR675" s="226"/>
      <c r="ALS675" s="226"/>
      <c r="ALT675" s="226"/>
      <c r="ALU675" s="226"/>
      <c r="ALV675" s="226"/>
      <c r="ALW675" s="226"/>
      <c r="ALX675" s="226"/>
      <c r="ALY675" s="226"/>
      <c r="ALZ675" s="226"/>
      <c r="AMA675" s="226"/>
      <c r="AMB675" s="226"/>
      <c r="AMC675" s="226"/>
      <c r="AMD675" s="226"/>
      <c r="AME675" s="226"/>
      <c r="AMF675" s="226"/>
      <c r="AMG675" s="226"/>
      <c r="AMH675" s="226"/>
      <c r="AMI675" s="226"/>
      <c r="AMJ675" s="226"/>
      <c r="AMK675" s="226"/>
      <c r="AML675" s="226"/>
      <c r="AMM675" s="226"/>
      <c r="AMN675" s="226"/>
      <c r="AMO675" s="226"/>
      <c r="AMP675" s="226"/>
      <c r="AMQ675" s="226"/>
      <c r="AMR675" s="226"/>
      <c r="AMS675" s="226"/>
      <c r="AMT675" s="226"/>
      <c r="AMU675" s="226"/>
      <c r="AMV675" s="226"/>
      <c r="AMW675" s="226"/>
      <c r="AMX675" s="226"/>
    </row>
    <row r="676" spans="1:1038" s="288" customFormat="1" ht="18" customHeight="1">
      <c r="A676" s="549">
        <v>43333</v>
      </c>
      <c r="B676" s="283" t="s">
        <v>1647</v>
      </c>
      <c r="C676" s="227"/>
      <c r="D676" s="284" t="s">
        <v>1279</v>
      </c>
      <c r="E676" s="227">
        <v>87</v>
      </c>
      <c r="F676" s="227">
        <v>4</v>
      </c>
      <c r="G676" s="286" t="str">
        <f t="shared" si="336"/>
        <v>87-4</v>
      </c>
      <c r="H676" s="227">
        <v>34</v>
      </c>
      <c r="I676" s="227">
        <v>90</v>
      </c>
      <c r="J676" s="477">
        <f t="shared" si="354"/>
        <v>0</v>
      </c>
      <c r="K676" s="478" t="b">
        <f>IF(J679=1,IF(((VLOOKUP($G676,[3]Depth_Lookup!$A$3:$J$550,9,FALSE))-(I676/100))=0,"Good",IF(((VLOOKUP($G676,[3]Depth_Lookup!$A$3:$J$550,9,FALSE))-(I676/100))&gt;0,"Too Short","Too Long")))</f>
        <v>0</v>
      </c>
      <c r="L676" s="171">
        <f>(VLOOKUP($G676,Depth_Lookup!$A$3:$J$410,10,FALSE))+(H676/100)</f>
        <v>224.23500000000001</v>
      </c>
      <c r="M676" s="171">
        <f>(VLOOKUP($G676,Depth_Lookup!$A$3:$J$410,10,FALSE))+(I676/100)</f>
        <v>224.79500000000002</v>
      </c>
      <c r="N676" s="230" t="s">
        <v>2214</v>
      </c>
      <c r="O676" s="227">
        <v>1</v>
      </c>
      <c r="P676" s="227" t="s">
        <v>853</v>
      </c>
      <c r="Q676" s="227" t="s">
        <v>125</v>
      </c>
      <c r="R676" s="286" t="str">
        <f t="shared" si="351"/>
        <v>SerpentinizedHarzburgite</v>
      </c>
      <c r="S676" s="227" t="s">
        <v>94</v>
      </c>
      <c r="T676" s="227" t="s">
        <v>94</v>
      </c>
      <c r="U676" s="227"/>
      <c r="V676" s="227"/>
      <c r="W676" s="227" t="s">
        <v>102</v>
      </c>
      <c r="X676" s="287">
        <f>VLOOKUP(W676,[3]definitions_list_lookup!$A$13:$B$19,2,0)</f>
        <v>5</v>
      </c>
      <c r="Y676" s="227" t="s">
        <v>90</v>
      </c>
      <c r="Z676" s="227" t="s">
        <v>91</v>
      </c>
      <c r="AA676" s="227" t="s">
        <v>1685</v>
      </c>
      <c r="AB676" s="227"/>
      <c r="AC676" s="227"/>
      <c r="AD676" s="227"/>
      <c r="AE676" s="233"/>
      <c r="AF676" s="286" t="e">
        <f>VLOOKUP(AE676,[3]definitions_list_mag!$V$12:$W$15,2,0)</f>
        <v>#N/A</v>
      </c>
      <c r="AG676" s="237"/>
      <c r="AH676" s="227"/>
      <c r="AI676" s="240">
        <f t="shared" si="355"/>
        <v>71</v>
      </c>
      <c r="AJ676" s="227"/>
      <c r="AK676" s="227"/>
      <c r="AL676" s="227"/>
      <c r="AM676" s="227"/>
      <c r="AN676" s="227"/>
      <c r="AO676" s="240"/>
      <c r="AP676" s="227"/>
      <c r="AQ676" s="227"/>
      <c r="AR676" s="227"/>
      <c r="AS676" s="227"/>
      <c r="AT676" s="227"/>
      <c r="AU676" s="240">
        <v>3</v>
      </c>
      <c r="AV676" s="227">
        <v>5</v>
      </c>
      <c r="AW676" s="227">
        <v>2</v>
      </c>
      <c r="AX676" s="227" t="s">
        <v>110</v>
      </c>
      <c r="AY676" s="227" t="s">
        <v>103</v>
      </c>
      <c r="AZ676" s="227"/>
      <c r="BA676" s="240">
        <v>25</v>
      </c>
      <c r="BB676" s="227">
        <v>8</v>
      </c>
      <c r="BC676" s="227">
        <v>3</v>
      </c>
      <c r="BD676" s="227" t="s">
        <v>118</v>
      </c>
      <c r="BE676" s="227" t="s">
        <v>103</v>
      </c>
      <c r="BF676" s="227" t="s">
        <v>2067</v>
      </c>
      <c r="BG676" s="240"/>
      <c r="BH676" s="227"/>
      <c r="BI676" s="227"/>
      <c r="BJ676" s="227"/>
      <c r="BK676" s="227"/>
      <c r="BL676" s="227"/>
      <c r="BM676" s="240">
        <v>1</v>
      </c>
      <c r="BN676" s="227">
        <v>0.5</v>
      </c>
      <c r="BO676" s="227">
        <v>0.5</v>
      </c>
      <c r="BP676" s="227"/>
      <c r="BQ676" s="227"/>
      <c r="BR676" s="227"/>
      <c r="BS676" s="227"/>
      <c r="BT676" s="227"/>
      <c r="BU676" s="227"/>
      <c r="BV676" s="227"/>
      <c r="BW676" s="227"/>
      <c r="BX676" s="227"/>
      <c r="BY676" s="240"/>
      <c r="BZ676" s="227"/>
      <c r="CA676" s="227"/>
      <c r="CB676" s="227"/>
      <c r="CC676" s="227"/>
      <c r="CD676" s="227"/>
      <c r="CE676" s="227"/>
      <c r="CF676" s="290">
        <f t="shared" si="352"/>
        <v>100</v>
      </c>
      <c r="CG676" s="148"/>
      <c r="CH676" s="149" t="s">
        <v>1329</v>
      </c>
      <c r="CI676" s="149">
        <v>100</v>
      </c>
      <c r="CJ676" s="149" t="s">
        <v>514</v>
      </c>
      <c r="CK676" s="151"/>
      <c r="CL676" s="152"/>
      <c r="CM676" s="152"/>
      <c r="CN676" s="152"/>
      <c r="CO676" s="152"/>
      <c r="CP676" s="152"/>
      <c r="CQ676" s="152"/>
      <c r="CR676" s="152"/>
      <c r="CS676" s="152"/>
      <c r="CT676" s="152"/>
      <c r="CU676" s="152"/>
      <c r="CV676" s="152"/>
      <c r="CW676" s="152"/>
      <c r="CX676" s="152"/>
      <c r="CY676" s="152"/>
      <c r="CZ676" s="152"/>
      <c r="DA676" s="152"/>
      <c r="DB676" s="152">
        <v>80</v>
      </c>
      <c r="DC676" s="240">
        <v>20</v>
      </c>
      <c r="DD676" s="152"/>
      <c r="DE676" s="152"/>
      <c r="DF676" s="152"/>
      <c r="DG676" s="152"/>
      <c r="DH676" s="152"/>
      <c r="DI676" s="152"/>
      <c r="DJ676" s="152"/>
      <c r="DK676" s="208">
        <f t="shared" si="353"/>
        <v>100</v>
      </c>
      <c r="DL676" s="148"/>
      <c r="DM676" s="152"/>
      <c r="DN676" s="152"/>
      <c r="DO676" s="153"/>
      <c r="DQ676" s="148"/>
      <c r="DR676" s="153"/>
      <c r="DS676" s="148"/>
      <c r="DT676" s="261" t="s">
        <v>2216</v>
      </c>
      <c r="DU676" s="229"/>
      <c r="DV676" s="229"/>
      <c r="DW676" s="291" t="e">
        <f>VLOOKUP(P676,[3]definitions_list_lookup!$K$30:$L$54,2,0)</f>
        <v>#N/A</v>
      </c>
      <c r="DX676" s="154" t="s">
        <v>1405</v>
      </c>
      <c r="DY676" s="154" t="s">
        <v>2217</v>
      </c>
      <c r="DZ676" s="479"/>
      <c r="EA676" s="292"/>
      <c r="EB676" s="229"/>
      <c r="EC676" s="292"/>
      <c r="ED676" s="229" t="s">
        <v>2517</v>
      </c>
      <c r="EE676" s="293"/>
      <c r="EF676" s="294"/>
      <c r="EG676" s="293"/>
      <c r="EH676" s="295"/>
      <c r="EI676" s="296"/>
      <c r="EJ676" s="297"/>
      <c r="EK676" s="298"/>
      <c r="EL676" s="293"/>
      <c r="EM676" s="295"/>
      <c r="EN676" s="295" t="s">
        <v>1448</v>
      </c>
      <c r="EO676" s="321"/>
      <c r="EP676" s="321"/>
      <c r="EQ676" s="321"/>
      <c r="ER676" s="321"/>
      <c r="ES676" s="321"/>
      <c r="ET676" s="321"/>
      <c r="EU676" s="321"/>
      <c r="EV676" s="408">
        <v>28</v>
      </c>
      <c r="EW676" s="408">
        <v>270</v>
      </c>
      <c r="EX676" s="408">
        <v>22</v>
      </c>
      <c r="EY676" s="408">
        <v>0</v>
      </c>
      <c r="EZ676" s="192">
        <f t="shared" si="313"/>
        <v>127.22985134634712</v>
      </c>
      <c r="FA676" s="192">
        <f t="shared" si="314"/>
        <v>127.22985134634712</v>
      </c>
      <c r="FB676" s="192">
        <f t="shared" si="315"/>
        <v>56.265141140828668</v>
      </c>
      <c r="FC676" s="192">
        <f t="shared" si="316"/>
        <v>217.22985134634712</v>
      </c>
      <c r="FD676" s="192">
        <f t="shared" si="317"/>
        <v>33.734858859171332</v>
      </c>
      <c r="FE676" s="193">
        <f t="shared" si="318"/>
        <v>307.22985134634712</v>
      </c>
      <c r="FF676" s="194">
        <f t="shared" si="319"/>
        <v>33.734858859171332</v>
      </c>
      <c r="FG676" s="293"/>
      <c r="FH676" s="295"/>
      <c r="FI676" s="778">
        <f t="shared" si="324"/>
        <v>0</v>
      </c>
      <c r="FJ676" s="779">
        <f t="shared" si="325"/>
        <v>33.734858859171332</v>
      </c>
      <c r="FK676" s="779">
        <f t="shared" si="326"/>
        <v>56.265141140828668</v>
      </c>
      <c r="FL676" s="780">
        <f t="shared" si="327"/>
        <v>0.98201196700677873</v>
      </c>
      <c r="FM676" s="169">
        <f t="shared" si="328"/>
        <v>0.83161639979121094</v>
      </c>
      <c r="FN676" s="783">
        <f t="shared" si="329"/>
        <v>0</v>
      </c>
      <c r="FO676" s="227"/>
      <c r="FP676" s="227"/>
      <c r="FQ676" s="227"/>
      <c r="FR676" s="227"/>
      <c r="FS676" s="227"/>
      <c r="FT676" s="227"/>
      <c r="FU676" s="227"/>
      <c r="FV676" s="227"/>
      <c r="FW676" s="227"/>
      <c r="FX676" s="227"/>
      <c r="FY676" s="227"/>
      <c r="FZ676" s="227"/>
      <c r="GA676" s="227"/>
      <c r="GB676" s="227"/>
      <c r="GC676" s="227"/>
      <c r="GD676" s="227"/>
      <c r="GE676" s="227"/>
      <c r="GF676" s="227"/>
      <c r="GG676" s="227"/>
      <c r="GH676" s="227"/>
      <c r="GI676" s="227"/>
      <c r="GJ676" s="227"/>
      <c r="GK676" s="227"/>
      <c r="GL676" s="227"/>
      <c r="GM676" s="227"/>
      <c r="GN676" s="227"/>
      <c r="GO676" s="227"/>
      <c r="GP676" s="227"/>
      <c r="GQ676" s="227"/>
      <c r="GR676" s="227"/>
      <c r="GS676" s="227"/>
      <c r="GT676" s="227"/>
      <c r="GU676" s="227"/>
      <c r="GV676" s="227"/>
      <c r="GW676" s="227"/>
      <c r="GX676" s="227"/>
      <c r="GY676" s="227"/>
      <c r="GZ676" s="227"/>
      <c r="HA676" s="227"/>
      <c r="HB676" s="227"/>
      <c r="HC676" s="227"/>
      <c r="HD676" s="227"/>
      <c r="HE676" s="227"/>
      <c r="HF676" s="227"/>
      <c r="HG676" s="227"/>
      <c r="HH676" s="227"/>
      <c r="HI676" s="227"/>
      <c r="HJ676" s="227"/>
      <c r="HK676" s="227"/>
      <c r="HL676" s="227"/>
      <c r="HM676" s="227"/>
      <c r="HN676" s="227"/>
      <c r="HO676" s="227"/>
      <c r="HP676" s="227"/>
      <c r="HQ676" s="227"/>
      <c r="HR676" s="227"/>
      <c r="HS676" s="227"/>
      <c r="HT676" s="227"/>
      <c r="HU676" s="227"/>
      <c r="HV676" s="227"/>
      <c r="HW676" s="227"/>
      <c r="HX676" s="227"/>
      <c r="HY676" s="227"/>
      <c r="HZ676" s="227"/>
      <c r="IA676" s="227"/>
      <c r="IB676" s="227"/>
      <c r="IC676" s="227"/>
      <c r="ID676" s="227"/>
      <c r="IE676" s="227"/>
      <c r="IF676" s="227"/>
      <c r="IG676" s="227"/>
      <c r="IH676" s="227"/>
      <c r="II676" s="227"/>
      <c r="IJ676" s="227"/>
      <c r="IK676" s="227"/>
      <c r="IL676" s="227"/>
      <c r="IM676" s="227"/>
      <c r="IN676" s="227"/>
      <c r="IO676" s="227"/>
      <c r="IP676" s="227"/>
      <c r="IQ676" s="227"/>
      <c r="IR676" s="227"/>
      <c r="IS676" s="227"/>
      <c r="IT676" s="227"/>
      <c r="IU676" s="227"/>
      <c r="IV676" s="227"/>
      <c r="IW676" s="227"/>
      <c r="IX676" s="227"/>
      <c r="IY676" s="227"/>
      <c r="IZ676" s="227"/>
      <c r="JA676" s="227"/>
      <c r="JB676" s="227"/>
      <c r="JC676" s="227"/>
      <c r="JD676" s="227"/>
      <c r="JE676" s="227"/>
      <c r="JF676" s="227"/>
      <c r="JG676" s="227"/>
      <c r="JH676" s="227"/>
      <c r="JI676" s="227"/>
      <c r="JJ676" s="227"/>
      <c r="JK676" s="227"/>
      <c r="JL676" s="227"/>
      <c r="JM676" s="227"/>
      <c r="JN676" s="227"/>
      <c r="JO676" s="227"/>
      <c r="JP676" s="227"/>
      <c r="JQ676" s="227"/>
      <c r="JR676" s="227"/>
      <c r="JS676" s="227"/>
      <c r="JT676" s="227"/>
      <c r="JU676" s="227"/>
      <c r="JV676" s="227"/>
      <c r="JW676" s="227"/>
      <c r="JX676" s="227"/>
      <c r="JY676" s="227"/>
      <c r="JZ676" s="227"/>
      <c r="KA676" s="227"/>
      <c r="KB676" s="227"/>
      <c r="KC676" s="227"/>
      <c r="KD676" s="227"/>
      <c r="KE676" s="227"/>
      <c r="KF676" s="227"/>
      <c r="KG676" s="227"/>
      <c r="KH676" s="227"/>
      <c r="KI676" s="227"/>
      <c r="KJ676" s="227"/>
      <c r="KK676" s="227"/>
      <c r="KL676" s="227"/>
      <c r="KM676" s="227"/>
      <c r="KN676" s="227"/>
      <c r="KO676" s="227"/>
      <c r="KP676" s="227"/>
      <c r="KQ676" s="227"/>
      <c r="KR676" s="227"/>
      <c r="KS676" s="227"/>
      <c r="KT676" s="227"/>
      <c r="KU676" s="227"/>
      <c r="KV676" s="227"/>
      <c r="KW676" s="227"/>
      <c r="KX676" s="227"/>
      <c r="KY676" s="227"/>
      <c r="KZ676" s="227"/>
      <c r="LA676" s="227"/>
      <c r="LB676" s="227"/>
      <c r="LC676" s="227"/>
      <c r="LD676" s="227"/>
      <c r="LE676" s="227"/>
      <c r="LF676" s="227"/>
      <c r="LG676" s="227"/>
      <c r="LH676" s="227"/>
      <c r="LI676" s="227"/>
      <c r="LJ676" s="227"/>
      <c r="LK676" s="227"/>
      <c r="LL676" s="227"/>
      <c r="LM676" s="227"/>
      <c r="LN676" s="227"/>
      <c r="LO676" s="227"/>
      <c r="LP676" s="227"/>
      <c r="LQ676" s="227"/>
      <c r="LR676" s="227"/>
      <c r="LS676" s="227"/>
      <c r="LT676" s="227"/>
      <c r="LU676" s="227"/>
      <c r="LV676" s="227"/>
      <c r="LW676" s="227"/>
      <c r="LX676" s="227"/>
      <c r="LY676" s="227"/>
      <c r="LZ676" s="227"/>
      <c r="MA676" s="227"/>
      <c r="MB676" s="227"/>
      <c r="MC676" s="227"/>
      <c r="MD676" s="227"/>
      <c r="ME676" s="227"/>
      <c r="MF676" s="227"/>
      <c r="MG676" s="227"/>
      <c r="MH676" s="227"/>
      <c r="MI676" s="227"/>
      <c r="MJ676" s="227"/>
      <c r="MK676" s="227"/>
      <c r="ML676" s="227"/>
      <c r="MM676" s="227"/>
      <c r="MN676" s="227"/>
      <c r="MO676" s="227"/>
      <c r="MP676" s="227"/>
      <c r="MQ676" s="227"/>
      <c r="MR676" s="227"/>
      <c r="MS676" s="227"/>
      <c r="MT676" s="227"/>
      <c r="MU676" s="227"/>
      <c r="MV676" s="227"/>
      <c r="MW676" s="227"/>
      <c r="MX676" s="227"/>
      <c r="MY676" s="227"/>
      <c r="MZ676" s="227"/>
      <c r="NA676" s="227"/>
      <c r="NB676" s="227"/>
      <c r="NC676" s="227"/>
      <c r="ND676" s="227"/>
      <c r="NE676" s="227"/>
      <c r="NF676" s="227"/>
      <c r="NG676" s="227"/>
      <c r="NH676" s="227"/>
      <c r="NI676" s="227"/>
      <c r="NJ676" s="227"/>
      <c r="NK676" s="227"/>
      <c r="NL676" s="227"/>
      <c r="NM676" s="227"/>
      <c r="NN676" s="227"/>
      <c r="NO676" s="227"/>
      <c r="NP676" s="227"/>
      <c r="NQ676" s="227"/>
      <c r="NR676" s="227"/>
      <c r="NS676" s="227"/>
      <c r="NT676" s="227"/>
      <c r="NU676" s="227"/>
      <c r="NV676" s="227"/>
      <c r="NW676" s="227"/>
      <c r="NX676" s="227"/>
      <c r="NY676" s="227"/>
      <c r="NZ676" s="227"/>
      <c r="OA676" s="227"/>
      <c r="OB676" s="227"/>
      <c r="OC676" s="227"/>
      <c r="OD676" s="227"/>
      <c r="OE676" s="227"/>
      <c r="OF676" s="227"/>
      <c r="OG676" s="227"/>
      <c r="OH676" s="227"/>
      <c r="OI676" s="227"/>
      <c r="OJ676" s="227"/>
      <c r="OK676" s="227"/>
      <c r="OL676" s="227"/>
      <c r="OM676" s="227"/>
      <c r="ON676" s="227"/>
      <c r="OO676" s="227"/>
      <c r="OP676" s="227"/>
      <c r="OQ676" s="227"/>
      <c r="OR676" s="227"/>
      <c r="OS676" s="227"/>
      <c r="OT676" s="227"/>
      <c r="OU676" s="227"/>
      <c r="OV676" s="227"/>
      <c r="OW676" s="227"/>
      <c r="OX676" s="227"/>
      <c r="OY676" s="227"/>
      <c r="OZ676" s="227"/>
      <c r="PA676" s="227"/>
      <c r="PB676" s="227"/>
      <c r="PC676" s="227"/>
      <c r="PD676" s="227"/>
      <c r="PE676" s="227"/>
      <c r="PF676" s="227"/>
      <c r="PG676" s="227"/>
      <c r="PH676" s="227"/>
      <c r="PI676" s="227"/>
      <c r="PJ676" s="227"/>
      <c r="PK676" s="227"/>
      <c r="PL676" s="227"/>
      <c r="PM676" s="227"/>
      <c r="PN676" s="227"/>
      <c r="PO676" s="227"/>
      <c r="PP676" s="227"/>
      <c r="PQ676" s="227"/>
      <c r="PR676" s="227"/>
      <c r="PS676" s="227"/>
      <c r="PT676" s="227"/>
      <c r="PU676" s="227"/>
      <c r="PV676" s="227"/>
      <c r="PW676" s="227"/>
      <c r="PX676" s="227"/>
      <c r="PY676" s="227"/>
      <c r="PZ676" s="227"/>
      <c r="QA676" s="227"/>
      <c r="QB676" s="227"/>
      <c r="QC676" s="227"/>
      <c r="QD676" s="227"/>
      <c r="QE676" s="227"/>
      <c r="QF676" s="227"/>
      <c r="QG676" s="227"/>
      <c r="QH676" s="227"/>
      <c r="QI676" s="227"/>
      <c r="QJ676" s="227"/>
      <c r="QK676" s="227"/>
      <c r="QL676" s="227"/>
      <c r="QM676" s="227"/>
      <c r="QN676" s="227"/>
      <c r="QO676" s="227"/>
      <c r="QP676" s="227"/>
      <c r="QQ676" s="227"/>
      <c r="QR676" s="227"/>
      <c r="QS676" s="227"/>
      <c r="QT676" s="227"/>
      <c r="QU676" s="227"/>
      <c r="QV676" s="227"/>
      <c r="QW676" s="227"/>
      <c r="QX676" s="227"/>
      <c r="QY676" s="227"/>
      <c r="QZ676" s="227"/>
      <c r="RA676" s="227"/>
      <c r="RB676" s="227"/>
      <c r="RC676" s="227"/>
      <c r="RD676" s="227"/>
      <c r="RE676" s="227"/>
      <c r="RF676" s="227"/>
      <c r="RG676" s="227"/>
      <c r="RH676" s="227"/>
      <c r="RI676" s="227"/>
      <c r="RJ676" s="227"/>
      <c r="RK676" s="227"/>
      <c r="RL676" s="227"/>
      <c r="RM676" s="227"/>
      <c r="RN676" s="227"/>
      <c r="RO676" s="227"/>
      <c r="RP676" s="227"/>
      <c r="RQ676" s="227"/>
      <c r="RR676" s="227"/>
      <c r="RS676" s="227"/>
      <c r="RT676" s="227"/>
      <c r="RU676" s="227"/>
      <c r="RV676" s="227"/>
      <c r="RW676" s="227"/>
      <c r="RX676" s="227"/>
      <c r="RY676" s="227"/>
      <c r="RZ676" s="227"/>
      <c r="SA676" s="227"/>
      <c r="SB676" s="227"/>
      <c r="SC676" s="227"/>
      <c r="SD676" s="227"/>
      <c r="SE676" s="227"/>
      <c r="SF676" s="227"/>
      <c r="SG676" s="227"/>
      <c r="SH676" s="227"/>
      <c r="SI676" s="227"/>
      <c r="SJ676" s="227"/>
      <c r="SK676" s="227"/>
      <c r="SL676" s="227"/>
      <c r="SM676" s="227"/>
      <c r="SN676" s="227"/>
      <c r="SO676" s="227"/>
      <c r="SP676" s="227"/>
      <c r="SQ676" s="227"/>
      <c r="SR676" s="227"/>
      <c r="SS676" s="227"/>
      <c r="ST676" s="227"/>
      <c r="SU676" s="227"/>
      <c r="SV676" s="227"/>
      <c r="SW676" s="227"/>
      <c r="SX676" s="227"/>
      <c r="SY676" s="227"/>
      <c r="SZ676" s="227"/>
      <c r="TA676" s="227"/>
      <c r="TB676" s="227"/>
      <c r="TC676" s="227"/>
      <c r="TD676" s="227"/>
      <c r="TE676" s="227"/>
      <c r="TF676" s="227"/>
      <c r="TG676" s="227"/>
      <c r="TH676" s="227"/>
      <c r="TI676" s="227"/>
      <c r="TJ676" s="227"/>
      <c r="TK676" s="227"/>
      <c r="TL676" s="227"/>
      <c r="TM676" s="227"/>
      <c r="TN676" s="227"/>
      <c r="TO676" s="227"/>
      <c r="TP676" s="227"/>
      <c r="TQ676" s="227"/>
      <c r="TR676" s="227"/>
      <c r="TS676" s="227"/>
      <c r="TT676" s="227"/>
      <c r="TU676" s="227"/>
      <c r="TV676" s="227"/>
      <c r="TW676" s="227"/>
      <c r="TX676" s="227"/>
      <c r="TY676" s="227"/>
      <c r="TZ676" s="227"/>
      <c r="UA676" s="227"/>
      <c r="UB676" s="227"/>
      <c r="UC676" s="227"/>
      <c r="UD676" s="227"/>
      <c r="UE676" s="227"/>
      <c r="UF676" s="227"/>
      <c r="UG676" s="227"/>
      <c r="UH676" s="227"/>
      <c r="UI676" s="227"/>
      <c r="UJ676" s="227"/>
      <c r="UK676" s="227"/>
      <c r="UL676" s="227"/>
      <c r="UM676" s="227"/>
      <c r="UN676" s="227"/>
      <c r="UO676" s="227"/>
      <c r="UP676" s="227"/>
      <c r="UQ676" s="227"/>
      <c r="UR676" s="227"/>
      <c r="US676" s="227"/>
      <c r="UT676" s="227"/>
      <c r="UU676" s="227"/>
      <c r="UV676" s="227"/>
      <c r="UW676" s="227"/>
      <c r="UX676" s="227"/>
      <c r="UY676" s="227"/>
      <c r="UZ676" s="227"/>
      <c r="VA676" s="227"/>
      <c r="VB676" s="227"/>
      <c r="VC676" s="227"/>
      <c r="VD676" s="227"/>
      <c r="VE676" s="227"/>
      <c r="VF676" s="227"/>
      <c r="VG676" s="227"/>
      <c r="VH676" s="227"/>
      <c r="VI676" s="227"/>
      <c r="VJ676" s="227"/>
      <c r="VK676" s="227"/>
      <c r="VL676" s="227"/>
      <c r="VM676" s="227"/>
      <c r="VN676" s="227"/>
      <c r="VO676" s="227"/>
      <c r="VP676" s="227"/>
      <c r="VQ676" s="227"/>
      <c r="VR676" s="227"/>
      <c r="VS676" s="227"/>
      <c r="VT676" s="227"/>
      <c r="VU676" s="227"/>
      <c r="VV676" s="227"/>
      <c r="VW676" s="227"/>
      <c r="VX676" s="227"/>
      <c r="VY676" s="227"/>
      <c r="VZ676" s="227"/>
      <c r="WA676" s="227"/>
      <c r="WB676" s="227"/>
      <c r="WC676" s="227"/>
      <c r="WD676" s="227"/>
      <c r="WE676" s="227"/>
      <c r="WF676" s="227"/>
      <c r="WG676" s="227"/>
      <c r="WH676" s="227"/>
      <c r="WI676" s="227"/>
      <c r="WJ676" s="227"/>
      <c r="WK676" s="227"/>
      <c r="WL676" s="227"/>
      <c r="WM676" s="227"/>
      <c r="WN676" s="227"/>
      <c r="WO676" s="227"/>
      <c r="WP676" s="227"/>
      <c r="WQ676" s="227"/>
      <c r="WR676" s="227"/>
      <c r="WS676" s="227"/>
      <c r="WT676" s="227"/>
      <c r="WU676" s="227"/>
      <c r="WV676" s="227"/>
      <c r="WW676" s="227"/>
      <c r="WX676" s="227"/>
      <c r="WY676" s="227"/>
      <c r="WZ676" s="227"/>
      <c r="XA676" s="227"/>
      <c r="XB676" s="227"/>
      <c r="XC676" s="227"/>
      <c r="XD676" s="227"/>
      <c r="XE676" s="227"/>
      <c r="XF676" s="227"/>
      <c r="XG676" s="227"/>
      <c r="XH676" s="227"/>
      <c r="XI676" s="227"/>
      <c r="XJ676" s="227"/>
      <c r="XK676" s="227"/>
      <c r="XL676" s="227"/>
      <c r="XM676" s="227"/>
      <c r="XN676" s="227"/>
      <c r="XO676" s="227"/>
      <c r="XP676" s="227"/>
      <c r="XQ676" s="227"/>
      <c r="XR676" s="227"/>
      <c r="XS676" s="227"/>
      <c r="XT676" s="227"/>
      <c r="XU676" s="227"/>
      <c r="XV676" s="227"/>
      <c r="XW676" s="227"/>
      <c r="XX676" s="227"/>
      <c r="XY676" s="227"/>
      <c r="XZ676" s="227"/>
      <c r="YA676" s="227"/>
      <c r="YB676" s="227"/>
      <c r="YC676" s="227"/>
      <c r="YD676" s="227"/>
      <c r="YE676" s="227"/>
      <c r="YF676" s="227"/>
      <c r="YG676" s="227"/>
      <c r="YH676" s="227"/>
      <c r="YI676" s="227"/>
      <c r="YJ676" s="227"/>
      <c r="YK676" s="227"/>
      <c r="YL676" s="227"/>
      <c r="YM676" s="227"/>
      <c r="YN676" s="227"/>
      <c r="YO676" s="227"/>
      <c r="YP676" s="227"/>
      <c r="YQ676" s="227"/>
      <c r="YR676" s="227"/>
      <c r="YS676" s="227"/>
      <c r="YT676" s="227"/>
      <c r="YU676" s="227"/>
      <c r="YV676" s="227"/>
      <c r="YW676" s="227"/>
      <c r="YX676" s="227"/>
      <c r="YY676" s="227"/>
      <c r="YZ676" s="227"/>
      <c r="ZA676" s="227"/>
      <c r="ZB676" s="227"/>
      <c r="ZC676" s="227"/>
      <c r="ZD676" s="227"/>
      <c r="ZE676" s="227"/>
      <c r="ZF676" s="227"/>
      <c r="ZG676" s="227"/>
      <c r="ZH676" s="227"/>
      <c r="ZI676" s="227"/>
      <c r="ZJ676" s="227"/>
      <c r="ZK676" s="227"/>
      <c r="ZL676" s="227"/>
      <c r="ZM676" s="227"/>
      <c r="ZN676" s="227"/>
      <c r="ZO676" s="227"/>
      <c r="ZP676" s="227"/>
      <c r="ZQ676" s="227"/>
      <c r="ZR676" s="227"/>
      <c r="ZS676" s="227"/>
      <c r="ZT676" s="227"/>
      <c r="ZU676" s="227"/>
      <c r="ZV676" s="227"/>
      <c r="ZW676" s="227"/>
      <c r="ZX676" s="227"/>
      <c r="ZY676" s="227"/>
      <c r="ZZ676" s="227"/>
      <c r="AAA676" s="227"/>
      <c r="AAB676" s="227"/>
      <c r="AAC676" s="227"/>
      <c r="AAD676" s="227"/>
      <c r="AAE676" s="227"/>
      <c r="AAF676" s="227"/>
      <c r="AAG676" s="227"/>
      <c r="AAH676" s="227"/>
      <c r="AAI676" s="227"/>
      <c r="AAJ676" s="227"/>
      <c r="AAK676" s="227"/>
      <c r="AAL676" s="227"/>
      <c r="AAM676" s="227"/>
      <c r="AAN676" s="227"/>
      <c r="AAO676" s="227"/>
      <c r="AAP676" s="227"/>
      <c r="AAQ676" s="227"/>
      <c r="AAR676" s="227"/>
      <c r="AAS676" s="227"/>
      <c r="AAT676" s="227"/>
      <c r="AAU676" s="227"/>
      <c r="AAV676" s="227"/>
      <c r="AAW676" s="227"/>
      <c r="AAX676" s="227"/>
      <c r="AAY676" s="227"/>
      <c r="AAZ676" s="227"/>
      <c r="ABA676" s="227"/>
      <c r="ABB676" s="227"/>
      <c r="ABC676" s="227"/>
      <c r="ABD676" s="227"/>
      <c r="ABE676" s="227"/>
      <c r="ABF676" s="227"/>
      <c r="ABG676" s="227"/>
      <c r="ABH676" s="227"/>
      <c r="ABI676" s="227"/>
      <c r="ABJ676" s="227"/>
      <c r="ABK676" s="227"/>
      <c r="ABL676" s="227"/>
      <c r="ABM676" s="227"/>
      <c r="ABN676" s="227"/>
      <c r="ABO676" s="227"/>
      <c r="ABP676" s="227"/>
      <c r="ABQ676" s="227"/>
      <c r="ABR676" s="227"/>
      <c r="ABS676" s="227"/>
      <c r="ABT676" s="227"/>
      <c r="ABU676" s="227"/>
      <c r="ABV676" s="227"/>
      <c r="ABW676" s="227"/>
      <c r="ABX676" s="227"/>
      <c r="ABY676" s="227"/>
      <c r="ABZ676" s="227"/>
      <c r="ACA676" s="227"/>
      <c r="ACB676" s="227"/>
      <c r="ACC676" s="227"/>
      <c r="ACD676" s="227"/>
      <c r="ACE676" s="227"/>
      <c r="ACF676" s="227"/>
      <c r="ACG676" s="227"/>
      <c r="ACH676" s="227"/>
      <c r="ACI676" s="227"/>
      <c r="ACJ676" s="227"/>
      <c r="ACK676" s="227"/>
      <c r="ACL676" s="227"/>
      <c r="ACM676" s="227"/>
      <c r="ACN676" s="227"/>
      <c r="ACO676" s="227"/>
      <c r="ACP676" s="227"/>
      <c r="ACQ676" s="227"/>
      <c r="ACR676" s="227"/>
      <c r="ACS676" s="227"/>
      <c r="ACT676" s="227"/>
      <c r="ACU676" s="227"/>
      <c r="ACV676" s="227"/>
      <c r="ACW676" s="227"/>
      <c r="ACX676" s="227"/>
      <c r="ACY676" s="227"/>
      <c r="ACZ676" s="227"/>
      <c r="ADA676" s="227"/>
      <c r="ADB676" s="227"/>
      <c r="ADC676" s="227"/>
      <c r="ADD676" s="227"/>
      <c r="ADE676" s="227"/>
      <c r="ADF676" s="227"/>
      <c r="ADG676" s="227"/>
      <c r="ADH676" s="227"/>
      <c r="ADI676" s="227"/>
      <c r="ADJ676" s="227"/>
      <c r="ADK676" s="227"/>
      <c r="ADL676" s="227"/>
      <c r="ADM676" s="227"/>
      <c r="ADN676" s="227"/>
      <c r="ADO676" s="227"/>
      <c r="ADP676" s="227"/>
      <c r="ADQ676" s="227"/>
      <c r="ADR676" s="227"/>
      <c r="ADS676" s="227"/>
      <c r="ADT676" s="227"/>
      <c r="ADU676" s="227"/>
      <c r="ADV676" s="227"/>
      <c r="ADW676" s="227"/>
      <c r="ADX676" s="227"/>
      <c r="ADY676" s="227"/>
      <c r="ADZ676" s="227"/>
      <c r="AEA676" s="227"/>
      <c r="AEB676" s="227"/>
      <c r="AEC676" s="227"/>
      <c r="AED676" s="227"/>
      <c r="AEE676" s="227"/>
      <c r="AEF676" s="227"/>
      <c r="AEG676" s="227"/>
      <c r="AEH676" s="227"/>
      <c r="AEI676" s="227"/>
      <c r="AEJ676" s="227"/>
      <c r="AEK676" s="227"/>
      <c r="AEL676" s="227"/>
      <c r="AEM676" s="227"/>
      <c r="AEN676" s="227"/>
      <c r="AEO676" s="227"/>
      <c r="AEP676" s="227"/>
      <c r="AEQ676" s="227"/>
      <c r="AER676" s="227"/>
      <c r="AES676" s="227"/>
      <c r="AET676" s="227"/>
      <c r="AEU676" s="227"/>
      <c r="AEV676" s="227"/>
      <c r="AEW676" s="227"/>
      <c r="AEX676" s="227"/>
      <c r="AEY676" s="227"/>
      <c r="AEZ676" s="227"/>
      <c r="AFA676" s="227"/>
      <c r="AFB676" s="227"/>
      <c r="AFC676" s="227"/>
      <c r="AFD676" s="227"/>
      <c r="AFE676" s="227"/>
      <c r="AFF676" s="227"/>
      <c r="AFG676" s="227"/>
      <c r="AFH676" s="227"/>
      <c r="AFI676" s="227"/>
      <c r="AFJ676" s="227"/>
      <c r="AFK676" s="227"/>
      <c r="AFL676" s="227"/>
      <c r="AFM676" s="227"/>
      <c r="AFN676" s="227"/>
      <c r="AFO676" s="227"/>
      <c r="AFP676" s="227"/>
      <c r="AFQ676" s="227"/>
      <c r="AFR676" s="227"/>
      <c r="AFS676" s="227"/>
      <c r="AFT676" s="227"/>
      <c r="AFU676" s="227"/>
      <c r="AFV676" s="227"/>
      <c r="AFW676" s="227"/>
      <c r="AFX676" s="227"/>
      <c r="AFY676" s="227"/>
      <c r="AFZ676" s="227"/>
      <c r="AGA676" s="227"/>
      <c r="AGB676" s="227"/>
      <c r="AGC676" s="227"/>
      <c r="AGD676" s="227"/>
      <c r="AGE676" s="227"/>
      <c r="AGF676" s="227"/>
      <c r="AGG676" s="227"/>
      <c r="AGH676" s="227"/>
      <c r="AGI676" s="227"/>
      <c r="AGJ676" s="227"/>
      <c r="AGK676" s="227"/>
      <c r="AGL676" s="227"/>
      <c r="AGM676" s="227"/>
      <c r="AGN676" s="227"/>
      <c r="AGO676" s="227"/>
      <c r="AGP676" s="227"/>
      <c r="AGQ676" s="227"/>
      <c r="AGR676" s="227"/>
      <c r="AGS676" s="227"/>
      <c r="AGT676" s="227"/>
      <c r="AGU676" s="227"/>
      <c r="AGV676" s="227"/>
      <c r="AGW676" s="227"/>
      <c r="AGX676" s="227"/>
      <c r="AGY676" s="227"/>
      <c r="AGZ676" s="227"/>
      <c r="AHA676" s="227"/>
      <c r="AHB676" s="227"/>
      <c r="AHC676" s="227"/>
      <c r="AHD676" s="227"/>
      <c r="AHE676" s="227"/>
      <c r="AHF676" s="227"/>
      <c r="AHG676" s="227"/>
      <c r="AHH676" s="227"/>
      <c r="AHI676" s="227"/>
      <c r="AHJ676" s="227"/>
      <c r="AHK676" s="227"/>
      <c r="AHL676" s="227"/>
      <c r="AHM676" s="227"/>
      <c r="AHN676" s="227"/>
      <c r="AHO676" s="227"/>
      <c r="AHP676" s="227"/>
      <c r="AHQ676" s="227"/>
      <c r="AHR676" s="227"/>
      <c r="AHS676" s="227"/>
      <c r="AHT676" s="227"/>
      <c r="AHU676" s="227"/>
      <c r="AHV676" s="227"/>
      <c r="AHW676" s="227"/>
      <c r="AHX676" s="227"/>
      <c r="AHY676" s="227"/>
      <c r="AHZ676" s="227"/>
      <c r="AIA676" s="227"/>
      <c r="AIB676" s="227"/>
      <c r="AIC676" s="227"/>
      <c r="AID676" s="227"/>
      <c r="AIE676" s="227"/>
      <c r="AIF676" s="227"/>
      <c r="AIG676" s="227"/>
      <c r="AIH676" s="227"/>
      <c r="AII676" s="227"/>
      <c r="AIJ676" s="227"/>
      <c r="AIK676" s="227"/>
      <c r="AIL676" s="227"/>
      <c r="AIM676" s="227"/>
      <c r="AIN676" s="227"/>
      <c r="AIO676" s="227"/>
      <c r="AIP676" s="227"/>
      <c r="AIQ676" s="227"/>
      <c r="AIR676" s="227"/>
      <c r="AIS676" s="227"/>
      <c r="AIT676" s="227"/>
      <c r="AIU676" s="227"/>
      <c r="AIV676" s="227"/>
      <c r="AIW676" s="227"/>
      <c r="AIX676" s="227"/>
      <c r="AIY676" s="227"/>
      <c r="AIZ676" s="227"/>
      <c r="AJA676" s="227"/>
      <c r="AJB676" s="227"/>
      <c r="AJC676" s="227"/>
      <c r="AJD676" s="227"/>
      <c r="AJE676" s="227"/>
      <c r="AJF676" s="227"/>
      <c r="AJG676" s="227"/>
      <c r="AJH676" s="227"/>
      <c r="AJI676" s="227"/>
      <c r="AJJ676" s="227"/>
      <c r="AJK676" s="227"/>
      <c r="AJL676" s="227"/>
      <c r="AJM676" s="227"/>
      <c r="AJN676" s="227"/>
      <c r="AJO676" s="227"/>
      <c r="AJP676" s="227"/>
      <c r="AJQ676" s="227"/>
      <c r="AJR676" s="227"/>
      <c r="AJS676" s="227"/>
      <c r="AJT676" s="227"/>
      <c r="AJU676" s="227"/>
      <c r="AJV676" s="227"/>
      <c r="AJW676" s="227"/>
      <c r="AJX676" s="227"/>
      <c r="AJY676" s="227"/>
      <c r="AJZ676" s="227"/>
      <c r="AKA676" s="227"/>
      <c r="AKB676" s="227"/>
      <c r="AKC676" s="227"/>
      <c r="AKD676" s="227"/>
      <c r="AKE676" s="227"/>
      <c r="AKF676" s="227"/>
      <c r="AKG676" s="227"/>
      <c r="AKH676" s="227"/>
      <c r="AKI676" s="227"/>
      <c r="AKJ676" s="227"/>
      <c r="AKK676" s="227"/>
      <c r="AKL676" s="227"/>
      <c r="AKM676" s="227"/>
      <c r="AKN676" s="227"/>
      <c r="AKO676" s="227"/>
      <c r="AKP676" s="227"/>
      <c r="AKQ676" s="227"/>
      <c r="AKR676" s="227"/>
      <c r="AKS676" s="227"/>
      <c r="AKT676" s="227"/>
      <c r="AKU676" s="227"/>
      <c r="AKV676" s="227"/>
      <c r="AKW676" s="227"/>
      <c r="AKX676" s="227"/>
      <c r="AKY676" s="227"/>
      <c r="AKZ676" s="227"/>
      <c r="ALA676" s="227"/>
      <c r="ALB676" s="227"/>
      <c r="ALC676" s="227"/>
      <c r="ALD676" s="227"/>
      <c r="ALE676" s="227"/>
      <c r="ALF676" s="227"/>
      <c r="ALG676" s="227"/>
      <c r="ALH676" s="227"/>
      <c r="ALI676" s="227"/>
      <c r="ALJ676" s="227"/>
      <c r="ALK676" s="227"/>
      <c r="ALL676" s="227"/>
      <c r="ALM676" s="227"/>
      <c r="ALN676" s="227"/>
      <c r="ALO676" s="227"/>
      <c r="ALP676" s="227"/>
      <c r="ALQ676" s="227"/>
      <c r="ALR676" s="227"/>
      <c r="ALS676" s="227"/>
      <c r="ALT676" s="227"/>
      <c r="ALU676" s="227"/>
      <c r="ALV676" s="227"/>
      <c r="ALW676" s="227"/>
      <c r="ALX676" s="227"/>
      <c r="ALY676" s="227"/>
      <c r="ALZ676" s="227"/>
      <c r="AMA676" s="227"/>
      <c r="AMB676" s="227"/>
      <c r="AMC676" s="227"/>
      <c r="AMD676" s="227"/>
      <c r="AME676" s="227"/>
      <c r="AMF676" s="227"/>
      <c r="AMG676" s="227"/>
      <c r="AMH676" s="227"/>
      <c r="AMI676" s="227"/>
      <c r="AMJ676" s="227"/>
      <c r="AMK676" s="227"/>
      <c r="AML676" s="227"/>
      <c r="AMM676" s="227"/>
      <c r="AMN676" s="227"/>
      <c r="AMO676" s="227"/>
      <c r="AMP676" s="227"/>
      <c r="AMQ676" s="227"/>
      <c r="AMR676" s="227"/>
      <c r="AMS676" s="227"/>
      <c r="AMT676" s="227"/>
      <c r="AMU676" s="227"/>
      <c r="AMV676" s="227"/>
      <c r="AMW676" s="227"/>
      <c r="AMX676" s="227"/>
    </row>
    <row r="677" spans="1:1038" ht="18" customHeight="1">
      <c r="A677" s="223">
        <v>43333</v>
      </c>
      <c r="B677" s="224" t="s">
        <v>1647</v>
      </c>
      <c r="D677" s="225" t="s">
        <v>1279</v>
      </c>
      <c r="E677" s="126">
        <v>88</v>
      </c>
      <c r="F677" s="126">
        <v>1</v>
      </c>
      <c r="G677" s="196" t="str">
        <f>E677&amp;"-"&amp;F677</f>
        <v>88-1</v>
      </c>
      <c r="H677" s="126">
        <v>0</v>
      </c>
      <c r="I677" s="126">
        <v>21</v>
      </c>
      <c r="J677" s="203">
        <f>IF(H677=0, 1, 0)</f>
        <v>1</v>
      </c>
      <c r="K677" s="644" t="b">
        <f>IF(J678=1,IF(((VLOOKUP($G677,[3]Depth_Lookup!$A$3:$J$550,9,FALSE))-(I677/100))=0,"Good",IF(((VLOOKUP($G677,[3]Depth_Lookup!$A$3:$J$550,9,FALSE))-(I677/100))&gt;0,"Too Short","Too Long")))</f>
        <v>0</v>
      </c>
      <c r="L677" s="171">
        <f>(VLOOKUP($G677,Depth_Lookup!$A$3:$J$410,10,FALSE))+(H677/100)</f>
        <v>224.7</v>
      </c>
      <c r="M677" s="171">
        <f>(VLOOKUP($G677,Depth_Lookup!$A$3:$J$410,10,FALSE))+(I677/100)</f>
        <v>224.91</v>
      </c>
      <c r="N677" s="127" t="s">
        <v>2214</v>
      </c>
      <c r="O677" s="126">
        <v>1</v>
      </c>
      <c r="P677" s="126" t="s">
        <v>853</v>
      </c>
      <c r="Q677" s="126" t="s">
        <v>125</v>
      </c>
      <c r="R677" s="196" t="str">
        <f>P677&amp;""&amp;Q677</f>
        <v>SerpentinizedHarzburgite</v>
      </c>
      <c r="S677" s="126" t="s">
        <v>94</v>
      </c>
      <c r="T677" s="126" t="s">
        <v>115</v>
      </c>
      <c r="W677" s="126" t="s">
        <v>102</v>
      </c>
      <c r="X677" s="202">
        <f>VLOOKUP(W677,[3]definitions_list_lookup!$A$13:$B$19,2,0)</f>
        <v>5</v>
      </c>
      <c r="Y677" s="126" t="s">
        <v>90</v>
      </c>
      <c r="Z677" s="126" t="s">
        <v>91</v>
      </c>
      <c r="AA677" s="126" t="s">
        <v>1685</v>
      </c>
      <c r="AB677" s="126" t="s">
        <v>116</v>
      </c>
      <c r="AC677" s="126" t="s">
        <v>108</v>
      </c>
      <c r="AD677" s="126" t="s">
        <v>96</v>
      </c>
      <c r="AE677" s="128" t="s">
        <v>120</v>
      </c>
      <c r="AF677" s="196">
        <f>VLOOKUP(AE677,[3]definitions_list_mag!$V$12:$W$15,2,0)</f>
        <v>2</v>
      </c>
      <c r="AG677" s="129" t="s">
        <v>1758</v>
      </c>
      <c r="AI677" s="130">
        <f>100-(AO677+AU677+BA677+BM677)</f>
        <v>80</v>
      </c>
      <c r="AO677" s="130"/>
      <c r="AU677" s="130"/>
      <c r="BA677" s="130">
        <v>20</v>
      </c>
      <c r="BB677" s="126">
        <v>7</v>
      </c>
      <c r="BC677" s="126">
        <v>2</v>
      </c>
      <c r="BD677" s="126" t="s">
        <v>118</v>
      </c>
      <c r="BE677" s="126" t="s">
        <v>103</v>
      </c>
      <c r="BF677" s="126" t="s">
        <v>2067</v>
      </c>
      <c r="BG677" s="130"/>
      <c r="BM677" s="130"/>
      <c r="BY677" s="130"/>
      <c r="CF677" s="213">
        <f>AI677+AO677+BA677+AU677+BG677+BM677+BY677</f>
        <v>100</v>
      </c>
      <c r="CG677" s="145"/>
      <c r="CH677" s="132" t="s">
        <v>1329</v>
      </c>
      <c r="CI677" s="132">
        <v>85</v>
      </c>
      <c r="CJ677" s="132" t="s">
        <v>514</v>
      </c>
      <c r="CK677" s="133"/>
      <c r="CL677" s="134"/>
      <c r="CM677" s="134"/>
      <c r="CN677" s="134"/>
      <c r="CO677" s="134"/>
      <c r="CP677" s="134"/>
      <c r="CQ677" s="134"/>
      <c r="CR677" s="134"/>
      <c r="CS677" s="134"/>
      <c r="CT677" s="134"/>
      <c r="CU677" s="134"/>
      <c r="CV677" s="134"/>
      <c r="CW677" s="134"/>
      <c r="CX677" s="134"/>
      <c r="CY677" s="134"/>
      <c r="CZ677" s="134"/>
      <c r="DA677" s="134"/>
      <c r="DB677" s="134">
        <v>85</v>
      </c>
      <c r="DC677" s="130">
        <v>15</v>
      </c>
      <c r="DD677" s="134"/>
      <c r="DE677" s="134"/>
      <c r="DF677" s="134"/>
      <c r="DG677" s="134"/>
      <c r="DH677" s="134"/>
      <c r="DI677" s="134"/>
      <c r="DJ677" s="134"/>
      <c r="DK677" s="207">
        <f>SUM(CL677:DJ677)</f>
        <v>100</v>
      </c>
      <c r="DL677" s="131"/>
      <c r="DM677" s="134"/>
      <c r="DN677" s="134"/>
      <c r="DO677" s="136"/>
      <c r="DQ677" s="131"/>
      <c r="DR677" s="136"/>
      <c r="DS677" s="131"/>
      <c r="DT677" s="138" t="s">
        <v>2216</v>
      </c>
      <c r="DW677" s="214" t="e">
        <f>VLOOKUP(P677,[3]definitions_list_lookup!$K$30:$L$54,2,0)</f>
        <v>#N/A</v>
      </c>
      <c r="DX677" s="139" t="s">
        <v>1405</v>
      </c>
      <c r="DY677" s="139" t="s">
        <v>2210</v>
      </c>
      <c r="DZ677"/>
      <c r="EA677" s="104"/>
      <c r="ED677" s="229" t="s">
        <v>2517</v>
      </c>
      <c r="EE677" s="140"/>
      <c r="EG677" s="140"/>
      <c r="EI677" s="218"/>
      <c r="EJ677" s="143"/>
      <c r="EK677" s="221"/>
      <c r="EM677" s="109"/>
      <c r="EN677" s="109"/>
      <c r="EZ677" s="192" t="e">
        <f t="shared" si="313"/>
        <v>#DIV/0!</v>
      </c>
      <c r="FA677" s="192" t="e">
        <f t="shared" si="314"/>
        <v>#DIV/0!</v>
      </c>
      <c r="FB677" s="192" t="e">
        <f t="shared" si="315"/>
        <v>#DIV/0!</v>
      </c>
      <c r="FC677" s="192" t="e">
        <f t="shared" si="316"/>
        <v>#DIV/0!</v>
      </c>
      <c r="FD677" s="192" t="e">
        <f t="shared" si="317"/>
        <v>#DIV/0!</v>
      </c>
      <c r="FE677" s="193" t="e">
        <f t="shared" si="318"/>
        <v>#DIV/0!</v>
      </c>
      <c r="FF677" s="194" t="e">
        <f t="shared" si="319"/>
        <v>#DIV/0!</v>
      </c>
      <c r="FI677" s="778">
        <f t="shared" si="324"/>
        <v>0</v>
      </c>
      <c r="FJ677" s="779" t="e">
        <f t="shared" si="325"/>
        <v>#DIV/0!</v>
      </c>
      <c r="FK677" s="779" t="e">
        <f t="shared" si="326"/>
        <v>#DIV/0!</v>
      </c>
      <c r="FL677" s="780" t="e">
        <f t="shared" si="327"/>
        <v>#DIV/0!</v>
      </c>
      <c r="FM677" s="169" t="e">
        <f t="shared" si="328"/>
        <v>#DIV/0!</v>
      </c>
      <c r="FN677" s="783" t="e">
        <f t="shared" si="329"/>
        <v>#DIV/0!</v>
      </c>
    </row>
    <row r="678" spans="1:1038" ht="18" customHeight="1">
      <c r="E678" s="126">
        <v>88</v>
      </c>
      <c r="F678" s="126">
        <v>1</v>
      </c>
      <c r="G678" s="196" t="str">
        <f>E678&amp;"-"&amp;F678</f>
        <v>88-1</v>
      </c>
      <c r="H678" s="277">
        <v>21</v>
      </c>
      <c r="I678" s="126">
        <v>24</v>
      </c>
      <c r="L678" s="171">
        <f>(VLOOKUP($G678,Depth_Lookup!$A$3:$J$410,10,FALSE))+(H678/100)</f>
        <v>224.91</v>
      </c>
      <c r="M678" s="171">
        <f>(VLOOKUP($G678,Depth_Lookup!$A$3:$J$410,10,FALSE))+(I678/100)</f>
        <v>224.94</v>
      </c>
      <c r="R678" s="196" t="s">
        <v>1805</v>
      </c>
      <c r="ED678" s="229" t="s">
        <v>2517</v>
      </c>
      <c r="EN678" s="110" t="s">
        <v>2046</v>
      </c>
      <c r="EO678" s="144">
        <v>2.6</v>
      </c>
      <c r="EP678" s="144" t="s">
        <v>2202</v>
      </c>
      <c r="EV678" s="112">
        <v>31</v>
      </c>
      <c r="EW678" s="112">
        <v>270</v>
      </c>
      <c r="EX678" s="112">
        <v>27</v>
      </c>
      <c r="EY678" s="112">
        <v>180</v>
      </c>
      <c r="EZ678" s="192">
        <f t="shared" si="313"/>
        <v>49.702297014133421</v>
      </c>
      <c r="FA678" s="192">
        <f t="shared" si="314"/>
        <v>49.702297014133421</v>
      </c>
      <c r="FB678" s="192">
        <f t="shared" si="315"/>
        <v>51.76849286283047</v>
      </c>
      <c r="FC678" s="192">
        <f t="shared" si="316"/>
        <v>139.70229701413342</v>
      </c>
      <c r="FD678" s="192">
        <f t="shared" si="317"/>
        <v>38.23150713716953</v>
      </c>
      <c r="FE678" s="193">
        <f t="shared" si="318"/>
        <v>229.70229701413342</v>
      </c>
      <c r="FF678" s="194">
        <f t="shared" si="319"/>
        <v>38.23150713716953</v>
      </c>
      <c r="FI678" s="778">
        <f t="shared" si="324"/>
        <v>2.6</v>
      </c>
      <c r="FJ678" s="779">
        <f t="shared" si="325"/>
        <v>38.23150713716953</v>
      </c>
      <c r="FK678" s="779">
        <f t="shared" si="326"/>
        <v>51.76849286283047</v>
      </c>
      <c r="FL678" s="780">
        <f t="shared" si="327"/>
        <v>0.90353064925157689</v>
      </c>
      <c r="FM678" s="169">
        <f t="shared" si="328"/>
        <v>0.78551670956758335</v>
      </c>
      <c r="FN678" s="783">
        <f t="shared" si="329"/>
        <v>2.042343444875717</v>
      </c>
    </row>
    <row r="679" spans="1:1038" ht="18" customHeight="1">
      <c r="A679" s="223">
        <v>43333</v>
      </c>
      <c r="B679" s="224" t="s">
        <v>1647</v>
      </c>
      <c r="D679" s="225" t="s">
        <v>1279</v>
      </c>
      <c r="E679" s="126">
        <v>88</v>
      </c>
      <c r="F679" s="126">
        <v>1</v>
      </c>
      <c r="G679" s="196" t="str">
        <f>E679&amp;"-"&amp;F679</f>
        <v>88-1</v>
      </c>
      <c r="H679" s="126">
        <v>24</v>
      </c>
      <c r="I679" s="126">
        <v>36</v>
      </c>
      <c r="J679" s="203">
        <f>IF(H679=0, 1, 0)</f>
        <v>0</v>
      </c>
      <c r="K679" s="644" t="b">
        <f>IF(J680=1,IF(((VLOOKUP($G679,[3]Depth_Lookup!$A$3:$J$550,9,FALSE))-(I679/100))=0,"Good",IF(((VLOOKUP($G679,[3]Depth_Lookup!$A$3:$J$550,9,FALSE))-(I679/100))&gt;0,"Too Short","Too Long")))</f>
        <v>0</v>
      </c>
      <c r="L679" s="171">
        <f>(VLOOKUP($G679,Depth_Lookup!$A$3:$J$410,10,FALSE))+(H679/100)</f>
        <v>224.94</v>
      </c>
      <c r="M679" s="171">
        <f>(VLOOKUP($G679,Depth_Lookup!$A$3:$J$410,10,FALSE))+(I679/100)</f>
        <v>225.06</v>
      </c>
      <c r="N679" s="127" t="s">
        <v>2214</v>
      </c>
      <c r="O679" s="126">
        <v>1</v>
      </c>
      <c r="P679" s="126" t="s">
        <v>853</v>
      </c>
      <c r="Q679" s="126" t="s">
        <v>125</v>
      </c>
      <c r="R679" s="196" t="str">
        <f>P679&amp;""&amp;Q679</f>
        <v>SerpentinizedHarzburgite</v>
      </c>
      <c r="S679" s="126" t="s">
        <v>94</v>
      </c>
      <c r="T679" s="126" t="s">
        <v>115</v>
      </c>
      <c r="W679" s="126" t="s">
        <v>102</v>
      </c>
      <c r="X679" s="202">
        <f>VLOOKUP(W679,[3]definitions_list_lookup!$A$13:$B$19,2,0)</f>
        <v>5</v>
      </c>
      <c r="Y679" s="126" t="s">
        <v>90</v>
      </c>
      <c r="Z679" s="126" t="s">
        <v>91</v>
      </c>
      <c r="AA679" s="126" t="s">
        <v>1685</v>
      </c>
      <c r="AB679" s="126" t="s">
        <v>116</v>
      </c>
      <c r="AC679" s="126" t="s">
        <v>108</v>
      </c>
      <c r="AD679" s="126" t="s">
        <v>96</v>
      </c>
      <c r="AE679" s="128" t="s">
        <v>120</v>
      </c>
      <c r="AF679" s="196">
        <f>VLOOKUP(AE679,[3]definitions_list_mag!$V$12:$W$15,2,0)</f>
        <v>2</v>
      </c>
      <c r="AG679" s="129" t="s">
        <v>1758</v>
      </c>
      <c r="AI679" s="130">
        <f>100-(AO679+AU679+BA679+BM679)</f>
        <v>80</v>
      </c>
      <c r="AO679" s="130"/>
      <c r="AU679" s="130"/>
      <c r="BA679" s="130">
        <v>20</v>
      </c>
      <c r="BB679" s="126">
        <v>7</v>
      </c>
      <c r="BC679" s="126">
        <v>2</v>
      </c>
      <c r="BD679" s="126" t="s">
        <v>118</v>
      </c>
      <c r="BE679" s="126" t="s">
        <v>103</v>
      </c>
      <c r="BF679" s="126" t="s">
        <v>2067</v>
      </c>
      <c r="BG679" s="130"/>
      <c r="BM679" s="130"/>
      <c r="BY679" s="130"/>
      <c r="CF679" s="213">
        <f>AI679+AO679+BA679+AU679+BG679+BM679+BY679</f>
        <v>100</v>
      </c>
      <c r="CG679" s="145"/>
      <c r="CH679" s="132" t="s">
        <v>1329</v>
      </c>
      <c r="CI679" s="132">
        <v>85</v>
      </c>
      <c r="CJ679" s="132" t="s">
        <v>514</v>
      </c>
      <c r="CK679" s="133"/>
      <c r="CL679" s="134"/>
      <c r="CM679" s="134"/>
      <c r="CN679" s="134"/>
      <c r="CO679" s="134"/>
      <c r="CP679" s="134"/>
      <c r="CQ679" s="134"/>
      <c r="CR679" s="134"/>
      <c r="CS679" s="134"/>
      <c r="CT679" s="134"/>
      <c r="CU679" s="134"/>
      <c r="CV679" s="134"/>
      <c r="CW679" s="134"/>
      <c r="CX679" s="134"/>
      <c r="CY679" s="134"/>
      <c r="CZ679" s="134"/>
      <c r="DA679" s="134"/>
      <c r="DB679" s="134">
        <v>85</v>
      </c>
      <c r="DC679" s="130">
        <v>15</v>
      </c>
      <c r="DD679" s="134"/>
      <c r="DE679" s="134"/>
      <c r="DF679" s="134"/>
      <c r="DG679" s="134"/>
      <c r="DH679" s="134"/>
      <c r="DI679" s="134"/>
      <c r="DJ679" s="134"/>
      <c r="DK679" s="207">
        <f>SUM(CL679:DJ679)</f>
        <v>100</v>
      </c>
      <c r="DL679" s="131"/>
      <c r="DM679" s="134"/>
      <c r="DN679" s="134"/>
      <c r="DO679" s="136"/>
      <c r="DQ679" s="131"/>
      <c r="DR679" s="136"/>
      <c r="DS679" s="131"/>
      <c r="DT679" s="138" t="s">
        <v>2216</v>
      </c>
      <c r="DW679" s="214" t="e">
        <f>VLOOKUP(P679,[3]definitions_list_lookup!$K$30:$L$54,2,0)</f>
        <v>#N/A</v>
      </c>
      <c r="DX679" s="139" t="s">
        <v>1405</v>
      </c>
      <c r="DY679" s="139" t="s">
        <v>2210</v>
      </c>
      <c r="DZ679"/>
      <c r="EA679" s="104"/>
      <c r="ED679" s="229" t="s">
        <v>2517</v>
      </c>
      <c r="EE679" s="140"/>
      <c r="EG679" s="140"/>
      <c r="EI679" s="218"/>
      <c r="EJ679" s="143"/>
      <c r="EK679" s="221"/>
      <c r="EM679" s="109"/>
      <c r="EN679" s="109"/>
      <c r="EZ679" s="192" t="e">
        <f t="shared" si="313"/>
        <v>#DIV/0!</v>
      </c>
      <c r="FA679" s="192" t="e">
        <f t="shared" si="314"/>
        <v>#DIV/0!</v>
      </c>
      <c r="FB679" s="192" t="e">
        <f t="shared" si="315"/>
        <v>#DIV/0!</v>
      </c>
      <c r="FC679" s="192" t="e">
        <f t="shared" si="316"/>
        <v>#DIV/0!</v>
      </c>
      <c r="FD679" s="192" t="e">
        <f t="shared" si="317"/>
        <v>#DIV/0!</v>
      </c>
      <c r="FE679" s="193" t="e">
        <f t="shared" si="318"/>
        <v>#DIV/0!</v>
      </c>
      <c r="FF679" s="194" t="e">
        <f t="shared" si="319"/>
        <v>#DIV/0!</v>
      </c>
      <c r="FI679" s="778">
        <f t="shared" si="324"/>
        <v>0</v>
      </c>
      <c r="FJ679" s="779" t="e">
        <f t="shared" si="325"/>
        <v>#DIV/0!</v>
      </c>
      <c r="FK679" s="779" t="e">
        <f t="shared" si="326"/>
        <v>#DIV/0!</v>
      </c>
      <c r="FL679" s="780" t="e">
        <f t="shared" si="327"/>
        <v>#DIV/0!</v>
      </c>
      <c r="FM679" s="169" t="e">
        <f t="shared" si="328"/>
        <v>#DIV/0!</v>
      </c>
      <c r="FN679" s="783" t="e">
        <f t="shared" si="329"/>
        <v>#DIV/0!</v>
      </c>
    </row>
    <row r="680" spans="1:1038" s="288" customFormat="1" ht="18" customHeight="1">
      <c r="A680" s="282">
        <v>43333</v>
      </c>
      <c r="B680" s="283" t="s">
        <v>1647</v>
      </c>
      <c r="C680" s="227"/>
      <c r="D680" s="284" t="s">
        <v>1279</v>
      </c>
      <c r="E680" s="227">
        <v>88</v>
      </c>
      <c r="F680" s="227">
        <v>1</v>
      </c>
      <c r="G680" s="286" t="str">
        <f t="shared" si="336"/>
        <v>88-1</v>
      </c>
      <c r="H680" s="227">
        <v>36</v>
      </c>
      <c r="I680" s="227">
        <v>89</v>
      </c>
      <c r="J680" s="477">
        <f t="shared" si="354"/>
        <v>0</v>
      </c>
      <c r="K680" s="478" t="str">
        <f>IF(J681=1,IF(((VLOOKUP($G680,[3]Depth_Lookup!$A$3:$J$550,9,FALSE))-(I680/100))=0,"Good",IF(((VLOOKUP($G680,[3]Depth_Lookup!$A$3:$J$550,9,FALSE))-(I680/100))&gt;0,"Too Short","Too Long")))</f>
        <v>Good</v>
      </c>
      <c r="L680" s="171">
        <f>(VLOOKUP($G680,Depth_Lookup!$A$3:$J$410,10,FALSE))+(H680/100)</f>
        <v>225.06</v>
      </c>
      <c r="M680" s="171">
        <f>(VLOOKUP($G680,Depth_Lookup!$A$3:$J$410,10,FALSE))+(I680/100)</f>
        <v>225.58999999999997</v>
      </c>
      <c r="N680" s="230">
        <v>48</v>
      </c>
      <c r="O680" s="227" t="s">
        <v>1280</v>
      </c>
      <c r="P680" s="227" t="s">
        <v>853</v>
      </c>
      <c r="Q680" s="227" t="s">
        <v>125</v>
      </c>
      <c r="R680" s="286" t="str">
        <f t="shared" si="351"/>
        <v>SerpentinizedHarzburgite</v>
      </c>
      <c r="S680" s="227" t="s">
        <v>115</v>
      </c>
      <c r="T680" s="227" t="s">
        <v>94</v>
      </c>
      <c r="U680" s="227" t="s">
        <v>95</v>
      </c>
      <c r="V680" s="227" t="s">
        <v>96</v>
      </c>
      <c r="W680" s="227" t="s">
        <v>102</v>
      </c>
      <c r="X680" s="287">
        <f>VLOOKUP(W680,[3]definitions_list_lookup!$A$13:$B$19,2,0)</f>
        <v>5</v>
      </c>
      <c r="Y680" s="227" t="s">
        <v>90</v>
      </c>
      <c r="Z680" s="227" t="s">
        <v>91</v>
      </c>
      <c r="AA680" s="227" t="s">
        <v>1685</v>
      </c>
      <c r="AB680" s="227"/>
      <c r="AC680" s="227"/>
      <c r="AD680" s="227"/>
      <c r="AE680" s="233"/>
      <c r="AF680" s="286" t="e">
        <f>VLOOKUP(AE680,[3]definitions_list_mag!$V$12:$W$15,2,0)</f>
        <v>#N/A</v>
      </c>
      <c r="AG680" s="237"/>
      <c r="AH680" s="227"/>
      <c r="AI680" s="240">
        <f t="shared" si="355"/>
        <v>70</v>
      </c>
      <c r="AJ680" s="227"/>
      <c r="AK680" s="227"/>
      <c r="AL680" s="227"/>
      <c r="AM680" s="227"/>
      <c r="AN680" s="227"/>
      <c r="AO680" s="240"/>
      <c r="AP680" s="227"/>
      <c r="AQ680" s="227"/>
      <c r="AR680" s="227"/>
      <c r="AS680" s="227"/>
      <c r="AT680" s="227"/>
      <c r="AU680" s="240"/>
      <c r="AV680" s="227"/>
      <c r="AW680" s="227"/>
      <c r="AX680" s="227"/>
      <c r="AY680" s="227"/>
      <c r="AZ680" s="227"/>
      <c r="BA680" s="240">
        <v>30</v>
      </c>
      <c r="BB680" s="227">
        <v>12</v>
      </c>
      <c r="BC680" s="227">
        <v>5</v>
      </c>
      <c r="BD680" s="227" t="s">
        <v>118</v>
      </c>
      <c r="BE680" s="227" t="s">
        <v>103</v>
      </c>
      <c r="BF680" s="227" t="s">
        <v>2067</v>
      </c>
      <c r="BG680" s="240"/>
      <c r="BH680" s="227"/>
      <c r="BI680" s="227"/>
      <c r="BJ680" s="227"/>
      <c r="BK680" s="227"/>
      <c r="BL680" s="227"/>
      <c r="BM680" s="240"/>
      <c r="BN680" s="227"/>
      <c r="BO680" s="227"/>
      <c r="BP680" s="227"/>
      <c r="BQ680" s="227"/>
      <c r="BR680" s="227"/>
      <c r="BS680" s="227"/>
      <c r="BT680" s="227"/>
      <c r="BU680" s="227"/>
      <c r="BV680" s="227"/>
      <c r="BW680" s="227"/>
      <c r="BX680" s="227"/>
      <c r="BY680" s="240"/>
      <c r="BZ680" s="227"/>
      <c r="CA680" s="227"/>
      <c r="CB680" s="227"/>
      <c r="CC680" s="227"/>
      <c r="CD680" s="227"/>
      <c r="CE680" s="227"/>
      <c r="CF680" s="290">
        <f t="shared" si="352"/>
        <v>100</v>
      </c>
      <c r="CG680" s="250"/>
      <c r="CH680" s="149" t="s">
        <v>2209</v>
      </c>
      <c r="CI680" s="149">
        <v>100</v>
      </c>
      <c r="CJ680" s="149" t="s">
        <v>514</v>
      </c>
      <c r="CK680" s="151"/>
      <c r="CL680" s="152"/>
      <c r="CM680" s="152"/>
      <c r="CN680" s="152"/>
      <c r="CO680" s="152"/>
      <c r="CP680" s="152"/>
      <c r="CQ680" s="152"/>
      <c r="CR680" s="152"/>
      <c r="CS680" s="152"/>
      <c r="CT680" s="152"/>
      <c r="CU680" s="152"/>
      <c r="CV680" s="152"/>
      <c r="CW680" s="152"/>
      <c r="CX680" s="152"/>
      <c r="CY680" s="152"/>
      <c r="CZ680" s="152"/>
      <c r="DA680" s="152"/>
      <c r="DB680" s="152">
        <v>75</v>
      </c>
      <c r="DC680" s="240">
        <v>25</v>
      </c>
      <c r="DD680" s="152"/>
      <c r="DE680" s="152"/>
      <c r="DF680" s="152"/>
      <c r="DG680" s="152"/>
      <c r="DH680" s="152"/>
      <c r="DI680" s="152"/>
      <c r="DJ680" s="152"/>
      <c r="DK680" s="208">
        <f t="shared" si="353"/>
        <v>100</v>
      </c>
      <c r="DL680" s="148"/>
      <c r="DM680" s="152"/>
      <c r="DN680" s="152"/>
      <c r="DO680" s="153"/>
      <c r="DQ680" s="148"/>
      <c r="DR680" s="153"/>
      <c r="DS680" s="148"/>
      <c r="DT680" s="261" t="s">
        <v>2218</v>
      </c>
      <c r="DU680" s="229"/>
      <c r="DV680" s="229"/>
      <c r="DW680" s="291" t="e">
        <f>VLOOKUP(P680,[3]definitions_list_lookup!$K$30:$L$54,2,0)</f>
        <v>#N/A</v>
      </c>
      <c r="DX680" s="154" t="s">
        <v>2098</v>
      </c>
      <c r="DY680" s="154" t="s">
        <v>2219</v>
      </c>
      <c r="DZ680" s="479"/>
      <c r="EA680" s="292"/>
      <c r="EB680" s="229"/>
      <c r="EC680" s="292"/>
      <c r="ED680" s="229" t="s">
        <v>2517</v>
      </c>
      <c r="EE680" s="293"/>
      <c r="EF680" s="294"/>
      <c r="EG680" s="293"/>
      <c r="EH680" s="295"/>
      <c r="EI680" s="296"/>
      <c r="EJ680" s="297"/>
      <c r="EK680" s="298"/>
      <c r="EL680" s="293"/>
      <c r="EM680" s="295"/>
      <c r="EN680" s="295"/>
      <c r="EO680" s="321"/>
      <c r="EP680" s="321"/>
      <c r="EQ680" s="321"/>
      <c r="ER680" s="321"/>
      <c r="ES680" s="321"/>
      <c r="ET680" s="321"/>
      <c r="EU680" s="321"/>
      <c r="EV680" s="322"/>
      <c r="EW680" s="322"/>
      <c r="EX680" s="322"/>
      <c r="EY680" s="322"/>
      <c r="EZ680" s="192" t="e">
        <f t="shared" si="313"/>
        <v>#DIV/0!</v>
      </c>
      <c r="FA680" s="192" t="e">
        <f t="shared" si="314"/>
        <v>#DIV/0!</v>
      </c>
      <c r="FB680" s="192" t="e">
        <f t="shared" si="315"/>
        <v>#DIV/0!</v>
      </c>
      <c r="FC680" s="192" t="e">
        <f t="shared" si="316"/>
        <v>#DIV/0!</v>
      </c>
      <c r="FD680" s="192" t="e">
        <f t="shared" si="317"/>
        <v>#DIV/0!</v>
      </c>
      <c r="FE680" s="193" t="e">
        <f t="shared" si="318"/>
        <v>#DIV/0!</v>
      </c>
      <c r="FF680" s="194" t="e">
        <f t="shared" si="319"/>
        <v>#DIV/0!</v>
      </c>
      <c r="FG680" s="293"/>
      <c r="FH680" s="295"/>
      <c r="FI680" s="778">
        <f t="shared" si="324"/>
        <v>0</v>
      </c>
      <c r="FJ680" s="779" t="e">
        <f t="shared" si="325"/>
        <v>#DIV/0!</v>
      </c>
      <c r="FK680" s="779" t="e">
        <f t="shared" si="326"/>
        <v>#DIV/0!</v>
      </c>
      <c r="FL680" s="780" t="e">
        <f t="shared" si="327"/>
        <v>#DIV/0!</v>
      </c>
      <c r="FM680" s="169" t="e">
        <f t="shared" si="328"/>
        <v>#DIV/0!</v>
      </c>
      <c r="FN680" s="783" t="e">
        <f t="shared" si="329"/>
        <v>#DIV/0!</v>
      </c>
      <c r="FO680" s="227"/>
      <c r="FP680" s="227"/>
      <c r="FQ680" s="227"/>
      <c r="FR680" s="227"/>
      <c r="FS680" s="227"/>
      <c r="FT680" s="227"/>
      <c r="FU680" s="227"/>
      <c r="FV680" s="227"/>
      <c r="FW680" s="227"/>
      <c r="FX680" s="227"/>
      <c r="FY680" s="227"/>
      <c r="FZ680" s="227"/>
      <c r="GA680" s="227"/>
      <c r="GB680" s="227"/>
      <c r="GC680" s="227"/>
      <c r="GD680" s="227"/>
      <c r="GE680" s="227"/>
      <c r="GF680" s="227"/>
      <c r="GG680" s="227"/>
      <c r="GH680" s="227"/>
      <c r="GI680" s="227"/>
      <c r="GJ680" s="227"/>
      <c r="GK680" s="227"/>
      <c r="GL680" s="227"/>
      <c r="GM680" s="227"/>
      <c r="GN680" s="227"/>
      <c r="GO680" s="227"/>
      <c r="GP680" s="227"/>
      <c r="GQ680" s="227"/>
      <c r="GR680" s="227"/>
      <c r="GS680" s="227"/>
      <c r="GT680" s="227"/>
      <c r="GU680" s="227"/>
      <c r="GV680" s="227"/>
      <c r="GW680" s="227"/>
      <c r="GX680" s="227"/>
      <c r="GY680" s="227"/>
      <c r="GZ680" s="227"/>
      <c r="HA680" s="227"/>
      <c r="HB680" s="227"/>
      <c r="HC680" s="227"/>
      <c r="HD680" s="227"/>
      <c r="HE680" s="227"/>
      <c r="HF680" s="227"/>
      <c r="HG680" s="227"/>
      <c r="HH680" s="227"/>
      <c r="HI680" s="227"/>
      <c r="HJ680" s="227"/>
      <c r="HK680" s="227"/>
      <c r="HL680" s="227"/>
      <c r="HM680" s="227"/>
      <c r="HN680" s="227"/>
      <c r="HO680" s="227"/>
      <c r="HP680" s="227"/>
      <c r="HQ680" s="227"/>
      <c r="HR680" s="227"/>
      <c r="HS680" s="227"/>
      <c r="HT680" s="227"/>
      <c r="HU680" s="227"/>
      <c r="HV680" s="227"/>
      <c r="HW680" s="227"/>
      <c r="HX680" s="227"/>
      <c r="HY680" s="227"/>
      <c r="HZ680" s="227"/>
      <c r="IA680" s="227"/>
      <c r="IB680" s="227"/>
      <c r="IC680" s="227"/>
      <c r="ID680" s="227"/>
      <c r="IE680" s="227"/>
      <c r="IF680" s="227"/>
      <c r="IG680" s="227"/>
      <c r="IH680" s="227"/>
      <c r="II680" s="227"/>
      <c r="IJ680" s="227"/>
      <c r="IK680" s="227"/>
      <c r="IL680" s="227"/>
      <c r="IM680" s="227"/>
      <c r="IN680" s="227"/>
      <c r="IO680" s="227"/>
      <c r="IP680" s="227"/>
      <c r="IQ680" s="227"/>
      <c r="IR680" s="227"/>
      <c r="IS680" s="227"/>
      <c r="IT680" s="227"/>
      <c r="IU680" s="227"/>
      <c r="IV680" s="227"/>
      <c r="IW680" s="227"/>
      <c r="IX680" s="227"/>
      <c r="IY680" s="227"/>
      <c r="IZ680" s="227"/>
      <c r="JA680" s="227"/>
      <c r="JB680" s="227"/>
      <c r="JC680" s="227"/>
      <c r="JD680" s="227"/>
      <c r="JE680" s="227"/>
      <c r="JF680" s="227"/>
      <c r="JG680" s="227"/>
      <c r="JH680" s="227"/>
      <c r="JI680" s="227"/>
      <c r="JJ680" s="227"/>
      <c r="JK680" s="227"/>
      <c r="JL680" s="227"/>
      <c r="JM680" s="227"/>
      <c r="JN680" s="227"/>
      <c r="JO680" s="227"/>
      <c r="JP680" s="227"/>
      <c r="JQ680" s="227"/>
      <c r="JR680" s="227"/>
      <c r="JS680" s="227"/>
      <c r="JT680" s="227"/>
      <c r="JU680" s="227"/>
      <c r="JV680" s="227"/>
      <c r="JW680" s="227"/>
      <c r="JX680" s="227"/>
      <c r="JY680" s="227"/>
      <c r="JZ680" s="227"/>
      <c r="KA680" s="227"/>
      <c r="KB680" s="227"/>
      <c r="KC680" s="227"/>
      <c r="KD680" s="227"/>
      <c r="KE680" s="227"/>
      <c r="KF680" s="227"/>
      <c r="KG680" s="227"/>
      <c r="KH680" s="227"/>
      <c r="KI680" s="227"/>
      <c r="KJ680" s="227"/>
      <c r="KK680" s="227"/>
      <c r="KL680" s="227"/>
      <c r="KM680" s="227"/>
      <c r="KN680" s="227"/>
      <c r="KO680" s="227"/>
      <c r="KP680" s="227"/>
      <c r="KQ680" s="227"/>
      <c r="KR680" s="227"/>
      <c r="KS680" s="227"/>
      <c r="KT680" s="227"/>
      <c r="KU680" s="227"/>
      <c r="KV680" s="227"/>
      <c r="KW680" s="227"/>
      <c r="KX680" s="227"/>
      <c r="KY680" s="227"/>
      <c r="KZ680" s="227"/>
      <c r="LA680" s="227"/>
      <c r="LB680" s="227"/>
      <c r="LC680" s="227"/>
      <c r="LD680" s="227"/>
      <c r="LE680" s="227"/>
      <c r="LF680" s="227"/>
      <c r="LG680" s="227"/>
      <c r="LH680" s="227"/>
      <c r="LI680" s="227"/>
      <c r="LJ680" s="227"/>
      <c r="LK680" s="227"/>
      <c r="LL680" s="227"/>
      <c r="LM680" s="227"/>
      <c r="LN680" s="227"/>
      <c r="LO680" s="227"/>
      <c r="LP680" s="227"/>
      <c r="LQ680" s="227"/>
      <c r="LR680" s="227"/>
      <c r="LS680" s="227"/>
      <c r="LT680" s="227"/>
      <c r="LU680" s="227"/>
      <c r="LV680" s="227"/>
      <c r="LW680" s="227"/>
      <c r="LX680" s="227"/>
      <c r="LY680" s="227"/>
      <c r="LZ680" s="227"/>
      <c r="MA680" s="227"/>
      <c r="MB680" s="227"/>
      <c r="MC680" s="227"/>
      <c r="MD680" s="227"/>
      <c r="ME680" s="227"/>
      <c r="MF680" s="227"/>
      <c r="MG680" s="227"/>
      <c r="MH680" s="227"/>
      <c r="MI680" s="227"/>
      <c r="MJ680" s="227"/>
      <c r="MK680" s="227"/>
      <c r="ML680" s="227"/>
      <c r="MM680" s="227"/>
      <c r="MN680" s="227"/>
      <c r="MO680" s="227"/>
      <c r="MP680" s="227"/>
      <c r="MQ680" s="227"/>
      <c r="MR680" s="227"/>
      <c r="MS680" s="227"/>
      <c r="MT680" s="227"/>
      <c r="MU680" s="227"/>
      <c r="MV680" s="227"/>
      <c r="MW680" s="227"/>
      <c r="MX680" s="227"/>
      <c r="MY680" s="227"/>
      <c r="MZ680" s="227"/>
      <c r="NA680" s="227"/>
      <c r="NB680" s="227"/>
      <c r="NC680" s="227"/>
      <c r="ND680" s="227"/>
      <c r="NE680" s="227"/>
      <c r="NF680" s="227"/>
      <c r="NG680" s="227"/>
      <c r="NH680" s="227"/>
      <c r="NI680" s="227"/>
      <c r="NJ680" s="227"/>
      <c r="NK680" s="227"/>
      <c r="NL680" s="227"/>
      <c r="NM680" s="227"/>
      <c r="NN680" s="227"/>
      <c r="NO680" s="227"/>
      <c r="NP680" s="227"/>
      <c r="NQ680" s="227"/>
      <c r="NR680" s="227"/>
      <c r="NS680" s="227"/>
      <c r="NT680" s="227"/>
      <c r="NU680" s="227"/>
      <c r="NV680" s="227"/>
      <c r="NW680" s="227"/>
      <c r="NX680" s="227"/>
      <c r="NY680" s="227"/>
      <c r="NZ680" s="227"/>
      <c r="OA680" s="227"/>
      <c r="OB680" s="227"/>
      <c r="OC680" s="227"/>
      <c r="OD680" s="227"/>
      <c r="OE680" s="227"/>
      <c r="OF680" s="227"/>
      <c r="OG680" s="227"/>
      <c r="OH680" s="227"/>
      <c r="OI680" s="227"/>
      <c r="OJ680" s="227"/>
      <c r="OK680" s="227"/>
      <c r="OL680" s="227"/>
      <c r="OM680" s="227"/>
      <c r="ON680" s="227"/>
      <c r="OO680" s="227"/>
      <c r="OP680" s="227"/>
      <c r="OQ680" s="227"/>
      <c r="OR680" s="227"/>
      <c r="OS680" s="227"/>
      <c r="OT680" s="227"/>
      <c r="OU680" s="227"/>
      <c r="OV680" s="227"/>
      <c r="OW680" s="227"/>
      <c r="OX680" s="227"/>
      <c r="OY680" s="227"/>
      <c r="OZ680" s="227"/>
      <c r="PA680" s="227"/>
      <c r="PB680" s="227"/>
      <c r="PC680" s="227"/>
      <c r="PD680" s="227"/>
      <c r="PE680" s="227"/>
      <c r="PF680" s="227"/>
      <c r="PG680" s="227"/>
      <c r="PH680" s="227"/>
      <c r="PI680" s="227"/>
      <c r="PJ680" s="227"/>
      <c r="PK680" s="227"/>
      <c r="PL680" s="227"/>
      <c r="PM680" s="227"/>
      <c r="PN680" s="227"/>
      <c r="PO680" s="227"/>
      <c r="PP680" s="227"/>
      <c r="PQ680" s="227"/>
      <c r="PR680" s="227"/>
      <c r="PS680" s="227"/>
      <c r="PT680" s="227"/>
      <c r="PU680" s="227"/>
      <c r="PV680" s="227"/>
      <c r="PW680" s="227"/>
      <c r="PX680" s="227"/>
      <c r="PY680" s="227"/>
      <c r="PZ680" s="227"/>
      <c r="QA680" s="227"/>
      <c r="QB680" s="227"/>
      <c r="QC680" s="227"/>
      <c r="QD680" s="227"/>
      <c r="QE680" s="227"/>
      <c r="QF680" s="227"/>
      <c r="QG680" s="227"/>
      <c r="QH680" s="227"/>
      <c r="QI680" s="227"/>
      <c r="QJ680" s="227"/>
      <c r="QK680" s="227"/>
      <c r="QL680" s="227"/>
      <c r="QM680" s="227"/>
      <c r="QN680" s="227"/>
      <c r="QO680" s="227"/>
      <c r="QP680" s="227"/>
      <c r="QQ680" s="227"/>
      <c r="QR680" s="227"/>
      <c r="QS680" s="227"/>
      <c r="QT680" s="227"/>
      <c r="QU680" s="227"/>
      <c r="QV680" s="227"/>
      <c r="QW680" s="227"/>
      <c r="QX680" s="227"/>
      <c r="QY680" s="227"/>
      <c r="QZ680" s="227"/>
      <c r="RA680" s="227"/>
      <c r="RB680" s="227"/>
      <c r="RC680" s="227"/>
      <c r="RD680" s="227"/>
      <c r="RE680" s="227"/>
      <c r="RF680" s="227"/>
      <c r="RG680" s="227"/>
      <c r="RH680" s="227"/>
      <c r="RI680" s="227"/>
      <c r="RJ680" s="227"/>
      <c r="RK680" s="227"/>
      <c r="RL680" s="227"/>
      <c r="RM680" s="227"/>
      <c r="RN680" s="227"/>
      <c r="RO680" s="227"/>
      <c r="RP680" s="227"/>
      <c r="RQ680" s="227"/>
      <c r="RR680" s="227"/>
      <c r="RS680" s="227"/>
      <c r="RT680" s="227"/>
      <c r="RU680" s="227"/>
      <c r="RV680" s="227"/>
      <c r="RW680" s="227"/>
      <c r="RX680" s="227"/>
      <c r="RY680" s="227"/>
      <c r="RZ680" s="227"/>
      <c r="SA680" s="227"/>
      <c r="SB680" s="227"/>
      <c r="SC680" s="227"/>
      <c r="SD680" s="227"/>
      <c r="SE680" s="227"/>
      <c r="SF680" s="227"/>
      <c r="SG680" s="227"/>
      <c r="SH680" s="227"/>
      <c r="SI680" s="227"/>
      <c r="SJ680" s="227"/>
      <c r="SK680" s="227"/>
      <c r="SL680" s="227"/>
      <c r="SM680" s="227"/>
      <c r="SN680" s="227"/>
      <c r="SO680" s="227"/>
      <c r="SP680" s="227"/>
      <c r="SQ680" s="227"/>
      <c r="SR680" s="227"/>
      <c r="SS680" s="227"/>
      <c r="ST680" s="227"/>
      <c r="SU680" s="227"/>
      <c r="SV680" s="227"/>
      <c r="SW680" s="227"/>
      <c r="SX680" s="227"/>
      <c r="SY680" s="227"/>
      <c r="SZ680" s="227"/>
      <c r="TA680" s="227"/>
      <c r="TB680" s="227"/>
      <c r="TC680" s="227"/>
      <c r="TD680" s="227"/>
      <c r="TE680" s="227"/>
      <c r="TF680" s="227"/>
      <c r="TG680" s="227"/>
      <c r="TH680" s="227"/>
      <c r="TI680" s="227"/>
      <c r="TJ680" s="227"/>
      <c r="TK680" s="227"/>
      <c r="TL680" s="227"/>
      <c r="TM680" s="227"/>
      <c r="TN680" s="227"/>
      <c r="TO680" s="227"/>
      <c r="TP680" s="227"/>
      <c r="TQ680" s="227"/>
      <c r="TR680" s="227"/>
      <c r="TS680" s="227"/>
      <c r="TT680" s="227"/>
      <c r="TU680" s="227"/>
      <c r="TV680" s="227"/>
      <c r="TW680" s="227"/>
      <c r="TX680" s="227"/>
      <c r="TY680" s="227"/>
      <c r="TZ680" s="227"/>
      <c r="UA680" s="227"/>
      <c r="UB680" s="227"/>
      <c r="UC680" s="227"/>
      <c r="UD680" s="227"/>
      <c r="UE680" s="227"/>
      <c r="UF680" s="227"/>
      <c r="UG680" s="227"/>
      <c r="UH680" s="227"/>
      <c r="UI680" s="227"/>
      <c r="UJ680" s="227"/>
      <c r="UK680" s="227"/>
      <c r="UL680" s="227"/>
      <c r="UM680" s="227"/>
      <c r="UN680" s="227"/>
      <c r="UO680" s="227"/>
      <c r="UP680" s="227"/>
      <c r="UQ680" s="227"/>
      <c r="UR680" s="227"/>
      <c r="US680" s="227"/>
      <c r="UT680" s="227"/>
      <c r="UU680" s="227"/>
      <c r="UV680" s="227"/>
      <c r="UW680" s="227"/>
      <c r="UX680" s="227"/>
      <c r="UY680" s="227"/>
      <c r="UZ680" s="227"/>
      <c r="VA680" s="227"/>
      <c r="VB680" s="227"/>
      <c r="VC680" s="227"/>
      <c r="VD680" s="227"/>
      <c r="VE680" s="227"/>
      <c r="VF680" s="227"/>
      <c r="VG680" s="227"/>
      <c r="VH680" s="227"/>
      <c r="VI680" s="227"/>
      <c r="VJ680" s="227"/>
      <c r="VK680" s="227"/>
      <c r="VL680" s="227"/>
      <c r="VM680" s="227"/>
      <c r="VN680" s="227"/>
      <c r="VO680" s="227"/>
      <c r="VP680" s="227"/>
      <c r="VQ680" s="227"/>
      <c r="VR680" s="227"/>
      <c r="VS680" s="227"/>
      <c r="VT680" s="227"/>
      <c r="VU680" s="227"/>
      <c r="VV680" s="227"/>
      <c r="VW680" s="227"/>
      <c r="VX680" s="227"/>
      <c r="VY680" s="227"/>
      <c r="VZ680" s="227"/>
      <c r="WA680" s="227"/>
      <c r="WB680" s="227"/>
      <c r="WC680" s="227"/>
      <c r="WD680" s="227"/>
      <c r="WE680" s="227"/>
      <c r="WF680" s="227"/>
      <c r="WG680" s="227"/>
      <c r="WH680" s="227"/>
      <c r="WI680" s="227"/>
      <c r="WJ680" s="227"/>
      <c r="WK680" s="227"/>
      <c r="WL680" s="227"/>
      <c r="WM680" s="227"/>
      <c r="WN680" s="227"/>
      <c r="WO680" s="227"/>
      <c r="WP680" s="227"/>
      <c r="WQ680" s="227"/>
      <c r="WR680" s="227"/>
      <c r="WS680" s="227"/>
      <c r="WT680" s="227"/>
      <c r="WU680" s="227"/>
      <c r="WV680" s="227"/>
      <c r="WW680" s="227"/>
      <c r="WX680" s="227"/>
      <c r="WY680" s="227"/>
      <c r="WZ680" s="227"/>
      <c r="XA680" s="227"/>
      <c r="XB680" s="227"/>
      <c r="XC680" s="227"/>
      <c r="XD680" s="227"/>
      <c r="XE680" s="227"/>
      <c r="XF680" s="227"/>
      <c r="XG680" s="227"/>
      <c r="XH680" s="227"/>
      <c r="XI680" s="227"/>
      <c r="XJ680" s="227"/>
      <c r="XK680" s="227"/>
      <c r="XL680" s="227"/>
      <c r="XM680" s="227"/>
      <c r="XN680" s="227"/>
      <c r="XO680" s="227"/>
      <c r="XP680" s="227"/>
      <c r="XQ680" s="227"/>
      <c r="XR680" s="227"/>
      <c r="XS680" s="227"/>
      <c r="XT680" s="227"/>
      <c r="XU680" s="227"/>
      <c r="XV680" s="227"/>
      <c r="XW680" s="227"/>
      <c r="XX680" s="227"/>
      <c r="XY680" s="227"/>
      <c r="XZ680" s="227"/>
      <c r="YA680" s="227"/>
      <c r="YB680" s="227"/>
      <c r="YC680" s="227"/>
      <c r="YD680" s="227"/>
      <c r="YE680" s="227"/>
      <c r="YF680" s="227"/>
      <c r="YG680" s="227"/>
      <c r="YH680" s="227"/>
      <c r="YI680" s="227"/>
      <c r="YJ680" s="227"/>
      <c r="YK680" s="227"/>
      <c r="YL680" s="227"/>
      <c r="YM680" s="227"/>
      <c r="YN680" s="227"/>
      <c r="YO680" s="227"/>
      <c r="YP680" s="227"/>
      <c r="YQ680" s="227"/>
      <c r="YR680" s="227"/>
      <c r="YS680" s="227"/>
      <c r="YT680" s="227"/>
      <c r="YU680" s="227"/>
      <c r="YV680" s="227"/>
      <c r="YW680" s="227"/>
      <c r="YX680" s="227"/>
      <c r="YY680" s="227"/>
      <c r="YZ680" s="227"/>
      <c r="ZA680" s="227"/>
      <c r="ZB680" s="227"/>
      <c r="ZC680" s="227"/>
      <c r="ZD680" s="227"/>
      <c r="ZE680" s="227"/>
      <c r="ZF680" s="227"/>
      <c r="ZG680" s="227"/>
      <c r="ZH680" s="227"/>
      <c r="ZI680" s="227"/>
      <c r="ZJ680" s="227"/>
      <c r="ZK680" s="227"/>
      <c r="ZL680" s="227"/>
      <c r="ZM680" s="227"/>
      <c r="ZN680" s="227"/>
      <c r="ZO680" s="227"/>
      <c r="ZP680" s="227"/>
      <c r="ZQ680" s="227"/>
      <c r="ZR680" s="227"/>
      <c r="ZS680" s="227"/>
      <c r="ZT680" s="227"/>
      <c r="ZU680" s="227"/>
      <c r="ZV680" s="227"/>
      <c r="ZW680" s="227"/>
      <c r="ZX680" s="227"/>
      <c r="ZY680" s="227"/>
      <c r="ZZ680" s="227"/>
      <c r="AAA680" s="227"/>
      <c r="AAB680" s="227"/>
      <c r="AAC680" s="227"/>
      <c r="AAD680" s="227"/>
      <c r="AAE680" s="227"/>
      <c r="AAF680" s="227"/>
      <c r="AAG680" s="227"/>
      <c r="AAH680" s="227"/>
      <c r="AAI680" s="227"/>
      <c r="AAJ680" s="227"/>
      <c r="AAK680" s="227"/>
      <c r="AAL680" s="227"/>
      <c r="AAM680" s="227"/>
      <c r="AAN680" s="227"/>
      <c r="AAO680" s="227"/>
      <c r="AAP680" s="227"/>
      <c r="AAQ680" s="227"/>
      <c r="AAR680" s="227"/>
      <c r="AAS680" s="227"/>
      <c r="AAT680" s="227"/>
      <c r="AAU680" s="227"/>
      <c r="AAV680" s="227"/>
      <c r="AAW680" s="227"/>
      <c r="AAX680" s="227"/>
      <c r="AAY680" s="227"/>
      <c r="AAZ680" s="227"/>
      <c r="ABA680" s="227"/>
      <c r="ABB680" s="227"/>
      <c r="ABC680" s="227"/>
      <c r="ABD680" s="227"/>
      <c r="ABE680" s="227"/>
      <c r="ABF680" s="227"/>
      <c r="ABG680" s="227"/>
      <c r="ABH680" s="227"/>
      <c r="ABI680" s="227"/>
      <c r="ABJ680" s="227"/>
      <c r="ABK680" s="227"/>
      <c r="ABL680" s="227"/>
      <c r="ABM680" s="227"/>
      <c r="ABN680" s="227"/>
      <c r="ABO680" s="227"/>
      <c r="ABP680" s="227"/>
      <c r="ABQ680" s="227"/>
      <c r="ABR680" s="227"/>
      <c r="ABS680" s="227"/>
      <c r="ABT680" s="227"/>
      <c r="ABU680" s="227"/>
      <c r="ABV680" s="227"/>
      <c r="ABW680" s="227"/>
      <c r="ABX680" s="227"/>
      <c r="ABY680" s="227"/>
      <c r="ABZ680" s="227"/>
      <c r="ACA680" s="227"/>
      <c r="ACB680" s="227"/>
      <c r="ACC680" s="227"/>
      <c r="ACD680" s="227"/>
      <c r="ACE680" s="227"/>
      <c r="ACF680" s="227"/>
      <c r="ACG680" s="227"/>
      <c r="ACH680" s="227"/>
      <c r="ACI680" s="227"/>
      <c r="ACJ680" s="227"/>
      <c r="ACK680" s="227"/>
      <c r="ACL680" s="227"/>
      <c r="ACM680" s="227"/>
      <c r="ACN680" s="227"/>
      <c r="ACO680" s="227"/>
      <c r="ACP680" s="227"/>
      <c r="ACQ680" s="227"/>
      <c r="ACR680" s="227"/>
      <c r="ACS680" s="227"/>
      <c r="ACT680" s="227"/>
      <c r="ACU680" s="227"/>
      <c r="ACV680" s="227"/>
      <c r="ACW680" s="227"/>
      <c r="ACX680" s="227"/>
      <c r="ACY680" s="227"/>
      <c r="ACZ680" s="227"/>
      <c r="ADA680" s="227"/>
      <c r="ADB680" s="227"/>
      <c r="ADC680" s="227"/>
      <c r="ADD680" s="227"/>
      <c r="ADE680" s="227"/>
      <c r="ADF680" s="227"/>
      <c r="ADG680" s="227"/>
      <c r="ADH680" s="227"/>
      <c r="ADI680" s="227"/>
      <c r="ADJ680" s="227"/>
      <c r="ADK680" s="227"/>
      <c r="ADL680" s="227"/>
      <c r="ADM680" s="227"/>
      <c r="ADN680" s="227"/>
      <c r="ADO680" s="227"/>
      <c r="ADP680" s="227"/>
      <c r="ADQ680" s="227"/>
      <c r="ADR680" s="227"/>
      <c r="ADS680" s="227"/>
      <c r="ADT680" s="227"/>
      <c r="ADU680" s="227"/>
      <c r="ADV680" s="227"/>
      <c r="ADW680" s="227"/>
      <c r="ADX680" s="227"/>
      <c r="ADY680" s="227"/>
      <c r="ADZ680" s="227"/>
      <c r="AEA680" s="227"/>
      <c r="AEB680" s="227"/>
      <c r="AEC680" s="227"/>
      <c r="AED680" s="227"/>
      <c r="AEE680" s="227"/>
      <c r="AEF680" s="227"/>
      <c r="AEG680" s="227"/>
      <c r="AEH680" s="227"/>
      <c r="AEI680" s="227"/>
      <c r="AEJ680" s="227"/>
      <c r="AEK680" s="227"/>
      <c r="AEL680" s="227"/>
      <c r="AEM680" s="227"/>
      <c r="AEN680" s="227"/>
      <c r="AEO680" s="227"/>
      <c r="AEP680" s="227"/>
      <c r="AEQ680" s="227"/>
      <c r="AER680" s="227"/>
      <c r="AES680" s="227"/>
      <c r="AET680" s="227"/>
      <c r="AEU680" s="227"/>
      <c r="AEV680" s="227"/>
      <c r="AEW680" s="227"/>
      <c r="AEX680" s="227"/>
      <c r="AEY680" s="227"/>
      <c r="AEZ680" s="227"/>
      <c r="AFA680" s="227"/>
      <c r="AFB680" s="227"/>
      <c r="AFC680" s="227"/>
      <c r="AFD680" s="227"/>
      <c r="AFE680" s="227"/>
      <c r="AFF680" s="227"/>
      <c r="AFG680" s="227"/>
      <c r="AFH680" s="227"/>
      <c r="AFI680" s="227"/>
      <c r="AFJ680" s="227"/>
      <c r="AFK680" s="227"/>
      <c r="AFL680" s="227"/>
      <c r="AFM680" s="227"/>
      <c r="AFN680" s="227"/>
      <c r="AFO680" s="227"/>
      <c r="AFP680" s="227"/>
      <c r="AFQ680" s="227"/>
      <c r="AFR680" s="227"/>
      <c r="AFS680" s="227"/>
      <c r="AFT680" s="227"/>
      <c r="AFU680" s="227"/>
      <c r="AFV680" s="227"/>
      <c r="AFW680" s="227"/>
      <c r="AFX680" s="227"/>
      <c r="AFY680" s="227"/>
      <c r="AFZ680" s="227"/>
      <c r="AGA680" s="227"/>
      <c r="AGB680" s="227"/>
      <c r="AGC680" s="227"/>
      <c r="AGD680" s="227"/>
      <c r="AGE680" s="227"/>
      <c r="AGF680" s="227"/>
      <c r="AGG680" s="227"/>
      <c r="AGH680" s="227"/>
      <c r="AGI680" s="227"/>
      <c r="AGJ680" s="227"/>
      <c r="AGK680" s="227"/>
      <c r="AGL680" s="227"/>
      <c r="AGM680" s="227"/>
      <c r="AGN680" s="227"/>
      <c r="AGO680" s="227"/>
      <c r="AGP680" s="227"/>
      <c r="AGQ680" s="227"/>
      <c r="AGR680" s="227"/>
      <c r="AGS680" s="227"/>
      <c r="AGT680" s="227"/>
      <c r="AGU680" s="227"/>
      <c r="AGV680" s="227"/>
      <c r="AGW680" s="227"/>
      <c r="AGX680" s="227"/>
      <c r="AGY680" s="227"/>
      <c r="AGZ680" s="227"/>
      <c r="AHA680" s="227"/>
      <c r="AHB680" s="227"/>
      <c r="AHC680" s="227"/>
      <c r="AHD680" s="227"/>
      <c r="AHE680" s="227"/>
      <c r="AHF680" s="227"/>
      <c r="AHG680" s="227"/>
      <c r="AHH680" s="227"/>
      <c r="AHI680" s="227"/>
      <c r="AHJ680" s="227"/>
      <c r="AHK680" s="227"/>
      <c r="AHL680" s="227"/>
      <c r="AHM680" s="227"/>
      <c r="AHN680" s="227"/>
      <c r="AHO680" s="227"/>
      <c r="AHP680" s="227"/>
      <c r="AHQ680" s="227"/>
      <c r="AHR680" s="227"/>
      <c r="AHS680" s="227"/>
      <c r="AHT680" s="227"/>
      <c r="AHU680" s="227"/>
      <c r="AHV680" s="227"/>
      <c r="AHW680" s="227"/>
      <c r="AHX680" s="227"/>
      <c r="AHY680" s="227"/>
      <c r="AHZ680" s="227"/>
      <c r="AIA680" s="227"/>
      <c r="AIB680" s="227"/>
      <c r="AIC680" s="227"/>
      <c r="AID680" s="227"/>
      <c r="AIE680" s="227"/>
      <c r="AIF680" s="227"/>
      <c r="AIG680" s="227"/>
      <c r="AIH680" s="227"/>
      <c r="AII680" s="227"/>
      <c r="AIJ680" s="227"/>
      <c r="AIK680" s="227"/>
      <c r="AIL680" s="227"/>
      <c r="AIM680" s="227"/>
      <c r="AIN680" s="227"/>
      <c r="AIO680" s="227"/>
      <c r="AIP680" s="227"/>
      <c r="AIQ680" s="227"/>
      <c r="AIR680" s="227"/>
      <c r="AIS680" s="227"/>
      <c r="AIT680" s="227"/>
      <c r="AIU680" s="227"/>
      <c r="AIV680" s="227"/>
      <c r="AIW680" s="227"/>
      <c r="AIX680" s="227"/>
      <c r="AIY680" s="227"/>
      <c r="AIZ680" s="227"/>
      <c r="AJA680" s="227"/>
      <c r="AJB680" s="227"/>
      <c r="AJC680" s="227"/>
      <c r="AJD680" s="227"/>
      <c r="AJE680" s="227"/>
      <c r="AJF680" s="227"/>
      <c r="AJG680" s="227"/>
      <c r="AJH680" s="227"/>
      <c r="AJI680" s="227"/>
      <c r="AJJ680" s="227"/>
      <c r="AJK680" s="227"/>
      <c r="AJL680" s="227"/>
      <c r="AJM680" s="227"/>
      <c r="AJN680" s="227"/>
      <c r="AJO680" s="227"/>
      <c r="AJP680" s="227"/>
      <c r="AJQ680" s="227"/>
      <c r="AJR680" s="227"/>
      <c r="AJS680" s="227"/>
      <c r="AJT680" s="227"/>
      <c r="AJU680" s="227"/>
      <c r="AJV680" s="227"/>
      <c r="AJW680" s="227"/>
      <c r="AJX680" s="227"/>
      <c r="AJY680" s="227"/>
      <c r="AJZ680" s="227"/>
      <c r="AKA680" s="227"/>
      <c r="AKB680" s="227"/>
      <c r="AKC680" s="227"/>
      <c r="AKD680" s="227"/>
      <c r="AKE680" s="227"/>
      <c r="AKF680" s="227"/>
      <c r="AKG680" s="227"/>
      <c r="AKH680" s="227"/>
      <c r="AKI680" s="227"/>
      <c r="AKJ680" s="227"/>
      <c r="AKK680" s="227"/>
      <c r="AKL680" s="227"/>
      <c r="AKM680" s="227"/>
      <c r="AKN680" s="227"/>
      <c r="AKO680" s="227"/>
      <c r="AKP680" s="227"/>
      <c r="AKQ680" s="227"/>
      <c r="AKR680" s="227"/>
      <c r="AKS680" s="227"/>
      <c r="AKT680" s="227"/>
      <c r="AKU680" s="227"/>
      <c r="AKV680" s="227"/>
      <c r="AKW680" s="227"/>
      <c r="AKX680" s="227"/>
      <c r="AKY680" s="227"/>
      <c r="AKZ680" s="227"/>
      <c r="ALA680" s="227"/>
      <c r="ALB680" s="227"/>
      <c r="ALC680" s="227"/>
      <c r="ALD680" s="227"/>
      <c r="ALE680" s="227"/>
      <c r="ALF680" s="227"/>
      <c r="ALG680" s="227"/>
      <c r="ALH680" s="227"/>
      <c r="ALI680" s="227"/>
      <c r="ALJ680" s="227"/>
      <c r="ALK680" s="227"/>
      <c r="ALL680" s="227"/>
      <c r="ALM680" s="227"/>
      <c r="ALN680" s="227"/>
      <c r="ALO680" s="227"/>
      <c r="ALP680" s="227"/>
      <c r="ALQ680" s="227"/>
      <c r="ALR680" s="227"/>
      <c r="ALS680" s="227"/>
      <c r="ALT680" s="227"/>
      <c r="ALU680" s="227"/>
      <c r="ALV680" s="227"/>
      <c r="ALW680" s="227"/>
      <c r="ALX680" s="227"/>
      <c r="ALY680" s="227"/>
      <c r="ALZ680" s="227"/>
      <c r="AMA680" s="227"/>
      <c r="AMB680" s="227"/>
      <c r="AMC680" s="227"/>
      <c r="AMD680" s="227"/>
      <c r="AME680" s="227"/>
      <c r="AMF680" s="227"/>
      <c r="AMG680" s="227"/>
      <c r="AMH680" s="227"/>
      <c r="AMI680" s="227"/>
      <c r="AMJ680" s="227"/>
      <c r="AMK680" s="227"/>
      <c r="AML680" s="227"/>
      <c r="AMM680" s="227"/>
      <c r="AMN680" s="227"/>
      <c r="AMO680" s="227"/>
      <c r="AMP680" s="227"/>
      <c r="AMQ680" s="227"/>
      <c r="AMR680" s="227"/>
      <c r="AMS680" s="227"/>
      <c r="AMT680" s="227"/>
      <c r="AMU680" s="227"/>
      <c r="AMV680" s="227"/>
      <c r="AMW680" s="227"/>
      <c r="AMX680" s="227"/>
    </row>
    <row r="681" spans="1:1038" s="308" customFormat="1" ht="18" customHeight="1">
      <c r="A681" s="301">
        <v>43333</v>
      </c>
      <c r="B681" s="302" t="s">
        <v>1647</v>
      </c>
      <c r="C681" s="228"/>
      <c r="D681" s="303" t="s">
        <v>1279</v>
      </c>
      <c r="E681" s="228">
        <v>88</v>
      </c>
      <c r="F681" s="228">
        <v>2</v>
      </c>
      <c r="G681" s="304" t="str">
        <f t="shared" si="336"/>
        <v>88-2</v>
      </c>
      <c r="H681" s="228">
        <v>0</v>
      </c>
      <c r="I681" s="228">
        <v>88</v>
      </c>
      <c r="J681" s="480">
        <f t="shared" si="354"/>
        <v>1</v>
      </c>
      <c r="K681" s="481" t="str">
        <f>IF(J682=1,IF(((VLOOKUP($G681,[3]Depth_Lookup!$A$3:$J$550,9,FALSE))-(I681/100))=0,"Good",IF(((VLOOKUP($G681,[3]Depth_Lookup!$A$3:$J$550,9,FALSE))-(I681/100))&gt;0,"Too Short","Too Long")))</f>
        <v>Good</v>
      </c>
      <c r="L681" s="171">
        <f>(VLOOKUP($G681,Depth_Lookup!$A$3:$J$410,10,FALSE))+(H681/100)</f>
        <v>225.59</v>
      </c>
      <c r="M681" s="171">
        <f>(VLOOKUP($G681,Depth_Lookup!$A$3:$J$410,10,FALSE))+(I681/100)</f>
        <v>226.47</v>
      </c>
      <c r="N681" s="231">
        <v>48</v>
      </c>
      <c r="O681" s="228" t="s">
        <v>1280</v>
      </c>
      <c r="P681" s="228" t="s">
        <v>853</v>
      </c>
      <c r="Q681" s="228" t="s">
        <v>125</v>
      </c>
      <c r="R681" s="304" t="str">
        <f t="shared" si="351"/>
        <v>SerpentinizedHarzburgite</v>
      </c>
      <c r="S681" s="228" t="s">
        <v>94</v>
      </c>
      <c r="T681" s="228" t="s">
        <v>94</v>
      </c>
      <c r="U681" s="228"/>
      <c r="V681" s="228"/>
      <c r="W681" s="228" t="s">
        <v>102</v>
      </c>
      <c r="X681" s="305">
        <f>VLOOKUP(W681,[3]definitions_list_lookup!$A$13:$B$19,2,0)</f>
        <v>5</v>
      </c>
      <c r="Y681" s="228" t="s">
        <v>90</v>
      </c>
      <c r="Z681" s="228" t="s">
        <v>91</v>
      </c>
      <c r="AA681" s="228" t="s">
        <v>1685</v>
      </c>
      <c r="AB681" s="228"/>
      <c r="AC681" s="228"/>
      <c r="AD681" s="228"/>
      <c r="AE681" s="234"/>
      <c r="AF681" s="304" t="e">
        <f>VLOOKUP(AE681,[3]definitions_list_mag!$V$12:$W$15,2,0)</f>
        <v>#N/A</v>
      </c>
      <c r="AG681" s="241"/>
      <c r="AH681" s="228"/>
      <c r="AI681" s="244">
        <f t="shared" si="355"/>
        <v>67</v>
      </c>
      <c r="AJ681" s="228"/>
      <c r="AK681" s="228"/>
      <c r="AL681" s="228"/>
      <c r="AM681" s="228"/>
      <c r="AN681" s="228"/>
      <c r="AO681" s="244"/>
      <c r="AP681" s="228"/>
      <c r="AQ681" s="228"/>
      <c r="AR681" s="228"/>
      <c r="AS681" s="228"/>
      <c r="AT681" s="228"/>
      <c r="AU681" s="244"/>
      <c r="AV681" s="228"/>
      <c r="AW681" s="228"/>
      <c r="AX681" s="228"/>
      <c r="AY681" s="228"/>
      <c r="AZ681" s="228"/>
      <c r="BA681" s="244">
        <v>30</v>
      </c>
      <c r="BB681" s="228">
        <v>8</v>
      </c>
      <c r="BC681" s="228">
        <v>5</v>
      </c>
      <c r="BD681" s="228" t="s">
        <v>118</v>
      </c>
      <c r="BE681" s="228" t="s">
        <v>103</v>
      </c>
      <c r="BF681" s="228" t="s">
        <v>2067</v>
      </c>
      <c r="BG681" s="244"/>
      <c r="BH681" s="228"/>
      <c r="BI681" s="228"/>
      <c r="BJ681" s="228"/>
      <c r="BK681" s="228"/>
      <c r="BL681" s="228"/>
      <c r="BM681" s="244">
        <v>3</v>
      </c>
      <c r="BN681" s="228">
        <v>1</v>
      </c>
      <c r="BO681" s="228">
        <v>0.5</v>
      </c>
      <c r="BP681" s="228"/>
      <c r="BQ681" s="228"/>
      <c r="BR681" s="228"/>
      <c r="BS681" s="228"/>
      <c r="BT681" s="228"/>
      <c r="BU681" s="228"/>
      <c r="BV681" s="228"/>
      <c r="BW681" s="228"/>
      <c r="BX681" s="228"/>
      <c r="BY681" s="244"/>
      <c r="BZ681" s="228"/>
      <c r="CA681" s="228"/>
      <c r="CB681" s="228"/>
      <c r="CC681" s="228"/>
      <c r="CD681" s="228"/>
      <c r="CE681" s="228"/>
      <c r="CF681" s="310">
        <f t="shared" si="352"/>
        <v>100</v>
      </c>
      <c r="CG681" s="251"/>
      <c r="CH681" s="246" t="s">
        <v>1663</v>
      </c>
      <c r="CI681" s="246">
        <v>100</v>
      </c>
      <c r="CJ681" s="246" t="s">
        <v>514</v>
      </c>
      <c r="CK681" s="247"/>
      <c r="CL681" s="248"/>
      <c r="CM681" s="248"/>
      <c r="CN681" s="248"/>
      <c r="CO681" s="248"/>
      <c r="CP681" s="248"/>
      <c r="CQ681" s="248"/>
      <c r="CR681" s="248"/>
      <c r="CS681" s="248"/>
      <c r="CT681" s="248"/>
      <c r="CU681" s="248"/>
      <c r="CV681" s="248"/>
      <c r="CW681" s="248"/>
      <c r="CX681" s="248"/>
      <c r="CY681" s="248"/>
      <c r="CZ681" s="248"/>
      <c r="DA681" s="248"/>
      <c r="DB681" s="248">
        <v>75</v>
      </c>
      <c r="DC681" s="244">
        <v>25</v>
      </c>
      <c r="DD681" s="248"/>
      <c r="DE681" s="248"/>
      <c r="DF681" s="248"/>
      <c r="DG681" s="248"/>
      <c r="DH681" s="248"/>
      <c r="DI681" s="248"/>
      <c r="DJ681" s="248"/>
      <c r="DK681" s="306">
        <f t="shared" si="353"/>
        <v>100</v>
      </c>
      <c r="DL681" s="245"/>
      <c r="DM681" s="248"/>
      <c r="DN681" s="248"/>
      <c r="DO681" s="307"/>
      <c r="DQ681" s="245"/>
      <c r="DR681" s="307"/>
      <c r="DS681" s="245"/>
      <c r="DT681" s="262" t="s">
        <v>2218</v>
      </c>
      <c r="DU681" s="249"/>
      <c r="DV681" s="249"/>
      <c r="DW681" s="311" t="e">
        <f>VLOOKUP(P681,[3]definitions_list_lookup!$K$30:$L$54,2,0)</f>
        <v>#N/A</v>
      </c>
      <c r="DX681" s="268" t="s">
        <v>2098</v>
      </c>
      <c r="DY681" s="268" t="s">
        <v>2219</v>
      </c>
      <c r="DZ681" s="482"/>
      <c r="EA681" s="312"/>
      <c r="EB681" s="249"/>
      <c r="EC681" s="312"/>
      <c r="ED681" s="229" t="s">
        <v>2517</v>
      </c>
      <c r="EE681" s="313"/>
      <c r="EF681" s="314"/>
      <c r="EG681" s="313"/>
      <c r="EH681" s="315"/>
      <c r="EI681" s="316"/>
      <c r="EJ681" s="317"/>
      <c r="EK681" s="318"/>
      <c r="EL681" s="313"/>
      <c r="EM681" s="315"/>
      <c r="EN681" s="315"/>
      <c r="EO681" s="319"/>
      <c r="EP681" s="319"/>
      <c r="EQ681" s="319"/>
      <c r="ER681" s="319"/>
      <c r="ES681" s="319"/>
      <c r="ET681" s="319"/>
      <c r="EU681" s="319"/>
      <c r="EV681" s="320"/>
      <c r="EW681" s="320"/>
      <c r="EX681" s="320"/>
      <c r="EY681" s="320"/>
      <c r="EZ681" s="192" t="e">
        <f t="shared" si="313"/>
        <v>#DIV/0!</v>
      </c>
      <c r="FA681" s="192" t="e">
        <f t="shared" si="314"/>
        <v>#DIV/0!</v>
      </c>
      <c r="FB681" s="192" t="e">
        <f t="shared" si="315"/>
        <v>#DIV/0!</v>
      </c>
      <c r="FC681" s="192" t="e">
        <f t="shared" si="316"/>
        <v>#DIV/0!</v>
      </c>
      <c r="FD681" s="192" t="e">
        <f t="shared" si="317"/>
        <v>#DIV/0!</v>
      </c>
      <c r="FE681" s="193" t="e">
        <f t="shared" si="318"/>
        <v>#DIV/0!</v>
      </c>
      <c r="FF681" s="194" t="e">
        <f t="shared" si="319"/>
        <v>#DIV/0!</v>
      </c>
      <c r="FG681" s="401" t="s">
        <v>2376</v>
      </c>
      <c r="FH681" s="315"/>
      <c r="FI681" s="778">
        <f t="shared" si="324"/>
        <v>0</v>
      </c>
      <c r="FJ681" s="779" t="e">
        <f t="shared" si="325"/>
        <v>#DIV/0!</v>
      </c>
      <c r="FK681" s="779" t="e">
        <f t="shared" si="326"/>
        <v>#DIV/0!</v>
      </c>
      <c r="FL681" s="780" t="e">
        <f t="shared" si="327"/>
        <v>#DIV/0!</v>
      </c>
      <c r="FM681" s="169" t="e">
        <f t="shared" si="328"/>
        <v>#DIV/0!</v>
      </c>
      <c r="FN681" s="783" t="e">
        <f t="shared" si="329"/>
        <v>#DIV/0!</v>
      </c>
      <c r="FO681" s="228"/>
      <c r="FP681" s="228"/>
      <c r="FQ681" s="228"/>
      <c r="FR681" s="228"/>
      <c r="FS681" s="228"/>
      <c r="FT681" s="228"/>
      <c r="FU681" s="228"/>
      <c r="FV681" s="228"/>
      <c r="FW681" s="228"/>
      <c r="FX681" s="228"/>
      <c r="FY681" s="228"/>
      <c r="FZ681" s="228"/>
      <c r="GA681" s="228"/>
      <c r="GB681" s="228"/>
      <c r="GC681" s="228"/>
      <c r="GD681" s="228"/>
      <c r="GE681" s="228"/>
      <c r="GF681" s="228"/>
      <c r="GG681" s="228"/>
      <c r="GH681" s="228"/>
      <c r="GI681" s="228"/>
      <c r="GJ681" s="228"/>
      <c r="GK681" s="228"/>
      <c r="GL681" s="228"/>
      <c r="GM681" s="228"/>
      <c r="GN681" s="228"/>
      <c r="GO681" s="228"/>
      <c r="GP681" s="228"/>
      <c r="GQ681" s="228"/>
      <c r="GR681" s="228"/>
      <c r="GS681" s="228"/>
      <c r="GT681" s="228"/>
      <c r="GU681" s="228"/>
      <c r="GV681" s="228"/>
      <c r="GW681" s="228"/>
      <c r="GX681" s="228"/>
      <c r="GY681" s="228"/>
      <c r="GZ681" s="228"/>
      <c r="HA681" s="228"/>
      <c r="HB681" s="228"/>
      <c r="HC681" s="228"/>
      <c r="HD681" s="228"/>
      <c r="HE681" s="228"/>
      <c r="HF681" s="228"/>
      <c r="HG681" s="228"/>
      <c r="HH681" s="228"/>
      <c r="HI681" s="228"/>
      <c r="HJ681" s="228"/>
      <c r="HK681" s="228"/>
      <c r="HL681" s="228"/>
      <c r="HM681" s="228"/>
      <c r="HN681" s="228"/>
      <c r="HO681" s="228"/>
      <c r="HP681" s="228"/>
      <c r="HQ681" s="228"/>
      <c r="HR681" s="228"/>
      <c r="HS681" s="228"/>
      <c r="HT681" s="228"/>
      <c r="HU681" s="228"/>
      <c r="HV681" s="228"/>
      <c r="HW681" s="228"/>
      <c r="HX681" s="228"/>
      <c r="HY681" s="228"/>
      <c r="HZ681" s="228"/>
      <c r="IA681" s="228"/>
      <c r="IB681" s="228"/>
      <c r="IC681" s="228"/>
      <c r="ID681" s="228"/>
      <c r="IE681" s="228"/>
      <c r="IF681" s="228"/>
      <c r="IG681" s="228"/>
      <c r="IH681" s="228"/>
      <c r="II681" s="228"/>
      <c r="IJ681" s="228"/>
      <c r="IK681" s="228"/>
      <c r="IL681" s="228"/>
      <c r="IM681" s="228"/>
      <c r="IN681" s="228"/>
      <c r="IO681" s="228"/>
      <c r="IP681" s="228"/>
      <c r="IQ681" s="228"/>
      <c r="IR681" s="228"/>
      <c r="IS681" s="228"/>
      <c r="IT681" s="228"/>
      <c r="IU681" s="228"/>
      <c r="IV681" s="228"/>
      <c r="IW681" s="228"/>
      <c r="IX681" s="228"/>
      <c r="IY681" s="228"/>
      <c r="IZ681" s="228"/>
      <c r="JA681" s="228"/>
      <c r="JB681" s="228"/>
      <c r="JC681" s="228"/>
      <c r="JD681" s="228"/>
      <c r="JE681" s="228"/>
      <c r="JF681" s="228"/>
      <c r="JG681" s="228"/>
      <c r="JH681" s="228"/>
      <c r="JI681" s="228"/>
      <c r="JJ681" s="228"/>
      <c r="JK681" s="228"/>
      <c r="JL681" s="228"/>
      <c r="JM681" s="228"/>
      <c r="JN681" s="228"/>
      <c r="JO681" s="228"/>
      <c r="JP681" s="228"/>
      <c r="JQ681" s="228"/>
      <c r="JR681" s="228"/>
      <c r="JS681" s="228"/>
      <c r="JT681" s="228"/>
      <c r="JU681" s="228"/>
      <c r="JV681" s="228"/>
      <c r="JW681" s="228"/>
      <c r="JX681" s="228"/>
      <c r="JY681" s="228"/>
      <c r="JZ681" s="228"/>
      <c r="KA681" s="228"/>
      <c r="KB681" s="228"/>
      <c r="KC681" s="228"/>
      <c r="KD681" s="228"/>
      <c r="KE681" s="228"/>
      <c r="KF681" s="228"/>
      <c r="KG681" s="228"/>
      <c r="KH681" s="228"/>
      <c r="KI681" s="228"/>
      <c r="KJ681" s="228"/>
      <c r="KK681" s="228"/>
      <c r="KL681" s="228"/>
      <c r="KM681" s="228"/>
      <c r="KN681" s="228"/>
      <c r="KO681" s="228"/>
      <c r="KP681" s="228"/>
      <c r="KQ681" s="228"/>
      <c r="KR681" s="228"/>
      <c r="KS681" s="228"/>
      <c r="KT681" s="228"/>
      <c r="KU681" s="228"/>
      <c r="KV681" s="228"/>
      <c r="KW681" s="228"/>
      <c r="KX681" s="228"/>
      <c r="KY681" s="228"/>
      <c r="KZ681" s="228"/>
      <c r="LA681" s="228"/>
      <c r="LB681" s="228"/>
      <c r="LC681" s="228"/>
      <c r="LD681" s="228"/>
      <c r="LE681" s="228"/>
      <c r="LF681" s="228"/>
      <c r="LG681" s="228"/>
      <c r="LH681" s="228"/>
      <c r="LI681" s="228"/>
      <c r="LJ681" s="228"/>
      <c r="LK681" s="228"/>
      <c r="LL681" s="228"/>
      <c r="LM681" s="228"/>
      <c r="LN681" s="228"/>
      <c r="LO681" s="228"/>
      <c r="LP681" s="228"/>
      <c r="LQ681" s="228"/>
      <c r="LR681" s="228"/>
      <c r="LS681" s="228"/>
      <c r="LT681" s="228"/>
      <c r="LU681" s="228"/>
      <c r="LV681" s="228"/>
      <c r="LW681" s="228"/>
      <c r="LX681" s="228"/>
      <c r="LY681" s="228"/>
      <c r="LZ681" s="228"/>
      <c r="MA681" s="228"/>
      <c r="MB681" s="228"/>
      <c r="MC681" s="228"/>
      <c r="MD681" s="228"/>
      <c r="ME681" s="228"/>
      <c r="MF681" s="228"/>
      <c r="MG681" s="228"/>
      <c r="MH681" s="228"/>
      <c r="MI681" s="228"/>
      <c r="MJ681" s="228"/>
      <c r="MK681" s="228"/>
      <c r="ML681" s="228"/>
      <c r="MM681" s="228"/>
      <c r="MN681" s="228"/>
      <c r="MO681" s="228"/>
      <c r="MP681" s="228"/>
      <c r="MQ681" s="228"/>
      <c r="MR681" s="228"/>
      <c r="MS681" s="228"/>
      <c r="MT681" s="228"/>
      <c r="MU681" s="228"/>
      <c r="MV681" s="228"/>
      <c r="MW681" s="228"/>
      <c r="MX681" s="228"/>
      <c r="MY681" s="228"/>
      <c r="MZ681" s="228"/>
      <c r="NA681" s="228"/>
      <c r="NB681" s="228"/>
      <c r="NC681" s="228"/>
      <c r="ND681" s="228"/>
      <c r="NE681" s="228"/>
      <c r="NF681" s="228"/>
      <c r="NG681" s="228"/>
      <c r="NH681" s="228"/>
      <c r="NI681" s="228"/>
      <c r="NJ681" s="228"/>
      <c r="NK681" s="228"/>
      <c r="NL681" s="228"/>
      <c r="NM681" s="228"/>
      <c r="NN681" s="228"/>
      <c r="NO681" s="228"/>
      <c r="NP681" s="228"/>
      <c r="NQ681" s="228"/>
      <c r="NR681" s="228"/>
      <c r="NS681" s="228"/>
      <c r="NT681" s="228"/>
      <c r="NU681" s="228"/>
      <c r="NV681" s="228"/>
      <c r="NW681" s="228"/>
      <c r="NX681" s="228"/>
      <c r="NY681" s="228"/>
      <c r="NZ681" s="228"/>
      <c r="OA681" s="228"/>
      <c r="OB681" s="228"/>
      <c r="OC681" s="228"/>
      <c r="OD681" s="228"/>
      <c r="OE681" s="228"/>
      <c r="OF681" s="228"/>
      <c r="OG681" s="228"/>
      <c r="OH681" s="228"/>
      <c r="OI681" s="228"/>
      <c r="OJ681" s="228"/>
      <c r="OK681" s="228"/>
      <c r="OL681" s="228"/>
      <c r="OM681" s="228"/>
      <c r="ON681" s="228"/>
      <c r="OO681" s="228"/>
      <c r="OP681" s="228"/>
      <c r="OQ681" s="228"/>
      <c r="OR681" s="228"/>
      <c r="OS681" s="228"/>
      <c r="OT681" s="228"/>
      <c r="OU681" s="228"/>
      <c r="OV681" s="228"/>
      <c r="OW681" s="228"/>
      <c r="OX681" s="228"/>
      <c r="OY681" s="228"/>
      <c r="OZ681" s="228"/>
      <c r="PA681" s="228"/>
      <c r="PB681" s="228"/>
      <c r="PC681" s="228"/>
      <c r="PD681" s="228"/>
      <c r="PE681" s="228"/>
      <c r="PF681" s="228"/>
      <c r="PG681" s="228"/>
      <c r="PH681" s="228"/>
      <c r="PI681" s="228"/>
      <c r="PJ681" s="228"/>
      <c r="PK681" s="228"/>
      <c r="PL681" s="228"/>
      <c r="PM681" s="228"/>
      <c r="PN681" s="228"/>
      <c r="PO681" s="228"/>
      <c r="PP681" s="228"/>
      <c r="PQ681" s="228"/>
      <c r="PR681" s="228"/>
      <c r="PS681" s="228"/>
      <c r="PT681" s="228"/>
      <c r="PU681" s="228"/>
      <c r="PV681" s="228"/>
      <c r="PW681" s="228"/>
      <c r="PX681" s="228"/>
      <c r="PY681" s="228"/>
      <c r="PZ681" s="228"/>
      <c r="QA681" s="228"/>
      <c r="QB681" s="228"/>
      <c r="QC681" s="228"/>
      <c r="QD681" s="228"/>
      <c r="QE681" s="228"/>
      <c r="QF681" s="228"/>
      <c r="QG681" s="228"/>
      <c r="QH681" s="228"/>
      <c r="QI681" s="228"/>
      <c r="QJ681" s="228"/>
      <c r="QK681" s="228"/>
      <c r="QL681" s="228"/>
      <c r="QM681" s="228"/>
      <c r="QN681" s="228"/>
      <c r="QO681" s="228"/>
      <c r="QP681" s="228"/>
      <c r="QQ681" s="228"/>
      <c r="QR681" s="228"/>
      <c r="QS681" s="228"/>
      <c r="QT681" s="228"/>
      <c r="QU681" s="228"/>
      <c r="QV681" s="228"/>
      <c r="QW681" s="228"/>
      <c r="QX681" s="228"/>
      <c r="QY681" s="228"/>
      <c r="QZ681" s="228"/>
      <c r="RA681" s="228"/>
      <c r="RB681" s="228"/>
      <c r="RC681" s="228"/>
      <c r="RD681" s="228"/>
      <c r="RE681" s="228"/>
      <c r="RF681" s="228"/>
      <c r="RG681" s="228"/>
      <c r="RH681" s="228"/>
      <c r="RI681" s="228"/>
      <c r="RJ681" s="228"/>
      <c r="RK681" s="228"/>
      <c r="RL681" s="228"/>
      <c r="RM681" s="228"/>
      <c r="RN681" s="228"/>
      <c r="RO681" s="228"/>
      <c r="RP681" s="228"/>
      <c r="RQ681" s="228"/>
      <c r="RR681" s="228"/>
      <c r="RS681" s="228"/>
      <c r="RT681" s="228"/>
      <c r="RU681" s="228"/>
      <c r="RV681" s="228"/>
      <c r="RW681" s="228"/>
      <c r="RX681" s="228"/>
      <c r="RY681" s="228"/>
      <c r="RZ681" s="228"/>
      <c r="SA681" s="228"/>
      <c r="SB681" s="228"/>
      <c r="SC681" s="228"/>
      <c r="SD681" s="228"/>
      <c r="SE681" s="228"/>
      <c r="SF681" s="228"/>
      <c r="SG681" s="228"/>
      <c r="SH681" s="228"/>
      <c r="SI681" s="228"/>
      <c r="SJ681" s="228"/>
      <c r="SK681" s="228"/>
      <c r="SL681" s="228"/>
      <c r="SM681" s="228"/>
      <c r="SN681" s="228"/>
      <c r="SO681" s="228"/>
      <c r="SP681" s="228"/>
      <c r="SQ681" s="228"/>
      <c r="SR681" s="228"/>
      <c r="SS681" s="228"/>
      <c r="ST681" s="228"/>
      <c r="SU681" s="228"/>
      <c r="SV681" s="228"/>
      <c r="SW681" s="228"/>
      <c r="SX681" s="228"/>
      <c r="SY681" s="228"/>
      <c r="SZ681" s="228"/>
      <c r="TA681" s="228"/>
      <c r="TB681" s="228"/>
      <c r="TC681" s="228"/>
      <c r="TD681" s="228"/>
      <c r="TE681" s="228"/>
      <c r="TF681" s="228"/>
      <c r="TG681" s="228"/>
      <c r="TH681" s="228"/>
      <c r="TI681" s="228"/>
      <c r="TJ681" s="228"/>
      <c r="TK681" s="228"/>
      <c r="TL681" s="228"/>
      <c r="TM681" s="228"/>
      <c r="TN681" s="228"/>
      <c r="TO681" s="228"/>
      <c r="TP681" s="228"/>
      <c r="TQ681" s="228"/>
      <c r="TR681" s="228"/>
      <c r="TS681" s="228"/>
      <c r="TT681" s="228"/>
      <c r="TU681" s="228"/>
      <c r="TV681" s="228"/>
      <c r="TW681" s="228"/>
      <c r="TX681" s="228"/>
      <c r="TY681" s="228"/>
      <c r="TZ681" s="228"/>
      <c r="UA681" s="228"/>
      <c r="UB681" s="228"/>
      <c r="UC681" s="228"/>
      <c r="UD681" s="228"/>
      <c r="UE681" s="228"/>
      <c r="UF681" s="228"/>
      <c r="UG681" s="228"/>
      <c r="UH681" s="228"/>
      <c r="UI681" s="228"/>
      <c r="UJ681" s="228"/>
      <c r="UK681" s="228"/>
      <c r="UL681" s="228"/>
      <c r="UM681" s="228"/>
      <c r="UN681" s="228"/>
      <c r="UO681" s="228"/>
      <c r="UP681" s="228"/>
      <c r="UQ681" s="228"/>
      <c r="UR681" s="228"/>
      <c r="US681" s="228"/>
      <c r="UT681" s="228"/>
      <c r="UU681" s="228"/>
      <c r="UV681" s="228"/>
      <c r="UW681" s="228"/>
      <c r="UX681" s="228"/>
      <c r="UY681" s="228"/>
      <c r="UZ681" s="228"/>
      <c r="VA681" s="228"/>
      <c r="VB681" s="228"/>
      <c r="VC681" s="228"/>
      <c r="VD681" s="228"/>
      <c r="VE681" s="228"/>
      <c r="VF681" s="228"/>
      <c r="VG681" s="228"/>
      <c r="VH681" s="228"/>
      <c r="VI681" s="228"/>
      <c r="VJ681" s="228"/>
      <c r="VK681" s="228"/>
      <c r="VL681" s="228"/>
      <c r="VM681" s="228"/>
      <c r="VN681" s="228"/>
      <c r="VO681" s="228"/>
      <c r="VP681" s="228"/>
      <c r="VQ681" s="228"/>
      <c r="VR681" s="228"/>
      <c r="VS681" s="228"/>
      <c r="VT681" s="228"/>
      <c r="VU681" s="228"/>
      <c r="VV681" s="228"/>
      <c r="VW681" s="228"/>
      <c r="VX681" s="228"/>
      <c r="VY681" s="228"/>
      <c r="VZ681" s="228"/>
      <c r="WA681" s="228"/>
      <c r="WB681" s="228"/>
      <c r="WC681" s="228"/>
      <c r="WD681" s="228"/>
      <c r="WE681" s="228"/>
      <c r="WF681" s="228"/>
      <c r="WG681" s="228"/>
      <c r="WH681" s="228"/>
      <c r="WI681" s="228"/>
      <c r="WJ681" s="228"/>
      <c r="WK681" s="228"/>
      <c r="WL681" s="228"/>
      <c r="WM681" s="228"/>
      <c r="WN681" s="228"/>
      <c r="WO681" s="228"/>
      <c r="WP681" s="228"/>
      <c r="WQ681" s="228"/>
      <c r="WR681" s="228"/>
      <c r="WS681" s="228"/>
      <c r="WT681" s="228"/>
      <c r="WU681" s="228"/>
      <c r="WV681" s="228"/>
      <c r="WW681" s="228"/>
      <c r="WX681" s="228"/>
      <c r="WY681" s="228"/>
      <c r="WZ681" s="228"/>
      <c r="XA681" s="228"/>
      <c r="XB681" s="228"/>
      <c r="XC681" s="228"/>
      <c r="XD681" s="228"/>
      <c r="XE681" s="228"/>
      <c r="XF681" s="228"/>
      <c r="XG681" s="228"/>
      <c r="XH681" s="228"/>
      <c r="XI681" s="228"/>
      <c r="XJ681" s="228"/>
      <c r="XK681" s="228"/>
      <c r="XL681" s="228"/>
      <c r="XM681" s="228"/>
      <c r="XN681" s="228"/>
      <c r="XO681" s="228"/>
      <c r="XP681" s="228"/>
      <c r="XQ681" s="228"/>
      <c r="XR681" s="228"/>
      <c r="XS681" s="228"/>
      <c r="XT681" s="228"/>
      <c r="XU681" s="228"/>
      <c r="XV681" s="228"/>
      <c r="XW681" s="228"/>
      <c r="XX681" s="228"/>
      <c r="XY681" s="228"/>
      <c r="XZ681" s="228"/>
      <c r="YA681" s="228"/>
      <c r="YB681" s="228"/>
      <c r="YC681" s="228"/>
      <c r="YD681" s="228"/>
      <c r="YE681" s="228"/>
      <c r="YF681" s="228"/>
      <c r="YG681" s="228"/>
      <c r="YH681" s="228"/>
      <c r="YI681" s="228"/>
      <c r="YJ681" s="228"/>
      <c r="YK681" s="228"/>
      <c r="YL681" s="228"/>
      <c r="YM681" s="228"/>
      <c r="YN681" s="228"/>
      <c r="YO681" s="228"/>
      <c r="YP681" s="228"/>
      <c r="YQ681" s="228"/>
      <c r="YR681" s="228"/>
      <c r="YS681" s="228"/>
      <c r="YT681" s="228"/>
      <c r="YU681" s="228"/>
      <c r="YV681" s="228"/>
      <c r="YW681" s="228"/>
      <c r="YX681" s="228"/>
      <c r="YY681" s="228"/>
      <c r="YZ681" s="228"/>
      <c r="ZA681" s="228"/>
      <c r="ZB681" s="228"/>
      <c r="ZC681" s="228"/>
      <c r="ZD681" s="228"/>
      <c r="ZE681" s="228"/>
      <c r="ZF681" s="228"/>
      <c r="ZG681" s="228"/>
      <c r="ZH681" s="228"/>
      <c r="ZI681" s="228"/>
      <c r="ZJ681" s="228"/>
      <c r="ZK681" s="228"/>
      <c r="ZL681" s="228"/>
      <c r="ZM681" s="228"/>
      <c r="ZN681" s="228"/>
      <c r="ZO681" s="228"/>
      <c r="ZP681" s="228"/>
      <c r="ZQ681" s="228"/>
      <c r="ZR681" s="228"/>
      <c r="ZS681" s="228"/>
      <c r="ZT681" s="228"/>
      <c r="ZU681" s="228"/>
      <c r="ZV681" s="228"/>
      <c r="ZW681" s="228"/>
      <c r="ZX681" s="228"/>
      <c r="ZY681" s="228"/>
      <c r="ZZ681" s="228"/>
      <c r="AAA681" s="228"/>
      <c r="AAB681" s="228"/>
      <c r="AAC681" s="228"/>
      <c r="AAD681" s="228"/>
      <c r="AAE681" s="228"/>
      <c r="AAF681" s="228"/>
      <c r="AAG681" s="228"/>
      <c r="AAH681" s="228"/>
      <c r="AAI681" s="228"/>
      <c r="AAJ681" s="228"/>
      <c r="AAK681" s="228"/>
      <c r="AAL681" s="228"/>
      <c r="AAM681" s="228"/>
      <c r="AAN681" s="228"/>
      <c r="AAO681" s="228"/>
      <c r="AAP681" s="228"/>
      <c r="AAQ681" s="228"/>
      <c r="AAR681" s="228"/>
      <c r="AAS681" s="228"/>
      <c r="AAT681" s="228"/>
      <c r="AAU681" s="228"/>
      <c r="AAV681" s="228"/>
      <c r="AAW681" s="228"/>
      <c r="AAX681" s="228"/>
      <c r="AAY681" s="228"/>
      <c r="AAZ681" s="228"/>
      <c r="ABA681" s="228"/>
      <c r="ABB681" s="228"/>
      <c r="ABC681" s="228"/>
      <c r="ABD681" s="228"/>
      <c r="ABE681" s="228"/>
      <c r="ABF681" s="228"/>
      <c r="ABG681" s="228"/>
      <c r="ABH681" s="228"/>
      <c r="ABI681" s="228"/>
      <c r="ABJ681" s="228"/>
      <c r="ABK681" s="228"/>
      <c r="ABL681" s="228"/>
      <c r="ABM681" s="228"/>
      <c r="ABN681" s="228"/>
      <c r="ABO681" s="228"/>
      <c r="ABP681" s="228"/>
      <c r="ABQ681" s="228"/>
      <c r="ABR681" s="228"/>
      <c r="ABS681" s="228"/>
      <c r="ABT681" s="228"/>
      <c r="ABU681" s="228"/>
      <c r="ABV681" s="228"/>
      <c r="ABW681" s="228"/>
      <c r="ABX681" s="228"/>
      <c r="ABY681" s="228"/>
      <c r="ABZ681" s="228"/>
      <c r="ACA681" s="228"/>
      <c r="ACB681" s="228"/>
      <c r="ACC681" s="228"/>
      <c r="ACD681" s="228"/>
      <c r="ACE681" s="228"/>
      <c r="ACF681" s="228"/>
      <c r="ACG681" s="228"/>
      <c r="ACH681" s="228"/>
      <c r="ACI681" s="228"/>
      <c r="ACJ681" s="228"/>
      <c r="ACK681" s="228"/>
      <c r="ACL681" s="228"/>
      <c r="ACM681" s="228"/>
      <c r="ACN681" s="228"/>
      <c r="ACO681" s="228"/>
      <c r="ACP681" s="228"/>
      <c r="ACQ681" s="228"/>
      <c r="ACR681" s="228"/>
      <c r="ACS681" s="228"/>
      <c r="ACT681" s="228"/>
      <c r="ACU681" s="228"/>
      <c r="ACV681" s="228"/>
      <c r="ACW681" s="228"/>
      <c r="ACX681" s="228"/>
      <c r="ACY681" s="228"/>
      <c r="ACZ681" s="228"/>
      <c r="ADA681" s="228"/>
      <c r="ADB681" s="228"/>
      <c r="ADC681" s="228"/>
      <c r="ADD681" s="228"/>
      <c r="ADE681" s="228"/>
      <c r="ADF681" s="228"/>
      <c r="ADG681" s="228"/>
      <c r="ADH681" s="228"/>
      <c r="ADI681" s="228"/>
      <c r="ADJ681" s="228"/>
      <c r="ADK681" s="228"/>
      <c r="ADL681" s="228"/>
      <c r="ADM681" s="228"/>
      <c r="ADN681" s="228"/>
      <c r="ADO681" s="228"/>
      <c r="ADP681" s="228"/>
      <c r="ADQ681" s="228"/>
      <c r="ADR681" s="228"/>
      <c r="ADS681" s="228"/>
      <c r="ADT681" s="228"/>
      <c r="ADU681" s="228"/>
      <c r="ADV681" s="228"/>
      <c r="ADW681" s="228"/>
      <c r="ADX681" s="228"/>
      <c r="ADY681" s="228"/>
      <c r="ADZ681" s="228"/>
      <c r="AEA681" s="228"/>
      <c r="AEB681" s="228"/>
      <c r="AEC681" s="228"/>
      <c r="AED681" s="228"/>
      <c r="AEE681" s="228"/>
      <c r="AEF681" s="228"/>
      <c r="AEG681" s="228"/>
      <c r="AEH681" s="228"/>
      <c r="AEI681" s="228"/>
      <c r="AEJ681" s="228"/>
      <c r="AEK681" s="228"/>
      <c r="AEL681" s="228"/>
      <c r="AEM681" s="228"/>
      <c r="AEN681" s="228"/>
      <c r="AEO681" s="228"/>
      <c r="AEP681" s="228"/>
      <c r="AEQ681" s="228"/>
      <c r="AER681" s="228"/>
      <c r="AES681" s="228"/>
      <c r="AET681" s="228"/>
      <c r="AEU681" s="228"/>
      <c r="AEV681" s="228"/>
      <c r="AEW681" s="228"/>
      <c r="AEX681" s="228"/>
      <c r="AEY681" s="228"/>
      <c r="AEZ681" s="228"/>
      <c r="AFA681" s="228"/>
      <c r="AFB681" s="228"/>
      <c r="AFC681" s="228"/>
      <c r="AFD681" s="228"/>
      <c r="AFE681" s="228"/>
      <c r="AFF681" s="228"/>
      <c r="AFG681" s="228"/>
      <c r="AFH681" s="228"/>
      <c r="AFI681" s="228"/>
      <c r="AFJ681" s="228"/>
      <c r="AFK681" s="228"/>
      <c r="AFL681" s="228"/>
      <c r="AFM681" s="228"/>
      <c r="AFN681" s="228"/>
      <c r="AFO681" s="228"/>
      <c r="AFP681" s="228"/>
      <c r="AFQ681" s="228"/>
      <c r="AFR681" s="228"/>
      <c r="AFS681" s="228"/>
      <c r="AFT681" s="228"/>
      <c r="AFU681" s="228"/>
      <c r="AFV681" s="228"/>
      <c r="AFW681" s="228"/>
      <c r="AFX681" s="228"/>
      <c r="AFY681" s="228"/>
      <c r="AFZ681" s="228"/>
      <c r="AGA681" s="228"/>
      <c r="AGB681" s="228"/>
      <c r="AGC681" s="228"/>
      <c r="AGD681" s="228"/>
      <c r="AGE681" s="228"/>
      <c r="AGF681" s="228"/>
      <c r="AGG681" s="228"/>
      <c r="AGH681" s="228"/>
      <c r="AGI681" s="228"/>
      <c r="AGJ681" s="228"/>
      <c r="AGK681" s="228"/>
      <c r="AGL681" s="228"/>
      <c r="AGM681" s="228"/>
      <c r="AGN681" s="228"/>
      <c r="AGO681" s="228"/>
      <c r="AGP681" s="228"/>
      <c r="AGQ681" s="228"/>
      <c r="AGR681" s="228"/>
      <c r="AGS681" s="228"/>
      <c r="AGT681" s="228"/>
      <c r="AGU681" s="228"/>
      <c r="AGV681" s="228"/>
      <c r="AGW681" s="228"/>
      <c r="AGX681" s="228"/>
      <c r="AGY681" s="228"/>
      <c r="AGZ681" s="228"/>
      <c r="AHA681" s="228"/>
      <c r="AHB681" s="228"/>
      <c r="AHC681" s="228"/>
      <c r="AHD681" s="228"/>
      <c r="AHE681" s="228"/>
      <c r="AHF681" s="228"/>
      <c r="AHG681" s="228"/>
      <c r="AHH681" s="228"/>
      <c r="AHI681" s="228"/>
      <c r="AHJ681" s="228"/>
      <c r="AHK681" s="228"/>
      <c r="AHL681" s="228"/>
      <c r="AHM681" s="228"/>
      <c r="AHN681" s="228"/>
      <c r="AHO681" s="228"/>
      <c r="AHP681" s="228"/>
      <c r="AHQ681" s="228"/>
      <c r="AHR681" s="228"/>
      <c r="AHS681" s="228"/>
      <c r="AHT681" s="228"/>
      <c r="AHU681" s="228"/>
      <c r="AHV681" s="228"/>
      <c r="AHW681" s="228"/>
      <c r="AHX681" s="228"/>
      <c r="AHY681" s="228"/>
      <c r="AHZ681" s="228"/>
      <c r="AIA681" s="228"/>
      <c r="AIB681" s="228"/>
      <c r="AIC681" s="228"/>
      <c r="AID681" s="228"/>
      <c r="AIE681" s="228"/>
      <c r="AIF681" s="228"/>
      <c r="AIG681" s="228"/>
      <c r="AIH681" s="228"/>
      <c r="AII681" s="228"/>
      <c r="AIJ681" s="228"/>
      <c r="AIK681" s="228"/>
      <c r="AIL681" s="228"/>
      <c r="AIM681" s="228"/>
      <c r="AIN681" s="228"/>
      <c r="AIO681" s="228"/>
      <c r="AIP681" s="228"/>
      <c r="AIQ681" s="228"/>
      <c r="AIR681" s="228"/>
      <c r="AIS681" s="228"/>
      <c r="AIT681" s="228"/>
      <c r="AIU681" s="228"/>
      <c r="AIV681" s="228"/>
      <c r="AIW681" s="228"/>
      <c r="AIX681" s="228"/>
      <c r="AIY681" s="228"/>
      <c r="AIZ681" s="228"/>
      <c r="AJA681" s="228"/>
      <c r="AJB681" s="228"/>
      <c r="AJC681" s="228"/>
      <c r="AJD681" s="228"/>
      <c r="AJE681" s="228"/>
      <c r="AJF681" s="228"/>
      <c r="AJG681" s="228"/>
      <c r="AJH681" s="228"/>
      <c r="AJI681" s="228"/>
      <c r="AJJ681" s="228"/>
      <c r="AJK681" s="228"/>
      <c r="AJL681" s="228"/>
      <c r="AJM681" s="228"/>
      <c r="AJN681" s="228"/>
      <c r="AJO681" s="228"/>
      <c r="AJP681" s="228"/>
      <c r="AJQ681" s="228"/>
      <c r="AJR681" s="228"/>
      <c r="AJS681" s="228"/>
      <c r="AJT681" s="228"/>
      <c r="AJU681" s="228"/>
      <c r="AJV681" s="228"/>
      <c r="AJW681" s="228"/>
      <c r="AJX681" s="228"/>
      <c r="AJY681" s="228"/>
      <c r="AJZ681" s="228"/>
      <c r="AKA681" s="228"/>
      <c r="AKB681" s="228"/>
      <c r="AKC681" s="228"/>
      <c r="AKD681" s="228"/>
      <c r="AKE681" s="228"/>
      <c r="AKF681" s="228"/>
      <c r="AKG681" s="228"/>
      <c r="AKH681" s="228"/>
      <c r="AKI681" s="228"/>
      <c r="AKJ681" s="228"/>
      <c r="AKK681" s="228"/>
      <c r="AKL681" s="228"/>
      <c r="AKM681" s="228"/>
      <c r="AKN681" s="228"/>
      <c r="AKO681" s="228"/>
      <c r="AKP681" s="228"/>
      <c r="AKQ681" s="228"/>
      <c r="AKR681" s="228"/>
      <c r="AKS681" s="228"/>
      <c r="AKT681" s="228"/>
      <c r="AKU681" s="228"/>
      <c r="AKV681" s="228"/>
      <c r="AKW681" s="228"/>
      <c r="AKX681" s="228"/>
      <c r="AKY681" s="228"/>
      <c r="AKZ681" s="228"/>
      <c r="ALA681" s="228"/>
      <c r="ALB681" s="228"/>
      <c r="ALC681" s="228"/>
      <c r="ALD681" s="228"/>
      <c r="ALE681" s="228"/>
      <c r="ALF681" s="228"/>
      <c r="ALG681" s="228"/>
      <c r="ALH681" s="228"/>
      <c r="ALI681" s="228"/>
      <c r="ALJ681" s="228"/>
      <c r="ALK681" s="228"/>
      <c r="ALL681" s="228"/>
      <c r="ALM681" s="228"/>
      <c r="ALN681" s="228"/>
      <c r="ALO681" s="228"/>
      <c r="ALP681" s="228"/>
      <c r="ALQ681" s="228"/>
      <c r="ALR681" s="228"/>
      <c r="ALS681" s="228"/>
      <c r="ALT681" s="228"/>
      <c r="ALU681" s="228"/>
      <c r="ALV681" s="228"/>
      <c r="ALW681" s="228"/>
      <c r="ALX681" s="228"/>
      <c r="ALY681" s="228"/>
      <c r="ALZ681" s="228"/>
      <c r="AMA681" s="228"/>
      <c r="AMB681" s="228"/>
      <c r="AMC681" s="228"/>
      <c r="AMD681" s="228"/>
      <c r="AME681" s="228"/>
      <c r="AMF681" s="228"/>
      <c r="AMG681" s="228"/>
      <c r="AMH681" s="228"/>
      <c r="AMI681" s="228"/>
      <c r="AMJ681" s="228"/>
      <c r="AMK681" s="228"/>
      <c r="AML681" s="228"/>
      <c r="AMM681" s="228"/>
      <c r="AMN681" s="228"/>
      <c r="AMO681" s="228"/>
      <c r="AMP681" s="228"/>
      <c r="AMQ681" s="228"/>
      <c r="AMR681" s="228"/>
      <c r="AMS681" s="228"/>
      <c r="AMT681" s="228"/>
      <c r="AMU681" s="228"/>
      <c r="AMV681" s="228"/>
      <c r="AMW681" s="228"/>
      <c r="AMX681" s="228"/>
    </row>
    <row r="682" spans="1:1038" s="432" customFormat="1" ht="18" customHeight="1">
      <c r="A682" s="523">
        <v>43333</v>
      </c>
      <c r="B682" s="524" t="s">
        <v>1647</v>
      </c>
      <c r="C682" s="422"/>
      <c r="D682" s="525" t="s">
        <v>1279</v>
      </c>
      <c r="E682" s="422">
        <v>88</v>
      </c>
      <c r="F682" s="422">
        <v>3</v>
      </c>
      <c r="G682" s="526" t="str">
        <f t="shared" si="336"/>
        <v>88-3</v>
      </c>
      <c r="H682" s="422">
        <v>0</v>
      </c>
      <c r="I682" s="422">
        <v>80.5</v>
      </c>
      <c r="J682" s="527">
        <f t="shared" si="354"/>
        <v>1</v>
      </c>
      <c r="K682" s="528" t="b">
        <f>IF(J685=1,IF(((VLOOKUP($G682,[3]Depth_Lookup!$A$3:$J$550,9,FALSE))-(I682/100))=0,"Good",IF(((VLOOKUP($G682,[3]Depth_Lookup!$A$3:$J$550,9,FALSE))-(I682/100))&gt;0,"Too Short","Too Long")))</f>
        <v>0</v>
      </c>
      <c r="L682" s="171">
        <f>(VLOOKUP($G682,Depth_Lookup!$A$3:$J$410,10,FALSE))+(H682/100)</f>
        <v>226.47</v>
      </c>
      <c r="M682" s="171">
        <f>(VLOOKUP($G682,Depth_Lookup!$A$3:$J$410,10,FALSE))+(I682/100)</f>
        <v>227.27500000000001</v>
      </c>
      <c r="N682" s="441">
        <v>48</v>
      </c>
      <c r="O682" s="422" t="s">
        <v>1280</v>
      </c>
      <c r="P682" s="422" t="s">
        <v>853</v>
      </c>
      <c r="Q682" s="422" t="s">
        <v>125</v>
      </c>
      <c r="R682" s="526" t="str">
        <f t="shared" si="351"/>
        <v>SerpentinizedHarzburgite</v>
      </c>
      <c r="S682" s="422" t="s">
        <v>94</v>
      </c>
      <c r="T682" s="422" t="s">
        <v>94</v>
      </c>
      <c r="U682" s="422"/>
      <c r="V682" s="422"/>
      <c r="W682" s="422" t="s">
        <v>102</v>
      </c>
      <c r="X682" s="529">
        <f>VLOOKUP(W682,[3]definitions_list_lookup!$A$13:$B$19,2,0)</f>
        <v>5</v>
      </c>
      <c r="Y682" s="422" t="s">
        <v>90</v>
      </c>
      <c r="Z682" s="422" t="s">
        <v>91</v>
      </c>
      <c r="AA682" s="422" t="s">
        <v>1685</v>
      </c>
      <c r="AB682" s="422"/>
      <c r="AC682" s="422"/>
      <c r="AD682" s="422"/>
      <c r="AE682" s="423"/>
      <c r="AF682" s="526" t="e">
        <f>VLOOKUP(AE682,[3]definitions_list_mag!$V$12:$W$15,2,0)</f>
        <v>#N/A</v>
      </c>
      <c r="AG682" s="530"/>
      <c r="AH682" s="422"/>
      <c r="AI682" s="426">
        <f t="shared" si="355"/>
        <v>70</v>
      </c>
      <c r="AJ682" s="422"/>
      <c r="AK682" s="422"/>
      <c r="AL682" s="422"/>
      <c r="AM682" s="422"/>
      <c r="AN682" s="422"/>
      <c r="AO682" s="426"/>
      <c r="AP682" s="422"/>
      <c r="AQ682" s="422"/>
      <c r="AR682" s="422"/>
      <c r="AS682" s="422"/>
      <c r="AT682" s="422"/>
      <c r="AU682" s="426"/>
      <c r="AV682" s="422"/>
      <c r="AW682" s="422"/>
      <c r="AX682" s="422"/>
      <c r="AY682" s="422"/>
      <c r="AZ682" s="422"/>
      <c r="BA682" s="426">
        <v>30</v>
      </c>
      <c r="BB682" s="422">
        <v>8</v>
      </c>
      <c r="BC682" s="422">
        <v>3</v>
      </c>
      <c r="BD682" s="422" t="s">
        <v>118</v>
      </c>
      <c r="BE682" s="422" t="s">
        <v>103</v>
      </c>
      <c r="BF682" s="422" t="s">
        <v>2067</v>
      </c>
      <c r="BG682" s="426"/>
      <c r="BH682" s="422"/>
      <c r="BI682" s="422"/>
      <c r="BJ682" s="422"/>
      <c r="BK682" s="422"/>
      <c r="BL682" s="422"/>
      <c r="BM682" s="426"/>
      <c r="BN682" s="422"/>
      <c r="BO682" s="422"/>
      <c r="BP682" s="422"/>
      <c r="BQ682" s="422"/>
      <c r="BR682" s="422"/>
      <c r="BS682" s="422"/>
      <c r="BT682" s="422"/>
      <c r="BU682" s="422"/>
      <c r="BV682" s="422"/>
      <c r="BW682" s="422"/>
      <c r="BX682" s="422"/>
      <c r="BY682" s="426"/>
      <c r="BZ682" s="422"/>
      <c r="CA682" s="422"/>
      <c r="CB682" s="422"/>
      <c r="CC682" s="422"/>
      <c r="CD682" s="422"/>
      <c r="CE682" s="422"/>
      <c r="CF682" s="531">
        <f t="shared" si="352"/>
        <v>100</v>
      </c>
      <c r="CG682" s="749"/>
      <c r="CH682" s="163" t="s">
        <v>1663</v>
      </c>
      <c r="CI682" s="163">
        <v>100</v>
      </c>
      <c r="CJ682" s="163" t="s">
        <v>514</v>
      </c>
      <c r="CK682" s="164"/>
      <c r="CL682" s="165"/>
      <c r="CM682" s="165"/>
      <c r="CN682" s="165"/>
      <c r="CO682" s="165"/>
      <c r="CP682" s="165"/>
      <c r="CQ682" s="165"/>
      <c r="CR682" s="165"/>
      <c r="CS682" s="165"/>
      <c r="CT682" s="165"/>
      <c r="CU682" s="165"/>
      <c r="CV682" s="165"/>
      <c r="CW682" s="165"/>
      <c r="CX682" s="165"/>
      <c r="CY682" s="165"/>
      <c r="CZ682" s="165"/>
      <c r="DA682" s="165"/>
      <c r="DB682" s="165">
        <v>75</v>
      </c>
      <c r="DC682" s="426">
        <v>25</v>
      </c>
      <c r="DD682" s="165"/>
      <c r="DE682" s="165"/>
      <c r="DF682" s="165"/>
      <c r="DG682" s="165"/>
      <c r="DH682" s="165"/>
      <c r="DI682" s="165"/>
      <c r="DJ682" s="165"/>
      <c r="DK682" s="209">
        <f t="shared" si="353"/>
        <v>100</v>
      </c>
      <c r="DL682" s="166"/>
      <c r="DM682" s="165"/>
      <c r="DN682" s="165"/>
      <c r="DO682" s="167"/>
      <c r="DQ682" s="166"/>
      <c r="DR682" s="167"/>
      <c r="DS682" s="166"/>
      <c r="DT682" s="555" t="s">
        <v>2218</v>
      </c>
      <c r="DU682" s="429"/>
      <c r="DV682" s="429"/>
      <c r="DW682" s="532" t="e">
        <f>VLOOKUP(P682,[3]definitions_list_lookup!$K$30:$L$54,2,0)</f>
        <v>#N/A</v>
      </c>
      <c r="DX682" s="443" t="s">
        <v>2098</v>
      </c>
      <c r="DY682" s="443" t="s">
        <v>2219</v>
      </c>
      <c r="DZ682" s="533"/>
      <c r="EA682" s="534"/>
      <c r="EB682" s="429"/>
      <c r="EC682" s="534"/>
      <c r="ED682" s="229" t="s">
        <v>2517</v>
      </c>
      <c r="EE682" s="535"/>
      <c r="EF682" s="536"/>
      <c r="EG682" s="535"/>
      <c r="EH682" s="537"/>
      <c r="EI682" s="538"/>
      <c r="EJ682" s="539"/>
      <c r="EK682" s="540"/>
      <c r="EL682" s="535"/>
      <c r="EM682" s="537"/>
      <c r="EN682" s="537"/>
      <c r="EO682" s="541"/>
      <c r="EP682" s="541"/>
      <c r="EQ682" s="541"/>
      <c r="ER682" s="541"/>
      <c r="ES682" s="541"/>
      <c r="ET682" s="541"/>
      <c r="EU682" s="541"/>
      <c r="EV682" s="542"/>
      <c r="EW682" s="542"/>
      <c r="EX682" s="542"/>
      <c r="EY682" s="542"/>
      <c r="EZ682" s="192" t="e">
        <f t="shared" si="313"/>
        <v>#DIV/0!</v>
      </c>
      <c r="FA682" s="192" t="e">
        <f t="shared" si="314"/>
        <v>#DIV/0!</v>
      </c>
      <c r="FB682" s="192" t="e">
        <f t="shared" si="315"/>
        <v>#DIV/0!</v>
      </c>
      <c r="FC682" s="192" t="e">
        <f t="shared" si="316"/>
        <v>#DIV/0!</v>
      </c>
      <c r="FD682" s="192" t="e">
        <f t="shared" si="317"/>
        <v>#DIV/0!</v>
      </c>
      <c r="FE682" s="193" t="e">
        <f t="shared" si="318"/>
        <v>#DIV/0!</v>
      </c>
      <c r="FF682" s="194" t="e">
        <f t="shared" si="319"/>
        <v>#DIV/0!</v>
      </c>
      <c r="FG682" s="535"/>
      <c r="FH682" s="537"/>
      <c r="FI682" s="778">
        <f t="shared" si="324"/>
        <v>0</v>
      </c>
      <c r="FJ682" s="779" t="e">
        <f t="shared" si="325"/>
        <v>#DIV/0!</v>
      </c>
      <c r="FK682" s="779" t="e">
        <f t="shared" si="326"/>
        <v>#DIV/0!</v>
      </c>
      <c r="FL682" s="780" t="e">
        <f t="shared" si="327"/>
        <v>#DIV/0!</v>
      </c>
      <c r="FM682" s="169" t="e">
        <f t="shared" si="328"/>
        <v>#DIV/0!</v>
      </c>
      <c r="FN682" s="783" t="e">
        <f t="shared" si="329"/>
        <v>#DIV/0!</v>
      </c>
      <c r="FO682" s="422"/>
      <c r="FP682" s="422"/>
      <c r="FQ682" s="422"/>
      <c r="FR682" s="422"/>
      <c r="FS682" s="422"/>
      <c r="FT682" s="422"/>
      <c r="FU682" s="422"/>
      <c r="FV682" s="422"/>
      <c r="FW682" s="422"/>
      <c r="FX682" s="422"/>
      <c r="FY682" s="422"/>
      <c r="FZ682" s="422"/>
      <c r="GA682" s="422"/>
      <c r="GB682" s="422"/>
      <c r="GC682" s="422"/>
      <c r="GD682" s="422"/>
      <c r="GE682" s="422"/>
      <c r="GF682" s="422"/>
      <c r="GG682" s="422"/>
      <c r="GH682" s="422"/>
      <c r="GI682" s="422"/>
      <c r="GJ682" s="422"/>
      <c r="GK682" s="422"/>
      <c r="GL682" s="422"/>
      <c r="GM682" s="422"/>
      <c r="GN682" s="422"/>
      <c r="GO682" s="422"/>
      <c r="GP682" s="422"/>
      <c r="GQ682" s="422"/>
      <c r="GR682" s="422"/>
      <c r="GS682" s="422"/>
      <c r="GT682" s="422"/>
      <c r="GU682" s="422"/>
      <c r="GV682" s="422"/>
      <c r="GW682" s="422"/>
      <c r="GX682" s="422"/>
      <c r="GY682" s="422"/>
      <c r="GZ682" s="422"/>
      <c r="HA682" s="422"/>
      <c r="HB682" s="422"/>
      <c r="HC682" s="422"/>
      <c r="HD682" s="422"/>
      <c r="HE682" s="422"/>
      <c r="HF682" s="422"/>
      <c r="HG682" s="422"/>
      <c r="HH682" s="422"/>
      <c r="HI682" s="422"/>
      <c r="HJ682" s="422"/>
      <c r="HK682" s="422"/>
      <c r="HL682" s="422"/>
      <c r="HM682" s="422"/>
      <c r="HN682" s="422"/>
      <c r="HO682" s="422"/>
      <c r="HP682" s="422"/>
      <c r="HQ682" s="422"/>
      <c r="HR682" s="422"/>
      <c r="HS682" s="422"/>
      <c r="HT682" s="422"/>
      <c r="HU682" s="422"/>
      <c r="HV682" s="422"/>
      <c r="HW682" s="422"/>
      <c r="HX682" s="422"/>
      <c r="HY682" s="422"/>
      <c r="HZ682" s="422"/>
      <c r="IA682" s="422"/>
      <c r="IB682" s="422"/>
      <c r="IC682" s="422"/>
      <c r="ID682" s="422"/>
      <c r="IE682" s="422"/>
      <c r="IF682" s="422"/>
      <c r="IG682" s="422"/>
      <c r="IH682" s="422"/>
      <c r="II682" s="422"/>
      <c r="IJ682" s="422"/>
      <c r="IK682" s="422"/>
      <c r="IL682" s="422"/>
      <c r="IM682" s="422"/>
      <c r="IN682" s="422"/>
      <c r="IO682" s="422"/>
      <c r="IP682" s="422"/>
      <c r="IQ682" s="422"/>
      <c r="IR682" s="422"/>
      <c r="IS682" s="422"/>
      <c r="IT682" s="422"/>
      <c r="IU682" s="422"/>
      <c r="IV682" s="422"/>
      <c r="IW682" s="422"/>
      <c r="IX682" s="422"/>
      <c r="IY682" s="422"/>
      <c r="IZ682" s="422"/>
      <c r="JA682" s="422"/>
      <c r="JB682" s="422"/>
      <c r="JC682" s="422"/>
      <c r="JD682" s="422"/>
      <c r="JE682" s="422"/>
      <c r="JF682" s="422"/>
      <c r="JG682" s="422"/>
      <c r="JH682" s="422"/>
      <c r="JI682" s="422"/>
      <c r="JJ682" s="422"/>
      <c r="JK682" s="422"/>
      <c r="JL682" s="422"/>
      <c r="JM682" s="422"/>
      <c r="JN682" s="422"/>
      <c r="JO682" s="422"/>
      <c r="JP682" s="422"/>
      <c r="JQ682" s="422"/>
      <c r="JR682" s="422"/>
      <c r="JS682" s="422"/>
      <c r="JT682" s="422"/>
      <c r="JU682" s="422"/>
      <c r="JV682" s="422"/>
      <c r="JW682" s="422"/>
      <c r="JX682" s="422"/>
      <c r="JY682" s="422"/>
      <c r="JZ682" s="422"/>
      <c r="KA682" s="422"/>
      <c r="KB682" s="422"/>
      <c r="KC682" s="422"/>
      <c r="KD682" s="422"/>
      <c r="KE682" s="422"/>
      <c r="KF682" s="422"/>
      <c r="KG682" s="422"/>
      <c r="KH682" s="422"/>
      <c r="KI682" s="422"/>
      <c r="KJ682" s="422"/>
      <c r="KK682" s="422"/>
      <c r="KL682" s="422"/>
      <c r="KM682" s="422"/>
      <c r="KN682" s="422"/>
      <c r="KO682" s="422"/>
      <c r="KP682" s="422"/>
      <c r="KQ682" s="422"/>
      <c r="KR682" s="422"/>
      <c r="KS682" s="422"/>
      <c r="KT682" s="422"/>
      <c r="KU682" s="422"/>
      <c r="KV682" s="422"/>
      <c r="KW682" s="422"/>
      <c r="KX682" s="422"/>
      <c r="KY682" s="422"/>
      <c r="KZ682" s="422"/>
      <c r="LA682" s="422"/>
      <c r="LB682" s="422"/>
      <c r="LC682" s="422"/>
      <c r="LD682" s="422"/>
      <c r="LE682" s="422"/>
      <c r="LF682" s="422"/>
      <c r="LG682" s="422"/>
      <c r="LH682" s="422"/>
      <c r="LI682" s="422"/>
      <c r="LJ682" s="422"/>
      <c r="LK682" s="422"/>
      <c r="LL682" s="422"/>
      <c r="LM682" s="422"/>
      <c r="LN682" s="422"/>
      <c r="LO682" s="422"/>
      <c r="LP682" s="422"/>
      <c r="LQ682" s="422"/>
      <c r="LR682" s="422"/>
      <c r="LS682" s="422"/>
      <c r="LT682" s="422"/>
      <c r="LU682" s="422"/>
      <c r="LV682" s="422"/>
      <c r="LW682" s="422"/>
      <c r="LX682" s="422"/>
      <c r="LY682" s="422"/>
      <c r="LZ682" s="422"/>
      <c r="MA682" s="422"/>
      <c r="MB682" s="422"/>
      <c r="MC682" s="422"/>
      <c r="MD682" s="422"/>
      <c r="ME682" s="422"/>
      <c r="MF682" s="422"/>
      <c r="MG682" s="422"/>
      <c r="MH682" s="422"/>
      <c r="MI682" s="422"/>
      <c r="MJ682" s="422"/>
      <c r="MK682" s="422"/>
      <c r="ML682" s="422"/>
      <c r="MM682" s="422"/>
      <c r="MN682" s="422"/>
      <c r="MO682" s="422"/>
      <c r="MP682" s="422"/>
      <c r="MQ682" s="422"/>
      <c r="MR682" s="422"/>
      <c r="MS682" s="422"/>
      <c r="MT682" s="422"/>
      <c r="MU682" s="422"/>
      <c r="MV682" s="422"/>
      <c r="MW682" s="422"/>
      <c r="MX682" s="422"/>
      <c r="MY682" s="422"/>
      <c r="MZ682" s="422"/>
      <c r="NA682" s="422"/>
      <c r="NB682" s="422"/>
      <c r="NC682" s="422"/>
      <c r="ND682" s="422"/>
      <c r="NE682" s="422"/>
      <c r="NF682" s="422"/>
      <c r="NG682" s="422"/>
      <c r="NH682" s="422"/>
      <c r="NI682" s="422"/>
      <c r="NJ682" s="422"/>
      <c r="NK682" s="422"/>
      <c r="NL682" s="422"/>
      <c r="NM682" s="422"/>
      <c r="NN682" s="422"/>
      <c r="NO682" s="422"/>
      <c r="NP682" s="422"/>
      <c r="NQ682" s="422"/>
      <c r="NR682" s="422"/>
      <c r="NS682" s="422"/>
      <c r="NT682" s="422"/>
      <c r="NU682" s="422"/>
      <c r="NV682" s="422"/>
      <c r="NW682" s="422"/>
      <c r="NX682" s="422"/>
      <c r="NY682" s="422"/>
      <c r="NZ682" s="422"/>
      <c r="OA682" s="422"/>
      <c r="OB682" s="422"/>
      <c r="OC682" s="422"/>
      <c r="OD682" s="422"/>
      <c r="OE682" s="422"/>
      <c r="OF682" s="422"/>
      <c r="OG682" s="422"/>
      <c r="OH682" s="422"/>
      <c r="OI682" s="422"/>
      <c r="OJ682" s="422"/>
      <c r="OK682" s="422"/>
      <c r="OL682" s="422"/>
      <c r="OM682" s="422"/>
      <c r="ON682" s="422"/>
      <c r="OO682" s="422"/>
      <c r="OP682" s="422"/>
      <c r="OQ682" s="422"/>
      <c r="OR682" s="422"/>
      <c r="OS682" s="422"/>
      <c r="OT682" s="422"/>
      <c r="OU682" s="422"/>
      <c r="OV682" s="422"/>
      <c r="OW682" s="422"/>
      <c r="OX682" s="422"/>
      <c r="OY682" s="422"/>
      <c r="OZ682" s="422"/>
      <c r="PA682" s="422"/>
      <c r="PB682" s="422"/>
      <c r="PC682" s="422"/>
      <c r="PD682" s="422"/>
      <c r="PE682" s="422"/>
      <c r="PF682" s="422"/>
      <c r="PG682" s="422"/>
      <c r="PH682" s="422"/>
      <c r="PI682" s="422"/>
      <c r="PJ682" s="422"/>
      <c r="PK682" s="422"/>
      <c r="PL682" s="422"/>
      <c r="PM682" s="422"/>
      <c r="PN682" s="422"/>
      <c r="PO682" s="422"/>
      <c r="PP682" s="422"/>
      <c r="PQ682" s="422"/>
      <c r="PR682" s="422"/>
      <c r="PS682" s="422"/>
      <c r="PT682" s="422"/>
      <c r="PU682" s="422"/>
      <c r="PV682" s="422"/>
      <c r="PW682" s="422"/>
      <c r="PX682" s="422"/>
      <c r="PY682" s="422"/>
      <c r="PZ682" s="422"/>
      <c r="QA682" s="422"/>
      <c r="QB682" s="422"/>
      <c r="QC682" s="422"/>
      <c r="QD682" s="422"/>
      <c r="QE682" s="422"/>
      <c r="QF682" s="422"/>
      <c r="QG682" s="422"/>
      <c r="QH682" s="422"/>
      <c r="QI682" s="422"/>
      <c r="QJ682" s="422"/>
      <c r="QK682" s="422"/>
      <c r="QL682" s="422"/>
      <c r="QM682" s="422"/>
      <c r="QN682" s="422"/>
      <c r="QO682" s="422"/>
      <c r="QP682" s="422"/>
      <c r="QQ682" s="422"/>
      <c r="QR682" s="422"/>
      <c r="QS682" s="422"/>
      <c r="QT682" s="422"/>
      <c r="QU682" s="422"/>
      <c r="QV682" s="422"/>
      <c r="QW682" s="422"/>
      <c r="QX682" s="422"/>
      <c r="QY682" s="422"/>
      <c r="QZ682" s="422"/>
      <c r="RA682" s="422"/>
      <c r="RB682" s="422"/>
      <c r="RC682" s="422"/>
      <c r="RD682" s="422"/>
      <c r="RE682" s="422"/>
      <c r="RF682" s="422"/>
      <c r="RG682" s="422"/>
      <c r="RH682" s="422"/>
      <c r="RI682" s="422"/>
      <c r="RJ682" s="422"/>
      <c r="RK682" s="422"/>
      <c r="RL682" s="422"/>
      <c r="RM682" s="422"/>
      <c r="RN682" s="422"/>
      <c r="RO682" s="422"/>
      <c r="RP682" s="422"/>
      <c r="RQ682" s="422"/>
      <c r="RR682" s="422"/>
      <c r="RS682" s="422"/>
      <c r="RT682" s="422"/>
      <c r="RU682" s="422"/>
      <c r="RV682" s="422"/>
      <c r="RW682" s="422"/>
      <c r="RX682" s="422"/>
      <c r="RY682" s="422"/>
      <c r="RZ682" s="422"/>
      <c r="SA682" s="422"/>
      <c r="SB682" s="422"/>
      <c r="SC682" s="422"/>
      <c r="SD682" s="422"/>
      <c r="SE682" s="422"/>
      <c r="SF682" s="422"/>
      <c r="SG682" s="422"/>
      <c r="SH682" s="422"/>
      <c r="SI682" s="422"/>
      <c r="SJ682" s="422"/>
      <c r="SK682" s="422"/>
      <c r="SL682" s="422"/>
      <c r="SM682" s="422"/>
      <c r="SN682" s="422"/>
      <c r="SO682" s="422"/>
      <c r="SP682" s="422"/>
      <c r="SQ682" s="422"/>
      <c r="SR682" s="422"/>
      <c r="SS682" s="422"/>
      <c r="ST682" s="422"/>
      <c r="SU682" s="422"/>
      <c r="SV682" s="422"/>
      <c r="SW682" s="422"/>
      <c r="SX682" s="422"/>
      <c r="SY682" s="422"/>
      <c r="SZ682" s="422"/>
      <c r="TA682" s="422"/>
      <c r="TB682" s="422"/>
      <c r="TC682" s="422"/>
      <c r="TD682" s="422"/>
      <c r="TE682" s="422"/>
      <c r="TF682" s="422"/>
      <c r="TG682" s="422"/>
      <c r="TH682" s="422"/>
      <c r="TI682" s="422"/>
      <c r="TJ682" s="422"/>
      <c r="TK682" s="422"/>
      <c r="TL682" s="422"/>
      <c r="TM682" s="422"/>
      <c r="TN682" s="422"/>
      <c r="TO682" s="422"/>
      <c r="TP682" s="422"/>
      <c r="TQ682" s="422"/>
      <c r="TR682" s="422"/>
      <c r="TS682" s="422"/>
      <c r="TT682" s="422"/>
      <c r="TU682" s="422"/>
      <c r="TV682" s="422"/>
      <c r="TW682" s="422"/>
      <c r="TX682" s="422"/>
      <c r="TY682" s="422"/>
      <c r="TZ682" s="422"/>
      <c r="UA682" s="422"/>
      <c r="UB682" s="422"/>
      <c r="UC682" s="422"/>
      <c r="UD682" s="422"/>
      <c r="UE682" s="422"/>
      <c r="UF682" s="422"/>
      <c r="UG682" s="422"/>
      <c r="UH682" s="422"/>
      <c r="UI682" s="422"/>
      <c r="UJ682" s="422"/>
      <c r="UK682" s="422"/>
      <c r="UL682" s="422"/>
      <c r="UM682" s="422"/>
      <c r="UN682" s="422"/>
      <c r="UO682" s="422"/>
      <c r="UP682" s="422"/>
      <c r="UQ682" s="422"/>
      <c r="UR682" s="422"/>
      <c r="US682" s="422"/>
      <c r="UT682" s="422"/>
      <c r="UU682" s="422"/>
      <c r="UV682" s="422"/>
      <c r="UW682" s="422"/>
      <c r="UX682" s="422"/>
      <c r="UY682" s="422"/>
      <c r="UZ682" s="422"/>
      <c r="VA682" s="422"/>
      <c r="VB682" s="422"/>
      <c r="VC682" s="422"/>
      <c r="VD682" s="422"/>
      <c r="VE682" s="422"/>
      <c r="VF682" s="422"/>
      <c r="VG682" s="422"/>
      <c r="VH682" s="422"/>
      <c r="VI682" s="422"/>
      <c r="VJ682" s="422"/>
      <c r="VK682" s="422"/>
      <c r="VL682" s="422"/>
      <c r="VM682" s="422"/>
      <c r="VN682" s="422"/>
      <c r="VO682" s="422"/>
      <c r="VP682" s="422"/>
      <c r="VQ682" s="422"/>
      <c r="VR682" s="422"/>
      <c r="VS682" s="422"/>
      <c r="VT682" s="422"/>
      <c r="VU682" s="422"/>
      <c r="VV682" s="422"/>
      <c r="VW682" s="422"/>
      <c r="VX682" s="422"/>
      <c r="VY682" s="422"/>
      <c r="VZ682" s="422"/>
      <c r="WA682" s="422"/>
      <c r="WB682" s="422"/>
      <c r="WC682" s="422"/>
      <c r="WD682" s="422"/>
      <c r="WE682" s="422"/>
      <c r="WF682" s="422"/>
      <c r="WG682" s="422"/>
      <c r="WH682" s="422"/>
      <c r="WI682" s="422"/>
      <c r="WJ682" s="422"/>
      <c r="WK682" s="422"/>
      <c r="WL682" s="422"/>
      <c r="WM682" s="422"/>
      <c r="WN682" s="422"/>
      <c r="WO682" s="422"/>
      <c r="WP682" s="422"/>
      <c r="WQ682" s="422"/>
      <c r="WR682" s="422"/>
      <c r="WS682" s="422"/>
      <c r="WT682" s="422"/>
      <c r="WU682" s="422"/>
      <c r="WV682" s="422"/>
      <c r="WW682" s="422"/>
      <c r="WX682" s="422"/>
      <c r="WY682" s="422"/>
      <c r="WZ682" s="422"/>
      <c r="XA682" s="422"/>
      <c r="XB682" s="422"/>
      <c r="XC682" s="422"/>
      <c r="XD682" s="422"/>
      <c r="XE682" s="422"/>
      <c r="XF682" s="422"/>
      <c r="XG682" s="422"/>
      <c r="XH682" s="422"/>
      <c r="XI682" s="422"/>
      <c r="XJ682" s="422"/>
      <c r="XK682" s="422"/>
      <c r="XL682" s="422"/>
      <c r="XM682" s="422"/>
      <c r="XN682" s="422"/>
      <c r="XO682" s="422"/>
      <c r="XP682" s="422"/>
      <c r="XQ682" s="422"/>
      <c r="XR682" s="422"/>
      <c r="XS682" s="422"/>
      <c r="XT682" s="422"/>
      <c r="XU682" s="422"/>
      <c r="XV682" s="422"/>
      <c r="XW682" s="422"/>
      <c r="XX682" s="422"/>
      <c r="XY682" s="422"/>
      <c r="XZ682" s="422"/>
      <c r="YA682" s="422"/>
      <c r="YB682" s="422"/>
      <c r="YC682" s="422"/>
      <c r="YD682" s="422"/>
      <c r="YE682" s="422"/>
      <c r="YF682" s="422"/>
      <c r="YG682" s="422"/>
      <c r="YH682" s="422"/>
      <c r="YI682" s="422"/>
      <c r="YJ682" s="422"/>
      <c r="YK682" s="422"/>
      <c r="YL682" s="422"/>
      <c r="YM682" s="422"/>
      <c r="YN682" s="422"/>
      <c r="YO682" s="422"/>
      <c r="YP682" s="422"/>
      <c r="YQ682" s="422"/>
      <c r="YR682" s="422"/>
      <c r="YS682" s="422"/>
      <c r="YT682" s="422"/>
      <c r="YU682" s="422"/>
      <c r="YV682" s="422"/>
      <c r="YW682" s="422"/>
      <c r="YX682" s="422"/>
      <c r="YY682" s="422"/>
      <c r="YZ682" s="422"/>
      <c r="ZA682" s="422"/>
      <c r="ZB682" s="422"/>
      <c r="ZC682" s="422"/>
      <c r="ZD682" s="422"/>
      <c r="ZE682" s="422"/>
      <c r="ZF682" s="422"/>
      <c r="ZG682" s="422"/>
      <c r="ZH682" s="422"/>
      <c r="ZI682" s="422"/>
      <c r="ZJ682" s="422"/>
      <c r="ZK682" s="422"/>
      <c r="ZL682" s="422"/>
      <c r="ZM682" s="422"/>
      <c r="ZN682" s="422"/>
      <c r="ZO682" s="422"/>
      <c r="ZP682" s="422"/>
      <c r="ZQ682" s="422"/>
      <c r="ZR682" s="422"/>
      <c r="ZS682" s="422"/>
      <c r="ZT682" s="422"/>
      <c r="ZU682" s="422"/>
      <c r="ZV682" s="422"/>
      <c r="ZW682" s="422"/>
      <c r="ZX682" s="422"/>
      <c r="ZY682" s="422"/>
      <c r="ZZ682" s="422"/>
      <c r="AAA682" s="422"/>
      <c r="AAB682" s="422"/>
      <c r="AAC682" s="422"/>
      <c r="AAD682" s="422"/>
      <c r="AAE682" s="422"/>
      <c r="AAF682" s="422"/>
      <c r="AAG682" s="422"/>
      <c r="AAH682" s="422"/>
      <c r="AAI682" s="422"/>
      <c r="AAJ682" s="422"/>
      <c r="AAK682" s="422"/>
      <c r="AAL682" s="422"/>
      <c r="AAM682" s="422"/>
      <c r="AAN682" s="422"/>
      <c r="AAO682" s="422"/>
      <c r="AAP682" s="422"/>
      <c r="AAQ682" s="422"/>
      <c r="AAR682" s="422"/>
      <c r="AAS682" s="422"/>
      <c r="AAT682" s="422"/>
      <c r="AAU682" s="422"/>
      <c r="AAV682" s="422"/>
      <c r="AAW682" s="422"/>
      <c r="AAX682" s="422"/>
      <c r="AAY682" s="422"/>
      <c r="AAZ682" s="422"/>
      <c r="ABA682" s="422"/>
      <c r="ABB682" s="422"/>
      <c r="ABC682" s="422"/>
      <c r="ABD682" s="422"/>
      <c r="ABE682" s="422"/>
      <c r="ABF682" s="422"/>
      <c r="ABG682" s="422"/>
      <c r="ABH682" s="422"/>
      <c r="ABI682" s="422"/>
      <c r="ABJ682" s="422"/>
      <c r="ABK682" s="422"/>
      <c r="ABL682" s="422"/>
      <c r="ABM682" s="422"/>
      <c r="ABN682" s="422"/>
      <c r="ABO682" s="422"/>
      <c r="ABP682" s="422"/>
      <c r="ABQ682" s="422"/>
      <c r="ABR682" s="422"/>
      <c r="ABS682" s="422"/>
      <c r="ABT682" s="422"/>
      <c r="ABU682" s="422"/>
      <c r="ABV682" s="422"/>
      <c r="ABW682" s="422"/>
      <c r="ABX682" s="422"/>
      <c r="ABY682" s="422"/>
      <c r="ABZ682" s="422"/>
      <c r="ACA682" s="422"/>
      <c r="ACB682" s="422"/>
      <c r="ACC682" s="422"/>
      <c r="ACD682" s="422"/>
      <c r="ACE682" s="422"/>
      <c r="ACF682" s="422"/>
      <c r="ACG682" s="422"/>
      <c r="ACH682" s="422"/>
      <c r="ACI682" s="422"/>
      <c r="ACJ682" s="422"/>
      <c r="ACK682" s="422"/>
      <c r="ACL682" s="422"/>
      <c r="ACM682" s="422"/>
      <c r="ACN682" s="422"/>
      <c r="ACO682" s="422"/>
      <c r="ACP682" s="422"/>
      <c r="ACQ682" s="422"/>
      <c r="ACR682" s="422"/>
      <c r="ACS682" s="422"/>
      <c r="ACT682" s="422"/>
      <c r="ACU682" s="422"/>
      <c r="ACV682" s="422"/>
      <c r="ACW682" s="422"/>
      <c r="ACX682" s="422"/>
      <c r="ACY682" s="422"/>
      <c r="ACZ682" s="422"/>
      <c r="ADA682" s="422"/>
      <c r="ADB682" s="422"/>
      <c r="ADC682" s="422"/>
      <c r="ADD682" s="422"/>
      <c r="ADE682" s="422"/>
      <c r="ADF682" s="422"/>
      <c r="ADG682" s="422"/>
      <c r="ADH682" s="422"/>
      <c r="ADI682" s="422"/>
      <c r="ADJ682" s="422"/>
      <c r="ADK682" s="422"/>
      <c r="ADL682" s="422"/>
      <c r="ADM682" s="422"/>
      <c r="ADN682" s="422"/>
      <c r="ADO682" s="422"/>
      <c r="ADP682" s="422"/>
      <c r="ADQ682" s="422"/>
      <c r="ADR682" s="422"/>
      <c r="ADS682" s="422"/>
      <c r="ADT682" s="422"/>
      <c r="ADU682" s="422"/>
      <c r="ADV682" s="422"/>
      <c r="ADW682" s="422"/>
      <c r="ADX682" s="422"/>
      <c r="ADY682" s="422"/>
      <c r="ADZ682" s="422"/>
      <c r="AEA682" s="422"/>
      <c r="AEB682" s="422"/>
      <c r="AEC682" s="422"/>
      <c r="AED682" s="422"/>
      <c r="AEE682" s="422"/>
      <c r="AEF682" s="422"/>
      <c r="AEG682" s="422"/>
      <c r="AEH682" s="422"/>
      <c r="AEI682" s="422"/>
      <c r="AEJ682" s="422"/>
      <c r="AEK682" s="422"/>
      <c r="AEL682" s="422"/>
      <c r="AEM682" s="422"/>
      <c r="AEN682" s="422"/>
      <c r="AEO682" s="422"/>
      <c r="AEP682" s="422"/>
      <c r="AEQ682" s="422"/>
      <c r="AER682" s="422"/>
      <c r="AES682" s="422"/>
      <c r="AET682" s="422"/>
      <c r="AEU682" s="422"/>
      <c r="AEV682" s="422"/>
      <c r="AEW682" s="422"/>
      <c r="AEX682" s="422"/>
      <c r="AEY682" s="422"/>
      <c r="AEZ682" s="422"/>
      <c r="AFA682" s="422"/>
      <c r="AFB682" s="422"/>
      <c r="AFC682" s="422"/>
      <c r="AFD682" s="422"/>
      <c r="AFE682" s="422"/>
      <c r="AFF682" s="422"/>
      <c r="AFG682" s="422"/>
      <c r="AFH682" s="422"/>
      <c r="AFI682" s="422"/>
      <c r="AFJ682" s="422"/>
      <c r="AFK682" s="422"/>
      <c r="AFL682" s="422"/>
      <c r="AFM682" s="422"/>
      <c r="AFN682" s="422"/>
      <c r="AFO682" s="422"/>
      <c r="AFP682" s="422"/>
      <c r="AFQ682" s="422"/>
      <c r="AFR682" s="422"/>
      <c r="AFS682" s="422"/>
      <c r="AFT682" s="422"/>
      <c r="AFU682" s="422"/>
      <c r="AFV682" s="422"/>
      <c r="AFW682" s="422"/>
      <c r="AFX682" s="422"/>
      <c r="AFY682" s="422"/>
      <c r="AFZ682" s="422"/>
      <c r="AGA682" s="422"/>
      <c r="AGB682" s="422"/>
      <c r="AGC682" s="422"/>
      <c r="AGD682" s="422"/>
      <c r="AGE682" s="422"/>
      <c r="AGF682" s="422"/>
      <c r="AGG682" s="422"/>
      <c r="AGH682" s="422"/>
      <c r="AGI682" s="422"/>
      <c r="AGJ682" s="422"/>
      <c r="AGK682" s="422"/>
      <c r="AGL682" s="422"/>
      <c r="AGM682" s="422"/>
      <c r="AGN682" s="422"/>
      <c r="AGO682" s="422"/>
      <c r="AGP682" s="422"/>
      <c r="AGQ682" s="422"/>
      <c r="AGR682" s="422"/>
      <c r="AGS682" s="422"/>
      <c r="AGT682" s="422"/>
      <c r="AGU682" s="422"/>
      <c r="AGV682" s="422"/>
      <c r="AGW682" s="422"/>
      <c r="AGX682" s="422"/>
      <c r="AGY682" s="422"/>
      <c r="AGZ682" s="422"/>
      <c r="AHA682" s="422"/>
      <c r="AHB682" s="422"/>
      <c r="AHC682" s="422"/>
      <c r="AHD682" s="422"/>
      <c r="AHE682" s="422"/>
      <c r="AHF682" s="422"/>
      <c r="AHG682" s="422"/>
      <c r="AHH682" s="422"/>
      <c r="AHI682" s="422"/>
      <c r="AHJ682" s="422"/>
      <c r="AHK682" s="422"/>
      <c r="AHL682" s="422"/>
      <c r="AHM682" s="422"/>
      <c r="AHN682" s="422"/>
      <c r="AHO682" s="422"/>
      <c r="AHP682" s="422"/>
      <c r="AHQ682" s="422"/>
      <c r="AHR682" s="422"/>
      <c r="AHS682" s="422"/>
      <c r="AHT682" s="422"/>
      <c r="AHU682" s="422"/>
      <c r="AHV682" s="422"/>
      <c r="AHW682" s="422"/>
      <c r="AHX682" s="422"/>
      <c r="AHY682" s="422"/>
      <c r="AHZ682" s="422"/>
      <c r="AIA682" s="422"/>
      <c r="AIB682" s="422"/>
      <c r="AIC682" s="422"/>
      <c r="AID682" s="422"/>
      <c r="AIE682" s="422"/>
      <c r="AIF682" s="422"/>
      <c r="AIG682" s="422"/>
      <c r="AIH682" s="422"/>
      <c r="AII682" s="422"/>
      <c r="AIJ682" s="422"/>
      <c r="AIK682" s="422"/>
      <c r="AIL682" s="422"/>
      <c r="AIM682" s="422"/>
      <c r="AIN682" s="422"/>
      <c r="AIO682" s="422"/>
      <c r="AIP682" s="422"/>
      <c r="AIQ682" s="422"/>
      <c r="AIR682" s="422"/>
      <c r="AIS682" s="422"/>
      <c r="AIT682" s="422"/>
      <c r="AIU682" s="422"/>
      <c r="AIV682" s="422"/>
      <c r="AIW682" s="422"/>
      <c r="AIX682" s="422"/>
      <c r="AIY682" s="422"/>
      <c r="AIZ682" s="422"/>
      <c r="AJA682" s="422"/>
      <c r="AJB682" s="422"/>
      <c r="AJC682" s="422"/>
      <c r="AJD682" s="422"/>
      <c r="AJE682" s="422"/>
      <c r="AJF682" s="422"/>
      <c r="AJG682" s="422"/>
      <c r="AJH682" s="422"/>
      <c r="AJI682" s="422"/>
      <c r="AJJ682" s="422"/>
      <c r="AJK682" s="422"/>
      <c r="AJL682" s="422"/>
      <c r="AJM682" s="422"/>
      <c r="AJN682" s="422"/>
      <c r="AJO682" s="422"/>
      <c r="AJP682" s="422"/>
      <c r="AJQ682" s="422"/>
      <c r="AJR682" s="422"/>
      <c r="AJS682" s="422"/>
      <c r="AJT682" s="422"/>
      <c r="AJU682" s="422"/>
      <c r="AJV682" s="422"/>
      <c r="AJW682" s="422"/>
      <c r="AJX682" s="422"/>
      <c r="AJY682" s="422"/>
      <c r="AJZ682" s="422"/>
      <c r="AKA682" s="422"/>
      <c r="AKB682" s="422"/>
      <c r="AKC682" s="422"/>
      <c r="AKD682" s="422"/>
      <c r="AKE682" s="422"/>
      <c r="AKF682" s="422"/>
      <c r="AKG682" s="422"/>
      <c r="AKH682" s="422"/>
      <c r="AKI682" s="422"/>
      <c r="AKJ682" s="422"/>
      <c r="AKK682" s="422"/>
      <c r="AKL682" s="422"/>
      <c r="AKM682" s="422"/>
      <c r="AKN682" s="422"/>
      <c r="AKO682" s="422"/>
      <c r="AKP682" s="422"/>
      <c r="AKQ682" s="422"/>
      <c r="AKR682" s="422"/>
      <c r="AKS682" s="422"/>
      <c r="AKT682" s="422"/>
      <c r="AKU682" s="422"/>
      <c r="AKV682" s="422"/>
      <c r="AKW682" s="422"/>
      <c r="AKX682" s="422"/>
      <c r="AKY682" s="422"/>
      <c r="AKZ682" s="422"/>
      <c r="ALA682" s="422"/>
      <c r="ALB682" s="422"/>
      <c r="ALC682" s="422"/>
      <c r="ALD682" s="422"/>
      <c r="ALE682" s="422"/>
      <c r="ALF682" s="422"/>
      <c r="ALG682" s="422"/>
      <c r="ALH682" s="422"/>
      <c r="ALI682" s="422"/>
      <c r="ALJ682" s="422"/>
      <c r="ALK682" s="422"/>
      <c r="ALL682" s="422"/>
      <c r="ALM682" s="422"/>
      <c r="ALN682" s="422"/>
      <c r="ALO682" s="422"/>
      <c r="ALP682" s="422"/>
      <c r="ALQ682" s="422"/>
      <c r="ALR682" s="422"/>
      <c r="ALS682" s="422"/>
      <c r="ALT682" s="422"/>
      <c r="ALU682" s="422"/>
      <c r="ALV682" s="422"/>
      <c r="ALW682" s="422"/>
      <c r="ALX682" s="422"/>
      <c r="ALY682" s="422"/>
      <c r="ALZ682" s="422"/>
      <c r="AMA682" s="422"/>
      <c r="AMB682" s="422"/>
      <c r="AMC682" s="422"/>
      <c r="AMD682" s="422"/>
      <c r="AME682" s="422"/>
      <c r="AMF682" s="422"/>
      <c r="AMG682" s="422"/>
      <c r="AMH682" s="422"/>
      <c r="AMI682" s="422"/>
      <c r="AMJ682" s="422"/>
      <c r="AMK682" s="422"/>
      <c r="AML682" s="422"/>
      <c r="AMM682" s="422"/>
      <c r="AMN682" s="422"/>
      <c r="AMO682" s="422"/>
      <c r="AMP682" s="422"/>
      <c r="AMQ682" s="422"/>
      <c r="AMR682" s="422"/>
      <c r="AMS682" s="422"/>
      <c r="AMT682" s="422"/>
      <c r="AMU682" s="422"/>
      <c r="AMV682" s="422"/>
      <c r="AMW682" s="422"/>
      <c r="AMX682" s="422"/>
    </row>
    <row r="683" spans="1:1038" s="432" customFormat="1" ht="18" customHeight="1">
      <c r="A683" s="547">
        <v>43333</v>
      </c>
      <c r="B683" s="524" t="s">
        <v>1647</v>
      </c>
      <c r="C683" s="422"/>
      <c r="D683" s="525" t="s">
        <v>1279</v>
      </c>
      <c r="E683" s="422">
        <v>88</v>
      </c>
      <c r="F683" s="422">
        <v>4</v>
      </c>
      <c r="G683" s="526" t="str">
        <f t="shared" ref="G683" si="364">E683&amp;"-"&amp;F683</f>
        <v>88-4</v>
      </c>
      <c r="H683" s="422">
        <v>0</v>
      </c>
      <c r="I683" s="422">
        <v>18.5</v>
      </c>
      <c r="J683" s="527">
        <f t="shared" ref="J683:J684" si="365">IF(H683=0, 1, 0)</f>
        <v>1</v>
      </c>
      <c r="K683" s="528" t="b">
        <f>IF(J684=1,IF(((VLOOKUP($G683,[3]Depth_Lookup!$A$3:$J$550,9,FALSE))-(I683/100))=0,"Good",IF(((VLOOKUP($G683,[3]Depth_Lookup!$A$3:$J$550,9,FALSE))-(I683/100))&gt;0,"Too Short","Too Long")))</f>
        <v>0</v>
      </c>
      <c r="L683" s="171">
        <f>(VLOOKUP($G683,Depth_Lookup!$A$3:$J$410,10,FALSE))+(H683/100)</f>
        <v>227.27500000000001</v>
      </c>
      <c r="M683" s="171">
        <f>(VLOOKUP($G683,Depth_Lookup!$A$3:$J$410,10,FALSE))+(I683/100)</f>
        <v>227.46</v>
      </c>
      <c r="N683" s="441">
        <v>48</v>
      </c>
      <c r="O683" s="422" t="s">
        <v>1280</v>
      </c>
      <c r="P683" s="422" t="s">
        <v>853</v>
      </c>
      <c r="Q683" s="422" t="s">
        <v>125</v>
      </c>
      <c r="R683" s="526" t="str">
        <f t="shared" ref="R683" si="366">P683&amp;""&amp;Q683</f>
        <v>SerpentinizedHarzburgite</v>
      </c>
      <c r="S683" s="422" t="s">
        <v>94</v>
      </c>
      <c r="T683" s="422" t="s">
        <v>94</v>
      </c>
      <c r="U683" s="422"/>
      <c r="V683" s="422"/>
      <c r="W683" s="422" t="s">
        <v>102</v>
      </c>
      <c r="X683" s="529">
        <f>VLOOKUP(W683,[3]definitions_list_lookup!$A$13:$B$19,2,0)</f>
        <v>5</v>
      </c>
      <c r="Y683" s="422" t="s">
        <v>90</v>
      </c>
      <c r="Z683" s="422" t="s">
        <v>91</v>
      </c>
      <c r="AA683" s="422" t="s">
        <v>1685</v>
      </c>
      <c r="AB683" s="422"/>
      <c r="AC683" s="422"/>
      <c r="AD683" s="422"/>
      <c r="AE683" s="423"/>
      <c r="AF683" s="526" t="e">
        <f>VLOOKUP(AE683,[3]definitions_list_mag!$V$12:$W$15,2,0)</f>
        <v>#N/A</v>
      </c>
      <c r="AG683" s="530"/>
      <c r="AH683" s="422"/>
      <c r="AI683" s="426">
        <f t="shared" ref="AI683" si="367">100-(AO683+AU683+BA683+BM683)</f>
        <v>75</v>
      </c>
      <c r="AJ683" s="422"/>
      <c r="AK683" s="422"/>
      <c r="AL683" s="422"/>
      <c r="AM683" s="422"/>
      <c r="AN683" s="422"/>
      <c r="AO683" s="426"/>
      <c r="AP683" s="422"/>
      <c r="AQ683" s="422"/>
      <c r="AR683" s="422"/>
      <c r="AS683" s="422"/>
      <c r="AT683" s="422"/>
      <c r="AU683" s="426"/>
      <c r="AV683" s="422"/>
      <c r="AW683" s="422"/>
      <c r="AX683" s="422"/>
      <c r="AY683" s="422"/>
      <c r="AZ683" s="422"/>
      <c r="BA683" s="426">
        <v>25</v>
      </c>
      <c r="BB683" s="422">
        <v>7</v>
      </c>
      <c r="BC683" s="422">
        <v>3</v>
      </c>
      <c r="BD683" s="422" t="s">
        <v>118</v>
      </c>
      <c r="BE683" s="422" t="s">
        <v>103</v>
      </c>
      <c r="BF683" s="422" t="s">
        <v>2067</v>
      </c>
      <c r="BG683" s="426"/>
      <c r="BH683" s="422"/>
      <c r="BI683" s="422"/>
      <c r="BJ683" s="422"/>
      <c r="BK683" s="422"/>
      <c r="BL683" s="422"/>
      <c r="BM683" s="426"/>
      <c r="BN683" s="422"/>
      <c r="BO683" s="422"/>
      <c r="BP683" s="422"/>
      <c r="BQ683" s="422"/>
      <c r="BR683" s="422"/>
      <c r="BS683" s="422"/>
      <c r="BT683" s="422"/>
      <c r="BU683" s="422"/>
      <c r="BV683" s="422"/>
      <c r="BW683" s="422"/>
      <c r="BX683" s="422"/>
      <c r="BY683" s="426"/>
      <c r="BZ683" s="422"/>
      <c r="CA683" s="422"/>
      <c r="CB683" s="422"/>
      <c r="CC683" s="422"/>
      <c r="CD683" s="422"/>
      <c r="CE683" s="422"/>
      <c r="CF683" s="531">
        <f t="shared" ref="CF683" si="368">AI683+AO683+BA683+AU683+BG683+BM683+BY683</f>
        <v>100</v>
      </c>
      <c r="CG683" s="166"/>
      <c r="CH683" s="163" t="s">
        <v>1663</v>
      </c>
      <c r="CI683" s="163">
        <v>100</v>
      </c>
      <c r="CJ683" s="163" t="s">
        <v>514</v>
      </c>
      <c r="CK683" s="164"/>
      <c r="CL683" s="165"/>
      <c r="CM683" s="165"/>
      <c r="CN683" s="165"/>
      <c r="CO683" s="165"/>
      <c r="CP683" s="165"/>
      <c r="CQ683" s="165"/>
      <c r="CR683" s="165"/>
      <c r="CS683" s="165"/>
      <c r="CT683" s="165"/>
      <c r="CU683" s="165"/>
      <c r="CV683" s="165"/>
      <c r="CW683" s="165"/>
      <c r="CX683" s="165"/>
      <c r="CY683" s="165"/>
      <c r="CZ683" s="165"/>
      <c r="DA683" s="165"/>
      <c r="DB683" s="165">
        <v>80</v>
      </c>
      <c r="DC683" s="426">
        <v>20</v>
      </c>
      <c r="DD683" s="165"/>
      <c r="DE683" s="165"/>
      <c r="DF683" s="165"/>
      <c r="DG683" s="165"/>
      <c r="DH683" s="165"/>
      <c r="DI683" s="165"/>
      <c r="DJ683" s="165"/>
      <c r="DK683" s="209">
        <f t="shared" ref="DK683" si="369">SUM(CL683:DJ683)</f>
        <v>100</v>
      </c>
      <c r="DL683" s="166"/>
      <c r="DM683" s="165"/>
      <c r="DN683" s="165"/>
      <c r="DO683" s="167"/>
      <c r="DQ683" s="166"/>
      <c r="DR683" s="167"/>
      <c r="DS683" s="166"/>
      <c r="DT683" s="555" t="s">
        <v>2218</v>
      </c>
      <c r="DU683" s="429"/>
      <c r="DV683" s="429"/>
      <c r="DW683" s="532" t="e">
        <f>VLOOKUP(P683,[3]definitions_list_lookup!$K$30:$L$54,2,0)</f>
        <v>#N/A</v>
      </c>
      <c r="DX683" s="443" t="s">
        <v>2098</v>
      </c>
      <c r="DY683" s="443" t="s">
        <v>2219</v>
      </c>
      <c r="DZ683" s="533"/>
      <c r="EA683" s="534"/>
      <c r="EB683" s="429"/>
      <c r="EC683" s="534"/>
      <c r="ED683" s="229" t="s">
        <v>2517</v>
      </c>
      <c r="EE683" s="535"/>
      <c r="EF683" s="536"/>
      <c r="EG683" s="535"/>
      <c r="EH683" s="537"/>
      <c r="EI683" s="538"/>
      <c r="EJ683" s="539"/>
      <c r="EK683" s="540"/>
      <c r="EL683" s="535"/>
      <c r="EM683" s="537"/>
      <c r="EN683" s="537"/>
      <c r="EO683" s="541"/>
      <c r="EP683" s="541"/>
      <c r="EQ683" s="541"/>
      <c r="ER683" s="541"/>
      <c r="ES683" s="541"/>
      <c r="ET683" s="541"/>
      <c r="EU683" s="541"/>
      <c r="EV683" s="542"/>
      <c r="EW683" s="542"/>
      <c r="EX683" s="542"/>
      <c r="EY683" s="542"/>
      <c r="EZ683" s="192" t="e">
        <f t="shared" si="313"/>
        <v>#DIV/0!</v>
      </c>
      <c r="FA683" s="192" t="e">
        <f t="shared" si="314"/>
        <v>#DIV/0!</v>
      </c>
      <c r="FB683" s="192" t="e">
        <f t="shared" si="315"/>
        <v>#DIV/0!</v>
      </c>
      <c r="FC683" s="192" t="e">
        <f t="shared" si="316"/>
        <v>#DIV/0!</v>
      </c>
      <c r="FD683" s="192" t="e">
        <f t="shared" si="317"/>
        <v>#DIV/0!</v>
      </c>
      <c r="FE683" s="193" t="e">
        <f t="shared" si="318"/>
        <v>#DIV/0!</v>
      </c>
      <c r="FF683" s="194" t="e">
        <f t="shared" si="319"/>
        <v>#DIV/0!</v>
      </c>
      <c r="FG683" s="535"/>
      <c r="FH683" s="537"/>
      <c r="FI683" s="778">
        <f t="shared" si="324"/>
        <v>0</v>
      </c>
      <c r="FJ683" s="779" t="e">
        <f t="shared" si="325"/>
        <v>#DIV/0!</v>
      </c>
      <c r="FK683" s="779" t="e">
        <f t="shared" si="326"/>
        <v>#DIV/0!</v>
      </c>
      <c r="FL683" s="780" t="e">
        <f t="shared" si="327"/>
        <v>#DIV/0!</v>
      </c>
      <c r="FM683" s="169" t="e">
        <f t="shared" si="328"/>
        <v>#DIV/0!</v>
      </c>
      <c r="FN683" s="783" t="e">
        <f t="shared" si="329"/>
        <v>#DIV/0!</v>
      </c>
      <c r="FO683" s="422"/>
      <c r="FP683" s="422"/>
      <c r="FQ683" s="422"/>
      <c r="FR683" s="422"/>
      <c r="FS683" s="422"/>
      <c r="FT683" s="422"/>
      <c r="FU683" s="422"/>
      <c r="FV683" s="422"/>
      <c r="FW683" s="422"/>
      <c r="FX683" s="422"/>
      <c r="FY683" s="422"/>
      <c r="FZ683" s="422"/>
      <c r="GA683" s="422"/>
      <c r="GB683" s="422"/>
      <c r="GC683" s="422"/>
      <c r="GD683" s="422"/>
      <c r="GE683" s="422"/>
      <c r="GF683" s="422"/>
      <c r="GG683" s="422"/>
      <c r="GH683" s="422"/>
      <c r="GI683" s="422"/>
      <c r="GJ683" s="422"/>
      <c r="GK683" s="422"/>
      <c r="GL683" s="422"/>
      <c r="GM683" s="422"/>
      <c r="GN683" s="422"/>
      <c r="GO683" s="422"/>
      <c r="GP683" s="422"/>
      <c r="GQ683" s="422"/>
      <c r="GR683" s="422"/>
      <c r="GS683" s="422"/>
      <c r="GT683" s="422"/>
      <c r="GU683" s="422"/>
      <c r="GV683" s="422"/>
      <c r="GW683" s="422"/>
      <c r="GX683" s="422"/>
      <c r="GY683" s="422"/>
      <c r="GZ683" s="422"/>
      <c r="HA683" s="422"/>
      <c r="HB683" s="422"/>
      <c r="HC683" s="422"/>
      <c r="HD683" s="422"/>
      <c r="HE683" s="422"/>
      <c r="HF683" s="422"/>
      <c r="HG683" s="422"/>
      <c r="HH683" s="422"/>
      <c r="HI683" s="422"/>
      <c r="HJ683" s="422"/>
      <c r="HK683" s="422"/>
      <c r="HL683" s="422"/>
      <c r="HM683" s="422"/>
      <c r="HN683" s="422"/>
      <c r="HO683" s="422"/>
      <c r="HP683" s="422"/>
      <c r="HQ683" s="422"/>
      <c r="HR683" s="422"/>
      <c r="HS683" s="422"/>
      <c r="HT683" s="422"/>
      <c r="HU683" s="422"/>
      <c r="HV683" s="422"/>
      <c r="HW683" s="422"/>
      <c r="HX683" s="422"/>
      <c r="HY683" s="422"/>
      <c r="HZ683" s="422"/>
      <c r="IA683" s="422"/>
      <c r="IB683" s="422"/>
      <c r="IC683" s="422"/>
      <c r="ID683" s="422"/>
      <c r="IE683" s="422"/>
      <c r="IF683" s="422"/>
      <c r="IG683" s="422"/>
      <c r="IH683" s="422"/>
      <c r="II683" s="422"/>
      <c r="IJ683" s="422"/>
      <c r="IK683" s="422"/>
      <c r="IL683" s="422"/>
      <c r="IM683" s="422"/>
      <c r="IN683" s="422"/>
      <c r="IO683" s="422"/>
      <c r="IP683" s="422"/>
      <c r="IQ683" s="422"/>
      <c r="IR683" s="422"/>
      <c r="IS683" s="422"/>
      <c r="IT683" s="422"/>
      <c r="IU683" s="422"/>
      <c r="IV683" s="422"/>
      <c r="IW683" s="422"/>
      <c r="IX683" s="422"/>
      <c r="IY683" s="422"/>
      <c r="IZ683" s="422"/>
      <c r="JA683" s="422"/>
      <c r="JB683" s="422"/>
      <c r="JC683" s="422"/>
      <c r="JD683" s="422"/>
      <c r="JE683" s="422"/>
      <c r="JF683" s="422"/>
      <c r="JG683" s="422"/>
      <c r="JH683" s="422"/>
      <c r="JI683" s="422"/>
      <c r="JJ683" s="422"/>
      <c r="JK683" s="422"/>
      <c r="JL683" s="422"/>
      <c r="JM683" s="422"/>
      <c r="JN683" s="422"/>
      <c r="JO683" s="422"/>
      <c r="JP683" s="422"/>
      <c r="JQ683" s="422"/>
      <c r="JR683" s="422"/>
      <c r="JS683" s="422"/>
      <c r="JT683" s="422"/>
      <c r="JU683" s="422"/>
      <c r="JV683" s="422"/>
      <c r="JW683" s="422"/>
      <c r="JX683" s="422"/>
      <c r="JY683" s="422"/>
      <c r="JZ683" s="422"/>
      <c r="KA683" s="422"/>
      <c r="KB683" s="422"/>
      <c r="KC683" s="422"/>
      <c r="KD683" s="422"/>
      <c r="KE683" s="422"/>
      <c r="KF683" s="422"/>
      <c r="KG683" s="422"/>
      <c r="KH683" s="422"/>
      <c r="KI683" s="422"/>
      <c r="KJ683" s="422"/>
      <c r="KK683" s="422"/>
      <c r="KL683" s="422"/>
      <c r="KM683" s="422"/>
      <c r="KN683" s="422"/>
      <c r="KO683" s="422"/>
      <c r="KP683" s="422"/>
      <c r="KQ683" s="422"/>
      <c r="KR683" s="422"/>
      <c r="KS683" s="422"/>
      <c r="KT683" s="422"/>
      <c r="KU683" s="422"/>
      <c r="KV683" s="422"/>
      <c r="KW683" s="422"/>
      <c r="KX683" s="422"/>
      <c r="KY683" s="422"/>
      <c r="KZ683" s="422"/>
      <c r="LA683" s="422"/>
      <c r="LB683" s="422"/>
      <c r="LC683" s="422"/>
      <c r="LD683" s="422"/>
      <c r="LE683" s="422"/>
      <c r="LF683" s="422"/>
      <c r="LG683" s="422"/>
      <c r="LH683" s="422"/>
      <c r="LI683" s="422"/>
      <c r="LJ683" s="422"/>
      <c r="LK683" s="422"/>
      <c r="LL683" s="422"/>
      <c r="LM683" s="422"/>
      <c r="LN683" s="422"/>
      <c r="LO683" s="422"/>
      <c r="LP683" s="422"/>
      <c r="LQ683" s="422"/>
      <c r="LR683" s="422"/>
      <c r="LS683" s="422"/>
      <c r="LT683" s="422"/>
      <c r="LU683" s="422"/>
      <c r="LV683" s="422"/>
      <c r="LW683" s="422"/>
      <c r="LX683" s="422"/>
      <c r="LY683" s="422"/>
      <c r="LZ683" s="422"/>
      <c r="MA683" s="422"/>
      <c r="MB683" s="422"/>
      <c r="MC683" s="422"/>
      <c r="MD683" s="422"/>
      <c r="ME683" s="422"/>
      <c r="MF683" s="422"/>
      <c r="MG683" s="422"/>
      <c r="MH683" s="422"/>
      <c r="MI683" s="422"/>
      <c r="MJ683" s="422"/>
      <c r="MK683" s="422"/>
      <c r="ML683" s="422"/>
      <c r="MM683" s="422"/>
      <c r="MN683" s="422"/>
      <c r="MO683" s="422"/>
      <c r="MP683" s="422"/>
      <c r="MQ683" s="422"/>
      <c r="MR683" s="422"/>
      <c r="MS683" s="422"/>
      <c r="MT683" s="422"/>
      <c r="MU683" s="422"/>
      <c r="MV683" s="422"/>
      <c r="MW683" s="422"/>
      <c r="MX683" s="422"/>
      <c r="MY683" s="422"/>
      <c r="MZ683" s="422"/>
      <c r="NA683" s="422"/>
      <c r="NB683" s="422"/>
      <c r="NC683" s="422"/>
      <c r="ND683" s="422"/>
      <c r="NE683" s="422"/>
      <c r="NF683" s="422"/>
      <c r="NG683" s="422"/>
      <c r="NH683" s="422"/>
      <c r="NI683" s="422"/>
      <c r="NJ683" s="422"/>
      <c r="NK683" s="422"/>
      <c r="NL683" s="422"/>
      <c r="NM683" s="422"/>
      <c r="NN683" s="422"/>
      <c r="NO683" s="422"/>
      <c r="NP683" s="422"/>
      <c r="NQ683" s="422"/>
      <c r="NR683" s="422"/>
      <c r="NS683" s="422"/>
      <c r="NT683" s="422"/>
      <c r="NU683" s="422"/>
      <c r="NV683" s="422"/>
      <c r="NW683" s="422"/>
      <c r="NX683" s="422"/>
      <c r="NY683" s="422"/>
      <c r="NZ683" s="422"/>
      <c r="OA683" s="422"/>
      <c r="OB683" s="422"/>
      <c r="OC683" s="422"/>
      <c r="OD683" s="422"/>
      <c r="OE683" s="422"/>
      <c r="OF683" s="422"/>
      <c r="OG683" s="422"/>
      <c r="OH683" s="422"/>
      <c r="OI683" s="422"/>
      <c r="OJ683" s="422"/>
      <c r="OK683" s="422"/>
      <c r="OL683" s="422"/>
      <c r="OM683" s="422"/>
      <c r="ON683" s="422"/>
      <c r="OO683" s="422"/>
      <c r="OP683" s="422"/>
      <c r="OQ683" s="422"/>
      <c r="OR683" s="422"/>
      <c r="OS683" s="422"/>
      <c r="OT683" s="422"/>
      <c r="OU683" s="422"/>
      <c r="OV683" s="422"/>
      <c r="OW683" s="422"/>
      <c r="OX683" s="422"/>
      <c r="OY683" s="422"/>
      <c r="OZ683" s="422"/>
      <c r="PA683" s="422"/>
      <c r="PB683" s="422"/>
      <c r="PC683" s="422"/>
      <c r="PD683" s="422"/>
      <c r="PE683" s="422"/>
      <c r="PF683" s="422"/>
      <c r="PG683" s="422"/>
      <c r="PH683" s="422"/>
      <c r="PI683" s="422"/>
      <c r="PJ683" s="422"/>
      <c r="PK683" s="422"/>
      <c r="PL683" s="422"/>
      <c r="PM683" s="422"/>
      <c r="PN683" s="422"/>
      <c r="PO683" s="422"/>
      <c r="PP683" s="422"/>
      <c r="PQ683" s="422"/>
      <c r="PR683" s="422"/>
      <c r="PS683" s="422"/>
      <c r="PT683" s="422"/>
      <c r="PU683" s="422"/>
      <c r="PV683" s="422"/>
      <c r="PW683" s="422"/>
      <c r="PX683" s="422"/>
      <c r="PY683" s="422"/>
      <c r="PZ683" s="422"/>
      <c r="QA683" s="422"/>
      <c r="QB683" s="422"/>
      <c r="QC683" s="422"/>
      <c r="QD683" s="422"/>
      <c r="QE683" s="422"/>
      <c r="QF683" s="422"/>
      <c r="QG683" s="422"/>
      <c r="QH683" s="422"/>
      <c r="QI683" s="422"/>
      <c r="QJ683" s="422"/>
      <c r="QK683" s="422"/>
      <c r="QL683" s="422"/>
      <c r="QM683" s="422"/>
      <c r="QN683" s="422"/>
      <c r="QO683" s="422"/>
      <c r="QP683" s="422"/>
      <c r="QQ683" s="422"/>
      <c r="QR683" s="422"/>
      <c r="QS683" s="422"/>
      <c r="QT683" s="422"/>
      <c r="QU683" s="422"/>
      <c r="QV683" s="422"/>
      <c r="QW683" s="422"/>
      <c r="QX683" s="422"/>
      <c r="QY683" s="422"/>
      <c r="QZ683" s="422"/>
      <c r="RA683" s="422"/>
      <c r="RB683" s="422"/>
      <c r="RC683" s="422"/>
      <c r="RD683" s="422"/>
      <c r="RE683" s="422"/>
      <c r="RF683" s="422"/>
      <c r="RG683" s="422"/>
      <c r="RH683" s="422"/>
      <c r="RI683" s="422"/>
      <c r="RJ683" s="422"/>
      <c r="RK683" s="422"/>
      <c r="RL683" s="422"/>
      <c r="RM683" s="422"/>
      <c r="RN683" s="422"/>
      <c r="RO683" s="422"/>
      <c r="RP683" s="422"/>
      <c r="RQ683" s="422"/>
      <c r="RR683" s="422"/>
      <c r="RS683" s="422"/>
      <c r="RT683" s="422"/>
      <c r="RU683" s="422"/>
      <c r="RV683" s="422"/>
      <c r="RW683" s="422"/>
      <c r="RX683" s="422"/>
      <c r="RY683" s="422"/>
      <c r="RZ683" s="422"/>
      <c r="SA683" s="422"/>
      <c r="SB683" s="422"/>
      <c r="SC683" s="422"/>
      <c r="SD683" s="422"/>
      <c r="SE683" s="422"/>
      <c r="SF683" s="422"/>
      <c r="SG683" s="422"/>
      <c r="SH683" s="422"/>
      <c r="SI683" s="422"/>
      <c r="SJ683" s="422"/>
      <c r="SK683" s="422"/>
      <c r="SL683" s="422"/>
      <c r="SM683" s="422"/>
      <c r="SN683" s="422"/>
      <c r="SO683" s="422"/>
      <c r="SP683" s="422"/>
      <c r="SQ683" s="422"/>
      <c r="SR683" s="422"/>
      <c r="SS683" s="422"/>
      <c r="ST683" s="422"/>
      <c r="SU683" s="422"/>
      <c r="SV683" s="422"/>
      <c r="SW683" s="422"/>
      <c r="SX683" s="422"/>
      <c r="SY683" s="422"/>
      <c r="SZ683" s="422"/>
      <c r="TA683" s="422"/>
      <c r="TB683" s="422"/>
      <c r="TC683" s="422"/>
      <c r="TD683" s="422"/>
      <c r="TE683" s="422"/>
      <c r="TF683" s="422"/>
      <c r="TG683" s="422"/>
      <c r="TH683" s="422"/>
      <c r="TI683" s="422"/>
      <c r="TJ683" s="422"/>
      <c r="TK683" s="422"/>
      <c r="TL683" s="422"/>
      <c r="TM683" s="422"/>
      <c r="TN683" s="422"/>
      <c r="TO683" s="422"/>
      <c r="TP683" s="422"/>
      <c r="TQ683" s="422"/>
      <c r="TR683" s="422"/>
      <c r="TS683" s="422"/>
      <c r="TT683" s="422"/>
      <c r="TU683" s="422"/>
      <c r="TV683" s="422"/>
      <c r="TW683" s="422"/>
      <c r="TX683" s="422"/>
      <c r="TY683" s="422"/>
      <c r="TZ683" s="422"/>
      <c r="UA683" s="422"/>
      <c r="UB683" s="422"/>
      <c r="UC683" s="422"/>
      <c r="UD683" s="422"/>
      <c r="UE683" s="422"/>
      <c r="UF683" s="422"/>
      <c r="UG683" s="422"/>
      <c r="UH683" s="422"/>
      <c r="UI683" s="422"/>
      <c r="UJ683" s="422"/>
      <c r="UK683" s="422"/>
      <c r="UL683" s="422"/>
      <c r="UM683" s="422"/>
      <c r="UN683" s="422"/>
      <c r="UO683" s="422"/>
      <c r="UP683" s="422"/>
      <c r="UQ683" s="422"/>
      <c r="UR683" s="422"/>
      <c r="US683" s="422"/>
      <c r="UT683" s="422"/>
      <c r="UU683" s="422"/>
      <c r="UV683" s="422"/>
      <c r="UW683" s="422"/>
      <c r="UX683" s="422"/>
      <c r="UY683" s="422"/>
      <c r="UZ683" s="422"/>
      <c r="VA683" s="422"/>
      <c r="VB683" s="422"/>
      <c r="VC683" s="422"/>
      <c r="VD683" s="422"/>
      <c r="VE683" s="422"/>
      <c r="VF683" s="422"/>
      <c r="VG683" s="422"/>
      <c r="VH683" s="422"/>
      <c r="VI683" s="422"/>
      <c r="VJ683" s="422"/>
      <c r="VK683" s="422"/>
      <c r="VL683" s="422"/>
      <c r="VM683" s="422"/>
      <c r="VN683" s="422"/>
      <c r="VO683" s="422"/>
      <c r="VP683" s="422"/>
      <c r="VQ683" s="422"/>
      <c r="VR683" s="422"/>
      <c r="VS683" s="422"/>
      <c r="VT683" s="422"/>
      <c r="VU683" s="422"/>
      <c r="VV683" s="422"/>
      <c r="VW683" s="422"/>
      <c r="VX683" s="422"/>
      <c r="VY683" s="422"/>
      <c r="VZ683" s="422"/>
      <c r="WA683" s="422"/>
      <c r="WB683" s="422"/>
      <c r="WC683" s="422"/>
      <c r="WD683" s="422"/>
      <c r="WE683" s="422"/>
      <c r="WF683" s="422"/>
      <c r="WG683" s="422"/>
      <c r="WH683" s="422"/>
      <c r="WI683" s="422"/>
      <c r="WJ683" s="422"/>
      <c r="WK683" s="422"/>
      <c r="WL683" s="422"/>
      <c r="WM683" s="422"/>
      <c r="WN683" s="422"/>
      <c r="WO683" s="422"/>
      <c r="WP683" s="422"/>
      <c r="WQ683" s="422"/>
      <c r="WR683" s="422"/>
      <c r="WS683" s="422"/>
      <c r="WT683" s="422"/>
      <c r="WU683" s="422"/>
      <c r="WV683" s="422"/>
      <c r="WW683" s="422"/>
      <c r="WX683" s="422"/>
      <c r="WY683" s="422"/>
      <c r="WZ683" s="422"/>
      <c r="XA683" s="422"/>
      <c r="XB683" s="422"/>
      <c r="XC683" s="422"/>
      <c r="XD683" s="422"/>
      <c r="XE683" s="422"/>
      <c r="XF683" s="422"/>
      <c r="XG683" s="422"/>
      <c r="XH683" s="422"/>
      <c r="XI683" s="422"/>
      <c r="XJ683" s="422"/>
      <c r="XK683" s="422"/>
      <c r="XL683" s="422"/>
      <c r="XM683" s="422"/>
      <c r="XN683" s="422"/>
      <c r="XO683" s="422"/>
      <c r="XP683" s="422"/>
      <c r="XQ683" s="422"/>
      <c r="XR683" s="422"/>
      <c r="XS683" s="422"/>
      <c r="XT683" s="422"/>
      <c r="XU683" s="422"/>
      <c r="XV683" s="422"/>
      <c r="XW683" s="422"/>
      <c r="XX683" s="422"/>
      <c r="XY683" s="422"/>
      <c r="XZ683" s="422"/>
      <c r="YA683" s="422"/>
      <c r="YB683" s="422"/>
      <c r="YC683" s="422"/>
      <c r="YD683" s="422"/>
      <c r="YE683" s="422"/>
      <c r="YF683" s="422"/>
      <c r="YG683" s="422"/>
      <c r="YH683" s="422"/>
      <c r="YI683" s="422"/>
      <c r="YJ683" s="422"/>
      <c r="YK683" s="422"/>
      <c r="YL683" s="422"/>
      <c r="YM683" s="422"/>
      <c r="YN683" s="422"/>
      <c r="YO683" s="422"/>
      <c r="YP683" s="422"/>
      <c r="YQ683" s="422"/>
      <c r="YR683" s="422"/>
      <c r="YS683" s="422"/>
      <c r="YT683" s="422"/>
      <c r="YU683" s="422"/>
      <c r="YV683" s="422"/>
      <c r="YW683" s="422"/>
      <c r="YX683" s="422"/>
      <c r="YY683" s="422"/>
      <c r="YZ683" s="422"/>
      <c r="ZA683" s="422"/>
      <c r="ZB683" s="422"/>
      <c r="ZC683" s="422"/>
      <c r="ZD683" s="422"/>
      <c r="ZE683" s="422"/>
      <c r="ZF683" s="422"/>
      <c r="ZG683" s="422"/>
      <c r="ZH683" s="422"/>
      <c r="ZI683" s="422"/>
      <c r="ZJ683" s="422"/>
      <c r="ZK683" s="422"/>
      <c r="ZL683" s="422"/>
      <c r="ZM683" s="422"/>
      <c r="ZN683" s="422"/>
      <c r="ZO683" s="422"/>
      <c r="ZP683" s="422"/>
      <c r="ZQ683" s="422"/>
      <c r="ZR683" s="422"/>
      <c r="ZS683" s="422"/>
      <c r="ZT683" s="422"/>
      <c r="ZU683" s="422"/>
      <c r="ZV683" s="422"/>
      <c r="ZW683" s="422"/>
      <c r="ZX683" s="422"/>
      <c r="ZY683" s="422"/>
      <c r="ZZ683" s="422"/>
      <c r="AAA683" s="422"/>
      <c r="AAB683" s="422"/>
      <c r="AAC683" s="422"/>
      <c r="AAD683" s="422"/>
      <c r="AAE683" s="422"/>
      <c r="AAF683" s="422"/>
      <c r="AAG683" s="422"/>
      <c r="AAH683" s="422"/>
      <c r="AAI683" s="422"/>
      <c r="AAJ683" s="422"/>
      <c r="AAK683" s="422"/>
      <c r="AAL683" s="422"/>
      <c r="AAM683" s="422"/>
      <c r="AAN683" s="422"/>
      <c r="AAO683" s="422"/>
      <c r="AAP683" s="422"/>
      <c r="AAQ683" s="422"/>
      <c r="AAR683" s="422"/>
      <c r="AAS683" s="422"/>
      <c r="AAT683" s="422"/>
      <c r="AAU683" s="422"/>
      <c r="AAV683" s="422"/>
      <c r="AAW683" s="422"/>
      <c r="AAX683" s="422"/>
      <c r="AAY683" s="422"/>
      <c r="AAZ683" s="422"/>
      <c r="ABA683" s="422"/>
      <c r="ABB683" s="422"/>
      <c r="ABC683" s="422"/>
      <c r="ABD683" s="422"/>
      <c r="ABE683" s="422"/>
      <c r="ABF683" s="422"/>
      <c r="ABG683" s="422"/>
      <c r="ABH683" s="422"/>
      <c r="ABI683" s="422"/>
      <c r="ABJ683" s="422"/>
      <c r="ABK683" s="422"/>
      <c r="ABL683" s="422"/>
      <c r="ABM683" s="422"/>
      <c r="ABN683" s="422"/>
      <c r="ABO683" s="422"/>
      <c r="ABP683" s="422"/>
      <c r="ABQ683" s="422"/>
      <c r="ABR683" s="422"/>
      <c r="ABS683" s="422"/>
      <c r="ABT683" s="422"/>
      <c r="ABU683" s="422"/>
      <c r="ABV683" s="422"/>
      <c r="ABW683" s="422"/>
      <c r="ABX683" s="422"/>
      <c r="ABY683" s="422"/>
      <c r="ABZ683" s="422"/>
      <c r="ACA683" s="422"/>
      <c r="ACB683" s="422"/>
      <c r="ACC683" s="422"/>
      <c r="ACD683" s="422"/>
      <c r="ACE683" s="422"/>
      <c r="ACF683" s="422"/>
      <c r="ACG683" s="422"/>
      <c r="ACH683" s="422"/>
      <c r="ACI683" s="422"/>
      <c r="ACJ683" s="422"/>
      <c r="ACK683" s="422"/>
      <c r="ACL683" s="422"/>
      <c r="ACM683" s="422"/>
      <c r="ACN683" s="422"/>
      <c r="ACO683" s="422"/>
      <c r="ACP683" s="422"/>
      <c r="ACQ683" s="422"/>
      <c r="ACR683" s="422"/>
      <c r="ACS683" s="422"/>
      <c r="ACT683" s="422"/>
      <c r="ACU683" s="422"/>
      <c r="ACV683" s="422"/>
      <c r="ACW683" s="422"/>
      <c r="ACX683" s="422"/>
      <c r="ACY683" s="422"/>
      <c r="ACZ683" s="422"/>
      <c r="ADA683" s="422"/>
      <c r="ADB683" s="422"/>
      <c r="ADC683" s="422"/>
      <c r="ADD683" s="422"/>
      <c r="ADE683" s="422"/>
      <c r="ADF683" s="422"/>
      <c r="ADG683" s="422"/>
      <c r="ADH683" s="422"/>
      <c r="ADI683" s="422"/>
      <c r="ADJ683" s="422"/>
      <c r="ADK683" s="422"/>
      <c r="ADL683" s="422"/>
      <c r="ADM683" s="422"/>
      <c r="ADN683" s="422"/>
      <c r="ADO683" s="422"/>
      <c r="ADP683" s="422"/>
      <c r="ADQ683" s="422"/>
      <c r="ADR683" s="422"/>
      <c r="ADS683" s="422"/>
      <c r="ADT683" s="422"/>
      <c r="ADU683" s="422"/>
      <c r="ADV683" s="422"/>
      <c r="ADW683" s="422"/>
      <c r="ADX683" s="422"/>
      <c r="ADY683" s="422"/>
      <c r="ADZ683" s="422"/>
      <c r="AEA683" s="422"/>
      <c r="AEB683" s="422"/>
      <c r="AEC683" s="422"/>
      <c r="AED683" s="422"/>
      <c r="AEE683" s="422"/>
      <c r="AEF683" s="422"/>
      <c r="AEG683" s="422"/>
      <c r="AEH683" s="422"/>
      <c r="AEI683" s="422"/>
      <c r="AEJ683" s="422"/>
      <c r="AEK683" s="422"/>
      <c r="AEL683" s="422"/>
      <c r="AEM683" s="422"/>
      <c r="AEN683" s="422"/>
      <c r="AEO683" s="422"/>
      <c r="AEP683" s="422"/>
      <c r="AEQ683" s="422"/>
      <c r="AER683" s="422"/>
      <c r="AES683" s="422"/>
      <c r="AET683" s="422"/>
      <c r="AEU683" s="422"/>
      <c r="AEV683" s="422"/>
      <c r="AEW683" s="422"/>
      <c r="AEX683" s="422"/>
      <c r="AEY683" s="422"/>
      <c r="AEZ683" s="422"/>
      <c r="AFA683" s="422"/>
      <c r="AFB683" s="422"/>
      <c r="AFC683" s="422"/>
      <c r="AFD683" s="422"/>
      <c r="AFE683" s="422"/>
      <c r="AFF683" s="422"/>
      <c r="AFG683" s="422"/>
      <c r="AFH683" s="422"/>
      <c r="AFI683" s="422"/>
      <c r="AFJ683" s="422"/>
      <c r="AFK683" s="422"/>
      <c r="AFL683" s="422"/>
      <c r="AFM683" s="422"/>
      <c r="AFN683" s="422"/>
      <c r="AFO683" s="422"/>
      <c r="AFP683" s="422"/>
      <c r="AFQ683" s="422"/>
      <c r="AFR683" s="422"/>
      <c r="AFS683" s="422"/>
      <c r="AFT683" s="422"/>
      <c r="AFU683" s="422"/>
      <c r="AFV683" s="422"/>
      <c r="AFW683" s="422"/>
      <c r="AFX683" s="422"/>
      <c r="AFY683" s="422"/>
      <c r="AFZ683" s="422"/>
      <c r="AGA683" s="422"/>
      <c r="AGB683" s="422"/>
      <c r="AGC683" s="422"/>
      <c r="AGD683" s="422"/>
      <c r="AGE683" s="422"/>
      <c r="AGF683" s="422"/>
      <c r="AGG683" s="422"/>
      <c r="AGH683" s="422"/>
      <c r="AGI683" s="422"/>
      <c r="AGJ683" s="422"/>
      <c r="AGK683" s="422"/>
      <c r="AGL683" s="422"/>
      <c r="AGM683" s="422"/>
      <c r="AGN683" s="422"/>
      <c r="AGO683" s="422"/>
      <c r="AGP683" s="422"/>
      <c r="AGQ683" s="422"/>
      <c r="AGR683" s="422"/>
      <c r="AGS683" s="422"/>
      <c r="AGT683" s="422"/>
      <c r="AGU683" s="422"/>
      <c r="AGV683" s="422"/>
      <c r="AGW683" s="422"/>
      <c r="AGX683" s="422"/>
      <c r="AGY683" s="422"/>
      <c r="AGZ683" s="422"/>
      <c r="AHA683" s="422"/>
      <c r="AHB683" s="422"/>
      <c r="AHC683" s="422"/>
      <c r="AHD683" s="422"/>
      <c r="AHE683" s="422"/>
      <c r="AHF683" s="422"/>
      <c r="AHG683" s="422"/>
      <c r="AHH683" s="422"/>
      <c r="AHI683" s="422"/>
      <c r="AHJ683" s="422"/>
      <c r="AHK683" s="422"/>
      <c r="AHL683" s="422"/>
      <c r="AHM683" s="422"/>
      <c r="AHN683" s="422"/>
      <c r="AHO683" s="422"/>
      <c r="AHP683" s="422"/>
      <c r="AHQ683" s="422"/>
      <c r="AHR683" s="422"/>
      <c r="AHS683" s="422"/>
      <c r="AHT683" s="422"/>
      <c r="AHU683" s="422"/>
      <c r="AHV683" s="422"/>
      <c r="AHW683" s="422"/>
      <c r="AHX683" s="422"/>
      <c r="AHY683" s="422"/>
      <c r="AHZ683" s="422"/>
      <c r="AIA683" s="422"/>
      <c r="AIB683" s="422"/>
      <c r="AIC683" s="422"/>
      <c r="AID683" s="422"/>
      <c r="AIE683" s="422"/>
      <c r="AIF683" s="422"/>
      <c r="AIG683" s="422"/>
      <c r="AIH683" s="422"/>
      <c r="AII683" s="422"/>
      <c r="AIJ683" s="422"/>
      <c r="AIK683" s="422"/>
      <c r="AIL683" s="422"/>
      <c r="AIM683" s="422"/>
      <c r="AIN683" s="422"/>
      <c r="AIO683" s="422"/>
      <c r="AIP683" s="422"/>
      <c r="AIQ683" s="422"/>
      <c r="AIR683" s="422"/>
      <c r="AIS683" s="422"/>
      <c r="AIT683" s="422"/>
      <c r="AIU683" s="422"/>
      <c r="AIV683" s="422"/>
      <c r="AIW683" s="422"/>
      <c r="AIX683" s="422"/>
      <c r="AIY683" s="422"/>
      <c r="AIZ683" s="422"/>
      <c r="AJA683" s="422"/>
      <c r="AJB683" s="422"/>
      <c r="AJC683" s="422"/>
      <c r="AJD683" s="422"/>
      <c r="AJE683" s="422"/>
      <c r="AJF683" s="422"/>
      <c r="AJG683" s="422"/>
      <c r="AJH683" s="422"/>
      <c r="AJI683" s="422"/>
      <c r="AJJ683" s="422"/>
      <c r="AJK683" s="422"/>
      <c r="AJL683" s="422"/>
      <c r="AJM683" s="422"/>
      <c r="AJN683" s="422"/>
      <c r="AJO683" s="422"/>
      <c r="AJP683" s="422"/>
      <c r="AJQ683" s="422"/>
      <c r="AJR683" s="422"/>
      <c r="AJS683" s="422"/>
      <c r="AJT683" s="422"/>
      <c r="AJU683" s="422"/>
      <c r="AJV683" s="422"/>
      <c r="AJW683" s="422"/>
      <c r="AJX683" s="422"/>
      <c r="AJY683" s="422"/>
      <c r="AJZ683" s="422"/>
      <c r="AKA683" s="422"/>
      <c r="AKB683" s="422"/>
      <c r="AKC683" s="422"/>
      <c r="AKD683" s="422"/>
      <c r="AKE683" s="422"/>
      <c r="AKF683" s="422"/>
      <c r="AKG683" s="422"/>
      <c r="AKH683" s="422"/>
      <c r="AKI683" s="422"/>
      <c r="AKJ683" s="422"/>
      <c r="AKK683" s="422"/>
      <c r="AKL683" s="422"/>
      <c r="AKM683" s="422"/>
      <c r="AKN683" s="422"/>
      <c r="AKO683" s="422"/>
      <c r="AKP683" s="422"/>
      <c r="AKQ683" s="422"/>
      <c r="AKR683" s="422"/>
      <c r="AKS683" s="422"/>
      <c r="AKT683" s="422"/>
      <c r="AKU683" s="422"/>
      <c r="AKV683" s="422"/>
      <c r="AKW683" s="422"/>
      <c r="AKX683" s="422"/>
      <c r="AKY683" s="422"/>
      <c r="AKZ683" s="422"/>
      <c r="ALA683" s="422"/>
      <c r="ALB683" s="422"/>
      <c r="ALC683" s="422"/>
      <c r="ALD683" s="422"/>
      <c r="ALE683" s="422"/>
      <c r="ALF683" s="422"/>
      <c r="ALG683" s="422"/>
      <c r="ALH683" s="422"/>
      <c r="ALI683" s="422"/>
      <c r="ALJ683" s="422"/>
      <c r="ALK683" s="422"/>
      <c r="ALL683" s="422"/>
      <c r="ALM683" s="422"/>
      <c r="ALN683" s="422"/>
      <c r="ALO683" s="422"/>
      <c r="ALP683" s="422"/>
      <c r="ALQ683" s="422"/>
      <c r="ALR683" s="422"/>
      <c r="ALS683" s="422"/>
      <c r="ALT683" s="422"/>
      <c r="ALU683" s="422"/>
      <c r="ALV683" s="422"/>
      <c r="ALW683" s="422"/>
      <c r="ALX683" s="422"/>
      <c r="ALY683" s="422"/>
      <c r="ALZ683" s="422"/>
      <c r="AMA683" s="422"/>
      <c r="AMB683" s="422"/>
      <c r="AMC683" s="422"/>
      <c r="AMD683" s="422"/>
      <c r="AME683" s="422"/>
      <c r="AMF683" s="422"/>
      <c r="AMG683" s="422"/>
      <c r="AMH683" s="422"/>
      <c r="AMI683" s="422"/>
      <c r="AMJ683" s="422"/>
      <c r="AMK683" s="422"/>
      <c r="AML683" s="422"/>
      <c r="AMM683" s="422"/>
      <c r="AMN683" s="422"/>
      <c r="AMO683" s="422"/>
      <c r="AMP683" s="422"/>
      <c r="AMQ683" s="422"/>
      <c r="AMR683" s="422"/>
      <c r="AMS683" s="422"/>
      <c r="AMT683" s="422"/>
      <c r="AMU683" s="422"/>
      <c r="AMV683" s="422"/>
      <c r="AMW683" s="422"/>
      <c r="AMX683" s="422"/>
    </row>
    <row r="684" spans="1:1038" s="398" customFormat="1" ht="18" customHeight="1">
      <c r="A684" s="548"/>
      <c r="B684" s="543"/>
      <c r="C684" s="226"/>
      <c r="D684" s="225"/>
      <c r="E684" s="422">
        <v>88</v>
      </c>
      <c r="F684" s="422">
        <v>4</v>
      </c>
      <c r="G684" s="526" t="str">
        <f t="shared" ref="G684" si="370">E684&amp;"-"&amp;F684</f>
        <v>88-4</v>
      </c>
      <c r="H684" s="226">
        <v>18.5</v>
      </c>
      <c r="I684" s="226">
        <v>19</v>
      </c>
      <c r="J684" s="544">
        <f t="shared" si="365"/>
        <v>0</v>
      </c>
      <c r="K684" s="545"/>
      <c r="L684" s="171">
        <f>(VLOOKUP($G684,Depth_Lookup!$A$3:$J$410,10,FALSE))+(H684/100)</f>
        <v>227.46</v>
      </c>
      <c r="M684" s="171">
        <f>(VLOOKUP($G684,Depth_Lookup!$A$3:$J$410,10,FALSE))+(I684/100)</f>
        <v>227.465</v>
      </c>
      <c r="N684" s="232"/>
      <c r="O684" s="226"/>
      <c r="P684" s="226"/>
      <c r="Q684" s="226"/>
      <c r="R684" s="391" t="s">
        <v>2061</v>
      </c>
      <c r="S684" s="226"/>
      <c r="T684" s="226"/>
      <c r="U684" s="226"/>
      <c r="V684" s="226"/>
      <c r="W684" s="226"/>
      <c r="X684" s="392"/>
      <c r="Y684" s="226"/>
      <c r="Z684" s="226"/>
      <c r="AA684" s="226"/>
      <c r="AB684" s="226"/>
      <c r="AC684" s="226"/>
      <c r="AD684" s="226"/>
      <c r="AE684" s="393"/>
      <c r="AF684" s="391"/>
      <c r="AG684" s="394"/>
      <c r="AH684" s="226"/>
      <c r="AI684" s="257"/>
      <c r="AJ684" s="226"/>
      <c r="AK684" s="226"/>
      <c r="AL684" s="226"/>
      <c r="AM684" s="226"/>
      <c r="AN684" s="226"/>
      <c r="AO684" s="257"/>
      <c r="AP684" s="226"/>
      <c r="AQ684" s="226"/>
      <c r="AR684" s="226"/>
      <c r="AS684" s="226"/>
      <c r="AT684" s="226"/>
      <c r="AU684" s="257"/>
      <c r="AV684" s="226"/>
      <c r="AW684" s="226"/>
      <c r="AX684" s="226"/>
      <c r="AY684" s="226"/>
      <c r="AZ684" s="226"/>
      <c r="BA684" s="257"/>
      <c r="BB684" s="226"/>
      <c r="BC684" s="226"/>
      <c r="BD684" s="226"/>
      <c r="BE684" s="226"/>
      <c r="BF684" s="226"/>
      <c r="BG684" s="257"/>
      <c r="BH684" s="226"/>
      <c r="BI684" s="226"/>
      <c r="BJ684" s="226"/>
      <c r="BK684" s="226"/>
      <c r="BL684" s="226"/>
      <c r="BM684" s="257"/>
      <c r="BN684" s="226"/>
      <c r="BO684" s="226"/>
      <c r="BP684" s="226"/>
      <c r="BQ684" s="226"/>
      <c r="BR684" s="226"/>
      <c r="BS684" s="226"/>
      <c r="BT684" s="226"/>
      <c r="BU684" s="226"/>
      <c r="BV684" s="226"/>
      <c r="BW684" s="226"/>
      <c r="BX684" s="226"/>
      <c r="BY684" s="257"/>
      <c r="BZ684" s="226"/>
      <c r="CA684" s="226"/>
      <c r="CB684" s="226"/>
      <c r="CC684" s="226"/>
      <c r="CD684" s="226"/>
      <c r="CE684" s="226"/>
      <c r="CF684" s="399"/>
      <c r="CG684" s="259"/>
      <c r="CH684" s="150"/>
      <c r="CI684" s="150"/>
      <c r="CJ684" s="150"/>
      <c r="CK684" s="158"/>
      <c r="CL684" s="395"/>
      <c r="CM684" s="395"/>
      <c r="CN684" s="395"/>
      <c r="CO684" s="395"/>
      <c r="CP684" s="395"/>
      <c r="CQ684" s="395"/>
      <c r="CR684" s="395"/>
      <c r="CS684" s="395"/>
      <c r="CT684" s="395"/>
      <c r="CU684" s="395"/>
      <c r="CV684" s="395"/>
      <c r="CW684" s="395"/>
      <c r="CX684" s="395"/>
      <c r="CY684" s="395"/>
      <c r="CZ684" s="395"/>
      <c r="DA684" s="395"/>
      <c r="DB684" s="395"/>
      <c r="DC684" s="257"/>
      <c r="DD684" s="395"/>
      <c r="DE684" s="395"/>
      <c r="DF684" s="395"/>
      <c r="DG684" s="395"/>
      <c r="DH684" s="395"/>
      <c r="DI684" s="395"/>
      <c r="DJ684" s="395"/>
      <c r="DK684" s="396"/>
      <c r="DL684" s="259"/>
      <c r="DM684" s="395"/>
      <c r="DN684" s="395"/>
      <c r="DO684" s="397"/>
      <c r="DQ684" s="259"/>
      <c r="DR684" s="397"/>
      <c r="DS684" s="259"/>
      <c r="DT684" s="263"/>
      <c r="DU684" s="256"/>
      <c r="DV684" s="256"/>
      <c r="DW684" s="400"/>
      <c r="DX684" s="155"/>
      <c r="DY684" s="155"/>
      <c r="DZ684" s="546"/>
      <c r="EA684" s="104"/>
      <c r="EB684" s="256"/>
      <c r="EC684" s="104"/>
      <c r="ED684" s="229" t="s">
        <v>2517</v>
      </c>
      <c r="EE684" s="401"/>
      <c r="EF684" s="402"/>
      <c r="EG684" s="401"/>
      <c r="EH684" s="403"/>
      <c r="EI684" s="404"/>
      <c r="EJ684" s="405"/>
      <c r="EK684" s="406"/>
      <c r="EL684" s="401"/>
      <c r="EM684" s="403"/>
      <c r="EN684" s="403" t="s">
        <v>1448</v>
      </c>
      <c r="EO684" s="407">
        <v>0.5</v>
      </c>
      <c r="EP684" s="407" t="s">
        <v>2054</v>
      </c>
      <c r="EQ684" s="407"/>
      <c r="ER684" s="407"/>
      <c r="ES684" s="407"/>
      <c r="ET684" s="407"/>
      <c r="EU684" s="407"/>
      <c r="EV684" s="408">
        <v>22</v>
      </c>
      <c r="EW684" s="408">
        <v>270</v>
      </c>
      <c r="EX684" s="408">
        <v>15</v>
      </c>
      <c r="EY684" s="408">
        <v>0</v>
      </c>
      <c r="EZ684" s="192">
        <f t="shared" si="313"/>
        <v>123.55223900657148</v>
      </c>
      <c r="FA684" s="192">
        <f t="shared" si="314"/>
        <v>123.55223900657148</v>
      </c>
      <c r="FB684" s="192">
        <f t="shared" si="315"/>
        <v>64.135752726542336</v>
      </c>
      <c r="FC684" s="192">
        <f t="shared" si="316"/>
        <v>213.55223900657148</v>
      </c>
      <c r="FD684" s="192">
        <f t="shared" si="317"/>
        <v>25.864247273457664</v>
      </c>
      <c r="FE684" s="193">
        <f t="shared" si="318"/>
        <v>303.55223900657148</v>
      </c>
      <c r="FF684" s="194">
        <f t="shared" si="319"/>
        <v>25.864247273457664</v>
      </c>
      <c r="FG684" s="401"/>
      <c r="FH684" s="403"/>
      <c r="FI684" s="778">
        <f t="shared" si="324"/>
        <v>0.5</v>
      </c>
      <c r="FJ684" s="779">
        <f t="shared" si="325"/>
        <v>25.864247273457664</v>
      </c>
      <c r="FK684" s="779">
        <f t="shared" si="326"/>
        <v>64.135752726542336</v>
      </c>
      <c r="FL684" s="780">
        <f t="shared" si="327"/>
        <v>1.1193800533230942</v>
      </c>
      <c r="FM684" s="169">
        <f t="shared" si="328"/>
        <v>0.89983016933950788</v>
      </c>
      <c r="FN684" s="783">
        <f t="shared" si="329"/>
        <v>0.44991508466975394</v>
      </c>
      <c r="FO684" s="226"/>
      <c r="FP684" s="226"/>
      <c r="FQ684" s="226"/>
      <c r="FR684" s="226"/>
      <c r="FS684" s="226"/>
      <c r="FT684" s="226"/>
      <c r="FU684" s="226"/>
      <c r="FV684" s="226"/>
      <c r="FW684" s="226"/>
      <c r="FX684" s="226"/>
      <c r="FY684" s="226"/>
      <c r="FZ684" s="226"/>
      <c r="GA684" s="226"/>
      <c r="GB684" s="226"/>
      <c r="GC684" s="226"/>
      <c r="GD684" s="226"/>
      <c r="GE684" s="226"/>
      <c r="GF684" s="226"/>
      <c r="GG684" s="226"/>
      <c r="GH684" s="226"/>
      <c r="GI684" s="226"/>
      <c r="GJ684" s="226"/>
      <c r="GK684" s="226"/>
      <c r="GL684" s="226"/>
      <c r="GM684" s="226"/>
      <c r="GN684" s="226"/>
      <c r="GO684" s="226"/>
      <c r="GP684" s="226"/>
      <c r="GQ684" s="226"/>
      <c r="GR684" s="226"/>
      <c r="GS684" s="226"/>
      <c r="GT684" s="226"/>
      <c r="GU684" s="226"/>
      <c r="GV684" s="226"/>
      <c r="GW684" s="226"/>
      <c r="GX684" s="226"/>
      <c r="GY684" s="226"/>
      <c r="GZ684" s="226"/>
      <c r="HA684" s="226"/>
      <c r="HB684" s="226"/>
      <c r="HC684" s="226"/>
      <c r="HD684" s="226"/>
      <c r="HE684" s="226"/>
      <c r="HF684" s="226"/>
      <c r="HG684" s="226"/>
      <c r="HH684" s="226"/>
      <c r="HI684" s="226"/>
      <c r="HJ684" s="226"/>
      <c r="HK684" s="226"/>
      <c r="HL684" s="226"/>
      <c r="HM684" s="226"/>
      <c r="HN684" s="226"/>
      <c r="HO684" s="226"/>
      <c r="HP684" s="226"/>
      <c r="HQ684" s="226"/>
      <c r="HR684" s="226"/>
      <c r="HS684" s="226"/>
      <c r="HT684" s="226"/>
      <c r="HU684" s="226"/>
      <c r="HV684" s="226"/>
      <c r="HW684" s="226"/>
      <c r="HX684" s="226"/>
      <c r="HY684" s="226"/>
      <c r="HZ684" s="226"/>
      <c r="IA684" s="226"/>
      <c r="IB684" s="226"/>
      <c r="IC684" s="226"/>
      <c r="ID684" s="226"/>
      <c r="IE684" s="226"/>
      <c r="IF684" s="226"/>
      <c r="IG684" s="226"/>
      <c r="IH684" s="226"/>
      <c r="II684" s="226"/>
      <c r="IJ684" s="226"/>
      <c r="IK684" s="226"/>
      <c r="IL684" s="226"/>
      <c r="IM684" s="226"/>
      <c r="IN684" s="226"/>
      <c r="IO684" s="226"/>
      <c r="IP684" s="226"/>
      <c r="IQ684" s="226"/>
      <c r="IR684" s="226"/>
      <c r="IS684" s="226"/>
      <c r="IT684" s="226"/>
      <c r="IU684" s="226"/>
      <c r="IV684" s="226"/>
      <c r="IW684" s="226"/>
      <c r="IX684" s="226"/>
      <c r="IY684" s="226"/>
      <c r="IZ684" s="226"/>
      <c r="JA684" s="226"/>
      <c r="JB684" s="226"/>
      <c r="JC684" s="226"/>
      <c r="JD684" s="226"/>
      <c r="JE684" s="226"/>
      <c r="JF684" s="226"/>
      <c r="JG684" s="226"/>
      <c r="JH684" s="226"/>
      <c r="JI684" s="226"/>
      <c r="JJ684" s="226"/>
      <c r="JK684" s="226"/>
      <c r="JL684" s="226"/>
      <c r="JM684" s="226"/>
      <c r="JN684" s="226"/>
      <c r="JO684" s="226"/>
      <c r="JP684" s="226"/>
      <c r="JQ684" s="226"/>
      <c r="JR684" s="226"/>
      <c r="JS684" s="226"/>
      <c r="JT684" s="226"/>
      <c r="JU684" s="226"/>
      <c r="JV684" s="226"/>
      <c r="JW684" s="226"/>
      <c r="JX684" s="226"/>
      <c r="JY684" s="226"/>
      <c r="JZ684" s="226"/>
      <c r="KA684" s="226"/>
      <c r="KB684" s="226"/>
      <c r="KC684" s="226"/>
      <c r="KD684" s="226"/>
      <c r="KE684" s="226"/>
      <c r="KF684" s="226"/>
      <c r="KG684" s="226"/>
      <c r="KH684" s="226"/>
      <c r="KI684" s="226"/>
      <c r="KJ684" s="226"/>
      <c r="KK684" s="226"/>
      <c r="KL684" s="226"/>
      <c r="KM684" s="226"/>
      <c r="KN684" s="226"/>
      <c r="KO684" s="226"/>
      <c r="KP684" s="226"/>
      <c r="KQ684" s="226"/>
      <c r="KR684" s="226"/>
      <c r="KS684" s="226"/>
      <c r="KT684" s="226"/>
      <c r="KU684" s="226"/>
      <c r="KV684" s="226"/>
      <c r="KW684" s="226"/>
      <c r="KX684" s="226"/>
      <c r="KY684" s="226"/>
      <c r="KZ684" s="226"/>
      <c r="LA684" s="226"/>
      <c r="LB684" s="226"/>
      <c r="LC684" s="226"/>
      <c r="LD684" s="226"/>
      <c r="LE684" s="226"/>
      <c r="LF684" s="226"/>
      <c r="LG684" s="226"/>
      <c r="LH684" s="226"/>
      <c r="LI684" s="226"/>
      <c r="LJ684" s="226"/>
      <c r="LK684" s="226"/>
      <c r="LL684" s="226"/>
      <c r="LM684" s="226"/>
      <c r="LN684" s="226"/>
      <c r="LO684" s="226"/>
      <c r="LP684" s="226"/>
      <c r="LQ684" s="226"/>
      <c r="LR684" s="226"/>
      <c r="LS684" s="226"/>
      <c r="LT684" s="226"/>
      <c r="LU684" s="226"/>
      <c r="LV684" s="226"/>
      <c r="LW684" s="226"/>
      <c r="LX684" s="226"/>
      <c r="LY684" s="226"/>
      <c r="LZ684" s="226"/>
      <c r="MA684" s="226"/>
      <c r="MB684" s="226"/>
      <c r="MC684" s="226"/>
      <c r="MD684" s="226"/>
      <c r="ME684" s="226"/>
      <c r="MF684" s="226"/>
      <c r="MG684" s="226"/>
      <c r="MH684" s="226"/>
      <c r="MI684" s="226"/>
      <c r="MJ684" s="226"/>
      <c r="MK684" s="226"/>
      <c r="ML684" s="226"/>
      <c r="MM684" s="226"/>
      <c r="MN684" s="226"/>
      <c r="MO684" s="226"/>
      <c r="MP684" s="226"/>
      <c r="MQ684" s="226"/>
      <c r="MR684" s="226"/>
      <c r="MS684" s="226"/>
      <c r="MT684" s="226"/>
      <c r="MU684" s="226"/>
      <c r="MV684" s="226"/>
      <c r="MW684" s="226"/>
      <c r="MX684" s="226"/>
      <c r="MY684" s="226"/>
      <c r="MZ684" s="226"/>
      <c r="NA684" s="226"/>
      <c r="NB684" s="226"/>
      <c r="NC684" s="226"/>
      <c r="ND684" s="226"/>
      <c r="NE684" s="226"/>
      <c r="NF684" s="226"/>
      <c r="NG684" s="226"/>
      <c r="NH684" s="226"/>
      <c r="NI684" s="226"/>
      <c r="NJ684" s="226"/>
      <c r="NK684" s="226"/>
      <c r="NL684" s="226"/>
      <c r="NM684" s="226"/>
      <c r="NN684" s="226"/>
      <c r="NO684" s="226"/>
      <c r="NP684" s="226"/>
      <c r="NQ684" s="226"/>
      <c r="NR684" s="226"/>
      <c r="NS684" s="226"/>
      <c r="NT684" s="226"/>
      <c r="NU684" s="226"/>
      <c r="NV684" s="226"/>
      <c r="NW684" s="226"/>
      <c r="NX684" s="226"/>
      <c r="NY684" s="226"/>
      <c r="NZ684" s="226"/>
      <c r="OA684" s="226"/>
      <c r="OB684" s="226"/>
      <c r="OC684" s="226"/>
      <c r="OD684" s="226"/>
      <c r="OE684" s="226"/>
      <c r="OF684" s="226"/>
      <c r="OG684" s="226"/>
      <c r="OH684" s="226"/>
      <c r="OI684" s="226"/>
      <c r="OJ684" s="226"/>
      <c r="OK684" s="226"/>
      <c r="OL684" s="226"/>
      <c r="OM684" s="226"/>
      <c r="ON684" s="226"/>
      <c r="OO684" s="226"/>
      <c r="OP684" s="226"/>
      <c r="OQ684" s="226"/>
      <c r="OR684" s="226"/>
      <c r="OS684" s="226"/>
      <c r="OT684" s="226"/>
      <c r="OU684" s="226"/>
      <c r="OV684" s="226"/>
      <c r="OW684" s="226"/>
      <c r="OX684" s="226"/>
      <c r="OY684" s="226"/>
      <c r="OZ684" s="226"/>
      <c r="PA684" s="226"/>
      <c r="PB684" s="226"/>
      <c r="PC684" s="226"/>
      <c r="PD684" s="226"/>
      <c r="PE684" s="226"/>
      <c r="PF684" s="226"/>
      <c r="PG684" s="226"/>
      <c r="PH684" s="226"/>
      <c r="PI684" s="226"/>
      <c r="PJ684" s="226"/>
      <c r="PK684" s="226"/>
      <c r="PL684" s="226"/>
      <c r="PM684" s="226"/>
      <c r="PN684" s="226"/>
      <c r="PO684" s="226"/>
      <c r="PP684" s="226"/>
      <c r="PQ684" s="226"/>
      <c r="PR684" s="226"/>
      <c r="PS684" s="226"/>
      <c r="PT684" s="226"/>
      <c r="PU684" s="226"/>
      <c r="PV684" s="226"/>
      <c r="PW684" s="226"/>
      <c r="PX684" s="226"/>
      <c r="PY684" s="226"/>
      <c r="PZ684" s="226"/>
      <c r="QA684" s="226"/>
      <c r="QB684" s="226"/>
      <c r="QC684" s="226"/>
      <c r="QD684" s="226"/>
      <c r="QE684" s="226"/>
      <c r="QF684" s="226"/>
      <c r="QG684" s="226"/>
      <c r="QH684" s="226"/>
      <c r="QI684" s="226"/>
      <c r="QJ684" s="226"/>
      <c r="QK684" s="226"/>
      <c r="QL684" s="226"/>
      <c r="QM684" s="226"/>
      <c r="QN684" s="226"/>
      <c r="QO684" s="226"/>
      <c r="QP684" s="226"/>
      <c r="QQ684" s="226"/>
      <c r="QR684" s="226"/>
      <c r="QS684" s="226"/>
      <c r="QT684" s="226"/>
      <c r="QU684" s="226"/>
      <c r="QV684" s="226"/>
      <c r="QW684" s="226"/>
      <c r="QX684" s="226"/>
      <c r="QY684" s="226"/>
      <c r="QZ684" s="226"/>
      <c r="RA684" s="226"/>
      <c r="RB684" s="226"/>
      <c r="RC684" s="226"/>
      <c r="RD684" s="226"/>
      <c r="RE684" s="226"/>
      <c r="RF684" s="226"/>
      <c r="RG684" s="226"/>
      <c r="RH684" s="226"/>
      <c r="RI684" s="226"/>
      <c r="RJ684" s="226"/>
      <c r="RK684" s="226"/>
      <c r="RL684" s="226"/>
      <c r="RM684" s="226"/>
      <c r="RN684" s="226"/>
      <c r="RO684" s="226"/>
      <c r="RP684" s="226"/>
      <c r="RQ684" s="226"/>
      <c r="RR684" s="226"/>
      <c r="RS684" s="226"/>
      <c r="RT684" s="226"/>
      <c r="RU684" s="226"/>
      <c r="RV684" s="226"/>
      <c r="RW684" s="226"/>
      <c r="RX684" s="226"/>
      <c r="RY684" s="226"/>
      <c r="RZ684" s="226"/>
      <c r="SA684" s="226"/>
      <c r="SB684" s="226"/>
      <c r="SC684" s="226"/>
      <c r="SD684" s="226"/>
      <c r="SE684" s="226"/>
      <c r="SF684" s="226"/>
      <c r="SG684" s="226"/>
      <c r="SH684" s="226"/>
      <c r="SI684" s="226"/>
      <c r="SJ684" s="226"/>
      <c r="SK684" s="226"/>
      <c r="SL684" s="226"/>
      <c r="SM684" s="226"/>
      <c r="SN684" s="226"/>
      <c r="SO684" s="226"/>
      <c r="SP684" s="226"/>
      <c r="SQ684" s="226"/>
      <c r="SR684" s="226"/>
      <c r="SS684" s="226"/>
      <c r="ST684" s="226"/>
      <c r="SU684" s="226"/>
      <c r="SV684" s="226"/>
      <c r="SW684" s="226"/>
      <c r="SX684" s="226"/>
      <c r="SY684" s="226"/>
      <c r="SZ684" s="226"/>
      <c r="TA684" s="226"/>
      <c r="TB684" s="226"/>
      <c r="TC684" s="226"/>
      <c r="TD684" s="226"/>
      <c r="TE684" s="226"/>
      <c r="TF684" s="226"/>
      <c r="TG684" s="226"/>
      <c r="TH684" s="226"/>
      <c r="TI684" s="226"/>
      <c r="TJ684" s="226"/>
      <c r="TK684" s="226"/>
      <c r="TL684" s="226"/>
      <c r="TM684" s="226"/>
      <c r="TN684" s="226"/>
      <c r="TO684" s="226"/>
      <c r="TP684" s="226"/>
      <c r="TQ684" s="226"/>
      <c r="TR684" s="226"/>
      <c r="TS684" s="226"/>
      <c r="TT684" s="226"/>
      <c r="TU684" s="226"/>
      <c r="TV684" s="226"/>
      <c r="TW684" s="226"/>
      <c r="TX684" s="226"/>
      <c r="TY684" s="226"/>
      <c r="TZ684" s="226"/>
      <c r="UA684" s="226"/>
      <c r="UB684" s="226"/>
      <c r="UC684" s="226"/>
      <c r="UD684" s="226"/>
      <c r="UE684" s="226"/>
      <c r="UF684" s="226"/>
      <c r="UG684" s="226"/>
      <c r="UH684" s="226"/>
      <c r="UI684" s="226"/>
      <c r="UJ684" s="226"/>
      <c r="UK684" s="226"/>
      <c r="UL684" s="226"/>
      <c r="UM684" s="226"/>
      <c r="UN684" s="226"/>
      <c r="UO684" s="226"/>
      <c r="UP684" s="226"/>
      <c r="UQ684" s="226"/>
      <c r="UR684" s="226"/>
      <c r="US684" s="226"/>
      <c r="UT684" s="226"/>
      <c r="UU684" s="226"/>
      <c r="UV684" s="226"/>
      <c r="UW684" s="226"/>
      <c r="UX684" s="226"/>
      <c r="UY684" s="226"/>
      <c r="UZ684" s="226"/>
      <c r="VA684" s="226"/>
      <c r="VB684" s="226"/>
      <c r="VC684" s="226"/>
      <c r="VD684" s="226"/>
      <c r="VE684" s="226"/>
      <c r="VF684" s="226"/>
      <c r="VG684" s="226"/>
      <c r="VH684" s="226"/>
      <c r="VI684" s="226"/>
      <c r="VJ684" s="226"/>
      <c r="VK684" s="226"/>
      <c r="VL684" s="226"/>
      <c r="VM684" s="226"/>
      <c r="VN684" s="226"/>
      <c r="VO684" s="226"/>
      <c r="VP684" s="226"/>
      <c r="VQ684" s="226"/>
      <c r="VR684" s="226"/>
      <c r="VS684" s="226"/>
      <c r="VT684" s="226"/>
      <c r="VU684" s="226"/>
      <c r="VV684" s="226"/>
      <c r="VW684" s="226"/>
      <c r="VX684" s="226"/>
      <c r="VY684" s="226"/>
      <c r="VZ684" s="226"/>
      <c r="WA684" s="226"/>
      <c r="WB684" s="226"/>
      <c r="WC684" s="226"/>
      <c r="WD684" s="226"/>
      <c r="WE684" s="226"/>
      <c r="WF684" s="226"/>
      <c r="WG684" s="226"/>
      <c r="WH684" s="226"/>
      <c r="WI684" s="226"/>
      <c r="WJ684" s="226"/>
      <c r="WK684" s="226"/>
      <c r="WL684" s="226"/>
      <c r="WM684" s="226"/>
      <c r="WN684" s="226"/>
      <c r="WO684" s="226"/>
      <c r="WP684" s="226"/>
      <c r="WQ684" s="226"/>
      <c r="WR684" s="226"/>
      <c r="WS684" s="226"/>
      <c r="WT684" s="226"/>
      <c r="WU684" s="226"/>
      <c r="WV684" s="226"/>
      <c r="WW684" s="226"/>
      <c r="WX684" s="226"/>
      <c r="WY684" s="226"/>
      <c r="WZ684" s="226"/>
      <c r="XA684" s="226"/>
      <c r="XB684" s="226"/>
      <c r="XC684" s="226"/>
      <c r="XD684" s="226"/>
      <c r="XE684" s="226"/>
      <c r="XF684" s="226"/>
      <c r="XG684" s="226"/>
      <c r="XH684" s="226"/>
      <c r="XI684" s="226"/>
      <c r="XJ684" s="226"/>
      <c r="XK684" s="226"/>
      <c r="XL684" s="226"/>
      <c r="XM684" s="226"/>
      <c r="XN684" s="226"/>
      <c r="XO684" s="226"/>
      <c r="XP684" s="226"/>
      <c r="XQ684" s="226"/>
      <c r="XR684" s="226"/>
      <c r="XS684" s="226"/>
      <c r="XT684" s="226"/>
      <c r="XU684" s="226"/>
      <c r="XV684" s="226"/>
      <c r="XW684" s="226"/>
      <c r="XX684" s="226"/>
      <c r="XY684" s="226"/>
      <c r="XZ684" s="226"/>
      <c r="YA684" s="226"/>
      <c r="YB684" s="226"/>
      <c r="YC684" s="226"/>
      <c r="YD684" s="226"/>
      <c r="YE684" s="226"/>
      <c r="YF684" s="226"/>
      <c r="YG684" s="226"/>
      <c r="YH684" s="226"/>
      <c r="YI684" s="226"/>
      <c r="YJ684" s="226"/>
      <c r="YK684" s="226"/>
      <c r="YL684" s="226"/>
      <c r="YM684" s="226"/>
      <c r="YN684" s="226"/>
      <c r="YO684" s="226"/>
      <c r="YP684" s="226"/>
      <c r="YQ684" s="226"/>
      <c r="YR684" s="226"/>
      <c r="YS684" s="226"/>
      <c r="YT684" s="226"/>
      <c r="YU684" s="226"/>
      <c r="YV684" s="226"/>
      <c r="YW684" s="226"/>
      <c r="YX684" s="226"/>
      <c r="YY684" s="226"/>
      <c r="YZ684" s="226"/>
      <c r="ZA684" s="226"/>
      <c r="ZB684" s="226"/>
      <c r="ZC684" s="226"/>
      <c r="ZD684" s="226"/>
      <c r="ZE684" s="226"/>
      <c r="ZF684" s="226"/>
      <c r="ZG684" s="226"/>
      <c r="ZH684" s="226"/>
      <c r="ZI684" s="226"/>
      <c r="ZJ684" s="226"/>
      <c r="ZK684" s="226"/>
      <c r="ZL684" s="226"/>
      <c r="ZM684" s="226"/>
      <c r="ZN684" s="226"/>
      <c r="ZO684" s="226"/>
      <c r="ZP684" s="226"/>
      <c r="ZQ684" s="226"/>
      <c r="ZR684" s="226"/>
      <c r="ZS684" s="226"/>
      <c r="ZT684" s="226"/>
      <c r="ZU684" s="226"/>
      <c r="ZV684" s="226"/>
      <c r="ZW684" s="226"/>
      <c r="ZX684" s="226"/>
      <c r="ZY684" s="226"/>
      <c r="ZZ684" s="226"/>
      <c r="AAA684" s="226"/>
      <c r="AAB684" s="226"/>
      <c r="AAC684" s="226"/>
      <c r="AAD684" s="226"/>
      <c r="AAE684" s="226"/>
      <c r="AAF684" s="226"/>
      <c r="AAG684" s="226"/>
      <c r="AAH684" s="226"/>
      <c r="AAI684" s="226"/>
      <c r="AAJ684" s="226"/>
      <c r="AAK684" s="226"/>
      <c r="AAL684" s="226"/>
      <c r="AAM684" s="226"/>
      <c r="AAN684" s="226"/>
      <c r="AAO684" s="226"/>
      <c r="AAP684" s="226"/>
      <c r="AAQ684" s="226"/>
      <c r="AAR684" s="226"/>
      <c r="AAS684" s="226"/>
      <c r="AAT684" s="226"/>
      <c r="AAU684" s="226"/>
      <c r="AAV684" s="226"/>
      <c r="AAW684" s="226"/>
      <c r="AAX684" s="226"/>
      <c r="AAY684" s="226"/>
      <c r="AAZ684" s="226"/>
      <c r="ABA684" s="226"/>
      <c r="ABB684" s="226"/>
      <c r="ABC684" s="226"/>
      <c r="ABD684" s="226"/>
      <c r="ABE684" s="226"/>
      <c r="ABF684" s="226"/>
      <c r="ABG684" s="226"/>
      <c r="ABH684" s="226"/>
      <c r="ABI684" s="226"/>
      <c r="ABJ684" s="226"/>
      <c r="ABK684" s="226"/>
      <c r="ABL684" s="226"/>
      <c r="ABM684" s="226"/>
      <c r="ABN684" s="226"/>
      <c r="ABO684" s="226"/>
      <c r="ABP684" s="226"/>
      <c r="ABQ684" s="226"/>
      <c r="ABR684" s="226"/>
      <c r="ABS684" s="226"/>
      <c r="ABT684" s="226"/>
      <c r="ABU684" s="226"/>
      <c r="ABV684" s="226"/>
      <c r="ABW684" s="226"/>
      <c r="ABX684" s="226"/>
      <c r="ABY684" s="226"/>
      <c r="ABZ684" s="226"/>
      <c r="ACA684" s="226"/>
      <c r="ACB684" s="226"/>
      <c r="ACC684" s="226"/>
      <c r="ACD684" s="226"/>
      <c r="ACE684" s="226"/>
      <c r="ACF684" s="226"/>
      <c r="ACG684" s="226"/>
      <c r="ACH684" s="226"/>
      <c r="ACI684" s="226"/>
      <c r="ACJ684" s="226"/>
      <c r="ACK684" s="226"/>
      <c r="ACL684" s="226"/>
      <c r="ACM684" s="226"/>
      <c r="ACN684" s="226"/>
      <c r="ACO684" s="226"/>
      <c r="ACP684" s="226"/>
      <c r="ACQ684" s="226"/>
      <c r="ACR684" s="226"/>
      <c r="ACS684" s="226"/>
      <c r="ACT684" s="226"/>
      <c r="ACU684" s="226"/>
      <c r="ACV684" s="226"/>
      <c r="ACW684" s="226"/>
      <c r="ACX684" s="226"/>
      <c r="ACY684" s="226"/>
      <c r="ACZ684" s="226"/>
      <c r="ADA684" s="226"/>
      <c r="ADB684" s="226"/>
      <c r="ADC684" s="226"/>
      <c r="ADD684" s="226"/>
      <c r="ADE684" s="226"/>
      <c r="ADF684" s="226"/>
      <c r="ADG684" s="226"/>
      <c r="ADH684" s="226"/>
      <c r="ADI684" s="226"/>
      <c r="ADJ684" s="226"/>
      <c r="ADK684" s="226"/>
      <c r="ADL684" s="226"/>
      <c r="ADM684" s="226"/>
      <c r="ADN684" s="226"/>
      <c r="ADO684" s="226"/>
      <c r="ADP684" s="226"/>
      <c r="ADQ684" s="226"/>
      <c r="ADR684" s="226"/>
      <c r="ADS684" s="226"/>
      <c r="ADT684" s="226"/>
      <c r="ADU684" s="226"/>
      <c r="ADV684" s="226"/>
      <c r="ADW684" s="226"/>
      <c r="ADX684" s="226"/>
      <c r="ADY684" s="226"/>
      <c r="ADZ684" s="226"/>
      <c r="AEA684" s="226"/>
      <c r="AEB684" s="226"/>
      <c r="AEC684" s="226"/>
      <c r="AED684" s="226"/>
      <c r="AEE684" s="226"/>
      <c r="AEF684" s="226"/>
      <c r="AEG684" s="226"/>
      <c r="AEH684" s="226"/>
      <c r="AEI684" s="226"/>
      <c r="AEJ684" s="226"/>
      <c r="AEK684" s="226"/>
      <c r="AEL684" s="226"/>
      <c r="AEM684" s="226"/>
      <c r="AEN684" s="226"/>
      <c r="AEO684" s="226"/>
      <c r="AEP684" s="226"/>
      <c r="AEQ684" s="226"/>
      <c r="AER684" s="226"/>
      <c r="AES684" s="226"/>
      <c r="AET684" s="226"/>
      <c r="AEU684" s="226"/>
      <c r="AEV684" s="226"/>
      <c r="AEW684" s="226"/>
      <c r="AEX684" s="226"/>
      <c r="AEY684" s="226"/>
      <c r="AEZ684" s="226"/>
      <c r="AFA684" s="226"/>
      <c r="AFB684" s="226"/>
      <c r="AFC684" s="226"/>
      <c r="AFD684" s="226"/>
      <c r="AFE684" s="226"/>
      <c r="AFF684" s="226"/>
      <c r="AFG684" s="226"/>
      <c r="AFH684" s="226"/>
      <c r="AFI684" s="226"/>
      <c r="AFJ684" s="226"/>
      <c r="AFK684" s="226"/>
      <c r="AFL684" s="226"/>
      <c r="AFM684" s="226"/>
      <c r="AFN684" s="226"/>
      <c r="AFO684" s="226"/>
      <c r="AFP684" s="226"/>
      <c r="AFQ684" s="226"/>
      <c r="AFR684" s="226"/>
      <c r="AFS684" s="226"/>
      <c r="AFT684" s="226"/>
      <c r="AFU684" s="226"/>
      <c r="AFV684" s="226"/>
      <c r="AFW684" s="226"/>
      <c r="AFX684" s="226"/>
      <c r="AFY684" s="226"/>
      <c r="AFZ684" s="226"/>
      <c r="AGA684" s="226"/>
      <c r="AGB684" s="226"/>
      <c r="AGC684" s="226"/>
      <c r="AGD684" s="226"/>
      <c r="AGE684" s="226"/>
      <c r="AGF684" s="226"/>
      <c r="AGG684" s="226"/>
      <c r="AGH684" s="226"/>
      <c r="AGI684" s="226"/>
      <c r="AGJ684" s="226"/>
      <c r="AGK684" s="226"/>
      <c r="AGL684" s="226"/>
      <c r="AGM684" s="226"/>
      <c r="AGN684" s="226"/>
      <c r="AGO684" s="226"/>
      <c r="AGP684" s="226"/>
      <c r="AGQ684" s="226"/>
      <c r="AGR684" s="226"/>
      <c r="AGS684" s="226"/>
      <c r="AGT684" s="226"/>
      <c r="AGU684" s="226"/>
      <c r="AGV684" s="226"/>
      <c r="AGW684" s="226"/>
      <c r="AGX684" s="226"/>
      <c r="AGY684" s="226"/>
      <c r="AGZ684" s="226"/>
      <c r="AHA684" s="226"/>
      <c r="AHB684" s="226"/>
      <c r="AHC684" s="226"/>
      <c r="AHD684" s="226"/>
      <c r="AHE684" s="226"/>
      <c r="AHF684" s="226"/>
      <c r="AHG684" s="226"/>
      <c r="AHH684" s="226"/>
      <c r="AHI684" s="226"/>
      <c r="AHJ684" s="226"/>
      <c r="AHK684" s="226"/>
      <c r="AHL684" s="226"/>
      <c r="AHM684" s="226"/>
      <c r="AHN684" s="226"/>
      <c r="AHO684" s="226"/>
      <c r="AHP684" s="226"/>
      <c r="AHQ684" s="226"/>
      <c r="AHR684" s="226"/>
      <c r="AHS684" s="226"/>
      <c r="AHT684" s="226"/>
      <c r="AHU684" s="226"/>
      <c r="AHV684" s="226"/>
      <c r="AHW684" s="226"/>
      <c r="AHX684" s="226"/>
      <c r="AHY684" s="226"/>
      <c r="AHZ684" s="226"/>
      <c r="AIA684" s="226"/>
      <c r="AIB684" s="226"/>
      <c r="AIC684" s="226"/>
      <c r="AID684" s="226"/>
      <c r="AIE684" s="226"/>
      <c r="AIF684" s="226"/>
      <c r="AIG684" s="226"/>
      <c r="AIH684" s="226"/>
      <c r="AII684" s="226"/>
      <c r="AIJ684" s="226"/>
      <c r="AIK684" s="226"/>
      <c r="AIL684" s="226"/>
      <c r="AIM684" s="226"/>
      <c r="AIN684" s="226"/>
      <c r="AIO684" s="226"/>
      <c r="AIP684" s="226"/>
      <c r="AIQ684" s="226"/>
      <c r="AIR684" s="226"/>
      <c r="AIS684" s="226"/>
      <c r="AIT684" s="226"/>
      <c r="AIU684" s="226"/>
      <c r="AIV684" s="226"/>
      <c r="AIW684" s="226"/>
      <c r="AIX684" s="226"/>
      <c r="AIY684" s="226"/>
      <c r="AIZ684" s="226"/>
      <c r="AJA684" s="226"/>
      <c r="AJB684" s="226"/>
      <c r="AJC684" s="226"/>
      <c r="AJD684" s="226"/>
      <c r="AJE684" s="226"/>
      <c r="AJF684" s="226"/>
      <c r="AJG684" s="226"/>
      <c r="AJH684" s="226"/>
      <c r="AJI684" s="226"/>
      <c r="AJJ684" s="226"/>
      <c r="AJK684" s="226"/>
      <c r="AJL684" s="226"/>
      <c r="AJM684" s="226"/>
      <c r="AJN684" s="226"/>
      <c r="AJO684" s="226"/>
      <c r="AJP684" s="226"/>
      <c r="AJQ684" s="226"/>
      <c r="AJR684" s="226"/>
      <c r="AJS684" s="226"/>
      <c r="AJT684" s="226"/>
      <c r="AJU684" s="226"/>
      <c r="AJV684" s="226"/>
      <c r="AJW684" s="226"/>
      <c r="AJX684" s="226"/>
      <c r="AJY684" s="226"/>
      <c r="AJZ684" s="226"/>
      <c r="AKA684" s="226"/>
      <c r="AKB684" s="226"/>
      <c r="AKC684" s="226"/>
      <c r="AKD684" s="226"/>
      <c r="AKE684" s="226"/>
      <c r="AKF684" s="226"/>
      <c r="AKG684" s="226"/>
      <c r="AKH684" s="226"/>
      <c r="AKI684" s="226"/>
      <c r="AKJ684" s="226"/>
      <c r="AKK684" s="226"/>
      <c r="AKL684" s="226"/>
      <c r="AKM684" s="226"/>
      <c r="AKN684" s="226"/>
      <c r="AKO684" s="226"/>
      <c r="AKP684" s="226"/>
      <c r="AKQ684" s="226"/>
      <c r="AKR684" s="226"/>
      <c r="AKS684" s="226"/>
      <c r="AKT684" s="226"/>
      <c r="AKU684" s="226"/>
      <c r="AKV684" s="226"/>
      <c r="AKW684" s="226"/>
      <c r="AKX684" s="226"/>
      <c r="AKY684" s="226"/>
      <c r="AKZ684" s="226"/>
      <c r="ALA684" s="226"/>
      <c r="ALB684" s="226"/>
      <c r="ALC684" s="226"/>
      <c r="ALD684" s="226"/>
      <c r="ALE684" s="226"/>
      <c r="ALF684" s="226"/>
      <c r="ALG684" s="226"/>
      <c r="ALH684" s="226"/>
      <c r="ALI684" s="226"/>
      <c r="ALJ684" s="226"/>
      <c r="ALK684" s="226"/>
      <c r="ALL684" s="226"/>
      <c r="ALM684" s="226"/>
      <c r="ALN684" s="226"/>
      <c r="ALO684" s="226"/>
      <c r="ALP684" s="226"/>
      <c r="ALQ684" s="226"/>
      <c r="ALR684" s="226"/>
      <c r="ALS684" s="226"/>
      <c r="ALT684" s="226"/>
      <c r="ALU684" s="226"/>
      <c r="ALV684" s="226"/>
      <c r="ALW684" s="226"/>
      <c r="ALX684" s="226"/>
      <c r="ALY684" s="226"/>
      <c r="ALZ684" s="226"/>
      <c r="AMA684" s="226"/>
      <c r="AMB684" s="226"/>
      <c r="AMC684" s="226"/>
      <c r="AMD684" s="226"/>
      <c r="AME684" s="226"/>
      <c r="AMF684" s="226"/>
      <c r="AMG684" s="226"/>
      <c r="AMH684" s="226"/>
      <c r="AMI684" s="226"/>
      <c r="AMJ684" s="226"/>
      <c r="AMK684" s="226"/>
      <c r="AML684" s="226"/>
      <c r="AMM684" s="226"/>
      <c r="AMN684" s="226"/>
      <c r="AMO684" s="226"/>
      <c r="AMP684" s="226"/>
      <c r="AMQ684" s="226"/>
      <c r="AMR684" s="226"/>
      <c r="AMS684" s="226"/>
      <c r="AMT684" s="226"/>
      <c r="AMU684" s="226"/>
      <c r="AMV684" s="226"/>
      <c r="AMW684" s="226"/>
      <c r="AMX684" s="226"/>
    </row>
    <row r="685" spans="1:1038" s="288" customFormat="1" ht="18" customHeight="1">
      <c r="A685" s="549">
        <v>43333</v>
      </c>
      <c r="B685" s="283" t="s">
        <v>1647</v>
      </c>
      <c r="C685" s="227"/>
      <c r="D685" s="284" t="s">
        <v>1279</v>
      </c>
      <c r="E685" s="227">
        <v>88</v>
      </c>
      <c r="F685" s="227">
        <v>4</v>
      </c>
      <c r="G685" s="286" t="str">
        <f t="shared" si="336"/>
        <v>88-4</v>
      </c>
      <c r="H685" s="227">
        <v>19</v>
      </c>
      <c r="I685" s="227">
        <v>73.5</v>
      </c>
      <c r="J685" s="477">
        <f t="shared" si="354"/>
        <v>0</v>
      </c>
      <c r="K685" s="478" t="str">
        <f>IF(J686=1,IF(((VLOOKUP($G685,[3]Depth_Lookup!$A$3:$J$550,9,FALSE))-(I685/100))=0,"Good",IF(((VLOOKUP($G685,[3]Depth_Lookup!$A$3:$J$550,9,FALSE))-(I685/100))&gt;0,"Too Short","Too Long")))</f>
        <v>Good</v>
      </c>
      <c r="L685" s="171">
        <f>(VLOOKUP($G685,Depth_Lookup!$A$3:$J$410,10,FALSE))+(H685/100)</f>
        <v>227.465</v>
      </c>
      <c r="M685" s="171">
        <f>(VLOOKUP($G685,Depth_Lookup!$A$3:$J$410,10,FALSE))+(I685/100)</f>
        <v>228.01000000000002</v>
      </c>
      <c r="N685" s="230">
        <v>48</v>
      </c>
      <c r="O685" s="227" t="s">
        <v>1280</v>
      </c>
      <c r="P685" s="227" t="s">
        <v>853</v>
      </c>
      <c r="Q685" s="227" t="s">
        <v>125</v>
      </c>
      <c r="R685" s="286" t="str">
        <f t="shared" si="351"/>
        <v>SerpentinizedHarzburgite</v>
      </c>
      <c r="S685" s="227" t="s">
        <v>94</v>
      </c>
      <c r="T685" s="227" t="s">
        <v>94</v>
      </c>
      <c r="U685" s="227"/>
      <c r="V685" s="227"/>
      <c r="W685" s="227" t="s">
        <v>102</v>
      </c>
      <c r="X685" s="287">
        <f>VLOOKUP(W685,[3]definitions_list_lookup!$A$13:$B$19,2,0)</f>
        <v>5</v>
      </c>
      <c r="Y685" s="227" t="s">
        <v>90</v>
      </c>
      <c r="Z685" s="227" t="s">
        <v>91</v>
      </c>
      <c r="AA685" s="227" t="s">
        <v>1685</v>
      </c>
      <c r="AB685" s="227"/>
      <c r="AC685" s="227"/>
      <c r="AD685" s="227"/>
      <c r="AE685" s="233"/>
      <c r="AF685" s="286" t="e">
        <f>VLOOKUP(AE685,[3]definitions_list_mag!$V$12:$W$15,2,0)</f>
        <v>#N/A</v>
      </c>
      <c r="AG685" s="237"/>
      <c r="AH685" s="227"/>
      <c r="AI685" s="240">
        <f t="shared" si="355"/>
        <v>75</v>
      </c>
      <c r="AJ685" s="227"/>
      <c r="AK685" s="227"/>
      <c r="AL685" s="227"/>
      <c r="AM685" s="227"/>
      <c r="AN685" s="227"/>
      <c r="AO685" s="240"/>
      <c r="AP685" s="227"/>
      <c r="AQ685" s="227"/>
      <c r="AR685" s="227"/>
      <c r="AS685" s="227"/>
      <c r="AT685" s="227"/>
      <c r="AU685" s="240"/>
      <c r="AV685" s="227"/>
      <c r="AW685" s="227"/>
      <c r="AX685" s="227"/>
      <c r="AY685" s="227"/>
      <c r="AZ685" s="227"/>
      <c r="BA685" s="240">
        <v>25</v>
      </c>
      <c r="BB685" s="227">
        <v>7</v>
      </c>
      <c r="BC685" s="227">
        <v>3</v>
      </c>
      <c r="BD685" s="227" t="s">
        <v>118</v>
      </c>
      <c r="BE685" s="227" t="s">
        <v>103</v>
      </c>
      <c r="BF685" s="227" t="s">
        <v>2067</v>
      </c>
      <c r="BG685" s="240"/>
      <c r="BH685" s="227"/>
      <c r="BI685" s="227"/>
      <c r="BJ685" s="227"/>
      <c r="BK685" s="227"/>
      <c r="BL685" s="227"/>
      <c r="BM685" s="240"/>
      <c r="BN685" s="227"/>
      <c r="BO685" s="227"/>
      <c r="BP685" s="227"/>
      <c r="BQ685" s="227"/>
      <c r="BR685" s="227"/>
      <c r="BS685" s="227"/>
      <c r="BT685" s="227"/>
      <c r="BU685" s="227"/>
      <c r="BV685" s="227"/>
      <c r="BW685" s="227"/>
      <c r="BX685" s="227"/>
      <c r="BY685" s="240"/>
      <c r="BZ685" s="227"/>
      <c r="CA685" s="227"/>
      <c r="CB685" s="227"/>
      <c r="CC685" s="227"/>
      <c r="CD685" s="227"/>
      <c r="CE685" s="227"/>
      <c r="CF685" s="290">
        <f t="shared" si="352"/>
        <v>100</v>
      </c>
      <c r="CG685" s="148"/>
      <c r="CH685" s="149" t="s">
        <v>1663</v>
      </c>
      <c r="CI685" s="149">
        <v>100</v>
      </c>
      <c r="CJ685" s="149" t="s">
        <v>514</v>
      </c>
      <c r="CK685" s="151"/>
      <c r="CL685" s="152"/>
      <c r="CM685" s="152"/>
      <c r="CN685" s="152"/>
      <c r="CO685" s="152"/>
      <c r="CP685" s="152"/>
      <c r="CQ685" s="152"/>
      <c r="CR685" s="152"/>
      <c r="CS685" s="152"/>
      <c r="CT685" s="152"/>
      <c r="CU685" s="152"/>
      <c r="CV685" s="152"/>
      <c r="CW685" s="152"/>
      <c r="CX685" s="152"/>
      <c r="CY685" s="152"/>
      <c r="CZ685" s="152"/>
      <c r="DA685" s="152"/>
      <c r="DB685" s="152">
        <v>80</v>
      </c>
      <c r="DC685" s="240">
        <v>20</v>
      </c>
      <c r="DD685" s="152"/>
      <c r="DE685" s="152"/>
      <c r="DF685" s="152"/>
      <c r="DG685" s="152"/>
      <c r="DH685" s="152"/>
      <c r="DI685" s="152"/>
      <c r="DJ685" s="152"/>
      <c r="DK685" s="208">
        <f t="shared" si="353"/>
        <v>100</v>
      </c>
      <c r="DL685" s="148"/>
      <c r="DM685" s="152"/>
      <c r="DN685" s="152"/>
      <c r="DO685" s="153"/>
      <c r="DQ685" s="148"/>
      <c r="DR685" s="153"/>
      <c r="DS685" s="148"/>
      <c r="DT685" s="261" t="s">
        <v>2218</v>
      </c>
      <c r="DU685" s="229"/>
      <c r="DV685" s="229"/>
      <c r="DW685" s="291" t="e">
        <f>VLOOKUP(P685,[3]definitions_list_lookup!$K$30:$L$54,2,0)</f>
        <v>#N/A</v>
      </c>
      <c r="DX685" s="154" t="s">
        <v>2098</v>
      </c>
      <c r="DY685" s="154" t="s">
        <v>2219</v>
      </c>
      <c r="DZ685" s="479"/>
      <c r="EA685" s="292"/>
      <c r="EB685" s="229"/>
      <c r="EC685" s="292"/>
      <c r="ED685" s="229" t="s">
        <v>2517</v>
      </c>
      <c r="EE685" s="293"/>
      <c r="EF685" s="294"/>
      <c r="EG685" s="293"/>
      <c r="EH685" s="295"/>
      <c r="EI685" s="296"/>
      <c r="EJ685" s="297"/>
      <c r="EK685" s="298"/>
      <c r="EL685" s="293"/>
      <c r="EM685" s="295"/>
      <c r="EN685" s="295" t="s">
        <v>1448</v>
      </c>
      <c r="EO685" s="321"/>
      <c r="EP685" s="321"/>
      <c r="EQ685" s="321"/>
      <c r="ER685" s="321"/>
      <c r="ES685" s="321"/>
      <c r="ET685" s="321"/>
      <c r="EU685" s="321"/>
      <c r="EV685" s="408">
        <v>22</v>
      </c>
      <c r="EW685" s="408">
        <v>270</v>
      </c>
      <c r="EX685" s="408">
        <v>15</v>
      </c>
      <c r="EY685" s="408">
        <v>0</v>
      </c>
      <c r="EZ685" s="192">
        <f t="shared" si="313"/>
        <v>123.55223900657148</v>
      </c>
      <c r="FA685" s="192">
        <f t="shared" si="314"/>
        <v>123.55223900657148</v>
      </c>
      <c r="FB685" s="192">
        <f t="shared" si="315"/>
        <v>64.135752726542336</v>
      </c>
      <c r="FC685" s="192">
        <f t="shared" si="316"/>
        <v>213.55223900657148</v>
      </c>
      <c r="FD685" s="192">
        <f t="shared" si="317"/>
        <v>25.864247273457664</v>
      </c>
      <c r="FE685" s="193">
        <f t="shared" si="318"/>
        <v>303.55223900657148</v>
      </c>
      <c r="FF685" s="194">
        <f t="shared" si="319"/>
        <v>25.864247273457664</v>
      </c>
      <c r="FG685" s="293"/>
      <c r="FH685" s="295"/>
      <c r="FI685" s="778">
        <f t="shared" si="324"/>
        <v>0</v>
      </c>
      <c r="FJ685" s="779">
        <f t="shared" si="325"/>
        <v>25.864247273457664</v>
      </c>
      <c r="FK685" s="779">
        <f t="shared" si="326"/>
        <v>64.135752726542336</v>
      </c>
      <c r="FL685" s="780">
        <f t="shared" si="327"/>
        <v>1.1193800533230942</v>
      </c>
      <c r="FM685" s="169">
        <f t="shared" si="328"/>
        <v>0.89983016933950788</v>
      </c>
      <c r="FN685" s="783">
        <f t="shared" si="329"/>
        <v>0</v>
      </c>
      <c r="FO685" s="227"/>
      <c r="FP685" s="227"/>
      <c r="FQ685" s="227"/>
      <c r="FR685" s="227"/>
      <c r="FS685" s="227"/>
      <c r="FT685" s="227"/>
      <c r="FU685" s="227"/>
      <c r="FV685" s="227"/>
      <c r="FW685" s="227"/>
      <c r="FX685" s="227"/>
      <c r="FY685" s="227"/>
      <c r="FZ685" s="227"/>
      <c r="GA685" s="227"/>
      <c r="GB685" s="227"/>
      <c r="GC685" s="227"/>
      <c r="GD685" s="227"/>
      <c r="GE685" s="227"/>
      <c r="GF685" s="227"/>
      <c r="GG685" s="227"/>
      <c r="GH685" s="227"/>
      <c r="GI685" s="227"/>
      <c r="GJ685" s="227"/>
      <c r="GK685" s="227"/>
      <c r="GL685" s="227"/>
      <c r="GM685" s="227"/>
      <c r="GN685" s="227"/>
      <c r="GO685" s="227"/>
      <c r="GP685" s="227"/>
      <c r="GQ685" s="227"/>
      <c r="GR685" s="227"/>
      <c r="GS685" s="227"/>
      <c r="GT685" s="227"/>
      <c r="GU685" s="227"/>
      <c r="GV685" s="227"/>
      <c r="GW685" s="227"/>
      <c r="GX685" s="227"/>
      <c r="GY685" s="227"/>
      <c r="GZ685" s="227"/>
      <c r="HA685" s="227"/>
      <c r="HB685" s="227"/>
      <c r="HC685" s="227"/>
      <c r="HD685" s="227"/>
      <c r="HE685" s="227"/>
      <c r="HF685" s="227"/>
      <c r="HG685" s="227"/>
      <c r="HH685" s="227"/>
      <c r="HI685" s="227"/>
      <c r="HJ685" s="227"/>
      <c r="HK685" s="227"/>
      <c r="HL685" s="227"/>
      <c r="HM685" s="227"/>
      <c r="HN685" s="227"/>
      <c r="HO685" s="227"/>
      <c r="HP685" s="227"/>
      <c r="HQ685" s="227"/>
      <c r="HR685" s="227"/>
      <c r="HS685" s="227"/>
      <c r="HT685" s="227"/>
      <c r="HU685" s="227"/>
      <c r="HV685" s="227"/>
      <c r="HW685" s="227"/>
      <c r="HX685" s="227"/>
      <c r="HY685" s="227"/>
      <c r="HZ685" s="227"/>
      <c r="IA685" s="227"/>
      <c r="IB685" s="227"/>
      <c r="IC685" s="227"/>
      <c r="ID685" s="227"/>
      <c r="IE685" s="227"/>
      <c r="IF685" s="227"/>
      <c r="IG685" s="227"/>
      <c r="IH685" s="227"/>
      <c r="II685" s="227"/>
      <c r="IJ685" s="227"/>
      <c r="IK685" s="227"/>
      <c r="IL685" s="227"/>
      <c r="IM685" s="227"/>
      <c r="IN685" s="227"/>
      <c r="IO685" s="227"/>
      <c r="IP685" s="227"/>
      <c r="IQ685" s="227"/>
      <c r="IR685" s="227"/>
      <c r="IS685" s="227"/>
      <c r="IT685" s="227"/>
      <c r="IU685" s="227"/>
      <c r="IV685" s="227"/>
      <c r="IW685" s="227"/>
      <c r="IX685" s="227"/>
      <c r="IY685" s="227"/>
      <c r="IZ685" s="227"/>
      <c r="JA685" s="227"/>
      <c r="JB685" s="227"/>
      <c r="JC685" s="227"/>
      <c r="JD685" s="227"/>
      <c r="JE685" s="227"/>
      <c r="JF685" s="227"/>
      <c r="JG685" s="227"/>
      <c r="JH685" s="227"/>
      <c r="JI685" s="227"/>
      <c r="JJ685" s="227"/>
      <c r="JK685" s="227"/>
      <c r="JL685" s="227"/>
      <c r="JM685" s="227"/>
      <c r="JN685" s="227"/>
      <c r="JO685" s="227"/>
      <c r="JP685" s="227"/>
      <c r="JQ685" s="227"/>
      <c r="JR685" s="227"/>
      <c r="JS685" s="227"/>
      <c r="JT685" s="227"/>
      <c r="JU685" s="227"/>
      <c r="JV685" s="227"/>
      <c r="JW685" s="227"/>
      <c r="JX685" s="227"/>
      <c r="JY685" s="227"/>
      <c r="JZ685" s="227"/>
      <c r="KA685" s="227"/>
      <c r="KB685" s="227"/>
      <c r="KC685" s="227"/>
      <c r="KD685" s="227"/>
      <c r="KE685" s="227"/>
      <c r="KF685" s="227"/>
      <c r="KG685" s="227"/>
      <c r="KH685" s="227"/>
      <c r="KI685" s="227"/>
      <c r="KJ685" s="227"/>
      <c r="KK685" s="227"/>
      <c r="KL685" s="227"/>
      <c r="KM685" s="227"/>
      <c r="KN685" s="227"/>
      <c r="KO685" s="227"/>
      <c r="KP685" s="227"/>
      <c r="KQ685" s="227"/>
      <c r="KR685" s="227"/>
      <c r="KS685" s="227"/>
      <c r="KT685" s="227"/>
      <c r="KU685" s="227"/>
      <c r="KV685" s="227"/>
      <c r="KW685" s="227"/>
      <c r="KX685" s="227"/>
      <c r="KY685" s="227"/>
      <c r="KZ685" s="227"/>
      <c r="LA685" s="227"/>
      <c r="LB685" s="227"/>
      <c r="LC685" s="227"/>
      <c r="LD685" s="227"/>
      <c r="LE685" s="227"/>
      <c r="LF685" s="227"/>
      <c r="LG685" s="227"/>
      <c r="LH685" s="227"/>
      <c r="LI685" s="227"/>
      <c r="LJ685" s="227"/>
      <c r="LK685" s="227"/>
      <c r="LL685" s="227"/>
      <c r="LM685" s="227"/>
      <c r="LN685" s="227"/>
      <c r="LO685" s="227"/>
      <c r="LP685" s="227"/>
      <c r="LQ685" s="227"/>
      <c r="LR685" s="227"/>
      <c r="LS685" s="227"/>
      <c r="LT685" s="227"/>
      <c r="LU685" s="227"/>
      <c r="LV685" s="227"/>
      <c r="LW685" s="227"/>
      <c r="LX685" s="227"/>
      <c r="LY685" s="227"/>
      <c r="LZ685" s="227"/>
      <c r="MA685" s="227"/>
      <c r="MB685" s="227"/>
      <c r="MC685" s="227"/>
      <c r="MD685" s="227"/>
      <c r="ME685" s="227"/>
      <c r="MF685" s="227"/>
      <c r="MG685" s="227"/>
      <c r="MH685" s="227"/>
      <c r="MI685" s="227"/>
      <c r="MJ685" s="227"/>
      <c r="MK685" s="227"/>
      <c r="ML685" s="227"/>
      <c r="MM685" s="227"/>
      <c r="MN685" s="227"/>
      <c r="MO685" s="227"/>
      <c r="MP685" s="227"/>
      <c r="MQ685" s="227"/>
      <c r="MR685" s="227"/>
      <c r="MS685" s="227"/>
      <c r="MT685" s="227"/>
      <c r="MU685" s="227"/>
      <c r="MV685" s="227"/>
      <c r="MW685" s="227"/>
      <c r="MX685" s="227"/>
      <c r="MY685" s="227"/>
      <c r="MZ685" s="227"/>
      <c r="NA685" s="227"/>
      <c r="NB685" s="227"/>
      <c r="NC685" s="227"/>
      <c r="ND685" s="227"/>
      <c r="NE685" s="227"/>
      <c r="NF685" s="227"/>
      <c r="NG685" s="227"/>
      <c r="NH685" s="227"/>
      <c r="NI685" s="227"/>
      <c r="NJ685" s="227"/>
      <c r="NK685" s="227"/>
      <c r="NL685" s="227"/>
      <c r="NM685" s="227"/>
      <c r="NN685" s="227"/>
      <c r="NO685" s="227"/>
      <c r="NP685" s="227"/>
      <c r="NQ685" s="227"/>
      <c r="NR685" s="227"/>
      <c r="NS685" s="227"/>
      <c r="NT685" s="227"/>
      <c r="NU685" s="227"/>
      <c r="NV685" s="227"/>
      <c r="NW685" s="227"/>
      <c r="NX685" s="227"/>
      <c r="NY685" s="227"/>
      <c r="NZ685" s="227"/>
      <c r="OA685" s="227"/>
      <c r="OB685" s="227"/>
      <c r="OC685" s="227"/>
      <c r="OD685" s="227"/>
      <c r="OE685" s="227"/>
      <c r="OF685" s="227"/>
      <c r="OG685" s="227"/>
      <c r="OH685" s="227"/>
      <c r="OI685" s="227"/>
      <c r="OJ685" s="227"/>
      <c r="OK685" s="227"/>
      <c r="OL685" s="227"/>
      <c r="OM685" s="227"/>
      <c r="ON685" s="227"/>
      <c r="OO685" s="227"/>
      <c r="OP685" s="227"/>
      <c r="OQ685" s="227"/>
      <c r="OR685" s="227"/>
      <c r="OS685" s="227"/>
      <c r="OT685" s="227"/>
      <c r="OU685" s="227"/>
      <c r="OV685" s="227"/>
      <c r="OW685" s="227"/>
      <c r="OX685" s="227"/>
      <c r="OY685" s="227"/>
      <c r="OZ685" s="227"/>
      <c r="PA685" s="227"/>
      <c r="PB685" s="227"/>
      <c r="PC685" s="227"/>
      <c r="PD685" s="227"/>
      <c r="PE685" s="227"/>
      <c r="PF685" s="227"/>
      <c r="PG685" s="227"/>
      <c r="PH685" s="227"/>
      <c r="PI685" s="227"/>
      <c r="PJ685" s="227"/>
      <c r="PK685" s="227"/>
      <c r="PL685" s="227"/>
      <c r="PM685" s="227"/>
      <c r="PN685" s="227"/>
      <c r="PO685" s="227"/>
      <c r="PP685" s="227"/>
      <c r="PQ685" s="227"/>
      <c r="PR685" s="227"/>
      <c r="PS685" s="227"/>
      <c r="PT685" s="227"/>
      <c r="PU685" s="227"/>
      <c r="PV685" s="227"/>
      <c r="PW685" s="227"/>
      <c r="PX685" s="227"/>
      <c r="PY685" s="227"/>
      <c r="PZ685" s="227"/>
      <c r="QA685" s="227"/>
      <c r="QB685" s="227"/>
      <c r="QC685" s="227"/>
      <c r="QD685" s="227"/>
      <c r="QE685" s="227"/>
      <c r="QF685" s="227"/>
      <c r="QG685" s="227"/>
      <c r="QH685" s="227"/>
      <c r="QI685" s="227"/>
      <c r="QJ685" s="227"/>
      <c r="QK685" s="227"/>
      <c r="QL685" s="227"/>
      <c r="QM685" s="227"/>
      <c r="QN685" s="227"/>
      <c r="QO685" s="227"/>
      <c r="QP685" s="227"/>
      <c r="QQ685" s="227"/>
      <c r="QR685" s="227"/>
      <c r="QS685" s="227"/>
      <c r="QT685" s="227"/>
      <c r="QU685" s="227"/>
      <c r="QV685" s="227"/>
      <c r="QW685" s="227"/>
      <c r="QX685" s="227"/>
      <c r="QY685" s="227"/>
      <c r="QZ685" s="227"/>
      <c r="RA685" s="227"/>
      <c r="RB685" s="227"/>
      <c r="RC685" s="227"/>
      <c r="RD685" s="227"/>
      <c r="RE685" s="227"/>
      <c r="RF685" s="227"/>
      <c r="RG685" s="227"/>
      <c r="RH685" s="227"/>
      <c r="RI685" s="227"/>
      <c r="RJ685" s="227"/>
      <c r="RK685" s="227"/>
      <c r="RL685" s="227"/>
      <c r="RM685" s="227"/>
      <c r="RN685" s="227"/>
      <c r="RO685" s="227"/>
      <c r="RP685" s="227"/>
      <c r="RQ685" s="227"/>
      <c r="RR685" s="227"/>
      <c r="RS685" s="227"/>
      <c r="RT685" s="227"/>
      <c r="RU685" s="227"/>
      <c r="RV685" s="227"/>
      <c r="RW685" s="227"/>
      <c r="RX685" s="227"/>
      <c r="RY685" s="227"/>
      <c r="RZ685" s="227"/>
      <c r="SA685" s="227"/>
      <c r="SB685" s="227"/>
      <c r="SC685" s="227"/>
      <c r="SD685" s="227"/>
      <c r="SE685" s="227"/>
      <c r="SF685" s="227"/>
      <c r="SG685" s="227"/>
      <c r="SH685" s="227"/>
      <c r="SI685" s="227"/>
      <c r="SJ685" s="227"/>
      <c r="SK685" s="227"/>
      <c r="SL685" s="227"/>
      <c r="SM685" s="227"/>
      <c r="SN685" s="227"/>
      <c r="SO685" s="227"/>
      <c r="SP685" s="227"/>
      <c r="SQ685" s="227"/>
      <c r="SR685" s="227"/>
      <c r="SS685" s="227"/>
      <c r="ST685" s="227"/>
      <c r="SU685" s="227"/>
      <c r="SV685" s="227"/>
      <c r="SW685" s="227"/>
      <c r="SX685" s="227"/>
      <c r="SY685" s="227"/>
      <c r="SZ685" s="227"/>
      <c r="TA685" s="227"/>
      <c r="TB685" s="227"/>
      <c r="TC685" s="227"/>
      <c r="TD685" s="227"/>
      <c r="TE685" s="227"/>
      <c r="TF685" s="227"/>
      <c r="TG685" s="227"/>
      <c r="TH685" s="227"/>
      <c r="TI685" s="227"/>
      <c r="TJ685" s="227"/>
      <c r="TK685" s="227"/>
      <c r="TL685" s="227"/>
      <c r="TM685" s="227"/>
      <c r="TN685" s="227"/>
      <c r="TO685" s="227"/>
      <c r="TP685" s="227"/>
      <c r="TQ685" s="227"/>
      <c r="TR685" s="227"/>
      <c r="TS685" s="227"/>
      <c r="TT685" s="227"/>
      <c r="TU685" s="227"/>
      <c r="TV685" s="227"/>
      <c r="TW685" s="227"/>
      <c r="TX685" s="227"/>
      <c r="TY685" s="227"/>
      <c r="TZ685" s="227"/>
      <c r="UA685" s="227"/>
      <c r="UB685" s="227"/>
      <c r="UC685" s="227"/>
      <c r="UD685" s="227"/>
      <c r="UE685" s="227"/>
      <c r="UF685" s="227"/>
      <c r="UG685" s="227"/>
      <c r="UH685" s="227"/>
      <c r="UI685" s="227"/>
      <c r="UJ685" s="227"/>
      <c r="UK685" s="227"/>
      <c r="UL685" s="227"/>
      <c r="UM685" s="227"/>
      <c r="UN685" s="227"/>
      <c r="UO685" s="227"/>
      <c r="UP685" s="227"/>
      <c r="UQ685" s="227"/>
      <c r="UR685" s="227"/>
      <c r="US685" s="227"/>
      <c r="UT685" s="227"/>
      <c r="UU685" s="227"/>
      <c r="UV685" s="227"/>
      <c r="UW685" s="227"/>
      <c r="UX685" s="227"/>
      <c r="UY685" s="227"/>
      <c r="UZ685" s="227"/>
      <c r="VA685" s="227"/>
      <c r="VB685" s="227"/>
      <c r="VC685" s="227"/>
      <c r="VD685" s="227"/>
      <c r="VE685" s="227"/>
      <c r="VF685" s="227"/>
      <c r="VG685" s="227"/>
      <c r="VH685" s="227"/>
      <c r="VI685" s="227"/>
      <c r="VJ685" s="227"/>
      <c r="VK685" s="227"/>
      <c r="VL685" s="227"/>
      <c r="VM685" s="227"/>
      <c r="VN685" s="227"/>
      <c r="VO685" s="227"/>
      <c r="VP685" s="227"/>
      <c r="VQ685" s="227"/>
      <c r="VR685" s="227"/>
      <c r="VS685" s="227"/>
      <c r="VT685" s="227"/>
      <c r="VU685" s="227"/>
      <c r="VV685" s="227"/>
      <c r="VW685" s="227"/>
      <c r="VX685" s="227"/>
      <c r="VY685" s="227"/>
      <c r="VZ685" s="227"/>
      <c r="WA685" s="227"/>
      <c r="WB685" s="227"/>
      <c r="WC685" s="227"/>
      <c r="WD685" s="227"/>
      <c r="WE685" s="227"/>
      <c r="WF685" s="227"/>
      <c r="WG685" s="227"/>
      <c r="WH685" s="227"/>
      <c r="WI685" s="227"/>
      <c r="WJ685" s="227"/>
      <c r="WK685" s="227"/>
      <c r="WL685" s="227"/>
      <c r="WM685" s="227"/>
      <c r="WN685" s="227"/>
      <c r="WO685" s="227"/>
      <c r="WP685" s="227"/>
      <c r="WQ685" s="227"/>
      <c r="WR685" s="227"/>
      <c r="WS685" s="227"/>
      <c r="WT685" s="227"/>
      <c r="WU685" s="227"/>
      <c r="WV685" s="227"/>
      <c r="WW685" s="227"/>
      <c r="WX685" s="227"/>
      <c r="WY685" s="227"/>
      <c r="WZ685" s="227"/>
      <c r="XA685" s="227"/>
      <c r="XB685" s="227"/>
      <c r="XC685" s="227"/>
      <c r="XD685" s="227"/>
      <c r="XE685" s="227"/>
      <c r="XF685" s="227"/>
      <c r="XG685" s="227"/>
      <c r="XH685" s="227"/>
      <c r="XI685" s="227"/>
      <c r="XJ685" s="227"/>
      <c r="XK685" s="227"/>
      <c r="XL685" s="227"/>
      <c r="XM685" s="227"/>
      <c r="XN685" s="227"/>
      <c r="XO685" s="227"/>
      <c r="XP685" s="227"/>
      <c r="XQ685" s="227"/>
      <c r="XR685" s="227"/>
      <c r="XS685" s="227"/>
      <c r="XT685" s="227"/>
      <c r="XU685" s="227"/>
      <c r="XV685" s="227"/>
      <c r="XW685" s="227"/>
      <c r="XX685" s="227"/>
      <c r="XY685" s="227"/>
      <c r="XZ685" s="227"/>
      <c r="YA685" s="227"/>
      <c r="YB685" s="227"/>
      <c r="YC685" s="227"/>
      <c r="YD685" s="227"/>
      <c r="YE685" s="227"/>
      <c r="YF685" s="227"/>
      <c r="YG685" s="227"/>
      <c r="YH685" s="227"/>
      <c r="YI685" s="227"/>
      <c r="YJ685" s="227"/>
      <c r="YK685" s="227"/>
      <c r="YL685" s="227"/>
      <c r="YM685" s="227"/>
      <c r="YN685" s="227"/>
      <c r="YO685" s="227"/>
      <c r="YP685" s="227"/>
      <c r="YQ685" s="227"/>
      <c r="YR685" s="227"/>
      <c r="YS685" s="227"/>
      <c r="YT685" s="227"/>
      <c r="YU685" s="227"/>
      <c r="YV685" s="227"/>
      <c r="YW685" s="227"/>
      <c r="YX685" s="227"/>
      <c r="YY685" s="227"/>
      <c r="YZ685" s="227"/>
      <c r="ZA685" s="227"/>
      <c r="ZB685" s="227"/>
      <c r="ZC685" s="227"/>
      <c r="ZD685" s="227"/>
      <c r="ZE685" s="227"/>
      <c r="ZF685" s="227"/>
      <c r="ZG685" s="227"/>
      <c r="ZH685" s="227"/>
      <c r="ZI685" s="227"/>
      <c r="ZJ685" s="227"/>
      <c r="ZK685" s="227"/>
      <c r="ZL685" s="227"/>
      <c r="ZM685" s="227"/>
      <c r="ZN685" s="227"/>
      <c r="ZO685" s="227"/>
      <c r="ZP685" s="227"/>
      <c r="ZQ685" s="227"/>
      <c r="ZR685" s="227"/>
      <c r="ZS685" s="227"/>
      <c r="ZT685" s="227"/>
      <c r="ZU685" s="227"/>
      <c r="ZV685" s="227"/>
      <c r="ZW685" s="227"/>
      <c r="ZX685" s="227"/>
      <c r="ZY685" s="227"/>
      <c r="ZZ685" s="227"/>
      <c r="AAA685" s="227"/>
      <c r="AAB685" s="227"/>
      <c r="AAC685" s="227"/>
      <c r="AAD685" s="227"/>
      <c r="AAE685" s="227"/>
      <c r="AAF685" s="227"/>
      <c r="AAG685" s="227"/>
      <c r="AAH685" s="227"/>
      <c r="AAI685" s="227"/>
      <c r="AAJ685" s="227"/>
      <c r="AAK685" s="227"/>
      <c r="AAL685" s="227"/>
      <c r="AAM685" s="227"/>
      <c r="AAN685" s="227"/>
      <c r="AAO685" s="227"/>
      <c r="AAP685" s="227"/>
      <c r="AAQ685" s="227"/>
      <c r="AAR685" s="227"/>
      <c r="AAS685" s="227"/>
      <c r="AAT685" s="227"/>
      <c r="AAU685" s="227"/>
      <c r="AAV685" s="227"/>
      <c r="AAW685" s="227"/>
      <c r="AAX685" s="227"/>
      <c r="AAY685" s="227"/>
      <c r="AAZ685" s="227"/>
      <c r="ABA685" s="227"/>
      <c r="ABB685" s="227"/>
      <c r="ABC685" s="227"/>
      <c r="ABD685" s="227"/>
      <c r="ABE685" s="227"/>
      <c r="ABF685" s="227"/>
      <c r="ABG685" s="227"/>
      <c r="ABH685" s="227"/>
      <c r="ABI685" s="227"/>
      <c r="ABJ685" s="227"/>
      <c r="ABK685" s="227"/>
      <c r="ABL685" s="227"/>
      <c r="ABM685" s="227"/>
      <c r="ABN685" s="227"/>
      <c r="ABO685" s="227"/>
      <c r="ABP685" s="227"/>
      <c r="ABQ685" s="227"/>
      <c r="ABR685" s="227"/>
      <c r="ABS685" s="227"/>
      <c r="ABT685" s="227"/>
      <c r="ABU685" s="227"/>
      <c r="ABV685" s="227"/>
      <c r="ABW685" s="227"/>
      <c r="ABX685" s="227"/>
      <c r="ABY685" s="227"/>
      <c r="ABZ685" s="227"/>
      <c r="ACA685" s="227"/>
      <c r="ACB685" s="227"/>
      <c r="ACC685" s="227"/>
      <c r="ACD685" s="227"/>
      <c r="ACE685" s="227"/>
      <c r="ACF685" s="227"/>
      <c r="ACG685" s="227"/>
      <c r="ACH685" s="227"/>
      <c r="ACI685" s="227"/>
      <c r="ACJ685" s="227"/>
      <c r="ACK685" s="227"/>
      <c r="ACL685" s="227"/>
      <c r="ACM685" s="227"/>
      <c r="ACN685" s="227"/>
      <c r="ACO685" s="227"/>
      <c r="ACP685" s="227"/>
      <c r="ACQ685" s="227"/>
      <c r="ACR685" s="227"/>
      <c r="ACS685" s="227"/>
      <c r="ACT685" s="227"/>
      <c r="ACU685" s="227"/>
      <c r="ACV685" s="227"/>
      <c r="ACW685" s="227"/>
      <c r="ACX685" s="227"/>
      <c r="ACY685" s="227"/>
      <c r="ACZ685" s="227"/>
      <c r="ADA685" s="227"/>
      <c r="ADB685" s="227"/>
      <c r="ADC685" s="227"/>
      <c r="ADD685" s="227"/>
      <c r="ADE685" s="227"/>
      <c r="ADF685" s="227"/>
      <c r="ADG685" s="227"/>
      <c r="ADH685" s="227"/>
      <c r="ADI685" s="227"/>
      <c r="ADJ685" s="227"/>
      <c r="ADK685" s="227"/>
      <c r="ADL685" s="227"/>
      <c r="ADM685" s="227"/>
      <c r="ADN685" s="227"/>
      <c r="ADO685" s="227"/>
      <c r="ADP685" s="227"/>
      <c r="ADQ685" s="227"/>
      <c r="ADR685" s="227"/>
      <c r="ADS685" s="227"/>
      <c r="ADT685" s="227"/>
      <c r="ADU685" s="227"/>
      <c r="ADV685" s="227"/>
      <c r="ADW685" s="227"/>
      <c r="ADX685" s="227"/>
      <c r="ADY685" s="227"/>
      <c r="ADZ685" s="227"/>
      <c r="AEA685" s="227"/>
      <c r="AEB685" s="227"/>
      <c r="AEC685" s="227"/>
      <c r="AED685" s="227"/>
      <c r="AEE685" s="227"/>
      <c r="AEF685" s="227"/>
      <c r="AEG685" s="227"/>
      <c r="AEH685" s="227"/>
      <c r="AEI685" s="227"/>
      <c r="AEJ685" s="227"/>
      <c r="AEK685" s="227"/>
      <c r="AEL685" s="227"/>
      <c r="AEM685" s="227"/>
      <c r="AEN685" s="227"/>
      <c r="AEO685" s="227"/>
      <c r="AEP685" s="227"/>
      <c r="AEQ685" s="227"/>
      <c r="AER685" s="227"/>
      <c r="AES685" s="227"/>
      <c r="AET685" s="227"/>
      <c r="AEU685" s="227"/>
      <c r="AEV685" s="227"/>
      <c r="AEW685" s="227"/>
      <c r="AEX685" s="227"/>
      <c r="AEY685" s="227"/>
      <c r="AEZ685" s="227"/>
      <c r="AFA685" s="227"/>
      <c r="AFB685" s="227"/>
      <c r="AFC685" s="227"/>
      <c r="AFD685" s="227"/>
      <c r="AFE685" s="227"/>
      <c r="AFF685" s="227"/>
      <c r="AFG685" s="227"/>
      <c r="AFH685" s="227"/>
      <c r="AFI685" s="227"/>
      <c r="AFJ685" s="227"/>
      <c r="AFK685" s="227"/>
      <c r="AFL685" s="227"/>
      <c r="AFM685" s="227"/>
      <c r="AFN685" s="227"/>
      <c r="AFO685" s="227"/>
      <c r="AFP685" s="227"/>
      <c r="AFQ685" s="227"/>
      <c r="AFR685" s="227"/>
      <c r="AFS685" s="227"/>
      <c r="AFT685" s="227"/>
      <c r="AFU685" s="227"/>
      <c r="AFV685" s="227"/>
      <c r="AFW685" s="227"/>
      <c r="AFX685" s="227"/>
      <c r="AFY685" s="227"/>
      <c r="AFZ685" s="227"/>
      <c r="AGA685" s="227"/>
      <c r="AGB685" s="227"/>
      <c r="AGC685" s="227"/>
      <c r="AGD685" s="227"/>
      <c r="AGE685" s="227"/>
      <c r="AGF685" s="227"/>
      <c r="AGG685" s="227"/>
      <c r="AGH685" s="227"/>
      <c r="AGI685" s="227"/>
      <c r="AGJ685" s="227"/>
      <c r="AGK685" s="227"/>
      <c r="AGL685" s="227"/>
      <c r="AGM685" s="227"/>
      <c r="AGN685" s="227"/>
      <c r="AGO685" s="227"/>
      <c r="AGP685" s="227"/>
      <c r="AGQ685" s="227"/>
      <c r="AGR685" s="227"/>
      <c r="AGS685" s="227"/>
      <c r="AGT685" s="227"/>
      <c r="AGU685" s="227"/>
      <c r="AGV685" s="227"/>
      <c r="AGW685" s="227"/>
      <c r="AGX685" s="227"/>
      <c r="AGY685" s="227"/>
      <c r="AGZ685" s="227"/>
      <c r="AHA685" s="227"/>
      <c r="AHB685" s="227"/>
      <c r="AHC685" s="227"/>
      <c r="AHD685" s="227"/>
      <c r="AHE685" s="227"/>
      <c r="AHF685" s="227"/>
      <c r="AHG685" s="227"/>
      <c r="AHH685" s="227"/>
      <c r="AHI685" s="227"/>
      <c r="AHJ685" s="227"/>
      <c r="AHK685" s="227"/>
      <c r="AHL685" s="227"/>
      <c r="AHM685" s="227"/>
      <c r="AHN685" s="227"/>
      <c r="AHO685" s="227"/>
      <c r="AHP685" s="227"/>
      <c r="AHQ685" s="227"/>
      <c r="AHR685" s="227"/>
      <c r="AHS685" s="227"/>
      <c r="AHT685" s="227"/>
      <c r="AHU685" s="227"/>
      <c r="AHV685" s="227"/>
      <c r="AHW685" s="227"/>
      <c r="AHX685" s="227"/>
      <c r="AHY685" s="227"/>
      <c r="AHZ685" s="227"/>
      <c r="AIA685" s="227"/>
      <c r="AIB685" s="227"/>
      <c r="AIC685" s="227"/>
      <c r="AID685" s="227"/>
      <c r="AIE685" s="227"/>
      <c r="AIF685" s="227"/>
      <c r="AIG685" s="227"/>
      <c r="AIH685" s="227"/>
      <c r="AII685" s="227"/>
      <c r="AIJ685" s="227"/>
      <c r="AIK685" s="227"/>
      <c r="AIL685" s="227"/>
      <c r="AIM685" s="227"/>
      <c r="AIN685" s="227"/>
      <c r="AIO685" s="227"/>
      <c r="AIP685" s="227"/>
      <c r="AIQ685" s="227"/>
      <c r="AIR685" s="227"/>
      <c r="AIS685" s="227"/>
      <c r="AIT685" s="227"/>
      <c r="AIU685" s="227"/>
      <c r="AIV685" s="227"/>
      <c r="AIW685" s="227"/>
      <c r="AIX685" s="227"/>
      <c r="AIY685" s="227"/>
      <c r="AIZ685" s="227"/>
      <c r="AJA685" s="227"/>
      <c r="AJB685" s="227"/>
      <c r="AJC685" s="227"/>
      <c r="AJD685" s="227"/>
      <c r="AJE685" s="227"/>
      <c r="AJF685" s="227"/>
      <c r="AJG685" s="227"/>
      <c r="AJH685" s="227"/>
      <c r="AJI685" s="227"/>
      <c r="AJJ685" s="227"/>
      <c r="AJK685" s="227"/>
      <c r="AJL685" s="227"/>
      <c r="AJM685" s="227"/>
      <c r="AJN685" s="227"/>
      <c r="AJO685" s="227"/>
      <c r="AJP685" s="227"/>
      <c r="AJQ685" s="227"/>
      <c r="AJR685" s="227"/>
      <c r="AJS685" s="227"/>
      <c r="AJT685" s="227"/>
      <c r="AJU685" s="227"/>
      <c r="AJV685" s="227"/>
      <c r="AJW685" s="227"/>
      <c r="AJX685" s="227"/>
      <c r="AJY685" s="227"/>
      <c r="AJZ685" s="227"/>
      <c r="AKA685" s="227"/>
      <c r="AKB685" s="227"/>
      <c r="AKC685" s="227"/>
      <c r="AKD685" s="227"/>
      <c r="AKE685" s="227"/>
      <c r="AKF685" s="227"/>
      <c r="AKG685" s="227"/>
      <c r="AKH685" s="227"/>
      <c r="AKI685" s="227"/>
      <c r="AKJ685" s="227"/>
      <c r="AKK685" s="227"/>
      <c r="AKL685" s="227"/>
      <c r="AKM685" s="227"/>
      <c r="AKN685" s="227"/>
      <c r="AKO685" s="227"/>
      <c r="AKP685" s="227"/>
      <c r="AKQ685" s="227"/>
      <c r="AKR685" s="227"/>
      <c r="AKS685" s="227"/>
      <c r="AKT685" s="227"/>
      <c r="AKU685" s="227"/>
      <c r="AKV685" s="227"/>
      <c r="AKW685" s="227"/>
      <c r="AKX685" s="227"/>
      <c r="AKY685" s="227"/>
      <c r="AKZ685" s="227"/>
      <c r="ALA685" s="227"/>
      <c r="ALB685" s="227"/>
      <c r="ALC685" s="227"/>
      <c r="ALD685" s="227"/>
      <c r="ALE685" s="227"/>
      <c r="ALF685" s="227"/>
      <c r="ALG685" s="227"/>
      <c r="ALH685" s="227"/>
      <c r="ALI685" s="227"/>
      <c r="ALJ685" s="227"/>
      <c r="ALK685" s="227"/>
      <c r="ALL685" s="227"/>
      <c r="ALM685" s="227"/>
      <c r="ALN685" s="227"/>
      <c r="ALO685" s="227"/>
      <c r="ALP685" s="227"/>
      <c r="ALQ685" s="227"/>
      <c r="ALR685" s="227"/>
      <c r="ALS685" s="227"/>
      <c r="ALT685" s="227"/>
      <c r="ALU685" s="227"/>
      <c r="ALV685" s="227"/>
      <c r="ALW685" s="227"/>
      <c r="ALX685" s="227"/>
      <c r="ALY685" s="227"/>
      <c r="ALZ685" s="227"/>
      <c r="AMA685" s="227"/>
      <c r="AMB685" s="227"/>
      <c r="AMC685" s="227"/>
      <c r="AMD685" s="227"/>
      <c r="AME685" s="227"/>
      <c r="AMF685" s="227"/>
      <c r="AMG685" s="227"/>
      <c r="AMH685" s="227"/>
      <c r="AMI685" s="227"/>
      <c r="AMJ685" s="227"/>
      <c r="AMK685" s="227"/>
      <c r="AML685" s="227"/>
      <c r="AMM685" s="227"/>
      <c r="AMN685" s="227"/>
      <c r="AMO685" s="227"/>
      <c r="AMP685" s="227"/>
      <c r="AMQ685" s="227"/>
      <c r="AMR685" s="227"/>
      <c r="AMS685" s="227"/>
      <c r="AMT685" s="227"/>
      <c r="AMU685" s="227"/>
      <c r="AMV685" s="227"/>
      <c r="AMW685" s="227"/>
      <c r="AMX685" s="227"/>
    </row>
    <row r="686" spans="1:1038" s="288" customFormat="1" ht="18" customHeight="1">
      <c r="A686" s="282">
        <v>43333</v>
      </c>
      <c r="B686" s="283" t="s">
        <v>1647</v>
      </c>
      <c r="C686" s="227"/>
      <c r="D686" s="284" t="s">
        <v>1279</v>
      </c>
      <c r="E686" s="227">
        <v>89</v>
      </c>
      <c r="F686" s="227">
        <v>1</v>
      </c>
      <c r="G686" s="286" t="str">
        <f t="shared" si="336"/>
        <v>89-1</v>
      </c>
      <c r="H686" s="227">
        <v>0</v>
      </c>
      <c r="I686" s="227">
        <v>84.5</v>
      </c>
      <c r="J686" s="477">
        <f t="shared" si="354"/>
        <v>1</v>
      </c>
      <c r="K686" s="478" t="str">
        <f>IF(J687=1,IF(((VLOOKUP($G686,[3]Depth_Lookup!$A$3:$J$550,9,FALSE))-(I686/100))=0,"Good",IF(((VLOOKUP($G686,[3]Depth_Lookup!$A$3:$J$550,9,FALSE))-(I686/100))&gt;0,"Too Short","Too Long")))</f>
        <v>Good</v>
      </c>
      <c r="L686" s="171">
        <f>(VLOOKUP($G686,Depth_Lookup!$A$3:$J$410,10,FALSE))+(H686/100)</f>
        <v>227.7</v>
      </c>
      <c r="M686" s="171">
        <f>(VLOOKUP($G686,Depth_Lookup!$A$3:$J$410,10,FALSE))+(I686/100)</f>
        <v>228.54499999999999</v>
      </c>
      <c r="N686" s="230">
        <v>48</v>
      </c>
      <c r="O686" s="227" t="s">
        <v>1280</v>
      </c>
      <c r="P686" s="227" t="s">
        <v>853</v>
      </c>
      <c r="Q686" s="227" t="s">
        <v>125</v>
      </c>
      <c r="R686" s="286" t="str">
        <f t="shared" si="351"/>
        <v>SerpentinizedHarzburgite</v>
      </c>
      <c r="S686" s="227" t="s">
        <v>94</v>
      </c>
      <c r="T686" s="227" t="s">
        <v>115</v>
      </c>
      <c r="U686" s="227"/>
      <c r="V686" s="227"/>
      <c r="W686" s="227" t="s">
        <v>102</v>
      </c>
      <c r="X686" s="287">
        <f>VLOOKUP(W686,[3]definitions_list_lookup!$A$13:$B$19,2,0)</f>
        <v>5</v>
      </c>
      <c r="Y686" s="227" t="s">
        <v>90</v>
      </c>
      <c r="Z686" s="227" t="s">
        <v>91</v>
      </c>
      <c r="AA686" s="227" t="s">
        <v>1685</v>
      </c>
      <c r="AB686" s="227"/>
      <c r="AC686" s="227"/>
      <c r="AD686" s="227"/>
      <c r="AE686" s="233"/>
      <c r="AF686" s="286" t="e">
        <f>VLOOKUP(AE686,[3]definitions_list_mag!$V$12:$W$15,2,0)</f>
        <v>#N/A</v>
      </c>
      <c r="AG686" s="237"/>
      <c r="AH686" s="227"/>
      <c r="AI686" s="240">
        <f t="shared" si="355"/>
        <v>75</v>
      </c>
      <c r="AJ686" s="227"/>
      <c r="AK686" s="227"/>
      <c r="AL686" s="227"/>
      <c r="AM686" s="227"/>
      <c r="AN686" s="227"/>
      <c r="AO686" s="240"/>
      <c r="AP686" s="227"/>
      <c r="AQ686" s="227"/>
      <c r="AR686" s="227"/>
      <c r="AS686" s="227"/>
      <c r="AT686" s="227"/>
      <c r="AU686" s="240"/>
      <c r="AV686" s="227"/>
      <c r="AW686" s="227"/>
      <c r="AX686" s="227"/>
      <c r="AY686" s="227"/>
      <c r="AZ686" s="227"/>
      <c r="BA686" s="240">
        <v>25</v>
      </c>
      <c r="BB686" s="227">
        <v>7</v>
      </c>
      <c r="BC686" s="227">
        <v>3</v>
      </c>
      <c r="BD686" s="227" t="s">
        <v>118</v>
      </c>
      <c r="BE686" s="227" t="s">
        <v>103</v>
      </c>
      <c r="BF686" s="227" t="s">
        <v>2067</v>
      </c>
      <c r="BG686" s="240"/>
      <c r="BH686" s="227"/>
      <c r="BI686" s="227"/>
      <c r="BJ686" s="227"/>
      <c r="BK686" s="227"/>
      <c r="BL686" s="227"/>
      <c r="BM686" s="240"/>
      <c r="BN686" s="227"/>
      <c r="BO686" s="227"/>
      <c r="BP686" s="227"/>
      <c r="BQ686" s="227"/>
      <c r="BR686" s="227"/>
      <c r="BS686" s="227"/>
      <c r="BT686" s="227"/>
      <c r="BU686" s="227"/>
      <c r="BV686" s="227"/>
      <c r="BW686" s="227"/>
      <c r="BX686" s="227"/>
      <c r="BY686" s="240"/>
      <c r="BZ686" s="227"/>
      <c r="CA686" s="227"/>
      <c r="CB686" s="227"/>
      <c r="CC686" s="227"/>
      <c r="CD686" s="227"/>
      <c r="CE686" s="227"/>
      <c r="CF686" s="290">
        <f t="shared" si="352"/>
        <v>100</v>
      </c>
      <c r="CG686" s="250"/>
      <c r="CH686" s="149" t="s">
        <v>1663</v>
      </c>
      <c r="CI686" s="149">
        <v>85</v>
      </c>
      <c r="CJ686" s="149" t="s">
        <v>514</v>
      </c>
      <c r="CK686" s="151"/>
      <c r="CL686" s="152"/>
      <c r="CM686" s="152"/>
      <c r="CN686" s="152"/>
      <c r="CO686" s="152"/>
      <c r="CP686" s="152"/>
      <c r="CQ686" s="152"/>
      <c r="CR686" s="152"/>
      <c r="CS686" s="152"/>
      <c r="CT686" s="152"/>
      <c r="CU686" s="152"/>
      <c r="CV686" s="152"/>
      <c r="CW686" s="152"/>
      <c r="CX686" s="152"/>
      <c r="CY686" s="152"/>
      <c r="CZ686" s="152"/>
      <c r="DA686" s="152"/>
      <c r="DB686" s="152">
        <v>80</v>
      </c>
      <c r="DC686" s="240">
        <v>20</v>
      </c>
      <c r="DD686" s="152"/>
      <c r="DE686" s="152"/>
      <c r="DF686" s="152"/>
      <c r="DG686" s="152"/>
      <c r="DH686" s="152"/>
      <c r="DI686" s="152"/>
      <c r="DJ686" s="152"/>
      <c r="DK686" s="208">
        <f t="shared" si="353"/>
        <v>100</v>
      </c>
      <c r="DL686" s="148"/>
      <c r="DM686" s="152"/>
      <c r="DN686" s="152"/>
      <c r="DO686" s="153"/>
      <c r="DQ686" s="148"/>
      <c r="DR686" s="153"/>
      <c r="DS686" s="148"/>
      <c r="DT686" s="261" t="s">
        <v>2218</v>
      </c>
      <c r="DU686" s="229"/>
      <c r="DV686" s="229"/>
      <c r="DW686" s="291" t="e">
        <f>VLOOKUP(P686,[3]definitions_list_lookup!$K$30:$L$54,2,0)</f>
        <v>#N/A</v>
      </c>
      <c r="DX686" s="154" t="s">
        <v>2098</v>
      </c>
      <c r="DY686" s="154" t="s">
        <v>2220</v>
      </c>
      <c r="DZ686" s="479"/>
      <c r="EA686" s="292"/>
      <c r="EB686" s="229"/>
      <c r="EC686" s="292"/>
      <c r="ED686" s="229" t="s">
        <v>2517</v>
      </c>
      <c r="EE686" s="293"/>
      <c r="EF686" s="294"/>
      <c r="EG686" s="293"/>
      <c r="EH686" s="295"/>
      <c r="EI686" s="296"/>
      <c r="EJ686" s="297"/>
      <c r="EK686" s="298"/>
      <c r="EL686" s="293"/>
      <c r="EM686" s="295"/>
      <c r="EN686" s="295"/>
      <c r="EO686" s="321"/>
      <c r="EP686" s="321"/>
      <c r="EQ686" s="321"/>
      <c r="ER686" s="321"/>
      <c r="ES686" s="321"/>
      <c r="ET686" s="321"/>
      <c r="EU686" s="321"/>
      <c r="EV686" s="322"/>
      <c r="EW686" s="322"/>
      <c r="EX686" s="322"/>
      <c r="EY686" s="322"/>
      <c r="EZ686" s="192" t="e">
        <f t="shared" si="313"/>
        <v>#DIV/0!</v>
      </c>
      <c r="FA686" s="192" t="e">
        <f t="shared" si="314"/>
        <v>#DIV/0!</v>
      </c>
      <c r="FB686" s="192" t="e">
        <f t="shared" si="315"/>
        <v>#DIV/0!</v>
      </c>
      <c r="FC686" s="192" t="e">
        <f t="shared" si="316"/>
        <v>#DIV/0!</v>
      </c>
      <c r="FD686" s="192" t="e">
        <f t="shared" si="317"/>
        <v>#DIV/0!</v>
      </c>
      <c r="FE686" s="193" t="e">
        <f t="shared" si="318"/>
        <v>#DIV/0!</v>
      </c>
      <c r="FF686" s="194" t="e">
        <f t="shared" si="319"/>
        <v>#DIV/0!</v>
      </c>
      <c r="FG686" s="293"/>
      <c r="FH686" s="295"/>
      <c r="FI686" s="778">
        <f t="shared" si="324"/>
        <v>0</v>
      </c>
      <c r="FJ686" s="779" t="e">
        <f t="shared" si="325"/>
        <v>#DIV/0!</v>
      </c>
      <c r="FK686" s="779" t="e">
        <f t="shared" si="326"/>
        <v>#DIV/0!</v>
      </c>
      <c r="FL686" s="780" t="e">
        <f t="shared" si="327"/>
        <v>#DIV/0!</v>
      </c>
      <c r="FM686" s="169" t="e">
        <f t="shared" si="328"/>
        <v>#DIV/0!</v>
      </c>
      <c r="FN686" s="783" t="e">
        <f t="shared" si="329"/>
        <v>#DIV/0!</v>
      </c>
      <c r="FO686" s="227"/>
      <c r="FP686" s="227"/>
      <c r="FQ686" s="227"/>
      <c r="FR686" s="227"/>
      <c r="FS686" s="227"/>
      <c r="FT686" s="227"/>
      <c r="FU686" s="227"/>
      <c r="FV686" s="227"/>
      <c r="FW686" s="227"/>
      <c r="FX686" s="227"/>
      <c r="FY686" s="227"/>
      <c r="FZ686" s="227"/>
      <c r="GA686" s="227"/>
      <c r="GB686" s="227"/>
      <c r="GC686" s="227"/>
      <c r="GD686" s="227"/>
      <c r="GE686" s="227"/>
      <c r="GF686" s="227"/>
      <c r="GG686" s="227"/>
      <c r="GH686" s="227"/>
      <c r="GI686" s="227"/>
      <c r="GJ686" s="227"/>
      <c r="GK686" s="227"/>
      <c r="GL686" s="227"/>
      <c r="GM686" s="227"/>
      <c r="GN686" s="227"/>
      <c r="GO686" s="227"/>
      <c r="GP686" s="227"/>
      <c r="GQ686" s="227"/>
      <c r="GR686" s="227"/>
      <c r="GS686" s="227"/>
      <c r="GT686" s="227"/>
      <c r="GU686" s="227"/>
      <c r="GV686" s="227"/>
      <c r="GW686" s="227"/>
      <c r="GX686" s="227"/>
      <c r="GY686" s="227"/>
      <c r="GZ686" s="227"/>
      <c r="HA686" s="227"/>
      <c r="HB686" s="227"/>
      <c r="HC686" s="227"/>
      <c r="HD686" s="227"/>
      <c r="HE686" s="227"/>
      <c r="HF686" s="227"/>
      <c r="HG686" s="227"/>
      <c r="HH686" s="227"/>
      <c r="HI686" s="227"/>
      <c r="HJ686" s="227"/>
      <c r="HK686" s="227"/>
      <c r="HL686" s="227"/>
      <c r="HM686" s="227"/>
      <c r="HN686" s="227"/>
      <c r="HO686" s="227"/>
      <c r="HP686" s="227"/>
      <c r="HQ686" s="227"/>
      <c r="HR686" s="227"/>
      <c r="HS686" s="227"/>
      <c r="HT686" s="227"/>
      <c r="HU686" s="227"/>
      <c r="HV686" s="227"/>
      <c r="HW686" s="227"/>
      <c r="HX686" s="227"/>
      <c r="HY686" s="227"/>
      <c r="HZ686" s="227"/>
      <c r="IA686" s="227"/>
      <c r="IB686" s="227"/>
      <c r="IC686" s="227"/>
      <c r="ID686" s="227"/>
      <c r="IE686" s="227"/>
      <c r="IF686" s="227"/>
      <c r="IG686" s="227"/>
      <c r="IH686" s="227"/>
      <c r="II686" s="227"/>
      <c r="IJ686" s="227"/>
      <c r="IK686" s="227"/>
      <c r="IL686" s="227"/>
      <c r="IM686" s="227"/>
      <c r="IN686" s="227"/>
      <c r="IO686" s="227"/>
      <c r="IP686" s="227"/>
      <c r="IQ686" s="227"/>
      <c r="IR686" s="227"/>
      <c r="IS686" s="227"/>
      <c r="IT686" s="227"/>
      <c r="IU686" s="227"/>
      <c r="IV686" s="227"/>
      <c r="IW686" s="227"/>
      <c r="IX686" s="227"/>
      <c r="IY686" s="227"/>
      <c r="IZ686" s="227"/>
      <c r="JA686" s="227"/>
      <c r="JB686" s="227"/>
      <c r="JC686" s="227"/>
      <c r="JD686" s="227"/>
      <c r="JE686" s="227"/>
      <c r="JF686" s="227"/>
      <c r="JG686" s="227"/>
      <c r="JH686" s="227"/>
      <c r="JI686" s="227"/>
      <c r="JJ686" s="227"/>
      <c r="JK686" s="227"/>
      <c r="JL686" s="227"/>
      <c r="JM686" s="227"/>
      <c r="JN686" s="227"/>
      <c r="JO686" s="227"/>
      <c r="JP686" s="227"/>
      <c r="JQ686" s="227"/>
      <c r="JR686" s="227"/>
      <c r="JS686" s="227"/>
      <c r="JT686" s="227"/>
      <c r="JU686" s="227"/>
      <c r="JV686" s="227"/>
      <c r="JW686" s="227"/>
      <c r="JX686" s="227"/>
      <c r="JY686" s="227"/>
      <c r="JZ686" s="227"/>
      <c r="KA686" s="227"/>
      <c r="KB686" s="227"/>
      <c r="KC686" s="227"/>
      <c r="KD686" s="227"/>
      <c r="KE686" s="227"/>
      <c r="KF686" s="227"/>
      <c r="KG686" s="227"/>
      <c r="KH686" s="227"/>
      <c r="KI686" s="227"/>
      <c r="KJ686" s="227"/>
      <c r="KK686" s="227"/>
      <c r="KL686" s="227"/>
      <c r="KM686" s="227"/>
      <c r="KN686" s="227"/>
      <c r="KO686" s="227"/>
      <c r="KP686" s="227"/>
      <c r="KQ686" s="227"/>
      <c r="KR686" s="227"/>
      <c r="KS686" s="227"/>
      <c r="KT686" s="227"/>
      <c r="KU686" s="227"/>
      <c r="KV686" s="227"/>
      <c r="KW686" s="227"/>
      <c r="KX686" s="227"/>
      <c r="KY686" s="227"/>
      <c r="KZ686" s="227"/>
      <c r="LA686" s="227"/>
      <c r="LB686" s="227"/>
      <c r="LC686" s="227"/>
      <c r="LD686" s="227"/>
      <c r="LE686" s="227"/>
      <c r="LF686" s="227"/>
      <c r="LG686" s="227"/>
      <c r="LH686" s="227"/>
      <c r="LI686" s="227"/>
      <c r="LJ686" s="227"/>
      <c r="LK686" s="227"/>
      <c r="LL686" s="227"/>
      <c r="LM686" s="227"/>
      <c r="LN686" s="227"/>
      <c r="LO686" s="227"/>
      <c r="LP686" s="227"/>
      <c r="LQ686" s="227"/>
      <c r="LR686" s="227"/>
      <c r="LS686" s="227"/>
      <c r="LT686" s="227"/>
      <c r="LU686" s="227"/>
      <c r="LV686" s="227"/>
      <c r="LW686" s="227"/>
      <c r="LX686" s="227"/>
      <c r="LY686" s="227"/>
      <c r="LZ686" s="227"/>
      <c r="MA686" s="227"/>
      <c r="MB686" s="227"/>
      <c r="MC686" s="227"/>
      <c r="MD686" s="227"/>
      <c r="ME686" s="227"/>
      <c r="MF686" s="227"/>
      <c r="MG686" s="227"/>
      <c r="MH686" s="227"/>
      <c r="MI686" s="227"/>
      <c r="MJ686" s="227"/>
      <c r="MK686" s="227"/>
      <c r="ML686" s="227"/>
      <c r="MM686" s="227"/>
      <c r="MN686" s="227"/>
      <c r="MO686" s="227"/>
      <c r="MP686" s="227"/>
      <c r="MQ686" s="227"/>
      <c r="MR686" s="227"/>
      <c r="MS686" s="227"/>
      <c r="MT686" s="227"/>
      <c r="MU686" s="227"/>
      <c r="MV686" s="227"/>
      <c r="MW686" s="227"/>
      <c r="MX686" s="227"/>
      <c r="MY686" s="227"/>
      <c r="MZ686" s="227"/>
      <c r="NA686" s="227"/>
      <c r="NB686" s="227"/>
      <c r="NC686" s="227"/>
      <c r="ND686" s="227"/>
      <c r="NE686" s="227"/>
      <c r="NF686" s="227"/>
      <c r="NG686" s="227"/>
      <c r="NH686" s="227"/>
      <c r="NI686" s="227"/>
      <c r="NJ686" s="227"/>
      <c r="NK686" s="227"/>
      <c r="NL686" s="227"/>
      <c r="NM686" s="227"/>
      <c r="NN686" s="227"/>
      <c r="NO686" s="227"/>
      <c r="NP686" s="227"/>
      <c r="NQ686" s="227"/>
      <c r="NR686" s="227"/>
      <c r="NS686" s="227"/>
      <c r="NT686" s="227"/>
      <c r="NU686" s="227"/>
      <c r="NV686" s="227"/>
      <c r="NW686" s="227"/>
      <c r="NX686" s="227"/>
      <c r="NY686" s="227"/>
      <c r="NZ686" s="227"/>
      <c r="OA686" s="227"/>
      <c r="OB686" s="227"/>
      <c r="OC686" s="227"/>
      <c r="OD686" s="227"/>
      <c r="OE686" s="227"/>
      <c r="OF686" s="227"/>
      <c r="OG686" s="227"/>
      <c r="OH686" s="227"/>
      <c r="OI686" s="227"/>
      <c r="OJ686" s="227"/>
      <c r="OK686" s="227"/>
      <c r="OL686" s="227"/>
      <c r="OM686" s="227"/>
      <c r="ON686" s="227"/>
      <c r="OO686" s="227"/>
      <c r="OP686" s="227"/>
      <c r="OQ686" s="227"/>
      <c r="OR686" s="227"/>
      <c r="OS686" s="227"/>
      <c r="OT686" s="227"/>
      <c r="OU686" s="227"/>
      <c r="OV686" s="227"/>
      <c r="OW686" s="227"/>
      <c r="OX686" s="227"/>
      <c r="OY686" s="227"/>
      <c r="OZ686" s="227"/>
      <c r="PA686" s="227"/>
      <c r="PB686" s="227"/>
      <c r="PC686" s="227"/>
      <c r="PD686" s="227"/>
      <c r="PE686" s="227"/>
      <c r="PF686" s="227"/>
      <c r="PG686" s="227"/>
      <c r="PH686" s="227"/>
      <c r="PI686" s="227"/>
      <c r="PJ686" s="227"/>
      <c r="PK686" s="227"/>
      <c r="PL686" s="227"/>
      <c r="PM686" s="227"/>
      <c r="PN686" s="227"/>
      <c r="PO686" s="227"/>
      <c r="PP686" s="227"/>
      <c r="PQ686" s="227"/>
      <c r="PR686" s="227"/>
      <c r="PS686" s="227"/>
      <c r="PT686" s="227"/>
      <c r="PU686" s="227"/>
      <c r="PV686" s="227"/>
      <c r="PW686" s="227"/>
      <c r="PX686" s="227"/>
      <c r="PY686" s="227"/>
      <c r="PZ686" s="227"/>
      <c r="QA686" s="227"/>
      <c r="QB686" s="227"/>
      <c r="QC686" s="227"/>
      <c r="QD686" s="227"/>
      <c r="QE686" s="227"/>
      <c r="QF686" s="227"/>
      <c r="QG686" s="227"/>
      <c r="QH686" s="227"/>
      <c r="QI686" s="227"/>
      <c r="QJ686" s="227"/>
      <c r="QK686" s="227"/>
      <c r="QL686" s="227"/>
      <c r="QM686" s="227"/>
      <c r="QN686" s="227"/>
      <c r="QO686" s="227"/>
      <c r="QP686" s="227"/>
      <c r="QQ686" s="227"/>
      <c r="QR686" s="227"/>
      <c r="QS686" s="227"/>
      <c r="QT686" s="227"/>
      <c r="QU686" s="227"/>
      <c r="QV686" s="227"/>
      <c r="QW686" s="227"/>
      <c r="QX686" s="227"/>
      <c r="QY686" s="227"/>
      <c r="QZ686" s="227"/>
      <c r="RA686" s="227"/>
      <c r="RB686" s="227"/>
      <c r="RC686" s="227"/>
      <c r="RD686" s="227"/>
      <c r="RE686" s="227"/>
      <c r="RF686" s="227"/>
      <c r="RG686" s="227"/>
      <c r="RH686" s="227"/>
      <c r="RI686" s="227"/>
      <c r="RJ686" s="227"/>
      <c r="RK686" s="227"/>
      <c r="RL686" s="227"/>
      <c r="RM686" s="227"/>
      <c r="RN686" s="227"/>
      <c r="RO686" s="227"/>
      <c r="RP686" s="227"/>
      <c r="RQ686" s="227"/>
      <c r="RR686" s="227"/>
      <c r="RS686" s="227"/>
      <c r="RT686" s="227"/>
      <c r="RU686" s="227"/>
      <c r="RV686" s="227"/>
      <c r="RW686" s="227"/>
      <c r="RX686" s="227"/>
      <c r="RY686" s="227"/>
      <c r="RZ686" s="227"/>
      <c r="SA686" s="227"/>
      <c r="SB686" s="227"/>
      <c r="SC686" s="227"/>
      <c r="SD686" s="227"/>
      <c r="SE686" s="227"/>
      <c r="SF686" s="227"/>
      <c r="SG686" s="227"/>
      <c r="SH686" s="227"/>
      <c r="SI686" s="227"/>
      <c r="SJ686" s="227"/>
      <c r="SK686" s="227"/>
      <c r="SL686" s="227"/>
      <c r="SM686" s="227"/>
      <c r="SN686" s="227"/>
      <c r="SO686" s="227"/>
      <c r="SP686" s="227"/>
      <c r="SQ686" s="227"/>
      <c r="SR686" s="227"/>
      <c r="SS686" s="227"/>
      <c r="ST686" s="227"/>
      <c r="SU686" s="227"/>
      <c r="SV686" s="227"/>
      <c r="SW686" s="227"/>
      <c r="SX686" s="227"/>
      <c r="SY686" s="227"/>
      <c r="SZ686" s="227"/>
      <c r="TA686" s="227"/>
      <c r="TB686" s="227"/>
      <c r="TC686" s="227"/>
      <c r="TD686" s="227"/>
      <c r="TE686" s="227"/>
      <c r="TF686" s="227"/>
      <c r="TG686" s="227"/>
      <c r="TH686" s="227"/>
      <c r="TI686" s="227"/>
      <c r="TJ686" s="227"/>
      <c r="TK686" s="227"/>
      <c r="TL686" s="227"/>
      <c r="TM686" s="227"/>
      <c r="TN686" s="227"/>
      <c r="TO686" s="227"/>
      <c r="TP686" s="227"/>
      <c r="TQ686" s="227"/>
      <c r="TR686" s="227"/>
      <c r="TS686" s="227"/>
      <c r="TT686" s="227"/>
      <c r="TU686" s="227"/>
      <c r="TV686" s="227"/>
      <c r="TW686" s="227"/>
      <c r="TX686" s="227"/>
      <c r="TY686" s="227"/>
      <c r="TZ686" s="227"/>
      <c r="UA686" s="227"/>
      <c r="UB686" s="227"/>
      <c r="UC686" s="227"/>
      <c r="UD686" s="227"/>
      <c r="UE686" s="227"/>
      <c r="UF686" s="227"/>
      <c r="UG686" s="227"/>
      <c r="UH686" s="227"/>
      <c r="UI686" s="227"/>
      <c r="UJ686" s="227"/>
      <c r="UK686" s="227"/>
      <c r="UL686" s="227"/>
      <c r="UM686" s="227"/>
      <c r="UN686" s="227"/>
      <c r="UO686" s="227"/>
      <c r="UP686" s="227"/>
      <c r="UQ686" s="227"/>
      <c r="UR686" s="227"/>
      <c r="US686" s="227"/>
      <c r="UT686" s="227"/>
      <c r="UU686" s="227"/>
      <c r="UV686" s="227"/>
      <c r="UW686" s="227"/>
      <c r="UX686" s="227"/>
      <c r="UY686" s="227"/>
      <c r="UZ686" s="227"/>
      <c r="VA686" s="227"/>
      <c r="VB686" s="227"/>
      <c r="VC686" s="227"/>
      <c r="VD686" s="227"/>
      <c r="VE686" s="227"/>
      <c r="VF686" s="227"/>
      <c r="VG686" s="227"/>
      <c r="VH686" s="227"/>
      <c r="VI686" s="227"/>
      <c r="VJ686" s="227"/>
      <c r="VK686" s="227"/>
      <c r="VL686" s="227"/>
      <c r="VM686" s="227"/>
      <c r="VN686" s="227"/>
      <c r="VO686" s="227"/>
      <c r="VP686" s="227"/>
      <c r="VQ686" s="227"/>
      <c r="VR686" s="227"/>
      <c r="VS686" s="227"/>
      <c r="VT686" s="227"/>
      <c r="VU686" s="227"/>
      <c r="VV686" s="227"/>
      <c r="VW686" s="227"/>
      <c r="VX686" s="227"/>
      <c r="VY686" s="227"/>
      <c r="VZ686" s="227"/>
      <c r="WA686" s="227"/>
      <c r="WB686" s="227"/>
      <c r="WC686" s="227"/>
      <c r="WD686" s="227"/>
      <c r="WE686" s="227"/>
      <c r="WF686" s="227"/>
      <c r="WG686" s="227"/>
      <c r="WH686" s="227"/>
      <c r="WI686" s="227"/>
      <c r="WJ686" s="227"/>
      <c r="WK686" s="227"/>
      <c r="WL686" s="227"/>
      <c r="WM686" s="227"/>
      <c r="WN686" s="227"/>
      <c r="WO686" s="227"/>
      <c r="WP686" s="227"/>
      <c r="WQ686" s="227"/>
      <c r="WR686" s="227"/>
      <c r="WS686" s="227"/>
      <c r="WT686" s="227"/>
      <c r="WU686" s="227"/>
      <c r="WV686" s="227"/>
      <c r="WW686" s="227"/>
      <c r="WX686" s="227"/>
      <c r="WY686" s="227"/>
      <c r="WZ686" s="227"/>
      <c r="XA686" s="227"/>
      <c r="XB686" s="227"/>
      <c r="XC686" s="227"/>
      <c r="XD686" s="227"/>
      <c r="XE686" s="227"/>
      <c r="XF686" s="227"/>
      <c r="XG686" s="227"/>
      <c r="XH686" s="227"/>
      <c r="XI686" s="227"/>
      <c r="XJ686" s="227"/>
      <c r="XK686" s="227"/>
      <c r="XL686" s="227"/>
      <c r="XM686" s="227"/>
      <c r="XN686" s="227"/>
      <c r="XO686" s="227"/>
      <c r="XP686" s="227"/>
      <c r="XQ686" s="227"/>
      <c r="XR686" s="227"/>
      <c r="XS686" s="227"/>
      <c r="XT686" s="227"/>
      <c r="XU686" s="227"/>
      <c r="XV686" s="227"/>
      <c r="XW686" s="227"/>
      <c r="XX686" s="227"/>
      <c r="XY686" s="227"/>
      <c r="XZ686" s="227"/>
      <c r="YA686" s="227"/>
      <c r="YB686" s="227"/>
      <c r="YC686" s="227"/>
      <c r="YD686" s="227"/>
      <c r="YE686" s="227"/>
      <c r="YF686" s="227"/>
      <c r="YG686" s="227"/>
      <c r="YH686" s="227"/>
      <c r="YI686" s="227"/>
      <c r="YJ686" s="227"/>
      <c r="YK686" s="227"/>
      <c r="YL686" s="227"/>
      <c r="YM686" s="227"/>
      <c r="YN686" s="227"/>
      <c r="YO686" s="227"/>
      <c r="YP686" s="227"/>
      <c r="YQ686" s="227"/>
      <c r="YR686" s="227"/>
      <c r="YS686" s="227"/>
      <c r="YT686" s="227"/>
      <c r="YU686" s="227"/>
      <c r="YV686" s="227"/>
      <c r="YW686" s="227"/>
      <c r="YX686" s="227"/>
      <c r="YY686" s="227"/>
      <c r="YZ686" s="227"/>
      <c r="ZA686" s="227"/>
      <c r="ZB686" s="227"/>
      <c r="ZC686" s="227"/>
      <c r="ZD686" s="227"/>
      <c r="ZE686" s="227"/>
      <c r="ZF686" s="227"/>
      <c r="ZG686" s="227"/>
      <c r="ZH686" s="227"/>
      <c r="ZI686" s="227"/>
      <c r="ZJ686" s="227"/>
      <c r="ZK686" s="227"/>
      <c r="ZL686" s="227"/>
      <c r="ZM686" s="227"/>
      <c r="ZN686" s="227"/>
      <c r="ZO686" s="227"/>
      <c r="ZP686" s="227"/>
      <c r="ZQ686" s="227"/>
      <c r="ZR686" s="227"/>
      <c r="ZS686" s="227"/>
      <c r="ZT686" s="227"/>
      <c r="ZU686" s="227"/>
      <c r="ZV686" s="227"/>
      <c r="ZW686" s="227"/>
      <c r="ZX686" s="227"/>
      <c r="ZY686" s="227"/>
      <c r="ZZ686" s="227"/>
      <c r="AAA686" s="227"/>
      <c r="AAB686" s="227"/>
      <c r="AAC686" s="227"/>
      <c r="AAD686" s="227"/>
      <c r="AAE686" s="227"/>
      <c r="AAF686" s="227"/>
      <c r="AAG686" s="227"/>
      <c r="AAH686" s="227"/>
      <c r="AAI686" s="227"/>
      <c r="AAJ686" s="227"/>
      <c r="AAK686" s="227"/>
      <c r="AAL686" s="227"/>
      <c r="AAM686" s="227"/>
      <c r="AAN686" s="227"/>
      <c r="AAO686" s="227"/>
      <c r="AAP686" s="227"/>
      <c r="AAQ686" s="227"/>
      <c r="AAR686" s="227"/>
      <c r="AAS686" s="227"/>
      <c r="AAT686" s="227"/>
      <c r="AAU686" s="227"/>
      <c r="AAV686" s="227"/>
      <c r="AAW686" s="227"/>
      <c r="AAX686" s="227"/>
      <c r="AAY686" s="227"/>
      <c r="AAZ686" s="227"/>
      <c r="ABA686" s="227"/>
      <c r="ABB686" s="227"/>
      <c r="ABC686" s="227"/>
      <c r="ABD686" s="227"/>
      <c r="ABE686" s="227"/>
      <c r="ABF686" s="227"/>
      <c r="ABG686" s="227"/>
      <c r="ABH686" s="227"/>
      <c r="ABI686" s="227"/>
      <c r="ABJ686" s="227"/>
      <c r="ABK686" s="227"/>
      <c r="ABL686" s="227"/>
      <c r="ABM686" s="227"/>
      <c r="ABN686" s="227"/>
      <c r="ABO686" s="227"/>
      <c r="ABP686" s="227"/>
      <c r="ABQ686" s="227"/>
      <c r="ABR686" s="227"/>
      <c r="ABS686" s="227"/>
      <c r="ABT686" s="227"/>
      <c r="ABU686" s="227"/>
      <c r="ABV686" s="227"/>
      <c r="ABW686" s="227"/>
      <c r="ABX686" s="227"/>
      <c r="ABY686" s="227"/>
      <c r="ABZ686" s="227"/>
      <c r="ACA686" s="227"/>
      <c r="ACB686" s="227"/>
      <c r="ACC686" s="227"/>
      <c r="ACD686" s="227"/>
      <c r="ACE686" s="227"/>
      <c r="ACF686" s="227"/>
      <c r="ACG686" s="227"/>
      <c r="ACH686" s="227"/>
      <c r="ACI686" s="227"/>
      <c r="ACJ686" s="227"/>
      <c r="ACK686" s="227"/>
      <c r="ACL686" s="227"/>
      <c r="ACM686" s="227"/>
      <c r="ACN686" s="227"/>
      <c r="ACO686" s="227"/>
      <c r="ACP686" s="227"/>
      <c r="ACQ686" s="227"/>
      <c r="ACR686" s="227"/>
      <c r="ACS686" s="227"/>
      <c r="ACT686" s="227"/>
      <c r="ACU686" s="227"/>
      <c r="ACV686" s="227"/>
      <c r="ACW686" s="227"/>
      <c r="ACX686" s="227"/>
      <c r="ACY686" s="227"/>
      <c r="ACZ686" s="227"/>
      <c r="ADA686" s="227"/>
      <c r="ADB686" s="227"/>
      <c r="ADC686" s="227"/>
      <c r="ADD686" s="227"/>
      <c r="ADE686" s="227"/>
      <c r="ADF686" s="227"/>
      <c r="ADG686" s="227"/>
      <c r="ADH686" s="227"/>
      <c r="ADI686" s="227"/>
      <c r="ADJ686" s="227"/>
      <c r="ADK686" s="227"/>
      <c r="ADL686" s="227"/>
      <c r="ADM686" s="227"/>
      <c r="ADN686" s="227"/>
      <c r="ADO686" s="227"/>
      <c r="ADP686" s="227"/>
      <c r="ADQ686" s="227"/>
      <c r="ADR686" s="227"/>
      <c r="ADS686" s="227"/>
      <c r="ADT686" s="227"/>
      <c r="ADU686" s="227"/>
      <c r="ADV686" s="227"/>
      <c r="ADW686" s="227"/>
      <c r="ADX686" s="227"/>
      <c r="ADY686" s="227"/>
      <c r="ADZ686" s="227"/>
      <c r="AEA686" s="227"/>
      <c r="AEB686" s="227"/>
      <c r="AEC686" s="227"/>
      <c r="AED686" s="227"/>
      <c r="AEE686" s="227"/>
      <c r="AEF686" s="227"/>
      <c r="AEG686" s="227"/>
      <c r="AEH686" s="227"/>
      <c r="AEI686" s="227"/>
      <c r="AEJ686" s="227"/>
      <c r="AEK686" s="227"/>
      <c r="AEL686" s="227"/>
      <c r="AEM686" s="227"/>
      <c r="AEN686" s="227"/>
      <c r="AEO686" s="227"/>
      <c r="AEP686" s="227"/>
      <c r="AEQ686" s="227"/>
      <c r="AER686" s="227"/>
      <c r="AES686" s="227"/>
      <c r="AET686" s="227"/>
      <c r="AEU686" s="227"/>
      <c r="AEV686" s="227"/>
      <c r="AEW686" s="227"/>
      <c r="AEX686" s="227"/>
      <c r="AEY686" s="227"/>
      <c r="AEZ686" s="227"/>
      <c r="AFA686" s="227"/>
      <c r="AFB686" s="227"/>
      <c r="AFC686" s="227"/>
      <c r="AFD686" s="227"/>
      <c r="AFE686" s="227"/>
      <c r="AFF686" s="227"/>
      <c r="AFG686" s="227"/>
      <c r="AFH686" s="227"/>
      <c r="AFI686" s="227"/>
      <c r="AFJ686" s="227"/>
      <c r="AFK686" s="227"/>
      <c r="AFL686" s="227"/>
      <c r="AFM686" s="227"/>
      <c r="AFN686" s="227"/>
      <c r="AFO686" s="227"/>
      <c r="AFP686" s="227"/>
      <c r="AFQ686" s="227"/>
      <c r="AFR686" s="227"/>
      <c r="AFS686" s="227"/>
      <c r="AFT686" s="227"/>
      <c r="AFU686" s="227"/>
      <c r="AFV686" s="227"/>
      <c r="AFW686" s="227"/>
      <c r="AFX686" s="227"/>
      <c r="AFY686" s="227"/>
      <c r="AFZ686" s="227"/>
      <c r="AGA686" s="227"/>
      <c r="AGB686" s="227"/>
      <c r="AGC686" s="227"/>
      <c r="AGD686" s="227"/>
      <c r="AGE686" s="227"/>
      <c r="AGF686" s="227"/>
      <c r="AGG686" s="227"/>
      <c r="AGH686" s="227"/>
      <c r="AGI686" s="227"/>
      <c r="AGJ686" s="227"/>
      <c r="AGK686" s="227"/>
      <c r="AGL686" s="227"/>
      <c r="AGM686" s="227"/>
      <c r="AGN686" s="227"/>
      <c r="AGO686" s="227"/>
      <c r="AGP686" s="227"/>
      <c r="AGQ686" s="227"/>
      <c r="AGR686" s="227"/>
      <c r="AGS686" s="227"/>
      <c r="AGT686" s="227"/>
      <c r="AGU686" s="227"/>
      <c r="AGV686" s="227"/>
      <c r="AGW686" s="227"/>
      <c r="AGX686" s="227"/>
      <c r="AGY686" s="227"/>
      <c r="AGZ686" s="227"/>
      <c r="AHA686" s="227"/>
      <c r="AHB686" s="227"/>
      <c r="AHC686" s="227"/>
      <c r="AHD686" s="227"/>
      <c r="AHE686" s="227"/>
      <c r="AHF686" s="227"/>
      <c r="AHG686" s="227"/>
      <c r="AHH686" s="227"/>
      <c r="AHI686" s="227"/>
      <c r="AHJ686" s="227"/>
      <c r="AHK686" s="227"/>
      <c r="AHL686" s="227"/>
      <c r="AHM686" s="227"/>
      <c r="AHN686" s="227"/>
      <c r="AHO686" s="227"/>
      <c r="AHP686" s="227"/>
      <c r="AHQ686" s="227"/>
      <c r="AHR686" s="227"/>
      <c r="AHS686" s="227"/>
      <c r="AHT686" s="227"/>
      <c r="AHU686" s="227"/>
      <c r="AHV686" s="227"/>
      <c r="AHW686" s="227"/>
      <c r="AHX686" s="227"/>
      <c r="AHY686" s="227"/>
      <c r="AHZ686" s="227"/>
      <c r="AIA686" s="227"/>
      <c r="AIB686" s="227"/>
      <c r="AIC686" s="227"/>
      <c r="AID686" s="227"/>
      <c r="AIE686" s="227"/>
      <c r="AIF686" s="227"/>
      <c r="AIG686" s="227"/>
      <c r="AIH686" s="227"/>
      <c r="AII686" s="227"/>
      <c r="AIJ686" s="227"/>
      <c r="AIK686" s="227"/>
      <c r="AIL686" s="227"/>
      <c r="AIM686" s="227"/>
      <c r="AIN686" s="227"/>
      <c r="AIO686" s="227"/>
      <c r="AIP686" s="227"/>
      <c r="AIQ686" s="227"/>
      <c r="AIR686" s="227"/>
      <c r="AIS686" s="227"/>
      <c r="AIT686" s="227"/>
      <c r="AIU686" s="227"/>
      <c r="AIV686" s="227"/>
      <c r="AIW686" s="227"/>
      <c r="AIX686" s="227"/>
      <c r="AIY686" s="227"/>
      <c r="AIZ686" s="227"/>
      <c r="AJA686" s="227"/>
      <c r="AJB686" s="227"/>
      <c r="AJC686" s="227"/>
      <c r="AJD686" s="227"/>
      <c r="AJE686" s="227"/>
      <c r="AJF686" s="227"/>
      <c r="AJG686" s="227"/>
      <c r="AJH686" s="227"/>
      <c r="AJI686" s="227"/>
      <c r="AJJ686" s="227"/>
      <c r="AJK686" s="227"/>
      <c r="AJL686" s="227"/>
      <c r="AJM686" s="227"/>
      <c r="AJN686" s="227"/>
      <c r="AJO686" s="227"/>
      <c r="AJP686" s="227"/>
      <c r="AJQ686" s="227"/>
      <c r="AJR686" s="227"/>
      <c r="AJS686" s="227"/>
      <c r="AJT686" s="227"/>
      <c r="AJU686" s="227"/>
      <c r="AJV686" s="227"/>
      <c r="AJW686" s="227"/>
      <c r="AJX686" s="227"/>
      <c r="AJY686" s="227"/>
      <c r="AJZ686" s="227"/>
      <c r="AKA686" s="227"/>
      <c r="AKB686" s="227"/>
      <c r="AKC686" s="227"/>
      <c r="AKD686" s="227"/>
      <c r="AKE686" s="227"/>
      <c r="AKF686" s="227"/>
      <c r="AKG686" s="227"/>
      <c r="AKH686" s="227"/>
      <c r="AKI686" s="227"/>
      <c r="AKJ686" s="227"/>
      <c r="AKK686" s="227"/>
      <c r="AKL686" s="227"/>
      <c r="AKM686" s="227"/>
      <c r="AKN686" s="227"/>
      <c r="AKO686" s="227"/>
      <c r="AKP686" s="227"/>
      <c r="AKQ686" s="227"/>
      <c r="AKR686" s="227"/>
      <c r="AKS686" s="227"/>
      <c r="AKT686" s="227"/>
      <c r="AKU686" s="227"/>
      <c r="AKV686" s="227"/>
      <c r="AKW686" s="227"/>
      <c r="AKX686" s="227"/>
      <c r="AKY686" s="227"/>
      <c r="AKZ686" s="227"/>
      <c r="ALA686" s="227"/>
      <c r="ALB686" s="227"/>
      <c r="ALC686" s="227"/>
      <c r="ALD686" s="227"/>
      <c r="ALE686" s="227"/>
      <c r="ALF686" s="227"/>
      <c r="ALG686" s="227"/>
      <c r="ALH686" s="227"/>
      <c r="ALI686" s="227"/>
      <c r="ALJ686" s="227"/>
      <c r="ALK686" s="227"/>
      <c r="ALL686" s="227"/>
      <c r="ALM686" s="227"/>
      <c r="ALN686" s="227"/>
      <c r="ALO686" s="227"/>
      <c r="ALP686" s="227"/>
      <c r="ALQ686" s="227"/>
      <c r="ALR686" s="227"/>
      <c r="ALS686" s="227"/>
      <c r="ALT686" s="227"/>
      <c r="ALU686" s="227"/>
      <c r="ALV686" s="227"/>
      <c r="ALW686" s="227"/>
      <c r="ALX686" s="227"/>
      <c r="ALY686" s="227"/>
      <c r="ALZ686" s="227"/>
      <c r="AMA686" s="227"/>
      <c r="AMB686" s="227"/>
      <c r="AMC686" s="227"/>
      <c r="AMD686" s="227"/>
      <c r="AME686" s="227"/>
      <c r="AMF686" s="227"/>
      <c r="AMG686" s="227"/>
      <c r="AMH686" s="227"/>
      <c r="AMI686" s="227"/>
      <c r="AMJ686" s="227"/>
      <c r="AMK686" s="227"/>
      <c r="AML686" s="227"/>
      <c r="AMM686" s="227"/>
      <c r="AMN686" s="227"/>
      <c r="AMO686" s="227"/>
      <c r="AMP686" s="227"/>
      <c r="AMQ686" s="227"/>
      <c r="AMR686" s="227"/>
      <c r="AMS686" s="227"/>
      <c r="AMT686" s="227"/>
      <c r="AMU686" s="227"/>
      <c r="AMV686" s="227"/>
      <c r="AMW686" s="227"/>
      <c r="AMX686" s="227"/>
    </row>
    <row r="687" spans="1:1038" s="308" customFormat="1" ht="18" customHeight="1">
      <c r="A687" s="301">
        <v>43333</v>
      </c>
      <c r="B687" s="302" t="s">
        <v>1647</v>
      </c>
      <c r="C687" s="228"/>
      <c r="D687" s="303" t="s">
        <v>1279</v>
      </c>
      <c r="E687" s="228">
        <v>89</v>
      </c>
      <c r="F687" s="228">
        <v>2</v>
      </c>
      <c r="G687" s="304" t="str">
        <f t="shared" si="336"/>
        <v>89-2</v>
      </c>
      <c r="H687" s="228">
        <v>0</v>
      </c>
      <c r="I687" s="228">
        <v>70.5</v>
      </c>
      <c r="J687" s="480">
        <f t="shared" si="354"/>
        <v>1</v>
      </c>
      <c r="K687" s="481" t="b">
        <f>IF(J692=1,IF(((VLOOKUP($G687,[3]Depth_Lookup!$A$3:$J$550,9,FALSE))-(I687/100))=0,"Good",IF(((VLOOKUP($G687,[3]Depth_Lookup!$A$3:$J$550,9,FALSE))-(I687/100))&gt;0,"Too Short","Too Long")))</f>
        <v>0</v>
      </c>
      <c r="L687" s="171">
        <f>(VLOOKUP($G687,Depth_Lookup!$A$3:$J$410,10,FALSE))+(H687/100)</f>
        <v>228.54499999999999</v>
      </c>
      <c r="M687" s="171">
        <f>(VLOOKUP($G687,Depth_Lookup!$A$3:$J$410,10,FALSE))+(I687/100)</f>
        <v>229.25</v>
      </c>
      <c r="N687" s="231" t="s">
        <v>2221</v>
      </c>
      <c r="O687" s="228">
        <v>1</v>
      </c>
      <c r="P687" s="228" t="s">
        <v>853</v>
      </c>
      <c r="Q687" s="228" t="s">
        <v>125</v>
      </c>
      <c r="R687" s="304" t="str">
        <f t="shared" si="351"/>
        <v>SerpentinizedHarzburgite</v>
      </c>
      <c r="S687" s="228" t="s">
        <v>115</v>
      </c>
      <c r="T687" s="228" t="s">
        <v>94</v>
      </c>
      <c r="U687" s="228" t="s">
        <v>95</v>
      </c>
      <c r="V687" s="228" t="s">
        <v>96</v>
      </c>
      <c r="W687" s="228" t="s">
        <v>102</v>
      </c>
      <c r="X687" s="305">
        <f>VLOOKUP(W687,[3]definitions_list_lookup!$A$13:$B$19,2,0)</f>
        <v>5</v>
      </c>
      <c r="Y687" s="228" t="s">
        <v>90</v>
      </c>
      <c r="Z687" s="228" t="s">
        <v>91</v>
      </c>
      <c r="AA687" s="228" t="s">
        <v>1685</v>
      </c>
      <c r="AB687" s="228"/>
      <c r="AC687" s="228"/>
      <c r="AD687" s="228"/>
      <c r="AE687" s="234"/>
      <c r="AF687" s="304" t="e">
        <f>VLOOKUP(AE687,[3]definitions_list_mag!$V$12:$W$15,2,0)</f>
        <v>#N/A</v>
      </c>
      <c r="AG687" s="241"/>
      <c r="AH687" s="228"/>
      <c r="AI687" s="244">
        <f t="shared" si="355"/>
        <v>73</v>
      </c>
      <c r="AJ687" s="228"/>
      <c r="AK687" s="228"/>
      <c r="AL687" s="228"/>
      <c r="AM687" s="228"/>
      <c r="AN687" s="228"/>
      <c r="AO687" s="244"/>
      <c r="AP687" s="228"/>
      <c r="AQ687" s="228"/>
      <c r="AR687" s="228"/>
      <c r="AS687" s="228"/>
      <c r="AT687" s="228"/>
      <c r="AU687" s="244">
        <v>2</v>
      </c>
      <c r="AV687" s="228">
        <v>2</v>
      </c>
      <c r="AW687" s="228">
        <v>1</v>
      </c>
      <c r="AX687" s="228" t="s">
        <v>110</v>
      </c>
      <c r="AY687" s="228" t="s">
        <v>103</v>
      </c>
      <c r="AZ687" s="228"/>
      <c r="BA687" s="244">
        <v>25</v>
      </c>
      <c r="BB687" s="228">
        <v>10</v>
      </c>
      <c r="BC687" s="228">
        <v>4</v>
      </c>
      <c r="BD687" s="228" t="s">
        <v>118</v>
      </c>
      <c r="BE687" s="228" t="s">
        <v>103</v>
      </c>
      <c r="BF687" s="228" t="s">
        <v>2067</v>
      </c>
      <c r="BG687" s="244"/>
      <c r="BH687" s="228"/>
      <c r="BI687" s="228"/>
      <c r="BJ687" s="228"/>
      <c r="BK687" s="228"/>
      <c r="BL687" s="228"/>
      <c r="BM687" s="244"/>
      <c r="BN687" s="228"/>
      <c r="BO687" s="228"/>
      <c r="BP687" s="228"/>
      <c r="BQ687" s="228"/>
      <c r="BR687" s="228"/>
      <c r="BS687" s="228"/>
      <c r="BT687" s="228"/>
      <c r="BU687" s="228"/>
      <c r="BV687" s="228"/>
      <c r="BW687" s="228"/>
      <c r="BX687" s="228"/>
      <c r="BY687" s="244"/>
      <c r="BZ687" s="228"/>
      <c r="CA687" s="228"/>
      <c r="CB687" s="228"/>
      <c r="CC687" s="228"/>
      <c r="CD687" s="228"/>
      <c r="CE687" s="228"/>
      <c r="CF687" s="310">
        <f t="shared" si="352"/>
        <v>100</v>
      </c>
      <c r="CG687" s="251"/>
      <c r="CH687" s="246" t="s">
        <v>1558</v>
      </c>
      <c r="CI687" s="246">
        <v>80</v>
      </c>
      <c r="CJ687" s="246" t="s">
        <v>514</v>
      </c>
      <c r="CK687" s="247"/>
      <c r="CL687" s="248"/>
      <c r="CM687" s="248"/>
      <c r="CN687" s="248"/>
      <c r="CO687" s="248"/>
      <c r="CP687" s="248"/>
      <c r="CQ687" s="248"/>
      <c r="CR687" s="248"/>
      <c r="CS687" s="248"/>
      <c r="CT687" s="248"/>
      <c r="CU687" s="248"/>
      <c r="CV687" s="248"/>
      <c r="CW687" s="248"/>
      <c r="CX687" s="248"/>
      <c r="CY687" s="248"/>
      <c r="CZ687" s="248"/>
      <c r="DA687" s="248"/>
      <c r="DB687" s="248">
        <v>80</v>
      </c>
      <c r="DC687" s="244">
        <v>20</v>
      </c>
      <c r="DD687" s="248"/>
      <c r="DE687" s="248"/>
      <c r="DF687" s="248"/>
      <c r="DG687" s="248"/>
      <c r="DH687" s="248"/>
      <c r="DI687" s="248"/>
      <c r="DJ687" s="248"/>
      <c r="DK687" s="306">
        <f t="shared" si="353"/>
        <v>100</v>
      </c>
      <c r="DL687" s="245"/>
      <c r="DM687" s="248"/>
      <c r="DN687" s="248"/>
      <c r="DO687" s="307"/>
      <c r="DQ687" s="245"/>
      <c r="DR687" s="307"/>
      <c r="DS687" s="245"/>
      <c r="DT687" s="262" t="s">
        <v>2222</v>
      </c>
      <c r="DU687" s="249"/>
      <c r="DV687" s="249"/>
      <c r="DW687" s="311" t="e">
        <f>VLOOKUP(P687,[3]definitions_list_lookup!$K$30:$L$54,2,0)</f>
        <v>#N/A</v>
      </c>
      <c r="DX687" s="268" t="s">
        <v>1405</v>
      </c>
      <c r="DY687" s="268" t="s">
        <v>2217</v>
      </c>
      <c r="DZ687" s="482"/>
      <c r="EA687" s="312"/>
      <c r="EB687" s="249"/>
      <c r="EC687" s="312"/>
      <c r="ED687" s="229" t="s">
        <v>2517</v>
      </c>
      <c r="EE687" s="313"/>
      <c r="EF687" s="314"/>
      <c r="EG687" s="313"/>
      <c r="EH687" s="315"/>
      <c r="EI687" s="316"/>
      <c r="EJ687" s="317"/>
      <c r="EK687" s="318"/>
      <c r="EL687" s="313"/>
      <c r="EM687" s="315"/>
      <c r="EN687" s="315"/>
      <c r="EO687" s="319"/>
      <c r="EP687" s="319"/>
      <c r="EQ687" s="319"/>
      <c r="ER687" s="319"/>
      <c r="ES687" s="319"/>
      <c r="ET687" s="319"/>
      <c r="EU687" s="319"/>
      <c r="EV687" s="320"/>
      <c r="EW687" s="320"/>
      <c r="EX687" s="320"/>
      <c r="EY687" s="320"/>
      <c r="EZ687" s="192" t="e">
        <f t="shared" si="313"/>
        <v>#DIV/0!</v>
      </c>
      <c r="FA687" s="192" t="e">
        <f t="shared" si="314"/>
        <v>#DIV/0!</v>
      </c>
      <c r="FB687" s="192" t="e">
        <f t="shared" si="315"/>
        <v>#DIV/0!</v>
      </c>
      <c r="FC687" s="192" t="e">
        <f t="shared" si="316"/>
        <v>#DIV/0!</v>
      </c>
      <c r="FD687" s="192" t="e">
        <f t="shared" si="317"/>
        <v>#DIV/0!</v>
      </c>
      <c r="FE687" s="193" t="e">
        <f t="shared" si="318"/>
        <v>#DIV/0!</v>
      </c>
      <c r="FF687" s="194" t="e">
        <f t="shared" si="319"/>
        <v>#DIV/0!</v>
      </c>
      <c r="FG687" s="313"/>
      <c r="FH687" s="315"/>
      <c r="FI687" s="778">
        <f t="shared" si="324"/>
        <v>0</v>
      </c>
      <c r="FJ687" s="779" t="e">
        <f t="shared" si="325"/>
        <v>#DIV/0!</v>
      </c>
      <c r="FK687" s="779" t="e">
        <f t="shared" si="326"/>
        <v>#DIV/0!</v>
      </c>
      <c r="FL687" s="780" t="e">
        <f t="shared" si="327"/>
        <v>#DIV/0!</v>
      </c>
      <c r="FM687" s="169" t="e">
        <f t="shared" si="328"/>
        <v>#DIV/0!</v>
      </c>
      <c r="FN687" s="783" t="e">
        <f t="shared" si="329"/>
        <v>#DIV/0!</v>
      </c>
      <c r="FO687" s="228"/>
      <c r="FP687" s="228"/>
      <c r="FQ687" s="228"/>
      <c r="FR687" s="228"/>
      <c r="FS687" s="228"/>
      <c r="FT687" s="228"/>
      <c r="FU687" s="228"/>
      <c r="FV687" s="228"/>
      <c r="FW687" s="228"/>
      <c r="FX687" s="228"/>
      <c r="FY687" s="228"/>
      <c r="FZ687" s="228"/>
      <c r="GA687" s="228"/>
      <c r="GB687" s="228"/>
      <c r="GC687" s="228"/>
      <c r="GD687" s="228"/>
      <c r="GE687" s="228"/>
      <c r="GF687" s="228"/>
      <c r="GG687" s="228"/>
      <c r="GH687" s="228"/>
      <c r="GI687" s="228"/>
      <c r="GJ687" s="228"/>
      <c r="GK687" s="228"/>
      <c r="GL687" s="228"/>
      <c r="GM687" s="228"/>
      <c r="GN687" s="228"/>
      <c r="GO687" s="228"/>
      <c r="GP687" s="228"/>
      <c r="GQ687" s="228"/>
      <c r="GR687" s="228"/>
      <c r="GS687" s="228"/>
      <c r="GT687" s="228"/>
      <c r="GU687" s="228"/>
      <c r="GV687" s="228"/>
      <c r="GW687" s="228"/>
      <c r="GX687" s="228"/>
      <c r="GY687" s="228"/>
      <c r="GZ687" s="228"/>
      <c r="HA687" s="228"/>
      <c r="HB687" s="228"/>
      <c r="HC687" s="228"/>
      <c r="HD687" s="228"/>
      <c r="HE687" s="228"/>
      <c r="HF687" s="228"/>
      <c r="HG687" s="228"/>
      <c r="HH687" s="228"/>
      <c r="HI687" s="228"/>
      <c r="HJ687" s="228"/>
      <c r="HK687" s="228"/>
      <c r="HL687" s="228"/>
      <c r="HM687" s="228"/>
      <c r="HN687" s="228"/>
      <c r="HO687" s="228"/>
      <c r="HP687" s="228"/>
      <c r="HQ687" s="228"/>
      <c r="HR687" s="228"/>
      <c r="HS687" s="228"/>
      <c r="HT687" s="228"/>
      <c r="HU687" s="228"/>
      <c r="HV687" s="228"/>
      <c r="HW687" s="228"/>
      <c r="HX687" s="228"/>
      <c r="HY687" s="228"/>
      <c r="HZ687" s="228"/>
      <c r="IA687" s="228"/>
      <c r="IB687" s="228"/>
      <c r="IC687" s="228"/>
      <c r="ID687" s="228"/>
      <c r="IE687" s="228"/>
      <c r="IF687" s="228"/>
      <c r="IG687" s="228"/>
      <c r="IH687" s="228"/>
      <c r="II687" s="228"/>
      <c r="IJ687" s="228"/>
      <c r="IK687" s="228"/>
      <c r="IL687" s="228"/>
      <c r="IM687" s="228"/>
      <c r="IN687" s="228"/>
      <c r="IO687" s="228"/>
      <c r="IP687" s="228"/>
      <c r="IQ687" s="228"/>
      <c r="IR687" s="228"/>
      <c r="IS687" s="228"/>
      <c r="IT687" s="228"/>
      <c r="IU687" s="228"/>
      <c r="IV687" s="228"/>
      <c r="IW687" s="228"/>
      <c r="IX687" s="228"/>
      <c r="IY687" s="228"/>
      <c r="IZ687" s="228"/>
      <c r="JA687" s="228"/>
      <c r="JB687" s="228"/>
      <c r="JC687" s="228"/>
      <c r="JD687" s="228"/>
      <c r="JE687" s="228"/>
      <c r="JF687" s="228"/>
      <c r="JG687" s="228"/>
      <c r="JH687" s="228"/>
      <c r="JI687" s="228"/>
      <c r="JJ687" s="228"/>
      <c r="JK687" s="228"/>
      <c r="JL687" s="228"/>
      <c r="JM687" s="228"/>
      <c r="JN687" s="228"/>
      <c r="JO687" s="228"/>
      <c r="JP687" s="228"/>
      <c r="JQ687" s="228"/>
      <c r="JR687" s="228"/>
      <c r="JS687" s="228"/>
      <c r="JT687" s="228"/>
      <c r="JU687" s="228"/>
      <c r="JV687" s="228"/>
      <c r="JW687" s="228"/>
      <c r="JX687" s="228"/>
      <c r="JY687" s="228"/>
      <c r="JZ687" s="228"/>
      <c r="KA687" s="228"/>
      <c r="KB687" s="228"/>
      <c r="KC687" s="228"/>
      <c r="KD687" s="228"/>
      <c r="KE687" s="228"/>
      <c r="KF687" s="228"/>
      <c r="KG687" s="228"/>
      <c r="KH687" s="228"/>
      <c r="KI687" s="228"/>
      <c r="KJ687" s="228"/>
      <c r="KK687" s="228"/>
      <c r="KL687" s="228"/>
      <c r="KM687" s="228"/>
      <c r="KN687" s="228"/>
      <c r="KO687" s="228"/>
      <c r="KP687" s="228"/>
      <c r="KQ687" s="228"/>
      <c r="KR687" s="228"/>
      <c r="KS687" s="228"/>
      <c r="KT687" s="228"/>
      <c r="KU687" s="228"/>
      <c r="KV687" s="228"/>
      <c r="KW687" s="228"/>
      <c r="KX687" s="228"/>
      <c r="KY687" s="228"/>
      <c r="KZ687" s="228"/>
      <c r="LA687" s="228"/>
      <c r="LB687" s="228"/>
      <c r="LC687" s="228"/>
      <c r="LD687" s="228"/>
      <c r="LE687" s="228"/>
      <c r="LF687" s="228"/>
      <c r="LG687" s="228"/>
      <c r="LH687" s="228"/>
      <c r="LI687" s="228"/>
      <c r="LJ687" s="228"/>
      <c r="LK687" s="228"/>
      <c r="LL687" s="228"/>
      <c r="LM687" s="228"/>
      <c r="LN687" s="228"/>
      <c r="LO687" s="228"/>
      <c r="LP687" s="228"/>
      <c r="LQ687" s="228"/>
      <c r="LR687" s="228"/>
      <c r="LS687" s="228"/>
      <c r="LT687" s="228"/>
      <c r="LU687" s="228"/>
      <c r="LV687" s="228"/>
      <c r="LW687" s="228"/>
      <c r="LX687" s="228"/>
      <c r="LY687" s="228"/>
      <c r="LZ687" s="228"/>
      <c r="MA687" s="228"/>
      <c r="MB687" s="228"/>
      <c r="MC687" s="228"/>
      <c r="MD687" s="228"/>
      <c r="ME687" s="228"/>
      <c r="MF687" s="228"/>
      <c r="MG687" s="228"/>
      <c r="MH687" s="228"/>
      <c r="MI687" s="228"/>
      <c r="MJ687" s="228"/>
      <c r="MK687" s="228"/>
      <c r="ML687" s="228"/>
      <c r="MM687" s="228"/>
      <c r="MN687" s="228"/>
      <c r="MO687" s="228"/>
      <c r="MP687" s="228"/>
      <c r="MQ687" s="228"/>
      <c r="MR687" s="228"/>
      <c r="MS687" s="228"/>
      <c r="MT687" s="228"/>
      <c r="MU687" s="228"/>
      <c r="MV687" s="228"/>
      <c r="MW687" s="228"/>
      <c r="MX687" s="228"/>
      <c r="MY687" s="228"/>
      <c r="MZ687" s="228"/>
      <c r="NA687" s="228"/>
      <c r="NB687" s="228"/>
      <c r="NC687" s="228"/>
      <c r="ND687" s="228"/>
      <c r="NE687" s="228"/>
      <c r="NF687" s="228"/>
      <c r="NG687" s="228"/>
      <c r="NH687" s="228"/>
      <c r="NI687" s="228"/>
      <c r="NJ687" s="228"/>
      <c r="NK687" s="228"/>
      <c r="NL687" s="228"/>
      <c r="NM687" s="228"/>
      <c r="NN687" s="228"/>
      <c r="NO687" s="228"/>
      <c r="NP687" s="228"/>
      <c r="NQ687" s="228"/>
      <c r="NR687" s="228"/>
      <c r="NS687" s="228"/>
      <c r="NT687" s="228"/>
      <c r="NU687" s="228"/>
      <c r="NV687" s="228"/>
      <c r="NW687" s="228"/>
      <c r="NX687" s="228"/>
      <c r="NY687" s="228"/>
      <c r="NZ687" s="228"/>
      <c r="OA687" s="228"/>
      <c r="OB687" s="228"/>
      <c r="OC687" s="228"/>
      <c r="OD687" s="228"/>
      <c r="OE687" s="228"/>
      <c r="OF687" s="228"/>
      <c r="OG687" s="228"/>
      <c r="OH687" s="228"/>
      <c r="OI687" s="228"/>
      <c r="OJ687" s="228"/>
      <c r="OK687" s="228"/>
      <c r="OL687" s="228"/>
      <c r="OM687" s="228"/>
      <c r="ON687" s="228"/>
      <c r="OO687" s="228"/>
      <c r="OP687" s="228"/>
      <c r="OQ687" s="228"/>
      <c r="OR687" s="228"/>
      <c r="OS687" s="228"/>
      <c r="OT687" s="228"/>
      <c r="OU687" s="228"/>
      <c r="OV687" s="228"/>
      <c r="OW687" s="228"/>
      <c r="OX687" s="228"/>
      <c r="OY687" s="228"/>
      <c r="OZ687" s="228"/>
      <c r="PA687" s="228"/>
      <c r="PB687" s="228"/>
      <c r="PC687" s="228"/>
      <c r="PD687" s="228"/>
      <c r="PE687" s="228"/>
      <c r="PF687" s="228"/>
      <c r="PG687" s="228"/>
      <c r="PH687" s="228"/>
      <c r="PI687" s="228"/>
      <c r="PJ687" s="228"/>
      <c r="PK687" s="228"/>
      <c r="PL687" s="228"/>
      <c r="PM687" s="228"/>
      <c r="PN687" s="228"/>
      <c r="PO687" s="228"/>
      <c r="PP687" s="228"/>
      <c r="PQ687" s="228"/>
      <c r="PR687" s="228"/>
      <c r="PS687" s="228"/>
      <c r="PT687" s="228"/>
      <c r="PU687" s="228"/>
      <c r="PV687" s="228"/>
      <c r="PW687" s="228"/>
      <c r="PX687" s="228"/>
      <c r="PY687" s="228"/>
      <c r="PZ687" s="228"/>
      <c r="QA687" s="228"/>
      <c r="QB687" s="228"/>
      <c r="QC687" s="228"/>
      <c r="QD687" s="228"/>
      <c r="QE687" s="228"/>
      <c r="QF687" s="228"/>
      <c r="QG687" s="228"/>
      <c r="QH687" s="228"/>
      <c r="QI687" s="228"/>
      <c r="QJ687" s="228"/>
      <c r="QK687" s="228"/>
      <c r="QL687" s="228"/>
      <c r="QM687" s="228"/>
      <c r="QN687" s="228"/>
      <c r="QO687" s="228"/>
      <c r="QP687" s="228"/>
      <c r="QQ687" s="228"/>
      <c r="QR687" s="228"/>
      <c r="QS687" s="228"/>
      <c r="QT687" s="228"/>
      <c r="QU687" s="228"/>
      <c r="QV687" s="228"/>
      <c r="QW687" s="228"/>
      <c r="QX687" s="228"/>
      <c r="QY687" s="228"/>
      <c r="QZ687" s="228"/>
      <c r="RA687" s="228"/>
      <c r="RB687" s="228"/>
      <c r="RC687" s="228"/>
      <c r="RD687" s="228"/>
      <c r="RE687" s="228"/>
      <c r="RF687" s="228"/>
      <c r="RG687" s="228"/>
      <c r="RH687" s="228"/>
      <c r="RI687" s="228"/>
      <c r="RJ687" s="228"/>
      <c r="RK687" s="228"/>
      <c r="RL687" s="228"/>
      <c r="RM687" s="228"/>
      <c r="RN687" s="228"/>
      <c r="RO687" s="228"/>
      <c r="RP687" s="228"/>
      <c r="RQ687" s="228"/>
      <c r="RR687" s="228"/>
      <c r="RS687" s="228"/>
      <c r="RT687" s="228"/>
      <c r="RU687" s="228"/>
      <c r="RV687" s="228"/>
      <c r="RW687" s="228"/>
      <c r="RX687" s="228"/>
      <c r="RY687" s="228"/>
      <c r="RZ687" s="228"/>
      <c r="SA687" s="228"/>
      <c r="SB687" s="228"/>
      <c r="SC687" s="228"/>
      <c r="SD687" s="228"/>
      <c r="SE687" s="228"/>
      <c r="SF687" s="228"/>
      <c r="SG687" s="228"/>
      <c r="SH687" s="228"/>
      <c r="SI687" s="228"/>
      <c r="SJ687" s="228"/>
      <c r="SK687" s="228"/>
      <c r="SL687" s="228"/>
      <c r="SM687" s="228"/>
      <c r="SN687" s="228"/>
      <c r="SO687" s="228"/>
      <c r="SP687" s="228"/>
      <c r="SQ687" s="228"/>
      <c r="SR687" s="228"/>
      <c r="SS687" s="228"/>
      <c r="ST687" s="228"/>
      <c r="SU687" s="228"/>
      <c r="SV687" s="228"/>
      <c r="SW687" s="228"/>
      <c r="SX687" s="228"/>
      <c r="SY687" s="228"/>
      <c r="SZ687" s="228"/>
      <c r="TA687" s="228"/>
      <c r="TB687" s="228"/>
      <c r="TC687" s="228"/>
      <c r="TD687" s="228"/>
      <c r="TE687" s="228"/>
      <c r="TF687" s="228"/>
      <c r="TG687" s="228"/>
      <c r="TH687" s="228"/>
      <c r="TI687" s="228"/>
      <c r="TJ687" s="228"/>
      <c r="TK687" s="228"/>
      <c r="TL687" s="228"/>
      <c r="TM687" s="228"/>
      <c r="TN687" s="228"/>
      <c r="TO687" s="228"/>
      <c r="TP687" s="228"/>
      <c r="TQ687" s="228"/>
      <c r="TR687" s="228"/>
      <c r="TS687" s="228"/>
      <c r="TT687" s="228"/>
      <c r="TU687" s="228"/>
      <c r="TV687" s="228"/>
      <c r="TW687" s="228"/>
      <c r="TX687" s="228"/>
      <c r="TY687" s="228"/>
      <c r="TZ687" s="228"/>
      <c r="UA687" s="228"/>
      <c r="UB687" s="228"/>
      <c r="UC687" s="228"/>
      <c r="UD687" s="228"/>
      <c r="UE687" s="228"/>
      <c r="UF687" s="228"/>
      <c r="UG687" s="228"/>
      <c r="UH687" s="228"/>
      <c r="UI687" s="228"/>
      <c r="UJ687" s="228"/>
      <c r="UK687" s="228"/>
      <c r="UL687" s="228"/>
      <c r="UM687" s="228"/>
      <c r="UN687" s="228"/>
      <c r="UO687" s="228"/>
      <c r="UP687" s="228"/>
      <c r="UQ687" s="228"/>
      <c r="UR687" s="228"/>
      <c r="US687" s="228"/>
      <c r="UT687" s="228"/>
      <c r="UU687" s="228"/>
      <c r="UV687" s="228"/>
      <c r="UW687" s="228"/>
      <c r="UX687" s="228"/>
      <c r="UY687" s="228"/>
      <c r="UZ687" s="228"/>
      <c r="VA687" s="228"/>
      <c r="VB687" s="228"/>
      <c r="VC687" s="228"/>
      <c r="VD687" s="228"/>
      <c r="VE687" s="228"/>
      <c r="VF687" s="228"/>
      <c r="VG687" s="228"/>
      <c r="VH687" s="228"/>
      <c r="VI687" s="228"/>
      <c r="VJ687" s="228"/>
      <c r="VK687" s="228"/>
      <c r="VL687" s="228"/>
      <c r="VM687" s="228"/>
      <c r="VN687" s="228"/>
      <c r="VO687" s="228"/>
      <c r="VP687" s="228"/>
      <c r="VQ687" s="228"/>
      <c r="VR687" s="228"/>
      <c r="VS687" s="228"/>
      <c r="VT687" s="228"/>
      <c r="VU687" s="228"/>
      <c r="VV687" s="228"/>
      <c r="VW687" s="228"/>
      <c r="VX687" s="228"/>
      <c r="VY687" s="228"/>
      <c r="VZ687" s="228"/>
      <c r="WA687" s="228"/>
      <c r="WB687" s="228"/>
      <c r="WC687" s="228"/>
      <c r="WD687" s="228"/>
      <c r="WE687" s="228"/>
      <c r="WF687" s="228"/>
      <c r="WG687" s="228"/>
      <c r="WH687" s="228"/>
      <c r="WI687" s="228"/>
      <c r="WJ687" s="228"/>
      <c r="WK687" s="228"/>
      <c r="WL687" s="228"/>
      <c r="WM687" s="228"/>
      <c r="WN687" s="228"/>
      <c r="WO687" s="228"/>
      <c r="WP687" s="228"/>
      <c r="WQ687" s="228"/>
      <c r="WR687" s="228"/>
      <c r="WS687" s="228"/>
      <c r="WT687" s="228"/>
      <c r="WU687" s="228"/>
      <c r="WV687" s="228"/>
      <c r="WW687" s="228"/>
      <c r="WX687" s="228"/>
      <c r="WY687" s="228"/>
      <c r="WZ687" s="228"/>
      <c r="XA687" s="228"/>
      <c r="XB687" s="228"/>
      <c r="XC687" s="228"/>
      <c r="XD687" s="228"/>
      <c r="XE687" s="228"/>
      <c r="XF687" s="228"/>
      <c r="XG687" s="228"/>
      <c r="XH687" s="228"/>
      <c r="XI687" s="228"/>
      <c r="XJ687" s="228"/>
      <c r="XK687" s="228"/>
      <c r="XL687" s="228"/>
      <c r="XM687" s="228"/>
      <c r="XN687" s="228"/>
      <c r="XO687" s="228"/>
      <c r="XP687" s="228"/>
      <c r="XQ687" s="228"/>
      <c r="XR687" s="228"/>
      <c r="XS687" s="228"/>
      <c r="XT687" s="228"/>
      <c r="XU687" s="228"/>
      <c r="XV687" s="228"/>
      <c r="XW687" s="228"/>
      <c r="XX687" s="228"/>
      <c r="XY687" s="228"/>
      <c r="XZ687" s="228"/>
      <c r="YA687" s="228"/>
      <c r="YB687" s="228"/>
      <c r="YC687" s="228"/>
      <c r="YD687" s="228"/>
      <c r="YE687" s="228"/>
      <c r="YF687" s="228"/>
      <c r="YG687" s="228"/>
      <c r="YH687" s="228"/>
      <c r="YI687" s="228"/>
      <c r="YJ687" s="228"/>
      <c r="YK687" s="228"/>
      <c r="YL687" s="228"/>
      <c r="YM687" s="228"/>
      <c r="YN687" s="228"/>
      <c r="YO687" s="228"/>
      <c r="YP687" s="228"/>
      <c r="YQ687" s="228"/>
      <c r="YR687" s="228"/>
      <c r="YS687" s="228"/>
      <c r="YT687" s="228"/>
      <c r="YU687" s="228"/>
      <c r="YV687" s="228"/>
      <c r="YW687" s="228"/>
      <c r="YX687" s="228"/>
      <c r="YY687" s="228"/>
      <c r="YZ687" s="228"/>
      <c r="ZA687" s="228"/>
      <c r="ZB687" s="228"/>
      <c r="ZC687" s="228"/>
      <c r="ZD687" s="228"/>
      <c r="ZE687" s="228"/>
      <c r="ZF687" s="228"/>
      <c r="ZG687" s="228"/>
      <c r="ZH687" s="228"/>
      <c r="ZI687" s="228"/>
      <c r="ZJ687" s="228"/>
      <c r="ZK687" s="228"/>
      <c r="ZL687" s="228"/>
      <c r="ZM687" s="228"/>
      <c r="ZN687" s="228"/>
      <c r="ZO687" s="228"/>
      <c r="ZP687" s="228"/>
      <c r="ZQ687" s="228"/>
      <c r="ZR687" s="228"/>
      <c r="ZS687" s="228"/>
      <c r="ZT687" s="228"/>
      <c r="ZU687" s="228"/>
      <c r="ZV687" s="228"/>
      <c r="ZW687" s="228"/>
      <c r="ZX687" s="228"/>
      <c r="ZY687" s="228"/>
      <c r="ZZ687" s="228"/>
      <c r="AAA687" s="228"/>
      <c r="AAB687" s="228"/>
      <c r="AAC687" s="228"/>
      <c r="AAD687" s="228"/>
      <c r="AAE687" s="228"/>
      <c r="AAF687" s="228"/>
      <c r="AAG687" s="228"/>
      <c r="AAH687" s="228"/>
      <c r="AAI687" s="228"/>
      <c r="AAJ687" s="228"/>
      <c r="AAK687" s="228"/>
      <c r="AAL687" s="228"/>
      <c r="AAM687" s="228"/>
      <c r="AAN687" s="228"/>
      <c r="AAO687" s="228"/>
      <c r="AAP687" s="228"/>
      <c r="AAQ687" s="228"/>
      <c r="AAR687" s="228"/>
      <c r="AAS687" s="228"/>
      <c r="AAT687" s="228"/>
      <c r="AAU687" s="228"/>
      <c r="AAV687" s="228"/>
      <c r="AAW687" s="228"/>
      <c r="AAX687" s="228"/>
      <c r="AAY687" s="228"/>
      <c r="AAZ687" s="228"/>
      <c r="ABA687" s="228"/>
      <c r="ABB687" s="228"/>
      <c r="ABC687" s="228"/>
      <c r="ABD687" s="228"/>
      <c r="ABE687" s="228"/>
      <c r="ABF687" s="228"/>
      <c r="ABG687" s="228"/>
      <c r="ABH687" s="228"/>
      <c r="ABI687" s="228"/>
      <c r="ABJ687" s="228"/>
      <c r="ABK687" s="228"/>
      <c r="ABL687" s="228"/>
      <c r="ABM687" s="228"/>
      <c r="ABN687" s="228"/>
      <c r="ABO687" s="228"/>
      <c r="ABP687" s="228"/>
      <c r="ABQ687" s="228"/>
      <c r="ABR687" s="228"/>
      <c r="ABS687" s="228"/>
      <c r="ABT687" s="228"/>
      <c r="ABU687" s="228"/>
      <c r="ABV687" s="228"/>
      <c r="ABW687" s="228"/>
      <c r="ABX687" s="228"/>
      <c r="ABY687" s="228"/>
      <c r="ABZ687" s="228"/>
      <c r="ACA687" s="228"/>
      <c r="ACB687" s="228"/>
      <c r="ACC687" s="228"/>
      <c r="ACD687" s="228"/>
      <c r="ACE687" s="228"/>
      <c r="ACF687" s="228"/>
      <c r="ACG687" s="228"/>
      <c r="ACH687" s="228"/>
      <c r="ACI687" s="228"/>
      <c r="ACJ687" s="228"/>
      <c r="ACK687" s="228"/>
      <c r="ACL687" s="228"/>
      <c r="ACM687" s="228"/>
      <c r="ACN687" s="228"/>
      <c r="ACO687" s="228"/>
      <c r="ACP687" s="228"/>
      <c r="ACQ687" s="228"/>
      <c r="ACR687" s="228"/>
      <c r="ACS687" s="228"/>
      <c r="ACT687" s="228"/>
      <c r="ACU687" s="228"/>
      <c r="ACV687" s="228"/>
      <c r="ACW687" s="228"/>
      <c r="ACX687" s="228"/>
      <c r="ACY687" s="228"/>
      <c r="ACZ687" s="228"/>
      <c r="ADA687" s="228"/>
      <c r="ADB687" s="228"/>
      <c r="ADC687" s="228"/>
      <c r="ADD687" s="228"/>
      <c r="ADE687" s="228"/>
      <c r="ADF687" s="228"/>
      <c r="ADG687" s="228"/>
      <c r="ADH687" s="228"/>
      <c r="ADI687" s="228"/>
      <c r="ADJ687" s="228"/>
      <c r="ADK687" s="228"/>
      <c r="ADL687" s="228"/>
      <c r="ADM687" s="228"/>
      <c r="ADN687" s="228"/>
      <c r="ADO687" s="228"/>
      <c r="ADP687" s="228"/>
      <c r="ADQ687" s="228"/>
      <c r="ADR687" s="228"/>
      <c r="ADS687" s="228"/>
      <c r="ADT687" s="228"/>
      <c r="ADU687" s="228"/>
      <c r="ADV687" s="228"/>
      <c r="ADW687" s="228"/>
      <c r="ADX687" s="228"/>
      <c r="ADY687" s="228"/>
      <c r="ADZ687" s="228"/>
      <c r="AEA687" s="228"/>
      <c r="AEB687" s="228"/>
      <c r="AEC687" s="228"/>
      <c r="AED687" s="228"/>
      <c r="AEE687" s="228"/>
      <c r="AEF687" s="228"/>
      <c r="AEG687" s="228"/>
      <c r="AEH687" s="228"/>
      <c r="AEI687" s="228"/>
      <c r="AEJ687" s="228"/>
      <c r="AEK687" s="228"/>
      <c r="AEL687" s="228"/>
      <c r="AEM687" s="228"/>
      <c r="AEN687" s="228"/>
      <c r="AEO687" s="228"/>
      <c r="AEP687" s="228"/>
      <c r="AEQ687" s="228"/>
      <c r="AER687" s="228"/>
      <c r="AES687" s="228"/>
      <c r="AET687" s="228"/>
      <c r="AEU687" s="228"/>
      <c r="AEV687" s="228"/>
      <c r="AEW687" s="228"/>
      <c r="AEX687" s="228"/>
      <c r="AEY687" s="228"/>
      <c r="AEZ687" s="228"/>
      <c r="AFA687" s="228"/>
      <c r="AFB687" s="228"/>
      <c r="AFC687" s="228"/>
      <c r="AFD687" s="228"/>
      <c r="AFE687" s="228"/>
      <c r="AFF687" s="228"/>
      <c r="AFG687" s="228"/>
      <c r="AFH687" s="228"/>
      <c r="AFI687" s="228"/>
      <c r="AFJ687" s="228"/>
      <c r="AFK687" s="228"/>
      <c r="AFL687" s="228"/>
      <c r="AFM687" s="228"/>
      <c r="AFN687" s="228"/>
      <c r="AFO687" s="228"/>
      <c r="AFP687" s="228"/>
      <c r="AFQ687" s="228"/>
      <c r="AFR687" s="228"/>
      <c r="AFS687" s="228"/>
      <c r="AFT687" s="228"/>
      <c r="AFU687" s="228"/>
      <c r="AFV687" s="228"/>
      <c r="AFW687" s="228"/>
      <c r="AFX687" s="228"/>
      <c r="AFY687" s="228"/>
      <c r="AFZ687" s="228"/>
      <c r="AGA687" s="228"/>
      <c r="AGB687" s="228"/>
      <c r="AGC687" s="228"/>
      <c r="AGD687" s="228"/>
      <c r="AGE687" s="228"/>
      <c r="AGF687" s="228"/>
      <c r="AGG687" s="228"/>
      <c r="AGH687" s="228"/>
      <c r="AGI687" s="228"/>
      <c r="AGJ687" s="228"/>
      <c r="AGK687" s="228"/>
      <c r="AGL687" s="228"/>
      <c r="AGM687" s="228"/>
      <c r="AGN687" s="228"/>
      <c r="AGO687" s="228"/>
      <c r="AGP687" s="228"/>
      <c r="AGQ687" s="228"/>
      <c r="AGR687" s="228"/>
      <c r="AGS687" s="228"/>
      <c r="AGT687" s="228"/>
      <c r="AGU687" s="228"/>
      <c r="AGV687" s="228"/>
      <c r="AGW687" s="228"/>
      <c r="AGX687" s="228"/>
      <c r="AGY687" s="228"/>
      <c r="AGZ687" s="228"/>
      <c r="AHA687" s="228"/>
      <c r="AHB687" s="228"/>
      <c r="AHC687" s="228"/>
      <c r="AHD687" s="228"/>
      <c r="AHE687" s="228"/>
      <c r="AHF687" s="228"/>
      <c r="AHG687" s="228"/>
      <c r="AHH687" s="228"/>
      <c r="AHI687" s="228"/>
      <c r="AHJ687" s="228"/>
      <c r="AHK687" s="228"/>
      <c r="AHL687" s="228"/>
      <c r="AHM687" s="228"/>
      <c r="AHN687" s="228"/>
      <c r="AHO687" s="228"/>
      <c r="AHP687" s="228"/>
      <c r="AHQ687" s="228"/>
      <c r="AHR687" s="228"/>
      <c r="AHS687" s="228"/>
      <c r="AHT687" s="228"/>
      <c r="AHU687" s="228"/>
      <c r="AHV687" s="228"/>
      <c r="AHW687" s="228"/>
      <c r="AHX687" s="228"/>
      <c r="AHY687" s="228"/>
      <c r="AHZ687" s="228"/>
      <c r="AIA687" s="228"/>
      <c r="AIB687" s="228"/>
      <c r="AIC687" s="228"/>
      <c r="AID687" s="228"/>
      <c r="AIE687" s="228"/>
      <c r="AIF687" s="228"/>
      <c r="AIG687" s="228"/>
      <c r="AIH687" s="228"/>
      <c r="AII687" s="228"/>
      <c r="AIJ687" s="228"/>
      <c r="AIK687" s="228"/>
      <c r="AIL687" s="228"/>
      <c r="AIM687" s="228"/>
      <c r="AIN687" s="228"/>
      <c r="AIO687" s="228"/>
      <c r="AIP687" s="228"/>
      <c r="AIQ687" s="228"/>
      <c r="AIR687" s="228"/>
      <c r="AIS687" s="228"/>
      <c r="AIT687" s="228"/>
      <c r="AIU687" s="228"/>
      <c r="AIV687" s="228"/>
      <c r="AIW687" s="228"/>
      <c r="AIX687" s="228"/>
      <c r="AIY687" s="228"/>
      <c r="AIZ687" s="228"/>
      <c r="AJA687" s="228"/>
      <c r="AJB687" s="228"/>
      <c r="AJC687" s="228"/>
      <c r="AJD687" s="228"/>
      <c r="AJE687" s="228"/>
      <c r="AJF687" s="228"/>
      <c r="AJG687" s="228"/>
      <c r="AJH687" s="228"/>
      <c r="AJI687" s="228"/>
      <c r="AJJ687" s="228"/>
      <c r="AJK687" s="228"/>
      <c r="AJL687" s="228"/>
      <c r="AJM687" s="228"/>
      <c r="AJN687" s="228"/>
      <c r="AJO687" s="228"/>
      <c r="AJP687" s="228"/>
      <c r="AJQ687" s="228"/>
      <c r="AJR687" s="228"/>
      <c r="AJS687" s="228"/>
      <c r="AJT687" s="228"/>
      <c r="AJU687" s="228"/>
      <c r="AJV687" s="228"/>
      <c r="AJW687" s="228"/>
      <c r="AJX687" s="228"/>
      <c r="AJY687" s="228"/>
      <c r="AJZ687" s="228"/>
      <c r="AKA687" s="228"/>
      <c r="AKB687" s="228"/>
      <c r="AKC687" s="228"/>
      <c r="AKD687" s="228"/>
      <c r="AKE687" s="228"/>
      <c r="AKF687" s="228"/>
      <c r="AKG687" s="228"/>
      <c r="AKH687" s="228"/>
      <c r="AKI687" s="228"/>
      <c r="AKJ687" s="228"/>
      <c r="AKK687" s="228"/>
      <c r="AKL687" s="228"/>
      <c r="AKM687" s="228"/>
      <c r="AKN687" s="228"/>
      <c r="AKO687" s="228"/>
      <c r="AKP687" s="228"/>
      <c r="AKQ687" s="228"/>
      <c r="AKR687" s="228"/>
      <c r="AKS687" s="228"/>
      <c r="AKT687" s="228"/>
      <c r="AKU687" s="228"/>
      <c r="AKV687" s="228"/>
      <c r="AKW687" s="228"/>
      <c r="AKX687" s="228"/>
      <c r="AKY687" s="228"/>
      <c r="AKZ687" s="228"/>
      <c r="ALA687" s="228"/>
      <c r="ALB687" s="228"/>
      <c r="ALC687" s="228"/>
      <c r="ALD687" s="228"/>
      <c r="ALE687" s="228"/>
      <c r="ALF687" s="228"/>
      <c r="ALG687" s="228"/>
      <c r="ALH687" s="228"/>
      <c r="ALI687" s="228"/>
      <c r="ALJ687" s="228"/>
      <c r="ALK687" s="228"/>
      <c r="ALL687" s="228"/>
      <c r="ALM687" s="228"/>
      <c r="ALN687" s="228"/>
      <c r="ALO687" s="228"/>
      <c r="ALP687" s="228"/>
      <c r="ALQ687" s="228"/>
      <c r="ALR687" s="228"/>
      <c r="ALS687" s="228"/>
      <c r="ALT687" s="228"/>
      <c r="ALU687" s="228"/>
      <c r="ALV687" s="228"/>
      <c r="ALW687" s="228"/>
      <c r="ALX687" s="228"/>
      <c r="ALY687" s="228"/>
      <c r="ALZ687" s="228"/>
      <c r="AMA687" s="228"/>
      <c r="AMB687" s="228"/>
      <c r="AMC687" s="228"/>
      <c r="AMD687" s="228"/>
      <c r="AME687" s="228"/>
      <c r="AMF687" s="228"/>
      <c r="AMG687" s="228"/>
      <c r="AMH687" s="228"/>
      <c r="AMI687" s="228"/>
      <c r="AMJ687" s="228"/>
      <c r="AMK687" s="228"/>
      <c r="AML687" s="228"/>
      <c r="AMM687" s="228"/>
      <c r="AMN687" s="228"/>
      <c r="AMO687" s="228"/>
      <c r="AMP687" s="228"/>
      <c r="AMQ687" s="228"/>
      <c r="AMR687" s="228"/>
      <c r="AMS687" s="228"/>
      <c r="AMT687" s="228"/>
      <c r="AMU687" s="228"/>
      <c r="AMV687" s="228"/>
      <c r="AMW687" s="228"/>
      <c r="AMX687" s="228"/>
    </row>
    <row r="688" spans="1:1038" ht="18" customHeight="1">
      <c r="A688" s="223">
        <v>43333</v>
      </c>
      <c r="B688" s="224" t="s">
        <v>1647</v>
      </c>
      <c r="D688" s="225" t="s">
        <v>1279</v>
      </c>
      <c r="E688" s="126">
        <v>89</v>
      </c>
      <c r="F688" s="126">
        <v>3</v>
      </c>
      <c r="G688" s="196" t="str">
        <f t="shared" ref="G688" si="371">E688&amp;"-"&amp;F688</f>
        <v>89-3</v>
      </c>
      <c r="H688" s="126">
        <v>0</v>
      </c>
      <c r="I688" s="126">
        <v>28.5</v>
      </c>
      <c r="J688" s="203">
        <f t="shared" ref="J688" si="372">IF(H688=0, 1, 0)</f>
        <v>1</v>
      </c>
      <c r="K688" s="644" t="b">
        <f>IF(J689=1,IF(((VLOOKUP($G688,[3]Depth_Lookup!$A$3:$J$550,9,FALSE))-(I688/100))=0,"Good",IF(((VLOOKUP($G688,[3]Depth_Lookup!$A$3:$J$550,9,FALSE))-(I688/100))&gt;0,"Too Short","Too Long")))</f>
        <v>0</v>
      </c>
      <c r="L688" s="171">
        <f>(VLOOKUP($G688,Depth_Lookup!$A$3:$J$410,10,FALSE))+(H688/100)</f>
        <v>229.25</v>
      </c>
      <c r="M688" s="171">
        <f>(VLOOKUP($G688,Depth_Lookup!$A$3:$J$410,10,FALSE))+(I688/100)</f>
        <v>229.535</v>
      </c>
      <c r="N688" s="127" t="s">
        <v>2221</v>
      </c>
      <c r="O688" s="126">
        <v>1</v>
      </c>
      <c r="P688" s="126" t="s">
        <v>853</v>
      </c>
      <c r="Q688" s="126" t="s">
        <v>125</v>
      </c>
      <c r="R688" s="196" t="str">
        <f t="shared" ref="R688" si="373">P688&amp;""&amp;Q688</f>
        <v>SerpentinizedHarzburgite</v>
      </c>
      <c r="S688" s="126" t="s">
        <v>94</v>
      </c>
      <c r="T688" s="126" t="s">
        <v>94</v>
      </c>
      <c r="W688" s="126" t="s">
        <v>102</v>
      </c>
      <c r="X688" s="202">
        <f>VLOOKUP(W688,[3]definitions_list_lookup!$A$13:$B$19,2,0)</f>
        <v>5</v>
      </c>
      <c r="Y688" s="126" t="s">
        <v>90</v>
      </c>
      <c r="Z688" s="126" t="s">
        <v>91</v>
      </c>
      <c r="AA688" s="126" t="s">
        <v>1685</v>
      </c>
      <c r="AB688" s="126" t="s">
        <v>116</v>
      </c>
      <c r="AC688" s="126" t="s">
        <v>108</v>
      </c>
      <c r="AD688" s="126" t="s">
        <v>96</v>
      </c>
      <c r="AE688" s="128" t="s">
        <v>120</v>
      </c>
      <c r="AF688" s="196">
        <f>VLOOKUP(AE688,[3]definitions_list_mag!$V$12:$W$15,2,0)</f>
        <v>2</v>
      </c>
      <c r="AG688" s="129" t="s">
        <v>2223</v>
      </c>
      <c r="AI688" s="130">
        <f t="shared" ref="AI688" si="374">100-(AO688+AU688+BA688+BM688)</f>
        <v>72</v>
      </c>
      <c r="AO688" s="130"/>
      <c r="AU688" s="130">
        <v>3</v>
      </c>
      <c r="AV688" s="126">
        <v>2</v>
      </c>
      <c r="AW688" s="126">
        <v>1</v>
      </c>
      <c r="AX688" s="126" t="s">
        <v>110</v>
      </c>
      <c r="AY688" s="126" t="s">
        <v>103</v>
      </c>
      <c r="BA688" s="130">
        <v>25</v>
      </c>
      <c r="BB688" s="126">
        <v>11</v>
      </c>
      <c r="BC688" s="126">
        <v>6</v>
      </c>
      <c r="BD688" s="126" t="s">
        <v>118</v>
      </c>
      <c r="BE688" s="126" t="s">
        <v>103</v>
      </c>
      <c r="BF688" s="126" t="s">
        <v>2067</v>
      </c>
      <c r="BG688" s="130"/>
      <c r="BM688" s="130"/>
      <c r="BY688" s="130"/>
      <c r="CF688" s="213">
        <f t="shared" ref="CF688" si="375">AI688+AO688+BA688+AU688+BG688+BM688+BY688</f>
        <v>100</v>
      </c>
      <c r="CG688" s="131"/>
      <c r="CH688" s="132" t="s">
        <v>1558</v>
      </c>
      <c r="CI688" s="132">
        <v>90</v>
      </c>
      <c r="CJ688" s="132" t="s">
        <v>514</v>
      </c>
      <c r="CK688" s="133"/>
      <c r="CL688" s="134"/>
      <c r="CM688" s="134"/>
      <c r="CN688" s="134"/>
      <c r="CO688" s="134"/>
      <c r="CP688" s="134"/>
      <c r="CQ688" s="134"/>
      <c r="CR688" s="134"/>
      <c r="CS688" s="134"/>
      <c r="CT688" s="134"/>
      <c r="CU688" s="134"/>
      <c r="CV688" s="134"/>
      <c r="CW688" s="134"/>
      <c r="CX688" s="134"/>
      <c r="CY688" s="134"/>
      <c r="CZ688" s="134"/>
      <c r="DA688" s="134"/>
      <c r="DB688" s="134">
        <v>80</v>
      </c>
      <c r="DC688" s="130">
        <v>20</v>
      </c>
      <c r="DD688" s="134"/>
      <c r="DE688" s="134"/>
      <c r="DF688" s="134"/>
      <c r="DG688" s="134"/>
      <c r="DH688" s="134"/>
      <c r="DI688" s="134"/>
      <c r="DJ688" s="134"/>
      <c r="DK688" s="207">
        <f t="shared" ref="DK688" si="376">SUM(CL688:DJ688)</f>
        <v>100</v>
      </c>
      <c r="DL688" s="131"/>
      <c r="DM688" s="134"/>
      <c r="DN688" s="134"/>
      <c r="DO688" s="136"/>
      <c r="DQ688" s="131"/>
      <c r="DR688" s="136"/>
      <c r="DS688" s="131"/>
      <c r="DT688" s="138" t="s">
        <v>2222</v>
      </c>
      <c r="DW688" s="214" t="e">
        <f>VLOOKUP(P688,[3]definitions_list_lookup!$K$30:$L$54,2,0)</f>
        <v>#N/A</v>
      </c>
      <c r="DX688" s="139" t="s">
        <v>1405</v>
      </c>
      <c r="DY688" s="139" t="s">
        <v>2217</v>
      </c>
      <c r="DZ688"/>
      <c r="EA688" s="104"/>
      <c r="ED688" s="229" t="s">
        <v>2517</v>
      </c>
      <c r="EE688" s="140"/>
      <c r="EG688" s="140"/>
      <c r="EI688" s="218"/>
      <c r="EJ688" s="143"/>
      <c r="EK688" s="221"/>
      <c r="EM688" s="109"/>
      <c r="EN688" s="109"/>
      <c r="EZ688" s="192" t="e">
        <f t="shared" si="313"/>
        <v>#DIV/0!</v>
      </c>
      <c r="FA688" s="192" t="e">
        <f t="shared" si="314"/>
        <v>#DIV/0!</v>
      </c>
      <c r="FB688" s="192" t="e">
        <f t="shared" si="315"/>
        <v>#DIV/0!</v>
      </c>
      <c r="FC688" s="192" t="e">
        <f t="shared" si="316"/>
        <v>#DIV/0!</v>
      </c>
      <c r="FD688" s="192" t="e">
        <f t="shared" si="317"/>
        <v>#DIV/0!</v>
      </c>
      <c r="FE688" s="193" t="e">
        <f t="shared" si="318"/>
        <v>#DIV/0!</v>
      </c>
      <c r="FF688" s="194" t="e">
        <f t="shared" si="319"/>
        <v>#DIV/0!</v>
      </c>
      <c r="FI688" s="778">
        <f t="shared" si="324"/>
        <v>0</v>
      </c>
      <c r="FJ688" s="779" t="e">
        <f t="shared" si="325"/>
        <v>#DIV/0!</v>
      </c>
      <c r="FK688" s="779" t="e">
        <f t="shared" si="326"/>
        <v>#DIV/0!</v>
      </c>
      <c r="FL688" s="780" t="e">
        <f t="shared" si="327"/>
        <v>#DIV/0!</v>
      </c>
      <c r="FM688" s="169" t="e">
        <f t="shared" si="328"/>
        <v>#DIV/0!</v>
      </c>
      <c r="FN688" s="783" t="e">
        <f t="shared" si="329"/>
        <v>#DIV/0!</v>
      </c>
    </row>
    <row r="689" spans="1:1038" s="398" customFormat="1" ht="18" customHeight="1">
      <c r="A689" s="223"/>
      <c r="B689" s="543"/>
      <c r="C689" s="226"/>
      <c r="D689" s="225"/>
      <c r="E689" s="126">
        <v>89</v>
      </c>
      <c r="F689" s="126">
        <v>3</v>
      </c>
      <c r="G689" s="196" t="str">
        <f t="shared" ref="G689:G691" si="377">E689&amp;"-"&amp;F689</f>
        <v>89-3</v>
      </c>
      <c r="H689" s="126">
        <v>28.5</v>
      </c>
      <c r="I689" s="226">
        <v>29</v>
      </c>
      <c r="J689" s="544"/>
      <c r="K689" s="545"/>
      <c r="L689" s="171">
        <f>(VLOOKUP($G689,Depth_Lookup!$A$3:$J$410,10,FALSE))+(H689/100)</f>
        <v>229.535</v>
      </c>
      <c r="M689" s="171">
        <f>(VLOOKUP($G689,Depth_Lookup!$A$3:$J$410,10,FALSE))+(I689/100)</f>
        <v>229.54</v>
      </c>
      <c r="N689" s="232"/>
      <c r="O689" s="226"/>
      <c r="P689" s="226"/>
      <c r="Q689" s="226"/>
      <c r="R689" s="391" t="s">
        <v>2061</v>
      </c>
      <c r="S689" s="226"/>
      <c r="T689" s="226"/>
      <c r="U689" s="226"/>
      <c r="V689" s="226"/>
      <c r="W689" s="226"/>
      <c r="X689" s="392"/>
      <c r="Y689" s="226"/>
      <c r="Z689" s="226"/>
      <c r="AA689" s="226"/>
      <c r="AB689" s="226"/>
      <c r="AC689" s="226"/>
      <c r="AD689" s="226"/>
      <c r="AE689" s="393"/>
      <c r="AF689" s="391"/>
      <c r="AG689" s="394"/>
      <c r="AH689" s="226"/>
      <c r="AI689" s="257"/>
      <c r="AJ689" s="226"/>
      <c r="AK689" s="226"/>
      <c r="AL689" s="226"/>
      <c r="AM689" s="226"/>
      <c r="AN689" s="226"/>
      <c r="AO689" s="257"/>
      <c r="AP689" s="226"/>
      <c r="AQ689" s="226"/>
      <c r="AR689" s="226"/>
      <c r="AS689" s="226"/>
      <c r="AT689" s="226"/>
      <c r="AU689" s="257"/>
      <c r="AV689" s="226"/>
      <c r="AW689" s="226"/>
      <c r="AX689" s="226"/>
      <c r="AY689" s="226"/>
      <c r="AZ689" s="226"/>
      <c r="BA689" s="257"/>
      <c r="BB689" s="226"/>
      <c r="BC689" s="226"/>
      <c r="BD689" s="226"/>
      <c r="BE689" s="226"/>
      <c r="BF689" s="226"/>
      <c r="BG689" s="257"/>
      <c r="BH689" s="226"/>
      <c r="BI689" s="226"/>
      <c r="BJ689" s="226"/>
      <c r="BK689" s="226"/>
      <c r="BL689" s="226"/>
      <c r="BM689" s="257"/>
      <c r="BN689" s="226"/>
      <c r="BO689" s="226"/>
      <c r="BP689" s="226"/>
      <c r="BQ689" s="226"/>
      <c r="BR689" s="226"/>
      <c r="BS689" s="226"/>
      <c r="BT689" s="226"/>
      <c r="BU689" s="226"/>
      <c r="BV689" s="226"/>
      <c r="BW689" s="226"/>
      <c r="BX689" s="226"/>
      <c r="BY689" s="257"/>
      <c r="BZ689" s="226"/>
      <c r="CA689" s="226"/>
      <c r="CB689" s="226"/>
      <c r="CC689" s="226"/>
      <c r="CD689" s="226"/>
      <c r="CE689" s="226"/>
      <c r="CF689" s="399"/>
      <c r="CG689" s="259"/>
      <c r="CH689" s="150"/>
      <c r="CI689" s="150"/>
      <c r="CJ689" s="150"/>
      <c r="CK689" s="158"/>
      <c r="CL689" s="395"/>
      <c r="CM689" s="395"/>
      <c r="CN689" s="395"/>
      <c r="CO689" s="395"/>
      <c r="CP689" s="395"/>
      <c r="CQ689" s="395"/>
      <c r="CR689" s="395"/>
      <c r="CS689" s="395"/>
      <c r="CT689" s="395"/>
      <c r="CU689" s="395"/>
      <c r="CV689" s="395"/>
      <c r="CW689" s="395"/>
      <c r="CX689" s="395"/>
      <c r="CY689" s="395"/>
      <c r="CZ689" s="395"/>
      <c r="DA689" s="395"/>
      <c r="DB689" s="395"/>
      <c r="DC689" s="257"/>
      <c r="DD689" s="395"/>
      <c r="DE689" s="395"/>
      <c r="DF689" s="395"/>
      <c r="DG689" s="395"/>
      <c r="DH689" s="395"/>
      <c r="DI689" s="395"/>
      <c r="DJ689" s="395"/>
      <c r="DK689" s="396"/>
      <c r="DL689" s="259"/>
      <c r="DM689" s="395"/>
      <c r="DN689" s="395"/>
      <c r="DO689" s="397"/>
      <c r="DQ689" s="259"/>
      <c r="DR689" s="397"/>
      <c r="DS689" s="259"/>
      <c r="DT689" s="263"/>
      <c r="DU689" s="256"/>
      <c r="DV689" s="256"/>
      <c r="DW689" s="400"/>
      <c r="DX689" s="155"/>
      <c r="DY689" s="155"/>
      <c r="DZ689" s="546"/>
      <c r="EA689" s="104"/>
      <c r="EB689" s="256"/>
      <c r="EC689" s="104"/>
      <c r="ED689" s="229" t="s">
        <v>2517</v>
      </c>
      <c r="EE689" s="401"/>
      <c r="EF689" s="402"/>
      <c r="EG689" s="401"/>
      <c r="EH689" s="403"/>
      <c r="EI689" s="404"/>
      <c r="EJ689" s="405"/>
      <c r="EK689" s="406"/>
      <c r="EL689" s="401"/>
      <c r="EM689" s="403"/>
      <c r="EN689" s="403" t="s">
        <v>1448</v>
      </c>
      <c r="EO689" s="407">
        <v>0.3</v>
      </c>
      <c r="EP689" s="407" t="s">
        <v>2054</v>
      </c>
      <c r="EQ689" s="407"/>
      <c r="ER689" s="407"/>
      <c r="ES689" s="407"/>
      <c r="ET689" s="407"/>
      <c r="EU689" s="407"/>
      <c r="EV689" s="408">
        <v>10</v>
      </c>
      <c r="EW689" s="408">
        <v>270</v>
      </c>
      <c r="EX689" s="408">
        <v>32</v>
      </c>
      <c r="EY689" s="408">
        <v>180</v>
      </c>
      <c r="EZ689" s="192">
        <f t="shared" si="313"/>
        <v>15.758119360202727</v>
      </c>
      <c r="FA689" s="192">
        <f t="shared" si="314"/>
        <v>15.758119360202727</v>
      </c>
      <c r="FB689" s="192">
        <f t="shared" si="315"/>
        <v>57.005502582334984</v>
      </c>
      <c r="FC689" s="192">
        <f t="shared" si="316"/>
        <v>105.75811936020273</v>
      </c>
      <c r="FD689" s="192">
        <f t="shared" si="317"/>
        <v>32.994497417665016</v>
      </c>
      <c r="FE689" s="193">
        <f t="shared" si="318"/>
        <v>195.75811936020273</v>
      </c>
      <c r="FF689" s="194">
        <f t="shared" si="319"/>
        <v>32.994497417665016</v>
      </c>
      <c r="FG689" s="401"/>
      <c r="FH689" s="403"/>
      <c r="FI689" s="778">
        <f t="shared" si="324"/>
        <v>0.3</v>
      </c>
      <c r="FJ689" s="779">
        <f t="shared" si="325"/>
        <v>32.994497417665016</v>
      </c>
      <c r="FK689" s="779">
        <f t="shared" si="326"/>
        <v>57.005502582334984</v>
      </c>
      <c r="FL689" s="780">
        <f t="shared" si="327"/>
        <v>0.99493371181587542</v>
      </c>
      <c r="FM689" s="169">
        <f t="shared" si="328"/>
        <v>0.83872287021886893</v>
      </c>
      <c r="FN689" s="783">
        <f t="shared" si="329"/>
        <v>0.25161686106566067</v>
      </c>
      <c r="FO689" s="226"/>
      <c r="FP689" s="226"/>
      <c r="FQ689" s="226"/>
      <c r="FR689" s="226"/>
      <c r="FS689" s="226"/>
      <c r="FT689" s="226"/>
      <c r="FU689" s="226"/>
      <c r="FV689" s="226"/>
      <c r="FW689" s="226"/>
      <c r="FX689" s="226"/>
      <c r="FY689" s="226"/>
      <c r="FZ689" s="226"/>
      <c r="GA689" s="226"/>
      <c r="GB689" s="226"/>
      <c r="GC689" s="226"/>
      <c r="GD689" s="226"/>
      <c r="GE689" s="226"/>
      <c r="GF689" s="226"/>
      <c r="GG689" s="226"/>
      <c r="GH689" s="226"/>
      <c r="GI689" s="226"/>
      <c r="GJ689" s="226"/>
      <c r="GK689" s="226"/>
      <c r="GL689" s="226"/>
      <c r="GM689" s="226"/>
      <c r="GN689" s="226"/>
      <c r="GO689" s="226"/>
      <c r="GP689" s="226"/>
      <c r="GQ689" s="226"/>
      <c r="GR689" s="226"/>
      <c r="GS689" s="226"/>
      <c r="GT689" s="226"/>
      <c r="GU689" s="226"/>
      <c r="GV689" s="226"/>
      <c r="GW689" s="226"/>
      <c r="GX689" s="226"/>
      <c r="GY689" s="226"/>
      <c r="GZ689" s="226"/>
      <c r="HA689" s="226"/>
      <c r="HB689" s="226"/>
      <c r="HC689" s="226"/>
      <c r="HD689" s="226"/>
      <c r="HE689" s="226"/>
      <c r="HF689" s="226"/>
      <c r="HG689" s="226"/>
      <c r="HH689" s="226"/>
      <c r="HI689" s="226"/>
      <c r="HJ689" s="226"/>
      <c r="HK689" s="226"/>
      <c r="HL689" s="226"/>
      <c r="HM689" s="226"/>
      <c r="HN689" s="226"/>
      <c r="HO689" s="226"/>
      <c r="HP689" s="226"/>
      <c r="HQ689" s="226"/>
      <c r="HR689" s="226"/>
      <c r="HS689" s="226"/>
      <c r="HT689" s="226"/>
      <c r="HU689" s="226"/>
      <c r="HV689" s="226"/>
      <c r="HW689" s="226"/>
      <c r="HX689" s="226"/>
      <c r="HY689" s="226"/>
      <c r="HZ689" s="226"/>
      <c r="IA689" s="226"/>
      <c r="IB689" s="226"/>
      <c r="IC689" s="226"/>
      <c r="ID689" s="226"/>
      <c r="IE689" s="226"/>
      <c r="IF689" s="226"/>
      <c r="IG689" s="226"/>
      <c r="IH689" s="226"/>
      <c r="II689" s="226"/>
      <c r="IJ689" s="226"/>
      <c r="IK689" s="226"/>
      <c r="IL689" s="226"/>
      <c r="IM689" s="226"/>
      <c r="IN689" s="226"/>
      <c r="IO689" s="226"/>
      <c r="IP689" s="226"/>
      <c r="IQ689" s="226"/>
      <c r="IR689" s="226"/>
      <c r="IS689" s="226"/>
      <c r="IT689" s="226"/>
      <c r="IU689" s="226"/>
      <c r="IV689" s="226"/>
      <c r="IW689" s="226"/>
      <c r="IX689" s="226"/>
      <c r="IY689" s="226"/>
      <c r="IZ689" s="226"/>
      <c r="JA689" s="226"/>
      <c r="JB689" s="226"/>
      <c r="JC689" s="226"/>
      <c r="JD689" s="226"/>
      <c r="JE689" s="226"/>
      <c r="JF689" s="226"/>
      <c r="JG689" s="226"/>
      <c r="JH689" s="226"/>
      <c r="JI689" s="226"/>
      <c r="JJ689" s="226"/>
      <c r="JK689" s="226"/>
      <c r="JL689" s="226"/>
      <c r="JM689" s="226"/>
      <c r="JN689" s="226"/>
      <c r="JO689" s="226"/>
      <c r="JP689" s="226"/>
      <c r="JQ689" s="226"/>
      <c r="JR689" s="226"/>
      <c r="JS689" s="226"/>
      <c r="JT689" s="226"/>
      <c r="JU689" s="226"/>
      <c r="JV689" s="226"/>
      <c r="JW689" s="226"/>
      <c r="JX689" s="226"/>
      <c r="JY689" s="226"/>
      <c r="JZ689" s="226"/>
      <c r="KA689" s="226"/>
      <c r="KB689" s="226"/>
      <c r="KC689" s="226"/>
      <c r="KD689" s="226"/>
      <c r="KE689" s="226"/>
      <c r="KF689" s="226"/>
      <c r="KG689" s="226"/>
      <c r="KH689" s="226"/>
      <c r="KI689" s="226"/>
      <c r="KJ689" s="226"/>
      <c r="KK689" s="226"/>
      <c r="KL689" s="226"/>
      <c r="KM689" s="226"/>
      <c r="KN689" s="226"/>
      <c r="KO689" s="226"/>
      <c r="KP689" s="226"/>
      <c r="KQ689" s="226"/>
      <c r="KR689" s="226"/>
      <c r="KS689" s="226"/>
      <c r="KT689" s="226"/>
      <c r="KU689" s="226"/>
      <c r="KV689" s="226"/>
      <c r="KW689" s="226"/>
      <c r="KX689" s="226"/>
      <c r="KY689" s="226"/>
      <c r="KZ689" s="226"/>
      <c r="LA689" s="226"/>
      <c r="LB689" s="226"/>
      <c r="LC689" s="226"/>
      <c r="LD689" s="226"/>
      <c r="LE689" s="226"/>
      <c r="LF689" s="226"/>
      <c r="LG689" s="226"/>
      <c r="LH689" s="226"/>
      <c r="LI689" s="226"/>
      <c r="LJ689" s="226"/>
      <c r="LK689" s="226"/>
      <c r="LL689" s="226"/>
      <c r="LM689" s="226"/>
      <c r="LN689" s="226"/>
      <c r="LO689" s="226"/>
      <c r="LP689" s="226"/>
      <c r="LQ689" s="226"/>
      <c r="LR689" s="226"/>
      <c r="LS689" s="226"/>
      <c r="LT689" s="226"/>
      <c r="LU689" s="226"/>
      <c r="LV689" s="226"/>
      <c r="LW689" s="226"/>
      <c r="LX689" s="226"/>
      <c r="LY689" s="226"/>
      <c r="LZ689" s="226"/>
      <c r="MA689" s="226"/>
      <c r="MB689" s="226"/>
      <c r="MC689" s="226"/>
      <c r="MD689" s="226"/>
      <c r="ME689" s="226"/>
      <c r="MF689" s="226"/>
      <c r="MG689" s="226"/>
      <c r="MH689" s="226"/>
      <c r="MI689" s="226"/>
      <c r="MJ689" s="226"/>
      <c r="MK689" s="226"/>
      <c r="ML689" s="226"/>
      <c r="MM689" s="226"/>
      <c r="MN689" s="226"/>
      <c r="MO689" s="226"/>
      <c r="MP689" s="226"/>
      <c r="MQ689" s="226"/>
      <c r="MR689" s="226"/>
      <c r="MS689" s="226"/>
      <c r="MT689" s="226"/>
      <c r="MU689" s="226"/>
      <c r="MV689" s="226"/>
      <c r="MW689" s="226"/>
      <c r="MX689" s="226"/>
      <c r="MY689" s="226"/>
      <c r="MZ689" s="226"/>
      <c r="NA689" s="226"/>
      <c r="NB689" s="226"/>
      <c r="NC689" s="226"/>
      <c r="ND689" s="226"/>
      <c r="NE689" s="226"/>
      <c r="NF689" s="226"/>
      <c r="NG689" s="226"/>
      <c r="NH689" s="226"/>
      <c r="NI689" s="226"/>
      <c r="NJ689" s="226"/>
      <c r="NK689" s="226"/>
      <c r="NL689" s="226"/>
      <c r="NM689" s="226"/>
      <c r="NN689" s="226"/>
      <c r="NO689" s="226"/>
      <c r="NP689" s="226"/>
      <c r="NQ689" s="226"/>
      <c r="NR689" s="226"/>
      <c r="NS689" s="226"/>
      <c r="NT689" s="226"/>
      <c r="NU689" s="226"/>
      <c r="NV689" s="226"/>
      <c r="NW689" s="226"/>
      <c r="NX689" s="226"/>
      <c r="NY689" s="226"/>
      <c r="NZ689" s="226"/>
      <c r="OA689" s="226"/>
      <c r="OB689" s="226"/>
      <c r="OC689" s="226"/>
      <c r="OD689" s="226"/>
      <c r="OE689" s="226"/>
      <c r="OF689" s="226"/>
      <c r="OG689" s="226"/>
      <c r="OH689" s="226"/>
      <c r="OI689" s="226"/>
      <c r="OJ689" s="226"/>
      <c r="OK689" s="226"/>
      <c r="OL689" s="226"/>
      <c r="OM689" s="226"/>
      <c r="ON689" s="226"/>
      <c r="OO689" s="226"/>
      <c r="OP689" s="226"/>
      <c r="OQ689" s="226"/>
      <c r="OR689" s="226"/>
      <c r="OS689" s="226"/>
      <c r="OT689" s="226"/>
      <c r="OU689" s="226"/>
      <c r="OV689" s="226"/>
      <c r="OW689" s="226"/>
      <c r="OX689" s="226"/>
      <c r="OY689" s="226"/>
      <c r="OZ689" s="226"/>
      <c r="PA689" s="226"/>
      <c r="PB689" s="226"/>
      <c r="PC689" s="226"/>
      <c r="PD689" s="226"/>
      <c r="PE689" s="226"/>
      <c r="PF689" s="226"/>
      <c r="PG689" s="226"/>
      <c r="PH689" s="226"/>
      <c r="PI689" s="226"/>
      <c r="PJ689" s="226"/>
      <c r="PK689" s="226"/>
      <c r="PL689" s="226"/>
      <c r="PM689" s="226"/>
      <c r="PN689" s="226"/>
      <c r="PO689" s="226"/>
      <c r="PP689" s="226"/>
      <c r="PQ689" s="226"/>
      <c r="PR689" s="226"/>
      <c r="PS689" s="226"/>
      <c r="PT689" s="226"/>
      <c r="PU689" s="226"/>
      <c r="PV689" s="226"/>
      <c r="PW689" s="226"/>
      <c r="PX689" s="226"/>
      <c r="PY689" s="226"/>
      <c r="PZ689" s="226"/>
      <c r="QA689" s="226"/>
      <c r="QB689" s="226"/>
      <c r="QC689" s="226"/>
      <c r="QD689" s="226"/>
      <c r="QE689" s="226"/>
      <c r="QF689" s="226"/>
      <c r="QG689" s="226"/>
      <c r="QH689" s="226"/>
      <c r="QI689" s="226"/>
      <c r="QJ689" s="226"/>
      <c r="QK689" s="226"/>
      <c r="QL689" s="226"/>
      <c r="QM689" s="226"/>
      <c r="QN689" s="226"/>
      <c r="QO689" s="226"/>
      <c r="QP689" s="226"/>
      <c r="QQ689" s="226"/>
      <c r="QR689" s="226"/>
      <c r="QS689" s="226"/>
      <c r="QT689" s="226"/>
      <c r="QU689" s="226"/>
      <c r="QV689" s="226"/>
      <c r="QW689" s="226"/>
      <c r="QX689" s="226"/>
      <c r="QY689" s="226"/>
      <c r="QZ689" s="226"/>
      <c r="RA689" s="226"/>
      <c r="RB689" s="226"/>
      <c r="RC689" s="226"/>
      <c r="RD689" s="226"/>
      <c r="RE689" s="226"/>
      <c r="RF689" s="226"/>
      <c r="RG689" s="226"/>
      <c r="RH689" s="226"/>
      <c r="RI689" s="226"/>
      <c r="RJ689" s="226"/>
      <c r="RK689" s="226"/>
      <c r="RL689" s="226"/>
      <c r="RM689" s="226"/>
      <c r="RN689" s="226"/>
      <c r="RO689" s="226"/>
      <c r="RP689" s="226"/>
      <c r="RQ689" s="226"/>
      <c r="RR689" s="226"/>
      <c r="RS689" s="226"/>
      <c r="RT689" s="226"/>
      <c r="RU689" s="226"/>
      <c r="RV689" s="226"/>
      <c r="RW689" s="226"/>
      <c r="RX689" s="226"/>
      <c r="RY689" s="226"/>
      <c r="RZ689" s="226"/>
      <c r="SA689" s="226"/>
      <c r="SB689" s="226"/>
      <c r="SC689" s="226"/>
      <c r="SD689" s="226"/>
      <c r="SE689" s="226"/>
      <c r="SF689" s="226"/>
      <c r="SG689" s="226"/>
      <c r="SH689" s="226"/>
      <c r="SI689" s="226"/>
      <c r="SJ689" s="226"/>
      <c r="SK689" s="226"/>
      <c r="SL689" s="226"/>
      <c r="SM689" s="226"/>
      <c r="SN689" s="226"/>
      <c r="SO689" s="226"/>
      <c r="SP689" s="226"/>
      <c r="SQ689" s="226"/>
      <c r="SR689" s="226"/>
      <c r="SS689" s="226"/>
      <c r="ST689" s="226"/>
      <c r="SU689" s="226"/>
      <c r="SV689" s="226"/>
      <c r="SW689" s="226"/>
      <c r="SX689" s="226"/>
      <c r="SY689" s="226"/>
      <c r="SZ689" s="226"/>
      <c r="TA689" s="226"/>
      <c r="TB689" s="226"/>
      <c r="TC689" s="226"/>
      <c r="TD689" s="226"/>
      <c r="TE689" s="226"/>
      <c r="TF689" s="226"/>
      <c r="TG689" s="226"/>
      <c r="TH689" s="226"/>
      <c r="TI689" s="226"/>
      <c r="TJ689" s="226"/>
      <c r="TK689" s="226"/>
      <c r="TL689" s="226"/>
      <c r="TM689" s="226"/>
      <c r="TN689" s="226"/>
      <c r="TO689" s="226"/>
      <c r="TP689" s="226"/>
      <c r="TQ689" s="226"/>
      <c r="TR689" s="226"/>
      <c r="TS689" s="226"/>
      <c r="TT689" s="226"/>
      <c r="TU689" s="226"/>
      <c r="TV689" s="226"/>
      <c r="TW689" s="226"/>
      <c r="TX689" s="226"/>
      <c r="TY689" s="226"/>
      <c r="TZ689" s="226"/>
      <c r="UA689" s="226"/>
      <c r="UB689" s="226"/>
      <c r="UC689" s="226"/>
      <c r="UD689" s="226"/>
      <c r="UE689" s="226"/>
      <c r="UF689" s="226"/>
      <c r="UG689" s="226"/>
      <c r="UH689" s="226"/>
      <c r="UI689" s="226"/>
      <c r="UJ689" s="226"/>
      <c r="UK689" s="226"/>
      <c r="UL689" s="226"/>
      <c r="UM689" s="226"/>
      <c r="UN689" s="226"/>
      <c r="UO689" s="226"/>
      <c r="UP689" s="226"/>
      <c r="UQ689" s="226"/>
      <c r="UR689" s="226"/>
      <c r="US689" s="226"/>
      <c r="UT689" s="226"/>
      <c r="UU689" s="226"/>
      <c r="UV689" s="226"/>
      <c r="UW689" s="226"/>
      <c r="UX689" s="226"/>
      <c r="UY689" s="226"/>
      <c r="UZ689" s="226"/>
      <c r="VA689" s="226"/>
      <c r="VB689" s="226"/>
      <c r="VC689" s="226"/>
      <c r="VD689" s="226"/>
      <c r="VE689" s="226"/>
      <c r="VF689" s="226"/>
      <c r="VG689" s="226"/>
      <c r="VH689" s="226"/>
      <c r="VI689" s="226"/>
      <c r="VJ689" s="226"/>
      <c r="VK689" s="226"/>
      <c r="VL689" s="226"/>
      <c r="VM689" s="226"/>
      <c r="VN689" s="226"/>
      <c r="VO689" s="226"/>
      <c r="VP689" s="226"/>
      <c r="VQ689" s="226"/>
      <c r="VR689" s="226"/>
      <c r="VS689" s="226"/>
      <c r="VT689" s="226"/>
      <c r="VU689" s="226"/>
      <c r="VV689" s="226"/>
      <c r="VW689" s="226"/>
      <c r="VX689" s="226"/>
      <c r="VY689" s="226"/>
      <c r="VZ689" s="226"/>
      <c r="WA689" s="226"/>
      <c r="WB689" s="226"/>
      <c r="WC689" s="226"/>
      <c r="WD689" s="226"/>
      <c r="WE689" s="226"/>
      <c r="WF689" s="226"/>
      <c r="WG689" s="226"/>
      <c r="WH689" s="226"/>
      <c r="WI689" s="226"/>
      <c r="WJ689" s="226"/>
      <c r="WK689" s="226"/>
      <c r="WL689" s="226"/>
      <c r="WM689" s="226"/>
      <c r="WN689" s="226"/>
      <c r="WO689" s="226"/>
      <c r="WP689" s="226"/>
      <c r="WQ689" s="226"/>
      <c r="WR689" s="226"/>
      <c r="WS689" s="226"/>
      <c r="WT689" s="226"/>
      <c r="WU689" s="226"/>
      <c r="WV689" s="226"/>
      <c r="WW689" s="226"/>
      <c r="WX689" s="226"/>
      <c r="WY689" s="226"/>
      <c r="WZ689" s="226"/>
      <c r="XA689" s="226"/>
      <c r="XB689" s="226"/>
      <c r="XC689" s="226"/>
      <c r="XD689" s="226"/>
      <c r="XE689" s="226"/>
      <c r="XF689" s="226"/>
      <c r="XG689" s="226"/>
      <c r="XH689" s="226"/>
      <c r="XI689" s="226"/>
      <c r="XJ689" s="226"/>
      <c r="XK689" s="226"/>
      <c r="XL689" s="226"/>
      <c r="XM689" s="226"/>
      <c r="XN689" s="226"/>
      <c r="XO689" s="226"/>
      <c r="XP689" s="226"/>
      <c r="XQ689" s="226"/>
      <c r="XR689" s="226"/>
      <c r="XS689" s="226"/>
      <c r="XT689" s="226"/>
      <c r="XU689" s="226"/>
      <c r="XV689" s="226"/>
      <c r="XW689" s="226"/>
      <c r="XX689" s="226"/>
      <c r="XY689" s="226"/>
      <c r="XZ689" s="226"/>
      <c r="YA689" s="226"/>
      <c r="YB689" s="226"/>
      <c r="YC689" s="226"/>
      <c r="YD689" s="226"/>
      <c r="YE689" s="226"/>
      <c r="YF689" s="226"/>
      <c r="YG689" s="226"/>
      <c r="YH689" s="226"/>
      <c r="YI689" s="226"/>
      <c r="YJ689" s="226"/>
      <c r="YK689" s="226"/>
      <c r="YL689" s="226"/>
      <c r="YM689" s="226"/>
      <c r="YN689" s="226"/>
      <c r="YO689" s="226"/>
      <c r="YP689" s="226"/>
      <c r="YQ689" s="226"/>
      <c r="YR689" s="226"/>
      <c r="YS689" s="226"/>
      <c r="YT689" s="226"/>
      <c r="YU689" s="226"/>
      <c r="YV689" s="226"/>
      <c r="YW689" s="226"/>
      <c r="YX689" s="226"/>
      <c r="YY689" s="226"/>
      <c r="YZ689" s="226"/>
      <c r="ZA689" s="226"/>
      <c r="ZB689" s="226"/>
      <c r="ZC689" s="226"/>
      <c r="ZD689" s="226"/>
      <c r="ZE689" s="226"/>
      <c r="ZF689" s="226"/>
      <c r="ZG689" s="226"/>
      <c r="ZH689" s="226"/>
      <c r="ZI689" s="226"/>
      <c r="ZJ689" s="226"/>
      <c r="ZK689" s="226"/>
      <c r="ZL689" s="226"/>
      <c r="ZM689" s="226"/>
      <c r="ZN689" s="226"/>
      <c r="ZO689" s="226"/>
      <c r="ZP689" s="226"/>
      <c r="ZQ689" s="226"/>
      <c r="ZR689" s="226"/>
      <c r="ZS689" s="226"/>
      <c r="ZT689" s="226"/>
      <c r="ZU689" s="226"/>
      <c r="ZV689" s="226"/>
      <c r="ZW689" s="226"/>
      <c r="ZX689" s="226"/>
      <c r="ZY689" s="226"/>
      <c r="ZZ689" s="226"/>
      <c r="AAA689" s="226"/>
      <c r="AAB689" s="226"/>
      <c r="AAC689" s="226"/>
      <c r="AAD689" s="226"/>
      <c r="AAE689" s="226"/>
      <c r="AAF689" s="226"/>
      <c r="AAG689" s="226"/>
      <c r="AAH689" s="226"/>
      <c r="AAI689" s="226"/>
      <c r="AAJ689" s="226"/>
      <c r="AAK689" s="226"/>
      <c r="AAL689" s="226"/>
      <c r="AAM689" s="226"/>
      <c r="AAN689" s="226"/>
      <c r="AAO689" s="226"/>
      <c r="AAP689" s="226"/>
      <c r="AAQ689" s="226"/>
      <c r="AAR689" s="226"/>
      <c r="AAS689" s="226"/>
      <c r="AAT689" s="226"/>
      <c r="AAU689" s="226"/>
      <c r="AAV689" s="226"/>
      <c r="AAW689" s="226"/>
      <c r="AAX689" s="226"/>
      <c r="AAY689" s="226"/>
      <c r="AAZ689" s="226"/>
      <c r="ABA689" s="226"/>
      <c r="ABB689" s="226"/>
      <c r="ABC689" s="226"/>
      <c r="ABD689" s="226"/>
      <c r="ABE689" s="226"/>
      <c r="ABF689" s="226"/>
      <c r="ABG689" s="226"/>
      <c r="ABH689" s="226"/>
      <c r="ABI689" s="226"/>
      <c r="ABJ689" s="226"/>
      <c r="ABK689" s="226"/>
      <c r="ABL689" s="226"/>
      <c r="ABM689" s="226"/>
      <c r="ABN689" s="226"/>
      <c r="ABO689" s="226"/>
      <c r="ABP689" s="226"/>
      <c r="ABQ689" s="226"/>
      <c r="ABR689" s="226"/>
      <c r="ABS689" s="226"/>
      <c r="ABT689" s="226"/>
      <c r="ABU689" s="226"/>
      <c r="ABV689" s="226"/>
      <c r="ABW689" s="226"/>
      <c r="ABX689" s="226"/>
      <c r="ABY689" s="226"/>
      <c r="ABZ689" s="226"/>
      <c r="ACA689" s="226"/>
      <c r="ACB689" s="226"/>
      <c r="ACC689" s="226"/>
      <c r="ACD689" s="226"/>
      <c r="ACE689" s="226"/>
      <c r="ACF689" s="226"/>
      <c r="ACG689" s="226"/>
      <c r="ACH689" s="226"/>
      <c r="ACI689" s="226"/>
      <c r="ACJ689" s="226"/>
      <c r="ACK689" s="226"/>
      <c r="ACL689" s="226"/>
      <c r="ACM689" s="226"/>
      <c r="ACN689" s="226"/>
      <c r="ACO689" s="226"/>
      <c r="ACP689" s="226"/>
      <c r="ACQ689" s="226"/>
      <c r="ACR689" s="226"/>
      <c r="ACS689" s="226"/>
      <c r="ACT689" s="226"/>
      <c r="ACU689" s="226"/>
      <c r="ACV689" s="226"/>
      <c r="ACW689" s="226"/>
      <c r="ACX689" s="226"/>
      <c r="ACY689" s="226"/>
      <c r="ACZ689" s="226"/>
      <c r="ADA689" s="226"/>
      <c r="ADB689" s="226"/>
      <c r="ADC689" s="226"/>
      <c r="ADD689" s="226"/>
      <c r="ADE689" s="226"/>
      <c r="ADF689" s="226"/>
      <c r="ADG689" s="226"/>
      <c r="ADH689" s="226"/>
      <c r="ADI689" s="226"/>
      <c r="ADJ689" s="226"/>
      <c r="ADK689" s="226"/>
      <c r="ADL689" s="226"/>
      <c r="ADM689" s="226"/>
      <c r="ADN689" s="226"/>
      <c r="ADO689" s="226"/>
      <c r="ADP689" s="226"/>
      <c r="ADQ689" s="226"/>
      <c r="ADR689" s="226"/>
      <c r="ADS689" s="226"/>
      <c r="ADT689" s="226"/>
      <c r="ADU689" s="226"/>
      <c r="ADV689" s="226"/>
      <c r="ADW689" s="226"/>
      <c r="ADX689" s="226"/>
      <c r="ADY689" s="226"/>
      <c r="ADZ689" s="226"/>
      <c r="AEA689" s="226"/>
      <c r="AEB689" s="226"/>
      <c r="AEC689" s="226"/>
      <c r="AED689" s="226"/>
      <c r="AEE689" s="226"/>
      <c r="AEF689" s="226"/>
      <c r="AEG689" s="226"/>
      <c r="AEH689" s="226"/>
      <c r="AEI689" s="226"/>
      <c r="AEJ689" s="226"/>
      <c r="AEK689" s="226"/>
      <c r="AEL689" s="226"/>
      <c r="AEM689" s="226"/>
      <c r="AEN689" s="226"/>
      <c r="AEO689" s="226"/>
      <c r="AEP689" s="226"/>
      <c r="AEQ689" s="226"/>
      <c r="AER689" s="226"/>
      <c r="AES689" s="226"/>
      <c r="AET689" s="226"/>
      <c r="AEU689" s="226"/>
      <c r="AEV689" s="226"/>
      <c r="AEW689" s="226"/>
      <c r="AEX689" s="226"/>
      <c r="AEY689" s="226"/>
      <c r="AEZ689" s="226"/>
      <c r="AFA689" s="226"/>
      <c r="AFB689" s="226"/>
      <c r="AFC689" s="226"/>
      <c r="AFD689" s="226"/>
      <c r="AFE689" s="226"/>
      <c r="AFF689" s="226"/>
      <c r="AFG689" s="226"/>
      <c r="AFH689" s="226"/>
      <c r="AFI689" s="226"/>
      <c r="AFJ689" s="226"/>
      <c r="AFK689" s="226"/>
      <c r="AFL689" s="226"/>
      <c r="AFM689" s="226"/>
      <c r="AFN689" s="226"/>
      <c r="AFO689" s="226"/>
      <c r="AFP689" s="226"/>
      <c r="AFQ689" s="226"/>
      <c r="AFR689" s="226"/>
      <c r="AFS689" s="226"/>
      <c r="AFT689" s="226"/>
      <c r="AFU689" s="226"/>
      <c r="AFV689" s="226"/>
      <c r="AFW689" s="226"/>
      <c r="AFX689" s="226"/>
      <c r="AFY689" s="226"/>
      <c r="AFZ689" s="226"/>
      <c r="AGA689" s="226"/>
      <c r="AGB689" s="226"/>
      <c r="AGC689" s="226"/>
      <c r="AGD689" s="226"/>
      <c r="AGE689" s="226"/>
      <c r="AGF689" s="226"/>
      <c r="AGG689" s="226"/>
      <c r="AGH689" s="226"/>
      <c r="AGI689" s="226"/>
      <c r="AGJ689" s="226"/>
      <c r="AGK689" s="226"/>
      <c r="AGL689" s="226"/>
      <c r="AGM689" s="226"/>
      <c r="AGN689" s="226"/>
      <c r="AGO689" s="226"/>
      <c r="AGP689" s="226"/>
      <c r="AGQ689" s="226"/>
      <c r="AGR689" s="226"/>
      <c r="AGS689" s="226"/>
      <c r="AGT689" s="226"/>
      <c r="AGU689" s="226"/>
      <c r="AGV689" s="226"/>
      <c r="AGW689" s="226"/>
      <c r="AGX689" s="226"/>
      <c r="AGY689" s="226"/>
      <c r="AGZ689" s="226"/>
      <c r="AHA689" s="226"/>
      <c r="AHB689" s="226"/>
      <c r="AHC689" s="226"/>
      <c r="AHD689" s="226"/>
      <c r="AHE689" s="226"/>
      <c r="AHF689" s="226"/>
      <c r="AHG689" s="226"/>
      <c r="AHH689" s="226"/>
      <c r="AHI689" s="226"/>
      <c r="AHJ689" s="226"/>
      <c r="AHK689" s="226"/>
      <c r="AHL689" s="226"/>
      <c r="AHM689" s="226"/>
      <c r="AHN689" s="226"/>
      <c r="AHO689" s="226"/>
      <c r="AHP689" s="226"/>
      <c r="AHQ689" s="226"/>
      <c r="AHR689" s="226"/>
      <c r="AHS689" s="226"/>
      <c r="AHT689" s="226"/>
      <c r="AHU689" s="226"/>
      <c r="AHV689" s="226"/>
      <c r="AHW689" s="226"/>
      <c r="AHX689" s="226"/>
      <c r="AHY689" s="226"/>
      <c r="AHZ689" s="226"/>
      <c r="AIA689" s="226"/>
      <c r="AIB689" s="226"/>
      <c r="AIC689" s="226"/>
      <c r="AID689" s="226"/>
      <c r="AIE689" s="226"/>
      <c r="AIF689" s="226"/>
      <c r="AIG689" s="226"/>
      <c r="AIH689" s="226"/>
      <c r="AII689" s="226"/>
      <c r="AIJ689" s="226"/>
      <c r="AIK689" s="226"/>
      <c r="AIL689" s="226"/>
      <c r="AIM689" s="226"/>
      <c r="AIN689" s="226"/>
      <c r="AIO689" s="226"/>
      <c r="AIP689" s="226"/>
      <c r="AIQ689" s="226"/>
      <c r="AIR689" s="226"/>
      <c r="AIS689" s="226"/>
      <c r="AIT689" s="226"/>
      <c r="AIU689" s="226"/>
      <c r="AIV689" s="226"/>
      <c r="AIW689" s="226"/>
      <c r="AIX689" s="226"/>
      <c r="AIY689" s="226"/>
      <c r="AIZ689" s="226"/>
      <c r="AJA689" s="226"/>
      <c r="AJB689" s="226"/>
      <c r="AJC689" s="226"/>
      <c r="AJD689" s="226"/>
      <c r="AJE689" s="226"/>
      <c r="AJF689" s="226"/>
      <c r="AJG689" s="226"/>
      <c r="AJH689" s="226"/>
      <c r="AJI689" s="226"/>
      <c r="AJJ689" s="226"/>
      <c r="AJK689" s="226"/>
      <c r="AJL689" s="226"/>
      <c r="AJM689" s="226"/>
      <c r="AJN689" s="226"/>
      <c r="AJO689" s="226"/>
      <c r="AJP689" s="226"/>
      <c r="AJQ689" s="226"/>
      <c r="AJR689" s="226"/>
      <c r="AJS689" s="226"/>
      <c r="AJT689" s="226"/>
      <c r="AJU689" s="226"/>
      <c r="AJV689" s="226"/>
      <c r="AJW689" s="226"/>
      <c r="AJX689" s="226"/>
      <c r="AJY689" s="226"/>
      <c r="AJZ689" s="226"/>
      <c r="AKA689" s="226"/>
      <c r="AKB689" s="226"/>
      <c r="AKC689" s="226"/>
      <c r="AKD689" s="226"/>
      <c r="AKE689" s="226"/>
      <c r="AKF689" s="226"/>
      <c r="AKG689" s="226"/>
      <c r="AKH689" s="226"/>
      <c r="AKI689" s="226"/>
      <c r="AKJ689" s="226"/>
      <c r="AKK689" s="226"/>
      <c r="AKL689" s="226"/>
      <c r="AKM689" s="226"/>
      <c r="AKN689" s="226"/>
      <c r="AKO689" s="226"/>
      <c r="AKP689" s="226"/>
      <c r="AKQ689" s="226"/>
      <c r="AKR689" s="226"/>
      <c r="AKS689" s="226"/>
      <c r="AKT689" s="226"/>
      <c r="AKU689" s="226"/>
      <c r="AKV689" s="226"/>
      <c r="AKW689" s="226"/>
      <c r="AKX689" s="226"/>
      <c r="AKY689" s="226"/>
      <c r="AKZ689" s="226"/>
      <c r="ALA689" s="226"/>
      <c r="ALB689" s="226"/>
      <c r="ALC689" s="226"/>
      <c r="ALD689" s="226"/>
      <c r="ALE689" s="226"/>
      <c r="ALF689" s="226"/>
      <c r="ALG689" s="226"/>
      <c r="ALH689" s="226"/>
      <c r="ALI689" s="226"/>
      <c r="ALJ689" s="226"/>
      <c r="ALK689" s="226"/>
      <c r="ALL689" s="226"/>
      <c r="ALM689" s="226"/>
      <c r="ALN689" s="226"/>
      <c r="ALO689" s="226"/>
      <c r="ALP689" s="226"/>
      <c r="ALQ689" s="226"/>
      <c r="ALR689" s="226"/>
      <c r="ALS689" s="226"/>
      <c r="ALT689" s="226"/>
      <c r="ALU689" s="226"/>
      <c r="ALV689" s="226"/>
      <c r="ALW689" s="226"/>
      <c r="ALX689" s="226"/>
      <c r="ALY689" s="226"/>
      <c r="ALZ689" s="226"/>
      <c r="AMA689" s="226"/>
      <c r="AMB689" s="226"/>
      <c r="AMC689" s="226"/>
      <c r="AMD689" s="226"/>
      <c r="AME689" s="226"/>
      <c r="AMF689" s="226"/>
      <c r="AMG689" s="226"/>
      <c r="AMH689" s="226"/>
      <c r="AMI689" s="226"/>
      <c r="AMJ689" s="226"/>
      <c r="AMK689" s="226"/>
      <c r="AML689" s="226"/>
      <c r="AMM689" s="226"/>
      <c r="AMN689" s="226"/>
      <c r="AMO689" s="226"/>
      <c r="AMP689" s="226"/>
      <c r="AMQ689" s="226"/>
      <c r="AMR689" s="226"/>
      <c r="AMS689" s="226"/>
      <c r="AMT689" s="226"/>
      <c r="AMU689" s="226"/>
      <c r="AMV689" s="226"/>
      <c r="AMW689" s="226"/>
      <c r="AMX689" s="226"/>
    </row>
    <row r="690" spans="1:1038" ht="18" customHeight="1">
      <c r="A690" s="223">
        <v>43333</v>
      </c>
      <c r="B690" s="224" t="s">
        <v>1647</v>
      </c>
      <c r="D690" s="225" t="s">
        <v>1279</v>
      </c>
      <c r="E690" s="126">
        <v>89</v>
      </c>
      <c r="F690" s="126">
        <v>3</v>
      </c>
      <c r="G690" s="196" t="str">
        <f t="shared" si="377"/>
        <v>89-3</v>
      </c>
      <c r="H690" s="226">
        <v>29</v>
      </c>
      <c r="I690" s="126">
        <v>38</v>
      </c>
      <c r="J690" s="203">
        <f t="shared" ref="J690" si="378">IF(H690=0, 1, 0)</f>
        <v>0</v>
      </c>
      <c r="K690" s="644" t="b">
        <f>IF(J691=1,IF(((VLOOKUP($G690,[3]Depth_Lookup!$A$3:$J$550,9,FALSE))-(I690/100))=0,"Good",IF(((VLOOKUP($G690,[3]Depth_Lookup!$A$3:$J$550,9,FALSE))-(I690/100))&gt;0,"Too Short","Too Long")))</f>
        <v>0</v>
      </c>
      <c r="L690" s="171">
        <f>(VLOOKUP($G690,Depth_Lookup!$A$3:$J$410,10,FALSE))+(H690/100)</f>
        <v>229.54</v>
      </c>
      <c r="M690" s="171">
        <f>(VLOOKUP($G690,Depth_Lookup!$A$3:$J$410,10,FALSE))+(I690/100)</f>
        <v>229.63</v>
      </c>
      <c r="N690" s="127" t="s">
        <v>2221</v>
      </c>
      <c r="O690" s="126">
        <v>1</v>
      </c>
      <c r="P690" s="126" t="s">
        <v>853</v>
      </c>
      <c r="Q690" s="126" t="s">
        <v>125</v>
      </c>
      <c r="R690" s="196" t="str">
        <f t="shared" ref="R690" si="379">P690&amp;""&amp;Q690</f>
        <v>SerpentinizedHarzburgite</v>
      </c>
      <c r="S690" s="126" t="s">
        <v>94</v>
      </c>
      <c r="T690" s="126" t="s">
        <v>94</v>
      </c>
      <c r="W690" s="126" t="s">
        <v>102</v>
      </c>
      <c r="X690" s="202">
        <f>VLOOKUP(W690,[3]definitions_list_lookup!$A$13:$B$19,2,0)</f>
        <v>5</v>
      </c>
      <c r="Y690" s="126" t="s">
        <v>90</v>
      </c>
      <c r="Z690" s="126" t="s">
        <v>91</v>
      </c>
      <c r="AA690" s="126" t="s">
        <v>1685</v>
      </c>
      <c r="AB690" s="126" t="s">
        <v>116</v>
      </c>
      <c r="AC690" s="126" t="s">
        <v>108</v>
      </c>
      <c r="AD690" s="126" t="s">
        <v>96</v>
      </c>
      <c r="AE690" s="128" t="s">
        <v>120</v>
      </c>
      <c r="AF690" s="196">
        <f>VLOOKUP(AE690,[3]definitions_list_mag!$V$12:$W$15,2,0)</f>
        <v>2</v>
      </c>
      <c r="AG690" s="129" t="s">
        <v>2223</v>
      </c>
      <c r="AI690" s="130">
        <f t="shared" ref="AI690" si="380">100-(AO690+AU690+BA690+BM690)</f>
        <v>72</v>
      </c>
      <c r="AO690" s="130"/>
      <c r="AU690" s="130">
        <v>3</v>
      </c>
      <c r="AV690" s="126">
        <v>2</v>
      </c>
      <c r="AW690" s="126">
        <v>1</v>
      </c>
      <c r="AX690" s="126" t="s">
        <v>110</v>
      </c>
      <c r="AY690" s="126" t="s">
        <v>103</v>
      </c>
      <c r="BA690" s="130">
        <v>25</v>
      </c>
      <c r="BB690" s="126">
        <v>11</v>
      </c>
      <c r="BC690" s="126">
        <v>6</v>
      </c>
      <c r="BD690" s="126" t="s">
        <v>118</v>
      </c>
      <c r="BE690" s="126" t="s">
        <v>103</v>
      </c>
      <c r="BF690" s="126" t="s">
        <v>2067</v>
      </c>
      <c r="BG690" s="130"/>
      <c r="BM690" s="130"/>
      <c r="BY690" s="130"/>
      <c r="CF690" s="213">
        <f t="shared" ref="CF690" si="381">AI690+AO690+BA690+AU690+BG690+BM690+BY690</f>
        <v>100</v>
      </c>
      <c r="CG690" s="131"/>
      <c r="CH690" s="132" t="s">
        <v>1558</v>
      </c>
      <c r="CI690" s="132">
        <v>90</v>
      </c>
      <c r="CJ690" s="132" t="s">
        <v>514</v>
      </c>
      <c r="CK690" s="133"/>
      <c r="CL690" s="134"/>
      <c r="CM690" s="134"/>
      <c r="CN690" s="134"/>
      <c r="CO690" s="134"/>
      <c r="CP690" s="134"/>
      <c r="CQ690" s="134"/>
      <c r="CR690" s="134"/>
      <c r="CS690" s="134"/>
      <c r="CT690" s="134"/>
      <c r="CU690" s="134"/>
      <c r="CV690" s="134"/>
      <c r="CW690" s="134"/>
      <c r="CX690" s="134"/>
      <c r="CY690" s="134"/>
      <c r="CZ690" s="134"/>
      <c r="DA690" s="134"/>
      <c r="DB690" s="134">
        <v>80</v>
      </c>
      <c r="DC690" s="130">
        <v>20</v>
      </c>
      <c r="DD690" s="134"/>
      <c r="DE690" s="134"/>
      <c r="DF690" s="134"/>
      <c r="DG690" s="134"/>
      <c r="DH690" s="134"/>
      <c r="DI690" s="134"/>
      <c r="DJ690" s="134"/>
      <c r="DK690" s="207">
        <f t="shared" ref="DK690" si="382">SUM(CL690:DJ690)</f>
        <v>100</v>
      </c>
      <c r="DL690" s="131"/>
      <c r="DM690" s="134"/>
      <c r="DN690" s="134"/>
      <c r="DO690" s="136"/>
      <c r="DQ690" s="131"/>
      <c r="DR690" s="136"/>
      <c r="DS690" s="131"/>
      <c r="DT690" s="138" t="s">
        <v>2222</v>
      </c>
      <c r="DW690" s="214" t="e">
        <f>VLOOKUP(P690,[3]definitions_list_lookup!$K$30:$L$54,2,0)</f>
        <v>#N/A</v>
      </c>
      <c r="DX690" s="139" t="s">
        <v>1405</v>
      </c>
      <c r="DY690" s="139" t="s">
        <v>2217</v>
      </c>
      <c r="DZ690"/>
      <c r="EA690" s="104"/>
      <c r="ED690" s="229" t="s">
        <v>2517</v>
      </c>
      <c r="EE690" s="140"/>
      <c r="EG690" s="140"/>
      <c r="EI690" s="218"/>
      <c r="EJ690" s="143"/>
      <c r="EK690" s="221"/>
      <c r="EM690" s="109"/>
      <c r="EN690" s="109" t="s">
        <v>1448</v>
      </c>
      <c r="EV690" s="408">
        <v>10</v>
      </c>
      <c r="EW690" s="408">
        <v>270</v>
      </c>
      <c r="EX690" s="408">
        <v>32</v>
      </c>
      <c r="EY690" s="408">
        <v>180</v>
      </c>
      <c r="EZ690" s="192">
        <f t="shared" si="313"/>
        <v>15.758119360202727</v>
      </c>
      <c r="FA690" s="192">
        <f t="shared" si="314"/>
        <v>15.758119360202727</v>
      </c>
      <c r="FB690" s="192">
        <f t="shared" si="315"/>
        <v>57.005502582334984</v>
      </c>
      <c r="FC690" s="192">
        <f t="shared" si="316"/>
        <v>105.75811936020273</v>
      </c>
      <c r="FD690" s="192">
        <f t="shared" si="317"/>
        <v>32.994497417665016</v>
      </c>
      <c r="FE690" s="193">
        <f t="shared" si="318"/>
        <v>195.75811936020273</v>
      </c>
      <c r="FF690" s="194">
        <f t="shared" si="319"/>
        <v>32.994497417665016</v>
      </c>
      <c r="FI690" s="778">
        <f t="shared" si="324"/>
        <v>0</v>
      </c>
      <c r="FJ690" s="779">
        <f t="shared" si="325"/>
        <v>32.994497417665016</v>
      </c>
      <c r="FK690" s="779">
        <f t="shared" si="326"/>
        <v>57.005502582334984</v>
      </c>
      <c r="FL690" s="780">
        <f t="shared" si="327"/>
        <v>0.99493371181587542</v>
      </c>
      <c r="FM690" s="169">
        <f t="shared" si="328"/>
        <v>0.83872287021886893</v>
      </c>
      <c r="FN690" s="783">
        <f t="shared" si="329"/>
        <v>0</v>
      </c>
    </row>
    <row r="691" spans="1:1038" s="398" customFormat="1" ht="18" customHeight="1">
      <c r="A691" s="223"/>
      <c r="B691" s="543"/>
      <c r="C691" s="226"/>
      <c r="D691" s="225"/>
      <c r="E691" s="126">
        <v>89</v>
      </c>
      <c r="F691" s="126">
        <v>3</v>
      </c>
      <c r="G691" s="196" t="str">
        <f t="shared" si="377"/>
        <v>89-3</v>
      </c>
      <c r="H691" s="126">
        <v>38</v>
      </c>
      <c r="I691" s="226">
        <v>43</v>
      </c>
      <c r="J691" s="544"/>
      <c r="K691" s="545"/>
      <c r="L691" s="171">
        <f>(VLOOKUP($G691,Depth_Lookup!$A$3:$J$410,10,FALSE))+(H691/100)</f>
        <v>229.63</v>
      </c>
      <c r="M691" s="171">
        <f>(VLOOKUP($G691,Depth_Lookup!$A$3:$J$410,10,FALSE))+(I691/100)</f>
        <v>229.68</v>
      </c>
      <c r="N691" s="232"/>
      <c r="O691" s="226"/>
      <c r="P691" s="226"/>
      <c r="Q691" s="226"/>
      <c r="R691" s="391" t="s">
        <v>1805</v>
      </c>
      <c r="S691" s="226"/>
      <c r="T691" s="226"/>
      <c r="U691" s="226"/>
      <c r="V691" s="226"/>
      <c r="W691" s="226"/>
      <c r="X691" s="392"/>
      <c r="Y691" s="226"/>
      <c r="Z691" s="226"/>
      <c r="AA691" s="226"/>
      <c r="AB691" s="226"/>
      <c r="AC691" s="226"/>
      <c r="AD691" s="226"/>
      <c r="AE691" s="393"/>
      <c r="AF691" s="391"/>
      <c r="AG691" s="394"/>
      <c r="AH691" s="226"/>
      <c r="AI691" s="257"/>
      <c r="AJ691" s="226"/>
      <c r="AK691" s="226"/>
      <c r="AL691" s="226"/>
      <c r="AM691" s="226"/>
      <c r="AN691" s="226"/>
      <c r="AO691" s="257"/>
      <c r="AP691" s="226"/>
      <c r="AQ691" s="226"/>
      <c r="AR691" s="226"/>
      <c r="AS691" s="226"/>
      <c r="AT691" s="226"/>
      <c r="AU691" s="257"/>
      <c r="AV691" s="226"/>
      <c r="AW691" s="226"/>
      <c r="AX691" s="226"/>
      <c r="AY691" s="226"/>
      <c r="AZ691" s="226"/>
      <c r="BA691" s="257"/>
      <c r="BB691" s="226"/>
      <c r="BC691" s="226"/>
      <c r="BD691" s="226"/>
      <c r="BE691" s="226"/>
      <c r="BF691" s="226"/>
      <c r="BG691" s="257"/>
      <c r="BH691" s="226"/>
      <c r="BI691" s="226"/>
      <c r="BJ691" s="226"/>
      <c r="BK691" s="226"/>
      <c r="BL691" s="226"/>
      <c r="BM691" s="257"/>
      <c r="BN691" s="226"/>
      <c r="BO691" s="226"/>
      <c r="BP691" s="226"/>
      <c r="BQ691" s="226"/>
      <c r="BR691" s="226"/>
      <c r="BS691" s="226"/>
      <c r="BT691" s="226"/>
      <c r="BU691" s="226"/>
      <c r="BV691" s="226"/>
      <c r="BW691" s="226"/>
      <c r="BX691" s="226"/>
      <c r="BY691" s="257"/>
      <c r="BZ691" s="226"/>
      <c r="CA691" s="226"/>
      <c r="CB691" s="226"/>
      <c r="CC691" s="226"/>
      <c r="CD691" s="226"/>
      <c r="CE691" s="226"/>
      <c r="CF691" s="399"/>
      <c r="CG691" s="259"/>
      <c r="CH691" s="150"/>
      <c r="CI691" s="150"/>
      <c r="CJ691" s="150"/>
      <c r="CK691" s="158"/>
      <c r="CL691" s="395"/>
      <c r="CM691" s="395"/>
      <c r="CN691" s="395"/>
      <c r="CO691" s="395"/>
      <c r="CP691" s="395"/>
      <c r="CQ691" s="395"/>
      <c r="CR691" s="395"/>
      <c r="CS691" s="395"/>
      <c r="CT691" s="395"/>
      <c r="CU691" s="395"/>
      <c r="CV691" s="395"/>
      <c r="CW691" s="395"/>
      <c r="CX691" s="395"/>
      <c r="CY691" s="395"/>
      <c r="CZ691" s="395"/>
      <c r="DA691" s="395"/>
      <c r="DB691" s="395"/>
      <c r="DC691" s="257"/>
      <c r="DD691" s="395"/>
      <c r="DE691" s="395"/>
      <c r="DF691" s="395"/>
      <c r="DG691" s="395"/>
      <c r="DH691" s="395"/>
      <c r="DI691" s="395"/>
      <c r="DJ691" s="395"/>
      <c r="DK691" s="396"/>
      <c r="DL691" s="259"/>
      <c r="DM691" s="395"/>
      <c r="DN691" s="395"/>
      <c r="DO691" s="397"/>
      <c r="DQ691" s="259"/>
      <c r="DR691" s="397"/>
      <c r="DS691" s="259"/>
      <c r="DT691" s="263"/>
      <c r="DU691" s="256"/>
      <c r="DV691" s="256"/>
      <c r="DW691" s="400"/>
      <c r="DX691" s="155"/>
      <c r="DY691" s="155"/>
      <c r="DZ691" s="546"/>
      <c r="EA691" s="104"/>
      <c r="EB691" s="256"/>
      <c r="EC691" s="104"/>
      <c r="ED691" s="229" t="s">
        <v>2517</v>
      </c>
      <c r="EE691" s="401"/>
      <c r="EF691" s="402"/>
      <c r="EG691" s="401"/>
      <c r="EH691" s="403"/>
      <c r="EI691" s="404"/>
      <c r="EJ691" s="405"/>
      <c r="EK691" s="406"/>
      <c r="EL691" s="401"/>
      <c r="EM691" s="403"/>
      <c r="EN691" s="403" t="s">
        <v>2046</v>
      </c>
      <c r="EO691" s="407">
        <v>8.5</v>
      </c>
      <c r="EP691" s="407" t="s">
        <v>2202</v>
      </c>
      <c r="EQ691" s="407"/>
      <c r="ER691" s="407"/>
      <c r="ES691" s="407"/>
      <c r="ET691" s="407"/>
      <c r="EU691" s="407"/>
      <c r="EV691" s="408">
        <v>15</v>
      </c>
      <c r="EW691" s="408">
        <v>270</v>
      </c>
      <c r="EX691" s="408">
        <v>38</v>
      </c>
      <c r="EY691" s="408">
        <v>180</v>
      </c>
      <c r="EZ691" s="192">
        <f t="shared" si="313"/>
        <v>18.929883120651198</v>
      </c>
      <c r="FA691" s="192">
        <f t="shared" si="314"/>
        <v>18.929883120651198</v>
      </c>
      <c r="FB691" s="192">
        <f t="shared" si="315"/>
        <v>50.444777974494642</v>
      </c>
      <c r="FC691" s="192">
        <f t="shared" si="316"/>
        <v>108.9298831206512</v>
      </c>
      <c r="FD691" s="192">
        <f t="shared" si="317"/>
        <v>39.555222025505358</v>
      </c>
      <c r="FE691" s="193">
        <f t="shared" si="318"/>
        <v>198.9298831206512</v>
      </c>
      <c r="FF691" s="194">
        <f t="shared" si="319"/>
        <v>39.555222025505358</v>
      </c>
      <c r="FG691" s="401"/>
      <c r="FH691" s="403"/>
      <c r="FI691" s="778">
        <f t="shared" si="324"/>
        <v>8.5</v>
      </c>
      <c r="FJ691" s="779">
        <f t="shared" si="325"/>
        <v>39.555222025505358</v>
      </c>
      <c r="FK691" s="779">
        <f t="shared" si="326"/>
        <v>50.444777974494642</v>
      </c>
      <c r="FL691" s="780">
        <f t="shared" si="327"/>
        <v>0.8804274660924476</v>
      </c>
      <c r="FM691" s="169">
        <f t="shared" si="328"/>
        <v>0.77101116898308297</v>
      </c>
      <c r="FN691" s="783">
        <f t="shared" si="329"/>
        <v>6.5535949363562054</v>
      </c>
      <c r="FO691" s="226"/>
      <c r="FP691" s="226"/>
      <c r="FQ691" s="226"/>
      <c r="FR691" s="226"/>
      <c r="FS691" s="226"/>
      <c r="FT691" s="226"/>
      <c r="FU691" s="226"/>
      <c r="FV691" s="226"/>
      <c r="FW691" s="226"/>
      <c r="FX691" s="226"/>
      <c r="FY691" s="226"/>
      <c r="FZ691" s="226"/>
      <c r="GA691" s="226"/>
      <c r="GB691" s="226"/>
      <c r="GC691" s="226"/>
      <c r="GD691" s="226"/>
      <c r="GE691" s="226"/>
      <c r="GF691" s="226"/>
      <c r="GG691" s="226"/>
      <c r="GH691" s="226"/>
      <c r="GI691" s="226"/>
      <c r="GJ691" s="226"/>
      <c r="GK691" s="226"/>
      <c r="GL691" s="226"/>
      <c r="GM691" s="226"/>
      <c r="GN691" s="226"/>
      <c r="GO691" s="226"/>
      <c r="GP691" s="226"/>
      <c r="GQ691" s="226"/>
      <c r="GR691" s="226"/>
      <c r="GS691" s="226"/>
      <c r="GT691" s="226"/>
      <c r="GU691" s="226"/>
      <c r="GV691" s="226"/>
      <c r="GW691" s="226"/>
      <c r="GX691" s="226"/>
      <c r="GY691" s="226"/>
      <c r="GZ691" s="226"/>
      <c r="HA691" s="226"/>
      <c r="HB691" s="226"/>
      <c r="HC691" s="226"/>
      <c r="HD691" s="226"/>
      <c r="HE691" s="226"/>
      <c r="HF691" s="226"/>
      <c r="HG691" s="226"/>
      <c r="HH691" s="226"/>
      <c r="HI691" s="226"/>
      <c r="HJ691" s="226"/>
      <c r="HK691" s="226"/>
      <c r="HL691" s="226"/>
      <c r="HM691" s="226"/>
      <c r="HN691" s="226"/>
      <c r="HO691" s="226"/>
      <c r="HP691" s="226"/>
      <c r="HQ691" s="226"/>
      <c r="HR691" s="226"/>
      <c r="HS691" s="226"/>
      <c r="HT691" s="226"/>
      <c r="HU691" s="226"/>
      <c r="HV691" s="226"/>
      <c r="HW691" s="226"/>
      <c r="HX691" s="226"/>
      <c r="HY691" s="226"/>
      <c r="HZ691" s="226"/>
      <c r="IA691" s="226"/>
      <c r="IB691" s="226"/>
      <c r="IC691" s="226"/>
      <c r="ID691" s="226"/>
      <c r="IE691" s="226"/>
      <c r="IF691" s="226"/>
      <c r="IG691" s="226"/>
      <c r="IH691" s="226"/>
      <c r="II691" s="226"/>
      <c r="IJ691" s="226"/>
      <c r="IK691" s="226"/>
      <c r="IL691" s="226"/>
      <c r="IM691" s="226"/>
      <c r="IN691" s="226"/>
      <c r="IO691" s="226"/>
      <c r="IP691" s="226"/>
      <c r="IQ691" s="226"/>
      <c r="IR691" s="226"/>
      <c r="IS691" s="226"/>
      <c r="IT691" s="226"/>
      <c r="IU691" s="226"/>
      <c r="IV691" s="226"/>
      <c r="IW691" s="226"/>
      <c r="IX691" s="226"/>
      <c r="IY691" s="226"/>
      <c r="IZ691" s="226"/>
      <c r="JA691" s="226"/>
      <c r="JB691" s="226"/>
      <c r="JC691" s="226"/>
      <c r="JD691" s="226"/>
      <c r="JE691" s="226"/>
      <c r="JF691" s="226"/>
      <c r="JG691" s="226"/>
      <c r="JH691" s="226"/>
      <c r="JI691" s="226"/>
      <c r="JJ691" s="226"/>
      <c r="JK691" s="226"/>
      <c r="JL691" s="226"/>
      <c r="JM691" s="226"/>
      <c r="JN691" s="226"/>
      <c r="JO691" s="226"/>
      <c r="JP691" s="226"/>
      <c r="JQ691" s="226"/>
      <c r="JR691" s="226"/>
      <c r="JS691" s="226"/>
      <c r="JT691" s="226"/>
      <c r="JU691" s="226"/>
      <c r="JV691" s="226"/>
      <c r="JW691" s="226"/>
      <c r="JX691" s="226"/>
      <c r="JY691" s="226"/>
      <c r="JZ691" s="226"/>
      <c r="KA691" s="226"/>
      <c r="KB691" s="226"/>
      <c r="KC691" s="226"/>
      <c r="KD691" s="226"/>
      <c r="KE691" s="226"/>
      <c r="KF691" s="226"/>
      <c r="KG691" s="226"/>
      <c r="KH691" s="226"/>
      <c r="KI691" s="226"/>
      <c r="KJ691" s="226"/>
      <c r="KK691" s="226"/>
      <c r="KL691" s="226"/>
      <c r="KM691" s="226"/>
      <c r="KN691" s="226"/>
      <c r="KO691" s="226"/>
      <c r="KP691" s="226"/>
      <c r="KQ691" s="226"/>
      <c r="KR691" s="226"/>
      <c r="KS691" s="226"/>
      <c r="KT691" s="226"/>
      <c r="KU691" s="226"/>
      <c r="KV691" s="226"/>
      <c r="KW691" s="226"/>
      <c r="KX691" s="226"/>
      <c r="KY691" s="226"/>
      <c r="KZ691" s="226"/>
      <c r="LA691" s="226"/>
      <c r="LB691" s="226"/>
      <c r="LC691" s="226"/>
      <c r="LD691" s="226"/>
      <c r="LE691" s="226"/>
      <c r="LF691" s="226"/>
      <c r="LG691" s="226"/>
      <c r="LH691" s="226"/>
      <c r="LI691" s="226"/>
      <c r="LJ691" s="226"/>
      <c r="LK691" s="226"/>
      <c r="LL691" s="226"/>
      <c r="LM691" s="226"/>
      <c r="LN691" s="226"/>
      <c r="LO691" s="226"/>
      <c r="LP691" s="226"/>
      <c r="LQ691" s="226"/>
      <c r="LR691" s="226"/>
      <c r="LS691" s="226"/>
      <c r="LT691" s="226"/>
      <c r="LU691" s="226"/>
      <c r="LV691" s="226"/>
      <c r="LW691" s="226"/>
      <c r="LX691" s="226"/>
      <c r="LY691" s="226"/>
      <c r="LZ691" s="226"/>
      <c r="MA691" s="226"/>
      <c r="MB691" s="226"/>
      <c r="MC691" s="226"/>
      <c r="MD691" s="226"/>
      <c r="ME691" s="226"/>
      <c r="MF691" s="226"/>
      <c r="MG691" s="226"/>
      <c r="MH691" s="226"/>
      <c r="MI691" s="226"/>
      <c r="MJ691" s="226"/>
      <c r="MK691" s="226"/>
      <c r="ML691" s="226"/>
      <c r="MM691" s="226"/>
      <c r="MN691" s="226"/>
      <c r="MO691" s="226"/>
      <c r="MP691" s="226"/>
      <c r="MQ691" s="226"/>
      <c r="MR691" s="226"/>
      <c r="MS691" s="226"/>
      <c r="MT691" s="226"/>
      <c r="MU691" s="226"/>
      <c r="MV691" s="226"/>
      <c r="MW691" s="226"/>
      <c r="MX691" s="226"/>
      <c r="MY691" s="226"/>
      <c r="MZ691" s="226"/>
      <c r="NA691" s="226"/>
      <c r="NB691" s="226"/>
      <c r="NC691" s="226"/>
      <c r="ND691" s="226"/>
      <c r="NE691" s="226"/>
      <c r="NF691" s="226"/>
      <c r="NG691" s="226"/>
      <c r="NH691" s="226"/>
      <c r="NI691" s="226"/>
      <c r="NJ691" s="226"/>
      <c r="NK691" s="226"/>
      <c r="NL691" s="226"/>
      <c r="NM691" s="226"/>
      <c r="NN691" s="226"/>
      <c r="NO691" s="226"/>
      <c r="NP691" s="226"/>
      <c r="NQ691" s="226"/>
      <c r="NR691" s="226"/>
      <c r="NS691" s="226"/>
      <c r="NT691" s="226"/>
      <c r="NU691" s="226"/>
      <c r="NV691" s="226"/>
      <c r="NW691" s="226"/>
      <c r="NX691" s="226"/>
      <c r="NY691" s="226"/>
      <c r="NZ691" s="226"/>
      <c r="OA691" s="226"/>
      <c r="OB691" s="226"/>
      <c r="OC691" s="226"/>
      <c r="OD691" s="226"/>
      <c r="OE691" s="226"/>
      <c r="OF691" s="226"/>
      <c r="OG691" s="226"/>
      <c r="OH691" s="226"/>
      <c r="OI691" s="226"/>
      <c r="OJ691" s="226"/>
      <c r="OK691" s="226"/>
      <c r="OL691" s="226"/>
      <c r="OM691" s="226"/>
      <c r="ON691" s="226"/>
      <c r="OO691" s="226"/>
      <c r="OP691" s="226"/>
      <c r="OQ691" s="226"/>
      <c r="OR691" s="226"/>
      <c r="OS691" s="226"/>
      <c r="OT691" s="226"/>
      <c r="OU691" s="226"/>
      <c r="OV691" s="226"/>
      <c r="OW691" s="226"/>
      <c r="OX691" s="226"/>
      <c r="OY691" s="226"/>
      <c r="OZ691" s="226"/>
      <c r="PA691" s="226"/>
      <c r="PB691" s="226"/>
      <c r="PC691" s="226"/>
      <c r="PD691" s="226"/>
      <c r="PE691" s="226"/>
      <c r="PF691" s="226"/>
      <c r="PG691" s="226"/>
      <c r="PH691" s="226"/>
      <c r="PI691" s="226"/>
      <c r="PJ691" s="226"/>
      <c r="PK691" s="226"/>
      <c r="PL691" s="226"/>
      <c r="PM691" s="226"/>
      <c r="PN691" s="226"/>
      <c r="PO691" s="226"/>
      <c r="PP691" s="226"/>
      <c r="PQ691" s="226"/>
      <c r="PR691" s="226"/>
      <c r="PS691" s="226"/>
      <c r="PT691" s="226"/>
      <c r="PU691" s="226"/>
      <c r="PV691" s="226"/>
      <c r="PW691" s="226"/>
      <c r="PX691" s="226"/>
      <c r="PY691" s="226"/>
      <c r="PZ691" s="226"/>
      <c r="QA691" s="226"/>
      <c r="QB691" s="226"/>
      <c r="QC691" s="226"/>
      <c r="QD691" s="226"/>
      <c r="QE691" s="226"/>
      <c r="QF691" s="226"/>
      <c r="QG691" s="226"/>
      <c r="QH691" s="226"/>
      <c r="QI691" s="226"/>
      <c r="QJ691" s="226"/>
      <c r="QK691" s="226"/>
      <c r="QL691" s="226"/>
      <c r="QM691" s="226"/>
      <c r="QN691" s="226"/>
      <c r="QO691" s="226"/>
      <c r="QP691" s="226"/>
      <c r="QQ691" s="226"/>
      <c r="QR691" s="226"/>
      <c r="QS691" s="226"/>
      <c r="QT691" s="226"/>
      <c r="QU691" s="226"/>
      <c r="QV691" s="226"/>
      <c r="QW691" s="226"/>
      <c r="QX691" s="226"/>
      <c r="QY691" s="226"/>
      <c r="QZ691" s="226"/>
      <c r="RA691" s="226"/>
      <c r="RB691" s="226"/>
      <c r="RC691" s="226"/>
      <c r="RD691" s="226"/>
      <c r="RE691" s="226"/>
      <c r="RF691" s="226"/>
      <c r="RG691" s="226"/>
      <c r="RH691" s="226"/>
      <c r="RI691" s="226"/>
      <c r="RJ691" s="226"/>
      <c r="RK691" s="226"/>
      <c r="RL691" s="226"/>
      <c r="RM691" s="226"/>
      <c r="RN691" s="226"/>
      <c r="RO691" s="226"/>
      <c r="RP691" s="226"/>
      <c r="RQ691" s="226"/>
      <c r="RR691" s="226"/>
      <c r="RS691" s="226"/>
      <c r="RT691" s="226"/>
      <c r="RU691" s="226"/>
      <c r="RV691" s="226"/>
      <c r="RW691" s="226"/>
      <c r="RX691" s="226"/>
      <c r="RY691" s="226"/>
      <c r="RZ691" s="226"/>
      <c r="SA691" s="226"/>
      <c r="SB691" s="226"/>
      <c r="SC691" s="226"/>
      <c r="SD691" s="226"/>
      <c r="SE691" s="226"/>
      <c r="SF691" s="226"/>
      <c r="SG691" s="226"/>
      <c r="SH691" s="226"/>
      <c r="SI691" s="226"/>
      <c r="SJ691" s="226"/>
      <c r="SK691" s="226"/>
      <c r="SL691" s="226"/>
      <c r="SM691" s="226"/>
      <c r="SN691" s="226"/>
      <c r="SO691" s="226"/>
      <c r="SP691" s="226"/>
      <c r="SQ691" s="226"/>
      <c r="SR691" s="226"/>
      <c r="SS691" s="226"/>
      <c r="ST691" s="226"/>
      <c r="SU691" s="226"/>
      <c r="SV691" s="226"/>
      <c r="SW691" s="226"/>
      <c r="SX691" s="226"/>
      <c r="SY691" s="226"/>
      <c r="SZ691" s="226"/>
      <c r="TA691" s="226"/>
      <c r="TB691" s="226"/>
      <c r="TC691" s="226"/>
      <c r="TD691" s="226"/>
      <c r="TE691" s="226"/>
      <c r="TF691" s="226"/>
      <c r="TG691" s="226"/>
      <c r="TH691" s="226"/>
      <c r="TI691" s="226"/>
      <c r="TJ691" s="226"/>
      <c r="TK691" s="226"/>
      <c r="TL691" s="226"/>
      <c r="TM691" s="226"/>
      <c r="TN691" s="226"/>
      <c r="TO691" s="226"/>
      <c r="TP691" s="226"/>
      <c r="TQ691" s="226"/>
      <c r="TR691" s="226"/>
      <c r="TS691" s="226"/>
      <c r="TT691" s="226"/>
      <c r="TU691" s="226"/>
      <c r="TV691" s="226"/>
      <c r="TW691" s="226"/>
      <c r="TX691" s="226"/>
      <c r="TY691" s="226"/>
      <c r="TZ691" s="226"/>
      <c r="UA691" s="226"/>
      <c r="UB691" s="226"/>
      <c r="UC691" s="226"/>
      <c r="UD691" s="226"/>
      <c r="UE691" s="226"/>
      <c r="UF691" s="226"/>
      <c r="UG691" s="226"/>
      <c r="UH691" s="226"/>
      <c r="UI691" s="226"/>
      <c r="UJ691" s="226"/>
      <c r="UK691" s="226"/>
      <c r="UL691" s="226"/>
      <c r="UM691" s="226"/>
      <c r="UN691" s="226"/>
      <c r="UO691" s="226"/>
      <c r="UP691" s="226"/>
      <c r="UQ691" s="226"/>
      <c r="UR691" s="226"/>
      <c r="US691" s="226"/>
      <c r="UT691" s="226"/>
      <c r="UU691" s="226"/>
      <c r="UV691" s="226"/>
      <c r="UW691" s="226"/>
      <c r="UX691" s="226"/>
      <c r="UY691" s="226"/>
      <c r="UZ691" s="226"/>
      <c r="VA691" s="226"/>
      <c r="VB691" s="226"/>
      <c r="VC691" s="226"/>
      <c r="VD691" s="226"/>
      <c r="VE691" s="226"/>
      <c r="VF691" s="226"/>
      <c r="VG691" s="226"/>
      <c r="VH691" s="226"/>
      <c r="VI691" s="226"/>
      <c r="VJ691" s="226"/>
      <c r="VK691" s="226"/>
      <c r="VL691" s="226"/>
      <c r="VM691" s="226"/>
      <c r="VN691" s="226"/>
      <c r="VO691" s="226"/>
      <c r="VP691" s="226"/>
      <c r="VQ691" s="226"/>
      <c r="VR691" s="226"/>
      <c r="VS691" s="226"/>
      <c r="VT691" s="226"/>
      <c r="VU691" s="226"/>
      <c r="VV691" s="226"/>
      <c r="VW691" s="226"/>
      <c r="VX691" s="226"/>
      <c r="VY691" s="226"/>
      <c r="VZ691" s="226"/>
      <c r="WA691" s="226"/>
      <c r="WB691" s="226"/>
      <c r="WC691" s="226"/>
      <c r="WD691" s="226"/>
      <c r="WE691" s="226"/>
      <c r="WF691" s="226"/>
      <c r="WG691" s="226"/>
      <c r="WH691" s="226"/>
      <c r="WI691" s="226"/>
      <c r="WJ691" s="226"/>
      <c r="WK691" s="226"/>
      <c r="WL691" s="226"/>
      <c r="WM691" s="226"/>
      <c r="WN691" s="226"/>
      <c r="WO691" s="226"/>
      <c r="WP691" s="226"/>
      <c r="WQ691" s="226"/>
      <c r="WR691" s="226"/>
      <c r="WS691" s="226"/>
      <c r="WT691" s="226"/>
      <c r="WU691" s="226"/>
      <c r="WV691" s="226"/>
      <c r="WW691" s="226"/>
      <c r="WX691" s="226"/>
      <c r="WY691" s="226"/>
      <c r="WZ691" s="226"/>
      <c r="XA691" s="226"/>
      <c r="XB691" s="226"/>
      <c r="XC691" s="226"/>
      <c r="XD691" s="226"/>
      <c r="XE691" s="226"/>
      <c r="XF691" s="226"/>
      <c r="XG691" s="226"/>
      <c r="XH691" s="226"/>
      <c r="XI691" s="226"/>
      <c r="XJ691" s="226"/>
      <c r="XK691" s="226"/>
      <c r="XL691" s="226"/>
      <c r="XM691" s="226"/>
      <c r="XN691" s="226"/>
      <c r="XO691" s="226"/>
      <c r="XP691" s="226"/>
      <c r="XQ691" s="226"/>
      <c r="XR691" s="226"/>
      <c r="XS691" s="226"/>
      <c r="XT691" s="226"/>
      <c r="XU691" s="226"/>
      <c r="XV691" s="226"/>
      <c r="XW691" s="226"/>
      <c r="XX691" s="226"/>
      <c r="XY691" s="226"/>
      <c r="XZ691" s="226"/>
      <c r="YA691" s="226"/>
      <c r="YB691" s="226"/>
      <c r="YC691" s="226"/>
      <c r="YD691" s="226"/>
      <c r="YE691" s="226"/>
      <c r="YF691" s="226"/>
      <c r="YG691" s="226"/>
      <c r="YH691" s="226"/>
      <c r="YI691" s="226"/>
      <c r="YJ691" s="226"/>
      <c r="YK691" s="226"/>
      <c r="YL691" s="226"/>
      <c r="YM691" s="226"/>
      <c r="YN691" s="226"/>
      <c r="YO691" s="226"/>
      <c r="YP691" s="226"/>
      <c r="YQ691" s="226"/>
      <c r="YR691" s="226"/>
      <c r="YS691" s="226"/>
      <c r="YT691" s="226"/>
      <c r="YU691" s="226"/>
      <c r="YV691" s="226"/>
      <c r="YW691" s="226"/>
      <c r="YX691" s="226"/>
      <c r="YY691" s="226"/>
      <c r="YZ691" s="226"/>
      <c r="ZA691" s="226"/>
      <c r="ZB691" s="226"/>
      <c r="ZC691" s="226"/>
      <c r="ZD691" s="226"/>
      <c r="ZE691" s="226"/>
      <c r="ZF691" s="226"/>
      <c r="ZG691" s="226"/>
      <c r="ZH691" s="226"/>
      <c r="ZI691" s="226"/>
      <c r="ZJ691" s="226"/>
      <c r="ZK691" s="226"/>
      <c r="ZL691" s="226"/>
      <c r="ZM691" s="226"/>
      <c r="ZN691" s="226"/>
      <c r="ZO691" s="226"/>
      <c r="ZP691" s="226"/>
      <c r="ZQ691" s="226"/>
      <c r="ZR691" s="226"/>
      <c r="ZS691" s="226"/>
      <c r="ZT691" s="226"/>
      <c r="ZU691" s="226"/>
      <c r="ZV691" s="226"/>
      <c r="ZW691" s="226"/>
      <c r="ZX691" s="226"/>
      <c r="ZY691" s="226"/>
      <c r="ZZ691" s="226"/>
      <c r="AAA691" s="226"/>
      <c r="AAB691" s="226"/>
      <c r="AAC691" s="226"/>
      <c r="AAD691" s="226"/>
      <c r="AAE691" s="226"/>
      <c r="AAF691" s="226"/>
      <c r="AAG691" s="226"/>
      <c r="AAH691" s="226"/>
      <c r="AAI691" s="226"/>
      <c r="AAJ691" s="226"/>
      <c r="AAK691" s="226"/>
      <c r="AAL691" s="226"/>
      <c r="AAM691" s="226"/>
      <c r="AAN691" s="226"/>
      <c r="AAO691" s="226"/>
      <c r="AAP691" s="226"/>
      <c r="AAQ691" s="226"/>
      <c r="AAR691" s="226"/>
      <c r="AAS691" s="226"/>
      <c r="AAT691" s="226"/>
      <c r="AAU691" s="226"/>
      <c r="AAV691" s="226"/>
      <c r="AAW691" s="226"/>
      <c r="AAX691" s="226"/>
      <c r="AAY691" s="226"/>
      <c r="AAZ691" s="226"/>
      <c r="ABA691" s="226"/>
      <c r="ABB691" s="226"/>
      <c r="ABC691" s="226"/>
      <c r="ABD691" s="226"/>
      <c r="ABE691" s="226"/>
      <c r="ABF691" s="226"/>
      <c r="ABG691" s="226"/>
      <c r="ABH691" s="226"/>
      <c r="ABI691" s="226"/>
      <c r="ABJ691" s="226"/>
      <c r="ABK691" s="226"/>
      <c r="ABL691" s="226"/>
      <c r="ABM691" s="226"/>
      <c r="ABN691" s="226"/>
      <c r="ABO691" s="226"/>
      <c r="ABP691" s="226"/>
      <c r="ABQ691" s="226"/>
      <c r="ABR691" s="226"/>
      <c r="ABS691" s="226"/>
      <c r="ABT691" s="226"/>
      <c r="ABU691" s="226"/>
      <c r="ABV691" s="226"/>
      <c r="ABW691" s="226"/>
      <c r="ABX691" s="226"/>
      <c r="ABY691" s="226"/>
      <c r="ABZ691" s="226"/>
      <c r="ACA691" s="226"/>
      <c r="ACB691" s="226"/>
      <c r="ACC691" s="226"/>
      <c r="ACD691" s="226"/>
      <c r="ACE691" s="226"/>
      <c r="ACF691" s="226"/>
      <c r="ACG691" s="226"/>
      <c r="ACH691" s="226"/>
      <c r="ACI691" s="226"/>
      <c r="ACJ691" s="226"/>
      <c r="ACK691" s="226"/>
      <c r="ACL691" s="226"/>
      <c r="ACM691" s="226"/>
      <c r="ACN691" s="226"/>
      <c r="ACO691" s="226"/>
      <c r="ACP691" s="226"/>
      <c r="ACQ691" s="226"/>
      <c r="ACR691" s="226"/>
      <c r="ACS691" s="226"/>
      <c r="ACT691" s="226"/>
      <c r="ACU691" s="226"/>
      <c r="ACV691" s="226"/>
      <c r="ACW691" s="226"/>
      <c r="ACX691" s="226"/>
      <c r="ACY691" s="226"/>
      <c r="ACZ691" s="226"/>
      <c r="ADA691" s="226"/>
      <c r="ADB691" s="226"/>
      <c r="ADC691" s="226"/>
      <c r="ADD691" s="226"/>
      <c r="ADE691" s="226"/>
      <c r="ADF691" s="226"/>
      <c r="ADG691" s="226"/>
      <c r="ADH691" s="226"/>
      <c r="ADI691" s="226"/>
      <c r="ADJ691" s="226"/>
      <c r="ADK691" s="226"/>
      <c r="ADL691" s="226"/>
      <c r="ADM691" s="226"/>
      <c r="ADN691" s="226"/>
      <c r="ADO691" s="226"/>
      <c r="ADP691" s="226"/>
      <c r="ADQ691" s="226"/>
      <c r="ADR691" s="226"/>
      <c r="ADS691" s="226"/>
      <c r="ADT691" s="226"/>
      <c r="ADU691" s="226"/>
      <c r="ADV691" s="226"/>
      <c r="ADW691" s="226"/>
      <c r="ADX691" s="226"/>
      <c r="ADY691" s="226"/>
      <c r="ADZ691" s="226"/>
      <c r="AEA691" s="226"/>
      <c r="AEB691" s="226"/>
      <c r="AEC691" s="226"/>
      <c r="AED691" s="226"/>
      <c r="AEE691" s="226"/>
      <c r="AEF691" s="226"/>
      <c r="AEG691" s="226"/>
      <c r="AEH691" s="226"/>
      <c r="AEI691" s="226"/>
      <c r="AEJ691" s="226"/>
      <c r="AEK691" s="226"/>
      <c r="AEL691" s="226"/>
      <c r="AEM691" s="226"/>
      <c r="AEN691" s="226"/>
      <c r="AEO691" s="226"/>
      <c r="AEP691" s="226"/>
      <c r="AEQ691" s="226"/>
      <c r="AER691" s="226"/>
      <c r="AES691" s="226"/>
      <c r="AET691" s="226"/>
      <c r="AEU691" s="226"/>
      <c r="AEV691" s="226"/>
      <c r="AEW691" s="226"/>
      <c r="AEX691" s="226"/>
      <c r="AEY691" s="226"/>
      <c r="AEZ691" s="226"/>
      <c r="AFA691" s="226"/>
      <c r="AFB691" s="226"/>
      <c r="AFC691" s="226"/>
      <c r="AFD691" s="226"/>
      <c r="AFE691" s="226"/>
      <c r="AFF691" s="226"/>
      <c r="AFG691" s="226"/>
      <c r="AFH691" s="226"/>
      <c r="AFI691" s="226"/>
      <c r="AFJ691" s="226"/>
      <c r="AFK691" s="226"/>
      <c r="AFL691" s="226"/>
      <c r="AFM691" s="226"/>
      <c r="AFN691" s="226"/>
      <c r="AFO691" s="226"/>
      <c r="AFP691" s="226"/>
      <c r="AFQ691" s="226"/>
      <c r="AFR691" s="226"/>
      <c r="AFS691" s="226"/>
      <c r="AFT691" s="226"/>
      <c r="AFU691" s="226"/>
      <c r="AFV691" s="226"/>
      <c r="AFW691" s="226"/>
      <c r="AFX691" s="226"/>
      <c r="AFY691" s="226"/>
      <c r="AFZ691" s="226"/>
      <c r="AGA691" s="226"/>
      <c r="AGB691" s="226"/>
      <c r="AGC691" s="226"/>
      <c r="AGD691" s="226"/>
      <c r="AGE691" s="226"/>
      <c r="AGF691" s="226"/>
      <c r="AGG691" s="226"/>
      <c r="AGH691" s="226"/>
      <c r="AGI691" s="226"/>
      <c r="AGJ691" s="226"/>
      <c r="AGK691" s="226"/>
      <c r="AGL691" s="226"/>
      <c r="AGM691" s="226"/>
      <c r="AGN691" s="226"/>
      <c r="AGO691" s="226"/>
      <c r="AGP691" s="226"/>
      <c r="AGQ691" s="226"/>
      <c r="AGR691" s="226"/>
      <c r="AGS691" s="226"/>
      <c r="AGT691" s="226"/>
      <c r="AGU691" s="226"/>
      <c r="AGV691" s="226"/>
      <c r="AGW691" s="226"/>
      <c r="AGX691" s="226"/>
      <c r="AGY691" s="226"/>
      <c r="AGZ691" s="226"/>
      <c r="AHA691" s="226"/>
      <c r="AHB691" s="226"/>
      <c r="AHC691" s="226"/>
      <c r="AHD691" s="226"/>
      <c r="AHE691" s="226"/>
      <c r="AHF691" s="226"/>
      <c r="AHG691" s="226"/>
      <c r="AHH691" s="226"/>
      <c r="AHI691" s="226"/>
      <c r="AHJ691" s="226"/>
      <c r="AHK691" s="226"/>
      <c r="AHL691" s="226"/>
      <c r="AHM691" s="226"/>
      <c r="AHN691" s="226"/>
      <c r="AHO691" s="226"/>
      <c r="AHP691" s="226"/>
      <c r="AHQ691" s="226"/>
      <c r="AHR691" s="226"/>
      <c r="AHS691" s="226"/>
      <c r="AHT691" s="226"/>
      <c r="AHU691" s="226"/>
      <c r="AHV691" s="226"/>
      <c r="AHW691" s="226"/>
      <c r="AHX691" s="226"/>
      <c r="AHY691" s="226"/>
      <c r="AHZ691" s="226"/>
      <c r="AIA691" s="226"/>
      <c r="AIB691" s="226"/>
      <c r="AIC691" s="226"/>
      <c r="AID691" s="226"/>
      <c r="AIE691" s="226"/>
      <c r="AIF691" s="226"/>
      <c r="AIG691" s="226"/>
      <c r="AIH691" s="226"/>
      <c r="AII691" s="226"/>
      <c r="AIJ691" s="226"/>
      <c r="AIK691" s="226"/>
      <c r="AIL691" s="226"/>
      <c r="AIM691" s="226"/>
      <c r="AIN691" s="226"/>
      <c r="AIO691" s="226"/>
      <c r="AIP691" s="226"/>
      <c r="AIQ691" s="226"/>
      <c r="AIR691" s="226"/>
      <c r="AIS691" s="226"/>
      <c r="AIT691" s="226"/>
      <c r="AIU691" s="226"/>
      <c r="AIV691" s="226"/>
      <c r="AIW691" s="226"/>
      <c r="AIX691" s="226"/>
      <c r="AIY691" s="226"/>
      <c r="AIZ691" s="226"/>
      <c r="AJA691" s="226"/>
      <c r="AJB691" s="226"/>
      <c r="AJC691" s="226"/>
      <c r="AJD691" s="226"/>
      <c r="AJE691" s="226"/>
      <c r="AJF691" s="226"/>
      <c r="AJG691" s="226"/>
      <c r="AJH691" s="226"/>
      <c r="AJI691" s="226"/>
      <c r="AJJ691" s="226"/>
      <c r="AJK691" s="226"/>
      <c r="AJL691" s="226"/>
      <c r="AJM691" s="226"/>
      <c r="AJN691" s="226"/>
      <c r="AJO691" s="226"/>
      <c r="AJP691" s="226"/>
      <c r="AJQ691" s="226"/>
      <c r="AJR691" s="226"/>
      <c r="AJS691" s="226"/>
      <c r="AJT691" s="226"/>
      <c r="AJU691" s="226"/>
      <c r="AJV691" s="226"/>
      <c r="AJW691" s="226"/>
      <c r="AJX691" s="226"/>
      <c r="AJY691" s="226"/>
      <c r="AJZ691" s="226"/>
      <c r="AKA691" s="226"/>
      <c r="AKB691" s="226"/>
      <c r="AKC691" s="226"/>
      <c r="AKD691" s="226"/>
      <c r="AKE691" s="226"/>
      <c r="AKF691" s="226"/>
      <c r="AKG691" s="226"/>
      <c r="AKH691" s="226"/>
      <c r="AKI691" s="226"/>
      <c r="AKJ691" s="226"/>
      <c r="AKK691" s="226"/>
      <c r="AKL691" s="226"/>
      <c r="AKM691" s="226"/>
      <c r="AKN691" s="226"/>
      <c r="AKO691" s="226"/>
      <c r="AKP691" s="226"/>
      <c r="AKQ691" s="226"/>
      <c r="AKR691" s="226"/>
      <c r="AKS691" s="226"/>
      <c r="AKT691" s="226"/>
      <c r="AKU691" s="226"/>
      <c r="AKV691" s="226"/>
      <c r="AKW691" s="226"/>
      <c r="AKX691" s="226"/>
      <c r="AKY691" s="226"/>
      <c r="AKZ691" s="226"/>
      <c r="ALA691" s="226"/>
      <c r="ALB691" s="226"/>
      <c r="ALC691" s="226"/>
      <c r="ALD691" s="226"/>
      <c r="ALE691" s="226"/>
      <c r="ALF691" s="226"/>
      <c r="ALG691" s="226"/>
      <c r="ALH691" s="226"/>
      <c r="ALI691" s="226"/>
      <c r="ALJ691" s="226"/>
      <c r="ALK691" s="226"/>
      <c r="ALL691" s="226"/>
      <c r="ALM691" s="226"/>
      <c r="ALN691" s="226"/>
      <c r="ALO691" s="226"/>
      <c r="ALP691" s="226"/>
      <c r="ALQ691" s="226"/>
      <c r="ALR691" s="226"/>
      <c r="ALS691" s="226"/>
      <c r="ALT691" s="226"/>
      <c r="ALU691" s="226"/>
      <c r="ALV691" s="226"/>
      <c r="ALW691" s="226"/>
      <c r="ALX691" s="226"/>
      <c r="ALY691" s="226"/>
      <c r="ALZ691" s="226"/>
      <c r="AMA691" s="226"/>
      <c r="AMB691" s="226"/>
      <c r="AMC691" s="226"/>
      <c r="AMD691" s="226"/>
      <c r="AME691" s="226"/>
      <c r="AMF691" s="226"/>
      <c r="AMG691" s="226"/>
      <c r="AMH691" s="226"/>
      <c r="AMI691" s="226"/>
      <c r="AMJ691" s="226"/>
      <c r="AMK691" s="226"/>
      <c r="AML691" s="226"/>
      <c r="AMM691" s="226"/>
      <c r="AMN691" s="226"/>
      <c r="AMO691" s="226"/>
      <c r="AMP691" s="226"/>
      <c r="AMQ691" s="226"/>
      <c r="AMR691" s="226"/>
      <c r="AMS691" s="226"/>
      <c r="AMT691" s="226"/>
      <c r="AMU691" s="226"/>
      <c r="AMV691" s="226"/>
      <c r="AMW691" s="226"/>
      <c r="AMX691" s="226"/>
    </row>
    <row r="692" spans="1:1038" ht="18" customHeight="1">
      <c r="A692" s="223">
        <v>43333</v>
      </c>
      <c r="B692" s="224" t="s">
        <v>1647</v>
      </c>
      <c r="D692" s="225" t="s">
        <v>1279</v>
      </c>
      <c r="E692" s="126">
        <v>89</v>
      </c>
      <c r="F692" s="126">
        <v>3</v>
      </c>
      <c r="G692" s="196" t="str">
        <f t="shared" si="336"/>
        <v>89-3</v>
      </c>
      <c r="H692" s="226">
        <v>43</v>
      </c>
      <c r="I692" s="126">
        <v>70</v>
      </c>
      <c r="J692" s="203">
        <f t="shared" si="354"/>
        <v>0</v>
      </c>
      <c r="K692" s="644" t="str">
        <f>IF(J693=1,IF(((VLOOKUP($G692,[3]Depth_Lookup!$A$3:$J$550,9,FALSE))-(I692/100))=0,"Good",IF(((VLOOKUP($G692,[3]Depth_Lookup!$A$3:$J$550,9,FALSE))-(I692/100))&gt;0,"Too Short","Too Long")))</f>
        <v>Good</v>
      </c>
      <c r="L692" s="171">
        <f>(VLOOKUP($G692,Depth_Lookup!$A$3:$J$410,10,FALSE))+(H692/100)</f>
        <v>229.68</v>
      </c>
      <c r="M692" s="171">
        <f>(VLOOKUP($G692,Depth_Lookup!$A$3:$J$410,10,FALSE))+(I692/100)</f>
        <v>229.95</v>
      </c>
      <c r="N692" s="127" t="s">
        <v>2221</v>
      </c>
      <c r="O692" s="126">
        <v>1</v>
      </c>
      <c r="P692" s="126" t="s">
        <v>853</v>
      </c>
      <c r="Q692" s="126" t="s">
        <v>125</v>
      </c>
      <c r="R692" s="196" t="str">
        <f t="shared" si="351"/>
        <v>SerpentinizedHarzburgite</v>
      </c>
      <c r="S692" s="126" t="s">
        <v>94</v>
      </c>
      <c r="T692" s="126" t="s">
        <v>94</v>
      </c>
      <c r="W692" s="126" t="s">
        <v>102</v>
      </c>
      <c r="X692" s="202">
        <f>VLOOKUP(W692,[3]definitions_list_lookup!$A$13:$B$19,2,0)</f>
        <v>5</v>
      </c>
      <c r="Y692" s="126" t="s">
        <v>90</v>
      </c>
      <c r="Z692" s="126" t="s">
        <v>91</v>
      </c>
      <c r="AA692" s="126" t="s">
        <v>1685</v>
      </c>
      <c r="AB692" s="126" t="s">
        <v>116</v>
      </c>
      <c r="AC692" s="126" t="s">
        <v>108</v>
      </c>
      <c r="AD692" s="126" t="s">
        <v>96</v>
      </c>
      <c r="AE692" s="128" t="s">
        <v>120</v>
      </c>
      <c r="AF692" s="196">
        <f>VLOOKUP(AE692,[3]definitions_list_mag!$V$12:$W$15,2,0)</f>
        <v>2</v>
      </c>
      <c r="AG692" s="129" t="s">
        <v>2223</v>
      </c>
      <c r="AI692" s="130">
        <f t="shared" si="355"/>
        <v>72</v>
      </c>
      <c r="AO692" s="130"/>
      <c r="AU692" s="130">
        <v>3</v>
      </c>
      <c r="AV692" s="126">
        <v>2</v>
      </c>
      <c r="AW692" s="126">
        <v>1</v>
      </c>
      <c r="AX692" s="126" t="s">
        <v>110</v>
      </c>
      <c r="AY692" s="126" t="s">
        <v>103</v>
      </c>
      <c r="BA692" s="130">
        <v>25</v>
      </c>
      <c r="BB692" s="126">
        <v>11</v>
      </c>
      <c r="BC692" s="126">
        <v>6</v>
      </c>
      <c r="BD692" s="126" t="s">
        <v>118</v>
      </c>
      <c r="BE692" s="126" t="s">
        <v>103</v>
      </c>
      <c r="BF692" s="126" t="s">
        <v>2067</v>
      </c>
      <c r="BG692" s="130"/>
      <c r="BM692" s="130"/>
      <c r="BY692" s="130"/>
      <c r="CF692" s="213">
        <f t="shared" si="352"/>
        <v>100</v>
      </c>
      <c r="CG692" s="131"/>
      <c r="CH692" s="132" t="s">
        <v>1558</v>
      </c>
      <c r="CI692" s="132">
        <v>90</v>
      </c>
      <c r="CJ692" s="132" t="s">
        <v>514</v>
      </c>
      <c r="CK692" s="133"/>
      <c r="CL692" s="134"/>
      <c r="CM692" s="134"/>
      <c r="CN692" s="134"/>
      <c r="CO692" s="134"/>
      <c r="CP692" s="134"/>
      <c r="CQ692" s="134"/>
      <c r="CR692" s="134"/>
      <c r="CS692" s="134"/>
      <c r="CT692" s="134"/>
      <c r="CU692" s="134"/>
      <c r="CV692" s="134"/>
      <c r="CW692" s="134"/>
      <c r="CX692" s="134"/>
      <c r="CY692" s="134"/>
      <c r="CZ692" s="134"/>
      <c r="DA692" s="134"/>
      <c r="DB692" s="134">
        <v>80</v>
      </c>
      <c r="DC692" s="130">
        <v>20</v>
      </c>
      <c r="DD692" s="134"/>
      <c r="DE692" s="134"/>
      <c r="DF692" s="134"/>
      <c r="DG692" s="134"/>
      <c r="DH692" s="134"/>
      <c r="DI692" s="134"/>
      <c r="DJ692" s="134"/>
      <c r="DK692" s="207">
        <f t="shared" si="353"/>
        <v>100</v>
      </c>
      <c r="DL692" s="131"/>
      <c r="DM692" s="134"/>
      <c r="DN692" s="134"/>
      <c r="DO692" s="136"/>
      <c r="DQ692" s="131"/>
      <c r="DR692" s="136"/>
      <c r="DS692" s="131"/>
      <c r="DT692" s="138" t="s">
        <v>2222</v>
      </c>
      <c r="DW692" s="214" t="e">
        <f>VLOOKUP(P692,[3]definitions_list_lookup!$K$30:$L$54,2,0)</f>
        <v>#N/A</v>
      </c>
      <c r="DX692" s="139" t="s">
        <v>1405</v>
      </c>
      <c r="DY692" s="139" t="s">
        <v>2217</v>
      </c>
      <c r="DZ692"/>
      <c r="EA692" s="104"/>
      <c r="ED692" s="229" t="s">
        <v>2517</v>
      </c>
      <c r="EE692" s="140"/>
      <c r="EG692" s="140"/>
      <c r="EI692" s="218"/>
      <c r="EJ692" s="143"/>
      <c r="EK692" s="221"/>
      <c r="EM692" s="109"/>
      <c r="EN692" s="109" t="s">
        <v>2046</v>
      </c>
      <c r="EV692" s="408">
        <v>15</v>
      </c>
      <c r="EW692" s="408">
        <v>270</v>
      </c>
      <c r="EX692" s="408">
        <v>38</v>
      </c>
      <c r="EY692" s="408">
        <v>180</v>
      </c>
      <c r="EZ692" s="192">
        <f t="shared" si="313"/>
        <v>18.929883120651198</v>
      </c>
      <c r="FA692" s="192">
        <f t="shared" si="314"/>
        <v>18.929883120651198</v>
      </c>
      <c r="FB692" s="192">
        <f t="shared" si="315"/>
        <v>50.444777974494642</v>
      </c>
      <c r="FC692" s="192">
        <f t="shared" si="316"/>
        <v>108.9298831206512</v>
      </c>
      <c r="FD692" s="192">
        <f t="shared" si="317"/>
        <v>39.555222025505358</v>
      </c>
      <c r="FE692" s="193">
        <f t="shared" si="318"/>
        <v>198.9298831206512</v>
      </c>
      <c r="FF692" s="194">
        <f t="shared" si="319"/>
        <v>39.555222025505358</v>
      </c>
      <c r="FI692" s="778">
        <f t="shared" si="324"/>
        <v>0</v>
      </c>
      <c r="FJ692" s="779">
        <f t="shared" si="325"/>
        <v>39.555222025505358</v>
      </c>
      <c r="FK692" s="779">
        <f t="shared" si="326"/>
        <v>50.444777974494642</v>
      </c>
      <c r="FL692" s="780">
        <f t="shared" si="327"/>
        <v>0.8804274660924476</v>
      </c>
      <c r="FM692" s="169">
        <f t="shared" si="328"/>
        <v>0.77101116898308297</v>
      </c>
      <c r="FN692" s="783">
        <f t="shared" si="329"/>
        <v>0</v>
      </c>
    </row>
    <row r="693" spans="1:1038" s="432" customFormat="1" ht="18" customHeight="1">
      <c r="A693" s="547">
        <v>43333</v>
      </c>
      <c r="B693" s="524" t="s">
        <v>1647</v>
      </c>
      <c r="C693" s="422"/>
      <c r="D693" s="525" t="s">
        <v>1279</v>
      </c>
      <c r="E693" s="422">
        <v>89</v>
      </c>
      <c r="F693" s="422">
        <v>4</v>
      </c>
      <c r="G693" s="526" t="str">
        <f t="shared" si="336"/>
        <v>89-4</v>
      </c>
      <c r="H693" s="422">
        <v>0</v>
      </c>
      <c r="I693" s="422">
        <v>44</v>
      </c>
      <c r="J693" s="527">
        <f t="shared" si="354"/>
        <v>1</v>
      </c>
      <c r="K693" s="528" t="b">
        <f>IF(J694=1,IF(((VLOOKUP($G693,[3]Depth_Lookup!$A$3:$J$550,9,FALSE))-(I693/100))=0,"Good",IF(((VLOOKUP($G693,[3]Depth_Lookup!$A$3:$J$550,9,FALSE))-(I693/100))&gt;0,"Too Short","Too Long")))</f>
        <v>0</v>
      </c>
      <c r="L693" s="171">
        <f>(VLOOKUP($G693,Depth_Lookup!$A$3:$J$410,10,FALSE))+(H693/100)</f>
        <v>229.95</v>
      </c>
      <c r="M693" s="171">
        <f>(VLOOKUP($G693,Depth_Lookup!$A$3:$J$410,10,FALSE))+(I693/100)</f>
        <v>230.39</v>
      </c>
      <c r="N693" s="441" t="s">
        <v>2221</v>
      </c>
      <c r="O693" s="422">
        <v>1</v>
      </c>
      <c r="P693" s="422" t="s">
        <v>853</v>
      </c>
      <c r="Q693" s="422" t="s">
        <v>125</v>
      </c>
      <c r="R693" s="526" t="str">
        <f t="shared" si="351"/>
        <v>SerpentinizedHarzburgite</v>
      </c>
      <c r="S693" s="422" t="s">
        <v>94</v>
      </c>
      <c r="T693" s="422" t="s">
        <v>115</v>
      </c>
      <c r="U693" s="422"/>
      <c r="V693" s="422"/>
      <c r="W693" s="422" t="s">
        <v>102</v>
      </c>
      <c r="X693" s="529">
        <f>VLOOKUP(W693,[3]definitions_list_lookup!$A$13:$B$19,2,0)</f>
        <v>5</v>
      </c>
      <c r="Y693" s="422" t="s">
        <v>90</v>
      </c>
      <c r="Z693" s="422" t="s">
        <v>91</v>
      </c>
      <c r="AA693" s="422" t="s">
        <v>1685</v>
      </c>
      <c r="AB693" s="422"/>
      <c r="AC693" s="422"/>
      <c r="AD693" s="422"/>
      <c r="AE693" s="423"/>
      <c r="AF693" s="526" t="e">
        <f>VLOOKUP(AE693,[3]definitions_list_mag!$V$12:$W$15,2,0)</f>
        <v>#N/A</v>
      </c>
      <c r="AG693" s="530"/>
      <c r="AH693" s="422"/>
      <c r="AI693" s="426">
        <f t="shared" si="355"/>
        <v>74</v>
      </c>
      <c r="AJ693" s="422"/>
      <c r="AK693" s="422"/>
      <c r="AL693" s="422"/>
      <c r="AM693" s="422"/>
      <c r="AN693" s="422"/>
      <c r="AO693" s="426"/>
      <c r="AP693" s="422"/>
      <c r="AQ693" s="422"/>
      <c r="AR693" s="422"/>
      <c r="AS693" s="422"/>
      <c r="AT693" s="422"/>
      <c r="AU693" s="426">
        <v>1</v>
      </c>
      <c r="AV693" s="422">
        <v>1</v>
      </c>
      <c r="AW693" s="422">
        <v>0.5</v>
      </c>
      <c r="AX693" s="422" t="s">
        <v>110</v>
      </c>
      <c r="AY693" s="422" t="s">
        <v>103</v>
      </c>
      <c r="AZ693" s="422"/>
      <c r="BA693" s="426">
        <v>25</v>
      </c>
      <c r="BB693" s="422">
        <v>7</v>
      </c>
      <c r="BC693" s="422">
        <v>3</v>
      </c>
      <c r="BD693" s="422" t="s">
        <v>118</v>
      </c>
      <c r="BE693" s="422" t="s">
        <v>103</v>
      </c>
      <c r="BF693" s="422" t="s">
        <v>2067</v>
      </c>
      <c r="BG693" s="426"/>
      <c r="BH693" s="422"/>
      <c r="BI693" s="422"/>
      <c r="BJ693" s="422"/>
      <c r="BK693" s="422"/>
      <c r="BL693" s="422"/>
      <c r="BM693" s="426"/>
      <c r="BN693" s="422"/>
      <c r="BO693" s="422"/>
      <c r="BP693" s="422"/>
      <c r="BQ693" s="422"/>
      <c r="BR693" s="422"/>
      <c r="BS693" s="422"/>
      <c r="BT693" s="422"/>
      <c r="BU693" s="422"/>
      <c r="BV693" s="422"/>
      <c r="BW693" s="422"/>
      <c r="BX693" s="422"/>
      <c r="BY693" s="426"/>
      <c r="BZ693" s="422"/>
      <c r="CA693" s="422"/>
      <c r="CB693" s="422"/>
      <c r="CC693" s="422"/>
      <c r="CD693" s="422"/>
      <c r="CE693" s="422"/>
      <c r="CF693" s="531">
        <f t="shared" si="352"/>
        <v>100</v>
      </c>
      <c r="CG693" s="166"/>
      <c r="CH693" s="163" t="s">
        <v>1558</v>
      </c>
      <c r="CI693" s="163">
        <v>90</v>
      </c>
      <c r="CJ693" s="163" t="s">
        <v>514</v>
      </c>
      <c r="CK693" s="164"/>
      <c r="CL693" s="165"/>
      <c r="CM693" s="165"/>
      <c r="CN693" s="165"/>
      <c r="CO693" s="165"/>
      <c r="CP693" s="165"/>
      <c r="CQ693" s="165"/>
      <c r="CR693" s="165"/>
      <c r="CS693" s="165"/>
      <c r="CT693" s="165"/>
      <c r="CU693" s="165"/>
      <c r="CV693" s="165"/>
      <c r="CW693" s="165"/>
      <c r="CX693" s="165"/>
      <c r="CY693" s="165"/>
      <c r="CZ693" s="165"/>
      <c r="DA693" s="165"/>
      <c r="DB693" s="165">
        <v>80</v>
      </c>
      <c r="DC693" s="426">
        <v>20</v>
      </c>
      <c r="DD693" s="165"/>
      <c r="DE693" s="165"/>
      <c r="DF693" s="165"/>
      <c r="DG693" s="165"/>
      <c r="DH693" s="165"/>
      <c r="DI693" s="165"/>
      <c r="DJ693" s="165"/>
      <c r="DK693" s="209">
        <f t="shared" si="353"/>
        <v>100</v>
      </c>
      <c r="DL693" s="166"/>
      <c r="DM693" s="165"/>
      <c r="DN693" s="165"/>
      <c r="DO693" s="167"/>
      <c r="DQ693" s="166"/>
      <c r="DR693" s="167"/>
      <c r="DS693" s="166"/>
      <c r="DT693" s="555" t="s">
        <v>2222</v>
      </c>
      <c r="DU693" s="429"/>
      <c r="DV693" s="429"/>
      <c r="DW693" s="532" t="e">
        <f>VLOOKUP(P693,[3]definitions_list_lookup!$K$30:$L$54,2,0)</f>
        <v>#N/A</v>
      </c>
      <c r="DX693" s="443" t="s">
        <v>1405</v>
      </c>
      <c r="DY693" s="443" t="s">
        <v>2224</v>
      </c>
      <c r="DZ693" s="533"/>
      <c r="EA693" s="534"/>
      <c r="EB693" s="429"/>
      <c r="EC693" s="534"/>
      <c r="ED693" s="229" t="s">
        <v>2517</v>
      </c>
      <c r="EE693" s="535"/>
      <c r="EF693" s="536"/>
      <c r="EG693" s="535"/>
      <c r="EH693" s="537"/>
      <c r="EI693" s="538"/>
      <c r="EJ693" s="539"/>
      <c r="EK693" s="540"/>
      <c r="EL693" s="535"/>
      <c r="EM693" s="537"/>
      <c r="EN693" s="537"/>
      <c r="EO693" s="541"/>
      <c r="EP693" s="541"/>
      <c r="EQ693" s="541"/>
      <c r="ER693" s="541"/>
      <c r="ES693" s="541"/>
      <c r="ET693" s="541"/>
      <c r="EU693" s="541"/>
      <c r="EV693" s="542"/>
      <c r="EW693" s="542"/>
      <c r="EX693" s="542"/>
      <c r="EY693" s="542"/>
      <c r="EZ693" s="192" t="e">
        <f t="shared" si="313"/>
        <v>#DIV/0!</v>
      </c>
      <c r="FA693" s="192" t="e">
        <f t="shared" si="314"/>
        <v>#DIV/0!</v>
      </c>
      <c r="FB693" s="192" t="e">
        <f t="shared" si="315"/>
        <v>#DIV/0!</v>
      </c>
      <c r="FC693" s="192" t="e">
        <f t="shared" si="316"/>
        <v>#DIV/0!</v>
      </c>
      <c r="FD693" s="192" t="e">
        <f t="shared" si="317"/>
        <v>#DIV/0!</v>
      </c>
      <c r="FE693" s="193" t="e">
        <f t="shared" si="318"/>
        <v>#DIV/0!</v>
      </c>
      <c r="FF693" s="194" t="e">
        <f t="shared" si="319"/>
        <v>#DIV/0!</v>
      </c>
      <c r="FG693" s="535"/>
      <c r="FH693" s="537"/>
      <c r="FI693" s="778">
        <f t="shared" si="324"/>
        <v>0</v>
      </c>
      <c r="FJ693" s="779" t="e">
        <f t="shared" si="325"/>
        <v>#DIV/0!</v>
      </c>
      <c r="FK693" s="779" t="e">
        <f t="shared" si="326"/>
        <v>#DIV/0!</v>
      </c>
      <c r="FL693" s="780" t="e">
        <f t="shared" si="327"/>
        <v>#DIV/0!</v>
      </c>
      <c r="FM693" s="169" t="e">
        <f t="shared" si="328"/>
        <v>#DIV/0!</v>
      </c>
      <c r="FN693" s="783" t="e">
        <f t="shared" si="329"/>
        <v>#DIV/0!</v>
      </c>
      <c r="FO693" s="422"/>
      <c r="FP693" s="422"/>
      <c r="FQ693" s="422"/>
      <c r="FR693" s="422"/>
      <c r="FS693" s="422"/>
      <c r="FT693" s="422"/>
      <c r="FU693" s="422"/>
      <c r="FV693" s="422"/>
      <c r="FW693" s="422"/>
      <c r="FX693" s="422"/>
      <c r="FY693" s="422"/>
      <c r="FZ693" s="422"/>
      <c r="GA693" s="422"/>
      <c r="GB693" s="422"/>
      <c r="GC693" s="422"/>
      <c r="GD693" s="422"/>
      <c r="GE693" s="422"/>
      <c r="GF693" s="422"/>
      <c r="GG693" s="422"/>
      <c r="GH693" s="422"/>
      <c r="GI693" s="422"/>
      <c r="GJ693" s="422"/>
      <c r="GK693" s="422"/>
      <c r="GL693" s="422"/>
      <c r="GM693" s="422"/>
      <c r="GN693" s="422"/>
      <c r="GO693" s="422"/>
      <c r="GP693" s="422"/>
      <c r="GQ693" s="422"/>
      <c r="GR693" s="422"/>
      <c r="GS693" s="422"/>
      <c r="GT693" s="422"/>
      <c r="GU693" s="422"/>
      <c r="GV693" s="422"/>
      <c r="GW693" s="422"/>
      <c r="GX693" s="422"/>
      <c r="GY693" s="422"/>
      <c r="GZ693" s="422"/>
      <c r="HA693" s="422"/>
      <c r="HB693" s="422"/>
      <c r="HC693" s="422"/>
      <c r="HD693" s="422"/>
      <c r="HE693" s="422"/>
      <c r="HF693" s="422"/>
      <c r="HG693" s="422"/>
      <c r="HH693" s="422"/>
      <c r="HI693" s="422"/>
      <c r="HJ693" s="422"/>
      <c r="HK693" s="422"/>
      <c r="HL693" s="422"/>
      <c r="HM693" s="422"/>
      <c r="HN693" s="422"/>
      <c r="HO693" s="422"/>
      <c r="HP693" s="422"/>
      <c r="HQ693" s="422"/>
      <c r="HR693" s="422"/>
      <c r="HS693" s="422"/>
      <c r="HT693" s="422"/>
      <c r="HU693" s="422"/>
      <c r="HV693" s="422"/>
      <c r="HW693" s="422"/>
      <c r="HX693" s="422"/>
      <c r="HY693" s="422"/>
      <c r="HZ693" s="422"/>
      <c r="IA693" s="422"/>
      <c r="IB693" s="422"/>
      <c r="IC693" s="422"/>
      <c r="ID693" s="422"/>
      <c r="IE693" s="422"/>
      <c r="IF693" s="422"/>
      <c r="IG693" s="422"/>
      <c r="IH693" s="422"/>
      <c r="II693" s="422"/>
      <c r="IJ693" s="422"/>
      <c r="IK693" s="422"/>
      <c r="IL693" s="422"/>
      <c r="IM693" s="422"/>
      <c r="IN693" s="422"/>
      <c r="IO693" s="422"/>
      <c r="IP693" s="422"/>
      <c r="IQ693" s="422"/>
      <c r="IR693" s="422"/>
      <c r="IS693" s="422"/>
      <c r="IT693" s="422"/>
      <c r="IU693" s="422"/>
      <c r="IV693" s="422"/>
      <c r="IW693" s="422"/>
      <c r="IX693" s="422"/>
      <c r="IY693" s="422"/>
      <c r="IZ693" s="422"/>
      <c r="JA693" s="422"/>
      <c r="JB693" s="422"/>
      <c r="JC693" s="422"/>
      <c r="JD693" s="422"/>
      <c r="JE693" s="422"/>
      <c r="JF693" s="422"/>
      <c r="JG693" s="422"/>
      <c r="JH693" s="422"/>
      <c r="JI693" s="422"/>
      <c r="JJ693" s="422"/>
      <c r="JK693" s="422"/>
      <c r="JL693" s="422"/>
      <c r="JM693" s="422"/>
      <c r="JN693" s="422"/>
      <c r="JO693" s="422"/>
      <c r="JP693" s="422"/>
      <c r="JQ693" s="422"/>
      <c r="JR693" s="422"/>
      <c r="JS693" s="422"/>
      <c r="JT693" s="422"/>
      <c r="JU693" s="422"/>
      <c r="JV693" s="422"/>
      <c r="JW693" s="422"/>
      <c r="JX693" s="422"/>
      <c r="JY693" s="422"/>
      <c r="JZ693" s="422"/>
      <c r="KA693" s="422"/>
      <c r="KB693" s="422"/>
      <c r="KC693" s="422"/>
      <c r="KD693" s="422"/>
      <c r="KE693" s="422"/>
      <c r="KF693" s="422"/>
      <c r="KG693" s="422"/>
      <c r="KH693" s="422"/>
      <c r="KI693" s="422"/>
      <c r="KJ693" s="422"/>
      <c r="KK693" s="422"/>
      <c r="KL693" s="422"/>
      <c r="KM693" s="422"/>
      <c r="KN693" s="422"/>
      <c r="KO693" s="422"/>
      <c r="KP693" s="422"/>
      <c r="KQ693" s="422"/>
      <c r="KR693" s="422"/>
      <c r="KS693" s="422"/>
      <c r="KT693" s="422"/>
      <c r="KU693" s="422"/>
      <c r="KV693" s="422"/>
      <c r="KW693" s="422"/>
      <c r="KX693" s="422"/>
      <c r="KY693" s="422"/>
      <c r="KZ693" s="422"/>
      <c r="LA693" s="422"/>
      <c r="LB693" s="422"/>
      <c r="LC693" s="422"/>
      <c r="LD693" s="422"/>
      <c r="LE693" s="422"/>
      <c r="LF693" s="422"/>
      <c r="LG693" s="422"/>
      <c r="LH693" s="422"/>
      <c r="LI693" s="422"/>
      <c r="LJ693" s="422"/>
      <c r="LK693" s="422"/>
      <c r="LL693" s="422"/>
      <c r="LM693" s="422"/>
      <c r="LN693" s="422"/>
      <c r="LO693" s="422"/>
      <c r="LP693" s="422"/>
      <c r="LQ693" s="422"/>
      <c r="LR693" s="422"/>
      <c r="LS693" s="422"/>
      <c r="LT693" s="422"/>
      <c r="LU693" s="422"/>
      <c r="LV693" s="422"/>
      <c r="LW693" s="422"/>
      <c r="LX693" s="422"/>
      <c r="LY693" s="422"/>
      <c r="LZ693" s="422"/>
      <c r="MA693" s="422"/>
      <c r="MB693" s="422"/>
      <c r="MC693" s="422"/>
      <c r="MD693" s="422"/>
      <c r="ME693" s="422"/>
      <c r="MF693" s="422"/>
      <c r="MG693" s="422"/>
      <c r="MH693" s="422"/>
      <c r="MI693" s="422"/>
      <c r="MJ693" s="422"/>
      <c r="MK693" s="422"/>
      <c r="ML693" s="422"/>
      <c r="MM693" s="422"/>
      <c r="MN693" s="422"/>
      <c r="MO693" s="422"/>
      <c r="MP693" s="422"/>
      <c r="MQ693" s="422"/>
      <c r="MR693" s="422"/>
      <c r="MS693" s="422"/>
      <c r="MT693" s="422"/>
      <c r="MU693" s="422"/>
      <c r="MV693" s="422"/>
      <c r="MW693" s="422"/>
      <c r="MX693" s="422"/>
      <c r="MY693" s="422"/>
      <c r="MZ693" s="422"/>
      <c r="NA693" s="422"/>
      <c r="NB693" s="422"/>
      <c r="NC693" s="422"/>
      <c r="ND693" s="422"/>
      <c r="NE693" s="422"/>
      <c r="NF693" s="422"/>
      <c r="NG693" s="422"/>
      <c r="NH693" s="422"/>
      <c r="NI693" s="422"/>
      <c r="NJ693" s="422"/>
      <c r="NK693" s="422"/>
      <c r="NL693" s="422"/>
      <c r="NM693" s="422"/>
      <c r="NN693" s="422"/>
      <c r="NO693" s="422"/>
      <c r="NP693" s="422"/>
      <c r="NQ693" s="422"/>
      <c r="NR693" s="422"/>
      <c r="NS693" s="422"/>
      <c r="NT693" s="422"/>
      <c r="NU693" s="422"/>
      <c r="NV693" s="422"/>
      <c r="NW693" s="422"/>
      <c r="NX693" s="422"/>
      <c r="NY693" s="422"/>
      <c r="NZ693" s="422"/>
      <c r="OA693" s="422"/>
      <c r="OB693" s="422"/>
      <c r="OC693" s="422"/>
      <c r="OD693" s="422"/>
      <c r="OE693" s="422"/>
      <c r="OF693" s="422"/>
      <c r="OG693" s="422"/>
      <c r="OH693" s="422"/>
      <c r="OI693" s="422"/>
      <c r="OJ693" s="422"/>
      <c r="OK693" s="422"/>
      <c r="OL693" s="422"/>
      <c r="OM693" s="422"/>
      <c r="ON693" s="422"/>
      <c r="OO693" s="422"/>
      <c r="OP693" s="422"/>
      <c r="OQ693" s="422"/>
      <c r="OR693" s="422"/>
      <c r="OS693" s="422"/>
      <c r="OT693" s="422"/>
      <c r="OU693" s="422"/>
      <c r="OV693" s="422"/>
      <c r="OW693" s="422"/>
      <c r="OX693" s="422"/>
      <c r="OY693" s="422"/>
      <c r="OZ693" s="422"/>
      <c r="PA693" s="422"/>
      <c r="PB693" s="422"/>
      <c r="PC693" s="422"/>
      <c r="PD693" s="422"/>
      <c r="PE693" s="422"/>
      <c r="PF693" s="422"/>
      <c r="PG693" s="422"/>
      <c r="PH693" s="422"/>
      <c r="PI693" s="422"/>
      <c r="PJ693" s="422"/>
      <c r="PK693" s="422"/>
      <c r="PL693" s="422"/>
      <c r="PM693" s="422"/>
      <c r="PN693" s="422"/>
      <c r="PO693" s="422"/>
      <c r="PP693" s="422"/>
      <c r="PQ693" s="422"/>
      <c r="PR693" s="422"/>
      <c r="PS693" s="422"/>
      <c r="PT693" s="422"/>
      <c r="PU693" s="422"/>
      <c r="PV693" s="422"/>
      <c r="PW693" s="422"/>
      <c r="PX693" s="422"/>
      <c r="PY693" s="422"/>
      <c r="PZ693" s="422"/>
      <c r="QA693" s="422"/>
      <c r="QB693" s="422"/>
      <c r="QC693" s="422"/>
      <c r="QD693" s="422"/>
      <c r="QE693" s="422"/>
      <c r="QF693" s="422"/>
      <c r="QG693" s="422"/>
      <c r="QH693" s="422"/>
      <c r="QI693" s="422"/>
      <c r="QJ693" s="422"/>
      <c r="QK693" s="422"/>
      <c r="QL693" s="422"/>
      <c r="QM693" s="422"/>
      <c r="QN693" s="422"/>
      <c r="QO693" s="422"/>
      <c r="QP693" s="422"/>
      <c r="QQ693" s="422"/>
      <c r="QR693" s="422"/>
      <c r="QS693" s="422"/>
      <c r="QT693" s="422"/>
      <c r="QU693" s="422"/>
      <c r="QV693" s="422"/>
      <c r="QW693" s="422"/>
      <c r="QX693" s="422"/>
      <c r="QY693" s="422"/>
      <c r="QZ693" s="422"/>
      <c r="RA693" s="422"/>
      <c r="RB693" s="422"/>
      <c r="RC693" s="422"/>
      <c r="RD693" s="422"/>
      <c r="RE693" s="422"/>
      <c r="RF693" s="422"/>
      <c r="RG693" s="422"/>
      <c r="RH693" s="422"/>
      <c r="RI693" s="422"/>
      <c r="RJ693" s="422"/>
      <c r="RK693" s="422"/>
      <c r="RL693" s="422"/>
      <c r="RM693" s="422"/>
      <c r="RN693" s="422"/>
      <c r="RO693" s="422"/>
      <c r="RP693" s="422"/>
      <c r="RQ693" s="422"/>
      <c r="RR693" s="422"/>
      <c r="RS693" s="422"/>
      <c r="RT693" s="422"/>
      <c r="RU693" s="422"/>
      <c r="RV693" s="422"/>
      <c r="RW693" s="422"/>
      <c r="RX693" s="422"/>
      <c r="RY693" s="422"/>
      <c r="RZ693" s="422"/>
      <c r="SA693" s="422"/>
      <c r="SB693" s="422"/>
      <c r="SC693" s="422"/>
      <c r="SD693" s="422"/>
      <c r="SE693" s="422"/>
      <c r="SF693" s="422"/>
      <c r="SG693" s="422"/>
      <c r="SH693" s="422"/>
      <c r="SI693" s="422"/>
      <c r="SJ693" s="422"/>
      <c r="SK693" s="422"/>
      <c r="SL693" s="422"/>
      <c r="SM693" s="422"/>
      <c r="SN693" s="422"/>
      <c r="SO693" s="422"/>
      <c r="SP693" s="422"/>
      <c r="SQ693" s="422"/>
      <c r="SR693" s="422"/>
      <c r="SS693" s="422"/>
      <c r="ST693" s="422"/>
      <c r="SU693" s="422"/>
      <c r="SV693" s="422"/>
      <c r="SW693" s="422"/>
      <c r="SX693" s="422"/>
      <c r="SY693" s="422"/>
      <c r="SZ693" s="422"/>
      <c r="TA693" s="422"/>
      <c r="TB693" s="422"/>
      <c r="TC693" s="422"/>
      <c r="TD693" s="422"/>
      <c r="TE693" s="422"/>
      <c r="TF693" s="422"/>
      <c r="TG693" s="422"/>
      <c r="TH693" s="422"/>
      <c r="TI693" s="422"/>
      <c r="TJ693" s="422"/>
      <c r="TK693" s="422"/>
      <c r="TL693" s="422"/>
      <c r="TM693" s="422"/>
      <c r="TN693" s="422"/>
      <c r="TO693" s="422"/>
      <c r="TP693" s="422"/>
      <c r="TQ693" s="422"/>
      <c r="TR693" s="422"/>
      <c r="TS693" s="422"/>
      <c r="TT693" s="422"/>
      <c r="TU693" s="422"/>
      <c r="TV693" s="422"/>
      <c r="TW693" s="422"/>
      <c r="TX693" s="422"/>
      <c r="TY693" s="422"/>
      <c r="TZ693" s="422"/>
      <c r="UA693" s="422"/>
      <c r="UB693" s="422"/>
      <c r="UC693" s="422"/>
      <c r="UD693" s="422"/>
      <c r="UE693" s="422"/>
      <c r="UF693" s="422"/>
      <c r="UG693" s="422"/>
      <c r="UH693" s="422"/>
      <c r="UI693" s="422"/>
      <c r="UJ693" s="422"/>
      <c r="UK693" s="422"/>
      <c r="UL693" s="422"/>
      <c r="UM693" s="422"/>
      <c r="UN693" s="422"/>
      <c r="UO693" s="422"/>
      <c r="UP693" s="422"/>
      <c r="UQ693" s="422"/>
      <c r="UR693" s="422"/>
      <c r="US693" s="422"/>
      <c r="UT693" s="422"/>
      <c r="UU693" s="422"/>
      <c r="UV693" s="422"/>
      <c r="UW693" s="422"/>
      <c r="UX693" s="422"/>
      <c r="UY693" s="422"/>
      <c r="UZ693" s="422"/>
      <c r="VA693" s="422"/>
      <c r="VB693" s="422"/>
      <c r="VC693" s="422"/>
      <c r="VD693" s="422"/>
      <c r="VE693" s="422"/>
      <c r="VF693" s="422"/>
      <c r="VG693" s="422"/>
      <c r="VH693" s="422"/>
      <c r="VI693" s="422"/>
      <c r="VJ693" s="422"/>
      <c r="VK693" s="422"/>
      <c r="VL693" s="422"/>
      <c r="VM693" s="422"/>
      <c r="VN693" s="422"/>
      <c r="VO693" s="422"/>
      <c r="VP693" s="422"/>
      <c r="VQ693" s="422"/>
      <c r="VR693" s="422"/>
      <c r="VS693" s="422"/>
      <c r="VT693" s="422"/>
      <c r="VU693" s="422"/>
      <c r="VV693" s="422"/>
      <c r="VW693" s="422"/>
      <c r="VX693" s="422"/>
      <c r="VY693" s="422"/>
      <c r="VZ693" s="422"/>
      <c r="WA693" s="422"/>
      <c r="WB693" s="422"/>
      <c r="WC693" s="422"/>
      <c r="WD693" s="422"/>
      <c r="WE693" s="422"/>
      <c r="WF693" s="422"/>
      <c r="WG693" s="422"/>
      <c r="WH693" s="422"/>
      <c r="WI693" s="422"/>
      <c r="WJ693" s="422"/>
      <c r="WK693" s="422"/>
      <c r="WL693" s="422"/>
      <c r="WM693" s="422"/>
      <c r="WN693" s="422"/>
      <c r="WO693" s="422"/>
      <c r="WP693" s="422"/>
      <c r="WQ693" s="422"/>
      <c r="WR693" s="422"/>
      <c r="WS693" s="422"/>
      <c r="WT693" s="422"/>
      <c r="WU693" s="422"/>
      <c r="WV693" s="422"/>
      <c r="WW693" s="422"/>
      <c r="WX693" s="422"/>
      <c r="WY693" s="422"/>
      <c r="WZ693" s="422"/>
      <c r="XA693" s="422"/>
      <c r="XB693" s="422"/>
      <c r="XC693" s="422"/>
      <c r="XD693" s="422"/>
      <c r="XE693" s="422"/>
      <c r="XF693" s="422"/>
      <c r="XG693" s="422"/>
      <c r="XH693" s="422"/>
      <c r="XI693" s="422"/>
      <c r="XJ693" s="422"/>
      <c r="XK693" s="422"/>
      <c r="XL693" s="422"/>
      <c r="XM693" s="422"/>
      <c r="XN693" s="422"/>
      <c r="XO693" s="422"/>
      <c r="XP693" s="422"/>
      <c r="XQ693" s="422"/>
      <c r="XR693" s="422"/>
      <c r="XS693" s="422"/>
      <c r="XT693" s="422"/>
      <c r="XU693" s="422"/>
      <c r="XV693" s="422"/>
      <c r="XW693" s="422"/>
      <c r="XX693" s="422"/>
      <c r="XY693" s="422"/>
      <c r="XZ693" s="422"/>
      <c r="YA693" s="422"/>
      <c r="YB693" s="422"/>
      <c r="YC693" s="422"/>
      <c r="YD693" s="422"/>
      <c r="YE693" s="422"/>
      <c r="YF693" s="422"/>
      <c r="YG693" s="422"/>
      <c r="YH693" s="422"/>
      <c r="YI693" s="422"/>
      <c r="YJ693" s="422"/>
      <c r="YK693" s="422"/>
      <c r="YL693" s="422"/>
      <c r="YM693" s="422"/>
      <c r="YN693" s="422"/>
      <c r="YO693" s="422"/>
      <c r="YP693" s="422"/>
      <c r="YQ693" s="422"/>
      <c r="YR693" s="422"/>
      <c r="YS693" s="422"/>
      <c r="YT693" s="422"/>
      <c r="YU693" s="422"/>
      <c r="YV693" s="422"/>
      <c r="YW693" s="422"/>
      <c r="YX693" s="422"/>
      <c r="YY693" s="422"/>
      <c r="YZ693" s="422"/>
      <c r="ZA693" s="422"/>
      <c r="ZB693" s="422"/>
      <c r="ZC693" s="422"/>
      <c r="ZD693" s="422"/>
      <c r="ZE693" s="422"/>
      <c r="ZF693" s="422"/>
      <c r="ZG693" s="422"/>
      <c r="ZH693" s="422"/>
      <c r="ZI693" s="422"/>
      <c r="ZJ693" s="422"/>
      <c r="ZK693" s="422"/>
      <c r="ZL693" s="422"/>
      <c r="ZM693" s="422"/>
      <c r="ZN693" s="422"/>
      <c r="ZO693" s="422"/>
      <c r="ZP693" s="422"/>
      <c r="ZQ693" s="422"/>
      <c r="ZR693" s="422"/>
      <c r="ZS693" s="422"/>
      <c r="ZT693" s="422"/>
      <c r="ZU693" s="422"/>
      <c r="ZV693" s="422"/>
      <c r="ZW693" s="422"/>
      <c r="ZX693" s="422"/>
      <c r="ZY693" s="422"/>
      <c r="ZZ693" s="422"/>
      <c r="AAA693" s="422"/>
      <c r="AAB693" s="422"/>
      <c r="AAC693" s="422"/>
      <c r="AAD693" s="422"/>
      <c r="AAE693" s="422"/>
      <c r="AAF693" s="422"/>
      <c r="AAG693" s="422"/>
      <c r="AAH693" s="422"/>
      <c r="AAI693" s="422"/>
      <c r="AAJ693" s="422"/>
      <c r="AAK693" s="422"/>
      <c r="AAL693" s="422"/>
      <c r="AAM693" s="422"/>
      <c r="AAN693" s="422"/>
      <c r="AAO693" s="422"/>
      <c r="AAP693" s="422"/>
      <c r="AAQ693" s="422"/>
      <c r="AAR693" s="422"/>
      <c r="AAS693" s="422"/>
      <c r="AAT693" s="422"/>
      <c r="AAU693" s="422"/>
      <c r="AAV693" s="422"/>
      <c r="AAW693" s="422"/>
      <c r="AAX693" s="422"/>
      <c r="AAY693" s="422"/>
      <c r="AAZ693" s="422"/>
      <c r="ABA693" s="422"/>
      <c r="ABB693" s="422"/>
      <c r="ABC693" s="422"/>
      <c r="ABD693" s="422"/>
      <c r="ABE693" s="422"/>
      <c r="ABF693" s="422"/>
      <c r="ABG693" s="422"/>
      <c r="ABH693" s="422"/>
      <c r="ABI693" s="422"/>
      <c r="ABJ693" s="422"/>
      <c r="ABK693" s="422"/>
      <c r="ABL693" s="422"/>
      <c r="ABM693" s="422"/>
      <c r="ABN693" s="422"/>
      <c r="ABO693" s="422"/>
      <c r="ABP693" s="422"/>
      <c r="ABQ693" s="422"/>
      <c r="ABR693" s="422"/>
      <c r="ABS693" s="422"/>
      <c r="ABT693" s="422"/>
      <c r="ABU693" s="422"/>
      <c r="ABV693" s="422"/>
      <c r="ABW693" s="422"/>
      <c r="ABX693" s="422"/>
      <c r="ABY693" s="422"/>
      <c r="ABZ693" s="422"/>
      <c r="ACA693" s="422"/>
      <c r="ACB693" s="422"/>
      <c r="ACC693" s="422"/>
      <c r="ACD693" s="422"/>
      <c r="ACE693" s="422"/>
      <c r="ACF693" s="422"/>
      <c r="ACG693" s="422"/>
      <c r="ACH693" s="422"/>
      <c r="ACI693" s="422"/>
      <c r="ACJ693" s="422"/>
      <c r="ACK693" s="422"/>
      <c r="ACL693" s="422"/>
      <c r="ACM693" s="422"/>
      <c r="ACN693" s="422"/>
      <c r="ACO693" s="422"/>
      <c r="ACP693" s="422"/>
      <c r="ACQ693" s="422"/>
      <c r="ACR693" s="422"/>
      <c r="ACS693" s="422"/>
      <c r="ACT693" s="422"/>
      <c r="ACU693" s="422"/>
      <c r="ACV693" s="422"/>
      <c r="ACW693" s="422"/>
      <c r="ACX693" s="422"/>
      <c r="ACY693" s="422"/>
      <c r="ACZ693" s="422"/>
      <c r="ADA693" s="422"/>
      <c r="ADB693" s="422"/>
      <c r="ADC693" s="422"/>
      <c r="ADD693" s="422"/>
      <c r="ADE693" s="422"/>
      <c r="ADF693" s="422"/>
      <c r="ADG693" s="422"/>
      <c r="ADH693" s="422"/>
      <c r="ADI693" s="422"/>
      <c r="ADJ693" s="422"/>
      <c r="ADK693" s="422"/>
      <c r="ADL693" s="422"/>
      <c r="ADM693" s="422"/>
      <c r="ADN693" s="422"/>
      <c r="ADO693" s="422"/>
      <c r="ADP693" s="422"/>
      <c r="ADQ693" s="422"/>
      <c r="ADR693" s="422"/>
      <c r="ADS693" s="422"/>
      <c r="ADT693" s="422"/>
      <c r="ADU693" s="422"/>
      <c r="ADV693" s="422"/>
      <c r="ADW693" s="422"/>
      <c r="ADX693" s="422"/>
      <c r="ADY693" s="422"/>
      <c r="ADZ693" s="422"/>
      <c r="AEA693" s="422"/>
      <c r="AEB693" s="422"/>
      <c r="AEC693" s="422"/>
      <c r="AED693" s="422"/>
      <c r="AEE693" s="422"/>
      <c r="AEF693" s="422"/>
      <c r="AEG693" s="422"/>
      <c r="AEH693" s="422"/>
      <c r="AEI693" s="422"/>
      <c r="AEJ693" s="422"/>
      <c r="AEK693" s="422"/>
      <c r="AEL693" s="422"/>
      <c r="AEM693" s="422"/>
      <c r="AEN693" s="422"/>
      <c r="AEO693" s="422"/>
      <c r="AEP693" s="422"/>
      <c r="AEQ693" s="422"/>
      <c r="AER693" s="422"/>
      <c r="AES693" s="422"/>
      <c r="AET693" s="422"/>
      <c r="AEU693" s="422"/>
      <c r="AEV693" s="422"/>
      <c r="AEW693" s="422"/>
      <c r="AEX693" s="422"/>
      <c r="AEY693" s="422"/>
      <c r="AEZ693" s="422"/>
      <c r="AFA693" s="422"/>
      <c r="AFB693" s="422"/>
      <c r="AFC693" s="422"/>
      <c r="AFD693" s="422"/>
      <c r="AFE693" s="422"/>
      <c r="AFF693" s="422"/>
      <c r="AFG693" s="422"/>
      <c r="AFH693" s="422"/>
      <c r="AFI693" s="422"/>
      <c r="AFJ693" s="422"/>
      <c r="AFK693" s="422"/>
      <c r="AFL693" s="422"/>
      <c r="AFM693" s="422"/>
      <c r="AFN693" s="422"/>
      <c r="AFO693" s="422"/>
      <c r="AFP693" s="422"/>
      <c r="AFQ693" s="422"/>
      <c r="AFR693" s="422"/>
      <c r="AFS693" s="422"/>
      <c r="AFT693" s="422"/>
      <c r="AFU693" s="422"/>
      <c r="AFV693" s="422"/>
      <c r="AFW693" s="422"/>
      <c r="AFX693" s="422"/>
      <c r="AFY693" s="422"/>
      <c r="AFZ693" s="422"/>
      <c r="AGA693" s="422"/>
      <c r="AGB693" s="422"/>
      <c r="AGC693" s="422"/>
      <c r="AGD693" s="422"/>
      <c r="AGE693" s="422"/>
      <c r="AGF693" s="422"/>
      <c r="AGG693" s="422"/>
      <c r="AGH693" s="422"/>
      <c r="AGI693" s="422"/>
      <c r="AGJ693" s="422"/>
      <c r="AGK693" s="422"/>
      <c r="AGL693" s="422"/>
      <c r="AGM693" s="422"/>
      <c r="AGN693" s="422"/>
      <c r="AGO693" s="422"/>
      <c r="AGP693" s="422"/>
      <c r="AGQ693" s="422"/>
      <c r="AGR693" s="422"/>
      <c r="AGS693" s="422"/>
      <c r="AGT693" s="422"/>
      <c r="AGU693" s="422"/>
      <c r="AGV693" s="422"/>
      <c r="AGW693" s="422"/>
      <c r="AGX693" s="422"/>
      <c r="AGY693" s="422"/>
      <c r="AGZ693" s="422"/>
      <c r="AHA693" s="422"/>
      <c r="AHB693" s="422"/>
      <c r="AHC693" s="422"/>
      <c r="AHD693" s="422"/>
      <c r="AHE693" s="422"/>
      <c r="AHF693" s="422"/>
      <c r="AHG693" s="422"/>
      <c r="AHH693" s="422"/>
      <c r="AHI693" s="422"/>
      <c r="AHJ693" s="422"/>
      <c r="AHK693" s="422"/>
      <c r="AHL693" s="422"/>
      <c r="AHM693" s="422"/>
      <c r="AHN693" s="422"/>
      <c r="AHO693" s="422"/>
      <c r="AHP693" s="422"/>
      <c r="AHQ693" s="422"/>
      <c r="AHR693" s="422"/>
      <c r="AHS693" s="422"/>
      <c r="AHT693" s="422"/>
      <c r="AHU693" s="422"/>
      <c r="AHV693" s="422"/>
      <c r="AHW693" s="422"/>
      <c r="AHX693" s="422"/>
      <c r="AHY693" s="422"/>
      <c r="AHZ693" s="422"/>
      <c r="AIA693" s="422"/>
      <c r="AIB693" s="422"/>
      <c r="AIC693" s="422"/>
      <c r="AID693" s="422"/>
      <c r="AIE693" s="422"/>
      <c r="AIF693" s="422"/>
      <c r="AIG693" s="422"/>
      <c r="AIH693" s="422"/>
      <c r="AII693" s="422"/>
      <c r="AIJ693" s="422"/>
      <c r="AIK693" s="422"/>
      <c r="AIL693" s="422"/>
      <c r="AIM693" s="422"/>
      <c r="AIN693" s="422"/>
      <c r="AIO693" s="422"/>
      <c r="AIP693" s="422"/>
      <c r="AIQ693" s="422"/>
      <c r="AIR693" s="422"/>
      <c r="AIS693" s="422"/>
      <c r="AIT693" s="422"/>
      <c r="AIU693" s="422"/>
      <c r="AIV693" s="422"/>
      <c r="AIW693" s="422"/>
      <c r="AIX693" s="422"/>
      <c r="AIY693" s="422"/>
      <c r="AIZ693" s="422"/>
      <c r="AJA693" s="422"/>
      <c r="AJB693" s="422"/>
      <c r="AJC693" s="422"/>
      <c r="AJD693" s="422"/>
      <c r="AJE693" s="422"/>
      <c r="AJF693" s="422"/>
      <c r="AJG693" s="422"/>
      <c r="AJH693" s="422"/>
      <c r="AJI693" s="422"/>
      <c r="AJJ693" s="422"/>
      <c r="AJK693" s="422"/>
      <c r="AJL693" s="422"/>
      <c r="AJM693" s="422"/>
      <c r="AJN693" s="422"/>
      <c r="AJO693" s="422"/>
      <c r="AJP693" s="422"/>
      <c r="AJQ693" s="422"/>
      <c r="AJR693" s="422"/>
      <c r="AJS693" s="422"/>
      <c r="AJT693" s="422"/>
      <c r="AJU693" s="422"/>
      <c r="AJV693" s="422"/>
      <c r="AJW693" s="422"/>
      <c r="AJX693" s="422"/>
      <c r="AJY693" s="422"/>
      <c r="AJZ693" s="422"/>
      <c r="AKA693" s="422"/>
      <c r="AKB693" s="422"/>
      <c r="AKC693" s="422"/>
      <c r="AKD693" s="422"/>
      <c r="AKE693" s="422"/>
      <c r="AKF693" s="422"/>
      <c r="AKG693" s="422"/>
      <c r="AKH693" s="422"/>
      <c r="AKI693" s="422"/>
      <c r="AKJ693" s="422"/>
      <c r="AKK693" s="422"/>
      <c r="AKL693" s="422"/>
      <c r="AKM693" s="422"/>
      <c r="AKN693" s="422"/>
      <c r="AKO693" s="422"/>
      <c r="AKP693" s="422"/>
      <c r="AKQ693" s="422"/>
      <c r="AKR693" s="422"/>
      <c r="AKS693" s="422"/>
      <c r="AKT693" s="422"/>
      <c r="AKU693" s="422"/>
      <c r="AKV693" s="422"/>
      <c r="AKW693" s="422"/>
      <c r="AKX693" s="422"/>
      <c r="AKY693" s="422"/>
      <c r="AKZ693" s="422"/>
      <c r="ALA693" s="422"/>
      <c r="ALB693" s="422"/>
      <c r="ALC693" s="422"/>
      <c r="ALD693" s="422"/>
      <c r="ALE693" s="422"/>
      <c r="ALF693" s="422"/>
      <c r="ALG693" s="422"/>
      <c r="ALH693" s="422"/>
      <c r="ALI693" s="422"/>
      <c r="ALJ693" s="422"/>
      <c r="ALK693" s="422"/>
      <c r="ALL693" s="422"/>
      <c r="ALM693" s="422"/>
      <c r="ALN693" s="422"/>
      <c r="ALO693" s="422"/>
      <c r="ALP693" s="422"/>
      <c r="ALQ693" s="422"/>
      <c r="ALR693" s="422"/>
      <c r="ALS693" s="422"/>
      <c r="ALT693" s="422"/>
      <c r="ALU693" s="422"/>
      <c r="ALV693" s="422"/>
      <c r="ALW693" s="422"/>
      <c r="ALX693" s="422"/>
      <c r="ALY693" s="422"/>
      <c r="ALZ693" s="422"/>
      <c r="AMA693" s="422"/>
      <c r="AMB693" s="422"/>
      <c r="AMC693" s="422"/>
      <c r="AMD693" s="422"/>
      <c r="AME693" s="422"/>
      <c r="AMF693" s="422"/>
      <c r="AMG693" s="422"/>
      <c r="AMH693" s="422"/>
      <c r="AMI693" s="422"/>
      <c r="AMJ693" s="422"/>
      <c r="AMK693" s="422"/>
      <c r="AML693" s="422"/>
      <c r="AMM693" s="422"/>
      <c r="AMN693" s="422"/>
      <c r="AMO693" s="422"/>
      <c r="AMP693" s="422"/>
      <c r="AMQ693" s="422"/>
      <c r="AMR693" s="422"/>
      <c r="AMS693" s="422"/>
      <c r="AMT693" s="422"/>
      <c r="AMU693" s="422"/>
      <c r="AMV693" s="422"/>
      <c r="AMW693" s="422"/>
      <c r="AMX693" s="422"/>
    </row>
    <row r="694" spans="1:1038" s="288" customFormat="1" ht="18" customHeight="1">
      <c r="A694" s="549">
        <v>43333</v>
      </c>
      <c r="B694" s="283" t="s">
        <v>1647</v>
      </c>
      <c r="C694" s="227"/>
      <c r="D694" s="284" t="s">
        <v>1279</v>
      </c>
      <c r="E694" s="227">
        <v>89</v>
      </c>
      <c r="F694" s="227">
        <v>4</v>
      </c>
      <c r="G694" s="286" t="str">
        <f t="shared" si="336"/>
        <v>89-4</v>
      </c>
      <c r="H694" s="227">
        <v>44</v>
      </c>
      <c r="I694" s="227">
        <v>72</v>
      </c>
      <c r="J694" s="477">
        <f t="shared" si="354"/>
        <v>0</v>
      </c>
      <c r="K694" s="478" t="b">
        <f>IF(J699=1,IF(((VLOOKUP($G694,[3]Depth_Lookup!$A$3:$J$550,9,FALSE))-(I694/100))=0,"Good",IF(((VLOOKUP($G694,[3]Depth_Lookup!$A$3:$J$550,9,FALSE))-(I694/100))&gt;0,"Too Short","Too Long")))</f>
        <v>0</v>
      </c>
      <c r="L694" s="171">
        <f>(VLOOKUP($G694,Depth_Lookup!$A$3:$J$410,10,FALSE))+(H694/100)</f>
        <v>230.39</v>
      </c>
      <c r="M694" s="171">
        <f>(VLOOKUP($G694,Depth_Lookup!$A$3:$J$410,10,FALSE))+(I694/100)</f>
        <v>230.67</v>
      </c>
      <c r="N694" s="230" t="s">
        <v>2225</v>
      </c>
      <c r="O694" s="227">
        <v>1</v>
      </c>
      <c r="P694" s="227" t="s">
        <v>853</v>
      </c>
      <c r="Q694" s="227" t="s">
        <v>125</v>
      </c>
      <c r="R694" s="286" t="str">
        <f t="shared" si="351"/>
        <v>SerpentinizedHarzburgite</v>
      </c>
      <c r="S694" s="227" t="s">
        <v>115</v>
      </c>
      <c r="T694" s="227" t="s">
        <v>94</v>
      </c>
      <c r="U694" s="227" t="s">
        <v>95</v>
      </c>
      <c r="V694" s="227" t="s">
        <v>96</v>
      </c>
      <c r="W694" s="227" t="s">
        <v>102</v>
      </c>
      <c r="X694" s="287">
        <f>VLOOKUP(W694,[3]definitions_list_lookup!$A$13:$B$19,2,0)</f>
        <v>5</v>
      </c>
      <c r="Y694" s="227" t="s">
        <v>90</v>
      </c>
      <c r="Z694" s="227" t="s">
        <v>91</v>
      </c>
      <c r="AA694" s="227" t="s">
        <v>1685</v>
      </c>
      <c r="AB694" s="227"/>
      <c r="AC694" s="227"/>
      <c r="AD694" s="227"/>
      <c r="AE694" s="233"/>
      <c r="AF694" s="286" t="e">
        <f>VLOOKUP(AE694,[3]definitions_list_mag!$V$12:$W$15,2,0)</f>
        <v>#N/A</v>
      </c>
      <c r="AG694" s="237"/>
      <c r="AH694" s="227"/>
      <c r="AI694" s="240">
        <f t="shared" si="355"/>
        <v>73</v>
      </c>
      <c r="AJ694" s="227"/>
      <c r="AK694" s="227"/>
      <c r="AL694" s="227"/>
      <c r="AM694" s="227"/>
      <c r="AN694" s="227"/>
      <c r="AO694" s="240"/>
      <c r="AP694" s="227"/>
      <c r="AQ694" s="227"/>
      <c r="AR694" s="227"/>
      <c r="AS694" s="227"/>
      <c r="AT694" s="227"/>
      <c r="AU694" s="240">
        <v>2</v>
      </c>
      <c r="AV694" s="227">
        <v>3</v>
      </c>
      <c r="AW694" s="227">
        <v>2</v>
      </c>
      <c r="AX694" s="227" t="s">
        <v>110</v>
      </c>
      <c r="AY694" s="227" t="s">
        <v>103</v>
      </c>
      <c r="AZ694" s="227"/>
      <c r="BA694" s="240">
        <v>25</v>
      </c>
      <c r="BB694" s="227">
        <v>8</v>
      </c>
      <c r="BC694" s="227">
        <v>4</v>
      </c>
      <c r="BD694" s="227" t="s">
        <v>118</v>
      </c>
      <c r="BE694" s="227" t="s">
        <v>103</v>
      </c>
      <c r="BF694" s="227" t="s">
        <v>2067</v>
      </c>
      <c r="BG694" s="240"/>
      <c r="BH694" s="227"/>
      <c r="BI694" s="227"/>
      <c r="BJ694" s="227"/>
      <c r="BK694" s="227"/>
      <c r="BL694" s="227"/>
      <c r="BM694" s="240"/>
      <c r="BN694" s="227"/>
      <c r="BO694" s="227"/>
      <c r="BP694" s="227"/>
      <c r="BQ694" s="227"/>
      <c r="BR694" s="227"/>
      <c r="BS694" s="227"/>
      <c r="BT694" s="227"/>
      <c r="BU694" s="227"/>
      <c r="BV694" s="227"/>
      <c r="BW694" s="227"/>
      <c r="BX694" s="227"/>
      <c r="BY694" s="240"/>
      <c r="BZ694" s="227"/>
      <c r="CA694" s="227"/>
      <c r="CB694" s="227"/>
      <c r="CC694" s="227"/>
      <c r="CD694" s="227"/>
      <c r="CE694" s="227"/>
      <c r="CF694" s="290">
        <f t="shared" si="352"/>
        <v>100</v>
      </c>
      <c r="CG694" s="148"/>
      <c r="CH694" s="149" t="s">
        <v>1558</v>
      </c>
      <c r="CI694" s="149">
        <v>90</v>
      </c>
      <c r="CJ694" s="149" t="s">
        <v>514</v>
      </c>
      <c r="CK694" s="151"/>
      <c r="CL694" s="152"/>
      <c r="CM694" s="152"/>
      <c r="CN694" s="152"/>
      <c r="CO694" s="152"/>
      <c r="CP694" s="152"/>
      <c r="CQ694" s="152"/>
      <c r="CR694" s="152"/>
      <c r="CS694" s="152"/>
      <c r="CT694" s="152"/>
      <c r="CU694" s="152"/>
      <c r="CV694" s="152"/>
      <c r="CW694" s="152"/>
      <c r="CX694" s="152"/>
      <c r="CY694" s="152"/>
      <c r="CZ694" s="152"/>
      <c r="DA694" s="152"/>
      <c r="DB694" s="152">
        <v>80</v>
      </c>
      <c r="DC694" s="240">
        <v>20</v>
      </c>
      <c r="DD694" s="152"/>
      <c r="DE694" s="152"/>
      <c r="DF694" s="152"/>
      <c r="DG694" s="152"/>
      <c r="DH694" s="152"/>
      <c r="DI694" s="152"/>
      <c r="DJ694" s="152"/>
      <c r="DK694" s="208">
        <f t="shared" si="353"/>
        <v>100</v>
      </c>
      <c r="DL694" s="148"/>
      <c r="DM694" s="152"/>
      <c r="DN694" s="152"/>
      <c r="DO694" s="153"/>
      <c r="DQ694" s="148"/>
      <c r="DR694" s="153"/>
      <c r="DS694" s="148"/>
      <c r="DT694" s="261" t="s">
        <v>2080</v>
      </c>
      <c r="DU694" s="229"/>
      <c r="DV694" s="229"/>
      <c r="DW694" s="291" t="e">
        <f>VLOOKUP(P694,[3]definitions_list_lookup!$K$30:$L$54,2,0)</f>
        <v>#N/A</v>
      </c>
      <c r="DX694" s="154" t="s">
        <v>1838</v>
      </c>
      <c r="DY694" s="154" t="s">
        <v>2224</v>
      </c>
      <c r="DZ694" s="479"/>
      <c r="EA694" s="292"/>
      <c r="EB694" s="229"/>
      <c r="EC694" s="292"/>
      <c r="ED694" s="229" t="s">
        <v>2517</v>
      </c>
      <c r="EE694" s="293"/>
      <c r="EF694" s="294"/>
      <c r="EG694" s="293"/>
      <c r="EH694" s="295"/>
      <c r="EI694" s="296"/>
      <c r="EJ694" s="297"/>
      <c r="EK694" s="298"/>
      <c r="EL694" s="293"/>
      <c r="EM694" s="295"/>
      <c r="EN694" s="295"/>
      <c r="EO694" s="321"/>
      <c r="EP694" s="321"/>
      <c r="EQ694" s="321"/>
      <c r="ER694" s="321"/>
      <c r="ES694" s="321"/>
      <c r="ET694" s="321"/>
      <c r="EU694" s="321"/>
      <c r="EV694" s="322"/>
      <c r="EW694" s="322"/>
      <c r="EX694" s="322"/>
      <c r="EY694" s="322"/>
      <c r="EZ694" s="192" t="e">
        <f t="shared" si="313"/>
        <v>#DIV/0!</v>
      </c>
      <c r="FA694" s="192" t="e">
        <f t="shared" si="314"/>
        <v>#DIV/0!</v>
      </c>
      <c r="FB694" s="192" t="e">
        <f t="shared" si="315"/>
        <v>#DIV/0!</v>
      </c>
      <c r="FC694" s="192" t="e">
        <f t="shared" si="316"/>
        <v>#DIV/0!</v>
      </c>
      <c r="FD694" s="192" t="e">
        <f t="shared" si="317"/>
        <v>#DIV/0!</v>
      </c>
      <c r="FE694" s="193" t="e">
        <f t="shared" si="318"/>
        <v>#DIV/0!</v>
      </c>
      <c r="FF694" s="194" t="e">
        <f t="shared" si="319"/>
        <v>#DIV/0!</v>
      </c>
      <c r="FG694" s="293"/>
      <c r="FH694" s="295"/>
      <c r="FI694" s="778">
        <f t="shared" si="324"/>
        <v>0</v>
      </c>
      <c r="FJ694" s="779" t="e">
        <f t="shared" si="325"/>
        <v>#DIV/0!</v>
      </c>
      <c r="FK694" s="779" t="e">
        <f t="shared" si="326"/>
        <v>#DIV/0!</v>
      </c>
      <c r="FL694" s="780" t="e">
        <f t="shared" si="327"/>
        <v>#DIV/0!</v>
      </c>
      <c r="FM694" s="169" t="e">
        <f t="shared" si="328"/>
        <v>#DIV/0!</v>
      </c>
      <c r="FN694" s="783" t="e">
        <f t="shared" si="329"/>
        <v>#DIV/0!</v>
      </c>
      <c r="FO694" s="227"/>
      <c r="FP694" s="227"/>
      <c r="FQ694" s="227"/>
      <c r="FR694" s="227"/>
      <c r="FS694" s="227"/>
      <c r="FT694" s="227"/>
      <c r="FU694" s="227"/>
      <c r="FV694" s="227"/>
      <c r="FW694" s="227"/>
      <c r="FX694" s="227"/>
      <c r="FY694" s="227"/>
      <c r="FZ694" s="227"/>
      <c r="GA694" s="227"/>
      <c r="GB694" s="227"/>
      <c r="GC694" s="227"/>
      <c r="GD694" s="227"/>
      <c r="GE694" s="227"/>
      <c r="GF694" s="227"/>
      <c r="GG694" s="227"/>
      <c r="GH694" s="227"/>
      <c r="GI694" s="227"/>
      <c r="GJ694" s="227"/>
      <c r="GK694" s="227"/>
      <c r="GL694" s="227"/>
      <c r="GM694" s="227"/>
      <c r="GN694" s="227"/>
      <c r="GO694" s="227"/>
      <c r="GP694" s="227"/>
      <c r="GQ694" s="227"/>
      <c r="GR694" s="227"/>
      <c r="GS694" s="227"/>
      <c r="GT694" s="227"/>
      <c r="GU694" s="227"/>
      <c r="GV694" s="227"/>
      <c r="GW694" s="227"/>
      <c r="GX694" s="227"/>
      <c r="GY694" s="227"/>
      <c r="GZ694" s="227"/>
      <c r="HA694" s="227"/>
      <c r="HB694" s="227"/>
      <c r="HC694" s="227"/>
      <c r="HD694" s="227"/>
      <c r="HE694" s="227"/>
      <c r="HF694" s="227"/>
      <c r="HG694" s="227"/>
      <c r="HH694" s="227"/>
      <c r="HI694" s="227"/>
      <c r="HJ694" s="227"/>
      <c r="HK694" s="227"/>
      <c r="HL694" s="227"/>
      <c r="HM694" s="227"/>
      <c r="HN694" s="227"/>
      <c r="HO694" s="227"/>
      <c r="HP694" s="227"/>
      <c r="HQ694" s="227"/>
      <c r="HR694" s="227"/>
      <c r="HS694" s="227"/>
      <c r="HT694" s="227"/>
      <c r="HU694" s="227"/>
      <c r="HV694" s="227"/>
      <c r="HW694" s="227"/>
      <c r="HX694" s="227"/>
      <c r="HY694" s="227"/>
      <c r="HZ694" s="227"/>
      <c r="IA694" s="227"/>
      <c r="IB694" s="227"/>
      <c r="IC694" s="227"/>
      <c r="ID694" s="227"/>
      <c r="IE694" s="227"/>
      <c r="IF694" s="227"/>
      <c r="IG694" s="227"/>
      <c r="IH694" s="227"/>
      <c r="II694" s="227"/>
      <c r="IJ694" s="227"/>
      <c r="IK694" s="227"/>
      <c r="IL694" s="227"/>
      <c r="IM694" s="227"/>
      <c r="IN694" s="227"/>
      <c r="IO694" s="227"/>
      <c r="IP694" s="227"/>
      <c r="IQ694" s="227"/>
      <c r="IR694" s="227"/>
      <c r="IS694" s="227"/>
      <c r="IT694" s="227"/>
      <c r="IU694" s="227"/>
      <c r="IV694" s="227"/>
      <c r="IW694" s="227"/>
      <c r="IX694" s="227"/>
      <c r="IY694" s="227"/>
      <c r="IZ694" s="227"/>
      <c r="JA694" s="227"/>
      <c r="JB694" s="227"/>
      <c r="JC694" s="227"/>
      <c r="JD694" s="227"/>
      <c r="JE694" s="227"/>
      <c r="JF694" s="227"/>
      <c r="JG694" s="227"/>
      <c r="JH694" s="227"/>
      <c r="JI694" s="227"/>
      <c r="JJ694" s="227"/>
      <c r="JK694" s="227"/>
      <c r="JL694" s="227"/>
      <c r="JM694" s="227"/>
      <c r="JN694" s="227"/>
      <c r="JO694" s="227"/>
      <c r="JP694" s="227"/>
      <c r="JQ694" s="227"/>
      <c r="JR694" s="227"/>
      <c r="JS694" s="227"/>
      <c r="JT694" s="227"/>
      <c r="JU694" s="227"/>
      <c r="JV694" s="227"/>
      <c r="JW694" s="227"/>
      <c r="JX694" s="227"/>
      <c r="JY694" s="227"/>
      <c r="JZ694" s="227"/>
      <c r="KA694" s="227"/>
      <c r="KB694" s="227"/>
      <c r="KC694" s="227"/>
      <c r="KD694" s="227"/>
      <c r="KE694" s="227"/>
      <c r="KF694" s="227"/>
      <c r="KG694" s="227"/>
      <c r="KH694" s="227"/>
      <c r="KI694" s="227"/>
      <c r="KJ694" s="227"/>
      <c r="KK694" s="227"/>
      <c r="KL694" s="227"/>
      <c r="KM694" s="227"/>
      <c r="KN694" s="227"/>
      <c r="KO694" s="227"/>
      <c r="KP694" s="227"/>
      <c r="KQ694" s="227"/>
      <c r="KR694" s="227"/>
      <c r="KS694" s="227"/>
      <c r="KT694" s="227"/>
      <c r="KU694" s="227"/>
      <c r="KV694" s="227"/>
      <c r="KW694" s="227"/>
      <c r="KX694" s="227"/>
      <c r="KY694" s="227"/>
      <c r="KZ694" s="227"/>
      <c r="LA694" s="227"/>
      <c r="LB694" s="227"/>
      <c r="LC694" s="227"/>
      <c r="LD694" s="227"/>
      <c r="LE694" s="227"/>
      <c r="LF694" s="227"/>
      <c r="LG694" s="227"/>
      <c r="LH694" s="227"/>
      <c r="LI694" s="227"/>
      <c r="LJ694" s="227"/>
      <c r="LK694" s="227"/>
      <c r="LL694" s="227"/>
      <c r="LM694" s="227"/>
      <c r="LN694" s="227"/>
      <c r="LO694" s="227"/>
      <c r="LP694" s="227"/>
      <c r="LQ694" s="227"/>
      <c r="LR694" s="227"/>
      <c r="LS694" s="227"/>
      <c r="LT694" s="227"/>
      <c r="LU694" s="227"/>
      <c r="LV694" s="227"/>
      <c r="LW694" s="227"/>
      <c r="LX694" s="227"/>
      <c r="LY694" s="227"/>
      <c r="LZ694" s="227"/>
      <c r="MA694" s="227"/>
      <c r="MB694" s="227"/>
      <c r="MC694" s="227"/>
      <c r="MD694" s="227"/>
      <c r="ME694" s="227"/>
      <c r="MF694" s="227"/>
      <c r="MG694" s="227"/>
      <c r="MH694" s="227"/>
      <c r="MI694" s="227"/>
      <c r="MJ694" s="227"/>
      <c r="MK694" s="227"/>
      <c r="ML694" s="227"/>
      <c r="MM694" s="227"/>
      <c r="MN694" s="227"/>
      <c r="MO694" s="227"/>
      <c r="MP694" s="227"/>
      <c r="MQ694" s="227"/>
      <c r="MR694" s="227"/>
      <c r="MS694" s="227"/>
      <c r="MT694" s="227"/>
      <c r="MU694" s="227"/>
      <c r="MV694" s="227"/>
      <c r="MW694" s="227"/>
      <c r="MX694" s="227"/>
      <c r="MY694" s="227"/>
      <c r="MZ694" s="227"/>
      <c r="NA694" s="227"/>
      <c r="NB694" s="227"/>
      <c r="NC694" s="227"/>
      <c r="ND694" s="227"/>
      <c r="NE694" s="227"/>
      <c r="NF694" s="227"/>
      <c r="NG694" s="227"/>
      <c r="NH694" s="227"/>
      <c r="NI694" s="227"/>
      <c r="NJ694" s="227"/>
      <c r="NK694" s="227"/>
      <c r="NL694" s="227"/>
      <c r="NM694" s="227"/>
      <c r="NN694" s="227"/>
      <c r="NO694" s="227"/>
      <c r="NP694" s="227"/>
      <c r="NQ694" s="227"/>
      <c r="NR694" s="227"/>
      <c r="NS694" s="227"/>
      <c r="NT694" s="227"/>
      <c r="NU694" s="227"/>
      <c r="NV694" s="227"/>
      <c r="NW694" s="227"/>
      <c r="NX694" s="227"/>
      <c r="NY694" s="227"/>
      <c r="NZ694" s="227"/>
      <c r="OA694" s="227"/>
      <c r="OB694" s="227"/>
      <c r="OC694" s="227"/>
      <c r="OD694" s="227"/>
      <c r="OE694" s="227"/>
      <c r="OF694" s="227"/>
      <c r="OG694" s="227"/>
      <c r="OH694" s="227"/>
      <c r="OI694" s="227"/>
      <c r="OJ694" s="227"/>
      <c r="OK694" s="227"/>
      <c r="OL694" s="227"/>
      <c r="OM694" s="227"/>
      <c r="ON694" s="227"/>
      <c r="OO694" s="227"/>
      <c r="OP694" s="227"/>
      <c r="OQ694" s="227"/>
      <c r="OR694" s="227"/>
      <c r="OS694" s="227"/>
      <c r="OT694" s="227"/>
      <c r="OU694" s="227"/>
      <c r="OV694" s="227"/>
      <c r="OW694" s="227"/>
      <c r="OX694" s="227"/>
      <c r="OY694" s="227"/>
      <c r="OZ694" s="227"/>
      <c r="PA694" s="227"/>
      <c r="PB694" s="227"/>
      <c r="PC694" s="227"/>
      <c r="PD694" s="227"/>
      <c r="PE694" s="227"/>
      <c r="PF694" s="227"/>
      <c r="PG694" s="227"/>
      <c r="PH694" s="227"/>
      <c r="PI694" s="227"/>
      <c r="PJ694" s="227"/>
      <c r="PK694" s="227"/>
      <c r="PL694" s="227"/>
      <c r="PM694" s="227"/>
      <c r="PN694" s="227"/>
      <c r="PO694" s="227"/>
      <c r="PP694" s="227"/>
      <c r="PQ694" s="227"/>
      <c r="PR694" s="227"/>
      <c r="PS694" s="227"/>
      <c r="PT694" s="227"/>
      <c r="PU694" s="227"/>
      <c r="PV694" s="227"/>
      <c r="PW694" s="227"/>
      <c r="PX694" s="227"/>
      <c r="PY694" s="227"/>
      <c r="PZ694" s="227"/>
      <c r="QA694" s="227"/>
      <c r="QB694" s="227"/>
      <c r="QC694" s="227"/>
      <c r="QD694" s="227"/>
      <c r="QE694" s="227"/>
      <c r="QF694" s="227"/>
      <c r="QG694" s="227"/>
      <c r="QH694" s="227"/>
      <c r="QI694" s="227"/>
      <c r="QJ694" s="227"/>
      <c r="QK694" s="227"/>
      <c r="QL694" s="227"/>
      <c r="QM694" s="227"/>
      <c r="QN694" s="227"/>
      <c r="QO694" s="227"/>
      <c r="QP694" s="227"/>
      <c r="QQ694" s="227"/>
      <c r="QR694" s="227"/>
      <c r="QS694" s="227"/>
      <c r="QT694" s="227"/>
      <c r="QU694" s="227"/>
      <c r="QV694" s="227"/>
      <c r="QW694" s="227"/>
      <c r="QX694" s="227"/>
      <c r="QY694" s="227"/>
      <c r="QZ694" s="227"/>
      <c r="RA694" s="227"/>
      <c r="RB694" s="227"/>
      <c r="RC694" s="227"/>
      <c r="RD694" s="227"/>
      <c r="RE694" s="227"/>
      <c r="RF694" s="227"/>
      <c r="RG694" s="227"/>
      <c r="RH694" s="227"/>
      <c r="RI694" s="227"/>
      <c r="RJ694" s="227"/>
      <c r="RK694" s="227"/>
      <c r="RL694" s="227"/>
      <c r="RM694" s="227"/>
      <c r="RN694" s="227"/>
      <c r="RO694" s="227"/>
      <c r="RP694" s="227"/>
      <c r="RQ694" s="227"/>
      <c r="RR694" s="227"/>
      <c r="RS694" s="227"/>
      <c r="RT694" s="227"/>
      <c r="RU694" s="227"/>
      <c r="RV694" s="227"/>
      <c r="RW694" s="227"/>
      <c r="RX694" s="227"/>
      <c r="RY694" s="227"/>
      <c r="RZ694" s="227"/>
      <c r="SA694" s="227"/>
      <c r="SB694" s="227"/>
      <c r="SC694" s="227"/>
      <c r="SD694" s="227"/>
      <c r="SE694" s="227"/>
      <c r="SF694" s="227"/>
      <c r="SG694" s="227"/>
      <c r="SH694" s="227"/>
      <c r="SI694" s="227"/>
      <c r="SJ694" s="227"/>
      <c r="SK694" s="227"/>
      <c r="SL694" s="227"/>
      <c r="SM694" s="227"/>
      <c r="SN694" s="227"/>
      <c r="SO694" s="227"/>
      <c r="SP694" s="227"/>
      <c r="SQ694" s="227"/>
      <c r="SR694" s="227"/>
      <c r="SS694" s="227"/>
      <c r="ST694" s="227"/>
      <c r="SU694" s="227"/>
      <c r="SV694" s="227"/>
      <c r="SW694" s="227"/>
      <c r="SX694" s="227"/>
      <c r="SY694" s="227"/>
      <c r="SZ694" s="227"/>
      <c r="TA694" s="227"/>
      <c r="TB694" s="227"/>
      <c r="TC694" s="227"/>
      <c r="TD694" s="227"/>
      <c r="TE694" s="227"/>
      <c r="TF694" s="227"/>
      <c r="TG694" s="227"/>
      <c r="TH694" s="227"/>
      <c r="TI694" s="227"/>
      <c r="TJ694" s="227"/>
      <c r="TK694" s="227"/>
      <c r="TL694" s="227"/>
      <c r="TM694" s="227"/>
      <c r="TN694" s="227"/>
      <c r="TO694" s="227"/>
      <c r="TP694" s="227"/>
      <c r="TQ694" s="227"/>
      <c r="TR694" s="227"/>
      <c r="TS694" s="227"/>
      <c r="TT694" s="227"/>
      <c r="TU694" s="227"/>
      <c r="TV694" s="227"/>
      <c r="TW694" s="227"/>
      <c r="TX694" s="227"/>
      <c r="TY694" s="227"/>
      <c r="TZ694" s="227"/>
      <c r="UA694" s="227"/>
      <c r="UB694" s="227"/>
      <c r="UC694" s="227"/>
      <c r="UD694" s="227"/>
      <c r="UE694" s="227"/>
      <c r="UF694" s="227"/>
      <c r="UG694" s="227"/>
      <c r="UH694" s="227"/>
      <c r="UI694" s="227"/>
      <c r="UJ694" s="227"/>
      <c r="UK694" s="227"/>
      <c r="UL694" s="227"/>
      <c r="UM694" s="227"/>
      <c r="UN694" s="227"/>
      <c r="UO694" s="227"/>
      <c r="UP694" s="227"/>
      <c r="UQ694" s="227"/>
      <c r="UR694" s="227"/>
      <c r="US694" s="227"/>
      <c r="UT694" s="227"/>
      <c r="UU694" s="227"/>
      <c r="UV694" s="227"/>
      <c r="UW694" s="227"/>
      <c r="UX694" s="227"/>
      <c r="UY694" s="227"/>
      <c r="UZ694" s="227"/>
      <c r="VA694" s="227"/>
      <c r="VB694" s="227"/>
      <c r="VC694" s="227"/>
      <c r="VD694" s="227"/>
      <c r="VE694" s="227"/>
      <c r="VF694" s="227"/>
      <c r="VG694" s="227"/>
      <c r="VH694" s="227"/>
      <c r="VI694" s="227"/>
      <c r="VJ694" s="227"/>
      <c r="VK694" s="227"/>
      <c r="VL694" s="227"/>
      <c r="VM694" s="227"/>
      <c r="VN694" s="227"/>
      <c r="VO694" s="227"/>
      <c r="VP694" s="227"/>
      <c r="VQ694" s="227"/>
      <c r="VR694" s="227"/>
      <c r="VS694" s="227"/>
      <c r="VT694" s="227"/>
      <c r="VU694" s="227"/>
      <c r="VV694" s="227"/>
      <c r="VW694" s="227"/>
      <c r="VX694" s="227"/>
      <c r="VY694" s="227"/>
      <c r="VZ694" s="227"/>
      <c r="WA694" s="227"/>
      <c r="WB694" s="227"/>
      <c r="WC694" s="227"/>
      <c r="WD694" s="227"/>
      <c r="WE694" s="227"/>
      <c r="WF694" s="227"/>
      <c r="WG694" s="227"/>
      <c r="WH694" s="227"/>
      <c r="WI694" s="227"/>
      <c r="WJ694" s="227"/>
      <c r="WK694" s="227"/>
      <c r="WL694" s="227"/>
      <c r="WM694" s="227"/>
      <c r="WN694" s="227"/>
      <c r="WO694" s="227"/>
      <c r="WP694" s="227"/>
      <c r="WQ694" s="227"/>
      <c r="WR694" s="227"/>
      <c r="WS694" s="227"/>
      <c r="WT694" s="227"/>
      <c r="WU694" s="227"/>
      <c r="WV694" s="227"/>
      <c r="WW694" s="227"/>
      <c r="WX694" s="227"/>
      <c r="WY694" s="227"/>
      <c r="WZ694" s="227"/>
      <c r="XA694" s="227"/>
      <c r="XB694" s="227"/>
      <c r="XC694" s="227"/>
      <c r="XD694" s="227"/>
      <c r="XE694" s="227"/>
      <c r="XF694" s="227"/>
      <c r="XG694" s="227"/>
      <c r="XH694" s="227"/>
      <c r="XI694" s="227"/>
      <c r="XJ694" s="227"/>
      <c r="XK694" s="227"/>
      <c r="XL694" s="227"/>
      <c r="XM694" s="227"/>
      <c r="XN694" s="227"/>
      <c r="XO694" s="227"/>
      <c r="XP694" s="227"/>
      <c r="XQ694" s="227"/>
      <c r="XR694" s="227"/>
      <c r="XS694" s="227"/>
      <c r="XT694" s="227"/>
      <c r="XU694" s="227"/>
      <c r="XV694" s="227"/>
      <c r="XW694" s="227"/>
      <c r="XX694" s="227"/>
      <c r="XY694" s="227"/>
      <c r="XZ694" s="227"/>
      <c r="YA694" s="227"/>
      <c r="YB694" s="227"/>
      <c r="YC694" s="227"/>
      <c r="YD694" s="227"/>
      <c r="YE694" s="227"/>
      <c r="YF694" s="227"/>
      <c r="YG694" s="227"/>
      <c r="YH694" s="227"/>
      <c r="YI694" s="227"/>
      <c r="YJ694" s="227"/>
      <c r="YK694" s="227"/>
      <c r="YL694" s="227"/>
      <c r="YM694" s="227"/>
      <c r="YN694" s="227"/>
      <c r="YO694" s="227"/>
      <c r="YP694" s="227"/>
      <c r="YQ694" s="227"/>
      <c r="YR694" s="227"/>
      <c r="YS694" s="227"/>
      <c r="YT694" s="227"/>
      <c r="YU694" s="227"/>
      <c r="YV694" s="227"/>
      <c r="YW694" s="227"/>
      <c r="YX694" s="227"/>
      <c r="YY694" s="227"/>
      <c r="YZ694" s="227"/>
      <c r="ZA694" s="227"/>
      <c r="ZB694" s="227"/>
      <c r="ZC694" s="227"/>
      <c r="ZD694" s="227"/>
      <c r="ZE694" s="227"/>
      <c r="ZF694" s="227"/>
      <c r="ZG694" s="227"/>
      <c r="ZH694" s="227"/>
      <c r="ZI694" s="227"/>
      <c r="ZJ694" s="227"/>
      <c r="ZK694" s="227"/>
      <c r="ZL694" s="227"/>
      <c r="ZM694" s="227"/>
      <c r="ZN694" s="227"/>
      <c r="ZO694" s="227"/>
      <c r="ZP694" s="227"/>
      <c r="ZQ694" s="227"/>
      <c r="ZR694" s="227"/>
      <c r="ZS694" s="227"/>
      <c r="ZT694" s="227"/>
      <c r="ZU694" s="227"/>
      <c r="ZV694" s="227"/>
      <c r="ZW694" s="227"/>
      <c r="ZX694" s="227"/>
      <c r="ZY694" s="227"/>
      <c r="ZZ694" s="227"/>
      <c r="AAA694" s="227"/>
      <c r="AAB694" s="227"/>
      <c r="AAC694" s="227"/>
      <c r="AAD694" s="227"/>
      <c r="AAE694" s="227"/>
      <c r="AAF694" s="227"/>
      <c r="AAG694" s="227"/>
      <c r="AAH694" s="227"/>
      <c r="AAI694" s="227"/>
      <c r="AAJ694" s="227"/>
      <c r="AAK694" s="227"/>
      <c r="AAL694" s="227"/>
      <c r="AAM694" s="227"/>
      <c r="AAN694" s="227"/>
      <c r="AAO694" s="227"/>
      <c r="AAP694" s="227"/>
      <c r="AAQ694" s="227"/>
      <c r="AAR694" s="227"/>
      <c r="AAS694" s="227"/>
      <c r="AAT694" s="227"/>
      <c r="AAU694" s="227"/>
      <c r="AAV694" s="227"/>
      <c r="AAW694" s="227"/>
      <c r="AAX694" s="227"/>
      <c r="AAY694" s="227"/>
      <c r="AAZ694" s="227"/>
      <c r="ABA694" s="227"/>
      <c r="ABB694" s="227"/>
      <c r="ABC694" s="227"/>
      <c r="ABD694" s="227"/>
      <c r="ABE694" s="227"/>
      <c r="ABF694" s="227"/>
      <c r="ABG694" s="227"/>
      <c r="ABH694" s="227"/>
      <c r="ABI694" s="227"/>
      <c r="ABJ694" s="227"/>
      <c r="ABK694" s="227"/>
      <c r="ABL694" s="227"/>
      <c r="ABM694" s="227"/>
      <c r="ABN694" s="227"/>
      <c r="ABO694" s="227"/>
      <c r="ABP694" s="227"/>
      <c r="ABQ694" s="227"/>
      <c r="ABR694" s="227"/>
      <c r="ABS694" s="227"/>
      <c r="ABT694" s="227"/>
      <c r="ABU694" s="227"/>
      <c r="ABV694" s="227"/>
      <c r="ABW694" s="227"/>
      <c r="ABX694" s="227"/>
      <c r="ABY694" s="227"/>
      <c r="ABZ694" s="227"/>
      <c r="ACA694" s="227"/>
      <c r="ACB694" s="227"/>
      <c r="ACC694" s="227"/>
      <c r="ACD694" s="227"/>
      <c r="ACE694" s="227"/>
      <c r="ACF694" s="227"/>
      <c r="ACG694" s="227"/>
      <c r="ACH694" s="227"/>
      <c r="ACI694" s="227"/>
      <c r="ACJ694" s="227"/>
      <c r="ACK694" s="227"/>
      <c r="ACL694" s="227"/>
      <c r="ACM694" s="227"/>
      <c r="ACN694" s="227"/>
      <c r="ACO694" s="227"/>
      <c r="ACP694" s="227"/>
      <c r="ACQ694" s="227"/>
      <c r="ACR694" s="227"/>
      <c r="ACS694" s="227"/>
      <c r="ACT694" s="227"/>
      <c r="ACU694" s="227"/>
      <c r="ACV694" s="227"/>
      <c r="ACW694" s="227"/>
      <c r="ACX694" s="227"/>
      <c r="ACY694" s="227"/>
      <c r="ACZ694" s="227"/>
      <c r="ADA694" s="227"/>
      <c r="ADB694" s="227"/>
      <c r="ADC694" s="227"/>
      <c r="ADD694" s="227"/>
      <c r="ADE694" s="227"/>
      <c r="ADF694" s="227"/>
      <c r="ADG694" s="227"/>
      <c r="ADH694" s="227"/>
      <c r="ADI694" s="227"/>
      <c r="ADJ694" s="227"/>
      <c r="ADK694" s="227"/>
      <c r="ADL694" s="227"/>
      <c r="ADM694" s="227"/>
      <c r="ADN694" s="227"/>
      <c r="ADO694" s="227"/>
      <c r="ADP694" s="227"/>
      <c r="ADQ694" s="227"/>
      <c r="ADR694" s="227"/>
      <c r="ADS694" s="227"/>
      <c r="ADT694" s="227"/>
      <c r="ADU694" s="227"/>
      <c r="ADV694" s="227"/>
      <c r="ADW694" s="227"/>
      <c r="ADX694" s="227"/>
      <c r="ADY694" s="227"/>
      <c r="ADZ694" s="227"/>
      <c r="AEA694" s="227"/>
      <c r="AEB694" s="227"/>
      <c r="AEC694" s="227"/>
      <c r="AED694" s="227"/>
      <c r="AEE694" s="227"/>
      <c r="AEF694" s="227"/>
      <c r="AEG694" s="227"/>
      <c r="AEH694" s="227"/>
      <c r="AEI694" s="227"/>
      <c r="AEJ694" s="227"/>
      <c r="AEK694" s="227"/>
      <c r="AEL694" s="227"/>
      <c r="AEM694" s="227"/>
      <c r="AEN694" s="227"/>
      <c r="AEO694" s="227"/>
      <c r="AEP694" s="227"/>
      <c r="AEQ694" s="227"/>
      <c r="AER694" s="227"/>
      <c r="AES694" s="227"/>
      <c r="AET694" s="227"/>
      <c r="AEU694" s="227"/>
      <c r="AEV694" s="227"/>
      <c r="AEW694" s="227"/>
      <c r="AEX694" s="227"/>
      <c r="AEY694" s="227"/>
      <c r="AEZ694" s="227"/>
      <c r="AFA694" s="227"/>
      <c r="AFB694" s="227"/>
      <c r="AFC694" s="227"/>
      <c r="AFD694" s="227"/>
      <c r="AFE694" s="227"/>
      <c r="AFF694" s="227"/>
      <c r="AFG694" s="227"/>
      <c r="AFH694" s="227"/>
      <c r="AFI694" s="227"/>
      <c r="AFJ694" s="227"/>
      <c r="AFK694" s="227"/>
      <c r="AFL694" s="227"/>
      <c r="AFM694" s="227"/>
      <c r="AFN694" s="227"/>
      <c r="AFO694" s="227"/>
      <c r="AFP694" s="227"/>
      <c r="AFQ694" s="227"/>
      <c r="AFR694" s="227"/>
      <c r="AFS694" s="227"/>
      <c r="AFT694" s="227"/>
      <c r="AFU694" s="227"/>
      <c r="AFV694" s="227"/>
      <c r="AFW694" s="227"/>
      <c r="AFX694" s="227"/>
      <c r="AFY694" s="227"/>
      <c r="AFZ694" s="227"/>
      <c r="AGA694" s="227"/>
      <c r="AGB694" s="227"/>
      <c r="AGC694" s="227"/>
      <c r="AGD694" s="227"/>
      <c r="AGE694" s="227"/>
      <c r="AGF694" s="227"/>
      <c r="AGG694" s="227"/>
      <c r="AGH694" s="227"/>
      <c r="AGI694" s="227"/>
      <c r="AGJ694" s="227"/>
      <c r="AGK694" s="227"/>
      <c r="AGL694" s="227"/>
      <c r="AGM694" s="227"/>
      <c r="AGN694" s="227"/>
      <c r="AGO694" s="227"/>
      <c r="AGP694" s="227"/>
      <c r="AGQ694" s="227"/>
      <c r="AGR694" s="227"/>
      <c r="AGS694" s="227"/>
      <c r="AGT694" s="227"/>
      <c r="AGU694" s="227"/>
      <c r="AGV694" s="227"/>
      <c r="AGW694" s="227"/>
      <c r="AGX694" s="227"/>
      <c r="AGY694" s="227"/>
      <c r="AGZ694" s="227"/>
      <c r="AHA694" s="227"/>
      <c r="AHB694" s="227"/>
      <c r="AHC694" s="227"/>
      <c r="AHD694" s="227"/>
      <c r="AHE694" s="227"/>
      <c r="AHF694" s="227"/>
      <c r="AHG694" s="227"/>
      <c r="AHH694" s="227"/>
      <c r="AHI694" s="227"/>
      <c r="AHJ694" s="227"/>
      <c r="AHK694" s="227"/>
      <c r="AHL694" s="227"/>
      <c r="AHM694" s="227"/>
      <c r="AHN694" s="227"/>
      <c r="AHO694" s="227"/>
      <c r="AHP694" s="227"/>
      <c r="AHQ694" s="227"/>
      <c r="AHR694" s="227"/>
      <c r="AHS694" s="227"/>
      <c r="AHT694" s="227"/>
      <c r="AHU694" s="227"/>
      <c r="AHV694" s="227"/>
      <c r="AHW694" s="227"/>
      <c r="AHX694" s="227"/>
      <c r="AHY694" s="227"/>
      <c r="AHZ694" s="227"/>
      <c r="AIA694" s="227"/>
      <c r="AIB694" s="227"/>
      <c r="AIC694" s="227"/>
      <c r="AID694" s="227"/>
      <c r="AIE694" s="227"/>
      <c r="AIF694" s="227"/>
      <c r="AIG694" s="227"/>
      <c r="AIH694" s="227"/>
      <c r="AII694" s="227"/>
      <c r="AIJ694" s="227"/>
      <c r="AIK694" s="227"/>
      <c r="AIL694" s="227"/>
      <c r="AIM694" s="227"/>
      <c r="AIN694" s="227"/>
      <c r="AIO694" s="227"/>
      <c r="AIP694" s="227"/>
      <c r="AIQ694" s="227"/>
      <c r="AIR694" s="227"/>
      <c r="AIS694" s="227"/>
      <c r="AIT694" s="227"/>
      <c r="AIU694" s="227"/>
      <c r="AIV694" s="227"/>
      <c r="AIW694" s="227"/>
      <c r="AIX694" s="227"/>
      <c r="AIY694" s="227"/>
      <c r="AIZ694" s="227"/>
      <c r="AJA694" s="227"/>
      <c r="AJB694" s="227"/>
      <c r="AJC694" s="227"/>
      <c r="AJD694" s="227"/>
      <c r="AJE694" s="227"/>
      <c r="AJF694" s="227"/>
      <c r="AJG694" s="227"/>
      <c r="AJH694" s="227"/>
      <c r="AJI694" s="227"/>
      <c r="AJJ694" s="227"/>
      <c r="AJK694" s="227"/>
      <c r="AJL694" s="227"/>
      <c r="AJM694" s="227"/>
      <c r="AJN694" s="227"/>
      <c r="AJO694" s="227"/>
      <c r="AJP694" s="227"/>
      <c r="AJQ694" s="227"/>
      <c r="AJR694" s="227"/>
      <c r="AJS694" s="227"/>
      <c r="AJT694" s="227"/>
      <c r="AJU694" s="227"/>
      <c r="AJV694" s="227"/>
      <c r="AJW694" s="227"/>
      <c r="AJX694" s="227"/>
      <c r="AJY694" s="227"/>
      <c r="AJZ694" s="227"/>
      <c r="AKA694" s="227"/>
      <c r="AKB694" s="227"/>
      <c r="AKC694" s="227"/>
      <c r="AKD694" s="227"/>
      <c r="AKE694" s="227"/>
      <c r="AKF694" s="227"/>
      <c r="AKG694" s="227"/>
      <c r="AKH694" s="227"/>
      <c r="AKI694" s="227"/>
      <c r="AKJ694" s="227"/>
      <c r="AKK694" s="227"/>
      <c r="AKL694" s="227"/>
      <c r="AKM694" s="227"/>
      <c r="AKN694" s="227"/>
      <c r="AKO694" s="227"/>
      <c r="AKP694" s="227"/>
      <c r="AKQ694" s="227"/>
      <c r="AKR694" s="227"/>
      <c r="AKS694" s="227"/>
      <c r="AKT694" s="227"/>
      <c r="AKU694" s="227"/>
      <c r="AKV694" s="227"/>
      <c r="AKW694" s="227"/>
      <c r="AKX694" s="227"/>
      <c r="AKY694" s="227"/>
      <c r="AKZ694" s="227"/>
      <c r="ALA694" s="227"/>
      <c r="ALB694" s="227"/>
      <c r="ALC694" s="227"/>
      <c r="ALD694" s="227"/>
      <c r="ALE694" s="227"/>
      <c r="ALF694" s="227"/>
      <c r="ALG694" s="227"/>
      <c r="ALH694" s="227"/>
      <c r="ALI694" s="227"/>
      <c r="ALJ694" s="227"/>
      <c r="ALK694" s="227"/>
      <c r="ALL694" s="227"/>
      <c r="ALM694" s="227"/>
      <c r="ALN694" s="227"/>
      <c r="ALO694" s="227"/>
      <c r="ALP694" s="227"/>
      <c r="ALQ694" s="227"/>
      <c r="ALR694" s="227"/>
      <c r="ALS694" s="227"/>
      <c r="ALT694" s="227"/>
      <c r="ALU694" s="227"/>
      <c r="ALV694" s="227"/>
      <c r="ALW694" s="227"/>
      <c r="ALX694" s="227"/>
      <c r="ALY694" s="227"/>
      <c r="ALZ694" s="227"/>
      <c r="AMA694" s="227"/>
      <c r="AMB694" s="227"/>
      <c r="AMC694" s="227"/>
      <c r="AMD694" s="227"/>
      <c r="AME694" s="227"/>
      <c r="AMF694" s="227"/>
      <c r="AMG694" s="227"/>
      <c r="AMH694" s="227"/>
      <c r="AMI694" s="227"/>
      <c r="AMJ694" s="227"/>
      <c r="AMK694" s="227"/>
      <c r="AML694" s="227"/>
      <c r="AMM694" s="227"/>
      <c r="AMN694" s="227"/>
      <c r="AMO694" s="227"/>
      <c r="AMP694" s="227"/>
      <c r="AMQ694" s="227"/>
      <c r="AMR694" s="227"/>
      <c r="AMS694" s="227"/>
      <c r="AMT694" s="227"/>
      <c r="AMU694" s="227"/>
      <c r="AMV694" s="227"/>
      <c r="AMW694" s="227"/>
      <c r="AMX694" s="227"/>
    </row>
    <row r="695" spans="1:1038" ht="18" customHeight="1">
      <c r="A695" s="223">
        <v>43333</v>
      </c>
      <c r="B695" s="224" t="s">
        <v>1647</v>
      </c>
      <c r="D695" s="225" t="s">
        <v>1279</v>
      </c>
      <c r="E695" s="126">
        <v>90</v>
      </c>
      <c r="F695" s="126">
        <v>1</v>
      </c>
      <c r="G695" s="196" t="str">
        <f t="shared" ref="G695" si="383">E695&amp;"-"&amp;F695</f>
        <v>90-1</v>
      </c>
      <c r="H695" s="126">
        <v>0</v>
      </c>
      <c r="I695" s="126">
        <v>19</v>
      </c>
      <c r="J695" s="203">
        <f t="shared" ref="J695:J698" si="384">IF(H695=0, 1, 0)</f>
        <v>1</v>
      </c>
      <c r="K695" s="644" t="b">
        <f>IF(J696=1,IF(((VLOOKUP($G695,[3]Depth_Lookup!$A$3:$J$550,9,FALSE))-(I695/100))=0,"Good",IF(((VLOOKUP($G695,[3]Depth_Lookup!$A$3:$J$550,9,FALSE))-(I695/100))&gt;0,"Too Short","Too Long")))</f>
        <v>0</v>
      </c>
      <c r="L695" s="171">
        <f>(VLOOKUP($G695,Depth_Lookup!$A$3:$J$410,10,FALSE))+(H695/100)</f>
        <v>230.7</v>
      </c>
      <c r="M695" s="171">
        <f>(VLOOKUP($G695,Depth_Lookup!$A$3:$J$410,10,FALSE))+(I695/100)</f>
        <v>230.89</v>
      </c>
      <c r="N695" s="127" t="s">
        <v>2225</v>
      </c>
      <c r="O695" s="126">
        <v>1</v>
      </c>
      <c r="P695" s="126" t="s">
        <v>853</v>
      </c>
      <c r="Q695" s="126" t="s">
        <v>125</v>
      </c>
      <c r="R695" s="196" t="str">
        <f t="shared" ref="R695" si="385">P695&amp;""&amp;Q695</f>
        <v>SerpentinizedHarzburgite</v>
      </c>
      <c r="S695" s="126" t="s">
        <v>94</v>
      </c>
      <c r="T695" s="126" t="s">
        <v>94</v>
      </c>
      <c r="W695" s="126" t="s">
        <v>102</v>
      </c>
      <c r="X695" s="202">
        <f>VLOOKUP(W695,[3]definitions_list_lookup!$A$13:$B$19,2,0)</f>
        <v>5</v>
      </c>
      <c r="Y695" s="126" t="s">
        <v>90</v>
      </c>
      <c r="Z695" s="126" t="s">
        <v>91</v>
      </c>
      <c r="AA695" s="126" t="s">
        <v>1685</v>
      </c>
      <c r="AF695" s="196" t="e">
        <f>VLOOKUP(AE695,[3]definitions_list_mag!$V$12:$W$15,2,0)</f>
        <v>#N/A</v>
      </c>
      <c r="AI695" s="130">
        <f t="shared" ref="AI695" si="386">100-(AO695+AU695+BA695+BM695)</f>
        <v>73</v>
      </c>
      <c r="AO695" s="130"/>
      <c r="AU695" s="130">
        <v>2</v>
      </c>
      <c r="AV695" s="126">
        <v>3</v>
      </c>
      <c r="AW695" s="126">
        <v>1</v>
      </c>
      <c r="AX695" s="126" t="s">
        <v>110</v>
      </c>
      <c r="AY695" s="126" t="s">
        <v>103</v>
      </c>
      <c r="BA695" s="130">
        <v>25</v>
      </c>
      <c r="BB695" s="126">
        <v>6</v>
      </c>
      <c r="BC695" s="126">
        <v>4</v>
      </c>
      <c r="BD695" s="126" t="s">
        <v>118</v>
      </c>
      <c r="BE695" s="126" t="s">
        <v>103</v>
      </c>
      <c r="BF695" s="126" t="s">
        <v>2067</v>
      </c>
      <c r="BG695" s="130"/>
      <c r="BM695" s="130"/>
      <c r="BY695" s="130"/>
      <c r="CF695" s="213">
        <f t="shared" ref="CF695" si="387">AI695+AO695+BA695+AU695+BG695+BM695+BY695</f>
        <v>100</v>
      </c>
      <c r="CG695" s="131"/>
      <c r="CH695" s="132" t="s">
        <v>1558</v>
      </c>
      <c r="CI695" s="132">
        <v>90</v>
      </c>
      <c r="CJ695" s="132" t="s">
        <v>514</v>
      </c>
      <c r="CK695" s="133"/>
      <c r="CL695" s="134"/>
      <c r="CM695" s="134"/>
      <c r="CN695" s="134"/>
      <c r="CO695" s="134"/>
      <c r="CP695" s="134"/>
      <c r="CQ695" s="134"/>
      <c r="CR695" s="134"/>
      <c r="CS695" s="134"/>
      <c r="CT695" s="134"/>
      <c r="CU695" s="134"/>
      <c r="CV695" s="134"/>
      <c r="CW695" s="134"/>
      <c r="CX695" s="134"/>
      <c r="CY695" s="134"/>
      <c r="CZ695" s="134"/>
      <c r="DA695" s="134"/>
      <c r="DB695" s="134">
        <v>80</v>
      </c>
      <c r="DC695" s="130">
        <v>20</v>
      </c>
      <c r="DD695" s="134"/>
      <c r="DE695" s="134"/>
      <c r="DF695" s="134"/>
      <c r="DG695" s="134"/>
      <c r="DH695" s="134"/>
      <c r="DI695" s="134"/>
      <c r="DJ695" s="134"/>
      <c r="DK695" s="207">
        <f t="shared" ref="DK695" si="388">SUM(CL695:DJ695)</f>
        <v>100</v>
      </c>
      <c r="DL695" s="131"/>
      <c r="DM695" s="134"/>
      <c r="DN695" s="134"/>
      <c r="DO695" s="136"/>
      <c r="DQ695" s="131"/>
      <c r="DR695" s="136"/>
      <c r="DS695" s="131"/>
      <c r="DT695" s="138" t="s">
        <v>2080</v>
      </c>
      <c r="DW695" s="214" t="e">
        <f>VLOOKUP(P695,[3]definitions_list_lookup!$K$30:$L$54,2,0)</f>
        <v>#N/A</v>
      </c>
      <c r="DX695" s="155" t="s">
        <v>1838</v>
      </c>
      <c r="DY695" s="139" t="s">
        <v>2226</v>
      </c>
      <c r="DZ695"/>
      <c r="EA695" s="104"/>
      <c r="ED695" s="229" t="s">
        <v>2517</v>
      </c>
      <c r="EE695" s="140"/>
      <c r="EG695" s="140"/>
      <c r="EI695" s="218"/>
      <c r="EJ695" s="143"/>
      <c r="EK695" s="221"/>
      <c r="EM695" s="109"/>
      <c r="EN695" s="109"/>
      <c r="EZ695" s="192" t="e">
        <f t="shared" si="313"/>
        <v>#DIV/0!</v>
      </c>
      <c r="FA695" s="192" t="e">
        <f t="shared" si="314"/>
        <v>#DIV/0!</v>
      </c>
      <c r="FB695" s="192" t="e">
        <f t="shared" si="315"/>
        <v>#DIV/0!</v>
      </c>
      <c r="FC695" s="192" t="e">
        <f t="shared" si="316"/>
        <v>#DIV/0!</v>
      </c>
      <c r="FD695" s="192" t="e">
        <f t="shared" si="317"/>
        <v>#DIV/0!</v>
      </c>
      <c r="FE695" s="193" t="e">
        <f t="shared" si="318"/>
        <v>#DIV/0!</v>
      </c>
      <c r="FF695" s="194" t="e">
        <f t="shared" si="319"/>
        <v>#DIV/0!</v>
      </c>
      <c r="FI695" s="778">
        <f t="shared" si="324"/>
        <v>0</v>
      </c>
      <c r="FJ695" s="779" t="e">
        <f t="shared" si="325"/>
        <v>#DIV/0!</v>
      </c>
      <c r="FK695" s="779" t="e">
        <f t="shared" si="326"/>
        <v>#DIV/0!</v>
      </c>
      <c r="FL695" s="780" t="e">
        <f t="shared" si="327"/>
        <v>#DIV/0!</v>
      </c>
      <c r="FM695" s="169" t="e">
        <f t="shared" si="328"/>
        <v>#DIV/0!</v>
      </c>
      <c r="FN695" s="783" t="e">
        <f t="shared" si="329"/>
        <v>#DIV/0!</v>
      </c>
    </row>
    <row r="696" spans="1:1038" s="398" customFormat="1" ht="18" customHeight="1">
      <c r="A696" s="223"/>
      <c r="B696" s="543"/>
      <c r="C696" s="226"/>
      <c r="D696" s="225"/>
      <c r="E696" s="126">
        <v>90</v>
      </c>
      <c r="F696" s="126">
        <v>1</v>
      </c>
      <c r="G696" s="196" t="str">
        <f t="shared" ref="G696:G697" si="389">E696&amp;"-"&amp;F696</f>
        <v>90-1</v>
      </c>
      <c r="H696" s="226">
        <v>19</v>
      </c>
      <c r="I696" s="226">
        <v>20</v>
      </c>
      <c r="J696" s="544">
        <f t="shared" si="384"/>
        <v>0</v>
      </c>
      <c r="K696" s="545"/>
      <c r="L696" s="171">
        <f>(VLOOKUP($G696,Depth_Lookup!$A$3:$J$410,10,FALSE))+(H696/100)</f>
        <v>230.89</v>
      </c>
      <c r="M696" s="171">
        <f>(VLOOKUP($G696,Depth_Lookup!$A$3:$J$410,10,FALSE))+(I696/100)</f>
        <v>230.89999999999998</v>
      </c>
      <c r="N696" s="232"/>
      <c r="O696" s="226"/>
      <c r="P696" s="226"/>
      <c r="Q696" s="226"/>
      <c r="R696" s="391" t="s">
        <v>2045</v>
      </c>
      <c r="S696" s="226"/>
      <c r="T696" s="226"/>
      <c r="U696" s="226"/>
      <c r="V696" s="226"/>
      <c r="W696" s="226"/>
      <c r="X696" s="392"/>
      <c r="Y696" s="226"/>
      <c r="Z696" s="226"/>
      <c r="AA696" s="226"/>
      <c r="AB696" s="226"/>
      <c r="AC696" s="226"/>
      <c r="AD696" s="226"/>
      <c r="AE696" s="393"/>
      <c r="AF696" s="391"/>
      <c r="AG696" s="394"/>
      <c r="AH696" s="226"/>
      <c r="AI696" s="257"/>
      <c r="AJ696" s="226"/>
      <c r="AK696" s="226"/>
      <c r="AL696" s="226"/>
      <c r="AM696" s="226"/>
      <c r="AN696" s="226"/>
      <c r="AO696" s="257"/>
      <c r="AP696" s="226"/>
      <c r="AQ696" s="226"/>
      <c r="AR696" s="226"/>
      <c r="AS696" s="226"/>
      <c r="AT696" s="226"/>
      <c r="AU696" s="257"/>
      <c r="AV696" s="226"/>
      <c r="AW696" s="226"/>
      <c r="AX696" s="226"/>
      <c r="AY696" s="226"/>
      <c r="AZ696" s="226"/>
      <c r="BA696" s="257"/>
      <c r="BB696" s="226"/>
      <c r="BC696" s="226"/>
      <c r="BD696" s="226"/>
      <c r="BE696" s="226"/>
      <c r="BF696" s="226"/>
      <c r="BG696" s="257"/>
      <c r="BH696" s="226"/>
      <c r="BI696" s="226"/>
      <c r="BJ696" s="226"/>
      <c r="BK696" s="226"/>
      <c r="BL696" s="226"/>
      <c r="BM696" s="257"/>
      <c r="BN696" s="226"/>
      <c r="BO696" s="226"/>
      <c r="BP696" s="226"/>
      <c r="BQ696" s="226"/>
      <c r="BR696" s="226"/>
      <c r="BS696" s="226"/>
      <c r="BT696" s="226"/>
      <c r="BU696" s="226"/>
      <c r="BV696" s="226"/>
      <c r="BW696" s="226"/>
      <c r="BX696" s="226"/>
      <c r="BY696" s="257"/>
      <c r="BZ696" s="226"/>
      <c r="CA696" s="226"/>
      <c r="CB696" s="226"/>
      <c r="CC696" s="226"/>
      <c r="CD696" s="226"/>
      <c r="CE696" s="226"/>
      <c r="CF696" s="399"/>
      <c r="CG696" s="259"/>
      <c r="CH696" s="150"/>
      <c r="CI696" s="150"/>
      <c r="CJ696" s="150"/>
      <c r="CK696" s="158"/>
      <c r="CL696" s="395"/>
      <c r="CM696" s="395"/>
      <c r="CN696" s="395"/>
      <c r="CO696" s="395"/>
      <c r="CP696" s="395"/>
      <c r="CQ696" s="395"/>
      <c r="CR696" s="395"/>
      <c r="CS696" s="395"/>
      <c r="CT696" s="395"/>
      <c r="CU696" s="395"/>
      <c r="CV696" s="395"/>
      <c r="CW696" s="395"/>
      <c r="CX696" s="395"/>
      <c r="CY696" s="395"/>
      <c r="CZ696" s="395"/>
      <c r="DA696" s="395"/>
      <c r="DB696" s="395"/>
      <c r="DC696" s="257"/>
      <c r="DD696" s="395"/>
      <c r="DE696" s="395"/>
      <c r="DF696" s="395"/>
      <c r="DG696" s="395"/>
      <c r="DH696" s="395"/>
      <c r="DI696" s="395"/>
      <c r="DJ696" s="395"/>
      <c r="DK696" s="396"/>
      <c r="DL696" s="259"/>
      <c r="DM696" s="395"/>
      <c r="DN696" s="395"/>
      <c r="DO696" s="397"/>
      <c r="DQ696" s="259"/>
      <c r="DR696" s="397"/>
      <c r="DS696" s="259"/>
      <c r="DT696" s="263"/>
      <c r="DU696" s="256"/>
      <c r="DV696" s="256"/>
      <c r="DW696" s="400"/>
      <c r="DX696" s="155"/>
      <c r="DY696" s="155"/>
      <c r="DZ696" s="546"/>
      <c r="EA696" s="104"/>
      <c r="EB696" s="256"/>
      <c r="EC696" s="104"/>
      <c r="ED696" s="229" t="s">
        <v>2517</v>
      </c>
      <c r="EE696" s="401"/>
      <c r="EF696" s="402"/>
      <c r="EG696" s="401"/>
      <c r="EH696" s="403"/>
      <c r="EI696" s="404"/>
      <c r="EJ696" s="405"/>
      <c r="EK696" s="406"/>
      <c r="EL696" s="401"/>
      <c r="EM696" s="403"/>
      <c r="EN696" s="403" t="s">
        <v>1448</v>
      </c>
      <c r="EO696" s="407">
        <v>0.5</v>
      </c>
      <c r="EP696" s="407" t="s">
        <v>2202</v>
      </c>
      <c r="EQ696" s="407" t="s">
        <v>2377</v>
      </c>
      <c r="ER696" s="407"/>
      <c r="ES696" s="407"/>
      <c r="ET696" s="407"/>
      <c r="EU696" s="407"/>
      <c r="EV696" s="408">
        <v>55</v>
      </c>
      <c r="EW696" s="408">
        <v>90</v>
      </c>
      <c r="EX696" s="408">
        <v>60</v>
      </c>
      <c r="EY696" s="408">
        <v>0</v>
      </c>
      <c r="EZ696" s="192">
        <f t="shared" si="313"/>
        <v>-140.49299876216983</v>
      </c>
      <c r="FA696" s="192">
        <f t="shared" si="314"/>
        <v>219.50700123783017</v>
      </c>
      <c r="FB696" s="192">
        <f t="shared" si="315"/>
        <v>24.010714795444425</v>
      </c>
      <c r="FC696" s="192">
        <f t="shared" si="316"/>
        <v>309.5070012378302</v>
      </c>
      <c r="FD696" s="192">
        <f t="shared" si="317"/>
        <v>65.989285204555571</v>
      </c>
      <c r="FE696" s="193">
        <f t="shared" si="318"/>
        <v>39.507001237830167</v>
      </c>
      <c r="FF696" s="194">
        <f t="shared" si="319"/>
        <v>65.989285204555571</v>
      </c>
      <c r="FG696" s="401" t="s">
        <v>2378</v>
      </c>
      <c r="FH696" s="403"/>
      <c r="FI696" s="778">
        <f t="shared" si="324"/>
        <v>0.5</v>
      </c>
      <c r="FJ696" s="779">
        <f t="shared" si="325"/>
        <v>65.989285204555571</v>
      </c>
      <c r="FK696" s="779">
        <f t="shared" si="326"/>
        <v>24.010714795444429</v>
      </c>
      <c r="FL696" s="780">
        <f t="shared" si="327"/>
        <v>0.41906602893782208</v>
      </c>
      <c r="FM696" s="169">
        <f t="shared" si="328"/>
        <v>0.40690747669100152</v>
      </c>
      <c r="FN696" s="783">
        <f t="shared" si="329"/>
        <v>0.20345373834550076</v>
      </c>
      <c r="FO696" s="226"/>
      <c r="FP696" s="226"/>
      <c r="FQ696" s="226"/>
      <c r="FR696" s="226"/>
      <c r="FS696" s="226"/>
      <c r="FT696" s="226"/>
      <c r="FU696" s="226"/>
      <c r="FV696" s="226"/>
      <c r="FW696" s="226"/>
      <c r="FX696" s="226"/>
      <c r="FY696" s="226"/>
      <c r="FZ696" s="226"/>
      <c r="GA696" s="226"/>
      <c r="GB696" s="226"/>
      <c r="GC696" s="226"/>
      <c r="GD696" s="226"/>
      <c r="GE696" s="226"/>
      <c r="GF696" s="226"/>
      <c r="GG696" s="226"/>
      <c r="GH696" s="226"/>
      <c r="GI696" s="226"/>
      <c r="GJ696" s="226"/>
      <c r="GK696" s="226"/>
      <c r="GL696" s="226"/>
      <c r="GM696" s="226"/>
      <c r="GN696" s="226"/>
      <c r="GO696" s="226"/>
      <c r="GP696" s="226"/>
      <c r="GQ696" s="226"/>
      <c r="GR696" s="226"/>
      <c r="GS696" s="226"/>
      <c r="GT696" s="226"/>
      <c r="GU696" s="226"/>
      <c r="GV696" s="226"/>
      <c r="GW696" s="226"/>
      <c r="GX696" s="226"/>
      <c r="GY696" s="226"/>
      <c r="GZ696" s="226"/>
      <c r="HA696" s="226"/>
      <c r="HB696" s="226"/>
      <c r="HC696" s="226"/>
      <c r="HD696" s="226"/>
      <c r="HE696" s="226"/>
      <c r="HF696" s="226"/>
      <c r="HG696" s="226"/>
      <c r="HH696" s="226"/>
      <c r="HI696" s="226"/>
      <c r="HJ696" s="226"/>
      <c r="HK696" s="226"/>
      <c r="HL696" s="226"/>
      <c r="HM696" s="226"/>
      <c r="HN696" s="226"/>
      <c r="HO696" s="226"/>
      <c r="HP696" s="226"/>
      <c r="HQ696" s="226"/>
      <c r="HR696" s="226"/>
      <c r="HS696" s="226"/>
      <c r="HT696" s="226"/>
      <c r="HU696" s="226"/>
      <c r="HV696" s="226"/>
      <c r="HW696" s="226"/>
      <c r="HX696" s="226"/>
      <c r="HY696" s="226"/>
      <c r="HZ696" s="226"/>
      <c r="IA696" s="226"/>
      <c r="IB696" s="226"/>
      <c r="IC696" s="226"/>
      <c r="ID696" s="226"/>
      <c r="IE696" s="226"/>
      <c r="IF696" s="226"/>
      <c r="IG696" s="226"/>
      <c r="IH696" s="226"/>
      <c r="II696" s="226"/>
      <c r="IJ696" s="226"/>
      <c r="IK696" s="226"/>
      <c r="IL696" s="226"/>
      <c r="IM696" s="226"/>
      <c r="IN696" s="226"/>
      <c r="IO696" s="226"/>
      <c r="IP696" s="226"/>
      <c r="IQ696" s="226"/>
      <c r="IR696" s="226"/>
      <c r="IS696" s="226"/>
      <c r="IT696" s="226"/>
      <c r="IU696" s="226"/>
      <c r="IV696" s="226"/>
      <c r="IW696" s="226"/>
      <c r="IX696" s="226"/>
      <c r="IY696" s="226"/>
      <c r="IZ696" s="226"/>
      <c r="JA696" s="226"/>
      <c r="JB696" s="226"/>
      <c r="JC696" s="226"/>
      <c r="JD696" s="226"/>
      <c r="JE696" s="226"/>
      <c r="JF696" s="226"/>
      <c r="JG696" s="226"/>
      <c r="JH696" s="226"/>
      <c r="JI696" s="226"/>
      <c r="JJ696" s="226"/>
      <c r="JK696" s="226"/>
      <c r="JL696" s="226"/>
      <c r="JM696" s="226"/>
      <c r="JN696" s="226"/>
      <c r="JO696" s="226"/>
      <c r="JP696" s="226"/>
      <c r="JQ696" s="226"/>
      <c r="JR696" s="226"/>
      <c r="JS696" s="226"/>
      <c r="JT696" s="226"/>
      <c r="JU696" s="226"/>
      <c r="JV696" s="226"/>
      <c r="JW696" s="226"/>
      <c r="JX696" s="226"/>
      <c r="JY696" s="226"/>
      <c r="JZ696" s="226"/>
      <c r="KA696" s="226"/>
      <c r="KB696" s="226"/>
      <c r="KC696" s="226"/>
      <c r="KD696" s="226"/>
      <c r="KE696" s="226"/>
      <c r="KF696" s="226"/>
      <c r="KG696" s="226"/>
      <c r="KH696" s="226"/>
      <c r="KI696" s="226"/>
      <c r="KJ696" s="226"/>
      <c r="KK696" s="226"/>
      <c r="KL696" s="226"/>
      <c r="KM696" s="226"/>
      <c r="KN696" s="226"/>
      <c r="KO696" s="226"/>
      <c r="KP696" s="226"/>
      <c r="KQ696" s="226"/>
      <c r="KR696" s="226"/>
      <c r="KS696" s="226"/>
      <c r="KT696" s="226"/>
      <c r="KU696" s="226"/>
      <c r="KV696" s="226"/>
      <c r="KW696" s="226"/>
      <c r="KX696" s="226"/>
      <c r="KY696" s="226"/>
      <c r="KZ696" s="226"/>
      <c r="LA696" s="226"/>
      <c r="LB696" s="226"/>
      <c r="LC696" s="226"/>
      <c r="LD696" s="226"/>
      <c r="LE696" s="226"/>
      <c r="LF696" s="226"/>
      <c r="LG696" s="226"/>
      <c r="LH696" s="226"/>
      <c r="LI696" s="226"/>
      <c r="LJ696" s="226"/>
      <c r="LK696" s="226"/>
      <c r="LL696" s="226"/>
      <c r="LM696" s="226"/>
      <c r="LN696" s="226"/>
      <c r="LO696" s="226"/>
      <c r="LP696" s="226"/>
      <c r="LQ696" s="226"/>
      <c r="LR696" s="226"/>
      <c r="LS696" s="226"/>
      <c r="LT696" s="226"/>
      <c r="LU696" s="226"/>
      <c r="LV696" s="226"/>
      <c r="LW696" s="226"/>
      <c r="LX696" s="226"/>
      <c r="LY696" s="226"/>
      <c r="LZ696" s="226"/>
      <c r="MA696" s="226"/>
      <c r="MB696" s="226"/>
      <c r="MC696" s="226"/>
      <c r="MD696" s="226"/>
      <c r="ME696" s="226"/>
      <c r="MF696" s="226"/>
      <c r="MG696" s="226"/>
      <c r="MH696" s="226"/>
      <c r="MI696" s="226"/>
      <c r="MJ696" s="226"/>
      <c r="MK696" s="226"/>
      <c r="ML696" s="226"/>
      <c r="MM696" s="226"/>
      <c r="MN696" s="226"/>
      <c r="MO696" s="226"/>
      <c r="MP696" s="226"/>
      <c r="MQ696" s="226"/>
      <c r="MR696" s="226"/>
      <c r="MS696" s="226"/>
      <c r="MT696" s="226"/>
      <c r="MU696" s="226"/>
      <c r="MV696" s="226"/>
      <c r="MW696" s="226"/>
      <c r="MX696" s="226"/>
      <c r="MY696" s="226"/>
      <c r="MZ696" s="226"/>
      <c r="NA696" s="226"/>
      <c r="NB696" s="226"/>
      <c r="NC696" s="226"/>
      <c r="ND696" s="226"/>
      <c r="NE696" s="226"/>
      <c r="NF696" s="226"/>
      <c r="NG696" s="226"/>
      <c r="NH696" s="226"/>
      <c r="NI696" s="226"/>
      <c r="NJ696" s="226"/>
      <c r="NK696" s="226"/>
      <c r="NL696" s="226"/>
      <c r="NM696" s="226"/>
      <c r="NN696" s="226"/>
      <c r="NO696" s="226"/>
      <c r="NP696" s="226"/>
      <c r="NQ696" s="226"/>
      <c r="NR696" s="226"/>
      <c r="NS696" s="226"/>
      <c r="NT696" s="226"/>
      <c r="NU696" s="226"/>
      <c r="NV696" s="226"/>
      <c r="NW696" s="226"/>
      <c r="NX696" s="226"/>
      <c r="NY696" s="226"/>
      <c r="NZ696" s="226"/>
      <c r="OA696" s="226"/>
      <c r="OB696" s="226"/>
      <c r="OC696" s="226"/>
      <c r="OD696" s="226"/>
      <c r="OE696" s="226"/>
      <c r="OF696" s="226"/>
      <c r="OG696" s="226"/>
      <c r="OH696" s="226"/>
      <c r="OI696" s="226"/>
      <c r="OJ696" s="226"/>
      <c r="OK696" s="226"/>
      <c r="OL696" s="226"/>
      <c r="OM696" s="226"/>
      <c r="ON696" s="226"/>
      <c r="OO696" s="226"/>
      <c r="OP696" s="226"/>
      <c r="OQ696" s="226"/>
      <c r="OR696" s="226"/>
      <c r="OS696" s="226"/>
      <c r="OT696" s="226"/>
      <c r="OU696" s="226"/>
      <c r="OV696" s="226"/>
      <c r="OW696" s="226"/>
      <c r="OX696" s="226"/>
      <c r="OY696" s="226"/>
      <c r="OZ696" s="226"/>
      <c r="PA696" s="226"/>
      <c r="PB696" s="226"/>
      <c r="PC696" s="226"/>
      <c r="PD696" s="226"/>
      <c r="PE696" s="226"/>
      <c r="PF696" s="226"/>
      <c r="PG696" s="226"/>
      <c r="PH696" s="226"/>
      <c r="PI696" s="226"/>
      <c r="PJ696" s="226"/>
      <c r="PK696" s="226"/>
      <c r="PL696" s="226"/>
      <c r="PM696" s="226"/>
      <c r="PN696" s="226"/>
      <c r="PO696" s="226"/>
      <c r="PP696" s="226"/>
      <c r="PQ696" s="226"/>
      <c r="PR696" s="226"/>
      <c r="PS696" s="226"/>
      <c r="PT696" s="226"/>
      <c r="PU696" s="226"/>
      <c r="PV696" s="226"/>
      <c r="PW696" s="226"/>
      <c r="PX696" s="226"/>
      <c r="PY696" s="226"/>
      <c r="PZ696" s="226"/>
      <c r="QA696" s="226"/>
      <c r="QB696" s="226"/>
      <c r="QC696" s="226"/>
      <c r="QD696" s="226"/>
      <c r="QE696" s="226"/>
      <c r="QF696" s="226"/>
      <c r="QG696" s="226"/>
      <c r="QH696" s="226"/>
      <c r="QI696" s="226"/>
      <c r="QJ696" s="226"/>
      <c r="QK696" s="226"/>
      <c r="QL696" s="226"/>
      <c r="QM696" s="226"/>
      <c r="QN696" s="226"/>
      <c r="QO696" s="226"/>
      <c r="QP696" s="226"/>
      <c r="QQ696" s="226"/>
      <c r="QR696" s="226"/>
      <c r="QS696" s="226"/>
      <c r="QT696" s="226"/>
      <c r="QU696" s="226"/>
      <c r="QV696" s="226"/>
      <c r="QW696" s="226"/>
      <c r="QX696" s="226"/>
      <c r="QY696" s="226"/>
      <c r="QZ696" s="226"/>
      <c r="RA696" s="226"/>
      <c r="RB696" s="226"/>
      <c r="RC696" s="226"/>
      <c r="RD696" s="226"/>
      <c r="RE696" s="226"/>
      <c r="RF696" s="226"/>
      <c r="RG696" s="226"/>
      <c r="RH696" s="226"/>
      <c r="RI696" s="226"/>
      <c r="RJ696" s="226"/>
      <c r="RK696" s="226"/>
      <c r="RL696" s="226"/>
      <c r="RM696" s="226"/>
      <c r="RN696" s="226"/>
      <c r="RO696" s="226"/>
      <c r="RP696" s="226"/>
      <c r="RQ696" s="226"/>
      <c r="RR696" s="226"/>
      <c r="RS696" s="226"/>
      <c r="RT696" s="226"/>
      <c r="RU696" s="226"/>
      <c r="RV696" s="226"/>
      <c r="RW696" s="226"/>
      <c r="RX696" s="226"/>
      <c r="RY696" s="226"/>
      <c r="RZ696" s="226"/>
      <c r="SA696" s="226"/>
      <c r="SB696" s="226"/>
      <c r="SC696" s="226"/>
      <c r="SD696" s="226"/>
      <c r="SE696" s="226"/>
      <c r="SF696" s="226"/>
      <c r="SG696" s="226"/>
      <c r="SH696" s="226"/>
      <c r="SI696" s="226"/>
      <c r="SJ696" s="226"/>
      <c r="SK696" s="226"/>
      <c r="SL696" s="226"/>
      <c r="SM696" s="226"/>
      <c r="SN696" s="226"/>
      <c r="SO696" s="226"/>
      <c r="SP696" s="226"/>
      <c r="SQ696" s="226"/>
      <c r="SR696" s="226"/>
      <c r="SS696" s="226"/>
      <c r="ST696" s="226"/>
      <c r="SU696" s="226"/>
      <c r="SV696" s="226"/>
      <c r="SW696" s="226"/>
      <c r="SX696" s="226"/>
      <c r="SY696" s="226"/>
      <c r="SZ696" s="226"/>
      <c r="TA696" s="226"/>
      <c r="TB696" s="226"/>
      <c r="TC696" s="226"/>
      <c r="TD696" s="226"/>
      <c r="TE696" s="226"/>
      <c r="TF696" s="226"/>
      <c r="TG696" s="226"/>
      <c r="TH696" s="226"/>
      <c r="TI696" s="226"/>
      <c r="TJ696" s="226"/>
      <c r="TK696" s="226"/>
      <c r="TL696" s="226"/>
      <c r="TM696" s="226"/>
      <c r="TN696" s="226"/>
      <c r="TO696" s="226"/>
      <c r="TP696" s="226"/>
      <c r="TQ696" s="226"/>
      <c r="TR696" s="226"/>
      <c r="TS696" s="226"/>
      <c r="TT696" s="226"/>
      <c r="TU696" s="226"/>
      <c r="TV696" s="226"/>
      <c r="TW696" s="226"/>
      <c r="TX696" s="226"/>
      <c r="TY696" s="226"/>
      <c r="TZ696" s="226"/>
      <c r="UA696" s="226"/>
      <c r="UB696" s="226"/>
      <c r="UC696" s="226"/>
      <c r="UD696" s="226"/>
      <c r="UE696" s="226"/>
      <c r="UF696" s="226"/>
      <c r="UG696" s="226"/>
      <c r="UH696" s="226"/>
      <c r="UI696" s="226"/>
      <c r="UJ696" s="226"/>
      <c r="UK696" s="226"/>
      <c r="UL696" s="226"/>
      <c r="UM696" s="226"/>
      <c r="UN696" s="226"/>
      <c r="UO696" s="226"/>
      <c r="UP696" s="226"/>
      <c r="UQ696" s="226"/>
      <c r="UR696" s="226"/>
      <c r="US696" s="226"/>
      <c r="UT696" s="226"/>
      <c r="UU696" s="226"/>
      <c r="UV696" s="226"/>
      <c r="UW696" s="226"/>
      <c r="UX696" s="226"/>
      <c r="UY696" s="226"/>
      <c r="UZ696" s="226"/>
      <c r="VA696" s="226"/>
      <c r="VB696" s="226"/>
      <c r="VC696" s="226"/>
      <c r="VD696" s="226"/>
      <c r="VE696" s="226"/>
      <c r="VF696" s="226"/>
      <c r="VG696" s="226"/>
      <c r="VH696" s="226"/>
      <c r="VI696" s="226"/>
      <c r="VJ696" s="226"/>
      <c r="VK696" s="226"/>
      <c r="VL696" s="226"/>
      <c r="VM696" s="226"/>
      <c r="VN696" s="226"/>
      <c r="VO696" s="226"/>
      <c r="VP696" s="226"/>
      <c r="VQ696" s="226"/>
      <c r="VR696" s="226"/>
      <c r="VS696" s="226"/>
      <c r="VT696" s="226"/>
      <c r="VU696" s="226"/>
      <c r="VV696" s="226"/>
      <c r="VW696" s="226"/>
      <c r="VX696" s="226"/>
      <c r="VY696" s="226"/>
      <c r="VZ696" s="226"/>
      <c r="WA696" s="226"/>
      <c r="WB696" s="226"/>
      <c r="WC696" s="226"/>
      <c r="WD696" s="226"/>
      <c r="WE696" s="226"/>
      <c r="WF696" s="226"/>
      <c r="WG696" s="226"/>
      <c r="WH696" s="226"/>
      <c r="WI696" s="226"/>
      <c r="WJ696" s="226"/>
      <c r="WK696" s="226"/>
      <c r="WL696" s="226"/>
      <c r="WM696" s="226"/>
      <c r="WN696" s="226"/>
      <c r="WO696" s="226"/>
      <c r="WP696" s="226"/>
      <c r="WQ696" s="226"/>
      <c r="WR696" s="226"/>
      <c r="WS696" s="226"/>
      <c r="WT696" s="226"/>
      <c r="WU696" s="226"/>
      <c r="WV696" s="226"/>
      <c r="WW696" s="226"/>
      <c r="WX696" s="226"/>
      <c r="WY696" s="226"/>
      <c r="WZ696" s="226"/>
      <c r="XA696" s="226"/>
      <c r="XB696" s="226"/>
      <c r="XC696" s="226"/>
      <c r="XD696" s="226"/>
      <c r="XE696" s="226"/>
      <c r="XF696" s="226"/>
      <c r="XG696" s="226"/>
      <c r="XH696" s="226"/>
      <c r="XI696" s="226"/>
      <c r="XJ696" s="226"/>
      <c r="XK696" s="226"/>
      <c r="XL696" s="226"/>
      <c r="XM696" s="226"/>
      <c r="XN696" s="226"/>
      <c r="XO696" s="226"/>
      <c r="XP696" s="226"/>
      <c r="XQ696" s="226"/>
      <c r="XR696" s="226"/>
      <c r="XS696" s="226"/>
      <c r="XT696" s="226"/>
      <c r="XU696" s="226"/>
      <c r="XV696" s="226"/>
      <c r="XW696" s="226"/>
      <c r="XX696" s="226"/>
      <c r="XY696" s="226"/>
      <c r="XZ696" s="226"/>
      <c r="YA696" s="226"/>
      <c r="YB696" s="226"/>
      <c r="YC696" s="226"/>
      <c r="YD696" s="226"/>
      <c r="YE696" s="226"/>
      <c r="YF696" s="226"/>
      <c r="YG696" s="226"/>
      <c r="YH696" s="226"/>
      <c r="YI696" s="226"/>
      <c r="YJ696" s="226"/>
      <c r="YK696" s="226"/>
      <c r="YL696" s="226"/>
      <c r="YM696" s="226"/>
      <c r="YN696" s="226"/>
      <c r="YO696" s="226"/>
      <c r="YP696" s="226"/>
      <c r="YQ696" s="226"/>
      <c r="YR696" s="226"/>
      <c r="YS696" s="226"/>
      <c r="YT696" s="226"/>
      <c r="YU696" s="226"/>
      <c r="YV696" s="226"/>
      <c r="YW696" s="226"/>
      <c r="YX696" s="226"/>
      <c r="YY696" s="226"/>
      <c r="YZ696" s="226"/>
      <c r="ZA696" s="226"/>
      <c r="ZB696" s="226"/>
      <c r="ZC696" s="226"/>
      <c r="ZD696" s="226"/>
      <c r="ZE696" s="226"/>
      <c r="ZF696" s="226"/>
      <c r="ZG696" s="226"/>
      <c r="ZH696" s="226"/>
      <c r="ZI696" s="226"/>
      <c r="ZJ696" s="226"/>
      <c r="ZK696" s="226"/>
      <c r="ZL696" s="226"/>
      <c r="ZM696" s="226"/>
      <c r="ZN696" s="226"/>
      <c r="ZO696" s="226"/>
      <c r="ZP696" s="226"/>
      <c r="ZQ696" s="226"/>
      <c r="ZR696" s="226"/>
      <c r="ZS696" s="226"/>
      <c r="ZT696" s="226"/>
      <c r="ZU696" s="226"/>
      <c r="ZV696" s="226"/>
      <c r="ZW696" s="226"/>
      <c r="ZX696" s="226"/>
      <c r="ZY696" s="226"/>
      <c r="ZZ696" s="226"/>
      <c r="AAA696" s="226"/>
      <c r="AAB696" s="226"/>
      <c r="AAC696" s="226"/>
      <c r="AAD696" s="226"/>
      <c r="AAE696" s="226"/>
      <c r="AAF696" s="226"/>
      <c r="AAG696" s="226"/>
      <c r="AAH696" s="226"/>
      <c r="AAI696" s="226"/>
      <c r="AAJ696" s="226"/>
      <c r="AAK696" s="226"/>
      <c r="AAL696" s="226"/>
      <c r="AAM696" s="226"/>
      <c r="AAN696" s="226"/>
      <c r="AAO696" s="226"/>
      <c r="AAP696" s="226"/>
      <c r="AAQ696" s="226"/>
      <c r="AAR696" s="226"/>
      <c r="AAS696" s="226"/>
      <c r="AAT696" s="226"/>
      <c r="AAU696" s="226"/>
      <c r="AAV696" s="226"/>
      <c r="AAW696" s="226"/>
      <c r="AAX696" s="226"/>
      <c r="AAY696" s="226"/>
      <c r="AAZ696" s="226"/>
      <c r="ABA696" s="226"/>
      <c r="ABB696" s="226"/>
      <c r="ABC696" s="226"/>
      <c r="ABD696" s="226"/>
      <c r="ABE696" s="226"/>
      <c r="ABF696" s="226"/>
      <c r="ABG696" s="226"/>
      <c r="ABH696" s="226"/>
      <c r="ABI696" s="226"/>
      <c r="ABJ696" s="226"/>
      <c r="ABK696" s="226"/>
      <c r="ABL696" s="226"/>
      <c r="ABM696" s="226"/>
      <c r="ABN696" s="226"/>
      <c r="ABO696" s="226"/>
      <c r="ABP696" s="226"/>
      <c r="ABQ696" s="226"/>
      <c r="ABR696" s="226"/>
      <c r="ABS696" s="226"/>
      <c r="ABT696" s="226"/>
      <c r="ABU696" s="226"/>
      <c r="ABV696" s="226"/>
      <c r="ABW696" s="226"/>
      <c r="ABX696" s="226"/>
      <c r="ABY696" s="226"/>
      <c r="ABZ696" s="226"/>
      <c r="ACA696" s="226"/>
      <c r="ACB696" s="226"/>
      <c r="ACC696" s="226"/>
      <c r="ACD696" s="226"/>
      <c r="ACE696" s="226"/>
      <c r="ACF696" s="226"/>
      <c r="ACG696" s="226"/>
      <c r="ACH696" s="226"/>
      <c r="ACI696" s="226"/>
      <c r="ACJ696" s="226"/>
      <c r="ACK696" s="226"/>
      <c r="ACL696" s="226"/>
      <c r="ACM696" s="226"/>
      <c r="ACN696" s="226"/>
      <c r="ACO696" s="226"/>
      <c r="ACP696" s="226"/>
      <c r="ACQ696" s="226"/>
      <c r="ACR696" s="226"/>
      <c r="ACS696" s="226"/>
      <c r="ACT696" s="226"/>
      <c r="ACU696" s="226"/>
      <c r="ACV696" s="226"/>
      <c r="ACW696" s="226"/>
      <c r="ACX696" s="226"/>
      <c r="ACY696" s="226"/>
      <c r="ACZ696" s="226"/>
      <c r="ADA696" s="226"/>
      <c r="ADB696" s="226"/>
      <c r="ADC696" s="226"/>
      <c r="ADD696" s="226"/>
      <c r="ADE696" s="226"/>
      <c r="ADF696" s="226"/>
      <c r="ADG696" s="226"/>
      <c r="ADH696" s="226"/>
      <c r="ADI696" s="226"/>
      <c r="ADJ696" s="226"/>
      <c r="ADK696" s="226"/>
      <c r="ADL696" s="226"/>
      <c r="ADM696" s="226"/>
      <c r="ADN696" s="226"/>
      <c r="ADO696" s="226"/>
      <c r="ADP696" s="226"/>
      <c r="ADQ696" s="226"/>
      <c r="ADR696" s="226"/>
      <c r="ADS696" s="226"/>
      <c r="ADT696" s="226"/>
      <c r="ADU696" s="226"/>
      <c r="ADV696" s="226"/>
      <c r="ADW696" s="226"/>
      <c r="ADX696" s="226"/>
      <c r="ADY696" s="226"/>
      <c r="ADZ696" s="226"/>
      <c r="AEA696" s="226"/>
      <c r="AEB696" s="226"/>
      <c r="AEC696" s="226"/>
      <c r="AED696" s="226"/>
      <c r="AEE696" s="226"/>
      <c r="AEF696" s="226"/>
      <c r="AEG696" s="226"/>
      <c r="AEH696" s="226"/>
      <c r="AEI696" s="226"/>
      <c r="AEJ696" s="226"/>
      <c r="AEK696" s="226"/>
      <c r="AEL696" s="226"/>
      <c r="AEM696" s="226"/>
      <c r="AEN696" s="226"/>
      <c r="AEO696" s="226"/>
      <c r="AEP696" s="226"/>
      <c r="AEQ696" s="226"/>
      <c r="AER696" s="226"/>
      <c r="AES696" s="226"/>
      <c r="AET696" s="226"/>
      <c r="AEU696" s="226"/>
      <c r="AEV696" s="226"/>
      <c r="AEW696" s="226"/>
      <c r="AEX696" s="226"/>
      <c r="AEY696" s="226"/>
      <c r="AEZ696" s="226"/>
      <c r="AFA696" s="226"/>
      <c r="AFB696" s="226"/>
      <c r="AFC696" s="226"/>
      <c r="AFD696" s="226"/>
      <c r="AFE696" s="226"/>
      <c r="AFF696" s="226"/>
      <c r="AFG696" s="226"/>
      <c r="AFH696" s="226"/>
      <c r="AFI696" s="226"/>
      <c r="AFJ696" s="226"/>
      <c r="AFK696" s="226"/>
      <c r="AFL696" s="226"/>
      <c r="AFM696" s="226"/>
      <c r="AFN696" s="226"/>
      <c r="AFO696" s="226"/>
      <c r="AFP696" s="226"/>
      <c r="AFQ696" s="226"/>
      <c r="AFR696" s="226"/>
      <c r="AFS696" s="226"/>
      <c r="AFT696" s="226"/>
      <c r="AFU696" s="226"/>
      <c r="AFV696" s="226"/>
      <c r="AFW696" s="226"/>
      <c r="AFX696" s="226"/>
      <c r="AFY696" s="226"/>
      <c r="AFZ696" s="226"/>
      <c r="AGA696" s="226"/>
      <c r="AGB696" s="226"/>
      <c r="AGC696" s="226"/>
      <c r="AGD696" s="226"/>
      <c r="AGE696" s="226"/>
      <c r="AGF696" s="226"/>
      <c r="AGG696" s="226"/>
      <c r="AGH696" s="226"/>
      <c r="AGI696" s="226"/>
      <c r="AGJ696" s="226"/>
      <c r="AGK696" s="226"/>
      <c r="AGL696" s="226"/>
      <c r="AGM696" s="226"/>
      <c r="AGN696" s="226"/>
      <c r="AGO696" s="226"/>
      <c r="AGP696" s="226"/>
      <c r="AGQ696" s="226"/>
      <c r="AGR696" s="226"/>
      <c r="AGS696" s="226"/>
      <c r="AGT696" s="226"/>
      <c r="AGU696" s="226"/>
      <c r="AGV696" s="226"/>
      <c r="AGW696" s="226"/>
      <c r="AGX696" s="226"/>
      <c r="AGY696" s="226"/>
      <c r="AGZ696" s="226"/>
      <c r="AHA696" s="226"/>
      <c r="AHB696" s="226"/>
      <c r="AHC696" s="226"/>
      <c r="AHD696" s="226"/>
      <c r="AHE696" s="226"/>
      <c r="AHF696" s="226"/>
      <c r="AHG696" s="226"/>
      <c r="AHH696" s="226"/>
      <c r="AHI696" s="226"/>
      <c r="AHJ696" s="226"/>
      <c r="AHK696" s="226"/>
      <c r="AHL696" s="226"/>
      <c r="AHM696" s="226"/>
      <c r="AHN696" s="226"/>
      <c r="AHO696" s="226"/>
      <c r="AHP696" s="226"/>
      <c r="AHQ696" s="226"/>
      <c r="AHR696" s="226"/>
      <c r="AHS696" s="226"/>
      <c r="AHT696" s="226"/>
      <c r="AHU696" s="226"/>
      <c r="AHV696" s="226"/>
      <c r="AHW696" s="226"/>
      <c r="AHX696" s="226"/>
      <c r="AHY696" s="226"/>
      <c r="AHZ696" s="226"/>
      <c r="AIA696" s="226"/>
      <c r="AIB696" s="226"/>
      <c r="AIC696" s="226"/>
      <c r="AID696" s="226"/>
      <c r="AIE696" s="226"/>
      <c r="AIF696" s="226"/>
      <c r="AIG696" s="226"/>
      <c r="AIH696" s="226"/>
      <c r="AII696" s="226"/>
      <c r="AIJ696" s="226"/>
      <c r="AIK696" s="226"/>
      <c r="AIL696" s="226"/>
      <c r="AIM696" s="226"/>
      <c r="AIN696" s="226"/>
      <c r="AIO696" s="226"/>
      <c r="AIP696" s="226"/>
      <c r="AIQ696" s="226"/>
      <c r="AIR696" s="226"/>
      <c r="AIS696" s="226"/>
      <c r="AIT696" s="226"/>
      <c r="AIU696" s="226"/>
      <c r="AIV696" s="226"/>
      <c r="AIW696" s="226"/>
      <c r="AIX696" s="226"/>
      <c r="AIY696" s="226"/>
      <c r="AIZ696" s="226"/>
      <c r="AJA696" s="226"/>
      <c r="AJB696" s="226"/>
      <c r="AJC696" s="226"/>
      <c r="AJD696" s="226"/>
      <c r="AJE696" s="226"/>
      <c r="AJF696" s="226"/>
      <c r="AJG696" s="226"/>
      <c r="AJH696" s="226"/>
      <c r="AJI696" s="226"/>
      <c r="AJJ696" s="226"/>
      <c r="AJK696" s="226"/>
      <c r="AJL696" s="226"/>
      <c r="AJM696" s="226"/>
      <c r="AJN696" s="226"/>
      <c r="AJO696" s="226"/>
      <c r="AJP696" s="226"/>
      <c r="AJQ696" s="226"/>
      <c r="AJR696" s="226"/>
      <c r="AJS696" s="226"/>
      <c r="AJT696" s="226"/>
      <c r="AJU696" s="226"/>
      <c r="AJV696" s="226"/>
      <c r="AJW696" s="226"/>
      <c r="AJX696" s="226"/>
      <c r="AJY696" s="226"/>
      <c r="AJZ696" s="226"/>
      <c r="AKA696" s="226"/>
      <c r="AKB696" s="226"/>
      <c r="AKC696" s="226"/>
      <c r="AKD696" s="226"/>
      <c r="AKE696" s="226"/>
      <c r="AKF696" s="226"/>
      <c r="AKG696" s="226"/>
      <c r="AKH696" s="226"/>
      <c r="AKI696" s="226"/>
      <c r="AKJ696" s="226"/>
      <c r="AKK696" s="226"/>
      <c r="AKL696" s="226"/>
      <c r="AKM696" s="226"/>
      <c r="AKN696" s="226"/>
      <c r="AKO696" s="226"/>
      <c r="AKP696" s="226"/>
      <c r="AKQ696" s="226"/>
      <c r="AKR696" s="226"/>
      <c r="AKS696" s="226"/>
      <c r="AKT696" s="226"/>
      <c r="AKU696" s="226"/>
      <c r="AKV696" s="226"/>
      <c r="AKW696" s="226"/>
      <c r="AKX696" s="226"/>
      <c r="AKY696" s="226"/>
      <c r="AKZ696" s="226"/>
      <c r="ALA696" s="226"/>
      <c r="ALB696" s="226"/>
      <c r="ALC696" s="226"/>
      <c r="ALD696" s="226"/>
      <c r="ALE696" s="226"/>
      <c r="ALF696" s="226"/>
      <c r="ALG696" s="226"/>
      <c r="ALH696" s="226"/>
      <c r="ALI696" s="226"/>
      <c r="ALJ696" s="226"/>
      <c r="ALK696" s="226"/>
      <c r="ALL696" s="226"/>
      <c r="ALM696" s="226"/>
      <c r="ALN696" s="226"/>
      <c r="ALO696" s="226"/>
      <c r="ALP696" s="226"/>
      <c r="ALQ696" s="226"/>
      <c r="ALR696" s="226"/>
      <c r="ALS696" s="226"/>
      <c r="ALT696" s="226"/>
      <c r="ALU696" s="226"/>
      <c r="ALV696" s="226"/>
      <c r="ALW696" s="226"/>
      <c r="ALX696" s="226"/>
      <c r="ALY696" s="226"/>
      <c r="ALZ696" s="226"/>
      <c r="AMA696" s="226"/>
      <c r="AMB696" s="226"/>
      <c r="AMC696" s="226"/>
      <c r="AMD696" s="226"/>
      <c r="AME696" s="226"/>
      <c r="AMF696" s="226"/>
      <c r="AMG696" s="226"/>
      <c r="AMH696" s="226"/>
      <c r="AMI696" s="226"/>
      <c r="AMJ696" s="226"/>
      <c r="AMK696" s="226"/>
      <c r="AML696" s="226"/>
      <c r="AMM696" s="226"/>
      <c r="AMN696" s="226"/>
      <c r="AMO696" s="226"/>
      <c r="AMP696" s="226"/>
      <c r="AMQ696" s="226"/>
      <c r="AMR696" s="226"/>
      <c r="AMS696" s="226"/>
      <c r="AMT696" s="226"/>
      <c r="AMU696" s="226"/>
      <c r="AMV696" s="226"/>
      <c r="AMW696" s="226"/>
      <c r="AMX696" s="226"/>
    </row>
    <row r="697" spans="1:1038" ht="18" customHeight="1">
      <c r="A697" s="223">
        <v>43333</v>
      </c>
      <c r="B697" s="224" t="s">
        <v>1647</v>
      </c>
      <c r="D697" s="225" t="s">
        <v>1279</v>
      </c>
      <c r="E697" s="126">
        <v>90</v>
      </c>
      <c r="F697" s="126">
        <v>1</v>
      </c>
      <c r="G697" s="196" t="str">
        <f t="shared" si="389"/>
        <v>90-1</v>
      </c>
      <c r="H697" s="126">
        <v>20</v>
      </c>
      <c r="I697" s="126">
        <v>54</v>
      </c>
      <c r="J697" s="203">
        <f t="shared" si="384"/>
        <v>0</v>
      </c>
      <c r="K697" s="644" t="b">
        <f>IF(J698=1,IF(((VLOOKUP($G697,[3]Depth_Lookup!$A$3:$J$550,9,FALSE))-(I697/100))=0,"Good",IF(((VLOOKUP($G697,[3]Depth_Lookup!$A$3:$J$550,9,FALSE))-(I697/100))&gt;0,"Too Short","Too Long")))</f>
        <v>0</v>
      </c>
      <c r="L697" s="171">
        <f>(VLOOKUP($G697,Depth_Lookup!$A$3:$J$410,10,FALSE))+(H697/100)</f>
        <v>230.89999999999998</v>
      </c>
      <c r="M697" s="171">
        <f>(VLOOKUP($G697,Depth_Lookup!$A$3:$J$410,10,FALSE))+(I697/100)</f>
        <v>231.23999999999998</v>
      </c>
      <c r="N697" s="127" t="s">
        <v>2225</v>
      </c>
      <c r="O697" s="126">
        <v>1</v>
      </c>
      <c r="P697" s="126" t="s">
        <v>853</v>
      </c>
      <c r="Q697" s="126" t="s">
        <v>125</v>
      </c>
      <c r="R697" s="196" t="str">
        <f t="shared" ref="R697" si="390">P697&amp;""&amp;Q697</f>
        <v>SerpentinizedHarzburgite</v>
      </c>
      <c r="S697" s="126" t="s">
        <v>94</v>
      </c>
      <c r="T697" s="126" t="s">
        <v>94</v>
      </c>
      <c r="W697" s="126" t="s">
        <v>102</v>
      </c>
      <c r="X697" s="202">
        <f>VLOOKUP(W697,[3]definitions_list_lookup!$A$13:$B$19,2,0)</f>
        <v>5</v>
      </c>
      <c r="Y697" s="126" t="s">
        <v>90</v>
      </c>
      <c r="Z697" s="126" t="s">
        <v>91</v>
      </c>
      <c r="AA697" s="126" t="s">
        <v>1685</v>
      </c>
      <c r="AF697" s="196" t="e">
        <f>VLOOKUP(AE697,[3]definitions_list_mag!$V$12:$W$15,2,0)</f>
        <v>#N/A</v>
      </c>
      <c r="AI697" s="130">
        <f t="shared" ref="AI697" si="391">100-(AO697+AU697+BA697+BM697)</f>
        <v>73</v>
      </c>
      <c r="AO697" s="130"/>
      <c r="AU697" s="130">
        <v>2</v>
      </c>
      <c r="AV697" s="126">
        <v>3</v>
      </c>
      <c r="AW697" s="126">
        <v>1</v>
      </c>
      <c r="AX697" s="126" t="s">
        <v>110</v>
      </c>
      <c r="AY697" s="126" t="s">
        <v>103</v>
      </c>
      <c r="BA697" s="130">
        <v>25</v>
      </c>
      <c r="BB697" s="126">
        <v>6</v>
      </c>
      <c r="BC697" s="126">
        <v>4</v>
      </c>
      <c r="BD697" s="126" t="s">
        <v>118</v>
      </c>
      <c r="BE697" s="126" t="s">
        <v>103</v>
      </c>
      <c r="BF697" s="126" t="s">
        <v>2067</v>
      </c>
      <c r="BG697" s="130"/>
      <c r="BM697" s="130"/>
      <c r="BY697" s="130"/>
      <c r="CF697" s="213">
        <f t="shared" ref="CF697" si="392">AI697+AO697+BA697+AU697+BG697+BM697+BY697</f>
        <v>100</v>
      </c>
      <c r="CG697" s="131"/>
      <c r="CH697" s="132" t="s">
        <v>1558</v>
      </c>
      <c r="CI697" s="132">
        <v>90</v>
      </c>
      <c r="CJ697" s="132" t="s">
        <v>514</v>
      </c>
      <c r="CK697" s="133"/>
      <c r="CL697" s="134"/>
      <c r="CM697" s="134"/>
      <c r="CN697" s="134"/>
      <c r="CO697" s="134"/>
      <c r="CP697" s="134"/>
      <c r="CQ697" s="134"/>
      <c r="CR697" s="134"/>
      <c r="CS697" s="134"/>
      <c r="CT697" s="134"/>
      <c r="CU697" s="134"/>
      <c r="CV697" s="134"/>
      <c r="CW697" s="134"/>
      <c r="CX697" s="134"/>
      <c r="CY697" s="134"/>
      <c r="CZ697" s="134"/>
      <c r="DA697" s="134"/>
      <c r="DB697" s="134">
        <v>80</v>
      </c>
      <c r="DC697" s="130">
        <v>20</v>
      </c>
      <c r="DD697" s="134"/>
      <c r="DE697" s="134"/>
      <c r="DF697" s="134"/>
      <c r="DG697" s="134"/>
      <c r="DH697" s="134"/>
      <c r="DI697" s="134"/>
      <c r="DJ697" s="134"/>
      <c r="DK697" s="207">
        <f t="shared" ref="DK697" si="393">SUM(CL697:DJ697)</f>
        <v>100</v>
      </c>
      <c r="DL697" s="131"/>
      <c r="DM697" s="134"/>
      <c r="DN697" s="134"/>
      <c r="DO697" s="136"/>
      <c r="DQ697" s="131"/>
      <c r="DR697" s="136"/>
      <c r="DS697" s="131"/>
      <c r="DT697" s="138" t="s">
        <v>2080</v>
      </c>
      <c r="DW697" s="214" t="e">
        <f>VLOOKUP(P697,[3]definitions_list_lookup!$K$30:$L$54,2,0)</f>
        <v>#N/A</v>
      </c>
      <c r="DX697" s="155" t="s">
        <v>1838</v>
      </c>
      <c r="DY697" s="139" t="s">
        <v>2226</v>
      </c>
      <c r="DZ697"/>
      <c r="EA697" s="104"/>
      <c r="ED697" s="229" t="s">
        <v>2517</v>
      </c>
      <c r="EE697" s="140"/>
      <c r="EG697" s="140"/>
      <c r="EI697" s="218"/>
      <c r="EJ697" s="143"/>
      <c r="EK697" s="221"/>
      <c r="EM697" s="109"/>
      <c r="EN697" s="109" t="s">
        <v>1448</v>
      </c>
      <c r="EV697" s="408">
        <v>55</v>
      </c>
      <c r="EW697" s="408">
        <v>90</v>
      </c>
      <c r="EX697" s="408">
        <v>60</v>
      </c>
      <c r="EY697" s="408">
        <v>0</v>
      </c>
      <c r="EZ697" s="192">
        <f t="shared" si="313"/>
        <v>-140.49299876216983</v>
      </c>
      <c r="FA697" s="192">
        <f t="shared" si="314"/>
        <v>219.50700123783017</v>
      </c>
      <c r="FB697" s="192">
        <f t="shared" si="315"/>
        <v>24.010714795444425</v>
      </c>
      <c r="FC697" s="192">
        <f t="shared" si="316"/>
        <v>309.5070012378302</v>
      </c>
      <c r="FD697" s="192">
        <f t="shared" si="317"/>
        <v>65.989285204555571</v>
      </c>
      <c r="FE697" s="193">
        <f t="shared" si="318"/>
        <v>39.507001237830167</v>
      </c>
      <c r="FF697" s="194">
        <f t="shared" si="319"/>
        <v>65.989285204555571</v>
      </c>
      <c r="FI697" s="778">
        <f t="shared" si="324"/>
        <v>0</v>
      </c>
      <c r="FJ697" s="779">
        <f t="shared" si="325"/>
        <v>65.989285204555571</v>
      </c>
      <c r="FK697" s="779">
        <f t="shared" si="326"/>
        <v>24.010714795444429</v>
      </c>
      <c r="FL697" s="780">
        <f t="shared" si="327"/>
        <v>0.41906602893782208</v>
      </c>
      <c r="FM697" s="169">
        <f t="shared" si="328"/>
        <v>0.40690747669100152</v>
      </c>
      <c r="FN697" s="783">
        <f t="shared" si="329"/>
        <v>0</v>
      </c>
    </row>
    <row r="698" spans="1:1038" s="398" customFormat="1" ht="18" customHeight="1">
      <c r="A698" s="223"/>
      <c r="B698" s="543"/>
      <c r="C698" s="226"/>
      <c r="D698" s="225"/>
      <c r="E698" s="126">
        <v>90</v>
      </c>
      <c r="F698" s="126">
        <v>1</v>
      </c>
      <c r="G698" s="196" t="str">
        <f t="shared" ref="G698" si="394">E698&amp;"-"&amp;F698</f>
        <v>90-1</v>
      </c>
      <c r="H698" s="226">
        <v>54</v>
      </c>
      <c r="I698" s="226">
        <v>54.5</v>
      </c>
      <c r="J698" s="544">
        <f t="shared" si="384"/>
        <v>0</v>
      </c>
      <c r="K698" s="545"/>
      <c r="L698" s="171">
        <f>(VLOOKUP($G698,Depth_Lookup!$A$3:$J$410,10,FALSE))+(H698/100)</f>
        <v>231.23999999999998</v>
      </c>
      <c r="M698" s="171">
        <f>(VLOOKUP($G698,Depth_Lookup!$A$3:$J$410,10,FALSE))+(I698/100)</f>
        <v>231.24499999999998</v>
      </c>
      <c r="N698" s="232"/>
      <c r="O698" s="226"/>
      <c r="P698" s="226"/>
      <c r="Q698" s="226"/>
      <c r="R698" s="391" t="s">
        <v>2045</v>
      </c>
      <c r="S698" s="226"/>
      <c r="T698" s="226"/>
      <c r="U698" s="226"/>
      <c r="V698" s="226"/>
      <c r="W698" s="226"/>
      <c r="X698" s="392"/>
      <c r="Y698" s="226"/>
      <c r="Z698" s="226"/>
      <c r="AA698" s="226"/>
      <c r="AB698" s="226"/>
      <c r="AC698" s="226"/>
      <c r="AD698" s="226"/>
      <c r="AE698" s="393"/>
      <c r="AF698" s="391"/>
      <c r="AG698" s="394"/>
      <c r="AH698" s="226"/>
      <c r="AI698" s="257"/>
      <c r="AJ698" s="226"/>
      <c r="AK698" s="226"/>
      <c r="AL698" s="226"/>
      <c r="AM698" s="226"/>
      <c r="AN698" s="226"/>
      <c r="AO698" s="257"/>
      <c r="AP698" s="226"/>
      <c r="AQ698" s="226"/>
      <c r="AR698" s="226"/>
      <c r="AS698" s="226"/>
      <c r="AT698" s="226"/>
      <c r="AU698" s="257"/>
      <c r="AV698" s="226"/>
      <c r="AW698" s="226"/>
      <c r="AX698" s="226"/>
      <c r="AY698" s="226"/>
      <c r="AZ698" s="226"/>
      <c r="BA698" s="257"/>
      <c r="BB698" s="226"/>
      <c r="BC698" s="226"/>
      <c r="BD698" s="226"/>
      <c r="BE698" s="226"/>
      <c r="BF698" s="226"/>
      <c r="BG698" s="257"/>
      <c r="BH698" s="226"/>
      <c r="BI698" s="226"/>
      <c r="BJ698" s="226"/>
      <c r="BK698" s="226"/>
      <c r="BL698" s="226"/>
      <c r="BM698" s="257"/>
      <c r="BN698" s="226"/>
      <c r="BO698" s="226"/>
      <c r="BP698" s="226"/>
      <c r="BQ698" s="226"/>
      <c r="BR698" s="226"/>
      <c r="BS698" s="226"/>
      <c r="BT698" s="226"/>
      <c r="BU698" s="226"/>
      <c r="BV698" s="226"/>
      <c r="BW698" s="226"/>
      <c r="BX698" s="226"/>
      <c r="BY698" s="257"/>
      <c r="BZ698" s="226"/>
      <c r="CA698" s="226"/>
      <c r="CB698" s="226"/>
      <c r="CC698" s="226"/>
      <c r="CD698" s="226"/>
      <c r="CE698" s="226"/>
      <c r="CF698" s="399"/>
      <c r="CG698" s="259"/>
      <c r="CH698" s="150"/>
      <c r="CI698" s="150"/>
      <c r="CJ698" s="150"/>
      <c r="CK698" s="158"/>
      <c r="CL698" s="395"/>
      <c r="CM698" s="395"/>
      <c r="CN698" s="395"/>
      <c r="CO698" s="395"/>
      <c r="CP698" s="395"/>
      <c r="CQ698" s="395"/>
      <c r="CR698" s="395"/>
      <c r="CS698" s="395"/>
      <c r="CT698" s="395"/>
      <c r="CU698" s="395"/>
      <c r="CV698" s="395"/>
      <c r="CW698" s="395"/>
      <c r="CX698" s="395"/>
      <c r="CY698" s="395"/>
      <c r="CZ698" s="395"/>
      <c r="DA698" s="395"/>
      <c r="DB698" s="395"/>
      <c r="DC698" s="257"/>
      <c r="DD698" s="395"/>
      <c r="DE698" s="395"/>
      <c r="DF698" s="395"/>
      <c r="DG698" s="395"/>
      <c r="DH698" s="395"/>
      <c r="DI698" s="395"/>
      <c r="DJ698" s="395"/>
      <c r="DK698" s="396"/>
      <c r="DL698" s="259"/>
      <c r="DM698" s="395"/>
      <c r="DN698" s="395"/>
      <c r="DO698" s="397"/>
      <c r="DQ698" s="259"/>
      <c r="DR698" s="397"/>
      <c r="DS698" s="259"/>
      <c r="DT698" s="263"/>
      <c r="DU698" s="256"/>
      <c r="DV698" s="256"/>
      <c r="DW698" s="400"/>
      <c r="DX698" s="155"/>
      <c r="DY698" s="155"/>
      <c r="DZ698" s="546"/>
      <c r="EA698" s="104"/>
      <c r="EB698" s="256"/>
      <c r="EC698" s="104"/>
      <c r="ED698" s="229" t="s">
        <v>2517</v>
      </c>
      <c r="EE698" s="401"/>
      <c r="EF698" s="402"/>
      <c r="EG698" s="401"/>
      <c r="EH698" s="403"/>
      <c r="EI698" s="404"/>
      <c r="EJ698" s="405"/>
      <c r="EK698" s="406"/>
      <c r="EL698" s="401"/>
      <c r="EM698" s="403"/>
      <c r="EN698" s="403" t="s">
        <v>1448</v>
      </c>
      <c r="EO698" s="407">
        <v>0.5</v>
      </c>
      <c r="EP698" s="407" t="s">
        <v>2202</v>
      </c>
      <c r="EQ698" s="407" t="s">
        <v>2377</v>
      </c>
      <c r="ER698" s="407"/>
      <c r="ES698" s="407"/>
      <c r="ET698" s="407"/>
      <c r="EU698" s="407"/>
      <c r="EV698" s="408">
        <v>19</v>
      </c>
      <c r="EW698" s="408">
        <v>90</v>
      </c>
      <c r="EX698" s="408">
        <v>10</v>
      </c>
      <c r="EY698" s="408">
        <v>0</v>
      </c>
      <c r="EZ698" s="192">
        <f t="shared" si="313"/>
        <v>-117.11656526399092</v>
      </c>
      <c r="FA698" s="192">
        <f t="shared" si="314"/>
        <v>242.88343473600906</v>
      </c>
      <c r="FB698" s="192">
        <f t="shared" si="315"/>
        <v>68.85105148714068</v>
      </c>
      <c r="FC698" s="192">
        <f t="shared" si="316"/>
        <v>332.88343473600906</v>
      </c>
      <c r="FD698" s="192">
        <f t="shared" si="317"/>
        <v>21.14894851285932</v>
      </c>
      <c r="FE698" s="193">
        <f t="shared" si="318"/>
        <v>62.883434736009065</v>
      </c>
      <c r="FF698" s="194">
        <f t="shared" si="319"/>
        <v>21.14894851285932</v>
      </c>
      <c r="FG698" s="401" t="s">
        <v>2378</v>
      </c>
      <c r="FH698" s="403"/>
      <c r="FI698" s="778">
        <f t="shared" si="324"/>
        <v>0.5</v>
      </c>
      <c r="FJ698" s="779">
        <f t="shared" si="325"/>
        <v>21.14894851285932</v>
      </c>
      <c r="FK698" s="779">
        <f t="shared" si="326"/>
        <v>68.85105148714068</v>
      </c>
      <c r="FL698" s="780">
        <f t="shared" si="327"/>
        <v>1.2016775419107431</v>
      </c>
      <c r="FM698" s="169">
        <f t="shared" si="328"/>
        <v>0.93264564455481058</v>
      </c>
      <c r="FN698" s="783">
        <f t="shared" si="329"/>
        <v>0.46632282227740529</v>
      </c>
      <c r="FO698" s="226"/>
      <c r="FP698" s="226"/>
      <c r="FQ698" s="226"/>
      <c r="FR698" s="226"/>
      <c r="FS698" s="226"/>
      <c r="FT698" s="226"/>
      <c r="FU698" s="226"/>
      <c r="FV698" s="226"/>
      <c r="FW698" s="226"/>
      <c r="FX698" s="226"/>
      <c r="FY698" s="226"/>
      <c r="FZ698" s="226"/>
      <c r="GA698" s="226"/>
      <c r="GB698" s="226"/>
      <c r="GC698" s="226"/>
      <c r="GD698" s="226"/>
      <c r="GE698" s="226"/>
      <c r="GF698" s="226"/>
      <c r="GG698" s="226"/>
      <c r="GH698" s="226"/>
      <c r="GI698" s="226"/>
      <c r="GJ698" s="226"/>
      <c r="GK698" s="226"/>
      <c r="GL698" s="226"/>
      <c r="GM698" s="226"/>
      <c r="GN698" s="226"/>
      <c r="GO698" s="226"/>
      <c r="GP698" s="226"/>
      <c r="GQ698" s="226"/>
      <c r="GR698" s="226"/>
      <c r="GS698" s="226"/>
      <c r="GT698" s="226"/>
      <c r="GU698" s="226"/>
      <c r="GV698" s="226"/>
      <c r="GW698" s="226"/>
      <c r="GX698" s="226"/>
      <c r="GY698" s="226"/>
      <c r="GZ698" s="226"/>
      <c r="HA698" s="226"/>
      <c r="HB698" s="226"/>
      <c r="HC698" s="226"/>
      <c r="HD698" s="226"/>
      <c r="HE698" s="226"/>
      <c r="HF698" s="226"/>
      <c r="HG698" s="226"/>
      <c r="HH698" s="226"/>
      <c r="HI698" s="226"/>
      <c r="HJ698" s="226"/>
      <c r="HK698" s="226"/>
      <c r="HL698" s="226"/>
      <c r="HM698" s="226"/>
      <c r="HN698" s="226"/>
      <c r="HO698" s="226"/>
      <c r="HP698" s="226"/>
      <c r="HQ698" s="226"/>
      <c r="HR698" s="226"/>
      <c r="HS698" s="226"/>
      <c r="HT698" s="226"/>
      <c r="HU698" s="226"/>
      <c r="HV698" s="226"/>
      <c r="HW698" s="226"/>
      <c r="HX698" s="226"/>
      <c r="HY698" s="226"/>
      <c r="HZ698" s="226"/>
      <c r="IA698" s="226"/>
      <c r="IB698" s="226"/>
      <c r="IC698" s="226"/>
      <c r="ID698" s="226"/>
      <c r="IE698" s="226"/>
      <c r="IF698" s="226"/>
      <c r="IG698" s="226"/>
      <c r="IH698" s="226"/>
      <c r="II698" s="226"/>
      <c r="IJ698" s="226"/>
      <c r="IK698" s="226"/>
      <c r="IL698" s="226"/>
      <c r="IM698" s="226"/>
      <c r="IN698" s="226"/>
      <c r="IO698" s="226"/>
      <c r="IP698" s="226"/>
      <c r="IQ698" s="226"/>
      <c r="IR698" s="226"/>
      <c r="IS698" s="226"/>
      <c r="IT698" s="226"/>
      <c r="IU698" s="226"/>
      <c r="IV698" s="226"/>
      <c r="IW698" s="226"/>
      <c r="IX698" s="226"/>
      <c r="IY698" s="226"/>
      <c r="IZ698" s="226"/>
      <c r="JA698" s="226"/>
      <c r="JB698" s="226"/>
      <c r="JC698" s="226"/>
      <c r="JD698" s="226"/>
      <c r="JE698" s="226"/>
      <c r="JF698" s="226"/>
      <c r="JG698" s="226"/>
      <c r="JH698" s="226"/>
      <c r="JI698" s="226"/>
      <c r="JJ698" s="226"/>
      <c r="JK698" s="226"/>
      <c r="JL698" s="226"/>
      <c r="JM698" s="226"/>
      <c r="JN698" s="226"/>
      <c r="JO698" s="226"/>
      <c r="JP698" s="226"/>
      <c r="JQ698" s="226"/>
      <c r="JR698" s="226"/>
      <c r="JS698" s="226"/>
      <c r="JT698" s="226"/>
      <c r="JU698" s="226"/>
      <c r="JV698" s="226"/>
      <c r="JW698" s="226"/>
      <c r="JX698" s="226"/>
      <c r="JY698" s="226"/>
      <c r="JZ698" s="226"/>
      <c r="KA698" s="226"/>
      <c r="KB698" s="226"/>
      <c r="KC698" s="226"/>
      <c r="KD698" s="226"/>
      <c r="KE698" s="226"/>
      <c r="KF698" s="226"/>
      <c r="KG698" s="226"/>
      <c r="KH698" s="226"/>
      <c r="KI698" s="226"/>
      <c r="KJ698" s="226"/>
      <c r="KK698" s="226"/>
      <c r="KL698" s="226"/>
      <c r="KM698" s="226"/>
      <c r="KN698" s="226"/>
      <c r="KO698" s="226"/>
      <c r="KP698" s="226"/>
      <c r="KQ698" s="226"/>
      <c r="KR698" s="226"/>
      <c r="KS698" s="226"/>
      <c r="KT698" s="226"/>
      <c r="KU698" s="226"/>
      <c r="KV698" s="226"/>
      <c r="KW698" s="226"/>
      <c r="KX698" s="226"/>
      <c r="KY698" s="226"/>
      <c r="KZ698" s="226"/>
      <c r="LA698" s="226"/>
      <c r="LB698" s="226"/>
      <c r="LC698" s="226"/>
      <c r="LD698" s="226"/>
      <c r="LE698" s="226"/>
      <c r="LF698" s="226"/>
      <c r="LG698" s="226"/>
      <c r="LH698" s="226"/>
      <c r="LI698" s="226"/>
      <c r="LJ698" s="226"/>
      <c r="LK698" s="226"/>
      <c r="LL698" s="226"/>
      <c r="LM698" s="226"/>
      <c r="LN698" s="226"/>
      <c r="LO698" s="226"/>
      <c r="LP698" s="226"/>
      <c r="LQ698" s="226"/>
      <c r="LR698" s="226"/>
      <c r="LS698" s="226"/>
      <c r="LT698" s="226"/>
      <c r="LU698" s="226"/>
      <c r="LV698" s="226"/>
      <c r="LW698" s="226"/>
      <c r="LX698" s="226"/>
      <c r="LY698" s="226"/>
      <c r="LZ698" s="226"/>
      <c r="MA698" s="226"/>
      <c r="MB698" s="226"/>
      <c r="MC698" s="226"/>
      <c r="MD698" s="226"/>
      <c r="ME698" s="226"/>
      <c r="MF698" s="226"/>
      <c r="MG698" s="226"/>
      <c r="MH698" s="226"/>
      <c r="MI698" s="226"/>
      <c r="MJ698" s="226"/>
      <c r="MK698" s="226"/>
      <c r="ML698" s="226"/>
      <c r="MM698" s="226"/>
      <c r="MN698" s="226"/>
      <c r="MO698" s="226"/>
      <c r="MP698" s="226"/>
      <c r="MQ698" s="226"/>
      <c r="MR698" s="226"/>
      <c r="MS698" s="226"/>
      <c r="MT698" s="226"/>
      <c r="MU698" s="226"/>
      <c r="MV698" s="226"/>
      <c r="MW698" s="226"/>
      <c r="MX698" s="226"/>
      <c r="MY698" s="226"/>
      <c r="MZ698" s="226"/>
      <c r="NA698" s="226"/>
      <c r="NB698" s="226"/>
      <c r="NC698" s="226"/>
      <c r="ND698" s="226"/>
      <c r="NE698" s="226"/>
      <c r="NF698" s="226"/>
      <c r="NG698" s="226"/>
      <c r="NH698" s="226"/>
      <c r="NI698" s="226"/>
      <c r="NJ698" s="226"/>
      <c r="NK698" s="226"/>
      <c r="NL698" s="226"/>
      <c r="NM698" s="226"/>
      <c r="NN698" s="226"/>
      <c r="NO698" s="226"/>
      <c r="NP698" s="226"/>
      <c r="NQ698" s="226"/>
      <c r="NR698" s="226"/>
      <c r="NS698" s="226"/>
      <c r="NT698" s="226"/>
      <c r="NU698" s="226"/>
      <c r="NV698" s="226"/>
      <c r="NW698" s="226"/>
      <c r="NX698" s="226"/>
      <c r="NY698" s="226"/>
      <c r="NZ698" s="226"/>
      <c r="OA698" s="226"/>
      <c r="OB698" s="226"/>
      <c r="OC698" s="226"/>
      <c r="OD698" s="226"/>
      <c r="OE698" s="226"/>
      <c r="OF698" s="226"/>
      <c r="OG698" s="226"/>
      <c r="OH698" s="226"/>
      <c r="OI698" s="226"/>
      <c r="OJ698" s="226"/>
      <c r="OK698" s="226"/>
      <c r="OL698" s="226"/>
      <c r="OM698" s="226"/>
      <c r="ON698" s="226"/>
      <c r="OO698" s="226"/>
      <c r="OP698" s="226"/>
      <c r="OQ698" s="226"/>
      <c r="OR698" s="226"/>
      <c r="OS698" s="226"/>
      <c r="OT698" s="226"/>
      <c r="OU698" s="226"/>
      <c r="OV698" s="226"/>
      <c r="OW698" s="226"/>
      <c r="OX698" s="226"/>
      <c r="OY698" s="226"/>
      <c r="OZ698" s="226"/>
      <c r="PA698" s="226"/>
      <c r="PB698" s="226"/>
      <c r="PC698" s="226"/>
      <c r="PD698" s="226"/>
      <c r="PE698" s="226"/>
      <c r="PF698" s="226"/>
      <c r="PG698" s="226"/>
      <c r="PH698" s="226"/>
      <c r="PI698" s="226"/>
      <c r="PJ698" s="226"/>
      <c r="PK698" s="226"/>
      <c r="PL698" s="226"/>
      <c r="PM698" s="226"/>
      <c r="PN698" s="226"/>
      <c r="PO698" s="226"/>
      <c r="PP698" s="226"/>
      <c r="PQ698" s="226"/>
      <c r="PR698" s="226"/>
      <c r="PS698" s="226"/>
      <c r="PT698" s="226"/>
      <c r="PU698" s="226"/>
      <c r="PV698" s="226"/>
      <c r="PW698" s="226"/>
      <c r="PX698" s="226"/>
      <c r="PY698" s="226"/>
      <c r="PZ698" s="226"/>
      <c r="QA698" s="226"/>
      <c r="QB698" s="226"/>
      <c r="QC698" s="226"/>
      <c r="QD698" s="226"/>
      <c r="QE698" s="226"/>
      <c r="QF698" s="226"/>
      <c r="QG698" s="226"/>
      <c r="QH698" s="226"/>
      <c r="QI698" s="226"/>
      <c r="QJ698" s="226"/>
      <c r="QK698" s="226"/>
      <c r="QL698" s="226"/>
      <c r="QM698" s="226"/>
      <c r="QN698" s="226"/>
      <c r="QO698" s="226"/>
      <c r="QP698" s="226"/>
      <c r="QQ698" s="226"/>
      <c r="QR698" s="226"/>
      <c r="QS698" s="226"/>
      <c r="QT698" s="226"/>
      <c r="QU698" s="226"/>
      <c r="QV698" s="226"/>
      <c r="QW698" s="226"/>
      <c r="QX698" s="226"/>
      <c r="QY698" s="226"/>
      <c r="QZ698" s="226"/>
      <c r="RA698" s="226"/>
      <c r="RB698" s="226"/>
      <c r="RC698" s="226"/>
      <c r="RD698" s="226"/>
      <c r="RE698" s="226"/>
      <c r="RF698" s="226"/>
      <c r="RG698" s="226"/>
      <c r="RH698" s="226"/>
      <c r="RI698" s="226"/>
      <c r="RJ698" s="226"/>
      <c r="RK698" s="226"/>
      <c r="RL698" s="226"/>
      <c r="RM698" s="226"/>
      <c r="RN698" s="226"/>
      <c r="RO698" s="226"/>
      <c r="RP698" s="226"/>
      <c r="RQ698" s="226"/>
      <c r="RR698" s="226"/>
      <c r="RS698" s="226"/>
      <c r="RT698" s="226"/>
      <c r="RU698" s="226"/>
      <c r="RV698" s="226"/>
      <c r="RW698" s="226"/>
      <c r="RX698" s="226"/>
      <c r="RY698" s="226"/>
      <c r="RZ698" s="226"/>
      <c r="SA698" s="226"/>
      <c r="SB698" s="226"/>
      <c r="SC698" s="226"/>
      <c r="SD698" s="226"/>
      <c r="SE698" s="226"/>
      <c r="SF698" s="226"/>
      <c r="SG698" s="226"/>
      <c r="SH698" s="226"/>
      <c r="SI698" s="226"/>
      <c r="SJ698" s="226"/>
      <c r="SK698" s="226"/>
      <c r="SL698" s="226"/>
      <c r="SM698" s="226"/>
      <c r="SN698" s="226"/>
      <c r="SO698" s="226"/>
      <c r="SP698" s="226"/>
      <c r="SQ698" s="226"/>
      <c r="SR698" s="226"/>
      <c r="SS698" s="226"/>
      <c r="ST698" s="226"/>
      <c r="SU698" s="226"/>
      <c r="SV698" s="226"/>
      <c r="SW698" s="226"/>
      <c r="SX698" s="226"/>
      <c r="SY698" s="226"/>
      <c r="SZ698" s="226"/>
      <c r="TA698" s="226"/>
      <c r="TB698" s="226"/>
      <c r="TC698" s="226"/>
      <c r="TD698" s="226"/>
      <c r="TE698" s="226"/>
      <c r="TF698" s="226"/>
      <c r="TG698" s="226"/>
      <c r="TH698" s="226"/>
      <c r="TI698" s="226"/>
      <c r="TJ698" s="226"/>
      <c r="TK698" s="226"/>
      <c r="TL698" s="226"/>
      <c r="TM698" s="226"/>
      <c r="TN698" s="226"/>
      <c r="TO698" s="226"/>
      <c r="TP698" s="226"/>
      <c r="TQ698" s="226"/>
      <c r="TR698" s="226"/>
      <c r="TS698" s="226"/>
      <c r="TT698" s="226"/>
      <c r="TU698" s="226"/>
      <c r="TV698" s="226"/>
      <c r="TW698" s="226"/>
      <c r="TX698" s="226"/>
      <c r="TY698" s="226"/>
      <c r="TZ698" s="226"/>
      <c r="UA698" s="226"/>
      <c r="UB698" s="226"/>
      <c r="UC698" s="226"/>
      <c r="UD698" s="226"/>
      <c r="UE698" s="226"/>
      <c r="UF698" s="226"/>
      <c r="UG698" s="226"/>
      <c r="UH698" s="226"/>
      <c r="UI698" s="226"/>
      <c r="UJ698" s="226"/>
      <c r="UK698" s="226"/>
      <c r="UL698" s="226"/>
      <c r="UM698" s="226"/>
      <c r="UN698" s="226"/>
      <c r="UO698" s="226"/>
      <c r="UP698" s="226"/>
      <c r="UQ698" s="226"/>
      <c r="UR698" s="226"/>
      <c r="US698" s="226"/>
      <c r="UT698" s="226"/>
      <c r="UU698" s="226"/>
      <c r="UV698" s="226"/>
      <c r="UW698" s="226"/>
      <c r="UX698" s="226"/>
      <c r="UY698" s="226"/>
      <c r="UZ698" s="226"/>
      <c r="VA698" s="226"/>
      <c r="VB698" s="226"/>
      <c r="VC698" s="226"/>
      <c r="VD698" s="226"/>
      <c r="VE698" s="226"/>
      <c r="VF698" s="226"/>
      <c r="VG698" s="226"/>
      <c r="VH698" s="226"/>
      <c r="VI698" s="226"/>
      <c r="VJ698" s="226"/>
      <c r="VK698" s="226"/>
      <c r="VL698" s="226"/>
      <c r="VM698" s="226"/>
      <c r="VN698" s="226"/>
      <c r="VO698" s="226"/>
      <c r="VP698" s="226"/>
      <c r="VQ698" s="226"/>
      <c r="VR698" s="226"/>
      <c r="VS698" s="226"/>
      <c r="VT698" s="226"/>
      <c r="VU698" s="226"/>
      <c r="VV698" s="226"/>
      <c r="VW698" s="226"/>
      <c r="VX698" s="226"/>
      <c r="VY698" s="226"/>
      <c r="VZ698" s="226"/>
      <c r="WA698" s="226"/>
      <c r="WB698" s="226"/>
      <c r="WC698" s="226"/>
      <c r="WD698" s="226"/>
      <c r="WE698" s="226"/>
      <c r="WF698" s="226"/>
      <c r="WG698" s="226"/>
      <c r="WH698" s="226"/>
      <c r="WI698" s="226"/>
      <c r="WJ698" s="226"/>
      <c r="WK698" s="226"/>
      <c r="WL698" s="226"/>
      <c r="WM698" s="226"/>
      <c r="WN698" s="226"/>
      <c r="WO698" s="226"/>
      <c r="WP698" s="226"/>
      <c r="WQ698" s="226"/>
      <c r="WR698" s="226"/>
      <c r="WS698" s="226"/>
      <c r="WT698" s="226"/>
      <c r="WU698" s="226"/>
      <c r="WV698" s="226"/>
      <c r="WW698" s="226"/>
      <c r="WX698" s="226"/>
      <c r="WY698" s="226"/>
      <c r="WZ698" s="226"/>
      <c r="XA698" s="226"/>
      <c r="XB698" s="226"/>
      <c r="XC698" s="226"/>
      <c r="XD698" s="226"/>
      <c r="XE698" s="226"/>
      <c r="XF698" s="226"/>
      <c r="XG698" s="226"/>
      <c r="XH698" s="226"/>
      <c r="XI698" s="226"/>
      <c r="XJ698" s="226"/>
      <c r="XK698" s="226"/>
      <c r="XL698" s="226"/>
      <c r="XM698" s="226"/>
      <c r="XN698" s="226"/>
      <c r="XO698" s="226"/>
      <c r="XP698" s="226"/>
      <c r="XQ698" s="226"/>
      <c r="XR698" s="226"/>
      <c r="XS698" s="226"/>
      <c r="XT698" s="226"/>
      <c r="XU698" s="226"/>
      <c r="XV698" s="226"/>
      <c r="XW698" s="226"/>
      <c r="XX698" s="226"/>
      <c r="XY698" s="226"/>
      <c r="XZ698" s="226"/>
      <c r="YA698" s="226"/>
      <c r="YB698" s="226"/>
      <c r="YC698" s="226"/>
      <c r="YD698" s="226"/>
      <c r="YE698" s="226"/>
      <c r="YF698" s="226"/>
      <c r="YG698" s="226"/>
      <c r="YH698" s="226"/>
      <c r="YI698" s="226"/>
      <c r="YJ698" s="226"/>
      <c r="YK698" s="226"/>
      <c r="YL698" s="226"/>
      <c r="YM698" s="226"/>
      <c r="YN698" s="226"/>
      <c r="YO698" s="226"/>
      <c r="YP698" s="226"/>
      <c r="YQ698" s="226"/>
      <c r="YR698" s="226"/>
      <c r="YS698" s="226"/>
      <c r="YT698" s="226"/>
      <c r="YU698" s="226"/>
      <c r="YV698" s="226"/>
      <c r="YW698" s="226"/>
      <c r="YX698" s="226"/>
      <c r="YY698" s="226"/>
      <c r="YZ698" s="226"/>
      <c r="ZA698" s="226"/>
      <c r="ZB698" s="226"/>
      <c r="ZC698" s="226"/>
      <c r="ZD698" s="226"/>
      <c r="ZE698" s="226"/>
      <c r="ZF698" s="226"/>
      <c r="ZG698" s="226"/>
      <c r="ZH698" s="226"/>
      <c r="ZI698" s="226"/>
      <c r="ZJ698" s="226"/>
      <c r="ZK698" s="226"/>
      <c r="ZL698" s="226"/>
      <c r="ZM698" s="226"/>
      <c r="ZN698" s="226"/>
      <c r="ZO698" s="226"/>
      <c r="ZP698" s="226"/>
      <c r="ZQ698" s="226"/>
      <c r="ZR698" s="226"/>
      <c r="ZS698" s="226"/>
      <c r="ZT698" s="226"/>
      <c r="ZU698" s="226"/>
      <c r="ZV698" s="226"/>
      <c r="ZW698" s="226"/>
      <c r="ZX698" s="226"/>
      <c r="ZY698" s="226"/>
      <c r="ZZ698" s="226"/>
      <c r="AAA698" s="226"/>
      <c r="AAB698" s="226"/>
      <c r="AAC698" s="226"/>
      <c r="AAD698" s="226"/>
      <c r="AAE698" s="226"/>
      <c r="AAF698" s="226"/>
      <c r="AAG698" s="226"/>
      <c r="AAH698" s="226"/>
      <c r="AAI698" s="226"/>
      <c r="AAJ698" s="226"/>
      <c r="AAK698" s="226"/>
      <c r="AAL698" s="226"/>
      <c r="AAM698" s="226"/>
      <c r="AAN698" s="226"/>
      <c r="AAO698" s="226"/>
      <c r="AAP698" s="226"/>
      <c r="AAQ698" s="226"/>
      <c r="AAR698" s="226"/>
      <c r="AAS698" s="226"/>
      <c r="AAT698" s="226"/>
      <c r="AAU698" s="226"/>
      <c r="AAV698" s="226"/>
      <c r="AAW698" s="226"/>
      <c r="AAX698" s="226"/>
      <c r="AAY698" s="226"/>
      <c r="AAZ698" s="226"/>
      <c r="ABA698" s="226"/>
      <c r="ABB698" s="226"/>
      <c r="ABC698" s="226"/>
      <c r="ABD698" s="226"/>
      <c r="ABE698" s="226"/>
      <c r="ABF698" s="226"/>
      <c r="ABG698" s="226"/>
      <c r="ABH698" s="226"/>
      <c r="ABI698" s="226"/>
      <c r="ABJ698" s="226"/>
      <c r="ABK698" s="226"/>
      <c r="ABL698" s="226"/>
      <c r="ABM698" s="226"/>
      <c r="ABN698" s="226"/>
      <c r="ABO698" s="226"/>
      <c r="ABP698" s="226"/>
      <c r="ABQ698" s="226"/>
      <c r="ABR698" s="226"/>
      <c r="ABS698" s="226"/>
      <c r="ABT698" s="226"/>
      <c r="ABU698" s="226"/>
      <c r="ABV698" s="226"/>
      <c r="ABW698" s="226"/>
      <c r="ABX698" s="226"/>
      <c r="ABY698" s="226"/>
      <c r="ABZ698" s="226"/>
      <c r="ACA698" s="226"/>
      <c r="ACB698" s="226"/>
      <c r="ACC698" s="226"/>
      <c r="ACD698" s="226"/>
      <c r="ACE698" s="226"/>
      <c r="ACF698" s="226"/>
      <c r="ACG698" s="226"/>
      <c r="ACH698" s="226"/>
      <c r="ACI698" s="226"/>
      <c r="ACJ698" s="226"/>
      <c r="ACK698" s="226"/>
      <c r="ACL698" s="226"/>
      <c r="ACM698" s="226"/>
      <c r="ACN698" s="226"/>
      <c r="ACO698" s="226"/>
      <c r="ACP698" s="226"/>
      <c r="ACQ698" s="226"/>
      <c r="ACR698" s="226"/>
      <c r="ACS698" s="226"/>
      <c r="ACT698" s="226"/>
      <c r="ACU698" s="226"/>
      <c r="ACV698" s="226"/>
      <c r="ACW698" s="226"/>
      <c r="ACX698" s="226"/>
      <c r="ACY698" s="226"/>
      <c r="ACZ698" s="226"/>
      <c r="ADA698" s="226"/>
      <c r="ADB698" s="226"/>
      <c r="ADC698" s="226"/>
      <c r="ADD698" s="226"/>
      <c r="ADE698" s="226"/>
      <c r="ADF698" s="226"/>
      <c r="ADG698" s="226"/>
      <c r="ADH698" s="226"/>
      <c r="ADI698" s="226"/>
      <c r="ADJ698" s="226"/>
      <c r="ADK698" s="226"/>
      <c r="ADL698" s="226"/>
      <c r="ADM698" s="226"/>
      <c r="ADN698" s="226"/>
      <c r="ADO698" s="226"/>
      <c r="ADP698" s="226"/>
      <c r="ADQ698" s="226"/>
      <c r="ADR698" s="226"/>
      <c r="ADS698" s="226"/>
      <c r="ADT698" s="226"/>
      <c r="ADU698" s="226"/>
      <c r="ADV698" s="226"/>
      <c r="ADW698" s="226"/>
      <c r="ADX698" s="226"/>
      <c r="ADY698" s="226"/>
      <c r="ADZ698" s="226"/>
      <c r="AEA698" s="226"/>
      <c r="AEB698" s="226"/>
      <c r="AEC698" s="226"/>
      <c r="AED698" s="226"/>
      <c r="AEE698" s="226"/>
      <c r="AEF698" s="226"/>
      <c r="AEG698" s="226"/>
      <c r="AEH698" s="226"/>
      <c r="AEI698" s="226"/>
      <c r="AEJ698" s="226"/>
      <c r="AEK698" s="226"/>
      <c r="AEL698" s="226"/>
      <c r="AEM698" s="226"/>
      <c r="AEN698" s="226"/>
      <c r="AEO698" s="226"/>
      <c r="AEP698" s="226"/>
      <c r="AEQ698" s="226"/>
      <c r="AER698" s="226"/>
      <c r="AES698" s="226"/>
      <c r="AET698" s="226"/>
      <c r="AEU698" s="226"/>
      <c r="AEV698" s="226"/>
      <c r="AEW698" s="226"/>
      <c r="AEX698" s="226"/>
      <c r="AEY698" s="226"/>
      <c r="AEZ698" s="226"/>
      <c r="AFA698" s="226"/>
      <c r="AFB698" s="226"/>
      <c r="AFC698" s="226"/>
      <c r="AFD698" s="226"/>
      <c r="AFE698" s="226"/>
      <c r="AFF698" s="226"/>
      <c r="AFG698" s="226"/>
      <c r="AFH698" s="226"/>
      <c r="AFI698" s="226"/>
      <c r="AFJ698" s="226"/>
      <c r="AFK698" s="226"/>
      <c r="AFL698" s="226"/>
      <c r="AFM698" s="226"/>
      <c r="AFN698" s="226"/>
      <c r="AFO698" s="226"/>
      <c r="AFP698" s="226"/>
      <c r="AFQ698" s="226"/>
      <c r="AFR698" s="226"/>
      <c r="AFS698" s="226"/>
      <c r="AFT698" s="226"/>
      <c r="AFU698" s="226"/>
      <c r="AFV698" s="226"/>
      <c r="AFW698" s="226"/>
      <c r="AFX698" s="226"/>
      <c r="AFY698" s="226"/>
      <c r="AFZ698" s="226"/>
      <c r="AGA698" s="226"/>
      <c r="AGB698" s="226"/>
      <c r="AGC698" s="226"/>
      <c r="AGD698" s="226"/>
      <c r="AGE698" s="226"/>
      <c r="AGF698" s="226"/>
      <c r="AGG698" s="226"/>
      <c r="AGH698" s="226"/>
      <c r="AGI698" s="226"/>
      <c r="AGJ698" s="226"/>
      <c r="AGK698" s="226"/>
      <c r="AGL698" s="226"/>
      <c r="AGM698" s="226"/>
      <c r="AGN698" s="226"/>
      <c r="AGO698" s="226"/>
      <c r="AGP698" s="226"/>
      <c r="AGQ698" s="226"/>
      <c r="AGR698" s="226"/>
      <c r="AGS698" s="226"/>
      <c r="AGT698" s="226"/>
      <c r="AGU698" s="226"/>
      <c r="AGV698" s="226"/>
      <c r="AGW698" s="226"/>
      <c r="AGX698" s="226"/>
      <c r="AGY698" s="226"/>
      <c r="AGZ698" s="226"/>
      <c r="AHA698" s="226"/>
      <c r="AHB698" s="226"/>
      <c r="AHC698" s="226"/>
      <c r="AHD698" s="226"/>
      <c r="AHE698" s="226"/>
      <c r="AHF698" s="226"/>
      <c r="AHG698" s="226"/>
      <c r="AHH698" s="226"/>
      <c r="AHI698" s="226"/>
      <c r="AHJ698" s="226"/>
      <c r="AHK698" s="226"/>
      <c r="AHL698" s="226"/>
      <c r="AHM698" s="226"/>
      <c r="AHN698" s="226"/>
      <c r="AHO698" s="226"/>
      <c r="AHP698" s="226"/>
      <c r="AHQ698" s="226"/>
      <c r="AHR698" s="226"/>
      <c r="AHS698" s="226"/>
      <c r="AHT698" s="226"/>
      <c r="AHU698" s="226"/>
      <c r="AHV698" s="226"/>
      <c r="AHW698" s="226"/>
      <c r="AHX698" s="226"/>
      <c r="AHY698" s="226"/>
      <c r="AHZ698" s="226"/>
      <c r="AIA698" s="226"/>
      <c r="AIB698" s="226"/>
      <c r="AIC698" s="226"/>
      <c r="AID698" s="226"/>
      <c r="AIE698" s="226"/>
      <c r="AIF698" s="226"/>
      <c r="AIG698" s="226"/>
      <c r="AIH698" s="226"/>
      <c r="AII698" s="226"/>
      <c r="AIJ698" s="226"/>
      <c r="AIK698" s="226"/>
      <c r="AIL698" s="226"/>
      <c r="AIM698" s="226"/>
      <c r="AIN698" s="226"/>
      <c r="AIO698" s="226"/>
      <c r="AIP698" s="226"/>
      <c r="AIQ698" s="226"/>
      <c r="AIR698" s="226"/>
      <c r="AIS698" s="226"/>
      <c r="AIT698" s="226"/>
      <c r="AIU698" s="226"/>
      <c r="AIV698" s="226"/>
      <c r="AIW698" s="226"/>
      <c r="AIX698" s="226"/>
      <c r="AIY698" s="226"/>
      <c r="AIZ698" s="226"/>
      <c r="AJA698" s="226"/>
      <c r="AJB698" s="226"/>
      <c r="AJC698" s="226"/>
      <c r="AJD698" s="226"/>
      <c r="AJE698" s="226"/>
      <c r="AJF698" s="226"/>
      <c r="AJG698" s="226"/>
      <c r="AJH698" s="226"/>
      <c r="AJI698" s="226"/>
      <c r="AJJ698" s="226"/>
      <c r="AJK698" s="226"/>
      <c r="AJL698" s="226"/>
      <c r="AJM698" s="226"/>
      <c r="AJN698" s="226"/>
      <c r="AJO698" s="226"/>
      <c r="AJP698" s="226"/>
      <c r="AJQ698" s="226"/>
      <c r="AJR698" s="226"/>
      <c r="AJS698" s="226"/>
      <c r="AJT698" s="226"/>
      <c r="AJU698" s="226"/>
      <c r="AJV698" s="226"/>
      <c r="AJW698" s="226"/>
      <c r="AJX698" s="226"/>
      <c r="AJY698" s="226"/>
      <c r="AJZ698" s="226"/>
      <c r="AKA698" s="226"/>
      <c r="AKB698" s="226"/>
      <c r="AKC698" s="226"/>
      <c r="AKD698" s="226"/>
      <c r="AKE698" s="226"/>
      <c r="AKF698" s="226"/>
      <c r="AKG698" s="226"/>
      <c r="AKH698" s="226"/>
      <c r="AKI698" s="226"/>
      <c r="AKJ698" s="226"/>
      <c r="AKK698" s="226"/>
      <c r="AKL698" s="226"/>
      <c r="AKM698" s="226"/>
      <c r="AKN698" s="226"/>
      <c r="AKO698" s="226"/>
      <c r="AKP698" s="226"/>
      <c r="AKQ698" s="226"/>
      <c r="AKR698" s="226"/>
      <c r="AKS698" s="226"/>
      <c r="AKT698" s="226"/>
      <c r="AKU698" s="226"/>
      <c r="AKV698" s="226"/>
      <c r="AKW698" s="226"/>
      <c r="AKX698" s="226"/>
      <c r="AKY698" s="226"/>
      <c r="AKZ698" s="226"/>
      <c r="ALA698" s="226"/>
      <c r="ALB698" s="226"/>
      <c r="ALC698" s="226"/>
      <c r="ALD698" s="226"/>
      <c r="ALE698" s="226"/>
      <c r="ALF698" s="226"/>
      <c r="ALG698" s="226"/>
      <c r="ALH698" s="226"/>
      <c r="ALI698" s="226"/>
      <c r="ALJ698" s="226"/>
      <c r="ALK698" s="226"/>
      <c r="ALL698" s="226"/>
      <c r="ALM698" s="226"/>
      <c r="ALN698" s="226"/>
      <c r="ALO698" s="226"/>
      <c r="ALP698" s="226"/>
      <c r="ALQ698" s="226"/>
      <c r="ALR698" s="226"/>
      <c r="ALS698" s="226"/>
      <c r="ALT698" s="226"/>
      <c r="ALU698" s="226"/>
      <c r="ALV698" s="226"/>
      <c r="ALW698" s="226"/>
      <c r="ALX698" s="226"/>
      <c r="ALY698" s="226"/>
      <c r="ALZ698" s="226"/>
      <c r="AMA698" s="226"/>
      <c r="AMB698" s="226"/>
      <c r="AMC698" s="226"/>
      <c r="AMD698" s="226"/>
      <c r="AME698" s="226"/>
      <c r="AMF698" s="226"/>
      <c r="AMG698" s="226"/>
      <c r="AMH698" s="226"/>
      <c r="AMI698" s="226"/>
      <c r="AMJ698" s="226"/>
      <c r="AMK698" s="226"/>
      <c r="AML698" s="226"/>
      <c r="AMM698" s="226"/>
      <c r="AMN698" s="226"/>
      <c r="AMO698" s="226"/>
      <c r="AMP698" s="226"/>
      <c r="AMQ698" s="226"/>
      <c r="AMR698" s="226"/>
      <c r="AMS698" s="226"/>
      <c r="AMT698" s="226"/>
      <c r="AMU698" s="226"/>
      <c r="AMV698" s="226"/>
      <c r="AMW698" s="226"/>
      <c r="AMX698" s="226"/>
    </row>
    <row r="699" spans="1:1038" ht="18" customHeight="1">
      <c r="A699" s="223">
        <v>43333</v>
      </c>
      <c r="B699" s="224" t="s">
        <v>1647</v>
      </c>
      <c r="D699" s="225" t="s">
        <v>1279</v>
      </c>
      <c r="E699" s="126">
        <v>90</v>
      </c>
      <c r="F699" s="126">
        <v>1</v>
      </c>
      <c r="G699" s="196" t="str">
        <f t="shared" si="336"/>
        <v>90-1</v>
      </c>
      <c r="H699" s="126">
        <v>20</v>
      </c>
      <c r="I699" s="126">
        <v>60</v>
      </c>
      <c r="J699" s="203">
        <f t="shared" si="354"/>
        <v>0</v>
      </c>
      <c r="K699" s="644" t="str">
        <f>IF(J700=1,IF(((VLOOKUP($G699,[3]Depth_Lookup!$A$3:$J$550,9,FALSE))-(I699/100))=0,"Good",IF(((VLOOKUP($G699,[3]Depth_Lookup!$A$3:$J$550,9,FALSE))-(I699/100))&gt;0,"Too Short","Too Long")))</f>
        <v>Good</v>
      </c>
      <c r="L699" s="171">
        <f>(VLOOKUP($G699,Depth_Lookup!$A$3:$J$410,10,FALSE))+(H699/100)</f>
        <v>230.89999999999998</v>
      </c>
      <c r="M699" s="171">
        <f>(VLOOKUP($G699,Depth_Lookup!$A$3:$J$410,10,FALSE))+(I699/100)</f>
        <v>231.29999999999998</v>
      </c>
      <c r="N699" s="127" t="s">
        <v>2225</v>
      </c>
      <c r="O699" s="126">
        <v>1</v>
      </c>
      <c r="P699" s="126" t="s">
        <v>853</v>
      </c>
      <c r="Q699" s="126" t="s">
        <v>125</v>
      </c>
      <c r="R699" s="196" t="str">
        <f t="shared" si="351"/>
        <v>SerpentinizedHarzburgite</v>
      </c>
      <c r="S699" s="126" t="s">
        <v>94</v>
      </c>
      <c r="T699" s="126" t="s">
        <v>94</v>
      </c>
      <c r="W699" s="126" t="s">
        <v>102</v>
      </c>
      <c r="X699" s="202">
        <f>VLOOKUP(W699,[3]definitions_list_lookup!$A$13:$B$19,2,0)</f>
        <v>5</v>
      </c>
      <c r="Y699" s="126" t="s">
        <v>90</v>
      </c>
      <c r="Z699" s="126" t="s">
        <v>91</v>
      </c>
      <c r="AA699" s="126" t="s">
        <v>1685</v>
      </c>
      <c r="AF699" s="196" t="e">
        <f>VLOOKUP(AE699,[3]definitions_list_mag!$V$12:$W$15,2,0)</f>
        <v>#N/A</v>
      </c>
      <c r="AI699" s="130">
        <f t="shared" si="355"/>
        <v>73</v>
      </c>
      <c r="AO699" s="130"/>
      <c r="AU699" s="130">
        <v>2</v>
      </c>
      <c r="AV699" s="126">
        <v>3</v>
      </c>
      <c r="AW699" s="126">
        <v>1</v>
      </c>
      <c r="AX699" s="126" t="s">
        <v>110</v>
      </c>
      <c r="AY699" s="126" t="s">
        <v>103</v>
      </c>
      <c r="BA699" s="130">
        <v>25</v>
      </c>
      <c r="BB699" s="126">
        <v>6</v>
      </c>
      <c r="BC699" s="126">
        <v>4</v>
      </c>
      <c r="BD699" s="126" t="s">
        <v>118</v>
      </c>
      <c r="BE699" s="126" t="s">
        <v>103</v>
      </c>
      <c r="BF699" s="126" t="s">
        <v>2067</v>
      </c>
      <c r="BG699" s="130"/>
      <c r="BM699" s="130"/>
      <c r="BY699" s="130"/>
      <c r="CF699" s="213">
        <f t="shared" si="352"/>
        <v>100</v>
      </c>
      <c r="CG699" s="131"/>
      <c r="CH699" s="132" t="s">
        <v>1558</v>
      </c>
      <c r="CI699" s="132">
        <v>90</v>
      </c>
      <c r="CJ699" s="132" t="s">
        <v>514</v>
      </c>
      <c r="CK699" s="133"/>
      <c r="CL699" s="134"/>
      <c r="CM699" s="134"/>
      <c r="CN699" s="134"/>
      <c r="CO699" s="134"/>
      <c r="CP699" s="134"/>
      <c r="CQ699" s="134"/>
      <c r="CR699" s="134"/>
      <c r="CS699" s="134"/>
      <c r="CT699" s="134"/>
      <c r="CU699" s="134"/>
      <c r="CV699" s="134"/>
      <c r="CW699" s="134"/>
      <c r="CX699" s="134"/>
      <c r="CY699" s="134"/>
      <c r="CZ699" s="134"/>
      <c r="DA699" s="134"/>
      <c r="DB699" s="134">
        <v>80</v>
      </c>
      <c r="DC699" s="130">
        <v>20</v>
      </c>
      <c r="DD699" s="134"/>
      <c r="DE699" s="134"/>
      <c r="DF699" s="134"/>
      <c r="DG699" s="134"/>
      <c r="DH699" s="134"/>
      <c r="DI699" s="134"/>
      <c r="DJ699" s="134"/>
      <c r="DK699" s="207">
        <f t="shared" si="353"/>
        <v>100</v>
      </c>
      <c r="DL699" s="131"/>
      <c r="DM699" s="134"/>
      <c r="DN699" s="134"/>
      <c r="DO699" s="136"/>
      <c r="DQ699" s="131"/>
      <c r="DR699" s="136"/>
      <c r="DS699" s="131"/>
      <c r="DT699" s="138" t="s">
        <v>2080</v>
      </c>
      <c r="DW699" s="214" t="e">
        <f>VLOOKUP(P699,[3]definitions_list_lookup!$K$30:$L$54,2,0)</f>
        <v>#N/A</v>
      </c>
      <c r="DX699" s="155" t="s">
        <v>1838</v>
      </c>
      <c r="DY699" s="139" t="s">
        <v>2226</v>
      </c>
      <c r="DZ699"/>
      <c r="EA699" s="104"/>
      <c r="ED699" s="229" t="s">
        <v>2517</v>
      </c>
      <c r="EE699" s="140"/>
      <c r="EG699" s="140"/>
      <c r="EI699" s="218"/>
      <c r="EJ699" s="143"/>
      <c r="EK699" s="221"/>
      <c r="EM699" s="109"/>
      <c r="EN699" s="109" t="s">
        <v>1448</v>
      </c>
      <c r="EV699" s="408">
        <v>19</v>
      </c>
      <c r="EW699" s="408">
        <v>90</v>
      </c>
      <c r="EX699" s="408">
        <v>10</v>
      </c>
      <c r="EY699" s="408">
        <v>0</v>
      </c>
      <c r="EZ699" s="192">
        <f t="shared" si="313"/>
        <v>-117.11656526399092</v>
      </c>
      <c r="FA699" s="192">
        <f t="shared" si="314"/>
        <v>242.88343473600906</v>
      </c>
      <c r="FB699" s="192">
        <f t="shared" si="315"/>
        <v>68.85105148714068</v>
      </c>
      <c r="FC699" s="192">
        <f t="shared" si="316"/>
        <v>332.88343473600906</v>
      </c>
      <c r="FD699" s="192">
        <f t="shared" si="317"/>
        <v>21.14894851285932</v>
      </c>
      <c r="FE699" s="193">
        <f t="shared" si="318"/>
        <v>62.883434736009065</v>
      </c>
      <c r="FF699" s="194">
        <f t="shared" si="319"/>
        <v>21.14894851285932</v>
      </c>
      <c r="FI699" s="778">
        <f t="shared" si="324"/>
        <v>0</v>
      </c>
      <c r="FJ699" s="779">
        <f t="shared" si="325"/>
        <v>21.14894851285932</v>
      </c>
      <c r="FK699" s="779">
        <f t="shared" si="326"/>
        <v>68.85105148714068</v>
      </c>
      <c r="FL699" s="780">
        <f t="shared" si="327"/>
        <v>1.2016775419107431</v>
      </c>
      <c r="FM699" s="169">
        <f t="shared" si="328"/>
        <v>0.93264564455481058</v>
      </c>
      <c r="FN699" s="783">
        <f t="shared" si="329"/>
        <v>0</v>
      </c>
    </row>
    <row r="700" spans="1:1038" s="432" customFormat="1" ht="18" customHeight="1">
      <c r="A700" s="547">
        <v>43333</v>
      </c>
      <c r="B700" s="524" t="s">
        <v>1647</v>
      </c>
      <c r="C700" s="422"/>
      <c r="D700" s="525" t="s">
        <v>1279</v>
      </c>
      <c r="E700" s="422">
        <v>90</v>
      </c>
      <c r="F700" s="422">
        <v>2</v>
      </c>
      <c r="G700" s="526" t="str">
        <f t="shared" si="336"/>
        <v>90-2</v>
      </c>
      <c r="H700" s="422">
        <v>0</v>
      </c>
      <c r="I700" s="422">
        <v>6</v>
      </c>
      <c r="J700" s="527">
        <f t="shared" si="354"/>
        <v>1</v>
      </c>
      <c r="K700" s="528" t="b">
        <f>IF(J705=1,IF(((VLOOKUP($G700,[3]Depth_Lookup!$A$3:$J$550,9,FALSE))-(I700/100))=0,"Good",IF(((VLOOKUP($G700,[3]Depth_Lookup!$A$3:$J$550,9,FALSE))-(I700/100))&gt;0,"Too Short","Too Long")))</f>
        <v>0</v>
      </c>
      <c r="L700" s="171">
        <f>(VLOOKUP($G700,Depth_Lookup!$A$3:$J$410,10,FALSE))+(H700/100)</f>
        <v>231.3</v>
      </c>
      <c r="M700" s="171">
        <f>(VLOOKUP($G700,Depth_Lookup!$A$3:$J$410,10,FALSE))+(I700/100)</f>
        <v>231.36</v>
      </c>
      <c r="N700" s="441" t="s">
        <v>2225</v>
      </c>
      <c r="O700" s="422">
        <v>1</v>
      </c>
      <c r="P700" s="422" t="s">
        <v>853</v>
      </c>
      <c r="Q700" s="422" t="s">
        <v>125</v>
      </c>
      <c r="R700" s="526" t="str">
        <f t="shared" si="351"/>
        <v>SerpentinizedHarzburgite</v>
      </c>
      <c r="S700" s="422" t="s">
        <v>94</v>
      </c>
      <c r="T700" s="422" t="s">
        <v>115</v>
      </c>
      <c r="U700" s="422"/>
      <c r="V700" s="422"/>
      <c r="W700" s="422" t="s">
        <v>102</v>
      </c>
      <c r="X700" s="529">
        <f>VLOOKUP(W700,[3]definitions_list_lookup!$A$13:$B$19,2,0)</f>
        <v>5</v>
      </c>
      <c r="Y700" s="422" t="s">
        <v>90</v>
      </c>
      <c r="Z700" s="422" t="s">
        <v>91</v>
      </c>
      <c r="AA700" s="422" t="s">
        <v>1685</v>
      </c>
      <c r="AB700" s="422"/>
      <c r="AC700" s="422"/>
      <c r="AD700" s="422"/>
      <c r="AE700" s="423"/>
      <c r="AF700" s="526" t="e">
        <f>VLOOKUP(AE700,[3]definitions_list_mag!$V$12:$W$15,2,0)</f>
        <v>#N/A</v>
      </c>
      <c r="AG700" s="530"/>
      <c r="AH700" s="422"/>
      <c r="AI700" s="426">
        <f t="shared" si="355"/>
        <v>77</v>
      </c>
      <c r="AJ700" s="422"/>
      <c r="AK700" s="422"/>
      <c r="AL700" s="422"/>
      <c r="AM700" s="422"/>
      <c r="AN700" s="422"/>
      <c r="AO700" s="426"/>
      <c r="AP700" s="422"/>
      <c r="AQ700" s="422"/>
      <c r="AR700" s="422"/>
      <c r="AS700" s="422"/>
      <c r="AT700" s="422"/>
      <c r="AU700" s="426">
        <v>2</v>
      </c>
      <c r="AV700" s="422">
        <v>2</v>
      </c>
      <c r="AW700" s="422">
        <v>1</v>
      </c>
      <c r="AX700" s="422" t="s">
        <v>110</v>
      </c>
      <c r="AY700" s="422" t="s">
        <v>103</v>
      </c>
      <c r="AZ700" s="422"/>
      <c r="BA700" s="426">
        <v>20</v>
      </c>
      <c r="BB700" s="422">
        <v>6</v>
      </c>
      <c r="BC700" s="422">
        <v>3</v>
      </c>
      <c r="BD700" s="422" t="s">
        <v>118</v>
      </c>
      <c r="BE700" s="422" t="s">
        <v>103</v>
      </c>
      <c r="BF700" s="422" t="s">
        <v>2067</v>
      </c>
      <c r="BG700" s="426"/>
      <c r="BH700" s="422"/>
      <c r="BI700" s="422"/>
      <c r="BJ700" s="422"/>
      <c r="BK700" s="422"/>
      <c r="BL700" s="422"/>
      <c r="BM700" s="426">
        <v>1</v>
      </c>
      <c r="BN700" s="422">
        <v>0.5</v>
      </c>
      <c r="BO700" s="422">
        <v>0.5</v>
      </c>
      <c r="BP700" s="422"/>
      <c r="BQ700" s="422"/>
      <c r="BR700" s="422"/>
      <c r="BS700" s="422"/>
      <c r="BT700" s="422"/>
      <c r="BU700" s="422"/>
      <c r="BV700" s="422"/>
      <c r="BW700" s="422"/>
      <c r="BX700" s="422"/>
      <c r="BY700" s="426"/>
      <c r="BZ700" s="422"/>
      <c r="CA700" s="422"/>
      <c r="CB700" s="422"/>
      <c r="CC700" s="422"/>
      <c r="CD700" s="422"/>
      <c r="CE700" s="422"/>
      <c r="CF700" s="531">
        <f t="shared" si="352"/>
        <v>100</v>
      </c>
      <c r="CG700" s="166"/>
      <c r="CH700" s="163" t="s">
        <v>2209</v>
      </c>
      <c r="CI700" s="163">
        <v>95</v>
      </c>
      <c r="CJ700" s="163" t="s">
        <v>514</v>
      </c>
      <c r="CK700" s="164"/>
      <c r="CL700" s="165"/>
      <c r="CM700" s="165"/>
      <c r="CN700" s="165"/>
      <c r="CO700" s="165"/>
      <c r="CP700" s="165"/>
      <c r="CQ700" s="165"/>
      <c r="CR700" s="165"/>
      <c r="CS700" s="165"/>
      <c r="CT700" s="165"/>
      <c r="CU700" s="165"/>
      <c r="CV700" s="165"/>
      <c r="CW700" s="165"/>
      <c r="CX700" s="165"/>
      <c r="CY700" s="165"/>
      <c r="CZ700" s="165"/>
      <c r="DA700" s="165"/>
      <c r="DB700" s="165">
        <v>85</v>
      </c>
      <c r="DC700" s="426">
        <v>15</v>
      </c>
      <c r="DD700" s="165"/>
      <c r="DE700" s="165"/>
      <c r="DF700" s="165"/>
      <c r="DG700" s="165"/>
      <c r="DH700" s="165"/>
      <c r="DI700" s="165"/>
      <c r="DJ700" s="165"/>
      <c r="DK700" s="209">
        <f t="shared" si="353"/>
        <v>100</v>
      </c>
      <c r="DL700" s="166"/>
      <c r="DM700" s="165"/>
      <c r="DN700" s="165"/>
      <c r="DO700" s="167"/>
      <c r="DQ700" s="166"/>
      <c r="DR700" s="167"/>
      <c r="DS700" s="166"/>
      <c r="DT700" s="555" t="s">
        <v>2080</v>
      </c>
      <c r="DU700" s="429"/>
      <c r="DV700" s="429"/>
      <c r="DW700" s="532" t="e">
        <f>VLOOKUP(P700,[3]definitions_list_lookup!$K$30:$L$54,2,0)</f>
        <v>#N/A</v>
      </c>
      <c r="DX700" s="443" t="s">
        <v>1838</v>
      </c>
      <c r="DY700" s="443" t="s">
        <v>2227</v>
      </c>
      <c r="DZ700" s="533"/>
      <c r="EA700" s="534"/>
      <c r="EB700" s="429"/>
      <c r="EC700" s="534"/>
      <c r="ED700" s="229" t="s">
        <v>2517</v>
      </c>
      <c r="EE700" s="535"/>
      <c r="EF700" s="536"/>
      <c r="EG700" s="535"/>
      <c r="EH700" s="537"/>
      <c r="EI700" s="538"/>
      <c r="EJ700" s="539"/>
      <c r="EK700" s="540"/>
      <c r="EL700" s="535"/>
      <c r="EM700" s="537"/>
      <c r="EN700" s="537"/>
      <c r="EO700" s="541"/>
      <c r="EP700" s="541"/>
      <c r="EQ700" s="541"/>
      <c r="ER700" s="541"/>
      <c r="ES700" s="541"/>
      <c r="ET700" s="541"/>
      <c r="EU700" s="541"/>
      <c r="EV700" s="542"/>
      <c r="EW700" s="542"/>
      <c r="EX700" s="542"/>
      <c r="EY700" s="542"/>
      <c r="EZ700" s="192" t="e">
        <f t="shared" si="313"/>
        <v>#DIV/0!</v>
      </c>
      <c r="FA700" s="192" t="e">
        <f t="shared" si="314"/>
        <v>#DIV/0!</v>
      </c>
      <c r="FB700" s="192" t="e">
        <f t="shared" si="315"/>
        <v>#DIV/0!</v>
      </c>
      <c r="FC700" s="192" t="e">
        <f t="shared" si="316"/>
        <v>#DIV/0!</v>
      </c>
      <c r="FD700" s="192" t="e">
        <f t="shared" si="317"/>
        <v>#DIV/0!</v>
      </c>
      <c r="FE700" s="193" t="e">
        <f t="shared" si="318"/>
        <v>#DIV/0!</v>
      </c>
      <c r="FF700" s="194" t="e">
        <f t="shared" si="319"/>
        <v>#DIV/0!</v>
      </c>
      <c r="FG700" s="535"/>
      <c r="FH700" s="537"/>
      <c r="FI700" s="778">
        <f t="shared" si="324"/>
        <v>0</v>
      </c>
      <c r="FJ700" s="779" t="e">
        <f t="shared" si="325"/>
        <v>#DIV/0!</v>
      </c>
      <c r="FK700" s="779" t="e">
        <f t="shared" si="326"/>
        <v>#DIV/0!</v>
      </c>
      <c r="FL700" s="780" t="e">
        <f t="shared" si="327"/>
        <v>#DIV/0!</v>
      </c>
      <c r="FM700" s="169" t="e">
        <f t="shared" si="328"/>
        <v>#DIV/0!</v>
      </c>
      <c r="FN700" s="783" t="e">
        <f t="shared" si="329"/>
        <v>#DIV/0!</v>
      </c>
      <c r="FO700" s="422"/>
      <c r="FP700" s="422"/>
      <c r="FQ700" s="422"/>
      <c r="FR700" s="422"/>
      <c r="FS700" s="422"/>
      <c r="FT700" s="422"/>
      <c r="FU700" s="422"/>
      <c r="FV700" s="422"/>
      <c r="FW700" s="422"/>
      <c r="FX700" s="422"/>
      <c r="FY700" s="422"/>
      <c r="FZ700" s="422"/>
      <c r="GA700" s="422"/>
      <c r="GB700" s="422"/>
      <c r="GC700" s="422"/>
      <c r="GD700" s="422"/>
      <c r="GE700" s="422"/>
      <c r="GF700" s="422"/>
      <c r="GG700" s="422"/>
      <c r="GH700" s="422"/>
      <c r="GI700" s="422"/>
      <c r="GJ700" s="422"/>
      <c r="GK700" s="422"/>
      <c r="GL700" s="422"/>
      <c r="GM700" s="422"/>
      <c r="GN700" s="422"/>
      <c r="GO700" s="422"/>
      <c r="GP700" s="422"/>
      <c r="GQ700" s="422"/>
      <c r="GR700" s="422"/>
      <c r="GS700" s="422"/>
      <c r="GT700" s="422"/>
      <c r="GU700" s="422"/>
      <c r="GV700" s="422"/>
      <c r="GW700" s="422"/>
      <c r="GX700" s="422"/>
      <c r="GY700" s="422"/>
      <c r="GZ700" s="422"/>
      <c r="HA700" s="422"/>
      <c r="HB700" s="422"/>
      <c r="HC700" s="422"/>
      <c r="HD700" s="422"/>
      <c r="HE700" s="422"/>
      <c r="HF700" s="422"/>
      <c r="HG700" s="422"/>
      <c r="HH700" s="422"/>
      <c r="HI700" s="422"/>
      <c r="HJ700" s="422"/>
      <c r="HK700" s="422"/>
      <c r="HL700" s="422"/>
      <c r="HM700" s="422"/>
      <c r="HN700" s="422"/>
      <c r="HO700" s="422"/>
      <c r="HP700" s="422"/>
      <c r="HQ700" s="422"/>
      <c r="HR700" s="422"/>
      <c r="HS700" s="422"/>
      <c r="HT700" s="422"/>
      <c r="HU700" s="422"/>
      <c r="HV700" s="422"/>
      <c r="HW700" s="422"/>
      <c r="HX700" s="422"/>
      <c r="HY700" s="422"/>
      <c r="HZ700" s="422"/>
      <c r="IA700" s="422"/>
      <c r="IB700" s="422"/>
      <c r="IC700" s="422"/>
      <c r="ID700" s="422"/>
      <c r="IE700" s="422"/>
      <c r="IF700" s="422"/>
      <c r="IG700" s="422"/>
      <c r="IH700" s="422"/>
      <c r="II700" s="422"/>
      <c r="IJ700" s="422"/>
      <c r="IK700" s="422"/>
      <c r="IL700" s="422"/>
      <c r="IM700" s="422"/>
      <c r="IN700" s="422"/>
      <c r="IO700" s="422"/>
      <c r="IP700" s="422"/>
      <c r="IQ700" s="422"/>
      <c r="IR700" s="422"/>
      <c r="IS700" s="422"/>
      <c r="IT700" s="422"/>
      <c r="IU700" s="422"/>
      <c r="IV700" s="422"/>
      <c r="IW700" s="422"/>
      <c r="IX700" s="422"/>
      <c r="IY700" s="422"/>
      <c r="IZ700" s="422"/>
      <c r="JA700" s="422"/>
      <c r="JB700" s="422"/>
      <c r="JC700" s="422"/>
      <c r="JD700" s="422"/>
      <c r="JE700" s="422"/>
      <c r="JF700" s="422"/>
      <c r="JG700" s="422"/>
      <c r="JH700" s="422"/>
      <c r="JI700" s="422"/>
      <c r="JJ700" s="422"/>
      <c r="JK700" s="422"/>
      <c r="JL700" s="422"/>
      <c r="JM700" s="422"/>
      <c r="JN700" s="422"/>
      <c r="JO700" s="422"/>
      <c r="JP700" s="422"/>
      <c r="JQ700" s="422"/>
      <c r="JR700" s="422"/>
      <c r="JS700" s="422"/>
      <c r="JT700" s="422"/>
      <c r="JU700" s="422"/>
      <c r="JV700" s="422"/>
      <c r="JW700" s="422"/>
      <c r="JX700" s="422"/>
      <c r="JY700" s="422"/>
      <c r="JZ700" s="422"/>
      <c r="KA700" s="422"/>
      <c r="KB700" s="422"/>
      <c r="KC700" s="422"/>
      <c r="KD700" s="422"/>
      <c r="KE700" s="422"/>
      <c r="KF700" s="422"/>
      <c r="KG700" s="422"/>
      <c r="KH700" s="422"/>
      <c r="KI700" s="422"/>
      <c r="KJ700" s="422"/>
      <c r="KK700" s="422"/>
      <c r="KL700" s="422"/>
      <c r="KM700" s="422"/>
      <c r="KN700" s="422"/>
      <c r="KO700" s="422"/>
      <c r="KP700" s="422"/>
      <c r="KQ700" s="422"/>
      <c r="KR700" s="422"/>
      <c r="KS700" s="422"/>
      <c r="KT700" s="422"/>
      <c r="KU700" s="422"/>
      <c r="KV700" s="422"/>
      <c r="KW700" s="422"/>
      <c r="KX700" s="422"/>
      <c r="KY700" s="422"/>
      <c r="KZ700" s="422"/>
      <c r="LA700" s="422"/>
      <c r="LB700" s="422"/>
      <c r="LC700" s="422"/>
      <c r="LD700" s="422"/>
      <c r="LE700" s="422"/>
      <c r="LF700" s="422"/>
      <c r="LG700" s="422"/>
      <c r="LH700" s="422"/>
      <c r="LI700" s="422"/>
      <c r="LJ700" s="422"/>
      <c r="LK700" s="422"/>
      <c r="LL700" s="422"/>
      <c r="LM700" s="422"/>
      <c r="LN700" s="422"/>
      <c r="LO700" s="422"/>
      <c r="LP700" s="422"/>
      <c r="LQ700" s="422"/>
      <c r="LR700" s="422"/>
      <c r="LS700" s="422"/>
      <c r="LT700" s="422"/>
      <c r="LU700" s="422"/>
      <c r="LV700" s="422"/>
      <c r="LW700" s="422"/>
      <c r="LX700" s="422"/>
      <c r="LY700" s="422"/>
      <c r="LZ700" s="422"/>
      <c r="MA700" s="422"/>
      <c r="MB700" s="422"/>
      <c r="MC700" s="422"/>
      <c r="MD700" s="422"/>
      <c r="ME700" s="422"/>
      <c r="MF700" s="422"/>
      <c r="MG700" s="422"/>
      <c r="MH700" s="422"/>
      <c r="MI700" s="422"/>
      <c r="MJ700" s="422"/>
      <c r="MK700" s="422"/>
      <c r="ML700" s="422"/>
      <c r="MM700" s="422"/>
      <c r="MN700" s="422"/>
      <c r="MO700" s="422"/>
      <c r="MP700" s="422"/>
      <c r="MQ700" s="422"/>
      <c r="MR700" s="422"/>
      <c r="MS700" s="422"/>
      <c r="MT700" s="422"/>
      <c r="MU700" s="422"/>
      <c r="MV700" s="422"/>
      <c r="MW700" s="422"/>
      <c r="MX700" s="422"/>
      <c r="MY700" s="422"/>
      <c r="MZ700" s="422"/>
      <c r="NA700" s="422"/>
      <c r="NB700" s="422"/>
      <c r="NC700" s="422"/>
      <c r="ND700" s="422"/>
      <c r="NE700" s="422"/>
      <c r="NF700" s="422"/>
      <c r="NG700" s="422"/>
      <c r="NH700" s="422"/>
      <c r="NI700" s="422"/>
      <c r="NJ700" s="422"/>
      <c r="NK700" s="422"/>
      <c r="NL700" s="422"/>
      <c r="NM700" s="422"/>
      <c r="NN700" s="422"/>
      <c r="NO700" s="422"/>
      <c r="NP700" s="422"/>
      <c r="NQ700" s="422"/>
      <c r="NR700" s="422"/>
      <c r="NS700" s="422"/>
      <c r="NT700" s="422"/>
      <c r="NU700" s="422"/>
      <c r="NV700" s="422"/>
      <c r="NW700" s="422"/>
      <c r="NX700" s="422"/>
      <c r="NY700" s="422"/>
      <c r="NZ700" s="422"/>
      <c r="OA700" s="422"/>
      <c r="OB700" s="422"/>
      <c r="OC700" s="422"/>
      <c r="OD700" s="422"/>
      <c r="OE700" s="422"/>
      <c r="OF700" s="422"/>
      <c r="OG700" s="422"/>
      <c r="OH700" s="422"/>
      <c r="OI700" s="422"/>
      <c r="OJ700" s="422"/>
      <c r="OK700" s="422"/>
      <c r="OL700" s="422"/>
      <c r="OM700" s="422"/>
      <c r="ON700" s="422"/>
      <c r="OO700" s="422"/>
      <c r="OP700" s="422"/>
      <c r="OQ700" s="422"/>
      <c r="OR700" s="422"/>
      <c r="OS700" s="422"/>
      <c r="OT700" s="422"/>
      <c r="OU700" s="422"/>
      <c r="OV700" s="422"/>
      <c r="OW700" s="422"/>
      <c r="OX700" s="422"/>
      <c r="OY700" s="422"/>
      <c r="OZ700" s="422"/>
      <c r="PA700" s="422"/>
      <c r="PB700" s="422"/>
      <c r="PC700" s="422"/>
      <c r="PD700" s="422"/>
      <c r="PE700" s="422"/>
      <c r="PF700" s="422"/>
      <c r="PG700" s="422"/>
      <c r="PH700" s="422"/>
      <c r="PI700" s="422"/>
      <c r="PJ700" s="422"/>
      <c r="PK700" s="422"/>
      <c r="PL700" s="422"/>
      <c r="PM700" s="422"/>
      <c r="PN700" s="422"/>
      <c r="PO700" s="422"/>
      <c r="PP700" s="422"/>
      <c r="PQ700" s="422"/>
      <c r="PR700" s="422"/>
      <c r="PS700" s="422"/>
      <c r="PT700" s="422"/>
      <c r="PU700" s="422"/>
      <c r="PV700" s="422"/>
      <c r="PW700" s="422"/>
      <c r="PX700" s="422"/>
      <c r="PY700" s="422"/>
      <c r="PZ700" s="422"/>
      <c r="QA700" s="422"/>
      <c r="QB700" s="422"/>
      <c r="QC700" s="422"/>
      <c r="QD700" s="422"/>
      <c r="QE700" s="422"/>
      <c r="QF700" s="422"/>
      <c r="QG700" s="422"/>
      <c r="QH700" s="422"/>
      <c r="QI700" s="422"/>
      <c r="QJ700" s="422"/>
      <c r="QK700" s="422"/>
      <c r="QL700" s="422"/>
      <c r="QM700" s="422"/>
      <c r="QN700" s="422"/>
      <c r="QO700" s="422"/>
      <c r="QP700" s="422"/>
      <c r="QQ700" s="422"/>
      <c r="QR700" s="422"/>
      <c r="QS700" s="422"/>
      <c r="QT700" s="422"/>
      <c r="QU700" s="422"/>
      <c r="QV700" s="422"/>
      <c r="QW700" s="422"/>
      <c r="QX700" s="422"/>
      <c r="QY700" s="422"/>
      <c r="QZ700" s="422"/>
      <c r="RA700" s="422"/>
      <c r="RB700" s="422"/>
      <c r="RC700" s="422"/>
      <c r="RD700" s="422"/>
      <c r="RE700" s="422"/>
      <c r="RF700" s="422"/>
      <c r="RG700" s="422"/>
      <c r="RH700" s="422"/>
      <c r="RI700" s="422"/>
      <c r="RJ700" s="422"/>
      <c r="RK700" s="422"/>
      <c r="RL700" s="422"/>
      <c r="RM700" s="422"/>
      <c r="RN700" s="422"/>
      <c r="RO700" s="422"/>
      <c r="RP700" s="422"/>
      <c r="RQ700" s="422"/>
      <c r="RR700" s="422"/>
      <c r="RS700" s="422"/>
      <c r="RT700" s="422"/>
      <c r="RU700" s="422"/>
      <c r="RV700" s="422"/>
      <c r="RW700" s="422"/>
      <c r="RX700" s="422"/>
      <c r="RY700" s="422"/>
      <c r="RZ700" s="422"/>
      <c r="SA700" s="422"/>
      <c r="SB700" s="422"/>
      <c r="SC700" s="422"/>
      <c r="SD700" s="422"/>
      <c r="SE700" s="422"/>
      <c r="SF700" s="422"/>
      <c r="SG700" s="422"/>
      <c r="SH700" s="422"/>
      <c r="SI700" s="422"/>
      <c r="SJ700" s="422"/>
      <c r="SK700" s="422"/>
      <c r="SL700" s="422"/>
      <c r="SM700" s="422"/>
      <c r="SN700" s="422"/>
      <c r="SO700" s="422"/>
      <c r="SP700" s="422"/>
      <c r="SQ700" s="422"/>
      <c r="SR700" s="422"/>
      <c r="SS700" s="422"/>
      <c r="ST700" s="422"/>
      <c r="SU700" s="422"/>
      <c r="SV700" s="422"/>
      <c r="SW700" s="422"/>
      <c r="SX700" s="422"/>
      <c r="SY700" s="422"/>
      <c r="SZ700" s="422"/>
      <c r="TA700" s="422"/>
      <c r="TB700" s="422"/>
      <c r="TC700" s="422"/>
      <c r="TD700" s="422"/>
      <c r="TE700" s="422"/>
      <c r="TF700" s="422"/>
      <c r="TG700" s="422"/>
      <c r="TH700" s="422"/>
      <c r="TI700" s="422"/>
      <c r="TJ700" s="422"/>
      <c r="TK700" s="422"/>
      <c r="TL700" s="422"/>
      <c r="TM700" s="422"/>
      <c r="TN700" s="422"/>
      <c r="TO700" s="422"/>
      <c r="TP700" s="422"/>
      <c r="TQ700" s="422"/>
      <c r="TR700" s="422"/>
      <c r="TS700" s="422"/>
      <c r="TT700" s="422"/>
      <c r="TU700" s="422"/>
      <c r="TV700" s="422"/>
      <c r="TW700" s="422"/>
      <c r="TX700" s="422"/>
      <c r="TY700" s="422"/>
      <c r="TZ700" s="422"/>
      <c r="UA700" s="422"/>
      <c r="UB700" s="422"/>
      <c r="UC700" s="422"/>
      <c r="UD700" s="422"/>
      <c r="UE700" s="422"/>
      <c r="UF700" s="422"/>
      <c r="UG700" s="422"/>
      <c r="UH700" s="422"/>
      <c r="UI700" s="422"/>
      <c r="UJ700" s="422"/>
      <c r="UK700" s="422"/>
      <c r="UL700" s="422"/>
      <c r="UM700" s="422"/>
      <c r="UN700" s="422"/>
      <c r="UO700" s="422"/>
      <c r="UP700" s="422"/>
      <c r="UQ700" s="422"/>
      <c r="UR700" s="422"/>
      <c r="US700" s="422"/>
      <c r="UT700" s="422"/>
      <c r="UU700" s="422"/>
      <c r="UV700" s="422"/>
      <c r="UW700" s="422"/>
      <c r="UX700" s="422"/>
      <c r="UY700" s="422"/>
      <c r="UZ700" s="422"/>
      <c r="VA700" s="422"/>
      <c r="VB700" s="422"/>
      <c r="VC700" s="422"/>
      <c r="VD700" s="422"/>
      <c r="VE700" s="422"/>
      <c r="VF700" s="422"/>
      <c r="VG700" s="422"/>
      <c r="VH700" s="422"/>
      <c r="VI700" s="422"/>
      <c r="VJ700" s="422"/>
      <c r="VK700" s="422"/>
      <c r="VL700" s="422"/>
      <c r="VM700" s="422"/>
      <c r="VN700" s="422"/>
      <c r="VO700" s="422"/>
      <c r="VP700" s="422"/>
      <c r="VQ700" s="422"/>
      <c r="VR700" s="422"/>
      <c r="VS700" s="422"/>
      <c r="VT700" s="422"/>
      <c r="VU700" s="422"/>
      <c r="VV700" s="422"/>
      <c r="VW700" s="422"/>
      <c r="VX700" s="422"/>
      <c r="VY700" s="422"/>
      <c r="VZ700" s="422"/>
      <c r="WA700" s="422"/>
      <c r="WB700" s="422"/>
      <c r="WC700" s="422"/>
      <c r="WD700" s="422"/>
      <c r="WE700" s="422"/>
      <c r="WF700" s="422"/>
      <c r="WG700" s="422"/>
      <c r="WH700" s="422"/>
      <c r="WI700" s="422"/>
      <c r="WJ700" s="422"/>
      <c r="WK700" s="422"/>
      <c r="WL700" s="422"/>
      <c r="WM700" s="422"/>
      <c r="WN700" s="422"/>
      <c r="WO700" s="422"/>
      <c r="WP700" s="422"/>
      <c r="WQ700" s="422"/>
      <c r="WR700" s="422"/>
      <c r="WS700" s="422"/>
      <c r="WT700" s="422"/>
      <c r="WU700" s="422"/>
      <c r="WV700" s="422"/>
      <c r="WW700" s="422"/>
      <c r="WX700" s="422"/>
      <c r="WY700" s="422"/>
      <c r="WZ700" s="422"/>
      <c r="XA700" s="422"/>
      <c r="XB700" s="422"/>
      <c r="XC700" s="422"/>
      <c r="XD700" s="422"/>
      <c r="XE700" s="422"/>
      <c r="XF700" s="422"/>
      <c r="XG700" s="422"/>
      <c r="XH700" s="422"/>
      <c r="XI700" s="422"/>
      <c r="XJ700" s="422"/>
      <c r="XK700" s="422"/>
      <c r="XL700" s="422"/>
      <c r="XM700" s="422"/>
      <c r="XN700" s="422"/>
      <c r="XO700" s="422"/>
      <c r="XP700" s="422"/>
      <c r="XQ700" s="422"/>
      <c r="XR700" s="422"/>
      <c r="XS700" s="422"/>
      <c r="XT700" s="422"/>
      <c r="XU700" s="422"/>
      <c r="XV700" s="422"/>
      <c r="XW700" s="422"/>
      <c r="XX700" s="422"/>
      <c r="XY700" s="422"/>
      <c r="XZ700" s="422"/>
      <c r="YA700" s="422"/>
      <c r="YB700" s="422"/>
      <c r="YC700" s="422"/>
      <c r="YD700" s="422"/>
      <c r="YE700" s="422"/>
      <c r="YF700" s="422"/>
      <c r="YG700" s="422"/>
      <c r="YH700" s="422"/>
      <c r="YI700" s="422"/>
      <c r="YJ700" s="422"/>
      <c r="YK700" s="422"/>
      <c r="YL700" s="422"/>
      <c r="YM700" s="422"/>
      <c r="YN700" s="422"/>
      <c r="YO700" s="422"/>
      <c r="YP700" s="422"/>
      <c r="YQ700" s="422"/>
      <c r="YR700" s="422"/>
      <c r="YS700" s="422"/>
      <c r="YT700" s="422"/>
      <c r="YU700" s="422"/>
      <c r="YV700" s="422"/>
      <c r="YW700" s="422"/>
      <c r="YX700" s="422"/>
      <c r="YY700" s="422"/>
      <c r="YZ700" s="422"/>
      <c r="ZA700" s="422"/>
      <c r="ZB700" s="422"/>
      <c r="ZC700" s="422"/>
      <c r="ZD700" s="422"/>
      <c r="ZE700" s="422"/>
      <c r="ZF700" s="422"/>
      <c r="ZG700" s="422"/>
      <c r="ZH700" s="422"/>
      <c r="ZI700" s="422"/>
      <c r="ZJ700" s="422"/>
      <c r="ZK700" s="422"/>
      <c r="ZL700" s="422"/>
      <c r="ZM700" s="422"/>
      <c r="ZN700" s="422"/>
      <c r="ZO700" s="422"/>
      <c r="ZP700" s="422"/>
      <c r="ZQ700" s="422"/>
      <c r="ZR700" s="422"/>
      <c r="ZS700" s="422"/>
      <c r="ZT700" s="422"/>
      <c r="ZU700" s="422"/>
      <c r="ZV700" s="422"/>
      <c r="ZW700" s="422"/>
      <c r="ZX700" s="422"/>
      <c r="ZY700" s="422"/>
      <c r="ZZ700" s="422"/>
      <c r="AAA700" s="422"/>
      <c r="AAB700" s="422"/>
      <c r="AAC700" s="422"/>
      <c r="AAD700" s="422"/>
      <c r="AAE700" s="422"/>
      <c r="AAF700" s="422"/>
      <c r="AAG700" s="422"/>
      <c r="AAH700" s="422"/>
      <c r="AAI700" s="422"/>
      <c r="AAJ700" s="422"/>
      <c r="AAK700" s="422"/>
      <c r="AAL700" s="422"/>
      <c r="AAM700" s="422"/>
      <c r="AAN700" s="422"/>
      <c r="AAO700" s="422"/>
      <c r="AAP700" s="422"/>
      <c r="AAQ700" s="422"/>
      <c r="AAR700" s="422"/>
      <c r="AAS700" s="422"/>
      <c r="AAT700" s="422"/>
      <c r="AAU700" s="422"/>
      <c r="AAV700" s="422"/>
      <c r="AAW700" s="422"/>
      <c r="AAX700" s="422"/>
      <c r="AAY700" s="422"/>
      <c r="AAZ700" s="422"/>
      <c r="ABA700" s="422"/>
      <c r="ABB700" s="422"/>
      <c r="ABC700" s="422"/>
      <c r="ABD700" s="422"/>
      <c r="ABE700" s="422"/>
      <c r="ABF700" s="422"/>
      <c r="ABG700" s="422"/>
      <c r="ABH700" s="422"/>
      <c r="ABI700" s="422"/>
      <c r="ABJ700" s="422"/>
      <c r="ABK700" s="422"/>
      <c r="ABL700" s="422"/>
      <c r="ABM700" s="422"/>
      <c r="ABN700" s="422"/>
      <c r="ABO700" s="422"/>
      <c r="ABP700" s="422"/>
      <c r="ABQ700" s="422"/>
      <c r="ABR700" s="422"/>
      <c r="ABS700" s="422"/>
      <c r="ABT700" s="422"/>
      <c r="ABU700" s="422"/>
      <c r="ABV700" s="422"/>
      <c r="ABW700" s="422"/>
      <c r="ABX700" s="422"/>
      <c r="ABY700" s="422"/>
      <c r="ABZ700" s="422"/>
      <c r="ACA700" s="422"/>
      <c r="ACB700" s="422"/>
      <c r="ACC700" s="422"/>
      <c r="ACD700" s="422"/>
      <c r="ACE700" s="422"/>
      <c r="ACF700" s="422"/>
      <c r="ACG700" s="422"/>
      <c r="ACH700" s="422"/>
      <c r="ACI700" s="422"/>
      <c r="ACJ700" s="422"/>
      <c r="ACK700" s="422"/>
      <c r="ACL700" s="422"/>
      <c r="ACM700" s="422"/>
      <c r="ACN700" s="422"/>
      <c r="ACO700" s="422"/>
      <c r="ACP700" s="422"/>
      <c r="ACQ700" s="422"/>
      <c r="ACR700" s="422"/>
      <c r="ACS700" s="422"/>
      <c r="ACT700" s="422"/>
      <c r="ACU700" s="422"/>
      <c r="ACV700" s="422"/>
      <c r="ACW700" s="422"/>
      <c r="ACX700" s="422"/>
      <c r="ACY700" s="422"/>
      <c r="ACZ700" s="422"/>
      <c r="ADA700" s="422"/>
      <c r="ADB700" s="422"/>
      <c r="ADC700" s="422"/>
      <c r="ADD700" s="422"/>
      <c r="ADE700" s="422"/>
      <c r="ADF700" s="422"/>
      <c r="ADG700" s="422"/>
      <c r="ADH700" s="422"/>
      <c r="ADI700" s="422"/>
      <c r="ADJ700" s="422"/>
      <c r="ADK700" s="422"/>
      <c r="ADL700" s="422"/>
      <c r="ADM700" s="422"/>
      <c r="ADN700" s="422"/>
      <c r="ADO700" s="422"/>
      <c r="ADP700" s="422"/>
      <c r="ADQ700" s="422"/>
      <c r="ADR700" s="422"/>
      <c r="ADS700" s="422"/>
      <c r="ADT700" s="422"/>
      <c r="ADU700" s="422"/>
      <c r="ADV700" s="422"/>
      <c r="ADW700" s="422"/>
      <c r="ADX700" s="422"/>
      <c r="ADY700" s="422"/>
      <c r="ADZ700" s="422"/>
      <c r="AEA700" s="422"/>
      <c r="AEB700" s="422"/>
      <c r="AEC700" s="422"/>
      <c r="AED700" s="422"/>
      <c r="AEE700" s="422"/>
      <c r="AEF700" s="422"/>
      <c r="AEG700" s="422"/>
      <c r="AEH700" s="422"/>
      <c r="AEI700" s="422"/>
      <c r="AEJ700" s="422"/>
      <c r="AEK700" s="422"/>
      <c r="AEL700" s="422"/>
      <c r="AEM700" s="422"/>
      <c r="AEN700" s="422"/>
      <c r="AEO700" s="422"/>
      <c r="AEP700" s="422"/>
      <c r="AEQ700" s="422"/>
      <c r="AER700" s="422"/>
      <c r="AES700" s="422"/>
      <c r="AET700" s="422"/>
      <c r="AEU700" s="422"/>
      <c r="AEV700" s="422"/>
      <c r="AEW700" s="422"/>
      <c r="AEX700" s="422"/>
      <c r="AEY700" s="422"/>
      <c r="AEZ700" s="422"/>
      <c r="AFA700" s="422"/>
      <c r="AFB700" s="422"/>
      <c r="AFC700" s="422"/>
      <c r="AFD700" s="422"/>
      <c r="AFE700" s="422"/>
      <c r="AFF700" s="422"/>
      <c r="AFG700" s="422"/>
      <c r="AFH700" s="422"/>
      <c r="AFI700" s="422"/>
      <c r="AFJ700" s="422"/>
      <c r="AFK700" s="422"/>
      <c r="AFL700" s="422"/>
      <c r="AFM700" s="422"/>
      <c r="AFN700" s="422"/>
      <c r="AFO700" s="422"/>
      <c r="AFP700" s="422"/>
      <c r="AFQ700" s="422"/>
      <c r="AFR700" s="422"/>
      <c r="AFS700" s="422"/>
      <c r="AFT700" s="422"/>
      <c r="AFU700" s="422"/>
      <c r="AFV700" s="422"/>
      <c r="AFW700" s="422"/>
      <c r="AFX700" s="422"/>
      <c r="AFY700" s="422"/>
      <c r="AFZ700" s="422"/>
      <c r="AGA700" s="422"/>
      <c r="AGB700" s="422"/>
      <c r="AGC700" s="422"/>
      <c r="AGD700" s="422"/>
      <c r="AGE700" s="422"/>
      <c r="AGF700" s="422"/>
      <c r="AGG700" s="422"/>
      <c r="AGH700" s="422"/>
      <c r="AGI700" s="422"/>
      <c r="AGJ700" s="422"/>
      <c r="AGK700" s="422"/>
      <c r="AGL700" s="422"/>
      <c r="AGM700" s="422"/>
      <c r="AGN700" s="422"/>
      <c r="AGO700" s="422"/>
      <c r="AGP700" s="422"/>
      <c r="AGQ700" s="422"/>
      <c r="AGR700" s="422"/>
      <c r="AGS700" s="422"/>
      <c r="AGT700" s="422"/>
      <c r="AGU700" s="422"/>
      <c r="AGV700" s="422"/>
      <c r="AGW700" s="422"/>
      <c r="AGX700" s="422"/>
      <c r="AGY700" s="422"/>
      <c r="AGZ700" s="422"/>
      <c r="AHA700" s="422"/>
      <c r="AHB700" s="422"/>
      <c r="AHC700" s="422"/>
      <c r="AHD700" s="422"/>
      <c r="AHE700" s="422"/>
      <c r="AHF700" s="422"/>
      <c r="AHG700" s="422"/>
      <c r="AHH700" s="422"/>
      <c r="AHI700" s="422"/>
      <c r="AHJ700" s="422"/>
      <c r="AHK700" s="422"/>
      <c r="AHL700" s="422"/>
      <c r="AHM700" s="422"/>
      <c r="AHN700" s="422"/>
      <c r="AHO700" s="422"/>
      <c r="AHP700" s="422"/>
      <c r="AHQ700" s="422"/>
      <c r="AHR700" s="422"/>
      <c r="AHS700" s="422"/>
      <c r="AHT700" s="422"/>
      <c r="AHU700" s="422"/>
      <c r="AHV700" s="422"/>
      <c r="AHW700" s="422"/>
      <c r="AHX700" s="422"/>
      <c r="AHY700" s="422"/>
      <c r="AHZ700" s="422"/>
      <c r="AIA700" s="422"/>
      <c r="AIB700" s="422"/>
      <c r="AIC700" s="422"/>
      <c r="AID700" s="422"/>
      <c r="AIE700" s="422"/>
      <c r="AIF700" s="422"/>
      <c r="AIG700" s="422"/>
      <c r="AIH700" s="422"/>
      <c r="AII700" s="422"/>
      <c r="AIJ700" s="422"/>
      <c r="AIK700" s="422"/>
      <c r="AIL700" s="422"/>
      <c r="AIM700" s="422"/>
      <c r="AIN700" s="422"/>
      <c r="AIO700" s="422"/>
      <c r="AIP700" s="422"/>
      <c r="AIQ700" s="422"/>
      <c r="AIR700" s="422"/>
      <c r="AIS700" s="422"/>
      <c r="AIT700" s="422"/>
      <c r="AIU700" s="422"/>
      <c r="AIV700" s="422"/>
      <c r="AIW700" s="422"/>
      <c r="AIX700" s="422"/>
      <c r="AIY700" s="422"/>
      <c r="AIZ700" s="422"/>
      <c r="AJA700" s="422"/>
      <c r="AJB700" s="422"/>
      <c r="AJC700" s="422"/>
      <c r="AJD700" s="422"/>
      <c r="AJE700" s="422"/>
      <c r="AJF700" s="422"/>
      <c r="AJG700" s="422"/>
      <c r="AJH700" s="422"/>
      <c r="AJI700" s="422"/>
      <c r="AJJ700" s="422"/>
      <c r="AJK700" s="422"/>
      <c r="AJL700" s="422"/>
      <c r="AJM700" s="422"/>
      <c r="AJN700" s="422"/>
      <c r="AJO700" s="422"/>
      <c r="AJP700" s="422"/>
      <c r="AJQ700" s="422"/>
      <c r="AJR700" s="422"/>
      <c r="AJS700" s="422"/>
      <c r="AJT700" s="422"/>
      <c r="AJU700" s="422"/>
      <c r="AJV700" s="422"/>
      <c r="AJW700" s="422"/>
      <c r="AJX700" s="422"/>
      <c r="AJY700" s="422"/>
      <c r="AJZ700" s="422"/>
      <c r="AKA700" s="422"/>
      <c r="AKB700" s="422"/>
      <c r="AKC700" s="422"/>
      <c r="AKD700" s="422"/>
      <c r="AKE700" s="422"/>
      <c r="AKF700" s="422"/>
      <c r="AKG700" s="422"/>
      <c r="AKH700" s="422"/>
      <c r="AKI700" s="422"/>
      <c r="AKJ700" s="422"/>
      <c r="AKK700" s="422"/>
      <c r="AKL700" s="422"/>
      <c r="AKM700" s="422"/>
      <c r="AKN700" s="422"/>
      <c r="AKO700" s="422"/>
      <c r="AKP700" s="422"/>
      <c r="AKQ700" s="422"/>
      <c r="AKR700" s="422"/>
      <c r="AKS700" s="422"/>
      <c r="AKT700" s="422"/>
      <c r="AKU700" s="422"/>
      <c r="AKV700" s="422"/>
      <c r="AKW700" s="422"/>
      <c r="AKX700" s="422"/>
      <c r="AKY700" s="422"/>
      <c r="AKZ700" s="422"/>
      <c r="ALA700" s="422"/>
      <c r="ALB700" s="422"/>
      <c r="ALC700" s="422"/>
      <c r="ALD700" s="422"/>
      <c r="ALE700" s="422"/>
      <c r="ALF700" s="422"/>
      <c r="ALG700" s="422"/>
      <c r="ALH700" s="422"/>
      <c r="ALI700" s="422"/>
      <c r="ALJ700" s="422"/>
      <c r="ALK700" s="422"/>
      <c r="ALL700" s="422"/>
      <c r="ALM700" s="422"/>
      <c r="ALN700" s="422"/>
      <c r="ALO700" s="422"/>
      <c r="ALP700" s="422"/>
      <c r="ALQ700" s="422"/>
      <c r="ALR700" s="422"/>
      <c r="ALS700" s="422"/>
      <c r="ALT700" s="422"/>
      <c r="ALU700" s="422"/>
      <c r="ALV700" s="422"/>
      <c r="ALW700" s="422"/>
      <c r="ALX700" s="422"/>
      <c r="ALY700" s="422"/>
      <c r="ALZ700" s="422"/>
      <c r="AMA700" s="422"/>
      <c r="AMB700" s="422"/>
      <c r="AMC700" s="422"/>
      <c r="AMD700" s="422"/>
      <c r="AME700" s="422"/>
      <c r="AMF700" s="422"/>
      <c r="AMG700" s="422"/>
      <c r="AMH700" s="422"/>
      <c r="AMI700" s="422"/>
      <c r="AMJ700" s="422"/>
      <c r="AMK700" s="422"/>
      <c r="AML700" s="422"/>
      <c r="AMM700" s="422"/>
      <c r="AMN700" s="422"/>
      <c r="AMO700" s="422"/>
      <c r="AMP700" s="422"/>
      <c r="AMQ700" s="422"/>
      <c r="AMR700" s="422"/>
      <c r="AMS700" s="422"/>
      <c r="AMT700" s="422"/>
      <c r="AMU700" s="422"/>
      <c r="AMV700" s="422"/>
      <c r="AMW700" s="422"/>
      <c r="AMX700" s="422"/>
    </row>
    <row r="701" spans="1:1038" s="398" customFormat="1" ht="18" customHeight="1">
      <c r="A701" s="548">
        <v>43333</v>
      </c>
      <c r="B701" s="543" t="s">
        <v>1647</v>
      </c>
      <c r="C701" s="226"/>
      <c r="D701" s="225" t="s">
        <v>1279</v>
      </c>
      <c r="E701" s="226">
        <v>90</v>
      </c>
      <c r="F701" s="226">
        <v>2</v>
      </c>
      <c r="G701" s="391" t="str">
        <f t="shared" ref="G701" si="395">E701&amp;"-"&amp;F701</f>
        <v>90-2</v>
      </c>
      <c r="H701" s="226">
        <v>6</v>
      </c>
      <c r="I701" s="226">
        <v>38</v>
      </c>
      <c r="J701" s="544">
        <f t="shared" ref="J701:J704" si="396">IF(H701=0, 1, 0)</f>
        <v>0</v>
      </c>
      <c r="K701" s="545" t="b">
        <f>IF(J704=1,IF(((VLOOKUP($G701,[3]Depth_Lookup!$A$3:$J$550,9,FALSE))-(I701/100))=0,"Good",IF(((VLOOKUP($G701,[3]Depth_Lookup!$A$3:$J$550,9,FALSE))-(I701/100))&gt;0,"Too Short","Too Long")))</f>
        <v>0</v>
      </c>
      <c r="L701" s="171">
        <f>(VLOOKUP($G701,Depth_Lookup!$A$3:$J$410,10,FALSE))+(H701/100)</f>
        <v>231.36</v>
      </c>
      <c r="M701" s="171">
        <f>(VLOOKUP($G701,Depth_Lookup!$A$3:$J$410,10,FALSE))+(I701/100)</f>
        <v>231.68</v>
      </c>
      <c r="N701" s="232" t="s">
        <v>2228</v>
      </c>
      <c r="O701" s="226" t="s">
        <v>1280</v>
      </c>
      <c r="P701" s="226" t="s">
        <v>853</v>
      </c>
      <c r="Q701" s="226" t="s">
        <v>125</v>
      </c>
      <c r="R701" s="391" t="str">
        <f t="shared" ref="R701" si="397">P701&amp;""&amp;Q701</f>
        <v>SerpentinizedHarzburgite</v>
      </c>
      <c r="S701" s="226" t="s">
        <v>115</v>
      </c>
      <c r="T701" s="226" t="s">
        <v>115</v>
      </c>
      <c r="U701" s="226" t="s">
        <v>95</v>
      </c>
      <c r="V701" s="226" t="s">
        <v>96</v>
      </c>
      <c r="W701" s="226" t="s">
        <v>102</v>
      </c>
      <c r="X701" s="392">
        <f>VLOOKUP(W701,[3]definitions_list_lookup!$A$13:$B$19,2,0)</f>
        <v>5</v>
      </c>
      <c r="Y701" s="226" t="s">
        <v>90</v>
      </c>
      <c r="Z701" s="226" t="s">
        <v>91</v>
      </c>
      <c r="AA701" s="226" t="s">
        <v>1685</v>
      </c>
      <c r="AB701" s="226"/>
      <c r="AC701" s="226"/>
      <c r="AD701" s="226"/>
      <c r="AE701" s="393"/>
      <c r="AF701" s="391" t="e">
        <f>VLOOKUP(AE701,[3]definitions_list_mag!$V$12:$W$15,2,0)</f>
        <v>#N/A</v>
      </c>
      <c r="AG701" s="394"/>
      <c r="AH701" s="226"/>
      <c r="AI701" s="257">
        <f t="shared" ref="AI701" si="398">100-(AO701+AU701+BA701+BM701)</f>
        <v>77</v>
      </c>
      <c r="AJ701" s="226"/>
      <c r="AK701" s="226"/>
      <c r="AL701" s="226"/>
      <c r="AM701" s="226"/>
      <c r="AN701" s="226"/>
      <c r="AO701" s="257"/>
      <c r="AP701" s="226"/>
      <c r="AQ701" s="226"/>
      <c r="AR701" s="226"/>
      <c r="AS701" s="226"/>
      <c r="AT701" s="226"/>
      <c r="AU701" s="257">
        <v>2</v>
      </c>
      <c r="AV701" s="226">
        <v>2</v>
      </c>
      <c r="AW701" s="226">
        <v>1</v>
      </c>
      <c r="AX701" s="226" t="s">
        <v>110</v>
      </c>
      <c r="AY701" s="226" t="s">
        <v>103</v>
      </c>
      <c r="AZ701" s="226"/>
      <c r="BA701" s="257">
        <v>20</v>
      </c>
      <c r="BB701" s="226">
        <v>6</v>
      </c>
      <c r="BC701" s="226">
        <v>3</v>
      </c>
      <c r="BD701" s="226" t="s">
        <v>118</v>
      </c>
      <c r="BE701" s="226" t="s">
        <v>103</v>
      </c>
      <c r="BF701" s="226" t="s">
        <v>2067</v>
      </c>
      <c r="BG701" s="257"/>
      <c r="BH701" s="226"/>
      <c r="BI701" s="226"/>
      <c r="BJ701" s="226"/>
      <c r="BK701" s="226"/>
      <c r="BL701" s="226"/>
      <c r="BM701" s="257">
        <v>1</v>
      </c>
      <c r="BN701" s="226">
        <v>0.5</v>
      </c>
      <c r="BO701" s="226">
        <v>0.5</v>
      </c>
      <c r="BP701" s="226"/>
      <c r="BQ701" s="226"/>
      <c r="BR701" s="226"/>
      <c r="BS701" s="226"/>
      <c r="BT701" s="226"/>
      <c r="BU701" s="226"/>
      <c r="BV701" s="226"/>
      <c r="BW701" s="226"/>
      <c r="BX701" s="226"/>
      <c r="BY701" s="257"/>
      <c r="BZ701" s="226"/>
      <c r="CA701" s="226"/>
      <c r="CB701" s="226"/>
      <c r="CC701" s="226"/>
      <c r="CD701" s="226"/>
      <c r="CE701" s="226"/>
      <c r="CF701" s="399">
        <f t="shared" ref="CF701" si="399">AI701+AO701+BA701+AU701+BG701+BM701+BY701</f>
        <v>100</v>
      </c>
      <c r="CG701" s="259"/>
      <c r="CH701" s="150" t="s">
        <v>1558</v>
      </c>
      <c r="CI701" s="150">
        <v>85</v>
      </c>
      <c r="CJ701" s="150" t="s">
        <v>514</v>
      </c>
      <c r="CK701" s="158"/>
      <c r="CL701" s="395"/>
      <c r="CM701" s="395"/>
      <c r="CN701" s="395"/>
      <c r="CO701" s="395"/>
      <c r="CP701" s="395"/>
      <c r="CQ701" s="395"/>
      <c r="CR701" s="395"/>
      <c r="CS701" s="395"/>
      <c r="CT701" s="395"/>
      <c r="CU701" s="395"/>
      <c r="CV701" s="395"/>
      <c r="CW701" s="395"/>
      <c r="CX701" s="395"/>
      <c r="CY701" s="395"/>
      <c r="CZ701" s="395"/>
      <c r="DA701" s="395"/>
      <c r="DB701" s="395">
        <v>85</v>
      </c>
      <c r="DC701" s="257">
        <v>15</v>
      </c>
      <c r="DD701" s="395"/>
      <c r="DE701" s="395"/>
      <c r="DF701" s="395"/>
      <c r="DG701" s="395"/>
      <c r="DH701" s="395"/>
      <c r="DI701" s="395"/>
      <c r="DJ701" s="395"/>
      <c r="DK701" s="396">
        <f t="shared" ref="DK701" si="400">SUM(CL701:DJ701)</f>
        <v>100</v>
      </c>
      <c r="DL701" s="259"/>
      <c r="DM701" s="395"/>
      <c r="DN701" s="395"/>
      <c r="DO701" s="397"/>
      <c r="DQ701" s="259"/>
      <c r="DR701" s="397"/>
      <c r="DS701" s="259"/>
      <c r="DT701" s="263" t="s">
        <v>2229</v>
      </c>
      <c r="DU701" s="256"/>
      <c r="DV701" s="256"/>
      <c r="DW701" s="400" t="e">
        <f>VLOOKUP(P701,[3]definitions_list_lookup!$K$30:$L$54,2,0)</f>
        <v>#N/A</v>
      </c>
      <c r="DX701" s="155" t="s">
        <v>2098</v>
      </c>
      <c r="DY701" s="155" t="s">
        <v>2217</v>
      </c>
      <c r="DZ701" s="546"/>
      <c r="EA701" s="104"/>
      <c r="EB701" s="256"/>
      <c r="EC701" s="104"/>
      <c r="ED701" s="229" t="s">
        <v>2517</v>
      </c>
      <c r="EE701" s="401"/>
      <c r="EF701" s="402"/>
      <c r="EG701" s="401"/>
      <c r="EH701" s="403"/>
      <c r="EI701" s="404"/>
      <c r="EJ701" s="405"/>
      <c r="EK701" s="406"/>
      <c r="EL701" s="401"/>
      <c r="EM701" s="403"/>
      <c r="EN701" s="403"/>
      <c r="EO701" s="407"/>
      <c r="EP701" s="407"/>
      <c r="EQ701" s="407"/>
      <c r="ER701" s="407"/>
      <c r="ES701" s="407"/>
      <c r="ET701" s="407"/>
      <c r="EU701" s="407"/>
      <c r="EV701" s="408"/>
      <c r="EW701" s="408"/>
      <c r="EX701" s="408"/>
      <c r="EY701" s="408"/>
      <c r="EZ701" s="192" t="e">
        <f t="shared" si="313"/>
        <v>#DIV/0!</v>
      </c>
      <c r="FA701" s="192" t="e">
        <f t="shared" si="314"/>
        <v>#DIV/0!</v>
      </c>
      <c r="FB701" s="192" t="e">
        <f t="shared" si="315"/>
        <v>#DIV/0!</v>
      </c>
      <c r="FC701" s="192" t="e">
        <f t="shared" si="316"/>
        <v>#DIV/0!</v>
      </c>
      <c r="FD701" s="192" t="e">
        <f t="shared" si="317"/>
        <v>#DIV/0!</v>
      </c>
      <c r="FE701" s="193" t="e">
        <f t="shared" si="318"/>
        <v>#DIV/0!</v>
      </c>
      <c r="FF701" s="194" t="e">
        <f t="shared" si="319"/>
        <v>#DIV/0!</v>
      </c>
      <c r="FG701" s="401"/>
      <c r="FH701" s="403"/>
      <c r="FI701" s="778">
        <f t="shared" si="324"/>
        <v>0</v>
      </c>
      <c r="FJ701" s="779" t="e">
        <f t="shared" si="325"/>
        <v>#DIV/0!</v>
      </c>
      <c r="FK701" s="779" t="e">
        <f t="shared" si="326"/>
        <v>#DIV/0!</v>
      </c>
      <c r="FL701" s="780" t="e">
        <f t="shared" si="327"/>
        <v>#DIV/0!</v>
      </c>
      <c r="FM701" s="169" t="e">
        <f t="shared" si="328"/>
        <v>#DIV/0!</v>
      </c>
      <c r="FN701" s="783" t="e">
        <f t="shared" si="329"/>
        <v>#DIV/0!</v>
      </c>
      <c r="FO701" s="226"/>
      <c r="FP701" s="226"/>
      <c r="FQ701" s="226"/>
      <c r="FR701" s="226"/>
      <c r="FS701" s="226"/>
      <c r="FT701" s="226"/>
      <c r="FU701" s="226"/>
      <c r="FV701" s="226"/>
      <c r="FW701" s="226"/>
      <c r="FX701" s="226"/>
      <c r="FY701" s="226"/>
      <c r="FZ701" s="226"/>
      <c r="GA701" s="226"/>
      <c r="GB701" s="226"/>
      <c r="GC701" s="226"/>
      <c r="GD701" s="226"/>
      <c r="GE701" s="226"/>
      <c r="GF701" s="226"/>
      <c r="GG701" s="226"/>
      <c r="GH701" s="226"/>
      <c r="GI701" s="226"/>
      <c r="GJ701" s="226"/>
      <c r="GK701" s="226"/>
      <c r="GL701" s="226"/>
      <c r="GM701" s="226"/>
      <c r="GN701" s="226"/>
      <c r="GO701" s="226"/>
      <c r="GP701" s="226"/>
      <c r="GQ701" s="226"/>
      <c r="GR701" s="226"/>
      <c r="GS701" s="226"/>
      <c r="GT701" s="226"/>
      <c r="GU701" s="226"/>
      <c r="GV701" s="226"/>
      <c r="GW701" s="226"/>
      <c r="GX701" s="226"/>
      <c r="GY701" s="226"/>
      <c r="GZ701" s="226"/>
      <c r="HA701" s="226"/>
      <c r="HB701" s="226"/>
      <c r="HC701" s="226"/>
      <c r="HD701" s="226"/>
      <c r="HE701" s="226"/>
      <c r="HF701" s="226"/>
      <c r="HG701" s="226"/>
      <c r="HH701" s="226"/>
      <c r="HI701" s="226"/>
      <c r="HJ701" s="226"/>
      <c r="HK701" s="226"/>
      <c r="HL701" s="226"/>
      <c r="HM701" s="226"/>
      <c r="HN701" s="226"/>
      <c r="HO701" s="226"/>
      <c r="HP701" s="226"/>
      <c r="HQ701" s="226"/>
      <c r="HR701" s="226"/>
      <c r="HS701" s="226"/>
      <c r="HT701" s="226"/>
      <c r="HU701" s="226"/>
      <c r="HV701" s="226"/>
      <c r="HW701" s="226"/>
      <c r="HX701" s="226"/>
      <c r="HY701" s="226"/>
      <c r="HZ701" s="226"/>
      <c r="IA701" s="226"/>
      <c r="IB701" s="226"/>
      <c r="IC701" s="226"/>
      <c r="ID701" s="226"/>
      <c r="IE701" s="226"/>
      <c r="IF701" s="226"/>
      <c r="IG701" s="226"/>
      <c r="IH701" s="226"/>
      <c r="II701" s="226"/>
      <c r="IJ701" s="226"/>
      <c r="IK701" s="226"/>
      <c r="IL701" s="226"/>
      <c r="IM701" s="226"/>
      <c r="IN701" s="226"/>
      <c r="IO701" s="226"/>
      <c r="IP701" s="226"/>
      <c r="IQ701" s="226"/>
      <c r="IR701" s="226"/>
      <c r="IS701" s="226"/>
      <c r="IT701" s="226"/>
      <c r="IU701" s="226"/>
      <c r="IV701" s="226"/>
      <c r="IW701" s="226"/>
      <c r="IX701" s="226"/>
      <c r="IY701" s="226"/>
      <c r="IZ701" s="226"/>
      <c r="JA701" s="226"/>
      <c r="JB701" s="226"/>
      <c r="JC701" s="226"/>
      <c r="JD701" s="226"/>
      <c r="JE701" s="226"/>
      <c r="JF701" s="226"/>
      <c r="JG701" s="226"/>
      <c r="JH701" s="226"/>
      <c r="JI701" s="226"/>
      <c r="JJ701" s="226"/>
      <c r="JK701" s="226"/>
      <c r="JL701" s="226"/>
      <c r="JM701" s="226"/>
      <c r="JN701" s="226"/>
      <c r="JO701" s="226"/>
      <c r="JP701" s="226"/>
      <c r="JQ701" s="226"/>
      <c r="JR701" s="226"/>
      <c r="JS701" s="226"/>
      <c r="JT701" s="226"/>
      <c r="JU701" s="226"/>
      <c r="JV701" s="226"/>
      <c r="JW701" s="226"/>
      <c r="JX701" s="226"/>
      <c r="JY701" s="226"/>
      <c r="JZ701" s="226"/>
      <c r="KA701" s="226"/>
      <c r="KB701" s="226"/>
      <c r="KC701" s="226"/>
      <c r="KD701" s="226"/>
      <c r="KE701" s="226"/>
      <c r="KF701" s="226"/>
      <c r="KG701" s="226"/>
      <c r="KH701" s="226"/>
      <c r="KI701" s="226"/>
      <c r="KJ701" s="226"/>
      <c r="KK701" s="226"/>
      <c r="KL701" s="226"/>
      <c r="KM701" s="226"/>
      <c r="KN701" s="226"/>
      <c r="KO701" s="226"/>
      <c r="KP701" s="226"/>
      <c r="KQ701" s="226"/>
      <c r="KR701" s="226"/>
      <c r="KS701" s="226"/>
      <c r="KT701" s="226"/>
      <c r="KU701" s="226"/>
      <c r="KV701" s="226"/>
      <c r="KW701" s="226"/>
      <c r="KX701" s="226"/>
      <c r="KY701" s="226"/>
      <c r="KZ701" s="226"/>
      <c r="LA701" s="226"/>
      <c r="LB701" s="226"/>
      <c r="LC701" s="226"/>
      <c r="LD701" s="226"/>
      <c r="LE701" s="226"/>
      <c r="LF701" s="226"/>
      <c r="LG701" s="226"/>
      <c r="LH701" s="226"/>
      <c r="LI701" s="226"/>
      <c r="LJ701" s="226"/>
      <c r="LK701" s="226"/>
      <c r="LL701" s="226"/>
      <c r="LM701" s="226"/>
      <c r="LN701" s="226"/>
      <c r="LO701" s="226"/>
      <c r="LP701" s="226"/>
      <c r="LQ701" s="226"/>
      <c r="LR701" s="226"/>
      <c r="LS701" s="226"/>
      <c r="LT701" s="226"/>
      <c r="LU701" s="226"/>
      <c r="LV701" s="226"/>
      <c r="LW701" s="226"/>
      <c r="LX701" s="226"/>
      <c r="LY701" s="226"/>
      <c r="LZ701" s="226"/>
      <c r="MA701" s="226"/>
      <c r="MB701" s="226"/>
      <c r="MC701" s="226"/>
      <c r="MD701" s="226"/>
      <c r="ME701" s="226"/>
      <c r="MF701" s="226"/>
      <c r="MG701" s="226"/>
      <c r="MH701" s="226"/>
      <c r="MI701" s="226"/>
      <c r="MJ701" s="226"/>
      <c r="MK701" s="226"/>
      <c r="ML701" s="226"/>
      <c r="MM701" s="226"/>
      <c r="MN701" s="226"/>
      <c r="MO701" s="226"/>
      <c r="MP701" s="226"/>
      <c r="MQ701" s="226"/>
      <c r="MR701" s="226"/>
      <c r="MS701" s="226"/>
      <c r="MT701" s="226"/>
      <c r="MU701" s="226"/>
      <c r="MV701" s="226"/>
      <c r="MW701" s="226"/>
      <c r="MX701" s="226"/>
      <c r="MY701" s="226"/>
      <c r="MZ701" s="226"/>
      <c r="NA701" s="226"/>
      <c r="NB701" s="226"/>
      <c r="NC701" s="226"/>
      <c r="ND701" s="226"/>
      <c r="NE701" s="226"/>
      <c r="NF701" s="226"/>
      <c r="NG701" s="226"/>
      <c r="NH701" s="226"/>
      <c r="NI701" s="226"/>
      <c r="NJ701" s="226"/>
      <c r="NK701" s="226"/>
      <c r="NL701" s="226"/>
      <c r="NM701" s="226"/>
      <c r="NN701" s="226"/>
      <c r="NO701" s="226"/>
      <c r="NP701" s="226"/>
      <c r="NQ701" s="226"/>
      <c r="NR701" s="226"/>
      <c r="NS701" s="226"/>
      <c r="NT701" s="226"/>
      <c r="NU701" s="226"/>
      <c r="NV701" s="226"/>
      <c r="NW701" s="226"/>
      <c r="NX701" s="226"/>
      <c r="NY701" s="226"/>
      <c r="NZ701" s="226"/>
      <c r="OA701" s="226"/>
      <c r="OB701" s="226"/>
      <c r="OC701" s="226"/>
      <c r="OD701" s="226"/>
      <c r="OE701" s="226"/>
      <c r="OF701" s="226"/>
      <c r="OG701" s="226"/>
      <c r="OH701" s="226"/>
      <c r="OI701" s="226"/>
      <c r="OJ701" s="226"/>
      <c r="OK701" s="226"/>
      <c r="OL701" s="226"/>
      <c r="OM701" s="226"/>
      <c r="ON701" s="226"/>
      <c r="OO701" s="226"/>
      <c r="OP701" s="226"/>
      <c r="OQ701" s="226"/>
      <c r="OR701" s="226"/>
      <c r="OS701" s="226"/>
      <c r="OT701" s="226"/>
      <c r="OU701" s="226"/>
      <c r="OV701" s="226"/>
      <c r="OW701" s="226"/>
      <c r="OX701" s="226"/>
      <c r="OY701" s="226"/>
      <c r="OZ701" s="226"/>
      <c r="PA701" s="226"/>
      <c r="PB701" s="226"/>
      <c r="PC701" s="226"/>
      <c r="PD701" s="226"/>
      <c r="PE701" s="226"/>
      <c r="PF701" s="226"/>
      <c r="PG701" s="226"/>
      <c r="PH701" s="226"/>
      <c r="PI701" s="226"/>
      <c r="PJ701" s="226"/>
      <c r="PK701" s="226"/>
      <c r="PL701" s="226"/>
      <c r="PM701" s="226"/>
      <c r="PN701" s="226"/>
      <c r="PO701" s="226"/>
      <c r="PP701" s="226"/>
      <c r="PQ701" s="226"/>
      <c r="PR701" s="226"/>
      <c r="PS701" s="226"/>
      <c r="PT701" s="226"/>
      <c r="PU701" s="226"/>
      <c r="PV701" s="226"/>
      <c r="PW701" s="226"/>
      <c r="PX701" s="226"/>
      <c r="PY701" s="226"/>
      <c r="PZ701" s="226"/>
      <c r="QA701" s="226"/>
      <c r="QB701" s="226"/>
      <c r="QC701" s="226"/>
      <c r="QD701" s="226"/>
      <c r="QE701" s="226"/>
      <c r="QF701" s="226"/>
      <c r="QG701" s="226"/>
      <c r="QH701" s="226"/>
      <c r="QI701" s="226"/>
      <c r="QJ701" s="226"/>
      <c r="QK701" s="226"/>
      <c r="QL701" s="226"/>
      <c r="QM701" s="226"/>
      <c r="QN701" s="226"/>
      <c r="QO701" s="226"/>
      <c r="QP701" s="226"/>
      <c r="QQ701" s="226"/>
      <c r="QR701" s="226"/>
      <c r="QS701" s="226"/>
      <c r="QT701" s="226"/>
      <c r="QU701" s="226"/>
      <c r="QV701" s="226"/>
      <c r="QW701" s="226"/>
      <c r="QX701" s="226"/>
      <c r="QY701" s="226"/>
      <c r="QZ701" s="226"/>
      <c r="RA701" s="226"/>
      <c r="RB701" s="226"/>
      <c r="RC701" s="226"/>
      <c r="RD701" s="226"/>
      <c r="RE701" s="226"/>
      <c r="RF701" s="226"/>
      <c r="RG701" s="226"/>
      <c r="RH701" s="226"/>
      <c r="RI701" s="226"/>
      <c r="RJ701" s="226"/>
      <c r="RK701" s="226"/>
      <c r="RL701" s="226"/>
      <c r="RM701" s="226"/>
      <c r="RN701" s="226"/>
      <c r="RO701" s="226"/>
      <c r="RP701" s="226"/>
      <c r="RQ701" s="226"/>
      <c r="RR701" s="226"/>
      <c r="RS701" s="226"/>
      <c r="RT701" s="226"/>
      <c r="RU701" s="226"/>
      <c r="RV701" s="226"/>
      <c r="RW701" s="226"/>
      <c r="RX701" s="226"/>
      <c r="RY701" s="226"/>
      <c r="RZ701" s="226"/>
      <c r="SA701" s="226"/>
      <c r="SB701" s="226"/>
      <c r="SC701" s="226"/>
      <c r="SD701" s="226"/>
      <c r="SE701" s="226"/>
      <c r="SF701" s="226"/>
      <c r="SG701" s="226"/>
      <c r="SH701" s="226"/>
      <c r="SI701" s="226"/>
      <c r="SJ701" s="226"/>
      <c r="SK701" s="226"/>
      <c r="SL701" s="226"/>
      <c r="SM701" s="226"/>
      <c r="SN701" s="226"/>
      <c r="SO701" s="226"/>
      <c r="SP701" s="226"/>
      <c r="SQ701" s="226"/>
      <c r="SR701" s="226"/>
      <c r="SS701" s="226"/>
      <c r="ST701" s="226"/>
      <c r="SU701" s="226"/>
      <c r="SV701" s="226"/>
      <c r="SW701" s="226"/>
      <c r="SX701" s="226"/>
      <c r="SY701" s="226"/>
      <c r="SZ701" s="226"/>
      <c r="TA701" s="226"/>
      <c r="TB701" s="226"/>
      <c r="TC701" s="226"/>
      <c r="TD701" s="226"/>
      <c r="TE701" s="226"/>
      <c r="TF701" s="226"/>
      <c r="TG701" s="226"/>
      <c r="TH701" s="226"/>
      <c r="TI701" s="226"/>
      <c r="TJ701" s="226"/>
      <c r="TK701" s="226"/>
      <c r="TL701" s="226"/>
      <c r="TM701" s="226"/>
      <c r="TN701" s="226"/>
      <c r="TO701" s="226"/>
      <c r="TP701" s="226"/>
      <c r="TQ701" s="226"/>
      <c r="TR701" s="226"/>
      <c r="TS701" s="226"/>
      <c r="TT701" s="226"/>
      <c r="TU701" s="226"/>
      <c r="TV701" s="226"/>
      <c r="TW701" s="226"/>
      <c r="TX701" s="226"/>
      <c r="TY701" s="226"/>
      <c r="TZ701" s="226"/>
      <c r="UA701" s="226"/>
      <c r="UB701" s="226"/>
      <c r="UC701" s="226"/>
      <c r="UD701" s="226"/>
      <c r="UE701" s="226"/>
      <c r="UF701" s="226"/>
      <c r="UG701" s="226"/>
      <c r="UH701" s="226"/>
      <c r="UI701" s="226"/>
      <c r="UJ701" s="226"/>
      <c r="UK701" s="226"/>
      <c r="UL701" s="226"/>
      <c r="UM701" s="226"/>
      <c r="UN701" s="226"/>
      <c r="UO701" s="226"/>
      <c r="UP701" s="226"/>
      <c r="UQ701" s="226"/>
      <c r="UR701" s="226"/>
      <c r="US701" s="226"/>
      <c r="UT701" s="226"/>
      <c r="UU701" s="226"/>
      <c r="UV701" s="226"/>
      <c r="UW701" s="226"/>
      <c r="UX701" s="226"/>
      <c r="UY701" s="226"/>
      <c r="UZ701" s="226"/>
      <c r="VA701" s="226"/>
      <c r="VB701" s="226"/>
      <c r="VC701" s="226"/>
      <c r="VD701" s="226"/>
      <c r="VE701" s="226"/>
      <c r="VF701" s="226"/>
      <c r="VG701" s="226"/>
      <c r="VH701" s="226"/>
      <c r="VI701" s="226"/>
      <c r="VJ701" s="226"/>
      <c r="VK701" s="226"/>
      <c r="VL701" s="226"/>
      <c r="VM701" s="226"/>
      <c r="VN701" s="226"/>
      <c r="VO701" s="226"/>
      <c r="VP701" s="226"/>
      <c r="VQ701" s="226"/>
      <c r="VR701" s="226"/>
      <c r="VS701" s="226"/>
      <c r="VT701" s="226"/>
      <c r="VU701" s="226"/>
      <c r="VV701" s="226"/>
      <c r="VW701" s="226"/>
      <c r="VX701" s="226"/>
      <c r="VY701" s="226"/>
      <c r="VZ701" s="226"/>
      <c r="WA701" s="226"/>
      <c r="WB701" s="226"/>
      <c r="WC701" s="226"/>
      <c r="WD701" s="226"/>
      <c r="WE701" s="226"/>
      <c r="WF701" s="226"/>
      <c r="WG701" s="226"/>
      <c r="WH701" s="226"/>
      <c r="WI701" s="226"/>
      <c r="WJ701" s="226"/>
      <c r="WK701" s="226"/>
      <c r="WL701" s="226"/>
      <c r="WM701" s="226"/>
      <c r="WN701" s="226"/>
      <c r="WO701" s="226"/>
      <c r="WP701" s="226"/>
      <c r="WQ701" s="226"/>
      <c r="WR701" s="226"/>
      <c r="WS701" s="226"/>
      <c r="WT701" s="226"/>
      <c r="WU701" s="226"/>
      <c r="WV701" s="226"/>
      <c r="WW701" s="226"/>
      <c r="WX701" s="226"/>
      <c r="WY701" s="226"/>
      <c r="WZ701" s="226"/>
      <c r="XA701" s="226"/>
      <c r="XB701" s="226"/>
      <c r="XC701" s="226"/>
      <c r="XD701" s="226"/>
      <c r="XE701" s="226"/>
      <c r="XF701" s="226"/>
      <c r="XG701" s="226"/>
      <c r="XH701" s="226"/>
      <c r="XI701" s="226"/>
      <c r="XJ701" s="226"/>
      <c r="XK701" s="226"/>
      <c r="XL701" s="226"/>
      <c r="XM701" s="226"/>
      <c r="XN701" s="226"/>
      <c r="XO701" s="226"/>
      <c r="XP701" s="226"/>
      <c r="XQ701" s="226"/>
      <c r="XR701" s="226"/>
      <c r="XS701" s="226"/>
      <c r="XT701" s="226"/>
      <c r="XU701" s="226"/>
      <c r="XV701" s="226"/>
      <c r="XW701" s="226"/>
      <c r="XX701" s="226"/>
      <c r="XY701" s="226"/>
      <c r="XZ701" s="226"/>
      <c r="YA701" s="226"/>
      <c r="YB701" s="226"/>
      <c r="YC701" s="226"/>
      <c r="YD701" s="226"/>
      <c r="YE701" s="226"/>
      <c r="YF701" s="226"/>
      <c r="YG701" s="226"/>
      <c r="YH701" s="226"/>
      <c r="YI701" s="226"/>
      <c r="YJ701" s="226"/>
      <c r="YK701" s="226"/>
      <c r="YL701" s="226"/>
      <c r="YM701" s="226"/>
      <c r="YN701" s="226"/>
      <c r="YO701" s="226"/>
      <c r="YP701" s="226"/>
      <c r="YQ701" s="226"/>
      <c r="YR701" s="226"/>
      <c r="YS701" s="226"/>
      <c r="YT701" s="226"/>
      <c r="YU701" s="226"/>
      <c r="YV701" s="226"/>
      <c r="YW701" s="226"/>
      <c r="YX701" s="226"/>
      <c r="YY701" s="226"/>
      <c r="YZ701" s="226"/>
      <c r="ZA701" s="226"/>
      <c r="ZB701" s="226"/>
      <c r="ZC701" s="226"/>
      <c r="ZD701" s="226"/>
      <c r="ZE701" s="226"/>
      <c r="ZF701" s="226"/>
      <c r="ZG701" s="226"/>
      <c r="ZH701" s="226"/>
      <c r="ZI701" s="226"/>
      <c r="ZJ701" s="226"/>
      <c r="ZK701" s="226"/>
      <c r="ZL701" s="226"/>
      <c r="ZM701" s="226"/>
      <c r="ZN701" s="226"/>
      <c r="ZO701" s="226"/>
      <c r="ZP701" s="226"/>
      <c r="ZQ701" s="226"/>
      <c r="ZR701" s="226"/>
      <c r="ZS701" s="226"/>
      <c r="ZT701" s="226"/>
      <c r="ZU701" s="226"/>
      <c r="ZV701" s="226"/>
      <c r="ZW701" s="226"/>
      <c r="ZX701" s="226"/>
      <c r="ZY701" s="226"/>
      <c r="ZZ701" s="226"/>
      <c r="AAA701" s="226"/>
      <c r="AAB701" s="226"/>
      <c r="AAC701" s="226"/>
      <c r="AAD701" s="226"/>
      <c r="AAE701" s="226"/>
      <c r="AAF701" s="226"/>
      <c r="AAG701" s="226"/>
      <c r="AAH701" s="226"/>
      <c r="AAI701" s="226"/>
      <c r="AAJ701" s="226"/>
      <c r="AAK701" s="226"/>
      <c r="AAL701" s="226"/>
      <c r="AAM701" s="226"/>
      <c r="AAN701" s="226"/>
      <c r="AAO701" s="226"/>
      <c r="AAP701" s="226"/>
      <c r="AAQ701" s="226"/>
      <c r="AAR701" s="226"/>
      <c r="AAS701" s="226"/>
      <c r="AAT701" s="226"/>
      <c r="AAU701" s="226"/>
      <c r="AAV701" s="226"/>
      <c r="AAW701" s="226"/>
      <c r="AAX701" s="226"/>
      <c r="AAY701" s="226"/>
      <c r="AAZ701" s="226"/>
      <c r="ABA701" s="226"/>
      <c r="ABB701" s="226"/>
      <c r="ABC701" s="226"/>
      <c r="ABD701" s="226"/>
      <c r="ABE701" s="226"/>
      <c r="ABF701" s="226"/>
      <c r="ABG701" s="226"/>
      <c r="ABH701" s="226"/>
      <c r="ABI701" s="226"/>
      <c r="ABJ701" s="226"/>
      <c r="ABK701" s="226"/>
      <c r="ABL701" s="226"/>
      <c r="ABM701" s="226"/>
      <c r="ABN701" s="226"/>
      <c r="ABO701" s="226"/>
      <c r="ABP701" s="226"/>
      <c r="ABQ701" s="226"/>
      <c r="ABR701" s="226"/>
      <c r="ABS701" s="226"/>
      <c r="ABT701" s="226"/>
      <c r="ABU701" s="226"/>
      <c r="ABV701" s="226"/>
      <c r="ABW701" s="226"/>
      <c r="ABX701" s="226"/>
      <c r="ABY701" s="226"/>
      <c r="ABZ701" s="226"/>
      <c r="ACA701" s="226"/>
      <c r="ACB701" s="226"/>
      <c r="ACC701" s="226"/>
      <c r="ACD701" s="226"/>
      <c r="ACE701" s="226"/>
      <c r="ACF701" s="226"/>
      <c r="ACG701" s="226"/>
      <c r="ACH701" s="226"/>
      <c r="ACI701" s="226"/>
      <c r="ACJ701" s="226"/>
      <c r="ACK701" s="226"/>
      <c r="ACL701" s="226"/>
      <c r="ACM701" s="226"/>
      <c r="ACN701" s="226"/>
      <c r="ACO701" s="226"/>
      <c r="ACP701" s="226"/>
      <c r="ACQ701" s="226"/>
      <c r="ACR701" s="226"/>
      <c r="ACS701" s="226"/>
      <c r="ACT701" s="226"/>
      <c r="ACU701" s="226"/>
      <c r="ACV701" s="226"/>
      <c r="ACW701" s="226"/>
      <c r="ACX701" s="226"/>
      <c r="ACY701" s="226"/>
      <c r="ACZ701" s="226"/>
      <c r="ADA701" s="226"/>
      <c r="ADB701" s="226"/>
      <c r="ADC701" s="226"/>
      <c r="ADD701" s="226"/>
      <c r="ADE701" s="226"/>
      <c r="ADF701" s="226"/>
      <c r="ADG701" s="226"/>
      <c r="ADH701" s="226"/>
      <c r="ADI701" s="226"/>
      <c r="ADJ701" s="226"/>
      <c r="ADK701" s="226"/>
      <c r="ADL701" s="226"/>
      <c r="ADM701" s="226"/>
      <c r="ADN701" s="226"/>
      <c r="ADO701" s="226"/>
      <c r="ADP701" s="226"/>
      <c r="ADQ701" s="226"/>
      <c r="ADR701" s="226"/>
      <c r="ADS701" s="226"/>
      <c r="ADT701" s="226"/>
      <c r="ADU701" s="226"/>
      <c r="ADV701" s="226"/>
      <c r="ADW701" s="226"/>
      <c r="ADX701" s="226"/>
      <c r="ADY701" s="226"/>
      <c r="ADZ701" s="226"/>
      <c r="AEA701" s="226"/>
      <c r="AEB701" s="226"/>
      <c r="AEC701" s="226"/>
      <c r="AED701" s="226"/>
      <c r="AEE701" s="226"/>
      <c r="AEF701" s="226"/>
      <c r="AEG701" s="226"/>
      <c r="AEH701" s="226"/>
      <c r="AEI701" s="226"/>
      <c r="AEJ701" s="226"/>
      <c r="AEK701" s="226"/>
      <c r="AEL701" s="226"/>
      <c r="AEM701" s="226"/>
      <c r="AEN701" s="226"/>
      <c r="AEO701" s="226"/>
      <c r="AEP701" s="226"/>
      <c r="AEQ701" s="226"/>
      <c r="AER701" s="226"/>
      <c r="AES701" s="226"/>
      <c r="AET701" s="226"/>
      <c r="AEU701" s="226"/>
      <c r="AEV701" s="226"/>
      <c r="AEW701" s="226"/>
      <c r="AEX701" s="226"/>
      <c r="AEY701" s="226"/>
      <c r="AEZ701" s="226"/>
      <c r="AFA701" s="226"/>
      <c r="AFB701" s="226"/>
      <c r="AFC701" s="226"/>
      <c r="AFD701" s="226"/>
      <c r="AFE701" s="226"/>
      <c r="AFF701" s="226"/>
      <c r="AFG701" s="226"/>
      <c r="AFH701" s="226"/>
      <c r="AFI701" s="226"/>
      <c r="AFJ701" s="226"/>
      <c r="AFK701" s="226"/>
      <c r="AFL701" s="226"/>
      <c r="AFM701" s="226"/>
      <c r="AFN701" s="226"/>
      <c r="AFO701" s="226"/>
      <c r="AFP701" s="226"/>
      <c r="AFQ701" s="226"/>
      <c r="AFR701" s="226"/>
      <c r="AFS701" s="226"/>
      <c r="AFT701" s="226"/>
      <c r="AFU701" s="226"/>
      <c r="AFV701" s="226"/>
      <c r="AFW701" s="226"/>
      <c r="AFX701" s="226"/>
      <c r="AFY701" s="226"/>
      <c r="AFZ701" s="226"/>
      <c r="AGA701" s="226"/>
      <c r="AGB701" s="226"/>
      <c r="AGC701" s="226"/>
      <c r="AGD701" s="226"/>
      <c r="AGE701" s="226"/>
      <c r="AGF701" s="226"/>
      <c r="AGG701" s="226"/>
      <c r="AGH701" s="226"/>
      <c r="AGI701" s="226"/>
      <c r="AGJ701" s="226"/>
      <c r="AGK701" s="226"/>
      <c r="AGL701" s="226"/>
      <c r="AGM701" s="226"/>
      <c r="AGN701" s="226"/>
      <c r="AGO701" s="226"/>
      <c r="AGP701" s="226"/>
      <c r="AGQ701" s="226"/>
      <c r="AGR701" s="226"/>
      <c r="AGS701" s="226"/>
      <c r="AGT701" s="226"/>
      <c r="AGU701" s="226"/>
      <c r="AGV701" s="226"/>
      <c r="AGW701" s="226"/>
      <c r="AGX701" s="226"/>
      <c r="AGY701" s="226"/>
      <c r="AGZ701" s="226"/>
      <c r="AHA701" s="226"/>
      <c r="AHB701" s="226"/>
      <c r="AHC701" s="226"/>
      <c r="AHD701" s="226"/>
      <c r="AHE701" s="226"/>
      <c r="AHF701" s="226"/>
      <c r="AHG701" s="226"/>
      <c r="AHH701" s="226"/>
      <c r="AHI701" s="226"/>
      <c r="AHJ701" s="226"/>
      <c r="AHK701" s="226"/>
      <c r="AHL701" s="226"/>
      <c r="AHM701" s="226"/>
      <c r="AHN701" s="226"/>
      <c r="AHO701" s="226"/>
      <c r="AHP701" s="226"/>
      <c r="AHQ701" s="226"/>
      <c r="AHR701" s="226"/>
      <c r="AHS701" s="226"/>
      <c r="AHT701" s="226"/>
      <c r="AHU701" s="226"/>
      <c r="AHV701" s="226"/>
      <c r="AHW701" s="226"/>
      <c r="AHX701" s="226"/>
      <c r="AHY701" s="226"/>
      <c r="AHZ701" s="226"/>
      <c r="AIA701" s="226"/>
      <c r="AIB701" s="226"/>
      <c r="AIC701" s="226"/>
      <c r="AID701" s="226"/>
      <c r="AIE701" s="226"/>
      <c r="AIF701" s="226"/>
      <c r="AIG701" s="226"/>
      <c r="AIH701" s="226"/>
      <c r="AII701" s="226"/>
      <c r="AIJ701" s="226"/>
      <c r="AIK701" s="226"/>
      <c r="AIL701" s="226"/>
      <c r="AIM701" s="226"/>
      <c r="AIN701" s="226"/>
      <c r="AIO701" s="226"/>
      <c r="AIP701" s="226"/>
      <c r="AIQ701" s="226"/>
      <c r="AIR701" s="226"/>
      <c r="AIS701" s="226"/>
      <c r="AIT701" s="226"/>
      <c r="AIU701" s="226"/>
      <c r="AIV701" s="226"/>
      <c r="AIW701" s="226"/>
      <c r="AIX701" s="226"/>
      <c r="AIY701" s="226"/>
      <c r="AIZ701" s="226"/>
      <c r="AJA701" s="226"/>
      <c r="AJB701" s="226"/>
      <c r="AJC701" s="226"/>
      <c r="AJD701" s="226"/>
      <c r="AJE701" s="226"/>
      <c r="AJF701" s="226"/>
      <c r="AJG701" s="226"/>
      <c r="AJH701" s="226"/>
      <c r="AJI701" s="226"/>
      <c r="AJJ701" s="226"/>
      <c r="AJK701" s="226"/>
      <c r="AJL701" s="226"/>
      <c r="AJM701" s="226"/>
      <c r="AJN701" s="226"/>
      <c r="AJO701" s="226"/>
      <c r="AJP701" s="226"/>
      <c r="AJQ701" s="226"/>
      <c r="AJR701" s="226"/>
      <c r="AJS701" s="226"/>
      <c r="AJT701" s="226"/>
      <c r="AJU701" s="226"/>
      <c r="AJV701" s="226"/>
      <c r="AJW701" s="226"/>
      <c r="AJX701" s="226"/>
      <c r="AJY701" s="226"/>
      <c r="AJZ701" s="226"/>
      <c r="AKA701" s="226"/>
      <c r="AKB701" s="226"/>
      <c r="AKC701" s="226"/>
      <c r="AKD701" s="226"/>
      <c r="AKE701" s="226"/>
      <c r="AKF701" s="226"/>
      <c r="AKG701" s="226"/>
      <c r="AKH701" s="226"/>
      <c r="AKI701" s="226"/>
      <c r="AKJ701" s="226"/>
      <c r="AKK701" s="226"/>
      <c r="AKL701" s="226"/>
      <c r="AKM701" s="226"/>
      <c r="AKN701" s="226"/>
      <c r="AKO701" s="226"/>
      <c r="AKP701" s="226"/>
      <c r="AKQ701" s="226"/>
      <c r="AKR701" s="226"/>
      <c r="AKS701" s="226"/>
      <c r="AKT701" s="226"/>
      <c r="AKU701" s="226"/>
      <c r="AKV701" s="226"/>
      <c r="AKW701" s="226"/>
      <c r="AKX701" s="226"/>
      <c r="AKY701" s="226"/>
      <c r="AKZ701" s="226"/>
      <c r="ALA701" s="226"/>
      <c r="ALB701" s="226"/>
      <c r="ALC701" s="226"/>
      <c r="ALD701" s="226"/>
      <c r="ALE701" s="226"/>
      <c r="ALF701" s="226"/>
      <c r="ALG701" s="226"/>
      <c r="ALH701" s="226"/>
      <c r="ALI701" s="226"/>
      <c r="ALJ701" s="226"/>
      <c r="ALK701" s="226"/>
      <c r="ALL701" s="226"/>
      <c r="ALM701" s="226"/>
      <c r="ALN701" s="226"/>
      <c r="ALO701" s="226"/>
      <c r="ALP701" s="226"/>
      <c r="ALQ701" s="226"/>
      <c r="ALR701" s="226"/>
      <c r="ALS701" s="226"/>
      <c r="ALT701" s="226"/>
      <c r="ALU701" s="226"/>
      <c r="ALV701" s="226"/>
      <c r="ALW701" s="226"/>
      <c r="ALX701" s="226"/>
      <c r="ALY701" s="226"/>
      <c r="ALZ701" s="226"/>
      <c r="AMA701" s="226"/>
      <c r="AMB701" s="226"/>
      <c r="AMC701" s="226"/>
      <c r="AMD701" s="226"/>
      <c r="AME701" s="226"/>
      <c r="AMF701" s="226"/>
      <c r="AMG701" s="226"/>
      <c r="AMH701" s="226"/>
      <c r="AMI701" s="226"/>
      <c r="AMJ701" s="226"/>
      <c r="AMK701" s="226"/>
      <c r="AML701" s="226"/>
      <c r="AMM701" s="226"/>
      <c r="AMN701" s="226"/>
      <c r="AMO701" s="226"/>
      <c r="AMP701" s="226"/>
      <c r="AMQ701" s="226"/>
      <c r="AMR701" s="226"/>
      <c r="AMS701" s="226"/>
      <c r="AMT701" s="226"/>
      <c r="AMU701" s="226"/>
      <c r="AMV701" s="226"/>
      <c r="AMW701" s="226"/>
      <c r="AMX701" s="226"/>
    </row>
    <row r="702" spans="1:1038" s="398" customFormat="1" ht="18" customHeight="1">
      <c r="A702" s="548"/>
      <c r="B702" s="543"/>
      <c r="C702" s="226"/>
      <c r="D702" s="225"/>
      <c r="E702" s="226">
        <v>90</v>
      </c>
      <c r="F702" s="226">
        <v>2</v>
      </c>
      <c r="G702" s="391" t="str">
        <f t="shared" ref="G702" si="401">E702&amp;"-"&amp;F702</f>
        <v>90-2</v>
      </c>
      <c r="H702" s="226">
        <v>38</v>
      </c>
      <c r="I702" s="226">
        <v>39</v>
      </c>
      <c r="J702" s="544">
        <f t="shared" si="396"/>
        <v>0</v>
      </c>
      <c r="K702" s="545"/>
      <c r="L702" s="171">
        <f>(VLOOKUP($G702,Depth_Lookup!$A$3:$J$410,10,FALSE))+(H702/100)</f>
        <v>231.68</v>
      </c>
      <c r="M702" s="171">
        <f>(VLOOKUP($G702,Depth_Lookup!$A$3:$J$410,10,FALSE))+(I702/100)</f>
        <v>231.69</v>
      </c>
      <c r="N702" s="232"/>
      <c r="O702" s="226"/>
      <c r="P702" s="226"/>
      <c r="Q702" s="226"/>
      <c r="R702" s="391" t="s">
        <v>2380</v>
      </c>
      <c r="S702" s="226"/>
      <c r="T702" s="226"/>
      <c r="U702" s="226"/>
      <c r="V702" s="226"/>
      <c r="W702" s="226"/>
      <c r="X702" s="392"/>
      <c r="Y702" s="226"/>
      <c r="Z702" s="226"/>
      <c r="AA702" s="226"/>
      <c r="AB702" s="226"/>
      <c r="AC702" s="226"/>
      <c r="AD702" s="226"/>
      <c r="AE702" s="393"/>
      <c r="AF702" s="391"/>
      <c r="AG702" s="394"/>
      <c r="AH702" s="226"/>
      <c r="AI702" s="257"/>
      <c r="AJ702" s="226"/>
      <c r="AK702" s="226"/>
      <c r="AL702" s="226"/>
      <c r="AM702" s="226"/>
      <c r="AN702" s="226"/>
      <c r="AO702" s="257"/>
      <c r="AP702" s="226"/>
      <c r="AQ702" s="226"/>
      <c r="AR702" s="226"/>
      <c r="AS702" s="226"/>
      <c r="AT702" s="226"/>
      <c r="AU702" s="257"/>
      <c r="AV702" s="226"/>
      <c r="AW702" s="226"/>
      <c r="AX702" s="226"/>
      <c r="AY702" s="226"/>
      <c r="AZ702" s="226"/>
      <c r="BA702" s="257"/>
      <c r="BB702" s="226"/>
      <c r="BC702" s="226"/>
      <c r="BD702" s="226"/>
      <c r="BE702" s="226"/>
      <c r="BF702" s="226"/>
      <c r="BG702" s="257"/>
      <c r="BH702" s="226"/>
      <c r="BI702" s="226"/>
      <c r="BJ702" s="226"/>
      <c r="BK702" s="226"/>
      <c r="BL702" s="226"/>
      <c r="BM702" s="257"/>
      <c r="BN702" s="226"/>
      <c r="BO702" s="226"/>
      <c r="BP702" s="226"/>
      <c r="BQ702" s="226"/>
      <c r="BR702" s="226"/>
      <c r="BS702" s="226"/>
      <c r="BT702" s="226"/>
      <c r="BU702" s="226"/>
      <c r="BV702" s="226"/>
      <c r="BW702" s="226"/>
      <c r="BX702" s="226"/>
      <c r="BY702" s="257"/>
      <c r="BZ702" s="226"/>
      <c r="CA702" s="226"/>
      <c r="CB702" s="226"/>
      <c r="CC702" s="226"/>
      <c r="CD702" s="226"/>
      <c r="CE702" s="226"/>
      <c r="CF702" s="399"/>
      <c r="CG702" s="259"/>
      <c r="CH702" s="150"/>
      <c r="CI702" s="150"/>
      <c r="CJ702" s="150"/>
      <c r="CK702" s="158"/>
      <c r="CL702" s="395"/>
      <c r="CM702" s="395"/>
      <c r="CN702" s="395"/>
      <c r="CO702" s="395"/>
      <c r="CP702" s="395"/>
      <c r="CQ702" s="395"/>
      <c r="CR702" s="395"/>
      <c r="CS702" s="395"/>
      <c r="CT702" s="395"/>
      <c r="CU702" s="395"/>
      <c r="CV702" s="395"/>
      <c r="CW702" s="395"/>
      <c r="CX702" s="395"/>
      <c r="CY702" s="395"/>
      <c r="CZ702" s="395"/>
      <c r="DA702" s="395"/>
      <c r="DB702" s="395"/>
      <c r="DC702" s="257"/>
      <c r="DD702" s="395"/>
      <c r="DE702" s="395"/>
      <c r="DF702" s="395"/>
      <c r="DG702" s="395"/>
      <c r="DH702" s="395"/>
      <c r="DI702" s="395"/>
      <c r="DJ702" s="395"/>
      <c r="DK702" s="396"/>
      <c r="DL702" s="259"/>
      <c r="DM702" s="395"/>
      <c r="DN702" s="395"/>
      <c r="DO702" s="397"/>
      <c r="DQ702" s="259"/>
      <c r="DR702" s="397"/>
      <c r="DS702" s="259"/>
      <c r="DT702" s="263"/>
      <c r="DU702" s="256"/>
      <c r="DV702" s="256"/>
      <c r="DW702" s="400"/>
      <c r="DX702" s="155"/>
      <c r="DY702" s="155"/>
      <c r="DZ702" s="546"/>
      <c r="EA702" s="104"/>
      <c r="EB702" s="256"/>
      <c r="EC702" s="104"/>
      <c r="ED702" s="229" t="s">
        <v>2517</v>
      </c>
      <c r="EE702" s="401"/>
      <c r="EF702" s="402"/>
      <c r="EG702" s="401"/>
      <c r="EH702" s="403"/>
      <c r="EI702" s="404"/>
      <c r="EJ702" s="405"/>
      <c r="EK702" s="406"/>
      <c r="EL702" s="401"/>
      <c r="EM702" s="403"/>
      <c r="EN702" s="403" t="s">
        <v>2382</v>
      </c>
      <c r="EO702" s="407">
        <v>0.9</v>
      </c>
      <c r="EP702" s="407"/>
      <c r="EQ702" s="407" t="s">
        <v>2379</v>
      </c>
      <c r="ER702" s="407"/>
      <c r="ES702" s="407"/>
      <c r="ET702" s="407"/>
      <c r="EU702" s="407"/>
      <c r="EV702" s="408">
        <v>43</v>
      </c>
      <c r="EW702" s="408">
        <v>270</v>
      </c>
      <c r="EX702" s="408">
        <v>13</v>
      </c>
      <c r="EY702" s="408">
        <v>0</v>
      </c>
      <c r="EZ702" s="192">
        <f t="shared" si="313"/>
        <v>103.90544434796374</v>
      </c>
      <c r="FA702" s="192">
        <f t="shared" si="314"/>
        <v>103.90544434796374</v>
      </c>
      <c r="FB702" s="192">
        <f t="shared" si="315"/>
        <v>46.149205131675998</v>
      </c>
      <c r="FC702" s="192">
        <f t="shared" si="316"/>
        <v>193.90544434796374</v>
      </c>
      <c r="FD702" s="192">
        <f t="shared" si="317"/>
        <v>43.850794868324002</v>
      </c>
      <c r="FE702" s="193">
        <f t="shared" si="318"/>
        <v>283.90544434796374</v>
      </c>
      <c r="FF702" s="194">
        <f t="shared" si="319"/>
        <v>43.850794868324002</v>
      </c>
      <c r="FG702" s="401" t="s">
        <v>2383</v>
      </c>
      <c r="FH702" s="403"/>
      <c r="FI702" s="778">
        <f t="shared" si="324"/>
        <v>0.9</v>
      </c>
      <c r="FJ702" s="779">
        <f t="shared" si="325"/>
        <v>43.850794868324002</v>
      </c>
      <c r="FK702" s="779">
        <f t="shared" si="326"/>
        <v>46.149205131675998</v>
      </c>
      <c r="FL702" s="780">
        <f t="shared" si="327"/>
        <v>0.80545557672600943</v>
      </c>
      <c r="FM702" s="169">
        <f t="shared" si="328"/>
        <v>0.72114633353113333</v>
      </c>
      <c r="FN702" s="783">
        <f t="shared" si="329"/>
        <v>0.64903170017802003</v>
      </c>
      <c r="FO702" s="226"/>
      <c r="FP702" s="226"/>
      <c r="FQ702" s="226"/>
      <c r="FR702" s="226"/>
      <c r="FS702" s="226"/>
      <c r="FT702" s="226"/>
      <c r="FU702" s="226"/>
      <c r="FV702" s="226"/>
      <c r="FW702" s="226"/>
      <c r="FX702" s="226"/>
      <c r="FY702" s="226"/>
      <c r="FZ702" s="226"/>
      <c r="GA702" s="226"/>
      <c r="GB702" s="226"/>
      <c r="GC702" s="226"/>
      <c r="GD702" s="226"/>
      <c r="GE702" s="226"/>
      <c r="GF702" s="226"/>
      <c r="GG702" s="226"/>
      <c r="GH702" s="226"/>
      <c r="GI702" s="226"/>
      <c r="GJ702" s="226"/>
      <c r="GK702" s="226"/>
      <c r="GL702" s="226"/>
      <c r="GM702" s="226"/>
      <c r="GN702" s="226"/>
      <c r="GO702" s="226"/>
      <c r="GP702" s="226"/>
      <c r="GQ702" s="226"/>
      <c r="GR702" s="226"/>
      <c r="GS702" s="226"/>
      <c r="GT702" s="226"/>
      <c r="GU702" s="226"/>
      <c r="GV702" s="226"/>
      <c r="GW702" s="226"/>
      <c r="GX702" s="226"/>
      <c r="GY702" s="226"/>
      <c r="GZ702" s="226"/>
      <c r="HA702" s="226"/>
      <c r="HB702" s="226"/>
      <c r="HC702" s="226"/>
      <c r="HD702" s="226"/>
      <c r="HE702" s="226"/>
      <c r="HF702" s="226"/>
      <c r="HG702" s="226"/>
      <c r="HH702" s="226"/>
      <c r="HI702" s="226"/>
      <c r="HJ702" s="226"/>
      <c r="HK702" s="226"/>
      <c r="HL702" s="226"/>
      <c r="HM702" s="226"/>
      <c r="HN702" s="226"/>
      <c r="HO702" s="226"/>
      <c r="HP702" s="226"/>
      <c r="HQ702" s="226"/>
      <c r="HR702" s="226"/>
      <c r="HS702" s="226"/>
      <c r="HT702" s="226"/>
      <c r="HU702" s="226"/>
      <c r="HV702" s="226"/>
      <c r="HW702" s="226"/>
      <c r="HX702" s="226"/>
      <c r="HY702" s="226"/>
      <c r="HZ702" s="226"/>
      <c r="IA702" s="226"/>
      <c r="IB702" s="226"/>
      <c r="IC702" s="226"/>
      <c r="ID702" s="226"/>
      <c r="IE702" s="226"/>
      <c r="IF702" s="226"/>
      <c r="IG702" s="226"/>
      <c r="IH702" s="226"/>
      <c r="II702" s="226"/>
      <c r="IJ702" s="226"/>
      <c r="IK702" s="226"/>
      <c r="IL702" s="226"/>
      <c r="IM702" s="226"/>
      <c r="IN702" s="226"/>
      <c r="IO702" s="226"/>
      <c r="IP702" s="226"/>
      <c r="IQ702" s="226"/>
      <c r="IR702" s="226"/>
      <c r="IS702" s="226"/>
      <c r="IT702" s="226"/>
      <c r="IU702" s="226"/>
      <c r="IV702" s="226"/>
      <c r="IW702" s="226"/>
      <c r="IX702" s="226"/>
      <c r="IY702" s="226"/>
      <c r="IZ702" s="226"/>
      <c r="JA702" s="226"/>
      <c r="JB702" s="226"/>
      <c r="JC702" s="226"/>
      <c r="JD702" s="226"/>
      <c r="JE702" s="226"/>
      <c r="JF702" s="226"/>
      <c r="JG702" s="226"/>
      <c r="JH702" s="226"/>
      <c r="JI702" s="226"/>
      <c r="JJ702" s="226"/>
      <c r="JK702" s="226"/>
      <c r="JL702" s="226"/>
      <c r="JM702" s="226"/>
      <c r="JN702" s="226"/>
      <c r="JO702" s="226"/>
      <c r="JP702" s="226"/>
      <c r="JQ702" s="226"/>
      <c r="JR702" s="226"/>
      <c r="JS702" s="226"/>
      <c r="JT702" s="226"/>
      <c r="JU702" s="226"/>
      <c r="JV702" s="226"/>
      <c r="JW702" s="226"/>
      <c r="JX702" s="226"/>
      <c r="JY702" s="226"/>
      <c r="JZ702" s="226"/>
      <c r="KA702" s="226"/>
      <c r="KB702" s="226"/>
      <c r="KC702" s="226"/>
      <c r="KD702" s="226"/>
      <c r="KE702" s="226"/>
      <c r="KF702" s="226"/>
      <c r="KG702" s="226"/>
      <c r="KH702" s="226"/>
      <c r="KI702" s="226"/>
      <c r="KJ702" s="226"/>
      <c r="KK702" s="226"/>
      <c r="KL702" s="226"/>
      <c r="KM702" s="226"/>
      <c r="KN702" s="226"/>
      <c r="KO702" s="226"/>
      <c r="KP702" s="226"/>
      <c r="KQ702" s="226"/>
      <c r="KR702" s="226"/>
      <c r="KS702" s="226"/>
      <c r="KT702" s="226"/>
      <c r="KU702" s="226"/>
      <c r="KV702" s="226"/>
      <c r="KW702" s="226"/>
      <c r="KX702" s="226"/>
      <c r="KY702" s="226"/>
      <c r="KZ702" s="226"/>
      <c r="LA702" s="226"/>
      <c r="LB702" s="226"/>
      <c r="LC702" s="226"/>
      <c r="LD702" s="226"/>
      <c r="LE702" s="226"/>
      <c r="LF702" s="226"/>
      <c r="LG702" s="226"/>
      <c r="LH702" s="226"/>
      <c r="LI702" s="226"/>
      <c r="LJ702" s="226"/>
      <c r="LK702" s="226"/>
      <c r="LL702" s="226"/>
      <c r="LM702" s="226"/>
      <c r="LN702" s="226"/>
      <c r="LO702" s="226"/>
      <c r="LP702" s="226"/>
      <c r="LQ702" s="226"/>
      <c r="LR702" s="226"/>
      <c r="LS702" s="226"/>
      <c r="LT702" s="226"/>
      <c r="LU702" s="226"/>
      <c r="LV702" s="226"/>
      <c r="LW702" s="226"/>
      <c r="LX702" s="226"/>
      <c r="LY702" s="226"/>
      <c r="LZ702" s="226"/>
      <c r="MA702" s="226"/>
      <c r="MB702" s="226"/>
      <c r="MC702" s="226"/>
      <c r="MD702" s="226"/>
      <c r="ME702" s="226"/>
      <c r="MF702" s="226"/>
      <c r="MG702" s="226"/>
      <c r="MH702" s="226"/>
      <c r="MI702" s="226"/>
      <c r="MJ702" s="226"/>
      <c r="MK702" s="226"/>
      <c r="ML702" s="226"/>
      <c r="MM702" s="226"/>
      <c r="MN702" s="226"/>
      <c r="MO702" s="226"/>
      <c r="MP702" s="226"/>
      <c r="MQ702" s="226"/>
      <c r="MR702" s="226"/>
      <c r="MS702" s="226"/>
      <c r="MT702" s="226"/>
      <c r="MU702" s="226"/>
      <c r="MV702" s="226"/>
      <c r="MW702" s="226"/>
      <c r="MX702" s="226"/>
      <c r="MY702" s="226"/>
      <c r="MZ702" s="226"/>
      <c r="NA702" s="226"/>
      <c r="NB702" s="226"/>
      <c r="NC702" s="226"/>
      <c r="ND702" s="226"/>
      <c r="NE702" s="226"/>
      <c r="NF702" s="226"/>
      <c r="NG702" s="226"/>
      <c r="NH702" s="226"/>
      <c r="NI702" s="226"/>
      <c r="NJ702" s="226"/>
      <c r="NK702" s="226"/>
      <c r="NL702" s="226"/>
      <c r="NM702" s="226"/>
      <c r="NN702" s="226"/>
      <c r="NO702" s="226"/>
      <c r="NP702" s="226"/>
      <c r="NQ702" s="226"/>
      <c r="NR702" s="226"/>
      <c r="NS702" s="226"/>
      <c r="NT702" s="226"/>
      <c r="NU702" s="226"/>
      <c r="NV702" s="226"/>
      <c r="NW702" s="226"/>
      <c r="NX702" s="226"/>
      <c r="NY702" s="226"/>
      <c r="NZ702" s="226"/>
      <c r="OA702" s="226"/>
      <c r="OB702" s="226"/>
      <c r="OC702" s="226"/>
      <c r="OD702" s="226"/>
      <c r="OE702" s="226"/>
      <c r="OF702" s="226"/>
      <c r="OG702" s="226"/>
      <c r="OH702" s="226"/>
      <c r="OI702" s="226"/>
      <c r="OJ702" s="226"/>
      <c r="OK702" s="226"/>
      <c r="OL702" s="226"/>
      <c r="OM702" s="226"/>
      <c r="ON702" s="226"/>
      <c r="OO702" s="226"/>
      <c r="OP702" s="226"/>
      <c r="OQ702" s="226"/>
      <c r="OR702" s="226"/>
      <c r="OS702" s="226"/>
      <c r="OT702" s="226"/>
      <c r="OU702" s="226"/>
      <c r="OV702" s="226"/>
      <c r="OW702" s="226"/>
      <c r="OX702" s="226"/>
      <c r="OY702" s="226"/>
      <c r="OZ702" s="226"/>
      <c r="PA702" s="226"/>
      <c r="PB702" s="226"/>
      <c r="PC702" s="226"/>
      <c r="PD702" s="226"/>
      <c r="PE702" s="226"/>
      <c r="PF702" s="226"/>
      <c r="PG702" s="226"/>
      <c r="PH702" s="226"/>
      <c r="PI702" s="226"/>
      <c r="PJ702" s="226"/>
      <c r="PK702" s="226"/>
      <c r="PL702" s="226"/>
      <c r="PM702" s="226"/>
      <c r="PN702" s="226"/>
      <c r="PO702" s="226"/>
      <c r="PP702" s="226"/>
      <c r="PQ702" s="226"/>
      <c r="PR702" s="226"/>
      <c r="PS702" s="226"/>
      <c r="PT702" s="226"/>
      <c r="PU702" s="226"/>
      <c r="PV702" s="226"/>
      <c r="PW702" s="226"/>
      <c r="PX702" s="226"/>
      <c r="PY702" s="226"/>
      <c r="PZ702" s="226"/>
      <c r="QA702" s="226"/>
      <c r="QB702" s="226"/>
      <c r="QC702" s="226"/>
      <c r="QD702" s="226"/>
      <c r="QE702" s="226"/>
      <c r="QF702" s="226"/>
      <c r="QG702" s="226"/>
      <c r="QH702" s="226"/>
      <c r="QI702" s="226"/>
      <c r="QJ702" s="226"/>
      <c r="QK702" s="226"/>
      <c r="QL702" s="226"/>
      <c r="QM702" s="226"/>
      <c r="QN702" s="226"/>
      <c r="QO702" s="226"/>
      <c r="QP702" s="226"/>
      <c r="QQ702" s="226"/>
      <c r="QR702" s="226"/>
      <c r="QS702" s="226"/>
      <c r="QT702" s="226"/>
      <c r="QU702" s="226"/>
      <c r="QV702" s="226"/>
      <c r="QW702" s="226"/>
      <c r="QX702" s="226"/>
      <c r="QY702" s="226"/>
      <c r="QZ702" s="226"/>
      <c r="RA702" s="226"/>
      <c r="RB702" s="226"/>
      <c r="RC702" s="226"/>
      <c r="RD702" s="226"/>
      <c r="RE702" s="226"/>
      <c r="RF702" s="226"/>
      <c r="RG702" s="226"/>
      <c r="RH702" s="226"/>
      <c r="RI702" s="226"/>
      <c r="RJ702" s="226"/>
      <c r="RK702" s="226"/>
      <c r="RL702" s="226"/>
      <c r="RM702" s="226"/>
      <c r="RN702" s="226"/>
      <c r="RO702" s="226"/>
      <c r="RP702" s="226"/>
      <c r="RQ702" s="226"/>
      <c r="RR702" s="226"/>
      <c r="RS702" s="226"/>
      <c r="RT702" s="226"/>
      <c r="RU702" s="226"/>
      <c r="RV702" s="226"/>
      <c r="RW702" s="226"/>
      <c r="RX702" s="226"/>
      <c r="RY702" s="226"/>
      <c r="RZ702" s="226"/>
      <c r="SA702" s="226"/>
      <c r="SB702" s="226"/>
      <c r="SC702" s="226"/>
      <c r="SD702" s="226"/>
      <c r="SE702" s="226"/>
      <c r="SF702" s="226"/>
      <c r="SG702" s="226"/>
      <c r="SH702" s="226"/>
      <c r="SI702" s="226"/>
      <c r="SJ702" s="226"/>
      <c r="SK702" s="226"/>
      <c r="SL702" s="226"/>
      <c r="SM702" s="226"/>
      <c r="SN702" s="226"/>
      <c r="SO702" s="226"/>
      <c r="SP702" s="226"/>
      <c r="SQ702" s="226"/>
      <c r="SR702" s="226"/>
      <c r="SS702" s="226"/>
      <c r="ST702" s="226"/>
      <c r="SU702" s="226"/>
      <c r="SV702" s="226"/>
      <c r="SW702" s="226"/>
      <c r="SX702" s="226"/>
      <c r="SY702" s="226"/>
      <c r="SZ702" s="226"/>
      <c r="TA702" s="226"/>
      <c r="TB702" s="226"/>
      <c r="TC702" s="226"/>
      <c r="TD702" s="226"/>
      <c r="TE702" s="226"/>
      <c r="TF702" s="226"/>
      <c r="TG702" s="226"/>
      <c r="TH702" s="226"/>
      <c r="TI702" s="226"/>
      <c r="TJ702" s="226"/>
      <c r="TK702" s="226"/>
      <c r="TL702" s="226"/>
      <c r="TM702" s="226"/>
      <c r="TN702" s="226"/>
      <c r="TO702" s="226"/>
      <c r="TP702" s="226"/>
      <c r="TQ702" s="226"/>
      <c r="TR702" s="226"/>
      <c r="TS702" s="226"/>
      <c r="TT702" s="226"/>
      <c r="TU702" s="226"/>
      <c r="TV702" s="226"/>
      <c r="TW702" s="226"/>
      <c r="TX702" s="226"/>
      <c r="TY702" s="226"/>
      <c r="TZ702" s="226"/>
      <c r="UA702" s="226"/>
      <c r="UB702" s="226"/>
      <c r="UC702" s="226"/>
      <c r="UD702" s="226"/>
      <c r="UE702" s="226"/>
      <c r="UF702" s="226"/>
      <c r="UG702" s="226"/>
      <c r="UH702" s="226"/>
      <c r="UI702" s="226"/>
      <c r="UJ702" s="226"/>
      <c r="UK702" s="226"/>
      <c r="UL702" s="226"/>
      <c r="UM702" s="226"/>
      <c r="UN702" s="226"/>
      <c r="UO702" s="226"/>
      <c r="UP702" s="226"/>
      <c r="UQ702" s="226"/>
      <c r="UR702" s="226"/>
      <c r="US702" s="226"/>
      <c r="UT702" s="226"/>
      <c r="UU702" s="226"/>
      <c r="UV702" s="226"/>
      <c r="UW702" s="226"/>
      <c r="UX702" s="226"/>
      <c r="UY702" s="226"/>
      <c r="UZ702" s="226"/>
      <c r="VA702" s="226"/>
      <c r="VB702" s="226"/>
      <c r="VC702" s="226"/>
      <c r="VD702" s="226"/>
      <c r="VE702" s="226"/>
      <c r="VF702" s="226"/>
      <c r="VG702" s="226"/>
      <c r="VH702" s="226"/>
      <c r="VI702" s="226"/>
      <c r="VJ702" s="226"/>
      <c r="VK702" s="226"/>
      <c r="VL702" s="226"/>
      <c r="VM702" s="226"/>
      <c r="VN702" s="226"/>
      <c r="VO702" s="226"/>
      <c r="VP702" s="226"/>
      <c r="VQ702" s="226"/>
      <c r="VR702" s="226"/>
      <c r="VS702" s="226"/>
      <c r="VT702" s="226"/>
      <c r="VU702" s="226"/>
      <c r="VV702" s="226"/>
      <c r="VW702" s="226"/>
      <c r="VX702" s="226"/>
      <c r="VY702" s="226"/>
      <c r="VZ702" s="226"/>
      <c r="WA702" s="226"/>
      <c r="WB702" s="226"/>
      <c r="WC702" s="226"/>
      <c r="WD702" s="226"/>
      <c r="WE702" s="226"/>
      <c r="WF702" s="226"/>
      <c r="WG702" s="226"/>
      <c r="WH702" s="226"/>
      <c r="WI702" s="226"/>
      <c r="WJ702" s="226"/>
      <c r="WK702" s="226"/>
      <c r="WL702" s="226"/>
      <c r="WM702" s="226"/>
      <c r="WN702" s="226"/>
      <c r="WO702" s="226"/>
      <c r="WP702" s="226"/>
      <c r="WQ702" s="226"/>
      <c r="WR702" s="226"/>
      <c r="WS702" s="226"/>
      <c r="WT702" s="226"/>
      <c r="WU702" s="226"/>
      <c r="WV702" s="226"/>
      <c r="WW702" s="226"/>
      <c r="WX702" s="226"/>
      <c r="WY702" s="226"/>
      <c r="WZ702" s="226"/>
      <c r="XA702" s="226"/>
      <c r="XB702" s="226"/>
      <c r="XC702" s="226"/>
      <c r="XD702" s="226"/>
      <c r="XE702" s="226"/>
      <c r="XF702" s="226"/>
      <c r="XG702" s="226"/>
      <c r="XH702" s="226"/>
      <c r="XI702" s="226"/>
      <c r="XJ702" s="226"/>
      <c r="XK702" s="226"/>
      <c r="XL702" s="226"/>
      <c r="XM702" s="226"/>
      <c r="XN702" s="226"/>
      <c r="XO702" s="226"/>
      <c r="XP702" s="226"/>
      <c r="XQ702" s="226"/>
      <c r="XR702" s="226"/>
      <c r="XS702" s="226"/>
      <c r="XT702" s="226"/>
      <c r="XU702" s="226"/>
      <c r="XV702" s="226"/>
      <c r="XW702" s="226"/>
      <c r="XX702" s="226"/>
      <c r="XY702" s="226"/>
      <c r="XZ702" s="226"/>
      <c r="YA702" s="226"/>
      <c r="YB702" s="226"/>
      <c r="YC702" s="226"/>
      <c r="YD702" s="226"/>
      <c r="YE702" s="226"/>
      <c r="YF702" s="226"/>
      <c r="YG702" s="226"/>
      <c r="YH702" s="226"/>
      <c r="YI702" s="226"/>
      <c r="YJ702" s="226"/>
      <c r="YK702" s="226"/>
      <c r="YL702" s="226"/>
      <c r="YM702" s="226"/>
      <c r="YN702" s="226"/>
      <c r="YO702" s="226"/>
      <c r="YP702" s="226"/>
      <c r="YQ702" s="226"/>
      <c r="YR702" s="226"/>
      <c r="YS702" s="226"/>
      <c r="YT702" s="226"/>
      <c r="YU702" s="226"/>
      <c r="YV702" s="226"/>
      <c r="YW702" s="226"/>
      <c r="YX702" s="226"/>
      <c r="YY702" s="226"/>
      <c r="YZ702" s="226"/>
      <c r="ZA702" s="226"/>
      <c r="ZB702" s="226"/>
      <c r="ZC702" s="226"/>
      <c r="ZD702" s="226"/>
      <c r="ZE702" s="226"/>
      <c r="ZF702" s="226"/>
      <c r="ZG702" s="226"/>
      <c r="ZH702" s="226"/>
      <c r="ZI702" s="226"/>
      <c r="ZJ702" s="226"/>
      <c r="ZK702" s="226"/>
      <c r="ZL702" s="226"/>
      <c r="ZM702" s="226"/>
      <c r="ZN702" s="226"/>
      <c r="ZO702" s="226"/>
      <c r="ZP702" s="226"/>
      <c r="ZQ702" s="226"/>
      <c r="ZR702" s="226"/>
      <c r="ZS702" s="226"/>
      <c r="ZT702" s="226"/>
      <c r="ZU702" s="226"/>
      <c r="ZV702" s="226"/>
      <c r="ZW702" s="226"/>
      <c r="ZX702" s="226"/>
      <c r="ZY702" s="226"/>
      <c r="ZZ702" s="226"/>
      <c r="AAA702" s="226"/>
      <c r="AAB702" s="226"/>
      <c r="AAC702" s="226"/>
      <c r="AAD702" s="226"/>
      <c r="AAE702" s="226"/>
      <c r="AAF702" s="226"/>
      <c r="AAG702" s="226"/>
      <c r="AAH702" s="226"/>
      <c r="AAI702" s="226"/>
      <c r="AAJ702" s="226"/>
      <c r="AAK702" s="226"/>
      <c r="AAL702" s="226"/>
      <c r="AAM702" s="226"/>
      <c r="AAN702" s="226"/>
      <c r="AAO702" s="226"/>
      <c r="AAP702" s="226"/>
      <c r="AAQ702" s="226"/>
      <c r="AAR702" s="226"/>
      <c r="AAS702" s="226"/>
      <c r="AAT702" s="226"/>
      <c r="AAU702" s="226"/>
      <c r="AAV702" s="226"/>
      <c r="AAW702" s="226"/>
      <c r="AAX702" s="226"/>
      <c r="AAY702" s="226"/>
      <c r="AAZ702" s="226"/>
      <c r="ABA702" s="226"/>
      <c r="ABB702" s="226"/>
      <c r="ABC702" s="226"/>
      <c r="ABD702" s="226"/>
      <c r="ABE702" s="226"/>
      <c r="ABF702" s="226"/>
      <c r="ABG702" s="226"/>
      <c r="ABH702" s="226"/>
      <c r="ABI702" s="226"/>
      <c r="ABJ702" s="226"/>
      <c r="ABK702" s="226"/>
      <c r="ABL702" s="226"/>
      <c r="ABM702" s="226"/>
      <c r="ABN702" s="226"/>
      <c r="ABO702" s="226"/>
      <c r="ABP702" s="226"/>
      <c r="ABQ702" s="226"/>
      <c r="ABR702" s="226"/>
      <c r="ABS702" s="226"/>
      <c r="ABT702" s="226"/>
      <c r="ABU702" s="226"/>
      <c r="ABV702" s="226"/>
      <c r="ABW702" s="226"/>
      <c r="ABX702" s="226"/>
      <c r="ABY702" s="226"/>
      <c r="ABZ702" s="226"/>
      <c r="ACA702" s="226"/>
      <c r="ACB702" s="226"/>
      <c r="ACC702" s="226"/>
      <c r="ACD702" s="226"/>
      <c r="ACE702" s="226"/>
      <c r="ACF702" s="226"/>
      <c r="ACG702" s="226"/>
      <c r="ACH702" s="226"/>
      <c r="ACI702" s="226"/>
      <c r="ACJ702" s="226"/>
      <c r="ACK702" s="226"/>
      <c r="ACL702" s="226"/>
      <c r="ACM702" s="226"/>
      <c r="ACN702" s="226"/>
      <c r="ACO702" s="226"/>
      <c r="ACP702" s="226"/>
      <c r="ACQ702" s="226"/>
      <c r="ACR702" s="226"/>
      <c r="ACS702" s="226"/>
      <c r="ACT702" s="226"/>
      <c r="ACU702" s="226"/>
      <c r="ACV702" s="226"/>
      <c r="ACW702" s="226"/>
      <c r="ACX702" s="226"/>
      <c r="ACY702" s="226"/>
      <c r="ACZ702" s="226"/>
      <c r="ADA702" s="226"/>
      <c r="ADB702" s="226"/>
      <c r="ADC702" s="226"/>
      <c r="ADD702" s="226"/>
      <c r="ADE702" s="226"/>
      <c r="ADF702" s="226"/>
      <c r="ADG702" s="226"/>
      <c r="ADH702" s="226"/>
      <c r="ADI702" s="226"/>
      <c r="ADJ702" s="226"/>
      <c r="ADK702" s="226"/>
      <c r="ADL702" s="226"/>
      <c r="ADM702" s="226"/>
      <c r="ADN702" s="226"/>
      <c r="ADO702" s="226"/>
      <c r="ADP702" s="226"/>
      <c r="ADQ702" s="226"/>
      <c r="ADR702" s="226"/>
      <c r="ADS702" s="226"/>
      <c r="ADT702" s="226"/>
      <c r="ADU702" s="226"/>
      <c r="ADV702" s="226"/>
      <c r="ADW702" s="226"/>
      <c r="ADX702" s="226"/>
      <c r="ADY702" s="226"/>
      <c r="ADZ702" s="226"/>
      <c r="AEA702" s="226"/>
      <c r="AEB702" s="226"/>
      <c r="AEC702" s="226"/>
      <c r="AED702" s="226"/>
      <c r="AEE702" s="226"/>
      <c r="AEF702" s="226"/>
      <c r="AEG702" s="226"/>
      <c r="AEH702" s="226"/>
      <c r="AEI702" s="226"/>
      <c r="AEJ702" s="226"/>
      <c r="AEK702" s="226"/>
      <c r="AEL702" s="226"/>
      <c r="AEM702" s="226"/>
      <c r="AEN702" s="226"/>
      <c r="AEO702" s="226"/>
      <c r="AEP702" s="226"/>
      <c r="AEQ702" s="226"/>
      <c r="AER702" s="226"/>
      <c r="AES702" s="226"/>
      <c r="AET702" s="226"/>
      <c r="AEU702" s="226"/>
      <c r="AEV702" s="226"/>
      <c r="AEW702" s="226"/>
      <c r="AEX702" s="226"/>
      <c r="AEY702" s="226"/>
      <c r="AEZ702" s="226"/>
      <c r="AFA702" s="226"/>
      <c r="AFB702" s="226"/>
      <c r="AFC702" s="226"/>
      <c r="AFD702" s="226"/>
      <c r="AFE702" s="226"/>
      <c r="AFF702" s="226"/>
      <c r="AFG702" s="226"/>
      <c r="AFH702" s="226"/>
      <c r="AFI702" s="226"/>
      <c r="AFJ702" s="226"/>
      <c r="AFK702" s="226"/>
      <c r="AFL702" s="226"/>
      <c r="AFM702" s="226"/>
      <c r="AFN702" s="226"/>
      <c r="AFO702" s="226"/>
      <c r="AFP702" s="226"/>
      <c r="AFQ702" s="226"/>
      <c r="AFR702" s="226"/>
      <c r="AFS702" s="226"/>
      <c r="AFT702" s="226"/>
      <c r="AFU702" s="226"/>
      <c r="AFV702" s="226"/>
      <c r="AFW702" s="226"/>
      <c r="AFX702" s="226"/>
      <c r="AFY702" s="226"/>
      <c r="AFZ702" s="226"/>
      <c r="AGA702" s="226"/>
      <c r="AGB702" s="226"/>
      <c r="AGC702" s="226"/>
      <c r="AGD702" s="226"/>
      <c r="AGE702" s="226"/>
      <c r="AGF702" s="226"/>
      <c r="AGG702" s="226"/>
      <c r="AGH702" s="226"/>
      <c r="AGI702" s="226"/>
      <c r="AGJ702" s="226"/>
      <c r="AGK702" s="226"/>
      <c r="AGL702" s="226"/>
      <c r="AGM702" s="226"/>
      <c r="AGN702" s="226"/>
      <c r="AGO702" s="226"/>
      <c r="AGP702" s="226"/>
      <c r="AGQ702" s="226"/>
      <c r="AGR702" s="226"/>
      <c r="AGS702" s="226"/>
      <c r="AGT702" s="226"/>
      <c r="AGU702" s="226"/>
      <c r="AGV702" s="226"/>
      <c r="AGW702" s="226"/>
      <c r="AGX702" s="226"/>
      <c r="AGY702" s="226"/>
      <c r="AGZ702" s="226"/>
      <c r="AHA702" s="226"/>
      <c r="AHB702" s="226"/>
      <c r="AHC702" s="226"/>
      <c r="AHD702" s="226"/>
      <c r="AHE702" s="226"/>
      <c r="AHF702" s="226"/>
      <c r="AHG702" s="226"/>
      <c r="AHH702" s="226"/>
      <c r="AHI702" s="226"/>
      <c r="AHJ702" s="226"/>
      <c r="AHK702" s="226"/>
      <c r="AHL702" s="226"/>
      <c r="AHM702" s="226"/>
      <c r="AHN702" s="226"/>
      <c r="AHO702" s="226"/>
      <c r="AHP702" s="226"/>
      <c r="AHQ702" s="226"/>
      <c r="AHR702" s="226"/>
      <c r="AHS702" s="226"/>
      <c r="AHT702" s="226"/>
      <c r="AHU702" s="226"/>
      <c r="AHV702" s="226"/>
      <c r="AHW702" s="226"/>
      <c r="AHX702" s="226"/>
      <c r="AHY702" s="226"/>
      <c r="AHZ702" s="226"/>
      <c r="AIA702" s="226"/>
      <c r="AIB702" s="226"/>
      <c r="AIC702" s="226"/>
      <c r="AID702" s="226"/>
      <c r="AIE702" s="226"/>
      <c r="AIF702" s="226"/>
      <c r="AIG702" s="226"/>
      <c r="AIH702" s="226"/>
      <c r="AII702" s="226"/>
      <c r="AIJ702" s="226"/>
      <c r="AIK702" s="226"/>
      <c r="AIL702" s="226"/>
      <c r="AIM702" s="226"/>
      <c r="AIN702" s="226"/>
      <c r="AIO702" s="226"/>
      <c r="AIP702" s="226"/>
      <c r="AIQ702" s="226"/>
      <c r="AIR702" s="226"/>
      <c r="AIS702" s="226"/>
      <c r="AIT702" s="226"/>
      <c r="AIU702" s="226"/>
      <c r="AIV702" s="226"/>
      <c r="AIW702" s="226"/>
      <c r="AIX702" s="226"/>
      <c r="AIY702" s="226"/>
      <c r="AIZ702" s="226"/>
      <c r="AJA702" s="226"/>
      <c r="AJB702" s="226"/>
      <c r="AJC702" s="226"/>
      <c r="AJD702" s="226"/>
      <c r="AJE702" s="226"/>
      <c r="AJF702" s="226"/>
      <c r="AJG702" s="226"/>
      <c r="AJH702" s="226"/>
      <c r="AJI702" s="226"/>
      <c r="AJJ702" s="226"/>
      <c r="AJK702" s="226"/>
      <c r="AJL702" s="226"/>
      <c r="AJM702" s="226"/>
      <c r="AJN702" s="226"/>
      <c r="AJO702" s="226"/>
      <c r="AJP702" s="226"/>
      <c r="AJQ702" s="226"/>
      <c r="AJR702" s="226"/>
      <c r="AJS702" s="226"/>
      <c r="AJT702" s="226"/>
      <c r="AJU702" s="226"/>
      <c r="AJV702" s="226"/>
      <c r="AJW702" s="226"/>
      <c r="AJX702" s="226"/>
      <c r="AJY702" s="226"/>
      <c r="AJZ702" s="226"/>
      <c r="AKA702" s="226"/>
      <c r="AKB702" s="226"/>
      <c r="AKC702" s="226"/>
      <c r="AKD702" s="226"/>
      <c r="AKE702" s="226"/>
      <c r="AKF702" s="226"/>
      <c r="AKG702" s="226"/>
      <c r="AKH702" s="226"/>
      <c r="AKI702" s="226"/>
      <c r="AKJ702" s="226"/>
      <c r="AKK702" s="226"/>
      <c r="AKL702" s="226"/>
      <c r="AKM702" s="226"/>
      <c r="AKN702" s="226"/>
      <c r="AKO702" s="226"/>
      <c r="AKP702" s="226"/>
      <c r="AKQ702" s="226"/>
      <c r="AKR702" s="226"/>
      <c r="AKS702" s="226"/>
      <c r="AKT702" s="226"/>
      <c r="AKU702" s="226"/>
      <c r="AKV702" s="226"/>
      <c r="AKW702" s="226"/>
      <c r="AKX702" s="226"/>
      <c r="AKY702" s="226"/>
      <c r="AKZ702" s="226"/>
      <c r="ALA702" s="226"/>
      <c r="ALB702" s="226"/>
      <c r="ALC702" s="226"/>
      <c r="ALD702" s="226"/>
      <c r="ALE702" s="226"/>
      <c r="ALF702" s="226"/>
      <c r="ALG702" s="226"/>
      <c r="ALH702" s="226"/>
      <c r="ALI702" s="226"/>
      <c r="ALJ702" s="226"/>
      <c r="ALK702" s="226"/>
      <c r="ALL702" s="226"/>
      <c r="ALM702" s="226"/>
      <c r="ALN702" s="226"/>
      <c r="ALO702" s="226"/>
      <c r="ALP702" s="226"/>
      <c r="ALQ702" s="226"/>
      <c r="ALR702" s="226"/>
      <c r="ALS702" s="226"/>
      <c r="ALT702" s="226"/>
      <c r="ALU702" s="226"/>
      <c r="ALV702" s="226"/>
      <c r="ALW702" s="226"/>
      <c r="ALX702" s="226"/>
      <c r="ALY702" s="226"/>
      <c r="ALZ702" s="226"/>
      <c r="AMA702" s="226"/>
      <c r="AMB702" s="226"/>
      <c r="AMC702" s="226"/>
      <c r="AMD702" s="226"/>
      <c r="AME702" s="226"/>
      <c r="AMF702" s="226"/>
      <c r="AMG702" s="226"/>
      <c r="AMH702" s="226"/>
      <c r="AMI702" s="226"/>
      <c r="AMJ702" s="226"/>
      <c r="AMK702" s="226"/>
      <c r="AML702" s="226"/>
      <c r="AMM702" s="226"/>
      <c r="AMN702" s="226"/>
      <c r="AMO702" s="226"/>
      <c r="AMP702" s="226"/>
      <c r="AMQ702" s="226"/>
      <c r="AMR702" s="226"/>
      <c r="AMS702" s="226"/>
      <c r="AMT702" s="226"/>
      <c r="AMU702" s="226"/>
      <c r="AMV702" s="226"/>
      <c r="AMW702" s="226"/>
      <c r="AMX702" s="226"/>
    </row>
    <row r="703" spans="1:1038" s="398" customFormat="1" ht="18" customHeight="1">
      <c r="A703" s="548">
        <v>43333</v>
      </c>
      <c r="B703" s="543" t="s">
        <v>1647</v>
      </c>
      <c r="C703" s="226"/>
      <c r="D703" s="225" t="s">
        <v>1279</v>
      </c>
      <c r="E703" s="226">
        <v>90</v>
      </c>
      <c r="F703" s="226">
        <v>2</v>
      </c>
      <c r="G703" s="391" t="str">
        <f t="shared" ref="G703" si="402">E703&amp;"-"&amp;F703</f>
        <v>90-2</v>
      </c>
      <c r="H703" s="226">
        <v>39</v>
      </c>
      <c r="I703" s="226">
        <v>52</v>
      </c>
      <c r="J703" s="544">
        <f t="shared" ref="J703" si="403">IF(H703=0, 1, 0)</f>
        <v>0</v>
      </c>
      <c r="K703" s="545" t="b">
        <f>IF(J706=1,IF(((VLOOKUP($G703,[3]Depth_Lookup!$A$3:$J$550,9,FALSE))-(I703/100))=0,"Good",IF(((VLOOKUP($G703,[3]Depth_Lookup!$A$3:$J$550,9,FALSE))-(I703/100))&gt;0,"Too Short","Too Long")))</f>
        <v>0</v>
      </c>
      <c r="L703" s="171">
        <f>(VLOOKUP($G703,Depth_Lookup!$A$3:$J$410,10,FALSE))+(H703/100)</f>
        <v>231.69</v>
      </c>
      <c r="M703" s="171">
        <f>(VLOOKUP($G703,Depth_Lookup!$A$3:$J$410,10,FALSE))+(I703/100)</f>
        <v>231.82000000000002</v>
      </c>
      <c r="N703" s="232" t="s">
        <v>2228</v>
      </c>
      <c r="O703" s="226" t="s">
        <v>1280</v>
      </c>
      <c r="P703" s="226" t="s">
        <v>853</v>
      </c>
      <c r="Q703" s="226" t="s">
        <v>125</v>
      </c>
      <c r="R703" s="391" t="str">
        <f t="shared" ref="R703" si="404">P703&amp;""&amp;Q703</f>
        <v>SerpentinizedHarzburgite</v>
      </c>
      <c r="S703" s="226" t="s">
        <v>115</v>
      </c>
      <c r="T703" s="226" t="s">
        <v>115</v>
      </c>
      <c r="U703" s="226" t="s">
        <v>95</v>
      </c>
      <c r="V703" s="226" t="s">
        <v>96</v>
      </c>
      <c r="W703" s="226" t="s">
        <v>102</v>
      </c>
      <c r="X703" s="392">
        <f>VLOOKUP(W703,[3]definitions_list_lookup!$A$13:$B$19,2,0)</f>
        <v>5</v>
      </c>
      <c r="Y703" s="226" t="s">
        <v>90</v>
      </c>
      <c r="Z703" s="226" t="s">
        <v>91</v>
      </c>
      <c r="AA703" s="226" t="s">
        <v>1685</v>
      </c>
      <c r="AB703" s="226"/>
      <c r="AC703" s="226"/>
      <c r="AD703" s="226"/>
      <c r="AE703" s="393"/>
      <c r="AF703" s="391" t="e">
        <f>VLOOKUP(AE703,[3]definitions_list_mag!$V$12:$W$15,2,0)</f>
        <v>#N/A</v>
      </c>
      <c r="AG703" s="394"/>
      <c r="AH703" s="226"/>
      <c r="AI703" s="257">
        <f t="shared" ref="AI703" si="405">100-(AO703+AU703+BA703+BM703)</f>
        <v>77</v>
      </c>
      <c r="AJ703" s="226"/>
      <c r="AK703" s="226"/>
      <c r="AL703" s="226"/>
      <c r="AM703" s="226"/>
      <c r="AN703" s="226"/>
      <c r="AO703" s="257"/>
      <c r="AP703" s="226"/>
      <c r="AQ703" s="226"/>
      <c r="AR703" s="226"/>
      <c r="AS703" s="226"/>
      <c r="AT703" s="226"/>
      <c r="AU703" s="257">
        <v>2</v>
      </c>
      <c r="AV703" s="226">
        <v>2</v>
      </c>
      <c r="AW703" s="226">
        <v>1</v>
      </c>
      <c r="AX703" s="226" t="s">
        <v>110</v>
      </c>
      <c r="AY703" s="226" t="s">
        <v>103</v>
      </c>
      <c r="AZ703" s="226"/>
      <c r="BA703" s="257">
        <v>20</v>
      </c>
      <c r="BB703" s="226">
        <v>6</v>
      </c>
      <c r="BC703" s="226">
        <v>3</v>
      </c>
      <c r="BD703" s="226" t="s">
        <v>118</v>
      </c>
      <c r="BE703" s="226" t="s">
        <v>103</v>
      </c>
      <c r="BF703" s="226" t="s">
        <v>2067</v>
      </c>
      <c r="BG703" s="257"/>
      <c r="BH703" s="226"/>
      <c r="BI703" s="226"/>
      <c r="BJ703" s="226"/>
      <c r="BK703" s="226"/>
      <c r="BL703" s="226"/>
      <c r="BM703" s="257">
        <v>1</v>
      </c>
      <c r="BN703" s="226">
        <v>0.5</v>
      </c>
      <c r="BO703" s="226">
        <v>0.5</v>
      </c>
      <c r="BP703" s="226"/>
      <c r="BQ703" s="226"/>
      <c r="BR703" s="226"/>
      <c r="BS703" s="226"/>
      <c r="BT703" s="226"/>
      <c r="BU703" s="226"/>
      <c r="BV703" s="226"/>
      <c r="BW703" s="226"/>
      <c r="BX703" s="226"/>
      <c r="BY703" s="257"/>
      <c r="BZ703" s="226"/>
      <c r="CA703" s="226"/>
      <c r="CB703" s="226"/>
      <c r="CC703" s="226"/>
      <c r="CD703" s="226"/>
      <c r="CE703" s="226"/>
      <c r="CF703" s="399">
        <f t="shared" ref="CF703" si="406">AI703+AO703+BA703+AU703+BG703+BM703+BY703</f>
        <v>100</v>
      </c>
      <c r="CG703" s="259"/>
      <c r="CH703" s="150" t="s">
        <v>1558</v>
      </c>
      <c r="CI703" s="150">
        <v>85</v>
      </c>
      <c r="CJ703" s="150" t="s">
        <v>514</v>
      </c>
      <c r="CK703" s="158"/>
      <c r="CL703" s="395"/>
      <c r="CM703" s="395"/>
      <c r="CN703" s="395"/>
      <c r="CO703" s="395"/>
      <c r="CP703" s="395"/>
      <c r="CQ703" s="395"/>
      <c r="CR703" s="395"/>
      <c r="CS703" s="395"/>
      <c r="CT703" s="395"/>
      <c r="CU703" s="395"/>
      <c r="CV703" s="395"/>
      <c r="CW703" s="395"/>
      <c r="CX703" s="395"/>
      <c r="CY703" s="395"/>
      <c r="CZ703" s="395"/>
      <c r="DA703" s="395"/>
      <c r="DB703" s="395">
        <v>85</v>
      </c>
      <c r="DC703" s="257">
        <v>15</v>
      </c>
      <c r="DD703" s="395"/>
      <c r="DE703" s="395"/>
      <c r="DF703" s="395"/>
      <c r="DG703" s="395"/>
      <c r="DH703" s="395"/>
      <c r="DI703" s="395"/>
      <c r="DJ703" s="395"/>
      <c r="DK703" s="396">
        <f t="shared" ref="DK703" si="407">SUM(CL703:DJ703)</f>
        <v>100</v>
      </c>
      <c r="DL703" s="259"/>
      <c r="DM703" s="395"/>
      <c r="DN703" s="395"/>
      <c r="DO703" s="397"/>
      <c r="DQ703" s="259"/>
      <c r="DR703" s="397"/>
      <c r="DS703" s="259"/>
      <c r="DT703" s="263" t="s">
        <v>2229</v>
      </c>
      <c r="DU703" s="256"/>
      <c r="DV703" s="256"/>
      <c r="DW703" s="400" t="e">
        <f>VLOOKUP(P703,[3]definitions_list_lookup!$K$30:$L$54,2,0)</f>
        <v>#N/A</v>
      </c>
      <c r="DX703" s="155" t="s">
        <v>2098</v>
      </c>
      <c r="DY703" s="155" t="s">
        <v>2217</v>
      </c>
      <c r="DZ703" s="546"/>
      <c r="EA703" s="104"/>
      <c r="EB703" s="256"/>
      <c r="EC703" s="104"/>
      <c r="ED703" s="229" t="s">
        <v>2517</v>
      </c>
      <c r="EE703" s="401"/>
      <c r="EF703" s="402"/>
      <c r="EG703" s="401"/>
      <c r="EH703" s="403"/>
      <c r="EI703" s="404"/>
      <c r="EJ703" s="405"/>
      <c r="EK703" s="406"/>
      <c r="EL703" s="401"/>
      <c r="EM703" s="403"/>
      <c r="EN703" s="403" t="s">
        <v>2382</v>
      </c>
      <c r="EO703" s="407"/>
      <c r="EP703" s="407"/>
      <c r="EQ703" s="407"/>
      <c r="ER703" s="407"/>
      <c r="ES703" s="407"/>
      <c r="ET703" s="407"/>
      <c r="EU703" s="407"/>
      <c r="EV703" s="408"/>
      <c r="EW703" s="408"/>
      <c r="EX703" s="408"/>
      <c r="EY703" s="408"/>
      <c r="EZ703" s="192" t="e">
        <f t="shared" si="313"/>
        <v>#DIV/0!</v>
      </c>
      <c r="FA703" s="192" t="e">
        <f t="shared" si="314"/>
        <v>#DIV/0!</v>
      </c>
      <c r="FB703" s="192" t="e">
        <f t="shared" si="315"/>
        <v>#DIV/0!</v>
      </c>
      <c r="FC703" s="192" t="e">
        <f t="shared" si="316"/>
        <v>#DIV/0!</v>
      </c>
      <c r="FD703" s="192" t="e">
        <f t="shared" si="317"/>
        <v>#DIV/0!</v>
      </c>
      <c r="FE703" s="193" t="e">
        <f t="shared" si="318"/>
        <v>#DIV/0!</v>
      </c>
      <c r="FF703" s="194" t="e">
        <f t="shared" si="319"/>
        <v>#DIV/0!</v>
      </c>
      <c r="FG703" s="401"/>
      <c r="FH703" s="403"/>
      <c r="FI703" s="778">
        <f t="shared" si="324"/>
        <v>0</v>
      </c>
      <c r="FJ703" s="779" t="e">
        <f t="shared" si="325"/>
        <v>#DIV/0!</v>
      </c>
      <c r="FK703" s="779" t="e">
        <f t="shared" si="326"/>
        <v>#DIV/0!</v>
      </c>
      <c r="FL703" s="780" t="e">
        <f t="shared" si="327"/>
        <v>#DIV/0!</v>
      </c>
      <c r="FM703" s="169" t="e">
        <f t="shared" si="328"/>
        <v>#DIV/0!</v>
      </c>
      <c r="FN703" s="783" t="e">
        <f t="shared" si="329"/>
        <v>#DIV/0!</v>
      </c>
      <c r="FO703" s="226"/>
      <c r="FP703" s="226"/>
      <c r="FQ703" s="226"/>
      <c r="FR703" s="226"/>
      <c r="FS703" s="226"/>
      <c r="FT703" s="226"/>
      <c r="FU703" s="226"/>
      <c r="FV703" s="226"/>
      <c r="FW703" s="226"/>
      <c r="FX703" s="226"/>
      <c r="FY703" s="226"/>
      <c r="FZ703" s="226"/>
      <c r="GA703" s="226"/>
      <c r="GB703" s="226"/>
      <c r="GC703" s="226"/>
      <c r="GD703" s="226"/>
      <c r="GE703" s="226"/>
      <c r="GF703" s="226"/>
      <c r="GG703" s="226"/>
      <c r="GH703" s="226"/>
      <c r="GI703" s="226"/>
      <c r="GJ703" s="226"/>
      <c r="GK703" s="226"/>
      <c r="GL703" s="226"/>
      <c r="GM703" s="226"/>
      <c r="GN703" s="226"/>
      <c r="GO703" s="226"/>
      <c r="GP703" s="226"/>
      <c r="GQ703" s="226"/>
      <c r="GR703" s="226"/>
      <c r="GS703" s="226"/>
      <c r="GT703" s="226"/>
      <c r="GU703" s="226"/>
      <c r="GV703" s="226"/>
      <c r="GW703" s="226"/>
      <c r="GX703" s="226"/>
      <c r="GY703" s="226"/>
      <c r="GZ703" s="226"/>
      <c r="HA703" s="226"/>
      <c r="HB703" s="226"/>
      <c r="HC703" s="226"/>
      <c r="HD703" s="226"/>
      <c r="HE703" s="226"/>
      <c r="HF703" s="226"/>
      <c r="HG703" s="226"/>
      <c r="HH703" s="226"/>
      <c r="HI703" s="226"/>
      <c r="HJ703" s="226"/>
      <c r="HK703" s="226"/>
      <c r="HL703" s="226"/>
      <c r="HM703" s="226"/>
      <c r="HN703" s="226"/>
      <c r="HO703" s="226"/>
      <c r="HP703" s="226"/>
      <c r="HQ703" s="226"/>
      <c r="HR703" s="226"/>
      <c r="HS703" s="226"/>
      <c r="HT703" s="226"/>
      <c r="HU703" s="226"/>
      <c r="HV703" s="226"/>
      <c r="HW703" s="226"/>
      <c r="HX703" s="226"/>
      <c r="HY703" s="226"/>
      <c r="HZ703" s="226"/>
      <c r="IA703" s="226"/>
      <c r="IB703" s="226"/>
      <c r="IC703" s="226"/>
      <c r="ID703" s="226"/>
      <c r="IE703" s="226"/>
      <c r="IF703" s="226"/>
      <c r="IG703" s="226"/>
      <c r="IH703" s="226"/>
      <c r="II703" s="226"/>
      <c r="IJ703" s="226"/>
      <c r="IK703" s="226"/>
      <c r="IL703" s="226"/>
      <c r="IM703" s="226"/>
      <c r="IN703" s="226"/>
      <c r="IO703" s="226"/>
      <c r="IP703" s="226"/>
      <c r="IQ703" s="226"/>
      <c r="IR703" s="226"/>
      <c r="IS703" s="226"/>
      <c r="IT703" s="226"/>
      <c r="IU703" s="226"/>
      <c r="IV703" s="226"/>
      <c r="IW703" s="226"/>
      <c r="IX703" s="226"/>
      <c r="IY703" s="226"/>
      <c r="IZ703" s="226"/>
      <c r="JA703" s="226"/>
      <c r="JB703" s="226"/>
      <c r="JC703" s="226"/>
      <c r="JD703" s="226"/>
      <c r="JE703" s="226"/>
      <c r="JF703" s="226"/>
      <c r="JG703" s="226"/>
      <c r="JH703" s="226"/>
      <c r="JI703" s="226"/>
      <c r="JJ703" s="226"/>
      <c r="JK703" s="226"/>
      <c r="JL703" s="226"/>
      <c r="JM703" s="226"/>
      <c r="JN703" s="226"/>
      <c r="JO703" s="226"/>
      <c r="JP703" s="226"/>
      <c r="JQ703" s="226"/>
      <c r="JR703" s="226"/>
      <c r="JS703" s="226"/>
      <c r="JT703" s="226"/>
      <c r="JU703" s="226"/>
      <c r="JV703" s="226"/>
      <c r="JW703" s="226"/>
      <c r="JX703" s="226"/>
      <c r="JY703" s="226"/>
      <c r="JZ703" s="226"/>
      <c r="KA703" s="226"/>
      <c r="KB703" s="226"/>
      <c r="KC703" s="226"/>
      <c r="KD703" s="226"/>
      <c r="KE703" s="226"/>
      <c r="KF703" s="226"/>
      <c r="KG703" s="226"/>
      <c r="KH703" s="226"/>
      <c r="KI703" s="226"/>
      <c r="KJ703" s="226"/>
      <c r="KK703" s="226"/>
      <c r="KL703" s="226"/>
      <c r="KM703" s="226"/>
      <c r="KN703" s="226"/>
      <c r="KO703" s="226"/>
      <c r="KP703" s="226"/>
      <c r="KQ703" s="226"/>
      <c r="KR703" s="226"/>
      <c r="KS703" s="226"/>
      <c r="KT703" s="226"/>
      <c r="KU703" s="226"/>
      <c r="KV703" s="226"/>
      <c r="KW703" s="226"/>
      <c r="KX703" s="226"/>
      <c r="KY703" s="226"/>
      <c r="KZ703" s="226"/>
      <c r="LA703" s="226"/>
      <c r="LB703" s="226"/>
      <c r="LC703" s="226"/>
      <c r="LD703" s="226"/>
      <c r="LE703" s="226"/>
      <c r="LF703" s="226"/>
      <c r="LG703" s="226"/>
      <c r="LH703" s="226"/>
      <c r="LI703" s="226"/>
      <c r="LJ703" s="226"/>
      <c r="LK703" s="226"/>
      <c r="LL703" s="226"/>
      <c r="LM703" s="226"/>
      <c r="LN703" s="226"/>
      <c r="LO703" s="226"/>
      <c r="LP703" s="226"/>
      <c r="LQ703" s="226"/>
      <c r="LR703" s="226"/>
      <c r="LS703" s="226"/>
      <c r="LT703" s="226"/>
      <c r="LU703" s="226"/>
      <c r="LV703" s="226"/>
      <c r="LW703" s="226"/>
      <c r="LX703" s="226"/>
      <c r="LY703" s="226"/>
      <c r="LZ703" s="226"/>
      <c r="MA703" s="226"/>
      <c r="MB703" s="226"/>
      <c r="MC703" s="226"/>
      <c r="MD703" s="226"/>
      <c r="ME703" s="226"/>
      <c r="MF703" s="226"/>
      <c r="MG703" s="226"/>
      <c r="MH703" s="226"/>
      <c r="MI703" s="226"/>
      <c r="MJ703" s="226"/>
      <c r="MK703" s="226"/>
      <c r="ML703" s="226"/>
      <c r="MM703" s="226"/>
      <c r="MN703" s="226"/>
      <c r="MO703" s="226"/>
      <c r="MP703" s="226"/>
      <c r="MQ703" s="226"/>
      <c r="MR703" s="226"/>
      <c r="MS703" s="226"/>
      <c r="MT703" s="226"/>
      <c r="MU703" s="226"/>
      <c r="MV703" s="226"/>
      <c r="MW703" s="226"/>
      <c r="MX703" s="226"/>
      <c r="MY703" s="226"/>
      <c r="MZ703" s="226"/>
      <c r="NA703" s="226"/>
      <c r="NB703" s="226"/>
      <c r="NC703" s="226"/>
      <c r="ND703" s="226"/>
      <c r="NE703" s="226"/>
      <c r="NF703" s="226"/>
      <c r="NG703" s="226"/>
      <c r="NH703" s="226"/>
      <c r="NI703" s="226"/>
      <c r="NJ703" s="226"/>
      <c r="NK703" s="226"/>
      <c r="NL703" s="226"/>
      <c r="NM703" s="226"/>
      <c r="NN703" s="226"/>
      <c r="NO703" s="226"/>
      <c r="NP703" s="226"/>
      <c r="NQ703" s="226"/>
      <c r="NR703" s="226"/>
      <c r="NS703" s="226"/>
      <c r="NT703" s="226"/>
      <c r="NU703" s="226"/>
      <c r="NV703" s="226"/>
      <c r="NW703" s="226"/>
      <c r="NX703" s="226"/>
      <c r="NY703" s="226"/>
      <c r="NZ703" s="226"/>
      <c r="OA703" s="226"/>
      <c r="OB703" s="226"/>
      <c r="OC703" s="226"/>
      <c r="OD703" s="226"/>
      <c r="OE703" s="226"/>
      <c r="OF703" s="226"/>
      <c r="OG703" s="226"/>
      <c r="OH703" s="226"/>
      <c r="OI703" s="226"/>
      <c r="OJ703" s="226"/>
      <c r="OK703" s="226"/>
      <c r="OL703" s="226"/>
      <c r="OM703" s="226"/>
      <c r="ON703" s="226"/>
      <c r="OO703" s="226"/>
      <c r="OP703" s="226"/>
      <c r="OQ703" s="226"/>
      <c r="OR703" s="226"/>
      <c r="OS703" s="226"/>
      <c r="OT703" s="226"/>
      <c r="OU703" s="226"/>
      <c r="OV703" s="226"/>
      <c r="OW703" s="226"/>
      <c r="OX703" s="226"/>
      <c r="OY703" s="226"/>
      <c r="OZ703" s="226"/>
      <c r="PA703" s="226"/>
      <c r="PB703" s="226"/>
      <c r="PC703" s="226"/>
      <c r="PD703" s="226"/>
      <c r="PE703" s="226"/>
      <c r="PF703" s="226"/>
      <c r="PG703" s="226"/>
      <c r="PH703" s="226"/>
      <c r="PI703" s="226"/>
      <c r="PJ703" s="226"/>
      <c r="PK703" s="226"/>
      <c r="PL703" s="226"/>
      <c r="PM703" s="226"/>
      <c r="PN703" s="226"/>
      <c r="PO703" s="226"/>
      <c r="PP703" s="226"/>
      <c r="PQ703" s="226"/>
      <c r="PR703" s="226"/>
      <c r="PS703" s="226"/>
      <c r="PT703" s="226"/>
      <c r="PU703" s="226"/>
      <c r="PV703" s="226"/>
      <c r="PW703" s="226"/>
      <c r="PX703" s="226"/>
      <c r="PY703" s="226"/>
      <c r="PZ703" s="226"/>
      <c r="QA703" s="226"/>
      <c r="QB703" s="226"/>
      <c r="QC703" s="226"/>
      <c r="QD703" s="226"/>
      <c r="QE703" s="226"/>
      <c r="QF703" s="226"/>
      <c r="QG703" s="226"/>
      <c r="QH703" s="226"/>
      <c r="QI703" s="226"/>
      <c r="QJ703" s="226"/>
      <c r="QK703" s="226"/>
      <c r="QL703" s="226"/>
      <c r="QM703" s="226"/>
      <c r="QN703" s="226"/>
      <c r="QO703" s="226"/>
      <c r="QP703" s="226"/>
      <c r="QQ703" s="226"/>
      <c r="QR703" s="226"/>
      <c r="QS703" s="226"/>
      <c r="QT703" s="226"/>
      <c r="QU703" s="226"/>
      <c r="QV703" s="226"/>
      <c r="QW703" s="226"/>
      <c r="QX703" s="226"/>
      <c r="QY703" s="226"/>
      <c r="QZ703" s="226"/>
      <c r="RA703" s="226"/>
      <c r="RB703" s="226"/>
      <c r="RC703" s="226"/>
      <c r="RD703" s="226"/>
      <c r="RE703" s="226"/>
      <c r="RF703" s="226"/>
      <c r="RG703" s="226"/>
      <c r="RH703" s="226"/>
      <c r="RI703" s="226"/>
      <c r="RJ703" s="226"/>
      <c r="RK703" s="226"/>
      <c r="RL703" s="226"/>
      <c r="RM703" s="226"/>
      <c r="RN703" s="226"/>
      <c r="RO703" s="226"/>
      <c r="RP703" s="226"/>
      <c r="RQ703" s="226"/>
      <c r="RR703" s="226"/>
      <c r="RS703" s="226"/>
      <c r="RT703" s="226"/>
      <c r="RU703" s="226"/>
      <c r="RV703" s="226"/>
      <c r="RW703" s="226"/>
      <c r="RX703" s="226"/>
      <c r="RY703" s="226"/>
      <c r="RZ703" s="226"/>
      <c r="SA703" s="226"/>
      <c r="SB703" s="226"/>
      <c r="SC703" s="226"/>
      <c r="SD703" s="226"/>
      <c r="SE703" s="226"/>
      <c r="SF703" s="226"/>
      <c r="SG703" s="226"/>
      <c r="SH703" s="226"/>
      <c r="SI703" s="226"/>
      <c r="SJ703" s="226"/>
      <c r="SK703" s="226"/>
      <c r="SL703" s="226"/>
      <c r="SM703" s="226"/>
      <c r="SN703" s="226"/>
      <c r="SO703" s="226"/>
      <c r="SP703" s="226"/>
      <c r="SQ703" s="226"/>
      <c r="SR703" s="226"/>
      <c r="SS703" s="226"/>
      <c r="ST703" s="226"/>
      <c r="SU703" s="226"/>
      <c r="SV703" s="226"/>
      <c r="SW703" s="226"/>
      <c r="SX703" s="226"/>
      <c r="SY703" s="226"/>
      <c r="SZ703" s="226"/>
      <c r="TA703" s="226"/>
      <c r="TB703" s="226"/>
      <c r="TC703" s="226"/>
      <c r="TD703" s="226"/>
      <c r="TE703" s="226"/>
      <c r="TF703" s="226"/>
      <c r="TG703" s="226"/>
      <c r="TH703" s="226"/>
      <c r="TI703" s="226"/>
      <c r="TJ703" s="226"/>
      <c r="TK703" s="226"/>
      <c r="TL703" s="226"/>
      <c r="TM703" s="226"/>
      <c r="TN703" s="226"/>
      <c r="TO703" s="226"/>
      <c r="TP703" s="226"/>
      <c r="TQ703" s="226"/>
      <c r="TR703" s="226"/>
      <c r="TS703" s="226"/>
      <c r="TT703" s="226"/>
      <c r="TU703" s="226"/>
      <c r="TV703" s="226"/>
      <c r="TW703" s="226"/>
      <c r="TX703" s="226"/>
      <c r="TY703" s="226"/>
      <c r="TZ703" s="226"/>
      <c r="UA703" s="226"/>
      <c r="UB703" s="226"/>
      <c r="UC703" s="226"/>
      <c r="UD703" s="226"/>
      <c r="UE703" s="226"/>
      <c r="UF703" s="226"/>
      <c r="UG703" s="226"/>
      <c r="UH703" s="226"/>
      <c r="UI703" s="226"/>
      <c r="UJ703" s="226"/>
      <c r="UK703" s="226"/>
      <c r="UL703" s="226"/>
      <c r="UM703" s="226"/>
      <c r="UN703" s="226"/>
      <c r="UO703" s="226"/>
      <c r="UP703" s="226"/>
      <c r="UQ703" s="226"/>
      <c r="UR703" s="226"/>
      <c r="US703" s="226"/>
      <c r="UT703" s="226"/>
      <c r="UU703" s="226"/>
      <c r="UV703" s="226"/>
      <c r="UW703" s="226"/>
      <c r="UX703" s="226"/>
      <c r="UY703" s="226"/>
      <c r="UZ703" s="226"/>
      <c r="VA703" s="226"/>
      <c r="VB703" s="226"/>
      <c r="VC703" s="226"/>
      <c r="VD703" s="226"/>
      <c r="VE703" s="226"/>
      <c r="VF703" s="226"/>
      <c r="VG703" s="226"/>
      <c r="VH703" s="226"/>
      <c r="VI703" s="226"/>
      <c r="VJ703" s="226"/>
      <c r="VK703" s="226"/>
      <c r="VL703" s="226"/>
      <c r="VM703" s="226"/>
      <c r="VN703" s="226"/>
      <c r="VO703" s="226"/>
      <c r="VP703" s="226"/>
      <c r="VQ703" s="226"/>
      <c r="VR703" s="226"/>
      <c r="VS703" s="226"/>
      <c r="VT703" s="226"/>
      <c r="VU703" s="226"/>
      <c r="VV703" s="226"/>
      <c r="VW703" s="226"/>
      <c r="VX703" s="226"/>
      <c r="VY703" s="226"/>
      <c r="VZ703" s="226"/>
      <c r="WA703" s="226"/>
      <c r="WB703" s="226"/>
      <c r="WC703" s="226"/>
      <c r="WD703" s="226"/>
      <c r="WE703" s="226"/>
      <c r="WF703" s="226"/>
      <c r="WG703" s="226"/>
      <c r="WH703" s="226"/>
      <c r="WI703" s="226"/>
      <c r="WJ703" s="226"/>
      <c r="WK703" s="226"/>
      <c r="WL703" s="226"/>
      <c r="WM703" s="226"/>
      <c r="WN703" s="226"/>
      <c r="WO703" s="226"/>
      <c r="WP703" s="226"/>
      <c r="WQ703" s="226"/>
      <c r="WR703" s="226"/>
      <c r="WS703" s="226"/>
      <c r="WT703" s="226"/>
      <c r="WU703" s="226"/>
      <c r="WV703" s="226"/>
      <c r="WW703" s="226"/>
      <c r="WX703" s="226"/>
      <c r="WY703" s="226"/>
      <c r="WZ703" s="226"/>
      <c r="XA703" s="226"/>
      <c r="XB703" s="226"/>
      <c r="XC703" s="226"/>
      <c r="XD703" s="226"/>
      <c r="XE703" s="226"/>
      <c r="XF703" s="226"/>
      <c r="XG703" s="226"/>
      <c r="XH703" s="226"/>
      <c r="XI703" s="226"/>
      <c r="XJ703" s="226"/>
      <c r="XK703" s="226"/>
      <c r="XL703" s="226"/>
      <c r="XM703" s="226"/>
      <c r="XN703" s="226"/>
      <c r="XO703" s="226"/>
      <c r="XP703" s="226"/>
      <c r="XQ703" s="226"/>
      <c r="XR703" s="226"/>
      <c r="XS703" s="226"/>
      <c r="XT703" s="226"/>
      <c r="XU703" s="226"/>
      <c r="XV703" s="226"/>
      <c r="XW703" s="226"/>
      <c r="XX703" s="226"/>
      <c r="XY703" s="226"/>
      <c r="XZ703" s="226"/>
      <c r="YA703" s="226"/>
      <c r="YB703" s="226"/>
      <c r="YC703" s="226"/>
      <c r="YD703" s="226"/>
      <c r="YE703" s="226"/>
      <c r="YF703" s="226"/>
      <c r="YG703" s="226"/>
      <c r="YH703" s="226"/>
      <c r="YI703" s="226"/>
      <c r="YJ703" s="226"/>
      <c r="YK703" s="226"/>
      <c r="YL703" s="226"/>
      <c r="YM703" s="226"/>
      <c r="YN703" s="226"/>
      <c r="YO703" s="226"/>
      <c r="YP703" s="226"/>
      <c r="YQ703" s="226"/>
      <c r="YR703" s="226"/>
      <c r="YS703" s="226"/>
      <c r="YT703" s="226"/>
      <c r="YU703" s="226"/>
      <c r="YV703" s="226"/>
      <c r="YW703" s="226"/>
      <c r="YX703" s="226"/>
      <c r="YY703" s="226"/>
      <c r="YZ703" s="226"/>
      <c r="ZA703" s="226"/>
      <c r="ZB703" s="226"/>
      <c r="ZC703" s="226"/>
      <c r="ZD703" s="226"/>
      <c r="ZE703" s="226"/>
      <c r="ZF703" s="226"/>
      <c r="ZG703" s="226"/>
      <c r="ZH703" s="226"/>
      <c r="ZI703" s="226"/>
      <c r="ZJ703" s="226"/>
      <c r="ZK703" s="226"/>
      <c r="ZL703" s="226"/>
      <c r="ZM703" s="226"/>
      <c r="ZN703" s="226"/>
      <c r="ZO703" s="226"/>
      <c r="ZP703" s="226"/>
      <c r="ZQ703" s="226"/>
      <c r="ZR703" s="226"/>
      <c r="ZS703" s="226"/>
      <c r="ZT703" s="226"/>
      <c r="ZU703" s="226"/>
      <c r="ZV703" s="226"/>
      <c r="ZW703" s="226"/>
      <c r="ZX703" s="226"/>
      <c r="ZY703" s="226"/>
      <c r="ZZ703" s="226"/>
      <c r="AAA703" s="226"/>
      <c r="AAB703" s="226"/>
      <c r="AAC703" s="226"/>
      <c r="AAD703" s="226"/>
      <c r="AAE703" s="226"/>
      <c r="AAF703" s="226"/>
      <c r="AAG703" s="226"/>
      <c r="AAH703" s="226"/>
      <c r="AAI703" s="226"/>
      <c r="AAJ703" s="226"/>
      <c r="AAK703" s="226"/>
      <c r="AAL703" s="226"/>
      <c r="AAM703" s="226"/>
      <c r="AAN703" s="226"/>
      <c r="AAO703" s="226"/>
      <c r="AAP703" s="226"/>
      <c r="AAQ703" s="226"/>
      <c r="AAR703" s="226"/>
      <c r="AAS703" s="226"/>
      <c r="AAT703" s="226"/>
      <c r="AAU703" s="226"/>
      <c r="AAV703" s="226"/>
      <c r="AAW703" s="226"/>
      <c r="AAX703" s="226"/>
      <c r="AAY703" s="226"/>
      <c r="AAZ703" s="226"/>
      <c r="ABA703" s="226"/>
      <c r="ABB703" s="226"/>
      <c r="ABC703" s="226"/>
      <c r="ABD703" s="226"/>
      <c r="ABE703" s="226"/>
      <c r="ABF703" s="226"/>
      <c r="ABG703" s="226"/>
      <c r="ABH703" s="226"/>
      <c r="ABI703" s="226"/>
      <c r="ABJ703" s="226"/>
      <c r="ABK703" s="226"/>
      <c r="ABL703" s="226"/>
      <c r="ABM703" s="226"/>
      <c r="ABN703" s="226"/>
      <c r="ABO703" s="226"/>
      <c r="ABP703" s="226"/>
      <c r="ABQ703" s="226"/>
      <c r="ABR703" s="226"/>
      <c r="ABS703" s="226"/>
      <c r="ABT703" s="226"/>
      <c r="ABU703" s="226"/>
      <c r="ABV703" s="226"/>
      <c r="ABW703" s="226"/>
      <c r="ABX703" s="226"/>
      <c r="ABY703" s="226"/>
      <c r="ABZ703" s="226"/>
      <c r="ACA703" s="226"/>
      <c r="ACB703" s="226"/>
      <c r="ACC703" s="226"/>
      <c r="ACD703" s="226"/>
      <c r="ACE703" s="226"/>
      <c r="ACF703" s="226"/>
      <c r="ACG703" s="226"/>
      <c r="ACH703" s="226"/>
      <c r="ACI703" s="226"/>
      <c r="ACJ703" s="226"/>
      <c r="ACK703" s="226"/>
      <c r="ACL703" s="226"/>
      <c r="ACM703" s="226"/>
      <c r="ACN703" s="226"/>
      <c r="ACO703" s="226"/>
      <c r="ACP703" s="226"/>
      <c r="ACQ703" s="226"/>
      <c r="ACR703" s="226"/>
      <c r="ACS703" s="226"/>
      <c r="ACT703" s="226"/>
      <c r="ACU703" s="226"/>
      <c r="ACV703" s="226"/>
      <c r="ACW703" s="226"/>
      <c r="ACX703" s="226"/>
      <c r="ACY703" s="226"/>
      <c r="ACZ703" s="226"/>
      <c r="ADA703" s="226"/>
      <c r="ADB703" s="226"/>
      <c r="ADC703" s="226"/>
      <c r="ADD703" s="226"/>
      <c r="ADE703" s="226"/>
      <c r="ADF703" s="226"/>
      <c r="ADG703" s="226"/>
      <c r="ADH703" s="226"/>
      <c r="ADI703" s="226"/>
      <c r="ADJ703" s="226"/>
      <c r="ADK703" s="226"/>
      <c r="ADL703" s="226"/>
      <c r="ADM703" s="226"/>
      <c r="ADN703" s="226"/>
      <c r="ADO703" s="226"/>
      <c r="ADP703" s="226"/>
      <c r="ADQ703" s="226"/>
      <c r="ADR703" s="226"/>
      <c r="ADS703" s="226"/>
      <c r="ADT703" s="226"/>
      <c r="ADU703" s="226"/>
      <c r="ADV703" s="226"/>
      <c r="ADW703" s="226"/>
      <c r="ADX703" s="226"/>
      <c r="ADY703" s="226"/>
      <c r="ADZ703" s="226"/>
      <c r="AEA703" s="226"/>
      <c r="AEB703" s="226"/>
      <c r="AEC703" s="226"/>
      <c r="AED703" s="226"/>
      <c r="AEE703" s="226"/>
      <c r="AEF703" s="226"/>
      <c r="AEG703" s="226"/>
      <c r="AEH703" s="226"/>
      <c r="AEI703" s="226"/>
      <c r="AEJ703" s="226"/>
      <c r="AEK703" s="226"/>
      <c r="AEL703" s="226"/>
      <c r="AEM703" s="226"/>
      <c r="AEN703" s="226"/>
      <c r="AEO703" s="226"/>
      <c r="AEP703" s="226"/>
      <c r="AEQ703" s="226"/>
      <c r="AER703" s="226"/>
      <c r="AES703" s="226"/>
      <c r="AET703" s="226"/>
      <c r="AEU703" s="226"/>
      <c r="AEV703" s="226"/>
      <c r="AEW703" s="226"/>
      <c r="AEX703" s="226"/>
      <c r="AEY703" s="226"/>
      <c r="AEZ703" s="226"/>
      <c r="AFA703" s="226"/>
      <c r="AFB703" s="226"/>
      <c r="AFC703" s="226"/>
      <c r="AFD703" s="226"/>
      <c r="AFE703" s="226"/>
      <c r="AFF703" s="226"/>
      <c r="AFG703" s="226"/>
      <c r="AFH703" s="226"/>
      <c r="AFI703" s="226"/>
      <c r="AFJ703" s="226"/>
      <c r="AFK703" s="226"/>
      <c r="AFL703" s="226"/>
      <c r="AFM703" s="226"/>
      <c r="AFN703" s="226"/>
      <c r="AFO703" s="226"/>
      <c r="AFP703" s="226"/>
      <c r="AFQ703" s="226"/>
      <c r="AFR703" s="226"/>
      <c r="AFS703" s="226"/>
      <c r="AFT703" s="226"/>
      <c r="AFU703" s="226"/>
      <c r="AFV703" s="226"/>
      <c r="AFW703" s="226"/>
      <c r="AFX703" s="226"/>
      <c r="AFY703" s="226"/>
      <c r="AFZ703" s="226"/>
      <c r="AGA703" s="226"/>
      <c r="AGB703" s="226"/>
      <c r="AGC703" s="226"/>
      <c r="AGD703" s="226"/>
      <c r="AGE703" s="226"/>
      <c r="AGF703" s="226"/>
      <c r="AGG703" s="226"/>
      <c r="AGH703" s="226"/>
      <c r="AGI703" s="226"/>
      <c r="AGJ703" s="226"/>
      <c r="AGK703" s="226"/>
      <c r="AGL703" s="226"/>
      <c r="AGM703" s="226"/>
      <c r="AGN703" s="226"/>
      <c r="AGO703" s="226"/>
      <c r="AGP703" s="226"/>
      <c r="AGQ703" s="226"/>
      <c r="AGR703" s="226"/>
      <c r="AGS703" s="226"/>
      <c r="AGT703" s="226"/>
      <c r="AGU703" s="226"/>
      <c r="AGV703" s="226"/>
      <c r="AGW703" s="226"/>
      <c r="AGX703" s="226"/>
      <c r="AGY703" s="226"/>
      <c r="AGZ703" s="226"/>
      <c r="AHA703" s="226"/>
      <c r="AHB703" s="226"/>
      <c r="AHC703" s="226"/>
      <c r="AHD703" s="226"/>
      <c r="AHE703" s="226"/>
      <c r="AHF703" s="226"/>
      <c r="AHG703" s="226"/>
      <c r="AHH703" s="226"/>
      <c r="AHI703" s="226"/>
      <c r="AHJ703" s="226"/>
      <c r="AHK703" s="226"/>
      <c r="AHL703" s="226"/>
      <c r="AHM703" s="226"/>
      <c r="AHN703" s="226"/>
      <c r="AHO703" s="226"/>
      <c r="AHP703" s="226"/>
      <c r="AHQ703" s="226"/>
      <c r="AHR703" s="226"/>
      <c r="AHS703" s="226"/>
      <c r="AHT703" s="226"/>
      <c r="AHU703" s="226"/>
      <c r="AHV703" s="226"/>
      <c r="AHW703" s="226"/>
      <c r="AHX703" s="226"/>
      <c r="AHY703" s="226"/>
      <c r="AHZ703" s="226"/>
      <c r="AIA703" s="226"/>
      <c r="AIB703" s="226"/>
      <c r="AIC703" s="226"/>
      <c r="AID703" s="226"/>
      <c r="AIE703" s="226"/>
      <c r="AIF703" s="226"/>
      <c r="AIG703" s="226"/>
      <c r="AIH703" s="226"/>
      <c r="AII703" s="226"/>
      <c r="AIJ703" s="226"/>
      <c r="AIK703" s="226"/>
      <c r="AIL703" s="226"/>
      <c r="AIM703" s="226"/>
      <c r="AIN703" s="226"/>
      <c r="AIO703" s="226"/>
      <c r="AIP703" s="226"/>
      <c r="AIQ703" s="226"/>
      <c r="AIR703" s="226"/>
      <c r="AIS703" s="226"/>
      <c r="AIT703" s="226"/>
      <c r="AIU703" s="226"/>
      <c r="AIV703" s="226"/>
      <c r="AIW703" s="226"/>
      <c r="AIX703" s="226"/>
      <c r="AIY703" s="226"/>
      <c r="AIZ703" s="226"/>
      <c r="AJA703" s="226"/>
      <c r="AJB703" s="226"/>
      <c r="AJC703" s="226"/>
      <c r="AJD703" s="226"/>
      <c r="AJE703" s="226"/>
      <c r="AJF703" s="226"/>
      <c r="AJG703" s="226"/>
      <c r="AJH703" s="226"/>
      <c r="AJI703" s="226"/>
      <c r="AJJ703" s="226"/>
      <c r="AJK703" s="226"/>
      <c r="AJL703" s="226"/>
      <c r="AJM703" s="226"/>
      <c r="AJN703" s="226"/>
      <c r="AJO703" s="226"/>
      <c r="AJP703" s="226"/>
      <c r="AJQ703" s="226"/>
      <c r="AJR703" s="226"/>
      <c r="AJS703" s="226"/>
      <c r="AJT703" s="226"/>
      <c r="AJU703" s="226"/>
      <c r="AJV703" s="226"/>
      <c r="AJW703" s="226"/>
      <c r="AJX703" s="226"/>
      <c r="AJY703" s="226"/>
      <c r="AJZ703" s="226"/>
      <c r="AKA703" s="226"/>
      <c r="AKB703" s="226"/>
      <c r="AKC703" s="226"/>
      <c r="AKD703" s="226"/>
      <c r="AKE703" s="226"/>
      <c r="AKF703" s="226"/>
      <c r="AKG703" s="226"/>
      <c r="AKH703" s="226"/>
      <c r="AKI703" s="226"/>
      <c r="AKJ703" s="226"/>
      <c r="AKK703" s="226"/>
      <c r="AKL703" s="226"/>
      <c r="AKM703" s="226"/>
      <c r="AKN703" s="226"/>
      <c r="AKO703" s="226"/>
      <c r="AKP703" s="226"/>
      <c r="AKQ703" s="226"/>
      <c r="AKR703" s="226"/>
      <c r="AKS703" s="226"/>
      <c r="AKT703" s="226"/>
      <c r="AKU703" s="226"/>
      <c r="AKV703" s="226"/>
      <c r="AKW703" s="226"/>
      <c r="AKX703" s="226"/>
      <c r="AKY703" s="226"/>
      <c r="AKZ703" s="226"/>
      <c r="ALA703" s="226"/>
      <c r="ALB703" s="226"/>
      <c r="ALC703" s="226"/>
      <c r="ALD703" s="226"/>
      <c r="ALE703" s="226"/>
      <c r="ALF703" s="226"/>
      <c r="ALG703" s="226"/>
      <c r="ALH703" s="226"/>
      <c r="ALI703" s="226"/>
      <c r="ALJ703" s="226"/>
      <c r="ALK703" s="226"/>
      <c r="ALL703" s="226"/>
      <c r="ALM703" s="226"/>
      <c r="ALN703" s="226"/>
      <c r="ALO703" s="226"/>
      <c r="ALP703" s="226"/>
      <c r="ALQ703" s="226"/>
      <c r="ALR703" s="226"/>
      <c r="ALS703" s="226"/>
      <c r="ALT703" s="226"/>
      <c r="ALU703" s="226"/>
      <c r="ALV703" s="226"/>
      <c r="ALW703" s="226"/>
      <c r="ALX703" s="226"/>
      <c r="ALY703" s="226"/>
      <c r="ALZ703" s="226"/>
      <c r="AMA703" s="226"/>
      <c r="AMB703" s="226"/>
      <c r="AMC703" s="226"/>
      <c r="AMD703" s="226"/>
      <c r="AME703" s="226"/>
      <c r="AMF703" s="226"/>
      <c r="AMG703" s="226"/>
      <c r="AMH703" s="226"/>
      <c r="AMI703" s="226"/>
      <c r="AMJ703" s="226"/>
      <c r="AMK703" s="226"/>
      <c r="AML703" s="226"/>
      <c r="AMM703" s="226"/>
      <c r="AMN703" s="226"/>
      <c r="AMO703" s="226"/>
      <c r="AMP703" s="226"/>
      <c r="AMQ703" s="226"/>
      <c r="AMR703" s="226"/>
      <c r="AMS703" s="226"/>
      <c r="AMT703" s="226"/>
      <c r="AMU703" s="226"/>
      <c r="AMV703" s="226"/>
      <c r="AMW703" s="226"/>
      <c r="AMX703" s="226"/>
    </row>
    <row r="704" spans="1:1038" s="398" customFormat="1" ht="18" customHeight="1">
      <c r="A704" s="548"/>
      <c r="B704" s="543"/>
      <c r="C704" s="226"/>
      <c r="D704" s="225"/>
      <c r="E704" s="226">
        <v>90</v>
      </c>
      <c r="F704" s="226">
        <v>2</v>
      </c>
      <c r="G704" s="391" t="str">
        <f t="shared" ref="G704" si="408">E704&amp;"-"&amp;F704</f>
        <v>90-2</v>
      </c>
      <c r="H704" s="226">
        <v>52</v>
      </c>
      <c r="I704" s="226">
        <v>54</v>
      </c>
      <c r="J704" s="544">
        <f t="shared" si="396"/>
        <v>0</v>
      </c>
      <c r="K704" s="545"/>
      <c r="L704" s="171">
        <f>(VLOOKUP($G704,Depth_Lookup!$A$3:$J$410,10,FALSE))+(H704/100)</f>
        <v>231.82000000000002</v>
      </c>
      <c r="M704" s="171">
        <f>(VLOOKUP($G704,Depth_Lookup!$A$3:$J$410,10,FALSE))+(I704/100)</f>
        <v>231.84</v>
      </c>
      <c r="N704" s="232"/>
      <c r="O704" s="226"/>
      <c r="P704" s="226"/>
      <c r="Q704" s="226"/>
      <c r="R704" s="391" t="s">
        <v>2380</v>
      </c>
      <c r="S704" s="226"/>
      <c r="T704" s="226"/>
      <c r="U704" s="226"/>
      <c r="V704" s="226"/>
      <c r="W704" s="226"/>
      <c r="X704" s="392"/>
      <c r="Y704" s="226"/>
      <c r="Z704" s="226"/>
      <c r="AA704" s="226"/>
      <c r="AB704" s="226"/>
      <c r="AC704" s="226"/>
      <c r="AD704" s="226"/>
      <c r="AE704" s="393"/>
      <c r="AF704" s="391"/>
      <c r="AG704" s="394"/>
      <c r="AH704" s="226"/>
      <c r="AI704" s="257"/>
      <c r="AJ704" s="226"/>
      <c r="AK704" s="226"/>
      <c r="AL704" s="226"/>
      <c r="AM704" s="226"/>
      <c r="AN704" s="226"/>
      <c r="AO704" s="257"/>
      <c r="AP704" s="226"/>
      <c r="AQ704" s="226"/>
      <c r="AR704" s="226"/>
      <c r="AS704" s="226"/>
      <c r="AT704" s="226"/>
      <c r="AU704" s="257"/>
      <c r="AV704" s="226"/>
      <c r="AW704" s="226"/>
      <c r="AX704" s="226"/>
      <c r="AY704" s="226"/>
      <c r="AZ704" s="226"/>
      <c r="BA704" s="257"/>
      <c r="BB704" s="226"/>
      <c r="BC704" s="226"/>
      <c r="BD704" s="226"/>
      <c r="BE704" s="226"/>
      <c r="BF704" s="226"/>
      <c r="BG704" s="257"/>
      <c r="BH704" s="226"/>
      <c r="BI704" s="226"/>
      <c r="BJ704" s="226"/>
      <c r="BK704" s="226"/>
      <c r="BL704" s="226"/>
      <c r="BM704" s="257"/>
      <c r="BN704" s="226"/>
      <c r="BO704" s="226"/>
      <c r="BP704" s="226"/>
      <c r="BQ704" s="226"/>
      <c r="BR704" s="226"/>
      <c r="BS704" s="226"/>
      <c r="BT704" s="226"/>
      <c r="BU704" s="226"/>
      <c r="BV704" s="226"/>
      <c r="BW704" s="226"/>
      <c r="BX704" s="226"/>
      <c r="BY704" s="257"/>
      <c r="BZ704" s="226"/>
      <c r="CA704" s="226"/>
      <c r="CB704" s="226"/>
      <c r="CC704" s="226"/>
      <c r="CD704" s="226"/>
      <c r="CE704" s="226"/>
      <c r="CF704" s="399"/>
      <c r="CG704" s="259"/>
      <c r="CH704" s="150"/>
      <c r="CI704" s="150"/>
      <c r="CJ704" s="150"/>
      <c r="CK704" s="158"/>
      <c r="CL704" s="395"/>
      <c r="CM704" s="395"/>
      <c r="CN704" s="395"/>
      <c r="CO704" s="395"/>
      <c r="CP704" s="395"/>
      <c r="CQ704" s="395"/>
      <c r="CR704" s="395"/>
      <c r="CS704" s="395"/>
      <c r="CT704" s="395"/>
      <c r="CU704" s="395"/>
      <c r="CV704" s="395"/>
      <c r="CW704" s="395"/>
      <c r="CX704" s="395"/>
      <c r="CY704" s="395"/>
      <c r="CZ704" s="395"/>
      <c r="DA704" s="395"/>
      <c r="DB704" s="395"/>
      <c r="DC704" s="257"/>
      <c r="DD704" s="395"/>
      <c r="DE704" s="395"/>
      <c r="DF704" s="395"/>
      <c r="DG704" s="395"/>
      <c r="DH704" s="395"/>
      <c r="DI704" s="395"/>
      <c r="DJ704" s="395"/>
      <c r="DK704" s="396"/>
      <c r="DL704" s="259"/>
      <c r="DM704" s="395"/>
      <c r="DN704" s="395"/>
      <c r="DO704" s="397"/>
      <c r="DQ704" s="259"/>
      <c r="DR704" s="397"/>
      <c r="DS704" s="259"/>
      <c r="DT704" s="263"/>
      <c r="DU704" s="256"/>
      <c r="DV704" s="256"/>
      <c r="DW704" s="400"/>
      <c r="DX704" s="155"/>
      <c r="DY704" s="155"/>
      <c r="DZ704" s="546"/>
      <c r="EA704" s="104"/>
      <c r="EB704" s="256"/>
      <c r="EC704" s="104"/>
      <c r="ED704" s="229" t="s">
        <v>2517</v>
      </c>
      <c r="EE704" s="401"/>
      <c r="EF704" s="402"/>
      <c r="EG704" s="401"/>
      <c r="EH704" s="403"/>
      <c r="EI704" s="404"/>
      <c r="EJ704" s="405"/>
      <c r="EK704" s="406"/>
      <c r="EL704" s="401"/>
      <c r="EM704" s="403"/>
      <c r="EN704" s="403" t="s">
        <v>1448</v>
      </c>
      <c r="EO704" s="407">
        <v>1.7</v>
      </c>
      <c r="EP704" s="407" t="s">
        <v>2202</v>
      </c>
      <c r="EQ704" s="407" t="s">
        <v>2379</v>
      </c>
      <c r="ER704" s="407"/>
      <c r="ES704" s="407"/>
      <c r="ET704" s="407"/>
      <c r="EU704" s="407"/>
      <c r="EV704" s="408">
        <v>26</v>
      </c>
      <c r="EW704" s="408">
        <v>270</v>
      </c>
      <c r="EX704" s="408">
        <v>26</v>
      </c>
      <c r="EY704" s="408">
        <v>0</v>
      </c>
      <c r="EZ704" s="192">
        <f t="shared" si="313"/>
        <v>135</v>
      </c>
      <c r="FA704" s="192">
        <f t="shared" si="314"/>
        <v>135</v>
      </c>
      <c r="FB704" s="192">
        <f t="shared" si="315"/>
        <v>55.403717284473018</v>
      </c>
      <c r="FC704" s="192">
        <f t="shared" si="316"/>
        <v>225</v>
      </c>
      <c r="FD704" s="192">
        <f t="shared" si="317"/>
        <v>34.596282715526982</v>
      </c>
      <c r="FE704" s="193">
        <f t="shared" si="318"/>
        <v>315</v>
      </c>
      <c r="FF704" s="194">
        <f t="shared" si="319"/>
        <v>34.596282715526982</v>
      </c>
      <c r="FG704" s="401"/>
      <c r="FH704" s="403"/>
      <c r="FI704" s="778">
        <f t="shared" si="324"/>
        <v>1.7</v>
      </c>
      <c r="FJ704" s="779">
        <f t="shared" si="325"/>
        <v>34.596282715526982</v>
      </c>
      <c r="FK704" s="779">
        <f t="shared" si="326"/>
        <v>55.403717284473018</v>
      </c>
      <c r="FL704" s="780">
        <f t="shared" si="327"/>
        <v>0.96697728445814601</v>
      </c>
      <c r="FM704" s="169">
        <f t="shared" si="328"/>
        <v>0.82317320785304171</v>
      </c>
      <c r="FN704" s="783">
        <f t="shared" si="329"/>
        <v>1.3993944533501708</v>
      </c>
      <c r="FO704" s="226"/>
      <c r="FP704" s="226"/>
      <c r="FQ704" s="226"/>
      <c r="FR704" s="226"/>
      <c r="FS704" s="226"/>
      <c r="FT704" s="226"/>
      <c r="FU704" s="226"/>
      <c r="FV704" s="226"/>
      <c r="FW704" s="226"/>
      <c r="FX704" s="226"/>
      <c r="FY704" s="226"/>
      <c r="FZ704" s="226"/>
      <c r="GA704" s="226"/>
      <c r="GB704" s="226"/>
      <c r="GC704" s="226"/>
      <c r="GD704" s="226"/>
      <c r="GE704" s="226"/>
      <c r="GF704" s="226"/>
      <c r="GG704" s="226"/>
      <c r="GH704" s="226"/>
      <c r="GI704" s="226"/>
      <c r="GJ704" s="226"/>
      <c r="GK704" s="226"/>
      <c r="GL704" s="226"/>
      <c r="GM704" s="226"/>
      <c r="GN704" s="226"/>
      <c r="GO704" s="226"/>
      <c r="GP704" s="226"/>
      <c r="GQ704" s="226"/>
      <c r="GR704" s="226"/>
      <c r="GS704" s="226"/>
      <c r="GT704" s="226"/>
      <c r="GU704" s="226"/>
      <c r="GV704" s="226"/>
      <c r="GW704" s="226"/>
      <c r="GX704" s="226"/>
      <c r="GY704" s="226"/>
      <c r="GZ704" s="226"/>
      <c r="HA704" s="226"/>
      <c r="HB704" s="226"/>
      <c r="HC704" s="226"/>
      <c r="HD704" s="226"/>
      <c r="HE704" s="226"/>
      <c r="HF704" s="226"/>
      <c r="HG704" s="226"/>
      <c r="HH704" s="226"/>
      <c r="HI704" s="226"/>
      <c r="HJ704" s="226"/>
      <c r="HK704" s="226"/>
      <c r="HL704" s="226"/>
      <c r="HM704" s="226"/>
      <c r="HN704" s="226"/>
      <c r="HO704" s="226"/>
      <c r="HP704" s="226"/>
      <c r="HQ704" s="226"/>
      <c r="HR704" s="226"/>
      <c r="HS704" s="226"/>
      <c r="HT704" s="226"/>
      <c r="HU704" s="226"/>
      <c r="HV704" s="226"/>
      <c r="HW704" s="226"/>
      <c r="HX704" s="226"/>
      <c r="HY704" s="226"/>
      <c r="HZ704" s="226"/>
      <c r="IA704" s="226"/>
      <c r="IB704" s="226"/>
      <c r="IC704" s="226"/>
      <c r="ID704" s="226"/>
      <c r="IE704" s="226"/>
      <c r="IF704" s="226"/>
      <c r="IG704" s="226"/>
      <c r="IH704" s="226"/>
      <c r="II704" s="226"/>
      <c r="IJ704" s="226"/>
      <c r="IK704" s="226"/>
      <c r="IL704" s="226"/>
      <c r="IM704" s="226"/>
      <c r="IN704" s="226"/>
      <c r="IO704" s="226"/>
      <c r="IP704" s="226"/>
      <c r="IQ704" s="226"/>
      <c r="IR704" s="226"/>
      <c r="IS704" s="226"/>
      <c r="IT704" s="226"/>
      <c r="IU704" s="226"/>
      <c r="IV704" s="226"/>
      <c r="IW704" s="226"/>
      <c r="IX704" s="226"/>
      <c r="IY704" s="226"/>
      <c r="IZ704" s="226"/>
      <c r="JA704" s="226"/>
      <c r="JB704" s="226"/>
      <c r="JC704" s="226"/>
      <c r="JD704" s="226"/>
      <c r="JE704" s="226"/>
      <c r="JF704" s="226"/>
      <c r="JG704" s="226"/>
      <c r="JH704" s="226"/>
      <c r="JI704" s="226"/>
      <c r="JJ704" s="226"/>
      <c r="JK704" s="226"/>
      <c r="JL704" s="226"/>
      <c r="JM704" s="226"/>
      <c r="JN704" s="226"/>
      <c r="JO704" s="226"/>
      <c r="JP704" s="226"/>
      <c r="JQ704" s="226"/>
      <c r="JR704" s="226"/>
      <c r="JS704" s="226"/>
      <c r="JT704" s="226"/>
      <c r="JU704" s="226"/>
      <c r="JV704" s="226"/>
      <c r="JW704" s="226"/>
      <c r="JX704" s="226"/>
      <c r="JY704" s="226"/>
      <c r="JZ704" s="226"/>
      <c r="KA704" s="226"/>
      <c r="KB704" s="226"/>
      <c r="KC704" s="226"/>
      <c r="KD704" s="226"/>
      <c r="KE704" s="226"/>
      <c r="KF704" s="226"/>
      <c r="KG704" s="226"/>
      <c r="KH704" s="226"/>
      <c r="KI704" s="226"/>
      <c r="KJ704" s="226"/>
      <c r="KK704" s="226"/>
      <c r="KL704" s="226"/>
      <c r="KM704" s="226"/>
      <c r="KN704" s="226"/>
      <c r="KO704" s="226"/>
      <c r="KP704" s="226"/>
      <c r="KQ704" s="226"/>
      <c r="KR704" s="226"/>
      <c r="KS704" s="226"/>
      <c r="KT704" s="226"/>
      <c r="KU704" s="226"/>
      <c r="KV704" s="226"/>
      <c r="KW704" s="226"/>
      <c r="KX704" s="226"/>
      <c r="KY704" s="226"/>
      <c r="KZ704" s="226"/>
      <c r="LA704" s="226"/>
      <c r="LB704" s="226"/>
      <c r="LC704" s="226"/>
      <c r="LD704" s="226"/>
      <c r="LE704" s="226"/>
      <c r="LF704" s="226"/>
      <c r="LG704" s="226"/>
      <c r="LH704" s="226"/>
      <c r="LI704" s="226"/>
      <c r="LJ704" s="226"/>
      <c r="LK704" s="226"/>
      <c r="LL704" s="226"/>
      <c r="LM704" s="226"/>
      <c r="LN704" s="226"/>
      <c r="LO704" s="226"/>
      <c r="LP704" s="226"/>
      <c r="LQ704" s="226"/>
      <c r="LR704" s="226"/>
      <c r="LS704" s="226"/>
      <c r="LT704" s="226"/>
      <c r="LU704" s="226"/>
      <c r="LV704" s="226"/>
      <c r="LW704" s="226"/>
      <c r="LX704" s="226"/>
      <c r="LY704" s="226"/>
      <c r="LZ704" s="226"/>
      <c r="MA704" s="226"/>
      <c r="MB704" s="226"/>
      <c r="MC704" s="226"/>
      <c r="MD704" s="226"/>
      <c r="ME704" s="226"/>
      <c r="MF704" s="226"/>
      <c r="MG704" s="226"/>
      <c r="MH704" s="226"/>
      <c r="MI704" s="226"/>
      <c r="MJ704" s="226"/>
      <c r="MK704" s="226"/>
      <c r="ML704" s="226"/>
      <c r="MM704" s="226"/>
      <c r="MN704" s="226"/>
      <c r="MO704" s="226"/>
      <c r="MP704" s="226"/>
      <c r="MQ704" s="226"/>
      <c r="MR704" s="226"/>
      <c r="MS704" s="226"/>
      <c r="MT704" s="226"/>
      <c r="MU704" s="226"/>
      <c r="MV704" s="226"/>
      <c r="MW704" s="226"/>
      <c r="MX704" s="226"/>
      <c r="MY704" s="226"/>
      <c r="MZ704" s="226"/>
      <c r="NA704" s="226"/>
      <c r="NB704" s="226"/>
      <c r="NC704" s="226"/>
      <c r="ND704" s="226"/>
      <c r="NE704" s="226"/>
      <c r="NF704" s="226"/>
      <c r="NG704" s="226"/>
      <c r="NH704" s="226"/>
      <c r="NI704" s="226"/>
      <c r="NJ704" s="226"/>
      <c r="NK704" s="226"/>
      <c r="NL704" s="226"/>
      <c r="NM704" s="226"/>
      <c r="NN704" s="226"/>
      <c r="NO704" s="226"/>
      <c r="NP704" s="226"/>
      <c r="NQ704" s="226"/>
      <c r="NR704" s="226"/>
      <c r="NS704" s="226"/>
      <c r="NT704" s="226"/>
      <c r="NU704" s="226"/>
      <c r="NV704" s="226"/>
      <c r="NW704" s="226"/>
      <c r="NX704" s="226"/>
      <c r="NY704" s="226"/>
      <c r="NZ704" s="226"/>
      <c r="OA704" s="226"/>
      <c r="OB704" s="226"/>
      <c r="OC704" s="226"/>
      <c r="OD704" s="226"/>
      <c r="OE704" s="226"/>
      <c r="OF704" s="226"/>
      <c r="OG704" s="226"/>
      <c r="OH704" s="226"/>
      <c r="OI704" s="226"/>
      <c r="OJ704" s="226"/>
      <c r="OK704" s="226"/>
      <c r="OL704" s="226"/>
      <c r="OM704" s="226"/>
      <c r="ON704" s="226"/>
      <c r="OO704" s="226"/>
      <c r="OP704" s="226"/>
      <c r="OQ704" s="226"/>
      <c r="OR704" s="226"/>
      <c r="OS704" s="226"/>
      <c r="OT704" s="226"/>
      <c r="OU704" s="226"/>
      <c r="OV704" s="226"/>
      <c r="OW704" s="226"/>
      <c r="OX704" s="226"/>
      <c r="OY704" s="226"/>
      <c r="OZ704" s="226"/>
      <c r="PA704" s="226"/>
      <c r="PB704" s="226"/>
      <c r="PC704" s="226"/>
      <c r="PD704" s="226"/>
      <c r="PE704" s="226"/>
      <c r="PF704" s="226"/>
      <c r="PG704" s="226"/>
      <c r="PH704" s="226"/>
      <c r="PI704" s="226"/>
      <c r="PJ704" s="226"/>
      <c r="PK704" s="226"/>
      <c r="PL704" s="226"/>
      <c r="PM704" s="226"/>
      <c r="PN704" s="226"/>
      <c r="PO704" s="226"/>
      <c r="PP704" s="226"/>
      <c r="PQ704" s="226"/>
      <c r="PR704" s="226"/>
      <c r="PS704" s="226"/>
      <c r="PT704" s="226"/>
      <c r="PU704" s="226"/>
      <c r="PV704" s="226"/>
      <c r="PW704" s="226"/>
      <c r="PX704" s="226"/>
      <c r="PY704" s="226"/>
      <c r="PZ704" s="226"/>
      <c r="QA704" s="226"/>
      <c r="QB704" s="226"/>
      <c r="QC704" s="226"/>
      <c r="QD704" s="226"/>
      <c r="QE704" s="226"/>
      <c r="QF704" s="226"/>
      <c r="QG704" s="226"/>
      <c r="QH704" s="226"/>
      <c r="QI704" s="226"/>
      <c r="QJ704" s="226"/>
      <c r="QK704" s="226"/>
      <c r="QL704" s="226"/>
      <c r="QM704" s="226"/>
      <c r="QN704" s="226"/>
      <c r="QO704" s="226"/>
      <c r="QP704" s="226"/>
      <c r="QQ704" s="226"/>
      <c r="QR704" s="226"/>
      <c r="QS704" s="226"/>
      <c r="QT704" s="226"/>
      <c r="QU704" s="226"/>
      <c r="QV704" s="226"/>
      <c r="QW704" s="226"/>
      <c r="QX704" s="226"/>
      <c r="QY704" s="226"/>
      <c r="QZ704" s="226"/>
      <c r="RA704" s="226"/>
      <c r="RB704" s="226"/>
      <c r="RC704" s="226"/>
      <c r="RD704" s="226"/>
      <c r="RE704" s="226"/>
      <c r="RF704" s="226"/>
      <c r="RG704" s="226"/>
      <c r="RH704" s="226"/>
      <c r="RI704" s="226"/>
      <c r="RJ704" s="226"/>
      <c r="RK704" s="226"/>
      <c r="RL704" s="226"/>
      <c r="RM704" s="226"/>
      <c r="RN704" s="226"/>
      <c r="RO704" s="226"/>
      <c r="RP704" s="226"/>
      <c r="RQ704" s="226"/>
      <c r="RR704" s="226"/>
      <c r="RS704" s="226"/>
      <c r="RT704" s="226"/>
      <c r="RU704" s="226"/>
      <c r="RV704" s="226"/>
      <c r="RW704" s="226"/>
      <c r="RX704" s="226"/>
      <c r="RY704" s="226"/>
      <c r="RZ704" s="226"/>
      <c r="SA704" s="226"/>
      <c r="SB704" s="226"/>
      <c r="SC704" s="226"/>
      <c r="SD704" s="226"/>
      <c r="SE704" s="226"/>
      <c r="SF704" s="226"/>
      <c r="SG704" s="226"/>
      <c r="SH704" s="226"/>
      <c r="SI704" s="226"/>
      <c r="SJ704" s="226"/>
      <c r="SK704" s="226"/>
      <c r="SL704" s="226"/>
      <c r="SM704" s="226"/>
      <c r="SN704" s="226"/>
      <c r="SO704" s="226"/>
      <c r="SP704" s="226"/>
      <c r="SQ704" s="226"/>
      <c r="SR704" s="226"/>
      <c r="SS704" s="226"/>
      <c r="ST704" s="226"/>
      <c r="SU704" s="226"/>
      <c r="SV704" s="226"/>
      <c r="SW704" s="226"/>
      <c r="SX704" s="226"/>
      <c r="SY704" s="226"/>
      <c r="SZ704" s="226"/>
      <c r="TA704" s="226"/>
      <c r="TB704" s="226"/>
      <c r="TC704" s="226"/>
      <c r="TD704" s="226"/>
      <c r="TE704" s="226"/>
      <c r="TF704" s="226"/>
      <c r="TG704" s="226"/>
      <c r="TH704" s="226"/>
      <c r="TI704" s="226"/>
      <c r="TJ704" s="226"/>
      <c r="TK704" s="226"/>
      <c r="TL704" s="226"/>
      <c r="TM704" s="226"/>
      <c r="TN704" s="226"/>
      <c r="TO704" s="226"/>
      <c r="TP704" s="226"/>
      <c r="TQ704" s="226"/>
      <c r="TR704" s="226"/>
      <c r="TS704" s="226"/>
      <c r="TT704" s="226"/>
      <c r="TU704" s="226"/>
      <c r="TV704" s="226"/>
      <c r="TW704" s="226"/>
      <c r="TX704" s="226"/>
      <c r="TY704" s="226"/>
      <c r="TZ704" s="226"/>
      <c r="UA704" s="226"/>
      <c r="UB704" s="226"/>
      <c r="UC704" s="226"/>
      <c r="UD704" s="226"/>
      <c r="UE704" s="226"/>
      <c r="UF704" s="226"/>
      <c r="UG704" s="226"/>
      <c r="UH704" s="226"/>
      <c r="UI704" s="226"/>
      <c r="UJ704" s="226"/>
      <c r="UK704" s="226"/>
      <c r="UL704" s="226"/>
      <c r="UM704" s="226"/>
      <c r="UN704" s="226"/>
      <c r="UO704" s="226"/>
      <c r="UP704" s="226"/>
      <c r="UQ704" s="226"/>
      <c r="UR704" s="226"/>
      <c r="US704" s="226"/>
      <c r="UT704" s="226"/>
      <c r="UU704" s="226"/>
      <c r="UV704" s="226"/>
      <c r="UW704" s="226"/>
      <c r="UX704" s="226"/>
      <c r="UY704" s="226"/>
      <c r="UZ704" s="226"/>
      <c r="VA704" s="226"/>
      <c r="VB704" s="226"/>
      <c r="VC704" s="226"/>
      <c r="VD704" s="226"/>
      <c r="VE704" s="226"/>
      <c r="VF704" s="226"/>
      <c r="VG704" s="226"/>
      <c r="VH704" s="226"/>
      <c r="VI704" s="226"/>
      <c r="VJ704" s="226"/>
      <c r="VK704" s="226"/>
      <c r="VL704" s="226"/>
      <c r="VM704" s="226"/>
      <c r="VN704" s="226"/>
      <c r="VO704" s="226"/>
      <c r="VP704" s="226"/>
      <c r="VQ704" s="226"/>
      <c r="VR704" s="226"/>
      <c r="VS704" s="226"/>
      <c r="VT704" s="226"/>
      <c r="VU704" s="226"/>
      <c r="VV704" s="226"/>
      <c r="VW704" s="226"/>
      <c r="VX704" s="226"/>
      <c r="VY704" s="226"/>
      <c r="VZ704" s="226"/>
      <c r="WA704" s="226"/>
      <c r="WB704" s="226"/>
      <c r="WC704" s="226"/>
      <c r="WD704" s="226"/>
      <c r="WE704" s="226"/>
      <c r="WF704" s="226"/>
      <c r="WG704" s="226"/>
      <c r="WH704" s="226"/>
      <c r="WI704" s="226"/>
      <c r="WJ704" s="226"/>
      <c r="WK704" s="226"/>
      <c r="WL704" s="226"/>
      <c r="WM704" s="226"/>
      <c r="WN704" s="226"/>
      <c r="WO704" s="226"/>
      <c r="WP704" s="226"/>
      <c r="WQ704" s="226"/>
      <c r="WR704" s="226"/>
      <c r="WS704" s="226"/>
      <c r="WT704" s="226"/>
      <c r="WU704" s="226"/>
      <c r="WV704" s="226"/>
      <c r="WW704" s="226"/>
      <c r="WX704" s="226"/>
      <c r="WY704" s="226"/>
      <c r="WZ704" s="226"/>
      <c r="XA704" s="226"/>
      <c r="XB704" s="226"/>
      <c r="XC704" s="226"/>
      <c r="XD704" s="226"/>
      <c r="XE704" s="226"/>
      <c r="XF704" s="226"/>
      <c r="XG704" s="226"/>
      <c r="XH704" s="226"/>
      <c r="XI704" s="226"/>
      <c r="XJ704" s="226"/>
      <c r="XK704" s="226"/>
      <c r="XL704" s="226"/>
      <c r="XM704" s="226"/>
      <c r="XN704" s="226"/>
      <c r="XO704" s="226"/>
      <c r="XP704" s="226"/>
      <c r="XQ704" s="226"/>
      <c r="XR704" s="226"/>
      <c r="XS704" s="226"/>
      <c r="XT704" s="226"/>
      <c r="XU704" s="226"/>
      <c r="XV704" s="226"/>
      <c r="XW704" s="226"/>
      <c r="XX704" s="226"/>
      <c r="XY704" s="226"/>
      <c r="XZ704" s="226"/>
      <c r="YA704" s="226"/>
      <c r="YB704" s="226"/>
      <c r="YC704" s="226"/>
      <c r="YD704" s="226"/>
      <c r="YE704" s="226"/>
      <c r="YF704" s="226"/>
      <c r="YG704" s="226"/>
      <c r="YH704" s="226"/>
      <c r="YI704" s="226"/>
      <c r="YJ704" s="226"/>
      <c r="YK704" s="226"/>
      <c r="YL704" s="226"/>
      <c r="YM704" s="226"/>
      <c r="YN704" s="226"/>
      <c r="YO704" s="226"/>
      <c r="YP704" s="226"/>
      <c r="YQ704" s="226"/>
      <c r="YR704" s="226"/>
      <c r="YS704" s="226"/>
      <c r="YT704" s="226"/>
      <c r="YU704" s="226"/>
      <c r="YV704" s="226"/>
      <c r="YW704" s="226"/>
      <c r="YX704" s="226"/>
      <c r="YY704" s="226"/>
      <c r="YZ704" s="226"/>
      <c r="ZA704" s="226"/>
      <c r="ZB704" s="226"/>
      <c r="ZC704" s="226"/>
      <c r="ZD704" s="226"/>
      <c r="ZE704" s="226"/>
      <c r="ZF704" s="226"/>
      <c r="ZG704" s="226"/>
      <c r="ZH704" s="226"/>
      <c r="ZI704" s="226"/>
      <c r="ZJ704" s="226"/>
      <c r="ZK704" s="226"/>
      <c r="ZL704" s="226"/>
      <c r="ZM704" s="226"/>
      <c r="ZN704" s="226"/>
      <c r="ZO704" s="226"/>
      <c r="ZP704" s="226"/>
      <c r="ZQ704" s="226"/>
      <c r="ZR704" s="226"/>
      <c r="ZS704" s="226"/>
      <c r="ZT704" s="226"/>
      <c r="ZU704" s="226"/>
      <c r="ZV704" s="226"/>
      <c r="ZW704" s="226"/>
      <c r="ZX704" s="226"/>
      <c r="ZY704" s="226"/>
      <c r="ZZ704" s="226"/>
      <c r="AAA704" s="226"/>
      <c r="AAB704" s="226"/>
      <c r="AAC704" s="226"/>
      <c r="AAD704" s="226"/>
      <c r="AAE704" s="226"/>
      <c r="AAF704" s="226"/>
      <c r="AAG704" s="226"/>
      <c r="AAH704" s="226"/>
      <c r="AAI704" s="226"/>
      <c r="AAJ704" s="226"/>
      <c r="AAK704" s="226"/>
      <c r="AAL704" s="226"/>
      <c r="AAM704" s="226"/>
      <c r="AAN704" s="226"/>
      <c r="AAO704" s="226"/>
      <c r="AAP704" s="226"/>
      <c r="AAQ704" s="226"/>
      <c r="AAR704" s="226"/>
      <c r="AAS704" s="226"/>
      <c r="AAT704" s="226"/>
      <c r="AAU704" s="226"/>
      <c r="AAV704" s="226"/>
      <c r="AAW704" s="226"/>
      <c r="AAX704" s="226"/>
      <c r="AAY704" s="226"/>
      <c r="AAZ704" s="226"/>
      <c r="ABA704" s="226"/>
      <c r="ABB704" s="226"/>
      <c r="ABC704" s="226"/>
      <c r="ABD704" s="226"/>
      <c r="ABE704" s="226"/>
      <c r="ABF704" s="226"/>
      <c r="ABG704" s="226"/>
      <c r="ABH704" s="226"/>
      <c r="ABI704" s="226"/>
      <c r="ABJ704" s="226"/>
      <c r="ABK704" s="226"/>
      <c r="ABL704" s="226"/>
      <c r="ABM704" s="226"/>
      <c r="ABN704" s="226"/>
      <c r="ABO704" s="226"/>
      <c r="ABP704" s="226"/>
      <c r="ABQ704" s="226"/>
      <c r="ABR704" s="226"/>
      <c r="ABS704" s="226"/>
      <c r="ABT704" s="226"/>
      <c r="ABU704" s="226"/>
      <c r="ABV704" s="226"/>
      <c r="ABW704" s="226"/>
      <c r="ABX704" s="226"/>
      <c r="ABY704" s="226"/>
      <c r="ABZ704" s="226"/>
      <c r="ACA704" s="226"/>
      <c r="ACB704" s="226"/>
      <c r="ACC704" s="226"/>
      <c r="ACD704" s="226"/>
      <c r="ACE704" s="226"/>
      <c r="ACF704" s="226"/>
      <c r="ACG704" s="226"/>
      <c r="ACH704" s="226"/>
      <c r="ACI704" s="226"/>
      <c r="ACJ704" s="226"/>
      <c r="ACK704" s="226"/>
      <c r="ACL704" s="226"/>
      <c r="ACM704" s="226"/>
      <c r="ACN704" s="226"/>
      <c r="ACO704" s="226"/>
      <c r="ACP704" s="226"/>
      <c r="ACQ704" s="226"/>
      <c r="ACR704" s="226"/>
      <c r="ACS704" s="226"/>
      <c r="ACT704" s="226"/>
      <c r="ACU704" s="226"/>
      <c r="ACV704" s="226"/>
      <c r="ACW704" s="226"/>
      <c r="ACX704" s="226"/>
      <c r="ACY704" s="226"/>
      <c r="ACZ704" s="226"/>
      <c r="ADA704" s="226"/>
      <c r="ADB704" s="226"/>
      <c r="ADC704" s="226"/>
      <c r="ADD704" s="226"/>
      <c r="ADE704" s="226"/>
      <c r="ADF704" s="226"/>
      <c r="ADG704" s="226"/>
      <c r="ADH704" s="226"/>
      <c r="ADI704" s="226"/>
      <c r="ADJ704" s="226"/>
      <c r="ADK704" s="226"/>
      <c r="ADL704" s="226"/>
      <c r="ADM704" s="226"/>
      <c r="ADN704" s="226"/>
      <c r="ADO704" s="226"/>
      <c r="ADP704" s="226"/>
      <c r="ADQ704" s="226"/>
      <c r="ADR704" s="226"/>
      <c r="ADS704" s="226"/>
      <c r="ADT704" s="226"/>
      <c r="ADU704" s="226"/>
      <c r="ADV704" s="226"/>
      <c r="ADW704" s="226"/>
      <c r="ADX704" s="226"/>
      <c r="ADY704" s="226"/>
      <c r="ADZ704" s="226"/>
      <c r="AEA704" s="226"/>
      <c r="AEB704" s="226"/>
      <c r="AEC704" s="226"/>
      <c r="AED704" s="226"/>
      <c r="AEE704" s="226"/>
      <c r="AEF704" s="226"/>
      <c r="AEG704" s="226"/>
      <c r="AEH704" s="226"/>
      <c r="AEI704" s="226"/>
      <c r="AEJ704" s="226"/>
      <c r="AEK704" s="226"/>
      <c r="AEL704" s="226"/>
      <c r="AEM704" s="226"/>
      <c r="AEN704" s="226"/>
      <c r="AEO704" s="226"/>
      <c r="AEP704" s="226"/>
      <c r="AEQ704" s="226"/>
      <c r="AER704" s="226"/>
      <c r="AES704" s="226"/>
      <c r="AET704" s="226"/>
      <c r="AEU704" s="226"/>
      <c r="AEV704" s="226"/>
      <c r="AEW704" s="226"/>
      <c r="AEX704" s="226"/>
      <c r="AEY704" s="226"/>
      <c r="AEZ704" s="226"/>
      <c r="AFA704" s="226"/>
      <c r="AFB704" s="226"/>
      <c r="AFC704" s="226"/>
      <c r="AFD704" s="226"/>
      <c r="AFE704" s="226"/>
      <c r="AFF704" s="226"/>
      <c r="AFG704" s="226"/>
      <c r="AFH704" s="226"/>
      <c r="AFI704" s="226"/>
      <c r="AFJ704" s="226"/>
      <c r="AFK704" s="226"/>
      <c r="AFL704" s="226"/>
      <c r="AFM704" s="226"/>
      <c r="AFN704" s="226"/>
      <c r="AFO704" s="226"/>
      <c r="AFP704" s="226"/>
      <c r="AFQ704" s="226"/>
      <c r="AFR704" s="226"/>
      <c r="AFS704" s="226"/>
      <c r="AFT704" s="226"/>
      <c r="AFU704" s="226"/>
      <c r="AFV704" s="226"/>
      <c r="AFW704" s="226"/>
      <c r="AFX704" s="226"/>
      <c r="AFY704" s="226"/>
      <c r="AFZ704" s="226"/>
      <c r="AGA704" s="226"/>
      <c r="AGB704" s="226"/>
      <c r="AGC704" s="226"/>
      <c r="AGD704" s="226"/>
      <c r="AGE704" s="226"/>
      <c r="AGF704" s="226"/>
      <c r="AGG704" s="226"/>
      <c r="AGH704" s="226"/>
      <c r="AGI704" s="226"/>
      <c r="AGJ704" s="226"/>
      <c r="AGK704" s="226"/>
      <c r="AGL704" s="226"/>
      <c r="AGM704" s="226"/>
      <c r="AGN704" s="226"/>
      <c r="AGO704" s="226"/>
      <c r="AGP704" s="226"/>
      <c r="AGQ704" s="226"/>
      <c r="AGR704" s="226"/>
      <c r="AGS704" s="226"/>
      <c r="AGT704" s="226"/>
      <c r="AGU704" s="226"/>
      <c r="AGV704" s="226"/>
      <c r="AGW704" s="226"/>
      <c r="AGX704" s="226"/>
      <c r="AGY704" s="226"/>
      <c r="AGZ704" s="226"/>
      <c r="AHA704" s="226"/>
      <c r="AHB704" s="226"/>
      <c r="AHC704" s="226"/>
      <c r="AHD704" s="226"/>
      <c r="AHE704" s="226"/>
      <c r="AHF704" s="226"/>
      <c r="AHG704" s="226"/>
      <c r="AHH704" s="226"/>
      <c r="AHI704" s="226"/>
      <c r="AHJ704" s="226"/>
      <c r="AHK704" s="226"/>
      <c r="AHL704" s="226"/>
      <c r="AHM704" s="226"/>
      <c r="AHN704" s="226"/>
      <c r="AHO704" s="226"/>
      <c r="AHP704" s="226"/>
      <c r="AHQ704" s="226"/>
      <c r="AHR704" s="226"/>
      <c r="AHS704" s="226"/>
      <c r="AHT704" s="226"/>
      <c r="AHU704" s="226"/>
      <c r="AHV704" s="226"/>
      <c r="AHW704" s="226"/>
      <c r="AHX704" s="226"/>
      <c r="AHY704" s="226"/>
      <c r="AHZ704" s="226"/>
      <c r="AIA704" s="226"/>
      <c r="AIB704" s="226"/>
      <c r="AIC704" s="226"/>
      <c r="AID704" s="226"/>
      <c r="AIE704" s="226"/>
      <c r="AIF704" s="226"/>
      <c r="AIG704" s="226"/>
      <c r="AIH704" s="226"/>
      <c r="AII704" s="226"/>
      <c r="AIJ704" s="226"/>
      <c r="AIK704" s="226"/>
      <c r="AIL704" s="226"/>
      <c r="AIM704" s="226"/>
      <c r="AIN704" s="226"/>
      <c r="AIO704" s="226"/>
      <c r="AIP704" s="226"/>
      <c r="AIQ704" s="226"/>
      <c r="AIR704" s="226"/>
      <c r="AIS704" s="226"/>
      <c r="AIT704" s="226"/>
      <c r="AIU704" s="226"/>
      <c r="AIV704" s="226"/>
      <c r="AIW704" s="226"/>
      <c r="AIX704" s="226"/>
      <c r="AIY704" s="226"/>
      <c r="AIZ704" s="226"/>
      <c r="AJA704" s="226"/>
      <c r="AJB704" s="226"/>
      <c r="AJC704" s="226"/>
      <c r="AJD704" s="226"/>
      <c r="AJE704" s="226"/>
      <c r="AJF704" s="226"/>
      <c r="AJG704" s="226"/>
      <c r="AJH704" s="226"/>
      <c r="AJI704" s="226"/>
      <c r="AJJ704" s="226"/>
      <c r="AJK704" s="226"/>
      <c r="AJL704" s="226"/>
      <c r="AJM704" s="226"/>
      <c r="AJN704" s="226"/>
      <c r="AJO704" s="226"/>
      <c r="AJP704" s="226"/>
      <c r="AJQ704" s="226"/>
      <c r="AJR704" s="226"/>
      <c r="AJS704" s="226"/>
      <c r="AJT704" s="226"/>
      <c r="AJU704" s="226"/>
      <c r="AJV704" s="226"/>
      <c r="AJW704" s="226"/>
      <c r="AJX704" s="226"/>
      <c r="AJY704" s="226"/>
      <c r="AJZ704" s="226"/>
      <c r="AKA704" s="226"/>
      <c r="AKB704" s="226"/>
      <c r="AKC704" s="226"/>
      <c r="AKD704" s="226"/>
      <c r="AKE704" s="226"/>
      <c r="AKF704" s="226"/>
      <c r="AKG704" s="226"/>
      <c r="AKH704" s="226"/>
      <c r="AKI704" s="226"/>
      <c r="AKJ704" s="226"/>
      <c r="AKK704" s="226"/>
      <c r="AKL704" s="226"/>
      <c r="AKM704" s="226"/>
      <c r="AKN704" s="226"/>
      <c r="AKO704" s="226"/>
      <c r="AKP704" s="226"/>
      <c r="AKQ704" s="226"/>
      <c r="AKR704" s="226"/>
      <c r="AKS704" s="226"/>
      <c r="AKT704" s="226"/>
      <c r="AKU704" s="226"/>
      <c r="AKV704" s="226"/>
      <c r="AKW704" s="226"/>
      <c r="AKX704" s="226"/>
      <c r="AKY704" s="226"/>
      <c r="AKZ704" s="226"/>
      <c r="ALA704" s="226"/>
      <c r="ALB704" s="226"/>
      <c r="ALC704" s="226"/>
      <c r="ALD704" s="226"/>
      <c r="ALE704" s="226"/>
      <c r="ALF704" s="226"/>
      <c r="ALG704" s="226"/>
      <c r="ALH704" s="226"/>
      <c r="ALI704" s="226"/>
      <c r="ALJ704" s="226"/>
      <c r="ALK704" s="226"/>
      <c r="ALL704" s="226"/>
      <c r="ALM704" s="226"/>
      <c r="ALN704" s="226"/>
      <c r="ALO704" s="226"/>
      <c r="ALP704" s="226"/>
      <c r="ALQ704" s="226"/>
      <c r="ALR704" s="226"/>
      <c r="ALS704" s="226"/>
      <c r="ALT704" s="226"/>
      <c r="ALU704" s="226"/>
      <c r="ALV704" s="226"/>
      <c r="ALW704" s="226"/>
      <c r="ALX704" s="226"/>
      <c r="ALY704" s="226"/>
      <c r="ALZ704" s="226"/>
      <c r="AMA704" s="226"/>
      <c r="AMB704" s="226"/>
      <c r="AMC704" s="226"/>
      <c r="AMD704" s="226"/>
      <c r="AME704" s="226"/>
      <c r="AMF704" s="226"/>
      <c r="AMG704" s="226"/>
      <c r="AMH704" s="226"/>
      <c r="AMI704" s="226"/>
      <c r="AMJ704" s="226"/>
      <c r="AMK704" s="226"/>
      <c r="AML704" s="226"/>
      <c r="AMM704" s="226"/>
      <c r="AMN704" s="226"/>
      <c r="AMO704" s="226"/>
      <c r="AMP704" s="226"/>
      <c r="AMQ704" s="226"/>
      <c r="AMR704" s="226"/>
      <c r="AMS704" s="226"/>
      <c r="AMT704" s="226"/>
      <c r="AMU704" s="226"/>
      <c r="AMV704" s="226"/>
      <c r="AMW704" s="226"/>
      <c r="AMX704" s="226"/>
    </row>
    <row r="705" spans="1:1038" s="398" customFormat="1" ht="18" customHeight="1">
      <c r="A705" s="548" t="s">
        <v>2381</v>
      </c>
      <c r="B705" s="543" t="s">
        <v>1647</v>
      </c>
      <c r="C705" s="226"/>
      <c r="D705" s="225" t="s">
        <v>1279</v>
      </c>
      <c r="E705" s="226">
        <v>90</v>
      </c>
      <c r="F705" s="226">
        <v>2</v>
      </c>
      <c r="G705" s="391" t="str">
        <f t="shared" si="336"/>
        <v>90-2</v>
      </c>
      <c r="H705" s="226">
        <v>54</v>
      </c>
      <c r="I705" s="226">
        <v>76</v>
      </c>
      <c r="J705" s="544">
        <f t="shared" si="354"/>
        <v>0</v>
      </c>
      <c r="K705" s="545" t="b">
        <f>IF(J708=1,IF(((VLOOKUP($G705,[3]Depth_Lookup!$A$3:$J$550,9,FALSE))-(I705/100))=0,"Good",IF(((VLOOKUP($G705,[3]Depth_Lookup!$A$3:$J$550,9,FALSE))-(I705/100))&gt;0,"Too Short","Too Long")))</f>
        <v>0</v>
      </c>
      <c r="L705" s="171">
        <f>(VLOOKUP($G705,Depth_Lookup!$A$3:$J$410,10,FALSE))+(H705/100)</f>
        <v>231.84</v>
      </c>
      <c r="M705" s="171">
        <f>(VLOOKUP($G705,Depth_Lookup!$A$3:$J$410,10,FALSE))+(I705/100)</f>
        <v>232.06</v>
      </c>
      <c r="N705" s="232" t="s">
        <v>2228</v>
      </c>
      <c r="O705" s="226" t="s">
        <v>1280</v>
      </c>
      <c r="P705" s="226" t="s">
        <v>853</v>
      </c>
      <c r="Q705" s="226" t="s">
        <v>125</v>
      </c>
      <c r="R705" s="391" t="str">
        <f t="shared" si="351"/>
        <v>SerpentinizedHarzburgite</v>
      </c>
      <c r="S705" s="226" t="s">
        <v>115</v>
      </c>
      <c r="T705" s="226" t="s">
        <v>115</v>
      </c>
      <c r="U705" s="226" t="s">
        <v>95</v>
      </c>
      <c r="V705" s="226" t="s">
        <v>96</v>
      </c>
      <c r="W705" s="226" t="s">
        <v>102</v>
      </c>
      <c r="X705" s="392">
        <f>VLOOKUP(W705,[3]definitions_list_lookup!$A$13:$B$19,2,0)</f>
        <v>5</v>
      </c>
      <c r="Y705" s="226" t="s">
        <v>90</v>
      </c>
      <c r="Z705" s="226" t="s">
        <v>91</v>
      </c>
      <c r="AA705" s="226" t="s">
        <v>1685</v>
      </c>
      <c r="AB705" s="226"/>
      <c r="AC705" s="226"/>
      <c r="AD705" s="226"/>
      <c r="AE705" s="393"/>
      <c r="AF705" s="391" t="e">
        <f>VLOOKUP(AE705,[3]definitions_list_mag!$V$12:$W$15,2,0)</f>
        <v>#N/A</v>
      </c>
      <c r="AG705" s="394"/>
      <c r="AH705" s="226"/>
      <c r="AI705" s="257">
        <f t="shared" si="355"/>
        <v>77</v>
      </c>
      <c r="AJ705" s="226"/>
      <c r="AK705" s="226"/>
      <c r="AL705" s="226"/>
      <c r="AM705" s="226"/>
      <c r="AN705" s="226"/>
      <c r="AO705" s="257"/>
      <c r="AP705" s="226"/>
      <c r="AQ705" s="226"/>
      <c r="AR705" s="226"/>
      <c r="AS705" s="226"/>
      <c r="AT705" s="226"/>
      <c r="AU705" s="257">
        <v>2</v>
      </c>
      <c r="AV705" s="226">
        <v>2</v>
      </c>
      <c r="AW705" s="226">
        <v>1</v>
      </c>
      <c r="AX705" s="226" t="s">
        <v>110</v>
      </c>
      <c r="AY705" s="226" t="s">
        <v>103</v>
      </c>
      <c r="AZ705" s="226"/>
      <c r="BA705" s="257">
        <v>20</v>
      </c>
      <c r="BB705" s="226">
        <v>6</v>
      </c>
      <c r="BC705" s="226">
        <v>3</v>
      </c>
      <c r="BD705" s="226" t="s">
        <v>118</v>
      </c>
      <c r="BE705" s="226" t="s">
        <v>103</v>
      </c>
      <c r="BF705" s="226" t="s">
        <v>2067</v>
      </c>
      <c r="BG705" s="257"/>
      <c r="BH705" s="226"/>
      <c r="BI705" s="226"/>
      <c r="BJ705" s="226"/>
      <c r="BK705" s="226"/>
      <c r="BL705" s="226"/>
      <c r="BM705" s="257">
        <v>1</v>
      </c>
      <c r="BN705" s="226">
        <v>0.5</v>
      </c>
      <c r="BO705" s="226">
        <v>0.5</v>
      </c>
      <c r="BP705" s="226"/>
      <c r="BQ705" s="226"/>
      <c r="BR705" s="226"/>
      <c r="BS705" s="226"/>
      <c r="BT705" s="226"/>
      <c r="BU705" s="226"/>
      <c r="BV705" s="226"/>
      <c r="BW705" s="226"/>
      <c r="BX705" s="226"/>
      <c r="BY705" s="257"/>
      <c r="BZ705" s="226"/>
      <c r="CA705" s="226"/>
      <c r="CB705" s="226"/>
      <c r="CC705" s="226"/>
      <c r="CD705" s="226"/>
      <c r="CE705" s="226"/>
      <c r="CF705" s="399">
        <f t="shared" si="352"/>
        <v>100</v>
      </c>
      <c r="CG705" s="259"/>
      <c r="CH705" s="150" t="s">
        <v>1558</v>
      </c>
      <c r="CI705" s="150">
        <v>85</v>
      </c>
      <c r="CJ705" s="150" t="s">
        <v>514</v>
      </c>
      <c r="CK705" s="158"/>
      <c r="CL705" s="395"/>
      <c r="CM705" s="395"/>
      <c r="CN705" s="395"/>
      <c r="CO705" s="395"/>
      <c r="CP705" s="395"/>
      <c r="CQ705" s="395"/>
      <c r="CR705" s="395"/>
      <c r="CS705" s="395"/>
      <c r="CT705" s="395"/>
      <c r="CU705" s="395"/>
      <c r="CV705" s="395"/>
      <c r="CW705" s="395"/>
      <c r="CX705" s="395"/>
      <c r="CY705" s="395"/>
      <c r="CZ705" s="395"/>
      <c r="DA705" s="395"/>
      <c r="DB705" s="395">
        <v>85</v>
      </c>
      <c r="DC705" s="257">
        <v>15</v>
      </c>
      <c r="DD705" s="395"/>
      <c r="DE705" s="395"/>
      <c r="DF705" s="395"/>
      <c r="DG705" s="395"/>
      <c r="DH705" s="395"/>
      <c r="DI705" s="395"/>
      <c r="DJ705" s="395"/>
      <c r="DK705" s="396">
        <f t="shared" si="353"/>
        <v>100</v>
      </c>
      <c r="DL705" s="259"/>
      <c r="DM705" s="395"/>
      <c r="DN705" s="395"/>
      <c r="DO705" s="397"/>
      <c r="DQ705" s="259"/>
      <c r="DR705" s="397"/>
      <c r="DS705" s="259"/>
      <c r="DT705" s="263" t="s">
        <v>2229</v>
      </c>
      <c r="DU705" s="256"/>
      <c r="DV705" s="256"/>
      <c r="DW705" s="400" t="e">
        <f>VLOOKUP(P705,[3]definitions_list_lookup!$K$30:$L$54,2,0)</f>
        <v>#N/A</v>
      </c>
      <c r="DX705" s="155" t="s">
        <v>2098</v>
      </c>
      <c r="DY705" s="155" t="s">
        <v>2217</v>
      </c>
      <c r="DZ705" s="546"/>
      <c r="EA705" s="104"/>
      <c r="EB705" s="256"/>
      <c r="EC705" s="104"/>
      <c r="ED705" s="229" t="s">
        <v>2517</v>
      </c>
      <c r="EE705" s="401"/>
      <c r="EF705" s="402"/>
      <c r="EG705" s="401"/>
      <c r="EH705" s="403"/>
      <c r="EI705" s="404"/>
      <c r="EJ705" s="405"/>
      <c r="EK705" s="406"/>
      <c r="EL705" s="401"/>
      <c r="EM705" s="403"/>
      <c r="EN705" s="403"/>
      <c r="EO705" s="407"/>
      <c r="EP705" s="407"/>
      <c r="EQ705" s="407"/>
      <c r="ER705" s="407"/>
      <c r="ES705" s="407"/>
      <c r="ET705" s="407"/>
      <c r="EU705" s="407"/>
      <c r="EV705" s="408"/>
      <c r="EW705" s="408"/>
      <c r="EX705" s="408"/>
      <c r="EY705" s="408"/>
      <c r="EZ705" s="192" t="e">
        <f t="shared" si="313"/>
        <v>#DIV/0!</v>
      </c>
      <c r="FA705" s="192" t="e">
        <f t="shared" si="314"/>
        <v>#DIV/0!</v>
      </c>
      <c r="FB705" s="192" t="e">
        <f t="shared" si="315"/>
        <v>#DIV/0!</v>
      </c>
      <c r="FC705" s="192" t="e">
        <f t="shared" si="316"/>
        <v>#DIV/0!</v>
      </c>
      <c r="FD705" s="192" t="e">
        <f t="shared" si="317"/>
        <v>#DIV/0!</v>
      </c>
      <c r="FE705" s="193" t="e">
        <f t="shared" si="318"/>
        <v>#DIV/0!</v>
      </c>
      <c r="FF705" s="194" t="e">
        <f t="shared" si="319"/>
        <v>#DIV/0!</v>
      </c>
      <c r="FG705" s="401"/>
      <c r="FH705" s="403"/>
      <c r="FI705" s="778">
        <f t="shared" si="324"/>
        <v>0</v>
      </c>
      <c r="FJ705" s="779" t="e">
        <f t="shared" si="325"/>
        <v>#DIV/0!</v>
      </c>
      <c r="FK705" s="779" t="e">
        <f t="shared" si="326"/>
        <v>#DIV/0!</v>
      </c>
      <c r="FL705" s="780" t="e">
        <f t="shared" si="327"/>
        <v>#DIV/0!</v>
      </c>
      <c r="FM705" s="169" t="e">
        <f t="shared" si="328"/>
        <v>#DIV/0!</v>
      </c>
      <c r="FN705" s="783" t="e">
        <f t="shared" si="329"/>
        <v>#DIV/0!</v>
      </c>
      <c r="FO705" s="226"/>
      <c r="FP705" s="226"/>
      <c r="FQ705" s="226"/>
      <c r="FR705" s="226"/>
      <c r="FS705" s="226"/>
      <c r="FT705" s="226"/>
      <c r="FU705" s="226"/>
      <c r="FV705" s="226"/>
      <c r="FW705" s="226"/>
      <c r="FX705" s="226"/>
      <c r="FY705" s="226"/>
      <c r="FZ705" s="226"/>
      <c r="GA705" s="226"/>
      <c r="GB705" s="226"/>
      <c r="GC705" s="226"/>
      <c r="GD705" s="226"/>
      <c r="GE705" s="226"/>
      <c r="GF705" s="226"/>
      <c r="GG705" s="226"/>
      <c r="GH705" s="226"/>
      <c r="GI705" s="226"/>
      <c r="GJ705" s="226"/>
      <c r="GK705" s="226"/>
      <c r="GL705" s="226"/>
      <c r="GM705" s="226"/>
      <c r="GN705" s="226"/>
      <c r="GO705" s="226"/>
      <c r="GP705" s="226"/>
      <c r="GQ705" s="226"/>
      <c r="GR705" s="226"/>
      <c r="GS705" s="226"/>
      <c r="GT705" s="226"/>
      <c r="GU705" s="226"/>
      <c r="GV705" s="226"/>
      <c r="GW705" s="226"/>
      <c r="GX705" s="226"/>
      <c r="GY705" s="226"/>
      <c r="GZ705" s="226"/>
      <c r="HA705" s="226"/>
      <c r="HB705" s="226"/>
      <c r="HC705" s="226"/>
      <c r="HD705" s="226"/>
      <c r="HE705" s="226"/>
      <c r="HF705" s="226"/>
      <c r="HG705" s="226"/>
      <c r="HH705" s="226"/>
      <c r="HI705" s="226"/>
      <c r="HJ705" s="226"/>
      <c r="HK705" s="226"/>
      <c r="HL705" s="226"/>
      <c r="HM705" s="226"/>
      <c r="HN705" s="226"/>
      <c r="HO705" s="226"/>
      <c r="HP705" s="226"/>
      <c r="HQ705" s="226"/>
      <c r="HR705" s="226"/>
      <c r="HS705" s="226"/>
      <c r="HT705" s="226"/>
      <c r="HU705" s="226"/>
      <c r="HV705" s="226"/>
      <c r="HW705" s="226"/>
      <c r="HX705" s="226"/>
      <c r="HY705" s="226"/>
      <c r="HZ705" s="226"/>
      <c r="IA705" s="226"/>
      <c r="IB705" s="226"/>
      <c r="IC705" s="226"/>
      <c r="ID705" s="226"/>
      <c r="IE705" s="226"/>
      <c r="IF705" s="226"/>
      <c r="IG705" s="226"/>
      <c r="IH705" s="226"/>
      <c r="II705" s="226"/>
      <c r="IJ705" s="226"/>
      <c r="IK705" s="226"/>
      <c r="IL705" s="226"/>
      <c r="IM705" s="226"/>
      <c r="IN705" s="226"/>
      <c r="IO705" s="226"/>
      <c r="IP705" s="226"/>
      <c r="IQ705" s="226"/>
      <c r="IR705" s="226"/>
      <c r="IS705" s="226"/>
      <c r="IT705" s="226"/>
      <c r="IU705" s="226"/>
      <c r="IV705" s="226"/>
      <c r="IW705" s="226"/>
      <c r="IX705" s="226"/>
      <c r="IY705" s="226"/>
      <c r="IZ705" s="226"/>
      <c r="JA705" s="226"/>
      <c r="JB705" s="226"/>
      <c r="JC705" s="226"/>
      <c r="JD705" s="226"/>
      <c r="JE705" s="226"/>
      <c r="JF705" s="226"/>
      <c r="JG705" s="226"/>
      <c r="JH705" s="226"/>
      <c r="JI705" s="226"/>
      <c r="JJ705" s="226"/>
      <c r="JK705" s="226"/>
      <c r="JL705" s="226"/>
      <c r="JM705" s="226"/>
      <c r="JN705" s="226"/>
      <c r="JO705" s="226"/>
      <c r="JP705" s="226"/>
      <c r="JQ705" s="226"/>
      <c r="JR705" s="226"/>
      <c r="JS705" s="226"/>
      <c r="JT705" s="226"/>
      <c r="JU705" s="226"/>
      <c r="JV705" s="226"/>
      <c r="JW705" s="226"/>
      <c r="JX705" s="226"/>
      <c r="JY705" s="226"/>
      <c r="JZ705" s="226"/>
      <c r="KA705" s="226"/>
      <c r="KB705" s="226"/>
      <c r="KC705" s="226"/>
      <c r="KD705" s="226"/>
      <c r="KE705" s="226"/>
      <c r="KF705" s="226"/>
      <c r="KG705" s="226"/>
      <c r="KH705" s="226"/>
      <c r="KI705" s="226"/>
      <c r="KJ705" s="226"/>
      <c r="KK705" s="226"/>
      <c r="KL705" s="226"/>
      <c r="KM705" s="226"/>
      <c r="KN705" s="226"/>
      <c r="KO705" s="226"/>
      <c r="KP705" s="226"/>
      <c r="KQ705" s="226"/>
      <c r="KR705" s="226"/>
      <c r="KS705" s="226"/>
      <c r="KT705" s="226"/>
      <c r="KU705" s="226"/>
      <c r="KV705" s="226"/>
      <c r="KW705" s="226"/>
      <c r="KX705" s="226"/>
      <c r="KY705" s="226"/>
      <c r="KZ705" s="226"/>
      <c r="LA705" s="226"/>
      <c r="LB705" s="226"/>
      <c r="LC705" s="226"/>
      <c r="LD705" s="226"/>
      <c r="LE705" s="226"/>
      <c r="LF705" s="226"/>
      <c r="LG705" s="226"/>
      <c r="LH705" s="226"/>
      <c r="LI705" s="226"/>
      <c r="LJ705" s="226"/>
      <c r="LK705" s="226"/>
      <c r="LL705" s="226"/>
      <c r="LM705" s="226"/>
      <c r="LN705" s="226"/>
      <c r="LO705" s="226"/>
      <c r="LP705" s="226"/>
      <c r="LQ705" s="226"/>
      <c r="LR705" s="226"/>
      <c r="LS705" s="226"/>
      <c r="LT705" s="226"/>
      <c r="LU705" s="226"/>
      <c r="LV705" s="226"/>
      <c r="LW705" s="226"/>
      <c r="LX705" s="226"/>
      <c r="LY705" s="226"/>
      <c r="LZ705" s="226"/>
      <c r="MA705" s="226"/>
      <c r="MB705" s="226"/>
      <c r="MC705" s="226"/>
      <c r="MD705" s="226"/>
      <c r="ME705" s="226"/>
      <c r="MF705" s="226"/>
      <c r="MG705" s="226"/>
      <c r="MH705" s="226"/>
      <c r="MI705" s="226"/>
      <c r="MJ705" s="226"/>
      <c r="MK705" s="226"/>
      <c r="ML705" s="226"/>
      <c r="MM705" s="226"/>
      <c r="MN705" s="226"/>
      <c r="MO705" s="226"/>
      <c r="MP705" s="226"/>
      <c r="MQ705" s="226"/>
      <c r="MR705" s="226"/>
      <c r="MS705" s="226"/>
      <c r="MT705" s="226"/>
      <c r="MU705" s="226"/>
      <c r="MV705" s="226"/>
      <c r="MW705" s="226"/>
      <c r="MX705" s="226"/>
      <c r="MY705" s="226"/>
      <c r="MZ705" s="226"/>
      <c r="NA705" s="226"/>
      <c r="NB705" s="226"/>
      <c r="NC705" s="226"/>
      <c r="ND705" s="226"/>
      <c r="NE705" s="226"/>
      <c r="NF705" s="226"/>
      <c r="NG705" s="226"/>
      <c r="NH705" s="226"/>
      <c r="NI705" s="226"/>
      <c r="NJ705" s="226"/>
      <c r="NK705" s="226"/>
      <c r="NL705" s="226"/>
      <c r="NM705" s="226"/>
      <c r="NN705" s="226"/>
      <c r="NO705" s="226"/>
      <c r="NP705" s="226"/>
      <c r="NQ705" s="226"/>
      <c r="NR705" s="226"/>
      <c r="NS705" s="226"/>
      <c r="NT705" s="226"/>
      <c r="NU705" s="226"/>
      <c r="NV705" s="226"/>
      <c r="NW705" s="226"/>
      <c r="NX705" s="226"/>
      <c r="NY705" s="226"/>
      <c r="NZ705" s="226"/>
      <c r="OA705" s="226"/>
      <c r="OB705" s="226"/>
      <c r="OC705" s="226"/>
      <c r="OD705" s="226"/>
      <c r="OE705" s="226"/>
      <c r="OF705" s="226"/>
      <c r="OG705" s="226"/>
      <c r="OH705" s="226"/>
      <c r="OI705" s="226"/>
      <c r="OJ705" s="226"/>
      <c r="OK705" s="226"/>
      <c r="OL705" s="226"/>
      <c r="OM705" s="226"/>
      <c r="ON705" s="226"/>
      <c r="OO705" s="226"/>
      <c r="OP705" s="226"/>
      <c r="OQ705" s="226"/>
      <c r="OR705" s="226"/>
      <c r="OS705" s="226"/>
      <c r="OT705" s="226"/>
      <c r="OU705" s="226"/>
      <c r="OV705" s="226"/>
      <c r="OW705" s="226"/>
      <c r="OX705" s="226"/>
      <c r="OY705" s="226"/>
      <c r="OZ705" s="226"/>
      <c r="PA705" s="226"/>
      <c r="PB705" s="226"/>
      <c r="PC705" s="226"/>
      <c r="PD705" s="226"/>
      <c r="PE705" s="226"/>
      <c r="PF705" s="226"/>
      <c r="PG705" s="226"/>
      <c r="PH705" s="226"/>
      <c r="PI705" s="226"/>
      <c r="PJ705" s="226"/>
      <c r="PK705" s="226"/>
      <c r="PL705" s="226"/>
      <c r="PM705" s="226"/>
      <c r="PN705" s="226"/>
      <c r="PO705" s="226"/>
      <c r="PP705" s="226"/>
      <c r="PQ705" s="226"/>
      <c r="PR705" s="226"/>
      <c r="PS705" s="226"/>
      <c r="PT705" s="226"/>
      <c r="PU705" s="226"/>
      <c r="PV705" s="226"/>
      <c r="PW705" s="226"/>
      <c r="PX705" s="226"/>
      <c r="PY705" s="226"/>
      <c r="PZ705" s="226"/>
      <c r="QA705" s="226"/>
      <c r="QB705" s="226"/>
      <c r="QC705" s="226"/>
      <c r="QD705" s="226"/>
      <c r="QE705" s="226"/>
      <c r="QF705" s="226"/>
      <c r="QG705" s="226"/>
      <c r="QH705" s="226"/>
      <c r="QI705" s="226"/>
      <c r="QJ705" s="226"/>
      <c r="QK705" s="226"/>
      <c r="QL705" s="226"/>
      <c r="QM705" s="226"/>
      <c r="QN705" s="226"/>
      <c r="QO705" s="226"/>
      <c r="QP705" s="226"/>
      <c r="QQ705" s="226"/>
      <c r="QR705" s="226"/>
      <c r="QS705" s="226"/>
      <c r="QT705" s="226"/>
      <c r="QU705" s="226"/>
      <c r="QV705" s="226"/>
      <c r="QW705" s="226"/>
      <c r="QX705" s="226"/>
      <c r="QY705" s="226"/>
      <c r="QZ705" s="226"/>
      <c r="RA705" s="226"/>
      <c r="RB705" s="226"/>
      <c r="RC705" s="226"/>
      <c r="RD705" s="226"/>
      <c r="RE705" s="226"/>
      <c r="RF705" s="226"/>
      <c r="RG705" s="226"/>
      <c r="RH705" s="226"/>
      <c r="RI705" s="226"/>
      <c r="RJ705" s="226"/>
      <c r="RK705" s="226"/>
      <c r="RL705" s="226"/>
      <c r="RM705" s="226"/>
      <c r="RN705" s="226"/>
      <c r="RO705" s="226"/>
      <c r="RP705" s="226"/>
      <c r="RQ705" s="226"/>
      <c r="RR705" s="226"/>
      <c r="RS705" s="226"/>
      <c r="RT705" s="226"/>
      <c r="RU705" s="226"/>
      <c r="RV705" s="226"/>
      <c r="RW705" s="226"/>
      <c r="RX705" s="226"/>
      <c r="RY705" s="226"/>
      <c r="RZ705" s="226"/>
      <c r="SA705" s="226"/>
      <c r="SB705" s="226"/>
      <c r="SC705" s="226"/>
      <c r="SD705" s="226"/>
      <c r="SE705" s="226"/>
      <c r="SF705" s="226"/>
      <c r="SG705" s="226"/>
      <c r="SH705" s="226"/>
      <c r="SI705" s="226"/>
      <c r="SJ705" s="226"/>
      <c r="SK705" s="226"/>
      <c r="SL705" s="226"/>
      <c r="SM705" s="226"/>
      <c r="SN705" s="226"/>
      <c r="SO705" s="226"/>
      <c r="SP705" s="226"/>
      <c r="SQ705" s="226"/>
      <c r="SR705" s="226"/>
      <c r="SS705" s="226"/>
      <c r="ST705" s="226"/>
      <c r="SU705" s="226"/>
      <c r="SV705" s="226"/>
      <c r="SW705" s="226"/>
      <c r="SX705" s="226"/>
      <c r="SY705" s="226"/>
      <c r="SZ705" s="226"/>
      <c r="TA705" s="226"/>
      <c r="TB705" s="226"/>
      <c r="TC705" s="226"/>
      <c r="TD705" s="226"/>
      <c r="TE705" s="226"/>
      <c r="TF705" s="226"/>
      <c r="TG705" s="226"/>
      <c r="TH705" s="226"/>
      <c r="TI705" s="226"/>
      <c r="TJ705" s="226"/>
      <c r="TK705" s="226"/>
      <c r="TL705" s="226"/>
      <c r="TM705" s="226"/>
      <c r="TN705" s="226"/>
      <c r="TO705" s="226"/>
      <c r="TP705" s="226"/>
      <c r="TQ705" s="226"/>
      <c r="TR705" s="226"/>
      <c r="TS705" s="226"/>
      <c r="TT705" s="226"/>
      <c r="TU705" s="226"/>
      <c r="TV705" s="226"/>
      <c r="TW705" s="226"/>
      <c r="TX705" s="226"/>
      <c r="TY705" s="226"/>
      <c r="TZ705" s="226"/>
      <c r="UA705" s="226"/>
      <c r="UB705" s="226"/>
      <c r="UC705" s="226"/>
      <c r="UD705" s="226"/>
      <c r="UE705" s="226"/>
      <c r="UF705" s="226"/>
      <c r="UG705" s="226"/>
      <c r="UH705" s="226"/>
      <c r="UI705" s="226"/>
      <c r="UJ705" s="226"/>
      <c r="UK705" s="226"/>
      <c r="UL705" s="226"/>
      <c r="UM705" s="226"/>
      <c r="UN705" s="226"/>
      <c r="UO705" s="226"/>
      <c r="UP705" s="226"/>
      <c r="UQ705" s="226"/>
      <c r="UR705" s="226"/>
      <c r="US705" s="226"/>
      <c r="UT705" s="226"/>
      <c r="UU705" s="226"/>
      <c r="UV705" s="226"/>
      <c r="UW705" s="226"/>
      <c r="UX705" s="226"/>
      <c r="UY705" s="226"/>
      <c r="UZ705" s="226"/>
      <c r="VA705" s="226"/>
      <c r="VB705" s="226"/>
      <c r="VC705" s="226"/>
      <c r="VD705" s="226"/>
      <c r="VE705" s="226"/>
      <c r="VF705" s="226"/>
      <c r="VG705" s="226"/>
      <c r="VH705" s="226"/>
      <c r="VI705" s="226"/>
      <c r="VJ705" s="226"/>
      <c r="VK705" s="226"/>
      <c r="VL705" s="226"/>
      <c r="VM705" s="226"/>
      <c r="VN705" s="226"/>
      <c r="VO705" s="226"/>
      <c r="VP705" s="226"/>
      <c r="VQ705" s="226"/>
      <c r="VR705" s="226"/>
      <c r="VS705" s="226"/>
      <c r="VT705" s="226"/>
      <c r="VU705" s="226"/>
      <c r="VV705" s="226"/>
      <c r="VW705" s="226"/>
      <c r="VX705" s="226"/>
      <c r="VY705" s="226"/>
      <c r="VZ705" s="226"/>
      <c r="WA705" s="226"/>
      <c r="WB705" s="226"/>
      <c r="WC705" s="226"/>
      <c r="WD705" s="226"/>
      <c r="WE705" s="226"/>
      <c r="WF705" s="226"/>
      <c r="WG705" s="226"/>
      <c r="WH705" s="226"/>
      <c r="WI705" s="226"/>
      <c r="WJ705" s="226"/>
      <c r="WK705" s="226"/>
      <c r="WL705" s="226"/>
      <c r="WM705" s="226"/>
      <c r="WN705" s="226"/>
      <c r="WO705" s="226"/>
      <c r="WP705" s="226"/>
      <c r="WQ705" s="226"/>
      <c r="WR705" s="226"/>
      <c r="WS705" s="226"/>
      <c r="WT705" s="226"/>
      <c r="WU705" s="226"/>
      <c r="WV705" s="226"/>
      <c r="WW705" s="226"/>
      <c r="WX705" s="226"/>
      <c r="WY705" s="226"/>
      <c r="WZ705" s="226"/>
      <c r="XA705" s="226"/>
      <c r="XB705" s="226"/>
      <c r="XC705" s="226"/>
      <c r="XD705" s="226"/>
      <c r="XE705" s="226"/>
      <c r="XF705" s="226"/>
      <c r="XG705" s="226"/>
      <c r="XH705" s="226"/>
      <c r="XI705" s="226"/>
      <c r="XJ705" s="226"/>
      <c r="XK705" s="226"/>
      <c r="XL705" s="226"/>
      <c r="XM705" s="226"/>
      <c r="XN705" s="226"/>
      <c r="XO705" s="226"/>
      <c r="XP705" s="226"/>
      <c r="XQ705" s="226"/>
      <c r="XR705" s="226"/>
      <c r="XS705" s="226"/>
      <c r="XT705" s="226"/>
      <c r="XU705" s="226"/>
      <c r="XV705" s="226"/>
      <c r="XW705" s="226"/>
      <c r="XX705" s="226"/>
      <c r="XY705" s="226"/>
      <c r="XZ705" s="226"/>
      <c r="YA705" s="226"/>
      <c r="YB705" s="226"/>
      <c r="YC705" s="226"/>
      <c r="YD705" s="226"/>
      <c r="YE705" s="226"/>
      <c r="YF705" s="226"/>
      <c r="YG705" s="226"/>
      <c r="YH705" s="226"/>
      <c r="YI705" s="226"/>
      <c r="YJ705" s="226"/>
      <c r="YK705" s="226"/>
      <c r="YL705" s="226"/>
      <c r="YM705" s="226"/>
      <c r="YN705" s="226"/>
      <c r="YO705" s="226"/>
      <c r="YP705" s="226"/>
      <c r="YQ705" s="226"/>
      <c r="YR705" s="226"/>
      <c r="YS705" s="226"/>
      <c r="YT705" s="226"/>
      <c r="YU705" s="226"/>
      <c r="YV705" s="226"/>
      <c r="YW705" s="226"/>
      <c r="YX705" s="226"/>
      <c r="YY705" s="226"/>
      <c r="YZ705" s="226"/>
      <c r="ZA705" s="226"/>
      <c r="ZB705" s="226"/>
      <c r="ZC705" s="226"/>
      <c r="ZD705" s="226"/>
      <c r="ZE705" s="226"/>
      <c r="ZF705" s="226"/>
      <c r="ZG705" s="226"/>
      <c r="ZH705" s="226"/>
      <c r="ZI705" s="226"/>
      <c r="ZJ705" s="226"/>
      <c r="ZK705" s="226"/>
      <c r="ZL705" s="226"/>
      <c r="ZM705" s="226"/>
      <c r="ZN705" s="226"/>
      <c r="ZO705" s="226"/>
      <c r="ZP705" s="226"/>
      <c r="ZQ705" s="226"/>
      <c r="ZR705" s="226"/>
      <c r="ZS705" s="226"/>
      <c r="ZT705" s="226"/>
      <c r="ZU705" s="226"/>
      <c r="ZV705" s="226"/>
      <c r="ZW705" s="226"/>
      <c r="ZX705" s="226"/>
      <c r="ZY705" s="226"/>
      <c r="ZZ705" s="226"/>
      <c r="AAA705" s="226"/>
      <c r="AAB705" s="226"/>
      <c r="AAC705" s="226"/>
      <c r="AAD705" s="226"/>
      <c r="AAE705" s="226"/>
      <c r="AAF705" s="226"/>
      <c r="AAG705" s="226"/>
      <c r="AAH705" s="226"/>
      <c r="AAI705" s="226"/>
      <c r="AAJ705" s="226"/>
      <c r="AAK705" s="226"/>
      <c r="AAL705" s="226"/>
      <c r="AAM705" s="226"/>
      <c r="AAN705" s="226"/>
      <c r="AAO705" s="226"/>
      <c r="AAP705" s="226"/>
      <c r="AAQ705" s="226"/>
      <c r="AAR705" s="226"/>
      <c r="AAS705" s="226"/>
      <c r="AAT705" s="226"/>
      <c r="AAU705" s="226"/>
      <c r="AAV705" s="226"/>
      <c r="AAW705" s="226"/>
      <c r="AAX705" s="226"/>
      <c r="AAY705" s="226"/>
      <c r="AAZ705" s="226"/>
      <c r="ABA705" s="226"/>
      <c r="ABB705" s="226"/>
      <c r="ABC705" s="226"/>
      <c r="ABD705" s="226"/>
      <c r="ABE705" s="226"/>
      <c r="ABF705" s="226"/>
      <c r="ABG705" s="226"/>
      <c r="ABH705" s="226"/>
      <c r="ABI705" s="226"/>
      <c r="ABJ705" s="226"/>
      <c r="ABK705" s="226"/>
      <c r="ABL705" s="226"/>
      <c r="ABM705" s="226"/>
      <c r="ABN705" s="226"/>
      <c r="ABO705" s="226"/>
      <c r="ABP705" s="226"/>
      <c r="ABQ705" s="226"/>
      <c r="ABR705" s="226"/>
      <c r="ABS705" s="226"/>
      <c r="ABT705" s="226"/>
      <c r="ABU705" s="226"/>
      <c r="ABV705" s="226"/>
      <c r="ABW705" s="226"/>
      <c r="ABX705" s="226"/>
      <c r="ABY705" s="226"/>
      <c r="ABZ705" s="226"/>
      <c r="ACA705" s="226"/>
      <c r="ACB705" s="226"/>
      <c r="ACC705" s="226"/>
      <c r="ACD705" s="226"/>
      <c r="ACE705" s="226"/>
      <c r="ACF705" s="226"/>
      <c r="ACG705" s="226"/>
      <c r="ACH705" s="226"/>
      <c r="ACI705" s="226"/>
      <c r="ACJ705" s="226"/>
      <c r="ACK705" s="226"/>
      <c r="ACL705" s="226"/>
      <c r="ACM705" s="226"/>
      <c r="ACN705" s="226"/>
      <c r="ACO705" s="226"/>
      <c r="ACP705" s="226"/>
      <c r="ACQ705" s="226"/>
      <c r="ACR705" s="226"/>
      <c r="ACS705" s="226"/>
      <c r="ACT705" s="226"/>
      <c r="ACU705" s="226"/>
      <c r="ACV705" s="226"/>
      <c r="ACW705" s="226"/>
      <c r="ACX705" s="226"/>
      <c r="ACY705" s="226"/>
      <c r="ACZ705" s="226"/>
      <c r="ADA705" s="226"/>
      <c r="ADB705" s="226"/>
      <c r="ADC705" s="226"/>
      <c r="ADD705" s="226"/>
      <c r="ADE705" s="226"/>
      <c r="ADF705" s="226"/>
      <c r="ADG705" s="226"/>
      <c r="ADH705" s="226"/>
      <c r="ADI705" s="226"/>
      <c r="ADJ705" s="226"/>
      <c r="ADK705" s="226"/>
      <c r="ADL705" s="226"/>
      <c r="ADM705" s="226"/>
      <c r="ADN705" s="226"/>
      <c r="ADO705" s="226"/>
      <c r="ADP705" s="226"/>
      <c r="ADQ705" s="226"/>
      <c r="ADR705" s="226"/>
      <c r="ADS705" s="226"/>
      <c r="ADT705" s="226"/>
      <c r="ADU705" s="226"/>
      <c r="ADV705" s="226"/>
      <c r="ADW705" s="226"/>
      <c r="ADX705" s="226"/>
      <c r="ADY705" s="226"/>
      <c r="ADZ705" s="226"/>
      <c r="AEA705" s="226"/>
      <c r="AEB705" s="226"/>
      <c r="AEC705" s="226"/>
      <c r="AED705" s="226"/>
      <c r="AEE705" s="226"/>
      <c r="AEF705" s="226"/>
      <c r="AEG705" s="226"/>
      <c r="AEH705" s="226"/>
      <c r="AEI705" s="226"/>
      <c r="AEJ705" s="226"/>
      <c r="AEK705" s="226"/>
      <c r="AEL705" s="226"/>
      <c r="AEM705" s="226"/>
      <c r="AEN705" s="226"/>
      <c r="AEO705" s="226"/>
      <c r="AEP705" s="226"/>
      <c r="AEQ705" s="226"/>
      <c r="AER705" s="226"/>
      <c r="AES705" s="226"/>
      <c r="AET705" s="226"/>
      <c r="AEU705" s="226"/>
      <c r="AEV705" s="226"/>
      <c r="AEW705" s="226"/>
      <c r="AEX705" s="226"/>
      <c r="AEY705" s="226"/>
      <c r="AEZ705" s="226"/>
      <c r="AFA705" s="226"/>
      <c r="AFB705" s="226"/>
      <c r="AFC705" s="226"/>
      <c r="AFD705" s="226"/>
      <c r="AFE705" s="226"/>
      <c r="AFF705" s="226"/>
      <c r="AFG705" s="226"/>
      <c r="AFH705" s="226"/>
      <c r="AFI705" s="226"/>
      <c r="AFJ705" s="226"/>
      <c r="AFK705" s="226"/>
      <c r="AFL705" s="226"/>
      <c r="AFM705" s="226"/>
      <c r="AFN705" s="226"/>
      <c r="AFO705" s="226"/>
      <c r="AFP705" s="226"/>
      <c r="AFQ705" s="226"/>
      <c r="AFR705" s="226"/>
      <c r="AFS705" s="226"/>
      <c r="AFT705" s="226"/>
      <c r="AFU705" s="226"/>
      <c r="AFV705" s="226"/>
      <c r="AFW705" s="226"/>
      <c r="AFX705" s="226"/>
      <c r="AFY705" s="226"/>
      <c r="AFZ705" s="226"/>
      <c r="AGA705" s="226"/>
      <c r="AGB705" s="226"/>
      <c r="AGC705" s="226"/>
      <c r="AGD705" s="226"/>
      <c r="AGE705" s="226"/>
      <c r="AGF705" s="226"/>
      <c r="AGG705" s="226"/>
      <c r="AGH705" s="226"/>
      <c r="AGI705" s="226"/>
      <c r="AGJ705" s="226"/>
      <c r="AGK705" s="226"/>
      <c r="AGL705" s="226"/>
      <c r="AGM705" s="226"/>
      <c r="AGN705" s="226"/>
      <c r="AGO705" s="226"/>
      <c r="AGP705" s="226"/>
      <c r="AGQ705" s="226"/>
      <c r="AGR705" s="226"/>
      <c r="AGS705" s="226"/>
      <c r="AGT705" s="226"/>
      <c r="AGU705" s="226"/>
      <c r="AGV705" s="226"/>
      <c r="AGW705" s="226"/>
      <c r="AGX705" s="226"/>
      <c r="AGY705" s="226"/>
      <c r="AGZ705" s="226"/>
      <c r="AHA705" s="226"/>
      <c r="AHB705" s="226"/>
      <c r="AHC705" s="226"/>
      <c r="AHD705" s="226"/>
      <c r="AHE705" s="226"/>
      <c r="AHF705" s="226"/>
      <c r="AHG705" s="226"/>
      <c r="AHH705" s="226"/>
      <c r="AHI705" s="226"/>
      <c r="AHJ705" s="226"/>
      <c r="AHK705" s="226"/>
      <c r="AHL705" s="226"/>
      <c r="AHM705" s="226"/>
      <c r="AHN705" s="226"/>
      <c r="AHO705" s="226"/>
      <c r="AHP705" s="226"/>
      <c r="AHQ705" s="226"/>
      <c r="AHR705" s="226"/>
      <c r="AHS705" s="226"/>
      <c r="AHT705" s="226"/>
      <c r="AHU705" s="226"/>
      <c r="AHV705" s="226"/>
      <c r="AHW705" s="226"/>
      <c r="AHX705" s="226"/>
      <c r="AHY705" s="226"/>
      <c r="AHZ705" s="226"/>
      <c r="AIA705" s="226"/>
      <c r="AIB705" s="226"/>
      <c r="AIC705" s="226"/>
      <c r="AID705" s="226"/>
      <c r="AIE705" s="226"/>
      <c r="AIF705" s="226"/>
      <c r="AIG705" s="226"/>
      <c r="AIH705" s="226"/>
      <c r="AII705" s="226"/>
      <c r="AIJ705" s="226"/>
      <c r="AIK705" s="226"/>
      <c r="AIL705" s="226"/>
      <c r="AIM705" s="226"/>
      <c r="AIN705" s="226"/>
      <c r="AIO705" s="226"/>
      <c r="AIP705" s="226"/>
      <c r="AIQ705" s="226"/>
      <c r="AIR705" s="226"/>
      <c r="AIS705" s="226"/>
      <c r="AIT705" s="226"/>
      <c r="AIU705" s="226"/>
      <c r="AIV705" s="226"/>
      <c r="AIW705" s="226"/>
      <c r="AIX705" s="226"/>
      <c r="AIY705" s="226"/>
      <c r="AIZ705" s="226"/>
      <c r="AJA705" s="226"/>
      <c r="AJB705" s="226"/>
      <c r="AJC705" s="226"/>
      <c r="AJD705" s="226"/>
      <c r="AJE705" s="226"/>
      <c r="AJF705" s="226"/>
      <c r="AJG705" s="226"/>
      <c r="AJH705" s="226"/>
      <c r="AJI705" s="226"/>
      <c r="AJJ705" s="226"/>
      <c r="AJK705" s="226"/>
      <c r="AJL705" s="226"/>
      <c r="AJM705" s="226"/>
      <c r="AJN705" s="226"/>
      <c r="AJO705" s="226"/>
      <c r="AJP705" s="226"/>
      <c r="AJQ705" s="226"/>
      <c r="AJR705" s="226"/>
      <c r="AJS705" s="226"/>
      <c r="AJT705" s="226"/>
      <c r="AJU705" s="226"/>
      <c r="AJV705" s="226"/>
      <c r="AJW705" s="226"/>
      <c r="AJX705" s="226"/>
      <c r="AJY705" s="226"/>
      <c r="AJZ705" s="226"/>
      <c r="AKA705" s="226"/>
      <c r="AKB705" s="226"/>
      <c r="AKC705" s="226"/>
      <c r="AKD705" s="226"/>
      <c r="AKE705" s="226"/>
      <c r="AKF705" s="226"/>
      <c r="AKG705" s="226"/>
      <c r="AKH705" s="226"/>
      <c r="AKI705" s="226"/>
      <c r="AKJ705" s="226"/>
      <c r="AKK705" s="226"/>
      <c r="AKL705" s="226"/>
      <c r="AKM705" s="226"/>
      <c r="AKN705" s="226"/>
      <c r="AKO705" s="226"/>
      <c r="AKP705" s="226"/>
      <c r="AKQ705" s="226"/>
      <c r="AKR705" s="226"/>
      <c r="AKS705" s="226"/>
      <c r="AKT705" s="226"/>
      <c r="AKU705" s="226"/>
      <c r="AKV705" s="226"/>
      <c r="AKW705" s="226"/>
      <c r="AKX705" s="226"/>
      <c r="AKY705" s="226"/>
      <c r="AKZ705" s="226"/>
      <c r="ALA705" s="226"/>
      <c r="ALB705" s="226"/>
      <c r="ALC705" s="226"/>
      <c r="ALD705" s="226"/>
      <c r="ALE705" s="226"/>
      <c r="ALF705" s="226"/>
      <c r="ALG705" s="226"/>
      <c r="ALH705" s="226"/>
      <c r="ALI705" s="226"/>
      <c r="ALJ705" s="226"/>
      <c r="ALK705" s="226"/>
      <c r="ALL705" s="226"/>
      <c r="ALM705" s="226"/>
      <c r="ALN705" s="226"/>
      <c r="ALO705" s="226"/>
      <c r="ALP705" s="226"/>
      <c r="ALQ705" s="226"/>
      <c r="ALR705" s="226"/>
      <c r="ALS705" s="226"/>
      <c r="ALT705" s="226"/>
      <c r="ALU705" s="226"/>
      <c r="ALV705" s="226"/>
      <c r="ALW705" s="226"/>
      <c r="ALX705" s="226"/>
      <c r="ALY705" s="226"/>
      <c r="ALZ705" s="226"/>
      <c r="AMA705" s="226"/>
      <c r="AMB705" s="226"/>
      <c r="AMC705" s="226"/>
      <c r="AMD705" s="226"/>
      <c r="AME705" s="226"/>
      <c r="AMF705" s="226"/>
      <c r="AMG705" s="226"/>
      <c r="AMH705" s="226"/>
      <c r="AMI705" s="226"/>
      <c r="AMJ705" s="226"/>
      <c r="AMK705" s="226"/>
      <c r="AML705" s="226"/>
      <c r="AMM705" s="226"/>
      <c r="AMN705" s="226"/>
      <c r="AMO705" s="226"/>
      <c r="AMP705" s="226"/>
      <c r="AMQ705" s="226"/>
      <c r="AMR705" s="226"/>
      <c r="AMS705" s="226"/>
      <c r="AMT705" s="226"/>
      <c r="AMU705" s="226"/>
      <c r="AMV705" s="226"/>
      <c r="AMW705" s="226"/>
      <c r="AMX705" s="226"/>
    </row>
    <row r="706" spans="1:1038" s="398" customFormat="1" ht="18" customHeight="1">
      <c r="A706" s="548"/>
      <c r="B706" s="543"/>
      <c r="C706" s="226"/>
      <c r="D706" s="225"/>
      <c r="E706" s="226">
        <v>90</v>
      </c>
      <c r="F706" s="226">
        <v>2</v>
      </c>
      <c r="G706" s="391" t="str">
        <f t="shared" ref="G706:G707" si="409">E706&amp;"-"&amp;F706</f>
        <v>90-2</v>
      </c>
      <c r="H706" s="226">
        <v>76</v>
      </c>
      <c r="I706" s="226">
        <v>78</v>
      </c>
      <c r="J706" s="544">
        <f t="shared" si="354"/>
        <v>0</v>
      </c>
      <c r="K706" s="545"/>
      <c r="L706" s="171">
        <f>(VLOOKUP($G706,Depth_Lookup!$A$3:$J$410,10,FALSE))+(H706/100)</f>
        <v>232.06</v>
      </c>
      <c r="M706" s="171">
        <f>(VLOOKUP($G706,Depth_Lookup!$A$3:$J$410,10,FALSE))+(I706/100)</f>
        <v>232.08</v>
      </c>
      <c r="N706" s="232"/>
      <c r="O706" s="226"/>
      <c r="P706" s="226"/>
      <c r="Q706" s="226"/>
      <c r="R706" s="391" t="s">
        <v>2380</v>
      </c>
      <c r="S706" s="226"/>
      <c r="T706" s="226"/>
      <c r="U706" s="226"/>
      <c r="V706" s="226"/>
      <c r="W706" s="226"/>
      <c r="X706" s="392"/>
      <c r="Y706" s="226"/>
      <c r="Z706" s="226"/>
      <c r="AA706" s="226"/>
      <c r="AB706" s="226"/>
      <c r="AC706" s="226"/>
      <c r="AD706" s="226"/>
      <c r="AE706" s="393"/>
      <c r="AF706" s="391"/>
      <c r="AG706" s="394"/>
      <c r="AH706" s="226"/>
      <c r="AI706" s="257"/>
      <c r="AJ706" s="226"/>
      <c r="AK706" s="226"/>
      <c r="AL706" s="226"/>
      <c r="AM706" s="226"/>
      <c r="AN706" s="226"/>
      <c r="AO706" s="257"/>
      <c r="AP706" s="226"/>
      <c r="AQ706" s="226"/>
      <c r="AR706" s="226"/>
      <c r="AS706" s="226"/>
      <c r="AT706" s="226"/>
      <c r="AU706" s="257"/>
      <c r="AV706" s="226"/>
      <c r="AW706" s="226"/>
      <c r="AX706" s="226"/>
      <c r="AY706" s="226"/>
      <c r="AZ706" s="226"/>
      <c r="BA706" s="257"/>
      <c r="BB706" s="226"/>
      <c r="BC706" s="226"/>
      <c r="BD706" s="226"/>
      <c r="BE706" s="226"/>
      <c r="BF706" s="226"/>
      <c r="BG706" s="257"/>
      <c r="BH706" s="226"/>
      <c r="BI706" s="226"/>
      <c r="BJ706" s="226"/>
      <c r="BK706" s="226"/>
      <c r="BL706" s="226"/>
      <c r="BM706" s="257"/>
      <c r="BN706" s="226"/>
      <c r="BO706" s="226"/>
      <c r="BP706" s="226"/>
      <c r="BQ706" s="226"/>
      <c r="BR706" s="226"/>
      <c r="BS706" s="226"/>
      <c r="BT706" s="226"/>
      <c r="BU706" s="226"/>
      <c r="BV706" s="226"/>
      <c r="BW706" s="226"/>
      <c r="BX706" s="226"/>
      <c r="BY706" s="257"/>
      <c r="BZ706" s="226"/>
      <c r="CA706" s="226"/>
      <c r="CB706" s="226"/>
      <c r="CC706" s="226"/>
      <c r="CD706" s="226"/>
      <c r="CE706" s="226"/>
      <c r="CF706" s="399"/>
      <c r="CG706" s="259"/>
      <c r="CH706" s="150"/>
      <c r="CI706" s="150"/>
      <c r="CJ706" s="150"/>
      <c r="CK706" s="158"/>
      <c r="CL706" s="395"/>
      <c r="CM706" s="395"/>
      <c r="CN706" s="395"/>
      <c r="CO706" s="395"/>
      <c r="CP706" s="395"/>
      <c r="CQ706" s="395"/>
      <c r="CR706" s="395"/>
      <c r="CS706" s="395"/>
      <c r="CT706" s="395"/>
      <c r="CU706" s="395"/>
      <c r="CV706" s="395"/>
      <c r="CW706" s="395"/>
      <c r="CX706" s="395"/>
      <c r="CY706" s="395"/>
      <c r="CZ706" s="395"/>
      <c r="DA706" s="395"/>
      <c r="DB706" s="395"/>
      <c r="DC706" s="257"/>
      <c r="DD706" s="395"/>
      <c r="DE706" s="395"/>
      <c r="DF706" s="395"/>
      <c r="DG706" s="395"/>
      <c r="DH706" s="395"/>
      <c r="DI706" s="395"/>
      <c r="DJ706" s="395"/>
      <c r="DK706" s="396"/>
      <c r="DL706" s="259"/>
      <c r="DM706" s="395"/>
      <c r="DN706" s="395"/>
      <c r="DO706" s="397"/>
      <c r="DQ706" s="259"/>
      <c r="DR706" s="397"/>
      <c r="DS706" s="259"/>
      <c r="DT706" s="263"/>
      <c r="DU706" s="256"/>
      <c r="DV706" s="256"/>
      <c r="DW706" s="400"/>
      <c r="DX706" s="155"/>
      <c r="DY706" s="155"/>
      <c r="DZ706" s="546"/>
      <c r="EA706" s="104"/>
      <c r="EB706" s="256"/>
      <c r="EC706" s="104"/>
      <c r="ED706" s="229" t="s">
        <v>2517</v>
      </c>
      <c r="EE706" s="401"/>
      <c r="EF706" s="402"/>
      <c r="EG706" s="401"/>
      <c r="EH706" s="403"/>
      <c r="EI706" s="404"/>
      <c r="EJ706" s="405"/>
      <c r="EK706" s="406"/>
      <c r="EL706" s="401"/>
      <c r="EM706" s="403"/>
      <c r="EN706" s="403" t="s">
        <v>1448</v>
      </c>
      <c r="EO706" s="407">
        <v>1.5</v>
      </c>
      <c r="EP706" s="407" t="s">
        <v>2202</v>
      </c>
      <c r="EQ706" s="407" t="s">
        <v>2379</v>
      </c>
      <c r="ER706" s="407"/>
      <c r="ES706" s="407"/>
      <c r="ET706" s="407"/>
      <c r="EU706" s="407"/>
      <c r="EV706" s="408">
        <v>16</v>
      </c>
      <c r="EW706" s="408">
        <v>270</v>
      </c>
      <c r="EX706" s="408">
        <v>35</v>
      </c>
      <c r="EY706" s="408">
        <v>180</v>
      </c>
      <c r="EZ706" s="192">
        <f t="shared" si="313"/>
        <v>22.269828358178728</v>
      </c>
      <c r="FA706" s="192">
        <f t="shared" si="314"/>
        <v>22.269828358178728</v>
      </c>
      <c r="FB706" s="192">
        <f t="shared" si="315"/>
        <v>52.887166342405628</v>
      </c>
      <c r="FC706" s="192">
        <f t="shared" si="316"/>
        <v>112.26982835817873</v>
      </c>
      <c r="FD706" s="192">
        <f t="shared" si="317"/>
        <v>37.112833657594372</v>
      </c>
      <c r="FE706" s="193">
        <f t="shared" si="318"/>
        <v>202.26982835817873</v>
      </c>
      <c r="FF706" s="194">
        <f t="shared" si="319"/>
        <v>37.112833657594372</v>
      </c>
      <c r="FG706" s="401"/>
      <c r="FH706" s="403"/>
      <c r="FI706" s="778">
        <f t="shared" si="324"/>
        <v>1.5</v>
      </c>
      <c r="FJ706" s="779">
        <f t="shared" si="325"/>
        <v>37.112833657594372</v>
      </c>
      <c r="FK706" s="779">
        <f t="shared" si="326"/>
        <v>52.887166342405628</v>
      </c>
      <c r="FL706" s="780">
        <f t="shared" si="327"/>
        <v>0.923055184724905</v>
      </c>
      <c r="FM706" s="169">
        <f t="shared" si="328"/>
        <v>0.79744879651454914</v>
      </c>
      <c r="FN706" s="783">
        <f t="shared" si="329"/>
        <v>1.1961731947718237</v>
      </c>
      <c r="FO706" s="226"/>
      <c r="FP706" s="226"/>
      <c r="FQ706" s="226"/>
      <c r="FR706" s="226"/>
      <c r="FS706" s="226"/>
      <c r="FT706" s="226"/>
      <c r="FU706" s="226"/>
      <c r="FV706" s="226"/>
      <c r="FW706" s="226"/>
      <c r="FX706" s="226"/>
      <c r="FY706" s="226"/>
      <c r="FZ706" s="226"/>
      <c r="GA706" s="226"/>
      <c r="GB706" s="226"/>
      <c r="GC706" s="226"/>
      <c r="GD706" s="226"/>
      <c r="GE706" s="226"/>
      <c r="GF706" s="226"/>
      <c r="GG706" s="226"/>
      <c r="GH706" s="226"/>
      <c r="GI706" s="226"/>
      <c r="GJ706" s="226"/>
      <c r="GK706" s="226"/>
      <c r="GL706" s="226"/>
      <c r="GM706" s="226"/>
      <c r="GN706" s="226"/>
      <c r="GO706" s="226"/>
      <c r="GP706" s="226"/>
      <c r="GQ706" s="226"/>
      <c r="GR706" s="226"/>
      <c r="GS706" s="226"/>
      <c r="GT706" s="226"/>
      <c r="GU706" s="226"/>
      <c r="GV706" s="226"/>
      <c r="GW706" s="226"/>
      <c r="GX706" s="226"/>
      <c r="GY706" s="226"/>
      <c r="GZ706" s="226"/>
      <c r="HA706" s="226"/>
      <c r="HB706" s="226"/>
      <c r="HC706" s="226"/>
      <c r="HD706" s="226"/>
      <c r="HE706" s="226"/>
      <c r="HF706" s="226"/>
      <c r="HG706" s="226"/>
      <c r="HH706" s="226"/>
      <c r="HI706" s="226"/>
      <c r="HJ706" s="226"/>
      <c r="HK706" s="226"/>
      <c r="HL706" s="226"/>
      <c r="HM706" s="226"/>
      <c r="HN706" s="226"/>
      <c r="HO706" s="226"/>
      <c r="HP706" s="226"/>
      <c r="HQ706" s="226"/>
      <c r="HR706" s="226"/>
      <c r="HS706" s="226"/>
      <c r="HT706" s="226"/>
      <c r="HU706" s="226"/>
      <c r="HV706" s="226"/>
      <c r="HW706" s="226"/>
      <c r="HX706" s="226"/>
      <c r="HY706" s="226"/>
      <c r="HZ706" s="226"/>
      <c r="IA706" s="226"/>
      <c r="IB706" s="226"/>
      <c r="IC706" s="226"/>
      <c r="ID706" s="226"/>
      <c r="IE706" s="226"/>
      <c r="IF706" s="226"/>
      <c r="IG706" s="226"/>
      <c r="IH706" s="226"/>
      <c r="II706" s="226"/>
      <c r="IJ706" s="226"/>
      <c r="IK706" s="226"/>
      <c r="IL706" s="226"/>
      <c r="IM706" s="226"/>
      <c r="IN706" s="226"/>
      <c r="IO706" s="226"/>
      <c r="IP706" s="226"/>
      <c r="IQ706" s="226"/>
      <c r="IR706" s="226"/>
      <c r="IS706" s="226"/>
      <c r="IT706" s="226"/>
      <c r="IU706" s="226"/>
      <c r="IV706" s="226"/>
      <c r="IW706" s="226"/>
      <c r="IX706" s="226"/>
      <c r="IY706" s="226"/>
      <c r="IZ706" s="226"/>
      <c r="JA706" s="226"/>
      <c r="JB706" s="226"/>
      <c r="JC706" s="226"/>
      <c r="JD706" s="226"/>
      <c r="JE706" s="226"/>
      <c r="JF706" s="226"/>
      <c r="JG706" s="226"/>
      <c r="JH706" s="226"/>
      <c r="JI706" s="226"/>
      <c r="JJ706" s="226"/>
      <c r="JK706" s="226"/>
      <c r="JL706" s="226"/>
      <c r="JM706" s="226"/>
      <c r="JN706" s="226"/>
      <c r="JO706" s="226"/>
      <c r="JP706" s="226"/>
      <c r="JQ706" s="226"/>
      <c r="JR706" s="226"/>
      <c r="JS706" s="226"/>
      <c r="JT706" s="226"/>
      <c r="JU706" s="226"/>
      <c r="JV706" s="226"/>
      <c r="JW706" s="226"/>
      <c r="JX706" s="226"/>
      <c r="JY706" s="226"/>
      <c r="JZ706" s="226"/>
      <c r="KA706" s="226"/>
      <c r="KB706" s="226"/>
      <c r="KC706" s="226"/>
      <c r="KD706" s="226"/>
      <c r="KE706" s="226"/>
      <c r="KF706" s="226"/>
      <c r="KG706" s="226"/>
      <c r="KH706" s="226"/>
      <c r="KI706" s="226"/>
      <c r="KJ706" s="226"/>
      <c r="KK706" s="226"/>
      <c r="KL706" s="226"/>
      <c r="KM706" s="226"/>
      <c r="KN706" s="226"/>
      <c r="KO706" s="226"/>
      <c r="KP706" s="226"/>
      <c r="KQ706" s="226"/>
      <c r="KR706" s="226"/>
      <c r="KS706" s="226"/>
      <c r="KT706" s="226"/>
      <c r="KU706" s="226"/>
      <c r="KV706" s="226"/>
      <c r="KW706" s="226"/>
      <c r="KX706" s="226"/>
      <c r="KY706" s="226"/>
      <c r="KZ706" s="226"/>
      <c r="LA706" s="226"/>
      <c r="LB706" s="226"/>
      <c r="LC706" s="226"/>
      <c r="LD706" s="226"/>
      <c r="LE706" s="226"/>
      <c r="LF706" s="226"/>
      <c r="LG706" s="226"/>
      <c r="LH706" s="226"/>
      <c r="LI706" s="226"/>
      <c r="LJ706" s="226"/>
      <c r="LK706" s="226"/>
      <c r="LL706" s="226"/>
      <c r="LM706" s="226"/>
      <c r="LN706" s="226"/>
      <c r="LO706" s="226"/>
      <c r="LP706" s="226"/>
      <c r="LQ706" s="226"/>
      <c r="LR706" s="226"/>
      <c r="LS706" s="226"/>
      <c r="LT706" s="226"/>
      <c r="LU706" s="226"/>
      <c r="LV706" s="226"/>
      <c r="LW706" s="226"/>
      <c r="LX706" s="226"/>
      <c r="LY706" s="226"/>
      <c r="LZ706" s="226"/>
      <c r="MA706" s="226"/>
      <c r="MB706" s="226"/>
      <c r="MC706" s="226"/>
      <c r="MD706" s="226"/>
      <c r="ME706" s="226"/>
      <c r="MF706" s="226"/>
      <c r="MG706" s="226"/>
      <c r="MH706" s="226"/>
      <c r="MI706" s="226"/>
      <c r="MJ706" s="226"/>
      <c r="MK706" s="226"/>
      <c r="ML706" s="226"/>
      <c r="MM706" s="226"/>
      <c r="MN706" s="226"/>
      <c r="MO706" s="226"/>
      <c r="MP706" s="226"/>
      <c r="MQ706" s="226"/>
      <c r="MR706" s="226"/>
      <c r="MS706" s="226"/>
      <c r="MT706" s="226"/>
      <c r="MU706" s="226"/>
      <c r="MV706" s="226"/>
      <c r="MW706" s="226"/>
      <c r="MX706" s="226"/>
      <c r="MY706" s="226"/>
      <c r="MZ706" s="226"/>
      <c r="NA706" s="226"/>
      <c r="NB706" s="226"/>
      <c r="NC706" s="226"/>
      <c r="ND706" s="226"/>
      <c r="NE706" s="226"/>
      <c r="NF706" s="226"/>
      <c r="NG706" s="226"/>
      <c r="NH706" s="226"/>
      <c r="NI706" s="226"/>
      <c r="NJ706" s="226"/>
      <c r="NK706" s="226"/>
      <c r="NL706" s="226"/>
      <c r="NM706" s="226"/>
      <c r="NN706" s="226"/>
      <c r="NO706" s="226"/>
      <c r="NP706" s="226"/>
      <c r="NQ706" s="226"/>
      <c r="NR706" s="226"/>
      <c r="NS706" s="226"/>
      <c r="NT706" s="226"/>
      <c r="NU706" s="226"/>
      <c r="NV706" s="226"/>
      <c r="NW706" s="226"/>
      <c r="NX706" s="226"/>
      <c r="NY706" s="226"/>
      <c r="NZ706" s="226"/>
      <c r="OA706" s="226"/>
      <c r="OB706" s="226"/>
      <c r="OC706" s="226"/>
      <c r="OD706" s="226"/>
      <c r="OE706" s="226"/>
      <c r="OF706" s="226"/>
      <c r="OG706" s="226"/>
      <c r="OH706" s="226"/>
      <c r="OI706" s="226"/>
      <c r="OJ706" s="226"/>
      <c r="OK706" s="226"/>
      <c r="OL706" s="226"/>
      <c r="OM706" s="226"/>
      <c r="ON706" s="226"/>
      <c r="OO706" s="226"/>
      <c r="OP706" s="226"/>
      <c r="OQ706" s="226"/>
      <c r="OR706" s="226"/>
      <c r="OS706" s="226"/>
      <c r="OT706" s="226"/>
      <c r="OU706" s="226"/>
      <c r="OV706" s="226"/>
      <c r="OW706" s="226"/>
      <c r="OX706" s="226"/>
      <c r="OY706" s="226"/>
      <c r="OZ706" s="226"/>
      <c r="PA706" s="226"/>
      <c r="PB706" s="226"/>
      <c r="PC706" s="226"/>
      <c r="PD706" s="226"/>
      <c r="PE706" s="226"/>
      <c r="PF706" s="226"/>
      <c r="PG706" s="226"/>
      <c r="PH706" s="226"/>
      <c r="PI706" s="226"/>
      <c r="PJ706" s="226"/>
      <c r="PK706" s="226"/>
      <c r="PL706" s="226"/>
      <c r="PM706" s="226"/>
      <c r="PN706" s="226"/>
      <c r="PO706" s="226"/>
      <c r="PP706" s="226"/>
      <c r="PQ706" s="226"/>
      <c r="PR706" s="226"/>
      <c r="PS706" s="226"/>
      <c r="PT706" s="226"/>
      <c r="PU706" s="226"/>
      <c r="PV706" s="226"/>
      <c r="PW706" s="226"/>
      <c r="PX706" s="226"/>
      <c r="PY706" s="226"/>
      <c r="PZ706" s="226"/>
      <c r="QA706" s="226"/>
      <c r="QB706" s="226"/>
      <c r="QC706" s="226"/>
      <c r="QD706" s="226"/>
      <c r="QE706" s="226"/>
      <c r="QF706" s="226"/>
      <c r="QG706" s="226"/>
      <c r="QH706" s="226"/>
      <c r="QI706" s="226"/>
      <c r="QJ706" s="226"/>
      <c r="QK706" s="226"/>
      <c r="QL706" s="226"/>
      <c r="QM706" s="226"/>
      <c r="QN706" s="226"/>
      <c r="QO706" s="226"/>
      <c r="QP706" s="226"/>
      <c r="QQ706" s="226"/>
      <c r="QR706" s="226"/>
      <c r="QS706" s="226"/>
      <c r="QT706" s="226"/>
      <c r="QU706" s="226"/>
      <c r="QV706" s="226"/>
      <c r="QW706" s="226"/>
      <c r="QX706" s="226"/>
      <c r="QY706" s="226"/>
      <c r="QZ706" s="226"/>
      <c r="RA706" s="226"/>
      <c r="RB706" s="226"/>
      <c r="RC706" s="226"/>
      <c r="RD706" s="226"/>
      <c r="RE706" s="226"/>
      <c r="RF706" s="226"/>
      <c r="RG706" s="226"/>
      <c r="RH706" s="226"/>
      <c r="RI706" s="226"/>
      <c r="RJ706" s="226"/>
      <c r="RK706" s="226"/>
      <c r="RL706" s="226"/>
      <c r="RM706" s="226"/>
      <c r="RN706" s="226"/>
      <c r="RO706" s="226"/>
      <c r="RP706" s="226"/>
      <c r="RQ706" s="226"/>
      <c r="RR706" s="226"/>
      <c r="RS706" s="226"/>
      <c r="RT706" s="226"/>
      <c r="RU706" s="226"/>
      <c r="RV706" s="226"/>
      <c r="RW706" s="226"/>
      <c r="RX706" s="226"/>
      <c r="RY706" s="226"/>
      <c r="RZ706" s="226"/>
      <c r="SA706" s="226"/>
      <c r="SB706" s="226"/>
      <c r="SC706" s="226"/>
      <c r="SD706" s="226"/>
      <c r="SE706" s="226"/>
      <c r="SF706" s="226"/>
      <c r="SG706" s="226"/>
      <c r="SH706" s="226"/>
      <c r="SI706" s="226"/>
      <c r="SJ706" s="226"/>
      <c r="SK706" s="226"/>
      <c r="SL706" s="226"/>
      <c r="SM706" s="226"/>
      <c r="SN706" s="226"/>
      <c r="SO706" s="226"/>
      <c r="SP706" s="226"/>
      <c r="SQ706" s="226"/>
      <c r="SR706" s="226"/>
      <c r="SS706" s="226"/>
      <c r="ST706" s="226"/>
      <c r="SU706" s="226"/>
      <c r="SV706" s="226"/>
      <c r="SW706" s="226"/>
      <c r="SX706" s="226"/>
      <c r="SY706" s="226"/>
      <c r="SZ706" s="226"/>
      <c r="TA706" s="226"/>
      <c r="TB706" s="226"/>
      <c r="TC706" s="226"/>
      <c r="TD706" s="226"/>
      <c r="TE706" s="226"/>
      <c r="TF706" s="226"/>
      <c r="TG706" s="226"/>
      <c r="TH706" s="226"/>
      <c r="TI706" s="226"/>
      <c r="TJ706" s="226"/>
      <c r="TK706" s="226"/>
      <c r="TL706" s="226"/>
      <c r="TM706" s="226"/>
      <c r="TN706" s="226"/>
      <c r="TO706" s="226"/>
      <c r="TP706" s="226"/>
      <c r="TQ706" s="226"/>
      <c r="TR706" s="226"/>
      <c r="TS706" s="226"/>
      <c r="TT706" s="226"/>
      <c r="TU706" s="226"/>
      <c r="TV706" s="226"/>
      <c r="TW706" s="226"/>
      <c r="TX706" s="226"/>
      <c r="TY706" s="226"/>
      <c r="TZ706" s="226"/>
      <c r="UA706" s="226"/>
      <c r="UB706" s="226"/>
      <c r="UC706" s="226"/>
      <c r="UD706" s="226"/>
      <c r="UE706" s="226"/>
      <c r="UF706" s="226"/>
      <c r="UG706" s="226"/>
      <c r="UH706" s="226"/>
      <c r="UI706" s="226"/>
      <c r="UJ706" s="226"/>
      <c r="UK706" s="226"/>
      <c r="UL706" s="226"/>
      <c r="UM706" s="226"/>
      <c r="UN706" s="226"/>
      <c r="UO706" s="226"/>
      <c r="UP706" s="226"/>
      <c r="UQ706" s="226"/>
      <c r="UR706" s="226"/>
      <c r="US706" s="226"/>
      <c r="UT706" s="226"/>
      <c r="UU706" s="226"/>
      <c r="UV706" s="226"/>
      <c r="UW706" s="226"/>
      <c r="UX706" s="226"/>
      <c r="UY706" s="226"/>
      <c r="UZ706" s="226"/>
      <c r="VA706" s="226"/>
      <c r="VB706" s="226"/>
      <c r="VC706" s="226"/>
      <c r="VD706" s="226"/>
      <c r="VE706" s="226"/>
      <c r="VF706" s="226"/>
      <c r="VG706" s="226"/>
      <c r="VH706" s="226"/>
      <c r="VI706" s="226"/>
      <c r="VJ706" s="226"/>
      <c r="VK706" s="226"/>
      <c r="VL706" s="226"/>
      <c r="VM706" s="226"/>
      <c r="VN706" s="226"/>
      <c r="VO706" s="226"/>
      <c r="VP706" s="226"/>
      <c r="VQ706" s="226"/>
      <c r="VR706" s="226"/>
      <c r="VS706" s="226"/>
      <c r="VT706" s="226"/>
      <c r="VU706" s="226"/>
      <c r="VV706" s="226"/>
      <c r="VW706" s="226"/>
      <c r="VX706" s="226"/>
      <c r="VY706" s="226"/>
      <c r="VZ706" s="226"/>
      <c r="WA706" s="226"/>
      <c r="WB706" s="226"/>
      <c r="WC706" s="226"/>
      <c r="WD706" s="226"/>
      <c r="WE706" s="226"/>
      <c r="WF706" s="226"/>
      <c r="WG706" s="226"/>
      <c r="WH706" s="226"/>
      <c r="WI706" s="226"/>
      <c r="WJ706" s="226"/>
      <c r="WK706" s="226"/>
      <c r="WL706" s="226"/>
      <c r="WM706" s="226"/>
      <c r="WN706" s="226"/>
      <c r="WO706" s="226"/>
      <c r="WP706" s="226"/>
      <c r="WQ706" s="226"/>
      <c r="WR706" s="226"/>
      <c r="WS706" s="226"/>
      <c r="WT706" s="226"/>
      <c r="WU706" s="226"/>
      <c r="WV706" s="226"/>
      <c r="WW706" s="226"/>
      <c r="WX706" s="226"/>
      <c r="WY706" s="226"/>
      <c r="WZ706" s="226"/>
      <c r="XA706" s="226"/>
      <c r="XB706" s="226"/>
      <c r="XC706" s="226"/>
      <c r="XD706" s="226"/>
      <c r="XE706" s="226"/>
      <c r="XF706" s="226"/>
      <c r="XG706" s="226"/>
      <c r="XH706" s="226"/>
      <c r="XI706" s="226"/>
      <c r="XJ706" s="226"/>
      <c r="XK706" s="226"/>
      <c r="XL706" s="226"/>
      <c r="XM706" s="226"/>
      <c r="XN706" s="226"/>
      <c r="XO706" s="226"/>
      <c r="XP706" s="226"/>
      <c r="XQ706" s="226"/>
      <c r="XR706" s="226"/>
      <c r="XS706" s="226"/>
      <c r="XT706" s="226"/>
      <c r="XU706" s="226"/>
      <c r="XV706" s="226"/>
      <c r="XW706" s="226"/>
      <c r="XX706" s="226"/>
      <c r="XY706" s="226"/>
      <c r="XZ706" s="226"/>
      <c r="YA706" s="226"/>
      <c r="YB706" s="226"/>
      <c r="YC706" s="226"/>
      <c r="YD706" s="226"/>
      <c r="YE706" s="226"/>
      <c r="YF706" s="226"/>
      <c r="YG706" s="226"/>
      <c r="YH706" s="226"/>
      <c r="YI706" s="226"/>
      <c r="YJ706" s="226"/>
      <c r="YK706" s="226"/>
      <c r="YL706" s="226"/>
      <c r="YM706" s="226"/>
      <c r="YN706" s="226"/>
      <c r="YO706" s="226"/>
      <c r="YP706" s="226"/>
      <c r="YQ706" s="226"/>
      <c r="YR706" s="226"/>
      <c r="YS706" s="226"/>
      <c r="YT706" s="226"/>
      <c r="YU706" s="226"/>
      <c r="YV706" s="226"/>
      <c r="YW706" s="226"/>
      <c r="YX706" s="226"/>
      <c r="YY706" s="226"/>
      <c r="YZ706" s="226"/>
      <c r="ZA706" s="226"/>
      <c r="ZB706" s="226"/>
      <c r="ZC706" s="226"/>
      <c r="ZD706" s="226"/>
      <c r="ZE706" s="226"/>
      <c r="ZF706" s="226"/>
      <c r="ZG706" s="226"/>
      <c r="ZH706" s="226"/>
      <c r="ZI706" s="226"/>
      <c r="ZJ706" s="226"/>
      <c r="ZK706" s="226"/>
      <c r="ZL706" s="226"/>
      <c r="ZM706" s="226"/>
      <c r="ZN706" s="226"/>
      <c r="ZO706" s="226"/>
      <c r="ZP706" s="226"/>
      <c r="ZQ706" s="226"/>
      <c r="ZR706" s="226"/>
      <c r="ZS706" s="226"/>
      <c r="ZT706" s="226"/>
      <c r="ZU706" s="226"/>
      <c r="ZV706" s="226"/>
      <c r="ZW706" s="226"/>
      <c r="ZX706" s="226"/>
      <c r="ZY706" s="226"/>
      <c r="ZZ706" s="226"/>
      <c r="AAA706" s="226"/>
      <c r="AAB706" s="226"/>
      <c r="AAC706" s="226"/>
      <c r="AAD706" s="226"/>
      <c r="AAE706" s="226"/>
      <c r="AAF706" s="226"/>
      <c r="AAG706" s="226"/>
      <c r="AAH706" s="226"/>
      <c r="AAI706" s="226"/>
      <c r="AAJ706" s="226"/>
      <c r="AAK706" s="226"/>
      <c r="AAL706" s="226"/>
      <c r="AAM706" s="226"/>
      <c r="AAN706" s="226"/>
      <c r="AAO706" s="226"/>
      <c r="AAP706" s="226"/>
      <c r="AAQ706" s="226"/>
      <c r="AAR706" s="226"/>
      <c r="AAS706" s="226"/>
      <c r="AAT706" s="226"/>
      <c r="AAU706" s="226"/>
      <c r="AAV706" s="226"/>
      <c r="AAW706" s="226"/>
      <c r="AAX706" s="226"/>
      <c r="AAY706" s="226"/>
      <c r="AAZ706" s="226"/>
      <c r="ABA706" s="226"/>
      <c r="ABB706" s="226"/>
      <c r="ABC706" s="226"/>
      <c r="ABD706" s="226"/>
      <c r="ABE706" s="226"/>
      <c r="ABF706" s="226"/>
      <c r="ABG706" s="226"/>
      <c r="ABH706" s="226"/>
      <c r="ABI706" s="226"/>
      <c r="ABJ706" s="226"/>
      <c r="ABK706" s="226"/>
      <c r="ABL706" s="226"/>
      <c r="ABM706" s="226"/>
      <c r="ABN706" s="226"/>
      <c r="ABO706" s="226"/>
      <c r="ABP706" s="226"/>
      <c r="ABQ706" s="226"/>
      <c r="ABR706" s="226"/>
      <c r="ABS706" s="226"/>
      <c r="ABT706" s="226"/>
      <c r="ABU706" s="226"/>
      <c r="ABV706" s="226"/>
      <c r="ABW706" s="226"/>
      <c r="ABX706" s="226"/>
      <c r="ABY706" s="226"/>
      <c r="ABZ706" s="226"/>
      <c r="ACA706" s="226"/>
      <c r="ACB706" s="226"/>
      <c r="ACC706" s="226"/>
      <c r="ACD706" s="226"/>
      <c r="ACE706" s="226"/>
      <c r="ACF706" s="226"/>
      <c r="ACG706" s="226"/>
      <c r="ACH706" s="226"/>
      <c r="ACI706" s="226"/>
      <c r="ACJ706" s="226"/>
      <c r="ACK706" s="226"/>
      <c r="ACL706" s="226"/>
      <c r="ACM706" s="226"/>
      <c r="ACN706" s="226"/>
      <c r="ACO706" s="226"/>
      <c r="ACP706" s="226"/>
      <c r="ACQ706" s="226"/>
      <c r="ACR706" s="226"/>
      <c r="ACS706" s="226"/>
      <c r="ACT706" s="226"/>
      <c r="ACU706" s="226"/>
      <c r="ACV706" s="226"/>
      <c r="ACW706" s="226"/>
      <c r="ACX706" s="226"/>
      <c r="ACY706" s="226"/>
      <c r="ACZ706" s="226"/>
      <c r="ADA706" s="226"/>
      <c r="ADB706" s="226"/>
      <c r="ADC706" s="226"/>
      <c r="ADD706" s="226"/>
      <c r="ADE706" s="226"/>
      <c r="ADF706" s="226"/>
      <c r="ADG706" s="226"/>
      <c r="ADH706" s="226"/>
      <c r="ADI706" s="226"/>
      <c r="ADJ706" s="226"/>
      <c r="ADK706" s="226"/>
      <c r="ADL706" s="226"/>
      <c r="ADM706" s="226"/>
      <c r="ADN706" s="226"/>
      <c r="ADO706" s="226"/>
      <c r="ADP706" s="226"/>
      <c r="ADQ706" s="226"/>
      <c r="ADR706" s="226"/>
      <c r="ADS706" s="226"/>
      <c r="ADT706" s="226"/>
      <c r="ADU706" s="226"/>
      <c r="ADV706" s="226"/>
      <c r="ADW706" s="226"/>
      <c r="ADX706" s="226"/>
      <c r="ADY706" s="226"/>
      <c r="ADZ706" s="226"/>
      <c r="AEA706" s="226"/>
      <c r="AEB706" s="226"/>
      <c r="AEC706" s="226"/>
      <c r="AED706" s="226"/>
      <c r="AEE706" s="226"/>
      <c r="AEF706" s="226"/>
      <c r="AEG706" s="226"/>
      <c r="AEH706" s="226"/>
      <c r="AEI706" s="226"/>
      <c r="AEJ706" s="226"/>
      <c r="AEK706" s="226"/>
      <c r="AEL706" s="226"/>
      <c r="AEM706" s="226"/>
      <c r="AEN706" s="226"/>
      <c r="AEO706" s="226"/>
      <c r="AEP706" s="226"/>
      <c r="AEQ706" s="226"/>
      <c r="AER706" s="226"/>
      <c r="AES706" s="226"/>
      <c r="AET706" s="226"/>
      <c r="AEU706" s="226"/>
      <c r="AEV706" s="226"/>
      <c r="AEW706" s="226"/>
      <c r="AEX706" s="226"/>
      <c r="AEY706" s="226"/>
      <c r="AEZ706" s="226"/>
      <c r="AFA706" s="226"/>
      <c r="AFB706" s="226"/>
      <c r="AFC706" s="226"/>
      <c r="AFD706" s="226"/>
      <c r="AFE706" s="226"/>
      <c r="AFF706" s="226"/>
      <c r="AFG706" s="226"/>
      <c r="AFH706" s="226"/>
      <c r="AFI706" s="226"/>
      <c r="AFJ706" s="226"/>
      <c r="AFK706" s="226"/>
      <c r="AFL706" s="226"/>
      <c r="AFM706" s="226"/>
      <c r="AFN706" s="226"/>
      <c r="AFO706" s="226"/>
      <c r="AFP706" s="226"/>
      <c r="AFQ706" s="226"/>
      <c r="AFR706" s="226"/>
      <c r="AFS706" s="226"/>
      <c r="AFT706" s="226"/>
      <c r="AFU706" s="226"/>
      <c r="AFV706" s="226"/>
      <c r="AFW706" s="226"/>
      <c r="AFX706" s="226"/>
      <c r="AFY706" s="226"/>
      <c r="AFZ706" s="226"/>
      <c r="AGA706" s="226"/>
      <c r="AGB706" s="226"/>
      <c r="AGC706" s="226"/>
      <c r="AGD706" s="226"/>
      <c r="AGE706" s="226"/>
      <c r="AGF706" s="226"/>
      <c r="AGG706" s="226"/>
      <c r="AGH706" s="226"/>
      <c r="AGI706" s="226"/>
      <c r="AGJ706" s="226"/>
      <c r="AGK706" s="226"/>
      <c r="AGL706" s="226"/>
      <c r="AGM706" s="226"/>
      <c r="AGN706" s="226"/>
      <c r="AGO706" s="226"/>
      <c r="AGP706" s="226"/>
      <c r="AGQ706" s="226"/>
      <c r="AGR706" s="226"/>
      <c r="AGS706" s="226"/>
      <c r="AGT706" s="226"/>
      <c r="AGU706" s="226"/>
      <c r="AGV706" s="226"/>
      <c r="AGW706" s="226"/>
      <c r="AGX706" s="226"/>
      <c r="AGY706" s="226"/>
      <c r="AGZ706" s="226"/>
      <c r="AHA706" s="226"/>
      <c r="AHB706" s="226"/>
      <c r="AHC706" s="226"/>
      <c r="AHD706" s="226"/>
      <c r="AHE706" s="226"/>
      <c r="AHF706" s="226"/>
      <c r="AHG706" s="226"/>
      <c r="AHH706" s="226"/>
      <c r="AHI706" s="226"/>
      <c r="AHJ706" s="226"/>
      <c r="AHK706" s="226"/>
      <c r="AHL706" s="226"/>
      <c r="AHM706" s="226"/>
      <c r="AHN706" s="226"/>
      <c r="AHO706" s="226"/>
      <c r="AHP706" s="226"/>
      <c r="AHQ706" s="226"/>
      <c r="AHR706" s="226"/>
      <c r="AHS706" s="226"/>
      <c r="AHT706" s="226"/>
      <c r="AHU706" s="226"/>
      <c r="AHV706" s="226"/>
      <c r="AHW706" s="226"/>
      <c r="AHX706" s="226"/>
      <c r="AHY706" s="226"/>
      <c r="AHZ706" s="226"/>
      <c r="AIA706" s="226"/>
      <c r="AIB706" s="226"/>
      <c r="AIC706" s="226"/>
      <c r="AID706" s="226"/>
      <c r="AIE706" s="226"/>
      <c r="AIF706" s="226"/>
      <c r="AIG706" s="226"/>
      <c r="AIH706" s="226"/>
      <c r="AII706" s="226"/>
      <c r="AIJ706" s="226"/>
      <c r="AIK706" s="226"/>
      <c r="AIL706" s="226"/>
      <c r="AIM706" s="226"/>
      <c r="AIN706" s="226"/>
      <c r="AIO706" s="226"/>
      <c r="AIP706" s="226"/>
      <c r="AIQ706" s="226"/>
      <c r="AIR706" s="226"/>
      <c r="AIS706" s="226"/>
      <c r="AIT706" s="226"/>
      <c r="AIU706" s="226"/>
      <c r="AIV706" s="226"/>
      <c r="AIW706" s="226"/>
      <c r="AIX706" s="226"/>
      <c r="AIY706" s="226"/>
      <c r="AIZ706" s="226"/>
      <c r="AJA706" s="226"/>
      <c r="AJB706" s="226"/>
      <c r="AJC706" s="226"/>
      <c r="AJD706" s="226"/>
      <c r="AJE706" s="226"/>
      <c r="AJF706" s="226"/>
      <c r="AJG706" s="226"/>
      <c r="AJH706" s="226"/>
      <c r="AJI706" s="226"/>
      <c r="AJJ706" s="226"/>
      <c r="AJK706" s="226"/>
      <c r="AJL706" s="226"/>
      <c r="AJM706" s="226"/>
      <c r="AJN706" s="226"/>
      <c r="AJO706" s="226"/>
      <c r="AJP706" s="226"/>
      <c r="AJQ706" s="226"/>
      <c r="AJR706" s="226"/>
      <c r="AJS706" s="226"/>
      <c r="AJT706" s="226"/>
      <c r="AJU706" s="226"/>
      <c r="AJV706" s="226"/>
      <c r="AJW706" s="226"/>
      <c r="AJX706" s="226"/>
      <c r="AJY706" s="226"/>
      <c r="AJZ706" s="226"/>
      <c r="AKA706" s="226"/>
      <c r="AKB706" s="226"/>
      <c r="AKC706" s="226"/>
      <c r="AKD706" s="226"/>
      <c r="AKE706" s="226"/>
      <c r="AKF706" s="226"/>
      <c r="AKG706" s="226"/>
      <c r="AKH706" s="226"/>
      <c r="AKI706" s="226"/>
      <c r="AKJ706" s="226"/>
      <c r="AKK706" s="226"/>
      <c r="AKL706" s="226"/>
      <c r="AKM706" s="226"/>
      <c r="AKN706" s="226"/>
      <c r="AKO706" s="226"/>
      <c r="AKP706" s="226"/>
      <c r="AKQ706" s="226"/>
      <c r="AKR706" s="226"/>
      <c r="AKS706" s="226"/>
      <c r="AKT706" s="226"/>
      <c r="AKU706" s="226"/>
      <c r="AKV706" s="226"/>
      <c r="AKW706" s="226"/>
      <c r="AKX706" s="226"/>
      <c r="AKY706" s="226"/>
      <c r="AKZ706" s="226"/>
      <c r="ALA706" s="226"/>
      <c r="ALB706" s="226"/>
      <c r="ALC706" s="226"/>
      <c r="ALD706" s="226"/>
      <c r="ALE706" s="226"/>
      <c r="ALF706" s="226"/>
      <c r="ALG706" s="226"/>
      <c r="ALH706" s="226"/>
      <c r="ALI706" s="226"/>
      <c r="ALJ706" s="226"/>
      <c r="ALK706" s="226"/>
      <c r="ALL706" s="226"/>
      <c r="ALM706" s="226"/>
      <c r="ALN706" s="226"/>
      <c r="ALO706" s="226"/>
      <c r="ALP706" s="226"/>
      <c r="ALQ706" s="226"/>
      <c r="ALR706" s="226"/>
      <c r="ALS706" s="226"/>
      <c r="ALT706" s="226"/>
      <c r="ALU706" s="226"/>
      <c r="ALV706" s="226"/>
      <c r="ALW706" s="226"/>
      <c r="ALX706" s="226"/>
      <c r="ALY706" s="226"/>
      <c r="ALZ706" s="226"/>
      <c r="AMA706" s="226"/>
      <c r="AMB706" s="226"/>
      <c r="AMC706" s="226"/>
      <c r="AMD706" s="226"/>
      <c r="AME706" s="226"/>
      <c r="AMF706" s="226"/>
      <c r="AMG706" s="226"/>
      <c r="AMH706" s="226"/>
      <c r="AMI706" s="226"/>
      <c r="AMJ706" s="226"/>
      <c r="AMK706" s="226"/>
      <c r="AML706" s="226"/>
      <c r="AMM706" s="226"/>
      <c r="AMN706" s="226"/>
      <c r="AMO706" s="226"/>
      <c r="AMP706" s="226"/>
      <c r="AMQ706" s="226"/>
      <c r="AMR706" s="226"/>
      <c r="AMS706" s="226"/>
      <c r="AMT706" s="226"/>
      <c r="AMU706" s="226"/>
      <c r="AMV706" s="226"/>
      <c r="AMW706" s="226"/>
      <c r="AMX706" s="226"/>
    </row>
    <row r="707" spans="1:1038" s="398" customFormat="1" ht="18" customHeight="1">
      <c r="A707" s="548" t="s">
        <v>2381</v>
      </c>
      <c r="B707" s="543" t="s">
        <v>1647</v>
      </c>
      <c r="C707" s="226"/>
      <c r="D707" s="225" t="s">
        <v>1279</v>
      </c>
      <c r="E707" s="226">
        <v>90</v>
      </c>
      <c r="F707" s="226">
        <v>2</v>
      </c>
      <c r="G707" s="391" t="str">
        <f t="shared" si="409"/>
        <v>90-2</v>
      </c>
      <c r="H707" s="226">
        <v>78</v>
      </c>
      <c r="I707" s="226">
        <v>83</v>
      </c>
      <c r="J707" s="544">
        <f t="shared" ref="J707" si="410">IF(H707=0, 1, 0)</f>
        <v>0</v>
      </c>
      <c r="K707" s="545" t="b">
        <f>IF(J712=1,IF(((VLOOKUP($G707,[3]Depth_Lookup!$A$3:$J$550,9,FALSE))-(I707/100))=0,"Good",IF(((VLOOKUP($G707,[3]Depth_Lookup!$A$3:$J$550,9,FALSE))-(I707/100))&gt;0,"Too Short","Too Long")))</f>
        <v>0</v>
      </c>
      <c r="L707" s="171">
        <f>(VLOOKUP($G707,Depth_Lookup!$A$3:$J$410,10,FALSE))+(H707/100)</f>
        <v>232.08</v>
      </c>
      <c r="M707" s="171">
        <f>(VLOOKUP($G707,Depth_Lookup!$A$3:$J$410,10,FALSE))+(I707/100)</f>
        <v>232.13000000000002</v>
      </c>
      <c r="N707" s="232" t="s">
        <v>2228</v>
      </c>
      <c r="O707" s="226" t="s">
        <v>1280</v>
      </c>
      <c r="P707" s="226" t="s">
        <v>853</v>
      </c>
      <c r="Q707" s="226" t="s">
        <v>125</v>
      </c>
      <c r="R707" s="391" t="str">
        <f t="shared" ref="R707" si="411">P707&amp;""&amp;Q707</f>
        <v>SerpentinizedHarzburgite</v>
      </c>
      <c r="S707" s="226" t="s">
        <v>115</v>
      </c>
      <c r="T707" s="226" t="s">
        <v>115</v>
      </c>
      <c r="U707" s="226" t="s">
        <v>95</v>
      </c>
      <c r="V707" s="226" t="s">
        <v>96</v>
      </c>
      <c r="W707" s="226" t="s">
        <v>102</v>
      </c>
      <c r="X707" s="392">
        <f>VLOOKUP(W707,[3]definitions_list_lookup!$A$13:$B$19,2,0)</f>
        <v>5</v>
      </c>
      <c r="Y707" s="226" t="s">
        <v>90</v>
      </c>
      <c r="Z707" s="226" t="s">
        <v>91</v>
      </c>
      <c r="AA707" s="226" t="s">
        <v>1685</v>
      </c>
      <c r="AB707" s="226"/>
      <c r="AC707" s="226"/>
      <c r="AD707" s="226"/>
      <c r="AE707" s="393"/>
      <c r="AF707" s="391" t="e">
        <f>VLOOKUP(AE707,[3]definitions_list_mag!$V$12:$W$15,2,0)</f>
        <v>#N/A</v>
      </c>
      <c r="AG707" s="394"/>
      <c r="AH707" s="226"/>
      <c r="AI707" s="257">
        <f t="shared" ref="AI707" si="412">100-(AO707+AU707+BA707+BM707)</f>
        <v>77</v>
      </c>
      <c r="AJ707" s="226"/>
      <c r="AK707" s="226"/>
      <c r="AL707" s="226"/>
      <c r="AM707" s="226"/>
      <c r="AN707" s="226"/>
      <c r="AO707" s="257"/>
      <c r="AP707" s="226"/>
      <c r="AQ707" s="226"/>
      <c r="AR707" s="226"/>
      <c r="AS707" s="226"/>
      <c r="AT707" s="226"/>
      <c r="AU707" s="257">
        <v>2</v>
      </c>
      <c r="AV707" s="226">
        <v>2</v>
      </c>
      <c r="AW707" s="226">
        <v>1</v>
      </c>
      <c r="AX707" s="226" t="s">
        <v>110</v>
      </c>
      <c r="AY707" s="226" t="s">
        <v>103</v>
      </c>
      <c r="AZ707" s="226"/>
      <c r="BA707" s="257">
        <v>20</v>
      </c>
      <c r="BB707" s="226">
        <v>6</v>
      </c>
      <c r="BC707" s="226">
        <v>3</v>
      </c>
      <c r="BD707" s="226" t="s">
        <v>118</v>
      </c>
      <c r="BE707" s="226" t="s">
        <v>103</v>
      </c>
      <c r="BF707" s="226" t="s">
        <v>2067</v>
      </c>
      <c r="BG707" s="257"/>
      <c r="BH707" s="226"/>
      <c r="BI707" s="226"/>
      <c r="BJ707" s="226"/>
      <c r="BK707" s="226"/>
      <c r="BL707" s="226"/>
      <c r="BM707" s="257">
        <v>1</v>
      </c>
      <c r="BN707" s="226">
        <v>0.5</v>
      </c>
      <c r="BO707" s="226">
        <v>0.5</v>
      </c>
      <c r="BP707" s="226"/>
      <c r="BQ707" s="226"/>
      <c r="BR707" s="226"/>
      <c r="BS707" s="226"/>
      <c r="BT707" s="226"/>
      <c r="BU707" s="226"/>
      <c r="BV707" s="226"/>
      <c r="BW707" s="226"/>
      <c r="BX707" s="226"/>
      <c r="BY707" s="257"/>
      <c r="BZ707" s="226"/>
      <c r="CA707" s="226"/>
      <c r="CB707" s="226"/>
      <c r="CC707" s="226"/>
      <c r="CD707" s="226"/>
      <c r="CE707" s="226"/>
      <c r="CF707" s="399">
        <f t="shared" ref="CF707" si="413">AI707+AO707+BA707+AU707+BG707+BM707+BY707</f>
        <v>100</v>
      </c>
      <c r="CG707" s="259"/>
      <c r="CH707" s="150" t="s">
        <v>1558</v>
      </c>
      <c r="CI707" s="150">
        <v>85</v>
      </c>
      <c r="CJ707" s="150" t="s">
        <v>514</v>
      </c>
      <c r="CK707" s="158"/>
      <c r="CL707" s="395"/>
      <c r="CM707" s="395"/>
      <c r="CN707" s="395"/>
      <c r="CO707" s="395"/>
      <c r="CP707" s="395"/>
      <c r="CQ707" s="395"/>
      <c r="CR707" s="395"/>
      <c r="CS707" s="395"/>
      <c r="CT707" s="395"/>
      <c r="CU707" s="395"/>
      <c r="CV707" s="395"/>
      <c r="CW707" s="395"/>
      <c r="CX707" s="395"/>
      <c r="CY707" s="395"/>
      <c r="CZ707" s="395"/>
      <c r="DA707" s="395"/>
      <c r="DB707" s="395">
        <v>85</v>
      </c>
      <c r="DC707" s="257">
        <v>15</v>
      </c>
      <c r="DD707" s="395"/>
      <c r="DE707" s="395"/>
      <c r="DF707" s="395"/>
      <c r="DG707" s="395"/>
      <c r="DH707" s="395"/>
      <c r="DI707" s="395"/>
      <c r="DJ707" s="395"/>
      <c r="DK707" s="396">
        <f t="shared" ref="DK707" si="414">SUM(CL707:DJ707)</f>
        <v>100</v>
      </c>
      <c r="DL707" s="259"/>
      <c r="DM707" s="395"/>
      <c r="DN707" s="395"/>
      <c r="DO707" s="397"/>
      <c r="DQ707" s="259"/>
      <c r="DR707" s="397"/>
      <c r="DS707" s="259"/>
      <c r="DT707" s="263" t="s">
        <v>2229</v>
      </c>
      <c r="DU707" s="256"/>
      <c r="DV707" s="256"/>
      <c r="DW707" s="400" t="e">
        <f>VLOOKUP(P707,[3]definitions_list_lookup!$K$30:$L$54,2,0)</f>
        <v>#N/A</v>
      </c>
      <c r="DX707" s="155" t="s">
        <v>2098</v>
      </c>
      <c r="DY707" s="155" t="s">
        <v>2217</v>
      </c>
      <c r="DZ707" s="546"/>
      <c r="EA707" s="104"/>
      <c r="EB707" s="256"/>
      <c r="EC707" s="104"/>
      <c r="ED707" s="229" t="s">
        <v>2517</v>
      </c>
      <c r="EE707" s="401"/>
      <c r="EF707" s="402"/>
      <c r="EG707" s="401"/>
      <c r="EH707" s="403"/>
      <c r="EI707" s="404"/>
      <c r="EJ707" s="405"/>
      <c r="EK707" s="406"/>
      <c r="EL707" s="401"/>
      <c r="EM707" s="403"/>
      <c r="EN707" s="403"/>
      <c r="EO707" s="407"/>
      <c r="EP707" s="407"/>
      <c r="EQ707" s="407"/>
      <c r="ER707" s="407"/>
      <c r="ES707" s="407"/>
      <c r="ET707" s="407"/>
      <c r="EU707" s="407"/>
      <c r="EV707" s="408">
        <v>16</v>
      </c>
      <c r="EW707" s="408">
        <v>270</v>
      </c>
      <c r="EX707" s="408">
        <v>35</v>
      </c>
      <c r="EY707" s="408">
        <v>180</v>
      </c>
      <c r="EZ707" s="192">
        <f t="shared" si="313"/>
        <v>22.269828358178728</v>
      </c>
      <c r="FA707" s="192">
        <f t="shared" si="314"/>
        <v>22.269828358178728</v>
      </c>
      <c r="FB707" s="192">
        <f t="shared" si="315"/>
        <v>52.887166342405628</v>
      </c>
      <c r="FC707" s="192">
        <f t="shared" si="316"/>
        <v>112.26982835817873</v>
      </c>
      <c r="FD707" s="192">
        <f t="shared" si="317"/>
        <v>37.112833657594372</v>
      </c>
      <c r="FE707" s="193">
        <f t="shared" si="318"/>
        <v>202.26982835817873</v>
      </c>
      <c r="FF707" s="194">
        <f t="shared" si="319"/>
        <v>37.112833657594372</v>
      </c>
      <c r="FG707" s="401"/>
      <c r="FH707" s="403"/>
      <c r="FI707" s="778">
        <f t="shared" si="324"/>
        <v>0</v>
      </c>
      <c r="FJ707" s="779">
        <f t="shared" si="325"/>
        <v>37.112833657594372</v>
      </c>
      <c r="FK707" s="779">
        <f t="shared" si="326"/>
        <v>52.887166342405628</v>
      </c>
      <c r="FL707" s="780">
        <f t="shared" si="327"/>
        <v>0.923055184724905</v>
      </c>
      <c r="FM707" s="169">
        <f t="shared" si="328"/>
        <v>0.79744879651454914</v>
      </c>
      <c r="FN707" s="783">
        <f t="shared" si="329"/>
        <v>0</v>
      </c>
      <c r="FO707" s="226"/>
      <c r="FP707" s="226"/>
      <c r="FQ707" s="226"/>
      <c r="FR707" s="226"/>
      <c r="FS707" s="226"/>
      <c r="FT707" s="226"/>
      <c r="FU707" s="226"/>
      <c r="FV707" s="226"/>
      <c r="FW707" s="226"/>
      <c r="FX707" s="226"/>
      <c r="FY707" s="226"/>
      <c r="FZ707" s="226"/>
      <c r="GA707" s="226"/>
      <c r="GB707" s="226"/>
      <c r="GC707" s="226"/>
      <c r="GD707" s="226"/>
      <c r="GE707" s="226"/>
      <c r="GF707" s="226"/>
      <c r="GG707" s="226"/>
      <c r="GH707" s="226"/>
      <c r="GI707" s="226"/>
      <c r="GJ707" s="226"/>
      <c r="GK707" s="226"/>
      <c r="GL707" s="226"/>
      <c r="GM707" s="226"/>
      <c r="GN707" s="226"/>
      <c r="GO707" s="226"/>
      <c r="GP707" s="226"/>
      <c r="GQ707" s="226"/>
      <c r="GR707" s="226"/>
      <c r="GS707" s="226"/>
      <c r="GT707" s="226"/>
      <c r="GU707" s="226"/>
      <c r="GV707" s="226"/>
      <c r="GW707" s="226"/>
      <c r="GX707" s="226"/>
      <c r="GY707" s="226"/>
      <c r="GZ707" s="226"/>
      <c r="HA707" s="226"/>
      <c r="HB707" s="226"/>
      <c r="HC707" s="226"/>
      <c r="HD707" s="226"/>
      <c r="HE707" s="226"/>
      <c r="HF707" s="226"/>
      <c r="HG707" s="226"/>
      <c r="HH707" s="226"/>
      <c r="HI707" s="226"/>
      <c r="HJ707" s="226"/>
      <c r="HK707" s="226"/>
      <c r="HL707" s="226"/>
      <c r="HM707" s="226"/>
      <c r="HN707" s="226"/>
      <c r="HO707" s="226"/>
      <c r="HP707" s="226"/>
      <c r="HQ707" s="226"/>
      <c r="HR707" s="226"/>
      <c r="HS707" s="226"/>
      <c r="HT707" s="226"/>
      <c r="HU707" s="226"/>
      <c r="HV707" s="226"/>
      <c r="HW707" s="226"/>
      <c r="HX707" s="226"/>
      <c r="HY707" s="226"/>
      <c r="HZ707" s="226"/>
      <c r="IA707" s="226"/>
      <c r="IB707" s="226"/>
      <c r="IC707" s="226"/>
      <c r="ID707" s="226"/>
      <c r="IE707" s="226"/>
      <c r="IF707" s="226"/>
      <c r="IG707" s="226"/>
      <c r="IH707" s="226"/>
      <c r="II707" s="226"/>
      <c r="IJ707" s="226"/>
      <c r="IK707" s="226"/>
      <c r="IL707" s="226"/>
      <c r="IM707" s="226"/>
      <c r="IN707" s="226"/>
      <c r="IO707" s="226"/>
      <c r="IP707" s="226"/>
      <c r="IQ707" s="226"/>
      <c r="IR707" s="226"/>
      <c r="IS707" s="226"/>
      <c r="IT707" s="226"/>
      <c r="IU707" s="226"/>
      <c r="IV707" s="226"/>
      <c r="IW707" s="226"/>
      <c r="IX707" s="226"/>
      <c r="IY707" s="226"/>
      <c r="IZ707" s="226"/>
      <c r="JA707" s="226"/>
      <c r="JB707" s="226"/>
      <c r="JC707" s="226"/>
      <c r="JD707" s="226"/>
      <c r="JE707" s="226"/>
      <c r="JF707" s="226"/>
      <c r="JG707" s="226"/>
      <c r="JH707" s="226"/>
      <c r="JI707" s="226"/>
      <c r="JJ707" s="226"/>
      <c r="JK707" s="226"/>
      <c r="JL707" s="226"/>
      <c r="JM707" s="226"/>
      <c r="JN707" s="226"/>
      <c r="JO707" s="226"/>
      <c r="JP707" s="226"/>
      <c r="JQ707" s="226"/>
      <c r="JR707" s="226"/>
      <c r="JS707" s="226"/>
      <c r="JT707" s="226"/>
      <c r="JU707" s="226"/>
      <c r="JV707" s="226"/>
      <c r="JW707" s="226"/>
      <c r="JX707" s="226"/>
      <c r="JY707" s="226"/>
      <c r="JZ707" s="226"/>
      <c r="KA707" s="226"/>
      <c r="KB707" s="226"/>
      <c r="KC707" s="226"/>
      <c r="KD707" s="226"/>
      <c r="KE707" s="226"/>
      <c r="KF707" s="226"/>
      <c r="KG707" s="226"/>
      <c r="KH707" s="226"/>
      <c r="KI707" s="226"/>
      <c r="KJ707" s="226"/>
      <c r="KK707" s="226"/>
      <c r="KL707" s="226"/>
      <c r="KM707" s="226"/>
      <c r="KN707" s="226"/>
      <c r="KO707" s="226"/>
      <c r="KP707" s="226"/>
      <c r="KQ707" s="226"/>
      <c r="KR707" s="226"/>
      <c r="KS707" s="226"/>
      <c r="KT707" s="226"/>
      <c r="KU707" s="226"/>
      <c r="KV707" s="226"/>
      <c r="KW707" s="226"/>
      <c r="KX707" s="226"/>
      <c r="KY707" s="226"/>
      <c r="KZ707" s="226"/>
      <c r="LA707" s="226"/>
      <c r="LB707" s="226"/>
      <c r="LC707" s="226"/>
      <c r="LD707" s="226"/>
      <c r="LE707" s="226"/>
      <c r="LF707" s="226"/>
      <c r="LG707" s="226"/>
      <c r="LH707" s="226"/>
      <c r="LI707" s="226"/>
      <c r="LJ707" s="226"/>
      <c r="LK707" s="226"/>
      <c r="LL707" s="226"/>
      <c r="LM707" s="226"/>
      <c r="LN707" s="226"/>
      <c r="LO707" s="226"/>
      <c r="LP707" s="226"/>
      <c r="LQ707" s="226"/>
      <c r="LR707" s="226"/>
      <c r="LS707" s="226"/>
      <c r="LT707" s="226"/>
      <c r="LU707" s="226"/>
      <c r="LV707" s="226"/>
      <c r="LW707" s="226"/>
      <c r="LX707" s="226"/>
      <c r="LY707" s="226"/>
      <c r="LZ707" s="226"/>
      <c r="MA707" s="226"/>
      <c r="MB707" s="226"/>
      <c r="MC707" s="226"/>
      <c r="MD707" s="226"/>
      <c r="ME707" s="226"/>
      <c r="MF707" s="226"/>
      <c r="MG707" s="226"/>
      <c r="MH707" s="226"/>
      <c r="MI707" s="226"/>
      <c r="MJ707" s="226"/>
      <c r="MK707" s="226"/>
      <c r="ML707" s="226"/>
      <c r="MM707" s="226"/>
      <c r="MN707" s="226"/>
      <c r="MO707" s="226"/>
      <c r="MP707" s="226"/>
      <c r="MQ707" s="226"/>
      <c r="MR707" s="226"/>
      <c r="MS707" s="226"/>
      <c r="MT707" s="226"/>
      <c r="MU707" s="226"/>
      <c r="MV707" s="226"/>
      <c r="MW707" s="226"/>
      <c r="MX707" s="226"/>
      <c r="MY707" s="226"/>
      <c r="MZ707" s="226"/>
      <c r="NA707" s="226"/>
      <c r="NB707" s="226"/>
      <c r="NC707" s="226"/>
      <c r="ND707" s="226"/>
      <c r="NE707" s="226"/>
      <c r="NF707" s="226"/>
      <c r="NG707" s="226"/>
      <c r="NH707" s="226"/>
      <c r="NI707" s="226"/>
      <c r="NJ707" s="226"/>
      <c r="NK707" s="226"/>
      <c r="NL707" s="226"/>
      <c r="NM707" s="226"/>
      <c r="NN707" s="226"/>
      <c r="NO707" s="226"/>
      <c r="NP707" s="226"/>
      <c r="NQ707" s="226"/>
      <c r="NR707" s="226"/>
      <c r="NS707" s="226"/>
      <c r="NT707" s="226"/>
      <c r="NU707" s="226"/>
      <c r="NV707" s="226"/>
      <c r="NW707" s="226"/>
      <c r="NX707" s="226"/>
      <c r="NY707" s="226"/>
      <c r="NZ707" s="226"/>
      <c r="OA707" s="226"/>
      <c r="OB707" s="226"/>
      <c r="OC707" s="226"/>
      <c r="OD707" s="226"/>
      <c r="OE707" s="226"/>
      <c r="OF707" s="226"/>
      <c r="OG707" s="226"/>
      <c r="OH707" s="226"/>
      <c r="OI707" s="226"/>
      <c r="OJ707" s="226"/>
      <c r="OK707" s="226"/>
      <c r="OL707" s="226"/>
      <c r="OM707" s="226"/>
      <c r="ON707" s="226"/>
      <c r="OO707" s="226"/>
      <c r="OP707" s="226"/>
      <c r="OQ707" s="226"/>
      <c r="OR707" s="226"/>
      <c r="OS707" s="226"/>
      <c r="OT707" s="226"/>
      <c r="OU707" s="226"/>
      <c r="OV707" s="226"/>
      <c r="OW707" s="226"/>
      <c r="OX707" s="226"/>
      <c r="OY707" s="226"/>
      <c r="OZ707" s="226"/>
      <c r="PA707" s="226"/>
      <c r="PB707" s="226"/>
      <c r="PC707" s="226"/>
      <c r="PD707" s="226"/>
      <c r="PE707" s="226"/>
      <c r="PF707" s="226"/>
      <c r="PG707" s="226"/>
      <c r="PH707" s="226"/>
      <c r="PI707" s="226"/>
      <c r="PJ707" s="226"/>
      <c r="PK707" s="226"/>
      <c r="PL707" s="226"/>
      <c r="PM707" s="226"/>
      <c r="PN707" s="226"/>
      <c r="PO707" s="226"/>
      <c r="PP707" s="226"/>
      <c r="PQ707" s="226"/>
      <c r="PR707" s="226"/>
      <c r="PS707" s="226"/>
      <c r="PT707" s="226"/>
      <c r="PU707" s="226"/>
      <c r="PV707" s="226"/>
      <c r="PW707" s="226"/>
      <c r="PX707" s="226"/>
      <c r="PY707" s="226"/>
      <c r="PZ707" s="226"/>
      <c r="QA707" s="226"/>
      <c r="QB707" s="226"/>
      <c r="QC707" s="226"/>
      <c r="QD707" s="226"/>
      <c r="QE707" s="226"/>
      <c r="QF707" s="226"/>
      <c r="QG707" s="226"/>
      <c r="QH707" s="226"/>
      <c r="QI707" s="226"/>
      <c r="QJ707" s="226"/>
      <c r="QK707" s="226"/>
      <c r="QL707" s="226"/>
      <c r="QM707" s="226"/>
      <c r="QN707" s="226"/>
      <c r="QO707" s="226"/>
      <c r="QP707" s="226"/>
      <c r="QQ707" s="226"/>
      <c r="QR707" s="226"/>
      <c r="QS707" s="226"/>
      <c r="QT707" s="226"/>
      <c r="QU707" s="226"/>
      <c r="QV707" s="226"/>
      <c r="QW707" s="226"/>
      <c r="QX707" s="226"/>
      <c r="QY707" s="226"/>
      <c r="QZ707" s="226"/>
      <c r="RA707" s="226"/>
      <c r="RB707" s="226"/>
      <c r="RC707" s="226"/>
      <c r="RD707" s="226"/>
      <c r="RE707" s="226"/>
      <c r="RF707" s="226"/>
      <c r="RG707" s="226"/>
      <c r="RH707" s="226"/>
      <c r="RI707" s="226"/>
      <c r="RJ707" s="226"/>
      <c r="RK707" s="226"/>
      <c r="RL707" s="226"/>
      <c r="RM707" s="226"/>
      <c r="RN707" s="226"/>
      <c r="RO707" s="226"/>
      <c r="RP707" s="226"/>
      <c r="RQ707" s="226"/>
      <c r="RR707" s="226"/>
      <c r="RS707" s="226"/>
      <c r="RT707" s="226"/>
      <c r="RU707" s="226"/>
      <c r="RV707" s="226"/>
      <c r="RW707" s="226"/>
      <c r="RX707" s="226"/>
      <c r="RY707" s="226"/>
      <c r="RZ707" s="226"/>
      <c r="SA707" s="226"/>
      <c r="SB707" s="226"/>
      <c r="SC707" s="226"/>
      <c r="SD707" s="226"/>
      <c r="SE707" s="226"/>
      <c r="SF707" s="226"/>
      <c r="SG707" s="226"/>
      <c r="SH707" s="226"/>
      <c r="SI707" s="226"/>
      <c r="SJ707" s="226"/>
      <c r="SK707" s="226"/>
      <c r="SL707" s="226"/>
      <c r="SM707" s="226"/>
      <c r="SN707" s="226"/>
      <c r="SO707" s="226"/>
      <c r="SP707" s="226"/>
      <c r="SQ707" s="226"/>
      <c r="SR707" s="226"/>
      <c r="SS707" s="226"/>
      <c r="ST707" s="226"/>
      <c r="SU707" s="226"/>
      <c r="SV707" s="226"/>
      <c r="SW707" s="226"/>
      <c r="SX707" s="226"/>
      <c r="SY707" s="226"/>
      <c r="SZ707" s="226"/>
      <c r="TA707" s="226"/>
      <c r="TB707" s="226"/>
      <c r="TC707" s="226"/>
      <c r="TD707" s="226"/>
      <c r="TE707" s="226"/>
      <c r="TF707" s="226"/>
      <c r="TG707" s="226"/>
      <c r="TH707" s="226"/>
      <c r="TI707" s="226"/>
      <c r="TJ707" s="226"/>
      <c r="TK707" s="226"/>
      <c r="TL707" s="226"/>
      <c r="TM707" s="226"/>
      <c r="TN707" s="226"/>
      <c r="TO707" s="226"/>
      <c r="TP707" s="226"/>
      <c r="TQ707" s="226"/>
      <c r="TR707" s="226"/>
      <c r="TS707" s="226"/>
      <c r="TT707" s="226"/>
      <c r="TU707" s="226"/>
      <c r="TV707" s="226"/>
      <c r="TW707" s="226"/>
      <c r="TX707" s="226"/>
      <c r="TY707" s="226"/>
      <c r="TZ707" s="226"/>
      <c r="UA707" s="226"/>
      <c r="UB707" s="226"/>
      <c r="UC707" s="226"/>
      <c r="UD707" s="226"/>
      <c r="UE707" s="226"/>
      <c r="UF707" s="226"/>
      <c r="UG707" s="226"/>
      <c r="UH707" s="226"/>
      <c r="UI707" s="226"/>
      <c r="UJ707" s="226"/>
      <c r="UK707" s="226"/>
      <c r="UL707" s="226"/>
      <c r="UM707" s="226"/>
      <c r="UN707" s="226"/>
      <c r="UO707" s="226"/>
      <c r="UP707" s="226"/>
      <c r="UQ707" s="226"/>
      <c r="UR707" s="226"/>
      <c r="US707" s="226"/>
      <c r="UT707" s="226"/>
      <c r="UU707" s="226"/>
      <c r="UV707" s="226"/>
      <c r="UW707" s="226"/>
      <c r="UX707" s="226"/>
      <c r="UY707" s="226"/>
      <c r="UZ707" s="226"/>
      <c r="VA707" s="226"/>
      <c r="VB707" s="226"/>
      <c r="VC707" s="226"/>
      <c r="VD707" s="226"/>
      <c r="VE707" s="226"/>
      <c r="VF707" s="226"/>
      <c r="VG707" s="226"/>
      <c r="VH707" s="226"/>
      <c r="VI707" s="226"/>
      <c r="VJ707" s="226"/>
      <c r="VK707" s="226"/>
      <c r="VL707" s="226"/>
      <c r="VM707" s="226"/>
      <c r="VN707" s="226"/>
      <c r="VO707" s="226"/>
      <c r="VP707" s="226"/>
      <c r="VQ707" s="226"/>
      <c r="VR707" s="226"/>
      <c r="VS707" s="226"/>
      <c r="VT707" s="226"/>
      <c r="VU707" s="226"/>
      <c r="VV707" s="226"/>
      <c r="VW707" s="226"/>
      <c r="VX707" s="226"/>
      <c r="VY707" s="226"/>
      <c r="VZ707" s="226"/>
      <c r="WA707" s="226"/>
      <c r="WB707" s="226"/>
      <c r="WC707" s="226"/>
      <c r="WD707" s="226"/>
      <c r="WE707" s="226"/>
      <c r="WF707" s="226"/>
      <c r="WG707" s="226"/>
      <c r="WH707" s="226"/>
      <c r="WI707" s="226"/>
      <c r="WJ707" s="226"/>
      <c r="WK707" s="226"/>
      <c r="WL707" s="226"/>
      <c r="WM707" s="226"/>
      <c r="WN707" s="226"/>
      <c r="WO707" s="226"/>
      <c r="WP707" s="226"/>
      <c r="WQ707" s="226"/>
      <c r="WR707" s="226"/>
      <c r="WS707" s="226"/>
      <c r="WT707" s="226"/>
      <c r="WU707" s="226"/>
      <c r="WV707" s="226"/>
      <c r="WW707" s="226"/>
      <c r="WX707" s="226"/>
      <c r="WY707" s="226"/>
      <c r="WZ707" s="226"/>
      <c r="XA707" s="226"/>
      <c r="XB707" s="226"/>
      <c r="XC707" s="226"/>
      <c r="XD707" s="226"/>
      <c r="XE707" s="226"/>
      <c r="XF707" s="226"/>
      <c r="XG707" s="226"/>
      <c r="XH707" s="226"/>
      <c r="XI707" s="226"/>
      <c r="XJ707" s="226"/>
      <c r="XK707" s="226"/>
      <c r="XL707" s="226"/>
      <c r="XM707" s="226"/>
      <c r="XN707" s="226"/>
      <c r="XO707" s="226"/>
      <c r="XP707" s="226"/>
      <c r="XQ707" s="226"/>
      <c r="XR707" s="226"/>
      <c r="XS707" s="226"/>
      <c r="XT707" s="226"/>
      <c r="XU707" s="226"/>
      <c r="XV707" s="226"/>
      <c r="XW707" s="226"/>
      <c r="XX707" s="226"/>
      <c r="XY707" s="226"/>
      <c r="XZ707" s="226"/>
      <c r="YA707" s="226"/>
      <c r="YB707" s="226"/>
      <c r="YC707" s="226"/>
      <c r="YD707" s="226"/>
      <c r="YE707" s="226"/>
      <c r="YF707" s="226"/>
      <c r="YG707" s="226"/>
      <c r="YH707" s="226"/>
      <c r="YI707" s="226"/>
      <c r="YJ707" s="226"/>
      <c r="YK707" s="226"/>
      <c r="YL707" s="226"/>
      <c r="YM707" s="226"/>
      <c r="YN707" s="226"/>
      <c r="YO707" s="226"/>
      <c r="YP707" s="226"/>
      <c r="YQ707" s="226"/>
      <c r="YR707" s="226"/>
      <c r="YS707" s="226"/>
      <c r="YT707" s="226"/>
      <c r="YU707" s="226"/>
      <c r="YV707" s="226"/>
      <c r="YW707" s="226"/>
      <c r="YX707" s="226"/>
      <c r="YY707" s="226"/>
      <c r="YZ707" s="226"/>
      <c r="ZA707" s="226"/>
      <c r="ZB707" s="226"/>
      <c r="ZC707" s="226"/>
      <c r="ZD707" s="226"/>
      <c r="ZE707" s="226"/>
      <c r="ZF707" s="226"/>
      <c r="ZG707" s="226"/>
      <c r="ZH707" s="226"/>
      <c r="ZI707" s="226"/>
      <c r="ZJ707" s="226"/>
      <c r="ZK707" s="226"/>
      <c r="ZL707" s="226"/>
      <c r="ZM707" s="226"/>
      <c r="ZN707" s="226"/>
      <c r="ZO707" s="226"/>
      <c r="ZP707" s="226"/>
      <c r="ZQ707" s="226"/>
      <c r="ZR707" s="226"/>
      <c r="ZS707" s="226"/>
      <c r="ZT707" s="226"/>
      <c r="ZU707" s="226"/>
      <c r="ZV707" s="226"/>
      <c r="ZW707" s="226"/>
      <c r="ZX707" s="226"/>
      <c r="ZY707" s="226"/>
      <c r="ZZ707" s="226"/>
      <c r="AAA707" s="226"/>
      <c r="AAB707" s="226"/>
      <c r="AAC707" s="226"/>
      <c r="AAD707" s="226"/>
      <c r="AAE707" s="226"/>
      <c r="AAF707" s="226"/>
      <c r="AAG707" s="226"/>
      <c r="AAH707" s="226"/>
      <c r="AAI707" s="226"/>
      <c r="AAJ707" s="226"/>
      <c r="AAK707" s="226"/>
      <c r="AAL707" s="226"/>
      <c r="AAM707" s="226"/>
      <c r="AAN707" s="226"/>
      <c r="AAO707" s="226"/>
      <c r="AAP707" s="226"/>
      <c r="AAQ707" s="226"/>
      <c r="AAR707" s="226"/>
      <c r="AAS707" s="226"/>
      <c r="AAT707" s="226"/>
      <c r="AAU707" s="226"/>
      <c r="AAV707" s="226"/>
      <c r="AAW707" s="226"/>
      <c r="AAX707" s="226"/>
      <c r="AAY707" s="226"/>
      <c r="AAZ707" s="226"/>
      <c r="ABA707" s="226"/>
      <c r="ABB707" s="226"/>
      <c r="ABC707" s="226"/>
      <c r="ABD707" s="226"/>
      <c r="ABE707" s="226"/>
      <c r="ABF707" s="226"/>
      <c r="ABG707" s="226"/>
      <c r="ABH707" s="226"/>
      <c r="ABI707" s="226"/>
      <c r="ABJ707" s="226"/>
      <c r="ABK707" s="226"/>
      <c r="ABL707" s="226"/>
      <c r="ABM707" s="226"/>
      <c r="ABN707" s="226"/>
      <c r="ABO707" s="226"/>
      <c r="ABP707" s="226"/>
      <c r="ABQ707" s="226"/>
      <c r="ABR707" s="226"/>
      <c r="ABS707" s="226"/>
      <c r="ABT707" s="226"/>
      <c r="ABU707" s="226"/>
      <c r="ABV707" s="226"/>
      <c r="ABW707" s="226"/>
      <c r="ABX707" s="226"/>
      <c r="ABY707" s="226"/>
      <c r="ABZ707" s="226"/>
      <c r="ACA707" s="226"/>
      <c r="ACB707" s="226"/>
      <c r="ACC707" s="226"/>
      <c r="ACD707" s="226"/>
      <c r="ACE707" s="226"/>
      <c r="ACF707" s="226"/>
      <c r="ACG707" s="226"/>
      <c r="ACH707" s="226"/>
      <c r="ACI707" s="226"/>
      <c r="ACJ707" s="226"/>
      <c r="ACK707" s="226"/>
      <c r="ACL707" s="226"/>
      <c r="ACM707" s="226"/>
      <c r="ACN707" s="226"/>
      <c r="ACO707" s="226"/>
      <c r="ACP707" s="226"/>
      <c r="ACQ707" s="226"/>
      <c r="ACR707" s="226"/>
      <c r="ACS707" s="226"/>
      <c r="ACT707" s="226"/>
      <c r="ACU707" s="226"/>
      <c r="ACV707" s="226"/>
      <c r="ACW707" s="226"/>
      <c r="ACX707" s="226"/>
      <c r="ACY707" s="226"/>
      <c r="ACZ707" s="226"/>
      <c r="ADA707" s="226"/>
      <c r="ADB707" s="226"/>
      <c r="ADC707" s="226"/>
      <c r="ADD707" s="226"/>
      <c r="ADE707" s="226"/>
      <c r="ADF707" s="226"/>
      <c r="ADG707" s="226"/>
      <c r="ADH707" s="226"/>
      <c r="ADI707" s="226"/>
      <c r="ADJ707" s="226"/>
      <c r="ADK707" s="226"/>
      <c r="ADL707" s="226"/>
      <c r="ADM707" s="226"/>
      <c r="ADN707" s="226"/>
      <c r="ADO707" s="226"/>
      <c r="ADP707" s="226"/>
      <c r="ADQ707" s="226"/>
      <c r="ADR707" s="226"/>
      <c r="ADS707" s="226"/>
      <c r="ADT707" s="226"/>
      <c r="ADU707" s="226"/>
      <c r="ADV707" s="226"/>
      <c r="ADW707" s="226"/>
      <c r="ADX707" s="226"/>
      <c r="ADY707" s="226"/>
      <c r="ADZ707" s="226"/>
      <c r="AEA707" s="226"/>
      <c r="AEB707" s="226"/>
      <c r="AEC707" s="226"/>
      <c r="AED707" s="226"/>
      <c r="AEE707" s="226"/>
      <c r="AEF707" s="226"/>
      <c r="AEG707" s="226"/>
      <c r="AEH707" s="226"/>
      <c r="AEI707" s="226"/>
      <c r="AEJ707" s="226"/>
      <c r="AEK707" s="226"/>
      <c r="AEL707" s="226"/>
      <c r="AEM707" s="226"/>
      <c r="AEN707" s="226"/>
      <c r="AEO707" s="226"/>
      <c r="AEP707" s="226"/>
      <c r="AEQ707" s="226"/>
      <c r="AER707" s="226"/>
      <c r="AES707" s="226"/>
      <c r="AET707" s="226"/>
      <c r="AEU707" s="226"/>
      <c r="AEV707" s="226"/>
      <c r="AEW707" s="226"/>
      <c r="AEX707" s="226"/>
      <c r="AEY707" s="226"/>
      <c r="AEZ707" s="226"/>
      <c r="AFA707" s="226"/>
      <c r="AFB707" s="226"/>
      <c r="AFC707" s="226"/>
      <c r="AFD707" s="226"/>
      <c r="AFE707" s="226"/>
      <c r="AFF707" s="226"/>
      <c r="AFG707" s="226"/>
      <c r="AFH707" s="226"/>
      <c r="AFI707" s="226"/>
      <c r="AFJ707" s="226"/>
      <c r="AFK707" s="226"/>
      <c r="AFL707" s="226"/>
      <c r="AFM707" s="226"/>
      <c r="AFN707" s="226"/>
      <c r="AFO707" s="226"/>
      <c r="AFP707" s="226"/>
      <c r="AFQ707" s="226"/>
      <c r="AFR707" s="226"/>
      <c r="AFS707" s="226"/>
      <c r="AFT707" s="226"/>
      <c r="AFU707" s="226"/>
      <c r="AFV707" s="226"/>
      <c r="AFW707" s="226"/>
      <c r="AFX707" s="226"/>
      <c r="AFY707" s="226"/>
      <c r="AFZ707" s="226"/>
      <c r="AGA707" s="226"/>
      <c r="AGB707" s="226"/>
      <c r="AGC707" s="226"/>
      <c r="AGD707" s="226"/>
      <c r="AGE707" s="226"/>
      <c r="AGF707" s="226"/>
      <c r="AGG707" s="226"/>
      <c r="AGH707" s="226"/>
      <c r="AGI707" s="226"/>
      <c r="AGJ707" s="226"/>
      <c r="AGK707" s="226"/>
      <c r="AGL707" s="226"/>
      <c r="AGM707" s="226"/>
      <c r="AGN707" s="226"/>
      <c r="AGO707" s="226"/>
      <c r="AGP707" s="226"/>
      <c r="AGQ707" s="226"/>
      <c r="AGR707" s="226"/>
      <c r="AGS707" s="226"/>
      <c r="AGT707" s="226"/>
      <c r="AGU707" s="226"/>
      <c r="AGV707" s="226"/>
      <c r="AGW707" s="226"/>
      <c r="AGX707" s="226"/>
      <c r="AGY707" s="226"/>
      <c r="AGZ707" s="226"/>
      <c r="AHA707" s="226"/>
      <c r="AHB707" s="226"/>
      <c r="AHC707" s="226"/>
      <c r="AHD707" s="226"/>
      <c r="AHE707" s="226"/>
      <c r="AHF707" s="226"/>
      <c r="AHG707" s="226"/>
      <c r="AHH707" s="226"/>
      <c r="AHI707" s="226"/>
      <c r="AHJ707" s="226"/>
      <c r="AHK707" s="226"/>
      <c r="AHL707" s="226"/>
      <c r="AHM707" s="226"/>
      <c r="AHN707" s="226"/>
      <c r="AHO707" s="226"/>
      <c r="AHP707" s="226"/>
      <c r="AHQ707" s="226"/>
      <c r="AHR707" s="226"/>
      <c r="AHS707" s="226"/>
      <c r="AHT707" s="226"/>
      <c r="AHU707" s="226"/>
      <c r="AHV707" s="226"/>
      <c r="AHW707" s="226"/>
      <c r="AHX707" s="226"/>
      <c r="AHY707" s="226"/>
      <c r="AHZ707" s="226"/>
      <c r="AIA707" s="226"/>
      <c r="AIB707" s="226"/>
      <c r="AIC707" s="226"/>
      <c r="AID707" s="226"/>
      <c r="AIE707" s="226"/>
      <c r="AIF707" s="226"/>
      <c r="AIG707" s="226"/>
      <c r="AIH707" s="226"/>
      <c r="AII707" s="226"/>
      <c r="AIJ707" s="226"/>
      <c r="AIK707" s="226"/>
      <c r="AIL707" s="226"/>
      <c r="AIM707" s="226"/>
      <c r="AIN707" s="226"/>
      <c r="AIO707" s="226"/>
      <c r="AIP707" s="226"/>
      <c r="AIQ707" s="226"/>
      <c r="AIR707" s="226"/>
      <c r="AIS707" s="226"/>
      <c r="AIT707" s="226"/>
      <c r="AIU707" s="226"/>
      <c r="AIV707" s="226"/>
      <c r="AIW707" s="226"/>
      <c r="AIX707" s="226"/>
      <c r="AIY707" s="226"/>
      <c r="AIZ707" s="226"/>
      <c r="AJA707" s="226"/>
      <c r="AJB707" s="226"/>
      <c r="AJC707" s="226"/>
      <c r="AJD707" s="226"/>
      <c r="AJE707" s="226"/>
      <c r="AJF707" s="226"/>
      <c r="AJG707" s="226"/>
      <c r="AJH707" s="226"/>
      <c r="AJI707" s="226"/>
      <c r="AJJ707" s="226"/>
      <c r="AJK707" s="226"/>
      <c r="AJL707" s="226"/>
      <c r="AJM707" s="226"/>
      <c r="AJN707" s="226"/>
      <c r="AJO707" s="226"/>
      <c r="AJP707" s="226"/>
      <c r="AJQ707" s="226"/>
      <c r="AJR707" s="226"/>
      <c r="AJS707" s="226"/>
      <c r="AJT707" s="226"/>
      <c r="AJU707" s="226"/>
      <c r="AJV707" s="226"/>
      <c r="AJW707" s="226"/>
      <c r="AJX707" s="226"/>
      <c r="AJY707" s="226"/>
      <c r="AJZ707" s="226"/>
      <c r="AKA707" s="226"/>
      <c r="AKB707" s="226"/>
      <c r="AKC707" s="226"/>
      <c r="AKD707" s="226"/>
      <c r="AKE707" s="226"/>
      <c r="AKF707" s="226"/>
      <c r="AKG707" s="226"/>
      <c r="AKH707" s="226"/>
      <c r="AKI707" s="226"/>
      <c r="AKJ707" s="226"/>
      <c r="AKK707" s="226"/>
      <c r="AKL707" s="226"/>
      <c r="AKM707" s="226"/>
      <c r="AKN707" s="226"/>
      <c r="AKO707" s="226"/>
      <c r="AKP707" s="226"/>
      <c r="AKQ707" s="226"/>
      <c r="AKR707" s="226"/>
      <c r="AKS707" s="226"/>
      <c r="AKT707" s="226"/>
      <c r="AKU707" s="226"/>
      <c r="AKV707" s="226"/>
      <c r="AKW707" s="226"/>
      <c r="AKX707" s="226"/>
      <c r="AKY707" s="226"/>
      <c r="AKZ707" s="226"/>
      <c r="ALA707" s="226"/>
      <c r="ALB707" s="226"/>
      <c r="ALC707" s="226"/>
      <c r="ALD707" s="226"/>
      <c r="ALE707" s="226"/>
      <c r="ALF707" s="226"/>
      <c r="ALG707" s="226"/>
      <c r="ALH707" s="226"/>
      <c r="ALI707" s="226"/>
      <c r="ALJ707" s="226"/>
      <c r="ALK707" s="226"/>
      <c r="ALL707" s="226"/>
      <c r="ALM707" s="226"/>
      <c r="ALN707" s="226"/>
      <c r="ALO707" s="226"/>
      <c r="ALP707" s="226"/>
      <c r="ALQ707" s="226"/>
      <c r="ALR707" s="226"/>
      <c r="ALS707" s="226"/>
      <c r="ALT707" s="226"/>
      <c r="ALU707" s="226"/>
      <c r="ALV707" s="226"/>
      <c r="ALW707" s="226"/>
      <c r="ALX707" s="226"/>
      <c r="ALY707" s="226"/>
      <c r="ALZ707" s="226"/>
      <c r="AMA707" s="226"/>
      <c r="AMB707" s="226"/>
      <c r="AMC707" s="226"/>
      <c r="AMD707" s="226"/>
      <c r="AME707" s="226"/>
      <c r="AMF707" s="226"/>
      <c r="AMG707" s="226"/>
      <c r="AMH707" s="226"/>
      <c r="AMI707" s="226"/>
      <c r="AMJ707" s="226"/>
      <c r="AMK707" s="226"/>
      <c r="AML707" s="226"/>
      <c r="AMM707" s="226"/>
      <c r="AMN707" s="226"/>
      <c r="AMO707" s="226"/>
      <c r="AMP707" s="226"/>
      <c r="AMQ707" s="226"/>
      <c r="AMR707" s="226"/>
      <c r="AMS707" s="226"/>
      <c r="AMT707" s="226"/>
      <c r="AMU707" s="226"/>
      <c r="AMV707" s="226"/>
      <c r="AMW707" s="226"/>
      <c r="AMX707" s="226"/>
    </row>
    <row r="708" spans="1:1038" s="288" customFormat="1" ht="18" customHeight="1">
      <c r="A708" s="549">
        <v>43333</v>
      </c>
      <c r="B708" s="283" t="s">
        <v>1647</v>
      </c>
      <c r="C708" s="227"/>
      <c r="D708" s="284" t="s">
        <v>1279</v>
      </c>
      <c r="E708" s="227">
        <v>90</v>
      </c>
      <c r="F708" s="227">
        <v>2</v>
      </c>
      <c r="G708" s="286" t="str">
        <f t="shared" si="336"/>
        <v>90-2</v>
      </c>
      <c r="H708" s="227">
        <v>83</v>
      </c>
      <c r="I708" s="227">
        <v>97</v>
      </c>
      <c r="J708" s="477">
        <f t="shared" si="354"/>
        <v>0</v>
      </c>
      <c r="K708" s="478" t="str">
        <f>IF(J709=1,IF(((VLOOKUP($G708,[3]Depth_Lookup!$A$3:$J$550,9,FALSE))-(I708/100))=0,"Good",IF(((VLOOKUP($G708,[3]Depth_Lookup!$A$3:$J$550,9,FALSE))-(I708/100))&gt;0,"Too Short","Too Long")))</f>
        <v>Good</v>
      </c>
      <c r="L708" s="171">
        <f>(VLOOKUP($G708,Depth_Lookup!$A$3:$J$410,10,FALSE))+(H708/100)</f>
        <v>232.13000000000002</v>
      </c>
      <c r="M708" s="171">
        <f>(VLOOKUP($G708,Depth_Lookup!$A$3:$J$410,10,FALSE))+(I708/100)</f>
        <v>232.27</v>
      </c>
      <c r="N708" s="230" t="s">
        <v>2230</v>
      </c>
      <c r="O708" s="227">
        <v>2</v>
      </c>
      <c r="P708" s="227" t="s">
        <v>853</v>
      </c>
      <c r="Q708" s="227" t="s">
        <v>125</v>
      </c>
      <c r="R708" s="286" t="str">
        <f t="shared" si="351"/>
        <v>SerpentinizedHarzburgite</v>
      </c>
      <c r="S708" s="227" t="s">
        <v>115</v>
      </c>
      <c r="T708" s="227" t="s">
        <v>94</v>
      </c>
      <c r="U708" s="227" t="s">
        <v>95</v>
      </c>
      <c r="V708" s="227" t="s">
        <v>96</v>
      </c>
      <c r="W708" s="227" t="s">
        <v>102</v>
      </c>
      <c r="X708" s="287">
        <f>VLOOKUP(W708,[3]definitions_list_lookup!$A$13:$B$19,2,0)</f>
        <v>5</v>
      </c>
      <c r="Y708" s="227" t="s">
        <v>90</v>
      </c>
      <c r="Z708" s="227" t="s">
        <v>91</v>
      </c>
      <c r="AA708" s="227" t="s">
        <v>1685</v>
      </c>
      <c r="AB708" s="227"/>
      <c r="AC708" s="227"/>
      <c r="AD708" s="227"/>
      <c r="AE708" s="233"/>
      <c r="AF708" s="286" t="e">
        <f>VLOOKUP(AE708,[3]definitions_list_mag!$V$12:$W$15,2,0)</f>
        <v>#N/A</v>
      </c>
      <c r="AG708" s="237"/>
      <c r="AH708" s="227"/>
      <c r="AI708" s="240">
        <f t="shared" si="355"/>
        <v>77</v>
      </c>
      <c r="AJ708" s="227"/>
      <c r="AK708" s="227"/>
      <c r="AL708" s="227"/>
      <c r="AM708" s="227"/>
      <c r="AN708" s="227"/>
      <c r="AO708" s="240"/>
      <c r="AP708" s="227"/>
      <c r="AQ708" s="227"/>
      <c r="AR708" s="227"/>
      <c r="AS708" s="227"/>
      <c r="AT708" s="227"/>
      <c r="AU708" s="240">
        <v>2</v>
      </c>
      <c r="AV708" s="227">
        <v>2</v>
      </c>
      <c r="AW708" s="227">
        <v>1</v>
      </c>
      <c r="AX708" s="227" t="s">
        <v>110</v>
      </c>
      <c r="AY708" s="227" t="s">
        <v>103</v>
      </c>
      <c r="AZ708" s="227"/>
      <c r="BA708" s="240">
        <v>20</v>
      </c>
      <c r="BB708" s="227">
        <v>6</v>
      </c>
      <c r="BC708" s="227">
        <v>3</v>
      </c>
      <c r="BD708" s="227" t="s">
        <v>118</v>
      </c>
      <c r="BE708" s="227" t="s">
        <v>103</v>
      </c>
      <c r="BF708" s="227" t="s">
        <v>2067</v>
      </c>
      <c r="BG708" s="240"/>
      <c r="BH708" s="227"/>
      <c r="BI708" s="227"/>
      <c r="BJ708" s="227"/>
      <c r="BK708" s="227"/>
      <c r="BL708" s="227"/>
      <c r="BM708" s="240">
        <v>1</v>
      </c>
      <c r="BN708" s="227">
        <v>0.5</v>
      </c>
      <c r="BO708" s="227">
        <v>0.5</v>
      </c>
      <c r="BP708" s="227"/>
      <c r="BQ708" s="227"/>
      <c r="BR708" s="227"/>
      <c r="BS708" s="227"/>
      <c r="BT708" s="227"/>
      <c r="BU708" s="227"/>
      <c r="BV708" s="227"/>
      <c r="BW708" s="227"/>
      <c r="BX708" s="227"/>
      <c r="BY708" s="240"/>
      <c r="BZ708" s="227"/>
      <c r="CA708" s="227"/>
      <c r="CB708" s="227"/>
      <c r="CC708" s="227"/>
      <c r="CD708" s="227"/>
      <c r="CE708" s="227"/>
      <c r="CF708" s="290">
        <f t="shared" si="352"/>
        <v>100</v>
      </c>
      <c r="CG708" s="148"/>
      <c r="CH708" s="149" t="s">
        <v>2209</v>
      </c>
      <c r="CI708" s="149">
        <v>95</v>
      </c>
      <c r="CJ708" s="149" t="s">
        <v>514</v>
      </c>
      <c r="CK708" s="151"/>
      <c r="CL708" s="152"/>
      <c r="CM708" s="152"/>
      <c r="CN708" s="152"/>
      <c r="CO708" s="152"/>
      <c r="CP708" s="152"/>
      <c r="CQ708" s="152"/>
      <c r="CR708" s="152"/>
      <c r="CS708" s="152"/>
      <c r="CT708" s="152"/>
      <c r="CU708" s="152"/>
      <c r="CV708" s="152"/>
      <c r="CW708" s="152"/>
      <c r="CX708" s="152"/>
      <c r="CY708" s="152"/>
      <c r="CZ708" s="152"/>
      <c r="DA708" s="152"/>
      <c r="DB708" s="152">
        <v>85</v>
      </c>
      <c r="DC708" s="240">
        <v>15</v>
      </c>
      <c r="DD708" s="152"/>
      <c r="DE708" s="152"/>
      <c r="DF708" s="152"/>
      <c r="DG708" s="152"/>
      <c r="DH708" s="152"/>
      <c r="DI708" s="152"/>
      <c r="DJ708" s="152"/>
      <c r="DK708" s="208">
        <f t="shared" si="353"/>
        <v>100</v>
      </c>
      <c r="DL708" s="148"/>
      <c r="DM708" s="152"/>
      <c r="DN708" s="152"/>
      <c r="DO708" s="153"/>
      <c r="DQ708" s="148"/>
      <c r="DR708" s="153"/>
      <c r="DS708" s="148"/>
      <c r="DT708" s="261" t="s">
        <v>2080</v>
      </c>
      <c r="DU708" s="229"/>
      <c r="DV708" s="229"/>
      <c r="DW708" s="291" t="e">
        <f>VLOOKUP(P708,[3]definitions_list_lookup!$K$30:$L$54,2,0)</f>
        <v>#N/A</v>
      </c>
      <c r="DX708" s="154" t="s">
        <v>2098</v>
      </c>
      <c r="DY708" s="154" t="s">
        <v>2217</v>
      </c>
      <c r="DZ708" s="479"/>
      <c r="EA708" s="292"/>
      <c r="EB708" s="229"/>
      <c r="EC708" s="292"/>
      <c r="ED708" s="229" t="s">
        <v>2517</v>
      </c>
      <c r="EE708" s="293"/>
      <c r="EF708" s="294"/>
      <c r="EG708" s="293"/>
      <c r="EH708" s="295"/>
      <c r="EI708" s="296"/>
      <c r="EJ708" s="297"/>
      <c r="EK708" s="298"/>
      <c r="EL708" s="293"/>
      <c r="EM708" s="295"/>
      <c r="EN708" s="295"/>
      <c r="EO708" s="321"/>
      <c r="EP708" s="321"/>
      <c r="EQ708" s="321"/>
      <c r="ER708" s="321"/>
      <c r="ES708" s="321"/>
      <c r="ET708" s="321"/>
      <c r="EU708" s="321"/>
      <c r="EV708" s="322"/>
      <c r="EW708" s="322"/>
      <c r="EX708" s="322"/>
      <c r="EY708" s="322"/>
      <c r="EZ708" s="192" t="e">
        <f t="shared" ref="EZ708:EZ771" si="415">+(IF($EW708&lt;$EY708,((MIN($EY708,$EW708)+(DEGREES(ATAN((TAN(RADIANS($EX708))/((TAN(RADIANS($EV708))*SIN(RADIANS(ABS($EW708-$EY708))))))-(COS(RADIANS(ABS($EW708-$EY708)))/SIN(RADIANS(ABS($EW708-$EY708)))))))-180)),((MAX($EY708,$EW708)-(DEGREES(ATAN((TAN(RADIANS($EX708))/((TAN(RADIANS($EV708))*SIN(RADIANS(ABS($EW708-$EY708))))))-(COS(RADIANS(ABS($EW708-$EY708)))/SIN(RADIANS(ABS($EW708-$EY708)))))))-180))))</f>
        <v>#DIV/0!</v>
      </c>
      <c r="FA708" s="192" t="e">
        <f t="shared" ref="FA708:FA771" si="416">IF($EZ708&gt;0,$EZ708,360+$EZ708)</f>
        <v>#DIV/0!</v>
      </c>
      <c r="FB708" s="192" t="e">
        <f t="shared" ref="FB708:FB771" si="417">+ABS(DEGREES(ATAN((COS(RADIANS(ABS($EZ708+180-(IF($EW708&gt;$EY708,MAX($EX708,$EW708),MIN($EW708,$EY708))))))/(TAN(RADIANS($EV708)))))))</f>
        <v>#DIV/0!</v>
      </c>
      <c r="FC708" s="192" t="e">
        <f t="shared" ref="FC708:FC771" si="418">+IF(($EZ708+90)&gt;0,$EZ708+90,$EZ708+450)</f>
        <v>#DIV/0!</v>
      </c>
      <c r="FD708" s="192" t="e">
        <f t="shared" ref="FD708:FD771" si="419">-$FB708+90</f>
        <v>#DIV/0!</v>
      </c>
      <c r="FE708" s="193" t="e">
        <f t="shared" ref="FE708:FE771" si="420">IF(($FA708&lt;180),$FA708+180,$FA708-180)</f>
        <v>#DIV/0!</v>
      </c>
      <c r="FF708" s="194" t="e">
        <f t="shared" ref="FF708:FF771" si="421">-$FB708+90</f>
        <v>#DIV/0!</v>
      </c>
      <c r="FG708" s="293"/>
      <c r="FH708" s="295"/>
      <c r="FI708" s="778">
        <f t="shared" si="324"/>
        <v>0</v>
      </c>
      <c r="FJ708" s="779" t="e">
        <f t="shared" si="325"/>
        <v>#DIV/0!</v>
      </c>
      <c r="FK708" s="779" t="e">
        <f t="shared" si="326"/>
        <v>#DIV/0!</v>
      </c>
      <c r="FL708" s="780" t="e">
        <f t="shared" si="327"/>
        <v>#DIV/0!</v>
      </c>
      <c r="FM708" s="169" t="e">
        <f t="shared" si="328"/>
        <v>#DIV/0!</v>
      </c>
      <c r="FN708" s="783" t="e">
        <f t="shared" si="329"/>
        <v>#DIV/0!</v>
      </c>
      <c r="FO708" s="227"/>
      <c r="FP708" s="227"/>
      <c r="FQ708" s="227"/>
      <c r="FR708" s="227"/>
      <c r="FS708" s="227"/>
      <c r="FT708" s="227"/>
      <c r="FU708" s="227"/>
      <c r="FV708" s="227"/>
      <c r="FW708" s="227"/>
      <c r="FX708" s="227"/>
      <c r="FY708" s="227"/>
      <c r="FZ708" s="227"/>
      <c r="GA708" s="227"/>
      <c r="GB708" s="227"/>
      <c r="GC708" s="227"/>
      <c r="GD708" s="227"/>
      <c r="GE708" s="227"/>
      <c r="GF708" s="227"/>
      <c r="GG708" s="227"/>
      <c r="GH708" s="227"/>
      <c r="GI708" s="227"/>
      <c r="GJ708" s="227"/>
      <c r="GK708" s="227"/>
      <c r="GL708" s="227"/>
      <c r="GM708" s="227"/>
      <c r="GN708" s="227"/>
      <c r="GO708" s="227"/>
      <c r="GP708" s="227"/>
      <c r="GQ708" s="227"/>
      <c r="GR708" s="227"/>
      <c r="GS708" s="227"/>
      <c r="GT708" s="227"/>
      <c r="GU708" s="227"/>
      <c r="GV708" s="227"/>
      <c r="GW708" s="227"/>
      <c r="GX708" s="227"/>
      <c r="GY708" s="227"/>
      <c r="GZ708" s="227"/>
      <c r="HA708" s="227"/>
      <c r="HB708" s="227"/>
      <c r="HC708" s="227"/>
      <c r="HD708" s="227"/>
      <c r="HE708" s="227"/>
      <c r="HF708" s="227"/>
      <c r="HG708" s="227"/>
      <c r="HH708" s="227"/>
      <c r="HI708" s="227"/>
      <c r="HJ708" s="227"/>
      <c r="HK708" s="227"/>
      <c r="HL708" s="227"/>
      <c r="HM708" s="227"/>
      <c r="HN708" s="227"/>
      <c r="HO708" s="227"/>
      <c r="HP708" s="227"/>
      <c r="HQ708" s="227"/>
      <c r="HR708" s="227"/>
      <c r="HS708" s="227"/>
      <c r="HT708" s="227"/>
      <c r="HU708" s="227"/>
      <c r="HV708" s="227"/>
      <c r="HW708" s="227"/>
      <c r="HX708" s="227"/>
      <c r="HY708" s="227"/>
      <c r="HZ708" s="227"/>
      <c r="IA708" s="227"/>
      <c r="IB708" s="227"/>
      <c r="IC708" s="227"/>
      <c r="ID708" s="227"/>
      <c r="IE708" s="227"/>
      <c r="IF708" s="227"/>
      <c r="IG708" s="227"/>
      <c r="IH708" s="227"/>
      <c r="II708" s="227"/>
      <c r="IJ708" s="227"/>
      <c r="IK708" s="227"/>
      <c r="IL708" s="227"/>
      <c r="IM708" s="227"/>
      <c r="IN708" s="227"/>
      <c r="IO708" s="227"/>
      <c r="IP708" s="227"/>
      <c r="IQ708" s="227"/>
      <c r="IR708" s="227"/>
      <c r="IS708" s="227"/>
      <c r="IT708" s="227"/>
      <c r="IU708" s="227"/>
      <c r="IV708" s="227"/>
      <c r="IW708" s="227"/>
      <c r="IX708" s="227"/>
      <c r="IY708" s="227"/>
      <c r="IZ708" s="227"/>
      <c r="JA708" s="227"/>
      <c r="JB708" s="227"/>
      <c r="JC708" s="227"/>
      <c r="JD708" s="227"/>
      <c r="JE708" s="227"/>
      <c r="JF708" s="227"/>
      <c r="JG708" s="227"/>
      <c r="JH708" s="227"/>
      <c r="JI708" s="227"/>
      <c r="JJ708" s="227"/>
      <c r="JK708" s="227"/>
      <c r="JL708" s="227"/>
      <c r="JM708" s="227"/>
      <c r="JN708" s="227"/>
      <c r="JO708" s="227"/>
      <c r="JP708" s="227"/>
      <c r="JQ708" s="227"/>
      <c r="JR708" s="227"/>
      <c r="JS708" s="227"/>
      <c r="JT708" s="227"/>
      <c r="JU708" s="227"/>
      <c r="JV708" s="227"/>
      <c r="JW708" s="227"/>
      <c r="JX708" s="227"/>
      <c r="JY708" s="227"/>
      <c r="JZ708" s="227"/>
      <c r="KA708" s="227"/>
      <c r="KB708" s="227"/>
      <c r="KC708" s="227"/>
      <c r="KD708" s="227"/>
      <c r="KE708" s="227"/>
      <c r="KF708" s="227"/>
      <c r="KG708" s="227"/>
      <c r="KH708" s="227"/>
      <c r="KI708" s="227"/>
      <c r="KJ708" s="227"/>
      <c r="KK708" s="227"/>
      <c r="KL708" s="227"/>
      <c r="KM708" s="227"/>
      <c r="KN708" s="227"/>
      <c r="KO708" s="227"/>
      <c r="KP708" s="227"/>
      <c r="KQ708" s="227"/>
      <c r="KR708" s="227"/>
      <c r="KS708" s="227"/>
      <c r="KT708" s="227"/>
      <c r="KU708" s="227"/>
      <c r="KV708" s="227"/>
      <c r="KW708" s="227"/>
      <c r="KX708" s="227"/>
      <c r="KY708" s="227"/>
      <c r="KZ708" s="227"/>
      <c r="LA708" s="227"/>
      <c r="LB708" s="227"/>
      <c r="LC708" s="227"/>
      <c r="LD708" s="227"/>
      <c r="LE708" s="227"/>
      <c r="LF708" s="227"/>
      <c r="LG708" s="227"/>
      <c r="LH708" s="227"/>
      <c r="LI708" s="227"/>
      <c r="LJ708" s="227"/>
      <c r="LK708" s="227"/>
      <c r="LL708" s="227"/>
      <c r="LM708" s="227"/>
      <c r="LN708" s="227"/>
      <c r="LO708" s="227"/>
      <c r="LP708" s="227"/>
      <c r="LQ708" s="227"/>
      <c r="LR708" s="227"/>
      <c r="LS708" s="227"/>
      <c r="LT708" s="227"/>
      <c r="LU708" s="227"/>
      <c r="LV708" s="227"/>
      <c r="LW708" s="227"/>
      <c r="LX708" s="227"/>
      <c r="LY708" s="227"/>
      <c r="LZ708" s="227"/>
      <c r="MA708" s="227"/>
      <c r="MB708" s="227"/>
      <c r="MC708" s="227"/>
      <c r="MD708" s="227"/>
      <c r="ME708" s="227"/>
      <c r="MF708" s="227"/>
      <c r="MG708" s="227"/>
      <c r="MH708" s="227"/>
      <c r="MI708" s="227"/>
      <c r="MJ708" s="227"/>
      <c r="MK708" s="227"/>
      <c r="ML708" s="227"/>
      <c r="MM708" s="227"/>
      <c r="MN708" s="227"/>
      <c r="MO708" s="227"/>
      <c r="MP708" s="227"/>
      <c r="MQ708" s="227"/>
      <c r="MR708" s="227"/>
      <c r="MS708" s="227"/>
      <c r="MT708" s="227"/>
      <c r="MU708" s="227"/>
      <c r="MV708" s="227"/>
      <c r="MW708" s="227"/>
      <c r="MX708" s="227"/>
      <c r="MY708" s="227"/>
      <c r="MZ708" s="227"/>
      <c r="NA708" s="227"/>
      <c r="NB708" s="227"/>
      <c r="NC708" s="227"/>
      <c r="ND708" s="227"/>
      <c r="NE708" s="227"/>
      <c r="NF708" s="227"/>
      <c r="NG708" s="227"/>
      <c r="NH708" s="227"/>
      <c r="NI708" s="227"/>
      <c r="NJ708" s="227"/>
      <c r="NK708" s="227"/>
      <c r="NL708" s="227"/>
      <c r="NM708" s="227"/>
      <c r="NN708" s="227"/>
      <c r="NO708" s="227"/>
      <c r="NP708" s="227"/>
      <c r="NQ708" s="227"/>
      <c r="NR708" s="227"/>
      <c r="NS708" s="227"/>
      <c r="NT708" s="227"/>
      <c r="NU708" s="227"/>
      <c r="NV708" s="227"/>
      <c r="NW708" s="227"/>
      <c r="NX708" s="227"/>
      <c r="NY708" s="227"/>
      <c r="NZ708" s="227"/>
      <c r="OA708" s="227"/>
      <c r="OB708" s="227"/>
      <c r="OC708" s="227"/>
      <c r="OD708" s="227"/>
      <c r="OE708" s="227"/>
      <c r="OF708" s="227"/>
      <c r="OG708" s="227"/>
      <c r="OH708" s="227"/>
      <c r="OI708" s="227"/>
      <c r="OJ708" s="227"/>
      <c r="OK708" s="227"/>
      <c r="OL708" s="227"/>
      <c r="OM708" s="227"/>
      <c r="ON708" s="227"/>
      <c r="OO708" s="227"/>
      <c r="OP708" s="227"/>
      <c r="OQ708" s="227"/>
      <c r="OR708" s="227"/>
      <c r="OS708" s="227"/>
      <c r="OT708" s="227"/>
      <c r="OU708" s="227"/>
      <c r="OV708" s="227"/>
      <c r="OW708" s="227"/>
      <c r="OX708" s="227"/>
      <c r="OY708" s="227"/>
      <c r="OZ708" s="227"/>
      <c r="PA708" s="227"/>
      <c r="PB708" s="227"/>
      <c r="PC708" s="227"/>
      <c r="PD708" s="227"/>
      <c r="PE708" s="227"/>
      <c r="PF708" s="227"/>
      <c r="PG708" s="227"/>
      <c r="PH708" s="227"/>
      <c r="PI708" s="227"/>
      <c r="PJ708" s="227"/>
      <c r="PK708" s="227"/>
      <c r="PL708" s="227"/>
      <c r="PM708" s="227"/>
      <c r="PN708" s="227"/>
      <c r="PO708" s="227"/>
      <c r="PP708" s="227"/>
      <c r="PQ708" s="227"/>
      <c r="PR708" s="227"/>
      <c r="PS708" s="227"/>
      <c r="PT708" s="227"/>
      <c r="PU708" s="227"/>
      <c r="PV708" s="227"/>
      <c r="PW708" s="227"/>
      <c r="PX708" s="227"/>
      <c r="PY708" s="227"/>
      <c r="PZ708" s="227"/>
      <c r="QA708" s="227"/>
      <c r="QB708" s="227"/>
      <c r="QC708" s="227"/>
      <c r="QD708" s="227"/>
      <c r="QE708" s="227"/>
      <c r="QF708" s="227"/>
      <c r="QG708" s="227"/>
      <c r="QH708" s="227"/>
      <c r="QI708" s="227"/>
      <c r="QJ708" s="227"/>
      <c r="QK708" s="227"/>
      <c r="QL708" s="227"/>
      <c r="QM708" s="227"/>
      <c r="QN708" s="227"/>
      <c r="QO708" s="227"/>
      <c r="QP708" s="227"/>
      <c r="QQ708" s="227"/>
      <c r="QR708" s="227"/>
      <c r="QS708" s="227"/>
      <c r="QT708" s="227"/>
      <c r="QU708" s="227"/>
      <c r="QV708" s="227"/>
      <c r="QW708" s="227"/>
      <c r="QX708" s="227"/>
      <c r="QY708" s="227"/>
      <c r="QZ708" s="227"/>
      <c r="RA708" s="227"/>
      <c r="RB708" s="227"/>
      <c r="RC708" s="227"/>
      <c r="RD708" s="227"/>
      <c r="RE708" s="227"/>
      <c r="RF708" s="227"/>
      <c r="RG708" s="227"/>
      <c r="RH708" s="227"/>
      <c r="RI708" s="227"/>
      <c r="RJ708" s="227"/>
      <c r="RK708" s="227"/>
      <c r="RL708" s="227"/>
      <c r="RM708" s="227"/>
      <c r="RN708" s="227"/>
      <c r="RO708" s="227"/>
      <c r="RP708" s="227"/>
      <c r="RQ708" s="227"/>
      <c r="RR708" s="227"/>
      <c r="RS708" s="227"/>
      <c r="RT708" s="227"/>
      <c r="RU708" s="227"/>
      <c r="RV708" s="227"/>
      <c r="RW708" s="227"/>
      <c r="RX708" s="227"/>
      <c r="RY708" s="227"/>
      <c r="RZ708" s="227"/>
      <c r="SA708" s="227"/>
      <c r="SB708" s="227"/>
      <c r="SC708" s="227"/>
      <c r="SD708" s="227"/>
      <c r="SE708" s="227"/>
      <c r="SF708" s="227"/>
      <c r="SG708" s="227"/>
      <c r="SH708" s="227"/>
      <c r="SI708" s="227"/>
      <c r="SJ708" s="227"/>
      <c r="SK708" s="227"/>
      <c r="SL708" s="227"/>
      <c r="SM708" s="227"/>
      <c r="SN708" s="227"/>
      <c r="SO708" s="227"/>
      <c r="SP708" s="227"/>
      <c r="SQ708" s="227"/>
      <c r="SR708" s="227"/>
      <c r="SS708" s="227"/>
      <c r="ST708" s="227"/>
      <c r="SU708" s="227"/>
      <c r="SV708" s="227"/>
      <c r="SW708" s="227"/>
      <c r="SX708" s="227"/>
      <c r="SY708" s="227"/>
      <c r="SZ708" s="227"/>
      <c r="TA708" s="227"/>
      <c r="TB708" s="227"/>
      <c r="TC708" s="227"/>
      <c r="TD708" s="227"/>
      <c r="TE708" s="227"/>
      <c r="TF708" s="227"/>
      <c r="TG708" s="227"/>
      <c r="TH708" s="227"/>
      <c r="TI708" s="227"/>
      <c r="TJ708" s="227"/>
      <c r="TK708" s="227"/>
      <c r="TL708" s="227"/>
      <c r="TM708" s="227"/>
      <c r="TN708" s="227"/>
      <c r="TO708" s="227"/>
      <c r="TP708" s="227"/>
      <c r="TQ708" s="227"/>
      <c r="TR708" s="227"/>
      <c r="TS708" s="227"/>
      <c r="TT708" s="227"/>
      <c r="TU708" s="227"/>
      <c r="TV708" s="227"/>
      <c r="TW708" s="227"/>
      <c r="TX708" s="227"/>
      <c r="TY708" s="227"/>
      <c r="TZ708" s="227"/>
      <c r="UA708" s="227"/>
      <c r="UB708" s="227"/>
      <c r="UC708" s="227"/>
      <c r="UD708" s="227"/>
      <c r="UE708" s="227"/>
      <c r="UF708" s="227"/>
      <c r="UG708" s="227"/>
      <c r="UH708" s="227"/>
      <c r="UI708" s="227"/>
      <c r="UJ708" s="227"/>
      <c r="UK708" s="227"/>
      <c r="UL708" s="227"/>
      <c r="UM708" s="227"/>
      <c r="UN708" s="227"/>
      <c r="UO708" s="227"/>
      <c r="UP708" s="227"/>
      <c r="UQ708" s="227"/>
      <c r="UR708" s="227"/>
      <c r="US708" s="227"/>
      <c r="UT708" s="227"/>
      <c r="UU708" s="227"/>
      <c r="UV708" s="227"/>
      <c r="UW708" s="227"/>
      <c r="UX708" s="227"/>
      <c r="UY708" s="227"/>
      <c r="UZ708" s="227"/>
      <c r="VA708" s="227"/>
      <c r="VB708" s="227"/>
      <c r="VC708" s="227"/>
      <c r="VD708" s="227"/>
      <c r="VE708" s="227"/>
      <c r="VF708" s="227"/>
      <c r="VG708" s="227"/>
      <c r="VH708" s="227"/>
      <c r="VI708" s="227"/>
      <c r="VJ708" s="227"/>
      <c r="VK708" s="227"/>
      <c r="VL708" s="227"/>
      <c r="VM708" s="227"/>
      <c r="VN708" s="227"/>
      <c r="VO708" s="227"/>
      <c r="VP708" s="227"/>
      <c r="VQ708" s="227"/>
      <c r="VR708" s="227"/>
      <c r="VS708" s="227"/>
      <c r="VT708" s="227"/>
      <c r="VU708" s="227"/>
      <c r="VV708" s="227"/>
      <c r="VW708" s="227"/>
      <c r="VX708" s="227"/>
      <c r="VY708" s="227"/>
      <c r="VZ708" s="227"/>
      <c r="WA708" s="227"/>
      <c r="WB708" s="227"/>
      <c r="WC708" s="227"/>
      <c r="WD708" s="227"/>
      <c r="WE708" s="227"/>
      <c r="WF708" s="227"/>
      <c r="WG708" s="227"/>
      <c r="WH708" s="227"/>
      <c r="WI708" s="227"/>
      <c r="WJ708" s="227"/>
      <c r="WK708" s="227"/>
      <c r="WL708" s="227"/>
      <c r="WM708" s="227"/>
      <c r="WN708" s="227"/>
      <c r="WO708" s="227"/>
      <c r="WP708" s="227"/>
      <c r="WQ708" s="227"/>
      <c r="WR708" s="227"/>
      <c r="WS708" s="227"/>
      <c r="WT708" s="227"/>
      <c r="WU708" s="227"/>
      <c r="WV708" s="227"/>
      <c r="WW708" s="227"/>
      <c r="WX708" s="227"/>
      <c r="WY708" s="227"/>
      <c r="WZ708" s="227"/>
      <c r="XA708" s="227"/>
      <c r="XB708" s="227"/>
      <c r="XC708" s="227"/>
      <c r="XD708" s="227"/>
      <c r="XE708" s="227"/>
      <c r="XF708" s="227"/>
      <c r="XG708" s="227"/>
      <c r="XH708" s="227"/>
      <c r="XI708" s="227"/>
      <c r="XJ708" s="227"/>
      <c r="XK708" s="227"/>
      <c r="XL708" s="227"/>
      <c r="XM708" s="227"/>
      <c r="XN708" s="227"/>
      <c r="XO708" s="227"/>
      <c r="XP708" s="227"/>
      <c r="XQ708" s="227"/>
      <c r="XR708" s="227"/>
      <c r="XS708" s="227"/>
      <c r="XT708" s="227"/>
      <c r="XU708" s="227"/>
      <c r="XV708" s="227"/>
      <c r="XW708" s="227"/>
      <c r="XX708" s="227"/>
      <c r="XY708" s="227"/>
      <c r="XZ708" s="227"/>
      <c r="YA708" s="227"/>
      <c r="YB708" s="227"/>
      <c r="YC708" s="227"/>
      <c r="YD708" s="227"/>
      <c r="YE708" s="227"/>
      <c r="YF708" s="227"/>
      <c r="YG708" s="227"/>
      <c r="YH708" s="227"/>
      <c r="YI708" s="227"/>
      <c r="YJ708" s="227"/>
      <c r="YK708" s="227"/>
      <c r="YL708" s="227"/>
      <c r="YM708" s="227"/>
      <c r="YN708" s="227"/>
      <c r="YO708" s="227"/>
      <c r="YP708" s="227"/>
      <c r="YQ708" s="227"/>
      <c r="YR708" s="227"/>
      <c r="YS708" s="227"/>
      <c r="YT708" s="227"/>
      <c r="YU708" s="227"/>
      <c r="YV708" s="227"/>
      <c r="YW708" s="227"/>
      <c r="YX708" s="227"/>
      <c r="YY708" s="227"/>
      <c r="YZ708" s="227"/>
      <c r="ZA708" s="227"/>
      <c r="ZB708" s="227"/>
      <c r="ZC708" s="227"/>
      <c r="ZD708" s="227"/>
      <c r="ZE708" s="227"/>
      <c r="ZF708" s="227"/>
      <c r="ZG708" s="227"/>
      <c r="ZH708" s="227"/>
      <c r="ZI708" s="227"/>
      <c r="ZJ708" s="227"/>
      <c r="ZK708" s="227"/>
      <c r="ZL708" s="227"/>
      <c r="ZM708" s="227"/>
      <c r="ZN708" s="227"/>
      <c r="ZO708" s="227"/>
      <c r="ZP708" s="227"/>
      <c r="ZQ708" s="227"/>
      <c r="ZR708" s="227"/>
      <c r="ZS708" s="227"/>
      <c r="ZT708" s="227"/>
      <c r="ZU708" s="227"/>
      <c r="ZV708" s="227"/>
      <c r="ZW708" s="227"/>
      <c r="ZX708" s="227"/>
      <c r="ZY708" s="227"/>
      <c r="ZZ708" s="227"/>
      <c r="AAA708" s="227"/>
      <c r="AAB708" s="227"/>
      <c r="AAC708" s="227"/>
      <c r="AAD708" s="227"/>
      <c r="AAE708" s="227"/>
      <c r="AAF708" s="227"/>
      <c r="AAG708" s="227"/>
      <c r="AAH708" s="227"/>
      <c r="AAI708" s="227"/>
      <c r="AAJ708" s="227"/>
      <c r="AAK708" s="227"/>
      <c r="AAL708" s="227"/>
      <c r="AAM708" s="227"/>
      <c r="AAN708" s="227"/>
      <c r="AAO708" s="227"/>
      <c r="AAP708" s="227"/>
      <c r="AAQ708" s="227"/>
      <c r="AAR708" s="227"/>
      <c r="AAS708" s="227"/>
      <c r="AAT708" s="227"/>
      <c r="AAU708" s="227"/>
      <c r="AAV708" s="227"/>
      <c r="AAW708" s="227"/>
      <c r="AAX708" s="227"/>
      <c r="AAY708" s="227"/>
      <c r="AAZ708" s="227"/>
      <c r="ABA708" s="227"/>
      <c r="ABB708" s="227"/>
      <c r="ABC708" s="227"/>
      <c r="ABD708" s="227"/>
      <c r="ABE708" s="227"/>
      <c r="ABF708" s="227"/>
      <c r="ABG708" s="227"/>
      <c r="ABH708" s="227"/>
      <c r="ABI708" s="227"/>
      <c r="ABJ708" s="227"/>
      <c r="ABK708" s="227"/>
      <c r="ABL708" s="227"/>
      <c r="ABM708" s="227"/>
      <c r="ABN708" s="227"/>
      <c r="ABO708" s="227"/>
      <c r="ABP708" s="227"/>
      <c r="ABQ708" s="227"/>
      <c r="ABR708" s="227"/>
      <c r="ABS708" s="227"/>
      <c r="ABT708" s="227"/>
      <c r="ABU708" s="227"/>
      <c r="ABV708" s="227"/>
      <c r="ABW708" s="227"/>
      <c r="ABX708" s="227"/>
      <c r="ABY708" s="227"/>
      <c r="ABZ708" s="227"/>
      <c r="ACA708" s="227"/>
      <c r="ACB708" s="227"/>
      <c r="ACC708" s="227"/>
      <c r="ACD708" s="227"/>
      <c r="ACE708" s="227"/>
      <c r="ACF708" s="227"/>
      <c r="ACG708" s="227"/>
      <c r="ACH708" s="227"/>
      <c r="ACI708" s="227"/>
      <c r="ACJ708" s="227"/>
      <c r="ACK708" s="227"/>
      <c r="ACL708" s="227"/>
      <c r="ACM708" s="227"/>
      <c r="ACN708" s="227"/>
      <c r="ACO708" s="227"/>
      <c r="ACP708" s="227"/>
      <c r="ACQ708" s="227"/>
      <c r="ACR708" s="227"/>
      <c r="ACS708" s="227"/>
      <c r="ACT708" s="227"/>
      <c r="ACU708" s="227"/>
      <c r="ACV708" s="227"/>
      <c r="ACW708" s="227"/>
      <c r="ACX708" s="227"/>
      <c r="ACY708" s="227"/>
      <c r="ACZ708" s="227"/>
      <c r="ADA708" s="227"/>
      <c r="ADB708" s="227"/>
      <c r="ADC708" s="227"/>
      <c r="ADD708" s="227"/>
      <c r="ADE708" s="227"/>
      <c r="ADF708" s="227"/>
      <c r="ADG708" s="227"/>
      <c r="ADH708" s="227"/>
      <c r="ADI708" s="227"/>
      <c r="ADJ708" s="227"/>
      <c r="ADK708" s="227"/>
      <c r="ADL708" s="227"/>
      <c r="ADM708" s="227"/>
      <c r="ADN708" s="227"/>
      <c r="ADO708" s="227"/>
      <c r="ADP708" s="227"/>
      <c r="ADQ708" s="227"/>
      <c r="ADR708" s="227"/>
      <c r="ADS708" s="227"/>
      <c r="ADT708" s="227"/>
      <c r="ADU708" s="227"/>
      <c r="ADV708" s="227"/>
      <c r="ADW708" s="227"/>
      <c r="ADX708" s="227"/>
      <c r="ADY708" s="227"/>
      <c r="ADZ708" s="227"/>
      <c r="AEA708" s="227"/>
      <c r="AEB708" s="227"/>
      <c r="AEC708" s="227"/>
      <c r="AED708" s="227"/>
      <c r="AEE708" s="227"/>
      <c r="AEF708" s="227"/>
      <c r="AEG708" s="227"/>
      <c r="AEH708" s="227"/>
      <c r="AEI708" s="227"/>
      <c r="AEJ708" s="227"/>
      <c r="AEK708" s="227"/>
      <c r="AEL708" s="227"/>
      <c r="AEM708" s="227"/>
      <c r="AEN708" s="227"/>
      <c r="AEO708" s="227"/>
      <c r="AEP708" s="227"/>
      <c r="AEQ708" s="227"/>
      <c r="AER708" s="227"/>
      <c r="AES708" s="227"/>
      <c r="AET708" s="227"/>
      <c r="AEU708" s="227"/>
      <c r="AEV708" s="227"/>
      <c r="AEW708" s="227"/>
      <c r="AEX708" s="227"/>
      <c r="AEY708" s="227"/>
      <c r="AEZ708" s="227"/>
      <c r="AFA708" s="227"/>
      <c r="AFB708" s="227"/>
      <c r="AFC708" s="227"/>
      <c r="AFD708" s="227"/>
      <c r="AFE708" s="227"/>
      <c r="AFF708" s="227"/>
      <c r="AFG708" s="227"/>
      <c r="AFH708" s="227"/>
      <c r="AFI708" s="227"/>
      <c r="AFJ708" s="227"/>
      <c r="AFK708" s="227"/>
      <c r="AFL708" s="227"/>
      <c r="AFM708" s="227"/>
      <c r="AFN708" s="227"/>
      <c r="AFO708" s="227"/>
      <c r="AFP708" s="227"/>
      <c r="AFQ708" s="227"/>
      <c r="AFR708" s="227"/>
      <c r="AFS708" s="227"/>
      <c r="AFT708" s="227"/>
      <c r="AFU708" s="227"/>
      <c r="AFV708" s="227"/>
      <c r="AFW708" s="227"/>
      <c r="AFX708" s="227"/>
      <c r="AFY708" s="227"/>
      <c r="AFZ708" s="227"/>
      <c r="AGA708" s="227"/>
      <c r="AGB708" s="227"/>
      <c r="AGC708" s="227"/>
      <c r="AGD708" s="227"/>
      <c r="AGE708" s="227"/>
      <c r="AGF708" s="227"/>
      <c r="AGG708" s="227"/>
      <c r="AGH708" s="227"/>
      <c r="AGI708" s="227"/>
      <c r="AGJ708" s="227"/>
      <c r="AGK708" s="227"/>
      <c r="AGL708" s="227"/>
      <c r="AGM708" s="227"/>
      <c r="AGN708" s="227"/>
      <c r="AGO708" s="227"/>
      <c r="AGP708" s="227"/>
      <c r="AGQ708" s="227"/>
      <c r="AGR708" s="227"/>
      <c r="AGS708" s="227"/>
      <c r="AGT708" s="227"/>
      <c r="AGU708" s="227"/>
      <c r="AGV708" s="227"/>
      <c r="AGW708" s="227"/>
      <c r="AGX708" s="227"/>
      <c r="AGY708" s="227"/>
      <c r="AGZ708" s="227"/>
      <c r="AHA708" s="227"/>
      <c r="AHB708" s="227"/>
      <c r="AHC708" s="227"/>
      <c r="AHD708" s="227"/>
      <c r="AHE708" s="227"/>
      <c r="AHF708" s="227"/>
      <c r="AHG708" s="227"/>
      <c r="AHH708" s="227"/>
      <c r="AHI708" s="227"/>
      <c r="AHJ708" s="227"/>
      <c r="AHK708" s="227"/>
      <c r="AHL708" s="227"/>
      <c r="AHM708" s="227"/>
      <c r="AHN708" s="227"/>
      <c r="AHO708" s="227"/>
      <c r="AHP708" s="227"/>
      <c r="AHQ708" s="227"/>
      <c r="AHR708" s="227"/>
      <c r="AHS708" s="227"/>
      <c r="AHT708" s="227"/>
      <c r="AHU708" s="227"/>
      <c r="AHV708" s="227"/>
      <c r="AHW708" s="227"/>
      <c r="AHX708" s="227"/>
      <c r="AHY708" s="227"/>
      <c r="AHZ708" s="227"/>
      <c r="AIA708" s="227"/>
      <c r="AIB708" s="227"/>
      <c r="AIC708" s="227"/>
      <c r="AID708" s="227"/>
      <c r="AIE708" s="227"/>
      <c r="AIF708" s="227"/>
      <c r="AIG708" s="227"/>
      <c r="AIH708" s="227"/>
      <c r="AII708" s="227"/>
      <c r="AIJ708" s="227"/>
      <c r="AIK708" s="227"/>
      <c r="AIL708" s="227"/>
      <c r="AIM708" s="227"/>
      <c r="AIN708" s="227"/>
      <c r="AIO708" s="227"/>
      <c r="AIP708" s="227"/>
      <c r="AIQ708" s="227"/>
      <c r="AIR708" s="227"/>
      <c r="AIS708" s="227"/>
      <c r="AIT708" s="227"/>
      <c r="AIU708" s="227"/>
      <c r="AIV708" s="227"/>
      <c r="AIW708" s="227"/>
      <c r="AIX708" s="227"/>
      <c r="AIY708" s="227"/>
      <c r="AIZ708" s="227"/>
      <c r="AJA708" s="227"/>
      <c r="AJB708" s="227"/>
      <c r="AJC708" s="227"/>
      <c r="AJD708" s="227"/>
      <c r="AJE708" s="227"/>
      <c r="AJF708" s="227"/>
      <c r="AJG708" s="227"/>
      <c r="AJH708" s="227"/>
      <c r="AJI708" s="227"/>
      <c r="AJJ708" s="227"/>
      <c r="AJK708" s="227"/>
      <c r="AJL708" s="227"/>
      <c r="AJM708" s="227"/>
      <c r="AJN708" s="227"/>
      <c r="AJO708" s="227"/>
      <c r="AJP708" s="227"/>
      <c r="AJQ708" s="227"/>
      <c r="AJR708" s="227"/>
      <c r="AJS708" s="227"/>
      <c r="AJT708" s="227"/>
      <c r="AJU708" s="227"/>
      <c r="AJV708" s="227"/>
      <c r="AJW708" s="227"/>
      <c r="AJX708" s="227"/>
      <c r="AJY708" s="227"/>
      <c r="AJZ708" s="227"/>
      <c r="AKA708" s="227"/>
      <c r="AKB708" s="227"/>
      <c r="AKC708" s="227"/>
      <c r="AKD708" s="227"/>
      <c r="AKE708" s="227"/>
      <c r="AKF708" s="227"/>
      <c r="AKG708" s="227"/>
      <c r="AKH708" s="227"/>
      <c r="AKI708" s="227"/>
      <c r="AKJ708" s="227"/>
      <c r="AKK708" s="227"/>
      <c r="AKL708" s="227"/>
      <c r="AKM708" s="227"/>
      <c r="AKN708" s="227"/>
      <c r="AKO708" s="227"/>
      <c r="AKP708" s="227"/>
      <c r="AKQ708" s="227"/>
      <c r="AKR708" s="227"/>
      <c r="AKS708" s="227"/>
      <c r="AKT708" s="227"/>
      <c r="AKU708" s="227"/>
      <c r="AKV708" s="227"/>
      <c r="AKW708" s="227"/>
      <c r="AKX708" s="227"/>
      <c r="AKY708" s="227"/>
      <c r="AKZ708" s="227"/>
      <c r="ALA708" s="227"/>
      <c r="ALB708" s="227"/>
      <c r="ALC708" s="227"/>
      <c r="ALD708" s="227"/>
      <c r="ALE708" s="227"/>
      <c r="ALF708" s="227"/>
      <c r="ALG708" s="227"/>
      <c r="ALH708" s="227"/>
      <c r="ALI708" s="227"/>
      <c r="ALJ708" s="227"/>
      <c r="ALK708" s="227"/>
      <c r="ALL708" s="227"/>
      <c r="ALM708" s="227"/>
      <c r="ALN708" s="227"/>
      <c r="ALO708" s="227"/>
      <c r="ALP708" s="227"/>
      <c r="ALQ708" s="227"/>
      <c r="ALR708" s="227"/>
      <c r="ALS708" s="227"/>
      <c r="ALT708" s="227"/>
      <c r="ALU708" s="227"/>
      <c r="ALV708" s="227"/>
      <c r="ALW708" s="227"/>
      <c r="ALX708" s="227"/>
      <c r="ALY708" s="227"/>
      <c r="ALZ708" s="227"/>
      <c r="AMA708" s="227"/>
      <c r="AMB708" s="227"/>
      <c r="AMC708" s="227"/>
      <c r="AMD708" s="227"/>
      <c r="AME708" s="227"/>
      <c r="AMF708" s="227"/>
      <c r="AMG708" s="227"/>
      <c r="AMH708" s="227"/>
      <c r="AMI708" s="227"/>
      <c r="AMJ708" s="227"/>
      <c r="AMK708" s="227"/>
      <c r="AML708" s="227"/>
      <c r="AMM708" s="227"/>
      <c r="AMN708" s="227"/>
      <c r="AMO708" s="227"/>
      <c r="AMP708" s="227"/>
      <c r="AMQ708" s="227"/>
      <c r="AMR708" s="227"/>
      <c r="AMS708" s="227"/>
      <c r="AMT708" s="227"/>
      <c r="AMU708" s="227"/>
      <c r="AMV708" s="227"/>
      <c r="AMW708" s="227"/>
      <c r="AMX708" s="227"/>
    </row>
    <row r="709" spans="1:1038" ht="18" customHeight="1">
      <c r="A709" s="223">
        <v>43333</v>
      </c>
      <c r="B709" s="224" t="s">
        <v>1647</v>
      </c>
      <c r="D709" s="225" t="s">
        <v>1279</v>
      </c>
      <c r="E709" s="126">
        <v>90</v>
      </c>
      <c r="F709" s="126">
        <v>3</v>
      </c>
      <c r="G709" s="196" t="str">
        <f t="shared" si="336"/>
        <v>90-3</v>
      </c>
      <c r="H709" s="126">
        <v>0</v>
      </c>
      <c r="I709" s="126">
        <v>86</v>
      </c>
      <c r="J709" s="203">
        <f t="shared" si="354"/>
        <v>1</v>
      </c>
      <c r="K709" s="644" t="b">
        <f>IF(J712=1,IF(((VLOOKUP($G709,[3]Depth_Lookup!$A$3:$J$550,9,FALSE))-(I709/100))=0,"Good",IF(((VLOOKUP($G709,[3]Depth_Lookup!$A$3:$J$550,9,FALSE))-(I709/100))&gt;0,"Too Short","Too Long")))</f>
        <v>0</v>
      </c>
      <c r="L709" s="171">
        <f>(VLOOKUP($G709,Depth_Lookup!$A$3:$J$410,10,FALSE))+(H709/100)</f>
        <v>232.27</v>
      </c>
      <c r="M709" s="171">
        <f>(VLOOKUP($G709,Depth_Lookup!$A$3:$J$410,10,FALSE))+(I709/100)</f>
        <v>233.13000000000002</v>
      </c>
      <c r="N709" s="127" t="s">
        <v>2230</v>
      </c>
      <c r="O709" s="126">
        <v>3</v>
      </c>
      <c r="P709" s="126" t="s">
        <v>853</v>
      </c>
      <c r="Q709" s="126" t="s">
        <v>125</v>
      </c>
      <c r="R709" s="196" t="str">
        <f t="shared" si="351"/>
        <v>SerpentinizedHarzburgite</v>
      </c>
      <c r="S709" s="126" t="s">
        <v>94</v>
      </c>
      <c r="T709" s="126" t="s">
        <v>587</v>
      </c>
      <c r="W709" s="126" t="s">
        <v>102</v>
      </c>
      <c r="X709" s="202">
        <f>VLOOKUP(W709,[3]definitions_list_lookup!$A$13:$B$19,2,0)</f>
        <v>5</v>
      </c>
      <c r="Y709" s="126" t="s">
        <v>90</v>
      </c>
      <c r="Z709" s="126" t="s">
        <v>91</v>
      </c>
      <c r="AA709" s="126" t="s">
        <v>1685</v>
      </c>
      <c r="AF709" s="196" t="e">
        <f>VLOOKUP(AE709,[3]definitions_list_mag!$V$12:$W$15,2,0)</f>
        <v>#N/A</v>
      </c>
      <c r="AI709" s="130">
        <f t="shared" si="355"/>
        <v>71</v>
      </c>
      <c r="AO709" s="130"/>
      <c r="AU709" s="130">
        <v>3</v>
      </c>
      <c r="AV709" s="126">
        <v>2</v>
      </c>
      <c r="AW709" s="126">
        <v>1</v>
      </c>
      <c r="AX709" s="126" t="s">
        <v>110</v>
      </c>
      <c r="AY709" s="126" t="s">
        <v>103</v>
      </c>
      <c r="BA709" s="130">
        <v>25</v>
      </c>
      <c r="BB709" s="126">
        <v>7</v>
      </c>
      <c r="BC709" s="126">
        <v>4</v>
      </c>
      <c r="BD709" s="126" t="s">
        <v>118</v>
      </c>
      <c r="BE709" s="126" t="s">
        <v>103</v>
      </c>
      <c r="BF709" s="126" t="s">
        <v>2067</v>
      </c>
      <c r="BG709" s="130"/>
      <c r="BM709" s="130">
        <v>1</v>
      </c>
      <c r="BN709" s="126">
        <v>0.5</v>
      </c>
      <c r="BO709" s="126">
        <v>0.5</v>
      </c>
      <c r="BY709" s="130"/>
      <c r="CF709" s="213">
        <f t="shared" si="352"/>
        <v>100</v>
      </c>
      <c r="CG709" s="131"/>
      <c r="CH709" s="132" t="s">
        <v>1558</v>
      </c>
      <c r="CI709" s="132">
        <v>85</v>
      </c>
      <c r="CJ709" s="132" t="s">
        <v>514</v>
      </c>
      <c r="CK709" s="133"/>
      <c r="CL709" s="134"/>
      <c r="CM709" s="134"/>
      <c r="CN709" s="134"/>
      <c r="CO709" s="134"/>
      <c r="CP709" s="134"/>
      <c r="CQ709" s="134"/>
      <c r="CR709" s="134"/>
      <c r="CS709" s="134"/>
      <c r="CT709" s="134"/>
      <c r="CU709" s="134"/>
      <c r="CV709" s="134"/>
      <c r="CW709" s="134"/>
      <c r="CX709" s="134"/>
      <c r="CY709" s="134"/>
      <c r="CZ709" s="134"/>
      <c r="DA709" s="134"/>
      <c r="DB709" s="134">
        <v>80</v>
      </c>
      <c r="DC709" s="130">
        <v>20</v>
      </c>
      <c r="DD709" s="134"/>
      <c r="DE709" s="134"/>
      <c r="DF709" s="134"/>
      <c r="DG709" s="134"/>
      <c r="DH709" s="134"/>
      <c r="DI709" s="134"/>
      <c r="DJ709" s="134"/>
      <c r="DK709" s="207">
        <f t="shared" si="353"/>
        <v>100</v>
      </c>
      <c r="DL709" s="131"/>
      <c r="DM709" s="134"/>
      <c r="DN709" s="134"/>
      <c r="DO709" s="136"/>
      <c r="DQ709" s="131"/>
      <c r="DR709" s="136"/>
      <c r="DS709" s="131"/>
      <c r="DT709" s="138" t="s">
        <v>2080</v>
      </c>
      <c r="DW709" s="214" t="e">
        <f>VLOOKUP(P709,[3]definitions_list_lookup!$K$30:$L$54,2,0)</f>
        <v>#N/A</v>
      </c>
      <c r="DX709" s="139" t="s">
        <v>1405</v>
      </c>
      <c r="DY709" s="139" t="s">
        <v>2213</v>
      </c>
      <c r="DZ709"/>
      <c r="EA709" s="104"/>
      <c r="ED709" s="229" t="s">
        <v>2517</v>
      </c>
      <c r="EE709" s="140"/>
      <c r="EG709" s="140"/>
      <c r="EI709" s="218"/>
      <c r="EJ709" s="143"/>
      <c r="EK709" s="221"/>
      <c r="EM709" s="109"/>
      <c r="EN709" s="109"/>
      <c r="EZ709" s="192" t="e">
        <f t="shared" si="415"/>
        <v>#DIV/0!</v>
      </c>
      <c r="FA709" s="192" t="e">
        <f t="shared" si="416"/>
        <v>#DIV/0!</v>
      </c>
      <c r="FB709" s="192" t="e">
        <f t="shared" si="417"/>
        <v>#DIV/0!</v>
      </c>
      <c r="FC709" s="192" t="e">
        <f t="shared" si="418"/>
        <v>#DIV/0!</v>
      </c>
      <c r="FD709" s="192" t="e">
        <f t="shared" si="419"/>
        <v>#DIV/0!</v>
      </c>
      <c r="FE709" s="193" t="e">
        <f t="shared" si="420"/>
        <v>#DIV/0!</v>
      </c>
      <c r="FF709" s="194" t="e">
        <f t="shared" si="421"/>
        <v>#DIV/0!</v>
      </c>
      <c r="FI709" s="778">
        <f t="shared" ref="FI709:FI772" si="422">EO709</f>
        <v>0</v>
      </c>
      <c r="FJ709" s="779" t="e">
        <f t="shared" ref="FJ709:FJ772" si="423">FF709</f>
        <v>#DIV/0!</v>
      </c>
      <c r="FK709" s="779" t="e">
        <f t="shared" ref="FK709:FK772" si="424">90-FJ709</f>
        <v>#DIV/0!</v>
      </c>
      <c r="FL709" s="780" t="e">
        <f t="shared" ref="FL709:FL772" si="425">RADIANS(FK709)</f>
        <v>#DIV/0!</v>
      </c>
      <c r="FM709" s="169" t="e">
        <f t="shared" ref="FM709:FM772" si="426">SIN(FL709)</f>
        <v>#DIV/0!</v>
      </c>
      <c r="FN709" s="783" t="e">
        <f t="shared" ref="FN709:FN772" si="427">FI709*FM709</f>
        <v>#DIV/0!</v>
      </c>
    </row>
    <row r="710" spans="1:1038" ht="18" customHeight="1">
      <c r="A710" s="223"/>
      <c r="B710" s="224"/>
      <c r="D710" s="225"/>
      <c r="E710" s="126">
        <v>90</v>
      </c>
      <c r="F710" s="126">
        <v>3</v>
      </c>
      <c r="G710" s="196" t="str">
        <f t="shared" ref="G710" si="428">E710&amp;"-"&amp;F710</f>
        <v>90-3</v>
      </c>
      <c r="H710" s="126">
        <v>26</v>
      </c>
      <c r="I710" s="126">
        <v>28</v>
      </c>
      <c r="J710" s="203">
        <f t="shared" si="354"/>
        <v>0</v>
      </c>
      <c r="K710" s="644"/>
      <c r="L710" s="171">
        <f>(VLOOKUP($G710,Depth_Lookup!$A$3:$J$410,10,FALSE))+(H710/100)</f>
        <v>232.53</v>
      </c>
      <c r="M710" s="171">
        <f>(VLOOKUP($G710,Depth_Lookup!$A$3:$J$410,10,FALSE))+(I710/100)</f>
        <v>232.55</v>
      </c>
      <c r="N710" s="127"/>
      <c r="R710" s="196" t="s">
        <v>2380</v>
      </c>
      <c r="X710" s="202"/>
      <c r="AF710" s="196"/>
      <c r="AI710" s="130"/>
      <c r="AO710" s="130"/>
      <c r="AU710" s="130"/>
      <c r="BA710" s="130"/>
      <c r="BG710" s="130"/>
      <c r="BM710" s="130"/>
      <c r="BY710" s="130"/>
      <c r="CF710" s="213"/>
      <c r="CG710" s="131"/>
      <c r="CH710" s="132"/>
      <c r="CI710" s="132"/>
      <c r="CJ710" s="132"/>
      <c r="CK710" s="133"/>
      <c r="CL710" s="134"/>
      <c r="CM710" s="134"/>
      <c r="CN710" s="134"/>
      <c r="CO710" s="134"/>
      <c r="CP710" s="134"/>
      <c r="CQ710" s="134"/>
      <c r="CR710" s="134"/>
      <c r="CS710" s="134"/>
      <c r="CT710" s="134"/>
      <c r="CU710" s="134"/>
      <c r="CV710" s="134"/>
      <c r="CW710" s="134"/>
      <c r="CX710" s="134"/>
      <c r="CY710" s="134"/>
      <c r="CZ710" s="134"/>
      <c r="DA710" s="134"/>
      <c r="DB710" s="134"/>
      <c r="DC710" s="130"/>
      <c r="DD710" s="134"/>
      <c r="DE710" s="134"/>
      <c r="DF710" s="134"/>
      <c r="DG710" s="134"/>
      <c r="DH710" s="134"/>
      <c r="DI710" s="134"/>
      <c r="DJ710" s="134"/>
      <c r="DK710" s="207"/>
      <c r="DL710" s="131"/>
      <c r="DM710" s="134"/>
      <c r="DN710" s="134"/>
      <c r="DO710" s="136"/>
      <c r="DQ710" s="131"/>
      <c r="DR710" s="136"/>
      <c r="DS710" s="131"/>
      <c r="DT710" s="138"/>
      <c r="DW710" s="214"/>
      <c r="DX710" s="139"/>
      <c r="DY710" s="139"/>
      <c r="DZ710"/>
      <c r="EA710" s="104"/>
      <c r="ED710" s="229" t="s">
        <v>2517</v>
      </c>
      <c r="EE710" s="140"/>
      <c r="EG710" s="140"/>
      <c r="EI710" s="218"/>
      <c r="EJ710" s="143"/>
      <c r="EK710" s="221"/>
      <c r="EM710" s="109"/>
      <c r="EN710" s="109" t="s">
        <v>1448</v>
      </c>
      <c r="EP710" s="144" t="s">
        <v>2202</v>
      </c>
      <c r="EQ710" s="144" t="s">
        <v>2384</v>
      </c>
      <c r="EV710" s="112">
        <v>7</v>
      </c>
      <c r="EW710" s="112">
        <v>270</v>
      </c>
      <c r="EX710" s="112">
        <v>3</v>
      </c>
      <c r="EY710" s="112">
        <v>0</v>
      </c>
      <c r="EZ710" s="192">
        <f t="shared" si="415"/>
        <v>113.11410337936559</v>
      </c>
      <c r="FA710" s="192">
        <f t="shared" si="416"/>
        <v>113.11410337936559</v>
      </c>
      <c r="FB710" s="192">
        <f t="shared" si="417"/>
        <v>82.395895546307401</v>
      </c>
      <c r="FC710" s="192">
        <f t="shared" si="418"/>
        <v>203.11410337936559</v>
      </c>
      <c r="FD710" s="192">
        <f t="shared" si="419"/>
        <v>7.6041044536925995</v>
      </c>
      <c r="FE710" s="193">
        <f t="shared" si="420"/>
        <v>293.11410337936559</v>
      </c>
      <c r="FF710" s="194">
        <f t="shared" si="421"/>
        <v>7.6041044536925995</v>
      </c>
      <c r="FI710" s="778">
        <f t="shared" si="422"/>
        <v>0</v>
      </c>
      <c r="FJ710" s="779">
        <f t="shared" si="423"/>
        <v>7.6041044536925995</v>
      </c>
      <c r="FK710" s="779">
        <f t="shared" si="424"/>
        <v>82.395895546307401</v>
      </c>
      <c r="FL710" s="780">
        <f t="shared" si="425"/>
        <v>1.4380796674123961</v>
      </c>
      <c r="FM710" s="169">
        <f t="shared" si="426"/>
        <v>0.99120606335890027</v>
      </c>
      <c r="FN710" s="783">
        <f t="shared" si="427"/>
        <v>0</v>
      </c>
    </row>
    <row r="711" spans="1:1038" ht="18" customHeight="1">
      <c r="A711" s="223">
        <v>43333</v>
      </c>
      <c r="B711" s="224" t="s">
        <v>1647</v>
      </c>
      <c r="D711" s="225" t="s">
        <v>1279</v>
      </c>
      <c r="E711" s="126">
        <v>90</v>
      </c>
      <c r="F711" s="126">
        <v>3</v>
      </c>
      <c r="G711" s="196" t="str">
        <f t="shared" ref="G711" si="429">E711&amp;"-"&amp;F711</f>
        <v>90-3</v>
      </c>
      <c r="H711" s="126">
        <v>28</v>
      </c>
      <c r="I711" s="126">
        <v>86</v>
      </c>
      <c r="J711" s="203">
        <f t="shared" ref="J711" si="430">IF(H711=0, 1, 0)</f>
        <v>0</v>
      </c>
      <c r="K711" s="644" t="b">
        <f>IF(J714=1,IF(((VLOOKUP($G711,[3]Depth_Lookup!$A$3:$J$550,9,FALSE))-(I711/100))=0,"Good",IF(((VLOOKUP($G711,[3]Depth_Lookup!$A$3:$J$550,9,FALSE))-(I711/100))&gt;0,"Too Short","Too Long")))</f>
        <v>0</v>
      </c>
      <c r="L711" s="171">
        <f>(VLOOKUP($G711,Depth_Lookup!$A$3:$J$410,10,FALSE))+(H711/100)</f>
        <v>232.55</v>
      </c>
      <c r="M711" s="171">
        <f>(VLOOKUP($G711,Depth_Lookup!$A$3:$J$410,10,FALSE))+(I711/100)</f>
        <v>233.13000000000002</v>
      </c>
      <c r="N711" s="127" t="s">
        <v>2230</v>
      </c>
      <c r="O711" s="126">
        <v>3</v>
      </c>
      <c r="P711" s="126" t="s">
        <v>853</v>
      </c>
      <c r="Q711" s="126" t="s">
        <v>125</v>
      </c>
      <c r="R711" s="196" t="str">
        <f t="shared" ref="R711" si="431">P711&amp;""&amp;Q711</f>
        <v>SerpentinizedHarzburgite</v>
      </c>
      <c r="S711" s="126" t="s">
        <v>94</v>
      </c>
      <c r="T711" s="126" t="s">
        <v>587</v>
      </c>
      <c r="W711" s="126" t="s">
        <v>102</v>
      </c>
      <c r="X711" s="202">
        <f>VLOOKUP(W711,[3]definitions_list_lookup!$A$13:$B$19,2,0)</f>
        <v>5</v>
      </c>
      <c r="Y711" s="126" t="s">
        <v>90</v>
      </c>
      <c r="Z711" s="126" t="s">
        <v>91</v>
      </c>
      <c r="AA711" s="126" t="s">
        <v>1685</v>
      </c>
      <c r="AF711" s="196" t="e">
        <f>VLOOKUP(AE711,[3]definitions_list_mag!$V$12:$W$15,2,0)</f>
        <v>#N/A</v>
      </c>
      <c r="AI711" s="130">
        <f t="shared" ref="AI711" si="432">100-(AO711+AU711+BA711+BM711)</f>
        <v>71</v>
      </c>
      <c r="AO711" s="130"/>
      <c r="AU711" s="130">
        <v>3</v>
      </c>
      <c r="AV711" s="126">
        <v>2</v>
      </c>
      <c r="AW711" s="126">
        <v>1</v>
      </c>
      <c r="AX711" s="126" t="s">
        <v>110</v>
      </c>
      <c r="AY711" s="126" t="s">
        <v>103</v>
      </c>
      <c r="BA711" s="130">
        <v>25</v>
      </c>
      <c r="BB711" s="126">
        <v>7</v>
      </c>
      <c r="BC711" s="126">
        <v>4</v>
      </c>
      <c r="BD711" s="126" t="s">
        <v>118</v>
      </c>
      <c r="BE711" s="126" t="s">
        <v>103</v>
      </c>
      <c r="BF711" s="126" t="s">
        <v>2067</v>
      </c>
      <c r="BG711" s="130"/>
      <c r="BM711" s="130">
        <v>1</v>
      </c>
      <c r="BN711" s="126">
        <v>0.5</v>
      </c>
      <c r="BO711" s="126">
        <v>0.5</v>
      </c>
      <c r="BY711" s="130"/>
      <c r="CF711" s="213">
        <f t="shared" ref="CF711" si="433">AI711+AO711+BA711+AU711+BG711+BM711+BY711</f>
        <v>100</v>
      </c>
      <c r="CG711" s="131"/>
      <c r="CH711" s="132" t="s">
        <v>1558</v>
      </c>
      <c r="CI711" s="132">
        <v>85</v>
      </c>
      <c r="CJ711" s="132" t="s">
        <v>514</v>
      </c>
      <c r="CK711" s="133"/>
      <c r="CL711" s="134"/>
      <c r="CM711" s="134"/>
      <c r="CN711" s="134"/>
      <c r="CO711" s="134"/>
      <c r="CP711" s="134"/>
      <c r="CQ711" s="134"/>
      <c r="CR711" s="134"/>
      <c r="CS711" s="134"/>
      <c r="CT711" s="134"/>
      <c r="CU711" s="134"/>
      <c r="CV711" s="134"/>
      <c r="CW711" s="134"/>
      <c r="CX711" s="134"/>
      <c r="CY711" s="134"/>
      <c r="CZ711" s="134"/>
      <c r="DA711" s="134"/>
      <c r="DB711" s="134">
        <v>80</v>
      </c>
      <c r="DC711" s="130">
        <v>20</v>
      </c>
      <c r="DD711" s="134"/>
      <c r="DE711" s="134"/>
      <c r="DF711" s="134"/>
      <c r="DG711" s="134"/>
      <c r="DH711" s="134"/>
      <c r="DI711" s="134"/>
      <c r="DJ711" s="134"/>
      <c r="DK711" s="207">
        <f t="shared" ref="DK711" si="434">SUM(CL711:DJ711)</f>
        <v>100</v>
      </c>
      <c r="DL711" s="131"/>
      <c r="DM711" s="134"/>
      <c r="DN711" s="134"/>
      <c r="DO711" s="136"/>
      <c r="DQ711" s="131"/>
      <c r="DR711" s="136"/>
      <c r="DS711" s="131"/>
      <c r="DT711" s="138" t="s">
        <v>2080</v>
      </c>
      <c r="DW711" s="214" t="e">
        <f>VLOOKUP(P711,[3]definitions_list_lookup!$K$30:$L$54,2,0)</f>
        <v>#N/A</v>
      </c>
      <c r="DX711" s="139" t="s">
        <v>1405</v>
      </c>
      <c r="DY711" s="139" t="s">
        <v>2213</v>
      </c>
      <c r="DZ711"/>
      <c r="EA711" s="104"/>
      <c r="ED711" s="229" t="s">
        <v>2517</v>
      </c>
      <c r="EE711" s="140"/>
      <c r="EG711" s="140"/>
      <c r="EI711" s="218"/>
      <c r="EJ711" s="143"/>
      <c r="EK711" s="221"/>
      <c r="EM711" s="109"/>
      <c r="EN711" s="109" t="s">
        <v>1448</v>
      </c>
      <c r="EZ711" s="192" t="e">
        <f t="shared" si="415"/>
        <v>#DIV/0!</v>
      </c>
      <c r="FA711" s="192" t="e">
        <f t="shared" si="416"/>
        <v>#DIV/0!</v>
      </c>
      <c r="FB711" s="192" t="e">
        <f t="shared" si="417"/>
        <v>#DIV/0!</v>
      </c>
      <c r="FC711" s="192" t="e">
        <f t="shared" si="418"/>
        <v>#DIV/0!</v>
      </c>
      <c r="FD711" s="192" t="e">
        <f t="shared" si="419"/>
        <v>#DIV/0!</v>
      </c>
      <c r="FE711" s="193" t="e">
        <f t="shared" si="420"/>
        <v>#DIV/0!</v>
      </c>
      <c r="FF711" s="194" t="e">
        <f t="shared" si="421"/>
        <v>#DIV/0!</v>
      </c>
      <c r="FI711" s="778">
        <f t="shared" si="422"/>
        <v>0</v>
      </c>
      <c r="FJ711" s="779" t="e">
        <f t="shared" si="423"/>
        <v>#DIV/0!</v>
      </c>
      <c r="FK711" s="779" t="e">
        <f t="shared" si="424"/>
        <v>#DIV/0!</v>
      </c>
      <c r="FL711" s="780" t="e">
        <f t="shared" si="425"/>
        <v>#DIV/0!</v>
      </c>
      <c r="FM711" s="169" t="e">
        <f t="shared" si="426"/>
        <v>#DIV/0!</v>
      </c>
      <c r="FN711" s="783" t="e">
        <f t="shared" si="427"/>
        <v>#DIV/0!</v>
      </c>
    </row>
    <row r="712" spans="1:1038" ht="17" customHeight="1">
      <c r="A712" s="223">
        <v>43333</v>
      </c>
      <c r="B712" s="224" t="s">
        <v>1647</v>
      </c>
      <c r="D712" s="225" t="s">
        <v>1279</v>
      </c>
      <c r="E712" s="126">
        <v>90</v>
      </c>
      <c r="F712" s="126">
        <v>3</v>
      </c>
      <c r="G712" s="196" t="str">
        <f t="shared" si="336"/>
        <v>90-3</v>
      </c>
      <c r="H712" s="126">
        <v>86</v>
      </c>
      <c r="I712" s="126">
        <v>90.5</v>
      </c>
      <c r="J712" s="203">
        <f t="shared" si="354"/>
        <v>0</v>
      </c>
      <c r="K712" s="644" t="str">
        <f>IF(J713=1,IF(((VLOOKUP($G712,[3]Depth_Lookup!$A$3:$J$550,9,FALSE))-(I712/100))=0,"Good",IF(((VLOOKUP($G712,[3]Depth_Lookup!$A$3:$J$550,9,FALSE))-(I712/100))&gt;0,"Too Short","Too Long")))</f>
        <v>Good</v>
      </c>
      <c r="L712" s="171">
        <f>(VLOOKUP($G712,Depth_Lookup!$A$3:$J$410,10,FALSE))+(H712/100)</f>
        <v>233.13000000000002</v>
      </c>
      <c r="M712" s="171">
        <f>(VLOOKUP($G712,Depth_Lookup!$A$3:$J$410,10,FALSE))+(I712/100)</f>
        <v>233.17500000000001</v>
      </c>
      <c r="N712" s="127" t="s">
        <v>2231</v>
      </c>
      <c r="O712" s="126">
        <v>1</v>
      </c>
      <c r="P712" s="126" t="s">
        <v>853</v>
      </c>
      <c r="Q712" s="126" t="s">
        <v>125</v>
      </c>
      <c r="R712" s="196" t="str">
        <f t="shared" si="351"/>
        <v>SerpentinizedHarzburgite</v>
      </c>
      <c r="S712" s="126" t="s">
        <v>587</v>
      </c>
      <c r="T712" s="126" t="s">
        <v>587</v>
      </c>
      <c r="U712" s="126" t="s">
        <v>108</v>
      </c>
      <c r="V712" s="126" t="s">
        <v>509</v>
      </c>
      <c r="W712" s="126" t="s">
        <v>102</v>
      </c>
      <c r="X712" s="202">
        <f>VLOOKUP(W712,[3]definitions_list_lookup!$A$13:$B$19,2,0)</f>
        <v>5</v>
      </c>
      <c r="Y712" s="126" t="s">
        <v>90</v>
      </c>
      <c r="Z712" s="126" t="s">
        <v>91</v>
      </c>
      <c r="AA712" s="126" t="s">
        <v>1685</v>
      </c>
      <c r="AF712" s="196" t="e">
        <f>VLOOKUP(AE712,[3]definitions_list_mag!$V$12:$W$15,2,0)</f>
        <v>#N/A</v>
      </c>
      <c r="AI712" s="130">
        <f t="shared" si="355"/>
        <v>74</v>
      </c>
      <c r="AO712" s="130"/>
      <c r="AU712" s="130">
        <v>1</v>
      </c>
      <c r="AV712" s="126">
        <v>1</v>
      </c>
      <c r="AW712" s="126">
        <v>1</v>
      </c>
      <c r="AX712" s="126" t="s">
        <v>110</v>
      </c>
      <c r="AY712" s="126" t="s">
        <v>103</v>
      </c>
      <c r="BA712" s="130">
        <v>25</v>
      </c>
      <c r="BB712" s="126">
        <v>10</v>
      </c>
      <c r="BC712" s="126">
        <v>3</v>
      </c>
      <c r="BD712" s="126" t="s">
        <v>118</v>
      </c>
      <c r="BE712" s="126" t="s">
        <v>103</v>
      </c>
      <c r="BF712" s="126" t="s">
        <v>2067</v>
      </c>
      <c r="BG712" s="130"/>
      <c r="BM712" s="130"/>
      <c r="BY712" s="130"/>
      <c r="CF712" s="213">
        <f t="shared" si="352"/>
        <v>100</v>
      </c>
      <c r="CG712" s="131"/>
      <c r="CH712" s="132" t="s">
        <v>2209</v>
      </c>
      <c r="CI712" s="132">
        <v>95</v>
      </c>
      <c r="CJ712" s="132" t="s">
        <v>514</v>
      </c>
      <c r="CK712" s="133"/>
      <c r="CL712" s="134"/>
      <c r="CM712" s="134"/>
      <c r="CN712" s="134"/>
      <c r="CO712" s="134"/>
      <c r="CP712" s="134"/>
      <c r="CQ712" s="134"/>
      <c r="CR712" s="134"/>
      <c r="CS712" s="134"/>
      <c r="CT712" s="134"/>
      <c r="CU712" s="134"/>
      <c r="CV712" s="134"/>
      <c r="CW712" s="134"/>
      <c r="CX712" s="134"/>
      <c r="CY712" s="134"/>
      <c r="CZ712" s="134"/>
      <c r="DA712" s="134"/>
      <c r="DB712" s="134">
        <v>80</v>
      </c>
      <c r="DC712" s="130">
        <v>20</v>
      </c>
      <c r="DD712" s="134"/>
      <c r="DE712" s="134"/>
      <c r="DF712" s="134"/>
      <c r="DG712" s="134"/>
      <c r="DH712" s="134"/>
      <c r="DI712" s="134"/>
      <c r="DJ712" s="134"/>
      <c r="DK712" s="207">
        <f t="shared" si="353"/>
        <v>100</v>
      </c>
      <c r="DL712" s="131"/>
      <c r="DM712" s="134"/>
      <c r="DN712" s="134"/>
      <c r="DO712" s="136"/>
      <c r="DQ712" s="131"/>
      <c r="DR712" s="136"/>
      <c r="DS712" s="131"/>
      <c r="DT712" s="138" t="s">
        <v>2232</v>
      </c>
      <c r="DW712" s="214" t="e">
        <f>VLOOKUP(P712,[3]definitions_list_lookup!$K$30:$L$54,2,0)</f>
        <v>#N/A</v>
      </c>
      <c r="DX712" s="155" t="s">
        <v>2098</v>
      </c>
      <c r="DY712" s="139" t="s">
        <v>2213</v>
      </c>
      <c r="DZ712"/>
      <c r="EA712" s="104"/>
      <c r="ED712" s="229" t="s">
        <v>2517</v>
      </c>
      <c r="EE712" s="140"/>
      <c r="EG712" s="140"/>
      <c r="EI712" s="218"/>
      <c r="EJ712" s="143"/>
      <c r="EK712" s="221"/>
      <c r="EM712" s="109"/>
      <c r="EN712" s="109"/>
      <c r="EZ712" s="192" t="e">
        <f t="shared" si="415"/>
        <v>#DIV/0!</v>
      </c>
      <c r="FA712" s="192" t="e">
        <f t="shared" si="416"/>
        <v>#DIV/0!</v>
      </c>
      <c r="FB712" s="192" t="e">
        <f t="shared" si="417"/>
        <v>#DIV/0!</v>
      </c>
      <c r="FC712" s="192" t="e">
        <f t="shared" si="418"/>
        <v>#DIV/0!</v>
      </c>
      <c r="FD712" s="192" t="e">
        <f t="shared" si="419"/>
        <v>#DIV/0!</v>
      </c>
      <c r="FE712" s="193" t="e">
        <f t="shared" si="420"/>
        <v>#DIV/0!</v>
      </c>
      <c r="FF712" s="194" t="e">
        <f t="shared" si="421"/>
        <v>#DIV/0!</v>
      </c>
      <c r="FI712" s="778">
        <f t="shared" si="422"/>
        <v>0</v>
      </c>
      <c r="FJ712" s="779" t="e">
        <f t="shared" si="423"/>
        <v>#DIV/0!</v>
      </c>
      <c r="FK712" s="779" t="e">
        <f t="shared" si="424"/>
        <v>#DIV/0!</v>
      </c>
      <c r="FL712" s="780" t="e">
        <f t="shared" si="425"/>
        <v>#DIV/0!</v>
      </c>
      <c r="FM712" s="169" t="e">
        <f t="shared" si="426"/>
        <v>#DIV/0!</v>
      </c>
      <c r="FN712" s="783" t="e">
        <f t="shared" si="427"/>
        <v>#DIV/0!</v>
      </c>
    </row>
    <row r="713" spans="1:1038" s="432" customFormat="1" ht="18" customHeight="1">
      <c r="A713" s="547">
        <v>43333</v>
      </c>
      <c r="B713" s="524" t="s">
        <v>1647</v>
      </c>
      <c r="C713" s="422"/>
      <c r="D713" s="525" t="s">
        <v>1279</v>
      </c>
      <c r="E713" s="422">
        <v>90</v>
      </c>
      <c r="F713" s="422">
        <v>4</v>
      </c>
      <c r="G713" s="526" t="str">
        <f t="shared" si="336"/>
        <v>90-4</v>
      </c>
      <c r="H713" s="422">
        <v>0</v>
      </c>
      <c r="I713" s="422">
        <v>6</v>
      </c>
      <c r="J713" s="527">
        <f t="shared" si="354"/>
        <v>1</v>
      </c>
      <c r="K713" s="528" t="b">
        <f>IF(J714=1,IF(((VLOOKUP($G713,[3]Depth_Lookup!$A$3:$J$550,9,FALSE))-(I713/100))=0,"Good",IF(((VLOOKUP($G713,[3]Depth_Lookup!$A$3:$J$550,9,FALSE))-(I713/100))&gt;0,"Too Short","Too Long")))</f>
        <v>0</v>
      </c>
      <c r="L713" s="171">
        <f>(VLOOKUP($G713,Depth_Lookup!$A$3:$J$410,10,FALSE))+(H713/100)</f>
        <v>233.17500000000001</v>
      </c>
      <c r="M713" s="171">
        <f>(VLOOKUP($G713,Depth_Lookup!$A$3:$J$410,10,FALSE))+(I713/100)</f>
        <v>233.23500000000001</v>
      </c>
      <c r="N713" s="441" t="s">
        <v>2231</v>
      </c>
      <c r="O713" s="422">
        <v>1</v>
      </c>
      <c r="P713" s="422" t="s">
        <v>853</v>
      </c>
      <c r="Q713" s="422" t="s">
        <v>125</v>
      </c>
      <c r="R713" s="526" t="str">
        <f t="shared" si="351"/>
        <v>SerpentinizedHarzburgite</v>
      </c>
      <c r="S713" s="422" t="s">
        <v>587</v>
      </c>
      <c r="T713" s="422"/>
      <c r="U713" s="422" t="s">
        <v>108</v>
      </c>
      <c r="V713" s="422" t="s">
        <v>509</v>
      </c>
      <c r="W713" s="422" t="s">
        <v>102</v>
      </c>
      <c r="X713" s="529">
        <f>VLOOKUP(W713,[3]definitions_list_lookup!$A$13:$B$19,2,0)</f>
        <v>5</v>
      </c>
      <c r="Y713" s="422" t="s">
        <v>90</v>
      </c>
      <c r="Z713" s="422" t="s">
        <v>91</v>
      </c>
      <c r="AA713" s="422" t="s">
        <v>1685</v>
      </c>
      <c r="AB713" s="422"/>
      <c r="AC713" s="422"/>
      <c r="AD713" s="422"/>
      <c r="AE713" s="423"/>
      <c r="AF713" s="526" t="e">
        <f>VLOOKUP(AE713,[3]definitions_list_mag!$V$12:$W$15,2,0)</f>
        <v>#N/A</v>
      </c>
      <c r="AG713" s="530"/>
      <c r="AH713" s="422"/>
      <c r="AI713" s="426">
        <f t="shared" si="355"/>
        <v>74</v>
      </c>
      <c r="AJ713" s="422"/>
      <c r="AK713" s="422"/>
      <c r="AL713" s="422"/>
      <c r="AM713" s="422"/>
      <c r="AN713" s="422"/>
      <c r="AO713" s="426"/>
      <c r="AP713" s="422"/>
      <c r="AQ713" s="422"/>
      <c r="AR713" s="422"/>
      <c r="AS713" s="422"/>
      <c r="AT713" s="422"/>
      <c r="AU713" s="426">
        <v>1</v>
      </c>
      <c r="AV713" s="422">
        <v>1</v>
      </c>
      <c r="AW713" s="422">
        <v>1</v>
      </c>
      <c r="AX713" s="422" t="s">
        <v>110</v>
      </c>
      <c r="AY713" s="422" t="s">
        <v>103</v>
      </c>
      <c r="AZ713" s="422"/>
      <c r="BA713" s="426">
        <v>25</v>
      </c>
      <c r="BB713" s="422">
        <v>6</v>
      </c>
      <c r="BC713" s="422">
        <v>4</v>
      </c>
      <c r="BD713" s="422" t="s">
        <v>118</v>
      </c>
      <c r="BE713" s="422" t="s">
        <v>103</v>
      </c>
      <c r="BF713" s="422" t="s">
        <v>2067</v>
      </c>
      <c r="BG713" s="426"/>
      <c r="BH713" s="422"/>
      <c r="BI713" s="422"/>
      <c r="BJ713" s="422"/>
      <c r="BK713" s="422"/>
      <c r="BL713" s="422"/>
      <c r="BM713" s="426"/>
      <c r="BN713" s="422"/>
      <c r="BO713" s="422"/>
      <c r="BP713" s="422"/>
      <c r="BQ713" s="422"/>
      <c r="BR713" s="422"/>
      <c r="BS713" s="422"/>
      <c r="BT713" s="422"/>
      <c r="BU713" s="422"/>
      <c r="BV713" s="422"/>
      <c r="BW713" s="422"/>
      <c r="BX713" s="422"/>
      <c r="BY713" s="426"/>
      <c r="BZ713" s="422"/>
      <c r="CA713" s="422"/>
      <c r="CB713" s="422"/>
      <c r="CC713" s="422"/>
      <c r="CD713" s="422"/>
      <c r="CE713" s="422"/>
      <c r="CF713" s="531">
        <f t="shared" si="352"/>
        <v>100</v>
      </c>
      <c r="CG713" s="166"/>
      <c r="CH713" s="163" t="s">
        <v>2209</v>
      </c>
      <c r="CI713" s="163">
        <v>95</v>
      </c>
      <c r="CJ713" s="163" t="s">
        <v>514</v>
      </c>
      <c r="CK713" s="164"/>
      <c r="CL713" s="165"/>
      <c r="CM713" s="165"/>
      <c r="CN713" s="165"/>
      <c r="CO713" s="165"/>
      <c r="CP713" s="165"/>
      <c r="CQ713" s="165"/>
      <c r="CR713" s="165"/>
      <c r="CS713" s="165"/>
      <c r="CT713" s="165"/>
      <c r="CU713" s="165"/>
      <c r="CV713" s="165"/>
      <c r="CW713" s="165"/>
      <c r="CX713" s="165"/>
      <c r="CY713" s="165"/>
      <c r="CZ713" s="165"/>
      <c r="DA713" s="165"/>
      <c r="DB713" s="165">
        <v>80</v>
      </c>
      <c r="DC713" s="426">
        <v>20</v>
      </c>
      <c r="DD713" s="165"/>
      <c r="DE713" s="165"/>
      <c r="DF713" s="165"/>
      <c r="DG713" s="165"/>
      <c r="DH713" s="165"/>
      <c r="DI713" s="165"/>
      <c r="DJ713" s="165"/>
      <c r="DK713" s="209">
        <f t="shared" si="353"/>
        <v>100</v>
      </c>
      <c r="DL713" s="166"/>
      <c r="DM713" s="165" t="s">
        <v>696</v>
      </c>
      <c r="DN713" s="165">
        <v>40</v>
      </c>
      <c r="DO713" s="167" t="s">
        <v>1845</v>
      </c>
      <c r="DQ713" s="166"/>
      <c r="DR713" s="167"/>
      <c r="DS713" s="166"/>
      <c r="DT713" s="555" t="s">
        <v>2232</v>
      </c>
      <c r="DU713" s="429"/>
      <c r="DV713" s="429"/>
      <c r="DW713" s="532" t="e">
        <f>VLOOKUP(P713,[3]definitions_list_lookup!$K$30:$L$54,2,0)</f>
        <v>#N/A</v>
      </c>
      <c r="DX713" s="443" t="s">
        <v>2098</v>
      </c>
      <c r="DY713" s="443" t="s">
        <v>2233</v>
      </c>
      <c r="DZ713" s="533"/>
      <c r="EA713" s="534"/>
      <c r="EB713" s="429"/>
      <c r="EC713" s="534"/>
      <c r="ED713" s="229" t="s">
        <v>2517</v>
      </c>
      <c r="EE713" s="535"/>
      <c r="EF713" s="536"/>
      <c r="EG713" s="535"/>
      <c r="EH713" s="537"/>
      <c r="EI713" s="538"/>
      <c r="EJ713" s="539"/>
      <c r="EK713" s="540"/>
      <c r="EL713" s="535"/>
      <c r="EM713" s="537"/>
      <c r="EN713" s="537"/>
      <c r="EO713" s="541"/>
      <c r="EP713" s="541"/>
      <c r="EQ713" s="541"/>
      <c r="ER713" s="541"/>
      <c r="ES713" s="541"/>
      <c r="ET713" s="541"/>
      <c r="EU713" s="541"/>
      <c r="EV713" s="542"/>
      <c r="EW713" s="542"/>
      <c r="EX713" s="542"/>
      <c r="EY713" s="542"/>
      <c r="EZ713" s="192" t="e">
        <f t="shared" si="415"/>
        <v>#DIV/0!</v>
      </c>
      <c r="FA713" s="192" t="e">
        <f t="shared" si="416"/>
        <v>#DIV/0!</v>
      </c>
      <c r="FB713" s="192" t="e">
        <f t="shared" si="417"/>
        <v>#DIV/0!</v>
      </c>
      <c r="FC713" s="192" t="e">
        <f t="shared" si="418"/>
        <v>#DIV/0!</v>
      </c>
      <c r="FD713" s="192" t="e">
        <f t="shared" si="419"/>
        <v>#DIV/0!</v>
      </c>
      <c r="FE713" s="193" t="e">
        <f t="shared" si="420"/>
        <v>#DIV/0!</v>
      </c>
      <c r="FF713" s="194" t="e">
        <f t="shared" si="421"/>
        <v>#DIV/0!</v>
      </c>
      <c r="FG713" s="535"/>
      <c r="FH713" s="537"/>
      <c r="FI713" s="778">
        <f t="shared" si="422"/>
        <v>0</v>
      </c>
      <c r="FJ713" s="779" t="e">
        <f t="shared" si="423"/>
        <v>#DIV/0!</v>
      </c>
      <c r="FK713" s="779" t="e">
        <f t="shared" si="424"/>
        <v>#DIV/0!</v>
      </c>
      <c r="FL713" s="780" t="e">
        <f t="shared" si="425"/>
        <v>#DIV/0!</v>
      </c>
      <c r="FM713" s="169" t="e">
        <f t="shared" si="426"/>
        <v>#DIV/0!</v>
      </c>
      <c r="FN713" s="783" t="e">
        <f t="shared" si="427"/>
        <v>#DIV/0!</v>
      </c>
      <c r="FO713" s="422"/>
      <c r="FP713" s="422"/>
      <c r="FQ713" s="422"/>
      <c r="FR713" s="422"/>
      <c r="FS713" s="422"/>
      <c r="FT713" s="422"/>
      <c r="FU713" s="422"/>
      <c r="FV713" s="422"/>
      <c r="FW713" s="422"/>
      <c r="FX713" s="422"/>
      <c r="FY713" s="422"/>
      <c r="FZ713" s="422"/>
      <c r="GA713" s="422"/>
      <c r="GB713" s="422"/>
      <c r="GC713" s="422"/>
      <c r="GD713" s="422"/>
      <c r="GE713" s="422"/>
      <c r="GF713" s="422"/>
      <c r="GG713" s="422"/>
      <c r="GH713" s="422"/>
      <c r="GI713" s="422"/>
      <c r="GJ713" s="422"/>
      <c r="GK713" s="422"/>
      <c r="GL713" s="422"/>
      <c r="GM713" s="422"/>
      <c r="GN713" s="422"/>
      <c r="GO713" s="422"/>
      <c r="GP713" s="422"/>
      <c r="GQ713" s="422"/>
      <c r="GR713" s="422"/>
      <c r="GS713" s="422"/>
      <c r="GT713" s="422"/>
      <c r="GU713" s="422"/>
      <c r="GV713" s="422"/>
      <c r="GW713" s="422"/>
      <c r="GX713" s="422"/>
      <c r="GY713" s="422"/>
      <c r="GZ713" s="422"/>
      <c r="HA713" s="422"/>
      <c r="HB713" s="422"/>
      <c r="HC713" s="422"/>
      <c r="HD713" s="422"/>
      <c r="HE713" s="422"/>
      <c r="HF713" s="422"/>
      <c r="HG713" s="422"/>
      <c r="HH713" s="422"/>
      <c r="HI713" s="422"/>
      <c r="HJ713" s="422"/>
      <c r="HK713" s="422"/>
      <c r="HL713" s="422"/>
      <c r="HM713" s="422"/>
      <c r="HN713" s="422"/>
      <c r="HO713" s="422"/>
      <c r="HP713" s="422"/>
      <c r="HQ713" s="422"/>
      <c r="HR713" s="422"/>
      <c r="HS713" s="422"/>
      <c r="HT713" s="422"/>
      <c r="HU713" s="422"/>
      <c r="HV713" s="422"/>
      <c r="HW713" s="422"/>
      <c r="HX713" s="422"/>
      <c r="HY713" s="422"/>
      <c r="HZ713" s="422"/>
      <c r="IA713" s="422"/>
      <c r="IB713" s="422"/>
      <c r="IC713" s="422"/>
      <c r="ID713" s="422"/>
      <c r="IE713" s="422"/>
      <c r="IF713" s="422"/>
      <c r="IG713" s="422"/>
      <c r="IH713" s="422"/>
      <c r="II713" s="422"/>
      <c r="IJ713" s="422"/>
      <c r="IK713" s="422"/>
      <c r="IL713" s="422"/>
      <c r="IM713" s="422"/>
      <c r="IN713" s="422"/>
      <c r="IO713" s="422"/>
      <c r="IP713" s="422"/>
      <c r="IQ713" s="422"/>
      <c r="IR713" s="422"/>
      <c r="IS713" s="422"/>
      <c r="IT713" s="422"/>
      <c r="IU713" s="422"/>
      <c r="IV713" s="422"/>
      <c r="IW713" s="422"/>
      <c r="IX713" s="422"/>
      <c r="IY713" s="422"/>
      <c r="IZ713" s="422"/>
      <c r="JA713" s="422"/>
      <c r="JB713" s="422"/>
      <c r="JC713" s="422"/>
      <c r="JD713" s="422"/>
      <c r="JE713" s="422"/>
      <c r="JF713" s="422"/>
      <c r="JG713" s="422"/>
      <c r="JH713" s="422"/>
      <c r="JI713" s="422"/>
      <c r="JJ713" s="422"/>
      <c r="JK713" s="422"/>
      <c r="JL713" s="422"/>
      <c r="JM713" s="422"/>
      <c r="JN713" s="422"/>
      <c r="JO713" s="422"/>
      <c r="JP713" s="422"/>
      <c r="JQ713" s="422"/>
      <c r="JR713" s="422"/>
      <c r="JS713" s="422"/>
      <c r="JT713" s="422"/>
      <c r="JU713" s="422"/>
      <c r="JV713" s="422"/>
      <c r="JW713" s="422"/>
      <c r="JX713" s="422"/>
      <c r="JY713" s="422"/>
      <c r="JZ713" s="422"/>
      <c r="KA713" s="422"/>
      <c r="KB713" s="422"/>
      <c r="KC713" s="422"/>
      <c r="KD713" s="422"/>
      <c r="KE713" s="422"/>
      <c r="KF713" s="422"/>
      <c r="KG713" s="422"/>
      <c r="KH713" s="422"/>
      <c r="KI713" s="422"/>
      <c r="KJ713" s="422"/>
      <c r="KK713" s="422"/>
      <c r="KL713" s="422"/>
      <c r="KM713" s="422"/>
      <c r="KN713" s="422"/>
      <c r="KO713" s="422"/>
      <c r="KP713" s="422"/>
      <c r="KQ713" s="422"/>
      <c r="KR713" s="422"/>
      <c r="KS713" s="422"/>
      <c r="KT713" s="422"/>
      <c r="KU713" s="422"/>
      <c r="KV713" s="422"/>
      <c r="KW713" s="422"/>
      <c r="KX713" s="422"/>
      <c r="KY713" s="422"/>
      <c r="KZ713" s="422"/>
      <c r="LA713" s="422"/>
      <c r="LB713" s="422"/>
      <c r="LC713" s="422"/>
      <c r="LD713" s="422"/>
      <c r="LE713" s="422"/>
      <c r="LF713" s="422"/>
      <c r="LG713" s="422"/>
      <c r="LH713" s="422"/>
      <c r="LI713" s="422"/>
      <c r="LJ713" s="422"/>
      <c r="LK713" s="422"/>
      <c r="LL713" s="422"/>
      <c r="LM713" s="422"/>
      <c r="LN713" s="422"/>
      <c r="LO713" s="422"/>
      <c r="LP713" s="422"/>
      <c r="LQ713" s="422"/>
      <c r="LR713" s="422"/>
      <c r="LS713" s="422"/>
      <c r="LT713" s="422"/>
      <c r="LU713" s="422"/>
      <c r="LV713" s="422"/>
      <c r="LW713" s="422"/>
      <c r="LX713" s="422"/>
      <c r="LY713" s="422"/>
      <c r="LZ713" s="422"/>
      <c r="MA713" s="422"/>
      <c r="MB713" s="422"/>
      <c r="MC713" s="422"/>
      <c r="MD713" s="422"/>
      <c r="ME713" s="422"/>
      <c r="MF713" s="422"/>
      <c r="MG713" s="422"/>
      <c r="MH713" s="422"/>
      <c r="MI713" s="422"/>
      <c r="MJ713" s="422"/>
      <c r="MK713" s="422"/>
      <c r="ML713" s="422"/>
      <c r="MM713" s="422"/>
      <c r="MN713" s="422"/>
      <c r="MO713" s="422"/>
      <c r="MP713" s="422"/>
      <c r="MQ713" s="422"/>
      <c r="MR713" s="422"/>
      <c r="MS713" s="422"/>
      <c r="MT713" s="422"/>
      <c r="MU713" s="422"/>
      <c r="MV713" s="422"/>
      <c r="MW713" s="422"/>
      <c r="MX713" s="422"/>
      <c r="MY713" s="422"/>
      <c r="MZ713" s="422"/>
      <c r="NA713" s="422"/>
      <c r="NB713" s="422"/>
      <c r="NC713" s="422"/>
      <c r="ND713" s="422"/>
      <c r="NE713" s="422"/>
      <c r="NF713" s="422"/>
      <c r="NG713" s="422"/>
      <c r="NH713" s="422"/>
      <c r="NI713" s="422"/>
      <c r="NJ713" s="422"/>
      <c r="NK713" s="422"/>
      <c r="NL713" s="422"/>
      <c r="NM713" s="422"/>
      <c r="NN713" s="422"/>
      <c r="NO713" s="422"/>
      <c r="NP713" s="422"/>
      <c r="NQ713" s="422"/>
      <c r="NR713" s="422"/>
      <c r="NS713" s="422"/>
      <c r="NT713" s="422"/>
      <c r="NU713" s="422"/>
      <c r="NV713" s="422"/>
      <c r="NW713" s="422"/>
      <c r="NX713" s="422"/>
      <c r="NY713" s="422"/>
      <c r="NZ713" s="422"/>
      <c r="OA713" s="422"/>
      <c r="OB713" s="422"/>
      <c r="OC713" s="422"/>
      <c r="OD713" s="422"/>
      <c r="OE713" s="422"/>
      <c r="OF713" s="422"/>
      <c r="OG713" s="422"/>
      <c r="OH713" s="422"/>
      <c r="OI713" s="422"/>
      <c r="OJ713" s="422"/>
      <c r="OK713" s="422"/>
      <c r="OL713" s="422"/>
      <c r="OM713" s="422"/>
      <c r="ON713" s="422"/>
      <c r="OO713" s="422"/>
      <c r="OP713" s="422"/>
      <c r="OQ713" s="422"/>
      <c r="OR713" s="422"/>
      <c r="OS713" s="422"/>
      <c r="OT713" s="422"/>
      <c r="OU713" s="422"/>
      <c r="OV713" s="422"/>
      <c r="OW713" s="422"/>
      <c r="OX713" s="422"/>
      <c r="OY713" s="422"/>
      <c r="OZ713" s="422"/>
      <c r="PA713" s="422"/>
      <c r="PB713" s="422"/>
      <c r="PC713" s="422"/>
      <c r="PD713" s="422"/>
      <c r="PE713" s="422"/>
      <c r="PF713" s="422"/>
      <c r="PG713" s="422"/>
      <c r="PH713" s="422"/>
      <c r="PI713" s="422"/>
      <c r="PJ713" s="422"/>
      <c r="PK713" s="422"/>
      <c r="PL713" s="422"/>
      <c r="PM713" s="422"/>
      <c r="PN713" s="422"/>
      <c r="PO713" s="422"/>
      <c r="PP713" s="422"/>
      <c r="PQ713" s="422"/>
      <c r="PR713" s="422"/>
      <c r="PS713" s="422"/>
      <c r="PT713" s="422"/>
      <c r="PU713" s="422"/>
      <c r="PV713" s="422"/>
      <c r="PW713" s="422"/>
      <c r="PX713" s="422"/>
      <c r="PY713" s="422"/>
      <c r="PZ713" s="422"/>
      <c r="QA713" s="422"/>
      <c r="QB713" s="422"/>
      <c r="QC713" s="422"/>
      <c r="QD713" s="422"/>
      <c r="QE713" s="422"/>
      <c r="QF713" s="422"/>
      <c r="QG713" s="422"/>
      <c r="QH713" s="422"/>
      <c r="QI713" s="422"/>
      <c r="QJ713" s="422"/>
      <c r="QK713" s="422"/>
      <c r="QL713" s="422"/>
      <c r="QM713" s="422"/>
      <c r="QN713" s="422"/>
      <c r="QO713" s="422"/>
      <c r="QP713" s="422"/>
      <c r="QQ713" s="422"/>
      <c r="QR713" s="422"/>
      <c r="QS713" s="422"/>
      <c r="QT713" s="422"/>
      <c r="QU713" s="422"/>
      <c r="QV713" s="422"/>
      <c r="QW713" s="422"/>
      <c r="QX713" s="422"/>
      <c r="QY713" s="422"/>
      <c r="QZ713" s="422"/>
      <c r="RA713" s="422"/>
      <c r="RB713" s="422"/>
      <c r="RC713" s="422"/>
      <c r="RD713" s="422"/>
      <c r="RE713" s="422"/>
      <c r="RF713" s="422"/>
      <c r="RG713" s="422"/>
      <c r="RH713" s="422"/>
      <c r="RI713" s="422"/>
      <c r="RJ713" s="422"/>
      <c r="RK713" s="422"/>
      <c r="RL713" s="422"/>
      <c r="RM713" s="422"/>
      <c r="RN713" s="422"/>
      <c r="RO713" s="422"/>
      <c r="RP713" s="422"/>
      <c r="RQ713" s="422"/>
      <c r="RR713" s="422"/>
      <c r="RS713" s="422"/>
      <c r="RT713" s="422"/>
      <c r="RU713" s="422"/>
      <c r="RV713" s="422"/>
      <c r="RW713" s="422"/>
      <c r="RX713" s="422"/>
      <c r="RY713" s="422"/>
      <c r="RZ713" s="422"/>
      <c r="SA713" s="422"/>
      <c r="SB713" s="422"/>
      <c r="SC713" s="422"/>
      <c r="SD713" s="422"/>
      <c r="SE713" s="422"/>
      <c r="SF713" s="422"/>
      <c r="SG713" s="422"/>
      <c r="SH713" s="422"/>
      <c r="SI713" s="422"/>
      <c r="SJ713" s="422"/>
      <c r="SK713" s="422"/>
      <c r="SL713" s="422"/>
      <c r="SM713" s="422"/>
      <c r="SN713" s="422"/>
      <c r="SO713" s="422"/>
      <c r="SP713" s="422"/>
      <c r="SQ713" s="422"/>
      <c r="SR713" s="422"/>
      <c r="SS713" s="422"/>
      <c r="ST713" s="422"/>
      <c r="SU713" s="422"/>
      <c r="SV713" s="422"/>
      <c r="SW713" s="422"/>
      <c r="SX713" s="422"/>
      <c r="SY713" s="422"/>
      <c r="SZ713" s="422"/>
      <c r="TA713" s="422"/>
      <c r="TB713" s="422"/>
      <c r="TC713" s="422"/>
      <c r="TD713" s="422"/>
      <c r="TE713" s="422"/>
      <c r="TF713" s="422"/>
      <c r="TG713" s="422"/>
      <c r="TH713" s="422"/>
      <c r="TI713" s="422"/>
      <c r="TJ713" s="422"/>
      <c r="TK713" s="422"/>
      <c r="TL713" s="422"/>
      <c r="TM713" s="422"/>
      <c r="TN713" s="422"/>
      <c r="TO713" s="422"/>
      <c r="TP713" s="422"/>
      <c r="TQ713" s="422"/>
      <c r="TR713" s="422"/>
      <c r="TS713" s="422"/>
      <c r="TT713" s="422"/>
      <c r="TU713" s="422"/>
      <c r="TV713" s="422"/>
      <c r="TW713" s="422"/>
      <c r="TX713" s="422"/>
      <c r="TY713" s="422"/>
      <c r="TZ713" s="422"/>
      <c r="UA713" s="422"/>
      <c r="UB713" s="422"/>
      <c r="UC713" s="422"/>
      <c r="UD713" s="422"/>
      <c r="UE713" s="422"/>
      <c r="UF713" s="422"/>
      <c r="UG713" s="422"/>
      <c r="UH713" s="422"/>
      <c r="UI713" s="422"/>
      <c r="UJ713" s="422"/>
      <c r="UK713" s="422"/>
      <c r="UL713" s="422"/>
      <c r="UM713" s="422"/>
      <c r="UN713" s="422"/>
      <c r="UO713" s="422"/>
      <c r="UP713" s="422"/>
      <c r="UQ713" s="422"/>
      <c r="UR713" s="422"/>
      <c r="US713" s="422"/>
      <c r="UT713" s="422"/>
      <c r="UU713" s="422"/>
      <c r="UV713" s="422"/>
      <c r="UW713" s="422"/>
      <c r="UX713" s="422"/>
      <c r="UY713" s="422"/>
      <c r="UZ713" s="422"/>
      <c r="VA713" s="422"/>
      <c r="VB713" s="422"/>
      <c r="VC713" s="422"/>
      <c r="VD713" s="422"/>
      <c r="VE713" s="422"/>
      <c r="VF713" s="422"/>
      <c r="VG713" s="422"/>
      <c r="VH713" s="422"/>
      <c r="VI713" s="422"/>
      <c r="VJ713" s="422"/>
      <c r="VK713" s="422"/>
      <c r="VL713" s="422"/>
      <c r="VM713" s="422"/>
      <c r="VN713" s="422"/>
      <c r="VO713" s="422"/>
      <c r="VP713" s="422"/>
      <c r="VQ713" s="422"/>
      <c r="VR713" s="422"/>
      <c r="VS713" s="422"/>
      <c r="VT713" s="422"/>
      <c r="VU713" s="422"/>
      <c r="VV713" s="422"/>
      <c r="VW713" s="422"/>
      <c r="VX713" s="422"/>
      <c r="VY713" s="422"/>
      <c r="VZ713" s="422"/>
      <c r="WA713" s="422"/>
      <c r="WB713" s="422"/>
      <c r="WC713" s="422"/>
      <c r="WD713" s="422"/>
      <c r="WE713" s="422"/>
      <c r="WF713" s="422"/>
      <c r="WG713" s="422"/>
      <c r="WH713" s="422"/>
      <c r="WI713" s="422"/>
      <c r="WJ713" s="422"/>
      <c r="WK713" s="422"/>
      <c r="WL713" s="422"/>
      <c r="WM713" s="422"/>
      <c r="WN713" s="422"/>
      <c r="WO713" s="422"/>
      <c r="WP713" s="422"/>
      <c r="WQ713" s="422"/>
      <c r="WR713" s="422"/>
      <c r="WS713" s="422"/>
      <c r="WT713" s="422"/>
      <c r="WU713" s="422"/>
      <c r="WV713" s="422"/>
      <c r="WW713" s="422"/>
      <c r="WX713" s="422"/>
      <c r="WY713" s="422"/>
      <c r="WZ713" s="422"/>
      <c r="XA713" s="422"/>
      <c r="XB713" s="422"/>
      <c r="XC713" s="422"/>
      <c r="XD713" s="422"/>
      <c r="XE713" s="422"/>
      <c r="XF713" s="422"/>
      <c r="XG713" s="422"/>
      <c r="XH713" s="422"/>
      <c r="XI713" s="422"/>
      <c r="XJ713" s="422"/>
      <c r="XK713" s="422"/>
      <c r="XL713" s="422"/>
      <c r="XM713" s="422"/>
      <c r="XN713" s="422"/>
      <c r="XO713" s="422"/>
      <c r="XP713" s="422"/>
      <c r="XQ713" s="422"/>
      <c r="XR713" s="422"/>
      <c r="XS713" s="422"/>
      <c r="XT713" s="422"/>
      <c r="XU713" s="422"/>
      <c r="XV713" s="422"/>
      <c r="XW713" s="422"/>
      <c r="XX713" s="422"/>
      <c r="XY713" s="422"/>
      <c r="XZ713" s="422"/>
      <c r="YA713" s="422"/>
      <c r="YB713" s="422"/>
      <c r="YC713" s="422"/>
      <c r="YD713" s="422"/>
      <c r="YE713" s="422"/>
      <c r="YF713" s="422"/>
      <c r="YG713" s="422"/>
      <c r="YH713" s="422"/>
      <c r="YI713" s="422"/>
      <c r="YJ713" s="422"/>
      <c r="YK713" s="422"/>
      <c r="YL713" s="422"/>
      <c r="YM713" s="422"/>
      <c r="YN713" s="422"/>
      <c r="YO713" s="422"/>
      <c r="YP713" s="422"/>
      <c r="YQ713" s="422"/>
      <c r="YR713" s="422"/>
      <c r="YS713" s="422"/>
      <c r="YT713" s="422"/>
      <c r="YU713" s="422"/>
      <c r="YV713" s="422"/>
      <c r="YW713" s="422"/>
      <c r="YX713" s="422"/>
      <c r="YY713" s="422"/>
      <c r="YZ713" s="422"/>
      <c r="ZA713" s="422"/>
      <c r="ZB713" s="422"/>
      <c r="ZC713" s="422"/>
      <c r="ZD713" s="422"/>
      <c r="ZE713" s="422"/>
      <c r="ZF713" s="422"/>
      <c r="ZG713" s="422"/>
      <c r="ZH713" s="422"/>
      <c r="ZI713" s="422"/>
      <c r="ZJ713" s="422"/>
      <c r="ZK713" s="422"/>
      <c r="ZL713" s="422"/>
      <c r="ZM713" s="422"/>
      <c r="ZN713" s="422"/>
      <c r="ZO713" s="422"/>
      <c r="ZP713" s="422"/>
      <c r="ZQ713" s="422"/>
      <c r="ZR713" s="422"/>
      <c r="ZS713" s="422"/>
      <c r="ZT713" s="422"/>
      <c r="ZU713" s="422"/>
      <c r="ZV713" s="422"/>
      <c r="ZW713" s="422"/>
      <c r="ZX713" s="422"/>
      <c r="ZY713" s="422"/>
      <c r="ZZ713" s="422"/>
      <c r="AAA713" s="422"/>
      <c r="AAB713" s="422"/>
      <c r="AAC713" s="422"/>
      <c r="AAD713" s="422"/>
      <c r="AAE713" s="422"/>
      <c r="AAF713" s="422"/>
      <c r="AAG713" s="422"/>
      <c r="AAH713" s="422"/>
      <c r="AAI713" s="422"/>
      <c r="AAJ713" s="422"/>
      <c r="AAK713" s="422"/>
      <c r="AAL713" s="422"/>
      <c r="AAM713" s="422"/>
      <c r="AAN713" s="422"/>
      <c r="AAO713" s="422"/>
      <c r="AAP713" s="422"/>
      <c r="AAQ713" s="422"/>
      <c r="AAR713" s="422"/>
      <c r="AAS713" s="422"/>
      <c r="AAT713" s="422"/>
      <c r="AAU713" s="422"/>
      <c r="AAV713" s="422"/>
      <c r="AAW713" s="422"/>
      <c r="AAX713" s="422"/>
      <c r="AAY713" s="422"/>
      <c r="AAZ713" s="422"/>
      <c r="ABA713" s="422"/>
      <c r="ABB713" s="422"/>
      <c r="ABC713" s="422"/>
      <c r="ABD713" s="422"/>
      <c r="ABE713" s="422"/>
      <c r="ABF713" s="422"/>
      <c r="ABG713" s="422"/>
      <c r="ABH713" s="422"/>
      <c r="ABI713" s="422"/>
      <c r="ABJ713" s="422"/>
      <c r="ABK713" s="422"/>
      <c r="ABL713" s="422"/>
      <c r="ABM713" s="422"/>
      <c r="ABN713" s="422"/>
      <c r="ABO713" s="422"/>
      <c r="ABP713" s="422"/>
      <c r="ABQ713" s="422"/>
      <c r="ABR713" s="422"/>
      <c r="ABS713" s="422"/>
      <c r="ABT713" s="422"/>
      <c r="ABU713" s="422"/>
      <c r="ABV713" s="422"/>
      <c r="ABW713" s="422"/>
      <c r="ABX713" s="422"/>
      <c r="ABY713" s="422"/>
      <c r="ABZ713" s="422"/>
      <c r="ACA713" s="422"/>
      <c r="ACB713" s="422"/>
      <c r="ACC713" s="422"/>
      <c r="ACD713" s="422"/>
      <c r="ACE713" s="422"/>
      <c r="ACF713" s="422"/>
      <c r="ACG713" s="422"/>
      <c r="ACH713" s="422"/>
      <c r="ACI713" s="422"/>
      <c r="ACJ713" s="422"/>
      <c r="ACK713" s="422"/>
      <c r="ACL713" s="422"/>
      <c r="ACM713" s="422"/>
      <c r="ACN713" s="422"/>
      <c r="ACO713" s="422"/>
      <c r="ACP713" s="422"/>
      <c r="ACQ713" s="422"/>
      <c r="ACR713" s="422"/>
      <c r="ACS713" s="422"/>
      <c r="ACT713" s="422"/>
      <c r="ACU713" s="422"/>
      <c r="ACV713" s="422"/>
      <c r="ACW713" s="422"/>
      <c r="ACX713" s="422"/>
      <c r="ACY713" s="422"/>
      <c r="ACZ713" s="422"/>
      <c r="ADA713" s="422"/>
      <c r="ADB713" s="422"/>
      <c r="ADC713" s="422"/>
      <c r="ADD713" s="422"/>
      <c r="ADE713" s="422"/>
      <c r="ADF713" s="422"/>
      <c r="ADG713" s="422"/>
      <c r="ADH713" s="422"/>
      <c r="ADI713" s="422"/>
      <c r="ADJ713" s="422"/>
      <c r="ADK713" s="422"/>
      <c r="ADL713" s="422"/>
      <c r="ADM713" s="422"/>
      <c r="ADN713" s="422"/>
      <c r="ADO713" s="422"/>
      <c r="ADP713" s="422"/>
      <c r="ADQ713" s="422"/>
      <c r="ADR713" s="422"/>
      <c r="ADS713" s="422"/>
      <c r="ADT713" s="422"/>
      <c r="ADU713" s="422"/>
      <c r="ADV713" s="422"/>
      <c r="ADW713" s="422"/>
      <c r="ADX713" s="422"/>
      <c r="ADY713" s="422"/>
      <c r="ADZ713" s="422"/>
      <c r="AEA713" s="422"/>
      <c r="AEB713" s="422"/>
      <c r="AEC713" s="422"/>
      <c r="AED713" s="422"/>
      <c r="AEE713" s="422"/>
      <c r="AEF713" s="422"/>
      <c r="AEG713" s="422"/>
      <c r="AEH713" s="422"/>
      <c r="AEI713" s="422"/>
      <c r="AEJ713" s="422"/>
      <c r="AEK713" s="422"/>
      <c r="AEL713" s="422"/>
      <c r="AEM713" s="422"/>
      <c r="AEN713" s="422"/>
      <c r="AEO713" s="422"/>
      <c r="AEP713" s="422"/>
      <c r="AEQ713" s="422"/>
      <c r="AER713" s="422"/>
      <c r="AES713" s="422"/>
      <c r="AET713" s="422"/>
      <c r="AEU713" s="422"/>
      <c r="AEV713" s="422"/>
      <c r="AEW713" s="422"/>
      <c r="AEX713" s="422"/>
      <c r="AEY713" s="422"/>
      <c r="AEZ713" s="422"/>
      <c r="AFA713" s="422"/>
      <c r="AFB713" s="422"/>
      <c r="AFC713" s="422"/>
      <c r="AFD713" s="422"/>
      <c r="AFE713" s="422"/>
      <c r="AFF713" s="422"/>
      <c r="AFG713" s="422"/>
      <c r="AFH713" s="422"/>
      <c r="AFI713" s="422"/>
      <c r="AFJ713" s="422"/>
      <c r="AFK713" s="422"/>
      <c r="AFL713" s="422"/>
      <c r="AFM713" s="422"/>
      <c r="AFN713" s="422"/>
      <c r="AFO713" s="422"/>
      <c r="AFP713" s="422"/>
      <c r="AFQ713" s="422"/>
      <c r="AFR713" s="422"/>
      <c r="AFS713" s="422"/>
      <c r="AFT713" s="422"/>
      <c r="AFU713" s="422"/>
      <c r="AFV713" s="422"/>
      <c r="AFW713" s="422"/>
      <c r="AFX713" s="422"/>
      <c r="AFY713" s="422"/>
      <c r="AFZ713" s="422"/>
      <c r="AGA713" s="422"/>
      <c r="AGB713" s="422"/>
      <c r="AGC713" s="422"/>
      <c r="AGD713" s="422"/>
      <c r="AGE713" s="422"/>
      <c r="AGF713" s="422"/>
      <c r="AGG713" s="422"/>
      <c r="AGH713" s="422"/>
      <c r="AGI713" s="422"/>
      <c r="AGJ713" s="422"/>
      <c r="AGK713" s="422"/>
      <c r="AGL713" s="422"/>
      <c r="AGM713" s="422"/>
      <c r="AGN713" s="422"/>
      <c r="AGO713" s="422"/>
      <c r="AGP713" s="422"/>
      <c r="AGQ713" s="422"/>
      <c r="AGR713" s="422"/>
      <c r="AGS713" s="422"/>
      <c r="AGT713" s="422"/>
      <c r="AGU713" s="422"/>
      <c r="AGV713" s="422"/>
      <c r="AGW713" s="422"/>
      <c r="AGX713" s="422"/>
      <c r="AGY713" s="422"/>
      <c r="AGZ713" s="422"/>
      <c r="AHA713" s="422"/>
      <c r="AHB713" s="422"/>
      <c r="AHC713" s="422"/>
      <c r="AHD713" s="422"/>
      <c r="AHE713" s="422"/>
      <c r="AHF713" s="422"/>
      <c r="AHG713" s="422"/>
      <c r="AHH713" s="422"/>
      <c r="AHI713" s="422"/>
      <c r="AHJ713" s="422"/>
      <c r="AHK713" s="422"/>
      <c r="AHL713" s="422"/>
      <c r="AHM713" s="422"/>
      <c r="AHN713" s="422"/>
      <c r="AHO713" s="422"/>
      <c r="AHP713" s="422"/>
      <c r="AHQ713" s="422"/>
      <c r="AHR713" s="422"/>
      <c r="AHS713" s="422"/>
      <c r="AHT713" s="422"/>
      <c r="AHU713" s="422"/>
      <c r="AHV713" s="422"/>
      <c r="AHW713" s="422"/>
      <c r="AHX713" s="422"/>
      <c r="AHY713" s="422"/>
      <c r="AHZ713" s="422"/>
      <c r="AIA713" s="422"/>
      <c r="AIB713" s="422"/>
      <c r="AIC713" s="422"/>
      <c r="AID713" s="422"/>
      <c r="AIE713" s="422"/>
      <c r="AIF713" s="422"/>
      <c r="AIG713" s="422"/>
      <c r="AIH713" s="422"/>
      <c r="AII713" s="422"/>
      <c r="AIJ713" s="422"/>
      <c r="AIK713" s="422"/>
      <c r="AIL713" s="422"/>
      <c r="AIM713" s="422"/>
      <c r="AIN713" s="422"/>
      <c r="AIO713" s="422"/>
      <c r="AIP713" s="422"/>
      <c r="AIQ713" s="422"/>
      <c r="AIR713" s="422"/>
      <c r="AIS713" s="422"/>
      <c r="AIT713" s="422"/>
      <c r="AIU713" s="422"/>
      <c r="AIV713" s="422"/>
      <c r="AIW713" s="422"/>
      <c r="AIX713" s="422"/>
      <c r="AIY713" s="422"/>
      <c r="AIZ713" s="422"/>
      <c r="AJA713" s="422"/>
      <c r="AJB713" s="422"/>
      <c r="AJC713" s="422"/>
      <c r="AJD713" s="422"/>
      <c r="AJE713" s="422"/>
      <c r="AJF713" s="422"/>
      <c r="AJG713" s="422"/>
      <c r="AJH713" s="422"/>
      <c r="AJI713" s="422"/>
      <c r="AJJ713" s="422"/>
      <c r="AJK713" s="422"/>
      <c r="AJL713" s="422"/>
      <c r="AJM713" s="422"/>
      <c r="AJN713" s="422"/>
      <c r="AJO713" s="422"/>
      <c r="AJP713" s="422"/>
      <c r="AJQ713" s="422"/>
      <c r="AJR713" s="422"/>
      <c r="AJS713" s="422"/>
      <c r="AJT713" s="422"/>
      <c r="AJU713" s="422"/>
      <c r="AJV713" s="422"/>
      <c r="AJW713" s="422"/>
      <c r="AJX713" s="422"/>
      <c r="AJY713" s="422"/>
      <c r="AJZ713" s="422"/>
      <c r="AKA713" s="422"/>
      <c r="AKB713" s="422"/>
      <c r="AKC713" s="422"/>
      <c r="AKD713" s="422"/>
      <c r="AKE713" s="422"/>
      <c r="AKF713" s="422"/>
      <c r="AKG713" s="422"/>
      <c r="AKH713" s="422"/>
      <c r="AKI713" s="422"/>
      <c r="AKJ713" s="422"/>
      <c r="AKK713" s="422"/>
      <c r="AKL713" s="422"/>
      <c r="AKM713" s="422"/>
      <c r="AKN713" s="422"/>
      <c r="AKO713" s="422"/>
      <c r="AKP713" s="422"/>
      <c r="AKQ713" s="422"/>
      <c r="AKR713" s="422"/>
      <c r="AKS713" s="422"/>
      <c r="AKT713" s="422"/>
      <c r="AKU713" s="422"/>
      <c r="AKV713" s="422"/>
      <c r="AKW713" s="422"/>
      <c r="AKX713" s="422"/>
      <c r="AKY713" s="422"/>
      <c r="AKZ713" s="422"/>
      <c r="ALA713" s="422"/>
      <c r="ALB713" s="422"/>
      <c r="ALC713" s="422"/>
      <c r="ALD713" s="422"/>
      <c r="ALE713" s="422"/>
      <c r="ALF713" s="422"/>
      <c r="ALG713" s="422"/>
      <c r="ALH713" s="422"/>
      <c r="ALI713" s="422"/>
      <c r="ALJ713" s="422"/>
      <c r="ALK713" s="422"/>
      <c r="ALL713" s="422"/>
      <c r="ALM713" s="422"/>
      <c r="ALN713" s="422"/>
      <c r="ALO713" s="422"/>
      <c r="ALP713" s="422"/>
      <c r="ALQ713" s="422"/>
      <c r="ALR713" s="422"/>
      <c r="ALS713" s="422"/>
      <c r="ALT713" s="422"/>
      <c r="ALU713" s="422"/>
      <c r="ALV713" s="422"/>
      <c r="ALW713" s="422"/>
      <c r="ALX713" s="422"/>
      <c r="ALY713" s="422"/>
      <c r="ALZ713" s="422"/>
      <c r="AMA713" s="422"/>
      <c r="AMB713" s="422"/>
      <c r="AMC713" s="422"/>
      <c r="AMD713" s="422"/>
      <c r="AME713" s="422"/>
      <c r="AMF713" s="422"/>
      <c r="AMG713" s="422"/>
      <c r="AMH713" s="422"/>
      <c r="AMI713" s="422"/>
      <c r="AMJ713" s="422"/>
      <c r="AMK713" s="422"/>
      <c r="AML713" s="422"/>
      <c r="AMM713" s="422"/>
      <c r="AMN713" s="422"/>
      <c r="AMO713" s="422"/>
      <c r="AMP713" s="422"/>
      <c r="AMQ713" s="422"/>
      <c r="AMR713" s="422"/>
      <c r="AMS713" s="422"/>
      <c r="AMT713" s="422"/>
      <c r="AMU713" s="422"/>
      <c r="AMV713" s="422"/>
      <c r="AMW713" s="422"/>
      <c r="AMX713" s="422"/>
    </row>
    <row r="714" spans="1:1038" s="398" customFormat="1" ht="18" customHeight="1">
      <c r="A714" s="548">
        <v>43333</v>
      </c>
      <c r="B714" s="543" t="s">
        <v>1647</v>
      </c>
      <c r="C714" s="226"/>
      <c r="D714" s="225" t="s">
        <v>1279</v>
      </c>
      <c r="E714" s="226">
        <v>90</v>
      </c>
      <c r="F714" s="226">
        <v>4</v>
      </c>
      <c r="G714" s="391" t="str">
        <f t="shared" si="336"/>
        <v>90-4</v>
      </c>
      <c r="H714" s="226">
        <v>6</v>
      </c>
      <c r="I714" s="226">
        <v>9</v>
      </c>
      <c r="J714" s="544">
        <f t="shared" si="354"/>
        <v>0</v>
      </c>
      <c r="K714" s="545" t="b">
        <f>IF(J723=1,IF(((VLOOKUP($G714,[3]Depth_Lookup!$A$3:$J$550,9,FALSE))-(I714/100))=0,"Good",IF(((VLOOKUP($G714,[3]Depth_Lookup!$A$3:$J$550,9,FALSE))-(I714/100))&gt;0,"Too Short","Too Long")))</f>
        <v>0</v>
      </c>
      <c r="L714" s="171">
        <f>(VLOOKUP($G714,Depth_Lookup!$A$3:$J$410,10,FALSE))+(H714/100)</f>
        <v>233.23500000000001</v>
      </c>
      <c r="M714" s="171">
        <f>(VLOOKUP($G714,Depth_Lookup!$A$3:$J$410,10,FALSE))+(I714/100)</f>
        <v>233.26500000000001</v>
      </c>
      <c r="N714" s="232" t="s">
        <v>2231</v>
      </c>
      <c r="O714" s="226">
        <v>1</v>
      </c>
      <c r="P714" s="226"/>
      <c r="Q714" s="226" t="s">
        <v>97</v>
      </c>
      <c r="R714" s="391" t="str">
        <f t="shared" si="351"/>
        <v>Gabbro</v>
      </c>
      <c r="S714" s="226" t="s">
        <v>98</v>
      </c>
      <c r="T714" s="226"/>
      <c r="U714" s="226" t="s">
        <v>95</v>
      </c>
      <c r="V714" s="226" t="s">
        <v>96</v>
      </c>
      <c r="W714" s="226" t="s">
        <v>112</v>
      </c>
      <c r="X714" s="392">
        <f>VLOOKUP(W714,[3]definitions_list_lookup!$A$13:$B$19,2,0)</f>
        <v>4</v>
      </c>
      <c r="Y714" s="226" t="s">
        <v>90</v>
      </c>
      <c r="Z714" s="226" t="s">
        <v>91</v>
      </c>
      <c r="AA714" s="226" t="s">
        <v>1326</v>
      </c>
      <c r="AB714" s="226"/>
      <c r="AC714" s="226"/>
      <c r="AD714" s="226"/>
      <c r="AE714" s="393"/>
      <c r="AF714" s="391" t="e">
        <f>VLOOKUP(AE714,[3]definitions_list_mag!$V$12:$W$15,2,0)</f>
        <v>#N/A</v>
      </c>
      <c r="AG714" s="394"/>
      <c r="AH714" s="226"/>
      <c r="AI714" s="257"/>
      <c r="AJ714" s="226"/>
      <c r="AK714" s="226"/>
      <c r="AL714" s="226"/>
      <c r="AM714" s="226"/>
      <c r="AN714" s="226"/>
      <c r="AO714" s="257">
        <v>30</v>
      </c>
      <c r="AP714" s="226"/>
      <c r="AQ714" s="226"/>
      <c r="AR714" s="226"/>
      <c r="AS714" s="226"/>
      <c r="AT714" s="226"/>
      <c r="AU714" s="257">
        <v>70</v>
      </c>
      <c r="AV714" s="226">
        <v>5</v>
      </c>
      <c r="AW714" s="226">
        <v>3</v>
      </c>
      <c r="AX714" s="226" t="s">
        <v>110</v>
      </c>
      <c r="AY714" s="226" t="s">
        <v>103</v>
      </c>
      <c r="AZ714" s="226"/>
      <c r="BA714" s="257"/>
      <c r="BB714" s="226"/>
      <c r="BC714" s="226"/>
      <c r="BD714" s="226"/>
      <c r="BE714" s="226"/>
      <c r="BF714" s="226"/>
      <c r="BG714" s="257"/>
      <c r="BH714" s="226"/>
      <c r="BI714" s="226"/>
      <c r="BJ714" s="226"/>
      <c r="BK714" s="226"/>
      <c r="BL714" s="226"/>
      <c r="BM714" s="257"/>
      <c r="BN714" s="226"/>
      <c r="BO714" s="226"/>
      <c r="BP714" s="226"/>
      <c r="BQ714" s="226"/>
      <c r="BR714" s="226"/>
      <c r="BS714" s="226"/>
      <c r="BT714" s="226"/>
      <c r="BU714" s="226"/>
      <c r="BV714" s="226"/>
      <c r="BW714" s="226"/>
      <c r="BX714" s="226"/>
      <c r="BY714" s="257"/>
      <c r="BZ714" s="226"/>
      <c r="CA714" s="226"/>
      <c r="CB714" s="226"/>
      <c r="CC714" s="226"/>
      <c r="CD714" s="226"/>
      <c r="CE714" s="226"/>
      <c r="CF714" s="399">
        <f t="shared" si="352"/>
        <v>100</v>
      </c>
      <c r="CG714" s="259"/>
      <c r="CH714" s="150" t="s">
        <v>2209</v>
      </c>
      <c r="CI714" s="150">
        <v>100</v>
      </c>
      <c r="CJ714" s="150" t="s">
        <v>514</v>
      </c>
      <c r="CK714" s="158"/>
      <c r="CL714" s="395"/>
      <c r="CM714" s="395"/>
      <c r="CN714" s="395"/>
      <c r="CO714" s="395"/>
      <c r="CP714" s="395"/>
      <c r="CQ714" s="395"/>
      <c r="CR714" s="395"/>
      <c r="CS714" s="395"/>
      <c r="CT714" s="395"/>
      <c r="CU714" s="395"/>
      <c r="CV714" s="395"/>
      <c r="CW714" s="395"/>
      <c r="CX714" s="395"/>
      <c r="CY714" s="395"/>
      <c r="CZ714" s="395"/>
      <c r="DA714" s="395"/>
      <c r="DB714" s="395"/>
      <c r="DC714" s="257"/>
      <c r="DD714" s="395"/>
      <c r="DE714" s="395"/>
      <c r="DF714" s="395"/>
      <c r="DG714" s="395"/>
      <c r="DH714" s="395"/>
      <c r="DI714" s="395"/>
      <c r="DJ714" s="395"/>
      <c r="DK714" s="396">
        <f t="shared" si="353"/>
        <v>0</v>
      </c>
      <c r="DL714" s="259"/>
      <c r="DM714" s="395"/>
      <c r="DN714" s="395"/>
      <c r="DO714" s="397"/>
      <c r="DQ714" s="259"/>
      <c r="DR714" s="397" t="s">
        <v>2234</v>
      </c>
      <c r="DS714" s="259"/>
      <c r="DT714" s="263" t="s">
        <v>2160</v>
      </c>
      <c r="DU714" s="256">
        <v>22</v>
      </c>
      <c r="DV714" s="256" t="s">
        <v>850</v>
      </c>
      <c r="DW714" s="400" t="e">
        <f>VLOOKUP(P714,[3]definitions_list_lookup!$K$30:$L$54,2,0)</f>
        <v>#N/A</v>
      </c>
      <c r="DX714" s="155" t="s">
        <v>1433</v>
      </c>
      <c r="DY714" s="155" t="s">
        <v>1430</v>
      </c>
      <c r="DZ714" s="546"/>
      <c r="EA714" s="104"/>
      <c r="EB714" s="256"/>
      <c r="EC714" s="104"/>
      <c r="ED714" s="229" t="s">
        <v>2517</v>
      </c>
      <c r="EE714" s="401"/>
      <c r="EF714" s="402"/>
      <c r="EG714" s="401"/>
      <c r="EH714" s="403"/>
      <c r="EI714" s="404"/>
      <c r="EJ714" s="405"/>
      <c r="EK714" s="406"/>
      <c r="EL714" s="401"/>
      <c r="EM714" s="403"/>
      <c r="EN714" s="403" t="s">
        <v>1448</v>
      </c>
      <c r="EO714" s="407">
        <v>2</v>
      </c>
      <c r="EP714" s="407" t="s">
        <v>2202</v>
      </c>
      <c r="EQ714" s="407" t="s">
        <v>2379</v>
      </c>
      <c r="ER714" s="407"/>
      <c r="ES714" s="407"/>
      <c r="ET714" s="407"/>
      <c r="EU714" s="407"/>
      <c r="EV714" s="408">
        <v>42</v>
      </c>
      <c r="EW714" s="408">
        <v>90</v>
      </c>
      <c r="EX714" s="408">
        <v>46</v>
      </c>
      <c r="EY714" s="408">
        <v>180</v>
      </c>
      <c r="EZ714" s="192">
        <f t="shared" si="415"/>
        <v>-41.00728789186428</v>
      </c>
      <c r="FA714" s="192">
        <f t="shared" si="416"/>
        <v>318.99271210813572</v>
      </c>
      <c r="FB714" s="192">
        <f t="shared" si="417"/>
        <v>36.082095026869531</v>
      </c>
      <c r="FC714" s="192">
        <f t="shared" si="418"/>
        <v>48.99271210813572</v>
      </c>
      <c r="FD714" s="192">
        <f t="shared" si="419"/>
        <v>53.917904973130469</v>
      </c>
      <c r="FE714" s="193">
        <f t="shared" si="420"/>
        <v>138.99271210813572</v>
      </c>
      <c r="FF714" s="194">
        <f t="shared" si="421"/>
        <v>53.917904973130469</v>
      </c>
      <c r="FG714" s="401"/>
      <c r="FH714" s="403"/>
      <c r="FI714" s="778">
        <f t="shared" si="422"/>
        <v>2</v>
      </c>
      <c r="FJ714" s="779">
        <f t="shared" si="423"/>
        <v>53.917904973130469</v>
      </c>
      <c r="FK714" s="779">
        <f t="shared" si="424"/>
        <v>36.082095026869531</v>
      </c>
      <c r="FL714" s="780">
        <f t="shared" si="425"/>
        <v>0.62975135923634518</v>
      </c>
      <c r="FM714" s="169">
        <f t="shared" si="426"/>
        <v>0.58894383115649773</v>
      </c>
      <c r="FN714" s="783">
        <f t="shared" si="427"/>
        <v>1.1778876623129955</v>
      </c>
      <c r="FO714" s="226"/>
      <c r="FP714" s="226"/>
      <c r="FQ714" s="226"/>
      <c r="FR714" s="226"/>
      <c r="FS714" s="226"/>
      <c r="FT714" s="226"/>
      <c r="FU714" s="226"/>
      <c r="FV714" s="226"/>
      <c r="FW714" s="226"/>
      <c r="FX714" s="226"/>
      <c r="FY714" s="226"/>
      <c r="FZ714" s="226"/>
      <c r="GA714" s="226"/>
      <c r="GB714" s="226"/>
      <c r="GC714" s="226"/>
      <c r="GD714" s="226"/>
      <c r="GE714" s="226"/>
      <c r="GF714" s="226"/>
      <c r="GG714" s="226"/>
      <c r="GH714" s="226"/>
      <c r="GI714" s="226"/>
      <c r="GJ714" s="226"/>
      <c r="GK714" s="226"/>
      <c r="GL714" s="226"/>
      <c r="GM714" s="226"/>
      <c r="GN714" s="226"/>
      <c r="GO714" s="226"/>
      <c r="GP714" s="226"/>
      <c r="GQ714" s="226"/>
      <c r="GR714" s="226"/>
      <c r="GS714" s="226"/>
      <c r="GT714" s="226"/>
      <c r="GU714" s="226"/>
      <c r="GV714" s="226"/>
      <c r="GW714" s="226"/>
      <c r="GX714" s="226"/>
      <c r="GY714" s="226"/>
      <c r="GZ714" s="226"/>
      <c r="HA714" s="226"/>
      <c r="HB714" s="226"/>
      <c r="HC714" s="226"/>
      <c r="HD714" s="226"/>
      <c r="HE714" s="226"/>
      <c r="HF714" s="226"/>
      <c r="HG714" s="226"/>
      <c r="HH714" s="226"/>
      <c r="HI714" s="226"/>
      <c r="HJ714" s="226"/>
      <c r="HK714" s="226"/>
      <c r="HL714" s="226"/>
      <c r="HM714" s="226"/>
      <c r="HN714" s="226"/>
      <c r="HO714" s="226"/>
      <c r="HP714" s="226"/>
      <c r="HQ714" s="226"/>
      <c r="HR714" s="226"/>
      <c r="HS714" s="226"/>
      <c r="HT714" s="226"/>
      <c r="HU714" s="226"/>
      <c r="HV714" s="226"/>
      <c r="HW714" s="226"/>
      <c r="HX714" s="226"/>
      <c r="HY714" s="226"/>
      <c r="HZ714" s="226"/>
      <c r="IA714" s="226"/>
      <c r="IB714" s="226"/>
      <c r="IC714" s="226"/>
      <c r="ID714" s="226"/>
      <c r="IE714" s="226"/>
      <c r="IF714" s="226"/>
      <c r="IG714" s="226"/>
      <c r="IH714" s="226"/>
      <c r="II714" s="226"/>
      <c r="IJ714" s="226"/>
      <c r="IK714" s="226"/>
      <c r="IL714" s="226"/>
      <c r="IM714" s="226"/>
      <c r="IN714" s="226"/>
      <c r="IO714" s="226"/>
      <c r="IP714" s="226"/>
      <c r="IQ714" s="226"/>
      <c r="IR714" s="226"/>
      <c r="IS714" s="226"/>
      <c r="IT714" s="226"/>
      <c r="IU714" s="226"/>
      <c r="IV714" s="226"/>
      <c r="IW714" s="226"/>
      <c r="IX714" s="226"/>
      <c r="IY714" s="226"/>
      <c r="IZ714" s="226"/>
      <c r="JA714" s="226"/>
      <c r="JB714" s="226"/>
      <c r="JC714" s="226"/>
      <c r="JD714" s="226"/>
      <c r="JE714" s="226"/>
      <c r="JF714" s="226"/>
      <c r="JG714" s="226"/>
      <c r="JH714" s="226"/>
      <c r="JI714" s="226"/>
      <c r="JJ714" s="226"/>
      <c r="JK714" s="226"/>
      <c r="JL714" s="226"/>
      <c r="JM714" s="226"/>
      <c r="JN714" s="226"/>
      <c r="JO714" s="226"/>
      <c r="JP714" s="226"/>
      <c r="JQ714" s="226"/>
      <c r="JR714" s="226"/>
      <c r="JS714" s="226"/>
      <c r="JT714" s="226"/>
      <c r="JU714" s="226"/>
      <c r="JV714" s="226"/>
      <c r="JW714" s="226"/>
      <c r="JX714" s="226"/>
      <c r="JY714" s="226"/>
      <c r="JZ714" s="226"/>
      <c r="KA714" s="226"/>
      <c r="KB714" s="226"/>
      <c r="KC714" s="226"/>
      <c r="KD714" s="226"/>
      <c r="KE714" s="226"/>
      <c r="KF714" s="226"/>
      <c r="KG714" s="226"/>
      <c r="KH714" s="226"/>
      <c r="KI714" s="226"/>
      <c r="KJ714" s="226"/>
      <c r="KK714" s="226"/>
      <c r="KL714" s="226"/>
      <c r="KM714" s="226"/>
      <c r="KN714" s="226"/>
      <c r="KO714" s="226"/>
      <c r="KP714" s="226"/>
      <c r="KQ714" s="226"/>
      <c r="KR714" s="226"/>
      <c r="KS714" s="226"/>
      <c r="KT714" s="226"/>
      <c r="KU714" s="226"/>
      <c r="KV714" s="226"/>
      <c r="KW714" s="226"/>
      <c r="KX714" s="226"/>
      <c r="KY714" s="226"/>
      <c r="KZ714" s="226"/>
      <c r="LA714" s="226"/>
      <c r="LB714" s="226"/>
      <c r="LC714" s="226"/>
      <c r="LD714" s="226"/>
      <c r="LE714" s="226"/>
      <c r="LF714" s="226"/>
      <c r="LG714" s="226"/>
      <c r="LH714" s="226"/>
      <c r="LI714" s="226"/>
      <c r="LJ714" s="226"/>
      <c r="LK714" s="226"/>
      <c r="LL714" s="226"/>
      <c r="LM714" s="226"/>
      <c r="LN714" s="226"/>
      <c r="LO714" s="226"/>
      <c r="LP714" s="226"/>
      <c r="LQ714" s="226"/>
      <c r="LR714" s="226"/>
      <c r="LS714" s="226"/>
      <c r="LT714" s="226"/>
      <c r="LU714" s="226"/>
      <c r="LV714" s="226"/>
      <c r="LW714" s="226"/>
      <c r="LX714" s="226"/>
      <c r="LY714" s="226"/>
      <c r="LZ714" s="226"/>
      <c r="MA714" s="226"/>
      <c r="MB714" s="226"/>
      <c r="MC714" s="226"/>
      <c r="MD714" s="226"/>
      <c r="ME714" s="226"/>
      <c r="MF714" s="226"/>
      <c r="MG714" s="226"/>
      <c r="MH714" s="226"/>
      <c r="MI714" s="226"/>
      <c r="MJ714" s="226"/>
      <c r="MK714" s="226"/>
      <c r="ML714" s="226"/>
      <c r="MM714" s="226"/>
      <c r="MN714" s="226"/>
      <c r="MO714" s="226"/>
      <c r="MP714" s="226"/>
      <c r="MQ714" s="226"/>
      <c r="MR714" s="226"/>
      <c r="MS714" s="226"/>
      <c r="MT714" s="226"/>
      <c r="MU714" s="226"/>
      <c r="MV714" s="226"/>
      <c r="MW714" s="226"/>
      <c r="MX714" s="226"/>
      <c r="MY714" s="226"/>
      <c r="MZ714" s="226"/>
      <c r="NA714" s="226"/>
      <c r="NB714" s="226"/>
      <c r="NC714" s="226"/>
      <c r="ND714" s="226"/>
      <c r="NE714" s="226"/>
      <c r="NF714" s="226"/>
      <c r="NG714" s="226"/>
      <c r="NH714" s="226"/>
      <c r="NI714" s="226"/>
      <c r="NJ714" s="226"/>
      <c r="NK714" s="226"/>
      <c r="NL714" s="226"/>
      <c r="NM714" s="226"/>
      <c r="NN714" s="226"/>
      <c r="NO714" s="226"/>
      <c r="NP714" s="226"/>
      <c r="NQ714" s="226"/>
      <c r="NR714" s="226"/>
      <c r="NS714" s="226"/>
      <c r="NT714" s="226"/>
      <c r="NU714" s="226"/>
      <c r="NV714" s="226"/>
      <c r="NW714" s="226"/>
      <c r="NX714" s="226"/>
      <c r="NY714" s="226"/>
      <c r="NZ714" s="226"/>
      <c r="OA714" s="226"/>
      <c r="OB714" s="226"/>
      <c r="OC714" s="226"/>
      <c r="OD714" s="226"/>
      <c r="OE714" s="226"/>
      <c r="OF714" s="226"/>
      <c r="OG714" s="226"/>
      <c r="OH714" s="226"/>
      <c r="OI714" s="226"/>
      <c r="OJ714" s="226"/>
      <c r="OK714" s="226"/>
      <c r="OL714" s="226"/>
      <c r="OM714" s="226"/>
      <c r="ON714" s="226"/>
      <c r="OO714" s="226"/>
      <c r="OP714" s="226"/>
      <c r="OQ714" s="226"/>
      <c r="OR714" s="226"/>
      <c r="OS714" s="226"/>
      <c r="OT714" s="226"/>
      <c r="OU714" s="226"/>
      <c r="OV714" s="226"/>
      <c r="OW714" s="226"/>
      <c r="OX714" s="226"/>
      <c r="OY714" s="226"/>
      <c r="OZ714" s="226"/>
      <c r="PA714" s="226"/>
      <c r="PB714" s="226"/>
      <c r="PC714" s="226"/>
      <c r="PD714" s="226"/>
      <c r="PE714" s="226"/>
      <c r="PF714" s="226"/>
      <c r="PG714" s="226"/>
      <c r="PH714" s="226"/>
      <c r="PI714" s="226"/>
      <c r="PJ714" s="226"/>
      <c r="PK714" s="226"/>
      <c r="PL714" s="226"/>
      <c r="PM714" s="226"/>
      <c r="PN714" s="226"/>
      <c r="PO714" s="226"/>
      <c r="PP714" s="226"/>
      <c r="PQ714" s="226"/>
      <c r="PR714" s="226"/>
      <c r="PS714" s="226"/>
      <c r="PT714" s="226"/>
      <c r="PU714" s="226"/>
      <c r="PV714" s="226"/>
      <c r="PW714" s="226"/>
      <c r="PX714" s="226"/>
      <c r="PY714" s="226"/>
      <c r="PZ714" s="226"/>
      <c r="QA714" s="226"/>
      <c r="QB714" s="226"/>
      <c r="QC714" s="226"/>
      <c r="QD714" s="226"/>
      <c r="QE714" s="226"/>
      <c r="QF714" s="226"/>
      <c r="QG714" s="226"/>
      <c r="QH714" s="226"/>
      <c r="QI714" s="226"/>
      <c r="QJ714" s="226"/>
      <c r="QK714" s="226"/>
      <c r="QL714" s="226"/>
      <c r="QM714" s="226"/>
      <c r="QN714" s="226"/>
      <c r="QO714" s="226"/>
      <c r="QP714" s="226"/>
      <c r="QQ714" s="226"/>
      <c r="QR714" s="226"/>
      <c r="QS714" s="226"/>
      <c r="QT714" s="226"/>
      <c r="QU714" s="226"/>
      <c r="QV714" s="226"/>
      <c r="QW714" s="226"/>
      <c r="QX714" s="226"/>
      <c r="QY714" s="226"/>
      <c r="QZ714" s="226"/>
      <c r="RA714" s="226"/>
      <c r="RB714" s="226"/>
      <c r="RC714" s="226"/>
      <c r="RD714" s="226"/>
      <c r="RE714" s="226"/>
      <c r="RF714" s="226"/>
      <c r="RG714" s="226"/>
      <c r="RH714" s="226"/>
      <c r="RI714" s="226"/>
      <c r="RJ714" s="226"/>
      <c r="RK714" s="226"/>
      <c r="RL714" s="226"/>
      <c r="RM714" s="226"/>
      <c r="RN714" s="226"/>
      <c r="RO714" s="226"/>
      <c r="RP714" s="226"/>
      <c r="RQ714" s="226"/>
      <c r="RR714" s="226"/>
      <c r="RS714" s="226"/>
      <c r="RT714" s="226"/>
      <c r="RU714" s="226"/>
      <c r="RV714" s="226"/>
      <c r="RW714" s="226"/>
      <c r="RX714" s="226"/>
      <c r="RY714" s="226"/>
      <c r="RZ714" s="226"/>
      <c r="SA714" s="226"/>
      <c r="SB714" s="226"/>
      <c r="SC714" s="226"/>
      <c r="SD714" s="226"/>
      <c r="SE714" s="226"/>
      <c r="SF714" s="226"/>
      <c r="SG714" s="226"/>
      <c r="SH714" s="226"/>
      <c r="SI714" s="226"/>
      <c r="SJ714" s="226"/>
      <c r="SK714" s="226"/>
      <c r="SL714" s="226"/>
      <c r="SM714" s="226"/>
      <c r="SN714" s="226"/>
      <c r="SO714" s="226"/>
      <c r="SP714" s="226"/>
      <c r="SQ714" s="226"/>
      <c r="SR714" s="226"/>
      <c r="SS714" s="226"/>
      <c r="ST714" s="226"/>
      <c r="SU714" s="226"/>
      <c r="SV714" s="226"/>
      <c r="SW714" s="226"/>
      <c r="SX714" s="226"/>
      <c r="SY714" s="226"/>
      <c r="SZ714" s="226"/>
      <c r="TA714" s="226"/>
      <c r="TB714" s="226"/>
      <c r="TC714" s="226"/>
      <c r="TD714" s="226"/>
      <c r="TE714" s="226"/>
      <c r="TF714" s="226"/>
      <c r="TG714" s="226"/>
      <c r="TH714" s="226"/>
      <c r="TI714" s="226"/>
      <c r="TJ714" s="226"/>
      <c r="TK714" s="226"/>
      <c r="TL714" s="226"/>
      <c r="TM714" s="226"/>
      <c r="TN714" s="226"/>
      <c r="TO714" s="226"/>
      <c r="TP714" s="226"/>
      <c r="TQ714" s="226"/>
      <c r="TR714" s="226"/>
      <c r="TS714" s="226"/>
      <c r="TT714" s="226"/>
      <c r="TU714" s="226"/>
      <c r="TV714" s="226"/>
      <c r="TW714" s="226"/>
      <c r="TX714" s="226"/>
      <c r="TY714" s="226"/>
      <c r="TZ714" s="226"/>
      <c r="UA714" s="226"/>
      <c r="UB714" s="226"/>
      <c r="UC714" s="226"/>
      <c r="UD714" s="226"/>
      <c r="UE714" s="226"/>
      <c r="UF714" s="226"/>
      <c r="UG714" s="226"/>
      <c r="UH714" s="226"/>
      <c r="UI714" s="226"/>
      <c r="UJ714" s="226"/>
      <c r="UK714" s="226"/>
      <c r="UL714" s="226"/>
      <c r="UM714" s="226"/>
      <c r="UN714" s="226"/>
      <c r="UO714" s="226"/>
      <c r="UP714" s="226"/>
      <c r="UQ714" s="226"/>
      <c r="UR714" s="226"/>
      <c r="US714" s="226"/>
      <c r="UT714" s="226"/>
      <c r="UU714" s="226"/>
      <c r="UV714" s="226"/>
      <c r="UW714" s="226"/>
      <c r="UX714" s="226"/>
      <c r="UY714" s="226"/>
      <c r="UZ714" s="226"/>
      <c r="VA714" s="226"/>
      <c r="VB714" s="226"/>
      <c r="VC714" s="226"/>
      <c r="VD714" s="226"/>
      <c r="VE714" s="226"/>
      <c r="VF714" s="226"/>
      <c r="VG714" s="226"/>
      <c r="VH714" s="226"/>
      <c r="VI714" s="226"/>
      <c r="VJ714" s="226"/>
      <c r="VK714" s="226"/>
      <c r="VL714" s="226"/>
      <c r="VM714" s="226"/>
      <c r="VN714" s="226"/>
      <c r="VO714" s="226"/>
      <c r="VP714" s="226"/>
      <c r="VQ714" s="226"/>
      <c r="VR714" s="226"/>
      <c r="VS714" s="226"/>
      <c r="VT714" s="226"/>
      <c r="VU714" s="226"/>
      <c r="VV714" s="226"/>
      <c r="VW714" s="226"/>
      <c r="VX714" s="226"/>
      <c r="VY714" s="226"/>
      <c r="VZ714" s="226"/>
      <c r="WA714" s="226"/>
      <c r="WB714" s="226"/>
      <c r="WC714" s="226"/>
      <c r="WD714" s="226"/>
      <c r="WE714" s="226"/>
      <c r="WF714" s="226"/>
      <c r="WG714" s="226"/>
      <c r="WH714" s="226"/>
      <c r="WI714" s="226"/>
      <c r="WJ714" s="226"/>
      <c r="WK714" s="226"/>
      <c r="WL714" s="226"/>
      <c r="WM714" s="226"/>
      <c r="WN714" s="226"/>
      <c r="WO714" s="226"/>
      <c r="WP714" s="226"/>
      <c r="WQ714" s="226"/>
      <c r="WR714" s="226"/>
      <c r="WS714" s="226"/>
      <c r="WT714" s="226"/>
      <c r="WU714" s="226"/>
      <c r="WV714" s="226"/>
      <c r="WW714" s="226"/>
      <c r="WX714" s="226"/>
      <c r="WY714" s="226"/>
      <c r="WZ714" s="226"/>
      <c r="XA714" s="226"/>
      <c r="XB714" s="226"/>
      <c r="XC714" s="226"/>
      <c r="XD714" s="226"/>
      <c r="XE714" s="226"/>
      <c r="XF714" s="226"/>
      <c r="XG714" s="226"/>
      <c r="XH714" s="226"/>
      <c r="XI714" s="226"/>
      <c r="XJ714" s="226"/>
      <c r="XK714" s="226"/>
      <c r="XL714" s="226"/>
      <c r="XM714" s="226"/>
      <c r="XN714" s="226"/>
      <c r="XO714" s="226"/>
      <c r="XP714" s="226"/>
      <c r="XQ714" s="226"/>
      <c r="XR714" s="226"/>
      <c r="XS714" s="226"/>
      <c r="XT714" s="226"/>
      <c r="XU714" s="226"/>
      <c r="XV714" s="226"/>
      <c r="XW714" s="226"/>
      <c r="XX714" s="226"/>
      <c r="XY714" s="226"/>
      <c r="XZ714" s="226"/>
      <c r="YA714" s="226"/>
      <c r="YB714" s="226"/>
      <c r="YC714" s="226"/>
      <c r="YD714" s="226"/>
      <c r="YE714" s="226"/>
      <c r="YF714" s="226"/>
      <c r="YG714" s="226"/>
      <c r="YH714" s="226"/>
      <c r="YI714" s="226"/>
      <c r="YJ714" s="226"/>
      <c r="YK714" s="226"/>
      <c r="YL714" s="226"/>
      <c r="YM714" s="226"/>
      <c r="YN714" s="226"/>
      <c r="YO714" s="226"/>
      <c r="YP714" s="226"/>
      <c r="YQ714" s="226"/>
      <c r="YR714" s="226"/>
      <c r="YS714" s="226"/>
      <c r="YT714" s="226"/>
      <c r="YU714" s="226"/>
      <c r="YV714" s="226"/>
      <c r="YW714" s="226"/>
      <c r="YX714" s="226"/>
      <c r="YY714" s="226"/>
      <c r="YZ714" s="226"/>
      <c r="ZA714" s="226"/>
      <c r="ZB714" s="226"/>
      <c r="ZC714" s="226"/>
      <c r="ZD714" s="226"/>
      <c r="ZE714" s="226"/>
      <c r="ZF714" s="226"/>
      <c r="ZG714" s="226"/>
      <c r="ZH714" s="226"/>
      <c r="ZI714" s="226"/>
      <c r="ZJ714" s="226"/>
      <c r="ZK714" s="226"/>
      <c r="ZL714" s="226"/>
      <c r="ZM714" s="226"/>
      <c r="ZN714" s="226"/>
      <c r="ZO714" s="226"/>
      <c r="ZP714" s="226"/>
      <c r="ZQ714" s="226"/>
      <c r="ZR714" s="226"/>
      <c r="ZS714" s="226"/>
      <c r="ZT714" s="226"/>
      <c r="ZU714" s="226"/>
      <c r="ZV714" s="226"/>
      <c r="ZW714" s="226"/>
      <c r="ZX714" s="226"/>
      <c r="ZY714" s="226"/>
      <c r="ZZ714" s="226"/>
      <c r="AAA714" s="226"/>
      <c r="AAB714" s="226"/>
      <c r="AAC714" s="226"/>
      <c r="AAD714" s="226"/>
      <c r="AAE714" s="226"/>
      <c r="AAF714" s="226"/>
      <c r="AAG714" s="226"/>
      <c r="AAH714" s="226"/>
      <c r="AAI714" s="226"/>
      <c r="AAJ714" s="226"/>
      <c r="AAK714" s="226"/>
      <c r="AAL714" s="226"/>
      <c r="AAM714" s="226"/>
      <c r="AAN714" s="226"/>
      <c r="AAO714" s="226"/>
      <c r="AAP714" s="226"/>
      <c r="AAQ714" s="226"/>
      <c r="AAR714" s="226"/>
      <c r="AAS714" s="226"/>
      <c r="AAT714" s="226"/>
      <c r="AAU714" s="226"/>
      <c r="AAV714" s="226"/>
      <c r="AAW714" s="226"/>
      <c r="AAX714" s="226"/>
      <c r="AAY714" s="226"/>
      <c r="AAZ714" s="226"/>
      <c r="ABA714" s="226"/>
      <c r="ABB714" s="226"/>
      <c r="ABC714" s="226"/>
      <c r="ABD714" s="226"/>
      <c r="ABE714" s="226"/>
      <c r="ABF714" s="226"/>
      <c r="ABG714" s="226"/>
      <c r="ABH714" s="226"/>
      <c r="ABI714" s="226"/>
      <c r="ABJ714" s="226"/>
      <c r="ABK714" s="226"/>
      <c r="ABL714" s="226"/>
      <c r="ABM714" s="226"/>
      <c r="ABN714" s="226"/>
      <c r="ABO714" s="226"/>
      <c r="ABP714" s="226"/>
      <c r="ABQ714" s="226"/>
      <c r="ABR714" s="226"/>
      <c r="ABS714" s="226"/>
      <c r="ABT714" s="226"/>
      <c r="ABU714" s="226"/>
      <c r="ABV714" s="226"/>
      <c r="ABW714" s="226"/>
      <c r="ABX714" s="226"/>
      <c r="ABY714" s="226"/>
      <c r="ABZ714" s="226"/>
      <c r="ACA714" s="226"/>
      <c r="ACB714" s="226"/>
      <c r="ACC714" s="226"/>
      <c r="ACD714" s="226"/>
      <c r="ACE714" s="226"/>
      <c r="ACF714" s="226"/>
      <c r="ACG714" s="226"/>
      <c r="ACH714" s="226"/>
      <c r="ACI714" s="226"/>
      <c r="ACJ714" s="226"/>
      <c r="ACK714" s="226"/>
      <c r="ACL714" s="226"/>
      <c r="ACM714" s="226"/>
      <c r="ACN714" s="226"/>
      <c r="ACO714" s="226"/>
      <c r="ACP714" s="226"/>
      <c r="ACQ714" s="226"/>
      <c r="ACR714" s="226"/>
      <c r="ACS714" s="226"/>
      <c r="ACT714" s="226"/>
      <c r="ACU714" s="226"/>
      <c r="ACV714" s="226"/>
      <c r="ACW714" s="226"/>
      <c r="ACX714" s="226"/>
      <c r="ACY714" s="226"/>
      <c r="ACZ714" s="226"/>
      <c r="ADA714" s="226"/>
      <c r="ADB714" s="226"/>
      <c r="ADC714" s="226"/>
      <c r="ADD714" s="226"/>
      <c r="ADE714" s="226"/>
      <c r="ADF714" s="226"/>
      <c r="ADG714" s="226"/>
      <c r="ADH714" s="226"/>
      <c r="ADI714" s="226"/>
      <c r="ADJ714" s="226"/>
      <c r="ADK714" s="226"/>
      <c r="ADL714" s="226"/>
      <c r="ADM714" s="226"/>
      <c r="ADN714" s="226"/>
      <c r="ADO714" s="226"/>
      <c r="ADP714" s="226"/>
      <c r="ADQ714" s="226"/>
      <c r="ADR714" s="226"/>
      <c r="ADS714" s="226"/>
      <c r="ADT714" s="226"/>
      <c r="ADU714" s="226"/>
      <c r="ADV714" s="226"/>
      <c r="ADW714" s="226"/>
      <c r="ADX714" s="226"/>
      <c r="ADY714" s="226"/>
      <c r="ADZ714" s="226"/>
      <c r="AEA714" s="226"/>
      <c r="AEB714" s="226"/>
      <c r="AEC714" s="226"/>
      <c r="AED714" s="226"/>
      <c r="AEE714" s="226"/>
      <c r="AEF714" s="226"/>
      <c r="AEG714" s="226"/>
      <c r="AEH714" s="226"/>
      <c r="AEI714" s="226"/>
      <c r="AEJ714" s="226"/>
      <c r="AEK714" s="226"/>
      <c r="AEL714" s="226"/>
      <c r="AEM714" s="226"/>
      <c r="AEN714" s="226"/>
      <c r="AEO714" s="226"/>
      <c r="AEP714" s="226"/>
      <c r="AEQ714" s="226"/>
      <c r="AER714" s="226"/>
      <c r="AES714" s="226"/>
      <c r="AET714" s="226"/>
      <c r="AEU714" s="226"/>
      <c r="AEV714" s="226"/>
      <c r="AEW714" s="226"/>
      <c r="AEX714" s="226"/>
      <c r="AEY714" s="226"/>
      <c r="AEZ714" s="226"/>
      <c r="AFA714" s="226"/>
      <c r="AFB714" s="226"/>
      <c r="AFC714" s="226"/>
      <c r="AFD714" s="226"/>
      <c r="AFE714" s="226"/>
      <c r="AFF714" s="226"/>
      <c r="AFG714" s="226"/>
      <c r="AFH714" s="226"/>
      <c r="AFI714" s="226"/>
      <c r="AFJ714" s="226"/>
      <c r="AFK714" s="226"/>
      <c r="AFL714" s="226"/>
      <c r="AFM714" s="226"/>
      <c r="AFN714" s="226"/>
      <c r="AFO714" s="226"/>
      <c r="AFP714" s="226"/>
      <c r="AFQ714" s="226"/>
      <c r="AFR714" s="226"/>
      <c r="AFS714" s="226"/>
      <c r="AFT714" s="226"/>
      <c r="AFU714" s="226"/>
      <c r="AFV714" s="226"/>
      <c r="AFW714" s="226"/>
      <c r="AFX714" s="226"/>
      <c r="AFY714" s="226"/>
      <c r="AFZ714" s="226"/>
      <c r="AGA714" s="226"/>
      <c r="AGB714" s="226"/>
      <c r="AGC714" s="226"/>
      <c r="AGD714" s="226"/>
      <c r="AGE714" s="226"/>
      <c r="AGF714" s="226"/>
      <c r="AGG714" s="226"/>
      <c r="AGH714" s="226"/>
      <c r="AGI714" s="226"/>
      <c r="AGJ714" s="226"/>
      <c r="AGK714" s="226"/>
      <c r="AGL714" s="226"/>
      <c r="AGM714" s="226"/>
      <c r="AGN714" s="226"/>
      <c r="AGO714" s="226"/>
      <c r="AGP714" s="226"/>
      <c r="AGQ714" s="226"/>
      <c r="AGR714" s="226"/>
      <c r="AGS714" s="226"/>
      <c r="AGT714" s="226"/>
      <c r="AGU714" s="226"/>
      <c r="AGV714" s="226"/>
      <c r="AGW714" s="226"/>
      <c r="AGX714" s="226"/>
      <c r="AGY714" s="226"/>
      <c r="AGZ714" s="226"/>
      <c r="AHA714" s="226"/>
      <c r="AHB714" s="226"/>
      <c r="AHC714" s="226"/>
      <c r="AHD714" s="226"/>
      <c r="AHE714" s="226"/>
      <c r="AHF714" s="226"/>
      <c r="AHG714" s="226"/>
      <c r="AHH714" s="226"/>
      <c r="AHI714" s="226"/>
      <c r="AHJ714" s="226"/>
      <c r="AHK714" s="226"/>
      <c r="AHL714" s="226"/>
      <c r="AHM714" s="226"/>
      <c r="AHN714" s="226"/>
      <c r="AHO714" s="226"/>
      <c r="AHP714" s="226"/>
      <c r="AHQ714" s="226"/>
      <c r="AHR714" s="226"/>
      <c r="AHS714" s="226"/>
      <c r="AHT714" s="226"/>
      <c r="AHU714" s="226"/>
      <c r="AHV714" s="226"/>
      <c r="AHW714" s="226"/>
      <c r="AHX714" s="226"/>
      <c r="AHY714" s="226"/>
      <c r="AHZ714" s="226"/>
      <c r="AIA714" s="226"/>
      <c r="AIB714" s="226"/>
      <c r="AIC714" s="226"/>
      <c r="AID714" s="226"/>
      <c r="AIE714" s="226"/>
      <c r="AIF714" s="226"/>
      <c r="AIG714" s="226"/>
      <c r="AIH714" s="226"/>
      <c r="AII714" s="226"/>
      <c r="AIJ714" s="226"/>
      <c r="AIK714" s="226"/>
      <c r="AIL714" s="226"/>
      <c r="AIM714" s="226"/>
      <c r="AIN714" s="226"/>
      <c r="AIO714" s="226"/>
      <c r="AIP714" s="226"/>
      <c r="AIQ714" s="226"/>
      <c r="AIR714" s="226"/>
      <c r="AIS714" s="226"/>
      <c r="AIT714" s="226"/>
      <c r="AIU714" s="226"/>
      <c r="AIV714" s="226"/>
      <c r="AIW714" s="226"/>
      <c r="AIX714" s="226"/>
      <c r="AIY714" s="226"/>
      <c r="AIZ714" s="226"/>
      <c r="AJA714" s="226"/>
      <c r="AJB714" s="226"/>
      <c r="AJC714" s="226"/>
      <c r="AJD714" s="226"/>
      <c r="AJE714" s="226"/>
      <c r="AJF714" s="226"/>
      <c r="AJG714" s="226"/>
      <c r="AJH714" s="226"/>
      <c r="AJI714" s="226"/>
      <c r="AJJ714" s="226"/>
      <c r="AJK714" s="226"/>
      <c r="AJL714" s="226"/>
      <c r="AJM714" s="226"/>
      <c r="AJN714" s="226"/>
      <c r="AJO714" s="226"/>
      <c r="AJP714" s="226"/>
      <c r="AJQ714" s="226"/>
      <c r="AJR714" s="226"/>
      <c r="AJS714" s="226"/>
      <c r="AJT714" s="226"/>
      <c r="AJU714" s="226"/>
      <c r="AJV714" s="226"/>
      <c r="AJW714" s="226"/>
      <c r="AJX714" s="226"/>
      <c r="AJY714" s="226"/>
      <c r="AJZ714" s="226"/>
      <c r="AKA714" s="226"/>
      <c r="AKB714" s="226"/>
      <c r="AKC714" s="226"/>
      <c r="AKD714" s="226"/>
      <c r="AKE714" s="226"/>
      <c r="AKF714" s="226"/>
      <c r="AKG714" s="226"/>
      <c r="AKH714" s="226"/>
      <c r="AKI714" s="226"/>
      <c r="AKJ714" s="226"/>
      <c r="AKK714" s="226"/>
      <c r="AKL714" s="226"/>
      <c r="AKM714" s="226"/>
      <c r="AKN714" s="226"/>
      <c r="AKO714" s="226"/>
      <c r="AKP714" s="226"/>
      <c r="AKQ714" s="226"/>
      <c r="AKR714" s="226"/>
      <c r="AKS714" s="226"/>
      <c r="AKT714" s="226"/>
      <c r="AKU714" s="226"/>
      <c r="AKV714" s="226"/>
      <c r="AKW714" s="226"/>
      <c r="AKX714" s="226"/>
      <c r="AKY714" s="226"/>
      <c r="AKZ714" s="226"/>
      <c r="ALA714" s="226"/>
      <c r="ALB714" s="226"/>
      <c r="ALC714" s="226"/>
      <c r="ALD714" s="226"/>
      <c r="ALE714" s="226"/>
      <c r="ALF714" s="226"/>
      <c r="ALG714" s="226"/>
      <c r="ALH714" s="226"/>
      <c r="ALI714" s="226"/>
      <c r="ALJ714" s="226"/>
      <c r="ALK714" s="226"/>
      <c r="ALL714" s="226"/>
      <c r="ALM714" s="226"/>
      <c r="ALN714" s="226"/>
      <c r="ALO714" s="226"/>
      <c r="ALP714" s="226"/>
      <c r="ALQ714" s="226"/>
      <c r="ALR714" s="226"/>
      <c r="ALS714" s="226"/>
      <c r="ALT714" s="226"/>
      <c r="ALU714" s="226"/>
      <c r="ALV714" s="226"/>
      <c r="ALW714" s="226"/>
      <c r="ALX714" s="226"/>
      <c r="ALY714" s="226"/>
      <c r="ALZ714" s="226"/>
      <c r="AMA714" s="226"/>
      <c r="AMB714" s="226"/>
      <c r="AMC714" s="226"/>
      <c r="AMD714" s="226"/>
      <c r="AME714" s="226"/>
      <c r="AMF714" s="226"/>
      <c r="AMG714" s="226"/>
      <c r="AMH714" s="226"/>
      <c r="AMI714" s="226"/>
      <c r="AMJ714" s="226"/>
      <c r="AMK714" s="226"/>
      <c r="AML714" s="226"/>
      <c r="AMM714" s="226"/>
      <c r="AMN714" s="226"/>
      <c r="AMO714" s="226"/>
      <c r="AMP714" s="226"/>
      <c r="AMQ714" s="226"/>
      <c r="AMR714" s="226"/>
      <c r="AMS714" s="226"/>
      <c r="AMT714" s="226"/>
      <c r="AMU714" s="226"/>
      <c r="AMV714" s="226"/>
      <c r="AMW714" s="226"/>
      <c r="AMX714" s="226"/>
    </row>
    <row r="715" spans="1:1038" s="398" customFormat="1" ht="18" customHeight="1">
      <c r="A715" s="548">
        <v>43333</v>
      </c>
      <c r="B715" s="543" t="s">
        <v>1647</v>
      </c>
      <c r="C715" s="226"/>
      <c r="D715" s="225" t="s">
        <v>1279</v>
      </c>
      <c r="E715" s="226">
        <v>90</v>
      </c>
      <c r="F715" s="226">
        <v>4</v>
      </c>
      <c r="G715" s="391" t="str">
        <f t="shared" ref="G715" si="435">E715&amp;"-"&amp;F715</f>
        <v>90-4</v>
      </c>
      <c r="H715" s="226">
        <v>9</v>
      </c>
      <c r="I715" s="226">
        <v>28.5</v>
      </c>
      <c r="J715" s="544">
        <f t="shared" ref="J715" si="436">IF(H715=0, 1, 0)</f>
        <v>0</v>
      </c>
      <c r="K715" s="545" t="b">
        <f>IF(J716=1,IF(((VLOOKUP($G715,[3]Depth_Lookup!$A$3:$J$550,9,FALSE))-(I715/100))=0,"Good",IF(((VLOOKUP($G715,[3]Depth_Lookup!$A$3:$J$550,9,FALSE))-(I715/100))&gt;0,"Too Short","Too Long")))</f>
        <v>0</v>
      </c>
      <c r="L715" s="171">
        <f>(VLOOKUP($G715,Depth_Lookup!$A$3:$J$410,10,FALSE))+(H715/100)</f>
        <v>233.26500000000001</v>
      </c>
      <c r="M715" s="171">
        <f>(VLOOKUP($G715,Depth_Lookup!$A$3:$J$410,10,FALSE))+(I715/100)</f>
        <v>233.46</v>
      </c>
      <c r="N715" s="232" t="s">
        <v>2231</v>
      </c>
      <c r="O715" s="226">
        <v>1</v>
      </c>
      <c r="P715" s="226" t="s">
        <v>853</v>
      </c>
      <c r="Q715" s="226" t="s">
        <v>125</v>
      </c>
      <c r="R715" s="391" t="str">
        <f t="shared" ref="R715" si="437">P715&amp;""&amp;Q715</f>
        <v>SerpentinizedHarzburgite</v>
      </c>
      <c r="S715" s="226" t="s">
        <v>98</v>
      </c>
      <c r="T715" s="226"/>
      <c r="U715" s="226" t="s">
        <v>95</v>
      </c>
      <c r="V715" s="226" t="s">
        <v>96</v>
      </c>
      <c r="W715" s="226" t="s">
        <v>102</v>
      </c>
      <c r="X715" s="392">
        <f>VLOOKUP(W715,[3]definitions_list_lookup!$A$13:$B$19,2,0)</f>
        <v>5</v>
      </c>
      <c r="Y715" s="226" t="s">
        <v>90</v>
      </c>
      <c r="Z715" s="226" t="s">
        <v>91</v>
      </c>
      <c r="AA715" s="226" t="s">
        <v>1685</v>
      </c>
      <c r="AB715" s="226"/>
      <c r="AC715" s="226"/>
      <c r="AD715" s="226"/>
      <c r="AE715" s="393"/>
      <c r="AF715" s="391" t="e">
        <f>VLOOKUP(AE715,[3]definitions_list_mag!$V$12:$W$15,2,0)</f>
        <v>#N/A</v>
      </c>
      <c r="AG715" s="394"/>
      <c r="AH715" s="226"/>
      <c r="AI715" s="257">
        <f t="shared" ref="AI715" si="438">100-(AO715+AU715+BA715+BM715)</f>
        <v>79</v>
      </c>
      <c r="AJ715" s="226"/>
      <c r="AK715" s="226"/>
      <c r="AL715" s="226"/>
      <c r="AM715" s="226"/>
      <c r="AN715" s="226"/>
      <c r="AO715" s="257"/>
      <c r="AP715" s="226"/>
      <c r="AQ715" s="226"/>
      <c r="AR715" s="226"/>
      <c r="AS715" s="226"/>
      <c r="AT715" s="226"/>
      <c r="AU715" s="257">
        <v>1</v>
      </c>
      <c r="AV715" s="226">
        <v>1</v>
      </c>
      <c r="AW715" s="226">
        <v>1</v>
      </c>
      <c r="AX715" s="226" t="s">
        <v>110</v>
      </c>
      <c r="AY715" s="226" t="s">
        <v>103</v>
      </c>
      <c r="AZ715" s="226"/>
      <c r="BA715" s="257">
        <v>20</v>
      </c>
      <c r="BB715" s="226">
        <v>4</v>
      </c>
      <c r="BC715" s="226">
        <v>2</v>
      </c>
      <c r="BD715" s="226" t="s">
        <v>118</v>
      </c>
      <c r="BE715" s="226" t="s">
        <v>103</v>
      </c>
      <c r="BF715" s="226" t="s">
        <v>2067</v>
      </c>
      <c r="BG715" s="257"/>
      <c r="BH715" s="226"/>
      <c r="BI715" s="226"/>
      <c r="BJ715" s="226"/>
      <c r="BK715" s="226"/>
      <c r="BL715" s="226"/>
      <c r="BM715" s="257"/>
      <c r="BN715" s="226"/>
      <c r="BO715" s="226"/>
      <c r="BP715" s="226"/>
      <c r="BQ715" s="226"/>
      <c r="BR715" s="226"/>
      <c r="BS715" s="226"/>
      <c r="BT715" s="226"/>
      <c r="BU715" s="226"/>
      <c r="BV715" s="226"/>
      <c r="BW715" s="226"/>
      <c r="BX715" s="226"/>
      <c r="BY715" s="257"/>
      <c r="BZ715" s="226"/>
      <c r="CA715" s="226"/>
      <c r="CB715" s="226"/>
      <c r="CC715" s="226"/>
      <c r="CD715" s="226"/>
      <c r="CE715" s="226"/>
      <c r="CF715" s="399">
        <f t="shared" ref="CF715" si="439">AI715+AO715+BA715+AU715+BG715+BM715+BY715</f>
        <v>100</v>
      </c>
      <c r="CG715" s="259"/>
      <c r="CH715" s="150" t="s">
        <v>2209</v>
      </c>
      <c r="CI715" s="150">
        <v>95</v>
      </c>
      <c r="CJ715" s="150" t="s">
        <v>514</v>
      </c>
      <c r="CK715" s="158"/>
      <c r="CL715" s="395"/>
      <c r="CM715" s="395"/>
      <c r="CN715" s="395"/>
      <c r="CO715" s="395"/>
      <c r="CP715" s="395"/>
      <c r="CQ715" s="395"/>
      <c r="CR715" s="395"/>
      <c r="CS715" s="395"/>
      <c r="CT715" s="395"/>
      <c r="CU715" s="395"/>
      <c r="CV715" s="395"/>
      <c r="CW715" s="395"/>
      <c r="CX715" s="395"/>
      <c r="CY715" s="395"/>
      <c r="CZ715" s="395"/>
      <c r="DA715" s="395"/>
      <c r="DB715" s="395">
        <v>85</v>
      </c>
      <c r="DC715" s="257">
        <v>15</v>
      </c>
      <c r="DD715" s="395"/>
      <c r="DE715" s="395"/>
      <c r="DF715" s="395"/>
      <c r="DG715" s="395"/>
      <c r="DH715" s="395"/>
      <c r="DI715" s="395"/>
      <c r="DJ715" s="395"/>
      <c r="DK715" s="396">
        <f t="shared" ref="DK715" si="440">SUM(CL715:DJ715)</f>
        <v>100</v>
      </c>
      <c r="DL715" s="259"/>
      <c r="DM715" s="395" t="s">
        <v>696</v>
      </c>
      <c r="DN715" s="395">
        <v>30</v>
      </c>
      <c r="DO715" s="397" t="s">
        <v>1845</v>
      </c>
      <c r="DQ715" s="259"/>
      <c r="DR715" s="397"/>
      <c r="DS715" s="259"/>
      <c r="DT715" s="263" t="s">
        <v>2232</v>
      </c>
      <c r="DU715" s="256"/>
      <c r="DV715" s="256"/>
      <c r="DW715" s="400" t="e">
        <f>VLOOKUP(P715,[3]definitions_list_lookup!$K$30:$L$54,2,0)</f>
        <v>#N/A</v>
      </c>
      <c r="DX715" s="155" t="s">
        <v>2098</v>
      </c>
      <c r="DY715" s="155" t="s">
        <v>2233</v>
      </c>
      <c r="DZ715" s="546"/>
      <c r="EA715" s="104"/>
      <c r="EB715" s="256"/>
      <c r="EC715" s="104"/>
      <c r="ED715" s="229" t="s">
        <v>2517</v>
      </c>
      <c r="EE715" s="401"/>
      <c r="EF715" s="402"/>
      <c r="EG715" s="401"/>
      <c r="EH715" s="403"/>
      <c r="EI715" s="404"/>
      <c r="EJ715" s="405"/>
      <c r="EK715" s="406"/>
      <c r="EL715" s="401"/>
      <c r="EM715" s="403"/>
      <c r="EN715" s="403" t="s">
        <v>1448</v>
      </c>
      <c r="EO715" s="407"/>
      <c r="EP715" s="407"/>
      <c r="EQ715" s="407"/>
      <c r="ER715" s="407"/>
      <c r="ES715" s="407"/>
      <c r="ET715" s="407"/>
      <c r="EU715" s="407"/>
      <c r="EV715" s="408">
        <v>45</v>
      </c>
      <c r="EW715" s="408">
        <v>90</v>
      </c>
      <c r="EX715" s="408">
        <v>50</v>
      </c>
      <c r="EY715" s="408">
        <v>180</v>
      </c>
      <c r="EZ715" s="192">
        <f t="shared" si="415"/>
        <v>-40</v>
      </c>
      <c r="FA715" s="192">
        <f t="shared" si="416"/>
        <v>320</v>
      </c>
      <c r="FB715" s="192">
        <f t="shared" si="417"/>
        <v>32.732407209612354</v>
      </c>
      <c r="FC715" s="192">
        <f t="shared" si="418"/>
        <v>50</v>
      </c>
      <c r="FD715" s="192">
        <f t="shared" si="419"/>
        <v>57.267592790387646</v>
      </c>
      <c r="FE715" s="193">
        <f t="shared" si="420"/>
        <v>140</v>
      </c>
      <c r="FF715" s="194">
        <f t="shared" si="421"/>
        <v>57.267592790387646</v>
      </c>
      <c r="FG715" s="401"/>
      <c r="FH715" s="403"/>
      <c r="FI715" s="778">
        <f t="shared" si="422"/>
        <v>0</v>
      </c>
      <c r="FJ715" s="779">
        <f t="shared" si="423"/>
        <v>57.267592790387646</v>
      </c>
      <c r="FK715" s="779">
        <f t="shared" si="424"/>
        <v>32.732407209612354</v>
      </c>
      <c r="FL715" s="780">
        <f t="shared" si="425"/>
        <v>0.57128827791126535</v>
      </c>
      <c r="FM715" s="169">
        <f t="shared" si="426"/>
        <v>0.54071620306093693</v>
      </c>
      <c r="FN715" s="783">
        <f t="shared" si="427"/>
        <v>0</v>
      </c>
      <c r="FO715" s="226"/>
      <c r="FP715" s="226"/>
      <c r="FQ715" s="226"/>
      <c r="FR715" s="226"/>
      <c r="FS715" s="226"/>
      <c r="FT715" s="226"/>
      <c r="FU715" s="226"/>
      <c r="FV715" s="226"/>
      <c r="FW715" s="226"/>
      <c r="FX715" s="226"/>
      <c r="FY715" s="226"/>
      <c r="FZ715" s="226"/>
      <c r="GA715" s="226"/>
      <c r="GB715" s="226"/>
      <c r="GC715" s="226"/>
      <c r="GD715" s="226"/>
      <c r="GE715" s="226"/>
      <c r="GF715" s="226"/>
      <c r="GG715" s="226"/>
      <c r="GH715" s="226"/>
      <c r="GI715" s="226"/>
      <c r="GJ715" s="226"/>
      <c r="GK715" s="226"/>
      <c r="GL715" s="226"/>
      <c r="GM715" s="226"/>
      <c r="GN715" s="226"/>
      <c r="GO715" s="226"/>
      <c r="GP715" s="226"/>
      <c r="GQ715" s="226"/>
      <c r="GR715" s="226"/>
      <c r="GS715" s="226"/>
      <c r="GT715" s="226"/>
      <c r="GU715" s="226"/>
      <c r="GV715" s="226"/>
      <c r="GW715" s="226"/>
      <c r="GX715" s="226"/>
      <c r="GY715" s="226"/>
      <c r="GZ715" s="226"/>
      <c r="HA715" s="226"/>
      <c r="HB715" s="226"/>
      <c r="HC715" s="226"/>
      <c r="HD715" s="226"/>
      <c r="HE715" s="226"/>
      <c r="HF715" s="226"/>
      <c r="HG715" s="226"/>
      <c r="HH715" s="226"/>
      <c r="HI715" s="226"/>
      <c r="HJ715" s="226"/>
      <c r="HK715" s="226"/>
      <c r="HL715" s="226"/>
      <c r="HM715" s="226"/>
      <c r="HN715" s="226"/>
      <c r="HO715" s="226"/>
      <c r="HP715" s="226"/>
      <c r="HQ715" s="226"/>
      <c r="HR715" s="226"/>
      <c r="HS715" s="226"/>
      <c r="HT715" s="226"/>
      <c r="HU715" s="226"/>
      <c r="HV715" s="226"/>
      <c r="HW715" s="226"/>
      <c r="HX715" s="226"/>
      <c r="HY715" s="226"/>
      <c r="HZ715" s="226"/>
      <c r="IA715" s="226"/>
      <c r="IB715" s="226"/>
      <c r="IC715" s="226"/>
      <c r="ID715" s="226"/>
      <c r="IE715" s="226"/>
      <c r="IF715" s="226"/>
      <c r="IG715" s="226"/>
      <c r="IH715" s="226"/>
      <c r="II715" s="226"/>
      <c r="IJ715" s="226"/>
      <c r="IK715" s="226"/>
      <c r="IL715" s="226"/>
      <c r="IM715" s="226"/>
      <c r="IN715" s="226"/>
      <c r="IO715" s="226"/>
      <c r="IP715" s="226"/>
      <c r="IQ715" s="226"/>
      <c r="IR715" s="226"/>
      <c r="IS715" s="226"/>
      <c r="IT715" s="226"/>
      <c r="IU715" s="226"/>
      <c r="IV715" s="226"/>
      <c r="IW715" s="226"/>
      <c r="IX715" s="226"/>
      <c r="IY715" s="226"/>
      <c r="IZ715" s="226"/>
      <c r="JA715" s="226"/>
      <c r="JB715" s="226"/>
      <c r="JC715" s="226"/>
      <c r="JD715" s="226"/>
      <c r="JE715" s="226"/>
      <c r="JF715" s="226"/>
      <c r="JG715" s="226"/>
      <c r="JH715" s="226"/>
      <c r="JI715" s="226"/>
      <c r="JJ715" s="226"/>
      <c r="JK715" s="226"/>
      <c r="JL715" s="226"/>
      <c r="JM715" s="226"/>
      <c r="JN715" s="226"/>
      <c r="JO715" s="226"/>
      <c r="JP715" s="226"/>
      <c r="JQ715" s="226"/>
      <c r="JR715" s="226"/>
      <c r="JS715" s="226"/>
      <c r="JT715" s="226"/>
      <c r="JU715" s="226"/>
      <c r="JV715" s="226"/>
      <c r="JW715" s="226"/>
      <c r="JX715" s="226"/>
      <c r="JY715" s="226"/>
      <c r="JZ715" s="226"/>
      <c r="KA715" s="226"/>
      <c r="KB715" s="226"/>
      <c r="KC715" s="226"/>
      <c r="KD715" s="226"/>
      <c r="KE715" s="226"/>
      <c r="KF715" s="226"/>
      <c r="KG715" s="226"/>
      <c r="KH715" s="226"/>
      <c r="KI715" s="226"/>
      <c r="KJ715" s="226"/>
      <c r="KK715" s="226"/>
      <c r="KL715" s="226"/>
      <c r="KM715" s="226"/>
      <c r="KN715" s="226"/>
      <c r="KO715" s="226"/>
      <c r="KP715" s="226"/>
      <c r="KQ715" s="226"/>
      <c r="KR715" s="226"/>
      <c r="KS715" s="226"/>
      <c r="KT715" s="226"/>
      <c r="KU715" s="226"/>
      <c r="KV715" s="226"/>
      <c r="KW715" s="226"/>
      <c r="KX715" s="226"/>
      <c r="KY715" s="226"/>
      <c r="KZ715" s="226"/>
      <c r="LA715" s="226"/>
      <c r="LB715" s="226"/>
      <c r="LC715" s="226"/>
      <c r="LD715" s="226"/>
      <c r="LE715" s="226"/>
      <c r="LF715" s="226"/>
      <c r="LG715" s="226"/>
      <c r="LH715" s="226"/>
      <c r="LI715" s="226"/>
      <c r="LJ715" s="226"/>
      <c r="LK715" s="226"/>
      <c r="LL715" s="226"/>
      <c r="LM715" s="226"/>
      <c r="LN715" s="226"/>
      <c r="LO715" s="226"/>
      <c r="LP715" s="226"/>
      <c r="LQ715" s="226"/>
      <c r="LR715" s="226"/>
      <c r="LS715" s="226"/>
      <c r="LT715" s="226"/>
      <c r="LU715" s="226"/>
      <c r="LV715" s="226"/>
      <c r="LW715" s="226"/>
      <c r="LX715" s="226"/>
      <c r="LY715" s="226"/>
      <c r="LZ715" s="226"/>
      <c r="MA715" s="226"/>
      <c r="MB715" s="226"/>
      <c r="MC715" s="226"/>
      <c r="MD715" s="226"/>
      <c r="ME715" s="226"/>
      <c r="MF715" s="226"/>
      <c r="MG715" s="226"/>
      <c r="MH715" s="226"/>
      <c r="MI715" s="226"/>
      <c r="MJ715" s="226"/>
      <c r="MK715" s="226"/>
      <c r="ML715" s="226"/>
      <c r="MM715" s="226"/>
      <c r="MN715" s="226"/>
      <c r="MO715" s="226"/>
      <c r="MP715" s="226"/>
      <c r="MQ715" s="226"/>
      <c r="MR715" s="226"/>
      <c r="MS715" s="226"/>
      <c r="MT715" s="226"/>
      <c r="MU715" s="226"/>
      <c r="MV715" s="226"/>
      <c r="MW715" s="226"/>
      <c r="MX715" s="226"/>
      <c r="MY715" s="226"/>
      <c r="MZ715" s="226"/>
      <c r="NA715" s="226"/>
      <c r="NB715" s="226"/>
      <c r="NC715" s="226"/>
      <c r="ND715" s="226"/>
      <c r="NE715" s="226"/>
      <c r="NF715" s="226"/>
      <c r="NG715" s="226"/>
      <c r="NH715" s="226"/>
      <c r="NI715" s="226"/>
      <c r="NJ715" s="226"/>
      <c r="NK715" s="226"/>
      <c r="NL715" s="226"/>
      <c r="NM715" s="226"/>
      <c r="NN715" s="226"/>
      <c r="NO715" s="226"/>
      <c r="NP715" s="226"/>
      <c r="NQ715" s="226"/>
      <c r="NR715" s="226"/>
      <c r="NS715" s="226"/>
      <c r="NT715" s="226"/>
      <c r="NU715" s="226"/>
      <c r="NV715" s="226"/>
      <c r="NW715" s="226"/>
      <c r="NX715" s="226"/>
      <c r="NY715" s="226"/>
      <c r="NZ715" s="226"/>
      <c r="OA715" s="226"/>
      <c r="OB715" s="226"/>
      <c r="OC715" s="226"/>
      <c r="OD715" s="226"/>
      <c r="OE715" s="226"/>
      <c r="OF715" s="226"/>
      <c r="OG715" s="226"/>
      <c r="OH715" s="226"/>
      <c r="OI715" s="226"/>
      <c r="OJ715" s="226"/>
      <c r="OK715" s="226"/>
      <c r="OL715" s="226"/>
      <c r="OM715" s="226"/>
      <c r="ON715" s="226"/>
      <c r="OO715" s="226"/>
      <c r="OP715" s="226"/>
      <c r="OQ715" s="226"/>
      <c r="OR715" s="226"/>
      <c r="OS715" s="226"/>
      <c r="OT715" s="226"/>
      <c r="OU715" s="226"/>
      <c r="OV715" s="226"/>
      <c r="OW715" s="226"/>
      <c r="OX715" s="226"/>
      <c r="OY715" s="226"/>
      <c r="OZ715" s="226"/>
      <c r="PA715" s="226"/>
      <c r="PB715" s="226"/>
      <c r="PC715" s="226"/>
      <c r="PD715" s="226"/>
      <c r="PE715" s="226"/>
      <c r="PF715" s="226"/>
      <c r="PG715" s="226"/>
      <c r="PH715" s="226"/>
      <c r="PI715" s="226"/>
      <c r="PJ715" s="226"/>
      <c r="PK715" s="226"/>
      <c r="PL715" s="226"/>
      <c r="PM715" s="226"/>
      <c r="PN715" s="226"/>
      <c r="PO715" s="226"/>
      <c r="PP715" s="226"/>
      <c r="PQ715" s="226"/>
      <c r="PR715" s="226"/>
      <c r="PS715" s="226"/>
      <c r="PT715" s="226"/>
      <c r="PU715" s="226"/>
      <c r="PV715" s="226"/>
      <c r="PW715" s="226"/>
      <c r="PX715" s="226"/>
      <c r="PY715" s="226"/>
      <c r="PZ715" s="226"/>
      <c r="QA715" s="226"/>
      <c r="QB715" s="226"/>
      <c r="QC715" s="226"/>
      <c r="QD715" s="226"/>
      <c r="QE715" s="226"/>
      <c r="QF715" s="226"/>
      <c r="QG715" s="226"/>
      <c r="QH715" s="226"/>
      <c r="QI715" s="226"/>
      <c r="QJ715" s="226"/>
      <c r="QK715" s="226"/>
      <c r="QL715" s="226"/>
      <c r="QM715" s="226"/>
      <c r="QN715" s="226"/>
      <c r="QO715" s="226"/>
      <c r="QP715" s="226"/>
      <c r="QQ715" s="226"/>
      <c r="QR715" s="226"/>
      <c r="QS715" s="226"/>
      <c r="QT715" s="226"/>
      <c r="QU715" s="226"/>
      <c r="QV715" s="226"/>
      <c r="QW715" s="226"/>
      <c r="QX715" s="226"/>
      <c r="QY715" s="226"/>
      <c r="QZ715" s="226"/>
      <c r="RA715" s="226"/>
      <c r="RB715" s="226"/>
      <c r="RC715" s="226"/>
      <c r="RD715" s="226"/>
      <c r="RE715" s="226"/>
      <c r="RF715" s="226"/>
      <c r="RG715" s="226"/>
      <c r="RH715" s="226"/>
      <c r="RI715" s="226"/>
      <c r="RJ715" s="226"/>
      <c r="RK715" s="226"/>
      <c r="RL715" s="226"/>
      <c r="RM715" s="226"/>
      <c r="RN715" s="226"/>
      <c r="RO715" s="226"/>
      <c r="RP715" s="226"/>
      <c r="RQ715" s="226"/>
      <c r="RR715" s="226"/>
      <c r="RS715" s="226"/>
      <c r="RT715" s="226"/>
      <c r="RU715" s="226"/>
      <c r="RV715" s="226"/>
      <c r="RW715" s="226"/>
      <c r="RX715" s="226"/>
      <c r="RY715" s="226"/>
      <c r="RZ715" s="226"/>
      <c r="SA715" s="226"/>
      <c r="SB715" s="226"/>
      <c r="SC715" s="226"/>
      <c r="SD715" s="226"/>
      <c r="SE715" s="226"/>
      <c r="SF715" s="226"/>
      <c r="SG715" s="226"/>
      <c r="SH715" s="226"/>
      <c r="SI715" s="226"/>
      <c r="SJ715" s="226"/>
      <c r="SK715" s="226"/>
      <c r="SL715" s="226"/>
      <c r="SM715" s="226"/>
      <c r="SN715" s="226"/>
      <c r="SO715" s="226"/>
      <c r="SP715" s="226"/>
      <c r="SQ715" s="226"/>
      <c r="SR715" s="226"/>
      <c r="SS715" s="226"/>
      <c r="ST715" s="226"/>
      <c r="SU715" s="226"/>
      <c r="SV715" s="226"/>
      <c r="SW715" s="226"/>
      <c r="SX715" s="226"/>
      <c r="SY715" s="226"/>
      <c r="SZ715" s="226"/>
      <c r="TA715" s="226"/>
      <c r="TB715" s="226"/>
      <c r="TC715" s="226"/>
      <c r="TD715" s="226"/>
      <c r="TE715" s="226"/>
      <c r="TF715" s="226"/>
      <c r="TG715" s="226"/>
      <c r="TH715" s="226"/>
      <c r="TI715" s="226"/>
      <c r="TJ715" s="226"/>
      <c r="TK715" s="226"/>
      <c r="TL715" s="226"/>
      <c r="TM715" s="226"/>
      <c r="TN715" s="226"/>
      <c r="TO715" s="226"/>
      <c r="TP715" s="226"/>
      <c r="TQ715" s="226"/>
      <c r="TR715" s="226"/>
      <c r="TS715" s="226"/>
      <c r="TT715" s="226"/>
      <c r="TU715" s="226"/>
      <c r="TV715" s="226"/>
      <c r="TW715" s="226"/>
      <c r="TX715" s="226"/>
      <c r="TY715" s="226"/>
      <c r="TZ715" s="226"/>
      <c r="UA715" s="226"/>
      <c r="UB715" s="226"/>
      <c r="UC715" s="226"/>
      <c r="UD715" s="226"/>
      <c r="UE715" s="226"/>
      <c r="UF715" s="226"/>
      <c r="UG715" s="226"/>
      <c r="UH715" s="226"/>
      <c r="UI715" s="226"/>
      <c r="UJ715" s="226"/>
      <c r="UK715" s="226"/>
      <c r="UL715" s="226"/>
      <c r="UM715" s="226"/>
      <c r="UN715" s="226"/>
      <c r="UO715" s="226"/>
      <c r="UP715" s="226"/>
      <c r="UQ715" s="226"/>
      <c r="UR715" s="226"/>
      <c r="US715" s="226"/>
      <c r="UT715" s="226"/>
      <c r="UU715" s="226"/>
      <c r="UV715" s="226"/>
      <c r="UW715" s="226"/>
      <c r="UX715" s="226"/>
      <c r="UY715" s="226"/>
      <c r="UZ715" s="226"/>
      <c r="VA715" s="226"/>
      <c r="VB715" s="226"/>
      <c r="VC715" s="226"/>
      <c r="VD715" s="226"/>
      <c r="VE715" s="226"/>
      <c r="VF715" s="226"/>
      <c r="VG715" s="226"/>
      <c r="VH715" s="226"/>
      <c r="VI715" s="226"/>
      <c r="VJ715" s="226"/>
      <c r="VK715" s="226"/>
      <c r="VL715" s="226"/>
      <c r="VM715" s="226"/>
      <c r="VN715" s="226"/>
      <c r="VO715" s="226"/>
      <c r="VP715" s="226"/>
      <c r="VQ715" s="226"/>
      <c r="VR715" s="226"/>
      <c r="VS715" s="226"/>
      <c r="VT715" s="226"/>
      <c r="VU715" s="226"/>
      <c r="VV715" s="226"/>
      <c r="VW715" s="226"/>
      <c r="VX715" s="226"/>
      <c r="VY715" s="226"/>
      <c r="VZ715" s="226"/>
      <c r="WA715" s="226"/>
      <c r="WB715" s="226"/>
      <c r="WC715" s="226"/>
      <c r="WD715" s="226"/>
      <c r="WE715" s="226"/>
      <c r="WF715" s="226"/>
      <c r="WG715" s="226"/>
      <c r="WH715" s="226"/>
      <c r="WI715" s="226"/>
      <c r="WJ715" s="226"/>
      <c r="WK715" s="226"/>
      <c r="WL715" s="226"/>
      <c r="WM715" s="226"/>
      <c r="WN715" s="226"/>
      <c r="WO715" s="226"/>
      <c r="WP715" s="226"/>
      <c r="WQ715" s="226"/>
      <c r="WR715" s="226"/>
      <c r="WS715" s="226"/>
      <c r="WT715" s="226"/>
      <c r="WU715" s="226"/>
      <c r="WV715" s="226"/>
      <c r="WW715" s="226"/>
      <c r="WX715" s="226"/>
      <c r="WY715" s="226"/>
      <c r="WZ715" s="226"/>
      <c r="XA715" s="226"/>
      <c r="XB715" s="226"/>
      <c r="XC715" s="226"/>
      <c r="XD715" s="226"/>
      <c r="XE715" s="226"/>
      <c r="XF715" s="226"/>
      <c r="XG715" s="226"/>
      <c r="XH715" s="226"/>
      <c r="XI715" s="226"/>
      <c r="XJ715" s="226"/>
      <c r="XK715" s="226"/>
      <c r="XL715" s="226"/>
      <c r="XM715" s="226"/>
      <c r="XN715" s="226"/>
      <c r="XO715" s="226"/>
      <c r="XP715" s="226"/>
      <c r="XQ715" s="226"/>
      <c r="XR715" s="226"/>
      <c r="XS715" s="226"/>
      <c r="XT715" s="226"/>
      <c r="XU715" s="226"/>
      <c r="XV715" s="226"/>
      <c r="XW715" s="226"/>
      <c r="XX715" s="226"/>
      <c r="XY715" s="226"/>
      <c r="XZ715" s="226"/>
      <c r="YA715" s="226"/>
      <c r="YB715" s="226"/>
      <c r="YC715" s="226"/>
      <c r="YD715" s="226"/>
      <c r="YE715" s="226"/>
      <c r="YF715" s="226"/>
      <c r="YG715" s="226"/>
      <c r="YH715" s="226"/>
      <c r="YI715" s="226"/>
      <c r="YJ715" s="226"/>
      <c r="YK715" s="226"/>
      <c r="YL715" s="226"/>
      <c r="YM715" s="226"/>
      <c r="YN715" s="226"/>
      <c r="YO715" s="226"/>
      <c r="YP715" s="226"/>
      <c r="YQ715" s="226"/>
      <c r="YR715" s="226"/>
      <c r="YS715" s="226"/>
      <c r="YT715" s="226"/>
      <c r="YU715" s="226"/>
      <c r="YV715" s="226"/>
      <c r="YW715" s="226"/>
      <c r="YX715" s="226"/>
      <c r="YY715" s="226"/>
      <c r="YZ715" s="226"/>
      <c r="ZA715" s="226"/>
      <c r="ZB715" s="226"/>
      <c r="ZC715" s="226"/>
      <c r="ZD715" s="226"/>
      <c r="ZE715" s="226"/>
      <c r="ZF715" s="226"/>
      <c r="ZG715" s="226"/>
      <c r="ZH715" s="226"/>
      <c r="ZI715" s="226"/>
      <c r="ZJ715" s="226"/>
      <c r="ZK715" s="226"/>
      <c r="ZL715" s="226"/>
      <c r="ZM715" s="226"/>
      <c r="ZN715" s="226"/>
      <c r="ZO715" s="226"/>
      <c r="ZP715" s="226"/>
      <c r="ZQ715" s="226"/>
      <c r="ZR715" s="226"/>
      <c r="ZS715" s="226"/>
      <c r="ZT715" s="226"/>
      <c r="ZU715" s="226"/>
      <c r="ZV715" s="226"/>
      <c r="ZW715" s="226"/>
      <c r="ZX715" s="226"/>
      <c r="ZY715" s="226"/>
      <c r="ZZ715" s="226"/>
      <c r="AAA715" s="226"/>
      <c r="AAB715" s="226"/>
      <c r="AAC715" s="226"/>
      <c r="AAD715" s="226"/>
      <c r="AAE715" s="226"/>
      <c r="AAF715" s="226"/>
      <c r="AAG715" s="226"/>
      <c r="AAH715" s="226"/>
      <c r="AAI715" s="226"/>
      <c r="AAJ715" s="226"/>
      <c r="AAK715" s="226"/>
      <c r="AAL715" s="226"/>
      <c r="AAM715" s="226"/>
      <c r="AAN715" s="226"/>
      <c r="AAO715" s="226"/>
      <c r="AAP715" s="226"/>
      <c r="AAQ715" s="226"/>
      <c r="AAR715" s="226"/>
      <c r="AAS715" s="226"/>
      <c r="AAT715" s="226"/>
      <c r="AAU715" s="226"/>
      <c r="AAV715" s="226"/>
      <c r="AAW715" s="226"/>
      <c r="AAX715" s="226"/>
      <c r="AAY715" s="226"/>
      <c r="AAZ715" s="226"/>
      <c r="ABA715" s="226"/>
      <c r="ABB715" s="226"/>
      <c r="ABC715" s="226"/>
      <c r="ABD715" s="226"/>
      <c r="ABE715" s="226"/>
      <c r="ABF715" s="226"/>
      <c r="ABG715" s="226"/>
      <c r="ABH715" s="226"/>
      <c r="ABI715" s="226"/>
      <c r="ABJ715" s="226"/>
      <c r="ABK715" s="226"/>
      <c r="ABL715" s="226"/>
      <c r="ABM715" s="226"/>
      <c r="ABN715" s="226"/>
      <c r="ABO715" s="226"/>
      <c r="ABP715" s="226"/>
      <c r="ABQ715" s="226"/>
      <c r="ABR715" s="226"/>
      <c r="ABS715" s="226"/>
      <c r="ABT715" s="226"/>
      <c r="ABU715" s="226"/>
      <c r="ABV715" s="226"/>
      <c r="ABW715" s="226"/>
      <c r="ABX715" s="226"/>
      <c r="ABY715" s="226"/>
      <c r="ABZ715" s="226"/>
      <c r="ACA715" s="226"/>
      <c r="ACB715" s="226"/>
      <c r="ACC715" s="226"/>
      <c r="ACD715" s="226"/>
      <c r="ACE715" s="226"/>
      <c r="ACF715" s="226"/>
      <c r="ACG715" s="226"/>
      <c r="ACH715" s="226"/>
      <c r="ACI715" s="226"/>
      <c r="ACJ715" s="226"/>
      <c r="ACK715" s="226"/>
      <c r="ACL715" s="226"/>
      <c r="ACM715" s="226"/>
      <c r="ACN715" s="226"/>
      <c r="ACO715" s="226"/>
      <c r="ACP715" s="226"/>
      <c r="ACQ715" s="226"/>
      <c r="ACR715" s="226"/>
      <c r="ACS715" s="226"/>
      <c r="ACT715" s="226"/>
      <c r="ACU715" s="226"/>
      <c r="ACV715" s="226"/>
      <c r="ACW715" s="226"/>
      <c r="ACX715" s="226"/>
      <c r="ACY715" s="226"/>
      <c r="ACZ715" s="226"/>
      <c r="ADA715" s="226"/>
      <c r="ADB715" s="226"/>
      <c r="ADC715" s="226"/>
      <c r="ADD715" s="226"/>
      <c r="ADE715" s="226"/>
      <c r="ADF715" s="226"/>
      <c r="ADG715" s="226"/>
      <c r="ADH715" s="226"/>
      <c r="ADI715" s="226"/>
      <c r="ADJ715" s="226"/>
      <c r="ADK715" s="226"/>
      <c r="ADL715" s="226"/>
      <c r="ADM715" s="226"/>
      <c r="ADN715" s="226"/>
      <c r="ADO715" s="226"/>
      <c r="ADP715" s="226"/>
      <c r="ADQ715" s="226"/>
      <c r="ADR715" s="226"/>
      <c r="ADS715" s="226"/>
      <c r="ADT715" s="226"/>
      <c r="ADU715" s="226"/>
      <c r="ADV715" s="226"/>
      <c r="ADW715" s="226"/>
      <c r="ADX715" s="226"/>
      <c r="ADY715" s="226"/>
      <c r="ADZ715" s="226"/>
      <c r="AEA715" s="226"/>
      <c r="AEB715" s="226"/>
      <c r="AEC715" s="226"/>
      <c r="AED715" s="226"/>
      <c r="AEE715" s="226"/>
      <c r="AEF715" s="226"/>
      <c r="AEG715" s="226"/>
      <c r="AEH715" s="226"/>
      <c r="AEI715" s="226"/>
      <c r="AEJ715" s="226"/>
      <c r="AEK715" s="226"/>
      <c r="AEL715" s="226"/>
      <c r="AEM715" s="226"/>
      <c r="AEN715" s="226"/>
      <c r="AEO715" s="226"/>
      <c r="AEP715" s="226"/>
      <c r="AEQ715" s="226"/>
      <c r="AER715" s="226"/>
      <c r="AES715" s="226"/>
      <c r="AET715" s="226"/>
      <c r="AEU715" s="226"/>
      <c r="AEV715" s="226"/>
      <c r="AEW715" s="226"/>
      <c r="AEX715" s="226"/>
      <c r="AEY715" s="226"/>
      <c r="AEZ715" s="226"/>
      <c r="AFA715" s="226"/>
      <c r="AFB715" s="226"/>
      <c r="AFC715" s="226"/>
      <c r="AFD715" s="226"/>
      <c r="AFE715" s="226"/>
      <c r="AFF715" s="226"/>
      <c r="AFG715" s="226"/>
      <c r="AFH715" s="226"/>
      <c r="AFI715" s="226"/>
      <c r="AFJ715" s="226"/>
      <c r="AFK715" s="226"/>
      <c r="AFL715" s="226"/>
      <c r="AFM715" s="226"/>
      <c r="AFN715" s="226"/>
      <c r="AFO715" s="226"/>
      <c r="AFP715" s="226"/>
      <c r="AFQ715" s="226"/>
      <c r="AFR715" s="226"/>
      <c r="AFS715" s="226"/>
      <c r="AFT715" s="226"/>
      <c r="AFU715" s="226"/>
      <c r="AFV715" s="226"/>
      <c r="AFW715" s="226"/>
      <c r="AFX715" s="226"/>
      <c r="AFY715" s="226"/>
      <c r="AFZ715" s="226"/>
      <c r="AGA715" s="226"/>
      <c r="AGB715" s="226"/>
      <c r="AGC715" s="226"/>
      <c r="AGD715" s="226"/>
      <c r="AGE715" s="226"/>
      <c r="AGF715" s="226"/>
      <c r="AGG715" s="226"/>
      <c r="AGH715" s="226"/>
      <c r="AGI715" s="226"/>
      <c r="AGJ715" s="226"/>
      <c r="AGK715" s="226"/>
      <c r="AGL715" s="226"/>
      <c r="AGM715" s="226"/>
      <c r="AGN715" s="226"/>
      <c r="AGO715" s="226"/>
      <c r="AGP715" s="226"/>
      <c r="AGQ715" s="226"/>
      <c r="AGR715" s="226"/>
      <c r="AGS715" s="226"/>
      <c r="AGT715" s="226"/>
      <c r="AGU715" s="226"/>
      <c r="AGV715" s="226"/>
      <c r="AGW715" s="226"/>
      <c r="AGX715" s="226"/>
      <c r="AGY715" s="226"/>
      <c r="AGZ715" s="226"/>
      <c r="AHA715" s="226"/>
      <c r="AHB715" s="226"/>
      <c r="AHC715" s="226"/>
      <c r="AHD715" s="226"/>
      <c r="AHE715" s="226"/>
      <c r="AHF715" s="226"/>
      <c r="AHG715" s="226"/>
      <c r="AHH715" s="226"/>
      <c r="AHI715" s="226"/>
      <c r="AHJ715" s="226"/>
      <c r="AHK715" s="226"/>
      <c r="AHL715" s="226"/>
      <c r="AHM715" s="226"/>
      <c r="AHN715" s="226"/>
      <c r="AHO715" s="226"/>
      <c r="AHP715" s="226"/>
      <c r="AHQ715" s="226"/>
      <c r="AHR715" s="226"/>
      <c r="AHS715" s="226"/>
      <c r="AHT715" s="226"/>
      <c r="AHU715" s="226"/>
      <c r="AHV715" s="226"/>
      <c r="AHW715" s="226"/>
      <c r="AHX715" s="226"/>
      <c r="AHY715" s="226"/>
      <c r="AHZ715" s="226"/>
      <c r="AIA715" s="226"/>
      <c r="AIB715" s="226"/>
      <c r="AIC715" s="226"/>
      <c r="AID715" s="226"/>
      <c r="AIE715" s="226"/>
      <c r="AIF715" s="226"/>
      <c r="AIG715" s="226"/>
      <c r="AIH715" s="226"/>
      <c r="AII715" s="226"/>
      <c r="AIJ715" s="226"/>
      <c r="AIK715" s="226"/>
      <c r="AIL715" s="226"/>
      <c r="AIM715" s="226"/>
      <c r="AIN715" s="226"/>
      <c r="AIO715" s="226"/>
      <c r="AIP715" s="226"/>
      <c r="AIQ715" s="226"/>
      <c r="AIR715" s="226"/>
      <c r="AIS715" s="226"/>
      <c r="AIT715" s="226"/>
      <c r="AIU715" s="226"/>
      <c r="AIV715" s="226"/>
      <c r="AIW715" s="226"/>
      <c r="AIX715" s="226"/>
      <c r="AIY715" s="226"/>
      <c r="AIZ715" s="226"/>
      <c r="AJA715" s="226"/>
      <c r="AJB715" s="226"/>
      <c r="AJC715" s="226"/>
      <c r="AJD715" s="226"/>
      <c r="AJE715" s="226"/>
      <c r="AJF715" s="226"/>
      <c r="AJG715" s="226"/>
      <c r="AJH715" s="226"/>
      <c r="AJI715" s="226"/>
      <c r="AJJ715" s="226"/>
      <c r="AJK715" s="226"/>
      <c r="AJL715" s="226"/>
      <c r="AJM715" s="226"/>
      <c r="AJN715" s="226"/>
      <c r="AJO715" s="226"/>
      <c r="AJP715" s="226"/>
      <c r="AJQ715" s="226"/>
      <c r="AJR715" s="226"/>
      <c r="AJS715" s="226"/>
      <c r="AJT715" s="226"/>
      <c r="AJU715" s="226"/>
      <c r="AJV715" s="226"/>
      <c r="AJW715" s="226"/>
      <c r="AJX715" s="226"/>
      <c r="AJY715" s="226"/>
      <c r="AJZ715" s="226"/>
      <c r="AKA715" s="226"/>
      <c r="AKB715" s="226"/>
      <c r="AKC715" s="226"/>
      <c r="AKD715" s="226"/>
      <c r="AKE715" s="226"/>
      <c r="AKF715" s="226"/>
      <c r="AKG715" s="226"/>
      <c r="AKH715" s="226"/>
      <c r="AKI715" s="226"/>
      <c r="AKJ715" s="226"/>
      <c r="AKK715" s="226"/>
      <c r="AKL715" s="226"/>
      <c r="AKM715" s="226"/>
      <c r="AKN715" s="226"/>
      <c r="AKO715" s="226"/>
      <c r="AKP715" s="226"/>
      <c r="AKQ715" s="226"/>
      <c r="AKR715" s="226"/>
      <c r="AKS715" s="226"/>
      <c r="AKT715" s="226"/>
      <c r="AKU715" s="226"/>
      <c r="AKV715" s="226"/>
      <c r="AKW715" s="226"/>
      <c r="AKX715" s="226"/>
      <c r="AKY715" s="226"/>
      <c r="AKZ715" s="226"/>
      <c r="ALA715" s="226"/>
      <c r="ALB715" s="226"/>
      <c r="ALC715" s="226"/>
      <c r="ALD715" s="226"/>
      <c r="ALE715" s="226"/>
      <c r="ALF715" s="226"/>
      <c r="ALG715" s="226"/>
      <c r="ALH715" s="226"/>
      <c r="ALI715" s="226"/>
      <c r="ALJ715" s="226"/>
      <c r="ALK715" s="226"/>
      <c r="ALL715" s="226"/>
      <c r="ALM715" s="226"/>
      <c r="ALN715" s="226"/>
      <c r="ALO715" s="226"/>
      <c r="ALP715" s="226"/>
      <c r="ALQ715" s="226"/>
      <c r="ALR715" s="226"/>
      <c r="ALS715" s="226"/>
      <c r="ALT715" s="226"/>
      <c r="ALU715" s="226"/>
      <c r="ALV715" s="226"/>
      <c r="ALW715" s="226"/>
      <c r="ALX715" s="226"/>
      <c r="ALY715" s="226"/>
      <c r="ALZ715" s="226"/>
      <c r="AMA715" s="226"/>
      <c r="AMB715" s="226"/>
      <c r="AMC715" s="226"/>
      <c r="AMD715" s="226"/>
      <c r="AME715" s="226"/>
      <c r="AMF715" s="226"/>
      <c r="AMG715" s="226"/>
      <c r="AMH715" s="226"/>
      <c r="AMI715" s="226"/>
      <c r="AMJ715" s="226"/>
      <c r="AMK715" s="226"/>
      <c r="AML715" s="226"/>
      <c r="AMM715" s="226"/>
      <c r="AMN715" s="226"/>
      <c r="AMO715" s="226"/>
      <c r="AMP715" s="226"/>
      <c r="AMQ715" s="226"/>
      <c r="AMR715" s="226"/>
      <c r="AMS715" s="226"/>
      <c r="AMT715" s="226"/>
      <c r="AMU715" s="226"/>
      <c r="AMV715" s="226"/>
      <c r="AMW715" s="226"/>
      <c r="AMX715" s="226"/>
    </row>
    <row r="716" spans="1:1038" s="398" customFormat="1" ht="18" customHeight="1">
      <c r="A716" s="548"/>
      <c r="B716" s="543"/>
      <c r="C716" s="226"/>
      <c r="D716" s="225"/>
      <c r="E716" s="226">
        <v>90</v>
      </c>
      <c r="F716" s="226">
        <v>4</v>
      </c>
      <c r="G716" s="391" t="str">
        <f t="shared" ref="G716:G722" si="441">E716&amp;"-"&amp;F716</f>
        <v>90-4</v>
      </c>
      <c r="H716" s="226">
        <v>28.5</v>
      </c>
      <c r="I716" s="226">
        <v>29</v>
      </c>
      <c r="J716" s="544"/>
      <c r="K716" s="545"/>
      <c r="L716" s="171">
        <f>(VLOOKUP($G716,Depth_Lookup!$A$3:$J$410,10,FALSE))+(H716/100)</f>
        <v>233.46</v>
      </c>
      <c r="M716" s="171">
        <f>(VLOOKUP($G716,Depth_Lookup!$A$3:$J$410,10,FALSE))+(I716/100)</f>
        <v>233.465</v>
      </c>
      <c r="N716" s="232"/>
      <c r="O716" s="226"/>
      <c r="P716" s="226"/>
      <c r="Q716" s="226"/>
      <c r="R716" s="391" t="s">
        <v>2380</v>
      </c>
      <c r="S716" s="226"/>
      <c r="T716" s="226"/>
      <c r="U716" s="226"/>
      <c r="V716" s="226"/>
      <c r="W716" s="226"/>
      <c r="X716" s="392"/>
      <c r="Y716" s="226"/>
      <c r="Z716" s="226"/>
      <c r="AA716" s="226"/>
      <c r="AB716" s="226"/>
      <c r="AC716" s="226"/>
      <c r="AD716" s="226"/>
      <c r="AE716" s="393"/>
      <c r="AF716" s="391"/>
      <c r="AG716" s="394"/>
      <c r="AH716" s="226"/>
      <c r="AI716" s="257"/>
      <c r="AJ716" s="226"/>
      <c r="AK716" s="226"/>
      <c r="AL716" s="226"/>
      <c r="AM716" s="226"/>
      <c r="AN716" s="226"/>
      <c r="AO716" s="257"/>
      <c r="AP716" s="226"/>
      <c r="AQ716" s="226"/>
      <c r="AR716" s="226"/>
      <c r="AS716" s="226"/>
      <c r="AT716" s="226"/>
      <c r="AU716" s="257"/>
      <c r="AV716" s="226"/>
      <c r="AW716" s="226"/>
      <c r="AX716" s="226"/>
      <c r="AY716" s="226"/>
      <c r="AZ716" s="226"/>
      <c r="BA716" s="257"/>
      <c r="BB716" s="226"/>
      <c r="BC716" s="226"/>
      <c r="BD716" s="226"/>
      <c r="BE716" s="226"/>
      <c r="BF716" s="226"/>
      <c r="BG716" s="257"/>
      <c r="BH716" s="226"/>
      <c r="BI716" s="226"/>
      <c r="BJ716" s="226"/>
      <c r="BK716" s="226"/>
      <c r="BL716" s="226"/>
      <c r="BM716" s="257"/>
      <c r="BN716" s="226"/>
      <c r="BO716" s="226"/>
      <c r="BP716" s="226"/>
      <c r="BQ716" s="226"/>
      <c r="BR716" s="226"/>
      <c r="BS716" s="226"/>
      <c r="BT716" s="226"/>
      <c r="BU716" s="226"/>
      <c r="BV716" s="226"/>
      <c r="BW716" s="226"/>
      <c r="BX716" s="226"/>
      <c r="BY716" s="257"/>
      <c r="BZ716" s="226"/>
      <c r="CA716" s="226"/>
      <c r="CB716" s="226"/>
      <c r="CC716" s="226"/>
      <c r="CD716" s="226"/>
      <c r="CE716" s="226"/>
      <c r="CF716" s="399"/>
      <c r="CG716" s="259"/>
      <c r="CH716" s="150"/>
      <c r="CI716" s="150"/>
      <c r="CJ716" s="150"/>
      <c r="CK716" s="158"/>
      <c r="CL716" s="395"/>
      <c r="CM716" s="395"/>
      <c r="CN716" s="395"/>
      <c r="CO716" s="395"/>
      <c r="CP716" s="395"/>
      <c r="CQ716" s="395"/>
      <c r="CR716" s="395"/>
      <c r="CS716" s="395"/>
      <c r="CT716" s="395"/>
      <c r="CU716" s="395"/>
      <c r="CV716" s="395"/>
      <c r="CW716" s="395"/>
      <c r="CX716" s="395"/>
      <c r="CY716" s="395"/>
      <c r="CZ716" s="395"/>
      <c r="DA716" s="395"/>
      <c r="DB716" s="395"/>
      <c r="DC716" s="257"/>
      <c r="DD716" s="395"/>
      <c r="DE716" s="395"/>
      <c r="DF716" s="395"/>
      <c r="DG716" s="395"/>
      <c r="DH716" s="395"/>
      <c r="DI716" s="395"/>
      <c r="DJ716" s="395"/>
      <c r="DK716" s="396"/>
      <c r="DL716" s="259"/>
      <c r="DM716" s="395"/>
      <c r="DN716" s="395"/>
      <c r="DO716" s="397"/>
      <c r="DQ716" s="259"/>
      <c r="DR716" s="397"/>
      <c r="DS716" s="259"/>
      <c r="DT716" s="263"/>
      <c r="DU716" s="256"/>
      <c r="DV716" s="256"/>
      <c r="DW716" s="400"/>
      <c r="DX716" s="155"/>
      <c r="DY716" s="155"/>
      <c r="DZ716" s="546"/>
      <c r="EA716" s="104"/>
      <c r="EB716" s="256"/>
      <c r="EC716" s="104"/>
      <c r="ED716" s="229" t="s">
        <v>2517</v>
      </c>
      <c r="EE716" s="401"/>
      <c r="EF716" s="402"/>
      <c r="EG716" s="401"/>
      <c r="EH716" s="403"/>
      <c r="EI716" s="404"/>
      <c r="EJ716" s="405"/>
      <c r="EK716" s="406"/>
      <c r="EL716" s="401"/>
      <c r="EM716" s="403"/>
      <c r="EN716" s="403" t="s">
        <v>1447</v>
      </c>
      <c r="EO716" s="407">
        <v>0.4</v>
      </c>
      <c r="EP716" s="407" t="s">
        <v>2051</v>
      </c>
      <c r="EQ716" s="407"/>
      <c r="ER716" s="407"/>
      <c r="ES716" s="407"/>
      <c r="ET716" s="407"/>
      <c r="EU716" s="407"/>
      <c r="EV716" s="408">
        <v>10</v>
      </c>
      <c r="EW716" s="408">
        <v>90</v>
      </c>
      <c r="EX716" s="408">
        <v>28</v>
      </c>
      <c r="EY716" s="408">
        <v>180</v>
      </c>
      <c r="EZ716" s="192">
        <f t="shared" si="415"/>
        <v>-18.346698888880184</v>
      </c>
      <c r="FA716" s="192">
        <f t="shared" si="416"/>
        <v>341.65330111111984</v>
      </c>
      <c r="FB716" s="192">
        <f t="shared" si="417"/>
        <v>60.743148307825159</v>
      </c>
      <c r="FC716" s="192">
        <f t="shared" si="418"/>
        <v>71.653301111119816</v>
      </c>
      <c r="FD716" s="192">
        <f t="shared" si="419"/>
        <v>29.256851692174841</v>
      </c>
      <c r="FE716" s="193">
        <f t="shared" si="420"/>
        <v>161.65330111111984</v>
      </c>
      <c r="FF716" s="194">
        <f t="shared" si="421"/>
        <v>29.256851692174841</v>
      </c>
      <c r="FG716" s="401"/>
      <c r="FH716" s="403"/>
      <c r="FI716" s="778">
        <f t="shared" si="422"/>
        <v>0.4</v>
      </c>
      <c r="FJ716" s="779">
        <f t="shared" si="423"/>
        <v>29.256851692174841</v>
      </c>
      <c r="FK716" s="779">
        <f t="shared" si="424"/>
        <v>60.743148307825159</v>
      </c>
      <c r="FL716" s="780">
        <f t="shared" si="425"/>
        <v>1.060167935998771</v>
      </c>
      <c r="FM716" s="169">
        <f t="shared" si="426"/>
        <v>0.87243756926463634</v>
      </c>
      <c r="FN716" s="783">
        <f t="shared" si="427"/>
        <v>0.34897502770585453</v>
      </c>
      <c r="FO716" s="226"/>
      <c r="FP716" s="226"/>
      <c r="FQ716" s="226"/>
      <c r="FR716" s="226"/>
      <c r="FS716" s="226"/>
      <c r="FT716" s="226"/>
      <c r="FU716" s="226"/>
      <c r="FV716" s="226"/>
      <c r="FW716" s="226"/>
      <c r="FX716" s="226"/>
      <c r="FY716" s="226"/>
      <c r="FZ716" s="226"/>
      <c r="GA716" s="226"/>
      <c r="GB716" s="226"/>
      <c r="GC716" s="226"/>
      <c r="GD716" s="226"/>
      <c r="GE716" s="226"/>
      <c r="GF716" s="226"/>
      <c r="GG716" s="226"/>
      <c r="GH716" s="226"/>
      <c r="GI716" s="226"/>
      <c r="GJ716" s="226"/>
      <c r="GK716" s="226"/>
      <c r="GL716" s="226"/>
      <c r="GM716" s="226"/>
      <c r="GN716" s="226"/>
      <c r="GO716" s="226"/>
      <c r="GP716" s="226"/>
      <c r="GQ716" s="226"/>
      <c r="GR716" s="226"/>
      <c r="GS716" s="226"/>
      <c r="GT716" s="226"/>
      <c r="GU716" s="226"/>
      <c r="GV716" s="226"/>
      <c r="GW716" s="226"/>
      <c r="GX716" s="226"/>
      <c r="GY716" s="226"/>
      <c r="GZ716" s="226"/>
      <c r="HA716" s="226"/>
      <c r="HB716" s="226"/>
      <c r="HC716" s="226"/>
      <c r="HD716" s="226"/>
      <c r="HE716" s="226"/>
      <c r="HF716" s="226"/>
      <c r="HG716" s="226"/>
      <c r="HH716" s="226"/>
      <c r="HI716" s="226"/>
      <c r="HJ716" s="226"/>
      <c r="HK716" s="226"/>
      <c r="HL716" s="226"/>
      <c r="HM716" s="226"/>
      <c r="HN716" s="226"/>
      <c r="HO716" s="226"/>
      <c r="HP716" s="226"/>
      <c r="HQ716" s="226"/>
      <c r="HR716" s="226"/>
      <c r="HS716" s="226"/>
      <c r="HT716" s="226"/>
      <c r="HU716" s="226"/>
      <c r="HV716" s="226"/>
      <c r="HW716" s="226"/>
      <c r="HX716" s="226"/>
      <c r="HY716" s="226"/>
      <c r="HZ716" s="226"/>
      <c r="IA716" s="226"/>
      <c r="IB716" s="226"/>
      <c r="IC716" s="226"/>
      <c r="ID716" s="226"/>
      <c r="IE716" s="226"/>
      <c r="IF716" s="226"/>
      <c r="IG716" s="226"/>
      <c r="IH716" s="226"/>
      <c r="II716" s="226"/>
      <c r="IJ716" s="226"/>
      <c r="IK716" s="226"/>
      <c r="IL716" s="226"/>
      <c r="IM716" s="226"/>
      <c r="IN716" s="226"/>
      <c r="IO716" s="226"/>
      <c r="IP716" s="226"/>
      <c r="IQ716" s="226"/>
      <c r="IR716" s="226"/>
      <c r="IS716" s="226"/>
      <c r="IT716" s="226"/>
      <c r="IU716" s="226"/>
      <c r="IV716" s="226"/>
      <c r="IW716" s="226"/>
      <c r="IX716" s="226"/>
      <c r="IY716" s="226"/>
      <c r="IZ716" s="226"/>
      <c r="JA716" s="226"/>
      <c r="JB716" s="226"/>
      <c r="JC716" s="226"/>
      <c r="JD716" s="226"/>
      <c r="JE716" s="226"/>
      <c r="JF716" s="226"/>
      <c r="JG716" s="226"/>
      <c r="JH716" s="226"/>
      <c r="JI716" s="226"/>
      <c r="JJ716" s="226"/>
      <c r="JK716" s="226"/>
      <c r="JL716" s="226"/>
      <c r="JM716" s="226"/>
      <c r="JN716" s="226"/>
      <c r="JO716" s="226"/>
      <c r="JP716" s="226"/>
      <c r="JQ716" s="226"/>
      <c r="JR716" s="226"/>
      <c r="JS716" s="226"/>
      <c r="JT716" s="226"/>
      <c r="JU716" s="226"/>
      <c r="JV716" s="226"/>
      <c r="JW716" s="226"/>
      <c r="JX716" s="226"/>
      <c r="JY716" s="226"/>
      <c r="JZ716" s="226"/>
      <c r="KA716" s="226"/>
      <c r="KB716" s="226"/>
      <c r="KC716" s="226"/>
      <c r="KD716" s="226"/>
      <c r="KE716" s="226"/>
      <c r="KF716" s="226"/>
      <c r="KG716" s="226"/>
      <c r="KH716" s="226"/>
      <c r="KI716" s="226"/>
      <c r="KJ716" s="226"/>
      <c r="KK716" s="226"/>
      <c r="KL716" s="226"/>
      <c r="KM716" s="226"/>
      <c r="KN716" s="226"/>
      <c r="KO716" s="226"/>
      <c r="KP716" s="226"/>
      <c r="KQ716" s="226"/>
      <c r="KR716" s="226"/>
      <c r="KS716" s="226"/>
      <c r="KT716" s="226"/>
      <c r="KU716" s="226"/>
      <c r="KV716" s="226"/>
      <c r="KW716" s="226"/>
      <c r="KX716" s="226"/>
      <c r="KY716" s="226"/>
      <c r="KZ716" s="226"/>
      <c r="LA716" s="226"/>
      <c r="LB716" s="226"/>
      <c r="LC716" s="226"/>
      <c r="LD716" s="226"/>
      <c r="LE716" s="226"/>
      <c r="LF716" s="226"/>
      <c r="LG716" s="226"/>
      <c r="LH716" s="226"/>
      <c r="LI716" s="226"/>
      <c r="LJ716" s="226"/>
      <c r="LK716" s="226"/>
      <c r="LL716" s="226"/>
      <c r="LM716" s="226"/>
      <c r="LN716" s="226"/>
      <c r="LO716" s="226"/>
      <c r="LP716" s="226"/>
      <c r="LQ716" s="226"/>
      <c r="LR716" s="226"/>
      <c r="LS716" s="226"/>
      <c r="LT716" s="226"/>
      <c r="LU716" s="226"/>
      <c r="LV716" s="226"/>
      <c r="LW716" s="226"/>
      <c r="LX716" s="226"/>
      <c r="LY716" s="226"/>
      <c r="LZ716" s="226"/>
      <c r="MA716" s="226"/>
      <c r="MB716" s="226"/>
      <c r="MC716" s="226"/>
      <c r="MD716" s="226"/>
      <c r="ME716" s="226"/>
      <c r="MF716" s="226"/>
      <c r="MG716" s="226"/>
      <c r="MH716" s="226"/>
      <c r="MI716" s="226"/>
      <c r="MJ716" s="226"/>
      <c r="MK716" s="226"/>
      <c r="ML716" s="226"/>
      <c r="MM716" s="226"/>
      <c r="MN716" s="226"/>
      <c r="MO716" s="226"/>
      <c r="MP716" s="226"/>
      <c r="MQ716" s="226"/>
      <c r="MR716" s="226"/>
      <c r="MS716" s="226"/>
      <c r="MT716" s="226"/>
      <c r="MU716" s="226"/>
      <c r="MV716" s="226"/>
      <c r="MW716" s="226"/>
      <c r="MX716" s="226"/>
      <c r="MY716" s="226"/>
      <c r="MZ716" s="226"/>
      <c r="NA716" s="226"/>
      <c r="NB716" s="226"/>
      <c r="NC716" s="226"/>
      <c r="ND716" s="226"/>
      <c r="NE716" s="226"/>
      <c r="NF716" s="226"/>
      <c r="NG716" s="226"/>
      <c r="NH716" s="226"/>
      <c r="NI716" s="226"/>
      <c r="NJ716" s="226"/>
      <c r="NK716" s="226"/>
      <c r="NL716" s="226"/>
      <c r="NM716" s="226"/>
      <c r="NN716" s="226"/>
      <c r="NO716" s="226"/>
      <c r="NP716" s="226"/>
      <c r="NQ716" s="226"/>
      <c r="NR716" s="226"/>
      <c r="NS716" s="226"/>
      <c r="NT716" s="226"/>
      <c r="NU716" s="226"/>
      <c r="NV716" s="226"/>
      <c r="NW716" s="226"/>
      <c r="NX716" s="226"/>
      <c r="NY716" s="226"/>
      <c r="NZ716" s="226"/>
      <c r="OA716" s="226"/>
      <c r="OB716" s="226"/>
      <c r="OC716" s="226"/>
      <c r="OD716" s="226"/>
      <c r="OE716" s="226"/>
      <c r="OF716" s="226"/>
      <c r="OG716" s="226"/>
      <c r="OH716" s="226"/>
      <c r="OI716" s="226"/>
      <c r="OJ716" s="226"/>
      <c r="OK716" s="226"/>
      <c r="OL716" s="226"/>
      <c r="OM716" s="226"/>
      <c r="ON716" s="226"/>
      <c r="OO716" s="226"/>
      <c r="OP716" s="226"/>
      <c r="OQ716" s="226"/>
      <c r="OR716" s="226"/>
      <c r="OS716" s="226"/>
      <c r="OT716" s="226"/>
      <c r="OU716" s="226"/>
      <c r="OV716" s="226"/>
      <c r="OW716" s="226"/>
      <c r="OX716" s="226"/>
      <c r="OY716" s="226"/>
      <c r="OZ716" s="226"/>
      <c r="PA716" s="226"/>
      <c r="PB716" s="226"/>
      <c r="PC716" s="226"/>
      <c r="PD716" s="226"/>
      <c r="PE716" s="226"/>
      <c r="PF716" s="226"/>
      <c r="PG716" s="226"/>
      <c r="PH716" s="226"/>
      <c r="PI716" s="226"/>
      <c r="PJ716" s="226"/>
      <c r="PK716" s="226"/>
      <c r="PL716" s="226"/>
      <c r="PM716" s="226"/>
      <c r="PN716" s="226"/>
      <c r="PO716" s="226"/>
      <c r="PP716" s="226"/>
      <c r="PQ716" s="226"/>
      <c r="PR716" s="226"/>
      <c r="PS716" s="226"/>
      <c r="PT716" s="226"/>
      <c r="PU716" s="226"/>
      <c r="PV716" s="226"/>
      <c r="PW716" s="226"/>
      <c r="PX716" s="226"/>
      <c r="PY716" s="226"/>
      <c r="PZ716" s="226"/>
      <c r="QA716" s="226"/>
      <c r="QB716" s="226"/>
      <c r="QC716" s="226"/>
      <c r="QD716" s="226"/>
      <c r="QE716" s="226"/>
      <c r="QF716" s="226"/>
      <c r="QG716" s="226"/>
      <c r="QH716" s="226"/>
      <c r="QI716" s="226"/>
      <c r="QJ716" s="226"/>
      <c r="QK716" s="226"/>
      <c r="QL716" s="226"/>
      <c r="QM716" s="226"/>
      <c r="QN716" s="226"/>
      <c r="QO716" s="226"/>
      <c r="QP716" s="226"/>
      <c r="QQ716" s="226"/>
      <c r="QR716" s="226"/>
      <c r="QS716" s="226"/>
      <c r="QT716" s="226"/>
      <c r="QU716" s="226"/>
      <c r="QV716" s="226"/>
      <c r="QW716" s="226"/>
      <c r="QX716" s="226"/>
      <c r="QY716" s="226"/>
      <c r="QZ716" s="226"/>
      <c r="RA716" s="226"/>
      <c r="RB716" s="226"/>
      <c r="RC716" s="226"/>
      <c r="RD716" s="226"/>
      <c r="RE716" s="226"/>
      <c r="RF716" s="226"/>
      <c r="RG716" s="226"/>
      <c r="RH716" s="226"/>
      <c r="RI716" s="226"/>
      <c r="RJ716" s="226"/>
      <c r="RK716" s="226"/>
      <c r="RL716" s="226"/>
      <c r="RM716" s="226"/>
      <c r="RN716" s="226"/>
      <c r="RO716" s="226"/>
      <c r="RP716" s="226"/>
      <c r="RQ716" s="226"/>
      <c r="RR716" s="226"/>
      <c r="RS716" s="226"/>
      <c r="RT716" s="226"/>
      <c r="RU716" s="226"/>
      <c r="RV716" s="226"/>
      <c r="RW716" s="226"/>
      <c r="RX716" s="226"/>
      <c r="RY716" s="226"/>
      <c r="RZ716" s="226"/>
      <c r="SA716" s="226"/>
      <c r="SB716" s="226"/>
      <c r="SC716" s="226"/>
      <c r="SD716" s="226"/>
      <c r="SE716" s="226"/>
      <c r="SF716" s="226"/>
      <c r="SG716" s="226"/>
      <c r="SH716" s="226"/>
      <c r="SI716" s="226"/>
      <c r="SJ716" s="226"/>
      <c r="SK716" s="226"/>
      <c r="SL716" s="226"/>
      <c r="SM716" s="226"/>
      <c r="SN716" s="226"/>
      <c r="SO716" s="226"/>
      <c r="SP716" s="226"/>
      <c r="SQ716" s="226"/>
      <c r="SR716" s="226"/>
      <c r="SS716" s="226"/>
      <c r="ST716" s="226"/>
      <c r="SU716" s="226"/>
      <c r="SV716" s="226"/>
      <c r="SW716" s="226"/>
      <c r="SX716" s="226"/>
      <c r="SY716" s="226"/>
      <c r="SZ716" s="226"/>
      <c r="TA716" s="226"/>
      <c r="TB716" s="226"/>
      <c r="TC716" s="226"/>
      <c r="TD716" s="226"/>
      <c r="TE716" s="226"/>
      <c r="TF716" s="226"/>
      <c r="TG716" s="226"/>
      <c r="TH716" s="226"/>
      <c r="TI716" s="226"/>
      <c r="TJ716" s="226"/>
      <c r="TK716" s="226"/>
      <c r="TL716" s="226"/>
      <c r="TM716" s="226"/>
      <c r="TN716" s="226"/>
      <c r="TO716" s="226"/>
      <c r="TP716" s="226"/>
      <c r="TQ716" s="226"/>
      <c r="TR716" s="226"/>
      <c r="TS716" s="226"/>
      <c r="TT716" s="226"/>
      <c r="TU716" s="226"/>
      <c r="TV716" s="226"/>
      <c r="TW716" s="226"/>
      <c r="TX716" s="226"/>
      <c r="TY716" s="226"/>
      <c r="TZ716" s="226"/>
      <c r="UA716" s="226"/>
      <c r="UB716" s="226"/>
      <c r="UC716" s="226"/>
      <c r="UD716" s="226"/>
      <c r="UE716" s="226"/>
      <c r="UF716" s="226"/>
      <c r="UG716" s="226"/>
      <c r="UH716" s="226"/>
      <c r="UI716" s="226"/>
      <c r="UJ716" s="226"/>
      <c r="UK716" s="226"/>
      <c r="UL716" s="226"/>
      <c r="UM716" s="226"/>
      <c r="UN716" s="226"/>
      <c r="UO716" s="226"/>
      <c r="UP716" s="226"/>
      <c r="UQ716" s="226"/>
      <c r="UR716" s="226"/>
      <c r="US716" s="226"/>
      <c r="UT716" s="226"/>
      <c r="UU716" s="226"/>
      <c r="UV716" s="226"/>
      <c r="UW716" s="226"/>
      <c r="UX716" s="226"/>
      <c r="UY716" s="226"/>
      <c r="UZ716" s="226"/>
      <c r="VA716" s="226"/>
      <c r="VB716" s="226"/>
      <c r="VC716" s="226"/>
      <c r="VD716" s="226"/>
      <c r="VE716" s="226"/>
      <c r="VF716" s="226"/>
      <c r="VG716" s="226"/>
      <c r="VH716" s="226"/>
      <c r="VI716" s="226"/>
      <c r="VJ716" s="226"/>
      <c r="VK716" s="226"/>
      <c r="VL716" s="226"/>
      <c r="VM716" s="226"/>
      <c r="VN716" s="226"/>
      <c r="VO716" s="226"/>
      <c r="VP716" s="226"/>
      <c r="VQ716" s="226"/>
      <c r="VR716" s="226"/>
      <c r="VS716" s="226"/>
      <c r="VT716" s="226"/>
      <c r="VU716" s="226"/>
      <c r="VV716" s="226"/>
      <c r="VW716" s="226"/>
      <c r="VX716" s="226"/>
      <c r="VY716" s="226"/>
      <c r="VZ716" s="226"/>
      <c r="WA716" s="226"/>
      <c r="WB716" s="226"/>
      <c r="WC716" s="226"/>
      <c r="WD716" s="226"/>
      <c r="WE716" s="226"/>
      <c r="WF716" s="226"/>
      <c r="WG716" s="226"/>
      <c r="WH716" s="226"/>
      <c r="WI716" s="226"/>
      <c r="WJ716" s="226"/>
      <c r="WK716" s="226"/>
      <c r="WL716" s="226"/>
      <c r="WM716" s="226"/>
      <c r="WN716" s="226"/>
      <c r="WO716" s="226"/>
      <c r="WP716" s="226"/>
      <c r="WQ716" s="226"/>
      <c r="WR716" s="226"/>
      <c r="WS716" s="226"/>
      <c r="WT716" s="226"/>
      <c r="WU716" s="226"/>
      <c r="WV716" s="226"/>
      <c r="WW716" s="226"/>
      <c r="WX716" s="226"/>
      <c r="WY716" s="226"/>
      <c r="WZ716" s="226"/>
      <c r="XA716" s="226"/>
      <c r="XB716" s="226"/>
      <c r="XC716" s="226"/>
      <c r="XD716" s="226"/>
      <c r="XE716" s="226"/>
      <c r="XF716" s="226"/>
      <c r="XG716" s="226"/>
      <c r="XH716" s="226"/>
      <c r="XI716" s="226"/>
      <c r="XJ716" s="226"/>
      <c r="XK716" s="226"/>
      <c r="XL716" s="226"/>
      <c r="XM716" s="226"/>
      <c r="XN716" s="226"/>
      <c r="XO716" s="226"/>
      <c r="XP716" s="226"/>
      <c r="XQ716" s="226"/>
      <c r="XR716" s="226"/>
      <c r="XS716" s="226"/>
      <c r="XT716" s="226"/>
      <c r="XU716" s="226"/>
      <c r="XV716" s="226"/>
      <c r="XW716" s="226"/>
      <c r="XX716" s="226"/>
      <c r="XY716" s="226"/>
      <c r="XZ716" s="226"/>
      <c r="YA716" s="226"/>
      <c r="YB716" s="226"/>
      <c r="YC716" s="226"/>
      <c r="YD716" s="226"/>
      <c r="YE716" s="226"/>
      <c r="YF716" s="226"/>
      <c r="YG716" s="226"/>
      <c r="YH716" s="226"/>
      <c r="YI716" s="226"/>
      <c r="YJ716" s="226"/>
      <c r="YK716" s="226"/>
      <c r="YL716" s="226"/>
      <c r="YM716" s="226"/>
      <c r="YN716" s="226"/>
      <c r="YO716" s="226"/>
      <c r="YP716" s="226"/>
      <c r="YQ716" s="226"/>
      <c r="YR716" s="226"/>
      <c r="YS716" s="226"/>
      <c r="YT716" s="226"/>
      <c r="YU716" s="226"/>
      <c r="YV716" s="226"/>
      <c r="YW716" s="226"/>
      <c r="YX716" s="226"/>
      <c r="YY716" s="226"/>
      <c r="YZ716" s="226"/>
      <c r="ZA716" s="226"/>
      <c r="ZB716" s="226"/>
      <c r="ZC716" s="226"/>
      <c r="ZD716" s="226"/>
      <c r="ZE716" s="226"/>
      <c r="ZF716" s="226"/>
      <c r="ZG716" s="226"/>
      <c r="ZH716" s="226"/>
      <c r="ZI716" s="226"/>
      <c r="ZJ716" s="226"/>
      <c r="ZK716" s="226"/>
      <c r="ZL716" s="226"/>
      <c r="ZM716" s="226"/>
      <c r="ZN716" s="226"/>
      <c r="ZO716" s="226"/>
      <c r="ZP716" s="226"/>
      <c r="ZQ716" s="226"/>
      <c r="ZR716" s="226"/>
      <c r="ZS716" s="226"/>
      <c r="ZT716" s="226"/>
      <c r="ZU716" s="226"/>
      <c r="ZV716" s="226"/>
      <c r="ZW716" s="226"/>
      <c r="ZX716" s="226"/>
      <c r="ZY716" s="226"/>
      <c r="ZZ716" s="226"/>
      <c r="AAA716" s="226"/>
      <c r="AAB716" s="226"/>
      <c r="AAC716" s="226"/>
      <c r="AAD716" s="226"/>
      <c r="AAE716" s="226"/>
      <c r="AAF716" s="226"/>
      <c r="AAG716" s="226"/>
      <c r="AAH716" s="226"/>
      <c r="AAI716" s="226"/>
      <c r="AAJ716" s="226"/>
      <c r="AAK716" s="226"/>
      <c r="AAL716" s="226"/>
      <c r="AAM716" s="226"/>
      <c r="AAN716" s="226"/>
      <c r="AAO716" s="226"/>
      <c r="AAP716" s="226"/>
      <c r="AAQ716" s="226"/>
      <c r="AAR716" s="226"/>
      <c r="AAS716" s="226"/>
      <c r="AAT716" s="226"/>
      <c r="AAU716" s="226"/>
      <c r="AAV716" s="226"/>
      <c r="AAW716" s="226"/>
      <c r="AAX716" s="226"/>
      <c r="AAY716" s="226"/>
      <c r="AAZ716" s="226"/>
      <c r="ABA716" s="226"/>
      <c r="ABB716" s="226"/>
      <c r="ABC716" s="226"/>
      <c r="ABD716" s="226"/>
      <c r="ABE716" s="226"/>
      <c r="ABF716" s="226"/>
      <c r="ABG716" s="226"/>
      <c r="ABH716" s="226"/>
      <c r="ABI716" s="226"/>
      <c r="ABJ716" s="226"/>
      <c r="ABK716" s="226"/>
      <c r="ABL716" s="226"/>
      <c r="ABM716" s="226"/>
      <c r="ABN716" s="226"/>
      <c r="ABO716" s="226"/>
      <c r="ABP716" s="226"/>
      <c r="ABQ716" s="226"/>
      <c r="ABR716" s="226"/>
      <c r="ABS716" s="226"/>
      <c r="ABT716" s="226"/>
      <c r="ABU716" s="226"/>
      <c r="ABV716" s="226"/>
      <c r="ABW716" s="226"/>
      <c r="ABX716" s="226"/>
      <c r="ABY716" s="226"/>
      <c r="ABZ716" s="226"/>
      <c r="ACA716" s="226"/>
      <c r="ACB716" s="226"/>
      <c r="ACC716" s="226"/>
      <c r="ACD716" s="226"/>
      <c r="ACE716" s="226"/>
      <c r="ACF716" s="226"/>
      <c r="ACG716" s="226"/>
      <c r="ACH716" s="226"/>
      <c r="ACI716" s="226"/>
      <c r="ACJ716" s="226"/>
      <c r="ACK716" s="226"/>
      <c r="ACL716" s="226"/>
      <c r="ACM716" s="226"/>
      <c r="ACN716" s="226"/>
      <c r="ACO716" s="226"/>
      <c r="ACP716" s="226"/>
      <c r="ACQ716" s="226"/>
      <c r="ACR716" s="226"/>
      <c r="ACS716" s="226"/>
      <c r="ACT716" s="226"/>
      <c r="ACU716" s="226"/>
      <c r="ACV716" s="226"/>
      <c r="ACW716" s="226"/>
      <c r="ACX716" s="226"/>
      <c r="ACY716" s="226"/>
      <c r="ACZ716" s="226"/>
      <c r="ADA716" s="226"/>
      <c r="ADB716" s="226"/>
      <c r="ADC716" s="226"/>
      <c r="ADD716" s="226"/>
      <c r="ADE716" s="226"/>
      <c r="ADF716" s="226"/>
      <c r="ADG716" s="226"/>
      <c r="ADH716" s="226"/>
      <c r="ADI716" s="226"/>
      <c r="ADJ716" s="226"/>
      <c r="ADK716" s="226"/>
      <c r="ADL716" s="226"/>
      <c r="ADM716" s="226"/>
      <c r="ADN716" s="226"/>
      <c r="ADO716" s="226"/>
      <c r="ADP716" s="226"/>
      <c r="ADQ716" s="226"/>
      <c r="ADR716" s="226"/>
      <c r="ADS716" s="226"/>
      <c r="ADT716" s="226"/>
      <c r="ADU716" s="226"/>
      <c r="ADV716" s="226"/>
      <c r="ADW716" s="226"/>
      <c r="ADX716" s="226"/>
      <c r="ADY716" s="226"/>
      <c r="ADZ716" s="226"/>
      <c r="AEA716" s="226"/>
      <c r="AEB716" s="226"/>
      <c r="AEC716" s="226"/>
      <c r="AED716" s="226"/>
      <c r="AEE716" s="226"/>
      <c r="AEF716" s="226"/>
      <c r="AEG716" s="226"/>
      <c r="AEH716" s="226"/>
      <c r="AEI716" s="226"/>
      <c r="AEJ716" s="226"/>
      <c r="AEK716" s="226"/>
      <c r="AEL716" s="226"/>
      <c r="AEM716" s="226"/>
      <c r="AEN716" s="226"/>
      <c r="AEO716" s="226"/>
      <c r="AEP716" s="226"/>
      <c r="AEQ716" s="226"/>
      <c r="AER716" s="226"/>
      <c r="AES716" s="226"/>
      <c r="AET716" s="226"/>
      <c r="AEU716" s="226"/>
      <c r="AEV716" s="226"/>
      <c r="AEW716" s="226"/>
      <c r="AEX716" s="226"/>
      <c r="AEY716" s="226"/>
      <c r="AEZ716" s="226"/>
      <c r="AFA716" s="226"/>
      <c r="AFB716" s="226"/>
      <c r="AFC716" s="226"/>
      <c r="AFD716" s="226"/>
      <c r="AFE716" s="226"/>
      <c r="AFF716" s="226"/>
      <c r="AFG716" s="226"/>
      <c r="AFH716" s="226"/>
      <c r="AFI716" s="226"/>
      <c r="AFJ716" s="226"/>
      <c r="AFK716" s="226"/>
      <c r="AFL716" s="226"/>
      <c r="AFM716" s="226"/>
      <c r="AFN716" s="226"/>
      <c r="AFO716" s="226"/>
      <c r="AFP716" s="226"/>
      <c r="AFQ716" s="226"/>
      <c r="AFR716" s="226"/>
      <c r="AFS716" s="226"/>
      <c r="AFT716" s="226"/>
      <c r="AFU716" s="226"/>
      <c r="AFV716" s="226"/>
      <c r="AFW716" s="226"/>
      <c r="AFX716" s="226"/>
      <c r="AFY716" s="226"/>
      <c r="AFZ716" s="226"/>
      <c r="AGA716" s="226"/>
      <c r="AGB716" s="226"/>
      <c r="AGC716" s="226"/>
      <c r="AGD716" s="226"/>
      <c r="AGE716" s="226"/>
      <c r="AGF716" s="226"/>
      <c r="AGG716" s="226"/>
      <c r="AGH716" s="226"/>
      <c r="AGI716" s="226"/>
      <c r="AGJ716" s="226"/>
      <c r="AGK716" s="226"/>
      <c r="AGL716" s="226"/>
      <c r="AGM716" s="226"/>
      <c r="AGN716" s="226"/>
      <c r="AGO716" s="226"/>
      <c r="AGP716" s="226"/>
      <c r="AGQ716" s="226"/>
      <c r="AGR716" s="226"/>
      <c r="AGS716" s="226"/>
      <c r="AGT716" s="226"/>
      <c r="AGU716" s="226"/>
      <c r="AGV716" s="226"/>
      <c r="AGW716" s="226"/>
      <c r="AGX716" s="226"/>
      <c r="AGY716" s="226"/>
      <c r="AGZ716" s="226"/>
      <c r="AHA716" s="226"/>
      <c r="AHB716" s="226"/>
      <c r="AHC716" s="226"/>
      <c r="AHD716" s="226"/>
      <c r="AHE716" s="226"/>
      <c r="AHF716" s="226"/>
      <c r="AHG716" s="226"/>
      <c r="AHH716" s="226"/>
      <c r="AHI716" s="226"/>
      <c r="AHJ716" s="226"/>
      <c r="AHK716" s="226"/>
      <c r="AHL716" s="226"/>
      <c r="AHM716" s="226"/>
      <c r="AHN716" s="226"/>
      <c r="AHO716" s="226"/>
      <c r="AHP716" s="226"/>
      <c r="AHQ716" s="226"/>
      <c r="AHR716" s="226"/>
      <c r="AHS716" s="226"/>
      <c r="AHT716" s="226"/>
      <c r="AHU716" s="226"/>
      <c r="AHV716" s="226"/>
      <c r="AHW716" s="226"/>
      <c r="AHX716" s="226"/>
      <c r="AHY716" s="226"/>
      <c r="AHZ716" s="226"/>
      <c r="AIA716" s="226"/>
      <c r="AIB716" s="226"/>
      <c r="AIC716" s="226"/>
      <c r="AID716" s="226"/>
      <c r="AIE716" s="226"/>
      <c r="AIF716" s="226"/>
      <c r="AIG716" s="226"/>
      <c r="AIH716" s="226"/>
      <c r="AII716" s="226"/>
      <c r="AIJ716" s="226"/>
      <c r="AIK716" s="226"/>
      <c r="AIL716" s="226"/>
      <c r="AIM716" s="226"/>
      <c r="AIN716" s="226"/>
      <c r="AIO716" s="226"/>
      <c r="AIP716" s="226"/>
      <c r="AIQ716" s="226"/>
      <c r="AIR716" s="226"/>
      <c r="AIS716" s="226"/>
      <c r="AIT716" s="226"/>
      <c r="AIU716" s="226"/>
      <c r="AIV716" s="226"/>
      <c r="AIW716" s="226"/>
      <c r="AIX716" s="226"/>
      <c r="AIY716" s="226"/>
      <c r="AIZ716" s="226"/>
      <c r="AJA716" s="226"/>
      <c r="AJB716" s="226"/>
      <c r="AJC716" s="226"/>
      <c r="AJD716" s="226"/>
      <c r="AJE716" s="226"/>
      <c r="AJF716" s="226"/>
      <c r="AJG716" s="226"/>
      <c r="AJH716" s="226"/>
      <c r="AJI716" s="226"/>
      <c r="AJJ716" s="226"/>
      <c r="AJK716" s="226"/>
      <c r="AJL716" s="226"/>
      <c r="AJM716" s="226"/>
      <c r="AJN716" s="226"/>
      <c r="AJO716" s="226"/>
      <c r="AJP716" s="226"/>
      <c r="AJQ716" s="226"/>
      <c r="AJR716" s="226"/>
      <c r="AJS716" s="226"/>
      <c r="AJT716" s="226"/>
      <c r="AJU716" s="226"/>
      <c r="AJV716" s="226"/>
      <c r="AJW716" s="226"/>
      <c r="AJX716" s="226"/>
      <c r="AJY716" s="226"/>
      <c r="AJZ716" s="226"/>
      <c r="AKA716" s="226"/>
      <c r="AKB716" s="226"/>
      <c r="AKC716" s="226"/>
      <c r="AKD716" s="226"/>
      <c r="AKE716" s="226"/>
      <c r="AKF716" s="226"/>
      <c r="AKG716" s="226"/>
      <c r="AKH716" s="226"/>
      <c r="AKI716" s="226"/>
      <c r="AKJ716" s="226"/>
      <c r="AKK716" s="226"/>
      <c r="AKL716" s="226"/>
      <c r="AKM716" s="226"/>
      <c r="AKN716" s="226"/>
      <c r="AKO716" s="226"/>
      <c r="AKP716" s="226"/>
      <c r="AKQ716" s="226"/>
      <c r="AKR716" s="226"/>
      <c r="AKS716" s="226"/>
      <c r="AKT716" s="226"/>
      <c r="AKU716" s="226"/>
      <c r="AKV716" s="226"/>
      <c r="AKW716" s="226"/>
      <c r="AKX716" s="226"/>
      <c r="AKY716" s="226"/>
      <c r="AKZ716" s="226"/>
      <c r="ALA716" s="226"/>
      <c r="ALB716" s="226"/>
      <c r="ALC716" s="226"/>
      <c r="ALD716" s="226"/>
      <c r="ALE716" s="226"/>
      <c r="ALF716" s="226"/>
      <c r="ALG716" s="226"/>
      <c r="ALH716" s="226"/>
      <c r="ALI716" s="226"/>
      <c r="ALJ716" s="226"/>
      <c r="ALK716" s="226"/>
      <c r="ALL716" s="226"/>
      <c r="ALM716" s="226"/>
      <c r="ALN716" s="226"/>
      <c r="ALO716" s="226"/>
      <c r="ALP716" s="226"/>
      <c r="ALQ716" s="226"/>
      <c r="ALR716" s="226"/>
      <c r="ALS716" s="226"/>
      <c r="ALT716" s="226"/>
      <c r="ALU716" s="226"/>
      <c r="ALV716" s="226"/>
      <c r="ALW716" s="226"/>
      <c r="ALX716" s="226"/>
      <c r="ALY716" s="226"/>
      <c r="ALZ716" s="226"/>
      <c r="AMA716" s="226"/>
      <c r="AMB716" s="226"/>
      <c r="AMC716" s="226"/>
      <c r="AMD716" s="226"/>
      <c r="AME716" s="226"/>
      <c r="AMF716" s="226"/>
      <c r="AMG716" s="226"/>
      <c r="AMH716" s="226"/>
      <c r="AMI716" s="226"/>
      <c r="AMJ716" s="226"/>
      <c r="AMK716" s="226"/>
      <c r="AML716" s="226"/>
      <c r="AMM716" s="226"/>
      <c r="AMN716" s="226"/>
      <c r="AMO716" s="226"/>
      <c r="AMP716" s="226"/>
      <c r="AMQ716" s="226"/>
      <c r="AMR716" s="226"/>
      <c r="AMS716" s="226"/>
      <c r="AMT716" s="226"/>
      <c r="AMU716" s="226"/>
      <c r="AMV716" s="226"/>
      <c r="AMW716" s="226"/>
      <c r="AMX716" s="226"/>
    </row>
    <row r="717" spans="1:1038" s="398" customFormat="1" ht="18" customHeight="1">
      <c r="A717" s="548">
        <v>43333</v>
      </c>
      <c r="B717" s="543" t="s">
        <v>1647</v>
      </c>
      <c r="C717" s="226"/>
      <c r="D717" s="225" t="s">
        <v>1279</v>
      </c>
      <c r="E717" s="226">
        <v>90</v>
      </c>
      <c r="F717" s="226">
        <v>4</v>
      </c>
      <c r="G717" s="391" t="str">
        <f t="shared" si="441"/>
        <v>90-4</v>
      </c>
      <c r="H717" s="226">
        <v>29</v>
      </c>
      <c r="I717" s="226">
        <v>33.5</v>
      </c>
      <c r="J717" s="544">
        <f t="shared" ref="J717" si="442">IF(H717=0, 1, 0)</f>
        <v>0</v>
      </c>
      <c r="K717" s="545" t="b">
        <f>IF(J718=1,IF(((VLOOKUP($G717,[3]Depth_Lookup!$A$3:$J$550,9,FALSE))-(I717/100))=0,"Good",IF(((VLOOKUP($G717,[3]Depth_Lookup!$A$3:$J$550,9,FALSE))-(I717/100))&gt;0,"Too Short","Too Long")))</f>
        <v>0</v>
      </c>
      <c r="L717" s="171">
        <f>(VLOOKUP($G717,Depth_Lookup!$A$3:$J$410,10,FALSE))+(H717/100)</f>
        <v>233.465</v>
      </c>
      <c r="M717" s="171">
        <f>(VLOOKUP($G717,Depth_Lookup!$A$3:$J$410,10,FALSE))+(I717/100)</f>
        <v>233.51000000000002</v>
      </c>
      <c r="N717" s="232" t="s">
        <v>2231</v>
      </c>
      <c r="O717" s="226">
        <v>1</v>
      </c>
      <c r="P717" s="226" t="s">
        <v>853</v>
      </c>
      <c r="Q717" s="226" t="s">
        <v>125</v>
      </c>
      <c r="R717" s="391" t="str">
        <f t="shared" ref="R717" si="443">P717&amp;""&amp;Q717</f>
        <v>SerpentinizedHarzburgite</v>
      </c>
      <c r="S717" s="226" t="s">
        <v>98</v>
      </c>
      <c r="T717" s="226"/>
      <c r="U717" s="226" t="s">
        <v>95</v>
      </c>
      <c r="V717" s="226" t="s">
        <v>96</v>
      </c>
      <c r="W717" s="226" t="s">
        <v>102</v>
      </c>
      <c r="X717" s="392">
        <f>VLOOKUP(W717,[3]definitions_list_lookup!$A$13:$B$19,2,0)</f>
        <v>5</v>
      </c>
      <c r="Y717" s="226" t="s">
        <v>90</v>
      </c>
      <c r="Z717" s="226" t="s">
        <v>91</v>
      </c>
      <c r="AA717" s="226" t="s">
        <v>1685</v>
      </c>
      <c r="AB717" s="226"/>
      <c r="AC717" s="226"/>
      <c r="AD717" s="226"/>
      <c r="AE717" s="393"/>
      <c r="AF717" s="391" t="e">
        <f>VLOOKUP(AE717,[3]definitions_list_mag!$V$12:$W$15,2,0)</f>
        <v>#N/A</v>
      </c>
      <c r="AG717" s="394"/>
      <c r="AH717" s="226"/>
      <c r="AI717" s="257">
        <f t="shared" ref="AI717" si="444">100-(AO717+AU717+BA717+BM717)</f>
        <v>79</v>
      </c>
      <c r="AJ717" s="226"/>
      <c r="AK717" s="226"/>
      <c r="AL717" s="226"/>
      <c r="AM717" s="226"/>
      <c r="AN717" s="226"/>
      <c r="AO717" s="257"/>
      <c r="AP717" s="226"/>
      <c r="AQ717" s="226"/>
      <c r="AR717" s="226"/>
      <c r="AS717" s="226"/>
      <c r="AT717" s="226"/>
      <c r="AU717" s="257">
        <v>1</v>
      </c>
      <c r="AV717" s="226">
        <v>1</v>
      </c>
      <c r="AW717" s="226">
        <v>1</v>
      </c>
      <c r="AX717" s="226" t="s">
        <v>110</v>
      </c>
      <c r="AY717" s="226" t="s">
        <v>103</v>
      </c>
      <c r="AZ717" s="226"/>
      <c r="BA717" s="257">
        <v>20</v>
      </c>
      <c r="BB717" s="226">
        <v>4</v>
      </c>
      <c r="BC717" s="226">
        <v>2</v>
      </c>
      <c r="BD717" s="226" t="s">
        <v>118</v>
      </c>
      <c r="BE717" s="226" t="s">
        <v>103</v>
      </c>
      <c r="BF717" s="226" t="s">
        <v>2067</v>
      </c>
      <c r="BG717" s="257"/>
      <c r="BH717" s="226"/>
      <c r="BI717" s="226"/>
      <c r="BJ717" s="226"/>
      <c r="BK717" s="226"/>
      <c r="BL717" s="226"/>
      <c r="BM717" s="257"/>
      <c r="BN717" s="226"/>
      <c r="BO717" s="226"/>
      <c r="BP717" s="226"/>
      <c r="BQ717" s="226"/>
      <c r="BR717" s="226"/>
      <c r="BS717" s="226"/>
      <c r="BT717" s="226"/>
      <c r="BU717" s="226"/>
      <c r="BV717" s="226"/>
      <c r="BW717" s="226"/>
      <c r="BX717" s="226"/>
      <c r="BY717" s="257"/>
      <c r="BZ717" s="226"/>
      <c r="CA717" s="226"/>
      <c r="CB717" s="226"/>
      <c r="CC717" s="226"/>
      <c r="CD717" s="226"/>
      <c r="CE717" s="226"/>
      <c r="CF717" s="399">
        <f t="shared" ref="CF717" si="445">AI717+AO717+BA717+AU717+BG717+BM717+BY717</f>
        <v>100</v>
      </c>
      <c r="CG717" s="259"/>
      <c r="CH717" s="150" t="s">
        <v>2209</v>
      </c>
      <c r="CI717" s="150">
        <v>95</v>
      </c>
      <c r="CJ717" s="150" t="s">
        <v>514</v>
      </c>
      <c r="CK717" s="158"/>
      <c r="CL717" s="395"/>
      <c r="CM717" s="395"/>
      <c r="CN717" s="395"/>
      <c r="CO717" s="395"/>
      <c r="CP717" s="395"/>
      <c r="CQ717" s="395"/>
      <c r="CR717" s="395"/>
      <c r="CS717" s="395"/>
      <c r="CT717" s="395"/>
      <c r="CU717" s="395"/>
      <c r="CV717" s="395"/>
      <c r="CW717" s="395"/>
      <c r="CX717" s="395"/>
      <c r="CY717" s="395"/>
      <c r="CZ717" s="395"/>
      <c r="DA717" s="395"/>
      <c r="DB717" s="395">
        <v>85</v>
      </c>
      <c r="DC717" s="257">
        <v>15</v>
      </c>
      <c r="DD717" s="395"/>
      <c r="DE717" s="395"/>
      <c r="DF717" s="395"/>
      <c r="DG717" s="395"/>
      <c r="DH717" s="395"/>
      <c r="DI717" s="395"/>
      <c r="DJ717" s="395"/>
      <c r="DK717" s="396">
        <f t="shared" ref="DK717" si="446">SUM(CL717:DJ717)</f>
        <v>100</v>
      </c>
      <c r="DL717" s="259"/>
      <c r="DM717" s="395" t="s">
        <v>696</v>
      </c>
      <c r="DN717" s="395">
        <v>30</v>
      </c>
      <c r="DO717" s="397" t="s">
        <v>1845</v>
      </c>
      <c r="DQ717" s="259"/>
      <c r="DR717" s="397"/>
      <c r="DS717" s="259"/>
      <c r="DT717" s="263" t="s">
        <v>2232</v>
      </c>
      <c r="DU717" s="256"/>
      <c r="DV717" s="256"/>
      <c r="DW717" s="400" t="e">
        <f>VLOOKUP(P717,[3]definitions_list_lookup!$K$30:$L$54,2,0)</f>
        <v>#N/A</v>
      </c>
      <c r="DX717" s="155" t="s">
        <v>2098</v>
      </c>
      <c r="DY717" s="155" t="s">
        <v>2233</v>
      </c>
      <c r="DZ717" s="546"/>
      <c r="EA717" s="104"/>
      <c r="EB717" s="256"/>
      <c r="EC717" s="104"/>
      <c r="ED717" s="229" t="s">
        <v>2517</v>
      </c>
      <c r="EE717" s="401"/>
      <c r="EF717" s="402"/>
      <c r="EG717" s="401"/>
      <c r="EH717" s="403"/>
      <c r="EI717" s="404"/>
      <c r="EJ717" s="405"/>
      <c r="EK717" s="406"/>
      <c r="EL717" s="401"/>
      <c r="EM717" s="403"/>
      <c r="EN717" s="403" t="s">
        <v>1447</v>
      </c>
      <c r="EO717" s="407"/>
      <c r="EP717" s="407"/>
      <c r="EQ717" s="407"/>
      <c r="ER717" s="407"/>
      <c r="ES717" s="407"/>
      <c r="ET717" s="407"/>
      <c r="EU717" s="407"/>
      <c r="EV717" s="408"/>
      <c r="EW717" s="408"/>
      <c r="EX717" s="408"/>
      <c r="EY717" s="408"/>
      <c r="EZ717" s="192" t="e">
        <f t="shared" si="415"/>
        <v>#DIV/0!</v>
      </c>
      <c r="FA717" s="192" t="e">
        <f t="shared" si="416"/>
        <v>#DIV/0!</v>
      </c>
      <c r="FB717" s="192" t="e">
        <f t="shared" si="417"/>
        <v>#DIV/0!</v>
      </c>
      <c r="FC717" s="192" t="e">
        <f t="shared" si="418"/>
        <v>#DIV/0!</v>
      </c>
      <c r="FD717" s="192" t="e">
        <f t="shared" si="419"/>
        <v>#DIV/0!</v>
      </c>
      <c r="FE717" s="193" t="e">
        <f t="shared" si="420"/>
        <v>#DIV/0!</v>
      </c>
      <c r="FF717" s="194" t="e">
        <f t="shared" si="421"/>
        <v>#DIV/0!</v>
      </c>
      <c r="FG717" s="401"/>
      <c r="FH717" s="403"/>
      <c r="FI717" s="778">
        <f t="shared" si="422"/>
        <v>0</v>
      </c>
      <c r="FJ717" s="779" t="e">
        <f t="shared" si="423"/>
        <v>#DIV/0!</v>
      </c>
      <c r="FK717" s="779" t="e">
        <f t="shared" si="424"/>
        <v>#DIV/0!</v>
      </c>
      <c r="FL717" s="780" t="e">
        <f t="shared" si="425"/>
        <v>#DIV/0!</v>
      </c>
      <c r="FM717" s="169" t="e">
        <f t="shared" si="426"/>
        <v>#DIV/0!</v>
      </c>
      <c r="FN717" s="783" t="e">
        <f t="shared" si="427"/>
        <v>#DIV/0!</v>
      </c>
      <c r="FO717" s="226"/>
      <c r="FP717" s="226"/>
      <c r="FQ717" s="226"/>
      <c r="FR717" s="226"/>
      <c r="FS717" s="226"/>
      <c r="FT717" s="226"/>
      <c r="FU717" s="226"/>
      <c r="FV717" s="226"/>
      <c r="FW717" s="226"/>
      <c r="FX717" s="226"/>
      <c r="FY717" s="226"/>
      <c r="FZ717" s="226"/>
      <c r="GA717" s="226"/>
      <c r="GB717" s="226"/>
      <c r="GC717" s="226"/>
      <c r="GD717" s="226"/>
      <c r="GE717" s="226"/>
      <c r="GF717" s="226"/>
      <c r="GG717" s="226"/>
      <c r="GH717" s="226"/>
      <c r="GI717" s="226"/>
      <c r="GJ717" s="226"/>
      <c r="GK717" s="226"/>
      <c r="GL717" s="226"/>
      <c r="GM717" s="226"/>
      <c r="GN717" s="226"/>
      <c r="GO717" s="226"/>
      <c r="GP717" s="226"/>
      <c r="GQ717" s="226"/>
      <c r="GR717" s="226"/>
      <c r="GS717" s="226"/>
      <c r="GT717" s="226"/>
      <c r="GU717" s="226"/>
      <c r="GV717" s="226"/>
      <c r="GW717" s="226"/>
      <c r="GX717" s="226"/>
      <c r="GY717" s="226"/>
      <c r="GZ717" s="226"/>
      <c r="HA717" s="226"/>
      <c r="HB717" s="226"/>
      <c r="HC717" s="226"/>
      <c r="HD717" s="226"/>
      <c r="HE717" s="226"/>
      <c r="HF717" s="226"/>
      <c r="HG717" s="226"/>
      <c r="HH717" s="226"/>
      <c r="HI717" s="226"/>
      <c r="HJ717" s="226"/>
      <c r="HK717" s="226"/>
      <c r="HL717" s="226"/>
      <c r="HM717" s="226"/>
      <c r="HN717" s="226"/>
      <c r="HO717" s="226"/>
      <c r="HP717" s="226"/>
      <c r="HQ717" s="226"/>
      <c r="HR717" s="226"/>
      <c r="HS717" s="226"/>
      <c r="HT717" s="226"/>
      <c r="HU717" s="226"/>
      <c r="HV717" s="226"/>
      <c r="HW717" s="226"/>
      <c r="HX717" s="226"/>
      <c r="HY717" s="226"/>
      <c r="HZ717" s="226"/>
      <c r="IA717" s="226"/>
      <c r="IB717" s="226"/>
      <c r="IC717" s="226"/>
      <c r="ID717" s="226"/>
      <c r="IE717" s="226"/>
      <c r="IF717" s="226"/>
      <c r="IG717" s="226"/>
      <c r="IH717" s="226"/>
      <c r="II717" s="226"/>
      <c r="IJ717" s="226"/>
      <c r="IK717" s="226"/>
      <c r="IL717" s="226"/>
      <c r="IM717" s="226"/>
      <c r="IN717" s="226"/>
      <c r="IO717" s="226"/>
      <c r="IP717" s="226"/>
      <c r="IQ717" s="226"/>
      <c r="IR717" s="226"/>
      <c r="IS717" s="226"/>
      <c r="IT717" s="226"/>
      <c r="IU717" s="226"/>
      <c r="IV717" s="226"/>
      <c r="IW717" s="226"/>
      <c r="IX717" s="226"/>
      <c r="IY717" s="226"/>
      <c r="IZ717" s="226"/>
      <c r="JA717" s="226"/>
      <c r="JB717" s="226"/>
      <c r="JC717" s="226"/>
      <c r="JD717" s="226"/>
      <c r="JE717" s="226"/>
      <c r="JF717" s="226"/>
      <c r="JG717" s="226"/>
      <c r="JH717" s="226"/>
      <c r="JI717" s="226"/>
      <c r="JJ717" s="226"/>
      <c r="JK717" s="226"/>
      <c r="JL717" s="226"/>
      <c r="JM717" s="226"/>
      <c r="JN717" s="226"/>
      <c r="JO717" s="226"/>
      <c r="JP717" s="226"/>
      <c r="JQ717" s="226"/>
      <c r="JR717" s="226"/>
      <c r="JS717" s="226"/>
      <c r="JT717" s="226"/>
      <c r="JU717" s="226"/>
      <c r="JV717" s="226"/>
      <c r="JW717" s="226"/>
      <c r="JX717" s="226"/>
      <c r="JY717" s="226"/>
      <c r="JZ717" s="226"/>
      <c r="KA717" s="226"/>
      <c r="KB717" s="226"/>
      <c r="KC717" s="226"/>
      <c r="KD717" s="226"/>
      <c r="KE717" s="226"/>
      <c r="KF717" s="226"/>
      <c r="KG717" s="226"/>
      <c r="KH717" s="226"/>
      <c r="KI717" s="226"/>
      <c r="KJ717" s="226"/>
      <c r="KK717" s="226"/>
      <c r="KL717" s="226"/>
      <c r="KM717" s="226"/>
      <c r="KN717" s="226"/>
      <c r="KO717" s="226"/>
      <c r="KP717" s="226"/>
      <c r="KQ717" s="226"/>
      <c r="KR717" s="226"/>
      <c r="KS717" s="226"/>
      <c r="KT717" s="226"/>
      <c r="KU717" s="226"/>
      <c r="KV717" s="226"/>
      <c r="KW717" s="226"/>
      <c r="KX717" s="226"/>
      <c r="KY717" s="226"/>
      <c r="KZ717" s="226"/>
      <c r="LA717" s="226"/>
      <c r="LB717" s="226"/>
      <c r="LC717" s="226"/>
      <c r="LD717" s="226"/>
      <c r="LE717" s="226"/>
      <c r="LF717" s="226"/>
      <c r="LG717" s="226"/>
      <c r="LH717" s="226"/>
      <c r="LI717" s="226"/>
      <c r="LJ717" s="226"/>
      <c r="LK717" s="226"/>
      <c r="LL717" s="226"/>
      <c r="LM717" s="226"/>
      <c r="LN717" s="226"/>
      <c r="LO717" s="226"/>
      <c r="LP717" s="226"/>
      <c r="LQ717" s="226"/>
      <c r="LR717" s="226"/>
      <c r="LS717" s="226"/>
      <c r="LT717" s="226"/>
      <c r="LU717" s="226"/>
      <c r="LV717" s="226"/>
      <c r="LW717" s="226"/>
      <c r="LX717" s="226"/>
      <c r="LY717" s="226"/>
      <c r="LZ717" s="226"/>
      <c r="MA717" s="226"/>
      <c r="MB717" s="226"/>
      <c r="MC717" s="226"/>
      <c r="MD717" s="226"/>
      <c r="ME717" s="226"/>
      <c r="MF717" s="226"/>
      <c r="MG717" s="226"/>
      <c r="MH717" s="226"/>
      <c r="MI717" s="226"/>
      <c r="MJ717" s="226"/>
      <c r="MK717" s="226"/>
      <c r="ML717" s="226"/>
      <c r="MM717" s="226"/>
      <c r="MN717" s="226"/>
      <c r="MO717" s="226"/>
      <c r="MP717" s="226"/>
      <c r="MQ717" s="226"/>
      <c r="MR717" s="226"/>
      <c r="MS717" s="226"/>
      <c r="MT717" s="226"/>
      <c r="MU717" s="226"/>
      <c r="MV717" s="226"/>
      <c r="MW717" s="226"/>
      <c r="MX717" s="226"/>
      <c r="MY717" s="226"/>
      <c r="MZ717" s="226"/>
      <c r="NA717" s="226"/>
      <c r="NB717" s="226"/>
      <c r="NC717" s="226"/>
      <c r="ND717" s="226"/>
      <c r="NE717" s="226"/>
      <c r="NF717" s="226"/>
      <c r="NG717" s="226"/>
      <c r="NH717" s="226"/>
      <c r="NI717" s="226"/>
      <c r="NJ717" s="226"/>
      <c r="NK717" s="226"/>
      <c r="NL717" s="226"/>
      <c r="NM717" s="226"/>
      <c r="NN717" s="226"/>
      <c r="NO717" s="226"/>
      <c r="NP717" s="226"/>
      <c r="NQ717" s="226"/>
      <c r="NR717" s="226"/>
      <c r="NS717" s="226"/>
      <c r="NT717" s="226"/>
      <c r="NU717" s="226"/>
      <c r="NV717" s="226"/>
      <c r="NW717" s="226"/>
      <c r="NX717" s="226"/>
      <c r="NY717" s="226"/>
      <c r="NZ717" s="226"/>
      <c r="OA717" s="226"/>
      <c r="OB717" s="226"/>
      <c r="OC717" s="226"/>
      <c r="OD717" s="226"/>
      <c r="OE717" s="226"/>
      <c r="OF717" s="226"/>
      <c r="OG717" s="226"/>
      <c r="OH717" s="226"/>
      <c r="OI717" s="226"/>
      <c r="OJ717" s="226"/>
      <c r="OK717" s="226"/>
      <c r="OL717" s="226"/>
      <c r="OM717" s="226"/>
      <c r="ON717" s="226"/>
      <c r="OO717" s="226"/>
      <c r="OP717" s="226"/>
      <c r="OQ717" s="226"/>
      <c r="OR717" s="226"/>
      <c r="OS717" s="226"/>
      <c r="OT717" s="226"/>
      <c r="OU717" s="226"/>
      <c r="OV717" s="226"/>
      <c r="OW717" s="226"/>
      <c r="OX717" s="226"/>
      <c r="OY717" s="226"/>
      <c r="OZ717" s="226"/>
      <c r="PA717" s="226"/>
      <c r="PB717" s="226"/>
      <c r="PC717" s="226"/>
      <c r="PD717" s="226"/>
      <c r="PE717" s="226"/>
      <c r="PF717" s="226"/>
      <c r="PG717" s="226"/>
      <c r="PH717" s="226"/>
      <c r="PI717" s="226"/>
      <c r="PJ717" s="226"/>
      <c r="PK717" s="226"/>
      <c r="PL717" s="226"/>
      <c r="PM717" s="226"/>
      <c r="PN717" s="226"/>
      <c r="PO717" s="226"/>
      <c r="PP717" s="226"/>
      <c r="PQ717" s="226"/>
      <c r="PR717" s="226"/>
      <c r="PS717" s="226"/>
      <c r="PT717" s="226"/>
      <c r="PU717" s="226"/>
      <c r="PV717" s="226"/>
      <c r="PW717" s="226"/>
      <c r="PX717" s="226"/>
      <c r="PY717" s="226"/>
      <c r="PZ717" s="226"/>
      <c r="QA717" s="226"/>
      <c r="QB717" s="226"/>
      <c r="QC717" s="226"/>
      <c r="QD717" s="226"/>
      <c r="QE717" s="226"/>
      <c r="QF717" s="226"/>
      <c r="QG717" s="226"/>
      <c r="QH717" s="226"/>
      <c r="QI717" s="226"/>
      <c r="QJ717" s="226"/>
      <c r="QK717" s="226"/>
      <c r="QL717" s="226"/>
      <c r="QM717" s="226"/>
      <c r="QN717" s="226"/>
      <c r="QO717" s="226"/>
      <c r="QP717" s="226"/>
      <c r="QQ717" s="226"/>
      <c r="QR717" s="226"/>
      <c r="QS717" s="226"/>
      <c r="QT717" s="226"/>
      <c r="QU717" s="226"/>
      <c r="QV717" s="226"/>
      <c r="QW717" s="226"/>
      <c r="QX717" s="226"/>
      <c r="QY717" s="226"/>
      <c r="QZ717" s="226"/>
      <c r="RA717" s="226"/>
      <c r="RB717" s="226"/>
      <c r="RC717" s="226"/>
      <c r="RD717" s="226"/>
      <c r="RE717" s="226"/>
      <c r="RF717" s="226"/>
      <c r="RG717" s="226"/>
      <c r="RH717" s="226"/>
      <c r="RI717" s="226"/>
      <c r="RJ717" s="226"/>
      <c r="RK717" s="226"/>
      <c r="RL717" s="226"/>
      <c r="RM717" s="226"/>
      <c r="RN717" s="226"/>
      <c r="RO717" s="226"/>
      <c r="RP717" s="226"/>
      <c r="RQ717" s="226"/>
      <c r="RR717" s="226"/>
      <c r="RS717" s="226"/>
      <c r="RT717" s="226"/>
      <c r="RU717" s="226"/>
      <c r="RV717" s="226"/>
      <c r="RW717" s="226"/>
      <c r="RX717" s="226"/>
      <c r="RY717" s="226"/>
      <c r="RZ717" s="226"/>
      <c r="SA717" s="226"/>
      <c r="SB717" s="226"/>
      <c r="SC717" s="226"/>
      <c r="SD717" s="226"/>
      <c r="SE717" s="226"/>
      <c r="SF717" s="226"/>
      <c r="SG717" s="226"/>
      <c r="SH717" s="226"/>
      <c r="SI717" s="226"/>
      <c r="SJ717" s="226"/>
      <c r="SK717" s="226"/>
      <c r="SL717" s="226"/>
      <c r="SM717" s="226"/>
      <c r="SN717" s="226"/>
      <c r="SO717" s="226"/>
      <c r="SP717" s="226"/>
      <c r="SQ717" s="226"/>
      <c r="SR717" s="226"/>
      <c r="SS717" s="226"/>
      <c r="ST717" s="226"/>
      <c r="SU717" s="226"/>
      <c r="SV717" s="226"/>
      <c r="SW717" s="226"/>
      <c r="SX717" s="226"/>
      <c r="SY717" s="226"/>
      <c r="SZ717" s="226"/>
      <c r="TA717" s="226"/>
      <c r="TB717" s="226"/>
      <c r="TC717" s="226"/>
      <c r="TD717" s="226"/>
      <c r="TE717" s="226"/>
      <c r="TF717" s="226"/>
      <c r="TG717" s="226"/>
      <c r="TH717" s="226"/>
      <c r="TI717" s="226"/>
      <c r="TJ717" s="226"/>
      <c r="TK717" s="226"/>
      <c r="TL717" s="226"/>
      <c r="TM717" s="226"/>
      <c r="TN717" s="226"/>
      <c r="TO717" s="226"/>
      <c r="TP717" s="226"/>
      <c r="TQ717" s="226"/>
      <c r="TR717" s="226"/>
      <c r="TS717" s="226"/>
      <c r="TT717" s="226"/>
      <c r="TU717" s="226"/>
      <c r="TV717" s="226"/>
      <c r="TW717" s="226"/>
      <c r="TX717" s="226"/>
      <c r="TY717" s="226"/>
      <c r="TZ717" s="226"/>
      <c r="UA717" s="226"/>
      <c r="UB717" s="226"/>
      <c r="UC717" s="226"/>
      <c r="UD717" s="226"/>
      <c r="UE717" s="226"/>
      <c r="UF717" s="226"/>
      <c r="UG717" s="226"/>
      <c r="UH717" s="226"/>
      <c r="UI717" s="226"/>
      <c r="UJ717" s="226"/>
      <c r="UK717" s="226"/>
      <c r="UL717" s="226"/>
      <c r="UM717" s="226"/>
      <c r="UN717" s="226"/>
      <c r="UO717" s="226"/>
      <c r="UP717" s="226"/>
      <c r="UQ717" s="226"/>
      <c r="UR717" s="226"/>
      <c r="US717" s="226"/>
      <c r="UT717" s="226"/>
      <c r="UU717" s="226"/>
      <c r="UV717" s="226"/>
      <c r="UW717" s="226"/>
      <c r="UX717" s="226"/>
      <c r="UY717" s="226"/>
      <c r="UZ717" s="226"/>
      <c r="VA717" s="226"/>
      <c r="VB717" s="226"/>
      <c r="VC717" s="226"/>
      <c r="VD717" s="226"/>
      <c r="VE717" s="226"/>
      <c r="VF717" s="226"/>
      <c r="VG717" s="226"/>
      <c r="VH717" s="226"/>
      <c r="VI717" s="226"/>
      <c r="VJ717" s="226"/>
      <c r="VK717" s="226"/>
      <c r="VL717" s="226"/>
      <c r="VM717" s="226"/>
      <c r="VN717" s="226"/>
      <c r="VO717" s="226"/>
      <c r="VP717" s="226"/>
      <c r="VQ717" s="226"/>
      <c r="VR717" s="226"/>
      <c r="VS717" s="226"/>
      <c r="VT717" s="226"/>
      <c r="VU717" s="226"/>
      <c r="VV717" s="226"/>
      <c r="VW717" s="226"/>
      <c r="VX717" s="226"/>
      <c r="VY717" s="226"/>
      <c r="VZ717" s="226"/>
      <c r="WA717" s="226"/>
      <c r="WB717" s="226"/>
      <c r="WC717" s="226"/>
      <c r="WD717" s="226"/>
      <c r="WE717" s="226"/>
      <c r="WF717" s="226"/>
      <c r="WG717" s="226"/>
      <c r="WH717" s="226"/>
      <c r="WI717" s="226"/>
      <c r="WJ717" s="226"/>
      <c r="WK717" s="226"/>
      <c r="WL717" s="226"/>
      <c r="WM717" s="226"/>
      <c r="WN717" s="226"/>
      <c r="WO717" s="226"/>
      <c r="WP717" s="226"/>
      <c r="WQ717" s="226"/>
      <c r="WR717" s="226"/>
      <c r="WS717" s="226"/>
      <c r="WT717" s="226"/>
      <c r="WU717" s="226"/>
      <c r="WV717" s="226"/>
      <c r="WW717" s="226"/>
      <c r="WX717" s="226"/>
      <c r="WY717" s="226"/>
      <c r="WZ717" s="226"/>
      <c r="XA717" s="226"/>
      <c r="XB717" s="226"/>
      <c r="XC717" s="226"/>
      <c r="XD717" s="226"/>
      <c r="XE717" s="226"/>
      <c r="XF717" s="226"/>
      <c r="XG717" s="226"/>
      <c r="XH717" s="226"/>
      <c r="XI717" s="226"/>
      <c r="XJ717" s="226"/>
      <c r="XK717" s="226"/>
      <c r="XL717" s="226"/>
      <c r="XM717" s="226"/>
      <c r="XN717" s="226"/>
      <c r="XO717" s="226"/>
      <c r="XP717" s="226"/>
      <c r="XQ717" s="226"/>
      <c r="XR717" s="226"/>
      <c r="XS717" s="226"/>
      <c r="XT717" s="226"/>
      <c r="XU717" s="226"/>
      <c r="XV717" s="226"/>
      <c r="XW717" s="226"/>
      <c r="XX717" s="226"/>
      <c r="XY717" s="226"/>
      <c r="XZ717" s="226"/>
      <c r="YA717" s="226"/>
      <c r="YB717" s="226"/>
      <c r="YC717" s="226"/>
      <c r="YD717" s="226"/>
      <c r="YE717" s="226"/>
      <c r="YF717" s="226"/>
      <c r="YG717" s="226"/>
      <c r="YH717" s="226"/>
      <c r="YI717" s="226"/>
      <c r="YJ717" s="226"/>
      <c r="YK717" s="226"/>
      <c r="YL717" s="226"/>
      <c r="YM717" s="226"/>
      <c r="YN717" s="226"/>
      <c r="YO717" s="226"/>
      <c r="YP717" s="226"/>
      <c r="YQ717" s="226"/>
      <c r="YR717" s="226"/>
      <c r="YS717" s="226"/>
      <c r="YT717" s="226"/>
      <c r="YU717" s="226"/>
      <c r="YV717" s="226"/>
      <c r="YW717" s="226"/>
      <c r="YX717" s="226"/>
      <c r="YY717" s="226"/>
      <c r="YZ717" s="226"/>
      <c r="ZA717" s="226"/>
      <c r="ZB717" s="226"/>
      <c r="ZC717" s="226"/>
      <c r="ZD717" s="226"/>
      <c r="ZE717" s="226"/>
      <c r="ZF717" s="226"/>
      <c r="ZG717" s="226"/>
      <c r="ZH717" s="226"/>
      <c r="ZI717" s="226"/>
      <c r="ZJ717" s="226"/>
      <c r="ZK717" s="226"/>
      <c r="ZL717" s="226"/>
      <c r="ZM717" s="226"/>
      <c r="ZN717" s="226"/>
      <c r="ZO717" s="226"/>
      <c r="ZP717" s="226"/>
      <c r="ZQ717" s="226"/>
      <c r="ZR717" s="226"/>
      <c r="ZS717" s="226"/>
      <c r="ZT717" s="226"/>
      <c r="ZU717" s="226"/>
      <c r="ZV717" s="226"/>
      <c r="ZW717" s="226"/>
      <c r="ZX717" s="226"/>
      <c r="ZY717" s="226"/>
      <c r="ZZ717" s="226"/>
      <c r="AAA717" s="226"/>
      <c r="AAB717" s="226"/>
      <c r="AAC717" s="226"/>
      <c r="AAD717" s="226"/>
      <c r="AAE717" s="226"/>
      <c r="AAF717" s="226"/>
      <c r="AAG717" s="226"/>
      <c r="AAH717" s="226"/>
      <c r="AAI717" s="226"/>
      <c r="AAJ717" s="226"/>
      <c r="AAK717" s="226"/>
      <c r="AAL717" s="226"/>
      <c r="AAM717" s="226"/>
      <c r="AAN717" s="226"/>
      <c r="AAO717" s="226"/>
      <c r="AAP717" s="226"/>
      <c r="AAQ717" s="226"/>
      <c r="AAR717" s="226"/>
      <c r="AAS717" s="226"/>
      <c r="AAT717" s="226"/>
      <c r="AAU717" s="226"/>
      <c r="AAV717" s="226"/>
      <c r="AAW717" s="226"/>
      <c r="AAX717" s="226"/>
      <c r="AAY717" s="226"/>
      <c r="AAZ717" s="226"/>
      <c r="ABA717" s="226"/>
      <c r="ABB717" s="226"/>
      <c r="ABC717" s="226"/>
      <c r="ABD717" s="226"/>
      <c r="ABE717" s="226"/>
      <c r="ABF717" s="226"/>
      <c r="ABG717" s="226"/>
      <c r="ABH717" s="226"/>
      <c r="ABI717" s="226"/>
      <c r="ABJ717" s="226"/>
      <c r="ABK717" s="226"/>
      <c r="ABL717" s="226"/>
      <c r="ABM717" s="226"/>
      <c r="ABN717" s="226"/>
      <c r="ABO717" s="226"/>
      <c r="ABP717" s="226"/>
      <c r="ABQ717" s="226"/>
      <c r="ABR717" s="226"/>
      <c r="ABS717" s="226"/>
      <c r="ABT717" s="226"/>
      <c r="ABU717" s="226"/>
      <c r="ABV717" s="226"/>
      <c r="ABW717" s="226"/>
      <c r="ABX717" s="226"/>
      <c r="ABY717" s="226"/>
      <c r="ABZ717" s="226"/>
      <c r="ACA717" s="226"/>
      <c r="ACB717" s="226"/>
      <c r="ACC717" s="226"/>
      <c r="ACD717" s="226"/>
      <c r="ACE717" s="226"/>
      <c r="ACF717" s="226"/>
      <c r="ACG717" s="226"/>
      <c r="ACH717" s="226"/>
      <c r="ACI717" s="226"/>
      <c r="ACJ717" s="226"/>
      <c r="ACK717" s="226"/>
      <c r="ACL717" s="226"/>
      <c r="ACM717" s="226"/>
      <c r="ACN717" s="226"/>
      <c r="ACO717" s="226"/>
      <c r="ACP717" s="226"/>
      <c r="ACQ717" s="226"/>
      <c r="ACR717" s="226"/>
      <c r="ACS717" s="226"/>
      <c r="ACT717" s="226"/>
      <c r="ACU717" s="226"/>
      <c r="ACV717" s="226"/>
      <c r="ACW717" s="226"/>
      <c r="ACX717" s="226"/>
      <c r="ACY717" s="226"/>
      <c r="ACZ717" s="226"/>
      <c r="ADA717" s="226"/>
      <c r="ADB717" s="226"/>
      <c r="ADC717" s="226"/>
      <c r="ADD717" s="226"/>
      <c r="ADE717" s="226"/>
      <c r="ADF717" s="226"/>
      <c r="ADG717" s="226"/>
      <c r="ADH717" s="226"/>
      <c r="ADI717" s="226"/>
      <c r="ADJ717" s="226"/>
      <c r="ADK717" s="226"/>
      <c r="ADL717" s="226"/>
      <c r="ADM717" s="226"/>
      <c r="ADN717" s="226"/>
      <c r="ADO717" s="226"/>
      <c r="ADP717" s="226"/>
      <c r="ADQ717" s="226"/>
      <c r="ADR717" s="226"/>
      <c r="ADS717" s="226"/>
      <c r="ADT717" s="226"/>
      <c r="ADU717" s="226"/>
      <c r="ADV717" s="226"/>
      <c r="ADW717" s="226"/>
      <c r="ADX717" s="226"/>
      <c r="ADY717" s="226"/>
      <c r="ADZ717" s="226"/>
      <c r="AEA717" s="226"/>
      <c r="AEB717" s="226"/>
      <c r="AEC717" s="226"/>
      <c r="AED717" s="226"/>
      <c r="AEE717" s="226"/>
      <c r="AEF717" s="226"/>
      <c r="AEG717" s="226"/>
      <c r="AEH717" s="226"/>
      <c r="AEI717" s="226"/>
      <c r="AEJ717" s="226"/>
      <c r="AEK717" s="226"/>
      <c r="AEL717" s="226"/>
      <c r="AEM717" s="226"/>
      <c r="AEN717" s="226"/>
      <c r="AEO717" s="226"/>
      <c r="AEP717" s="226"/>
      <c r="AEQ717" s="226"/>
      <c r="AER717" s="226"/>
      <c r="AES717" s="226"/>
      <c r="AET717" s="226"/>
      <c r="AEU717" s="226"/>
      <c r="AEV717" s="226"/>
      <c r="AEW717" s="226"/>
      <c r="AEX717" s="226"/>
      <c r="AEY717" s="226"/>
      <c r="AEZ717" s="226"/>
      <c r="AFA717" s="226"/>
      <c r="AFB717" s="226"/>
      <c r="AFC717" s="226"/>
      <c r="AFD717" s="226"/>
      <c r="AFE717" s="226"/>
      <c r="AFF717" s="226"/>
      <c r="AFG717" s="226"/>
      <c r="AFH717" s="226"/>
      <c r="AFI717" s="226"/>
      <c r="AFJ717" s="226"/>
      <c r="AFK717" s="226"/>
      <c r="AFL717" s="226"/>
      <c r="AFM717" s="226"/>
      <c r="AFN717" s="226"/>
      <c r="AFO717" s="226"/>
      <c r="AFP717" s="226"/>
      <c r="AFQ717" s="226"/>
      <c r="AFR717" s="226"/>
      <c r="AFS717" s="226"/>
      <c r="AFT717" s="226"/>
      <c r="AFU717" s="226"/>
      <c r="AFV717" s="226"/>
      <c r="AFW717" s="226"/>
      <c r="AFX717" s="226"/>
      <c r="AFY717" s="226"/>
      <c r="AFZ717" s="226"/>
      <c r="AGA717" s="226"/>
      <c r="AGB717" s="226"/>
      <c r="AGC717" s="226"/>
      <c r="AGD717" s="226"/>
      <c r="AGE717" s="226"/>
      <c r="AGF717" s="226"/>
      <c r="AGG717" s="226"/>
      <c r="AGH717" s="226"/>
      <c r="AGI717" s="226"/>
      <c r="AGJ717" s="226"/>
      <c r="AGK717" s="226"/>
      <c r="AGL717" s="226"/>
      <c r="AGM717" s="226"/>
      <c r="AGN717" s="226"/>
      <c r="AGO717" s="226"/>
      <c r="AGP717" s="226"/>
      <c r="AGQ717" s="226"/>
      <c r="AGR717" s="226"/>
      <c r="AGS717" s="226"/>
      <c r="AGT717" s="226"/>
      <c r="AGU717" s="226"/>
      <c r="AGV717" s="226"/>
      <c r="AGW717" s="226"/>
      <c r="AGX717" s="226"/>
      <c r="AGY717" s="226"/>
      <c r="AGZ717" s="226"/>
      <c r="AHA717" s="226"/>
      <c r="AHB717" s="226"/>
      <c r="AHC717" s="226"/>
      <c r="AHD717" s="226"/>
      <c r="AHE717" s="226"/>
      <c r="AHF717" s="226"/>
      <c r="AHG717" s="226"/>
      <c r="AHH717" s="226"/>
      <c r="AHI717" s="226"/>
      <c r="AHJ717" s="226"/>
      <c r="AHK717" s="226"/>
      <c r="AHL717" s="226"/>
      <c r="AHM717" s="226"/>
      <c r="AHN717" s="226"/>
      <c r="AHO717" s="226"/>
      <c r="AHP717" s="226"/>
      <c r="AHQ717" s="226"/>
      <c r="AHR717" s="226"/>
      <c r="AHS717" s="226"/>
      <c r="AHT717" s="226"/>
      <c r="AHU717" s="226"/>
      <c r="AHV717" s="226"/>
      <c r="AHW717" s="226"/>
      <c r="AHX717" s="226"/>
      <c r="AHY717" s="226"/>
      <c r="AHZ717" s="226"/>
      <c r="AIA717" s="226"/>
      <c r="AIB717" s="226"/>
      <c r="AIC717" s="226"/>
      <c r="AID717" s="226"/>
      <c r="AIE717" s="226"/>
      <c r="AIF717" s="226"/>
      <c r="AIG717" s="226"/>
      <c r="AIH717" s="226"/>
      <c r="AII717" s="226"/>
      <c r="AIJ717" s="226"/>
      <c r="AIK717" s="226"/>
      <c r="AIL717" s="226"/>
      <c r="AIM717" s="226"/>
      <c r="AIN717" s="226"/>
      <c r="AIO717" s="226"/>
      <c r="AIP717" s="226"/>
      <c r="AIQ717" s="226"/>
      <c r="AIR717" s="226"/>
      <c r="AIS717" s="226"/>
      <c r="AIT717" s="226"/>
      <c r="AIU717" s="226"/>
      <c r="AIV717" s="226"/>
      <c r="AIW717" s="226"/>
      <c r="AIX717" s="226"/>
      <c r="AIY717" s="226"/>
      <c r="AIZ717" s="226"/>
      <c r="AJA717" s="226"/>
      <c r="AJB717" s="226"/>
      <c r="AJC717" s="226"/>
      <c r="AJD717" s="226"/>
      <c r="AJE717" s="226"/>
      <c r="AJF717" s="226"/>
      <c r="AJG717" s="226"/>
      <c r="AJH717" s="226"/>
      <c r="AJI717" s="226"/>
      <c r="AJJ717" s="226"/>
      <c r="AJK717" s="226"/>
      <c r="AJL717" s="226"/>
      <c r="AJM717" s="226"/>
      <c r="AJN717" s="226"/>
      <c r="AJO717" s="226"/>
      <c r="AJP717" s="226"/>
      <c r="AJQ717" s="226"/>
      <c r="AJR717" s="226"/>
      <c r="AJS717" s="226"/>
      <c r="AJT717" s="226"/>
      <c r="AJU717" s="226"/>
      <c r="AJV717" s="226"/>
      <c r="AJW717" s="226"/>
      <c r="AJX717" s="226"/>
      <c r="AJY717" s="226"/>
      <c r="AJZ717" s="226"/>
      <c r="AKA717" s="226"/>
      <c r="AKB717" s="226"/>
      <c r="AKC717" s="226"/>
      <c r="AKD717" s="226"/>
      <c r="AKE717" s="226"/>
      <c r="AKF717" s="226"/>
      <c r="AKG717" s="226"/>
      <c r="AKH717" s="226"/>
      <c r="AKI717" s="226"/>
      <c r="AKJ717" s="226"/>
      <c r="AKK717" s="226"/>
      <c r="AKL717" s="226"/>
      <c r="AKM717" s="226"/>
      <c r="AKN717" s="226"/>
      <c r="AKO717" s="226"/>
      <c r="AKP717" s="226"/>
      <c r="AKQ717" s="226"/>
      <c r="AKR717" s="226"/>
      <c r="AKS717" s="226"/>
      <c r="AKT717" s="226"/>
      <c r="AKU717" s="226"/>
      <c r="AKV717" s="226"/>
      <c r="AKW717" s="226"/>
      <c r="AKX717" s="226"/>
      <c r="AKY717" s="226"/>
      <c r="AKZ717" s="226"/>
      <c r="ALA717" s="226"/>
      <c r="ALB717" s="226"/>
      <c r="ALC717" s="226"/>
      <c r="ALD717" s="226"/>
      <c r="ALE717" s="226"/>
      <c r="ALF717" s="226"/>
      <c r="ALG717" s="226"/>
      <c r="ALH717" s="226"/>
      <c r="ALI717" s="226"/>
      <c r="ALJ717" s="226"/>
      <c r="ALK717" s="226"/>
      <c r="ALL717" s="226"/>
      <c r="ALM717" s="226"/>
      <c r="ALN717" s="226"/>
      <c r="ALO717" s="226"/>
      <c r="ALP717" s="226"/>
      <c r="ALQ717" s="226"/>
      <c r="ALR717" s="226"/>
      <c r="ALS717" s="226"/>
      <c r="ALT717" s="226"/>
      <c r="ALU717" s="226"/>
      <c r="ALV717" s="226"/>
      <c r="ALW717" s="226"/>
      <c r="ALX717" s="226"/>
      <c r="ALY717" s="226"/>
      <c r="ALZ717" s="226"/>
      <c r="AMA717" s="226"/>
      <c r="AMB717" s="226"/>
      <c r="AMC717" s="226"/>
      <c r="AMD717" s="226"/>
      <c r="AME717" s="226"/>
      <c r="AMF717" s="226"/>
      <c r="AMG717" s="226"/>
      <c r="AMH717" s="226"/>
      <c r="AMI717" s="226"/>
      <c r="AMJ717" s="226"/>
      <c r="AMK717" s="226"/>
      <c r="AML717" s="226"/>
      <c r="AMM717" s="226"/>
      <c r="AMN717" s="226"/>
      <c r="AMO717" s="226"/>
      <c r="AMP717" s="226"/>
      <c r="AMQ717" s="226"/>
      <c r="AMR717" s="226"/>
      <c r="AMS717" s="226"/>
      <c r="AMT717" s="226"/>
      <c r="AMU717" s="226"/>
      <c r="AMV717" s="226"/>
      <c r="AMW717" s="226"/>
      <c r="AMX717" s="226"/>
    </row>
    <row r="718" spans="1:1038" s="398" customFormat="1" ht="18" customHeight="1">
      <c r="A718" s="548"/>
      <c r="B718" s="543"/>
      <c r="C718" s="226"/>
      <c r="D718" s="225"/>
      <c r="E718" s="226">
        <v>90</v>
      </c>
      <c r="F718" s="226">
        <v>4</v>
      </c>
      <c r="G718" s="391" t="str">
        <f t="shared" si="441"/>
        <v>90-4</v>
      </c>
      <c r="H718" s="226">
        <v>33.5</v>
      </c>
      <c r="I718" s="226">
        <v>34</v>
      </c>
      <c r="J718" s="544"/>
      <c r="K718" s="545"/>
      <c r="L718" s="171">
        <f>(VLOOKUP($G718,Depth_Lookup!$A$3:$J$410,10,FALSE))+(H718/100)</f>
        <v>233.51000000000002</v>
      </c>
      <c r="M718" s="171">
        <f>(VLOOKUP($G718,Depth_Lookup!$A$3:$J$410,10,FALSE))+(I718/100)</f>
        <v>233.51500000000001</v>
      </c>
      <c r="N718" s="232"/>
      <c r="O718" s="226"/>
      <c r="P718" s="226"/>
      <c r="Q718" s="226"/>
      <c r="R718" s="391" t="s">
        <v>2380</v>
      </c>
      <c r="S718" s="226"/>
      <c r="T718" s="226"/>
      <c r="U718" s="226"/>
      <c r="V718" s="226"/>
      <c r="W718" s="226"/>
      <c r="X718" s="392"/>
      <c r="Y718" s="226"/>
      <c r="Z718" s="226"/>
      <c r="AA718" s="226"/>
      <c r="AB718" s="226"/>
      <c r="AC718" s="226"/>
      <c r="AD718" s="226"/>
      <c r="AE718" s="393"/>
      <c r="AF718" s="391"/>
      <c r="AG718" s="394"/>
      <c r="AH718" s="226"/>
      <c r="AI718" s="257"/>
      <c r="AJ718" s="226"/>
      <c r="AK718" s="226"/>
      <c r="AL718" s="226"/>
      <c r="AM718" s="226"/>
      <c r="AN718" s="226"/>
      <c r="AO718" s="257"/>
      <c r="AP718" s="226"/>
      <c r="AQ718" s="226"/>
      <c r="AR718" s="226"/>
      <c r="AS718" s="226"/>
      <c r="AT718" s="226"/>
      <c r="AU718" s="257"/>
      <c r="AV718" s="226"/>
      <c r="AW718" s="226"/>
      <c r="AX718" s="226"/>
      <c r="AY718" s="226"/>
      <c r="AZ718" s="226"/>
      <c r="BA718" s="257"/>
      <c r="BB718" s="226"/>
      <c r="BC718" s="226"/>
      <c r="BD718" s="226"/>
      <c r="BE718" s="226"/>
      <c r="BF718" s="226"/>
      <c r="BG718" s="257"/>
      <c r="BH718" s="226"/>
      <c r="BI718" s="226"/>
      <c r="BJ718" s="226"/>
      <c r="BK718" s="226"/>
      <c r="BL718" s="226"/>
      <c r="BM718" s="257"/>
      <c r="BN718" s="226"/>
      <c r="BO718" s="226"/>
      <c r="BP718" s="226"/>
      <c r="BQ718" s="226"/>
      <c r="BR718" s="226"/>
      <c r="BS718" s="226"/>
      <c r="BT718" s="226"/>
      <c r="BU718" s="226"/>
      <c r="BV718" s="226"/>
      <c r="BW718" s="226"/>
      <c r="BX718" s="226"/>
      <c r="BY718" s="257"/>
      <c r="BZ718" s="226"/>
      <c r="CA718" s="226"/>
      <c r="CB718" s="226"/>
      <c r="CC718" s="226"/>
      <c r="CD718" s="226"/>
      <c r="CE718" s="226"/>
      <c r="CF718" s="399"/>
      <c r="CG718" s="259"/>
      <c r="CH718" s="150"/>
      <c r="CI718" s="150"/>
      <c r="CJ718" s="150"/>
      <c r="CK718" s="158"/>
      <c r="CL718" s="395"/>
      <c r="CM718" s="395"/>
      <c r="CN718" s="395"/>
      <c r="CO718" s="395"/>
      <c r="CP718" s="395"/>
      <c r="CQ718" s="395"/>
      <c r="CR718" s="395"/>
      <c r="CS718" s="395"/>
      <c r="CT718" s="395"/>
      <c r="CU718" s="395"/>
      <c r="CV718" s="395"/>
      <c r="CW718" s="395"/>
      <c r="CX718" s="395"/>
      <c r="CY718" s="395"/>
      <c r="CZ718" s="395"/>
      <c r="DA718" s="395"/>
      <c r="DB718" s="395"/>
      <c r="DC718" s="257"/>
      <c r="DD718" s="395"/>
      <c r="DE718" s="395"/>
      <c r="DF718" s="395"/>
      <c r="DG718" s="395"/>
      <c r="DH718" s="395"/>
      <c r="DI718" s="395"/>
      <c r="DJ718" s="395"/>
      <c r="DK718" s="396"/>
      <c r="DL718" s="259"/>
      <c r="DM718" s="395"/>
      <c r="DN718" s="395"/>
      <c r="DO718" s="397"/>
      <c r="DQ718" s="259"/>
      <c r="DR718" s="397"/>
      <c r="DS718" s="259"/>
      <c r="DT718" s="263"/>
      <c r="DU718" s="256"/>
      <c r="DV718" s="256"/>
      <c r="DW718" s="400"/>
      <c r="DX718" s="155"/>
      <c r="DY718" s="155"/>
      <c r="DZ718" s="546"/>
      <c r="EA718" s="104"/>
      <c r="EB718" s="256"/>
      <c r="EC718" s="104"/>
      <c r="ED718" s="229" t="s">
        <v>2517</v>
      </c>
      <c r="EE718" s="401"/>
      <c r="EF718" s="402"/>
      <c r="EG718" s="401"/>
      <c r="EH718" s="403"/>
      <c r="EI718" s="404"/>
      <c r="EJ718" s="405"/>
      <c r="EK718" s="406"/>
      <c r="EL718" s="401"/>
      <c r="EM718" s="403"/>
      <c r="EN718" s="403" t="s">
        <v>2385</v>
      </c>
      <c r="EO718" s="407">
        <v>0.5</v>
      </c>
      <c r="EP718" s="407" t="s">
        <v>2051</v>
      </c>
      <c r="EQ718" s="407"/>
      <c r="ER718" s="407"/>
      <c r="ES718" s="407"/>
      <c r="ET718" s="407"/>
      <c r="EU718" s="407"/>
      <c r="EV718" s="408">
        <v>5</v>
      </c>
      <c r="EW718" s="408">
        <v>90</v>
      </c>
      <c r="EX718" s="408">
        <v>20</v>
      </c>
      <c r="EY718" s="408">
        <v>180</v>
      </c>
      <c r="EZ718" s="192">
        <f t="shared" si="415"/>
        <v>-13.515945856241217</v>
      </c>
      <c r="FA718" s="192">
        <f t="shared" si="416"/>
        <v>346.48405414375878</v>
      </c>
      <c r="FB718" s="192">
        <f t="shared" si="417"/>
        <v>69.477238404313752</v>
      </c>
      <c r="FC718" s="192">
        <f t="shared" si="418"/>
        <v>76.484054143758783</v>
      </c>
      <c r="FD718" s="192">
        <f t="shared" si="419"/>
        <v>20.522761595686248</v>
      </c>
      <c r="FE718" s="193">
        <f t="shared" si="420"/>
        <v>166.48405414375878</v>
      </c>
      <c r="FF718" s="194">
        <f t="shared" si="421"/>
        <v>20.522761595686248</v>
      </c>
      <c r="FG718" s="401"/>
      <c r="FH718" s="403"/>
      <c r="FI718" s="778">
        <f t="shared" si="422"/>
        <v>0.5</v>
      </c>
      <c r="FJ718" s="779">
        <f t="shared" si="423"/>
        <v>20.522761595686248</v>
      </c>
      <c r="FK718" s="779">
        <f t="shared" si="424"/>
        <v>69.477238404313752</v>
      </c>
      <c r="FL718" s="780">
        <f t="shared" si="425"/>
        <v>1.2126065653483262</v>
      </c>
      <c r="FM718" s="169">
        <f t="shared" si="426"/>
        <v>0.93653299027859949</v>
      </c>
      <c r="FN718" s="783">
        <f t="shared" si="427"/>
        <v>0.46826649513929974</v>
      </c>
      <c r="FO718" s="226"/>
      <c r="FP718" s="226"/>
      <c r="FQ718" s="226"/>
      <c r="FR718" s="226"/>
      <c r="FS718" s="226"/>
      <c r="FT718" s="226"/>
      <c r="FU718" s="226"/>
      <c r="FV718" s="226"/>
      <c r="FW718" s="226"/>
      <c r="FX718" s="226"/>
      <c r="FY718" s="226"/>
      <c r="FZ718" s="226"/>
      <c r="GA718" s="226"/>
      <c r="GB718" s="226"/>
      <c r="GC718" s="226"/>
      <c r="GD718" s="226"/>
      <c r="GE718" s="226"/>
      <c r="GF718" s="226"/>
      <c r="GG718" s="226"/>
      <c r="GH718" s="226"/>
      <c r="GI718" s="226"/>
      <c r="GJ718" s="226"/>
      <c r="GK718" s="226"/>
      <c r="GL718" s="226"/>
      <c r="GM718" s="226"/>
      <c r="GN718" s="226"/>
      <c r="GO718" s="226"/>
      <c r="GP718" s="226"/>
      <c r="GQ718" s="226"/>
      <c r="GR718" s="226"/>
      <c r="GS718" s="226"/>
      <c r="GT718" s="226"/>
      <c r="GU718" s="226"/>
      <c r="GV718" s="226"/>
      <c r="GW718" s="226"/>
      <c r="GX718" s="226"/>
      <c r="GY718" s="226"/>
      <c r="GZ718" s="226"/>
      <c r="HA718" s="226"/>
      <c r="HB718" s="226"/>
      <c r="HC718" s="226"/>
      <c r="HD718" s="226"/>
      <c r="HE718" s="226"/>
      <c r="HF718" s="226"/>
      <c r="HG718" s="226"/>
      <c r="HH718" s="226"/>
      <c r="HI718" s="226"/>
      <c r="HJ718" s="226"/>
      <c r="HK718" s="226"/>
      <c r="HL718" s="226"/>
      <c r="HM718" s="226"/>
      <c r="HN718" s="226"/>
      <c r="HO718" s="226"/>
      <c r="HP718" s="226"/>
      <c r="HQ718" s="226"/>
      <c r="HR718" s="226"/>
      <c r="HS718" s="226"/>
      <c r="HT718" s="226"/>
      <c r="HU718" s="226"/>
      <c r="HV718" s="226"/>
      <c r="HW718" s="226"/>
      <c r="HX718" s="226"/>
      <c r="HY718" s="226"/>
      <c r="HZ718" s="226"/>
      <c r="IA718" s="226"/>
      <c r="IB718" s="226"/>
      <c r="IC718" s="226"/>
      <c r="ID718" s="226"/>
      <c r="IE718" s="226"/>
      <c r="IF718" s="226"/>
      <c r="IG718" s="226"/>
      <c r="IH718" s="226"/>
      <c r="II718" s="226"/>
      <c r="IJ718" s="226"/>
      <c r="IK718" s="226"/>
      <c r="IL718" s="226"/>
      <c r="IM718" s="226"/>
      <c r="IN718" s="226"/>
      <c r="IO718" s="226"/>
      <c r="IP718" s="226"/>
      <c r="IQ718" s="226"/>
      <c r="IR718" s="226"/>
      <c r="IS718" s="226"/>
      <c r="IT718" s="226"/>
      <c r="IU718" s="226"/>
      <c r="IV718" s="226"/>
      <c r="IW718" s="226"/>
      <c r="IX718" s="226"/>
      <c r="IY718" s="226"/>
      <c r="IZ718" s="226"/>
      <c r="JA718" s="226"/>
      <c r="JB718" s="226"/>
      <c r="JC718" s="226"/>
      <c r="JD718" s="226"/>
      <c r="JE718" s="226"/>
      <c r="JF718" s="226"/>
      <c r="JG718" s="226"/>
      <c r="JH718" s="226"/>
      <c r="JI718" s="226"/>
      <c r="JJ718" s="226"/>
      <c r="JK718" s="226"/>
      <c r="JL718" s="226"/>
      <c r="JM718" s="226"/>
      <c r="JN718" s="226"/>
      <c r="JO718" s="226"/>
      <c r="JP718" s="226"/>
      <c r="JQ718" s="226"/>
      <c r="JR718" s="226"/>
      <c r="JS718" s="226"/>
      <c r="JT718" s="226"/>
      <c r="JU718" s="226"/>
      <c r="JV718" s="226"/>
      <c r="JW718" s="226"/>
      <c r="JX718" s="226"/>
      <c r="JY718" s="226"/>
      <c r="JZ718" s="226"/>
      <c r="KA718" s="226"/>
      <c r="KB718" s="226"/>
      <c r="KC718" s="226"/>
      <c r="KD718" s="226"/>
      <c r="KE718" s="226"/>
      <c r="KF718" s="226"/>
      <c r="KG718" s="226"/>
      <c r="KH718" s="226"/>
      <c r="KI718" s="226"/>
      <c r="KJ718" s="226"/>
      <c r="KK718" s="226"/>
      <c r="KL718" s="226"/>
      <c r="KM718" s="226"/>
      <c r="KN718" s="226"/>
      <c r="KO718" s="226"/>
      <c r="KP718" s="226"/>
      <c r="KQ718" s="226"/>
      <c r="KR718" s="226"/>
      <c r="KS718" s="226"/>
      <c r="KT718" s="226"/>
      <c r="KU718" s="226"/>
      <c r="KV718" s="226"/>
      <c r="KW718" s="226"/>
      <c r="KX718" s="226"/>
      <c r="KY718" s="226"/>
      <c r="KZ718" s="226"/>
      <c r="LA718" s="226"/>
      <c r="LB718" s="226"/>
      <c r="LC718" s="226"/>
      <c r="LD718" s="226"/>
      <c r="LE718" s="226"/>
      <c r="LF718" s="226"/>
      <c r="LG718" s="226"/>
      <c r="LH718" s="226"/>
      <c r="LI718" s="226"/>
      <c r="LJ718" s="226"/>
      <c r="LK718" s="226"/>
      <c r="LL718" s="226"/>
      <c r="LM718" s="226"/>
      <c r="LN718" s="226"/>
      <c r="LO718" s="226"/>
      <c r="LP718" s="226"/>
      <c r="LQ718" s="226"/>
      <c r="LR718" s="226"/>
      <c r="LS718" s="226"/>
      <c r="LT718" s="226"/>
      <c r="LU718" s="226"/>
      <c r="LV718" s="226"/>
      <c r="LW718" s="226"/>
      <c r="LX718" s="226"/>
      <c r="LY718" s="226"/>
      <c r="LZ718" s="226"/>
      <c r="MA718" s="226"/>
      <c r="MB718" s="226"/>
      <c r="MC718" s="226"/>
      <c r="MD718" s="226"/>
      <c r="ME718" s="226"/>
      <c r="MF718" s="226"/>
      <c r="MG718" s="226"/>
      <c r="MH718" s="226"/>
      <c r="MI718" s="226"/>
      <c r="MJ718" s="226"/>
      <c r="MK718" s="226"/>
      <c r="ML718" s="226"/>
      <c r="MM718" s="226"/>
      <c r="MN718" s="226"/>
      <c r="MO718" s="226"/>
      <c r="MP718" s="226"/>
      <c r="MQ718" s="226"/>
      <c r="MR718" s="226"/>
      <c r="MS718" s="226"/>
      <c r="MT718" s="226"/>
      <c r="MU718" s="226"/>
      <c r="MV718" s="226"/>
      <c r="MW718" s="226"/>
      <c r="MX718" s="226"/>
      <c r="MY718" s="226"/>
      <c r="MZ718" s="226"/>
      <c r="NA718" s="226"/>
      <c r="NB718" s="226"/>
      <c r="NC718" s="226"/>
      <c r="ND718" s="226"/>
      <c r="NE718" s="226"/>
      <c r="NF718" s="226"/>
      <c r="NG718" s="226"/>
      <c r="NH718" s="226"/>
      <c r="NI718" s="226"/>
      <c r="NJ718" s="226"/>
      <c r="NK718" s="226"/>
      <c r="NL718" s="226"/>
      <c r="NM718" s="226"/>
      <c r="NN718" s="226"/>
      <c r="NO718" s="226"/>
      <c r="NP718" s="226"/>
      <c r="NQ718" s="226"/>
      <c r="NR718" s="226"/>
      <c r="NS718" s="226"/>
      <c r="NT718" s="226"/>
      <c r="NU718" s="226"/>
      <c r="NV718" s="226"/>
      <c r="NW718" s="226"/>
      <c r="NX718" s="226"/>
      <c r="NY718" s="226"/>
      <c r="NZ718" s="226"/>
      <c r="OA718" s="226"/>
      <c r="OB718" s="226"/>
      <c r="OC718" s="226"/>
      <c r="OD718" s="226"/>
      <c r="OE718" s="226"/>
      <c r="OF718" s="226"/>
      <c r="OG718" s="226"/>
      <c r="OH718" s="226"/>
      <c r="OI718" s="226"/>
      <c r="OJ718" s="226"/>
      <c r="OK718" s="226"/>
      <c r="OL718" s="226"/>
      <c r="OM718" s="226"/>
      <c r="ON718" s="226"/>
      <c r="OO718" s="226"/>
      <c r="OP718" s="226"/>
      <c r="OQ718" s="226"/>
      <c r="OR718" s="226"/>
      <c r="OS718" s="226"/>
      <c r="OT718" s="226"/>
      <c r="OU718" s="226"/>
      <c r="OV718" s="226"/>
      <c r="OW718" s="226"/>
      <c r="OX718" s="226"/>
      <c r="OY718" s="226"/>
      <c r="OZ718" s="226"/>
      <c r="PA718" s="226"/>
      <c r="PB718" s="226"/>
      <c r="PC718" s="226"/>
      <c r="PD718" s="226"/>
      <c r="PE718" s="226"/>
      <c r="PF718" s="226"/>
      <c r="PG718" s="226"/>
      <c r="PH718" s="226"/>
      <c r="PI718" s="226"/>
      <c r="PJ718" s="226"/>
      <c r="PK718" s="226"/>
      <c r="PL718" s="226"/>
      <c r="PM718" s="226"/>
      <c r="PN718" s="226"/>
      <c r="PO718" s="226"/>
      <c r="PP718" s="226"/>
      <c r="PQ718" s="226"/>
      <c r="PR718" s="226"/>
      <c r="PS718" s="226"/>
      <c r="PT718" s="226"/>
      <c r="PU718" s="226"/>
      <c r="PV718" s="226"/>
      <c r="PW718" s="226"/>
      <c r="PX718" s="226"/>
      <c r="PY718" s="226"/>
      <c r="PZ718" s="226"/>
      <c r="QA718" s="226"/>
      <c r="QB718" s="226"/>
      <c r="QC718" s="226"/>
      <c r="QD718" s="226"/>
      <c r="QE718" s="226"/>
      <c r="QF718" s="226"/>
      <c r="QG718" s="226"/>
      <c r="QH718" s="226"/>
      <c r="QI718" s="226"/>
      <c r="QJ718" s="226"/>
      <c r="QK718" s="226"/>
      <c r="QL718" s="226"/>
      <c r="QM718" s="226"/>
      <c r="QN718" s="226"/>
      <c r="QO718" s="226"/>
      <c r="QP718" s="226"/>
      <c r="QQ718" s="226"/>
      <c r="QR718" s="226"/>
      <c r="QS718" s="226"/>
      <c r="QT718" s="226"/>
      <c r="QU718" s="226"/>
      <c r="QV718" s="226"/>
      <c r="QW718" s="226"/>
      <c r="QX718" s="226"/>
      <c r="QY718" s="226"/>
      <c r="QZ718" s="226"/>
      <c r="RA718" s="226"/>
      <c r="RB718" s="226"/>
      <c r="RC718" s="226"/>
      <c r="RD718" s="226"/>
      <c r="RE718" s="226"/>
      <c r="RF718" s="226"/>
      <c r="RG718" s="226"/>
      <c r="RH718" s="226"/>
      <c r="RI718" s="226"/>
      <c r="RJ718" s="226"/>
      <c r="RK718" s="226"/>
      <c r="RL718" s="226"/>
      <c r="RM718" s="226"/>
      <c r="RN718" s="226"/>
      <c r="RO718" s="226"/>
      <c r="RP718" s="226"/>
      <c r="RQ718" s="226"/>
      <c r="RR718" s="226"/>
      <c r="RS718" s="226"/>
      <c r="RT718" s="226"/>
      <c r="RU718" s="226"/>
      <c r="RV718" s="226"/>
      <c r="RW718" s="226"/>
      <c r="RX718" s="226"/>
      <c r="RY718" s="226"/>
      <c r="RZ718" s="226"/>
      <c r="SA718" s="226"/>
      <c r="SB718" s="226"/>
      <c r="SC718" s="226"/>
      <c r="SD718" s="226"/>
      <c r="SE718" s="226"/>
      <c r="SF718" s="226"/>
      <c r="SG718" s="226"/>
      <c r="SH718" s="226"/>
      <c r="SI718" s="226"/>
      <c r="SJ718" s="226"/>
      <c r="SK718" s="226"/>
      <c r="SL718" s="226"/>
      <c r="SM718" s="226"/>
      <c r="SN718" s="226"/>
      <c r="SO718" s="226"/>
      <c r="SP718" s="226"/>
      <c r="SQ718" s="226"/>
      <c r="SR718" s="226"/>
      <c r="SS718" s="226"/>
      <c r="ST718" s="226"/>
      <c r="SU718" s="226"/>
      <c r="SV718" s="226"/>
      <c r="SW718" s="226"/>
      <c r="SX718" s="226"/>
      <c r="SY718" s="226"/>
      <c r="SZ718" s="226"/>
      <c r="TA718" s="226"/>
      <c r="TB718" s="226"/>
      <c r="TC718" s="226"/>
      <c r="TD718" s="226"/>
      <c r="TE718" s="226"/>
      <c r="TF718" s="226"/>
      <c r="TG718" s="226"/>
      <c r="TH718" s="226"/>
      <c r="TI718" s="226"/>
      <c r="TJ718" s="226"/>
      <c r="TK718" s="226"/>
      <c r="TL718" s="226"/>
      <c r="TM718" s="226"/>
      <c r="TN718" s="226"/>
      <c r="TO718" s="226"/>
      <c r="TP718" s="226"/>
      <c r="TQ718" s="226"/>
      <c r="TR718" s="226"/>
      <c r="TS718" s="226"/>
      <c r="TT718" s="226"/>
      <c r="TU718" s="226"/>
      <c r="TV718" s="226"/>
      <c r="TW718" s="226"/>
      <c r="TX718" s="226"/>
      <c r="TY718" s="226"/>
      <c r="TZ718" s="226"/>
      <c r="UA718" s="226"/>
      <c r="UB718" s="226"/>
      <c r="UC718" s="226"/>
      <c r="UD718" s="226"/>
      <c r="UE718" s="226"/>
      <c r="UF718" s="226"/>
      <c r="UG718" s="226"/>
      <c r="UH718" s="226"/>
      <c r="UI718" s="226"/>
      <c r="UJ718" s="226"/>
      <c r="UK718" s="226"/>
      <c r="UL718" s="226"/>
      <c r="UM718" s="226"/>
      <c r="UN718" s="226"/>
      <c r="UO718" s="226"/>
      <c r="UP718" s="226"/>
      <c r="UQ718" s="226"/>
      <c r="UR718" s="226"/>
      <c r="US718" s="226"/>
      <c r="UT718" s="226"/>
      <c r="UU718" s="226"/>
      <c r="UV718" s="226"/>
      <c r="UW718" s="226"/>
      <c r="UX718" s="226"/>
      <c r="UY718" s="226"/>
      <c r="UZ718" s="226"/>
      <c r="VA718" s="226"/>
      <c r="VB718" s="226"/>
      <c r="VC718" s="226"/>
      <c r="VD718" s="226"/>
      <c r="VE718" s="226"/>
      <c r="VF718" s="226"/>
      <c r="VG718" s="226"/>
      <c r="VH718" s="226"/>
      <c r="VI718" s="226"/>
      <c r="VJ718" s="226"/>
      <c r="VK718" s="226"/>
      <c r="VL718" s="226"/>
      <c r="VM718" s="226"/>
      <c r="VN718" s="226"/>
      <c r="VO718" s="226"/>
      <c r="VP718" s="226"/>
      <c r="VQ718" s="226"/>
      <c r="VR718" s="226"/>
      <c r="VS718" s="226"/>
      <c r="VT718" s="226"/>
      <c r="VU718" s="226"/>
      <c r="VV718" s="226"/>
      <c r="VW718" s="226"/>
      <c r="VX718" s="226"/>
      <c r="VY718" s="226"/>
      <c r="VZ718" s="226"/>
      <c r="WA718" s="226"/>
      <c r="WB718" s="226"/>
      <c r="WC718" s="226"/>
      <c r="WD718" s="226"/>
      <c r="WE718" s="226"/>
      <c r="WF718" s="226"/>
      <c r="WG718" s="226"/>
      <c r="WH718" s="226"/>
      <c r="WI718" s="226"/>
      <c r="WJ718" s="226"/>
      <c r="WK718" s="226"/>
      <c r="WL718" s="226"/>
      <c r="WM718" s="226"/>
      <c r="WN718" s="226"/>
      <c r="WO718" s="226"/>
      <c r="WP718" s="226"/>
      <c r="WQ718" s="226"/>
      <c r="WR718" s="226"/>
      <c r="WS718" s="226"/>
      <c r="WT718" s="226"/>
      <c r="WU718" s="226"/>
      <c r="WV718" s="226"/>
      <c r="WW718" s="226"/>
      <c r="WX718" s="226"/>
      <c r="WY718" s="226"/>
      <c r="WZ718" s="226"/>
      <c r="XA718" s="226"/>
      <c r="XB718" s="226"/>
      <c r="XC718" s="226"/>
      <c r="XD718" s="226"/>
      <c r="XE718" s="226"/>
      <c r="XF718" s="226"/>
      <c r="XG718" s="226"/>
      <c r="XH718" s="226"/>
      <c r="XI718" s="226"/>
      <c r="XJ718" s="226"/>
      <c r="XK718" s="226"/>
      <c r="XL718" s="226"/>
      <c r="XM718" s="226"/>
      <c r="XN718" s="226"/>
      <c r="XO718" s="226"/>
      <c r="XP718" s="226"/>
      <c r="XQ718" s="226"/>
      <c r="XR718" s="226"/>
      <c r="XS718" s="226"/>
      <c r="XT718" s="226"/>
      <c r="XU718" s="226"/>
      <c r="XV718" s="226"/>
      <c r="XW718" s="226"/>
      <c r="XX718" s="226"/>
      <c r="XY718" s="226"/>
      <c r="XZ718" s="226"/>
      <c r="YA718" s="226"/>
      <c r="YB718" s="226"/>
      <c r="YC718" s="226"/>
      <c r="YD718" s="226"/>
      <c r="YE718" s="226"/>
      <c r="YF718" s="226"/>
      <c r="YG718" s="226"/>
      <c r="YH718" s="226"/>
      <c r="YI718" s="226"/>
      <c r="YJ718" s="226"/>
      <c r="YK718" s="226"/>
      <c r="YL718" s="226"/>
      <c r="YM718" s="226"/>
      <c r="YN718" s="226"/>
      <c r="YO718" s="226"/>
      <c r="YP718" s="226"/>
      <c r="YQ718" s="226"/>
      <c r="YR718" s="226"/>
      <c r="YS718" s="226"/>
      <c r="YT718" s="226"/>
      <c r="YU718" s="226"/>
      <c r="YV718" s="226"/>
      <c r="YW718" s="226"/>
      <c r="YX718" s="226"/>
      <c r="YY718" s="226"/>
      <c r="YZ718" s="226"/>
      <c r="ZA718" s="226"/>
      <c r="ZB718" s="226"/>
      <c r="ZC718" s="226"/>
      <c r="ZD718" s="226"/>
      <c r="ZE718" s="226"/>
      <c r="ZF718" s="226"/>
      <c r="ZG718" s="226"/>
      <c r="ZH718" s="226"/>
      <c r="ZI718" s="226"/>
      <c r="ZJ718" s="226"/>
      <c r="ZK718" s="226"/>
      <c r="ZL718" s="226"/>
      <c r="ZM718" s="226"/>
      <c r="ZN718" s="226"/>
      <c r="ZO718" s="226"/>
      <c r="ZP718" s="226"/>
      <c r="ZQ718" s="226"/>
      <c r="ZR718" s="226"/>
      <c r="ZS718" s="226"/>
      <c r="ZT718" s="226"/>
      <c r="ZU718" s="226"/>
      <c r="ZV718" s="226"/>
      <c r="ZW718" s="226"/>
      <c r="ZX718" s="226"/>
      <c r="ZY718" s="226"/>
      <c r="ZZ718" s="226"/>
      <c r="AAA718" s="226"/>
      <c r="AAB718" s="226"/>
      <c r="AAC718" s="226"/>
      <c r="AAD718" s="226"/>
      <c r="AAE718" s="226"/>
      <c r="AAF718" s="226"/>
      <c r="AAG718" s="226"/>
      <c r="AAH718" s="226"/>
      <c r="AAI718" s="226"/>
      <c r="AAJ718" s="226"/>
      <c r="AAK718" s="226"/>
      <c r="AAL718" s="226"/>
      <c r="AAM718" s="226"/>
      <c r="AAN718" s="226"/>
      <c r="AAO718" s="226"/>
      <c r="AAP718" s="226"/>
      <c r="AAQ718" s="226"/>
      <c r="AAR718" s="226"/>
      <c r="AAS718" s="226"/>
      <c r="AAT718" s="226"/>
      <c r="AAU718" s="226"/>
      <c r="AAV718" s="226"/>
      <c r="AAW718" s="226"/>
      <c r="AAX718" s="226"/>
      <c r="AAY718" s="226"/>
      <c r="AAZ718" s="226"/>
      <c r="ABA718" s="226"/>
      <c r="ABB718" s="226"/>
      <c r="ABC718" s="226"/>
      <c r="ABD718" s="226"/>
      <c r="ABE718" s="226"/>
      <c r="ABF718" s="226"/>
      <c r="ABG718" s="226"/>
      <c r="ABH718" s="226"/>
      <c r="ABI718" s="226"/>
      <c r="ABJ718" s="226"/>
      <c r="ABK718" s="226"/>
      <c r="ABL718" s="226"/>
      <c r="ABM718" s="226"/>
      <c r="ABN718" s="226"/>
      <c r="ABO718" s="226"/>
      <c r="ABP718" s="226"/>
      <c r="ABQ718" s="226"/>
      <c r="ABR718" s="226"/>
      <c r="ABS718" s="226"/>
      <c r="ABT718" s="226"/>
      <c r="ABU718" s="226"/>
      <c r="ABV718" s="226"/>
      <c r="ABW718" s="226"/>
      <c r="ABX718" s="226"/>
      <c r="ABY718" s="226"/>
      <c r="ABZ718" s="226"/>
      <c r="ACA718" s="226"/>
      <c r="ACB718" s="226"/>
      <c r="ACC718" s="226"/>
      <c r="ACD718" s="226"/>
      <c r="ACE718" s="226"/>
      <c r="ACF718" s="226"/>
      <c r="ACG718" s="226"/>
      <c r="ACH718" s="226"/>
      <c r="ACI718" s="226"/>
      <c r="ACJ718" s="226"/>
      <c r="ACK718" s="226"/>
      <c r="ACL718" s="226"/>
      <c r="ACM718" s="226"/>
      <c r="ACN718" s="226"/>
      <c r="ACO718" s="226"/>
      <c r="ACP718" s="226"/>
      <c r="ACQ718" s="226"/>
      <c r="ACR718" s="226"/>
      <c r="ACS718" s="226"/>
      <c r="ACT718" s="226"/>
      <c r="ACU718" s="226"/>
      <c r="ACV718" s="226"/>
      <c r="ACW718" s="226"/>
      <c r="ACX718" s="226"/>
      <c r="ACY718" s="226"/>
      <c r="ACZ718" s="226"/>
      <c r="ADA718" s="226"/>
      <c r="ADB718" s="226"/>
      <c r="ADC718" s="226"/>
      <c r="ADD718" s="226"/>
      <c r="ADE718" s="226"/>
      <c r="ADF718" s="226"/>
      <c r="ADG718" s="226"/>
      <c r="ADH718" s="226"/>
      <c r="ADI718" s="226"/>
      <c r="ADJ718" s="226"/>
      <c r="ADK718" s="226"/>
      <c r="ADL718" s="226"/>
      <c r="ADM718" s="226"/>
      <c r="ADN718" s="226"/>
      <c r="ADO718" s="226"/>
      <c r="ADP718" s="226"/>
      <c r="ADQ718" s="226"/>
      <c r="ADR718" s="226"/>
      <c r="ADS718" s="226"/>
      <c r="ADT718" s="226"/>
      <c r="ADU718" s="226"/>
      <c r="ADV718" s="226"/>
      <c r="ADW718" s="226"/>
      <c r="ADX718" s="226"/>
      <c r="ADY718" s="226"/>
      <c r="ADZ718" s="226"/>
      <c r="AEA718" s="226"/>
      <c r="AEB718" s="226"/>
      <c r="AEC718" s="226"/>
      <c r="AED718" s="226"/>
      <c r="AEE718" s="226"/>
      <c r="AEF718" s="226"/>
      <c r="AEG718" s="226"/>
      <c r="AEH718" s="226"/>
      <c r="AEI718" s="226"/>
      <c r="AEJ718" s="226"/>
      <c r="AEK718" s="226"/>
      <c r="AEL718" s="226"/>
      <c r="AEM718" s="226"/>
      <c r="AEN718" s="226"/>
      <c r="AEO718" s="226"/>
      <c r="AEP718" s="226"/>
      <c r="AEQ718" s="226"/>
      <c r="AER718" s="226"/>
      <c r="AES718" s="226"/>
      <c r="AET718" s="226"/>
      <c r="AEU718" s="226"/>
      <c r="AEV718" s="226"/>
      <c r="AEW718" s="226"/>
      <c r="AEX718" s="226"/>
      <c r="AEY718" s="226"/>
      <c r="AEZ718" s="226"/>
      <c r="AFA718" s="226"/>
      <c r="AFB718" s="226"/>
      <c r="AFC718" s="226"/>
      <c r="AFD718" s="226"/>
      <c r="AFE718" s="226"/>
      <c r="AFF718" s="226"/>
      <c r="AFG718" s="226"/>
      <c r="AFH718" s="226"/>
      <c r="AFI718" s="226"/>
      <c r="AFJ718" s="226"/>
      <c r="AFK718" s="226"/>
      <c r="AFL718" s="226"/>
      <c r="AFM718" s="226"/>
      <c r="AFN718" s="226"/>
      <c r="AFO718" s="226"/>
      <c r="AFP718" s="226"/>
      <c r="AFQ718" s="226"/>
      <c r="AFR718" s="226"/>
      <c r="AFS718" s="226"/>
      <c r="AFT718" s="226"/>
      <c r="AFU718" s="226"/>
      <c r="AFV718" s="226"/>
      <c r="AFW718" s="226"/>
      <c r="AFX718" s="226"/>
      <c r="AFY718" s="226"/>
      <c r="AFZ718" s="226"/>
      <c r="AGA718" s="226"/>
      <c r="AGB718" s="226"/>
      <c r="AGC718" s="226"/>
      <c r="AGD718" s="226"/>
      <c r="AGE718" s="226"/>
      <c r="AGF718" s="226"/>
      <c r="AGG718" s="226"/>
      <c r="AGH718" s="226"/>
      <c r="AGI718" s="226"/>
      <c r="AGJ718" s="226"/>
      <c r="AGK718" s="226"/>
      <c r="AGL718" s="226"/>
      <c r="AGM718" s="226"/>
      <c r="AGN718" s="226"/>
      <c r="AGO718" s="226"/>
      <c r="AGP718" s="226"/>
      <c r="AGQ718" s="226"/>
      <c r="AGR718" s="226"/>
      <c r="AGS718" s="226"/>
      <c r="AGT718" s="226"/>
      <c r="AGU718" s="226"/>
      <c r="AGV718" s="226"/>
      <c r="AGW718" s="226"/>
      <c r="AGX718" s="226"/>
      <c r="AGY718" s="226"/>
      <c r="AGZ718" s="226"/>
      <c r="AHA718" s="226"/>
      <c r="AHB718" s="226"/>
      <c r="AHC718" s="226"/>
      <c r="AHD718" s="226"/>
      <c r="AHE718" s="226"/>
      <c r="AHF718" s="226"/>
      <c r="AHG718" s="226"/>
      <c r="AHH718" s="226"/>
      <c r="AHI718" s="226"/>
      <c r="AHJ718" s="226"/>
      <c r="AHK718" s="226"/>
      <c r="AHL718" s="226"/>
      <c r="AHM718" s="226"/>
      <c r="AHN718" s="226"/>
      <c r="AHO718" s="226"/>
      <c r="AHP718" s="226"/>
      <c r="AHQ718" s="226"/>
      <c r="AHR718" s="226"/>
      <c r="AHS718" s="226"/>
      <c r="AHT718" s="226"/>
      <c r="AHU718" s="226"/>
      <c r="AHV718" s="226"/>
      <c r="AHW718" s="226"/>
      <c r="AHX718" s="226"/>
      <c r="AHY718" s="226"/>
      <c r="AHZ718" s="226"/>
      <c r="AIA718" s="226"/>
      <c r="AIB718" s="226"/>
      <c r="AIC718" s="226"/>
      <c r="AID718" s="226"/>
      <c r="AIE718" s="226"/>
      <c r="AIF718" s="226"/>
      <c r="AIG718" s="226"/>
      <c r="AIH718" s="226"/>
      <c r="AII718" s="226"/>
      <c r="AIJ718" s="226"/>
      <c r="AIK718" s="226"/>
      <c r="AIL718" s="226"/>
      <c r="AIM718" s="226"/>
      <c r="AIN718" s="226"/>
      <c r="AIO718" s="226"/>
      <c r="AIP718" s="226"/>
      <c r="AIQ718" s="226"/>
      <c r="AIR718" s="226"/>
      <c r="AIS718" s="226"/>
      <c r="AIT718" s="226"/>
      <c r="AIU718" s="226"/>
      <c r="AIV718" s="226"/>
      <c r="AIW718" s="226"/>
      <c r="AIX718" s="226"/>
      <c r="AIY718" s="226"/>
      <c r="AIZ718" s="226"/>
      <c r="AJA718" s="226"/>
      <c r="AJB718" s="226"/>
      <c r="AJC718" s="226"/>
      <c r="AJD718" s="226"/>
      <c r="AJE718" s="226"/>
      <c r="AJF718" s="226"/>
      <c r="AJG718" s="226"/>
      <c r="AJH718" s="226"/>
      <c r="AJI718" s="226"/>
      <c r="AJJ718" s="226"/>
      <c r="AJK718" s="226"/>
      <c r="AJL718" s="226"/>
      <c r="AJM718" s="226"/>
      <c r="AJN718" s="226"/>
      <c r="AJO718" s="226"/>
      <c r="AJP718" s="226"/>
      <c r="AJQ718" s="226"/>
      <c r="AJR718" s="226"/>
      <c r="AJS718" s="226"/>
      <c r="AJT718" s="226"/>
      <c r="AJU718" s="226"/>
      <c r="AJV718" s="226"/>
      <c r="AJW718" s="226"/>
      <c r="AJX718" s="226"/>
      <c r="AJY718" s="226"/>
      <c r="AJZ718" s="226"/>
      <c r="AKA718" s="226"/>
      <c r="AKB718" s="226"/>
      <c r="AKC718" s="226"/>
      <c r="AKD718" s="226"/>
      <c r="AKE718" s="226"/>
      <c r="AKF718" s="226"/>
      <c r="AKG718" s="226"/>
      <c r="AKH718" s="226"/>
      <c r="AKI718" s="226"/>
      <c r="AKJ718" s="226"/>
      <c r="AKK718" s="226"/>
      <c r="AKL718" s="226"/>
      <c r="AKM718" s="226"/>
      <c r="AKN718" s="226"/>
      <c r="AKO718" s="226"/>
      <c r="AKP718" s="226"/>
      <c r="AKQ718" s="226"/>
      <c r="AKR718" s="226"/>
      <c r="AKS718" s="226"/>
      <c r="AKT718" s="226"/>
      <c r="AKU718" s="226"/>
      <c r="AKV718" s="226"/>
      <c r="AKW718" s="226"/>
      <c r="AKX718" s="226"/>
      <c r="AKY718" s="226"/>
      <c r="AKZ718" s="226"/>
      <c r="ALA718" s="226"/>
      <c r="ALB718" s="226"/>
      <c r="ALC718" s="226"/>
      <c r="ALD718" s="226"/>
      <c r="ALE718" s="226"/>
      <c r="ALF718" s="226"/>
      <c r="ALG718" s="226"/>
      <c r="ALH718" s="226"/>
      <c r="ALI718" s="226"/>
      <c r="ALJ718" s="226"/>
      <c r="ALK718" s="226"/>
      <c r="ALL718" s="226"/>
      <c r="ALM718" s="226"/>
      <c r="ALN718" s="226"/>
      <c r="ALO718" s="226"/>
      <c r="ALP718" s="226"/>
      <c r="ALQ718" s="226"/>
      <c r="ALR718" s="226"/>
      <c r="ALS718" s="226"/>
      <c r="ALT718" s="226"/>
      <c r="ALU718" s="226"/>
      <c r="ALV718" s="226"/>
      <c r="ALW718" s="226"/>
      <c r="ALX718" s="226"/>
      <c r="ALY718" s="226"/>
      <c r="ALZ718" s="226"/>
      <c r="AMA718" s="226"/>
      <c r="AMB718" s="226"/>
      <c r="AMC718" s="226"/>
      <c r="AMD718" s="226"/>
      <c r="AME718" s="226"/>
      <c r="AMF718" s="226"/>
      <c r="AMG718" s="226"/>
      <c r="AMH718" s="226"/>
      <c r="AMI718" s="226"/>
      <c r="AMJ718" s="226"/>
      <c r="AMK718" s="226"/>
      <c r="AML718" s="226"/>
      <c r="AMM718" s="226"/>
      <c r="AMN718" s="226"/>
      <c r="AMO718" s="226"/>
      <c r="AMP718" s="226"/>
      <c r="AMQ718" s="226"/>
      <c r="AMR718" s="226"/>
      <c r="AMS718" s="226"/>
      <c r="AMT718" s="226"/>
      <c r="AMU718" s="226"/>
      <c r="AMV718" s="226"/>
      <c r="AMW718" s="226"/>
      <c r="AMX718" s="226"/>
    </row>
    <row r="719" spans="1:1038" s="398" customFormat="1" ht="18" customHeight="1">
      <c r="A719" s="548">
        <v>43333</v>
      </c>
      <c r="B719" s="543" t="s">
        <v>1647</v>
      </c>
      <c r="C719" s="226"/>
      <c r="D719" s="225" t="s">
        <v>1279</v>
      </c>
      <c r="E719" s="226">
        <v>90</v>
      </c>
      <c r="F719" s="226">
        <v>4</v>
      </c>
      <c r="G719" s="391" t="str">
        <f t="shared" si="441"/>
        <v>90-4</v>
      </c>
      <c r="H719" s="226">
        <v>34</v>
      </c>
      <c r="I719" s="226">
        <v>37</v>
      </c>
      <c r="J719" s="544">
        <f t="shared" ref="J719" si="447">IF(H719=0, 1, 0)</f>
        <v>0</v>
      </c>
      <c r="K719" s="545" t="b">
        <f>IF(J720=1,IF(((VLOOKUP($G719,[3]Depth_Lookup!$A$3:$J$550,9,FALSE))-(I719/100))=0,"Good",IF(((VLOOKUP($G719,[3]Depth_Lookup!$A$3:$J$550,9,FALSE))-(I719/100))&gt;0,"Too Short","Too Long")))</f>
        <v>0</v>
      </c>
      <c r="L719" s="171">
        <f>(VLOOKUP($G719,Depth_Lookup!$A$3:$J$410,10,FALSE))+(H719/100)</f>
        <v>233.51500000000001</v>
      </c>
      <c r="M719" s="171">
        <f>(VLOOKUP($G719,Depth_Lookup!$A$3:$J$410,10,FALSE))+(I719/100)</f>
        <v>233.54500000000002</v>
      </c>
      <c r="N719" s="232" t="s">
        <v>2231</v>
      </c>
      <c r="O719" s="226">
        <v>1</v>
      </c>
      <c r="P719" s="226" t="s">
        <v>853</v>
      </c>
      <c r="Q719" s="226" t="s">
        <v>125</v>
      </c>
      <c r="R719" s="391" t="str">
        <f t="shared" ref="R719" si="448">P719&amp;""&amp;Q719</f>
        <v>SerpentinizedHarzburgite</v>
      </c>
      <c r="S719" s="226" t="s">
        <v>98</v>
      </c>
      <c r="T719" s="226"/>
      <c r="U719" s="226" t="s">
        <v>95</v>
      </c>
      <c r="V719" s="226" t="s">
        <v>96</v>
      </c>
      <c r="W719" s="226" t="s">
        <v>102</v>
      </c>
      <c r="X719" s="392">
        <f>VLOOKUP(W719,[3]definitions_list_lookup!$A$13:$B$19,2,0)</f>
        <v>5</v>
      </c>
      <c r="Y719" s="226" t="s">
        <v>90</v>
      </c>
      <c r="Z719" s="226" t="s">
        <v>91</v>
      </c>
      <c r="AA719" s="226" t="s">
        <v>1685</v>
      </c>
      <c r="AB719" s="226"/>
      <c r="AC719" s="226"/>
      <c r="AD719" s="226"/>
      <c r="AE719" s="393"/>
      <c r="AF719" s="391" t="e">
        <f>VLOOKUP(AE719,[3]definitions_list_mag!$V$12:$W$15,2,0)</f>
        <v>#N/A</v>
      </c>
      <c r="AG719" s="394"/>
      <c r="AH719" s="226"/>
      <c r="AI719" s="257">
        <f t="shared" ref="AI719" si="449">100-(AO719+AU719+BA719+BM719)</f>
        <v>79</v>
      </c>
      <c r="AJ719" s="226"/>
      <c r="AK719" s="226"/>
      <c r="AL719" s="226"/>
      <c r="AM719" s="226"/>
      <c r="AN719" s="226"/>
      <c r="AO719" s="257"/>
      <c r="AP719" s="226"/>
      <c r="AQ719" s="226"/>
      <c r="AR719" s="226"/>
      <c r="AS719" s="226"/>
      <c r="AT719" s="226"/>
      <c r="AU719" s="257">
        <v>1</v>
      </c>
      <c r="AV719" s="226">
        <v>1</v>
      </c>
      <c r="AW719" s="226">
        <v>1</v>
      </c>
      <c r="AX719" s="226" t="s">
        <v>110</v>
      </c>
      <c r="AY719" s="226" t="s">
        <v>103</v>
      </c>
      <c r="AZ719" s="226"/>
      <c r="BA719" s="257">
        <v>20</v>
      </c>
      <c r="BB719" s="226">
        <v>4</v>
      </c>
      <c r="BC719" s="226">
        <v>2</v>
      </c>
      <c r="BD719" s="226" t="s">
        <v>118</v>
      </c>
      <c r="BE719" s="226" t="s">
        <v>103</v>
      </c>
      <c r="BF719" s="226" t="s">
        <v>2067</v>
      </c>
      <c r="BG719" s="257"/>
      <c r="BH719" s="226"/>
      <c r="BI719" s="226"/>
      <c r="BJ719" s="226"/>
      <c r="BK719" s="226"/>
      <c r="BL719" s="226"/>
      <c r="BM719" s="257"/>
      <c r="BN719" s="226"/>
      <c r="BO719" s="226"/>
      <c r="BP719" s="226"/>
      <c r="BQ719" s="226"/>
      <c r="BR719" s="226"/>
      <c r="BS719" s="226"/>
      <c r="BT719" s="226"/>
      <c r="BU719" s="226"/>
      <c r="BV719" s="226"/>
      <c r="BW719" s="226"/>
      <c r="BX719" s="226"/>
      <c r="BY719" s="257"/>
      <c r="BZ719" s="226"/>
      <c r="CA719" s="226"/>
      <c r="CB719" s="226"/>
      <c r="CC719" s="226"/>
      <c r="CD719" s="226"/>
      <c r="CE719" s="226"/>
      <c r="CF719" s="399">
        <f t="shared" ref="CF719" si="450">AI719+AO719+BA719+AU719+BG719+BM719+BY719</f>
        <v>100</v>
      </c>
      <c r="CG719" s="259"/>
      <c r="CH719" s="150" t="s">
        <v>2209</v>
      </c>
      <c r="CI719" s="150">
        <v>95</v>
      </c>
      <c r="CJ719" s="150" t="s">
        <v>514</v>
      </c>
      <c r="CK719" s="158"/>
      <c r="CL719" s="395"/>
      <c r="CM719" s="395"/>
      <c r="CN719" s="395"/>
      <c r="CO719" s="395"/>
      <c r="CP719" s="395"/>
      <c r="CQ719" s="395"/>
      <c r="CR719" s="395"/>
      <c r="CS719" s="395"/>
      <c r="CT719" s="395"/>
      <c r="CU719" s="395"/>
      <c r="CV719" s="395"/>
      <c r="CW719" s="395"/>
      <c r="CX719" s="395"/>
      <c r="CY719" s="395"/>
      <c r="CZ719" s="395"/>
      <c r="DA719" s="395"/>
      <c r="DB719" s="395">
        <v>85</v>
      </c>
      <c r="DC719" s="257">
        <v>15</v>
      </c>
      <c r="DD719" s="395"/>
      <c r="DE719" s="395"/>
      <c r="DF719" s="395"/>
      <c r="DG719" s="395"/>
      <c r="DH719" s="395"/>
      <c r="DI719" s="395"/>
      <c r="DJ719" s="395"/>
      <c r="DK719" s="396">
        <f t="shared" ref="DK719" si="451">SUM(CL719:DJ719)</f>
        <v>100</v>
      </c>
      <c r="DL719" s="259"/>
      <c r="DM719" s="395" t="s">
        <v>696</v>
      </c>
      <c r="DN719" s="395">
        <v>30</v>
      </c>
      <c r="DO719" s="397" t="s">
        <v>1845</v>
      </c>
      <c r="DQ719" s="259"/>
      <c r="DR719" s="397"/>
      <c r="DS719" s="259"/>
      <c r="DT719" s="263" t="s">
        <v>2232</v>
      </c>
      <c r="DU719" s="256"/>
      <c r="DV719" s="256"/>
      <c r="DW719" s="400" t="e">
        <f>VLOOKUP(P719,[3]definitions_list_lookup!$K$30:$L$54,2,0)</f>
        <v>#N/A</v>
      </c>
      <c r="DX719" s="155" t="s">
        <v>2098</v>
      </c>
      <c r="DY719" s="155" t="s">
        <v>2233</v>
      </c>
      <c r="DZ719" s="546"/>
      <c r="EA719" s="104"/>
      <c r="EB719" s="256"/>
      <c r="EC719" s="104"/>
      <c r="ED719" s="229" t="s">
        <v>2517</v>
      </c>
      <c r="EE719" s="401"/>
      <c r="EF719" s="402"/>
      <c r="EG719" s="401"/>
      <c r="EH719" s="403"/>
      <c r="EI719" s="404"/>
      <c r="EJ719" s="405"/>
      <c r="EK719" s="406"/>
      <c r="EL719" s="401"/>
      <c r="EM719" s="403"/>
      <c r="EN719" s="403" t="s">
        <v>1447</v>
      </c>
      <c r="EO719" s="407"/>
      <c r="EP719" s="407"/>
      <c r="EQ719" s="407"/>
      <c r="ER719" s="407"/>
      <c r="ES719" s="407"/>
      <c r="ET719" s="407"/>
      <c r="EU719" s="407"/>
      <c r="EV719" s="408">
        <v>5</v>
      </c>
      <c r="EW719" s="408">
        <v>90</v>
      </c>
      <c r="EX719" s="408">
        <v>20</v>
      </c>
      <c r="EY719" s="408">
        <v>180</v>
      </c>
      <c r="EZ719" s="192">
        <f t="shared" si="415"/>
        <v>-13.515945856241217</v>
      </c>
      <c r="FA719" s="192">
        <f t="shared" si="416"/>
        <v>346.48405414375878</v>
      </c>
      <c r="FB719" s="192">
        <f t="shared" si="417"/>
        <v>69.477238404313752</v>
      </c>
      <c r="FC719" s="192">
        <f t="shared" si="418"/>
        <v>76.484054143758783</v>
      </c>
      <c r="FD719" s="192">
        <f t="shared" si="419"/>
        <v>20.522761595686248</v>
      </c>
      <c r="FE719" s="193">
        <f t="shared" si="420"/>
        <v>166.48405414375878</v>
      </c>
      <c r="FF719" s="194">
        <f t="shared" si="421"/>
        <v>20.522761595686248</v>
      </c>
      <c r="FG719" s="401"/>
      <c r="FH719" s="403"/>
      <c r="FI719" s="778">
        <f t="shared" si="422"/>
        <v>0</v>
      </c>
      <c r="FJ719" s="779">
        <f t="shared" si="423"/>
        <v>20.522761595686248</v>
      </c>
      <c r="FK719" s="779">
        <f t="shared" si="424"/>
        <v>69.477238404313752</v>
      </c>
      <c r="FL719" s="780">
        <f t="shared" si="425"/>
        <v>1.2126065653483262</v>
      </c>
      <c r="FM719" s="169">
        <f t="shared" si="426"/>
        <v>0.93653299027859949</v>
      </c>
      <c r="FN719" s="783">
        <f t="shared" si="427"/>
        <v>0</v>
      </c>
      <c r="FO719" s="226"/>
      <c r="FP719" s="226"/>
      <c r="FQ719" s="226"/>
      <c r="FR719" s="226"/>
      <c r="FS719" s="226"/>
      <c r="FT719" s="226"/>
      <c r="FU719" s="226"/>
      <c r="FV719" s="226"/>
      <c r="FW719" s="226"/>
      <c r="FX719" s="226"/>
      <c r="FY719" s="226"/>
      <c r="FZ719" s="226"/>
      <c r="GA719" s="226"/>
      <c r="GB719" s="226"/>
      <c r="GC719" s="226"/>
      <c r="GD719" s="226"/>
      <c r="GE719" s="226"/>
      <c r="GF719" s="226"/>
      <c r="GG719" s="226"/>
      <c r="GH719" s="226"/>
      <c r="GI719" s="226"/>
      <c r="GJ719" s="226"/>
      <c r="GK719" s="226"/>
      <c r="GL719" s="226"/>
      <c r="GM719" s="226"/>
      <c r="GN719" s="226"/>
      <c r="GO719" s="226"/>
      <c r="GP719" s="226"/>
      <c r="GQ719" s="226"/>
      <c r="GR719" s="226"/>
      <c r="GS719" s="226"/>
      <c r="GT719" s="226"/>
      <c r="GU719" s="226"/>
      <c r="GV719" s="226"/>
      <c r="GW719" s="226"/>
      <c r="GX719" s="226"/>
      <c r="GY719" s="226"/>
      <c r="GZ719" s="226"/>
      <c r="HA719" s="226"/>
      <c r="HB719" s="226"/>
      <c r="HC719" s="226"/>
      <c r="HD719" s="226"/>
      <c r="HE719" s="226"/>
      <c r="HF719" s="226"/>
      <c r="HG719" s="226"/>
      <c r="HH719" s="226"/>
      <c r="HI719" s="226"/>
      <c r="HJ719" s="226"/>
      <c r="HK719" s="226"/>
      <c r="HL719" s="226"/>
      <c r="HM719" s="226"/>
      <c r="HN719" s="226"/>
      <c r="HO719" s="226"/>
      <c r="HP719" s="226"/>
      <c r="HQ719" s="226"/>
      <c r="HR719" s="226"/>
      <c r="HS719" s="226"/>
      <c r="HT719" s="226"/>
      <c r="HU719" s="226"/>
      <c r="HV719" s="226"/>
      <c r="HW719" s="226"/>
      <c r="HX719" s="226"/>
      <c r="HY719" s="226"/>
      <c r="HZ719" s="226"/>
      <c r="IA719" s="226"/>
      <c r="IB719" s="226"/>
      <c r="IC719" s="226"/>
      <c r="ID719" s="226"/>
      <c r="IE719" s="226"/>
      <c r="IF719" s="226"/>
      <c r="IG719" s="226"/>
      <c r="IH719" s="226"/>
      <c r="II719" s="226"/>
      <c r="IJ719" s="226"/>
      <c r="IK719" s="226"/>
      <c r="IL719" s="226"/>
      <c r="IM719" s="226"/>
      <c r="IN719" s="226"/>
      <c r="IO719" s="226"/>
      <c r="IP719" s="226"/>
      <c r="IQ719" s="226"/>
      <c r="IR719" s="226"/>
      <c r="IS719" s="226"/>
      <c r="IT719" s="226"/>
      <c r="IU719" s="226"/>
      <c r="IV719" s="226"/>
      <c r="IW719" s="226"/>
      <c r="IX719" s="226"/>
      <c r="IY719" s="226"/>
      <c r="IZ719" s="226"/>
      <c r="JA719" s="226"/>
      <c r="JB719" s="226"/>
      <c r="JC719" s="226"/>
      <c r="JD719" s="226"/>
      <c r="JE719" s="226"/>
      <c r="JF719" s="226"/>
      <c r="JG719" s="226"/>
      <c r="JH719" s="226"/>
      <c r="JI719" s="226"/>
      <c r="JJ719" s="226"/>
      <c r="JK719" s="226"/>
      <c r="JL719" s="226"/>
      <c r="JM719" s="226"/>
      <c r="JN719" s="226"/>
      <c r="JO719" s="226"/>
      <c r="JP719" s="226"/>
      <c r="JQ719" s="226"/>
      <c r="JR719" s="226"/>
      <c r="JS719" s="226"/>
      <c r="JT719" s="226"/>
      <c r="JU719" s="226"/>
      <c r="JV719" s="226"/>
      <c r="JW719" s="226"/>
      <c r="JX719" s="226"/>
      <c r="JY719" s="226"/>
      <c r="JZ719" s="226"/>
      <c r="KA719" s="226"/>
      <c r="KB719" s="226"/>
      <c r="KC719" s="226"/>
      <c r="KD719" s="226"/>
      <c r="KE719" s="226"/>
      <c r="KF719" s="226"/>
      <c r="KG719" s="226"/>
      <c r="KH719" s="226"/>
      <c r="KI719" s="226"/>
      <c r="KJ719" s="226"/>
      <c r="KK719" s="226"/>
      <c r="KL719" s="226"/>
      <c r="KM719" s="226"/>
      <c r="KN719" s="226"/>
      <c r="KO719" s="226"/>
      <c r="KP719" s="226"/>
      <c r="KQ719" s="226"/>
      <c r="KR719" s="226"/>
      <c r="KS719" s="226"/>
      <c r="KT719" s="226"/>
      <c r="KU719" s="226"/>
      <c r="KV719" s="226"/>
      <c r="KW719" s="226"/>
      <c r="KX719" s="226"/>
      <c r="KY719" s="226"/>
      <c r="KZ719" s="226"/>
      <c r="LA719" s="226"/>
      <c r="LB719" s="226"/>
      <c r="LC719" s="226"/>
      <c r="LD719" s="226"/>
      <c r="LE719" s="226"/>
      <c r="LF719" s="226"/>
      <c r="LG719" s="226"/>
      <c r="LH719" s="226"/>
      <c r="LI719" s="226"/>
      <c r="LJ719" s="226"/>
      <c r="LK719" s="226"/>
      <c r="LL719" s="226"/>
      <c r="LM719" s="226"/>
      <c r="LN719" s="226"/>
      <c r="LO719" s="226"/>
      <c r="LP719" s="226"/>
      <c r="LQ719" s="226"/>
      <c r="LR719" s="226"/>
      <c r="LS719" s="226"/>
      <c r="LT719" s="226"/>
      <c r="LU719" s="226"/>
      <c r="LV719" s="226"/>
      <c r="LW719" s="226"/>
      <c r="LX719" s="226"/>
      <c r="LY719" s="226"/>
      <c r="LZ719" s="226"/>
      <c r="MA719" s="226"/>
      <c r="MB719" s="226"/>
      <c r="MC719" s="226"/>
      <c r="MD719" s="226"/>
      <c r="ME719" s="226"/>
      <c r="MF719" s="226"/>
      <c r="MG719" s="226"/>
      <c r="MH719" s="226"/>
      <c r="MI719" s="226"/>
      <c r="MJ719" s="226"/>
      <c r="MK719" s="226"/>
      <c r="ML719" s="226"/>
      <c r="MM719" s="226"/>
      <c r="MN719" s="226"/>
      <c r="MO719" s="226"/>
      <c r="MP719" s="226"/>
      <c r="MQ719" s="226"/>
      <c r="MR719" s="226"/>
      <c r="MS719" s="226"/>
      <c r="MT719" s="226"/>
      <c r="MU719" s="226"/>
      <c r="MV719" s="226"/>
      <c r="MW719" s="226"/>
      <c r="MX719" s="226"/>
      <c r="MY719" s="226"/>
      <c r="MZ719" s="226"/>
      <c r="NA719" s="226"/>
      <c r="NB719" s="226"/>
      <c r="NC719" s="226"/>
      <c r="ND719" s="226"/>
      <c r="NE719" s="226"/>
      <c r="NF719" s="226"/>
      <c r="NG719" s="226"/>
      <c r="NH719" s="226"/>
      <c r="NI719" s="226"/>
      <c r="NJ719" s="226"/>
      <c r="NK719" s="226"/>
      <c r="NL719" s="226"/>
      <c r="NM719" s="226"/>
      <c r="NN719" s="226"/>
      <c r="NO719" s="226"/>
      <c r="NP719" s="226"/>
      <c r="NQ719" s="226"/>
      <c r="NR719" s="226"/>
      <c r="NS719" s="226"/>
      <c r="NT719" s="226"/>
      <c r="NU719" s="226"/>
      <c r="NV719" s="226"/>
      <c r="NW719" s="226"/>
      <c r="NX719" s="226"/>
      <c r="NY719" s="226"/>
      <c r="NZ719" s="226"/>
      <c r="OA719" s="226"/>
      <c r="OB719" s="226"/>
      <c r="OC719" s="226"/>
      <c r="OD719" s="226"/>
      <c r="OE719" s="226"/>
      <c r="OF719" s="226"/>
      <c r="OG719" s="226"/>
      <c r="OH719" s="226"/>
      <c r="OI719" s="226"/>
      <c r="OJ719" s="226"/>
      <c r="OK719" s="226"/>
      <c r="OL719" s="226"/>
      <c r="OM719" s="226"/>
      <c r="ON719" s="226"/>
      <c r="OO719" s="226"/>
      <c r="OP719" s="226"/>
      <c r="OQ719" s="226"/>
      <c r="OR719" s="226"/>
      <c r="OS719" s="226"/>
      <c r="OT719" s="226"/>
      <c r="OU719" s="226"/>
      <c r="OV719" s="226"/>
      <c r="OW719" s="226"/>
      <c r="OX719" s="226"/>
      <c r="OY719" s="226"/>
      <c r="OZ719" s="226"/>
      <c r="PA719" s="226"/>
      <c r="PB719" s="226"/>
      <c r="PC719" s="226"/>
      <c r="PD719" s="226"/>
      <c r="PE719" s="226"/>
      <c r="PF719" s="226"/>
      <c r="PG719" s="226"/>
      <c r="PH719" s="226"/>
      <c r="PI719" s="226"/>
      <c r="PJ719" s="226"/>
      <c r="PK719" s="226"/>
      <c r="PL719" s="226"/>
      <c r="PM719" s="226"/>
      <c r="PN719" s="226"/>
      <c r="PO719" s="226"/>
      <c r="PP719" s="226"/>
      <c r="PQ719" s="226"/>
      <c r="PR719" s="226"/>
      <c r="PS719" s="226"/>
      <c r="PT719" s="226"/>
      <c r="PU719" s="226"/>
      <c r="PV719" s="226"/>
      <c r="PW719" s="226"/>
      <c r="PX719" s="226"/>
      <c r="PY719" s="226"/>
      <c r="PZ719" s="226"/>
      <c r="QA719" s="226"/>
      <c r="QB719" s="226"/>
      <c r="QC719" s="226"/>
      <c r="QD719" s="226"/>
      <c r="QE719" s="226"/>
      <c r="QF719" s="226"/>
      <c r="QG719" s="226"/>
      <c r="QH719" s="226"/>
      <c r="QI719" s="226"/>
      <c r="QJ719" s="226"/>
      <c r="QK719" s="226"/>
      <c r="QL719" s="226"/>
      <c r="QM719" s="226"/>
      <c r="QN719" s="226"/>
      <c r="QO719" s="226"/>
      <c r="QP719" s="226"/>
      <c r="QQ719" s="226"/>
      <c r="QR719" s="226"/>
      <c r="QS719" s="226"/>
      <c r="QT719" s="226"/>
      <c r="QU719" s="226"/>
      <c r="QV719" s="226"/>
      <c r="QW719" s="226"/>
      <c r="QX719" s="226"/>
      <c r="QY719" s="226"/>
      <c r="QZ719" s="226"/>
      <c r="RA719" s="226"/>
      <c r="RB719" s="226"/>
      <c r="RC719" s="226"/>
      <c r="RD719" s="226"/>
      <c r="RE719" s="226"/>
      <c r="RF719" s="226"/>
      <c r="RG719" s="226"/>
      <c r="RH719" s="226"/>
      <c r="RI719" s="226"/>
      <c r="RJ719" s="226"/>
      <c r="RK719" s="226"/>
      <c r="RL719" s="226"/>
      <c r="RM719" s="226"/>
      <c r="RN719" s="226"/>
      <c r="RO719" s="226"/>
      <c r="RP719" s="226"/>
      <c r="RQ719" s="226"/>
      <c r="RR719" s="226"/>
      <c r="RS719" s="226"/>
      <c r="RT719" s="226"/>
      <c r="RU719" s="226"/>
      <c r="RV719" s="226"/>
      <c r="RW719" s="226"/>
      <c r="RX719" s="226"/>
      <c r="RY719" s="226"/>
      <c r="RZ719" s="226"/>
      <c r="SA719" s="226"/>
      <c r="SB719" s="226"/>
      <c r="SC719" s="226"/>
      <c r="SD719" s="226"/>
      <c r="SE719" s="226"/>
      <c r="SF719" s="226"/>
      <c r="SG719" s="226"/>
      <c r="SH719" s="226"/>
      <c r="SI719" s="226"/>
      <c r="SJ719" s="226"/>
      <c r="SK719" s="226"/>
      <c r="SL719" s="226"/>
      <c r="SM719" s="226"/>
      <c r="SN719" s="226"/>
      <c r="SO719" s="226"/>
      <c r="SP719" s="226"/>
      <c r="SQ719" s="226"/>
      <c r="SR719" s="226"/>
      <c r="SS719" s="226"/>
      <c r="ST719" s="226"/>
      <c r="SU719" s="226"/>
      <c r="SV719" s="226"/>
      <c r="SW719" s="226"/>
      <c r="SX719" s="226"/>
      <c r="SY719" s="226"/>
      <c r="SZ719" s="226"/>
      <c r="TA719" s="226"/>
      <c r="TB719" s="226"/>
      <c r="TC719" s="226"/>
      <c r="TD719" s="226"/>
      <c r="TE719" s="226"/>
      <c r="TF719" s="226"/>
      <c r="TG719" s="226"/>
      <c r="TH719" s="226"/>
      <c r="TI719" s="226"/>
      <c r="TJ719" s="226"/>
      <c r="TK719" s="226"/>
      <c r="TL719" s="226"/>
      <c r="TM719" s="226"/>
      <c r="TN719" s="226"/>
      <c r="TO719" s="226"/>
      <c r="TP719" s="226"/>
      <c r="TQ719" s="226"/>
      <c r="TR719" s="226"/>
      <c r="TS719" s="226"/>
      <c r="TT719" s="226"/>
      <c r="TU719" s="226"/>
      <c r="TV719" s="226"/>
      <c r="TW719" s="226"/>
      <c r="TX719" s="226"/>
      <c r="TY719" s="226"/>
      <c r="TZ719" s="226"/>
      <c r="UA719" s="226"/>
      <c r="UB719" s="226"/>
      <c r="UC719" s="226"/>
      <c r="UD719" s="226"/>
      <c r="UE719" s="226"/>
      <c r="UF719" s="226"/>
      <c r="UG719" s="226"/>
      <c r="UH719" s="226"/>
      <c r="UI719" s="226"/>
      <c r="UJ719" s="226"/>
      <c r="UK719" s="226"/>
      <c r="UL719" s="226"/>
      <c r="UM719" s="226"/>
      <c r="UN719" s="226"/>
      <c r="UO719" s="226"/>
      <c r="UP719" s="226"/>
      <c r="UQ719" s="226"/>
      <c r="UR719" s="226"/>
      <c r="US719" s="226"/>
      <c r="UT719" s="226"/>
      <c r="UU719" s="226"/>
      <c r="UV719" s="226"/>
      <c r="UW719" s="226"/>
      <c r="UX719" s="226"/>
      <c r="UY719" s="226"/>
      <c r="UZ719" s="226"/>
      <c r="VA719" s="226"/>
      <c r="VB719" s="226"/>
      <c r="VC719" s="226"/>
      <c r="VD719" s="226"/>
      <c r="VE719" s="226"/>
      <c r="VF719" s="226"/>
      <c r="VG719" s="226"/>
      <c r="VH719" s="226"/>
      <c r="VI719" s="226"/>
      <c r="VJ719" s="226"/>
      <c r="VK719" s="226"/>
      <c r="VL719" s="226"/>
      <c r="VM719" s="226"/>
      <c r="VN719" s="226"/>
      <c r="VO719" s="226"/>
      <c r="VP719" s="226"/>
      <c r="VQ719" s="226"/>
      <c r="VR719" s="226"/>
      <c r="VS719" s="226"/>
      <c r="VT719" s="226"/>
      <c r="VU719" s="226"/>
      <c r="VV719" s="226"/>
      <c r="VW719" s="226"/>
      <c r="VX719" s="226"/>
      <c r="VY719" s="226"/>
      <c r="VZ719" s="226"/>
      <c r="WA719" s="226"/>
      <c r="WB719" s="226"/>
      <c r="WC719" s="226"/>
      <c r="WD719" s="226"/>
      <c r="WE719" s="226"/>
      <c r="WF719" s="226"/>
      <c r="WG719" s="226"/>
      <c r="WH719" s="226"/>
      <c r="WI719" s="226"/>
      <c r="WJ719" s="226"/>
      <c r="WK719" s="226"/>
      <c r="WL719" s="226"/>
      <c r="WM719" s="226"/>
      <c r="WN719" s="226"/>
      <c r="WO719" s="226"/>
      <c r="WP719" s="226"/>
      <c r="WQ719" s="226"/>
      <c r="WR719" s="226"/>
      <c r="WS719" s="226"/>
      <c r="WT719" s="226"/>
      <c r="WU719" s="226"/>
      <c r="WV719" s="226"/>
      <c r="WW719" s="226"/>
      <c r="WX719" s="226"/>
      <c r="WY719" s="226"/>
      <c r="WZ719" s="226"/>
      <c r="XA719" s="226"/>
      <c r="XB719" s="226"/>
      <c r="XC719" s="226"/>
      <c r="XD719" s="226"/>
      <c r="XE719" s="226"/>
      <c r="XF719" s="226"/>
      <c r="XG719" s="226"/>
      <c r="XH719" s="226"/>
      <c r="XI719" s="226"/>
      <c r="XJ719" s="226"/>
      <c r="XK719" s="226"/>
      <c r="XL719" s="226"/>
      <c r="XM719" s="226"/>
      <c r="XN719" s="226"/>
      <c r="XO719" s="226"/>
      <c r="XP719" s="226"/>
      <c r="XQ719" s="226"/>
      <c r="XR719" s="226"/>
      <c r="XS719" s="226"/>
      <c r="XT719" s="226"/>
      <c r="XU719" s="226"/>
      <c r="XV719" s="226"/>
      <c r="XW719" s="226"/>
      <c r="XX719" s="226"/>
      <c r="XY719" s="226"/>
      <c r="XZ719" s="226"/>
      <c r="YA719" s="226"/>
      <c r="YB719" s="226"/>
      <c r="YC719" s="226"/>
      <c r="YD719" s="226"/>
      <c r="YE719" s="226"/>
      <c r="YF719" s="226"/>
      <c r="YG719" s="226"/>
      <c r="YH719" s="226"/>
      <c r="YI719" s="226"/>
      <c r="YJ719" s="226"/>
      <c r="YK719" s="226"/>
      <c r="YL719" s="226"/>
      <c r="YM719" s="226"/>
      <c r="YN719" s="226"/>
      <c r="YO719" s="226"/>
      <c r="YP719" s="226"/>
      <c r="YQ719" s="226"/>
      <c r="YR719" s="226"/>
      <c r="YS719" s="226"/>
      <c r="YT719" s="226"/>
      <c r="YU719" s="226"/>
      <c r="YV719" s="226"/>
      <c r="YW719" s="226"/>
      <c r="YX719" s="226"/>
      <c r="YY719" s="226"/>
      <c r="YZ719" s="226"/>
      <c r="ZA719" s="226"/>
      <c r="ZB719" s="226"/>
      <c r="ZC719" s="226"/>
      <c r="ZD719" s="226"/>
      <c r="ZE719" s="226"/>
      <c r="ZF719" s="226"/>
      <c r="ZG719" s="226"/>
      <c r="ZH719" s="226"/>
      <c r="ZI719" s="226"/>
      <c r="ZJ719" s="226"/>
      <c r="ZK719" s="226"/>
      <c r="ZL719" s="226"/>
      <c r="ZM719" s="226"/>
      <c r="ZN719" s="226"/>
      <c r="ZO719" s="226"/>
      <c r="ZP719" s="226"/>
      <c r="ZQ719" s="226"/>
      <c r="ZR719" s="226"/>
      <c r="ZS719" s="226"/>
      <c r="ZT719" s="226"/>
      <c r="ZU719" s="226"/>
      <c r="ZV719" s="226"/>
      <c r="ZW719" s="226"/>
      <c r="ZX719" s="226"/>
      <c r="ZY719" s="226"/>
      <c r="ZZ719" s="226"/>
      <c r="AAA719" s="226"/>
      <c r="AAB719" s="226"/>
      <c r="AAC719" s="226"/>
      <c r="AAD719" s="226"/>
      <c r="AAE719" s="226"/>
      <c r="AAF719" s="226"/>
      <c r="AAG719" s="226"/>
      <c r="AAH719" s="226"/>
      <c r="AAI719" s="226"/>
      <c r="AAJ719" s="226"/>
      <c r="AAK719" s="226"/>
      <c r="AAL719" s="226"/>
      <c r="AAM719" s="226"/>
      <c r="AAN719" s="226"/>
      <c r="AAO719" s="226"/>
      <c r="AAP719" s="226"/>
      <c r="AAQ719" s="226"/>
      <c r="AAR719" s="226"/>
      <c r="AAS719" s="226"/>
      <c r="AAT719" s="226"/>
      <c r="AAU719" s="226"/>
      <c r="AAV719" s="226"/>
      <c r="AAW719" s="226"/>
      <c r="AAX719" s="226"/>
      <c r="AAY719" s="226"/>
      <c r="AAZ719" s="226"/>
      <c r="ABA719" s="226"/>
      <c r="ABB719" s="226"/>
      <c r="ABC719" s="226"/>
      <c r="ABD719" s="226"/>
      <c r="ABE719" s="226"/>
      <c r="ABF719" s="226"/>
      <c r="ABG719" s="226"/>
      <c r="ABH719" s="226"/>
      <c r="ABI719" s="226"/>
      <c r="ABJ719" s="226"/>
      <c r="ABK719" s="226"/>
      <c r="ABL719" s="226"/>
      <c r="ABM719" s="226"/>
      <c r="ABN719" s="226"/>
      <c r="ABO719" s="226"/>
      <c r="ABP719" s="226"/>
      <c r="ABQ719" s="226"/>
      <c r="ABR719" s="226"/>
      <c r="ABS719" s="226"/>
      <c r="ABT719" s="226"/>
      <c r="ABU719" s="226"/>
      <c r="ABV719" s="226"/>
      <c r="ABW719" s="226"/>
      <c r="ABX719" s="226"/>
      <c r="ABY719" s="226"/>
      <c r="ABZ719" s="226"/>
      <c r="ACA719" s="226"/>
      <c r="ACB719" s="226"/>
      <c r="ACC719" s="226"/>
      <c r="ACD719" s="226"/>
      <c r="ACE719" s="226"/>
      <c r="ACF719" s="226"/>
      <c r="ACG719" s="226"/>
      <c r="ACH719" s="226"/>
      <c r="ACI719" s="226"/>
      <c r="ACJ719" s="226"/>
      <c r="ACK719" s="226"/>
      <c r="ACL719" s="226"/>
      <c r="ACM719" s="226"/>
      <c r="ACN719" s="226"/>
      <c r="ACO719" s="226"/>
      <c r="ACP719" s="226"/>
      <c r="ACQ719" s="226"/>
      <c r="ACR719" s="226"/>
      <c r="ACS719" s="226"/>
      <c r="ACT719" s="226"/>
      <c r="ACU719" s="226"/>
      <c r="ACV719" s="226"/>
      <c r="ACW719" s="226"/>
      <c r="ACX719" s="226"/>
      <c r="ACY719" s="226"/>
      <c r="ACZ719" s="226"/>
      <c r="ADA719" s="226"/>
      <c r="ADB719" s="226"/>
      <c r="ADC719" s="226"/>
      <c r="ADD719" s="226"/>
      <c r="ADE719" s="226"/>
      <c r="ADF719" s="226"/>
      <c r="ADG719" s="226"/>
      <c r="ADH719" s="226"/>
      <c r="ADI719" s="226"/>
      <c r="ADJ719" s="226"/>
      <c r="ADK719" s="226"/>
      <c r="ADL719" s="226"/>
      <c r="ADM719" s="226"/>
      <c r="ADN719" s="226"/>
      <c r="ADO719" s="226"/>
      <c r="ADP719" s="226"/>
      <c r="ADQ719" s="226"/>
      <c r="ADR719" s="226"/>
      <c r="ADS719" s="226"/>
      <c r="ADT719" s="226"/>
      <c r="ADU719" s="226"/>
      <c r="ADV719" s="226"/>
      <c r="ADW719" s="226"/>
      <c r="ADX719" s="226"/>
      <c r="ADY719" s="226"/>
      <c r="ADZ719" s="226"/>
      <c r="AEA719" s="226"/>
      <c r="AEB719" s="226"/>
      <c r="AEC719" s="226"/>
      <c r="AED719" s="226"/>
      <c r="AEE719" s="226"/>
      <c r="AEF719" s="226"/>
      <c r="AEG719" s="226"/>
      <c r="AEH719" s="226"/>
      <c r="AEI719" s="226"/>
      <c r="AEJ719" s="226"/>
      <c r="AEK719" s="226"/>
      <c r="AEL719" s="226"/>
      <c r="AEM719" s="226"/>
      <c r="AEN719" s="226"/>
      <c r="AEO719" s="226"/>
      <c r="AEP719" s="226"/>
      <c r="AEQ719" s="226"/>
      <c r="AER719" s="226"/>
      <c r="AES719" s="226"/>
      <c r="AET719" s="226"/>
      <c r="AEU719" s="226"/>
      <c r="AEV719" s="226"/>
      <c r="AEW719" s="226"/>
      <c r="AEX719" s="226"/>
      <c r="AEY719" s="226"/>
      <c r="AEZ719" s="226"/>
      <c r="AFA719" s="226"/>
      <c r="AFB719" s="226"/>
      <c r="AFC719" s="226"/>
      <c r="AFD719" s="226"/>
      <c r="AFE719" s="226"/>
      <c r="AFF719" s="226"/>
      <c r="AFG719" s="226"/>
      <c r="AFH719" s="226"/>
      <c r="AFI719" s="226"/>
      <c r="AFJ719" s="226"/>
      <c r="AFK719" s="226"/>
      <c r="AFL719" s="226"/>
      <c r="AFM719" s="226"/>
      <c r="AFN719" s="226"/>
      <c r="AFO719" s="226"/>
      <c r="AFP719" s="226"/>
      <c r="AFQ719" s="226"/>
      <c r="AFR719" s="226"/>
      <c r="AFS719" s="226"/>
      <c r="AFT719" s="226"/>
      <c r="AFU719" s="226"/>
      <c r="AFV719" s="226"/>
      <c r="AFW719" s="226"/>
      <c r="AFX719" s="226"/>
      <c r="AFY719" s="226"/>
      <c r="AFZ719" s="226"/>
      <c r="AGA719" s="226"/>
      <c r="AGB719" s="226"/>
      <c r="AGC719" s="226"/>
      <c r="AGD719" s="226"/>
      <c r="AGE719" s="226"/>
      <c r="AGF719" s="226"/>
      <c r="AGG719" s="226"/>
      <c r="AGH719" s="226"/>
      <c r="AGI719" s="226"/>
      <c r="AGJ719" s="226"/>
      <c r="AGK719" s="226"/>
      <c r="AGL719" s="226"/>
      <c r="AGM719" s="226"/>
      <c r="AGN719" s="226"/>
      <c r="AGO719" s="226"/>
      <c r="AGP719" s="226"/>
      <c r="AGQ719" s="226"/>
      <c r="AGR719" s="226"/>
      <c r="AGS719" s="226"/>
      <c r="AGT719" s="226"/>
      <c r="AGU719" s="226"/>
      <c r="AGV719" s="226"/>
      <c r="AGW719" s="226"/>
      <c r="AGX719" s="226"/>
      <c r="AGY719" s="226"/>
      <c r="AGZ719" s="226"/>
      <c r="AHA719" s="226"/>
      <c r="AHB719" s="226"/>
      <c r="AHC719" s="226"/>
      <c r="AHD719" s="226"/>
      <c r="AHE719" s="226"/>
      <c r="AHF719" s="226"/>
      <c r="AHG719" s="226"/>
      <c r="AHH719" s="226"/>
      <c r="AHI719" s="226"/>
      <c r="AHJ719" s="226"/>
      <c r="AHK719" s="226"/>
      <c r="AHL719" s="226"/>
      <c r="AHM719" s="226"/>
      <c r="AHN719" s="226"/>
      <c r="AHO719" s="226"/>
      <c r="AHP719" s="226"/>
      <c r="AHQ719" s="226"/>
      <c r="AHR719" s="226"/>
      <c r="AHS719" s="226"/>
      <c r="AHT719" s="226"/>
      <c r="AHU719" s="226"/>
      <c r="AHV719" s="226"/>
      <c r="AHW719" s="226"/>
      <c r="AHX719" s="226"/>
      <c r="AHY719" s="226"/>
      <c r="AHZ719" s="226"/>
      <c r="AIA719" s="226"/>
      <c r="AIB719" s="226"/>
      <c r="AIC719" s="226"/>
      <c r="AID719" s="226"/>
      <c r="AIE719" s="226"/>
      <c r="AIF719" s="226"/>
      <c r="AIG719" s="226"/>
      <c r="AIH719" s="226"/>
      <c r="AII719" s="226"/>
      <c r="AIJ719" s="226"/>
      <c r="AIK719" s="226"/>
      <c r="AIL719" s="226"/>
      <c r="AIM719" s="226"/>
      <c r="AIN719" s="226"/>
      <c r="AIO719" s="226"/>
      <c r="AIP719" s="226"/>
      <c r="AIQ719" s="226"/>
      <c r="AIR719" s="226"/>
      <c r="AIS719" s="226"/>
      <c r="AIT719" s="226"/>
      <c r="AIU719" s="226"/>
      <c r="AIV719" s="226"/>
      <c r="AIW719" s="226"/>
      <c r="AIX719" s="226"/>
      <c r="AIY719" s="226"/>
      <c r="AIZ719" s="226"/>
      <c r="AJA719" s="226"/>
      <c r="AJB719" s="226"/>
      <c r="AJC719" s="226"/>
      <c r="AJD719" s="226"/>
      <c r="AJE719" s="226"/>
      <c r="AJF719" s="226"/>
      <c r="AJG719" s="226"/>
      <c r="AJH719" s="226"/>
      <c r="AJI719" s="226"/>
      <c r="AJJ719" s="226"/>
      <c r="AJK719" s="226"/>
      <c r="AJL719" s="226"/>
      <c r="AJM719" s="226"/>
      <c r="AJN719" s="226"/>
      <c r="AJO719" s="226"/>
      <c r="AJP719" s="226"/>
      <c r="AJQ719" s="226"/>
      <c r="AJR719" s="226"/>
      <c r="AJS719" s="226"/>
      <c r="AJT719" s="226"/>
      <c r="AJU719" s="226"/>
      <c r="AJV719" s="226"/>
      <c r="AJW719" s="226"/>
      <c r="AJX719" s="226"/>
      <c r="AJY719" s="226"/>
      <c r="AJZ719" s="226"/>
      <c r="AKA719" s="226"/>
      <c r="AKB719" s="226"/>
      <c r="AKC719" s="226"/>
      <c r="AKD719" s="226"/>
      <c r="AKE719" s="226"/>
      <c r="AKF719" s="226"/>
      <c r="AKG719" s="226"/>
      <c r="AKH719" s="226"/>
      <c r="AKI719" s="226"/>
      <c r="AKJ719" s="226"/>
      <c r="AKK719" s="226"/>
      <c r="AKL719" s="226"/>
      <c r="AKM719" s="226"/>
      <c r="AKN719" s="226"/>
      <c r="AKO719" s="226"/>
      <c r="AKP719" s="226"/>
      <c r="AKQ719" s="226"/>
      <c r="AKR719" s="226"/>
      <c r="AKS719" s="226"/>
      <c r="AKT719" s="226"/>
      <c r="AKU719" s="226"/>
      <c r="AKV719" s="226"/>
      <c r="AKW719" s="226"/>
      <c r="AKX719" s="226"/>
      <c r="AKY719" s="226"/>
      <c r="AKZ719" s="226"/>
      <c r="ALA719" s="226"/>
      <c r="ALB719" s="226"/>
      <c r="ALC719" s="226"/>
      <c r="ALD719" s="226"/>
      <c r="ALE719" s="226"/>
      <c r="ALF719" s="226"/>
      <c r="ALG719" s="226"/>
      <c r="ALH719" s="226"/>
      <c r="ALI719" s="226"/>
      <c r="ALJ719" s="226"/>
      <c r="ALK719" s="226"/>
      <c r="ALL719" s="226"/>
      <c r="ALM719" s="226"/>
      <c r="ALN719" s="226"/>
      <c r="ALO719" s="226"/>
      <c r="ALP719" s="226"/>
      <c r="ALQ719" s="226"/>
      <c r="ALR719" s="226"/>
      <c r="ALS719" s="226"/>
      <c r="ALT719" s="226"/>
      <c r="ALU719" s="226"/>
      <c r="ALV719" s="226"/>
      <c r="ALW719" s="226"/>
      <c r="ALX719" s="226"/>
      <c r="ALY719" s="226"/>
      <c r="ALZ719" s="226"/>
      <c r="AMA719" s="226"/>
      <c r="AMB719" s="226"/>
      <c r="AMC719" s="226"/>
      <c r="AMD719" s="226"/>
      <c r="AME719" s="226"/>
      <c r="AMF719" s="226"/>
      <c r="AMG719" s="226"/>
      <c r="AMH719" s="226"/>
      <c r="AMI719" s="226"/>
      <c r="AMJ719" s="226"/>
      <c r="AMK719" s="226"/>
      <c r="AML719" s="226"/>
      <c r="AMM719" s="226"/>
      <c r="AMN719" s="226"/>
      <c r="AMO719" s="226"/>
      <c r="AMP719" s="226"/>
      <c r="AMQ719" s="226"/>
      <c r="AMR719" s="226"/>
      <c r="AMS719" s="226"/>
      <c r="AMT719" s="226"/>
      <c r="AMU719" s="226"/>
      <c r="AMV719" s="226"/>
      <c r="AMW719" s="226"/>
      <c r="AMX719" s="226"/>
    </row>
    <row r="720" spans="1:1038" s="398" customFormat="1" ht="18" customHeight="1">
      <c r="A720" s="548"/>
      <c r="B720" s="543"/>
      <c r="C720" s="226"/>
      <c r="D720" s="225"/>
      <c r="E720" s="226">
        <v>90</v>
      </c>
      <c r="F720" s="226">
        <v>4</v>
      </c>
      <c r="G720" s="391" t="str">
        <f t="shared" si="441"/>
        <v>90-4</v>
      </c>
      <c r="H720" s="226">
        <v>37</v>
      </c>
      <c r="I720" s="226">
        <v>37.5</v>
      </c>
      <c r="J720" s="544"/>
      <c r="K720" s="545"/>
      <c r="L720" s="171">
        <f>(VLOOKUP($G720,Depth_Lookup!$A$3:$J$410,10,FALSE))+(H720/100)</f>
        <v>233.54500000000002</v>
      </c>
      <c r="M720" s="171">
        <f>(VLOOKUP($G720,Depth_Lookup!$A$3:$J$410,10,FALSE))+(I720/100)</f>
        <v>233.55</v>
      </c>
      <c r="N720" s="232"/>
      <c r="O720" s="226"/>
      <c r="P720" s="226"/>
      <c r="Q720" s="226"/>
      <c r="R720" s="391" t="s">
        <v>2380</v>
      </c>
      <c r="S720" s="226"/>
      <c r="T720" s="226"/>
      <c r="U720" s="226"/>
      <c r="V720" s="226"/>
      <c r="W720" s="226"/>
      <c r="X720" s="392"/>
      <c r="Y720" s="226"/>
      <c r="Z720" s="226"/>
      <c r="AA720" s="226"/>
      <c r="AB720" s="226"/>
      <c r="AC720" s="226"/>
      <c r="AD720" s="226"/>
      <c r="AE720" s="393"/>
      <c r="AF720" s="391"/>
      <c r="AG720" s="394"/>
      <c r="AH720" s="226"/>
      <c r="AI720" s="257"/>
      <c r="AJ720" s="226"/>
      <c r="AK720" s="226"/>
      <c r="AL720" s="226"/>
      <c r="AM720" s="226"/>
      <c r="AN720" s="226"/>
      <c r="AO720" s="257"/>
      <c r="AP720" s="226"/>
      <c r="AQ720" s="226"/>
      <c r="AR720" s="226"/>
      <c r="AS720" s="226"/>
      <c r="AT720" s="226"/>
      <c r="AU720" s="257"/>
      <c r="AV720" s="226"/>
      <c r="AW720" s="226"/>
      <c r="AX720" s="226"/>
      <c r="AY720" s="226"/>
      <c r="AZ720" s="226"/>
      <c r="BA720" s="257"/>
      <c r="BB720" s="226"/>
      <c r="BC720" s="226"/>
      <c r="BD720" s="226"/>
      <c r="BE720" s="226"/>
      <c r="BF720" s="226"/>
      <c r="BG720" s="257"/>
      <c r="BH720" s="226"/>
      <c r="BI720" s="226"/>
      <c r="BJ720" s="226"/>
      <c r="BK720" s="226"/>
      <c r="BL720" s="226"/>
      <c r="BM720" s="257"/>
      <c r="BN720" s="226"/>
      <c r="BO720" s="226"/>
      <c r="BP720" s="226"/>
      <c r="BQ720" s="226"/>
      <c r="BR720" s="226"/>
      <c r="BS720" s="226"/>
      <c r="BT720" s="226"/>
      <c r="BU720" s="226"/>
      <c r="BV720" s="226"/>
      <c r="BW720" s="226"/>
      <c r="BX720" s="226"/>
      <c r="BY720" s="257"/>
      <c r="BZ720" s="226"/>
      <c r="CA720" s="226"/>
      <c r="CB720" s="226"/>
      <c r="CC720" s="226"/>
      <c r="CD720" s="226"/>
      <c r="CE720" s="226"/>
      <c r="CF720" s="399"/>
      <c r="CG720" s="259"/>
      <c r="CH720" s="150"/>
      <c r="CI720" s="150"/>
      <c r="CJ720" s="150"/>
      <c r="CK720" s="158"/>
      <c r="CL720" s="395"/>
      <c r="CM720" s="395"/>
      <c r="CN720" s="395"/>
      <c r="CO720" s="395"/>
      <c r="CP720" s="395"/>
      <c r="CQ720" s="395"/>
      <c r="CR720" s="395"/>
      <c r="CS720" s="395"/>
      <c r="CT720" s="395"/>
      <c r="CU720" s="395"/>
      <c r="CV720" s="395"/>
      <c r="CW720" s="395"/>
      <c r="CX720" s="395"/>
      <c r="CY720" s="395"/>
      <c r="CZ720" s="395"/>
      <c r="DA720" s="395"/>
      <c r="DB720" s="395"/>
      <c r="DC720" s="257"/>
      <c r="DD720" s="395"/>
      <c r="DE720" s="395"/>
      <c r="DF720" s="395"/>
      <c r="DG720" s="395"/>
      <c r="DH720" s="395"/>
      <c r="DI720" s="395"/>
      <c r="DJ720" s="395"/>
      <c r="DK720" s="396"/>
      <c r="DL720" s="259"/>
      <c r="DM720" s="395"/>
      <c r="DN720" s="395"/>
      <c r="DO720" s="397"/>
      <c r="DQ720" s="259"/>
      <c r="DR720" s="397"/>
      <c r="DS720" s="259"/>
      <c r="DT720" s="263"/>
      <c r="DU720" s="256"/>
      <c r="DV720" s="256"/>
      <c r="DW720" s="400"/>
      <c r="DX720" s="155"/>
      <c r="DY720" s="155"/>
      <c r="DZ720" s="546"/>
      <c r="EA720" s="104"/>
      <c r="EB720" s="256"/>
      <c r="EC720" s="104"/>
      <c r="ED720" s="229" t="s">
        <v>2517</v>
      </c>
      <c r="EE720" s="401"/>
      <c r="EF720" s="402"/>
      <c r="EG720" s="401"/>
      <c r="EH720" s="403"/>
      <c r="EI720" s="404"/>
      <c r="EJ720" s="405"/>
      <c r="EK720" s="406"/>
      <c r="EL720" s="401"/>
      <c r="EM720" s="403"/>
      <c r="EN720" s="403" t="s">
        <v>1447</v>
      </c>
      <c r="EO720" s="407">
        <v>0.5</v>
      </c>
      <c r="EP720" s="407" t="s">
        <v>2051</v>
      </c>
      <c r="EQ720" s="407"/>
      <c r="ER720" s="407"/>
      <c r="ES720" s="407"/>
      <c r="ET720" s="407"/>
      <c r="EU720" s="407"/>
      <c r="EV720" s="408">
        <v>3</v>
      </c>
      <c r="EW720" s="408">
        <v>90</v>
      </c>
      <c r="EX720" s="408">
        <v>17</v>
      </c>
      <c r="EY720" s="408">
        <v>180</v>
      </c>
      <c r="EZ720" s="192">
        <f t="shared" si="415"/>
        <v>-9.7269969400080072</v>
      </c>
      <c r="FA720" s="192">
        <f t="shared" si="416"/>
        <v>350.27300305999199</v>
      </c>
      <c r="FB720" s="192">
        <f t="shared" si="417"/>
        <v>72.766633528676692</v>
      </c>
      <c r="FC720" s="192">
        <f t="shared" si="418"/>
        <v>80.273003059991993</v>
      </c>
      <c r="FD720" s="192">
        <f t="shared" si="419"/>
        <v>17.233366471323308</v>
      </c>
      <c r="FE720" s="193">
        <f t="shared" si="420"/>
        <v>170.27300305999199</v>
      </c>
      <c r="FF720" s="194">
        <f t="shared" si="421"/>
        <v>17.233366471323308</v>
      </c>
      <c r="FG720" s="401"/>
      <c r="FH720" s="403"/>
      <c r="FI720" s="778">
        <f t="shared" si="422"/>
        <v>0.5</v>
      </c>
      <c r="FJ720" s="779">
        <f t="shared" si="423"/>
        <v>17.233366471323308</v>
      </c>
      <c r="FK720" s="779">
        <f t="shared" si="424"/>
        <v>72.766633528676692</v>
      </c>
      <c r="FL720" s="780">
        <f t="shared" si="425"/>
        <v>1.2700173406675079</v>
      </c>
      <c r="FM720" s="169">
        <f t="shared" si="426"/>
        <v>0.95510599314919953</v>
      </c>
      <c r="FN720" s="783">
        <f t="shared" si="427"/>
        <v>0.47755299657459976</v>
      </c>
      <c r="FO720" s="226"/>
      <c r="FP720" s="226"/>
      <c r="FQ720" s="226"/>
      <c r="FR720" s="226"/>
      <c r="FS720" s="226"/>
      <c r="FT720" s="226"/>
      <c r="FU720" s="226"/>
      <c r="FV720" s="226"/>
      <c r="FW720" s="226"/>
      <c r="FX720" s="226"/>
      <c r="FY720" s="226"/>
      <c r="FZ720" s="226"/>
      <c r="GA720" s="226"/>
      <c r="GB720" s="226"/>
      <c r="GC720" s="226"/>
      <c r="GD720" s="226"/>
      <c r="GE720" s="226"/>
      <c r="GF720" s="226"/>
      <c r="GG720" s="226"/>
      <c r="GH720" s="226"/>
      <c r="GI720" s="226"/>
      <c r="GJ720" s="226"/>
      <c r="GK720" s="226"/>
      <c r="GL720" s="226"/>
      <c r="GM720" s="226"/>
      <c r="GN720" s="226"/>
      <c r="GO720" s="226"/>
      <c r="GP720" s="226"/>
      <c r="GQ720" s="226"/>
      <c r="GR720" s="226"/>
      <c r="GS720" s="226"/>
      <c r="GT720" s="226"/>
      <c r="GU720" s="226"/>
      <c r="GV720" s="226"/>
      <c r="GW720" s="226"/>
      <c r="GX720" s="226"/>
      <c r="GY720" s="226"/>
      <c r="GZ720" s="226"/>
      <c r="HA720" s="226"/>
      <c r="HB720" s="226"/>
      <c r="HC720" s="226"/>
      <c r="HD720" s="226"/>
      <c r="HE720" s="226"/>
      <c r="HF720" s="226"/>
      <c r="HG720" s="226"/>
      <c r="HH720" s="226"/>
      <c r="HI720" s="226"/>
      <c r="HJ720" s="226"/>
      <c r="HK720" s="226"/>
      <c r="HL720" s="226"/>
      <c r="HM720" s="226"/>
      <c r="HN720" s="226"/>
      <c r="HO720" s="226"/>
      <c r="HP720" s="226"/>
      <c r="HQ720" s="226"/>
      <c r="HR720" s="226"/>
      <c r="HS720" s="226"/>
      <c r="HT720" s="226"/>
      <c r="HU720" s="226"/>
      <c r="HV720" s="226"/>
      <c r="HW720" s="226"/>
      <c r="HX720" s="226"/>
      <c r="HY720" s="226"/>
      <c r="HZ720" s="226"/>
      <c r="IA720" s="226"/>
      <c r="IB720" s="226"/>
      <c r="IC720" s="226"/>
      <c r="ID720" s="226"/>
      <c r="IE720" s="226"/>
      <c r="IF720" s="226"/>
      <c r="IG720" s="226"/>
      <c r="IH720" s="226"/>
      <c r="II720" s="226"/>
      <c r="IJ720" s="226"/>
      <c r="IK720" s="226"/>
      <c r="IL720" s="226"/>
      <c r="IM720" s="226"/>
      <c r="IN720" s="226"/>
      <c r="IO720" s="226"/>
      <c r="IP720" s="226"/>
      <c r="IQ720" s="226"/>
      <c r="IR720" s="226"/>
      <c r="IS720" s="226"/>
      <c r="IT720" s="226"/>
      <c r="IU720" s="226"/>
      <c r="IV720" s="226"/>
      <c r="IW720" s="226"/>
      <c r="IX720" s="226"/>
      <c r="IY720" s="226"/>
      <c r="IZ720" s="226"/>
      <c r="JA720" s="226"/>
      <c r="JB720" s="226"/>
      <c r="JC720" s="226"/>
      <c r="JD720" s="226"/>
      <c r="JE720" s="226"/>
      <c r="JF720" s="226"/>
      <c r="JG720" s="226"/>
      <c r="JH720" s="226"/>
      <c r="JI720" s="226"/>
      <c r="JJ720" s="226"/>
      <c r="JK720" s="226"/>
      <c r="JL720" s="226"/>
      <c r="JM720" s="226"/>
      <c r="JN720" s="226"/>
      <c r="JO720" s="226"/>
      <c r="JP720" s="226"/>
      <c r="JQ720" s="226"/>
      <c r="JR720" s="226"/>
      <c r="JS720" s="226"/>
      <c r="JT720" s="226"/>
      <c r="JU720" s="226"/>
      <c r="JV720" s="226"/>
      <c r="JW720" s="226"/>
      <c r="JX720" s="226"/>
      <c r="JY720" s="226"/>
      <c r="JZ720" s="226"/>
      <c r="KA720" s="226"/>
      <c r="KB720" s="226"/>
      <c r="KC720" s="226"/>
      <c r="KD720" s="226"/>
      <c r="KE720" s="226"/>
      <c r="KF720" s="226"/>
      <c r="KG720" s="226"/>
      <c r="KH720" s="226"/>
      <c r="KI720" s="226"/>
      <c r="KJ720" s="226"/>
      <c r="KK720" s="226"/>
      <c r="KL720" s="226"/>
      <c r="KM720" s="226"/>
      <c r="KN720" s="226"/>
      <c r="KO720" s="226"/>
      <c r="KP720" s="226"/>
      <c r="KQ720" s="226"/>
      <c r="KR720" s="226"/>
      <c r="KS720" s="226"/>
      <c r="KT720" s="226"/>
      <c r="KU720" s="226"/>
      <c r="KV720" s="226"/>
      <c r="KW720" s="226"/>
      <c r="KX720" s="226"/>
      <c r="KY720" s="226"/>
      <c r="KZ720" s="226"/>
      <c r="LA720" s="226"/>
      <c r="LB720" s="226"/>
      <c r="LC720" s="226"/>
      <c r="LD720" s="226"/>
      <c r="LE720" s="226"/>
      <c r="LF720" s="226"/>
      <c r="LG720" s="226"/>
      <c r="LH720" s="226"/>
      <c r="LI720" s="226"/>
      <c r="LJ720" s="226"/>
      <c r="LK720" s="226"/>
      <c r="LL720" s="226"/>
      <c r="LM720" s="226"/>
      <c r="LN720" s="226"/>
      <c r="LO720" s="226"/>
      <c r="LP720" s="226"/>
      <c r="LQ720" s="226"/>
      <c r="LR720" s="226"/>
      <c r="LS720" s="226"/>
      <c r="LT720" s="226"/>
      <c r="LU720" s="226"/>
      <c r="LV720" s="226"/>
      <c r="LW720" s="226"/>
      <c r="LX720" s="226"/>
      <c r="LY720" s="226"/>
      <c r="LZ720" s="226"/>
      <c r="MA720" s="226"/>
      <c r="MB720" s="226"/>
      <c r="MC720" s="226"/>
      <c r="MD720" s="226"/>
      <c r="ME720" s="226"/>
      <c r="MF720" s="226"/>
      <c r="MG720" s="226"/>
      <c r="MH720" s="226"/>
      <c r="MI720" s="226"/>
      <c r="MJ720" s="226"/>
      <c r="MK720" s="226"/>
      <c r="ML720" s="226"/>
      <c r="MM720" s="226"/>
      <c r="MN720" s="226"/>
      <c r="MO720" s="226"/>
      <c r="MP720" s="226"/>
      <c r="MQ720" s="226"/>
      <c r="MR720" s="226"/>
      <c r="MS720" s="226"/>
      <c r="MT720" s="226"/>
      <c r="MU720" s="226"/>
      <c r="MV720" s="226"/>
      <c r="MW720" s="226"/>
      <c r="MX720" s="226"/>
      <c r="MY720" s="226"/>
      <c r="MZ720" s="226"/>
      <c r="NA720" s="226"/>
      <c r="NB720" s="226"/>
      <c r="NC720" s="226"/>
      <c r="ND720" s="226"/>
      <c r="NE720" s="226"/>
      <c r="NF720" s="226"/>
      <c r="NG720" s="226"/>
      <c r="NH720" s="226"/>
      <c r="NI720" s="226"/>
      <c r="NJ720" s="226"/>
      <c r="NK720" s="226"/>
      <c r="NL720" s="226"/>
      <c r="NM720" s="226"/>
      <c r="NN720" s="226"/>
      <c r="NO720" s="226"/>
      <c r="NP720" s="226"/>
      <c r="NQ720" s="226"/>
      <c r="NR720" s="226"/>
      <c r="NS720" s="226"/>
      <c r="NT720" s="226"/>
      <c r="NU720" s="226"/>
      <c r="NV720" s="226"/>
      <c r="NW720" s="226"/>
      <c r="NX720" s="226"/>
      <c r="NY720" s="226"/>
      <c r="NZ720" s="226"/>
      <c r="OA720" s="226"/>
      <c r="OB720" s="226"/>
      <c r="OC720" s="226"/>
      <c r="OD720" s="226"/>
      <c r="OE720" s="226"/>
      <c r="OF720" s="226"/>
      <c r="OG720" s="226"/>
      <c r="OH720" s="226"/>
      <c r="OI720" s="226"/>
      <c r="OJ720" s="226"/>
      <c r="OK720" s="226"/>
      <c r="OL720" s="226"/>
      <c r="OM720" s="226"/>
      <c r="ON720" s="226"/>
      <c r="OO720" s="226"/>
      <c r="OP720" s="226"/>
      <c r="OQ720" s="226"/>
      <c r="OR720" s="226"/>
      <c r="OS720" s="226"/>
      <c r="OT720" s="226"/>
      <c r="OU720" s="226"/>
      <c r="OV720" s="226"/>
      <c r="OW720" s="226"/>
      <c r="OX720" s="226"/>
      <c r="OY720" s="226"/>
      <c r="OZ720" s="226"/>
      <c r="PA720" s="226"/>
      <c r="PB720" s="226"/>
      <c r="PC720" s="226"/>
      <c r="PD720" s="226"/>
      <c r="PE720" s="226"/>
      <c r="PF720" s="226"/>
      <c r="PG720" s="226"/>
      <c r="PH720" s="226"/>
      <c r="PI720" s="226"/>
      <c r="PJ720" s="226"/>
      <c r="PK720" s="226"/>
      <c r="PL720" s="226"/>
      <c r="PM720" s="226"/>
      <c r="PN720" s="226"/>
      <c r="PO720" s="226"/>
      <c r="PP720" s="226"/>
      <c r="PQ720" s="226"/>
      <c r="PR720" s="226"/>
      <c r="PS720" s="226"/>
      <c r="PT720" s="226"/>
      <c r="PU720" s="226"/>
      <c r="PV720" s="226"/>
      <c r="PW720" s="226"/>
      <c r="PX720" s="226"/>
      <c r="PY720" s="226"/>
      <c r="PZ720" s="226"/>
      <c r="QA720" s="226"/>
      <c r="QB720" s="226"/>
      <c r="QC720" s="226"/>
      <c r="QD720" s="226"/>
      <c r="QE720" s="226"/>
      <c r="QF720" s="226"/>
      <c r="QG720" s="226"/>
      <c r="QH720" s="226"/>
      <c r="QI720" s="226"/>
      <c r="QJ720" s="226"/>
      <c r="QK720" s="226"/>
      <c r="QL720" s="226"/>
      <c r="QM720" s="226"/>
      <c r="QN720" s="226"/>
      <c r="QO720" s="226"/>
      <c r="QP720" s="226"/>
      <c r="QQ720" s="226"/>
      <c r="QR720" s="226"/>
      <c r="QS720" s="226"/>
      <c r="QT720" s="226"/>
      <c r="QU720" s="226"/>
      <c r="QV720" s="226"/>
      <c r="QW720" s="226"/>
      <c r="QX720" s="226"/>
      <c r="QY720" s="226"/>
      <c r="QZ720" s="226"/>
      <c r="RA720" s="226"/>
      <c r="RB720" s="226"/>
      <c r="RC720" s="226"/>
      <c r="RD720" s="226"/>
      <c r="RE720" s="226"/>
      <c r="RF720" s="226"/>
      <c r="RG720" s="226"/>
      <c r="RH720" s="226"/>
      <c r="RI720" s="226"/>
      <c r="RJ720" s="226"/>
      <c r="RK720" s="226"/>
      <c r="RL720" s="226"/>
      <c r="RM720" s="226"/>
      <c r="RN720" s="226"/>
      <c r="RO720" s="226"/>
      <c r="RP720" s="226"/>
      <c r="RQ720" s="226"/>
      <c r="RR720" s="226"/>
      <c r="RS720" s="226"/>
      <c r="RT720" s="226"/>
      <c r="RU720" s="226"/>
      <c r="RV720" s="226"/>
      <c r="RW720" s="226"/>
      <c r="RX720" s="226"/>
      <c r="RY720" s="226"/>
      <c r="RZ720" s="226"/>
      <c r="SA720" s="226"/>
      <c r="SB720" s="226"/>
      <c r="SC720" s="226"/>
      <c r="SD720" s="226"/>
      <c r="SE720" s="226"/>
      <c r="SF720" s="226"/>
      <c r="SG720" s="226"/>
      <c r="SH720" s="226"/>
      <c r="SI720" s="226"/>
      <c r="SJ720" s="226"/>
      <c r="SK720" s="226"/>
      <c r="SL720" s="226"/>
      <c r="SM720" s="226"/>
      <c r="SN720" s="226"/>
      <c r="SO720" s="226"/>
      <c r="SP720" s="226"/>
      <c r="SQ720" s="226"/>
      <c r="SR720" s="226"/>
      <c r="SS720" s="226"/>
      <c r="ST720" s="226"/>
      <c r="SU720" s="226"/>
      <c r="SV720" s="226"/>
      <c r="SW720" s="226"/>
      <c r="SX720" s="226"/>
      <c r="SY720" s="226"/>
      <c r="SZ720" s="226"/>
      <c r="TA720" s="226"/>
      <c r="TB720" s="226"/>
      <c r="TC720" s="226"/>
      <c r="TD720" s="226"/>
      <c r="TE720" s="226"/>
      <c r="TF720" s="226"/>
      <c r="TG720" s="226"/>
      <c r="TH720" s="226"/>
      <c r="TI720" s="226"/>
      <c r="TJ720" s="226"/>
      <c r="TK720" s="226"/>
      <c r="TL720" s="226"/>
      <c r="TM720" s="226"/>
      <c r="TN720" s="226"/>
      <c r="TO720" s="226"/>
      <c r="TP720" s="226"/>
      <c r="TQ720" s="226"/>
      <c r="TR720" s="226"/>
      <c r="TS720" s="226"/>
      <c r="TT720" s="226"/>
      <c r="TU720" s="226"/>
      <c r="TV720" s="226"/>
      <c r="TW720" s="226"/>
      <c r="TX720" s="226"/>
      <c r="TY720" s="226"/>
      <c r="TZ720" s="226"/>
      <c r="UA720" s="226"/>
      <c r="UB720" s="226"/>
      <c r="UC720" s="226"/>
      <c r="UD720" s="226"/>
      <c r="UE720" s="226"/>
      <c r="UF720" s="226"/>
      <c r="UG720" s="226"/>
      <c r="UH720" s="226"/>
      <c r="UI720" s="226"/>
      <c r="UJ720" s="226"/>
      <c r="UK720" s="226"/>
      <c r="UL720" s="226"/>
      <c r="UM720" s="226"/>
      <c r="UN720" s="226"/>
      <c r="UO720" s="226"/>
      <c r="UP720" s="226"/>
      <c r="UQ720" s="226"/>
      <c r="UR720" s="226"/>
      <c r="US720" s="226"/>
      <c r="UT720" s="226"/>
      <c r="UU720" s="226"/>
      <c r="UV720" s="226"/>
      <c r="UW720" s="226"/>
      <c r="UX720" s="226"/>
      <c r="UY720" s="226"/>
      <c r="UZ720" s="226"/>
      <c r="VA720" s="226"/>
      <c r="VB720" s="226"/>
      <c r="VC720" s="226"/>
      <c r="VD720" s="226"/>
      <c r="VE720" s="226"/>
      <c r="VF720" s="226"/>
      <c r="VG720" s="226"/>
      <c r="VH720" s="226"/>
      <c r="VI720" s="226"/>
      <c r="VJ720" s="226"/>
      <c r="VK720" s="226"/>
      <c r="VL720" s="226"/>
      <c r="VM720" s="226"/>
      <c r="VN720" s="226"/>
      <c r="VO720" s="226"/>
      <c r="VP720" s="226"/>
      <c r="VQ720" s="226"/>
      <c r="VR720" s="226"/>
      <c r="VS720" s="226"/>
      <c r="VT720" s="226"/>
      <c r="VU720" s="226"/>
      <c r="VV720" s="226"/>
      <c r="VW720" s="226"/>
      <c r="VX720" s="226"/>
      <c r="VY720" s="226"/>
      <c r="VZ720" s="226"/>
      <c r="WA720" s="226"/>
      <c r="WB720" s="226"/>
      <c r="WC720" s="226"/>
      <c r="WD720" s="226"/>
      <c r="WE720" s="226"/>
      <c r="WF720" s="226"/>
      <c r="WG720" s="226"/>
      <c r="WH720" s="226"/>
      <c r="WI720" s="226"/>
      <c r="WJ720" s="226"/>
      <c r="WK720" s="226"/>
      <c r="WL720" s="226"/>
      <c r="WM720" s="226"/>
      <c r="WN720" s="226"/>
      <c r="WO720" s="226"/>
      <c r="WP720" s="226"/>
      <c r="WQ720" s="226"/>
      <c r="WR720" s="226"/>
      <c r="WS720" s="226"/>
      <c r="WT720" s="226"/>
      <c r="WU720" s="226"/>
      <c r="WV720" s="226"/>
      <c r="WW720" s="226"/>
      <c r="WX720" s="226"/>
      <c r="WY720" s="226"/>
      <c r="WZ720" s="226"/>
      <c r="XA720" s="226"/>
      <c r="XB720" s="226"/>
      <c r="XC720" s="226"/>
      <c r="XD720" s="226"/>
      <c r="XE720" s="226"/>
      <c r="XF720" s="226"/>
      <c r="XG720" s="226"/>
      <c r="XH720" s="226"/>
      <c r="XI720" s="226"/>
      <c r="XJ720" s="226"/>
      <c r="XK720" s="226"/>
      <c r="XL720" s="226"/>
      <c r="XM720" s="226"/>
      <c r="XN720" s="226"/>
      <c r="XO720" s="226"/>
      <c r="XP720" s="226"/>
      <c r="XQ720" s="226"/>
      <c r="XR720" s="226"/>
      <c r="XS720" s="226"/>
      <c r="XT720" s="226"/>
      <c r="XU720" s="226"/>
      <c r="XV720" s="226"/>
      <c r="XW720" s="226"/>
      <c r="XX720" s="226"/>
      <c r="XY720" s="226"/>
      <c r="XZ720" s="226"/>
      <c r="YA720" s="226"/>
      <c r="YB720" s="226"/>
      <c r="YC720" s="226"/>
      <c r="YD720" s="226"/>
      <c r="YE720" s="226"/>
      <c r="YF720" s="226"/>
      <c r="YG720" s="226"/>
      <c r="YH720" s="226"/>
      <c r="YI720" s="226"/>
      <c r="YJ720" s="226"/>
      <c r="YK720" s="226"/>
      <c r="YL720" s="226"/>
      <c r="YM720" s="226"/>
      <c r="YN720" s="226"/>
      <c r="YO720" s="226"/>
      <c r="YP720" s="226"/>
      <c r="YQ720" s="226"/>
      <c r="YR720" s="226"/>
      <c r="YS720" s="226"/>
      <c r="YT720" s="226"/>
      <c r="YU720" s="226"/>
      <c r="YV720" s="226"/>
      <c r="YW720" s="226"/>
      <c r="YX720" s="226"/>
      <c r="YY720" s="226"/>
      <c r="YZ720" s="226"/>
      <c r="ZA720" s="226"/>
      <c r="ZB720" s="226"/>
      <c r="ZC720" s="226"/>
      <c r="ZD720" s="226"/>
      <c r="ZE720" s="226"/>
      <c r="ZF720" s="226"/>
      <c r="ZG720" s="226"/>
      <c r="ZH720" s="226"/>
      <c r="ZI720" s="226"/>
      <c r="ZJ720" s="226"/>
      <c r="ZK720" s="226"/>
      <c r="ZL720" s="226"/>
      <c r="ZM720" s="226"/>
      <c r="ZN720" s="226"/>
      <c r="ZO720" s="226"/>
      <c r="ZP720" s="226"/>
      <c r="ZQ720" s="226"/>
      <c r="ZR720" s="226"/>
      <c r="ZS720" s="226"/>
      <c r="ZT720" s="226"/>
      <c r="ZU720" s="226"/>
      <c r="ZV720" s="226"/>
      <c r="ZW720" s="226"/>
      <c r="ZX720" s="226"/>
      <c r="ZY720" s="226"/>
      <c r="ZZ720" s="226"/>
      <c r="AAA720" s="226"/>
      <c r="AAB720" s="226"/>
      <c r="AAC720" s="226"/>
      <c r="AAD720" s="226"/>
      <c r="AAE720" s="226"/>
      <c r="AAF720" s="226"/>
      <c r="AAG720" s="226"/>
      <c r="AAH720" s="226"/>
      <c r="AAI720" s="226"/>
      <c r="AAJ720" s="226"/>
      <c r="AAK720" s="226"/>
      <c r="AAL720" s="226"/>
      <c r="AAM720" s="226"/>
      <c r="AAN720" s="226"/>
      <c r="AAO720" s="226"/>
      <c r="AAP720" s="226"/>
      <c r="AAQ720" s="226"/>
      <c r="AAR720" s="226"/>
      <c r="AAS720" s="226"/>
      <c r="AAT720" s="226"/>
      <c r="AAU720" s="226"/>
      <c r="AAV720" s="226"/>
      <c r="AAW720" s="226"/>
      <c r="AAX720" s="226"/>
      <c r="AAY720" s="226"/>
      <c r="AAZ720" s="226"/>
      <c r="ABA720" s="226"/>
      <c r="ABB720" s="226"/>
      <c r="ABC720" s="226"/>
      <c r="ABD720" s="226"/>
      <c r="ABE720" s="226"/>
      <c r="ABF720" s="226"/>
      <c r="ABG720" s="226"/>
      <c r="ABH720" s="226"/>
      <c r="ABI720" s="226"/>
      <c r="ABJ720" s="226"/>
      <c r="ABK720" s="226"/>
      <c r="ABL720" s="226"/>
      <c r="ABM720" s="226"/>
      <c r="ABN720" s="226"/>
      <c r="ABO720" s="226"/>
      <c r="ABP720" s="226"/>
      <c r="ABQ720" s="226"/>
      <c r="ABR720" s="226"/>
      <c r="ABS720" s="226"/>
      <c r="ABT720" s="226"/>
      <c r="ABU720" s="226"/>
      <c r="ABV720" s="226"/>
      <c r="ABW720" s="226"/>
      <c r="ABX720" s="226"/>
      <c r="ABY720" s="226"/>
      <c r="ABZ720" s="226"/>
      <c r="ACA720" s="226"/>
      <c r="ACB720" s="226"/>
      <c r="ACC720" s="226"/>
      <c r="ACD720" s="226"/>
      <c r="ACE720" s="226"/>
      <c r="ACF720" s="226"/>
      <c r="ACG720" s="226"/>
      <c r="ACH720" s="226"/>
      <c r="ACI720" s="226"/>
      <c r="ACJ720" s="226"/>
      <c r="ACK720" s="226"/>
      <c r="ACL720" s="226"/>
      <c r="ACM720" s="226"/>
      <c r="ACN720" s="226"/>
      <c r="ACO720" s="226"/>
      <c r="ACP720" s="226"/>
      <c r="ACQ720" s="226"/>
      <c r="ACR720" s="226"/>
      <c r="ACS720" s="226"/>
      <c r="ACT720" s="226"/>
      <c r="ACU720" s="226"/>
      <c r="ACV720" s="226"/>
      <c r="ACW720" s="226"/>
      <c r="ACX720" s="226"/>
      <c r="ACY720" s="226"/>
      <c r="ACZ720" s="226"/>
      <c r="ADA720" s="226"/>
      <c r="ADB720" s="226"/>
      <c r="ADC720" s="226"/>
      <c r="ADD720" s="226"/>
      <c r="ADE720" s="226"/>
      <c r="ADF720" s="226"/>
      <c r="ADG720" s="226"/>
      <c r="ADH720" s="226"/>
      <c r="ADI720" s="226"/>
      <c r="ADJ720" s="226"/>
      <c r="ADK720" s="226"/>
      <c r="ADL720" s="226"/>
      <c r="ADM720" s="226"/>
      <c r="ADN720" s="226"/>
      <c r="ADO720" s="226"/>
      <c r="ADP720" s="226"/>
      <c r="ADQ720" s="226"/>
      <c r="ADR720" s="226"/>
      <c r="ADS720" s="226"/>
      <c r="ADT720" s="226"/>
      <c r="ADU720" s="226"/>
      <c r="ADV720" s="226"/>
      <c r="ADW720" s="226"/>
      <c r="ADX720" s="226"/>
      <c r="ADY720" s="226"/>
      <c r="ADZ720" s="226"/>
      <c r="AEA720" s="226"/>
      <c r="AEB720" s="226"/>
      <c r="AEC720" s="226"/>
      <c r="AED720" s="226"/>
      <c r="AEE720" s="226"/>
      <c r="AEF720" s="226"/>
      <c r="AEG720" s="226"/>
      <c r="AEH720" s="226"/>
      <c r="AEI720" s="226"/>
      <c r="AEJ720" s="226"/>
      <c r="AEK720" s="226"/>
      <c r="AEL720" s="226"/>
      <c r="AEM720" s="226"/>
      <c r="AEN720" s="226"/>
      <c r="AEO720" s="226"/>
      <c r="AEP720" s="226"/>
      <c r="AEQ720" s="226"/>
      <c r="AER720" s="226"/>
      <c r="AES720" s="226"/>
      <c r="AET720" s="226"/>
      <c r="AEU720" s="226"/>
      <c r="AEV720" s="226"/>
      <c r="AEW720" s="226"/>
      <c r="AEX720" s="226"/>
      <c r="AEY720" s="226"/>
      <c r="AEZ720" s="226"/>
      <c r="AFA720" s="226"/>
      <c r="AFB720" s="226"/>
      <c r="AFC720" s="226"/>
      <c r="AFD720" s="226"/>
      <c r="AFE720" s="226"/>
      <c r="AFF720" s="226"/>
      <c r="AFG720" s="226"/>
      <c r="AFH720" s="226"/>
      <c r="AFI720" s="226"/>
      <c r="AFJ720" s="226"/>
      <c r="AFK720" s="226"/>
      <c r="AFL720" s="226"/>
      <c r="AFM720" s="226"/>
      <c r="AFN720" s="226"/>
      <c r="AFO720" s="226"/>
      <c r="AFP720" s="226"/>
      <c r="AFQ720" s="226"/>
      <c r="AFR720" s="226"/>
      <c r="AFS720" s="226"/>
      <c r="AFT720" s="226"/>
      <c r="AFU720" s="226"/>
      <c r="AFV720" s="226"/>
      <c r="AFW720" s="226"/>
      <c r="AFX720" s="226"/>
      <c r="AFY720" s="226"/>
      <c r="AFZ720" s="226"/>
      <c r="AGA720" s="226"/>
      <c r="AGB720" s="226"/>
      <c r="AGC720" s="226"/>
      <c r="AGD720" s="226"/>
      <c r="AGE720" s="226"/>
      <c r="AGF720" s="226"/>
      <c r="AGG720" s="226"/>
      <c r="AGH720" s="226"/>
      <c r="AGI720" s="226"/>
      <c r="AGJ720" s="226"/>
      <c r="AGK720" s="226"/>
      <c r="AGL720" s="226"/>
      <c r="AGM720" s="226"/>
      <c r="AGN720" s="226"/>
      <c r="AGO720" s="226"/>
      <c r="AGP720" s="226"/>
      <c r="AGQ720" s="226"/>
      <c r="AGR720" s="226"/>
      <c r="AGS720" s="226"/>
      <c r="AGT720" s="226"/>
      <c r="AGU720" s="226"/>
      <c r="AGV720" s="226"/>
      <c r="AGW720" s="226"/>
      <c r="AGX720" s="226"/>
      <c r="AGY720" s="226"/>
      <c r="AGZ720" s="226"/>
      <c r="AHA720" s="226"/>
      <c r="AHB720" s="226"/>
      <c r="AHC720" s="226"/>
      <c r="AHD720" s="226"/>
      <c r="AHE720" s="226"/>
      <c r="AHF720" s="226"/>
      <c r="AHG720" s="226"/>
      <c r="AHH720" s="226"/>
      <c r="AHI720" s="226"/>
      <c r="AHJ720" s="226"/>
      <c r="AHK720" s="226"/>
      <c r="AHL720" s="226"/>
      <c r="AHM720" s="226"/>
      <c r="AHN720" s="226"/>
      <c r="AHO720" s="226"/>
      <c r="AHP720" s="226"/>
      <c r="AHQ720" s="226"/>
      <c r="AHR720" s="226"/>
      <c r="AHS720" s="226"/>
      <c r="AHT720" s="226"/>
      <c r="AHU720" s="226"/>
      <c r="AHV720" s="226"/>
      <c r="AHW720" s="226"/>
      <c r="AHX720" s="226"/>
      <c r="AHY720" s="226"/>
      <c r="AHZ720" s="226"/>
      <c r="AIA720" s="226"/>
      <c r="AIB720" s="226"/>
      <c r="AIC720" s="226"/>
      <c r="AID720" s="226"/>
      <c r="AIE720" s="226"/>
      <c r="AIF720" s="226"/>
      <c r="AIG720" s="226"/>
      <c r="AIH720" s="226"/>
      <c r="AII720" s="226"/>
      <c r="AIJ720" s="226"/>
      <c r="AIK720" s="226"/>
      <c r="AIL720" s="226"/>
      <c r="AIM720" s="226"/>
      <c r="AIN720" s="226"/>
      <c r="AIO720" s="226"/>
      <c r="AIP720" s="226"/>
      <c r="AIQ720" s="226"/>
      <c r="AIR720" s="226"/>
      <c r="AIS720" s="226"/>
      <c r="AIT720" s="226"/>
      <c r="AIU720" s="226"/>
      <c r="AIV720" s="226"/>
      <c r="AIW720" s="226"/>
      <c r="AIX720" s="226"/>
      <c r="AIY720" s="226"/>
      <c r="AIZ720" s="226"/>
      <c r="AJA720" s="226"/>
      <c r="AJB720" s="226"/>
      <c r="AJC720" s="226"/>
      <c r="AJD720" s="226"/>
      <c r="AJE720" s="226"/>
      <c r="AJF720" s="226"/>
      <c r="AJG720" s="226"/>
      <c r="AJH720" s="226"/>
      <c r="AJI720" s="226"/>
      <c r="AJJ720" s="226"/>
      <c r="AJK720" s="226"/>
      <c r="AJL720" s="226"/>
      <c r="AJM720" s="226"/>
      <c r="AJN720" s="226"/>
      <c r="AJO720" s="226"/>
      <c r="AJP720" s="226"/>
      <c r="AJQ720" s="226"/>
      <c r="AJR720" s="226"/>
      <c r="AJS720" s="226"/>
      <c r="AJT720" s="226"/>
      <c r="AJU720" s="226"/>
      <c r="AJV720" s="226"/>
      <c r="AJW720" s="226"/>
      <c r="AJX720" s="226"/>
      <c r="AJY720" s="226"/>
      <c r="AJZ720" s="226"/>
      <c r="AKA720" s="226"/>
      <c r="AKB720" s="226"/>
      <c r="AKC720" s="226"/>
      <c r="AKD720" s="226"/>
      <c r="AKE720" s="226"/>
      <c r="AKF720" s="226"/>
      <c r="AKG720" s="226"/>
      <c r="AKH720" s="226"/>
      <c r="AKI720" s="226"/>
      <c r="AKJ720" s="226"/>
      <c r="AKK720" s="226"/>
      <c r="AKL720" s="226"/>
      <c r="AKM720" s="226"/>
      <c r="AKN720" s="226"/>
      <c r="AKO720" s="226"/>
      <c r="AKP720" s="226"/>
      <c r="AKQ720" s="226"/>
      <c r="AKR720" s="226"/>
      <c r="AKS720" s="226"/>
      <c r="AKT720" s="226"/>
      <c r="AKU720" s="226"/>
      <c r="AKV720" s="226"/>
      <c r="AKW720" s="226"/>
      <c r="AKX720" s="226"/>
      <c r="AKY720" s="226"/>
      <c r="AKZ720" s="226"/>
      <c r="ALA720" s="226"/>
      <c r="ALB720" s="226"/>
      <c r="ALC720" s="226"/>
      <c r="ALD720" s="226"/>
      <c r="ALE720" s="226"/>
      <c r="ALF720" s="226"/>
      <c r="ALG720" s="226"/>
      <c r="ALH720" s="226"/>
      <c r="ALI720" s="226"/>
      <c r="ALJ720" s="226"/>
      <c r="ALK720" s="226"/>
      <c r="ALL720" s="226"/>
      <c r="ALM720" s="226"/>
      <c r="ALN720" s="226"/>
      <c r="ALO720" s="226"/>
      <c r="ALP720" s="226"/>
      <c r="ALQ720" s="226"/>
      <c r="ALR720" s="226"/>
      <c r="ALS720" s="226"/>
      <c r="ALT720" s="226"/>
      <c r="ALU720" s="226"/>
      <c r="ALV720" s="226"/>
      <c r="ALW720" s="226"/>
      <c r="ALX720" s="226"/>
      <c r="ALY720" s="226"/>
      <c r="ALZ720" s="226"/>
      <c r="AMA720" s="226"/>
      <c r="AMB720" s="226"/>
      <c r="AMC720" s="226"/>
      <c r="AMD720" s="226"/>
      <c r="AME720" s="226"/>
      <c r="AMF720" s="226"/>
      <c r="AMG720" s="226"/>
      <c r="AMH720" s="226"/>
      <c r="AMI720" s="226"/>
      <c r="AMJ720" s="226"/>
      <c r="AMK720" s="226"/>
      <c r="AML720" s="226"/>
      <c r="AMM720" s="226"/>
      <c r="AMN720" s="226"/>
      <c r="AMO720" s="226"/>
      <c r="AMP720" s="226"/>
      <c r="AMQ720" s="226"/>
      <c r="AMR720" s="226"/>
      <c r="AMS720" s="226"/>
      <c r="AMT720" s="226"/>
      <c r="AMU720" s="226"/>
      <c r="AMV720" s="226"/>
      <c r="AMW720" s="226"/>
      <c r="AMX720" s="226"/>
    </row>
    <row r="721" spans="1:1038" s="398" customFormat="1" ht="18" customHeight="1">
      <c r="A721" s="548">
        <v>43333</v>
      </c>
      <c r="B721" s="543" t="s">
        <v>1647</v>
      </c>
      <c r="C721" s="226"/>
      <c r="D721" s="225" t="s">
        <v>1279</v>
      </c>
      <c r="E721" s="226">
        <v>90</v>
      </c>
      <c r="F721" s="226">
        <v>4</v>
      </c>
      <c r="G721" s="391" t="str">
        <f t="shared" si="441"/>
        <v>90-4</v>
      </c>
      <c r="H721" s="226">
        <v>37.5</v>
      </c>
      <c r="I721" s="226">
        <v>39</v>
      </c>
      <c r="J721" s="544">
        <f t="shared" ref="J721" si="452">IF(H721=0, 1, 0)</f>
        <v>0</v>
      </c>
      <c r="K721" s="545" t="b">
        <f>IF(J722=1,IF(((VLOOKUP($G721,[3]Depth_Lookup!$A$3:$J$550,9,FALSE))-(I721/100))=0,"Good",IF(((VLOOKUP($G721,[3]Depth_Lookup!$A$3:$J$550,9,FALSE))-(I721/100))&gt;0,"Too Short","Too Long")))</f>
        <v>0</v>
      </c>
      <c r="L721" s="171">
        <f>(VLOOKUP($G721,Depth_Lookup!$A$3:$J$410,10,FALSE))+(H721/100)</f>
        <v>233.55</v>
      </c>
      <c r="M721" s="171">
        <f>(VLOOKUP($G721,Depth_Lookup!$A$3:$J$410,10,FALSE))+(I721/100)</f>
        <v>233.565</v>
      </c>
      <c r="N721" s="232" t="s">
        <v>2231</v>
      </c>
      <c r="O721" s="226">
        <v>1</v>
      </c>
      <c r="P721" s="226" t="s">
        <v>853</v>
      </c>
      <c r="Q721" s="226" t="s">
        <v>125</v>
      </c>
      <c r="R721" s="391" t="str">
        <f t="shared" ref="R721" si="453">P721&amp;""&amp;Q721</f>
        <v>SerpentinizedHarzburgite</v>
      </c>
      <c r="S721" s="226" t="s">
        <v>98</v>
      </c>
      <c r="T721" s="226"/>
      <c r="U721" s="226" t="s">
        <v>95</v>
      </c>
      <c r="V721" s="226" t="s">
        <v>96</v>
      </c>
      <c r="W721" s="226" t="s">
        <v>102</v>
      </c>
      <c r="X721" s="392">
        <f>VLOOKUP(W721,[3]definitions_list_lookup!$A$13:$B$19,2,0)</f>
        <v>5</v>
      </c>
      <c r="Y721" s="226" t="s">
        <v>90</v>
      </c>
      <c r="Z721" s="226" t="s">
        <v>91</v>
      </c>
      <c r="AA721" s="226" t="s">
        <v>1685</v>
      </c>
      <c r="AB721" s="226"/>
      <c r="AC721" s="226"/>
      <c r="AD721" s="226"/>
      <c r="AE721" s="393"/>
      <c r="AF721" s="391" t="e">
        <f>VLOOKUP(AE721,[3]definitions_list_mag!$V$12:$W$15,2,0)</f>
        <v>#N/A</v>
      </c>
      <c r="AG721" s="394"/>
      <c r="AH721" s="226"/>
      <c r="AI721" s="257">
        <f t="shared" ref="AI721" si="454">100-(AO721+AU721+BA721+BM721)</f>
        <v>79</v>
      </c>
      <c r="AJ721" s="226"/>
      <c r="AK721" s="226"/>
      <c r="AL721" s="226"/>
      <c r="AM721" s="226"/>
      <c r="AN721" s="226"/>
      <c r="AO721" s="257"/>
      <c r="AP721" s="226"/>
      <c r="AQ721" s="226"/>
      <c r="AR721" s="226"/>
      <c r="AS721" s="226"/>
      <c r="AT721" s="226"/>
      <c r="AU721" s="257">
        <v>1</v>
      </c>
      <c r="AV721" s="226">
        <v>1</v>
      </c>
      <c r="AW721" s="226">
        <v>1</v>
      </c>
      <c r="AX721" s="226" t="s">
        <v>110</v>
      </c>
      <c r="AY721" s="226" t="s">
        <v>103</v>
      </c>
      <c r="AZ721" s="226"/>
      <c r="BA721" s="257">
        <v>20</v>
      </c>
      <c r="BB721" s="226">
        <v>4</v>
      </c>
      <c r="BC721" s="226">
        <v>2</v>
      </c>
      <c r="BD721" s="226" t="s">
        <v>118</v>
      </c>
      <c r="BE721" s="226" t="s">
        <v>103</v>
      </c>
      <c r="BF721" s="226" t="s">
        <v>2067</v>
      </c>
      <c r="BG721" s="257"/>
      <c r="BH721" s="226"/>
      <c r="BI721" s="226"/>
      <c r="BJ721" s="226"/>
      <c r="BK721" s="226"/>
      <c r="BL721" s="226"/>
      <c r="BM721" s="257"/>
      <c r="BN721" s="226"/>
      <c r="BO721" s="226"/>
      <c r="BP721" s="226"/>
      <c r="BQ721" s="226"/>
      <c r="BR721" s="226"/>
      <c r="BS721" s="226"/>
      <c r="BT721" s="226"/>
      <c r="BU721" s="226"/>
      <c r="BV721" s="226"/>
      <c r="BW721" s="226"/>
      <c r="BX721" s="226"/>
      <c r="BY721" s="257"/>
      <c r="BZ721" s="226"/>
      <c r="CA721" s="226"/>
      <c r="CB721" s="226"/>
      <c r="CC721" s="226"/>
      <c r="CD721" s="226"/>
      <c r="CE721" s="226"/>
      <c r="CF721" s="399">
        <f t="shared" ref="CF721" si="455">AI721+AO721+BA721+AU721+BG721+BM721+BY721</f>
        <v>100</v>
      </c>
      <c r="CG721" s="259"/>
      <c r="CH721" s="150" t="s">
        <v>2209</v>
      </c>
      <c r="CI721" s="150">
        <v>95</v>
      </c>
      <c r="CJ721" s="150" t="s">
        <v>514</v>
      </c>
      <c r="CK721" s="158"/>
      <c r="CL721" s="395"/>
      <c r="CM721" s="395"/>
      <c r="CN721" s="395"/>
      <c r="CO721" s="395"/>
      <c r="CP721" s="395"/>
      <c r="CQ721" s="395"/>
      <c r="CR721" s="395"/>
      <c r="CS721" s="395"/>
      <c r="CT721" s="395"/>
      <c r="CU721" s="395"/>
      <c r="CV721" s="395"/>
      <c r="CW721" s="395"/>
      <c r="CX721" s="395"/>
      <c r="CY721" s="395"/>
      <c r="CZ721" s="395"/>
      <c r="DA721" s="395"/>
      <c r="DB721" s="395">
        <v>85</v>
      </c>
      <c r="DC721" s="257">
        <v>15</v>
      </c>
      <c r="DD721" s="395"/>
      <c r="DE721" s="395"/>
      <c r="DF721" s="395"/>
      <c r="DG721" s="395"/>
      <c r="DH721" s="395"/>
      <c r="DI721" s="395"/>
      <c r="DJ721" s="395"/>
      <c r="DK721" s="396">
        <f t="shared" ref="DK721" si="456">SUM(CL721:DJ721)</f>
        <v>100</v>
      </c>
      <c r="DL721" s="259"/>
      <c r="DM721" s="395" t="s">
        <v>696</v>
      </c>
      <c r="DN721" s="395">
        <v>30</v>
      </c>
      <c r="DO721" s="397" t="s">
        <v>1845</v>
      </c>
      <c r="DQ721" s="259"/>
      <c r="DR721" s="397"/>
      <c r="DS721" s="259"/>
      <c r="DT721" s="263" t="s">
        <v>2232</v>
      </c>
      <c r="DU721" s="256"/>
      <c r="DV721" s="256"/>
      <c r="DW721" s="400" t="e">
        <f>VLOOKUP(P721,[3]definitions_list_lookup!$K$30:$L$54,2,0)</f>
        <v>#N/A</v>
      </c>
      <c r="DX721" s="155" t="s">
        <v>2098</v>
      </c>
      <c r="DY721" s="155" t="s">
        <v>2233</v>
      </c>
      <c r="DZ721" s="546"/>
      <c r="EA721" s="104"/>
      <c r="EB721" s="256"/>
      <c r="EC721" s="104"/>
      <c r="ED721" s="229" t="s">
        <v>2517</v>
      </c>
      <c r="EE721" s="401"/>
      <c r="EF721" s="402"/>
      <c r="EG721" s="401"/>
      <c r="EH721" s="403"/>
      <c r="EI721" s="404"/>
      <c r="EJ721" s="405"/>
      <c r="EK721" s="406"/>
      <c r="EL721" s="401"/>
      <c r="EM721" s="403"/>
      <c r="EN721" s="403" t="s">
        <v>1447</v>
      </c>
      <c r="EO721" s="407"/>
      <c r="EP721" s="407"/>
      <c r="EQ721" s="407"/>
      <c r="ER721" s="407"/>
      <c r="ES721" s="407"/>
      <c r="ET721" s="407"/>
      <c r="EU721" s="407"/>
      <c r="EV721" s="408">
        <v>3</v>
      </c>
      <c r="EW721" s="408">
        <v>90</v>
      </c>
      <c r="EX721" s="408">
        <v>17</v>
      </c>
      <c r="EY721" s="408">
        <v>180</v>
      </c>
      <c r="EZ721" s="192">
        <f t="shared" si="415"/>
        <v>-9.7269969400080072</v>
      </c>
      <c r="FA721" s="192">
        <f t="shared" si="416"/>
        <v>350.27300305999199</v>
      </c>
      <c r="FB721" s="192">
        <f t="shared" si="417"/>
        <v>72.766633528676692</v>
      </c>
      <c r="FC721" s="192">
        <f t="shared" si="418"/>
        <v>80.273003059991993</v>
      </c>
      <c r="FD721" s="192">
        <f t="shared" si="419"/>
        <v>17.233366471323308</v>
      </c>
      <c r="FE721" s="193">
        <f t="shared" si="420"/>
        <v>170.27300305999199</v>
      </c>
      <c r="FF721" s="194">
        <f t="shared" si="421"/>
        <v>17.233366471323308</v>
      </c>
      <c r="FG721" s="401"/>
      <c r="FH721" s="403"/>
      <c r="FI721" s="778">
        <f t="shared" si="422"/>
        <v>0</v>
      </c>
      <c r="FJ721" s="779">
        <f t="shared" si="423"/>
        <v>17.233366471323308</v>
      </c>
      <c r="FK721" s="779">
        <f t="shared" si="424"/>
        <v>72.766633528676692</v>
      </c>
      <c r="FL721" s="780">
        <f t="shared" si="425"/>
        <v>1.2700173406675079</v>
      </c>
      <c r="FM721" s="169">
        <f t="shared" si="426"/>
        <v>0.95510599314919953</v>
      </c>
      <c r="FN721" s="783">
        <f t="shared" si="427"/>
        <v>0</v>
      </c>
      <c r="FO721" s="226"/>
      <c r="FP721" s="226"/>
      <c r="FQ721" s="226"/>
      <c r="FR721" s="226"/>
      <c r="FS721" s="226"/>
      <c r="FT721" s="226"/>
      <c r="FU721" s="226"/>
      <c r="FV721" s="226"/>
      <c r="FW721" s="226"/>
      <c r="FX721" s="226"/>
      <c r="FY721" s="226"/>
      <c r="FZ721" s="226"/>
      <c r="GA721" s="226"/>
      <c r="GB721" s="226"/>
      <c r="GC721" s="226"/>
      <c r="GD721" s="226"/>
      <c r="GE721" s="226"/>
      <c r="GF721" s="226"/>
      <c r="GG721" s="226"/>
      <c r="GH721" s="226"/>
      <c r="GI721" s="226"/>
      <c r="GJ721" s="226"/>
      <c r="GK721" s="226"/>
      <c r="GL721" s="226"/>
      <c r="GM721" s="226"/>
      <c r="GN721" s="226"/>
      <c r="GO721" s="226"/>
      <c r="GP721" s="226"/>
      <c r="GQ721" s="226"/>
      <c r="GR721" s="226"/>
      <c r="GS721" s="226"/>
      <c r="GT721" s="226"/>
      <c r="GU721" s="226"/>
      <c r="GV721" s="226"/>
      <c r="GW721" s="226"/>
      <c r="GX721" s="226"/>
      <c r="GY721" s="226"/>
      <c r="GZ721" s="226"/>
      <c r="HA721" s="226"/>
      <c r="HB721" s="226"/>
      <c r="HC721" s="226"/>
      <c r="HD721" s="226"/>
      <c r="HE721" s="226"/>
      <c r="HF721" s="226"/>
      <c r="HG721" s="226"/>
      <c r="HH721" s="226"/>
      <c r="HI721" s="226"/>
      <c r="HJ721" s="226"/>
      <c r="HK721" s="226"/>
      <c r="HL721" s="226"/>
      <c r="HM721" s="226"/>
      <c r="HN721" s="226"/>
      <c r="HO721" s="226"/>
      <c r="HP721" s="226"/>
      <c r="HQ721" s="226"/>
      <c r="HR721" s="226"/>
      <c r="HS721" s="226"/>
      <c r="HT721" s="226"/>
      <c r="HU721" s="226"/>
      <c r="HV721" s="226"/>
      <c r="HW721" s="226"/>
      <c r="HX721" s="226"/>
      <c r="HY721" s="226"/>
      <c r="HZ721" s="226"/>
      <c r="IA721" s="226"/>
      <c r="IB721" s="226"/>
      <c r="IC721" s="226"/>
      <c r="ID721" s="226"/>
      <c r="IE721" s="226"/>
      <c r="IF721" s="226"/>
      <c r="IG721" s="226"/>
      <c r="IH721" s="226"/>
      <c r="II721" s="226"/>
      <c r="IJ721" s="226"/>
      <c r="IK721" s="226"/>
      <c r="IL721" s="226"/>
      <c r="IM721" s="226"/>
      <c r="IN721" s="226"/>
      <c r="IO721" s="226"/>
      <c r="IP721" s="226"/>
      <c r="IQ721" s="226"/>
      <c r="IR721" s="226"/>
      <c r="IS721" s="226"/>
      <c r="IT721" s="226"/>
      <c r="IU721" s="226"/>
      <c r="IV721" s="226"/>
      <c r="IW721" s="226"/>
      <c r="IX721" s="226"/>
      <c r="IY721" s="226"/>
      <c r="IZ721" s="226"/>
      <c r="JA721" s="226"/>
      <c r="JB721" s="226"/>
      <c r="JC721" s="226"/>
      <c r="JD721" s="226"/>
      <c r="JE721" s="226"/>
      <c r="JF721" s="226"/>
      <c r="JG721" s="226"/>
      <c r="JH721" s="226"/>
      <c r="JI721" s="226"/>
      <c r="JJ721" s="226"/>
      <c r="JK721" s="226"/>
      <c r="JL721" s="226"/>
      <c r="JM721" s="226"/>
      <c r="JN721" s="226"/>
      <c r="JO721" s="226"/>
      <c r="JP721" s="226"/>
      <c r="JQ721" s="226"/>
      <c r="JR721" s="226"/>
      <c r="JS721" s="226"/>
      <c r="JT721" s="226"/>
      <c r="JU721" s="226"/>
      <c r="JV721" s="226"/>
      <c r="JW721" s="226"/>
      <c r="JX721" s="226"/>
      <c r="JY721" s="226"/>
      <c r="JZ721" s="226"/>
      <c r="KA721" s="226"/>
      <c r="KB721" s="226"/>
      <c r="KC721" s="226"/>
      <c r="KD721" s="226"/>
      <c r="KE721" s="226"/>
      <c r="KF721" s="226"/>
      <c r="KG721" s="226"/>
      <c r="KH721" s="226"/>
      <c r="KI721" s="226"/>
      <c r="KJ721" s="226"/>
      <c r="KK721" s="226"/>
      <c r="KL721" s="226"/>
      <c r="KM721" s="226"/>
      <c r="KN721" s="226"/>
      <c r="KO721" s="226"/>
      <c r="KP721" s="226"/>
      <c r="KQ721" s="226"/>
      <c r="KR721" s="226"/>
      <c r="KS721" s="226"/>
      <c r="KT721" s="226"/>
      <c r="KU721" s="226"/>
      <c r="KV721" s="226"/>
      <c r="KW721" s="226"/>
      <c r="KX721" s="226"/>
      <c r="KY721" s="226"/>
      <c r="KZ721" s="226"/>
      <c r="LA721" s="226"/>
      <c r="LB721" s="226"/>
      <c r="LC721" s="226"/>
      <c r="LD721" s="226"/>
      <c r="LE721" s="226"/>
      <c r="LF721" s="226"/>
      <c r="LG721" s="226"/>
      <c r="LH721" s="226"/>
      <c r="LI721" s="226"/>
      <c r="LJ721" s="226"/>
      <c r="LK721" s="226"/>
      <c r="LL721" s="226"/>
      <c r="LM721" s="226"/>
      <c r="LN721" s="226"/>
      <c r="LO721" s="226"/>
      <c r="LP721" s="226"/>
      <c r="LQ721" s="226"/>
      <c r="LR721" s="226"/>
      <c r="LS721" s="226"/>
      <c r="LT721" s="226"/>
      <c r="LU721" s="226"/>
      <c r="LV721" s="226"/>
      <c r="LW721" s="226"/>
      <c r="LX721" s="226"/>
      <c r="LY721" s="226"/>
      <c r="LZ721" s="226"/>
      <c r="MA721" s="226"/>
      <c r="MB721" s="226"/>
      <c r="MC721" s="226"/>
      <c r="MD721" s="226"/>
      <c r="ME721" s="226"/>
      <c r="MF721" s="226"/>
      <c r="MG721" s="226"/>
      <c r="MH721" s="226"/>
      <c r="MI721" s="226"/>
      <c r="MJ721" s="226"/>
      <c r="MK721" s="226"/>
      <c r="ML721" s="226"/>
      <c r="MM721" s="226"/>
      <c r="MN721" s="226"/>
      <c r="MO721" s="226"/>
      <c r="MP721" s="226"/>
      <c r="MQ721" s="226"/>
      <c r="MR721" s="226"/>
      <c r="MS721" s="226"/>
      <c r="MT721" s="226"/>
      <c r="MU721" s="226"/>
      <c r="MV721" s="226"/>
      <c r="MW721" s="226"/>
      <c r="MX721" s="226"/>
      <c r="MY721" s="226"/>
      <c r="MZ721" s="226"/>
      <c r="NA721" s="226"/>
      <c r="NB721" s="226"/>
      <c r="NC721" s="226"/>
      <c r="ND721" s="226"/>
      <c r="NE721" s="226"/>
      <c r="NF721" s="226"/>
      <c r="NG721" s="226"/>
      <c r="NH721" s="226"/>
      <c r="NI721" s="226"/>
      <c r="NJ721" s="226"/>
      <c r="NK721" s="226"/>
      <c r="NL721" s="226"/>
      <c r="NM721" s="226"/>
      <c r="NN721" s="226"/>
      <c r="NO721" s="226"/>
      <c r="NP721" s="226"/>
      <c r="NQ721" s="226"/>
      <c r="NR721" s="226"/>
      <c r="NS721" s="226"/>
      <c r="NT721" s="226"/>
      <c r="NU721" s="226"/>
      <c r="NV721" s="226"/>
      <c r="NW721" s="226"/>
      <c r="NX721" s="226"/>
      <c r="NY721" s="226"/>
      <c r="NZ721" s="226"/>
      <c r="OA721" s="226"/>
      <c r="OB721" s="226"/>
      <c r="OC721" s="226"/>
      <c r="OD721" s="226"/>
      <c r="OE721" s="226"/>
      <c r="OF721" s="226"/>
      <c r="OG721" s="226"/>
      <c r="OH721" s="226"/>
      <c r="OI721" s="226"/>
      <c r="OJ721" s="226"/>
      <c r="OK721" s="226"/>
      <c r="OL721" s="226"/>
      <c r="OM721" s="226"/>
      <c r="ON721" s="226"/>
      <c r="OO721" s="226"/>
      <c r="OP721" s="226"/>
      <c r="OQ721" s="226"/>
      <c r="OR721" s="226"/>
      <c r="OS721" s="226"/>
      <c r="OT721" s="226"/>
      <c r="OU721" s="226"/>
      <c r="OV721" s="226"/>
      <c r="OW721" s="226"/>
      <c r="OX721" s="226"/>
      <c r="OY721" s="226"/>
      <c r="OZ721" s="226"/>
      <c r="PA721" s="226"/>
      <c r="PB721" s="226"/>
      <c r="PC721" s="226"/>
      <c r="PD721" s="226"/>
      <c r="PE721" s="226"/>
      <c r="PF721" s="226"/>
      <c r="PG721" s="226"/>
      <c r="PH721" s="226"/>
      <c r="PI721" s="226"/>
      <c r="PJ721" s="226"/>
      <c r="PK721" s="226"/>
      <c r="PL721" s="226"/>
      <c r="PM721" s="226"/>
      <c r="PN721" s="226"/>
      <c r="PO721" s="226"/>
      <c r="PP721" s="226"/>
      <c r="PQ721" s="226"/>
      <c r="PR721" s="226"/>
      <c r="PS721" s="226"/>
      <c r="PT721" s="226"/>
      <c r="PU721" s="226"/>
      <c r="PV721" s="226"/>
      <c r="PW721" s="226"/>
      <c r="PX721" s="226"/>
      <c r="PY721" s="226"/>
      <c r="PZ721" s="226"/>
      <c r="QA721" s="226"/>
      <c r="QB721" s="226"/>
      <c r="QC721" s="226"/>
      <c r="QD721" s="226"/>
      <c r="QE721" s="226"/>
      <c r="QF721" s="226"/>
      <c r="QG721" s="226"/>
      <c r="QH721" s="226"/>
      <c r="QI721" s="226"/>
      <c r="QJ721" s="226"/>
      <c r="QK721" s="226"/>
      <c r="QL721" s="226"/>
      <c r="QM721" s="226"/>
      <c r="QN721" s="226"/>
      <c r="QO721" s="226"/>
      <c r="QP721" s="226"/>
      <c r="QQ721" s="226"/>
      <c r="QR721" s="226"/>
      <c r="QS721" s="226"/>
      <c r="QT721" s="226"/>
      <c r="QU721" s="226"/>
      <c r="QV721" s="226"/>
      <c r="QW721" s="226"/>
      <c r="QX721" s="226"/>
      <c r="QY721" s="226"/>
      <c r="QZ721" s="226"/>
      <c r="RA721" s="226"/>
      <c r="RB721" s="226"/>
      <c r="RC721" s="226"/>
      <c r="RD721" s="226"/>
      <c r="RE721" s="226"/>
      <c r="RF721" s="226"/>
      <c r="RG721" s="226"/>
      <c r="RH721" s="226"/>
      <c r="RI721" s="226"/>
      <c r="RJ721" s="226"/>
      <c r="RK721" s="226"/>
      <c r="RL721" s="226"/>
      <c r="RM721" s="226"/>
      <c r="RN721" s="226"/>
      <c r="RO721" s="226"/>
      <c r="RP721" s="226"/>
      <c r="RQ721" s="226"/>
      <c r="RR721" s="226"/>
      <c r="RS721" s="226"/>
      <c r="RT721" s="226"/>
      <c r="RU721" s="226"/>
      <c r="RV721" s="226"/>
      <c r="RW721" s="226"/>
      <c r="RX721" s="226"/>
      <c r="RY721" s="226"/>
      <c r="RZ721" s="226"/>
      <c r="SA721" s="226"/>
      <c r="SB721" s="226"/>
      <c r="SC721" s="226"/>
      <c r="SD721" s="226"/>
      <c r="SE721" s="226"/>
      <c r="SF721" s="226"/>
      <c r="SG721" s="226"/>
      <c r="SH721" s="226"/>
      <c r="SI721" s="226"/>
      <c r="SJ721" s="226"/>
      <c r="SK721" s="226"/>
      <c r="SL721" s="226"/>
      <c r="SM721" s="226"/>
      <c r="SN721" s="226"/>
      <c r="SO721" s="226"/>
      <c r="SP721" s="226"/>
      <c r="SQ721" s="226"/>
      <c r="SR721" s="226"/>
      <c r="SS721" s="226"/>
      <c r="ST721" s="226"/>
      <c r="SU721" s="226"/>
      <c r="SV721" s="226"/>
      <c r="SW721" s="226"/>
      <c r="SX721" s="226"/>
      <c r="SY721" s="226"/>
      <c r="SZ721" s="226"/>
      <c r="TA721" s="226"/>
      <c r="TB721" s="226"/>
      <c r="TC721" s="226"/>
      <c r="TD721" s="226"/>
      <c r="TE721" s="226"/>
      <c r="TF721" s="226"/>
      <c r="TG721" s="226"/>
      <c r="TH721" s="226"/>
      <c r="TI721" s="226"/>
      <c r="TJ721" s="226"/>
      <c r="TK721" s="226"/>
      <c r="TL721" s="226"/>
      <c r="TM721" s="226"/>
      <c r="TN721" s="226"/>
      <c r="TO721" s="226"/>
      <c r="TP721" s="226"/>
      <c r="TQ721" s="226"/>
      <c r="TR721" s="226"/>
      <c r="TS721" s="226"/>
      <c r="TT721" s="226"/>
      <c r="TU721" s="226"/>
      <c r="TV721" s="226"/>
      <c r="TW721" s="226"/>
      <c r="TX721" s="226"/>
      <c r="TY721" s="226"/>
      <c r="TZ721" s="226"/>
      <c r="UA721" s="226"/>
      <c r="UB721" s="226"/>
      <c r="UC721" s="226"/>
      <c r="UD721" s="226"/>
      <c r="UE721" s="226"/>
      <c r="UF721" s="226"/>
      <c r="UG721" s="226"/>
      <c r="UH721" s="226"/>
      <c r="UI721" s="226"/>
      <c r="UJ721" s="226"/>
      <c r="UK721" s="226"/>
      <c r="UL721" s="226"/>
      <c r="UM721" s="226"/>
      <c r="UN721" s="226"/>
      <c r="UO721" s="226"/>
      <c r="UP721" s="226"/>
      <c r="UQ721" s="226"/>
      <c r="UR721" s="226"/>
      <c r="US721" s="226"/>
      <c r="UT721" s="226"/>
      <c r="UU721" s="226"/>
      <c r="UV721" s="226"/>
      <c r="UW721" s="226"/>
      <c r="UX721" s="226"/>
      <c r="UY721" s="226"/>
      <c r="UZ721" s="226"/>
      <c r="VA721" s="226"/>
      <c r="VB721" s="226"/>
      <c r="VC721" s="226"/>
      <c r="VD721" s="226"/>
      <c r="VE721" s="226"/>
      <c r="VF721" s="226"/>
      <c r="VG721" s="226"/>
      <c r="VH721" s="226"/>
      <c r="VI721" s="226"/>
      <c r="VJ721" s="226"/>
      <c r="VK721" s="226"/>
      <c r="VL721" s="226"/>
      <c r="VM721" s="226"/>
      <c r="VN721" s="226"/>
      <c r="VO721" s="226"/>
      <c r="VP721" s="226"/>
      <c r="VQ721" s="226"/>
      <c r="VR721" s="226"/>
      <c r="VS721" s="226"/>
      <c r="VT721" s="226"/>
      <c r="VU721" s="226"/>
      <c r="VV721" s="226"/>
      <c r="VW721" s="226"/>
      <c r="VX721" s="226"/>
      <c r="VY721" s="226"/>
      <c r="VZ721" s="226"/>
      <c r="WA721" s="226"/>
      <c r="WB721" s="226"/>
      <c r="WC721" s="226"/>
      <c r="WD721" s="226"/>
      <c r="WE721" s="226"/>
      <c r="WF721" s="226"/>
      <c r="WG721" s="226"/>
      <c r="WH721" s="226"/>
      <c r="WI721" s="226"/>
      <c r="WJ721" s="226"/>
      <c r="WK721" s="226"/>
      <c r="WL721" s="226"/>
      <c r="WM721" s="226"/>
      <c r="WN721" s="226"/>
      <c r="WO721" s="226"/>
      <c r="WP721" s="226"/>
      <c r="WQ721" s="226"/>
      <c r="WR721" s="226"/>
      <c r="WS721" s="226"/>
      <c r="WT721" s="226"/>
      <c r="WU721" s="226"/>
      <c r="WV721" s="226"/>
      <c r="WW721" s="226"/>
      <c r="WX721" s="226"/>
      <c r="WY721" s="226"/>
      <c r="WZ721" s="226"/>
      <c r="XA721" s="226"/>
      <c r="XB721" s="226"/>
      <c r="XC721" s="226"/>
      <c r="XD721" s="226"/>
      <c r="XE721" s="226"/>
      <c r="XF721" s="226"/>
      <c r="XG721" s="226"/>
      <c r="XH721" s="226"/>
      <c r="XI721" s="226"/>
      <c r="XJ721" s="226"/>
      <c r="XK721" s="226"/>
      <c r="XL721" s="226"/>
      <c r="XM721" s="226"/>
      <c r="XN721" s="226"/>
      <c r="XO721" s="226"/>
      <c r="XP721" s="226"/>
      <c r="XQ721" s="226"/>
      <c r="XR721" s="226"/>
      <c r="XS721" s="226"/>
      <c r="XT721" s="226"/>
      <c r="XU721" s="226"/>
      <c r="XV721" s="226"/>
      <c r="XW721" s="226"/>
      <c r="XX721" s="226"/>
      <c r="XY721" s="226"/>
      <c r="XZ721" s="226"/>
      <c r="YA721" s="226"/>
      <c r="YB721" s="226"/>
      <c r="YC721" s="226"/>
      <c r="YD721" s="226"/>
      <c r="YE721" s="226"/>
      <c r="YF721" s="226"/>
      <c r="YG721" s="226"/>
      <c r="YH721" s="226"/>
      <c r="YI721" s="226"/>
      <c r="YJ721" s="226"/>
      <c r="YK721" s="226"/>
      <c r="YL721" s="226"/>
      <c r="YM721" s="226"/>
      <c r="YN721" s="226"/>
      <c r="YO721" s="226"/>
      <c r="YP721" s="226"/>
      <c r="YQ721" s="226"/>
      <c r="YR721" s="226"/>
      <c r="YS721" s="226"/>
      <c r="YT721" s="226"/>
      <c r="YU721" s="226"/>
      <c r="YV721" s="226"/>
      <c r="YW721" s="226"/>
      <c r="YX721" s="226"/>
      <c r="YY721" s="226"/>
      <c r="YZ721" s="226"/>
      <c r="ZA721" s="226"/>
      <c r="ZB721" s="226"/>
      <c r="ZC721" s="226"/>
      <c r="ZD721" s="226"/>
      <c r="ZE721" s="226"/>
      <c r="ZF721" s="226"/>
      <c r="ZG721" s="226"/>
      <c r="ZH721" s="226"/>
      <c r="ZI721" s="226"/>
      <c r="ZJ721" s="226"/>
      <c r="ZK721" s="226"/>
      <c r="ZL721" s="226"/>
      <c r="ZM721" s="226"/>
      <c r="ZN721" s="226"/>
      <c r="ZO721" s="226"/>
      <c r="ZP721" s="226"/>
      <c r="ZQ721" s="226"/>
      <c r="ZR721" s="226"/>
      <c r="ZS721" s="226"/>
      <c r="ZT721" s="226"/>
      <c r="ZU721" s="226"/>
      <c r="ZV721" s="226"/>
      <c r="ZW721" s="226"/>
      <c r="ZX721" s="226"/>
      <c r="ZY721" s="226"/>
      <c r="ZZ721" s="226"/>
      <c r="AAA721" s="226"/>
      <c r="AAB721" s="226"/>
      <c r="AAC721" s="226"/>
      <c r="AAD721" s="226"/>
      <c r="AAE721" s="226"/>
      <c r="AAF721" s="226"/>
      <c r="AAG721" s="226"/>
      <c r="AAH721" s="226"/>
      <c r="AAI721" s="226"/>
      <c r="AAJ721" s="226"/>
      <c r="AAK721" s="226"/>
      <c r="AAL721" s="226"/>
      <c r="AAM721" s="226"/>
      <c r="AAN721" s="226"/>
      <c r="AAO721" s="226"/>
      <c r="AAP721" s="226"/>
      <c r="AAQ721" s="226"/>
      <c r="AAR721" s="226"/>
      <c r="AAS721" s="226"/>
      <c r="AAT721" s="226"/>
      <c r="AAU721" s="226"/>
      <c r="AAV721" s="226"/>
      <c r="AAW721" s="226"/>
      <c r="AAX721" s="226"/>
      <c r="AAY721" s="226"/>
      <c r="AAZ721" s="226"/>
      <c r="ABA721" s="226"/>
      <c r="ABB721" s="226"/>
      <c r="ABC721" s="226"/>
      <c r="ABD721" s="226"/>
      <c r="ABE721" s="226"/>
      <c r="ABF721" s="226"/>
      <c r="ABG721" s="226"/>
      <c r="ABH721" s="226"/>
      <c r="ABI721" s="226"/>
      <c r="ABJ721" s="226"/>
      <c r="ABK721" s="226"/>
      <c r="ABL721" s="226"/>
      <c r="ABM721" s="226"/>
      <c r="ABN721" s="226"/>
      <c r="ABO721" s="226"/>
      <c r="ABP721" s="226"/>
      <c r="ABQ721" s="226"/>
      <c r="ABR721" s="226"/>
      <c r="ABS721" s="226"/>
      <c r="ABT721" s="226"/>
      <c r="ABU721" s="226"/>
      <c r="ABV721" s="226"/>
      <c r="ABW721" s="226"/>
      <c r="ABX721" s="226"/>
      <c r="ABY721" s="226"/>
      <c r="ABZ721" s="226"/>
      <c r="ACA721" s="226"/>
      <c r="ACB721" s="226"/>
      <c r="ACC721" s="226"/>
      <c r="ACD721" s="226"/>
      <c r="ACE721" s="226"/>
      <c r="ACF721" s="226"/>
      <c r="ACG721" s="226"/>
      <c r="ACH721" s="226"/>
      <c r="ACI721" s="226"/>
      <c r="ACJ721" s="226"/>
      <c r="ACK721" s="226"/>
      <c r="ACL721" s="226"/>
      <c r="ACM721" s="226"/>
      <c r="ACN721" s="226"/>
      <c r="ACO721" s="226"/>
      <c r="ACP721" s="226"/>
      <c r="ACQ721" s="226"/>
      <c r="ACR721" s="226"/>
      <c r="ACS721" s="226"/>
      <c r="ACT721" s="226"/>
      <c r="ACU721" s="226"/>
      <c r="ACV721" s="226"/>
      <c r="ACW721" s="226"/>
      <c r="ACX721" s="226"/>
      <c r="ACY721" s="226"/>
      <c r="ACZ721" s="226"/>
      <c r="ADA721" s="226"/>
      <c r="ADB721" s="226"/>
      <c r="ADC721" s="226"/>
      <c r="ADD721" s="226"/>
      <c r="ADE721" s="226"/>
      <c r="ADF721" s="226"/>
      <c r="ADG721" s="226"/>
      <c r="ADH721" s="226"/>
      <c r="ADI721" s="226"/>
      <c r="ADJ721" s="226"/>
      <c r="ADK721" s="226"/>
      <c r="ADL721" s="226"/>
      <c r="ADM721" s="226"/>
      <c r="ADN721" s="226"/>
      <c r="ADO721" s="226"/>
      <c r="ADP721" s="226"/>
      <c r="ADQ721" s="226"/>
      <c r="ADR721" s="226"/>
      <c r="ADS721" s="226"/>
      <c r="ADT721" s="226"/>
      <c r="ADU721" s="226"/>
      <c r="ADV721" s="226"/>
      <c r="ADW721" s="226"/>
      <c r="ADX721" s="226"/>
      <c r="ADY721" s="226"/>
      <c r="ADZ721" s="226"/>
      <c r="AEA721" s="226"/>
      <c r="AEB721" s="226"/>
      <c r="AEC721" s="226"/>
      <c r="AED721" s="226"/>
      <c r="AEE721" s="226"/>
      <c r="AEF721" s="226"/>
      <c r="AEG721" s="226"/>
      <c r="AEH721" s="226"/>
      <c r="AEI721" s="226"/>
      <c r="AEJ721" s="226"/>
      <c r="AEK721" s="226"/>
      <c r="AEL721" s="226"/>
      <c r="AEM721" s="226"/>
      <c r="AEN721" s="226"/>
      <c r="AEO721" s="226"/>
      <c r="AEP721" s="226"/>
      <c r="AEQ721" s="226"/>
      <c r="AER721" s="226"/>
      <c r="AES721" s="226"/>
      <c r="AET721" s="226"/>
      <c r="AEU721" s="226"/>
      <c r="AEV721" s="226"/>
      <c r="AEW721" s="226"/>
      <c r="AEX721" s="226"/>
      <c r="AEY721" s="226"/>
      <c r="AEZ721" s="226"/>
      <c r="AFA721" s="226"/>
      <c r="AFB721" s="226"/>
      <c r="AFC721" s="226"/>
      <c r="AFD721" s="226"/>
      <c r="AFE721" s="226"/>
      <c r="AFF721" s="226"/>
      <c r="AFG721" s="226"/>
      <c r="AFH721" s="226"/>
      <c r="AFI721" s="226"/>
      <c r="AFJ721" s="226"/>
      <c r="AFK721" s="226"/>
      <c r="AFL721" s="226"/>
      <c r="AFM721" s="226"/>
      <c r="AFN721" s="226"/>
      <c r="AFO721" s="226"/>
      <c r="AFP721" s="226"/>
      <c r="AFQ721" s="226"/>
      <c r="AFR721" s="226"/>
      <c r="AFS721" s="226"/>
      <c r="AFT721" s="226"/>
      <c r="AFU721" s="226"/>
      <c r="AFV721" s="226"/>
      <c r="AFW721" s="226"/>
      <c r="AFX721" s="226"/>
      <c r="AFY721" s="226"/>
      <c r="AFZ721" s="226"/>
      <c r="AGA721" s="226"/>
      <c r="AGB721" s="226"/>
      <c r="AGC721" s="226"/>
      <c r="AGD721" s="226"/>
      <c r="AGE721" s="226"/>
      <c r="AGF721" s="226"/>
      <c r="AGG721" s="226"/>
      <c r="AGH721" s="226"/>
      <c r="AGI721" s="226"/>
      <c r="AGJ721" s="226"/>
      <c r="AGK721" s="226"/>
      <c r="AGL721" s="226"/>
      <c r="AGM721" s="226"/>
      <c r="AGN721" s="226"/>
      <c r="AGO721" s="226"/>
      <c r="AGP721" s="226"/>
      <c r="AGQ721" s="226"/>
      <c r="AGR721" s="226"/>
      <c r="AGS721" s="226"/>
      <c r="AGT721" s="226"/>
      <c r="AGU721" s="226"/>
      <c r="AGV721" s="226"/>
      <c r="AGW721" s="226"/>
      <c r="AGX721" s="226"/>
      <c r="AGY721" s="226"/>
      <c r="AGZ721" s="226"/>
      <c r="AHA721" s="226"/>
      <c r="AHB721" s="226"/>
      <c r="AHC721" s="226"/>
      <c r="AHD721" s="226"/>
      <c r="AHE721" s="226"/>
      <c r="AHF721" s="226"/>
      <c r="AHG721" s="226"/>
      <c r="AHH721" s="226"/>
      <c r="AHI721" s="226"/>
      <c r="AHJ721" s="226"/>
      <c r="AHK721" s="226"/>
      <c r="AHL721" s="226"/>
      <c r="AHM721" s="226"/>
      <c r="AHN721" s="226"/>
      <c r="AHO721" s="226"/>
      <c r="AHP721" s="226"/>
      <c r="AHQ721" s="226"/>
      <c r="AHR721" s="226"/>
      <c r="AHS721" s="226"/>
      <c r="AHT721" s="226"/>
      <c r="AHU721" s="226"/>
      <c r="AHV721" s="226"/>
      <c r="AHW721" s="226"/>
      <c r="AHX721" s="226"/>
      <c r="AHY721" s="226"/>
      <c r="AHZ721" s="226"/>
      <c r="AIA721" s="226"/>
      <c r="AIB721" s="226"/>
      <c r="AIC721" s="226"/>
      <c r="AID721" s="226"/>
      <c r="AIE721" s="226"/>
      <c r="AIF721" s="226"/>
      <c r="AIG721" s="226"/>
      <c r="AIH721" s="226"/>
      <c r="AII721" s="226"/>
      <c r="AIJ721" s="226"/>
      <c r="AIK721" s="226"/>
      <c r="AIL721" s="226"/>
      <c r="AIM721" s="226"/>
      <c r="AIN721" s="226"/>
      <c r="AIO721" s="226"/>
      <c r="AIP721" s="226"/>
      <c r="AIQ721" s="226"/>
      <c r="AIR721" s="226"/>
      <c r="AIS721" s="226"/>
      <c r="AIT721" s="226"/>
      <c r="AIU721" s="226"/>
      <c r="AIV721" s="226"/>
      <c r="AIW721" s="226"/>
      <c r="AIX721" s="226"/>
      <c r="AIY721" s="226"/>
      <c r="AIZ721" s="226"/>
      <c r="AJA721" s="226"/>
      <c r="AJB721" s="226"/>
      <c r="AJC721" s="226"/>
      <c r="AJD721" s="226"/>
      <c r="AJE721" s="226"/>
      <c r="AJF721" s="226"/>
      <c r="AJG721" s="226"/>
      <c r="AJH721" s="226"/>
      <c r="AJI721" s="226"/>
      <c r="AJJ721" s="226"/>
      <c r="AJK721" s="226"/>
      <c r="AJL721" s="226"/>
      <c r="AJM721" s="226"/>
      <c r="AJN721" s="226"/>
      <c r="AJO721" s="226"/>
      <c r="AJP721" s="226"/>
      <c r="AJQ721" s="226"/>
      <c r="AJR721" s="226"/>
      <c r="AJS721" s="226"/>
      <c r="AJT721" s="226"/>
      <c r="AJU721" s="226"/>
      <c r="AJV721" s="226"/>
      <c r="AJW721" s="226"/>
      <c r="AJX721" s="226"/>
      <c r="AJY721" s="226"/>
      <c r="AJZ721" s="226"/>
      <c r="AKA721" s="226"/>
      <c r="AKB721" s="226"/>
      <c r="AKC721" s="226"/>
      <c r="AKD721" s="226"/>
      <c r="AKE721" s="226"/>
      <c r="AKF721" s="226"/>
      <c r="AKG721" s="226"/>
      <c r="AKH721" s="226"/>
      <c r="AKI721" s="226"/>
      <c r="AKJ721" s="226"/>
      <c r="AKK721" s="226"/>
      <c r="AKL721" s="226"/>
      <c r="AKM721" s="226"/>
      <c r="AKN721" s="226"/>
      <c r="AKO721" s="226"/>
      <c r="AKP721" s="226"/>
      <c r="AKQ721" s="226"/>
      <c r="AKR721" s="226"/>
      <c r="AKS721" s="226"/>
      <c r="AKT721" s="226"/>
      <c r="AKU721" s="226"/>
      <c r="AKV721" s="226"/>
      <c r="AKW721" s="226"/>
      <c r="AKX721" s="226"/>
      <c r="AKY721" s="226"/>
      <c r="AKZ721" s="226"/>
      <c r="ALA721" s="226"/>
      <c r="ALB721" s="226"/>
      <c r="ALC721" s="226"/>
      <c r="ALD721" s="226"/>
      <c r="ALE721" s="226"/>
      <c r="ALF721" s="226"/>
      <c r="ALG721" s="226"/>
      <c r="ALH721" s="226"/>
      <c r="ALI721" s="226"/>
      <c r="ALJ721" s="226"/>
      <c r="ALK721" s="226"/>
      <c r="ALL721" s="226"/>
      <c r="ALM721" s="226"/>
      <c r="ALN721" s="226"/>
      <c r="ALO721" s="226"/>
      <c r="ALP721" s="226"/>
      <c r="ALQ721" s="226"/>
      <c r="ALR721" s="226"/>
      <c r="ALS721" s="226"/>
      <c r="ALT721" s="226"/>
      <c r="ALU721" s="226"/>
      <c r="ALV721" s="226"/>
      <c r="ALW721" s="226"/>
      <c r="ALX721" s="226"/>
      <c r="ALY721" s="226"/>
      <c r="ALZ721" s="226"/>
      <c r="AMA721" s="226"/>
      <c r="AMB721" s="226"/>
      <c r="AMC721" s="226"/>
      <c r="AMD721" s="226"/>
      <c r="AME721" s="226"/>
      <c r="AMF721" s="226"/>
      <c r="AMG721" s="226"/>
      <c r="AMH721" s="226"/>
      <c r="AMI721" s="226"/>
      <c r="AMJ721" s="226"/>
      <c r="AMK721" s="226"/>
      <c r="AML721" s="226"/>
      <c r="AMM721" s="226"/>
      <c r="AMN721" s="226"/>
      <c r="AMO721" s="226"/>
      <c r="AMP721" s="226"/>
      <c r="AMQ721" s="226"/>
      <c r="AMR721" s="226"/>
      <c r="AMS721" s="226"/>
      <c r="AMT721" s="226"/>
      <c r="AMU721" s="226"/>
      <c r="AMV721" s="226"/>
      <c r="AMW721" s="226"/>
      <c r="AMX721" s="226"/>
    </row>
    <row r="722" spans="1:1038" s="398" customFormat="1" ht="18" customHeight="1">
      <c r="A722" s="548"/>
      <c r="B722" s="543"/>
      <c r="C722" s="226"/>
      <c r="D722" s="225"/>
      <c r="E722" s="226">
        <v>90</v>
      </c>
      <c r="F722" s="226">
        <v>4</v>
      </c>
      <c r="G722" s="391" t="str">
        <f t="shared" si="441"/>
        <v>90-4</v>
      </c>
      <c r="H722" s="226">
        <v>39</v>
      </c>
      <c r="I722" s="226">
        <v>42</v>
      </c>
      <c r="J722" s="544"/>
      <c r="K722" s="545"/>
      <c r="L722" s="171">
        <f>(VLOOKUP($G722,Depth_Lookup!$A$3:$J$410,10,FALSE))+(H722/100)</f>
        <v>233.565</v>
      </c>
      <c r="M722" s="171">
        <f>(VLOOKUP($G722,Depth_Lookup!$A$3:$J$410,10,FALSE))+(I722/100)</f>
        <v>233.595</v>
      </c>
      <c r="N722" s="232"/>
      <c r="O722" s="226"/>
      <c r="P722" s="226"/>
      <c r="Q722" s="226"/>
      <c r="R722" s="391" t="s">
        <v>2380</v>
      </c>
      <c r="S722" s="226"/>
      <c r="T722" s="226"/>
      <c r="U722" s="226"/>
      <c r="V722" s="226"/>
      <c r="W722" s="226"/>
      <c r="X722" s="392"/>
      <c r="Y722" s="226"/>
      <c r="Z722" s="226"/>
      <c r="AA722" s="226"/>
      <c r="AB722" s="226"/>
      <c r="AC722" s="226"/>
      <c r="AD722" s="226"/>
      <c r="AE722" s="393"/>
      <c r="AF722" s="391"/>
      <c r="AG722" s="394"/>
      <c r="AH722" s="226"/>
      <c r="AI722" s="257"/>
      <c r="AJ722" s="226"/>
      <c r="AK722" s="226"/>
      <c r="AL722" s="226"/>
      <c r="AM722" s="226"/>
      <c r="AN722" s="226"/>
      <c r="AO722" s="257"/>
      <c r="AP722" s="226"/>
      <c r="AQ722" s="226"/>
      <c r="AR722" s="226"/>
      <c r="AS722" s="226"/>
      <c r="AT722" s="226"/>
      <c r="AU722" s="257"/>
      <c r="AV722" s="226"/>
      <c r="AW722" s="226"/>
      <c r="AX722" s="226"/>
      <c r="AY722" s="226"/>
      <c r="AZ722" s="226"/>
      <c r="BA722" s="257"/>
      <c r="BB722" s="226"/>
      <c r="BC722" s="226"/>
      <c r="BD722" s="226"/>
      <c r="BE722" s="226"/>
      <c r="BF722" s="226"/>
      <c r="BG722" s="257"/>
      <c r="BH722" s="226"/>
      <c r="BI722" s="226"/>
      <c r="BJ722" s="226"/>
      <c r="BK722" s="226"/>
      <c r="BL722" s="226"/>
      <c r="BM722" s="257"/>
      <c r="BN722" s="226"/>
      <c r="BO722" s="226"/>
      <c r="BP722" s="226"/>
      <c r="BQ722" s="226"/>
      <c r="BR722" s="226"/>
      <c r="BS722" s="226"/>
      <c r="BT722" s="226"/>
      <c r="BU722" s="226"/>
      <c r="BV722" s="226"/>
      <c r="BW722" s="226"/>
      <c r="BX722" s="226"/>
      <c r="BY722" s="257"/>
      <c r="BZ722" s="226"/>
      <c r="CA722" s="226"/>
      <c r="CB722" s="226"/>
      <c r="CC722" s="226"/>
      <c r="CD722" s="226"/>
      <c r="CE722" s="226"/>
      <c r="CF722" s="399"/>
      <c r="CG722" s="259"/>
      <c r="CH722" s="150"/>
      <c r="CI722" s="150"/>
      <c r="CJ722" s="150"/>
      <c r="CK722" s="158"/>
      <c r="CL722" s="395"/>
      <c r="CM722" s="395"/>
      <c r="CN722" s="395"/>
      <c r="CO722" s="395"/>
      <c r="CP722" s="395"/>
      <c r="CQ722" s="395"/>
      <c r="CR722" s="395"/>
      <c r="CS722" s="395"/>
      <c r="CT722" s="395"/>
      <c r="CU722" s="395"/>
      <c r="CV722" s="395"/>
      <c r="CW722" s="395"/>
      <c r="CX722" s="395"/>
      <c r="CY722" s="395"/>
      <c r="CZ722" s="395"/>
      <c r="DA722" s="395"/>
      <c r="DB722" s="395"/>
      <c r="DC722" s="257"/>
      <c r="DD722" s="395"/>
      <c r="DE722" s="395"/>
      <c r="DF722" s="395"/>
      <c r="DG722" s="395"/>
      <c r="DH722" s="395"/>
      <c r="DI722" s="395"/>
      <c r="DJ722" s="395"/>
      <c r="DK722" s="396"/>
      <c r="DL722" s="259"/>
      <c r="DM722" s="395"/>
      <c r="DN722" s="395"/>
      <c r="DO722" s="397"/>
      <c r="DQ722" s="259"/>
      <c r="DR722" s="397"/>
      <c r="DS722" s="259"/>
      <c r="DT722" s="263"/>
      <c r="DU722" s="256"/>
      <c r="DV722" s="256"/>
      <c r="DW722" s="400"/>
      <c r="DX722" s="155"/>
      <c r="DY722" s="155"/>
      <c r="DZ722" s="546"/>
      <c r="EA722" s="104"/>
      <c r="EB722" s="256"/>
      <c r="EC722" s="104"/>
      <c r="ED722" s="229" t="s">
        <v>2517</v>
      </c>
      <c r="EE722" s="401"/>
      <c r="EF722" s="402"/>
      <c r="EG722" s="401"/>
      <c r="EH722" s="403"/>
      <c r="EI722" s="404"/>
      <c r="EJ722" s="405"/>
      <c r="EK722" s="406"/>
      <c r="EL722" s="401"/>
      <c r="EM722" s="403"/>
      <c r="EN722" s="403" t="s">
        <v>1448</v>
      </c>
      <c r="EO722" s="407">
        <v>1.6</v>
      </c>
      <c r="EP722" s="407" t="s">
        <v>2051</v>
      </c>
      <c r="EQ722" s="407"/>
      <c r="ER722" s="407"/>
      <c r="ES722" s="407"/>
      <c r="ET722" s="407"/>
      <c r="EU722" s="407"/>
      <c r="EV722" s="408">
        <v>48</v>
      </c>
      <c r="EW722" s="408">
        <v>270</v>
      </c>
      <c r="EX722" s="408">
        <v>68</v>
      </c>
      <c r="EY722" s="408">
        <v>0</v>
      </c>
      <c r="EZ722" s="192">
        <f t="shared" si="415"/>
        <v>155.83343530491362</v>
      </c>
      <c r="FA722" s="192">
        <f t="shared" si="416"/>
        <v>155.83343530491362</v>
      </c>
      <c r="FB722" s="192">
        <f t="shared" si="417"/>
        <v>20.234745699686528</v>
      </c>
      <c r="FC722" s="192">
        <f t="shared" si="418"/>
        <v>245.83343530491362</v>
      </c>
      <c r="FD722" s="192">
        <f t="shared" si="419"/>
        <v>69.765254300313472</v>
      </c>
      <c r="FE722" s="193">
        <f t="shared" si="420"/>
        <v>335.83343530491362</v>
      </c>
      <c r="FF722" s="194">
        <f t="shared" si="421"/>
        <v>69.765254300313472</v>
      </c>
      <c r="FG722" s="401"/>
      <c r="FH722" s="403"/>
      <c r="FI722" s="778">
        <f t="shared" si="422"/>
        <v>1.6</v>
      </c>
      <c r="FJ722" s="779">
        <f t="shared" si="423"/>
        <v>69.765254300313472</v>
      </c>
      <c r="FK722" s="779">
        <f t="shared" si="424"/>
        <v>20.234745699686528</v>
      </c>
      <c r="FL722" s="780">
        <f t="shared" si="425"/>
        <v>0.35316293576329366</v>
      </c>
      <c r="FM722" s="169">
        <f t="shared" si="426"/>
        <v>0.34586726284867253</v>
      </c>
      <c r="FN722" s="783">
        <f t="shared" si="427"/>
        <v>0.55338762055787605</v>
      </c>
      <c r="FO722" s="226"/>
      <c r="FP722" s="226"/>
      <c r="FQ722" s="226"/>
      <c r="FR722" s="226"/>
      <c r="FS722" s="226"/>
      <c r="FT722" s="226"/>
      <c r="FU722" s="226"/>
      <c r="FV722" s="226"/>
      <c r="FW722" s="226"/>
      <c r="FX722" s="226"/>
      <c r="FY722" s="226"/>
      <c r="FZ722" s="226"/>
      <c r="GA722" s="226"/>
      <c r="GB722" s="226"/>
      <c r="GC722" s="226"/>
      <c r="GD722" s="226"/>
      <c r="GE722" s="226"/>
      <c r="GF722" s="226"/>
      <c r="GG722" s="226"/>
      <c r="GH722" s="226"/>
      <c r="GI722" s="226"/>
      <c r="GJ722" s="226"/>
      <c r="GK722" s="226"/>
      <c r="GL722" s="226"/>
      <c r="GM722" s="226"/>
      <c r="GN722" s="226"/>
      <c r="GO722" s="226"/>
      <c r="GP722" s="226"/>
      <c r="GQ722" s="226"/>
      <c r="GR722" s="226"/>
      <c r="GS722" s="226"/>
      <c r="GT722" s="226"/>
      <c r="GU722" s="226"/>
      <c r="GV722" s="226"/>
      <c r="GW722" s="226"/>
      <c r="GX722" s="226"/>
      <c r="GY722" s="226"/>
      <c r="GZ722" s="226"/>
      <c r="HA722" s="226"/>
      <c r="HB722" s="226"/>
      <c r="HC722" s="226"/>
      <c r="HD722" s="226"/>
      <c r="HE722" s="226"/>
      <c r="HF722" s="226"/>
      <c r="HG722" s="226"/>
      <c r="HH722" s="226"/>
      <c r="HI722" s="226"/>
      <c r="HJ722" s="226"/>
      <c r="HK722" s="226"/>
      <c r="HL722" s="226"/>
      <c r="HM722" s="226"/>
      <c r="HN722" s="226"/>
      <c r="HO722" s="226"/>
      <c r="HP722" s="226"/>
      <c r="HQ722" s="226"/>
      <c r="HR722" s="226"/>
      <c r="HS722" s="226"/>
      <c r="HT722" s="226"/>
      <c r="HU722" s="226"/>
      <c r="HV722" s="226"/>
      <c r="HW722" s="226"/>
      <c r="HX722" s="226"/>
      <c r="HY722" s="226"/>
      <c r="HZ722" s="226"/>
      <c r="IA722" s="226"/>
      <c r="IB722" s="226"/>
      <c r="IC722" s="226"/>
      <c r="ID722" s="226"/>
      <c r="IE722" s="226"/>
      <c r="IF722" s="226"/>
      <c r="IG722" s="226"/>
      <c r="IH722" s="226"/>
      <c r="II722" s="226"/>
      <c r="IJ722" s="226"/>
      <c r="IK722" s="226"/>
      <c r="IL722" s="226"/>
      <c r="IM722" s="226"/>
      <c r="IN722" s="226"/>
      <c r="IO722" s="226"/>
      <c r="IP722" s="226"/>
      <c r="IQ722" s="226"/>
      <c r="IR722" s="226"/>
      <c r="IS722" s="226"/>
      <c r="IT722" s="226"/>
      <c r="IU722" s="226"/>
      <c r="IV722" s="226"/>
      <c r="IW722" s="226"/>
      <c r="IX722" s="226"/>
      <c r="IY722" s="226"/>
      <c r="IZ722" s="226"/>
      <c r="JA722" s="226"/>
      <c r="JB722" s="226"/>
      <c r="JC722" s="226"/>
      <c r="JD722" s="226"/>
      <c r="JE722" s="226"/>
      <c r="JF722" s="226"/>
      <c r="JG722" s="226"/>
      <c r="JH722" s="226"/>
      <c r="JI722" s="226"/>
      <c r="JJ722" s="226"/>
      <c r="JK722" s="226"/>
      <c r="JL722" s="226"/>
      <c r="JM722" s="226"/>
      <c r="JN722" s="226"/>
      <c r="JO722" s="226"/>
      <c r="JP722" s="226"/>
      <c r="JQ722" s="226"/>
      <c r="JR722" s="226"/>
      <c r="JS722" s="226"/>
      <c r="JT722" s="226"/>
      <c r="JU722" s="226"/>
      <c r="JV722" s="226"/>
      <c r="JW722" s="226"/>
      <c r="JX722" s="226"/>
      <c r="JY722" s="226"/>
      <c r="JZ722" s="226"/>
      <c r="KA722" s="226"/>
      <c r="KB722" s="226"/>
      <c r="KC722" s="226"/>
      <c r="KD722" s="226"/>
      <c r="KE722" s="226"/>
      <c r="KF722" s="226"/>
      <c r="KG722" s="226"/>
      <c r="KH722" s="226"/>
      <c r="KI722" s="226"/>
      <c r="KJ722" s="226"/>
      <c r="KK722" s="226"/>
      <c r="KL722" s="226"/>
      <c r="KM722" s="226"/>
      <c r="KN722" s="226"/>
      <c r="KO722" s="226"/>
      <c r="KP722" s="226"/>
      <c r="KQ722" s="226"/>
      <c r="KR722" s="226"/>
      <c r="KS722" s="226"/>
      <c r="KT722" s="226"/>
      <c r="KU722" s="226"/>
      <c r="KV722" s="226"/>
      <c r="KW722" s="226"/>
      <c r="KX722" s="226"/>
      <c r="KY722" s="226"/>
      <c r="KZ722" s="226"/>
      <c r="LA722" s="226"/>
      <c r="LB722" s="226"/>
      <c r="LC722" s="226"/>
      <c r="LD722" s="226"/>
      <c r="LE722" s="226"/>
      <c r="LF722" s="226"/>
      <c r="LG722" s="226"/>
      <c r="LH722" s="226"/>
      <c r="LI722" s="226"/>
      <c r="LJ722" s="226"/>
      <c r="LK722" s="226"/>
      <c r="LL722" s="226"/>
      <c r="LM722" s="226"/>
      <c r="LN722" s="226"/>
      <c r="LO722" s="226"/>
      <c r="LP722" s="226"/>
      <c r="LQ722" s="226"/>
      <c r="LR722" s="226"/>
      <c r="LS722" s="226"/>
      <c r="LT722" s="226"/>
      <c r="LU722" s="226"/>
      <c r="LV722" s="226"/>
      <c r="LW722" s="226"/>
      <c r="LX722" s="226"/>
      <c r="LY722" s="226"/>
      <c r="LZ722" s="226"/>
      <c r="MA722" s="226"/>
      <c r="MB722" s="226"/>
      <c r="MC722" s="226"/>
      <c r="MD722" s="226"/>
      <c r="ME722" s="226"/>
      <c r="MF722" s="226"/>
      <c r="MG722" s="226"/>
      <c r="MH722" s="226"/>
      <c r="MI722" s="226"/>
      <c r="MJ722" s="226"/>
      <c r="MK722" s="226"/>
      <c r="ML722" s="226"/>
      <c r="MM722" s="226"/>
      <c r="MN722" s="226"/>
      <c r="MO722" s="226"/>
      <c r="MP722" s="226"/>
      <c r="MQ722" s="226"/>
      <c r="MR722" s="226"/>
      <c r="MS722" s="226"/>
      <c r="MT722" s="226"/>
      <c r="MU722" s="226"/>
      <c r="MV722" s="226"/>
      <c r="MW722" s="226"/>
      <c r="MX722" s="226"/>
      <c r="MY722" s="226"/>
      <c r="MZ722" s="226"/>
      <c r="NA722" s="226"/>
      <c r="NB722" s="226"/>
      <c r="NC722" s="226"/>
      <c r="ND722" s="226"/>
      <c r="NE722" s="226"/>
      <c r="NF722" s="226"/>
      <c r="NG722" s="226"/>
      <c r="NH722" s="226"/>
      <c r="NI722" s="226"/>
      <c r="NJ722" s="226"/>
      <c r="NK722" s="226"/>
      <c r="NL722" s="226"/>
      <c r="NM722" s="226"/>
      <c r="NN722" s="226"/>
      <c r="NO722" s="226"/>
      <c r="NP722" s="226"/>
      <c r="NQ722" s="226"/>
      <c r="NR722" s="226"/>
      <c r="NS722" s="226"/>
      <c r="NT722" s="226"/>
      <c r="NU722" s="226"/>
      <c r="NV722" s="226"/>
      <c r="NW722" s="226"/>
      <c r="NX722" s="226"/>
      <c r="NY722" s="226"/>
      <c r="NZ722" s="226"/>
      <c r="OA722" s="226"/>
      <c r="OB722" s="226"/>
      <c r="OC722" s="226"/>
      <c r="OD722" s="226"/>
      <c r="OE722" s="226"/>
      <c r="OF722" s="226"/>
      <c r="OG722" s="226"/>
      <c r="OH722" s="226"/>
      <c r="OI722" s="226"/>
      <c r="OJ722" s="226"/>
      <c r="OK722" s="226"/>
      <c r="OL722" s="226"/>
      <c r="OM722" s="226"/>
      <c r="ON722" s="226"/>
      <c r="OO722" s="226"/>
      <c r="OP722" s="226"/>
      <c r="OQ722" s="226"/>
      <c r="OR722" s="226"/>
      <c r="OS722" s="226"/>
      <c r="OT722" s="226"/>
      <c r="OU722" s="226"/>
      <c r="OV722" s="226"/>
      <c r="OW722" s="226"/>
      <c r="OX722" s="226"/>
      <c r="OY722" s="226"/>
      <c r="OZ722" s="226"/>
      <c r="PA722" s="226"/>
      <c r="PB722" s="226"/>
      <c r="PC722" s="226"/>
      <c r="PD722" s="226"/>
      <c r="PE722" s="226"/>
      <c r="PF722" s="226"/>
      <c r="PG722" s="226"/>
      <c r="PH722" s="226"/>
      <c r="PI722" s="226"/>
      <c r="PJ722" s="226"/>
      <c r="PK722" s="226"/>
      <c r="PL722" s="226"/>
      <c r="PM722" s="226"/>
      <c r="PN722" s="226"/>
      <c r="PO722" s="226"/>
      <c r="PP722" s="226"/>
      <c r="PQ722" s="226"/>
      <c r="PR722" s="226"/>
      <c r="PS722" s="226"/>
      <c r="PT722" s="226"/>
      <c r="PU722" s="226"/>
      <c r="PV722" s="226"/>
      <c r="PW722" s="226"/>
      <c r="PX722" s="226"/>
      <c r="PY722" s="226"/>
      <c r="PZ722" s="226"/>
      <c r="QA722" s="226"/>
      <c r="QB722" s="226"/>
      <c r="QC722" s="226"/>
      <c r="QD722" s="226"/>
      <c r="QE722" s="226"/>
      <c r="QF722" s="226"/>
      <c r="QG722" s="226"/>
      <c r="QH722" s="226"/>
      <c r="QI722" s="226"/>
      <c r="QJ722" s="226"/>
      <c r="QK722" s="226"/>
      <c r="QL722" s="226"/>
      <c r="QM722" s="226"/>
      <c r="QN722" s="226"/>
      <c r="QO722" s="226"/>
      <c r="QP722" s="226"/>
      <c r="QQ722" s="226"/>
      <c r="QR722" s="226"/>
      <c r="QS722" s="226"/>
      <c r="QT722" s="226"/>
      <c r="QU722" s="226"/>
      <c r="QV722" s="226"/>
      <c r="QW722" s="226"/>
      <c r="QX722" s="226"/>
      <c r="QY722" s="226"/>
      <c r="QZ722" s="226"/>
      <c r="RA722" s="226"/>
      <c r="RB722" s="226"/>
      <c r="RC722" s="226"/>
      <c r="RD722" s="226"/>
      <c r="RE722" s="226"/>
      <c r="RF722" s="226"/>
      <c r="RG722" s="226"/>
      <c r="RH722" s="226"/>
      <c r="RI722" s="226"/>
      <c r="RJ722" s="226"/>
      <c r="RK722" s="226"/>
      <c r="RL722" s="226"/>
      <c r="RM722" s="226"/>
      <c r="RN722" s="226"/>
      <c r="RO722" s="226"/>
      <c r="RP722" s="226"/>
      <c r="RQ722" s="226"/>
      <c r="RR722" s="226"/>
      <c r="RS722" s="226"/>
      <c r="RT722" s="226"/>
      <c r="RU722" s="226"/>
      <c r="RV722" s="226"/>
      <c r="RW722" s="226"/>
      <c r="RX722" s="226"/>
      <c r="RY722" s="226"/>
      <c r="RZ722" s="226"/>
      <c r="SA722" s="226"/>
      <c r="SB722" s="226"/>
      <c r="SC722" s="226"/>
      <c r="SD722" s="226"/>
      <c r="SE722" s="226"/>
      <c r="SF722" s="226"/>
      <c r="SG722" s="226"/>
      <c r="SH722" s="226"/>
      <c r="SI722" s="226"/>
      <c r="SJ722" s="226"/>
      <c r="SK722" s="226"/>
      <c r="SL722" s="226"/>
      <c r="SM722" s="226"/>
      <c r="SN722" s="226"/>
      <c r="SO722" s="226"/>
      <c r="SP722" s="226"/>
      <c r="SQ722" s="226"/>
      <c r="SR722" s="226"/>
      <c r="SS722" s="226"/>
      <c r="ST722" s="226"/>
      <c r="SU722" s="226"/>
      <c r="SV722" s="226"/>
      <c r="SW722" s="226"/>
      <c r="SX722" s="226"/>
      <c r="SY722" s="226"/>
      <c r="SZ722" s="226"/>
      <c r="TA722" s="226"/>
      <c r="TB722" s="226"/>
      <c r="TC722" s="226"/>
      <c r="TD722" s="226"/>
      <c r="TE722" s="226"/>
      <c r="TF722" s="226"/>
      <c r="TG722" s="226"/>
      <c r="TH722" s="226"/>
      <c r="TI722" s="226"/>
      <c r="TJ722" s="226"/>
      <c r="TK722" s="226"/>
      <c r="TL722" s="226"/>
      <c r="TM722" s="226"/>
      <c r="TN722" s="226"/>
      <c r="TO722" s="226"/>
      <c r="TP722" s="226"/>
      <c r="TQ722" s="226"/>
      <c r="TR722" s="226"/>
      <c r="TS722" s="226"/>
      <c r="TT722" s="226"/>
      <c r="TU722" s="226"/>
      <c r="TV722" s="226"/>
      <c r="TW722" s="226"/>
      <c r="TX722" s="226"/>
      <c r="TY722" s="226"/>
      <c r="TZ722" s="226"/>
      <c r="UA722" s="226"/>
      <c r="UB722" s="226"/>
      <c r="UC722" s="226"/>
      <c r="UD722" s="226"/>
      <c r="UE722" s="226"/>
      <c r="UF722" s="226"/>
      <c r="UG722" s="226"/>
      <c r="UH722" s="226"/>
      <c r="UI722" s="226"/>
      <c r="UJ722" s="226"/>
      <c r="UK722" s="226"/>
      <c r="UL722" s="226"/>
      <c r="UM722" s="226"/>
      <c r="UN722" s="226"/>
      <c r="UO722" s="226"/>
      <c r="UP722" s="226"/>
      <c r="UQ722" s="226"/>
      <c r="UR722" s="226"/>
      <c r="US722" s="226"/>
      <c r="UT722" s="226"/>
      <c r="UU722" s="226"/>
      <c r="UV722" s="226"/>
      <c r="UW722" s="226"/>
      <c r="UX722" s="226"/>
      <c r="UY722" s="226"/>
      <c r="UZ722" s="226"/>
      <c r="VA722" s="226"/>
      <c r="VB722" s="226"/>
      <c r="VC722" s="226"/>
      <c r="VD722" s="226"/>
      <c r="VE722" s="226"/>
      <c r="VF722" s="226"/>
      <c r="VG722" s="226"/>
      <c r="VH722" s="226"/>
      <c r="VI722" s="226"/>
      <c r="VJ722" s="226"/>
      <c r="VK722" s="226"/>
      <c r="VL722" s="226"/>
      <c r="VM722" s="226"/>
      <c r="VN722" s="226"/>
      <c r="VO722" s="226"/>
      <c r="VP722" s="226"/>
      <c r="VQ722" s="226"/>
      <c r="VR722" s="226"/>
      <c r="VS722" s="226"/>
      <c r="VT722" s="226"/>
      <c r="VU722" s="226"/>
      <c r="VV722" s="226"/>
      <c r="VW722" s="226"/>
      <c r="VX722" s="226"/>
      <c r="VY722" s="226"/>
      <c r="VZ722" s="226"/>
      <c r="WA722" s="226"/>
      <c r="WB722" s="226"/>
      <c r="WC722" s="226"/>
      <c r="WD722" s="226"/>
      <c r="WE722" s="226"/>
      <c r="WF722" s="226"/>
      <c r="WG722" s="226"/>
      <c r="WH722" s="226"/>
      <c r="WI722" s="226"/>
      <c r="WJ722" s="226"/>
      <c r="WK722" s="226"/>
      <c r="WL722" s="226"/>
      <c r="WM722" s="226"/>
      <c r="WN722" s="226"/>
      <c r="WO722" s="226"/>
      <c r="WP722" s="226"/>
      <c r="WQ722" s="226"/>
      <c r="WR722" s="226"/>
      <c r="WS722" s="226"/>
      <c r="WT722" s="226"/>
      <c r="WU722" s="226"/>
      <c r="WV722" s="226"/>
      <c r="WW722" s="226"/>
      <c r="WX722" s="226"/>
      <c r="WY722" s="226"/>
      <c r="WZ722" s="226"/>
      <c r="XA722" s="226"/>
      <c r="XB722" s="226"/>
      <c r="XC722" s="226"/>
      <c r="XD722" s="226"/>
      <c r="XE722" s="226"/>
      <c r="XF722" s="226"/>
      <c r="XG722" s="226"/>
      <c r="XH722" s="226"/>
      <c r="XI722" s="226"/>
      <c r="XJ722" s="226"/>
      <c r="XK722" s="226"/>
      <c r="XL722" s="226"/>
      <c r="XM722" s="226"/>
      <c r="XN722" s="226"/>
      <c r="XO722" s="226"/>
      <c r="XP722" s="226"/>
      <c r="XQ722" s="226"/>
      <c r="XR722" s="226"/>
      <c r="XS722" s="226"/>
      <c r="XT722" s="226"/>
      <c r="XU722" s="226"/>
      <c r="XV722" s="226"/>
      <c r="XW722" s="226"/>
      <c r="XX722" s="226"/>
      <c r="XY722" s="226"/>
      <c r="XZ722" s="226"/>
      <c r="YA722" s="226"/>
      <c r="YB722" s="226"/>
      <c r="YC722" s="226"/>
      <c r="YD722" s="226"/>
      <c r="YE722" s="226"/>
      <c r="YF722" s="226"/>
      <c r="YG722" s="226"/>
      <c r="YH722" s="226"/>
      <c r="YI722" s="226"/>
      <c r="YJ722" s="226"/>
      <c r="YK722" s="226"/>
      <c r="YL722" s="226"/>
      <c r="YM722" s="226"/>
      <c r="YN722" s="226"/>
      <c r="YO722" s="226"/>
      <c r="YP722" s="226"/>
      <c r="YQ722" s="226"/>
      <c r="YR722" s="226"/>
      <c r="YS722" s="226"/>
      <c r="YT722" s="226"/>
      <c r="YU722" s="226"/>
      <c r="YV722" s="226"/>
      <c r="YW722" s="226"/>
      <c r="YX722" s="226"/>
      <c r="YY722" s="226"/>
      <c r="YZ722" s="226"/>
      <c r="ZA722" s="226"/>
      <c r="ZB722" s="226"/>
      <c r="ZC722" s="226"/>
      <c r="ZD722" s="226"/>
      <c r="ZE722" s="226"/>
      <c r="ZF722" s="226"/>
      <c r="ZG722" s="226"/>
      <c r="ZH722" s="226"/>
      <c r="ZI722" s="226"/>
      <c r="ZJ722" s="226"/>
      <c r="ZK722" s="226"/>
      <c r="ZL722" s="226"/>
      <c r="ZM722" s="226"/>
      <c r="ZN722" s="226"/>
      <c r="ZO722" s="226"/>
      <c r="ZP722" s="226"/>
      <c r="ZQ722" s="226"/>
      <c r="ZR722" s="226"/>
      <c r="ZS722" s="226"/>
      <c r="ZT722" s="226"/>
      <c r="ZU722" s="226"/>
      <c r="ZV722" s="226"/>
      <c r="ZW722" s="226"/>
      <c r="ZX722" s="226"/>
      <c r="ZY722" s="226"/>
      <c r="ZZ722" s="226"/>
      <c r="AAA722" s="226"/>
      <c r="AAB722" s="226"/>
      <c r="AAC722" s="226"/>
      <c r="AAD722" s="226"/>
      <c r="AAE722" s="226"/>
      <c r="AAF722" s="226"/>
      <c r="AAG722" s="226"/>
      <c r="AAH722" s="226"/>
      <c r="AAI722" s="226"/>
      <c r="AAJ722" s="226"/>
      <c r="AAK722" s="226"/>
      <c r="AAL722" s="226"/>
      <c r="AAM722" s="226"/>
      <c r="AAN722" s="226"/>
      <c r="AAO722" s="226"/>
      <c r="AAP722" s="226"/>
      <c r="AAQ722" s="226"/>
      <c r="AAR722" s="226"/>
      <c r="AAS722" s="226"/>
      <c r="AAT722" s="226"/>
      <c r="AAU722" s="226"/>
      <c r="AAV722" s="226"/>
      <c r="AAW722" s="226"/>
      <c r="AAX722" s="226"/>
      <c r="AAY722" s="226"/>
      <c r="AAZ722" s="226"/>
      <c r="ABA722" s="226"/>
      <c r="ABB722" s="226"/>
      <c r="ABC722" s="226"/>
      <c r="ABD722" s="226"/>
      <c r="ABE722" s="226"/>
      <c r="ABF722" s="226"/>
      <c r="ABG722" s="226"/>
      <c r="ABH722" s="226"/>
      <c r="ABI722" s="226"/>
      <c r="ABJ722" s="226"/>
      <c r="ABK722" s="226"/>
      <c r="ABL722" s="226"/>
      <c r="ABM722" s="226"/>
      <c r="ABN722" s="226"/>
      <c r="ABO722" s="226"/>
      <c r="ABP722" s="226"/>
      <c r="ABQ722" s="226"/>
      <c r="ABR722" s="226"/>
      <c r="ABS722" s="226"/>
      <c r="ABT722" s="226"/>
      <c r="ABU722" s="226"/>
      <c r="ABV722" s="226"/>
      <c r="ABW722" s="226"/>
      <c r="ABX722" s="226"/>
      <c r="ABY722" s="226"/>
      <c r="ABZ722" s="226"/>
      <c r="ACA722" s="226"/>
      <c r="ACB722" s="226"/>
      <c r="ACC722" s="226"/>
      <c r="ACD722" s="226"/>
      <c r="ACE722" s="226"/>
      <c r="ACF722" s="226"/>
      <c r="ACG722" s="226"/>
      <c r="ACH722" s="226"/>
      <c r="ACI722" s="226"/>
      <c r="ACJ722" s="226"/>
      <c r="ACK722" s="226"/>
      <c r="ACL722" s="226"/>
      <c r="ACM722" s="226"/>
      <c r="ACN722" s="226"/>
      <c r="ACO722" s="226"/>
      <c r="ACP722" s="226"/>
      <c r="ACQ722" s="226"/>
      <c r="ACR722" s="226"/>
      <c r="ACS722" s="226"/>
      <c r="ACT722" s="226"/>
      <c r="ACU722" s="226"/>
      <c r="ACV722" s="226"/>
      <c r="ACW722" s="226"/>
      <c r="ACX722" s="226"/>
      <c r="ACY722" s="226"/>
      <c r="ACZ722" s="226"/>
      <c r="ADA722" s="226"/>
      <c r="ADB722" s="226"/>
      <c r="ADC722" s="226"/>
      <c r="ADD722" s="226"/>
      <c r="ADE722" s="226"/>
      <c r="ADF722" s="226"/>
      <c r="ADG722" s="226"/>
      <c r="ADH722" s="226"/>
      <c r="ADI722" s="226"/>
      <c r="ADJ722" s="226"/>
      <c r="ADK722" s="226"/>
      <c r="ADL722" s="226"/>
      <c r="ADM722" s="226"/>
      <c r="ADN722" s="226"/>
      <c r="ADO722" s="226"/>
      <c r="ADP722" s="226"/>
      <c r="ADQ722" s="226"/>
      <c r="ADR722" s="226"/>
      <c r="ADS722" s="226"/>
      <c r="ADT722" s="226"/>
      <c r="ADU722" s="226"/>
      <c r="ADV722" s="226"/>
      <c r="ADW722" s="226"/>
      <c r="ADX722" s="226"/>
      <c r="ADY722" s="226"/>
      <c r="ADZ722" s="226"/>
      <c r="AEA722" s="226"/>
      <c r="AEB722" s="226"/>
      <c r="AEC722" s="226"/>
      <c r="AED722" s="226"/>
      <c r="AEE722" s="226"/>
      <c r="AEF722" s="226"/>
      <c r="AEG722" s="226"/>
      <c r="AEH722" s="226"/>
      <c r="AEI722" s="226"/>
      <c r="AEJ722" s="226"/>
      <c r="AEK722" s="226"/>
      <c r="AEL722" s="226"/>
      <c r="AEM722" s="226"/>
      <c r="AEN722" s="226"/>
      <c r="AEO722" s="226"/>
      <c r="AEP722" s="226"/>
      <c r="AEQ722" s="226"/>
      <c r="AER722" s="226"/>
      <c r="AES722" s="226"/>
      <c r="AET722" s="226"/>
      <c r="AEU722" s="226"/>
      <c r="AEV722" s="226"/>
      <c r="AEW722" s="226"/>
      <c r="AEX722" s="226"/>
      <c r="AEY722" s="226"/>
      <c r="AEZ722" s="226"/>
      <c r="AFA722" s="226"/>
      <c r="AFB722" s="226"/>
      <c r="AFC722" s="226"/>
      <c r="AFD722" s="226"/>
      <c r="AFE722" s="226"/>
      <c r="AFF722" s="226"/>
      <c r="AFG722" s="226"/>
      <c r="AFH722" s="226"/>
      <c r="AFI722" s="226"/>
      <c r="AFJ722" s="226"/>
      <c r="AFK722" s="226"/>
      <c r="AFL722" s="226"/>
      <c r="AFM722" s="226"/>
      <c r="AFN722" s="226"/>
      <c r="AFO722" s="226"/>
      <c r="AFP722" s="226"/>
      <c r="AFQ722" s="226"/>
      <c r="AFR722" s="226"/>
      <c r="AFS722" s="226"/>
      <c r="AFT722" s="226"/>
      <c r="AFU722" s="226"/>
      <c r="AFV722" s="226"/>
      <c r="AFW722" s="226"/>
      <c r="AFX722" s="226"/>
      <c r="AFY722" s="226"/>
      <c r="AFZ722" s="226"/>
      <c r="AGA722" s="226"/>
      <c r="AGB722" s="226"/>
      <c r="AGC722" s="226"/>
      <c r="AGD722" s="226"/>
      <c r="AGE722" s="226"/>
      <c r="AGF722" s="226"/>
      <c r="AGG722" s="226"/>
      <c r="AGH722" s="226"/>
      <c r="AGI722" s="226"/>
      <c r="AGJ722" s="226"/>
      <c r="AGK722" s="226"/>
      <c r="AGL722" s="226"/>
      <c r="AGM722" s="226"/>
      <c r="AGN722" s="226"/>
      <c r="AGO722" s="226"/>
      <c r="AGP722" s="226"/>
      <c r="AGQ722" s="226"/>
      <c r="AGR722" s="226"/>
      <c r="AGS722" s="226"/>
      <c r="AGT722" s="226"/>
      <c r="AGU722" s="226"/>
      <c r="AGV722" s="226"/>
      <c r="AGW722" s="226"/>
      <c r="AGX722" s="226"/>
      <c r="AGY722" s="226"/>
      <c r="AGZ722" s="226"/>
      <c r="AHA722" s="226"/>
      <c r="AHB722" s="226"/>
      <c r="AHC722" s="226"/>
      <c r="AHD722" s="226"/>
      <c r="AHE722" s="226"/>
      <c r="AHF722" s="226"/>
      <c r="AHG722" s="226"/>
      <c r="AHH722" s="226"/>
      <c r="AHI722" s="226"/>
      <c r="AHJ722" s="226"/>
      <c r="AHK722" s="226"/>
      <c r="AHL722" s="226"/>
      <c r="AHM722" s="226"/>
      <c r="AHN722" s="226"/>
      <c r="AHO722" s="226"/>
      <c r="AHP722" s="226"/>
      <c r="AHQ722" s="226"/>
      <c r="AHR722" s="226"/>
      <c r="AHS722" s="226"/>
      <c r="AHT722" s="226"/>
      <c r="AHU722" s="226"/>
      <c r="AHV722" s="226"/>
      <c r="AHW722" s="226"/>
      <c r="AHX722" s="226"/>
      <c r="AHY722" s="226"/>
      <c r="AHZ722" s="226"/>
      <c r="AIA722" s="226"/>
      <c r="AIB722" s="226"/>
      <c r="AIC722" s="226"/>
      <c r="AID722" s="226"/>
      <c r="AIE722" s="226"/>
      <c r="AIF722" s="226"/>
      <c r="AIG722" s="226"/>
      <c r="AIH722" s="226"/>
      <c r="AII722" s="226"/>
      <c r="AIJ722" s="226"/>
      <c r="AIK722" s="226"/>
      <c r="AIL722" s="226"/>
      <c r="AIM722" s="226"/>
      <c r="AIN722" s="226"/>
      <c r="AIO722" s="226"/>
      <c r="AIP722" s="226"/>
      <c r="AIQ722" s="226"/>
      <c r="AIR722" s="226"/>
      <c r="AIS722" s="226"/>
      <c r="AIT722" s="226"/>
      <c r="AIU722" s="226"/>
      <c r="AIV722" s="226"/>
      <c r="AIW722" s="226"/>
      <c r="AIX722" s="226"/>
      <c r="AIY722" s="226"/>
      <c r="AIZ722" s="226"/>
      <c r="AJA722" s="226"/>
      <c r="AJB722" s="226"/>
      <c r="AJC722" s="226"/>
      <c r="AJD722" s="226"/>
      <c r="AJE722" s="226"/>
      <c r="AJF722" s="226"/>
      <c r="AJG722" s="226"/>
      <c r="AJH722" s="226"/>
      <c r="AJI722" s="226"/>
      <c r="AJJ722" s="226"/>
      <c r="AJK722" s="226"/>
      <c r="AJL722" s="226"/>
      <c r="AJM722" s="226"/>
      <c r="AJN722" s="226"/>
      <c r="AJO722" s="226"/>
      <c r="AJP722" s="226"/>
      <c r="AJQ722" s="226"/>
      <c r="AJR722" s="226"/>
      <c r="AJS722" s="226"/>
      <c r="AJT722" s="226"/>
      <c r="AJU722" s="226"/>
      <c r="AJV722" s="226"/>
      <c r="AJW722" s="226"/>
      <c r="AJX722" s="226"/>
      <c r="AJY722" s="226"/>
      <c r="AJZ722" s="226"/>
      <c r="AKA722" s="226"/>
      <c r="AKB722" s="226"/>
      <c r="AKC722" s="226"/>
      <c r="AKD722" s="226"/>
      <c r="AKE722" s="226"/>
      <c r="AKF722" s="226"/>
      <c r="AKG722" s="226"/>
      <c r="AKH722" s="226"/>
      <c r="AKI722" s="226"/>
      <c r="AKJ722" s="226"/>
      <c r="AKK722" s="226"/>
      <c r="AKL722" s="226"/>
      <c r="AKM722" s="226"/>
      <c r="AKN722" s="226"/>
      <c r="AKO722" s="226"/>
      <c r="AKP722" s="226"/>
      <c r="AKQ722" s="226"/>
      <c r="AKR722" s="226"/>
      <c r="AKS722" s="226"/>
      <c r="AKT722" s="226"/>
      <c r="AKU722" s="226"/>
      <c r="AKV722" s="226"/>
      <c r="AKW722" s="226"/>
      <c r="AKX722" s="226"/>
      <c r="AKY722" s="226"/>
      <c r="AKZ722" s="226"/>
      <c r="ALA722" s="226"/>
      <c r="ALB722" s="226"/>
      <c r="ALC722" s="226"/>
      <c r="ALD722" s="226"/>
      <c r="ALE722" s="226"/>
      <c r="ALF722" s="226"/>
      <c r="ALG722" s="226"/>
      <c r="ALH722" s="226"/>
      <c r="ALI722" s="226"/>
      <c r="ALJ722" s="226"/>
      <c r="ALK722" s="226"/>
      <c r="ALL722" s="226"/>
      <c r="ALM722" s="226"/>
      <c r="ALN722" s="226"/>
      <c r="ALO722" s="226"/>
      <c r="ALP722" s="226"/>
      <c r="ALQ722" s="226"/>
      <c r="ALR722" s="226"/>
      <c r="ALS722" s="226"/>
      <c r="ALT722" s="226"/>
      <c r="ALU722" s="226"/>
      <c r="ALV722" s="226"/>
      <c r="ALW722" s="226"/>
      <c r="ALX722" s="226"/>
      <c r="ALY722" s="226"/>
      <c r="ALZ722" s="226"/>
      <c r="AMA722" s="226"/>
      <c r="AMB722" s="226"/>
      <c r="AMC722" s="226"/>
      <c r="AMD722" s="226"/>
      <c r="AME722" s="226"/>
      <c r="AMF722" s="226"/>
      <c r="AMG722" s="226"/>
      <c r="AMH722" s="226"/>
      <c r="AMI722" s="226"/>
      <c r="AMJ722" s="226"/>
      <c r="AMK722" s="226"/>
      <c r="AML722" s="226"/>
      <c r="AMM722" s="226"/>
      <c r="AMN722" s="226"/>
      <c r="AMO722" s="226"/>
      <c r="AMP722" s="226"/>
      <c r="AMQ722" s="226"/>
      <c r="AMR722" s="226"/>
      <c r="AMS722" s="226"/>
      <c r="AMT722" s="226"/>
      <c r="AMU722" s="226"/>
      <c r="AMV722" s="226"/>
      <c r="AMW722" s="226"/>
      <c r="AMX722" s="226"/>
    </row>
    <row r="723" spans="1:1038" s="288" customFormat="1" ht="18" customHeight="1">
      <c r="A723" s="549">
        <v>43333</v>
      </c>
      <c r="B723" s="283" t="s">
        <v>1647</v>
      </c>
      <c r="C723" s="227"/>
      <c r="D723" s="284" t="s">
        <v>1279</v>
      </c>
      <c r="E723" s="227">
        <v>90</v>
      </c>
      <c r="F723" s="227">
        <v>4</v>
      </c>
      <c r="G723" s="286" t="str">
        <f t="shared" si="336"/>
        <v>90-4</v>
      </c>
      <c r="H723" s="227">
        <v>42</v>
      </c>
      <c r="I723" s="227">
        <v>61</v>
      </c>
      <c r="J723" s="477">
        <f t="shared" si="354"/>
        <v>0</v>
      </c>
      <c r="K723" s="478" t="str">
        <f>IF(J724=1,IF(((VLOOKUP($G723,[3]Depth_Lookup!$A$3:$J$550,9,FALSE))-(I723/100))=0,"Good",IF(((VLOOKUP($G723,[3]Depth_Lookup!$A$3:$J$550,9,FALSE))-(I723/100))&gt;0,"Too Short","Too Long")))</f>
        <v>Good</v>
      </c>
      <c r="L723" s="171">
        <f>(VLOOKUP($G723,Depth_Lookup!$A$3:$J$410,10,FALSE))+(H723/100)</f>
        <v>233.595</v>
      </c>
      <c r="M723" s="171">
        <f>(VLOOKUP($G723,Depth_Lookup!$A$3:$J$410,10,FALSE))+(I723/100)</f>
        <v>233.78500000000003</v>
      </c>
      <c r="N723" s="230" t="s">
        <v>2231</v>
      </c>
      <c r="O723" s="227">
        <v>1</v>
      </c>
      <c r="P723" s="227" t="s">
        <v>853</v>
      </c>
      <c r="Q723" s="227" t="s">
        <v>125</v>
      </c>
      <c r="R723" s="286" t="str">
        <f t="shared" si="351"/>
        <v>SerpentinizedHarzburgite</v>
      </c>
      <c r="S723" s="227" t="s">
        <v>98</v>
      </c>
      <c r="T723" s="227"/>
      <c r="U723" s="227" t="s">
        <v>95</v>
      </c>
      <c r="V723" s="227" t="s">
        <v>96</v>
      </c>
      <c r="W723" s="227" t="s">
        <v>102</v>
      </c>
      <c r="X723" s="287">
        <f>VLOOKUP(W723,[3]definitions_list_lookup!$A$13:$B$19,2,0)</f>
        <v>5</v>
      </c>
      <c r="Y723" s="227" t="s">
        <v>90</v>
      </c>
      <c r="Z723" s="227" t="s">
        <v>91</v>
      </c>
      <c r="AA723" s="227" t="s">
        <v>1685</v>
      </c>
      <c r="AB723" s="227"/>
      <c r="AC723" s="227"/>
      <c r="AD723" s="227"/>
      <c r="AE723" s="233"/>
      <c r="AF723" s="286" t="e">
        <f>VLOOKUP(AE723,[3]definitions_list_mag!$V$12:$W$15,2,0)</f>
        <v>#N/A</v>
      </c>
      <c r="AG723" s="237"/>
      <c r="AH723" s="227"/>
      <c r="AI723" s="240">
        <f t="shared" si="355"/>
        <v>79</v>
      </c>
      <c r="AJ723" s="227"/>
      <c r="AK723" s="227"/>
      <c r="AL723" s="227"/>
      <c r="AM723" s="227"/>
      <c r="AN723" s="227"/>
      <c r="AO723" s="240"/>
      <c r="AP723" s="227"/>
      <c r="AQ723" s="227"/>
      <c r="AR723" s="227"/>
      <c r="AS723" s="227"/>
      <c r="AT723" s="227"/>
      <c r="AU723" s="240">
        <v>1</v>
      </c>
      <c r="AV723" s="227">
        <v>1</v>
      </c>
      <c r="AW723" s="227">
        <v>1</v>
      </c>
      <c r="AX723" s="227" t="s">
        <v>110</v>
      </c>
      <c r="AY723" s="227" t="s">
        <v>103</v>
      </c>
      <c r="AZ723" s="227"/>
      <c r="BA723" s="240">
        <v>20</v>
      </c>
      <c r="BB723" s="227">
        <v>4</v>
      </c>
      <c r="BC723" s="227">
        <v>2</v>
      </c>
      <c r="BD723" s="227" t="s">
        <v>118</v>
      </c>
      <c r="BE723" s="227" t="s">
        <v>103</v>
      </c>
      <c r="BF723" s="227" t="s">
        <v>2067</v>
      </c>
      <c r="BG723" s="240"/>
      <c r="BH723" s="227"/>
      <c r="BI723" s="227"/>
      <c r="BJ723" s="227"/>
      <c r="BK723" s="227"/>
      <c r="BL723" s="227"/>
      <c r="BM723" s="240"/>
      <c r="BN723" s="227"/>
      <c r="BO723" s="227"/>
      <c r="BP723" s="227"/>
      <c r="BQ723" s="227"/>
      <c r="BR723" s="227"/>
      <c r="BS723" s="227"/>
      <c r="BT723" s="227"/>
      <c r="BU723" s="227"/>
      <c r="BV723" s="227"/>
      <c r="BW723" s="227"/>
      <c r="BX723" s="227"/>
      <c r="BY723" s="240"/>
      <c r="BZ723" s="227"/>
      <c r="CA723" s="227"/>
      <c r="CB723" s="227"/>
      <c r="CC723" s="227"/>
      <c r="CD723" s="227"/>
      <c r="CE723" s="227"/>
      <c r="CF723" s="290">
        <f t="shared" si="352"/>
        <v>100</v>
      </c>
      <c r="CG723" s="148"/>
      <c r="CH723" s="149" t="s">
        <v>2209</v>
      </c>
      <c r="CI723" s="149">
        <v>95</v>
      </c>
      <c r="CJ723" s="149" t="s">
        <v>514</v>
      </c>
      <c r="CK723" s="151"/>
      <c r="CL723" s="152"/>
      <c r="CM723" s="152"/>
      <c r="CN723" s="152"/>
      <c r="CO723" s="152"/>
      <c r="CP723" s="152"/>
      <c r="CQ723" s="152"/>
      <c r="CR723" s="152"/>
      <c r="CS723" s="152"/>
      <c r="CT723" s="152"/>
      <c r="CU723" s="152"/>
      <c r="CV723" s="152"/>
      <c r="CW723" s="152"/>
      <c r="CX723" s="152"/>
      <c r="CY723" s="152"/>
      <c r="CZ723" s="152"/>
      <c r="DA723" s="152"/>
      <c r="DB723" s="152">
        <v>85</v>
      </c>
      <c r="DC723" s="240">
        <v>15</v>
      </c>
      <c r="DD723" s="152"/>
      <c r="DE723" s="152"/>
      <c r="DF723" s="152"/>
      <c r="DG723" s="152"/>
      <c r="DH723" s="152"/>
      <c r="DI723" s="152"/>
      <c r="DJ723" s="152"/>
      <c r="DK723" s="208">
        <f t="shared" si="353"/>
        <v>100</v>
      </c>
      <c r="DL723" s="148"/>
      <c r="DM723" s="152" t="s">
        <v>696</v>
      </c>
      <c r="DN723" s="152">
        <v>30</v>
      </c>
      <c r="DO723" s="153" t="s">
        <v>1845</v>
      </c>
      <c r="DQ723" s="148"/>
      <c r="DR723" s="153"/>
      <c r="DS723" s="148"/>
      <c r="DT723" s="261" t="s">
        <v>2232</v>
      </c>
      <c r="DU723" s="229"/>
      <c r="DV723" s="229"/>
      <c r="DW723" s="291" t="e">
        <f>VLOOKUP(P723,[3]definitions_list_lookup!$K$30:$L$54,2,0)</f>
        <v>#N/A</v>
      </c>
      <c r="DX723" s="154" t="s">
        <v>2098</v>
      </c>
      <c r="DY723" s="154" t="s">
        <v>2233</v>
      </c>
      <c r="DZ723" s="479"/>
      <c r="EA723" s="292"/>
      <c r="EB723" s="229"/>
      <c r="EC723" s="292"/>
      <c r="ED723" s="229" t="s">
        <v>2517</v>
      </c>
      <c r="EE723" s="293"/>
      <c r="EF723" s="294"/>
      <c r="EG723" s="293"/>
      <c r="EH723" s="295"/>
      <c r="EI723" s="296"/>
      <c r="EJ723" s="297"/>
      <c r="EK723" s="298"/>
      <c r="EL723" s="293"/>
      <c r="EM723" s="295"/>
      <c r="EN723" s="295" t="s">
        <v>1448</v>
      </c>
      <c r="EO723" s="321"/>
      <c r="EP723" s="321"/>
      <c r="EQ723" s="321"/>
      <c r="ER723" s="321"/>
      <c r="ES723" s="321"/>
      <c r="ET723" s="321"/>
      <c r="EU723" s="321"/>
      <c r="EV723" s="408">
        <v>48</v>
      </c>
      <c r="EW723" s="408">
        <v>270</v>
      </c>
      <c r="EX723" s="408">
        <v>68</v>
      </c>
      <c r="EY723" s="408">
        <v>0</v>
      </c>
      <c r="EZ723" s="192">
        <f t="shared" si="415"/>
        <v>155.83343530491362</v>
      </c>
      <c r="FA723" s="192">
        <f t="shared" si="416"/>
        <v>155.83343530491362</v>
      </c>
      <c r="FB723" s="192">
        <f t="shared" si="417"/>
        <v>20.234745699686528</v>
      </c>
      <c r="FC723" s="192">
        <f t="shared" si="418"/>
        <v>245.83343530491362</v>
      </c>
      <c r="FD723" s="192">
        <f t="shared" si="419"/>
        <v>69.765254300313472</v>
      </c>
      <c r="FE723" s="193">
        <f t="shared" si="420"/>
        <v>335.83343530491362</v>
      </c>
      <c r="FF723" s="194">
        <f t="shared" si="421"/>
        <v>69.765254300313472</v>
      </c>
      <c r="FG723" s="293"/>
      <c r="FH723" s="295"/>
      <c r="FI723" s="778">
        <f t="shared" si="422"/>
        <v>0</v>
      </c>
      <c r="FJ723" s="779">
        <f t="shared" si="423"/>
        <v>69.765254300313472</v>
      </c>
      <c r="FK723" s="779">
        <f t="shared" si="424"/>
        <v>20.234745699686528</v>
      </c>
      <c r="FL723" s="780">
        <f t="shared" si="425"/>
        <v>0.35316293576329366</v>
      </c>
      <c r="FM723" s="169">
        <f t="shared" si="426"/>
        <v>0.34586726284867253</v>
      </c>
      <c r="FN723" s="783">
        <f t="shared" si="427"/>
        <v>0</v>
      </c>
      <c r="FO723" s="227"/>
      <c r="FP723" s="227"/>
      <c r="FQ723" s="227"/>
      <c r="FR723" s="227"/>
      <c r="FS723" s="227"/>
      <c r="FT723" s="227"/>
      <c r="FU723" s="227"/>
      <c r="FV723" s="227"/>
      <c r="FW723" s="227"/>
      <c r="FX723" s="227"/>
      <c r="FY723" s="227"/>
      <c r="FZ723" s="227"/>
      <c r="GA723" s="227"/>
      <c r="GB723" s="227"/>
      <c r="GC723" s="227"/>
      <c r="GD723" s="227"/>
      <c r="GE723" s="227"/>
      <c r="GF723" s="227"/>
      <c r="GG723" s="227"/>
      <c r="GH723" s="227"/>
      <c r="GI723" s="227"/>
      <c r="GJ723" s="227"/>
      <c r="GK723" s="227"/>
      <c r="GL723" s="227"/>
      <c r="GM723" s="227"/>
      <c r="GN723" s="227"/>
      <c r="GO723" s="227"/>
      <c r="GP723" s="227"/>
      <c r="GQ723" s="227"/>
      <c r="GR723" s="227"/>
      <c r="GS723" s="227"/>
      <c r="GT723" s="227"/>
      <c r="GU723" s="227"/>
      <c r="GV723" s="227"/>
      <c r="GW723" s="227"/>
      <c r="GX723" s="227"/>
      <c r="GY723" s="227"/>
      <c r="GZ723" s="227"/>
      <c r="HA723" s="227"/>
      <c r="HB723" s="227"/>
      <c r="HC723" s="227"/>
      <c r="HD723" s="227"/>
      <c r="HE723" s="227"/>
      <c r="HF723" s="227"/>
      <c r="HG723" s="227"/>
      <c r="HH723" s="227"/>
      <c r="HI723" s="227"/>
      <c r="HJ723" s="227"/>
      <c r="HK723" s="227"/>
      <c r="HL723" s="227"/>
      <c r="HM723" s="227"/>
      <c r="HN723" s="227"/>
      <c r="HO723" s="227"/>
      <c r="HP723" s="227"/>
      <c r="HQ723" s="227"/>
      <c r="HR723" s="227"/>
      <c r="HS723" s="227"/>
      <c r="HT723" s="227"/>
      <c r="HU723" s="227"/>
      <c r="HV723" s="227"/>
      <c r="HW723" s="227"/>
      <c r="HX723" s="227"/>
      <c r="HY723" s="227"/>
      <c r="HZ723" s="227"/>
      <c r="IA723" s="227"/>
      <c r="IB723" s="227"/>
      <c r="IC723" s="227"/>
      <c r="ID723" s="227"/>
      <c r="IE723" s="227"/>
      <c r="IF723" s="227"/>
      <c r="IG723" s="227"/>
      <c r="IH723" s="227"/>
      <c r="II723" s="227"/>
      <c r="IJ723" s="227"/>
      <c r="IK723" s="227"/>
      <c r="IL723" s="227"/>
      <c r="IM723" s="227"/>
      <c r="IN723" s="227"/>
      <c r="IO723" s="227"/>
      <c r="IP723" s="227"/>
      <c r="IQ723" s="227"/>
      <c r="IR723" s="227"/>
      <c r="IS723" s="227"/>
      <c r="IT723" s="227"/>
      <c r="IU723" s="227"/>
      <c r="IV723" s="227"/>
      <c r="IW723" s="227"/>
      <c r="IX723" s="227"/>
      <c r="IY723" s="227"/>
      <c r="IZ723" s="227"/>
      <c r="JA723" s="227"/>
      <c r="JB723" s="227"/>
      <c r="JC723" s="227"/>
      <c r="JD723" s="227"/>
      <c r="JE723" s="227"/>
      <c r="JF723" s="227"/>
      <c r="JG723" s="227"/>
      <c r="JH723" s="227"/>
      <c r="JI723" s="227"/>
      <c r="JJ723" s="227"/>
      <c r="JK723" s="227"/>
      <c r="JL723" s="227"/>
      <c r="JM723" s="227"/>
      <c r="JN723" s="227"/>
      <c r="JO723" s="227"/>
      <c r="JP723" s="227"/>
      <c r="JQ723" s="227"/>
      <c r="JR723" s="227"/>
      <c r="JS723" s="227"/>
      <c r="JT723" s="227"/>
      <c r="JU723" s="227"/>
      <c r="JV723" s="227"/>
      <c r="JW723" s="227"/>
      <c r="JX723" s="227"/>
      <c r="JY723" s="227"/>
      <c r="JZ723" s="227"/>
      <c r="KA723" s="227"/>
      <c r="KB723" s="227"/>
      <c r="KC723" s="227"/>
      <c r="KD723" s="227"/>
      <c r="KE723" s="227"/>
      <c r="KF723" s="227"/>
      <c r="KG723" s="227"/>
      <c r="KH723" s="227"/>
      <c r="KI723" s="227"/>
      <c r="KJ723" s="227"/>
      <c r="KK723" s="227"/>
      <c r="KL723" s="227"/>
      <c r="KM723" s="227"/>
      <c r="KN723" s="227"/>
      <c r="KO723" s="227"/>
      <c r="KP723" s="227"/>
      <c r="KQ723" s="227"/>
      <c r="KR723" s="227"/>
      <c r="KS723" s="227"/>
      <c r="KT723" s="227"/>
      <c r="KU723" s="227"/>
      <c r="KV723" s="227"/>
      <c r="KW723" s="227"/>
      <c r="KX723" s="227"/>
      <c r="KY723" s="227"/>
      <c r="KZ723" s="227"/>
      <c r="LA723" s="227"/>
      <c r="LB723" s="227"/>
      <c r="LC723" s="227"/>
      <c r="LD723" s="227"/>
      <c r="LE723" s="227"/>
      <c r="LF723" s="227"/>
      <c r="LG723" s="227"/>
      <c r="LH723" s="227"/>
      <c r="LI723" s="227"/>
      <c r="LJ723" s="227"/>
      <c r="LK723" s="227"/>
      <c r="LL723" s="227"/>
      <c r="LM723" s="227"/>
      <c r="LN723" s="227"/>
      <c r="LO723" s="227"/>
      <c r="LP723" s="227"/>
      <c r="LQ723" s="227"/>
      <c r="LR723" s="227"/>
      <c r="LS723" s="227"/>
      <c r="LT723" s="227"/>
      <c r="LU723" s="227"/>
      <c r="LV723" s="227"/>
      <c r="LW723" s="227"/>
      <c r="LX723" s="227"/>
      <c r="LY723" s="227"/>
      <c r="LZ723" s="227"/>
      <c r="MA723" s="227"/>
      <c r="MB723" s="227"/>
      <c r="MC723" s="227"/>
      <c r="MD723" s="227"/>
      <c r="ME723" s="227"/>
      <c r="MF723" s="227"/>
      <c r="MG723" s="227"/>
      <c r="MH723" s="227"/>
      <c r="MI723" s="227"/>
      <c r="MJ723" s="227"/>
      <c r="MK723" s="227"/>
      <c r="ML723" s="227"/>
      <c r="MM723" s="227"/>
      <c r="MN723" s="227"/>
      <c r="MO723" s="227"/>
      <c r="MP723" s="227"/>
      <c r="MQ723" s="227"/>
      <c r="MR723" s="227"/>
      <c r="MS723" s="227"/>
      <c r="MT723" s="227"/>
      <c r="MU723" s="227"/>
      <c r="MV723" s="227"/>
      <c r="MW723" s="227"/>
      <c r="MX723" s="227"/>
      <c r="MY723" s="227"/>
      <c r="MZ723" s="227"/>
      <c r="NA723" s="227"/>
      <c r="NB723" s="227"/>
      <c r="NC723" s="227"/>
      <c r="ND723" s="227"/>
      <c r="NE723" s="227"/>
      <c r="NF723" s="227"/>
      <c r="NG723" s="227"/>
      <c r="NH723" s="227"/>
      <c r="NI723" s="227"/>
      <c r="NJ723" s="227"/>
      <c r="NK723" s="227"/>
      <c r="NL723" s="227"/>
      <c r="NM723" s="227"/>
      <c r="NN723" s="227"/>
      <c r="NO723" s="227"/>
      <c r="NP723" s="227"/>
      <c r="NQ723" s="227"/>
      <c r="NR723" s="227"/>
      <c r="NS723" s="227"/>
      <c r="NT723" s="227"/>
      <c r="NU723" s="227"/>
      <c r="NV723" s="227"/>
      <c r="NW723" s="227"/>
      <c r="NX723" s="227"/>
      <c r="NY723" s="227"/>
      <c r="NZ723" s="227"/>
      <c r="OA723" s="227"/>
      <c r="OB723" s="227"/>
      <c r="OC723" s="227"/>
      <c r="OD723" s="227"/>
      <c r="OE723" s="227"/>
      <c r="OF723" s="227"/>
      <c r="OG723" s="227"/>
      <c r="OH723" s="227"/>
      <c r="OI723" s="227"/>
      <c r="OJ723" s="227"/>
      <c r="OK723" s="227"/>
      <c r="OL723" s="227"/>
      <c r="OM723" s="227"/>
      <c r="ON723" s="227"/>
      <c r="OO723" s="227"/>
      <c r="OP723" s="227"/>
      <c r="OQ723" s="227"/>
      <c r="OR723" s="227"/>
      <c r="OS723" s="227"/>
      <c r="OT723" s="227"/>
      <c r="OU723" s="227"/>
      <c r="OV723" s="227"/>
      <c r="OW723" s="227"/>
      <c r="OX723" s="227"/>
      <c r="OY723" s="227"/>
      <c r="OZ723" s="227"/>
      <c r="PA723" s="227"/>
      <c r="PB723" s="227"/>
      <c r="PC723" s="227"/>
      <c r="PD723" s="227"/>
      <c r="PE723" s="227"/>
      <c r="PF723" s="227"/>
      <c r="PG723" s="227"/>
      <c r="PH723" s="227"/>
      <c r="PI723" s="227"/>
      <c r="PJ723" s="227"/>
      <c r="PK723" s="227"/>
      <c r="PL723" s="227"/>
      <c r="PM723" s="227"/>
      <c r="PN723" s="227"/>
      <c r="PO723" s="227"/>
      <c r="PP723" s="227"/>
      <c r="PQ723" s="227"/>
      <c r="PR723" s="227"/>
      <c r="PS723" s="227"/>
      <c r="PT723" s="227"/>
      <c r="PU723" s="227"/>
      <c r="PV723" s="227"/>
      <c r="PW723" s="227"/>
      <c r="PX723" s="227"/>
      <c r="PY723" s="227"/>
      <c r="PZ723" s="227"/>
      <c r="QA723" s="227"/>
      <c r="QB723" s="227"/>
      <c r="QC723" s="227"/>
      <c r="QD723" s="227"/>
      <c r="QE723" s="227"/>
      <c r="QF723" s="227"/>
      <c r="QG723" s="227"/>
      <c r="QH723" s="227"/>
      <c r="QI723" s="227"/>
      <c r="QJ723" s="227"/>
      <c r="QK723" s="227"/>
      <c r="QL723" s="227"/>
      <c r="QM723" s="227"/>
      <c r="QN723" s="227"/>
      <c r="QO723" s="227"/>
      <c r="QP723" s="227"/>
      <c r="QQ723" s="227"/>
      <c r="QR723" s="227"/>
      <c r="QS723" s="227"/>
      <c r="QT723" s="227"/>
      <c r="QU723" s="227"/>
      <c r="QV723" s="227"/>
      <c r="QW723" s="227"/>
      <c r="QX723" s="227"/>
      <c r="QY723" s="227"/>
      <c r="QZ723" s="227"/>
      <c r="RA723" s="227"/>
      <c r="RB723" s="227"/>
      <c r="RC723" s="227"/>
      <c r="RD723" s="227"/>
      <c r="RE723" s="227"/>
      <c r="RF723" s="227"/>
      <c r="RG723" s="227"/>
      <c r="RH723" s="227"/>
      <c r="RI723" s="227"/>
      <c r="RJ723" s="227"/>
      <c r="RK723" s="227"/>
      <c r="RL723" s="227"/>
      <c r="RM723" s="227"/>
      <c r="RN723" s="227"/>
      <c r="RO723" s="227"/>
      <c r="RP723" s="227"/>
      <c r="RQ723" s="227"/>
      <c r="RR723" s="227"/>
      <c r="RS723" s="227"/>
      <c r="RT723" s="227"/>
      <c r="RU723" s="227"/>
      <c r="RV723" s="227"/>
      <c r="RW723" s="227"/>
      <c r="RX723" s="227"/>
      <c r="RY723" s="227"/>
      <c r="RZ723" s="227"/>
      <c r="SA723" s="227"/>
      <c r="SB723" s="227"/>
      <c r="SC723" s="227"/>
      <c r="SD723" s="227"/>
      <c r="SE723" s="227"/>
      <c r="SF723" s="227"/>
      <c r="SG723" s="227"/>
      <c r="SH723" s="227"/>
      <c r="SI723" s="227"/>
      <c r="SJ723" s="227"/>
      <c r="SK723" s="227"/>
      <c r="SL723" s="227"/>
      <c r="SM723" s="227"/>
      <c r="SN723" s="227"/>
      <c r="SO723" s="227"/>
      <c r="SP723" s="227"/>
      <c r="SQ723" s="227"/>
      <c r="SR723" s="227"/>
      <c r="SS723" s="227"/>
      <c r="ST723" s="227"/>
      <c r="SU723" s="227"/>
      <c r="SV723" s="227"/>
      <c r="SW723" s="227"/>
      <c r="SX723" s="227"/>
      <c r="SY723" s="227"/>
      <c r="SZ723" s="227"/>
      <c r="TA723" s="227"/>
      <c r="TB723" s="227"/>
      <c r="TC723" s="227"/>
      <c r="TD723" s="227"/>
      <c r="TE723" s="227"/>
      <c r="TF723" s="227"/>
      <c r="TG723" s="227"/>
      <c r="TH723" s="227"/>
      <c r="TI723" s="227"/>
      <c r="TJ723" s="227"/>
      <c r="TK723" s="227"/>
      <c r="TL723" s="227"/>
      <c r="TM723" s="227"/>
      <c r="TN723" s="227"/>
      <c r="TO723" s="227"/>
      <c r="TP723" s="227"/>
      <c r="TQ723" s="227"/>
      <c r="TR723" s="227"/>
      <c r="TS723" s="227"/>
      <c r="TT723" s="227"/>
      <c r="TU723" s="227"/>
      <c r="TV723" s="227"/>
      <c r="TW723" s="227"/>
      <c r="TX723" s="227"/>
      <c r="TY723" s="227"/>
      <c r="TZ723" s="227"/>
      <c r="UA723" s="227"/>
      <c r="UB723" s="227"/>
      <c r="UC723" s="227"/>
      <c r="UD723" s="227"/>
      <c r="UE723" s="227"/>
      <c r="UF723" s="227"/>
      <c r="UG723" s="227"/>
      <c r="UH723" s="227"/>
      <c r="UI723" s="227"/>
      <c r="UJ723" s="227"/>
      <c r="UK723" s="227"/>
      <c r="UL723" s="227"/>
      <c r="UM723" s="227"/>
      <c r="UN723" s="227"/>
      <c r="UO723" s="227"/>
      <c r="UP723" s="227"/>
      <c r="UQ723" s="227"/>
      <c r="UR723" s="227"/>
      <c r="US723" s="227"/>
      <c r="UT723" s="227"/>
      <c r="UU723" s="227"/>
      <c r="UV723" s="227"/>
      <c r="UW723" s="227"/>
      <c r="UX723" s="227"/>
      <c r="UY723" s="227"/>
      <c r="UZ723" s="227"/>
      <c r="VA723" s="227"/>
      <c r="VB723" s="227"/>
      <c r="VC723" s="227"/>
      <c r="VD723" s="227"/>
      <c r="VE723" s="227"/>
      <c r="VF723" s="227"/>
      <c r="VG723" s="227"/>
      <c r="VH723" s="227"/>
      <c r="VI723" s="227"/>
      <c r="VJ723" s="227"/>
      <c r="VK723" s="227"/>
      <c r="VL723" s="227"/>
      <c r="VM723" s="227"/>
      <c r="VN723" s="227"/>
      <c r="VO723" s="227"/>
      <c r="VP723" s="227"/>
      <c r="VQ723" s="227"/>
      <c r="VR723" s="227"/>
      <c r="VS723" s="227"/>
      <c r="VT723" s="227"/>
      <c r="VU723" s="227"/>
      <c r="VV723" s="227"/>
      <c r="VW723" s="227"/>
      <c r="VX723" s="227"/>
      <c r="VY723" s="227"/>
      <c r="VZ723" s="227"/>
      <c r="WA723" s="227"/>
      <c r="WB723" s="227"/>
      <c r="WC723" s="227"/>
      <c r="WD723" s="227"/>
      <c r="WE723" s="227"/>
      <c r="WF723" s="227"/>
      <c r="WG723" s="227"/>
      <c r="WH723" s="227"/>
      <c r="WI723" s="227"/>
      <c r="WJ723" s="227"/>
      <c r="WK723" s="227"/>
      <c r="WL723" s="227"/>
      <c r="WM723" s="227"/>
      <c r="WN723" s="227"/>
      <c r="WO723" s="227"/>
      <c r="WP723" s="227"/>
      <c r="WQ723" s="227"/>
      <c r="WR723" s="227"/>
      <c r="WS723" s="227"/>
      <c r="WT723" s="227"/>
      <c r="WU723" s="227"/>
      <c r="WV723" s="227"/>
      <c r="WW723" s="227"/>
      <c r="WX723" s="227"/>
      <c r="WY723" s="227"/>
      <c r="WZ723" s="227"/>
      <c r="XA723" s="227"/>
      <c r="XB723" s="227"/>
      <c r="XC723" s="227"/>
      <c r="XD723" s="227"/>
      <c r="XE723" s="227"/>
      <c r="XF723" s="227"/>
      <c r="XG723" s="227"/>
      <c r="XH723" s="227"/>
      <c r="XI723" s="227"/>
      <c r="XJ723" s="227"/>
      <c r="XK723" s="227"/>
      <c r="XL723" s="227"/>
      <c r="XM723" s="227"/>
      <c r="XN723" s="227"/>
      <c r="XO723" s="227"/>
      <c r="XP723" s="227"/>
      <c r="XQ723" s="227"/>
      <c r="XR723" s="227"/>
      <c r="XS723" s="227"/>
      <c r="XT723" s="227"/>
      <c r="XU723" s="227"/>
      <c r="XV723" s="227"/>
      <c r="XW723" s="227"/>
      <c r="XX723" s="227"/>
      <c r="XY723" s="227"/>
      <c r="XZ723" s="227"/>
      <c r="YA723" s="227"/>
      <c r="YB723" s="227"/>
      <c r="YC723" s="227"/>
      <c r="YD723" s="227"/>
      <c r="YE723" s="227"/>
      <c r="YF723" s="227"/>
      <c r="YG723" s="227"/>
      <c r="YH723" s="227"/>
      <c r="YI723" s="227"/>
      <c r="YJ723" s="227"/>
      <c r="YK723" s="227"/>
      <c r="YL723" s="227"/>
      <c r="YM723" s="227"/>
      <c r="YN723" s="227"/>
      <c r="YO723" s="227"/>
      <c r="YP723" s="227"/>
      <c r="YQ723" s="227"/>
      <c r="YR723" s="227"/>
      <c r="YS723" s="227"/>
      <c r="YT723" s="227"/>
      <c r="YU723" s="227"/>
      <c r="YV723" s="227"/>
      <c r="YW723" s="227"/>
      <c r="YX723" s="227"/>
      <c r="YY723" s="227"/>
      <c r="YZ723" s="227"/>
      <c r="ZA723" s="227"/>
      <c r="ZB723" s="227"/>
      <c r="ZC723" s="227"/>
      <c r="ZD723" s="227"/>
      <c r="ZE723" s="227"/>
      <c r="ZF723" s="227"/>
      <c r="ZG723" s="227"/>
      <c r="ZH723" s="227"/>
      <c r="ZI723" s="227"/>
      <c r="ZJ723" s="227"/>
      <c r="ZK723" s="227"/>
      <c r="ZL723" s="227"/>
      <c r="ZM723" s="227"/>
      <c r="ZN723" s="227"/>
      <c r="ZO723" s="227"/>
      <c r="ZP723" s="227"/>
      <c r="ZQ723" s="227"/>
      <c r="ZR723" s="227"/>
      <c r="ZS723" s="227"/>
      <c r="ZT723" s="227"/>
      <c r="ZU723" s="227"/>
      <c r="ZV723" s="227"/>
      <c r="ZW723" s="227"/>
      <c r="ZX723" s="227"/>
      <c r="ZY723" s="227"/>
      <c r="ZZ723" s="227"/>
      <c r="AAA723" s="227"/>
      <c r="AAB723" s="227"/>
      <c r="AAC723" s="227"/>
      <c r="AAD723" s="227"/>
      <c r="AAE723" s="227"/>
      <c r="AAF723" s="227"/>
      <c r="AAG723" s="227"/>
      <c r="AAH723" s="227"/>
      <c r="AAI723" s="227"/>
      <c r="AAJ723" s="227"/>
      <c r="AAK723" s="227"/>
      <c r="AAL723" s="227"/>
      <c r="AAM723" s="227"/>
      <c r="AAN723" s="227"/>
      <c r="AAO723" s="227"/>
      <c r="AAP723" s="227"/>
      <c r="AAQ723" s="227"/>
      <c r="AAR723" s="227"/>
      <c r="AAS723" s="227"/>
      <c r="AAT723" s="227"/>
      <c r="AAU723" s="227"/>
      <c r="AAV723" s="227"/>
      <c r="AAW723" s="227"/>
      <c r="AAX723" s="227"/>
      <c r="AAY723" s="227"/>
      <c r="AAZ723" s="227"/>
      <c r="ABA723" s="227"/>
      <c r="ABB723" s="227"/>
      <c r="ABC723" s="227"/>
      <c r="ABD723" s="227"/>
      <c r="ABE723" s="227"/>
      <c r="ABF723" s="227"/>
      <c r="ABG723" s="227"/>
      <c r="ABH723" s="227"/>
      <c r="ABI723" s="227"/>
      <c r="ABJ723" s="227"/>
      <c r="ABK723" s="227"/>
      <c r="ABL723" s="227"/>
      <c r="ABM723" s="227"/>
      <c r="ABN723" s="227"/>
      <c r="ABO723" s="227"/>
      <c r="ABP723" s="227"/>
      <c r="ABQ723" s="227"/>
      <c r="ABR723" s="227"/>
      <c r="ABS723" s="227"/>
      <c r="ABT723" s="227"/>
      <c r="ABU723" s="227"/>
      <c r="ABV723" s="227"/>
      <c r="ABW723" s="227"/>
      <c r="ABX723" s="227"/>
      <c r="ABY723" s="227"/>
      <c r="ABZ723" s="227"/>
      <c r="ACA723" s="227"/>
      <c r="ACB723" s="227"/>
      <c r="ACC723" s="227"/>
      <c r="ACD723" s="227"/>
      <c r="ACE723" s="227"/>
      <c r="ACF723" s="227"/>
      <c r="ACG723" s="227"/>
      <c r="ACH723" s="227"/>
      <c r="ACI723" s="227"/>
      <c r="ACJ723" s="227"/>
      <c r="ACK723" s="227"/>
      <c r="ACL723" s="227"/>
      <c r="ACM723" s="227"/>
      <c r="ACN723" s="227"/>
      <c r="ACO723" s="227"/>
      <c r="ACP723" s="227"/>
      <c r="ACQ723" s="227"/>
      <c r="ACR723" s="227"/>
      <c r="ACS723" s="227"/>
      <c r="ACT723" s="227"/>
      <c r="ACU723" s="227"/>
      <c r="ACV723" s="227"/>
      <c r="ACW723" s="227"/>
      <c r="ACX723" s="227"/>
      <c r="ACY723" s="227"/>
      <c r="ACZ723" s="227"/>
      <c r="ADA723" s="227"/>
      <c r="ADB723" s="227"/>
      <c r="ADC723" s="227"/>
      <c r="ADD723" s="227"/>
      <c r="ADE723" s="227"/>
      <c r="ADF723" s="227"/>
      <c r="ADG723" s="227"/>
      <c r="ADH723" s="227"/>
      <c r="ADI723" s="227"/>
      <c r="ADJ723" s="227"/>
      <c r="ADK723" s="227"/>
      <c r="ADL723" s="227"/>
      <c r="ADM723" s="227"/>
      <c r="ADN723" s="227"/>
      <c r="ADO723" s="227"/>
      <c r="ADP723" s="227"/>
      <c r="ADQ723" s="227"/>
      <c r="ADR723" s="227"/>
      <c r="ADS723" s="227"/>
      <c r="ADT723" s="227"/>
      <c r="ADU723" s="227"/>
      <c r="ADV723" s="227"/>
      <c r="ADW723" s="227"/>
      <c r="ADX723" s="227"/>
      <c r="ADY723" s="227"/>
      <c r="ADZ723" s="227"/>
      <c r="AEA723" s="227"/>
      <c r="AEB723" s="227"/>
      <c r="AEC723" s="227"/>
      <c r="AED723" s="227"/>
      <c r="AEE723" s="227"/>
      <c r="AEF723" s="227"/>
      <c r="AEG723" s="227"/>
      <c r="AEH723" s="227"/>
      <c r="AEI723" s="227"/>
      <c r="AEJ723" s="227"/>
      <c r="AEK723" s="227"/>
      <c r="AEL723" s="227"/>
      <c r="AEM723" s="227"/>
      <c r="AEN723" s="227"/>
      <c r="AEO723" s="227"/>
      <c r="AEP723" s="227"/>
      <c r="AEQ723" s="227"/>
      <c r="AER723" s="227"/>
      <c r="AES723" s="227"/>
      <c r="AET723" s="227"/>
      <c r="AEU723" s="227"/>
      <c r="AEV723" s="227"/>
      <c r="AEW723" s="227"/>
      <c r="AEX723" s="227"/>
      <c r="AEY723" s="227"/>
      <c r="AEZ723" s="227"/>
      <c r="AFA723" s="227"/>
      <c r="AFB723" s="227"/>
      <c r="AFC723" s="227"/>
      <c r="AFD723" s="227"/>
      <c r="AFE723" s="227"/>
      <c r="AFF723" s="227"/>
      <c r="AFG723" s="227"/>
      <c r="AFH723" s="227"/>
      <c r="AFI723" s="227"/>
      <c r="AFJ723" s="227"/>
      <c r="AFK723" s="227"/>
      <c r="AFL723" s="227"/>
      <c r="AFM723" s="227"/>
      <c r="AFN723" s="227"/>
      <c r="AFO723" s="227"/>
      <c r="AFP723" s="227"/>
      <c r="AFQ723" s="227"/>
      <c r="AFR723" s="227"/>
      <c r="AFS723" s="227"/>
      <c r="AFT723" s="227"/>
      <c r="AFU723" s="227"/>
      <c r="AFV723" s="227"/>
      <c r="AFW723" s="227"/>
      <c r="AFX723" s="227"/>
      <c r="AFY723" s="227"/>
      <c r="AFZ723" s="227"/>
      <c r="AGA723" s="227"/>
      <c r="AGB723" s="227"/>
      <c r="AGC723" s="227"/>
      <c r="AGD723" s="227"/>
      <c r="AGE723" s="227"/>
      <c r="AGF723" s="227"/>
      <c r="AGG723" s="227"/>
      <c r="AGH723" s="227"/>
      <c r="AGI723" s="227"/>
      <c r="AGJ723" s="227"/>
      <c r="AGK723" s="227"/>
      <c r="AGL723" s="227"/>
      <c r="AGM723" s="227"/>
      <c r="AGN723" s="227"/>
      <c r="AGO723" s="227"/>
      <c r="AGP723" s="227"/>
      <c r="AGQ723" s="227"/>
      <c r="AGR723" s="227"/>
      <c r="AGS723" s="227"/>
      <c r="AGT723" s="227"/>
      <c r="AGU723" s="227"/>
      <c r="AGV723" s="227"/>
      <c r="AGW723" s="227"/>
      <c r="AGX723" s="227"/>
      <c r="AGY723" s="227"/>
      <c r="AGZ723" s="227"/>
      <c r="AHA723" s="227"/>
      <c r="AHB723" s="227"/>
      <c r="AHC723" s="227"/>
      <c r="AHD723" s="227"/>
      <c r="AHE723" s="227"/>
      <c r="AHF723" s="227"/>
      <c r="AHG723" s="227"/>
      <c r="AHH723" s="227"/>
      <c r="AHI723" s="227"/>
      <c r="AHJ723" s="227"/>
      <c r="AHK723" s="227"/>
      <c r="AHL723" s="227"/>
      <c r="AHM723" s="227"/>
      <c r="AHN723" s="227"/>
      <c r="AHO723" s="227"/>
      <c r="AHP723" s="227"/>
      <c r="AHQ723" s="227"/>
      <c r="AHR723" s="227"/>
      <c r="AHS723" s="227"/>
      <c r="AHT723" s="227"/>
      <c r="AHU723" s="227"/>
      <c r="AHV723" s="227"/>
      <c r="AHW723" s="227"/>
      <c r="AHX723" s="227"/>
      <c r="AHY723" s="227"/>
      <c r="AHZ723" s="227"/>
      <c r="AIA723" s="227"/>
      <c r="AIB723" s="227"/>
      <c r="AIC723" s="227"/>
      <c r="AID723" s="227"/>
      <c r="AIE723" s="227"/>
      <c r="AIF723" s="227"/>
      <c r="AIG723" s="227"/>
      <c r="AIH723" s="227"/>
      <c r="AII723" s="227"/>
      <c r="AIJ723" s="227"/>
      <c r="AIK723" s="227"/>
      <c r="AIL723" s="227"/>
      <c r="AIM723" s="227"/>
      <c r="AIN723" s="227"/>
      <c r="AIO723" s="227"/>
      <c r="AIP723" s="227"/>
      <c r="AIQ723" s="227"/>
      <c r="AIR723" s="227"/>
      <c r="AIS723" s="227"/>
      <c r="AIT723" s="227"/>
      <c r="AIU723" s="227"/>
      <c r="AIV723" s="227"/>
      <c r="AIW723" s="227"/>
      <c r="AIX723" s="227"/>
      <c r="AIY723" s="227"/>
      <c r="AIZ723" s="227"/>
      <c r="AJA723" s="227"/>
      <c r="AJB723" s="227"/>
      <c r="AJC723" s="227"/>
      <c r="AJD723" s="227"/>
      <c r="AJE723" s="227"/>
      <c r="AJF723" s="227"/>
      <c r="AJG723" s="227"/>
      <c r="AJH723" s="227"/>
      <c r="AJI723" s="227"/>
      <c r="AJJ723" s="227"/>
      <c r="AJK723" s="227"/>
      <c r="AJL723" s="227"/>
      <c r="AJM723" s="227"/>
      <c r="AJN723" s="227"/>
      <c r="AJO723" s="227"/>
      <c r="AJP723" s="227"/>
      <c r="AJQ723" s="227"/>
      <c r="AJR723" s="227"/>
      <c r="AJS723" s="227"/>
      <c r="AJT723" s="227"/>
      <c r="AJU723" s="227"/>
      <c r="AJV723" s="227"/>
      <c r="AJW723" s="227"/>
      <c r="AJX723" s="227"/>
      <c r="AJY723" s="227"/>
      <c r="AJZ723" s="227"/>
      <c r="AKA723" s="227"/>
      <c r="AKB723" s="227"/>
      <c r="AKC723" s="227"/>
      <c r="AKD723" s="227"/>
      <c r="AKE723" s="227"/>
      <c r="AKF723" s="227"/>
      <c r="AKG723" s="227"/>
      <c r="AKH723" s="227"/>
      <c r="AKI723" s="227"/>
      <c r="AKJ723" s="227"/>
      <c r="AKK723" s="227"/>
      <c r="AKL723" s="227"/>
      <c r="AKM723" s="227"/>
      <c r="AKN723" s="227"/>
      <c r="AKO723" s="227"/>
      <c r="AKP723" s="227"/>
      <c r="AKQ723" s="227"/>
      <c r="AKR723" s="227"/>
      <c r="AKS723" s="227"/>
      <c r="AKT723" s="227"/>
      <c r="AKU723" s="227"/>
      <c r="AKV723" s="227"/>
      <c r="AKW723" s="227"/>
      <c r="AKX723" s="227"/>
      <c r="AKY723" s="227"/>
      <c r="AKZ723" s="227"/>
      <c r="ALA723" s="227"/>
      <c r="ALB723" s="227"/>
      <c r="ALC723" s="227"/>
      <c r="ALD723" s="227"/>
      <c r="ALE723" s="227"/>
      <c r="ALF723" s="227"/>
      <c r="ALG723" s="227"/>
      <c r="ALH723" s="227"/>
      <c r="ALI723" s="227"/>
      <c r="ALJ723" s="227"/>
      <c r="ALK723" s="227"/>
      <c r="ALL723" s="227"/>
      <c r="ALM723" s="227"/>
      <c r="ALN723" s="227"/>
      <c r="ALO723" s="227"/>
      <c r="ALP723" s="227"/>
      <c r="ALQ723" s="227"/>
      <c r="ALR723" s="227"/>
      <c r="ALS723" s="227"/>
      <c r="ALT723" s="227"/>
      <c r="ALU723" s="227"/>
      <c r="ALV723" s="227"/>
      <c r="ALW723" s="227"/>
      <c r="ALX723" s="227"/>
      <c r="ALY723" s="227"/>
      <c r="ALZ723" s="227"/>
      <c r="AMA723" s="227"/>
      <c r="AMB723" s="227"/>
      <c r="AMC723" s="227"/>
      <c r="AMD723" s="227"/>
      <c r="AME723" s="227"/>
      <c r="AMF723" s="227"/>
      <c r="AMG723" s="227"/>
      <c r="AMH723" s="227"/>
      <c r="AMI723" s="227"/>
      <c r="AMJ723" s="227"/>
      <c r="AMK723" s="227"/>
      <c r="AML723" s="227"/>
      <c r="AMM723" s="227"/>
      <c r="AMN723" s="227"/>
      <c r="AMO723" s="227"/>
      <c r="AMP723" s="227"/>
      <c r="AMQ723" s="227"/>
      <c r="AMR723" s="227"/>
      <c r="AMS723" s="227"/>
      <c r="AMT723" s="227"/>
      <c r="AMU723" s="227"/>
      <c r="AMV723" s="227"/>
      <c r="AMW723" s="227"/>
      <c r="AMX723" s="227"/>
    </row>
    <row r="724" spans="1:1038" s="398" customFormat="1" ht="18" customHeight="1">
      <c r="A724" s="548">
        <v>43333</v>
      </c>
      <c r="B724" s="543" t="s">
        <v>1647</v>
      </c>
      <c r="C724" s="226"/>
      <c r="D724" s="225" t="s">
        <v>1279</v>
      </c>
      <c r="E724" s="226">
        <v>91</v>
      </c>
      <c r="F724" s="226">
        <v>1</v>
      </c>
      <c r="G724" s="391" t="str">
        <f t="shared" si="336"/>
        <v>91-1</v>
      </c>
      <c r="H724" s="226">
        <v>0</v>
      </c>
      <c r="I724" s="226">
        <v>17</v>
      </c>
      <c r="J724" s="544">
        <f t="shared" si="354"/>
        <v>1</v>
      </c>
      <c r="K724" s="545" t="b">
        <f>IF(J727=1,IF(((VLOOKUP($G724,[3]Depth_Lookup!$A$3:$J$550,9,FALSE))-(I724/100))=0,"Good",IF(((VLOOKUP($G724,[3]Depth_Lookup!$A$3:$J$550,9,FALSE))-(I724/100))&gt;0,"Too Short","Too Long")))</f>
        <v>0</v>
      </c>
      <c r="L724" s="171">
        <f>(VLOOKUP($G724,Depth_Lookup!$A$3:$J$410,10,FALSE))+(H724/100)</f>
        <v>233.7</v>
      </c>
      <c r="M724" s="171">
        <f>(VLOOKUP($G724,Depth_Lookup!$A$3:$J$410,10,FALSE))+(I724/100)</f>
        <v>233.86999999999998</v>
      </c>
      <c r="N724" s="232" t="s">
        <v>2231</v>
      </c>
      <c r="O724" s="226">
        <v>4</v>
      </c>
      <c r="P724" s="226" t="s">
        <v>853</v>
      </c>
      <c r="Q724" s="226" t="s">
        <v>125</v>
      </c>
      <c r="R724" s="391" t="str">
        <f t="shared" si="351"/>
        <v>SerpentinizedHarzburgite</v>
      </c>
      <c r="S724" s="226" t="s">
        <v>94</v>
      </c>
      <c r="T724" s="226"/>
      <c r="U724" s="226"/>
      <c r="V724" s="226"/>
      <c r="W724" s="226" t="s">
        <v>102</v>
      </c>
      <c r="X724" s="392">
        <f>VLOOKUP(W724,[3]definitions_list_lookup!$A$13:$B$19,2,0)</f>
        <v>5</v>
      </c>
      <c r="Y724" s="226" t="s">
        <v>90</v>
      </c>
      <c r="Z724" s="226" t="s">
        <v>91</v>
      </c>
      <c r="AA724" s="226"/>
      <c r="AB724" s="226"/>
      <c r="AC724" s="226"/>
      <c r="AD724" s="226"/>
      <c r="AE724" s="393"/>
      <c r="AF724" s="391" t="e">
        <f>VLOOKUP(AE724,[3]definitions_list_mag!$V$12:$W$15,2,0)</f>
        <v>#N/A</v>
      </c>
      <c r="AG724" s="394"/>
      <c r="AH724" s="226"/>
      <c r="AI724" s="257">
        <v>85</v>
      </c>
      <c r="AJ724" s="226"/>
      <c r="AK724" s="226"/>
      <c r="AL724" s="226"/>
      <c r="AM724" s="226"/>
      <c r="AN724" s="226"/>
      <c r="AO724" s="257"/>
      <c r="AP724" s="226"/>
      <c r="AQ724" s="226"/>
      <c r="AR724" s="226"/>
      <c r="AS724" s="226"/>
      <c r="AT724" s="226"/>
      <c r="AU724" s="257"/>
      <c r="AV724" s="226"/>
      <c r="AW724" s="226"/>
      <c r="AX724" s="226"/>
      <c r="AY724" s="226"/>
      <c r="AZ724" s="226"/>
      <c r="BA724" s="257">
        <v>15</v>
      </c>
      <c r="BB724" s="226">
        <v>10</v>
      </c>
      <c r="BC724" s="226">
        <v>6</v>
      </c>
      <c r="BD724" s="226" t="s">
        <v>110</v>
      </c>
      <c r="BE724" s="226" t="s">
        <v>103</v>
      </c>
      <c r="BF724" s="226"/>
      <c r="BG724" s="257"/>
      <c r="BH724" s="226"/>
      <c r="BI724" s="226"/>
      <c r="BJ724" s="226"/>
      <c r="BK724" s="226"/>
      <c r="BL724" s="226"/>
      <c r="BM724" s="257"/>
      <c r="BN724" s="226"/>
      <c r="BO724" s="226"/>
      <c r="BP724" s="226"/>
      <c r="BQ724" s="226"/>
      <c r="BR724" s="226" t="s">
        <v>2123</v>
      </c>
      <c r="BS724" s="226"/>
      <c r="BT724" s="226"/>
      <c r="BU724" s="226"/>
      <c r="BV724" s="226"/>
      <c r="BW724" s="226"/>
      <c r="BX724" s="226"/>
      <c r="BY724" s="257"/>
      <c r="BZ724" s="226"/>
      <c r="CA724" s="226"/>
      <c r="CB724" s="226"/>
      <c r="CC724" s="226"/>
      <c r="CD724" s="226"/>
      <c r="CE724" s="226" t="s">
        <v>2235</v>
      </c>
      <c r="CF724" s="399">
        <f t="shared" si="352"/>
        <v>100</v>
      </c>
      <c r="CG724" s="259"/>
      <c r="CH724" s="150" t="s">
        <v>2118</v>
      </c>
      <c r="CI724" s="150">
        <v>100</v>
      </c>
      <c r="CJ724" s="150" t="s">
        <v>514</v>
      </c>
      <c r="CK724" s="158"/>
      <c r="CL724" s="395"/>
      <c r="CM724" s="395"/>
      <c r="CN724" s="395"/>
      <c r="CO724" s="395"/>
      <c r="CP724" s="395"/>
      <c r="CQ724" s="395"/>
      <c r="CR724" s="395"/>
      <c r="CS724" s="395"/>
      <c r="CT724" s="395"/>
      <c r="CU724" s="395"/>
      <c r="CV724" s="395"/>
      <c r="CW724" s="395"/>
      <c r="CX724" s="395"/>
      <c r="CY724" s="395"/>
      <c r="CZ724" s="395"/>
      <c r="DA724" s="395"/>
      <c r="DB724" s="395">
        <v>85</v>
      </c>
      <c r="DC724" s="256">
        <v>10</v>
      </c>
      <c r="DD724" s="395"/>
      <c r="DE724" s="395"/>
      <c r="DF724" s="395"/>
      <c r="DG724" s="395"/>
      <c r="DH724" s="395"/>
      <c r="DI724" s="395"/>
      <c r="DJ724" s="395">
        <v>5</v>
      </c>
      <c r="DK724" s="396">
        <f t="shared" si="353"/>
        <v>100</v>
      </c>
      <c r="DL724" s="259"/>
      <c r="DM724" s="395"/>
      <c r="DN724" s="395"/>
      <c r="DO724" s="397"/>
      <c r="DQ724" s="259"/>
      <c r="DR724" s="397"/>
      <c r="DS724" s="259"/>
      <c r="DT724" s="263" t="s">
        <v>2236</v>
      </c>
      <c r="DU724" s="256"/>
      <c r="DV724" s="256"/>
      <c r="DW724" s="400" t="e">
        <f>VLOOKUP(P724,[3]definitions_list_lookup!$K$30:$L$54,2,0)</f>
        <v>#N/A</v>
      </c>
      <c r="DX724" s="155" t="s">
        <v>2237</v>
      </c>
      <c r="DY724" s="155" t="s">
        <v>2238</v>
      </c>
      <c r="DZ724" s="546"/>
      <c r="EA724" s="104"/>
      <c r="EB724" s="256"/>
      <c r="EC724" s="104"/>
      <c r="ED724" s="229" t="s">
        <v>2517</v>
      </c>
      <c r="EE724" s="401"/>
      <c r="EF724" s="402"/>
      <c r="EG724" s="401"/>
      <c r="EH724" s="403"/>
      <c r="EI724" s="404"/>
      <c r="EJ724" s="405"/>
      <c r="EK724" s="406"/>
      <c r="EL724" s="401"/>
      <c r="EM724" s="403"/>
      <c r="EN724" s="403"/>
      <c r="EO724" s="407"/>
      <c r="EP724" s="407"/>
      <c r="EQ724" s="407"/>
      <c r="ER724" s="407"/>
      <c r="ES724" s="407"/>
      <c r="ET724" s="407"/>
      <c r="EU724" s="407"/>
      <c r="EV724" s="408"/>
      <c r="EW724" s="408"/>
      <c r="EX724" s="408"/>
      <c r="EY724" s="408"/>
      <c r="EZ724" s="192" t="e">
        <f t="shared" si="415"/>
        <v>#DIV/0!</v>
      </c>
      <c r="FA724" s="192" t="e">
        <f t="shared" si="416"/>
        <v>#DIV/0!</v>
      </c>
      <c r="FB724" s="192" t="e">
        <f t="shared" si="417"/>
        <v>#DIV/0!</v>
      </c>
      <c r="FC724" s="192" t="e">
        <f t="shared" si="418"/>
        <v>#DIV/0!</v>
      </c>
      <c r="FD724" s="192" t="e">
        <f t="shared" si="419"/>
        <v>#DIV/0!</v>
      </c>
      <c r="FE724" s="193" t="e">
        <f t="shared" si="420"/>
        <v>#DIV/0!</v>
      </c>
      <c r="FF724" s="194" t="e">
        <f t="shared" si="421"/>
        <v>#DIV/0!</v>
      </c>
      <c r="FG724" s="401"/>
      <c r="FH724" s="403"/>
      <c r="FI724" s="778">
        <f t="shared" si="422"/>
        <v>0</v>
      </c>
      <c r="FJ724" s="779" t="e">
        <f t="shared" si="423"/>
        <v>#DIV/0!</v>
      </c>
      <c r="FK724" s="779" t="e">
        <f t="shared" si="424"/>
        <v>#DIV/0!</v>
      </c>
      <c r="FL724" s="780" t="e">
        <f t="shared" si="425"/>
        <v>#DIV/0!</v>
      </c>
      <c r="FM724" s="169" t="e">
        <f t="shared" si="426"/>
        <v>#DIV/0!</v>
      </c>
      <c r="FN724" s="783" t="e">
        <f t="shared" si="427"/>
        <v>#DIV/0!</v>
      </c>
      <c r="FO724" s="226"/>
      <c r="FP724" s="226"/>
      <c r="FQ724" s="226"/>
      <c r="FR724" s="226"/>
      <c r="FS724" s="226"/>
      <c r="FT724" s="226"/>
      <c r="FU724" s="226"/>
      <c r="FV724" s="226"/>
      <c r="FW724" s="226"/>
      <c r="FX724" s="226"/>
      <c r="FY724" s="226"/>
      <c r="FZ724" s="226"/>
      <c r="GA724" s="226"/>
      <c r="GB724" s="226"/>
      <c r="GC724" s="226"/>
      <c r="GD724" s="226"/>
      <c r="GE724" s="226"/>
      <c r="GF724" s="226"/>
      <c r="GG724" s="226"/>
      <c r="GH724" s="226"/>
      <c r="GI724" s="226"/>
      <c r="GJ724" s="226"/>
      <c r="GK724" s="226"/>
      <c r="GL724" s="226"/>
      <c r="GM724" s="226"/>
      <c r="GN724" s="226"/>
      <c r="GO724" s="226"/>
      <c r="GP724" s="226"/>
      <c r="GQ724" s="226"/>
      <c r="GR724" s="226"/>
      <c r="GS724" s="226"/>
      <c r="GT724" s="226"/>
      <c r="GU724" s="226"/>
      <c r="GV724" s="226"/>
      <c r="GW724" s="226"/>
      <c r="GX724" s="226"/>
      <c r="GY724" s="226"/>
      <c r="GZ724" s="226"/>
      <c r="HA724" s="226"/>
      <c r="HB724" s="226"/>
      <c r="HC724" s="226"/>
      <c r="HD724" s="226"/>
      <c r="HE724" s="226"/>
      <c r="HF724" s="226"/>
      <c r="HG724" s="226"/>
      <c r="HH724" s="226"/>
      <c r="HI724" s="226"/>
      <c r="HJ724" s="226"/>
      <c r="HK724" s="226"/>
      <c r="HL724" s="226"/>
      <c r="HM724" s="226"/>
      <c r="HN724" s="226"/>
      <c r="HO724" s="226"/>
      <c r="HP724" s="226"/>
      <c r="HQ724" s="226"/>
      <c r="HR724" s="226"/>
      <c r="HS724" s="226"/>
      <c r="HT724" s="226"/>
      <c r="HU724" s="226"/>
      <c r="HV724" s="226"/>
      <c r="HW724" s="226"/>
      <c r="HX724" s="226"/>
      <c r="HY724" s="226"/>
      <c r="HZ724" s="226"/>
      <c r="IA724" s="226"/>
      <c r="IB724" s="226"/>
      <c r="IC724" s="226"/>
      <c r="ID724" s="226"/>
      <c r="IE724" s="226"/>
      <c r="IF724" s="226"/>
      <c r="IG724" s="226"/>
      <c r="IH724" s="226"/>
      <c r="II724" s="226"/>
      <c r="IJ724" s="226"/>
      <c r="IK724" s="226"/>
      <c r="IL724" s="226"/>
      <c r="IM724" s="226"/>
      <c r="IN724" s="226"/>
      <c r="IO724" s="226"/>
      <c r="IP724" s="226"/>
      <c r="IQ724" s="226"/>
      <c r="IR724" s="226"/>
      <c r="IS724" s="226"/>
      <c r="IT724" s="226"/>
      <c r="IU724" s="226"/>
      <c r="IV724" s="226"/>
      <c r="IW724" s="226"/>
      <c r="IX724" s="226"/>
      <c r="IY724" s="226"/>
      <c r="IZ724" s="226"/>
      <c r="JA724" s="226"/>
      <c r="JB724" s="226"/>
      <c r="JC724" s="226"/>
      <c r="JD724" s="226"/>
      <c r="JE724" s="226"/>
      <c r="JF724" s="226"/>
      <c r="JG724" s="226"/>
      <c r="JH724" s="226"/>
      <c r="JI724" s="226"/>
      <c r="JJ724" s="226"/>
      <c r="JK724" s="226"/>
      <c r="JL724" s="226"/>
      <c r="JM724" s="226"/>
      <c r="JN724" s="226"/>
      <c r="JO724" s="226"/>
      <c r="JP724" s="226"/>
      <c r="JQ724" s="226"/>
      <c r="JR724" s="226"/>
      <c r="JS724" s="226"/>
      <c r="JT724" s="226"/>
      <c r="JU724" s="226"/>
      <c r="JV724" s="226"/>
      <c r="JW724" s="226"/>
      <c r="JX724" s="226"/>
      <c r="JY724" s="226"/>
      <c r="JZ724" s="226"/>
      <c r="KA724" s="226"/>
      <c r="KB724" s="226"/>
      <c r="KC724" s="226"/>
      <c r="KD724" s="226"/>
      <c r="KE724" s="226"/>
      <c r="KF724" s="226"/>
      <c r="KG724" s="226"/>
      <c r="KH724" s="226"/>
      <c r="KI724" s="226"/>
      <c r="KJ724" s="226"/>
      <c r="KK724" s="226"/>
      <c r="KL724" s="226"/>
      <c r="KM724" s="226"/>
      <c r="KN724" s="226"/>
      <c r="KO724" s="226"/>
      <c r="KP724" s="226"/>
      <c r="KQ724" s="226"/>
      <c r="KR724" s="226"/>
      <c r="KS724" s="226"/>
      <c r="KT724" s="226"/>
      <c r="KU724" s="226"/>
      <c r="KV724" s="226"/>
      <c r="KW724" s="226"/>
      <c r="KX724" s="226"/>
      <c r="KY724" s="226"/>
      <c r="KZ724" s="226"/>
      <c r="LA724" s="226"/>
      <c r="LB724" s="226"/>
      <c r="LC724" s="226"/>
      <c r="LD724" s="226"/>
      <c r="LE724" s="226"/>
      <c r="LF724" s="226"/>
      <c r="LG724" s="226"/>
      <c r="LH724" s="226"/>
      <c r="LI724" s="226"/>
      <c r="LJ724" s="226"/>
      <c r="LK724" s="226"/>
      <c r="LL724" s="226"/>
      <c r="LM724" s="226"/>
      <c r="LN724" s="226"/>
      <c r="LO724" s="226"/>
      <c r="LP724" s="226"/>
      <c r="LQ724" s="226"/>
      <c r="LR724" s="226"/>
      <c r="LS724" s="226"/>
      <c r="LT724" s="226"/>
      <c r="LU724" s="226"/>
      <c r="LV724" s="226"/>
      <c r="LW724" s="226"/>
      <c r="LX724" s="226"/>
      <c r="LY724" s="226"/>
      <c r="LZ724" s="226"/>
      <c r="MA724" s="226"/>
      <c r="MB724" s="226"/>
      <c r="MC724" s="226"/>
      <c r="MD724" s="226"/>
      <c r="ME724" s="226"/>
      <c r="MF724" s="226"/>
      <c r="MG724" s="226"/>
      <c r="MH724" s="226"/>
      <c r="MI724" s="226"/>
      <c r="MJ724" s="226"/>
      <c r="MK724" s="226"/>
      <c r="ML724" s="226"/>
      <c r="MM724" s="226"/>
      <c r="MN724" s="226"/>
      <c r="MO724" s="226"/>
      <c r="MP724" s="226"/>
      <c r="MQ724" s="226"/>
      <c r="MR724" s="226"/>
      <c r="MS724" s="226"/>
      <c r="MT724" s="226"/>
      <c r="MU724" s="226"/>
      <c r="MV724" s="226"/>
      <c r="MW724" s="226"/>
      <c r="MX724" s="226"/>
      <c r="MY724" s="226"/>
      <c r="MZ724" s="226"/>
      <c r="NA724" s="226"/>
      <c r="NB724" s="226"/>
      <c r="NC724" s="226"/>
      <c r="ND724" s="226"/>
      <c r="NE724" s="226"/>
      <c r="NF724" s="226"/>
      <c r="NG724" s="226"/>
      <c r="NH724" s="226"/>
      <c r="NI724" s="226"/>
      <c r="NJ724" s="226"/>
      <c r="NK724" s="226"/>
      <c r="NL724" s="226"/>
      <c r="NM724" s="226"/>
      <c r="NN724" s="226"/>
      <c r="NO724" s="226"/>
      <c r="NP724" s="226"/>
      <c r="NQ724" s="226"/>
      <c r="NR724" s="226"/>
      <c r="NS724" s="226"/>
      <c r="NT724" s="226"/>
      <c r="NU724" s="226"/>
      <c r="NV724" s="226"/>
      <c r="NW724" s="226"/>
      <c r="NX724" s="226"/>
      <c r="NY724" s="226"/>
      <c r="NZ724" s="226"/>
      <c r="OA724" s="226"/>
      <c r="OB724" s="226"/>
      <c r="OC724" s="226"/>
      <c r="OD724" s="226"/>
      <c r="OE724" s="226"/>
      <c r="OF724" s="226"/>
      <c r="OG724" s="226"/>
      <c r="OH724" s="226"/>
      <c r="OI724" s="226"/>
      <c r="OJ724" s="226"/>
      <c r="OK724" s="226"/>
      <c r="OL724" s="226"/>
      <c r="OM724" s="226"/>
      <c r="ON724" s="226"/>
      <c r="OO724" s="226"/>
      <c r="OP724" s="226"/>
      <c r="OQ724" s="226"/>
      <c r="OR724" s="226"/>
      <c r="OS724" s="226"/>
      <c r="OT724" s="226"/>
      <c r="OU724" s="226"/>
      <c r="OV724" s="226"/>
      <c r="OW724" s="226"/>
      <c r="OX724" s="226"/>
      <c r="OY724" s="226"/>
      <c r="OZ724" s="226"/>
      <c r="PA724" s="226"/>
      <c r="PB724" s="226"/>
      <c r="PC724" s="226"/>
      <c r="PD724" s="226"/>
      <c r="PE724" s="226"/>
      <c r="PF724" s="226"/>
      <c r="PG724" s="226"/>
      <c r="PH724" s="226"/>
      <c r="PI724" s="226"/>
      <c r="PJ724" s="226"/>
      <c r="PK724" s="226"/>
      <c r="PL724" s="226"/>
      <c r="PM724" s="226"/>
      <c r="PN724" s="226"/>
      <c r="PO724" s="226"/>
      <c r="PP724" s="226"/>
      <c r="PQ724" s="226"/>
      <c r="PR724" s="226"/>
      <c r="PS724" s="226"/>
      <c r="PT724" s="226"/>
      <c r="PU724" s="226"/>
      <c r="PV724" s="226"/>
      <c r="PW724" s="226"/>
      <c r="PX724" s="226"/>
      <c r="PY724" s="226"/>
      <c r="PZ724" s="226"/>
      <c r="QA724" s="226"/>
      <c r="QB724" s="226"/>
      <c r="QC724" s="226"/>
      <c r="QD724" s="226"/>
      <c r="QE724" s="226"/>
      <c r="QF724" s="226"/>
      <c r="QG724" s="226"/>
      <c r="QH724" s="226"/>
      <c r="QI724" s="226"/>
      <c r="QJ724" s="226"/>
      <c r="QK724" s="226"/>
      <c r="QL724" s="226"/>
      <c r="QM724" s="226"/>
      <c r="QN724" s="226"/>
      <c r="QO724" s="226"/>
      <c r="QP724" s="226"/>
      <c r="QQ724" s="226"/>
      <c r="QR724" s="226"/>
      <c r="QS724" s="226"/>
      <c r="QT724" s="226"/>
      <c r="QU724" s="226"/>
      <c r="QV724" s="226"/>
      <c r="QW724" s="226"/>
      <c r="QX724" s="226"/>
      <c r="QY724" s="226"/>
      <c r="QZ724" s="226"/>
      <c r="RA724" s="226"/>
      <c r="RB724" s="226"/>
      <c r="RC724" s="226"/>
      <c r="RD724" s="226"/>
      <c r="RE724" s="226"/>
      <c r="RF724" s="226"/>
      <c r="RG724" s="226"/>
      <c r="RH724" s="226"/>
      <c r="RI724" s="226"/>
      <c r="RJ724" s="226"/>
      <c r="RK724" s="226"/>
      <c r="RL724" s="226"/>
      <c r="RM724" s="226"/>
      <c r="RN724" s="226"/>
      <c r="RO724" s="226"/>
      <c r="RP724" s="226"/>
      <c r="RQ724" s="226"/>
      <c r="RR724" s="226"/>
      <c r="RS724" s="226"/>
      <c r="RT724" s="226"/>
      <c r="RU724" s="226"/>
      <c r="RV724" s="226"/>
      <c r="RW724" s="226"/>
      <c r="RX724" s="226"/>
      <c r="RY724" s="226"/>
      <c r="RZ724" s="226"/>
      <c r="SA724" s="226"/>
      <c r="SB724" s="226"/>
      <c r="SC724" s="226"/>
      <c r="SD724" s="226"/>
      <c r="SE724" s="226"/>
      <c r="SF724" s="226"/>
      <c r="SG724" s="226"/>
      <c r="SH724" s="226"/>
      <c r="SI724" s="226"/>
      <c r="SJ724" s="226"/>
      <c r="SK724" s="226"/>
      <c r="SL724" s="226"/>
      <c r="SM724" s="226"/>
      <c r="SN724" s="226"/>
      <c r="SO724" s="226"/>
      <c r="SP724" s="226"/>
      <c r="SQ724" s="226"/>
      <c r="SR724" s="226"/>
      <c r="SS724" s="226"/>
      <c r="ST724" s="226"/>
      <c r="SU724" s="226"/>
      <c r="SV724" s="226"/>
      <c r="SW724" s="226"/>
      <c r="SX724" s="226"/>
      <c r="SY724" s="226"/>
      <c r="SZ724" s="226"/>
      <c r="TA724" s="226"/>
      <c r="TB724" s="226"/>
      <c r="TC724" s="226"/>
      <c r="TD724" s="226"/>
      <c r="TE724" s="226"/>
      <c r="TF724" s="226"/>
      <c r="TG724" s="226"/>
      <c r="TH724" s="226"/>
      <c r="TI724" s="226"/>
      <c r="TJ724" s="226"/>
      <c r="TK724" s="226"/>
      <c r="TL724" s="226"/>
      <c r="TM724" s="226"/>
      <c r="TN724" s="226"/>
      <c r="TO724" s="226"/>
      <c r="TP724" s="226"/>
      <c r="TQ724" s="226"/>
      <c r="TR724" s="226"/>
      <c r="TS724" s="226"/>
      <c r="TT724" s="226"/>
      <c r="TU724" s="226"/>
      <c r="TV724" s="226"/>
      <c r="TW724" s="226"/>
      <c r="TX724" s="226"/>
      <c r="TY724" s="226"/>
      <c r="TZ724" s="226"/>
      <c r="UA724" s="226"/>
      <c r="UB724" s="226"/>
      <c r="UC724" s="226"/>
      <c r="UD724" s="226"/>
      <c r="UE724" s="226"/>
      <c r="UF724" s="226"/>
      <c r="UG724" s="226"/>
      <c r="UH724" s="226"/>
      <c r="UI724" s="226"/>
      <c r="UJ724" s="226"/>
      <c r="UK724" s="226"/>
      <c r="UL724" s="226"/>
      <c r="UM724" s="226"/>
      <c r="UN724" s="226"/>
      <c r="UO724" s="226"/>
      <c r="UP724" s="226"/>
      <c r="UQ724" s="226"/>
      <c r="UR724" s="226"/>
      <c r="US724" s="226"/>
      <c r="UT724" s="226"/>
      <c r="UU724" s="226"/>
      <c r="UV724" s="226"/>
      <c r="UW724" s="226"/>
      <c r="UX724" s="226"/>
      <c r="UY724" s="226"/>
      <c r="UZ724" s="226"/>
      <c r="VA724" s="226"/>
      <c r="VB724" s="226"/>
      <c r="VC724" s="226"/>
      <c r="VD724" s="226"/>
      <c r="VE724" s="226"/>
      <c r="VF724" s="226"/>
      <c r="VG724" s="226"/>
      <c r="VH724" s="226"/>
      <c r="VI724" s="226"/>
      <c r="VJ724" s="226"/>
      <c r="VK724" s="226"/>
      <c r="VL724" s="226"/>
      <c r="VM724" s="226"/>
      <c r="VN724" s="226"/>
      <c r="VO724" s="226"/>
      <c r="VP724" s="226"/>
      <c r="VQ724" s="226"/>
      <c r="VR724" s="226"/>
      <c r="VS724" s="226"/>
      <c r="VT724" s="226"/>
      <c r="VU724" s="226"/>
      <c r="VV724" s="226"/>
      <c r="VW724" s="226"/>
      <c r="VX724" s="226"/>
      <c r="VY724" s="226"/>
      <c r="VZ724" s="226"/>
      <c r="WA724" s="226"/>
      <c r="WB724" s="226"/>
      <c r="WC724" s="226"/>
      <c r="WD724" s="226"/>
      <c r="WE724" s="226"/>
      <c r="WF724" s="226"/>
      <c r="WG724" s="226"/>
      <c r="WH724" s="226"/>
      <c r="WI724" s="226"/>
      <c r="WJ724" s="226"/>
      <c r="WK724" s="226"/>
      <c r="WL724" s="226"/>
      <c r="WM724" s="226"/>
      <c r="WN724" s="226"/>
      <c r="WO724" s="226"/>
      <c r="WP724" s="226"/>
      <c r="WQ724" s="226"/>
      <c r="WR724" s="226"/>
      <c r="WS724" s="226"/>
      <c r="WT724" s="226"/>
      <c r="WU724" s="226"/>
      <c r="WV724" s="226"/>
      <c r="WW724" s="226"/>
      <c r="WX724" s="226"/>
      <c r="WY724" s="226"/>
      <c r="WZ724" s="226"/>
      <c r="XA724" s="226"/>
      <c r="XB724" s="226"/>
      <c r="XC724" s="226"/>
      <c r="XD724" s="226"/>
      <c r="XE724" s="226"/>
      <c r="XF724" s="226"/>
      <c r="XG724" s="226"/>
      <c r="XH724" s="226"/>
      <c r="XI724" s="226"/>
      <c r="XJ724" s="226"/>
      <c r="XK724" s="226"/>
      <c r="XL724" s="226"/>
      <c r="XM724" s="226"/>
      <c r="XN724" s="226"/>
      <c r="XO724" s="226"/>
      <c r="XP724" s="226"/>
      <c r="XQ724" s="226"/>
      <c r="XR724" s="226"/>
      <c r="XS724" s="226"/>
      <c r="XT724" s="226"/>
      <c r="XU724" s="226"/>
      <c r="XV724" s="226"/>
      <c r="XW724" s="226"/>
      <c r="XX724" s="226"/>
      <c r="XY724" s="226"/>
      <c r="XZ724" s="226"/>
      <c r="YA724" s="226"/>
      <c r="YB724" s="226"/>
      <c r="YC724" s="226"/>
      <c r="YD724" s="226"/>
      <c r="YE724" s="226"/>
      <c r="YF724" s="226"/>
      <c r="YG724" s="226"/>
      <c r="YH724" s="226"/>
      <c r="YI724" s="226"/>
      <c r="YJ724" s="226"/>
      <c r="YK724" s="226"/>
      <c r="YL724" s="226"/>
      <c r="YM724" s="226"/>
      <c r="YN724" s="226"/>
      <c r="YO724" s="226"/>
      <c r="YP724" s="226"/>
      <c r="YQ724" s="226"/>
      <c r="YR724" s="226"/>
      <c r="YS724" s="226"/>
      <c r="YT724" s="226"/>
      <c r="YU724" s="226"/>
      <c r="YV724" s="226"/>
      <c r="YW724" s="226"/>
      <c r="YX724" s="226"/>
      <c r="YY724" s="226"/>
      <c r="YZ724" s="226"/>
      <c r="ZA724" s="226"/>
      <c r="ZB724" s="226"/>
      <c r="ZC724" s="226"/>
      <c r="ZD724" s="226"/>
      <c r="ZE724" s="226"/>
      <c r="ZF724" s="226"/>
      <c r="ZG724" s="226"/>
      <c r="ZH724" s="226"/>
      <c r="ZI724" s="226"/>
      <c r="ZJ724" s="226"/>
      <c r="ZK724" s="226"/>
      <c r="ZL724" s="226"/>
      <c r="ZM724" s="226"/>
      <c r="ZN724" s="226"/>
      <c r="ZO724" s="226"/>
      <c r="ZP724" s="226"/>
      <c r="ZQ724" s="226"/>
      <c r="ZR724" s="226"/>
      <c r="ZS724" s="226"/>
      <c r="ZT724" s="226"/>
      <c r="ZU724" s="226"/>
      <c r="ZV724" s="226"/>
      <c r="ZW724" s="226"/>
      <c r="ZX724" s="226"/>
      <c r="ZY724" s="226"/>
      <c r="ZZ724" s="226"/>
      <c r="AAA724" s="226"/>
      <c r="AAB724" s="226"/>
      <c r="AAC724" s="226"/>
      <c r="AAD724" s="226"/>
      <c r="AAE724" s="226"/>
      <c r="AAF724" s="226"/>
      <c r="AAG724" s="226"/>
      <c r="AAH724" s="226"/>
      <c r="AAI724" s="226"/>
      <c r="AAJ724" s="226"/>
      <c r="AAK724" s="226"/>
      <c r="AAL724" s="226"/>
      <c r="AAM724" s="226"/>
      <c r="AAN724" s="226"/>
      <c r="AAO724" s="226"/>
      <c r="AAP724" s="226"/>
      <c r="AAQ724" s="226"/>
      <c r="AAR724" s="226"/>
      <c r="AAS724" s="226"/>
      <c r="AAT724" s="226"/>
      <c r="AAU724" s="226"/>
      <c r="AAV724" s="226"/>
      <c r="AAW724" s="226"/>
      <c r="AAX724" s="226"/>
      <c r="AAY724" s="226"/>
      <c r="AAZ724" s="226"/>
      <c r="ABA724" s="226"/>
      <c r="ABB724" s="226"/>
      <c r="ABC724" s="226"/>
      <c r="ABD724" s="226"/>
      <c r="ABE724" s="226"/>
      <c r="ABF724" s="226"/>
      <c r="ABG724" s="226"/>
      <c r="ABH724" s="226"/>
      <c r="ABI724" s="226"/>
      <c r="ABJ724" s="226"/>
      <c r="ABK724" s="226"/>
      <c r="ABL724" s="226"/>
      <c r="ABM724" s="226"/>
      <c r="ABN724" s="226"/>
      <c r="ABO724" s="226"/>
      <c r="ABP724" s="226"/>
      <c r="ABQ724" s="226"/>
      <c r="ABR724" s="226"/>
      <c r="ABS724" s="226"/>
      <c r="ABT724" s="226"/>
      <c r="ABU724" s="226"/>
      <c r="ABV724" s="226"/>
      <c r="ABW724" s="226"/>
      <c r="ABX724" s="226"/>
      <c r="ABY724" s="226"/>
      <c r="ABZ724" s="226"/>
      <c r="ACA724" s="226"/>
      <c r="ACB724" s="226"/>
      <c r="ACC724" s="226"/>
      <c r="ACD724" s="226"/>
      <c r="ACE724" s="226"/>
      <c r="ACF724" s="226"/>
      <c r="ACG724" s="226"/>
      <c r="ACH724" s="226"/>
      <c r="ACI724" s="226"/>
      <c r="ACJ724" s="226"/>
      <c r="ACK724" s="226"/>
      <c r="ACL724" s="226"/>
      <c r="ACM724" s="226"/>
      <c r="ACN724" s="226"/>
      <c r="ACO724" s="226"/>
      <c r="ACP724" s="226"/>
      <c r="ACQ724" s="226"/>
      <c r="ACR724" s="226"/>
      <c r="ACS724" s="226"/>
      <c r="ACT724" s="226"/>
      <c r="ACU724" s="226"/>
      <c r="ACV724" s="226"/>
      <c r="ACW724" s="226"/>
      <c r="ACX724" s="226"/>
      <c r="ACY724" s="226"/>
      <c r="ACZ724" s="226"/>
      <c r="ADA724" s="226"/>
      <c r="ADB724" s="226"/>
      <c r="ADC724" s="226"/>
      <c r="ADD724" s="226"/>
      <c r="ADE724" s="226"/>
      <c r="ADF724" s="226"/>
      <c r="ADG724" s="226"/>
      <c r="ADH724" s="226"/>
      <c r="ADI724" s="226"/>
      <c r="ADJ724" s="226"/>
      <c r="ADK724" s="226"/>
      <c r="ADL724" s="226"/>
      <c r="ADM724" s="226"/>
      <c r="ADN724" s="226"/>
      <c r="ADO724" s="226"/>
      <c r="ADP724" s="226"/>
      <c r="ADQ724" s="226"/>
      <c r="ADR724" s="226"/>
      <c r="ADS724" s="226"/>
      <c r="ADT724" s="226"/>
      <c r="ADU724" s="226"/>
      <c r="ADV724" s="226"/>
      <c r="ADW724" s="226"/>
      <c r="ADX724" s="226"/>
      <c r="ADY724" s="226"/>
      <c r="ADZ724" s="226"/>
      <c r="AEA724" s="226"/>
      <c r="AEB724" s="226"/>
      <c r="AEC724" s="226"/>
      <c r="AED724" s="226"/>
      <c r="AEE724" s="226"/>
      <c r="AEF724" s="226"/>
      <c r="AEG724" s="226"/>
      <c r="AEH724" s="226"/>
      <c r="AEI724" s="226"/>
      <c r="AEJ724" s="226"/>
      <c r="AEK724" s="226"/>
      <c r="AEL724" s="226"/>
      <c r="AEM724" s="226"/>
      <c r="AEN724" s="226"/>
      <c r="AEO724" s="226"/>
      <c r="AEP724" s="226"/>
      <c r="AEQ724" s="226"/>
      <c r="AER724" s="226"/>
      <c r="AES724" s="226"/>
      <c r="AET724" s="226"/>
      <c r="AEU724" s="226"/>
      <c r="AEV724" s="226"/>
      <c r="AEW724" s="226"/>
      <c r="AEX724" s="226"/>
      <c r="AEY724" s="226"/>
      <c r="AEZ724" s="226"/>
      <c r="AFA724" s="226"/>
      <c r="AFB724" s="226"/>
      <c r="AFC724" s="226"/>
      <c r="AFD724" s="226"/>
      <c r="AFE724" s="226"/>
      <c r="AFF724" s="226"/>
      <c r="AFG724" s="226"/>
      <c r="AFH724" s="226"/>
      <c r="AFI724" s="226"/>
      <c r="AFJ724" s="226"/>
      <c r="AFK724" s="226"/>
      <c r="AFL724" s="226"/>
      <c r="AFM724" s="226"/>
      <c r="AFN724" s="226"/>
      <c r="AFO724" s="226"/>
      <c r="AFP724" s="226"/>
      <c r="AFQ724" s="226"/>
      <c r="AFR724" s="226"/>
      <c r="AFS724" s="226"/>
      <c r="AFT724" s="226"/>
      <c r="AFU724" s="226"/>
      <c r="AFV724" s="226"/>
      <c r="AFW724" s="226"/>
      <c r="AFX724" s="226"/>
      <c r="AFY724" s="226"/>
      <c r="AFZ724" s="226"/>
      <c r="AGA724" s="226"/>
      <c r="AGB724" s="226"/>
      <c r="AGC724" s="226"/>
      <c r="AGD724" s="226"/>
      <c r="AGE724" s="226"/>
      <c r="AGF724" s="226"/>
      <c r="AGG724" s="226"/>
      <c r="AGH724" s="226"/>
      <c r="AGI724" s="226"/>
      <c r="AGJ724" s="226"/>
      <c r="AGK724" s="226"/>
      <c r="AGL724" s="226"/>
      <c r="AGM724" s="226"/>
      <c r="AGN724" s="226"/>
      <c r="AGO724" s="226"/>
      <c r="AGP724" s="226"/>
      <c r="AGQ724" s="226"/>
      <c r="AGR724" s="226"/>
      <c r="AGS724" s="226"/>
      <c r="AGT724" s="226"/>
      <c r="AGU724" s="226"/>
      <c r="AGV724" s="226"/>
      <c r="AGW724" s="226"/>
      <c r="AGX724" s="226"/>
      <c r="AGY724" s="226"/>
      <c r="AGZ724" s="226"/>
      <c r="AHA724" s="226"/>
      <c r="AHB724" s="226"/>
      <c r="AHC724" s="226"/>
      <c r="AHD724" s="226"/>
      <c r="AHE724" s="226"/>
      <c r="AHF724" s="226"/>
      <c r="AHG724" s="226"/>
      <c r="AHH724" s="226"/>
      <c r="AHI724" s="226"/>
      <c r="AHJ724" s="226"/>
      <c r="AHK724" s="226"/>
      <c r="AHL724" s="226"/>
      <c r="AHM724" s="226"/>
      <c r="AHN724" s="226"/>
      <c r="AHO724" s="226"/>
      <c r="AHP724" s="226"/>
      <c r="AHQ724" s="226"/>
      <c r="AHR724" s="226"/>
      <c r="AHS724" s="226"/>
      <c r="AHT724" s="226"/>
      <c r="AHU724" s="226"/>
      <c r="AHV724" s="226"/>
      <c r="AHW724" s="226"/>
      <c r="AHX724" s="226"/>
      <c r="AHY724" s="226"/>
      <c r="AHZ724" s="226"/>
      <c r="AIA724" s="226"/>
      <c r="AIB724" s="226"/>
      <c r="AIC724" s="226"/>
      <c r="AID724" s="226"/>
      <c r="AIE724" s="226"/>
      <c r="AIF724" s="226"/>
      <c r="AIG724" s="226"/>
      <c r="AIH724" s="226"/>
      <c r="AII724" s="226"/>
      <c r="AIJ724" s="226"/>
      <c r="AIK724" s="226"/>
      <c r="AIL724" s="226"/>
      <c r="AIM724" s="226"/>
      <c r="AIN724" s="226"/>
      <c r="AIO724" s="226"/>
      <c r="AIP724" s="226"/>
      <c r="AIQ724" s="226"/>
      <c r="AIR724" s="226"/>
      <c r="AIS724" s="226"/>
      <c r="AIT724" s="226"/>
      <c r="AIU724" s="226"/>
      <c r="AIV724" s="226"/>
      <c r="AIW724" s="226"/>
      <c r="AIX724" s="226"/>
      <c r="AIY724" s="226"/>
      <c r="AIZ724" s="226"/>
      <c r="AJA724" s="226"/>
      <c r="AJB724" s="226"/>
      <c r="AJC724" s="226"/>
      <c r="AJD724" s="226"/>
      <c r="AJE724" s="226"/>
      <c r="AJF724" s="226"/>
      <c r="AJG724" s="226"/>
      <c r="AJH724" s="226"/>
      <c r="AJI724" s="226"/>
      <c r="AJJ724" s="226"/>
      <c r="AJK724" s="226"/>
      <c r="AJL724" s="226"/>
      <c r="AJM724" s="226"/>
      <c r="AJN724" s="226"/>
      <c r="AJO724" s="226"/>
      <c r="AJP724" s="226"/>
      <c r="AJQ724" s="226"/>
      <c r="AJR724" s="226"/>
      <c r="AJS724" s="226"/>
      <c r="AJT724" s="226"/>
      <c r="AJU724" s="226"/>
      <c r="AJV724" s="226"/>
      <c r="AJW724" s="226"/>
      <c r="AJX724" s="226"/>
      <c r="AJY724" s="226"/>
      <c r="AJZ724" s="226"/>
      <c r="AKA724" s="226"/>
      <c r="AKB724" s="226"/>
      <c r="AKC724" s="226"/>
      <c r="AKD724" s="226"/>
      <c r="AKE724" s="226"/>
      <c r="AKF724" s="226"/>
      <c r="AKG724" s="226"/>
      <c r="AKH724" s="226"/>
      <c r="AKI724" s="226"/>
      <c r="AKJ724" s="226"/>
      <c r="AKK724" s="226"/>
      <c r="AKL724" s="226"/>
      <c r="AKM724" s="226"/>
      <c r="AKN724" s="226"/>
      <c r="AKO724" s="226"/>
      <c r="AKP724" s="226"/>
      <c r="AKQ724" s="226"/>
      <c r="AKR724" s="226"/>
      <c r="AKS724" s="226"/>
      <c r="AKT724" s="226"/>
      <c r="AKU724" s="226"/>
      <c r="AKV724" s="226"/>
      <c r="AKW724" s="226"/>
      <c r="AKX724" s="226"/>
      <c r="AKY724" s="226"/>
      <c r="AKZ724" s="226"/>
      <c r="ALA724" s="226"/>
      <c r="ALB724" s="226"/>
      <c r="ALC724" s="226"/>
      <c r="ALD724" s="226"/>
      <c r="ALE724" s="226"/>
      <c r="ALF724" s="226"/>
      <c r="ALG724" s="226"/>
      <c r="ALH724" s="226"/>
      <c r="ALI724" s="226"/>
      <c r="ALJ724" s="226"/>
      <c r="ALK724" s="226"/>
      <c r="ALL724" s="226"/>
      <c r="ALM724" s="226"/>
      <c r="ALN724" s="226"/>
      <c r="ALO724" s="226"/>
      <c r="ALP724" s="226"/>
      <c r="ALQ724" s="226"/>
      <c r="ALR724" s="226"/>
      <c r="ALS724" s="226"/>
      <c r="ALT724" s="226"/>
      <c r="ALU724" s="226"/>
      <c r="ALV724" s="226"/>
      <c r="ALW724" s="226"/>
      <c r="ALX724" s="226"/>
      <c r="ALY724" s="226"/>
      <c r="ALZ724" s="226"/>
      <c r="AMA724" s="226"/>
      <c r="AMB724" s="226"/>
      <c r="AMC724" s="226"/>
      <c r="AMD724" s="226"/>
      <c r="AME724" s="226"/>
      <c r="AMF724" s="226"/>
      <c r="AMG724" s="226"/>
      <c r="AMH724" s="226"/>
      <c r="AMI724" s="226"/>
      <c r="AMJ724" s="226"/>
      <c r="AMK724" s="226"/>
      <c r="AML724" s="226"/>
      <c r="AMM724" s="226"/>
      <c r="AMN724" s="226"/>
      <c r="AMO724" s="226"/>
      <c r="AMP724" s="226"/>
      <c r="AMQ724" s="226"/>
      <c r="AMR724" s="226"/>
      <c r="AMS724" s="226"/>
      <c r="AMT724" s="226"/>
      <c r="AMU724" s="226"/>
      <c r="AMV724" s="226"/>
      <c r="AMW724" s="226"/>
      <c r="AMX724" s="226"/>
    </row>
    <row r="725" spans="1:1038" s="398" customFormat="1" ht="18" customHeight="1">
      <c r="A725" s="548"/>
      <c r="B725" s="543"/>
      <c r="C725" s="226"/>
      <c r="D725" s="225"/>
      <c r="E725" s="226">
        <v>91</v>
      </c>
      <c r="F725" s="226">
        <v>1</v>
      </c>
      <c r="G725" s="391" t="str">
        <f t="shared" ref="G725" si="457">E725&amp;"-"&amp;F725</f>
        <v>91-1</v>
      </c>
      <c r="H725" s="226">
        <v>17</v>
      </c>
      <c r="I725" s="226">
        <v>21</v>
      </c>
      <c r="J725" s="544"/>
      <c r="K725" s="545"/>
      <c r="L725" s="171">
        <f>(VLOOKUP($G725,Depth_Lookup!$A$3:$J$410,10,FALSE))+(H725/100)</f>
        <v>233.86999999999998</v>
      </c>
      <c r="M725" s="171">
        <f>(VLOOKUP($G725,Depth_Lookup!$A$3:$J$410,10,FALSE))+(I725/100)</f>
        <v>233.91</v>
      </c>
      <c r="N725" s="232"/>
      <c r="O725" s="226"/>
      <c r="P725" s="226"/>
      <c r="Q725" s="226"/>
      <c r="R725" s="391" t="s">
        <v>2380</v>
      </c>
      <c r="S725" s="226"/>
      <c r="T725" s="226"/>
      <c r="U725" s="226"/>
      <c r="V725" s="226"/>
      <c r="W725" s="226"/>
      <c r="X725" s="392"/>
      <c r="Y725" s="226"/>
      <c r="Z725" s="226"/>
      <c r="AA725" s="226"/>
      <c r="AB725" s="226"/>
      <c r="AC725" s="226"/>
      <c r="AD725" s="226"/>
      <c r="AE725" s="393"/>
      <c r="AF725" s="391"/>
      <c r="AG725" s="394"/>
      <c r="AH725" s="226"/>
      <c r="AI725" s="257"/>
      <c r="AJ725" s="226"/>
      <c r="AK725" s="226"/>
      <c r="AL725" s="226"/>
      <c r="AM725" s="226"/>
      <c r="AN725" s="226"/>
      <c r="AO725" s="257"/>
      <c r="AP725" s="226"/>
      <c r="AQ725" s="226"/>
      <c r="AR725" s="226"/>
      <c r="AS725" s="226"/>
      <c r="AT725" s="226"/>
      <c r="AU725" s="257"/>
      <c r="AV725" s="226"/>
      <c r="AW725" s="226"/>
      <c r="AX725" s="226"/>
      <c r="AY725" s="226"/>
      <c r="AZ725" s="226"/>
      <c r="BA725" s="257"/>
      <c r="BB725" s="226"/>
      <c r="BC725" s="226"/>
      <c r="BD725" s="226"/>
      <c r="BE725" s="226"/>
      <c r="BF725" s="226"/>
      <c r="BG725" s="257"/>
      <c r="BH725" s="226"/>
      <c r="BI725" s="226"/>
      <c r="BJ725" s="226"/>
      <c r="BK725" s="226"/>
      <c r="BL725" s="226"/>
      <c r="BM725" s="257"/>
      <c r="BN725" s="226"/>
      <c r="BO725" s="226"/>
      <c r="BP725" s="226"/>
      <c r="BQ725" s="226"/>
      <c r="BR725" s="226"/>
      <c r="BS725" s="226"/>
      <c r="BT725" s="226"/>
      <c r="BU725" s="226"/>
      <c r="BV725" s="226"/>
      <c r="BW725" s="226"/>
      <c r="BX725" s="226"/>
      <c r="BY725" s="257"/>
      <c r="BZ725" s="226"/>
      <c r="CA725" s="226"/>
      <c r="CB725" s="226"/>
      <c r="CC725" s="226"/>
      <c r="CD725" s="226"/>
      <c r="CE725" s="226"/>
      <c r="CF725" s="399"/>
      <c r="CG725" s="259"/>
      <c r="CH725" s="150"/>
      <c r="CI725" s="150"/>
      <c r="CJ725" s="150"/>
      <c r="CK725" s="158"/>
      <c r="CL725" s="395"/>
      <c r="CM725" s="395"/>
      <c r="CN725" s="395"/>
      <c r="CO725" s="395"/>
      <c r="CP725" s="395"/>
      <c r="CQ725" s="395"/>
      <c r="CR725" s="395"/>
      <c r="CS725" s="395"/>
      <c r="CT725" s="395"/>
      <c r="CU725" s="395"/>
      <c r="CV725" s="395"/>
      <c r="CW725" s="395"/>
      <c r="CX725" s="395"/>
      <c r="CY725" s="395"/>
      <c r="CZ725" s="395"/>
      <c r="DA725" s="395"/>
      <c r="DB725" s="395"/>
      <c r="DC725" s="256"/>
      <c r="DD725" s="395"/>
      <c r="DE725" s="395"/>
      <c r="DF725" s="395"/>
      <c r="DG725" s="395"/>
      <c r="DH725" s="395"/>
      <c r="DI725" s="395"/>
      <c r="DJ725" s="395"/>
      <c r="DK725" s="396"/>
      <c r="DL725" s="259"/>
      <c r="DM725" s="395"/>
      <c r="DN725" s="395"/>
      <c r="DO725" s="397"/>
      <c r="DQ725" s="259"/>
      <c r="DR725" s="397"/>
      <c r="DS725" s="259"/>
      <c r="DT725" s="263"/>
      <c r="DU725" s="256"/>
      <c r="DV725" s="256"/>
      <c r="DW725" s="400"/>
      <c r="DX725" s="155"/>
      <c r="DY725" s="155"/>
      <c r="DZ725" s="546"/>
      <c r="EA725" s="104"/>
      <c r="EB725" s="256"/>
      <c r="EC725" s="104"/>
      <c r="ED725" s="229" t="s">
        <v>2517</v>
      </c>
      <c r="EE725" s="401"/>
      <c r="EF725" s="402"/>
      <c r="EG725" s="401"/>
      <c r="EH725" s="403"/>
      <c r="EI725" s="404"/>
      <c r="EJ725" s="405"/>
      <c r="EK725" s="406"/>
      <c r="EL725" s="401"/>
      <c r="EM725" s="403"/>
      <c r="EN725" s="403" t="s">
        <v>1448</v>
      </c>
      <c r="EO725" s="407">
        <v>3.8</v>
      </c>
      <c r="EP725" s="407" t="s">
        <v>2202</v>
      </c>
      <c r="EQ725" s="407" t="s">
        <v>2386</v>
      </c>
      <c r="ER725" s="407"/>
      <c r="ES725" s="407"/>
      <c r="ET725" s="407"/>
      <c r="EU725" s="407"/>
      <c r="EV725" s="408">
        <v>3</v>
      </c>
      <c r="EW725" s="408">
        <v>270</v>
      </c>
      <c r="EX725" s="408">
        <v>38</v>
      </c>
      <c r="EY725" s="408">
        <v>180</v>
      </c>
      <c r="EZ725" s="192">
        <f t="shared" si="415"/>
        <v>3.8375888275041348</v>
      </c>
      <c r="FA725" s="192">
        <f t="shared" si="416"/>
        <v>3.8375888275041348</v>
      </c>
      <c r="FB725" s="192">
        <f t="shared" si="417"/>
        <v>51.937586153976298</v>
      </c>
      <c r="FC725" s="192">
        <f t="shared" si="418"/>
        <v>93.837588827504135</v>
      </c>
      <c r="FD725" s="192">
        <f t="shared" si="419"/>
        <v>38.062413846023702</v>
      </c>
      <c r="FE725" s="193">
        <f t="shared" si="420"/>
        <v>183.83758882750413</v>
      </c>
      <c r="FF725" s="194">
        <f t="shared" si="421"/>
        <v>38.062413846023702</v>
      </c>
      <c r="FG725" s="401"/>
      <c r="FH725" s="403"/>
      <c r="FI725" s="778">
        <f t="shared" si="422"/>
        <v>3.8</v>
      </c>
      <c r="FJ725" s="779">
        <f t="shared" si="423"/>
        <v>38.062413846023702</v>
      </c>
      <c r="FK725" s="779">
        <f t="shared" si="424"/>
        <v>51.937586153976298</v>
      </c>
      <c r="FL725" s="780">
        <f t="shared" si="425"/>
        <v>0.90648188392510498</v>
      </c>
      <c r="FM725" s="169">
        <f t="shared" si="426"/>
        <v>0.78733962946255065</v>
      </c>
      <c r="FN725" s="783">
        <f t="shared" si="427"/>
        <v>2.9918905919576924</v>
      </c>
      <c r="FO725" s="226"/>
      <c r="FP725" s="226"/>
      <c r="FQ725" s="226"/>
      <c r="FR725" s="226"/>
      <c r="FS725" s="226"/>
      <c r="FT725" s="226"/>
      <c r="FU725" s="226"/>
      <c r="FV725" s="226"/>
      <c r="FW725" s="226"/>
      <c r="FX725" s="226"/>
      <c r="FY725" s="226"/>
      <c r="FZ725" s="226"/>
      <c r="GA725" s="226"/>
      <c r="GB725" s="226"/>
      <c r="GC725" s="226"/>
      <c r="GD725" s="226"/>
      <c r="GE725" s="226"/>
      <c r="GF725" s="226"/>
      <c r="GG725" s="226"/>
      <c r="GH725" s="226"/>
      <c r="GI725" s="226"/>
      <c r="GJ725" s="226"/>
      <c r="GK725" s="226"/>
      <c r="GL725" s="226"/>
      <c r="GM725" s="226"/>
      <c r="GN725" s="226"/>
      <c r="GO725" s="226"/>
      <c r="GP725" s="226"/>
      <c r="GQ725" s="226"/>
      <c r="GR725" s="226"/>
      <c r="GS725" s="226"/>
      <c r="GT725" s="226"/>
      <c r="GU725" s="226"/>
      <c r="GV725" s="226"/>
      <c r="GW725" s="226"/>
      <c r="GX725" s="226"/>
      <c r="GY725" s="226"/>
      <c r="GZ725" s="226"/>
      <c r="HA725" s="226"/>
      <c r="HB725" s="226"/>
      <c r="HC725" s="226"/>
      <c r="HD725" s="226"/>
      <c r="HE725" s="226"/>
      <c r="HF725" s="226"/>
      <c r="HG725" s="226"/>
      <c r="HH725" s="226"/>
      <c r="HI725" s="226"/>
      <c r="HJ725" s="226"/>
      <c r="HK725" s="226"/>
      <c r="HL725" s="226"/>
      <c r="HM725" s="226"/>
      <c r="HN725" s="226"/>
      <c r="HO725" s="226"/>
      <c r="HP725" s="226"/>
      <c r="HQ725" s="226"/>
      <c r="HR725" s="226"/>
      <c r="HS725" s="226"/>
      <c r="HT725" s="226"/>
      <c r="HU725" s="226"/>
      <c r="HV725" s="226"/>
      <c r="HW725" s="226"/>
      <c r="HX725" s="226"/>
      <c r="HY725" s="226"/>
      <c r="HZ725" s="226"/>
      <c r="IA725" s="226"/>
      <c r="IB725" s="226"/>
      <c r="IC725" s="226"/>
      <c r="ID725" s="226"/>
      <c r="IE725" s="226"/>
      <c r="IF725" s="226"/>
      <c r="IG725" s="226"/>
      <c r="IH725" s="226"/>
      <c r="II725" s="226"/>
      <c r="IJ725" s="226"/>
      <c r="IK725" s="226"/>
      <c r="IL725" s="226"/>
      <c r="IM725" s="226"/>
      <c r="IN725" s="226"/>
      <c r="IO725" s="226"/>
      <c r="IP725" s="226"/>
      <c r="IQ725" s="226"/>
      <c r="IR725" s="226"/>
      <c r="IS725" s="226"/>
      <c r="IT725" s="226"/>
      <c r="IU725" s="226"/>
      <c r="IV725" s="226"/>
      <c r="IW725" s="226"/>
      <c r="IX725" s="226"/>
      <c r="IY725" s="226"/>
      <c r="IZ725" s="226"/>
      <c r="JA725" s="226"/>
      <c r="JB725" s="226"/>
      <c r="JC725" s="226"/>
      <c r="JD725" s="226"/>
      <c r="JE725" s="226"/>
      <c r="JF725" s="226"/>
      <c r="JG725" s="226"/>
      <c r="JH725" s="226"/>
      <c r="JI725" s="226"/>
      <c r="JJ725" s="226"/>
      <c r="JK725" s="226"/>
      <c r="JL725" s="226"/>
      <c r="JM725" s="226"/>
      <c r="JN725" s="226"/>
      <c r="JO725" s="226"/>
      <c r="JP725" s="226"/>
      <c r="JQ725" s="226"/>
      <c r="JR725" s="226"/>
      <c r="JS725" s="226"/>
      <c r="JT725" s="226"/>
      <c r="JU725" s="226"/>
      <c r="JV725" s="226"/>
      <c r="JW725" s="226"/>
      <c r="JX725" s="226"/>
      <c r="JY725" s="226"/>
      <c r="JZ725" s="226"/>
      <c r="KA725" s="226"/>
      <c r="KB725" s="226"/>
      <c r="KC725" s="226"/>
      <c r="KD725" s="226"/>
      <c r="KE725" s="226"/>
      <c r="KF725" s="226"/>
      <c r="KG725" s="226"/>
      <c r="KH725" s="226"/>
      <c r="KI725" s="226"/>
      <c r="KJ725" s="226"/>
      <c r="KK725" s="226"/>
      <c r="KL725" s="226"/>
      <c r="KM725" s="226"/>
      <c r="KN725" s="226"/>
      <c r="KO725" s="226"/>
      <c r="KP725" s="226"/>
      <c r="KQ725" s="226"/>
      <c r="KR725" s="226"/>
      <c r="KS725" s="226"/>
      <c r="KT725" s="226"/>
      <c r="KU725" s="226"/>
      <c r="KV725" s="226"/>
      <c r="KW725" s="226"/>
      <c r="KX725" s="226"/>
      <c r="KY725" s="226"/>
      <c r="KZ725" s="226"/>
      <c r="LA725" s="226"/>
      <c r="LB725" s="226"/>
      <c r="LC725" s="226"/>
      <c r="LD725" s="226"/>
      <c r="LE725" s="226"/>
      <c r="LF725" s="226"/>
      <c r="LG725" s="226"/>
      <c r="LH725" s="226"/>
      <c r="LI725" s="226"/>
      <c r="LJ725" s="226"/>
      <c r="LK725" s="226"/>
      <c r="LL725" s="226"/>
      <c r="LM725" s="226"/>
      <c r="LN725" s="226"/>
      <c r="LO725" s="226"/>
      <c r="LP725" s="226"/>
      <c r="LQ725" s="226"/>
      <c r="LR725" s="226"/>
      <c r="LS725" s="226"/>
      <c r="LT725" s="226"/>
      <c r="LU725" s="226"/>
      <c r="LV725" s="226"/>
      <c r="LW725" s="226"/>
      <c r="LX725" s="226"/>
      <c r="LY725" s="226"/>
      <c r="LZ725" s="226"/>
      <c r="MA725" s="226"/>
      <c r="MB725" s="226"/>
      <c r="MC725" s="226"/>
      <c r="MD725" s="226"/>
      <c r="ME725" s="226"/>
      <c r="MF725" s="226"/>
      <c r="MG725" s="226"/>
      <c r="MH725" s="226"/>
      <c r="MI725" s="226"/>
      <c r="MJ725" s="226"/>
      <c r="MK725" s="226"/>
      <c r="ML725" s="226"/>
      <c r="MM725" s="226"/>
      <c r="MN725" s="226"/>
      <c r="MO725" s="226"/>
      <c r="MP725" s="226"/>
      <c r="MQ725" s="226"/>
      <c r="MR725" s="226"/>
      <c r="MS725" s="226"/>
      <c r="MT725" s="226"/>
      <c r="MU725" s="226"/>
      <c r="MV725" s="226"/>
      <c r="MW725" s="226"/>
      <c r="MX725" s="226"/>
      <c r="MY725" s="226"/>
      <c r="MZ725" s="226"/>
      <c r="NA725" s="226"/>
      <c r="NB725" s="226"/>
      <c r="NC725" s="226"/>
      <c r="ND725" s="226"/>
      <c r="NE725" s="226"/>
      <c r="NF725" s="226"/>
      <c r="NG725" s="226"/>
      <c r="NH725" s="226"/>
      <c r="NI725" s="226"/>
      <c r="NJ725" s="226"/>
      <c r="NK725" s="226"/>
      <c r="NL725" s="226"/>
      <c r="NM725" s="226"/>
      <c r="NN725" s="226"/>
      <c r="NO725" s="226"/>
      <c r="NP725" s="226"/>
      <c r="NQ725" s="226"/>
      <c r="NR725" s="226"/>
      <c r="NS725" s="226"/>
      <c r="NT725" s="226"/>
      <c r="NU725" s="226"/>
      <c r="NV725" s="226"/>
      <c r="NW725" s="226"/>
      <c r="NX725" s="226"/>
      <c r="NY725" s="226"/>
      <c r="NZ725" s="226"/>
      <c r="OA725" s="226"/>
      <c r="OB725" s="226"/>
      <c r="OC725" s="226"/>
      <c r="OD725" s="226"/>
      <c r="OE725" s="226"/>
      <c r="OF725" s="226"/>
      <c r="OG725" s="226"/>
      <c r="OH725" s="226"/>
      <c r="OI725" s="226"/>
      <c r="OJ725" s="226"/>
      <c r="OK725" s="226"/>
      <c r="OL725" s="226"/>
      <c r="OM725" s="226"/>
      <c r="ON725" s="226"/>
      <c r="OO725" s="226"/>
      <c r="OP725" s="226"/>
      <c r="OQ725" s="226"/>
      <c r="OR725" s="226"/>
      <c r="OS725" s="226"/>
      <c r="OT725" s="226"/>
      <c r="OU725" s="226"/>
      <c r="OV725" s="226"/>
      <c r="OW725" s="226"/>
      <c r="OX725" s="226"/>
      <c r="OY725" s="226"/>
      <c r="OZ725" s="226"/>
      <c r="PA725" s="226"/>
      <c r="PB725" s="226"/>
      <c r="PC725" s="226"/>
      <c r="PD725" s="226"/>
      <c r="PE725" s="226"/>
      <c r="PF725" s="226"/>
      <c r="PG725" s="226"/>
      <c r="PH725" s="226"/>
      <c r="PI725" s="226"/>
      <c r="PJ725" s="226"/>
      <c r="PK725" s="226"/>
      <c r="PL725" s="226"/>
      <c r="PM725" s="226"/>
      <c r="PN725" s="226"/>
      <c r="PO725" s="226"/>
      <c r="PP725" s="226"/>
      <c r="PQ725" s="226"/>
      <c r="PR725" s="226"/>
      <c r="PS725" s="226"/>
      <c r="PT725" s="226"/>
      <c r="PU725" s="226"/>
      <c r="PV725" s="226"/>
      <c r="PW725" s="226"/>
      <c r="PX725" s="226"/>
      <c r="PY725" s="226"/>
      <c r="PZ725" s="226"/>
      <c r="QA725" s="226"/>
      <c r="QB725" s="226"/>
      <c r="QC725" s="226"/>
      <c r="QD725" s="226"/>
      <c r="QE725" s="226"/>
      <c r="QF725" s="226"/>
      <c r="QG725" s="226"/>
      <c r="QH725" s="226"/>
      <c r="QI725" s="226"/>
      <c r="QJ725" s="226"/>
      <c r="QK725" s="226"/>
      <c r="QL725" s="226"/>
      <c r="QM725" s="226"/>
      <c r="QN725" s="226"/>
      <c r="QO725" s="226"/>
      <c r="QP725" s="226"/>
      <c r="QQ725" s="226"/>
      <c r="QR725" s="226"/>
      <c r="QS725" s="226"/>
      <c r="QT725" s="226"/>
      <c r="QU725" s="226"/>
      <c r="QV725" s="226"/>
      <c r="QW725" s="226"/>
      <c r="QX725" s="226"/>
      <c r="QY725" s="226"/>
      <c r="QZ725" s="226"/>
      <c r="RA725" s="226"/>
      <c r="RB725" s="226"/>
      <c r="RC725" s="226"/>
      <c r="RD725" s="226"/>
      <c r="RE725" s="226"/>
      <c r="RF725" s="226"/>
      <c r="RG725" s="226"/>
      <c r="RH725" s="226"/>
      <c r="RI725" s="226"/>
      <c r="RJ725" s="226"/>
      <c r="RK725" s="226"/>
      <c r="RL725" s="226"/>
      <c r="RM725" s="226"/>
      <c r="RN725" s="226"/>
      <c r="RO725" s="226"/>
      <c r="RP725" s="226"/>
      <c r="RQ725" s="226"/>
      <c r="RR725" s="226"/>
      <c r="RS725" s="226"/>
      <c r="RT725" s="226"/>
      <c r="RU725" s="226"/>
      <c r="RV725" s="226"/>
      <c r="RW725" s="226"/>
      <c r="RX725" s="226"/>
      <c r="RY725" s="226"/>
      <c r="RZ725" s="226"/>
      <c r="SA725" s="226"/>
      <c r="SB725" s="226"/>
      <c r="SC725" s="226"/>
      <c r="SD725" s="226"/>
      <c r="SE725" s="226"/>
      <c r="SF725" s="226"/>
      <c r="SG725" s="226"/>
      <c r="SH725" s="226"/>
      <c r="SI725" s="226"/>
      <c r="SJ725" s="226"/>
      <c r="SK725" s="226"/>
      <c r="SL725" s="226"/>
      <c r="SM725" s="226"/>
      <c r="SN725" s="226"/>
      <c r="SO725" s="226"/>
      <c r="SP725" s="226"/>
      <c r="SQ725" s="226"/>
      <c r="SR725" s="226"/>
      <c r="SS725" s="226"/>
      <c r="ST725" s="226"/>
      <c r="SU725" s="226"/>
      <c r="SV725" s="226"/>
      <c r="SW725" s="226"/>
      <c r="SX725" s="226"/>
      <c r="SY725" s="226"/>
      <c r="SZ725" s="226"/>
      <c r="TA725" s="226"/>
      <c r="TB725" s="226"/>
      <c r="TC725" s="226"/>
      <c r="TD725" s="226"/>
      <c r="TE725" s="226"/>
      <c r="TF725" s="226"/>
      <c r="TG725" s="226"/>
      <c r="TH725" s="226"/>
      <c r="TI725" s="226"/>
      <c r="TJ725" s="226"/>
      <c r="TK725" s="226"/>
      <c r="TL725" s="226"/>
      <c r="TM725" s="226"/>
      <c r="TN725" s="226"/>
      <c r="TO725" s="226"/>
      <c r="TP725" s="226"/>
      <c r="TQ725" s="226"/>
      <c r="TR725" s="226"/>
      <c r="TS725" s="226"/>
      <c r="TT725" s="226"/>
      <c r="TU725" s="226"/>
      <c r="TV725" s="226"/>
      <c r="TW725" s="226"/>
      <c r="TX725" s="226"/>
      <c r="TY725" s="226"/>
      <c r="TZ725" s="226"/>
      <c r="UA725" s="226"/>
      <c r="UB725" s="226"/>
      <c r="UC725" s="226"/>
      <c r="UD725" s="226"/>
      <c r="UE725" s="226"/>
      <c r="UF725" s="226"/>
      <c r="UG725" s="226"/>
      <c r="UH725" s="226"/>
      <c r="UI725" s="226"/>
      <c r="UJ725" s="226"/>
      <c r="UK725" s="226"/>
      <c r="UL725" s="226"/>
      <c r="UM725" s="226"/>
      <c r="UN725" s="226"/>
      <c r="UO725" s="226"/>
      <c r="UP725" s="226"/>
      <c r="UQ725" s="226"/>
      <c r="UR725" s="226"/>
      <c r="US725" s="226"/>
      <c r="UT725" s="226"/>
      <c r="UU725" s="226"/>
      <c r="UV725" s="226"/>
      <c r="UW725" s="226"/>
      <c r="UX725" s="226"/>
      <c r="UY725" s="226"/>
      <c r="UZ725" s="226"/>
      <c r="VA725" s="226"/>
      <c r="VB725" s="226"/>
      <c r="VC725" s="226"/>
      <c r="VD725" s="226"/>
      <c r="VE725" s="226"/>
      <c r="VF725" s="226"/>
      <c r="VG725" s="226"/>
      <c r="VH725" s="226"/>
      <c r="VI725" s="226"/>
      <c r="VJ725" s="226"/>
      <c r="VK725" s="226"/>
      <c r="VL725" s="226"/>
      <c r="VM725" s="226"/>
      <c r="VN725" s="226"/>
      <c r="VO725" s="226"/>
      <c r="VP725" s="226"/>
      <c r="VQ725" s="226"/>
      <c r="VR725" s="226"/>
      <c r="VS725" s="226"/>
      <c r="VT725" s="226"/>
      <c r="VU725" s="226"/>
      <c r="VV725" s="226"/>
      <c r="VW725" s="226"/>
      <c r="VX725" s="226"/>
      <c r="VY725" s="226"/>
      <c r="VZ725" s="226"/>
      <c r="WA725" s="226"/>
      <c r="WB725" s="226"/>
      <c r="WC725" s="226"/>
      <c r="WD725" s="226"/>
      <c r="WE725" s="226"/>
      <c r="WF725" s="226"/>
      <c r="WG725" s="226"/>
      <c r="WH725" s="226"/>
      <c r="WI725" s="226"/>
      <c r="WJ725" s="226"/>
      <c r="WK725" s="226"/>
      <c r="WL725" s="226"/>
      <c r="WM725" s="226"/>
      <c r="WN725" s="226"/>
      <c r="WO725" s="226"/>
      <c r="WP725" s="226"/>
      <c r="WQ725" s="226"/>
      <c r="WR725" s="226"/>
      <c r="WS725" s="226"/>
      <c r="WT725" s="226"/>
      <c r="WU725" s="226"/>
      <c r="WV725" s="226"/>
      <c r="WW725" s="226"/>
      <c r="WX725" s="226"/>
      <c r="WY725" s="226"/>
      <c r="WZ725" s="226"/>
      <c r="XA725" s="226"/>
      <c r="XB725" s="226"/>
      <c r="XC725" s="226"/>
      <c r="XD725" s="226"/>
      <c r="XE725" s="226"/>
      <c r="XF725" s="226"/>
      <c r="XG725" s="226"/>
      <c r="XH725" s="226"/>
      <c r="XI725" s="226"/>
      <c r="XJ725" s="226"/>
      <c r="XK725" s="226"/>
      <c r="XL725" s="226"/>
      <c r="XM725" s="226"/>
      <c r="XN725" s="226"/>
      <c r="XO725" s="226"/>
      <c r="XP725" s="226"/>
      <c r="XQ725" s="226"/>
      <c r="XR725" s="226"/>
      <c r="XS725" s="226"/>
      <c r="XT725" s="226"/>
      <c r="XU725" s="226"/>
      <c r="XV725" s="226"/>
      <c r="XW725" s="226"/>
      <c r="XX725" s="226"/>
      <c r="XY725" s="226"/>
      <c r="XZ725" s="226"/>
      <c r="YA725" s="226"/>
      <c r="YB725" s="226"/>
      <c r="YC725" s="226"/>
      <c r="YD725" s="226"/>
      <c r="YE725" s="226"/>
      <c r="YF725" s="226"/>
      <c r="YG725" s="226"/>
      <c r="YH725" s="226"/>
      <c r="YI725" s="226"/>
      <c r="YJ725" s="226"/>
      <c r="YK725" s="226"/>
      <c r="YL725" s="226"/>
      <c r="YM725" s="226"/>
      <c r="YN725" s="226"/>
      <c r="YO725" s="226"/>
      <c r="YP725" s="226"/>
      <c r="YQ725" s="226"/>
      <c r="YR725" s="226"/>
      <c r="YS725" s="226"/>
      <c r="YT725" s="226"/>
      <c r="YU725" s="226"/>
      <c r="YV725" s="226"/>
      <c r="YW725" s="226"/>
      <c r="YX725" s="226"/>
      <c r="YY725" s="226"/>
      <c r="YZ725" s="226"/>
      <c r="ZA725" s="226"/>
      <c r="ZB725" s="226"/>
      <c r="ZC725" s="226"/>
      <c r="ZD725" s="226"/>
      <c r="ZE725" s="226"/>
      <c r="ZF725" s="226"/>
      <c r="ZG725" s="226"/>
      <c r="ZH725" s="226"/>
      <c r="ZI725" s="226"/>
      <c r="ZJ725" s="226"/>
      <c r="ZK725" s="226"/>
      <c r="ZL725" s="226"/>
      <c r="ZM725" s="226"/>
      <c r="ZN725" s="226"/>
      <c r="ZO725" s="226"/>
      <c r="ZP725" s="226"/>
      <c r="ZQ725" s="226"/>
      <c r="ZR725" s="226"/>
      <c r="ZS725" s="226"/>
      <c r="ZT725" s="226"/>
      <c r="ZU725" s="226"/>
      <c r="ZV725" s="226"/>
      <c r="ZW725" s="226"/>
      <c r="ZX725" s="226"/>
      <c r="ZY725" s="226"/>
      <c r="ZZ725" s="226"/>
      <c r="AAA725" s="226"/>
      <c r="AAB725" s="226"/>
      <c r="AAC725" s="226"/>
      <c r="AAD725" s="226"/>
      <c r="AAE725" s="226"/>
      <c r="AAF725" s="226"/>
      <c r="AAG725" s="226"/>
      <c r="AAH725" s="226"/>
      <c r="AAI725" s="226"/>
      <c r="AAJ725" s="226"/>
      <c r="AAK725" s="226"/>
      <c r="AAL725" s="226"/>
      <c r="AAM725" s="226"/>
      <c r="AAN725" s="226"/>
      <c r="AAO725" s="226"/>
      <c r="AAP725" s="226"/>
      <c r="AAQ725" s="226"/>
      <c r="AAR725" s="226"/>
      <c r="AAS725" s="226"/>
      <c r="AAT725" s="226"/>
      <c r="AAU725" s="226"/>
      <c r="AAV725" s="226"/>
      <c r="AAW725" s="226"/>
      <c r="AAX725" s="226"/>
      <c r="AAY725" s="226"/>
      <c r="AAZ725" s="226"/>
      <c r="ABA725" s="226"/>
      <c r="ABB725" s="226"/>
      <c r="ABC725" s="226"/>
      <c r="ABD725" s="226"/>
      <c r="ABE725" s="226"/>
      <c r="ABF725" s="226"/>
      <c r="ABG725" s="226"/>
      <c r="ABH725" s="226"/>
      <c r="ABI725" s="226"/>
      <c r="ABJ725" s="226"/>
      <c r="ABK725" s="226"/>
      <c r="ABL725" s="226"/>
      <c r="ABM725" s="226"/>
      <c r="ABN725" s="226"/>
      <c r="ABO725" s="226"/>
      <c r="ABP725" s="226"/>
      <c r="ABQ725" s="226"/>
      <c r="ABR725" s="226"/>
      <c r="ABS725" s="226"/>
      <c r="ABT725" s="226"/>
      <c r="ABU725" s="226"/>
      <c r="ABV725" s="226"/>
      <c r="ABW725" s="226"/>
      <c r="ABX725" s="226"/>
      <c r="ABY725" s="226"/>
      <c r="ABZ725" s="226"/>
      <c r="ACA725" s="226"/>
      <c r="ACB725" s="226"/>
      <c r="ACC725" s="226"/>
      <c r="ACD725" s="226"/>
      <c r="ACE725" s="226"/>
      <c r="ACF725" s="226"/>
      <c r="ACG725" s="226"/>
      <c r="ACH725" s="226"/>
      <c r="ACI725" s="226"/>
      <c r="ACJ725" s="226"/>
      <c r="ACK725" s="226"/>
      <c r="ACL725" s="226"/>
      <c r="ACM725" s="226"/>
      <c r="ACN725" s="226"/>
      <c r="ACO725" s="226"/>
      <c r="ACP725" s="226"/>
      <c r="ACQ725" s="226"/>
      <c r="ACR725" s="226"/>
      <c r="ACS725" s="226"/>
      <c r="ACT725" s="226"/>
      <c r="ACU725" s="226"/>
      <c r="ACV725" s="226"/>
      <c r="ACW725" s="226"/>
      <c r="ACX725" s="226"/>
      <c r="ACY725" s="226"/>
      <c r="ACZ725" s="226"/>
      <c r="ADA725" s="226"/>
      <c r="ADB725" s="226"/>
      <c r="ADC725" s="226"/>
      <c r="ADD725" s="226"/>
      <c r="ADE725" s="226"/>
      <c r="ADF725" s="226"/>
      <c r="ADG725" s="226"/>
      <c r="ADH725" s="226"/>
      <c r="ADI725" s="226"/>
      <c r="ADJ725" s="226"/>
      <c r="ADK725" s="226"/>
      <c r="ADL725" s="226"/>
      <c r="ADM725" s="226"/>
      <c r="ADN725" s="226"/>
      <c r="ADO725" s="226"/>
      <c r="ADP725" s="226"/>
      <c r="ADQ725" s="226"/>
      <c r="ADR725" s="226"/>
      <c r="ADS725" s="226"/>
      <c r="ADT725" s="226"/>
      <c r="ADU725" s="226"/>
      <c r="ADV725" s="226"/>
      <c r="ADW725" s="226"/>
      <c r="ADX725" s="226"/>
      <c r="ADY725" s="226"/>
      <c r="ADZ725" s="226"/>
      <c r="AEA725" s="226"/>
      <c r="AEB725" s="226"/>
      <c r="AEC725" s="226"/>
      <c r="AED725" s="226"/>
      <c r="AEE725" s="226"/>
      <c r="AEF725" s="226"/>
      <c r="AEG725" s="226"/>
      <c r="AEH725" s="226"/>
      <c r="AEI725" s="226"/>
      <c r="AEJ725" s="226"/>
      <c r="AEK725" s="226"/>
      <c r="AEL725" s="226"/>
      <c r="AEM725" s="226"/>
      <c r="AEN725" s="226"/>
      <c r="AEO725" s="226"/>
      <c r="AEP725" s="226"/>
      <c r="AEQ725" s="226"/>
      <c r="AER725" s="226"/>
      <c r="AES725" s="226"/>
      <c r="AET725" s="226"/>
      <c r="AEU725" s="226"/>
      <c r="AEV725" s="226"/>
      <c r="AEW725" s="226"/>
      <c r="AEX725" s="226"/>
      <c r="AEY725" s="226"/>
      <c r="AEZ725" s="226"/>
      <c r="AFA725" s="226"/>
      <c r="AFB725" s="226"/>
      <c r="AFC725" s="226"/>
      <c r="AFD725" s="226"/>
      <c r="AFE725" s="226"/>
      <c r="AFF725" s="226"/>
      <c r="AFG725" s="226"/>
      <c r="AFH725" s="226"/>
      <c r="AFI725" s="226"/>
      <c r="AFJ725" s="226"/>
      <c r="AFK725" s="226"/>
      <c r="AFL725" s="226"/>
      <c r="AFM725" s="226"/>
      <c r="AFN725" s="226"/>
      <c r="AFO725" s="226"/>
      <c r="AFP725" s="226"/>
      <c r="AFQ725" s="226"/>
      <c r="AFR725" s="226"/>
      <c r="AFS725" s="226"/>
      <c r="AFT725" s="226"/>
      <c r="AFU725" s="226"/>
      <c r="AFV725" s="226"/>
      <c r="AFW725" s="226"/>
      <c r="AFX725" s="226"/>
      <c r="AFY725" s="226"/>
      <c r="AFZ725" s="226"/>
      <c r="AGA725" s="226"/>
      <c r="AGB725" s="226"/>
      <c r="AGC725" s="226"/>
      <c r="AGD725" s="226"/>
      <c r="AGE725" s="226"/>
      <c r="AGF725" s="226"/>
      <c r="AGG725" s="226"/>
      <c r="AGH725" s="226"/>
      <c r="AGI725" s="226"/>
      <c r="AGJ725" s="226"/>
      <c r="AGK725" s="226"/>
      <c r="AGL725" s="226"/>
      <c r="AGM725" s="226"/>
      <c r="AGN725" s="226"/>
      <c r="AGO725" s="226"/>
      <c r="AGP725" s="226"/>
      <c r="AGQ725" s="226"/>
      <c r="AGR725" s="226"/>
      <c r="AGS725" s="226"/>
      <c r="AGT725" s="226"/>
      <c r="AGU725" s="226"/>
      <c r="AGV725" s="226"/>
      <c r="AGW725" s="226"/>
      <c r="AGX725" s="226"/>
      <c r="AGY725" s="226"/>
      <c r="AGZ725" s="226"/>
      <c r="AHA725" s="226"/>
      <c r="AHB725" s="226"/>
      <c r="AHC725" s="226"/>
      <c r="AHD725" s="226"/>
      <c r="AHE725" s="226"/>
      <c r="AHF725" s="226"/>
      <c r="AHG725" s="226"/>
      <c r="AHH725" s="226"/>
      <c r="AHI725" s="226"/>
      <c r="AHJ725" s="226"/>
      <c r="AHK725" s="226"/>
      <c r="AHL725" s="226"/>
      <c r="AHM725" s="226"/>
      <c r="AHN725" s="226"/>
      <c r="AHO725" s="226"/>
      <c r="AHP725" s="226"/>
      <c r="AHQ725" s="226"/>
      <c r="AHR725" s="226"/>
      <c r="AHS725" s="226"/>
      <c r="AHT725" s="226"/>
      <c r="AHU725" s="226"/>
      <c r="AHV725" s="226"/>
      <c r="AHW725" s="226"/>
      <c r="AHX725" s="226"/>
      <c r="AHY725" s="226"/>
      <c r="AHZ725" s="226"/>
      <c r="AIA725" s="226"/>
      <c r="AIB725" s="226"/>
      <c r="AIC725" s="226"/>
      <c r="AID725" s="226"/>
      <c r="AIE725" s="226"/>
      <c r="AIF725" s="226"/>
      <c r="AIG725" s="226"/>
      <c r="AIH725" s="226"/>
      <c r="AII725" s="226"/>
      <c r="AIJ725" s="226"/>
      <c r="AIK725" s="226"/>
      <c r="AIL725" s="226"/>
      <c r="AIM725" s="226"/>
      <c r="AIN725" s="226"/>
      <c r="AIO725" s="226"/>
      <c r="AIP725" s="226"/>
      <c r="AIQ725" s="226"/>
      <c r="AIR725" s="226"/>
      <c r="AIS725" s="226"/>
      <c r="AIT725" s="226"/>
      <c r="AIU725" s="226"/>
      <c r="AIV725" s="226"/>
      <c r="AIW725" s="226"/>
      <c r="AIX725" s="226"/>
      <c r="AIY725" s="226"/>
      <c r="AIZ725" s="226"/>
      <c r="AJA725" s="226"/>
      <c r="AJB725" s="226"/>
      <c r="AJC725" s="226"/>
      <c r="AJD725" s="226"/>
      <c r="AJE725" s="226"/>
      <c r="AJF725" s="226"/>
      <c r="AJG725" s="226"/>
      <c r="AJH725" s="226"/>
      <c r="AJI725" s="226"/>
      <c r="AJJ725" s="226"/>
      <c r="AJK725" s="226"/>
      <c r="AJL725" s="226"/>
      <c r="AJM725" s="226"/>
      <c r="AJN725" s="226"/>
      <c r="AJO725" s="226"/>
      <c r="AJP725" s="226"/>
      <c r="AJQ725" s="226"/>
      <c r="AJR725" s="226"/>
      <c r="AJS725" s="226"/>
      <c r="AJT725" s="226"/>
      <c r="AJU725" s="226"/>
      <c r="AJV725" s="226"/>
      <c r="AJW725" s="226"/>
      <c r="AJX725" s="226"/>
      <c r="AJY725" s="226"/>
      <c r="AJZ725" s="226"/>
      <c r="AKA725" s="226"/>
      <c r="AKB725" s="226"/>
      <c r="AKC725" s="226"/>
      <c r="AKD725" s="226"/>
      <c r="AKE725" s="226"/>
      <c r="AKF725" s="226"/>
      <c r="AKG725" s="226"/>
      <c r="AKH725" s="226"/>
      <c r="AKI725" s="226"/>
      <c r="AKJ725" s="226"/>
      <c r="AKK725" s="226"/>
      <c r="AKL725" s="226"/>
      <c r="AKM725" s="226"/>
      <c r="AKN725" s="226"/>
      <c r="AKO725" s="226"/>
      <c r="AKP725" s="226"/>
      <c r="AKQ725" s="226"/>
      <c r="AKR725" s="226"/>
      <c r="AKS725" s="226"/>
      <c r="AKT725" s="226"/>
      <c r="AKU725" s="226"/>
      <c r="AKV725" s="226"/>
      <c r="AKW725" s="226"/>
      <c r="AKX725" s="226"/>
      <c r="AKY725" s="226"/>
      <c r="AKZ725" s="226"/>
      <c r="ALA725" s="226"/>
      <c r="ALB725" s="226"/>
      <c r="ALC725" s="226"/>
      <c r="ALD725" s="226"/>
      <c r="ALE725" s="226"/>
      <c r="ALF725" s="226"/>
      <c r="ALG725" s="226"/>
      <c r="ALH725" s="226"/>
      <c r="ALI725" s="226"/>
      <c r="ALJ725" s="226"/>
      <c r="ALK725" s="226"/>
      <c r="ALL725" s="226"/>
      <c r="ALM725" s="226"/>
      <c r="ALN725" s="226"/>
      <c r="ALO725" s="226"/>
      <c r="ALP725" s="226"/>
      <c r="ALQ725" s="226"/>
      <c r="ALR725" s="226"/>
      <c r="ALS725" s="226"/>
      <c r="ALT725" s="226"/>
      <c r="ALU725" s="226"/>
      <c r="ALV725" s="226"/>
      <c r="ALW725" s="226"/>
      <c r="ALX725" s="226"/>
      <c r="ALY725" s="226"/>
      <c r="ALZ725" s="226"/>
      <c r="AMA725" s="226"/>
      <c r="AMB725" s="226"/>
      <c r="AMC725" s="226"/>
      <c r="AMD725" s="226"/>
      <c r="AME725" s="226"/>
      <c r="AMF725" s="226"/>
      <c r="AMG725" s="226"/>
      <c r="AMH725" s="226"/>
      <c r="AMI725" s="226"/>
      <c r="AMJ725" s="226"/>
      <c r="AMK725" s="226"/>
      <c r="AML725" s="226"/>
      <c r="AMM725" s="226"/>
      <c r="AMN725" s="226"/>
      <c r="AMO725" s="226"/>
      <c r="AMP725" s="226"/>
      <c r="AMQ725" s="226"/>
      <c r="AMR725" s="226"/>
      <c r="AMS725" s="226"/>
      <c r="AMT725" s="226"/>
      <c r="AMU725" s="226"/>
      <c r="AMV725" s="226"/>
      <c r="AMW725" s="226"/>
      <c r="AMX725" s="226"/>
    </row>
    <row r="726" spans="1:1038" s="398" customFormat="1" ht="18" customHeight="1">
      <c r="A726" s="548">
        <v>43333</v>
      </c>
      <c r="B726" s="543" t="s">
        <v>1647</v>
      </c>
      <c r="C726" s="226"/>
      <c r="D726" s="225" t="s">
        <v>1279</v>
      </c>
      <c r="E726" s="226">
        <v>91</v>
      </c>
      <c r="F726" s="226">
        <v>1</v>
      </c>
      <c r="G726" s="391" t="str">
        <f t="shared" ref="G726" si="458">E726&amp;"-"&amp;F726</f>
        <v>91-1</v>
      </c>
      <c r="H726" s="226">
        <v>21</v>
      </c>
      <c r="I726" s="226">
        <v>28</v>
      </c>
      <c r="J726" s="544">
        <f t="shared" ref="J726" si="459">IF(H726=0, 1, 0)</f>
        <v>0</v>
      </c>
      <c r="K726" s="545" t="b">
        <f>IF(J730=1,IF(((VLOOKUP($G726,[3]Depth_Lookup!$A$3:$J$550,9,FALSE))-(I726/100))=0,"Good",IF(((VLOOKUP($G726,[3]Depth_Lookup!$A$3:$J$550,9,FALSE))-(I726/100))&gt;0,"Too Short","Too Long")))</f>
        <v>0</v>
      </c>
      <c r="L726" s="171">
        <f>(VLOOKUP($G726,Depth_Lookup!$A$3:$J$410,10,FALSE))+(H726/100)</f>
        <v>233.91</v>
      </c>
      <c r="M726" s="171">
        <f>(VLOOKUP($G726,Depth_Lookup!$A$3:$J$410,10,FALSE))+(I726/100)</f>
        <v>233.98</v>
      </c>
      <c r="N726" s="232" t="s">
        <v>2231</v>
      </c>
      <c r="O726" s="226">
        <v>4</v>
      </c>
      <c r="P726" s="226" t="s">
        <v>853</v>
      </c>
      <c r="Q726" s="226" t="s">
        <v>125</v>
      </c>
      <c r="R726" s="391" t="str">
        <f t="shared" ref="R726" si="460">P726&amp;""&amp;Q726</f>
        <v>SerpentinizedHarzburgite</v>
      </c>
      <c r="S726" s="226" t="s">
        <v>94</v>
      </c>
      <c r="T726" s="226"/>
      <c r="U726" s="226"/>
      <c r="V726" s="226"/>
      <c r="W726" s="226" t="s">
        <v>102</v>
      </c>
      <c r="X726" s="392">
        <f>VLOOKUP(W726,[3]definitions_list_lookup!$A$13:$B$19,2,0)</f>
        <v>5</v>
      </c>
      <c r="Y726" s="226" t="s">
        <v>90</v>
      </c>
      <c r="Z726" s="226" t="s">
        <v>91</v>
      </c>
      <c r="AA726" s="226"/>
      <c r="AB726" s="226"/>
      <c r="AC726" s="226"/>
      <c r="AD726" s="226"/>
      <c r="AE726" s="393"/>
      <c r="AF726" s="391" t="e">
        <f>VLOOKUP(AE726,[3]definitions_list_mag!$V$12:$W$15,2,0)</f>
        <v>#N/A</v>
      </c>
      <c r="AG726" s="394"/>
      <c r="AH726" s="226"/>
      <c r="AI726" s="257">
        <v>85</v>
      </c>
      <c r="AJ726" s="226"/>
      <c r="AK726" s="226"/>
      <c r="AL726" s="226"/>
      <c r="AM726" s="226"/>
      <c r="AN726" s="226"/>
      <c r="AO726" s="257"/>
      <c r="AP726" s="226"/>
      <c r="AQ726" s="226"/>
      <c r="AR726" s="226"/>
      <c r="AS726" s="226"/>
      <c r="AT726" s="226"/>
      <c r="AU726" s="257"/>
      <c r="AV726" s="226"/>
      <c r="AW726" s="226"/>
      <c r="AX726" s="226"/>
      <c r="AY726" s="226"/>
      <c r="AZ726" s="226"/>
      <c r="BA726" s="257">
        <v>15</v>
      </c>
      <c r="BB726" s="226">
        <v>10</v>
      </c>
      <c r="BC726" s="226">
        <v>6</v>
      </c>
      <c r="BD726" s="226" t="s">
        <v>110</v>
      </c>
      <c r="BE726" s="226" t="s">
        <v>103</v>
      </c>
      <c r="BF726" s="226"/>
      <c r="BG726" s="257"/>
      <c r="BH726" s="226"/>
      <c r="BI726" s="226"/>
      <c r="BJ726" s="226"/>
      <c r="BK726" s="226"/>
      <c r="BL726" s="226"/>
      <c r="BM726" s="257"/>
      <c r="BN726" s="226"/>
      <c r="BO726" s="226"/>
      <c r="BP726" s="226"/>
      <c r="BQ726" s="226"/>
      <c r="BR726" s="226" t="s">
        <v>2123</v>
      </c>
      <c r="BS726" s="226"/>
      <c r="BT726" s="226"/>
      <c r="BU726" s="226"/>
      <c r="BV726" s="226"/>
      <c r="BW726" s="226"/>
      <c r="BX726" s="226"/>
      <c r="BY726" s="257"/>
      <c r="BZ726" s="226"/>
      <c r="CA726" s="226"/>
      <c r="CB726" s="226"/>
      <c r="CC726" s="226"/>
      <c r="CD726" s="226"/>
      <c r="CE726" s="226" t="s">
        <v>2235</v>
      </c>
      <c r="CF726" s="399">
        <f t="shared" ref="CF726" si="461">AI726+AO726+BA726+AU726+BG726+BM726+BY726</f>
        <v>100</v>
      </c>
      <c r="CG726" s="259"/>
      <c r="CH726" s="150" t="s">
        <v>2118</v>
      </c>
      <c r="CI726" s="150">
        <v>100</v>
      </c>
      <c r="CJ726" s="150" t="s">
        <v>514</v>
      </c>
      <c r="CK726" s="158"/>
      <c r="CL726" s="395"/>
      <c r="CM726" s="395"/>
      <c r="CN726" s="395"/>
      <c r="CO726" s="395"/>
      <c r="CP726" s="395"/>
      <c r="CQ726" s="395"/>
      <c r="CR726" s="395"/>
      <c r="CS726" s="395"/>
      <c r="CT726" s="395"/>
      <c r="CU726" s="395"/>
      <c r="CV726" s="395"/>
      <c r="CW726" s="395"/>
      <c r="CX726" s="395"/>
      <c r="CY726" s="395"/>
      <c r="CZ726" s="395"/>
      <c r="DA726" s="395"/>
      <c r="DB726" s="395">
        <v>85</v>
      </c>
      <c r="DC726" s="256">
        <v>10</v>
      </c>
      <c r="DD726" s="395"/>
      <c r="DE726" s="395"/>
      <c r="DF726" s="395"/>
      <c r="DG726" s="395"/>
      <c r="DH726" s="395"/>
      <c r="DI726" s="395"/>
      <c r="DJ726" s="395">
        <v>5</v>
      </c>
      <c r="DK726" s="396">
        <f t="shared" ref="DK726" si="462">SUM(CL726:DJ726)</f>
        <v>100</v>
      </c>
      <c r="DL726" s="259"/>
      <c r="DM726" s="395"/>
      <c r="DN726" s="395"/>
      <c r="DO726" s="397"/>
      <c r="DQ726" s="259"/>
      <c r="DR726" s="397"/>
      <c r="DS726" s="259"/>
      <c r="DT726" s="263" t="s">
        <v>2236</v>
      </c>
      <c r="DU726" s="256"/>
      <c r="DV726" s="256"/>
      <c r="DW726" s="400" t="e">
        <f>VLOOKUP(P726,[3]definitions_list_lookup!$K$30:$L$54,2,0)</f>
        <v>#N/A</v>
      </c>
      <c r="DX726" s="155" t="s">
        <v>2237</v>
      </c>
      <c r="DY726" s="155" t="s">
        <v>2238</v>
      </c>
      <c r="DZ726" s="546"/>
      <c r="EA726" s="104"/>
      <c r="EB726" s="256"/>
      <c r="EC726" s="104"/>
      <c r="ED726" s="229" t="s">
        <v>2517</v>
      </c>
      <c r="EE726" s="401"/>
      <c r="EF726" s="402"/>
      <c r="EG726" s="401"/>
      <c r="EH726" s="403"/>
      <c r="EI726" s="404"/>
      <c r="EJ726" s="405"/>
      <c r="EK726" s="406"/>
      <c r="EL726" s="401"/>
      <c r="EM726" s="403"/>
      <c r="EN726" s="403" t="s">
        <v>1448</v>
      </c>
      <c r="EO726" s="407"/>
      <c r="EP726" s="407"/>
      <c r="EQ726" s="407"/>
      <c r="ER726" s="407"/>
      <c r="ES726" s="407"/>
      <c r="ET726" s="407"/>
      <c r="EU726" s="407"/>
      <c r="EV726" s="408">
        <v>3</v>
      </c>
      <c r="EW726" s="408">
        <v>270</v>
      </c>
      <c r="EX726" s="408">
        <v>38</v>
      </c>
      <c r="EY726" s="408">
        <v>180</v>
      </c>
      <c r="EZ726" s="192">
        <f t="shared" si="415"/>
        <v>3.8375888275041348</v>
      </c>
      <c r="FA726" s="192">
        <f t="shared" si="416"/>
        <v>3.8375888275041348</v>
      </c>
      <c r="FB726" s="192">
        <f t="shared" si="417"/>
        <v>51.937586153976298</v>
      </c>
      <c r="FC726" s="192">
        <f t="shared" si="418"/>
        <v>93.837588827504135</v>
      </c>
      <c r="FD726" s="192">
        <f t="shared" si="419"/>
        <v>38.062413846023702</v>
      </c>
      <c r="FE726" s="193">
        <f t="shared" si="420"/>
        <v>183.83758882750413</v>
      </c>
      <c r="FF726" s="194">
        <f t="shared" si="421"/>
        <v>38.062413846023702</v>
      </c>
      <c r="FG726" s="401"/>
      <c r="FH726" s="403"/>
      <c r="FI726" s="778">
        <f t="shared" si="422"/>
        <v>0</v>
      </c>
      <c r="FJ726" s="779">
        <f t="shared" si="423"/>
        <v>38.062413846023702</v>
      </c>
      <c r="FK726" s="779">
        <f t="shared" si="424"/>
        <v>51.937586153976298</v>
      </c>
      <c r="FL726" s="780">
        <f t="shared" si="425"/>
        <v>0.90648188392510498</v>
      </c>
      <c r="FM726" s="169">
        <f t="shared" si="426"/>
        <v>0.78733962946255065</v>
      </c>
      <c r="FN726" s="783">
        <f t="shared" si="427"/>
        <v>0</v>
      </c>
      <c r="FO726" s="226"/>
      <c r="FP726" s="226"/>
      <c r="FQ726" s="226"/>
      <c r="FR726" s="226"/>
      <c r="FS726" s="226"/>
      <c r="FT726" s="226"/>
      <c r="FU726" s="226"/>
      <c r="FV726" s="226"/>
      <c r="FW726" s="226"/>
      <c r="FX726" s="226"/>
      <c r="FY726" s="226"/>
      <c r="FZ726" s="226"/>
      <c r="GA726" s="226"/>
      <c r="GB726" s="226"/>
      <c r="GC726" s="226"/>
      <c r="GD726" s="226"/>
      <c r="GE726" s="226"/>
      <c r="GF726" s="226"/>
      <c r="GG726" s="226"/>
      <c r="GH726" s="226"/>
      <c r="GI726" s="226"/>
      <c r="GJ726" s="226"/>
      <c r="GK726" s="226"/>
      <c r="GL726" s="226"/>
      <c r="GM726" s="226"/>
      <c r="GN726" s="226"/>
      <c r="GO726" s="226"/>
      <c r="GP726" s="226"/>
      <c r="GQ726" s="226"/>
      <c r="GR726" s="226"/>
      <c r="GS726" s="226"/>
      <c r="GT726" s="226"/>
      <c r="GU726" s="226"/>
      <c r="GV726" s="226"/>
      <c r="GW726" s="226"/>
      <c r="GX726" s="226"/>
      <c r="GY726" s="226"/>
      <c r="GZ726" s="226"/>
      <c r="HA726" s="226"/>
      <c r="HB726" s="226"/>
      <c r="HC726" s="226"/>
      <c r="HD726" s="226"/>
      <c r="HE726" s="226"/>
      <c r="HF726" s="226"/>
      <c r="HG726" s="226"/>
      <c r="HH726" s="226"/>
      <c r="HI726" s="226"/>
      <c r="HJ726" s="226"/>
      <c r="HK726" s="226"/>
      <c r="HL726" s="226"/>
      <c r="HM726" s="226"/>
      <c r="HN726" s="226"/>
      <c r="HO726" s="226"/>
      <c r="HP726" s="226"/>
      <c r="HQ726" s="226"/>
      <c r="HR726" s="226"/>
      <c r="HS726" s="226"/>
      <c r="HT726" s="226"/>
      <c r="HU726" s="226"/>
      <c r="HV726" s="226"/>
      <c r="HW726" s="226"/>
      <c r="HX726" s="226"/>
      <c r="HY726" s="226"/>
      <c r="HZ726" s="226"/>
      <c r="IA726" s="226"/>
      <c r="IB726" s="226"/>
      <c r="IC726" s="226"/>
      <c r="ID726" s="226"/>
      <c r="IE726" s="226"/>
      <c r="IF726" s="226"/>
      <c r="IG726" s="226"/>
      <c r="IH726" s="226"/>
      <c r="II726" s="226"/>
      <c r="IJ726" s="226"/>
      <c r="IK726" s="226"/>
      <c r="IL726" s="226"/>
      <c r="IM726" s="226"/>
      <c r="IN726" s="226"/>
      <c r="IO726" s="226"/>
      <c r="IP726" s="226"/>
      <c r="IQ726" s="226"/>
      <c r="IR726" s="226"/>
      <c r="IS726" s="226"/>
      <c r="IT726" s="226"/>
      <c r="IU726" s="226"/>
      <c r="IV726" s="226"/>
      <c r="IW726" s="226"/>
      <c r="IX726" s="226"/>
      <c r="IY726" s="226"/>
      <c r="IZ726" s="226"/>
      <c r="JA726" s="226"/>
      <c r="JB726" s="226"/>
      <c r="JC726" s="226"/>
      <c r="JD726" s="226"/>
      <c r="JE726" s="226"/>
      <c r="JF726" s="226"/>
      <c r="JG726" s="226"/>
      <c r="JH726" s="226"/>
      <c r="JI726" s="226"/>
      <c r="JJ726" s="226"/>
      <c r="JK726" s="226"/>
      <c r="JL726" s="226"/>
      <c r="JM726" s="226"/>
      <c r="JN726" s="226"/>
      <c r="JO726" s="226"/>
      <c r="JP726" s="226"/>
      <c r="JQ726" s="226"/>
      <c r="JR726" s="226"/>
      <c r="JS726" s="226"/>
      <c r="JT726" s="226"/>
      <c r="JU726" s="226"/>
      <c r="JV726" s="226"/>
      <c r="JW726" s="226"/>
      <c r="JX726" s="226"/>
      <c r="JY726" s="226"/>
      <c r="JZ726" s="226"/>
      <c r="KA726" s="226"/>
      <c r="KB726" s="226"/>
      <c r="KC726" s="226"/>
      <c r="KD726" s="226"/>
      <c r="KE726" s="226"/>
      <c r="KF726" s="226"/>
      <c r="KG726" s="226"/>
      <c r="KH726" s="226"/>
      <c r="KI726" s="226"/>
      <c r="KJ726" s="226"/>
      <c r="KK726" s="226"/>
      <c r="KL726" s="226"/>
      <c r="KM726" s="226"/>
      <c r="KN726" s="226"/>
      <c r="KO726" s="226"/>
      <c r="KP726" s="226"/>
      <c r="KQ726" s="226"/>
      <c r="KR726" s="226"/>
      <c r="KS726" s="226"/>
      <c r="KT726" s="226"/>
      <c r="KU726" s="226"/>
      <c r="KV726" s="226"/>
      <c r="KW726" s="226"/>
      <c r="KX726" s="226"/>
      <c r="KY726" s="226"/>
      <c r="KZ726" s="226"/>
      <c r="LA726" s="226"/>
      <c r="LB726" s="226"/>
      <c r="LC726" s="226"/>
      <c r="LD726" s="226"/>
      <c r="LE726" s="226"/>
      <c r="LF726" s="226"/>
      <c r="LG726" s="226"/>
      <c r="LH726" s="226"/>
      <c r="LI726" s="226"/>
      <c r="LJ726" s="226"/>
      <c r="LK726" s="226"/>
      <c r="LL726" s="226"/>
      <c r="LM726" s="226"/>
      <c r="LN726" s="226"/>
      <c r="LO726" s="226"/>
      <c r="LP726" s="226"/>
      <c r="LQ726" s="226"/>
      <c r="LR726" s="226"/>
      <c r="LS726" s="226"/>
      <c r="LT726" s="226"/>
      <c r="LU726" s="226"/>
      <c r="LV726" s="226"/>
      <c r="LW726" s="226"/>
      <c r="LX726" s="226"/>
      <c r="LY726" s="226"/>
      <c r="LZ726" s="226"/>
      <c r="MA726" s="226"/>
      <c r="MB726" s="226"/>
      <c r="MC726" s="226"/>
      <c r="MD726" s="226"/>
      <c r="ME726" s="226"/>
      <c r="MF726" s="226"/>
      <c r="MG726" s="226"/>
      <c r="MH726" s="226"/>
      <c r="MI726" s="226"/>
      <c r="MJ726" s="226"/>
      <c r="MK726" s="226"/>
      <c r="ML726" s="226"/>
      <c r="MM726" s="226"/>
      <c r="MN726" s="226"/>
      <c r="MO726" s="226"/>
      <c r="MP726" s="226"/>
      <c r="MQ726" s="226"/>
      <c r="MR726" s="226"/>
      <c r="MS726" s="226"/>
      <c r="MT726" s="226"/>
      <c r="MU726" s="226"/>
      <c r="MV726" s="226"/>
      <c r="MW726" s="226"/>
      <c r="MX726" s="226"/>
      <c r="MY726" s="226"/>
      <c r="MZ726" s="226"/>
      <c r="NA726" s="226"/>
      <c r="NB726" s="226"/>
      <c r="NC726" s="226"/>
      <c r="ND726" s="226"/>
      <c r="NE726" s="226"/>
      <c r="NF726" s="226"/>
      <c r="NG726" s="226"/>
      <c r="NH726" s="226"/>
      <c r="NI726" s="226"/>
      <c r="NJ726" s="226"/>
      <c r="NK726" s="226"/>
      <c r="NL726" s="226"/>
      <c r="NM726" s="226"/>
      <c r="NN726" s="226"/>
      <c r="NO726" s="226"/>
      <c r="NP726" s="226"/>
      <c r="NQ726" s="226"/>
      <c r="NR726" s="226"/>
      <c r="NS726" s="226"/>
      <c r="NT726" s="226"/>
      <c r="NU726" s="226"/>
      <c r="NV726" s="226"/>
      <c r="NW726" s="226"/>
      <c r="NX726" s="226"/>
      <c r="NY726" s="226"/>
      <c r="NZ726" s="226"/>
      <c r="OA726" s="226"/>
      <c r="OB726" s="226"/>
      <c r="OC726" s="226"/>
      <c r="OD726" s="226"/>
      <c r="OE726" s="226"/>
      <c r="OF726" s="226"/>
      <c r="OG726" s="226"/>
      <c r="OH726" s="226"/>
      <c r="OI726" s="226"/>
      <c r="OJ726" s="226"/>
      <c r="OK726" s="226"/>
      <c r="OL726" s="226"/>
      <c r="OM726" s="226"/>
      <c r="ON726" s="226"/>
      <c r="OO726" s="226"/>
      <c r="OP726" s="226"/>
      <c r="OQ726" s="226"/>
      <c r="OR726" s="226"/>
      <c r="OS726" s="226"/>
      <c r="OT726" s="226"/>
      <c r="OU726" s="226"/>
      <c r="OV726" s="226"/>
      <c r="OW726" s="226"/>
      <c r="OX726" s="226"/>
      <c r="OY726" s="226"/>
      <c r="OZ726" s="226"/>
      <c r="PA726" s="226"/>
      <c r="PB726" s="226"/>
      <c r="PC726" s="226"/>
      <c r="PD726" s="226"/>
      <c r="PE726" s="226"/>
      <c r="PF726" s="226"/>
      <c r="PG726" s="226"/>
      <c r="PH726" s="226"/>
      <c r="PI726" s="226"/>
      <c r="PJ726" s="226"/>
      <c r="PK726" s="226"/>
      <c r="PL726" s="226"/>
      <c r="PM726" s="226"/>
      <c r="PN726" s="226"/>
      <c r="PO726" s="226"/>
      <c r="PP726" s="226"/>
      <c r="PQ726" s="226"/>
      <c r="PR726" s="226"/>
      <c r="PS726" s="226"/>
      <c r="PT726" s="226"/>
      <c r="PU726" s="226"/>
      <c r="PV726" s="226"/>
      <c r="PW726" s="226"/>
      <c r="PX726" s="226"/>
      <c r="PY726" s="226"/>
      <c r="PZ726" s="226"/>
      <c r="QA726" s="226"/>
      <c r="QB726" s="226"/>
      <c r="QC726" s="226"/>
      <c r="QD726" s="226"/>
      <c r="QE726" s="226"/>
      <c r="QF726" s="226"/>
      <c r="QG726" s="226"/>
      <c r="QH726" s="226"/>
      <c r="QI726" s="226"/>
      <c r="QJ726" s="226"/>
      <c r="QK726" s="226"/>
      <c r="QL726" s="226"/>
      <c r="QM726" s="226"/>
      <c r="QN726" s="226"/>
      <c r="QO726" s="226"/>
      <c r="QP726" s="226"/>
      <c r="QQ726" s="226"/>
      <c r="QR726" s="226"/>
      <c r="QS726" s="226"/>
      <c r="QT726" s="226"/>
      <c r="QU726" s="226"/>
      <c r="QV726" s="226"/>
      <c r="QW726" s="226"/>
      <c r="QX726" s="226"/>
      <c r="QY726" s="226"/>
      <c r="QZ726" s="226"/>
      <c r="RA726" s="226"/>
      <c r="RB726" s="226"/>
      <c r="RC726" s="226"/>
      <c r="RD726" s="226"/>
      <c r="RE726" s="226"/>
      <c r="RF726" s="226"/>
      <c r="RG726" s="226"/>
      <c r="RH726" s="226"/>
      <c r="RI726" s="226"/>
      <c r="RJ726" s="226"/>
      <c r="RK726" s="226"/>
      <c r="RL726" s="226"/>
      <c r="RM726" s="226"/>
      <c r="RN726" s="226"/>
      <c r="RO726" s="226"/>
      <c r="RP726" s="226"/>
      <c r="RQ726" s="226"/>
      <c r="RR726" s="226"/>
      <c r="RS726" s="226"/>
      <c r="RT726" s="226"/>
      <c r="RU726" s="226"/>
      <c r="RV726" s="226"/>
      <c r="RW726" s="226"/>
      <c r="RX726" s="226"/>
      <c r="RY726" s="226"/>
      <c r="RZ726" s="226"/>
      <c r="SA726" s="226"/>
      <c r="SB726" s="226"/>
      <c r="SC726" s="226"/>
      <c r="SD726" s="226"/>
      <c r="SE726" s="226"/>
      <c r="SF726" s="226"/>
      <c r="SG726" s="226"/>
      <c r="SH726" s="226"/>
      <c r="SI726" s="226"/>
      <c r="SJ726" s="226"/>
      <c r="SK726" s="226"/>
      <c r="SL726" s="226"/>
      <c r="SM726" s="226"/>
      <c r="SN726" s="226"/>
      <c r="SO726" s="226"/>
      <c r="SP726" s="226"/>
      <c r="SQ726" s="226"/>
      <c r="SR726" s="226"/>
      <c r="SS726" s="226"/>
      <c r="ST726" s="226"/>
      <c r="SU726" s="226"/>
      <c r="SV726" s="226"/>
      <c r="SW726" s="226"/>
      <c r="SX726" s="226"/>
      <c r="SY726" s="226"/>
      <c r="SZ726" s="226"/>
      <c r="TA726" s="226"/>
      <c r="TB726" s="226"/>
      <c r="TC726" s="226"/>
      <c r="TD726" s="226"/>
      <c r="TE726" s="226"/>
      <c r="TF726" s="226"/>
      <c r="TG726" s="226"/>
      <c r="TH726" s="226"/>
      <c r="TI726" s="226"/>
      <c r="TJ726" s="226"/>
      <c r="TK726" s="226"/>
      <c r="TL726" s="226"/>
      <c r="TM726" s="226"/>
      <c r="TN726" s="226"/>
      <c r="TO726" s="226"/>
      <c r="TP726" s="226"/>
      <c r="TQ726" s="226"/>
      <c r="TR726" s="226"/>
      <c r="TS726" s="226"/>
      <c r="TT726" s="226"/>
      <c r="TU726" s="226"/>
      <c r="TV726" s="226"/>
      <c r="TW726" s="226"/>
      <c r="TX726" s="226"/>
      <c r="TY726" s="226"/>
      <c r="TZ726" s="226"/>
      <c r="UA726" s="226"/>
      <c r="UB726" s="226"/>
      <c r="UC726" s="226"/>
      <c r="UD726" s="226"/>
      <c r="UE726" s="226"/>
      <c r="UF726" s="226"/>
      <c r="UG726" s="226"/>
      <c r="UH726" s="226"/>
      <c r="UI726" s="226"/>
      <c r="UJ726" s="226"/>
      <c r="UK726" s="226"/>
      <c r="UL726" s="226"/>
      <c r="UM726" s="226"/>
      <c r="UN726" s="226"/>
      <c r="UO726" s="226"/>
      <c r="UP726" s="226"/>
      <c r="UQ726" s="226"/>
      <c r="UR726" s="226"/>
      <c r="US726" s="226"/>
      <c r="UT726" s="226"/>
      <c r="UU726" s="226"/>
      <c r="UV726" s="226"/>
      <c r="UW726" s="226"/>
      <c r="UX726" s="226"/>
      <c r="UY726" s="226"/>
      <c r="UZ726" s="226"/>
      <c r="VA726" s="226"/>
      <c r="VB726" s="226"/>
      <c r="VC726" s="226"/>
      <c r="VD726" s="226"/>
      <c r="VE726" s="226"/>
      <c r="VF726" s="226"/>
      <c r="VG726" s="226"/>
      <c r="VH726" s="226"/>
      <c r="VI726" s="226"/>
      <c r="VJ726" s="226"/>
      <c r="VK726" s="226"/>
      <c r="VL726" s="226"/>
      <c r="VM726" s="226"/>
      <c r="VN726" s="226"/>
      <c r="VO726" s="226"/>
      <c r="VP726" s="226"/>
      <c r="VQ726" s="226"/>
      <c r="VR726" s="226"/>
      <c r="VS726" s="226"/>
      <c r="VT726" s="226"/>
      <c r="VU726" s="226"/>
      <c r="VV726" s="226"/>
      <c r="VW726" s="226"/>
      <c r="VX726" s="226"/>
      <c r="VY726" s="226"/>
      <c r="VZ726" s="226"/>
      <c r="WA726" s="226"/>
      <c r="WB726" s="226"/>
      <c r="WC726" s="226"/>
      <c r="WD726" s="226"/>
      <c r="WE726" s="226"/>
      <c r="WF726" s="226"/>
      <c r="WG726" s="226"/>
      <c r="WH726" s="226"/>
      <c r="WI726" s="226"/>
      <c r="WJ726" s="226"/>
      <c r="WK726" s="226"/>
      <c r="WL726" s="226"/>
      <c r="WM726" s="226"/>
      <c r="WN726" s="226"/>
      <c r="WO726" s="226"/>
      <c r="WP726" s="226"/>
      <c r="WQ726" s="226"/>
      <c r="WR726" s="226"/>
      <c r="WS726" s="226"/>
      <c r="WT726" s="226"/>
      <c r="WU726" s="226"/>
      <c r="WV726" s="226"/>
      <c r="WW726" s="226"/>
      <c r="WX726" s="226"/>
      <c r="WY726" s="226"/>
      <c r="WZ726" s="226"/>
      <c r="XA726" s="226"/>
      <c r="XB726" s="226"/>
      <c r="XC726" s="226"/>
      <c r="XD726" s="226"/>
      <c r="XE726" s="226"/>
      <c r="XF726" s="226"/>
      <c r="XG726" s="226"/>
      <c r="XH726" s="226"/>
      <c r="XI726" s="226"/>
      <c r="XJ726" s="226"/>
      <c r="XK726" s="226"/>
      <c r="XL726" s="226"/>
      <c r="XM726" s="226"/>
      <c r="XN726" s="226"/>
      <c r="XO726" s="226"/>
      <c r="XP726" s="226"/>
      <c r="XQ726" s="226"/>
      <c r="XR726" s="226"/>
      <c r="XS726" s="226"/>
      <c r="XT726" s="226"/>
      <c r="XU726" s="226"/>
      <c r="XV726" s="226"/>
      <c r="XW726" s="226"/>
      <c r="XX726" s="226"/>
      <c r="XY726" s="226"/>
      <c r="XZ726" s="226"/>
      <c r="YA726" s="226"/>
      <c r="YB726" s="226"/>
      <c r="YC726" s="226"/>
      <c r="YD726" s="226"/>
      <c r="YE726" s="226"/>
      <c r="YF726" s="226"/>
      <c r="YG726" s="226"/>
      <c r="YH726" s="226"/>
      <c r="YI726" s="226"/>
      <c r="YJ726" s="226"/>
      <c r="YK726" s="226"/>
      <c r="YL726" s="226"/>
      <c r="YM726" s="226"/>
      <c r="YN726" s="226"/>
      <c r="YO726" s="226"/>
      <c r="YP726" s="226"/>
      <c r="YQ726" s="226"/>
      <c r="YR726" s="226"/>
      <c r="YS726" s="226"/>
      <c r="YT726" s="226"/>
      <c r="YU726" s="226"/>
      <c r="YV726" s="226"/>
      <c r="YW726" s="226"/>
      <c r="YX726" s="226"/>
      <c r="YY726" s="226"/>
      <c r="YZ726" s="226"/>
      <c r="ZA726" s="226"/>
      <c r="ZB726" s="226"/>
      <c r="ZC726" s="226"/>
      <c r="ZD726" s="226"/>
      <c r="ZE726" s="226"/>
      <c r="ZF726" s="226"/>
      <c r="ZG726" s="226"/>
      <c r="ZH726" s="226"/>
      <c r="ZI726" s="226"/>
      <c r="ZJ726" s="226"/>
      <c r="ZK726" s="226"/>
      <c r="ZL726" s="226"/>
      <c r="ZM726" s="226"/>
      <c r="ZN726" s="226"/>
      <c r="ZO726" s="226"/>
      <c r="ZP726" s="226"/>
      <c r="ZQ726" s="226"/>
      <c r="ZR726" s="226"/>
      <c r="ZS726" s="226"/>
      <c r="ZT726" s="226"/>
      <c r="ZU726" s="226"/>
      <c r="ZV726" s="226"/>
      <c r="ZW726" s="226"/>
      <c r="ZX726" s="226"/>
      <c r="ZY726" s="226"/>
      <c r="ZZ726" s="226"/>
      <c r="AAA726" s="226"/>
      <c r="AAB726" s="226"/>
      <c r="AAC726" s="226"/>
      <c r="AAD726" s="226"/>
      <c r="AAE726" s="226"/>
      <c r="AAF726" s="226"/>
      <c r="AAG726" s="226"/>
      <c r="AAH726" s="226"/>
      <c r="AAI726" s="226"/>
      <c r="AAJ726" s="226"/>
      <c r="AAK726" s="226"/>
      <c r="AAL726" s="226"/>
      <c r="AAM726" s="226"/>
      <c r="AAN726" s="226"/>
      <c r="AAO726" s="226"/>
      <c r="AAP726" s="226"/>
      <c r="AAQ726" s="226"/>
      <c r="AAR726" s="226"/>
      <c r="AAS726" s="226"/>
      <c r="AAT726" s="226"/>
      <c r="AAU726" s="226"/>
      <c r="AAV726" s="226"/>
      <c r="AAW726" s="226"/>
      <c r="AAX726" s="226"/>
      <c r="AAY726" s="226"/>
      <c r="AAZ726" s="226"/>
      <c r="ABA726" s="226"/>
      <c r="ABB726" s="226"/>
      <c r="ABC726" s="226"/>
      <c r="ABD726" s="226"/>
      <c r="ABE726" s="226"/>
      <c r="ABF726" s="226"/>
      <c r="ABG726" s="226"/>
      <c r="ABH726" s="226"/>
      <c r="ABI726" s="226"/>
      <c r="ABJ726" s="226"/>
      <c r="ABK726" s="226"/>
      <c r="ABL726" s="226"/>
      <c r="ABM726" s="226"/>
      <c r="ABN726" s="226"/>
      <c r="ABO726" s="226"/>
      <c r="ABP726" s="226"/>
      <c r="ABQ726" s="226"/>
      <c r="ABR726" s="226"/>
      <c r="ABS726" s="226"/>
      <c r="ABT726" s="226"/>
      <c r="ABU726" s="226"/>
      <c r="ABV726" s="226"/>
      <c r="ABW726" s="226"/>
      <c r="ABX726" s="226"/>
      <c r="ABY726" s="226"/>
      <c r="ABZ726" s="226"/>
      <c r="ACA726" s="226"/>
      <c r="ACB726" s="226"/>
      <c r="ACC726" s="226"/>
      <c r="ACD726" s="226"/>
      <c r="ACE726" s="226"/>
      <c r="ACF726" s="226"/>
      <c r="ACG726" s="226"/>
      <c r="ACH726" s="226"/>
      <c r="ACI726" s="226"/>
      <c r="ACJ726" s="226"/>
      <c r="ACK726" s="226"/>
      <c r="ACL726" s="226"/>
      <c r="ACM726" s="226"/>
      <c r="ACN726" s="226"/>
      <c r="ACO726" s="226"/>
      <c r="ACP726" s="226"/>
      <c r="ACQ726" s="226"/>
      <c r="ACR726" s="226"/>
      <c r="ACS726" s="226"/>
      <c r="ACT726" s="226"/>
      <c r="ACU726" s="226"/>
      <c r="ACV726" s="226"/>
      <c r="ACW726" s="226"/>
      <c r="ACX726" s="226"/>
      <c r="ACY726" s="226"/>
      <c r="ACZ726" s="226"/>
      <c r="ADA726" s="226"/>
      <c r="ADB726" s="226"/>
      <c r="ADC726" s="226"/>
      <c r="ADD726" s="226"/>
      <c r="ADE726" s="226"/>
      <c r="ADF726" s="226"/>
      <c r="ADG726" s="226"/>
      <c r="ADH726" s="226"/>
      <c r="ADI726" s="226"/>
      <c r="ADJ726" s="226"/>
      <c r="ADK726" s="226"/>
      <c r="ADL726" s="226"/>
      <c r="ADM726" s="226"/>
      <c r="ADN726" s="226"/>
      <c r="ADO726" s="226"/>
      <c r="ADP726" s="226"/>
      <c r="ADQ726" s="226"/>
      <c r="ADR726" s="226"/>
      <c r="ADS726" s="226"/>
      <c r="ADT726" s="226"/>
      <c r="ADU726" s="226"/>
      <c r="ADV726" s="226"/>
      <c r="ADW726" s="226"/>
      <c r="ADX726" s="226"/>
      <c r="ADY726" s="226"/>
      <c r="ADZ726" s="226"/>
      <c r="AEA726" s="226"/>
      <c r="AEB726" s="226"/>
      <c r="AEC726" s="226"/>
      <c r="AED726" s="226"/>
      <c r="AEE726" s="226"/>
      <c r="AEF726" s="226"/>
      <c r="AEG726" s="226"/>
      <c r="AEH726" s="226"/>
      <c r="AEI726" s="226"/>
      <c r="AEJ726" s="226"/>
      <c r="AEK726" s="226"/>
      <c r="AEL726" s="226"/>
      <c r="AEM726" s="226"/>
      <c r="AEN726" s="226"/>
      <c r="AEO726" s="226"/>
      <c r="AEP726" s="226"/>
      <c r="AEQ726" s="226"/>
      <c r="AER726" s="226"/>
      <c r="AES726" s="226"/>
      <c r="AET726" s="226"/>
      <c r="AEU726" s="226"/>
      <c r="AEV726" s="226"/>
      <c r="AEW726" s="226"/>
      <c r="AEX726" s="226"/>
      <c r="AEY726" s="226"/>
      <c r="AEZ726" s="226"/>
      <c r="AFA726" s="226"/>
      <c r="AFB726" s="226"/>
      <c r="AFC726" s="226"/>
      <c r="AFD726" s="226"/>
      <c r="AFE726" s="226"/>
      <c r="AFF726" s="226"/>
      <c r="AFG726" s="226"/>
      <c r="AFH726" s="226"/>
      <c r="AFI726" s="226"/>
      <c r="AFJ726" s="226"/>
      <c r="AFK726" s="226"/>
      <c r="AFL726" s="226"/>
      <c r="AFM726" s="226"/>
      <c r="AFN726" s="226"/>
      <c r="AFO726" s="226"/>
      <c r="AFP726" s="226"/>
      <c r="AFQ726" s="226"/>
      <c r="AFR726" s="226"/>
      <c r="AFS726" s="226"/>
      <c r="AFT726" s="226"/>
      <c r="AFU726" s="226"/>
      <c r="AFV726" s="226"/>
      <c r="AFW726" s="226"/>
      <c r="AFX726" s="226"/>
      <c r="AFY726" s="226"/>
      <c r="AFZ726" s="226"/>
      <c r="AGA726" s="226"/>
      <c r="AGB726" s="226"/>
      <c r="AGC726" s="226"/>
      <c r="AGD726" s="226"/>
      <c r="AGE726" s="226"/>
      <c r="AGF726" s="226"/>
      <c r="AGG726" s="226"/>
      <c r="AGH726" s="226"/>
      <c r="AGI726" s="226"/>
      <c r="AGJ726" s="226"/>
      <c r="AGK726" s="226"/>
      <c r="AGL726" s="226"/>
      <c r="AGM726" s="226"/>
      <c r="AGN726" s="226"/>
      <c r="AGO726" s="226"/>
      <c r="AGP726" s="226"/>
      <c r="AGQ726" s="226"/>
      <c r="AGR726" s="226"/>
      <c r="AGS726" s="226"/>
      <c r="AGT726" s="226"/>
      <c r="AGU726" s="226"/>
      <c r="AGV726" s="226"/>
      <c r="AGW726" s="226"/>
      <c r="AGX726" s="226"/>
      <c r="AGY726" s="226"/>
      <c r="AGZ726" s="226"/>
      <c r="AHA726" s="226"/>
      <c r="AHB726" s="226"/>
      <c r="AHC726" s="226"/>
      <c r="AHD726" s="226"/>
      <c r="AHE726" s="226"/>
      <c r="AHF726" s="226"/>
      <c r="AHG726" s="226"/>
      <c r="AHH726" s="226"/>
      <c r="AHI726" s="226"/>
      <c r="AHJ726" s="226"/>
      <c r="AHK726" s="226"/>
      <c r="AHL726" s="226"/>
      <c r="AHM726" s="226"/>
      <c r="AHN726" s="226"/>
      <c r="AHO726" s="226"/>
      <c r="AHP726" s="226"/>
      <c r="AHQ726" s="226"/>
      <c r="AHR726" s="226"/>
      <c r="AHS726" s="226"/>
      <c r="AHT726" s="226"/>
      <c r="AHU726" s="226"/>
      <c r="AHV726" s="226"/>
      <c r="AHW726" s="226"/>
      <c r="AHX726" s="226"/>
      <c r="AHY726" s="226"/>
      <c r="AHZ726" s="226"/>
      <c r="AIA726" s="226"/>
      <c r="AIB726" s="226"/>
      <c r="AIC726" s="226"/>
      <c r="AID726" s="226"/>
      <c r="AIE726" s="226"/>
      <c r="AIF726" s="226"/>
      <c r="AIG726" s="226"/>
      <c r="AIH726" s="226"/>
      <c r="AII726" s="226"/>
      <c r="AIJ726" s="226"/>
      <c r="AIK726" s="226"/>
      <c r="AIL726" s="226"/>
      <c r="AIM726" s="226"/>
      <c r="AIN726" s="226"/>
      <c r="AIO726" s="226"/>
      <c r="AIP726" s="226"/>
      <c r="AIQ726" s="226"/>
      <c r="AIR726" s="226"/>
      <c r="AIS726" s="226"/>
      <c r="AIT726" s="226"/>
      <c r="AIU726" s="226"/>
      <c r="AIV726" s="226"/>
      <c r="AIW726" s="226"/>
      <c r="AIX726" s="226"/>
      <c r="AIY726" s="226"/>
      <c r="AIZ726" s="226"/>
      <c r="AJA726" s="226"/>
      <c r="AJB726" s="226"/>
      <c r="AJC726" s="226"/>
      <c r="AJD726" s="226"/>
      <c r="AJE726" s="226"/>
      <c r="AJF726" s="226"/>
      <c r="AJG726" s="226"/>
      <c r="AJH726" s="226"/>
      <c r="AJI726" s="226"/>
      <c r="AJJ726" s="226"/>
      <c r="AJK726" s="226"/>
      <c r="AJL726" s="226"/>
      <c r="AJM726" s="226"/>
      <c r="AJN726" s="226"/>
      <c r="AJO726" s="226"/>
      <c r="AJP726" s="226"/>
      <c r="AJQ726" s="226"/>
      <c r="AJR726" s="226"/>
      <c r="AJS726" s="226"/>
      <c r="AJT726" s="226"/>
      <c r="AJU726" s="226"/>
      <c r="AJV726" s="226"/>
      <c r="AJW726" s="226"/>
      <c r="AJX726" s="226"/>
      <c r="AJY726" s="226"/>
      <c r="AJZ726" s="226"/>
      <c r="AKA726" s="226"/>
      <c r="AKB726" s="226"/>
      <c r="AKC726" s="226"/>
      <c r="AKD726" s="226"/>
      <c r="AKE726" s="226"/>
      <c r="AKF726" s="226"/>
      <c r="AKG726" s="226"/>
      <c r="AKH726" s="226"/>
      <c r="AKI726" s="226"/>
      <c r="AKJ726" s="226"/>
      <c r="AKK726" s="226"/>
      <c r="AKL726" s="226"/>
      <c r="AKM726" s="226"/>
      <c r="AKN726" s="226"/>
      <c r="AKO726" s="226"/>
      <c r="AKP726" s="226"/>
      <c r="AKQ726" s="226"/>
      <c r="AKR726" s="226"/>
      <c r="AKS726" s="226"/>
      <c r="AKT726" s="226"/>
      <c r="AKU726" s="226"/>
      <c r="AKV726" s="226"/>
      <c r="AKW726" s="226"/>
      <c r="AKX726" s="226"/>
      <c r="AKY726" s="226"/>
      <c r="AKZ726" s="226"/>
      <c r="ALA726" s="226"/>
      <c r="ALB726" s="226"/>
      <c r="ALC726" s="226"/>
      <c r="ALD726" s="226"/>
      <c r="ALE726" s="226"/>
      <c r="ALF726" s="226"/>
      <c r="ALG726" s="226"/>
      <c r="ALH726" s="226"/>
      <c r="ALI726" s="226"/>
      <c r="ALJ726" s="226"/>
      <c r="ALK726" s="226"/>
      <c r="ALL726" s="226"/>
      <c r="ALM726" s="226"/>
      <c r="ALN726" s="226"/>
      <c r="ALO726" s="226"/>
      <c r="ALP726" s="226"/>
      <c r="ALQ726" s="226"/>
      <c r="ALR726" s="226"/>
      <c r="ALS726" s="226"/>
      <c r="ALT726" s="226"/>
      <c r="ALU726" s="226"/>
      <c r="ALV726" s="226"/>
      <c r="ALW726" s="226"/>
      <c r="ALX726" s="226"/>
      <c r="ALY726" s="226"/>
      <c r="ALZ726" s="226"/>
      <c r="AMA726" s="226"/>
      <c r="AMB726" s="226"/>
      <c r="AMC726" s="226"/>
      <c r="AMD726" s="226"/>
      <c r="AME726" s="226"/>
      <c r="AMF726" s="226"/>
      <c r="AMG726" s="226"/>
      <c r="AMH726" s="226"/>
      <c r="AMI726" s="226"/>
      <c r="AMJ726" s="226"/>
      <c r="AMK726" s="226"/>
      <c r="AML726" s="226"/>
      <c r="AMM726" s="226"/>
      <c r="AMN726" s="226"/>
      <c r="AMO726" s="226"/>
      <c r="AMP726" s="226"/>
      <c r="AMQ726" s="226"/>
      <c r="AMR726" s="226"/>
      <c r="AMS726" s="226"/>
      <c r="AMT726" s="226"/>
      <c r="AMU726" s="226"/>
      <c r="AMV726" s="226"/>
      <c r="AMW726" s="226"/>
      <c r="AMX726" s="226"/>
    </row>
    <row r="727" spans="1:1038" s="398" customFormat="1" ht="18" customHeight="1">
      <c r="A727" s="548">
        <v>43333</v>
      </c>
      <c r="B727" s="543" t="s">
        <v>1647</v>
      </c>
      <c r="C727" s="226"/>
      <c r="D727" s="225" t="s">
        <v>1279</v>
      </c>
      <c r="E727" s="226">
        <v>91</v>
      </c>
      <c r="F727" s="226">
        <v>1</v>
      </c>
      <c r="G727" s="391" t="str">
        <f t="shared" si="336"/>
        <v>91-1</v>
      </c>
      <c r="H727" s="226">
        <f>I724</f>
        <v>17</v>
      </c>
      <c r="I727" s="226">
        <v>29</v>
      </c>
      <c r="J727" s="544">
        <f t="shared" si="354"/>
        <v>0</v>
      </c>
      <c r="K727" s="545" t="b">
        <f>IF(J728=1,IF(((VLOOKUP($G727,[3]Depth_Lookup!$A$3:$J$550,9,FALSE))-(I727/100))=0,"Good",IF(((VLOOKUP($G727,[3]Depth_Lookup!$A$3:$J$550,9,FALSE))-(I727/100))&gt;0,"Too Short","Too Long")))</f>
        <v>0</v>
      </c>
      <c r="L727" s="171">
        <f>(VLOOKUP($G727,Depth_Lookup!$A$3:$J$410,10,FALSE))+(H727/100)</f>
        <v>233.86999999999998</v>
      </c>
      <c r="M727" s="171">
        <f>(VLOOKUP($G727,Depth_Lookup!$A$3:$J$410,10,FALSE))+(I727/100)</f>
        <v>233.98999999999998</v>
      </c>
      <c r="N727" s="232" t="s">
        <v>2231</v>
      </c>
      <c r="O727" s="226"/>
      <c r="P727" s="226"/>
      <c r="Q727" s="226" t="s">
        <v>137</v>
      </c>
      <c r="R727" s="391" t="str">
        <f t="shared" si="351"/>
        <v>Clinopyroxenite</v>
      </c>
      <c r="S727" s="226" t="s">
        <v>98</v>
      </c>
      <c r="T727" s="226"/>
      <c r="U727" s="226" t="s">
        <v>95</v>
      </c>
      <c r="V727" s="226" t="s">
        <v>509</v>
      </c>
      <c r="W727" s="226" t="s">
        <v>99</v>
      </c>
      <c r="X727" s="392">
        <f>VLOOKUP(W727,[3]definitions_list_lookup!$A$13:$B$19,2,0)</f>
        <v>2</v>
      </c>
      <c r="Y727" s="226" t="s">
        <v>90</v>
      </c>
      <c r="Z727" s="226" t="s">
        <v>91</v>
      </c>
      <c r="AA727" s="226"/>
      <c r="AB727" s="226"/>
      <c r="AC727" s="226"/>
      <c r="AD727" s="226"/>
      <c r="AE727" s="393"/>
      <c r="AF727" s="391" t="e">
        <f>VLOOKUP(AE727,[3]definitions_list_mag!$V$12:$W$15,2,0)</f>
        <v>#N/A</v>
      </c>
      <c r="AG727" s="394"/>
      <c r="AH727" s="226"/>
      <c r="AI727" s="257">
        <v>3</v>
      </c>
      <c r="AJ727" s="226">
        <v>0.2</v>
      </c>
      <c r="AK727" s="226">
        <v>0.1</v>
      </c>
      <c r="AL727" s="226"/>
      <c r="AM727" s="226"/>
      <c r="AN727" s="226"/>
      <c r="AO727" s="257"/>
      <c r="AP727" s="226"/>
      <c r="AQ727" s="226"/>
      <c r="AR727" s="226"/>
      <c r="AS727" s="226"/>
      <c r="AT727" s="226"/>
      <c r="AU727" s="257">
        <v>97</v>
      </c>
      <c r="AV727" s="226">
        <v>0.2</v>
      </c>
      <c r="AW727" s="226">
        <v>0.1</v>
      </c>
      <c r="AX727" s="226"/>
      <c r="AY727" s="226"/>
      <c r="AZ727" s="226"/>
      <c r="BA727" s="257"/>
      <c r="BB727" s="226"/>
      <c r="BC727" s="226"/>
      <c r="BD727" s="226"/>
      <c r="BE727" s="226"/>
      <c r="BF727" s="226"/>
      <c r="BG727" s="257"/>
      <c r="BH727" s="226"/>
      <c r="BI727" s="226"/>
      <c r="BJ727" s="226"/>
      <c r="BK727" s="226"/>
      <c r="BL727" s="226"/>
      <c r="BM727" s="257"/>
      <c r="BN727" s="226"/>
      <c r="BO727" s="226"/>
      <c r="BP727" s="226"/>
      <c r="BQ727" s="226"/>
      <c r="BR727" s="226"/>
      <c r="BS727" s="226"/>
      <c r="BT727" s="226"/>
      <c r="BU727" s="226"/>
      <c r="BV727" s="226"/>
      <c r="BW727" s="226"/>
      <c r="BX727" s="226"/>
      <c r="BY727" s="257"/>
      <c r="BZ727" s="226"/>
      <c r="CA727" s="226"/>
      <c r="CB727" s="226"/>
      <c r="CC727" s="226"/>
      <c r="CD727" s="226"/>
      <c r="CE727" s="226" t="s">
        <v>2239</v>
      </c>
      <c r="CF727" s="399">
        <f t="shared" si="352"/>
        <v>100</v>
      </c>
      <c r="CG727" s="259"/>
      <c r="CH727" s="150" t="s">
        <v>1368</v>
      </c>
      <c r="CI727" s="150">
        <v>90</v>
      </c>
      <c r="CJ727" s="150" t="s">
        <v>815</v>
      </c>
      <c r="CK727" s="158"/>
      <c r="CL727" s="395"/>
      <c r="CM727" s="395"/>
      <c r="CN727" s="395"/>
      <c r="CO727" s="395"/>
      <c r="CP727" s="395"/>
      <c r="CQ727" s="395"/>
      <c r="CR727" s="395"/>
      <c r="CS727" s="395"/>
      <c r="CT727" s="395"/>
      <c r="CU727" s="395"/>
      <c r="CV727" s="395"/>
      <c r="CW727" s="395"/>
      <c r="CX727" s="395"/>
      <c r="CY727" s="395"/>
      <c r="CZ727" s="395"/>
      <c r="DA727" s="395"/>
      <c r="DB727" s="395">
        <v>90</v>
      </c>
      <c r="DC727" s="256"/>
      <c r="DD727" s="395"/>
      <c r="DE727" s="395"/>
      <c r="DF727" s="395"/>
      <c r="DG727" s="395"/>
      <c r="DH727" s="395"/>
      <c r="DI727" s="395"/>
      <c r="DJ727" s="395">
        <v>10</v>
      </c>
      <c r="DK727" s="396">
        <f t="shared" si="353"/>
        <v>100</v>
      </c>
      <c r="DL727" s="259"/>
      <c r="DM727" s="395" t="s">
        <v>696</v>
      </c>
      <c r="DN727" s="395">
        <v>10</v>
      </c>
      <c r="DO727" s="397" t="s">
        <v>2240</v>
      </c>
      <c r="DQ727" s="259"/>
      <c r="DR727" s="397" t="s">
        <v>1518</v>
      </c>
      <c r="DS727" s="259"/>
      <c r="DT727" s="263" t="s">
        <v>1398</v>
      </c>
      <c r="DU727" s="256">
        <v>7</v>
      </c>
      <c r="DV727" s="256" t="s">
        <v>850</v>
      </c>
      <c r="DW727" s="400" t="e">
        <f>VLOOKUP(P727,[3]definitions_list_lookup!$K$30:$L$54,2,0)</f>
        <v>#N/A</v>
      </c>
      <c r="DX727" s="155" t="s">
        <v>1433</v>
      </c>
      <c r="DY727" s="155" t="s">
        <v>2241</v>
      </c>
      <c r="DZ727" s="546"/>
      <c r="EA727" s="104"/>
      <c r="EB727" s="256"/>
      <c r="EC727" s="104"/>
      <c r="ED727" s="229" t="s">
        <v>2517</v>
      </c>
      <c r="EE727" s="401"/>
      <c r="EF727" s="402"/>
      <c r="EG727" s="401"/>
      <c r="EH727" s="403"/>
      <c r="EI727" s="404"/>
      <c r="EJ727" s="405"/>
      <c r="EK727" s="406"/>
      <c r="EL727" s="401"/>
      <c r="EM727" s="403"/>
      <c r="EN727" s="403" t="s">
        <v>1447</v>
      </c>
      <c r="EO727" s="407">
        <v>0.8</v>
      </c>
      <c r="EP727" s="407" t="s">
        <v>2387</v>
      </c>
      <c r="EQ727" s="407"/>
      <c r="ER727" s="407"/>
      <c r="ES727" s="407"/>
      <c r="ET727" s="407"/>
      <c r="EU727" s="407"/>
      <c r="EV727" s="408">
        <v>32</v>
      </c>
      <c r="EW727" s="408">
        <v>90</v>
      </c>
      <c r="EX727" s="408">
        <v>3</v>
      </c>
      <c r="EY727" s="408">
        <v>180</v>
      </c>
      <c r="EZ727" s="192">
        <f t="shared" si="415"/>
        <v>-85.205824201084013</v>
      </c>
      <c r="FA727" s="192">
        <f t="shared" si="416"/>
        <v>274.794175798916</v>
      </c>
      <c r="FB727" s="192">
        <f t="shared" si="417"/>
        <v>57.909687919347249</v>
      </c>
      <c r="FC727" s="192">
        <f t="shared" si="418"/>
        <v>4.7941757989159868</v>
      </c>
      <c r="FD727" s="192">
        <f t="shared" si="419"/>
        <v>32.090312080652751</v>
      </c>
      <c r="FE727" s="193">
        <f t="shared" si="420"/>
        <v>94.794175798916001</v>
      </c>
      <c r="FF727" s="194">
        <f t="shared" si="421"/>
        <v>32.090312080652751</v>
      </c>
      <c r="FG727" s="401"/>
      <c r="FH727" s="403"/>
      <c r="FI727" s="778">
        <f t="shared" si="422"/>
        <v>0.8</v>
      </c>
      <c r="FJ727" s="779">
        <f t="shared" si="423"/>
        <v>32.090312080652751</v>
      </c>
      <c r="FK727" s="779">
        <f t="shared" si="424"/>
        <v>57.909687919347249</v>
      </c>
      <c r="FL727" s="780">
        <f t="shared" si="425"/>
        <v>1.010714722994994</v>
      </c>
      <c r="FM727" s="169">
        <f t="shared" si="426"/>
        <v>0.8472117613802459</v>
      </c>
      <c r="FN727" s="783">
        <f t="shared" si="427"/>
        <v>0.67776940910419681</v>
      </c>
      <c r="FO727" s="226"/>
      <c r="FP727" s="226"/>
      <c r="FQ727" s="226"/>
      <c r="FR727" s="226"/>
      <c r="FS727" s="226"/>
      <c r="FT727" s="226"/>
      <c r="FU727" s="226"/>
      <c r="FV727" s="226"/>
      <c r="FW727" s="226"/>
      <c r="FX727" s="226"/>
      <c r="FY727" s="226"/>
      <c r="FZ727" s="226"/>
      <c r="GA727" s="226"/>
      <c r="GB727" s="226"/>
      <c r="GC727" s="226"/>
      <c r="GD727" s="226"/>
      <c r="GE727" s="226"/>
      <c r="GF727" s="226"/>
      <c r="GG727" s="226"/>
      <c r="GH727" s="226"/>
      <c r="GI727" s="226"/>
      <c r="GJ727" s="226"/>
      <c r="GK727" s="226"/>
      <c r="GL727" s="226"/>
      <c r="GM727" s="226"/>
      <c r="GN727" s="226"/>
      <c r="GO727" s="226"/>
      <c r="GP727" s="226"/>
      <c r="GQ727" s="226"/>
      <c r="GR727" s="226"/>
      <c r="GS727" s="226"/>
      <c r="GT727" s="226"/>
      <c r="GU727" s="226"/>
      <c r="GV727" s="226"/>
      <c r="GW727" s="226"/>
      <c r="GX727" s="226"/>
      <c r="GY727" s="226"/>
      <c r="GZ727" s="226"/>
      <c r="HA727" s="226"/>
      <c r="HB727" s="226"/>
      <c r="HC727" s="226"/>
      <c r="HD727" s="226"/>
      <c r="HE727" s="226"/>
      <c r="HF727" s="226"/>
      <c r="HG727" s="226"/>
      <c r="HH727" s="226"/>
      <c r="HI727" s="226"/>
      <c r="HJ727" s="226"/>
      <c r="HK727" s="226"/>
      <c r="HL727" s="226"/>
      <c r="HM727" s="226"/>
      <c r="HN727" s="226"/>
      <c r="HO727" s="226"/>
      <c r="HP727" s="226"/>
      <c r="HQ727" s="226"/>
      <c r="HR727" s="226"/>
      <c r="HS727" s="226"/>
      <c r="HT727" s="226"/>
      <c r="HU727" s="226"/>
      <c r="HV727" s="226"/>
      <c r="HW727" s="226"/>
      <c r="HX727" s="226"/>
      <c r="HY727" s="226"/>
      <c r="HZ727" s="226"/>
      <c r="IA727" s="226"/>
      <c r="IB727" s="226"/>
      <c r="IC727" s="226"/>
      <c r="ID727" s="226"/>
      <c r="IE727" s="226"/>
      <c r="IF727" s="226"/>
      <c r="IG727" s="226"/>
      <c r="IH727" s="226"/>
      <c r="II727" s="226"/>
      <c r="IJ727" s="226"/>
      <c r="IK727" s="226"/>
      <c r="IL727" s="226"/>
      <c r="IM727" s="226"/>
      <c r="IN727" s="226"/>
      <c r="IO727" s="226"/>
      <c r="IP727" s="226"/>
      <c r="IQ727" s="226"/>
      <c r="IR727" s="226"/>
      <c r="IS727" s="226"/>
      <c r="IT727" s="226"/>
      <c r="IU727" s="226"/>
      <c r="IV727" s="226"/>
      <c r="IW727" s="226"/>
      <c r="IX727" s="226"/>
      <c r="IY727" s="226"/>
      <c r="IZ727" s="226"/>
      <c r="JA727" s="226"/>
      <c r="JB727" s="226"/>
      <c r="JC727" s="226"/>
      <c r="JD727" s="226"/>
      <c r="JE727" s="226"/>
      <c r="JF727" s="226"/>
      <c r="JG727" s="226"/>
      <c r="JH727" s="226"/>
      <c r="JI727" s="226"/>
      <c r="JJ727" s="226"/>
      <c r="JK727" s="226"/>
      <c r="JL727" s="226"/>
      <c r="JM727" s="226"/>
      <c r="JN727" s="226"/>
      <c r="JO727" s="226"/>
      <c r="JP727" s="226"/>
      <c r="JQ727" s="226"/>
      <c r="JR727" s="226"/>
      <c r="JS727" s="226"/>
      <c r="JT727" s="226"/>
      <c r="JU727" s="226"/>
      <c r="JV727" s="226"/>
      <c r="JW727" s="226"/>
      <c r="JX727" s="226"/>
      <c r="JY727" s="226"/>
      <c r="JZ727" s="226"/>
      <c r="KA727" s="226"/>
      <c r="KB727" s="226"/>
      <c r="KC727" s="226"/>
      <c r="KD727" s="226"/>
      <c r="KE727" s="226"/>
      <c r="KF727" s="226"/>
      <c r="KG727" s="226"/>
      <c r="KH727" s="226"/>
      <c r="KI727" s="226"/>
      <c r="KJ727" s="226"/>
      <c r="KK727" s="226"/>
      <c r="KL727" s="226"/>
      <c r="KM727" s="226"/>
      <c r="KN727" s="226"/>
      <c r="KO727" s="226"/>
      <c r="KP727" s="226"/>
      <c r="KQ727" s="226"/>
      <c r="KR727" s="226"/>
      <c r="KS727" s="226"/>
      <c r="KT727" s="226"/>
      <c r="KU727" s="226"/>
      <c r="KV727" s="226"/>
      <c r="KW727" s="226"/>
      <c r="KX727" s="226"/>
      <c r="KY727" s="226"/>
      <c r="KZ727" s="226"/>
      <c r="LA727" s="226"/>
      <c r="LB727" s="226"/>
      <c r="LC727" s="226"/>
      <c r="LD727" s="226"/>
      <c r="LE727" s="226"/>
      <c r="LF727" s="226"/>
      <c r="LG727" s="226"/>
      <c r="LH727" s="226"/>
      <c r="LI727" s="226"/>
      <c r="LJ727" s="226"/>
      <c r="LK727" s="226"/>
      <c r="LL727" s="226"/>
      <c r="LM727" s="226"/>
      <c r="LN727" s="226"/>
      <c r="LO727" s="226"/>
      <c r="LP727" s="226"/>
      <c r="LQ727" s="226"/>
      <c r="LR727" s="226"/>
      <c r="LS727" s="226"/>
      <c r="LT727" s="226"/>
      <c r="LU727" s="226"/>
      <c r="LV727" s="226"/>
      <c r="LW727" s="226"/>
      <c r="LX727" s="226"/>
      <c r="LY727" s="226"/>
      <c r="LZ727" s="226"/>
      <c r="MA727" s="226"/>
      <c r="MB727" s="226"/>
      <c r="MC727" s="226"/>
      <c r="MD727" s="226"/>
      <c r="ME727" s="226"/>
      <c r="MF727" s="226"/>
      <c r="MG727" s="226"/>
      <c r="MH727" s="226"/>
      <c r="MI727" s="226"/>
      <c r="MJ727" s="226"/>
      <c r="MK727" s="226"/>
      <c r="ML727" s="226"/>
      <c r="MM727" s="226"/>
      <c r="MN727" s="226"/>
      <c r="MO727" s="226"/>
      <c r="MP727" s="226"/>
      <c r="MQ727" s="226"/>
      <c r="MR727" s="226"/>
      <c r="MS727" s="226"/>
      <c r="MT727" s="226"/>
      <c r="MU727" s="226"/>
      <c r="MV727" s="226"/>
      <c r="MW727" s="226"/>
      <c r="MX727" s="226"/>
      <c r="MY727" s="226"/>
      <c r="MZ727" s="226"/>
      <c r="NA727" s="226"/>
      <c r="NB727" s="226"/>
      <c r="NC727" s="226"/>
      <c r="ND727" s="226"/>
      <c r="NE727" s="226"/>
      <c r="NF727" s="226"/>
      <c r="NG727" s="226"/>
      <c r="NH727" s="226"/>
      <c r="NI727" s="226"/>
      <c r="NJ727" s="226"/>
      <c r="NK727" s="226"/>
      <c r="NL727" s="226"/>
      <c r="NM727" s="226"/>
      <c r="NN727" s="226"/>
      <c r="NO727" s="226"/>
      <c r="NP727" s="226"/>
      <c r="NQ727" s="226"/>
      <c r="NR727" s="226"/>
      <c r="NS727" s="226"/>
      <c r="NT727" s="226"/>
      <c r="NU727" s="226"/>
      <c r="NV727" s="226"/>
      <c r="NW727" s="226"/>
      <c r="NX727" s="226"/>
      <c r="NY727" s="226"/>
      <c r="NZ727" s="226"/>
      <c r="OA727" s="226"/>
      <c r="OB727" s="226"/>
      <c r="OC727" s="226"/>
      <c r="OD727" s="226"/>
      <c r="OE727" s="226"/>
      <c r="OF727" s="226"/>
      <c r="OG727" s="226"/>
      <c r="OH727" s="226"/>
      <c r="OI727" s="226"/>
      <c r="OJ727" s="226"/>
      <c r="OK727" s="226"/>
      <c r="OL727" s="226"/>
      <c r="OM727" s="226"/>
      <c r="ON727" s="226"/>
      <c r="OO727" s="226"/>
      <c r="OP727" s="226"/>
      <c r="OQ727" s="226"/>
      <c r="OR727" s="226"/>
      <c r="OS727" s="226"/>
      <c r="OT727" s="226"/>
      <c r="OU727" s="226"/>
      <c r="OV727" s="226"/>
      <c r="OW727" s="226"/>
      <c r="OX727" s="226"/>
      <c r="OY727" s="226"/>
      <c r="OZ727" s="226"/>
      <c r="PA727" s="226"/>
      <c r="PB727" s="226"/>
      <c r="PC727" s="226"/>
      <c r="PD727" s="226"/>
      <c r="PE727" s="226"/>
      <c r="PF727" s="226"/>
      <c r="PG727" s="226"/>
      <c r="PH727" s="226"/>
      <c r="PI727" s="226"/>
      <c r="PJ727" s="226"/>
      <c r="PK727" s="226"/>
      <c r="PL727" s="226"/>
      <c r="PM727" s="226"/>
      <c r="PN727" s="226"/>
      <c r="PO727" s="226"/>
      <c r="PP727" s="226"/>
      <c r="PQ727" s="226"/>
      <c r="PR727" s="226"/>
      <c r="PS727" s="226"/>
      <c r="PT727" s="226"/>
      <c r="PU727" s="226"/>
      <c r="PV727" s="226"/>
      <c r="PW727" s="226"/>
      <c r="PX727" s="226"/>
      <c r="PY727" s="226"/>
      <c r="PZ727" s="226"/>
      <c r="QA727" s="226"/>
      <c r="QB727" s="226"/>
      <c r="QC727" s="226"/>
      <c r="QD727" s="226"/>
      <c r="QE727" s="226"/>
      <c r="QF727" s="226"/>
      <c r="QG727" s="226"/>
      <c r="QH727" s="226"/>
      <c r="QI727" s="226"/>
      <c r="QJ727" s="226"/>
      <c r="QK727" s="226"/>
      <c r="QL727" s="226"/>
      <c r="QM727" s="226"/>
      <c r="QN727" s="226"/>
      <c r="QO727" s="226"/>
      <c r="QP727" s="226"/>
      <c r="QQ727" s="226"/>
      <c r="QR727" s="226"/>
      <c r="QS727" s="226"/>
      <c r="QT727" s="226"/>
      <c r="QU727" s="226"/>
      <c r="QV727" s="226"/>
      <c r="QW727" s="226"/>
      <c r="QX727" s="226"/>
      <c r="QY727" s="226"/>
      <c r="QZ727" s="226"/>
      <c r="RA727" s="226"/>
      <c r="RB727" s="226"/>
      <c r="RC727" s="226"/>
      <c r="RD727" s="226"/>
      <c r="RE727" s="226"/>
      <c r="RF727" s="226"/>
      <c r="RG727" s="226"/>
      <c r="RH727" s="226"/>
      <c r="RI727" s="226"/>
      <c r="RJ727" s="226"/>
      <c r="RK727" s="226"/>
      <c r="RL727" s="226"/>
      <c r="RM727" s="226"/>
      <c r="RN727" s="226"/>
      <c r="RO727" s="226"/>
      <c r="RP727" s="226"/>
      <c r="RQ727" s="226"/>
      <c r="RR727" s="226"/>
      <c r="RS727" s="226"/>
      <c r="RT727" s="226"/>
      <c r="RU727" s="226"/>
      <c r="RV727" s="226"/>
      <c r="RW727" s="226"/>
      <c r="RX727" s="226"/>
      <c r="RY727" s="226"/>
      <c r="RZ727" s="226"/>
      <c r="SA727" s="226"/>
      <c r="SB727" s="226"/>
      <c r="SC727" s="226"/>
      <c r="SD727" s="226"/>
      <c r="SE727" s="226"/>
      <c r="SF727" s="226"/>
      <c r="SG727" s="226"/>
      <c r="SH727" s="226"/>
      <c r="SI727" s="226"/>
      <c r="SJ727" s="226"/>
      <c r="SK727" s="226"/>
      <c r="SL727" s="226"/>
      <c r="SM727" s="226"/>
      <c r="SN727" s="226"/>
      <c r="SO727" s="226"/>
      <c r="SP727" s="226"/>
      <c r="SQ727" s="226"/>
      <c r="SR727" s="226"/>
      <c r="SS727" s="226"/>
      <c r="ST727" s="226"/>
      <c r="SU727" s="226"/>
      <c r="SV727" s="226"/>
      <c r="SW727" s="226"/>
      <c r="SX727" s="226"/>
      <c r="SY727" s="226"/>
      <c r="SZ727" s="226"/>
      <c r="TA727" s="226"/>
      <c r="TB727" s="226"/>
      <c r="TC727" s="226"/>
      <c r="TD727" s="226"/>
      <c r="TE727" s="226"/>
      <c r="TF727" s="226"/>
      <c r="TG727" s="226"/>
      <c r="TH727" s="226"/>
      <c r="TI727" s="226"/>
      <c r="TJ727" s="226"/>
      <c r="TK727" s="226"/>
      <c r="TL727" s="226"/>
      <c r="TM727" s="226"/>
      <c r="TN727" s="226"/>
      <c r="TO727" s="226"/>
      <c r="TP727" s="226"/>
      <c r="TQ727" s="226"/>
      <c r="TR727" s="226"/>
      <c r="TS727" s="226"/>
      <c r="TT727" s="226"/>
      <c r="TU727" s="226"/>
      <c r="TV727" s="226"/>
      <c r="TW727" s="226"/>
      <c r="TX727" s="226"/>
      <c r="TY727" s="226"/>
      <c r="TZ727" s="226"/>
      <c r="UA727" s="226"/>
      <c r="UB727" s="226"/>
      <c r="UC727" s="226"/>
      <c r="UD727" s="226"/>
      <c r="UE727" s="226"/>
      <c r="UF727" s="226"/>
      <c r="UG727" s="226"/>
      <c r="UH727" s="226"/>
      <c r="UI727" s="226"/>
      <c r="UJ727" s="226"/>
      <c r="UK727" s="226"/>
      <c r="UL727" s="226"/>
      <c r="UM727" s="226"/>
      <c r="UN727" s="226"/>
      <c r="UO727" s="226"/>
      <c r="UP727" s="226"/>
      <c r="UQ727" s="226"/>
      <c r="UR727" s="226"/>
      <c r="US727" s="226"/>
      <c r="UT727" s="226"/>
      <c r="UU727" s="226"/>
      <c r="UV727" s="226"/>
      <c r="UW727" s="226"/>
      <c r="UX727" s="226"/>
      <c r="UY727" s="226"/>
      <c r="UZ727" s="226"/>
      <c r="VA727" s="226"/>
      <c r="VB727" s="226"/>
      <c r="VC727" s="226"/>
      <c r="VD727" s="226"/>
      <c r="VE727" s="226"/>
      <c r="VF727" s="226"/>
      <c r="VG727" s="226"/>
      <c r="VH727" s="226"/>
      <c r="VI727" s="226"/>
      <c r="VJ727" s="226"/>
      <c r="VK727" s="226"/>
      <c r="VL727" s="226"/>
      <c r="VM727" s="226"/>
      <c r="VN727" s="226"/>
      <c r="VO727" s="226"/>
      <c r="VP727" s="226"/>
      <c r="VQ727" s="226"/>
      <c r="VR727" s="226"/>
      <c r="VS727" s="226"/>
      <c r="VT727" s="226"/>
      <c r="VU727" s="226"/>
      <c r="VV727" s="226"/>
      <c r="VW727" s="226"/>
      <c r="VX727" s="226"/>
      <c r="VY727" s="226"/>
      <c r="VZ727" s="226"/>
      <c r="WA727" s="226"/>
      <c r="WB727" s="226"/>
      <c r="WC727" s="226"/>
      <c r="WD727" s="226"/>
      <c r="WE727" s="226"/>
      <c r="WF727" s="226"/>
      <c r="WG727" s="226"/>
      <c r="WH727" s="226"/>
      <c r="WI727" s="226"/>
      <c r="WJ727" s="226"/>
      <c r="WK727" s="226"/>
      <c r="WL727" s="226"/>
      <c r="WM727" s="226"/>
      <c r="WN727" s="226"/>
      <c r="WO727" s="226"/>
      <c r="WP727" s="226"/>
      <c r="WQ727" s="226"/>
      <c r="WR727" s="226"/>
      <c r="WS727" s="226"/>
      <c r="WT727" s="226"/>
      <c r="WU727" s="226"/>
      <c r="WV727" s="226"/>
      <c r="WW727" s="226"/>
      <c r="WX727" s="226"/>
      <c r="WY727" s="226"/>
      <c r="WZ727" s="226"/>
      <c r="XA727" s="226"/>
      <c r="XB727" s="226"/>
      <c r="XC727" s="226"/>
      <c r="XD727" s="226"/>
      <c r="XE727" s="226"/>
      <c r="XF727" s="226"/>
      <c r="XG727" s="226"/>
      <c r="XH727" s="226"/>
      <c r="XI727" s="226"/>
      <c r="XJ727" s="226"/>
      <c r="XK727" s="226"/>
      <c r="XL727" s="226"/>
      <c r="XM727" s="226"/>
      <c r="XN727" s="226"/>
      <c r="XO727" s="226"/>
      <c r="XP727" s="226"/>
      <c r="XQ727" s="226"/>
      <c r="XR727" s="226"/>
      <c r="XS727" s="226"/>
      <c r="XT727" s="226"/>
      <c r="XU727" s="226"/>
      <c r="XV727" s="226"/>
      <c r="XW727" s="226"/>
      <c r="XX727" s="226"/>
      <c r="XY727" s="226"/>
      <c r="XZ727" s="226"/>
      <c r="YA727" s="226"/>
      <c r="YB727" s="226"/>
      <c r="YC727" s="226"/>
      <c r="YD727" s="226"/>
      <c r="YE727" s="226"/>
      <c r="YF727" s="226"/>
      <c r="YG727" s="226"/>
      <c r="YH727" s="226"/>
      <c r="YI727" s="226"/>
      <c r="YJ727" s="226"/>
      <c r="YK727" s="226"/>
      <c r="YL727" s="226"/>
      <c r="YM727" s="226"/>
      <c r="YN727" s="226"/>
      <c r="YO727" s="226"/>
      <c r="YP727" s="226"/>
      <c r="YQ727" s="226"/>
      <c r="YR727" s="226"/>
      <c r="YS727" s="226"/>
      <c r="YT727" s="226"/>
      <c r="YU727" s="226"/>
      <c r="YV727" s="226"/>
      <c r="YW727" s="226"/>
      <c r="YX727" s="226"/>
      <c r="YY727" s="226"/>
      <c r="YZ727" s="226"/>
      <c r="ZA727" s="226"/>
      <c r="ZB727" s="226"/>
      <c r="ZC727" s="226"/>
      <c r="ZD727" s="226"/>
      <c r="ZE727" s="226"/>
      <c r="ZF727" s="226"/>
      <c r="ZG727" s="226"/>
      <c r="ZH727" s="226"/>
      <c r="ZI727" s="226"/>
      <c r="ZJ727" s="226"/>
      <c r="ZK727" s="226"/>
      <c r="ZL727" s="226"/>
      <c r="ZM727" s="226"/>
      <c r="ZN727" s="226"/>
      <c r="ZO727" s="226"/>
      <c r="ZP727" s="226"/>
      <c r="ZQ727" s="226"/>
      <c r="ZR727" s="226"/>
      <c r="ZS727" s="226"/>
      <c r="ZT727" s="226"/>
      <c r="ZU727" s="226"/>
      <c r="ZV727" s="226"/>
      <c r="ZW727" s="226"/>
      <c r="ZX727" s="226"/>
      <c r="ZY727" s="226"/>
      <c r="ZZ727" s="226"/>
      <c r="AAA727" s="226"/>
      <c r="AAB727" s="226"/>
      <c r="AAC727" s="226"/>
      <c r="AAD727" s="226"/>
      <c r="AAE727" s="226"/>
      <c r="AAF727" s="226"/>
      <c r="AAG727" s="226"/>
      <c r="AAH727" s="226"/>
      <c r="AAI727" s="226"/>
      <c r="AAJ727" s="226"/>
      <c r="AAK727" s="226"/>
      <c r="AAL727" s="226"/>
      <c r="AAM727" s="226"/>
      <c r="AAN727" s="226"/>
      <c r="AAO727" s="226"/>
      <c r="AAP727" s="226"/>
      <c r="AAQ727" s="226"/>
      <c r="AAR727" s="226"/>
      <c r="AAS727" s="226"/>
      <c r="AAT727" s="226"/>
      <c r="AAU727" s="226"/>
      <c r="AAV727" s="226"/>
      <c r="AAW727" s="226"/>
      <c r="AAX727" s="226"/>
      <c r="AAY727" s="226"/>
      <c r="AAZ727" s="226"/>
      <c r="ABA727" s="226"/>
      <c r="ABB727" s="226"/>
      <c r="ABC727" s="226"/>
      <c r="ABD727" s="226"/>
      <c r="ABE727" s="226"/>
      <c r="ABF727" s="226"/>
      <c r="ABG727" s="226"/>
      <c r="ABH727" s="226"/>
      <c r="ABI727" s="226"/>
      <c r="ABJ727" s="226"/>
      <c r="ABK727" s="226"/>
      <c r="ABL727" s="226"/>
      <c r="ABM727" s="226"/>
      <c r="ABN727" s="226"/>
      <c r="ABO727" s="226"/>
      <c r="ABP727" s="226"/>
      <c r="ABQ727" s="226"/>
      <c r="ABR727" s="226"/>
      <c r="ABS727" s="226"/>
      <c r="ABT727" s="226"/>
      <c r="ABU727" s="226"/>
      <c r="ABV727" s="226"/>
      <c r="ABW727" s="226"/>
      <c r="ABX727" s="226"/>
      <c r="ABY727" s="226"/>
      <c r="ABZ727" s="226"/>
      <c r="ACA727" s="226"/>
      <c r="ACB727" s="226"/>
      <c r="ACC727" s="226"/>
      <c r="ACD727" s="226"/>
      <c r="ACE727" s="226"/>
      <c r="ACF727" s="226"/>
      <c r="ACG727" s="226"/>
      <c r="ACH727" s="226"/>
      <c r="ACI727" s="226"/>
      <c r="ACJ727" s="226"/>
      <c r="ACK727" s="226"/>
      <c r="ACL727" s="226"/>
      <c r="ACM727" s="226"/>
      <c r="ACN727" s="226"/>
      <c r="ACO727" s="226"/>
      <c r="ACP727" s="226"/>
      <c r="ACQ727" s="226"/>
      <c r="ACR727" s="226"/>
      <c r="ACS727" s="226"/>
      <c r="ACT727" s="226"/>
      <c r="ACU727" s="226"/>
      <c r="ACV727" s="226"/>
      <c r="ACW727" s="226"/>
      <c r="ACX727" s="226"/>
      <c r="ACY727" s="226"/>
      <c r="ACZ727" s="226"/>
      <c r="ADA727" s="226"/>
      <c r="ADB727" s="226"/>
      <c r="ADC727" s="226"/>
      <c r="ADD727" s="226"/>
      <c r="ADE727" s="226"/>
      <c r="ADF727" s="226"/>
      <c r="ADG727" s="226"/>
      <c r="ADH727" s="226"/>
      <c r="ADI727" s="226"/>
      <c r="ADJ727" s="226"/>
      <c r="ADK727" s="226"/>
      <c r="ADL727" s="226"/>
      <c r="ADM727" s="226"/>
      <c r="ADN727" s="226"/>
      <c r="ADO727" s="226"/>
      <c r="ADP727" s="226"/>
      <c r="ADQ727" s="226"/>
      <c r="ADR727" s="226"/>
      <c r="ADS727" s="226"/>
      <c r="ADT727" s="226"/>
      <c r="ADU727" s="226"/>
      <c r="ADV727" s="226"/>
      <c r="ADW727" s="226"/>
      <c r="ADX727" s="226"/>
      <c r="ADY727" s="226"/>
      <c r="ADZ727" s="226"/>
      <c r="AEA727" s="226"/>
      <c r="AEB727" s="226"/>
      <c r="AEC727" s="226"/>
      <c r="AED727" s="226"/>
      <c r="AEE727" s="226"/>
      <c r="AEF727" s="226"/>
      <c r="AEG727" s="226"/>
      <c r="AEH727" s="226"/>
      <c r="AEI727" s="226"/>
      <c r="AEJ727" s="226"/>
      <c r="AEK727" s="226"/>
      <c r="AEL727" s="226"/>
      <c r="AEM727" s="226"/>
      <c r="AEN727" s="226"/>
      <c r="AEO727" s="226"/>
      <c r="AEP727" s="226"/>
      <c r="AEQ727" s="226"/>
      <c r="AER727" s="226"/>
      <c r="AES727" s="226"/>
      <c r="AET727" s="226"/>
      <c r="AEU727" s="226"/>
      <c r="AEV727" s="226"/>
      <c r="AEW727" s="226"/>
      <c r="AEX727" s="226"/>
      <c r="AEY727" s="226"/>
      <c r="AEZ727" s="226"/>
      <c r="AFA727" s="226"/>
      <c r="AFB727" s="226"/>
      <c r="AFC727" s="226"/>
      <c r="AFD727" s="226"/>
      <c r="AFE727" s="226"/>
      <c r="AFF727" s="226"/>
      <c r="AFG727" s="226"/>
      <c r="AFH727" s="226"/>
      <c r="AFI727" s="226"/>
      <c r="AFJ727" s="226"/>
      <c r="AFK727" s="226"/>
      <c r="AFL727" s="226"/>
      <c r="AFM727" s="226"/>
      <c r="AFN727" s="226"/>
      <c r="AFO727" s="226"/>
      <c r="AFP727" s="226"/>
      <c r="AFQ727" s="226"/>
      <c r="AFR727" s="226"/>
      <c r="AFS727" s="226"/>
      <c r="AFT727" s="226"/>
      <c r="AFU727" s="226"/>
      <c r="AFV727" s="226"/>
      <c r="AFW727" s="226"/>
      <c r="AFX727" s="226"/>
      <c r="AFY727" s="226"/>
      <c r="AFZ727" s="226"/>
      <c r="AGA727" s="226"/>
      <c r="AGB727" s="226"/>
      <c r="AGC727" s="226"/>
      <c r="AGD727" s="226"/>
      <c r="AGE727" s="226"/>
      <c r="AGF727" s="226"/>
      <c r="AGG727" s="226"/>
      <c r="AGH727" s="226"/>
      <c r="AGI727" s="226"/>
      <c r="AGJ727" s="226"/>
      <c r="AGK727" s="226"/>
      <c r="AGL727" s="226"/>
      <c r="AGM727" s="226"/>
      <c r="AGN727" s="226"/>
      <c r="AGO727" s="226"/>
      <c r="AGP727" s="226"/>
      <c r="AGQ727" s="226"/>
      <c r="AGR727" s="226"/>
      <c r="AGS727" s="226"/>
      <c r="AGT727" s="226"/>
      <c r="AGU727" s="226"/>
      <c r="AGV727" s="226"/>
      <c r="AGW727" s="226"/>
      <c r="AGX727" s="226"/>
      <c r="AGY727" s="226"/>
      <c r="AGZ727" s="226"/>
      <c r="AHA727" s="226"/>
      <c r="AHB727" s="226"/>
      <c r="AHC727" s="226"/>
      <c r="AHD727" s="226"/>
      <c r="AHE727" s="226"/>
      <c r="AHF727" s="226"/>
      <c r="AHG727" s="226"/>
      <c r="AHH727" s="226"/>
      <c r="AHI727" s="226"/>
      <c r="AHJ727" s="226"/>
      <c r="AHK727" s="226"/>
      <c r="AHL727" s="226"/>
      <c r="AHM727" s="226"/>
      <c r="AHN727" s="226"/>
      <c r="AHO727" s="226"/>
      <c r="AHP727" s="226"/>
      <c r="AHQ727" s="226"/>
      <c r="AHR727" s="226"/>
      <c r="AHS727" s="226"/>
      <c r="AHT727" s="226"/>
      <c r="AHU727" s="226"/>
      <c r="AHV727" s="226"/>
      <c r="AHW727" s="226"/>
      <c r="AHX727" s="226"/>
      <c r="AHY727" s="226"/>
      <c r="AHZ727" s="226"/>
      <c r="AIA727" s="226"/>
      <c r="AIB727" s="226"/>
      <c r="AIC727" s="226"/>
      <c r="AID727" s="226"/>
      <c r="AIE727" s="226"/>
      <c r="AIF727" s="226"/>
      <c r="AIG727" s="226"/>
      <c r="AIH727" s="226"/>
      <c r="AII727" s="226"/>
      <c r="AIJ727" s="226"/>
      <c r="AIK727" s="226"/>
      <c r="AIL727" s="226"/>
      <c r="AIM727" s="226"/>
      <c r="AIN727" s="226"/>
      <c r="AIO727" s="226"/>
      <c r="AIP727" s="226"/>
      <c r="AIQ727" s="226"/>
      <c r="AIR727" s="226"/>
      <c r="AIS727" s="226"/>
      <c r="AIT727" s="226"/>
      <c r="AIU727" s="226"/>
      <c r="AIV727" s="226"/>
      <c r="AIW727" s="226"/>
      <c r="AIX727" s="226"/>
      <c r="AIY727" s="226"/>
      <c r="AIZ727" s="226"/>
      <c r="AJA727" s="226"/>
      <c r="AJB727" s="226"/>
      <c r="AJC727" s="226"/>
      <c r="AJD727" s="226"/>
      <c r="AJE727" s="226"/>
      <c r="AJF727" s="226"/>
      <c r="AJG727" s="226"/>
      <c r="AJH727" s="226"/>
      <c r="AJI727" s="226"/>
      <c r="AJJ727" s="226"/>
      <c r="AJK727" s="226"/>
      <c r="AJL727" s="226"/>
      <c r="AJM727" s="226"/>
      <c r="AJN727" s="226"/>
      <c r="AJO727" s="226"/>
      <c r="AJP727" s="226"/>
      <c r="AJQ727" s="226"/>
      <c r="AJR727" s="226"/>
      <c r="AJS727" s="226"/>
      <c r="AJT727" s="226"/>
      <c r="AJU727" s="226"/>
      <c r="AJV727" s="226"/>
      <c r="AJW727" s="226"/>
      <c r="AJX727" s="226"/>
      <c r="AJY727" s="226"/>
      <c r="AJZ727" s="226"/>
      <c r="AKA727" s="226"/>
      <c r="AKB727" s="226"/>
      <c r="AKC727" s="226"/>
      <c r="AKD727" s="226"/>
      <c r="AKE727" s="226"/>
      <c r="AKF727" s="226"/>
      <c r="AKG727" s="226"/>
      <c r="AKH727" s="226"/>
      <c r="AKI727" s="226"/>
      <c r="AKJ727" s="226"/>
      <c r="AKK727" s="226"/>
      <c r="AKL727" s="226"/>
      <c r="AKM727" s="226"/>
      <c r="AKN727" s="226"/>
      <c r="AKO727" s="226"/>
      <c r="AKP727" s="226"/>
      <c r="AKQ727" s="226"/>
      <c r="AKR727" s="226"/>
      <c r="AKS727" s="226"/>
      <c r="AKT727" s="226"/>
      <c r="AKU727" s="226"/>
      <c r="AKV727" s="226"/>
      <c r="AKW727" s="226"/>
      <c r="AKX727" s="226"/>
      <c r="AKY727" s="226"/>
      <c r="AKZ727" s="226"/>
      <c r="ALA727" s="226"/>
      <c r="ALB727" s="226"/>
      <c r="ALC727" s="226"/>
      <c r="ALD727" s="226"/>
      <c r="ALE727" s="226"/>
      <c r="ALF727" s="226"/>
      <c r="ALG727" s="226"/>
      <c r="ALH727" s="226"/>
      <c r="ALI727" s="226"/>
      <c r="ALJ727" s="226"/>
      <c r="ALK727" s="226"/>
      <c r="ALL727" s="226"/>
      <c r="ALM727" s="226"/>
      <c r="ALN727" s="226"/>
      <c r="ALO727" s="226"/>
      <c r="ALP727" s="226"/>
      <c r="ALQ727" s="226"/>
      <c r="ALR727" s="226"/>
      <c r="ALS727" s="226"/>
      <c r="ALT727" s="226"/>
      <c r="ALU727" s="226"/>
      <c r="ALV727" s="226"/>
      <c r="ALW727" s="226"/>
      <c r="ALX727" s="226"/>
      <c r="ALY727" s="226"/>
      <c r="ALZ727" s="226"/>
      <c r="AMA727" s="226"/>
      <c r="AMB727" s="226"/>
      <c r="AMC727" s="226"/>
      <c r="AMD727" s="226"/>
      <c r="AME727" s="226"/>
      <c r="AMF727" s="226"/>
      <c r="AMG727" s="226"/>
      <c r="AMH727" s="226"/>
      <c r="AMI727" s="226"/>
      <c r="AMJ727" s="226"/>
      <c r="AMK727" s="226"/>
      <c r="AML727" s="226"/>
      <c r="AMM727" s="226"/>
      <c r="AMN727" s="226"/>
      <c r="AMO727" s="226"/>
      <c r="AMP727" s="226"/>
      <c r="AMQ727" s="226"/>
      <c r="AMR727" s="226"/>
      <c r="AMS727" s="226"/>
      <c r="AMT727" s="226"/>
      <c r="AMU727" s="226"/>
      <c r="AMV727" s="226"/>
      <c r="AMW727" s="226"/>
      <c r="AMX727" s="226"/>
    </row>
    <row r="728" spans="1:1038" s="398" customFormat="1" ht="18" customHeight="1">
      <c r="A728" s="548">
        <v>43333</v>
      </c>
      <c r="B728" s="543" t="s">
        <v>1647</v>
      </c>
      <c r="C728" s="226"/>
      <c r="D728" s="225" t="s">
        <v>1279</v>
      </c>
      <c r="E728" s="226">
        <v>91</v>
      </c>
      <c r="F728" s="226">
        <v>1</v>
      </c>
      <c r="G728" s="391" t="str">
        <f t="shared" si="336"/>
        <v>91-1</v>
      </c>
      <c r="H728" s="226">
        <f t="shared" ref="H728:H748" si="463">I727</f>
        <v>29</v>
      </c>
      <c r="I728" s="226">
        <v>39</v>
      </c>
      <c r="J728" s="544">
        <f t="shared" si="354"/>
        <v>0</v>
      </c>
      <c r="K728" s="545" t="b">
        <f>IF(J730=1,IF(((VLOOKUP($G728,[3]Depth_Lookup!$A$3:$J$550,9,FALSE))-(I728/100))=0,"Good",IF(((VLOOKUP($G728,[3]Depth_Lookup!$A$3:$J$550,9,FALSE))-(I728/100))&gt;0,"Too Short","Too Long")))</f>
        <v>0</v>
      </c>
      <c r="L728" s="171">
        <f>(VLOOKUP($G728,Depth_Lookup!$A$3:$J$410,10,FALSE))+(H728/100)</f>
        <v>233.98999999999998</v>
      </c>
      <c r="M728" s="171">
        <f>(VLOOKUP($G728,Depth_Lookup!$A$3:$J$410,10,FALSE))+(I728/100)</f>
        <v>234.08999999999997</v>
      </c>
      <c r="N728" s="232" t="s">
        <v>2231</v>
      </c>
      <c r="O728" s="226">
        <v>1</v>
      </c>
      <c r="P728" s="226" t="s">
        <v>853</v>
      </c>
      <c r="Q728" s="226" t="s">
        <v>125</v>
      </c>
      <c r="R728" s="391" t="str">
        <f t="shared" si="351"/>
        <v>SerpentinizedHarzburgite</v>
      </c>
      <c r="S728" s="226" t="s">
        <v>98</v>
      </c>
      <c r="T728" s="226" t="s">
        <v>115</v>
      </c>
      <c r="U728" s="226" t="s">
        <v>95</v>
      </c>
      <c r="V728" s="226" t="s">
        <v>509</v>
      </c>
      <c r="W728" s="226" t="s">
        <v>102</v>
      </c>
      <c r="X728" s="392">
        <f>VLOOKUP(W728,[3]definitions_list_lookup!$A$13:$B$19,2,0)</f>
        <v>5</v>
      </c>
      <c r="Y728" s="226" t="s">
        <v>90</v>
      </c>
      <c r="Z728" s="226" t="s">
        <v>91</v>
      </c>
      <c r="AA728" s="226" t="s">
        <v>2242</v>
      </c>
      <c r="AB728" s="226"/>
      <c r="AC728" s="226"/>
      <c r="AD728" s="226"/>
      <c r="AE728" s="393"/>
      <c r="AF728" s="391" t="e">
        <f>VLOOKUP(AE728,[3]definitions_list_mag!$V$12:$W$15,2,0)</f>
        <v>#N/A</v>
      </c>
      <c r="AG728" s="394"/>
      <c r="AH728" s="226"/>
      <c r="AI728" s="257">
        <v>78</v>
      </c>
      <c r="AJ728" s="226"/>
      <c r="AK728" s="226"/>
      <c r="AL728" s="226"/>
      <c r="AM728" s="226"/>
      <c r="AN728" s="226"/>
      <c r="AO728" s="257"/>
      <c r="AP728" s="226"/>
      <c r="AQ728" s="226"/>
      <c r="AR728" s="226"/>
      <c r="AS728" s="226"/>
      <c r="AT728" s="226"/>
      <c r="AU728" s="257"/>
      <c r="AV728" s="226"/>
      <c r="AW728" s="226"/>
      <c r="AX728" s="226"/>
      <c r="AY728" s="226"/>
      <c r="AZ728" s="226"/>
      <c r="BA728" s="257">
        <v>20</v>
      </c>
      <c r="BB728" s="226">
        <v>8</v>
      </c>
      <c r="BC728" s="226">
        <v>6</v>
      </c>
      <c r="BD728" s="226" t="s">
        <v>118</v>
      </c>
      <c r="BE728" s="226" t="s">
        <v>1331</v>
      </c>
      <c r="BF728" s="226"/>
      <c r="BG728" s="257"/>
      <c r="BH728" s="226"/>
      <c r="BI728" s="226"/>
      <c r="BJ728" s="226"/>
      <c r="BK728" s="226"/>
      <c r="BL728" s="226"/>
      <c r="BM728" s="257">
        <v>2</v>
      </c>
      <c r="BN728" s="226">
        <v>1.5</v>
      </c>
      <c r="BO728" s="226">
        <v>0.5</v>
      </c>
      <c r="BP728" s="226" t="s">
        <v>1330</v>
      </c>
      <c r="BQ728" s="226" t="s">
        <v>1331</v>
      </c>
      <c r="BR728" s="226"/>
      <c r="BS728" s="226"/>
      <c r="BT728" s="226"/>
      <c r="BU728" s="226"/>
      <c r="BV728" s="226"/>
      <c r="BW728" s="226"/>
      <c r="BX728" s="226"/>
      <c r="BY728" s="257"/>
      <c r="BZ728" s="226"/>
      <c r="CA728" s="226"/>
      <c r="CB728" s="226"/>
      <c r="CC728" s="226"/>
      <c r="CD728" s="226"/>
      <c r="CE728" s="226" t="s">
        <v>2243</v>
      </c>
      <c r="CF728" s="399">
        <f t="shared" si="352"/>
        <v>100</v>
      </c>
      <c r="CG728" s="259"/>
      <c r="CH728" s="150" t="s">
        <v>1355</v>
      </c>
      <c r="CI728" s="150">
        <v>95</v>
      </c>
      <c r="CJ728" s="150" t="s">
        <v>514</v>
      </c>
      <c r="CK728" s="158" t="s">
        <v>2244</v>
      </c>
      <c r="CL728" s="395"/>
      <c r="CM728" s="395"/>
      <c r="CN728" s="395"/>
      <c r="CO728" s="395"/>
      <c r="CP728" s="395"/>
      <c r="CQ728" s="395"/>
      <c r="CR728" s="395"/>
      <c r="CS728" s="395"/>
      <c r="CT728" s="395"/>
      <c r="CU728" s="395"/>
      <c r="CV728" s="395"/>
      <c r="CW728" s="395"/>
      <c r="CX728" s="395"/>
      <c r="CY728" s="395"/>
      <c r="CZ728" s="395"/>
      <c r="DA728" s="395"/>
      <c r="DB728" s="395">
        <v>85</v>
      </c>
      <c r="DC728" s="256">
        <v>10</v>
      </c>
      <c r="DD728" s="395"/>
      <c r="DE728" s="395"/>
      <c r="DF728" s="395"/>
      <c r="DG728" s="395"/>
      <c r="DH728" s="395"/>
      <c r="DI728" s="395"/>
      <c r="DJ728" s="395">
        <v>5</v>
      </c>
      <c r="DK728" s="396">
        <f t="shared" si="353"/>
        <v>100</v>
      </c>
      <c r="DL728" s="259"/>
      <c r="DM728" s="395"/>
      <c r="DN728" s="395"/>
      <c r="DO728" s="397"/>
      <c r="DQ728" s="259"/>
      <c r="DR728" s="397"/>
      <c r="DS728" s="259"/>
      <c r="DT728" s="263" t="s">
        <v>2236</v>
      </c>
      <c r="DU728" s="256"/>
      <c r="DV728" s="256"/>
      <c r="DW728" s="400" t="e">
        <f>VLOOKUP(P728,[3]definitions_list_lookup!$K$30:$L$54,2,0)</f>
        <v>#N/A</v>
      </c>
      <c r="DX728" s="155" t="s">
        <v>2245</v>
      </c>
      <c r="DY728" s="155" t="s">
        <v>2246</v>
      </c>
      <c r="DZ728" s="546"/>
      <c r="EA728" s="104"/>
      <c r="EB728" s="256"/>
      <c r="EC728" s="104"/>
      <c r="ED728" s="229" t="s">
        <v>2517</v>
      </c>
      <c r="EE728" s="401"/>
      <c r="EF728" s="402"/>
      <c r="EG728" s="401"/>
      <c r="EH728" s="403"/>
      <c r="EI728" s="404"/>
      <c r="EJ728" s="405"/>
      <c r="EK728" s="406"/>
      <c r="EL728" s="401"/>
      <c r="EM728" s="403"/>
      <c r="EN728" s="403" t="s">
        <v>1447</v>
      </c>
      <c r="EO728" s="407"/>
      <c r="EP728" s="407"/>
      <c r="EQ728" s="407"/>
      <c r="ER728" s="407"/>
      <c r="ES728" s="407"/>
      <c r="ET728" s="407"/>
      <c r="EU728" s="407"/>
      <c r="EV728" s="408">
        <v>32</v>
      </c>
      <c r="EW728" s="408">
        <v>90</v>
      </c>
      <c r="EX728" s="408">
        <v>3</v>
      </c>
      <c r="EY728" s="408">
        <v>180</v>
      </c>
      <c r="EZ728" s="192">
        <f t="shared" si="415"/>
        <v>-85.205824201084013</v>
      </c>
      <c r="FA728" s="192">
        <f t="shared" si="416"/>
        <v>274.794175798916</v>
      </c>
      <c r="FB728" s="192">
        <f t="shared" si="417"/>
        <v>57.909687919347249</v>
      </c>
      <c r="FC728" s="192">
        <f t="shared" si="418"/>
        <v>4.7941757989159868</v>
      </c>
      <c r="FD728" s="192">
        <f t="shared" si="419"/>
        <v>32.090312080652751</v>
      </c>
      <c r="FE728" s="193">
        <f t="shared" si="420"/>
        <v>94.794175798916001</v>
      </c>
      <c r="FF728" s="194">
        <f t="shared" si="421"/>
        <v>32.090312080652751</v>
      </c>
      <c r="FG728" s="401"/>
      <c r="FH728" s="403"/>
      <c r="FI728" s="778">
        <f t="shared" si="422"/>
        <v>0</v>
      </c>
      <c r="FJ728" s="779">
        <f t="shared" si="423"/>
        <v>32.090312080652751</v>
      </c>
      <c r="FK728" s="779">
        <f t="shared" si="424"/>
        <v>57.909687919347249</v>
      </c>
      <c r="FL728" s="780">
        <f t="shared" si="425"/>
        <v>1.010714722994994</v>
      </c>
      <c r="FM728" s="169">
        <f t="shared" si="426"/>
        <v>0.8472117613802459</v>
      </c>
      <c r="FN728" s="783">
        <f t="shared" si="427"/>
        <v>0</v>
      </c>
      <c r="FO728" s="226"/>
      <c r="FP728" s="226"/>
      <c r="FQ728" s="226"/>
      <c r="FR728" s="226"/>
      <c r="FS728" s="226"/>
      <c r="FT728" s="226"/>
      <c r="FU728" s="226"/>
      <c r="FV728" s="226"/>
      <c r="FW728" s="226"/>
      <c r="FX728" s="226"/>
      <c r="FY728" s="226"/>
      <c r="FZ728" s="226"/>
      <c r="GA728" s="226"/>
      <c r="GB728" s="226"/>
      <c r="GC728" s="226"/>
      <c r="GD728" s="226"/>
      <c r="GE728" s="226"/>
      <c r="GF728" s="226"/>
      <c r="GG728" s="226"/>
      <c r="GH728" s="226"/>
      <c r="GI728" s="226"/>
      <c r="GJ728" s="226"/>
      <c r="GK728" s="226"/>
      <c r="GL728" s="226"/>
      <c r="GM728" s="226"/>
      <c r="GN728" s="226"/>
      <c r="GO728" s="226"/>
      <c r="GP728" s="226"/>
      <c r="GQ728" s="226"/>
      <c r="GR728" s="226"/>
      <c r="GS728" s="226"/>
      <c r="GT728" s="226"/>
      <c r="GU728" s="226"/>
      <c r="GV728" s="226"/>
      <c r="GW728" s="226"/>
      <c r="GX728" s="226"/>
      <c r="GY728" s="226"/>
      <c r="GZ728" s="226"/>
      <c r="HA728" s="226"/>
      <c r="HB728" s="226"/>
      <c r="HC728" s="226"/>
      <c r="HD728" s="226"/>
      <c r="HE728" s="226"/>
      <c r="HF728" s="226"/>
      <c r="HG728" s="226"/>
      <c r="HH728" s="226"/>
      <c r="HI728" s="226"/>
      <c r="HJ728" s="226"/>
      <c r="HK728" s="226"/>
      <c r="HL728" s="226"/>
      <c r="HM728" s="226"/>
      <c r="HN728" s="226"/>
      <c r="HO728" s="226"/>
      <c r="HP728" s="226"/>
      <c r="HQ728" s="226"/>
      <c r="HR728" s="226"/>
      <c r="HS728" s="226"/>
      <c r="HT728" s="226"/>
      <c r="HU728" s="226"/>
      <c r="HV728" s="226"/>
      <c r="HW728" s="226"/>
      <c r="HX728" s="226"/>
      <c r="HY728" s="226"/>
      <c r="HZ728" s="226"/>
      <c r="IA728" s="226"/>
      <c r="IB728" s="226"/>
      <c r="IC728" s="226"/>
      <c r="ID728" s="226"/>
      <c r="IE728" s="226"/>
      <c r="IF728" s="226"/>
      <c r="IG728" s="226"/>
      <c r="IH728" s="226"/>
      <c r="II728" s="226"/>
      <c r="IJ728" s="226"/>
      <c r="IK728" s="226"/>
      <c r="IL728" s="226"/>
      <c r="IM728" s="226"/>
      <c r="IN728" s="226"/>
      <c r="IO728" s="226"/>
      <c r="IP728" s="226"/>
      <c r="IQ728" s="226"/>
      <c r="IR728" s="226"/>
      <c r="IS728" s="226"/>
      <c r="IT728" s="226"/>
      <c r="IU728" s="226"/>
      <c r="IV728" s="226"/>
      <c r="IW728" s="226"/>
      <c r="IX728" s="226"/>
      <c r="IY728" s="226"/>
      <c r="IZ728" s="226"/>
      <c r="JA728" s="226"/>
      <c r="JB728" s="226"/>
      <c r="JC728" s="226"/>
      <c r="JD728" s="226"/>
      <c r="JE728" s="226"/>
      <c r="JF728" s="226"/>
      <c r="JG728" s="226"/>
      <c r="JH728" s="226"/>
      <c r="JI728" s="226"/>
      <c r="JJ728" s="226"/>
      <c r="JK728" s="226"/>
      <c r="JL728" s="226"/>
      <c r="JM728" s="226"/>
      <c r="JN728" s="226"/>
      <c r="JO728" s="226"/>
      <c r="JP728" s="226"/>
      <c r="JQ728" s="226"/>
      <c r="JR728" s="226"/>
      <c r="JS728" s="226"/>
      <c r="JT728" s="226"/>
      <c r="JU728" s="226"/>
      <c r="JV728" s="226"/>
      <c r="JW728" s="226"/>
      <c r="JX728" s="226"/>
      <c r="JY728" s="226"/>
      <c r="JZ728" s="226"/>
      <c r="KA728" s="226"/>
      <c r="KB728" s="226"/>
      <c r="KC728" s="226"/>
      <c r="KD728" s="226"/>
      <c r="KE728" s="226"/>
      <c r="KF728" s="226"/>
      <c r="KG728" s="226"/>
      <c r="KH728" s="226"/>
      <c r="KI728" s="226"/>
      <c r="KJ728" s="226"/>
      <c r="KK728" s="226"/>
      <c r="KL728" s="226"/>
      <c r="KM728" s="226"/>
      <c r="KN728" s="226"/>
      <c r="KO728" s="226"/>
      <c r="KP728" s="226"/>
      <c r="KQ728" s="226"/>
      <c r="KR728" s="226"/>
      <c r="KS728" s="226"/>
      <c r="KT728" s="226"/>
      <c r="KU728" s="226"/>
      <c r="KV728" s="226"/>
      <c r="KW728" s="226"/>
      <c r="KX728" s="226"/>
      <c r="KY728" s="226"/>
      <c r="KZ728" s="226"/>
      <c r="LA728" s="226"/>
      <c r="LB728" s="226"/>
      <c r="LC728" s="226"/>
      <c r="LD728" s="226"/>
      <c r="LE728" s="226"/>
      <c r="LF728" s="226"/>
      <c r="LG728" s="226"/>
      <c r="LH728" s="226"/>
      <c r="LI728" s="226"/>
      <c r="LJ728" s="226"/>
      <c r="LK728" s="226"/>
      <c r="LL728" s="226"/>
      <c r="LM728" s="226"/>
      <c r="LN728" s="226"/>
      <c r="LO728" s="226"/>
      <c r="LP728" s="226"/>
      <c r="LQ728" s="226"/>
      <c r="LR728" s="226"/>
      <c r="LS728" s="226"/>
      <c r="LT728" s="226"/>
      <c r="LU728" s="226"/>
      <c r="LV728" s="226"/>
      <c r="LW728" s="226"/>
      <c r="LX728" s="226"/>
      <c r="LY728" s="226"/>
      <c r="LZ728" s="226"/>
      <c r="MA728" s="226"/>
      <c r="MB728" s="226"/>
      <c r="MC728" s="226"/>
      <c r="MD728" s="226"/>
      <c r="ME728" s="226"/>
      <c r="MF728" s="226"/>
      <c r="MG728" s="226"/>
      <c r="MH728" s="226"/>
      <c r="MI728" s="226"/>
      <c r="MJ728" s="226"/>
      <c r="MK728" s="226"/>
      <c r="ML728" s="226"/>
      <c r="MM728" s="226"/>
      <c r="MN728" s="226"/>
      <c r="MO728" s="226"/>
      <c r="MP728" s="226"/>
      <c r="MQ728" s="226"/>
      <c r="MR728" s="226"/>
      <c r="MS728" s="226"/>
      <c r="MT728" s="226"/>
      <c r="MU728" s="226"/>
      <c r="MV728" s="226"/>
      <c r="MW728" s="226"/>
      <c r="MX728" s="226"/>
      <c r="MY728" s="226"/>
      <c r="MZ728" s="226"/>
      <c r="NA728" s="226"/>
      <c r="NB728" s="226"/>
      <c r="NC728" s="226"/>
      <c r="ND728" s="226"/>
      <c r="NE728" s="226"/>
      <c r="NF728" s="226"/>
      <c r="NG728" s="226"/>
      <c r="NH728" s="226"/>
      <c r="NI728" s="226"/>
      <c r="NJ728" s="226"/>
      <c r="NK728" s="226"/>
      <c r="NL728" s="226"/>
      <c r="NM728" s="226"/>
      <c r="NN728" s="226"/>
      <c r="NO728" s="226"/>
      <c r="NP728" s="226"/>
      <c r="NQ728" s="226"/>
      <c r="NR728" s="226"/>
      <c r="NS728" s="226"/>
      <c r="NT728" s="226"/>
      <c r="NU728" s="226"/>
      <c r="NV728" s="226"/>
      <c r="NW728" s="226"/>
      <c r="NX728" s="226"/>
      <c r="NY728" s="226"/>
      <c r="NZ728" s="226"/>
      <c r="OA728" s="226"/>
      <c r="OB728" s="226"/>
      <c r="OC728" s="226"/>
      <c r="OD728" s="226"/>
      <c r="OE728" s="226"/>
      <c r="OF728" s="226"/>
      <c r="OG728" s="226"/>
      <c r="OH728" s="226"/>
      <c r="OI728" s="226"/>
      <c r="OJ728" s="226"/>
      <c r="OK728" s="226"/>
      <c r="OL728" s="226"/>
      <c r="OM728" s="226"/>
      <c r="ON728" s="226"/>
      <c r="OO728" s="226"/>
      <c r="OP728" s="226"/>
      <c r="OQ728" s="226"/>
      <c r="OR728" s="226"/>
      <c r="OS728" s="226"/>
      <c r="OT728" s="226"/>
      <c r="OU728" s="226"/>
      <c r="OV728" s="226"/>
      <c r="OW728" s="226"/>
      <c r="OX728" s="226"/>
      <c r="OY728" s="226"/>
      <c r="OZ728" s="226"/>
      <c r="PA728" s="226"/>
      <c r="PB728" s="226"/>
      <c r="PC728" s="226"/>
      <c r="PD728" s="226"/>
      <c r="PE728" s="226"/>
      <c r="PF728" s="226"/>
      <c r="PG728" s="226"/>
      <c r="PH728" s="226"/>
      <c r="PI728" s="226"/>
      <c r="PJ728" s="226"/>
      <c r="PK728" s="226"/>
      <c r="PL728" s="226"/>
      <c r="PM728" s="226"/>
      <c r="PN728" s="226"/>
      <c r="PO728" s="226"/>
      <c r="PP728" s="226"/>
      <c r="PQ728" s="226"/>
      <c r="PR728" s="226"/>
      <c r="PS728" s="226"/>
      <c r="PT728" s="226"/>
      <c r="PU728" s="226"/>
      <c r="PV728" s="226"/>
      <c r="PW728" s="226"/>
      <c r="PX728" s="226"/>
      <c r="PY728" s="226"/>
      <c r="PZ728" s="226"/>
      <c r="QA728" s="226"/>
      <c r="QB728" s="226"/>
      <c r="QC728" s="226"/>
      <c r="QD728" s="226"/>
      <c r="QE728" s="226"/>
      <c r="QF728" s="226"/>
      <c r="QG728" s="226"/>
      <c r="QH728" s="226"/>
      <c r="QI728" s="226"/>
      <c r="QJ728" s="226"/>
      <c r="QK728" s="226"/>
      <c r="QL728" s="226"/>
      <c r="QM728" s="226"/>
      <c r="QN728" s="226"/>
      <c r="QO728" s="226"/>
      <c r="QP728" s="226"/>
      <c r="QQ728" s="226"/>
      <c r="QR728" s="226"/>
      <c r="QS728" s="226"/>
      <c r="QT728" s="226"/>
      <c r="QU728" s="226"/>
      <c r="QV728" s="226"/>
      <c r="QW728" s="226"/>
      <c r="QX728" s="226"/>
      <c r="QY728" s="226"/>
      <c r="QZ728" s="226"/>
      <c r="RA728" s="226"/>
      <c r="RB728" s="226"/>
      <c r="RC728" s="226"/>
      <c r="RD728" s="226"/>
      <c r="RE728" s="226"/>
      <c r="RF728" s="226"/>
      <c r="RG728" s="226"/>
      <c r="RH728" s="226"/>
      <c r="RI728" s="226"/>
      <c r="RJ728" s="226"/>
      <c r="RK728" s="226"/>
      <c r="RL728" s="226"/>
      <c r="RM728" s="226"/>
      <c r="RN728" s="226"/>
      <c r="RO728" s="226"/>
      <c r="RP728" s="226"/>
      <c r="RQ728" s="226"/>
      <c r="RR728" s="226"/>
      <c r="RS728" s="226"/>
      <c r="RT728" s="226"/>
      <c r="RU728" s="226"/>
      <c r="RV728" s="226"/>
      <c r="RW728" s="226"/>
      <c r="RX728" s="226"/>
      <c r="RY728" s="226"/>
      <c r="RZ728" s="226"/>
      <c r="SA728" s="226"/>
      <c r="SB728" s="226"/>
      <c r="SC728" s="226"/>
      <c r="SD728" s="226"/>
      <c r="SE728" s="226"/>
      <c r="SF728" s="226"/>
      <c r="SG728" s="226"/>
      <c r="SH728" s="226"/>
      <c r="SI728" s="226"/>
      <c r="SJ728" s="226"/>
      <c r="SK728" s="226"/>
      <c r="SL728" s="226"/>
      <c r="SM728" s="226"/>
      <c r="SN728" s="226"/>
      <c r="SO728" s="226"/>
      <c r="SP728" s="226"/>
      <c r="SQ728" s="226"/>
      <c r="SR728" s="226"/>
      <c r="SS728" s="226"/>
      <c r="ST728" s="226"/>
      <c r="SU728" s="226"/>
      <c r="SV728" s="226"/>
      <c r="SW728" s="226"/>
      <c r="SX728" s="226"/>
      <c r="SY728" s="226"/>
      <c r="SZ728" s="226"/>
      <c r="TA728" s="226"/>
      <c r="TB728" s="226"/>
      <c r="TC728" s="226"/>
      <c r="TD728" s="226"/>
      <c r="TE728" s="226"/>
      <c r="TF728" s="226"/>
      <c r="TG728" s="226"/>
      <c r="TH728" s="226"/>
      <c r="TI728" s="226"/>
      <c r="TJ728" s="226"/>
      <c r="TK728" s="226"/>
      <c r="TL728" s="226"/>
      <c r="TM728" s="226"/>
      <c r="TN728" s="226"/>
      <c r="TO728" s="226"/>
      <c r="TP728" s="226"/>
      <c r="TQ728" s="226"/>
      <c r="TR728" s="226"/>
      <c r="TS728" s="226"/>
      <c r="TT728" s="226"/>
      <c r="TU728" s="226"/>
      <c r="TV728" s="226"/>
      <c r="TW728" s="226"/>
      <c r="TX728" s="226"/>
      <c r="TY728" s="226"/>
      <c r="TZ728" s="226"/>
      <c r="UA728" s="226"/>
      <c r="UB728" s="226"/>
      <c r="UC728" s="226"/>
      <c r="UD728" s="226"/>
      <c r="UE728" s="226"/>
      <c r="UF728" s="226"/>
      <c r="UG728" s="226"/>
      <c r="UH728" s="226"/>
      <c r="UI728" s="226"/>
      <c r="UJ728" s="226"/>
      <c r="UK728" s="226"/>
      <c r="UL728" s="226"/>
      <c r="UM728" s="226"/>
      <c r="UN728" s="226"/>
      <c r="UO728" s="226"/>
      <c r="UP728" s="226"/>
      <c r="UQ728" s="226"/>
      <c r="UR728" s="226"/>
      <c r="US728" s="226"/>
      <c r="UT728" s="226"/>
      <c r="UU728" s="226"/>
      <c r="UV728" s="226"/>
      <c r="UW728" s="226"/>
      <c r="UX728" s="226"/>
      <c r="UY728" s="226"/>
      <c r="UZ728" s="226"/>
      <c r="VA728" s="226"/>
      <c r="VB728" s="226"/>
      <c r="VC728" s="226"/>
      <c r="VD728" s="226"/>
      <c r="VE728" s="226"/>
      <c r="VF728" s="226"/>
      <c r="VG728" s="226"/>
      <c r="VH728" s="226"/>
      <c r="VI728" s="226"/>
      <c r="VJ728" s="226"/>
      <c r="VK728" s="226"/>
      <c r="VL728" s="226"/>
      <c r="VM728" s="226"/>
      <c r="VN728" s="226"/>
      <c r="VO728" s="226"/>
      <c r="VP728" s="226"/>
      <c r="VQ728" s="226"/>
      <c r="VR728" s="226"/>
      <c r="VS728" s="226"/>
      <c r="VT728" s="226"/>
      <c r="VU728" s="226"/>
      <c r="VV728" s="226"/>
      <c r="VW728" s="226"/>
      <c r="VX728" s="226"/>
      <c r="VY728" s="226"/>
      <c r="VZ728" s="226"/>
      <c r="WA728" s="226"/>
      <c r="WB728" s="226"/>
      <c r="WC728" s="226"/>
      <c r="WD728" s="226"/>
      <c r="WE728" s="226"/>
      <c r="WF728" s="226"/>
      <c r="WG728" s="226"/>
      <c r="WH728" s="226"/>
      <c r="WI728" s="226"/>
      <c r="WJ728" s="226"/>
      <c r="WK728" s="226"/>
      <c r="WL728" s="226"/>
      <c r="WM728" s="226"/>
      <c r="WN728" s="226"/>
      <c r="WO728" s="226"/>
      <c r="WP728" s="226"/>
      <c r="WQ728" s="226"/>
      <c r="WR728" s="226"/>
      <c r="WS728" s="226"/>
      <c r="WT728" s="226"/>
      <c r="WU728" s="226"/>
      <c r="WV728" s="226"/>
      <c r="WW728" s="226"/>
      <c r="WX728" s="226"/>
      <c r="WY728" s="226"/>
      <c r="WZ728" s="226"/>
      <c r="XA728" s="226"/>
      <c r="XB728" s="226"/>
      <c r="XC728" s="226"/>
      <c r="XD728" s="226"/>
      <c r="XE728" s="226"/>
      <c r="XF728" s="226"/>
      <c r="XG728" s="226"/>
      <c r="XH728" s="226"/>
      <c r="XI728" s="226"/>
      <c r="XJ728" s="226"/>
      <c r="XK728" s="226"/>
      <c r="XL728" s="226"/>
      <c r="XM728" s="226"/>
      <c r="XN728" s="226"/>
      <c r="XO728" s="226"/>
      <c r="XP728" s="226"/>
      <c r="XQ728" s="226"/>
      <c r="XR728" s="226"/>
      <c r="XS728" s="226"/>
      <c r="XT728" s="226"/>
      <c r="XU728" s="226"/>
      <c r="XV728" s="226"/>
      <c r="XW728" s="226"/>
      <c r="XX728" s="226"/>
      <c r="XY728" s="226"/>
      <c r="XZ728" s="226"/>
      <c r="YA728" s="226"/>
      <c r="YB728" s="226"/>
      <c r="YC728" s="226"/>
      <c r="YD728" s="226"/>
      <c r="YE728" s="226"/>
      <c r="YF728" s="226"/>
      <c r="YG728" s="226"/>
      <c r="YH728" s="226"/>
      <c r="YI728" s="226"/>
      <c r="YJ728" s="226"/>
      <c r="YK728" s="226"/>
      <c r="YL728" s="226"/>
      <c r="YM728" s="226"/>
      <c r="YN728" s="226"/>
      <c r="YO728" s="226"/>
      <c r="YP728" s="226"/>
      <c r="YQ728" s="226"/>
      <c r="YR728" s="226"/>
      <c r="YS728" s="226"/>
      <c r="YT728" s="226"/>
      <c r="YU728" s="226"/>
      <c r="YV728" s="226"/>
      <c r="YW728" s="226"/>
      <c r="YX728" s="226"/>
      <c r="YY728" s="226"/>
      <c r="YZ728" s="226"/>
      <c r="ZA728" s="226"/>
      <c r="ZB728" s="226"/>
      <c r="ZC728" s="226"/>
      <c r="ZD728" s="226"/>
      <c r="ZE728" s="226"/>
      <c r="ZF728" s="226"/>
      <c r="ZG728" s="226"/>
      <c r="ZH728" s="226"/>
      <c r="ZI728" s="226"/>
      <c r="ZJ728" s="226"/>
      <c r="ZK728" s="226"/>
      <c r="ZL728" s="226"/>
      <c r="ZM728" s="226"/>
      <c r="ZN728" s="226"/>
      <c r="ZO728" s="226"/>
      <c r="ZP728" s="226"/>
      <c r="ZQ728" s="226"/>
      <c r="ZR728" s="226"/>
      <c r="ZS728" s="226"/>
      <c r="ZT728" s="226"/>
      <c r="ZU728" s="226"/>
      <c r="ZV728" s="226"/>
      <c r="ZW728" s="226"/>
      <c r="ZX728" s="226"/>
      <c r="ZY728" s="226"/>
      <c r="ZZ728" s="226"/>
      <c r="AAA728" s="226"/>
      <c r="AAB728" s="226"/>
      <c r="AAC728" s="226"/>
      <c r="AAD728" s="226"/>
      <c r="AAE728" s="226"/>
      <c r="AAF728" s="226"/>
      <c r="AAG728" s="226"/>
      <c r="AAH728" s="226"/>
      <c r="AAI728" s="226"/>
      <c r="AAJ728" s="226"/>
      <c r="AAK728" s="226"/>
      <c r="AAL728" s="226"/>
      <c r="AAM728" s="226"/>
      <c r="AAN728" s="226"/>
      <c r="AAO728" s="226"/>
      <c r="AAP728" s="226"/>
      <c r="AAQ728" s="226"/>
      <c r="AAR728" s="226"/>
      <c r="AAS728" s="226"/>
      <c r="AAT728" s="226"/>
      <c r="AAU728" s="226"/>
      <c r="AAV728" s="226"/>
      <c r="AAW728" s="226"/>
      <c r="AAX728" s="226"/>
      <c r="AAY728" s="226"/>
      <c r="AAZ728" s="226"/>
      <c r="ABA728" s="226"/>
      <c r="ABB728" s="226"/>
      <c r="ABC728" s="226"/>
      <c r="ABD728" s="226"/>
      <c r="ABE728" s="226"/>
      <c r="ABF728" s="226"/>
      <c r="ABG728" s="226"/>
      <c r="ABH728" s="226"/>
      <c r="ABI728" s="226"/>
      <c r="ABJ728" s="226"/>
      <c r="ABK728" s="226"/>
      <c r="ABL728" s="226"/>
      <c r="ABM728" s="226"/>
      <c r="ABN728" s="226"/>
      <c r="ABO728" s="226"/>
      <c r="ABP728" s="226"/>
      <c r="ABQ728" s="226"/>
      <c r="ABR728" s="226"/>
      <c r="ABS728" s="226"/>
      <c r="ABT728" s="226"/>
      <c r="ABU728" s="226"/>
      <c r="ABV728" s="226"/>
      <c r="ABW728" s="226"/>
      <c r="ABX728" s="226"/>
      <c r="ABY728" s="226"/>
      <c r="ABZ728" s="226"/>
      <c r="ACA728" s="226"/>
      <c r="ACB728" s="226"/>
      <c r="ACC728" s="226"/>
      <c r="ACD728" s="226"/>
      <c r="ACE728" s="226"/>
      <c r="ACF728" s="226"/>
      <c r="ACG728" s="226"/>
      <c r="ACH728" s="226"/>
      <c r="ACI728" s="226"/>
      <c r="ACJ728" s="226"/>
      <c r="ACK728" s="226"/>
      <c r="ACL728" s="226"/>
      <c r="ACM728" s="226"/>
      <c r="ACN728" s="226"/>
      <c r="ACO728" s="226"/>
      <c r="ACP728" s="226"/>
      <c r="ACQ728" s="226"/>
      <c r="ACR728" s="226"/>
      <c r="ACS728" s="226"/>
      <c r="ACT728" s="226"/>
      <c r="ACU728" s="226"/>
      <c r="ACV728" s="226"/>
      <c r="ACW728" s="226"/>
      <c r="ACX728" s="226"/>
      <c r="ACY728" s="226"/>
      <c r="ACZ728" s="226"/>
      <c r="ADA728" s="226"/>
      <c r="ADB728" s="226"/>
      <c r="ADC728" s="226"/>
      <c r="ADD728" s="226"/>
      <c r="ADE728" s="226"/>
      <c r="ADF728" s="226"/>
      <c r="ADG728" s="226"/>
      <c r="ADH728" s="226"/>
      <c r="ADI728" s="226"/>
      <c r="ADJ728" s="226"/>
      <c r="ADK728" s="226"/>
      <c r="ADL728" s="226"/>
      <c r="ADM728" s="226"/>
      <c r="ADN728" s="226"/>
      <c r="ADO728" s="226"/>
      <c r="ADP728" s="226"/>
      <c r="ADQ728" s="226"/>
      <c r="ADR728" s="226"/>
      <c r="ADS728" s="226"/>
      <c r="ADT728" s="226"/>
      <c r="ADU728" s="226"/>
      <c r="ADV728" s="226"/>
      <c r="ADW728" s="226"/>
      <c r="ADX728" s="226"/>
      <c r="ADY728" s="226"/>
      <c r="ADZ728" s="226"/>
      <c r="AEA728" s="226"/>
      <c r="AEB728" s="226"/>
      <c r="AEC728" s="226"/>
      <c r="AED728" s="226"/>
      <c r="AEE728" s="226"/>
      <c r="AEF728" s="226"/>
      <c r="AEG728" s="226"/>
      <c r="AEH728" s="226"/>
      <c r="AEI728" s="226"/>
      <c r="AEJ728" s="226"/>
      <c r="AEK728" s="226"/>
      <c r="AEL728" s="226"/>
      <c r="AEM728" s="226"/>
      <c r="AEN728" s="226"/>
      <c r="AEO728" s="226"/>
      <c r="AEP728" s="226"/>
      <c r="AEQ728" s="226"/>
      <c r="AER728" s="226"/>
      <c r="AES728" s="226"/>
      <c r="AET728" s="226"/>
      <c r="AEU728" s="226"/>
      <c r="AEV728" s="226"/>
      <c r="AEW728" s="226"/>
      <c r="AEX728" s="226"/>
      <c r="AEY728" s="226"/>
      <c r="AEZ728" s="226"/>
      <c r="AFA728" s="226"/>
      <c r="AFB728" s="226"/>
      <c r="AFC728" s="226"/>
      <c r="AFD728" s="226"/>
      <c r="AFE728" s="226"/>
      <c r="AFF728" s="226"/>
      <c r="AFG728" s="226"/>
      <c r="AFH728" s="226"/>
      <c r="AFI728" s="226"/>
      <c r="AFJ728" s="226"/>
      <c r="AFK728" s="226"/>
      <c r="AFL728" s="226"/>
      <c r="AFM728" s="226"/>
      <c r="AFN728" s="226"/>
      <c r="AFO728" s="226"/>
      <c r="AFP728" s="226"/>
      <c r="AFQ728" s="226"/>
      <c r="AFR728" s="226"/>
      <c r="AFS728" s="226"/>
      <c r="AFT728" s="226"/>
      <c r="AFU728" s="226"/>
      <c r="AFV728" s="226"/>
      <c r="AFW728" s="226"/>
      <c r="AFX728" s="226"/>
      <c r="AFY728" s="226"/>
      <c r="AFZ728" s="226"/>
      <c r="AGA728" s="226"/>
      <c r="AGB728" s="226"/>
      <c r="AGC728" s="226"/>
      <c r="AGD728" s="226"/>
      <c r="AGE728" s="226"/>
      <c r="AGF728" s="226"/>
      <c r="AGG728" s="226"/>
      <c r="AGH728" s="226"/>
      <c r="AGI728" s="226"/>
      <c r="AGJ728" s="226"/>
      <c r="AGK728" s="226"/>
      <c r="AGL728" s="226"/>
      <c r="AGM728" s="226"/>
      <c r="AGN728" s="226"/>
      <c r="AGO728" s="226"/>
      <c r="AGP728" s="226"/>
      <c r="AGQ728" s="226"/>
      <c r="AGR728" s="226"/>
      <c r="AGS728" s="226"/>
      <c r="AGT728" s="226"/>
      <c r="AGU728" s="226"/>
      <c r="AGV728" s="226"/>
      <c r="AGW728" s="226"/>
      <c r="AGX728" s="226"/>
      <c r="AGY728" s="226"/>
      <c r="AGZ728" s="226"/>
      <c r="AHA728" s="226"/>
      <c r="AHB728" s="226"/>
      <c r="AHC728" s="226"/>
      <c r="AHD728" s="226"/>
      <c r="AHE728" s="226"/>
      <c r="AHF728" s="226"/>
      <c r="AHG728" s="226"/>
      <c r="AHH728" s="226"/>
      <c r="AHI728" s="226"/>
      <c r="AHJ728" s="226"/>
      <c r="AHK728" s="226"/>
      <c r="AHL728" s="226"/>
      <c r="AHM728" s="226"/>
      <c r="AHN728" s="226"/>
      <c r="AHO728" s="226"/>
      <c r="AHP728" s="226"/>
      <c r="AHQ728" s="226"/>
      <c r="AHR728" s="226"/>
      <c r="AHS728" s="226"/>
      <c r="AHT728" s="226"/>
      <c r="AHU728" s="226"/>
      <c r="AHV728" s="226"/>
      <c r="AHW728" s="226"/>
      <c r="AHX728" s="226"/>
      <c r="AHY728" s="226"/>
      <c r="AHZ728" s="226"/>
      <c r="AIA728" s="226"/>
      <c r="AIB728" s="226"/>
      <c r="AIC728" s="226"/>
      <c r="AID728" s="226"/>
      <c r="AIE728" s="226"/>
      <c r="AIF728" s="226"/>
      <c r="AIG728" s="226"/>
      <c r="AIH728" s="226"/>
      <c r="AII728" s="226"/>
      <c r="AIJ728" s="226"/>
      <c r="AIK728" s="226"/>
      <c r="AIL728" s="226"/>
      <c r="AIM728" s="226"/>
      <c r="AIN728" s="226"/>
      <c r="AIO728" s="226"/>
      <c r="AIP728" s="226"/>
      <c r="AIQ728" s="226"/>
      <c r="AIR728" s="226"/>
      <c r="AIS728" s="226"/>
      <c r="AIT728" s="226"/>
      <c r="AIU728" s="226"/>
      <c r="AIV728" s="226"/>
      <c r="AIW728" s="226"/>
      <c r="AIX728" s="226"/>
      <c r="AIY728" s="226"/>
      <c r="AIZ728" s="226"/>
      <c r="AJA728" s="226"/>
      <c r="AJB728" s="226"/>
      <c r="AJC728" s="226"/>
      <c r="AJD728" s="226"/>
      <c r="AJE728" s="226"/>
      <c r="AJF728" s="226"/>
      <c r="AJG728" s="226"/>
      <c r="AJH728" s="226"/>
      <c r="AJI728" s="226"/>
      <c r="AJJ728" s="226"/>
      <c r="AJK728" s="226"/>
      <c r="AJL728" s="226"/>
      <c r="AJM728" s="226"/>
      <c r="AJN728" s="226"/>
      <c r="AJO728" s="226"/>
      <c r="AJP728" s="226"/>
      <c r="AJQ728" s="226"/>
      <c r="AJR728" s="226"/>
      <c r="AJS728" s="226"/>
      <c r="AJT728" s="226"/>
      <c r="AJU728" s="226"/>
      <c r="AJV728" s="226"/>
      <c r="AJW728" s="226"/>
      <c r="AJX728" s="226"/>
      <c r="AJY728" s="226"/>
      <c r="AJZ728" s="226"/>
      <c r="AKA728" s="226"/>
      <c r="AKB728" s="226"/>
      <c r="AKC728" s="226"/>
      <c r="AKD728" s="226"/>
      <c r="AKE728" s="226"/>
      <c r="AKF728" s="226"/>
      <c r="AKG728" s="226"/>
      <c r="AKH728" s="226"/>
      <c r="AKI728" s="226"/>
      <c r="AKJ728" s="226"/>
      <c r="AKK728" s="226"/>
      <c r="AKL728" s="226"/>
      <c r="AKM728" s="226"/>
      <c r="AKN728" s="226"/>
      <c r="AKO728" s="226"/>
      <c r="AKP728" s="226"/>
      <c r="AKQ728" s="226"/>
      <c r="AKR728" s="226"/>
      <c r="AKS728" s="226"/>
      <c r="AKT728" s="226"/>
      <c r="AKU728" s="226"/>
      <c r="AKV728" s="226"/>
      <c r="AKW728" s="226"/>
      <c r="AKX728" s="226"/>
      <c r="AKY728" s="226"/>
      <c r="AKZ728" s="226"/>
      <c r="ALA728" s="226"/>
      <c r="ALB728" s="226"/>
      <c r="ALC728" s="226"/>
      <c r="ALD728" s="226"/>
      <c r="ALE728" s="226"/>
      <c r="ALF728" s="226"/>
      <c r="ALG728" s="226"/>
      <c r="ALH728" s="226"/>
      <c r="ALI728" s="226"/>
      <c r="ALJ728" s="226"/>
      <c r="ALK728" s="226"/>
      <c r="ALL728" s="226"/>
      <c r="ALM728" s="226"/>
      <c r="ALN728" s="226"/>
      <c r="ALO728" s="226"/>
      <c r="ALP728" s="226"/>
      <c r="ALQ728" s="226"/>
      <c r="ALR728" s="226"/>
      <c r="ALS728" s="226"/>
      <c r="ALT728" s="226"/>
      <c r="ALU728" s="226"/>
      <c r="ALV728" s="226"/>
      <c r="ALW728" s="226"/>
      <c r="ALX728" s="226"/>
      <c r="ALY728" s="226"/>
      <c r="ALZ728" s="226"/>
      <c r="AMA728" s="226"/>
      <c r="AMB728" s="226"/>
      <c r="AMC728" s="226"/>
      <c r="AMD728" s="226"/>
      <c r="AME728" s="226"/>
      <c r="AMF728" s="226"/>
      <c r="AMG728" s="226"/>
      <c r="AMH728" s="226"/>
      <c r="AMI728" s="226"/>
      <c r="AMJ728" s="226"/>
      <c r="AMK728" s="226"/>
      <c r="AML728" s="226"/>
      <c r="AMM728" s="226"/>
      <c r="AMN728" s="226"/>
      <c r="AMO728" s="226"/>
      <c r="AMP728" s="226"/>
      <c r="AMQ728" s="226"/>
      <c r="AMR728" s="226"/>
      <c r="AMS728" s="226"/>
      <c r="AMT728" s="226"/>
      <c r="AMU728" s="226"/>
      <c r="AMV728" s="226"/>
      <c r="AMW728" s="226"/>
      <c r="AMX728" s="226"/>
    </row>
    <row r="729" spans="1:1038" s="398" customFormat="1" ht="18" customHeight="1">
      <c r="A729" s="548"/>
      <c r="B729" s="543"/>
      <c r="C729" s="226"/>
      <c r="D729" s="225"/>
      <c r="E729" s="226">
        <v>91</v>
      </c>
      <c r="F729" s="226">
        <v>1</v>
      </c>
      <c r="G729" s="391" t="str">
        <f t="shared" ref="G729" si="464">E729&amp;"-"&amp;F729</f>
        <v>91-1</v>
      </c>
      <c r="H729" s="226">
        <v>39</v>
      </c>
      <c r="I729" s="226">
        <v>42</v>
      </c>
      <c r="J729" s="544"/>
      <c r="K729" s="545"/>
      <c r="L729" s="171">
        <f>(VLOOKUP($G729,Depth_Lookup!$A$3:$J$410,10,FALSE))+(H729/100)</f>
        <v>234.08999999999997</v>
      </c>
      <c r="M729" s="171">
        <f>(VLOOKUP($G729,Depth_Lookup!$A$3:$J$410,10,FALSE))+(I729/100)</f>
        <v>234.11999999999998</v>
      </c>
      <c r="N729" s="232"/>
      <c r="O729" s="226"/>
      <c r="P729" s="226"/>
      <c r="Q729" s="226"/>
      <c r="R729" s="391" t="s">
        <v>2380</v>
      </c>
      <c r="S729" s="226"/>
      <c r="T729" s="226"/>
      <c r="U729" s="226"/>
      <c r="V729" s="226"/>
      <c r="W729" s="226"/>
      <c r="X729" s="392"/>
      <c r="Y729" s="226"/>
      <c r="Z729" s="226"/>
      <c r="AA729" s="226"/>
      <c r="AB729" s="226"/>
      <c r="AC729" s="226"/>
      <c r="AD729" s="226"/>
      <c r="AE729" s="393"/>
      <c r="AF729" s="391"/>
      <c r="AG729" s="394"/>
      <c r="AH729" s="226"/>
      <c r="AI729" s="257"/>
      <c r="AJ729" s="226"/>
      <c r="AK729" s="226"/>
      <c r="AL729" s="226"/>
      <c r="AM729" s="226"/>
      <c r="AN729" s="226"/>
      <c r="AO729" s="257"/>
      <c r="AP729" s="226"/>
      <c r="AQ729" s="226"/>
      <c r="AR729" s="226"/>
      <c r="AS729" s="226"/>
      <c r="AT729" s="226"/>
      <c r="AU729" s="257"/>
      <c r="AV729" s="226"/>
      <c r="AW729" s="226"/>
      <c r="AX729" s="226"/>
      <c r="AY729" s="226"/>
      <c r="AZ729" s="226"/>
      <c r="BA729" s="257"/>
      <c r="BB729" s="226"/>
      <c r="BC729" s="226"/>
      <c r="BD729" s="226"/>
      <c r="BE729" s="226"/>
      <c r="BF729" s="226"/>
      <c r="BG729" s="257"/>
      <c r="BH729" s="226"/>
      <c r="BI729" s="226"/>
      <c r="BJ729" s="226"/>
      <c r="BK729" s="226"/>
      <c r="BL729" s="226"/>
      <c r="BM729" s="257"/>
      <c r="BN729" s="226"/>
      <c r="BO729" s="226"/>
      <c r="BP729" s="226"/>
      <c r="BQ729" s="226"/>
      <c r="BR729" s="226"/>
      <c r="BS729" s="226"/>
      <c r="BT729" s="226"/>
      <c r="BU729" s="226"/>
      <c r="BV729" s="226"/>
      <c r="BW729" s="226"/>
      <c r="BX729" s="226"/>
      <c r="BY729" s="257"/>
      <c r="BZ729" s="226"/>
      <c r="CA729" s="226"/>
      <c r="CB729" s="226"/>
      <c r="CC729" s="226"/>
      <c r="CD729" s="226"/>
      <c r="CE729" s="226"/>
      <c r="CF729" s="399"/>
      <c r="CG729" s="259"/>
      <c r="CH729" s="150"/>
      <c r="CI729" s="150"/>
      <c r="CJ729" s="150"/>
      <c r="CK729" s="158"/>
      <c r="CL729" s="395"/>
      <c r="CM729" s="395"/>
      <c r="CN729" s="395"/>
      <c r="CO729" s="395"/>
      <c r="CP729" s="395"/>
      <c r="CQ729" s="395"/>
      <c r="CR729" s="395"/>
      <c r="CS729" s="395"/>
      <c r="CT729" s="395"/>
      <c r="CU729" s="395"/>
      <c r="CV729" s="395"/>
      <c r="CW729" s="395"/>
      <c r="CX729" s="395"/>
      <c r="CY729" s="395"/>
      <c r="CZ729" s="395"/>
      <c r="DA729" s="395"/>
      <c r="DB729" s="395"/>
      <c r="DC729" s="256"/>
      <c r="DD729" s="395"/>
      <c r="DE729" s="395"/>
      <c r="DF729" s="395"/>
      <c r="DG729" s="395"/>
      <c r="DH729" s="395"/>
      <c r="DI729" s="395"/>
      <c r="DJ729" s="395"/>
      <c r="DK729" s="396"/>
      <c r="DL729" s="259"/>
      <c r="DM729" s="395"/>
      <c r="DN729" s="395"/>
      <c r="DO729" s="397"/>
      <c r="DQ729" s="259"/>
      <c r="DR729" s="397"/>
      <c r="DS729" s="259"/>
      <c r="DT729" s="263"/>
      <c r="DU729" s="256"/>
      <c r="DV729" s="256"/>
      <c r="DW729" s="400"/>
      <c r="DX729" s="155"/>
      <c r="DY729" s="155"/>
      <c r="DZ729" s="546"/>
      <c r="EA729" s="104"/>
      <c r="EB729" s="256"/>
      <c r="EC729" s="104"/>
      <c r="ED729" s="229" t="s">
        <v>2517</v>
      </c>
      <c r="EE729" s="401"/>
      <c r="EF729" s="402"/>
      <c r="EG729" s="401"/>
      <c r="EH729" s="403"/>
      <c r="EI729" s="404"/>
      <c r="EJ729" s="405"/>
      <c r="EK729" s="406"/>
      <c r="EL729" s="401"/>
      <c r="EM729" s="403"/>
      <c r="EN729" s="403" t="s">
        <v>1448</v>
      </c>
      <c r="EO729" s="407">
        <v>3</v>
      </c>
      <c r="EP729" s="407" t="s">
        <v>2051</v>
      </c>
      <c r="EQ729" s="407"/>
      <c r="ER729" s="407"/>
      <c r="ES729" s="407"/>
      <c r="ET729" s="407"/>
      <c r="EU729" s="407"/>
      <c r="EV729" s="408">
        <v>36</v>
      </c>
      <c r="EW729" s="408">
        <v>90</v>
      </c>
      <c r="EX729" s="408">
        <v>58</v>
      </c>
      <c r="EY729" s="408">
        <v>180</v>
      </c>
      <c r="EZ729" s="192">
        <f t="shared" si="415"/>
        <v>-24.417771134974089</v>
      </c>
      <c r="FA729" s="192">
        <f t="shared" si="416"/>
        <v>335.58222886502591</v>
      </c>
      <c r="FB729" s="192">
        <f t="shared" si="417"/>
        <v>29.638933368996391</v>
      </c>
      <c r="FC729" s="192">
        <f t="shared" si="418"/>
        <v>65.582228865025911</v>
      </c>
      <c r="FD729" s="192">
        <f t="shared" si="419"/>
        <v>60.361066631003609</v>
      </c>
      <c r="FE729" s="193">
        <f t="shared" si="420"/>
        <v>155.58222886502591</v>
      </c>
      <c r="FF729" s="194">
        <f t="shared" si="421"/>
        <v>60.361066631003609</v>
      </c>
      <c r="FG729" s="401"/>
      <c r="FH729" s="403"/>
      <c r="FI729" s="778">
        <f t="shared" si="422"/>
        <v>3</v>
      </c>
      <c r="FJ729" s="779">
        <f t="shared" si="423"/>
        <v>60.361066631003609</v>
      </c>
      <c r="FK729" s="779">
        <f t="shared" si="424"/>
        <v>29.638933368996391</v>
      </c>
      <c r="FL729" s="780">
        <f t="shared" si="425"/>
        <v>0.51729697406820241</v>
      </c>
      <c r="FM729" s="169">
        <f t="shared" si="426"/>
        <v>0.49453258776462822</v>
      </c>
      <c r="FN729" s="783">
        <f t="shared" si="427"/>
        <v>1.4835977632938846</v>
      </c>
      <c r="FO729" s="226"/>
      <c r="FP729" s="226"/>
      <c r="FQ729" s="226"/>
      <c r="FR729" s="226"/>
      <c r="FS729" s="226"/>
      <c r="FT729" s="226"/>
      <c r="FU729" s="226"/>
      <c r="FV729" s="226"/>
      <c r="FW729" s="226"/>
      <c r="FX729" s="226"/>
      <c r="FY729" s="226"/>
      <c r="FZ729" s="226"/>
      <c r="GA729" s="226"/>
      <c r="GB729" s="226"/>
      <c r="GC729" s="226"/>
      <c r="GD729" s="226"/>
      <c r="GE729" s="226"/>
      <c r="GF729" s="226"/>
      <c r="GG729" s="226"/>
      <c r="GH729" s="226"/>
      <c r="GI729" s="226"/>
      <c r="GJ729" s="226"/>
      <c r="GK729" s="226"/>
      <c r="GL729" s="226"/>
      <c r="GM729" s="226"/>
      <c r="GN729" s="226"/>
      <c r="GO729" s="226"/>
      <c r="GP729" s="226"/>
      <c r="GQ729" s="226"/>
      <c r="GR729" s="226"/>
      <c r="GS729" s="226"/>
      <c r="GT729" s="226"/>
      <c r="GU729" s="226"/>
      <c r="GV729" s="226"/>
      <c r="GW729" s="226"/>
      <c r="GX729" s="226"/>
      <c r="GY729" s="226"/>
      <c r="GZ729" s="226"/>
      <c r="HA729" s="226"/>
      <c r="HB729" s="226"/>
      <c r="HC729" s="226"/>
      <c r="HD729" s="226"/>
      <c r="HE729" s="226"/>
      <c r="HF729" s="226"/>
      <c r="HG729" s="226"/>
      <c r="HH729" s="226"/>
      <c r="HI729" s="226"/>
      <c r="HJ729" s="226"/>
      <c r="HK729" s="226"/>
      <c r="HL729" s="226"/>
      <c r="HM729" s="226"/>
      <c r="HN729" s="226"/>
      <c r="HO729" s="226"/>
      <c r="HP729" s="226"/>
      <c r="HQ729" s="226"/>
      <c r="HR729" s="226"/>
      <c r="HS729" s="226"/>
      <c r="HT729" s="226"/>
      <c r="HU729" s="226"/>
      <c r="HV729" s="226"/>
      <c r="HW729" s="226"/>
      <c r="HX729" s="226"/>
      <c r="HY729" s="226"/>
      <c r="HZ729" s="226"/>
      <c r="IA729" s="226"/>
      <c r="IB729" s="226"/>
      <c r="IC729" s="226"/>
      <c r="ID729" s="226"/>
      <c r="IE729" s="226"/>
      <c r="IF729" s="226"/>
      <c r="IG729" s="226"/>
      <c r="IH729" s="226"/>
      <c r="II729" s="226"/>
      <c r="IJ729" s="226"/>
      <c r="IK729" s="226"/>
      <c r="IL729" s="226"/>
      <c r="IM729" s="226"/>
      <c r="IN729" s="226"/>
      <c r="IO729" s="226"/>
      <c r="IP729" s="226"/>
      <c r="IQ729" s="226"/>
      <c r="IR729" s="226"/>
      <c r="IS729" s="226"/>
      <c r="IT729" s="226"/>
      <c r="IU729" s="226"/>
      <c r="IV729" s="226"/>
      <c r="IW729" s="226"/>
      <c r="IX729" s="226"/>
      <c r="IY729" s="226"/>
      <c r="IZ729" s="226"/>
      <c r="JA729" s="226"/>
      <c r="JB729" s="226"/>
      <c r="JC729" s="226"/>
      <c r="JD729" s="226"/>
      <c r="JE729" s="226"/>
      <c r="JF729" s="226"/>
      <c r="JG729" s="226"/>
      <c r="JH729" s="226"/>
      <c r="JI729" s="226"/>
      <c r="JJ729" s="226"/>
      <c r="JK729" s="226"/>
      <c r="JL729" s="226"/>
      <c r="JM729" s="226"/>
      <c r="JN729" s="226"/>
      <c r="JO729" s="226"/>
      <c r="JP729" s="226"/>
      <c r="JQ729" s="226"/>
      <c r="JR729" s="226"/>
      <c r="JS729" s="226"/>
      <c r="JT729" s="226"/>
      <c r="JU729" s="226"/>
      <c r="JV729" s="226"/>
      <c r="JW729" s="226"/>
      <c r="JX729" s="226"/>
      <c r="JY729" s="226"/>
      <c r="JZ729" s="226"/>
      <c r="KA729" s="226"/>
      <c r="KB729" s="226"/>
      <c r="KC729" s="226"/>
      <c r="KD729" s="226"/>
      <c r="KE729" s="226"/>
      <c r="KF729" s="226"/>
      <c r="KG729" s="226"/>
      <c r="KH729" s="226"/>
      <c r="KI729" s="226"/>
      <c r="KJ729" s="226"/>
      <c r="KK729" s="226"/>
      <c r="KL729" s="226"/>
      <c r="KM729" s="226"/>
      <c r="KN729" s="226"/>
      <c r="KO729" s="226"/>
      <c r="KP729" s="226"/>
      <c r="KQ729" s="226"/>
      <c r="KR729" s="226"/>
      <c r="KS729" s="226"/>
      <c r="KT729" s="226"/>
      <c r="KU729" s="226"/>
      <c r="KV729" s="226"/>
      <c r="KW729" s="226"/>
      <c r="KX729" s="226"/>
      <c r="KY729" s="226"/>
      <c r="KZ729" s="226"/>
      <c r="LA729" s="226"/>
      <c r="LB729" s="226"/>
      <c r="LC729" s="226"/>
      <c r="LD729" s="226"/>
      <c r="LE729" s="226"/>
      <c r="LF729" s="226"/>
      <c r="LG729" s="226"/>
      <c r="LH729" s="226"/>
      <c r="LI729" s="226"/>
      <c r="LJ729" s="226"/>
      <c r="LK729" s="226"/>
      <c r="LL729" s="226"/>
      <c r="LM729" s="226"/>
      <c r="LN729" s="226"/>
      <c r="LO729" s="226"/>
      <c r="LP729" s="226"/>
      <c r="LQ729" s="226"/>
      <c r="LR729" s="226"/>
      <c r="LS729" s="226"/>
      <c r="LT729" s="226"/>
      <c r="LU729" s="226"/>
      <c r="LV729" s="226"/>
      <c r="LW729" s="226"/>
      <c r="LX729" s="226"/>
      <c r="LY729" s="226"/>
      <c r="LZ729" s="226"/>
      <c r="MA729" s="226"/>
      <c r="MB729" s="226"/>
      <c r="MC729" s="226"/>
      <c r="MD729" s="226"/>
      <c r="ME729" s="226"/>
      <c r="MF729" s="226"/>
      <c r="MG729" s="226"/>
      <c r="MH729" s="226"/>
      <c r="MI729" s="226"/>
      <c r="MJ729" s="226"/>
      <c r="MK729" s="226"/>
      <c r="ML729" s="226"/>
      <c r="MM729" s="226"/>
      <c r="MN729" s="226"/>
      <c r="MO729" s="226"/>
      <c r="MP729" s="226"/>
      <c r="MQ729" s="226"/>
      <c r="MR729" s="226"/>
      <c r="MS729" s="226"/>
      <c r="MT729" s="226"/>
      <c r="MU729" s="226"/>
      <c r="MV729" s="226"/>
      <c r="MW729" s="226"/>
      <c r="MX729" s="226"/>
      <c r="MY729" s="226"/>
      <c r="MZ729" s="226"/>
      <c r="NA729" s="226"/>
      <c r="NB729" s="226"/>
      <c r="NC729" s="226"/>
      <c r="ND729" s="226"/>
      <c r="NE729" s="226"/>
      <c r="NF729" s="226"/>
      <c r="NG729" s="226"/>
      <c r="NH729" s="226"/>
      <c r="NI729" s="226"/>
      <c r="NJ729" s="226"/>
      <c r="NK729" s="226"/>
      <c r="NL729" s="226"/>
      <c r="NM729" s="226"/>
      <c r="NN729" s="226"/>
      <c r="NO729" s="226"/>
      <c r="NP729" s="226"/>
      <c r="NQ729" s="226"/>
      <c r="NR729" s="226"/>
      <c r="NS729" s="226"/>
      <c r="NT729" s="226"/>
      <c r="NU729" s="226"/>
      <c r="NV729" s="226"/>
      <c r="NW729" s="226"/>
      <c r="NX729" s="226"/>
      <c r="NY729" s="226"/>
      <c r="NZ729" s="226"/>
      <c r="OA729" s="226"/>
      <c r="OB729" s="226"/>
      <c r="OC729" s="226"/>
      <c r="OD729" s="226"/>
      <c r="OE729" s="226"/>
      <c r="OF729" s="226"/>
      <c r="OG729" s="226"/>
      <c r="OH729" s="226"/>
      <c r="OI729" s="226"/>
      <c r="OJ729" s="226"/>
      <c r="OK729" s="226"/>
      <c r="OL729" s="226"/>
      <c r="OM729" s="226"/>
      <c r="ON729" s="226"/>
      <c r="OO729" s="226"/>
      <c r="OP729" s="226"/>
      <c r="OQ729" s="226"/>
      <c r="OR729" s="226"/>
      <c r="OS729" s="226"/>
      <c r="OT729" s="226"/>
      <c r="OU729" s="226"/>
      <c r="OV729" s="226"/>
      <c r="OW729" s="226"/>
      <c r="OX729" s="226"/>
      <c r="OY729" s="226"/>
      <c r="OZ729" s="226"/>
      <c r="PA729" s="226"/>
      <c r="PB729" s="226"/>
      <c r="PC729" s="226"/>
      <c r="PD729" s="226"/>
      <c r="PE729" s="226"/>
      <c r="PF729" s="226"/>
      <c r="PG729" s="226"/>
      <c r="PH729" s="226"/>
      <c r="PI729" s="226"/>
      <c r="PJ729" s="226"/>
      <c r="PK729" s="226"/>
      <c r="PL729" s="226"/>
      <c r="PM729" s="226"/>
      <c r="PN729" s="226"/>
      <c r="PO729" s="226"/>
      <c r="PP729" s="226"/>
      <c r="PQ729" s="226"/>
      <c r="PR729" s="226"/>
      <c r="PS729" s="226"/>
      <c r="PT729" s="226"/>
      <c r="PU729" s="226"/>
      <c r="PV729" s="226"/>
      <c r="PW729" s="226"/>
      <c r="PX729" s="226"/>
      <c r="PY729" s="226"/>
      <c r="PZ729" s="226"/>
      <c r="QA729" s="226"/>
      <c r="QB729" s="226"/>
      <c r="QC729" s="226"/>
      <c r="QD729" s="226"/>
      <c r="QE729" s="226"/>
      <c r="QF729" s="226"/>
      <c r="QG729" s="226"/>
      <c r="QH729" s="226"/>
      <c r="QI729" s="226"/>
      <c r="QJ729" s="226"/>
      <c r="QK729" s="226"/>
      <c r="QL729" s="226"/>
      <c r="QM729" s="226"/>
      <c r="QN729" s="226"/>
      <c r="QO729" s="226"/>
      <c r="QP729" s="226"/>
      <c r="QQ729" s="226"/>
      <c r="QR729" s="226"/>
      <c r="QS729" s="226"/>
      <c r="QT729" s="226"/>
      <c r="QU729" s="226"/>
      <c r="QV729" s="226"/>
      <c r="QW729" s="226"/>
      <c r="QX729" s="226"/>
      <c r="QY729" s="226"/>
      <c r="QZ729" s="226"/>
      <c r="RA729" s="226"/>
      <c r="RB729" s="226"/>
      <c r="RC729" s="226"/>
      <c r="RD729" s="226"/>
      <c r="RE729" s="226"/>
      <c r="RF729" s="226"/>
      <c r="RG729" s="226"/>
      <c r="RH729" s="226"/>
      <c r="RI729" s="226"/>
      <c r="RJ729" s="226"/>
      <c r="RK729" s="226"/>
      <c r="RL729" s="226"/>
      <c r="RM729" s="226"/>
      <c r="RN729" s="226"/>
      <c r="RO729" s="226"/>
      <c r="RP729" s="226"/>
      <c r="RQ729" s="226"/>
      <c r="RR729" s="226"/>
      <c r="RS729" s="226"/>
      <c r="RT729" s="226"/>
      <c r="RU729" s="226"/>
      <c r="RV729" s="226"/>
      <c r="RW729" s="226"/>
      <c r="RX729" s="226"/>
      <c r="RY729" s="226"/>
      <c r="RZ729" s="226"/>
      <c r="SA729" s="226"/>
      <c r="SB729" s="226"/>
      <c r="SC729" s="226"/>
      <c r="SD729" s="226"/>
      <c r="SE729" s="226"/>
      <c r="SF729" s="226"/>
      <c r="SG729" s="226"/>
      <c r="SH729" s="226"/>
      <c r="SI729" s="226"/>
      <c r="SJ729" s="226"/>
      <c r="SK729" s="226"/>
      <c r="SL729" s="226"/>
      <c r="SM729" s="226"/>
      <c r="SN729" s="226"/>
      <c r="SO729" s="226"/>
      <c r="SP729" s="226"/>
      <c r="SQ729" s="226"/>
      <c r="SR729" s="226"/>
      <c r="SS729" s="226"/>
      <c r="ST729" s="226"/>
      <c r="SU729" s="226"/>
      <c r="SV729" s="226"/>
      <c r="SW729" s="226"/>
      <c r="SX729" s="226"/>
      <c r="SY729" s="226"/>
      <c r="SZ729" s="226"/>
      <c r="TA729" s="226"/>
      <c r="TB729" s="226"/>
      <c r="TC729" s="226"/>
      <c r="TD729" s="226"/>
      <c r="TE729" s="226"/>
      <c r="TF729" s="226"/>
      <c r="TG729" s="226"/>
      <c r="TH729" s="226"/>
      <c r="TI729" s="226"/>
      <c r="TJ729" s="226"/>
      <c r="TK729" s="226"/>
      <c r="TL729" s="226"/>
      <c r="TM729" s="226"/>
      <c r="TN729" s="226"/>
      <c r="TO729" s="226"/>
      <c r="TP729" s="226"/>
      <c r="TQ729" s="226"/>
      <c r="TR729" s="226"/>
      <c r="TS729" s="226"/>
      <c r="TT729" s="226"/>
      <c r="TU729" s="226"/>
      <c r="TV729" s="226"/>
      <c r="TW729" s="226"/>
      <c r="TX729" s="226"/>
      <c r="TY729" s="226"/>
      <c r="TZ729" s="226"/>
      <c r="UA729" s="226"/>
      <c r="UB729" s="226"/>
      <c r="UC729" s="226"/>
      <c r="UD729" s="226"/>
      <c r="UE729" s="226"/>
      <c r="UF729" s="226"/>
      <c r="UG729" s="226"/>
      <c r="UH729" s="226"/>
      <c r="UI729" s="226"/>
      <c r="UJ729" s="226"/>
      <c r="UK729" s="226"/>
      <c r="UL729" s="226"/>
      <c r="UM729" s="226"/>
      <c r="UN729" s="226"/>
      <c r="UO729" s="226"/>
      <c r="UP729" s="226"/>
      <c r="UQ729" s="226"/>
      <c r="UR729" s="226"/>
      <c r="US729" s="226"/>
      <c r="UT729" s="226"/>
      <c r="UU729" s="226"/>
      <c r="UV729" s="226"/>
      <c r="UW729" s="226"/>
      <c r="UX729" s="226"/>
      <c r="UY729" s="226"/>
      <c r="UZ729" s="226"/>
      <c r="VA729" s="226"/>
      <c r="VB729" s="226"/>
      <c r="VC729" s="226"/>
      <c r="VD729" s="226"/>
      <c r="VE729" s="226"/>
      <c r="VF729" s="226"/>
      <c r="VG729" s="226"/>
      <c r="VH729" s="226"/>
      <c r="VI729" s="226"/>
      <c r="VJ729" s="226"/>
      <c r="VK729" s="226"/>
      <c r="VL729" s="226"/>
      <c r="VM729" s="226"/>
      <c r="VN729" s="226"/>
      <c r="VO729" s="226"/>
      <c r="VP729" s="226"/>
      <c r="VQ729" s="226"/>
      <c r="VR729" s="226"/>
      <c r="VS729" s="226"/>
      <c r="VT729" s="226"/>
      <c r="VU729" s="226"/>
      <c r="VV729" s="226"/>
      <c r="VW729" s="226"/>
      <c r="VX729" s="226"/>
      <c r="VY729" s="226"/>
      <c r="VZ729" s="226"/>
      <c r="WA729" s="226"/>
      <c r="WB729" s="226"/>
      <c r="WC729" s="226"/>
      <c r="WD729" s="226"/>
      <c r="WE729" s="226"/>
      <c r="WF729" s="226"/>
      <c r="WG729" s="226"/>
      <c r="WH729" s="226"/>
      <c r="WI729" s="226"/>
      <c r="WJ729" s="226"/>
      <c r="WK729" s="226"/>
      <c r="WL729" s="226"/>
      <c r="WM729" s="226"/>
      <c r="WN729" s="226"/>
      <c r="WO729" s="226"/>
      <c r="WP729" s="226"/>
      <c r="WQ729" s="226"/>
      <c r="WR729" s="226"/>
      <c r="WS729" s="226"/>
      <c r="WT729" s="226"/>
      <c r="WU729" s="226"/>
      <c r="WV729" s="226"/>
      <c r="WW729" s="226"/>
      <c r="WX729" s="226"/>
      <c r="WY729" s="226"/>
      <c r="WZ729" s="226"/>
      <c r="XA729" s="226"/>
      <c r="XB729" s="226"/>
      <c r="XC729" s="226"/>
      <c r="XD729" s="226"/>
      <c r="XE729" s="226"/>
      <c r="XF729" s="226"/>
      <c r="XG729" s="226"/>
      <c r="XH729" s="226"/>
      <c r="XI729" s="226"/>
      <c r="XJ729" s="226"/>
      <c r="XK729" s="226"/>
      <c r="XL729" s="226"/>
      <c r="XM729" s="226"/>
      <c r="XN729" s="226"/>
      <c r="XO729" s="226"/>
      <c r="XP729" s="226"/>
      <c r="XQ729" s="226"/>
      <c r="XR729" s="226"/>
      <c r="XS729" s="226"/>
      <c r="XT729" s="226"/>
      <c r="XU729" s="226"/>
      <c r="XV729" s="226"/>
      <c r="XW729" s="226"/>
      <c r="XX729" s="226"/>
      <c r="XY729" s="226"/>
      <c r="XZ729" s="226"/>
      <c r="YA729" s="226"/>
      <c r="YB729" s="226"/>
      <c r="YC729" s="226"/>
      <c r="YD729" s="226"/>
      <c r="YE729" s="226"/>
      <c r="YF729" s="226"/>
      <c r="YG729" s="226"/>
      <c r="YH729" s="226"/>
      <c r="YI729" s="226"/>
      <c r="YJ729" s="226"/>
      <c r="YK729" s="226"/>
      <c r="YL729" s="226"/>
      <c r="YM729" s="226"/>
      <c r="YN729" s="226"/>
      <c r="YO729" s="226"/>
      <c r="YP729" s="226"/>
      <c r="YQ729" s="226"/>
      <c r="YR729" s="226"/>
      <c r="YS729" s="226"/>
      <c r="YT729" s="226"/>
      <c r="YU729" s="226"/>
      <c r="YV729" s="226"/>
      <c r="YW729" s="226"/>
      <c r="YX729" s="226"/>
      <c r="YY729" s="226"/>
      <c r="YZ729" s="226"/>
      <c r="ZA729" s="226"/>
      <c r="ZB729" s="226"/>
      <c r="ZC729" s="226"/>
      <c r="ZD729" s="226"/>
      <c r="ZE729" s="226"/>
      <c r="ZF729" s="226"/>
      <c r="ZG729" s="226"/>
      <c r="ZH729" s="226"/>
      <c r="ZI729" s="226"/>
      <c r="ZJ729" s="226"/>
      <c r="ZK729" s="226"/>
      <c r="ZL729" s="226"/>
      <c r="ZM729" s="226"/>
      <c r="ZN729" s="226"/>
      <c r="ZO729" s="226"/>
      <c r="ZP729" s="226"/>
      <c r="ZQ729" s="226"/>
      <c r="ZR729" s="226"/>
      <c r="ZS729" s="226"/>
      <c r="ZT729" s="226"/>
      <c r="ZU729" s="226"/>
      <c r="ZV729" s="226"/>
      <c r="ZW729" s="226"/>
      <c r="ZX729" s="226"/>
      <c r="ZY729" s="226"/>
      <c r="ZZ729" s="226"/>
      <c r="AAA729" s="226"/>
      <c r="AAB729" s="226"/>
      <c r="AAC729" s="226"/>
      <c r="AAD729" s="226"/>
      <c r="AAE729" s="226"/>
      <c r="AAF729" s="226"/>
      <c r="AAG729" s="226"/>
      <c r="AAH729" s="226"/>
      <c r="AAI729" s="226"/>
      <c r="AAJ729" s="226"/>
      <c r="AAK729" s="226"/>
      <c r="AAL729" s="226"/>
      <c r="AAM729" s="226"/>
      <c r="AAN729" s="226"/>
      <c r="AAO729" s="226"/>
      <c r="AAP729" s="226"/>
      <c r="AAQ729" s="226"/>
      <c r="AAR729" s="226"/>
      <c r="AAS729" s="226"/>
      <c r="AAT729" s="226"/>
      <c r="AAU729" s="226"/>
      <c r="AAV729" s="226"/>
      <c r="AAW729" s="226"/>
      <c r="AAX729" s="226"/>
      <c r="AAY729" s="226"/>
      <c r="AAZ729" s="226"/>
      <c r="ABA729" s="226"/>
      <c r="ABB729" s="226"/>
      <c r="ABC729" s="226"/>
      <c r="ABD729" s="226"/>
      <c r="ABE729" s="226"/>
      <c r="ABF729" s="226"/>
      <c r="ABG729" s="226"/>
      <c r="ABH729" s="226"/>
      <c r="ABI729" s="226"/>
      <c r="ABJ729" s="226"/>
      <c r="ABK729" s="226"/>
      <c r="ABL729" s="226"/>
      <c r="ABM729" s="226"/>
      <c r="ABN729" s="226"/>
      <c r="ABO729" s="226"/>
      <c r="ABP729" s="226"/>
      <c r="ABQ729" s="226"/>
      <c r="ABR729" s="226"/>
      <c r="ABS729" s="226"/>
      <c r="ABT729" s="226"/>
      <c r="ABU729" s="226"/>
      <c r="ABV729" s="226"/>
      <c r="ABW729" s="226"/>
      <c r="ABX729" s="226"/>
      <c r="ABY729" s="226"/>
      <c r="ABZ729" s="226"/>
      <c r="ACA729" s="226"/>
      <c r="ACB729" s="226"/>
      <c r="ACC729" s="226"/>
      <c r="ACD729" s="226"/>
      <c r="ACE729" s="226"/>
      <c r="ACF729" s="226"/>
      <c r="ACG729" s="226"/>
      <c r="ACH729" s="226"/>
      <c r="ACI729" s="226"/>
      <c r="ACJ729" s="226"/>
      <c r="ACK729" s="226"/>
      <c r="ACL729" s="226"/>
      <c r="ACM729" s="226"/>
      <c r="ACN729" s="226"/>
      <c r="ACO729" s="226"/>
      <c r="ACP729" s="226"/>
      <c r="ACQ729" s="226"/>
      <c r="ACR729" s="226"/>
      <c r="ACS729" s="226"/>
      <c r="ACT729" s="226"/>
      <c r="ACU729" s="226"/>
      <c r="ACV729" s="226"/>
      <c r="ACW729" s="226"/>
      <c r="ACX729" s="226"/>
      <c r="ACY729" s="226"/>
      <c r="ACZ729" s="226"/>
      <c r="ADA729" s="226"/>
      <c r="ADB729" s="226"/>
      <c r="ADC729" s="226"/>
      <c r="ADD729" s="226"/>
      <c r="ADE729" s="226"/>
      <c r="ADF729" s="226"/>
      <c r="ADG729" s="226"/>
      <c r="ADH729" s="226"/>
      <c r="ADI729" s="226"/>
      <c r="ADJ729" s="226"/>
      <c r="ADK729" s="226"/>
      <c r="ADL729" s="226"/>
      <c r="ADM729" s="226"/>
      <c r="ADN729" s="226"/>
      <c r="ADO729" s="226"/>
      <c r="ADP729" s="226"/>
      <c r="ADQ729" s="226"/>
      <c r="ADR729" s="226"/>
      <c r="ADS729" s="226"/>
      <c r="ADT729" s="226"/>
      <c r="ADU729" s="226"/>
      <c r="ADV729" s="226"/>
      <c r="ADW729" s="226"/>
      <c r="ADX729" s="226"/>
      <c r="ADY729" s="226"/>
      <c r="ADZ729" s="226"/>
      <c r="AEA729" s="226"/>
      <c r="AEB729" s="226"/>
      <c r="AEC729" s="226"/>
      <c r="AED729" s="226"/>
      <c r="AEE729" s="226"/>
      <c r="AEF729" s="226"/>
      <c r="AEG729" s="226"/>
      <c r="AEH729" s="226"/>
      <c r="AEI729" s="226"/>
      <c r="AEJ729" s="226"/>
      <c r="AEK729" s="226"/>
      <c r="AEL729" s="226"/>
      <c r="AEM729" s="226"/>
      <c r="AEN729" s="226"/>
      <c r="AEO729" s="226"/>
      <c r="AEP729" s="226"/>
      <c r="AEQ729" s="226"/>
      <c r="AER729" s="226"/>
      <c r="AES729" s="226"/>
      <c r="AET729" s="226"/>
      <c r="AEU729" s="226"/>
      <c r="AEV729" s="226"/>
      <c r="AEW729" s="226"/>
      <c r="AEX729" s="226"/>
      <c r="AEY729" s="226"/>
      <c r="AEZ729" s="226"/>
      <c r="AFA729" s="226"/>
      <c r="AFB729" s="226"/>
      <c r="AFC729" s="226"/>
      <c r="AFD729" s="226"/>
      <c r="AFE729" s="226"/>
      <c r="AFF729" s="226"/>
      <c r="AFG729" s="226"/>
      <c r="AFH729" s="226"/>
      <c r="AFI729" s="226"/>
      <c r="AFJ729" s="226"/>
      <c r="AFK729" s="226"/>
      <c r="AFL729" s="226"/>
      <c r="AFM729" s="226"/>
      <c r="AFN729" s="226"/>
      <c r="AFO729" s="226"/>
      <c r="AFP729" s="226"/>
      <c r="AFQ729" s="226"/>
      <c r="AFR729" s="226"/>
      <c r="AFS729" s="226"/>
      <c r="AFT729" s="226"/>
      <c r="AFU729" s="226"/>
      <c r="AFV729" s="226"/>
      <c r="AFW729" s="226"/>
      <c r="AFX729" s="226"/>
      <c r="AFY729" s="226"/>
      <c r="AFZ729" s="226"/>
      <c r="AGA729" s="226"/>
      <c r="AGB729" s="226"/>
      <c r="AGC729" s="226"/>
      <c r="AGD729" s="226"/>
      <c r="AGE729" s="226"/>
      <c r="AGF729" s="226"/>
      <c r="AGG729" s="226"/>
      <c r="AGH729" s="226"/>
      <c r="AGI729" s="226"/>
      <c r="AGJ729" s="226"/>
      <c r="AGK729" s="226"/>
      <c r="AGL729" s="226"/>
      <c r="AGM729" s="226"/>
      <c r="AGN729" s="226"/>
      <c r="AGO729" s="226"/>
      <c r="AGP729" s="226"/>
      <c r="AGQ729" s="226"/>
      <c r="AGR729" s="226"/>
      <c r="AGS729" s="226"/>
      <c r="AGT729" s="226"/>
      <c r="AGU729" s="226"/>
      <c r="AGV729" s="226"/>
      <c r="AGW729" s="226"/>
      <c r="AGX729" s="226"/>
      <c r="AGY729" s="226"/>
      <c r="AGZ729" s="226"/>
      <c r="AHA729" s="226"/>
      <c r="AHB729" s="226"/>
      <c r="AHC729" s="226"/>
      <c r="AHD729" s="226"/>
      <c r="AHE729" s="226"/>
      <c r="AHF729" s="226"/>
      <c r="AHG729" s="226"/>
      <c r="AHH729" s="226"/>
      <c r="AHI729" s="226"/>
      <c r="AHJ729" s="226"/>
      <c r="AHK729" s="226"/>
      <c r="AHL729" s="226"/>
      <c r="AHM729" s="226"/>
      <c r="AHN729" s="226"/>
      <c r="AHO729" s="226"/>
      <c r="AHP729" s="226"/>
      <c r="AHQ729" s="226"/>
      <c r="AHR729" s="226"/>
      <c r="AHS729" s="226"/>
      <c r="AHT729" s="226"/>
      <c r="AHU729" s="226"/>
      <c r="AHV729" s="226"/>
      <c r="AHW729" s="226"/>
      <c r="AHX729" s="226"/>
      <c r="AHY729" s="226"/>
      <c r="AHZ729" s="226"/>
      <c r="AIA729" s="226"/>
      <c r="AIB729" s="226"/>
      <c r="AIC729" s="226"/>
      <c r="AID729" s="226"/>
      <c r="AIE729" s="226"/>
      <c r="AIF729" s="226"/>
      <c r="AIG729" s="226"/>
      <c r="AIH729" s="226"/>
      <c r="AII729" s="226"/>
      <c r="AIJ729" s="226"/>
      <c r="AIK729" s="226"/>
      <c r="AIL729" s="226"/>
      <c r="AIM729" s="226"/>
      <c r="AIN729" s="226"/>
      <c r="AIO729" s="226"/>
      <c r="AIP729" s="226"/>
      <c r="AIQ729" s="226"/>
      <c r="AIR729" s="226"/>
      <c r="AIS729" s="226"/>
      <c r="AIT729" s="226"/>
      <c r="AIU729" s="226"/>
      <c r="AIV729" s="226"/>
      <c r="AIW729" s="226"/>
      <c r="AIX729" s="226"/>
      <c r="AIY729" s="226"/>
      <c r="AIZ729" s="226"/>
      <c r="AJA729" s="226"/>
      <c r="AJB729" s="226"/>
      <c r="AJC729" s="226"/>
      <c r="AJD729" s="226"/>
      <c r="AJE729" s="226"/>
      <c r="AJF729" s="226"/>
      <c r="AJG729" s="226"/>
      <c r="AJH729" s="226"/>
      <c r="AJI729" s="226"/>
      <c r="AJJ729" s="226"/>
      <c r="AJK729" s="226"/>
      <c r="AJL729" s="226"/>
      <c r="AJM729" s="226"/>
      <c r="AJN729" s="226"/>
      <c r="AJO729" s="226"/>
      <c r="AJP729" s="226"/>
      <c r="AJQ729" s="226"/>
      <c r="AJR729" s="226"/>
      <c r="AJS729" s="226"/>
      <c r="AJT729" s="226"/>
      <c r="AJU729" s="226"/>
      <c r="AJV729" s="226"/>
      <c r="AJW729" s="226"/>
      <c r="AJX729" s="226"/>
      <c r="AJY729" s="226"/>
      <c r="AJZ729" s="226"/>
      <c r="AKA729" s="226"/>
      <c r="AKB729" s="226"/>
      <c r="AKC729" s="226"/>
      <c r="AKD729" s="226"/>
      <c r="AKE729" s="226"/>
      <c r="AKF729" s="226"/>
      <c r="AKG729" s="226"/>
      <c r="AKH729" s="226"/>
      <c r="AKI729" s="226"/>
      <c r="AKJ729" s="226"/>
      <c r="AKK729" s="226"/>
      <c r="AKL729" s="226"/>
      <c r="AKM729" s="226"/>
      <c r="AKN729" s="226"/>
      <c r="AKO729" s="226"/>
      <c r="AKP729" s="226"/>
      <c r="AKQ729" s="226"/>
      <c r="AKR729" s="226"/>
      <c r="AKS729" s="226"/>
      <c r="AKT729" s="226"/>
      <c r="AKU729" s="226"/>
      <c r="AKV729" s="226"/>
      <c r="AKW729" s="226"/>
      <c r="AKX729" s="226"/>
      <c r="AKY729" s="226"/>
      <c r="AKZ729" s="226"/>
      <c r="ALA729" s="226"/>
      <c r="ALB729" s="226"/>
      <c r="ALC729" s="226"/>
      <c r="ALD729" s="226"/>
      <c r="ALE729" s="226"/>
      <c r="ALF729" s="226"/>
      <c r="ALG729" s="226"/>
      <c r="ALH729" s="226"/>
      <c r="ALI729" s="226"/>
      <c r="ALJ729" s="226"/>
      <c r="ALK729" s="226"/>
      <c r="ALL729" s="226"/>
      <c r="ALM729" s="226"/>
      <c r="ALN729" s="226"/>
      <c r="ALO729" s="226"/>
      <c r="ALP729" s="226"/>
      <c r="ALQ729" s="226"/>
      <c r="ALR729" s="226"/>
      <c r="ALS729" s="226"/>
      <c r="ALT729" s="226"/>
      <c r="ALU729" s="226"/>
      <c r="ALV729" s="226"/>
      <c r="ALW729" s="226"/>
      <c r="ALX729" s="226"/>
      <c r="ALY729" s="226"/>
      <c r="ALZ729" s="226"/>
      <c r="AMA729" s="226"/>
      <c r="AMB729" s="226"/>
      <c r="AMC729" s="226"/>
      <c r="AMD729" s="226"/>
      <c r="AME729" s="226"/>
      <c r="AMF729" s="226"/>
      <c r="AMG729" s="226"/>
      <c r="AMH729" s="226"/>
      <c r="AMI729" s="226"/>
      <c r="AMJ729" s="226"/>
      <c r="AMK729" s="226"/>
      <c r="AML729" s="226"/>
      <c r="AMM729" s="226"/>
      <c r="AMN729" s="226"/>
      <c r="AMO729" s="226"/>
      <c r="AMP729" s="226"/>
      <c r="AMQ729" s="226"/>
      <c r="AMR729" s="226"/>
      <c r="AMS729" s="226"/>
      <c r="AMT729" s="226"/>
      <c r="AMU729" s="226"/>
      <c r="AMV729" s="226"/>
      <c r="AMW729" s="226"/>
      <c r="AMX729" s="226"/>
    </row>
    <row r="730" spans="1:1038" s="288" customFormat="1" ht="18" customHeight="1">
      <c r="A730" s="549">
        <v>43333</v>
      </c>
      <c r="B730" s="283" t="s">
        <v>1647</v>
      </c>
      <c r="C730" s="227"/>
      <c r="D730" s="284" t="s">
        <v>1279</v>
      </c>
      <c r="E730" s="227">
        <v>91</v>
      </c>
      <c r="F730" s="227">
        <v>1</v>
      </c>
      <c r="G730" s="286" t="str">
        <f t="shared" si="336"/>
        <v>91-1</v>
      </c>
      <c r="H730" s="227">
        <v>42</v>
      </c>
      <c r="I730" s="227">
        <v>77</v>
      </c>
      <c r="J730" s="477">
        <f t="shared" si="354"/>
        <v>0</v>
      </c>
      <c r="K730" s="478" t="str">
        <f>IF(J731=1,IF(((VLOOKUP($G730,[3]Depth_Lookup!$A$3:$J$550,9,FALSE))-(I730/100))=0,"Good",IF(((VLOOKUP($G730,[3]Depth_Lookup!$A$3:$J$550,9,FALSE))-(I730/100))&gt;0,"Too Short","Too Long")))</f>
        <v>Good</v>
      </c>
      <c r="L730" s="171">
        <f>(VLOOKUP($G730,Depth_Lookup!$A$3:$J$410,10,FALSE))+(H730/100)</f>
        <v>234.11999999999998</v>
      </c>
      <c r="M730" s="171">
        <f>(VLOOKUP($G730,Depth_Lookup!$A$3:$J$410,10,FALSE))+(I730/100)</f>
        <v>234.47</v>
      </c>
      <c r="N730" s="230" t="s">
        <v>2247</v>
      </c>
      <c r="O730" s="227">
        <v>1</v>
      </c>
      <c r="P730" s="227" t="s">
        <v>853</v>
      </c>
      <c r="Q730" s="227" t="s">
        <v>125</v>
      </c>
      <c r="R730" s="286" t="str">
        <f t="shared" si="351"/>
        <v>SerpentinizedHarzburgite</v>
      </c>
      <c r="S730" s="227" t="s">
        <v>115</v>
      </c>
      <c r="T730" s="227" t="s">
        <v>700</v>
      </c>
      <c r="U730" s="227" t="s">
        <v>108</v>
      </c>
      <c r="V730" s="227" t="s">
        <v>509</v>
      </c>
      <c r="W730" s="227" t="s">
        <v>102</v>
      </c>
      <c r="X730" s="287">
        <f>VLOOKUP(W730,[3]definitions_list_lookup!$A$13:$B$19,2,0)</f>
        <v>5</v>
      </c>
      <c r="Y730" s="227" t="s">
        <v>90</v>
      </c>
      <c r="Z730" s="227" t="s">
        <v>91</v>
      </c>
      <c r="AA730" s="227"/>
      <c r="AB730" s="227"/>
      <c r="AC730" s="227"/>
      <c r="AD730" s="227"/>
      <c r="AE730" s="233"/>
      <c r="AF730" s="286" t="e">
        <f>VLOOKUP(AE730,[3]definitions_list_mag!$V$12:$W$15,2,0)</f>
        <v>#N/A</v>
      </c>
      <c r="AG730" s="237"/>
      <c r="AH730" s="227"/>
      <c r="AI730" s="240">
        <v>78</v>
      </c>
      <c r="AJ730" s="227"/>
      <c r="AK730" s="227"/>
      <c r="AL730" s="227"/>
      <c r="AM730" s="227"/>
      <c r="AN730" s="227"/>
      <c r="AO730" s="240"/>
      <c r="AP730" s="227"/>
      <c r="AQ730" s="227"/>
      <c r="AR730" s="227"/>
      <c r="AS730" s="227"/>
      <c r="AT730" s="227"/>
      <c r="AU730" s="240"/>
      <c r="AV730" s="227"/>
      <c r="AW730" s="227"/>
      <c r="AX730" s="227"/>
      <c r="AY730" s="227"/>
      <c r="AZ730" s="227"/>
      <c r="BA730" s="240">
        <v>20</v>
      </c>
      <c r="BB730" s="227">
        <v>7</v>
      </c>
      <c r="BC730" s="227">
        <v>5</v>
      </c>
      <c r="BD730" s="227" t="s">
        <v>1330</v>
      </c>
      <c r="BE730" s="227" t="s">
        <v>1331</v>
      </c>
      <c r="BF730" s="227"/>
      <c r="BG730" s="240"/>
      <c r="BH730" s="227"/>
      <c r="BI730" s="227"/>
      <c r="BJ730" s="227"/>
      <c r="BK730" s="227"/>
      <c r="BL730" s="227"/>
      <c r="BM730" s="240">
        <v>2</v>
      </c>
      <c r="BN730" s="227">
        <v>1.5</v>
      </c>
      <c r="BO730" s="227">
        <v>0.7</v>
      </c>
      <c r="BP730" s="227" t="s">
        <v>1330</v>
      </c>
      <c r="BQ730" s="227" t="s">
        <v>1331</v>
      </c>
      <c r="BR730" s="227"/>
      <c r="BS730" s="227"/>
      <c r="BT730" s="227"/>
      <c r="BU730" s="227"/>
      <c r="BV730" s="227"/>
      <c r="BW730" s="227"/>
      <c r="BX730" s="227"/>
      <c r="BY730" s="240"/>
      <c r="BZ730" s="227"/>
      <c r="CA730" s="227"/>
      <c r="CB730" s="227"/>
      <c r="CC730" s="227"/>
      <c r="CD730" s="227"/>
      <c r="CE730" s="227"/>
      <c r="CF730" s="290">
        <f t="shared" si="352"/>
        <v>100</v>
      </c>
      <c r="CG730" s="148"/>
      <c r="CH730" s="149" t="s">
        <v>2248</v>
      </c>
      <c r="CI730" s="149">
        <v>90</v>
      </c>
      <c r="CJ730" s="149" t="s">
        <v>514</v>
      </c>
      <c r="CK730" s="151" t="s">
        <v>2249</v>
      </c>
      <c r="CL730" s="152"/>
      <c r="CM730" s="152"/>
      <c r="CN730" s="152"/>
      <c r="CO730" s="152"/>
      <c r="CP730" s="152"/>
      <c r="CQ730" s="152"/>
      <c r="CR730" s="152"/>
      <c r="CS730" s="152"/>
      <c r="CT730" s="152"/>
      <c r="CU730" s="152"/>
      <c r="CV730" s="152"/>
      <c r="CW730" s="152"/>
      <c r="CX730" s="152"/>
      <c r="CY730" s="152"/>
      <c r="CZ730" s="152"/>
      <c r="DA730" s="152"/>
      <c r="DB730" s="152">
        <v>88</v>
      </c>
      <c r="DC730" s="229">
        <v>10</v>
      </c>
      <c r="DD730" s="152"/>
      <c r="DE730" s="152"/>
      <c r="DF730" s="152"/>
      <c r="DG730" s="152"/>
      <c r="DH730" s="152"/>
      <c r="DI730" s="152"/>
      <c r="DJ730" s="152">
        <v>2</v>
      </c>
      <c r="DK730" s="208">
        <f t="shared" si="353"/>
        <v>100</v>
      </c>
      <c r="DL730" s="148"/>
      <c r="DM730" s="152"/>
      <c r="DN730" s="152"/>
      <c r="DO730" s="153"/>
      <c r="DQ730" s="148"/>
      <c r="DR730" s="153"/>
      <c r="DS730" s="148"/>
      <c r="DT730" s="261" t="s">
        <v>2250</v>
      </c>
      <c r="DU730" s="229"/>
      <c r="DV730" s="229"/>
      <c r="DW730" s="291" t="e">
        <f>VLOOKUP(P730,[3]definitions_list_lookup!$K$30:$L$54,2,0)</f>
        <v>#N/A</v>
      </c>
      <c r="DX730" s="154" t="s">
        <v>2251</v>
      </c>
      <c r="DY730" s="154" t="s">
        <v>2252</v>
      </c>
      <c r="DZ730" s="479"/>
      <c r="EA730" s="292"/>
      <c r="EB730" s="229"/>
      <c r="EC730" s="292"/>
      <c r="ED730" s="229" t="s">
        <v>2517</v>
      </c>
      <c r="EE730" s="293"/>
      <c r="EF730" s="294"/>
      <c r="EG730" s="293"/>
      <c r="EH730" s="295"/>
      <c r="EI730" s="296"/>
      <c r="EJ730" s="297"/>
      <c r="EK730" s="298"/>
      <c r="EL730" s="293"/>
      <c r="EM730" s="295"/>
      <c r="EN730" s="295" t="s">
        <v>1448</v>
      </c>
      <c r="EO730" s="321"/>
      <c r="EP730" s="321"/>
      <c r="EQ730" s="321"/>
      <c r="ER730" s="321"/>
      <c r="ES730" s="321"/>
      <c r="ET730" s="321"/>
      <c r="EU730" s="321"/>
      <c r="EV730" s="408">
        <v>36</v>
      </c>
      <c r="EW730" s="408">
        <v>90</v>
      </c>
      <c r="EX730" s="408">
        <v>58</v>
      </c>
      <c r="EY730" s="408">
        <v>180</v>
      </c>
      <c r="EZ730" s="192">
        <f t="shared" si="415"/>
        <v>-24.417771134974089</v>
      </c>
      <c r="FA730" s="192">
        <f t="shared" si="416"/>
        <v>335.58222886502591</v>
      </c>
      <c r="FB730" s="192">
        <f t="shared" si="417"/>
        <v>29.638933368996391</v>
      </c>
      <c r="FC730" s="192">
        <f t="shared" si="418"/>
        <v>65.582228865025911</v>
      </c>
      <c r="FD730" s="192">
        <f t="shared" si="419"/>
        <v>60.361066631003609</v>
      </c>
      <c r="FE730" s="193">
        <f t="shared" si="420"/>
        <v>155.58222886502591</v>
      </c>
      <c r="FF730" s="194">
        <f t="shared" si="421"/>
        <v>60.361066631003609</v>
      </c>
      <c r="FG730" s="293"/>
      <c r="FH730" s="295"/>
      <c r="FI730" s="778">
        <f t="shared" si="422"/>
        <v>0</v>
      </c>
      <c r="FJ730" s="779">
        <f t="shared" si="423"/>
        <v>60.361066631003609</v>
      </c>
      <c r="FK730" s="779">
        <f t="shared" si="424"/>
        <v>29.638933368996391</v>
      </c>
      <c r="FL730" s="780">
        <f t="shared" si="425"/>
        <v>0.51729697406820241</v>
      </c>
      <c r="FM730" s="169">
        <f t="shared" si="426"/>
        <v>0.49453258776462822</v>
      </c>
      <c r="FN730" s="783">
        <f t="shared" si="427"/>
        <v>0</v>
      </c>
      <c r="FO730" s="227"/>
      <c r="FP730" s="227"/>
      <c r="FQ730" s="227"/>
      <c r="FR730" s="227"/>
      <c r="FS730" s="227"/>
      <c r="FT730" s="227"/>
      <c r="FU730" s="227"/>
      <c r="FV730" s="227"/>
      <c r="FW730" s="227"/>
      <c r="FX730" s="227"/>
      <c r="FY730" s="227"/>
      <c r="FZ730" s="227"/>
      <c r="GA730" s="227"/>
      <c r="GB730" s="227"/>
      <c r="GC730" s="227"/>
      <c r="GD730" s="227"/>
      <c r="GE730" s="227"/>
      <c r="GF730" s="227"/>
      <c r="GG730" s="227"/>
      <c r="GH730" s="227"/>
      <c r="GI730" s="227"/>
      <c r="GJ730" s="227"/>
      <c r="GK730" s="227"/>
      <c r="GL730" s="227"/>
      <c r="GM730" s="227"/>
      <c r="GN730" s="227"/>
      <c r="GO730" s="227"/>
      <c r="GP730" s="227"/>
      <c r="GQ730" s="227"/>
      <c r="GR730" s="227"/>
      <c r="GS730" s="227"/>
      <c r="GT730" s="227"/>
      <c r="GU730" s="227"/>
      <c r="GV730" s="227"/>
      <c r="GW730" s="227"/>
      <c r="GX730" s="227"/>
      <c r="GY730" s="227"/>
      <c r="GZ730" s="227"/>
      <c r="HA730" s="227"/>
      <c r="HB730" s="227"/>
      <c r="HC730" s="227"/>
      <c r="HD730" s="227"/>
      <c r="HE730" s="227"/>
      <c r="HF730" s="227"/>
      <c r="HG730" s="227"/>
      <c r="HH730" s="227"/>
      <c r="HI730" s="227"/>
      <c r="HJ730" s="227"/>
      <c r="HK730" s="227"/>
      <c r="HL730" s="227"/>
      <c r="HM730" s="227"/>
      <c r="HN730" s="227"/>
      <c r="HO730" s="227"/>
      <c r="HP730" s="227"/>
      <c r="HQ730" s="227"/>
      <c r="HR730" s="227"/>
      <c r="HS730" s="227"/>
      <c r="HT730" s="227"/>
      <c r="HU730" s="227"/>
      <c r="HV730" s="227"/>
      <c r="HW730" s="227"/>
      <c r="HX730" s="227"/>
      <c r="HY730" s="227"/>
      <c r="HZ730" s="227"/>
      <c r="IA730" s="227"/>
      <c r="IB730" s="227"/>
      <c r="IC730" s="227"/>
      <c r="ID730" s="227"/>
      <c r="IE730" s="227"/>
      <c r="IF730" s="227"/>
      <c r="IG730" s="227"/>
      <c r="IH730" s="227"/>
      <c r="II730" s="227"/>
      <c r="IJ730" s="227"/>
      <c r="IK730" s="227"/>
      <c r="IL730" s="227"/>
      <c r="IM730" s="227"/>
      <c r="IN730" s="227"/>
      <c r="IO730" s="227"/>
      <c r="IP730" s="227"/>
      <c r="IQ730" s="227"/>
      <c r="IR730" s="227"/>
      <c r="IS730" s="227"/>
      <c r="IT730" s="227"/>
      <c r="IU730" s="227"/>
      <c r="IV730" s="227"/>
      <c r="IW730" s="227"/>
      <c r="IX730" s="227"/>
      <c r="IY730" s="227"/>
      <c r="IZ730" s="227"/>
      <c r="JA730" s="227"/>
      <c r="JB730" s="227"/>
      <c r="JC730" s="227"/>
      <c r="JD730" s="227"/>
      <c r="JE730" s="227"/>
      <c r="JF730" s="227"/>
      <c r="JG730" s="227"/>
      <c r="JH730" s="227"/>
      <c r="JI730" s="227"/>
      <c r="JJ730" s="227"/>
      <c r="JK730" s="227"/>
      <c r="JL730" s="227"/>
      <c r="JM730" s="227"/>
      <c r="JN730" s="227"/>
      <c r="JO730" s="227"/>
      <c r="JP730" s="227"/>
      <c r="JQ730" s="227"/>
      <c r="JR730" s="227"/>
      <c r="JS730" s="227"/>
      <c r="JT730" s="227"/>
      <c r="JU730" s="227"/>
      <c r="JV730" s="227"/>
      <c r="JW730" s="227"/>
      <c r="JX730" s="227"/>
      <c r="JY730" s="227"/>
      <c r="JZ730" s="227"/>
      <c r="KA730" s="227"/>
      <c r="KB730" s="227"/>
      <c r="KC730" s="227"/>
      <c r="KD730" s="227"/>
      <c r="KE730" s="227"/>
      <c r="KF730" s="227"/>
      <c r="KG730" s="227"/>
      <c r="KH730" s="227"/>
      <c r="KI730" s="227"/>
      <c r="KJ730" s="227"/>
      <c r="KK730" s="227"/>
      <c r="KL730" s="227"/>
      <c r="KM730" s="227"/>
      <c r="KN730" s="227"/>
      <c r="KO730" s="227"/>
      <c r="KP730" s="227"/>
      <c r="KQ730" s="227"/>
      <c r="KR730" s="227"/>
      <c r="KS730" s="227"/>
      <c r="KT730" s="227"/>
      <c r="KU730" s="227"/>
      <c r="KV730" s="227"/>
      <c r="KW730" s="227"/>
      <c r="KX730" s="227"/>
      <c r="KY730" s="227"/>
      <c r="KZ730" s="227"/>
      <c r="LA730" s="227"/>
      <c r="LB730" s="227"/>
      <c r="LC730" s="227"/>
      <c r="LD730" s="227"/>
      <c r="LE730" s="227"/>
      <c r="LF730" s="227"/>
      <c r="LG730" s="227"/>
      <c r="LH730" s="227"/>
      <c r="LI730" s="227"/>
      <c r="LJ730" s="227"/>
      <c r="LK730" s="227"/>
      <c r="LL730" s="227"/>
      <c r="LM730" s="227"/>
      <c r="LN730" s="227"/>
      <c r="LO730" s="227"/>
      <c r="LP730" s="227"/>
      <c r="LQ730" s="227"/>
      <c r="LR730" s="227"/>
      <c r="LS730" s="227"/>
      <c r="LT730" s="227"/>
      <c r="LU730" s="227"/>
      <c r="LV730" s="227"/>
      <c r="LW730" s="227"/>
      <c r="LX730" s="227"/>
      <c r="LY730" s="227"/>
      <c r="LZ730" s="227"/>
      <c r="MA730" s="227"/>
      <c r="MB730" s="227"/>
      <c r="MC730" s="227"/>
      <c r="MD730" s="227"/>
      <c r="ME730" s="227"/>
      <c r="MF730" s="227"/>
      <c r="MG730" s="227"/>
      <c r="MH730" s="227"/>
      <c r="MI730" s="227"/>
      <c r="MJ730" s="227"/>
      <c r="MK730" s="227"/>
      <c r="ML730" s="227"/>
      <c r="MM730" s="227"/>
      <c r="MN730" s="227"/>
      <c r="MO730" s="227"/>
      <c r="MP730" s="227"/>
      <c r="MQ730" s="227"/>
      <c r="MR730" s="227"/>
      <c r="MS730" s="227"/>
      <c r="MT730" s="227"/>
      <c r="MU730" s="227"/>
      <c r="MV730" s="227"/>
      <c r="MW730" s="227"/>
      <c r="MX730" s="227"/>
      <c r="MY730" s="227"/>
      <c r="MZ730" s="227"/>
      <c r="NA730" s="227"/>
      <c r="NB730" s="227"/>
      <c r="NC730" s="227"/>
      <c r="ND730" s="227"/>
      <c r="NE730" s="227"/>
      <c r="NF730" s="227"/>
      <c r="NG730" s="227"/>
      <c r="NH730" s="227"/>
      <c r="NI730" s="227"/>
      <c r="NJ730" s="227"/>
      <c r="NK730" s="227"/>
      <c r="NL730" s="227"/>
      <c r="NM730" s="227"/>
      <c r="NN730" s="227"/>
      <c r="NO730" s="227"/>
      <c r="NP730" s="227"/>
      <c r="NQ730" s="227"/>
      <c r="NR730" s="227"/>
      <c r="NS730" s="227"/>
      <c r="NT730" s="227"/>
      <c r="NU730" s="227"/>
      <c r="NV730" s="227"/>
      <c r="NW730" s="227"/>
      <c r="NX730" s="227"/>
      <c r="NY730" s="227"/>
      <c r="NZ730" s="227"/>
      <c r="OA730" s="227"/>
      <c r="OB730" s="227"/>
      <c r="OC730" s="227"/>
      <c r="OD730" s="227"/>
      <c r="OE730" s="227"/>
      <c r="OF730" s="227"/>
      <c r="OG730" s="227"/>
      <c r="OH730" s="227"/>
      <c r="OI730" s="227"/>
      <c r="OJ730" s="227"/>
      <c r="OK730" s="227"/>
      <c r="OL730" s="227"/>
      <c r="OM730" s="227"/>
      <c r="ON730" s="227"/>
      <c r="OO730" s="227"/>
      <c r="OP730" s="227"/>
      <c r="OQ730" s="227"/>
      <c r="OR730" s="227"/>
      <c r="OS730" s="227"/>
      <c r="OT730" s="227"/>
      <c r="OU730" s="227"/>
      <c r="OV730" s="227"/>
      <c r="OW730" s="227"/>
      <c r="OX730" s="227"/>
      <c r="OY730" s="227"/>
      <c r="OZ730" s="227"/>
      <c r="PA730" s="227"/>
      <c r="PB730" s="227"/>
      <c r="PC730" s="227"/>
      <c r="PD730" s="227"/>
      <c r="PE730" s="227"/>
      <c r="PF730" s="227"/>
      <c r="PG730" s="227"/>
      <c r="PH730" s="227"/>
      <c r="PI730" s="227"/>
      <c r="PJ730" s="227"/>
      <c r="PK730" s="227"/>
      <c r="PL730" s="227"/>
      <c r="PM730" s="227"/>
      <c r="PN730" s="227"/>
      <c r="PO730" s="227"/>
      <c r="PP730" s="227"/>
      <c r="PQ730" s="227"/>
      <c r="PR730" s="227"/>
      <c r="PS730" s="227"/>
      <c r="PT730" s="227"/>
      <c r="PU730" s="227"/>
      <c r="PV730" s="227"/>
      <c r="PW730" s="227"/>
      <c r="PX730" s="227"/>
      <c r="PY730" s="227"/>
      <c r="PZ730" s="227"/>
      <c r="QA730" s="227"/>
      <c r="QB730" s="227"/>
      <c r="QC730" s="227"/>
      <c r="QD730" s="227"/>
      <c r="QE730" s="227"/>
      <c r="QF730" s="227"/>
      <c r="QG730" s="227"/>
      <c r="QH730" s="227"/>
      <c r="QI730" s="227"/>
      <c r="QJ730" s="227"/>
      <c r="QK730" s="227"/>
      <c r="QL730" s="227"/>
      <c r="QM730" s="227"/>
      <c r="QN730" s="227"/>
      <c r="QO730" s="227"/>
      <c r="QP730" s="227"/>
      <c r="QQ730" s="227"/>
      <c r="QR730" s="227"/>
      <c r="QS730" s="227"/>
      <c r="QT730" s="227"/>
      <c r="QU730" s="227"/>
      <c r="QV730" s="227"/>
      <c r="QW730" s="227"/>
      <c r="QX730" s="227"/>
      <c r="QY730" s="227"/>
      <c r="QZ730" s="227"/>
      <c r="RA730" s="227"/>
      <c r="RB730" s="227"/>
      <c r="RC730" s="227"/>
      <c r="RD730" s="227"/>
      <c r="RE730" s="227"/>
      <c r="RF730" s="227"/>
      <c r="RG730" s="227"/>
      <c r="RH730" s="227"/>
      <c r="RI730" s="227"/>
      <c r="RJ730" s="227"/>
      <c r="RK730" s="227"/>
      <c r="RL730" s="227"/>
      <c r="RM730" s="227"/>
      <c r="RN730" s="227"/>
      <c r="RO730" s="227"/>
      <c r="RP730" s="227"/>
      <c r="RQ730" s="227"/>
      <c r="RR730" s="227"/>
      <c r="RS730" s="227"/>
      <c r="RT730" s="227"/>
      <c r="RU730" s="227"/>
      <c r="RV730" s="227"/>
      <c r="RW730" s="227"/>
      <c r="RX730" s="227"/>
      <c r="RY730" s="227"/>
      <c r="RZ730" s="227"/>
      <c r="SA730" s="227"/>
      <c r="SB730" s="227"/>
      <c r="SC730" s="227"/>
      <c r="SD730" s="227"/>
      <c r="SE730" s="227"/>
      <c r="SF730" s="227"/>
      <c r="SG730" s="227"/>
      <c r="SH730" s="227"/>
      <c r="SI730" s="227"/>
      <c r="SJ730" s="227"/>
      <c r="SK730" s="227"/>
      <c r="SL730" s="227"/>
      <c r="SM730" s="227"/>
      <c r="SN730" s="227"/>
      <c r="SO730" s="227"/>
      <c r="SP730" s="227"/>
      <c r="SQ730" s="227"/>
      <c r="SR730" s="227"/>
      <c r="SS730" s="227"/>
      <c r="ST730" s="227"/>
      <c r="SU730" s="227"/>
      <c r="SV730" s="227"/>
      <c r="SW730" s="227"/>
      <c r="SX730" s="227"/>
      <c r="SY730" s="227"/>
      <c r="SZ730" s="227"/>
      <c r="TA730" s="227"/>
      <c r="TB730" s="227"/>
      <c r="TC730" s="227"/>
      <c r="TD730" s="227"/>
      <c r="TE730" s="227"/>
      <c r="TF730" s="227"/>
      <c r="TG730" s="227"/>
      <c r="TH730" s="227"/>
      <c r="TI730" s="227"/>
      <c r="TJ730" s="227"/>
      <c r="TK730" s="227"/>
      <c r="TL730" s="227"/>
      <c r="TM730" s="227"/>
      <c r="TN730" s="227"/>
      <c r="TO730" s="227"/>
      <c r="TP730" s="227"/>
      <c r="TQ730" s="227"/>
      <c r="TR730" s="227"/>
      <c r="TS730" s="227"/>
      <c r="TT730" s="227"/>
      <c r="TU730" s="227"/>
      <c r="TV730" s="227"/>
      <c r="TW730" s="227"/>
      <c r="TX730" s="227"/>
      <c r="TY730" s="227"/>
      <c r="TZ730" s="227"/>
      <c r="UA730" s="227"/>
      <c r="UB730" s="227"/>
      <c r="UC730" s="227"/>
      <c r="UD730" s="227"/>
      <c r="UE730" s="227"/>
      <c r="UF730" s="227"/>
      <c r="UG730" s="227"/>
      <c r="UH730" s="227"/>
      <c r="UI730" s="227"/>
      <c r="UJ730" s="227"/>
      <c r="UK730" s="227"/>
      <c r="UL730" s="227"/>
      <c r="UM730" s="227"/>
      <c r="UN730" s="227"/>
      <c r="UO730" s="227"/>
      <c r="UP730" s="227"/>
      <c r="UQ730" s="227"/>
      <c r="UR730" s="227"/>
      <c r="US730" s="227"/>
      <c r="UT730" s="227"/>
      <c r="UU730" s="227"/>
      <c r="UV730" s="227"/>
      <c r="UW730" s="227"/>
      <c r="UX730" s="227"/>
      <c r="UY730" s="227"/>
      <c r="UZ730" s="227"/>
      <c r="VA730" s="227"/>
      <c r="VB730" s="227"/>
      <c r="VC730" s="227"/>
      <c r="VD730" s="227"/>
      <c r="VE730" s="227"/>
      <c r="VF730" s="227"/>
      <c r="VG730" s="227"/>
      <c r="VH730" s="227"/>
      <c r="VI730" s="227"/>
      <c r="VJ730" s="227"/>
      <c r="VK730" s="227"/>
      <c r="VL730" s="227"/>
      <c r="VM730" s="227"/>
      <c r="VN730" s="227"/>
      <c r="VO730" s="227"/>
      <c r="VP730" s="227"/>
      <c r="VQ730" s="227"/>
      <c r="VR730" s="227"/>
      <c r="VS730" s="227"/>
      <c r="VT730" s="227"/>
      <c r="VU730" s="227"/>
      <c r="VV730" s="227"/>
      <c r="VW730" s="227"/>
      <c r="VX730" s="227"/>
      <c r="VY730" s="227"/>
      <c r="VZ730" s="227"/>
      <c r="WA730" s="227"/>
      <c r="WB730" s="227"/>
      <c r="WC730" s="227"/>
      <c r="WD730" s="227"/>
      <c r="WE730" s="227"/>
      <c r="WF730" s="227"/>
      <c r="WG730" s="227"/>
      <c r="WH730" s="227"/>
      <c r="WI730" s="227"/>
      <c r="WJ730" s="227"/>
      <c r="WK730" s="227"/>
      <c r="WL730" s="227"/>
      <c r="WM730" s="227"/>
      <c r="WN730" s="227"/>
      <c r="WO730" s="227"/>
      <c r="WP730" s="227"/>
      <c r="WQ730" s="227"/>
      <c r="WR730" s="227"/>
      <c r="WS730" s="227"/>
      <c r="WT730" s="227"/>
      <c r="WU730" s="227"/>
      <c r="WV730" s="227"/>
      <c r="WW730" s="227"/>
      <c r="WX730" s="227"/>
      <c r="WY730" s="227"/>
      <c r="WZ730" s="227"/>
      <c r="XA730" s="227"/>
      <c r="XB730" s="227"/>
      <c r="XC730" s="227"/>
      <c r="XD730" s="227"/>
      <c r="XE730" s="227"/>
      <c r="XF730" s="227"/>
      <c r="XG730" s="227"/>
      <c r="XH730" s="227"/>
      <c r="XI730" s="227"/>
      <c r="XJ730" s="227"/>
      <c r="XK730" s="227"/>
      <c r="XL730" s="227"/>
      <c r="XM730" s="227"/>
      <c r="XN730" s="227"/>
      <c r="XO730" s="227"/>
      <c r="XP730" s="227"/>
      <c r="XQ730" s="227"/>
      <c r="XR730" s="227"/>
      <c r="XS730" s="227"/>
      <c r="XT730" s="227"/>
      <c r="XU730" s="227"/>
      <c r="XV730" s="227"/>
      <c r="XW730" s="227"/>
      <c r="XX730" s="227"/>
      <c r="XY730" s="227"/>
      <c r="XZ730" s="227"/>
      <c r="YA730" s="227"/>
      <c r="YB730" s="227"/>
      <c r="YC730" s="227"/>
      <c r="YD730" s="227"/>
      <c r="YE730" s="227"/>
      <c r="YF730" s="227"/>
      <c r="YG730" s="227"/>
      <c r="YH730" s="227"/>
      <c r="YI730" s="227"/>
      <c r="YJ730" s="227"/>
      <c r="YK730" s="227"/>
      <c r="YL730" s="227"/>
      <c r="YM730" s="227"/>
      <c r="YN730" s="227"/>
      <c r="YO730" s="227"/>
      <c r="YP730" s="227"/>
      <c r="YQ730" s="227"/>
      <c r="YR730" s="227"/>
      <c r="YS730" s="227"/>
      <c r="YT730" s="227"/>
      <c r="YU730" s="227"/>
      <c r="YV730" s="227"/>
      <c r="YW730" s="227"/>
      <c r="YX730" s="227"/>
      <c r="YY730" s="227"/>
      <c r="YZ730" s="227"/>
      <c r="ZA730" s="227"/>
      <c r="ZB730" s="227"/>
      <c r="ZC730" s="227"/>
      <c r="ZD730" s="227"/>
      <c r="ZE730" s="227"/>
      <c r="ZF730" s="227"/>
      <c r="ZG730" s="227"/>
      <c r="ZH730" s="227"/>
      <c r="ZI730" s="227"/>
      <c r="ZJ730" s="227"/>
      <c r="ZK730" s="227"/>
      <c r="ZL730" s="227"/>
      <c r="ZM730" s="227"/>
      <c r="ZN730" s="227"/>
      <c r="ZO730" s="227"/>
      <c r="ZP730" s="227"/>
      <c r="ZQ730" s="227"/>
      <c r="ZR730" s="227"/>
      <c r="ZS730" s="227"/>
      <c r="ZT730" s="227"/>
      <c r="ZU730" s="227"/>
      <c r="ZV730" s="227"/>
      <c r="ZW730" s="227"/>
      <c r="ZX730" s="227"/>
      <c r="ZY730" s="227"/>
      <c r="ZZ730" s="227"/>
      <c r="AAA730" s="227"/>
      <c r="AAB730" s="227"/>
      <c r="AAC730" s="227"/>
      <c r="AAD730" s="227"/>
      <c r="AAE730" s="227"/>
      <c r="AAF730" s="227"/>
      <c r="AAG730" s="227"/>
      <c r="AAH730" s="227"/>
      <c r="AAI730" s="227"/>
      <c r="AAJ730" s="227"/>
      <c r="AAK730" s="227"/>
      <c r="AAL730" s="227"/>
      <c r="AAM730" s="227"/>
      <c r="AAN730" s="227"/>
      <c r="AAO730" s="227"/>
      <c r="AAP730" s="227"/>
      <c r="AAQ730" s="227"/>
      <c r="AAR730" s="227"/>
      <c r="AAS730" s="227"/>
      <c r="AAT730" s="227"/>
      <c r="AAU730" s="227"/>
      <c r="AAV730" s="227"/>
      <c r="AAW730" s="227"/>
      <c r="AAX730" s="227"/>
      <c r="AAY730" s="227"/>
      <c r="AAZ730" s="227"/>
      <c r="ABA730" s="227"/>
      <c r="ABB730" s="227"/>
      <c r="ABC730" s="227"/>
      <c r="ABD730" s="227"/>
      <c r="ABE730" s="227"/>
      <c r="ABF730" s="227"/>
      <c r="ABG730" s="227"/>
      <c r="ABH730" s="227"/>
      <c r="ABI730" s="227"/>
      <c r="ABJ730" s="227"/>
      <c r="ABK730" s="227"/>
      <c r="ABL730" s="227"/>
      <c r="ABM730" s="227"/>
      <c r="ABN730" s="227"/>
      <c r="ABO730" s="227"/>
      <c r="ABP730" s="227"/>
      <c r="ABQ730" s="227"/>
      <c r="ABR730" s="227"/>
      <c r="ABS730" s="227"/>
      <c r="ABT730" s="227"/>
      <c r="ABU730" s="227"/>
      <c r="ABV730" s="227"/>
      <c r="ABW730" s="227"/>
      <c r="ABX730" s="227"/>
      <c r="ABY730" s="227"/>
      <c r="ABZ730" s="227"/>
      <c r="ACA730" s="227"/>
      <c r="ACB730" s="227"/>
      <c r="ACC730" s="227"/>
      <c r="ACD730" s="227"/>
      <c r="ACE730" s="227"/>
      <c r="ACF730" s="227"/>
      <c r="ACG730" s="227"/>
      <c r="ACH730" s="227"/>
      <c r="ACI730" s="227"/>
      <c r="ACJ730" s="227"/>
      <c r="ACK730" s="227"/>
      <c r="ACL730" s="227"/>
      <c r="ACM730" s="227"/>
      <c r="ACN730" s="227"/>
      <c r="ACO730" s="227"/>
      <c r="ACP730" s="227"/>
      <c r="ACQ730" s="227"/>
      <c r="ACR730" s="227"/>
      <c r="ACS730" s="227"/>
      <c r="ACT730" s="227"/>
      <c r="ACU730" s="227"/>
      <c r="ACV730" s="227"/>
      <c r="ACW730" s="227"/>
      <c r="ACX730" s="227"/>
      <c r="ACY730" s="227"/>
      <c r="ACZ730" s="227"/>
      <c r="ADA730" s="227"/>
      <c r="ADB730" s="227"/>
      <c r="ADC730" s="227"/>
      <c r="ADD730" s="227"/>
      <c r="ADE730" s="227"/>
      <c r="ADF730" s="227"/>
      <c r="ADG730" s="227"/>
      <c r="ADH730" s="227"/>
      <c r="ADI730" s="227"/>
      <c r="ADJ730" s="227"/>
      <c r="ADK730" s="227"/>
      <c r="ADL730" s="227"/>
      <c r="ADM730" s="227"/>
      <c r="ADN730" s="227"/>
      <c r="ADO730" s="227"/>
      <c r="ADP730" s="227"/>
      <c r="ADQ730" s="227"/>
      <c r="ADR730" s="227"/>
      <c r="ADS730" s="227"/>
      <c r="ADT730" s="227"/>
      <c r="ADU730" s="227"/>
      <c r="ADV730" s="227"/>
      <c r="ADW730" s="227"/>
      <c r="ADX730" s="227"/>
      <c r="ADY730" s="227"/>
      <c r="ADZ730" s="227"/>
      <c r="AEA730" s="227"/>
      <c r="AEB730" s="227"/>
      <c r="AEC730" s="227"/>
      <c r="AED730" s="227"/>
      <c r="AEE730" s="227"/>
      <c r="AEF730" s="227"/>
      <c r="AEG730" s="227"/>
      <c r="AEH730" s="227"/>
      <c r="AEI730" s="227"/>
      <c r="AEJ730" s="227"/>
      <c r="AEK730" s="227"/>
      <c r="AEL730" s="227"/>
      <c r="AEM730" s="227"/>
      <c r="AEN730" s="227"/>
      <c r="AEO730" s="227"/>
      <c r="AEP730" s="227"/>
      <c r="AEQ730" s="227"/>
      <c r="AER730" s="227"/>
      <c r="AES730" s="227"/>
      <c r="AET730" s="227"/>
      <c r="AEU730" s="227"/>
      <c r="AEV730" s="227"/>
      <c r="AEW730" s="227"/>
      <c r="AEX730" s="227"/>
      <c r="AEY730" s="227"/>
      <c r="AEZ730" s="227"/>
      <c r="AFA730" s="227"/>
      <c r="AFB730" s="227"/>
      <c r="AFC730" s="227"/>
      <c r="AFD730" s="227"/>
      <c r="AFE730" s="227"/>
      <c r="AFF730" s="227"/>
      <c r="AFG730" s="227"/>
      <c r="AFH730" s="227"/>
      <c r="AFI730" s="227"/>
      <c r="AFJ730" s="227"/>
      <c r="AFK730" s="227"/>
      <c r="AFL730" s="227"/>
      <c r="AFM730" s="227"/>
      <c r="AFN730" s="227"/>
      <c r="AFO730" s="227"/>
      <c r="AFP730" s="227"/>
      <c r="AFQ730" s="227"/>
      <c r="AFR730" s="227"/>
      <c r="AFS730" s="227"/>
      <c r="AFT730" s="227"/>
      <c r="AFU730" s="227"/>
      <c r="AFV730" s="227"/>
      <c r="AFW730" s="227"/>
      <c r="AFX730" s="227"/>
      <c r="AFY730" s="227"/>
      <c r="AFZ730" s="227"/>
      <c r="AGA730" s="227"/>
      <c r="AGB730" s="227"/>
      <c r="AGC730" s="227"/>
      <c r="AGD730" s="227"/>
      <c r="AGE730" s="227"/>
      <c r="AGF730" s="227"/>
      <c r="AGG730" s="227"/>
      <c r="AGH730" s="227"/>
      <c r="AGI730" s="227"/>
      <c r="AGJ730" s="227"/>
      <c r="AGK730" s="227"/>
      <c r="AGL730" s="227"/>
      <c r="AGM730" s="227"/>
      <c r="AGN730" s="227"/>
      <c r="AGO730" s="227"/>
      <c r="AGP730" s="227"/>
      <c r="AGQ730" s="227"/>
      <c r="AGR730" s="227"/>
      <c r="AGS730" s="227"/>
      <c r="AGT730" s="227"/>
      <c r="AGU730" s="227"/>
      <c r="AGV730" s="227"/>
      <c r="AGW730" s="227"/>
      <c r="AGX730" s="227"/>
      <c r="AGY730" s="227"/>
      <c r="AGZ730" s="227"/>
      <c r="AHA730" s="227"/>
      <c r="AHB730" s="227"/>
      <c r="AHC730" s="227"/>
      <c r="AHD730" s="227"/>
      <c r="AHE730" s="227"/>
      <c r="AHF730" s="227"/>
      <c r="AHG730" s="227"/>
      <c r="AHH730" s="227"/>
      <c r="AHI730" s="227"/>
      <c r="AHJ730" s="227"/>
      <c r="AHK730" s="227"/>
      <c r="AHL730" s="227"/>
      <c r="AHM730" s="227"/>
      <c r="AHN730" s="227"/>
      <c r="AHO730" s="227"/>
      <c r="AHP730" s="227"/>
      <c r="AHQ730" s="227"/>
      <c r="AHR730" s="227"/>
      <c r="AHS730" s="227"/>
      <c r="AHT730" s="227"/>
      <c r="AHU730" s="227"/>
      <c r="AHV730" s="227"/>
      <c r="AHW730" s="227"/>
      <c r="AHX730" s="227"/>
      <c r="AHY730" s="227"/>
      <c r="AHZ730" s="227"/>
      <c r="AIA730" s="227"/>
      <c r="AIB730" s="227"/>
      <c r="AIC730" s="227"/>
      <c r="AID730" s="227"/>
      <c r="AIE730" s="227"/>
      <c r="AIF730" s="227"/>
      <c r="AIG730" s="227"/>
      <c r="AIH730" s="227"/>
      <c r="AII730" s="227"/>
      <c r="AIJ730" s="227"/>
      <c r="AIK730" s="227"/>
      <c r="AIL730" s="227"/>
      <c r="AIM730" s="227"/>
      <c r="AIN730" s="227"/>
      <c r="AIO730" s="227"/>
      <c r="AIP730" s="227"/>
      <c r="AIQ730" s="227"/>
      <c r="AIR730" s="227"/>
      <c r="AIS730" s="227"/>
      <c r="AIT730" s="227"/>
      <c r="AIU730" s="227"/>
      <c r="AIV730" s="227"/>
      <c r="AIW730" s="227"/>
      <c r="AIX730" s="227"/>
      <c r="AIY730" s="227"/>
      <c r="AIZ730" s="227"/>
      <c r="AJA730" s="227"/>
      <c r="AJB730" s="227"/>
      <c r="AJC730" s="227"/>
      <c r="AJD730" s="227"/>
      <c r="AJE730" s="227"/>
      <c r="AJF730" s="227"/>
      <c r="AJG730" s="227"/>
      <c r="AJH730" s="227"/>
      <c r="AJI730" s="227"/>
      <c r="AJJ730" s="227"/>
      <c r="AJK730" s="227"/>
      <c r="AJL730" s="227"/>
      <c r="AJM730" s="227"/>
      <c r="AJN730" s="227"/>
      <c r="AJO730" s="227"/>
      <c r="AJP730" s="227"/>
      <c r="AJQ730" s="227"/>
      <c r="AJR730" s="227"/>
      <c r="AJS730" s="227"/>
      <c r="AJT730" s="227"/>
      <c r="AJU730" s="227"/>
      <c r="AJV730" s="227"/>
      <c r="AJW730" s="227"/>
      <c r="AJX730" s="227"/>
      <c r="AJY730" s="227"/>
      <c r="AJZ730" s="227"/>
      <c r="AKA730" s="227"/>
      <c r="AKB730" s="227"/>
      <c r="AKC730" s="227"/>
      <c r="AKD730" s="227"/>
      <c r="AKE730" s="227"/>
      <c r="AKF730" s="227"/>
      <c r="AKG730" s="227"/>
      <c r="AKH730" s="227"/>
      <c r="AKI730" s="227"/>
      <c r="AKJ730" s="227"/>
      <c r="AKK730" s="227"/>
      <c r="AKL730" s="227"/>
      <c r="AKM730" s="227"/>
      <c r="AKN730" s="227"/>
      <c r="AKO730" s="227"/>
      <c r="AKP730" s="227"/>
      <c r="AKQ730" s="227"/>
      <c r="AKR730" s="227"/>
      <c r="AKS730" s="227"/>
      <c r="AKT730" s="227"/>
      <c r="AKU730" s="227"/>
      <c r="AKV730" s="227"/>
      <c r="AKW730" s="227"/>
      <c r="AKX730" s="227"/>
      <c r="AKY730" s="227"/>
      <c r="AKZ730" s="227"/>
      <c r="ALA730" s="227"/>
      <c r="ALB730" s="227"/>
      <c r="ALC730" s="227"/>
      <c r="ALD730" s="227"/>
      <c r="ALE730" s="227"/>
      <c r="ALF730" s="227"/>
      <c r="ALG730" s="227"/>
      <c r="ALH730" s="227"/>
      <c r="ALI730" s="227"/>
      <c r="ALJ730" s="227"/>
      <c r="ALK730" s="227"/>
      <c r="ALL730" s="227"/>
      <c r="ALM730" s="227"/>
      <c r="ALN730" s="227"/>
      <c r="ALO730" s="227"/>
      <c r="ALP730" s="227"/>
      <c r="ALQ730" s="227"/>
      <c r="ALR730" s="227"/>
      <c r="ALS730" s="227"/>
      <c r="ALT730" s="227"/>
      <c r="ALU730" s="227"/>
      <c r="ALV730" s="227"/>
      <c r="ALW730" s="227"/>
      <c r="ALX730" s="227"/>
      <c r="ALY730" s="227"/>
      <c r="ALZ730" s="227"/>
      <c r="AMA730" s="227"/>
      <c r="AMB730" s="227"/>
      <c r="AMC730" s="227"/>
      <c r="AMD730" s="227"/>
      <c r="AME730" s="227"/>
      <c r="AMF730" s="227"/>
      <c r="AMG730" s="227"/>
      <c r="AMH730" s="227"/>
      <c r="AMI730" s="227"/>
      <c r="AMJ730" s="227"/>
      <c r="AMK730" s="227"/>
      <c r="AML730" s="227"/>
      <c r="AMM730" s="227"/>
      <c r="AMN730" s="227"/>
      <c r="AMO730" s="227"/>
      <c r="AMP730" s="227"/>
      <c r="AMQ730" s="227"/>
      <c r="AMR730" s="227"/>
      <c r="AMS730" s="227"/>
      <c r="AMT730" s="227"/>
      <c r="AMU730" s="227"/>
      <c r="AMV730" s="227"/>
      <c r="AMW730" s="227"/>
      <c r="AMX730" s="227"/>
    </row>
    <row r="731" spans="1:1038" ht="18" customHeight="1">
      <c r="A731" s="223">
        <v>43333</v>
      </c>
      <c r="B731" s="224" t="s">
        <v>1647</v>
      </c>
      <c r="D731" s="225" t="s">
        <v>1279</v>
      </c>
      <c r="E731" s="126">
        <v>91</v>
      </c>
      <c r="F731" s="126">
        <v>2</v>
      </c>
      <c r="G731" s="196" t="str">
        <f t="shared" si="336"/>
        <v>91-2</v>
      </c>
      <c r="H731" s="126">
        <v>0</v>
      </c>
      <c r="I731" s="126">
        <v>73.5</v>
      </c>
      <c r="J731" s="203">
        <f t="shared" si="354"/>
        <v>1</v>
      </c>
      <c r="K731" s="644" t="str">
        <f>IF(J732=1,IF(((VLOOKUP($G731,[3]Depth_Lookup!$A$3:$J$550,9,FALSE))-(I731/100))=0,"Good",IF(((VLOOKUP($G731,[3]Depth_Lookup!$A$3:$J$550,9,FALSE))-(I731/100))&gt;0,"Too Short","Too Long")))</f>
        <v>Good</v>
      </c>
      <c r="L731" s="171">
        <f>(VLOOKUP($G731,Depth_Lookup!$A$3:$J$410,10,FALSE))+(H731/100)</f>
        <v>234.47</v>
      </c>
      <c r="M731" s="171">
        <f>(VLOOKUP($G731,Depth_Lookup!$A$3:$J$410,10,FALSE))+(I731/100)</f>
        <v>235.20500000000001</v>
      </c>
      <c r="N731" s="127" t="s">
        <v>2247</v>
      </c>
      <c r="O731" s="126">
        <v>1</v>
      </c>
      <c r="P731" s="126" t="s">
        <v>853</v>
      </c>
      <c r="Q731" s="126" t="s">
        <v>125</v>
      </c>
      <c r="R731" s="196" t="str">
        <f t="shared" si="351"/>
        <v>SerpentinizedHarzburgite</v>
      </c>
      <c r="S731" s="126" t="s">
        <v>94</v>
      </c>
      <c r="T731" s="126" t="s">
        <v>700</v>
      </c>
      <c r="W731" s="126" t="s">
        <v>102</v>
      </c>
      <c r="X731" s="202">
        <f>VLOOKUP(W731,[3]definitions_list_lookup!$A$13:$B$19,2,0)</f>
        <v>5</v>
      </c>
      <c r="Y731" s="126" t="s">
        <v>90</v>
      </c>
      <c r="Z731" s="126" t="s">
        <v>91</v>
      </c>
      <c r="AF731" s="196" t="e">
        <f>VLOOKUP(AE731,[3]definitions_list_mag!$V$12:$W$15,2,0)</f>
        <v>#N/A</v>
      </c>
      <c r="AI731" s="130">
        <v>78</v>
      </c>
      <c r="AO731" s="130"/>
      <c r="AU731" s="130"/>
      <c r="BA731" s="130">
        <v>20</v>
      </c>
      <c r="BB731" s="126">
        <v>7</v>
      </c>
      <c r="BC731" s="126">
        <v>5</v>
      </c>
      <c r="BD731" s="126" t="s">
        <v>1330</v>
      </c>
      <c r="BE731" s="126" t="s">
        <v>1331</v>
      </c>
      <c r="BF731" s="126" t="s">
        <v>2253</v>
      </c>
      <c r="BG731" s="130"/>
      <c r="BM731" s="130">
        <v>2</v>
      </c>
      <c r="BN731" s="126">
        <v>1</v>
      </c>
      <c r="BO731" s="126">
        <v>0.5</v>
      </c>
      <c r="BP731" s="126" t="s">
        <v>1330</v>
      </c>
      <c r="BQ731" s="126" t="s">
        <v>1331</v>
      </c>
      <c r="BY731" s="130"/>
      <c r="CF731" s="213">
        <f t="shared" si="352"/>
        <v>100</v>
      </c>
      <c r="CG731" s="131"/>
      <c r="CH731" s="132" t="s">
        <v>2248</v>
      </c>
      <c r="CI731" s="132">
        <v>93</v>
      </c>
      <c r="CJ731" s="132" t="s">
        <v>514</v>
      </c>
      <c r="CK731" s="133" t="s">
        <v>2249</v>
      </c>
      <c r="CL731" s="134"/>
      <c r="CM731" s="134"/>
      <c r="CN731" s="134"/>
      <c r="CO731" s="134"/>
      <c r="CP731" s="134"/>
      <c r="CQ731" s="134"/>
      <c r="CR731" s="134"/>
      <c r="CS731" s="134"/>
      <c r="CT731" s="134"/>
      <c r="CU731" s="134"/>
      <c r="CV731" s="134"/>
      <c r="CW731" s="134"/>
      <c r="CX731" s="134"/>
      <c r="CY731" s="134"/>
      <c r="CZ731" s="134"/>
      <c r="DA731" s="134"/>
      <c r="DB731" s="134">
        <v>83</v>
      </c>
      <c r="DC731" s="135">
        <v>15</v>
      </c>
      <c r="DD731" s="134"/>
      <c r="DE731" s="134"/>
      <c r="DF731" s="134"/>
      <c r="DG731" s="134"/>
      <c r="DH731" s="134"/>
      <c r="DI731" s="134"/>
      <c r="DJ731" s="134">
        <v>2</v>
      </c>
      <c r="DK731" s="207">
        <f t="shared" si="353"/>
        <v>100</v>
      </c>
      <c r="DL731" s="131"/>
      <c r="DM731" s="134"/>
      <c r="DN731" s="134"/>
      <c r="DO731" s="136"/>
      <c r="DQ731" s="131"/>
      <c r="DR731" s="136"/>
      <c r="DS731" s="131"/>
      <c r="DT731" s="138" t="s">
        <v>2250</v>
      </c>
      <c r="DW731" s="214" t="e">
        <f>VLOOKUP(P731,[3]definitions_list_lookup!$K$30:$L$54,2,0)</f>
        <v>#N/A</v>
      </c>
      <c r="DX731" s="139" t="s">
        <v>2251</v>
      </c>
      <c r="DY731" s="139" t="s">
        <v>2252</v>
      </c>
      <c r="DZ731"/>
      <c r="EA731" s="104"/>
      <c r="ED731" s="229" t="s">
        <v>2517</v>
      </c>
      <c r="EE731" s="140"/>
      <c r="EG731" s="140"/>
      <c r="EI731" s="218"/>
      <c r="EJ731" s="143"/>
      <c r="EK731" s="221"/>
      <c r="EM731" s="109"/>
      <c r="EN731" s="109"/>
      <c r="EZ731" s="192" t="e">
        <f t="shared" si="415"/>
        <v>#DIV/0!</v>
      </c>
      <c r="FA731" s="192" t="e">
        <f t="shared" si="416"/>
        <v>#DIV/0!</v>
      </c>
      <c r="FB731" s="192" t="e">
        <f t="shared" si="417"/>
        <v>#DIV/0!</v>
      </c>
      <c r="FC731" s="192" t="e">
        <f t="shared" si="418"/>
        <v>#DIV/0!</v>
      </c>
      <c r="FD731" s="192" t="e">
        <f t="shared" si="419"/>
        <v>#DIV/0!</v>
      </c>
      <c r="FE731" s="193" t="e">
        <f t="shared" si="420"/>
        <v>#DIV/0!</v>
      </c>
      <c r="FF731" s="194" t="e">
        <f t="shared" si="421"/>
        <v>#DIV/0!</v>
      </c>
      <c r="FI731" s="778">
        <f t="shared" si="422"/>
        <v>0</v>
      </c>
      <c r="FJ731" s="779" t="e">
        <f t="shared" si="423"/>
        <v>#DIV/0!</v>
      </c>
      <c r="FK731" s="779" t="e">
        <f t="shared" si="424"/>
        <v>#DIV/0!</v>
      </c>
      <c r="FL731" s="780" t="e">
        <f t="shared" si="425"/>
        <v>#DIV/0!</v>
      </c>
      <c r="FM731" s="169" t="e">
        <f t="shared" si="426"/>
        <v>#DIV/0!</v>
      </c>
      <c r="FN731" s="783" t="e">
        <f t="shared" si="427"/>
        <v>#DIV/0!</v>
      </c>
    </row>
    <row r="732" spans="1:1038" s="432" customFormat="1" ht="18" customHeight="1">
      <c r="A732" s="547">
        <v>43333</v>
      </c>
      <c r="B732" s="524" t="s">
        <v>1647</v>
      </c>
      <c r="C732" s="422"/>
      <c r="D732" s="525" t="s">
        <v>1279</v>
      </c>
      <c r="E732" s="422">
        <v>91</v>
      </c>
      <c r="F732" s="422">
        <v>3</v>
      </c>
      <c r="G732" s="526" t="str">
        <f t="shared" si="336"/>
        <v>91-3</v>
      </c>
      <c r="H732" s="422">
        <v>0</v>
      </c>
      <c r="I732" s="422">
        <v>24</v>
      </c>
      <c r="J732" s="527">
        <f t="shared" si="354"/>
        <v>1</v>
      </c>
      <c r="K732" s="528" t="b">
        <f>IF(J733=1,IF(((VLOOKUP($G732,[3]Depth_Lookup!$A$3:$J$550,9,FALSE))-(I732/100))=0,"Good",IF(((VLOOKUP($G732,[3]Depth_Lookup!$A$3:$J$550,9,FALSE))-(I732/100))&gt;0,"Too Short","Too Long")))</f>
        <v>0</v>
      </c>
      <c r="L732" s="171">
        <f>(VLOOKUP($G732,Depth_Lookup!$A$3:$J$410,10,FALSE))+(H732/100)</f>
        <v>235.20500000000001</v>
      </c>
      <c r="M732" s="171">
        <f>(VLOOKUP($G732,Depth_Lookup!$A$3:$J$410,10,FALSE))+(I732/100)</f>
        <v>235.44500000000002</v>
      </c>
      <c r="N732" s="441" t="s">
        <v>2247</v>
      </c>
      <c r="O732" s="422">
        <v>1</v>
      </c>
      <c r="P732" s="422" t="s">
        <v>853</v>
      </c>
      <c r="Q732" s="422" t="s">
        <v>125</v>
      </c>
      <c r="R732" s="526" t="str">
        <f t="shared" si="351"/>
        <v>SerpentinizedHarzburgite</v>
      </c>
      <c r="S732" s="422" t="s">
        <v>94</v>
      </c>
      <c r="T732" s="422" t="s">
        <v>115</v>
      </c>
      <c r="U732" s="422"/>
      <c r="V732" s="422"/>
      <c r="W732" s="422" t="s">
        <v>102</v>
      </c>
      <c r="X732" s="529">
        <f>VLOOKUP(W732,[3]definitions_list_lookup!$A$13:$B$19,2,0)</f>
        <v>5</v>
      </c>
      <c r="Y732" s="422" t="s">
        <v>90</v>
      </c>
      <c r="Z732" s="422" t="s">
        <v>91</v>
      </c>
      <c r="AA732" s="422"/>
      <c r="AB732" s="422"/>
      <c r="AC732" s="422"/>
      <c r="AD732" s="422"/>
      <c r="AE732" s="423"/>
      <c r="AF732" s="526" t="e">
        <f>VLOOKUP(AE732,[3]definitions_list_mag!$V$12:$W$15,2,0)</f>
        <v>#N/A</v>
      </c>
      <c r="AG732" s="530"/>
      <c r="AH732" s="422"/>
      <c r="AI732" s="426">
        <v>74</v>
      </c>
      <c r="AJ732" s="422"/>
      <c r="AK732" s="422"/>
      <c r="AL732" s="422"/>
      <c r="AM732" s="422"/>
      <c r="AN732" s="422"/>
      <c r="AO732" s="426"/>
      <c r="AP732" s="422"/>
      <c r="AQ732" s="422"/>
      <c r="AR732" s="422"/>
      <c r="AS732" s="422"/>
      <c r="AT732" s="422"/>
      <c r="AU732" s="426"/>
      <c r="AV732" s="422"/>
      <c r="AW732" s="422"/>
      <c r="AX732" s="422"/>
      <c r="AY732" s="422"/>
      <c r="AZ732" s="422"/>
      <c r="BA732" s="426">
        <v>25</v>
      </c>
      <c r="BB732" s="422">
        <v>6</v>
      </c>
      <c r="BC732" s="422">
        <v>5</v>
      </c>
      <c r="BD732" s="422" t="s">
        <v>1330</v>
      </c>
      <c r="BE732" s="422" t="s">
        <v>1331</v>
      </c>
      <c r="BF732" s="422"/>
      <c r="BG732" s="426"/>
      <c r="BH732" s="422"/>
      <c r="BI732" s="422"/>
      <c r="BJ732" s="422"/>
      <c r="BK732" s="422"/>
      <c r="BL732" s="422"/>
      <c r="BM732" s="426">
        <v>1</v>
      </c>
      <c r="BN732" s="422">
        <v>2</v>
      </c>
      <c r="BO732" s="422">
        <v>0.8</v>
      </c>
      <c r="BP732" s="422" t="s">
        <v>1330</v>
      </c>
      <c r="BQ732" s="422" t="s">
        <v>1331</v>
      </c>
      <c r="BR732" s="422"/>
      <c r="BS732" s="422"/>
      <c r="BT732" s="422"/>
      <c r="BU732" s="422"/>
      <c r="BV732" s="422"/>
      <c r="BW732" s="422"/>
      <c r="BX732" s="422"/>
      <c r="BY732" s="426"/>
      <c r="BZ732" s="422"/>
      <c r="CA732" s="422"/>
      <c r="CB732" s="422"/>
      <c r="CC732" s="422"/>
      <c r="CD732" s="422"/>
      <c r="CE732" s="422"/>
      <c r="CF732" s="531">
        <f t="shared" si="352"/>
        <v>100</v>
      </c>
      <c r="CG732" s="166"/>
      <c r="CH732" s="163" t="s">
        <v>2248</v>
      </c>
      <c r="CI732" s="163">
        <v>95</v>
      </c>
      <c r="CJ732" s="163" t="s">
        <v>514</v>
      </c>
      <c r="CK732" s="164" t="s">
        <v>2249</v>
      </c>
      <c r="CL732" s="165"/>
      <c r="CM732" s="165"/>
      <c r="CN732" s="165"/>
      <c r="CO732" s="165"/>
      <c r="CP732" s="165"/>
      <c r="CQ732" s="165"/>
      <c r="CR732" s="165"/>
      <c r="CS732" s="165"/>
      <c r="CT732" s="165"/>
      <c r="CU732" s="165"/>
      <c r="CV732" s="165"/>
      <c r="CW732" s="165"/>
      <c r="CX732" s="165"/>
      <c r="CY732" s="165"/>
      <c r="CZ732" s="165"/>
      <c r="DA732" s="165"/>
      <c r="DB732" s="165">
        <v>79</v>
      </c>
      <c r="DC732" s="429">
        <v>20</v>
      </c>
      <c r="DD732" s="165"/>
      <c r="DE732" s="165"/>
      <c r="DF732" s="165"/>
      <c r="DG732" s="165"/>
      <c r="DH732" s="165"/>
      <c r="DI732" s="165"/>
      <c r="DJ732" s="165">
        <v>1</v>
      </c>
      <c r="DK732" s="209">
        <f t="shared" si="353"/>
        <v>100</v>
      </c>
      <c r="DL732" s="166"/>
      <c r="DM732" s="165"/>
      <c r="DN732" s="165"/>
      <c r="DO732" s="167"/>
      <c r="DQ732" s="166"/>
      <c r="DR732" s="167"/>
      <c r="DS732" s="166"/>
      <c r="DT732" s="555" t="s">
        <v>2250</v>
      </c>
      <c r="DU732" s="429"/>
      <c r="DV732" s="429"/>
      <c r="DW732" s="532" t="e">
        <f>VLOOKUP(P732,[3]definitions_list_lookup!$K$30:$L$54,2,0)</f>
        <v>#N/A</v>
      </c>
      <c r="DX732" s="443" t="s">
        <v>2251</v>
      </c>
      <c r="DY732" s="443" t="s">
        <v>2252</v>
      </c>
      <c r="DZ732" s="533"/>
      <c r="EA732" s="534"/>
      <c r="EB732" s="429"/>
      <c r="EC732" s="534"/>
      <c r="ED732" s="229" t="s">
        <v>2517</v>
      </c>
      <c r="EE732" s="535"/>
      <c r="EF732" s="536"/>
      <c r="EG732" s="535"/>
      <c r="EH732" s="537"/>
      <c r="EI732" s="538"/>
      <c r="EJ732" s="539"/>
      <c r="EK732" s="540"/>
      <c r="EL732" s="535"/>
      <c r="EM732" s="537"/>
      <c r="EN732" s="537"/>
      <c r="EO732" s="541"/>
      <c r="EP732" s="541"/>
      <c r="EQ732" s="541"/>
      <c r="ER732" s="541"/>
      <c r="ES732" s="541"/>
      <c r="ET732" s="541"/>
      <c r="EU732" s="541"/>
      <c r="EV732" s="542"/>
      <c r="EW732" s="542"/>
      <c r="EX732" s="542"/>
      <c r="EY732" s="542"/>
      <c r="EZ732" s="192" t="e">
        <f t="shared" si="415"/>
        <v>#DIV/0!</v>
      </c>
      <c r="FA732" s="192" t="e">
        <f t="shared" si="416"/>
        <v>#DIV/0!</v>
      </c>
      <c r="FB732" s="192" t="e">
        <f t="shared" si="417"/>
        <v>#DIV/0!</v>
      </c>
      <c r="FC732" s="192" t="e">
        <f t="shared" si="418"/>
        <v>#DIV/0!</v>
      </c>
      <c r="FD732" s="192" t="e">
        <f t="shared" si="419"/>
        <v>#DIV/0!</v>
      </c>
      <c r="FE732" s="193" t="e">
        <f t="shared" si="420"/>
        <v>#DIV/0!</v>
      </c>
      <c r="FF732" s="194" t="e">
        <f t="shared" si="421"/>
        <v>#DIV/0!</v>
      </c>
      <c r="FG732" s="535"/>
      <c r="FH732" s="537"/>
      <c r="FI732" s="778">
        <f t="shared" si="422"/>
        <v>0</v>
      </c>
      <c r="FJ732" s="779" t="e">
        <f t="shared" si="423"/>
        <v>#DIV/0!</v>
      </c>
      <c r="FK732" s="779" t="e">
        <f t="shared" si="424"/>
        <v>#DIV/0!</v>
      </c>
      <c r="FL732" s="780" t="e">
        <f t="shared" si="425"/>
        <v>#DIV/0!</v>
      </c>
      <c r="FM732" s="169" t="e">
        <f t="shared" si="426"/>
        <v>#DIV/0!</v>
      </c>
      <c r="FN732" s="783" t="e">
        <f t="shared" si="427"/>
        <v>#DIV/0!</v>
      </c>
      <c r="FO732" s="422"/>
      <c r="FP732" s="422"/>
      <c r="FQ732" s="422"/>
      <c r="FR732" s="422"/>
      <c r="FS732" s="422"/>
      <c r="FT732" s="422"/>
      <c r="FU732" s="422"/>
      <c r="FV732" s="422"/>
      <c r="FW732" s="422"/>
      <c r="FX732" s="422"/>
      <c r="FY732" s="422"/>
      <c r="FZ732" s="422"/>
      <c r="GA732" s="422"/>
      <c r="GB732" s="422"/>
      <c r="GC732" s="422"/>
      <c r="GD732" s="422"/>
      <c r="GE732" s="422"/>
      <c r="GF732" s="422"/>
      <c r="GG732" s="422"/>
      <c r="GH732" s="422"/>
      <c r="GI732" s="422"/>
      <c r="GJ732" s="422"/>
      <c r="GK732" s="422"/>
      <c r="GL732" s="422"/>
      <c r="GM732" s="422"/>
      <c r="GN732" s="422"/>
      <c r="GO732" s="422"/>
      <c r="GP732" s="422"/>
      <c r="GQ732" s="422"/>
      <c r="GR732" s="422"/>
      <c r="GS732" s="422"/>
      <c r="GT732" s="422"/>
      <c r="GU732" s="422"/>
      <c r="GV732" s="422"/>
      <c r="GW732" s="422"/>
      <c r="GX732" s="422"/>
      <c r="GY732" s="422"/>
      <c r="GZ732" s="422"/>
      <c r="HA732" s="422"/>
      <c r="HB732" s="422"/>
      <c r="HC732" s="422"/>
      <c r="HD732" s="422"/>
      <c r="HE732" s="422"/>
      <c r="HF732" s="422"/>
      <c r="HG732" s="422"/>
      <c r="HH732" s="422"/>
      <c r="HI732" s="422"/>
      <c r="HJ732" s="422"/>
      <c r="HK732" s="422"/>
      <c r="HL732" s="422"/>
      <c r="HM732" s="422"/>
      <c r="HN732" s="422"/>
      <c r="HO732" s="422"/>
      <c r="HP732" s="422"/>
      <c r="HQ732" s="422"/>
      <c r="HR732" s="422"/>
      <c r="HS732" s="422"/>
      <c r="HT732" s="422"/>
      <c r="HU732" s="422"/>
      <c r="HV732" s="422"/>
      <c r="HW732" s="422"/>
      <c r="HX732" s="422"/>
      <c r="HY732" s="422"/>
      <c r="HZ732" s="422"/>
      <c r="IA732" s="422"/>
      <c r="IB732" s="422"/>
      <c r="IC732" s="422"/>
      <c r="ID732" s="422"/>
      <c r="IE732" s="422"/>
      <c r="IF732" s="422"/>
      <c r="IG732" s="422"/>
      <c r="IH732" s="422"/>
      <c r="II732" s="422"/>
      <c r="IJ732" s="422"/>
      <c r="IK732" s="422"/>
      <c r="IL732" s="422"/>
      <c r="IM732" s="422"/>
      <c r="IN732" s="422"/>
      <c r="IO732" s="422"/>
      <c r="IP732" s="422"/>
      <c r="IQ732" s="422"/>
      <c r="IR732" s="422"/>
      <c r="IS732" s="422"/>
      <c r="IT732" s="422"/>
      <c r="IU732" s="422"/>
      <c r="IV732" s="422"/>
      <c r="IW732" s="422"/>
      <c r="IX732" s="422"/>
      <c r="IY732" s="422"/>
      <c r="IZ732" s="422"/>
      <c r="JA732" s="422"/>
      <c r="JB732" s="422"/>
      <c r="JC732" s="422"/>
      <c r="JD732" s="422"/>
      <c r="JE732" s="422"/>
      <c r="JF732" s="422"/>
      <c r="JG732" s="422"/>
      <c r="JH732" s="422"/>
      <c r="JI732" s="422"/>
      <c r="JJ732" s="422"/>
      <c r="JK732" s="422"/>
      <c r="JL732" s="422"/>
      <c r="JM732" s="422"/>
      <c r="JN732" s="422"/>
      <c r="JO732" s="422"/>
      <c r="JP732" s="422"/>
      <c r="JQ732" s="422"/>
      <c r="JR732" s="422"/>
      <c r="JS732" s="422"/>
      <c r="JT732" s="422"/>
      <c r="JU732" s="422"/>
      <c r="JV732" s="422"/>
      <c r="JW732" s="422"/>
      <c r="JX732" s="422"/>
      <c r="JY732" s="422"/>
      <c r="JZ732" s="422"/>
      <c r="KA732" s="422"/>
      <c r="KB732" s="422"/>
      <c r="KC732" s="422"/>
      <c r="KD732" s="422"/>
      <c r="KE732" s="422"/>
      <c r="KF732" s="422"/>
      <c r="KG732" s="422"/>
      <c r="KH732" s="422"/>
      <c r="KI732" s="422"/>
      <c r="KJ732" s="422"/>
      <c r="KK732" s="422"/>
      <c r="KL732" s="422"/>
      <c r="KM732" s="422"/>
      <c r="KN732" s="422"/>
      <c r="KO732" s="422"/>
      <c r="KP732" s="422"/>
      <c r="KQ732" s="422"/>
      <c r="KR732" s="422"/>
      <c r="KS732" s="422"/>
      <c r="KT732" s="422"/>
      <c r="KU732" s="422"/>
      <c r="KV732" s="422"/>
      <c r="KW732" s="422"/>
      <c r="KX732" s="422"/>
      <c r="KY732" s="422"/>
      <c r="KZ732" s="422"/>
      <c r="LA732" s="422"/>
      <c r="LB732" s="422"/>
      <c r="LC732" s="422"/>
      <c r="LD732" s="422"/>
      <c r="LE732" s="422"/>
      <c r="LF732" s="422"/>
      <c r="LG732" s="422"/>
      <c r="LH732" s="422"/>
      <c r="LI732" s="422"/>
      <c r="LJ732" s="422"/>
      <c r="LK732" s="422"/>
      <c r="LL732" s="422"/>
      <c r="LM732" s="422"/>
      <c r="LN732" s="422"/>
      <c r="LO732" s="422"/>
      <c r="LP732" s="422"/>
      <c r="LQ732" s="422"/>
      <c r="LR732" s="422"/>
      <c r="LS732" s="422"/>
      <c r="LT732" s="422"/>
      <c r="LU732" s="422"/>
      <c r="LV732" s="422"/>
      <c r="LW732" s="422"/>
      <c r="LX732" s="422"/>
      <c r="LY732" s="422"/>
      <c r="LZ732" s="422"/>
      <c r="MA732" s="422"/>
      <c r="MB732" s="422"/>
      <c r="MC732" s="422"/>
      <c r="MD732" s="422"/>
      <c r="ME732" s="422"/>
      <c r="MF732" s="422"/>
      <c r="MG732" s="422"/>
      <c r="MH732" s="422"/>
      <c r="MI732" s="422"/>
      <c r="MJ732" s="422"/>
      <c r="MK732" s="422"/>
      <c r="ML732" s="422"/>
      <c r="MM732" s="422"/>
      <c r="MN732" s="422"/>
      <c r="MO732" s="422"/>
      <c r="MP732" s="422"/>
      <c r="MQ732" s="422"/>
      <c r="MR732" s="422"/>
      <c r="MS732" s="422"/>
      <c r="MT732" s="422"/>
      <c r="MU732" s="422"/>
      <c r="MV732" s="422"/>
      <c r="MW732" s="422"/>
      <c r="MX732" s="422"/>
      <c r="MY732" s="422"/>
      <c r="MZ732" s="422"/>
      <c r="NA732" s="422"/>
      <c r="NB732" s="422"/>
      <c r="NC732" s="422"/>
      <c r="ND732" s="422"/>
      <c r="NE732" s="422"/>
      <c r="NF732" s="422"/>
      <c r="NG732" s="422"/>
      <c r="NH732" s="422"/>
      <c r="NI732" s="422"/>
      <c r="NJ732" s="422"/>
      <c r="NK732" s="422"/>
      <c r="NL732" s="422"/>
      <c r="NM732" s="422"/>
      <c r="NN732" s="422"/>
      <c r="NO732" s="422"/>
      <c r="NP732" s="422"/>
      <c r="NQ732" s="422"/>
      <c r="NR732" s="422"/>
      <c r="NS732" s="422"/>
      <c r="NT732" s="422"/>
      <c r="NU732" s="422"/>
      <c r="NV732" s="422"/>
      <c r="NW732" s="422"/>
      <c r="NX732" s="422"/>
      <c r="NY732" s="422"/>
      <c r="NZ732" s="422"/>
      <c r="OA732" s="422"/>
      <c r="OB732" s="422"/>
      <c r="OC732" s="422"/>
      <c r="OD732" s="422"/>
      <c r="OE732" s="422"/>
      <c r="OF732" s="422"/>
      <c r="OG732" s="422"/>
      <c r="OH732" s="422"/>
      <c r="OI732" s="422"/>
      <c r="OJ732" s="422"/>
      <c r="OK732" s="422"/>
      <c r="OL732" s="422"/>
      <c r="OM732" s="422"/>
      <c r="ON732" s="422"/>
      <c r="OO732" s="422"/>
      <c r="OP732" s="422"/>
      <c r="OQ732" s="422"/>
      <c r="OR732" s="422"/>
      <c r="OS732" s="422"/>
      <c r="OT732" s="422"/>
      <c r="OU732" s="422"/>
      <c r="OV732" s="422"/>
      <c r="OW732" s="422"/>
      <c r="OX732" s="422"/>
      <c r="OY732" s="422"/>
      <c r="OZ732" s="422"/>
      <c r="PA732" s="422"/>
      <c r="PB732" s="422"/>
      <c r="PC732" s="422"/>
      <c r="PD732" s="422"/>
      <c r="PE732" s="422"/>
      <c r="PF732" s="422"/>
      <c r="PG732" s="422"/>
      <c r="PH732" s="422"/>
      <c r="PI732" s="422"/>
      <c r="PJ732" s="422"/>
      <c r="PK732" s="422"/>
      <c r="PL732" s="422"/>
      <c r="PM732" s="422"/>
      <c r="PN732" s="422"/>
      <c r="PO732" s="422"/>
      <c r="PP732" s="422"/>
      <c r="PQ732" s="422"/>
      <c r="PR732" s="422"/>
      <c r="PS732" s="422"/>
      <c r="PT732" s="422"/>
      <c r="PU732" s="422"/>
      <c r="PV732" s="422"/>
      <c r="PW732" s="422"/>
      <c r="PX732" s="422"/>
      <c r="PY732" s="422"/>
      <c r="PZ732" s="422"/>
      <c r="QA732" s="422"/>
      <c r="QB732" s="422"/>
      <c r="QC732" s="422"/>
      <c r="QD732" s="422"/>
      <c r="QE732" s="422"/>
      <c r="QF732" s="422"/>
      <c r="QG732" s="422"/>
      <c r="QH732" s="422"/>
      <c r="QI732" s="422"/>
      <c r="QJ732" s="422"/>
      <c r="QK732" s="422"/>
      <c r="QL732" s="422"/>
      <c r="QM732" s="422"/>
      <c r="QN732" s="422"/>
      <c r="QO732" s="422"/>
      <c r="QP732" s="422"/>
      <c r="QQ732" s="422"/>
      <c r="QR732" s="422"/>
      <c r="QS732" s="422"/>
      <c r="QT732" s="422"/>
      <c r="QU732" s="422"/>
      <c r="QV732" s="422"/>
      <c r="QW732" s="422"/>
      <c r="QX732" s="422"/>
      <c r="QY732" s="422"/>
      <c r="QZ732" s="422"/>
      <c r="RA732" s="422"/>
      <c r="RB732" s="422"/>
      <c r="RC732" s="422"/>
      <c r="RD732" s="422"/>
      <c r="RE732" s="422"/>
      <c r="RF732" s="422"/>
      <c r="RG732" s="422"/>
      <c r="RH732" s="422"/>
      <c r="RI732" s="422"/>
      <c r="RJ732" s="422"/>
      <c r="RK732" s="422"/>
      <c r="RL732" s="422"/>
      <c r="RM732" s="422"/>
      <c r="RN732" s="422"/>
      <c r="RO732" s="422"/>
      <c r="RP732" s="422"/>
      <c r="RQ732" s="422"/>
      <c r="RR732" s="422"/>
      <c r="RS732" s="422"/>
      <c r="RT732" s="422"/>
      <c r="RU732" s="422"/>
      <c r="RV732" s="422"/>
      <c r="RW732" s="422"/>
      <c r="RX732" s="422"/>
      <c r="RY732" s="422"/>
      <c r="RZ732" s="422"/>
      <c r="SA732" s="422"/>
      <c r="SB732" s="422"/>
      <c r="SC732" s="422"/>
      <c r="SD732" s="422"/>
      <c r="SE732" s="422"/>
      <c r="SF732" s="422"/>
      <c r="SG732" s="422"/>
      <c r="SH732" s="422"/>
      <c r="SI732" s="422"/>
      <c r="SJ732" s="422"/>
      <c r="SK732" s="422"/>
      <c r="SL732" s="422"/>
      <c r="SM732" s="422"/>
      <c r="SN732" s="422"/>
      <c r="SO732" s="422"/>
      <c r="SP732" s="422"/>
      <c r="SQ732" s="422"/>
      <c r="SR732" s="422"/>
      <c r="SS732" s="422"/>
      <c r="ST732" s="422"/>
      <c r="SU732" s="422"/>
      <c r="SV732" s="422"/>
      <c r="SW732" s="422"/>
      <c r="SX732" s="422"/>
      <c r="SY732" s="422"/>
      <c r="SZ732" s="422"/>
      <c r="TA732" s="422"/>
      <c r="TB732" s="422"/>
      <c r="TC732" s="422"/>
      <c r="TD732" s="422"/>
      <c r="TE732" s="422"/>
      <c r="TF732" s="422"/>
      <c r="TG732" s="422"/>
      <c r="TH732" s="422"/>
      <c r="TI732" s="422"/>
      <c r="TJ732" s="422"/>
      <c r="TK732" s="422"/>
      <c r="TL732" s="422"/>
      <c r="TM732" s="422"/>
      <c r="TN732" s="422"/>
      <c r="TO732" s="422"/>
      <c r="TP732" s="422"/>
      <c r="TQ732" s="422"/>
      <c r="TR732" s="422"/>
      <c r="TS732" s="422"/>
      <c r="TT732" s="422"/>
      <c r="TU732" s="422"/>
      <c r="TV732" s="422"/>
      <c r="TW732" s="422"/>
      <c r="TX732" s="422"/>
      <c r="TY732" s="422"/>
      <c r="TZ732" s="422"/>
      <c r="UA732" s="422"/>
      <c r="UB732" s="422"/>
      <c r="UC732" s="422"/>
      <c r="UD732" s="422"/>
      <c r="UE732" s="422"/>
      <c r="UF732" s="422"/>
      <c r="UG732" s="422"/>
      <c r="UH732" s="422"/>
      <c r="UI732" s="422"/>
      <c r="UJ732" s="422"/>
      <c r="UK732" s="422"/>
      <c r="UL732" s="422"/>
      <c r="UM732" s="422"/>
      <c r="UN732" s="422"/>
      <c r="UO732" s="422"/>
      <c r="UP732" s="422"/>
      <c r="UQ732" s="422"/>
      <c r="UR732" s="422"/>
      <c r="US732" s="422"/>
      <c r="UT732" s="422"/>
      <c r="UU732" s="422"/>
      <c r="UV732" s="422"/>
      <c r="UW732" s="422"/>
      <c r="UX732" s="422"/>
      <c r="UY732" s="422"/>
      <c r="UZ732" s="422"/>
      <c r="VA732" s="422"/>
      <c r="VB732" s="422"/>
      <c r="VC732" s="422"/>
      <c r="VD732" s="422"/>
      <c r="VE732" s="422"/>
      <c r="VF732" s="422"/>
      <c r="VG732" s="422"/>
      <c r="VH732" s="422"/>
      <c r="VI732" s="422"/>
      <c r="VJ732" s="422"/>
      <c r="VK732" s="422"/>
      <c r="VL732" s="422"/>
      <c r="VM732" s="422"/>
      <c r="VN732" s="422"/>
      <c r="VO732" s="422"/>
      <c r="VP732" s="422"/>
      <c r="VQ732" s="422"/>
      <c r="VR732" s="422"/>
      <c r="VS732" s="422"/>
      <c r="VT732" s="422"/>
      <c r="VU732" s="422"/>
      <c r="VV732" s="422"/>
      <c r="VW732" s="422"/>
      <c r="VX732" s="422"/>
      <c r="VY732" s="422"/>
      <c r="VZ732" s="422"/>
      <c r="WA732" s="422"/>
      <c r="WB732" s="422"/>
      <c r="WC732" s="422"/>
      <c r="WD732" s="422"/>
      <c r="WE732" s="422"/>
      <c r="WF732" s="422"/>
      <c r="WG732" s="422"/>
      <c r="WH732" s="422"/>
      <c r="WI732" s="422"/>
      <c r="WJ732" s="422"/>
      <c r="WK732" s="422"/>
      <c r="WL732" s="422"/>
      <c r="WM732" s="422"/>
      <c r="WN732" s="422"/>
      <c r="WO732" s="422"/>
      <c r="WP732" s="422"/>
      <c r="WQ732" s="422"/>
      <c r="WR732" s="422"/>
      <c r="WS732" s="422"/>
      <c r="WT732" s="422"/>
      <c r="WU732" s="422"/>
      <c r="WV732" s="422"/>
      <c r="WW732" s="422"/>
      <c r="WX732" s="422"/>
      <c r="WY732" s="422"/>
      <c r="WZ732" s="422"/>
      <c r="XA732" s="422"/>
      <c r="XB732" s="422"/>
      <c r="XC732" s="422"/>
      <c r="XD732" s="422"/>
      <c r="XE732" s="422"/>
      <c r="XF732" s="422"/>
      <c r="XG732" s="422"/>
      <c r="XH732" s="422"/>
      <c r="XI732" s="422"/>
      <c r="XJ732" s="422"/>
      <c r="XK732" s="422"/>
      <c r="XL732" s="422"/>
      <c r="XM732" s="422"/>
      <c r="XN732" s="422"/>
      <c r="XO732" s="422"/>
      <c r="XP732" s="422"/>
      <c r="XQ732" s="422"/>
      <c r="XR732" s="422"/>
      <c r="XS732" s="422"/>
      <c r="XT732" s="422"/>
      <c r="XU732" s="422"/>
      <c r="XV732" s="422"/>
      <c r="XW732" s="422"/>
      <c r="XX732" s="422"/>
      <c r="XY732" s="422"/>
      <c r="XZ732" s="422"/>
      <c r="YA732" s="422"/>
      <c r="YB732" s="422"/>
      <c r="YC732" s="422"/>
      <c r="YD732" s="422"/>
      <c r="YE732" s="422"/>
      <c r="YF732" s="422"/>
      <c r="YG732" s="422"/>
      <c r="YH732" s="422"/>
      <c r="YI732" s="422"/>
      <c r="YJ732" s="422"/>
      <c r="YK732" s="422"/>
      <c r="YL732" s="422"/>
      <c r="YM732" s="422"/>
      <c r="YN732" s="422"/>
      <c r="YO732" s="422"/>
      <c r="YP732" s="422"/>
      <c r="YQ732" s="422"/>
      <c r="YR732" s="422"/>
      <c r="YS732" s="422"/>
      <c r="YT732" s="422"/>
      <c r="YU732" s="422"/>
      <c r="YV732" s="422"/>
      <c r="YW732" s="422"/>
      <c r="YX732" s="422"/>
      <c r="YY732" s="422"/>
      <c r="YZ732" s="422"/>
      <c r="ZA732" s="422"/>
      <c r="ZB732" s="422"/>
      <c r="ZC732" s="422"/>
      <c r="ZD732" s="422"/>
      <c r="ZE732" s="422"/>
      <c r="ZF732" s="422"/>
      <c r="ZG732" s="422"/>
      <c r="ZH732" s="422"/>
      <c r="ZI732" s="422"/>
      <c r="ZJ732" s="422"/>
      <c r="ZK732" s="422"/>
      <c r="ZL732" s="422"/>
      <c r="ZM732" s="422"/>
      <c r="ZN732" s="422"/>
      <c r="ZO732" s="422"/>
      <c r="ZP732" s="422"/>
      <c r="ZQ732" s="422"/>
      <c r="ZR732" s="422"/>
      <c r="ZS732" s="422"/>
      <c r="ZT732" s="422"/>
      <c r="ZU732" s="422"/>
      <c r="ZV732" s="422"/>
      <c r="ZW732" s="422"/>
      <c r="ZX732" s="422"/>
      <c r="ZY732" s="422"/>
      <c r="ZZ732" s="422"/>
      <c r="AAA732" s="422"/>
      <c r="AAB732" s="422"/>
      <c r="AAC732" s="422"/>
      <c r="AAD732" s="422"/>
      <c r="AAE732" s="422"/>
      <c r="AAF732" s="422"/>
      <c r="AAG732" s="422"/>
      <c r="AAH732" s="422"/>
      <c r="AAI732" s="422"/>
      <c r="AAJ732" s="422"/>
      <c r="AAK732" s="422"/>
      <c r="AAL732" s="422"/>
      <c r="AAM732" s="422"/>
      <c r="AAN732" s="422"/>
      <c r="AAO732" s="422"/>
      <c r="AAP732" s="422"/>
      <c r="AAQ732" s="422"/>
      <c r="AAR732" s="422"/>
      <c r="AAS732" s="422"/>
      <c r="AAT732" s="422"/>
      <c r="AAU732" s="422"/>
      <c r="AAV732" s="422"/>
      <c r="AAW732" s="422"/>
      <c r="AAX732" s="422"/>
      <c r="AAY732" s="422"/>
      <c r="AAZ732" s="422"/>
      <c r="ABA732" s="422"/>
      <c r="ABB732" s="422"/>
      <c r="ABC732" s="422"/>
      <c r="ABD732" s="422"/>
      <c r="ABE732" s="422"/>
      <c r="ABF732" s="422"/>
      <c r="ABG732" s="422"/>
      <c r="ABH732" s="422"/>
      <c r="ABI732" s="422"/>
      <c r="ABJ732" s="422"/>
      <c r="ABK732" s="422"/>
      <c r="ABL732" s="422"/>
      <c r="ABM732" s="422"/>
      <c r="ABN732" s="422"/>
      <c r="ABO732" s="422"/>
      <c r="ABP732" s="422"/>
      <c r="ABQ732" s="422"/>
      <c r="ABR732" s="422"/>
      <c r="ABS732" s="422"/>
      <c r="ABT732" s="422"/>
      <c r="ABU732" s="422"/>
      <c r="ABV732" s="422"/>
      <c r="ABW732" s="422"/>
      <c r="ABX732" s="422"/>
      <c r="ABY732" s="422"/>
      <c r="ABZ732" s="422"/>
      <c r="ACA732" s="422"/>
      <c r="ACB732" s="422"/>
      <c r="ACC732" s="422"/>
      <c r="ACD732" s="422"/>
      <c r="ACE732" s="422"/>
      <c r="ACF732" s="422"/>
      <c r="ACG732" s="422"/>
      <c r="ACH732" s="422"/>
      <c r="ACI732" s="422"/>
      <c r="ACJ732" s="422"/>
      <c r="ACK732" s="422"/>
      <c r="ACL732" s="422"/>
      <c r="ACM732" s="422"/>
      <c r="ACN732" s="422"/>
      <c r="ACO732" s="422"/>
      <c r="ACP732" s="422"/>
      <c r="ACQ732" s="422"/>
      <c r="ACR732" s="422"/>
      <c r="ACS732" s="422"/>
      <c r="ACT732" s="422"/>
      <c r="ACU732" s="422"/>
      <c r="ACV732" s="422"/>
      <c r="ACW732" s="422"/>
      <c r="ACX732" s="422"/>
      <c r="ACY732" s="422"/>
      <c r="ACZ732" s="422"/>
      <c r="ADA732" s="422"/>
      <c r="ADB732" s="422"/>
      <c r="ADC732" s="422"/>
      <c r="ADD732" s="422"/>
      <c r="ADE732" s="422"/>
      <c r="ADF732" s="422"/>
      <c r="ADG732" s="422"/>
      <c r="ADH732" s="422"/>
      <c r="ADI732" s="422"/>
      <c r="ADJ732" s="422"/>
      <c r="ADK732" s="422"/>
      <c r="ADL732" s="422"/>
      <c r="ADM732" s="422"/>
      <c r="ADN732" s="422"/>
      <c r="ADO732" s="422"/>
      <c r="ADP732" s="422"/>
      <c r="ADQ732" s="422"/>
      <c r="ADR732" s="422"/>
      <c r="ADS732" s="422"/>
      <c r="ADT732" s="422"/>
      <c r="ADU732" s="422"/>
      <c r="ADV732" s="422"/>
      <c r="ADW732" s="422"/>
      <c r="ADX732" s="422"/>
      <c r="ADY732" s="422"/>
      <c r="ADZ732" s="422"/>
      <c r="AEA732" s="422"/>
      <c r="AEB732" s="422"/>
      <c r="AEC732" s="422"/>
      <c r="AED732" s="422"/>
      <c r="AEE732" s="422"/>
      <c r="AEF732" s="422"/>
      <c r="AEG732" s="422"/>
      <c r="AEH732" s="422"/>
      <c r="AEI732" s="422"/>
      <c r="AEJ732" s="422"/>
      <c r="AEK732" s="422"/>
      <c r="AEL732" s="422"/>
      <c r="AEM732" s="422"/>
      <c r="AEN732" s="422"/>
      <c r="AEO732" s="422"/>
      <c r="AEP732" s="422"/>
      <c r="AEQ732" s="422"/>
      <c r="AER732" s="422"/>
      <c r="AES732" s="422"/>
      <c r="AET732" s="422"/>
      <c r="AEU732" s="422"/>
      <c r="AEV732" s="422"/>
      <c r="AEW732" s="422"/>
      <c r="AEX732" s="422"/>
      <c r="AEY732" s="422"/>
      <c r="AEZ732" s="422"/>
      <c r="AFA732" s="422"/>
      <c r="AFB732" s="422"/>
      <c r="AFC732" s="422"/>
      <c r="AFD732" s="422"/>
      <c r="AFE732" s="422"/>
      <c r="AFF732" s="422"/>
      <c r="AFG732" s="422"/>
      <c r="AFH732" s="422"/>
      <c r="AFI732" s="422"/>
      <c r="AFJ732" s="422"/>
      <c r="AFK732" s="422"/>
      <c r="AFL732" s="422"/>
      <c r="AFM732" s="422"/>
      <c r="AFN732" s="422"/>
      <c r="AFO732" s="422"/>
      <c r="AFP732" s="422"/>
      <c r="AFQ732" s="422"/>
      <c r="AFR732" s="422"/>
      <c r="AFS732" s="422"/>
      <c r="AFT732" s="422"/>
      <c r="AFU732" s="422"/>
      <c r="AFV732" s="422"/>
      <c r="AFW732" s="422"/>
      <c r="AFX732" s="422"/>
      <c r="AFY732" s="422"/>
      <c r="AFZ732" s="422"/>
      <c r="AGA732" s="422"/>
      <c r="AGB732" s="422"/>
      <c r="AGC732" s="422"/>
      <c r="AGD732" s="422"/>
      <c r="AGE732" s="422"/>
      <c r="AGF732" s="422"/>
      <c r="AGG732" s="422"/>
      <c r="AGH732" s="422"/>
      <c r="AGI732" s="422"/>
      <c r="AGJ732" s="422"/>
      <c r="AGK732" s="422"/>
      <c r="AGL732" s="422"/>
      <c r="AGM732" s="422"/>
      <c r="AGN732" s="422"/>
      <c r="AGO732" s="422"/>
      <c r="AGP732" s="422"/>
      <c r="AGQ732" s="422"/>
      <c r="AGR732" s="422"/>
      <c r="AGS732" s="422"/>
      <c r="AGT732" s="422"/>
      <c r="AGU732" s="422"/>
      <c r="AGV732" s="422"/>
      <c r="AGW732" s="422"/>
      <c r="AGX732" s="422"/>
      <c r="AGY732" s="422"/>
      <c r="AGZ732" s="422"/>
      <c r="AHA732" s="422"/>
      <c r="AHB732" s="422"/>
      <c r="AHC732" s="422"/>
      <c r="AHD732" s="422"/>
      <c r="AHE732" s="422"/>
      <c r="AHF732" s="422"/>
      <c r="AHG732" s="422"/>
      <c r="AHH732" s="422"/>
      <c r="AHI732" s="422"/>
      <c r="AHJ732" s="422"/>
      <c r="AHK732" s="422"/>
      <c r="AHL732" s="422"/>
      <c r="AHM732" s="422"/>
      <c r="AHN732" s="422"/>
      <c r="AHO732" s="422"/>
      <c r="AHP732" s="422"/>
      <c r="AHQ732" s="422"/>
      <c r="AHR732" s="422"/>
      <c r="AHS732" s="422"/>
      <c r="AHT732" s="422"/>
      <c r="AHU732" s="422"/>
      <c r="AHV732" s="422"/>
      <c r="AHW732" s="422"/>
      <c r="AHX732" s="422"/>
      <c r="AHY732" s="422"/>
      <c r="AHZ732" s="422"/>
      <c r="AIA732" s="422"/>
      <c r="AIB732" s="422"/>
      <c r="AIC732" s="422"/>
      <c r="AID732" s="422"/>
      <c r="AIE732" s="422"/>
      <c r="AIF732" s="422"/>
      <c r="AIG732" s="422"/>
      <c r="AIH732" s="422"/>
      <c r="AII732" s="422"/>
      <c r="AIJ732" s="422"/>
      <c r="AIK732" s="422"/>
      <c r="AIL732" s="422"/>
      <c r="AIM732" s="422"/>
      <c r="AIN732" s="422"/>
      <c r="AIO732" s="422"/>
      <c r="AIP732" s="422"/>
      <c r="AIQ732" s="422"/>
      <c r="AIR732" s="422"/>
      <c r="AIS732" s="422"/>
      <c r="AIT732" s="422"/>
      <c r="AIU732" s="422"/>
      <c r="AIV732" s="422"/>
      <c r="AIW732" s="422"/>
      <c r="AIX732" s="422"/>
      <c r="AIY732" s="422"/>
      <c r="AIZ732" s="422"/>
      <c r="AJA732" s="422"/>
      <c r="AJB732" s="422"/>
      <c r="AJC732" s="422"/>
      <c r="AJD732" s="422"/>
      <c r="AJE732" s="422"/>
      <c r="AJF732" s="422"/>
      <c r="AJG732" s="422"/>
      <c r="AJH732" s="422"/>
      <c r="AJI732" s="422"/>
      <c r="AJJ732" s="422"/>
      <c r="AJK732" s="422"/>
      <c r="AJL732" s="422"/>
      <c r="AJM732" s="422"/>
      <c r="AJN732" s="422"/>
      <c r="AJO732" s="422"/>
      <c r="AJP732" s="422"/>
      <c r="AJQ732" s="422"/>
      <c r="AJR732" s="422"/>
      <c r="AJS732" s="422"/>
      <c r="AJT732" s="422"/>
      <c r="AJU732" s="422"/>
      <c r="AJV732" s="422"/>
      <c r="AJW732" s="422"/>
      <c r="AJX732" s="422"/>
      <c r="AJY732" s="422"/>
      <c r="AJZ732" s="422"/>
      <c r="AKA732" s="422"/>
      <c r="AKB732" s="422"/>
      <c r="AKC732" s="422"/>
      <c r="AKD732" s="422"/>
      <c r="AKE732" s="422"/>
      <c r="AKF732" s="422"/>
      <c r="AKG732" s="422"/>
      <c r="AKH732" s="422"/>
      <c r="AKI732" s="422"/>
      <c r="AKJ732" s="422"/>
      <c r="AKK732" s="422"/>
      <c r="AKL732" s="422"/>
      <c r="AKM732" s="422"/>
      <c r="AKN732" s="422"/>
      <c r="AKO732" s="422"/>
      <c r="AKP732" s="422"/>
      <c r="AKQ732" s="422"/>
      <c r="AKR732" s="422"/>
      <c r="AKS732" s="422"/>
      <c r="AKT732" s="422"/>
      <c r="AKU732" s="422"/>
      <c r="AKV732" s="422"/>
      <c r="AKW732" s="422"/>
      <c r="AKX732" s="422"/>
      <c r="AKY732" s="422"/>
      <c r="AKZ732" s="422"/>
      <c r="ALA732" s="422"/>
      <c r="ALB732" s="422"/>
      <c r="ALC732" s="422"/>
      <c r="ALD732" s="422"/>
      <c r="ALE732" s="422"/>
      <c r="ALF732" s="422"/>
      <c r="ALG732" s="422"/>
      <c r="ALH732" s="422"/>
      <c r="ALI732" s="422"/>
      <c r="ALJ732" s="422"/>
      <c r="ALK732" s="422"/>
      <c r="ALL732" s="422"/>
      <c r="ALM732" s="422"/>
      <c r="ALN732" s="422"/>
      <c r="ALO732" s="422"/>
      <c r="ALP732" s="422"/>
      <c r="ALQ732" s="422"/>
      <c r="ALR732" s="422"/>
      <c r="ALS732" s="422"/>
      <c r="ALT732" s="422"/>
      <c r="ALU732" s="422"/>
      <c r="ALV732" s="422"/>
      <c r="ALW732" s="422"/>
      <c r="ALX732" s="422"/>
      <c r="ALY732" s="422"/>
      <c r="ALZ732" s="422"/>
      <c r="AMA732" s="422"/>
      <c r="AMB732" s="422"/>
      <c r="AMC732" s="422"/>
      <c r="AMD732" s="422"/>
      <c r="AME732" s="422"/>
      <c r="AMF732" s="422"/>
      <c r="AMG732" s="422"/>
      <c r="AMH732" s="422"/>
      <c r="AMI732" s="422"/>
      <c r="AMJ732" s="422"/>
      <c r="AMK732" s="422"/>
      <c r="AML732" s="422"/>
      <c r="AMM732" s="422"/>
      <c r="AMN732" s="422"/>
      <c r="AMO732" s="422"/>
      <c r="AMP732" s="422"/>
      <c r="AMQ732" s="422"/>
      <c r="AMR732" s="422"/>
      <c r="AMS732" s="422"/>
      <c r="AMT732" s="422"/>
      <c r="AMU732" s="422"/>
      <c r="AMV732" s="422"/>
      <c r="AMW732" s="422"/>
      <c r="AMX732" s="422"/>
    </row>
    <row r="733" spans="1:1038" s="288" customFormat="1" ht="18" customHeight="1">
      <c r="A733" s="549">
        <v>43333</v>
      </c>
      <c r="B733" s="283" t="s">
        <v>1647</v>
      </c>
      <c r="C733" s="227"/>
      <c r="D733" s="284" t="s">
        <v>1279</v>
      </c>
      <c r="E733" s="227">
        <v>91</v>
      </c>
      <c r="F733" s="227">
        <v>3</v>
      </c>
      <c r="G733" s="286" t="str">
        <f t="shared" si="336"/>
        <v>91-3</v>
      </c>
      <c r="H733" s="227">
        <f t="shared" si="463"/>
        <v>24</v>
      </c>
      <c r="I733" s="227">
        <v>98</v>
      </c>
      <c r="J733" s="477">
        <f t="shared" si="354"/>
        <v>0</v>
      </c>
      <c r="K733" s="478" t="str">
        <f>IF(J734=1,IF(((VLOOKUP($G733,[3]Depth_Lookup!$A$3:$J$550,9,FALSE))-(I733/100))=0,"Good",IF(((VLOOKUP($G733,[3]Depth_Lookup!$A$3:$J$550,9,FALSE))-(I733/100))&gt;0,"Too Short","Too Long")))</f>
        <v>Good</v>
      </c>
      <c r="L733" s="171">
        <f>(VLOOKUP($G733,Depth_Lookup!$A$3:$J$410,10,FALSE))+(H733/100)</f>
        <v>235.44500000000002</v>
      </c>
      <c r="M733" s="171">
        <f>(VLOOKUP($G733,Depth_Lookup!$A$3:$J$410,10,FALSE))+(I733/100)</f>
        <v>236.185</v>
      </c>
      <c r="N733" s="230" t="s">
        <v>2254</v>
      </c>
      <c r="O733" s="227" t="s">
        <v>1280</v>
      </c>
      <c r="P733" s="227" t="s">
        <v>853</v>
      </c>
      <c r="Q733" s="227" t="s">
        <v>125</v>
      </c>
      <c r="R733" s="286" t="str">
        <f t="shared" si="351"/>
        <v>SerpentinizedHarzburgite</v>
      </c>
      <c r="S733" s="227" t="s">
        <v>115</v>
      </c>
      <c r="T733" s="227" t="s">
        <v>115</v>
      </c>
      <c r="U733" s="227" t="s">
        <v>108</v>
      </c>
      <c r="V733" s="227" t="s">
        <v>509</v>
      </c>
      <c r="W733" s="227" t="s">
        <v>102</v>
      </c>
      <c r="X733" s="287">
        <f>VLOOKUP(W733,[3]definitions_list_lookup!$A$13:$B$19,2,0)</f>
        <v>5</v>
      </c>
      <c r="Y733" s="227" t="s">
        <v>90</v>
      </c>
      <c r="Z733" s="227" t="s">
        <v>91</v>
      </c>
      <c r="AA733" s="227" t="s">
        <v>2242</v>
      </c>
      <c r="AB733" s="227"/>
      <c r="AC733" s="227"/>
      <c r="AD733" s="227"/>
      <c r="AE733" s="233"/>
      <c r="AF733" s="286" t="e">
        <f>VLOOKUP(AE733,[3]definitions_list_mag!$V$12:$W$15,2,0)</f>
        <v>#N/A</v>
      </c>
      <c r="AG733" s="237"/>
      <c r="AH733" s="227"/>
      <c r="AI733" s="240">
        <v>69</v>
      </c>
      <c r="AJ733" s="227"/>
      <c r="AK733" s="227"/>
      <c r="AL733" s="227"/>
      <c r="AM733" s="227"/>
      <c r="AN733" s="227"/>
      <c r="AO733" s="240"/>
      <c r="AP733" s="227"/>
      <c r="AQ733" s="227"/>
      <c r="AR733" s="227"/>
      <c r="AS733" s="227"/>
      <c r="AT733" s="227"/>
      <c r="AU733" s="240"/>
      <c r="AV733" s="227"/>
      <c r="AW733" s="227"/>
      <c r="AX733" s="227"/>
      <c r="AY733" s="227"/>
      <c r="AZ733" s="227"/>
      <c r="BA733" s="240">
        <v>30</v>
      </c>
      <c r="BB733" s="227">
        <v>7</v>
      </c>
      <c r="BC733" s="227">
        <v>5</v>
      </c>
      <c r="BD733" s="227" t="s">
        <v>1330</v>
      </c>
      <c r="BE733" s="227" t="s">
        <v>1331</v>
      </c>
      <c r="BF733" s="227" t="s">
        <v>2253</v>
      </c>
      <c r="BG733" s="240"/>
      <c r="BH733" s="227"/>
      <c r="BI733" s="227"/>
      <c r="BJ733" s="227"/>
      <c r="BK733" s="227"/>
      <c r="BL733" s="227"/>
      <c r="BM733" s="240">
        <v>1</v>
      </c>
      <c r="BN733" s="227">
        <v>1.5</v>
      </c>
      <c r="BO733" s="227">
        <v>0.5</v>
      </c>
      <c r="BP733" s="227" t="s">
        <v>1330</v>
      </c>
      <c r="BQ733" s="227" t="s">
        <v>1331</v>
      </c>
      <c r="BR733" s="227"/>
      <c r="BS733" s="227"/>
      <c r="BT733" s="227"/>
      <c r="BU733" s="227"/>
      <c r="BV733" s="227"/>
      <c r="BW733" s="227"/>
      <c r="BX733" s="227"/>
      <c r="BY733" s="240"/>
      <c r="BZ733" s="227"/>
      <c r="CA733" s="227"/>
      <c r="CB733" s="227"/>
      <c r="CC733" s="227"/>
      <c r="CD733" s="227"/>
      <c r="CE733" s="227" t="s">
        <v>2255</v>
      </c>
      <c r="CF733" s="290">
        <f t="shared" si="352"/>
        <v>100</v>
      </c>
      <c r="CG733" s="148"/>
      <c r="CH733" s="149" t="s">
        <v>1355</v>
      </c>
      <c r="CI733" s="149">
        <v>90</v>
      </c>
      <c r="CJ733" s="149" t="s">
        <v>514</v>
      </c>
      <c r="CK733" s="151"/>
      <c r="CL733" s="152"/>
      <c r="CM733" s="152"/>
      <c r="CN733" s="152"/>
      <c r="CO733" s="152"/>
      <c r="CP733" s="152"/>
      <c r="CQ733" s="152"/>
      <c r="CR733" s="152"/>
      <c r="CS733" s="152"/>
      <c r="CT733" s="152"/>
      <c r="CU733" s="152"/>
      <c r="CV733" s="152"/>
      <c r="CW733" s="152"/>
      <c r="CX733" s="152"/>
      <c r="CY733" s="152"/>
      <c r="CZ733" s="152"/>
      <c r="DA733" s="152"/>
      <c r="DB733" s="152">
        <v>94</v>
      </c>
      <c r="DC733" s="229">
        <v>5</v>
      </c>
      <c r="DD733" s="152"/>
      <c r="DE733" s="152"/>
      <c r="DF733" s="152"/>
      <c r="DG733" s="152"/>
      <c r="DH733" s="152"/>
      <c r="DI733" s="152"/>
      <c r="DJ733" s="152">
        <v>1</v>
      </c>
      <c r="DK733" s="208">
        <f t="shared" si="353"/>
        <v>100</v>
      </c>
      <c r="DL733" s="148"/>
      <c r="DM733" s="152"/>
      <c r="DN733" s="152"/>
      <c r="DO733" s="153"/>
      <c r="DQ733" s="148"/>
      <c r="DR733" s="153"/>
      <c r="DS733" s="148"/>
      <c r="DT733" s="261" t="s">
        <v>1704</v>
      </c>
      <c r="DU733" s="229"/>
      <c r="DV733" s="229"/>
      <c r="DW733" s="291" t="e">
        <f>VLOOKUP(P733,[3]definitions_list_lookup!$K$30:$L$54,2,0)</f>
        <v>#N/A</v>
      </c>
      <c r="DX733" s="154" t="s">
        <v>1405</v>
      </c>
      <c r="DY733" s="154" t="s">
        <v>2256</v>
      </c>
      <c r="DZ733" s="479"/>
      <c r="EA733" s="292"/>
      <c r="EB733" s="229"/>
      <c r="EC733" s="292"/>
      <c r="ED733" s="229" t="s">
        <v>2517</v>
      </c>
      <c r="EE733" s="293"/>
      <c r="EF733" s="294"/>
      <c r="EG733" s="293"/>
      <c r="EH733" s="295"/>
      <c r="EI733" s="296"/>
      <c r="EJ733" s="297"/>
      <c r="EK733" s="298"/>
      <c r="EL733" s="293"/>
      <c r="EM733" s="295"/>
      <c r="EN733" s="295"/>
      <c r="EO733" s="321"/>
      <c r="EP733" s="321"/>
      <c r="EQ733" s="321"/>
      <c r="ER733" s="321"/>
      <c r="ES733" s="321"/>
      <c r="ET733" s="321"/>
      <c r="EU733" s="321"/>
      <c r="EV733" s="322"/>
      <c r="EW733" s="322"/>
      <c r="EX733" s="322"/>
      <c r="EY733" s="322"/>
      <c r="EZ733" s="192" t="e">
        <f t="shared" si="415"/>
        <v>#DIV/0!</v>
      </c>
      <c r="FA733" s="192" t="e">
        <f t="shared" si="416"/>
        <v>#DIV/0!</v>
      </c>
      <c r="FB733" s="192" t="e">
        <f t="shared" si="417"/>
        <v>#DIV/0!</v>
      </c>
      <c r="FC733" s="192" t="e">
        <f t="shared" si="418"/>
        <v>#DIV/0!</v>
      </c>
      <c r="FD733" s="192" t="e">
        <f t="shared" si="419"/>
        <v>#DIV/0!</v>
      </c>
      <c r="FE733" s="193" t="e">
        <f t="shared" si="420"/>
        <v>#DIV/0!</v>
      </c>
      <c r="FF733" s="194" t="e">
        <f t="shared" si="421"/>
        <v>#DIV/0!</v>
      </c>
      <c r="FG733" s="293"/>
      <c r="FH733" s="295"/>
      <c r="FI733" s="778">
        <f t="shared" si="422"/>
        <v>0</v>
      </c>
      <c r="FJ733" s="779" t="e">
        <f t="shared" si="423"/>
        <v>#DIV/0!</v>
      </c>
      <c r="FK733" s="779" t="e">
        <f t="shared" si="424"/>
        <v>#DIV/0!</v>
      </c>
      <c r="FL733" s="780" t="e">
        <f t="shared" si="425"/>
        <v>#DIV/0!</v>
      </c>
      <c r="FM733" s="169" t="e">
        <f t="shared" si="426"/>
        <v>#DIV/0!</v>
      </c>
      <c r="FN733" s="783" t="e">
        <f t="shared" si="427"/>
        <v>#DIV/0!</v>
      </c>
      <c r="FO733" s="227"/>
      <c r="FP733" s="227"/>
      <c r="FQ733" s="227"/>
      <c r="FR733" s="227"/>
      <c r="FS733" s="227"/>
      <c r="FT733" s="227"/>
      <c r="FU733" s="227"/>
      <c r="FV733" s="227"/>
      <c r="FW733" s="227"/>
      <c r="FX733" s="227"/>
      <c r="FY733" s="227"/>
      <c r="FZ733" s="227"/>
      <c r="GA733" s="227"/>
      <c r="GB733" s="227"/>
      <c r="GC733" s="227"/>
      <c r="GD733" s="227"/>
      <c r="GE733" s="227"/>
      <c r="GF733" s="227"/>
      <c r="GG733" s="227"/>
      <c r="GH733" s="227"/>
      <c r="GI733" s="227"/>
      <c r="GJ733" s="227"/>
      <c r="GK733" s="227"/>
      <c r="GL733" s="227"/>
      <c r="GM733" s="227"/>
      <c r="GN733" s="227"/>
      <c r="GO733" s="227"/>
      <c r="GP733" s="227"/>
      <c r="GQ733" s="227"/>
      <c r="GR733" s="227"/>
      <c r="GS733" s="227"/>
      <c r="GT733" s="227"/>
      <c r="GU733" s="227"/>
      <c r="GV733" s="227"/>
      <c r="GW733" s="227"/>
      <c r="GX733" s="227"/>
      <c r="GY733" s="227"/>
      <c r="GZ733" s="227"/>
      <c r="HA733" s="227"/>
      <c r="HB733" s="227"/>
      <c r="HC733" s="227"/>
      <c r="HD733" s="227"/>
      <c r="HE733" s="227"/>
      <c r="HF733" s="227"/>
      <c r="HG733" s="227"/>
      <c r="HH733" s="227"/>
      <c r="HI733" s="227"/>
      <c r="HJ733" s="227"/>
      <c r="HK733" s="227"/>
      <c r="HL733" s="227"/>
      <c r="HM733" s="227"/>
      <c r="HN733" s="227"/>
      <c r="HO733" s="227"/>
      <c r="HP733" s="227"/>
      <c r="HQ733" s="227"/>
      <c r="HR733" s="227"/>
      <c r="HS733" s="227"/>
      <c r="HT733" s="227"/>
      <c r="HU733" s="227"/>
      <c r="HV733" s="227"/>
      <c r="HW733" s="227"/>
      <c r="HX733" s="227"/>
      <c r="HY733" s="227"/>
      <c r="HZ733" s="227"/>
      <c r="IA733" s="227"/>
      <c r="IB733" s="227"/>
      <c r="IC733" s="227"/>
      <c r="ID733" s="227"/>
      <c r="IE733" s="227"/>
      <c r="IF733" s="227"/>
      <c r="IG733" s="227"/>
      <c r="IH733" s="227"/>
      <c r="II733" s="227"/>
      <c r="IJ733" s="227"/>
      <c r="IK733" s="227"/>
      <c r="IL733" s="227"/>
      <c r="IM733" s="227"/>
      <c r="IN733" s="227"/>
      <c r="IO733" s="227"/>
      <c r="IP733" s="227"/>
      <c r="IQ733" s="227"/>
      <c r="IR733" s="227"/>
      <c r="IS733" s="227"/>
      <c r="IT733" s="227"/>
      <c r="IU733" s="227"/>
      <c r="IV733" s="227"/>
      <c r="IW733" s="227"/>
      <c r="IX733" s="227"/>
      <c r="IY733" s="227"/>
      <c r="IZ733" s="227"/>
      <c r="JA733" s="227"/>
      <c r="JB733" s="227"/>
      <c r="JC733" s="227"/>
      <c r="JD733" s="227"/>
      <c r="JE733" s="227"/>
      <c r="JF733" s="227"/>
      <c r="JG733" s="227"/>
      <c r="JH733" s="227"/>
      <c r="JI733" s="227"/>
      <c r="JJ733" s="227"/>
      <c r="JK733" s="227"/>
      <c r="JL733" s="227"/>
      <c r="JM733" s="227"/>
      <c r="JN733" s="227"/>
      <c r="JO733" s="227"/>
      <c r="JP733" s="227"/>
      <c r="JQ733" s="227"/>
      <c r="JR733" s="227"/>
      <c r="JS733" s="227"/>
      <c r="JT733" s="227"/>
      <c r="JU733" s="227"/>
      <c r="JV733" s="227"/>
      <c r="JW733" s="227"/>
      <c r="JX733" s="227"/>
      <c r="JY733" s="227"/>
      <c r="JZ733" s="227"/>
      <c r="KA733" s="227"/>
      <c r="KB733" s="227"/>
      <c r="KC733" s="227"/>
      <c r="KD733" s="227"/>
      <c r="KE733" s="227"/>
      <c r="KF733" s="227"/>
      <c r="KG733" s="227"/>
      <c r="KH733" s="227"/>
      <c r="KI733" s="227"/>
      <c r="KJ733" s="227"/>
      <c r="KK733" s="227"/>
      <c r="KL733" s="227"/>
      <c r="KM733" s="227"/>
      <c r="KN733" s="227"/>
      <c r="KO733" s="227"/>
      <c r="KP733" s="227"/>
      <c r="KQ733" s="227"/>
      <c r="KR733" s="227"/>
      <c r="KS733" s="227"/>
      <c r="KT733" s="227"/>
      <c r="KU733" s="227"/>
      <c r="KV733" s="227"/>
      <c r="KW733" s="227"/>
      <c r="KX733" s="227"/>
      <c r="KY733" s="227"/>
      <c r="KZ733" s="227"/>
      <c r="LA733" s="227"/>
      <c r="LB733" s="227"/>
      <c r="LC733" s="227"/>
      <c r="LD733" s="227"/>
      <c r="LE733" s="227"/>
      <c r="LF733" s="227"/>
      <c r="LG733" s="227"/>
      <c r="LH733" s="227"/>
      <c r="LI733" s="227"/>
      <c r="LJ733" s="227"/>
      <c r="LK733" s="227"/>
      <c r="LL733" s="227"/>
      <c r="LM733" s="227"/>
      <c r="LN733" s="227"/>
      <c r="LO733" s="227"/>
      <c r="LP733" s="227"/>
      <c r="LQ733" s="227"/>
      <c r="LR733" s="227"/>
      <c r="LS733" s="227"/>
      <c r="LT733" s="227"/>
      <c r="LU733" s="227"/>
      <c r="LV733" s="227"/>
      <c r="LW733" s="227"/>
      <c r="LX733" s="227"/>
      <c r="LY733" s="227"/>
      <c r="LZ733" s="227"/>
      <c r="MA733" s="227"/>
      <c r="MB733" s="227"/>
      <c r="MC733" s="227"/>
      <c r="MD733" s="227"/>
      <c r="ME733" s="227"/>
      <c r="MF733" s="227"/>
      <c r="MG733" s="227"/>
      <c r="MH733" s="227"/>
      <c r="MI733" s="227"/>
      <c r="MJ733" s="227"/>
      <c r="MK733" s="227"/>
      <c r="ML733" s="227"/>
      <c r="MM733" s="227"/>
      <c r="MN733" s="227"/>
      <c r="MO733" s="227"/>
      <c r="MP733" s="227"/>
      <c r="MQ733" s="227"/>
      <c r="MR733" s="227"/>
      <c r="MS733" s="227"/>
      <c r="MT733" s="227"/>
      <c r="MU733" s="227"/>
      <c r="MV733" s="227"/>
      <c r="MW733" s="227"/>
      <c r="MX733" s="227"/>
      <c r="MY733" s="227"/>
      <c r="MZ733" s="227"/>
      <c r="NA733" s="227"/>
      <c r="NB733" s="227"/>
      <c r="NC733" s="227"/>
      <c r="ND733" s="227"/>
      <c r="NE733" s="227"/>
      <c r="NF733" s="227"/>
      <c r="NG733" s="227"/>
      <c r="NH733" s="227"/>
      <c r="NI733" s="227"/>
      <c r="NJ733" s="227"/>
      <c r="NK733" s="227"/>
      <c r="NL733" s="227"/>
      <c r="NM733" s="227"/>
      <c r="NN733" s="227"/>
      <c r="NO733" s="227"/>
      <c r="NP733" s="227"/>
      <c r="NQ733" s="227"/>
      <c r="NR733" s="227"/>
      <c r="NS733" s="227"/>
      <c r="NT733" s="227"/>
      <c r="NU733" s="227"/>
      <c r="NV733" s="227"/>
      <c r="NW733" s="227"/>
      <c r="NX733" s="227"/>
      <c r="NY733" s="227"/>
      <c r="NZ733" s="227"/>
      <c r="OA733" s="227"/>
      <c r="OB733" s="227"/>
      <c r="OC733" s="227"/>
      <c r="OD733" s="227"/>
      <c r="OE733" s="227"/>
      <c r="OF733" s="227"/>
      <c r="OG733" s="227"/>
      <c r="OH733" s="227"/>
      <c r="OI733" s="227"/>
      <c r="OJ733" s="227"/>
      <c r="OK733" s="227"/>
      <c r="OL733" s="227"/>
      <c r="OM733" s="227"/>
      <c r="ON733" s="227"/>
      <c r="OO733" s="227"/>
      <c r="OP733" s="227"/>
      <c r="OQ733" s="227"/>
      <c r="OR733" s="227"/>
      <c r="OS733" s="227"/>
      <c r="OT733" s="227"/>
      <c r="OU733" s="227"/>
      <c r="OV733" s="227"/>
      <c r="OW733" s="227"/>
      <c r="OX733" s="227"/>
      <c r="OY733" s="227"/>
      <c r="OZ733" s="227"/>
      <c r="PA733" s="227"/>
      <c r="PB733" s="227"/>
      <c r="PC733" s="227"/>
      <c r="PD733" s="227"/>
      <c r="PE733" s="227"/>
      <c r="PF733" s="227"/>
      <c r="PG733" s="227"/>
      <c r="PH733" s="227"/>
      <c r="PI733" s="227"/>
      <c r="PJ733" s="227"/>
      <c r="PK733" s="227"/>
      <c r="PL733" s="227"/>
      <c r="PM733" s="227"/>
      <c r="PN733" s="227"/>
      <c r="PO733" s="227"/>
      <c r="PP733" s="227"/>
      <c r="PQ733" s="227"/>
      <c r="PR733" s="227"/>
      <c r="PS733" s="227"/>
      <c r="PT733" s="227"/>
      <c r="PU733" s="227"/>
      <c r="PV733" s="227"/>
      <c r="PW733" s="227"/>
      <c r="PX733" s="227"/>
      <c r="PY733" s="227"/>
      <c r="PZ733" s="227"/>
      <c r="QA733" s="227"/>
      <c r="QB733" s="227"/>
      <c r="QC733" s="227"/>
      <c r="QD733" s="227"/>
      <c r="QE733" s="227"/>
      <c r="QF733" s="227"/>
      <c r="QG733" s="227"/>
      <c r="QH733" s="227"/>
      <c r="QI733" s="227"/>
      <c r="QJ733" s="227"/>
      <c r="QK733" s="227"/>
      <c r="QL733" s="227"/>
      <c r="QM733" s="227"/>
      <c r="QN733" s="227"/>
      <c r="QO733" s="227"/>
      <c r="QP733" s="227"/>
      <c r="QQ733" s="227"/>
      <c r="QR733" s="227"/>
      <c r="QS733" s="227"/>
      <c r="QT733" s="227"/>
      <c r="QU733" s="227"/>
      <c r="QV733" s="227"/>
      <c r="QW733" s="227"/>
      <c r="QX733" s="227"/>
      <c r="QY733" s="227"/>
      <c r="QZ733" s="227"/>
      <c r="RA733" s="227"/>
      <c r="RB733" s="227"/>
      <c r="RC733" s="227"/>
      <c r="RD733" s="227"/>
      <c r="RE733" s="227"/>
      <c r="RF733" s="227"/>
      <c r="RG733" s="227"/>
      <c r="RH733" s="227"/>
      <c r="RI733" s="227"/>
      <c r="RJ733" s="227"/>
      <c r="RK733" s="227"/>
      <c r="RL733" s="227"/>
      <c r="RM733" s="227"/>
      <c r="RN733" s="227"/>
      <c r="RO733" s="227"/>
      <c r="RP733" s="227"/>
      <c r="RQ733" s="227"/>
      <c r="RR733" s="227"/>
      <c r="RS733" s="227"/>
      <c r="RT733" s="227"/>
      <c r="RU733" s="227"/>
      <c r="RV733" s="227"/>
      <c r="RW733" s="227"/>
      <c r="RX733" s="227"/>
      <c r="RY733" s="227"/>
      <c r="RZ733" s="227"/>
      <c r="SA733" s="227"/>
      <c r="SB733" s="227"/>
      <c r="SC733" s="227"/>
      <c r="SD733" s="227"/>
      <c r="SE733" s="227"/>
      <c r="SF733" s="227"/>
      <c r="SG733" s="227"/>
      <c r="SH733" s="227"/>
      <c r="SI733" s="227"/>
      <c r="SJ733" s="227"/>
      <c r="SK733" s="227"/>
      <c r="SL733" s="227"/>
      <c r="SM733" s="227"/>
      <c r="SN733" s="227"/>
      <c r="SO733" s="227"/>
      <c r="SP733" s="227"/>
      <c r="SQ733" s="227"/>
      <c r="SR733" s="227"/>
      <c r="SS733" s="227"/>
      <c r="ST733" s="227"/>
      <c r="SU733" s="227"/>
      <c r="SV733" s="227"/>
      <c r="SW733" s="227"/>
      <c r="SX733" s="227"/>
      <c r="SY733" s="227"/>
      <c r="SZ733" s="227"/>
      <c r="TA733" s="227"/>
      <c r="TB733" s="227"/>
      <c r="TC733" s="227"/>
      <c r="TD733" s="227"/>
      <c r="TE733" s="227"/>
      <c r="TF733" s="227"/>
      <c r="TG733" s="227"/>
      <c r="TH733" s="227"/>
      <c r="TI733" s="227"/>
      <c r="TJ733" s="227"/>
      <c r="TK733" s="227"/>
      <c r="TL733" s="227"/>
      <c r="TM733" s="227"/>
      <c r="TN733" s="227"/>
      <c r="TO733" s="227"/>
      <c r="TP733" s="227"/>
      <c r="TQ733" s="227"/>
      <c r="TR733" s="227"/>
      <c r="TS733" s="227"/>
      <c r="TT733" s="227"/>
      <c r="TU733" s="227"/>
      <c r="TV733" s="227"/>
      <c r="TW733" s="227"/>
      <c r="TX733" s="227"/>
      <c r="TY733" s="227"/>
      <c r="TZ733" s="227"/>
      <c r="UA733" s="227"/>
      <c r="UB733" s="227"/>
      <c r="UC733" s="227"/>
      <c r="UD733" s="227"/>
      <c r="UE733" s="227"/>
      <c r="UF733" s="227"/>
      <c r="UG733" s="227"/>
      <c r="UH733" s="227"/>
      <c r="UI733" s="227"/>
      <c r="UJ733" s="227"/>
      <c r="UK733" s="227"/>
      <c r="UL733" s="227"/>
      <c r="UM733" s="227"/>
      <c r="UN733" s="227"/>
      <c r="UO733" s="227"/>
      <c r="UP733" s="227"/>
      <c r="UQ733" s="227"/>
      <c r="UR733" s="227"/>
      <c r="US733" s="227"/>
      <c r="UT733" s="227"/>
      <c r="UU733" s="227"/>
      <c r="UV733" s="227"/>
      <c r="UW733" s="227"/>
      <c r="UX733" s="227"/>
      <c r="UY733" s="227"/>
      <c r="UZ733" s="227"/>
      <c r="VA733" s="227"/>
      <c r="VB733" s="227"/>
      <c r="VC733" s="227"/>
      <c r="VD733" s="227"/>
      <c r="VE733" s="227"/>
      <c r="VF733" s="227"/>
      <c r="VG733" s="227"/>
      <c r="VH733" s="227"/>
      <c r="VI733" s="227"/>
      <c r="VJ733" s="227"/>
      <c r="VK733" s="227"/>
      <c r="VL733" s="227"/>
      <c r="VM733" s="227"/>
      <c r="VN733" s="227"/>
      <c r="VO733" s="227"/>
      <c r="VP733" s="227"/>
      <c r="VQ733" s="227"/>
      <c r="VR733" s="227"/>
      <c r="VS733" s="227"/>
      <c r="VT733" s="227"/>
      <c r="VU733" s="227"/>
      <c r="VV733" s="227"/>
      <c r="VW733" s="227"/>
      <c r="VX733" s="227"/>
      <c r="VY733" s="227"/>
      <c r="VZ733" s="227"/>
      <c r="WA733" s="227"/>
      <c r="WB733" s="227"/>
      <c r="WC733" s="227"/>
      <c r="WD733" s="227"/>
      <c r="WE733" s="227"/>
      <c r="WF733" s="227"/>
      <c r="WG733" s="227"/>
      <c r="WH733" s="227"/>
      <c r="WI733" s="227"/>
      <c r="WJ733" s="227"/>
      <c r="WK733" s="227"/>
      <c r="WL733" s="227"/>
      <c r="WM733" s="227"/>
      <c r="WN733" s="227"/>
      <c r="WO733" s="227"/>
      <c r="WP733" s="227"/>
      <c r="WQ733" s="227"/>
      <c r="WR733" s="227"/>
      <c r="WS733" s="227"/>
      <c r="WT733" s="227"/>
      <c r="WU733" s="227"/>
      <c r="WV733" s="227"/>
      <c r="WW733" s="227"/>
      <c r="WX733" s="227"/>
      <c r="WY733" s="227"/>
      <c r="WZ733" s="227"/>
      <c r="XA733" s="227"/>
      <c r="XB733" s="227"/>
      <c r="XC733" s="227"/>
      <c r="XD733" s="227"/>
      <c r="XE733" s="227"/>
      <c r="XF733" s="227"/>
      <c r="XG733" s="227"/>
      <c r="XH733" s="227"/>
      <c r="XI733" s="227"/>
      <c r="XJ733" s="227"/>
      <c r="XK733" s="227"/>
      <c r="XL733" s="227"/>
      <c r="XM733" s="227"/>
      <c r="XN733" s="227"/>
      <c r="XO733" s="227"/>
      <c r="XP733" s="227"/>
      <c r="XQ733" s="227"/>
      <c r="XR733" s="227"/>
      <c r="XS733" s="227"/>
      <c r="XT733" s="227"/>
      <c r="XU733" s="227"/>
      <c r="XV733" s="227"/>
      <c r="XW733" s="227"/>
      <c r="XX733" s="227"/>
      <c r="XY733" s="227"/>
      <c r="XZ733" s="227"/>
      <c r="YA733" s="227"/>
      <c r="YB733" s="227"/>
      <c r="YC733" s="227"/>
      <c r="YD733" s="227"/>
      <c r="YE733" s="227"/>
      <c r="YF733" s="227"/>
      <c r="YG733" s="227"/>
      <c r="YH733" s="227"/>
      <c r="YI733" s="227"/>
      <c r="YJ733" s="227"/>
      <c r="YK733" s="227"/>
      <c r="YL733" s="227"/>
      <c r="YM733" s="227"/>
      <c r="YN733" s="227"/>
      <c r="YO733" s="227"/>
      <c r="YP733" s="227"/>
      <c r="YQ733" s="227"/>
      <c r="YR733" s="227"/>
      <c r="YS733" s="227"/>
      <c r="YT733" s="227"/>
      <c r="YU733" s="227"/>
      <c r="YV733" s="227"/>
      <c r="YW733" s="227"/>
      <c r="YX733" s="227"/>
      <c r="YY733" s="227"/>
      <c r="YZ733" s="227"/>
      <c r="ZA733" s="227"/>
      <c r="ZB733" s="227"/>
      <c r="ZC733" s="227"/>
      <c r="ZD733" s="227"/>
      <c r="ZE733" s="227"/>
      <c r="ZF733" s="227"/>
      <c r="ZG733" s="227"/>
      <c r="ZH733" s="227"/>
      <c r="ZI733" s="227"/>
      <c r="ZJ733" s="227"/>
      <c r="ZK733" s="227"/>
      <c r="ZL733" s="227"/>
      <c r="ZM733" s="227"/>
      <c r="ZN733" s="227"/>
      <c r="ZO733" s="227"/>
      <c r="ZP733" s="227"/>
      <c r="ZQ733" s="227"/>
      <c r="ZR733" s="227"/>
      <c r="ZS733" s="227"/>
      <c r="ZT733" s="227"/>
      <c r="ZU733" s="227"/>
      <c r="ZV733" s="227"/>
      <c r="ZW733" s="227"/>
      <c r="ZX733" s="227"/>
      <c r="ZY733" s="227"/>
      <c r="ZZ733" s="227"/>
      <c r="AAA733" s="227"/>
      <c r="AAB733" s="227"/>
      <c r="AAC733" s="227"/>
      <c r="AAD733" s="227"/>
      <c r="AAE733" s="227"/>
      <c r="AAF733" s="227"/>
      <c r="AAG733" s="227"/>
      <c r="AAH733" s="227"/>
      <c r="AAI733" s="227"/>
      <c r="AAJ733" s="227"/>
      <c r="AAK733" s="227"/>
      <c r="AAL733" s="227"/>
      <c r="AAM733" s="227"/>
      <c r="AAN733" s="227"/>
      <c r="AAO733" s="227"/>
      <c r="AAP733" s="227"/>
      <c r="AAQ733" s="227"/>
      <c r="AAR733" s="227"/>
      <c r="AAS733" s="227"/>
      <c r="AAT733" s="227"/>
      <c r="AAU733" s="227"/>
      <c r="AAV733" s="227"/>
      <c r="AAW733" s="227"/>
      <c r="AAX733" s="227"/>
      <c r="AAY733" s="227"/>
      <c r="AAZ733" s="227"/>
      <c r="ABA733" s="227"/>
      <c r="ABB733" s="227"/>
      <c r="ABC733" s="227"/>
      <c r="ABD733" s="227"/>
      <c r="ABE733" s="227"/>
      <c r="ABF733" s="227"/>
      <c r="ABG733" s="227"/>
      <c r="ABH733" s="227"/>
      <c r="ABI733" s="227"/>
      <c r="ABJ733" s="227"/>
      <c r="ABK733" s="227"/>
      <c r="ABL733" s="227"/>
      <c r="ABM733" s="227"/>
      <c r="ABN733" s="227"/>
      <c r="ABO733" s="227"/>
      <c r="ABP733" s="227"/>
      <c r="ABQ733" s="227"/>
      <c r="ABR733" s="227"/>
      <c r="ABS733" s="227"/>
      <c r="ABT733" s="227"/>
      <c r="ABU733" s="227"/>
      <c r="ABV733" s="227"/>
      <c r="ABW733" s="227"/>
      <c r="ABX733" s="227"/>
      <c r="ABY733" s="227"/>
      <c r="ABZ733" s="227"/>
      <c r="ACA733" s="227"/>
      <c r="ACB733" s="227"/>
      <c r="ACC733" s="227"/>
      <c r="ACD733" s="227"/>
      <c r="ACE733" s="227"/>
      <c r="ACF733" s="227"/>
      <c r="ACG733" s="227"/>
      <c r="ACH733" s="227"/>
      <c r="ACI733" s="227"/>
      <c r="ACJ733" s="227"/>
      <c r="ACK733" s="227"/>
      <c r="ACL733" s="227"/>
      <c r="ACM733" s="227"/>
      <c r="ACN733" s="227"/>
      <c r="ACO733" s="227"/>
      <c r="ACP733" s="227"/>
      <c r="ACQ733" s="227"/>
      <c r="ACR733" s="227"/>
      <c r="ACS733" s="227"/>
      <c r="ACT733" s="227"/>
      <c r="ACU733" s="227"/>
      <c r="ACV733" s="227"/>
      <c r="ACW733" s="227"/>
      <c r="ACX733" s="227"/>
      <c r="ACY733" s="227"/>
      <c r="ACZ733" s="227"/>
      <c r="ADA733" s="227"/>
      <c r="ADB733" s="227"/>
      <c r="ADC733" s="227"/>
      <c r="ADD733" s="227"/>
      <c r="ADE733" s="227"/>
      <c r="ADF733" s="227"/>
      <c r="ADG733" s="227"/>
      <c r="ADH733" s="227"/>
      <c r="ADI733" s="227"/>
      <c r="ADJ733" s="227"/>
      <c r="ADK733" s="227"/>
      <c r="ADL733" s="227"/>
      <c r="ADM733" s="227"/>
      <c r="ADN733" s="227"/>
      <c r="ADO733" s="227"/>
      <c r="ADP733" s="227"/>
      <c r="ADQ733" s="227"/>
      <c r="ADR733" s="227"/>
      <c r="ADS733" s="227"/>
      <c r="ADT733" s="227"/>
      <c r="ADU733" s="227"/>
      <c r="ADV733" s="227"/>
      <c r="ADW733" s="227"/>
      <c r="ADX733" s="227"/>
      <c r="ADY733" s="227"/>
      <c r="ADZ733" s="227"/>
      <c r="AEA733" s="227"/>
      <c r="AEB733" s="227"/>
      <c r="AEC733" s="227"/>
      <c r="AED733" s="227"/>
      <c r="AEE733" s="227"/>
      <c r="AEF733" s="227"/>
      <c r="AEG733" s="227"/>
      <c r="AEH733" s="227"/>
      <c r="AEI733" s="227"/>
      <c r="AEJ733" s="227"/>
      <c r="AEK733" s="227"/>
      <c r="AEL733" s="227"/>
      <c r="AEM733" s="227"/>
      <c r="AEN733" s="227"/>
      <c r="AEO733" s="227"/>
      <c r="AEP733" s="227"/>
      <c r="AEQ733" s="227"/>
      <c r="AER733" s="227"/>
      <c r="AES733" s="227"/>
      <c r="AET733" s="227"/>
      <c r="AEU733" s="227"/>
      <c r="AEV733" s="227"/>
      <c r="AEW733" s="227"/>
      <c r="AEX733" s="227"/>
      <c r="AEY733" s="227"/>
      <c r="AEZ733" s="227"/>
      <c r="AFA733" s="227"/>
      <c r="AFB733" s="227"/>
      <c r="AFC733" s="227"/>
      <c r="AFD733" s="227"/>
      <c r="AFE733" s="227"/>
      <c r="AFF733" s="227"/>
      <c r="AFG733" s="227"/>
      <c r="AFH733" s="227"/>
      <c r="AFI733" s="227"/>
      <c r="AFJ733" s="227"/>
      <c r="AFK733" s="227"/>
      <c r="AFL733" s="227"/>
      <c r="AFM733" s="227"/>
      <c r="AFN733" s="227"/>
      <c r="AFO733" s="227"/>
      <c r="AFP733" s="227"/>
      <c r="AFQ733" s="227"/>
      <c r="AFR733" s="227"/>
      <c r="AFS733" s="227"/>
      <c r="AFT733" s="227"/>
      <c r="AFU733" s="227"/>
      <c r="AFV733" s="227"/>
      <c r="AFW733" s="227"/>
      <c r="AFX733" s="227"/>
      <c r="AFY733" s="227"/>
      <c r="AFZ733" s="227"/>
      <c r="AGA733" s="227"/>
      <c r="AGB733" s="227"/>
      <c r="AGC733" s="227"/>
      <c r="AGD733" s="227"/>
      <c r="AGE733" s="227"/>
      <c r="AGF733" s="227"/>
      <c r="AGG733" s="227"/>
      <c r="AGH733" s="227"/>
      <c r="AGI733" s="227"/>
      <c r="AGJ733" s="227"/>
      <c r="AGK733" s="227"/>
      <c r="AGL733" s="227"/>
      <c r="AGM733" s="227"/>
      <c r="AGN733" s="227"/>
      <c r="AGO733" s="227"/>
      <c r="AGP733" s="227"/>
      <c r="AGQ733" s="227"/>
      <c r="AGR733" s="227"/>
      <c r="AGS733" s="227"/>
      <c r="AGT733" s="227"/>
      <c r="AGU733" s="227"/>
      <c r="AGV733" s="227"/>
      <c r="AGW733" s="227"/>
      <c r="AGX733" s="227"/>
      <c r="AGY733" s="227"/>
      <c r="AGZ733" s="227"/>
      <c r="AHA733" s="227"/>
      <c r="AHB733" s="227"/>
      <c r="AHC733" s="227"/>
      <c r="AHD733" s="227"/>
      <c r="AHE733" s="227"/>
      <c r="AHF733" s="227"/>
      <c r="AHG733" s="227"/>
      <c r="AHH733" s="227"/>
      <c r="AHI733" s="227"/>
      <c r="AHJ733" s="227"/>
      <c r="AHK733" s="227"/>
      <c r="AHL733" s="227"/>
      <c r="AHM733" s="227"/>
      <c r="AHN733" s="227"/>
      <c r="AHO733" s="227"/>
      <c r="AHP733" s="227"/>
      <c r="AHQ733" s="227"/>
      <c r="AHR733" s="227"/>
      <c r="AHS733" s="227"/>
      <c r="AHT733" s="227"/>
      <c r="AHU733" s="227"/>
      <c r="AHV733" s="227"/>
      <c r="AHW733" s="227"/>
      <c r="AHX733" s="227"/>
      <c r="AHY733" s="227"/>
      <c r="AHZ733" s="227"/>
      <c r="AIA733" s="227"/>
      <c r="AIB733" s="227"/>
      <c r="AIC733" s="227"/>
      <c r="AID733" s="227"/>
      <c r="AIE733" s="227"/>
      <c r="AIF733" s="227"/>
      <c r="AIG733" s="227"/>
      <c r="AIH733" s="227"/>
      <c r="AII733" s="227"/>
      <c r="AIJ733" s="227"/>
      <c r="AIK733" s="227"/>
      <c r="AIL733" s="227"/>
      <c r="AIM733" s="227"/>
      <c r="AIN733" s="227"/>
      <c r="AIO733" s="227"/>
      <c r="AIP733" s="227"/>
      <c r="AIQ733" s="227"/>
      <c r="AIR733" s="227"/>
      <c r="AIS733" s="227"/>
      <c r="AIT733" s="227"/>
      <c r="AIU733" s="227"/>
      <c r="AIV733" s="227"/>
      <c r="AIW733" s="227"/>
      <c r="AIX733" s="227"/>
      <c r="AIY733" s="227"/>
      <c r="AIZ733" s="227"/>
      <c r="AJA733" s="227"/>
      <c r="AJB733" s="227"/>
      <c r="AJC733" s="227"/>
      <c r="AJD733" s="227"/>
      <c r="AJE733" s="227"/>
      <c r="AJF733" s="227"/>
      <c r="AJG733" s="227"/>
      <c r="AJH733" s="227"/>
      <c r="AJI733" s="227"/>
      <c r="AJJ733" s="227"/>
      <c r="AJK733" s="227"/>
      <c r="AJL733" s="227"/>
      <c r="AJM733" s="227"/>
      <c r="AJN733" s="227"/>
      <c r="AJO733" s="227"/>
      <c r="AJP733" s="227"/>
      <c r="AJQ733" s="227"/>
      <c r="AJR733" s="227"/>
      <c r="AJS733" s="227"/>
      <c r="AJT733" s="227"/>
      <c r="AJU733" s="227"/>
      <c r="AJV733" s="227"/>
      <c r="AJW733" s="227"/>
      <c r="AJX733" s="227"/>
      <c r="AJY733" s="227"/>
      <c r="AJZ733" s="227"/>
      <c r="AKA733" s="227"/>
      <c r="AKB733" s="227"/>
      <c r="AKC733" s="227"/>
      <c r="AKD733" s="227"/>
      <c r="AKE733" s="227"/>
      <c r="AKF733" s="227"/>
      <c r="AKG733" s="227"/>
      <c r="AKH733" s="227"/>
      <c r="AKI733" s="227"/>
      <c r="AKJ733" s="227"/>
      <c r="AKK733" s="227"/>
      <c r="AKL733" s="227"/>
      <c r="AKM733" s="227"/>
      <c r="AKN733" s="227"/>
      <c r="AKO733" s="227"/>
      <c r="AKP733" s="227"/>
      <c r="AKQ733" s="227"/>
      <c r="AKR733" s="227"/>
      <c r="AKS733" s="227"/>
      <c r="AKT733" s="227"/>
      <c r="AKU733" s="227"/>
      <c r="AKV733" s="227"/>
      <c r="AKW733" s="227"/>
      <c r="AKX733" s="227"/>
      <c r="AKY733" s="227"/>
      <c r="AKZ733" s="227"/>
      <c r="ALA733" s="227"/>
      <c r="ALB733" s="227"/>
      <c r="ALC733" s="227"/>
      <c r="ALD733" s="227"/>
      <c r="ALE733" s="227"/>
      <c r="ALF733" s="227"/>
      <c r="ALG733" s="227"/>
      <c r="ALH733" s="227"/>
      <c r="ALI733" s="227"/>
      <c r="ALJ733" s="227"/>
      <c r="ALK733" s="227"/>
      <c r="ALL733" s="227"/>
      <c r="ALM733" s="227"/>
      <c r="ALN733" s="227"/>
      <c r="ALO733" s="227"/>
      <c r="ALP733" s="227"/>
      <c r="ALQ733" s="227"/>
      <c r="ALR733" s="227"/>
      <c r="ALS733" s="227"/>
      <c r="ALT733" s="227"/>
      <c r="ALU733" s="227"/>
      <c r="ALV733" s="227"/>
      <c r="ALW733" s="227"/>
      <c r="ALX733" s="227"/>
      <c r="ALY733" s="227"/>
      <c r="ALZ733" s="227"/>
      <c r="AMA733" s="227"/>
      <c r="AMB733" s="227"/>
      <c r="AMC733" s="227"/>
      <c r="AMD733" s="227"/>
      <c r="AME733" s="227"/>
      <c r="AMF733" s="227"/>
      <c r="AMG733" s="227"/>
      <c r="AMH733" s="227"/>
      <c r="AMI733" s="227"/>
      <c r="AMJ733" s="227"/>
      <c r="AMK733" s="227"/>
      <c r="AML733" s="227"/>
      <c r="AMM733" s="227"/>
      <c r="AMN733" s="227"/>
      <c r="AMO733" s="227"/>
      <c r="AMP733" s="227"/>
      <c r="AMQ733" s="227"/>
      <c r="AMR733" s="227"/>
      <c r="AMS733" s="227"/>
      <c r="AMT733" s="227"/>
      <c r="AMU733" s="227"/>
      <c r="AMV733" s="227"/>
      <c r="AMW733" s="227"/>
      <c r="AMX733" s="227"/>
    </row>
    <row r="734" spans="1:1038" ht="18" customHeight="1">
      <c r="A734" s="223">
        <v>43333</v>
      </c>
      <c r="B734" s="224" t="s">
        <v>1647</v>
      </c>
      <c r="D734" s="225" t="s">
        <v>1279</v>
      </c>
      <c r="E734" s="126">
        <v>91</v>
      </c>
      <c r="F734" s="126">
        <v>4</v>
      </c>
      <c r="G734" s="196" t="str">
        <f t="shared" si="336"/>
        <v>91-4</v>
      </c>
      <c r="H734" s="126">
        <v>0</v>
      </c>
      <c r="I734" s="126">
        <v>66</v>
      </c>
      <c r="J734" s="203">
        <f t="shared" si="354"/>
        <v>1</v>
      </c>
      <c r="K734" s="644" t="e">
        <f>IF(#REF!=1,IF(((VLOOKUP($G734,[3]Depth_Lookup!$A$3:$J$550,9,FALSE))-(I734/100))=0,"Good",IF(((VLOOKUP($G734,[3]Depth_Lookup!$A$3:$J$550,9,FALSE))-(I734/100))&gt;0,"Too Short","Too Long")))</f>
        <v>#REF!</v>
      </c>
      <c r="L734" s="171">
        <f>(VLOOKUP($G734,Depth_Lookup!$A$3:$J$410,10,FALSE))+(H734/100)</f>
        <v>236.185</v>
      </c>
      <c r="M734" s="171">
        <f>(VLOOKUP($G734,Depth_Lookup!$A$3:$J$410,10,FALSE))+(I734/100)</f>
        <v>236.845</v>
      </c>
      <c r="N734" s="127" t="s">
        <v>2257</v>
      </c>
      <c r="O734" s="126" t="s">
        <v>1280</v>
      </c>
      <c r="P734" s="126" t="s">
        <v>853</v>
      </c>
      <c r="Q734" s="126" t="s">
        <v>125</v>
      </c>
      <c r="R734" s="196" t="str">
        <f t="shared" si="351"/>
        <v>SerpentinizedHarzburgite</v>
      </c>
      <c r="S734" s="126" t="s">
        <v>115</v>
      </c>
      <c r="T734" s="126" t="s">
        <v>115</v>
      </c>
      <c r="U734" s="126" t="s">
        <v>108</v>
      </c>
      <c r="V734" s="126" t="s">
        <v>509</v>
      </c>
      <c r="W734" s="126" t="s">
        <v>102</v>
      </c>
      <c r="X734" s="202">
        <f>VLOOKUP(W734,[3]definitions_list_lookup!$A$13:$B$19,2,0)</f>
        <v>5</v>
      </c>
      <c r="Y734" s="126" t="s">
        <v>90</v>
      </c>
      <c r="Z734" s="126" t="s">
        <v>91</v>
      </c>
      <c r="AA734" s="126" t="s">
        <v>2242</v>
      </c>
      <c r="AF734" s="196" t="e">
        <f>VLOOKUP(AE734,[3]definitions_list_mag!$V$12:$W$15,2,0)</f>
        <v>#N/A</v>
      </c>
      <c r="AI734" s="130">
        <v>79</v>
      </c>
      <c r="AO734" s="130"/>
      <c r="AU734" s="130"/>
      <c r="BA734" s="130">
        <v>20</v>
      </c>
      <c r="BB734" s="126">
        <v>5</v>
      </c>
      <c r="BC734" s="126">
        <v>5</v>
      </c>
      <c r="BD734" s="126" t="s">
        <v>1330</v>
      </c>
      <c r="BE734" s="126" t="s">
        <v>1331</v>
      </c>
      <c r="BF734" s="126" t="s">
        <v>2253</v>
      </c>
      <c r="BG734" s="130"/>
      <c r="BM734" s="130">
        <v>1</v>
      </c>
      <c r="BN734" s="126">
        <v>1</v>
      </c>
      <c r="BO734" s="126">
        <v>0.7</v>
      </c>
      <c r="BP734" s="126" t="s">
        <v>1330</v>
      </c>
      <c r="BQ734" s="126" t="s">
        <v>1331</v>
      </c>
      <c r="BY734" s="130"/>
      <c r="CE734" s="126" t="s">
        <v>2258</v>
      </c>
      <c r="CF734" s="213">
        <f t="shared" si="352"/>
        <v>100</v>
      </c>
      <c r="CG734" s="131"/>
      <c r="CH734" s="132" t="s">
        <v>2259</v>
      </c>
      <c r="CI734" s="132">
        <v>100</v>
      </c>
      <c r="CJ734" s="132" t="s">
        <v>514</v>
      </c>
      <c r="CK734" s="133" t="s">
        <v>2260</v>
      </c>
      <c r="CL734" s="134"/>
      <c r="CM734" s="134"/>
      <c r="CN734" s="134"/>
      <c r="CO734" s="134"/>
      <c r="CP734" s="134"/>
      <c r="CQ734" s="134"/>
      <c r="CR734" s="134"/>
      <c r="CS734" s="134"/>
      <c r="CT734" s="134"/>
      <c r="CU734" s="134"/>
      <c r="CV734" s="134"/>
      <c r="CW734" s="134"/>
      <c r="CX734" s="134"/>
      <c r="CY734" s="134"/>
      <c r="CZ734" s="134"/>
      <c r="DA734" s="134"/>
      <c r="DB734" s="134">
        <v>90</v>
      </c>
      <c r="DC734" s="135">
        <v>5</v>
      </c>
      <c r="DD734" s="134"/>
      <c r="DE734" s="134"/>
      <c r="DF734" s="134"/>
      <c r="DG734" s="134"/>
      <c r="DH734" s="134"/>
      <c r="DI734" s="134"/>
      <c r="DJ734" s="134">
        <v>5</v>
      </c>
      <c r="DK734" s="207">
        <f t="shared" si="353"/>
        <v>100</v>
      </c>
      <c r="DL734" s="131"/>
      <c r="DM734" s="134"/>
      <c r="DN734" s="134"/>
      <c r="DO734" s="136"/>
      <c r="DQ734" s="131"/>
      <c r="DR734" s="136"/>
      <c r="DS734" s="131"/>
      <c r="DT734" s="138" t="s">
        <v>2261</v>
      </c>
      <c r="DW734" s="214" t="e">
        <f>VLOOKUP(P734,[3]definitions_list_lookup!$K$30:$L$54,2,0)</f>
        <v>#N/A</v>
      </c>
      <c r="DX734" s="139" t="s">
        <v>2262</v>
      </c>
      <c r="DY734" s="139" t="s">
        <v>2263</v>
      </c>
      <c r="DZ734"/>
      <c r="EA734" s="104"/>
      <c r="ED734" s="229" t="s">
        <v>2517</v>
      </c>
      <c r="EE734" s="140"/>
      <c r="EG734" s="140"/>
      <c r="EI734" s="218"/>
      <c r="EJ734" s="143"/>
      <c r="EK734" s="221"/>
      <c r="EM734" s="109"/>
      <c r="EN734" s="109"/>
      <c r="EZ734" s="192" t="e">
        <f t="shared" si="415"/>
        <v>#DIV/0!</v>
      </c>
      <c r="FA734" s="192" t="e">
        <f t="shared" si="416"/>
        <v>#DIV/0!</v>
      </c>
      <c r="FB734" s="192" t="e">
        <f t="shared" si="417"/>
        <v>#DIV/0!</v>
      </c>
      <c r="FC734" s="192" t="e">
        <f t="shared" si="418"/>
        <v>#DIV/0!</v>
      </c>
      <c r="FD734" s="192" t="e">
        <f t="shared" si="419"/>
        <v>#DIV/0!</v>
      </c>
      <c r="FE734" s="193" t="e">
        <f t="shared" si="420"/>
        <v>#DIV/0!</v>
      </c>
      <c r="FF734" s="194" t="e">
        <f t="shared" si="421"/>
        <v>#DIV/0!</v>
      </c>
      <c r="FI734" s="778">
        <f t="shared" si="422"/>
        <v>0</v>
      </c>
      <c r="FJ734" s="779" t="e">
        <f t="shared" si="423"/>
        <v>#DIV/0!</v>
      </c>
      <c r="FK734" s="779" t="e">
        <f t="shared" si="424"/>
        <v>#DIV/0!</v>
      </c>
      <c r="FL734" s="780" t="e">
        <f t="shared" si="425"/>
        <v>#DIV/0!</v>
      </c>
      <c r="FM734" s="169" t="e">
        <f t="shared" si="426"/>
        <v>#DIV/0!</v>
      </c>
      <c r="FN734" s="783" t="e">
        <f t="shared" si="427"/>
        <v>#DIV/0!</v>
      </c>
    </row>
    <row r="735" spans="1:1038" s="308" customFormat="1" ht="18" customHeight="1">
      <c r="A735" s="522">
        <v>43333</v>
      </c>
      <c r="B735" s="302" t="s">
        <v>1647</v>
      </c>
      <c r="C735" s="228"/>
      <c r="D735" s="303" t="s">
        <v>1279</v>
      </c>
      <c r="E735" s="228">
        <v>92</v>
      </c>
      <c r="F735" s="228">
        <v>1</v>
      </c>
      <c r="G735" s="304" t="str">
        <f t="shared" ref="G735:G738" si="465">E735&amp;"-"&amp;F735</f>
        <v>92-1</v>
      </c>
      <c r="H735" s="228">
        <v>0</v>
      </c>
      <c r="I735" s="228">
        <v>13</v>
      </c>
      <c r="J735" s="480">
        <f t="shared" ref="J735:J737" si="466">IF(H735=0, 1, 0)</f>
        <v>1</v>
      </c>
      <c r="K735" s="481" t="b">
        <f>IF(J736=1,IF(((VLOOKUP($G735,[3]Depth_Lookup!$A$3:$J$550,9,FALSE))-(I735/100))=0,"Good",IF(((VLOOKUP($G735,[3]Depth_Lookup!$A$3:$J$550,9,FALSE))-(I735/100))&gt;0,"Too Short","Too Long")))</f>
        <v>0</v>
      </c>
      <c r="L735" s="171">
        <f>(VLOOKUP($G735,Depth_Lookup!$A$3:$J$410,10,FALSE))+(H735/100)</f>
        <v>236.7</v>
      </c>
      <c r="M735" s="171">
        <f>(VLOOKUP($G735,Depth_Lookup!$A$3:$J$410,10,FALSE))+(I735/100)</f>
        <v>236.82999999999998</v>
      </c>
      <c r="N735" s="231" t="s">
        <v>2264</v>
      </c>
      <c r="O735" s="228">
        <v>3</v>
      </c>
      <c r="P735" s="228" t="s">
        <v>853</v>
      </c>
      <c r="Q735" s="228" t="s">
        <v>125</v>
      </c>
      <c r="R735" s="304" t="str">
        <f t="shared" ref="R735" si="467">P735&amp;""&amp;Q735</f>
        <v>SerpentinizedHarzburgite</v>
      </c>
      <c r="S735" s="228" t="s">
        <v>115</v>
      </c>
      <c r="T735" s="228" t="s">
        <v>700</v>
      </c>
      <c r="U735" s="228" t="s">
        <v>108</v>
      </c>
      <c r="V735" s="228" t="s">
        <v>509</v>
      </c>
      <c r="W735" s="228" t="s">
        <v>102</v>
      </c>
      <c r="X735" s="305">
        <f>VLOOKUP(W735,[3]definitions_list_lookup!$A$13:$B$19,2,0)</f>
        <v>5</v>
      </c>
      <c r="Y735" s="228" t="s">
        <v>90</v>
      </c>
      <c r="Z735" s="228" t="s">
        <v>91</v>
      </c>
      <c r="AA735" s="228" t="s">
        <v>2242</v>
      </c>
      <c r="AB735" s="228"/>
      <c r="AC735" s="228"/>
      <c r="AD735" s="228"/>
      <c r="AE735" s="234"/>
      <c r="AF735" s="304" t="e">
        <f>VLOOKUP(AE735,[3]definitions_list_mag!$V$12:$W$15,2,0)</f>
        <v>#N/A</v>
      </c>
      <c r="AG735" s="241"/>
      <c r="AH735" s="228"/>
      <c r="AI735" s="244">
        <v>74</v>
      </c>
      <c r="AJ735" s="228"/>
      <c r="AK735" s="228"/>
      <c r="AL735" s="228"/>
      <c r="AM735" s="228"/>
      <c r="AN735" s="228"/>
      <c r="AO735" s="244"/>
      <c r="AP735" s="228"/>
      <c r="AQ735" s="228"/>
      <c r="AR735" s="228"/>
      <c r="AS735" s="228"/>
      <c r="AT735" s="228"/>
      <c r="AU735" s="244"/>
      <c r="AV735" s="228"/>
      <c r="AW735" s="228"/>
      <c r="AX735" s="228"/>
      <c r="AY735" s="228"/>
      <c r="AZ735" s="228"/>
      <c r="BA735" s="244">
        <v>25</v>
      </c>
      <c r="BB735" s="228">
        <v>6</v>
      </c>
      <c r="BC735" s="228">
        <v>5</v>
      </c>
      <c r="BD735" s="228" t="s">
        <v>1330</v>
      </c>
      <c r="BE735" s="228" t="s">
        <v>1331</v>
      </c>
      <c r="BF735" s="228"/>
      <c r="BG735" s="244"/>
      <c r="BH735" s="228"/>
      <c r="BI735" s="228"/>
      <c r="BJ735" s="228"/>
      <c r="BK735" s="228"/>
      <c r="BL735" s="228"/>
      <c r="BM735" s="244">
        <v>1</v>
      </c>
      <c r="BN735" s="228">
        <v>1.5</v>
      </c>
      <c r="BO735" s="228">
        <v>0.5</v>
      </c>
      <c r="BP735" s="228" t="s">
        <v>1330</v>
      </c>
      <c r="BQ735" s="228" t="s">
        <v>1331</v>
      </c>
      <c r="BR735" s="228"/>
      <c r="BS735" s="228"/>
      <c r="BT735" s="228"/>
      <c r="BU735" s="228"/>
      <c r="BV735" s="228"/>
      <c r="BW735" s="228"/>
      <c r="BX735" s="228"/>
      <c r="BY735" s="244"/>
      <c r="BZ735" s="228"/>
      <c r="CA735" s="228"/>
      <c r="CB735" s="228"/>
      <c r="CC735" s="228"/>
      <c r="CD735" s="228"/>
      <c r="CE735" s="228" t="s">
        <v>2265</v>
      </c>
      <c r="CF735" s="310">
        <f t="shared" ref="CF735" si="468">AI735+AO735+BA735+AU735+BG735+BM735+BY735</f>
        <v>100</v>
      </c>
      <c r="CG735" s="245"/>
      <c r="CH735" s="246" t="s">
        <v>1355</v>
      </c>
      <c r="CI735" s="246">
        <v>95</v>
      </c>
      <c r="CJ735" s="246" t="s">
        <v>514</v>
      </c>
      <c r="CK735" s="247" t="s">
        <v>2244</v>
      </c>
      <c r="CL735" s="248"/>
      <c r="CM735" s="248"/>
      <c r="CN735" s="248"/>
      <c r="CO735" s="248"/>
      <c r="CP735" s="248"/>
      <c r="CQ735" s="248"/>
      <c r="CR735" s="248"/>
      <c r="CS735" s="248"/>
      <c r="CT735" s="248"/>
      <c r="CU735" s="248"/>
      <c r="CV735" s="248"/>
      <c r="CW735" s="248"/>
      <c r="CX735" s="248"/>
      <c r="CY735" s="248"/>
      <c r="CZ735" s="248"/>
      <c r="DA735" s="248"/>
      <c r="DB735" s="248">
        <v>78</v>
      </c>
      <c r="DC735" s="249">
        <v>15</v>
      </c>
      <c r="DD735" s="248"/>
      <c r="DE735" s="248"/>
      <c r="DF735" s="248"/>
      <c r="DG735" s="248"/>
      <c r="DH735" s="248"/>
      <c r="DI735" s="248"/>
      <c r="DJ735" s="248">
        <v>7</v>
      </c>
      <c r="DK735" s="306">
        <f t="shared" ref="DK735" si="469">SUM(CL735:DJ735)</f>
        <v>100</v>
      </c>
      <c r="DL735" s="245"/>
      <c r="DM735" s="248"/>
      <c r="DN735" s="248"/>
      <c r="DO735" s="307"/>
      <c r="DQ735" s="245"/>
      <c r="DR735" s="307"/>
      <c r="DS735" s="245"/>
      <c r="DT735" s="262" t="s">
        <v>1686</v>
      </c>
      <c r="DU735" s="249"/>
      <c r="DV735" s="249"/>
      <c r="DW735" s="311" t="e">
        <f>VLOOKUP(P735,[3]definitions_list_lookup!$K$30:$L$54,2,0)</f>
        <v>#N/A</v>
      </c>
      <c r="DX735" s="268" t="s">
        <v>2266</v>
      </c>
      <c r="DY735" s="268" t="s">
        <v>2267</v>
      </c>
      <c r="DZ735" s="482"/>
      <c r="EA735" s="312"/>
      <c r="EB735" s="249"/>
      <c r="EC735" s="312"/>
      <c r="ED735" s="229" t="s">
        <v>2517</v>
      </c>
      <c r="EE735" s="313"/>
      <c r="EF735" s="314"/>
      <c r="EG735" s="313"/>
      <c r="EH735" s="315"/>
      <c r="EI735" s="316"/>
      <c r="EJ735" s="317"/>
      <c r="EK735" s="318"/>
      <c r="EL735" s="313"/>
      <c r="EM735" s="315"/>
      <c r="EN735" s="315"/>
      <c r="EO735" s="319"/>
      <c r="EP735" s="319"/>
      <c r="EQ735" s="319"/>
      <c r="ER735" s="319"/>
      <c r="ES735" s="319"/>
      <c r="ET735" s="319"/>
      <c r="EU735" s="319"/>
      <c r="EV735" s="320"/>
      <c r="EW735" s="320"/>
      <c r="EX735" s="320"/>
      <c r="EY735" s="320"/>
      <c r="EZ735" s="192" t="e">
        <f t="shared" si="415"/>
        <v>#DIV/0!</v>
      </c>
      <c r="FA735" s="192" t="e">
        <f t="shared" si="416"/>
        <v>#DIV/0!</v>
      </c>
      <c r="FB735" s="192" t="e">
        <f t="shared" si="417"/>
        <v>#DIV/0!</v>
      </c>
      <c r="FC735" s="192" t="e">
        <f t="shared" si="418"/>
        <v>#DIV/0!</v>
      </c>
      <c r="FD735" s="192" t="e">
        <f t="shared" si="419"/>
        <v>#DIV/0!</v>
      </c>
      <c r="FE735" s="193" t="e">
        <f t="shared" si="420"/>
        <v>#DIV/0!</v>
      </c>
      <c r="FF735" s="194" t="e">
        <f t="shared" si="421"/>
        <v>#DIV/0!</v>
      </c>
      <c r="FG735" s="313"/>
      <c r="FH735" s="315"/>
      <c r="FI735" s="778">
        <f t="shared" si="422"/>
        <v>0</v>
      </c>
      <c r="FJ735" s="779" t="e">
        <f t="shared" si="423"/>
        <v>#DIV/0!</v>
      </c>
      <c r="FK735" s="779" t="e">
        <f t="shared" si="424"/>
        <v>#DIV/0!</v>
      </c>
      <c r="FL735" s="780" t="e">
        <f t="shared" si="425"/>
        <v>#DIV/0!</v>
      </c>
      <c r="FM735" s="169" t="e">
        <f t="shared" si="426"/>
        <v>#DIV/0!</v>
      </c>
      <c r="FN735" s="783" t="e">
        <f t="shared" si="427"/>
        <v>#DIV/0!</v>
      </c>
      <c r="FO735" s="228"/>
      <c r="FP735" s="228"/>
      <c r="FQ735" s="228"/>
      <c r="FR735" s="228"/>
      <c r="FS735" s="228"/>
      <c r="FT735" s="228"/>
      <c r="FU735" s="228"/>
      <c r="FV735" s="228"/>
      <c r="FW735" s="228"/>
      <c r="FX735" s="228"/>
      <c r="FY735" s="228"/>
      <c r="FZ735" s="228"/>
      <c r="GA735" s="228"/>
      <c r="GB735" s="228"/>
      <c r="GC735" s="228"/>
      <c r="GD735" s="228"/>
      <c r="GE735" s="228"/>
      <c r="GF735" s="228"/>
      <c r="GG735" s="228"/>
      <c r="GH735" s="228"/>
      <c r="GI735" s="228"/>
      <c r="GJ735" s="228"/>
      <c r="GK735" s="228"/>
      <c r="GL735" s="228"/>
      <c r="GM735" s="228"/>
      <c r="GN735" s="228"/>
      <c r="GO735" s="228"/>
      <c r="GP735" s="228"/>
      <c r="GQ735" s="228"/>
      <c r="GR735" s="228"/>
      <c r="GS735" s="228"/>
      <c r="GT735" s="228"/>
      <c r="GU735" s="228"/>
      <c r="GV735" s="228"/>
      <c r="GW735" s="228"/>
      <c r="GX735" s="228"/>
      <c r="GY735" s="228"/>
      <c r="GZ735" s="228"/>
      <c r="HA735" s="228"/>
      <c r="HB735" s="228"/>
      <c r="HC735" s="228"/>
      <c r="HD735" s="228"/>
      <c r="HE735" s="228"/>
      <c r="HF735" s="228"/>
      <c r="HG735" s="228"/>
      <c r="HH735" s="228"/>
      <c r="HI735" s="228"/>
      <c r="HJ735" s="228"/>
      <c r="HK735" s="228"/>
      <c r="HL735" s="228"/>
      <c r="HM735" s="228"/>
      <c r="HN735" s="228"/>
      <c r="HO735" s="228"/>
      <c r="HP735" s="228"/>
      <c r="HQ735" s="228"/>
      <c r="HR735" s="228"/>
      <c r="HS735" s="228"/>
      <c r="HT735" s="228"/>
      <c r="HU735" s="228"/>
      <c r="HV735" s="228"/>
      <c r="HW735" s="228"/>
      <c r="HX735" s="228"/>
      <c r="HY735" s="228"/>
      <c r="HZ735" s="228"/>
      <c r="IA735" s="228"/>
      <c r="IB735" s="228"/>
      <c r="IC735" s="228"/>
      <c r="ID735" s="228"/>
      <c r="IE735" s="228"/>
      <c r="IF735" s="228"/>
      <c r="IG735" s="228"/>
      <c r="IH735" s="228"/>
      <c r="II735" s="228"/>
      <c r="IJ735" s="228"/>
      <c r="IK735" s="228"/>
      <c r="IL735" s="228"/>
      <c r="IM735" s="228"/>
      <c r="IN735" s="228"/>
      <c r="IO735" s="228"/>
      <c r="IP735" s="228"/>
      <c r="IQ735" s="228"/>
      <c r="IR735" s="228"/>
      <c r="IS735" s="228"/>
      <c r="IT735" s="228"/>
      <c r="IU735" s="228"/>
      <c r="IV735" s="228"/>
      <c r="IW735" s="228"/>
      <c r="IX735" s="228"/>
      <c r="IY735" s="228"/>
      <c r="IZ735" s="228"/>
      <c r="JA735" s="228"/>
      <c r="JB735" s="228"/>
      <c r="JC735" s="228"/>
      <c r="JD735" s="228"/>
      <c r="JE735" s="228"/>
      <c r="JF735" s="228"/>
      <c r="JG735" s="228"/>
      <c r="JH735" s="228"/>
      <c r="JI735" s="228"/>
      <c r="JJ735" s="228"/>
      <c r="JK735" s="228"/>
      <c r="JL735" s="228"/>
      <c r="JM735" s="228"/>
      <c r="JN735" s="228"/>
      <c r="JO735" s="228"/>
      <c r="JP735" s="228"/>
      <c r="JQ735" s="228"/>
      <c r="JR735" s="228"/>
      <c r="JS735" s="228"/>
      <c r="JT735" s="228"/>
      <c r="JU735" s="228"/>
      <c r="JV735" s="228"/>
      <c r="JW735" s="228"/>
      <c r="JX735" s="228"/>
      <c r="JY735" s="228"/>
      <c r="JZ735" s="228"/>
      <c r="KA735" s="228"/>
      <c r="KB735" s="228"/>
      <c r="KC735" s="228"/>
      <c r="KD735" s="228"/>
      <c r="KE735" s="228"/>
      <c r="KF735" s="228"/>
      <c r="KG735" s="228"/>
      <c r="KH735" s="228"/>
      <c r="KI735" s="228"/>
      <c r="KJ735" s="228"/>
      <c r="KK735" s="228"/>
      <c r="KL735" s="228"/>
      <c r="KM735" s="228"/>
      <c r="KN735" s="228"/>
      <c r="KO735" s="228"/>
      <c r="KP735" s="228"/>
      <c r="KQ735" s="228"/>
      <c r="KR735" s="228"/>
      <c r="KS735" s="228"/>
      <c r="KT735" s="228"/>
      <c r="KU735" s="228"/>
      <c r="KV735" s="228"/>
      <c r="KW735" s="228"/>
      <c r="KX735" s="228"/>
      <c r="KY735" s="228"/>
      <c r="KZ735" s="228"/>
      <c r="LA735" s="228"/>
      <c r="LB735" s="228"/>
      <c r="LC735" s="228"/>
      <c r="LD735" s="228"/>
      <c r="LE735" s="228"/>
      <c r="LF735" s="228"/>
      <c r="LG735" s="228"/>
      <c r="LH735" s="228"/>
      <c r="LI735" s="228"/>
      <c r="LJ735" s="228"/>
      <c r="LK735" s="228"/>
      <c r="LL735" s="228"/>
      <c r="LM735" s="228"/>
      <c r="LN735" s="228"/>
      <c r="LO735" s="228"/>
      <c r="LP735" s="228"/>
      <c r="LQ735" s="228"/>
      <c r="LR735" s="228"/>
      <c r="LS735" s="228"/>
      <c r="LT735" s="228"/>
      <c r="LU735" s="228"/>
      <c r="LV735" s="228"/>
      <c r="LW735" s="228"/>
      <c r="LX735" s="228"/>
      <c r="LY735" s="228"/>
      <c r="LZ735" s="228"/>
      <c r="MA735" s="228"/>
      <c r="MB735" s="228"/>
      <c r="MC735" s="228"/>
      <c r="MD735" s="228"/>
      <c r="ME735" s="228"/>
      <c r="MF735" s="228"/>
      <c r="MG735" s="228"/>
      <c r="MH735" s="228"/>
      <c r="MI735" s="228"/>
      <c r="MJ735" s="228"/>
      <c r="MK735" s="228"/>
      <c r="ML735" s="228"/>
      <c r="MM735" s="228"/>
      <c r="MN735" s="228"/>
      <c r="MO735" s="228"/>
      <c r="MP735" s="228"/>
      <c r="MQ735" s="228"/>
      <c r="MR735" s="228"/>
      <c r="MS735" s="228"/>
      <c r="MT735" s="228"/>
      <c r="MU735" s="228"/>
      <c r="MV735" s="228"/>
      <c r="MW735" s="228"/>
      <c r="MX735" s="228"/>
      <c r="MY735" s="228"/>
      <c r="MZ735" s="228"/>
      <c r="NA735" s="228"/>
      <c r="NB735" s="228"/>
      <c r="NC735" s="228"/>
      <c r="ND735" s="228"/>
      <c r="NE735" s="228"/>
      <c r="NF735" s="228"/>
      <c r="NG735" s="228"/>
      <c r="NH735" s="228"/>
      <c r="NI735" s="228"/>
      <c r="NJ735" s="228"/>
      <c r="NK735" s="228"/>
      <c r="NL735" s="228"/>
      <c r="NM735" s="228"/>
      <c r="NN735" s="228"/>
      <c r="NO735" s="228"/>
      <c r="NP735" s="228"/>
      <c r="NQ735" s="228"/>
      <c r="NR735" s="228"/>
      <c r="NS735" s="228"/>
      <c r="NT735" s="228"/>
      <c r="NU735" s="228"/>
      <c r="NV735" s="228"/>
      <c r="NW735" s="228"/>
      <c r="NX735" s="228"/>
      <c r="NY735" s="228"/>
      <c r="NZ735" s="228"/>
      <c r="OA735" s="228"/>
      <c r="OB735" s="228"/>
      <c r="OC735" s="228"/>
      <c r="OD735" s="228"/>
      <c r="OE735" s="228"/>
      <c r="OF735" s="228"/>
      <c r="OG735" s="228"/>
      <c r="OH735" s="228"/>
      <c r="OI735" s="228"/>
      <c r="OJ735" s="228"/>
      <c r="OK735" s="228"/>
      <c r="OL735" s="228"/>
      <c r="OM735" s="228"/>
      <c r="ON735" s="228"/>
      <c r="OO735" s="228"/>
      <c r="OP735" s="228"/>
      <c r="OQ735" s="228"/>
      <c r="OR735" s="228"/>
      <c r="OS735" s="228"/>
      <c r="OT735" s="228"/>
      <c r="OU735" s="228"/>
      <c r="OV735" s="228"/>
      <c r="OW735" s="228"/>
      <c r="OX735" s="228"/>
      <c r="OY735" s="228"/>
      <c r="OZ735" s="228"/>
      <c r="PA735" s="228"/>
      <c r="PB735" s="228"/>
      <c r="PC735" s="228"/>
      <c r="PD735" s="228"/>
      <c r="PE735" s="228"/>
      <c r="PF735" s="228"/>
      <c r="PG735" s="228"/>
      <c r="PH735" s="228"/>
      <c r="PI735" s="228"/>
      <c r="PJ735" s="228"/>
      <c r="PK735" s="228"/>
      <c r="PL735" s="228"/>
      <c r="PM735" s="228"/>
      <c r="PN735" s="228"/>
      <c r="PO735" s="228"/>
      <c r="PP735" s="228"/>
      <c r="PQ735" s="228"/>
      <c r="PR735" s="228"/>
      <c r="PS735" s="228"/>
      <c r="PT735" s="228"/>
      <c r="PU735" s="228"/>
      <c r="PV735" s="228"/>
      <c r="PW735" s="228"/>
      <c r="PX735" s="228"/>
      <c r="PY735" s="228"/>
      <c r="PZ735" s="228"/>
      <c r="QA735" s="228"/>
      <c r="QB735" s="228"/>
      <c r="QC735" s="228"/>
      <c r="QD735" s="228"/>
      <c r="QE735" s="228"/>
      <c r="QF735" s="228"/>
      <c r="QG735" s="228"/>
      <c r="QH735" s="228"/>
      <c r="QI735" s="228"/>
      <c r="QJ735" s="228"/>
      <c r="QK735" s="228"/>
      <c r="QL735" s="228"/>
      <c r="QM735" s="228"/>
      <c r="QN735" s="228"/>
      <c r="QO735" s="228"/>
      <c r="QP735" s="228"/>
      <c r="QQ735" s="228"/>
      <c r="QR735" s="228"/>
      <c r="QS735" s="228"/>
      <c r="QT735" s="228"/>
      <c r="QU735" s="228"/>
      <c r="QV735" s="228"/>
      <c r="QW735" s="228"/>
      <c r="QX735" s="228"/>
      <c r="QY735" s="228"/>
      <c r="QZ735" s="228"/>
      <c r="RA735" s="228"/>
      <c r="RB735" s="228"/>
      <c r="RC735" s="228"/>
      <c r="RD735" s="228"/>
      <c r="RE735" s="228"/>
      <c r="RF735" s="228"/>
      <c r="RG735" s="228"/>
      <c r="RH735" s="228"/>
      <c r="RI735" s="228"/>
      <c r="RJ735" s="228"/>
      <c r="RK735" s="228"/>
      <c r="RL735" s="228"/>
      <c r="RM735" s="228"/>
      <c r="RN735" s="228"/>
      <c r="RO735" s="228"/>
      <c r="RP735" s="228"/>
      <c r="RQ735" s="228"/>
      <c r="RR735" s="228"/>
      <c r="RS735" s="228"/>
      <c r="RT735" s="228"/>
      <c r="RU735" s="228"/>
      <c r="RV735" s="228"/>
      <c r="RW735" s="228"/>
      <c r="RX735" s="228"/>
      <c r="RY735" s="228"/>
      <c r="RZ735" s="228"/>
      <c r="SA735" s="228"/>
      <c r="SB735" s="228"/>
      <c r="SC735" s="228"/>
      <c r="SD735" s="228"/>
      <c r="SE735" s="228"/>
      <c r="SF735" s="228"/>
      <c r="SG735" s="228"/>
      <c r="SH735" s="228"/>
      <c r="SI735" s="228"/>
      <c r="SJ735" s="228"/>
      <c r="SK735" s="228"/>
      <c r="SL735" s="228"/>
      <c r="SM735" s="228"/>
      <c r="SN735" s="228"/>
      <c r="SO735" s="228"/>
      <c r="SP735" s="228"/>
      <c r="SQ735" s="228"/>
      <c r="SR735" s="228"/>
      <c r="SS735" s="228"/>
      <c r="ST735" s="228"/>
      <c r="SU735" s="228"/>
      <c r="SV735" s="228"/>
      <c r="SW735" s="228"/>
      <c r="SX735" s="228"/>
      <c r="SY735" s="228"/>
      <c r="SZ735" s="228"/>
      <c r="TA735" s="228"/>
      <c r="TB735" s="228"/>
      <c r="TC735" s="228"/>
      <c r="TD735" s="228"/>
      <c r="TE735" s="228"/>
      <c r="TF735" s="228"/>
      <c r="TG735" s="228"/>
      <c r="TH735" s="228"/>
      <c r="TI735" s="228"/>
      <c r="TJ735" s="228"/>
      <c r="TK735" s="228"/>
      <c r="TL735" s="228"/>
      <c r="TM735" s="228"/>
      <c r="TN735" s="228"/>
      <c r="TO735" s="228"/>
      <c r="TP735" s="228"/>
      <c r="TQ735" s="228"/>
      <c r="TR735" s="228"/>
      <c r="TS735" s="228"/>
      <c r="TT735" s="228"/>
      <c r="TU735" s="228"/>
      <c r="TV735" s="228"/>
      <c r="TW735" s="228"/>
      <c r="TX735" s="228"/>
      <c r="TY735" s="228"/>
      <c r="TZ735" s="228"/>
      <c r="UA735" s="228"/>
      <c r="UB735" s="228"/>
      <c r="UC735" s="228"/>
      <c r="UD735" s="228"/>
      <c r="UE735" s="228"/>
      <c r="UF735" s="228"/>
      <c r="UG735" s="228"/>
      <c r="UH735" s="228"/>
      <c r="UI735" s="228"/>
      <c r="UJ735" s="228"/>
      <c r="UK735" s="228"/>
      <c r="UL735" s="228"/>
      <c r="UM735" s="228"/>
      <c r="UN735" s="228"/>
      <c r="UO735" s="228"/>
      <c r="UP735" s="228"/>
      <c r="UQ735" s="228"/>
      <c r="UR735" s="228"/>
      <c r="US735" s="228"/>
      <c r="UT735" s="228"/>
      <c r="UU735" s="228"/>
      <c r="UV735" s="228"/>
      <c r="UW735" s="228"/>
      <c r="UX735" s="228"/>
      <c r="UY735" s="228"/>
      <c r="UZ735" s="228"/>
      <c r="VA735" s="228"/>
      <c r="VB735" s="228"/>
      <c r="VC735" s="228"/>
      <c r="VD735" s="228"/>
      <c r="VE735" s="228"/>
      <c r="VF735" s="228"/>
      <c r="VG735" s="228"/>
      <c r="VH735" s="228"/>
      <c r="VI735" s="228"/>
      <c r="VJ735" s="228"/>
      <c r="VK735" s="228"/>
      <c r="VL735" s="228"/>
      <c r="VM735" s="228"/>
      <c r="VN735" s="228"/>
      <c r="VO735" s="228"/>
      <c r="VP735" s="228"/>
      <c r="VQ735" s="228"/>
      <c r="VR735" s="228"/>
      <c r="VS735" s="228"/>
      <c r="VT735" s="228"/>
      <c r="VU735" s="228"/>
      <c r="VV735" s="228"/>
      <c r="VW735" s="228"/>
      <c r="VX735" s="228"/>
      <c r="VY735" s="228"/>
      <c r="VZ735" s="228"/>
      <c r="WA735" s="228"/>
      <c r="WB735" s="228"/>
      <c r="WC735" s="228"/>
      <c r="WD735" s="228"/>
      <c r="WE735" s="228"/>
      <c r="WF735" s="228"/>
      <c r="WG735" s="228"/>
      <c r="WH735" s="228"/>
      <c r="WI735" s="228"/>
      <c r="WJ735" s="228"/>
      <c r="WK735" s="228"/>
      <c r="WL735" s="228"/>
      <c r="WM735" s="228"/>
      <c r="WN735" s="228"/>
      <c r="WO735" s="228"/>
      <c r="WP735" s="228"/>
      <c r="WQ735" s="228"/>
      <c r="WR735" s="228"/>
      <c r="WS735" s="228"/>
      <c r="WT735" s="228"/>
      <c r="WU735" s="228"/>
      <c r="WV735" s="228"/>
      <c r="WW735" s="228"/>
      <c r="WX735" s="228"/>
      <c r="WY735" s="228"/>
      <c r="WZ735" s="228"/>
      <c r="XA735" s="228"/>
      <c r="XB735" s="228"/>
      <c r="XC735" s="228"/>
      <c r="XD735" s="228"/>
      <c r="XE735" s="228"/>
      <c r="XF735" s="228"/>
      <c r="XG735" s="228"/>
      <c r="XH735" s="228"/>
      <c r="XI735" s="228"/>
      <c r="XJ735" s="228"/>
      <c r="XK735" s="228"/>
      <c r="XL735" s="228"/>
      <c r="XM735" s="228"/>
      <c r="XN735" s="228"/>
      <c r="XO735" s="228"/>
      <c r="XP735" s="228"/>
      <c r="XQ735" s="228"/>
      <c r="XR735" s="228"/>
      <c r="XS735" s="228"/>
      <c r="XT735" s="228"/>
      <c r="XU735" s="228"/>
      <c r="XV735" s="228"/>
      <c r="XW735" s="228"/>
      <c r="XX735" s="228"/>
      <c r="XY735" s="228"/>
      <c r="XZ735" s="228"/>
      <c r="YA735" s="228"/>
      <c r="YB735" s="228"/>
      <c r="YC735" s="228"/>
      <c r="YD735" s="228"/>
      <c r="YE735" s="228"/>
      <c r="YF735" s="228"/>
      <c r="YG735" s="228"/>
      <c r="YH735" s="228"/>
      <c r="YI735" s="228"/>
      <c r="YJ735" s="228"/>
      <c r="YK735" s="228"/>
      <c r="YL735" s="228"/>
      <c r="YM735" s="228"/>
      <c r="YN735" s="228"/>
      <c r="YO735" s="228"/>
      <c r="YP735" s="228"/>
      <c r="YQ735" s="228"/>
      <c r="YR735" s="228"/>
      <c r="YS735" s="228"/>
      <c r="YT735" s="228"/>
      <c r="YU735" s="228"/>
      <c r="YV735" s="228"/>
      <c r="YW735" s="228"/>
      <c r="YX735" s="228"/>
      <c r="YY735" s="228"/>
      <c r="YZ735" s="228"/>
      <c r="ZA735" s="228"/>
      <c r="ZB735" s="228"/>
      <c r="ZC735" s="228"/>
      <c r="ZD735" s="228"/>
      <c r="ZE735" s="228"/>
      <c r="ZF735" s="228"/>
      <c r="ZG735" s="228"/>
      <c r="ZH735" s="228"/>
      <c r="ZI735" s="228"/>
      <c r="ZJ735" s="228"/>
      <c r="ZK735" s="228"/>
      <c r="ZL735" s="228"/>
      <c r="ZM735" s="228"/>
      <c r="ZN735" s="228"/>
      <c r="ZO735" s="228"/>
      <c r="ZP735" s="228"/>
      <c r="ZQ735" s="228"/>
      <c r="ZR735" s="228"/>
      <c r="ZS735" s="228"/>
      <c r="ZT735" s="228"/>
      <c r="ZU735" s="228"/>
      <c r="ZV735" s="228"/>
      <c r="ZW735" s="228"/>
      <c r="ZX735" s="228"/>
      <c r="ZY735" s="228"/>
      <c r="ZZ735" s="228"/>
      <c r="AAA735" s="228"/>
      <c r="AAB735" s="228"/>
      <c r="AAC735" s="228"/>
      <c r="AAD735" s="228"/>
      <c r="AAE735" s="228"/>
      <c r="AAF735" s="228"/>
      <c r="AAG735" s="228"/>
      <c r="AAH735" s="228"/>
      <c r="AAI735" s="228"/>
      <c r="AAJ735" s="228"/>
      <c r="AAK735" s="228"/>
      <c r="AAL735" s="228"/>
      <c r="AAM735" s="228"/>
      <c r="AAN735" s="228"/>
      <c r="AAO735" s="228"/>
      <c r="AAP735" s="228"/>
      <c r="AAQ735" s="228"/>
      <c r="AAR735" s="228"/>
      <c r="AAS735" s="228"/>
      <c r="AAT735" s="228"/>
      <c r="AAU735" s="228"/>
      <c r="AAV735" s="228"/>
      <c r="AAW735" s="228"/>
      <c r="AAX735" s="228"/>
      <c r="AAY735" s="228"/>
      <c r="AAZ735" s="228"/>
      <c r="ABA735" s="228"/>
      <c r="ABB735" s="228"/>
      <c r="ABC735" s="228"/>
      <c r="ABD735" s="228"/>
      <c r="ABE735" s="228"/>
      <c r="ABF735" s="228"/>
      <c r="ABG735" s="228"/>
      <c r="ABH735" s="228"/>
      <c r="ABI735" s="228"/>
      <c r="ABJ735" s="228"/>
      <c r="ABK735" s="228"/>
      <c r="ABL735" s="228"/>
      <c r="ABM735" s="228"/>
      <c r="ABN735" s="228"/>
      <c r="ABO735" s="228"/>
      <c r="ABP735" s="228"/>
      <c r="ABQ735" s="228"/>
      <c r="ABR735" s="228"/>
      <c r="ABS735" s="228"/>
      <c r="ABT735" s="228"/>
      <c r="ABU735" s="228"/>
      <c r="ABV735" s="228"/>
      <c r="ABW735" s="228"/>
      <c r="ABX735" s="228"/>
      <c r="ABY735" s="228"/>
      <c r="ABZ735" s="228"/>
      <c r="ACA735" s="228"/>
      <c r="ACB735" s="228"/>
      <c r="ACC735" s="228"/>
      <c r="ACD735" s="228"/>
      <c r="ACE735" s="228"/>
      <c r="ACF735" s="228"/>
      <c r="ACG735" s="228"/>
      <c r="ACH735" s="228"/>
      <c r="ACI735" s="228"/>
      <c r="ACJ735" s="228"/>
      <c r="ACK735" s="228"/>
      <c r="ACL735" s="228"/>
      <c r="ACM735" s="228"/>
      <c r="ACN735" s="228"/>
      <c r="ACO735" s="228"/>
      <c r="ACP735" s="228"/>
      <c r="ACQ735" s="228"/>
      <c r="ACR735" s="228"/>
      <c r="ACS735" s="228"/>
      <c r="ACT735" s="228"/>
      <c r="ACU735" s="228"/>
      <c r="ACV735" s="228"/>
      <c r="ACW735" s="228"/>
      <c r="ACX735" s="228"/>
      <c r="ACY735" s="228"/>
      <c r="ACZ735" s="228"/>
      <c r="ADA735" s="228"/>
      <c r="ADB735" s="228"/>
      <c r="ADC735" s="228"/>
      <c r="ADD735" s="228"/>
      <c r="ADE735" s="228"/>
      <c r="ADF735" s="228"/>
      <c r="ADG735" s="228"/>
      <c r="ADH735" s="228"/>
      <c r="ADI735" s="228"/>
      <c r="ADJ735" s="228"/>
      <c r="ADK735" s="228"/>
      <c r="ADL735" s="228"/>
      <c r="ADM735" s="228"/>
      <c r="ADN735" s="228"/>
      <c r="ADO735" s="228"/>
      <c r="ADP735" s="228"/>
      <c r="ADQ735" s="228"/>
      <c r="ADR735" s="228"/>
      <c r="ADS735" s="228"/>
      <c r="ADT735" s="228"/>
      <c r="ADU735" s="228"/>
      <c r="ADV735" s="228"/>
      <c r="ADW735" s="228"/>
      <c r="ADX735" s="228"/>
      <c r="ADY735" s="228"/>
      <c r="ADZ735" s="228"/>
      <c r="AEA735" s="228"/>
      <c r="AEB735" s="228"/>
      <c r="AEC735" s="228"/>
      <c r="AED735" s="228"/>
      <c r="AEE735" s="228"/>
      <c r="AEF735" s="228"/>
      <c r="AEG735" s="228"/>
      <c r="AEH735" s="228"/>
      <c r="AEI735" s="228"/>
      <c r="AEJ735" s="228"/>
      <c r="AEK735" s="228"/>
      <c r="AEL735" s="228"/>
      <c r="AEM735" s="228"/>
      <c r="AEN735" s="228"/>
      <c r="AEO735" s="228"/>
      <c r="AEP735" s="228"/>
      <c r="AEQ735" s="228"/>
      <c r="AER735" s="228"/>
      <c r="AES735" s="228"/>
      <c r="AET735" s="228"/>
      <c r="AEU735" s="228"/>
      <c r="AEV735" s="228"/>
      <c r="AEW735" s="228"/>
      <c r="AEX735" s="228"/>
      <c r="AEY735" s="228"/>
      <c r="AEZ735" s="228"/>
      <c r="AFA735" s="228"/>
      <c r="AFB735" s="228"/>
      <c r="AFC735" s="228"/>
      <c r="AFD735" s="228"/>
      <c r="AFE735" s="228"/>
      <c r="AFF735" s="228"/>
      <c r="AFG735" s="228"/>
      <c r="AFH735" s="228"/>
      <c r="AFI735" s="228"/>
      <c r="AFJ735" s="228"/>
      <c r="AFK735" s="228"/>
      <c r="AFL735" s="228"/>
      <c r="AFM735" s="228"/>
      <c r="AFN735" s="228"/>
      <c r="AFO735" s="228"/>
      <c r="AFP735" s="228"/>
      <c r="AFQ735" s="228"/>
      <c r="AFR735" s="228"/>
      <c r="AFS735" s="228"/>
      <c r="AFT735" s="228"/>
      <c r="AFU735" s="228"/>
      <c r="AFV735" s="228"/>
      <c r="AFW735" s="228"/>
      <c r="AFX735" s="228"/>
      <c r="AFY735" s="228"/>
      <c r="AFZ735" s="228"/>
      <c r="AGA735" s="228"/>
      <c r="AGB735" s="228"/>
      <c r="AGC735" s="228"/>
      <c r="AGD735" s="228"/>
      <c r="AGE735" s="228"/>
      <c r="AGF735" s="228"/>
      <c r="AGG735" s="228"/>
      <c r="AGH735" s="228"/>
      <c r="AGI735" s="228"/>
      <c r="AGJ735" s="228"/>
      <c r="AGK735" s="228"/>
      <c r="AGL735" s="228"/>
      <c r="AGM735" s="228"/>
      <c r="AGN735" s="228"/>
      <c r="AGO735" s="228"/>
      <c r="AGP735" s="228"/>
      <c r="AGQ735" s="228"/>
      <c r="AGR735" s="228"/>
      <c r="AGS735" s="228"/>
      <c r="AGT735" s="228"/>
      <c r="AGU735" s="228"/>
      <c r="AGV735" s="228"/>
      <c r="AGW735" s="228"/>
      <c r="AGX735" s="228"/>
      <c r="AGY735" s="228"/>
      <c r="AGZ735" s="228"/>
      <c r="AHA735" s="228"/>
      <c r="AHB735" s="228"/>
      <c r="AHC735" s="228"/>
      <c r="AHD735" s="228"/>
      <c r="AHE735" s="228"/>
      <c r="AHF735" s="228"/>
      <c r="AHG735" s="228"/>
      <c r="AHH735" s="228"/>
      <c r="AHI735" s="228"/>
      <c r="AHJ735" s="228"/>
      <c r="AHK735" s="228"/>
      <c r="AHL735" s="228"/>
      <c r="AHM735" s="228"/>
      <c r="AHN735" s="228"/>
      <c r="AHO735" s="228"/>
      <c r="AHP735" s="228"/>
      <c r="AHQ735" s="228"/>
      <c r="AHR735" s="228"/>
      <c r="AHS735" s="228"/>
      <c r="AHT735" s="228"/>
      <c r="AHU735" s="228"/>
      <c r="AHV735" s="228"/>
      <c r="AHW735" s="228"/>
      <c r="AHX735" s="228"/>
      <c r="AHY735" s="228"/>
      <c r="AHZ735" s="228"/>
      <c r="AIA735" s="228"/>
      <c r="AIB735" s="228"/>
      <c r="AIC735" s="228"/>
      <c r="AID735" s="228"/>
      <c r="AIE735" s="228"/>
      <c r="AIF735" s="228"/>
      <c r="AIG735" s="228"/>
      <c r="AIH735" s="228"/>
      <c r="AII735" s="228"/>
      <c r="AIJ735" s="228"/>
      <c r="AIK735" s="228"/>
      <c r="AIL735" s="228"/>
      <c r="AIM735" s="228"/>
      <c r="AIN735" s="228"/>
      <c r="AIO735" s="228"/>
      <c r="AIP735" s="228"/>
      <c r="AIQ735" s="228"/>
      <c r="AIR735" s="228"/>
      <c r="AIS735" s="228"/>
      <c r="AIT735" s="228"/>
      <c r="AIU735" s="228"/>
      <c r="AIV735" s="228"/>
      <c r="AIW735" s="228"/>
      <c r="AIX735" s="228"/>
      <c r="AIY735" s="228"/>
      <c r="AIZ735" s="228"/>
      <c r="AJA735" s="228"/>
      <c r="AJB735" s="228"/>
      <c r="AJC735" s="228"/>
      <c r="AJD735" s="228"/>
      <c r="AJE735" s="228"/>
      <c r="AJF735" s="228"/>
      <c r="AJG735" s="228"/>
      <c r="AJH735" s="228"/>
      <c r="AJI735" s="228"/>
      <c r="AJJ735" s="228"/>
      <c r="AJK735" s="228"/>
      <c r="AJL735" s="228"/>
      <c r="AJM735" s="228"/>
      <c r="AJN735" s="228"/>
      <c r="AJO735" s="228"/>
      <c r="AJP735" s="228"/>
      <c r="AJQ735" s="228"/>
      <c r="AJR735" s="228"/>
      <c r="AJS735" s="228"/>
      <c r="AJT735" s="228"/>
      <c r="AJU735" s="228"/>
      <c r="AJV735" s="228"/>
      <c r="AJW735" s="228"/>
      <c r="AJX735" s="228"/>
      <c r="AJY735" s="228"/>
      <c r="AJZ735" s="228"/>
      <c r="AKA735" s="228"/>
      <c r="AKB735" s="228"/>
      <c r="AKC735" s="228"/>
      <c r="AKD735" s="228"/>
      <c r="AKE735" s="228"/>
      <c r="AKF735" s="228"/>
      <c r="AKG735" s="228"/>
      <c r="AKH735" s="228"/>
      <c r="AKI735" s="228"/>
      <c r="AKJ735" s="228"/>
      <c r="AKK735" s="228"/>
      <c r="AKL735" s="228"/>
      <c r="AKM735" s="228"/>
      <c r="AKN735" s="228"/>
      <c r="AKO735" s="228"/>
      <c r="AKP735" s="228"/>
      <c r="AKQ735" s="228"/>
      <c r="AKR735" s="228"/>
      <c r="AKS735" s="228"/>
      <c r="AKT735" s="228"/>
      <c r="AKU735" s="228"/>
      <c r="AKV735" s="228"/>
      <c r="AKW735" s="228"/>
      <c r="AKX735" s="228"/>
      <c r="AKY735" s="228"/>
      <c r="AKZ735" s="228"/>
      <c r="ALA735" s="228"/>
      <c r="ALB735" s="228"/>
      <c r="ALC735" s="228"/>
      <c r="ALD735" s="228"/>
      <c r="ALE735" s="228"/>
      <c r="ALF735" s="228"/>
      <c r="ALG735" s="228"/>
      <c r="ALH735" s="228"/>
      <c r="ALI735" s="228"/>
      <c r="ALJ735" s="228"/>
      <c r="ALK735" s="228"/>
      <c r="ALL735" s="228"/>
      <c r="ALM735" s="228"/>
      <c r="ALN735" s="228"/>
      <c r="ALO735" s="228"/>
      <c r="ALP735" s="228"/>
      <c r="ALQ735" s="228"/>
      <c r="ALR735" s="228"/>
      <c r="ALS735" s="228"/>
      <c r="ALT735" s="228"/>
      <c r="ALU735" s="228"/>
      <c r="ALV735" s="228"/>
      <c r="ALW735" s="228"/>
      <c r="ALX735" s="228"/>
      <c r="ALY735" s="228"/>
      <c r="ALZ735" s="228"/>
      <c r="AMA735" s="228"/>
      <c r="AMB735" s="228"/>
      <c r="AMC735" s="228"/>
      <c r="AMD735" s="228"/>
      <c r="AME735" s="228"/>
      <c r="AMF735" s="228"/>
      <c r="AMG735" s="228"/>
      <c r="AMH735" s="228"/>
      <c r="AMI735" s="228"/>
      <c r="AMJ735" s="228"/>
      <c r="AMK735" s="228"/>
      <c r="AML735" s="228"/>
      <c r="AMM735" s="228"/>
      <c r="AMN735" s="228"/>
      <c r="AMO735" s="228"/>
      <c r="AMP735" s="228"/>
      <c r="AMQ735" s="228"/>
      <c r="AMR735" s="228"/>
      <c r="AMS735" s="228"/>
      <c r="AMT735" s="228"/>
      <c r="AMU735" s="228"/>
      <c r="AMV735" s="228"/>
      <c r="AMW735" s="228"/>
      <c r="AMX735" s="228"/>
    </row>
    <row r="736" spans="1:1038" ht="18" customHeight="1">
      <c r="A736" s="223"/>
      <c r="B736" s="224"/>
      <c r="D736" s="225"/>
      <c r="E736" s="126">
        <v>92</v>
      </c>
      <c r="F736" s="228">
        <v>1</v>
      </c>
      <c r="G736" s="304" t="str">
        <f t="shared" si="465"/>
        <v>92-1</v>
      </c>
      <c r="H736" s="126">
        <v>13</v>
      </c>
      <c r="I736" s="126">
        <v>14</v>
      </c>
      <c r="J736" s="203">
        <f t="shared" si="466"/>
        <v>0</v>
      </c>
      <c r="K736" s="644"/>
      <c r="L736" s="171">
        <f>(VLOOKUP($G736,Depth_Lookup!$A$3:$J$410,10,FALSE))+(H736/100)</f>
        <v>236.82999999999998</v>
      </c>
      <c r="M736" s="171">
        <f>(VLOOKUP($G736,Depth_Lookup!$A$3:$J$410,10,FALSE))+(I736/100)</f>
        <v>236.83999999999997</v>
      </c>
      <c r="N736" s="127"/>
      <c r="R736" s="196" t="s">
        <v>2380</v>
      </c>
      <c r="X736" s="202"/>
      <c r="AF736" s="196"/>
      <c r="AI736" s="130"/>
      <c r="AO736" s="130"/>
      <c r="AU736" s="130"/>
      <c r="BA736" s="130"/>
      <c r="BG736" s="130"/>
      <c r="BM736" s="130"/>
      <c r="BY736" s="130"/>
      <c r="CF736" s="213"/>
      <c r="CG736" s="131"/>
      <c r="CH736" s="132"/>
      <c r="CI736" s="132"/>
      <c r="CJ736" s="132"/>
      <c r="CK736" s="133"/>
      <c r="CL736" s="134"/>
      <c r="CM736" s="134"/>
      <c r="CN736" s="134"/>
      <c r="CO736" s="134"/>
      <c r="CP736" s="134"/>
      <c r="CQ736" s="134"/>
      <c r="CR736" s="134"/>
      <c r="CS736" s="134"/>
      <c r="CT736" s="134"/>
      <c r="CU736" s="134"/>
      <c r="CV736" s="134"/>
      <c r="CW736" s="134"/>
      <c r="CX736" s="134"/>
      <c r="CY736" s="134"/>
      <c r="CZ736" s="134"/>
      <c r="DA736" s="134"/>
      <c r="DB736" s="134"/>
      <c r="DD736" s="134"/>
      <c r="DE736" s="134"/>
      <c r="DF736" s="134"/>
      <c r="DG736" s="134"/>
      <c r="DH736" s="134"/>
      <c r="DI736" s="134"/>
      <c r="DJ736" s="134"/>
      <c r="DK736" s="207"/>
      <c r="DL736" s="131"/>
      <c r="DM736" s="134"/>
      <c r="DN736" s="134"/>
      <c r="DO736" s="136"/>
      <c r="DQ736" s="131"/>
      <c r="DR736" s="136"/>
      <c r="DS736" s="131"/>
      <c r="DT736" s="138"/>
      <c r="DW736" s="214"/>
      <c r="DX736" s="139"/>
      <c r="DY736" s="139"/>
      <c r="DZ736"/>
      <c r="EA736" s="104"/>
      <c r="ED736" s="229" t="s">
        <v>2517</v>
      </c>
      <c r="EE736" s="140"/>
      <c r="EG736" s="140"/>
      <c r="EI736" s="218"/>
      <c r="EJ736" s="143"/>
      <c r="EK736" s="221"/>
      <c r="EM736" s="109"/>
      <c r="EN736" s="109" t="s">
        <v>1448</v>
      </c>
      <c r="EP736" s="144" t="s">
        <v>2051</v>
      </c>
      <c r="EV736" s="112">
        <v>43</v>
      </c>
      <c r="EW736" s="112">
        <v>270</v>
      </c>
      <c r="EX736" s="112">
        <v>5</v>
      </c>
      <c r="EY736" s="112">
        <v>180</v>
      </c>
      <c r="EZ736" s="192">
        <f t="shared" si="415"/>
        <v>84.640193244066324</v>
      </c>
      <c r="FA736" s="192">
        <f t="shared" si="416"/>
        <v>84.640193244066324</v>
      </c>
      <c r="FB736" s="192">
        <f t="shared" si="417"/>
        <v>46.874756310770252</v>
      </c>
      <c r="FC736" s="192">
        <f t="shared" si="418"/>
        <v>174.64019324406632</v>
      </c>
      <c r="FD736" s="192">
        <f t="shared" si="419"/>
        <v>43.125243689229748</v>
      </c>
      <c r="FE736" s="193">
        <f t="shared" si="420"/>
        <v>264.64019324406632</v>
      </c>
      <c r="FF736" s="194">
        <f t="shared" si="421"/>
        <v>43.125243689229748</v>
      </c>
      <c r="FI736" s="778">
        <f t="shared" si="422"/>
        <v>0</v>
      </c>
      <c r="FJ736" s="779">
        <f t="shared" si="423"/>
        <v>43.125243689229748</v>
      </c>
      <c r="FK736" s="779">
        <f t="shared" si="424"/>
        <v>46.874756310770252</v>
      </c>
      <c r="FL736" s="780">
        <f t="shared" si="425"/>
        <v>0.81811883369293126</v>
      </c>
      <c r="FM736" s="169">
        <f t="shared" si="426"/>
        <v>0.72986116525052991</v>
      </c>
      <c r="FN736" s="783">
        <f t="shared" si="427"/>
        <v>0</v>
      </c>
    </row>
    <row r="737" spans="1:1038" s="308" customFormat="1" ht="18" customHeight="1">
      <c r="A737" s="522">
        <v>43333</v>
      </c>
      <c r="B737" s="302" t="s">
        <v>1647</v>
      </c>
      <c r="C737" s="228"/>
      <c r="D737" s="303" t="s">
        <v>1279</v>
      </c>
      <c r="E737" s="228">
        <v>92</v>
      </c>
      <c r="F737" s="228">
        <v>1</v>
      </c>
      <c r="G737" s="304" t="str">
        <f t="shared" ref="G737" si="470">E737&amp;"-"&amp;F737</f>
        <v>92-1</v>
      </c>
      <c r="H737" s="228">
        <v>14</v>
      </c>
      <c r="I737" s="228">
        <v>46</v>
      </c>
      <c r="J737" s="480">
        <f t="shared" si="466"/>
        <v>0</v>
      </c>
      <c r="K737" s="481" t="b">
        <f>IF(J738=1,IF(((VLOOKUP($G737,[3]Depth_Lookup!$A$3:$J$550,9,FALSE))-(I737/100))=0,"Good",IF(((VLOOKUP($G737,[3]Depth_Lookup!$A$3:$J$550,9,FALSE))-(I737/100))&gt;0,"Too Short","Too Long")))</f>
        <v>0</v>
      </c>
      <c r="L737" s="171">
        <f>(VLOOKUP($G737,Depth_Lookup!$A$3:$J$410,10,FALSE))+(H737/100)</f>
        <v>236.83999999999997</v>
      </c>
      <c r="M737" s="171">
        <f>(VLOOKUP($G737,Depth_Lookup!$A$3:$J$410,10,FALSE))+(I737/100)</f>
        <v>237.16</v>
      </c>
      <c r="N737" s="231" t="s">
        <v>2264</v>
      </c>
      <c r="O737" s="228">
        <v>3</v>
      </c>
      <c r="P737" s="228" t="s">
        <v>853</v>
      </c>
      <c r="Q737" s="228" t="s">
        <v>125</v>
      </c>
      <c r="R737" s="304" t="str">
        <f t="shared" ref="R737" si="471">P737&amp;""&amp;Q737</f>
        <v>SerpentinizedHarzburgite</v>
      </c>
      <c r="S737" s="228" t="s">
        <v>115</v>
      </c>
      <c r="T737" s="228" t="s">
        <v>700</v>
      </c>
      <c r="U737" s="228" t="s">
        <v>108</v>
      </c>
      <c r="V737" s="228" t="s">
        <v>509</v>
      </c>
      <c r="W737" s="228" t="s">
        <v>102</v>
      </c>
      <c r="X737" s="305">
        <f>VLOOKUP(W737,[3]definitions_list_lookup!$A$13:$B$19,2,0)</f>
        <v>5</v>
      </c>
      <c r="Y737" s="228" t="s">
        <v>90</v>
      </c>
      <c r="Z737" s="228" t="s">
        <v>91</v>
      </c>
      <c r="AA737" s="228" t="s">
        <v>2242</v>
      </c>
      <c r="AB737" s="228"/>
      <c r="AC737" s="228"/>
      <c r="AD737" s="228"/>
      <c r="AE737" s="234"/>
      <c r="AF737" s="304" t="e">
        <f>VLOOKUP(AE737,[3]definitions_list_mag!$V$12:$W$15,2,0)</f>
        <v>#N/A</v>
      </c>
      <c r="AG737" s="241"/>
      <c r="AH737" s="228"/>
      <c r="AI737" s="244">
        <v>74</v>
      </c>
      <c r="AJ737" s="228"/>
      <c r="AK737" s="228"/>
      <c r="AL737" s="228"/>
      <c r="AM737" s="228"/>
      <c r="AN737" s="228"/>
      <c r="AO737" s="244"/>
      <c r="AP737" s="228"/>
      <c r="AQ737" s="228"/>
      <c r="AR737" s="228"/>
      <c r="AS737" s="228"/>
      <c r="AT737" s="228"/>
      <c r="AU737" s="244"/>
      <c r="AV737" s="228"/>
      <c r="AW737" s="228"/>
      <c r="AX737" s="228"/>
      <c r="AY737" s="228"/>
      <c r="AZ737" s="228"/>
      <c r="BA737" s="244">
        <v>25</v>
      </c>
      <c r="BB737" s="228">
        <v>6</v>
      </c>
      <c r="BC737" s="228">
        <v>5</v>
      </c>
      <c r="BD737" s="228" t="s">
        <v>1330</v>
      </c>
      <c r="BE737" s="228" t="s">
        <v>1331</v>
      </c>
      <c r="BF737" s="228"/>
      <c r="BG737" s="244"/>
      <c r="BH737" s="228"/>
      <c r="BI737" s="228"/>
      <c r="BJ737" s="228"/>
      <c r="BK737" s="228"/>
      <c r="BL737" s="228"/>
      <c r="BM737" s="244">
        <v>1</v>
      </c>
      <c r="BN737" s="228">
        <v>1.5</v>
      </c>
      <c r="BO737" s="228">
        <v>0.5</v>
      </c>
      <c r="BP737" s="228" t="s">
        <v>1330</v>
      </c>
      <c r="BQ737" s="228" t="s">
        <v>1331</v>
      </c>
      <c r="BR737" s="228"/>
      <c r="BS737" s="228"/>
      <c r="BT737" s="228"/>
      <c r="BU737" s="228"/>
      <c r="BV737" s="228"/>
      <c r="BW737" s="228"/>
      <c r="BX737" s="228"/>
      <c r="BY737" s="244"/>
      <c r="BZ737" s="228"/>
      <c r="CA737" s="228"/>
      <c r="CB737" s="228"/>
      <c r="CC737" s="228"/>
      <c r="CD737" s="228"/>
      <c r="CE737" s="228" t="s">
        <v>2265</v>
      </c>
      <c r="CF737" s="310">
        <f t="shared" ref="CF737" si="472">AI737+AO737+BA737+AU737+BG737+BM737+BY737</f>
        <v>100</v>
      </c>
      <c r="CG737" s="245"/>
      <c r="CH737" s="246" t="s">
        <v>1355</v>
      </c>
      <c r="CI737" s="246">
        <v>95</v>
      </c>
      <c r="CJ737" s="246" t="s">
        <v>514</v>
      </c>
      <c r="CK737" s="247" t="s">
        <v>2244</v>
      </c>
      <c r="CL737" s="248"/>
      <c r="CM737" s="248"/>
      <c r="CN737" s="248"/>
      <c r="CO737" s="248"/>
      <c r="CP737" s="248"/>
      <c r="CQ737" s="248"/>
      <c r="CR737" s="248"/>
      <c r="CS737" s="248"/>
      <c r="CT737" s="248"/>
      <c r="CU737" s="248"/>
      <c r="CV737" s="248"/>
      <c r="CW737" s="248"/>
      <c r="CX737" s="248"/>
      <c r="CY737" s="248"/>
      <c r="CZ737" s="248"/>
      <c r="DA737" s="248"/>
      <c r="DB737" s="248">
        <v>78</v>
      </c>
      <c r="DC737" s="249">
        <v>15</v>
      </c>
      <c r="DD737" s="248"/>
      <c r="DE737" s="248"/>
      <c r="DF737" s="248"/>
      <c r="DG737" s="248"/>
      <c r="DH737" s="248"/>
      <c r="DI737" s="248"/>
      <c r="DJ737" s="248">
        <v>7</v>
      </c>
      <c r="DK737" s="306">
        <f t="shared" ref="DK737" si="473">SUM(CL737:DJ737)</f>
        <v>100</v>
      </c>
      <c r="DL737" s="245"/>
      <c r="DM737" s="248"/>
      <c r="DN737" s="248"/>
      <c r="DO737" s="307"/>
      <c r="DQ737" s="245"/>
      <c r="DR737" s="307"/>
      <c r="DS737" s="245"/>
      <c r="DT737" s="262" t="s">
        <v>1686</v>
      </c>
      <c r="DU737" s="249"/>
      <c r="DV737" s="249"/>
      <c r="DW737" s="311" t="e">
        <f>VLOOKUP(P737,[3]definitions_list_lookup!$K$30:$L$54,2,0)</f>
        <v>#N/A</v>
      </c>
      <c r="DX737" s="268" t="s">
        <v>2266</v>
      </c>
      <c r="DY737" s="268" t="s">
        <v>2267</v>
      </c>
      <c r="DZ737" s="482"/>
      <c r="EA737" s="312"/>
      <c r="EB737" s="249"/>
      <c r="EC737" s="312"/>
      <c r="ED737" s="229" t="s">
        <v>2517</v>
      </c>
      <c r="EE737" s="313"/>
      <c r="EF737" s="314"/>
      <c r="EG737" s="313"/>
      <c r="EH737" s="315"/>
      <c r="EI737" s="316"/>
      <c r="EJ737" s="317"/>
      <c r="EK737" s="318"/>
      <c r="EL737" s="313"/>
      <c r="EM737" s="315"/>
      <c r="EN737" s="315" t="s">
        <v>1448</v>
      </c>
      <c r="EO737" s="319"/>
      <c r="EP737" s="319"/>
      <c r="EQ737" s="319"/>
      <c r="ER737" s="319"/>
      <c r="ES737" s="319"/>
      <c r="ET737" s="319"/>
      <c r="EU737" s="319"/>
      <c r="EV737" s="320"/>
      <c r="EW737" s="320"/>
      <c r="EX737" s="320"/>
      <c r="EY737" s="320"/>
      <c r="EZ737" s="192" t="e">
        <f t="shared" si="415"/>
        <v>#DIV/0!</v>
      </c>
      <c r="FA737" s="192" t="e">
        <f t="shared" si="416"/>
        <v>#DIV/0!</v>
      </c>
      <c r="FB737" s="192" t="e">
        <f t="shared" si="417"/>
        <v>#DIV/0!</v>
      </c>
      <c r="FC737" s="192" t="e">
        <f t="shared" si="418"/>
        <v>#DIV/0!</v>
      </c>
      <c r="FD737" s="192" t="e">
        <f t="shared" si="419"/>
        <v>#DIV/0!</v>
      </c>
      <c r="FE737" s="193" t="e">
        <f t="shared" si="420"/>
        <v>#DIV/0!</v>
      </c>
      <c r="FF737" s="194" t="e">
        <f t="shared" si="421"/>
        <v>#DIV/0!</v>
      </c>
      <c r="FG737" s="313"/>
      <c r="FH737" s="315"/>
      <c r="FI737" s="778">
        <f t="shared" si="422"/>
        <v>0</v>
      </c>
      <c r="FJ737" s="779" t="e">
        <f t="shared" si="423"/>
        <v>#DIV/0!</v>
      </c>
      <c r="FK737" s="779" t="e">
        <f t="shared" si="424"/>
        <v>#DIV/0!</v>
      </c>
      <c r="FL737" s="780" t="e">
        <f t="shared" si="425"/>
        <v>#DIV/0!</v>
      </c>
      <c r="FM737" s="169" t="e">
        <f t="shared" si="426"/>
        <v>#DIV/0!</v>
      </c>
      <c r="FN737" s="783" t="e">
        <f t="shared" si="427"/>
        <v>#DIV/0!</v>
      </c>
      <c r="FO737" s="228"/>
      <c r="FP737" s="228"/>
      <c r="FQ737" s="228"/>
      <c r="FR737" s="228"/>
      <c r="FS737" s="228"/>
      <c r="FT737" s="228"/>
      <c r="FU737" s="228"/>
      <c r="FV737" s="228"/>
      <c r="FW737" s="228"/>
      <c r="FX737" s="228"/>
      <c r="FY737" s="228"/>
      <c r="FZ737" s="228"/>
      <c r="GA737" s="228"/>
      <c r="GB737" s="228"/>
      <c r="GC737" s="228"/>
      <c r="GD737" s="228"/>
      <c r="GE737" s="228"/>
      <c r="GF737" s="228"/>
      <c r="GG737" s="228"/>
      <c r="GH737" s="228"/>
      <c r="GI737" s="228"/>
      <c r="GJ737" s="228"/>
      <c r="GK737" s="228"/>
      <c r="GL737" s="228"/>
      <c r="GM737" s="228"/>
      <c r="GN737" s="228"/>
      <c r="GO737" s="228"/>
      <c r="GP737" s="228"/>
      <c r="GQ737" s="228"/>
      <c r="GR737" s="228"/>
      <c r="GS737" s="228"/>
      <c r="GT737" s="228"/>
      <c r="GU737" s="228"/>
      <c r="GV737" s="228"/>
      <c r="GW737" s="228"/>
      <c r="GX737" s="228"/>
      <c r="GY737" s="228"/>
      <c r="GZ737" s="228"/>
      <c r="HA737" s="228"/>
      <c r="HB737" s="228"/>
      <c r="HC737" s="228"/>
      <c r="HD737" s="228"/>
      <c r="HE737" s="228"/>
      <c r="HF737" s="228"/>
      <c r="HG737" s="228"/>
      <c r="HH737" s="228"/>
      <c r="HI737" s="228"/>
      <c r="HJ737" s="228"/>
      <c r="HK737" s="228"/>
      <c r="HL737" s="228"/>
      <c r="HM737" s="228"/>
      <c r="HN737" s="228"/>
      <c r="HO737" s="228"/>
      <c r="HP737" s="228"/>
      <c r="HQ737" s="228"/>
      <c r="HR737" s="228"/>
      <c r="HS737" s="228"/>
      <c r="HT737" s="228"/>
      <c r="HU737" s="228"/>
      <c r="HV737" s="228"/>
      <c r="HW737" s="228"/>
      <c r="HX737" s="228"/>
      <c r="HY737" s="228"/>
      <c r="HZ737" s="228"/>
      <c r="IA737" s="228"/>
      <c r="IB737" s="228"/>
      <c r="IC737" s="228"/>
      <c r="ID737" s="228"/>
      <c r="IE737" s="228"/>
      <c r="IF737" s="228"/>
      <c r="IG737" s="228"/>
      <c r="IH737" s="228"/>
      <c r="II737" s="228"/>
      <c r="IJ737" s="228"/>
      <c r="IK737" s="228"/>
      <c r="IL737" s="228"/>
      <c r="IM737" s="228"/>
      <c r="IN737" s="228"/>
      <c r="IO737" s="228"/>
      <c r="IP737" s="228"/>
      <c r="IQ737" s="228"/>
      <c r="IR737" s="228"/>
      <c r="IS737" s="228"/>
      <c r="IT737" s="228"/>
      <c r="IU737" s="228"/>
      <c r="IV737" s="228"/>
      <c r="IW737" s="228"/>
      <c r="IX737" s="228"/>
      <c r="IY737" s="228"/>
      <c r="IZ737" s="228"/>
      <c r="JA737" s="228"/>
      <c r="JB737" s="228"/>
      <c r="JC737" s="228"/>
      <c r="JD737" s="228"/>
      <c r="JE737" s="228"/>
      <c r="JF737" s="228"/>
      <c r="JG737" s="228"/>
      <c r="JH737" s="228"/>
      <c r="JI737" s="228"/>
      <c r="JJ737" s="228"/>
      <c r="JK737" s="228"/>
      <c r="JL737" s="228"/>
      <c r="JM737" s="228"/>
      <c r="JN737" s="228"/>
      <c r="JO737" s="228"/>
      <c r="JP737" s="228"/>
      <c r="JQ737" s="228"/>
      <c r="JR737" s="228"/>
      <c r="JS737" s="228"/>
      <c r="JT737" s="228"/>
      <c r="JU737" s="228"/>
      <c r="JV737" s="228"/>
      <c r="JW737" s="228"/>
      <c r="JX737" s="228"/>
      <c r="JY737" s="228"/>
      <c r="JZ737" s="228"/>
      <c r="KA737" s="228"/>
      <c r="KB737" s="228"/>
      <c r="KC737" s="228"/>
      <c r="KD737" s="228"/>
      <c r="KE737" s="228"/>
      <c r="KF737" s="228"/>
      <c r="KG737" s="228"/>
      <c r="KH737" s="228"/>
      <c r="KI737" s="228"/>
      <c r="KJ737" s="228"/>
      <c r="KK737" s="228"/>
      <c r="KL737" s="228"/>
      <c r="KM737" s="228"/>
      <c r="KN737" s="228"/>
      <c r="KO737" s="228"/>
      <c r="KP737" s="228"/>
      <c r="KQ737" s="228"/>
      <c r="KR737" s="228"/>
      <c r="KS737" s="228"/>
      <c r="KT737" s="228"/>
      <c r="KU737" s="228"/>
      <c r="KV737" s="228"/>
      <c r="KW737" s="228"/>
      <c r="KX737" s="228"/>
      <c r="KY737" s="228"/>
      <c r="KZ737" s="228"/>
      <c r="LA737" s="228"/>
      <c r="LB737" s="228"/>
      <c r="LC737" s="228"/>
      <c r="LD737" s="228"/>
      <c r="LE737" s="228"/>
      <c r="LF737" s="228"/>
      <c r="LG737" s="228"/>
      <c r="LH737" s="228"/>
      <c r="LI737" s="228"/>
      <c r="LJ737" s="228"/>
      <c r="LK737" s="228"/>
      <c r="LL737" s="228"/>
      <c r="LM737" s="228"/>
      <c r="LN737" s="228"/>
      <c r="LO737" s="228"/>
      <c r="LP737" s="228"/>
      <c r="LQ737" s="228"/>
      <c r="LR737" s="228"/>
      <c r="LS737" s="228"/>
      <c r="LT737" s="228"/>
      <c r="LU737" s="228"/>
      <c r="LV737" s="228"/>
      <c r="LW737" s="228"/>
      <c r="LX737" s="228"/>
      <c r="LY737" s="228"/>
      <c r="LZ737" s="228"/>
      <c r="MA737" s="228"/>
      <c r="MB737" s="228"/>
      <c r="MC737" s="228"/>
      <c r="MD737" s="228"/>
      <c r="ME737" s="228"/>
      <c r="MF737" s="228"/>
      <c r="MG737" s="228"/>
      <c r="MH737" s="228"/>
      <c r="MI737" s="228"/>
      <c r="MJ737" s="228"/>
      <c r="MK737" s="228"/>
      <c r="ML737" s="228"/>
      <c r="MM737" s="228"/>
      <c r="MN737" s="228"/>
      <c r="MO737" s="228"/>
      <c r="MP737" s="228"/>
      <c r="MQ737" s="228"/>
      <c r="MR737" s="228"/>
      <c r="MS737" s="228"/>
      <c r="MT737" s="228"/>
      <c r="MU737" s="228"/>
      <c r="MV737" s="228"/>
      <c r="MW737" s="228"/>
      <c r="MX737" s="228"/>
      <c r="MY737" s="228"/>
      <c r="MZ737" s="228"/>
      <c r="NA737" s="228"/>
      <c r="NB737" s="228"/>
      <c r="NC737" s="228"/>
      <c r="ND737" s="228"/>
      <c r="NE737" s="228"/>
      <c r="NF737" s="228"/>
      <c r="NG737" s="228"/>
      <c r="NH737" s="228"/>
      <c r="NI737" s="228"/>
      <c r="NJ737" s="228"/>
      <c r="NK737" s="228"/>
      <c r="NL737" s="228"/>
      <c r="NM737" s="228"/>
      <c r="NN737" s="228"/>
      <c r="NO737" s="228"/>
      <c r="NP737" s="228"/>
      <c r="NQ737" s="228"/>
      <c r="NR737" s="228"/>
      <c r="NS737" s="228"/>
      <c r="NT737" s="228"/>
      <c r="NU737" s="228"/>
      <c r="NV737" s="228"/>
      <c r="NW737" s="228"/>
      <c r="NX737" s="228"/>
      <c r="NY737" s="228"/>
      <c r="NZ737" s="228"/>
      <c r="OA737" s="228"/>
      <c r="OB737" s="228"/>
      <c r="OC737" s="228"/>
      <c r="OD737" s="228"/>
      <c r="OE737" s="228"/>
      <c r="OF737" s="228"/>
      <c r="OG737" s="228"/>
      <c r="OH737" s="228"/>
      <c r="OI737" s="228"/>
      <c r="OJ737" s="228"/>
      <c r="OK737" s="228"/>
      <c r="OL737" s="228"/>
      <c r="OM737" s="228"/>
      <c r="ON737" s="228"/>
      <c r="OO737" s="228"/>
      <c r="OP737" s="228"/>
      <c r="OQ737" s="228"/>
      <c r="OR737" s="228"/>
      <c r="OS737" s="228"/>
      <c r="OT737" s="228"/>
      <c r="OU737" s="228"/>
      <c r="OV737" s="228"/>
      <c r="OW737" s="228"/>
      <c r="OX737" s="228"/>
      <c r="OY737" s="228"/>
      <c r="OZ737" s="228"/>
      <c r="PA737" s="228"/>
      <c r="PB737" s="228"/>
      <c r="PC737" s="228"/>
      <c r="PD737" s="228"/>
      <c r="PE737" s="228"/>
      <c r="PF737" s="228"/>
      <c r="PG737" s="228"/>
      <c r="PH737" s="228"/>
      <c r="PI737" s="228"/>
      <c r="PJ737" s="228"/>
      <c r="PK737" s="228"/>
      <c r="PL737" s="228"/>
      <c r="PM737" s="228"/>
      <c r="PN737" s="228"/>
      <c r="PO737" s="228"/>
      <c r="PP737" s="228"/>
      <c r="PQ737" s="228"/>
      <c r="PR737" s="228"/>
      <c r="PS737" s="228"/>
      <c r="PT737" s="228"/>
      <c r="PU737" s="228"/>
      <c r="PV737" s="228"/>
      <c r="PW737" s="228"/>
      <c r="PX737" s="228"/>
      <c r="PY737" s="228"/>
      <c r="PZ737" s="228"/>
      <c r="QA737" s="228"/>
      <c r="QB737" s="228"/>
      <c r="QC737" s="228"/>
      <c r="QD737" s="228"/>
      <c r="QE737" s="228"/>
      <c r="QF737" s="228"/>
      <c r="QG737" s="228"/>
      <c r="QH737" s="228"/>
      <c r="QI737" s="228"/>
      <c r="QJ737" s="228"/>
      <c r="QK737" s="228"/>
      <c r="QL737" s="228"/>
      <c r="QM737" s="228"/>
      <c r="QN737" s="228"/>
      <c r="QO737" s="228"/>
      <c r="QP737" s="228"/>
      <c r="QQ737" s="228"/>
      <c r="QR737" s="228"/>
      <c r="QS737" s="228"/>
      <c r="QT737" s="228"/>
      <c r="QU737" s="228"/>
      <c r="QV737" s="228"/>
      <c r="QW737" s="228"/>
      <c r="QX737" s="228"/>
      <c r="QY737" s="228"/>
      <c r="QZ737" s="228"/>
      <c r="RA737" s="228"/>
      <c r="RB737" s="228"/>
      <c r="RC737" s="228"/>
      <c r="RD737" s="228"/>
      <c r="RE737" s="228"/>
      <c r="RF737" s="228"/>
      <c r="RG737" s="228"/>
      <c r="RH737" s="228"/>
      <c r="RI737" s="228"/>
      <c r="RJ737" s="228"/>
      <c r="RK737" s="228"/>
      <c r="RL737" s="228"/>
      <c r="RM737" s="228"/>
      <c r="RN737" s="228"/>
      <c r="RO737" s="228"/>
      <c r="RP737" s="228"/>
      <c r="RQ737" s="228"/>
      <c r="RR737" s="228"/>
      <c r="RS737" s="228"/>
      <c r="RT737" s="228"/>
      <c r="RU737" s="228"/>
      <c r="RV737" s="228"/>
      <c r="RW737" s="228"/>
      <c r="RX737" s="228"/>
      <c r="RY737" s="228"/>
      <c r="RZ737" s="228"/>
      <c r="SA737" s="228"/>
      <c r="SB737" s="228"/>
      <c r="SC737" s="228"/>
      <c r="SD737" s="228"/>
      <c r="SE737" s="228"/>
      <c r="SF737" s="228"/>
      <c r="SG737" s="228"/>
      <c r="SH737" s="228"/>
      <c r="SI737" s="228"/>
      <c r="SJ737" s="228"/>
      <c r="SK737" s="228"/>
      <c r="SL737" s="228"/>
      <c r="SM737" s="228"/>
      <c r="SN737" s="228"/>
      <c r="SO737" s="228"/>
      <c r="SP737" s="228"/>
      <c r="SQ737" s="228"/>
      <c r="SR737" s="228"/>
      <c r="SS737" s="228"/>
      <c r="ST737" s="228"/>
      <c r="SU737" s="228"/>
      <c r="SV737" s="228"/>
      <c r="SW737" s="228"/>
      <c r="SX737" s="228"/>
      <c r="SY737" s="228"/>
      <c r="SZ737" s="228"/>
      <c r="TA737" s="228"/>
      <c r="TB737" s="228"/>
      <c r="TC737" s="228"/>
      <c r="TD737" s="228"/>
      <c r="TE737" s="228"/>
      <c r="TF737" s="228"/>
      <c r="TG737" s="228"/>
      <c r="TH737" s="228"/>
      <c r="TI737" s="228"/>
      <c r="TJ737" s="228"/>
      <c r="TK737" s="228"/>
      <c r="TL737" s="228"/>
      <c r="TM737" s="228"/>
      <c r="TN737" s="228"/>
      <c r="TO737" s="228"/>
      <c r="TP737" s="228"/>
      <c r="TQ737" s="228"/>
      <c r="TR737" s="228"/>
      <c r="TS737" s="228"/>
      <c r="TT737" s="228"/>
      <c r="TU737" s="228"/>
      <c r="TV737" s="228"/>
      <c r="TW737" s="228"/>
      <c r="TX737" s="228"/>
      <c r="TY737" s="228"/>
      <c r="TZ737" s="228"/>
      <c r="UA737" s="228"/>
      <c r="UB737" s="228"/>
      <c r="UC737" s="228"/>
      <c r="UD737" s="228"/>
      <c r="UE737" s="228"/>
      <c r="UF737" s="228"/>
      <c r="UG737" s="228"/>
      <c r="UH737" s="228"/>
      <c r="UI737" s="228"/>
      <c r="UJ737" s="228"/>
      <c r="UK737" s="228"/>
      <c r="UL737" s="228"/>
      <c r="UM737" s="228"/>
      <c r="UN737" s="228"/>
      <c r="UO737" s="228"/>
      <c r="UP737" s="228"/>
      <c r="UQ737" s="228"/>
      <c r="UR737" s="228"/>
      <c r="US737" s="228"/>
      <c r="UT737" s="228"/>
      <c r="UU737" s="228"/>
      <c r="UV737" s="228"/>
      <c r="UW737" s="228"/>
      <c r="UX737" s="228"/>
      <c r="UY737" s="228"/>
      <c r="UZ737" s="228"/>
      <c r="VA737" s="228"/>
      <c r="VB737" s="228"/>
      <c r="VC737" s="228"/>
      <c r="VD737" s="228"/>
      <c r="VE737" s="228"/>
      <c r="VF737" s="228"/>
      <c r="VG737" s="228"/>
      <c r="VH737" s="228"/>
      <c r="VI737" s="228"/>
      <c r="VJ737" s="228"/>
      <c r="VK737" s="228"/>
      <c r="VL737" s="228"/>
      <c r="VM737" s="228"/>
      <c r="VN737" s="228"/>
      <c r="VO737" s="228"/>
      <c r="VP737" s="228"/>
      <c r="VQ737" s="228"/>
      <c r="VR737" s="228"/>
      <c r="VS737" s="228"/>
      <c r="VT737" s="228"/>
      <c r="VU737" s="228"/>
      <c r="VV737" s="228"/>
      <c r="VW737" s="228"/>
      <c r="VX737" s="228"/>
      <c r="VY737" s="228"/>
      <c r="VZ737" s="228"/>
      <c r="WA737" s="228"/>
      <c r="WB737" s="228"/>
      <c r="WC737" s="228"/>
      <c r="WD737" s="228"/>
      <c r="WE737" s="228"/>
      <c r="WF737" s="228"/>
      <c r="WG737" s="228"/>
      <c r="WH737" s="228"/>
      <c r="WI737" s="228"/>
      <c r="WJ737" s="228"/>
      <c r="WK737" s="228"/>
      <c r="WL737" s="228"/>
      <c r="WM737" s="228"/>
      <c r="WN737" s="228"/>
      <c r="WO737" s="228"/>
      <c r="WP737" s="228"/>
      <c r="WQ737" s="228"/>
      <c r="WR737" s="228"/>
      <c r="WS737" s="228"/>
      <c r="WT737" s="228"/>
      <c r="WU737" s="228"/>
      <c r="WV737" s="228"/>
      <c r="WW737" s="228"/>
      <c r="WX737" s="228"/>
      <c r="WY737" s="228"/>
      <c r="WZ737" s="228"/>
      <c r="XA737" s="228"/>
      <c r="XB737" s="228"/>
      <c r="XC737" s="228"/>
      <c r="XD737" s="228"/>
      <c r="XE737" s="228"/>
      <c r="XF737" s="228"/>
      <c r="XG737" s="228"/>
      <c r="XH737" s="228"/>
      <c r="XI737" s="228"/>
      <c r="XJ737" s="228"/>
      <c r="XK737" s="228"/>
      <c r="XL737" s="228"/>
      <c r="XM737" s="228"/>
      <c r="XN737" s="228"/>
      <c r="XO737" s="228"/>
      <c r="XP737" s="228"/>
      <c r="XQ737" s="228"/>
      <c r="XR737" s="228"/>
      <c r="XS737" s="228"/>
      <c r="XT737" s="228"/>
      <c r="XU737" s="228"/>
      <c r="XV737" s="228"/>
      <c r="XW737" s="228"/>
      <c r="XX737" s="228"/>
      <c r="XY737" s="228"/>
      <c r="XZ737" s="228"/>
      <c r="YA737" s="228"/>
      <c r="YB737" s="228"/>
      <c r="YC737" s="228"/>
      <c r="YD737" s="228"/>
      <c r="YE737" s="228"/>
      <c r="YF737" s="228"/>
      <c r="YG737" s="228"/>
      <c r="YH737" s="228"/>
      <c r="YI737" s="228"/>
      <c r="YJ737" s="228"/>
      <c r="YK737" s="228"/>
      <c r="YL737" s="228"/>
      <c r="YM737" s="228"/>
      <c r="YN737" s="228"/>
      <c r="YO737" s="228"/>
      <c r="YP737" s="228"/>
      <c r="YQ737" s="228"/>
      <c r="YR737" s="228"/>
      <c r="YS737" s="228"/>
      <c r="YT737" s="228"/>
      <c r="YU737" s="228"/>
      <c r="YV737" s="228"/>
      <c r="YW737" s="228"/>
      <c r="YX737" s="228"/>
      <c r="YY737" s="228"/>
      <c r="YZ737" s="228"/>
      <c r="ZA737" s="228"/>
      <c r="ZB737" s="228"/>
      <c r="ZC737" s="228"/>
      <c r="ZD737" s="228"/>
      <c r="ZE737" s="228"/>
      <c r="ZF737" s="228"/>
      <c r="ZG737" s="228"/>
      <c r="ZH737" s="228"/>
      <c r="ZI737" s="228"/>
      <c r="ZJ737" s="228"/>
      <c r="ZK737" s="228"/>
      <c r="ZL737" s="228"/>
      <c r="ZM737" s="228"/>
      <c r="ZN737" s="228"/>
      <c r="ZO737" s="228"/>
      <c r="ZP737" s="228"/>
      <c r="ZQ737" s="228"/>
      <c r="ZR737" s="228"/>
      <c r="ZS737" s="228"/>
      <c r="ZT737" s="228"/>
      <c r="ZU737" s="228"/>
      <c r="ZV737" s="228"/>
      <c r="ZW737" s="228"/>
      <c r="ZX737" s="228"/>
      <c r="ZY737" s="228"/>
      <c r="ZZ737" s="228"/>
      <c r="AAA737" s="228"/>
      <c r="AAB737" s="228"/>
      <c r="AAC737" s="228"/>
      <c r="AAD737" s="228"/>
      <c r="AAE737" s="228"/>
      <c r="AAF737" s="228"/>
      <c r="AAG737" s="228"/>
      <c r="AAH737" s="228"/>
      <c r="AAI737" s="228"/>
      <c r="AAJ737" s="228"/>
      <c r="AAK737" s="228"/>
      <c r="AAL737" s="228"/>
      <c r="AAM737" s="228"/>
      <c r="AAN737" s="228"/>
      <c r="AAO737" s="228"/>
      <c r="AAP737" s="228"/>
      <c r="AAQ737" s="228"/>
      <c r="AAR737" s="228"/>
      <c r="AAS737" s="228"/>
      <c r="AAT737" s="228"/>
      <c r="AAU737" s="228"/>
      <c r="AAV737" s="228"/>
      <c r="AAW737" s="228"/>
      <c r="AAX737" s="228"/>
      <c r="AAY737" s="228"/>
      <c r="AAZ737" s="228"/>
      <c r="ABA737" s="228"/>
      <c r="ABB737" s="228"/>
      <c r="ABC737" s="228"/>
      <c r="ABD737" s="228"/>
      <c r="ABE737" s="228"/>
      <c r="ABF737" s="228"/>
      <c r="ABG737" s="228"/>
      <c r="ABH737" s="228"/>
      <c r="ABI737" s="228"/>
      <c r="ABJ737" s="228"/>
      <c r="ABK737" s="228"/>
      <c r="ABL737" s="228"/>
      <c r="ABM737" s="228"/>
      <c r="ABN737" s="228"/>
      <c r="ABO737" s="228"/>
      <c r="ABP737" s="228"/>
      <c r="ABQ737" s="228"/>
      <c r="ABR737" s="228"/>
      <c r="ABS737" s="228"/>
      <c r="ABT737" s="228"/>
      <c r="ABU737" s="228"/>
      <c r="ABV737" s="228"/>
      <c r="ABW737" s="228"/>
      <c r="ABX737" s="228"/>
      <c r="ABY737" s="228"/>
      <c r="ABZ737" s="228"/>
      <c r="ACA737" s="228"/>
      <c r="ACB737" s="228"/>
      <c r="ACC737" s="228"/>
      <c r="ACD737" s="228"/>
      <c r="ACE737" s="228"/>
      <c r="ACF737" s="228"/>
      <c r="ACG737" s="228"/>
      <c r="ACH737" s="228"/>
      <c r="ACI737" s="228"/>
      <c r="ACJ737" s="228"/>
      <c r="ACK737" s="228"/>
      <c r="ACL737" s="228"/>
      <c r="ACM737" s="228"/>
      <c r="ACN737" s="228"/>
      <c r="ACO737" s="228"/>
      <c r="ACP737" s="228"/>
      <c r="ACQ737" s="228"/>
      <c r="ACR737" s="228"/>
      <c r="ACS737" s="228"/>
      <c r="ACT737" s="228"/>
      <c r="ACU737" s="228"/>
      <c r="ACV737" s="228"/>
      <c r="ACW737" s="228"/>
      <c r="ACX737" s="228"/>
      <c r="ACY737" s="228"/>
      <c r="ACZ737" s="228"/>
      <c r="ADA737" s="228"/>
      <c r="ADB737" s="228"/>
      <c r="ADC737" s="228"/>
      <c r="ADD737" s="228"/>
      <c r="ADE737" s="228"/>
      <c r="ADF737" s="228"/>
      <c r="ADG737" s="228"/>
      <c r="ADH737" s="228"/>
      <c r="ADI737" s="228"/>
      <c r="ADJ737" s="228"/>
      <c r="ADK737" s="228"/>
      <c r="ADL737" s="228"/>
      <c r="ADM737" s="228"/>
      <c r="ADN737" s="228"/>
      <c r="ADO737" s="228"/>
      <c r="ADP737" s="228"/>
      <c r="ADQ737" s="228"/>
      <c r="ADR737" s="228"/>
      <c r="ADS737" s="228"/>
      <c r="ADT737" s="228"/>
      <c r="ADU737" s="228"/>
      <c r="ADV737" s="228"/>
      <c r="ADW737" s="228"/>
      <c r="ADX737" s="228"/>
      <c r="ADY737" s="228"/>
      <c r="ADZ737" s="228"/>
      <c r="AEA737" s="228"/>
      <c r="AEB737" s="228"/>
      <c r="AEC737" s="228"/>
      <c r="AED737" s="228"/>
      <c r="AEE737" s="228"/>
      <c r="AEF737" s="228"/>
      <c r="AEG737" s="228"/>
      <c r="AEH737" s="228"/>
      <c r="AEI737" s="228"/>
      <c r="AEJ737" s="228"/>
      <c r="AEK737" s="228"/>
      <c r="AEL737" s="228"/>
      <c r="AEM737" s="228"/>
      <c r="AEN737" s="228"/>
      <c r="AEO737" s="228"/>
      <c r="AEP737" s="228"/>
      <c r="AEQ737" s="228"/>
      <c r="AER737" s="228"/>
      <c r="AES737" s="228"/>
      <c r="AET737" s="228"/>
      <c r="AEU737" s="228"/>
      <c r="AEV737" s="228"/>
      <c r="AEW737" s="228"/>
      <c r="AEX737" s="228"/>
      <c r="AEY737" s="228"/>
      <c r="AEZ737" s="228"/>
      <c r="AFA737" s="228"/>
      <c r="AFB737" s="228"/>
      <c r="AFC737" s="228"/>
      <c r="AFD737" s="228"/>
      <c r="AFE737" s="228"/>
      <c r="AFF737" s="228"/>
      <c r="AFG737" s="228"/>
      <c r="AFH737" s="228"/>
      <c r="AFI737" s="228"/>
      <c r="AFJ737" s="228"/>
      <c r="AFK737" s="228"/>
      <c r="AFL737" s="228"/>
      <c r="AFM737" s="228"/>
      <c r="AFN737" s="228"/>
      <c r="AFO737" s="228"/>
      <c r="AFP737" s="228"/>
      <c r="AFQ737" s="228"/>
      <c r="AFR737" s="228"/>
      <c r="AFS737" s="228"/>
      <c r="AFT737" s="228"/>
      <c r="AFU737" s="228"/>
      <c r="AFV737" s="228"/>
      <c r="AFW737" s="228"/>
      <c r="AFX737" s="228"/>
      <c r="AFY737" s="228"/>
      <c r="AFZ737" s="228"/>
      <c r="AGA737" s="228"/>
      <c r="AGB737" s="228"/>
      <c r="AGC737" s="228"/>
      <c r="AGD737" s="228"/>
      <c r="AGE737" s="228"/>
      <c r="AGF737" s="228"/>
      <c r="AGG737" s="228"/>
      <c r="AGH737" s="228"/>
      <c r="AGI737" s="228"/>
      <c r="AGJ737" s="228"/>
      <c r="AGK737" s="228"/>
      <c r="AGL737" s="228"/>
      <c r="AGM737" s="228"/>
      <c r="AGN737" s="228"/>
      <c r="AGO737" s="228"/>
      <c r="AGP737" s="228"/>
      <c r="AGQ737" s="228"/>
      <c r="AGR737" s="228"/>
      <c r="AGS737" s="228"/>
      <c r="AGT737" s="228"/>
      <c r="AGU737" s="228"/>
      <c r="AGV737" s="228"/>
      <c r="AGW737" s="228"/>
      <c r="AGX737" s="228"/>
      <c r="AGY737" s="228"/>
      <c r="AGZ737" s="228"/>
      <c r="AHA737" s="228"/>
      <c r="AHB737" s="228"/>
      <c r="AHC737" s="228"/>
      <c r="AHD737" s="228"/>
      <c r="AHE737" s="228"/>
      <c r="AHF737" s="228"/>
      <c r="AHG737" s="228"/>
      <c r="AHH737" s="228"/>
      <c r="AHI737" s="228"/>
      <c r="AHJ737" s="228"/>
      <c r="AHK737" s="228"/>
      <c r="AHL737" s="228"/>
      <c r="AHM737" s="228"/>
      <c r="AHN737" s="228"/>
      <c r="AHO737" s="228"/>
      <c r="AHP737" s="228"/>
      <c r="AHQ737" s="228"/>
      <c r="AHR737" s="228"/>
      <c r="AHS737" s="228"/>
      <c r="AHT737" s="228"/>
      <c r="AHU737" s="228"/>
      <c r="AHV737" s="228"/>
      <c r="AHW737" s="228"/>
      <c r="AHX737" s="228"/>
      <c r="AHY737" s="228"/>
      <c r="AHZ737" s="228"/>
      <c r="AIA737" s="228"/>
      <c r="AIB737" s="228"/>
      <c r="AIC737" s="228"/>
      <c r="AID737" s="228"/>
      <c r="AIE737" s="228"/>
      <c r="AIF737" s="228"/>
      <c r="AIG737" s="228"/>
      <c r="AIH737" s="228"/>
      <c r="AII737" s="228"/>
      <c r="AIJ737" s="228"/>
      <c r="AIK737" s="228"/>
      <c r="AIL737" s="228"/>
      <c r="AIM737" s="228"/>
      <c r="AIN737" s="228"/>
      <c r="AIO737" s="228"/>
      <c r="AIP737" s="228"/>
      <c r="AIQ737" s="228"/>
      <c r="AIR737" s="228"/>
      <c r="AIS737" s="228"/>
      <c r="AIT737" s="228"/>
      <c r="AIU737" s="228"/>
      <c r="AIV737" s="228"/>
      <c r="AIW737" s="228"/>
      <c r="AIX737" s="228"/>
      <c r="AIY737" s="228"/>
      <c r="AIZ737" s="228"/>
      <c r="AJA737" s="228"/>
      <c r="AJB737" s="228"/>
      <c r="AJC737" s="228"/>
      <c r="AJD737" s="228"/>
      <c r="AJE737" s="228"/>
      <c r="AJF737" s="228"/>
      <c r="AJG737" s="228"/>
      <c r="AJH737" s="228"/>
      <c r="AJI737" s="228"/>
      <c r="AJJ737" s="228"/>
      <c r="AJK737" s="228"/>
      <c r="AJL737" s="228"/>
      <c r="AJM737" s="228"/>
      <c r="AJN737" s="228"/>
      <c r="AJO737" s="228"/>
      <c r="AJP737" s="228"/>
      <c r="AJQ737" s="228"/>
      <c r="AJR737" s="228"/>
      <c r="AJS737" s="228"/>
      <c r="AJT737" s="228"/>
      <c r="AJU737" s="228"/>
      <c r="AJV737" s="228"/>
      <c r="AJW737" s="228"/>
      <c r="AJX737" s="228"/>
      <c r="AJY737" s="228"/>
      <c r="AJZ737" s="228"/>
      <c r="AKA737" s="228"/>
      <c r="AKB737" s="228"/>
      <c r="AKC737" s="228"/>
      <c r="AKD737" s="228"/>
      <c r="AKE737" s="228"/>
      <c r="AKF737" s="228"/>
      <c r="AKG737" s="228"/>
      <c r="AKH737" s="228"/>
      <c r="AKI737" s="228"/>
      <c r="AKJ737" s="228"/>
      <c r="AKK737" s="228"/>
      <c r="AKL737" s="228"/>
      <c r="AKM737" s="228"/>
      <c r="AKN737" s="228"/>
      <c r="AKO737" s="228"/>
      <c r="AKP737" s="228"/>
      <c r="AKQ737" s="228"/>
      <c r="AKR737" s="228"/>
      <c r="AKS737" s="228"/>
      <c r="AKT737" s="228"/>
      <c r="AKU737" s="228"/>
      <c r="AKV737" s="228"/>
      <c r="AKW737" s="228"/>
      <c r="AKX737" s="228"/>
      <c r="AKY737" s="228"/>
      <c r="AKZ737" s="228"/>
      <c r="ALA737" s="228"/>
      <c r="ALB737" s="228"/>
      <c r="ALC737" s="228"/>
      <c r="ALD737" s="228"/>
      <c r="ALE737" s="228"/>
      <c r="ALF737" s="228"/>
      <c r="ALG737" s="228"/>
      <c r="ALH737" s="228"/>
      <c r="ALI737" s="228"/>
      <c r="ALJ737" s="228"/>
      <c r="ALK737" s="228"/>
      <c r="ALL737" s="228"/>
      <c r="ALM737" s="228"/>
      <c r="ALN737" s="228"/>
      <c r="ALO737" s="228"/>
      <c r="ALP737" s="228"/>
      <c r="ALQ737" s="228"/>
      <c r="ALR737" s="228"/>
      <c r="ALS737" s="228"/>
      <c r="ALT737" s="228"/>
      <c r="ALU737" s="228"/>
      <c r="ALV737" s="228"/>
      <c r="ALW737" s="228"/>
      <c r="ALX737" s="228"/>
      <c r="ALY737" s="228"/>
      <c r="ALZ737" s="228"/>
      <c r="AMA737" s="228"/>
      <c r="AMB737" s="228"/>
      <c r="AMC737" s="228"/>
      <c r="AMD737" s="228"/>
      <c r="AME737" s="228"/>
      <c r="AMF737" s="228"/>
      <c r="AMG737" s="228"/>
      <c r="AMH737" s="228"/>
      <c r="AMI737" s="228"/>
      <c r="AMJ737" s="228"/>
      <c r="AMK737" s="228"/>
      <c r="AML737" s="228"/>
      <c r="AMM737" s="228"/>
      <c r="AMN737" s="228"/>
      <c r="AMO737" s="228"/>
      <c r="AMP737" s="228"/>
      <c r="AMQ737" s="228"/>
      <c r="AMR737" s="228"/>
      <c r="AMS737" s="228"/>
      <c r="AMT737" s="228"/>
      <c r="AMU737" s="228"/>
      <c r="AMV737" s="228"/>
      <c r="AMW737" s="228"/>
      <c r="AMX737" s="228"/>
    </row>
    <row r="738" spans="1:1038" ht="18" customHeight="1">
      <c r="A738" s="223"/>
      <c r="B738" s="224"/>
      <c r="D738" s="225"/>
      <c r="E738" s="126">
        <v>92</v>
      </c>
      <c r="F738" s="422">
        <v>1</v>
      </c>
      <c r="G738" s="526" t="str">
        <f t="shared" si="465"/>
        <v>92-1</v>
      </c>
      <c r="H738" s="126">
        <v>46</v>
      </c>
      <c r="I738" s="126">
        <v>52.5</v>
      </c>
      <c r="J738" s="203"/>
      <c r="K738" s="644"/>
      <c r="L738" s="171">
        <f>(VLOOKUP($G738,Depth_Lookup!$A$3:$J$410,10,FALSE))+(H738/100)</f>
        <v>237.16</v>
      </c>
      <c r="M738" s="171">
        <f>(VLOOKUP($G738,Depth_Lookup!$A$3:$J$410,10,FALSE))+(I738/100)</f>
        <v>237.22499999999999</v>
      </c>
      <c r="N738" s="127"/>
      <c r="R738" s="196" t="s">
        <v>2380</v>
      </c>
      <c r="X738" s="202"/>
      <c r="AF738" s="196"/>
      <c r="AI738" s="130"/>
      <c r="AO738" s="130"/>
      <c r="AU738" s="130"/>
      <c r="BA738" s="130"/>
      <c r="BG738" s="130"/>
      <c r="BM738" s="130"/>
      <c r="BY738" s="130"/>
      <c r="CF738" s="213"/>
      <c r="CG738" s="131"/>
      <c r="CH738" s="132"/>
      <c r="CI738" s="132"/>
      <c r="CJ738" s="132"/>
      <c r="CK738" s="133"/>
      <c r="CL738" s="134"/>
      <c r="CM738" s="134"/>
      <c r="CN738" s="134"/>
      <c r="CO738" s="134"/>
      <c r="CP738" s="134"/>
      <c r="CQ738" s="134"/>
      <c r="CR738" s="134"/>
      <c r="CS738" s="134"/>
      <c r="CT738" s="134"/>
      <c r="CU738" s="134"/>
      <c r="CV738" s="134"/>
      <c r="CW738" s="134"/>
      <c r="CX738" s="134"/>
      <c r="CY738" s="134"/>
      <c r="CZ738" s="134"/>
      <c r="DA738" s="134"/>
      <c r="DB738" s="134"/>
      <c r="DD738" s="134"/>
      <c r="DE738" s="134"/>
      <c r="DF738" s="134"/>
      <c r="DG738" s="134"/>
      <c r="DH738" s="134"/>
      <c r="DI738" s="134"/>
      <c r="DJ738" s="134"/>
      <c r="DK738" s="207"/>
      <c r="DL738" s="131"/>
      <c r="DM738" s="134"/>
      <c r="DN738" s="134"/>
      <c r="DO738" s="136"/>
      <c r="DQ738" s="131"/>
      <c r="DR738" s="136"/>
      <c r="DS738" s="131"/>
      <c r="DT738" s="138"/>
      <c r="DW738" s="214"/>
      <c r="DX738" s="139"/>
      <c r="DY738" s="139"/>
      <c r="DZ738"/>
      <c r="EA738" s="104"/>
      <c r="ED738" s="229" t="s">
        <v>2517</v>
      </c>
      <c r="EE738" s="140"/>
      <c r="EG738" s="140"/>
      <c r="EI738" s="218"/>
      <c r="EJ738" s="143"/>
      <c r="EK738" s="221"/>
      <c r="EM738" s="109"/>
      <c r="EN738" s="109" t="s">
        <v>1448</v>
      </c>
      <c r="EO738" s="144">
        <v>0.5</v>
      </c>
      <c r="EP738" s="144" t="s">
        <v>2202</v>
      </c>
      <c r="EV738" s="112">
        <v>67</v>
      </c>
      <c r="EW738" s="112">
        <v>90</v>
      </c>
      <c r="EX738" s="112">
        <v>7</v>
      </c>
      <c r="EY738" s="112">
        <v>180</v>
      </c>
      <c r="EZ738" s="192">
        <f t="shared" si="415"/>
        <v>-87.016503395697242</v>
      </c>
      <c r="FA738" s="192">
        <f t="shared" si="416"/>
        <v>272.98349660430279</v>
      </c>
      <c r="FB738" s="192">
        <f t="shared" si="417"/>
        <v>22.972062066851677</v>
      </c>
      <c r="FC738" s="192">
        <f t="shared" si="418"/>
        <v>2.9834966043027578</v>
      </c>
      <c r="FD738" s="192">
        <f t="shared" si="419"/>
        <v>67.027937933148323</v>
      </c>
      <c r="FE738" s="193">
        <f t="shared" si="420"/>
        <v>92.983496604302786</v>
      </c>
      <c r="FF738" s="194">
        <f t="shared" si="421"/>
        <v>67.027937933148323</v>
      </c>
      <c r="FI738" s="778">
        <f t="shared" si="422"/>
        <v>0.5</v>
      </c>
      <c r="FJ738" s="779">
        <f t="shared" si="423"/>
        <v>67.027937933148323</v>
      </c>
      <c r="FK738" s="779">
        <f t="shared" si="424"/>
        <v>22.972062066851677</v>
      </c>
      <c r="FL738" s="780">
        <f t="shared" si="425"/>
        <v>0.40093811903905552</v>
      </c>
      <c r="FM738" s="169">
        <f t="shared" si="426"/>
        <v>0.39028223567934872</v>
      </c>
      <c r="FN738" s="783">
        <f t="shared" si="427"/>
        <v>0.19514111783967436</v>
      </c>
    </row>
    <row r="739" spans="1:1038" s="766" customFormat="1" ht="18" customHeight="1">
      <c r="A739" s="750">
        <v>43333</v>
      </c>
      <c r="B739" s="751" t="s">
        <v>1647</v>
      </c>
      <c r="C739" s="534"/>
      <c r="D739" s="752" t="s">
        <v>1279</v>
      </c>
      <c r="E739" s="534">
        <v>92</v>
      </c>
      <c r="F739" s="534">
        <v>2</v>
      </c>
      <c r="G739" s="753" t="str">
        <f t="shared" si="336"/>
        <v>92-2</v>
      </c>
      <c r="H739" s="534">
        <v>0</v>
      </c>
      <c r="I739" s="534">
        <v>10</v>
      </c>
      <c r="J739" s="754">
        <f t="shared" si="354"/>
        <v>1</v>
      </c>
      <c r="K739" s="754" t="b">
        <f>IF(J738=1,IF(((VLOOKUP($G739,[3]Depth_Lookup!$A$3:$J$550,9,FALSE))-(I739/100))=0,"Good",IF(((VLOOKUP($G739,[3]Depth_Lookup!$A$3:$J$550,9,FALSE))-(I739/100))&gt;0,"Too Short","Too Long")))</f>
        <v>0</v>
      </c>
      <c r="L739" s="171">
        <f>(VLOOKUP($G739,Depth_Lookup!$A$3:$J$410,10,FALSE))+(H739/100)</f>
        <v>237.22499999999999</v>
      </c>
      <c r="M739" s="171">
        <f>(VLOOKUP($G739,Depth_Lookup!$A$3:$J$410,10,FALSE))+(I739/100)</f>
        <v>237.32499999999999</v>
      </c>
      <c r="N739" s="755" t="s">
        <v>2264</v>
      </c>
      <c r="O739" s="534">
        <v>1</v>
      </c>
      <c r="P739" s="534"/>
      <c r="Q739" s="534"/>
      <c r="R739" s="753" t="s">
        <v>2380</v>
      </c>
      <c r="S739" s="534" t="s">
        <v>94</v>
      </c>
      <c r="T739" s="534" t="s">
        <v>115</v>
      </c>
      <c r="U739" s="534"/>
      <c r="V739" s="534"/>
      <c r="W739" s="534" t="s">
        <v>102</v>
      </c>
      <c r="X739" s="756">
        <f>VLOOKUP(W739,[3]definitions_list_lookup!$A$13:$B$19,2,0)</f>
        <v>5</v>
      </c>
      <c r="Y739" s="534" t="s">
        <v>90</v>
      </c>
      <c r="Z739" s="534" t="s">
        <v>91</v>
      </c>
      <c r="AA739" s="534" t="s">
        <v>2268</v>
      </c>
      <c r="AB739" s="534"/>
      <c r="AC739" s="534"/>
      <c r="AD739" s="534"/>
      <c r="AE739" s="757"/>
      <c r="AF739" s="753" t="e">
        <f>VLOOKUP(AE739,[3]definitions_list_mag!$V$12:$W$15,2,0)</f>
        <v>#N/A</v>
      </c>
      <c r="AG739" s="758"/>
      <c r="AH739" s="534"/>
      <c r="AI739" s="759">
        <v>75</v>
      </c>
      <c r="AJ739" s="534"/>
      <c r="AK739" s="534"/>
      <c r="AL739" s="534"/>
      <c r="AM739" s="534"/>
      <c r="AN739" s="534"/>
      <c r="AO739" s="759"/>
      <c r="AP739" s="534"/>
      <c r="AQ739" s="534"/>
      <c r="AR739" s="534"/>
      <c r="AS739" s="534"/>
      <c r="AT739" s="534"/>
      <c r="AU739" s="759"/>
      <c r="AV739" s="534"/>
      <c r="AW739" s="534"/>
      <c r="AX739" s="534"/>
      <c r="AY739" s="534"/>
      <c r="AZ739" s="534"/>
      <c r="BA739" s="759">
        <v>25</v>
      </c>
      <c r="BB739" s="534">
        <v>7</v>
      </c>
      <c r="BC739" s="534">
        <v>5</v>
      </c>
      <c r="BD739" s="534" t="s">
        <v>118</v>
      </c>
      <c r="BE739" s="534" t="s">
        <v>1331</v>
      </c>
      <c r="BF739" s="534"/>
      <c r="BG739" s="759"/>
      <c r="BH739" s="534"/>
      <c r="BI739" s="534"/>
      <c r="BJ739" s="534"/>
      <c r="BK739" s="534"/>
      <c r="BL739" s="534"/>
      <c r="BM739" s="759"/>
      <c r="BN739" s="534"/>
      <c r="BO739" s="534"/>
      <c r="BP739" s="534"/>
      <c r="BQ739" s="534"/>
      <c r="BR739" s="534" t="s">
        <v>2123</v>
      </c>
      <c r="BS739" s="534"/>
      <c r="BT739" s="534"/>
      <c r="BU739" s="534"/>
      <c r="BV739" s="534"/>
      <c r="BW739" s="534"/>
      <c r="BX739" s="534"/>
      <c r="BY739" s="759"/>
      <c r="BZ739" s="534"/>
      <c r="CA739" s="534"/>
      <c r="CB739" s="534"/>
      <c r="CC739" s="534"/>
      <c r="CD739" s="534"/>
      <c r="CE739" s="534" t="s">
        <v>2269</v>
      </c>
      <c r="CF739" s="760">
        <f t="shared" si="352"/>
        <v>100</v>
      </c>
      <c r="CG739" s="761"/>
      <c r="CH739" s="762" t="s">
        <v>2270</v>
      </c>
      <c r="CI739" s="762">
        <v>100</v>
      </c>
      <c r="CJ739" s="762" t="s">
        <v>514</v>
      </c>
      <c r="CK739" s="762" t="s">
        <v>2271</v>
      </c>
      <c r="CL739" s="763"/>
      <c r="CM739" s="763"/>
      <c r="CN739" s="763"/>
      <c r="CO739" s="763"/>
      <c r="CP739" s="763"/>
      <c r="CQ739" s="763"/>
      <c r="CR739" s="763"/>
      <c r="CS739" s="763"/>
      <c r="CT739" s="763"/>
      <c r="CU739" s="763"/>
      <c r="CV739" s="763"/>
      <c r="CW739" s="763"/>
      <c r="CX739" s="763"/>
      <c r="CY739" s="763"/>
      <c r="CZ739" s="763"/>
      <c r="DA739" s="763"/>
      <c r="DB739" s="763">
        <v>85</v>
      </c>
      <c r="DC739" s="534">
        <v>10</v>
      </c>
      <c r="DD739" s="763"/>
      <c r="DE739" s="763"/>
      <c r="DF739" s="763"/>
      <c r="DG739" s="763"/>
      <c r="DH739" s="763"/>
      <c r="DI739" s="763"/>
      <c r="DJ739" s="763">
        <v>5</v>
      </c>
      <c r="DK739" s="764">
        <f t="shared" si="353"/>
        <v>100</v>
      </c>
      <c r="DL739" s="761"/>
      <c r="DM739" s="763"/>
      <c r="DN739" s="763"/>
      <c r="DO739" s="765"/>
      <c r="DQ739" s="761"/>
      <c r="DR739" s="765"/>
      <c r="DS739" s="761"/>
      <c r="DT739" s="767" t="s">
        <v>1686</v>
      </c>
      <c r="DU739" s="534"/>
      <c r="DV739" s="534"/>
      <c r="DW739" s="768" t="e">
        <f>VLOOKUP(P739,[3]definitions_list_lookup!$K$30:$L$54,2,0)</f>
        <v>#N/A</v>
      </c>
      <c r="DX739" s="761" t="s">
        <v>2272</v>
      </c>
      <c r="DY739" s="761" t="s">
        <v>2267</v>
      </c>
      <c r="DZ739" s="769"/>
      <c r="EA739" s="534"/>
      <c r="EB739" s="534"/>
      <c r="EC739" s="534"/>
      <c r="ED739" s="229" t="s">
        <v>2517</v>
      </c>
      <c r="EE739" s="770"/>
      <c r="EF739" s="771"/>
      <c r="EG739" s="770"/>
      <c r="EH739" s="770"/>
      <c r="EI739" s="772"/>
      <c r="EJ739" s="770"/>
      <c r="EK739" s="772"/>
      <c r="EL739" s="770"/>
      <c r="EM739" s="770"/>
      <c r="EN739" s="770"/>
      <c r="EO739" s="773"/>
      <c r="EP739" s="773"/>
      <c r="EQ739" s="773"/>
      <c r="ER739" s="773"/>
      <c r="ES739" s="773"/>
      <c r="ET739" s="773"/>
      <c r="EU739" s="773"/>
      <c r="EV739" s="774">
        <v>60</v>
      </c>
      <c r="EW739" s="774">
        <v>90</v>
      </c>
      <c r="EX739" s="774">
        <v>35</v>
      </c>
      <c r="EY739" s="774">
        <v>0</v>
      </c>
      <c r="EZ739" s="192">
        <f t="shared" si="415"/>
        <v>-112.01176048083039</v>
      </c>
      <c r="FA739" s="192">
        <f t="shared" si="416"/>
        <v>247.98823951916961</v>
      </c>
      <c r="FB739" s="192">
        <f t="shared" si="417"/>
        <v>28.158604270788739</v>
      </c>
      <c r="FC739" s="192">
        <f t="shared" si="418"/>
        <v>337.98823951916961</v>
      </c>
      <c r="FD739" s="192">
        <f t="shared" si="419"/>
        <v>61.841395729211257</v>
      </c>
      <c r="FE739" s="193">
        <f t="shared" si="420"/>
        <v>67.988239519169611</v>
      </c>
      <c r="FF739" s="194">
        <f t="shared" si="421"/>
        <v>61.841395729211257</v>
      </c>
      <c r="FG739" s="770"/>
      <c r="FH739" s="770"/>
      <c r="FI739" s="778">
        <f t="shared" si="422"/>
        <v>0</v>
      </c>
      <c r="FJ739" s="779">
        <f t="shared" si="423"/>
        <v>61.841395729211257</v>
      </c>
      <c r="FK739" s="779">
        <f t="shared" si="424"/>
        <v>28.158604270788743</v>
      </c>
      <c r="FL739" s="780">
        <f t="shared" si="425"/>
        <v>0.49146035729140053</v>
      </c>
      <c r="FM739" s="169">
        <f t="shared" si="426"/>
        <v>0.47191390709816661</v>
      </c>
      <c r="FN739" s="783">
        <f t="shared" si="427"/>
        <v>0</v>
      </c>
      <c r="FO739" s="534"/>
      <c r="FP739" s="534"/>
      <c r="FQ739" s="534"/>
      <c r="FR739" s="534"/>
      <c r="FS739" s="534"/>
      <c r="FT739" s="534"/>
      <c r="FU739" s="534"/>
      <c r="FV739" s="534"/>
      <c r="FW739" s="534"/>
      <c r="FX739" s="534"/>
      <c r="FY739" s="534"/>
      <c r="FZ739" s="534"/>
      <c r="GA739" s="534"/>
      <c r="GB739" s="534"/>
      <c r="GC739" s="534"/>
      <c r="GD739" s="534"/>
      <c r="GE739" s="534"/>
      <c r="GF739" s="534"/>
      <c r="GG739" s="534"/>
      <c r="GH739" s="534"/>
      <c r="GI739" s="534"/>
      <c r="GJ739" s="534"/>
      <c r="GK739" s="534"/>
      <c r="GL739" s="534"/>
      <c r="GM739" s="534"/>
      <c r="GN739" s="534"/>
      <c r="GO739" s="534"/>
      <c r="GP739" s="534"/>
      <c r="GQ739" s="534"/>
      <c r="GR739" s="534"/>
      <c r="GS739" s="534"/>
      <c r="GT739" s="534"/>
      <c r="GU739" s="534"/>
      <c r="GV739" s="534"/>
      <c r="GW739" s="534"/>
      <c r="GX739" s="534"/>
      <c r="GY739" s="534"/>
      <c r="GZ739" s="534"/>
      <c r="HA739" s="534"/>
      <c r="HB739" s="534"/>
      <c r="HC739" s="534"/>
      <c r="HD739" s="534"/>
      <c r="HE739" s="534"/>
      <c r="HF739" s="534"/>
      <c r="HG739" s="534"/>
      <c r="HH739" s="534"/>
      <c r="HI739" s="534"/>
      <c r="HJ739" s="534"/>
      <c r="HK739" s="534"/>
      <c r="HL739" s="534"/>
      <c r="HM739" s="534"/>
      <c r="HN739" s="534"/>
      <c r="HO739" s="534"/>
      <c r="HP739" s="534"/>
      <c r="HQ739" s="534"/>
      <c r="HR739" s="534"/>
      <c r="HS739" s="534"/>
      <c r="HT739" s="534"/>
      <c r="HU739" s="534"/>
      <c r="HV739" s="534"/>
      <c r="HW739" s="534"/>
      <c r="HX739" s="534"/>
      <c r="HY739" s="534"/>
      <c r="HZ739" s="534"/>
      <c r="IA739" s="534"/>
      <c r="IB739" s="534"/>
      <c r="IC739" s="534"/>
      <c r="ID739" s="534"/>
      <c r="IE739" s="534"/>
      <c r="IF739" s="534"/>
      <c r="IG739" s="534"/>
      <c r="IH739" s="534"/>
      <c r="II739" s="534"/>
      <c r="IJ739" s="534"/>
      <c r="IK739" s="534"/>
      <c r="IL739" s="534"/>
      <c r="IM739" s="534"/>
      <c r="IN739" s="534"/>
      <c r="IO739" s="534"/>
      <c r="IP739" s="534"/>
      <c r="IQ739" s="534"/>
      <c r="IR739" s="534"/>
      <c r="IS739" s="534"/>
      <c r="IT739" s="534"/>
      <c r="IU739" s="534"/>
      <c r="IV739" s="534"/>
      <c r="IW739" s="534"/>
      <c r="IX739" s="534"/>
      <c r="IY739" s="534"/>
      <c r="IZ739" s="534"/>
      <c r="JA739" s="534"/>
      <c r="JB739" s="534"/>
      <c r="JC739" s="534"/>
      <c r="JD739" s="534"/>
      <c r="JE739" s="534"/>
      <c r="JF739" s="534"/>
      <c r="JG739" s="534"/>
      <c r="JH739" s="534"/>
      <c r="JI739" s="534"/>
      <c r="JJ739" s="534"/>
      <c r="JK739" s="534"/>
      <c r="JL739" s="534"/>
      <c r="JM739" s="534"/>
      <c r="JN739" s="534"/>
      <c r="JO739" s="534"/>
      <c r="JP739" s="534"/>
      <c r="JQ739" s="534"/>
      <c r="JR739" s="534"/>
      <c r="JS739" s="534"/>
      <c r="JT739" s="534"/>
      <c r="JU739" s="534"/>
      <c r="JV739" s="534"/>
      <c r="JW739" s="534"/>
      <c r="JX739" s="534"/>
      <c r="JY739" s="534"/>
      <c r="JZ739" s="534"/>
      <c r="KA739" s="534"/>
      <c r="KB739" s="534"/>
      <c r="KC739" s="534"/>
      <c r="KD739" s="534"/>
      <c r="KE739" s="534"/>
      <c r="KF739" s="534"/>
      <c r="KG739" s="534"/>
      <c r="KH739" s="534"/>
      <c r="KI739" s="534"/>
      <c r="KJ739" s="534"/>
      <c r="KK739" s="534"/>
      <c r="KL739" s="534"/>
      <c r="KM739" s="534"/>
      <c r="KN739" s="534"/>
      <c r="KO739" s="534"/>
      <c r="KP739" s="534"/>
      <c r="KQ739" s="534"/>
      <c r="KR739" s="534"/>
      <c r="KS739" s="534"/>
      <c r="KT739" s="534"/>
      <c r="KU739" s="534"/>
      <c r="KV739" s="534"/>
      <c r="KW739" s="534"/>
      <c r="KX739" s="534"/>
      <c r="KY739" s="534"/>
      <c r="KZ739" s="534"/>
      <c r="LA739" s="534"/>
      <c r="LB739" s="534"/>
      <c r="LC739" s="534"/>
      <c r="LD739" s="534"/>
      <c r="LE739" s="534"/>
      <c r="LF739" s="534"/>
      <c r="LG739" s="534"/>
      <c r="LH739" s="534"/>
      <c r="LI739" s="534"/>
      <c r="LJ739" s="534"/>
      <c r="LK739" s="534"/>
      <c r="LL739" s="534"/>
      <c r="LM739" s="534"/>
      <c r="LN739" s="534"/>
      <c r="LO739" s="534"/>
      <c r="LP739" s="534"/>
      <c r="LQ739" s="534"/>
      <c r="LR739" s="534"/>
      <c r="LS739" s="534"/>
      <c r="LT739" s="534"/>
      <c r="LU739" s="534"/>
      <c r="LV739" s="534"/>
      <c r="LW739" s="534"/>
      <c r="LX739" s="534"/>
      <c r="LY739" s="534"/>
      <c r="LZ739" s="534"/>
      <c r="MA739" s="534"/>
      <c r="MB739" s="534"/>
      <c r="MC739" s="534"/>
      <c r="MD739" s="534"/>
      <c r="ME739" s="534"/>
      <c r="MF739" s="534"/>
      <c r="MG739" s="534"/>
      <c r="MH739" s="534"/>
      <c r="MI739" s="534"/>
      <c r="MJ739" s="534"/>
      <c r="MK739" s="534"/>
      <c r="ML739" s="534"/>
      <c r="MM739" s="534"/>
      <c r="MN739" s="534"/>
      <c r="MO739" s="534"/>
      <c r="MP739" s="534"/>
      <c r="MQ739" s="534"/>
      <c r="MR739" s="534"/>
      <c r="MS739" s="534"/>
      <c r="MT739" s="534"/>
      <c r="MU739" s="534"/>
      <c r="MV739" s="534"/>
      <c r="MW739" s="534"/>
      <c r="MX739" s="534"/>
      <c r="MY739" s="534"/>
      <c r="MZ739" s="534"/>
      <c r="NA739" s="534"/>
      <c r="NB739" s="534"/>
      <c r="NC739" s="534"/>
      <c r="ND739" s="534"/>
      <c r="NE739" s="534"/>
      <c r="NF739" s="534"/>
      <c r="NG739" s="534"/>
      <c r="NH739" s="534"/>
      <c r="NI739" s="534"/>
      <c r="NJ739" s="534"/>
      <c r="NK739" s="534"/>
      <c r="NL739" s="534"/>
      <c r="NM739" s="534"/>
      <c r="NN739" s="534"/>
      <c r="NO739" s="534"/>
      <c r="NP739" s="534"/>
      <c r="NQ739" s="534"/>
      <c r="NR739" s="534"/>
      <c r="NS739" s="534"/>
      <c r="NT739" s="534"/>
      <c r="NU739" s="534"/>
      <c r="NV739" s="534"/>
      <c r="NW739" s="534"/>
      <c r="NX739" s="534"/>
      <c r="NY739" s="534"/>
      <c r="NZ739" s="534"/>
      <c r="OA739" s="534"/>
      <c r="OB739" s="534"/>
      <c r="OC739" s="534"/>
      <c r="OD739" s="534"/>
      <c r="OE739" s="534"/>
      <c r="OF739" s="534"/>
      <c r="OG739" s="534"/>
      <c r="OH739" s="534"/>
      <c r="OI739" s="534"/>
      <c r="OJ739" s="534"/>
      <c r="OK739" s="534"/>
      <c r="OL739" s="534"/>
      <c r="OM739" s="534"/>
      <c r="ON739" s="534"/>
      <c r="OO739" s="534"/>
      <c r="OP739" s="534"/>
      <c r="OQ739" s="534"/>
      <c r="OR739" s="534"/>
      <c r="OS739" s="534"/>
      <c r="OT739" s="534"/>
      <c r="OU739" s="534"/>
      <c r="OV739" s="534"/>
      <c r="OW739" s="534"/>
      <c r="OX739" s="534"/>
      <c r="OY739" s="534"/>
      <c r="OZ739" s="534"/>
      <c r="PA739" s="534"/>
      <c r="PB739" s="534"/>
      <c r="PC739" s="534"/>
      <c r="PD739" s="534"/>
      <c r="PE739" s="534"/>
      <c r="PF739" s="534"/>
      <c r="PG739" s="534"/>
      <c r="PH739" s="534"/>
      <c r="PI739" s="534"/>
      <c r="PJ739" s="534"/>
      <c r="PK739" s="534"/>
      <c r="PL739" s="534"/>
      <c r="PM739" s="534"/>
      <c r="PN739" s="534"/>
      <c r="PO739" s="534"/>
      <c r="PP739" s="534"/>
      <c r="PQ739" s="534"/>
      <c r="PR739" s="534"/>
      <c r="PS739" s="534"/>
      <c r="PT739" s="534"/>
      <c r="PU739" s="534"/>
      <c r="PV739" s="534"/>
      <c r="PW739" s="534"/>
      <c r="PX739" s="534"/>
      <c r="PY739" s="534"/>
      <c r="PZ739" s="534"/>
      <c r="QA739" s="534"/>
      <c r="QB739" s="534"/>
      <c r="QC739" s="534"/>
      <c r="QD739" s="534"/>
      <c r="QE739" s="534"/>
      <c r="QF739" s="534"/>
      <c r="QG739" s="534"/>
      <c r="QH739" s="534"/>
      <c r="QI739" s="534"/>
      <c r="QJ739" s="534"/>
      <c r="QK739" s="534"/>
      <c r="QL739" s="534"/>
      <c r="QM739" s="534"/>
      <c r="QN739" s="534"/>
      <c r="QO739" s="534"/>
      <c r="QP739" s="534"/>
      <c r="QQ739" s="534"/>
      <c r="QR739" s="534"/>
      <c r="QS739" s="534"/>
      <c r="QT739" s="534"/>
      <c r="QU739" s="534"/>
      <c r="QV739" s="534"/>
      <c r="QW739" s="534"/>
      <c r="QX739" s="534"/>
      <c r="QY739" s="534"/>
      <c r="QZ739" s="534"/>
      <c r="RA739" s="534"/>
      <c r="RB739" s="534"/>
      <c r="RC739" s="534"/>
      <c r="RD739" s="534"/>
      <c r="RE739" s="534"/>
      <c r="RF739" s="534"/>
      <c r="RG739" s="534"/>
      <c r="RH739" s="534"/>
      <c r="RI739" s="534"/>
      <c r="RJ739" s="534"/>
      <c r="RK739" s="534"/>
      <c r="RL739" s="534"/>
      <c r="RM739" s="534"/>
      <c r="RN739" s="534"/>
      <c r="RO739" s="534"/>
      <c r="RP739" s="534"/>
      <c r="RQ739" s="534"/>
      <c r="RR739" s="534"/>
      <c r="RS739" s="534"/>
      <c r="RT739" s="534"/>
      <c r="RU739" s="534"/>
      <c r="RV739" s="534"/>
      <c r="RW739" s="534"/>
      <c r="RX739" s="534"/>
      <c r="RY739" s="534"/>
      <c r="RZ739" s="534"/>
      <c r="SA739" s="534"/>
      <c r="SB739" s="534"/>
      <c r="SC739" s="534"/>
      <c r="SD739" s="534"/>
      <c r="SE739" s="534"/>
      <c r="SF739" s="534"/>
      <c r="SG739" s="534"/>
      <c r="SH739" s="534"/>
      <c r="SI739" s="534"/>
      <c r="SJ739" s="534"/>
      <c r="SK739" s="534"/>
      <c r="SL739" s="534"/>
      <c r="SM739" s="534"/>
      <c r="SN739" s="534"/>
      <c r="SO739" s="534"/>
      <c r="SP739" s="534"/>
      <c r="SQ739" s="534"/>
      <c r="SR739" s="534"/>
      <c r="SS739" s="534"/>
      <c r="ST739" s="534"/>
      <c r="SU739" s="534"/>
      <c r="SV739" s="534"/>
      <c r="SW739" s="534"/>
      <c r="SX739" s="534"/>
      <c r="SY739" s="534"/>
      <c r="SZ739" s="534"/>
      <c r="TA739" s="534"/>
      <c r="TB739" s="534"/>
      <c r="TC739" s="534"/>
      <c r="TD739" s="534"/>
      <c r="TE739" s="534"/>
      <c r="TF739" s="534"/>
      <c r="TG739" s="534"/>
      <c r="TH739" s="534"/>
      <c r="TI739" s="534"/>
      <c r="TJ739" s="534"/>
      <c r="TK739" s="534"/>
      <c r="TL739" s="534"/>
      <c r="TM739" s="534"/>
      <c r="TN739" s="534"/>
      <c r="TO739" s="534"/>
      <c r="TP739" s="534"/>
      <c r="TQ739" s="534"/>
      <c r="TR739" s="534"/>
      <c r="TS739" s="534"/>
      <c r="TT739" s="534"/>
      <c r="TU739" s="534"/>
      <c r="TV739" s="534"/>
      <c r="TW739" s="534"/>
      <c r="TX739" s="534"/>
      <c r="TY739" s="534"/>
      <c r="TZ739" s="534"/>
      <c r="UA739" s="534"/>
      <c r="UB739" s="534"/>
      <c r="UC739" s="534"/>
      <c r="UD739" s="534"/>
      <c r="UE739" s="534"/>
      <c r="UF739" s="534"/>
      <c r="UG739" s="534"/>
      <c r="UH739" s="534"/>
      <c r="UI739" s="534"/>
      <c r="UJ739" s="534"/>
      <c r="UK739" s="534"/>
      <c r="UL739" s="534"/>
      <c r="UM739" s="534"/>
      <c r="UN739" s="534"/>
      <c r="UO739" s="534"/>
      <c r="UP739" s="534"/>
      <c r="UQ739" s="534"/>
      <c r="UR739" s="534"/>
      <c r="US739" s="534"/>
      <c r="UT739" s="534"/>
      <c r="UU739" s="534"/>
      <c r="UV739" s="534"/>
      <c r="UW739" s="534"/>
      <c r="UX739" s="534"/>
      <c r="UY739" s="534"/>
      <c r="UZ739" s="534"/>
      <c r="VA739" s="534"/>
      <c r="VB739" s="534"/>
      <c r="VC739" s="534"/>
      <c r="VD739" s="534"/>
      <c r="VE739" s="534"/>
      <c r="VF739" s="534"/>
      <c r="VG739" s="534"/>
      <c r="VH739" s="534"/>
      <c r="VI739" s="534"/>
      <c r="VJ739" s="534"/>
      <c r="VK739" s="534"/>
      <c r="VL739" s="534"/>
      <c r="VM739" s="534"/>
      <c r="VN739" s="534"/>
      <c r="VO739" s="534"/>
      <c r="VP739" s="534"/>
      <c r="VQ739" s="534"/>
      <c r="VR739" s="534"/>
      <c r="VS739" s="534"/>
      <c r="VT739" s="534"/>
      <c r="VU739" s="534"/>
      <c r="VV739" s="534"/>
      <c r="VW739" s="534"/>
      <c r="VX739" s="534"/>
      <c r="VY739" s="534"/>
      <c r="VZ739" s="534"/>
      <c r="WA739" s="534"/>
      <c r="WB739" s="534"/>
      <c r="WC739" s="534"/>
      <c r="WD739" s="534"/>
      <c r="WE739" s="534"/>
      <c r="WF739" s="534"/>
      <c r="WG739" s="534"/>
      <c r="WH739" s="534"/>
      <c r="WI739" s="534"/>
      <c r="WJ739" s="534"/>
      <c r="WK739" s="534"/>
      <c r="WL739" s="534"/>
      <c r="WM739" s="534"/>
      <c r="WN739" s="534"/>
      <c r="WO739" s="534"/>
      <c r="WP739" s="534"/>
      <c r="WQ739" s="534"/>
      <c r="WR739" s="534"/>
      <c r="WS739" s="534"/>
      <c r="WT739" s="534"/>
      <c r="WU739" s="534"/>
      <c r="WV739" s="534"/>
      <c r="WW739" s="534"/>
      <c r="WX739" s="534"/>
      <c r="WY739" s="534"/>
      <c r="WZ739" s="534"/>
      <c r="XA739" s="534"/>
      <c r="XB739" s="534"/>
      <c r="XC739" s="534"/>
      <c r="XD739" s="534"/>
      <c r="XE739" s="534"/>
      <c r="XF739" s="534"/>
      <c r="XG739" s="534"/>
      <c r="XH739" s="534"/>
      <c r="XI739" s="534"/>
      <c r="XJ739" s="534"/>
      <c r="XK739" s="534"/>
      <c r="XL739" s="534"/>
      <c r="XM739" s="534"/>
      <c r="XN739" s="534"/>
      <c r="XO739" s="534"/>
      <c r="XP739" s="534"/>
      <c r="XQ739" s="534"/>
      <c r="XR739" s="534"/>
      <c r="XS739" s="534"/>
      <c r="XT739" s="534"/>
      <c r="XU739" s="534"/>
      <c r="XV739" s="534"/>
      <c r="XW739" s="534"/>
      <c r="XX739" s="534"/>
      <c r="XY739" s="534"/>
      <c r="XZ739" s="534"/>
      <c r="YA739" s="534"/>
      <c r="YB739" s="534"/>
      <c r="YC739" s="534"/>
      <c r="YD739" s="534"/>
      <c r="YE739" s="534"/>
      <c r="YF739" s="534"/>
      <c r="YG739" s="534"/>
      <c r="YH739" s="534"/>
      <c r="YI739" s="534"/>
      <c r="YJ739" s="534"/>
      <c r="YK739" s="534"/>
      <c r="YL739" s="534"/>
      <c r="YM739" s="534"/>
      <c r="YN739" s="534"/>
      <c r="YO739" s="534"/>
      <c r="YP739" s="534"/>
      <c r="YQ739" s="534"/>
      <c r="YR739" s="534"/>
      <c r="YS739" s="534"/>
      <c r="YT739" s="534"/>
      <c r="YU739" s="534"/>
      <c r="YV739" s="534"/>
      <c r="YW739" s="534"/>
      <c r="YX739" s="534"/>
      <c r="YY739" s="534"/>
      <c r="YZ739" s="534"/>
      <c r="ZA739" s="534"/>
      <c r="ZB739" s="534"/>
      <c r="ZC739" s="534"/>
      <c r="ZD739" s="534"/>
      <c r="ZE739" s="534"/>
      <c r="ZF739" s="534"/>
      <c r="ZG739" s="534"/>
      <c r="ZH739" s="534"/>
      <c r="ZI739" s="534"/>
      <c r="ZJ739" s="534"/>
      <c r="ZK739" s="534"/>
      <c r="ZL739" s="534"/>
      <c r="ZM739" s="534"/>
      <c r="ZN739" s="534"/>
      <c r="ZO739" s="534"/>
      <c r="ZP739" s="534"/>
      <c r="ZQ739" s="534"/>
      <c r="ZR739" s="534"/>
      <c r="ZS739" s="534"/>
      <c r="ZT739" s="534"/>
      <c r="ZU739" s="534"/>
      <c r="ZV739" s="534"/>
      <c r="ZW739" s="534"/>
      <c r="ZX739" s="534"/>
      <c r="ZY739" s="534"/>
      <c r="ZZ739" s="534"/>
      <c r="AAA739" s="534"/>
      <c r="AAB739" s="534"/>
      <c r="AAC739" s="534"/>
      <c r="AAD739" s="534"/>
      <c r="AAE739" s="534"/>
      <c r="AAF739" s="534"/>
      <c r="AAG739" s="534"/>
      <c r="AAH739" s="534"/>
      <c r="AAI739" s="534"/>
      <c r="AAJ739" s="534"/>
      <c r="AAK739" s="534"/>
      <c r="AAL739" s="534"/>
      <c r="AAM739" s="534"/>
      <c r="AAN739" s="534"/>
      <c r="AAO739" s="534"/>
      <c r="AAP739" s="534"/>
      <c r="AAQ739" s="534"/>
      <c r="AAR739" s="534"/>
      <c r="AAS739" s="534"/>
      <c r="AAT739" s="534"/>
      <c r="AAU739" s="534"/>
      <c r="AAV739" s="534"/>
      <c r="AAW739" s="534"/>
      <c r="AAX739" s="534"/>
      <c r="AAY739" s="534"/>
      <c r="AAZ739" s="534"/>
      <c r="ABA739" s="534"/>
      <c r="ABB739" s="534"/>
      <c r="ABC739" s="534"/>
      <c r="ABD739" s="534"/>
      <c r="ABE739" s="534"/>
      <c r="ABF739" s="534"/>
      <c r="ABG739" s="534"/>
      <c r="ABH739" s="534"/>
      <c r="ABI739" s="534"/>
      <c r="ABJ739" s="534"/>
      <c r="ABK739" s="534"/>
      <c r="ABL739" s="534"/>
      <c r="ABM739" s="534"/>
      <c r="ABN739" s="534"/>
      <c r="ABO739" s="534"/>
      <c r="ABP739" s="534"/>
      <c r="ABQ739" s="534"/>
      <c r="ABR739" s="534"/>
      <c r="ABS739" s="534"/>
      <c r="ABT739" s="534"/>
      <c r="ABU739" s="534"/>
      <c r="ABV739" s="534"/>
      <c r="ABW739" s="534"/>
      <c r="ABX739" s="534"/>
      <c r="ABY739" s="534"/>
      <c r="ABZ739" s="534"/>
      <c r="ACA739" s="534"/>
      <c r="ACB739" s="534"/>
      <c r="ACC739" s="534"/>
      <c r="ACD739" s="534"/>
      <c r="ACE739" s="534"/>
      <c r="ACF739" s="534"/>
      <c r="ACG739" s="534"/>
      <c r="ACH739" s="534"/>
      <c r="ACI739" s="534"/>
      <c r="ACJ739" s="534"/>
      <c r="ACK739" s="534"/>
      <c r="ACL739" s="534"/>
      <c r="ACM739" s="534"/>
      <c r="ACN739" s="534"/>
      <c r="ACO739" s="534"/>
      <c r="ACP739" s="534"/>
      <c r="ACQ739" s="534"/>
      <c r="ACR739" s="534"/>
      <c r="ACS739" s="534"/>
      <c r="ACT739" s="534"/>
      <c r="ACU739" s="534"/>
      <c r="ACV739" s="534"/>
      <c r="ACW739" s="534"/>
      <c r="ACX739" s="534"/>
      <c r="ACY739" s="534"/>
      <c r="ACZ739" s="534"/>
      <c r="ADA739" s="534"/>
      <c r="ADB739" s="534"/>
      <c r="ADC739" s="534"/>
      <c r="ADD739" s="534"/>
      <c r="ADE739" s="534"/>
      <c r="ADF739" s="534"/>
      <c r="ADG739" s="534"/>
      <c r="ADH739" s="534"/>
      <c r="ADI739" s="534"/>
      <c r="ADJ739" s="534"/>
      <c r="ADK739" s="534"/>
      <c r="ADL739" s="534"/>
      <c r="ADM739" s="534"/>
      <c r="ADN739" s="534"/>
      <c r="ADO739" s="534"/>
      <c r="ADP739" s="534"/>
      <c r="ADQ739" s="534"/>
      <c r="ADR739" s="534"/>
      <c r="ADS739" s="534"/>
      <c r="ADT739" s="534"/>
      <c r="ADU739" s="534"/>
      <c r="ADV739" s="534"/>
      <c r="ADW739" s="534"/>
      <c r="ADX739" s="534"/>
      <c r="ADY739" s="534"/>
      <c r="ADZ739" s="534"/>
      <c r="AEA739" s="534"/>
      <c r="AEB739" s="534"/>
      <c r="AEC739" s="534"/>
      <c r="AED739" s="534"/>
      <c r="AEE739" s="534"/>
      <c r="AEF739" s="534"/>
      <c r="AEG739" s="534"/>
      <c r="AEH739" s="534"/>
      <c r="AEI739" s="534"/>
      <c r="AEJ739" s="534"/>
      <c r="AEK739" s="534"/>
      <c r="AEL739" s="534"/>
      <c r="AEM739" s="534"/>
      <c r="AEN739" s="534"/>
      <c r="AEO739" s="534"/>
      <c r="AEP739" s="534"/>
      <c r="AEQ739" s="534"/>
      <c r="AER739" s="534"/>
      <c r="AES739" s="534"/>
      <c r="AET739" s="534"/>
      <c r="AEU739" s="534"/>
      <c r="AEV739" s="534"/>
      <c r="AEW739" s="534"/>
      <c r="AEX739" s="534"/>
      <c r="AEY739" s="534"/>
      <c r="AEZ739" s="534"/>
      <c r="AFA739" s="534"/>
      <c r="AFB739" s="534"/>
      <c r="AFC739" s="534"/>
      <c r="AFD739" s="534"/>
      <c r="AFE739" s="534"/>
      <c r="AFF739" s="534"/>
      <c r="AFG739" s="534"/>
      <c r="AFH739" s="534"/>
      <c r="AFI739" s="534"/>
      <c r="AFJ739" s="534"/>
      <c r="AFK739" s="534"/>
      <c r="AFL739" s="534"/>
      <c r="AFM739" s="534"/>
      <c r="AFN739" s="534"/>
      <c r="AFO739" s="534"/>
      <c r="AFP739" s="534"/>
      <c r="AFQ739" s="534"/>
      <c r="AFR739" s="534"/>
      <c r="AFS739" s="534"/>
      <c r="AFT739" s="534"/>
      <c r="AFU739" s="534"/>
      <c r="AFV739" s="534"/>
      <c r="AFW739" s="534"/>
      <c r="AFX739" s="534"/>
      <c r="AFY739" s="534"/>
      <c r="AFZ739" s="534"/>
      <c r="AGA739" s="534"/>
      <c r="AGB739" s="534"/>
      <c r="AGC739" s="534"/>
      <c r="AGD739" s="534"/>
      <c r="AGE739" s="534"/>
      <c r="AGF739" s="534"/>
      <c r="AGG739" s="534"/>
      <c r="AGH739" s="534"/>
      <c r="AGI739" s="534"/>
      <c r="AGJ739" s="534"/>
      <c r="AGK739" s="534"/>
      <c r="AGL739" s="534"/>
      <c r="AGM739" s="534"/>
      <c r="AGN739" s="534"/>
      <c r="AGO739" s="534"/>
      <c r="AGP739" s="534"/>
      <c r="AGQ739" s="534"/>
      <c r="AGR739" s="534"/>
      <c r="AGS739" s="534"/>
      <c r="AGT739" s="534"/>
      <c r="AGU739" s="534"/>
      <c r="AGV739" s="534"/>
      <c r="AGW739" s="534"/>
      <c r="AGX739" s="534"/>
      <c r="AGY739" s="534"/>
      <c r="AGZ739" s="534"/>
      <c r="AHA739" s="534"/>
      <c r="AHB739" s="534"/>
      <c r="AHC739" s="534"/>
      <c r="AHD739" s="534"/>
      <c r="AHE739" s="534"/>
      <c r="AHF739" s="534"/>
      <c r="AHG739" s="534"/>
      <c r="AHH739" s="534"/>
      <c r="AHI739" s="534"/>
      <c r="AHJ739" s="534"/>
      <c r="AHK739" s="534"/>
      <c r="AHL739" s="534"/>
      <c r="AHM739" s="534"/>
      <c r="AHN739" s="534"/>
      <c r="AHO739" s="534"/>
      <c r="AHP739" s="534"/>
      <c r="AHQ739" s="534"/>
      <c r="AHR739" s="534"/>
      <c r="AHS739" s="534"/>
      <c r="AHT739" s="534"/>
      <c r="AHU739" s="534"/>
      <c r="AHV739" s="534"/>
      <c r="AHW739" s="534"/>
      <c r="AHX739" s="534"/>
      <c r="AHY739" s="534"/>
      <c r="AHZ739" s="534"/>
      <c r="AIA739" s="534"/>
      <c r="AIB739" s="534"/>
      <c r="AIC739" s="534"/>
      <c r="AID739" s="534"/>
      <c r="AIE739" s="534"/>
      <c r="AIF739" s="534"/>
      <c r="AIG739" s="534"/>
      <c r="AIH739" s="534"/>
      <c r="AII739" s="534"/>
      <c r="AIJ739" s="534"/>
      <c r="AIK739" s="534"/>
      <c r="AIL739" s="534"/>
      <c r="AIM739" s="534"/>
      <c r="AIN739" s="534"/>
      <c r="AIO739" s="534"/>
      <c r="AIP739" s="534"/>
      <c r="AIQ739" s="534"/>
      <c r="AIR739" s="534"/>
      <c r="AIS739" s="534"/>
      <c r="AIT739" s="534"/>
      <c r="AIU739" s="534"/>
      <c r="AIV739" s="534"/>
      <c r="AIW739" s="534"/>
      <c r="AIX739" s="534"/>
      <c r="AIY739" s="534"/>
      <c r="AIZ739" s="534"/>
      <c r="AJA739" s="534"/>
      <c r="AJB739" s="534"/>
      <c r="AJC739" s="534"/>
      <c r="AJD739" s="534"/>
      <c r="AJE739" s="534"/>
      <c r="AJF739" s="534"/>
      <c r="AJG739" s="534"/>
      <c r="AJH739" s="534"/>
      <c r="AJI739" s="534"/>
      <c r="AJJ739" s="534"/>
      <c r="AJK739" s="534"/>
      <c r="AJL739" s="534"/>
      <c r="AJM739" s="534"/>
      <c r="AJN739" s="534"/>
      <c r="AJO739" s="534"/>
      <c r="AJP739" s="534"/>
      <c r="AJQ739" s="534"/>
      <c r="AJR739" s="534"/>
      <c r="AJS739" s="534"/>
      <c r="AJT739" s="534"/>
      <c r="AJU739" s="534"/>
      <c r="AJV739" s="534"/>
      <c r="AJW739" s="534"/>
      <c r="AJX739" s="534"/>
      <c r="AJY739" s="534"/>
      <c r="AJZ739" s="534"/>
      <c r="AKA739" s="534"/>
      <c r="AKB739" s="534"/>
      <c r="AKC739" s="534"/>
      <c r="AKD739" s="534"/>
      <c r="AKE739" s="534"/>
      <c r="AKF739" s="534"/>
      <c r="AKG739" s="534"/>
      <c r="AKH739" s="534"/>
      <c r="AKI739" s="534"/>
      <c r="AKJ739" s="534"/>
      <c r="AKK739" s="534"/>
      <c r="AKL739" s="534"/>
      <c r="AKM739" s="534"/>
      <c r="AKN739" s="534"/>
      <c r="AKO739" s="534"/>
      <c r="AKP739" s="534"/>
      <c r="AKQ739" s="534"/>
      <c r="AKR739" s="534"/>
      <c r="AKS739" s="534"/>
      <c r="AKT739" s="534"/>
      <c r="AKU739" s="534"/>
      <c r="AKV739" s="534"/>
      <c r="AKW739" s="534"/>
      <c r="AKX739" s="534"/>
      <c r="AKY739" s="534"/>
      <c r="AKZ739" s="534"/>
      <c r="ALA739" s="534"/>
      <c r="ALB739" s="534"/>
      <c r="ALC739" s="534"/>
      <c r="ALD739" s="534"/>
      <c r="ALE739" s="534"/>
      <c r="ALF739" s="534"/>
      <c r="ALG739" s="534"/>
      <c r="ALH739" s="534"/>
      <c r="ALI739" s="534"/>
      <c r="ALJ739" s="534"/>
      <c r="ALK739" s="534"/>
      <c r="ALL739" s="534"/>
      <c r="ALM739" s="534"/>
      <c r="ALN739" s="534"/>
      <c r="ALO739" s="534"/>
      <c r="ALP739" s="534"/>
      <c r="ALQ739" s="534"/>
      <c r="ALR739" s="534"/>
      <c r="ALS739" s="534"/>
      <c r="ALT739" s="534"/>
      <c r="ALU739" s="534"/>
      <c r="ALV739" s="534"/>
      <c r="ALW739" s="534"/>
      <c r="ALX739" s="534"/>
      <c r="ALY739" s="534"/>
      <c r="ALZ739" s="534"/>
      <c r="AMA739" s="534"/>
      <c r="AMB739" s="534"/>
      <c r="AMC739" s="534"/>
      <c r="AMD739" s="534"/>
      <c r="AME739" s="534"/>
      <c r="AMF739" s="534"/>
      <c r="AMG739" s="534"/>
      <c r="AMH739" s="534"/>
      <c r="AMI739" s="534"/>
      <c r="AMJ739" s="534"/>
      <c r="AMK739" s="534"/>
      <c r="AML739" s="534"/>
      <c r="AMM739" s="534"/>
      <c r="AMN739" s="534"/>
      <c r="AMO739" s="534"/>
      <c r="AMP739" s="534"/>
      <c r="AMQ739" s="534"/>
      <c r="AMR739" s="534"/>
      <c r="AMS739" s="534"/>
      <c r="AMT739" s="534"/>
      <c r="AMU739" s="534"/>
      <c r="AMV739" s="534"/>
      <c r="AMW739" s="534"/>
      <c r="AMX739" s="534"/>
    </row>
    <row r="740" spans="1:1038" s="398" customFormat="1" ht="18" customHeight="1">
      <c r="A740" s="548">
        <v>43333</v>
      </c>
      <c r="B740" s="543" t="s">
        <v>1647</v>
      </c>
      <c r="C740" s="226"/>
      <c r="D740" s="225" t="s">
        <v>1279</v>
      </c>
      <c r="E740" s="226">
        <v>92</v>
      </c>
      <c r="F740" s="226">
        <v>2</v>
      </c>
      <c r="G740" s="391" t="str">
        <f t="shared" ref="G740:G741" si="474">E740&amp;"-"&amp;F740</f>
        <v>92-2</v>
      </c>
      <c r="H740" s="226">
        <v>10</v>
      </c>
      <c r="I740" s="226">
        <v>13</v>
      </c>
      <c r="J740" s="544">
        <f t="shared" ref="J740:J741" si="475">IF(H740=0, 1, 0)</f>
        <v>0</v>
      </c>
      <c r="K740" s="545" t="e">
        <f>IF(#REF!=1,IF(((VLOOKUP($G740,[3]Depth_Lookup!$A$3:$J$550,9,FALSE))-(I740/100))=0,"Good",IF(((VLOOKUP($G740,[3]Depth_Lookup!$A$3:$J$550,9,FALSE))-(I740/100))&gt;0,"Too Short","Too Long")))</f>
        <v>#REF!</v>
      </c>
      <c r="L740" s="171">
        <f>(VLOOKUP($G740,Depth_Lookup!$A$3:$J$410,10,FALSE))+(H740/100)</f>
        <v>237.32499999999999</v>
      </c>
      <c r="M740" s="171">
        <f>(VLOOKUP($G740,Depth_Lookup!$A$3:$J$410,10,FALSE))+(I740/100)</f>
        <v>237.35499999999999</v>
      </c>
      <c r="N740" s="232" t="s">
        <v>2273</v>
      </c>
      <c r="O740" s="226">
        <v>1</v>
      </c>
      <c r="P740" s="226" t="s">
        <v>853</v>
      </c>
      <c r="Q740" s="226" t="s">
        <v>125</v>
      </c>
      <c r="R740" s="391" t="str">
        <f t="shared" ref="R740:R741" si="476">P740&amp;""&amp;Q740</f>
        <v>SerpentinizedHarzburgite</v>
      </c>
      <c r="S740" s="226" t="s">
        <v>115</v>
      </c>
      <c r="T740" s="226" t="s">
        <v>700</v>
      </c>
      <c r="U740" s="226" t="s">
        <v>108</v>
      </c>
      <c r="V740" s="226" t="s">
        <v>509</v>
      </c>
      <c r="W740" s="226" t="s">
        <v>102</v>
      </c>
      <c r="X740" s="392">
        <f>VLOOKUP(W740,[3]definitions_list_lookup!$A$13:$B$19,2,0)</f>
        <v>5</v>
      </c>
      <c r="Y740" s="226" t="s">
        <v>90</v>
      </c>
      <c r="Z740" s="226" t="s">
        <v>91</v>
      </c>
      <c r="AA740" s="226" t="s">
        <v>2268</v>
      </c>
      <c r="AB740" s="226"/>
      <c r="AC740" s="226"/>
      <c r="AD740" s="226"/>
      <c r="AE740" s="393"/>
      <c r="AF740" s="391" t="e">
        <f>VLOOKUP(AE740,[3]definitions_list_mag!$V$12:$W$15,2,0)</f>
        <v>#N/A</v>
      </c>
      <c r="AG740" s="394"/>
      <c r="AH740" s="226"/>
      <c r="AI740" s="257">
        <v>80</v>
      </c>
      <c r="AJ740" s="226"/>
      <c r="AK740" s="226"/>
      <c r="AL740" s="226"/>
      <c r="AM740" s="226"/>
      <c r="AN740" s="226"/>
      <c r="AO740" s="257"/>
      <c r="AP740" s="226"/>
      <c r="AQ740" s="226"/>
      <c r="AR740" s="226"/>
      <c r="AS740" s="226"/>
      <c r="AT740" s="226"/>
      <c r="AU740" s="257"/>
      <c r="AV740" s="226"/>
      <c r="AW740" s="226"/>
      <c r="AX740" s="226"/>
      <c r="AY740" s="226"/>
      <c r="AZ740" s="226"/>
      <c r="BA740" s="257">
        <v>20</v>
      </c>
      <c r="BB740" s="226">
        <v>7</v>
      </c>
      <c r="BC740" s="226">
        <v>5</v>
      </c>
      <c r="BD740" s="226" t="s">
        <v>118</v>
      </c>
      <c r="BE740" s="226" t="s">
        <v>1331</v>
      </c>
      <c r="BF740" s="226"/>
      <c r="BG740" s="257"/>
      <c r="BH740" s="226"/>
      <c r="BI740" s="226"/>
      <c r="BJ740" s="226"/>
      <c r="BK740" s="226"/>
      <c r="BL740" s="226"/>
      <c r="BM740" s="257"/>
      <c r="BN740" s="226"/>
      <c r="BO740" s="226"/>
      <c r="BP740" s="226"/>
      <c r="BQ740" s="226"/>
      <c r="BR740" s="226" t="s">
        <v>2123</v>
      </c>
      <c r="BS740" s="226"/>
      <c r="BT740" s="226"/>
      <c r="BU740" s="226"/>
      <c r="BV740" s="226"/>
      <c r="BW740" s="226"/>
      <c r="BX740" s="226"/>
      <c r="BY740" s="257"/>
      <c r="BZ740" s="226"/>
      <c r="CA740" s="226"/>
      <c r="CB740" s="226"/>
      <c r="CC740" s="226"/>
      <c r="CD740" s="226"/>
      <c r="CE740" s="226" t="s">
        <v>2274</v>
      </c>
      <c r="CF740" s="399">
        <f t="shared" ref="CF740:CF741" si="477">AI740+AO740+BA740+AU740+BG740+BM740+BY740</f>
        <v>100</v>
      </c>
      <c r="CG740" s="259"/>
      <c r="CH740" s="150" t="s">
        <v>1355</v>
      </c>
      <c r="CI740" s="150">
        <v>90</v>
      </c>
      <c r="CJ740" s="150" t="s">
        <v>514</v>
      </c>
      <c r="CK740" s="158"/>
      <c r="CL740" s="395"/>
      <c r="CM740" s="395"/>
      <c r="CN740" s="395"/>
      <c r="CO740" s="395"/>
      <c r="CP740" s="395"/>
      <c r="CQ740" s="395"/>
      <c r="CR740" s="395"/>
      <c r="CS740" s="395"/>
      <c r="CT740" s="395"/>
      <c r="CU740" s="395"/>
      <c r="CV740" s="395"/>
      <c r="CW740" s="395"/>
      <c r="CX740" s="395"/>
      <c r="CY740" s="395"/>
      <c r="CZ740" s="395"/>
      <c r="DA740" s="395"/>
      <c r="DB740" s="395">
        <v>70</v>
      </c>
      <c r="DC740" s="256">
        <v>10</v>
      </c>
      <c r="DD740" s="395"/>
      <c r="DE740" s="395"/>
      <c r="DF740" s="395"/>
      <c r="DG740" s="395"/>
      <c r="DH740" s="395"/>
      <c r="DI740" s="395"/>
      <c r="DJ740" s="395">
        <v>20</v>
      </c>
      <c r="DK740" s="396">
        <f t="shared" ref="DK740:DK741" si="478">SUM(CL740:DJ740)</f>
        <v>100</v>
      </c>
      <c r="DL740" s="259"/>
      <c r="DM740" s="395"/>
      <c r="DN740" s="395"/>
      <c r="DO740" s="397"/>
      <c r="DQ740" s="259"/>
      <c r="DR740" s="397"/>
      <c r="DS740" s="259"/>
      <c r="DT740" s="263" t="s">
        <v>2275</v>
      </c>
      <c r="DU740" s="256"/>
      <c r="DV740" s="256"/>
      <c r="DW740" s="400" t="e">
        <f>VLOOKUP(P740,[3]definitions_list_lookup!$K$30:$L$54,2,0)</f>
        <v>#N/A</v>
      </c>
      <c r="DX740" s="155" t="s">
        <v>1405</v>
      </c>
      <c r="DY740" s="155" t="s">
        <v>2276</v>
      </c>
      <c r="DZ740" s="546"/>
      <c r="EA740" s="104"/>
      <c r="EB740" s="256"/>
      <c r="EC740" s="104"/>
      <c r="ED740" s="229" t="s">
        <v>2517</v>
      </c>
      <c r="EE740" s="401"/>
      <c r="EF740" s="402"/>
      <c r="EG740" s="401"/>
      <c r="EH740" s="403"/>
      <c r="EI740" s="404"/>
      <c r="EJ740" s="405"/>
      <c r="EK740" s="406"/>
      <c r="EL740" s="401"/>
      <c r="EM740" s="403"/>
      <c r="EN740" s="403" t="s">
        <v>1448</v>
      </c>
      <c r="EO740" s="407" t="s">
        <v>2388</v>
      </c>
      <c r="EP740" s="407"/>
      <c r="EQ740" s="407"/>
      <c r="ER740" s="407"/>
      <c r="ES740" s="407"/>
      <c r="ET740" s="407"/>
      <c r="EU740" s="407"/>
      <c r="EV740" s="408">
        <v>68</v>
      </c>
      <c r="EW740" s="408">
        <v>90</v>
      </c>
      <c r="EX740" s="408">
        <v>20</v>
      </c>
      <c r="EY740" s="408">
        <v>0</v>
      </c>
      <c r="EZ740" s="192">
        <f t="shared" si="415"/>
        <v>-98.365588690175642</v>
      </c>
      <c r="FA740" s="192">
        <f t="shared" si="416"/>
        <v>261.63441130982437</v>
      </c>
      <c r="FB740" s="192">
        <f t="shared" si="417"/>
        <v>21.787940877337416</v>
      </c>
      <c r="FC740" s="192">
        <f t="shared" si="418"/>
        <v>351.63441130982437</v>
      </c>
      <c r="FD740" s="192">
        <f t="shared" si="419"/>
        <v>68.212059122662581</v>
      </c>
      <c r="FE740" s="193">
        <f t="shared" si="420"/>
        <v>81.634411309824372</v>
      </c>
      <c r="FF740" s="194">
        <f t="shared" si="421"/>
        <v>68.212059122662581</v>
      </c>
      <c r="FG740" s="401"/>
      <c r="FH740" s="403"/>
      <c r="FI740" s="778" t="str">
        <f t="shared" si="422"/>
        <v>2?</v>
      </c>
      <c r="FJ740" s="779">
        <f t="shared" si="423"/>
        <v>68.212059122662581</v>
      </c>
      <c r="FK740" s="779">
        <f t="shared" si="424"/>
        <v>21.787940877337419</v>
      </c>
      <c r="FL740" s="780">
        <f t="shared" si="425"/>
        <v>0.38027130553939997</v>
      </c>
      <c r="FM740" s="169">
        <f t="shared" si="426"/>
        <v>0.37117240761865355</v>
      </c>
      <c r="FN740" s="783" t="e">
        <f t="shared" si="427"/>
        <v>#VALUE!</v>
      </c>
      <c r="FO740" s="226"/>
      <c r="FP740" s="226"/>
      <c r="FQ740" s="226"/>
      <c r="FR740" s="226"/>
      <c r="FS740" s="226"/>
      <c r="FT740" s="226"/>
      <c r="FU740" s="226"/>
      <c r="FV740" s="226"/>
      <c r="FW740" s="226"/>
      <c r="FX740" s="226"/>
      <c r="FY740" s="226"/>
      <c r="FZ740" s="226"/>
      <c r="GA740" s="226"/>
      <c r="GB740" s="226"/>
      <c r="GC740" s="226"/>
      <c r="GD740" s="226"/>
      <c r="GE740" s="226"/>
      <c r="GF740" s="226"/>
      <c r="GG740" s="226"/>
      <c r="GH740" s="226"/>
      <c r="GI740" s="226"/>
      <c r="GJ740" s="226"/>
      <c r="GK740" s="226"/>
      <c r="GL740" s="226"/>
      <c r="GM740" s="226"/>
      <c r="GN740" s="226"/>
      <c r="GO740" s="226"/>
      <c r="GP740" s="226"/>
      <c r="GQ740" s="226"/>
      <c r="GR740" s="226"/>
      <c r="GS740" s="226"/>
      <c r="GT740" s="226"/>
      <c r="GU740" s="226"/>
      <c r="GV740" s="226"/>
      <c r="GW740" s="226"/>
      <c r="GX740" s="226"/>
      <c r="GY740" s="226"/>
      <c r="GZ740" s="226"/>
      <c r="HA740" s="226"/>
      <c r="HB740" s="226"/>
      <c r="HC740" s="226"/>
      <c r="HD740" s="226"/>
      <c r="HE740" s="226"/>
      <c r="HF740" s="226"/>
      <c r="HG740" s="226"/>
      <c r="HH740" s="226"/>
      <c r="HI740" s="226"/>
      <c r="HJ740" s="226"/>
      <c r="HK740" s="226"/>
      <c r="HL740" s="226"/>
      <c r="HM740" s="226"/>
      <c r="HN740" s="226"/>
      <c r="HO740" s="226"/>
      <c r="HP740" s="226"/>
      <c r="HQ740" s="226"/>
      <c r="HR740" s="226"/>
      <c r="HS740" s="226"/>
      <c r="HT740" s="226"/>
      <c r="HU740" s="226"/>
      <c r="HV740" s="226"/>
      <c r="HW740" s="226"/>
      <c r="HX740" s="226"/>
      <c r="HY740" s="226"/>
      <c r="HZ740" s="226"/>
      <c r="IA740" s="226"/>
      <c r="IB740" s="226"/>
      <c r="IC740" s="226"/>
      <c r="ID740" s="226"/>
      <c r="IE740" s="226"/>
      <c r="IF740" s="226"/>
      <c r="IG740" s="226"/>
      <c r="IH740" s="226"/>
      <c r="II740" s="226"/>
      <c r="IJ740" s="226"/>
      <c r="IK740" s="226"/>
      <c r="IL740" s="226"/>
      <c r="IM740" s="226"/>
      <c r="IN740" s="226"/>
      <c r="IO740" s="226"/>
      <c r="IP740" s="226"/>
      <c r="IQ740" s="226"/>
      <c r="IR740" s="226"/>
      <c r="IS740" s="226"/>
      <c r="IT740" s="226"/>
      <c r="IU740" s="226"/>
      <c r="IV740" s="226"/>
      <c r="IW740" s="226"/>
      <c r="IX740" s="226"/>
      <c r="IY740" s="226"/>
      <c r="IZ740" s="226"/>
      <c r="JA740" s="226"/>
      <c r="JB740" s="226"/>
      <c r="JC740" s="226"/>
      <c r="JD740" s="226"/>
      <c r="JE740" s="226"/>
      <c r="JF740" s="226"/>
      <c r="JG740" s="226"/>
      <c r="JH740" s="226"/>
      <c r="JI740" s="226"/>
      <c r="JJ740" s="226"/>
      <c r="JK740" s="226"/>
      <c r="JL740" s="226"/>
      <c r="JM740" s="226"/>
      <c r="JN740" s="226"/>
      <c r="JO740" s="226"/>
      <c r="JP740" s="226"/>
      <c r="JQ740" s="226"/>
      <c r="JR740" s="226"/>
      <c r="JS740" s="226"/>
      <c r="JT740" s="226"/>
      <c r="JU740" s="226"/>
      <c r="JV740" s="226"/>
      <c r="JW740" s="226"/>
      <c r="JX740" s="226"/>
      <c r="JY740" s="226"/>
      <c r="JZ740" s="226"/>
      <c r="KA740" s="226"/>
      <c r="KB740" s="226"/>
      <c r="KC740" s="226"/>
      <c r="KD740" s="226"/>
      <c r="KE740" s="226"/>
      <c r="KF740" s="226"/>
      <c r="KG740" s="226"/>
      <c r="KH740" s="226"/>
      <c r="KI740" s="226"/>
      <c r="KJ740" s="226"/>
      <c r="KK740" s="226"/>
      <c r="KL740" s="226"/>
      <c r="KM740" s="226"/>
      <c r="KN740" s="226"/>
      <c r="KO740" s="226"/>
      <c r="KP740" s="226"/>
      <c r="KQ740" s="226"/>
      <c r="KR740" s="226"/>
      <c r="KS740" s="226"/>
      <c r="KT740" s="226"/>
      <c r="KU740" s="226"/>
      <c r="KV740" s="226"/>
      <c r="KW740" s="226"/>
      <c r="KX740" s="226"/>
      <c r="KY740" s="226"/>
      <c r="KZ740" s="226"/>
      <c r="LA740" s="226"/>
      <c r="LB740" s="226"/>
      <c r="LC740" s="226"/>
      <c r="LD740" s="226"/>
      <c r="LE740" s="226"/>
      <c r="LF740" s="226"/>
      <c r="LG740" s="226"/>
      <c r="LH740" s="226"/>
      <c r="LI740" s="226"/>
      <c r="LJ740" s="226"/>
      <c r="LK740" s="226"/>
      <c r="LL740" s="226"/>
      <c r="LM740" s="226"/>
      <c r="LN740" s="226"/>
      <c r="LO740" s="226"/>
      <c r="LP740" s="226"/>
      <c r="LQ740" s="226"/>
      <c r="LR740" s="226"/>
      <c r="LS740" s="226"/>
      <c r="LT740" s="226"/>
      <c r="LU740" s="226"/>
      <c r="LV740" s="226"/>
      <c r="LW740" s="226"/>
      <c r="LX740" s="226"/>
      <c r="LY740" s="226"/>
      <c r="LZ740" s="226"/>
      <c r="MA740" s="226"/>
      <c r="MB740" s="226"/>
      <c r="MC740" s="226"/>
      <c r="MD740" s="226"/>
      <c r="ME740" s="226"/>
      <c r="MF740" s="226"/>
      <c r="MG740" s="226"/>
      <c r="MH740" s="226"/>
      <c r="MI740" s="226"/>
      <c r="MJ740" s="226"/>
      <c r="MK740" s="226"/>
      <c r="ML740" s="226"/>
      <c r="MM740" s="226"/>
      <c r="MN740" s="226"/>
      <c r="MO740" s="226"/>
      <c r="MP740" s="226"/>
      <c r="MQ740" s="226"/>
      <c r="MR740" s="226"/>
      <c r="MS740" s="226"/>
      <c r="MT740" s="226"/>
      <c r="MU740" s="226"/>
      <c r="MV740" s="226"/>
      <c r="MW740" s="226"/>
      <c r="MX740" s="226"/>
      <c r="MY740" s="226"/>
      <c r="MZ740" s="226"/>
      <c r="NA740" s="226"/>
      <c r="NB740" s="226"/>
      <c r="NC740" s="226"/>
      <c r="ND740" s="226"/>
      <c r="NE740" s="226"/>
      <c r="NF740" s="226"/>
      <c r="NG740" s="226"/>
      <c r="NH740" s="226"/>
      <c r="NI740" s="226"/>
      <c r="NJ740" s="226"/>
      <c r="NK740" s="226"/>
      <c r="NL740" s="226"/>
      <c r="NM740" s="226"/>
      <c r="NN740" s="226"/>
      <c r="NO740" s="226"/>
      <c r="NP740" s="226"/>
      <c r="NQ740" s="226"/>
      <c r="NR740" s="226"/>
      <c r="NS740" s="226"/>
      <c r="NT740" s="226"/>
      <c r="NU740" s="226"/>
      <c r="NV740" s="226"/>
      <c r="NW740" s="226"/>
      <c r="NX740" s="226"/>
      <c r="NY740" s="226"/>
      <c r="NZ740" s="226"/>
      <c r="OA740" s="226"/>
      <c r="OB740" s="226"/>
      <c r="OC740" s="226"/>
      <c r="OD740" s="226"/>
      <c r="OE740" s="226"/>
      <c r="OF740" s="226"/>
      <c r="OG740" s="226"/>
      <c r="OH740" s="226"/>
      <c r="OI740" s="226"/>
      <c r="OJ740" s="226"/>
      <c r="OK740" s="226"/>
      <c r="OL740" s="226"/>
      <c r="OM740" s="226"/>
      <c r="ON740" s="226"/>
      <c r="OO740" s="226"/>
      <c r="OP740" s="226"/>
      <c r="OQ740" s="226"/>
      <c r="OR740" s="226"/>
      <c r="OS740" s="226"/>
      <c r="OT740" s="226"/>
      <c r="OU740" s="226"/>
      <c r="OV740" s="226"/>
      <c r="OW740" s="226"/>
      <c r="OX740" s="226"/>
      <c r="OY740" s="226"/>
      <c r="OZ740" s="226"/>
      <c r="PA740" s="226"/>
      <c r="PB740" s="226"/>
      <c r="PC740" s="226"/>
      <c r="PD740" s="226"/>
      <c r="PE740" s="226"/>
      <c r="PF740" s="226"/>
      <c r="PG740" s="226"/>
      <c r="PH740" s="226"/>
      <c r="PI740" s="226"/>
      <c r="PJ740" s="226"/>
      <c r="PK740" s="226"/>
      <c r="PL740" s="226"/>
      <c r="PM740" s="226"/>
      <c r="PN740" s="226"/>
      <c r="PO740" s="226"/>
      <c r="PP740" s="226"/>
      <c r="PQ740" s="226"/>
      <c r="PR740" s="226"/>
      <c r="PS740" s="226"/>
      <c r="PT740" s="226"/>
      <c r="PU740" s="226"/>
      <c r="PV740" s="226"/>
      <c r="PW740" s="226"/>
      <c r="PX740" s="226"/>
      <c r="PY740" s="226"/>
      <c r="PZ740" s="226"/>
      <c r="QA740" s="226"/>
      <c r="QB740" s="226"/>
      <c r="QC740" s="226"/>
      <c r="QD740" s="226"/>
      <c r="QE740" s="226"/>
      <c r="QF740" s="226"/>
      <c r="QG740" s="226"/>
      <c r="QH740" s="226"/>
      <c r="QI740" s="226"/>
      <c r="QJ740" s="226"/>
      <c r="QK740" s="226"/>
      <c r="QL740" s="226"/>
      <c r="QM740" s="226"/>
      <c r="QN740" s="226"/>
      <c r="QO740" s="226"/>
      <c r="QP740" s="226"/>
      <c r="QQ740" s="226"/>
      <c r="QR740" s="226"/>
      <c r="QS740" s="226"/>
      <c r="QT740" s="226"/>
      <c r="QU740" s="226"/>
      <c r="QV740" s="226"/>
      <c r="QW740" s="226"/>
      <c r="QX740" s="226"/>
      <c r="QY740" s="226"/>
      <c r="QZ740" s="226"/>
      <c r="RA740" s="226"/>
      <c r="RB740" s="226"/>
      <c r="RC740" s="226"/>
      <c r="RD740" s="226"/>
      <c r="RE740" s="226"/>
      <c r="RF740" s="226"/>
      <c r="RG740" s="226"/>
      <c r="RH740" s="226"/>
      <c r="RI740" s="226"/>
      <c r="RJ740" s="226"/>
      <c r="RK740" s="226"/>
      <c r="RL740" s="226"/>
      <c r="RM740" s="226"/>
      <c r="RN740" s="226"/>
      <c r="RO740" s="226"/>
      <c r="RP740" s="226"/>
      <c r="RQ740" s="226"/>
      <c r="RR740" s="226"/>
      <c r="RS740" s="226"/>
      <c r="RT740" s="226"/>
      <c r="RU740" s="226"/>
      <c r="RV740" s="226"/>
      <c r="RW740" s="226"/>
      <c r="RX740" s="226"/>
      <c r="RY740" s="226"/>
      <c r="RZ740" s="226"/>
      <c r="SA740" s="226"/>
      <c r="SB740" s="226"/>
      <c r="SC740" s="226"/>
      <c r="SD740" s="226"/>
      <c r="SE740" s="226"/>
      <c r="SF740" s="226"/>
      <c r="SG740" s="226"/>
      <c r="SH740" s="226"/>
      <c r="SI740" s="226"/>
      <c r="SJ740" s="226"/>
      <c r="SK740" s="226"/>
      <c r="SL740" s="226"/>
      <c r="SM740" s="226"/>
      <c r="SN740" s="226"/>
      <c r="SO740" s="226"/>
      <c r="SP740" s="226"/>
      <c r="SQ740" s="226"/>
      <c r="SR740" s="226"/>
      <c r="SS740" s="226"/>
      <c r="ST740" s="226"/>
      <c r="SU740" s="226"/>
      <c r="SV740" s="226"/>
      <c r="SW740" s="226"/>
      <c r="SX740" s="226"/>
      <c r="SY740" s="226"/>
      <c r="SZ740" s="226"/>
      <c r="TA740" s="226"/>
      <c r="TB740" s="226"/>
      <c r="TC740" s="226"/>
      <c r="TD740" s="226"/>
      <c r="TE740" s="226"/>
      <c r="TF740" s="226"/>
      <c r="TG740" s="226"/>
      <c r="TH740" s="226"/>
      <c r="TI740" s="226"/>
      <c r="TJ740" s="226"/>
      <c r="TK740" s="226"/>
      <c r="TL740" s="226"/>
      <c r="TM740" s="226"/>
      <c r="TN740" s="226"/>
      <c r="TO740" s="226"/>
      <c r="TP740" s="226"/>
      <c r="TQ740" s="226"/>
      <c r="TR740" s="226"/>
      <c r="TS740" s="226"/>
      <c r="TT740" s="226"/>
      <c r="TU740" s="226"/>
      <c r="TV740" s="226"/>
      <c r="TW740" s="226"/>
      <c r="TX740" s="226"/>
      <c r="TY740" s="226"/>
      <c r="TZ740" s="226"/>
      <c r="UA740" s="226"/>
      <c r="UB740" s="226"/>
      <c r="UC740" s="226"/>
      <c r="UD740" s="226"/>
      <c r="UE740" s="226"/>
      <c r="UF740" s="226"/>
      <c r="UG740" s="226"/>
      <c r="UH740" s="226"/>
      <c r="UI740" s="226"/>
      <c r="UJ740" s="226"/>
      <c r="UK740" s="226"/>
      <c r="UL740" s="226"/>
      <c r="UM740" s="226"/>
      <c r="UN740" s="226"/>
      <c r="UO740" s="226"/>
      <c r="UP740" s="226"/>
      <c r="UQ740" s="226"/>
      <c r="UR740" s="226"/>
      <c r="US740" s="226"/>
      <c r="UT740" s="226"/>
      <c r="UU740" s="226"/>
      <c r="UV740" s="226"/>
      <c r="UW740" s="226"/>
      <c r="UX740" s="226"/>
      <c r="UY740" s="226"/>
      <c r="UZ740" s="226"/>
      <c r="VA740" s="226"/>
      <c r="VB740" s="226"/>
      <c r="VC740" s="226"/>
      <c r="VD740" s="226"/>
      <c r="VE740" s="226"/>
      <c r="VF740" s="226"/>
      <c r="VG740" s="226"/>
      <c r="VH740" s="226"/>
      <c r="VI740" s="226"/>
      <c r="VJ740" s="226"/>
      <c r="VK740" s="226"/>
      <c r="VL740" s="226"/>
      <c r="VM740" s="226"/>
      <c r="VN740" s="226"/>
      <c r="VO740" s="226"/>
      <c r="VP740" s="226"/>
      <c r="VQ740" s="226"/>
      <c r="VR740" s="226"/>
      <c r="VS740" s="226"/>
      <c r="VT740" s="226"/>
      <c r="VU740" s="226"/>
      <c r="VV740" s="226"/>
      <c r="VW740" s="226"/>
      <c r="VX740" s="226"/>
      <c r="VY740" s="226"/>
      <c r="VZ740" s="226"/>
      <c r="WA740" s="226"/>
      <c r="WB740" s="226"/>
      <c r="WC740" s="226"/>
      <c r="WD740" s="226"/>
      <c r="WE740" s="226"/>
      <c r="WF740" s="226"/>
      <c r="WG740" s="226"/>
      <c r="WH740" s="226"/>
      <c r="WI740" s="226"/>
      <c r="WJ740" s="226"/>
      <c r="WK740" s="226"/>
      <c r="WL740" s="226"/>
      <c r="WM740" s="226"/>
      <c r="WN740" s="226"/>
      <c r="WO740" s="226"/>
      <c r="WP740" s="226"/>
      <c r="WQ740" s="226"/>
      <c r="WR740" s="226"/>
      <c r="WS740" s="226"/>
      <c r="WT740" s="226"/>
      <c r="WU740" s="226"/>
      <c r="WV740" s="226"/>
      <c r="WW740" s="226"/>
      <c r="WX740" s="226"/>
      <c r="WY740" s="226"/>
      <c r="WZ740" s="226"/>
      <c r="XA740" s="226"/>
      <c r="XB740" s="226"/>
      <c r="XC740" s="226"/>
      <c r="XD740" s="226"/>
      <c r="XE740" s="226"/>
      <c r="XF740" s="226"/>
      <c r="XG740" s="226"/>
      <c r="XH740" s="226"/>
      <c r="XI740" s="226"/>
      <c r="XJ740" s="226"/>
      <c r="XK740" s="226"/>
      <c r="XL740" s="226"/>
      <c r="XM740" s="226"/>
      <c r="XN740" s="226"/>
      <c r="XO740" s="226"/>
      <c r="XP740" s="226"/>
      <c r="XQ740" s="226"/>
      <c r="XR740" s="226"/>
      <c r="XS740" s="226"/>
      <c r="XT740" s="226"/>
      <c r="XU740" s="226"/>
      <c r="XV740" s="226"/>
      <c r="XW740" s="226"/>
      <c r="XX740" s="226"/>
      <c r="XY740" s="226"/>
      <c r="XZ740" s="226"/>
      <c r="YA740" s="226"/>
      <c r="YB740" s="226"/>
      <c r="YC740" s="226"/>
      <c r="YD740" s="226"/>
      <c r="YE740" s="226"/>
      <c r="YF740" s="226"/>
      <c r="YG740" s="226"/>
      <c r="YH740" s="226"/>
      <c r="YI740" s="226"/>
      <c r="YJ740" s="226"/>
      <c r="YK740" s="226"/>
      <c r="YL740" s="226"/>
      <c r="YM740" s="226"/>
      <c r="YN740" s="226"/>
      <c r="YO740" s="226"/>
      <c r="YP740" s="226"/>
      <c r="YQ740" s="226"/>
      <c r="YR740" s="226"/>
      <c r="YS740" s="226"/>
      <c r="YT740" s="226"/>
      <c r="YU740" s="226"/>
      <c r="YV740" s="226"/>
      <c r="YW740" s="226"/>
      <c r="YX740" s="226"/>
      <c r="YY740" s="226"/>
      <c r="YZ740" s="226"/>
      <c r="ZA740" s="226"/>
      <c r="ZB740" s="226"/>
      <c r="ZC740" s="226"/>
      <c r="ZD740" s="226"/>
      <c r="ZE740" s="226"/>
      <c r="ZF740" s="226"/>
      <c r="ZG740" s="226"/>
      <c r="ZH740" s="226"/>
      <c r="ZI740" s="226"/>
      <c r="ZJ740" s="226"/>
      <c r="ZK740" s="226"/>
      <c r="ZL740" s="226"/>
      <c r="ZM740" s="226"/>
      <c r="ZN740" s="226"/>
      <c r="ZO740" s="226"/>
      <c r="ZP740" s="226"/>
      <c r="ZQ740" s="226"/>
      <c r="ZR740" s="226"/>
      <c r="ZS740" s="226"/>
      <c r="ZT740" s="226"/>
      <c r="ZU740" s="226"/>
      <c r="ZV740" s="226"/>
      <c r="ZW740" s="226"/>
      <c r="ZX740" s="226"/>
      <c r="ZY740" s="226"/>
      <c r="ZZ740" s="226"/>
      <c r="AAA740" s="226"/>
      <c r="AAB740" s="226"/>
      <c r="AAC740" s="226"/>
      <c r="AAD740" s="226"/>
      <c r="AAE740" s="226"/>
      <c r="AAF740" s="226"/>
      <c r="AAG740" s="226"/>
      <c r="AAH740" s="226"/>
      <c r="AAI740" s="226"/>
      <c r="AAJ740" s="226"/>
      <c r="AAK740" s="226"/>
      <c r="AAL740" s="226"/>
      <c r="AAM740" s="226"/>
      <c r="AAN740" s="226"/>
      <c r="AAO740" s="226"/>
      <c r="AAP740" s="226"/>
      <c r="AAQ740" s="226"/>
      <c r="AAR740" s="226"/>
      <c r="AAS740" s="226"/>
      <c r="AAT740" s="226"/>
      <c r="AAU740" s="226"/>
      <c r="AAV740" s="226"/>
      <c r="AAW740" s="226"/>
      <c r="AAX740" s="226"/>
      <c r="AAY740" s="226"/>
      <c r="AAZ740" s="226"/>
      <c r="ABA740" s="226"/>
      <c r="ABB740" s="226"/>
      <c r="ABC740" s="226"/>
      <c r="ABD740" s="226"/>
      <c r="ABE740" s="226"/>
      <c r="ABF740" s="226"/>
      <c r="ABG740" s="226"/>
      <c r="ABH740" s="226"/>
      <c r="ABI740" s="226"/>
      <c r="ABJ740" s="226"/>
      <c r="ABK740" s="226"/>
      <c r="ABL740" s="226"/>
      <c r="ABM740" s="226"/>
      <c r="ABN740" s="226"/>
      <c r="ABO740" s="226"/>
      <c r="ABP740" s="226"/>
      <c r="ABQ740" s="226"/>
      <c r="ABR740" s="226"/>
      <c r="ABS740" s="226"/>
      <c r="ABT740" s="226"/>
      <c r="ABU740" s="226"/>
      <c r="ABV740" s="226"/>
      <c r="ABW740" s="226"/>
      <c r="ABX740" s="226"/>
      <c r="ABY740" s="226"/>
      <c r="ABZ740" s="226"/>
      <c r="ACA740" s="226"/>
      <c r="ACB740" s="226"/>
      <c r="ACC740" s="226"/>
      <c r="ACD740" s="226"/>
      <c r="ACE740" s="226"/>
      <c r="ACF740" s="226"/>
      <c r="ACG740" s="226"/>
      <c r="ACH740" s="226"/>
      <c r="ACI740" s="226"/>
      <c r="ACJ740" s="226"/>
      <c r="ACK740" s="226"/>
      <c r="ACL740" s="226"/>
      <c r="ACM740" s="226"/>
      <c r="ACN740" s="226"/>
      <c r="ACO740" s="226"/>
      <c r="ACP740" s="226"/>
      <c r="ACQ740" s="226"/>
      <c r="ACR740" s="226"/>
      <c r="ACS740" s="226"/>
      <c r="ACT740" s="226"/>
      <c r="ACU740" s="226"/>
      <c r="ACV740" s="226"/>
      <c r="ACW740" s="226"/>
      <c r="ACX740" s="226"/>
      <c r="ACY740" s="226"/>
      <c r="ACZ740" s="226"/>
      <c r="ADA740" s="226"/>
      <c r="ADB740" s="226"/>
      <c r="ADC740" s="226"/>
      <c r="ADD740" s="226"/>
      <c r="ADE740" s="226"/>
      <c r="ADF740" s="226"/>
      <c r="ADG740" s="226"/>
      <c r="ADH740" s="226"/>
      <c r="ADI740" s="226"/>
      <c r="ADJ740" s="226"/>
      <c r="ADK740" s="226"/>
      <c r="ADL740" s="226"/>
      <c r="ADM740" s="226"/>
      <c r="ADN740" s="226"/>
      <c r="ADO740" s="226"/>
      <c r="ADP740" s="226"/>
      <c r="ADQ740" s="226"/>
      <c r="ADR740" s="226"/>
      <c r="ADS740" s="226"/>
      <c r="ADT740" s="226"/>
      <c r="ADU740" s="226"/>
      <c r="ADV740" s="226"/>
      <c r="ADW740" s="226"/>
      <c r="ADX740" s="226"/>
      <c r="ADY740" s="226"/>
      <c r="ADZ740" s="226"/>
      <c r="AEA740" s="226"/>
      <c r="AEB740" s="226"/>
      <c r="AEC740" s="226"/>
      <c r="AED740" s="226"/>
      <c r="AEE740" s="226"/>
      <c r="AEF740" s="226"/>
      <c r="AEG740" s="226"/>
      <c r="AEH740" s="226"/>
      <c r="AEI740" s="226"/>
      <c r="AEJ740" s="226"/>
      <c r="AEK740" s="226"/>
      <c r="AEL740" s="226"/>
      <c r="AEM740" s="226"/>
      <c r="AEN740" s="226"/>
      <c r="AEO740" s="226"/>
      <c r="AEP740" s="226"/>
      <c r="AEQ740" s="226"/>
      <c r="AER740" s="226"/>
      <c r="AES740" s="226"/>
      <c r="AET740" s="226"/>
      <c r="AEU740" s="226"/>
      <c r="AEV740" s="226"/>
      <c r="AEW740" s="226"/>
      <c r="AEX740" s="226"/>
      <c r="AEY740" s="226"/>
      <c r="AEZ740" s="226"/>
      <c r="AFA740" s="226"/>
      <c r="AFB740" s="226"/>
      <c r="AFC740" s="226"/>
      <c r="AFD740" s="226"/>
      <c r="AFE740" s="226"/>
      <c r="AFF740" s="226"/>
      <c r="AFG740" s="226"/>
      <c r="AFH740" s="226"/>
      <c r="AFI740" s="226"/>
      <c r="AFJ740" s="226"/>
      <c r="AFK740" s="226"/>
      <c r="AFL740" s="226"/>
      <c r="AFM740" s="226"/>
      <c r="AFN740" s="226"/>
      <c r="AFO740" s="226"/>
      <c r="AFP740" s="226"/>
      <c r="AFQ740" s="226"/>
      <c r="AFR740" s="226"/>
      <c r="AFS740" s="226"/>
      <c r="AFT740" s="226"/>
      <c r="AFU740" s="226"/>
      <c r="AFV740" s="226"/>
      <c r="AFW740" s="226"/>
      <c r="AFX740" s="226"/>
      <c r="AFY740" s="226"/>
      <c r="AFZ740" s="226"/>
      <c r="AGA740" s="226"/>
      <c r="AGB740" s="226"/>
      <c r="AGC740" s="226"/>
      <c r="AGD740" s="226"/>
      <c r="AGE740" s="226"/>
      <c r="AGF740" s="226"/>
      <c r="AGG740" s="226"/>
      <c r="AGH740" s="226"/>
      <c r="AGI740" s="226"/>
      <c r="AGJ740" s="226"/>
      <c r="AGK740" s="226"/>
      <c r="AGL740" s="226"/>
      <c r="AGM740" s="226"/>
      <c r="AGN740" s="226"/>
      <c r="AGO740" s="226"/>
      <c r="AGP740" s="226"/>
      <c r="AGQ740" s="226"/>
      <c r="AGR740" s="226"/>
      <c r="AGS740" s="226"/>
      <c r="AGT740" s="226"/>
      <c r="AGU740" s="226"/>
      <c r="AGV740" s="226"/>
      <c r="AGW740" s="226"/>
      <c r="AGX740" s="226"/>
      <c r="AGY740" s="226"/>
      <c r="AGZ740" s="226"/>
      <c r="AHA740" s="226"/>
      <c r="AHB740" s="226"/>
      <c r="AHC740" s="226"/>
      <c r="AHD740" s="226"/>
      <c r="AHE740" s="226"/>
      <c r="AHF740" s="226"/>
      <c r="AHG740" s="226"/>
      <c r="AHH740" s="226"/>
      <c r="AHI740" s="226"/>
      <c r="AHJ740" s="226"/>
      <c r="AHK740" s="226"/>
      <c r="AHL740" s="226"/>
      <c r="AHM740" s="226"/>
      <c r="AHN740" s="226"/>
      <c r="AHO740" s="226"/>
      <c r="AHP740" s="226"/>
      <c r="AHQ740" s="226"/>
      <c r="AHR740" s="226"/>
      <c r="AHS740" s="226"/>
      <c r="AHT740" s="226"/>
      <c r="AHU740" s="226"/>
      <c r="AHV740" s="226"/>
      <c r="AHW740" s="226"/>
      <c r="AHX740" s="226"/>
      <c r="AHY740" s="226"/>
      <c r="AHZ740" s="226"/>
      <c r="AIA740" s="226"/>
      <c r="AIB740" s="226"/>
      <c r="AIC740" s="226"/>
      <c r="AID740" s="226"/>
      <c r="AIE740" s="226"/>
      <c r="AIF740" s="226"/>
      <c r="AIG740" s="226"/>
      <c r="AIH740" s="226"/>
      <c r="AII740" s="226"/>
      <c r="AIJ740" s="226"/>
      <c r="AIK740" s="226"/>
      <c r="AIL740" s="226"/>
      <c r="AIM740" s="226"/>
      <c r="AIN740" s="226"/>
      <c r="AIO740" s="226"/>
      <c r="AIP740" s="226"/>
      <c r="AIQ740" s="226"/>
      <c r="AIR740" s="226"/>
      <c r="AIS740" s="226"/>
      <c r="AIT740" s="226"/>
      <c r="AIU740" s="226"/>
      <c r="AIV740" s="226"/>
      <c r="AIW740" s="226"/>
      <c r="AIX740" s="226"/>
      <c r="AIY740" s="226"/>
      <c r="AIZ740" s="226"/>
      <c r="AJA740" s="226"/>
      <c r="AJB740" s="226"/>
      <c r="AJC740" s="226"/>
      <c r="AJD740" s="226"/>
      <c r="AJE740" s="226"/>
      <c r="AJF740" s="226"/>
      <c r="AJG740" s="226"/>
      <c r="AJH740" s="226"/>
      <c r="AJI740" s="226"/>
      <c r="AJJ740" s="226"/>
      <c r="AJK740" s="226"/>
      <c r="AJL740" s="226"/>
      <c r="AJM740" s="226"/>
      <c r="AJN740" s="226"/>
      <c r="AJO740" s="226"/>
      <c r="AJP740" s="226"/>
      <c r="AJQ740" s="226"/>
      <c r="AJR740" s="226"/>
      <c r="AJS740" s="226"/>
      <c r="AJT740" s="226"/>
      <c r="AJU740" s="226"/>
      <c r="AJV740" s="226"/>
      <c r="AJW740" s="226"/>
      <c r="AJX740" s="226"/>
      <c r="AJY740" s="226"/>
      <c r="AJZ740" s="226"/>
      <c r="AKA740" s="226"/>
      <c r="AKB740" s="226"/>
      <c r="AKC740" s="226"/>
      <c r="AKD740" s="226"/>
      <c r="AKE740" s="226"/>
      <c r="AKF740" s="226"/>
      <c r="AKG740" s="226"/>
      <c r="AKH740" s="226"/>
      <c r="AKI740" s="226"/>
      <c r="AKJ740" s="226"/>
      <c r="AKK740" s="226"/>
      <c r="AKL740" s="226"/>
      <c r="AKM740" s="226"/>
      <c r="AKN740" s="226"/>
      <c r="AKO740" s="226"/>
      <c r="AKP740" s="226"/>
      <c r="AKQ740" s="226"/>
      <c r="AKR740" s="226"/>
      <c r="AKS740" s="226"/>
      <c r="AKT740" s="226"/>
      <c r="AKU740" s="226"/>
      <c r="AKV740" s="226"/>
      <c r="AKW740" s="226"/>
      <c r="AKX740" s="226"/>
      <c r="AKY740" s="226"/>
      <c r="AKZ740" s="226"/>
      <c r="ALA740" s="226"/>
      <c r="ALB740" s="226"/>
      <c r="ALC740" s="226"/>
      <c r="ALD740" s="226"/>
      <c r="ALE740" s="226"/>
      <c r="ALF740" s="226"/>
      <c r="ALG740" s="226"/>
      <c r="ALH740" s="226"/>
      <c r="ALI740" s="226"/>
      <c r="ALJ740" s="226"/>
      <c r="ALK740" s="226"/>
      <c r="ALL740" s="226"/>
      <c r="ALM740" s="226"/>
      <c r="ALN740" s="226"/>
      <c r="ALO740" s="226"/>
      <c r="ALP740" s="226"/>
      <c r="ALQ740" s="226"/>
      <c r="ALR740" s="226"/>
      <c r="ALS740" s="226"/>
      <c r="ALT740" s="226"/>
      <c r="ALU740" s="226"/>
      <c r="ALV740" s="226"/>
      <c r="ALW740" s="226"/>
      <c r="ALX740" s="226"/>
      <c r="ALY740" s="226"/>
      <c r="ALZ740" s="226"/>
      <c r="AMA740" s="226"/>
      <c r="AMB740" s="226"/>
      <c r="AMC740" s="226"/>
      <c r="AMD740" s="226"/>
      <c r="AME740" s="226"/>
      <c r="AMF740" s="226"/>
      <c r="AMG740" s="226"/>
      <c r="AMH740" s="226"/>
      <c r="AMI740" s="226"/>
      <c r="AMJ740" s="226"/>
      <c r="AMK740" s="226"/>
      <c r="AML740" s="226"/>
      <c r="AMM740" s="226"/>
      <c r="AMN740" s="226"/>
      <c r="AMO740" s="226"/>
      <c r="AMP740" s="226"/>
      <c r="AMQ740" s="226"/>
      <c r="AMR740" s="226"/>
      <c r="AMS740" s="226"/>
      <c r="AMT740" s="226"/>
      <c r="AMU740" s="226"/>
      <c r="AMV740" s="226"/>
      <c r="AMW740" s="226"/>
      <c r="AMX740" s="226"/>
    </row>
    <row r="741" spans="1:1038" s="398" customFormat="1" ht="18" customHeight="1">
      <c r="A741" s="548">
        <v>43333</v>
      </c>
      <c r="B741" s="543" t="s">
        <v>1647</v>
      </c>
      <c r="C741" s="226"/>
      <c r="D741" s="225" t="s">
        <v>1279</v>
      </c>
      <c r="E741" s="226">
        <v>92</v>
      </c>
      <c r="F741" s="226">
        <v>2</v>
      </c>
      <c r="G741" s="391" t="str">
        <f t="shared" si="474"/>
        <v>92-2</v>
      </c>
      <c r="H741" s="226">
        <v>14</v>
      </c>
      <c r="I741" s="226">
        <v>56.5</v>
      </c>
      <c r="J741" s="544">
        <f t="shared" si="475"/>
        <v>0</v>
      </c>
      <c r="K741" s="545" t="b">
        <f>IF(J736=1,IF(((VLOOKUP($G741,[3]Depth_Lookup!$A$3:$J$550,9,FALSE))-(I741/100))=0,"Good",IF(((VLOOKUP($G741,[3]Depth_Lookup!$A$3:$J$550,9,FALSE))-(I741/100))&gt;0,"Too Short","Too Long")))</f>
        <v>0</v>
      </c>
      <c r="L741" s="171">
        <f>(VLOOKUP($G741,Depth_Lookup!$A$3:$J$410,10,FALSE))+(H741/100)</f>
        <v>237.36499999999998</v>
      </c>
      <c r="M741" s="171">
        <f>(VLOOKUP($G741,Depth_Lookup!$A$3:$J$410,10,FALSE))+(I741/100)</f>
        <v>237.79</v>
      </c>
      <c r="N741" s="232" t="s">
        <v>2273</v>
      </c>
      <c r="O741" s="226">
        <v>1</v>
      </c>
      <c r="P741" s="226" t="s">
        <v>853</v>
      </c>
      <c r="Q741" s="226" t="s">
        <v>125</v>
      </c>
      <c r="R741" s="391" t="str">
        <f t="shared" si="476"/>
        <v>SerpentinizedHarzburgite</v>
      </c>
      <c r="S741" s="226" t="s">
        <v>115</v>
      </c>
      <c r="T741" s="226" t="s">
        <v>700</v>
      </c>
      <c r="U741" s="226" t="s">
        <v>108</v>
      </c>
      <c r="V741" s="226" t="s">
        <v>509</v>
      </c>
      <c r="W741" s="226" t="s">
        <v>102</v>
      </c>
      <c r="X741" s="392">
        <f>VLOOKUP(W741,[3]definitions_list_lookup!$A$13:$B$19,2,0)</f>
        <v>5</v>
      </c>
      <c r="Y741" s="226" t="s">
        <v>90</v>
      </c>
      <c r="Z741" s="226" t="s">
        <v>91</v>
      </c>
      <c r="AA741" s="226" t="s">
        <v>2268</v>
      </c>
      <c r="AB741" s="226"/>
      <c r="AC741" s="226"/>
      <c r="AD741" s="226"/>
      <c r="AE741" s="393"/>
      <c r="AF741" s="391" t="e">
        <f>VLOOKUP(AE741,[3]definitions_list_mag!$V$12:$W$15,2,0)</f>
        <v>#N/A</v>
      </c>
      <c r="AG741" s="394"/>
      <c r="AH741" s="226"/>
      <c r="AI741" s="257">
        <v>80</v>
      </c>
      <c r="AJ741" s="226"/>
      <c r="AK741" s="226"/>
      <c r="AL741" s="226"/>
      <c r="AM741" s="226"/>
      <c r="AN741" s="226"/>
      <c r="AO741" s="257"/>
      <c r="AP741" s="226"/>
      <c r="AQ741" s="226"/>
      <c r="AR741" s="226"/>
      <c r="AS741" s="226"/>
      <c r="AT741" s="226"/>
      <c r="AU741" s="257"/>
      <c r="AV741" s="226"/>
      <c r="AW741" s="226"/>
      <c r="AX741" s="226"/>
      <c r="AY741" s="226"/>
      <c r="AZ741" s="226"/>
      <c r="BA741" s="257">
        <v>20</v>
      </c>
      <c r="BB741" s="226">
        <v>7</v>
      </c>
      <c r="BC741" s="226">
        <v>5</v>
      </c>
      <c r="BD741" s="226" t="s">
        <v>118</v>
      </c>
      <c r="BE741" s="226" t="s">
        <v>1331</v>
      </c>
      <c r="BF741" s="226"/>
      <c r="BG741" s="257"/>
      <c r="BH741" s="226"/>
      <c r="BI741" s="226"/>
      <c r="BJ741" s="226"/>
      <c r="BK741" s="226"/>
      <c r="BL741" s="226"/>
      <c r="BM741" s="257"/>
      <c r="BN741" s="226"/>
      <c r="BO741" s="226"/>
      <c r="BP741" s="226"/>
      <c r="BQ741" s="226"/>
      <c r="BR741" s="226" t="s">
        <v>2123</v>
      </c>
      <c r="BS741" s="226"/>
      <c r="BT741" s="226"/>
      <c r="BU741" s="226"/>
      <c r="BV741" s="226"/>
      <c r="BW741" s="226"/>
      <c r="BX741" s="226"/>
      <c r="BY741" s="257"/>
      <c r="BZ741" s="226"/>
      <c r="CA741" s="226"/>
      <c r="CB741" s="226"/>
      <c r="CC741" s="226"/>
      <c r="CD741" s="226"/>
      <c r="CE741" s="226" t="s">
        <v>2274</v>
      </c>
      <c r="CF741" s="399">
        <f t="shared" si="477"/>
        <v>100</v>
      </c>
      <c r="CG741" s="259"/>
      <c r="CH741" s="150" t="s">
        <v>1355</v>
      </c>
      <c r="CI741" s="150">
        <v>90</v>
      </c>
      <c r="CJ741" s="150" t="s">
        <v>514</v>
      </c>
      <c r="CK741" s="158"/>
      <c r="CL741" s="395"/>
      <c r="CM741" s="395"/>
      <c r="CN741" s="395"/>
      <c r="CO741" s="395"/>
      <c r="CP741" s="395"/>
      <c r="CQ741" s="395"/>
      <c r="CR741" s="395"/>
      <c r="CS741" s="395"/>
      <c r="CT741" s="395"/>
      <c r="CU741" s="395"/>
      <c r="CV741" s="395"/>
      <c r="CW741" s="395"/>
      <c r="CX741" s="395"/>
      <c r="CY741" s="395"/>
      <c r="CZ741" s="395"/>
      <c r="DA741" s="395"/>
      <c r="DB741" s="395">
        <v>70</v>
      </c>
      <c r="DC741" s="256">
        <v>10</v>
      </c>
      <c r="DD741" s="395"/>
      <c r="DE741" s="395"/>
      <c r="DF741" s="395"/>
      <c r="DG741" s="395"/>
      <c r="DH741" s="395"/>
      <c r="DI741" s="395"/>
      <c r="DJ741" s="395">
        <v>20</v>
      </c>
      <c r="DK741" s="396">
        <f t="shared" si="478"/>
        <v>100</v>
      </c>
      <c r="DL741" s="259"/>
      <c r="DM741" s="395"/>
      <c r="DN741" s="395"/>
      <c r="DO741" s="397"/>
      <c r="DQ741" s="259"/>
      <c r="DR741" s="397"/>
      <c r="DS741" s="259"/>
      <c r="DT741" s="263" t="s">
        <v>2275</v>
      </c>
      <c r="DU741" s="256"/>
      <c r="DV741" s="256"/>
      <c r="DW741" s="400" t="e">
        <f>VLOOKUP(P741,[3]definitions_list_lookup!$K$30:$L$54,2,0)</f>
        <v>#N/A</v>
      </c>
      <c r="DX741" s="155" t="s">
        <v>1405</v>
      </c>
      <c r="DY741" s="155" t="s">
        <v>2276</v>
      </c>
      <c r="DZ741" s="546"/>
      <c r="EA741" s="104"/>
      <c r="EB741" s="256"/>
      <c r="EC741" s="104"/>
      <c r="ED741" s="229" t="s">
        <v>2517</v>
      </c>
      <c r="EE741" s="401"/>
      <c r="EF741" s="402"/>
      <c r="EG741" s="401"/>
      <c r="EH741" s="403"/>
      <c r="EI741" s="404"/>
      <c r="EJ741" s="405"/>
      <c r="EK741" s="406"/>
      <c r="EL741" s="401"/>
      <c r="EM741" s="403"/>
      <c r="EN741" s="403"/>
      <c r="EO741" s="407"/>
      <c r="EP741" s="407"/>
      <c r="EQ741" s="407"/>
      <c r="ER741" s="407"/>
      <c r="ES741" s="407"/>
      <c r="ET741" s="407"/>
      <c r="EU741" s="407"/>
      <c r="EV741" s="408"/>
      <c r="EW741" s="408"/>
      <c r="EX741" s="408"/>
      <c r="EY741" s="408"/>
      <c r="EZ741" s="192" t="e">
        <f t="shared" si="415"/>
        <v>#DIV/0!</v>
      </c>
      <c r="FA741" s="192" t="e">
        <f t="shared" si="416"/>
        <v>#DIV/0!</v>
      </c>
      <c r="FB741" s="192" t="e">
        <f t="shared" si="417"/>
        <v>#DIV/0!</v>
      </c>
      <c r="FC741" s="192" t="e">
        <f t="shared" si="418"/>
        <v>#DIV/0!</v>
      </c>
      <c r="FD741" s="192" t="e">
        <f t="shared" si="419"/>
        <v>#DIV/0!</v>
      </c>
      <c r="FE741" s="193" t="e">
        <f t="shared" si="420"/>
        <v>#DIV/0!</v>
      </c>
      <c r="FF741" s="194" t="e">
        <f t="shared" si="421"/>
        <v>#DIV/0!</v>
      </c>
      <c r="FG741" s="401"/>
      <c r="FH741" s="403"/>
      <c r="FI741" s="778">
        <f t="shared" si="422"/>
        <v>0</v>
      </c>
      <c r="FJ741" s="779" t="e">
        <f t="shared" si="423"/>
        <v>#DIV/0!</v>
      </c>
      <c r="FK741" s="779" t="e">
        <f t="shared" si="424"/>
        <v>#DIV/0!</v>
      </c>
      <c r="FL741" s="780" t="e">
        <f t="shared" si="425"/>
        <v>#DIV/0!</v>
      </c>
      <c r="FM741" s="169" t="e">
        <f t="shared" si="426"/>
        <v>#DIV/0!</v>
      </c>
      <c r="FN741" s="783" t="e">
        <f t="shared" si="427"/>
        <v>#DIV/0!</v>
      </c>
      <c r="FO741" s="226"/>
      <c r="FP741" s="226"/>
      <c r="FQ741" s="226"/>
      <c r="FR741" s="226"/>
      <c r="FS741" s="226"/>
      <c r="FT741" s="226"/>
      <c r="FU741" s="226"/>
      <c r="FV741" s="226"/>
      <c r="FW741" s="226"/>
      <c r="FX741" s="226"/>
      <c r="FY741" s="226"/>
      <c r="FZ741" s="226"/>
      <c r="GA741" s="226"/>
      <c r="GB741" s="226"/>
      <c r="GC741" s="226"/>
      <c r="GD741" s="226"/>
      <c r="GE741" s="226"/>
      <c r="GF741" s="226"/>
      <c r="GG741" s="226"/>
      <c r="GH741" s="226"/>
      <c r="GI741" s="226"/>
      <c r="GJ741" s="226"/>
      <c r="GK741" s="226"/>
      <c r="GL741" s="226"/>
      <c r="GM741" s="226"/>
      <c r="GN741" s="226"/>
      <c r="GO741" s="226"/>
      <c r="GP741" s="226"/>
      <c r="GQ741" s="226"/>
      <c r="GR741" s="226"/>
      <c r="GS741" s="226"/>
      <c r="GT741" s="226"/>
      <c r="GU741" s="226"/>
      <c r="GV741" s="226"/>
      <c r="GW741" s="226"/>
      <c r="GX741" s="226"/>
      <c r="GY741" s="226"/>
      <c r="GZ741" s="226"/>
      <c r="HA741" s="226"/>
      <c r="HB741" s="226"/>
      <c r="HC741" s="226"/>
      <c r="HD741" s="226"/>
      <c r="HE741" s="226"/>
      <c r="HF741" s="226"/>
      <c r="HG741" s="226"/>
      <c r="HH741" s="226"/>
      <c r="HI741" s="226"/>
      <c r="HJ741" s="226"/>
      <c r="HK741" s="226"/>
      <c r="HL741" s="226"/>
      <c r="HM741" s="226"/>
      <c r="HN741" s="226"/>
      <c r="HO741" s="226"/>
      <c r="HP741" s="226"/>
      <c r="HQ741" s="226"/>
      <c r="HR741" s="226"/>
      <c r="HS741" s="226"/>
      <c r="HT741" s="226"/>
      <c r="HU741" s="226"/>
      <c r="HV741" s="226"/>
      <c r="HW741" s="226"/>
      <c r="HX741" s="226"/>
      <c r="HY741" s="226"/>
      <c r="HZ741" s="226"/>
      <c r="IA741" s="226"/>
      <c r="IB741" s="226"/>
      <c r="IC741" s="226"/>
      <c r="ID741" s="226"/>
      <c r="IE741" s="226"/>
      <c r="IF741" s="226"/>
      <c r="IG741" s="226"/>
      <c r="IH741" s="226"/>
      <c r="II741" s="226"/>
      <c r="IJ741" s="226"/>
      <c r="IK741" s="226"/>
      <c r="IL741" s="226"/>
      <c r="IM741" s="226"/>
      <c r="IN741" s="226"/>
      <c r="IO741" s="226"/>
      <c r="IP741" s="226"/>
      <c r="IQ741" s="226"/>
      <c r="IR741" s="226"/>
      <c r="IS741" s="226"/>
      <c r="IT741" s="226"/>
      <c r="IU741" s="226"/>
      <c r="IV741" s="226"/>
      <c r="IW741" s="226"/>
      <c r="IX741" s="226"/>
      <c r="IY741" s="226"/>
      <c r="IZ741" s="226"/>
      <c r="JA741" s="226"/>
      <c r="JB741" s="226"/>
      <c r="JC741" s="226"/>
      <c r="JD741" s="226"/>
      <c r="JE741" s="226"/>
      <c r="JF741" s="226"/>
      <c r="JG741" s="226"/>
      <c r="JH741" s="226"/>
      <c r="JI741" s="226"/>
      <c r="JJ741" s="226"/>
      <c r="JK741" s="226"/>
      <c r="JL741" s="226"/>
      <c r="JM741" s="226"/>
      <c r="JN741" s="226"/>
      <c r="JO741" s="226"/>
      <c r="JP741" s="226"/>
      <c r="JQ741" s="226"/>
      <c r="JR741" s="226"/>
      <c r="JS741" s="226"/>
      <c r="JT741" s="226"/>
      <c r="JU741" s="226"/>
      <c r="JV741" s="226"/>
      <c r="JW741" s="226"/>
      <c r="JX741" s="226"/>
      <c r="JY741" s="226"/>
      <c r="JZ741" s="226"/>
      <c r="KA741" s="226"/>
      <c r="KB741" s="226"/>
      <c r="KC741" s="226"/>
      <c r="KD741" s="226"/>
      <c r="KE741" s="226"/>
      <c r="KF741" s="226"/>
      <c r="KG741" s="226"/>
      <c r="KH741" s="226"/>
      <c r="KI741" s="226"/>
      <c r="KJ741" s="226"/>
      <c r="KK741" s="226"/>
      <c r="KL741" s="226"/>
      <c r="KM741" s="226"/>
      <c r="KN741" s="226"/>
      <c r="KO741" s="226"/>
      <c r="KP741" s="226"/>
      <c r="KQ741" s="226"/>
      <c r="KR741" s="226"/>
      <c r="KS741" s="226"/>
      <c r="KT741" s="226"/>
      <c r="KU741" s="226"/>
      <c r="KV741" s="226"/>
      <c r="KW741" s="226"/>
      <c r="KX741" s="226"/>
      <c r="KY741" s="226"/>
      <c r="KZ741" s="226"/>
      <c r="LA741" s="226"/>
      <c r="LB741" s="226"/>
      <c r="LC741" s="226"/>
      <c r="LD741" s="226"/>
      <c r="LE741" s="226"/>
      <c r="LF741" s="226"/>
      <c r="LG741" s="226"/>
      <c r="LH741" s="226"/>
      <c r="LI741" s="226"/>
      <c r="LJ741" s="226"/>
      <c r="LK741" s="226"/>
      <c r="LL741" s="226"/>
      <c r="LM741" s="226"/>
      <c r="LN741" s="226"/>
      <c r="LO741" s="226"/>
      <c r="LP741" s="226"/>
      <c r="LQ741" s="226"/>
      <c r="LR741" s="226"/>
      <c r="LS741" s="226"/>
      <c r="LT741" s="226"/>
      <c r="LU741" s="226"/>
      <c r="LV741" s="226"/>
      <c r="LW741" s="226"/>
      <c r="LX741" s="226"/>
      <c r="LY741" s="226"/>
      <c r="LZ741" s="226"/>
      <c r="MA741" s="226"/>
      <c r="MB741" s="226"/>
      <c r="MC741" s="226"/>
      <c r="MD741" s="226"/>
      <c r="ME741" s="226"/>
      <c r="MF741" s="226"/>
      <c r="MG741" s="226"/>
      <c r="MH741" s="226"/>
      <c r="MI741" s="226"/>
      <c r="MJ741" s="226"/>
      <c r="MK741" s="226"/>
      <c r="ML741" s="226"/>
      <c r="MM741" s="226"/>
      <c r="MN741" s="226"/>
      <c r="MO741" s="226"/>
      <c r="MP741" s="226"/>
      <c r="MQ741" s="226"/>
      <c r="MR741" s="226"/>
      <c r="MS741" s="226"/>
      <c r="MT741" s="226"/>
      <c r="MU741" s="226"/>
      <c r="MV741" s="226"/>
      <c r="MW741" s="226"/>
      <c r="MX741" s="226"/>
      <c r="MY741" s="226"/>
      <c r="MZ741" s="226"/>
      <c r="NA741" s="226"/>
      <c r="NB741" s="226"/>
      <c r="NC741" s="226"/>
      <c r="ND741" s="226"/>
      <c r="NE741" s="226"/>
      <c r="NF741" s="226"/>
      <c r="NG741" s="226"/>
      <c r="NH741" s="226"/>
      <c r="NI741" s="226"/>
      <c r="NJ741" s="226"/>
      <c r="NK741" s="226"/>
      <c r="NL741" s="226"/>
      <c r="NM741" s="226"/>
      <c r="NN741" s="226"/>
      <c r="NO741" s="226"/>
      <c r="NP741" s="226"/>
      <c r="NQ741" s="226"/>
      <c r="NR741" s="226"/>
      <c r="NS741" s="226"/>
      <c r="NT741" s="226"/>
      <c r="NU741" s="226"/>
      <c r="NV741" s="226"/>
      <c r="NW741" s="226"/>
      <c r="NX741" s="226"/>
      <c r="NY741" s="226"/>
      <c r="NZ741" s="226"/>
      <c r="OA741" s="226"/>
      <c r="OB741" s="226"/>
      <c r="OC741" s="226"/>
      <c r="OD741" s="226"/>
      <c r="OE741" s="226"/>
      <c r="OF741" s="226"/>
      <c r="OG741" s="226"/>
      <c r="OH741" s="226"/>
      <c r="OI741" s="226"/>
      <c r="OJ741" s="226"/>
      <c r="OK741" s="226"/>
      <c r="OL741" s="226"/>
      <c r="OM741" s="226"/>
      <c r="ON741" s="226"/>
      <c r="OO741" s="226"/>
      <c r="OP741" s="226"/>
      <c r="OQ741" s="226"/>
      <c r="OR741" s="226"/>
      <c r="OS741" s="226"/>
      <c r="OT741" s="226"/>
      <c r="OU741" s="226"/>
      <c r="OV741" s="226"/>
      <c r="OW741" s="226"/>
      <c r="OX741" s="226"/>
      <c r="OY741" s="226"/>
      <c r="OZ741" s="226"/>
      <c r="PA741" s="226"/>
      <c r="PB741" s="226"/>
      <c r="PC741" s="226"/>
      <c r="PD741" s="226"/>
      <c r="PE741" s="226"/>
      <c r="PF741" s="226"/>
      <c r="PG741" s="226"/>
      <c r="PH741" s="226"/>
      <c r="PI741" s="226"/>
      <c r="PJ741" s="226"/>
      <c r="PK741" s="226"/>
      <c r="PL741" s="226"/>
      <c r="PM741" s="226"/>
      <c r="PN741" s="226"/>
      <c r="PO741" s="226"/>
      <c r="PP741" s="226"/>
      <c r="PQ741" s="226"/>
      <c r="PR741" s="226"/>
      <c r="PS741" s="226"/>
      <c r="PT741" s="226"/>
      <c r="PU741" s="226"/>
      <c r="PV741" s="226"/>
      <c r="PW741" s="226"/>
      <c r="PX741" s="226"/>
      <c r="PY741" s="226"/>
      <c r="PZ741" s="226"/>
      <c r="QA741" s="226"/>
      <c r="QB741" s="226"/>
      <c r="QC741" s="226"/>
      <c r="QD741" s="226"/>
      <c r="QE741" s="226"/>
      <c r="QF741" s="226"/>
      <c r="QG741" s="226"/>
      <c r="QH741" s="226"/>
      <c r="QI741" s="226"/>
      <c r="QJ741" s="226"/>
      <c r="QK741" s="226"/>
      <c r="QL741" s="226"/>
      <c r="QM741" s="226"/>
      <c r="QN741" s="226"/>
      <c r="QO741" s="226"/>
      <c r="QP741" s="226"/>
      <c r="QQ741" s="226"/>
      <c r="QR741" s="226"/>
      <c r="QS741" s="226"/>
      <c r="QT741" s="226"/>
      <c r="QU741" s="226"/>
      <c r="QV741" s="226"/>
      <c r="QW741" s="226"/>
      <c r="QX741" s="226"/>
      <c r="QY741" s="226"/>
      <c r="QZ741" s="226"/>
      <c r="RA741" s="226"/>
      <c r="RB741" s="226"/>
      <c r="RC741" s="226"/>
      <c r="RD741" s="226"/>
      <c r="RE741" s="226"/>
      <c r="RF741" s="226"/>
      <c r="RG741" s="226"/>
      <c r="RH741" s="226"/>
      <c r="RI741" s="226"/>
      <c r="RJ741" s="226"/>
      <c r="RK741" s="226"/>
      <c r="RL741" s="226"/>
      <c r="RM741" s="226"/>
      <c r="RN741" s="226"/>
      <c r="RO741" s="226"/>
      <c r="RP741" s="226"/>
      <c r="RQ741" s="226"/>
      <c r="RR741" s="226"/>
      <c r="RS741" s="226"/>
      <c r="RT741" s="226"/>
      <c r="RU741" s="226"/>
      <c r="RV741" s="226"/>
      <c r="RW741" s="226"/>
      <c r="RX741" s="226"/>
      <c r="RY741" s="226"/>
      <c r="RZ741" s="226"/>
      <c r="SA741" s="226"/>
      <c r="SB741" s="226"/>
      <c r="SC741" s="226"/>
      <c r="SD741" s="226"/>
      <c r="SE741" s="226"/>
      <c r="SF741" s="226"/>
      <c r="SG741" s="226"/>
      <c r="SH741" s="226"/>
      <c r="SI741" s="226"/>
      <c r="SJ741" s="226"/>
      <c r="SK741" s="226"/>
      <c r="SL741" s="226"/>
      <c r="SM741" s="226"/>
      <c r="SN741" s="226"/>
      <c r="SO741" s="226"/>
      <c r="SP741" s="226"/>
      <c r="SQ741" s="226"/>
      <c r="SR741" s="226"/>
      <c r="SS741" s="226"/>
      <c r="ST741" s="226"/>
      <c r="SU741" s="226"/>
      <c r="SV741" s="226"/>
      <c r="SW741" s="226"/>
      <c r="SX741" s="226"/>
      <c r="SY741" s="226"/>
      <c r="SZ741" s="226"/>
      <c r="TA741" s="226"/>
      <c r="TB741" s="226"/>
      <c r="TC741" s="226"/>
      <c r="TD741" s="226"/>
      <c r="TE741" s="226"/>
      <c r="TF741" s="226"/>
      <c r="TG741" s="226"/>
      <c r="TH741" s="226"/>
      <c r="TI741" s="226"/>
      <c r="TJ741" s="226"/>
      <c r="TK741" s="226"/>
      <c r="TL741" s="226"/>
      <c r="TM741" s="226"/>
      <c r="TN741" s="226"/>
      <c r="TO741" s="226"/>
      <c r="TP741" s="226"/>
      <c r="TQ741" s="226"/>
      <c r="TR741" s="226"/>
      <c r="TS741" s="226"/>
      <c r="TT741" s="226"/>
      <c r="TU741" s="226"/>
      <c r="TV741" s="226"/>
      <c r="TW741" s="226"/>
      <c r="TX741" s="226"/>
      <c r="TY741" s="226"/>
      <c r="TZ741" s="226"/>
      <c r="UA741" s="226"/>
      <c r="UB741" s="226"/>
      <c r="UC741" s="226"/>
      <c r="UD741" s="226"/>
      <c r="UE741" s="226"/>
      <c r="UF741" s="226"/>
      <c r="UG741" s="226"/>
      <c r="UH741" s="226"/>
      <c r="UI741" s="226"/>
      <c r="UJ741" s="226"/>
      <c r="UK741" s="226"/>
      <c r="UL741" s="226"/>
      <c r="UM741" s="226"/>
      <c r="UN741" s="226"/>
      <c r="UO741" s="226"/>
      <c r="UP741" s="226"/>
      <c r="UQ741" s="226"/>
      <c r="UR741" s="226"/>
      <c r="US741" s="226"/>
      <c r="UT741" s="226"/>
      <c r="UU741" s="226"/>
      <c r="UV741" s="226"/>
      <c r="UW741" s="226"/>
      <c r="UX741" s="226"/>
      <c r="UY741" s="226"/>
      <c r="UZ741" s="226"/>
      <c r="VA741" s="226"/>
      <c r="VB741" s="226"/>
      <c r="VC741" s="226"/>
      <c r="VD741" s="226"/>
      <c r="VE741" s="226"/>
      <c r="VF741" s="226"/>
      <c r="VG741" s="226"/>
      <c r="VH741" s="226"/>
      <c r="VI741" s="226"/>
      <c r="VJ741" s="226"/>
      <c r="VK741" s="226"/>
      <c r="VL741" s="226"/>
      <c r="VM741" s="226"/>
      <c r="VN741" s="226"/>
      <c r="VO741" s="226"/>
      <c r="VP741" s="226"/>
      <c r="VQ741" s="226"/>
      <c r="VR741" s="226"/>
      <c r="VS741" s="226"/>
      <c r="VT741" s="226"/>
      <c r="VU741" s="226"/>
      <c r="VV741" s="226"/>
      <c r="VW741" s="226"/>
      <c r="VX741" s="226"/>
      <c r="VY741" s="226"/>
      <c r="VZ741" s="226"/>
      <c r="WA741" s="226"/>
      <c r="WB741" s="226"/>
      <c r="WC741" s="226"/>
      <c r="WD741" s="226"/>
      <c r="WE741" s="226"/>
      <c r="WF741" s="226"/>
      <c r="WG741" s="226"/>
      <c r="WH741" s="226"/>
      <c r="WI741" s="226"/>
      <c r="WJ741" s="226"/>
      <c r="WK741" s="226"/>
      <c r="WL741" s="226"/>
      <c r="WM741" s="226"/>
      <c r="WN741" s="226"/>
      <c r="WO741" s="226"/>
      <c r="WP741" s="226"/>
      <c r="WQ741" s="226"/>
      <c r="WR741" s="226"/>
      <c r="WS741" s="226"/>
      <c r="WT741" s="226"/>
      <c r="WU741" s="226"/>
      <c r="WV741" s="226"/>
      <c r="WW741" s="226"/>
      <c r="WX741" s="226"/>
      <c r="WY741" s="226"/>
      <c r="WZ741" s="226"/>
      <c r="XA741" s="226"/>
      <c r="XB741" s="226"/>
      <c r="XC741" s="226"/>
      <c r="XD741" s="226"/>
      <c r="XE741" s="226"/>
      <c r="XF741" s="226"/>
      <c r="XG741" s="226"/>
      <c r="XH741" s="226"/>
      <c r="XI741" s="226"/>
      <c r="XJ741" s="226"/>
      <c r="XK741" s="226"/>
      <c r="XL741" s="226"/>
      <c r="XM741" s="226"/>
      <c r="XN741" s="226"/>
      <c r="XO741" s="226"/>
      <c r="XP741" s="226"/>
      <c r="XQ741" s="226"/>
      <c r="XR741" s="226"/>
      <c r="XS741" s="226"/>
      <c r="XT741" s="226"/>
      <c r="XU741" s="226"/>
      <c r="XV741" s="226"/>
      <c r="XW741" s="226"/>
      <c r="XX741" s="226"/>
      <c r="XY741" s="226"/>
      <c r="XZ741" s="226"/>
      <c r="YA741" s="226"/>
      <c r="YB741" s="226"/>
      <c r="YC741" s="226"/>
      <c r="YD741" s="226"/>
      <c r="YE741" s="226"/>
      <c r="YF741" s="226"/>
      <c r="YG741" s="226"/>
      <c r="YH741" s="226"/>
      <c r="YI741" s="226"/>
      <c r="YJ741" s="226"/>
      <c r="YK741" s="226"/>
      <c r="YL741" s="226"/>
      <c r="YM741" s="226"/>
      <c r="YN741" s="226"/>
      <c r="YO741" s="226"/>
      <c r="YP741" s="226"/>
      <c r="YQ741" s="226"/>
      <c r="YR741" s="226"/>
      <c r="YS741" s="226"/>
      <c r="YT741" s="226"/>
      <c r="YU741" s="226"/>
      <c r="YV741" s="226"/>
      <c r="YW741" s="226"/>
      <c r="YX741" s="226"/>
      <c r="YY741" s="226"/>
      <c r="YZ741" s="226"/>
      <c r="ZA741" s="226"/>
      <c r="ZB741" s="226"/>
      <c r="ZC741" s="226"/>
      <c r="ZD741" s="226"/>
      <c r="ZE741" s="226"/>
      <c r="ZF741" s="226"/>
      <c r="ZG741" s="226"/>
      <c r="ZH741" s="226"/>
      <c r="ZI741" s="226"/>
      <c r="ZJ741" s="226"/>
      <c r="ZK741" s="226"/>
      <c r="ZL741" s="226"/>
      <c r="ZM741" s="226"/>
      <c r="ZN741" s="226"/>
      <c r="ZO741" s="226"/>
      <c r="ZP741" s="226"/>
      <c r="ZQ741" s="226"/>
      <c r="ZR741" s="226"/>
      <c r="ZS741" s="226"/>
      <c r="ZT741" s="226"/>
      <c r="ZU741" s="226"/>
      <c r="ZV741" s="226"/>
      <c r="ZW741" s="226"/>
      <c r="ZX741" s="226"/>
      <c r="ZY741" s="226"/>
      <c r="ZZ741" s="226"/>
      <c r="AAA741" s="226"/>
      <c r="AAB741" s="226"/>
      <c r="AAC741" s="226"/>
      <c r="AAD741" s="226"/>
      <c r="AAE741" s="226"/>
      <c r="AAF741" s="226"/>
      <c r="AAG741" s="226"/>
      <c r="AAH741" s="226"/>
      <c r="AAI741" s="226"/>
      <c r="AAJ741" s="226"/>
      <c r="AAK741" s="226"/>
      <c r="AAL741" s="226"/>
      <c r="AAM741" s="226"/>
      <c r="AAN741" s="226"/>
      <c r="AAO741" s="226"/>
      <c r="AAP741" s="226"/>
      <c r="AAQ741" s="226"/>
      <c r="AAR741" s="226"/>
      <c r="AAS741" s="226"/>
      <c r="AAT741" s="226"/>
      <c r="AAU741" s="226"/>
      <c r="AAV741" s="226"/>
      <c r="AAW741" s="226"/>
      <c r="AAX741" s="226"/>
      <c r="AAY741" s="226"/>
      <c r="AAZ741" s="226"/>
      <c r="ABA741" s="226"/>
      <c r="ABB741" s="226"/>
      <c r="ABC741" s="226"/>
      <c r="ABD741" s="226"/>
      <c r="ABE741" s="226"/>
      <c r="ABF741" s="226"/>
      <c r="ABG741" s="226"/>
      <c r="ABH741" s="226"/>
      <c r="ABI741" s="226"/>
      <c r="ABJ741" s="226"/>
      <c r="ABK741" s="226"/>
      <c r="ABL741" s="226"/>
      <c r="ABM741" s="226"/>
      <c r="ABN741" s="226"/>
      <c r="ABO741" s="226"/>
      <c r="ABP741" s="226"/>
      <c r="ABQ741" s="226"/>
      <c r="ABR741" s="226"/>
      <c r="ABS741" s="226"/>
      <c r="ABT741" s="226"/>
      <c r="ABU741" s="226"/>
      <c r="ABV741" s="226"/>
      <c r="ABW741" s="226"/>
      <c r="ABX741" s="226"/>
      <c r="ABY741" s="226"/>
      <c r="ABZ741" s="226"/>
      <c r="ACA741" s="226"/>
      <c r="ACB741" s="226"/>
      <c r="ACC741" s="226"/>
      <c r="ACD741" s="226"/>
      <c r="ACE741" s="226"/>
      <c r="ACF741" s="226"/>
      <c r="ACG741" s="226"/>
      <c r="ACH741" s="226"/>
      <c r="ACI741" s="226"/>
      <c r="ACJ741" s="226"/>
      <c r="ACK741" s="226"/>
      <c r="ACL741" s="226"/>
      <c r="ACM741" s="226"/>
      <c r="ACN741" s="226"/>
      <c r="ACO741" s="226"/>
      <c r="ACP741" s="226"/>
      <c r="ACQ741" s="226"/>
      <c r="ACR741" s="226"/>
      <c r="ACS741" s="226"/>
      <c r="ACT741" s="226"/>
      <c r="ACU741" s="226"/>
      <c r="ACV741" s="226"/>
      <c r="ACW741" s="226"/>
      <c r="ACX741" s="226"/>
      <c r="ACY741" s="226"/>
      <c r="ACZ741" s="226"/>
      <c r="ADA741" s="226"/>
      <c r="ADB741" s="226"/>
      <c r="ADC741" s="226"/>
      <c r="ADD741" s="226"/>
      <c r="ADE741" s="226"/>
      <c r="ADF741" s="226"/>
      <c r="ADG741" s="226"/>
      <c r="ADH741" s="226"/>
      <c r="ADI741" s="226"/>
      <c r="ADJ741" s="226"/>
      <c r="ADK741" s="226"/>
      <c r="ADL741" s="226"/>
      <c r="ADM741" s="226"/>
      <c r="ADN741" s="226"/>
      <c r="ADO741" s="226"/>
      <c r="ADP741" s="226"/>
      <c r="ADQ741" s="226"/>
      <c r="ADR741" s="226"/>
      <c r="ADS741" s="226"/>
      <c r="ADT741" s="226"/>
      <c r="ADU741" s="226"/>
      <c r="ADV741" s="226"/>
      <c r="ADW741" s="226"/>
      <c r="ADX741" s="226"/>
      <c r="ADY741" s="226"/>
      <c r="ADZ741" s="226"/>
      <c r="AEA741" s="226"/>
      <c r="AEB741" s="226"/>
      <c r="AEC741" s="226"/>
      <c r="AED741" s="226"/>
      <c r="AEE741" s="226"/>
      <c r="AEF741" s="226"/>
      <c r="AEG741" s="226"/>
      <c r="AEH741" s="226"/>
      <c r="AEI741" s="226"/>
      <c r="AEJ741" s="226"/>
      <c r="AEK741" s="226"/>
      <c r="AEL741" s="226"/>
      <c r="AEM741" s="226"/>
      <c r="AEN741" s="226"/>
      <c r="AEO741" s="226"/>
      <c r="AEP741" s="226"/>
      <c r="AEQ741" s="226"/>
      <c r="AER741" s="226"/>
      <c r="AES741" s="226"/>
      <c r="AET741" s="226"/>
      <c r="AEU741" s="226"/>
      <c r="AEV741" s="226"/>
      <c r="AEW741" s="226"/>
      <c r="AEX741" s="226"/>
      <c r="AEY741" s="226"/>
      <c r="AEZ741" s="226"/>
      <c r="AFA741" s="226"/>
      <c r="AFB741" s="226"/>
      <c r="AFC741" s="226"/>
      <c r="AFD741" s="226"/>
      <c r="AFE741" s="226"/>
      <c r="AFF741" s="226"/>
      <c r="AFG741" s="226"/>
      <c r="AFH741" s="226"/>
      <c r="AFI741" s="226"/>
      <c r="AFJ741" s="226"/>
      <c r="AFK741" s="226"/>
      <c r="AFL741" s="226"/>
      <c r="AFM741" s="226"/>
      <c r="AFN741" s="226"/>
      <c r="AFO741" s="226"/>
      <c r="AFP741" s="226"/>
      <c r="AFQ741" s="226"/>
      <c r="AFR741" s="226"/>
      <c r="AFS741" s="226"/>
      <c r="AFT741" s="226"/>
      <c r="AFU741" s="226"/>
      <c r="AFV741" s="226"/>
      <c r="AFW741" s="226"/>
      <c r="AFX741" s="226"/>
      <c r="AFY741" s="226"/>
      <c r="AFZ741" s="226"/>
      <c r="AGA741" s="226"/>
      <c r="AGB741" s="226"/>
      <c r="AGC741" s="226"/>
      <c r="AGD741" s="226"/>
      <c r="AGE741" s="226"/>
      <c r="AGF741" s="226"/>
      <c r="AGG741" s="226"/>
      <c r="AGH741" s="226"/>
      <c r="AGI741" s="226"/>
      <c r="AGJ741" s="226"/>
      <c r="AGK741" s="226"/>
      <c r="AGL741" s="226"/>
      <c r="AGM741" s="226"/>
      <c r="AGN741" s="226"/>
      <c r="AGO741" s="226"/>
      <c r="AGP741" s="226"/>
      <c r="AGQ741" s="226"/>
      <c r="AGR741" s="226"/>
      <c r="AGS741" s="226"/>
      <c r="AGT741" s="226"/>
      <c r="AGU741" s="226"/>
      <c r="AGV741" s="226"/>
      <c r="AGW741" s="226"/>
      <c r="AGX741" s="226"/>
      <c r="AGY741" s="226"/>
      <c r="AGZ741" s="226"/>
      <c r="AHA741" s="226"/>
      <c r="AHB741" s="226"/>
      <c r="AHC741" s="226"/>
      <c r="AHD741" s="226"/>
      <c r="AHE741" s="226"/>
      <c r="AHF741" s="226"/>
      <c r="AHG741" s="226"/>
      <c r="AHH741" s="226"/>
      <c r="AHI741" s="226"/>
      <c r="AHJ741" s="226"/>
      <c r="AHK741" s="226"/>
      <c r="AHL741" s="226"/>
      <c r="AHM741" s="226"/>
      <c r="AHN741" s="226"/>
      <c r="AHO741" s="226"/>
      <c r="AHP741" s="226"/>
      <c r="AHQ741" s="226"/>
      <c r="AHR741" s="226"/>
      <c r="AHS741" s="226"/>
      <c r="AHT741" s="226"/>
      <c r="AHU741" s="226"/>
      <c r="AHV741" s="226"/>
      <c r="AHW741" s="226"/>
      <c r="AHX741" s="226"/>
      <c r="AHY741" s="226"/>
      <c r="AHZ741" s="226"/>
      <c r="AIA741" s="226"/>
      <c r="AIB741" s="226"/>
      <c r="AIC741" s="226"/>
      <c r="AID741" s="226"/>
      <c r="AIE741" s="226"/>
      <c r="AIF741" s="226"/>
      <c r="AIG741" s="226"/>
      <c r="AIH741" s="226"/>
      <c r="AII741" s="226"/>
      <c r="AIJ741" s="226"/>
      <c r="AIK741" s="226"/>
      <c r="AIL741" s="226"/>
      <c r="AIM741" s="226"/>
      <c r="AIN741" s="226"/>
      <c r="AIO741" s="226"/>
      <c r="AIP741" s="226"/>
      <c r="AIQ741" s="226"/>
      <c r="AIR741" s="226"/>
      <c r="AIS741" s="226"/>
      <c r="AIT741" s="226"/>
      <c r="AIU741" s="226"/>
      <c r="AIV741" s="226"/>
      <c r="AIW741" s="226"/>
      <c r="AIX741" s="226"/>
      <c r="AIY741" s="226"/>
      <c r="AIZ741" s="226"/>
      <c r="AJA741" s="226"/>
      <c r="AJB741" s="226"/>
      <c r="AJC741" s="226"/>
      <c r="AJD741" s="226"/>
      <c r="AJE741" s="226"/>
      <c r="AJF741" s="226"/>
      <c r="AJG741" s="226"/>
      <c r="AJH741" s="226"/>
      <c r="AJI741" s="226"/>
      <c r="AJJ741" s="226"/>
      <c r="AJK741" s="226"/>
      <c r="AJL741" s="226"/>
      <c r="AJM741" s="226"/>
      <c r="AJN741" s="226"/>
      <c r="AJO741" s="226"/>
      <c r="AJP741" s="226"/>
      <c r="AJQ741" s="226"/>
      <c r="AJR741" s="226"/>
      <c r="AJS741" s="226"/>
      <c r="AJT741" s="226"/>
      <c r="AJU741" s="226"/>
      <c r="AJV741" s="226"/>
      <c r="AJW741" s="226"/>
      <c r="AJX741" s="226"/>
      <c r="AJY741" s="226"/>
      <c r="AJZ741" s="226"/>
      <c r="AKA741" s="226"/>
      <c r="AKB741" s="226"/>
      <c r="AKC741" s="226"/>
      <c r="AKD741" s="226"/>
      <c r="AKE741" s="226"/>
      <c r="AKF741" s="226"/>
      <c r="AKG741" s="226"/>
      <c r="AKH741" s="226"/>
      <c r="AKI741" s="226"/>
      <c r="AKJ741" s="226"/>
      <c r="AKK741" s="226"/>
      <c r="AKL741" s="226"/>
      <c r="AKM741" s="226"/>
      <c r="AKN741" s="226"/>
      <c r="AKO741" s="226"/>
      <c r="AKP741" s="226"/>
      <c r="AKQ741" s="226"/>
      <c r="AKR741" s="226"/>
      <c r="AKS741" s="226"/>
      <c r="AKT741" s="226"/>
      <c r="AKU741" s="226"/>
      <c r="AKV741" s="226"/>
      <c r="AKW741" s="226"/>
      <c r="AKX741" s="226"/>
      <c r="AKY741" s="226"/>
      <c r="AKZ741" s="226"/>
      <c r="ALA741" s="226"/>
      <c r="ALB741" s="226"/>
      <c r="ALC741" s="226"/>
      <c r="ALD741" s="226"/>
      <c r="ALE741" s="226"/>
      <c r="ALF741" s="226"/>
      <c r="ALG741" s="226"/>
      <c r="ALH741" s="226"/>
      <c r="ALI741" s="226"/>
      <c r="ALJ741" s="226"/>
      <c r="ALK741" s="226"/>
      <c r="ALL741" s="226"/>
      <c r="ALM741" s="226"/>
      <c r="ALN741" s="226"/>
      <c r="ALO741" s="226"/>
      <c r="ALP741" s="226"/>
      <c r="ALQ741" s="226"/>
      <c r="ALR741" s="226"/>
      <c r="ALS741" s="226"/>
      <c r="ALT741" s="226"/>
      <c r="ALU741" s="226"/>
      <c r="ALV741" s="226"/>
      <c r="ALW741" s="226"/>
      <c r="ALX741" s="226"/>
      <c r="ALY741" s="226"/>
      <c r="ALZ741" s="226"/>
      <c r="AMA741" s="226"/>
      <c r="AMB741" s="226"/>
      <c r="AMC741" s="226"/>
      <c r="AMD741" s="226"/>
      <c r="AME741" s="226"/>
      <c r="AMF741" s="226"/>
      <c r="AMG741" s="226"/>
      <c r="AMH741" s="226"/>
      <c r="AMI741" s="226"/>
      <c r="AMJ741" s="226"/>
      <c r="AMK741" s="226"/>
      <c r="AML741" s="226"/>
      <c r="AMM741" s="226"/>
      <c r="AMN741" s="226"/>
      <c r="AMO741" s="226"/>
      <c r="AMP741" s="226"/>
      <c r="AMQ741" s="226"/>
      <c r="AMR741" s="226"/>
      <c r="AMS741" s="226"/>
      <c r="AMT741" s="226"/>
      <c r="AMU741" s="226"/>
      <c r="AMV741" s="226"/>
      <c r="AMW741" s="226"/>
      <c r="AMX741" s="226"/>
    </row>
    <row r="742" spans="1:1038" s="398" customFormat="1" ht="18" customHeight="1">
      <c r="A742" s="548"/>
      <c r="B742" s="543"/>
      <c r="C742" s="226"/>
      <c r="D742" s="225"/>
      <c r="E742" s="226">
        <v>92</v>
      </c>
      <c r="F742" s="226">
        <v>2</v>
      </c>
      <c r="G742" s="391" t="str">
        <f t="shared" ref="G742" si="479">E742&amp;"-"&amp;F742</f>
        <v>92-2</v>
      </c>
      <c r="H742" s="226">
        <v>56.5</v>
      </c>
      <c r="I742" s="226">
        <v>57</v>
      </c>
      <c r="J742" s="544"/>
      <c r="K742" s="545"/>
      <c r="L742" s="171">
        <f>(VLOOKUP($G742,Depth_Lookup!$A$3:$J$410,10,FALSE))+(H742/100)</f>
        <v>237.79</v>
      </c>
      <c r="M742" s="171">
        <f>(VLOOKUP($G742,Depth_Lookup!$A$3:$J$410,10,FALSE))+(I742/100)</f>
        <v>237.79499999999999</v>
      </c>
      <c r="N742" s="232"/>
      <c r="O742" s="226"/>
      <c r="P742" s="226"/>
      <c r="Q742" s="226"/>
      <c r="R742" s="391" t="s">
        <v>2061</v>
      </c>
      <c r="S742" s="226"/>
      <c r="T742" s="226"/>
      <c r="U742" s="226"/>
      <c r="V742" s="226"/>
      <c r="W742" s="226"/>
      <c r="X742" s="392"/>
      <c r="Y742" s="226"/>
      <c r="Z742" s="226"/>
      <c r="AA742" s="226"/>
      <c r="AB742" s="226"/>
      <c r="AC742" s="226"/>
      <c r="AD742" s="226"/>
      <c r="AE742" s="393"/>
      <c r="AF742" s="391"/>
      <c r="AG742" s="394"/>
      <c r="AH742" s="226"/>
      <c r="AI742" s="257"/>
      <c r="AJ742" s="226"/>
      <c r="AK742" s="226"/>
      <c r="AL742" s="226"/>
      <c r="AM742" s="226"/>
      <c r="AN742" s="226"/>
      <c r="AO742" s="257"/>
      <c r="AP742" s="226"/>
      <c r="AQ742" s="226"/>
      <c r="AR742" s="226"/>
      <c r="AS742" s="226"/>
      <c r="AT742" s="226"/>
      <c r="AU742" s="257"/>
      <c r="AV742" s="226"/>
      <c r="AW742" s="226"/>
      <c r="AX742" s="226"/>
      <c r="AY742" s="226"/>
      <c r="AZ742" s="226"/>
      <c r="BA742" s="257"/>
      <c r="BB742" s="226"/>
      <c r="BC742" s="226"/>
      <c r="BD742" s="226"/>
      <c r="BE742" s="226"/>
      <c r="BF742" s="226"/>
      <c r="BG742" s="257"/>
      <c r="BH742" s="226"/>
      <c r="BI742" s="226"/>
      <c r="BJ742" s="226"/>
      <c r="BK742" s="226"/>
      <c r="BL742" s="226"/>
      <c r="BM742" s="257"/>
      <c r="BN742" s="226"/>
      <c r="BO742" s="226"/>
      <c r="BP742" s="226"/>
      <c r="BQ742" s="226"/>
      <c r="BR742" s="226"/>
      <c r="BS742" s="226"/>
      <c r="BT742" s="226"/>
      <c r="BU742" s="226"/>
      <c r="BV742" s="226"/>
      <c r="BW742" s="226"/>
      <c r="BX742" s="226"/>
      <c r="BY742" s="257"/>
      <c r="BZ742" s="226"/>
      <c r="CA742" s="226"/>
      <c r="CB742" s="226"/>
      <c r="CC742" s="226"/>
      <c r="CD742" s="226"/>
      <c r="CE742" s="226"/>
      <c r="CF742" s="399"/>
      <c r="CG742" s="259"/>
      <c r="CH742" s="150"/>
      <c r="CI742" s="150"/>
      <c r="CJ742" s="150"/>
      <c r="CK742" s="158"/>
      <c r="CL742" s="395"/>
      <c r="CM742" s="395"/>
      <c r="CN742" s="395"/>
      <c r="CO742" s="395"/>
      <c r="CP742" s="395"/>
      <c r="CQ742" s="395"/>
      <c r="CR742" s="395"/>
      <c r="CS742" s="395"/>
      <c r="CT742" s="395"/>
      <c r="CU742" s="395"/>
      <c r="CV742" s="395"/>
      <c r="CW742" s="395"/>
      <c r="CX742" s="395"/>
      <c r="CY742" s="395"/>
      <c r="CZ742" s="395"/>
      <c r="DA742" s="395"/>
      <c r="DB742" s="395"/>
      <c r="DC742" s="256"/>
      <c r="DD742" s="395"/>
      <c r="DE742" s="395"/>
      <c r="DF742" s="395"/>
      <c r="DG742" s="395"/>
      <c r="DH742" s="395"/>
      <c r="DI742" s="395"/>
      <c r="DJ742" s="395"/>
      <c r="DK742" s="396"/>
      <c r="DL742" s="259"/>
      <c r="DM742" s="395"/>
      <c r="DN742" s="395"/>
      <c r="DO742" s="397"/>
      <c r="DQ742" s="259"/>
      <c r="DR742" s="397"/>
      <c r="DS742" s="259"/>
      <c r="DT742" s="263"/>
      <c r="DU742" s="256"/>
      <c r="DV742" s="256"/>
      <c r="DW742" s="400"/>
      <c r="DX742" s="155"/>
      <c r="DY742" s="155"/>
      <c r="DZ742" s="546"/>
      <c r="EA742" s="104"/>
      <c r="EB742" s="256"/>
      <c r="EC742" s="104"/>
      <c r="ED742" s="229" t="s">
        <v>2517</v>
      </c>
      <c r="EE742" s="401"/>
      <c r="EF742" s="402"/>
      <c r="EG742" s="401"/>
      <c r="EH742" s="403"/>
      <c r="EI742" s="404"/>
      <c r="EJ742" s="405"/>
      <c r="EK742" s="406"/>
      <c r="EL742" s="401"/>
      <c r="EM742" s="403"/>
      <c r="EN742" s="403" t="s">
        <v>1447</v>
      </c>
      <c r="EO742" s="407">
        <v>0.4</v>
      </c>
      <c r="EP742" s="407" t="s">
        <v>2054</v>
      </c>
      <c r="EQ742" s="407"/>
      <c r="ER742" s="407"/>
      <c r="ES742" s="407"/>
      <c r="ET742" s="407"/>
      <c r="EU742" s="407"/>
      <c r="EV742" s="408">
        <v>2</v>
      </c>
      <c r="EW742" s="408">
        <v>270</v>
      </c>
      <c r="EX742" s="408">
        <v>25</v>
      </c>
      <c r="EY742" s="408">
        <v>0</v>
      </c>
      <c r="EZ742" s="192">
        <f t="shared" si="415"/>
        <v>175.71723753819305</v>
      </c>
      <c r="FA742" s="192">
        <f t="shared" si="416"/>
        <v>175.71723753819305</v>
      </c>
      <c r="FB742" s="192">
        <f t="shared" si="417"/>
        <v>64.938579381969333</v>
      </c>
      <c r="FC742" s="192">
        <f t="shared" si="418"/>
        <v>265.71723753819305</v>
      </c>
      <c r="FD742" s="192">
        <f t="shared" si="419"/>
        <v>25.061420618030667</v>
      </c>
      <c r="FE742" s="193">
        <f t="shared" si="420"/>
        <v>355.71723753819305</v>
      </c>
      <c r="FF742" s="194">
        <f t="shared" si="421"/>
        <v>25.061420618030667</v>
      </c>
      <c r="FG742" s="401"/>
      <c r="FH742" s="403"/>
      <c r="FI742" s="778">
        <f t="shared" si="422"/>
        <v>0.4</v>
      </c>
      <c r="FJ742" s="779">
        <f t="shared" si="423"/>
        <v>25.061420618030667</v>
      </c>
      <c r="FK742" s="779">
        <f t="shared" si="424"/>
        <v>64.938579381969333</v>
      </c>
      <c r="FL742" s="780">
        <f t="shared" si="425"/>
        <v>1.1333920217830693</v>
      </c>
      <c r="FM742" s="169">
        <f t="shared" si="426"/>
        <v>0.90585422297278839</v>
      </c>
      <c r="FN742" s="783">
        <f t="shared" si="427"/>
        <v>0.36234168918911536</v>
      </c>
      <c r="FO742" s="226"/>
      <c r="FP742" s="226"/>
      <c r="FQ742" s="226"/>
      <c r="FR742" s="226"/>
      <c r="FS742" s="226"/>
      <c r="FT742" s="226"/>
      <c r="FU742" s="226"/>
      <c r="FV742" s="226"/>
      <c r="FW742" s="226"/>
      <c r="FX742" s="226"/>
      <c r="FY742" s="226"/>
      <c r="FZ742" s="226"/>
      <c r="GA742" s="226"/>
      <c r="GB742" s="226"/>
      <c r="GC742" s="226"/>
      <c r="GD742" s="226"/>
      <c r="GE742" s="226"/>
      <c r="GF742" s="226"/>
      <c r="GG742" s="226"/>
      <c r="GH742" s="226"/>
      <c r="GI742" s="226"/>
      <c r="GJ742" s="226"/>
      <c r="GK742" s="226"/>
      <c r="GL742" s="226"/>
      <c r="GM742" s="226"/>
      <c r="GN742" s="226"/>
      <c r="GO742" s="226"/>
      <c r="GP742" s="226"/>
      <c r="GQ742" s="226"/>
      <c r="GR742" s="226"/>
      <c r="GS742" s="226"/>
      <c r="GT742" s="226"/>
      <c r="GU742" s="226"/>
      <c r="GV742" s="226"/>
      <c r="GW742" s="226"/>
      <c r="GX742" s="226"/>
      <c r="GY742" s="226"/>
      <c r="GZ742" s="226"/>
      <c r="HA742" s="226"/>
      <c r="HB742" s="226"/>
      <c r="HC742" s="226"/>
      <c r="HD742" s="226"/>
      <c r="HE742" s="226"/>
      <c r="HF742" s="226"/>
      <c r="HG742" s="226"/>
      <c r="HH742" s="226"/>
      <c r="HI742" s="226"/>
      <c r="HJ742" s="226"/>
      <c r="HK742" s="226"/>
      <c r="HL742" s="226"/>
      <c r="HM742" s="226"/>
      <c r="HN742" s="226"/>
      <c r="HO742" s="226"/>
      <c r="HP742" s="226"/>
      <c r="HQ742" s="226"/>
      <c r="HR742" s="226"/>
      <c r="HS742" s="226"/>
      <c r="HT742" s="226"/>
      <c r="HU742" s="226"/>
      <c r="HV742" s="226"/>
      <c r="HW742" s="226"/>
      <c r="HX742" s="226"/>
      <c r="HY742" s="226"/>
      <c r="HZ742" s="226"/>
      <c r="IA742" s="226"/>
      <c r="IB742" s="226"/>
      <c r="IC742" s="226"/>
      <c r="ID742" s="226"/>
      <c r="IE742" s="226"/>
      <c r="IF742" s="226"/>
      <c r="IG742" s="226"/>
      <c r="IH742" s="226"/>
      <c r="II742" s="226"/>
      <c r="IJ742" s="226"/>
      <c r="IK742" s="226"/>
      <c r="IL742" s="226"/>
      <c r="IM742" s="226"/>
      <c r="IN742" s="226"/>
      <c r="IO742" s="226"/>
      <c r="IP742" s="226"/>
      <c r="IQ742" s="226"/>
      <c r="IR742" s="226"/>
      <c r="IS742" s="226"/>
      <c r="IT742" s="226"/>
      <c r="IU742" s="226"/>
      <c r="IV742" s="226"/>
      <c r="IW742" s="226"/>
      <c r="IX742" s="226"/>
      <c r="IY742" s="226"/>
      <c r="IZ742" s="226"/>
      <c r="JA742" s="226"/>
      <c r="JB742" s="226"/>
      <c r="JC742" s="226"/>
      <c r="JD742" s="226"/>
      <c r="JE742" s="226"/>
      <c r="JF742" s="226"/>
      <c r="JG742" s="226"/>
      <c r="JH742" s="226"/>
      <c r="JI742" s="226"/>
      <c r="JJ742" s="226"/>
      <c r="JK742" s="226"/>
      <c r="JL742" s="226"/>
      <c r="JM742" s="226"/>
      <c r="JN742" s="226"/>
      <c r="JO742" s="226"/>
      <c r="JP742" s="226"/>
      <c r="JQ742" s="226"/>
      <c r="JR742" s="226"/>
      <c r="JS742" s="226"/>
      <c r="JT742" s="226"/>
      <c r="JU742" s="226"/>
      <c r="JV742" s="226"/>
      <c r="JW742" s="226"/>
      <c r="JX742" s="226"/>
      <c r="JY742" s="226"/>
      <c r="JZ742" s="226"/>
      <c r="KA742" s="226"/>
      <c r="KB742" s="226"/>
      <c r="KC742" s="226"/>
      <c r="KD742" s="226"/>
      <c r="KE742" s="226"/>
      <c r="KF742" s="226"/>
      <c r="KG742" s="226"/>
      <c r="KH742" s="226"/>
      <c r="KI742" s="226"/>
      <c r="KJ742" s="226"/>
      <c r="KK742" s="226"/>
      <c r="KL742" s="226"/>
      <c r="KM742" s="226"/>
      <c r="KN742" s="226"/>
      <c r="KO742" s="226"/>
      <c r="KP742" s="226"/>
      <c r="KQ742" s="226"/>
      <c r="KR742" s="226"/>
      <c r="KS742" s="226"/>
      <c r="KT742" s="226"/>
      <c r="KU742" s="226"/>
      <c r="KV742" s="226"/>
      <c r="KW742" s="226"/>
      <c r="KX742" s="226"/>
      <c r="KY742" s="226"/>
      <c r="KZ742" s="226"/>
      <c r="LA742" s="226"/>
      <c r="LB742" s="226"/>
      <c r="LC742" s="226"/>
      <c r="LD742" s="226"/>
      <c r="LE742" s="226"/>
      <c r="LF742" s="226"/>
      <c r="LG742" s="226"/>
      <c r="LH742" s="226"/>
      <c r="LI742" s="226"/>
      <c r="LJ742" s="226"/>
      <c r="LK742" s="226"/>
      <c r="LL742" s="226"/>
      <c r="LM742" s="226"/>
      <c r="LN742" s="226"/>
      <c r="LO742" s="226"/>
      <c r="LP742" s="226"/>
      <c r="LQ742" s="226"/>
      <c r="LR742" s="226"/>
      <c r="LS742" s="226"/>
      <c r="LT742" s="226"/>
      <c r="LU742" s="226"/>
      <c r="LV742" s="226"/>
      <c r="LW742" s="226"/>
      <c r="LX742" s="226"/>
      <c r="LY742" s="226"/>
      <c r="LZ742" s="226"/>
      <c r="MA742" s="226"/>
      <c r="MB742" s="226"/>
      <c r="MC742" s="226"/>
      <c r="MD742" s="226"/>
      <c r="ME742" s="226"/>
      <c r="MF742" s="226"/>
      <c r="MG742" s="226"/>
      <c r="MH742" s="226"/>
      <c r="MI742" s="226"/>
      <c r="MJ742" s="226"/>
      <c r="MK742" s="226"/>
      <c r="ML742" s="226"/>
      <c r="MM742" s="226"/>
      <c r="MN742" s="226"/>
      <c r="MO742" s="226"/>
      <c r="MP742" s="226"/>
      <c r="MQ742" s="226"/>
      <c r="MR742" s="226"/>
      <c r="MS742" s="226"/>
      <c r="MT742" s="226"/>
      <c r="MU742" s="226"/>
      <c r="MV742" s="226"/>
      <c r="MW742" s="226"/>
      <c r="MX742" s="226"/>
      <c r="MY742" s="226"/>
      <c r="MZ742" s="226"/>
      <c r="NA742" s="226"/>
      <c r="NB742" s="226"/>
      <c r="NC742" s="226"/>
      <c r="ND742" s="226"/>
      <c r="NE742" s="226"/>
      <c r="NF742" s="226"/>
      <c r="NG742" s="226"/>
      <c r="NH742" s="226"/>
      <c r="NI742" s="226"/>
      <c r="NJ742" s="226"/>
      <c r="NK742" s="226"/>
      <c r="NL742" s="226"/>
      <c r="NM742" s="226"/>
      <c r="NN742" s="226"/>
      <c r="NO742" s="226"/>
      <c r="NP742" s="226"/>
      <c r="NQ742" s="226"/>
      <c r="NR742" s="226"/>
      <c r="NS742" s="226"/>
      <c r="NT742" s="226"/>
      <c r="NU742" s="226"/>
      <c r="NV742" s="226"/>
      <c r="NW742" s="226"/>
      <c r="NX742" s="226"/>
      <c r="NY742" s="226"/>
      <c r="NZ742" s="226"/>
      <c r="OA742" s="226"/>
      <c r="OB742" s="226"/>
      <c r="OC742" s="226"/>
      <c r="OD742" s="226"/>
      <c r="OE742" s="226"/>
      <c r="OF742" s="226"/>
      <c r="OG742" s="226"/>
      <c r="OH742" s="226"/>
      <c r="OI742" s="226"/>
      <c r="OJ742" s="226"/>
      <c r="OK742" s="226"/>
      <c r="OL742" s="226"/>
      <c r="OM742" s="226"/>
      <c r="ON742" s="226"/>
      <c r="OO742" s="226"/>
      <c r="OP742" s="226"/>
      <c r="OQ742" s="226"/>
      <c r="OR742" s="226"/>
      <c r="OS742" s="226"/>
      <c r="OT742" s="226"/>
      <c r="OU742" s="226"/>
      <c r="OV742" s="226"/>
      <c r="OW742" s="226"/>
      <c r="OX742" s="226"/>
      <c r="OY742" s="226"/>
      <c r="OZ742" s="226"/>
      <c r="PA742" s="226"/>
      <c r="PB742" s="226"/>
      <c r="PC742" s="226"/>
      <c r="PD742" s="226"/>
      <c r="PE742" s="226"/>
      <c r="PF742" s="226"/>
      <c r="PG742" s="226"/>
      <c r="PH742" s="226"/>
      <c r="PI742" s="226"/>
      <c r="PJ742" s="226"/>
      <c r="PK742" s="226"/>
      <c r="PL742" s="226"/>
      <c r="PM742" s="226"/>
      <c r="PN742" s="226"/>
      <c r="PO742" s="226"/>
      <c r="PP742" s="226"/>
      <c r="PQ742" s="226"/>
      <c r="PR742" s="226"/>
      <c r="PS742" s="226"/>
      <c r="PT742" s="226"/>
      <c r="PU742" s="226"/>
      <c r="PV742" s="226"/>
      <c r="PW742" s="226"/>
      <c r="PX742" s="226"/>
      <c r="PY742" s="226"/>
      <c r="PZ742" s="226"/>
      <c r="QA742" s="226"/>
      <c r="QB742" s="226"/>
      <c r="QC742" s="226"/>
      <c r="QD742" s="226"/>
      <c r="QE742" s="226"/>
      <c r="QF742" s="226"/>
      <c r="QG742" s="226"/>
      <c r="QH742" s="226"/>
      <c r="QI742" s="226"/>
      <c r="QJ742" s="226"/>
      <c r="QK742" s="226"/>
      <c r="QL742" s="226"/>
      <c r="QM742" s="226"/>
      <c r="QN742" s="226"/>
      <c r="QO742" s="226"/>
      <c r="QP742" s="226"/>
      <c r="QQ742" s="226"/>
      <c r="QR742" s="226"/>
      <c r="QS742" s="226"/>
      <c r="QT742" s="226"/>
      <c r="QU742" s="226"/>
      <c r="QV742" s="226"/>
      <c r="QW742" s="226"/>
      <c r="QX742" s="226"/>
      <c r="QY742" s="226"/>
      <c r="QZ742" s="226"/>
      <c r="RA742" s="226"/>
      <c r="RB742" s="226"/>
      <c r="RC742" s="226"/>
      <c r="RD742" s="226"/>
      <c r="RE742" s="226"/>
      <c r="RF742" s="226"/>
      <c r="RG742" s="226"/>
      <c r="RH742" s="226"/>
      <c r="RI742" s="226"/>
      <c r="RJ742" s="226"/>
      <c r="RK742" s="226"/>
      <c r="RL742" s="226"/>
      <c r="RM742" s="226"/>
      <c r="RN742" s="226"/>
      <c r="RO742" s="226"/>
      <c r="RP742" s="226"/>
      <c r="RQ742" s="226"/>
      <c r="RR742" s="226"/>
      <c r="RS742" s="226"/>
      <c r="RT742" s="226"/>
      <c r="RU742" s="226"/>
      <c r="RV742" s="226"/>
      <c r="RW742" s="226"/>
      <c r="RX742" s="226"/>
      <c r="RY742" s="226"/>
      <c r="RZ742" s="226"/>
      <c r="SA742" s="226"/>
      <c r="SB742" s="226"/>
      <c r="SC742" s="226"/>
      <c r="SD742" s="226"/>
      <c r="SE742" s="226"/>
      <c r="SF742" s="226"/>
      <c r="SG742" s="226"/>
      <c r="SH742" s="226"/>
      <c r="SI742" s="226"/>
      <c r="SJ742" s="226"/>
      <c r="SK742" s="226"/>
      <c r="SL742" s="226"/>
      <c r="SM742" s="226"/>
      <c r="SN742" s="226"/>
      <c r="SO742" s="226"/>
      <c r="SP742" s="226"/>
      <c r="SQ742" s="226"/>
      <c r="SR742" s="226"/>
      <c r="SS742" s="226"/>
      <c r="ST742" s="226"/>
      <c r="SU742" s="226"/>
      <c r="SV742" s="226"/>
      <c r="SW742" s="226"/>
      <c r="SX742" s="226"/>
      <c r="SY742" s="226"/>
      <c r="SZ742" s="226"/>
      <c r="TA742" s="226"/>
      <c r="TB742" s="226"/>
      <c r="TC742" s="226"/>
      <c r="TD742" s="226"/>
      <c r="TE742" s="226"/>
      <c r="TF742" s="226"/>
      <c r="TG742" s="226"/>
      <c r="TH742" s="226"/>
      <c r="TI742" s="226"/>
      <c r="TJ742" s="226"/>
      <c r="TK742" s="226"/>
      <c r="TL742" s="226"/>
      <c r="TM742" s="226"/>
      <c r="TN742" s="226"/>
      <c r="TO742" s="226"/>
      <c r="TP742" s="226"/>
      <c r="TQ742" s="226"/>
      <c r="TR742" s="226"/>
      <c r="TS742" s="226"/>
      <c r="TT742" s="226"/>
      <c r="TU742" s="226"/>
      <c r="TV742" s="226"/>
      <c r="TW742" s="226"/>
      <c r="TX742" s="226"/>
      <c r="TY742" s="226"/>
      <c r="TZ742" s="226"/>
      <c r="UA742" s="226"/>
      <c r="UB742" s="226"/>
      <c r="UC742" s="226"/>
      <c r="UD742" s="226"/>
      <c r="UE742" s="226"/>
      <c r="UF742" s="226"/>
      <c r="UG742" s="226"/>
      <c r="UH742" s="226"/>
      <c r="UI742" s="226"/>
      <c r="UJ742" s="226"/>
      <c r="UK742" s="226"/>
      <c r="UL742" s="226"/>
      <c r="UM742" s="226"/>
      <c r="UN742" s="226"/>
      <c r="UO742" s="226"/>
      <c r="UP742" s="226"/>
      <c r="UQ742" s="226"/>
      <c r="UR742" s="226"/>
      <c r="US742" s="226"/>
      <c r="UT742" s="226"/>
      <c r="UU742" s="226"/>
      <c r="UV742" s="226"/>
      <c r="UW742" s="226"/>
      <c r="UX742" s="226"/>
      <c r="UY742" s="226"/>
      <c r="UZ742" s="226"/>
      <c r="VA742" s="226"/>
      <c r="VB742" s="226"/>
      <c r="VC742" s="226"/>
      <c r="VD742" s="226"/>
      <c r="VE742" s="226"/>
      <c r="VF742" s="226"/>
      <c r="VG742" s="226"/>
      <c r="VH742" s="226"/>
      <c r="VI742" s="226"/>
      <c r="VJ742" s="226"/>
      <c r="VK742" s="226"/>
      <c r="VL742" s="226"/>
      <c r="VM742" s="226"/>
      <c r="VN742" s="226"/>
      <c r="VO742" s="226"/>
      <c r="VP742" s="226"/>
      <c r="VQ742" s="226"/>
      <c r="VR742" s="226"/>
      <c r="VS742" s="226"/>
      <c r="VT742" s="226"/>
      <c r="VU742" s="226"/>
      <c r="VV742" s="226"/>
      <c r="VW742" s="226"/>
      <c r="VX742" s="226"/>
      <c r="VY742" s="226"/>
      <c r="VZ742" s="226"/>
      <c r="WA742" s="226"/>
      <c r="WB742" s="226"/>
      <c r="WC742" s="226"/>
      <c r="WD742" s="226"/>
      <c r="WE742" s="226"/>
      <c r="WF742" s="226"/>
      <c r="WG742" s="226"/>
      <c r="WH742" s="226"/>
      <c r="WI742" s="226"/>
      <c r="WJ742" s="226"/>
      <c r="WK742" s="226"/>
      <c r="WL742" s="226"/>
      <c r="WM742" s="226"/>
      <c r="WN742" s="226"/>
      <c r="WO742" s="226"/>
      <c r="WP742" s="226"/>
      <c r="WQ742" s="226"/>
      <c r="WR742" s="226"/>
      <c r="WS742" s="226"/>
      <c r="WT742" s="226"/>
      <c r="WU742" s="226"/>
      <c r="WV742" s="226"/>
      <c r="WW742" s="226"/>
      <c r="WX742" s="226"/>
      <c r="WY742" s="226"/>
      <c r="WZ742" s="226"/>
      <c r="XA742" s="226"/>
      <c r="XB742" s="226"/>
      <c r="XC742" s="226"/>
      <c r="XD742" s="226"/>
      <c r="XE742" s="226"/>
      <c r="XF742" s="226"/>
      <c r="XG742" s="226"/>
      <c r="XH742" s="226"/>
      <c r="XI742" s="226"/>
      <c r="XJ742" s="226"/>
      <c r="XK742" s="226"/>
      <c r="XL742" s="226"/>
      <c r="XM742" s="226"/>
      <c r="XN742" s="226"/>
      <c r="XO742" s="226"/>
      <c r="XP742" s="226"/>
      <c r="XQ742" s="226"/>
      <c r="XR742" s="226"/>
      <c r="XS742" s="226"/>
      <c r="XT742" s="226"/>
      <c r="XU742" s="226"/>
      <c r="XV742" s="226"/>
      <c r="XW742" s="226"/>
      <c r="XX742" s="226"/>
      <c r="XY742" s="226"/>
      <c r="XZ742" s="226"/>
      <c r="YA742" s="226"/>
      <c r="YB742" s="226"/>
      <c r="YC742" s="226"/>
      <c r="YD742" s="226"/>
      <c r="YE742" s="226"/>
      <c r="YF742" s="226"/>
      <c r="YG742" s="226"/>
      <c r="YH742" s="226"/>
      <c r="YI742" s="226"/>
      <c r="YJ742" s="226"/>
      <c r="YK742" s="226"/>
      <c r="YL742" s="226"/>
      <c r="YM742" s="226"/>
      <c r="YN742" s="226"/>
      <c r="YO742" s="226"/>
      <c r="YP742" s="226"/>
      <c r="YQ742" s="226"/>
      <c r="YR742" s="226"/>
      <c r="YS742" s="226"/>
      <c r="YT742" s="226"/>
      <c r="YU742" s="226"/>
      <c r="YV742" s="226"/>
      <c r="YW742" s="226"/>
      <c r="YX742" s="226"/>
      <c r="YY742" s="226"/>
      <c r="YZ742" s="226"/>
      <c r="ZA742" s="226"/>
      <c r="ZB742" s="226"/>
      <c r="ZC742" s="226"/>
      <c r="ZD742" s="226"/>
      <c r="ZE742" s="226"/>
      <c r="ZF742" s="226"/>
      <c r="ZG742" s="226"/>
      <c r="ZH742" s="226"/>
      <c r="ZI742" s="226"/>
      <c r="ZJ742" s="226"/>
      <c r="ZK742" s="226"/>
      <c r="ZL742" s="226"/>
      <c r="ZM742" s="226"/>
      <c r="ZN742" s="226"/>
      <c r="ZO742" s="226"/>
      <c r="ZP742" s="226"/>
      <c r="ZQ742" s="226"/>
      <c r="ZR742" s="226"/>
      <c r="ZS742" s="226"/>
      <c r="ZT742" s="226"/>
      <c r="ZU742" s="226"/>
      <c r="ZV742" s="226"/>
      <c r="ZW742" s="226"/>
      <c r="ZX742" s="226"/>
      <c r="ZY742" s="226"/>
      <c r="ZZ742" s="226"/>
      <c r="AAA742" s="226"/>
      <c r="AAB742" s="226"/>
      <c r="AAC742" s="226"/>
      <c r="AAD742" s="226"/>
      <c r="AAE742" s="226"/>
      <c r="AAF742" s="226"/>
      <c r="AAG742" s="226"/>
      <c r="AAH742" s="226"/>
      <c r="AAI742" s="226"/>
      <c r="AAJ742" s="226"/>
      <c r="AAK742" s="226"/>
      <c r="AAL742" s="226"/>
      <c r="AAM742" s="226"/>
      <c r="AAN742" s="226"/>
      <c r="AAO742" s="226"/>
      <c r="AAP742" s="226"/>
      <c r="AAQ742" s="226"/>
      <c r="AAR742" s="226"/>
      <c r="AAS742" s="226"/>
      <c r="AAT742" s="226"/>
      <c r="AAU742" s="226"/>
      <c r="AAV742" s="226"/>
      <c r="AAW742" s="226"/>
      <c r="AAX742" s="226"/>
      <c r="AAY742" s="226"/>
      <c r="AAZ742" s="226"/>
      <c r="ABA742" s="226"/>
      <c r="ABB742" s="226"/>
      <c r="ABC742" s="226"/>
      <c r="ABD742" s="226"/>
      <c r="ABE742" s="226"/>
      <c r="ABF742" s="226"/>
      <c r="ABG742" s="226"/>
      <c r="ABH742" s="226"/>
      <c r="ABI742" s="226"/>
      <c r="ABJ742" s="226"/>
      <c r="ABK742" s="226"/>
      <c r="ABL742" s="226"/>
      <c r="ABM742" s="226"/>
      <c r="ABN742" s="226"/>
      <c r="ABO742" s="226"/>
      <c r="ABP742" s="226"/>
      <c r="ABQ742" s="226"/>
      <c r="ABR742" s="226"/>
      <c r="ABS742" s="226"/>
      <c r="ABT742" s="226"/>
      <c r="ABU742" s="226"/>
      <c r="ABV742" s="226"/>
      <c r="ABW742" s="226"/>
      <c r="ABX742" s="226"/>
      <c r="ABY742" s="226"/>
      <c r="ABZ742" s="226"/>
      <c r="ACA742" s="226"/>
      <c r="ACB742" s="226"/>
      <c r="ACC742" s="226"/>
      <c r="ACD742" s="226"/>
      <c r="ACE742" s="226"/>
      <c r="ACF742" s="226"/>
      <c r="ACG742" s="226"/>
      <c r="ACH742" s="226"/>
      <c r="ACI742" s="226"/>
      <c r="ACJ742" s="226"/>
      <c r="ACK742" s="226"/>
      <c r="ACL742" s="226"/>
      <c r="ACM742" s="226"/>
      <c r="ACN742" s="226"/>
      <c r="ACO742" s="226"/>
      <c r="ACP742" s="226"/>
      <c r="ACQ742" s="226"/>
      <c r="ACR742" s="226"/>
      <c r="ACS742" s="226"/>
      <c r="ACT742" s="226"/>
      <c r="ACU742" s="226"/>
      <c r="ACV742" s="226"/>
      <c r="ACW742" s="226"/>
      <c r="ACX742" s="226"/>
      <c r="ACY742" s="226"/>
      <c r="ACZ742" s="226"/>
      <c r="ADA742" s="226"/>
      <c r="ADB742" s="226"/>
      <c r="ADC742" s="226"/>
      <c r="ADD742" s="226"/>
      <c r="ADE742" s="226"/>
      <c r="ADF742" s="226"/>
      <c r="ADG742" s="226"/>
      <c r="ADH742" s="226"/>
      <c r="ADI742" s="226"/>
      <c r="ADJ742" s="226"/>
      <c r="ADK742" s="226"/>
      <c r="ADL742" s="226"/>
      <c r="ADM742" s="226"/>
      <c r="ADN742" s="226"/>
      <c r="ADO742" s="226"/>
      <c r="ADP742" s="226"/>
      <c r="ADQ742" s="226"/>
      <c r="ADR742" s="226"/>
      <c r="ADS742" s="226"/>
      <c r="ADT742" s="226"/>
      <c r="ADU742" s="226"/>
      <c r="ADV742" s="226"/>
      <c r="ADW742" s="226"/>
      <c r="ADX742" s="226"/>
      <c r="ADY742" s="226"/>
      <c r="ADZ742" s="226"/>
      <c r="AEA742" s="226"/>
      <c r="AEB742" s="226"/>
      <c r="AEC742" s="226"/>
      <c r="AED742" s="226"/>
      <c r="AEE742" s="226"/>
      <c r="AEF742" s="226"/>
      <c r="AEG742" s="226"/>
      <c r="AEH742" s="226"/>
      <c r="AEI742" s="226"/>
      <c r="AEJ742" s="226"/>
      <c r="AEK742" s="226"/>
      <c r="AEL742" s="226"/>
      <c r="AEM742" s="226"/>
      <c r="AEN742" s="226"/>
      <c r="AEO742" s="226"/>
      <c r="AEP742" s="226"/>
      <c r="AEQ742" s="226"/>
      <c r="AER742" s="226"/>
      <c r="AES742" s="226"/>
      <c r="AET742" s="226"/>
      <c r="AEU742" s="226"/>
      <c r="AEV742" s="226"/>
      <c r="AEW742" s="226"/>
      <c r="AEX742" s="226"/>
      <c r="AEY742" s="226"/>
      <c r="AEZ742" s="226"/>
      <c r="AFA742" s="226"/>
      <c r="AFB742" s="226"/>
      <c r="AFC742" s="226"/>
      <c r="AFD742" s="226"/>
      <c r="AFE742" s="226"/>
      <c r="AFF742" s="226"/>
      <c r="AFG742" s="226"/>
      <c r="AFH742" s="226"/>
      <c r="AFI742" s="226"/>
      <c r="AFJ742" s="226"/>
      <c r="AFK742" s="226"/>
      <c r="AFL742" s="226"/>
      <c r="AFM742" s="226"/>
      <c r="AFN742" s="226"/>
      <c r="AFO742" s="226"/>
      <c r="AFP742" s="226"/>
      <c r="AFQ742" s="226"/>
      <c r="AFR742" s="226"/>
      <c r="AFS742" s="226"/>
      <c r="AFT742" s="226"/>
      <c r="AFU742" s="226"/>
      <c r="AFV742" s="226"/>
      <c r="AFW742" s="226"/>
      <c r="AFX742" s="226"/>
      <c r="AFY742" s="226"/>
      <c r="AFZ742" s="226"/>
      <c r="AGA742" s="226"/>
      <c r="AGB742" s="226"/>
      <c r="AGC742" s="226"/>
      <c r="AGD742" s="226"/>
      <c r="AGE742" s="226"/>
      <c r="AGF742" s="226"/>
      <c r="AGG742" s="226"/>
      <c r="AGH742" s="226"/>
      <c r="AGI742" s="226"/>
      <c r="AGJ742" s="226"/>
      <c r="AGK742" s="226"/>
      <c r="AGL742" s="226"/>
      <c r="AGM742" s="226"/>
      <c r="AGN742" s="226"/>
      <c r="AGO742" s="226"/>
      <c r="AGP742" s="226"/>
      <c r="AGQ742" s="226"/>
      <c r="AGR742" s="226"/>
      <c r="AGS742" s="226"/>
      <c r="AGT742" s="226"/>
      <c r="AGU742" s="226"/>
      <c r="AGV742" s="226"/>
      <c r="AGW742" s="226"/>
      <c r="AGX742" s="226"/>
      <c r="AGY742" s="226"/>
      <c r="AGZ742" s="226"/>
      <c r="AHA742" s="226"/>
      <c r="AHB742" s="226"/>
      <c r="AHC742" s="226"/>
      <c r="AHD742" s="226"/>
      <c r="AHE742" s="226"/>
      <c r="AHF742" s="226"/>
      <c r="AHG742" s="226"/>
      <c r="AHH742" s="226"/>
      <c r="AHI742" s="226"/>
      <c r="AHJ742" s="226"/>
      <c r="AHK742" s="226"/>
      <c r="AHL742" s="226"/>
      <c r="AHM742" s="226"/>
      <c r="AHN742" s="226"/>
      <c r="AHO742" s="226"/>
      <c r="AHP742" s="226"/>
      <c r="AHQ742" s="226"/>
      <c r="AHR742" s="226"/>
      <c r="AHS742" s="226"/>
      <c r="AHT742" s="226"/>
      <c r="AHU742" s="226"/>
      <c r="AHV742" s="226"/>
      <c r="AHW742" s="226"/>
      <c r="AHX742" s="226"/>
      <c r="AHY742" s="226"/>
      <c r="AHZ742" s="226"/>
      <c r="AIA742" s="226"/>
      <c r="AIB742" s="226"/>
      <c r="AIC742" s="226"/>
      <c r="AID742" s="226"/>
      <c r="AIE742" s="226"/>
      <c r="AIF742" s="226"/>
      <c r="AIG742" s="226"/>
      <c r="AIH742" s="226"/>
      <c r="AII742" s="226"/>
      <c r="AIJ742" s="226"/>
      <c r="AIK742" s="226"/>
      <c r="AIL742" s="226"/>
      <c r="AIM742" s="226"/>
      <c r="AIN742" s="226"/>
      <c r="AIO742" s="226"/>
      <c r="AIP742" s="226"/>
      <c r="AIQ742" s="226"/>
      <c r="AIR742" s="226"/>
      <c r="AIS742" s="226"/>
      <c r="AIT742" s="226"/>
      <c r="AIU742" s="226"/>
      <c r="AIV742" s="226"/>
      <c r="AIW742" s="226"/>
      <c r="AIX742" s="226"/>
      <c r="AIY742" s="226"/>
      <c r="AIZ742" s="226"/>
      <c r="AJA742" s="226"/>
      <c r="AJB742" s="226"/>
      <c r="AJC742" s="226"/>
      <c r="AJD742" s="226"/>
      <c r="AJE742" s="226"/>
      <c r="AJF742" s="226"/>
      <c r="AJG742" s="226"/>
      <c r="AJH742" s="226"/>
      <c r="AJI742" s="226"/>
      <c r="AJJ742" s="226"/>
      <c r="AJK742" s="226"/>
      <c r="AJL742" s="226"/>
      <c r="AJM742" s="226"/>
      <c r="AJN742" s="226"/>
      <c r="AJO742" s="226"/>
      <c r="AJP742" s="226"/>
      <c r="AJQ742" s="226"/>
      <c r="AJR742" s="226"/>
      <c r="AJS742" s="226"/>
      <c r="AJT742" s="226"/>
      <c r="AJU742" s="226"/>
      <c r="AJV742" s="226"/>
      <c r="AJW742" s="226"/>
      <c r="AJX742" s="226"/>
      <c r="AJY742" s="226"/>
      <c r="AJZ742" s="226"/>
      <c r="AKA742" s="226"/>
      <c r="AKB742" s="226"/>
      <c r="AKC742" s="226"/>
      <c r="AKD742" s="226"/>
      <c r="AKE742" s="226"/>
      <c r="AKF742" s="226"/>
      <c r="AKG742" s="226"/>
      <c r="AKH742" s="226"/>
      <c r="AKI742" s="226"/>
      <c r="AKJ742" s="226"/>
      <c r="AKK742" s="226"/>
      <c r="AKL742" s="226"/>
      <c r="AKM742" s="226"/>
      <c r="AKN742" s="226"/>
      <c r="AKO742" s="226"/>
      <c r="AKP742" s="226"/>
      <c r="AKQ742" s="226"/>
      <c r="AKR742" s="226"/>
      <c r="AKS742" s="226"/>
      <c r="AKT742" s="226"/>
      <c r="AKU742" s="226"/>
      <c r="AKV742" s="226"/>
      <c r="AKW742" s="226"/>
      <c r="AKX742" s="226"/>
      <c r="AKY742" s="226"/>
      <c r="AKZ742" s="226"/>
      <c r="ALA742" s="226"/>
      <c r="ALB742" s="226"/>
      <c r="ALC742" s="226"/>
      <c r="ALD742" s="226"/>
      <c r="ALE742" s="226"/>
      <c r="ALF742" s="226"/>
      <c r="ALG742" s="226"/>
      <c r="ALH742" s="226"/>
      <c r="ALI742" s="226"/>
      <c r="ALJ742" s="226"/>
      <c r="ALK742" s="226"/>
      <c r="ALL742" s="226"/>
      <c r="ALM742" s="226"/>
      <c r="ALN742" s="226"/>
      <c r="ALO742" s="226"/>
      <c r="ALP742" s="226"/>
      <c r="ALQ742" s="226"/>
      <c r="ALR742" s="226"/>
      <c r="ALS742" s="226"/>
      <c r="ALT742" s="226"/>
      <c r="ALU742" s="226"/>
      <c r="ALV742" s="226"/>
      <c r="ALW742" s="226"/>
      <c r="ALX742" s="226"/>
      <c r="ALY742" s="226"/>
      <c r="ALZ742" s="226"/>
      <c r="AMA742" s="226"/>
      <c r="AMB742" s="226"/>
      <c r="AMC742" s="226"/>
      <c r="AMD742" s="226"/>
      <c r="AME742" s="226"/>
      <c r="AMF742" s="226"/>
      <c r="AMG742" s="226"/>
      <c r="AMH742" s="226"/>
      <c r="AMI742" s="226"/>
      <c r="AMJ742" s="226"/>
      <c r="AMK742" s="226"/>
      <c r="AML742" s="226"/>
      <c r="AMM742" s="226"/>
      <c r="AMN742" s="226"/>
      <c r="AMO742" s="226"/>
      <c r="AMP742" s="226"/>
      <c r="AMQ742" s="226"/>
      <c r="AMR742" s="226"/>
      <c r="AMS742" s="226"/>
      <c r="AMT742" s="226"/>
      <c r="AMU742" s="226"/>
      <c r="AMV742" s="226"/>
      <c r="AMW742" s="226"/>
      <c r="AMX742" s="226"/>
    </row>
    <row r="743" spans="1:1038" s="288" customFormat="1" ht="18" customHeight="1">
      <c r="A743" s="549">
        <v>43333</v>
      </c>
      <c r="B743" s="283" t="s">
        <v>1647</v>
      </c>
      <c r="C743" s="227"/>
      <c r="D743" s="284" t="s">
        <v>1279</v>
      </c>
      <c r="E743" s="227">
        <v>92</v>
      </c>
      <c r="F743" s="227">
        <v>2</v>
      </c>
      <c r="G743" s="286" t="str">
        <f t="shared" ref="G743" si="480">E743&amp;"-"&amp;F743</f>
        <v>92-2</v>
      </c>
      <c r="H743" s="227">
        <v>14</v>
      </c>
      <c r="I743" s="227">
        <v>84</v>
      </c>
      <c r="J743" s="477">
        <f t="shared" ref="J743" si="481">IF(H743=0, 1, 0)</f>
        <v>0</v>
      </c>
      <c r="K743" s="478" t="b">
        <f>IF(J738=1,IF(((VLOOKUP($G743,[3]Depth_Lookup!$A$3:$J$550,9,FALSE))-(I743/100))=0,"Good",IF(((VLOOKUP($G743,[3]Depth_Lookup!$A$3:$J$550,9,FALSE))-(I743/100))&gt;0,"Too Short","Too Long")))</f>
        <v>0</v>
      </c>
      <c r="L743" s="171">
        <f>(VLOOKUP($G743,Depth_Lookup!$A$3:$J$410,10,FALSE))+(H743/100)</f>
        <v>237.36499999999998</v>
      </c>
      <c r="M743" s="171">
        <f>(VLOOKUP($G743,Depth_Lookup!$A$3:$J$410,10,FALSE))+(I743/100)</f>
        <v>238.065</v>
      </c>
      <c r="N743" s="230" t="s">
        <v>2273</v>
      </c>
      <c r="O743" s="227">
        <v>1</v>
      </c>
      <c r="P743" s="227" t="s">
        <v>853</v>
      </c>
      <c r="Q743" s="227" t="s">
        <v>125</v>
      </c>
      <c r="R743" s="286" t="str">
        <f t="shared" ref="R743" si="482">P743&amp;""&amp;Q743</f>
        <v>SerpentinizedHarzburgite</v>
      </c>
      <c r="S743" s="227" t="s">
        <v>115</v>
      </c>
      <c r="T743" s="227" t="s">
        <v>700</v>
      </c>
      <c r="U743" s="227" t="s">
        <v>108</v>
      </c>
      <c r="V743" s="227" t="s">
        <v>509</v>
      </c>
      <c r="W743" s="227" t="s">
        <v>102</v>
      </c>
      <c r="X743" s="287">
        <f>VLOOKUP(W743,[3]definitions_list_lookup!$A$13:$B$19,2,0)</f>
        <v>5</v>
      </c>
      <c r="Y743" s="227" t="s">
        <v>90</v>
      </c>
      <c r="Z743" s="227" t="s">
        <v>91</v>
      </c>
      <c r="AA743" s="227" t="s">
        <v>2268</v>
      </c>
      <c r="AB743" s="227"/>
      <c r="AC743" s="227"/>
      <c r="AD743" s="227"/>
      <c r="AE743" s="233"/>
      <c r="AF743" s="286" t="e">
        <f>VLOOKUP(AE743,[3]definitions_list_mag!$V$12:$W$15,2,0)</f>
        <v>#N/A</v>
      </c>
      <c r="AG743" s="237"/>
      <c r="AH743" s="227"/>
      <c r="AI743" s="240">
        <v>80</v>
      </c>
      <c r="AJ743" s="227"/>
      <c r="AK743" s="227"/>
      <c r="AL743" s="227"/>
      <c r="AM743" s="227"/>
      <c r="AN743" s="227"/>
      <c r="AO743" s="240"/>
      <c r="AP743" s="227"/>
      <c r="AQ743" s="227"/>
      <c r="AR743" s="227"/>
      <c r="AS743" s="227"/>
      <c r="AT743" s="227"/>
      <c r="AU743" s="240"/>
      <c r="AV743" s="227"/>
      <c r="AW743" s="227"/>
      <c r="AX743" s="227"/>
      <c r="AY743" s="227"/>
      <c r="AZ743" s="227"/>
      <c r="BA743" s="240">
        <v>20</v>
      </c>
      <c r="BB743" s="227">
        <v>7</v>
      </c>
      <c r="BC743" s="227">
        <v>5</v>
      </c>
      <c r="BD743" s="227" t="s">
        <v>118</v>
      </c>
      <c r="BE743" s="227" t="s">
        <v>1331</v>
      </c>
      <c r="BF743" s="227"/>
      <c r="BG743" s="240"/>
      <c r="BH743" s="227"/>
      <c r="BI743" s="227"/>
      <c r="BJ743" s="227"/>
      <c r="BK743" s="227"/>
      <c r="BL743" s="227"/>
      <c r="BM743" s="240"/>
      <c r="BN743" s="227"/>
      <c r="BO743" s="227"/>
      <c r="BP743" s="227"/>
      <c r="BQ743" s="227"/>
      <c r="BR743" s="227" t="s">
        <v>2123</v>
      </c>
      <c r="BS743" s="227"/>
      <c r="BT743" s="227"/>
      <c r="BU743" s="227"/>
      <c r="BV743" s="227"/>
      <c r="BW743" s="227"/>
      <c r="BX743" s="227"/>
      <c r="BY743" s="240"/>
      <c r="BZ743" s="227"/>
      <c r="CA743" s="227"/>
      <c r="CB743" s="227"/>
      <c r="CC743" s="227"/>
      <c r="CD743" s="227"/>
      <c r="CE743" s="227" t="s">
        <v>2274</v>
      </c>
      <c r="CF743" s="290">
        <f t="shared" ref="CF743" si="483">AI743+AO743+BA743+AU743+BG743+BM743+BY743</f>
        <v>100</v>
      </c>
      <c r="CG743" s="148"/>
      <c r="CH743" s="149" t="s">
        <v>1355</v>
      </c>
      <c r="CI743" s="149">
        <v>90</v>
      </c>
      <c r="CJ743" s="149" t="s">
        <v>514</v>
      </c>
      <c r="CK743" s="151"/>
      <c r="CL743" s="152"/>
      <c r="CM743" s="152"/>
      <c r="CN743" s="152"/>
      <c r="CO743" s="152"/>
      <c r="CP743" s="152"/>
      <c r="CQ743" s="152"/>
      <c r="CR743" s="152"/>
      <c r="CS743" s="152"/>
      <c r="CT743" s="152"/>
      <c r="CU743" s="152"/>
      <c r="CV743" s="152"/>
      <c r="CW743" s="152"/>
      <c r="CX743" s="152"/>
      <c r="CY743" s="152"/>
      <c r="CZ743" s="152"/>
      <c r="DA743" s="152"/>
      <c r="DB743" s="152">
        <v>70</v>
      </c>
      <c r="DC743" s="229">
        <v>10</v>
      </c>
      <c r="DD743" s="152"/>
      <c r="DE743" s="152"/>
      <c r="DF743" s="152"/>
      <c r="DG743" s="152"/>
      <c r="DH743" s="152"/>
      <c r="DI743" s="152"/>
      <c r="DJ743" s="152">
        <v>20</v>
      </c>
      <c r="DK743" s="208">
        <f t="shared" ref="DK743" si="484">SUM(CL743:DJ743)</f>
        <v>100</v>
      </c>
      <c r="DL743" s="148"/>
      <c r="DM743" s="152"/>
      <c r="DN743" s="152"/>
      <c r="DO743" s="153"/>
      <c r="DQ743" s="148"/>
      <c r="DR743" s="153"/>
      <c r="DS743" s="148"/>
      <c r="DT743" s="261" t="s">
        <v>2275</v>
      </c>
      <c r="DU743" s="229"/>
      <c r="DV743" s="229"/>
      <c r="DW743" s="291" t="e">
        <f>VLOOKUP(P743,[3]definitions_list_lookup!$K$30:$L$54,2,0)</f>
        <v>#N/A</v>
      </c>
      <c r="DX743" s="154" t="s">
        <v>1405</v>
      </c>
      <c r="DY743" s="154" t="s">
        <v>2276</v>
      </c>
      <c r="DZ743" s="479"/>
      <c r="EA743" s="292"/>
      <c r="EB743" s="229"/>
      <c r="EC743" s="292"/>
      <c r="ED743" s="229" t="s">
        <v>2517</v>
      </c>
      <c r="EE743" s="293"/>
      <c r="EF743" s="294"/>
      <c r="EG743" s="293"/>
      <c r="EH743" s="295"/>
      <c r="EI743" s="296"/>
      <c r="EJ743" s="297"/>
      <c r="EK743" s="298"/>
      <c r="EL743" s="293"/>
      <c r="EM743" s="295"/>
      <c r="EN743" s="295" t="s">
        <v>1447</v>
      </c>
      <c r="EO743" s="321"/>
      <c r="EP743" s="321"/>
      <c r="EQ743" s="321"/>
      <c r="ER743" s="321"/>
      <c r="ES743" s="321"/>
      <c r="ET743" s="321"/>
      <c r="EU743" s="321"/>
      <c r="EV743" s="322">
        <v>2</v>
      </c>
      <c r="EW743" s="322">
        <v>270</v>
      </c>
      <c r="EX743" s="322">
        <v>25</v>
      </c>
      <c r="EY743" s="322">
        <v>0</v>
      </c>
      <c r="EZ743" s="192">
        <f t="shared" si="415"/>
        <v>175.71723753819305</v>
      </c>
      <c r="FA743" s="192">
        <f t="shared" si="416"/>
        <v>175.71723753819305</v>
      </c>
      <c r="FB743" s="192">
        <f t="shared" si="417"/>
        <v>64.938579381969333</v>
      </c>
      <c r="FC743" s="192">
        <f t="shared" si="418"/>
        <v>265.71723753819305</v>
      </c>
      <c r="FD743" s="192">
        <f t="shared" si="419"/>
        <v>25.061420618030667</v>
      </c>
      <c r="FE743" s="193">
        <f t="shared" si="420"/>
        <v>355.71723753819305</v>
      </c>
      <c r="FF743" s="194">
        <f t="shared" si="421"/>
        <v>25.061420618030667</v>
      </c>
      <c r="FG743" s="293"/>
      <c r="FH743" s="295"/>
      <c r="FI743" s="778">
        <f t="shared" si="422"/>
        <v>0</v>
      </c>
      <c r="FJ743" s="779">
        <f t="shared" si="423"/>
        <v>25.061420618030667</v>
      </c>
      <c r="FK743" s="779">
        <f t="shared" si="424"/>
        <v>64.938579381969333</v>
      </c>
      <c r="FL743" s="780">
        <f t="shared" si="425"/>
        <v>1.1333920217830693</v>
      </c>
      <c r="FM743" s="169">
        <f t="shared" si="426"/>
        <v>0.90585422297278839</v>
      </c>
      <c r="FN743" s="783">
        <f t="shared" si="427"/>
        <v>0</v>
      </c>
      <c r="FO743" s="227"/>
      <c r="FP743" s="227"/>
      <c r="FQ743" s="227"/>
      <c r="FR743" s="227"/>
      <c r="FS743" s="227"/>
      <c r="FT743" s="227"/>
      <c r="FU743" s="227"/>
      <c r="FV743" s="227"/>
      <c r="FW743" s="227"/>
      <c r="FX743" s="227"/>
      <c r="FY743" s="227"/>
      <c r="FZ743" s="227"/>
      <c r="GA743" s="227"/>
      <c r="GB743" s="227"/>
      <c r="GC743" s="227"/>
      <c r="GD743" s="227"/>
      <c r="GE743" s="227"/>
      <c r="GF743" s="227"/>
      <c r="GG743" s="227"/>
      <c r="GH743" s="227"/>
      <c r="GI743" s="227"/>
      <c r="GJ743" s="227"/>
      <c r="GK743" s="227"/>
      <c r="GL743" s="227"/>
      <c r="GM743" s="227"/>
      <c r="GN743" s="227"/>
      <c r="GO743" s="227"/>
      <c r="GP743" s="227"/>
      <c r="GQ743" s="227"/>
      <c r="GR743" s="227"/>
      <c r="GS743" s="227"/>
      <c r="GT743" s="227"/>
      <c r="GU743" s="227"/>
      <c r="GV743" s="227"/>
      <c r="GW743" s="227"/>
      <c r="GX743" s="227"/>
      <c r="GY743" s="227"/>
      <c r="GZ743" s="227"/>
      <c r="HA743" s="227"/>
      <c r="HB743" s="227"/>
      <c r="HC743" s="227"/>
      <c r="HD743" s="227"/>
      <c r="HE743" s="227"/>
      <c r="HF743" s="227"/>
      <c r="HG743" s="227"/>
      <c r="HH743" s="227"/>
      <c r="HI743" s="227"/>
      <c r="HJ743" s="227"/>
      <c r="HK743" s="227"/>
      <c r="HL743" s="227"/>
      <c r="HM743" s="227"/>
      <c r="HN743" s="227"/>
      <c r="HO743" s="227"/>
      <c r="HP743" s="227"/>
      <c r="HQ743" s="227"/>
      <c r="HR743" s="227"/>
      <c r="HS743" s="227"/>
      <c r="HT743" s="227"/>
      <c r="HU743" s="227"/>
      <c r="HV743" s="227"/>
      <c r="HW743" s="227"/>
      <c r="HX743" s="227"/>
      <c r="HY743" s="227"/>
      <c r="HZ743" s="227"/>
      <c r="IA743" s="227"/>
      <c r="IB743" s="227"/>
      <c r="IC743" s="227"/>
      <c r="ID743" s="227"/>
      <c r="IE743" s="227"/>
      <c r="IF743" s="227"/>
      <c r="IG743" s="227"/>
      <c r="IH743" s="227"/>
      <c r="II743" s="227"/>
      <c r="IJ743" s="227"/>
      <c r="IK743" s="227"/>
      <c r="IL743" s="227"/>
      <c r="IM743" s="227"/>
      <c r="IN743" s="227"/>
      <c r="IO743" s="227"/>
      <c r="IP743" s="227"/>
      <c r="IQ743" s="227"/>
      <c r="IR743" s="227"/>
      <c r="IS743" s="227"/>
      <c r="IT743" s="227"/>
      <c r="IU743" s="227"/>
      <c r="IV743" s="227"/>
      <c r="IW743" s="227"/>
      <c r="IX743" s="227"/>
      <c r="IY743" s="227"/>
      <c r="IZ743" s="227"/>
      <c r="JA743" s="227"/>
      <c r="JB743" s="227"/>
      <c r="JC743" s="227"/>
      <c r="JD743" s="227"/>
      <c r="JE743" s="227"/>
      <c r="JF743" s="227"/>
      <c r="JG743" s="227"/>
      <c r="JH743" s="227"/>
      <c r="JI743" s="227"/>
      <c r="JJ743" s="227"/>
      <c r="JK743" s="227"/>
      <c r="JL743" s="227"/>
      <c r="JM743" s="227"/>
      <c r="JN743" s="227"/>
      <c r="JO743" s="227"/>
      <c r="JP743" s="227"/>
      <c r="JQ743" s="227"/>
      <c r="JR743" s="227"/>
      <c r="JS743" s="227"/>
      <c r="JT743" s="227"/>
      <c r="JU743" s="227"/>
      <c r="JV743" s="227"/>
      <c r="JW743" s="227"/>
      <c r="JX743" s="227"/>
      <c r="JY743" s="227"/>
      <c r="JZ743" s="227"/>
      <c r="KA743" s="227"/>
      <c r="KB743" s="227"/>
      <c r="KC743" s="227"/>
      <c r="KD743" s="227"/>
      <c r="KE743" s="227"/>
      <c r="KF743" s="227"/>
      <c r="KG743" s="227"/>
      <c r="KH743" s="227"/>
      <c r="KI743" s="227"/>
      <c r="KJ743" s="227"/>
      <c r="KK743" s="227"/>
      <c r="KL743" s="227"/>
      <c r="KM743" s="227"/>
      <c r="KN743" s="227"/>
      <c r="KO743" s="227"/>
      <c r="KP743" s="227"/>
      <c r="KQ743" s="227"/>
      <c r="KR743" s="227"/>
      <c r="KS743" s="227"/>
      <c r="KT743" s="227"/>
      <c r="KU743" s="227"/>
      <c r="KV743" s="227"/>
      <c r="KW743" s="227"/>
      <c r="KX743" s="227"/>
      <c r="KY743" s="227"/>
      <c r="KZ743" s="227"/>
      <c r="LA743" s="227"/>
      <c r="LB743" s="227"/>
      <c r="LC743" s="227"/>
      <c r="LD743" s="227"/>
      <c r="LE743" s="227"/>
      <c r="LF743" s="227"/>
      <c r="LG743" s="227"/>
      <c r="LH743" s="227"/>
      <c r="LI743" s="227"/>
      <c r="LJ743" s="227"/>
      <c r="LK743" s="227"/>
      <c r="LL743" s="227"/>
      <c r="LM743" s="227"/>
      <c r="LN743" s="227"/>
      <c r="LO743" s="227"/>
      <c r="LP743" s="227"/>
      <c r="LQ743" s="227"/>
      <c r="LR743" s="227"/>
      <c r="LS743" s="227"/>
      <c r="LT743" s="227"/>
      <c r="LU743" s="227"/>
      <c r="LV743" s="227"/>
      <c r="LW743" s="227"/>
      <c r="LX743" s="227"/>
      <c r="LY743" s="227"/>
      <c r="LZ743" s="227"/>
      <c r="MA743" s="227"/>
      <c r="MB743" s="227"/>
      <c r="MC743" s="227"/>
      <c r="MD743" s="227"/>
      <c r="ME743" s="227"/>
      <c r="MF743" s="227"/>
      <c r="MG743" s="227"/>
      <c r="MH743" s="227"/>
      <c r="MI743" s="227"/>
      <c r="MJ743" s="227"/>
      <c r="MK743" s="227"/>
      <c r="ML743" s="227"/>
      <c r="MM743" s="227"/>
      <c r="MN743" s="227"/>
      <c r="MO743" s="227"/>
      <c r="MP743" s="227"/>
      <c r="MQ743" s="227"/>
      <c r="MR743" s="227"/>
      <c r="MS743" s="227"/>
      <c r="MT743" s="227"/>
      <c r="MU743" s="227"/>
      <c r="MV743" s="227"/>
      <c r="MW743" s="227"/>
      <c r="MX743" s="227"/>
      <c r="MY743" s="227"/>
      <c r="MZ743" s="227"/>
      <c r="NA743" s="227"/>
      <c r="NB743" s="227"/>
      <c r="NC743" s="227"/>
      <c r="ND743" s="227"/>
      <c r="NE743" s="227"/>
      <c r="NF743" s="227"/>
      <c r="NG743" s="227"/>
      <c r="NH743" s="227"/>
      <c r="NI743" s="227"/>
      <c r="NJ743" s="227"/>
      <c r="NK743" s="227"/>
      <c r="NL743" s="227"/>
      <c r="NM743" s="227"/>
      <c r="NN743" s="227"/>
      <c r="NO743" s="227"/>
      <c r="NP743" s="227"/>
      <c r="NQ743" s="227"/>
      <c r="NR743" s="227"/>
      <c r="NS743" s="227"/>
      <c r="NT743" s="227"/>
      <c r="NU743" s="227"/>
      <c r="NV743" s="227"/>
      <c r="NW743" s="227"/>
      <c r="NX743" s="227"/>
      <c r="NY743" s="227"/>
      <c r="NZ743" s="227"/>
      <c r="OA743" s="227"/>
      <c r="OB743" s="227"/>
      <c r="OC743" s="227"/>
      <c r="OD743" s="227"/>
      <c r="OE743" s="227"/>
      <c r="OF743" s="227"/>
      <c r="OG743" s="227"/>
      <c r="OH743" s="227"/>
      <c r="OI743" s="227"/>
      <c r="OJ743" s="227"/>
      <c r="OK743" s="227"/>
      <c r="OL743" s="227"/>
      <c r="OM743" s="227"/>
      <c r="ON743" s="227"/>
      <c r="OO743" s="227"/>
      <c r="OP743" s="227"/>
      <c r="OQ743" s="227"/>
      <c r="OR743" s="227"/>
      <c r="OS743" s="227"/>
      <c r="OT743" s="227"/>
      <c r="OU743" s="227"/>
      <c r="OV743" s="227"/>
      <c r="OW743" s="227"/>
      <c r="OX743" s="227"/>
      <c r="OY743" s="227"/>
      <c r="OZ743" s="227"/>
      <c r="PA743" s="227"/>
      <c r="PB743" s="227"/>
      <c r="PC743" s="227"/>
      <c r="PD743" s="227"/>
      <c r="PE743" s="227"/>
      <c r="PF743" s="227"/>
      <c r="PG743" s="227"/>
      <c r="PH743" s="227"/>
      <c r="PI743" s="227"/>
      <c r="PJ743" s="227"/>
      <c r="PK743" s="227"/>
      <c r="PL743" s="227"/>
      <c r="PM743" s="227"/>
      <c r="PN743" s="227"/>
      <c r="PO743" s="227"/>
      <c r="PP743" s="227"/>
      <c r="PQ743" s="227"/>
      <c r="PR743" s="227"/>
      <c r="PS743" s="227"/>
      <c r="PT743" s="227"/>
      <c r="PU743" s="227"/>
      <c r="PV743" s="227"/>
      <c r="PW743" s="227"/>
      <c r="PX743" s="227"/>
      <c r="PY743" s="227"/>
      <c r="PZ743" s="227"/>
      <c r="QA743" s="227"/>
      <c r="QB743" s="227"/>
      <c r="QC743" s="227"/>
      <c r="QD743" s="227"/>
      <c r="QE743" s="227"/>
      <c r="QF743" s="227"/>
      <c r="QG743" s="227"/>
      <c r="QH743" s="227"/>
      <c r="QI743" s="227"/>
      <c r="QJ743" s="227"/>
      <c r="QK743" s="227"/>
      <c r="QL743" s="227"/>
      <c r="QM743" s="227"/>
      <c r="QN743" s="227"/>
      <c r="QO743" s="227"/>
      <c r="QP743" s="227"/>
      <c r="QQ743" s="227"/>
      <c r="QR743" s="227"/>
      <c r="QS743" s="227"/>
      <c r="QT743" s="227"/>
      <c r="QU743" s="227"/>
      <c r="QV743" s="227"/>
      <c r="QW743" s="227"/>
      <c r="QX743" s="227"/>
      <c r="QY743" s="227"/>
      <c r="QZ743" s="227"/>
      <c r="RA743" s="227"/>
      <c r="RB743" s="227"/>
      <c r="RC743" s="227"/>
      <c r="RD743" s="227"/>
      <c r="RE743" s="227"/>
      <c r="RF743" s="227"/>
      <c r="RG743" s="227"/>
      <c r="RH743" s="227"/>
      <c r="RI743" s="227"/>
      <c r="RJ743" s="227"/>
      <c r="RK743" s="227"/>
      <c r="RL743" s="227"/>
      <c r="RM743" s="227"/>
      <c r="RN743" s="227"/>
      <c r="RO743" s="227"/>
      <c r="RP743" s="227"/>
      <c r="RQ743" s="227"/>
      <c r="RR743" s="227"/>
      <c r="RS743" s="227"/>
      <c r="RT743" s="227"/>
      <c r="RU743" s="227"/>
      <c r="RV743" s="227"/>
      <c r="RW743" s="227"/>
      <c r="RX743" s="227"/>
      <c r="RY743" s="227"/>
      <c r="RZ743" s="227"/>
      <c r="SA743" s="227"/>
      <c r="SB743" s="227"/>
      <c r="SC743" s="227"/>
      <c r="SD743" s="227"/>
      <c r="SE743" s="227"/>
      <c r="SF743" s="227"/>
      <c r="SG743" s="227"/>
      <c r="SH743" s="227"/>
      <c r="SI743" s="227"/>
      <c r="SJ743" s="227"/>
      <c r="SK743" s="227"/>
      <c r="SL743" s="227"/>
      <c r="SM743" s="227"/>
      <c r="SN743" s="227"/>
      <c r="SO743" s="227"/>
      <c r="SP743" s="227"/>
      <c r="SQ743" s="227"/>
      <c r="SR743" s="227"/>
      <c r="SS743" s="227"/>
      <c r="ST743" s="227"/>
      <c r="SU743" s="227"/>
      <c r="SV743" s="227"/>
      <c r="SW743" s="227"/>
      <c r="SX743" s="227"/>
      <c r="SY743" s="227"/>
      <c r="SZ743" s="227"/>
      <c r="TA743" s="227"/>
      <c r="TB743" s="227"/>
      <c r="TC743" s="227"/>
      <c r="TD743" s="227"/>
      <c r="TE743" s="227"/>
      <c r="TF743" s="227"/>
      <c r="TG743" s="227"/>
      <c r="TH743" s="227"/>
      <c r="TI743" s="227"/>
      <c r="TJ743" s="227"/>
      <c r="TK743" s="227"/>
      <c r="TL743" s="227"/>
      <c r="TM743" s="227"/>
      <c r="TN743" s="227"/>
      <c r="TO743" s="227"/>
      <c r="TP743" s="227"/>
      <c r="TQ743" s="227"/>
      <c r="TR743" s="227"/>
      <c r="TS743" s="227"/>
      <c r="TT743" s="227"/>
      <c r="TU743" s="227"/>
      <c r="TV743" s="227"/>
      <c r="TW743" s="227"/>
      <c r="TX743" s="227"/>
      <c r="TY743" s="227"/>
      <c r="TZ743" s="227"/>
      <c r="UA743" s="227"/>
      <c r="UB743" s="227"/>
      <c r="UC743" s="227"/>
      <c r="UD743" s="227"/>
      <c r="UE743" s="227"/>
      <c r="UF743" s="227"/>
      <c r="UG743" s="227"/>
      <c r="UH743" s="227"/>
      <c r="UI743" s="227"/>
      <c r="UJ743" s="227"/>
      <c r="UK743" s="227"/>
      <c r="UL743" s="227"/>
      <c r="UM743" s="227"/>
      <c r="UN743" s="227"/>
      <c r="UO743" s="227"/>
      <c r="UP743" s="227"/>
      <c r="UQ743" s="227"/>
      <c r="UR743" s="227"/>
      <c r="US743" s="227"/>
      <c r="UT743" s="227"/>
      <c r="UU743" s="227"/>
      <c r="UV743" s="227"/>
      <c r="UW743" s="227"/>
      <c r="UX743" s="227"/>
      <c r="UY743" s="227"/>
      <c r="UZ743" s="227"/>
      <c r="VA743" s="227"/>
      <c r="VB743" s="227"/>
      <c r="VC743" s="227"/>
      <c r="VD743" s="227"/>
      <c r="VE743" s="227"/>
      <c r="VF743" s="227"/>
      <c r="VG743" s="227"/>
      <c r="VH743" s="227"/>
      <c r="VI743" s="227"/>
      <c r="VJ743" s="227"/>
      <c r="VK743" s="227"/>
      <c r="VL743" s="227"/>
      <c r="VM743" s="227"/>
      <c r="VN743" s="227"/>
      <c r="VO743" s="227"/>
      <c r="VP743" s="227"/>
      <c r="VQ743" s="227"/>
      <c r="VR743" s="227"/>
      <c r="VS743" s="227"/>
      <c r="VT743" s="227"/>
      <c r="VU743" s="227"/>
      <c r="VV743" s="227"/>
      <c r="VW743" s="227"/>
      <c r="VX743" s="227"/>
      <c r="VY743" s="227"/>
      <c r="VZ743" s="227"/>
      <c r="WA743" s="227"/>
      <c r="WB743" s="227"/>
      <c r="WC743" s="227"/>
      <c r="WD743" s="227"/>
      <c r="WE743" s="227"/>
      <c r="WF743" s="227"/>
      <c r="WG743" s="227"/>
      <c r="WH743" s="227"/>
      <c r="WI743" s="227"/>
      <c r="WJ743" s="227"/>
      <c r="WK743" s="227"/>
      <c r="WL743" s="227"/>
      <c r="WM743" s="227"/>
      <c r="WN743" s="227"/>
      <c r="WO743" s="227"/>
      <c r="WP743" s="227"/>
      <c r="WQ743" s="227"/>
      <c r="WR743" s="227"/>
      <c r="WS743" s="227"/>
      <c r="WT743" s="227"/>
      <c r="WU743" s="227"/>
      <c r="WV743" s="227"/>
      <c r="WW743" s="227"/>
      <c r="WX743" s="227"/>
      <c r="WY743" s="227"/>
      <c r="WZ743" s="227"/>
      <c r="XA743" s="227"/>
      <c r="XB743" s="227"/>
      <c r="XC743" s="227"/>
      <c r="XD743" s="227"/>
      <c r="XE743" s="227"/>
      <c r="XF743" s="227"/>
      <c r="XG743" s="227"/>
      <c r="XH743" s="227"/>
      <c r="XI743" s="227"/>
      <c r="XJ743" s="227"/>
      <c r="XK743" s="227"/>
      <c r="XL743" s="227"/>
      <c r="XM743" s="227"/>
      <c r="XN743" s="227"/>
      <c r="XO743" s="227"/>
      <c r="XP743" s="227"/>
      <c r="XQ743" s="227"/>
      <c r="XR743" s="227"/>
      <c r="XS743" s="227"/>
      <c r="XT743" s="227"/>
      <c r="XU743" s="227"/>
      <c r="XV743" s="227"/>
      <c r="XW743" s="227"/>
      <c r="XX743" s="227"/>
      <c r="XY743" s="227"/>
      <c r="XZ743" s="227"/>
      <c r="YA743" s="227"/>
      <c r="YB743" s="227"/>
      <c r="YC743" s="227"/>
      <c r="YD743" s="227"/>
      <c r="YE743" s="227"/>
      <c r="YF743" s="227"/>
      <c r="YG743" s="227"/>
      <c r="YH743" s="227"/>
      <c r="YI743" s="227"/>
      <c r="YJ743" s="227"/>
      <c r="YK743" s="227"/>
      <c r="YL743" s="227"/>
      <c r="YM743" s="227"/>
      <c r="YN743" s="227"/>
      <c r="YO743" s="227"/>
      <c r="YP743" s="227"/>
      <c r="YQ743" s="227"/>
      <c r="YR743" s="227"/>
      <c r="YS743" s="227"/>
      <c r="YT743" s="227"/>
      <c r="YU743" s="227"/>
      <c r="YV743" s="227"/>
      <c r="YW743" s="227"/>
      <c r="YX743" s="227"/>
      <c r="YY743" s="227"/>
      <c r="YZ743" s="227"/>
      <c r="ZA743" s="227"/>
      <c r="ZB743" s="227"/>
      <c r="ZC743" s="227"/>
      <c r="ZD743" s="227"/>
      <c r="ZE743" s="227"/>
      <c r="ZF743" s="227"/>
      <c r="ZG743" s="227"/>
      <c r="ZH743" s="227"/>
      <c r="ZI743" s="227"/>
      <c r="ZJ743" s="227"/>
      <c r="ZK743" s="227"/>
      <c r="ZL743" s="227"/>
      <c r="ZM743" s="227"/>
      <c r="ZN743" s="227"/>
      <c r="ZO743" s="227"/>
      <c r="ZP743" s="227"/>
      <c r="ZQ743" s="227"/>
      <c r="ZR743" s="227"/>
      <c r="ZS743" s="227"/>
      <c r="ZT743" s="227"/>
      <c r="ZU743" s="227"/>
      <c r="ZV743" s="227"/>
      <c r="ZW743" s="227"/>
      <c r="ZX743" s="227"/>
      <c r="ZY743" s="227"/>
      <c r="ZZ743" s="227"/>
      <c r="AAA743" s="227"/>
      <c r="AAB743" s="227"/>
      <c r="AAC743" s="227"/>
      <c r="AAD743" s="227"/>
      <c r="AAE743" s="227"/>
      <c r="AAF743" s="227"/>
      <c r="AAG743" s="227"/>
      <c r="AAH743" s="227"/>
      <c r="AAI743" s="227"/>
      <c r="AAJ743" s="227"/>
      <c r="AAK743" s="227"/>
      <c r="AAL743" s="227"/>
      <c r="AAM743" s="227"/>
      <c r="AAN743" s="227"/>
      <c r="AAO743" s="227"/>
      <c r="AAP743" s="227"/>
      <c r="AAQ743" s="227"/>
      <c r="AAR743" s="227"/>
      <c r="AAS743" s="227"/>
      <c r="AAT743" s="227"/>
      <c r="AAU743" s="227"/>
      <c r="AAV743" s="227"/>
      <c r="AAW743" s="227"/>
      <c r="AAX743" s="227"/>
      <c r="AAY743" s="227"/>
      <c r="AAZ743" s="227"/>
      <c r="ABA743" s="227"/>
      <c r="ABB743" s="227"/>
      <c r="ABC743" s="227"/>
      <c r="ABD743" s="227"/>
      <c r="ABE743" s="227"/>
      <c r="ABF743" s="227"/>
      <c r="ABG743" s="227"/>
      <c r="ABH743" s="227"/>
      <c r="ABI743" s="227"/>
      <c r="ABJ743" s="227"/>
      <c r="ABK743" s="227"/>
      <c r="ABL743" s="227"/>
      <c r="ABM743" s="227"/>
      <c r="ABN743" s="227"/>
      <c r="ABO743" s="227"/>
      <c r="ABP743" s="227"/>
      <c r="ABQ743" s="227"/>
      <c r="ABR743" s="227"/>
      <c r="ABS743" s="227"/>
      <c r="ABT743" s="227"/>
      <c r="ABU743" s="227"/>
      <c r="ABV743" s="227"/>
      <c r="ABW743" s="227"/>
      <c r="ABX743" s="227"/>
      <c r="ABY743" s="227"/>
      <c r="ABZ743" s="227"/>
      <c r="ACA743" s="227"/>
      <c r="ACB743" s="227"/>
      <c r="ACC743" s="227"/>
      <c r="ACD743" s="227"/>
      <c r="ACE743" s="227"/>
      <c r="ACF743" s="227"/>
      <c r="ACG743" s="227"/>
      <c r="ACH743" s="227"/>
      <c r="ACI743" s="227"/>
      <c r="ACJ743" s="227"/>
      <c r="ACK743" s="227"/>
      <c r="ACL743" s="227"/>
      <c r="ACM743" s="227"/>
      <c r="ACN743" s="227"/>
      <c r="ACO743" s="227"/>
      <c r="ACP743" s="227"/>
      <c r="ACQ743" s="227"/>
      <c r="ACR743" s="227"/>
      <c r="ACS743" s="227"/>
      <c r="ACT743" s="227"/>
      <c r="ACU743" s="227"/>
      <c r="ACV743" s="227"/>
      <c r="ACW743" s="227"/>
      <c r="ACX743" s="227"/>
      <c r="ACY743" s="227"/>
      <c r="ACZ743" s="227"/>
      <c r="ADA743" s="227"/>
      <c r="ADB743" s="227"/>
      <c r="ADC743" s="227"/>
      <c r="ADD743" s="227"/>
      <c r="ADE743" s="227"/>
      <c r="ADF743" s="227"/>
      <c r="ADG743" s="227"/>
      <c r="ADH743" s="227"/>
      <c r="ADI743" s="227"/>
      <c r="ADJ743" s="227"/>
      <c r="ADK743" s="227"/>
      <c r="ADL743" s="227"/>
      <c r="ADM743" s="227"/>
      <c r="ADN743" s="227"/>
      <c r="ADO743" s="227"/>
      <c r="ADP743" s="227"/>
      <c r="ADQ743" s="227"/>
      <c r="ADR743" s="227"/>
      <c r="ADS743" s="227"/>
      <c r="ADT743" s="227"/>
      <c r="ADU743" s="227"/>
      <c r="ADV743" s="227"/>
      <c r="ADW743" s="227"/>
      <c r="ADX743" s="227"/>
      <c r="ADY743" s="227"/>
      <c r="ADZ743" s="227"/>
      <c r="AEA743" s="227"/>
      <c r="AEB743" s="227"/>
      <c r="AEC743" s="227"/>
      <c r="AED743" s="227"/>
      <c r="AEE743" s="227"/>
      <c r="AEF743" s="227"/>
      <c r="AEG743" s="227"/>
      <c r="AEH743" s="227"/>
      <c r="AEI743" s="227"/>
      <c r="AEJ743" s="227"/>
      <c r="AEK743" s="227"/>
      <c r="AEL743" s="227"/>
      <c r="AEM743" s="227"/>
      <c r="AEN743" s="227"/>
      <c r="AEO743" s="227"/>
      <c r="AEP743" s="227"/>
      <c r="AEQ743" s="227"/>
      <c r="AER743" s="227"/>
      <c r="AES743" s="227"/>
      <c r="AET743" s="227"/>
      <c r="AEU743" s="227"/>
      <c r="AEV743" s="227"/>
      <c r="AEW743" s="227"/>
      <c r="AEX743" s="227"/>
      <c r="AEY743" s="227"/>
      <c r="AEZ743" s="227"/>
      <c r="AFA743" s="227"/>
      <c r="AFB743" s="227"/>
      <c r="AFC743" s="227"/>
      <c r="AFD743" s="227"/>
      <c r="AFE743" s="227"/>
      <c r="AFF743" s="227"/>
      <c r="AFG743" s="227"/>
      <c r="AFH743" s="227"/>
      <c r="AFI743" s="227"/>
      <c r="AFJ743" s="227"/>
      <c r="AFK743" s="227"/>
      <c r="AFL743" s="227"/>
      <c r="AFM743" s="227"/>
      <c r="AFN743" s="227"/>
      <c r="AFO743" s="227"/>
      <c r="AFP743" s="227"/>
      <c r="AFQ743" s="227"/>
      <c r="AFR743" s="227"/>
      <c r="AFS743" s="227"/>
      <c r="AFT743" s="227"/>
      <c r="AFU743" s="227"/>
      <c r="AFV743" s="227"/>
      <c r="AFW743" s="227"/>
      <c r="AFX743" s="227"/>
      <c r="AFY743" s="227"/>
      <c r="AFZ743" s="227"/>
      <c r="AGA743" s="227"/>
      <c r="AGB743" s="227"/>
      <c r="AGC743" s="227"/>
      <c r="AGD743" s="227"/>
      <c r="AGE743" s="227"/>
      <c r="AGF743" s="227"/>
      <c r="AGG743" s="227"/>
      <c r="AGH743" s="227"/>
      <c r="AGI743" s="227"/>
      <c r="AGJ743" s="227"/>
      <c r="AGK743" s="227"/>
      <c r="AGL743" s="227"/>
      <c r="AGM743" s="227"/>
      <c r="AGN743" s="227"/>
      <c r="AGO743" s="227"/>
      <c r="AGP743" s="227"/>
      <c r="AGQ743" s="227"/>
      <c r="AGR743" s="227"/>
      <c r="AGS743" s="227"/>
      <c r="AGT743" s="227"/>
      <c r="AGU743" s="227"/>
      <c r="AGV743" s="227"/>
      <c r="AGW743" s="227"/>
      <c r="AGX743" s="227"/>
      <c r="AGY743" s="227"/>
      <c r="AGZ743" s="227"/>
      <c r="AHA743" s="227"/>
      <c r="AHB743" s="227"/>
      <c r="AHC743" s="227"/>
      <c r="AHD743" s="227"/>
      <c r="AHE743" s="227"/>
      <c r="AHF743" s="227"/>
      <c r="AHG743" s="227"/>
      <c r="AHH743" s="227"/>
      <c r="AHI743" s="227"/>
      <c r="AHJ743" s="227"/>
      <c r="AHK743" s="227"/>
      <c r="AHL743" s="227"/>
      <c r="AHM743" s="227"/>
      <c r="AHN743" s="227"/>
      <c r="AHO743" s="227"/>
      <c r="AHP743" s="227"/>
      <c r="AHQ743" s="227"/>
      <c r="AHR743" s="227"/>
      <c r="AHS743" s="227"/>
      <c r="AHT743" s="227"/>
      <c r="AHU743" s="227"/>
      <c r="AHV743" s="227"/>
      <c r="AHW743" s="227"/>
      <c r="AHX743" s="227"/>
      <c r="AHY743" s="227"/>
      <c r="AHZ743" s="227"/>
      <c r="AIA743" s="227"/>
      <c r="AIB743" s="227"/>
      <c r="AIC743" s="227"/>
      <c r="AID743" s="227"/>
      <c r="AIE743" s="227"/>
      <c r="AIF743" s="227"/>
      <c r="AIG743" s="227"/>
      <c r="AIH743" s="227"/>
      <c r="AII743" s="227"/>
      <c r="AIJ743" s="227"/>
      <c r="AIK743" s="227"/>
      <c r="AIL743" s="227"/>
      <c r="AIM743" s="227"/>
      <c r="AIN743" s="227"/>
      <c r="AIO743" s="227"/>
      <c r="AIP743" s="227"/>
      <c r="AIQ743" s="227"/>
      <c r="AIR743" s="227"/>
      <c r="AIS743" s="227"/>
      <c r="AIT743" s="227"/>
      <c r="AIU743" s="227"/>
      <c r="AIV743" s="227"/>
      <c r="AIW743" s="227"/>
      <c r="AIX743" s="227"/>
      <c r="AIY743" s="227"/>
      <c r="AIZ743" s="227"/>
      <c r="AJA743" s="227"/>
      <c r="AJB743" s="227"/>
      <c r="AJC743" s="227"/>
      <c r="AJD743" s="227"/>
      <c r="AJE743" s="227"/>
      <c r="AJF743" s="227"/>
      <c r="AJG743" s="227"/>
      <c r="AJH743" s="227"/>
      <c r="AJI743" s="227"/>
      <c r="AJJ743" s="227"/>
      <c r="AJK743" s="227"/>
      <c r="AJL743" s="227"/>
      <c r="AJM743" s="227"/>
      <c r="AJN743" s="227"/>
      <c r="AJO743" s="227"/>
      <c r="AJP743" s="227"/>
      <c r="AJQ743" s="227"/>
      <c r="AJR743" s="227"/>
      <c r="AJS743" s="227"/>
      <c r="AJT743" s="227"/>
      <c r="AJU743" s="227"/>
      <c r="AJV743" s="227"/>
      <c r="AJW743" s="227"/>
      <c r="AJX743" s="227"/>
      <c r="AJY743" s="227"/>
      <c r="AJZ743" s="227"/>
      <c r="AKA743" s="227"/>
      <c r="AKB743" s="227"/>
      <c r="AKC743" s="227"/>
      <c r="AKD743" s="227"/>
      <c r="AKE743" s="227"/>
      <c r="AKF743" s="227"/>
      <c r="AKG743" s="227"/>
      <c r="AKH743" s="227"/>
      <c r="AKI743" s="227"/>
      <c r="AKJ743" s="227"/>
      <c r="AKK743" s="227"/>
      <c r="AKL743" s="227"/>
      <c r="AKM743" s="227"/>
      <c r="AKN743" s="227"/>
      <c r="AKO743" s="227"/>
      <c r="AKP743" s="227"/>
      <c r="AKQ743" s="227"/>
      <c r="AKR743" s="227"/>
      <c r="AKS743" s="227"/>
      <c r="AKT743" s="227"/>
      <c r="AKU743" s="227"/>
      <c r="AKV743" s="227"/>
      <c r="AKW743" s="227"/>
      <c r="AKX743" s="227"/>
      <c r="AKY743" s="227"/>
      <c r="AKZ743" s="227"/>
      <c r="ALA743" s="227"/>
      <c r="ALB743" s="227"/>
      <c r="ALC743" s="227"/>
      <c r="ALD743" s="227"/>
      <c r="ALE743" s="227"/>
      <c r="ALF743" s="227"/>
      <c r="ALG743" s="227"/>
      <c r="ALH743" s="227"/>
      <c r="ALI743" s="227"/>
      <c r="ALJ743" s="227"/>
      <c r="ALK743" s="227"/>
      <c r="ALL743" s="227"/>
      <c r="ALM743" s="227"/>
      <c r="ALN743" s="227"/>
      <c r="ALO743" s="227"/>
      <c r="ALP743" s="227"/>
      <c r="ALQ743" s="227"/>
      <c r="ALR743" s="227"/>
      <c r="ALS743" s="227"/>
      <c r="ALT743" s="227"/>
      <c r="ALU743" s="227"/>
      <c r="ALV743" s="227"/>
      <c r="ALW743" s="227"/>
      <c r="ALX743" s="227"/>
      <c r="ALY743" s="227"/>
      <c r="ALZ743" s="227"/>
      <c r="AMA743" s="227"/>
      <c r="AMB743" s="227"/>
      <c r="AMC743" s="227"/>
      <c r="AMD743" s="227"/>
      <c r="AME743" s="227"/>
      <c r="AMF743" s="227"/>
      <c r="AMG743" s="227"/>
      <c r="AMH743" s="227"/>
      <c r="AMI743" s="227"/>
      <c r="AMJ743" s="227"/>
      <c r="AMK743" s="227"/>
      <c r="AML743" s="227"/>
      <c r="AMM743" s="227"/>
      <c r="AMN743" s="227"/>
      <c r="AMO743" s="227"/>
      <c r="AMP743" s="227"/>
      <c r="AMQ743" s="227"/>
      <c r="AMR743" s="227"/>
      <c r="AMS743" s="227"/>
      <c r="AMT743" s="227"/>
      <c r="AMU743" s="227"/>
      <c r="AMV743" s="227"/>
      <c r="AMW743" s="227"/>
      <c r="AMX743" s="227"/>
    </row>
    <row r="744" spans="1:1038" s="398" customFormat="1" ht="18" customHeight="1">
      <c r="A744" s="548">
        <v>43333</v>
      </c>
      <c r="B744" s="543" t="s">
        <v>1647</v>
      </c>
      <c r="C744" s="226"/>
      <c r="D744" s="225" t="s">
        <v>1279</v>
      </c>
      <c r="E744" s="226">
        <v>92</v>
      </c>
      <c r="F744" s="226">
        <v>3</v>
      </c>
      <c r="G744" s="391" t="str">
        <f t="shared" si="336"/>
        <v>92-3</v>
      </c>
      <c r="H744" s="226">
        <v>0</v>
      </c>
      <c r="I744" s="226">
        <v>36</v>
      </c>
      <c r="J744" s="544">
        <f t="shared" si="354"/>
        <v>1</v>
      </c>
      <c r="K744" s="545" t="b">
        <f>IF(J746=1,IF(((VLOOKUP($G744,[3]Depth_Lookup!$A$3:$J$550,9,FALSE))-(I744/100))=0,"Good",IF(((VLOOKUP($G744,[3]Depth_Lookup!$A$3:$J$550,9,FALSE))-(I744/100))&gt;0,"Too Short","Too Long")))</f>
        <v>0</v>
      </c>
      <c r="L744" s="171">
        <f>(VLOOKUP($G744,Depth_Lookup!$A$3:$J$410,10,FALSE))+(H744/100)</f>
        <v>238.065</v>
      </c>
      <c r="M744" s="171">
        <f>(VLOOKUP($G744,Depth_Lookup!$A$3:$J$410,10,FALSE))+(I744/100)</f>
        <v>238.42500000000001</v>
      </c>
      <c r="N744" s="232" t="s">
        <v>2273</v>
      </c>
      <c r="O744" s="226">
        <v>2</v>
      </c>
      <c r="P744" s="226" t="s">
        <v>853</v>
      </c>
      <c r="Q744" s="226" t="s">
        <v>125</v>
      </c>
      <c r="R744" s="391" t="str">
        <f t="shared" si="351"/>
        <v>SerpentinizedHarzburgite</v>
      </c>
      <c r="S744" s="226" t="s">
        <v>94</v>
      </c>
      <c r="T744" s="226" t="s">
        <v>115</v>
      </c>
      <c r="U744" s="226"/>
      <c r="V744" s="226"/>
      <c r="W744" s="226" t="s">
        <v>102</v>
      </c>
      <c r="X744" s="392">
        <f>VLOOKUP(W744,[3]definitions_list_lookup!$A$13:$B$19,2,0)</f>
        <v>5</v>
      </c>
      <c r="Y744" s="226" t="s">
        <v>90</v>
      </c>
      <c r="Z744" s="226" t="s">
        <v>91</v>
      </c>
      <c r="AA744" s="226"/>
      <c r="AB744" s="226"/>
      <c r="AC744" s="226"/>
      <c r="AD744" s="226"/>
      <c r="AE744" s="393"/>
      <c r="AF744" s="391" t="e">
        <f>VLOOKUP(AE744,[3]definitions_list_mag!$V$12:$W$15,2,0)</f>
        <v>#N/A</v>
      </c>
      <c r="AG744" s="394"/>
      <c r="AH744" s="226"/>
      <c r="AI744" s="257">
        <v>79</v>
      </c>
      <c r="AJ744" s="226"/>
      <c r="AK744" s="226"/>
      <c r="AL744" s="226"/>
      <c r="AM744" s="226"/>
      <c r="AN744" s="226"/>
      <c r="AO744" s="257"/>
      <c r="AP744" s="226"/>
      <c r="AQ744" s="226"/>
      <c r="AR744" s="226"/>
      <c r="AS744" s="226"/>
      <c r="AT744" s="226"/>
      <c r="AU744" s="257"/>
      <c r="AV744" s="226"/>
      <c r="AW744" s="226"/>
      <c r="AX744" s="226"/>
      <c r="AY744" s="226"/>
      <c r="AZ744" s="226"/>
      <c r="BA744" s="257">
        <v>20</v>
      </c>
      <c r="BB744" s="226">
        <v>6</v>
      </c>
      <c r="BC744" s="226">
        <v>5</v>
      </c>
      <c r="BD744" s="226" t="s">
        <v>1330</v>
      </c>
      <c r="BE744" s="226" t="s">
        <v>1331</v>
      </c>
      <c r="BF744" s="226" t="s">
        <v>2253</v>
      </c>
      <c r="BG744" s="257"/>
      <c r="BH744" s="226"/>
      <c r="BI744" s="226"/>
      <c r="BJ744" s="226"/>
      <c r="BK744" s="226"/>
      <c r="BL744" s="226"/>
      <c r="BM744" s="257">
        <v>1</v>
      </c>
      <c r="BN744" s="226">
        <v>2</v>
      </c>
      <c r="BO744" s="226">
        <v>1.5</v>
      </c>
      <c r="BP744" s="226" t="s">
        <v>1330</v>
      </c>
      <c r="BQ744" s="226" t="s">
        <v>1331</v>
      </c>
      <c r="BR744" s="226"/>
      <c r="BS744" s="226"/>
      <c r="BT744" s="226"/>
      <c r="BU744" s="226"/>
      <c r="BV744" s="226"/>
      <c r="BW744" s="226"/>
      <c r="BX744" s="226"/>
      <c r="BY744" s="257"/>
      <c r="BZ744" s="226"/>
      <c r="CA744" s="226"/>
      <c r="CB744" s="226"/>
      <c r="CC744" s="226"/>
      <c r="CD744" s="226"/>
      <c r="CE744" s="226" t="s">
        <v>2277</v>
      </c>
      <c r="CF744" s="399">
        <f t="shared" si="352"/>
        <v>100</v>
      </c>
      <c r="CG744" s="259"/>
      <c r="CH744" s="150" t="s">
        <v>2278</v>
      </c>
      <c r="CI744" s="150">
        <v>95</v>
      </c>
      <c r="CJ744" s="150" t="s">
        <v>514</v>
      </c>
      <c r="CK744" s="158" t="s">
        <v>2279</v>
      </c>
      <c r="CL744" s="395"/>
      <c r="CM744" s="395"/>
      <c r="CN744" s="395"/>
      <c r="CO744" s="395"/>
      <c r="CP744" s="395"/>
      <c r="CQ744" s="395"/>
      <c r="CR744" s="395"/>
      <c r="CS744" s="395"/>
      <c r="CT744" s="395"/>
      <c r="CU744" s="395"/>
      <c r="CV744" s="395"/>
      <c r="CW744" s="395"/>
      <c r="CX744" s="395"/>
      <c r="CY744" s="395"/>
      <c r="CZ744" s="395"/>
      <c r="DA744" s="395"/>
      <c r="DB744" s="395">
        <v>83</v>
      </c>
      <c r="DC744" s="256">
        <v>15</v>
      </c>
      <c r="DD744" s="395"/>
      <c r="DE744" s="395"/>
      <c r="DF744" s="395"/>
      <c r="DG744" s="395"/>
      <c r="DH744" s="395"/>
      <c r="DI744" s="395"/>
      <c r="DJ744" s="395">
        <v>2</v>
      </c>
      <c r="DK744" s="396">
        <f t="shared" si="353"/>
        <v>100</v>
      </c>
      <c r="DL744" s="259"/>
      <c r="DM744" s="395"/>
      <c r="DN744" s="395"/>
      <c r="DO744" s="397"/>
      <c r="DQ744" s="259"/>
      <c r="DR744" s="397"/>
      <c r="DS744" s="259"/>
      <c r="DT744" s="263" t="s">
        <v>2275</v>
      </c>
      <c r="DU744" s="256"/>
      <c r="DV744" s="256"/>
      <c r="DW744" s="400" t="e">
        <f>VLOOKUP(P744,[3]definitions_list_lookup!$K$30:$L$54,2,0)</f>
        <v>#N/A</v>
      </c>
      <c r="DX744" s="155" t="s">
        <v>1716</v>
      </c>
      <c r="DY744" s="155" t="s">
        <v>2280</v>
      </c>
      <c r="DZ744" s="546"/>
      <c r="EA744" s="104"/>
      <c r="EB744" s="256"/>
      <c r="EC744" s="104"/>
      <c r="ED744" s="229" t="s">
        <v>2517</v>
      </c>
      <c r="EE744" s="401"/>
      <c r="EF744" s="402"/>
      <c r="EG744" s="401"/>
      <c r="EH744" s="403"/>
      <c r="EI744" s="404"/>
      <c r="EJ744" s="405"/>
      <c r="EK744" s="406"/>
      <c r="EL744" s="401"/>
      <c r="EM744" s="403"/>
      <c r="EN744" s="403"/>
      <c r="EO744" s="407"/>
      <c r="EP744" s="407"/>
      <c r="EQ744" s="407"/>
      <c r="ER744" s="407"/>
      <c r="ES744" s="407"/>
      <c r="ET744" s="407"/>
      <c r="EU744" s="407"/>
      <c r="EV744" s="408"/>
      <c r="EW744" s="408"/>
      <c r="EX744" s="408"/>
      <c r="EY744" s="408"/>
      <c r="EZ744" s="192" t="e">
        <f t="shared" si="415"/>
        <v>#DIV/0!</v>
      </c>
      <c r="FA744" s="192" t="e">
        <f t="shared" si="416"/>
        <v>#DIV/0!</v>
      </c>
      <c r="FB744" s="192" t="e">
        <f t="shared" si="417"/>
        <v>#DIV/0!</v>
      </c>
      <c r="FC744" s="192" t="e">
        <f t="shared" si="418"/>
        <v>#DIV/0!</v>
      </c>
      <c r="FD744" s="192" t="e">
        <f t="shared" si="419"/>
        <v>#DIV/0!</v>
      </c>
      <c r="FE744" s="193" t="e">
        <f t="shared" si="420"/>
        <v>#DIV/0!</v>
      </c>
      <c r="FF744" s="194" t="e">
        <f t="shared" si="421"/>
        <v>#DIV/0!</v>
      </c>
      <c r="FG744" s="401"/>
      <c r="FH744" s="403"/>
      <c r="FI744" s="778">
        <f t="shared" si="422"/>
        <v>0</v>
      </c>
      <c r="FJ744" s="779" t="e">
        <f t="shared" si="423"/>
        <v>#DIV/0!</v>
      </c>
      <c r="FK744" s="779" t="e">
        <f t="shared" si="424"/>
        <v>#DIV/0!</v>
      </c>
      <c r="FL744" s="780" t="e">
        <f t="shared" si="425"/>
        <v>#DIV/0!</v>
      </c>
      <c r="FM744" s="169" t="e">
        <f t="shared" si="426"/>
        <v>#DIV/0!</v>
      </c>
      <c r="FN744" s="783" t="e">
        <f t="shared" si="427"/>
        <v>#DIV/0!</v>
      </c>
      <c r="FO744" s="226"/>
      <c r="FP744" s="226"/>
      <c r="FQ744" s="226"/>
      <c r="FR744" s="226"/>
      <c r="FS744" s="226"/>
      <c r="FT744" s="226"/>
      <c r="FU744" s="226"/>
      <c r="FV744" s="226"/>
      <c r="FW744" s="226"/>
      <c r="FX744" s="226"/>
      <c r="FY744" s="226"/>
      <c r="FZ744" s="226"/>
      <c r="GA744" s="226"/>
      <c r="GB744" s="226"/>
      <c r="GC744" s="226"/>
      <c r="GD744" s="226"/>
      <c r="GE744" s="226"/>
      <c r="GF744" s="226"/>
      <c r="GG744" s="226"/>
      <c r="GH744" s="226"/>
      <c r="GI744" s="226"/>
      <c r="GJ744" s="226"/>
      <c r="GK744" s="226"/>
      <c r="GL744" s="226"/>
      <c r="GM744" s="226"/>
      <c r="GN744" s="226"/>
      <c r="GO744" s="226"/>
      <c r="GP744" s="226"/>
      <c r="GQ744" s="226"/>
      <c r="GR744" s="226"/>
      <c r="GS744" s="226"/>
      <c r="GT744" s="226"/>
      <c r="GU744" s="226"/>
      <c r="GV744" s="226"/>
      <c r="GW744" s="226"/>
      <c r="GX744" s="226"/>
      <c r="GY744" s="226"/>
      <c r="GZ744" s="226"/>
      <c r="HA744" s="226"/>
      <c r="HB744" s="226"/>
      <c r="HC744" s="226"/>
      <c r="HD744" s="226"/>
      <c r="HE744" s="226"/>
      <c r="HF744" s="226"/>
      <c r="HG744" s="226"/>
      <c r="HH744" s="226"/>
      <c r="HI744" s="226"/>
      <c r="HJ744" s="226"/>
      <c r="HK744" s="226"/>
      <c r="HL744" s="226"/>
      <c r="HM744" s="226"/>
      <c r="HN744" s="226"/>
      <c r="HO744" s="226"/>
      <c r="HP744" s="226"/>
      <c r="HQ744" s="226"/>
      <c r="HR744" s="226"/>
      <c r="HS744" s="226"/>
      <c r="HT744" s="226"/>
      <c r="HU744" s="226"/>
      <c r="HV744" s="226"/>
      <c r="HW744" s="226"/>
      <c r="HX744" s="226"/>
      <c r="HY744" s="226"/>
      <c r="HZ744" s="226"/>
      <c r="IA744" s="226"/>
      <c r="IB744" s="226"/>
      <c r="IC744" s="226"/>
      <c r="ID744" s="226"/>
      <c r="IE744" s="226"/>
      <c r="IF744" s="226"/>
      <c r="IG744" s="226"/>
      <c r="IH744" s="226"/>
      <c r="II744" s="226"/>
      <c r="IJ744" s="226"/>
      <c r="IK744" s="226"/>
      <c r="IL744" s="226"/>
      <c r="IM744" s="226"/>
      <c r="IN744" s="226"/>
      <c r="IO744" s="226"/>
      <c r="IP744" s="226"/>
      <c r="IQ744" s="226"/>
      <c r="IR744" s="226"/>
      <c r="IS744" s="226"/>
      <c r="IT744" s="226"/>
      <c r="IU744" s="226"/>
      <c r="IV744" s="226"/>
      <c r="IW744" s="226"/>
      <c r="IX744" s="226"/>
      <c r="IY744" s="226"/>
      <c r="IZ744" s="226"/>
      <c r="JA744" s="226"/>
      <c r="JB744" s="226"/>
      <c r="JC744" s="226"/>
      <c r="JD744" s="226"/>
      <c r="JE744" s="226"/>
      <c r="JF744" s="226"/>
      <c r="JG744" s="226"/>
      <c r="JH744" s="226"/>
      <c r="JI744" s="226"/>
      <c r="JJ744" s="226"/>
      <c r="JK744" s="226"/>
      <c r="JL744" s="226"/>
      <c r="JM744" s="226"/>
      <c r="JN744" s="226"/>
      <c r="JO744" s="226"/>
      <c r="JP744" s="226"/>
      <c r="JQ744" s="226"/>
      <c r="JR744" s="226"/>
      <c r="JS744" s="226"/>
      <c r="JT744" s="226"/>
      <c r="JU744" s="226"/>
      <c r="JV744" s="226"/>
      <c r="JW744" s="226"/>
      <c r="JX744" s="226"/>
      <c r="JY744" s="226"/>
      <c r="JZ744" s="226"/>
      <c r="KA744" s="226"/>
      <c r="KB744" s="226"/>
      <c r="KC744" s="226"/>
      <c r="KD744" s="226"/>
      <c r="KE744" s="226"/>
      <c r="KF744" s="226"/>
      <c r="KG744" s="226"/>
      <c r="KH744" s="226"/>
      <c r="KI744" s="226"/>
      <c r="KJ744" s="226"/>
      <c r="KK744" s="226"/>
      <c r="KL744" s="226"/>
      <c r="KM744" s="226"/>
      <c r="KN744" s="226"/>
      <c r="KO744" s="226"/>
      <c r="KP744" s="226"/>
      <c r="KQ744" s="226"/>
      <c r="KR744" s="226"/>
      <c r="KS744" s="226"/>
      <c r="KT744" s="226"/>
      <c r="KU744" s="226"/>
      <c r="KV744" s="226"/>
      <c r="KW744" s="226"/>
      <c r="KX744" s="226"/>
      <c r="KY744" s="226"/>
      <c r="KZ744" s="226"/>
      <c r="LA744" s="226"/>
      <c r="LB744" s="226"/>
      <c r="LC744" s="226"/>
      <c r="LD744" s="226"/>
      <c r="LE744" s="226"/>
      <c r="LF744" s="226"/>
      <c r="LG744" s="226"/>
      <c r="LH744" s="226"/>
      <c r="LI744" s="226"/>
      <c r="LJ744" s="226"/>
      <c r="LK744" s="226"/>
      <c r="LL744" s="226"/>
      <c r="LM744" s="226"/>
      <c r="LN744" s="226"/>
      <c r="LO744" s="226"/>
      <c r="LP744" s="226"/>
      <c r="LQ744" s="226"/>
      <c r="LR744" s="226"/>
      <c r="LS744" s="226"/>
      <c r="LT744" s="226"/>
      <c r="LU744" s="226"/>
      <c r="LV744" s="226"/>
      <c r="LW744" s="226"/>
      <c r="LX744" s="226"/>
      <c r="LY744" s="226"/>
      <c r="LZ744" s="226"/>
      <c r="MA744" s="226"/>
      <c r="MB744" s="226"/>
      <c r="MC744" s="226"/>
      <c r="MD744" s="226"/>
      <c r="ME744" s="226"/>
      <c r="MF744" s="226"/>
      <c r="MG744" s="226"/>
      <c r="MH744" s="226"/>
      <c r="MI744" s="226"/>
      <c r="MJ744" s="226"/>
      <c r="MK744" s="226"/>
      <c r="ML744" s="226"/>
      <c r="MM744" s="226"/>
      <c r="MN744" s="226"/>
      <c r="MO744" s="226"/>
      <c r="MP744" s="226"/>
      <c r="MQ744" s="226"/>
      <c r="MR744" s="226"/>
      <c r="MS744" s="226"/>
      <c r="MT744" s="226"/>
      <c r="MU744" s="226"/>
      <c r="MV744" s="226"/>
      <c r="MW744" s="226"/>
      <c r="MX744" s="226"/>
      <c r="MY744" s="226"/>
      <c r="MZ744" s="226"/>
      <c r="NA744" s="226"/>
      <c r="NB744" s="226"/>
      <c r="NC744" s="226"/>
      <c r="ND744" s="226"/>
      <c r="NE744" s="226"/>
      <c r="NF744" s="226"/>
      <c r="NG744" s="226"/>
      <c r="NH744" s="226"/>
      <c r="NI744" s="226"/>
      <c r="NJ744" s="226"/>
      <c r="NK744" s="226"/>
      <c r="NL744" s="226"/>
      <c r="NM744" s="226"/>
      <c r="NN744" s="226"/>
      <c r="NO744" s="226"/>
      <c r="NP744" s="226"/>
      <c r="NQ744" s="226"/>
      <c r="NR744" s="226"/>
      <c r="NS744" s="226"/>
      <c r="NT744" s="226"/>
      <c r="NU744" s="226"/>
      <c r="NV744" s="226"/>
      <c r="NW744" s="226"/>
      <c r="NX744" s="226"/>
      <c r="NY744" s="226"/>
      <c r="NZ744" s="226"/>
      <c r="OA744" s="226"/>
      <c r="OB744" s="226"/>
      <c r="OC744" s="226"/>
      <c r="OD744" s="226"/>
      <c r="OE744" s="226"/>
      <c r="OF744" s="226"/>
      <c r="OG744" s="226"/>
      <c r="OH744" s="226"/>
      <c r="OI744" s="226"/>
      <c r="OJ744" s="226"/>
      <c r="OK744" s="226"/>
      <c r="OL744" s="226"/>
      <c r="OM744" s="226"/>
      <c r="ON744" s="226"/>
      <c r="OO744" s="226"/>
      <c r="OP744" s="226"/>
      <c r="OQ744" s="226"/>
      <c r="OR744" s="226"/>
      <c r="OS744" s="226"/>
      <c r="OT744" s="226"/>
      <c r="OU744" s="226"/>
      <c r="OV744" s="226"/>
      <c r="OW744" s="226"/>
      <c r="OX744" s="226"/>
      <c r="OY744" s="226"/>
      <c r="OZ744" s="226"/>
      <c r="PA744" s="226"/>
      <c r="PB744" s="226"/>
      <c r="PC744" s="226"/>
      <c r="PD744" s="226"/>
      <c r="PE744" s="226"/>
      <c r="PF744" s="226"/>
      <c r="PG744" s="226"/>
      <c r="PH744" s="226"/>
      <c r="PI744" s="226"/>
      <c r="PJ744" s="226"/>
      <c r="PK744" s="226"/>
      <c r="PL744" s="226"/>
      <c r="PM744" s="226"/>
      <c r="PN744" s="226"/>
      <c r="PO744" s="226"/>
      <c r="PP744" s="226"/>
      <c r="PQ744" s="226"/>
      <c r="PR744" s="226"/>
      <c r="PS744" s="226"/>
      <c r="PT744" s="226"/>
      <c r="PU744" s="226"/>
      <c r="PV744" s="226"/>
      <c r="PW744" s="226"/>
      <c r="PX744" s="226"/>
      <c r="PY744" s="226"/>
      <c r="PZ744" s="226"/>
      <c r="QA744" s="226"/>
      <c r="QB744" s="226"/>
      <c r="QC744" s="226"/>
      <c r="QD744" s="226"/>
      <c r="QE744" s="226"/>
      <c r="QF744" s="226"/>
      <c r="QG744" s="226"/>
      <c r="QH744" s="226"/>
      <c r="QI744" s="226"/>
      <c r="QJ744" s="226"/>
      <c r="QK744" s="226"/>
      <c r="QL744" s="226"/>
      <c r="QM744" s="226"/>
      <c r="QN744" s="226"/>
      <c r="QO744" s="226"/>
      <c r="QP744" s="226"/>
      <c r="QQ744" s="226"/>
      <c r="QR744" s="226"/>
      <c r="QS744" s="226"/>
      <c r="QT744" s="226"/>
      <c r="QU744" s="226"/>
      <c r="QV744" s="226"/>
      <c r="QW744" s="226"/>
      <c r="QX744" s="226"/>
      <c r="QY744" s="226"/>
      <c r="QZ744" s="226"/>
      <c r="RA744" s="226"/>
      <c r="RB744" s="226"/>
      <c r="RC744" s="226"/>
      <c r="RD744" s="226"/>
      <c r="RE744" s="226"/>
      <c r="RF744" s="226"/>
      <c r="RG744" s="226"/>
      <c r="RH744" s="226"/>
      <c r="RI744" s="226"/>
      <c r="RJ744" s="226"/>
      <c r="RK744" s="226"/>
      <c r="RL744" s="226"/>
      <c r="RM744" s="226"/>
      <c r="RN744" s="226"/>
      <c r="RO744" s="226"/>
      <c r="RP744" s="226"/>
      <c r="RQ744" s="226"/>
      <c r="RR744" s="226"/>
      <c r="RS744" s="226"/>
      <c r="RT744" s="226"/>
      <c r="RU744" s="226"/>
      <c r="RV744" s="226"/>
      <c r="RW744" s="226"/>
      <c r="RX744" s="226"/>
      <c r="RY744" s="226"/>
      <c r="RZ744" s="226"/>
      <c r="SA744" s="226"/>
      <c r="SB744" s="226"/>
      <c r="SC744" s="226"/>
      <c r="SD744" s="226"/>
      <c r="SE744" s="226"/>
      <c r="SF744" s="226"/>
      <c r="SG744" s="226"/>
      <c r="SH744" s="226"/>
      <c r="SI744" s="226"/>
      <c r="SJ744" s="226"/>
      <c r="SK744" s="226"/>
      <c r="SL744" s="226"/>
      <c r="SM744" s="226"/>
      <c r="SN744" s="226"/>
      <c r="SO744" s="226"/>
      <c r="SP744" s="226"/>
      <c r="SQ744" s="226"/>
      <c r="SR744" s="226"/>
      <c r="SS744" s="226"/>
      <c r="ST744" s="226"/>
      <c r="SU744" s="226"/>
      <c r="SV744" s="226"/>
      <c r="SW744" s="226"/>
      <c r="SX744" s="226"/>
      <c r="SY744" s="226"/>
      <c r="SZ744" s="226"/>
      <c r="TA744" s="226"/>
      <c r="TB744" s="226"/>
      <c r="TC744" s="226"/>
      <c r="TD744" s="226"/>
      <c r="TE744" s="226"/>
      <c r="TF744" s="226"/>
      <c r="TG744" s="226"/>
      <c r="TH744" s="226"/>
      <c r="TI744" s="226"/>
      <c r="TJ744" s="226"/>
      <c r="TK744" s="226"/>
      <c r="TL744" s="226"/>
      <c r="TM744" s="226"/>
      <c r="TN744" s="226"/>
      <c r="TO744" s="226"/>
      <c r="TP744" s="226"/>
      <c r="TQ744" s="226"/>
      <c r="TR744" s="226"/>
      <c r="TS744" s="226"/>
      <c r="TT744" s="226"/>
      <c r="TU744" s="226"/>
      <c r="TV744" s="226"/>
      <c r="TW744" s="226"/>
      <c r="TX744" s="226"/>
      <c r="TY744" s="226"/>
      <c r="TZ744" s="226"/>
      <c r="UA744" s="226"/>
      <c r="UB744" s="226"/>
      <c r="UC744" s="226"/>
      <c r="UD744" s="226"/>
      <c r="UE744" s="226"/>
      <c r="UF744" s="226"/>
      <c r="UG744" s="226"/>
      <c r="UH744" s="226"/>
      <c r="UI744" s="226"/>
      <c r="UJ744" s="226"/>
      <c r="UK744" s="226"/>
      <c r="UL744" s="226"/>
      <c r="UM744" s="226"/>
      <c r="UN744" s="226"/>
      <c r="UO744" s="226"/>
      <c r="UP744" s="226"/>
      <c r="UQ744" s="226"/>
      <c r="UR744" s="226"/>
      <c r="US744" s="226"/>
      <c r="UT744" s="226"/>
      <c r="UU744" s="226"/>
      <c r="UV744" s="226"/>
      <c r="UW744" s="226"/>
      <c r="UX744" s="226"/>
      <c r="UY744" s="226"/>
      <c r="UZ744" s="226"/>
      <c r="VA744" s="226"/>
      <c r="VB744" s="226"/>
      <c r="VC744" s="226"/>
      <c r="VD744" s="226"/>
      <c r="VE744" s="226"/>
      <c r="VF744" s="226"/>
      <c r="VG744" s="226"/>
      <c r="VH744" s="226"/>
      <c r="VI744" s="226"/>
      <c r="VJ744" s="226"/>
      <c r="VK744" s="226"/>
      <c r="VL744" s="226"/>
      <c r="VM744" s="226"/>
      <c r="VN744" s="226"/>
      <c r="VO744" s="226"/>
      <c r="VP744" s="226"/>
      <c r="VQ744" s="226"/>
      <c r="VR744" s="226"/>
      <c r="VS744" s="226"/>
      <c r="VT744" s="226"/>
      <c r="VU744" s="226"/>
      <c r="VV744" s="226"/>
      <c r="VW744" s="226"/>
      <c r="VX744" s="226"/>
      <c r="VY744" s="226"/>
      <c r="VZ744" s="226"/>
      <c r="WA744" s="226"/>
      <c r="WB744" s="226"/>
      <c r="WC744" s="226"/>
      <c r="WD744" s="226"/>
      <c r="WE744" s="226"/>
      <c r="WF744" s="226"/>
      <c r="WG744" s="226"/>
      <c r="WH744" s="226"/>
      <c r="WI744" s="226"/>
      <c r="WJ744" s="226"/>
      <c r="WK744" s="226"/>
      <c r="WL744" s="226"/>
      <c r="WM744" s="226"/>
      <c r="WN744" s="226"/>
      <c r="WO744" s="226"/>
      <c r="WP744" s="226"/>
      <c r="WQ744" s="226"/>
      <c r="WR744" s="226"/>
      <c r="WS744" s="226"/>
      <c r="WT744" s="226"/>
      <c r="WU744" s="226"/>
      <c r="WV744" s="226"/>
      <c r="WW744" s="226"/>
      <c r="WX744" s="226"/>
      <c r="WY744" s="226"/>
      <c r="WZ744" s="226"/>
      <c r="XA744" s="226"/>
      <c r="XB744" s="226"/>
      <c r="XC744" s="226"/>
      <c r="XD744" s="226"/>
      <c r="XE744" s="226"/>
      <c r="XF744" s="226"/>
      <c r="XG744" s="226"/>
      <c r="XH744" s="226"/>
      <c r="XI744" s="226"/>
      <c r="XJ744" s="226"/>
      <c r="XK744" s="226"/>
      <c r="XL744" s="226"/>
      <c r="XM744" s="226"/>
      <c r="XN744" s="226"/>
      <c r="XO744" s="226"/>
      <c r="XP744" s="226"/>
      <c r="XQ744" s="226"/>
      <c r="XR744" s="226"/>
      <c r="XS744" s="226"/>
      <c r="XT744" s="226"/>
      <c r="XU744" s="226"/>
      <c r="XV744" s="226"/>
      <c r="XW744" s="226"/>
      <c r="XX744" s="226"/>
      <c r="XY744" s="226"/>
      <c r="XZ744" s="226"/>
      <c r="YA744" s="226"/>
      <c r="YB744" s="226"/>
      <c r="YC744" s="226"/>
      <c r="YD744" s="226"/>
      <c r="YE744" s="226"/>
      <c r="YF744" s="226"/>
      <c r="YG744" s="226"/>
      <c r="YH744" s="226"/>
      <c r="YI744" s="226"/>
      <c r="YJ744" s="226"/>
      <c r="YK744" s="226"/>
      <c r="YL744" s="226"/>
      <c r="YM744" s="226"/>
      <c r="YN744" s="226"/>
      <c r="YO744" s="226"/>
      <c r="YP744" s="226"/>
      <c r="YQ744" s="226"/>
      <c r="YR744" s="226"/>
      <c r="YS744" s="226"/>
      <c r="YT744" s="226"/>
      <c r="YU744" s="226"/>
      <c r="YV744" s="226"/>
      <c r="YW744" s="226"/>
      <c r="YX744" s="226"/>
      <c r="YY744" s="226"/>
      <c r="YZ744" s="226"/>
      <c r="ZA744" s="226"/>
      <c r="ZB744" s="226"/>
      <c r="ZC744" s="226"/>
      <c r="ZD744" s="226"/>
      <c r="ZE744" s="226"/>
      <c r="ZF744" s="226"/>
      <c r="ZG744" s="226"/>
      <c r="ZH744" s="226"/>
      <c r="ZI744" s="226"/>
      <c r="ZJ744" s="226"/>
      <c r="ZK744" s="226"/>
      <c r="ZL744" s="226"/>
      <c r="ZM744" s="226"/>
      <c r="ZN744" s="226"/>
      <c r="ZO744" s="226"/>
      <c r="ZP744" s="226"/>
      <c r="ZQ744" s="226"/>
      <c r="ZR744" s="226"/>
      <c r="ZS744" s="226"/>
      <c r="ZT744" s="226"/>
      <c r="ZU744" s="226"/>
      <c r="ZV744" s="226"/>
      <c r="ZW744" s="226"/>
      <c r="ZX744" s="226"/>
      <c r="ZY744" s="226"/>
      <c r="ZZ744" s="226"/>
      <c r="AAA744" s="226"/>
      <c r="AAB744" s="226"/>
      <c r="AAC744" s="226"/>
      <c r="AAD744" s="226"/>
      <c r="AAE744" s="226"/>
      <c r="AAF744" s="226"/>
      <c r="AAG744" s="226"/>
      <c r="AAH744" s="226"/>
      <c r="AAI744" s="226"/>
      <c r="AAJ744" s="226"/>
      <c r="AAK744" s="226"/>
      <c r="AAL744" s="226"/>
      <c r="AAM744" s="226"/>
      <c r="AAN744" s="226"/>
      <c r="AAO744" s="226"/>
      <c r="AAP744" s="226"/>
      <c r="AAQ744" s="226"/>
      <c r="AAR744" s="226"/>
      <c r="AAS744" s="226"/>
      <c r="AAT744" s="226"/>
      <c r="AAU744" s="226"/>
      <c r="AAV744" s="226"/>
      <c r="AAW744" s="226"/>
      <c r="AAX744" s="226"/>
      <c r="AAY744" s="226"/>
      <c r="AAZ744" s="226"/>
      <c r="ABA744" s="226"/>
      <c r="ABB744" s="226"/>
      <c r="ABC744" s="226"/>
      <c r="ABD744" s="226"/>
      <c r="ABE744" s="226"/>
      <c r="ABF744" s="226"/>
      <c r="ABG744" s="226"/>
      <c r="ABH744" s="226"/>
      <c r="ABI744" s="226"/>
      <c r="ABJ744" s="226"/>
      <c r="ABK744" s="226"/>
      <c r="ABL744" s="226"/>
      <c r="ABM744" s="226"/>
      <c r="ABN744" s="226"/>
      <c r="ABO744" s="226"/>
      <c r="ABP744" s="226"/>
      <c r="ABQ744" s="226"/>
      <c r="ABR744" s="226"/>
      <c r="ABS744" s="226"/>
      <c r="ABT744" s="226"/>
      <c r="ABU744" s="226"/>
      <c r="ABV744" s="226"/>
      <c r="ABW744" s="226"/>
      <c r="ABX744" s="226"/>
      <c r="ABY744" s="226"/>
      <c r="ABZ744" s="226"/>
      <c r="ACA744" s="226"/>
      <c r="ACB744" s="226"/>
      <c r="ACC744" s="226"/>
      <c r="ACD744" s="226"/>
      <c r="ACE744" s="226"/>
      <c r="ACF744" s="226"/>
      <c r="ACG744" s="226"/>
      <c r="ACH744" s="226"/>
      <c r="ACI744" s="226"/>
      <c r="ACJ744" s="226"/>
      <c r="ACK744" s="226"/>
      <c r="ACL744" s="226"/>
      <c r="ACM744" s="226"/>
      <c r="ACN744" s="226"/>
      <c r="ACO744" s="226"/>
      <c r="ACP744" s="226"/>
      <c r="ACQ744" s="226"/>
      <c r="ACR744" s="226"/>
      <c r="ACS744" s="226"/>
      <c r="ACT744" s="226"/>
      <c r="ACU744" s="226"/>
      <c r="ACV744" s="226"/>
      <c r="ACW744" s="226"/>
      <c r="ACX744" s="226"/>
      <c r="ACY744" s="226"/>
      <c r="ACZ744" s="226"/>
      <c r="ADA744" s="226"/>
      <c r="ADB744" s="226"/>
      <c r="ADC744" s="226"/>
      <c r="ADD744" s="226"/>
      <c r="ADE744" s="226"/>
      <c r="ADF744" s="226"/>
      <c r="ADG744" s="226"/>
      <c r="ADH744" s="226"/>
      <c r="ADI744" s="226"/>
      <c r="ADJ744" s="226"/>
      <c r="ADK744" s="226"/>
      <c r="ADL744" s="226"/>
      <c r="ADM744" s="226"/>
      <c r="ADN744" s="226"/>
      <c r="ADO744" s="226"/>
      <c r="ADP744" s="226"/>
      <c r="ADQ744" s="226"/>
      <c r="ADR744" s="226"/>
      <c r="ADS744" s="226"/>
      <c r="ADT744" s="226"/>
      <c r="ADU744" s="226"/>
      <c r="ADV744" s="226"/>
      <c r="ADW744" s="226"/>
      <c r="ADX744" s="226"/>
      <c r="ADY744" s="226"/>
      <c r="ADZ744" s="226"/>
      <c r="AEA744" s="226"/>
      <c r="AEB744" s="226"/>
      <c r="AEC744" s="226"/>
      <c r="AED744" s="226"/>
      <c r="AEE744" s="226"/>
      <c r="AEF744" s="226"/>
      <c r="AEG744" s="226"/>
      <c r="AEH744" s="226"/>
      <c r="AEI744" s="226"/>
      <c r="AEJ744" s="226"/>
      <c r="AEK744" s="226"/>
      <c r="AEL744" s="226"/>
      <c r="AEM744" s="226"/>
      <c r="AEN744" s="226"/>
      <c r="AEO744" s="226"/>
      <c r="AEP744" s="226"/>
      <c r="AEQ744" s="226"/>
      <c r="AER744" s="226"/>
      <c r="AES744" s="226"/>
      <c r="AET744" s="226"/>
      <c r="AEU744" s="226"/>
      <c r="AEV744" s="226"/>
      <c r="AEW744" s="226"/>
      <c r="AEX744" s="226"/>
      <c r="AEY744" s="226"/>
      <c r="AEZ744" s="226"/>
      <c r="AFA744" s="226"/>
      <c r="AFB744" s="226"/>
      <c r="AFC744" s="226"/>
      <c r="AFD744" s="226"/>
      <c r="AFE744" s="226"/>
      <c r="AFF744" s="226"/>
      <c r="AFG744" s="226"/>
      <c r="AFH744" s="226"/>
      <c r="AFI744" s="226"/>
      <c r="AFJ744" s="226"/>
      <c r="AFK744" s="226"/>
      <c r="AFL744" s="226"/>
      <c r="AFM744" s="226"/>
      <c r="AFN744" s="226"/>
      <c r="AFO744" s="226"/>
      <c r="AFP744" s="226"/>
      <c r="AFQ744" s="226"/>
      <c r="AFR744" s="226"/>
      <c r="AFS744" s="226"/>
      <c r="AFT744" s="226"/>
      <c r="AFU744" s="226"/>
      <c r="AFV744" s="226"/>
      <c r="AFW744" s="226"/>
      <c r="AFX744" s="226"/>
      <c r="AFY744" s="226"/>
      <c r="AFZ744" s="226"/>
      <c r="AGA744" s="226"/>
      <c r="AGB744" s="226"/>
      <c r="AGC744" s="226"/>
      <c r="AGD744" s="226"/>
      <c r="AGE744" s="226"/>
      <c r="AGF744" s="226"/>
      <c r="AGG744" s="226"/>
      <c r="AGH744" s="226"/>
      <c r="AGI744" s="226"/>
      <c r="AGJ744" s="226"/>
      <c r="AGK744" s="226"/>
      <c r="AGL744" s="226"/>
      <c r="AGM744" s="226"/>
      <c r="AGN744" s="226"/>
      <c r="AGO744" s="226"/>
      <c r="AGP744" s="226"/>
      <c r="AGQ744" s="226"/>
      <c r="AGR744" s="226"/>
      <c r="AGS744" s="226"/>
      <c r="AGT744" s="226"/>
      <c r="AGU744" s="226"/>
      <c r="AGV744" s="226"/>
      <c r="AGW744" s="226"/>
      <c r="AGX744" s="226"/>
      <c r="AGY744" s="226"/>
      <c r="AGZ744" s="226"/>
      <c r="AHA744" s="226"/>
      <c r="AHB744" s="226"/>
      <c r="AHC744" s="226"/>
      <c r="AHD744" s="226"/>
      <c r="AHE744" s="226"/>
      <c r="AHF744" s="226"/>
      <c r="AHG744" s="226"/>
      <c r="AHH744" s="226"/>
      <c r="AHI744" s="226"/>
      <c r="AHJ744" s="226"/>
      <c r="AHK744" s="226"/>
      <c r="AHL744" s="226"/>
      <c r="AHM744" s="226"/>
      <c r="AHN744" s="226"/>
      <c r="AHO744" s="226"/>
      <c r="AHP744" s="226"/>
      <c r="AHQ744" s="226"/>
      <c r="AHR744" s="226"/>
      <c r="AHS744" s="226"/>
      <c r="AHT744" s="226"/>
      <c r="AHU744" s="226"/>
      <c r="AHV744" s="226"/>
      <c r="AHW744" s="226"/>
      <c r="AHX744" s="226"/>
      <c r="AHY744" s="226"/>
      <c r="AHZ744" s="226"/>
      <c r="AIA744" s="226"/>
      <c r="AIB744" s="226"/>
      <c r="AIC744" s="226"/>
      <c r="AID744" s="226"/>
      <c r="AIE744" s="226"/>
      <c r="AIF744" s="226"/>
      <c r="AIG744" s="226"/>
      <c r="AIH744" s="226"/>
      <c r="AII744" s="226"/>
      <c r="AIJ744" s="226"/>
      <c r="AIK744" s="226"/>
      <c r="AIL744" s="226"/>
      <c r="AIM744" s="226"/>
      <c r="AIN744" s="226"/>
      <c r="AIO744" s="226"/>
      <c r="AIP744" s="226"/>
      <c r="AIQ744" s="226"/>
      <c r="AIR744" s="226"/>
      <c r="AIS744" s="226"/>
      <c r="AIT744" s="226"/>
      <c r="AIU744" s="226"/>
      <c r="AIV744" s="226"/>
      <c r="AIW744" s="226"/>
      <c r="AIX744" s="226"/>
      <c r="AIY744" s="226"/>
      <c r="AIZ744" s="226"/>
      <c r="AJA744" s="226"/>
      <c r="AJB744" s="226"/>
      <c r="AJC744" s="226"/>
      <c r="AJD744" s="226"/>
      <c r="AJE744" s="226"/>
      <c r="AJF744" s="226"/>
      <c r="AJG744" s="226"/>
      <c r="AJH744" s="226"/>
      <c r="AJI744" s="226"/>
      <c r="AJJ744" s="226"/>
      <c r="AJK744" s="226"/>
      <c r="AJL744" s="226"/>
      <c r="AJM744" s="226"/>
      <c r="AJN744" s="226"/>
      <c r="AJO744" s="226"/>
      <c r="AJP744" s="226"/>
      <c r="AJQ744" s="226"/>
      <c r="AJR744" s="226"/>
      <c r="AJS744" s="226"/>
      <c r="AJT744" s="226"/>
      <c r="AJU744" s="226"/>
      <c r="AJV744" s="226"/>
      <c r="AJW744" s="226"/>
      <c r="AJX744" s="226"/>
      <c r="AJY744" s="226"/>
      <c r="AJZ744" s="226"/>
      <c r="AKA744" s="226"/>
      <c r="AKB744" s="226"/>
      <c r="AKC744" s="226"/>
      <c r="AKD744" s="226"/>
      <c r="AKE744" s="226"/>
      <c r="AKF744" s="226"/>
      <c r="AKG744" s="226"/>
      <c r="AKH744" s="226"/>
      <c r="AKI744" s="226"/>
      <c r="AKJ744" s="226"/>
      <c r="AKK744" s="226"/>
      <c r="AKL744" s="226"/>
      <c r="AKM744" s="226"/>
      <c r="AKN744" s="226"/>
      <c r="AKO744" s="226"/>
      <c r="AKP744" s="226"/>
      <c r="AKQ744" s="226"/>
      <c r="AKR744" s="226"/>
      <c r="AKS744" s="226"/>
      <c r="AKT744" s="226"/>
      <c r="AKU744" s="226"/>
      <c r="AKV744" s="226"/>
      <c r="AKW744" s="226"/>
      <c r="AKX744" s="226"/>
      <c r="AKY744" s="226"/>
      <c r="AKZ744" s="226"/>
      <c r="ALA744" s="226"/>
      <c r="ALB744" s="226"/>
      <c r="ALC744" s="226"/>
      <c r="ALD744" s="226"/>
      <c r="ALE744" s="226"/>
      <c r="ALF744" s="226"/>
      <c r="ALG744" s="226"/>
      <c r="ALH744" s="226"/>
      <c r="ALI744" s="226"/>
      <c r="ALJ744" s="226"/>
      <c r="ALK744" s="226"/>
      <c r="ALL744" s="226"/>
      <c r="ALM744" s="226"/>
      <c r="ALN744" s="226"/>
      <c r="ALO744" s="226"/>
      <c r="ALP744" s="226"/>
      <c r="ALQ744" s="226"/>
      <c r="ALR744" s="226"/>
      <c r="ALS744" s="226"/>
      <c r="ALT744" s="226"/>
      <c r="ALU744" s="226"/>
      <c r="ALV744" s="226"/>
      <c r="ALW744" s="226"/>
      <c r="ALX744" s="226"/>
      <c r="ALY744" s="226"/>
      <c r="ALZ744" s="226"/>
      <c r="AMA744" s="226"/>
      <c r="AMB744" s="226"/>
      <c r="AMC744" s="226"/>
      <c r="AMD744" s="226"/>
      <c r="AME744" s="226"/>
      <c r="AMF744" s="226"/>
      <c r="AMG744" s="226"/>
      <c r="AMH744" s="226"/>
      <c r="AMI744" s="226"/>
      <c r="AMJ744" s="226"/>
      <c r="AMK744" s="226"/>
      <c r="AML744" s="226"/>
      <c r="AMM744" s="226"/>
      <c r="AMN744" s="226"/>
      <c r="AMO744" s="226"/>
      <c r="AMP744" s="226"/>
      <c r="AMQ744" s="226"/>
      <c r="AMR744" s="226"/>
      <c r="AMS744" s="226"/>
      <c r="AMT744" s="226"/>
      <c r="AMU744" s="226"/>
      <c r="AMV744" s="226"/>
      <c r="AMW744" s="226"/>
      <c r="AMX744" s="226"/>
    </row>
    <row r="745" spans="1:1038" s="398" customFormat="1" ht="18" customHeight="1">
      <c r="A745" s="548"/>
      <c r="B745" s="543"/>
      <c r="C745" s="226"/>
      <c r="D745" s="225"/>
      <c r="E745" s="226">
        <v>92</v>
      </c>
      <c r="F745" s="226">
        <v>3</v>
      </c>
      <c r="G745" s="391" t="str">
        <f t="shared" ref="G745" si="485">E745&amp;"-"&amp;F745</f>
        <v>92-3</v>
      </c>
      <c r="H745" s="226">
        <v>36</v>
      </c>
      <c r="I745" s="226">
        <v>36.5</v>
      </c>
      <c r="J745" s="544"/>
      <c r="K745" s="545"/>
      <c r="L745" s="171">
        <f>(VLOOKUP($G745,Depth_Lookup!$A$3:$J$410,10,FALSE))+(H745/100)</f>
        <v>238.42500000000001</v>
      </c>
      <c r="M745" s="171">
        <f>(VLOOKUP($G745,Depth_Lookup!$A$3:$J$410,10,FALSE))+(I745/100)</f>
        <v>238.43</v>
      </c>
      <c r="N745" s="232"/>
      <c r="O745" s="226"/>
      <c r="P745" s="226"/>
      <c r="Q745" s="226"/>
      <c r="R745" s="391" t="s">
        <v>2380</v>
      </c>
      <c r="S745" s="226"/>
      <c r="T745" s="226"/>
      <c r="U745" s="226"/>
      <c r="V745" s="226"/>
      <c r="W745" s="226"/>
      <c r="X745" s="392"/>
      <c r="Y745" s="226"/>
      <c r="Z745" s="226"/>
      <c r="AA745" s="226"/>
      <c r="AB745" s="226"/>
      <c r="AC745" s="226"/>
      <c r="AD745" s="226"/>
      <c r="AE745" s="393"/>
      <c r="AF745" s="391"/>
      <c r="AG745" s="394"/>
      <c r="AH745" s="226"/>
      <c r="AI745" s="257"/>
      <c r="AJ745" s="226"/>
      <c r="AK745" s="226"/>
      <c r="AL745" s="226"/>
      <c r="AM745" s="226"/>
      <c r="AN745" s="226"/>
      <c r="AO745" s="257"/>
      <c r="AP745" s="226"/>
      <c r="AQ745" s="226"/>
      <c r="AR745" s="226"/>
      <c r="AS745" s="226"/>
      <c r="AT745" s="226"/>
      <c r="AU745" s="257"/>
      <c r="AV745" s="226"/>
      <c r="AW745" s="226"/>
      <c r="AX745" s="226"/>
      <c r="AY745" s="226"/>
      <c r="AZ745" s="226"/>
      <c r="BA745" s="257"/>
      <c r="BB745" s="226"/>
      <c r="BC745" s="226"/>
      <c r="BD745" s="226"/>
      <c r="BE745" s="226"/>
      <c r="BF745" s="226"/>
      <c r="BG745" s="257"/>
      <c r="BH745" s="226"/>
      <c r="BI745" s="226"/>
      <c r="BJ745" s="226"/>
      <c r="BK745" s="226"/>
      <c r="BL745" s="226"/>
      <c r="BM745" s="257"/>
      <c r="BN745" s="226"/>
      <c r="BO745" s="226"/>
      <c r="BP745" s="226"/>
      <c r="BQ745" s="226"/>
      <c r="BR745" s="226"/>
      <c r="BS745" s="226"/>
      <c r="BT745" s="226"/>
      <c r="BU745" s="226"/>
      <c r="BV745" s="226"/>
      <c r="BW745" s="226"/>
      <c r="BX745" s="226"/>
      <c r="BY745" s="257"/>
      <c r="BZ745" s="226"/>
      <c r="CA745" s="226"/>
      <c r="CB745" s="226"/>
      <c r="CC745" s="226"/>
      <c r="CD745" s="226"/>
      <c r="CE745" s="226"/>
      <c r="CF745" s="399"/>
      <c r="CG745" s="259"/>
      <c r="CH745" s="150"/>
      <c r="CI745" s="150"/>
      <c r="CJ745" s="150"/>
      <c r="CK745" s="158"/>
      <c r="CL745" s="395"/>
      <c r="CM745" s="395"/>
      <c r="CN745" s="395"/>
      <c r="CO745" s="395"/>
      <c r="CP745" s="395"/>
      <c r="CQ745" s="395"/>
      <c r="CR745" s="395"/>
      <c r="CS745" s="395"/>
      <c r="CT745" s="395"/>
      <c r="CU745" s="395"/>
      <c r="CV745" s="395"/>
      <c r="CW745" s="395"/>
      <c r="CX745" s="395"/>
      <c r="CY745" s="395"/>
      <c r="CZ745" s="395"/>
      <c r="DA745" s="395"/>
      <c r="DB745" s="395"/>
      <c r="DC745" s="256"/>
      <c r="DD745" s="395"/>
      <c r="DE745" s="395"/>
      <c r="DF745" s="395"/>
      <c r="DG745" s="395"/>
      <c r="DH745" s="395"/>
      <c r="DI745" s="395"/>
      <c r="DJ745" s="395"/>
      <c r="DK745" s="396"/>
      <c r="DL745" s="259"/>
      <c r="DM745" s="395"/>
      <c r="DN745" s="395"/>
      <c r="DO745" s="397"/>
      <c r="DQ745" s="259"/>
      <c r="DR745" s="397"/>
      <c r="DS745" s="259"/>
      <c r="DT745" s="263"/>
      <c r="DU745" s="256"/>
      <c r="DV745" s="256"/>
      <c r="DW745" s="400"/>
      <c r="DX745" s="155"/>
      <c r="DY745" s="155"/>
      <c r="DZ745" s="546"/>
      <c r="EA745" s="104"/>
      <c r="EB745" s="256"/>
      <c r="EC745" s="104"/>
      <c r="ED745" s="229" t="s">
        <v>2517</v>
      </c>
      <c r="EE745" s="401"/>
      <c r="EF745" s="402"/>
      <c r="EG745" s="401"/>
      <c r="EH745" s="403"/>
      <c r="EI745" s="404"/>
      <c r="EJ745" s="405"/>
      <c r="EK745" s="406"/>
      <c r="EL745" s="401"/>
      <c r="EM745" s="403"/>
      <c r="EN745" s="403" t="s">
        <v>2051</v>
      </c>
      <c r="EO745" s="407"/>
      <c r="EP745" s="407"/>
      <c r="EQ745" s="407"/>
      <c r="ER745" s="407"/>
      <c r="ES745" s="407"/>
      <c r="ET745" s="407"/>
      <c r="EU745" s="407"/>
      <c r="EV745" s="408">
        <v>60</v>
      </c>
      <c r="EW745" s="408">
        <v>270</v>
      </c>
      <c r="EX745" s="408">
        <v>41</v>
      </c>
      <c r="EY745" s="408">
        <v>180</v>
      </c>
      <c r="EZ745" s="192">
        <f t="shared" si="415"/>
        <v>63.348706594317889</v>
      </c>
      <c r="FA745" s="192">
        <f t="shared" si="416"/>
        <v>63.348706594317889</v>
      </c>
      <c r="FB745" s="192">
        <f t="shared" si="417"/>
        <v>27.29412095396934</v>
      </c>
      <c r="FC745" s="192">
        <f t="shared" si="418"/>
        <v>153.34870659431789</v>
      </c>
      <c r="FD745" s="192">
        <f t="shared" si="419"/>
        <v>62.70587904603066</v>
      </c>
      <c r="FE745" s="193">
        <f t="shared" si="420"/>
        <v>243.34870659431789</v>
      </c>
      <c r="FF745" s="194">
        <f t="shared" si="421"/>
        <v>62.70587904603066</v>
      </c>
      <c r="FG745" s="401"/>
      <c r="FH745" s="403"/>
      <c r="FI745" s="778">
        <f t="shared" si="422"/>
        <v>0</v>
      </c>
      <c r="FJ745" s="779">
        <f t="shared" si="423"/>
        <v>62.70587904603066</v>
      </c>
      <c r="FK745" s="779">
        <f t="shared" si="424"/>
        <v>27.29412095396934</v>
      </c>
      <c r="FL745" s="780">
        <f t="shared" si="425"/>
        <v>0.47637227708434066</v>
      </c>
      <c r="FM745" s="169">
        <f t="shared" si="426"/>
        <v>0.45855837220199275</v>
      </c>
      <c r="FN745" s="783">
        <f t="shared" si="427"/>
        <v>0</v>
      </c>
      <c r="FO745" s="226"/>
      <c r="FP745" s="226"/>
      <c r="FQ745" s="226"/>
      <c r="FR745" s="226"/>
      <c r="FS745" s="226"/>
      <c r="FT745" s="226"/>
      <c r="FU745" s="226"/>
      <c r="FV745" s="226"/>
      <c r="FW745" s="226"/>
      <c r="FX745" s="226"/>
      <c r="FY745" s="226"/>
      <c r="FZ745" s="226"/>
      <c r="GA745" s="226"/>
      <c r="GB745" s="226"/>
      <c r="GC745" s="226"/>
      <c r="GD745" s="226"/>
      <c r="GE745" s="226"/>
      <c r="GF745" s="226"/>
      <c r="GG745" s="226"/>
      <c r="GH745" s="226"/>
      <c r="GI745" s="226"/>
      <c r="GJ745" s="226"/>
      <c r="GK745" s="226"/>
      <c r="GL745" s="226"/>
      <c r="GM745" s="226"/>
      <c r="GN745" s="226"/>
      <c r="GO745" s="226"/>
      <c r="GP745" s="226"/>
      <c r="GQ745" s="226"/>
      <c r="GR745" s="226"/>
      <c r="GS745" s="226"/>
      <c r="GT745" s="226"/>
      <c r="GU745" s="226"/>
      <c r="GV745" s="226"/>
      <c r="GW745" s="226"/>
      <c r="GX745" s="226"/>
      <c r="GY745" s="226"/>
      <c r="GZ745" s="226"/>
      <c r="HA745" s="226"/>
      <c r="HB745" s="226"/>
      <c r="HC745" s="226"/>
      <c r="HD745" s="226"/>
      <c r="HE745" s="226"/>
      <c r="HF745" s="226"/>
      <c r="HG745" s="226"/>
      <c r="HH745" s="226"/>
      <c r="HI745" s="226"/>
      <c r="HJ745" s="226"/>
      <c r="HK745" s="226"/>
      <c r="HL745" s="226"/>
      <c r="HM745" s="226"/>
      <c r="HN745" s="226"/>
      <c r="HO745" s="226"/>
      <c r="HP745" s="226"/>
      <c r="HQ745" s="226"/>
      <c r="HR745" s="226"/>
      <c r="HS745" s="226"/>
      <c r="HT745" s="226"/>
      <c r="HU745" s="226"/>
      <c r="HV745" s="226"/>
      <c r="HW745" s="226"/>
      <c r="HX745" s="226"/>
      <c r="HY745" s="226"/>
      <c r="HZ745" s="226"/>
      <c r="IA745" s="226"/>
      <c r="IB745" s="226"/>
      <c r="IC745" s="226"/>
      <c r="ID745" s="226"/>
      <c r="IE745" s="226"/>
      <c r="IF745" s="226"/>
      <c r="IG745" s="226"/>
      <c r="IH745" s="226"/>
      <c r="II745" s="226"/>
      <c r="IJ745" s="226"/>
      <c r="IK745" s="226"/>
      <c r="IL745" s="226"/>
      <c r="IM745" s="226"/>
      <c r="IN745" s="226"/>
      <c r="IO745" s="226"/>
      <c r="IP745" s="226"/>
      <c r="IQ745" s="226"/>
      <c r="IR745" s="226"/>
      <c r="IS745" s="226"/>
      <c r="IT745" s="226"/>
      <c r="IU745" s="226"/>
      <c r="IV745" s="226"/>
      <c r="IW745" s="226"/>
      <c r="IX745" s="226"/>
      <c r="IY745" s="226"/>
      <c r="IZ745" s="226"/>
      <c r="JA745" s="226"/>
      <c r="JB745" s="226"/>
      <c r="JC745" s="226"/>
      <c r="JD745" s="226"/>
      <c r="JE745" s="226"/>
      <c r="JF745" s="226"/>
      <c r="JG745" s="226"/>
      <c r="JH745" s="226"/>
      <c r="JI745" s="226"/>
      <c r="JJ745" s="226"/>
      <c r="JK745" s="226"/>
      <c r="JL745" s="226"/>
      <c r="JM745" s="226"/>
      <c r="JN745" s="226"/>
      <c r="JO745" s="226"/>
      <c r="JP745" s="226"/>
      <c r="JQ745" s="226"/>
      <c r="JR745" s="226"/>
      <c r="JS745" s="226"/>
      <c r="JT745" s="226"/>
      <c r="JU745" s="226"/>
      <c r="JV745" s="226"/>
      <c r="JW745" s="226"/>
      <c r="JX745" s="226"/>
      <c r="JY745" s="226"/>
      <c r="JZ745" s="226"/>
      <c r="KA745" s="226"/>
      <c r="KB745" s="226"/>
      <c r="KC745" s="226"/>
      <c r="KD745" s="226"/>
      <c r="KE745" s="226"/>
      <c r="KF745" s="226"/>
      <c r="KG745" s="226"/>
      <c r="KH745" s="226"/>
      <c r="KI745" s="226"/>
      <c r="KJ745" s="226"/>
      <c r="KK745" s="226"/>
      <c r="KL745" s="226"/>
      <c r="KM745" s="226"/>
      <c r="KN745" s="226"/>
      <c r="KO745" s="226"/>
      <c r="KP745" s="226"/>
      <c r="KQ745" s="226"/>
      <c r="KR745" s="226"/>
      <c r="KS745" s="226"/>
      <c r="KT745" s="226"/>
      <c r="KU745" s="226"/>
      <c r="KV745" s="226"/>
      <c r="KW745" s="226"/>
      <c r="KX745" s="226"/>
      <c r="KY745" s="226"/>
      <c r="KZ745" s="226"/>
      <c r="LA745" s="226"/>
      <c r="LB745" s="226"/>
      <c r="LC745" s="226"/>
      <c r="LD745" s="226"/>
      <c r="LE745" s="226"/>
      <c r="LF745" s="226"/>
      <c r="LG745" s="226"/>
      <c r="LH745" s="226"/>
      <c r="LI745" s="226"/>
      <c r="LJ745" s="226"/>
      <c r="LK745" s="226"/>
      <c r="LL745" s="226"/>
      <c r="LM745" s="226"/>
      <c r="LN745" s="226"/>
      <c r="LO745" s="226"/>
      <c r="LP745" s="226"/>
      <c r="LQ745" s="226"/>
      <c r="LR745" s="226"/>
      <c r="LS745" s="226"/>
      <c r="LT745" s="226"/>
      <c r="LU745" s="226"/>
      <c r="LV745" s="226"/>
      <c r="LW745" s="226"/>
      <c r="LX745" s="226"/>
      <c r="LY745" s="226"/>
      <c r="LZ745" s="226"/>
      <c r="MA745" s="226"/>
      <c r="MB745" s="226"/>
      <c r="MC745" s="226"/>
      <c r="MD745" s="226"/>
      <c r="ME745" s="226"/>
      <c r="MF745" s="226"/>
      <c r="MG745" s="226"/>
      <c r="MH745" s="226"/>
      <c r="MI745" s="226"/>
      <c r="MJ745" s="226"/>
      <c r="MK745" s="226"/>
      <c r="ML745" s="226"/>
      <c r="MM745" s="226"/>
      <c r="MN745" s="226"/>
      <c r="MO745" s="226"/>
      <c r="MP745" s="226"/>
      <c r="MQ745" s="226"/>
      <c r="MR745" s="226"/>
      <c r="MS745" s="226"/>
      <c r="MT745" s="226"/>
      <c r="MU745" s="226"/>
      <c r="MV745" s="226"/>
      <c r="MW745" s="226"/>
      <c r="MX745" s="226"/>
      <c r="MY745" s="226"/>
      <c r="MZ745" s="226"/>
      <c r="NA745" s="226"/>
      <c r="NB745" s="226"/>
      <c r="NC745" s="226"/>
      <c r="ND745" s="226"/>
      <c r="NE745" s="226"/>
      <c r="NF745" s="226"/>
      <c r="NG745" s="226"/>
      <c r="NH745" s="226"/>
      <c r="NI745" s="226"/>
      <c r="NJ745" s="226"/>
      <c r="NK745" s="226"/>
      <c r="NL745" s="226"/>
      <c r="NM745" s="226"/>
      <c r="NN745" s="226"/>
      <c r="NO745" s="226"/>
      <c r="NP745" s="226"/>
      <c r="NQ745" s="226"/>
      <c r="NR745" s="226"/>
      <c r="NS745" s="226"/>
      <c r="NT745" s="226"/>
      <c r="NU745" s="226"/>
      <c r="NV745" s="226"/>
      <c r="NW745" s="226"/>
      <c r="NX745" s="226"/>
      <c r="NY745" s="226"/>
      <c r="NZ745" s="226"/>
      <c r="OA745" s="226"/>
      <c r="OB745" s="226"/>
      <c r="OC745" s="226"/>
      <c r="OD745" s="226"/>
      <c r="OE745" s="226"/>
      <c r="OF745" s="226"/>
      <c r="OG745" s="226"/>
      <c r="OH745" s="226"/>
      <c r="OI745" s="226"/>
      <c r="OJ745" s="226"/>
      <c r="OK745" s="226"/>
      <c r="OL745" s="226"/>
      <c r="OM745" s="226"/>
      <c r="ON745" s="226"/>
      <c r="OO745" s="226"/>
      <c r="OP745" s="226"/>
      <c r="OQ745" s="226"/>
      <c r="OR745" s="226"/>
      <c r="OS745" s="226"/>
      <c r="OT745" s="226"/>
      <c r="OU745" s="226"/>
      <c r="OV745" s="226"/>
      <c r="OW745" s="226"/>
      <c r="OX745" s="226"/>
      <c r="OY745" s="226"/>
      <c r="OZ745" s="226"/>
      <c r="PA745" s="226"/>
      <c r="PB745" s="226"/>
      <c r="PC745" s="226"/>
      <c r="PD745" s="226"/>
      <c r="PE745" s="226"/>
      <c r="PF745" s="226"/>
      <c r="PG745" s="226"/>
      <c r="PH745" s="226"/>
      <c r="PI745" s="226"/>
      <c r="PJ745" s="226"/>
      <c r="PK745" s="226"/>
      <c r="PL745" s="226"/>
      <c r="PM745" s="226"/>
      <c r="PN745" s="226"/>
      <c r="PO745" s="226"/>
      <c r="PP745" s="226"/>
      <c r="PQ745" s="226"/>
      <c r="PR745" s="226"/>
      <c r="PS745" s="226"/>
      <c r="PT745" s="226"/>
      <c r="PU745" s="226"/>
      <c r="PV745" s="226"/>
      <c r="PW745" s="226"/>
      <c r="PX745" s="226"/>
      <c r="PY745" s="226"/>
      <c r="PZ745" s="226"/>
      <c r="QA745" s="226"/>
      <c r="QB745" s="226"/>
      <c r="QC745" s="226"/>
      <c r="QD745" s="226"/>
      <c r="QE745" s="226"/>
      <c r="QF745" s="226"/>
      <c r="QG745" s="226"/>
      <c r="QH745" s="226"/>
      <c r="QI745" s="226"/>
      <c r="QJ745" s="226"/>
      <c r="QK745" s="226"/>
      <c r="QL745" s="226"/>
      <c r="QM745" s="226"/>
      <c r="QN745" s="226"/>
      <c r="QO745" s="226"/>
      <c r="QP745" s="226"/>
      <c r="QQ745" s="226"/>
      <c r="QR745" s="226"/>
      <c r="QS745" s="226"/>
      <c r="QT745" s="226"/>
      <c r="QU745" s="226"/>
      <c r="QV745" s="226"/>
      <c r="QW745" s="226"/>
      <c r="QX745" s="226"/>
      <c r="QY745" s="226"/>
      <c r="QZ745" s="226"/>
      <c r="RA745" s="226"/>
      <c r="RB745" s="226"/>
      <c r="RC745" s="226"/>
      <c r="RD745" s="226"/>
      <c r="RE745" s="226"/>
      <c r="RF745" s="226"/>
      <c r="RG745" s="226"/>
      <c r="RH745" s="226"/>
      <c r="RI745" s="226"/>
      <c r="RJ745" s="226"/>
      <c r="RK745" s="226"/>
      <c r="RL745" s="226"/>
      <c r="RM745" s="226"/>
      <c r="RN745" s="226"/>
      <c r="RO745" s="226"/>
      <c r="RP745" s="226"/>
      <c r="RQ745" s="226"/>
      <c r="RR745" s="226"/>
      <c r="RS745" s="226"/>
      <c r="RT745" s="226"/>
      <c r="RU745" s="226"/>
      <c r="RV745" s="226"/>
      <c r="RW745" s="226"/>
      <c r="RX745" s="226"/>
      <c r="RY745" s="226"/>
      <c r="RZ745" s="226"/>
      <c r="SA745" s="226"/>
      <c r="SB745" s="226"/>
      <c r="SC745" s="226"/>
      <c r="SD745" s="226"/>
      <c r="SE745" s="226"/>
      <c r="SF745" s="226"/>
      <c r="SG745" s="226"/>
      <c r="SH745" s="226"/>
      <c r="SI745" s="226"/>
      <c r="SJ745" s="226"/>
      <c r="SK745" s="226"/>
      <c r="SL745" s="226"/>
      <c r="SM745" s="226"/>
      <c r="SN745" s="226"/>
      <c r="SO745" s="226"/>
      <c r="SP745" s="226"/>
      <c r="SQ745" s="226"/>
      <c r="SR745" s="226"/>
      <c r="SS745" s="226"/>
      <c r="ST745" s="226"/>
      <c r="SU745" s="226"/>
      <c r="SV745" s="226"/>
      <c r="SW745" s="226"/>
      <c r="SX745" s="226"/>
      <c r="SY745" s="226"/>
      <c r="SZ745" s="226"/>
      <c r="TA745" s="226"/>
      <c r="TB745" s="226"/>
      <c r="TC745" s="226"/>
      <c r="TD745" s="226"/>
      <c r="TE745" s="226"/>
      <c r="TF745" s="226"/>
      <c r="TG745" s="226"/>
      <c r="TH745" s="226"/>
      <c r="TI745" s="226"/>
      <c r="TJ745" s="226"/>
      <c r="TK745" s="226"/>
      <c r="TL745" s="226"/>
      <c r="TM745" s="226"/>
      <c r="TN745" s="226"/>
      <c r="TO745" s="226"/>
      <c r="TP745" s="226"/>
      <c r="TQ745" s="226"/>
      <c r="TR745" s="226"/>
      <c r="TS745" s="226"/>
      <c r="TT745" s="226"/>
      <c r="TU745" s="226"/>
      <c r="TV745" s="226"/>
      <c r="TW745" s="226"/>
      <c r="TX745" s="226"/>
      <c r="TY745" s="226"/>
      <c r="TZ745" s="226"/>
      <c r="UA745" s="226"/>
      <c r="UB745" s="226"/>
      <c r="UC745" s="226"/>
      <c r="UD745" s="226"/>
      <c r="UE745" s="226"/>
      <c r="UF745" s="226"/>
      <c r="UG745" s="226"/>
      <c r="UH745" s="226"/>
      <c r="UI745" s="226"/>
      <c r="UJ745" s="226"/>
      <c r="UK745" s="226"/>
      <c r="UL745" s="226"/>
      <c r="UM745" s="226"/>
      <c r="UN745" s="226"/>
      <c r="UO745" s="226"/>
      <c r="UP745" s="226"/>
      <c r="UQ745" s="226"/>
      <c r="UR745" s="226"/>
      <c r="US745" s="226"/>
      <c r="UT745" s="226"/>
      <c r="UU745" s="226"/>
      <c r="UV745" s="226"/>
      <c r="UW745" s="226"/>
      <c r="UX745" s="226"/>
      <c r="UY745" s="226"/>
      <c r="UZ745" s="226"/>
      <c r="VA745" s="226"/>
      <c r="VB745" s="226"/>
      <c r="VC745" s="226"/>
      <c r="VD745" s="226"/>
      <c r="VE745" s="226"/>
      <c r="VF745" s="226"/>
      <c r="VG745" s="226"/>
      <c r="VH745" s="226"/>
      <c r="VI745" s="226"/>
      <c r="VJ745" s="226"/>
      <c r="VK745" s="226"/>
      <c r="VL745" s="226"/>
      <c r="VM745" s="226"/>
      <c r="VN745" s="226"/>
      <c r="VO745" s="226"/>
      <c r="VP745" s="226"/>
      <c r="VQ745" s="226"/>
      <c r="VR745" s="226"/>
      <c r="VS745" s="226"/>
      <c r="VT745" s="226"/>
      <c r="VU745" s="226"/>
      <c r="VV745" s="226"/>
      <c r="VW745" s="226"/>
      <c r="VX745" s="226"/>
      <c r="VY745" s="226"/>
      <c r="VZ745" s="226"/>
      <c r="WA745" s="226"/>
      <c r="WB745" s="226"/>
      <c r="WC745" s="226"/>
      <c r="WD745" s="226"/>
      <c r="WE745" s="226"/>
      <c r="WF745" s="226"/>
      <c r="WG745" s="226"/>
      <c r="WH745" s="226"/>
      <c r="WI745" s="226"/>
      <c r="WJ745" s="226"/>
      <c r="WK745" s="226"/>
      <c r="WL745" s="226"/>
      <c r="WM745" s="226"/>
      <c r="WN745" s="226"/>
      <c r="WO745" s="226"/>
      <c r="WP745" s="226"/>
      <c r="WQ745" s="226"/>
      <c r="WR745" s="226"/>
      <c r="WS745" s="226"/>
      <c r="WT745" s="226"/>
      <c r="WU745" s="226"/>
      <c r="WV745" s="226"/>
      <c r="WW745" s="226"/>
      <c r="WX745" s="226"/>
      <c r="WY745" s="226"/>
      <c r="WZ745" s="226"/>
      <c r="XA745" s="226"/>
      <c r="XB745" s="226"/>
      <c r="XC745" s="226"/>
      <c r="XD745" s="226"/>
      <c r="XE745" s="226"/>
      <c r="XF745" s="226"/>
      <c r="XG745" s="226"/>
      <c r="XH745" s="226"/>
      <c r="XI745" s="226"/>
      <c r="XJ745" s="226"/>
      <c r="XK745" s="226"/>
      <c r="XL745" s="226"/>
      <c r="XM745" s="226"/>
      <c r="XN745" s="226"/>
      <c r="XO745" s="226"/>
      <c r="XP745" s="226"/>
      <c r="XQ745" s="226"/>
      <c r="XR745" s="226"/>
      <c r="XS745" s="226"/>
      <c r="XT745" s="226"/>
      <c r="XU745" s="226"/>
      <c r="XV745" s="226"/>
      <c r="XW745" s="226"/>
      <c r="XX745" s="226"/>
      <c r="XY745" s="226"/>
      <c r="XZ745" s="226"/>
      <c r="YA745" s="226"/>
      <c r="YB745" s="226"/>
      <c r="YC745" s="226"/>
      <c r="YD745" s="226"/>
      <c r="YE745" s="226"/>
      <c r="YF745" s="226"/>
      <c r="YG745" s="226"/>
      <c r="YH745" s="226"/>
      <c r="YI745" s="226"/>
      <c r="YJ745" s="226"/>
      <c r="YK745" s="226"/>
      <c r="YL745" s="226"/>
      <c r="YM745" s="226"/>
      <c r="YN745" s="226"/>
      <c r="YO745" s="226"/>
      <c r="YP745" s="226"/>
      <c r="YQ745" s="226"/>
      <c r="YR745" s="226"/>
      <c r="YS745" s="226"/>
      <c r="YT745" s="226"/>
      <c r="YU745" s="226"/>
      <c r="YV745" s="226"/>
      <c r="YW745" s="226"/>
      <c r="YX745" s="226"/>
      <c r="YY745" s="226"/>
      <c r="YZ745" s="226"/>
      <c r="ZA745" s="226"/>
      <c r="ZB745" s="226"/>
      <c r="ZC745" s="226"/>
      <c r="ZD745" s="226"/>
      <c r="ZE745" s="226"/>
      <c r="ZF745" s="226"/>
      <c r="ZG745" s="226"/>
      <c r="ZH745" s="226"/>
      <c r="ZI745" s="226"/>
      <c r="ZJ745" s="226"/>
      <c r="ZK745" s="226"/>
      <c r="ZL745" s="226"/>
      <c r="ZM745" s="226"/>
      <c r="ZN745" s="226"/>
      <c r="ZO745" s="226"/>
      <c r="ZP745" s="226"/>
      <c r="ZQ745" s="226"/>
      <c r="ZR745" s="226"/>
      <c r="ZS745" s="226"/>
      <c r="ZT745" s="226"/>
      <c r="ZU745" s="226"/>
      <c r="ZV745" s="226"/>
      <c r="ZW745" s="226"/>
      <c r="ZX745" s="226"/>
      <c r="ZY745" s="226"/>
      <c r="ZZ745" s="226"/>
      <c r="AAA745" s="226"/>
      <c r="AAB745" s="226"/>
      <c r="AAC745" s="226"/>
      <c r="AAD745" s="226"/>
      <c r="AAE745" s="226"/>
      <c r="AAF745" s="226"/>
      <c r="AAG745" s="226"/>
      <c r="AAH745" s="226"/>
      <c r="AAI745" s="226"/>
      <c r="AAJ745" s="226"/>
      <c r="AAK745" s="226"/>
      <c r="AAL745" s="226"/>
      <c r="AAM745" s="226"/>
      <c r="AAN745" s="226"/>
      <c r="AAO745" s="226"/>
      <c r="AAP745" s="226"/>
      <c r="AAQ745" s="226"/>
      <c r="AAR745" s="226"/>
      <c r="AAS745" s="226"/>
      <c r="AAT745" s="226"/>
      <c r="AAU745" s="226"/>
      <c r="AAV745" s="226"/>
      <c r="AAW745" s="226"/>
      <c r="AAX745" s="226"/>
      <c r="AAY745" s="226"/>
      <c r="AAZ745" s="226"/>
      <c r="ABA745" s="226"/>
      <c r="ABB745" s="226"/>
      <c r="ABC745" s="226"/>
      <c r="ABD745" s="226"/>
      <c r="ABE745" s="226"/>
      <c r="ABF745" s="226"/>
      <c r="ABG745" s="226"/>
      <c r="ABH745" s="226"/>
      <c r="ABI745" s="226"/>
      <c r="ABJ745" s="226"/>
      <c r="ABK745" s="226"/>
      <c r="ABL745" s="226"/>
      <c r="ABM745" s="226"/>
      <c r="ABN745" s="226"/>
      <c r="ABO745" s="226"/>
      <c r="ABP745" s="226"/>
      <c r="ABQ745" s="226"/>
      <c r="ABR745" s="226"/>
      <c r="ABS745" s="226"/>
      <c r="ABT745" s="226"/>
      <c r="ABU745" s="226"/>
      <c r="ABV745" s="226"/>
      <c r="ABW745" s="226"/>
      <c r="ABX745" s="226"/>
      <c r="ABY745" s="226"/>
      <c r="ABZ745" s="226"/>
      <c r="ACA745" s="226"/>
      <c r="ACB745" s="226"/>
      <c r="ACC745" s="226"/>
      <c r="ACD745" s="226"/>
      <c r="ACE745" s="226"/>
      <c r="ACF745" s="226"/>
      <c r="ACG745" s="226"/>
      <c r="ACH745" s="226"/>
      <c r="ACI745" s="226"/>
      <c r="ACJ745" s="226"/>
      <c r="ACK745" s="226"/>
      <c r="ACL745" s="226"/>
      <c r="ACM745" s="226"/>
      <c r="ACN745" s="226"/>
      <c r="ACO745" s="226"/>
      <c r="ACP745" s="226"/>
      <c r="ACQ745" s="226"/>
      <c r="ACR745" s="226"/>
      <c r="ACS745" s="226"/>
      <c r="ACT745" s="226"/>
      <c r="ACU745" s="226"/>
      <c r="ACV745" s="226"/>
      <c r="ACW745" s="226"/>
      <c r="ACX745" s="226"/>
      <c r="ACY745" s="226"/>
      <c r="ACZ745" s="226"/>
      <c r="ADA745" s="226"/>
      <c r="ADB745" s="226"/>
      <c r="ADC745" s="226"/>
      <c r="ADD745" s="226"/>
      <c r="ADE745" s="226"/>
      <c r="ADF745" s="226"/>
      <c r="ADG745" s="226"/>
      <c r="ADH745" s="226"/>
      <c r="ADI745" s="226"/>
      <c r="ADJ745" s="226"/>
      <c r="ADK745" s="226"/>
      <c r="ADL745" s="226"/>
      <c r="ADM745" s="226"/>
      <c r="ADN745" s="226"/>
      <c r="ADO745" s="226"/>
      <c r="ADP745" s="226"/>
      <c r="ADQ745" s="226"/>
      <c r="ADR745" s="226"/>
      <c r="ADS745" s="226"/>
      <c r="ADT745" s="226"/>
      <c r="ADU745" s="226"/>
      <c r="ADV745" s="226"/>
      <c r="ADW745" s="226"/>
      <c r="ADX745" s="226"/>
      <c r="ADY745" s="226"/>
      <c r="ADZ745" s="226"/>
      <c r="AEA745" s="226"/>
      <c r="AEB745" s="226"/>
      <c r="AEC745" s="226"/>
      <c r="AED745" s="226"/>
      <c r="AEE745" s="226"/>
      <c r="AEF745" s="226"/>
      <c r="AEG745" s="226"/>
      <c r="AEH745" s="226"/>
      <c r="AEI745" s="226"/>
      <c r="AEJ745" s="226"/>
      <c r="AEK745" s="226"/>
      <c r="AEL745" s="226"/>
      <c r="AEM745" s="226"/>
      <c r="AEN745" s="226"/>
      <c r="AEO745" s="226"/>
      <c r="AEP745" s="226"/>
      <c r="AEQ745" s="226"/>
      <c r="AER745" s="226"/>
      <c r="AES745" s="226"/>
      <c r="AET745" s="226"/>
      <c r="AEU745" s="226"/>
      <c r="AEV745" s="226"/>
      <c r="AEW745" s="226"/>
      <c r="AEX745" s="226"/>
      <c r="AEY745" s="226"/>
      <c r="AEZ745" s="226"/>
      <c r="AFA745" s="226"/>
      <c r="AFB745" s="226"/>
      <c r="AFC745" s="226"/>
      <c r="AFD745" s="226"/>
      <c r="AFE745" s="226"/>
      <c r="AFF745" s="226"/>
      <c r="AFG745" s="226"/>
      <c r="AFH745" s="226"/>
      <c r="AFI745" s="226"/>
      <c r="AFJ745" s="226"/>
      <c r="AFK745" s="226"/>
      <c r="AFL745" s="226"/>
      <c r="AFM745" s="226"/>
      <c r="AFN745" s="226"/>
      <c r="AFO745" s="226"/>
      <c r="AFP745" s="226"/>
      <c r="AFQ745" s="226"/>
      <c r="AFR745" s="226"/>
      <c r="AFS745" s="226"/>
      <c r="AFT745" s="226"/>
      <c r="AFU745" s="226"/>
      <c r="AFV745" s="226"/>
      <c r="AFW745" s="226"/>
      <c r="AFX745" s="226"/>
      <c r="AFY745" s="226"/>
      <c r="AFZ745" s="226"/>
      <c r="AGA745" s="226"/>
      <c r="AGB745" s="226"/>
      <c r="AGC745" s="226"/>
      <c r="AGD745" s="226"/>
      <c r="AGE745" s="226"/>
      <c r="AGF745" s="226"/>
      <c r="AGG745" s="226"/>
      <c r="AGH745" s="226"/>
      <c r="AGI745" s="226"/>
      <c r="AGJ745" s="226"/>
      <c r="AGK745" s="226"/>
      <c r="AGL745" s="226"/>
      <c r="AGM745" s="226"/>
      <c r="AGN745" s="226"/>
      <c r="AGO745" s="226"/>
      <c r="AGP745" s="226"/>
      <c r="AGQ745" s="226"/>
      <c r="AGR745" s="226"/>
      <c r="AGS745" s="226"/>
      <c r="AGT745" s="226"/>
      <c r="AGU745" s="226"/>
      <c r="AGV745" s="226"/>
      <c r="AGW745" s="226"/>
      <c r="AGX745" s="226"/>
      <c r="AGY745" s="226"/>
      <c r="AGZ745" s="226"/>
      <c r="AHA745" s="226"/>
      <c r="AHB745" s="226"/>
      <c r="AHC745" s="226"/>
      <c r="AHD745" s="226"/>
      <c r="AHE745" s="226"/>
      <c r="AHF745" s="226"/>
      <c r="AHG745" s="226"/>
      <c r="AHH745" s="226"/>
      <c r="AHI745" s="226"/>
      <c r="AHJ745" s="226"/>
      <c r="AHK745" s="226"/>
      <c r="AHL745" s="226"/>
      <c r="AHM745" s="226"/>
      <c r="AHN745" s="226"/>
      <c r="AHO745" s="226"/>
      <c r="AHP745" s="226"/>
      <c r="AHQ745" s="226"/>
      <c r="AHR745" s="226"/>
      <c r="AHS745" s="226"/>
      <c r="AHT745" s="226"/>
      <c r="AHU745" s="226"/>
      <c r="AHV745" s="226"/>
      <c r="AHW745" s="226"/>
      <c r="AHX745" s="226"/>
      <c r="AHY745" s="226"/>
      <c r="AHZ745" s="226"/>
      <c r="AIA745" s="226"/>
      <c r="AIB745" s="226"/>
      <c r="AIC745" s="226"/>
      <c r="AID745" s="226"/>
      <c r="AIE745" s="226"/>
      <c r="AIF745" s="226"/>
      <c r="AIG745" s="226"/>
      <c r="AIH745" s="226"/>
      <c r="AII745" s="226"/>
      <c r="AIJ745" s="226"/>
      <c r="AIK745" s="226"/>
      <c r="AIL745" s="226"/>
      <c r="AIM745" s="226"/>
      <c r="AIN745" s="226"/>
      <c r="AIO745" s="226"/>
      <c r="AIP745" s="226"/>
      <c r="AIQ745" s="226"/>
      <c r="AIR745" s="226"/>
      <c r="AIS745" s="226"/>
      <c r="AIT745" s="226"/>
      <c r="AIU745" s="226"/>
      <c r="AIV745" s="226"/>
      <c r="AIW745" s="226"/>
      <c r="AIX745" s="226"/>
      <c r="AIY745" s="226"/>
      <c r="AIZ745" s="226"/>
      <c r="AJA745" s="226"/>
      <c r="AJB745" s="226"/>
      <c r="AJC745" s="226"/>
      <c r="AJD745" s="226"/>
      <c r="AJE745" s="226"/>
      <c r="AJF745" s="226"/>
      <c r="AJG745" s="226"/>
      <c r="AJH745" s="226"/>
      <c r="AJI745" s="226"/>
      <c r="AJJ745" s="226"/>
      <c r="AJK745" s="226"/>
      <c r="AJL745" s="226"/>
      <c r="AJM745" s="226"/>
      <c r="AJN745" s="226"/>
      <c r="AJO745" s="226"/>
      <c r="AJP745" s="226"/>
      <c r="AJQ745" s="226"/>
      <c r="AJR745" s="226"/>
      <c r="AJS745" s="226"/>
      <c r="AJT745" s="226"/>
      <c r="AJU745" s="226"/>
      <c r="AJV745" s="226"/>
      <c r="AJW745" s="226"/>
      <c r="AJX745" s="226"/>
      <c r="AJY745" s="226"/>
      <c r="AJZ745" s="226"/>
      <c r="AKA745" s="226"/>
      <c r="AKB745" s="226"/>
      <c r="AKC745" s="226"/>
      <c r="AKD745" s="226"/>
      <c r="AKE745" s="226"/>
      <c r="AKF745" s="226"/>
      <c r="AKG745" s="226"/>
      <c r="AKH745" s="226"/>
      <c r="AKI745" s="226"/>
      <c r="AKJ745" s="226"/>
      <c r="AKK745" s="226"/>
      <c r="AKL745" s="226"/>
      <c r="AKM745" s="226"/>
      <c r="AKN745" s="226"/>
      <c r="AKO745" s="226"/>
      <c r="AKP745" s="226"/>
      <c r="AKQ745" s="226"/>
      <c r="AKR745" s="226"/>
      <c r="AKS745" s="226"/>
      <c r="AKT745" s="226"/>
      <c r="AKU745" s="226"/>
      <c r="AKV745" s="226"/>
      <c r="AKW745" s="226"/>
      <c r="AKX745" s="226"/>
      <c r="AKY745" s="226"/>
      <c r="AKZ745" s="226"/>
      <c r="ALA745" s="226"/>
      <c r="ALB745" s="226"/>
      <c r="ALC745" s="226"/>
      <c r="ALD745" s="226"/>
      <c r="ALE745" s="226"/>
      <c r="ALF745" s="226"/>
      <c r="ALG745" s="226"/>
      <c r="ALH745" s="226"/>
      <c r="ALI745" s="226"/>
      <c r="ALJ745" s="226"/>
      <c r="ALK745" s="226"/>
      <c r="ALL745" s="226"/>
      <c r="ALM745" s="226"/>
      <c r="ALN745" s="226"/>
      <c r="ALO745" s="226"/>
      <c r="ALP745" s="226"/>
      <c r="ALQ745" s="226"/>
      <c r="ALR745" s="226"/>
      <c r="ALS745" s="226"/>
      <c r="ALT745" s="226"/>
      <c r="ALU745" s="226"/>
      <c r="ALV745" s="226"/>
      <c r="ALW745" s="226"/>
      <c r="ALX745" s="226"/>
      <c r="ALY745" s="226"/>
      <c r="ALZ745" s="226"/>
      <c r="AMA745" s="226"/>
      <c r="AMB745" s="226"/>
      <c r="AMC745" s="226"/>
      <c r="AMD745" s="226"/>
      <c r="AME745" s="226"/>
      <c r="AMF745" s="226"/>
      <c r="AMG745" s="226"/>
      <c r="AMH745" s="226"/>
      <c r="AMI745" s="226"/>
      <c r="AMJ745" s="226"/>
      <c r="AMK745" s="226"/>
      <c r="AML745" s="226"/>
      <c r="AMM745" s="226"/>
      <c r="AMN745" s="226"/>
      <c r="AMO745" s="226"/>
      <c r="AMP745" s="226"/>
      <c r="AMQ745" s="226"/>
      <c r="AMR745" s="226"/>
      <c r="AMS745" s="226"/>
      <c r="AMT745" s="226"/>
      <c r="AMU745" s="226"/>
      <c r="AMV745" s="226"/>
      <c r="AMW745" s="226"/>
      <c r="AMX745" s="226"/>
    </row>
    <row r="746" spans="1:1038" s="288" customFormat="1" ht="18" customHeight="1">
      <c r="A746" s="549">
        <v>43333</v>
      </c>
      <c r="B746" s="283" t="s">
        <v>1647</v>
      </c>
      <c r="C746" s="227"/>
      <c r="D746" s="284" t="s">
        <v>1279</v>
      </c>
      <c r="E746" s="227">
        <v>92</v>
      </c>
      <c r="F746" s="227">
        <v>3</v>
      </c>
      <c r="G746" s="286" t="str">
        <f t="shared" si="336"/>
        <v>92-3</v>
      </c>
      <c r="H746" s="227">
        <v>36.5</v>
      </c>
      <c r="I746" s="227">
        <v>91</v>
      </c>
      <c r="J746" s="477">
        <f t="shared" si="354"/>
        <v>0</v>
      </c>
      <c r="K746" s="478" t="str">
        <f>IF(J747=1,IF(((VLOOKUP($G746,[3]Depth_Lookup!$A$3:$J$550,9,FALSE))-(I746/100))=0,"Good",IF(((VLOOKUP($G746,[3]Depth_Lookup!$A$3:$J$550,9,FALSE))-(I746/100))&gt;0,"Too Short","Too Long")))</f>
        <v>Good</v>
      </c>
      <c r="L746" s="171">
        <f>(VLOOKUP($G746,Depth_Lookup!$A$3:$J$410,10,FALSE))+(H746/100)</f>
        <v>238.43</v>
      </c>
      <c r="M746" s="171">
        <f>(VLOOKUP($G746,Depth_Lookup!$A$3:$J$410,10,FALSE))+(I746/100)</f>
        <v>238.97499999999999</v>
      </c>
      <c r="N746" s="230" t="s">
        <v>2281</v>
      </c>
      <c r="O746" s="227">
        <v>2</v>
      </c>
      <c r="P746" s="227" t="s">
        <v>853</v>
      </c>
      <c r="Q746" s="227" t="s">
        <v>125</v>
      </c>
      <c r="R746" s="286" t="str">
        <f t="shared" si="351"/>
        <v>SerpentinizedHarzburgite</v>
      </c>
      <c r="S746" s="227" t="s">
        <v>115</v>
      </c>
      <c r="T746" s="227" t="s">
        <v>700</v>
      </c>
      <c r="U746" s="227" t="s">
        <v>108</v>
      </c>
      <c r="V746" s="227" t="s">
        <v>509</v>
      </c>
      <c r="W746" s="227" t="s">
        <v>102</v>
      </c>
      <c r="X746" s="287">
        <f>VLOOKUP(W746,[3]definitions_list_lookup!$A$13:$B$19,2,0)</f>
        <v>5</v>
      </c>
      <c r="Y746" s="227" t="s">
        <v>90</v>
      </c>
      <c r="Z746" s="227" t="s">
        <v>91</v>
      </c>
      <c r="AA746" s="227"/>
      <c r="AB746" s="227"/>
      <c r="AC746" s="227"/>
      <c r="AD746" s="227"/>
      <c r="AE746" s="233"/>
      <c r="AF746" s="286" t="e">
        <f>VLOOKUP(AE746,[3]definitions_list_mag!$V$12:$W$15,2,0)</f>
        <v>#N/A</v>
      </c>
      <c r="AG746" s="237"/>
      <c r="AH746" s="227"/>
      <c r="AI746" s="240">
        <v>79</v>
      </c>
      <c r="AJ746" s="227"/>
      <c r="AK746" s="227"/>
      <c r="AL746" s="227"/>
      <c r="AM746" s="227"/>
      <c r="AN746" s="227"/>
      <c r="AO746" s="240"/>
      <c r="AP746" s="227"/>
      <c r="AQ746" s="227"/>
      <c r="AR746" s="227"/>
      <c r="AS746" s="227"/>
      <c r="AT746" s="227"/>
      <c r="AU746" s="240"/>
      <c r="AV746" s="227"/>
      <c r="AW746" s="227"/>
      <c r="AX746" s="227"/>
      <c r="AY746" s="227"/>
      <c r="AZ746" s="227"/>
      <c r="BA746" s="240">
        <v>20</v>
      </c>
      <c r="BB746" s="227">
        <v>8</v>
      </c>
      <c r="BC746" s="227">
        <v>5</v>
      </c>
      <c r="BD746" s="227" t="s">
        <v>118</v>
      </c>
      <c r="BE746" s="227" t="s">
        <v>1331</v>
      </c>
      <c r="BF746" s="227"/>
      <c r="BG746" s="240"/>
      <c r="BH746" s="227"/>
      <c r="BI746" s="227"/>
      <c r="BJ746" s="227"/>
      <c r="BK746" s="227"/>
      <c r="BL746" s="227"/>
      <c r="BM746" s="240">
        <v>1</v>
      </c>
      <c r="BN746" s="227">
        <v>2</v>
      </c>
      <c r="BO746" s="227">
        <v>0.5</v>
      </c>
      <c r="BP746" s="227" t="s">
        <v>1330</v>
      </c>
      <c r="BQ746" s="227" t="s">
        <v>1331</v>
      </c>
      <c r="BR746" s="227"/>
      <c r="BS746" s="227"/>
      <c r="BT746" s="227"/>
      <c r="BU746" s="227"/>
      <c r="BV746" s="227"/>
      <c r="BW746" s="227"/>
      <c r="BX746" s="227"/>
      <c r="BY746" s="240"/>
      <c r="BZ746" s="227"/>
      <c r="CA746" s="227"/>
      <c r="CB746" s="227"/>
      <c r="CC746" s="227"/>
      <c r="CD746" s="227"/>
      <c r="CE746" s="227" t="s">
        <v>2282</v>
      </c>
      <c r="CF746" s="290">
        <f t="shared" si="352"/>
        <v>100</v>
      </c>
      <c r="CG746" s="148"/>
      <c r="CH746" s="149" t="s">
        <v>2278</v>
      </c>
      <c r="CI746" s="149">
        <v>95</v>
      </c>
      <c r="CJ746" s="149" t="s">
        <v>514</v>
      </c>
      <c r="CK746" s="151" t="s">
        <v>2279</v>
      </c>
      <c r="CL746" s="152"/>
      <c r="CM746" s="152"/>
      <c r="CN746" s="152"/>
      <c r="CO746" s="152"/>
      <c r="CP746" s="152"/>
      <c r="CQ746" s="152"/>
      <c r="CR746" s="152"/>
      <c r="CS746" s="152"/>
      <c r="CT746" s="152"/>
      <c r="CU746" s="152"/>
      <c r="CV746" s="152"/>
      <c r="CW746" s="152"/>
      <c r="CX746" s="152"/>
      <c r="CY746" s="152"/>
      <c r="CZ746" s="152"/>
      <c r="DA746" s="152"/>
      <c r="DB746" s="152">
        <v>80</v>
      </c>
      <c r="DC746" s="229">
        <v>15</v>
      </c>
      <c r="DD746" s="152"/>
      <c r="DE746" s="152"/>
      <c r="DF746" s="152"/>
      <c r="DG746" s="152"/>
      <c r="DH746" s="152"/>
      <c r="DI746" s="152"/>
      <c r="DJ746" s="152">
        <v>5</v>
      </c>
      <c r="DK746" s="208">
        <f t="shared" si="353"/>
        <v>100</v>
      </c>
      <c r="DL746" s="148"/>
      <c r="DM746" s="152"/>
      <c r="DN746" s="152"/>
      <c r="DO746" s="153"/>
      <c r="DQ746" s="148"/>
      <c r="DR746" s="153"/>
      <c r="DS746" s="148"/>
      <c r="DT746" s="261" t="s">
        <v>2283</v>
      </c>
      <c r="DU746" s="229"/>
      <c r="DV746" s="229"/>
      <c r="DW746" s="291" t="e">
        <f>VLOOKUP(P746,[3]definitions_list_lookup!$K$30:$L$54,2,0)</f>
        <v>#N/A</v>
      </c>
      <c r="DX746" s="154" t="s">
        <v>2284</v>
      </c>
      <c r="DY746" s="154" t="s">
        <v>2285</v>
      </c>
      <c r="DZ746" s="479"/>
      <c r="EA746" s="292"/>
      <c r="EB746" s="229"/>
      <c r="EC746" s="292"/>
      <c r="ED746" s="229" t="s">
        <v>2517</v>
      </c>
      <c r="EE746" s="293"/>
      <c r="EF746" s="294"/>
      <c r="EG746" s="293"/>
      <c r="EH746" s="295"/>
      <c r="EI746" s="296"/>
      <c r="EJ746" s="297"/>
      <c r="EK746" s="298"/>
      <c r="EL746" s="293"/>
      <c r="EM746" s="295"/>
      <c r="EN746" s="295"/>
      <c r="EO746" s="321"/>
      <c r="EP746" s="321"/>
      <c r="EQ746" s="321"/>
      <c r="ER746" s="321"/>
      <c r="ES746" s="321"/>
      <c r="ET746" s="321"/>
      <c r="EU746" s="321"/>
      <c r="EV746" s="408">
        <v>60</v>
      </c>
      <c r="EW746" s="408">
        <v>270</v>
      </c>
      <c r="EX746" s="408">
        <v>41</v>
      </c>
      <c r="EY746" s="408">
        <v>180</v>
      </c>
      <c r="EZ746" s="192">
        <f t="shared" si="415"/>
        <v>63.348706594317889</v>
      </c>
      <c r="FA746" s="192">
        <f t="shared" si="416"/>
        <v>63.348706594317889</v>
      </c>
      <c r="FB746" s="192">
        <f t="shared" si="417"/>
        <v>27.29412095396934</v>
      </c>
      <c r="FC746" s="192">
        <f t="shared" si="418"/>
        <v>153.34870659431789</v>
      </c>
      <c r="FD746" s="192">
        <f t="shared" si="419"/>
        <v>62.70587904603066</v>
      </c>
      <c r="FE746" s="193">
        <f t="shared" si="420"/>
        <v>243.34870659431789</v>
      </c>
      <c r="FF746" s="194">
        <f t="shared" si="421"/>
        <v>62.70587904603066</v>
      </c>
      <c r="FG746" s="293"/>
      <c r="FH746" s="295"/>
      <c r="FI746" s="778">
        <f t="shared" si="422"/>
        <v>0</v>
      </c>
      <c r="FJ746" s="779">
        <f t="shared" si="423"/>
        <v>62.70587904603066</v>
      </c>
      <c r="FK746" s="779">
        <f t="shared" si="424"/>
        <v>27.29412095396934</v>
      </c>
      <c r="FL746" s="780">
        <f t="shared" si="425"/>
        <v>0.47637227708434066</v>
      </c>
      <c r="FM746" s="169">
        <f t="shared" si="426"/>
        <v>0.45855837220199275</v>
      </c>
      <c r="FN746" s="783">
        <f t="shared" si="427"/>
        <v>0</v>
      </c>
      <c r="FO746" s="227"/>
      <c r="FP746" s="227"/>
      <c r="FQ746" s="227"/>
      <c r="FR746" s="227"/>
      <c r="FS746" s="227"/>
      <c r="FT746" s="227"/>
      <c r="FU746" s="227"/>
      <c r="FV746" s="227"/>
      <c r="FW746" s="227"/>
      <c r="FX746" s="227"/>
      <c r="FY746" s="227"/>
      <c r="FZ746" s="227"/>
      <c r="GA746" s="227"/>
      <c r="GB746" s="227"/>
      <c r="GC746" s="227"/>
      <c r="GD746" s="227"/>
      <c r="GE746" s="227"/>
      <c r="GF746" s="227"/>
      <c r="GG746" s="227"/>
      <c r="GH746" s="227"/>
      <c r="GI746" s="227"/>
      <c r="GJ746" s="227"/>
      <c r="GK746" s="227"/>
      <c r="GL746" s="227"/>
      <c r="GM746" s="227"/>
      <c r="GN746" s="227"/>
      <c r="GO746" s="227"/>
      <c r="GP746" s="227"/>
      <c r="GQ746" s="227"/>
      <c r="GR746" s="227"/>
      <c r="GS746" s="227"/>
      <c r="GT746" s="227"/>
      <c r="GU746" s="227"/>
      <c r="GV746" s="227"/>
      <c r="GW746" s="227"/>
      <c r="GX746" s="227"/>
      <c r="GY746" s="227"/>
      <c r="GZ746" s="227"/>
      <c r="HA746" s="227"/>
      <c r="HB746" s="227"/>
      <c r="HC746" s="227"/>
      <c r="HD746" s="227"/>
      <c r="HE746" s="227"/>
      <c r="HF746" s="227"/>
      <c r="HG746" s="227"/>
      <c r="HH746" s="227"/>
      <c r="HI746" s="227"/>
      <c r="HJ746" s="227"/>
      <c r="HK746" s="227"/>
      <c r="HL746" s="227"/>
      <c r="HM746" s="227"/>
      <c r="HN746" s="227"/>
      <c r="HO746" s="227"/>
      <c r="HP746" s="227"/>
      <c r="HQ746" s="227"/>
      <c r="HR746" s="227"/>
      <c r="HS746" s="227"/>
      <c r="HT746" s="227"/>
      <c r="HU746" s="227"/>
      <c r="HV746" s="227"/>
      <c r="HW746" s="227"/>
      <c r="HX746" s="227"/>
      <c r="HY746" s="227"/>
      <c r="HZ746" s="227"/>
      <c r="IA746" s="227"/>
      <c r="IB746" s="227"/>
      <c r="IC746" s="227"/>
      <c r="ID746" s="227"/>
      <c r="IE746" s="227"/>
      <c r="IF746" s="227"/>
      <c r="IG746" s="227"/>
      <c r="IH746" s="227"/>
      <c r="II746" s="227"/>
      <c r="IJ746" s="227"/>
      <c r="IK746" s="227"/>
      <c r="IL746" s="227"/>
      <c r="IM746" s="227"/>
      <c r="IN746" s="227"/>
      <c r="IO746" s="227"/>
      <c r="IP746" s="227"/>
      <c r="IQ746" s="227"/>
      <c r="IR746" s="227"/>
      <c r="IS746" s="227"/>
      <c r="IT746" s="227"/>
      <c r="IU746" s="227"/>
      <c r="IV746" s="227"/>
      <c r="IW746" s="227"/>
      <c r="IX746" s="227"/>
      <c r="IY746" s="227"/>
      <c r="IZ746" s="227"/>
      <c r="JA746" s="227"/>
      <c r="JB746" s="227"/>
      <c r="JC746" s="227"/>
      <c r="JD746" s="227"/>
      <c r="JE746" s="227"/>
      <c r="JF746" s="227"/>
      <c r="JG746" s="227"/>
      <c r="JH746" s="227"/>
      <c r="JI746" s="227"/>
      <c r="JJ746" s="227"/>
      <c r="JK746" s="227"/>
      <c r="JL746" s="227"/>
      <c r="JM746" s="227"/>
      <c r="JN746" s="227"/>
      <c r="JO746" s="227"/>
      <c r="JP746" s="227"/>
      <c r="JQ746" s="227"/>
      <c r="JR746" s="227"/>
      <c r="JS746" s="227"/>
      <c r="JT746" s="227"/>
      <c r="JU746" s="227"/>
      <c r="JV746" s="227"/>
      <c r="JW746" s="227"/>
      <c r="JX746" s="227"/>
      <c r="JY746" s="227"/>
      <c r="JZ746" s="227"/>
      <c r="KA746" s="227"/>
      <c r="KB746" s="227"/>
      <c r="KC746" s="227"/>
      <c r="KD746" s="227"/>
      <c r="KE746" s="227"/>
      <c r="KF746" s="227"/>
      <c r="KG746" s="227"/>
      <c r="KH746" s="227"/>
      <c r="KI746" s="227"/>
      <c r="KJ746" s="227"/>
      <c r="KK746" s="227"/>
      <c r="KL746" s="227"/>
      <c r="KM746" s="227"/>
      <c r="KN746" s="227"/>
      <c r="KO746" s="227"/>
      <c r="KP746" s="227"/>
      <c r="KQ746" s="227"/>
      <c r="KR746" s="227"/>
      <c r="KS746" s="227"/>
      <c r="KT746" s="227"/>
      <c r="KU746" s="227"/>
      <c r="KV746" s="227"/>
      <c r="KW746" s="227"/>
      <c r="KX746" s="227"/>
      <c r="KY746" s="227"/>
      <c r="KZ746" s="227"/>
      <c r="LA746" s="227"/>
      <c r="LB746" s="227"/>
      <c r="LC746" s="227"/>
      <c r="LD746" s="227"/>
      <c r="LE746" s="227"/>
      <c r="LF746" s="227"/>
      <c r="LG746" s="227"/>
      <c r="LH746" s="227"/>
      <c r="LI746" s="227"/>
      <c r="LJ746" s="227"/>
      <c r="LK746" s="227"/>
      <c r="LL746" s="227"/>
      <c r="LM746" s="227"/>
      <c r="LN746" s="227"/>
      <c r="LO746" s="227"/>
      <c r="LP746" s="227"/>
      <c r="LQ746" s="227"/>
      <c r="LR746" s="227"/>
      <c r="LS746" s="227"/>
      <c r="LT746" s="227"/>
      <c r="LU746" s="227"/>
      <c r="LV746" s="227"/>
      <c r="LW746" s="227"/>
      <c r="LX746" s="227"/>
      <c r="LY746" s="227"/>
      <c r="LZ746" s="227"/>
      <c r="MA746" s="227"/>
      <c r="MB746" s="227"/>
      <c r="MC746" s="227"/>
      <c r="MD746" s="227"/>
      <c r="ME746" s="227"/>
      <c r="MF746" s="227"/>
      <c r="MG746" s="227"/>
      <c r="MH746" s="227"/>
      <c r="MI746" s="227"/>
      <c r="MJ746" s="227"/>
      <c r="MK746" s="227"/>
      <c r="ML746" s="227"/>
      <c r="MM746" s="227"/>
      <c r="MN746" s="227"/>
      <c r="MO746" s="227"/>
      <c r="MP746" s="227"/>
      <c r="MQ746" s="227"/>
      <c r="MR746" s="227"/>
      <c r="MS746" s="227"/>
      <c r="MT746" s="227"/>
      <c r="MU746" s="227"/>
      <c r="MV746" s="227"/>
      <c r="MW746" s="227"/>
      <c r="MX746" s="227"/>
      <c r="MY746" s="227"/>
      <c r="MZ746" s="227"/>
      <c r="NA746" s="227"/>
      <c r="NB746" s="227"/>
      <c r="NC746" s="227"/>
      <c r="ND746" s="227"/>
      <c r="NE746" s="227"/>
      <c r="NF746" s="227"/>
      <c r="NG746" s="227"/>
      <c r="NH746" s="227"/>
      <c r="NI746" s="227"/>
      <c r="NJ746" s="227"/>
      <c r="NK746" s="227"/>
      <c r="NL746" s="227"/>
      <c r="NM746" s="227"/>
      <c r="NN746" s="227"/>
      <c r="NO746" s="227"/>
      <c r="NP746" s="227"/>
      <c r="NQ746" s="227"/>
      <c r="NR746" s="227"/>
      <c r="NS746" s="227"/>
      <c r="NT746" s="227"/>
      <c r="NU746" s="227"/>
      <c r="NV746" s="227"/>
      <c r="NW746" s="227"/>
      <c r="NX746" s="227"/>
      <c r="NY746" s="227"/>
      <c r="NZ746" s="227"/>
      <c r="OA746" s="227"/>
      <c r="OB746" s="227"/>
      <c r="OC746" s="227"/>
      <c r="OD746" s="227"/>
      <c r="OE746" s="227"/>
      <c r="OF746" s="227"/>
      <c r="OG746" s="227"/>
      <c r="OH746" s="227"/>
      <c r="OI746" s="227"/>
      <c r="OJ746" s="227"/>
      <c r="OK746" s="227"/>
      <c r="OL746" s="227"/>
      <c r="OM746" s="227"/>
      <c r="ON746" s="227"/>
      <c r="OO746" s="227"/>
      <c r="OP746" s="227"/>
      <c r="OQ746" s="227"/>
      <c r="OR746" s="227"/>
      <c r="OS746" s="227"/>
      <c r="OT746" s="227"/>
      <c r="OU746" s="227"/>
      <c r="OV746" s="227"/>
      <c r="OW746" s="227"/>
      <c r="OX746" s="227"/>
      <c r="OY746" s="227"/>
      <c r="OZ746" s="227"/>
      <c r="PA746" s="227"/>
      <c r="PB746" s="227"/>
      <c r="PC746" s="227"/>
      <c r="PD746" s="227"/>
      <c r="PE746" s="227"/>
      <c r="PF746" s="227"/>
      <c r="PG746" s="227"/>
      <c r="PH746" s="227"/>
      <c r="PI746" s="227"/>
      <c r="PJ746" s="227"/>
      <c r="PK746" s="227"/>
      <c r="PL746" s="227"/>
      <c r="PM746" s="227"/>
      <c r="PN746" s="227"/>
      <c r="PO746" s="227"/>
      <c r="PP746" s="227"/>
      <c r="PQ746" s="227"/>
      <c r="PR746" s="227"/>
      <c r="PS746" s="227"/>
      <c r="PT746" s="227"/>
      <c r="PU746" s="227"/>
      <c r="PV746" s="227"/>
      <c r="PW746" s="227"/>
      <c r="PX746" s="227"/>
      <c r="PY746" s="227"/>
      <c r="PZ746" s="227"/>
      <c r="QA746" s="227"/>
      <c r="QB746" s="227"/>
      <c r="QC746" s="227"/>
      <c r="QD746" s="227"/>
      <c r="QE746" s="227"/>
      <c r="QF746" s="227"/>
      <c r="QG746" s="227"/>
      <c r="QH746" s="227"/>
      <c r="QI746" s="227"/>
      <c r="QJ746" s="227"/>
      <c r="QK746" s="227"/>
      <c r="QL746" s="227"/>
      <c r="QM746" s="227"/>
      <c r="QN746" s="227"/>
      <c r="QO746" s="227"/>
      <c r="QP746" s="227"/>
      <c r="QQ746" s="227"/>
      <c r="QR746" s="227"/>
      <c r="QS746" s="227"/>
      <c r="QT746" s="227"/>
      <c r="QU746" s="227"/>
      <c r="QV746" s="227"/>
      <c r="QW746" s="227"/>
      <c r="QX746" s="227"/>
      <c r="QY746" s="227"/>
      <c r="QZ746" s="227"/>
      <c r="RA746" s="227"/>
      <c r="RB746" s="227"/>
      <c r="RC746" s="227"/>
      <c r="RD746" s="227"/>
      <c r="RE746" s="227"/>
      <c r="RF746" s="227"/>
      <c r="RG746" s="227"/>
      <c r="RH746" s="227"/>
      <c r="RI746" s="227"/>
      <c r="RJ746" s="227"/>
      <c r="RK746" s="227"/>
      <c r="RL746" s="227"/>
      <c r="RM746" s="227"/>
      <c r="RN746" s="227"/>
      <c r="RO746" s="227"/>
      <c r="RP746" s="227"/>
      <c r="RQ746" s="227"/>
      <c r="RR746" s="227"/>
      <c r="RS746" s="227"/>
      <c r="RT746" s="227"/>
      <c r="RU746" s="227"/>
      <c r="RV746" s="227"/>
      <c r="RW746" s="227"/>
      <c r="RX746" s="227"/>
      <c r="RY746" s="227"/>
      <c r="RZ746" s="227"/>
      <c r="SA746" s="227"/>
      <c r="SB746" s="227"/>
      <c r="SC746" s="227"/>
      <c r="SD746" s="227"/>
      <c r="SE746" s="227"/>
      <c r="SF746" s="227"/>
      <c r="SG746" s="227"/>
      <c r="SH746" s="227"/>
      <c r="SI746" s="227"/>
      <c r="SJ746" s="227"/>
      <c r="SK746" s="227"/>
      <c r="SL746" s="227"/>
      <c r="SM746" s="227"/>
      <c r="SN746" s="227"/>
      <c r="SO746" s="227"/>
      <c r="SP746" s="227"/>
      <c r="SQ746" s="227"/>
      <c r="SR746" s="227"/>
      <c r="SS746" s="227"/>
      <c r="ST746" s="227"/>
      <c r="SU746" s="227"/>
      <c r="SV746" s="227"/>
      <c r="SW746" s="227"/>
      <c r="SX746" s="227"/>
      <c r="SY746" s="227"/>
      <c r="SZ746" s="227"/>
      <c r="TA746" s="227"/>
      <c r="TB746" s="227"/>
      <c r="TC746" s="227"/>
      <c r="TD746" s="227"/>
      <c r="TE746" s="227"/>
      <c r="TF746" s="227"/>
      <c r="TG746" s="227"/>
      <c r="TH746" s="227"/>
      <c r="TI746" s="227"/>
      <c r="TJ746" s="227"/>
      <c r="TK746" s="227"/>
      <c r="TL746" s="227"/>
      <c r="TM746" s="227"/>
      <c r="TN746" s="227"/>
      <c r="TO746" s="227"/>
      <c r="TP746" s="227"/>
      <c r="TQ746" s="227"/>
      <c r="TR746" s="227"/>
      <c r="TS746" s="227"/>
      <c r="TT746" s="227"/>
      <c r="TU746" s="227"/>
      <c r="TV746" s="227"/>
      <c r="TW746" s="227"/>
      <c r="TX746" s="227"/>
      <c r="TY746" s="227"/>
      <c r="TZ746" s="227"/>
      <c r="UA746" s="227"/>
      <c r="UB746" s="227"/>
      <c r="UC746" s="227"/>
      <c r="UD746" s="227"/>
      <c r="UE746" s="227"/>
      <c r="UF746" s="227"/>
      <c r="UG746" s="227"/>
      <c r="UH746" s="227"/>
      <c r="UI746" s="227"/>
      <c r="UJ746" s="227"/>
      <c r="UK746" s="227"/>
      <c r="UL746" s="227"/>
      <c r="UM746" s="227"/>
      <c r="UN746" s="227"/>
      <c r="UO746" s="227"/>
      <c r="UP746" s="227"/>
      <c r="UQ746" s="227"/>
      <c r="UR746" s="227"/>
      <c r="US746" s="227"/>
      <c r="UT746" s="227"/>
      <c r="UU746" s="227"/>
      <c r="UV746" s="227"/>
      <c r="UW746" s="227"/>
      <c r="UX746" s="227"/>
      <c r="UY746" s="227"/>
      <c r="UZ746" s="227"/>
      <c r="VA746" s="227"/>
      <c r="VB746" s="227"/>
      <c r="VC746" s="227"/>
      <c r="VD746" s="227"/>
      <c r="VE746" s="227"/>
      <c r="VF746" s="227"/>
      <c r="VG746" s="227"/>
      <c r="VH746" s="227"/>
      <c r="VI746" s="227"/>
      <c r="VJ746" s="227"/>
      <c r="VK746" s="227"/>
      <c r="VL746" s="227"/>
      <c r="VM746" s="227"/>
      <c r="VN746" s="227"/>
      <c r="VO746" s="227"/>
      <c r="VP746" s="227"/>
      <c r="VQ746" s="227"/>
      <c r="VR746" s="227"/>
      <c r="VS746" s="227"/>
      <c r="VT746" s="227"/>
      <c r="VU746" s="227"/>
      <c r="VV746" s="227"/>
      <c r="VW746" s="227"/>
      <c r="VX746" s="227"/>
      <c r="VY746" s="227"/>
      <c r="VZ746" s="227"/>
      <c r="WA746" s="227"/>
      <c r="WB746" s="227"/>
      <c r="WC746" s="227"/>
      <c r="WD746" s="227"/>
      <c r="WE746" s="227"/>
      <c r="WF746" s="227"/>
      <c r="WG746" s="227"/>
      <c r="WH746" s="227"/>
      <c r="WI746" s="227"/>
      <c r="WJ746" s="227"/>
      <c r="WK746" s="227"/>
      <c r="WL746" s="227"/>
      <c r="WM746" s="227"/>
      <c r="WN746" s="227"/>
      <c r="WO746" s="227"/>
      <c r="WP746" s="227"/>
      <c r="WQ746" s="227"/>
      <c r="WR746" s="227"/>
      <c r="WS746" s="227"/>
      <c r="WT746" s="227"/>
      <c r="WU746" s="227"/>
      <c r="WV746" s="227"/>
      <c r="WW746" s="227"/>
      <c r="WX746" s="227"/>
      <c r="WY746" s="227"/>
      <c r="WZ746" s="227"/>
      <c r="XA746" s="227"/>
      <c r="XB746" s="227"/>
      <c r="XC746" s="227"/>
      <c r="XD746" s="227"/>
      <c r="XE746" s="227"/>
      <c r="XF746" s="227"/>
      <c r="XG746" s="227"/>
      <c r="XH746" s="227"/>
      <c r="XI746" s="227"/>
      <c r="XJ746" s="227"/>
      <c r="XK746" s="227"/>
      <c r="XL746" s="227"/>
      <c r="XM746" s="227"/>
      <c r="XN746" s="227"/>
      <c r="XO746" s="227"/>
      <c r="XP746" s="227"/>
      <c r="XQ746" s="227"/>
      <c r="XR746" s="227"/>
      <c r="XS746" s="227"/>
      <c r="XT746" s="227"/>
      <c r="XU746" s="227"/>
      <c r="XV746" s="227"/>
      <c r="XW746" s="227"/>
      <c r="XX746" s="227"/>
      <c r="XY746" s="227"/>
      <c r="XZ746" s="227"/>
      <c r="YA746" s="227"/>
      <c r="YB746" s="227"/>
      <c r="YC746" s="227"/>
      <c r="YD746" s="227"/>
      <c r="YE746" s="227"/>
      <c r="YF746" s="227"/>
      <c r="YG746" s="227"/>
      <c r="YH746" s="227"/>
      <c r="YI746" s="227"/>
      <c r="YJ746" s="227"/>
      <c r="YK746" s="227"/>
      <c r="YL746" s="227"/>
      <c r="YM746" s="227"/>
      <c r="YN746" s="227"/>
      <c r="YO746" s="227"/>
      <c r="YP746" s="227"/>
      <c r="YQ746" s="227"/>
      <c r="YR746" s="227"/>
      <c r="YS746" s="227"/>
      <c r="YT746" s="227"/>
      <c r="YU746" s="227"/>
      <c r="YV746" s="227"/>
      <c r="YW746" s="227"/>
      <c r="YX746" s="227"/>
      <c r="YY746" s="227"/>
      <c r="YZ746" s="227"/>
      <c r="ZA746" s="227"/>
      <c r="ZB746" s="227"/>
      <c r="ZC746" s="227"/>
      <c r="ZD746" s="227"/>
      <c r="ZE746" s="227"/>
      <c r="ZF746" s="227"/>
      <c r="ZG746" s="227"/>
      <c r="ZH746" s="227"/>
      <c r="ZI746" s="227"/>
      <c r="ZJ746" s="227"/>
      <c r="ZK746" s="227"/>
      <c r="ZL746" s="227"/>
      <c r="ZM746" s="227"/>
      <c r="ZN746" s="227"/>
      <c r="ZO746" s="227"/>
      <c r="ZP746" s="227"/>
      <c r="ZQ746" s="227"/>
      <c r="ZR746" s="227"/>
      <c r="ZS746" s="227"/>
      <c r="ZT746" s="227"/>
      <c r="ZU746" s="227"/>
      <c r="ZV746" s="227"/>
      <c r="ZW746" s="227"/>
      <c r="ZX746" s="227"/>
      <c r="ZY746" s="227"/>
      <c r="ZZ746" s="227"/>
      <c r="AAA746" s="227"/>
      <c r="AAB746" s="227"/>
      <c r="AAC746" s="227"/>
      <c r="AAD746" s="227"/>
      <c r="AAE746" s="227"/>
      <c r="AAF746" s="227"/>
      <c r="AAG746" s="227"/>
      <c r="AAH746" s="227"/>
      <c r="AAI746" s="227"/>
      <c r="AAJ746" s="227"/>
      <c r="AAK746" s="227"/>
      <c r="AAL746" s="227"/>
      <c r="AAM746" s="227"/>
      <c r="AAN746" s="227"/>
      <c r="AAO746" s="227"/>
      <c r="AAP746" s="227"/>
      <c r="AAQ746" s="227"/>
      <c r="AAR746" s="227"/>
      <c r="AAS746" s="227"/>
      <c r="AAT746" s="227"/>
      <c r="AAU746" s="227"/>
      <c r="AAV746" s="227"/>
      <c r="AAW746" s="227"/>
      <c r="AAX746" s="227"/>
      <c r="AAY746" s="227"/>
      <c r="AAZ746" s="227"/>
      <c r="ABA746" s="227"/>
      <c r="ABB746" s="227"/>
      <c r="ABC746" s="227"/>
      <c r="ABD746" s="227"/>
      <c r="ABE746" s="227"/>
      <c r="ABF746" s="227"/>
      <c r="ABG746" s="227"/>
      <c r="ABH746" s="227"/>
      <c r="ABI746" s="227"/>
      <c r="ABJ746" s="227"/>
      <c r="ABK746" s="227"/>
      <c r="ABL746" s="227"/>
      <c r="ABM746" s="227"/>
      <c r="ABN746" s="227"/>
      <c r="ABO746" s="227"/>
      <c r="ABP746" s="227"/>
      <c r="ABQ746" s="227"/>
      <c r="ABR746" s="227"/>
      <c r="ABS746" s="227"/>
      <c r="ABT746" s="227"/>
      <c r="ABU746" s="227"/>
      <c r="ABV746" s="227"/>
      <c r="ABW746" s="227"/>
      <c r="ABX746" s="227"/>
      <c r="ABY746" s="227"/>
      <c r="ABZ746" s="227"/>
      <c r="ACA746" s="227"/>
      <c r="ACB746" s="227"/>
      <c r="ACC746" s="227"/>
      <c r="ACD746" s="227"/>
      <c r="ACE746" s="227"/>
      <c r="ACF746" s="227"/>
      <c r="ACG746" s="227"/>
      <c r="ACH746" s="227"/>
      <c r="ACI746" s="227"/>
      <c r="ACJ746" s="227"/>
      <c r="ACK746" s="227"/>
      <c r="ACL746" s="227"/>
      <c r="ACM746" s="227"/>
      <c r="ACN746" s="227"/>
      <c r="ACO746" s="227"/>
      <c r="ACP746" s="227"/>
      <c r="ACQ746" s="227"/>
      <c r="ACR746" s="227"/>
      <c r="ACS746" s="227"/>
      <c r="ACT746" s="227"/>
      <c r="ACU746" s="227"/>
      <c r="ACV746" s="227"/>
      <c r="ACW746" s="227"/>
      <c r="ACX746" s="227"/>
      <c r="ACY746" s="227"/>
      <c r="ACZ746" s="227"/>
      <c r="ADA746" s="227"/>
      <c r="ADB746" s="227"/>
      <c r="ADC746" s="227"/>
      <c r="ADD746" s="227"/>
      <c r="ADE746" s="227"/>
      <c r="ADF746" s="227"/>
      <c r="ADG746" s="227"/>
      <c r="ADH746" s="227"/>
      <c r="ADI746" s="227"/>
      <c r="ADJ746" s="227"/>
      <c r="ADK746" s="227"/>
      <c r="ADL746" s="227"/>
      <c r="ADM746" s="227"/>
      <c r="ADN746" s="227"/>
      <c r="ADO746" s="227"/>
      <c r="ADP746" s="227"/>
      <c r="ADQ746" s="227"/>
      <c r="ADR746" s="227"/>
      <c r="ADS746" s="227"/>
      <c r="ADT746" s="227"/>
      <c r="ADU746" s="227"/>
      <c r="ADV746" s="227"/>
      <c r="ADW746" s="227"/>
      <c r="ADX746" s="227"/>
      <c r="ADY746" s="227"/>
      <c r="ADZ746" s="227"/>
      <c r="AEA746" s="227"/>
      <c r="AEB746" s="227"/>
      <c r="AEC746" s="227"/>
      <c r="AED746" s="227"/>
      <c r="AEE746" s="227"/>
      <c r="AEF746" s="227"/>
      <c r="AEG746" s="227"/>
      <c r="AEH746" s="227"/>
      <c r="AEI746" s="227"/>
      <c r="AEJ746" s="227"/>
      <c r="AEK746" s="227"/>
      <c r="AEL746" s="227"/>
      <c r="AEM746" s="227"/>
      <c r="AEN746" s="227"/>
      <c r="AEO746" s="227"/>
      <c r="AEP746" s="227"/>
      <c r="AEQ746" s="227"/>
      <c r="AER746" s="227"/>
      <c r="AES746" s="227"/>
      <c r="AET746" s="227"/>
      <c r="AEU746" s="227"/>
      <c r="AEV746" s="227"/>
      <c r="AEW746" s="227"/>
      <c r="AEX746" s="227"/>
      <c r="AEY746" s="227"/>
      <c r="AEZ746" s="227"/>
      <c r="AFA746" s="227"/>
      <c r="AFB746" s="227"/>
      <c r="AFC746" s="227"/>
      <c r="AFD746" s="227"/>
      <c r="AFE746" s="227"/>
      <c r="AFF746" s="227"/>
      <c r="AFG746" s="227"/>
      <c r="AFH746" s="227"/>
      <c r="AFI746" s="227"/>
      <c r="AFJ746" s="227"/>
      <c r="AFK746" s="227"/>
      <c r="AFL746" s="227"/>
      <c r="AFM746" s="227"/>
      <c r="AFN746" s="227"/>
      <c r="AFO746" s="227"/>
      <c r="AFP746" s="227"/>
      <c r="AFQ746" s="227"/>
      <c r="AFR746" s="227"/>
      <c r="AFS746" s="227"/>
      <c r="AFT746" s="227"/>
      <c r="AFU746" s="227"/>
      <c r="AFV746" s="227"/>
      <c r="AFW746" s="227"/>
      <c r="AFX746" s="227"/>
      <c r="AFY746" s="227"/>
      <c r="AFZ746" s="227"/>
      <c r="AGA746" s="227"/>
      <c r="AGB746" s="227"/>
      <c r="AGC746" s="227"/>
      <c r="AGD746" s="227"/>
      <c r="AGE746" s="227"/>
      <c r="AGF746" s="227"/>
      <c r="AGG746" s="227"/>
      <c r="AGH746" s="227"/>
      <c r="AGI746" s="227"/>
      <c r="AGJ746" s="227"/>
      <c r="AGK746" s="227"/>
      <c r="AGL746" s="227"/>
      <c r="AGM746" s="227"/>
      <c r="AGN746" s="227"/>
      <c r="AGO746" s="227"/>
      <c r="AGP746" s="227"/>
      <c r="AGQ746" s="227"/>
      <c r="AGR746" s="227"/>
      <c r="AGS746" s="227"/>
      <c r="AGT746" s="227"/>
      <c r="AGU746" s="227"/>
      <c r="AGV746" s="227"/>
      <c r="AGW746" s="227"/>
      <c r="AGX746" s="227"/>
      <c r="AGY746" s="227"/>
      <c r="AGZ746" s="227"/>
      <c r="AHA746" s="227"/>
      <c r="AHB746" s="227"/>
      <c r="AHC746" s="227"/>
      <c r="AHD746" s="227"/>
      <c r="AHE746" s="227"/>
      <c r="AHF746" s="227"/>
      <c r="AHG746" s="227"/>
      <c r="AHH746" s="227"/>
      <c r="AHI746" s="227"/>
      <c r="AHJ746" s="227"/>
      <c r="AHK746" s="227"/>
      <c r="AHL746" s="227"/>
      <c r="AHM746" s="227"/>
      <c r="AHN746" s="227"/>
      <c r="AHO746" s="227"/>
      <c r="AHP746" s="227"/>
      <c r="AHQ746" s="227"/>
      <c r="AHR746" s="227"/>
      <c r="AHS746" s="227"/>
      <c r="AHT746" s="227"/>
      <c r="AHU746" s="227"/>
      <c r="AHV746" s="227"/>
      <c r="AHW746" s="227"/>
      <c r="AHX746" s="227"/>
      <c r="AHY746" s="227"/>
      <c r="AHZ746" s="227"/>
      <c r="AIA746" s="227"/>
      <c r="AIB746" s="227"/>
      <c r="AIC746" s="227"/>
      <c r="AID746" s="227"/>
      <c r="AIE746" s="227"/>
      <c r="AIF746" s="227"/>
      <c r="AIG746" s="227"/>
      <c r="AIH746" s="227"/>
      <c r="AII746" s="227"/>
      <c r="AIJ746" s="227"/>
      <c r="AIK746" s="227"/>
      <c r="AIL746" s="227"/>
      <c r="AIM746" s="227"/>
      <c r="AIN746" s="227"/>
      <c r="AIO746" s="227"/>
      <c r="AIP746" s="227"/>
      <c r="AIQ746" s="227"/>
      <c r="AIR746" s="227"/>
      <c r="AIS746" s="227"/>
      <c r="AIT746" s="227"/>
      <c r="AIU746" s="227"/>
      <c r="AIV746" s="227"/>
      <c r="AIW746" s="227"/>
      <c r="AIX746" s="227"/>
      <c r="AIY746" s="227"/>
      <c r="AIZ746" s="227"/>
      <c r="AJA746" s="227"/>
      <c r="AJB746" s="227"/>
      <c r="AJC746" s="227"/>
      <c r="AJD746" s="227"/>
      <c r="AJE746" s="227"/>
      <c r="AJF746" s="227"/>
      <c r="AJG746" s="227"/>
      <c r="AJH746" s="227"/>
      <c r="AJI746" s="227"/>
      <c r="AJJ746" s="227"/>
      <c r="AJK746" s="227"/>
      <c r="AJL746" s="227"/>
      <c r="AJM746" s="227"/>
      <c r="AJN746" s="227"/>
      <c r="AJO746" s="227"/>
      <c r="AJP746" s="227"/>
      <c r="AJQ746" s="227"/>
      <c r="AJR746" s="227"/>
      <c r="AJS746" s="227"/>
      <c r="AJT746" s="227"/>
      <c r="AJU746" s="227"/>
      <c r="AJV746" s="227"/>
      <c r="AJW746" s="227"/>
      <c r="AJX746" s="227"/>
      <c r="AJY746" s="227"/>
      <c r="AJZ746" s="227"/>
      <c r="AKA746" s="227"/>
      <c r="AKB746" s="227"/>
      <c r="AKC746" s="227"/>
      <c r="AKD746" s="227"/>
      <c r="AKE746" s="227"/>
      <c r="AKF746" s="227"/>
      <c r="AKG746" s="227"/>
      <c r="AKH746" s="227"/>
      <c r="AKI746" s="227"/>
      <c r="AKJ746" s="227"/>
      <c r="AKK746" s="227"/>
      <c r="AKL746" s="227"/>
      <c r="AKM746" s="227"/>
      <c r="AKN746" s="227"/>
      <c r="AKO746" s="227"/>
      <c r="AKP746" s="227"/>
      <c r="AKQ746" s="227"/>
      <c r="AKR746" s="227"/>
      <c r="AKS746" s="227"/>
      <c r="AKT746" s="227"/>
      <c r="AKU746" s="227"/>
      <c r="AKV746" s="227"/>
      <c r="AKW746" s="227"/>
      <c r="AKX746" s="227"/>
      <c r="AKY746" s="227"/>
      <c r="AKZ746" s="227"/>
      <c r="ALA746" s="227"/>
      <c r="ALB746" s="227"/>
      <c r="ALC746" s="227"/>
      <c r="ALD746" s="227"/>
      <c r="ALE746" s="227"/>
      <c r="ALF746" s="227"/>
      <c r="ALG746" s="227"/>
      <c r="ALH746" s="227"/>
      <c r="ALI746" s="227"/>
      <c r="ALJ746" s="227"/>
      <c r="ALK746" s="227"/>
      <c r="ALL746" s="227"/>
      <c r="ALM746" s="227"/>
      <c r="ALN746" s="227"/>
      <c r="ALO746" s="227"/>
      <c r="ALP746" s="227"/>
      <c r="ALQ746" s="227"/>
      <c r="ALR746" s="227"/>
      <c r="ALS746" s="227"/>
      <c r="ALT746" s="227"/>
      <c r="ALU746" s="227"/>
      <c r="ALV746" s="227"/>
      <c r="ALW746" s="227"/>
      <c r="ALX746" s="227"/>
      <c r="ALY746" s="227"/>
      <c r="ALZ746" s="227"/>
      <c r="AMA746" s="227"/>
      <c r="AMB746" s="227"/>
      <c r="AMC746" s="227"/>
      <c r="AMD746" s="227"/>
      <c r="AME746" s="227"/>
      <c r="AMF746" s="227"/>
      <c r="AMG746" s="227"/>
      <c r="AMH746" s="227"/>
      <c r="AMI746" s="227"/>
      <c r="AMJ746" s="227"/>
      <c r="AMK746" s="227"/>
      <c r="AML746" s="227"/>
      <c r="AMM746" s="227"/>
      <c r="AMN746" s="227"/>
      <c r="AMO746" s="227"/>
      <c r="AMP746" s="227"/>
      <c r="AMQ746" s="227"/>
      <c r="AMR746" s="227"/>
      <c r="AMS746" s="227"/>
      <c r="AMT746" s="227"/>
      <c r="AMU746" s="227"/>
      <c r="AMV746" s="227"/>
      <c r="AMW746" s="227"/>
      <c r="AMX746" s="227"/>
    </row>
    <row r="747" spans="1:1038" ht="18" customHeight="1">
      <c r="A747" s="223">
        <v>43333</v>
      </c>
      <c r="B747" s="224" t="s">
        <v>1647</v>
      </c>
      <c r="D747" s="225" t="s">
        <v>1279</v>
      </c>
      <c r="E747" s="126">
        <v>92</v>
      </c>
      <c r="F747" s="126">
        <v>4</v>
      </c>
      <c r="G747" s="196" t="str">
        <f t="shared" si="336"/>
        <v>92-4</v>
      </c>
      <c r="H747" s="126">
        <v>0</v>
      </c>
      <c r="I747" s="126">
        <v>85</v>
      </c>
      <c r="J747" s="203">
        <f t="shared" si="354"/>
        <v>1</v>
      </c>
      <c r="K747" s="644" t="b">
        <f>IF(J748=1,IF(((VLOOKUP($G747,[3]Depth_Lookup!$A$3:$J$550,9,FALSE))-(I747/100))=0,"Good",IF(((VLOOKUP($G747,[3]Depth_Lookup!$A$3:$J$550,9,FALSE))-(I747/100))&gt;0,"Too Short","Too Long")))</f>
        <v>0</v>
      </c>
      <c r="L747" s="171">
        <f>(VLOOKUP($G747,Depth_Lookup!$A$3:$J$410,10,FALSE))+(H747/100)</f>
        <v>238.97499999999999</v>
      </c>
      <c r="M747" s="171">
        <f>(VLOOKUP($G747,Depth_Lookup!$A$3:$J$410,10,FALSE))+(I747/100)</f>
        <v>239.82499999999999</v>
      </c>
      <c r="N747" s="127" t="s">
        <v>2281</v>
      </c>
      <c r="O747" s="126">
        <v>2</v>
      </c>
      <c r="P747" s="126" t="s">
        <v>853</v>
      </c>
      <c r="Q747" s="126" t="s">
        <v>125</v>
      </c>
      <c r="R747" s="196" t="str">
        <f t="shared" si="351"/>
        <v>SerpentinizedHarzburgite</v>
      </c>
      <c r="S747" s="126" t="s">
        <v>94</v>
      </c>
      <c r="T747" s="126" t="s">
        <v>115</v>
      </c>
      <c r="W747" s="126" t="s">
        <v>102</v>
      </c>
      <c r="X747" s="202">
        <f>VLOOKUP(W747,[3]definitions_list_lookup!$A$13:$B$19,2,0)</f>
        <v>5</v>
      </c>
      <c r="Y747" s="126" t="s">
        <v>90</v>
      </c>
      <c r="Z747" s="126" t="s">
        <v>91</v>
      </c>
      <c r="AF747" s="196" t="e">
        <f>VLOOKUP(AE747,[3]definitions_list_mag!$V$12:$W$15,2,0)</f>
        <v>#N/A</v>
      </c>
      <c r="AI747" s="130">
        <v>84</v>
      </c>
      <c r="AO747" s="130"/>
      <c r="AU747" s="130"/>
      <c r="BA747" s="130">
        <v>15</v>
      </c>
      <c r="BB747" s="126">
        <v>5</v>
      </c>
      <c r="BC747" s="126">
        <v>5</v>
      </c>
      <c r="BD747" s="126" t="s">
        <v>1330</v>
      </c>
      <c r="BE747" s="126" t="s">
        <v>1331</v>
      </c>
      <c r="BG747" s="130"/>
      <c r="BM747" s="130">
        <v>1</v>
      </c>
      <c r="BN747" s="126">
        <v>2</v>
      </c>
      <c r="BO747" s="126">
        <v>1</v>
      </c>
      <c r="BP747" s="126" t="s">
        <v>1330</v>
      </c>
      <c r="BQ747" s="126" t="s">
        <v>1331</v>
      </c>
      <c r="BY747" s="130"/>
      <c r="CF747" s="213">
        <f t="shared" si="352"/>
        <v>100</v>
      </c>
      <c r="CG747" s="131"/>
      <c r="CH747" s="132" t="s">
        <v>2142</v>
      </c>
      <c r="CI747" s="132">
        <v>95</v>
      </c>
      <c r="CJ747" s="132" t="s">
        <v>514</v>
      </c>
      <c r="CK747" s="133" t="s">
        <v>2286</v>
      </c>
      <c r="CL747" s="134"/>
      <c r="CM747" s="134"/>
      <c r="CN747" s="134"/>
      <c r="CO747" s="134"/>
      <c r="CP747" s="134"/>
      <c r="CQ747" s="134"/>
      <c r="CR747" s="134"/>
      <c r="CS747" s="134"/>
      <c r="CT747" s="134"/>
      <c r="CU747" s="134"/>
      <c r="CV747" s="134"/>
      <c r="CW747" s="134"/>
      <c r="CX747" s="134"/>
      <c r="CY747" s="134"/>
      <c r="CZ747" s="134"/>
      <c r="DA747" s="134"/>
      <c r="DB747" s="134">
        <v>88</v>
      </c>
      <c r="DC747" s="135">
        <v>10</v>
      </c>
      <c r="DD747" s="134"/>
      <c r="DE747" s="134"/>
      <c r="DF747" s="134"/>
      <c r="DG747" s="134"/>
      <c r="DH747" s="134"/>
      <c r="DI747" s="134"/>
      <c r="DJ747" s="134">
        <v>2</v>
      </c>
      <c r="DK747" s="207">
        <f t="shared" si="353"/>
        <v>100</v>
      </c>
      <c r="DL747" s="131"/>
      <c r="DM747" s="134"/>
      <c r="DN747" s="134"/>
      <c r="DO747" s="136"/>
      <c r="DQ747" s="131"/>
      <c r="DR747" s="136"/>
      <c r="DS747" s="131"/>
      <c r="DT747" s="138" t="s">
        <v>2283</v>
      </c>
      <c r="DW747" s="214" t="e">
        <f>VLOOKUP(P747,[3]definitions_list_lookup!$K$30:$L$54,2,0)</f>
        <v>#N/A</v>
      </c>
      <c r="DX747" s="139" t="s">
        <v>2287</v>
      </c>
      <c r="DY747" s="139" t="s">
        <v>2288</v>
      </c>
      <c r="DZ747"/>
      <c r="EA747" s="104"/>
      <c r="ED747" s="229" t="s">
        <v>2517</v>
      </c>
      <c r="EE747" s="140"/>
      <c r="EG747" s="140"/>
      <c r="EI747" s="218"/>
      <c r="EJ747" s="143"/>
      <c r="EK747" s="221"/>
      <c r="EM747" s="109"/>
      <c r="EN747" s="109"/>
      <c r="EZ747" s="192" t="e">
        <f t="shared" si="415"/>
        <v>#DIV/0!</v>
      </c>
      <c r="FA747" s="192" t="e">
        <f t="shared" si="416"/>
        <v>#DIV/0!</v>
      </c>
      <c r="FB747" s="192" t="e">
        <f t="shared" si="417"/>
        <v>#DIV/0!</v>
      </c>
      <c r="FC747" s="192" t="e">
        <f t="shared" si="418"/>
        <v>#DIV/0!</v>
      </c>
      <c r="FD747" s="192" t="e">
        <f t="shared" si="419"/>
        <v>#DIV/0!</v>
      </c>
      <c r="FE747" s="193" t="e">
        <f t="shared" si="420"/>
        <v>#DIV/0!</v>
      </c>
      <c r="FF747" s="194" t="e">
        <f t="shared" si="421"/>
        <v>#DIV/0!</v>
      </c>
      <c r="FI747" s="778">
        <f t="shared" si="422"/>
        <v>0</v>
      </c>
      <c r="FJ747" s="779" t="e">
        <f t="shared" si="423"/>
        <v>#DIV/0!</v>
      </c>
      <c r="FK747" s="779" t="e">
        <f t="shared" si="424"/>
        <v>#DIV/0!</v>
      </c>
      <c r="FL747" s="780" t="e">
        <f t="shared" si="425"/>
        <v>#DIV/0!</v>
      </c>
      <c r="FM747" s="169" t="e">
        <f t="shared" si="426"/>
        <v>#DIV/0!</v>
      </c>
      <c r="FN747" s="783" t="e">
        <f t="shared" si="427"/>
        <v>#DIV/0!</v>
      </c>
    </row>
    <row r="748" spans="1:1038" ht="18" customHeight="1">
      <c r="A748" s="223">
        <v>43333</v>
      </c>
      <c r="B748" s="224" t="s">
        <v>1647</v>
      </c>
      <c r="D748" s="225" t="s">
        <v>1279</v>
      </c>
      <c r="E748" s="126">
        <v>92</v>
      </c>
      <c r="F748" s="126">
        <v>4</v>
      </c>
      <c r="G748" s="196" t="str">
        <f t="shared" si="336"/>
        <v>92-4</v>
      </c>
      <c r="H748" s="126">
        <f t="shared" si="463"/>
        <v>85</v>
      </c>
      <c r="I748" s="126">
        <v>92</v>
      </c>
      <c r="J748" s="203">
        <f t="shared" si="354"/>
        <v>0</v>
      </c>
      <c r="K748" s="644" t="b">
        <f>IF(J753=1,IF(((VLOOKUP($G748,[3]Depth_Lookup!$A$3:$J$550,9,FALSE))-(I748/100))=0,"Good",IF(((VLOOKUP($G748,[3]Depth_Lookup!$A$3:$J$550,9,FALSE))-(I748/100))&gt;0,"Too Short","Too Long")))</f>
        <v>0</v>
      </c>
      <c r="L748" s="171">
        <f>(VLOOKUP($G748,Depth_Lookup!$A$3:$J$410,10,FALSE))+(H748/100)</f>
        <v>239.82499999999999</v>
      </c>
      <c r="M748" s="171">
        <f>(VLOOKUP($G748,Depth_Lookup!$A$3:$J$410,10,FALSE))+(I748/100)</f>
        <v>239.89499999999998</v>
      </c>
      <c r="N748" s="127" t="s">
        <v>2289</v>
      </c>
      <c r="O748" s="126">
        <v>1</v>
      </c>
      <c r="P748" s="126" t="s">
        <v>853</v>
      </c>
      <c r="Q748" s="126" t="s">
        <v>125</v>
      </c>
      <c r="R748" s="196" t="str">
        <f t="shared" si="351"/>
        <v>SerpentinizedHarzburgite</v>
      </c>
      <c r="S748" s="126" t="s">
        <v>115</v>
      </c>
      <c r="T748" s="126" t="s">
        <v>700</v>
      </c>
      <c r="U748" s="126" t="s">
        <v>108</v>
      </c>
      <c r="V748" s="126" t="s">
        <v>509</v>
      </c>
      <c r="W748" s="126" t="s">
        <v>102</v>
      </c>
      <c r="X748" s="202">
        <f>VLOOKUP(W748,[3]definitions_list_lookup!$A$13:$B$19,2,0)</f>
        <v>5</v>
      </c>
      <c r="Y748" s="126" t="s">
        <v>90</v>
      </c>
      <c r="Z748" s="126" t="s">
        <v>91</v>
      </c>
      <c r="AF748" s="196" t="e">
        <f>VLOOKUP(AE748,[3]definitions_list_mag!$V$12:$W$15,2,0)</f>
        <v>#N/A</v>
      </c>
      <c r="AI748" s="130">
        <v>74</v>
      </c>
      <c r="AO748" s="130"/>
      <c r="AU748" s="130"/>
      <c r="BA748" s="130">
        <v>25</v>
      </c>
      <c r="BB748" s="126">
        <v>5</v>
      </c>
      <c r="BC748" s="126">
        <v>5</v>
      </c>
      <c r="BD748" s="126" t="s">
        <v>1330</v>
      </c>
      <c r="BE748" s="126" t="s">
        <v>1331</v>
      </c>
      <c r="BG748" s="130"/>
      <c r="BM748" s="130">
        <v>1</v>
      </c>
      <c r="BN748" s="126">
        <v>1.5</v>
      </c>
      <c r="BO748" s="126">
        <v>0.5</v>
      </c>
      <c r="BP748" s="126" t="s">
        <v>1330</v>
      </c>
      <c r="BQ748" s="126" t="s">
        <v>1331</v>
      </c>
      <c r="BY748" s="130"/>
      <c r="CF748" s="213">
        <f t="shared" si="352"/>
        <v>100</v>
      </c>
      <c r="CG748" s="131"/>
      <c r="CH748" s="132" t="s">
        <v>2142</v>
      </c>
      <c r="CI748" s="132">
        <v>90</v>
      </c>
      <c r="CJ748" s="132" t="s">
        <v>514</v>
      </c>
      <c r="CK748" s="133"/>
      <c r="CL748" s="134"/>
      <c r="CM748" s="134"/>
      <c r="CN748" s="134"/>
      <c r="CO748" s="134"/>
      <c r="CP748" s="134"/>
      <c r="CQ748" s="134"/>
      <c r="CR748" s="134"/>
      <c r="CS748" s="134"/>
      <c r="CT748" s="134"/>
      <c r="CU748" s="134"/>
      <c r="CV748" s="134"/>
      <c r="CW748" s="134"/>
      <c r="CX748" s="134"/>
      <c r="CY748" s="134"/>
      <c r="CZ748" s="134"/>
      <c r="DA748" s="134"/>
      <c r="DB748" s="134">
        <v>88</v>
      </c>
      <c r="DC748" s="135">
        <v>10</v>
      </c>
      <c r="DD748" s="134"/>
      <c r="DE748" s="134"/>
      <c r="DF748" s="134"/>
      <c r="DG748" s="134"/>
      <c r="DH748" s="134"/>
      <c r="DI748" s="134"/>
      <c r="DJ748" s="134">
        <v>2</v>
      </c>
      <c r="DK748" s="207">
        <f t="shared" si="353"/>
        <v>100</v>
      </c>
      <c r="DL748" s="131"/>
      <c r="DM748" s="134"/>
      <c r="DN748" s="134"/>
      <c r="DO748" s="136"/>
      <c r="DQ748" s="131"/>
      <c r="DR748" s="136"/>
      <c r="DS748" s="131"/>
      <c r="DT748" s="138" t="s">
        <v>2290</v>
      </c>
      <c r="DW748" s="214" t="e">
        <f>VLOOKUP(P748,[3]definitions_list_lookup!$K$30:$L$54,2,0)</f>
        <v>#N/A</v>
      </c>
      <c r="DX748" s="139" t="s">
        <v>2291</v>
      </c>
      <c r="DY748" s="139" t="s">
        <v>2292</v>
      </c>
      <c r="DZ748"/>
      <c r="EA748" s="104"/>
      <c r="ED748" s="229" t="s">
        <v>2517</v>
      </c>
      <c r="EE748" s="140"/>
      <c r="EG748" s="140"/>
      <c r="EI748" s="218"/>
      <c r="EJ748" s="143"/>
      <c r="EK748" s="221"/>
      <c r="EM748" s="109"/>
      <c r="EN748" s="109"/>
      <c r="EZ748" s="192" t="e">
        <f t="shared" si="415"/>
        <v>#DIV/0!</v>
      </c>
      <c r="FA748" s="192" t="e">
        <f t="shared" si="416"/>
        <v>#DIV/0!</v>
      </c>
      <c r="FB748" s="192" t="e">
        <f t="shared" si="417"/>
        <v>#DIV/0!</v>
      </c>
      <c r="FC748" s="192" t="e">
        <f t="shared" si="418"/>
        <v>#DIV/0!</v>
      </c>
      <c r="FD748" s="192" t="e">
        <f t="shared" si="419"/>
        <v>#DIV/0!</v>
      </c>
      <c r="FE748" s="193" t="e">
        <f t="shared" si="420"/>
        <v>#DIV/0!</v>
      </c>
      <c r="FF748" s="194" t="e">
        <f t="shared" si="421"/>
        <v>#DIV/0!</v>
      </c>
      <c r="FI748" s="778">
        <f t="shared" si="422"/>
        <v>0</v>
      </c>
      <c r="FJ748" s="779" t="e">
        <f t="shared" si="423"/>
        <v>#DIV/0!</v>
      </c>
      <c r="FK748" s="779" t="e">
        <f t="shared" si="424"/>
        <v>#DIV/0!</v>
      </c>
      <c r="FL748" s="780" t="e">
        <f t="shared" si="425"/>
        <v>#DIV/0!</v>
      </c>
      <c r="FM748" s="169" t="e">
        <f t="shared" si="426"/>
        <v>#DIV/0!</v>
      </c>
      <c r="FN748" s="783" t="e">
        <f t="shared" si="427"/>
        <v>#DIV/0!</v>
      </c>
    </row>
    <row r="749" spans="1:1038" s="432" customFormat="1" ht="18" customHeight="1">
      <c r="A749" s="547">
        <v>43333</v>
      </c>
      <c r="B749" s="524" t="s">
        <v>1647</v>
      </c>
      <c r="C749" s="422"/>
      <c r="D749" s="525" t="s">
        <v>1279</v>
      </c>
      <c r="E749" s="422">
        <v>93</v>
      </c>
      <c r="F749" s="422">
        <v>1</v>
      </c>
      <c r="G749" s="526" t="str">
        <f t="shared" ref="G749" si="486">E749&amp;"-"&amp;F749</f>
        <v>93-1</v>
      </c>
      <c r="H749" s="422">
        <v>0</v>
      </c>
      <c r="I749" s="422">
        <v>6</v>
      </c>
      <c r="J749" s="527">
        <f t="shared" ref="J749:J750" si="487">IF(H749=0, 1, 0)</f>
        <v>1</v>
      </c>
      <c r="K749" s="528" t="b">
        <f>IF(J750=1,IF(((VLOOKUP($G749,[3]Depth_Lookup!$A$3:$J$550,9,FALSE))-(I749/100))=0,"Good",IF(((VLOOKUP($G749,[3]Depth_Lookup!$A$3:$J$550,9,FALSE))-(I749/100))&gt;0,"Too Short","Too Long")))</f>
        <v>0</v>
      </c>
      <c r="L749" s="171">
        <f>(VLOOKUP($G749,Depth_Lookup!$A$3:$J$410,10,FALSE))+(H749/100)</f>
        <v>239.7</v>
      </c>
      <c r="M749" s="171">
        <f>(VLOOKUP($G749,Depth_Lookup!$A$3:$J$410,10,FALSE))+(I749/100)</f>
        <v>239.76</v>
      </c>
      <c r="N749" s="665" t="s">
        <v>2281</v>
      </c>
      <c r="O749" s="422">
        <v>2</v>
      </c>
      <c r="P749" s="422" t="s">
        <v>853</v>
      </c>
      <c r="Q749" s="422" t="s">
        <v>125</v>
      </c>
      <c r="R749" s="526" t="str">
        <f t="shared" ref="R749" si="488">P749&amp;""&amp;Q749</f>
        <v>SerpentinizedHarzburgite</v>
      </c>
      <c r="S749" s="429" t="s">
        <v>94</v>
      </c>
      <c r="T749" s="429" t="s">
        <v>94</v>
      </c>
      <c r="U749" s="422" t="s">
        <v>95</v>
      </c>
      <c r="V749" s="422" t="s">
        <v>96</v>
      </c>
      <c r="W749" s="422" t="s">
        <v>102</v>
      </c>
      <c r="X749" s="529">
        <f>VLOOKUP(W749,[3]definitions_list_lookup!$A$13:$B$19,2,0)</f>
        <v>5</v>
      </c>
      <c r="Y749" s="422" t="s">
        <v>90</v>
      </c>
      <c r="Z749" s="422" t="s">
        <v>91</v>
      </c>
      <c r="AA749" s="422"/>
      <c r="AB749" s="422"/>
      <c r="AC749" s="422"/>
      <c r="AD749" s="422"/>
      <c r="AE749" s="423"/>
      <c r="AF749" s="526" t="e">
        <f>VLOOKUP(AE749,[3]definitions_list_mag!$V$12:$W$15,2,0)</f>
        <v>#N/A</v>
      </c>
      <c r="AG749" s="530"/>
      <c r="AH749" s="422"/>
      <c r="AI749" s="666">
        <v>78</v>
      </c>
      <c r="AJ749" s="429"/>
      <c r="AK749" s="429"/>
      <c r="AL749" s="429"/>
      <c r="AM749" s="429"/>
      <c r="AN749" s="429"/>
      <c r="AO749" s="666"/>
      <c r="AP749" s="429"/>
      <c r="AQ749" s="429"/>
      <c r="AR749" s="429"/>
      <c r="AS749" s="429"/>
      <c r="AT749" s="429"/>
      <c r="AU749" s="666"/>
      <c r="AV749" s="429"/>
      <c r="AW749" s="429"/>
      <c r="AX749" s="429"/>
      <c r="AY749" s="429"/>
      <c r="AZ749" s="429"/>
      <c r="BA749" s="666">
        <v>20</v>
      </c>
      <c r="BB749" s="429">
        <v>6</v>
      </c>
      <c r="BC749" s="429">
        <v>3</v>
      </c>
      <c r="BD749" s="429" t="s">
        <v>110</v>
      </c>
      <c r="BE749" s="429" t="s">
        <v>103</v>
      </c>
      <c r="BF749" s="429"/>
      <c r="BG749" s="666"/>
      <c r="BH749" s="429"/>
      <c r="BI749" s="429"/>
      <c r="BJ749" s="429"/>
      <c r="BK749" s="429"/>
      <c r="BL749" s="429"/>
      <c r="BM749" s="666">
        <v>2</v>
      </c>
      <c r="BN749" s="429">
        <v>1</v>
      </c>
      <c r="BO749" s="429">
        <v>0.5</v>
      </c>
      <c r="BP749" s="429" t="s">
        <v>110</v>
      </c>
      <c r="BQ749" s="429" t="s">
        <v>103</v>
      </c>
      <c r="BR749" s="429"/>
      <c r="BS749" s="429"/>
      <c r="BT749" s="429"/>
      <c r="BU749" s="429"/>
      <c r="BV749" s="429"/>
      <c r="BW749" s="429"/>
      <c r="BX749" s="429"/>
      <c r="BY749" s="426"/>
      <c r="BZ749" s="422"/>
      <c r="CA749" s="422"/>
      <c r="CB749" s="422"/>
      <c r="CC749" s="422"/>
      <c r="CD749" s="422"/>
      <c r="CE749" s="427"/>
      <c r="CF749" s="531">
        <f t="shared" ref="CF749" si="489">AI749+AO749+BA749+AU749+BG749+BM749+BY749</f>
        <v>100</v>
      </c>
      <c r="CG749" s="166"/>
      <c r="CH749" s="163" t="s">
        <v>2293</v>
      </c>
      <c r="CI749" s="163">
        <v>100</v>
      </c>
      <c r="CJ749" s="163" t="s">
        <v>514</v>
      </c>
      <c r="CK749" s="164" t="s">
        <v>2294</v>
      </c>
      <c r="CL749" s="165"/>
      <c r="CM749" s="165"/>
      <c r="CN749" s="165"/>
      <c r="CO749" s="165"/>
      <c r="CP749" s="165"/>
      <c r="CQ749" s="165"/>
      <c r="CR749" s="165"/>
      <c r="CS749" s="165"/>
      <c r="CT749" s="165"/>
      <c r="CU749" s="165"/>
      <c r="CV749" s="165"/>
      <c r="CW749" s="165"/>
      <c r="CX749" s="165"/>
      <c r="CY749" s="165"/>
      <c r="CZ749" s="165"/>
      <c r="DA749" s="165"/>
      <c r="DB749" s="165">
        <v>60</v>
      </c>
      <c r="DC749" s="429"/>
      <c r="DD749" s="165"/>
      <c r="DE749" s="165"/>
      <c r="DF749" s="165"/>
      <c r="DG749" s="165"/>
      <c r="DH749" s="165"/>
      <c r="DI749" s="165"/>
      <c r="DJ749" s="165">
        <v>40</v>
      </c>
      <c r="DK749" s="209">
        <f t="shared" ref="DK749" si="490">SUM(CL749:DJ749)</f>
        <v>100</v>
      </c>
      <c r="DL749" s="166"/>
      <c r="DM749" s="165"/>
      <c r="DN749" s="165"/>
      <c r="DO749" s="167"/>
      <c r="DQ749" s="166"/>
      <c r="DR749" s="167"/>
      <c r="DS749" s="166"/>
      <c r="DT749" s="555" t="s">
        <v>2295</v>
      </c>
      <c r="DU749" s="429"/>
      <c r="DV749" s="429"/>
      <c r="DW749" s="532" t="e">
        <f>VLOOKUP(P749,[3]definitions_list_lookup!$K$30:$L$54,2,0)</f>
        <v>#N/A</v>
      </c>
      <c r="DX749" s="443" t="s">
        <v>2151</v>
      </c>
      <c r="DY749" s="443" t="s">
        <v>2296</v>
      </c>
      <c r="DZ749" s="533"/>
      <c r="EA749" s="534"/>
      <c r="EB749" s="429"/>
      <c r="EC749" s="534"/>
      <c r="ED749" s="229" t="s">
        <v>2517</v>
      </c>
      <c r="EE749" s="535"/>
      <c r="EF749" s="536"/>
      <c r="EG749" s="535"/>
      <c r="EH749" s="537"/>
      <c r="EI749" s="538"/>
      <c r="EJ749" s="539"/>
      <c r="EK749" s="540"/>
      <c r="EL749" s="535"/>
      <c r="EM749" s="537"/>
      <c r="EN749" s="537"/>
      <c r="EO749" s="541"/>
      <c r="EP749" s="541"/>
      <c r="EQ749" s="541"/>
      <c r="ER749" s="541"/>
      <c r="ES749" s="541"/>
      <c r="ET749" s="541"/>
      <c r="EU749" s="541"/>
      <c r="EV749" s="542"/>
      <c r="EW749" s="542"/>
      <c r="EX749" s="542"/>
      <c r="EY749" s="542"/>
      <c r="EZ749" s="192" t="e">
        <f t="shared" si="415"/>
        <v>#DIV/0!</v>
      </c>
      <c r="FA749" s="192" t="e">
        <f t="shared" si="416"/>
        <v>#DIV/0!</v>
      </c>
      <c r="FB749" s="192" t="e">
        <f t="shared" si="417"/>
        <v>#DIV/0!</v>
      </c>
      <c r="FC749" s="192" t="e">
        <f t="shared" si="418"/>
        <v>#DIV/0!</v>
      </c>
      <c r="FD749" s="192" t="e">
        <f t="shared" si="419"/>
        <v>#DIV/0!</v>
      </c>
      <c r="FE749" s="193" t="e">
        <f t="shared" si="420"/>
        <v>#DIV/0!</v>
      </c>
      <c r="FF749" s="194" t="e">
        <f t="shared" si="421"/>
        <v>#DIV/0!</v>
      </c>
      <c r="FG749" s="535"/>
      <c r="FH749" s="537"/>
      <c r="FI749" s="778">
        <f t="shared" si="422"/>
        <v>0</v>
      </c>
      <c r="FJ749" s="779" t="e">
        <f t="shared" si="423"/>
        <v>#DIV/0!</v>
      </c>
      <c r="FK749" s="779" t="e">
        <f t="shared" si="424"/>
        <v>#DIV/0!</v>
      </c>
      <c r="FL749" s="780" t="e">
        <f t="shared" si="425"/>
        <v>#DIV/0!</v>
      </c>
      <c r="FM749" s="169" t="e">
        <f t="shared" si="426"/>
        <v>#DIV/0!</v>
      </c>
      <c r="FN749" s="783" t="e">
        <f t="shared" si="427"/>
        <v>#DIV/0!</v>
      </c>
      <c r="FO749" s="422"/>
      <c r="FP749" s="422"/>
      <c r="FQ749" s="422"/>
      <c r="FR749" s="422"/>
      <c r="FS749" s="422"/>
      <c r="FT749" s="422"/>
      <c r="FU749" s="422"/>
      <c r="FV749" s="422"/>
      <c r="FW749" s="422"/>
      <c r="FX749" s="422"/>
      <c r="FY749" s="422"/>
      <c r="FZ749" s="422"/>
      <c r="GA749" s="422"/>
      <c r="GB749" s="422"/>
      <c r="GC749" s="422"/>
      <c r="GD749" s="422"/>
      <c r="GE749" s="422"/>
      <c r="GF749" s="422"/>
      <c r="GG749" s="422"/>
      <c r="GH749" s="422"/>
      <c r="GI749" s="422"/>
      <c r="GJ749" s="422"/>
      <c r="GK749" s="422"/>
      <c r="GL749" s="422"/>
      <c r="GM749" s="422"/>
      <c r="GN749" s="422"/>
      <c r="GO749" s="422"/>
      <c r="GP749" s="422"/>
      <c r="GQ749" s="422"/>
      <c r="GR749" s="422"/>
      <c r="GS749" s="422"/>
      <c r="GT749" s="422"/>
      <c r="GU749" s="422"/>
      <c r="GV749" s="422"/>
      <c r="GW749" s="422"/>
      <c r="GX749" s="422"/>
      <c r="GY749" s="422"/>
      <c r="GZ749" s="422"/>
      <c r="HA749" s="422"/>
      <c r="HB749" s="422"/>
      <c r="HC749" s="422"/>
      <c r="HD749" s="422"/>
      <c r="HE749" s="422"/>
      <c r="HF749" s="422"/>
      <c r="HG749" s="422"/>
      <c r="HH749" s="422"/>
      <c r="HI749" s="422"/>
      <c r="HJ749" s="422"/>
      <c r="HK749" s="422"/>
      <c r="HL749" s="422"/>
      <c r="HM749" s="422"/>
      <c r="HN749" s="422"/>
      <c r="HO749" s="422"/>
      <c r="HP749" s="422"/>
      <c r="HQ749" s="422"/>
      <c r="HR749" s="422"/>
      <c r="HS749" s="422"/>
      <c r="HT749" s="422"/>
      <c r="HU749" s="422"/>
      <c r="HV749" s="422"/>
      <c r="HW749" s="422"/>
      <c r="HX749" s="422"/>
      <c r="HY749" s="422"/>
      <c r="HZ749" s="422"/>
      <c r="IA749" s="422"/>
      <c r="IB749" s="422"/>
      <c r="IC749" s="422"/>
      <c r="ID749" s="422"/>
      <c r="IE749" s="422"/>
      <c r="IF749" s="422"/>
      <c r="IG749" s="422"/>
      <c r="IH749" s="422"/>
      <c r="II749" s="422"/>
      <c r="IJ749" s="422"/>
      <c r="IK749" s="422"/>
      <c r="IL749" s="422"/>
      <c r="IM749" s="422"/>
      <c r="IN749" s="422"/>
      <c r="IO749" s="422"/>
      <c r="IP749" s="422"/>
      <c r="IQ749" s="422"/>
      <c r="IR749" s="422"/>
      <c r="IS749" s="422"/>
      <c r="IT749" s="422"/>
      <c r="IU749" s="422"/>
      <c r="IV749" s="422"/>
      <c r="IW749" s="422"/>
      <c r="IX749" s="422"/>
      <c r="IY749" s="422"/>
      <c r="IZ749" s="422"/>
      <c r="JA749" s="422"/>
      <c r="JB749" s="422"/>
      <c r="JC749" s="422"/>
      <c r="JD749" s="422"/>
      <c r="JE749" s="422"/>
      <c r="JF749" s="422"/>
      <c r="JG749" s="422"/>
      <c r="JH749" s="422"/>
      <c r="JI749" s="422"/>
      <c r="JJ749" s="422"/>
      <c r="JK749" s="422"/>
      <c r="JL749" s="422"/>
      <c r="JM749" s="422"/>
      <c r="JN749" s="422"/>
      <c r="JO749" s="422"/>
      <c r="JP749" s="422"/>
      <c r="JQ749" s="422"/>
      <c r="JR749" s="422"/>
      <c r="JS749" s="422"/>
      <c r="JT749" s="422"/>
      <c r="JU749" s="422"/>
      <c r="JV749" s="422"/>
      <c r="JW749" s="422"/>
      <c r="JX749" s="422"/>
      <c r="JY749" s="422"/>
      <c r="JZ749" s="422"/>
      <c r="KA749" s="422"/>
      <c r="KB749" s="422"/>
      <c r="KC749" s="422"/>
      <c r="KD749" s="422"/>
      <c r="KE749" s="422"/>
      <c r="KF749" s="422"/>
      <c r="KG749" s="422"/>
      <c r="KH749" s="422"/>
      <c r="KI749" s="422"/>
      <c r="KJ749" s="422"/>
      <c r="KK749" s="422"/>
      <c r="KL749" s="422"/>
      <c r="KM749" s="422"/>
      <c r="KN749" s="422"/>
      <c r="KO749" s="422"/>
      <c r="KP749" s="422"/>
      <c r="KQ749" s="422"/>
      <c r="KR749" s="422"/>
      <c r="KS749" s="422"/>
      <c r="KT749" s="422"/>
      <c r="KU749" s="422"/>
      <c r="KV749" s="422"/>
      <c r="KW749" s="422"/>
      <c r="KX749" s="422"/>
      <c r="KY749" s="422"/>
      <c r="KZ749" s="422"/>
      <c r="LA749" s="422"/>
      <c r="LB749" s="422"/>
      <c r="LC749" s="422"/>
      <c r="LD749" s="422"/>
      <c r="LE749" s="422"/>
      <c r="LF749" s="422"/>
      <c r="LG749" s="422"/>
      <c r="LH749" s="422"/>
      <c r="LI749" s="422"/>
      <c r="LJ749" s="422"/>
      <c r="LK749" s="422"/>
      <c r="LL749" s="422"/>
      <c r="LM749" s="422"/>
      <c r="LN749" s="422"/>
      <c r="LO749" s="422"/>
      <c r="LP749" s="422"/>
      <c r="LQ749" s="422"/>
      <c r="LR749" s="422"/>
      <c r="LS749" s="422"/>
      <c r="LT749" s="422"/>
      <c r="LU749" s="422"/>
      <c r="LV749" s="422"/>
      <c r="LW749" s="422"/>
      <c r="LX749" s="422"/>
      <c r="LY749" s="422"/>
      <c r="LZ749" s="422"/>
      <c r="MA749" s="422"/>
      <c r="MB749" s="422"/>
      <c r="MC749" s="422"/>
      <c r="MD749" s="422"/>
      <c r="ME749" s="422"/>
      <c r="MF749" s="422"/>
      <c r="MG749" s="422"/>
      <c r="MH749" s="422"/>
      <c r="MI749" s="422"/>
      <c r="MJ749" s="422"/>
      <c r="MK749" s="422"/>
      <c r="ML749" s="422"/>
      <c r="MM749" s="422"/>
      <c r="MN749" s="422"/>
      <c r="MO749" s="422"/>
      <c r="MP749" s="422"/>
      <c r="MQ749" s="422"/>
      <c r="MR749" s="422"/>
      <c r="MS749" s="422"/>
      <c r="MT749" s="422"/>
      <c r="MU749" s="422"/>
      <c r="MV749" s="422"/>
      <c r="MW749" s="422"/>
      <c r="MX749" s="422"/>
      <c r="MY749" s="422"/>
      <c r="MZ749" s="422"/>
      <c r="NA749" s="422"/>
      <c r="NB749" s="422"/>
      <c r="NC749" s="422"/>
      <c r="ND749" s="422"/>
      <c r="NE749" s="422"/>
      <c r="NF749" s="422"/>
      <c r="NG749" s="422"/>
      <c r="NH749" s="422"/>
      <c r="NI749" s="422"/>
      <c r="NJ749" s="422"/>
      <c r="NK749" s="422"/>
      <c r="NL749" s="422"/>
      <c r="NM749" s="422"/>
      <c r="NN749" s="422"/>
      <c r="NO749" s="422"/>
      <c r="NP749" s="422"/>
      <c r="NQ749" s="422"/>
      <c r="NR749" s="422"/>
      <c r="NS749" s="422"/>
      <c r="NT749" s="422"/>
      <c r="NU749" s="422"/>
      <c r="NV749" s="422"/>
      <c r="NW749" s="422"/>
      <c r="NX749" s="422"/>
      <c r="NY749" s="422"/>
      <c r="NZ749" s="422"/>
      <c r="OA749" s="422"/>
      <c r="OB749" s="422"/>
      <c r="OC749" s="422"/>
      <c r="OD749" s="422"/>
      <c r="OE749" s="422"/>
      <c r="OF749" s="422"/>
      <c r="OG749" s="422"/>
      <c r="OH749" s="422"/>
      <c r="OI749" s="422"/>
      <c r="OJ749" s="422"/>
      <c r="OK749" s="422"/>
      <c r="OL749" s="422"/>
      <c r="OM749" s="422"/>
      <c r="ON749" s="422"/>
      <c r="OO749" s="422"/>
      <c r="OP749" s="422"/>
      <c r="OQ749" s="422"/>
      <c r="OR749" s="422"/>
      <c r="OS749" s="422"/>
      <c r="OT749" s="422"/>
      <c r="OU749" s="422"/>
      <c r="OV749" s="422"/>
      <c r="OW749" s="422"/>
      <c r="OX749" s="422"/>
      <c r="OY749" s="422"/>
      <c r="OZ749" s="422"/>
      <c r="PA749" s="422"/>
      <c r="PB749" s="422"/>
      <c r="PC749" s="422"/>
      <c r="PD749" s="422"/>
      <c r="PE749" s="422"/>
      <c r="PF749" s="422"/>
      <c r="PG749" s="422"/>
      <c r="PH749" s="422"/>
      <c r="PI749" s="422"/>
      <c r="PJ749" s="422"/>
      <c r="PK749" s="422"/>
      <c r="PL749" s="422"/>
      <c r="PM749" s="422"/>
      <c r="PN749" s="422"/>
      <c r="PO749" s="422"/>
      <c r="PP749" s="422"/>
      <c r="PQ749" s="422"/>
      <c r="PR749" s="422"/>
      <c r="PS749" s="422"/>
      <c r="PT749" s="422"/>
      <c r="PU749" s="422"/>
      <c r="PV749" s="422"/>
      <c r="PW749" s="422"/>
      <c r="PX749" s="422"/>
      <c r="PY749" s="422"/>
      <c r="PZ749" s="422"/>
      <c r="QA749" s="422"/>
      <c r="QB749" s="422"/>
      <c r="QC749" s="422"/>
      <c r="QD749" s="422"/>
      <c r="QE749" s="422"/>
      <c r="QF749" s="422"/>
      <c r="QG749" s="422"/>
      <c r="QH749" s="422"/>
      <c r="QI749" s="422"/>
      <c r="QJ749" s="422"/>
      <c r="QK749" s="422"/>
      <c r="QL749" s="422"/>
      <c r="QM749" s="422"/>
      <c r="QN749" s="422"/>
      <c r="QO749" s="422"/>
      <c r="QP749" s="422"/>
      <c r="QQ749" s="422"/>
      <c r="QR749" s="422"/>
      <c r="QS749" s="422"/>
      <c r="QT749" s="422"/>
      <c r="QU749" s="422"/>
      <c r="QV749" s="422"/>
      <c r="QW749" s="422"/>
      <c r="QX749" s="422"/>
      <c r="QY749" s="422"/>
      <c r="QZ749" s="422"/>
      <c r="RA749" s="422"/>
      <c r="RB749" s="422"/>
      <c r="RC749" s="422"/>
      <c r="RD749" s="422"/>
      <c r="RE749" s="422"/>
      <c r="RF749" s="422"/>
      <c r="RG749" s="422"/>
      <c r="RH749" s="422"/>
      <c r="RI749" s="422"/>
      <c r="RJ749" s="422"/>
      <c r="RK749" s="422"/>
      <c r="RL749" s="422"/>
      <c r="RM749" s="422"/>
      <c r="RN749" s="422"/>
      <c r="RO749" s="422"/>
      <c r="RP749" s="422"/>
      <c r="RQ749" s="422"/>
      <c r="RR749" s="422"/>
      <c r="RS749" s="422"/>
      <c r="RT749" s="422"/>
      <c r="RU749" s="422"/>
      <c r="RV749" s="422"/>
      <c r="RW749" s="422"/>
      <c r="RX749" s="422"/>
      <c r="RY749" s="422"/>
      <c r="RZ749" s="422"/>
      <c r="SA749" s="422"/>
      <c r="SB749" s="422"/>
      <c r="SC749" s="422"/>
      <c r="SD749" s="422"/>
      <c r="SE749" s="422"/>
      <c r="SF749" s="422"/>
      <c r="SG749" s="422"/>
      <c r="SH749" s="422"/>
      <c r="SI749" s="422"/>
      <c r="SJ749" s="422"/>
      <c r="SK749" s="422"/>
      <c r="SL749" s="422"/>
      <c r="SM749" s="422"/>
      <c r="SN749" s="422"/>
      <c r="SO749" s="422"/>
      <c r="SP749" s="422"/>
      <c r="SQ749" s="422"/>
      <c r="SR749" s="422"/>
      <c r="SS749" s="422"/>
      <c r="ST749" s="422"/>
      <c r="SU749" s="422"/>
      <c r="SV749" s="422"/>
      <c r="SW749" s="422"/>
      <c r="SX749" s="422"/>
      <c r="SY749" s="422"/>
      <c r="SZ749" s="422"/>
      <c r="TA749" s="422"/>
      <c r="TB749" s="422"/>
      <c r="TC749" s="422"/>
      <c r="TD749" s="422"/>
      <c r="TE749" s="422"/>
      <c r="TF749" s="422"/>
      <c r="TG749" s="422"/>
      <c r="TH749" s="422"/>
      <c r="TI749" s="422"/>
      <c r="TJ749" s="422"/>
      <c r="TK749" s="422"/>
      <c r="TL749" s="422"/>
      <c r="TM749" s="422"/>
      <c r="TN749" s="422"/>
      <c r="TO749" s="422"/>
      <c r="TP749" s="422"/>
      <c r="TQ749" s="422"/>
      <c r="TR749" s="422"/>
      <c r="TS749" s="422"/>
      <c r="TT749" s="422"/>
      <c r="TU749" s="422"/>
      <c r="TV749" s="422"/>
      <c r="TW749" s="422"/>
      <c r="TX749" s="422"/>
      <c r="TY749" s="422"/>
      <c r="TZ749" s="422"/>
      <c r="UA749" s="422"/>
      <c r="UB749" s="422"/>
      <c r="UC749" s="422"/>
      <c r="UD749" s="422"/>
      <c r="UE749" s="422"/>
      <c r="UF749" s="422"/>
      <c r="UG749" s="422"/>
      <c r="UH749" s="422"/>
      <c r="UI749" s="422"/>
      <c r="UJ749" s="422"/>
      <c r="UK749" s="422"/>
      <c r="UL749" s="422"/>
      <c r="UM749" s="422"/>
      <c r="UN749" s="422"/>
      <c r="UO749" s="422"/>
      <c r="UP749" s="422"/>
      <c r="UQ749" s="422"/>
      <c r="UR749" s="422"/>
      <c r="US749" s="422"/>
      <c r="UT749" s="422"/>
      <c r="UU749" s="422"/>
      <c r="UV749" s="422"/>
      <c r="UW749" s="422"/>
      <c r="UX749" s="422"/>
      <c r="UY749" s="422"/>
      <c r="UZ749" s="422"/>
      <c r="VA749" s="422"/>
      <c r="VB749" s="422"/>
      <c r="VC749" s="422"/>
      <c r="VD749" s="422"/>
      <c r="VE749" s="422"/>
      <c r="VF749" s="422"/>
      <c r="VG749" s="422"/>
      <c r="VH749" s="422"/>
      <c r="VI749" s="422"/>
      <c r="VJ749" s="422"/>
      <c r="VK749" s="422"/>
      <c r="VL749" s="422"/>
      <c r="VM749" s="422"/>
      <c r="VN749" s="422"/>
      <c r="VO749" s="422"/>
      <c r="VP749" s="422"/>
      <c r="VQ749" s="422"/>
      <c r="VR749" s="422"/>
      <c r="VS749" s="422"/>
      <c r="VT749" s="422"/>
      <c r="VU749" s="422"/>
      <c r="VV749" s="422"/>
      <c r="VW749" s="422"/>
      <c r="VX749" s="422"/>
      <c r="VY749" s="422"/>
      <c r="VZ749" s="422"/>
      <c r="WA749" s="422"/>
      <c r="WB749" s="422"/>
      <c r="WC749" s="422"/>
      <c r="WD749" s="422"/>
      <c r="WE749" s="422"/>
      <c r="WF749" s="422"/>
      <c r="WG749" s="422"/>
      <c r="WH749" s="422"/>
      <c r="WI749" s="422"/>
      <c r="WJ749" s="422"/>
      <c r="WK749" s="422"/>
      <c r="WL749" s="422"/>
      <c r="WM749" s="422"/>
      <c r="WN749" s="422"/>
      <c r="WO749" s="422"/>
      <c r="WP749" s="422"/>
      <c r="WQ749" s="422"/>
      <c r="WR749" s="422"/>
      <c r="WS749" s="422"/>
      <c r="WT749" s="422"/>
      <c r="WU749" s="422"/>
      <c r="WV749" s="422"/>
      <c r="WW749" s="422"/>
      <c r="WX749" s="422"/>
      <c r="WY749" s="422"/>
      <c r="WZ749" s="422"/>
      <c r="XA749" s="422"/>
      <c r="XB749" s="422"/>
      <c r="XC749" s="422"/>
      <c r="XD749" s="422"/>
      <c r="XE749" s="422"/>
      <c r="XF749" s="422"/>
      <c r="XG749" s="422"/>
      <c r="XH749" s="422"/>
      <c r="XI749" s="422"/>
      <c r="XJ749" s="422"/>
      <c r="XK749" s="422"/>
      <c r="XL749" s="422"/>
      <c r="XM749" s="422"/>
      <c r="XN749" s="422"/>
      <c r="XO749" s="422"/>
      <c r="XP749" s="422"/>
      <c r="XQ749" s="422"/>
      <c r="XR749" s="422"/>
      <c r="XS749" s="422"/>
      <c r="XT749" s="422"/>
      <c r="XU749" s="422"/>
      <c r="XV749" s="422"/>
      <c r="XW749" s="422"/>
      <c r="XX749" s="422"/>
      <c r="XY749" s="422"/>
      <c r="XZ749" s="422"/>
      <c r="YA749" s="422"/>
      <c r="YB749" s="422"/>
      <c r="YC749" s="422"/>
      <c r="YD749" s="422"/>
      <c r="YE749" s="422"/>
      <c r="YF749" s="422"/>
      <c r="YG749" s="422"/>
      <c r="YH749" s="422"/>
      <c r="YI749" s="422"/>
      <c r="YJ749" s="422"/>
      <c r="YK749" s="422"/>
      <c r="YL749" s="422"/>
      <c r="YM749" s="422"/>
      <c r="YN749" s="422"/>
      <c r="YO749" s="422"/>
      <c r="YP749" s="422"/>
      <c r="YQ749" s="422"/>
      <c r="YR749" s="422"/>
      <c r="YS749" s="422"/>
      <c r="YT749" s="422"/>
      <c r="YU749" s="422"/>
      <c r="YV749" s="422"/>
      <c r="YW749" s="422"/>
      <c r="YX749" s="422"/>
      <c r="YY749" s="422"/>
      <c r="YZ749" s="422"/>
      <c r="ZA749" s="422"/>
      <c r="ZB749" s="422"/>
      <c r="ZC749" s="422"/>
      <c r="ZD749" s="422"/>
      <c r="ZE749" s="422"/>
      <c r="ZF749" s="422"/>
      <c r="ZG749" s="422"/>
      <c r="ZH749" s="422"/>
      <c r="ZI749" s="422"/>
      <c r="ZJ749" s="422"/>
      <c r="ZK749" s="422"/>
      <c r="ZL749" s="422"/>
      <c r="ZM749" s="422"/>
      <c r="ZN749" s="422"/>
      <c r="ZO749" s="422"/>
      <c r="ZP749" s="422"/>
      <c r="ZQ749" s="422"/>
      <c r="ZR749" s="422"/>
      <c r="ZS749" s="422"/>
      <c r="ZT749" s="422"/>
      <c r="ZU749" s="422"/>
      <c r="ZV749" s="422"/>
      <c r="ZW749" s="422"/>
      <c r="ZX749" s="422"/>
      <c r="ZY749" s="422"/>
      <c r="ZZ749" s="422"/>
      <c r="AAA749" s="422"/>
      <c r="AAB749" s="422"/>
      <c r="AAC749" s="422"/>
      <c r="AAD749" s="422"/>
      <c r="AAE749" s="422"/>
      <c r="AAF749" s="422"/>
      <c r="AAG749" s="422"/>
      <c r="AAH749" s="422"/>
      <c r="AAI749" s="422"/>
      <c r="AAJ749" s="422"/>
      <c r="AAK749" s="422"/>
      <c r="AAL749" s="422"/>
      <c r="AAM749" s="422"/>
      <c r="AAN749" s="422"/>
      <c r="AAO749" s="422"/>
      <c r="AAP749" s="422"/>
      <c r="AAQ749" s="422"/>
      <c r="AAR749" s="422"/>
      <c r="AAS749" s="422"/>
      <c r="AAT749" s="422"/>
      <c r="AAU749" s="422"/>
      <c r="AAV749" s="422"/>
      <c r="AAW749" s="422"/>
      <c r="AAX749" s="422"/>
      <c r="AAY749" s="422"/>
      <c r="AAZ749" s="422"/>
      <c r="ABA749" s="422"/>
      <c r="ABB749" s="422"/>
      <c r="ABC749" s="422"/>
      <c r="ABD749" s="422"/>
      <c r="ABE749" s="422"/>
      <c r="ABF749" s="422"/>
      <c r="ABG749" s="422"/>
      <c r="ABH749" s="422"/>
      <c r="ABI749" s="422"/>
      <c r="ABJ749" s="422"/>
      <c r="ABK749" s="422"/>
      <c r="ABL749" s="422"/>
      <c r="ABM749" s="422"/>
      <c r="ABN749" s="422"/>
      <c r="ABO749" s="422"/>
      <c r="ABP749" s="422"/>
      <c r="ABQ749" s="422"/>
      <c r="ABR749" s="422"/>
      <c r="ABS749" s="422"/>
      <c r="ABT749" s="422"/>
      <c r="ABU749" s="422"/>
      <c r="ABV749" s="422"/>
      <c r="ABW749" s="422"/>
      <c r="ABX749" s="422"/>
      <c r="ABY749" s="422"/>
      <c r="ABZ749" s="422"/>
      <c r="ACA749" s="422"/>
      <c r="ACB749" s="422"/>
      <c r="ACC749" s="422"/>
      <c r="ACD749" s="422"/>
      <c r="ACE749" s="422"/>
      <c r="ACF749" s="422"/>
      <c r="ACG749" s="422"/>
      <c r="ACH749" s="422"/>
      <c r="ACI749" s="422"/>
      <c r="ACJ749" s="422"/>
      <c r="ACK749" s="422"/>
      <c r="ACL749" s="422"/>
      <c r="ACM749" s="422"/>
      <c r="ACN749" s="422"/>
      <c r="ACO749" s="422"/>
      <c r="ACP749" s="422"/>
      <c r="ACQ749" s="422"/>
      <c r="ACR749" s="422"/>
      <c r="ACS749" s="422"/>
      <c r="ACT749" s="422"/>
      <c r="ACU749" s="422"/>
      <c r="ACV749" s="422"/>
      <c r="ACW749" s="422"/>
      <c r="ACX749" s="422"/>
      <c r="ACY749" s="422"/>
      <c r="ACZ749" s="422"/>
      <c r="ADA749" s="422"/>
      <c r="ADB749" s="422"/>
      <c r="ADC749" s="422"/>
      <c r="ADD749" s="422"/>
      <c r="ADE749" s="422"/>
      <c r="ADF749" s="422"/>
      <c r="ADG749" s="422"/>
      <c r="ADH749" s="422"/>
      <c r="ADI749" s="422"/>
      <c r="ADJ749" s="422"/>
      <c r="ADK749" s="422"/>
      <c r="ADL749" s="422"/>
      <c r="ADM749" s="422"/>
      <c r="ADN749" s="422"/>
      <c r="ADO749" s="422"/>
      <c r="ADP749" s="422"/>
      <c r="ADQ749" s="422"/>
      <c r="ADR749" s="422"/>
      <c r="ADS749" s="422"/>
      <c r="ADT749" s="422"/>
      <c r="ADU749" s="422"/>
      <c r="ADV749" s="422"/>
      <c r="ADW749" s="422"/>
      <c r="ADX749" s="422"/>
      <c r="ADY749" s="422"/>
      <c r="ADZ749" s="422"/>
      <c r="AEA749" s="422"/>
      <c r="AEB749" s="422"/>
      <c r="AEC749" s="422"/>
      <c r="AED749" s="422"/>
      <c r="AEE749" s="422"/>
      <c r="AEF749" s="422"/>
      <c r="AEG749" s="422"/>
      <c r="AEH749" s="422"/>
      <c r="AEI749" s="422"/>
      <c r="AEJ749" s="422"/>
      <c r="AEK749" s="422"/>
      <c r="AEL749" s="422"/>
      <c r="AEM749" s="422"/>
      <c r="AEN749" s="422"/>
      <c r="AEO749" s="422"/>
      <c r="AEP749" s="422"/>
      <c r="AEQ749" s="422"/>
      <c r="AER749" s="422"/>
      <c r="AES749" s="422"/>
      <c r="AET749" s="422"/>
      <c r="AEU749" s="422"/>
      <c r="AEV749" s="422"/>
      <c r="AEW749" s="422"/>
      <c r="AEX749" s="422"/>
      <c r="AEY749" s="422"/>
      <c r="AEZ749" s="422"/>
      <c r="AFA749" s="422"/>
      <c r="AFB749" s="422"/>
      <c r="AFC749" s="422"/>
      <c r="AFD749" s="422"/>
      <c r="AFE749" s="422"/>
      <c r="AFF749" s="422"/>
      <c r="AFG749" s="422"/>
      <c r="AFH749" s="422"/>
      <c r="AFI749" s="422"/>
      <c r="AFJ749" s="422"/>
      <c r="AFK749" s="422"/>
      <c r="AFL749" s="422"/>
      <c r="AFM749" s="422"/>
      <c r="AFN749" s="422"/>
      <c r="AFO749" s="422"/>
      <c r="AFP749" s="422"/>
      <c r="AFQ749" s="422"/>
      <c r="AFR749" s="422"/>
      <c r="AFS749" s="422"/>
      <c r="AFT749" s="422"/>
      <c r="AFU749" s="422"/>
      <c r="AFV749" s="422"/>
      <c r="AFW749" s="422"/>
      <c r="AFX749" s="422"/>
      <c r="AFY749" s="422"/>
      <c r="AFZ749" s="422"/>
      <c r="AGA749" s="422"/>
      <c r="AGB749" s="422"/>
      <c r="AGC749" s="422"/>
      <c r="AGD749" s="422"/>
      <c r="AGE749" s="422"/>
      <c r="AGF749" s="422"/>
      <c r="AGG749" s="422"/>
      <c r="AGH749" s="422"/>
      <c r="AGI749" s="422"/>
      <c r="AGJ749" s="422"/>
      <c r="AGK749" s="422"/>
      <c r="AGL749" s="422"/>
      <c r="AGM749" s="422"/>
      <c r="AGN749" s="422"/>
      <c r="AGO749" s="422"/>
      <c r="AGP749" s="422"/>
      <c r="AGQ749" s="422"/>
      <c r="AGR749" s="422"/>
      <c r="AGS749" s="422"/>
      <c r="AGT749" s="422"/>
      <c r="AGU749" s="422"/>
      <c r="AGV749" s="422"/>
      <c r="AGW749" s="422"/>
      <c r="AGX749" s="422"/>
      <c r="AGY749" s="422"/>
      <c r="AGZ749" s="422"/>
      <c r="AHA749" s="422"/>
      <c r="AHB749" s="422"/>
      <c r="AHC749" s="422"/>
      <c r="AHD749" s="422"/>
      <c r="AHE749" s="422"/>
      <c r="AHF749" s="422"/>
      <c r="AHG749" s="422"/>
      <c r="AHH749" s="422"/>
      <c r="AHI749" s="422"/>
      <c r="AHJ749" s="422"/>
      <c r="AHK749" s="422"/>
      <c r="AHL749" s="422"/>
      <c r="AHM749" s="422"/>
      <c r="AHN749" s="422"/>
      <c r="AHO749" s="422"/>
      <c r="AHP749" s="422"/>
      <c r="AHQ749" s="422"/>
      <c r="AHR749" s="422"/>
      <c r="AHS749" s="422"/>
      <c r="AHT749" s="422"/>
      <c r="AHU749" s="422"/>
      <c r="AHV749" s="422"/>
      <c r="AHW749" s="422"/>
      <c r="AHX749" s="422"/>
      <c r="AHY749" s="422"/>
      <c r="AHZ749" s="422"/>
      <c r="AIA749" s="422"/>
      <c r="AIB749" s="422"/>
      <c r="AIC749" s="422"/>
      <c r="AID749" s="422"/>
      <c r="AIE749" s="422"/>
      <c r="AIF749" s="422"/>
      <c r="AIG749" s="422"/>
      <c r="AIH749" s="422"/>
      <c r="AII749" s="422"/>
      <c r="AIJ749" s="422"/>
      <c r="AIK749" s="422"/>
      <c r="AIL749" s="422"/>
      <c r="AIM749" s="422"/>
      <c r="AIN749" s="422"/>
      <c r="AIO749" s="422"/>
      <c r="AIP749" s="422"/>
      <c r="AIQ749" s="422"/>
      <c r="AIR749" s="422"/>
      <c r="AIS749" s="422"/>
      <c r="AIT749" s="422"/>
      <c r="AIU749" s="422"/>
      <c r="AIV749" s="422"/>
      <c r="AIW749" s="422"/>
      <c r="AIX749" s="422"/>
      <c r="AIY749" s="422"/>
      <c r="AIZ749" s="422"/>
      <c r="AJA749" s="422"/>
      <c r="AJB749" s="422"/>
      <c r="AJC749" s="422"/>
      <c r="AJD749" s="422"/>
      <c r="AJE749" s="422"/>
      <c r="AJF749" s="422"/>
      <c r="AJG749" s="422"/>
      <c r="AJH749" s="422"/>
      <c r="AJI749" s="422"/>
      <c r="AJJ749" s="422"/>
      <c r="AJK749" s="422"/>
      <c r="AJL749" s="422"/>
      <c r="AJM749" s="422"/>
      <c r="AJN749" s="422"/>
      <c r="AJO749" s="422"/>
      <c r="AJP749" s="422"/>
      <c r="AJQ749" s="422"/>
      <c r="AJR749" s="422"/>
      <c r="AJS749" s="422"/>
      <c r="AJT749" s="422"/>
      <c r="AJU749" s="422"/>
      <c r="AJV749" s="422"/>
      <c r="AJW749" s="422"/>
      <c r="AJX749" s="422"/>
      <c r="AJY749" s="422"/>
      <c r="AJZ749" s="422"/>
      <c r="AKA749" s="422"/>
      <c r="AKB749" s="422"/>
      <c r="AKC749" s="422"/>
      <c r="AKD749" s="422"/>
      <c r="AKE749" s="422"/>
      <c r="AKF749" s="422"/>
      <c r="AKG749" s="422"/>
      <c r="AKH749" s="422"/>
      <c r="AKI749" s="422"/>
      <c r="AKJ749" s="422"/>
      <c r="AKK749" s="422"/>
      <c r="AKL749" s="422"/>
      <c r="AKM749" s="422"/>
      <c r="AKN749" s="422"/>
      <c r="AKO749" s="422"/>
      <c r="AKP749" s="422"/>
      <c r="AKQ749" s="422"/>
      <c r="AKR749" s="422"/>
      <c r="AKS749" s="422"/>
      <c r="AKT749" s="422"/>
      <c r="AKU749" s="422"/>
      <c r="AKV749" s="422"/>
      <c r="AKW749" s="422"/>
      <c r="AKX749" s="422"/>
      <c r="AKY749" s="422"/>
      <c r="AKZ749" s="422"/>
      <c r="ALA749" s="422"/>
      <c r="ALB749" s="422"/>
      <c r="ALC749" s="422"/>
      <c r="ALD749" s="422"/>
      <c r="ALE749" s="422"/>
      <c r="ALF749" s="422"/>
      <c r="ALG749" s="422"/>
      <c r="ALH749" s="422"/>
      <c r="ALI749" s="422"/>
      <c r="ALJ749" s="422"/>
      <c r="ALK749" s="422"/>
      <c r="ALL749" s="422"/>
      <c r="ALM749" s="422"/>
      <c r="ALN749" s="422"/>
      <c r="ALO749" s="422"/>
      <c r="ALP749" s="422"/>
      <c r="ALQ749" s="422"/>
      <c r="ALR749" s="422"/>
      <c r="ALS749" s="422"/>
      <c r="ALT749" s="422"/>
      <c r="ALU749" s="422"/>
      <c r="ALV749" s="422"/>
      <c r="ALW749" s="422"/>
      <c r="ALX749" s="422"/>
      <c r="ALY749" s="422"/>
      <c r="ALZ749" s="422"/>
      <c r="AMA749" s="422"/>
      <c r="AMB749" s="422"/>
      <c r="AMC749" s="422"/>
      <c r="AMD749" s="422"/>
      <c r="AME749" s="422"/>
      <c r="AMF749" s="422"/>
      <c r="AMG749" s="422"/>
      <c r="AMH749" s="422"/>
      <c r="AMI749" s="422"/>
      <c r="AMJ749" s="422"/>
      <c r="AMK749" s="422"/>
      <c r="AML749" s="422"/>
      <c r="AMM749" s="422"/>
      <c r="AMN749" s="422"/>
      <c r="AMO749" s="422"/>
      <c r="AMP749" s="422"/>
      <c r="AMQ749" s="422"/>
      <c r="AMR749" s="422"/>
      <c r="AMS749" s="422"/>
      <c r="AMT749" s="422"/>
      <c r="AMU749" s="422"/>
      <c r="AMV749" s="422"/>
      <c r="AMW749" s="422"/>
      <c r="AMX749" s="422"/>
    </row>
    <row r="750" spans="1:1038" s="398" customFormat="1" ht="18" customHeight="1">
      <c r="A750" s="548"/>
      <c r="B750" s="543"/>
      <c r="C750" s="226"/>
      <c r="D750" s="225"/>
      <c r="E750" s="422">
        <v>93</v>
      </c>
      <c r="F750" s="422">
        <v>1</v>
      </c>
      <c r="G750" s="526" t="str">
        <f t="shared" ref="G750:G752" si="491">E750&amp;"-"&amp;F750</f>
        <v>93-1</v>
      </c>
      <c r="H750" s="422">
        <v>6</v>
      </c>
      <c r="I750" s="226">
        <v>6.5</v>
      </c>
      <c r="J750" s="544">
        <f t="shared" si="487"/>
        <v>0</v>
      </c>
      <c r="K750" s="545"/>
      <c r="L750" s="171">
        <f>(VLOOKUP($G750,Depth_Lookup!$A$3:$J$410,10,FALSE))+(H750/100)</f>
        <v>239.76</v>
      </c>
      <c r="M750" s="171">
        <f>(VLOOKUP($G750,Depth_Lookup!$A$3:$J$410,10,FALSE))+(I750/100)</f>
        <v>239.76499999999999</v>
      </c>
      <c r="N750" s="232"/>
      <c r="O750" s="226"/>
      <c r="P750" s="226"/>
      <c r="Q750" s="226"/>
      <c r="R750" s="391" t="s">
        <v>2061</v>
      </c>
      <c r="S750" s="226"/>
      <c r="T750" s="226"/>
      <c r="U750" s="226"/>
      <c r="V750" s="226"/>
      <c r="W750" s="226"/>
      <c r="X750" s="392"/>
      <c r="Y750" s="226"/>
      <c r="Z750" s="226"/>
      <c r="AA750" s="226"/>
      <c r="AB750" s="226"/>
      <c r="AC750" s="226"/>
      <c r="AD750" s="226"/>
      <c r="AE750" s="393"/>
      <c r="AF750" s="391"/>
      <c r="AG750" s="394"/>
      <c r="AH750" s="226"/>
      <c r="AI750" s="257"/>
      <c r="AJ750" s="226"/>
      <c r="AK750" s="226"/>
      <c r="AL750" s="226"/>
      <c r="AM750" s="226"/>
      <c r="AN750" s="226"/>
      <c r="AO750" s="257"/>
      <c r="AP750" s="226"/>
      <c r="AQ750" s="226"/>
      <c r="AR750" s="226"/>
      <c r="AS750" s="226"/>
      <c r="AT750" s="226"/>
      <c r="AU750" s="257"/>
      <c r="AV750" s="226"/>
      <c r="AW750" s="226"/>
      <c r="AX750" s="226"/>
      <c r="AY750" s="226"/>
      <c r="AZ750" s="226"/>
      <c r="BA750" s="257"/>
      <c r="BB750" s="226"/>
      <c r="BC750" s="226"/>
      <c r="BD750" s="226"/>
      <c r="BE750" s="226"/>
      <c r="BF750" s="226"/>
      <c r="BG750" s="257"/>
      <c r="BH750" s="226"/>
      <c r="BI750" s="226"/>
      <c r="BJ750" s="226"/>
      <c r="BK750" s="226"/>
      <c r="BL750" s="226"/>
      <c r="BM750" s="257"/>
      <c r="BN750" s="226"/>
      <c r="BO750" s="226"/>
      <c r="BP750" s="226"/>
      <c r="BQ750" s="226"/>
      <c r="BR750" s="226"/>
      <c r="BS750" s="226"/>
      <c r="BT750" s="226"/>
      <c r="BU750" s="226"/>
      <c r="BV750" s="226"/>
      <c r="BW750" s="226"/>
      <c r="BX750" s="226"/>
      <c r="BY750" s="257"/>
      <c r="BZ750" s="226"/>
      <c r="CA750" s="226"/>
      <c r="CB750" s="226"/>
      <c r="CC750" s="226"/>
      <c r="CD750" s="226"/>
      <c r="CE750" s="226"/>
      <c r="CF750" s="399"/>
      <c r="CG750" s="259"/>
      <c r="CH750" s="150"/>
      <c r="CI750" s="150"/>
      <c r="CJ750" s="150"/>
      <c r="CK750" s="158"/>
      <c r="CL750" s="395"/>
      <c r="CM750" s="395"/>
      <c r="CN750" s="395"/>
      <c r="CO750" s="395"/>
      <c r="CP750" s="395"/>
      <c r="CQ750" s="395"/>
      <c r="CR750" s="395"/>
      <c r="CS750" s="395"/>
      <c r="CT750" s="395"/>
      <c r="CU750" s="395"/>
      <c r="CV750" s="395"/>
      <c r="CW750" s="395"/>
      <c r="CX750" s="395"/>
      <c r="CY750" s="395"/>
      <c r="CZ750" s="395"/>
      <c r="DA750" s="395"/>
      <c r="DB750" s="395"/>
      <c r="DC750" s="256"/>
      <c r="DD750" s="395"/>
      <c r="DE750" s="395"/>
      <c r="DF750" s="395"/>
      <c r="DG750" s="395"/>
      <c r="DH750" s="395"/>
      <c r="DI750" s="395"/>
      <c r="DJ750" s="395"/>
      <c r="DK750" s="396"/>
      <c r="DL750" s="259"/>
      <c r="DM750" s="395"/>
      <c r="DN750" s="395"/>
      <c r="DO750" s="397"/>
      <c r="DQ750" s="259"/>
      <c r="DR750" s="397"/>
      <c r="DS750" s="259"/>
      <c r="DT750" s="263"/>
      <c r="DU750" s="256"/>
      <c r="DV750" s="256"/>
      <c r="DW750" s="400"/>
      <c r="DX750" s="155"/>
      <c r="DY750" s="155"/>
      <c r="DZ750" s="546"/>
      <c r="EA750" s="104"/>
      <c r="EB750" s="256"/>
      <c r="EC750" s="104"/>
      <c r="ED750" s="229" t="s">
        <v>2517</v>
      </c>
      <c r="EE750" s="401"/>
      <c r="EF750" s="402"/>
      <c r="EG750" s="401"/>
      <c r="EH750" s="403"/>
      <c r="EI750" s="404"/>
      <c r="EJ750" s="405"/>
      <c r="EK750" s="406"/>
      <c r="EL750" s="401"/>
      <c r="EM750" s="403"/>
      <c r="EN750" s="403" t="s">
        <v>1448</v>
      </c>
      <c r="EO750" s="407">
        <v>0.3</v>
      </c>
      <c r="EP750" s="407" t="s">
        <v>2054</v>
      </c>
      <c r="EQ750" s="407"/>
      <c r="ER750" s="407"/>
      <c r="ES750" s="407"/>
      <c r="ET750" s="407"/>
      <c r="EU750" s="407"/>
      <c r="EV750" s="408">
        <v>23</v>
      </c>
      <c r="EW750" s="408">
        <v>90</v>
      </c>
      <c r="EX750" s="408">
        <v>5</v>
      </c>
      <c r="EY750" s="408">
        <v>0</v>
      </c>
      <c r="EZ750" s="192">
        <f t="shared" si="415"/>
        <v>-101.6461668714511</v>
      </c>
      <c r="FA750" s="192">
        <f t="shared" si="416"/>
        <v>258.3538331285489</v>
      </c>
      <c r="FB750" s="192">
        <f t="shared" si="417"/>
        <v>66.568226316015569</v>
      </c>
      <c r="FC750" s="192">
        <f t="shared" si="418"/>
        <v>348.3538331285489</v>
      </c>
      <c r="FD750" s="192">
        <f t="shared" si="419"/>
        <v>23.431773683984431</v>
      </c>
      <c r="FE750" s="193">
        <f t="shared" si="420"/>
        <v>78.353833128548899</v>
      </c>
      <c r="FF750" s="194">
        <f t="shared" si="421"/>
        <v>23.431773683984431</v>
      </c>
      <c r="FG750" s="401"/>
      <c r="FH750" s="403"/>
      <c r="FI750" s="778">
        <f t="shared" si="422"/>
        <v>0.3</v>
      </c>
      <c r="FJ750" s="779">
        <f t="shared" si="423"/>
        <v>23.431773683984431</v>
      </c>
      <c r="FK750" s="779">
        <f t="shared" si="424"/>
        <v>66.568226316015569</v>
      </c>
      <c r="FL750" s="780">
        <f t="shared" si="425"/>
        <v>1.1618347264272069</v>
      </c>
      <c r="FM750" s="169">
        <f t="shared" si="426"/>
        <v>0.91753424406820261</v>
      </c>
      <c r="FN750" s="783">
        <f t="shared" si="427"/>
        <v>0.27526027322046076</v>
      </c>
      <c r="FO750" s="226"/>
      <c r="FP750" s="226"/>
      <c r="FQ750" s="226"/>
      <c r="FR750" s="226"/>
      <c r="FS750" s="226"/>
      <c r="FT750" s="226"/>
      <c r="FU750" s="226"/>
      <c r="FV750" s="226"/>
      <c r="FW750" s="226"/>
      <c r="FX750" s="226"/>
      <c r="FY750" s="226"/>
      <c r="FZ750" s="226"/>
      <c r="GA750" s="226"/>
      <c r="GB750" s="226"/>
      <c r="GC750" s="226"/>
      <c r="GD750" s="226"/>
      <c r="GE750" s="226"/>
      <c r="GF750" s="226"/>
      <c r="GG750" s="226"/>
      <c r="GH750" s="226"/>
      <c r="GI750" s="226"/>
      <c r="GJ750" s="226"/>
      <c r="GK750" s="226"/>
      <c r="GL750" s="226"/>
      <c r="GM750" s="226"/>
      <c r="GN750" s="226"/>
      <c r="GO750" s="226"/>
      <c r="GP750" s="226"/>
      <c r="GQ750" s="226"/>
      <c r="GR750" s="226"/>
      <c r="GS750" s="226"/>
      <c r="GT750" s="226"/>
      <c r="GU750" s="226"/>
      <c r="GV750" s="226"/>
      <c r="GW750" s="226"/>
      <c r="GX750" s="226"/>
      <c r="GY750" s="226"/>
      <c r="GZ750" s="226"/>
      <c r="HA750" s="226"/>
      <c r="HB750" s="226"/>
      <c r="HC750" s="226"/>
      <c r="HD750" s="226"/>
      <c r="HE750" s="226"/>
      <c r="HF750" s="226"/>
      <c r="HG750" s="226"/>
      <c r="HH750" s="226"/>
      <c r="HI750" s="226"/>
      <c r="HJ750" s="226"/>
      <c r="HK750" s="226"/>
      <c r="HL750" s="226"/>
      <c r="HM750" s="226"/>
      <c r="HN750" s="226"/>
      <c r="HO750" s="226"/>
      <c r="HP750" s="226"/>
      <c r="HQ750" s="226"/>
      <c r="HR750" s="226"/>
      <c r="HS750" s="226"/>
      <c r="HT750" s="226"/>
      <c r="HU750" s="226"/>
      <c r="HV750" s="226"/>
      <c r="HW750" s="226"/>
      <c r="HX750" s="226"/>
      <c r="HY750" s="226"/>
      <c r="HZ750" s="226"/>
      <c r="IA750" s="226"/>
      <c r="IB750" s="226"/>
      <c r="IC750" s="226"/>
      <c r="ID750" s="226"/>
      <c r="IE750" s="226"/>
      <c r="IF750" s="226"/>
      <c r="IG750" s="226"/>
      <c r="IH750" s="226"/>
      <c r="II750" s="226"/>
      <c r="IJ750" s="226"/>
      <c r="IK750" s="226"/>
      <c r="IL750" s="226"/>
      <c r="IM750" s="226"/>
      <c r="IN750" s="226"/>
      <c r="IO750" s="226"/>
      <c r="IP750" s="226"/>
      <c r="IQ750" s="226"/>
      <c r="IR750" s="226"/>
      <c r="IS750" s="226"/>
      <c r="IT750" s="226"/>
      <c r="IU750" s="226"/>
      <c r="IV750" s="226"/>
      <c r="IW750" s="226"/>
      <c r="IX750" s="226"/>
      <c r="IY750" s="226"/>
      <c r="IZ750" s="226"/>
      <c r="JA750" s="226"/>
      <c r="JB750" s="226"/>
      <c r="JC750" s="226"/>
      <c r="JD750" s="226"/>
      <c r="JE750" s="226"/>
      <c r="JF750" s="226"/>
      <c r="JG750" s="226"/>
      <c r="JH750" s="226"/>
      <c r="JI750" s="226"/>
      <c r="JJ750" s="226"/>
      <c r="JK750" s="226"/>
      <c r="JL750" s="226"/>
      <c r="JM750" s="226"/>
      <c r="JN750" s="226"/>
      <c r="JO750" s="226"/>
      <c r="JP750" s="226"/>
      <c r="JQ750" s="226"/>
      <c r="JR750" s="226"/>
      <c r="JS750" s="226"/>
      <c r="JT750" s="226"/>
      <c r="JU750" s="226"/>
      <c r="JV750" s="226"/>
      <c r="JW750" s="226"/>
      <c r="JX750" s="226"/>
      <c r="JY750" s="226"/>
      <c r="JZ750" s="226"/>
      <c r="KA750" s="226"/>
      <c r="KB750" s="226"/>
      <c r="KC750" s="226"/>
      <c r="KD750" s="226"/>
      <c r="KE750" s="226"/>
      <c r="KF750" s="226"/>
      <c r="KG750" s="226"/>
      <c r="KH750" s="226"/>
      <c r="KI750" s="226"/>
      <c r="KJ750" s="226"/>
      <c r="KK750" s="226"/>
      <c r="KL750" s="226"/>
      <c r="KM750" s="226"/>
      <c r="KN750" s="226"/>
      <c r="KO750" s="226"/>
      <c r="KP750" s="226"/>
      <c r="KQ750" s="226"/>
      <c r="KR750" s="226"/>
      <c r="KS750" s="226"/>
      <c r="KT750" s="226"/>
      <c r="KU750" s="226"/>
      <c r="KV750" s="226"/>
      <c r="KW750" s="226"/>
      <c r="KX750" s="226"/>
      <c r="KY750" s="226"/>
      <c r="KZ750" s="226"/>
      <c r="LA750" s="226"/>
      <c r="LB750" s="226"/>
      <c r="LC750" s="226"/>
      <c r="LD750" s="226"/>
      <c r="LE750" s="226"/>
      <c r="LF750" s="226"/>
      <c r="LG750" s="226"/>
      <c r="LH750" s="226"/>
      <c r="LI750" s="226"/>
      <c r="LJ750" s="226"/>
      <c r="LK750" s="226"/>
      <c r="LL750" s="226"/>
      <c r="LM750" s="226"/>
      <c r="LN750" s="226"/>
      <c r="LO750" s="226"/>
      <c r="LP750" s="226"/>
      <c r="LQ750" s="226"/>
      <c r="LR750" s="226"/>
      <c r="LS750" s="226"/>
      <c r="LT750" s="226"/>
      <c r="LU750" s="226"/>
      <c r="LV750" s="226"/>
      <c r="LW750" s="226"/>
      <c r="LX750" s="226"/>
      <c r="LY750" s="226"/>
      <c r="LZ750" s="226"/>
      <c r="MA750" s="226"/>
      <c r="MB750" s="226"/>
      <c r="MC750" s="226"/>
      <c r="MD750" s="226"/>
      <c r="ME750" s="226"/>
      <c r="MF750" s="226"/>
      <c r="MG750" s="226"/>
      <c r="MH750" s="226"/>
      <c r="MI750" s="226"/>
      <c r="MJ750" s="226"/>
      <c r="MK750" s="226"/>
      <c r="ML750" s="226"/>
      <c r="MM750" s="226"/>
      <c r="MN750" s="226"/>
      <c r="MO750" s="226"/>
      <c r="MP750" s="226"/>
      <c r="MQ750" s="226"/>
      <c r="MR750" s="226"/>
      <c r="MS750" s="226"/>
      <c r="MT750" s="226"/>
      <c r="MU750" s="226"/>
      <c r="MV750" s="226"/>
      <c r="MW750" s="226"/>
      <c r="MX750" s="226"/>
      <c r="MY750" s="226"/>
      <c r="MZ750" s="226"/>
      <c r="NA750" s="226"/>
      <c r="NB750" s="226"/>
      <c r="NC750" s="226"/>
      <c r="ND750" s="226"/>
      <c r="NE750" s="226"/>
      <c r="NF750" s="226"/>
      <c r="NG750" s="226"/>
      <c r="NH750" s="226"/>
      <c r="NI750" s="226"/>
      <c r="NJ750" s="226"/>
      <c r="NK750" s="226"/>
      <c r="NL750" s="226"/>
      <c r="NM750" s="226"/>
      <c r="NN750" s="226"/>
      <c r="NO750" s="226"/>
      <c r="NP750" s="226"/>
      <c r="NQ750" s="226"/>
      <c r="NR750" s="226"/>
      <c r="NS750" s="226"/>
      <c r="NT750" s="226"/>
      <c r="NU750" s="226"/>
      <c r="NV750" s="226"/>
      <c r="NW750" s="226"/>
      <c r="NX750" s="226"/>
      <c r="NY750" s="226"/>
      <c r="NZ750" s="226"/>
      <c r="OA750" s="226"/>
      <c r="OB750" s="226"/>
      <c r="OC750" s="226"/>
      <c r="OD750" s="226"/>
      <c r="OE750" s="226"/>
      <c r="OF750" s="226"/>
      <c r="OG750" s="226"/>
      <c r="OH750" s="226"/>
      <c r="OI750" s="226"/>
      <c r="OJ750" s="226"/>
      <c r="OK750" s="226"/>
      <c r="OL750" s="226"/>
      <c r="OM750" s="226"/>
      <c r="ON750" s="226"/>
      <c r="OO750" s="226"/>
      <c r="OP750" s="226"/>
      <c r="OQ750" s="226"/>
      <c r="OR750" s="226"/>
      <c r="OS750" s="226"/>
      <c r="OT750" s="226"/>
      <c r="OU750" s="226"/>
      <c r="OV750" s="226"/>
      <c r="OW750" s="226"/>
      <c r="OX750" s="226"/>
      <c r="OY750" s="226"/>
      <c r="OZ750" s="226"/>
      <c r="PA750" s="226"/>
      <c r="PB750" s="226"/>
      <c r="PC750" s="226"/>
      <c r="PD750" s="226"/>
      <c r="PE750" s="226"/>
      <c r="PF750" s="226"/>
      <c r="PG750" s="226"/>
      <c r="PH750" s="226"/>
      <c r="PI750" s="226"/>
      <c r="PJ750" s="226"/>
      <c r="PK750" s="226"/>
      <c r="PL750" s="226"/>
      <c r="PM750" s="226"/>
      <c r="PN750" s="226"/>
      <c r="PO750" s="226"/>
      <c r="PP750" s="226"/>
      <c r="PQ750" s="226"/>
      <c r="PR750" s="226"/>
      <c r="PS750" s="226"/>
      <c r="PT750" s="226"/>
      <c r="PU750" s="226"/>
      <c r="PV750" s="226"/>
      <c r="PW750" s="226"/>
      <c r="PX750" s="226"/>
      <c r="PY750" s="226"/>
      <c r="PZ750" s="226"/>
      <c r="QA750" s="226"/>
      <c r="QB750" s="226"/>
      <c r="QC750" s="226"/>
      <c r="QD750" s="226"/>
      <c r="QE750" s="226"/>
      <c r="QF750" s="226"/>
      <c r="QG750" s="226"/>
      <c r="QH750" s="226"/>
      <c r="QI750" s="226"/>
      <c r="QJ750" s="226"/>
      <c r="QK750" s="226"/>
      <c r="QL750" s="226"/>
      <c r="QM750" s="226"/>
      <c r="QN750" s="226"/>
      <c r="QO750" s="226"/>
      <c r="QP750" s="226"/>
      <c r="QQ750" s="226"/>
      <c r="QR750" s="226"/>
      <c r="QS750" s="226"/>
      <c r="QT750" s="226"/>
      <c r="QU750" s="226"/>
      <c r="QV750" s="226"/>
      <c r="QW750" s="226"/>
      <c r="QX750" s="226"/>
      <c r="QY750" s="226"/>
      <c r="QZ750" s="226"/>
      <c r="RA750" s="226"/>
      <c r="RB750" s="226"/>
      <c r="RC750" s="226"/>
      <c r="RD750" s="226"/>
      <c r="RE750" s="226"/>
      <c r="RF750" s="226"/>
      <c r="RG750" s="226"/>
      <c r="RH750" s="226"/>
      <c r="RI750" s="226"/>
      <c r="RJ750" s="226"/>
      <c r="RK750" s="226"/>
      <c r="RL750" s="226"/>
      <c r="RM750" s="226"/>
      <c r="RN750" s="226"/>
      <c r="RO750" s="226"/>
      <c r="RP750" s="226"/>
      <c r="RQ750" s="226"/>
      <c r="RR750" s="226"/>
      <c r="RS750" s="226"/>
      <c r="RT750" s="226"/>
      <c r="RU750" s="226"/>
      <c r="RV750" s="226"/>
      <c r="RW750" s="226"/>
      <c r="RX750" s="226"/>
      <c r="RY750" s="226"/>
      <c r="RZ750" s="226"/>
      <c r="SA750" s="226"/>
      <c r="SB750" s="226"/>
      <c r="SC750" s="226"/>
      <c r="SD750" s="226"/>
      <c r="SE750" s="226"/>
      <c r="SF750" s="226"/>
      <c r="SG750" s="226"/>
      <c r="SH750" s="226"/>
      <c r="SI750" s="226"/>
      <c r="SJ750" s="226"/>
      <c r="SK750" s="226"/>
      <c r="SL750" s="226"/>
      <c r="SM750" s="226"/>
      <c r="SN750" s="226"/>
      <c r="SO750" s="226"/>
      <c r="SP750" s="226"/>
      <c r="SQ750" s="226"/>
      <c r="SR750" s="226"/>
      <c r="SS750" s="226"/>
      <c r="ST750" s="226"/>
      <c r="SU750" s="226"/>
      <c r="SV750" s="226"/>
      <c r="SW750" s="226"/>
      <c r="SX750" s="226"/>
      <c r="SY750" s="226"/>
      <c r="SZ750" s="226"/>
      <c r="TA750" s="226"/>
      <c r="TB750" s="226"/>
      <c r="TC750" s="226"/>
      <c r="TD750" s="226"/>
      <c r="TE750" s="226"/>
      <c r="TF750" s="226"/>
      <c r="TG750" s="226"/>
      <c r="TH750" s="226"/>
      <c r="TI750" s="226"/>
      <c r="TJ750" s="226"/>
      <c r="TK750" s="226"/>
      <c r="TL750" s="226"/>
      <c r="TM750" s="226"/>
      <c r="TN750" s="226"/>
      <c r="TO750" s="226"/>
      <c r="TP750" s="226"/>
      <c r="TQ750" s="226"/>
      <c r="TR750" s="226"/>
      <c r="TS750" s="226"/>
      <c r="TT750" s="226"/>
      <c r="TU750" s="226"/>
      <c r="TV750" s="226"/>
      <c r="TW750" s="226"/>
      <c r="TX750" s="226"/>
      <c r="TY750" s="226"/>
      <c r="TZ750" s="226"/>
      <c r="UA750" s="226"/>
      <c r="UB750" s="226"/>
      <c r="UC750" s="226"/>
      <c r="UD750" s="226"/>
      <c r="UE750" s="226"/>
      <c r="UF750" s="226"/>
      <c r="UG750" s="226"/>
      <c r="UH750" s="226"/>
      <c r="UI750" s="226"/>
      <c r="UJ750" s="226"/>
      <c r="UK750" s="226"/>
      <c r="UL750" s="226"/>
      <c r="UM750" s="226"/>
      <c r="UN750" s="226"/>
      <c r="UO750" s="226"/>
      <c r="UP750" s="226"/>
      <c r="UQ750" s="226"/>
      <c r="UR750" s="226"/>
      <c r="US750" s="226"/>
      <c r="UT750" s="226"/>
      <c r="UU750" s="226"/>
      <c r="UV750" s="226"/>
      <c r="UW750" s="226"/>
      <c r="UX750" s="226"/>
      <c r="UY750" s="226"/>
      <c r="UZ750" s="226"/>
      <c r="VA750" s="226"/>
      <c r="VB750" s="226"/>
      <c r="VC750" s="226"/>
      <c r="VD750" s="226"/>
      <c r="VE750" s="226"/>
      <c r="VF750" s="226"/>
      <c r="VG750" s="226"/>
      <c r="VH750" s="226"/>
      <c r="VI750" s="226"/>
      <c r="VJ750" s="226"/>
      <c r="VK750" s="226"/>
      <c r="VL750" s="226"/>
      <c r="VM750" s="226"/>
      <c r="VN750" s="226"/>
      <c r="VO750" s="226"/>
      <c r="VP750" s="226"/>
      <c r="VQ750" s="226"/>
      <c r="VR750" s="226"/>
      <c r="VS750" s="226"/>
      <c r="VT750" s="226"/>
      <c r="VU750" s="226"/>
      <c r="VV750" s="226"/>
      <c r="VW750" s="226"/>
      <c r="VX750" s="226"/>
      <c r="VY750" s="226"/>
      <c r="VZ750" s="226"/>
      <c r="WA750" s="226"/>
      <c r="WB750" s="226"/>
      <c r="WC750" s="226"/>
      <c r="WD750" s="226"/>
      <c r="WE750" s="226"/>
      <c r="WF750" s="226"/>
      <c r="WG750" s="226"/>
      <c r="WH750" s="226"/>
      <c r="WI750" s="226"/>
      <c r="WJ750" s="226"/>
      <c r="WK750" s="226"/>
      <c r="WL750" s="226"/>
      <c r="WM750" s="226"/>
      <c r="WN750" s="226"/>
      <c r="WO750" s="226"/>
      <c r="WP750" s="226"/>
      <c r="WQ750" s="226"/>
      <c r="WR750" s="226"/>
      <c r="WS750" s="226"/>
      <c r="WT750" s="226"/>
      <c r="WU750" s="226"/>
      <c r="WV750" s="226"/>
      <c r="WW750" s="226"/>
      <c r="WX750" s="226"/>
      <c r="WY750" s="226"/>
      <c r="WZ750" s="226"/>
      <c r="XA750" s="226"/>
      <c r="XB750" s="226"/>
      <c r="XC750" s="226"/>
      <c r="XD750" s="226"/>
      <c r="XE750" s="226"/>
      <c r="XF750" s="226"/>
      <c r="XG750" s="226"/>
      <c r="XH750" s="226"/>
      <c r="XI750" s="226"/>
      <c r="XJ750" s="226"/>
      <c r="XK750" s="226"/>
      <c r="XL750" s="226"/>
      <c r="XM750" s="226"/>
      <c r="XN750" s="226"/>
      <c r="XO750" s="226"/>
      <c r="XP750" s="226"/>
      <c r="XQ750" s="226"/>
      <c r="XR750" s="226"/>
      <c r="XS750" s="226"/>
      <c r="XT750" s="226"/>
      <c r="XU750" s="226"/>
      <c r="XV750" s="226"/>
      <c r="XW750" s="226"/>
      <c r="XX750" s="226"/>
      <c r="XY750" s="226"/>
      <c r="XZ750" s="226"/>
      <c r="YA750" s="226"/>
      <c r="YB750" s="226"/>
      <c r="YC750" s="226"/>
      <c r="YD750" s="226"/>
      <c r="YE750" s="226"/>
      <c r="YF750" s="226"/>
      <c r="YG750" s="226"/>
      <c r="YH750" s="226"/>
      <c r="YI750" s="226"/>
      <c r="YJ750" s="226"/>
      <c r="YK750" s="226"/>
      <c r="YL750" s="226"/>
      <c r="YM750" s="226"/>
      <c r="YN750" s="226"/>
      <c r="YO750" s="226"/>
      <c r="YP750" s="226"/>
      <c r="YQ750" s="226"/>
      <c r="YR750" s="226"/>
      <c r="YS750" s="226"/>
      <c r="YT750" s="226"/>
      <c r="YU750" s="226"/>
      <c r="YV750" s="226"/>
      <c r="YW750" s="226"/>
      <c r="YX750" s="226"/>
      <c r="YY750" s="226"/>
      <c r="YZ750" s="226"/>
      <c r="ZA750" s="226"/>
      <c r="ZB750" s="226"/>
      <c r="ZC750" s="226"/>
      <c r="ZD750" s="226"/>
      <c r="ZE750" s="226"/>
      <c r="ZF750" s="226"/>
      <c r="ZG750" s="226"/>
      <c r="ZH750" s="226"/>
      <c r="ZI750" s="226"/>
      <c r="ZJ750" s="226"/>
      <c r="ZK750" s="226"/>
      <c r="ZL750" s="226"/>
      <c r="ZM750" s="226"/>
      <c r="ZN750" s="226"/>
      <c r="ZO750" s="226"/>
      <c r="ZP750" s="226"/>
      <c r="ZQ750" s="226"/>
      <c r="ZR750" s="226"/>
      <c r="ZS750" s="226"/>
      <c r="ZT750" s="226"/>
      <c r="ZU750" s="226"/>
      <c r="ZV750" s="226"/>
      <c r="ZW750" s="226"/>
      <c r="ZX750" s="226"/>
      <c r="ZY750" s="226"/>
      <c r="ZZ750" s="226"/>
      <c r="AAA750" s="226"/>
      <c r="AAB750" s="226"/>
      <c r="AAC750" s="226"/>
      <c r="AAD750" s="226"/>
      <c r="AAE750" s="226"/>
      <c r="AAF750" s="226"/>
      <c r="AAG750" s="226"/>
      <c r="AAH750" s="226"/>
      <c r="AAI750" s="226"/>
      <c r="AAJ750" s="226"/>
      <c r="AAK750" s="226"/>
      <c r="AAL750" s="226"/>
      <c r="AAM750" s="226"/>
      <c r="AAN750" s="226"/>
      <c r="AAO750" s="226"/>
      <c r="AAP750" s="226"/>
      <c r="AAQ750" s="226"/>
      <c r="AAR750" s="226"/>
      <c r="AAS750" s="226"/>
      <c r="AAT750" s="226"/>
      <c r="AAU750" s="226"/>
      <c r="AAV750" s="226"/>
      <c r="AAW750" s="226"/>
      <c r="AAX750" s="226"/>
      <c r="AAY750" s="226"/>
      <c r="AAZ750" s="226"/>
      <c r="ABA750" s="226"/>
      <c r="ABB750" s="226"/>
      <c r="ABC750" s="226"/>
      <c r="ABD750" s="226"/>
      <c r="ABE750" s="226"/>
      <c r="ABF750" s="226"/>
      <c r="ABG750" s="226"/>
      <c r="ABH750" s="226"/>
      <c r="ABI750" s="226"/>
      <c r="ABJ750" s="226"/>
      <c r="ABK750" s="226"/>
      <c r="ABL750" s="226"/>
      <c r="ABM750" s="226"/>
      <c r="ABN750" s="226"/>
      <c r="ABO750" s="226"/>
      <c r="ABP750" s="226"/>
      <c r="ABQ750" s="226"/>
      <c r="ABR750" s="226"/>
      <c r="ABS750" s="226"/>
      <c r="ABT750" s="226"/>
      <c r="ABU750" s="226"/>
      <c r="ABV750" s="226"/>
      <c r="ABW750" s="226"/>
      <c r="ABX750" s="226"/>
      <c r="ABY750" s="226"/>
      <c r="ABZ750" s="226"/>
      <c r="ACA750" s="226"/>
      <c r="ACB750" s="226"/>
      <c r="ACC750" s="226"/>
      <c r="ACD750" s="226"/>
      <c r="ACE750" s="226"/>
      <c r="ACF750" s="226"/>
      <c r="ACG750" s="226"/>
      <c r="ACH750" s="226"/>
      <c r="ACI750" s="226"/>
      <c r="ACJ750" s="226"/>
      <c r="ACK750" s="226"/>
      <c r="ACL750" s="226"/>
      <c r="ACM750" s="226"/>
      <c r="ACN750" s="226"/>
      <c r="ACO750" s="226"/>
      <c r="ACP750" s="226"/>
      <c r="ACQ750" s="226"/>
      <c r="ACR750" s="226"/>
      <c r="ACS750" s="226"/>
      <c r="ACT750" s="226"/>
      <c r="ACU750" s="226"/>
      <c r="ACV750" s="226"/>
      <c r="ACW750" s="226"/>
      <c r="ACX750" s="226"/>
      <c r="ACY750" s="226"/>
      <c r="ACZ750" s="226"/>
      <c r="ADA750" s="226"/>
      <c r="ADB750" s="226"/>
      <c r="ADC750" s="226"/>
      <c r="ADD750" s="226"/>
      <c r="ADE750" s="226"/>
      <c r="ADF750" s="226"/>
      <c r="ADG750" s="226"/>
      <c r="ADH750" s="226"/>
      <c r="ADI750" s="226"/>
      <c r="ADJ750" s="226"/>
      <c r="ADK750" s="226"/>
      <c r="ADL750" s="226"/>
      <c r="ADM750" s="226"/>
      <c r="ADN750" s="226"/>
      <c r="ADO750" s="226"/>
      <c r="ADP750" s="226"/>
      <c r="ADQ750" s="226"/>
      <c r="ADR750" s="226"/>
      <c r="ADS750" s="226"/>
      <c r="ADT750" s="226"/>
      <c r="ADU750" s="226"/>
      <c r="ADV750" s="226"/>
      <c r="ADW750" s="226"/>
      <c r="ADX750" s="226"/>
      <c r="ADY750" s="226"/>
      <c r="ADZ750" s="226"/>
      <c r="AEA750" s="226"/>
      <c r="AEB750" s="226"/>
      <c r="AEC750" s="226"/>
      <c r="AED750" s="226"/>
      <c r="AEE750" s="226"/>
      <c r="AEF750" s="226"/>
      <c r="AEG750" s="226"/>
      <c r="AEH750" s="226"/>
      <c r="AEI750" s="226"/>
      <c r="AEJ750" s="226"/>
      <c r="AEK750" s="226"/>
      <c r="AEL750" s="226"/>
      <c r="AEM750" s="226"/>
      <c r="AEN750" s="226"/>
      <c r="AEO750" s="226"/>
      <c r="AEP750" s="226"/>
      <c r="AEQ750" s="226"/>
      <c r="AER750" s="226"/>
      <c r="AES750" s="226"/>
      <c r="AET750" s="226"/>
      <c r="AEU750" s="226"/>
      <c r="AEV750" s="226"/>
      <c r="AEW750" s="226"/>
      <c r="AEX750" s="226"/>
      <c r="AEY750" s="226"/>
      <c r="AEZ750" s="226"/>
      <c r="AFA750" s="226"/>
      <c r="AFB750" s="226"/>
      <c r="AFC750" s="226"/>
      <c r="AFD750" s="226"/>
      <c r="AFE750" s="226"/>
      <c r="AFF750" s="226"/>
      <c r="AFG750" s="226"/>
      <c r="AFH750" s="226"/>
      <c r="AFI750" s="226"/>
      <c r="AFJ750" s="226"/>
      <c r="AFK750" s="226"/>
      <c r="AFL750" s="226"/>
      <c r="AFM750" s="226"/>
      <c r="AFN750" s="226"/>
      <c r="AFO750" s="226"/>
      <c r="AFP750" s="226"/>
      <c r="AFQ750" s="226"/>
      <c r="AFR750" s="226"/>
      <c r="AFS750" s="226"/>
      <c r="AFT750" s="226"/>
      <c r="AFU750" s="226"/>
      <c r="AFV750" s="226"/>
      <c r="AFW750" s="226"/>
      <c r="AFX750" s="226"/>
      <c r="AFY750" s="226"/>
      <c r="AFZ750" s="226"/>
      <c r="AGA750" s="226"/>
      <c r="AGB750" s="226"/>
      <c r="AGC750" s="226"/>
      <c r="AGD750" s="226"/>
      <c r="AGE750" s="226"/>
      <c r="AGF750" s="226"/>
      <c r="AGG750" s="226"/>
      <c r="AGH750" s="226"/>
      <c r="AGI750" s="226"/>
      <c r="AGJ750" s="226"/>
      <c r="AGK750" s="226"/>
      <c r="AGL750" s="226"/>
      <c r="AGM750" s="226"/>
      <c r="AGN750" s="226"/>
      <c r="AGO750" s="226"/>
      <c r="AGP750" s="226"/>
      <c r="AGQ750" s="226"/>
      <c r="AGR750" s="226"/>
      <c r="AGS750" s="226"/>
      <c r="AGT750" s="226"/>
      <c r="AGU750" s="226"/>
      <c r="AGV750" s="226"/>
      <c r="AGW750" s="226"/>
      <c r="AGX750" s="226"/>
      <c r="AGY750" s="226"/>
      <c r="AGZ750" s="226"/>
      <c r="AHA750" s="226"/>
      <c r="AHB750" s="226"/>
      <c r="AHC750" s="226"/>
      <c r="AHD750" s="226"/>
      <c r="AHE750" s="226"/>
      <c r="AHF750" s="226"/>
      <c r="AHG750" s="226"/>
      <c r="AHH750" s="226"/>
      <c r="AHI750" s="226"/>
      <c r="AHJ750" s="226"/>
      <c r="AHK750" s="226"/>
      <c r="AHL750" s="226"/>
      <c r="AHM750" s="226"/>
      <c r="AHN750" s="226"/>
      <c r="AHO750" s="226"/>
      <c r="AHP750" s="226"/>
      <c r="AHQ750" s="226"/>
      <c r="AHR750" s="226"/>
      <c r="AHS750" s="226"/>
      <c r="AHT750" s="226"/>
      <c r="AHU750" s="226"/>
      <c r="AHV750" s="226"/>
      <c r="AHW750" s="226"/>
      <c r="AHX750" s="226"/>
      <c r="AHY750" s="226"/>
      <c r="AHZ750" s="226"/>
      <c r="AIA750" s="226"/>
      <c r="AIB750" s="226"/>
      <c r="AIC750" s="226"/>
      <c r="AID750" s="226"/>
      <c r="AIE750" s="226"/>
      <c r="AIF750" s="226"/>
      <c r="AIG750" s="226"/>
      <c r="AIH750" s="226"/>
      <c r="AII750" s="226"/>
      <c r="AIJ750" s="226"/>
      <c r="AIK750" s="226"/>
      <c r="AIL750" s="226"/>
      <c r="AIM750" s="226"/>
      <c r="AIN750" s="226"/>
      <c r="AIO750" s="226"/>
      <c r="AIP750" s="226"/>
      <c r="AIQ750" s="226"/>
      <c r="AIR750" s="226"/>
      <c r="AIS750" s="226"/>
      <c r="AIT750" s="226"/>
      <c r="AIU750" s="226"/>
      <c r="AIV750" s="226"/>
      <c r="AIW750" s="226"/>
      <c r="AIX750" s="226"/>
      <c r="AIY750" s="226"/>
      <c r="AIZ750" s="226"/>
      <c r="AJA750" s="226"/>
      <c r="AJB750" s="226"/>
      <c r="AJC750" s="226"/>
      <c r="AJD750" s="226"/>
      <c r="AJE750" s="226"/>
      <c r="AJF750" s="226"/>
      <c r="AJG750" s="226"/>
      <c r="AJH750" s="226"/>
      <c r="AJI750" s="226"/>
      <c r="AJJ750" s="226"/>
      <c r="AJK750" s="226"/>
      <c r="AJL750" s="226"/>
      <c r="AJM750" s="226"/>
      <c r="AJN750" s="226"/>
      <c r="AJO750" s="226"/>
      <c r="AJP750" s="226"/>
      <c r="AJQ750" s="226"/>
      <c r="AJR750" s="226"/>
      <c r="AJS750" s="226"/>
      <c r="AJT750" s="226"/>
      <c r="AJU750" s="226"/>
      <c r="AJV750" s="226"/>
      <c r="AJW750" s="226"/>
      <c r="AJX750" s="226"/>
      <c r="AJY750" s="226"/>
      <c r="AJZ750" s="226"/>
      <c r="AKA750" s="226"/>
      <c r="AKB750" s="226"/>
      <c r="AKC750" s="226"/>
      <c r="AKD750" s="226"/>
      <c r="AKE750" s="226"/>
      <c r="AKF750" s="226"/>
      <c r="AKG750" s="226"/>
      <c r="AKH750" s="226"/>
      <c r="AKI750" s="226"/>
      <c r="AKJ750" s="226"/>
      <c r="AKK750" s="226"/>
      <c r="AKL750" s="226"/>
      <c r="AKM750" s="226"/>
      <c r="AKN750" s="226"/>
      <c r="AKO750" s="226"/>
      <c r="AKP750" s="226"/>
      <c r="AKQ750" s="226"/>
      <c r="AKR750" s="226"/>
      <c r="AKS750" s="226"/>
      <c r="AKT750" s="226"/>
      <c r="AKU750" s="226"/>
      <c r="AKV750" s="226"/>
      <c r="AKW750" s="226"/>
      <c r="AKX750" s="226"/>
      <c r="AKY750" s="226"/>
      <c r="AKZ750" s="226"/>
      <c r="ALA750" s="226"/>
      <c r="ALB750" s="226"/>
      <c r="ALC750" s="226"/>
      <c r="ALD750" s="226"/>
      <c r="ALE750" s="226"/>
      <c r="ALF750" s="226"/>
      <c r="ALG750" s="226"/>
      <c r="ALH750" s="226"/>
      <c r="ALI750" s="226"/>
      <c r="ALJ750" s="226"/>
      <c r="ALK750" s="226"/>
      <c r="ALL750" s="226"/>
      <c r="ALM750" s="226"/>
      <c r="ALN750" s="226"/>
      <c r="ALO750" s="226"/>
      <c r="ALP750" s="226"/>
      <c r="ALQ750" s="226"/>
      <c r="ALR750" s="226"/>
      <c r="ALS750" s="226"/>
      <c r="ALT750" s="226"/>
      <c r="ALU750" s="226"/>
      <c r="ALV750" s="226"/>
      <c r="ALW750" s="226"/>
      <c r="ALX750" s="226"/>
      <c r="ALY750" s="226"/>
      <c r="ALZ750" s="226"/>
      <c r="AMA750" s="226"/>
      <c r="AMB750" s="226"/>
      <c r="AMC750" s="226"/>
      <c r="AMD750" s="226"/>
      <c r="AME750" s="226"/>
      <c r="AMF750" s="226"/>
      <c r="AMG750" s="226"/>
      <c r="AMH750" s="226"/>
      <c r="AMI750" s="226"/>
      <c r="AMJ750" s="226"/>
      <c r="AMK750" s="226"/>
      <c r="AML750" s="226"/>
      <c r="AMM750" s="226"/>
      <c r="AMN750" s="226"/>
      <c r="AMO750" s="226"/>
      <c r="AMP750" s="226"/>
      <c r="AMQ750" s="226"/>
      <c r="AMR750" s="226"/>
      <c r="AMS750" s="226"/>
      <c r="AMT750" s="226"/>
      <c r="AMU750" s="226"/>
      <c r="AMV750" s="226"/>
      <c r="AMW750" s="226"/>
      <c r="AMX750" s="226"/>
    </row>
    <row r="751" spans="1:1038" s="398" customFormat="1" ht="18" customHeight="1">
      <c r="A751" s="548">
        <v>43333</v>
      </c>
      <c r="B751" s="543" t="s">
        <v>1647</v>
      </c>
      <c r="C751" s="226"/>
      <c r="D751" s="225" t="s">
        <v>1279</v>
      </c>
      <c r="E751" s="422">
        <v>93</v>
      </c>
      <c r="F751" s="422">
        <v>1</v>
      </c>
      <c r="G751" s="526" t="str">
        <f t="shared" si="491"/>
        <v>93-1</v>
      </c>
      <c r="H751" s="226">
        <v>6.5</v>
      </c>
      <c r="I751" s="226">
        <v>51</v>
      </c>
      <c r="J751" s="544">
        <f t="shared" ref="J751" si="492">IF(H751=0, 1, 0)</f>
        <v>0</v>
      </c>
      <c r="K751" s="545" t="b">
        <f>IF(J752=1,IF(((VLOOKUP($G751,[3]Depth_Lookup!$A$3:$J$550,9,FALSE))-(I751/100))=0,"Good",IF(((VLOOKUP($G751,[3]Depth_Lookup!$A$3:$J$550,9,FALSE))-(I751/100))&gt;0,"Too Short","Too Long")))</f>
        <v>0</v>
      </c>
      <c r="L751" s="171">
        <f>(VLOOKUP($G751,Depth_Lookup!$A$3:$J$410,10,FALSE))+(H751/100)</f>
        <v>239.76499999999999</v>
      </c>
      <c r="M751" s="171">
        <f>(VLOOKUP($G751,Depth_Lookup!$A$3:$J$410,10,FALSE))+(I751/100)</f>
        <v>240.20999999999998</v>
      </c>
      <c r="N751" s="646" t="s">
        <v>2281</v>
      </c>
      <c r="O751" s="226">
        <v>2</v>
      </c>
      <c r="P751" s="226" t="s">
        <v>853</v>
      </c>
      <c r="Q751" s="226" t="s">
        <v>125</v>
      </c>
      <c r="R751" s="391" t="str">
        <f t="shared" ref="R751" si="493">P751&amp;""&amp;Q751</f>
        <v>SerpentinizedHarzburgite</v>
      </c>
      <c r="S751" s="256" t="s">
        <v>94</v>
      </c>
      <c r="T751" s="256" t="s">
        <v>94</v>
      </c>
      <c r="U751" s="226" t="s">
        <v>95</v>
      </c>
      <c r="V751" s="226" t="s">
        <v>96</v>
      </c>
      <c r="W751" s="226" t="s">
        <v>102</v>
      </c>
      <c r="X751" s="392">
        <f>VLOOKUP(W751,[3]definitions_list_lookup!$A$13:$B$19,2,0)</f>
        <v>5</v>
      </c>
      <c r="Y751" s="226" t="s">
        <v>90</v>
      </c>
      <c r="Z751" s="226" t="s">
        <v>91</v>
      </c>
      <c r="AA751" s="226"/>
      <c r="AB751" s="226"/>
      <c r="AC751" s="226"/>
      <c r="AD751" s="226"/>
      <c r="AE751" s="393"/>
      <c r="AF751" s="391" t="e">
        <f>VLOOKUP(AE751,[3]definitions_list_mag!$V$12:$W$15,2,0)</f>
        <v>#N/A</v>
      </c>
      <c r="AG751" s="394"/>
      <c r="AH751" s="226"/>
      <c r="AI751" s="255">
        <v>78</v>
      </c>
      <c r="AJ751" s="256"/>
      <c r="AK751" s="256"/>
      <c r="AL751" s="256"/>
      <c r="AM751" s="256"/>
      <c r="AN751" s="256"/>
      <c r="AO751" s="255"/>
      <c r="AP751" s="256"/>
      <c r="AQ751" s="256"/>
      <c r="AR751" s="256"/>
      <c r="AS751" s="256"/>
      <c r="AT751" s="256"/>
      <c r="AU751" s="255"/>
      <c r="AV751" s="256"/>
      <c r="AW751" s="256"/>
      <c r="AX751" s="256"/>
      <c r="AY751" s="256"/>
      <c r="AZ751" s="256"/>
      <c r="BA751" s="255">
        <v>20</v>
      </c>
      <c r="BB751" s="256">
        <v>6</v>
      </c>
      <c r="BC751" s="256">
        <v>3</v>
      </c>
      <c r="BD751" s="256" t="s">
        <v>110</v>
      </c>
      <c r="BE751" s="256" t="s">
        <v>103</v>
      </c>
      <c r="BF751" s="256"/>
      <c r="BG751" s="255"/>
      <c r="BH751" s="256"/>
      <c r="BI751" s="256"/>
      <c r="BJ751" s="256"/>
      <c r="BK751" s="256"/>
      <c r="BL751" s="256"/>
      <c r="BM751" s="255">
        <v>2</v>
      </c>
      <c r="BN751" s="256">
        <v>1</v>
      </c>
      <c r="BO751" s="256">
        <v>0.5</v>
      </c>
      <c r="BP751" s="256" t="s">
        <v>110</v>
      </c>
      <c r="BQ751" s="256" t="s">
        <v>103</v>
      </c>
      <c r="BR751" s="256"/>
      <c r="BS751" s="256"/>
      <c r="BT751" s="256"/>
      <c r="BU751" s="256"/>
      <c r="BV751" s="256"/>
      <c r="BW751" s="256"/>
      <c r="BX751" s="256"/>
      <c r="BY751" s="257"/>
      <c r="BZ751" s="226"/>
      <c r="CA751" s="226"/>
      <c r="CB751" s="226"/>
      <c r="CC751" s="226"/>
      <c r="CD751" s="226"/>
      <c r="CE751" s="410"/>
      <c r="CF751" s="399">
        <f t="shared" ref="CF751" si="494">AI751+AO751+BA751+AU751+BG751+BM751+BY751</f>
        <v>100</v>
      </c>
      <c r="CG751" s="259"/>
      <c r="CH751" s="150" t="s">
        <v>2293</v>
      </c>
      <c r="CI751" s="150">
        <v>100</v>
      </c>
      <c r="CJ751" s="150" t="s">
        <v>514</v>
      </c>
      <c r="CK751" s="158" t="s">
        <v>2294</v>
      </c>
      <c r="CL751" s="395"/>
      <c r="CM751" s="395"/>
      <c r="CN751" s="395"/>
      <c r="CO751" s="395"/>
      <c r="CP751" s="395"/>
      <c r="CQ751" s="395"/>
      <c r="CR751" s="395"/>
      <c r="CS751" s="395"/>
      <c r="CT751" s="395"/>
      <c r="CU751" s="395"/>
      <c r="CV751" s="395"/>
      <c r="CW751" s="395"/>
      <c r="CX751" s="395"/>
      <c r="CY751" s="395"/>
      <c r="CZ751" s="395"/>
      <c r="DA751" s="395"/>
      <c r="DB751" s="395">
        <v>60</v>
      </c>
      <c r="DC751" s="256"/>
      <c r="DD751" s="395"/>
      <c r="DE751" s="395"/>
      <c r="DF751" s="395"/>
      <c r="DG751" s="395"/>
      <c r="DH751" s="395"/>
      <c r="DI751" s="395"/>
      <c r="DJ751" s="395">
        <v>40</v>
      </c>
      <c r="DK751" s="396">
        <f t="shared" ref="DK751" si="495">SUM(CL751:DJ751)</f>
        <v>100</v>
      </c>
      <c r="DL751" s="259"/>
      <c r="DM751" s="395"/>
      <c r="DN751" s="395"/>
      <c r="DO751" s="397"/>
      <c r="DQ751" s="259"/>
      <c r="DR751" s="397"/>
      <c r="DS751" s="259"/>
      <c r="DT751" s="263" t="s">
        <v>2295</v>
      </c>
      <c r="DU751" s="256"/>
      <c r="DV751" s="256"/>
      <c r="DW751" s="400" t="e">
        <f>VLOOKUP(P751,[3]definitions_list_lookup!$K$30:$L$54,2,0)</f>
        <v>#N/A</v>
      </c>
      <c r="DX751" s="155" t="s">
        <v>2151</v>
      </c>
      <c r="DY751" s="155" t="s">
        <v>2296</v>
      </c>
      <c r="DZ751" s="546"/>
      <c r="EA751" s="104"/>
      <c r="EB751" s="256"/>
      <c r="EC751" s="104"/>
      <c r="ED751" s="229" t="s">
        <v>2517</v>
      </c>
      <c r="EE751" s="401"/>
      <c r="EF751" s="402"/>
      <c r="EG751" s="401"/>
      <c r="EH751" s="403"/>
      <c r="EI751" s="404"/>
      <c r="EJ751" s="405"/>
      <c r="EK751" s="406"/>
      <c r="EL751" s="401"/>
      <c r="EM751" s="403"/>
      <c r="EN751" s="403" t="s">
        <v>1448</v>
      </c>
      <c r="EO751" s="407"/>
      <c r="EP751" s="407"/>
      <c r="EQ751" s="407"/>
      <c r="ER751" s="407"/>
      <c r="ES751" s="407"/>
      <c r="ET751" s="407"/>
      <c r="EU751" s="407"/>
      <c r="EV751" s="408">
        <v>23</v>
      </c>
      <c r="EW751" s="408">
        <v>90</v>
      </c>
      <c r="EX751" s="408">
        <v>5</v>
      </c>
      <c r="EY751" s="408">
        <v>0</v>
      </c>
      <c r="EZ751" s="192">
        <f t="shared" si="415"/>
        <v>-101.6461668714511</v>
      </c>
      <c r="FA751" s="192">
        <f t="shared" si="416"/>
        <v>258.3538331285489</v>
      </c>
      <c r="FB751" s="192">
        <f t="shared" si="417"/>
        <v>66.568226316015569</v>
      </c>
      <c r="FC751" s="192">
        <f t="shared" si="418"/>
        <v>348.3538331285489</v>
      </c>
      <c r="FD751" s="192">
        <f t="shared" si="419"/>
        <v>23.431773683984431</v>
      </c>
      <c r="FE751" s="193">
        <f t="shared" si="420"/>
        <v>78.353833128548899</v>
      </c>
      <c r="FF751" s="194">
        <f t="shared" si="421"/>
        <v>23.431773683984431</v>
      </c>
      <c r="FG751" s="401"/>
      <c r="FH751" s="403"/>
      <c r="FI751" s="778">
        <f t="shared" si="422"/>
        <v>0</v>
      </c>
      <c r="FJ751" s="779">
        <f t="shared" si="423"/>
        <v>23.431773683984431</v>
      </c>
      <c r="FK751" s="779">
        <f t="shared" si="424"/>
        <v>66.568226316015569</v>
      </c>
      <c r="FL751" s="780">
        <f t="shared" si="425"/>
        <v>1.1618347264272069</v>
      </c>
      <c r="FM751" s="169">
        <f t="shared" si="426"/>
        <v>0.91753424406820261</v>
      </c>
      <c r="FN751" s="783">
        <f t="shared" si="427"/>
        <v>0</v>
      </c>
      <c r="FO751" s="226"/>
      <c r="FP751" s="226"/>
      <c r="FQ751" s="226"/>
      <c r="FR751" s="226"/>
      <c r="FS751" s="226"/>
      <c r="FT751" s="226"/>
      <c r="FU751" s="226"/>
      <c r="FV751" s="226"/>
      <c r="FW751" s="226"/>
      <c r="FX751" s="226"/>
      <c r="FY751" s="226"/>
      <c r="FZ751" s="226"/>
      <c r="GA751" s="226"/>
      <c r="GB751" s="226"/>
      <c r="GC751" s="226"/>
      <c r="GD751" s="226"/>
      <c r="GE751" s="226"/>
      <c r="GF751" s="226"/>
      <c r="GG751" s="226"/>
      <c r="GH751" s="226"/>
      <c r="GI751" s="226"/>
      <c r="GJ751" s="226"/>
      <c r="GK751" s="226"/>
      <c r="GL751" s="226"/>
      <c r="GM751" s="226"/>
      <c r="GN751" s="226"/>
      <c r="GO751" s="226"/>
      <c r="GP751" s="226"/>
      <c r="GQ751" s="226"/>
      <c r="GR751" s="226"/>
      <c r="GS751" s="226"/>
      <c r="GT751" s="226"/>
      <c r="GU751" s="226"/>
      <c r="GV751" s="226"/>
      <c r="GW751" s="226"/>
      <c r="GX751" s="226"/>
      <c r="GY751" s="226"/>
      <c r="GZ751" s="226"/>
      <c r="HA751" s="226"/>
      <c r="HB751" s="226"/>
      <c r="HC751" s="226"/>
      <c r="HD751" s="226"/>
      <c r="HE751" s="226"/>
      <c r="HF751" s="226"/>
      <c r="HG751" s="226"/>
      <c r="HH751" s="226"/>
      <c r="HI751" s="226"/>
      <c r="HJ751" s="226"/>
      <c r="HK751" s="226"/>
      <c r="HL751" s="226"/>
      <c r="HM751" s="226"/>
      <c r="HN751" s="226"/>
      <c r="HO751" s="226"/>
      <c r="HP751" s="226"/>
      <c r="HQ751" s="226"/>
      <c r="HR751" s="226"/>
      <c r="HS751" s="226"/>
      <c r="HT751" s="226"/>
      <c r="HU751" s="226"/>
      <c r="HV751" s="226"/>
      <c r="HW751" s="226"/>
      <c r="HX751" s="226"/>
      <c r="HY751" s="226"/>
      <c r="HZ751" s="226"/>
      <c r="IA751" s="226"/>
      <c r="IB751" s="226"/>
      <c r="IC751" s="226"/>
      <c r="ID751" s="226"/>
      <c r="IE751" s="226"/>
      <c r="IF751" s="226"/>
      <c r="IG751" s="226"/>
      <c r="IH751" s="226"/>
      <c r="II751" s="226"/>
      <c r="IJ751" s="226"/>
      <c r="IK751" s="226"/>
      <c r="IL751" s="226"/>
      <c r="IM751" s="226"/>
      <c r="IN751" s="226"/>
      <c r="IO751" s="226"/>
      <c r="IP751" s="226"/>
      <c r="IQ751" s="226"/>
      <c r="IR751" s="226"/>
      <c r="IS751" s="226"/>
      <c r="IT751" s="226"/>
      <c r="IU751" s="226"/>
      <c r="IV751" s="226"/>
      <c r="IW751" s="226"/>
      <c r="IX751" s="226"/>
      <c r="IY751" s="226"/>
      <c r="IZ751" s="226"/>
      <c r="JA751" s="226"/>
      <c r="JB751" s="226"/>
      <c r="JC751" s="226"/>
      <c r="JD751" s="226"/>
      <c r="JE751" s="226"/>
      <c r="JF751" s="226"/>
      <c r="JG751" s="226"/>
      <c r="JH751" s="226"/>
      <c r="JI751" s="226"/>
      <c r="JJ751" s="226"/>
      <c r="JK751" s="226"/>
      <c r="JL751" s="226"/>
      <c r="JM751" s="226"/>
      <c r="JN751" s="226"/>
      <c r="JO751" s="226"/>
      <c r="JP751" s="226"/>
      <c r="JQ751" s="226"/>
      <c r="JR751" s="226"/>
      <c r="JS751" s="226"/>
      <c r="JT751" s="226"/>
      <c r="JU751" s="226"/>
      <c r="JV751" s="226"/>
      <c r="JW751" s="226"/>
      <c r="JX751" s="226"/>
      <c r="JY751" s="226"/>
      <c r="JZ751" s="226"/>
      <c r="KA751" s="226"/>
      <c r="KB751" s="226"/>
      <c r="KC751" s="226"/>
      <c r="KD751" s="226"/>
      <c r="KE751" s="226"/>
      <c r="KF751" s="226"/>
      <c r="KG751" s="226"/>
      <c r="KH751" s="226"/>
      <c r="KI751" s="226"/>
      <c r="KJ751" s="226"/>
      <c r="KK751" s="226"/>
      <c r="KL751" s="226"/>
      <c r="KM751" s="226"/>
      <c r="KN751" s="226"/>
      <c r="KO751" s="226"/>
      <c r="KP751" s="226"/>
      <c r="KQ751" s="226"/>
      <c r="KR751" s="226"/>
      <c r="KS751" s="226"/>
      <c r="KT751" s="226"/>
      <c r="KU751" s="226"/>
      <c r="KV751" s="226"/>
      <c r="KW751" s="226"/>
      <c r="KX751" s="226"/>
      <c r="KY751" s="226"/>
      <c r="KZ751" s="226"/>
      <c r="LA751" s="226"/>
      <c r="LB751" s="226"/>
      <c r="LC751" s="226"/>
      <c r="LD751" s="226"/>
      <c r="LE751" s="226"/>
      <c r="LF751" s="226"/>
      <c r="LG751" s="226"/>
      <c r="LH751" s="226"/>
      <c r="LI751" s="226"/>
      <c r="LJ751" s="226"/>
      <c r="LK751" s="226"/>
      <c r="LL751" s="226"/>
      <c r="LM751" s="226"/>
      <c r="LN751" s="226"/>
      <c r="LO751" s="226"/>
      <c r="LP751" s="226"/>
      <c r="LQ751" s="226"/>
      <c r="LR751" s="226"/>
      <c r="LS751" s="226"/>
      <c r="LT751" s="226"/>
      <c r="LU751" s="226"/>
      <c r="LV751" s="226"/>
      <c r="LW751" s="226"/>
      <c r="LX751" s="226"/>
      <c r="LY751" s="226"/>
      <c r="LZ751" s="226"/>
      <c r="MA751" s="226"/>
      <c r="MB751" s="226"/>
      <c r="MC751" s="226"/>
      <c r="MD751" s="226"/>
      <c r="ME751" s="226"/>
      <c r="MF751" s="226"/>
      <c r="MG751" s="226"/>
      <c r="MH751" s="226"/>
      <c r="MI751" s="226"/>
      <c r="MJ751" s="226"/>
      <c r="MK751" s="226"/>
      <c r="ML751" s="226"/>
      <c r="MM751" s="226"/>
      <c r="MN751" s="226"/>
      <c r="MO751" s="226"/>
      <c r="MP751" s="226"/>
      <c r="MQ751" s="226"/>
      <c r="MR751" s="226"/>
      <c r="MS751" s="226"/>
      <c r="MT751" s="226"/>
      <c r="MU751" s="226"/>
      <c r="MV751" s="226"/>
      <c r="MW751" s="226"/>
      <c r="MX751" s="226"/>
      <c r="MY751" s="226"/>
      <c r="MZ751" s="226"/>
      <c r="NA751" s="226"/>
      <c r="NB751" s="226"/>
      <c r="NC751" s="226"/>
      <c r="ND751" s="226"/>
      <c r="NE751" s="226"/>
      <c r="NF751" s="226"/>
      <c r="NG751" s="226"/>
      <c r="NH751" s="226"/>
      <c r="NI751" s="226"/>
      <c r="NJ751" s="226"/>
      <c r="NK751" s="226"/>
      <c r="NL751" s="226"/>
      <c r="NM751" s="226"/>
      <c r="NN751" s="226"/>
      <c r="NO751" s="226"/>
      <c r="NP751" s="226"/>
      <c r="NQ751" s="226"/>
      <c r="NR751" s="226"/>
      <c r="NS751" s="226"/>
      <c r="NT751" s="226"/>
      <c r="NU751" s="226"/>
      <c r="NV751" s="226"/>
      <c r="NW751" s="226"/>
      <c r="NX751" s="226"/>
      <c r="NY751" s="226"/>
      <c r="NZ751" s="226"/>
      <c r="OA751" s="226"/>
      <c r="OB751" s="226"/>
      <c r="OC751" s="226"/>
      <c r="OD751" s="226"/>
      <c r="OE751" s="226"/>
      <c r="OF751" s="226"/>
      <c r="OG751" s="226"/>
      <c r="OH751" s="226"/>
      <c r="OI751" s="226"/>
      <c r="OJ751" s="226"/>
      <c r="OK751" s="226"/>
      <c r="OL751" s="226"/>
      <c r="OM751" s="226"/>
      <c r="ON751" s="226"/>
      <c r="OO751" s="226"/>
      <c r="OP751" s="226"/>
      <c r="OQ751" s="226"/>
      <c r="OR751" s="226"/>
      <c r="OS751" s="226"/>
      <c r="OT751" s="226"/>
      <c r="OU751" s="226"/>
      <c r="OV751" s="226"/>
      <c r="OW751" s="226"/>
      <c r="OX751" s="226"/>
      <c r="OY751" s="226"/>
      <c r="OZ751" s="226"/>
      <c r="PA751" s="226"/>
      <c r="PB751" s="226"/>
      <c r="PC751" s="226"/>
      <c r="PD751" s="226"/>
      <c r="PE751" s="226"/>
      <c r="PF751" s="226"/>
      <c r="PG751" s="226"/>
      <c r="PH751" s="226"/>
      <c r="PI751" s="226"/>
      <c r="PJ751" s="226"/>
      <c r="PK751" s="226"/>
      <c r="PL751" s="226"/>
      <c r="PM751" s="226"/>
      <c r="PN751" s="226"/>
      <c r="PO751" s="226"/>
      <c r="PP751" s="226"/>
      <c r="PQ751" s="226"/>
      <c r="PR751" s="226"/>
      <c r="PS751" s="226"/>
      <c r="PT751" s="226"/>
      <c r="PU751" s="226"/>
      <c r="PV751" s="226"/>
      <c r="PW751" s="226"/>
      <c r="PX751" s="226"/>
      <c r="PY751" s="226"/>
      <c r="PZ751" s="226"/>
      <c r="QA751" s="226"/>
      <c r="QB751" s="226"/>
      <c r="QC751" s="226"/>
      <c r="QD751" s="226"/>
      <c r="QE751" s="226"/>
      <c r="QF751" s="226"/>
      <c r="QG751" s="226"/>
      <c r="QH751" s="226"/>
      <c r="QI751" s="226"/>
      <c r="QJ751" s="226"/>
      <c r="QK751" s="226"/>
      <c r="QL751" s="226"/>
      <c r="QM751" s="226"/>
      <c r="QN751" s="226"/>
      <c r="QO751" s="226"/>
      <c r="QP751" s="226"/>
      <c r="QQ751" s="226"/>
      <c r="QR751" s="226"/>
      <c r="QS751" s="226"/>
      <c r="QT751" s="226"/>
      <c r="QU751" s="226"/>
      <c r="QV751" s="226"/>
      <c r="QW751" s="226"/>
      <c r="QX751" s="226"/>
      <c r="QY751" s="226"/>
      <c r="QZ751" s="226"/>
      <c r="RA751" s="226"/>
      <c r="RB751" s="226"/>
      <c r="RC751" s="226"/>
      <c r="RD751" s="226"/>
      <c r="RE751" s="226"/>
      <c r="RF751" s="226"/>
      <c r="RG751" s="226"/>
      <c r="RH751" s="226"/>
      <c r="RI751" s="226"/>
      <c r="RJ751" s="226"/>
      <c r="RK751" s="226"/>
      <c r="RL751" s="226"/>
      <c r="RM751" s="226"/>
      <c r="RN751" s="226"/>
      <c r="RO751" s="226"/>
      <c r="RP751" s="226"/>
      <c r="RQ751" s="226"/>
      <c r="RR751" s="226"/>
      <c r="RS751" s="226"/>
      <c r="RT751" s="226"/>
      <c r="RU751" s="226"/>
      <c r="RV751" s="226"/>
      <c r="RW751" s="226"/>
      <c r="RX751" s="226"/>
      <c r="RY751" s="226"/>
      <c r="RZ751" s="226"/>
      <c r="SA751" s="226"/>
      <c r="SB751" s="226"/>
      <c r="SC751" s="226"/>
      <c r="SD751" s="226"/>
      <c r="SE751" s="226"/>
      <c r="SF751" s="226"/>
      <c r="SG751" s="226"/>
      <c r="SH751" s="226"/>
      <c r="SI751" s="226"/>
      <c r="SJ751" s="226"/>
      <c r="SK751" s="226"/>
      <c r="SL751" s="226"/>
      <c r="SM751" s="226"/>
      <c r="SN751" s="226"/>
      <c r="SO751" s="226"/>
      <c r="SP751" s="226"/>
      <c r="SQ751" s="226"/>
      <c r="SR751" s="226"/>
      <c r="SS751" s="226"/>
      <c r="ST751" s="226"/>
      <c r="SU751" s="226"/>
      <c r="SV751" s="226"/>
      <c r="SW751" s="226"/>
      <c r="SX751" s="226"/>
      <c r="SY751" s="226"/>
      <c r="SZ751" s="226"/>
      <c r="TA751" s="226"/>
      <c r="TB751" s="226"/>
      <c r="TC751" s="226"/>
      <c r="TD751" s="226"/>
      <c r="TE751" s="226"/>
      <c r="TF751" s="226"/>
      <c r="TG751" s="226"/>
      <c r="TH751" s="226"/>
      <c r="TI751" s="226"/>
      <c r="TJ751" s="226"/>
      <c r="TK751" s="226"/>
      <c r="TL751" s="226"/>
      <c r="TM751" s="226"/>
      <c r="TN751" s="226"/>
      <c r="TO751" s="226"/>
      <c r="TP751" s="226"/>
      <c r="TQ751" s="226"/>
      <c r="TR751" s="226"/>
      <c r="TS751" s="226"/>
      <c r="TT751" s="226"/>
      <c r="TU751" s="226"/>
      <c r="TV751" s="226"/>
      <c r="TW751" s="226"/>
      <c r="TX751" s="226"/>
      <c r="TY751" s="226"/>
      <c r="TZ751" s="226"/>
      <c r="UA751" s="226"/>
      <c r="UB751" s="226"/>
      <c r="UC751" s="226"/>
      <c r="UD751" s="226"/>
      <c r="UE751" s="226"/>
      <c r="UF751" s="226"/>
      <c r="UG751" s="226"/>
      <c r="UH751" s="226"/>
      <c r="UI751" s="226"/>
      <c r="UJ751" s="226"/>
      <c r="UK751" s="226"/>
      <c r="UL751" s="226"/>
      <c r="UM751" s="226"/>
      <c r="UN751" s="226"/>
      <c r="UO751" s="226"/>
      <c r="UP751" s="226"/>
      <c r="UQ751" s="226"/>
      <c r="UR751" s="226"/>
      <c r="US751" s="226"/>
      <c r="UT751" s="226"/>
      <c r="UU751" s="226"/>
      <c r="UV751" s="226"/>
      <c r="UW751" s="226"/>
      <c r="UX751" s="226"/>
      <c r="UY751" s="226"/>
      <c r="UZ751" s="226"/>
      <c r="VA751" s="226"/>
      <c r="VB751" s="226"/>
      <c r="VC751" s="226"/>
      <c r="VD751" s="226"/>
      <c r="VE751" s="226"/>
      <c r="VF751" s="226"/>
      <c r="VG751" s="226"/>
      <c r="VH751" s="226"/>
      <c r="VI751" s="226"/>
      <c r="VJ751" s="226"/>
      <c r="VK751" s="226"/>
      <c r="VL751" s="226"/>
      <c r="VM751" s="226"/>
      <c r="VN751" s="226"/>
      <c r="VO751" s="226"/>
      <c r="VP751" s="226"/>
      <c r="VQ751" s="226"/>
      <c r="VR751" s="226"/>
      <c r="VS751" s="226"/>
      <c r="VT751" s="226"/>
      <c r="VU751" s="226"/>
      <c r="VV751" s="226"/>
      <c r="VW751" s="226"/>
      <c r="VX751" s="226"/>
      <c r="VY751" s="226"/>
      <c r="VZ751" s="226"/>
      <c r="WA751" s="226"/>
      <c r="WB751" s="226"/>
      <c r="WC751" s="226"/>
      <c r="WD751" s="226"/>
      <c r="WE751" s="226"/>
      <c r="WF751" s="226"/>
      <c r="WG751" s="226"/>
      <c r="WH751" s="226"/>
      <c r="WI751" s="226"/>
      <c r="WJ751" s="226"/>
      <c r="WK751" s="226"/>
      <c r="WL751" s="226"/>
      <c r="WM751" s="226"/>
      <c r="WN751" s="226"/>
      <c r="WO751" s="226"/>
      <c r="WP751" s="226"/>
      <c r="WQ751" s="226"/>
      <c r="WR751" s="226"/>
      <c r="WS751" s="226"/>
      <c r="WT751" s="226"/>
      <c r="WU751" s="226"/>
      <c r="WV751" s="226"/>
      <c r="WW751" s="226"/>
      <c r="WX751" s="226"/>
      <c r="WY751" s="226"/>
      <c r="WZ751" s="226"/>
      <c r="XA751" s="226"/>
      <c r="XB751" s="226"/>
      <c r="XC751" s="226"/>
      <c r="XD751" s="226"/>
      <c r="XE751" s="226"/>
      <c r="XF751" s="226"/>
      <c r="XG751" s="226"/>
      <c r="XH751" s="226"/>
      <c r="XI751" s="226"/>
      <c r="XJ751" s="226"/>
      <c r="XK751" s="226"/>
      <c r="XL751" s="226"/>
      <c r="XM751" s="226"/>
      <c r="XN751" s="226"/>
      <c r="XO751" s="226"/>
      <c r="XP751" s="226"/>
      <c r="XQ751" s="226"/>
      <c r="XR751" s="226"/>
      <c r="XS751" s="226"/>
      <c r="XT751" s="226"/>
      <c r="XU751" s="226"/>
      <c r="XV751" s="226"/>
      <c r="XW751" s="226"/>
      <c r="XX751" s="226"/>
      <c r="XY751" s="226"/>
      <c r="XZ751" s="226"/>
      <c r="YA751" s="226"/>
      <c r="YB751" s="226"/>
      <c r="YC751" s="226"/>
      <c r="YD751" s="226"/>
      <c r="YE751" s="226"/>
      <c r="YF751" s="226"/>
      <c r="YG751" s="226"/>
      <c r="YH751" s="226"/>
      <c r="YI751" s="226"/>
      <c r="YJ751" s="226"/>
      <c r="YK751" s="226"/>
      <c r="YL751" s="226"/>
      <c r="YM751" s="226"/>
      <c r="YN751" s="226"/>
      <c r="YO751" s="226"/>
      <c r="YP751" s="226"/>
      <c r="YQ751" s="226"/>
      <c r="YR751" s="226"/>
      <c r="YS751" s="226"/>
      <c r="YT751" s="226"/>
      <c r="YU751" s="226"/>
      <c r="YV751" s="226"/>
      <c r="YW751" s="226"/>
      <c r="YX751" s="226"/>
      <c r="YY751" s="226"/>
      <c r="YZ751" s="226"/>
      <c r="ZA751" s="226"/>
      <c r="ZB751" s="226"/>
      <c r="ZC751" s="226"/>
      <c r="ZD751" s="226"/>
      <c r="ZE751" s="226"/>
      <c r="ZF751" s="226"/>
      <c r="ZG751" s="226"/>
      <c r="ZH751" s="226"/>
      <c r="ZI751" s="226"/>
      <c r="ZJ751" s="226"/>
      <c r="ZK751" s="226"/>
      <c r="ZL751" s="226"/>
      <c r="ZM751" s="226"/>
      <c r="ZN751" s="226"/>
      <c r="ZO751" s="226"/>
      <c r="ZP751" s="226"/>
      <c r="ZQ751" s="226"/>
      <c r="ZR751" s="226"/>
      <c r="ZS751" s="226"/>
      <c r="ZT751" s="226"/>
      <c r="ZU751" s="226"/>
      <c r="ZV751" s="226"/>
      <c r="ZW751" s="226"/>
      <c r="ZX751" s="226"/>
      <c r="ZY751" s="226"/>
      <c r="ZZ751" s="226"/>
      <c r="AAA751" s="226"/>
      <c r="AAB751" s="226"/>
      <c r="AAC751" s="226"/>
      <c r="AAD751" s="226"/>
      <c r="AAE751" s="226"/>
      <c r="AAF751" s="226"/>
      <c r="AAG751" s="226"/>
      <c r="AAH751" s="226"/>
      <c r="AAI751" s="226"/>
      <c r="AAJ751" s="226"/>
      <c r="AAK751" s="226"/>
      <c r="AAL751" s="226"/>
      <c r="AAM751" s="226"/>
      <c r="AAN751" s="226"/>
      <c r="AAO751" s="226"/>
      <c r="AAP751" s="226"/>
      <c r="AAQ751" s="226"/>
      <c r="AAR751" s="226"/>
      <c r="AAS751" s="226"/>
      <c r="AAT751" s="226"/>
      <c r="AAU751" s="226"/>
      <c r="AAV751" s="226"/>
      <c r="AAW751" s="226"/>
      <c r="AAX751" s="226"/>
      <c r="AAY751" s="226"/>
      <c r="AAZ751" s="226"/>
      <c r="ABA751" s="226"/>
      <c r="ABB751" s="226"/>
      <c r="ABC751" s="226"/>
      <c r="ABD751" s="226"/>
      <c r="ABE751" s="226"/>
      <c r="ABF751" s="226"/>
      <c r="ABG751" s="226"/>
      <c r="ABH751" s="226"/>
      <c r="ABI751" s="226"/>
      <c r="ABJ751" s="226"/>
      <c r="ABK751" s="226"/>
      <c r="ABL751" s="226"/>
      <c r="ABM751" s="226"/>
      <c r="ABN751" s="226"/>
      <c r="ABO751" s="226"/>
      <c r="ABP751" s="226"/>
      <c r="ABQ751" s="226"/>
      <c r="ABR751" s="226"/>
      <c r="ABS751" s="226"/>
      <c r="ABT751" s="226"/>
      <c r="ABU751" s="226"/>
      <c r="ABV751" s="226"/>
      <c r="ABW751" s="226"/>
      <c r="ABX751" s="226"/>
      <c r="ABY751" s="226"/>
      <c r="ABZ751" s="226"/>
      <c r="ACA751" s="226"/>
      <c r="ACB751" s="226"/>
      <c r="ACC751" s="226"/>
      <c r="ACD751" s="226"/>
      <c r="ACE751" s="226"/>
      <c r="ACF751" s="226"/>
      <c r="ACG751" s="226"/>
      <c r="ACH751" s="226"/>
      <c r="ACI751" s="226"/>
      <c r="ACJ751" s="226"/>
      <c r="ACK751" s="226"/>
      <c r="ACL751" s="226"/>
      <c r="ACM751" s="226"/>
      <c r="ACN751" s="226"/>
      <c r="ACO751" s="226"/>
      <c r="ACP751" s="226"/>
      <c r="ACQ751" s="226"/>
      <c r="ACR751" s="226"/>
      <c r="ACS751" s="226"/>
      <c r="ACT751" s="226"/>
      <c r="ACU751" s="226"/>
      <c r="ACV751" s="226"/>
      <c r="ACW751" s="226"/>
      <c r="ACX751" s="226"/>
      <c r="ACY751" s="226"/>
      <c r="ACZ751" s="226"/>
      <c r="ADA751" s="226"/>
      <c r="ADB751" s="226"/>
      <c r="ADC751" s="226"/>
      <c r="ADD751" s="226"/>
      <c r="ADE751" s="226"/>
      <c r="ADF751" s="226"/>
      <c r="ADG751" s="226"/>
      <c r="ADH751" s="226"/>
      <c r="ADI751" s="226"/>
      <c r="ADJ751" s="226"/>
      <c r="ADK751" s="226"/>
      <c r="ADL751" s="226"/>
      <c r="ADM751" s="226"/>
      <c r="ADN751" s="226"/>
      <c r="ADO751" s="226"/>
      <c r="ADP751" s="226"/>
      <c r="ADQ751" s="226"/>
      <c r="ADR751" s="226"/>
      <c r="ADS751" s="226"/>
      <c r="ADT751" s="226"/>
      <c r="ADU751" s="226"/>
      <c r="ADV751" s="226"/>
      <c r="ADW751" s="226"/>
      <c r="ADX751" s="226"/>
      <c r="ADY751" s="226"/>
      <c r="ADZ751" s="226"/>
      <c r="AEA751" s="226"/>
      <c r="AEB751" s="226"/>
      <c r="AEC751" s="226"/>
      <c r="AED751" s="226"/>
      <c r="AEE751" s="226"/>
      <c r="AEF751" s="226"/>
      <c r="AEG751" s="226"/>
      <c r="AEH751" s="226"/>
      <c r="AEI751" s="226"/>
      <c r="AEJ751" s="226"/>
      <c r="AEK751" s="226"/>
      <c r="AEL751" s="226"/>
      <c r="AEM751" s="226"/>
      <c r="AEN751" s="226"/>
      <c r="AEO751" s="226"/>
      <c r="AEP751" s="226"/>
      <c r="AEQ751" s="226"/>
      <c r="AER751" s="226"/>
      <c r="AES751" s="226"/>
      <c r="AET751" s="226"/>
      <c r="AEU751" s="226"/>
      <c r="AEV751" s="226"/>
      <c r="AEW751" s="226"/>
      <c r="AEX751" s="226"/>
      <c r="AEY751" s="226"/>
      <c r="AEZ751" s="226"/>
      <c r="AFA751" s="226"/>
      <c r="AFB751" s="226"/>
      <c r="AFC751" s="226"/>
      <c r="AFD751" s="226"/>
      <c r="AFE751" s="226"/>
      <c r="AFF751" s="226"/>
      <c r="AFG751" s="226"/>
      <c r="AFH751" s="226"/>
      <c r="AFI751" s="226"/>
      <c r="AFJ751" s="226"/>
      <c r="AFK751" s="226"/>
      <c r="AFL751" s="226"/>
      <c r="AFM751" s="226"/>
      <c r="AFN751" s="226"/>
      <c r="AFO751" s="226"/>
      <c r="AFP751" s="226"/>
      <c r="AFQ751" s="226"/>
      <c r="AFR751" s="226"/>
      <c r="AFS751" s="226"/>
      <c r="AFT751" s="226"/>
      <c r="AFU751" s="226"/>
      <c r="AFV751" s="226"/>
      <c r="AFW751" s="226"/>
      <c r="AFX751" s="226"/>
      <c r="AFY751" s="226"/>
      <c r="AFZ751" s="226"/>
      <c r="AGA751" s="226"/>
      <c r="AGB751" s="226"/>
      <c r="AGC751" s="226"/>
      <c r="AGD751" s="226"/>
      <c r="AGE751" s="226"/>
      <c r="AGF751" s="226"/>
      <c r="AGG751" s="226"/>
      <c r="AGH751" s="226"/>
      <c r="AGI751" s="226"/>
      <c r="AGJ751" s="226"/>
      <c r="AGK751" s="226"/>
      <c r="AGL751" s="226"/>
      <c r="AGM751" s="226"/>
      <c r="AGN751" s="226"/>
      <c r="AGO751" s="226"/>
      <c r="AGP751" s="226"/>
      <c r="AGQ751" s="226"/>
      <c r="AGR751" s="226"/>
      <c r="AGS751" s="226"/>
      <c r="AGT751" s="226"/>
      <c r="AGU751" s="226"/>
      <c r="AGV751" s="226"/>
      <c r="AGW751" s="226"/>
      <c r="AGX751" s="226"/>
      <c r="AGY751" s="226"/>
      <c r="AGZ751" s="226"/>
      <c r="AHA751" s="226"/>
      <c r="AHB751" s="226"/>
      <c r="AHC751" s="226"/>
      <c r="AHD751" s="226"/>
      <c r="AHE751" s="226"/>
      <c r="AHF751" s="226"/>
      <c r="AHG751" s="226"/>
      <c r="AHH751" s="226"/>
      <c r="AHI751" s="226"/>
      <c r="AHJ751" s="226"/>
      <c r="AHK751" s="226"/>
      <c r="AHL751" s="226"/>
      <c r="AHM751" s="226"/>
      <c r="AHN751" s="226"/>
      <c r="AHO751" s="226"/>
      <c r="AHP751" s="226"/>
      <c r="AHQ751" s="226"/>
      <c r="AHR751" s="226"/>
      <c r="AHS751" s="226"/>
      <c r="AHT751" s="226"/>
      <c r="AHU751" s="226"/>
      <c r="AHV751" s="226"/>
      <c r="AHW751" s="226"/>
      <c r="AHX751" s="226"/>
      <c r="AHY751" s="226"/>
      <c r="AHZ751" s="226"/>
      <c r="AIA751" s="226"/>
      <c r="AIB751" s="226"/>
      <c r="AIC751" s="226"/>
      <c r="AID751" s="226"/>
      <c r="AIE751" s="226"/>
      <c r="AIF751" s="226"/>
      <c r="AIG751" s="226"/>
      <c r="AIH751" s="226"/>
      <c r="AII751" s="226"/>
      <c r="AIJ751" s="226"/>
      <c r="AIK751" s="226"/>
      <c r="AIL751" s="226"/>
      <c r="AIM751" s="226"/>
      <c r="AIN751" s="226"/>
      <c r="AIO751" s="226"/>
      <c r="AIP751" s="226"/>
      <c r="AIQ751" s="226"/>
      <c r="AIR751" s="226"/>
      <c r="AIS751" s="226"/>
      <c r="AIT751" s="226"/>
      <c r="AIU751" s="226"/>
      <c r="AIV751" s="226"/>
      <c r="AIW751" s="226"/>
      <c r="AIX751" s="226"/>
      <c r="AIY751" s="226"/>
      <c r="AIZ751" s="226"/>
      <c r="AJA751" s="226"/>
      <c r="AJB751" s="226"/>
      <c r="AJC751" s="226"/>
      <c r="AJD751" s="226"/>
      <c r="AJE751" s="226"/>
      <c r="AJF751" s="226"/>
      <c r="AJG751" s="226"/>
      <c r="AJH751" s="226"/>
      <c r="AJI751" s="226"/>
      <c r="AJJ751" s="226"/>
      <c r="AJK751" s="226"/>
      <c r="AJL751" s="226"/>
      <c r="AJM751" s="226"/>
      <c r="AJN751" s="226"/>
      <c r="AJO751" s="226"/>
      <c r="AJP751" s="226"/>
      <c r="AJQ751" s="226"/>
      <c r="AJR751" s="226"/>
      <c r="AJS751" s="226"/>
      <c r="AJT751" s="226"/>
      <c r="AJU751" s="226"/>
      <c r="AJV751" s="226"/>
      <c r="AJW751" s="226"/>
      <c r="AJX751" s="226"/>
      <c r="AJY751" s="226"/>
      <c r="AJZ751" s="226"/>
      <c r="AKA751" s="226"/>
      <c r="AKB751" s="226"/>
      <c r="AKC751" s="226"/>
      <c r="AKD751" s="226"/>
      <c r="AKE751" s="226"/>
      <c r="AKF751" s="226"/>
      <c r="AKG751" s="226"/>
      <c r="AKH751" s="226"/>
      <c r="AKI751" s="226"/>
      <c r="AKJ751" s="226"/>
      <c r="AKK751" s="226"/>
      <c r="AKL751" s="226"/>
      <c r="AKM751" s="226"/>
      <c r="AKN751" s="226"/>
      <c r="AKO751" s="226"/>
      <c r="AKP751" s="226"/>
      <c r="AKQ751" s="226"/>
      <c r="AKR751" s="226"/>
      <c r="AKS751" s="226"/>
      <c r="AKT751" s="226"/>
      <c r="AKU751" s="226"/>
      <c r="AKV751" s="226"/>
      <c r="AKW751" s="226"/>
      <c r="AKX751" s="226"/>
      <c r="AKY751" s="226"/>
      <c r="AKZ751" s="226"/>
      <c r="ALA751" s="226"/>
      <c r="ALB751" s="226"/>
      <c r="ALC751" s="226"/>
      <c r="ALD751" s="226"/>
      <c r="ALE751" s="226"/>
      <c r="ALF751" s="226"/>
      <c r="ALG751" s="226"/>
      <c r="ALH751" s="226"/>
      <c r="ALI751" s="226"/>
      <c r="ALJ751" s="226"/>
      <c r="ALK751" s="226"/>
      <c r="ALL751" s="226"/>
      <c r="ALM751" s="226"/>
      <c r="ALN751" s="226"/>
      <c r="ALO751" s="226"/>
      <c r="ALP751" s="226"/>
      <c r="ALQ751" s="226"/>
      <c r="ALR751" s="226"/>
      <c r="ALS751" s="226"/>
      <c r="ALT751" s="226"/>
      <c r="ALU751" s="226"/>
      <c r="ALV751" s="226"/>
      <c r="ALW751" s="226"/>
      <c r="ALX751" s="226"/>
      <c r="ALY751" s="226"/>
      <c r="ALZ751" s="226"/>
      <c r="AMA751" s="226"/>
      <c r="AMB751" s="226"/>
      <c r="AMC751" s="226"/>
      <c r="AMD751" s="226"/>
      <c r="AME751" s="226"/>
      <c r="AMF751" s="226"/>
      <c r="AMG751" s="226"/>
      <c r="AMH751" s="226"/>
      <c r="AMI751" s="226"/>
      <c r="AMJ751" s="226"/>
      <c r="AMK751" s="226"/>
      <c r="AML751" s="226"/>
      <c r="AMM751" s="226"/>
      <c r="AMN751" s="226"/>
      <c r="AMO751" s="226"/>
      <c r="AMP751" s="226"/>
      <c r="AMQ751" s="226"/>
      <c r="AMR751" s="226"/>
      <c r="AMS751" s="226"/>
      <c r="AMT751" s="226"/>
      <c r="AMU751" s="226"/>
      <c r="AMV751" s="226"/>
      <c r="AMW751" s="226"/>
      <c r="AMX751" s="226"/>
    </row>
    <row r="752" spans="1:1038" s="398" customFormat="1" ht="18" customHeight="1">
      <c r="A752" s="548"/>
      <c r="B752" s="543"/>
      <c r="C752" s="226"/>
      <c r="D752" s="225"/>
      <c r="E752" s="422">
        <v>93</v>
      </c>
      <c r="F752" s="422">
        <v>1</v>
      </c>
      <c r="G752" s="526" t="str">
        <f t="shared" si="491"/>
        <v>93-1</v>
      </c>
      <c r="H752" s="226">
        <v>51</v>
      </c>
      <c r="I752" s="226">
        <v>51.5</v>
      </c>
      <c r="J752" s="544"/>
      <c r="K752" s="545"/>
      <c r="L752" s="171">
        <f>(VLOOKUP($G752,Depth_Lookup!$A$3:$J$410,10,FALSE))+(H752/100)</f>
        <v>240.20999999999998</v>
      </c>
      <c r="M752" s="171">
        <f>(VLOOKUP($G752,Depth_Lookup!$A$3:$J$410,10,FALSE))+(I752/100)</f>
        <v>240.21499999999997</v>
      </c>
      <c r="N752" s="232"/>
      <c r="O752" s="226"/>
      <c r="P752" s="226"/>
      <c r="Q752" s="226"/>
      <c r="R752" s="391" t="s">
        <v>2061</v>
      </c>
      <c r="S752" s="226"/>
      <c r="T752" s="226"/>
      <c r="U752" s="226"/>
      <c r="V752" s="226"/>
      <c r="W752" s="226"/>
      <c r="X752" s="392"/>
      <c r="Y752" s="226"/>
      <c r="Z752" s="226"/>
      <c r="AA752" s="226"/>
      <c r="AB752" s="226"/>
      <c r="AC752" s="226"/>
      <c r="AD752" s="226"/>
      <c r="AE752" s="393"/>
      <c r="AF752" s="391"/>
      <c r="AG752" s="394"/>
      <c r="AH752" s="226"/>
      <c r="AI752" s="257"/>
      <c r="AJ752" s="226"/>
      <c r="AK752" s="226"/>
      <c r="AL752" s="226"/>
      <c r="AM752" s="226"/>
      <c r="AN752" s="226"/>
      <c r="AO752" s="257"/>
      <c r="AP752" s="226"/>
      <c r="AQ752" s="226"/>
      <c r="AR752" s="226"/>
      <c r="AS752" s="226"/>
      <c r="AT752" s="226"/>
      <c r="AU752" s="257"/>
      <c r="AV752" s="226"/>
      <c r="AW752" s="226"/>
      <c r="AX752" s="226"/>
      <c r="AY752" s="226"/>
      <c r="AZ752" s="226"/>
      <c r="BA752" s="257"/>
      <c r="BB752" s="226"/>
      <c r="BC752" s="226"/>
      <c r="BD752" s="226"/>
      <c r="BE752" s="226"/>
      <c r="BF752" s="226"/>
      <c r="BG752" s="257"/>
      <c r="BH752" s="226"/>
      <c r="BI752" s="226"/>
      <c r="BJ752" s="226"/>
      <c r="BK752" s="226"/>
      <c r="BL752" s="226"/>
      <c r="BM752" s="257"/>
      <c r="BN752" s="226"/>
      <c r="BO752" s="226"/>
      <c r="BP752" s="226"/>
      <c r="BQ752" s="226"/>
      <c r="BR752" s="226"/>
      <c r="BS752" s="226"/>
      <c r="BT752" s="226"/>
      <c r="BU752" s="226"/>
      <c r="BV752" s="226"/>
      <c r="BW752" s="226"/>
      <c r="BX752" s="226"/>
      <c r="BY752" s="257"/>
      <c r="BZ752" s="226"/>
      <c r="CA752" s="226"/>
      <c r="CB752" s="226"/>
      <c r="CC752" s="226"/>
      <c r="CD752" s="226"/>
      <c r="CE752" s="226"/>
      <c r="CF752" s="399"/>
      <c r="CG752" s="259"/>
      <c r="CH752" s="150"/>
      <c r="CI752" s="150"/>
      <c r="CJ752" s="150"/>
      <c r="CK752" s="158"/>
      <c r="CL752" s="395"/>
      <c r="CM752" s="395"/>
      <c r="CN752" s="395"/>
      <c r="CO752" s="395"/>
      <c r="CP752" s="395"/>
      <c r="CQ752" s="395"/>
      <c r="CR752" s="395"/>
      <c r="CS752" s="395"/>
      <c r="CT752" s="395"/>
      <c r="CU752" s="395"/>
      <c r="CV752" s="395"/>
      <c r="CW752" s="395"/>
      <c r="CX752" s="395"/>
      <c r="CY752" s="395"/>
      <c r="CZ752" s="395"/>
      <c r="DA752" s="395"/>
      <c r="DB752" s="395"/>
      <c r="DC752" s="256"/>
      <c r="DD752" s="395"/>
      <c r="DE752" s="395"/>
      <c r="DF752" s="395"/>
      <c r="DG752" s="395"/>
      <c r="DH752" s="395"/>
      <c r="DI752" s="395"/>
      <c r="DJ752" s="395"/>
      <c r="DK752" s="396"/>
      <c r="DL752" s="259"/>
      <c r="DM752" s="395"/>
      <c r="DN752" s="395"/>
      <c r="DO752" s="397"/>
      <c r="DQ752" s="259"/>
      <c r="DR752" s="397"/>
      <c r="DS752" s="259"/>
      <c r="DT752" s="263"/>
      <c r="DU752" s="256"/>
      <c r="DV752" s="256"/>
      <c r="DW752" s="400"/>
      <c r="DX752" s="155"/>
      <c r="DY752" s="155"/>
      <c r="DZ752" s="546"/>
      <c r="EA752" s="104"/>
      <c r="EB752" s="256"/>
      <c r="EC752" s="104"/>
      <c r="ED752" s="229" t="s">
        <v>2517</v>
      </c>
      <c r="EE752" s="401"/>
      <c r="EF752" s="402"/>
      <c r="EG752" s="401"/>
      <c r="EH752" s="403"/>
      <c r="EI752" s="404"/>
      <c r="EJ752" s="405"/>
      <c r="EK752" s="406"/>
      <c r="EL752" s="401"/>
      <c r="EM752" s="403"/>
      <c r="EN752" s="403" t="s">
        <v>1448</v>
      </c>
      <c r="EO752" s="407">
        <v>0.2</v>
      </c>
      <c r="EP752" s="407" t="s">
        <v>2054</v>
      </c>
      <c r="EQ752" s="407"/>
      <c r="ER752" s="407"/>
      <c r="ES752" s="407"/>
      <c r="ET752" s="407"/>
      <c r="EU752" s="407"/>
      <c r="EV752" s="408">
        <v>22</v>
      </c>
      <c r="EW752" s="408">
        <v>90</v>
      </c>
      <c r="EX752" s="408">
        <v>5</v>
      </c>
      <c r="EY752" s="408">
        <v>0</v>
      </c>
      <c r="EZ752" s="192">
        <f t="shared" si="415"/>
        <v>-102.21830214795422</v>
      </c>
      <c r="FA752" s="192">
        <f t="shared" si="416"/>
        <v>257.7816978520458</v>
      </c>
      <c r="FB752" s="192">
        <f t="shared" si="417"/>
        <v>67.540278263818664</v>
      </c>
      <c r="FC752" s="192">
        <f t="shared" si="418"/>
        <v>347.7816978520458</v>
      </c>
      <c r="FD752" s="192">
        <f t="shared" si="419"/>
        <v>22.459721736181336</v>
      </c>
      <c r="FE752" s="193">
        <f t="shared" si="420"/>
        <v>77.781697852045795</v>
      </c>
      <c r="FF752" s="194">
        <f t="shared" si="421"/>
        <v>22.459721736181336</v>
      </c>
      <c r="FG752" s="401"/>
      <c r="FH752" s="403"/>
      <c r="FI752" s="778">
        <f t="shared" si="422"/>
        <v>0.2</v>
      </c>
      <c r="FJ752" s="779">
        <f t="shared" si="423"/>
        <v>22.459721736181336</v>
      </c>
      <c r="FK752" s="779">
        <f t="shared" si="424"/>
        <v>67.540278263818664</v>
      </c>
      <c r="FL752" s="780">
        <f t="shared" si="425"/>
        <v>1.1788002334167951</v>
      </c>
      <c r="FM752" s="169">
        <f t="shared" si="426"/>
        <v>0.92414832618538212</v>
      </c>
      <c r="FN752" s="783">
        <f t="shared" si="427"/>
        <v>0.18482966523707645</v>
      </c>
      <c r="FO752" s="226"/>
      <c r="FP752" s="226"/>
      <c r="FQ752" s="226"/>
      <c r="FR752" s="226"/>
      <c r="FS752" s="226"/>
      <c r="FT752" s="226"/>
      <c r="FU752" s="226"/>
      <c r="FV752" s="226"/>
      <c r="FW752" s="226"/>
      <c r="FX752" s="226"/>
      <c r="FY752" s="226"/>
      <c r="FZ752" s="226"/>
      <c r="GA752" s="226"/>
      <c r="GB752" s="226"/>
      <c r="GC752" s="226"/>
      <c r="GD752" s="226"/>
      <c r="GE752" s="226"/>
      <c r="GF752" s="226"/>
      <c r="GG752" s="226"/>
      <c r="GH752" s="226"/>
      <c r="GI752" s="226"/>
      <c r="GJ752" s="226"/>
      <c r="GK752" s="226"/>
      <c r="GL752" s="226"/>
      <c r="GM752" s="226"/>
      <c r="GN752" s="226"/>
      <c r="GO752" s="226"/>
      <c r="GP752" s="226"/>
      <c r="GQ752" s="226"/>
      <c r="GR752" s="226"/>
      <c r="GS752" s="226"/>
      <c r="GT752" s="226"/>
      <c r="GU752" s="226"/>
      <c r="GV752" s="226"/>
      <c r="GW752" s="226"/>
      <c r="GX752" s="226"/>
      <c r="GY752" s="226"/>
      <c r="GZ752" s="226"/>
      <c r="HA752" s="226"/>
      <c r="HB752" s="226"/>
      <c r="HC752" s="226"/>
      <c r="HD752" s="226"/>
      <c r="HE752" s="226"/>
      <c r="HF752" s="226"/>
      <c r="HG752" s="226"/>
      <c r="HH752" s="226"/>
      <c r="HI752" s="226"/>
      <c r="HJ752" s="226"/>
      <c r="HK752" s="226"/>
      <c r="HL752" s="226"/>
      <c r="HM752" s="226"/>
      <c r="HN752" s="226"/>
      <c r="HO752" s="226"/>
      <c r="HP752" s="226"/>
      <c r="HQ752" s="226"/>
      <c r="HR752" s="226"/>
      <c r="HS752" s="226"/>
      <c r="HT752" s="226"/>
      <c r="HU752" s="226"/>
      <c r="HV752" s="226"/>
      <c r="HW752" s="226"/>
      <c r="HX752" s="226"/>
      <c r="HY752" s="226"/>
      <c r="HZ752" s="226"/>
      <c r="IA752" s="226"/>
      <c r="IB752" s="226"/>
      <c r="IC752" s="226"/>
      <c r="ID752" s="226"/>
      <c r="IE752" s="226"/>
      <c r="IF752" s="226"/>
      <c r="IG752" s="226"/>
      <c r="IH752" s="226"/>
      <c r="II752" s="226"/>
      <c r="IJ752" s="226"/>
      <c r="IK752" s="226"/>
      <c r="IL752" s="226"/>
      <c r="IM752" s="226"/>
      <c r="IN752" s="226"/>
      <c r="IO752" s="226"/>
      <c r="IP752" s="226"/>
      <c r="IQ752" s="226"/>
      <c r="IR752" s="226"/>
      <c r="IS752" s="226"/>
      <c r="IT752" s="226"/>
      <c r="IU752" s="226"/>
      <c r="IV752" s="226"/>
      <c r="IW752" s="226"/>
      <c r="IX752" s="226"/>
      <c r="IY752" s="226"/>
      <c r="IZ752" s="226"/>
      <c r="JA752" s="226"/>
      <c r="JB752" s="226"/>
      <c r="JC752" s="226"/>
      <c r="JD752" s="226"/>
      <c r="JE752" s="226"/>
      <c r="JF752" s="226"/>
      <c r="JG752" s="226"/>
      <c r="JH752" s="226"/>
      <c r="JI752" s="226"/>
      <c r="JJ752" s="226"/>
      <c r="JK752" s="226"/>
      <c r="JL752" s="226"/>
      <c r="JM752" s="226"/>
      <c r="JN752" s="226"/>
      <c r="JO752" s="226"/>
      <c r="JP752" s="226"/>
      <c r="JQ752" s="226"/>
      <c r="JR752" s="226"/>
      <c r="JS752" s="226"/>
      <c r="JT752" s="226"/>
      <c r="JU752" s="226"/>
      <c r="JV752" s="226"/>
      <c r="JW752" s="226"/>
      <c r="JX752" s="226"/>
      <c r="JY752" s="226"/>
      <c r="JZ752" s="226"/>
      <c r="KA752" s="226"/>
      <c r="KB752" s="226"/>
      <c r="KC752" s="226"/>
      <c r="KD752" s="226"/>
      <c r="KE752" s="226"/>
      <c r="KF752" s="226"/>
      <c r="KG752" s="226"/>
      <c r="KH752" s="226"/>
      <c r="KI752" s="226"/>
      <c r="KJ752" s="226"/>
      <c r="KK752" s="226"/>
      <c r="KL752" s="226"/>
      <c r="KM752" s="226"/>
      <c r="KN752" s="226"/>
      <c r="KO752" s="226"/>
      <c r="KP752" s="226"/>
      <c r="KQ752" s="226"/>
      <c r="KR752" s="226"/>
      <c r="KS752" s="226"/>
      <c r="KT752" s="226"/>
      <c r="KU752" s="226"/>
      <c r="KV752" s="226"/>
      <c r="KW752" s="226"/>
      <c r="KX752" s="226"/>
      <c r="KY752" s="226"/>
      <c r="KZ752" s="226"/>
      <c r="LA752" s="226"/>
      <c r="LB752" s="226"/>
      <c r="LC752" s="226"/>
      <c r="LD752" s="226"/>
      <c r="LE752" s="226"/>
      <c r="LF752" s="226"/>
      <c r="LG752" s="226"/>
      <c r="LH752" s="226"/>
      <c r="LI752" s="226"/>
      <c r="LJ752" s="226"/>
      <c r="LK752" s="226"/>
      <c r="LL752" s="226"/>
      <c r="LM752" s="226"/>
      <c r="LN752" s="226"/>
      <c r="LO752" s="226"/>
      <c r="LP752" s="226"/>
      <c r="LQ752" s="226"/>
      <c r="LR752" s="226"/>
      <c r="LS752" s="226"/>
      <c r="LT752" s="226"/>
      <c r="LU752" s="226"/>
      <c r="LV752" s="226"/>
      <c r="LW752" s="226"/>
      <c r="LX752" s="226"/>
      <c r="LY752" s="226"/>
      <c r="LZ752" s="226"/>
      <c r="MA752" s="226"/>
      <c r="MB752" s="226"/>
      <c r="MC752" s="226"/>
      <c r="MD752" s="226"/>
      <c r="ME752" s="226"/>
      <c r="MF752" s="226"/>
      <c r="MG752" s="226"/>
      <c r="MH752" s="226"/>
      <c r="MI752" s="226"/>
      <c r="MJ752" s="226"/>
      <c r="MK752" s="226"/>
      <c r="ML752" s="226"/>
      <c r="MM752" s="226"/>
      <c r="MN752" s="226"/>
      <c r="MO752" s="226"/>
      <c r="MP752" s="226"/>
      <c r="MQ752" s="226"/>
      <c r="MR752" s="226"/>
      <c r="MS752" s="226"/>
      <c r="MT752" s="226"/>
      <c r="MU752" s="226"/>
      <c r="MV752" s="226"/>
      <c r="MW752" s="226"/>
      <c r="MX752" s="226"/>
      <c r="MY752" s="226"/>
      <c r="MZ752" s="226"/>
      <c r="NA752" s="226"/>
      <c r="NB752" s="226"/>
      <c r="NC752" s="226"/>
      <c r="ND752" s="226"/>
      <c r="NE752" s="226"/>
      <c r="NF752" s="226"/>
      <c r="NG752" s="226"/>
      <c r="NH752" s="226"/>
      <c r="NI752" s="226"/>
      <c r="NJ752" s="226"/>
      <c r="NK752" s="226"/>
      <c r="NL752" s="226"/>
      <c r="NM752" s="226"/>
      <c r="NN752" s="226"/>
      <c r="NO752" s="226"/>
      <c r="NP752" s="226"/>
      <c r="NQ752" s="226"/>
      <c r="NR752" s="226"/>
      <c r="NS752" s="226"/>
      <c r="NT752" s="226"/>
      <c r="NU752" s="226"/>
      <c r="NV752" s="226"/>
      <c r="NW752" s="226"/>
      <c r="NX752" s="226"/>
      <c r="NY752" s="226"/>
      <c r="NZ752" s="226"/>
      <c r="OA752" s="226"/>
      <c r="OB752" s="226"/>
      <c r="OC752" s="226"/>
      <c r="OD752" s="226"/>
      <c r="OE752" s="226"/>
      <c r="OF752" s="226"/>
      <c r="OG752" s="226"/>
      <c r="OH752" s="226"/>
      <c r="OI752" s="226"/>
      <c r="OJ752" s="226"/>
      <c r="OK752" s="226"/>
      <c r="OL752" s="226"/>
      <c r="OM752" s="226"/>
      <c r="ON752" s="226"/>
      <c r="OO752" s="226"/>
      <c r="OP752" s="226"/>
      <c r="OQ752" s="226"/>
      <c r="OR752" s="226"/>
      <c r="OS752" s="226"/>
      <c r="OT752" s="226"/>
      <c r="OU752" s="226"/>
      <c r="OV752" s="226"/>
      <c r="OW752" s="226"/>
      <c r="OX752" s="226"/>
      <c r="OY752" s="226"/>
      <c r="OZ752" s="226"/>
      <c r="PA752" s="226"/>
      <c r="PB752" s="226"/>
      <c r="PC752" s="226"/>
      <c r="PD752" s="226"/>
      <c r="PE752" s="226"/>
      <c r="PF752" s="226"/>
      <c r="PG752" s="226"/>
      <c r="PH752" s="226"/>
      <c r="PI752" s="226"/>
      <c r="PJ752" s="226"/>
      <c r="PK752" s="226"/>
      <c r="PL752" s="226"/>
      <c r="PM752" s="226"/>
      <c r="PN752" s="226"/>
      <c r="PO752" s="226"/>
      <c r="PP752" s="226"/>
      <c r="PQ752" s="226"/>
      <c r="PR752" s="226"/>
      <c r="PS752" s="226"/>
      <c r="PT752" s="226"/>
      <c r="PU752" s="226"/>
      <c r="PV752" s="226"/>
      <c r="PW752" s="226"/>
      <c r="PX752" s="226"/>
      <c r="PY752" s="226"/>
      <c r="PZ752" s="226"/>
      <c r="QA752" s="226"/>
      <c r="QB752" s="226"/>
      <c r="QC752" s="226"/>
      <c r="QD752" s="226"/>
      <c r="QE752" s="226"/>
      <c r="QF752" s="226"/>
      <c r="QG752" s="226"/>
      <c r="QH752" s="226"/>
      <c r="QI752" s="226"/>
      <c r="QJ752" s="226"/>
      <c r="QK752" s="226"/>
      <c r="QL752" s="226"/>
      <c r="QM752" s="226"/>
      <c r="QN752" s="226"/>
      <c r="QO752" s="226"/>
      <c r="QP752" s="226"/>
      <c r="QQ752" s="226"/>
      <c r="QR752" s="226"/>
      <c r="QS752" s="226"/>
      <c r="QT752" s="226"/>
      <c r="QU752" s="226"/>
      <c r="QV752" s="226"/>
      <c r="QW752" s="226"/>
      <c r="QX752" s="226"/>
      <c r="QY752" s="226"/>
      <c r="QZ752" s="226"/>
      <c r="RA752" s="226"/>
      <c r="RB752" s="226"/>
      <c r="RC752" s="226"/>
      <c r="RD752" s="226"/>
      <c r="RE752" s="226"/>
      <c r="RF752" s="226"/>
      <c r="RG752" s="226"/>
      <c r="RH752" s="226"/>
      <c r="RI752" s="226"/>
      <c r="RJ752" s="226"/>
      <c r="RK752" s="226"/>
      <c r="RL752" s="226"/>
      <c r="RM752" s="226"/>
      <c r="RN752" s="226"/>
      <c r="RO752" s="226"/>
      <c r="RP752" s="226"/>
      <c r="RQ752" s="226"/>
      <c r="RR752" s="226"/>
      <c r="RS752" s="226"/>
      <c r="RT752" s="226"/>
      <c r="RU752" s="226"/>
      <c r="RV752" s="226"/>
      <c r="RW752" s="226"/>
      <c r="RX752" s="226"/>
      <c r="RY752" s="226"/>
      <c r="RZ752" s="226"/>
      <c r="SA752" s="226"/>
      <c r="SB752" s="226"/>
      <c r="SC752" s="226"/>
      <c r="SD752" s="226"/>
      <c r="SE752" s="226"/>
      <c r="SF752" s="226"/>
      <c r="SG752" s="226"/>
      <c r="SH752" s="226"/>
      <c r="SI752" s="226"/>
      <c r="SJ752" s="226"/>
      <c r="SK752" s="226"/>
      <c r="SL752" s="226"/>
      <c r="SM752" s="226"/>
      <c r="SN752" s="226"/>
      <c r="SO752" s="226"/>
      <c r="SP752" s="226"/>
      <c r="SQ752" s="226"/>
      <c r="SR752" s="226"/>
      <c r="SS752" s="226"/>
      <c r="ST752" s="226"/>
      <c r="SU752" s="226"/>
      <c r="SV752" s="226"/>
      <c r="SW752" s="226"/>
      <c r="SX752" s="226"/>
      <c r="SY752" s="226"/>
      <c r="SZ752" s="226"/>
      <c r="TA752" s="226"/>
      <c r="TB752" s="226"/>
      <c r="TC752" s="226"/>
      <c r="TD752" s="226"/>
      <c r="TE752" s="226"/>
      <c r="TF752" s="226"/>
      <c r="TG752" s="226"/>
      <c r="TH752" s="226"/>
      <c r="TI752" s="226"/>
      <c r="TJ752" s="226"/>
      <c r="TK752" s="226"/>
      <c r="TL752" s="226"/>
      <c r="TM752" s="226"/>
      <c r="TN752" s="226"/>
      <c r="TO752" s="226"/>
      <c r="TP752" s="226"/>
      <c r="TQ752" s="226"/>
      <c r="TR752" s="226"/>
      <c r="TS752" s="226"/>
      <c r="TT752" s="226"/>
      <c r="TU752" s="226"/>
      <c r="TV752" s="226"/>
      <c r="TW752" s="226"/>
      <c r="TX752" s="226"/>
      <c r="TY752" s="226"/>
      <c r="TZ752" s="226"/>
      <c r="UA752" s="226"/>
      <c r="UB752" s="226"/>
      <c r="UC752" s="226"/>
      <c r="UD752" s="226"/>
      <c r="UE752" s="226"/>
      <c r="UF752" s="226"/>
      <c r="UG752" s="226"/>
      <c r="UH752" s="226"/>
      <c r="UI752" s="226"/>
      <c r="UJ752" s="226"/>
      <c r="UK752" s="226"/>
      <c r="UL752" s="226"/>
      <c r="UM752" s="226"/>
      <c r="UN752" s="226"/>
      <c r="UO752" s="226"/>
      <c r="UP752" s="226"/>
      <c r="UQ752" s="226"/>
      <c r="UR752" s="226"/>
      <c r="US752" s="226"/>
      <c r="UT752" s="226"/>
      <c r="UU752" s="226"/>
      <c r="UV752" s="226"/>
      <c r="UW752" s="226"/>
      <c r="UX752" s="226"/>
      <c r="UY752" s="226"/>
      <c r="UZ752" s="226"/>
      <c r="VA752" s="226"/>
      <c r="VB752" s="226"/>
      <c r="VC752" s="226"/>
      <c r="VD752" s="226"/>
      <c r="VE752" s="226"/>
      <c r="VF752" s="226"/>
      <c r="VG752" s="226"/>
      <c r="VH752" s="226"/>
      <c r="VI752" s="226"/>
      <c r="VJ752" s="226"/>
      <c r="VK752" s="226"/>
      <c r="VL752" s="226"/>
      <c r="VM752" s="226"/>
      <c r="VN752" s="226"/>
      <c r="VO752" s="226"/>
      <c r="VP752" s="226"/>
      <c r="VQ752" s="226"/>
      <c r="VR752" s="226"/>
      <c r="VS752" s="226"/>
      <c r="VT752" s="226"/>
      <c r="VU752" s="226"/>
      <c r="VV752" s="226"/>
      <c r="VW752" s="226"/>
      <c r="VX752" s="226"/>
      <c r="VY752" s="226"/>
      <c r="VZ752" s="226"/>
      <c r="WA752" s="226"/>
      <c r="WB752" s="226"/>
      <c r="WC752" s="226"/>
      <c r="WD752" s="226"/>
      <c r="WE752" s="226"/>
      <c r="WF752" s="226"/>
      <c r="WG752" s="226"/>
      <c r="WH752" s="226"/>
      <c r="WI752" s="226"/>
      <c r="WJ752" s="226"/>
      <c r="WK752" s="226"/>
      <c r="WL752" s="226"/>
      <c r="WM752" s="226"/>
      <c r="WN752" s="226"/>
      <c r="WO752" s="226"/>
      <c r="WP752" s="226"/>
      <c r="WQ752" s="226"/>
      <c r="WR752" s="226"/>
      <c r="WS752" s="226"/>
      <c r="WT752" s="226"/>
      <c r="WU752" s="226"/>
      <c r="WV752" s="226"/>
      <c r="WW752" s="226"/>
      <c r="WX752" s="226"/>
      <c r="WY752" s="226"/>
      <c r="WZ752" s="226"/>
      <c r="XA752" s="226"/>
      <c r="XB752" s="226"/>
      <c r="XC752" s="226"/>
      <c r="XD752" s="226"/>
      <c r="XE752" s="226"/>
      <c r="XF752" s="226"/>
      <c r="XG752" s="226"/>
      <c r="XH752" s="226"/>
      <c r="XI752" s="226"/>
      <c r="XJ752" s="226"/>
      <c r="XK752" s="226"/>
      <c r="XL752" s="226"/>
      <c r="XM752" s="226"/>
      <c r="XN752" s="226"/>
      <c r="XO752" s="226"/>
      <c r="XP752" s="226"/>
      <c r="XQ752" s="226"/>
      <c r="XR752" s="226"/>
      <c r="XS752" s="226"/>
      <c r="XT752" s="226"/>
      <c r="XU752" s="226"/>
      <c r="XV752" s="226"/>
      <c r="XW752" s="226"/>
      <c r="XX752" s="226"/>
      <c r="XY752" s="226"/>
      <c r="XZ752" s="226"/>
      <c r="YA752" s="226"/>
      <c r="YB752" s="226"/>
      <c r="YC752" s="226"/>
      <c r="YD752" s="226"/>
      <c r="YE752" s="226"/>
      <c r="YF752" s="226"/>
      <c r="YG752" s="226"/>
      <c r="YH752" s="226"/>
      <c r="YI752" s="226"/>
      <c r="YJ752" s="226"/>
      <c r="YK752" s="226"/>
      <c r="YL752" s="226"/>
      <c r="YM752" s="226"/>
      <c r="YN752" s="226"/>
      <c r="YO752" s="226"/>
      <c r="YP752" s="226"/>
      <c r="YQ752" s="226"/>
      <c r="YR752" s="226"/>
      <c r="YS752" s="226"/>
      <c r="YT752" s="226"/>
      <c r="YU752" s="226"/>
      <c r="YV752" s="226"/>
      <c r="YW752" s="226"/>
      <c r="YX752" s="226"/>
      <c r="YY752" s="226"/>
      <c r="YZ752" s="226"/>
      <c r="ZA752" s="226"/>
      <c r="ZB752" s="226"/>
      <c r="ZC752" s="226"/>
      <c r="ZD752" s="226"/>
      <c r="ZE752" s="226"/>
      <c r="ZF752" s="226"/>
      <c r="ZG752" s="226"/>
      <c r="ZH752" s="226"/>
      <c r="ZI752" s="226"/>
      <c r="ZJ752" s="226"/>
      <c r="ZK752" s="226"/>
      <c r="ZL752" s="226"/>
      <c r="ZM752" s="226"/>
      <c r="ZN752" s="226"/>
      <c r="ZO752" s="226"/>
      <c r="ZP752" s="226"/>
      <c r="ZQ752" s="226"/>
      <c r="ZR752" s="226"/>
      <c r="ZS752" s="226"/>
      <c r="ZT752" s="226"/>
      <c r="ZU752" s="226"/>
      <c r="ZV752" s="226"/>
      <c r="ZW752" s="226"/>
      <c r="ZX752" s="226"/>
      <c r="ZY752" s="226"/>
      <c r="ZZ752" s="226"/>
      <c r="AAA752" s="226"/>
      <c r="AAB752" s="226"/>
      <c r="AAC752" s="226"/>
      <c r="AAD752" s="226"/>
      <c r="AAE752" s="226"/>
      <c r="AAF752" s="226"/>
      <c r="AAG752" s="226"/>
      <c r="AAH752" s="226"/>
      <c r="AAI752" s="226"/>
      <c r="AAJ752" s="226"/>
      <c r="AAK752" s="226"/>
      <c r="AAL752" s="226"/>
      <c r="AAM752" s="226"/>
      <c r="AAN752" s="226"/>
      <c r="AAO752" s="226"/>
      <c r="AAP752" s="226"/>
      <c r="AAQ752" s="226"/>
      <c r="AAR752" s="226"/>
      <c r="AAS752" s="226"/>
      <c r="AAT752" s="226"/>
      <c r="AAU752" s="226"/>
      <c r="AAV752" s="226"/>
      <c r="AAW752" s="226"/>
      <c r="AAX752" s="226"/>
      <c r="AAY752" s="226"/>
      <c r="AAZ752" s="226"/>
      <c r="ABA752" s="226"/>
      <c r="ABB752" s="226"/>
      <c r="ABC752" s="226"/>
      <c r="ABD752" s="226"/>
      <c r="ABE752" s="226"/>
      <c r="ABF752" s="226"/>
      <c r="ABG752" s="226"/>
      <c r="ABH752" s="226"/>
      <c r="ABI752" s="226"/>
      <c r="ABJ752" s="226"/>
      <c r="ABK752" s="226"/>
      <c r="ABL752" s="226"/>
      <c r="ABM752" s="226"/>
      <c r="ABN752" s="226"/>
      <c r="ABO752" s="226"/>
      <c r="ABP752" s="226"/>
      <c r="ABQ752" s="226"/>
      <c r="ABR752" s="226"/>
      <c r="ABS752" s="226"/>
      <c r="ABT752" s="226"/>
      <c r="ABU752" s="226"/>
      <c r="ABV752" s="226"/>
      <c r="ABW752" s="226"/>
      <c r="ABX752" s="226"/>
      <c r="ABY752" s="226"/>
      <c r="ABZ752" s="226"/>
      <c r="ACA752" s="226"/>
      <c r="ACB752" s="226"/>
      <c r="ACC752" s="226"/>
      <c r="ACD752" s="226"/>
      <c r="ACE752" s="226"/>
      <c r="ACF752" s="226"/>
      <c r="ACG752" s="226"/>
      <c r="ACH752" s="226"/>
      <c r="ACI752" s="226"/>
      <c r="ACJ752" s="226"/>
      <c r="ACK752" s="226"/>
      <c r="ACL752" s="226"/>
      <c r="ACM752" s="226"/>
      <c r="ACN752" s="226"/>
      <c r="ACO752" s="226"/>
      <c r="ACP752" s="226"/>
      <c r="ACQ752" s="226"/>
      <c r="ACR752" s="226"/>
      <c r="ACS752" s="226"/>
      <c r="ACT752" s="226"/>
      <c r="ACU752" s="226"/>
      <c r="ACV752" s="226"/>
      <c r="ACW752" s="226"/>
      <c r="ACX752" s="226"/>
      <c r="ACY752" s="226"/>
      <c r="ACZ752" s="226"/>
      <c r="ADA752" s="226"/>
      <c r="ADB752" s="226"/>
      <c r="ADC752" s="226"/>
      <c r="ADD752" s="226"/>
      <c r="ADE752" s="226"/>
      <c r="ADF752" s="226"/>
      <c r="ADG752" s="226"/>
      <c r="ADH752" s="226"/>
      <c r="ADI752" s="226"/>
      <c r="ADJ752" s="226"/>
      <c r="ADK752" s="226"/>
      <c r="ADL752" s="226"/>
      <c r="ADM752" s="226"/>
      <c r="ADN752" s="226"/>
      <c r="ADO752" s="226"/>
      <c r="ADP752" s="226"/>
      <c r="ADQ752" s="226"/>
      <c r="ADR752" s="226"/>
      <c r="ADS752" s="226"/>
      <c r="ADT752" s="226"/>
      <c r="ADU752" s="226"/>
      <c r="ADV752" s="226"/>
      <c r="ADW752" s="226"/>
      <c r="ADX752" s="226"/>
      <c r="ADY752" s="226"/>
      <c r="ADZ752" s="226"/>
      <c r="AEA752" s="226"/>
      <c r="AEB752" s="226"/>
      <c r="AEC752" s="226"/>
      <c r="AED752" s="226"/>
      <c r="AEE752" s="226"/>
      <c r="AEF752" s="226"/>
      <c r="AEG752" s="226"/>
      <c r="AEH752" s="226"/>
      <c r="AEI752" s="226"/>
      <c r="AEJ752" s="226"/>
      <c r="AEK752" s="226"/>
      <c r="AEL752" s="226"/>
      <c r="AEM752" s="226"/>
      <c r="AEN752" s="226"/>
      <c r="AEO752" s="226"/>
      <c r="AEP752" s="226"/>
      <c r="AEQ752" s="226"/>
      <c r="AER752" s="226"/>
      <c r="AES752" s="226"/>
      <c r="AET752" s="226"/>
      <c r="AEU752" s="226"/>
      <c r="AEV752" s="226"/>
      <c r="AEW752" s="226"/>
      <c r="AEX752" s="226"/>
      <c r="AEY752" s="226"/>
      <c r="AEZ752" s="226"/>
      <c r="AFA752" s="226"/>
      <c r="AFB752" s="226"/>
      <c r="AFC752" s="226"/>
      <c r="AFD752" s="226"/>
      <c r="AFE752" s="226"/>
      <c r="AFF752" s="226"/>
      <c r="AFG752" s="226"/>
      <c r="AFH752" s="226"/>
      <c r="AFI752" s="226"/>
      <c r="AFJ752" s="226"/>
      <c r="AFK752" s="226"/>
      <c r="AFL752" s="226"/>
      <c r="AFM752" s="226"/>
      <c r="AFN752" s="226"/>
      <c r="AFO752" s="226"/>
      <c r="AFP752" s="226"/>
      <c r="AFQ752" s="226"/>
      <c r="AFR752" s="226"/>
      <c r="AFS752" s="226"/>
      <c r="AFT752" s="226"/>
      <c r="AFU752" s="226"/>
      <c r="AFV752" s="226"/>
      <c r="AFW752" s="226"/>
      <c r="AFX752" s="226"/>
      <c r="AFY752" s="226"/>
      <c r="AFZ752" s="226"/>
      <c r="AGA752" s="226"/>
      <c r="AGB752" s="226"/>
      <c r="AGC752" s="226"/>
      <c r="AGD752" s="226"/>
      <c r="AGE752" s="226"/>
      <c r="AGF752" s="226"/>
      <c r="AGG752" s="226"/>
      <c r="AGH752" s="226"/>
      <c r="AGI752" s="226"/>
      <c r="AGJ752" s="226"/>
      <c r="AGK752" s="226"/>
      <c r="AGL752" s="226"/>
      <c r="AGM752" s="226"/>
      <c r="AGN752" s="226"/>
      <c r="AGO752" s="226"/>
      <c r="AGP752" s="226"/>
      <c r="AGQ752" s="226"/>
      <c r="AGR752" s="226"/>
      <c r="AGS752" s="226"/>
      <c r="AGT752" s="226"/>
      <c r="AGU752" s="226"/>
      <c r="AGV752" s="226"/>
      <c r="AGW752" s="226"/>
      <c r="AGX752" s="226"/>
      <c r="AGY752" s="226"/>
      <c r="AGZ752" s="226"/>
      <c r="AHA752" s="226"/>
      <c r="AHB752" s="226"/>
      <c r="AHC752" s="226"/>
      <c r="AHD752" s="226"/>
      <c r="AHE752" s="226"/>
      <c r="AHF752" s="226"/>
      <c r="AHG752" s="226"/>
      <c r="AHH752" s="226"/>
      <c r="AHI752" s="226"/>
      <c r="AHJ752" s="226"/>
      <c r="AHK752" s="226"/>
      <c r="AHL752" s="226"/>
      <c r="AHM752" s="226"/>
      <c r="AHN752" s="226"/>
      <c r="AHO752" s="226"/>
      <c r="AHP752" s="226"/>
      <c r="AHQ752" s="226"/>
      <c r="AHR752" s="226"/>
      <c r="AHS752" s="226"/>
      <c r="AHT752" s="226"/>
      <c r="AHU752" s="226"/>
      <c r="AHV752" s="226"/>
      <c r="AHW752" s="226"/>
      <c r="AHX752" s="226"/>
      <c r="AHY752" s="226"/>
      <c r="AHZ752" s="226"/>
      <c r="AIA752" s="226"/>
      <c r="AIB752" s="226"/>
      <c r="AIC752" s="226"/>
      <c r="AID752" s="226"/>
      <c r="AIE752" s="226"/>
      <c r="AIF752" s="226"/>
      <c r="AIG752" s="226"/>
      <c r="AIH752" s="226"/>
      <c r="AII752" s="226"/>
      <c r="AIJ752" s="226"/>
      <c r="AIK752" s="226"/>
      <c r="AIL752" s="226"/>
      <c r="AIM752" s="226"/>
      <c r="AIN752" s="226"/>
      <c r="AIO752" s="226"/>
      <c r="AIP752" s="226"/>
      <c r="AIQ752" s="226"/>
      <c r="AIR752" s="226"/>
      <c r="AIS752" s="226"/>
      <c r="AIT752" s="226"/>
      <c r="AIU752" s="226"/>
      <c r="AIV752" s="226"/>
      <c r="AIW752" s="226"/>
      <c r="AIX752" s="226"/>
      <c r="AIY752" s="226"/>
      <c r="AIZ752" s="226"/>
      <c r="AJA752" s="226"/>
      <c r="AJB752" s="226"/>
      <c r="AJC752" s="226"/>
      <c r="AJD752" s="226"/>
      <c r="AJE752" s="226"/>
      <c r="AJF752" s="226"/>
      <c r="AJG752" s="226"/>
      <c r="AJH752" s="226"/>
      <c r="AJI752" s="226"/>
      <c r="AJJ752" s="226"/>
      <c r="AJK752" s="226"/>
      <c r="AJL752" s="226"/>
      <c r="AJM752" s="226"/>
      <c r="AJN752" s="226"/>
      <c r="AJO752" s="226"/>
      <c r="AJP752" s="226"/>
      <c r="AJQ752" s="226"/>
      <c r="AJR752" s="226"/>
      <c r="AJS752" s="226"/>
      <c r="AJT752" s="226"/>
      <c r="AJU752" s="226"/>
      <c r="AJV752" s="226"/>
      <c r="AJW752" s="226"/>
      <c r="AJX752" s="226"/>
      <c r="AJY752" s="226"/>
      <c r="AJZ752" s="226"/>
      <c r="AKA752" s="226"/>
      <c r="AKB752" s="226"/>
      <c r="AKC752" s="226"/>
      <c r="AKD752" s="226"/>
      <c r="AKE752" s="226"/>
      <c r="AKF752" s="226"/>
      <c r="AKG752" s="226"/>
      <c r="AKH752" s="226"/>
      <c r="AKI752" s="226"/>
      <c r="AKJ752" s="226"/>
      <c r="AKK752" s="226"/>
      <c r="AKL752" s="226"/>
      <c r="AKM752" s="226"/>
      <c r="AKN752" s="226"/>
      <c r="AKO752" s="226"/>
      <c r="AKP752" s="226"/>
      <c r="AKQ752" s="226"/>
      <c r="AKR752" s="226"/>
      <c r="AKS752" s="226"/>
      <c r="AKT752" s="226"/>
      <c r="AKU752" s="226"/>
      <c r="AKV752" s="226"/>
      <c r="AKW752" s="226"/>
      <c r="AKX752" s="226"/>
      <c r="AKY752" s="226"/>
      <c r="AKZ752" s="226"/>
      <c r="ALA752" s="226"/>
      <c r="ALB752" s="226"/>
      <c r="ALC752" s="226"/>
      <c r="ALD752" s="226"/>
      <c r="ALE752" s="226"/>
      <c r="ALF752" s="226"/>
      <c r="ALG752" s="226"/>
      <c r="ALH752" s="226"/>
      <c r="ALI752" s="226"/>
      <c r="ALJ752" s="226"/>
      <c r="ALK752" s="226"/>
      <c r="ALL752" s="226"/>
      <c r="ALM752" s="226"/>
      <c r="ALN752" s="226"/>
      <c r="ALO752" s="226"/>
      <c r="ALP752" s="226"/>
      <c r="ALQ752" s="226"/>
      <c r="ALR752" s="226"/>
      <c r="ALS752" s="226"/>
      <c r="ALT752" s="226"/>
      <c r="ALU752" s="226"/>
      <c r="ALV752" s="226"/>
      <c r="ALW752" s="226"/>
      <c r="ALX752" s="226"/>
      <c r="ALY752" s="226"/>
      <c r="ALZ752" s="226"/>
      <c r="AMA752" s="226"/>
      <c r="AMB752" s="226"/>
      <c r="AMC752" s="226"/>
      <c r="AMD752" s="226"/>
      <c r="AME752" s="226"/>
      <c r="AMF752" s="226"/>
      <c r="AMG752" s="226"/>
      <c r="AMH752" s="226"/>
      <c r="AMI752" s="226"/>
      <c r="AMJ752" s="226"/>
      <c r="AMK752" s="226"/>
      <c r="AML752" s="226"/>
      <c r="AMM752" s="226"/>
      <c r="AMN752" s="226"/>
      <c r="AMO752" s="226"/>
      <c r="AMP752" s="226"/>
      <c r="AMQ752" s="226"/>
      <c r="AMR752" s="226"/>
      <c r="AMS752" s="226"/>
      <c r="AMT752" s="226"/>
      <c r="AMU752" s="226"/>
      <c r="AMV752" s="226"/>
      <c r="AMW752" s="226"/>
      <c r="AMX752" s="226"/>
    </row>
    <row r="753" spans="1:1038" s="288" customFormat="1" ht="18" customHeight="1">
      <c r="A753" s="549">
        <v>43333</v>
      </c>
      <c r="B753" s="283" t="s">
        <v>1647</v>
      </c>
      <c r="C753" s="227"/>
      <c r="D753" s="284" t="s">
        <v>1279</v>
      </c>
      <c r="E753" s="227">
        <v>93</v>
      </c>
      <c r="F753" s="227">
        <v>1</v>
      </c>
      <c r="G753" s="286" t="str">
        <f t="shared" si="336"/>
        <v>93-1</v>
      </c>
      <c r="H753" s="226">
        <v>51.5</v>
      </c>
      <c r="I753" s="227">
        <v>79.5</v>
      </c>
      <c r="J753" s="477">
        <f t="shared" si="354"/>
        <v>0</v>
      </c>
      <c r="K753" s="478" t="str">
        <f>IF(J754=1,IF(((VLOOKUP($G753,[3]Depth_Lookup!$A$3:$J$550,9,FALSE))-(I753/100))=0,"Good",IF(((VLOOKUP($G753,[3]Depth_Lookup!$A$3:$J$550,9,FALSE))-(I753/100))&gt;0,"Too Short","Too Long")))</f>
        <v>Good</v>
      </c>
      <c r="L753" s="171">
        <f>(VLOOKUP($G753,Depth_Lookup!$A$3:$J$410,10,FALSE))+(H753/100)</f>
        <v>240.21499999999997</v>
      </c>
      <c r="M753" s="171">
        <f>(VLOOKUP($G753,Depth_Lookup!$A$3:$J$410,10,FALSE))+(I753/100)</f>
        <v>240.49499999999998</v>
      </c>
      <c r="N753" s="645" t="s">
        <v>2281</v>
      </c>
      <c r="O753" s="227">
        <v>2</v>
      </c>
      <c r="P753" s="227" t="s">
        <v>853</v>
      </c>
      <c r="Q753" s="227" t="s">
        <v>125</v>
      </c>
      <c r="R753" s="286" t="str">
        <f t="shared" si="351"/>
        <v>SerpentinizedHarzburgite</v>
      </c>
      <c r="S753" s="229" t="s">
        <v>94</v>
      </c>
      <c r="T753" s="229" t="s">
        <v>94</v>
      </c>
      <c r="U753" s="227" t="s">
        <v>95</v>
      </c>
      <c r="V753" s="227" t="s">
        <v>96</v>
      </c>
      <c r="W753" s="227" t="s">
        <v>102</v>
      </c>
      <c r="X753" s="287">
        <f>VLOOKUP(W753,[3]definitions_list_lookup!$A$13:$B$19,2,0)</f>
        <v>5</v>
      </c>
      <c r="Y753" s="227" t="s">
        <v>90</v>
      </c>
      <c r="Z753" s="227" t="s">
        <v>91</v>
      </c>
      <c r="AA753" s="227"/>
      <c r="AB753" s="227"/>
      <c r="AC753" s="227"/>
      <c r="AD753" s="227"/>
      <c r="AE753" s="233"/>
      <c r="AF753" s="286" t="e">
        <f>VLOOKUP(AE753,[3]definitions_list_mag!$V$12:$W$15,2,0)</f>
        <v>#N/A</v>
      </c>
      <c r="AG753" s="237"/>
      <c r="AH753" s="227"/>
      <c r="AI753" s="252">
        <v>78</v>
      </c>
      <c r="AJ753" s="229"/>
      <c r="AK753" s="229"/>
      <c r="AL753" s="229"/>
      <c r="AM753" s="229"/>
      <c r="AN753" s="229"/>
      <c r="AO753" s="252"/>
      <c r="AP753" s="229"/>
      <c r="AQ753" s="229"/>
      <c r="AR753" s="229"/>
      <c r="AS753" s="229"/>
      <c r="AT753" s="229"/>
      <c r="AU753" s="252"/>
      <c r="AV753" s="229"/>
      <c r="AW753" s="229"/>
      <c r="AX753" s="229"/>
      <c r="AY753" s="229"/>
      <c r="AZ753" s="229"/>
      <c r="BA753" s="252">
        <v>20</v>
      </c>
      <c r="BB753" s="229">
        <v>6</v>
      </c>
      <c r="BC753" s="229">
        <v>3</v>
      </c>
      <c r="BD753" s="229" t="s">
        <v>110</v>
      </c>
      <c r="BE753" s="229" t="s">
        <v>103</v>
      </c>
      <c r="BF753" s="229"/>
      <c r="BG753" s="252"/>
      <c r="BH753" s="229"/>
      <c r="BI753" s="229"/>
      <c r="BJ753" s="229"/>
      <c r="BK753" s="229"/>
      <c r="BL753" s="229"/>
      <c r="BM753" s="252">
        <v>2</v>
      </c>
      <c r="BN753" s="229">
        <v>1</v>
      </c>
      <c r="BO753" s="229">
        <v>0.5</v>
      </c>
      <c r="BP753" s="229" t="s">
        <v>110</v>
      </c>
      <c r="BQ753" s="229" t="s">
        <v>103</v>
      </c>
      <c r="BR753" s="229"/>
      <c r="BS753" s="229"/>
      <c r="BT753" s="229"/>
      <c r="BU753" s="229"/>
      <c r="BV753" s="229"/>
      <c r="BW753" s="229"/>
      <c r="BX753" s="229"/>
      <c r="BY753" s="240"/>
      <c r="BZ753" s="227"/>
      <c r="CA753" s="227"/>
      <c r="CB753" s="227"/>
      <c r="CC753" s="227"/>
      <c r="CD753" s="227"/>
      <c r="CE753" s="289"/>
      <c r="CF753" s="290">
        <f t="shared" si="352"/>
        <v>100</v>
      </c>
      <c r="CG753" s="148"/>
      <c r="CH753" s="149" t="s">
        <v>2293</v>
      </c>
      <c r="CI753" s="149">
        <v>100</v>
      </c>
      <c r="CJ753" s="149" t="s">
        <v>514</v>
      </c>
      <c r="CK753" s="151" t="s">
        <v>2294</v>
      </c>
      <c r="CL753" s="152"/>
      <c r="CM753" s="152"/>
      <c r="CN753" s="152"/>
      <c r="CO753" s="152"/>
      <c r="CP753" s="152"/>
      <c r="CQ753" s="152"/>
      <c r="CR753" s="152"/>
      <c r="CS753" s="152"/>
      <c r="CT753" s="152"/>
      <c r="CU753" s="152"/>
      <c r="CV753" s="152"/>
      <c r="CW753" s="152"/>
      <c r="CX753" s="152"/>
      <c r="CY753" s="152"/>
      <c r="CZ753" s="152"/>
      <c r="DA753" s="152"/>
      <c r="DB753" s="152">
        <v>60</v>
      </c>
      <c r="DC753" s="229"/>
      <c r="DD753" s="152"/>
      <c r="DE753" s="152"/>
      <c r="DF753" s="152"/>
      <c r="DG753" s="152"/>
      <c r="DH753" s="152"/>
      <c r="DI753" s="152"/>
      <c r="DJ753" s="152">
        <v>40</v>
      </c>
      <c r="DK753" s="208">
        <f t="shared" si="353"/>
        <v>100</v>
      </c>
      <c r="DL753" s="148"/>
      <c r="DM753" s="152"/>
      <c r="DN753" s="152"/>
      <c r="DO753" s="153"/>
      <c r="DQ753" s="148"/>
      <c r="DR753" s="153"/>
      <c r="DS753" s="148"/>
      <c r="DT753" s="261" t="s">
        <v>2295</v>
      </c>
      <c r="DU753" s="229"/>
      <c r="DV753" s="229"/>
      <c r="DW753" s="291" t="e">
        <f>VLOOKUP(P753,[3]definitions_list_lookup!$K$30:$L$54,2,0)</f>
        <v>#N/A</v>
      </c>
      <c r="DX753" s="154" t="s">
        <v>2151</v>
      </c>
      <c r="DY753" s="154" t="s">
        <v>2296</v>
      </c>
      <c r="DZ753" s="479"/>
      <c r="EA753" s="292"/>
      <c r="EB753" s="229"/>
      <c r="EC753" s="292"/>
      <c r="ED753" s="229" t="s">
        <v>2517</v>
      </c>
      <c r="EE753" s="293"/>
      <c r="EF753" s="294"/>
      <c r="EG753" s="293"/>
      <c r="EH753" s="295"/>
      <c r="EI753" s="296"/>
      <c r="EJ753" s="297"/>
      <c r="EK753" s="298"/>
      <c r="EL753" s="293"/>
      <c r="EM753" s="295"/>
      <c r="EN753" s="295" t="s">
        <v>1448</v>
      </c>
      <c r="EO753" s="321"/>
      <c r="EP753" s="321"/>
      <c r="EQ753" s="321"/>
      <c r="ER753" s="321"/>
      <c r="ES753" s="321"/>
      <c r="ET753" s="321"/>
      <c r="EU753" s="321"/>
      <c r="EV753" s="408">
        <v>22</v>
      </c>
      <c r="EW753" s="408">
        <v>90</v>
      </c>
      <c r="EX753" s="408">
        <v>5</v>
      </c>
      <c r="EY753" s="408">
        <v>0</v>
      </c>
      <c r="EZ753" s="192">
        <f t="shared" si="415"/>
        <v>-102.21830214795422</v>
      </c>
      <c r="FA753" s="192">
        <f t="shared" si="416"/>
        <v>257.7816978520458</v>
      </c>
      <c r="FB753" s="192">
        <f t="shared" si="417"/>
        <v>67.540278263818664</v>
      </c>
      <c r="FC753" s="192">
        <f t="shared" si="418"/>
        <v>347.7816978520458</v>
      </c>
      <c r="FD753" s="192">
        <f t="shared" si="419"/>
        <v>22.459721736181336</v>
      </c>
      <c r="FE753" s="193">
        <f t="shared" si="420"/>
        <v>77.781697852045795</v>
      </c>
      <c r="FF753" s="194">
        <f t="shared" si="421"/>
        <v>22.459721736181336</v>
      </c>
      <c r="FG753" s="293"/>
      <c r="FH753" s="295"/>
      <c r="FI753" s="778">
        <f t="shared" si="422"/>
        <v>0</v>
      </c>
      <c r="FJ753" s="779">
        <f t="shared" si="423"/>
        <v>22.459721736181336</v>
      </c>
      <c r="FK753" s="779">
        <f t="shared" si="424"/>
        <v>67.540278263818664</v>
      </c>
      <c r="FL753" s="780">
        <f t="shared" si="425"/>
        <v>1.1788002334167951</v>
      </c>
      <c r="FM753" s="169">
        <f t="shared" si="426"/>
        <v>0.92414832618538212</v>
      </c>
      <c r="FN753" s="783">
        <f t="shared" si="427"/>
        <v>0</v>
      </c>
      <c r="FO753" s="227"/>
      <c r="FP753" s="227"/>
      <c r="FQ753" s="227"/>
      <c r="FR753" s="227"/>
      <c r="FS753" s="227"/>
      <c r="FT753" s="227"/>
      <c r="FU753" s="227"/>
      <c r="FV753" s="227"/>
      <c r="FW753" s="227"/>
      <c r="FX753" s="227"/>
      <c r="FY753" s="227"/>
      <c r="FZ753" s="227"/>
      <c r="GA753" s="227"/>
      <c r="GB753" s="227"/>
      <c r="GC753" s="227"/>
      <c r="GD753" s="227"/>
      <c r="GE753" s="227"/>
      <c r="GF753" s="227"/>
      <c r="GG753" s="227"/>
      <c r="GH753" s="227"/>
      <c r="GI753" s="227"/>
      <c r="GJ753" s="227"/>
      <c r="GK753" s="227"/>
      <c r="GL753" s="227"/>
      <c r="GM753" s="227"/>
      <c r="GN753" s="227"/>
      <c r="GO753" s="227"/>
      <c r="GP753" s="227"/>
      <c r="GQ753" s="227"/>
      <c r="GR753" s="227"/>
      <c r="GS753" s="227"/>
      <c r="GT753" s="227"/>
      <c r="GU753" s="227"/>
      <c r="GV753" s="227"/>
      <c r="GW753" s="227"/>
      <c r="GX753" s="227"/>
      <c r="GY753" s="227"/>
      <c r="GZ753" s="227"/>
      <c r="HA753" s="227"/>
      <c r="HB753" s="227"/>
      <c r="HC753" s="227"/>
      <c r="HD753" s="227"/>
      <c r="HE753" s="227"/>
      <c r="HF753" s="227"/>
      <c r="HG753" s="227"/>
      <c r="HH753" s="227"/>
      <c r="HI753" s="227"/>
      <c r="HJ753" s="227"/>
      <c r="HK753" s="227"/>
      <c r="HL753" s="227"/>
      <c r="HM753" s="227"/>
      <c r="HN753" s="227"/>
      <c r="HO753" s="227"/>
      <c r="HP753" s="227"/>
      <c r="HQ753" s="227"/>
      <c r="HR753" s="227"/>
      <c r="HS753" s="227"/>
      <c r="HT753" s="227"/>
      <c r="HU753" s="227"/>
      <c r="HV753" s="227"/>
      <c r="HW753" s="227"/>
      <c r="HX753" s="227"/>
      <c r="HY753" s="227"/>
      <c r="HZ753" s="227"/>
      <c r="IA753" s="227"/>
      <c r="IB753" s="227"/>
      <c r="IC753" s="227"/>
      <c r="ID753" s="227"/>
      <c r="IE753" s="227"/>
      <c r="IF753" s="227"/>
      <c r="IG753" s="227"/>
      <c r="IH753" s="227"/>
      <c r="II753" s="227"/>
      <c r="IJ753" s="227"/>
      <c r="IK753" s="227"/>
      <c r="IL753" s="227"/>
      <c r="IM753" s="227"/>
      <c r="IN753" s="227"/>
      <c r="IO753" s="227"/>
      <c r="IP753" s="227"/>
      <c r="IQ753" s="227"/>
      <c r="IR753" s="227"/>
      <c r="IS753" s="227"/>
      <c r="IT753" s="227"/>
      <c r="IU753" s="227"/>
      <c r="IV753" s="227"/>
      <c r="IW753" s="227"/>
      <c r="IX753" s="227"/>
      <c r="IY753" s="227"/>
      <c r="IZ753" s="227"/>
      <c r="JA753" s="227"/>
      <c r="JB753" s="227"/>
      <c r="JC753" s="227"/>
      <c r="JD753" s="227"/>
      <c r="JE753" s="227"/>
      <c r="JF753" s="227"/>
      <c r="JG753" s="227"/>
      <c r="JH753" s="227"/>
      <c r="JI753" s="227"/>
      <c r="JJ753" s="227"/>
      <c r="JK753" s="227"/>
      <c r="JL753" s="227"/>
      <c r="JM753" s="227"/>
      <c r="JN753" s="227"/>
      <c r="JO753" s="227"/>
      <c r="JP753" s="227"/>
      <c r="JQ753" s="227"/>
      <c r="JR753" s="227"/>
      <c r="JS753" s="227"/>
      <c r="JT753" s="227"/>
      <c r="JU753" s="227"/>
      <c r="JV753" s="227"/>
      <c r="JW753" s="227"/>
      <c r="JX753" s="227"/>
      <c r="JY753" s="227"/>
      <c r="JZ753" s="227"/>
      <c r="KA753" s="227"/>
      <c r="KB753" s="227"/>
      <c r="KC753" s="227"/>
      <c r="KD753" s="227"/>
      <c r="KE753" s="227"/>
      <c r="KF753" s="227"/>
      <c r="KG753" s="227"/>
      <c r="KH753" s="227"/>
      <c r="KI753" s="227"/>
      <c r="KJ753" s="227"/>
      <c r="KK753" s="227"/>
      <c r="KL753" s="227"/>
      <c r="KM753" s="227"/>
      <c r="KN753" s="227"/>
      <c r="KO753" s="227"/>
      <c r="KP753" s="227"/>
      <c r="KQ753" s="227"/>
      <c r="KR753" s="227"/>
      <c r="KS753" s="227"/>
      <c r="KT753" s="227"/>
      <c r="KU753" s="227"/>
      <c r="KV753" s="227"/>
      <c r="KW753" s="227"/>
      <c r="KX753" s="227"/>
      <c r="KY753" s="227"/>
      <c r="KZ753" s="227"/>
      <c r="LA753" s="227"/>
      <c r="LB753" s="227"/>
      <c r="LC753" s="227"/>
      <c r="LD753" s="227"/>
      <c r="LE753" s="227"/>
      <c r="LF753" s="227"/>
      <c r="LG753" s="227"/>
      <c r="LH753" s="227"/>
      <c r="LI753" s="227"/>
      <c r="LJ753" s="227"/>
      <c r="LK753" s="227"/>
      <c r="LL753" s="227"/>
      <c r="LM753" s="227"/>
      <c r="LN753" s="227"/>
      <c r="LO753" s="227"/>
      <c r="LP753" s="227"/>
      <c r="LQ753" s="227"/>
      <c r="LR753" s="227"/>
      <c r="LS753" s="227"/>
      <c r="LT753" s="227"/>
      <c r="LU753" s="227"/>
      <c r="LV753" s="227"/>
      <c r="LW753" s="227"/>
      <c r="LX753" s="227"/>
      <c r="LY753" s="227"/>
      <c r="LZ753" s="227"/>
      <c r="MA753" s="227"/>
      <c r="MB753" s="227"/>
      <c r="MC753" s="227"/>
      <c r="MD753" s="227"/>
      <c r="ME753" s="227"/>
      <c r="MF753" s="227"/>
      <c r="MG753" s="227"/>
      <c r="MH753" s="227"/>
      <c r="MI753" s="227"/>
      <c r="MJ753" s="227"/>
      <c r="MK753" s="227"/>
      <c r="ML753" s="227"/>
      <c r="MM753" s="227"/>
      <c r="MN753" s="227"/>
      <c r="MO753" s="227"/>
      <c r="MP753" s="227"/>
      <c r="MQ753" s="227"/>
      <c r="MR753" s="227"/>
      <c r="MS753" s="227"/>
      <c r="MT753" s="227"/>
      <c r="MU753" s="227"/>
      <c r="MV753" s="227"/>
      <c r="MW753" s="227"/>
      <c r="MX753" s="227"/>
      <c r="MY753" s="227"/>
      <c r="MZ753" s="227"/>
      <c r="NA753" s="227"/>
      <c r="NB753" s="227"/>
      <c r="NC753" s="227"/>
      <c r="ND753" s="227"/>
      <c r="NE753" s="227"/>
      <c r="NF753" s="227"/>
      <c r="NG753" s="227"/>
      <c r="NH753" s="227"/>
      <c r="NI753" s="227"/>
      <c r="NJ753" s="227"/>
      <c r="NK753" s="227"/>
      <c r="NL753" s="227"/>
      <c r="NM753" s="227"/>
      <c r="NN753" s="227"/>
      <c r="NO753" s="227"/>
      <c r="NP753" s="227"/>
      <c r="NQ753" s="227"/>
      <c r="NR753" s="227"/>
      <c r="NS753" s="227"/>
      <c r="NT753" s="227"/>
      <c r="NU753" s="227"/>
      <c r="NV753" s="227"/>
      <c r="NW753" s="227"/>
      <c r="NX753" s="227"/>
      <c r="NY753" s="227"/>
      <c r="NZ753" s="227"/>
      <c r="OA753" s="227"/>
      <c r="OB753" s="227"/>
      <c r="OC753" s="227"/>
      <c r="OD753" s="227"/>
      <c r="OE753" s="227"/>
      <c r="OF753" s="227"/>
      <c r="OG753" s="227"/>
      <c r="OH753" s="227"/>
      <c r="OI753" s="227"/>
      <c r="OJ753" s="227"/>
      <c r="OK753" s="227"/>
      <c r="OL753" s="227"/>
      <c r="OM753" s="227"/>
      <c r="ON753" s="227"/>
      <c r="OO753" s="227"/>
      <c r="OP753" s="227"/>
      <c r="OQ753" s="227"/>
      <c r="OR753" s="227"/>
      <c r="OS753" s="227"/>
      <c r="OT753" s="227"/>
      <c r="OU753" s="227"/>
      <c r="OV753" s="227"/>
      <c r="OW753" s="227"/>
      <c r="OX753" s="227"/>
      <c r="OY753" s="227"/>
      <c r="OZ753" s="227"/>
      <c r="PA753" s="227"/>
      <c r="PB753" s="227"/>
      <c r="PC753" s="227"/>
      <c r="PD753" s="227"/>
      <c r="PE753" s="227"/>
      <c r="PF753" s="227"/>
      <c r="PG753" s="227"/>
      <c r="PH753" s="227"/>
      <c r="PI753" s="227"/>
      <c r="PJ753" s="227"/>
      <c r="PK753" s="227"/>
      <c r="PL753" s="227"/>
      <c r="PM753" s="227"/>
      <c r="PN753" s="227"/>
      <c r="PO753" s="227"/>
      <c r="PP753" s="227"/>
      <c r="PQ753" s="227"/>
      <c r="PR753" s="227"/>
      <c r="PS753" s="227"/>
      <c r="PT753" s="227"/>
      <c r="PU753" s="227"/>
      <c r="PV753" s="227"/>
      <c r="PW753" s="227"/>
      <c r="PX753" s="227"/>
      <c r="PY753" s="227"/>
      <c r="PZ753" s="227"/>
      <c r="QA753" s="227"/>
      <c r="QB753" s="227"/>
      <c r="QC753" s="227"/>
      <c r="QD753" s="227"/>
      <c r="QE753" s="227"/>
      <c r="QF753" s="227"/>
      <c r="QG753" s="227"/>
      <c r="QH753" s="227"/>
      <c r="QI753" s="227"/>
      <c r="QJ753" s="227"/>
      <c r="QK753" s="227"/>
      <c r="QL753" s="227"/>
      <c r="QM753" s="227"/>
      <c r="QN753" s="227"/>
      <c r="QO753" s="227"/>
      <c r="QP753" s="227"/>
      <c r="QQ753" s="227"/>
      <c r="QR753" s="227"/>
      <c r="QS753" s="227"/>
      <c r="QT753" s="227"/>
      <c r="QU753" s="227"/>
      <c r="QV753" s="227"/>
      <c r="QW753" s="227"/>
      <c r="QX753" s="227"/>
      <c r="QY753" s="227"/>
      <c r="QZ753" s="227"/>
      <c r="RA753" s="227"/>
      <c r="RB753" s="227"/>
      <c r="RC753" s="227"/>
      <c r="RD753" s="227"/>
      <c r="RE753" s="227"/>
      <c r="RF753" s="227"/>
      <c r="RG753" s="227"/>
      <c r="RH753" s="227"/>
      <c r="RI753" s="227"/>
      <c r="RJ753" s="227"/>
      <c r="RK753" s="227"/>
      <c r="RL753" s="227"/>
      <c r="RM753" s="227"/>
      <c r="RN753" s="227"/>
      <c r="RO753" s="227"/>
      <c r="RP753" s="227"/>
      <c r="RQ753" s="227"/>
      <c r="RR753" s="227"/>
      <c r="RS753" s="227"/>
      <c r="RT753" s="227"/>
      <c r="RU753" s="227"/>
      <c r="RV753" s="227"/>
      <c r="RW753" s="227"/>
      <c r="RX753" s="227"/>
      <c r="RY753" s="227"/>
      <c r="RZ753" s="227"/>
      <c r="SA753" s="227"/>
      <c r="SB753" s="227"/>
      <c r="SC753" s="227"/>
      <c r="SD753" s="227"/>
      <c r="SE753" s="227"/>
      <c r="SF753" s="227"/>
      <c r="SG753" s="227"/>
      <c r="SH753" s="227"/>
      <c r="SI753" s="227"/>
      <c r="SJ753" s="227"/>
      <c r="SK753" s="227"/>
      <c r="SL753" s="227"/>
      <c r="SM753" s="227"/>
      <c r="SN753" s="227"/>
      <c r="SO753" s="227"/>
      <c r="SP753" s="227"/>
      <c r="SQ753" s="227"/>
      <c r="SR753" s="227"/>
      <c r="SS753" s="227"/>
      <c r="ST753" s="227"/>
      <c r="SU753" s="227"/>
      <c r="SV753" s="227"/>
      <c r="SW753" s="227"/>
      <c r="SX753" s="227"/>
      <c r="SY753" s="227"/>
      <c r="SZ753" s="227"/>
      <c r="TA753" s="227"/>
      <c r="TB753" s="227"/>
      <c r="TC753" s="227"/>
      <c r="TD753" s="227"/>
      <c r="TE753" s="227"/>
      <c r="TF753" s="227"/>
      <c r="TG753" s="227"/>
      <c r="TH753" s="227"/>
      <c r="TI753" s="227"/>
      <c r="TJ753" s="227"/>
      <c r="TK753" s="227"/>
      <c r="TL753" s="227"/>
      <c r="TM753" s="227"/>
      <c r="TN753" s="227"/>
      <c r="TO753" s="227"/>
      <c r="TP753" s="227"/>
      <c r="TQ753" s="227"/>
      <c r="TR753" s="227"/>
      <c r="TS753" s="227"/>
      <c r="TT753" s="227"/>
      <c r="TU753" s="227"/>
      <c r="TV753" s="227"/>
      <c r="TW753" s="227"/>
      <c r="TX753" s="227"/>
      <c r="TY753" s="227"/>
      <c r="TZ753" s="227"/>
      <c r="UA753" s="227"/>
      <c r="UB753" s="227"/>
      <c r="UC753" s="227"/>
      <c r="UD753" s="227"/>
      <c r="UE753" s="227"/>
      <c r="UF753" s="227"/>
      <c r="UG753" s="227"/>
      <c r="UH753" s="227"/>
      <c r="UI753" s="227"/>
      <c r="UJ753" s="227"/>
      <c r="UK753" s="227"/>
      <c r="UL753" s="227"/>
      <c r="UM753" s="227"/>
      <c r="UN753" s="227"/>
      <c r="UO753" s="227"/>
      <c r="UP753" s="227"/>
      <c r="UQ753" s="227"/>
      <c r="UR753" s="227"/>
      <c r="US753" s="227"/>
      <c r="UT753" s="227"/>
      <c r="UU753" s="227"/>
      <c r="UV753" s="227"/>
      <c r="UW753" s="227"/>
      <c r="UX753" s="227"/>
      <c r="UY753" s="227"/>
      <c r="UZ753" s="227"/>
      <c r="VA753" s="227"/>
      <c r="VB753" s="227"/>
      <c r="VC753" s="227"/>
      <c r="VD753" s="227"/>
      <c r="VE753" s="227"/>
      <c r="VF753" s="227"/>
      <c r="VG753" s="227"/>
      <c r="VH753" s="227"/>
      <c r="VI753" s="227"/>
      <c r="VJ753" s="227"/>
      <c r="VK753" s="227"/>
      <c r="VL753" s="227"/>
      <c r="VM753" s="227"/>
      <c r="VN753" s="227"/>
      <c r="VO753" s="227"/>
      <c r="VP753" s="227"/>
      <c r="VQ753" s="227"/>
      <c r="VR753" s="227"/>
      <c r="VS753" s="227"/>
      <c r="VT753" s="227"/>
      <c r="VU753" s="227"/>
      <c r="VV753" s="227"/>
      <c r="VW753" s="227"/>
      <c r="VX753" s="227"/>
      <c r="VY753" s="227"/>
      <c r="VZ753" s="227"/>
      <c r="WA753" s="227"/>
      <c r="WB753" s="227"/>
      <c r="WC753" s="227"/>
      <c r="WD753" s="227"/>
      <c r="WE753" s="227"/>
      <c r="WF753" s="227"/>
      <c r="WG753" s="227"/>
      <c r="WH753" s="227"/>
      <c r="WI753" s="227"/>
      <c r="WJ753" s="227"/>
      <c r="WK753" s="227"/>
      <c r="WL753" s="227"/>
      <c r="WM753" s="227"/>
      <c r="WN753" s="227"/>
      <c r="WO753" s="227"/>
      <c r="WP753" s="227"/>
      <c r="WQ753" s="227"/>
      <c r="WR753" s="227"/>
      <c r="WS753" s="227"/>
      <c r="WT753" s="227"/>
      <c r="WU753" s="227"/>
      <c r="WV753" s="227"/>
      <c r="WW753" s="227"/>
      <c r="WX753" s="227"/>
      <c r="WY753" s="227"/>
      <c r="WZ753" s="227"/>
      <c r="XA753" s="227"/>
      <c r="XB753" s="227"/>
      <c r="XC753" s="227"/>
      <c r="XD753" s="227"/>
      <c r="XE753" s="227"/>
      <c r="XF753" s="227"/>
      <c r="XG753" s="227"/>
      <c r="XH753" s="227"/>
      <c r="XI753" s="227"/>
      <c r="XJ753" s="227"/>
      <c r="XK753" s="227"/>
      <c r="XL753" s="227"/>
      <c r="XM753" s="227"/>
      <c r="XN753" s="227"/>
      <c r="XO753" s="227"/>
      <c r="XP753" s="227"/>
      <c r="XQ753" s="227"/>
      <c r="XR753" s="227"/>
      <c r="XS753" s="227"/>
      <c r="XT753" s="227"/>
      <c r="XU753" s="227"/>
      <c r="XV753" s="227"/>
      <c r="XW753" s="227"/>
      <c r="XX753" s="227"/>
      <c r="XY753" s="227"/>
      <c r="XZ753" s="227"/>
      <c r="YA753" s="227"/>
      <c r="YB753" s="227"/>
      <c r="YC753" s="227"/>
      <c r="YD753" s="227"/>
      <c r="YE753" s="227"/>
      <c r="YF753" s="227"/>
      <c r="YG753" s="227"/>
      <c r="YH753" s="227"/>
      <c r="YI753" s="227"/>
      <c r="YJ753" s="227"/>
      <c r="YK753" s="227"/>
      <c r="YL753" s="227"/>
      <c r="YM753" s="227"/>
      <c r="YN753" s="227"/>
      <c r="YO753" s="227"/>
      <c r="YP753" s="227"/>
      <c r="YQ753" s="227"/>
      <c r="YR753" s="227"/>
      <c r="YS753" s="227"/>
      <c r="YT753" s="227"/>
      <c r="YU753" s="227"/>
      <c r="YV753" s="227"/>
      <c r="YW753" s="227"/>
      <c r="YX753" s="227"/>
      <c r="YY753" s="227"/>
      <c r="YZ753" s="227"/>
      <c r="ZA753" s="227"/>
      <c r="ZB753" s="227"/>
      <c r="ZC753" s="227"/>
      <c r="ZD753" s="227"/>
      <c r="ZE753" s="227"/>
      <c r="ZF753" s="227"/>
      <c r="ZG753" s="227"/>
      <c r="ZH753" s="227"/>
      <c r="ZI753" s="227"/>
      <c r="ZJ753" s="227"/>
      <c r="ZK753" s="227"/>
      <c r="ZL753" s="227"/>
      <c r="ZM753" s="227"/>
      <c r="ZN753" s="227"/>
      <c r="ZO753" s="227"/>
      <c r="ZP753" s="227"/>
      <c r="ZQ753" s="227"/>
      <c r="ZR753" s="227"/>
      <c r="ZS753" s="227"/>
      <c r="ZT753" s="227"/>
      <c r="ZU753" s="227"/>
      <c r="ZV753" s="227"/>
      <c r="ZW753" s="227"/>
      <c r="ZX753" s="227"/>
      <c r="ZY753" s="227"/>
      <c r="ZZ753" s="227"/>
      <c r="AAA753" s="227"/>
      <c r="AAB753" s="227"/>
      <c r="AAC753" s="227"/>
      <c r="AAD753" s="227"/>
      <c r="AAE753" s="227"/>
      <c r="AAF753" s="227"/>
      <c r="AAG753" s="227"/>
      <c r="AAH753" s="227"/>
      <c r="AAI753" s="227"/>
      <c r="AAJ753" s="227"/>
      <c r="AAK753" s="227"/>
      <c r="AAL753" s="227"/>
      <c r="AAM753" s="227"/>
      <c r="AAN753" s="227"/>
      <c r="AAO753" s="227"/>
      <c r="AAP753" s="227"/>
      <c r="AAQ753" s="227"/>
      <c r="AAR753" s="227"/>
      <c r="AAS753" s="227"/>
      <c r="AAT753" s="227"/>
      <c r="AAU753" s="227"/>
      <c r="AAV753" s="227"/>
      <c r="AAW753" s="227"/>
      <c r="AAX753" s="227"/>
      <c r="AAY753" s="227"/>
      <c r="AAZ753" s="227"/>
      <c r="ABA753" s="227"/>
      <c r="ABB753" s="227"/>
      <c r="ABC753" s="227"/>
      <c r="ABD753" s="227"/>
      <c r="ABE753" s="227"/>
      <c r="ABF753" s="227"/>
      <c r="ABG753" s="227"/>
      <c r="ABH753" s="227"/>
      <c r="ABI753" s="227"/>
      <c r="ABJ753" s="227"/>
      <c r="ABK753" s="227"/>
      <c r="ABL753" s="227"/>
      <c r="ABM753" s="227"/>
      <c r="ABN753" s="227"/>
      <c r="ABO753" s="227"/>
      <c r="ABP753" s="227"/>
      <c r="ABQ753" s="227"/>
      <c r="ABR753" s="227"/>
      <c r="ABS753" s="227"/>
      <c r="ABT753" s="227"/>
      <c r="ABU753" s="227"/>
      <c r="ABV753" s="227"/>
      <c r="ABW753" s="227"/>
      <c r="ABX753" s="227"/>
      <c r="ABY753" s="227"/>
      <c r="ABZ753" s="227"/>
      <c r="ACA753" s="227"/>
      <c r="ACB753" s="227"/>
      <c r="ACC753" s="227"/>
      <c r="ACD753" s="227"/>
      <c r="ACE753" s="227"/>
      <c r="ACF753" s="227"/>
      <c r="ACG753" s="227"/>
      <c r="ACH753" s="227"/>
      <c r="ACI753" s="227"/>
      <c r="ACJ753" s="227"/>
      <c r="ACK753" s="227"/>
      <c r="ACL753" s="227"/>
      <c r="ACM753" s="227"/>
      <c r="ACN753" s="227"/>
      <c r="ACO753" s="227"/>
      <c r="ACP753" s="227"/>
      <c r="ACQ753" s="227"/>
      <c r="ACR753" s="227"/>
      <c r="ACS753" s="227"/>
      <c r="ACT753" s="227"/>
      <c r="ACU753" s="227"/>
      <c r="ACV753" s="227"/>
      <c r="ACW753" s="227"/>
      <c r="ACX753" s="227"/>
      <c r="ACY753" s="227"/>
      <c r="ACZ753" s="227"/>
      <c r="ADA753" s="227"/>
      <c r="ADB753" s="227"/>
      <c r="ADC753" s="227"/>
      <c r="ADD753" s="227"/>
      <c r="ADE753" s="227"/>
      <c r="ADF753" s="227"/>
      <c r="ADG753" s="227"/>
      <c r="ADH753" s="227"/>
      <c r="ADI753" s="227"/>
      <c r="ADJ753" s="227"/>
      <c r="ADK753" s="227"/>
      <c r="ADL753" s="227"/>
      <c r="ADM753" s="227"/>
      <c r="ADN753" s="227"/>
      <c r="ADO753" s="227"/>
      <c r="ADP753" s="227"/>
      <c r="ADQ753" s="227"/>
      <c r="ADR753" s="227"/>
      <c r="ADS753" s="227"/>
      <c r="ADT753" s="227"/>
      <c r="ADU753" s="227"/>
      <c r="ADV753" s="227"/>
      <c r="ADW753" s="227"/>
      <c r="ADX753" s="227"/>
      <c r="ADY753" s="227"/>
      <c r="ADZ753" s="227"/>
      <c r="AEA753" s="227"/>
      <c r="AEB753" s="227"/>
      <c r="AEC753" s="227"/>
      <c r="AED753" s="227"/>
      <c r="AEE753" s="227"/>
      <c r="AEF753" s="227"/>
      <c r="AEG753" s="227"/>
      <c r="AEH753" s="227"/>
      <c r="AEI753" s="227"/>
      <c r="AEJ753" s="227"/>
      <c r="AEK753" s="227"/>
      <c r="AEL753" s="227"/>
      <c r="AEM753" s="227"/>
      <c r="AEN753" s="227"/>
      <c r="AEO753" s="227"/>
      <c r="AEP753" s="227"/>
      <c r="AEQ753" s="227"/>
      <c r="AER753" s="227"/>
      <c r="AES753" s="227"/>
      <c r="AET753" s="227"/>
      <c r="AEU753" s="227"/>
      <c r="AEV753" s="227"/>
      <c r="AEW753" s="227"/>
      <c r="AEX753" s="227"/>
      <c r="AEY753" s="227"/>
      <c r="AEZ753" s="227"/>
      <c r="AFA753" s="227"/>
      <c r="AFB753" s="227"/>
      <c r="AFC753" s="227"/>
      <c r="AFD753" s="227"/>
      <c r="AFE753" s="227"/>
      <c r="AFF753" s="227"/>
      <c r="AFG753" s="227"/>
      <c r="AFH753" s="227"/>
      <c r="AFI753" s="227"/>
      <c r="AFJ753" s="227"/>
      <c r="AFK753" s="227"/>
      <c r="AFL753" s="227"/>
      <c r="AFM753" s="227"/>
      <c r="AFN753" s="227"/>
      <c r="AFO753" s="227"/>
      <c r="AFP753" s="227"/>
      <c r="AFQ753" s="227"/>
      <c r="AFR753" s="227"/>
      <c r="AFS753" s="227"/>
      <c r="AFT753" s="227"/>
      <c r="AFU753" s="227"/>
      <c r="AFV753" s="227"/>
      <c r="AFW753" s="227"/>
      <c r="AFX753" s="227"/>
      <c r="AFY753" s="227"/>
      <c r="AFZ753" s="227"/>
      <c r="AGA753" s="227"/>
      <c r="AGB753" s="227"/>
      <c r="AGC753" s="227"/>
      <c r="AGD753" s="227"/>
      <c r="AGE753" s="227"/>
      <c r="AGF753" s="227"/>
      <c r="AGG753" s="227"/>
      <c r="AGH753" s="227"/>
      <c r="AGI753" s="227"/>
      <c r="AGJ753" s="227"/>
      <c r="AGK753" s="227"/>
      <c r="AGL753" s="227"/>
      <c r="AGM753" s="227"/>
      <c r="AGN753" s="227"/>
      <c r="AGO753" s="227"/>
      <c r="AGP753" s="227"/>
      <c r="AGQ753" s="227"/>
      <c r="AGR753" s="227"/>
      <c r="AGS753" s="227"/>
      <c r="AGT753" s="227"/>
      <c r="AGU753" s="227"/>
      <c r="AGV753" s="227"/>
      <c r="AGW753" s="227"/>
      <c r="AGX753" s="227"/>
      <c r="AGY753" s="227"/>
      <c r="AGZ753" s="227"/>
      <c r="AHA753" s="227"/>
      <c r="AHB753" s="227"/>
      <c r="AHC753" s="227"/>
      <c r="AHD753" s="227"/>
      <c r="AHE753" s="227"/>
      <c r="AHF753" s="227"/>
      <c r="AHG753" s="227"/>
      <c r="AHH753" s="227"/>
      <c r="AHI753" s="227"/>
      <c r="AHJ753" s="227"/>
      <c r="AHK753" s="227"/>
      <c r="AHL753" s="227"/>
      <c r="AHM753" s="227"/>
      <c r="AHN753" s="227"/>
      <c r="AHO753" s="227"/>
      <c r="AHP753" s="227"/>
      <c r="AHQ753" s="227"/>
      <c r="AHR753" s="227"/>
      <c r="AHS753" s="227"/>
      <c r="AHT753" s="227"/>
      <c r="AHU753" s="227"/>
      <c r="AHV753" s="227"/>
      <c r="AHW753" s="227"/>
      <c r="AHX753" s="227"/>
      <c r="AHY753" s="227"/>
      <c r="AHZ753" s="227"/>
      <c r="AIA753" s="227"/>
      <c r="AIB753" s="227"/>
      <c r="AIC753" s="227"/>
      <c r="AID753" s="227"/>
      <c r="AIE753" s="227"/>
      <c r="AIF753" s="227"/>
      <c r="AIG753" s="227"/>
      <c r="AIH753" s="227"/>
      <c r="AII753" s="227"/>
      <c r="AIJ753" s="227"/>
      <c r="AIK753" s="227"/>
      <c r="AIL753" s="227"/>
      <c r="AIM753" s="227"/>
      <c r="AIN753" s="227"/>
      <c r="AIO753" s="227"/>
      <c r="AIP753" s="227"/>
      <c r="AIQ753" s="227"/>
      <c r="AIR753" s="227"/>
      <c r="AIS753" s="227"/>
      <c r="AIT753" s="227"/>
      <c r="AIU753" s="227"/>
      <c r="AIV753" s="227"/>
      <c r="AIW753" s="227"/>
      <c r="AIX753" s="227"/>
      <c r="AIY753" s="227"/>
      <c r="AIZ753" s="227"/>
      <c r="AJA753" s="227"/>
      <c r="AJB753" s="227"/>
      <c r="AJC753" s="227"/>
      <c r="AJD753" s="227"/>
      <c r="AJE753" s="227"/>
      <c r="AJF753" s="227"/>
      <c r="AJG753" s="227"/>
      <c r="AJH753" s="227"/>
      <c r="AJI753" s="227"/>
      <c r="AJJ753" s="227"/>
      <c r="AJK753" s="227"/>
      <c r="AJL753" s="227"/>
      <c r="AJM753" s="227"/>
      <c r="AJN753" s="227"/>
      <c r="AJO753" s="227"/>
      <c r="AJP753" s="227"/>
      <c r="AJQ753" s="227"/>
      <c r="AJR753" s="227"/>
      <c r="AJS753" s="227"/>
      <c r="AJT753" s="227"/>
      <c r="AJU753" s="227"/>
      <c r="AJV753" s="227"/>
      <c r="AJW753" s="227"/>
      <c r="AJX753" s="227"/>
      <c r="AJY753" s="227"/>
      <c r="AJZ753" s="227"/>
      <c r="AKA753" s="227"/>
      <c r="AKB753" s="227"/>
      <c r="AKC753" s="227"/>
      <c r="AKD753" s="227"/>
      <c r="AKE753" s="227"/>
      <c r="AKF753" s="227"/>
      <c r="AKG753" s="227"/>
      <c r="AKH753" s="227"/>
      <c r="AKI753" s="227"/>
      <c r="AKJ753" s="227"/>
      <c r="AKK753" s="227"/>
      <c r="AKL753" s="227"/>
      <c r="AKM753" s="227"/>
      <c r="AKN753" s="227"/>
      <c r="AKO753" s="227"/>
      <c r="AKP753" s="227"/>
      <c r="AKQ753" s="227"/>
      <c r="AKR753" s="227"/>
      <c r="AKS753" s="227"/>
      <c r="AKT753" s="227"/>
      <c r="AKU753" s="227"/>
      <c r="AKV753" s="227"/>
      <c r="AKW753" s="227"/>
      <c r="AKX753" s="227"/>
      <c r="AKY753" s="227"/>
      <c r="AKZ753" s="227"/>
      <c r="ALA753" s="227"/>
      <c r="ALB753" s="227"/>
      <c r="ALC753" s="227"/>
      <c r="ALD753" s="227"/>
      <c r="ALE753" s="227"/>
      <c r="ALF753" s="227"/>
      <c r="ALG753" s="227"/>
      <c r="ALH753" s="227"/>
      <c r="ALI753" s="227"/>
      <c r="ALJ753" s="227"/>
      <c r="ALK753" s="227"/>
      <c r="ALL753" s="227"/>
      <c r="ALM753" s="227"/>
      <c r="ALN753" s="227"/>
      <c r="ALO753" s="227"/>
      <c r="ALP753" s="227"/>
      <c r="ALQ753" s="227"/>
      <c r="ALR753" s="227"/>
      <c r="ALS753" s="227"/>
      <c r="ALT753" s="227"/>
      <c r="ALU753" s="227"/>
      <c r="ALV753" s="227"/>
      <c r="ALW753" s="227"/>
      <c r="ALX753" s="227"/>
      <c r="ALY753" s="227"/>
      <c r="ALZ753" s="227"/>
      <c r="AMA753" s="227"/>
      <c r="AMB753" s="227"/>
      <c r="AMC753" s="227"/>
      <c r="AMD753" s="227"/>
      <c r="AME753" s="227"/>
      <c r="AMF753" s="227"/>
      <c r="AMG753" s="227"/>
      <c r="AMH753" s="227"/>
      <c r="AMI753" s="227"/>
      <c r="AMJ753" s="227"/>
      <c r="AMK753" s="227"/>
      <c r="AML753" s="227"/>
      <c r="AMM753" s="227"/>
      <c r="AMN753" s="227"/>
      <c r="AMO753" s="227"/>
      <c r="AMP753" s="227"/>
      <c r="AMQ753" s="227"/>
      <c r="AMR753" s="227"/>
      <c r="AMS753" s="227"/>
      <c r="AMT753" s="227"/>
      <c r="AMU753" s="227"/>
      <c r="AMV753" s="227"/>
      <c r="AMW753" s="227"/>
      <c r="AMX753" s="227"/>
    </row>
    <row r="754" spans="1:1038" ht="18" customHeight="1">
      <c r="A754" s="223">
        <v>43333</v>
      </c>
      <c r="B754" s="224" t="s">
        <v>1647</v>
      </c>
      <c r="D754" s="225" t="s">
        <v>1279</v>
      </c>
      <c r="E754" s="226">
        <v>93</v>
      </c>
      <c r="F754" s="226">
        <v>2</v>
      </c>
      <c r="G754" s="196" t="str">
        <f t="shared" si="336"/>
        <v>93-2</v>
      </c>
      <c r="H754" s="226">
        <v>0</v>
      </c>
      <c r="I754" s="226">
        <v>27</v>
      </c>
      <c r="J754" s="203">
        <f t="shared" si="354"/>
        <v>1</v>
      </c>
      <c r="K754" s="644" t="b">
        <f>IF(J755=1,IF(((VLOOKUP($G754,[3]Depth_Lookup!$A$3:$J$550,9,FALSE))-(I754/100))=0,"Good",IF(((VLOOKUP($G754,[3]Depth_Lookup!$A$3:$J$550,9,FALSE))-(I754/100))&gt;0,"Too Short","Too Long")))</f>
        <v>0</v>
      </c>
      <c r="L754" s="171">
        <f>(VLOOKUP($G754,Depth_Lookup!$A$3:$J$410,10,FALSE))+(H754/100)</f>
        <v>240.495</v>
      </c>
      <c r="M754" s="171">
        <f>(VLOOKUP($G754,Depth_Lookup!$A$3:$J$410,10,FALSE))+(I754/100)</f>
        <v>240.76500000000001</v>
      </c>
      <c r="N754" s="646" t="s">
        <v>2281</v>
      </c>
      <c r="O754" s="226">
        <v>1</v>
      </c>
      <c r="P754" s="226" t="s">
        <v>853</v>
      </c>
      <c r="Q754" s="226" t="s">
        <v>125</v>
      </c>
      <c r="R754" s="196" t="str">
        <f t="shared" si="351"/>
        <v>SerpentinizedHarzburgite</v>
      </c>
      <c r="S754" s="256" t="s">
        <v>94</v>
      </c>
      <c r="T754" s="256" t="s">
        <v>98</v>
      </c>
      <c r="U754" s="226" t="s">
        <v>95</v>
      </c>
      <c r="V754" s="226" t="s">
        <v>109</v>
      </c>
      <c r="W754" s="226" t="s">
        <v>102</v>
      </c>
      <c r="X754" s="202">
        <f>VLOOKUP(W754,[3]definitions_list_lookup!$A$13:$B$19,2,0)</f>
        <v>5</v>
      </c>
      <c r="Y754" s="226" t="s">
        <v>90</v>
      </c>
      <c r="Z754" s="226" t="s">
        <v>91</v>
      </c>
      <c r="AA754" s="226"/>
      <c r="AF754" s="196" t="e">
        <f>VLOOKUP(AE754,[3]definitions_list_mag!$V$12:$W$15,2,0)</f>
        <v>#N/A</v>
      </c>
      <c r="AI754" s="255">
        <v>84</v>
      </c>
      <c r="AJ754" s="256"/>
      <c r="AK754" s="256"/>
      <c r="AL754" s="256"/>
      <c r="AM754" s="256"/>
      <c r="AN754" s="256"/>
      <c r="AO754" s="255"/>
      <c r="AP754" s="256"/>
      <c r="AQ754" s="256"/>
      <c r="AR754" s="256"/>
      <c r="AS754" s="256"/>
      <c r="AT754" s="256"/>
      <c r="AU754" s="255"/>
      <c r="AV754" s="256"/>
      <c r="AW754" s="256"/>
      <c r="AX754" s="256"/>
      <c r="AY754" s="256"/>
      <c r="AZ754" s="256"/>
      <c r="BA754" s="255">
        <v>15</v>
      </c>
      <c r="BB754" s="256">
        <v>8</v>
      </c>
      <c r="BC754" s="256">
        <v>3</v>
      </c>
      <c r="BD754" s="256" t="s">
        <v>110</v>
      </c>
      <c r="BE754" s="256" t="s">
        <v>103</v>
      </c>
      <c r="BF754" s="256"/>
      <c r="BG754" s="255"/>
      <c r="BH754" s="256"/>
      <c r="BI754" s="256"/>
      <c r="BJ754" s="256"/>
      <c r="BK754" s="256"/>
      <c r="BL754" s="256"/>
      <c r="BM754" s="255">
        <v>1</v>
      </c>
      <c r="BN754" s="256">
        <v>2</v>
      </c>
      <c r="BO754" s="256">
        <v>0.5</v>
      </c>
      <c r="BP754" s="256" t="s">
        <v>110</v>
      </c>
      <c r="BQ754" s="256" t="s">
        <v>103</v>
      </c>
      <c r="BR754" s="256"/>
      <c r="BS754" s="256"/>
      <c r="BT754" s="256"/>
      <c r="BU754" s="256"/>
      <c r="BV754" s="256"/>
      <c r="BW754" s="256"/>
      <c r="BX754" s="256"/>
      <c r="BY754" s="257"/>
      <c r="BZ754" s="226"/>
      <c r="CA754" s="226"/>
      <c r="CB754" s="226"/>
      <c r="CC754" s="226"/>
      <c r="CD754" s="226"/>
      <c r="CE754" s="410"/>
      <c r="CF754" s="213">
        <f t="shared" si="352"/>
        <v>100</v>
      </c>
      <c r="CG754" s="131"/>
      <c r="CH754" s="150" t="s">
        <v>2293</v>
      </c>
      <c r="CI754" s="150">
        <v>100</v>
      </c>
      <c r="CJ754" s="150" t="s">
        <v>514</v>
      </c>
      <c r="CK754" s="158" t="s">
        <v>2297</v>
      </c>
      <c r="CL754" s="395"/>
      <c r="CM754" s="395"/>
      <c r="CN754" s="395"/>
      <c r="CO754" s="395"/>
      <c r="CP754" s="395"/>
      <c r="CQ754" s="395"/>
      <c r="CR754" s="395"/>
      <c r="CS754" s="395"/>
      <c r="CT754" s="395"/>
      <c r="CU754" s="395"/>
      <c r="CV754" s="395"/>
      <c r="CW754" s="395"/>
      <c r="CX754" s="395"/>
      <c r="CY754" s="395"/>
      <c r="CZ754" s="395"/>
      <c r="DA754" s="395"/>
      <c r="DB754" s="395">
        <v>75</v>
      </c>
      <c r="DC754" s="256"/>
      <c r="DD754" s="395"/>
      <c r="DE754" s="395"/>
      <c r="DF754" s="395"/>
      <c r="DG754" s="395"/>
      <c r="DH754" s="395"/>
      <c r="DI754" s="395"/>
      <c r="DJ754" s="395">
        <v>25</v>
      </c>
      <c r="DK754" s="207">
        <f t="shared" si="353"/>
        <v>100</v>
      </c>
      <c r="DL754" s="131"/>
      <c r="DM754" s="395"/>
      <c r="DN754" s="395"/>
      <c r="DO754" s="397"/>
      <c r="DP754" s="398"/>
      <c r="DQ754" s="131"/>
      <c r="DR754" s="397"/>
      <c r="DS754" s="259"/>
      <c r="DT754" s="263" t="s">
        <v>2295</v>
      </c>
      <c r="DU754" s="256"/>
      <c r="DV754" s="256"/>
      <c r="DW754" s="214" t="e">
        <f>VLOOKUP(P754,[3]definitions_list_lookup!$K$30:$L$54,2,0)</f>
        <v>#N/A</v>
      </c>
      <c r="DX754" s="155" t="s">
        <v>2151</v>
      </c>
      <c r="DY754" s="155" t="s">
        <v>2296</v>
      </c>
      <c r="DZ754"/>
      <c r="EA754" s="104"/>
      <c r="ED754" s="229" t="s">
        <v>2517</v>
      </c>
      <c r="EE754" s="140"/>
      <c r="EG754" s="140"/>
      <c r="EI754" s="218"/>
      <c r="EJ754" s="143"/>
      <c r="EK754" s="221"/>
      <c r="EM754" s="109"/>
      <c r="EN754" s="109"/>
      <c r="EZ754" s="192" t="e">
        <f t="shared" si="415"/>
        <v>#DIV/0!</v>
      </c>
      <c r="FA754" s="192" t="e">
        <f t="shared" si="416"/>
        <v>#DIV/0!</v>
      </c>
      <c r="FB754" s="192" t="e">
        <f t="shared" si="417"/>
        <v>#DIV/0!</v>
      </c>
      <c r="FC754" s="192" t="e">
        <f t="shared" si="418"/>
        <v>#DIV/0!</v>
      </c>
      <c r="FD754" s="192" t="e">
        <f t="shared" si="419"/>
        <v>#DIV/0!</v>
      </c>
      <c r="FE754" s="193" t="e">
        <f t="shared" si="420"/>
        <v>#DIV/0!</v>
      </c>
      <c r="FF754" s="194" t="e">
        <f t="shared" si="421"/>
        <v>#DIV/0!</v>
      </c>
      <c r="FI754" s="778">
        <f t="shared" si="422"/>
        <v>0</v>
      </c>
      <c r="FJ754" s="779" t="e">
        <f t="shared" si="423"/>
        <v>#DIV/0!</v>
      </c>
      <c r="FK754" s="779" t="e">
        <f t="shared" si="424"/>
        <v>#DIV/0!</v>
      </c>
      <c r="FL754" s="780" t="e">
        <f t="shared" si="425"/>
        <v>#DIV/0!</v>
      </c>
      <c r="FM754" s="169" t="e">
        <f t="shared" si="426"/>
        <v>#DIV/0!</v>
      </c>
      <c r="FN754" s="783" t="e">
        <f t="shared" si="427"/>
        <v>#DIV/0!</v>
      </c>
    </row>
    <row r="755" spans="1:1038" ht="18" customHeight="1">
      <c r="A755" s="223">
        <v>43333</v>
      </c>
      <c r="B755" s="224" t="s">
        <v>1647</v>
      </c>
      <c r="D755" s="225" t="s">
        <v>1279</v>
      </c>
      <c r="E755" s="226">
        <v>93</v>
      </c>
      <c r="F755" s="226">
        <v>2</v>
      </c>
      <c r="G755" s="196" t="str">
        <f t="shared" si="336"/>
        <v>93-2</v>
      </c>
      <c r="H755" s="226">
        <v>27</v>
      </c>
      <c r="I755" s="226">
        <v>28</v>
      </c>
      <c r="J755" s="203">
        <f t="shared" si="354"/>
        <v>0</v>
      </c>
      <c r="K755" s="644" t="b">
        <f>IF(J756=1,IF(((VLOOKUP($G755,[3]Depth_Lookup!$A$3:$J$550,9,FALSE))-(I755/100))=0,"Good",IF(((VLOOKUP($G755,[3]Depth_Lookup!$A$3:$J$550,9,FALSE))-(I755/100))&gt;0,"Too Short","Too Long")))</f>
        <v>0</v>
      </c>
      <c r="L755" s="171">
        <f>(VLOOKUP($G755,Depth_Lookup!$A$3:$J$410,10,FALSE))+(H755/100)</f>
        <v>240.76500000000001</v>
      </c>
      <c r="M755" s="171">
        <f>(VLOOKUP($G755,Depth_Lookup!$A$3:$J$410,10,FALSE))+(I755/100)</f>
        <v>240.77500000000001</v>
      </c>
      <c r="N755" s="646" t="s">
        <v>2281</v>
      </c>
      <c r="O755" s="226"/>
      <c r="P755" s="226"/>
      <c r="Q755" s="226" t="s">
        <v>137</v>
      </c>
      <c r="R755" s="196" t="str">
        <f t="shared" si="351"/>
        <v>Clinopyroxenite</v>
      </c>
      <c r="S755" s="256" t="s">
        <v>98</v>
      </c>
      <c r="T755" s="256" t="s">
        <v>98</v>
      </c>
      <c r="U755" s="226" t="s">
        <v>95</v>
      </c>
      <c r="V755" s="226" t="s">
        <v>96</v>
      </c>
      <c r="W755" s="226" t="s">
        <v>102</v>
      </c>
      <c r="X755" s="202">
        <f>VLOOKUP(W755,[3]definitions_list_lookup!$A$13:$B$19,2,0)</f>
        <v>5</v>
      </c>
      <c r="Y755" s="226" t="s">
        <v>90</v>
      </c>
      <c r="Z755" s="226" t="s">
        <v>91</v>
      </c>
      <c r="AA755" s="226"/>
      <c r="AF755" s="196" t="e">
        <f>VLOOKUP(AE755,[3]definitions_list_mag!$V$12:$W$15,2,0)</f>
        <v>#N/A</v>
      </c>
      <c r="AI755" s="255"/>
      <c r="AJ755" s="256"/>
      <c r="AK755" s="256"/>
      <c r="AL755" s="256"/>
      <c r="AM755" s="256"/>
      <c r="AN755" s="256"/>
      <c r="AO755" s="255"/>
      <c r="AP755" s="256"/>
      <c r="AQ755" s="256"/>
      <c r="AR755" s="256"/>
      <c r="AS755" s="256"/>
      <c r="AT755" s="256"/>
      <c r="AU755" s="255">
        <v>100</v>
      </c>
      <c r="AV755" s="256"/>
      <c r="AW755" s="256"/>
      <c r="AX755" s="256"/>
      <c r="AY755" s="256"/>
      <c r="AZ755" s="256" t="s">
        <v>1326</v>
      </c>
      <c r="BA755" s="255"/>
      <c r="BB755" s="256"/>
      <c r="BC755" s="256"/>
      <c r="BD755" s="256"/>
      <c r="BE755" s="256"/>
      <c r="BF755" s="256"/>
      <c r="BG755" s="255"/>
      <c r="BH755" s="256"/>
      <c r="BI755" s="256"/>
      <c r="BJ755" s="256"/>
      <c r="BK755" s="256"/>
      <c r="BL755" s="256"/>
      <c r="BM755" s="255"/>
      <c r="BN755" s="256"/>
      <c r="BO755" s="256"/>
      <c r="BP755" s="256"/>
      <c r="BQ755" s="256"/>
      <c r="BR755" s="256"/>
      <c r="BS755" s="256"/>
      <c r="BT755" s="256"/>
      <c r="BU755" s="256"/>
      <c r="BV755" s="256"/>
      <c r="BW755" s="256"/>
      <c r="BX755" s="256"/>
      <c r="BY755" s="257"/>
      <c r="BZ755" s="226"/>
      <c r="CA755" s="226"/>
      <c r="CB755" s="226"/>
      <c r="CC755" s="226"/>
      <c r="CD755" s="226"/>
      <c r="CE755" s="410"/>
      <c r="CF755" s="213">
        <f t="shared" si="352"/>
        <v>100</v>
      </c>
      <c r="CG755" s="131"/>
      <c r="CH755" s="150" t="s">
        <v>2176</v>
      </c>
      <c r="CI755" s="150">
        <v>100</v>
      </c>
      <c r="CJ755" s="150"/>
      <c r="CK755" s="158"/>
      <c r="CL755" s="395"/>
      <c r="CM755" s="395"/>
      <c r="CN755" s="395"/>
      <c r="CO755" s="395"/>
      <c r="CP755" s="395"/>
      <c r="CQ755" s="395"/>
      <c r="CR755" s="395"/>
      <c r="CS755" s="395"/>
      <c r="CT755" s="395"/>
      <c r="CU755" s="395"/>
      <c r="CV755" s="395"/>
      <c r="CW755" s="395"/>
      <c r="CX755" s="395"/>
      <c r="CY755" s="395"/>
      <c r="CZ755" s="395"/>
      <c r="DA755" s="395"/>
      <c r="DB755" s="395"/>
      <c r="DC755" s="256"/>
      <c r="DD755" s="395"/>
      <c r="DE755" s="395"/>
      <c r="DF755" s="395"/>
      <c r="DG755" s="395"/>
      <c r="DH755" s="395"/>
      <c r="DI755" s="395"/>
      <c r="DJ755" s="395">
        <v>100</v>
      </c>
      <c r="DK755" s="207">
        <f t="shared" si="353"/>
        <v>100</v>
      </c>
      <c r="DL755" s="131"/>
      <c r="DM755" s="395" t="s">
        <v>696</v>
      </c>
      <c r="DN755" s="395">
        <v>10</v>
      </c>
      <c r="DO755" s="397" t="s">
        <v>1558</v>
      </c>
      <c r="DP755" s="398"/>
      <c r="DQ755" s="131"/>
      <c r="DR755" s="397" t="s">
        <v>2154</v>
      </c>
      <c r="DS755" s="259"/>
      <c r="DT755" s="263"/>
      <c r="DU755" s="256">
        <v>10</v>
      </c>
      <c r="DV755" s="256" t="s">
        <v>850</v>
      </c>
      <c r="DW755" s="214" t="e">
        <f>VLOOKUP(P755,[3]definitions_list_lookup!$K$30:$L$54,2,0)</f>
        <v>#N/A</v>
      </c>
      <c r="DX755" s="155"/>
      <c r="DY755" s="155"/>
      <c r="DZ755"/>
      <c r="EA755" s="104"/>
      <c r="ED755" s="229" t="s">
        <v>2517</v>
      </c>
      <c r="EE755" s="140"/>
      <c r="EG755" s="140"/>
      <c r="EI755" s="218"/>
      <c r="EJ755" s="143"/>
      <c r="EK755" s="221"/>
      <c r="EM755" s="109"/>
      <c r="EN755" s="109" t="s">
        <v>1448</v>
      </c>
      <c r="EO755" s="144">
        <v>0.5</v>
      </c>
      <c r="EV755" s="112">
        <v>47</v>
      </c>
      <c r="EW755" s="112">
        <v>270</v>
      </c>
      <c r="EX755" s="112">
        <v>41</v>
      </c>
      <c r="EY755" s="112">
        <v>180</v>
      </c>
      <c r="EZ755" s="192">
        <f t="shared" si="415"/>
        <v>50.970980298046896</v>
      </c>
      <c r="FA755" s="192">
        <f t="shared" si="416"/>
        <v>50.970980298046896</v>
      </c>
      <c r="FB755" s="192">
        <f t="shared" si="417"/>
        <v>35.919685057589803</v>
      </c>
      <c r="FC755" s="192">
        <f t="shared" si="418"/>
        <v>140.9709802980469</v>
      </c>
      <c r="FD755" s="192">
        <f t="shared" si="419"/>
        <v>54.080314942410197</v>
      </c>
      <c r="FE755" s="193">
        <f t="shared" si="420"/>
        <v>230.9709802980469</v>
      </c>
      <c r="FF755" s="194">
        <f t="shared" si="421"/>
        <v>54.080314942410197</v>
      </c>
      <c r="FI755" s="778">
        <f t="shared" si="422"/>
        <v>0.5</v>
      </c>
      <c r="FJ755" s="779">
        <f t="shared" si="423"/>
        <v>54.080314942410197</v>
      </c>
      <c r="FK755" s="779">
        <f t="shared" si="424"/>
        <v>35.919685057589803</v>
      </c>
      <c r="FL755" s="780">
        <f t="shared" si="425"/>
        <v>0.62691677053435102</v>
      </c>
      <c r="FM755" s="169">
        <f t="shared" si="426"/>
        <v>0.58665062737446694</v>
      </c>
      <c r="FN755" s="783">
        <f t="shared" si="427"/>
        <v>0.29332531368723347</v>
      </c>
    </row>
    <row r="756" spans="1:1038" ht="18" customHeight="1">
      <c r="A756" s="223">
        <v>43333</v>
      </c>
      <c r="B756" s="224" t="s">
        <v>1647</v>
      </c>
      <c r="D756" s="225" t="s">
        <v>1279</v>
      </c>
      <c r="E756" s="226">
        <v>93</v>
      </c>
      <c r="F756" s="226">
        <v>2</v>
      </c>
      <c r="G756" s="196" t="str">
        <f t="shared" si="336"/>
        <v>93-2</v>
      </c>
      <c r="H756" s="226">
        <v>28</v>
      </c>
      <c r="I756" s="226">
        <v>89.5</v>
      </c>
      <c r="J756" s="203">
        <f t="shared" si="354"/>
        <v>0</v>
      </c>
      <c r="K756" s="644" t="str">
        <f>IF(J757=1,IF(((VLOOKUP($G756,[3]Depth_Lookup!$A$3:$J$550,9,FALSE))-(I756/100))=0,"Good",IF(((VLOOKUP($G756,[3]Depth_Lookup!$A$3:$J$550,9,FALSE))-(I756/100))&gt;0,"Too Short","Too Long")))</f>
        <v>Good</v>
      </c>
      <c r="L756" s="171">
        <f>(VLOOKUP($G756,Depth_Lookup!$A$3:$J$410,10,FALSE))+(H756/100)</f>
        <v>240.77500000000001</v>
      </c>
      <c r="M756" s="171">
        <f>(VLOOKUP($G756,Depth_Lookup!$A$3:$J$410,10,FALSE))+(I756/100)</f>
        <v>241.39000000000001</v>
      </c>
      <c r="N756" s="646" t="s">
        <v>2281</v>
      </c>
      <c r="O756" s="226">
        <v>1</v>
      </c>
      <c r="P756" s="226" t="s">
        <v>853</v>
      </c>
      <c r="Q756" s="226" t="s">
        <v>125</v>
      </c>
      <c r="R756" s="196" t="str">
        <f t="shared" si="351"/>
        <v>SerpentinizedHarzburgite</v>
      </c>
      <c r="S756" s="256" t="s">
        <v>98</v>
      </c>
      <c r="T756" s="256" t="s">
        <v>94</v>
      </c>
      <c r="U756" s="226" t="s">
        <v>95</v>
      </c>
      <c r="V756" s="226" t="s">
        <v>509</v>
      </c>
      <c r="W756" s="226" t="s">
        <v>102</v>
      </c>
      <c r="X756" s="202">
        <f>VLOOKUP(W756,[3]definitions_list_lookup!$A$13:$B$19,2,0)</f>
        <v>5</v>
      </c>
      <c r="Y756" s="226" t="s">
        <v>90</v>
      </c>
      <c r="Z756" s="226" t="s">
        <v>91</v>
      </c>
      <c r="AA756" s="226"/>
      <c r="AF756" s="196" t="e">
        <f>VLOOKUP(AE756,[3]definitions_list_mag!$V$12:$W$15,2,0)</f>
        <v>#N/A</v>
      </c>
      <c r="AI756" s="255">
        <v>77</v>
      </c>
      <c r="AJ756" s="256"/>
      <c r="AK756" s="256"/>
      <c r="AL756" s="256"/>
      <c r="AM756" s="256"/>
      <c r="AN756" s="256"/>
      <c r="AO756" s="255"/>
      <c r="AP756" s="256"/>
      <c r="AQ756" s="256"/>
      <c r="AR756" s="256"/>
      <c r="AS756" s="256"/>
      <c r="AT756" s="256"/>
      <c r="AU756" s="255"/>
      <c r="AV756" s="256"/>
      <c r="AW756" s="256"/>
      <c r="AX756" s="256"/>
      <c r="AY756" s="256"/>
      <c r="AZ756" s="256"/>
      <c r="BA756" s="255">
        <v>20</v>
      </c>
      <c r="BB756" s="256">
        <v>7</v>
      </c>
      <c r="BC756" s="256">
        <v>3</v>
      </c>
      <c r="BD756" s="256" t="s">
        <v>110</v>
      </c>
      <c r="BE756" s="256" t="s">
        <v>103</v>
      </c>
      <c r="BF756" s="256"/>
      <c r="BG756" s="255"/>
      <c r="BH756" s="256"/>
      <c r="BI756" s="256"/>
      <c r="BJ756" s="256"/>
      <c r="BK756" s="256"/>
      <c r="BL756" s="256"/>
      <c r="BM756" s="255">
        <v>3</v>
      </c>
      <c r="BN756" s="256">
        <v>1</v>
      </c>
      <c r="BO756" s="256">
        <v>0.5</v>
      </c>
      <c r="BP756" s="256" t="s">
        <v>110</v>
      </c>
      <c r="BQ756" s="256" t="s">
        <v>103</v>
      </c>
      <c r="BR756" s="256"/>
      <c r="BS756" s="256"/>
      <c r="BT756" s="256"/>
      <c r="BU756" s="256"/>
      <c r="BV756" s="256"/>
      <c r="BW756" s="256"/>
      <c r="BX756" s="256"/>
      <c r="BY756" s="257"/>
      <c r="BZ756" s="226"/>
      <c r="CA756" s="226"/>
      <c r="CB756" s="226"/>
      <c r="CC756" s="226"/>
      <c r="CD756" s="226"/>
      <c r="CE756" s="410" t="s">
        <v>2149</v>
      </c>
      <c r="CF756" s="213">
        <f t="shared" si="352"/>
        <v>100</v>
      </c>
      <c r="CG756" s="131"/>
      <c r="CH756" s="150" t="s">
        <v>2150</v>
      </c>
      <c r="CI756" s="150">
        <v>95</v>
      </c>
      <c r="CJ756" s="150" t="s">
        <v>514</v>
      </c>
      <c r="CK756" s="158"/>
      <c r="CL756" s="395"/>
      <c r="CM756" s="395"/>
      <c r="CN756" s="395"/>
      <c r="CO756" s="395"/>
      <c r="CP756" s="395"/>
      <c r="CQ756" s="395"/>
      <c r="CR756" s="395"/>
      <c r="CS756" s="395"/>
      <c r="CT756" s="395"/>
      <c r="CU756" s="395"/>
      <c r="CV756" s="395"/>
      <c r="CW756" s="395"/>
      <c r="CX756" s="395"/>
      <c r="CY756" s="395"/>
      <c r="CZ756" s="395"/>
      <c r="DA756" s="395"/>
      <c r="DB756" s="395">
        <v>70</v>
      </c>
      <c r="DC756" s="256"/>
      <c r="DD756" s="395"/>
      <c r="DE756" s="395"/>
      <c r="DF756" s="395"/>
      <c r="DG756" s="395"/>
      <c r="DH756" s="395"/>
      <c r="DI756" s="395"/>
      <c r="DJ756" s="395">
        <v>30</v>
      </c>
      <c r="DK756" s="207">
        <f t="shared" si="353"/>
        <v>100</v>
      </c>
      <c r="DL756" s="131"/>
      <c r="DM756" s="395"/>
      <c r="DN756" s="395"/>
      <c r="DO756" s="397"/>
      <c r="DP756" s="398"/>
      <c r="DQ756" s="131"/>
      <c r="DR756" s="397"/>
      <c r="DS756" s="259"/>
      <c r="DT756" s="263"/>
      <c r="DU756" s="256"/>
      <c r="DV756" s="256"/>
      <c r="DW756" s="214" t="e">
        <f>VLOOKUP(P756,[3]definitions_list_lookup!$K$30:$L$54,2,0)</f>
        <v>#N/A</v>
      </c>
      <c r="DX756" s="155"/>
      <c r="DY756" s="155"/>
      <c r="DZ756"/>
      <c r="EA756" s="104"/>
      <c r="ED756" s="229" t="s">
        <v>2517</v>
      </c>
      <c r="EE756" s="140"/>
      <c r="EG756" s="140"/>
      <c r="EI756" s="218"/>
      <c r="EJ756" s="143"/>
      <c r="EK756" s="221"/>
      <c r="EM756" s="109"/>
      <c r="EN756" s="109" t="s">
        <v>1448</v>
      </c>
      <c r="EV756" s="112">
        <v>47</v>
      </c>
      <c r="EW756" s="112">
        <v>270</v>
      </c>
      <c r="EX756" s="112">
        <v>41</v>
      </c>
      <c r="EY756" s="112">
        <v>180</v>
      </c>
      <c r="EZ756" s="192">
        <f t="shared" si="415"/>
        <v>50.970980298046896</v>
      </c>
      <c r="FA756" s="192">
        <f t="shared" si="416"/>
        <v>50.970980298046896</v>
      </c>
      <c r="FB756" s="192">
        <f t="shared" si="417"/>
        <v>35.919685057589803</v>
      </c>
      <c r="FC756" s="192">
        <f t="shared" si="418"/>
        <v>140.9709802980469</v>
      </c>
      <c r="FD756" s="192">
        <f t="shared" si="419"/>
        <v>54.080314942410197</v>
      </c>
      <c r="FE756" s="193">
        <f t="shared" si="420"/>
        <v>230.9709802980469</v>
      </c>
      <c r="FF756" s="194">
        <f t="shared" si="421"/>
        <v>54.080314942410197</v>
      </c>
      <c r="FI756" s="778">
        <f t="shared" si="422"/>
        <v>0</v>
      </c>
      <c r="FJ756" s="779">
        <f t="shared" si="423"/>
        <v>54.080314942410197</v>
      </c>
      <c r="FK756" s="779">
        <f t="shared" si="424"/>
        <v>35.919685057589803</v>
      </c>
      <c r="FL756" s="780">
        <f t="shared" si="425"/>
        <v>0.62691677053435102</v>
      </c>
      <c r="FM756" s="169">
        <f t="shared" si="426"/>
        <v>0.58665062737446694</v>
      </c>
      <c r="FN756" s="783">
        <f t="shared" si="427"/>
        <v>0</v>
      </c>
    </row>
    <row r="757" spans="1:1038" s="432" customFormat="1" ht="18" customHeight="1">
      <c r="A757" s="547">
        <v>43333</v>
      </c>
      <c r="B757" s="524" t="s">
        <v>1647</v>
      </c>
      <c r="C757" s="422"/>
      <c r="D757" s="525" t="s">
        <v>1279</v>
      </c>
      <c r="E757" s="422">
        <v>93</v>
      </c>
      <c r="F757" s="422">
        <v>3</v>
      </c>
      <c r="G757" s="526" t="str">
        <f t="shared" si="336"/>
        <v>93-3</v>
      </c>
      <c r="H757" s="422">
        <v>0</v>
      </c>
      <c r="I757" s="422">
        <v>22</v>
      </c>
      <c r="J757" s="527">
        <f t="shared" si="354"/>
        <v>1</v>
      </c>
      <c r="K757" s="528" t="b">
        <f>IF(J758=1,IF(((VLOOKUP($G757,[3]Depth_Lookup!$A$3:$J$550,9,FALSE))-(I757/100))=0,"Good",IF(((VLOOKUP($G757,[3]Depth_Lookup!$A$3:$J$550,9,FALSE))-(I757/100))&gt;0,"Too Short","Too Long")))</f>
        <v>0</v>
      </c>
      <c r="L757" s="171">
        <f>(VLOOKUP($G757,Depth_Lookup!$A$3:$J$410,10,FALSE))+(H757/100)</f>
        <v>241.39</v>
      </c>
      <c r="M757" s="171">
        <f>(VLOOKUP($G757,Depth_Lookup!$A$3:$J$410,10,FALSE))+(I757/100)</f>
        <v>241.60999999999999</v>
      </c>
      <c r="N757" s="665" t="s">
        <v>2281</v>
      </c>
      <c r="O757" s="422">
        <v>1</v>
      </c>
      <c r="P757" s="422" t="s">
        <v>853</v>
      </c>
      <c r="Q757" s="422" t="s">
        <v>125</v>
      </c>
      <c r="R757" s="526" t="str">
        <f t="shared" si="351"/>
        <v>SerpentinizedHarzburgite</v>
      </c>
      <c r="S757" s="429" t="s">
        <v>94</v>
      </c>
      <c r="T757" s="429" t="s">
        <v>107</v>
      </c>
      <c r="U757" s="422" t="s">
        <v>95</v>
      </c>
      <c r="V757" s="422" t="s">
        <v>96</v>
      </c>
      <c r="W757" s="422" t="s">
        <v>102</v>
      </c>
      <c r="X757" s="529">
        <f>VLOOKUP(W757,[3]definitions_list_lookup!$A$13:$B$19,2,0)</f>
        <v>5</v>
      </c>
      <c r="Y757" s="422" t="s">
        <v>90</v>
      </c>
      <c r="Z757" s="422" t="s">
        <v>91</v>
      </c>
      <c r="AA757" s="422"/>
      <c r="AB757" s="422"/>
      <c r="AC757" s="422"/>
      <c r="AD757" s="422"/>
      <c r="AE757" s="423"/>
      <c r="AF757" s="526" t="e">
        <f>VLOOKUP(AE757,[3]definitions_list_mag!$V$12:$W$15,2,0)</f>
        <v>#N/A</v>
      </c>
      <c r="AG757" s="530"/>
      <c r="AH757" s="422"/>
      <c r="AI757" s="666">
        <v>72</v>
      </c>
      <c r="AJ757" s="429"/>
      <c r="AK757" s="429"/>
      <c r="AL757" s="429"/>
      <c r="AM757" s="429"/>
      <c r="AN757" s="429"/>
      <c r="AO757" s="666"/>
      <c r="AP757" s="429"/>
      <c r="AQ757" s="429"/>
      <c r="AR757" s="429"/>
      <c r="AS757" s="429"/>
      <c r="AT757" s="429"/>
      <c r="AU757" s="666"/>
      <c r="AV757" s="429"/>
      <c r="AW757" s="429"/>
      <c r="AX757" s="429"/>
      <c r="AY757" s="429"/>
      <c r="AZ757" s="429"/>
      <c r="BA757" s="666">
        <v>25</v>
      </c>
      <c r="BB757" s="429">
        <v>6</v>
      </c>
      <c r="BC757" s="429">
        <v>2</v>
      </c>
      <c r="BD757" s="429" t="s">
        <v>110</v>
      </c>
      <c r="BE757" s="429" t="s">
        <v>103</v>
      </c>
      <c r="BF757" s="429"/>
      <c r="BG757" s="666"/>
      <c r="BH757" s="429"/>
      <c r="BI757" s="429"/>
      <c r="BJ757" s="429"/>
      <c r="BK757" s="429"/>
      <c r="BL757" s="429"/>
      <c r="BM757" s="666">
        <v>3</v>
      </c>
      <c r="BN757" s="429">
        <v>1</v>
      </c>
      <c r="BO757" s="429">
        <v>0.5</v>
      </c>
      <c r="BP757" s="429" t="s">
        <v>110</v>
      </c>
      <c r="BQ757" s="429" t="s">
        <v>103</v>
      </c>
      <c r="BR757" s="429"/>
      <c r="BS757" s="429"/>
      <c r="BT757" s="429"/>
      <c r="BU757" s="429"/>
      <c r="BV757" s="429"/>
      <c r="BW757" s="429"/>
      <c r="BX757" s="429"/>
      <c r="BY757" s="426"/>
      <c r="BZ757" s="422"/>
      <c r="CA757" s="422"/>
      <c r="CB757" s="422"/>
      <c r="CC757" s="422"/>
      <c r="CD757" s="422"/>
      <c r="CE757" s="427" t="s">
        <v>2149</v>
      </c>
      <c r="CF757" s="531">
        <f t="shared" si="352"/>
        <v>100</v>
      </c>
      <c r="CG757" s="166"/>
      <c r="CH757" s="163" t="s">
        <v>2293</v>
      </c>
      <c r="CI757" s="163">
        <v>90</v>
      </c>
      <c r="CJ757" s="163" t="s">
        <v>514</v>
      </c>
      <c r="CK757" s="164"/>
      <c r="CL757" s="165"/>
      <c r="CM757" s="165"/>
      <c r="CN757" s="165"/>
      <c r="CO757" s="165"/>
      <c r="CP757" s="165"/>
      <c r="CQ757" s="165"/>
      <c r="CR757" s="165"/>
      <c r="CS757" s="165"/>
      <c r="CT757" s="165"/>
      <c r="CU757" s="165"/>
      <c r="CV757" s="165"/>
      <c r="CW757" s="165"/>
      <c r="CX757" s="165"/>
      <c r="CY757" s="165"/>
      <c r="CZ757" s="165"/>
      <c r="DA757" s="165"/>
      <c r="DB757" s="165">
        <v>65</v>
      </c>
      <c r="DC757" s="429"/>
      <c r="DD757" s="165"/>
      <c r="DE757" s="165"/>
      <c r="DF757" s="165"/>
      <c r="DG757" s="165"/>
      <c r="DH757" s="165"/>
      <c r="DI757" s="165"/>
      <c r="DJ757" s="165">
        <v>35</v>
      </c>
      <c r="DK757" s="209">
        <f t="shared" si="353"/>
        <v>100</v>
      </c>
      <c r="DL757" s="166"/>
      <c r="DM757" s="165"/>
      <c r="DN757" s="165"/>
      <c r="DO757" s="167"/>
      <c r="DQ757" s="166"/>
      <c r="DR757" s="167"/>
      <c r="DS757" s="166"/>
      <c r="DT757" s="555" t="s">
        <v>2295</v>
      </c>
      <c r="DU757" s="429"/>
      <c r="DV757" s="429"/>
      <c r="DW757" s="532" t="e">
        <f>VLOOKUP(P757,[3]definitions_list_lookup!$K$30:$L$54,2,0)</f>
        <v>#N/A</v>
      </c>
      <c r="DX757" s="443" t="s">
        <v>2151</v>
      </c>
      <c r="DY757" s="443" t="s">
        <v>2296</v>
      </c>
      <c r="DZ757" s="533"/>
      <c r="EA757" s="534"/>
      <c r="EB757" s="429"/>
      <c r="EC757" s="534"/>
      <c r="ED757" s="229" t="s">
        <v>2517</v>
      </c>
      <c r="EE757" s="535"/>
      <c r="EF757" s="536"/>
      <c r="EG757" s="535"/>
      <c r="EH757" s="537"/>
      <c r="EI757" s="538"/>
      <c r="EJ757" s="539"/>
      <c r="EK757" s="540"/>
      <c r="EL757" s="535"/>
      <c r="EM757" s="537"/>
      <c r="EN757" s="537"/>
      <c r="EO757" s="541"/>
      <c r="EP757" s="541"/>
      <c r="EQ757" s="541"/>
      <c r="ER757" s="541"/>
      <c r="ES757" s="541"/>
      <c r="ET757" s="541"/>
      <c r="EU757" s="541"/>
      <c r="EV757" s="542"/>
      <c r="EW757" s="542"/>
      <c r="EX757" s="542"/>
      <c r="EY757" s="542"/>
      <c r="EZ757" s="192" t="e">
        <f t="shared" si="415"/>
        <v>#DIV/0!</v>
      </c>
      <c r="FA757" s="192" t="e">
        <f t="shared" si="416"/>
        <v>#DIV/0!</v>
      </c>
      <c r="FB757" s="192" t="e">
        <f t="shared" si="417"/>
        <v>#DIV/0!</v>
      </c>
      <c r="FC757" s="192" t="e">
        <f t="shared" si="418"/>
        <v>#DIV/0!</v>
      </c>
      <c r="FD757" s="192" t="e">
        <f t="shared" si="419"/>
        <v>#DIV/0!</v>
      </c>
      <c r="FE757" s="193" t="e">
        <f t="shared" si="420"/>
        <v>#DIV/0!</v>
      </c>
      <c r="FF757" s="194" t="e">
        <f t="shared" si="421"/>
        <v>#DIV/0!</v>
      </c>
      <c r="FG757" s="535"/>
      <c r="FH757" s="537"/>
      <c r="FI757" s="778">
        <f t="shared" si="422"/>
        <v>0</v>
      </c>
      <c r="FJ757" s="779" t="e">
        <f t="shared" si="423"/>
        <v>#DIV/0!</v>
      </c>
      <c r="FK757" s="779" t="e">
        <f t="shared" si="424"/>
        <v>#DIV/0!</v>
      </c>
      <c r="FL757" s="780" t="e">
        <f t="shared" si="425"/>
        <v>#DIV/0!</v>
      </c>
      <c r="FM757" s="169" t="e">
        <f t="shared" si="426"/>
        <v>#DIV/0!</v>
      </c>
      <c r="FN757" s="783" t="e">
        <f t="shared" si="427"/>
        <v>#DIV/0!</v>
      </c>
      <c r="FO757" s="422"/>
      <c r="FP757" s="422"/>
      <c r="FQ757" s="422"/>
      <c r="FR757" s="422"/>
      <c r="FS757" s="422"/>
      <c r="FT757" s="422"/>
      <c r="FU757" s="422"/>
      <c r="FV757" s="422"/>
      <c r="FW757" s="422"/>
      <c r="FX757" s="422"/>
      <c r="FY757" s="422"/>
      <c r="FZ757" s="422"/>
      <c r="GA757" s="422"/>
      <c r="GB757" s="422"/>
      <c r="GC757" s="422"/>
      <c r="GD757" s="422"/>
      <c r="GE757" s="422"/>
      <c r="GF757" s="422"/>
      <c r="GG757" s="422"/>
      <c r="GH757" s="422"/>
      <c r="GI757" s="422"/>
      <c r="GJ757" s="422"/>
      <c r="GK757" s="422"/>
      <c r="GL757" s="422"/>
      <c r="GM757" s="422"/>
      <c r="GN757" s="422"/>
      <c r="GO757" s="422"/>
      <c r="GP757" s="422"/>
      <c r="GQ757" s="422"/>
      <c r="GR757" s="422"/>
      <c r="GS757" s="422"/>
      <c r="GT757" s="422"/>
      <c r="GU757" s="422"/>
      <c r="GV757" s="422"/>
      <c r="GW757" s="422"/>
      <c r="GX757" s="422"/>
      <c r="GY757" s="422"/>
      <c r="GZ757" s="422"/>
      <c r="HA757" s="422"/>
      <c r="HB757" s="422"/>
      <c r="HC757" s="422"/>
      <c r="HD757" s="422"/>
      <c r="HE757" s="422"/>
      <c r="HF757" s="422"/>
      <c r="HG757" s="422"/>
      <c r="HH757" s="422"/>
      <c r="HI757" s="422"/>
      <c r="HJ757" s="422"/>
      <c r="HK757" s="422"/>
      <c r="HL757" s="422"/>
      <c r="HM757" s="422"/>
      <c r="HN757" s="422"/>
      <c r="HO757" s="422"/>
      <c r="HP757" s="422"/>
      <c r="HQ757" s="422"/>
      <c r="HR757" s="422"/>
      <c r="HS757" s="422"/>
      <c r="HT757" s="422"/>
      <c r="HU757" s="422"/>
      <c r="HV757" s="422"/>
      <c r="HW757" s="422"/>
      <c r="HX757" s="422"/>
      <c r="HY757" s="422"/>
      <c r="HZ757" s="422"/>
      <c r="IA757" s="422"/>
      <c r="IB757" s="422"/>
      <c r="IC757" s="422"/>
      <c r="ID757" s="422"/>
      <c r="IE757" s="422"/>
      <c r="IF757" s="422"/>
      <c r="IG757" s="422"/>
      <c r="IH757" s="422"/>
      <c r="II757" s="422"/>
      <c r="IJ757" s="422"/>
      <c r="IK757" s="422"/>
      <c r="IL757" s="422"/>
      <c r="IM757" s="422"/>
      <c r="IN757" s="422"/>
      <c r="IO757" s="422"/>
      <c r="IP757" s="422"/>
      <c r="IQ757" s="422"/>
      <c r="IR757" s="422"/>
      <c r="IS757" s="422"/>
      <c r="IT757" s="422"/>
      <c r="IU757" s="422"/>
      <c r="IV757" s="422"/>
      <c r="IW757" s="422"/>
      <c r="IX757" s="422"/>
      <c r="IY757" s="422"/>
      <c r="IZ757" s="422"/>
      <c r="JA757" s="422"/>
      <c r="JB757" s="422"/>
      <c r="JC757" s="422"/>
      <c r="JD757" s="422"/>
      <c r="JE757" s="422"/>
      <c r="JF757" s="422"/>
      <c r="JG757" s="422"/>
      <c r="JH757" s="422"/>
      <c r="JI757" s="422"/>
      <c r="JJ757" s="422"/>
      <c r="JK757" s="422"/>
      <c r="JL757" s="422"/>
      <c r="JM757" s="422"/>
      <c r="JN757" s="422"/>
      <c r="JO757" s="422"/>
      <c r="JP757" s="422"/>
      <c r="JQ757" s="422"/>
      <c r="JR757" s="422"/>
      <c r="JS757" s="422"/>
      <c r="JT757" s="422"/>
      <c r="JU757" s="422"/>
      <c r="JV757" s="422"/>
      <c r="JW757" s="422"/>
      <c r="JX757" s="422"/>
      <c r="JY757" s="422"/>
      <c r="JZ757" s="422"/>
      <c r="KA757" s="422"/>
      <c r="KB757" s="422"/>
      <c r="KC757" s="422"/>
      <c r="KD757" s="422"/>
      <c r="KE757" s="422"/>
      <c r="KF757" s="422"/>
      <c r="KG757" s="422"/>
      <c r="KH757" s="422"/>
      <c r="KI757" s="422"/>
      <c r="KJ757" s="422"/>
      <c r="KK757" s="422"/>
      <c r="KL757" s="422"/>
      <c r="KM757" s="422"/>
      <c r="KN757" s="422"/>
      <c r="KO757" s="422"/>
      <c r="KP757" s="422"/>
      <c r="KQ757" s="422"/>
      <c r="KR757" s="422"/>
      <c r="KS757" s="422"/>
      <c r="KT757" s="422"/>
      <c r="KU757" s="422"/>
      <c r="KV757" s="422"/>
      <c r="KW757" s="422"/>
      <c r="KX757" s="422"/>
      <c r="KY757" s="422"/>
      <c r="KZ757" s="422"/>
      <c r="LA757" s="422"/>
      <c r="LB757" s="422"/>
      <c r="LC757" s="422"/>
      <c r="LD757" s="422"/>
      <c r="LE757" s="422"/>
      <c r="LF757" s="422"/>
      <c r="LG757" s="422"/>
      <c r="LH757" s="422"/>
      <c r="LI757" s="422"/>
      <c r="LJ757" s="422"/>
      <c r="LK757" s="422"/>
      <c r="LL757" s="422"/>
      <c r="LM757" s="422"/>
      <c r="LN757" s="422"/>
      <c r="LO757" s="422"/>
      <c r="LP757" s="422"/>
      <c r="LQ757" s="422"/>
      <c r="LR757" s="422"/>
      <c r="LS757" s="422"/>
      <c r="LT757" s="422"/>
      <c r="LU757" s="422"/>
      <c r="LV757" s="422"/>
      <c r="LW757" s="422"/>
      <c r="LX757" s="422"/>
      <c r="LY757" s="422"/>
      <c r="LZ757" s="422"/>
      <c r="MA757" s="422"/>
      <c r="MB757" s="422"/>
      <c r="MC757" s="422"/>
      <c r="MD757" s="422"/>
      <c r="ME757" s="422"/>
      <c r="MF757" s="422"/>
      <c r="MG757" s="422"/>
      <c r="MH757" s="422"/>
      <c r="MI757" s="422"/>
      <c r="MJ757" s="422"/>
      <c r="MK757" s="422"/>
      <c r="ML757" s="422"/>
      <c r="MM757" s="422"/>
      <c r="MN757" s="422"/>
      <c r="MO757" s="422"/>
      <c r="MP757" s="422"/>
      <c r="MQ757" s="422"/>
      <c r="MR757" s="422"/>
      <c r="MS757" s="422"/>
      <c r="MT757" s="422"/>
      <c r="MU757" s="422"/>
      <c r="MV757" s="422"/>
      <c r="MW757" s="422"/>
      <c r="MX757" s="422"/>
      <c r="MY757" s="422"/>
      <c r="MZ757" s="422"/>
      <c r="NA757" s="422"/>
      <c r="NB757" s="422"/>
      <c r="NC757" s="422"/>
      <c r="ND757" s="422"/>
      <c r="NE757" s="422"/>
      <c r="NF757" s="422"/>
      <c r="NG757" s="422"/>
      <c r="NH757" s="422"/>
      <c r="NI757" s="422"/>
      <c r="NJ757" s="422"/>
      <c r="NK757" s="422"/>
      <c r="NL757" s="422"/>
      <c r="NM757" s="422"/>
      <c r="NN757" s="422"/>
      <c r="NO757" s="422"/>
      <c r="NP757" s="422"/>
      <c r="NQ757" s="422"/>
      <c r="NR757" s="422"/>
      <c r="NS757" s="422"/>
      <c r="NT757" s="422"/>
      <c r="NU757" s="422"/>
      <c r="NV757" s="422"/>
      <c r="NW757" s="422"/>
      <c r="NX757" s="422"/>
      <c r="NY757" s="422"/>
      <c r="NZ757" s="422"/>
      <c r="OA757" s="422"/>
      <c r="OB757" s="422"/>
      <c r="OC757" s="422"/>
      <c r="OD757" s="422"/>
      <c r="OE757" s="422"/>
      <c r="OF757" s="422"/>
      <c r="OG757" s="422"/>
      <c r="OH757" s="422"/>
      <c r="OI757" s="422"/>
      <c r="OJ757" s="422"/>
      <c r="OK757" s="422"/>
      <c r="OL757" s="422"/>
      <c r="OM757" s="422"/>
      <c r="ON757" s="422"/>
      <c r="OO757" s="422"/>
      <c r="OP757" s="422"/>
      <c r="OQ757" s="422"/>
      <c r="OR757" s="422"/>
      <c r="OS757" s="422"/>
      <c r="OT757" s="422"/>
      <c r="OU757" s="422"/>
      <c r="OV757" s="422"/>
      <c r="OW757" s="422"/>
      <c r="OX757" s="422"/>
      <c r="OY757" s="422"/>
      <c r="OZ757" s="422"/>
      <c r="PA757" s="422"/>
      <c r="PB757" s="422"/>
      <c r="PC757" s="422"/>
      <c r="PD757" s="422"/>
      <c r="PE757" s="422"/>
      <c r="PF757" s="422"/>
      <c r="PG757" s="422"/>
      <c r="PH757" s="422"/>
      <c r="PI757" s="422"/>
      <c r="PJ757" s="422"/>
      <c r="PK757" s="422"/>
      <c r="PL757" s="422"/>
      <c r="PM757" s="422"/>
      <c r="PN757" s="422"/>
      <c r="PO757" s="422"/>
      <c r="PP757" s="422"/>
      <c r="PQ757" s="422"/>
      <c r="PR757" s="422"/>
      <c r="PS757" s="422"/>
      <c r="PT757" s="422"/>
      <c r="PU757" s="422"/>
      <c r="PV757" s="422"/>
      <c r="PW757" s="422"/>
      <c r="PX757" s="422"/>
      <c r="PY757" s="422"/>
      <c r="PZ757" s="422"/>
      <c r="QA757" s="422"/>
      <c r="QB757" s="422"/>
      <c r="QC757" s="422"/>
      <c r="QD757" s="422"/>
      <c r="QE757" s="422"/>
      <c r="QF757" s="422"/>
      <c r="QG757" s="422"/>
      <c r="QH757" s="422"/>
      <c r="QI757" s="422"/>
      <c r="QJ757" s="422"/>
      <c r="QK757" s="422"/>
      <c r="QL757" s="422"/>
      <c r="QM757" s="422"/>
      <c r="QN757" s="422"/>
      <c r="QO757" s="422"/>
      <c r="QP757" s="422"/>
      <c r="QQ757" s="422"/>
      <c r="QR757" s="422"/>
      <c r="QS757" s="422"/>
      <c r="QT757" s="422"/>
      <c r="QU757" s="422"/>
      <c r="QV757" s="422"/>
      <c r="QW757" s="422"/>
      <c r="QX757" s="422"/>
      <c r="QY757" s="422"/>
      <c r="QZ757" s="422"/>
      <c r="RA757" s="422"/>
      <c r="RB757" s="422"/>
      <c r="RC757" s="422"/>
      <c r="RD757" s="422"/>
      <c r="RE757" s="422"/>
      <c r="RF757" s="422"/>
      <c r="RG757" s="422"/>
      <c r="RH757" s="422"/>
      <c r="RI757" s="422"/>
      <c r="RJ757" s="422"/>
      <c r="RK757" s="422"/>
      <c r="RL757" s="422"/>
      <c r="RM757" s="422"/>
      <c r="RN757" s="422"/>
      <c r="RO757" s="422"/>
      <c r="RP757" s="422"/>
      <c r="RQ757" s="422"/>
      <c r="RR757" s="422"/>
      <c r="RS757" s="422"/>
      <c r="RT757" s="422"/>
      <c r="RU757" s="422"/>
      <c r="RV757" s="422"/>
      <c r="RW757" s="422"/>
      <c r="RX757" s="422"/>
      <c r="RY757" s="422"/>
      <c r="RZ757" s="422"/>
      <c r="SA757" s="422"/>
      <c r="SB757" s="422"/>
      <c r="SC757" s="422"/>
      <c r="SD757" s="422"/>
      <c r="SE757" s="422"/>
      <c r="SF757" s="422"/>
      <c r="SG757" s="422"/>
      <c r="SH757" s="422"/>
      <c r="SI757" s="422"/>
      <c r="SJ757" s="422"/>
      <c r="SK757" s="422"/>
      <c r="SL757" s="422"/>
      <c r="SM757" s="422"/>
      <c r="SN757" s="422"/>
      <c r="SO757" s="422"/>
      <c r="SP757" s="422"/>
      <c r="SQ757" s="422"/>
      <c r="SR757" s="422"/>
      <c r="SS757" s="422"/>
      <c r="ST757" s="422"/>
      <c r="SU757" s="422"/>
      <c r="SV757" s="422"/>
      <c r="SW757" s="422"/>
      <c r="SX757" s="422"/>
      <c r="SY757" s="422"/>
      <c r="SZ757" s="422"/>
      <c r="TA757" s="422"/>
      <c r="TB757" s="422"/>
      <c r="TC757" s="422"/>
      <c r="TD757" s="422"/>
      <c r="TE757" s="422"/>
      <c r="TF757" s="422"/>
      <c r="TG757" s="422"/>
      <c r="TH757" s="422"/>
      <c r="TI757" s="422"/>
      <c r="TJ757" s="422"/>
      <c r="TK757" s="422"/>
      <c r="TL757" s="422"/>
      <c r="TM757" s="422"/>
      <c r="TN757" s="422"/>
      <c r="TO757" s="422"/>
      <c r="TP757" s="422"/>
      <c r="TQ757" s="422"/>
      <c r="TR757" s="422"/>
      <c r="TS757" s="422"/>
      <c r="TT757" s="422"/>
      <c r="TU757" s="422"/>
      <c r="TV757" s="422"/>
      <c r="TW757" s="422"/>
      <c r="TX757" s="422"/>
      <c r="TY757" s="422"/>
      <c r="TZ757" s="422"/>
      <c r="UA757" s="422"/>
      <c r="UB757" s="422"/>
      <c r="UC757" s="422"/>
      <c r="UD757" s="422"/>
      <c r="UE757" s="422"/>
      <c r="UF757" s="422"/>
      <c r="UG757" s="422"/>
      <c r="UH757" s="422"/>
      <c r="UI757" s="422"/>
      <c r="UJ757" s="422"/>
      <c r="UK757" s="422"/>
      <c r="UL757" s="422"/>
      <c r="UM757" s="422"/>
      <c r="UN757" s="422"/>
      <c r="UO757" s="422"/>
      <c r="UP757" s="422"/>
      <c r="UQ757" s="422"/>
      <c r="UR757" s="422"/>
      <c r="US757" s="422"/>
      <c r="UT757" s="422"/>
      <c r="UU757" s="422"/>
      <c r="UV757" s="422"/>
      <c r="UW757" s="422"/>
      <c r="UX757" s="422"/>
      <c r="UY757" s="422"/>
      <c r="UZ757" s="422"/>
      <c r="VA757" s="422"/>
      <c r="VB757" s="422"/>
      <c r="VC757" s="422"/>
      <c r="VD757" s="422"/>
      <c r="VE757" s="422"/>
      <c r="VF757" s="422"/>
      <c r="VG757" s="422"/>
      <c r="VH757" s="422"/>
      <c r="VI757" s="422"/>
      <c r="VJ757" s="422"/>
      <c r="VK757" s="422"/>
      <c r="VL757" s="422"/>
      <c r="VM757" s="422"/>
      <c r="VN757" s="422"/>
      <c r="VO757" s="422"/>
      <c r="VP757" s="422"/>
      <c r="VQ757" s="422"/>
      <c r="VR757" s="422"/>
      <c r="VS757" s="422"/>
      <c r="VT757" s="422"/>
      <c r="VU757" s="422"/>
      <c r="VV757" s="422"/>
      <c r="VW757" s="422"/>
      <c r="VX757" s="422"/>
      <c r="VY757" s="422"/>
      <c r="VZ757" s="422"/>
      <c r="WA757" s="422"/>
      <c r="WB757" s="422"/>
      <c r="WC757" s="422"/>
      <c r="WD757" s="422"/>
      <c r="WE757" s="422"/>
      <c r="WF757" s="422"/>
      <c r="WG757" s="422"/>
      <c r="WH757" s="422"/>
      <c r="WI757" s="422"/>
      <c r="WJ757" s="422"/>
      <c r="WK757" s="422"/>
      <c r="WL757" s="422"/>
      <c r="WM757" s="422"/>
      <c r="WN757" s="422"/>
      <c r="WO757" s="422"/>
      <c r="WP757" s="422"/>
      <c r="WQ757" s="422"/>
      <c r="WR757" s="422"/>
      <c r="WS757" s="422"/>
      <c r="WT757" s="422"/>
      <c r="WU757" s="422"/>
      <c r="WV757" s="422"/>
      <c r="WW757" s="422"/>
      <c r="WX757" s="422"/>
      <c r="WY757" s="422"/>
      <c r="WZ757" s="422"/>
      <c r="XA757" s="422"/>
      <c r="XB757" s="422"/>
      <c r="XC757" s="422"/>
      <c r="XD757" s="422"/>
      <c r="XE757" s="422"/>
      <c r="XF757" s="422"/>
      <c r="XG757" s="422"/>
      <c r="XH757" s="422"/>
      <c r="XI757" s="422"/>
      <c r="XJ757" s="422"/>
      <c r="XK757" s="422"/>
      <c r="XL757" s="422"/>
      <c r="XM757" s="422"/>
      <c r="XN757" s="422"/>
      <c r="XO757" s="422"/>
      <c r="XP757" s="422"/>
      <c r="XQ757" s="422"/>
      <c r="XR757" s="422"/>
      <c r="XS757" s="422"/>
      <c r="XT757" s="422"/>
      <c r="XU757" s="422"/>
      <c r="XV757" s="422"/>
      <c r="XW757" s="422"/>
      <c r="XX757" s="422"/>
      <c r="XY757" s="422"/>
      <c r="XZ757" s="422"/>
      <c r="YA757" s="422"/>
      <c r="YB757" s="422"/>
      <c r="YC757" s="422"/>
      <c r="YD757" s="422"/>
      <c r="YE757" s="422"/>
      <c r="YF757" s="422"/>
      <c r="YG757" s="422"/>
      <c r="YH757" s="422"/>
      <c r="YI757" s="422"/>
      <c r="YJ757" s="422"/>
      <c r="YK757" s="422"/>
      <c r="YL757" s="422"/>
      <c r="YM757" s="422"/>
      <c r="YN757" s="422"/>
      <c r="YO757" s="422"/>
      <c r="YP757" s="422"/>
      <c r="YQ757" s="422"/>
      <c r="YR757" s="422"/>
      <c r="YS757" s="422"/>
      <c r="YT757" s="422"/>
      <c r="YU757" s="422"/>
      <c r="YV757" s="422"/>
      <c r="YW757" s="422"/>
      <c r="YX757" s="422"/>
      <c r="YY757" s="422"/>
      <c r="YZ757" s="422"/>
      <c r="ZA757" s="422"/>
      <c r="ZB757" s="422"/>
      <c r="ZC757" s="422"/>
      <c r="ZD757" s="422"/>
      <c r="ZE757" s="422"/>
      <c r="ZF757" s="422"/>
      <c r="ZG757" s="422"/>
      <c r="ZH757" s="422"/>
      <c r="ZI757" s="422"/>
      <c r="ZJ757" s="422"/>
      <c r="ZK757" s="422"/>
      <c r="ZL757" s="422"/>
      <c r="ZM757" s="422"/>
      <c r="ZN757" s="422"/>
      <c r="ZO757" s="422"/>
      <c r="ZP757" s="422"/>
      <c r="ZQ757" s="422"/>
      <c r="ZR757" s="422"/>
      <c r="ZS757" s="422"/>
      <c r="ZT757" s="422"/>
      <c r="ZU757" s="422"/>
      <c r="ZV757" s="422"/>
      <c r="ZW757" s="422"/>
      <c r="ZX757" s="422"/>
      <c r="ZY757" s="422"/>
      <c r="ZZ757" s="422"/>
      <c r="AAA757" s="422"/>
      <c r="AAB757" s="422"/>
      <c r="AAC757" s="422"/>
      <c r="AAD757" s="422"/>
      <c r="AAE757" s="422"/>
      <c r="AAF757" s="422"/>
      <c r="AAG757" s="422"/>
      <c r="AAH757" s="422"/>
      <c r="AAI757" s="422"/>
      <c r="AAJ757" s="422"/>
      <c r="AAK757" s="422"/>
      <c r="AAL757" s="422"/>
      <c r="AAM757" s="422"/>
      <c r="AAN757" s="422"/>
      <c r="AAO757" s="422"/>
      <c r="AAP757" s="422"/>
      <c r="AAQ757" s="422"/>
      <c r="AAR757" s="422"/>
      <c r="AAS757" s="422"/>
      <c r="AAT757" s="422"/>
      <c r="AAU757" s="422"/>
      <c r="AAV757" s="422"/>
      <c r="AAW757" s="422"/>
      <c r="AAX757" s="422"/>
      <c r="AAY757" s="422"/>
      <c r="AAZ757" s="422"/>
      <c r="ABA757" s="422"/>
      <c r="ABB757" s="422"/>
      <c r="ABC757" s="422"/>
      <c r="ABD757" s="422"/>
      <c r="ABE757" s="422"/>
      <c r="ABF757" s="422"/>
      <c r="ABG757" s="422"/>
      <c r="ABH757" s="422"/>
      <c r="ABI757" s="422"/>
      <c r="ABJ757" s="422"/>
      <c r="ABK757" s="422"/>
      <c r="ABL757" s="422"/>
      <c r="ABM757" s="422"/>
      <c r="ABN757" s="422"/>
      <c r="ABO757" s="422"/>
      <c r="ABP757" s="422"/>
      <c r="ABQ757" s="422"/>
      <c r="ABR757" s="422"/>
      <c r="ABS757" s="422"/>
      <c r="ABT757" s="422"/>
      <c r="ABU757" s="422"/>
      <c r="ABV757" s="422"/>
      <c r="ABW757" s="422"/>
      <c r="ABX757" s="422"/>
      <c r="ABY757" s="422"/>
      <c r="ABZ757" s="422"/>
      <c r="ACA757" s="422"/>
      <c r="ACB757" s="422"/>
      <c r="ACC757" s="422"/>
      <c r="ACD757" s="422"/>
      <c r="ACE757" s="422"/>
      <c r="ACF757" s="422"/>
      <c r="ACG757" s="422"/>
      <c r="ACH757" s="422"/>
      <c r="ACI757" s="422"/>
      <c r="ACJ757" s="422"/>
      <c r="ACK757" s="422"/>
      <c r="ACL757" s="422"/>
      <c r="ACM757" s="422"/>
      <c r="ACN757" s="422"/>
      <c r="ACO757" s="422"/>
      <c r="ACP757" s="422"/>
      <c r="ACQ757" s="422"/>
      <c r="ACR757" s="422"/>
      <c r="ACS757" s="422"/>
      <c r="ACT757" s="422"/>
      <c r="ACU757" s="422"/>
      <c r="ACV757" s="422"/>
      <c r="ACW757" s="422"/>
      <c r="ACX757" s="422"/>
      <c r="ACY757" s="422"/>
      <c r="ACZ757" s="422"/>
      <c r="ADA757" s="422"/>
      <c r="ADB757" s="422"/>
      <c r="ADC757" s="422"/>
      <c r="ADD757" s="422"/>
      <c r="ADE757" s="422"/>
      <c r="ADF757" s="422"/>
      <c r="ADG757" s="422"/>
      <c r="ADH757" s="422"/>
      <c r="ADI757" s="422"/>
      <c r="ADJ757" s="422"/>
      <c r="ADK757" s="422"/>
      <c r="ADL757" s="422"/>
      <c r="ADM757" s="422"/>
      <c r="ADN757" s="422"/>
      <c r="ADO757" s="422"/>
      <c r="ADP757" s="422"/>
      <c r="ADQ757" s="422"/>
      <c r="ADR757" s="422"/>
      <c r="ADS757" s="422"/>
      <c r="ADT757" s="422"/>
      <c r="ADU757" s="422"/>
      <c r="ADV757" s="422"/>
      <c r="ADW757" s="422"/>
      <c r="ADX757" s="422"/>
      <c r="ADY757" s="422"/>
      <c r="ADZ757" s="422"/>
      <c r="AEA757" s="422"/>
      <c r="AEB757" s="422"/>
      <c r="AEC757" s="422"/>
      <c r="AED757" s="422"/>
      <c r="AEE757" s="422"/>
      <c r="AEF757" s="422"/>
      <c r="AEG757" s="422"/>
      <c r="AEH757" s="422"/>
      <c r="AEI757" s="422"/>
      <c r="AEJ757" s="422"/>
      <c r="AEK757" s="422"/>
      <c r="AEL757" s="422"/>
      <c r="AEM757" s="422"/>
      <c r="AEN757" s="422"/>
      <c r="AEO757" s="422"/>
      <c r="AEP757" s="422"/>
      <c r="AEQ757" s="422"/>
      <c r="AER757" s="422"/>
      <c r="AES757" s="422"/>
      <c r="AET757" s="422"/>
      <c r="AEU757" s="422"/>
      <c r="AEV757" s="422"/>
      <c r="AEW757" s="422"/>
      <c r="AEX757" s="422"/>
      <c r="AEY757" s="422"/>
      <c r="AEZ757" s="422"/>
      <c r="AFA757" s="422"/>
      <c r="AFB757" s="422"/>
      <c r="AFC757" s="422"/>
      <c r="AFD757" s="422"/>
      <c r="AFE757" s="422"/>
      <c r="AFF757" s="422"/>
      <c r="AFG757" s="422"/>
      <c r="AFH757" s="422"/>
      <c r="AFI757" s="422"/>
      <c r="AFJ757" s="422"/>
      <c r="AFK757" s="422"/>
      <c r="AFL757" s="422"/>
      <c r="AFM757" s="422"/>
      <c r="AFN757" s="422"/>
      <c r="AFO757" s="422"/>
      <c r="AFP757" s="422"/>
      <c r="AFQ757" s="422"/>
      <c r="AFR757" s="422"/>
      <c r="AFS757" s="422"/>
      <c r="AFT757" s="422"/>
      <c r="AFU757" s="422"/>
      <c r="AFV757" s="422"/>
      <c r="AFW757" s="422"/>
      <c r="AFX757" s="422"/>
      <c r="AFY757" s="422"/>
      <c r="AFZ757" s="422"/>
      <c r="AGA757" s="422"/>
      <c r="AGB757" s="422"/>
      <c r="AGC757" s="422"/>
      <c r="AGD757" s="422"/>
      <c r="AGE757" s="422"/>
      <c r="AGF757" s="422"/>
      <c r="AGG757" s="422"/>
      <c r="AGH757" s="422"/>
      <c r="AGI757" s="422"/>
      <c r="AGJ757" s="422"/>
      <c r="AGK757" s="422"/>
      <c r="AGL757" s="422"/>
      <c r="AGM757" s="422"/>
      <c r="AGN757" s="422"/>
      <c r="AGO757" s="422"/>
      <c r="AGP757" s="422"/>
      <c r="AGQ757" s="422"/>
      <c r="AGR757" s="422"/>
      <c r="AGS757" s="422"/>
      <c r="AGT757" s="422"/>
      <c r="AGU757" s="422"/>
      <c r="AGV757" s="422"/>
      <c r="AGW757" s="422"/>
      <c r="AGX757" s="422"/>
      <c r="AGY757" s="422"/>
      <c r="AGZ757" s="422"/>
      <c r="AHA757" s="422"/>
      <c r="AHB757" s="422"/>
      <c r="AHC757" s="422"/>
      <c r="AHD757" s="422"/>
      <c r="AHE757" s="422"/>
      <c r="AHF757" s="422"/>
      <c r="AHG757" s="422"/>
      <c r="AHH757" s="422"/>
      <c r="AHI757" s="422"/>
      <c r="AHJ757" s="422"/>
      <c r="AHK757" s="422"/>
      <c r="AHL757" s="422"/>
      <c r="AHM757" s="422"/>
      <c r="AHN757" s="422"/>
      <c r="AHO757" s="422"/>
      <c r="AHP757" s="422"/>
      <c r="AHQ757" s="422"/>
      <c r="AHR757" s="422"/>
      <c r="AHS757" s="422"/>
      <c r="AHT757" s="422"/>
      <c r="AHU757" s="422"/>
      <c r="AHV757" s="422"/>
      <c r="AHW757" s="422"/>
      <c r="AHX757" s="422"/>
      <c r="AHY757" s="422"/>
      <c r="AHZ757" s="422"/>
      <c r="AIA757" s="422"/>
      <c r="AIB757" s="422"/>
      <c r="AIC757" s="422"/>
      <c r="AID757" s="422"/>
      <c r="AIE757" s="422"/>
      <c r="AIF757" s="422"/>
      <c r="AIG757" s="422"/>
      <c r="AIH757" s="422"/>
      <c r="AII757" s="422"/>
      <c r="AIJ757" s="422"/>
      <c r="AIK757" s="422"/>
      <c r="AIL757" s="422"/>
      <c r="AIM757" s="422"/>
      <c r="AIN757" s="422"/>
      <c r="AIO757" s="422"/>
      <c r="AIP757" s="422"/>
      <c r="AIQ757" s="422"/>
      <c r="AIR757" s="422"/>
      <c r="AIS757" s="422"/>
      <c r="AIT757" s="422"/>
      <c r="AIU757" s="422"/>
      <c r="AIV757" s="422"/>
      <c r="AIW757" s="422"/>
      <c r="AIX757" s="422"/>
      <c r="AIY757" s="422"/>
      <c r="AIZ757" s="422"/>
      <c r="AJA757" s="422"/>
      <c r="AJB757" s="422"/>
      <c r="AJC757" s="422"/>
      <c r="AJD757" s="422"/>
      <c r="AJE757" s="422"/>
      <c r="AJF757" s="422"/>
      <c r="AJG757" s="422"/>
      <c r="AJH757" s="422"/>
      <c r="AJI757" s="422"/>
      <c r="AJJ757" s="422"/>
      <c r="AJK757" s="422"/>
      <c r="AJL757" s="422"/>
      <c r="AJM757" s="422"/>
      <c r="AJN757" s="422"/>
      <c r="AJO757" s="422"/>
      <c r="AJP757" s="422"/>
      <c r="AJQ757" s="422"/>
      <c r="AJR757" s="422"/>
      <c r="AJS757" s="422"/>
      <c r="AJT757" s="422"/>
      <c r="AJU757" s="422"/>
      <c r="AJV757" s="422"/>
      <c r="AJW757" s="422"/>
      <c r="AJX757" s="422"/>
      <c r="AJY757" s="422"/>
      <c r="AJZ757" s="422"/>
      <c r="AKA757" s="422"/>
      <c r="AKB757" s="422"/>
      <c r="AKC757" s="422"/>
      <c r="AKD757" s="422"/>
      <c r="AKE757" s="422"/>
      <c r="AKF757" s="422"/>
      <c r="AKG757" s="422"/>
      <c r="AKH757" s="422"/>
      <c r="AKI757" s="422"/>
      <c r="AKJ757" s="422"/>
      <c r="AKK757" s="422"/>
      <c r="AKL757" s="422"/>
      <c r="AKM757" s="422"/>
      <c r="AKN757" s="422"/>
      <c r="AKO757" s="422"/>
      <c r="AKP757" s="422"/>
      <c r="AKQ757" s="422"/>
      <c r="AKR757" s="422"/>
      <c r="AKS757" s="422"/>
      <c r="AKT757" s="422"/>
      <c r="AKU757" s="422"/>
      <c r="AKV757" s="422"/>
      <c r="AKW757" s="422"/>
      <c r="AKX757" s="422"/>
      <c r="AKY757" s="422"/>
      <c r="AKZ757" s="422"/>
      <c r="ALA757" s="422"/>
      <c r="ALB757" s="422"/>
      <c r="ALC757" s="422"/>
      <c r="ALD757" s="422"/>
      <c r="ALE757" s="422"/>
      <c r="ALF757" s="422"/>
      <c r="ALG757" s="422"/>
      <c r="ALH757" s="422"/>
      <c r="ALI757" s="422"/>
      <c r="ALJ757" s="422"/>
      <c r="ALK757" s="422"/>
      <c r="ALL757" s="422"/>
      <c r="ALM757" s="422"/>
      <c r="ALN757" s="422"/>
      <c r="ALO757" s="422"/>
      <c r="ALP757" s="422"/>
      <c r="ALQ757" s="422"/>
      <c r="ALR757" s="422"/>
      <c r="ALS757" s="422"/>
      <c r="ALT757" s="422"/>
      <c r="ALU757" s="422"/>
      <c r="ALV757" s="422"/>
      <c r="ALW757" s="422"/>
      <c r="ALX757" s="422"/>
      <c r="ALY757" s="422"/>
      <c r="ALZ757" s="422"/>
      <c r="AMA757" s="422"/>
      <c r="AMB757" s="422"/>
      <c r="AMC757" s="422"/>
      <c r="AMD757" s="422"/>
      <c r="AME757" s="422"/>
      <c r="AMF757" s="422"/>
      <c r="AMG757" s="422"/>
      <c r="AMH757" s="422"/>
      <c r="AMI757" s="422"/>
      <c r="AMJ757" s="422"/>
      <c r="AMK757" s="422"/>
      <c r="AML757" s="422"/>
      <c r="AMM757" s="422"/>
      <c r="AMN757" s="422"/>
      <c r="AMO757" s="422"/>
      <c r="AMP757" s="422"/>
      <c r="AMQ757" s="422"/>
      <c r="AMR757" s="422"/>
      <c r="AMS757" s="422"/>
      <c r="AMT757" s="422"/>
      <c r="AMU757" s="422"/>
      <c r="AMV757" s="422"/>
      <c r="AMW757" s="422"/>
      <c r="AMX757" s="422"/>
    </row>
    <row r="758" spans="1:1038" s="288" customFormat="1" ht="18" customHeight="1">
      <c r="A758" s="549">
        <v>43333</v>
      </c>
      <c r="B758" s="283" t="s">
        <v>1647</v>
      </c>
      <c r="C758" s="227"/>
      <c r="D758" s="284" t="s">
        <v>1279</v>
      </c>
      <c r="E758" s="227">
        <v>93</v>
      </c>
      <c r="F758" s="227">
        <v>3</v>
      </c>
      <c r="G758" s="286" t="str">
        <f t="shared" si="336"/>
        <v>93-3</v>
      </c>
      <c r="H758" s="227">
        <v>22</v>
      </c>
      <c r="I758" s="227">
        <v>61</v>
      </c>
      <c r="J758" s="477">
        <f t="shared" si="354"/>
        <v>0</v>
      </c>
      <c r="K758" s="478" t="str">
        <f>IF(J759=1,IF(((VLOOKUP($G758,[3]Depth_Lookup!$A$3:$J$550,9,FALSE))-(I758/100))=0,"Good",IF(((VLOOKUP($G758,[3]Depth_Lookup!$A$3:$J$550,9,FALSE))-(I758/100))&gt;0,"Too Short","Too Long")))</f>
        <v>Good</v>
      </c>
      <c r="L758" s="171">
        <f>(VLOOKUP($G758,Depth_Lookup!$A$3:$J$410,10,FALSE))+(H758/100)</f>
        <v>241.60999999999999</v>
      </c>
      <c r="M758" s="171">
        <f>(VLOOKUP($G758,Depth_Lookup!$A$3:$J$410,10,FALSE))+(I758/100)</f>
        <v>242</v>
      </c>
      <c r="N758" s="645" t="s">
        <v>2289</v>
      </c>
      <c r="O758" s="227" t="s">
        <v>1280</v>
      </c>
      <c r="P758" s="227" t="s">
        <v>853</v>
      </c>
      <c r="Q758" s="227" t="s">
        <v>125</v>
      </c>
      <c r="R758" s="286" t="str">
        <f t="shared" si="351"/>
        <v>SerpentinizedHarzburgite</v>
      </c>
      <c r="S758" s="229" t="s">
        <v>107</v>
      </c>
      <c r="T758" s="229" t="s">
        <v>94</v>
      </c>
      <c r="U758" s="227" t="s">
        <v>108</v>
      </c>
      <c r="V758" s="227" t="s">
        <v>509</v>
      </c>
      <c r="W758" s="227" t="s">
        <v>102</v>
      </c>
      <c r="X758" s="287">
        <f>VLOOKUP(W758,[3]definitions_list_lookup!$A$13:$B$19,2,0)</f>
        <v>5</v>
      </c>
      <c r="Y758" s="227" t="s">
        <v>90</v>
      </c>
      <c r="Z758" s="227" t="s">
        <v>91</v>
      </c>
      <c r="AA758" s="227"/>
      <c r="AB758" s="227"/>
      <c r="AC758" s="227"/>
      <c r="AD758" s="227"/>
      <c r="AE758" s="233"/>
      <c r="AF758" s="286" t="e">
        <f>VLOOKUP(AE758,[3]definitions_list_mag!$V$12:$W$15,2,0)</f>
        <v>#N/A</v>
      </c>
      <c r="AG758" s="237"/>
      <c r="AH758" s="227"/>
      <c r="AI758" s="252">
        <v>84</v>
      </c>
      <c r="AJ758" s="229"/>
      <c r="AK758" s="229"/>
      <c r="AL758" s="229"/>
      <c r="AM758" s="229"/>
      <c r="AN758" s="229"/>
      <c r="AO758" s="252"/>
      <c r="AP758" s="229"/>
      <c r="AQ758" s="229"/>
      <c r="AR758" s="229"/>
      <c r="AS758" s="229"/>
      <c r="AT758" s="229"/>
      <c r="AU758" s="252"/>
      <c r="AV758" s="229"/>
      <c r="AW758" s="229"/>
      <c r="AX758" s="229"/>
      <c r="AY758" s="229"/>
      <c r="AZ758" s="229"/>
      <c r="BA758" s="252">
        <v>15</v>
      </c>
      <c r="BB758" s="229">
        <v>3</v>
      </c>
      <c r="BC758" s="229">
        <v>2</v>
      </c>
      <c r="BD758" s="229" t="s">
        <v>110</v>
      </c>
      <c r="BE758" s="229" t="s">
        <v>103</v>
      </c>
      <c r="BF758" s="229"/>
      <c r="BG758" s="252"/>
      <c r="BH758" s="229"/>
      <c r="BI758" s="229"/>
      <c r="BJ758" s="229"/>
      <c r="BK758" s="229"/>
      <c r="BL758" s="229"/>
      <c r="BM758" s="252">
        <v>1</v>
      </c>
      <c r="BN758" s="229">
        <v>1</v>
      </c>
      <c r="BO758" s="229">
        <v>0.5</v>
      </c>
      <c r="BP758" s="229" t="s">
        <v>110</v>
      </c>
      <c r="BQ758" s="229" t="s">
        <v>103</v>
      </c>
      <c r="BR758" s="229"/>
      <c r="BS758" s="229"/>
      <c r="BT758" s="229"/>
      <c r="BU758" s="229"/>
      <c r="BV758" s="229"/>
      <c r="BW758" s="229"/>
      <c r="BX758" s="229"/>
      <c r="BY758" s="240"/>
      <c r="BZ758" s="227"/>
      <c r="CA758" s="227"/>
      <c r="CB758" s="227"/>
      <c r="CC758" s="227"/>
      <c r="CD758" s="227"/>
      <c r="CE758" s="289"/>
      <c r="CF758" s="290">
        <f t="shared" si="352"/>
        <v>100</v>
      </c>
      <c r="CG758" s="148"/>
      <c r="CH758" s="149" t="s">
        <v>2293</v>
      </c>
      <c r="CI758" s="149">
        <v>100</v>
      </c>
      <c r="CJ758" s="149" t="s">
        <v>514</v>
      </c>
      <c r="CK758" s="151" t="s">
        <v>2153</v>
      </c>
      <c r="CL758" s="152"/>
      <c r="CM758" s="152"/>
      <c r="CN758" s="152"/>
      <c r="CO758" s="152"/>
      <c r="CP758" s="152"/>
      <c r="CQ758" s="152"/>
      <c r="CR758" s="152"/>
      <c r="CS758" s="152"/>
      <c r="CT758" s="152"/>
      <c r="CU758" s="152"/>
      <c r="CV758" s="152"/>
      <c r="CW758" s="152"/>
      <c r="CX758" s="152"/>
      <c r="CY758" s="152"/>
      <c r="CZ758" s="152"/>
      <c r="DA758" s="152"/>
      <c r="DB758" s="152">
        <v>35</v>
      </c>
      <c r="DC758" s="229"/>
      <c r="DD758" s="152"/>
      <c r="DE758" s="152"/>
      <c r="DF758" s="152"/>
      <c r="DG758" s="152"/>
      <c r="DH758" s="152"/>
      <c r="DI758" s="152"/>
      <c r="DJ758" s="152">
        <v>65</v>
      </c>
      <c r="DK758" s="208">
        <f t="shared" si="353"/>
        <v>100</v>
      </c>
      <c r="DL758" s="148"/>
      <c r="DM758" s="152"/>
      <c r="DN758" s="152"/>
      <c r="DO758" s="153"/>
      <c r="DQ758" s="148"/>
      <c r="DR758" s="153"/>
      <c r="DS758" s="148"/>
      <c r="DT758" s="261" t="s">
        <v>2298</v>
      </c>
      <c r="DU758" s="229"/>
      <c r="DV758" s="229"/>
      <c r="DW758" s="291" t="e">
        <f>VLOOKUP(P758,[3]definitions_list_lookup!$K$30:$L$54,2,0)</f>
        <v>#N/A</v>
      </c>
      <c r="DX758" s="154" t="s">
        <v>2151</v>
      </c>
      <c r="DY758" s="154" t="s">
        <v>2299</v>
      </c>
      <c r="DZ758" s="479"/>
      <c r="EA758" s="292"/>
      <c r="EB758" s="229"/>
      <c r="EC758" s="292"/>
      <c r="ED758" s="229" t="s">
        <v>2517</v>
      </c>
      <c r="EE758" s="293"/>
      <c r="EF758" s="294"/>
      <c r="EG758" s="293"/>
      <c r="EH758" s="295"/>
      <c r="EI758" s="296"/>
      <c r="EJ758" s="297"/>
      <c r="EK758" s="298"/>
      <c r="EL758" s="293"/>
      <c r="EM758" s="295"/>
      <c r="EN758" s="295"/>
      <c r="EO758" s="321"/>
      <c r="EP758" s="321"/>
      <c r="EQ758" s="321"/>
      <c r="ER758" s="321"/>
      <c r="ES758" s="321"/>
      <c r="ET758" s="321"/>
      <c r="EU758" s="321"/>
      <c r="EV758" s="322"/>
      <c r="EW758" s="322"/>
      <c r="EX758" s="322"/>
      <c r="EY758" s="322"/>
      <c r="EZ758" s="192" t="e">
        <f t="shared" si="415"/>
        <v>#DIV/0!</v>
      </c>
      <c r="FA758" s="192" t="e">
        <f t="shared" si="416"/>
        <v>#DIV/0!</v>
      </c>
      <c r="FB758" s="192" t="e">
        <f t="shared" si="417"/>
        <v>#DIV/0!</v>
      </c>
      <c r="FC758" s="192" t="e">
        <f t="shared" si="418"/>
        <v>#DIV/0!</v>
      </c>
      <c r="FD758" s="192" t="e">
        <f t="shared" si="419"/>
        <v>#DIV/0!</v>
      </c>
      <c r="FE758" s="193" t="e">
        <f t="shared" si="420"/>
        <v>#DIV/0!</v>
      </c>
      <c r="FF758" s="194" t="e">
        <f t="shared" si="421"/>
        <v>#DIV/0!</v>
      </c>
      <c r="FG758" s="293"/>
      <c r="FH758" s="295"/>
      <c r="FI758" s="778">
        <f t="shared" si="422"/>
        <v>0</v>
      </c>
      <c r="FJ758" s="779" t="e">
        <f t="shared" si="423"/>
        <v>#DIV/0!</v>
      </c>
      <c r="FK758" s="779" t="e">
        <f t="shared" si="424"/>
        <v>#DIV/0!</v>
      </c>
      <c r="FL758" s="780" t="e">
        <f t="shared" si="425"/>
        <v>#DIV/0!</v>
      </c>
      <c r="FM758" s="169" t="e">
        <f t="shared" si="426"/>
        <v>#DIV/0!</v>
      </c>
      <c r="FN758" s="783" t="e">
        <f t="shared" si="427"/>
        <v>#DIV/0!</v>
      </c>
      <c r="FO758" s="227"/>
      <c r="FP758" s="227"/>
      <c r="FQ758" s="227"/>
      <c r="FR758" s="227"/>
      <c r="FS758" s="227"/>
      <c r="FT758" s="227"/>
      <c r="FU758" s="227"/>
      <c r="FV758" s="227"/>
      <c r="FW758" s="227"/>
      <c r="FX758" s="227"/>
      <c r="FY758" s="227"/>
      <c r="FZ758" s="227"/>
      <c r="GA758" s="227"/>
      <c r="GB758" s="227"/>
      <c r="GC758" s="227"/>
      <c r="GD758" s="227"/>
      <c r="GE758" s="227"/>
      <c r="GF758" s="227"/>
      <c r="GG758" s="227"/>
      <c r="GH758" s="227"/>
      <c r="GI758" s="227"/>
      <c r="GJ758" s="227"/>
      <c r="GK758" s="227"/>
      <c r="GL758" s="227"/>
      <c r="GM758" s="227"/>
      <c r="GN758" s="227"/>
      <c r="GO758" s="227"/>
      <c r="GP758" s="227"/>
      <c r="GQ758" s="227"/>
      <c r="GR758" s="227"/>
      <c r="GS758" s="227"/>
      <c r="GT758" s="227"/>
      <c r="GU758" s="227"/>
      <c r="GV758" s="227"/>
      <c r="GW758" s="227"/>
      <c r="GX758" s="227"/>
      <c r="GY758" s="227"/>
      <c r="GZ758" s="227"/>
      <c r="HA758" s="227"/>
      <c r="HB758" s="227"/>
      <c r="HC758" s="227"/>
      <c r="HD758" s="227"/>
      <c r="HE758" s="227"/>
      <c r="HF758" s="227"/>
      <c r="HG758" s="227"/>
      <c r="HH758" s="227"/>
      <c r="HI758" s="227"/>
      <c r="HJ758" s="227"/>
      <c r="HK758" s="227"/>
      <c r="HL758" s="227"/>
      <c r="HM758" s="227"/>
      <c r="HN758" s="227"/>
      <c r="HO758" s="227"/>
      <c r="HP758" s="227"/>
      <c r="HQ758" s="227"/>
      <c r="HR758" s="227"/>
      <c r="HS758" s="227"/>
      <c r="HT758" s="227"/>
      <c r="HU758" s="227"/>
      <c r="HV758" s="227"/>
      <c r="HW758" s="227"/>
      <c r="HX758" s="227"/>
      <c r="HY758" s="227"/>
      <c r="HZ758" s="227"/>
      <c r="IA758" s="227"/>
      <c r="IB758" s="227"/>
      <c r="IC758" s="227"/>
      <c r="ID758" s="227"/>
      <c r="IE758" s="227"/>
      <c r="IF758" s="227"/>
      <c r="IG758" s="227"/>
      <c r="IH758" s="227"/>
      <c r="II758" s="227"/>
      <c r="IJ758" s="227"/>
      <c r="IK758" s="227"/>
      <c r="IL758" s="227"/>
      <c r="IM758" s="227"/>
      <c r="IN758" s="227"/>
      <c r="IO758" s="227"/>
      <c r="IP758" s="227"/>
      <c r="IQ758" s="227"/>
      <c r="IR758" s="227"/>
      <c r="IS758" s="227"/>
      <c r="IT758" s="227"/>
      <c r="IU758" s="227"/>
      <c r="IV758" s="227"/>
      <c r="IW758" s="227"/>
      <c r="IX758" s="227"/>
      <c r="IY758" s="227"/>
      <c r="IZ758" s="227"/>
      <c r="JA758" s="227"/>
      <c r="JB758" s="227"/>
      <c r="JC758" s="227"/>
      <c r="JD758" s="227"/>
      <c r="JE758" s="227"/>
      <c r="JF758" s="227"/>
      <c r="JG758" s="227"/>
      <c r="JH758" s="227"/>
      <c r="JI758" s="227"/>
      <c r="JJ758" s="227"/>
      <c r="JK758" s="227"/>
      <c r="JL758" s="227"/>
      <c r="JM758" s="227"/>
      <c r="JN758" s="227"/>
      <c r="JO758" s="227"/>
      <c r="JP758" s="227"/>
      <c r="JQ758" s="227"/>
      <c r="JR758" s="227"/>
      <c r="JS758" s="227"/>
      <c r="JT758" s="227"/>
      <c r="JU758" s="227"/>
      <c r="JV758" s="227"/>
      <c r="JW758" s="227"/>
      <c r="JX758" s="227"/>
      <c r="JY758" s="227"/>
      <c r="JZ758" s="227"/>
      <c r="KA758" s="227"/>
      <c r="KB758" s="227"/>
      <c r="KC758" s="227"/>
      <c r="KD758" s="227"/>
      <c r="KE758" s="227"/>
      <c r="KF758" s="227"/>
      <c r="KG758" s="227"/>
      <c r="KH758" s="227"/>
      <c r="KI758" s="227"/>
      <c r="KJ758" s="227"/>
      <c r="KK758" s="227"/>
      <c r="KL758" s="227"/>
      <c r="KM758" s="227"/>
      <c r="KN758" s="227"/>
      <c r="KO758" s="227"/>
      <c r="KP758" s="227"/>
      <c r="KQ758" s="227"/>
      <c r="KR758" s="227"/>
      <c r="KS758" s="227"/>
      <c r="KT758" s="227"/>
      <c r="KU758" s="227"/>
      <c r="KV758" s="227"/>
      <c r="KW758" s="227"/>
      <c r="KX758" s="227"/>
      <c r="KY758" s="227"/>
      <c r="KZ758" s="227"/>
      <c r="LA758" s="227"/>
      <c r="LB758" s="227"/>
      <c r="LC758" s="227"/>
      <c r="LD758" s="227"/>
      <c r="LE758" s="227"/>
      <c r="LF758" s="227"/>
      <c r="LG758" s="227"/>
      <c r="LH758" s="227"/>
      <c r="LI758" s="227"/>
      <c r="LJ758" s="227"/>
      <c r="LK758" s="227"/>
      <c r="LL758" s="227"/>
      <c r="LM758" s="227"/>
      <c r="LN758" s="227"/>
      <c r="LO758" s="227"/>
      <c r="LP758" s="227"/>
      <c r="LQ758" s="227"/>
      <c r="LR758" s="227"/>
      <c r="LS758" s="227"/>
      <c r="LT758" s="227"/>
      <c r="LU758" s="227"/>
      <c r="LV758" s="227"/>
      <c r="LW758" s="227"/>
      <c r="LX758" s="227"/>
      <c r="LY758" s="227"/>
      <c r="LZ758" s="227"/>
      <c r="MA758" s="227"/>
      <c r="MB758" s="227"/>
      <c r="MC758" s="227"/>
      <c r="MD758" s="227"/>
      <c r="ME758" s="227"/>
      <c r="MF758" s="227"/>
      <c r="MG758" s="227"/>
      <c r="MH758" s="227"/>
      <c r="MI758" s="227"/>
      <c r="MJ758" s="227"/>
      <c r="MK758" s="227"/>
      <c r="ML758" s="227"/>
      <c r="MM758" s="227"/>
      <c r="MN758" s="227"/>
      <c r="MO758" s="227"/>
      <c r="MP758" s="227"/>
      <c r="MQ758" s="227"/>
      <c r="MR758" s="227"/>
      <c r="MS758" s="227"/>
      <c r="MT758" s="227"/>
      <c r="MU758" s="227"/>
      <c r="MV758" s="227"/>
      <c r="MW758" s="227"/>
      <c r="MX758" s="227"/>
      <c r="MY758" s="227"/>
      <c r="MZ758" s="227"/>
      <c r="NA758" s="227"/>
      <c r="NB758" s="227"/>
      <c r="NC758" s="227"/>
      <c r="ND758" s="227"/>
      <c r="NE758" s="227"/>
      <c r="NF758" s="227"/>
      <c r="NG758" s="227"/>
      <c r="NH758" s="227"/>
      <c r="NI758" s="227"/>
      <c r="NJ758" s="227"/>
      <c r="NK758" s="227"/>
      <c r="NL758" s="227"/>
      <c r="NM758" s="227"/>
      <c r="NN758" s="227"/>
      <c r="NO758" s="227"/>
      <c r="NP758" s="227"/>
      <c r="NQ758" s="227"/>
      <c r="NR758" s="227"/>
      <c r="NS758" s="227"/>
      <c r="NT758" s="227"/>
      <c r="NU758" s="227"/>
      <c r="NV758" s="227"/>
      <c r="NW758" s="227"/>
      <c r="NX758" s="227"/>
      <c r="NY758" s="227"/>
      <c r="NZ758" s="227"/>
      <c r="OA758" s="227"/>
      <c r="OB758" s="227"/>
      <c r="OC758" s="227"/>
      <c r="OD758" s="227"/>
      <c r="OE758" s="227"/>
      <c r="OF758" s="227"/>
      <c r="OG758" s="227"/>
      <c r="OH758" s="227"/>
      <c r="OI758" s="227"/>
      <c r="OJ758" s="227"/>
      <c r="OK758" s="227"/>
      <c r="OL758" s="227"/>
      <c r="OM758" s="227"/>
      <c r="ON758" s="227"/>
      <c r="OO758" s="227"/>
      <c r="OP758" s="227"/>
      <c r="OQ758" s="227"/>
      <c r="OR758" s="227"/>
      <c r="OS758" s="227"/>
      <c r="OT758" s="227"/>
      <c r="OU758" s="227"/>
      <c r="OV758" s="227"/>
      <c r="OW758" s="227"/>
      <c r="OX758" s="227"/>
      <c r="OY758" s="227"/>
      <c r="OZ758" s="227"/>
      <c r="PA758" s="227"/>
      <c r="PB758" s="227"/>
      <c r="PC758" s="227"/>
      <c r="PD758" s="227"/>
      <c r="PE758" s="227"/>
      <c r="PF758" s="227"/>
      <c r="PG758" s="227"/>
      <c r="PH758" s="227"/>
      <c r="PI758" s="227"/>
      <c r="PJ758" s="227"/>
      <c r="PK758" s="227"/>
      <c r="PL758" s="227"/>
      <c r="PM758" s="227"/>
      <c r="PN758" s="227"/>
      <c r="PO758" s="227"/>
      <c r="PP758" s="227"/>
      <c r="PQ758" s="227"/>
      <c r="PR758" s="227"/>
      <c r="PS758" s="227"/>
      <c r="PT758" s="227"/>
      <c r="PU758" s="227"/>
      <c r="PV758" s="227"/>
      <c r="PW758" s="227"/>
      <c r="PX758" s="227"/>
      <c r="PY758" s="227"/>
      <c r="PZ758" s="227"/>
      <c r="QA758" s="227"/>
      <c r="QB758" s="227"/>
      <c r="QC758" s="227"/>
      <c r="QD758" s="227"/>
      <c r="QE758" s="227"/>
      <c r="QF758" s="227"/>
      <c r="QG758" s="227"/>
      <c r="QH758" s="227"/>
      <c r="QI758" s="227"/>
      <c r="QJ758" s="227"/>
      <c r="QK758" s="227"/>
      <c r="QL758" s="227"/>
      <c r="QM758" s="227"/>
      <c r="QN758" s="227"/>
      <c r="QO758" s="227"/>
      <c r="QP758" s="227"/>
      <c r="QQ758" s="227"/>
      <c r="QR758" s="227"/>
      <c r="QS758" s="227"/>
      <c r="QT758" s="227"/>
      <c r="QU758" s="227"/>
      <c r="QV758" s="227"/>
      <c r="QW758" s="227"/>
      <c r="QX758" s="227"/>
      <c r="QY758" s="227"/>
      <c r="QZ758" s="227"/>
      <c r="RA758" s="227"/>
      <c r="RB758" s="227"/>
      <c r="RC758" s="227"/>
      <c r="RD758" s="227"/>
      <c r="RE758" s="227"/>
      <c r="RF758" s="227"/>
      <c r="RG758" s="227"/>
      <c r="RH758" s="227"/>
      <c r="RI758" s="227"/>
      <c r="RJ758" s="227"/>
      <c r="RK758" s="227"/>
      <c r="RL758" s="227"/>
      <c r="RM758" s="227"/>
      <c r="RN758" s="227"/>
      <c r="RO758" s="227"/>
      <c r="RP758" s="227"/>
      <c r="RQ758" s="227"/>
      <c r="RR758" s="227"/>
      <c r="RS758" s="227"/>
      <c r="RT758" s="227"/>
      <c r="RU758" s="227"/>
      <c r="RV758" s="227"/>
      <c r="RW758" s="227"/>
      <c r="RX758" s="227"/>
      <c r="RY758" s="227"/>
      <c r="RZ758" s="227"/>
      <c r="SA758" s="227"/>
      <c r="SB758" s="227"/>
      <c r="SC758" s="227"/>
      <c r="SD758" s="227"/>
      <c r="SE758" s="227"/>
      <c r="SF758" s="227"/>
      <c r="SG758" s="227"/>
      <c r="SH758" s="227"/>
      <c r="SI758" s="227"/>
      <c r="SJ758" s="227"/>
      <c r="SK758" s="227"/>
      <c r="SL758" s="227"/>
      <c r="SM758" s="227"/>
      <c r="SN758" s="227"/>
      <c r="SO758" s="227"/>
      <c r="SP758" s="227"/>
      <c r="SQ758" s="227"/>
      <c r="SR758" s="227"/>
      <c r="SS758" s="227"/>
      <c r="ST758" s="227"/>
      <c r="SU758" s="227"/>
      <c r="SV758" s="227"/>
      <c r="SW758" s="227"/>
      <c r="SX758" s="227"/>
      <c r="SY758" s="227"/>
      <c r="SZ758" s="227"/>
      <c r="TA758" s="227"/>
      <c r="TB758" s="227"/>
      <c r="TC758" s="227"/>
      <c r="TD758" s="227"/>
      <c r="TE758" s="227"/>
      <c r="TF758" s="227"/>
      <c r="TG758" s="227"/>
      <c r="TH758" s="227"/>
      <c r="TI758" s="227"/>
      <c r="TJ758" s="227"/>
      <c r="TK758" s="227"/>
      <c r="TL758" s="227"/>
      <c r="TM758" s="227"/>
      <c r="TN758" s="227"/>
      <c r="TO758" s="227"/>
      <c r="TP758" s="227"/>
      <c r="TQ758" s="227"/>
      <c r="TR758" s="227"/>
      <c r="TS758" s="227"/>
      <c r="TT758" s="227"/>
      <c r="TU758" s="227"/>
      <c r="TV758" s="227"/>
      <c r="TW758" s="227"/>
      <c r="TX758" s="227"/>
      <c r="TY758" s="227"/>
      <c r="TZ758" s="227"/>
      <c r="UA758" s="227"/>
      <c r="UB758" s="227"/>
      <c r="UC758" s="227"/>
      <c r="UD758" s="227"/>
      <c r="UE758" s="227"/>
      <c r="UF758" s="227"/>
      <c r="UG758" s="227"/>
      <c r="UH758" s="227"/>
      <c r="UI758" s="227"/>
      <c r="UJ758" s="227"/>
      <c r="UK758" s="227"/>
      <c r="UL758" s="227"/>
      <c r="UM758" s="227"/>
      <c r="UN758" s="227"/>
      <c r="UO758" s="227"/>
      <c r="UP758" s="227"/>
      <c r="UQ758" s="227"/>
      <c r="UR758" s="227"/>
      <c r="US758" s="227"/>
      <c r="UT758" s="227"/>
      <c r="UU758" s="227"/>
      <c r="UV758" s="227"/>
      <c r="UW758" s="227"/>
      <c r="UX758" s="227"/>
      <c r="UY758" s="227"/>
      <c r="UZ758" s="227"/>
      <c r="VA758" s="227"/>
      <c r="VB758" s="227"/>
      <c r="VC758" s="227"/>
      <c r="VD758" s="227"/>
      <c r="VE758" s="227"/>
      <c r="VF758" s="227"/>
      <c r="VG758" s="227"/>
      <c r="VH758" s="227"/>
      <c r="VI758" s="227"/>
      <c r="VJ758" s="227"/>
      <c r="VK758" s="227"/>
      <c r="VL758" s="227"/>
      <c r="VM758" s="227"/>
      <c r="VN758" s="227"/>
      <c r="VO758" s="227"/>
      <c r="VP758" s="227"/>
      <c r="VQ758" s="227"/>
      <c r="VR758" s="227"/>
      <c r="VS758" s="227"/>
      <c r="VT758" s="227"/>
      <c r="VU758" s="227"/>
      <c r="VV758" s="227"/>
      <c r="VW758" s="227"/>
      <c r="VX758" s="227"/>
      <c r="VY758" s="227"/>
      <c r="VZ758" s="227"/>
      <c r="WA758" s="227"/>
      <c r="WB758" s="227"/>
      <c r="WC758" s="227"/>
      <c r="WD758" s="227"/>
      <c r="WE758" s="227"/>
      <c r="WF758" s="227"/>
      <c r="WG758" s="227"/>
      <c r="WH758" s="227"/>
      <c r="WI758" s="227"/>
      <c r="WJ758" s="227"/>
      <c r="WK758" s="227"/>
      <c r="WL758" s="227"/>
      <c r="WM758" s="227"/>
      <c r="WN758" s="227"/>
      <c r="WO758" s="227"/>
      <c r="WP758" s="227"/>
      <c r="WQ758" s="227"/>
      <c r="WR758" s="227"/>
      <c r="WS758" s="227"/>
      <c r="WT758" s="227"/>
      <c r="WU758" s="227"/>
      <c r="WV758" s="227"/>
      <c r="WW758" s="227"/>
      <c r="WX758" s="227"/>
      <c r="WY758" s="227"/>
      <c r="WZ758" s="227"/>
      <c r="XA758" s="227"/>
      <c r="XB758" s="227"/>
      <c r="XC758" s="227"/>
      <c r="XD758" s="227"/>
      <c r="XE758" s="227"/>
      <c r="XF758" s="227"/>
      <c r="XG758" s="227"/>
      <c r="XH758" s="227"/>
      <c r="XI758" s="227"/>
      <c r="XJ758" s="227"/>
      <c r="XK758" s="227"/>
      <c r="XL758" s="227"/>
      <c r="XM758" s="227"/>
      <c r="XN758" s="227"/>
      <c r="XO758" s="227"/>
      <c r="XP758" s="227"/>
      <c r="XQ758" s="227"/>
      <c r="XR758" s="227"/>
      <c r="XS758" s="227"/>
      <c r="XT758" s="227"/>
      <c r="XU758" s="227"/>
      <c r="XV758" s="227"/>
      <c r="XW758" s="227"/>
      <c r="XX758" s="227"/>
      <c r="XY758" s="227"/>
      <c r="XZ758" s="227"/>
      <c r="YA758" s="227"/>
      <c r="YB758" s="227"/>
      <c r="YC758" s="227"/>
      <c r="YD758" s="227"/>
      <c r="YE758" s="227"/>
      <c r="YF758" s="227"/>
      <c r="YG758" s="227"/>
      <c r="YH758" s="227"/>
      <c r="YI758" s="227"/>
      <c r="YJ758" s="227"/>
      <c r="YK758" s="227"/>
      <c r="YL758" s="227"/>
      <c r="YM758" s="227"/>
      <c r="YN758" s="227"/>
      <c r="YO758" s="227"/>
      <c r="YP758" s="227"/>
      <c r="YQ758" s="227"/>
      <c r="YR758" s="227"/>
      <c r="YS758" s="227"/>
      <c r="YT758" s="227"/>
      <c r="YU758" s="227"/>
      <c r="YV758" s="227"/>
      <c r="YW758" s="227"/>
      <c r="YX758" s="227"/>
      <c r="YY758" s="227"/>
      <c r="YZ758" s="227"/>
      <c r="ZA758" s="227"/>
      <c r="ZB758" s="227"/>
      <c r="ZC758" s="227"/>
      <c r="ZD758" s="227"/>
      <c r="ZE758" s="227"/>
      <c r="ZF758" s="227"/>
      <c r="ZG758" s="227"/>
      <c r="ZH758" s="227"/>
      <c r="ZI758" s="227"/>
      <c r="ZJ758" s="227"/>
      <c r="ZK758" s="227"/>
      <c r="ZL758" s="227"/>
      <c r="ZM758" s="227"/>
      <c r="ZN758" s="227"/>
      <c r="ZO758" s="227"/>
      <c r="ZP758" s="227"/>
      <c r="ZQ758" s="227"/>
      <c r="ZR758" s="227"/>
      <c r="ZS758" s="227"/>
      <c r="ZT758" s="227"/>
      <c r="ZU758" s="227"/>
      <c r="ZV758" s="227"/>
      <c r="ZW758" s="227"/>
      <c r="ZX758" s="227"/>
      <c r="ZY758" s="227"/>
      <c r="ZZ758" s="227"/>
      <c r="AAA758" s="227"/>
      <c r="AAB758" s="227"/>
      <c r="AAC758" s="227"/>
      <c r="AAD758" s="227"/>
      <c r="AAE758" s="227"/>
      <c r="AAF758" s="227"/>
      <c r="AAG758" s="227"/>
      <c r="AAH758" s="227"/>
      <c r="AAI758" s="227"/>
      <c r="AAJ758" s="227"/>
      <c r="AAK758" s="227"/>
      <c r="AAL758" s="227"/>
      <c r="AAM758" s="227"/>
      <c r="AAN758" s="227"/>
      <c r="AAO758" s="227"/>
      <c r="AAP758" s="227"/>
      <c r="AAQ758" s="227"/>
      <c r="AAR758" s="227"/>
      <c r="AAS758" s="227"/>
      <c r="AAT758" s="227"/>
      <c r="AAU758" s="227"/>
      <c r="AAV758" s="227"/>
      <c r="AAW758" s="227"/>
      <c r="AAX758" s="227"/>
      <c r="AAY758" s="227"/>
      <c r="AAZ758" s="227"/>
      <c r="ABA758" s="227"/>
      <c r="ABB758" s="227"/>
      <c r="ABC758" s="227"/>
      <c r="ABD758" s="227"/>
      <c r="ABE758" s="227"/>
      <c r="ABF758" s="227"/>
      <c r="ABG758" s="227"/>
      <c r="ABH758" s="227"/>
      <c r="ABI758" s="227"/>
      <c r="ABJ758" s="227"/>
      <c r="ABK758" s="227"/>
      <c r="ABL758" s="227"/>
      <c r="ABM758" s="227"/>
      <c r="ABN758" s="227"/>
      <c r="ABO758" s="227"/>
      <c r="ABP758" s="227"/>
      <c r="ABQ758" s="227"/>
      <c r="ABR758" s="227"/>
      <c r="ABS758" s="227"/>
      <c r="ABT758" s="227"/>
      <c r="ABU758" s="227"/>
      <c r="ABV758" s="227"/>
      <c r="ABW758" s="227"/>
      <c r="ABX758" s="227"/>
      <c r="ABY758" s="227"/>
      <c r="ABZ758" s="227"/>
      <c r="ACA758" s="227"/>
      <c r="ACB758" s="227"/>
      <c r="ACC758" s="227"/>
      <c r="ACD758" s="227"/>
      <c r="ACE758" s="227"/>
      <c r="ACF758" s="227"/>
      <c r="ACG758" s="227"/>
      <c r="ACH758" s="227"/>
      <c r="ACI758" s="227"/>
      <c r="ACJ758" s="227"/>
      <c r="ACK758" s="227"/>
      <c r="ACL758" s="227"/>
      <c r="ACM758" s="227"/>
      <c r="ACN758" s="227"/>
      <c r="ACO758" s="227"/>
      <c r="ACP758" s="227"/>
      <c r="ACQ758" s="227"/>
      <c r="ACR758" s="227"/>
      <c r="ACS758" s="227"/>
      <c r="ACT758" s="227"/>
      <c r="ACU758" s="227"/>
      <c r="ACV758" s="227"/>
      <c r="ACW758" s="227"/>
      <c r="ACX758" s="227"/>
      <c r="ACY758" s="227"/>
      <c r="ACZ758" s="227"/>
      <c r="ADA758" s="227"/>
      <c r="ADB758" s="227"/>
      <c r="ADC758" s="227"/>
      <c r="ADD758" s="227"/>
      <c r="ADE758" s="227"/>
      <c r="ADF758" s="227"/>
      <c r="ADG758" s="227"/>
      <c r="ADH758" s="227"/>
      <c r="ADI758" s="227"/>
      <c r="ADJ758" s="227"/>
      <c r="ADK758" s="227"/>
      <c r="ADL758" s="227"/>
      <c r="ADM758" s="227"/>
      <c r="ADN758" s="227"/>
      <c r="ADO758" s="227"/>
      <c r="ADP758" s="227"/>
      <c r="ADQ758" s="227"/>
      <c r="ADR758" s="227"/>
      <c r="ADS758" s="227"/>
      <c r="ADT758" s="227"/>
      <c r="ADU758" s="227"/>
      <c r="ADV758" s="227"/>
      <c r="ADW758" s="227"/>
      <c r="ADX758" s="227"/>
      <c r="ADY758" s="227"/>
      <c r="ADZ758" s="227"/>
      <c r="AEA758" s="227"/>
      <c r="AEB758" s="227"/>
      <c r="AEC758" s="227"/>
      <c r="AED758" s="227"/>
      <c r="AEE758" s="227"/>
      <c r="AEF758" s="227"/>
      <c r="AEG758" s="227"/>
      <c r="AEH758" s="227"/>
      <c r="AEI758" s="227"/>
      <c r="AEJ758" s="227"/>
      <c r="AEK758" s="227"/>
      <c r="AEL758" s="227"/>
      <c r="AEM758" s="227"/>
      <c r="AEN758" s="227"/>
      <c r="AEO758" s="227"/>
      <c r="AEP758" s="227"/>
      <c r="AEQ758" s="227"/>
      <c r="AER758" s="227"/>
      <c r="AES758" s="227"/>
      <c r="AET758" s="227"/>
      <c r="AEU758" s="227"/>
      <c r="AEV758" s="227"/>
      <c r="AEW758" s="227"/>
      <c r="AEX758" s="227"/>
      <c r="AEY758" s="227"/>
      <c r="AEZ758" s="227"/>
      <c r="AFA758" s="227"/>
      <c r="AFB758" s="227"/>
      <c r="AFC758" s="227"/>
      <c r="AFD758" s="227"/>
      <c r="AFE758" s="227"/>
      <c r="AFF758" s="227"/>
      <c r="AFG758" s="227"/>
      <c r="AFH758" s="227"/>
      <c r="AFI758" s="227"/>
      <c r="AFJ758" s="227"/>
      <c r="AFK758" s="227"/>
      <c r="AFL758" s="227"/>
      <c r="AFM758" s="227"/>
      <c r="AFN758" s="227"/>
      <c r="AFO758" s="227"/>
      <c r="AFP758" s="227"/>
      <c r="AFQ758" s="227"/>
      <c r="AFR758" s="227"/>
      <c r="AFS758" s="227"/>
      <c r="AFT758" s="227"/>
      <c r="AFU758" s="227"/>
      <c r="AFV758" s="227"/>
      <c r="AFW758" s="227"/>
      <c r="AFX758" s="227"/>
      <c r="AFY758" s="227"/>
      <c r="AFZ758" s="227"/>
      <c r="AGA758" s="227"/>
      <c r="AGB758" s="227"/>
      <c r="AGC758" s="227"/>
      <c r="AGD758" s="227"/>
      <c r="AGE758" s="227"/>
      <c r="AGF758" s="227"/>
      <c r="AGG758" s="227"/>
      <c r="AGH758" s="227"/>
      <c r="AGI758" s="227"/>
      <c r="AGJ758" s="227"/>
      <c r="AGK758" s="227"/>
      <c r="AGL758" s="227"/>
      <c r="AGM758" s="227"/>
      <c r="AGN758" s="227"/>
      <c r="AGO758" s="227"/>
      <c r="AGP758" s="227"/>
      <c r="AGQ758" s="227"/>
      <c r="AGR758" s="227"/>
      <c r="AGS758" s="227"/>
      <c r="AGT758" s="227"/>
      <c r="AGU758" s="227"/>
      <c r="AGV758" s="227"/>
      <c r="AGW758" s="227"/>
      <c r="AGX758" s="227"/>
      <c r="AGY758" s="227"/>
      <c r="AGZ758" s="227"/>
      <c r="AHA758" s="227"/>
      <c r="AHB758" s="227"/>
      <c r="AHC758" s="227"/>
      <c r="AHD758" s="227"/>
      <c r="AHE758" s="227"/>
      <c r="AHF758" s="227"/>
      <c r="AHG758" s="227"/>
      <c r="AHH758" s="227"/>
      <c r="AHI758" s="227"/>
      <c r="AHJ758" s="227"/>
      <c r="AHK758" s="227"/>
      <c r="AHL758" s="227"/>
      <c r="AHM758" s="227"/>
      <c r="AHN758" s="227"/>
      <c r="AHO758" s="227"/>
      <c r="AHP758" s="227"/>
      <c r="AHQ758" s="227"/>
      <c r="AHR758" s="227"/>
      <c r="AHS758" s="227"/>
      <c r="AHT758" s="227"/>
      <c r="AHU758" s="227"/>
      <c r="AHV758" s="227"/>
      <c r="AHW758" s="227"/>
      <c r="AHX758" s="227"/>
      <c r="AHY758" s="227"/>
      <c r="AHZ758" s="227"/>
      <c r="AIA758" s="227"/>
      <c r="AIB758" s="227"/>
      <c r="AIC758" s="227"/>
      <c r="AID758" s="227"/>
      <c r="AIE758" s="227"/>
      <c r="AIF758" s="227"/>
      <c r="AIG758" s="227"/>
      <c r="AIH758" s="227"/>
      <c r="AII758" s="227"/>
      <c r="AIJ758" s="227"/>
      <c r="AIK758" s="227"/>
      <c r="AIL758" s="227"/>
      <c r="AIM758" s="227"/>
      <c r="AIN758" s="227"/>
      <c r="AIO758" s="227"/>
      <c r="AIP758" s="227"/>
      <c r="AIQ758" s="227"/>
      <c r="AIR758" s="227"/>
      <c r="AIS758" s="227"/>
      <c r="AIT758" s="227"/>
      <c r="AIU758" s="227"/>
      <c r="AIV758" s="227"/>
      <c r="AIW758" s="227"/>
      <c r="AIX758" s="227"/>
      <c r="AIY758" s="227"/>
      <c r="AIZ758" s="227"/>
      <c r="AJA758" s="227"/>
      <c r="AJB758" s="227"/>
      <c r="AJC758" s="227"/>
      <c r="AJD758" s="227"/>
      <c r="AJE758" s="227"/>
      <c r="AJF758" s="227"/>
      <c r="AJG758" s="227"/>
      <c r="AJH758" s="227"/>
      <c r="AJI758" s="227"/>
      <c r="AJJ758" s="227"/>
      <c r="AJK758" s="227"/>
      <c r="AJL758" s="227"/>
      <c r="AJM758" s="227"/>
      <c r="AJN758" s="227"/>
      <c r="AJO758" s="227"/>
      <c r="AJP758" s="227"/>
      <c r="AJQ758" s="227"/>
      <c r="AJR758" s="227"/>
      <c r="AJS758" s="227"/>
      <c r="AJT758" s="227"/>
      <c r="AJU758" s="227"/>
      <c r="AJV758" s="227"/>
      <c r="AJW758" s="227"/>
      <c r="AJX758" s="227"/>
      <c r="AJY758" s="227"/>
      <c r="AJZ758" s="227"/>
      <c r="AKA758" s="227"/>
      <c r="AKB758" s="227"/>
      <c r="AKC758" s="227"/>
      <c r="AKD758" s="227"/>
      <c r="AKE758" s="227"/>
      <c r="AKF758" s="227"/>
      <c r="AKG758" s="227"/>
      <c r="AKH758" s="227"/>
      <c r="AKI758" s="227"/>
      <c r="AKJ758" s="227"/>
      <c r="AKK758" s="227"/>
      <c r="AKL758" s="227"/>
      <c r="AKM758" s="227"/>
      <c r="AKN758" s="227"/>
      <c r="AKO758" s="227"/>
      <c r="AKP758" s="227"/>
      <c r="AKQ758" s="227"/>
      <c r="AKR758" s="227"/>
      <c r="AKS758" s="227"/>
      <c r="AKT758" s="227"/>
      <c r="AKU758" s="227"/>
      <c r="AKV758" s="227"/>
      <c r="AKW758" s="227"/>
      <c r="AKX758" s="227"/>
      <c r="AKY758" s="227"/>
      <c r="AKZ758" s="227"/>
      <c r="ALA758" s="227"/>
      <c r="ALB758" s="227"/>
      <c r="ALC758" s="227"/>
      <c r="ALD758" s="227"/>
      <c r="ALE758" s="227"/>
      <c r="ALF758" s="227"/>
      <c r="ALG758" s="227"/>
      <c r="ALH758" s="227"/>
      <c r="ALI758" s="227"/>
      <c r="ALJ758" s="227"/>
      <c r="ALK758" s="227"/>
      <c r="ALL758" s="227"/>
      <c r="ALM758" s="227"/>
      <c r="ALN758" s="227"/>
      <c r="ALO758" s="227"/>
      <c r="ALP758" s="227"/>
      <c r="ALQ758" s="227"/>
      <c r="ALR758" s="227"/>
      <c r="ALS758" s="227"/>
      <c r="ALT758" s="227"/>
      <c r="ALU758" s="227"/>
      <c r="ALV758" s="227"/>
      <c r="ALW758" s="227"/>
      <c r="ALX758" s="227"/>
      <c r="ALY758" s="227"/>
      <c r="ALZ758" s="227"/>
      <c r="AMA758" s="227"/>
      <c r="AMB758" s="227"/>
      <c r="AMC758" s="227"/>
      <c r="AMD758" s="227"/>
      <c r="AME758" s="227"/>
      <c r="AMF758" s="227"/>
      <c r="AMG758" s="227"/>
      <c r="AMH758" s="227"/>
      <c r="AMI758" s="227"/>
      <c r="AMJ758" s="227"/>
      <c r="AMK758" s="227"/>
      <c r="AML758" s="227"/>
      <c r="AMM758" s="227"/>
      <c r="AMN758" s="227"/>
      <c r="AMO758" s="227"/>
      <c r="AMP758" s="227"/>
      <c r="AMQ758" s="227"/>
      <c r="AMR758" s="227"/>
      <c r="AMS758" s="227"/>
      <c r="AMT758" s="227"/>
      <c r="AMU758" s="227"/>
      <c r="AMV758" s="227"/>
      <c r="AMW758" s="227"/>
      <c r="AMX758" s="227"/>
    </row>
    <row r="759" spans="1:1038" ht="18" customHeight="1">
      <c r="A759" s="223">
        <v>43333</v>
      </c>
      <c r="B759" s="224" t="s">
        <v>1647</v>
      </c>
      <c r="D759" s="225" t="s">
        <v>1279</v>
      </c>
      <c r="E759" s="126">
        <v>93</v>
      </c>
      <c r="F759" s="126">
        <v>4</v>
      </c>
      <c r="G759" s="196" t="str">
        <f t="shared" si="336"/>
        <v>93-4</v>
      </c>
      <c r="H759" s="126">
        <v>0</v>
      </c>
      <c r="I759" s="126">
        <v>21</v>
      </c>
      <c r="J759" s="203">
        <f t="shared" si="354"/>
        <v>1</v>
      </c>
      <c r="K759" s="644" t="b">
        <f>IF(J764=1,IF(((VLOOKUP($G759,[3]Depth_Lookup!$A$3:$J$550,9,FALSE))-(I759/100))=0,"Good",IF(((VLOOKUP($G759,[3]Depth_Lookup!$A$3:$J$550,9,FALSE))-(I759/100))&gt;0,"Too Short","Too Long")))</f>
        <v>0</v>
      </c>
      <c r="L759" s="171">
        <f>(VLOOKUP($G759,Depth_Lookup!$A$3:$J$410,10,FALSE))+(H759/100)</f>
        <v>242</v>
      </c>
      <c r="M759" s="171">
        <f>(VLOOKUP($G759,Depth_Lookup!$A$3:$J$410,10,FALSE))+(I759/100)</f>
        <v>242.21</v>
      </c>
      <c r="N759" s="646" t="s">
        <v>2300</v>
      </c>
      <c r="O759" s="126">
        <v>4</v>
      </c>
      <c r="P759" s="126" t="s">
        <v>853</v>
      </c>
      <c r="Q759" s="126" t="s">
        <v>125</v>
      </c>
      <c r="R759" s="196" t="str">
        <f t="shared" si="351"/>
        <v>SerpentinizedHarzburgite</v>
      </c>
      <c r="S759" s="135" t="s">
        <v>94</v>
      </c>
      <c r="T759" s="135" t="s">
        <v>107</v>
      </c>
      <c r="U759" s="126" t="s">
        <v>95</v>
      </c>
      <c r="V759" s="126" t="s">
        <v>96</v>
      </c>
      <c r="W759" s="126" t="s">
        <v>102</v>
      </c>
      <c r="X759" s="202">
        <f>VLOOKUP(W759,[3]definitions_list_lookup!$A$13:$B$19,2,0)</f>
        <v>5</v>
      </c>
      <c r="Y759" s="226" t="s">
        <v>90</v>
      </c>
      <c r="Z759" s="226" t="s">
        <v>91</v>
      </c>
      <c r="AA759" s="226"/>
      <c r="AF759" s="196" t="e">
        <f>VLOOKUP(AE759,[3]definitions_list_mag!$V$12:$W$15,2,0)</f>
        <v>#N/A</v>
      </c>
      <c r="AI759" s="258">
        <v>84</v>
      </c>
      <c r="AJ759" s="135"/>
      <c r="AK759" s="135"/>
      <c r="AL759" s="135"/>
      <c r="AM759" s="135"/>
      <c r="AN759" s="135"/>
      <c r="AO759" s="258"/>
      <c r="AP759" s="135"/>
      <c r="AQ759" s="135"/>
      <c r="AR759" s="135"/>
      <c r="AS759" s="135"/>
      <c r="AT759" s="135"/>
      <c r="AU759" s="258"/>
      <c r="AV759" s="135"/>
      <c r="AW759" s="135"/>
      <c r="AX759" s="135"/>
      <c r="AY759" s="135"/>
      <c r="AZ759" s="135"/>
      <c r="BA759" s="258">
        <v>15</v>
      </c>
      <c r="BB759" s="135">
        <v>6</v>
      </c>
      <c r="BC759" s="135">
        <v>2</v>
      </c>
      <c r="BD759" s="135" t="s">
        <v>110</v>
      </c>
      <c r="BE759" s="135" t="s">
        <v>103</v>
      </c>
      <c r="BF759" s="135"/>
      <c r="BG759" s="258"/>
      <c r="BH759" s="135"/>
      <c r="BI759" s="135"/>
      <c r="BJ759" s="135"/>
      <c r="BK759" s="135"/>
      <c r="BL759" s="135"/>
      <c r="BM759" s="258">
        <v>1</v>
      </c>
      <c r="BN759" s="135">
        <v>1</v>
      </c>
      <c r="BO759" s="135">
        <v>0.5</v>
      </c>
      <c r="BP759" s="135" t="s">
        <v>110</v>
      </c>
      <c r="BQ759" s="135" t="s">
        <v>103</v>
      </c>
      <c r="BR759" s="135"/>
      <c r="BS759" s="135"/>
      <c r="BT759" s="135"/>
      <c r="BU759" s="135"/>
      <c r="BV759" s="135"/>
      <c r="BW759" s="135"/>
      <c r="BX759" s="135"/>
      <c r="BY759" s="130"/>
      <c r="CE759" s="160"/>
      <c r="CF759" s="213">
        <f t="shared" si="352"/>
        <v>100</v>
      </c>
      <c r="CG759" s="131"/>
      <c r="CH759" s="132" t="s">
        <v>2293</v>
      </c>
      <c r="CI759" s="132">
        <v>100</v>
      </c>
      <c r="CJ759" s="132" t="s">
        <v>514</v>
      </c>
      <c r="CK759" s="133" t="s">
        <v>2297</v>
      </c>
      <c r="CL759" s="134"/>
      <c r="CM759" s="134"/>
      <c r="CN759" s="134"/>
      <c r="CO759" s="134"/>
      <c r="CP759" s="134"/>
      <c r="CQ759" s="134"/>
      <c r="CR759" s="134"/>
      <c r="CS759" s="134"/>
      <c r="CT759" s="134"/>
      <c r="CU759" s="134"/>
      <c r="CV759" s="134"/>
      <c r="CW759" s="134"/>
      <c r="CX759" s="134"/>
      <c r="CY759" s="134"/>
      <c r="CZ759" s="134"/>
      <c r="DA759" s="134"/>
      <c r="DB759" s="134">
        <v>60</v>
      </c>
      <c r="DC759" s="135">
        <v>1</v>
      </c>
      <c r="DD759" s="134"/>
      <c r="DE759" s="134"/>
      <c r="DF759" s="134"/>
      <c r="DG759" s="134"/>
      <c r="DH759" s="134"/>
      <c r="DI759" s="134"/>
      <c r="DJ759" s="134">
        <v>39</v>
      </c>
      <c r="DK759" s="207">
        <f t="shared" si="353"/>
        <v>100</v>
      </c>
      <c r="DL759" s="131"/>
      <c r="DM759" s="134"/>
      <c r="DN759" s="134"/>
      <c r="DO759" s="136"/>
      <c r="DQ759" s="131"/>
      <c r="DR759" s="136"/>
      <c r="DS759" s="131"/>
      <c r="DT759" s="138" t="s">
        <v>2301</v>
      </c>
      <c r="DW759" s="214" t="e">
        <f>VLOOKUP(P759,[3]definitions_list_lookup!$K$30:$L$54,2,0)</f>
        <v>#N/A</v>
      </c>
      <c r="DX759" s="139" t="s">
        <v>2151</v>
      </c>
      <c r="DY759" s="139" t="s">
        <v>2302</v>
      </c>
      <c r="DZ759"/>
      <c r="EA759" s="104"/>
      <c r="ED759" s="229" t="s">
        <v>2517</v>
      </c>
      <c r="EE759" s="140"/>
      <c r="EG759" s="140"/>
      <c r="EI759" s="218"/>
      <c r="EJ759" s="143"/>
      <c r="EK759" s="221"/>
      <c r="EM759" s="109"/>
      <c r="EN759" s="109"/>
      <c r="EZ759" s="192" t="e">
        <f t="shared" si="415"/>
        <v>#DIV/0!</v>
      </c>
      <c r="FA759" s="192" t="e">
        <f t="shared" si="416"/>
        <v>#DIV/0!</v>
      </c>
      <c r="FB759" s="192" t="e">
        <f t="shared" si="417"/>
        <v>#DIV/0!</v>
      </c>
      <c r="FC759" s="192" t="e">
        <f t="shared" si="418"/>
        <v>#DIV/0!</v>
      </c>
      <c r="FD759" s="192" t="e">
        <f t="shared" si="419"/>
        <v>#DIV/0!</v>
      </c>
      <c r="FE759" s="193" t="e">
        <f t="shared" si="420"/>
        <v>#DIV/0!</v>
      </c>
      <c r="FF759" s="194" t="e">
        <f t="shared" si="421"/>
        <v>#DIV/0!</v>
      </c>
      <c r="FI759" s="778">
        <f t="shared" si="422"/>
        <v>0</v>
      </c>
      <c r="FJ759" s="779" t="e">
        <f t="shared" si="423"/>
        <v>#DIV/0!</v>
      </c>
      <c r="FK759" s="779" t="e">
        <f t="shared" si="424"/>
        <v>#DIV/0!</v>
      </c>
      <c r="FL759" s="780" t="e">
        <f t="shared" si="425"/>
        <v>#DIV/0!</v>
      </c>
      <c r="FM759" s="169" t="e">
        <f t="shared" si="426"/>
        <v>#DIV/0!</v>
      </c>
      <c r="FN759" s="783" t="e">
        <f t="shared" si="427"/>
        <v>#DIV/0!</v>
      </c>
    </row>
    <row r="760" spans="1:1038" ht="18" customHeight="1">
      <c r="A760" s="223"/>
      <c r="B760" s="224"/>
      <c r="D760" s="225"/>
      <c r="E760" s="126">
        <v>93</v>
      </c>
      <c r="F760" s="126">
        <v>4</v>
      </c>
      <c r="G760" s="196" t="str">
        <f t="shared" ref="G760" si="496">E760&amp;"-"&amp;F760</f>
        <v>93-4</v>
      </c>
      <c r="H760" s="126">
        <v>21</v>
      </c>
      <c r="I760" s="126">
        <v>23</v>
      </c>
      <c r="J760" s="203">
        <f t="shared" si="354"/>
        <v>0</v>
      </c>
      <c r="K760" s="644"/>
      <c r="L760" s="171">
        <f>(VLOOKUP($G760,Depth_Lookup!$A$3:$J$410,10,FALSE))+(H760/100)</f>
        <v>242.21</v>
      </c>
      <c r="M760" s="171">
        <f>(VLOOKUP($G760,Depth_Lookup!$A$3:$J$410,10,FALSE))+(I760/100)</f>
        <v>242.23</v>
      </c>
      <c r="N760" s="646"/>
      <c r="R760" s="196" t="s">
        <v>2389</v>
      </c>
      <c r="S760" s="135"/>
      <c r="T760" s="135"/>
      <c r="X760" s="202"/>
      <c r="Y760" s="226"/>
      <c r="Z760" s="226"/>
      <c r="AA760" s="226"/>
      <c r="AF760" s="196"/>
      <c r="AI760" s="258"/>
      <c r="AJ760" s="135"/>
      <c r="AK760" s="135"/>
      <c r="AL760" s="135"/>
      <c r="AM760" s="135"/>
      <c r="AN760" s="135"/>
      <c r="AO760" s="258"/>
      <c r="AP760" s="135"/>
      <c r="AQ760" s="135"/>
      <c r="AR760" s="135"/>
      <c r="AS760" s="135"/>
      <c r="AT760" s="135"/>
      <c r="AU760" s="258"/>
      <c r="AV760" s="135"/>
      <c r="AW760" s="135"/>
      <c r="AX760" s="135"/>
      <c r="AY760" s="135"/>
      <c r="AZ760" s="135"/>
      <c r="BA760" s="258"/>
      <c r="BB760" s="135"/>
      <c r="BC760" s="135"/>
      <c r="BD760" s="135"/>
      <c r="BE760" s="135"/>
      <c r="BF760" s="135"/>
      <c r="BG760" s="258"/>
      <c r="BH760" s="135"/>
      <c r="BI760" s="135"/>
      <c r="BJ760" s="135"/>
      <c r="BK760" s="135"/>
      <c r="BL760" s="135"/>
      <c r="BM760" s="258"/>
      <c r="BN760" s="135"/>
      <c r="BO760" s="135"/>
      <c r="BP760" s="135"/>
      <c r="BQ760" s="135"/>
      <c r="BR760" s="135"/>
      <c r="BS760" s="135"/>
      <c r="BT760" s="135"/>
      <c r="BU760" s="135"/>
      <c r="BV760" s="135"/>
      <c r="BW760" s="135"/>
      <c r="BX760" s="135"/>
      <c r="BY760" s="130"/>
      <c r="CE760" s="160"/>
      <c r="CF760" s="213"/>
      <c r="CG760" s="131"/>
      <c r="CH760" s="132"/>
      <c r="CI760" s="132"/>
      <c r="CJ760" s="132"/>
      <c r="CK760" s="133"/>
      <c r="CL760" s="134"/>
      <c r="CM760" s="134"/>
      <c r="CN760" s="134"/>
      <c r="CO760" s="134"/>
      <c r="CP760" s="134"/>
      <c r="CQ760" s="134"/>
      <c r="CR760" s="134"/>
      <c r="CS760" s="134"/>
      <c r="CT760" s="134"/>
      <c r="CU760" s="134"/>
      <c r="CV760" s="134"/>
      <c r="CW760" s="134"/>
      <c r="CX760" s="134"/>
      <c r="CY760" s="134"/>
      <c r="CZ760" s="134"/>
      <c r="DA760" s="134"/>
      <c r="DB760" s="134"/>
      <c r="DD760" s="134"/>
      <c r="DE760" s="134"/>
      <c r="DF760" s="134"/>
      <c r="DG760" s="134"/>
      <c r="DH760" s="134"/>
      <c r="DI760" s="134"/>
      <c r="DJ760" s="134"/>
      <c r="DK760" s="207"/>
      <c r="DL760" s="131"/>
      <c r="DM760" s="134"/>
      <c r="DN760" s="134"/>
      <c r="DO760" s="136"/>
      <c r="DQ760" s="131"/>
      <c r="DR760" s="136"/>
      <c r="DS760" s="131"/>
      <c r="DT760" s="138"/>
      <c r="DW760" s="214"/>
      <c r="DX760" s="139"/>
      <c r="DY760" s="139"/>
      <c r="DZ760"/>
      <c r="EA760" s="104"/>
      <c r="ED760" s="229" t="s">
        <v>2517</v>
      </c>
      <c r="EE760" s="140"/>
      <c r="EG760" s="140"/>
      <c r="EI760" s="218"/>
      <c r="EJ760" s="143"/>
      <c r="EK760" s="221"/>
      <c r="EM760" s="109"/>
      <c r="EN760" s="109" t="s">
        <v>1448</v>
      </c>
      <c r="EO760" s="144">
        <v>1.3</v>
      </c>
      <c r="EP760" s="144" t="s">
        <v>2054</v>
      </c>
      <c r="EV760" s="112">
        <v>23</v>
      </c>
      <c r="EW760" s="112">
        <v>90</v>
      </c>
      <c r="EX760" s="112">
        <v>7</v>
      </c>
      <c r="EY760" s="112">
        <v>180</v>
      </c>
      <c r="EZ760" s="192">
        <f t="shared" si="415"/>
        <v>-73.86683695373614</v>
      </c>
      <c r="FA760" s="192">
        <f t="shared" si="416"/>
        <v>286.13316304626386</v>
      </c>
      <c r="FB760" s="192">
        <f t="shared" si="417"/>
        <v>66.160487001012726</v>
      </c>
      <c r="FC760" s="192">
        <f t="shared" si="418"/>
        <v>16.13316304626386</v>
      </c>
      <c r="FD760" s="192">
        <f t="shared" si="419"/>
        <v>23.839512998987274</v>
      </c>
      <c r="FE760" s="193">
        <f t="shared" si="420"/>
        <v>106.13316304626386</v>
      </c>
      <c r="FF760" s="194">
        <f t="shared" si="421"/>
        <v>23.839512998987274</v>
      </c>
      <c r="FI760" s="778">
        <f t="shared" si="422"/>
        <v>1.3</v>
      </c>
      <c r="FJ760" s="779">
        <f t="shared" si="423"/>
        <v>23.839512998987274</v>
      </c>
      <c r="FK760" s="779">
        <f t="shared" si="424"/>
        <v>66.160487001012726</v>
      </c>
      <c r="FL760" s="780">
        <f t="shared" si="425"/>
        <v>1.154718332890581</v>
      </c>
      <c r="FM760" s="169">
        <f t="shared" si="426"/>
        <v>0.91468115257662208</v>
      </c>
      <c r="FN760" s="783">
        <f t="shared" si="427"/>
        <v>1.1890854983496086</v>
      </c>
    </row>
    <row r="761" spans="1:1038" ht="18" customHeight="1">
      <c r="A761" s="223">
        <v>43333</v>
      </c>
      <c r="B761" s="224" t="s">
        <v>1647</v>
      </c>
      <c r="D761" s="225" t="s">
        <v>1279</v>
      </c>
      <c r="E761" s="126">
        <v>93</v>
      </c>
      <c r="F761" s="126">
        <v>4</v>
      </c>
      <c r="G761" s="196" t="str">
        <f t="shared" ref="G761:G762" si="497">E761&amp;"-"&amp;F761</f>
        <v>93-4</v>
      </c>
      <c r="H761" s="126">
        <v>23</v>
      </c>
      <c r="I761" s="126">
        <v>63</v>
      </c>
      <c r="J761" s="203">
        <f t="shared" ref="J761:J763" si="498">IF(H761=0, 1, 0)</f>
        <v>0</v>
      </c>
      <c r="K761" s="644" t="str">
        <f>IF(J770=1,IF(((VLOOKUP($G761,[3]Depth_Lookup!$A$3:$J$550,9,FALSE))-(I761/100))=0,"Good",IF(((VLOOKUP($G761,[3]Depth_Lookup!$A$3:$J$550,9,FALSE))-(I761/100))&gt;0,"Too Short","Too Long")))</f>
        <v>Too Short</v>
      </c>
      <c r="L761" s="171">
        <f>(VLOOKUP($G761,Depth_Lookup!$A$3:$J$410,10,FALSE))+(H761/100)</f>
        <v>242.23</v>
      </c>
      <c r="M761" s="171">
        <f>(VLOOKUP($G761,Depth_Lookup!$A$3:$J$410,10,FALSE))+(I761/100)</f>
        <v>242.63</v>
      </c>
      <c r="N761" s="646" t="s">
        <v>2300</v>
      </c>
      <c r="O761" s="126">
        <v>4</v>
      </c>
      <c r="P761" s="126" t="s">
        <v>853</v>
      </c>
      <c r="Q761" s="126" t="s">
        <v>125</v>
      </c>
      <c r="R761" s="196" t="str">
        <f t="shared" ref="R761:R762" si="499">P761&amp;""&amp;Q761</f>
        <v>SerpentinizedHarzburgite</v>
      </c>
      <c r="S761" s="135" t="s">
        <v>94</v>
      </c>
      <c r="T761" s="135" t="s">
        <v>107</v>
      </c>
      <c r="U761" s="126" t="s">
        <v>95</v>
      </c>
      <c r="V761" s="126" t="s">
        <v>96</v>
      </c>
      <c r="W761" s="126" t="s">
        <v>102</v>
      </c>
      <c r="X761" s="202">
        <f>VLOOKUP(W761,[3]definitions_list_lookup!$A$13:$B$19,2,0)</f>
        <v>5</v>
      </c>
      <c r="Y761" s="226" t="s">
        <v>90</v>
      </c>
      <c r="Z761" s="226" t="s">
        <v>91</v>
      </c>
      <c r="AA761" s="226"/>
      <c r="AF761" s="196" t="e">
        <f>VLOOKUP(AE761,[3]definitions_list_mag!$V$12:$W$15,2,0)</f>
        <v>#N/A</v>
      </c>
      <c r="AI761" s="258">
        <v>84</v>
      </c>
      <c r="AJ761" s="135"/>
      <c r="AK761" s="135"/>
      <c r="AL761" s="135"/>
      <c r="AM761" s="135"/>
      <c r="AN761" s="135"/>
      <c r="AO761" s="258"/>
      <c r="AP761" s="135"/>
      <c r="AQ761" s="135"/>
      <c r="AR761" s="135"/>
      <c r="AS761" s="135"/>
      <c r="AT761" s="135"/>
      <c r="AU761" s="258"/>
      <c r="AV761" s="135"/>
      <c r="AW761" s="135"/>
      <c r="AX761" s="135"/>
      <c r="AY761" s="135"/>
      <c r="AZ761" s="135"/>
      <c r="BA761" s="258">
        <v>15</v>
      </c>
      <c r="BB761" s="135">
        <v>6</v>
      </c>
      <c r="BC761" s="135">
        <v>2</v>
      </c>
      <c r="BD761" s="135" t="s">
        <v>110</v>
      </c>
      <c r="BE761" s="135" t="s">
        <v>103</v>
      </c>
      <c r="BF761" s="135"/>
      <c r="BG761" s="258"/>
      <c r="BH761" s="135"/>
      <c r="BI761" s="135"/>
      <c r="BJ761" s="135"/>
      <c r="BK761" s="135"/>
      <c r="BL761" s="135"/>
      <c r="BM761" s="258">
        <v>1</v>
      </c>
      <c r="BN761" s="135">
        <v>1</v>
      </c>
      <c r="BO761" s="135">
        <v>0.5</v>
      </c>
      <c r="BP761" s="135" t="s">
        <v>110</v>
      </c>
      <c r="BQ761" s="135" t="s">
        <v>103</v>
      </c>
      <c r="BR761" s="135"/>
      <c r="BS761" s="135"/>
      <c r="BT761" s="135"/>
      <c r="BU761" s="135"/>
      <c r="BV761" s="135"/>
      <c r="BW761" s="135"/>
      <c r="BX761" s="135"/>
      <c r="BY761" s="130"/>
      <c r="CE761" s="160"/>
      <c r="CF761" s="213">
        <f t="shared" ref="CF761:CF762" si="500">AI761+AO761+BA761+AU761+BG761+BM761+BY761</f>
        <v>100</v>
      </c>
      <c r="CG761" s="131"/>
      <c r="CH761" s="132" t="s">
        <v>2293</v>
      </c>
      <c r="CI761" s="132">
        <v>100</v>
      </c>
      <c r="CJ761" s="132" t="s">
        <v>514</v>
      </c>
      <c r="CK761" s="133" t="s">
        <v>2297</v>
      </c>
      <c r="CL761" s="134"/>
      <c r="CM761" s="134"/>
      <c r="CN761" s="134"/>
      <c r="CO761" s="134"/>
      <c r="CP761" s="134"/>
      <c r="CQ761" s="134"/>
      <c r="CR761" s="134"/>
      <c r="CS761" s="134"/>
      <c r="CT761" s="134"/>
      <c r="CU761" s="134"/>
      <c r="CV761" s="134"/>
      <c r="CW761" s="134"/>
      <c r="CX761" s="134"/>
      <c r="CY761" s="134"/>
      <c r="CZ761" s="134"/>
      <c r="DA761" s="134"/>
      <c r="DB761" s="134">
        <v>60</v>
      </c>
      <c r="DC761" s="135">
        <v>1</v>
      </c>
      <c r="DD761" s="134"/>
      <c r="DE761" s="134"/>
      <c r="DF761" s="134"/>
      <c r="DG761" s="134"/>
      <c r="DH761" s="134"/>
      <c r="DI761" s="134"/>
      <c r="DJ761" s="134">
        <v>39</v>
      </c>
      <c r="DK761" s="207">
        <f t="shared" ref="DK761:DK762" si="501">SUM(CL761:DJ761)</f>
        <v>100</v>
      </c>
      <c r="DL761" s="131"/>
      <c r="DM761" s="134"/>
      <c r="DN761" s="134"/>
      <c r="DO761" s="136"/>
      <c r="DQ761" s="131"/>
      <c r="DR761" s="136"/>
      <c r="DS761" s="131"/>
      <c r="DT761" s="138" t="s">
        <v>2301</v>
      </c>
      <c r="DW761" s="214" t="e">
        <f>VLOOKUP(P761,[3]definitions_list_lookup!$K$30:$L$54,2,0)</f>
        <v>#N/A</v>
      </c>
      <c r="DX761" s="139" t="s">
        <v>2151</v>
      </c>
      <c r="DY761" s="139" t="s">
        <v>2302</v>
      </c>
      <c r="DZ761"/>
      <c r="EA761" s="104"/>
      <c r="ED761" s="229" t="s">
        <v>2517</v>
      </c>
      <c r="EE761" s="140"/>
      <c r="EG761" s="140"/>
      <c r="EI761" s="218"/>
      <c r="EJ761" s="143"/>
      <c r="EK761" s="221"/>
      <c r="EM761" s="109"/>
      <c r="EN761" s="109"/>
      <c r="EV761" s="112">
        <v>23</v>
      </c>
      <c r="EW761" s="112">
        <v>90</v>
      </c>
      <c r="EX761" s="112">
        <v>7</v>
      </c>
      <c r="EY761" s="112">
        <v>180</v>
      </c>
      <c r="EZ761" s="192">
        <f t="shared" si="415"/>
        <v>-73.86683695373614</v>
      </c>
      <c r="FA761" s="192">
        <f t="shared" si="416"/>
        <v>286.13316304626386</v>
      </c>
      <c r="FB761" s="192">
        <f t="shared" si="417"/>
        <v>66.160487001012726</v>
      </c>
      <c r="FC761" s="192">
        <f t="shared" si="418"/>
        <v>16.13316304626386</v>
      </c>
      <c r="FD761" s="192">
        <f t="shared" si="419"/>
        <v>23.839512998987274</v>
      </c>
      <c r="FE761" s="193">
        <f t="shared" si="420"/>
        <v>106.13316304626386</v>
      </c>
      <c r="FF761" s="194">
        <f t="shared" si="421"/>
        <v>23.839512998987274</v>
      </c>
      <c r="FI761" s="778">
        <f t="shared" si="422"/>
        <v>0</v>
      </c>
      <c r="FJ761" s="779">
        <f t="shared" si="423"/>
        <v>23.839512998987274</v>
      </c>
      <c r="FK761" s="779">
        <f t="shared" si="424"/>
        <v>66.160487001012726</v>
      </c>
      <c r="FL761" s="780">
        <f t="shared" si="425"/>
        <v>1.154718332890581</v>
      </c>
      <c r="FM761" s="169">
        <f t="shared" si="426"/>
        <v>0.91468115257662208</v>
      </c>
      <c r="FN761" s="783">
        <f t="shared" si="427"/>
        <v>0</v>
      </c>
    </row>
    <row r="762" spans="1:1038" ht="18" customHeight="1">
      <c r="A762" s="223">
        <v>43333</v>
      </c>
      <c r="B762" s="224" t="s">
        <v>1647</v>
      </c>
      <c r="D762" s="225" t="s">
        <v>1279</v>
      </c>
      <c r="E762" s="226">
        <v>93</v>
      </c>
      <c r="F762" s="226">
        <v>4</v>
      </c>
      <c r="G762" s="196" t="str">
        <f t="shared" si="497"/>
        <v>93-4</v>
      </c>
      <c r="H762" s="226">
        <v>63</v>
      </c>
      <c r="I762" s="226">
        <v>87.5</v>
      </c>
      <c r="J762" s="203">
        <f t="shared" si="498"/>
        <v>0</v>
      </c>
      <c r="K762" s="644" t="b">
        <f>IF(J763=1,IF(((VLOOKUP($G762,[3]Depth_Lookup!$A$3:$J$550,9,FALSE))-(I762/100))=0,"Good",IF(((VLOOKUP($G762,[3]Depth_Lookup!$A$3:$J$550,9,FALSE))-(I762/100))&gt;0,"Too Short","Too Long")))</f>
        <v>0</v>
      </c>
      <c r="L762" s="171">
        <f>(VLOOKUP($G762,Depth_Lookup!$A$3:$J$410,10,FALSE))+(H762/100)</f>
        <v>242.63</v>
      </c>
      <c r="M762" s="171">
        <f>(VLOOKUP($G762,Depth_Lookup!$A$3:$J$410,10,FALSE))+(I762/100)</f>
        <v>242.875</v>
      </c>
      <c r="N762" s="646" t="s">
        <v>2303</v>
      </c>
      <c r="O762" s="226">
        <v>3</v>
      </c>
      <c r="P762" s="226" t="s">
        <v>853</v>
      </c>
      <c r="Q762" s="226" t="s">
        <v>125</v>
      </c>
      <c r="R762" s="196" t="str">
        <f t="shared" si="499"/>
        <v>SerpentinizedHarzburgite</v>
      </c>
      <c r="S762" s="256" t="s">
        <v>107</v>
      </c>
      <c r="T762" s="256" t="s">
        <v>94</v>
      </c>
      <c r="U762" s="226" t="s">
        <v>108</v>
      </c>
      <c r="V762" s="226" t="s">
        <v>509</v>
      </c>
      <c r="W762" s="226" t="s">
        <v>102</v>
      </c>
      <c r="X762" s="202">
        <f>VLOOKUP(W762,[3]definitions_list_lookup!$A$13:$B$19,2,0)</f>
        <v>5</v>
      </c>
      <c r="Y762" s="226" t="s">
        <v>90</v>
      </c>
      <c r="Z762" s="226" t="s">
        <v>91</v>
      </c>
      <c r="AA762" s="226"/>
      <c r="AF762" s="196" t="e">
        <f>VLOOKUP(AE762,[3]definitions_list_mag!$V$12:$W$15,2,0)</f>
        <v>#N/A</v>
      </c>
      <c r="AI762" s="255">
        <v>79</v>
      </c>
      <c r="AJ762" s="256"/>
      <c r="AK762" s="256"/>
      <c r="AL762" s="256"/>
      <c r="AM762" s="256"/>
      <c r="AN762" s="256"/>
      <c r="AO762" s="255"/>
      <c r="AP762" s="256"/>
      <c r="AQ762" s="256"/>
      <c r="AR762" s="256"/>
      <c r="AS762" s="256"/>
      <c r="AT762" s="256"/>
      <c r="AU762" s="255"/>
      <c r="AV762" s="256"/>
      <c r="AW762" s="256"/>
      <c r="AX762" s="256"/>
      <c r="AY762" s="256"/>
      <c r="AZ762" s="256"/>
      <c r="BA762" s="255">
        <v>20</v>
      </c>
      <c r="BB762" s="256">
        <v>7</v>
      </c>
      <c r="BC762" s="256">
        <v>3</v>
      </c>
      <c r="BD762" s="256" t="s">
        <v>110</v>
      </c>
      <c r="BE762" s="256" t="s">
        <v>103</v>
      </c>
      <c r="BF762" s="256"/>
      <c r="BG762" s="255"/>
      <c r="BH762" s="256"/>
      <c r="BI762" s="256"/>
      <c r="BJ762" s="256"/>
      <c r="BK762" s="256"/>
      <c r="BL762" s="256"/>
      <c r="BM762" s="255">
        <v>1</v>
      </c>
      <c r="BN762" s="256">
        <v>2</v>
      </c>
      <c r="BO762" s="256">
        <v>0.5</v>
      </c>
      <c r="BP762" s="256" t="s">
        <v>110</v>
      </c>
      <c r="BQ762" s="256" t="s">
        <v>103</v>
      </c>
      <c r="BR762" s="256"/>
      <c r="BS762" s="256"/>
      <c r="BT762" s="256"/>
      <c r="BU762" s="256"/>
      <c r="BV762" s="256"/>
      <c r="BW762" s="256"/>
      <c r="BX762" s="256"/>
      <c r="BY762" s="257"/>
      <c r="BZ762" s="226"/>
      <c r="CA762" s="226"/>
      <c r="CB762" s="226"/>
      <c r="CC762" s="226"/>
      <c r="CD762" s="226"/>
      <c r="CE762" s="410" t="s">
        <v>2149</v>
      </c>
      <c r="CF762" s="213">
        <f t="shared" si="500"/>
        <v>100</v>
      </c>
      <c r="CG762" s="131"/>
      <c r="CH762" s="150" t="s">
        <v>2293</v>
      </c>
      <c r="CI762" s="150">
        <v>100</v>
      </c>
      <c r="CJ762" s="150" t="s">
        <v>514</v>
      </c>
      <c r="CK762" s="158" t="s">
        <v>2153</v>
      </c>
      <c r="CL762" s="395"/>
      <c r="CM762" s="395"/>
      <c r="CN762" s="395"/>
      <c r="CO762" s="395"/>
      <c r="CP762" s="395"/>
      <c r="CQ762" s="395"/>
      <c r="CR762" s="395"/>
      <c r="CS762" s="395"/>
      <c r="CT762" s="395"/>
      <c r="CU762" s="395"/>
      <c r="CV762" s="395"/>
      <c r="CW762" s="395"/>
      <c r="CX762" s="395"/>
      <c r="CY762" s="395"/>
      <c r="CZ762" s="395"/>
      <c r="DA762" s="395"/>
      <c r="DB762" s="395">
        <v>55</v>
      </c>
      <c r="DC762" s="256"/>
      <c r="DD762" s="395"/>
      <c r="DE762" s="395"/>
      <c r="DF762" s="395"/>
      <c r="DG762" s="395"/>
      <c r="DH762" s="395"/>
      <c r="DI762" s="395"/>
      <c r="DJ762" s="395">
        <v>45</v>
      </c>
      <c r="DK762" s="207">
        <f t="shared" si="501"/>
        <v>100</v>
      </c>
      <c r="DL762" s="131"/>
      <c r="DM762" s="395"/>
      <c r="DN762" s="395"/>
      <c r="DO762" s="397"/>
      <c r="DP762" s="398"/>
      <c r="DQ762" s="131"/>
      <c r="DR762" s="397"/>
      <c r="DS762" s="259"/>
      <c r="DT762" s="263" t="s">
        <v>2304</v>
      </c>
      <c r="DU762" s="256"/>
      <c r="DV762" s="256"/>
      <c r="DW762" s="214" t="e">
        <f>VLOOKUP(P762,[3]definitions_list_lookup!$K$30:$L$54,2,0)</f>
        <v>#N/A</v>
      </c>
      <c r="DX762" s="155" t="s">
        <v>2151</v>
      </c>
      <c r="DY762" s="155" t="s">
        <v>2305</v>
      </c>
      <c r="DZ762"/>
      <c r="EA762" s="104"/>
      <c r="ED762" s="229" t="s">
        <v>2517</v>
      </c>
      <c r="EE762" s="140"/>
      <c r="EG762" s="140"/>
      <c r="EI762" s="218"/>
      <c r="EJ762" s="143"/>
      <c r="EK762" s="221"/>
      <c r="EM762" s="109"/>
      <c r="EN762" s="109"/>
      <c r="EZ762" s="192" t="e">
        <f t="shared" si="415"/>
        <v>#DIV/0!</v>
      </c>
      <c r="FA762" s="192" t="e">
        <f t="shared" si="416"/>
        <v>#DIV/0!</v>
      </c>
      <c r="FB762" s="192" t="e">
        <f t="shared" si="417"/>
        <v>#DIV/0!</v>
      </c>
      <c r="FC762" s="192" t="e">
        <f t="shared" si="418"/>
        <v>#DIV/0!</v>
      </c>
      <c r="FD762" s="192" t="e">
        <f t="shared" si="419"/>
        <v>#DIV/0!</v>
      </c>
      <c r="FE762" s="193" t="e">
        <f t="shared" si="420"/>
        <v>#DIV/0!</v>
      </c>
      <c r="FF762" s="194" t="e">
        <f t="shared" si="421"/>
        <v>#DIV/0!</v>
      </c>
      <c r="FI762" s="778">
        <f t="shared" si="422"/>
        <v>0</v>
      </c>
      <c r="FJ762" s="779" t="e">
        <f t="shared" si="423"/>
        <v>#DIV/0!</v>
      </c>
      <c r="FK762" s="779" t="e">
        <f t="shared" si="424"/>
        <v>#DIV/0!</v>
      </c>
      <c r="FL762" s="780" t="e">
        <f t="shared" si="425"/>
        <v>#DIV/0!</v>
      </c>
      <c r="FM762" s="169" t="e">
        <f t="shared" si="426"/>
        <v>#DIV/0!</v>
      </c>
      <c r="FN762" s="783" t="e">
        <f t="shared" si="427"/>
        <v>#DIV/0!</v>
      </c>
    </row>
    <row r="763" spans="1:1038" ht="18" customHeight="1">
      <c r="A763" s="223"/>
      <c r="B763" s="224"/>
      <c r="D763" s="225"/>
      <c r="E763" s="226">
        <v>93</v>
      </c>
      <c r="F763" s="226">
        <v>4</v>
      </c>
      <c r="G763" s="196" t="str">
        <f t="shared" ref="G763" si="502">E763&amp;"-"&amp;F763</f>
        <v>93-4</v>
      </c>
      <c r="H763" s="126">
        <v>87.5</v>
      </c>
      <c r="I763" s="126">
        <v>90</v>
      </c>
      <c r="J763" s="203">
        <f t="shared" si="498"/>
        <v>0</v>
      </c>
      <c r="K763" s="644"/>
      <c r="L763" s="171">
        <f>(VLOOKUP($G763,Depth_Lookup!$A$3:$J$410,10,FALSE))+(H763/100)</f>
        <v>242.875</v>
      </c>
      <c r="M763" s="171">
        <f>(VLOOKUP($G763,Depth_Lookup!$A$3:$J$410,10,FALSE))+(I763/100)</f>
        <v>242.9</v>
      </c>
      <c r="N763" s="646"/>
      <c r="R763" s="196" t="s">
        <v>1805</v>
      </c>
      <c r="S763" s="135"/>
      <c r="T763" s="135"/>
      <c r="X763" s="202"/>
      <c r="Y763" s="226"/>
      <c r="Z763" s="226"/>
      <c r="AA763" s="226"/>
      <c r="AF763" s="196"/>
      <c r="AI763" s="258"/>
      <c r="AJ763" s="135"/>
      <c r="AK763" s="135"/>
      <c r="AL763" s="135"/>
      <c r="AM763" s="135"/>
      <c r="AN763" s="135"/>
      <c r="AO763" s="258"/>
      <c r="AP763" s="135"/>
      <c r="AQ763" s="135"/>
      <c r="AR763" s="135"/>
      <c r="AS763" s="135"/>
      <c r="AT763" s="135"/>
      <c r="AU763" s="258"/>
      <c r="AV763" s="135"/>
      <c r="AW763" s="135"/>
      <c r="AX763" s="135"/>
      <c r="AY763" s="135"/>
      <c r="AZ763" s="135"/>
      <c r="BA763" s="258"/>
      <c r="BB763" s="135"/>
      <c r="BC763" s="135"/>
      <c r="BD763" s="135"/>
      <c r="BE763" s="135"/>
      <c r="BF763" s="135"/>
      <c r="BG763" s="258"/>
      <c r="BH763" s="135"/>
      <c r="BI763" s="135"/>
      <c r="BJ763" s="135"/>
      <c r="BK763" s="135"/>
      <c r="BL763" s="135"/>
      <c r="BM763" s="258"/>
      <c r="BN763" s="135"/>
      <c r="BO763" s="135"/>
      <c r="BP763" s="135"/>
      <c r="BQ763" s="135"/>
      <c r="BR763" s="135"/>
      <c r="BS763" s="135"/>
      <c r="BT763" s="135"/>
      <c r="BU763" s="135"/>
      <c r="BV763" s="135"/>
      <c r="BW763" s="135"/>
      <c r="BX763" s="135"/>
      <c r="BY763" s="130"/>
      <c r="CE763" s="160"/>
      <c r="CF763" s="213"/>
      <c r="CG763" s="131"/>
      <c r="CH763" s="132"/>
      <c r="CI763" s="132"/>
      <c r="CJ763" s="132"/>
      <c r="CK763" s="133"/>
      <c r="CL763" s="134"/>
      <c r="CM763" s="134"/>
      <c r="CN763" s="134"/>
      <c r="CO763" s="134"/>
      <c r="CP763" s="134"/>
      <c r="CQ763" s="134"/>
      <c r="CR763" s="134"/>
      <c r="CS763" s="134"/>
      <c r="CT763" s="134"/>
      <c r="CU763" s="134"/>
      <c r="CV763" s="134"/>
      <c r="CW763" s="134"/>
      <c r="CX763" s="134"/>
      <c r="CY763" s="134"/>
      <c r="CZ763" s="134"/>
      <c r="DA763" s="134"/>
      <c r="DB763" s="134"/>
      <c r="DD763" s="134"/>
      <c r="DE763" s="134"/>
      <c r="DF763" s="134"/>
      <c r="DG763" s="134"/>
      <c r="DH763" s="134"/>
      <c r="DI763" s="134"/>
      <c r="DJ763" s="134"/>
      <c r="DK763" s="207"/>
      <c r="DL763" s="131"/>
      <c r="DM763" s="134"/>
      <c r="DN763" s="134"/>
      <c r="DO763" s="136"/>
      <c r="DQ763" s="131"/>
      <c r="DR763" s="136"/>
      <c r="DS763" s="131"/>
      <c r="DT763" s="138"/>
      <c r="DW763" s="214"/>
      <c r="DX763" s="139"/>
      <c r="DY763" s="139"/>
      <c r="DZ763"/>
      <c r="EA763" s="104"/>
      <c r="ED763" s="229" t="s">
        <v>2517</v>
      </c>
      <c r="EE763" s="140"/>
      <c r="EG763" s="140"/>
      <c r="EI763" s="218"/>
      <c r="EJ763" s="143"/>
      <c r="EK763" s="221"/>
      <c r="EM763" s="109"/>
      <c r="EN763" s="109" t="s">
        <v>2046</v>
      </c>
      <c r="EO763" s="144">
        <v>3</v>
      </c>
      <c r="EP763" s="144" t="s">
        <v>2202</v>
      </c>
      <c r="EV763" s="112">
        <v>7</v>
      </c>
      <c r="EW763" s="112">
        <v>90</v>
      </c>
      <c r="EX763" s="112">
        <v>30</v>
      </c>
      <c r="EY763" s="112">
        <v>0</v>
      </c>
      <c r="EZ763" s="192">
        <f t="shared" si="415"/>
        <v>-167.99383101490034</v>
      </c>
      <c r="FA763" s="192">
        <f t="shared" si="416"/>
        <v>192.00616898509966</v>
      </c>
      <c r="FB763" s="192">
        <f t="shared" si="417"/>
        <v>59.448255619778941</v>
      </c>
      <c r="FC763" s="192">
        <f t="shared" si="418"/>
        <v>282.00616898509963</v>
      </c>
      <c r="FD763" s="192">
        <f t="shared" si="419"/>
        <v>30.551744380221059</v>
      </c>
      <c r="FE763" s="193">
        <f t="shared" si="420"/>
        <v>12.006168985099663</v>
      </c>
      <c r="FF763" s="194">
        <f t="shared" si="421"/>
        <v>30.551744380221059</v>
      </c>
      <c r="FI763" s="778">
        <f t="shared" si="422"/>
        <v>3</v>
      </c>
      <c r="FJ763" s="779">
        <f t="shared" si="423"/>
        <v>30.551744380221059</v>
      </c>
      <c r="FK763" s="779">
        <f t="shared" si="424"/>
        <v>59.448255619778941</v>
      </c>
      <c r="FL763" s="780">
        <f t="shared" si="425"/>
        <v>1.0375677951323647</v>
      </c>
      <c r="FM763" s="169">
        <f t="shared" si="426"/>
        <v>0.8611704462567038</v>
      </c>
      <c r="FN763" s="783">
        <f t="shared" si="427"/>
        <v>2.5835113387701112</v>
      </c>
    </row>
    <row r="764" spans="1:1038" ht="18" customHeight="1">
      <c r="A764" s="223">
        <v>43333</v>
      </c>
      <c r="B764" s="224" t="s">
        <v>1647</v>
      </c>
      <c r="D764" s="225" t="s">
        <v>1279</v>
      </c>
      <c r="E764" s="226">
        <v>93</v>
      </c>
      <c r="F764" s="226">
        <v>4</v>
      </c>
      <c r="G764" s="196" t="str">
        <f t="shared" si="336"/>
        <v>93-4</v>
      </c>
      <c r="H764" s="226">
        <v>90</v>
      </c>
      <c r="I764" s="226">
        <v>93</v>
      </c>
      <c r="J764" s="203">
        <f t="shared" si="354"/>
        <v>0</v>
      </c>
      <c r="K764" s="644" t="b">
        <f>IF(J769=1,IF(((VLOOKUP($G764,[3]Depth_Lookup!$A$3:$J$550,9,FALSE))-(I764/100))=0,"Good",IF(((VLOOKUP($G764,[3]Depth_Lookup!$A$3:$J$550,9,FALSE))-(I764/100))&gt;0,"Too Short","Too Long")))</f>
        <v>0</v>
      </c>
      <c r="L764" s="171">
        <f>(VLOOKUP($G764,Depth_Lookup!$A$3:$J$410,10,FALSE))+(H764/100)</f>
        <v>242.9</v>
      </c>
      <c r="M764" s="171">
        <f>(VLOOKUP($G764,Depth_Lookup!$A$3:$J$410,10,FALSE))+(I764/100)</f>
        <v>242.93</v>
      </c>
      <c r="N764" s="646" t="s">
        <v>2303</v>
      </c>
      <c r="O764" s="226">
        <v>3</v>
      </c>
      <c r="P764" s="226" t="s">
        <v>853</v>
      </c>
      <c r="Q764" s="226" t="s">
        <v>125</v>
      </c>
      <c r="R764" s="196" t="str">
        <f t="shared" si="351"/>
        <v>SerpentinizedHarzburgite</v>
      </c>
      <c r="S764" s="256" t="s">
        <v>107</v>
      </c>
      <c r="T764" s="256" t="s">
        <v>94</v>
      </c>
      <c r="U764" s="226" t="s">
        <v>108</v>
      </c>
      <c r="V764" s="226" t="s">
        <v>509</v>
      </c>
      <c r="W764" s="226" t="s">
        <v>102</v>
      </c>
      <c r="X764" s="202">
        <f>VLOOKUP(W764,[3]definitions_list_lookup!$A$13:$B$19,2,0)</f>
        <v>5</v>
      </c>
      <c r="Y764" s="226" t="s">
        <v>90</v>
      </c>
      <c r="Z764" s="226" t="s">
        <v>91</v>
      </c>
      <c r="AA764" s="226"/>
      <c r="AF764" s="196" t="e">
        <f>VLOOKUP(AE764,[3]definitions_list_mag!$V$12:$W$15,2,0)</f>
        <v>#N/A</v>
      </c>
      <c r="AI764" s="255">
        <v>79</v>
      </c>
      <c r="AJ764" s="256"/>
      <c r="AK764" s="256"/>
      <c r="AL764" s="256"/>
      <c r="AM764" s="256"/>
      <c r="AN764" s="256"/>
      <c r="AO764" s="255"/>
      <c r="AP764" s="256"/>
      <c r="AQ764" s="256"/>
      <c r="AR764" s="256"/>
      <c r="AS764" s="256"/>
      <c r="AT764" s="256"/>
      <c r="AU764" s="255"/>
      <c r="AV764" s="256"/>
      <c r="AW764" s="256"/>
      <c r="AX764" s="256"/>
      <c r="AY764" s="256"/>
      <c r="AZ764" s="256"/>
      <c r="BA764" s="255">
        <v>20</v>
      </c>
      <c r="BB764" s="256">
        <v>7</v>
      </c>
      <c r="BC764" s="256">
        <v>3</v>
      </c>
      <c r="BD764" s="256" t="s">
        <v>110</v>
      </c>
      <c r="BE764" s="256" t="s">
        <v>103</v>
      </c>
      <c r="BF764" s="256"/>
      <c r="BG764" s="255"/>
      <c r="BH764" s="256"/>
      <c r="BI764" s="256"/>
      <c r="BJ764" s="256"/>
      <c r="BK764" s="256"/>
      <c r="BL764" s="256"/>
      <c r="BM764" s="255">
        <v>1</v>
      </c>
      <c r="BN764" s="256">
        <v>2</v>
      </c>
      <c r="BO764" s="256">
        <v>0.5</v>
      </c>
      <c r="BP764" s="256" t="s">
        <v>110</v>
      </c>
      <c r="BQ764" s="256" t="s">
        <v>103</v>
      </c>
      <c r="BR764" s="256"/>
      <c r="BS764" s="256"/>
      <c r="BT764" s="256"/>
      <c r="BU764" s="256"/>
      <c r="BV764" s="256"/>
      <c r="BW764" s="256"/>
      <c r="BX764" s="256"/>
      <c r="BY764" s="257"/>
      <c r="BZ764" s="226"/>
      <c r="CA764" s="226"/>
      <c r="CB764" s="226"/>
      <c r="CC764" s="226"/>
      <c r="CD764" s="226"/>
      <c r="CE764" s="410" t="s">
        <v>2149</v>
      </c>
      <c r="CF764" s="213">
        <f t="shared" si="352"/>
        <v>100</v>
      </c>
      <c r="CG764" s="131"/>
      <c r="CH764" s="150" t="s">
        <v>2293</v>
      </c>
      <c r="CI764" s="150">
        <v>100</v>
      </c>
      <c r="CJ764" s="150" t="s">
        <v>514</v>
      </c>
      <c r="CK764" s="158" t="s">
        <v>2153</v>
      </c>
      <c r="CL764" s="395"/>
      <c r="CM764" s="395"/>
      <c r="CN764" s="395"/>
      <c r="CO764" s="395"/>
      <c r="CP764" s="395"/>
      <c r="CQ764" s="395"/>
      <c r="CR764" s="395"/>
      <c r="CS764" s="395"/>
      <c r="CT764" s="395"/>
      <c r="CU764" s="395"/>
      <c r="CV764" s="395"/>
      <c r="CW764" s="395"/>
      <c r="CX764" s="395"/>
      <c r="CY764" s="395"/>
      <c r="CZ764" s="395"/>
      <c r="DA764" s="395"/>
      <c r="DB764" s="395">
        <v>55</v>
      </c>
      <c r="DC764" s="256"/>
      <c r="DD764" s="395"/>
      <c r="DE764" s="395"/>
      <c r="DF764" s="395"/>
      <c r="DG764" s="395"/>
      <c r="DH764" s="395"/>
      <c r="DI764" s="395"/>
      <c r="DJ764" s="395">
        <v>45</v>
      </c>
      <c r="DK764" s="207">
        <f t="shared" si="353"/>
        <v>100</v>
      </c>
      <c r="DL764" s="131"/>
      <c r="DM764" s="395"/>
      <c r="DN764" s="395"/>
      <c r="DO764" s="397"/>
      <c r="DP764" s="398"/>
      <c r="DQ764" s="131"/>
      <c r="DR764" s="397"/>
      <c r="DS764" s="259"/>
      <c r="DT764" s="263" t="s">
        <v>2304</v>
      </c>
      <c r="DU764" s="256"/>
      <c r="DV764" s="256"/>
      <c r="DW764" s="214" t="e">
        <f>VLOOKUP(P764,[3]definitions_list_lookup!$K$30:$L$54,2,0)</f>
        <v>#N/A</v>
      </c>
      <c r="DX764" s="155" t="s">
        <v>2151</v>
      </c>
      <c r="DY764" s="155" t="s">
        <v>2305</v>
      </c>
      <c r="DZ764"/>
      <c r="EA764" s="104"/>
      <c r="ED764" s="229" t="s">
        <v>2517</v>
      </c>
      <c r="EE764" s="140"/>
      <c r="EG764" s="140"/>
      <c r="EI764" s="218"/>
      <c r="EJ764" s="143"/>
      <c r="EK764" s="221"/>
      <c r="EM764" s="109"/>
      <c r="EN764" s="109"/>
      <c r="EV764" s="112">
        <v>7</v>
      </c>
      <c r="EW764" s="112">
        <v>90</v>
      </c>
      <c r="EX764" s="112">
        <v>30</v>
      </c>
      <c r="EY764" s="112">
        <v>0</v>
      </c>
      <c r="EZ764" s="192">
        <f t="shared" si="415"/>
        <v>-167.99383101490034</v>
      </c>
      <c r="FA764" s="192">
        <f t="shared" si="416"/>
        <v>192.00616898509966</v>
      </c>
      <c r="FB764" s="192">
        <f t="shared" si="417"/>
        <v>59.448255619778941</v>
      </c>
      <c r="FC764" s="192">
        <f t="shared" si="418"/>
        <v>282.00616898509963</v>
      </c>
      <c r="FD764" s="192">
        <f t="shared" si="419"/>
        <v>30.551744380221059</v>
      </c>
      <c r="FE764" s="193">
        <f t="shared" si="420"/>
        <v>12.006168985099663</v>
      </c>
      <c r="FF764" s="194">
        <f t="shared" si="421"/>
        <v>30.551744380221059</v>
      </c>
      <c r="FI764" s="778">
        <f t="shared" si="422"/>
        <v>0</v>
      </c>
      <c r="FJ764" s="779">
        <f t="shared" si="423"/>
        <v>30.551744380221059</v>
      </c>
      <c r="FK764" s="779">
        <f t="shared" si="424"/>
        <v>59.448255619778941</v>
      </c>
      <c r="FL764" s="780">
        <f t="shared" si="425"/>
        <v>1.0375677951323647</v>
      </c>
      <c r="FM764" s="169">
        <f t="shared" si="426"/>
        <v>0.8611704462567038</v>
      </c>
      <c r="FN764" s="783">
        <f t="shared" si="427"/>
        <v>0</v>
      </c>
    </row>
    <row r="765" spans="1:1038" s="432" customFormat="1" ht="18" customHeight="1">
      <c r="A765" s="547">
        <v>43333</v>
      </c>
      <c r="B765" s="524" t="s">
        <v>1647</v>
      </c>
      <c r="C765" s="422"/>
      <c r="D765" s="525" t="s">
        <v>1279</v>
      </c>
      <c r="E765" s="422">
        <v>94</v>
      </c>
      <c r="F765" s="422">
        <v>1</v>
      </c>
      <c r="G765" s="526" t="str">
        <f t="shared" ref="G765" si="503">E765&amp;"-"&amp;F765</f>
        <v>94-1</v>
      </c>
      <c r="H765" s="422">
        <v>0</v>
      </c>
      <c r="I765" s="422">
        <v>6</v>
      </c>
      <c r="J765" s="527">
        <f t="shared" ref="J765" si="504">IF(H765=0, 1, 0)</f>
        <v>1</v>
      </c>
      <c r="K765" s="528" t="b">
        <f>IF(J766=1,IF(((VLOOKUP($G765,[3]Depth_Lookup!$A$3:$J$550,9,FALSE))-(I765/100))=0,"Good",IF(((VLOOKUP($G765,[3]Depth_Lookup!$A$3:$J$550,9,FALSE))-(I765/100))&gt;0,"Too Short","Too Long")))</f>
        <v>0</v>
      </c>
      <c r="L765" s="171">
        <f>(VLOOKUP($G765,Depth_Lookup!$A$3:$J$410,10,FALSE))+(H765/100)</f>
        <v>242.7</v>
      </c>
      <c r="M765" s="171">
        <f>(VLOOKUP($G765,Depth_Lookup!$A$3:$J$410,10,FALSE))+(I765/100)</f>
        <v>242.76</v>
      </c>
      <c r="N765" s="665" t="s">
        <v>2303</v>
      </c>
      <c r="O765" s="422">
        <v>2</v>
      </c>
      <c r="P765" s="422" t="s">
        <v>853</v>
      </c>
      <c r="Q765" s="422" t="s">
        <v>125</v>
      </c>
      <c r="R765" s="526" t="str">
        <f t="shared" ref="R765" si="505">P765&amp;""&amp;Q765</f>
        <v>SerpentinizedHarzburgite</v>
      </c>
      <c r="S765" s="429" t="s">
        <v>94</v>
      </c>
      <c r="T765" s="429" t="s">
        <v>94</v>
      </c>
      <c r="U765" s="422" t="s">
        <v>95</v>
      </c>
      <c r="V765" s="422" t="s">
        <v>96</v>
      </c>
      <c r="W765" s="422" t="s">
        <v>102</v>
      </c>
      <c r="X765" s="529">
        <f>VLOOKUP(W765,[3]definitions_list_lookup!$A$13:$B$19,2,0)</f>
        <v>5</v>
      </c>
      <c r="Y765" s="422" t="s">
        <v>90</v>
      </c>
      <c r="Z765" s="422" t="s">
        <v>91</v>
      </c>
      <c r="AA765" s="422"/>
      <c r="AB765" s="422"/>
      <c r="AC765" s="422"/>
      <c r="AD765" s="422"/>
      <c r="AE765" s="423"/>
      <c r="AF765" s="526" t="e">
        <f>VLOOKUP(AE765,[3]definitions_list_mag!$V$12:$W$15,2,0)</f>
        <v>#N/A</v>
      </c>
      <c r="AG765" s="530"/>
      <c r="AH765" s="422"/>
      <c r="AI765" s="666">
        <v>69</v>
      </c>
      <c r="AJ765" s="429"/>
      <c r="AK765" s="429"/>
      <c r="AL765" s="429"/>
      <c r="AM765" s="429"/>
      <c r="AN765" s="429"/>
      <c r="AO765" s="666"/>
      <c r="AP765" s="429"/>
      <c r="AQ765" s="429"/>
      <c r="AR765" s="429"/>
      <c r="AS765" s="429"/>
      <c r="AT765" s="429"/>
      <c r="AU765" s="666"/>
      <c r="AV765" s="429"/>
      <c r="AW765" s="429"/>
      <c r="AX765" s="429"/>
      <c r="AY765" s="429"/>
      <c r="AZ765" s="429"/>
      <c r="BA765" s="666">
        <v>30</v>
      </c>
      <c r="BB765" s="429">
        <v>5</v>
      </c>
      <c r="BC765" s="429">
        <v>2</v>
      </c>
      <c r="BD765" s="429" t="s">
        <v>110</v>
      </c>
      <c r="BE765" s="429" t="s">
        <v>103</v>
      </c>
      <c r="BF765" s="429"/>
      <c r="BG765" s="666"/>
      <c r="BH765" s="429"/>
      <c r="BI765" s="429"/>
      <c r="BJ765" s="429"/>
      <c r="BK765" s="429"/>
      <c r="BL765" s="429"/>
      <c r="BM765" s="666">
        <v>1</v>
      </c>
      <c r="BN765" s="429">
        <v>1</v>
      </c>
      <c r="BO765" s="429">
        <v>0.5</v>
      </c>
      <c r="BP765" s="429" t="s">
        <v>110</v>
      </c>
      <c r="BQ765" s="429" t="s">
        <v>103</v>
      </c>
      <c r="BR765" s="429"/>
      <c r="BS765" s="429"/>
      <c r="BT765" s="429"/>
      <c r="BU765" s="429"/>
      <c r="BV765" s="429"/>
      <c r="BW765" s="429"/>
      <c r="BX765" s="429"/>
      <c r="BY765" s="426"/>
      <c r="BZ765" s="422"/>
      <c r="CA765" s="422"/>
      <c r="CB765" s="422"/>
      <c r="CC765" s="422"/>
      <c r="CD765" s="422"/>
      <c r="CE765" s="427" t="s">
        <v>2149</v>
      </c>
      <c r="CF765" s="531">
        <f t="shared" ref="CF765" si="506">AI765+AO765+BA765+AU765+BG765+BM765+BY765</f>
        <v>100</v>
      </c>
      <c r="CG765" s="166"/>
      <c r="CH765" s="163" t="s">
        <v>2293</v>
      </c>
      <c r="CI765" s="163">
        <v>100</v>
      </c>
      <c r="CJ765" s="163" t="s">
        <v>514</v>
      </c>
      <c r="CK765" s="164" t="s">
        <v>2297</v>
      </c>
      <c r="CL765" s="165"/>
      <c r="CM765" s="165"/>
      <c r="CN765" s="165"/>
      <c r="CO765" s="165"/>
      <c r="CP765" s="165"/>
      <c r="CQ765" s="165"/>
      <c r="CR765" s="165"/>
      <c r="CS765" s="165"/>
      <c r="CT765" s="165"/>
      <c r="CU765" s="165"/>
      <c r="CV765" s="165"/>
      <c r="CW765" s="165"/>
      <c r="CX765" s="165"/>
      <c r="CY765" s="165"/>
      <c r="CZ765" s="165"/>
      <c r="DA765" s="165"/>
      <c r="DB765" s="165">
        <v>45</v>
      </c>
      <c r="DC765" s="429"/>
      <c r="DD765" s="165"/>
      <c r="DE765" s="165"/>
      <c r="DF765" s="165"/>
      <c r="DG765" s="165"/>
      <c r="DH765" s="165"/>
      <c r="DI765" s="165"/>
      <c r="DJ765" s="165">
        <v>55</v>
      </c>
      <c r="DK765" s="209">
        <f t="shared" ref="DK765" si="507">SUM(CL765:DJ765)</f>
        <v>100</v>
      </c>
      <c r="DL765" s="166"/>
      <c r="DM765" s="165"/>
      <c r="DN765" s="165"/>
      <c r="DO765" s="167"/>
      <c r="DQ765" s="166"/>
      <c r="DR765" s="167"/>
      <c r="DS765" s="166"/>
      <c r="DT765" s="775" t="s">
        <v>2306</v>
      </c>
      <c r="DU765" s="429"/>
      <c r="DV765" s="429"/>
      <c r="DW765" s="532" t="e">
        <f>VLOOKUP(P765,[3]definitions_list_lookup!$K$30:$L$54,2,0)</f>
        <v>#N/A</v>
      </c>
      <c r="DX765" s="443" t="s">
        <v>2151</v>
      </c>
      <c r="DY765" s="776" t="s">
        <v>2305</v>
      </c>
      <c r="DZ765" s="533"/>
      <c r="EA765" s="534"/>
      <c r="EB765" s="429"/>
      <c r="EC765" s="534"/>
      <c r="ED765" s="229" t="s">
        <v>2517</v>
      </c>
      <c r="EE765" s="535"/>
      <c r="EF765" s="536"/>
      <c r="EG765" s="535"/>
      <c r="EH765" s="537"/>
      <c r="EI765" s="538"/>
      <c r="EJ765" s="539"/>
      <c r="EK765" s="540"/>
      <c r="EL765" s="535"/>
      <c r="EM765" s="537"/>
      <c r="EN765" s="537"/>
      <c r="EO765" s="541"/>
      <c r="EP765" s="541"/>
      <c r="EQ765" s="541"/>
      <c r="ER765" s="541"/>
      <c r="ES765" s="541"/>
      <c r="ET765" s="541"/>
      <c r="EU765" s="541"/>
      <c r="EV765" s="542"/>
      <c r="EW765" s="542"/>
      <c r="EX765" s="542"/>
      <c r="EY765" s="542"/>
      <c r="EZ765" s="192" t="e">
        <f t="shared" si="415"/>
        <v>#DIV/0!</v>
      </c>
      <c r="FA765" s="192" t="e">
        <f t="shared" si="416"/>
        <v>#DIV/0!</v>
      </c>
      <c r="FB765" s="192" t="e">
        <f t="shared" si="417"/>
        <v>#DIV/0!</v>
      </c>
      <c r="FC765" s="192" t="e">
        <f t="shared" si="418"/>
        <v>#DIV/0!</v>
      </c>
      <c r="FD765" s="192" t="e">
        <f t="shared" si="419"/>
        <v>#DIV/0!</v>
      </c>
      <c r="FE765" s="193" t="e">
        <f t="shared" si="420"/>
        <v>#DIV/0!</v>
      </c>
      <c r="FF765" s="194" t="e">
        <f t="shared" si="421"/>
        <v>#DIV/0!</v>
      </c>
      <c r="FG765" s="535"/>
      <c r="FH765" s="537"/>
      <c r="FI765" s="778">
        <f t="shared" si="422"/>
        <v>0</v>
      </c>
      <c r="FJ765" s="779" t="e">
        <f t="shared" si="423"/>
        <v>#DIV/0!</v>
      </c>
      <c r="FK765" s="779" t="e">
        <f t="shared" si="424"/>
        <v>#DIV/0!</v>
      </c>
      <c r="FL765" s="780" t="e">
        <f t="shared" si="425"/>
        <v>#DIV/0!</v>
      </c>
      <c r="FM765" s="169" t="e">
        <f t="shared" si="426"/>
        <v>#DIV/0!</v>
      </c>
      <c r="FN765" s="783" t="e">
        <f t="shared" si="427"/>
        <v>#DIV/0!</v>
      </c>
      <c r="FO765" s="422"/>
      <c r="FP765" s="422"/>
      <c r="FQ765" s="422"/>
      <c r="FR765" s="422"/>
      <c r="FS765" s="422"/>
      <c r="FT765" s="422"/>
      <c r="FU765" s="422"/>
      <c r="FV765" s="422"/>
      <c r="FW765" s="422"/>
      <c r="FX765" s="422"/>
      <c r="FY765" s="422"/>
      <c r="FZ765" s="422"/>
      <c r="GA765" s="422"/>
      <c r="GB765" s="422"/>
      <c r="GC765" s="422"/>
      <c r="GD765" s="422"/>
      <c r="GE765" s="422"/>
      <c r="GF765" s="422"/>
      <c r="GG765" s="422"/>
      <c r="GH765" s="422"/>
      <c r="GI765" s="422"/>
      <c r="GJ765" s="422"/>
      <c r="GK765" s="422"/>
      <c r="GL765" s="422"/>
      <c r="GM765" s="422"/>
      <c r="GN765" s="422"/>
      <c r="GO765" s="422"/>
      <c r="GP765" s="422"/>
      <c r="GQ765" s="422"/>
      <c r="GR765" s="422"/>
      <c r="GS765" s="422"/>
      <c r="GT765" s="422"/>
      <c r="GU765" s="422"/>
      <c r="GV765" s="422"/>
      <c r="GW765" s="422"/>
      <c r="GX765" s="422"/>
      <c r="GY765" s="422"/>
      <c r="GZ765" s="422"/>
      <c r="HA765" s="422"/>
      <c r="HB765" s="422"/>
      <c r="HC765" s="422"/>
      <c r="HD765" s="422"/>
      <c r="HE765" s="422"/>
      <c r="HF765" s="422"/>
      <c r="HG765" s="422"/>
      <c r="HH765" s="422"/>
      <c r="HI765" s="422"/>
      <c r="HJ765" s="422"/>
      <c r="HK765" s="422"/>
      <c r="HL765" s="422"/>
      <c r="HM765" s="422"/>
      <c r="HN765" s="422"/>
      <c r="HO765" s="422"/>
      <c r="HP765" s="422"/>
      <c r="HQ765" s="422"/>
      <c r="HR765" s="422"/>
      <c r="HS765" s="422"/>
      <c r="HT765" s="422"/>
      <c r="HU765" s="422"/>
      <c r="HV765" s="422"/>
      <c r="HW765" s="422"/>
      <c r="HX765" s="422"/>
      <c r="HY765" s="422"/>
      <c r="HZ765" s="422"/>
      <c r="IA765" s="422"/>
      <c r="IB765" s="422"/>
      <c r="IC765" s="422"/>
      <c r="ID765" s="422"/>
      <c r="IE765" s="422"/>
      <c r="IF765" s="422"/>
      <c r="IG765" s="422"/>
      <c r="IH765" s="422"/>
      <c r="II765" s="422"/>
      <c r="IJ765" s="422"/>
      <c r="IK765" s="422"/>
      <c r="IL765" s="422"/>
      <c r="IM765" s="422"/>
      <c r="IN765" s="422"/>
      <c r="IO765" s="422"/>
      <c r="IP765" s="422"/>
      <c r="IQ765" s="422"/>
      <c r="IR765" s="422"/>
      <c r="IS765" s="422"/>
      <c r="IT765" s="422"/>
      <c r="IU765" s="422"/>
      <c r="IV765" s="422"/>
      <c r="IW765" s="422"/>
      <c r="IX765" s="422"/>
      <c r="IY765" s="422"/>
      <c r="IZ765" s="422"/>
      <c r="JA765" s="422"/>
      <c r="JB765" s="422"/>
      <c r="JC765" s="422"/>
      <c r="JD765" s="422"/>
      <c r="JE765" s="422"/>
      <c r="JF765" s="422"/>
      <c r="JG765" s="422"/>
      <c r="JH765" s="422"/>
      <c r="JI765" s="422"/>
      <c r="JJ765" s="422"/>
      <c r="JK765" s="422"/>
      <c r="JL765" s="422"/>
      <c r="JM765" s="422"/>
      <c r="JN765" s="422"/>
      <c r="JO765" s="422"/>
      <c r="JP765" s="422"/>
      <c r="JQ765" s="422"/>
      <c r="JR765" s="422"/>
      <c r="JS765" s="422"/>
      <c r="JT765" s="422"/>
      <c r="JU765" s="422"/>
      <c r="JV765" s="422"/>
      <c r="JW765" s="422"/>
      <c r="JX765" s="422"/>
      <c r="JY765" s="422"/>
      <c r="JZ765" s="422"/>
      <c r="KA765" s="422"/>
      <c r="KB765" s="422"/>
      <c r="KC765" s="422"/>
      <c r="KD765" s="422"/>
      <c r="KE765" s="422"/>
      <c r="KF765" s="422"/>
      <c r="KG765" s="422"/>
      <c r="KH765" s="422"/>
      <c r="KI765" s="422"/>
      <c r="KJ765" s="422"/>
      <c r="KK765" s="422"/>
      <c r="KL765" s="422"/>
      <c r="KM765" s="422"/>
      <c r="KN765" s="422"/>
      <c r="KO765" s="422"/>
      <c r="KP765" s="422"/>
      <c r="KQ765" s="422"/>
      <c r="KR765" s="422"/>
      <c r="KS765" s="422"/>
      <c r="KT765" s="422"/>
      <c r="KU765" s="422"/>
      <c r="KV765" s="422"/>
      <c r="KW765" s="422"/>
      <c r="KX765" s="422"/>
      <c r="KY765" s="422"/>
      <c r="KZ765" s="422"/>
      <c r="LA765" s="422"/>
      <c r="LB765" s="422"/>
      <c r="LC765" s="422"/>
      <c r="LD765" s="422"/>
      <c r="LE765" s="422"/>
      <c r="LF765" s="422"/>
      <c r="LG765" s="422"/>
      <c r="LH765" s="422"/>
      <c r="LI765" s="422"/>
      <c r="LJ765" s="422"/>
      <c r="LK765" s="422"/>
      <c r="LL765" s="422"/>
      <c r="LM765" s="422"/>
      <c r="LN765" s="422"/>
      <c r="LO765" s="422"/>
      <c r="LP765" s="422"/>
      <c r="LQ765" s="422"/>
      <c r="LR765" s="422"/>
      <c r="LS765" s="422"/>
      <c r="LT765" s="422"/>
      <c r="LU765" s="422"/>
      <c r="LV765" s="422"/>
      <c r="LW765" s="422"/>
      <c r="LX765" s="422"/>
      <c r="LY765" s="422"/>
      <c r="LZ765" s="422"/>
      <c r="MA765" s="422"/>
      <c r="MB765" s="422"/>
      <c r="MC765" s="422"/>
      <c r="MD765" s="422"/>
      <c r="ME765" s="422"/>
      <c r="MF765" s="422"/>
      <c r="MG765" s="422"/>
      <c r="MH765" s="422"/>
      <c r="MI765" s="422"/>
      <c r="MJ765" s="422"/>
      <c r="MK765" s="422"/>
      <c r="ML765" s="422"/>
      <c r="MM765" s="422"/>
      <c r="MN765" s="422"/>
      <c r="MO765" s="422"/>
      <c r="MP765" s="422"/>
      <c r="MQ765" s="422"/>
      <c r="MR765" s="422"/>
      <c r="MS765" s="422"/>
      <c r="MT765" s="422"/>
      <c r="MU765" s="422"/>
      <c r="MV765" s="422"/>
      <c r="MW765" s="422"/>
      <c r="MX765" s="422"/>
      <c r="MY765" s="422"/>
      <c r="MZ765" s="422"/>
      <c r="NA765" s="422"/>
      <c r="NB765" s="422"/>
      <c r="NC765" s="422"/>
      <c r="ND765" s="422"/>
      <c r="NE765" s="422"/>
      <c r="NF765" s="422"/>
      <c r="NG765" s="422"/>
      <c r="NH765" s="422"/>
      <c r="NI765" s="422"/>
      <c r="NJ765" s="422"/>
      <c r="NK765" s="422"/>
      <c r="NL765" s="422"/>
      <c r="NM765" s="422"/>
      <c r="NN765" s="422"/>
      <c r="NO765" s="422"/>
      <c r="NP765" s="422"/>
      <c r="NQ765" s="422"/>
      <c r="NR765" s="422"/>
      <c r="NS765" s="422"/>
      <c r="NT765" s="422"/>
      <c r="NU765" s="422"/>
      <c r="NV765" s="422"/>
      <c r="NW765" s="422"/>
      <c r="NX765" s="422"/>
      <c r="NY765" s="422"/>
      <c r="NZ765" s="422"/>
      <c r="OA765" s="422"/>
      <c r="OB765" s="422"/>
      <c r="OC765" s="422"/>
      <c r="OD765" s="422"/>
      <c r="OE765" s="422"/>
      <c r="OF765" s="422"/>
      <c r="OG765" s="422"/>
      <c r="OH765" s="422"/>
      <c r="OI765" s="422"/>
      <c r="OJ765" s="422"/>
      <c r="OK765" s="422"/>
      <c r="OL765" s="422"/>
      <c r="OM765" s="422"/>
      <c r="ON765" s="422"/>
      <c r="OO765" s="422"/>
      <c r="OP765" s="422"/>
      <c r="OQ765" s="422"/>
      <c r="OR765" s="422"/>
      <c r="OS765" s="422"/>
      <c r="OT765" s="422"/>
      <c r="OU765" s="422"/>
      <c r="OV765" s="422"/>
      <c r="OW765" s="422"/>
      <c r="OX765" s="422"/>
      <c r="OY765" s="422"/>
      <c r="OZ765" s="422"/>
      <c r="PA765" s="422"/>
      <c r="PB765" s="422"/>
      <c r="PC765" s="422"/>
      <c r="PD765" s="422"/>
      <c r="PE765" s="422"/>
      <c r="PF765" s="422"/>
      <c r="PG765" s="422"/>
      <c r="PH765" s="422"/>
      <c r="PI765" s="422"/>
      <c r="PJ765" s="422"/>
      <c r="PK765" s="422"/>
      <c r="PL765" s="422"/>
      <c r="PM765" s="422"/>
      <c r="PN765" s="422"/>
      <c r="PO765" s="422"/>
      <c r="PP765" s="422"/>
      <c r="PQ765" s="422"/>
      <c r="PR765" s="422"/>
      <c r="PS765" s="422"/>
      <c r="PT765" s="422"/>
      <c r="PU765" s="422"/>
      <c r="PV765" s="422"/>
      <c r="PW765" s="422"/>
      <c r="PX765" s="422"/>
      <c r="PY765" s="422"/>
      <c r="PZ765" s="422"/>
      <c r="QA765" s="422"/>
      <c r="QB765" s="422"/>
      <c r="QC765" s="422"/>
      <c r="QD765" s="422"/>
      <c r="QE765" s="422"/>
      <c r="QF765" s="422"/>
      <c r="QG765" s="422"/>
      <c r="QH765" s="422"/>
      <c r="QI765" s="422"/>
      <c r="QJ765" s="422"/>
      <c r="QK765" s="422"/>
      <c r="QL765" s="422"/>
      <c r="QM765" s="422"/>
      <c r="QN765" s="422"/>
      <c r="QO765" s="422"/>
      <c r="QP765" s="422"/>
      <c r="QQ765" s="422"/>
      <c r="QR765" s="422"/>
      <c r="QS765" s="422"/>
      <c r="QT765" s="422"/>
      <c r="QU765" s="422"/>
      <c r="QV765" s="422"/>
      <c r="QW765" s="422"/>
      <c r="QX765" s="422"/>
      <c r="QY765" s="422"/>
      <c r="QZ765" s="422"/>
      <c r="RA765" s="422"/>
      <c r="RB765" s="422"/>
      <c r="RC765" s="422"/>
      <c r="RD765" s="422"/>
      <c r="RE765" s="422"/>
      <c r="RF765" s="422"/>
      <c r="RG765" s="422"/>
      <c r="RH765" s="422"/>
      <c r="RI765" s="422"/>
      <c r="RJ765" s="422"/>
      <c r="RK765" s="422"/>
      <c r="RL765" s="422"/>
      <c r="RM765" s="422"/>
      <c r="RN765" s="422"/>
      <c r="RO765" s="422"/>
      <c r="RP765" s="422"/>
      <c r="RQ765" s="422"/>
      <c r="RR765" s="422"/>
      <c r="RS765" s="422"/>
      <c r="RT765" s="422"/>
      <c r="RU765" s="422"/>
      <c r="RV765" s="422"/>
      <c r="RW765" s="422"/>
      <c r="RX765" s="422"/>
      <c r="RY765" s="422"/>
      <c r="RZ765" s="422"/>
      <c r="SA765" s="422"/>
      <c r="SB765" s="422"/>
      <c r="SC765" s="422"/>
      <c r="SD765" s="422"/>
      <c r="SE765" s="422"/>
      <c r="SF765" s="422"/>
      <c r="SG765" s="422"/>
      <c r="SH765" s="422"/>
      <c r="SI765" s="422"/>
      <c r="SJ765" s="422"/>
      <c r="SK765" s="422"/>
      <c r="SL765" s="422"/>
      <c r="SM765" s="422"/>
      <c r="SN765" s="422"/>
      <c r="SO765" s="422"/>
      <c r="SP765" s="422"/>
      <c r="SQ765" s="422"/>
      <c r="SR765" s="422"/>
      <c r="SS765" s="422"/>
      <c r="ST765" s="422"/>
      <c r="SU765" s="422"/>
      <c r="SV765" s="422"/>
      <c r="SW765" s="422"/>
      <c r="SX765" s="422"/>
      <c r="SY765" s="422"/>
      <c r="SZ765" s="422"/>
      <c r="TA765" s="422"/>
      <c r="TB765" s="422"/>
      <c r="TC765" s="422"/>
      <c r="TD765" s="422"/>
      <c r="TE765" s="422"/>
      <c r="TF765" s="422"/>
      <c r="TG765" s="422"/>
      <c r="TH765" s="422"/>
      <c r="TI765" s="422"/>
      <c r="TJ765" s="422"/>
      <c r="TK765" s="422"/>
      <c r="TL765" s="422"/>
      <c r="TM765" s="422"/>
      <c r="TN765" s="422"/>
      <c r="TO765" s="422"/>
      <c r="TP765" s="422"/>
      <c r="TQ765" s="422"/>
      <c r="TR765" s="422"/>
      <c r="TS765" s="422"/>
      <c r="TT765" s="422"/>
      <c r="TU765" s="422"/>
      <c r="TV765" s="422"/>
      <c r="TW765" s="422"/>
      <c r="TX765" s="422"/>
      <c r="TY765" s="422"/>
      <c r="TZ765" s="422"/>
      <c r="UA765" s="422"/>
      <c r="UB765" s="422"/>
      <c r="UC765" s="422"/>
      <c r="UD765" s="422"/>
      <c r="UE765" s="422"/>
      <c r="UF765" s="422"/>
      <c r="UG765" s="422"/>
      <c r="UH765" s="422"/>
      <c r="UI765" s="422"/>
      <c r="UJ765" s="422"/>
      <c r="UK765" s="422"/>
      <c r="UL765" s="422"/>
      <c r="UM765" s="422"/>
      <c r="UN765" s="422"/>
      <c r="UO765" s="422"/>
      <c r="UP765" s="422"/>
      <c r="UQ765" s="422"/>
      <c r="UR765" s="422"/>
      <c r="US765" s="422"/>
      <c r="UT765" s="422"/>
      <c r="UU765" s="422"/>
      <c r="UV765" s="422"/>
      <c r="UW765" s="422"/>
      <c r="UX765" s="422"/>
      <c r="UY765" s="422"/>
      <c r="UZ765" s="422"/>
      <c r="VA765" s="422"/>
      <c r="VB765" s="422"/>
      <c r="VC765" s="422"/>
      <c r="VD765" s="422"/>
      <c r="VE765" s="422"/>
      <c r="VF765" s="422"/>
      <c r="VG765" s="422"/>
      <c r="VH765" s="422"/>
      <c r="VI765" s="422"/>
      <c r="VJ765" s="422"/>
      <c r="VK765" s="422"/>
      <c r="VL765" s="422"/>
      <c r="VM765" s="422"/>
      <c r="VN765" s="422"/>
      <c r="VO765" s="422"/>
      <c r="VP765" s="422"/>
      <c r="VQ765" s="422"/>
      <c r="VR765" s="422"/>
      <c r="VS765" s="422"/>
      <c r="VT765" s="422"/>
      <c r="VU765" s="422"/>
      <c r="VV765" s="422"/>
      <c r="VW765" s="422"/>
      <c r="VX765" s="422"/>
      <c r="VY765" s="422"/>
      <c r="VZ765" s="422"/>
      <c r="WA765" s="422"/>
      <c r="WB765" s="422"/>
      <c r="WC765" s="422"/>
      <c r="WD765" s="422"/>
      <c r="WE765" s="422"/>
      <c r="WF765" s="422"/>
      <c r="WG765" s="422"/>
      <c r="WH765" s="422"/>
      <c r="WI765" s="422"/>
      <c r="WJ765" s="422"/>
      <c r="WK765" s="422"/>
      <c r="WL765" s="422"/>
      <c r="WM765" s="422"/>
      <c r="WN765" s="422"/>
      <c r="WO765" s="422"/>
      <c r="WP765" s="422"/>
      <c r="WQ765" s="422"/>
      <c r="WR765" s="422"/>
      <c r="WS765" s="422"/>
      <c r="WT765" s="422"/>
      <c r="WU765" s="422"/>
      <c r="WV765" s="422"/>
      <c r="WW765" s="422"/>
      <c r="WX765" s="422"/>
      <c r="WY765" s="422"/>
      <c r="WZ765" s="422"/>
      <c r="XA765" s="422"/>
      <c r="XB765" s="422"/>
      <c r="XC765" s="422"/>
      <c r="XD765" s="422"/>
      <c r="XE765" s="422"/>
      <c r="XF765" s="422"/>
      <c r="XG765" s="422"/>
      <c r="XH765" s="422"/>
      <c r="XI765" s="422"/>
      <c r="XJ765" s="422"/>
      <c r="XK765" s="422"/>
      <c r="XL765" s="422"/>
      <c r="XM765" s="422"/>
      <c r="XN765" s="422"/>
      <c r="XO765" s="422"/>
      <c r="XP765" s="422"/>
      <c r="XQ765" s="422"/>
      <c r="XR765" s="422"/>
      <c r="XS765" s="422"/>
      <c r="XT765" s="422"/>
      <c r="XU765" s="422"/>
      <c r="XV765" s="422"/>
      <c r="XW765" s="422"/>
      <c r="XX765" s="422"/>
      <c r="XY765" s="422"/>
      <c r="XZ765" s="422"/>
      <c r="YA765" s="422"/>
      <c r="YB765" s="422"/>
      <c r="YC765" s="422"/>
      <c r="YD765" s="422"/>
      <c r="YE765" s="422"/>
      <c r="YF765" s="422"/>
      <c r="YG765" s="422"/>
      <c r="YH765" s="422"/>
      <c r="YI765" s="422"/>
      <c r="YJ765" s="422"/>
      <c r="YK765" s="422"/>
      <c r="YL765" s="422"/>
      <c r="YM765" s="422"/>
      <c r="YN765" s="422"/>
      <c r="YO765" s="422"/>
      <c r="YP765" s="422"/>
      <c r="YQ765" s="422"/>
      <c r="YR765" s="422"/>
      <c r="YS765" s="422"/>
      <c r="YT765" s="422"/>
      <c r="YU765" s="422"/>
      <c r="YV765" s="422"/>
      <c r="YW765" s="422"/>
      <c r="YX765" s="422"/>
      <c r="YY765" s="422"/>
      <c r="YZ765" s="422"/>
      <c r="ZA765" s="422"/>
      <c r="ZB765" s="422"/>
      <c r="ZC765" s="422"/>
      <c r="ZD765" s="422"/>
      <c r="ZE765" s="422"/>
      <c r="ZF765" s="422"/>
      <c r="ZG765" s="422"/>
      <c r="ZH765" s="422"/>
      <c r="ZI765" s="422"/>
      <c r="ZJ765" s="422"/>
      <c r="ZK765" s="422"/>
      <c r="ZL765" s="422"/>
      <c r="ZM765" s="422"/>
      <c r="ZN765" s="422"/>
      <c r="ZO765" s="422"/>
      <c r="ZP765" s="422"/>
      <c r="ZQ765" s="422"/>
      <c r="ZR765" s="422"/>
      <c r="ZS765" s="422"/>
      <c r="ZT765" s="422"/>
      <c r="ZU765" s="422"/>
      <c r="ZV765" s="422"/>
      <c r="ZW765" s="422"/>
      <c r="ZX765" s="422"/>
      <c r="ZY765" s="422"/>
      <c r="ZZ765" s="422"/>
      <c r="AAA765" s="422"/>
      <c r="AAB765" s="422"/>
      <c r="AAC765" s="422"/>
      <c r="AAD765" s="422"/>
      <c r="AAE765" s="422"/>
      <c r="AAF765" s="422"/>
      <c r="AAG765" s="422"/>
      <c r="AAH765" s="422"/>
      <c r="AAI765" s="422"/>
      <c r="AAJ765" s="422"/>
      <c r="AAK765" s="422"/>
      <c r="AAL765" s="422"/>
      <c r="AAM765" s="422"/>
      <c r="AAN765" s="422"/>
      <c r="AAO765" s="422"/>
      <c r="AAP765" s="422"/>
      <c r="AAQ765" s="422"/>
      <c r="AAR765" s="422"/>
      <c r="AAS765" s="422"/>
      <c r="AAT765" s="422"/>
      <c r="AAU765" s="422"/>
      <c r="AAV765" s="422"/>
      <c r="AAW765" s="422"/>
      <c r="AAX765" s="422"/>
      <c r="AAY765" s="422"/>
      <c r="AAZ765" s="422"/>
      <c r="ABA765" s="422"/>
      <c r="ABB765" s="422"/>
      <c r="ABC765" s="422"/>
      <c r="ABD765" s="422"/>
      <c r="ABE765" s="422"/>
      <c r="ABF765" s="422"/>
      <c r="ABG765" s="422"/>
      <c r="ABH765" s="422"/>
      <c r="ABI765" s="422"/>
      <c r="ABJ765" s="422"/>
      <c r="ABK765" s="422"/>
      <c r="ABL765" s="422"/>
      <c r="ABM765" s="422"/>
      <c r="ABN765" s="422"/>
      <c r="ABO765" s="422"/>
      <c r="ABP765" s="422"/>
      <c r="ABQ765" s="422"/>
      <c r="ABR765" s="422"/>
      <c r="ABS765" s="422"/>
      <c r="ABT765" s="422"/>
      <c r="ABU765" s="422"/>
      <c r="ABV765" s="422"/>
      <c r="ABW765" s="422"/>
      <c r="ABX765" s="422"/>
      <c r="ABY765" s="422"/>
      <c r="ABZ765" s="422"/>
      <c r="ACA765" s="422"/>
      <c r="ACB765" s="422"/>
      <c r="ACC765" s="422"/>
      <c r="ACD765" s="422"/>
      <c r="ACE765" s="422"/>
      <c r="ACF765" s="422"/>
      <c r="ACG765" s="422"/>
      <c r="ACH765" s="422"/>
      <c r="ACI765" s="422"/>
      <c r="ACJ765" s="422"/>
      <c r="ACK765" s="422"/>
      <c r="ACL765" s="422"/>
      <c r="ACM765" s="422"/>
      <c r="ACN765" s="422"/>
      <c r="ACO765" s="422"/>
      <c r="ACP765" s="422"/>
      <c r="ACQ765" s="422"/>
      <c r="ACR765" s="422"/>
      <c r="ACS765" s="422"/>
      <c r="ACT765" s="422"/>
      <c r="ACU765" s="422"/>
      <c r="ACV765" s="422"/>
      <c r="ACW765" s="422"/>
      <c r="ACX765" s="422"/>
      <c r="ACY765" s="422"/>
      <c r="ACZ765" s="422"/>
      <c r="ADA765" s="422"/>
      <c r="ADB765" s="422"/>
      <c r="ADC765" s="422"/>
      <c r="ADD765" s="422"/>
      <c r="ADE765" s="422"/>
      <c r="ADF765" s="422"/>
      <c r="ADG765" s="422"/>
      <c r="ADH765" s="422"/>
      <c r="ADI765" s="422"/>
      <c r="ADJ765" s="422"/>
      <c r="ADK765" s="422"/>
      <c r="ADL765" s="422"/>
      <c r="ADM765" s="422"/>
      <c r="ADN765" s="422"/>
      <c r="ADO765" s="422"/>
      <c r="ADP765" s="422"/>
      <c r="ADQ765" s="422"/>
      <c r="ADR765" s="422"/>
      <c r="ADS765" s="422"/>
      <c r="ADT765" s="422"/>
      <c r="ADU765" s="422"/>
      <c r="ADV765" s="422"/>
      <c r="ADW765" s="422"/>
      <c r="ADX765" s="422"/>
      <c r="ADY765" s="422"/>
      <c r="ADZ765" s="422"/>
      <c r="AEA765" s="422"/>
      <c r="AEB765" s="422"/>
      <c r="AEC765" s="422"/>
      <c r="AED765" s="422"/>
      <c r="AEE765" s="422"/>
      <c r="AEF765" s="422"/>
      <c r="AEG765" s="422"/>
      <c r="AEH765" s="422"/>
      <c r="AEI765" s="422"/>
      <c r="AEJ765" s="422"/>
      <c r="AEK765" s="422"/>
      <c r="AEL765" s="422"/>
      <c r="AEM765" s="422"/>
      <c r="AEN765" s="422"/>
      <c r="AEO765" s="422"/>
      <c r="AEP765" s="422"/>
      <c r="AEQ765" s="422"/>
      <c r="AER765" s="422"/>
      <c r="AES765" s="422"/>
      <c r="AET765" s="422"/>
      <c r="AEU765" s="422"/>
      <c r="AEV765" s="422"/>
      <c r="AEW765" s="422"/>
      <c r="AEX765" s="422"/>
      <c r="AEY765" s="422"/>
      <c r="AEZ765" s="422"/>
      <c r="AFA765" s="422"/>
      <c r="AFB765" s="422"/>
      <c r="AFC765" s="422"/>
      <c r="AFD765" s="422"/>
      <c r="AFE765" s="422"/>
      <c r="AFF765" s="422"/>
      <c r="AFG765" s="422"/>
      <c r="AFH765" s="422"/>
      <c r="AFI765" s="422"/>
      <c r="AFJ765" s="422"/>
      <c r="AFK765" s="422"/>
      <c r="AFL765" s="422"/>
      <c r="AFM765" s="422"/>
      <c r="AFN765" s="422"/>
      <c r="AFO765" s="422"/>
      <c r="AFP765" s="422"/>
      <c r="AFQ765" s="422"/>
      <c r="AFR765" s="422"/>
      <c r="AFS765" s="422"/>
      <c r="AFT765" s="422"/>
      <c r="AFU765" s="422"/>
      <c r="AFV765" s="422"/>
      <c r="AFW765" s="422"/>
      <c r="AFX765" s="422"/>
      <c r="AFY765" s="422"/>
      <c r="AFZ765" s="422"/>
      <c r="AGA765" s="422"/>
      <c r="AGB765" s="422"/>
      <c r="AGC765" s="422"/>
      <c r="AGD765" s="422"/>
      <c r="AGE765" s="422"/>
      <c r="AGF765" s="422"/>
      <c r="AGG765" s="422"/>
      <c r="AGH765" s="422"/>
      <c r="AGI765" s="422"/>
      <c r="AGJ765" s="422"/>
      <c r="AGK765" s="422"/>
      <c r="AGL765" s="422"/>
      <c r="AGM765" s="422"/>
      <c r="AGN765" s="422"/>
      <c r="AGO765" s="422"/>
      <c r="AGP765" s="422"/>
      <c r="AGQ765" s="422"/>
      <c r="AGR765" s="422"/>
      <c r="AGS765" s="422"/>
      <c r="AGT765" s="422"/>
      <c r="AGU765" s="422"/>
      <c r="AGV765" s="422"/>
      <c r="AGW765" s="422"/>
      <c r="AGX765" s="422"/>
      <c r="AGY765" s="422"/>
      <c r="AGZ765" s="422"/>
      <c r="AHA765" s="422"/>
      <c r="AHB765" s="422"/>
      <c r="AHC765" s="422"/>
      <c r="AHD765" s="422"/>
      <c r="AHE765" s="422"/>
      <c r="AHF765" s="422"/>
      <c r="AHG765" s="422"/>
      <c r="AHH765" s="422"/>
      <c r="AHI765" s="422"/>
      <c r="AHJ765" s="422"/>
      <c r="AHK765" s="422"/>
      <c r="AHL765" s="422"/>
      <c r="AHM765" s="422"/>
      <c r="AHN765" s="422"/>
      <c r="AHO765" s="422"/>
      <c r="AHP765" s="422"/>
      <c r="AHQ765" s="422"/>
      <c r="AHR765" s="422"/>
      <c r="AHS765" s="422"/>
      <c r="AHT765" s="422"/>
      <c r="AHU765" s="422"/>
      <c r="AHV765" s="422"/>
      <c r="AHW765" s="422"/>
      <c r="AHX765" s="422"/>
      <c r="AHY765" s="422"/>
      <c r="AHZ765" s="422"/>
      <c r="AIA765" s="422"/>
      <c r="AIB765" s="422"/>
      <c r="AIC765" s="422"/>
      <c r="AID765" s="422"/>
      <c r="AIE765" s="422"/>
      <c r="AIF765" s="422"/>
      <c r="AIG765" s="422"/>
      <c r="AIH765" s="422"/>
      <c r="AII765" s="422"/>
      <c r="AIJ765" s="422"/>
      <c r="AIK765" s="422"/>
      <c r="AIL765" s="422"/>
      <c r="AIM765" s="422"/>
      <c r="AIN765" s="422"/>
      <c r="AIO765" s="422"/>
      <c r="AIP765" s="422"/>
      <c r="AIQ765" s="422"/>
      <c r="AIR765" s="422"/>
      <c r="AIS765" s="422"/>
      <c r="AIT765" s="422"/>
      <c r="AIU765" s="422"/>
      <c r="AIV765" s="422"/>
      <c r="AIW765" s="422"/>
      <c r="AIX765" s="422"/>
      <c r="AIY765" s="422"/>
      <c r="AIZ765" s="422"/>
      <c r="AJA765" s="422"/>
      <c r="AJB765" s="422"/>
      <c r="AJC765" s="422"/>
      <c r="AJD765" s="422"/>
      <c r="AJE765" s="422"/>
      <c r="AJF765" s="422"/>
      <c r="AJG765" s="422"/>
      <c r="AJH765" s="422"/>
      <c r="AJI765" s="422"/>
      <c r="AJJ765" s="422"/>
      <c r="AJK765" s="422"/>
      <c r="AJL765" s="422"/>
      <c r="AJM765" s="422"/>
      <c r="AJN765" s="422"/>
      <c r="AJO765" s="422"/>
      <c r="AJP765" s="422"/>
      <c r="AJQ765" s="422"/>
      <c r="AJR765" s="422"/>
      <c r="AJS765" s="422"/>
      <c r="AJT765" s="422"/>
      <c r="AJU765" s="422"/>
      <c r="AJV765" s="422"/>
      <c r="AJW765" s="422"/>
      <c r="AJX765" s="422"/>
      <c r="AJY765" s="422"/>
      <c r="AJZ765" s="422"/>
      <c r="AKA765" s="422"/>
      <c r="AKB765" s="422"/>
      <c r="AKC765" s="422"/>
      <c r="AKD765" s="422"/>
      <c r="AKE765" s="422"/>
      <c r="AKF765" s="422"/>
      <c r="AKG765" s="422"/>
      <c r="AKH765" s="422"/>
      <c r="AKI765" s="422"/>
      <c r="AKJ765" s="422"/>
      <c r="AKK765" s="422"/>
      <c r="AKL765" s="422"/>
      <c r="AKM765" s="422"/>
      <c r="AKN765" s="422"/>
      <c r="AKO765" s="422"/>
      <c r="AKP765" s="422"/>
      <c r="AKQ765" s="422"/>
      <c r="AKR765" s="422"/>
      <c r="AKS765" s="422"/>
      <c r="AKT765" s="422"/>
      <c r="AKU765" s="422"/>
      <c r="AKV765" s="422"/>
      <c r="AKW765" s="422"/>
      <c r="AKX765" s="422"/>
      <c r="AKY765" s="422"/>
      <c r="AKZ765" s="422"/>
      <c r="ALA765" s="422"/>
      <c r="ALB765" s="422"/>
      <c r="ALC765" s="422"/>
      <c r="ALD765" s="422"/>
      <c r="ALE765" s="422"/>
      <c r="ALF765" s="422"/>
      <c r="ALG765" s="422"/>
      <c r="ALH765" s="422"/>
      <c r="ALI765" s="422"/>
      <c r="ALJ765" s="422"/>
      <c r="ALK765" s="422"/>
      <c r="ALL765" s="422"/>
      <c r="ALM765" s="422"/>
      <c r="ALN765" s="422"/>
      <c r="ALO765" s="422"/>
      <c r="ALP765" s="422"/>
      <c r="ALQ765" s="422"/>
      <c r="ALR765" s="422"/>
      <c r="ALS765" s="422"/>
      <c r="ALT765" s="422"/>
      <c r="ALU765" s="422"/>
      <c r="ALV765" s="422"/>
      <c r="ALW765" s="422"/>
      <c r="ALX765" s="422"/>
      <c r="ALY765" s="422"/>
      <c r="ALZ765" s="422"/>
      <c r="AMA765" s="422"/>
      <c r="AMB765" s="422"/>
      <c r="AMC765" s="422"/>
      <c r="AMD765" s="422"/>
      <c r="AME765" s="422"/>
      <c r="AMF765" s="422"/>
      <c r="AMG765" s="422"/>
      <c r="AMH765" s="422"/>
      <c r="AMI765" s="422"/>
      <c r="AMJ765" s="422"/>
      <c r="AMK765" s="422"/>
      <c r="AML765" s="422"/>
      <c r="AMM765" s="422"/>
      <c r="AMN765" s="422"/>
      <c r="AMO765" s="422"/>
      <c r="AMP765" s="422"/>
      <c r="AMQ765" s="422"/>
      <c r="AMR765" s="422"/>
      <c r="AMS765" s="422"/>
      <c r="AMT765" s="422"/>
      <c r="AMU765" s="422"/>
      <c r="AMV765" s="422"/>
      <c r="AMW765" s="422"/>
      <c r="AMX765" s="422"/>
    </row>
    <row r="766" spans="1:1038" s="398" customFormat="1" ht="18" customHeight="1">
      <c r="A766" s="548"/>
      <c r="B766" s="543"/>
      <c r="C766" s="226"/>
      <c r="D766" s="225"/>
      <c r="E766" s="226">
        <v>94</v>
      </c>
      <c r="F766" s="226">
        <v>1</v>
      </c>
      <c r="G766" s="391" t="str">
        <f t="shared" ref="G766:G768" si="508">E766&amp;"-"&amp;F766</f>
        <v>94-1</v>
      </c>
      <c r="H766" s="226">
        <v>6</v>
      </c>
      <c r="I766" s="226">
        <v>15</v>
      </c>
      <c r="J766" s="544"/>
      <c r="K766" s="545"/>
      <c r="L766" s="171">
        <f>(VLOOKUP($G766,Depth_Lookup!$A$3:$J$410,10,FALSE))+(H766/100)</f>
        <v>242.76</v>
      </c>
      <c r="M766" s="171">
        <f>(VLOOKUP($G766,Depth_Lookup!$A$3:$J$410,10,FALSE))+(I766/100)</f>
        <v>242.85</v>
      </c>
      <c r="N766" s="646"/>
      <c r="O766" s="226"/>
      <c r="P766" s="226"/>
      <c r="Q766" s="226"/>
      <c r="R766" s="391" t="s">
        <v>1805</v>
      </c>
      <c r="S766" s="256"/>
      <c r="T766" s="256"/>
      <c r="U766" s="226"/>
      <c r="V766" s="226"/>
      <c r="W766" s="226"/>
      <c r="X766" s="392"/>
      <c r="Y766" s="226"/>
      <c r="Z766" s="226"/>
      <c r="AA766" s="226"/>
      <c r="AB766" s="226"/>
      <c r="AC766" s="226"/>
      <c r="AD766" s="226"/>
      <c r="AE766" s="393"/>
      <c r="AF766" s="391"/>
      <c r="AG766" s="394"/>
      <c r="AH766" s="226"/>
      <c r="AI766" s="255"/>
      <c r="AJ766" s="256"/>
      <c r="AK766" s="256"/>
      <c r="AL766" s="256"/>
      <c r="AM766" s="256"/>
      <c r="AN766" s="256"/>
      <c r="AO766" s="255"/>
      <c r="AP766" s="256"/>
      <c r="AQ766" s="256"/>
      <c r="AR766" s="256"/>
      <c r="AS766" s="256"/>
      <c r="AT766" s="256"/>
      <c r="AU766" s="255"/>
      <c r="AV766" s="256"/>
      <c r="AW766" s="256"/>
      <c r="AX766" s="256"/>
      <c r="AY766" s="256"/>
      <c r="AZ766" s="256"/>
      <c r="BA766" s="255"/>
      <c r="BB766" s="256"/>
      <c r="BC766" s="256"/>
      <c r="BD766" s="256"/>
      <c r="BE766" s="256"/>
      <c r="BF766" s="256"/>
      <c r="BG766" s="255"/>
      <c r="BH766" s="256"/>
      <c r="BI766" s="256"/>
      <c r="BJ766" s="256"/>
      <c r="BK766" s="256"/>
      <c r="BL766" s="256"/>
      <c r="BM766" s="255"/>
      <c r="BN766" s="256"/>
      <c r="BO766" s="256"/>
      <c r="BP766" s="256"/>
      <c r="BQ766" s="256"/>
      <c r="BR766" s="256"/>
      <c r="BS766" s="256"/>
      <c r="BT766" s="256"/>
      <c r="BU766" s="256"/>
      <c r="BV766" s="256"/>
      <c r="BW766" s="256"/>
      <c r="BX766" s="256"/>
      <c r="BY766" s="257"/>
      <c r="BZ766" s="226"/>
      <c r="CA766" s="226"/>
      <c r="CB766" s="226"/>
      <c r="CC766" s="226"/>
      <c r="CD766" s="226"/>
      <c r="CE766" s="410"/>
      <c r="CF766" s="399"/>
      <c r="CG766" s="259"/>
      <c r="CH766" s="150"/>
      <c r="CI766" s="150"/>
      <c r="CJ766" s="150"/>
      <c r="CK766" s="158"/>
      <c r="CL766" s="395"/>
      <c r="CM766" s="395"/>
      <c r="CN766" s="395"/>
      <c r="CO766" s="395"/>
      <c r="CP766" s="395"/>
      <c r="CQ766" s="395"/>
      <c r="CR766" s="395"/>
      <c r="CS766" s="395"/>
      <c r="CT766" s="395"/>
      <c r="CU766" s="395"/>
      <c r="CV766" s="395"/>
      <c r="CW766" s="395"/>
      <c r="CX766" s="395"/>
      <c r="CY766" s="395"/>
      <c r="CZ766" s="395"/>
      <c r="DA766" s="395"/>
      <c r="DB766" s="395"/>
      <c r="DC766" s="256"/>
      <c r="DD766" s="395"/>
      <c r="DE766" s="395"/>
      <c r="DF766" s="395"/>
      <c r="DG766" s="395"/>
      <c r="DH766" s="395"/>
      <c r="DI766" s="395"/>
      <c r="DJ766" s="395"/>
      <c r="DK766" s="396"/>
      <c r="DL766" s="259"/>
      <c r="DM766" s="395"/>
      <c r="DN766" s="395"/>
      <c r="DO766" s="397"/>
      <c r="DQ766" s="259"/>
      <c r="DR766" s="397"/>
      <c r="DS766" s="259"/>
      <c r="DT766" s="263"/>
      <c r="DU766" s="256"/>
      <c r="DV766" s="256"/>
      <c r="DW766" s="400"/>
      <c r="DX766" s="155"/>
      <c r="DY766" s="155"/>
      <c r="DZ766" s="546"/>
      <c r="EA766" s="104"/>
      <c r="EB766" s="256"/>
      <c r="EC766" s="104"/>
      <c r="ED766" s="229" t="s">
        <v>2517</v>
      </c>
      <c r="EE766" s="401"/>
      <c r="EF766" s="402"/>
      <c r="EG766" s="401"/>
      <c r="EH766" s="403"/>
      <c r="EI766" s="404"/>
      <c r="EJ766" s="405"/>
      <c r="EK766" s="406"/>
      <c r="EL766" s="401"/>
      <c r="EM766" s="403"/>
      <c r="EN766" s="403" t="s">
        <v>2046</v>
      </c>
      <c r="EO766" s="407">
        <v>10</v>
      </c>
      <c r="EP766" s="407" t="s">
        <v>2202</v>
      </c>
      <c r="EQ766" s="407"/>
      <c r="ER766" s="407"/>
      <c r="ES766" s="407"/>
      <c r="ET766" s="407"/>
      <c r="EU766" s="407"/>
      <c r="EV766" s="408">
        <v>15</v>
      </c>
      <c r="EW766" s="408">
        <v>90</v>
      </c>
      <c r="EX766" s="408">
        <v>10</v>
      </c>
      <c r="EY766" s="408">
        <v>0</v>
      </c>
      <c r="EZ766" s="192">
        <f t="shared" si="415"/>
        <v>-123.34736539017194</v>
      </c>
      <c r="FA766" s="192">
        <f t="shared" si="416"/>
        <v>236.65263460982806</v>
      </c>
      <c r="FB766" s="192">
        <f t="shared" si="417"/>
        <v>72.215756423426512</v>
      </c>
      <c r="FC766" s="192">
        <f t="shared" si="418"/>
        <v>326.65263460982806</v>
      </c>
      <c r="FD766" s="192">
        <f t="shared" si="419"/>
        <v>17.784243576573488</v>
      </c>
      <c r="FE766" s="193">
        <f t="shared" si="420"/>
        <v>56.652634609828056</v>
      </c>
      <c r="FF766" s="194">
        <f t="shared" si="421"/>
        <v>17.784243576573488</v>
      </c>
      <c r="FG766" s="401" t="s">
        <v>2390</v>
      </c>
      <c r="FH766" s="403"/>
      <c r="FI766" s="778">
        <f t="shared" si="422"/>
        <v>10</v>
      </c>
      <c r="FJ766" s="779">
        <f t="shared" si="423"/>
        <v>17.784243576573488</v>
      </c>
      <c r="FK766" s="779">
        <f t="shared" si="424"/>
        <v>72.215756423426512</v>
      </c>
      <c r="FL766" s="780">
        <f t="shared" si="425"/>
        <v>1.260402721407037</v>
      </c>
      <c r="FM766" s="169">
        <f t="shared" si="426"/>
        <v>0.95221342339566251</v>
      </c>
      <c r="FN766" s="783">
        <f t="shared" si="427"/>
        <v>9.5221342339566242</v>
      </c>
      <c r="FO766" s="226"/>
      <c r="FP766" s="226"/>
      <c r="FQ766" s="226"/>
      <c r="FR766" s="226"/>
      <c r="FS766" s="226"/>
      <c r="FT766" s="226"/>
      <c r="FU766" s="226"/>
      <c r="FV766" s="226"/>
      <c r="FW766" s="226"/>
      <c r="FX766" s="226"/>
      <c r="FY766" s="226"/>
      <c r="FZ766" s="226"/>
      <c r="GA766" s="226"/>
      <c r="GB766" s="226"/>
      <c r="GC766" s="226"/>
      <c r="GD766" s="226"/>
      <c r="GE766" s="226"/>
      <c r="GF766" s="226"/>
      <c r="GG766" s="226"/>
      <c r="GH766" s="226"/>
      <c r="GI766" s="226"/>
      <c r="GJ766" s="226"/>
      <c r="GK766" s="226"/>
      <c r="GL766" s="226"/>
      <c r="GM766" s="226"/>
      <c r="GN766" s="226"/>
      <c r="GO766" s="226"/>
      <c r="GP766" s="226"/>
      <c r="GQ766" s="226"/>
      <c r="GR766" s="226"/>
      <c r="GS766" s="226"/>
      <c r="GT766" s="226"/>
      <c r="GU766" s="226"/>
      <c r="GV766" s="226"/>
      <c r="GW766" s="226"/>
      <c r="GX766" s="226"/>
      <c r="GY766" s="226"/>
      <c r="GZ766" s="226"/>
      <c r="HA766" s="226"/>
      <c r="HB766" s="226"/>
      <c r="HC766" s="226"/>
      <c r="HD766" s="226"/>
      <c r="HE766" s="226"/>
      <c r="HF766" s="226"/>
      <c r="HG766" s="226"/>
      <c r="HH766" s="226"/>
      <c r="HI766" s="226"/>
      <c r="HJ766" s="226"/>
      <c r="HK766" s="226"/>
      <c r="HL766" s="226"/>
      <c r="HM766" s="226"/>
      <c r="HN766" s="226"/>
      <c r="HO766" s="226"/>
      <c r="HP766" s="226"/>
      <c r="HQ766" s="226"/>
      <c r="HR766" s="226"/>
      <c r="HS766" s="226"/>
      <c r="HT766" s="226"/>
      <c r="HU766" s="226"/>
      <c r="HV766" s="226"/>
      <c r="HW766" s="226"/>
      <c r="HX766" s="226"/>
      <c r="HY766" s="226"/>
      <c r="HZ766" s="226"/>
      <c r="IA766" s="226"/>
      <c r="IB766" s="226"/>
      <c r="IC766" s="226"/>
      <c r="ID766" s="226"/>
      <c r="IE766" s="226"/>
      <c r="IF766" s="226"/>
      <c r="IG766" s="226"/>
      <c r="IH766" s="226"/>
      <c r="II766" s="226"/>
      <c r="IJ766" s="226"/>
      <c r="IK766" s="226"/>
      <c r="IL766" s="226"/>
      <c r="IM766" s="226"/>
      <c r="IN766" s="226"/>
      <c r="IO766" s="226"/>
      <c r="IP766" s="226"/>
      <c r="IQ766" s="226"/>
      <c r="IR766" s="226"/>
      <c r="IS766" s="226"/>
      <c r="IT766" s="226"/>
      <c r="IU766" s="226"/>
      <c r="IV766" s="226"/>
      <c r="IW766" s="226"/>
      <c r="IX766" s="226"/>
      <c r="IY766" s="226"/>
      <c r="IZ766" s="226"/>
      <c r="JA766" s="226"/>
      <c r="JB766" s="226"/>
      <c r="JC766" s="226"/>
      <c r="JD766" s="226"/>
      <c r="JE766" s="226"/>
      <c r="JF766" s="226"/>
      <c r="JG766" s="226"/>
      <c r="JH766" s="226"/>
      <c r="JI766" s="226"/>
      <c r="JJ766" s="226"/>
      <c r="JK766" s="226"/>
      <c r="JL766" s="226"/>
      <c r="JM766" s="226"/>
      <c r="JN766" s="226"/>
      <c r="JO766" s="226"/>
      <c r="JP766" s="226"/>
      <c r="JQ766" s="226"/>
      <c r="JR766" s="226"/>
      <c r="JS766" s="226"/>
      <c r="JT766" s="226"/>
      <c r="JU766" s="226"/>
      <c r="JV766" s="226"/>
      <c r="JW766" s="226"/>
      <c r="JX766" s="226"/>
      <c r="JY766" s="226"/>
      <c r="JZ766" s="226"/>
      <c r="KA766" s="226"/>
      <c r="KB766" s="226"/>
      <c r="KC766" s="226"/>
      <c r="KD766" s="226"/>
      <c r="KE766" s="226"/>
      <c r="KF766" s="226"/>
      <c r="KG766" s="226"/>
      <c r="KH766" s="226"/>
      <c r="KI766" s="226"/>
      <c r="KJ766" s="226"/>
      <c r="KK766" s="226"/>
      <c r="KL766" s="226"/>
      <c r="KM766" s="226"/>
      <c r="KN766" s="226"/>
      <c r="KO766" s="226"/>
      <c r="KP766" s="226"/>
      <c r="KQ766" s="226"/>
      <c r="KR766" s="226"/>
      <c r="KS766" s="226"/>
      <c r="KT766" s="226"/>
      <c r="KU766" s="226"/>
      <c r="KV766" s="226"/>
      <c r="KW766" s="226"/>
      <c r="KX766" s="226"/>
      <c r="KY766" s="226"/>
      <c r="KZ766" s="226"/>
      <c r="LA766" s="226"/>
      <c r="LB766" s="226"/>
      <c r="LC766" s="226"/>
      <c r="LD766" s="226"/>
      <c r="LE766" s="226"/>
      <c r="LF766" s="226"/>
      <c r="LG766" s="226"/>
      <c r="LH766" s="226"/>
      <c r="LI766" s="226"/>
      <c r="LJ766" s="226"/>
      <c r="LK766" s="226"/>
      <c r="LL766" s="226"/>
      <c r="LM766" s="226"/>
      <c r="LN766" s="226"/>
      <c r="LO766" s="226"/>
      <c r="LP766" s="226"/>
      <c r="LQ766" s="226"/>
      <c r="LR766" s="226"/>
      <c r="LS766" s="226"/>
      <c r="LT766" s="226"/>
      <c r="LU766" s="226"/>
      <c r="LV766" s="226"/>
      <c r="LW766" s="226"/>
      <c r="LX766" s="226"/>
      <c r="LY766" s="226"/>
      <c r="LZ766" s="226"/>
      <c r="MA766" s="226"/>
      <c r="MB766" s="226"/>
      <c r="MC766" s="226"/>
      <c r="MD766" s="226"/>
      <c r="ME766" s="226"/>
      <c r="MF766" s="226"/>
      <c r="MG766" s="226"/>
      <c r="MH766" s="226"/>
      <c r="MI766" s="226"/>
      <c r="MJ766" s="226"/>
      <c r="MK766" s="226"/>
      <c r="ML766" s="226"/>
      <c r="MM766" s="226"/>
      <c r="MN766" s="226"/>
      <c r="MO766" s="226"/>
      <c r="MP766" s="226"/>
      <c r="MQ766" s="226"/>
      <c r="MR766" s="226"/>
      <c r="MS766" s="226"/>
      <c r="MT766" s="226"/>
      <c r="MU766" s="226"/>
      <c r="MV766" s="226"/>
      <c r="MW766" s="226"/>
      <c r="MX766" s="226"/>
      <c r="MY766" s="226"/>
      <c r="MZ766" s="226"/>
      <c r="NA766" s="226"/>
      <c r="NB766" s="226"/>
      <c r="NC766" s="226"/>
      <c r="ND766" s="226"/>
      <c r="NE766" s="226"/>
      <c r="NF766" s="226"/>
      <c r="NG766" s="226"/>
      <c r="NH766" s="226"/>
      <c r="NI766" s="226"/>
      <c r="NJ766" s="226"/>
      <c r="NK766" s="226"/>
      <c r="NL766" s="226"/>
      <c r="NM766" s="226"/>
      <c r="NN766" s="226"/>
      <c r="NO766" s="226"/>
      <c r="NP766" s="226"/>
      <c r="NQ766" s="226"/>
      <c r="NR766" s="226"/>
      <c r="NS766" s="226"/>
      <c r="NT766" s="226"/>
      <c r="NU766" s="226"/>
      <c r="NV766" s="226"/>
      <c r="NW766" s="226"/>
      <c r="NX766" s="226"/>
      <c r="NY766" s="226"/>
      <c r="NZ766" s="226"/>
      <c r="OA766" s="226"/>
      <c r="OB766" s="226"/>
      <c r="OC766" s="226"/>
      <c r="OD766" s="226"/>
      <c r="OE766" s="226"/>
      <c r="OF766" s="226"/>
      <c r="OG766" s="226"/>
      <c r="OH766" s="226"/>
      <c r="OI766" s="226"/>
      <c r="OJ766" s="226"/>
      <c r="OK766" s="226"/>
      <c r="OL766" s="226"/>
      <c r="OM766" s="226"/>
      <c r="ON766" s="226"/>
      <c r="OO766" s="226"/>
      <c r="OP766" s="226"/>
      <c r="OQ766" s="226"/>
      <c r="OR766" s="226"/>
      <c r="OS766" s="226"/>
      <c r="OT766" s="226"/>
      <c r="OU766" s="226"/>
      <c r="OV766" s="226"/>
      <c r="OW766" s="226"/>
      <c r="OX766" s="226"/>
      <c r="OY766" s="226"/>
      <c r="OZ766" s="226"/>
      <c r="PA766" s="226"/>
      <c r="PB766" s="226"/>
      <c r="PC766" s="226"/>
      <c r="PD766" s="226"/>
      <c r="PE766" s="226"/>
      <c r="PF766" s="226"/>
      <c r="PG766" s="226"/>
      <c r="PH766" s="226"/>
      <c r="PI766" s="226"/>
      <c r="PJ766" s="226"/>
      <c r="PK766" s="226"/>
      <c r="PL766" s="226"/>
      <c r="PM766" s="226"/>
      <c r="PN766" s="226"/>
      <c r="PO766" s="226"/>
      <c r="PP766" s="226"/>
      <c r="PQ766" s="226"/>
      <c r="PR766" s="226"/>
      <c r="PS766" s="226"/>
      <c r="PT766" s="226"/>
      <c r="PU766" s="226"/>
      <c r="PV766" s="226"/>
      <c r="PW766" s="226"/>
      <c r="PX766" s="226"/>
      <c r="PY766" s="226"/>
      <c r="PZ766" s="226"/>
      <c r="QA766" s="226"/>
      <c r="QB766" s="226"/>
      <c r="QC766" s="226"/>
      <c r="QD766" s="226"/>
      <c r="QE766" s="226"/>
      <c r="QF766" s="226"/>
      <c r="QG766" s="226"/>
      <c r="QH766" s="226"/>
      <c r="QI766" s="226"/>
      <c r="QJ766" s="226"/>
      <c r="QK766" s="226"/>
      <c r="QL766" s="226"/>
      <c r="QM766" s="226"/>
      <c r="QN766" s="226"/>
      <c r="QO766" s="226"/>
      <c r="QP766" s="226"/>
      <c r="QQ766" s="226"/>
      <c r="QR766" s="226"/>
      <c r="QS766" s="226"/>
      <c r="QT766" s="226"/>
      <c r="QU766" s="226"/>
      <c r="QV766" s="226"/>
      <c r="QW766" s="226"/>
      <c r="QX766" s="226"/>
      <c r="QY766" s="226"/>
      <c r="QZ766" s="226"/>
      <c r="RA766" s="226"/>
      <c r="RB766" s="226"/>
      <c r="RC766" s="226"/>
      <c r="RD766" s="226"/>
      <c r="RE766" s="226"/>
      <c r="RF766" s="226"/>
      <c r="RG766" s="226"/>
      <c r="RH766" s="226"/>
      <c r="RI766" s="226"/>
      <c r="RJ766" s="226"/>
      <c r="RK766" s="226"/>
      <c r="RL766" s="226"/>
      <c r="RM766" s="226"/>
      <c r="RN766" s="226"/>
      <c r="RO766" s="226"/>
      <c r="RP766" s="226"/>
      <c r="RQ766" s="226"/>
      <c r="RR766" s="226"/>
      <c r="RS766" s="226"/>
      <c r="RT766" s="226"/>
      <c r="RU766" s="226"/>
      <c r="RV766" s="226"/>
      <c r="RW766" s="226"/>
      <c r="RX766" s="226"/>
      <c r="RY766" s="226"/>
      <c r="RZ766" s="226"/>
      <c r="SA766" s="226"/>
      <c r="SB766" s="226"/>
      <c r="SC766" s="226"/>
      <c r="SD766" s="226"/>
      <c r="SE766" s="226"/>
      <c r="SF766" s="226"/>
      <c r="SG766" s="226"/>
      <c r="SH766" s="226"/>
      <c r="SI766" s="226"/>
      <c r="SJ766" s="226"/>
      <c r="SK766" s="226"/>
      <c r="SL766" s="226"/>
      <c r="SM766" s="226"/>
      <c r="SN766" s="226"/>
      <c r="SO766" s="226"/>
      <c r="SP766" s="226"/>
      <c r="SQ766" s="226"/>
      <c r="SR766" s="226"/>
      <c r="SS766" s="226"/>
      <c r="ST766" s="226"/>
      <c r="SU766" s="226"/>
      <c r="SV766" s="226"/>
      <c r="SW766" s="226"/>
      <c r="SX766" s="226"/>
      <c r="SY766" s="226"/>
      <c r="SZ766" s="226"/>
      <c r="TA766" s="226"/>
      <c r="TB766" s="226"/>
      <c r="TC766" s="226"/>
      <c r="TD766" s="226"/>
      <c r="TE766" s="226"/>
      <c r="TF766" s="226"/>
      <c r="TG766" s="226"/>
      <c r="TH766" s="226"/>
      <c r="TI766" s="226"/>
      <c r="TJ766" s="226"/>
      <c r="TK766" s="226"/>
      <c r="TL766" s="226"/>
      <c r="TM766" s="226"/>
      <c r="TN766" s="226"/>
      <c r="TO766" s="226"/>
      <c r="TP766" s="226"/>
      <c r="TQ766" s="226"/>
      <c r="TR766" s="226"/>
      <c r="TS766" s="226"/>
      <c r="TT766" s="226"/>
      <c r="TU766" s="226"/>
      <c r="TV766" s="226"/>
      <c r="TW766" s="226"/>
      <c r="TX766" s="226"/>
      <c r="TY766" s="226"/>
      <c r="TZ766" s="226"/>
      <c r="UA766" s="226"/>
      <c r="UB766" s="226"/>
      <c r="UC766" s="226"/>
      <c r="UD766" s="226"/>
      <c r="UE766" s="226"/>
      <c r="UF766" s="226"/>
      <c r="UG766" s="226"/>
      <c r="UH766" s="226"/>
      <c r="UI766" s="226"/>
      <c r="UJ766" s="226"/>
      <c r="UK766" s="226"/>
      <c r="UL766" s="226"/>
      <c r="UM766" s="226"/>
      <c r="UN766" s="226"/>
      <c r="UO766" s="226"/>
      <c r="UP766" s="226"/>
      <c r="UQ766" s="226"/>
      <c r="UR766" s="226"/>
      <c r="US766" s="226"/>
      <c r="UT766" s="226"/>
      <c r="UU766" s="226"/>
      <c r="UV766" s="226"/>
      <c r="UW766" s="226"/>
      <c r="UX766" s="226"/>
      <c r="UY766" s="226"/>
      <c r="UZ766" s="226"/>
      <c r="VA766" s="226"/>
      <c r="VB766" s="226"/>
      <c r="VC766" s="226"/>
      <c r="VD766" s="226"/>
      <c r="VE766" s="226"/>
      <c r="VF766" s="226"/>
      <c r="VG766" s="226"/>
      <c r="VH766" s="226"/>
      <c r="VI766" s="226"/>
      <c r="VJ766" s="226"/>
      <c r="VK766" s="226"/>
      <c r="VL766" s="226"/>
      <c r="VM766" s="226"/>
      <c r="VN766" s="226"/>
      <c r="VO766" s="226"/>
      <c r="VP766" s="226"/>
      <c r="VQ766" s="226"/>
      <c r="VR766" s="226"/>
      <c r="VS766" s="226"/>
      <c r="VT766" s="226"/>
      <c r="VU766" s="226"/>
      <c r="VV766" s="226"/>
      <c r="VW766" s="226"/>
      <c r="VX766" s="226"/>
      <c r="VY766" s="226"/>
      <c r="VZ766" s="226"/>
      <c r="WA766" s="226"/>
      <c r="WB766" s="226"/>
      <c r="WC766" s="226"/>
      <c r="WD766" s="226"/>
      <c r="WE766" s="226"/>
      <c r="WF766" s="226"/>
      <c r="WG766" s="226"/>
      <c r="WH766" s="226"/>
      <c r="WI766" s="226"/>
      <c r="WJ766" s="226"/>
      <c r="WK766" s="226"/>
      <c r="WL766" s="226"/>
      <c r="WM766" s="226"/>
      <c r="WN766" s="226"/>
      <c r="WO766" s="226"/>
      <c r="WP766" s="226"/>
      <c r="WQ766" s="226"/>
      <c r="WR766" s="226"/>
      <c r="WS766" s="226"/>
      <c r="WT766" s="226"/>
      <c r="WU766" s="226"/>
      <c r="WV766" s="226"/>
      <c r="WW766" s="226"/>
      <c r="WX766" s="226"/>
      <c r="WY766" s="226"/>
      <c r="WZ766" s="226"/>
      <c r="XA766" s="226"/>
      <c r="XB766" s="226"/>
      <c r="XC766" s="226"/>
      <c r="XD766" s="226"/>
      <c r="XE766" s="226"/>
      <c r="XF766" s="226"/>
      <c r="XG766" s="226"/>
      <c r="XH766" s="226"/>
      <c r="XI766" s="226"/>
      <c r="XJ766" s="226"/>
      <c r="XK766" s="226"/>
      <c r="XL766" s="226"/>
      <c r="XM766" s="226"/>
      <c r="XN766" s="226"/>
      <c r="XO766" s="226"/>
      <c r="XP766" s="226"/>
      <c r="XQ766" s="226"/>
      <c r="XR766" s="226"/>
      <c r="XS766" s="226"/>
      <c r="XT766" s="226"/>
      <c r="XU766" s="226"/>
      <c r="XV766" s="226"/>
      <c r="XW766" s="226"/>
      <c r="XX766" s="226"/>
      <c r="XY766" s="226"/>
      <c r="XZ766" s="226"/>
      <c r="YA766" s="226"/>
      <c r="YB766" s="226"/>
      <c r="YC766" s="226"/>
      <c r="YD766" s="226"/>
      <c r="YE766" s="226"/>
      <c r="YF766" s="226"/>
      <c r="YG766" s="226"/>
      <c r="YH766" s="226"/>
      <c r="YI766" s="226"/>
      <c r="YJ766" s="226"/>
      <c r="YK766" s="226"/>
      <c r="YL766" s="226"/>
      <c r="YM766" s="226"/>
      <c r="YN766" s="226"/>
      <c r="YO766" s="226"/>
      <c r="YP766" s="226"/>
      <c r="YQ766" s="226"/>
      <c r="YR766" s="226"/>
      <c r="YS766" s="226"/>
      <c r="YT766" s="226"/>
      <c r="YU766" s="226"/>
      <c r="YV766" s="226"/>
      <c r="YW766" s="226"/>
      <c r="YX766" s="226"/>
      <c r="YY766" s="226"/>
      <c r="YZ766" s="226"/>
      <c r="ZA766" s="226"/>
      <c r="ZB766" s="226"/>
      <c r="ZC766" s="226"/>
      <c r="ZD766" s="226"/>
      <c r="ZE766" s="226"/>
      <c r="ZF766" s="226"/>
      <c r="ZG766" s="226"/>
      <c r="ZH766" s="226"/>
      <c r="ZI766" s="226"/>
      <c r="ZJ766" s="226"/>
      <c r="ZK766" s="226"/>
      <c r="ZL766" s="226"/>
      <c r="ZM766" s="226"/>
      <c r="ZN766" s="226"/>
      <c r="ZO766" s="226"/>
      <c r="ZP766" s="226"/>
      <c r="ZQ766" s="226"/>
      <c r="ZR766" s="226"/>
      <c r="ZS766" s="226"/>
      <c r="ZT766" s="226"/>
      <c r="ZU766" s="226"/>
      <c r="ZV766" s="226"/>
      <c r="ZW766" s="226"/>
      <c r="ZX766" s="226"/>
      <c r="ZY766" s="226"/>
      <c r="ZZ766" s="226"/>
      <c r="AAA766" s="226"/>
      <c r="AAB766" s="226"/>
      <c r="AAC766" s="226"/>
      <c r="AAD766" s="226"/>
      <c r="AAE766" s="226"/>
      <c r="AAF766" s="226"/>
      <c r="AAG766" s="226"/>
      <c r="AAH766" s="226"/>
      <c r="AAI766" s="226"/>
      <c r="AAJ766" s="226"/>
      <c r="AAK766" s="226"/>
      <c r="AAL766" s="226"/>
      <c r="AAM766" s="226"/>
      <c r="AAN766" s="226"/>
      <c r="AAO766" s="226"/>
      <c r="AAP766" s="226"/>
      <c r="AAQ766" s="226"/>
      <c r="AAR766" s="226"/>
      <c r="AAS766" s="226"/>
      <c r="AAT766" s="226"/>
      <c r="AAU766" s="226"/>
      <c r="AAV766" s="226"/>
      <c r="AAW766" s="226"/>
      <c r="AAX766" s="226"/>
      <c r="AAY766" s="226"/>
      <c r="AAZ766" s="226"/>
      <c r="ABA766" s="226"/>
      <c r="ABB766" s="226"/>
      <c r="ABC766" s="226"/>
      <c r="ABD766" s="226"/>
      <c r="ABE766" s="226"/>
      <c r="ABF766" s="226"/>
      <c r="ABG766" s="226"/>
      <c r="ABH766" s="226"/>
      <c r="ABI766" s="226"/>
      <c r="ABJ766" s="226"/>
      <c r="ABK766" s="226"/>
      <c r="ABL766" s="226"/>
      <c r="ABM766" s="226"/>
      <c r="ABN766" s="226"/>
      <c r="ABO766" s="226"/>
      <c r="ABP766" s="226"/>
      <c r="ABQ766" s="226"/>
      <c r="ABR766" s="226"/>
      <c r="ABS766" s="226"/>
      <c r="ABT766" s="226"/>
      <c r="ABU766" s="226"/>
      <c r="ABV766" s="226"/>
      <c r="ABW766" s="226"/>
      <c r="ABX766" s="226"/>
      <c r="ABY766" s="226"/>
      <c r="ABZ766" s="226"/>
      <c r="ACA766" s="226"/>
      <c r="ACB766" s="226"/>
      <c r="ACC766" s="226"/>
      <c r="ACD766" s="226"/>
      <c r="ACE766" s="226"/>
      <c r="ACF766" s="226"/>
      <c r="ACG766" s="226"/>
      <c r="ACH766" s="226"/>
      <c r="ACI766" s="226"/>
      <c r="ACJ766" s="226"/>
      <c r="ACK766" s="226"/>
      <c r="ACL766" s="226"/>
      <c r="ACM766" s="226"/>
      <c r="ACN766" s="226"/>
      <c r="ACO766" s="226"/>
      <c r="ACP766" s="226"/>
      <c r="ACQ766" s="226"/>
      <c r="ACR766" s="226"/>
      <c r="ACS766" s="226"/>
      <c r="ACT766" s="226"/>
      <c r="ACU766" s="226"/>
      <c r="ACV766" s="226"/>
      <c r="ACW766" s="226"/>
      <c r="ACX766" s="226"/>
      <c r="ACY766" s="226"/>
      <c r="ACZ766" s="226"/>
      <c r="ADA766" s="226"/>
      <c r="ADB766" s="226"/>
      <c r="ADC766" s="226"/>
      <c r="ADD766" s="226"/>
      <c r="ADE766" s="226"/>
      <c r="ADF766" s="226"/>
      <c r="ADG766" s="226"/>
      <c r="ADH766" s="226"/>
      <c r="ADI766" s="226"/>
      <c r="ADJ766" s="226"/>
      <c r="ADK766" s="226"/>
      <c r="ADL766" s="226"/>
      <c r="ADM766" s="226"/>
      <c r="ADN766" s="226"/>
      <c r="ADO766" s="226"/>
      <c r="ADP766" s="226"/>
      <c r="ADQ766" s="226"/>
      <c r="ADR766" s="226"/>
      <c r="ADS766" s="226"/>
      <c r="ADT766" s="226"/>
      <c r="ADU766" s="226"/>
      <c r="ADV766" s="226"/>
      <c r="ADW766" s="226"/>
      <c r="ADX766" s="226"/>
      <c r="ADY766" s="226"/>
      <c r="ADZ766" s="226"/>
      <c r="AEA766" s="226"/>
      <c r="AEB766" s="226"/>
      <c r="AEC766" s="226"/>
      <c r="AED766" s="226"/>
      <c r="AEE766" s="226"/>
      <c r="AEF766" s="226"/>
      <c r="AEG766" s="226"/>
      <c r="AEH766" s="226"/>
      <c r="AEI766" s="226"/>
      <c r="AEJ766" s="226"/>
      <c r="AEK766" s="226"/>
      <c r="AEL766" s="226"/>
      <c r="AEM766" s="226"/>
      <c r="AEN766" s="226"/>
      <c r="AEO766" s="226"/>
      <c r="AEP766" s="226"/>
      <c r="AEQ766" s="226"/>
      <c r="AER766" s="226"/>
      <c r="AES766" s="226"/>
      <c r="AET766" s="226"/>
      <c r="AEU766" s="226"/>
      <c r="AEV766" s="226"/>
      <c r="AEW766" s="226"/>
      <c r="AEX766" s="226"/>
      <c r="AEY766" s="226"/>
      <c r="AEZ766" s="226"/>
      <c r="AFA766" s="226"/>
      <c r="AFB766" s="226"/>
      <c r="AFC766" s="226"/>
      <c r="AFD766" s="226"/>
      <c r="AFE766" s="226"/>
      <c r="AFF766" s="226"/>
      <c r="AFG766" s="226"/>
      <c r="AFH766" s="226"/>
      <c r="AFI766" s="226"/>
      <c r="AFJ766" s="226"/>
      <c r="AFK766" s="226"/>
      <c r="AFL766" s="226"/>
      <c r="AFM766" s="226"/>
      <c r="AFN766" s="226"/>
      <c r="AFO766" s="226"/>
      <c r="AFP766" s="226"/>
      <c r="AFQ766" s="226"/>
      <c r="AFR766" s="226"/>
      <c r="AFS766" s="226"/>
      <c r="AFT766" s="226"/>
      <c r="AFU766" s="226"/>
      <c r="AFV766" s="226"/>
      <c r="AFW766" s="226"/>
      <c r="AFX766" s="226"/>
      <c r="AFY766" s="226"/>
      <c r="AFZ766" s="226"/>
      <c r="AGA766" s="226"/>
      <c r="AGB766" s="226"/>
      <c r="AGC766" s="226"/>
      <c r="AGD766" s="226"/>
      <c r="AGE766" s="226"/>
      <c r="AGF766" s="226"/>
      <c r="AGG766" s="226"/>
      <c r="AGH766" s="226"/>
      <c r="AGI766" s="226"/>
      <c r="AGJ766" s="226"/>
      <c r="AGK766" s="226"/>
      <c r="AGL766" s="226"/>
      <c r="AGM766" s="226"/>
      <c r="AGN766" s="226"/>
      <c r="AGO766" s="226"/>
      <c r="AGP766" s="226"/>
      <c r="AGQ766" s="226"/>
      <c r="AGR766" s="226"/>
      <c r="AGS766" s="226"/>
      <c r="AGT766" s="226"/>
      <c r="AGU766" s="226"/>
      <c r="AGV766" s="226"/>
      <c r="AGW766" s="226"/>
      <c r="AGX766" s="226"/>
      <c r="AGY766" s="226"/>
      <c r="AGZ766" s="226"/>
      <c r="AHA766" s="226"/>
      <c r="AHB766" s="226"/>
      <c r="AHC766" s="226"/>
      <c r="AHD766" s="226"/>
      <c r="AHE766" s="226"/>
      <c r="AHF766" s="226"/>
      <c r="AHG766" s="226"/>
      <c r="AHH766" s="226"/>
      <c r="AHI766" s="226"/>
      <c r="AHJ766" s="226"/>
      <c r="AHK766" s="226"/>
      <c r="AHL766" s="226"/>
      <c r="AHM766" s="226"/>
      <c r="AHN766" s="226"/>
      <c r="AHO766" s="226"/>
      <c r="AHP766" s="226"/>
      <c r="AHQ766" s="226"/>
      <c r="AHR766" s="226"/>
      <c r="AHS766" s="226"/>
      <c r="AHT766" s="226"/>
      <c r="AHU766" s="226"/>
      <c r="AHV766" s="226"/>
      <c r="AHW766" s="226"/>
      <c r="AHX766" s="226"/>
      <c r="AHY766" s="226"/>
      <c r="AHZ766" s="226"/>
      <c r="AIA766" s="226"/>
      <c r="AIB766" s="226"/>
      <c r="AIC766" s="226"/>
      <c r="AID766" s="226"/>
      <c r="AIE766" s="226"/>
      <c r="AIF766" s="226"/>
      <c r="AIG766" s="226"/>
      <c r="AIH766" s="226"/>
      <c r="AII766" s="226"/>
      <c r="AIJ766" s="226"/>
      <c r="AIK766" s="226"/>
      <c r="AIL766" s="226"/>
      <c r="AIM766" s="226"/>
      <c r="AIN766" s="226"/>
      <c r="AIO766" s="226"/>
      <c r="AIP766" s="226"/>
      <c r="AIQ766" s="226"/>
      <c r="AIR766" s="226"/>
      <c r="AIS766" s="226"/>
      <c r="AIT766" s="226"/>
      <c r="AIU766" s="226"/>
      <c r="AIV766" s="226"/>
      <c r="AIW766" s="226"/>
      <c r="AIX766" s="226"/>
      <c r="AIY766" s="226"/>
      <c r="AIZ766" s="226"/>
      <c r="AJA766" s="226"/>
      <c r="AJB766" s="226"/>
      <c r="AJC766" s="226"/>
      <c r="AJD766" s="226"/>
      <c r="AJE766" s="226"/>
      <c r="AJF766" s="226"/>
      <c r="AJG766" s="226"/>
      <c r="AJH766" s="226"/>
      <c r="AJI766" s="226"/>
      <c r="AJJ766" s="226"/>
      <c r="AJK766" s="226"/>
      <c r="AJL766" s="226"/>
      <c r="AJM766" s="226"/>
      <c r="AJN766" s="226"/>
      <c r="AJO766" s="226"/>
      <c r="AJP766" s="226"/>
      <c r="AJQ766" s="226"/>
      <c r="AJR766" s="226"/>
      <c r="AJS766" s="226"/>
      <c r="AJT766" s="226"/>
      <c r="AJU766" s="226"/>
      <c r="AJV766" s="226"/>
      <c r="AJW766" s="226"/>
      <c r="AJX766" s="226"/>
      <c r="AJY766" s="226"/>
      <c r="AJZ766" s="226"/>
      <c r="AKA766" s="226"/>
      <c r="AKB766" s="226"/>
      <c r="AKC766" s="226"/>
      <c r="AKD766" s="226"/>
      <c r="AKE766" s="226"/>
      <c r="AKF766" s="226"/>
      <c r="AKG766" s="226"/>
      <c r="AKH766" s="226"/>
      <c r="AKI766" s="226"/>
      <c r="AKJ766" s="226"/>
      <c r="AKK766" s="226"/>
      <c r="AKL766" s="226"/>
      <c r="AKM766" s="226"/>
      <c r="AKN766" s="226"/>
      <c r="AKO766" s="226"/>
      <c r="AKP766" s="226"/>
      <c r="AKQ766" s="226"/>
      <c r="AKR766" s="226"/>
      <c r="AKS766" s="226"/>
      <c r="AKT766" s="226"/>
      <c r="AKU766" s="226"/>
      <c r="AKV766" s="226"/>
      <c r="AKW766" s="226"/>
      <c r="AKX766" s="226"/>
      <c r="AKY766" s="226"/>
      <c r="AKZ766" s="226"/>
      <c r="ALA766" s="226"/>
      <c r="ALB766" s="226"/>
      <c r="ALC766" s="226"/>
      <c r="ALD766" s="226"/>
      <c r="ALE766" s="226"/>
      <c r="ALF766" s="226"/>
      <c r="ALG766" s="226"/>
      <c r="ALH766" s="226"/>
      <c r="ALI766" s="226"/>
      <c r="ALJ766" s="226"/>
      <c r="ALK766" s="226"/>
      <c r="ALL766" s="226"/>
      <c r="ALM766" s="226"/>
      <c r="ALN766" s="226"/>
      <c r="ALO766" s="226"/>
      <c r="ALP766" s="226"/>
      <c r="ALQ766" s="226"/>
      <c r="ALR766" s="226"/>
      <c r="ALS766" s="226"/>
      <c r="ALT766" s="226"/>
      <c r="ALU766" s="226"/>
      <c r="ALV766" s="226"/>
      <c r="ALW766" s="226"/>
      <c r="ALX766" s="226"/>
      <c r="ALY766" s="226"/>
      <c r="ALZ766" s="226"/>
      <c r="AMA766" s="226"/>
      <c r="AMB766" s="226"/>
      <c r="AMC766" s="226"/>
      <c r="AMD766" s="226"/>
      <c r="AME766" s="226"/>
      <c r="AMF766" s="226"/>
      <c r="AMG766" s="226"/>
      <c r="AMH766" s="226"/>
      <c r="AMI766" s="226"/>
      <c r="AMJ766" s="226"/>
      <c r="AMK766" s="226"/>
      <c r="AML766" s="226"/>
      <c r="AMM766" s="226"/>
      <c r="AMN766" s="226"/>
      <c r="AMO766" s="226"/>
      <c r="AMP766" s="226"/>
      <c r="AMQ766" s="226"/>
      <c r="AMR766" s="226"/>
      <c r="AMS766" s="226"/>
      <c r="AMT766" s="226"/>
      <c r="AMU766" s="226"/>
      <c r="AMV766" s="226"/>
      <c r="AMW766" s="226"/>
      <c r="AMX766" s="226"/>
    </row>
    <row r="767" spans="1:1038" s="398" customFormat="1" ht="18" customHeight="1">
      <c r="A767" s="548">
        <v>43333</v>
      </c>
      <c r="B767" s="543" t="s">
        <v>1647</v>
      </c>
      <c r="C767" s="226"/>
      <c r="D767" s="225" t="s">
        <v>1279</v>
      </c>
      <c r="E767" s="226">
        <v>94</v>
      </c>
      <c r="F767" s="226">
        <v>1</v>
      </c>
      <c r="G767" s="391" t="str">
        <f t="shared" si="508"/>
        <v>94-1</v>
      </c>
      <c r="H767" s="226">
        <v>15</v>
      </c>
      <c r="I767" s="226">
        <v>46</v>
      </c>
      <c r="J767" s="544">
        <f t="shared" ref="J767" si="509">IF(H767=0, 1, 0)</f>
        <v>0</v>
      </c>
      <c r="K767" s="545" t="b">
        <f>IF(J768=1,IF(((VLOOKUP($G767,[3]Depth_Lookup!$A$3:$J$550,9,FALSE))-(I767/100))=0,"Good",IF(((VLOOKUP($G767,[3]Depth_Lookup!$A$3:$J$550,9,FALSE))-(I767/100))&gt;0,"Too Short","Too Long")))</f>
        <v>0</v>
      </c>
      <c r="L767" s="171">
        <f>(VLOOKUP($G767,Depth_Lookup!$A$3:$J$410,10,FALSE))+(H767/100)</f>
        <v>242.85</v>
      </c>
      <c r="M767" s="171">
        <f>(VLOOKUP($G767,Depth_Lookup!$A$3:$J$410,10,FALSE))+(I767/100)</f>
        <v>243.16</v>
      </c>
      <c r="N767" s="646" t="s">
        <v>2303</v>
      </c>
      <c r="O767" s="226">
        <v>2</v>
      </c>
      <c r="P767" s="226" t="s">
        <v>853</v>
      </c>
      <c r="Q767" s="226" t="s">
        <v>125</v>
      </c>
      <c r="R767" s="391" t="str">
        <f t="shared" ref="R767" si="510">P767&amp;""&amp;Q767</f>
        <v>SerpentinizedHarzburgite</v>
      </c>
      <c r="S767" s="256" t="s">
        <v>94</v>
      </c>
      <c r="T767" s="256" t="s">
        <v>94</v>
      </c>
      <c r="U767" s="226" t="s">
        <v>95</v>
      </c>
      <c r="V767" s="226" t="s">
        <v>96</v>
      </c>
      <c r="W767" s="226" t="s">
        <v>102</v>
      </c>
      <c r="X767" s="392">
        <f>VLOOKUP(W767,[3]definitions_list_lookup!$A$13:$B$19,2,0)</f>
        <v>5</v>
      </c>
      <c r="Y767" s="226" t="s">
        <v>90</v>
      </c>
      <c r="Z767" s="226" t="s">
        <v>91</v>
      </c>
      <c r="AA767" s="226"/>
      <c r="AB767" s="226"/>
      <c r="AC767" s="226"/>
      <c r="AD767" s="226"/>
      <c r="AE767" s="393"/>
      <c r="AF767" s="391" t="e">
        <f>VLOOKUP(AE767,[3]definitions_list_mag!$V$12:$W$15,2,0)</f>
        <v>#N/A</v>
      </c>
      <c r="AG767" s="394"/>
      <c r="AH767" s="226"/>
      <c r="AI767" s="255">
        <v>69</v>
      </c>
      <c r="AJ767" s="256"/>
      <c r="AK767" s="256"/>
      <c r="AL767" s="256"/>
      <c r="AM767" s="256"/>
      <c r="AN767" s="256"/>
      <c r="AO767" s="255"/>
      <c r="AP767" s="256"/>
      <c r="AQ767" s="256"/>
      <c r="AR767" s="256"/>
      <c r="AS767" s="256"/>
      <c r="AT767" s="256"/>
      <c r="AU767" s="255"/>
      <c r="AV767" s="256"/>
      <c r="AW767" s="256"/>
      <c r="AX767" s="256"/>
      <c r="AY767" s="256"/>
      <c r="AZ767" s="256"/>
      <c r="BA767" s="255">
        <v>30</v>
      </c>
      <c r="BB767" s="256">
        <v>5</v>
      </c>
      <c r="BC767" s="256">
        <v>2</v>
      </c>
      <c r="BD767" s="256" t="s">
        <v>110</v>
      </c>
      <c r="BE767" s="256" t="s">
        <v>103</v>
      </c>
      <c r="BF767" s="256"/>
      <c r="BG767" s="255"/>
      <c r="BH767" s="256"/>
      <c r="BI767" s="256"/>
      <c r="BJ767" s="256"/>
      <c r="BK767" s="256"/>
      <c r="BL767" s="256"/>
      <c r="BM767" s="255">
        <v>1</v>
      </c>
      <c r="BN767" s="256">
        <v>1</v>
      </c>
      <c r="BO767" s="256">
        <v>0.5</v>
      </c>
      <c r="BP767" s="256" t="s">
        <v>110</v>
      </c>
      <c r="BQ767" s="256" t="s">
        <v>103</v>
      </c>
      <c r="BR767" s="256"/>
      <c r="BS767" s="256"/>
      <c r="BT767" s="256"/>
      <c r="BU767" s="256"/>
      <c r="BV767" s="256"/>
      <c r="BW767" s="256"/>
      <c r="BX767" s="256"/>
      <c r="BY767" s="257"/>
      <c r="BZ767" s="226"/>
      <c r="CA767" s="226"/>
      <c r="CB767" s="226"/>
      <c r="CC767" s="226"/>
      <c r="CD767" s="226"/>
      <c r="CE767" s="410" t="s">
        <v>2149</v>
      </c>
      <c r="CF767" s="399">
        <f t="shared" ref="CF767" si="511">AI767+AO767+BA767+AU767+BG767+BM767+BY767</f>
        <v>100</v>
      </c>
      <c r="CG767" s="259"/>
      <c r="CH767" s="150" t="s">
        <v>2293</v>
      </c>
      <c r="CI767" s="150">
        <v>100</v>
      </c>
      <c r="CJ767" s="150" t="s">
        <v>514</v>
      </c>
      <c r="CK767" s="158" t="s">
        <v>2297</v>
      </c>
      <c r="CL767" s="395"/>
      <c r="CM767" s="395"/>
      <c r="CN767" s="395"/>
      <c r="CO767" s="395"/>
      <c r="CP767" s="395"/>
      <c r="CQ767" s="395"/>
      <c r="CR767" s="395"/>
      <c r="CS767" s="395"/>
      <c r="CT767" s="395"/>
      <c r="CU767" s="395"/>
      <c r="CV767" s="395"/>
      <c r="CW767" s="395"/>
      <c r="CX767" s="395"/>
      <c r="CY767" s="395"/>
      <c r="CZ767" s="395"/>
      <c r="DA767" s="395"/>
      <c r="DB767" s="395">
        <v>45</v>
      </c>
      <c r="DC767" s="256"/>
      <c r="DD767" s="395"/>
      <c r="DE767" s="395"/>
      <c r="DF767" s="395"/>
      <c r="DG767" s="395"/>
      <c r="DH767" s="395"/>
      <c r="DI767" s="395"/>
      <c r="DJ767" s="395">
        <v>55</v>
      </c>
      <c r="DK767" s="396">
        <f t="shared" ref="DK767" si="512">SUM(CL767:DJ767)</f>
        <v>100</v>
      </c>
      <c r="DL767" s="259"/>
      <c r="DM767" s="395"/>
      <c r="DN767" s="395"/>
      <c r="DO767" s="397"/>
      <c r="DQ767" s="259"/>
      <c r="DR767" s="397"/>
      <c r="DS767" s="259"/>
      <c r="DT767" s="668" t="s">
        <v>2306</v>
      </c>
      <c r="DU767" s="256"/>
      <c r="DV767" s="256"/>
      <c r="DW767" s="400" t="e">
        <f>VLOOKUP(P767,[3]definitions_list_lookup!$K$30:$L$54,2,0)</f>
        <v>#N/A</v>
      </c>
      <c r="DX767" s="155" t="s">
        <v>2151</v>
      </c>
      <c r="DY767" s="669" t="s">
        <v>2305</v>
      </c>
      <c r="DZ767" s="546"/>
      <c r="EA767" s="104"/>
      <c r="EB767" s="256"/>
      <c r="EC767" s="104"/>
      <c r="ED767" s="229" t="s">
        <v>2517</v>
      </c>
      <c r="EE767" s="401"/>
      <c r="EF767" s="402"/>
      <c r="EG767" s="401"/>
      <c r="EH767" s="403"/>
      <c r="EI767" s="404"/>
      <c r="EJ767" s="405"/>
      <c r="EK767" s="406"/>
      <c r="EL767" s="401"/>
      <c r="EM767" s="403"/>
      <c r="EN767" s="403" t="s">
        <v>2046</v>
      </c>
      <c r="EO767" s="407"/>
      <c r="EP767" s="407"/>
      <c r="EQ767" s="407"/>
      <c r="ER767" s="407"/>
      <c r="ES767" s="407"/>
      <c r="ET767" s="407"/>
      <c r="EU767" s="407"/>
      <c r="EV767" s="408">
        <v>27</v>
      </c>
      <c r="EW767" s="408">
        <v>90</v>
      </c>
      <c r="EX767" s="408">
        <v>10</v>
      </c>
      <c r="EY767" s="408">
        <v>0</v>
      </c>
      <c r="EZ767" s="192">
        <f t="shared" si="415"/>
        <v>-109.08875083844543</v>
      </c>
      <c r="FA767" s="192">
        <f t="shared" si="416"/>
        <v>250.91124916155457</v>
      </c>
      <c r="FB767" s="192">
        <f t="shared" si="417"/>
        <v>61.66765797241834</v>
      </c>
      <c r="FC767" s="192">
        <f t="shared" si="418"/>
        <v>340.91124916155457</v>
      </c>
      <c r="FD767" s="192">
        <f t="shared" si="419"/>
        <v>28.33234202758166</v>
      </c>
      <c r="FE767" s="193">
        <f t="shared" si="420"/>
        <v>70.911249161554565</v>
      </c>
      <c r="FF767" s="194">
        <f t="shared" si="421"/>
        <v>28.33234202758166</v>
      </c>
      <c r="FG767" s="401"/>
      <c r="FH767" s="403"/>
      <c r="FI767" s="778">
        <f t="shared" si="422"/>
        <v>0</v>
      </c>
      <c r="FJ767" s="779">
        <f t="shared" si="423"/>
        <v>28.33234202758166</v>
      </c>
      <c r="FK767" s="779">
        <f t="shared" si="424"/>
        <v>61.66765797241834</v>
      </c>
      <c r="FL767" s="780">
        <f t="shared" si="425"/>
        <v>1.0763036736124305</v>
      </c>
      <c r="FM767" s="169">
        <f t="shared" si="426"/>
        <v>0.88020960237004564</v>
      </c>
      <c r="FN767" s="783">
        <f t="shared" si="427"/>
        <v>0</v>
      </c>
      <c r="FO767" s="226"/>
      <c r="FP767" s="226"/>
      <c r="FQ767" s="226"/>
      <c r="FR767" s="226"/>
      <c r="FS767" s="226"/>
      <c r="FT767" s="226"/>
      <c r="FU767" s="226"/>
      <c r="FV767" s="226"/>
      <c r="FW767" s="226"/>
      <c r="FX767" s="226"/>
      <c r="FY767" s="226"/>
      <c r="FZ767" s="226"/>
      <c r="GA767" s="226"/>
      <c r="GB767" s="226"/>
      <c r="GC767" s="226"/>
      <c r="GD767" s="226"/>
      <c r="GE767" s="226"/>
      <c r="GF767" s="226"/>
      <c r="GG767" s="226"/>
      <c r="GH767" s="226"/>
      <c r="GI767" s="226"/>
      <c r="GJ767" s="226"/>
      <c r="GK767" s="226"/>
      <c r="GL767" s="226"/>
      <c r="GM767" s="226"/>
      <c r="GN767" s="226"/>
      <c r="GO767" s="226"/>
      <c r="GP767" s="226"/>
      <c r="GQ767" s="226"/>
      <c r="GR767" s="226"/>
      <c r="GS767" s="226"/>
      <c r="GT767" s="226"/>
      <c r="GU767" s="226"/>
      <c r="GV767" s="226"/>
      <c r="GW767" s="226"/>
      <c r="GX767" s="226"/>
      <c r="GY767" s="226"/>
      <c r="GZ767" s="226"/>
      <c r="HA767" s="226"/>
      <c r="HB767" s="226"/>
      <c r="HC767" s="226"/>
      <c r="HD767" s="226"/>
      <c r="HE767" s="226"/>
      <c r="HF767" s="226"/>
      <c r="HG767" s="226"/>
      <c r="HH767" s="226"/>
      <c r="HI767" s="226"/>
      <c r="HJ767" s="226"/>
      <c r="HK767" s="226"/>
      <c r="HL767" s="226"/>
      <c r="HM767" s="226"/>
      <c r="HN767" s="226"/>
      <c r="HO767" s="226"/>
      <c r="HP767" s="226"/>
      <c r="HQ767" s="226"/>
      <c r="HR767" s="226"/>
      <c r="HS767" s="226"/>
      <c r="HT767" s="226"/>
      <c r="HU767" s="226"/>
      <c r="HV767" s="226"/>
      <c r="HW767" s="226"/>
      <c r="HX767" s="226"/>
      <c r="HY767" s="226"/>
      <c r="HZ767" s="226"/>
      <c r="IA767" s="226"/>
      <c r="IB767" s="226"/>
      <c r="IC767" s="226"/>
      <c r="ID767" s="226"/>
      <c r="IE767" s="226"/>
      <c r="IF767" s="226"/>
      <c r="IG767" s="226"/>
      <c r="IH767" s="226"/>
      <c r="II767" s="226"/>
      <c r="IJ767" s="226"/>
      <c r="IK767" s="226"/>
      <c r="IL767" s="226"/>
      <c r="IM767" s="226"/>
      <c r="IN767" s="226"/>
      <c r="IO767" s="226"/>
      <c r="IP767" s="226"/>
      <c r="IQ767" s="226"/>
      <c r="IR767" s="226"/>
      <c r="IS767" s="226"/>
      <c r="IT767" s="226"/>
      <c r="IU767" s="226"/>
      <c r="IV767" s="226"/>
      <c r="IW767" s="226"/>
      <c r="IX767" s="226"/>
      <c r="IY767" s="226"/>
      <c r="IZ767" s="226"/>
      <c r="JA767" s="226"/>
      <c r="JB767" s="226"/>
      <c r="JC767" s="226"/>
      <c r="JD767" s="226"/>
      <c r="JE767" s="226"/>
      <c r="JF767" s="226"/>
      <c r="JG767" s="226"/>
      <c r="JH767" s="226"/>
      <c r="JI767" s="226"/>
      <c r="JJ767" s="226"/>
      <c r="JK767" s="226"/>
      <c r="JL767" s="226"/>
      <c r="JM767" s="226"/>
      <c r="JN767" s="226"/>
      <c r="JO767" s="226"/>
      <c r="JP767" s="226"/>
      <c r="JQ767" s="226"/>
      <c r="JR767" s="226"/>
      <c r="JS767" s="226"/>
      <c r="JT767" s="226"/>
      <c r="JU767" s="226"/>
      <c r="JV767" s="226"/>
      <c r="JW767" s="226"/>
      <c r="JX767" s="226"/>
      <c r="JY767" s="226"/>
      <c r="JZ767" s="226"/>
      <c r="KA767" s="226"/>
      <c r="KB767" s="226"/>
      <c r="KC767" s="226"/>
      <c r="KD767" s="226"/>
      <c r="KE767" s="226"/>
      <c r="KF767" s="226"/>
      <c r="KG767" s="226"/>
      <c r="KH767" s="226"/>
      <c r="KI767" s="226"/>
      <c r="KJ767" s="226"/>
      <c r="KK767" s="226"/>
      <c r="KL767" s="226"/>
      <c r="KM767" s="226"/>
      <c r="KN767" s="226"/>
      <c r="KO767" s="226"/>
      <c r="KP767" s="226"/>
      <c r="KQ767" s="226"/>
      <c r="KR767" s="226"/>
      <c r="KS767" s="226"/>
      <c r="KT767" s="226"/>
      <c r="KU767" s="226"/>
      <c r="KV767" s="226"/>
      <c r="KW767" s="226"/>
      <c r="KX767" s="226"/>
      <c r="KY767" s="226"/>
      <c r="KZ767" s="226"/>
      <c r="LA767" s="226"/>
      <c r="LB767" s="226"/>
      <c r="LC767" s="226"/>
      <c r="LD767" s="226"/>
      <c r="LE767" s="226"/>
      <c r="LF767" s="226"/>
      <c r="LG767" s="226"/>
      <c r="LH767" s="226"/>
      <c r="LI767" s="226"/>
      <c r="LJ767" s="226"/>
      <c r="LK767" s="226"/>
      <c r="LL767" s="226"/>
      <c r="LM767" s="226"/>
      <c r="LN767" s="226"/>
      <c r="LO767" s="226"/>
      <c r="LP767" s="226"/>
      <c r="LQ767" s="226"/>
      <c r="LR767" s="226"/>
      <c r="LS767" s="226"/>
      <c r="LT767" s="226"/>
      <c r="LU767" s="226"/>
      <c r="LV767" s="226"/>
      <c r="LW767" s="226"/>
      <c r="LX767" s="226"/>
      <c r="LY767" s="226"/>
      <c r="LZ767" s="226"/>
      <c r="MA767" s="226"/>
      <c r="MB767" s="226"/>
      <c r="MC767" s="226"/>
      <c r="MD767" s="226"/>
      <c r="ME767" s="226"/>
      <c r="MF767" s="226"/>
      <c r="MG767" s="226"/>
      <c r="MH767" s="226"/>
      <c r="MI767" s="226"/>
      <c r="MJ767" s="226"/>
      <c r="MK767" s="226"/>
      <c r="ML767" s="226"/>
      <c r="MM767" s="226"/>
      <c r="MN767" s="226"/>
      <c r="MO767" s="226"/>
      <c r="MP767" s="226"/>
      <c r="MQ767" s="226"/>
      <c r="MR767" s="226"/>
      <c r="MS767" s="226"/>
      <c r="MT767" s="226"/>
      <c r="MU767" s="226"/>
      <c r="MV767" s="226"/>
      <c r="MW767" s="226"/>
      <c r="MX767" s="226"/>
      <c r="MY767" s="226"/>
      <c r="MZ767" s="226"/>
      <c r="NA767" s="226"/>
      <c r="NB767" s="226"/>
      <c r="NC767" s="226"/>
      <c r="ND767" s="226"/>
      <c r="NE767" s="226"/>
      <c r="NF767" s="226"/>
      <c r="NG767" s="226"/>
      <c r="NH767" s="226"/>
      <c r="NI767" s="226"/>
      <c r="NJ767" s="226"/>
      <c r="NK767" s="226"/>
      <c r="NL767" s="226"/>
      <c r="NM767" s="226"/>
      <c r="NN767" s="226"/>
      <c r="NO767" s="226"/>
      <c r="NP767" s="226"/>
      <c r="NQ767" s="226"/>
      <c r="NR767" s="226"/>
      <c r="NS767" s="226"/>
      <c r="NT767" s="226"/>
      <c r="NU767" s="226"/>
      <c r="NV767" s="226"/>
      <c r="NW767" s="226"/>
      <c r="NX767" s="226"/>
      <c r="NY767" s="226"/>
      <c r="NZ767" s="226"/>
      <c r="OA767" s="226"/>
      <c r="OB767" s="226"/>
      <c r="OC767" s="226"/>
      <c r="OD767" s="226"/>
      <c r="OE767" s="226"/>
      <c r="OF767" s="226"/>
      <c r="OG767" s="226"/>
      <c r="OH767" s="226"/>
      <c r="OI767" s="226"/>
      <c r="OJ767" s="226"/>
      <c r="OK767" s="226"/>
      <c r="OL767" s="226"/>
      <c r="OM767" s="226"/>
      <c r="ON767" s="226"/>
      <c r="OO767" s="226"/>
      <c r="OP767" s="226"/>
      <c r="OQ767" s="226"/>
      <c r="OR767" s="226"/>
      <c r="OS767" s="226"/>
      <c r="OT767" s="226"/>
      <c r="OU767" s="226"/>
      <c r="OV767" s="226"/>
      <c r="OW767" s="226"/>
      <c r="OX767" s="226"/>
      <c r="OY767" s="226"/>
      <c r="OZ767" s="226"/>
      <c r="PA767" s="226"/>
      <c r="PB767" s="226"/>
      <c r="PC767" s="226"/>
      <c r="PD767" s="226"/>
      <c r="PE767" s="226"/>
      <c r="PF767" s="226"/>
      <c r="PG767" s="226"/>
      <c r="PH767" s="226"/>
      <c r="PI767" s="226"/>
      <c r="PJ767" s="226"/>
      <c r="PK767" s="226"/>
      <c r="PL767" s="226"/>
      <c r="PM767" s="226"/>
      <c r="PN767" s="226"/>
      <c r="PO767" s="226"/>
      <c r="PP767" s="226"/>
      <c r="PQ767" s="226"/>
      <c r="PR767" s="226"/>
      <c r="PS767" s="226"/>
      <c r="PT767" s="226"/>
      <c r="PU767" s="226"/>
      <c r="PV767" s="226"/>
      <c r="PW767" s="226"/>
      <c r="PX767" s="226"/>
      <c r="PY767" s="226"/>
      <c r="PZ767" s="226"/>
      <c r="QA767" s="226"/>
      <c r="QB767" s="226"/>
      <c r="QC767" s="226"/>
      <c r="QD767" s="226"/>
      <c r="QE767" s="226"/>
      <c r="QF767" s="226"/>
      <c r="QG767" s="226"/>
      <c r="QH767" s="226"/>
      <c r="QI767" s="226"/>
      <c r="QJ767" s="226"/>
      <c r="QK767" s="226"/>
      <c r="QL767" s="226"/>
      <c r="QM767" s="226"/>
      <c r="QN767" s="226"/>
      <c r="QO767" s="226"/>
      <c r="QP767" s="226"/>
      <c r="QQ767" s="226"/>
      <c r="QR767" s="226"/>
      <c r="QS767" s="226"/>
      <c r="QT767" s="226"/>
      <c r="QU767" s="226"/>
      <c r="QV767" s="226"/>
      <c r="QW767" s="226"/>
      <c r="QX767" s="226"/>
      <c r="QY767" s="226"/>
      <c r="QZ767" s="226"/>
      <c r="RA767" s="226"/>
      <c r="RB767" s="226"/>
      <c r="RC767" s="226"/>
      <c r="RD767" s="226"/>
      <c r="RE767" s="226"/>
      <c r="RF767" s="226"/>
      <c r="RG767" s="226"/>
      <c r="RH767" s="226"/>
      <c r="RI767" s="226"/>
      <c r="RJ767" s="226"/>
      <c r="RK767" s="226"/>
      <c r="RL767" s="226"/>
      <c r="RM767" s="226"/>
      <c r="RN767" s="226"/>
      <c r="RO767" s="226"/>
      <c r="RP767" s="226"/>
      <c r="RQ767" s="226"/>
      <c r="RR767" s="226"/>
      <c r="RS767" s="226"/>
      <c r="RT767" s="226"/>
      <c r="RU767" s="226"/>
      <c r="RV767" s="226"/>
      <c r="RW767" s="226"/>
      <c r="RX767" s="226"/>
      <c r="RY767" s="226"/>
      <c r="RZ767" s="226"/>
      <c r="SA767" s="226"/>
      <c r="SB767" s="226"/>
      <c r="SC767" s="226"/>
      <c r="SD767" s="226"/>
      <c r="SE767" s="226"/>
      <c r="SF767" s="226"/>
      <c r="SG767" s="226"/>
      <c r="SH767" s="226"/>
      <c r="SI767" s="226"/>
      <c r="SJ767" s="226"/>
      <c r="SK767" s="226"/>
      <c r="SL767" s="226"/>
      <c r="SM767" s="226"/>
      <c r="SN767" s="226"/>
      <c r="SO767" s="226"/>
      <c r="SP767" s="226"/>
      <c r="SQ767" s="226"/>
      <c r="SR767" s="226"/>
      <c r="SS767" s="226"/>
      <c r="ST767" s="226"/>
      <c r="SU767" s="226"/>
      <c r="SV767" s="226"/>
      <c r="SW767" s="226"/>
      <c r="SX767" s="226"/>
      <c r="SY767" s="226"/>
      <c r="SZ767" s="226"/>
      <c r="TA767" s="226"/>
      <c r="TB767" s="226"/>
      <c r="TC767" s="226"/>
      <c r="TD767" s="226"/>
      <c r="TE767" s="226"/>
      <c r="TF767" s="226"/>
      <c r="TG767" s="226"/>
      <c r="TH767" s="226"/>
      <c r="TI767" s="226"/>
      <c r="TJ767" s="226"/>
      <c r="TK767" s="226"/>
      <c r="TL767" s="226"/>
      <c r="TM767" s="226"/>
      <c r="TN767" s="226"/>
      <c r="TO767" s="226"/>
      <c r="TP767" s="226"/>
      <c r="TQ767" s="226"/>
      <c r="TR767" s="226"/>
      <c r="TS767" s="226"/>
      <c r="TT767" s="226"/>
      <c r="TU767" s="226"/>
      <c r="TV767" s="226"/>
      <c r="TW767" s="226"/>
      <c r="TX767" s="226"/>
      <c r="TY767" s="226"/>
      <c r="TZ767" s="226"/>
      <c r="UA767" s="226"/>
      <c r="UB767" s="226"/>
      <c r="UC767" s="226"/>
      <c r="UD767" s="226"/>
      <c r="UE767" s="226"/>
      <c r="UF767" s="226"/>
      <c r="UG767" s="226"/>
      <c r="UH767" s="226"/>
      <c r="UI767" s="226"/>
      <c r="UJ767" s="226"/>
      <c r="UK767" s="226"/>
      <c r="UL767" s="226"/>
      <c r="UM767" s="226"/>
      <c r="UN767" s="226"/>
      <c r="UO767" s="226"/>
      <c r="UP767" s="226"/>
      <c r="UQ767" s="226"/>
      <c r="UR767" s="226"/>
      <c r="US767" s="226"/>
      <c r="UT767" s="226"/>
      <c r="UU767" s="226"/>
      <c r="UV767" s="226"/>
      <c r="UW767" s="226"/>
      <c r="UX767" s="226"/>
      <c r="UY767" s="226"/>
      <c r="UZ767" s="226"/>
      <c r="VA767" s="226"/>
      <c r="VB767" s="226"/>
      <c r="VC767" s="226"/>
      <c r="VD767" s="226"/>
      <c r="VE767" s="226"/>
      <c r="VF767" s="226"/>
      <c r="VG767" s="226"/>
      <c r="VH767" s="226"/>
      <c r="VI767" s="226"/>
      <c r="VJ767" s="226"/>
      <c r="VK767" s="226"/>
      <c r="VL767" s="226"/>
      <c r="VM767" s="226"/>
      <c r="VN767" s="226"/>
      <c r="VO767" s="226"/>
      <c r="VP767" s="226"/>
      <c r="VQ767" s="226"/>
      <c r="VR767" s="226"/>
      <c r="VS767" s="226"/>
      <c r="VT767" s="226"/>
      <c r="VU767" s="226"/>
      <c r="VV767" s="226"/>
      <c r="VW767" s="226"/>
      <c r="VX767" s="226"/>
      <c r="VY767" s="226"/>
      <c r="VZ767" s="226"/>
      <c r="WA767" s="226"/>
      <c r="WB767" s="226"/>
      <c r="WC767" s="226"/>
      <c r="WD767" s="226"/>
      <c r="WE767" s="226"/>
      <c r="WF767" s="226"/>
      <c r="WG767" s="226"/>
      <c r="WH767" s="226"/>
      <c r="WI767" s="226"/>
      <c r="WJ767" s="226"/>
      <c r="WK767" s="226"/>
      <c r="WL767" s="226"/>
      <c r="WM767" s="226"/>
      <c r="WN767" s="226"/>
      <c r="WO767" s="226"/>
      <c r="WP767" s="226"/>
      <c r="WQ767" s="226"/>
      <c r="WR767" s="226"/>
      <c r="WS767" s="226"/>
      <c r="WT767" s="226"/>
      <c r="WU767" s="226"/>
      <c r="WV767" s="226"/>
      <c r="WW767" s="226"/>
      <c r="WX767" s="226"/>
      <c r="WY767" s="226"/>
      <c r="WZ767" s="226"/>
      <c r="XA767" s="226"/>
      <c r="XB767" s="226"/>
      <c r="XC767" s="226"/>
      <c r="XD767" s="226"/>
      <c r="XE767" s="226"/>
      <c r="XF767" s="226"/>
      <c r="XG767" s="226"/>
      <c r="XH767" s="226"/>
      <c r="XI767" s="226"/>
      <c r="XJ767" s="226"/>
      <c r="XK767" s="226"/>
      <c r="XL767" s="226"/>
      <c r="XM767" s="226"/>
      <c r="XN767" s="226"/>
      <c r="XO767" s="226"/>
      <c r="XP767" s="226"/>
      <c r="XQ767" s="226"/>
      <c r="XR767" s="226"/>
      <c r="XS767" s="226"/>
      <c r="XT767" s="226"/>
      <c r="XU767" s="226"/>
      <c r="XV767" s="226"/>
      <c r="XW767" s="226"/>
      <c r="XX767" s="226"/>
      <c r="XY767" s="226"/>
      <c r="XZ767" s="226"/>
      <c r="YA767" s="226"/>
      <c r="YB767" s="226"/>
      <c r="YC767" s="226"/>
      <c r="YD767" s="226"/>
      <c r="YE767" s="226"/>
      <c r="YF767" s="226"/>
      <c r="YG767" s="226"/>
      <c r="YH767" s="226"/>
      <c r="YI767" s="226"/>
      <c r="YJ767" s="226"/>
      <c r="YK767" s="226"/>
      <c r="YL767" s="226"/>
      <c r="YM767" s="226"/>
      <c r="YN767" s="226"/>
      <c r="YO767" s="226"/>
      <c r="YP767" s="226"/>
      <c r="YQ767" s="226"/>
      <c r="YR767" s="226"/>
      <c r="YS767" s="226"/>
      <c r="YT767" s="226"/>
      <c r="YU767" s="226"/>
      <c r="YV767" s="226"/>
      <c r="YW767" s="226"/>
      <c r="YX767" s="226"/>
      <c r="YY767" s="226"/>
      <c r="YZ767" s="226"/>
      <c r="ZA767" s="226"/>
      <c r="ZB767" s="226"/>
      <c r="ZC767" s="226"/>
      <c r="ZD767" s="226"/>
      <c r="ZE767" s="226"/>
      <c r="ZF767" s="226"/>
      <c r="ZG767" s="226"/>
      <c r="ZH767" s="226"/>
      <c r="ZI767" s="226"/>
      <c r="ZJ767" s="226"/>
      <c r="ZK767" s="226"/>
      <c r="ZL767" s="226"/>
      <c r="ZM767" s="226"/>
      <c r="ZN767" s="226"/>
      <c r="ZO767" s="226"/>
      <c r="ZP767" s="226"/>
      <c r="ZQ767" s="226"/>
      <c r="ZR767" s="226"/>
      <c r="ZS767" s="226"/>
      <c r="ZT767" s="226"/>
      <c r="ZU767" s="226"/>
      <c r="ZV767" s="226"/>
      <c r="ZW767" s="226"/>
      <c r="ZX767" s="226"/>
      <c r="ZY767" s="226"/>
      <c r="ZZ767" s="226"/>
      <c r="AAA767" s="226"/>
      <c r="AAB767" s="226"/>
      <c r="AAC767" s="226"/>
      <c r="AAD767" s="226"/>
      <c r="AAE767" s="226"/>
      <c r="AAF767" s="226"/>
      <c r="AAG767" s="226"/>
      <c r="AAH767" s="226"/>
      <c r="AAI767" s="226"/>
      <c r="AAJ767" s="226"/>
      <c r="AAK767" s="226"/>
      <c r="AAL767" s="226"/>
      <c r="AAM767" s="226"/>
      <c r="AAN767" s="226"/>
      <c r="AAO767" s="226"/>
      <c r="AAP767" s="226"/>
      <c r="AAQ767" s="226"/>
      <c r="AAR767" s="226"/>
      <c r="AAS767" s="226"/>
      <c r="AAT767" s="226"/>
      <c r="AAU767" s="226"/>
      <c r="AAV767" s="226"/>
      <c r="AAW767" s="226"/>
      <c r="AAX767" s="226"/>
      <c r="AAY767" s="226"/>
      <c r="AAZ767" s="226"/>
      <c r="ABA767" s="226"/>
      <c r="ABB767" s="226"/>
      <c r="ABC767" s="226"/>
      <c r="ABD767" s="226"/>
      <c r="ABE767" s="226"/>
      <c r="ABF767" s="226"/>
      <c r="ABG767" s="226"/>
      <c r="ABH767" s="226"/>
      <c r="ABI767" s="226"/>
      <c r="ABJ767" s="226"/>
      <c r="ABK767" s="226"/>
      <c r="ABL767" s="226"/>
      <c r="ABM767" s="226"/>
      <c r="ABN767" s="226"/>
      <c r="ABO767" s="226"/>
      <c r="ABP767" s="226"/>
      <c r="ABQ767" s="226"/>
      <c r="ABR767" s="226"/>
      <c r="ABS767" s="226"/>
      <c r="ABT767" s="226"/>
      <c r="ABU767" s="226"/>
      <c r="ABV767" s="226"/>
      <c r="ABW767" s="226"/>
      <c r="ABX767" s="226"/>
      <c r="ABY767" s="226"/>
      <c r="ABZ767" s="226"/>
      <c r="ACA767" s="226"/>
      <c r="ACB767" s="226"/>
      <c r="ACC767" s="226"/>
      <c r="ACD767" s="226"/>
      <c r="ACE767" s="226"/>
      <c r="ACF767" s="226"/>
      <c r="ACG767" s="226"/>
      <c r="ACH767" s="226"/>
      <c r="ACI767" s="226"/>
      <c r="ACJ767" s="226"/>
      <c r="ACK767" s="226"/>
      <c r="ACL767" s="226"/>
      <c r="ACM767" s="226"/>
      <c r="ACN767" s="226"/>
      <c r="ACO767" s="226"/>
      <c r="ACP767" s="226"/>
      <c r="ACQ767" s="226"/>
      <c r="ACR767" s="226"/>
      <c r="ACS767" s="226"/>
      <c r="ACT767" s="226"/>
      <c r="ACU767" s="226"/>
      <c r="ACV767" s="226"/>
      <c r="ACW767" s="226"/>
      <c r="ACX767" s="226"/>
      <c r="ACY767" s="226"/>
      <c r="ACZ767" s="226"/>
      <c r="ADA767" s="226"/>
      <c r="ADB767" s="226"/>
      <c r="ADC767" s="226"/>
      <c r="ADD767" s="226"/>
      <c r="ADE767" s="226"/>
      <c r="ADF767" s="226"/>
      <c r="ADG767" s="226"/>
      <c r="ADH767" s="226"/>
      <c r="ADI767" s="226"/>
      <c r="ADJ767" s="226"/>
      <c r="ADK767" s="226"/>
      <c r="ADL767" s="226"/>
      <c r="ADM767" s="226"/>
      <c r="ADN767" s="226"/>
      <c r="ADO767" s="226"/>
      <c r="ADP767" s="226"/>
      <c r="ADQ767" s="226"/>
      <c r="ADR767" s="226"/>
      <c r="ADS767" s="226"/>
      <c r="ADT767" s="226"/>
      <c r="ADU767" s="226"/>
      <c r="ADV767" s="226"/>
      <c r="ADW767" s="226"/>
      <c r="ADX767" s="226"/>
      <c r="ADY767" s="226"/>
      <c r="ADZ767" s="226"/>
      <c r="AEA767" s="226"/>
      <c r="AEB767" s="226"/>
      <c r="AEC767" s="226"/>
      <c r="AED767" s="226"/>
      <c r="AEE767" s="226"/>
      <c r="AEF767" s="226"/>
      <c r="AEG767" s="226"/>
      <c r="AEH767" s="226"/>
      <c r="AEI767" s="226"/>
      <c r="AEJ767" s="226"/>
      <c r="AEK767" s="226"/>
      <c r="AEL767" s="226"/>
      <c r="AEM767" s="226"/>
      <c r="AEN767" s="226"/>
      <c r="AEO767" s="226"/>
      <c r="AEP767" s="226"/>
      <c r="AEQ767" s="226"/>
      <c r="AER767" s="226"/>
      <c r="AES767" s="226"/>
      <c r="AET767" s="226"/>
      <c r="AEU767" s="226"/>
      <c r="AEV767" s="226"/>
      <c r="AEW767" s="226"/>
      <c r="AEX767" s="226"/>
      <c r="AEY767" s="226"/>
      <c r="AEZ767" s="226"/>
      <c r="AFA767" s="226"/>
      <c r="AFB767" s="226"/>
      <c r="AFC767" s="226"/>
      <c r="AFD767" s="226"/>
      <c r="AFE767" s="226"/>
      <c r="AFF767" s="226"/>
      <c r="AFG767" s="226"/>
      <c r="AFH767" s="226"/>
      <c r="AFI767" s="226"/>
      <c r="AFJ767" s="226"/>
      <c r="AFK767" s="226"/>
      <c r="AFL767" s="226"/>
      <c r="AFM767" s="226"/>
      <c r="AFN767" s="226"/>
      <c r="AFO767" s="226"/>
      <c r="AFP767" s="226"/>
      <c r="AFQ767" s="226"/>
      <c r="AFR767" s="226"/>
      <c r="AFS767" s="226"/>
      <c r="AFT767" s="226"/>
      <c r="AFU767" s="226"/>
      <c r="AFV767" s="226"/>
      <c r="AFW767" s="226"/>
      <c r="AFX767" s="226"/>
      <c r="AFY767" s="226"/>
      <c r="AFZ767" s="226"/>
      <c r="AGA767" s="226"/>
      <c r="AGB767" s="226"/>
      <c r="AGC767" s="226"/>
      <c r="AGD767" s="226"/>
      <c r="AGE767" s="226"/>
      <c r="AGF767" s="226"/>
      <c r="AGG767" s="226"/>
      <c r="AGH767" s="226"/>
      <c r="AGI767" s="226"/>
      <c r="AGJ767" s="226"/>
      <c r="AGK767" s="226"/>
      <c r="AGL767" s="226"/>
      <c r="AGM767" s="226"/>
      <c r="AGN767" s="226"/>
      <c r="AGO767" s="226"/>
      <c r="AGP767" s="226"/>
      <c r="AGQ767" s="226"/>
      <c r="AGR767" s="226"/>
      <c r="AGS767" s="226"/>
      <c r="AGT767" s="226"/>
      <c r="AGU767" s="226"/>
      <c r="AGV767" s="226"/>
      <c r="AGW767" s="226"/>
      <c r="AGX767" s="226"/>
      <c r="AGY767" s="226"/>
      <c r="AGZ767" s="226"/>
      <c r="AHA767" s="226"/>
      <c r="AHB767" s="226"/>
      <c r="AHC767" s="226"/>
      <c r="AHD767" s="226"/>
      <c r="AHE767" s="226"/>
      <c r="AHF767" s="226"/>
      <c r="AHG767" s="226"/>
      <c r="AHH767" s="226"/>
      <c r="AHI767" s="226"/>
      <c r="AHJ767" s="226"/>
      <c r="AHK767" s="226"/>
      <c r="AHL767" s="226"/>
      <c r="AHM767" s="226"/>
      <c r="AHN767" s="226"/>
      <c r="AHO767" s="226"/>
      <c r="AHP767" s="226"/>
      <c r="AHQ767" s="226"/>
      <c r="AHR767" s="226"/>
      <c r="AHS767" s="226"/>
      <c r="AHT767" s="226"/>
      <c r="AHU767" s="226"/>
      <c r="AHV767" s="226"/>
      <c r="AHW767" s="226"/>
      <c r="AHX767" s="226"/>
      <c r="AHY767" s="226"/>
      <c r="AHZ767" s="226"/>
      <c r="AIA767" s="226"/>
      <c r="AIB767" s="226"/>
      <c r="AIC767" s="226"/>
      <c r="AID767" s="226"/>
      <c r="AIE767" s="226"/>
      <c r="AIF767" s="226"/>
      <c r="AIG767" s="226"/>
      <c r="AIH767" s="226"/>
      <c r="AII767" s="226"/>
      <c r="AIJ767" s="226"/>
      <c r="AIK767" s="226"/>
      <c r="AIL767" s="226"/>
      <c r="AIM767" s="226"/>
      <c r="AIN767" s="226"/>
      <c r="AIO767" s="226"/>
      <c r="AIP767" s="226"/>
      <c r="AIQ767" s="226"/>
      <c r="AIR767" s="226"/>
      <c r="AIS767" s="226"/>
      <c r="AIT767" s="226"/>
      <c r="AIU767" s="226"/>
      <c r="AIV767" s="226"/>
      <c r="AIW767" s="226"/>
      <c r="AIX767" s="226"/>
      <c r="AIY767" s="226"/>
      <c r="AIZ767" s="226"/>
      <c r="AJA767" s="226"/>
      <c r="AJB767" s="226"/>
      <c r="AJC767" s="226"/>
      <c r="AJD767" s="226"/>
      <c r="AJE767" s="226"/>
      <c r="AJF767" s="226"/>
      <c r="AJG767" s="226"/>
      <c r="AJH767" s="226"/>
      <c r="AJI767" s="226"/>
      <c r="AJJ767" s="226"/>
      <c r="AJK767" s="226"/>
      <c r="AJL767" s="226"/>
      <c r="AJM767" s="226"/>
      <c r="AJN767" s="226"/>
      <c r="AJO767" s="226"/>
      <c r="AJP767" s="226"/>
      <c r="AJQ767" s="226"/>
      <c r="AJR767" s="226"/>
      <c r="AJS767" s="226"/>
      <c r="AJT767" s="226"/>
      <c r="AJU767" s="226"/>
      <c r="AJV767" s="226"/>
      <c r="AJW767" s="226"/>
      <c r="AJX767" s="226"/>
      <c r="AJY767" s="226"/>
      <c r="AJZ767" s="226"/>
      <c r="AKA767" s="226"/>
      <c r="AKB767" s="226"/>
      <c r="AKC767" s="226"/>
      <c r="AKD767" s="226"/>
      <c r="AKE767" s="226"/>
      <c r="AKF767" s="226"/>
      <c r="AKG767" s="226"/>
      <c r="AKH767" s="226"/>
      <c r="AKI767" s="226"/>
      <c r="AKJ767" s="226"/>
      <c r="AKK767" s="226"/>
      <c r="AKL767" s="226"/>
      <c r="AKM767" s="226"/>
      <c r="AKN767" s="226"/>
      <c r="AKO767" s="226"/>
      <c r="AKP767" s="226"/>
      <c r="AKQ767" s="226"/>
      <c r="AKR767" s="226"/>
      <c r="AKS767" s="226"/>
      <c r="AKT767" s="226"/>
      <c r="AKU767" s="226"/>
      <c r="AKV767" s="226"/>
      <c r="AKW767" s="226"/>
      <c r="AKX767" s="226"/>
      <c r="AKY767" s="226"/>
      <c r="AKZ767" s="226"/>
      <c r="ALA767" s="226"/>
      <c r="ALB767" s="226"/>
      <c r="ALC767" s="226"/>
      <c r="ALD767" s="226"/>
      <c r="ALE767" s="226"/>
      <c r="ALF767" s="226"/>
      <c r="ALG767" s="226"/>
      <c r="ALH767" s="226"/>
      <c r="ALI767" s="226"/>
      <c r="ALJ767" s="226"/>
      <c r="ALK767" s="226"/>
      <c r="ALL767" s="226"/>
      <c r="ALM767" s="226"/>
      <c r="ALN767" s="226"/>
      <c r="ALO767" s="226"/>
      <c r="ALP767" s="226"/>
      <c r="ALQ767" s="226"/>
      <c r="ALR767" s="226"/>
      <c r="ALS767" s="226"/>
      <c r="ALT767" s="226"/>
      <c r="ALU767" s="226"/>
      <c r="ALV767" s="226"/>
      <c r="ALW767" s="226"/>
      <c r="ALX767" s="226"/>
      <c r="ALY767" s="226"/>
      <c r="ALZ767" s="226"/>
      <c r="AMA767" s="226"/>
      <c r="AMB767" s="226"/>
      <c r="AMC767" s="226"/>
      <c r="AMD767" s="226"/>
      <c r="AME767" s="226"/>
      <c r="AMF767" s="226"/>
      <c r="AMG767" s="226"/>
      <c r="AMH767" s="226"/>
      <c r="AMI767" s="226"/>
      <c r="AMJ767" s="226"/>
      <c r="AMK767" s="226"/>
      <c r="AML767" s="226"/>
      <c r="AMM767" s="226"/>
      <c r="AMN767" s="226"/>
      <c r="AMO767" s="226"/>
      <c r="AMP767" s="226"/>
      <c r="AMQ767" s="226"/>
      <c r="AMR767" s="226"/>
      <c r="AMS767" s="226"/>
      <c r="AMT767" s="226"/>
      <c r="AMU767" s="226"/>
      <c r="AMV767" s="226"/>
      <c r="AMW767" s="226"/>
      <c r="AMX767" s="226"/>
    </row>
    <row r="768" spans="1:1038" s="398" customFormat="1" ht="18" customHeight="1">
      <c r="A768" s="548"/>
      <c r="B768" s="543"/>
      <c r="C768" s="226"/>
      <c r="D768" s="225"/>
      <c r="E768" s="226">
        <v>94</v>
      </c>
      <c r="F768" s="226">
        <v>1</v>
      </c>
      <c r="G768" s="391" t="str">
        <f t="shared" si="508"/>
        <v>94-1</v>
      </c>
      <c r="H768" s="226">
        <v>46</v>
      </c>
      <c r="I768" s="226">
        <v>74</v>
      </c>
      <c r="J768" s="544"/>
      <c r="K768" s="545"/>
      <c r="L768" s="171">
        <f>(VLOOKUP($G768,Depth_Lookup!$A$3:$J$410,10,FALSE))+(H768/100)</f>
        <v>243.16</v>
      </c>
      <c r="M768" s="171">
        <f>(VLOOKUP($G768,Depth_Lookup!$A$3:$J$410,10,FALSE))+(I768/100)</f>
        <v>243.44</v>
      </c>
      <c r="N768" s="646"/>
      <c r="O768" s="226"/>
      <c r="P768" s="226"/>
      <c r="Q768" s="226"/>
      <c r="R768" s="391" t="s">
        <v>1805</v>
      </c>
      <c r="S768" s="256"/>
      <c r="T768" s="256"/>
      <c r="U768" s="226"/>
      <c r="V768" s="226"/>
      <c r="W768" s="226"/>
      <c r="X768" s="392"/>
      <c r="Y768" s="226"/>
      <c r="Z768" s="226"/>
      <c r="AA768" s="226"/>
      <c r="AB768" s="226"/>
      <c r="AC768" s="226"/>
      <c r="AD768" s="226"/>
      <c r="AE768" s="393"/>
      <c r="AF768" s="391"/>
      <c r="AG768" s="394"/>
      <c r="AH768" s="226"/>
      <c r="AI768" s="255"/>
      <c r="AJ768" s="256"/>
      <c r="AK768" s="256"/>
      <c r="AL768" s="256"/>
      <c r="AM768" s="256"/>
      <c r="AN768" s="256"/>
      <c r="AO768" s="255"/>
      <c r="AP768" s="256"/>
      <c r="AQ768" s="256"/>
      <c r="AR768" s="256"/>
      <c r="AS768" s="256"/>
      <c r="AT768" s="256"/>
      <c r="AU768" s="255"/>
      <c r="AV768" s="256"/>
      <c r="AW768" s="256"/>
      <c r="AX768" s="256"/>
      <c r="AY768" s="256"/>
      <c r="AZ768" s="256"/>
      <c r="BA768" s="255"/>
      <c r="BB768" s="256"/>
      <c r="BC768" s="256"/>
      <c r="BD768" s="256"/>
      <c r="BE768" s="256"/>
      <c r="BF768" s="256"/>
      <c r="BG768" s="255"/>
      <c r="BH768" s="256"/>
      <c r="BI768" s="256"/>
      <c r="BJ768" s="256"/>
      <c r="BK768" s="256"/>
      <c r="BL768" s="256"/>
      <c r="BM768" s="255"/>
      <c r="BN768" s="256"/>
      <c r="BO768" s="256"/>
      <c r="BP768" s="256"/>
      <c r="BQ768" s="256"/>
      <c r="BR768" s="256"/>
      <c r="BS768" s="256"/>
      <c r="BT768" s="256"/>
      <c r="BU768" s="256"/>
      <c r="BV768" s="256"/>
      <c r="BW768" s="256"/>
      <c r="BX768" s="256"/>
      <c r="BY768" s="257"/>
      <c r="BZ768" s="226"/>
      <c r="CA768" s="226"/>
      <c r="CB768" s="226"/>
      <c r="CC768" s="226"/>
      <c r="CD768" s="226"/>
      <c r="CE768" s="410"/>
      <c r="CF768" s="399"/>
      <c r="CG768" s="259"/>
      <c r="CH768" s="150"/>
      <c r="CI768" s="150"/>
      <c r="CJ768" s="150"/>
      <c r="CK768" s="158"/>
      <c r="CL768" s="395"/>
      <c r="CM768" s="395"/>
      <c r="CN768" s="395"/>
      <c r="CO768" s="395"/>
      <c r="CP768" s="395"/>
      <c r="CQ768" s="395"/>
      <c r="CR768" s="395"/>
      <c r="CS768" s="395"/>
      <c r="CT768" s="395"/>
      <c r="CU768" s="395"/>
      <c r="CV768" s="395"/>
      <c r="CW768" s="395"/>
      <c r="CX768" s="395"/>
      <c r="CY768" s="395"/>
      <c r="CZ768" s="395"/>
      <c r="DA768" s="395"/>
      <c r="DB768" s="395"/>
      <c r="DC768" s="256"/>
      <c r="DD768" s="395"/>
      <c r="DE768" s="395"/>
      <c r="DF768" s="395"/>
      <c r="DG768" s="395"/>
      <c r="DH768" s="395"/>
      <c r="DI768" s="395"/>
      <c r="DJ768" s="395"/>
      <c r="DK768" s="396"/>
      <c r="DL768" s="259"/>
      <c r="DM768" s="395"/>
      <c r="DN768" s="395"/>
      <c r="DO768" s="397"/>
      <c r="DQ768" s="259"/>
      <c r="DR768" s="397"/>
      <c r="DS768" s="259"/>
      <c r="DT768" s="263"/>
      <c r="DU768" s="256"/>
      <c r="DV768" s="256"/>
      <c r="DW768" s="400"/>
      <c r="DX768" s="155"/>
      <c r="DY768" s="155"/>
      <c r="DZ768" s="546"/>
      <c r="EA768" s="104"/>
      <c r="EB768" s="256"/>
      <c r="EC768" s="104"/>
      <c r="ED768" s="229" t="s">
        <v>2517</v>
      </c>
      <c r="EE768" s="401"/>
      <c r="EF768" s="402"/>
      <c r="EG768" s="401"/>
      <c r="EH768" s="403"/>
      <c r="EI768" s="404"/>
      <c r="EJ768" s="405"/>
      <c r="EK768" s="406"/>
      <c r="EL768" s="401"/>
      <c r="EM768" s="403"/>
      <c r="EN768" s="403" t="s">
        <v>2046</v>
      </c>
      <c r="EO768" s="407">
        <v>28</v>
      </c>
      <c r="EP768" s="407" t="s">
        <v>2202</v>
      </c>
      <c r="EQ768" s="407"/>
      <c r="ER768" s="407"/>
      <c r="ES768" s="407"/>
      <c r="ET768" s="407"/>
      <c r="EU768" s="407"/>
      <c r="EV768" s="408">
        <v>8</v>
      </c>
      <c r="EW768" s="408">
        <v>90</v>
      </c>
      <c r="EX768" s="408">
        <v>37</v>
      </c>
      <c r="EY768" s="408">
        <v>0</v>
      </c>
      <c r="EZ768" s="192">
        <f t="shared" si="415"/>
        <v>-169.43548386413377</v>
      </c>
      <c r="FA768" s="192">
        <f t="shared" si="416"/>
        <v>190.56451613586623</v>
      </c>
      <c r="FB768" s="192">
        <f t="shared" si="417"/>
        <v>52.52811233412077</v>
      </c>
      <c r="FC768" s="192">
        <f t="shared" si="418"/>
        <v>280.56451613586626</v>
      </c>
      <c r="FD768" s="192">
        <f t="shared" si="419"/>
        <v>37.47188766587923</v>
      </c>
      <c r="FE768" s="193">
        <f t="shared" si="420"/>
        <v>10.564516135866228</v>
      </c>
      <c r="FF768" s="194">
        <f t="shared" si="421"/>
        <v>37.47188766587923</v>
      </c>
      <c r="FG768" s="401"/>
      <c r="FH768" s="403"/>
      <c r="FI768" s="778">
        <f t="shared" si="422"/>
        <v>28</v>
      </c>
      <c r="FJ768" s="779">
        <f t="shared" si="423"/>
        <v>37.47188766587923</v>
      </c>
      <c r="FK768" s="779">
        <f t="shared" si="424"/>
        <v>52.52811233412077</v>
      </c>
      <c r="FL768" s="780">
        <f t="shared" si="425"/>
        <v>0.91678851008785123</v>
      </c>
      <c r="FM768" s="169">
        <f t="shared" si="426"/>
        <v>0.79365193527733879</v>
      </c>
      <c r="FN768" s="783">
        <f t="shared" si="427"/>
        <v>22.222254187765486</v>
      </c>
      <c r="FO768" s="226"/>
      <c r="FP768" s="226"/>
      <c r="FQ768" s="226"/>
      <c r="FR768" s="226"/>
      <c r="FS768" s="226"/>
      <c r="FT768" s="226"/>
      <c r="FU768" s="226"/>
      <c r="FV768" s="226"/>
      <c r="FW768" s="226"/>
      <c r="FX768" s="226"/>
      <c r="FY768" s="226"/>
      <c r="FZ768" s="226"/>
      <c r="GA768" s="226"/>
      <c r="GB768" s="226"/>
      <c r="GC768" s="226"/>
      <c r="GD768" s="226"/>
      <c r="GE768" s="226"/>
      <c r="GF768" s="226"/>
      <c r="GG768" s="226"/>
      <c r="GH768" s="226"/>
      <c r="GI768" s="226"/>
      <c r="GJ768" s="226"/>
      <c r="GK768" s="226"/>
      <c r="GL768" s="226"/>
      <c r="GM768" s="226"/>
      <c r="GN768" s="226"/>
      <c r="GO768" s="226"/>
      <c r="GP768" s="226"/>
      <c r="GQ768" s="226"/>
      <c r="GR768" s="226"/>
      <c r="GS768" s="226"/>
      <c r="GT768" s="226"/>
      <c r="GU768" s="226"/>
      <c r="GV768" s="226"/>
      <c r="GW768" s="226"/>
      <c r="GX768" s="226"/>
      <c r="GY768" s="226"/>
      <c r="GZ768" s="226"/>
      <c r="HA768" s="226"/>
      <c r="HB768" s="226"/>
      <c r="HC768" s="226"/>
      <c r="HD768" s="226"/>
      <c r="HE768" s="226"/>
      <c r="HF768" s="226"/>
      <c r="HG768" s="226"/>
      <c r="HH768" s="226"/>
      <c r="HI768" s="226"/>
      <c r="HJ768" s="226"/>
      <c r="HK768" s="226"/>
      <c r="HL768" s="226"/>
      <c r="HM768" s="226"/>
      <c r="HN768" s="226"/>
      <c r="HO768" s="226"/>
      <c r="HP768" s="226"/>
      <c r="HQ768" s="226"/>
      <c r="HR768" s="226"/>
      <c r="HS768" s="226"/>
      <c r="HT768" s="226"/>
      <c r="HU768" s="226"/>
      <c r="HV768" s="226"/>
      <c r="HW768" s="226"/>
      <c r="HX768" s="226"/>
      <c r="HY768" s="226"/>
      <c r="HZ768" s="226"/>
      <c r="IA768" s="226"/>
      <c r="IB768" s="226"/>
      <c r="IC768" s="226"/>
      <c r="ID768" s="226"/>
      <c r="IE768" s="226"/>
      <c r="IF768" s="226"/>
      <c r="IG768" s="226"/>
      <c r="IH768" s="226"/>
      <c r="II768" s="226"/>
      <c r="IJ768" s="226"/>
      <c r="IK768" s="226"/>
      <c r="IL768" s="226"/>
      <c r="IM768" s="226"/>
      <c r="IN768" s="226"/>
      <c r="IO768" s="226"/>
      <c r="IP768" s="226"/>
      <c r="IQ768" s="226"/>
      <c r="IR768" s="226"/>
      <c r="IS768" s="226"/>
      <c r="IT768" s="226"/>
      <c r="IU768" s="226"/>
      <c r="IV768" s="226"/>
      <c r="IW768" s="226"/>
      <c r="IX768" s="226"/>
      <c r="IY768" s="226"/>
      <c r="IZ768" s="226"/>
      <c r="JA768" s="226"/>
      <c r="JB768" s="226"/>
      <c r="JC768" s="226"/>
      <c r="JD768" s="226"/>
      <c r="JE768" s="226"/>
      <c r="JF768" s="226"/>
      <c r="JG768" s="226"/>
      <c r="JH768" s="226"/>
      <c r="JI768" s="226"/>
      <c r="JJ768" s="226"/>
      <c r="JK768" s="226"/>
      <c r="JL768" s="226"/>
      <c r="JM768" s="226"/>
      <c r="JN768" s="226"/>
      <c r="JO768" s="226"/>
      <c r="JP768" s="226"/>
      <c r="JQ768" s="226"/>
      <c r="JR768" s="226"/>
      <c r="JS768" s="226"/>
      <c r="JT768" s="226"/>
      <c r="JU768" s="226"/>
      <c r="JV768" s="226"/>
      <c r="JW768" s="226"/>
      <c r="JX768" s="226"/>
      <c r="JY768" s="226"/>
      <c r="JZ768" s="226"/>
      <c r="KA768" s="226"/>
      <c r="KB768" s="226"/>
      <c r="KC768" s="226"/>
      <c r="KD768" s="226"/>
      <c r="KE768" s="226"/>
      <c r="KF768" s="226"/>
      <c r="KG768" s="226"/>
      <c r="KH768" s="226"/>
      <c r="KI768" s="226"/>
      <c r="KJ768" s="226"/>
      <c r="KK768" s="226"/>
      <c r="KL768" s="226"/>
      <c r="KM768" s="226"/>
      <c r="KN768" s="226"/>
      <c r="KO768" s="226"/>
      <c r="KP768" s="226"/>
      <c r="KQ768" s="226"/>
      <c r="KR768" s="226"/>
      <c r="KS768" s="226"/>
      <c r="KT768" s="226"/>
      <c r="KU768" s="226"/>
      <c r="KV768" s="226"/>
      <c r="KW768" s="226"/>
      <c r="KX768" s="226"/>
      <c r="KY768" s="226"/>
      <c r="KZ768" s="226"/>
      <c r="LA768" s="226"/>
      <c r="LB768" s="226"/>
      <c r="LC768" s="226"/>
      <c r="LD768" s="226"/>
      <c r="LE768" s="226"/>
      <c r="LF768" s="226"/>
      <c r="LG768" s="226"/>
      <c r="LH768" s="226"/>
      <c r="LI768" s="226"/>
      <c r="LJ768" s="226"/>
      <c r="LK768" s="226"/>
      <c r="LL768" s="226"/>
      <c r="LM768" s="226"/>
      <c r="LN768" s="226"/>
      <c r="LO768" s="226"/>
      <c r="LP768" s="226"/>
      <c r="LQ768" s="226"/>
      <c r="LR768" s="226"/>
      <c r="LS768" s="226"/>
      <c r="LT768" s="226"/>
      <c r="LU768" s="226"/>
      <c r="LV768" s="226"/>
      <c r="LW768" s="226"/>
      <c r="LX768" s="226"/>
      <c r="LY768" s="226"/>
      <c r="LZ768" s="226"/>
      <c r="MA768" s="226"/>
      <c r="MB768" s="226"/>
      <c r="MC768" s="226"/>
      <c r="MD768" s="226"/>
      <c r="ME768" s="226"/>
      <c r="MF768" s="226"/>
      <c r="MG768" s="226"/>
      <c r="MH768" s="226"/>
      <c r="MI768" s="226"/>
      <c r="MJ768" s="226"/>
      <c r="MK768" s="226"/>
      <c r="ML768" s="226"/>
      <c r="MM768" s="226"/>
      <c r="MN768" s="226"/>
      <c r="MO768" s="226"/>
      <c r="MP768" s="226"/>
      <c r="MQ768" s="226"/>
      <c r="MR768" s="226"/>
      <c r="MS768" s="226"/>
      <c r="MT768" s="226"/>
      <c r="MU768" s="226"/>
      <c r="MV768" s="226"/>
      <c r="MW768" s="226"/>
      <c r="MX768" s="226"/>
      <c r="MY768" s="226"/>
      <c r="MZ768" s="226"/>
      <c r="NA768" s="226"/>
      <c r="NB768" s="226"/>
      <c r="NC768" s="226"/>
      <c r="ND768" s="226"/>
      <c r="NE768" s="226"/>
      <c r="NF768" s="226"/>
      <c r="NG768" s="226"/>
      <c r="NH768" s="226"/>
      <c r="NI768" s="226"/>
      <c r="NJ768" s="226"/>
      <c r="NK768" s="226"/>
      <c r="NL768" s="226"/>
      <c r="NM768" s="226"/>
      <c r="NN768" s="226"/>
      <c r="NO768" s="226"/>
      <c r="NP768" s="226"/>
      <c r="NQ768" s="226"/>
      <c r="NR768" s="226"/>
      <c r="NS768" s="226"/>
      <c r="NT768" s="226"/>
      <c r="NU768" s="226"/>
      <c r="NV768" s="226"/>
      <c r="NW768" s="226"/>
      <c r="NX768" s="226"/>
      <c r="NY768" s="226"/>
      <c r="NZ768" s="226"/>
      <c r="OA768" s="226"/>
      <c r="OB768" s="226"/>
      <c r="OC768" s="226"/>
      <c r="OD768" s="226"/>
      <c r="OE768" s="226"/>
      <c r="OF768" s="226"/>
      <c r="OG768" s="226"/>
      <c r="OH768" s="226"/>
      <c r="OI768" s="226"/>
      <c r="OJ768" s="226"/>
      <c r="OK768" s="226"/>
      <c r="OL768" s="226"/>
      <c r="OM768" s="226"/>
      <c r="ON768" s="226"/>
      <c r="OO768" s="226"/>
      <c r="OP768" s="226"/>
      <c r="OQ768" s="226"/>
      <c r="OR768" s="226"/>
      <c r="OS768" s="226"/>
      <c r="OT768" s="226"/>
      <c r="OU768" s="226"/>
      <c r="OV768" s="226"/>
      <c r="OW768" s="226"/>
      <c r="OX768" s="226"/>
      <c r="OY768" s="226"/>
      <c r="OZ768" s="226"/>
      <c r="PA768" s="226"/>
      <c r="PB768" s="226"/>
      <c r="PC768" s="226"/>
      <c r="PD768" s="226"/>
      <c r="PE768" s="226"/>
      <c r="PF768" s="226"/>
      <c r="PG768" s="226"/>
      <c r="PH768" s="226"/>
      <c r="PI768" s="226"/>
      <c r="PJ768" s="226"/>
      <c r="PK768" s="226"/>
      <c r="PL768" s="226"/>
      <c r="PM768" s="226"/>
      <c r="PN768" s="226"/>
      <c r="PO768" s="226"/>
      <c r="PP768" s="226"/>
      <c r="PQ768" s="226"/>
      <c r="PR768" s="226"/>
      <c r="PS768" s="226"/>
      <c r="PT768" s="226"/>
      <c r="PU768" s="226"/>
      <c r="PV768" s="226"/>
      <c r="PW768" s="226"/>
      <c r="PX768" s="226"/>
      <c r="PY768" s="226"/>
      <c r="PZ768" s="226"/>
      <c r="QA768" s="226"/>
      <c r="QB768" s="226"/>
      <c r="QC768" s="226"/>
      <c r="QD768" s="226"/>
      <c r="QE768" s="226"/>
      <c r="QF768" s="226"/>
      <c r="QG768" s="226"/>
      <c r="QH768" s="226"/>
      <c r="QI768" s="226"/>
      <c r="QJ768" s="226"/>
      <c r="QK768" s="226"/>
      <c r="QL768" s="226"/>
      <c r="QM768" s="226"/>
      <c r="QN768" s="226"/>
      <c r="QO768" s="226"/>
      <c r="QP768" s="226"/>
      <c r="QQ768" s="226"/>
      <c r="QR768" s="226"/>
      <c r="QS768" s="226"/>
      <c r="QT768" s="226"/>
      <c r="QU768" s="226"/>
      <c r="QV768" s="226"/>
      <c r="QW768" s="226"/>
      <c r="QX768" s="226"/>
      <c r="QY768" s="226"/>
      <c r="QZ768" s="226"/>
      <c r="RA768" s="226"/>
      <c r="RB768" s="226"/>
      <c r="RC768" s="226"/>
      <c r="RD768" s="226"/>
      <c r="RE768" s="226"/>
      <c r="RF768" s="226"/>
      <c r="RG768" s="226"/>
      <c r="RH768" s="226"/>
      <c r="RI768" s="226"/>
      <c r="RJ768" s="226"/>
      <c r="RK768" s="226"/>
      <c r="RL768" s="226"/>
      <c r="RM768" s="226"/>
      <c r="RN768" s="226"/>
      <c r="RO768" s="226"/>
      <c r="RP768" s="226"/>
      <c r="RQ768" s="226"/>
      <c r="RR768" s="226"/>
      <c r="RS768" s="226"/>
      <c r="RT768" s="226"/>
      <c r="RU768" s="226"/>
      <c r="RV768" s="226"/>
      <c r="RW768" s="226"/>
      <c r="RX768" s="226"/>
      <c r="RY768" s="226"/>
      <c r="RZ768" s="226"/>
      <c r="SA768" s="226"/>
      <c r="SB768" s="226"/>
      <c r="SC768" s="226"/>
      <c r="SD768" s="226"/>
      <c r="SE768" s="226"/>
      <c r="SF768" s="226"/>
      <c r="SG768" s="226"/>
      <c r="SH768" s="226"/>
      <c r="SI768" s="226"/>
      <c r="SJ768" s="226"/>
      <c r="SK768" s="226"/>
      <c r="SL768" s="226"/>
      <c r="SM768" s="226"/>
      <c r="SN768" s="226"/>
      <c r="SO768" s="226"/>
      <c r="SP768" s="226"/>
      <c r="SQ768" s="226"/>
      <c r="SR768" s="226"/>
      <c r="SS768" s="226"/>
      <c r="ST768" s="226"/>
      <c r="SU768" s="226"/>
      <c r="SV768" s="226"/>
      <c r="SW768" s="226"/>
      <c r="SX768" s="226"/>
      <c r="SY768" s="226"/>
      <c r="SZ768" s="226"/>
      <c r="TA768" s="226"/>
      <c r="TB768" s="226"/>
      <c r="TC768" s="226"/>
      <c r="TD768" s="226"/>
      <c r="TE768" s="226"/>
      <c r="TF768" s="226"/>
      <c r="TG768" s="226"/>
      <c r="TH768" s="226"/>
      <c r="TI768" s="226"/>
      <c r="TJ768" s="226"/>
      <c r="TK768" s="226"/>
      <c r="TL768" s="226"/>
      <c r="TM768" s="226"/>
      <c r="TN768" s="226"/>
      <c r="TO768" s="226"/>
      <c r="TP768" s="226"/>
      <c r="TQ768" s="226"/>
      <c r="TR768" s="226"/>
      <c r="TS768" s="226"/>
      <c r="TT768" s="226"/>
      <c r="TU768" s="226"/>
      <c r="TV768" s="226"/>
      <c r="TW768" s="226"/>
      <c r="TX768" s="226"/>
      <c r="TY768" s="226"/>
      <c r="TZ768" s="226"/>
      <c r="UA768" s="226"/>
      <c r="UB768" s="226"/>
      <c r="UC768" s="226"/>
      <c r="UD768" s="226"/>
      <c r="UE768" s="226"/>
      <c r="UF768" s="226"/>
      <c r="UG768" s="226"/>
      <c r="UH768" s="226"/>
      <c r="UI768" s="226"/>
      <c r="UJ768" s="226"/>
      <c r="UK768" s="226"/>
      <c r="UL768" s="226"/>
      <c r="UM768" s="226"/>
      <c r="UN768" s="226"/>
      <c r="UO768" s="226"/>
      <c r="UP768" s="226"/>
      <c r="UQ768" s="226"/>
      <c r="UR768" s="226"/>
      <c r="US768" s="226"/>
      <c r="UT768" s="226"/>
      <c r="UU768" s="226"/>
      <c r="UV768" s="226"/>
      <c r="UW768" s="226"/>
      <c r="UX768" s="226"/>
      <c r="UY768" s="226"/>
      <c r="UZ768" s="226"/>
      <c r="VA768" s="226"/>
      <c r="VB768" s="226"/>
      <c r="VC768" s="226"/>
      <c r="VD768" s="226"/>
      <c r="VE768" s="226"/>
      <c r="VF768" s="226"/>
      <c r="VG768" s="226"/>
      <c r="VH768" s="226"/>
      <c r="VI768" s="226"/>
      <c r="VJ768" s="226"/>
      <c r="VK768" s="226"/>
      <c r="VL768" s="226"/>
      <c r="VM768" s="226"/>
      <c r="VN768" s="226"/>
      <c r="VO768" s="226"/>
      <c r="VP768" s="226"/>
      <c r="VQ768" s="226"/>
      <c r="VR768" s="226"/>
      <c r="VS768" s="226"/>
      <c r="VT768" s="226"/>
      <c r="VU768" s="226"/>
      <c r="VV768" s="226"/>
      <c r="VW768" s="226"/>
      <c r="VX768" s="226"/>
      <c r="VY768" s="226"/>
      <c r="VZ768" s="226"/>
      <c r="WA768" s="226"/>
      <c r="WB768" s="226"/>
      <c r="WC768" s="226"/>
      <c r="WD768" s="226"/>
      <c r="WE768" s="226"/>
      <c r="WF768" s="226"/>
      <c r="WG768" s="226"/>
      <c r="WH768" s="226"/>
      <c r="WI768" s="226"/>
      <c r="WJ768" s="226"/>
      <c r="WK768" s="226"/>
      <c r="WL768" s="226"/>
      <c r="WM768" s="226"/>
      <c r="WN768" s="226"/>
      <c r="WO768" s="226"/>
      <c r="WP768" s="226"/>
      <c r="WQ768" s="226"/>
      <c r="WR768" s="226"/>
      <c r="WS768" s="226"/>
      <c r="WT768" s="226"/>
      <c r="WU768" s="226"/>
      <c r="WV768" s="226"/>
      <c r="WW768" s="226"/>
      <c r="WX768" s="226"/>
      <c r="WY768" s="226"/>
      <c r="WZ768" s="226"/>
      <c r="XA768" s="226"/>
      <c r="XB768" s="226"/>
      <c r="XC768" s="226"/>
      <c r="XD768" s="226"/>
      <c r="XE768" s="226"/>
      <c r="XF768" s="226"/>
      <c r="XG768" s="226"/>
      <c r="XH768" s="226"/>
      <c r="XI768" s="226"/>
      <c r="XJ768" s="226"/>
      <c r="XK768" s="226"/>
      <c r="XL768" s="226"/>
      <c r="XM768" s="226"/>
      <c r="XN768" s="226"/>
      <c r="XO768" s="226"/>
      <c r="XP768" s="226"/>
      <c r="XQ768" s="226"/>
      <c r="XR768" s="226"/>
      <c r="XS768" s="226"/>
      <c r="XT768" s="226"/>
      <c r="XU768" s="226"/>
      <c r="XV768" s="226"/>
      <c r="XW768" s="226"/>
      <c r="XX768" s="226"/>
      <c r="XY768" s="226"/>
      <c r="XZ768" s="226"/>
      <c r="YA768" s="226"/>
      <c r="YB768" s="226"/>
      <c r="YC768" s="226"/>
      <c r="YD768" s="226"/>
      <c r="YE768" s="226"/>
      <c r="YF768" s="226"/>
      <c r="YG768" s="226"/>
      <c r="YH768" s="226"/>
      <c r="YI768" s="226"/>
      <c r="YJ768" s="226"/>
      <c r="YK768" s="226"/>
      <c r="YL768" s="226"/>
      <c r="YM768" s="226"/>
      <c r="YN768" s="226"/>
      <c r="YO768" s="226"/>
      <c r="YP768" s="226"/>
      <c r="YQ768" s="226"/>
      <c r="YR768" s="226"/>
      <c r="YS768" s="226"/>
      <c r="YT768" s="226"/>
      <c r="YU768" s="226"/>
      <c r="YV768" s="226"/>
      <c r="YW768" s="226"/>
      <c r="YX768" s="226"/>
      <c r="YY768" s="226"/>
      <c r="YZ768" s="226"/>
      <c r="ZA768" s="226"/>
      <c r="ZB768" s="226"/>
      <c r="ZC768" s="226"/>
      <c r="ZD768" s="226"/>
      <c r="ZE768" s="226"/>
      <c r="ZF768" s="226"/>
      <c r="ZG768" s="226"/>
      <c r="ZH768" s="226"/>
      <c r="ZI768" s="226"/>
      <c r="ZJ768" s="226"/>
      <c r="ZK768" s="226"/>
      <c r="ZL768" s="226"/>
      <c r="ZM768" s="226"/>
      <c r="ZN768" s="226"/>
      <c r="ZO768" s="226"/>
      <c r="ZP768" s="226"/>
      <c r="ZQ768" s="226"/>
      <c r="ZR768" s="226"/>
      <c r="ZS768" s="226"/>
      <c r="ZT768" s="226"/>
      <c r="ZU768" s="226"/>
      <c r="ZV768" s="226"/>
      <c r="ZW768" s="226"/>
      <c r="ZX768" s="226"/>
      <c r="ZY768" s="226"/>
      <c r="ZZ768" s="226"/>
      <c r="AAA768" s="226"/>
      <c r="AAB768" s="226"/>
      <c r="AAC768" s="226"/>
      <c r="AAD768" s="226"/>
      <c r="AAE768" s="226"/>
      <c r="AAF768" s="226"/>
      <c r="AAG768" s="226"/>
      <c r="AAH768" s="226"/>
      <c r="AAI768" s="226"/>
      <c r="AAJ768" s="226"/>
      <c r="AAK768" s="226"/>
      <c r="AAL768" s="226"/>
      <c r="AAM768" s="226"/>
      <c r="AAN768" s="226"/>
      <c r="AAO768" s="226"/>
      <c r="AAP768" s="226"/>
      <c r="AAQ768" s="226"/>
      <c r="AAR768" s="226"/>
      <c r="AAS768" s="226"/>
      <c r="AAT768" s="226"/>
      <c r="AAU768" s="226"/>
      <c r="AAV768" s="226"/>
      <c r="AAW768" s="226"/>
      <c r="AAX768" s="226"/>
      <c r="AAY768" s="226"/>
      <c r="AAZ768" s="226"/>
      <c r="ABA768" s="226"/>
      <c r="ABB768" s="226"/>
      <c r="ABC768" s="226"/>
      <c r="ABD768" s="226"/>
      <c r="ABE768" s="226"/>
      <c r="ABF768" s="226"/>
      <c r="ABG768" s="226"/>
      <c r="ABH768" s="226"/>
      <c r="ABI768" s="226"/>
      <c r="ABJ768" s="226"/>
      <c r="ABK768" s="226"/>
      <c r="ABL768" s="226"/>
      <c r="ABM768" s="226"/>
      <c r="ABN768" s="226"/>
      <c r="ABO768" s="226"/>
      <c r="ABP768" s="226"/>
      <c r="ABQ768" s="226"/>
      <c r="ABR768" s="226"/>
      <c r="ABS768" s="226"/>
      <c r="ABT768" s="226"/>
      <c r="ABU768" s="226"/>
      <c r="ABV768" s="226"/>
      <c r="ABW768" s="226"/>
      <c r="ABX768" s="226"/>
      <c r="ABY768" s="226"/>
      <c r="ABZ768" s="226"/>
      <c r="ACA768" s="226"/>
      <c r="ACB768" s="226"/>
      <c r="ACC768" s="226"/>
      <c r="ACD768" s="226"/>
      <c r="ACE768" s="226"/>
      <c r="ACF768" s="226"/>
      <c r="ACG768" s="226"/>
      <c r="ACH768" s="226"/>
      <c r="ACI768" s="226"/>
      <c r="ACJ768" s="226"/>
      <c r="ACK768" s="226"/>
      <c r="ACL768" s="226"/>
      <c r="ACM768" s="226"/>
      <c r="ACN768" s="226"/>
      <c r="ACO768" s="226"/>
      <c r="ACP768" s="226"/>
      <c r="ACQ768" s="226"/>
      <c r="ACR768" s="226"/>
      <c r="ACS768" s="226"/>
      <c r="ACT768" s="226"/>
      <c r="ACU768" s="226"/>
      <c r="ACV768" s="226"/>
      <c r="ACW768" s="226"/>
      <c r="ACX768" s="226"/>
      <c r="ACY768" s="226"/>
      <c r="ACZ768" s="226"/>
      <c r="ADA768" s="226"/>
      <c r="ADB768" s="226"/>
      <c r="ADC768" s="226"/>
      <c r="ADD768" s="226"/>
      <c r="ADE768" s="226"/>
      <c r="ADF768" s="226"/>
      <c r="ADG768" s="226"/>
      <c r="ADH768" s="226"/>
      <c r="ADI768" s="226"/>
      <c r="ADJ768" s="226"/>
      <c r="ADK768" s="226"/>
      <c r="ADL768" s="226"/>
      <c r="ADM768" s="226"/>
      <c r="ADN768" s="226"/>
      <c r="ADO768" s="226"/>
      <c r="ADP768" s="226"/>
      <c r="ADQ768" s="226"/>
      <c r="ADR768" s="226"/>
      <c r="ADS768" s="226"/>
      <c r="ADT768" s="226"/>
      <c r="ADU768" s="226"/>
      <c r="ADV768" s="226"/>
      <c r="ADW768" s="226"/>
      <c r="ADX768" s="226"/>
      <c r="ADY768" s="226"/>
      <c r="ADZ768" s="226"/>
      <c r="AEA768" s="226"/>
      <c r="AEB768" s="226"/>
      <c r="AEC768" s="226"/>
      <c r="AED768" s="226"/>
      <c r="AEE768" s="226"/>
      <c r="AEF768" s="226"/>
      <c r="AEG768" s="226"/>
      <c r="AEH768" s="226"/>
      <c r="AEI768" s="226"/>
      <c r="AEJ768" s="226"/>
      <c r="AEK768" s="226"/>
      <c r="AEL768" s="226"/>
      <c r="AEM768" s="226"/>
      <c r="AEN768" s="226"/>
      <c r="AEO768" s="226"/>
      <c r="AEP768" s="226"/>
      <c r="AEQ768" s="226"/>
      <c r="AER768" s="226"/>
      <c r="AES768" s="226"/>
      <c r="AET768" s="226"/>
      <c r="AEU768" s="226"/>
      <c r="AEV768" s="226"/>
      <c r="AEW768" s="226"/>
      <c r="AEX768" s="226"/>
      <c r="AEY768" s="226"/>
      <c r="AEZ768" s="226"/>
      <c r="AFA768" s="226"/>
      <c r="AFB768" s="226"/>
      <c r="AFC768" s="226"/>
      <c r="AFD768" s="226"/>
      <c r="AFE768" s="226"/>
      <c r="AFF768" s="226"/>
      <c r="AFG768" s="226"/>
      <c r="AFH768" s="226"/>
      <c r="AFI768" s="226"/>
      <c r="AFJ768" s="226"/>
      <c r="AFK768" s="226"/>
      <c r="AFL768" s="226"/>
      <c r="AFM768" s="226"/>
      <c r="AFN768" s="226"/>
      <c r="AFO768" s="226"/>
      <c r="AFP768" s="226"/>
      <c r="AFQ768" s="226"/>
      <c r="AFR768" s="226"/>
      <c r="AFS768" s="226"/>
      <c r="AFT768" s="226"/>
      <c r="AFU768" s="226"/>
      <c r="AFV768" s="226"/>
      <c r="AFW768" s="226"/>
      <c r="AFX768" s="226"/>
      <c r="AFY768" s="226"/>
      <c r="AFZ768" s="226"/>
      <c r="AGA768" s="226"/>
      <c r="AGB768" s="226"/>
      <c r="AGC768" s="226"/>
      <c r="AGD768" s="226"/>
      <c r="AGE768" s="226"/>
      <c r="AGF768" s="226"/>
      <c r="AGG768" s="226"/>
      <c r="AGH768" s="226"/>
      <c r="AGI768" s="226"/>
      <c r="AGJ768" s="226"/>
      <c r="AGK768" s="226"/>
      <c r="AGL768" s="226"/>
      <c r="AGM768" s="226"/>
      <c r="AGN768" s="226"/>
      <c r="AGO768" s="226"/>
      <c r="AGP768" s="226"/>
      <c r="AGQ768" s="226"/>
      <c r="AGR768" s="226"/>
      <c r="AGS768" s="226"/>
      <c r="AGT768" s="226"/>
      <c r="AGU768" s="226"/>
      <c r="AGV768" s="226"/>
      <c r="AGW768" s="226"/>
      <c r="AGX768" s="226"/>
      <c r="AGY768" s="226"/>
      <c r="AGZ768" s="226"/>
      <c r="AHA768" s="226"/>
      <c r="AHB768" s="226"/>
      <c r="AHC768" s="226"/>
      <c r="AHD768" s="226"/>
      <c r="AHE768" s="226"/>
      <c r="AHF768" s="226"/>
      <c r="AHG768" s="226"/>
      <c r="AHH768" s="226"/>
      <c r="AHI768" s="226"/>
      <c r="AHJ768" s="226"/>
      <c r="AHK768" s="226"/>
      <c r="AHL768" s="226"/>
      <c r="AHM768" s="226"/>
      <c r="AHN768" s="226"/>
      <c r="AHO768" s="226"/>
      <c r="AHP768" s="226"/>
      <c r="AHQ768" s="226"/>
      <c r="AHR768" s="226"/>
      <c r="AHS768" s="226"/>
      <c r="AHT768" s="226"/>
      <c r="AHU768" s="226"/>
      <c r="AHV768" s="226"/>
      <c r="AHW768" s="226"/>
      <c r="AHX768" s="226"/>
      <c r="AHY768" s="226"/>
      <c r="AHZ768" s="226"/>
      <c r="AIA768" s="226"/>
      <c r="AIB768" s="226"/>
      <c r="AIC768" s="226"/>
      <c r="AID768" s="226"/>
      <c r="AIE768" s="226"/>
      <c r="AIF768" s="226"/>
      <c r="AIG768" s="226"/>
      <c r="AIH768" s="226"/>
      <c r="AII768" s="226"/>
      <c r="AIJ768" s="226"/>
      <c r="AIK768" s="226"/>
      <c r="AIL768" s="226"/>
      <c r="AIM768" s="226"/>
      <c r="AIN768" s="226"/>
      <c r="AIO768" s="226"/>
      <c r="AIP768" s="226"/>
      <c r="AIQ768" s="226"/>
      <c r="AIR768" s="226"/>
      <c r="AIS768" s="226"/>
      <c r="AIT768" s="226"/>
      <c r="AIU768" s="226"/>
      <c r="AIV768" s="226"/>
      <c r="AIW768" s="226"/>
      <c r="AIX768" s="226"/>
      <c r="AIY768" s="226"/>
      <c r="AIZ768" s="226"/>
      <c r="AJA768" s="226"/>
      <c r="AJB768" s="226"/>
      <c r="AJC768" s="226"/>
      <c r="AJD768" s="226"/>
      <c r="AJE768" s="226"/>
      <c r="AJF768" s="226"/>
      <c r="AJG768" s="226"/>
      <c r="AJH768" s="226"/>
      <c r="AJI768" s="226"/>
      <c r="AJJ768" s="226"/>
      <c r="AJK768" s="226"/>
      <c r="AJL768" s="226"/>
      <c r="AJM768" s="226"/>
      <c r="AJN768" s="226"/>
      <c r="AJO768" s="226"/>
      <c r="AJP768" s="226"/>
      <c r="AJQ768" s="226"/>
      <c r="AJR768" s="226"/>
      <c r="AJS768" s="226"/>
      <c r="AJT768" s="226"/>
      <c r="AJU768" s="226"/>
      <c r="AJV768" s="226"/>
      <c r="AJW768" s="226"/>
      <c r="AJX768" s="226"/>
      <c r="AJY768" s="226"/>
      <c r="AJZ768" s="226"/>
      <c r="AKA768" s="226"/>
      <c r="AKB768" s="226"/>
      <c r="AKC768" s="226"/>
      <c r="AKD768" s="226"/>
      <c r="AKE768" s="226"/>
      <c r="AKF768" s="226"/>
      <c r="AKG768" s="226"/>
      <c r="AKH768" s="226"/>
      <c r="AKI768" s="226"/>
      <c r="AKJ768" s="226"/>
      <c r="AKK768" s="226"/>
      <c r="AKL768" s="226"/>
      <c r="AKM768" s="226"/>
      <c r="AKN768" s="226"/>
      <c r="AKO768" s="226"/>
      <c r="AKP768" s="226"/>
      <c r="AKQ768" s="226"/>
      <c r="AKR768" s="226"/>
      <c r="AKS768" s="226"/>
      <c r="AKT768" s="226"/>
      <c r="AKU768" s="226"/>
      <c r="AKV768" s="226"/>
      <c r="AKW768" s="226"/>
      <c r="AKX768" s="226"/>
      <c r="AKY768" s="226"/>
      <c r="AKZ768" s="226"/>
      <c r="ALA768" s="226"/>
      <c r="ALB768" s="226"/>
      <c r="ALC768" s="226"/>
      <c r="ALD768" s="226"/>
      <c r="ALE768" s="226"/>
      <c r="ALF768" s="226"/>
      <c r="ALG768" s="226"/>
      <c r="ALH768" s="226"/>
      <c r="ALI768" s="226"/>
      <c r="ALJ768" s="226"/>
      <c r="ALK768" s="226"/>
      <c r="ALL768" s="226"/>
      <c r="ALM768" s="226"/>
      <c r="ALN768" s="226"/>
      <c r="ALO768" s="226"/>
      <c r="ALP768" s="226"/>
      <c r="ALQ768" s="226"/>
      <c r="ALR768" s="226"/>
      <c r="ALS768" s="226"/>
      <c r="ALT768" s="226"/>
      <c r="ALU768" s="226"/>
      <c r="ALV768" s="226"/>
      <c r="ALW768" s="226"/>
      <c r="ALX768" s="226"/>
      <c r="ALY768" s="226"/>
      <c r="ALZ768" s="226"/>
      <c r="AMA768" s="226"/>
      <c r="AMB768" s="226"/>
      <c r="AMC768" s="226"/>
      <c r="AMD768" s="226"/>
      <c r="AME768" s="226"/>
      <c r="AMF768" s="226"/>
      <c r="AMG768" s="226"/>
      <c r="AMH768" s="226"/>
      <c r="AMI768" s="226"/>
      <c r="AMJ768" s="226"/>
      <c r="AMK768" s="226"/>
      <c r="AML768" s="226"/>
      <c r="AMM768" s="226"/>
      <c r="AMN768" s="226"/>
      <c r="AMO768" s="226"/>
      <c r="AMP768" s="226"/>
      <c r="AMQ768" s="226"/>
      <c r="AMR768" s="226"/>
      <c r="AMS768" s="226"/>
      <c r="AMT768" s="226"/>
      <c r="AMU768" s="226"/>
      <c r="AMV768" s="226"/>
      <c r="AMW768" s="226"/>
      <c r="AMX768" s="226"/>
    </row>
    <row r="769" spans="1:1038" s="288" customFormat="1" ht="18" customHeight="1">
      <c r="A769" s="549">
        <v>43333</v>
      </c>
      <c r="B769" s="283" t="s">
        <v>1647</v>
      </c>
      <c r="C769" s="227"/>
      <c r="D769" s="284" t="s">
        <v>1279</v>
      </c>
      <c r="E769" s="227">
        <v>94</v>
      </c>
      <c r="F769" s="227">
        <v>1</v>
      </c>
      <c r="G769" s="286" t="str">
        <f t="shared" ref="G769:G847" si="513">E769&amp;"-"&amp;F769</f>
        <v>94-1</v>
      </c>
      <c r="H769" s="227">
        <v>74</v>
      </c>
      <c r="I769" s="227">
        <v>80.5</v>
      </c>
      <c r="J769" s="477">
        <f t="shared" si="354"/>
        <v>0</v>
      </c>
      <c r="K769" s="478" t="str">
        <f>IF(J770=1,IF(((VLOOKUP($G769,[3]Depth_Lookup!$A$3:$J$550,9,FALSE))-(I769/100))=0,"Good",IF(((VLOOKUP($G769,[3]Depth_Lookup!$A$3:$J$550,9,FALSE))-(I769/100))&gt;0,"Too Short","Too Long")))</f>
        <v>Good</v>
      </c>
      <c r="L769" s="171">
        <f>(VLOOKUP($G769,Depth_Lookup!$A$3:$J$410,10,FALSE))+(H769/100)</f>
        <v>243.44</v>
      </c>
      <c r="M769" s="171">
        <f>(VLOOKUP($G769,Depth_Lookup!$A$3:$J$410,10,FALSE))+(I769/100)</f>
        <v>243.505</v>
      </c>
      <c r="N769" s="645" t="s">
        <v>2303</v>
      </c>
      <c r="O769" s="227">
        <v>2</v>
      </c>
      <c r="P769" s="227" t="s">
        <v>853</v>
      </c>
      <c r="Q769" s="227" t="s">
        <v>125</v>
      </c>
      <c r="R769" s="286" t="str">
        <f t="shared" si="351"/>
        <v>SerpentinizedHarzburgite</v>
      </c>
      <c r="S769" s="229" t="s">
        <v>94</v>
      </c>
      <c r="T769" s="229" t="s">
        <v>94</v>
      </c>
      <c r="U769" s="227" t="s">
        <v>95</v>
      </c>
      <c r="V769" s="227" t="s">
        <v>96</v>
      </c>
      <c r="W769" s="227" t="s">
        <v>102</v>
      </c>
      <c r="X769" s="287">
        <f>VLOOKUP(W769,[3]definitions_list_lookup!$A$13:$B$19,2,0)</f>
        <v>5</v>
      </c>
      <c r="Y769" s="227" t="s">
        <v>90</v>
      </c>
      <c r="Z769" s="227" t="s">
        <v>91</v>
      </c>
      <c r="AA769" s="227"/>
      <c r="AB769" s="227"/>
      <c r="AC769" s="227"/>
      <c r="AD769" s="227"/>
      <c r="AE769" s="233"/>
      <c r="AF769" s="286" t="e">
        <f>VLOOKUP(AE769,[3]definitions_list_mag!$V$12:$W$15,2,0)</f>
        <v>#N/A</v>
      </c>
      <c r="AG769" s="237"/>
      <c r="AH769" s="227"/>
      <c r="AI769" s="252">
        <v>69</v>
      </c>
      <c r="AJ769" s="229"/>
      <c r="AK769" s="229"/>
      <c r="AL769" s="229"/>
      <c r="AM769" s="229"/>
      <c r="AN769" s="229"/>
      <c r="AO769" s="252"/>
      <c r="AP769" s="229"/>
      <c r="AQ769" s="229"/>
      <c r="AR769" s="229"/>
      <c r="AS769" s="229"/>
      <c r="AT769" s="229"/>
      <c r="AU769" s="252"/>
      <c r="AV769" s="229"/>
      <c r="AW769" s="229"/>
      <c r="AX769" s="229"/>
      <c r="AY769" s="229"/>
      <c r="AZ769" s="229"/>
      <c r="BA769" s="252">
        <v>30</v>
      </c>
      <c r="BB769" s="229">
        <v>5</v>
      </c>
      <c r="BC769" s="229">
        <v>2</v>
      </c>
      <c r="BD769" s="229" t="s">
        <v>110</v>
      </c>
      <c r="BE769" s="229" t="s">
        <v>103</v>
      </c>
      <c r="BF769" s="229"/>
      <c r="BG769" s="252"/>
      <c r="BH769" s="229"/>
      <c r="BI769" s="229"/>
      <c r="BJ769" s="229"/>
      <c r="BK769" s="229"/>
      <c r="BL769" s="229"/>
      <c r="BM769" s="252">
        <v>1</v>
      </c>
      <c r="BN769" s="229">
        <v>1</v>
      </c>
      <c r="BO769" s="229">
        <v>0.5</v>
      </c>
      <c r="BP769" s="229" t="s">
        <v>110</v>
      </c>
      <c r="BQ769" s="229" t="s">
        <v>103</v>
      </c>
      <c r="BR769" s="229"/>
      <c r="BS769" s="229"/>
      <c r="BT769" s="229"/>
      <c r="BU769" s="229"/>
      <c r="BV769" s="229"/>
      <c r="BW769" s="229"/>
      <c r="BX769" s="229"/>
      <c r="BY769" s="240"/>
      <c r="BZ769" s="227"/>
      <c r="CA769" s="227"/>
      <c r="CB769" s="227"/>
      <c r="CC769" s="227"/>
      <c r="CD769" s="227"/>
      <c r="CE769" s="289" t="s">
        <v>2149</v>
      </c>
      <c r="CF769" s="290">
        <f t="shared" si="352"/>
        <v>100</v>
      </c>
      <c r="CG769" s="148"/>
      <c r="CH769" s="149" t="s">
        <v>2293</v>
      </c>
      <c r="CI769" s="149">
        <v>100</v>
      </c>
      <c r="CJ769" s="149" t="s">
        <v>514</v>
      </c>
      <c r="CK769" s="151" t="s">
        <v>2297</v>
      </c>
      <c r="CL769" s="152"/>
      <c r="CM769" s="152"/>
      <c r="CN769" s="152"/>
      <c r="CO769" s="152"/>
      <c r="CP769" s="152"/>
      <c r="CQ769" s="152"/>
      <c r="CR769" s="152"/>
      <c r="CS769" s="152"/>
      <c r="CT769" s="152"/>
      <c r="CU769" s="152"/>
      <c r="CV769" s="152"/>
      <c r="CW769" s="152"/>
      <c r="CX769" s="152"/>
      <c r="CY769" s="152"/>
      <c r="CZ769" s="152"/>
      <c r="DA769" s="152"/>
      <c r="DB769" s="152">
        <v>45</v>
      </c>
      <c r="DC769" s="229"/>
      <c r="DD769" s="152"/>
      <c r="DE769" s="152"/>
      <c r="DF769" s="152"/>
      <c r="DG769" s="152"/>
      <c r="DH769" s="152"/>
      <c r="DI769" s="152"/>
      <c r="DJ769" s="152">
        <v>55</v>
      </c>
      <c r="DK769" s="208">
        <f t="shared" si="353"/>
        <v>100</v>
      </c>
      <c r="DL769" s="148"/>
      <c r="DM769" s="152"/>
      <c r="DN769" s="152"/>
      <c r="DO769" s="153"/>
      <c r="DQ769" s="148"/>
      <c r="DR769" s="153"/>
      <c r="DS769" s="148"/>
      <c r="DT769" s="647" t="s">
        <v>2306</v>
      </c>
      <c r="DU769" s="229"/>
      <c r="DV769" s="229"/>
      <c r="DW769" s="291" t="e">
        <f>VLOOKUP(P769,[3]definitions_list_lookup!$K$30:$L$54,2,0)</f>
        <v>#N/A</v>
      </c>
      <c r="DX769" s="154" t="s">
        <v>2151</v>
      </c>
      <c r="DY769" s="648" t="s">
        <v>2305</v>
      </c>
      <c r="DZ769" s="479"/>
      <c r="EA769" s="292"/>
      <c r="EB769" s="229"/>
      <c r="EC769" s="292"/>
      <c r="ED769" s="229" t="s">
        <v>2517</v>
      </c>
      <c r="EE769" s="293"/>
      <c r="EF769" s="294"/>
      <c r="EG769" s="293"/>
      <c r="EH769" s="295"/>
      <c r="EI769" s="296"/>
      <c r="EJ769" s="297"/>
      <c r="EK769" s="298"/>
      <c r="EL769" s="293"/>
      <c r="EM769" s="295"/>
      <c r="EN769" s="295" t="s">
        <v>2046</v>
      </c>
      <c r="EO769" s="321"/>
      <c r="EP769" s="321"/>
      <c r="EQ769" s="321"/>
      <c r="ER769" s="321"/>
      <c r="ES769" s="321"/>
      <c r="ET769" s="321"/>
      <c r="EU769" s="321"/>
      <c r="EV769" s="408">
        <v>13</v>
      </c>
      <c r="EW769" s="408">
        <v>90</v>
      </c>
      <c r="EX769" s="408">
        <v>31</v>
      </c>
      <c r="EY769" s="408">
        <v>0</v>
      </c>
      <c r="EZ769" s="192">
        <f t="shared" si="415"/>
        <v>-158.98176715033546</v>
      </c>
      <c r="FA769" s="192">
        <f t="shared" si="416"/>
        <v>201.01823284966454</v>
      </c>
      <c r="FB769" s="192">
        <f t="shared" si="417"/>
        <v>57.231122349544428</v>
      </c>
      <c r="FC769" s="192">
        <f t="shared" si="418"/>
        <v>291.01823284966451</v>
      </c>
      <c r="FD769" s="192">
        <f t="shared" si="419"/>
        <v>32.768877650455572</v>
      </c>
      <c r="FE769" s="193">
        <f t="shared" si="420"/>
        <v>21.018232849664543</v>
      </c>
      <c r="FF769" s="194">
        <f t="shared" si="421"/>
        <v>32.768877650455572</v>
      </c>
      <c r="FG769" s="293"/>
      <c r="FH769" s="295"/>
      <c r="FI769" s="778">
        <f t="shared" si="422"/>
        <v>0</v>
      </c>
      <c r="FJ769" s="779">
        <f t="shared" si="423"/>
        <v>32.768877650455572</v>
      </c>
      <c r="FK769" s="779">
        <f t="shared" si="424"/>
        <v>57.231122349544428</v>
      </c>
      <c r="FL769" s="780">
        <f t="shared" si="425"/>
        <v>0.9988715196112633</v>
      </c>
      <c r="FM769" s="169">
        <f t="shared" si="426"/>
        <v>0.84086072858802097</v>
      </c>
      <c r="FN769" s="783">
        <f t="shared" si="427"/>
        <v>0</v>
      </c>
      <c r="FO769" s="227"/>
      <c r="FP769" s="227"/>
      <c r="FQ769" s="227"/>
      <c r="FR769" s="227"/>
      <c r="FS769" s="227"/>
      <c r="FT769" s="227"/>
      <c r="FU769" s="227"/>
      <c r="FV769" s="227"/>
      <c r="FW769" s="227"/>
      <c r="FX769" s="227"/>
      <c r="FY769" s="227"/>
      <c r="FZ769" s="227"/>
      <c r="GA769" s="227"/>
      <c r="GB769" s="227"/>
      <c r="GC769" s="227"/>
      <c r="GD769" s="227"/>
      <c r="GE769" s="227"/>
      <c r="GF769" s="227"/>
      <c r="GG769" s="227"/>
      <c r="GH769" s="227"/>
      <c r="GI769" s="227"/>
      <c r="GJ769" s="227"/>
      <c r="GK769" s="227"/>
      <c r="GL769" s="227"/>
      <c r="GM769" s="227"/>
      <c r="GN769" s="227"/>
      <c r="GO769" s="227"/>
      <c r="GP769" s="227"/>
      <c r="GQ769" s="227"/>
      <c r="GR769" s="227"/>
      <c r="GS769" s="227"/>
      <c r="GT769" s="227"/>
      <c r="GU769" s="227"/>
      <c r="GV769" s="227"/>
      <c r="GW769" s="227"/>
      <c r="GX769" s="227"/>
      <c r="GY769" s="227"/>
      <c r="GZ769" s="227"/>
      <c r="HA769" s="227"/>
      <c r="HB769" s="227"/>
      <c r="HC769" s="227"/>
      <c r="HD769" s="227"/>
      <c r="HE769" s="227"/>
      <c r="HF769" s="227"/>
      <c r="HG769" s="227"/>
      <c r="HH769" s="227"/>
      <c r="HI769" s="227"/>
      <c r="HJ769" s="227"/>
      <c r="HK769" s="227"/>
      <c r="HL769" s="227"/>
      <c r="HM769" s="227"/>
      <c r="HN769" s="227"/>
      <c r="HO769" s="227"/>
      <c r="HP769" s="227"/>
      <c r="HQ769" s="227"/>
      <c r="HR769" s="227"/>
      <c r="HS769" s="227"/>
      <c r="HT769" s="227"/>
      <c r="HU769" s="227"/>
      <c r="HV769" s="227"/>
      <c r="HW769" s="227"/>
      <c r="HX769" s="227"/>
      <c r="HY769" s="227"/>
      <c r="HZ769" s="227"/>
      <c r="IA769" s="227"/>
      <c r="IB769" s="227"/>
      <c r="IC769" s="227"/>
      <c r="ID769" s="227"/>
      <c r="IE769" s="227"/>
      <c r="IF769" s="227"/>
      <c r="IG769" s="227"/>
      <c r="IH769" s="227"/>
      <c r="II769" s="227"/>
      <c r="IJ769" s="227"/>
      <c r="IK769" s="227"/>
      <c r="IL769" s="227"/>
      <c r="IM769" s="227"/>
      <c r="IN769" s="227"/>
      <c r="IO769" s="227"/>
      <c r="IP769" s="227"/>
      <c r="IQ769" s="227"/>
      <c r="IR769" s="227"/>
      <c r="IS769" s="227"/>
      <c r="IT769" s="227"/>
      <c r="IU769" s="227"/>
      <c r="IV769" s="227"/>
      <c r="IW769" s="227"/>
      <c r="IX769" s="227"/>
      <c r="IY769" s="227"/>
      <c r="IZ769" s="227"/>
      <c r="JA769" s="227"/>
      <c r="JB769" s="227"/>
      <c r="JC769" s="227"/>
      <c r="JD769" s="227"/>
      <c r="JE769" s="227"/>
      <c r="JF769" s="227"/>
      <c r="JG769" s="227"/>
      <c r="JH769" s="227"/>
      <c r="JI769" s="227"/>
      <c r="JJ769" s="227"/>
      <c r="JK769" s="227"/>
      <c r="JL769" s="227"/>
      <c r="JM769" s="227"/>
      <c r="JN769" s="227"/>
      <c r="JO769" s="227"/>
      <c r="JP769" s="227"/>
      <c r="JQ769" s="227"/>
      <c r="JR769" s="227"/>
      <c r="JS769" s="227"/>
      <c r="JT769" s="227"/>
      <c r="JU769" s="227"/>
      <c r="JV769" s="227"/>
      <c r="JW769" s="227"/>
      <c r="JX769" s="227"/>
      <c r="JY769" s="227"/>
      <c r="JZ769" s="227"/>
      <c r="KA769" s="227"/>
      <c r="KB769" s="227"/>
      <c r="KC769" s="227"/>
      <c r="KD769" s="227"/>
      <c r="KE769" s="227"/>
      <c r="KF769" s="227"/>
      <c r="KG769" s="227"/>
      <c r="KH769" s="227"/>
      <c r="KI769" s="227"/>
      <c r="KJ769" s="227"/>
      <c r="KK769" s="227"/>
      <c r="KL769" s="227"/>
      <c r="KM769" s="227"/>
      <c r="KN769" s="227"/>
      <c r="KO769" s="227"/>
      <c r="KP769" s="227"/>
      <c r="KQ769" s="227"/>
      <c r="KR769" s="227"/>
      <c r="KS769" s="227"/>
      <c r="KT769" s="227"/>
      <c r="KU769" s="227"/>
      <c r="KV769" s="227"/>
      <c r="KW769" s="227"/>
      <c r="KX769" s="227"/>
      <c r="KY769" s="227"/>
      <c r="KZ769" s="227"/>
      <c r="LA769" s="227"/>
      <c r="LB769" s="227"/>
      <c r="LC769" s="227"/>
      <c r="LD769" s="227"/>
      <c r="LE769" s="227"/>
      <c r="LF769" s="227"/>
      <c r="LG769" s="227"/>
      <c r="LH769" s="227"/>
      <c r="LI769" s="227"/>
      <c r="LJ769" s="227"/>
      <c r="LK769" s="227"/>
      <c r="LL769" s="227"/>
      <c r="LM769" s="227"/>
      <c r="LN769" s="227"/>
      <c r="LO769" s="227"/>
      <c r="LP769" s="227"/>
      <c r="LQ769" s="227"/>
      <c r="LR769" s="227"/>
      <c r="LS769" s="227"/>
      <c r="LT769" s="227"/>
      <c r="LU769" s="227"/>
      <c r="LV769" s="227"/>
      <c r="LW769" s="227"/>
      <c r="LX769" s="227"/>
      <c r="LY769" s="227"/>
      <c r="LZ769" s="227"/>
      <c r="MA769" s="227"/>
      <c r="MB769" s="227"/>
      <c r="MC769" s="227"/>
      <c r="MD769" s="227"/>
      <c r="ME769" s="227"/>
      <c r="MF769" s="227"/>
      <c r="MG769" s="227"/>
      <c r="MH769" s="227"/>
      <c r="MI769" s="227"/>
      <c r="MJ769" s="227"/>
      <c r="MK769" s="227"/>
      <c r="ML769" s="227"/>
      <c r="MM769" s="227"/>
      <c r="MN769" s="227"/>
      <c r="MO769" s="227"/>
      <c r="MP769" s="227"/>
      <c r="MQ769" s="227"/>
      <c r="MR769" s="227"/>
      <c r="MS769" s="227"/>
      <c r="MT769" s="227"/>
      <c r="MU769" s="227"/>
      <c r="MV769" s="227"/>
      <c r="MW769" s="227"/>
      <c r="MX769" s="227"/>
      <c r="MY769" s="227"/>
      <c r="MZ769" s="227"/>
      <c r="NA769" s="227"/>
      <c r="NB769" s="227"/>
      <c r="NC769" s="227"/>
      <c r="ND769" s="227"/>
      <c r="NE769" s="227"/>
      <c r="NF769" s="227"/>
      <c r="NG769" s="227"/>
      <c r="NH769" s="227"/>
      <c r="NI769" s="227"/>
      <c r="NJ769" s="227"/>
      <c r="NK769" s="227"/>
      <c r="NL769" s="227"/>
      <c r="NM769" s="227"/>
      <c r="NN769" s="227"/>
      <c r="NO769" s="227"/>
      <c r="NP769" s="227"/>
      <c r="NQ769" s="227"/>
      <c r="NR769" s="227"/>
      <c r="NS769" s="227"/>
      <c r="NT769" s="227"/>
      <c r="NU769" s="227"/>
      <c r="NV769" s="227"/>
      <c r="NW769" s="227"/>
      <c r="NX769" s="227"/>
      <c r="NY769" s="227"/>
      <c r="NZ769" s="227"/>
      <c r="OA769" s="227"/>
      <c r="OB769" s="227"/>
      <c r="OC769" s="227"/>
      <c r="OD769" s="227"/>
      <c r="OE769" s="227"/>
      <c r="OF769" s="227"/>
      <c r="OG769" s="227"/>
      <c r="OH769" s="227"/>
      <c r="OI769" s="227"/>
      <c r="OJ769" s="227"/>
      <c r="OK769" s="227"/>
      <c r="OL769" s="227"/>
      <c r="OM769" s="227"/>
      <c r="ON769" s="227"/>
      <c r="OO769" s="227"/>
      <c r="OP769" s="227"/>
      <c r="OQ769" s="227"/>
      <c r="OR769" s="227"/>
      <c r="OS769" s="227"/>
      <c r="OT769" s="227"/>
      <c r="OU769" s="227"/>
      <c r="OV769" s="227"/>
      <c r="OW769" s="227"/>
      <c r="OX769" s="227"/>
      <c r="OY769" s="227"/>
      <c r="OZ769" s="227"/>
      <c r="PA769" s="227"/>
      <c r="PB769" s="227"/>
      <c r="PC769" s="227"/>
      <c r="PD769" s="227"/>
      <c r="PE769" s="227"/>
      <c r="PF769" s="227"/>
      <c r="PG769" s="227"/>
      <c r="PH769" s="227"/>
      <c r="PI769" s="227"/>
      <c r="PJ769" s="227"/>
      <c r="PK769" s="227"/>
      <c r="PL769" s="227"/>
      <c r="PM769" s="227"/>
      <c r="PN769" s="227"/>
      <c r="PO769" s="227"/>
      <c r="PP769" s="227"/>
      <c r="PQ769" s="227"/>
      <c r="PR769" s="227"/>
      <c r="PS769" s="227"/>
      <c r="PT769" s="227"/>
      <c r="PU769" s="227"/>
      <c r="PV769" s="227"/>
      <c r="PW769" s="227"/>
      <c r="PX769" s="227"/>
      <c r="PY769" s="227"/>
      <c r="PZ769" s="227"/>
      <c r="QA769" s="227"/>
      <c r="QB769" s="227"/>
      <c r="QC769" s="227"/>
      <c r="QD769" s="227"/>
      <c r="QE769" s="227"/>
      <c r="QF769" s="227"/>
      <c r="QG769" s="227"/>
      <c r="QH769" s="227"/>
      <c r="QI769" s="227"/>
      <c r="QJ769" s="227"/>
      <c r="QK769" s="227"/>
      <c r="QL769" s="227"/>
      <c r="QM769" s="227"/>
      <c r="QN769" s="227"/>
      <c r="QO769" s="227"/>
      <c r="QP769" s="227"/>
      <c r="QQ769" s="227"/>
      <c r="QR769" s="227"/>
      <c r="QS769" s="227"/>
      <c r="QT769" s="227"/>
      <c r="QU769" s="227"/>
      <c r="QV769" s="227"/>
      <c r="QW769" s="227"/>
      <c r="QX769" s="227"/>
      <c r="QY769" s="227"/>
      <c r="QZ769" s="227"/>
      <c r="RA769" s="227"/>
      <c r="RB769" s="227"/>
      <c r="RC769" s="227"/>
      <c r="RD769" s="227"/>
      <c r="RE769" s="227"/>
      <c r="RF769" s="227"/>
      <c r="RG769" s="227"/>
      <c r="RH769" s="227"/>
      <c r="RI769" s="227"/>
      <c r="RJ769" s="227"/>
      <c r="RK769" s="227"/>
      <c r="RL769" s="227"/>
      <c r="RM769" s="227"/>
      <c r="RN769" s="227"/>
      <c r="RO769" s="227"/>
      <c r="RP769" s="227"/>
      <c r="RQ769" s="227"/>
      <c r="RR769" s="227"/>
      <c r="RS769" s="227"/>
      <c r="RT769" s="227"/>
      <c r="RU769" s="227"/>
      <c r="RV769" s="227"/>
      <c r="RW769" s="227"/>
      <c r="RX769" s="227"/>
      <c r="RY769" s="227"/>
      <c r="RZ769" s="227"/>
      <c r="SA769" s="227"/>
      <c r="SB769" s="227"/>
      <c r="SC769" s="227"/>
      <c r="SD769" s="227"/>
      <c r="SE769" s="227"/>
      <c r="SF769" s="227"/>
      <c r="SG769" s="227"/>
      <c r="SH769" s="227"/>
      <c r="SI769" s="227"/>
      <c r="SJ769" s="227"/>
      <c r="SK769" s="227"/>
      <c r="SL769" s="227"/>
      <c r="SM769" s="227"/>
      <c r="SN769" s="227"/>
      <c r="SO769" s="227"/>
      <c r="SP769" s="227"/>
      <c r="SQ769" s="227"/>
      <c r="SR769" s="227"/>
      <c r="SS769" s="227"/>
      <c r="ST769" s="227"/>
      <c r="SU769" s="227"/>
      <c r="SV769" s="227"/>
      <c r="SW769" s="227"/>
      <c r="SX769" s="227"/>
      <c r="SY769" s="227"/>
      <c r="SZ769" s="227"/>
      <c r="TA769" s="227"/>
      <c r="TB769" s="227"/>
      <c r="TC769" s="227"/>
      <c r="TD769" s="227"/>
      <c r="TE769" s="227"/>
      <c r="TF769" s="227"/>
      <c r="TG769" s="227"/>
      <c r="TH769" s="227"/>
      <c r="TI769" s="227"/>
      <c r="TJ769" s="227"/>
      <c r="TK769" s="227"/>
      <c r="TL769" s="227"/>
      <c r="TM769" s="227"/>
      <c r="TN769" s="227"/>
      <c r="TO769" s="227"/>
      <c r="TP769" s="227"/>
      <c r="TQ769" s="227"/>
      <c r="TR769" s="227"/>
      <c r="TS769" s="227"/>
      <c r="TT769" s="227"/>
      <c r="TU769" s="227"/>
      <c r="TV769" s="227"/>
      <c r="TW769" s="227"/>
      <c r="TX769" s="227"/>
      <c r="TY769" s="227"/>
      <c r="TZ769" s="227"/>
      <c r="UA769" s="227"/>
      <c r="UB769" s="227"/>
      <c r="UC769" s="227"/>
      <c r="UD769" s="227"/>
      <c r="UE769" s="227"/>
      <c r="UF769" s="227"/>
      <c r="UG769" s="227"/>
      <c r="UH769" s="227"/>
      <c r="UI769" s="227"/>
      <c r="UJ769" s="227"/>
      <c r="UK769" s="227"/>
      <c r="UL769" s="227"/>
      <c r="UM769" s="227"/>
      <c r="UN769" s="227"/>
      <c r="UO769" s="227"/>
      <c r="UP769" s="227"/>
      <c r="UQ769" s="227"/>
      <c r="UR769" s="227"/>
      <c r="US769" s="227"/>
      <c r="UT769" s="227"/>
      <c r="UU769" s="227"/>
      <c r="UV769" s="227"/>
      <c r="UW769" s="227"/>
      <c r="UX769" s="227"/>
      <c r="UY769" s="227"/>
      <c r="UZ769" s="227"/>
      <c r="VA769" s="227"/>
      <c r="VB769" s="227"/>
      <c r="VC769" s="227"/>
      <c r="VD769" s="227"/>
      <c r="VE769" s="227"/>
      <c r="VF769" s="227"/>
      <c r="VG769" s="227"/>
      <c r="VH769" s="227"/>
      <c r="VI769" s="227"/>
      <c r="VJ769" s="227"/>
      <c r="VK769" s="227"/>
      <c r="VL769" s="227"/>
      <c r="VM769" s="227"/>
      <c r="VN769" s="227"/>
      <c r="VO769" s="227"/>
      <c r="VP769" s="227"/>
      <c r="VQ769" s="227"/>
      <c r="VR769" s="227"/>
      <c r="VS769" s="227"/>
      <c r="VT769" s="227"/>
      <c r="VU769" s="227"/>
      <c r="VV769" s="227"/>
      <c r="VW769" s="227"/>
      <c r="VX769" s="227"/>
      <c r="VY769" s="227"/>
      <c r="VZ769" s="227"/>
      <c r="WA769" s="227"/>
      <c r="WB769" s="227"/>
      <c r="WC769" s="227"/>
      <c r="WD769" s="227"/>
      <c r="WE769" s="227"/>
      <c r="WF769" s="227"/>
      <c r="WG769" s="227"/>
      <c r="WH769" s="227"/>
      <c r="WI769" s="227"/>
      <c r="WJ769" s="227"/>
      <c r="WK769" s="227"/>
      <c r="WL769" s="227"/>
      <c r="WM769" s="227"/>
      <c r="WN769" s="227"/>
      <c r="WO769" s="227"/>
      <c r="WP769" s="227"/>
      <c r="WQ769" s="227"/>
      <c r="WR769" s="227"/>
      <c r="WS769" s="227"/>
      <c r="WT769" s="227"/>
      <c r="WU769" s="227"/>
      <c r="WV769" s="227"/>
      <c r="WW769" s="227"/>
      <c r="WX769" s="227"/>
      <c r="WY769" s="227"/>
      <c r="WZ769" s="227"/>
      <c r="XA769" s="227"/>
      <c r="XB769" s="227"/>
      <c r="XC769" s="227"/>
      <c r="XD769" s="227"/>
      <c r="XE769" s="227"/>
      <c r="XF769" s="227"/>
      <c r="XG769" s="227"/>
      <c r="XH769" s="227"/>
      <c r="XI769" s="227"/>
      <c r="XJ769" s="227"/>
      <c r="XK769" s="227"/>
      <c r="XL769" s="227"/>
      <c r="XM769" s="227"/>
      <c r="XN769" s="227"/>
      <c r="XO769" s="227"/>
      <c r="XP769" s="227"/>
      <c r="XQ769" s="227"/>
      <c r="XR769" s="227"/>
      <c r="XS769" s="227"/>
      <c r="XT769" s="227"/>
      <c r="XU769" s="227"/>
      <c r="XV769" s="227"/>
      <c r="XW769" s="227"/>
      <c r="XX769" s="227"/>
      <c r="XY769" s="227"/>
      <c r="XZ769" s="227"/>
      <c r="YA769" s="227"/>
      <c r="YB769" s="227"/>
      <c r="YC769" s="227"/>
      <c r="YD769" s="227"/>
      <c r="YE769" s="227"/>
      <c r="YF769" s="227"/>
      <c r="YG769" s="227"/>
      <c r="YH769" s="227"/>
      <c r="YI769" s="227"/>
      <c r="YJ769" s="227"/>
      <c r="YK769" s="227"/>
      <c r="YL769" s="227"/>
      <c r="YM769" s="227"/>
      <c r="YN769" s="227"/>
      <c r="YO769" s="227"/>
      <c r="YP769" s="227"/>
      <c r="YQ769" s="227"/>
      <c r="YR769" s="227"/>
      <c r="YS769" s="227"/>
      <c r="YT769" s="227"/>
      <c r="YU769" s="227"/>
      <c r="YV769" s="227"/>
      <c r="YW769" s="227"/>
      <c r="YX769" s="227"/>
      <c r="YY769" s="227"/>
      <c r="YZ769" s="227"/>
      <c r="ZA769" s="227"/>
      <c r="ZB769" s="227"/>
      <c r="ZC769" s="227"/>
      <c r="ZD769" s="227"/>
      <c r="ZE769" s="227"/>
      <c r="ZF769" s="227"/>
      <c r="ZG769" s="227"/>
      <c r="ZH769" s="227"/>
      <c r="ZI769" s="227"/>
      <c r="ZJ769" s="227"/>
      <c r="ZK769" s="227"/>
      <c r="ZL769" s="227"/>
      <c r="ZM769" s="227"/>
      <c r="ZN769" s="227"/>
      <c r="ZO769" s="227"/>
      <c r="ZP769" s="227"/>
      <c r="ZQ769" s="227"/>
      <c r="ZR769" s="227"/>
      <c r="ZS769" s="227"/>
      <c r="ZT769" s="227"/>
      <c r="ZU769" s="227"/>
      <c r="ZV769" s="227"/>
      <c r="ZW769" s="227"/>
      <c r="ZX769" s="227"/>
      <c r="ZY769" s="227"/>
      <c r="ZZ769" s="227"/>
      <c r="AAA769" s="227"/>
      <c r="AAB769" s="227"/>
      <c r="AAC769" s="227"/>
      <c r="AAD769" s="227"/>
      <c r="AAE769" s="227"/>
      <c r="AAF769" s="227"/>
      <c r="AAG769" s="227"/>
      <c r="AAH769" s="227"/>
      <c r="AAI769" s="227"/>
      <c r="AAJ769" s="227"/>
      <c r="AAK769" s="227"/>
      <c r="AAL769" s="227"/>
      <c r="AAM769" s="227"/>
      <c r="AAN769" s="227"/>
      <c r="AAO769" s="227"/>
      <c r="AAP769" s="227"/>
      <c r="AAQ769" s="227"/>
      <c r="AAR769" s="227"/>
      <c r="AAS769" s="227"/>
      <c r="AAT769" s="227"/>
      <c r="AAU769" s="227"/>
      <c r="AAV769" s="227"/>
      <c r="AAW769" s="227"/>
      <c r="AAX769" s="227"/>
      <c r="AAY769" s="227"/>
      <c r="AAZ769" s="227"/>
      <c r="ABA769" s="227"/>
      <c r="ABB769" s="227"/>
      <c r="ABC769" s="227"/>
      <c r="ABD769" s="227"/>
      <c r="ABE769" s="227"/>
      <c r="ABF769" s="227"/>
      <c r="ABG769" s="227"/>
      <c r="ABH769" s="227"/>
      <c r="ABI769" s="227"/>
      <c r="ABJ769" s="227"/>
      <c r="ABK769" s="227"/>
      <c r="ABL769" s="227"/>
      <c r="ABM769" s="227"/>
      <c r="ABN769" s="227"/>
      <c r="ABO769" s="227"/>
      <c r="ABP769" s="227"/>
      <c r="ABQ769" s="227"/>
      <c r="ABR769" s="227"/>
      <c r="ABS769" s="227"/>
      <c r="ABT769" s="227"/>
      <c r="ABU769" s="227"/>
      <c r="ABV769" s="227"/>
      <c r="ABW769" s="227"/>
      <c r="ABX769" s="227"/>
      <c r="ABY769" s="227"/>
      <c r="ABZ769" s="227"/>
      <c r="ACA769" s="227"/>
      <c r="ACB769" s="227"/>
      <c r="ACC769" s="227"/>
      <c r="ACD769" s="227"/>
      <c r="ACE769" s="227"/>
      <c r="ACF769" s="227"/>
      <c r="ACG769" s="227"/>
      <c r="ACH769" s="227"/>
      <c r="ACI769" s="227"/>
      <c r="ACJ769" s="227"/>
      <c r="ACK769" s="227"/>
      <c r="ACL769" s="227"/>
      <c r="ACM769" s="227"/>
      <c r="ACN769" s="227"/>
      <c r="ACO769" s="227"/>
      <c r="ACP769" s="227"/>
      <c r="ACQ769" s="227"/>
      <c r="ACR769" s="227"/>
      <c r="ACS769" s="227"/>
      <c r="ACT769" s="227"/>
      <c r="ACU769" s="227"/>
      <c r="ACV769" s="227"/>
      <c r="ACW769" s="227"/>
      <c r="ACX769" s="227"/>
      <c r="ACY769" s="227"/>
      <c r="ACZ769" s="227"/>
      <c r="ADA769" s="227"/>
      <c r="ADB769" s="227"/>
      <c r="ADC769" s="227"/>
      <c r="ADD769" s="227"/>
      <c r="ADE769" s="227"/>
      <c r="ADF769" s="227"/>
      <c r="ADG769" s="227"/>
      <c r="ADH769" s="227"/>
      <c r="ADI769" s="227"/>
      <c r="ADJ769" s="227"/>
      <c r="ADK769" s="227"/>
      <c r="ADL769" s="227"/>
      <c r="ADM769" s="227"/>
      <c r="ADN769" s="227"/>
      <c r="ADO769" s="227"/>
      <c r="ADP769" s="227"/>
      <c r="ADQ769" s="227"/>
      <c r="ADR769" s="227"/>
      <c r="ADS769" s="227"/>
      <c r="ADT769" s="227"/>
      <c r="ADU769" s="227"/>
      <c r="ADV769" s="227"/>
      <c r="ADW769" s="227"/>
      <c r="ADX769" s="227"/>
      <c r="ADY769" s="227"/>
      <c r="ADZ769" s="227"/>
      <c r="AEA769" s="227"/>
      <c r="AEB769" s="227"/>
      <c r="AEC769" s="227"/>
      <c r="AED769" s="227"/>
      <c r="AEE769" s="227"/>
      <c r="AEF769" s="227"/>
      <c r="AEG769" s="227"/>
      <c r="AEH769" s="227"/>
      <c r="AEI769" s="227"/>
      <c r="AEJ769" s="227"/>
      <c r="AEK769" s="227"/>
      <c r="AEL769" s="227"/>
      <c r="AEM769" s="227"/>
      <c r="AEN769" s="227"/>
      <c r="AEO769" s="227"/>
      <c r="AEP769" s="227"/>
      <c r="AEQ769" s="227"/>
      <c r="AER769" s="227"/>
      <c r="AES769" s="227"/>
      <c r="AET769" s="227"/>
      <c r="AEU769" s="227"/>
      <c r="AEV769" s="227"/>
      <c r="AEW769" s="227"/>
      <c r="AEX769" s="227"/>
      <c r="AEY769" s="227"/>
      <c r="AEZ769" s="227"/>
      <c r="AFA769" s="227"/>
      <c r="AFB769" s="227"/>
      <c r="AFC769" s="227"/>
      <c r="AFD769" s="227"/>
      <c r="AFE769" s="227"/>
      <c r="AFF769" s="227"/>
      <c r="AFG769" s="227"/>
      <c r="AFH769" s="227"/>
      <c r="AFI769" s="227"/>
      <c r="AFJ769" s="227"/>
      <c r="AFK769" s="227"/>
      <c r="AFL769" s="227"/>
      <c r="AFM769" s="227"/>
      <c r="AFN769" s="227"/>
      <c r="AFO769" s="227"/>
      <c r="AFP769" s="227"/>
      <c r="AFQ769" s="227"/>
      <c r="AFR769" s="227"/>
      <c r="AFS769" s="227"/>
      <c r="AFT769" s="227"/>
      <c r="AFU769" s="227"/>
      <c r="AFV769" s="227"/>
      <c r="AFW769" s="227"/>
      <c r="AFX769" s="227"/>
      <c r="AFY769" s="227"/>
      <c r="AFZ769" s="227"/>
      <c r="AGA769" s="227"/>
      <c r="AGB769" s="227"/>
      <c r="AGC769" s="227"/>
      <c r="AGD769" s="227"/>
      <c r="AGE769" s="227"/>
      <c r="AGF769" s="227"/>
      <c r="AGG769" s="227"/>
      <c r="AGH769" s="227"/>
      <c r="AGI769" s="227"/>
      <c r="AGJ769" s="227"/>
      <c r="AGK769" s="227"/>
      <c r="AGL769" s="227"/>
      <c r="AGM769" s="227"/>
      <c r="AGN769" s="227"/>
      <c r="AGO769" s="227"/>
      <c r="AGP769" s="227"/>
      <c r="AGQ769" s="227"/>
      <c r="AGR769" s="227"/>
      <c r="AGS769" s="227"/>
      <c r="AGT769" s="227"/>
      <c r="AGU769" s="227"/>
      <c r="AGV769" s="227"/>
      <c r="AGW769" s="227"/>
      <c r="AGX769" s="227"/>
      <c r="AGY769" s="227"/>
      <c r="AGZ769" s="227"/>
      <c r="AHA769" s="227"/>
      <c r="AHB769" s="227"/>
      <c r="AHC769" s="227"/>
      <c r="AHD769" s="227"/>
      <c r="AHE769" s="227"/>
      <c r="AHF769" s="227"/>
      <c r="AHG769" s="227"/>
      <c r="AHH769" s="227"/>
      <c r="AHI769" s="227"/>
      <c r="AHJ769" s="227"/>
      <c r="AHK769" s="227"/>
      <c r="AHL769" s="227"/>
      <c r="AHM769" s="227"/>
      <c r="AHN769" s="227"/>
      <c r="AHO769" s="227"/>
      <c r="AHP769" s="227"/>
      <c r="AHQ769" s="227"/>
      <c r="AHR769" s="227"/>
      <c r="AHS769" s="227"/>
      <c r="AHT769" s="227"/>
      <c r="AHU769" s="227"/>
      <c r="AHV769" s="227"/>
      <c r="AHW769" s="227"/>
      <c r="AHX769" s="227"/>
      <c r="AHY769" s="227"/>
      <c r="AHZ769" s="227"/>
      <c r="AIA769" s="227"/>
      <c r="AIB769" s="227"/>
      <c r="AIC769" s="227"/>
      <c r="AID769" s="227"/>
      <c r="AIE769" s="227"/>
      <c r="AIF769" s="227"/>
      <c r="AIG769" s="227"/>
      <c r="AIH769" s="227"/>
      <c r="AII769" s="227"/>
      <c r="AIJ769" s="227"/>
      <c r="AIK769" s="227"/>
      <c r="AIL769" s="227"/>
      <c r="AIM769" s="227"/>
      <c r="AIN769" s="227"/>
      <c r="AIO769" s="227"/>
      <c r="AIP769" s="227"/>
      <c r="AIQ769" s="227"/>
      <c r="AIR769" s="227"/>
      <c r="AIS769" s="227"/>
      <c r="AIT769" s="227"/>
      <c r="AIU769" s="227"/>
      <c r="AIV769" s="227"/>
      <c r="AIW769" s="227"/>
      <c r="AIX769" s="227"/>
      <c r="AIY769" s="227"/>
      <c r="AIZ769" s="227"/>
      <c r="AJA769" s="227"/>
      <c r="AJB769" s="227"/>
      <c r="AJC769" s="227"/>
      <c r="AJD769" s="227"/>
      <c r="AJE769" s="227"/>
      <c r="AJF769" s="227"/>
      <c r="AJG769" s="227"/>
      <c r="AJH769" s="227"/>
      <c r="AJI769" s="227"/>
      <c r="AJJ769" s="227"/>
      <c r="AJK769" s="227"/>
      <c r="AJL769" s="227"/>
      <c r="AJM769" s="227"/>
      <c r="AJN769" s="227"/>
      <c r="AJO769" s="227"/>
      <c r="AJP769" s="227"/>
      <c r="AJQ769" s="227"/>
      <c r="AJR769" s="227"/>
      <c r="AJS769" s="227"/>
      <c r="AJT769" s="227"/>
      <c r="AJU769" s="227"/>
      <c r="AJV769" s="227"/>
      <c r="AJW769" s="227"/>
      <c r="AJX769" s="227"/>
      <c r="AJY769" s="227"/>
      <c r="AJZ769" s="227"/>
      <c r="AKA769" s="227"/>
      <c r="AKB769" s="227"/>
      <c r="AKC769" s="227"/>
      <c r="AKD769" s="227"/>
      <c r="AKE769" s="227"/>
      <c r="AKF769" s="227"/>
      <c r="AKG769" s="227"/>
      <c r="AKH769" s="227"/>
      <c r="AKI769" s="227"/>
      <c r="AKJ769" s="227"/>
      <c r="AKK769" s="227"/>
      <c r="AKL769" s="227"/>
      <c r="AKM769" s="227"/>
      <c r="AKN769" s="227"/>
      <c r="AKO769" s="227"/>
      <c r="AKP769" s="227"/>
      <c r="AKQ769" s="227"/>
      <c r="AKR769" s="227"/>
      <c r="AKS769" s="227"/>
      <c r="AKT769" s="227"/>
      <c r="AKU769" s="227"/>
      <c r="AKV769" s="227"/>
      <c r="AKW769" s="227"/>
      <c r="AKX769" s="227"/>
      <c r="AKY769" s="227"/>
      <c r="AKZ769" s="227"/>
      <c r="ALA769" s="227"/>
      <c r="ALB769" s="227"/>
      <c r="ALC769" s="227"/>
      <c r="ALD769" s="227"/>
      <c r="ALE769" s="227"/>
      <c r="ALF769" s="227"/>
      <c r="ALG769" s="227"/>
      <c r="ALH769" s="227"/>
      <c r="ALI769" s="227"/>
      <c r="ALJ769" s="227"/>
      <c r="ALK769" s="227"/>
      <c r="ALL769" s="227"/>
      <c r="ALM769" s="227"/>
      <c r="ALN769" s="227"/>
      <c r="ALO769" s="227"/>
      <c r="ALP769" s="227"/>
      <c r="ALQ769" s="227"/>
      <c r="ALR769" s="227"/>
      <c r="ALS769" s="227"/>
      <c r="ALT769" s="227"/>
      <c r="ALU769" s="227"/>
      <c r="ALV769" s="227"/>
      <c r="ALW769" s="227"/>
      <c r="ALX769" s="227"/>
      <c r="ALY769" s="227"/>
      <c r="ALZ769" s="227"/>
      <c r="AMA769" s="227"/>
      <c r="AMB769" s="227"/>
      <c r="AMC769" s="227"/>
      <c r="AMD769" s="227"/>
      <c r="AME769" s="227"/>
      <c r="AMF769" s="227"/>
      <c r="AMG769" s="227"/>
      <c r="AMH769" s="227"/>
      <c r="AMI769" s="227"/>
      <c r="AMJ769" s="227"/>
      <c r="AMK769" s="227"/>
      <c r="AML769" s="227"/>
      <c r="AMM769" s="227"/>
      <c r="AMN769" s="227"/>
      <c r="AMO769" s="227"/>
      <c r="AMP769" s="227"/>
      <c r="AMQ769" s="227"/>
      <c r="AMR769" s="227"/>
      <c r="AMS769" s="227"/>
      <c r="AMT769" s="227"/>
      <c r="AMU769" s="227"/>
      <c r="AMV769" s="227"/>
      <c r="AMW769" s="227"/>
      <c r="AMX769" s="227"/>
    </row>
    <row r="770" spans="1:1038" ht="18" customHeight="1">
      <c r="A770" s="223">
        <v>43333</v>
      </c>
      <c r="B770" s="224" t="s">
        <v>1647</v>
      </c>
      <c r="D770" s="225" t="s">
        <v>1279</v>
      </c>
      <c r="E770" s="226">
        <v>94</v>
      </c>
      <c r="F770" s="226">
        <v>2</v>
      </c>
      <c r="G770" s="196" t="str">
        <f t="shared" si="513"/>
        <v>94-2</v>
      </c>
      <c r="H770" s="226">
        <v>0</v>
      </c>
      <c r="I770" s="226">
        <v>76</v>
      </c>
      <c r="J770" s="203">
        <f t="shared" si="354"/>
        <v>1</v>
      </c>
      <c r="K770" s="644" t="str">
        <f>IF(J771=1,IF(((VLOOKUP($G770,[3]Depth_Lookup!$A$3:$J$550,9,FALSE))-(I770/100))=0,"Good",IF(((VLOOKUP($G770,[3]Depth_Lookup!$A$3:$J$550,9,FALSE))-(I770/100))&gt;0,"Too Short","Too Long")))</f>
        <v>Good</v>
      </c>
      <c r="L770" s="171">
        <f>(VLOOKUP($G770,Depth_Lookup!$A$3:$J$410,10,FALSE))+(H770/100)</f>
        <v>243.505</v>
      </c>
      <c r="M770" s="171">
        <f>(VLOOKUP($G770,Depth_Lookup!$A$3:$J$410,10,FALSE))+(I770/100)</f>
        <v>244.26499999999999</v>
      </c>
      <c r="N770" s="646" t="s">
        <v>2303</v>
      </c>
      <c r="O770" s="226">
        <v>2</v>
      </c>
      <c r="P770" s="226" t="s">
        <v>853</v>
      </c>
      <c r="Q770" s="226" t="s">
        <v>125</v>
      </c>
      <c r="R770" s="196" t="str">
        <f t="shared" si="351"/>
        <v>SerpentinizedHarzburgite</v>
      </c>
      <c r="S770" s="226" t="s">
        <v>94</v>
      </c>
      <c r="T770" s="226" t="s">
        <v>94</v>
      </c>
      <c r="U770" s="226" t="s">
        <v>95</v>
      </c>
      <c r="V770" s="226" t="s">
        <v>96</v>
      </c>
      <c r="W770" s="226" t="s">
        <v>102</v>
      </c>
      <c r="X770" s="202">
        <f>VLOOKUP(W770,[3]definitions_list_lookup!$A$13:$B$19,2,0)</f>
        <v>5</v>
      </c>
      <c r="Y770" s="226" t="s">
        <v>90</v>
      </c>
      <c r="Z770" s="226" t="s">
        <v>91</v>
      </c>
      <c r="AA770" s="226"/>
      <c r="AF770" s="196" t="e">
        <f>VLOOKUP(AE770,[3]definitions_list_mag!$V$12:$W$15,2,0)</f>
        <v>#N/A</v>
      </c>
      <c r="AI770" s="255">
        <v>84</v>
      </c>
      <c r="AJ770" s="256"/>
      <c r="AK770" s="256"/>
      <c r="AL770" s="256"/>
      <c r="AM770" s="256"/>
      <c r="AN770" s="256"/>
      <c r="AO770" s="255"/>
      <c r="AP770" s="256"/>
      <c r="AQ770" s="256"/>
      <c r="AR770" s="256"/>
      <c r="AS770" s="256"/>
      <c r="AT770" s="256"/>
      <c r="AU770" s="255"/>
      <c r="AV770" s="256"/>
      <c r="AW770" s="256"/>
      <c r="AX770" s="256"/>
      <c r="AY770" s="256"/>
      <c r="AZ770" s="256"/>
      <c r="BA770" s="255">
        <v>15</v>
      </c>
      <c r="BB770" s="256">
        <v>5</v>
      </c>
      <c r="BC770" s="256">
        <v>2</v>
      </c>
      <c r="BD770" s="256" t="s">
        <v>110</v>
      </c>
      <c r="BE770" s="256" t="s">
        <v>103</v>
      </c>
      <c r="BF770" s="256"/>
      <c r="BG770" s="255"/>
      <c r="BH770" s="256"/>
      <c r="BI770" s="256"/>
      <c r="BJ770" s="256"/>
      <c r="BK770" s="256"/>
      <c r="BL770" s="256"/>
      <c r="BM770" s="255">
        <v>1</v>
      </c>
      <c r="BN770" s="256">
        <v>2</v>
      </c>
      <c r="BO770" s="256">
        <v>0.5</v>
      </c>
      <c r="BP770" s="256" t="s">
        <v>110</v>
      </c>
      <c r="BQ770" s="256" t="s">
        <v>103</v>
      </c>
      <c r="BR770" s="256"/>
      <c r="BS770" s="256"/>
      <c r="BT770" s="256"/>
      <c r="BU770" s="256"/>
      <c r="BV770" s="256"/>
      <c r="BW770" s="256"/>
      <c r="BX770" s="256"/>
      <c r="BY770" s="257"/>
      <c r="BZ770" s="226"/>
      <c r="CA770" s="226"/>
      <c r="CB770" s="226"/>
      <c r="CC770" s="226"/>
      <c r="CD770" s="226"/>
      <c r="CE770" s="226"/>
      <c r="CF770" s="213">
        <f t="shared" si="352"/>
        <v>100</v>
      </c>
      <c r="CG770" s="131"/>
      <c r="CH770" s="150" t="s">
        <v>2293</v>
      </c>
      <c r="CI770" s="150">
        <v>100</v>
      </c>
      <c r="CJ770" s="150" t="s">
        <v>514</v>
      </c>
      <c r="CK770" s="158" t="s">
        <v>2297</v>
      </c>
      <c r="CL770" s="395"/>
      <c r="CM770" s="395"/>
      <c r="CN770" s="395"/>
      <c r="CO770" s="395"/>
      <c r="CP770" s="395"/>
      <c r="CQ770" s="395"/>
      <c r="CR770" s="395"/>
      <c r="CS770" s="395"/>
      <c r="CT770" s="395"/>
      <c r="CU770" s="395"/>
      <c r="CV770" s="395"/>
      <c r="CW770" s="395"/>
      <c r="CX770" s="395"/>
      <c r="CY770" s="395"/>
      <c r="CZ770" s="395"/>
      <c r="DA770" s="395"/>
      <c r="DB770" s="395">
        <v>40</v>
      </c>
      <c r="DC770" s="256"/>
      <c r="DD770" s="395"/>
      <c r="DE770" s="395"/>
      <c r="DF770" s="395"/>
      <c r="DG770" s="395"/>
      <c r="DH770" s="395"/>
      <c r="DI770" s="395"/>
      <c r="DJ770" s="395">
        <v>60</v>
      </c>
      <c r="DK770" s="207">
        <f t="shared" si="353"/>
        <v>100</v>
      </c>
      <c r="DL770" s="131"/>
      <c r="DM770" s="395"/>
      <c r="DN770" s="395"/>
      <c r="DO770" s="397"/>
      <c r="DP770" s="398"/>
      <c r="DQ770" s="131"/>
      <c r="DR770" s="397"/>
      <c r="DS770" s="259"/>
      <c r="DT770" s="668" t="s">
        <v>2307</v>
      </c>
      <c r="DU770" s="256"/>
      <c r="DV770" s="256"/>
      <c r="DW770" s="214" t="e">
        <f>VLOOKUP(P770,[3]definitions_list_lookup!$K$30:$L$54,2,0)</f>
        <v>#N/A</v>
      </c>
      <c r="DX770" s="155" t="s">
        <v>2151</v>
      </c>
      <c r="DY770" s="669" t="s">
        <v>2305</v>
      </c>
      <c r="DZ770"/>
      <c r="EA770" s="104"/>
      <c r="ED770" s="229" t="s">
        <v>2517</v>
      </c>
      <c r="EE770" s="140"/>
      <c r="EG770" s="140"/>
      <c r="EI770" s="218"/>
      <c r="EJ770" s="143"/>
      <c r="EK770" s="221"/>
      <c r="EM770" s="109"/>
      <c r="EN770" s="109"/>
      <c r="EZ770" s="192" t="e">
        <f t="shared" si="415"/>
        <v>#DIV/0!</v>
      </c>
      <c r="FA770" s="192" t="e">
        <f t="shared" si="416"/>
        <v>#DIV/0!</v>
      </c>
      <c r="FB770" s="192" t="e">
        <f t="shared" si="417"/>
        <v>#DIV/0!</v>
      </c>
      <c r="FC770" s="192" t="e">
        <f t="shared" si="418"/>
        <v>#DIV/0!</v>
      </c>
      <c r="FD770" s="192" t="e">
        <f t="shared" si="419"/>
        <v>#DIV/0!</v>
      </c>
      <c r="FE770" s="193" t="e">
        <f t="shared" si="420"/>
        <v>#DIV/0!</v>
      </c>
      <c r="FF770" s="194" t="e">
        <f t="shared" si="421"/>
        <v>#DIV/0!</v>
      </c>
      <c r="FI770" s="778">
        <f t="shared" si="422"/>
        <v>0</v>
      </c>
      <c r="FJ770" s="779" t="e">
        <f t="shared" si="423"/>
        <v>#DIV/0!</v>
      </c>
      <c r="FK770" s="779" t="e">
        <f t="shared" si="424"/>
        <v>#DIV/0!</v>
      </c>
      <c r="FL770" s="780" t="e">
        <f t="shared" si="425"/>
        <v>#DIV/0!</v>
      </c>
      <c r="FM770" s="169" t="e">
        <f t="shared" si="426"/>
        <v>#DIV/0!</v>
      </c>
      <c r="FN770" s="783" t="e">
        <f t="shared" si="427"/>
        <v>#DIV/0!</v>
      </c>
    </row>
    <row r="771" spans="1:1038" s="308" customFormat="1" ht="18" customHeight="1">
      <c r="A771" s="522">
        <v>43333</v>
      </c>
      <c r="B771" s="302" t="s">
        <v>1647</v>
      </c>
      <c r="C771" s="228"/>
      <c r="D771" s="303" t="s">
        <v>1279</v>
      </c>
      <c r="E771" s="228">
        <v>94</v>
      </c>
      <c r="F771" s="228">
        <v>3</v>
      </c>
      <c r="G771" s="304" t="str">
        <f t="shared" si="513"/>
        <v>94-3</v>
      </c>
      <c r="H771" s="228">
        <v>0</v>
      </c>
      <c r="I771" s="228">
        <v>64</v>
      </c>
      <c r="J771" s="480">
        <f t="shared" si="354"/>
        <v>1</v>
      </c>
      <c r="K771" s="481" t="str">
        <f>IF(J772=1,IF(((VLOOKUP($G771,[3]Depth_Lookup!$A$3:$J$550,9,FALSE))-(I771/100))=0,"Good",IF(((VLOOKUP($G771,[3]Depth_Lookup!$A$3:$J$550,9,FALSE))-(I771/100))&gt;0,"Too Short","Too Long")))</f>
        <v>Good</v>
      </c>
      <c r="L771" s="171">
        <f>(VLOOKUP($G771,Depth_Lookup!$A$3:$J$410,10,FALSE))+(H771/100)</f>
        <v>244.26499999999999</v>
      </c>
      <c r="M771" s="171">
        <f>(VLOOKUP($G771,Depth_Lookup!$A$3:$J$410,10,FALSE))+(I771/100)</f>
        <v>244.90499999999997</v>
      </c>
      <c r="N771" s="664" t="s">
        <v>2303</v>
      </c>
      <c r="O771" s="228">
        <v>2</v>
      </c>
      <c r="P771" s="228" t="s">
        <v>853</v>
      </c>
      <c r="Q771" s="228" t="s">
        <v>125</v>
      </c>
      <c r="R771" s="304" t="str">
        <f t="shared" si="351"/>
        <v>SerpentinizedHarzburgite</v>
      </c>
      <c r="S771" s="249" t="s">
        <v>94</v>
      </c>
      <c r="T771" s="249" t="s">
        <v>94</v>
      </c>
      <c r="U771" s="228" t="s">
        <v>95</v>
      </c>
      <c r="V771" s="228" t="s">
        <v>96</v>
      </c>
      <c r="W771" s="228" t="s">
        <v>102</v>
      </c>
      <c r="X771" s="305">
        <f>VLOOKUP(W771,[3]definitions_list_lookup!$A$13:$B$19,2,0)</f>
        <v>5</v>
      </c>
      <c r="Y771" s="228" t="s">
        <v>90</v>
      </c>
      <c r="Z771" s="228" t="s">
        <v>91</v>
      </c>
      <c r="AA771" s="228"/>
      <c r="AB771" s="228"/>
      <c r="AC771" s="228"/>
      <c r="AD771" s="228"/>
      <c r="AE771" s="234"/>
      <c r="AF771" s="304" t="e">
        <f>VLOOKUP(AE771,[3]definitions_list_mag!$V$12:$W$15,2,0)</f>
        <v>#N/A</v>
      </c>
      <c r="AG771" s="241"/>
      <c r="AH771" s="228"/>
      <c r="AI771" s="253">
        <v>84</v>
      </c>
      <c r="AJ771" s="249"/>
      <c r="AK771" s="249"/>
      <c r="AL771" s="249"/>
      <c r="AM771" s="249"/>
      <c r="AN771" s="249"/>
      <c r="AO771" s="253"/>
      <c r="AP771" s="249"/>
      <c r="AQ771" s="249"/>
      <c r="AR771" s="249"/>
      <c r="AS771" s="249"/>
      <c r="AT771" s="249"/>
      <c r="AU771" s="253"/>
      <c r="AV771" s="249"/>
      <c r="AW771" s="249"/>
      <c r="AX771" s="249"/>
      <c r="AY771" s="249"/>
      <c r="AZ771" s="249"/>
      <c r="BA771" s="253">
        <v>15</v>
      </c>
      <c r="BB771" s="249">
        <v>5</v>
      </c>
      <c r="BC771" s="249">
        <v>2</v>
      </c>
      <c r="BD771" s="249" t="s">
        <v>110</v>
      </c>
      <c r="BE771" s="249" t="s">
        <v>103</v>
      </c>
      <c r="BF771" s="249"/>
      <c r="BG771" s="253"/>
      <c r="BH771" s="249"/>
      <c r="BI771" s="249"/>
      <c r="BJ771" s="249"/>
      <c r="BK771" s="249"/>
      <c r="BL771" s="249"/>
      <c r="BM771" s="253">
        <v>1</v>
      </c>
      <c r="BN771" s="249">
        <v>2</v>
      </c>
      <c r="BO771" s="249">
        <v>0.5</v>
      </c>
      <c r="BP771" s="249" t="s">
        <v>110</v>
      </c>
      <c r="BQ771" s="249" t="s">
        <v>103</v>
      </c>
      <c r="BR771" s="249"/>
      <c r="BS771" s="249"/>
      <c r="BT771" s="249"/>
      <c r="BU771" s="249"/>
      <c r="BV771" s="249"/>
      <c r="BW771" s="249"/>
      <c r="BX771" s="249"/>
      <c r="BY771" s="244"/>
      <c r="BZ771" s="228"/>
      <c r="CA771" s="228"/>
      <c r="CB771" s="228"/>
      <c r="CC771" s="228"/>
      <c r="CD771" s="228"/>
      <c r="CE771" s="228"/>
      <c r="CF771" s="310">
        <f t="shared" si="352"/>
        <v>100</v>
      </c>
      <c r="CG771" s="245"/>
      <c r="CH771" s="246" t="s">
        <v>2293</v>
      </c>
      <c r="CI771" s="246">
        <v>100</v>
      </c>
      <c r="CJ771" s="246" t="s">
        <v>514</v>
      </c>
      <c r="CK771" s="247" t="s">
        <v>2153</v>
      </c>
      <c r="CL771" s="248"/>
      <c r="CM771" s="248"/>
      <c r="CN771" s="248"/>
      <c r="CO771" s="248"/>
      <c r="CP771" s="248"/>
      <c r="CQ771" s="248"/>
      <c r="CR771" s="248"/>
      <c r="CS771" s="248"/>
      <c r="CT771" s="248"/>
      <c r="CU771" s="248"/>
      <c r="CV771" s="248"/>
      <c r="CW771" s="248"/>
      <c r="CX771" s="248"/>
      <c r="CY771" s="248"/>
      <c r="CZ771" s="248"/>
      <c r="DA771" s="248"/>
      <c r="DB771" s="248">
        <v>40</v>
      </c>
      <c r="DC771" s="249">
        <v>1</v>
      </c>
      <c r="DD771" s="248"/>
      <c r="DE771" s="248"/>
      <c r="DF771" s="248"/>
      <c r="DG771" s="248"/>
      <c r="DH771" s="248"/>
      <c r="DI771" s="248"/>
      <c r="DJ771" s="248">
        <v>59</v>
      </c>
      <c r="DK771" s="306">
        <f t="shared" si="353"/>
        <v>100</v>
      </c>
      <c r="DL771" s="245"/>
      <c r="DM771" s="248"/>
      <c r="DN771" s="248"/>
      <c r="DO771" s="307"/>
      <c r="DQ771" s="245"/>
      <c r="DR771" s="307"/>
      <c r="DS771" s="245"/>
      <c r="DT771" s="667" t="s">
        <v>2308</v>
      </c>
      <c r="DU771" s="249"/>
      <c r="DV771" s="249"/>
      <c r="DW771" s="311" t="e">
        <f>VLOOKUP(P771,[3]definitions_list_lookup!$K$30:$L$54,2,0)</f>
        <v>#N/A</v>
      </c>
      <c r="DX771" s="268" t="s">
        <v>2151</v>
      </c>
      <c r="DY771" s="439" t="s">
        <v>2305</v>
      </c>
      <c r="DZ771" s="482"/>
      <c r="EA771" s="312"/>
      <c r="EB771" s="249"/>
      <c r="EC771" s="312"/>
      <c r="ED771" s="229" t="s">
        <v>2517</v>
      </c>
      <c r="EE771" s="313"/>
      <c r="EF771" s="314"/>
      <c r="EG771" s="313"/>
      <c r="EH771" s="315"/>
      <c r="EI771" s="316"/>
      <c r="EJ771" s="317"/>
      <c r="EK771" s="318"/>
      <c r="EL771" s="313"/>
      <c r="EM771" s="315"/>
      <c r="EN771" s="315"/>
      <c r="EO771" s="319"/>
      <c r="EP771" s="319"/>
      <c r="EQ771" s="319"/>
      <c r="ER771" s="319"/>
      <c r="ES771" s="319"/>
      <c r="ET771" s="319"/>
      <c r="EU771" s="319"/>
      <c r="EV771" s="320"/>
      <c r="EW771" s="320"/>
      <c r="EX771" s="320"/>
      <c r="EY771" s="320"/>
      <c r="EZ771" s="192" t="e">
        <f t="shared" si="415"/>
        <v>#DIV/0!</v>
      </c>
      <c r="FA771" s="192" t="e">
        <f t="shared" si="416"/>
        <v>#DIV/0!</v>
      </c>
      <c r="FB771" s="192" t="e">
        <f t="shared" si="417"/>
        <v>#DIV/0!</v>
      </c>
      <c r="FC771" s="192" t="e">
        <f t="shared" si="418"/>
        <v>#DIV/0!</v>
      </c>
      <c r="FD771" s="192" t="e">
        <f t="shared" si="419"/>
        <v>#DIV/0!</v>
      </c>
      <c r="FE771" s="193" t="e">
        <f t="shared" si="420"/>
        <v>#DIV/0!</v>
      </c>
      <c r="FF771" s="194" t="e">
        <f t="shared" si="421"/>
        <v>#DIV/0!</v>
      </c>
      <c r="FG771" s="313"/>
      <c r="FH771" s="315"/>
      <c r="FI771" s="778">
        <f t="shared" si="422"/>
        <v>0</v>
      </c>
      <c r="FJ771" s="779" t="e">
        <f t="shared" si="423"/>
        <v>#DIV/0!</v>
      </c>
      <c r="FK771" s="779" t="e">
        <f t="shared" si="424"/>
        <v>#DIV/0!</v>
      </c>
      <c r="FL771" s="780" t="e">
        <f t="shared" si="425"/>
        <v>#DIV/0!</v>
      </c>
      <c r="FM771" s="169" t="e">
        <f t="shared" si="426"/>
        <v>#DIV/0!</v>
      </c>
      <c r="FN771" s="783" t="e">
        <f t="shared" si="427"/>
        <v>#DIV/0!</v>
      </c>
      <c r="FO771" s="228"/>
      <c r="FP771" s="228"/>
      <c r="FQ771" s="228"/>
      <c r="FR771" s="228"/>
      <c r="FS771" s="228"/>
      <c r="FT771" s="228"/>
      <c r="FU771" s="228"/>
      <c r="FV771" s="228"/>
      <c r="FW771" s="228"/>
      <c r="FX771" s="228"/>
      <c r="FY771" s="228"/>
      <c r="FZ771" s="228"/>
      <c r="GA771" s="228"/>
      <c r="GB771" s="228"/>
      <c r="GC771" s="228"/>
      <c r="GD771" s="228"/>
      <c r="GE771" s="228"/>
      <c r="GF771" s="228"/>
      <c r="GG771" s="228"/>
      <c r="GH771" s="228"/>
      <c r="GI771" s="228"/>
      <c r="GJ771" s="228"/>
      <c r="GK771" s="228"/>
      <c r="GL771" s="228"/>
      <c r="GM771" s="228"/>
      <c r="GN771" s="228"/>
      <c r="GO771" s="228"/>
      <c r="GP771" s="228"/>
      <c r="GQ771" s="228"/>
      <c r="GR771" s="228"/>
      <c r="GS771" s="228"/>
      <c r="GT771" s="228"/>
      <c r="GU771" s="228"/>
      <c r="GV771" s="228"/>
      <c r="GW771" s="228"/>
      <c r="GX771" s="228"/>
      <c r="GY771" s="228"/>
      <c r="GZ771" s="228"/>
      <c r="HA771" s="228"/>
      <c r="HB771" s="228"/>
      <c r="HC771" s="228"/>
      <c r="HD771" s="228"/>
      <c r="HE771" s="228"/>
      <c r="HF771" s="228"/>
      <c r="HG771" s="228"/>
      <c r="HH771" s="228"/>
      <c r="HI771" s="228"/>
      <c r="HJ771" s="228"/>
      <c r="HK771" s="228"/>
      <c r="HL771" s="228"/>
      <c r="HM771" s="228"/>
      <c r="HN771" s="228"/>
      <c r="HO771" s="228"/>
      <c r="HP771" s="228"/>
      <c r="HQ771" s="228"/>
      <c r="HR771" s="228"/>
      <c r="HS771" s="228"/>
      <c r="HT771" s="228"/>
      <c r="HU771" s="228"/>
      <c r="HV771" s="228"/>
      <c r="HW771" s="228"/>
      <c r="HX771" s="228"/>
      <c r="HY771" s="228"/>
      <c r="HZ771" s="228"/>
      <c r="IA771" s="228"/>
      <c r="IB771" s="228"/>
      <c r="IC771" s="228"/>
      <c r="ID771" s="228"/>
      <c r="IE771" s="228"/>
      <c r="IF771" s="228"/>
      <c r="IG771" s="228"/>
      <c r="IH771" s="228"/>
      <c r="II771" s="228"/>
      <c r="IJ771" s="228"/>
      <c r="IK771" s="228"/>
      <c r="IL771" s="228"/>
      <c r="IM771" s="228"/>
      <c r="IN771" s="228"/>
      <c r="IO771" s="228"/>
      <c r="IP771" s="228"/>
      <c r="IQ771" s="228"/>
      <c r="IR771" s="228"/>
      <c r="IS771" s="228"/>
      <c r="IT771" s="228"/>
      <c r="IU771" s="228"/>
      <c r="IV771" s="228"/>
      <c r="IW771" s="228"/>
      <c r="IX771" s="228"/>
      <c r="IY771" s="228"/>
      <c r="IZ771" s="228"/>
      <c r="JA771" s="228"/>
      <c r="JB771" s="228"/>
      <c r="JC771" s="228"/>
      <c r="JD771" s="228"/>
      <c r="JE771" s="228"/>
      <c r="JF771" s="228"/>
      <c r="JG771" s="228"/>
      <c r="JH771" s="228"/>
      <c r="JI771" s="228"/>
      <c r="JJ771" s="228"/>
      <c r="JK771" s="228"/>
      <c r="JL771" s="228"/>
      <c r="JM771" s="228"/>
      <c r="JN771" s="228"/>
      <c r="JO771" s="228"/>
      <c r="JP771" s="228"/>
      <c r="JQ771" s="228"/>
      <c r="JR771" s="228"/>
      <c r="JS771" s="228"/>
      <c r="JT771" s="228"/>
      <c r="JU771" s="228"/>
      <c r="JV771" s="228"/>
      <c r="JW771" s="228"/>
      <c r="JX771" s="228"/>
      <c r="JY771" s="228"/>
      <c r="JZ771" s="228"/>
      <c r="KA771" s="228"/>
      <c r="KB771" s="228"/>
      <c r="KC771" s="228"/>
      <c r="KD771" s="228"/>
      <c r="KE771" s="228"/>
      <c r="KF771" s="228"/>
      <c r="KG771" s="228"/>
      <c r="KH771" s="228"/>
      <c r="KI771" s="228"/>
      <c r="KJ771" s="228"/>
      <c r="KK771" s="228"/>
      <c r="KL771" s="228"/>
      <c r="KM771" s="228"/>
      <c r="KN771" s="228"/>
      <c r="KO771" s="228"/>
      <c r="KP771" s="228"/>
      <c r="KQ771" s="228"/>
      <c r="KR771" s="228"/>
      <c r="KS771" s="228"/>
      <c r="KT771" s="228"/>
      <c r="KU771" s="228"/>
      <c r="KV771" s="228"/>
      <c r="KW771" s="228"/>
      <c r="KX771" s="228"/>
      <c r="KY771" s="228"/>
      <c r="KZ771" s="228"/>
      <c r="LA771" s="228"/>
      <c r="LB771" s="228"/>
      <c r="LC771" s="228"/>
      <c r="LD771" s="228"/>
      <c r="LE771" s="228"/>
      <c r="LF771" s="228"/>
      <c r="LG771" s="228"/>
      <c r="LH771" s="228"/>
      <c r="LI771" s="228"/>
      <c r="LJ771" s="228"/>
      <c r="LK771" s="228"/>
      <c r="LL771" s="228"/>
      <c r="LM771" s="228"/>
      <c r="LN771" s="228"/>
      <c r="LO771" s="228"/>
      <c r="LP771" s="228"/>
      <c r="LQ771" s="228"/>
      <c r="LR771" s="228"/>
      <c r="LS771" s="228"/>
      <c r="LT771" s="228"/>
      <c r="LU771" s="228"/>
      <c r="LV771" s="228"/>
      <c r="LW771" s="228"/>
      <c r="LX771" s="228"/>
      <c r="LY771" s="228"/>
      <c r="LZ771" s="228"/>
      <c r="MA771" s="228"/>
      <c r="MB771" s="228"/>
      <c r="MC771" s="228"/>
      <c r="MD771" s="228"/>
      <c r="ME771" s="228"/>
      <c r="MF771" s="228"/>
      <c r="MG771" s="228"/>
      <c r="MH771" s="228"/>
      <c r="MI771" s="228"/>
      <c r="MJ771" s="228"/>
      <c r="MK771" s="228"/>
      <c r="ML771" s="228"/>
      <c r="MM771" s="228"/>
      <c r="MN771" s="228"/>
      <c r="MO771" s="228"/>
      <c r="MP771" s="228"/>
      <c r="MQ771" s="228"/>
      <c r="MR771" s="228"/>
      <c r="MS771" s="228"/>
      <c r="MT771" s="228"/>
      <c r="MU771" s="228"/>
      <c r="MV771" s="228"/>
      <c r="MW771" s="228"/>
      <c r="MX771" s="228"/>
      <c r="MY771" s="228"/>
      <c r="MZ771" s="228"/>
      <c r="NA771" s="228"/>
      <c r="NB771" s="228"/>
      <c r="NC771" s="228"/>
      <c r="ND771" s="228"/>
      <c r="NE771" s="228"/>
      <c r="NF771" s="228"/>
      <c r="NG771" s="228"/>
      <c r="NH771" s="228"/>
      <c r="NI771" s="228"/>
      <c r="NJ771" s="228"/>
      <c r="NK771" s="228"/>
      <c r="NL771" s="228"/>
      <c r="NM771" s="228"/>
      <c r="NN771" s="228"/>
      <c r="NO771" s="228"/>
      <c r="NP771" s="228"/>
      <c r="NQ771" s="228"/>
      <c r="NR771" s="228"/>
      <c r="NS771" s="228"/>
      <c r="NT771" s="228"/>
      <c r="NU771" s="228"/>
      <c r="NV771" s="228"/>
      <c r="NW771" s="228"/>
      <c r="NX771" s="228"/>
      <c r="NY771" s="228"/>
      <c r="NZ771" s="228"/>
      <c r="OA771" s="228"/>
      <c r="OB771" s="228"/>
      <c r="OC771" s="228"/>
      <c r="OD771" s="228"/>
      <c r="OE771" s="228"/>
      <c r="OF771" s="228"/>
      <c r="OG771" s="228"/>
      <c r="OH771" s="228"/>
      <c r="OI771" s="228"/>
      <c r="OJ771" s="228"/>
      <c r="OK771" s="228"/>
      <c r="OL771" s="228"/>
      <c r="OM771" s="228"/>
      <c r="ON771" s="228"/>
      <c r="OO771" s="228"/>
      <c r="OP771" s="228"/>
      <c r="OQ771" s="228"/>
      <c r="OR771" s="228"/>
      <c r="OS771" s="228"/>
      <c r="OT771" s="228"/>
      <c r="OU771" s="228"/>
      <c r="OV771" s="228"/>
      <c r="OW771" s="228"/>
      <c r="OX771" s="228"/>
      <c r="OY771" s="228"/>
      <c r="OZ771" s="228"/>
      <c r="PA771" s="228"/>
      <c r="PB771" s="228"/>
      <c r="PC771" s="228"/>
      <c r="PD771" s="228"/>
      <c r="PE771" s="228"/>
      <c r="PF771" s="228"/>
      <c r="PG771" s="228"/>
      <c r="PH771" s="228"/>
      <c r="PI771" s="228"/>
      <c r="PJ771" s="228"/>
      <c r="PK771" s="228"/>
      <c r="PL771" s="228"/>
      <c r="PM771" s="228"/>
      <c r="PN771" s="228"/>
      <c r="PO771" s="228"/>
      <c r="PP771" s="228"/>
      <c r="PQ771" s="228"/>
      <c r="PR771" s="228"/>
      <c r="PS771" s="228"/>
      <c r="PT771" s="228"/>
      <c r="PU771" s="228"/>
      <c r="PV771" s="228"/>
      <c r="PW771" s="228"/>
      <c r="PX771" s="228"/>
      <c r="PY771" s="228"/>
      <c r="PZ771" s="228"/>
      <c r="QA771" s="228"/>
      <c r="QB771" s="228"/>
      <c r="QC771" s="228"/>
      <c r="QD771" s="228"/>
      <c r="QE771" s="228"/>
      <c r="QF771" s="228"/>
      <c r="QG771" s="228"/>
      <c r="QH771" s="228"/>
      <c r="QI771" s="228"/>
      <c r="QJ771" s="228"/>
      <c r="QK771" s="228"/>
      <c r="QL771" s="228"/>
      <c r="QM771" s="228"/>
      <c r="QN771" s="228"/>
      <c r="QO771" s="228"/>
      <c r="QP771" s="228"/>
      <c r="QQ771" s="228"/>
      <c r="QR771" s="228"/>
      <c r="QS771" s="228"/>
      <c r="QT771" s="228"/>
      <c r="QU771" s="228"/>
      <c r="QV771" s="228"/>
      <c r="QW771" s="228"/>
      <c r="QX771" s="228"/>
      <c r="QY771" s="228"/>
      <c r="QZ771" s="228"/>
      <c r="RA771" s="228"/>
      <c r="RB771" s="228"/>
      <c r="RC771" s="228"/>
      <c r="RD771" s="228"/>
      <c r="RE771" s="228"/>
      <c r="RF771" s="228"/>
      <c r="RG771" s="228"/>
      <c r="RH771" s="228"/>
      <c r="RI771" s="228"/>
      <c r="RJ771" s="228"/>
      <c r="RK771" s="228"/>
      <c r="RL771" s="228"/>
      <c r="RM771" s="228"/>
      <c r="RN771" s="228"/>
      <c r="RO771" s="228"/>
      <c r="RP771" s="228"/>
      <c r="RQ771" s="228"/>
      <c r="RR771" s="228"/>
      <c r="RS771" s="228"/>
      <c r="RT771" s="228"/>
      <c r="RU771" s="228"/>
      <c r="RV771" s="228"/>
      <c r="RW771" s="228"/>
      <c r="RX771" s="228"/>
      <c r="RY771" s="228"/>
      <c r="RZ771" s="228"/>
      <c r="SA771" s="228"/>
      <c r="SB771" s="228"/>
      <c r="SC771" s="228"/>
      <c r="SD771" s="228"/>
      <c r="SE771" s="228"/>
      <c r="SF771" s="228"/>
      <c r="SG771" s="228"/>
      <c r="SH771" s="228"/>
      <c r="SI771" s="228"/>
      <c r="SJ771" s="228"/>
      <c r="SK771" s="228"/>
      <c r="SL771" s="228"/>
      <c r="SM771" s="228"/>
      <c r="SN771" s="228"/>
      <c r="SO771" s="228"/>
      <c r="SP771" s="228"/>
      <c r="SQ771" s="228"/>
      <c r="SR771" s="228"/>
      <c r="SS771" s="228"/>
      <c r="ST771" s="228"/>
      <c r="SU771" s="228"/>
      <c r="SV771" s="228"/>
      <c r="SW771" s="228"/>
      <c r="SX771" s="228"/>
      <c r="SY771" s="228"/>
      <c r="SZ771" s="228"/>
      <c r="TA771" s="228"/>
      <c r="TB771" s="228"/>
      <c r="TC771" s="228"/>
      <c r="TD771" s="228"/>
      <c r="TE771" s="228"/>
      <c r="TF771" s="228"/>
      <c r="TG771" s="228"/>
      <c r="TH771" s="228"/>
      <c r="TI771" s="228"/>
      <c r="TJ771" s="228"/>
      <c r="TK771" s="228"/>
      <c r="TL771" s="228"/>
      <c r="TM771" s="228"/>
      <c r="TN771" s="228"/>
      <c r="TO771" s="228"/>
      <c r="TP771" s="228"/>
      <c r="TQ771" s="228"/>
      <c r="TR771" s="228"/>
      <c r="TS771" s="228"/>
      <c r="TT771" s="228"/>
      <c r="TU771" s="228"/>
      <c r="TV771" s="228"/>
      <c r="TW771" s="228"/>
      <c r="TX771" s="228"/>
      <c r="TY771" s="228"/>
      <c r="TZ771" s="228"/>
      <c r="UA771" s="228"/>
      <c r="UB771" s="228"/>
      <c r="UC771" s="228"/>
      <c r="UD771" s="228"/>
      <c r="UE771" s="228"/>
      <c r="UF771" s="228"/>
      <c r="UG771" s="228"/>
      <c r="UH771" s="228"/>
      <c r="UI771" s="228"/>
      <c r="UJ771" s="228"/>
      <c r="UK771" s="228"/>
      <c r="UL771" s="228"/>
      <c r="UM771" s="228"/>
      <c r="UN771" s="228"/>
      <c r="UO771" s="228"/>
      <c r="UP771" s="228"/>
      <c r="UQ771" s="228"/>
      <c r="UR771" s="228"/>
      <c r="US771" s="228"/>
      <c r="UT771" s="228"/>
      <c r="UU771" s="228"/>
      <c r="UV771" s="228"/>
      <c r="UW771" s="228"/>
      <c r="UX771" s="228"/>
      <c r="UY771" s="228"/>
      <c r="UZ771" s="228"/>
      <c r="VA771" s="228"/>
      <c r="VB771" s="228"/>
      <c r="VC771" s="228"/>
      <c r="VD771" s="228"/>
      <c r="VE771" s="228"/>
      <c r="VF771" s="228"/>
      <c r="VG771" s="228"/>
      <c r="VH771" s="228"/>
      <c r="VI771" s="228"/>
      <c r="VJ771" s="228"/>
      <c r="VK771" s="228"/>
      <c r="VL771" s="228"/>
      <c r="VM771" s="228"/>
      <c r="VN771" s="228"/>
      <c r="VO771" s="228"/>
      <c r="VP771" s="228"/>
      <c r="VQ771" s="228"/>
      <c r="VR771" s="228"/>
      <c r="VS771" s="228"/>
      <c r="VT771" s="228"/>
      <c r="VU771" s="228"/>
      <c r="VV771" s="228"/>
      <c r="VW771" s="228"/>
      <c r="VX771" s="228"/>
      <c r="VY771" s="228"/>
      <c r="VZ771" s="228"/>
      <c r="WA771" s="228"/>
      <c r="WB771" s="228"/>
      <c r="WC771" s="228"/>
      <c r="WD771" s="228"/>
      <c r="WE771" s="228"/>
      <c r="WF771" s="228"/>
      <c r="WG771" s="228"/>
      <c r="WH771" s="228"/>
      <c r="WI771" s="228"/>
      <c r="WJ771" s="228"/>
      <c r="WK771" s="228"/>
      <c r="WL771" s="228"/>
      <c r="WM771" s="228"/>
      <c r="WN771" s="228"/>
      <c r="WO771" s="228"/>
      <c r="WP771" s="228"/>
      <c r="WQ771" s="228"/>
      <c r="WR771" s="228"/>
      <c r="WS771" s="228"/>
      <c r="WT771" s="228"/>
      <c r="WU771" s="228"/>
      <c r="WV771" s="228"/>
      <c r="WW771" s="228"/>
      <c r="WX771" s="228"/>
      <c r="WY771" s="228"/>
      <c r="WZ771" s="228"/>
      <c r="XA771" s="228"/>
      <c r="XB771" s="228"/>
      <c r="XC771" s="228"/>
      <c r="XD771" s="228"/>
      <c r="XE771" s="228"/>
      <c r="XF771" s="228"/>
      <c r="XG771" s="228"/>
      <c r="XH771" s="228"/>
      <c r="XI771" s="228"/>
      <c r="XJ771" s="228"/>
      <c r="XK771" s="228"/>
      <c r="XL771" s="228"/>
      <c r="XM771" s="228"/>
      <c r="XN771" s="228"/>
      <c r="XO771" s="228"/>
      <c r="XP771" s="228"/>
      <c r="XQ771" s="228"/>
      <c r="XR771" s="228"/>
      <c r="XS771" s="228"/>
      <c r="XT771" s="228"/>
      <c r="XU771" s="228"/>
      <c r="XV771" s="228"/>
      <c r="XW771" s="228"/>
      <c r="XX771" s="228"/>
      <c r="XY771" s="228"/>
      <c r="XZ771" s="228"/>
      <c r="YA771" s="228"/>
      <c r="YB771" s="228"/>
      <c r="YC771" s="228"/>
      <c r="YD771" s="228"/>
      <c r="YE771" s="228"/>
      <c r="YF771" s="228"/>
      <c r="YG771" s="228"/>
      <c r="YH771" s="228"/>
      <c r="YI771" s="228"/>
      <c r="YJ771" s="228"/>
      <c r="YK771" s="228"/>
      <c r="YL771" s="228"/>
      <c r="YM771" s="228"/>
      <c r="YN771" s="228"/>
      <c r="YO771" s="228"/>
      <c r="YP771" s="228"/>
      <c r="YQ771" s="228"/>
      <c r="YR771" s="228"/>
      <c r="YS771" s="228"/>
      <c r="YT771" s="228"/>
      <c r="YU771" s="228"/>
      <c r="YV771" s="228"/>
      <c r="YW771" s="228"/>
      <c r="YX771" s="228"/>
      <c r="YY771" s="228"/>
      <c r="YZ771" s="228"/>
      <c r="ZA771" s="228"/>
      <c r="ZB771" s="228"/>
      <c r="ZC771" s="228"/>
      <c r="ZD771" s="228"/>
      <c r="ZE771" s="228"/>
      <c r="ZF771" s="228"/>
      <c r="ZG771" s="228"/>
      <c r="ZH771" s="228"/>
      <c r="ZI771" s="228"/>
      <c r="ZJ771" s="228"/>
      <c r="ZK771" s="228"/>
      <c r="ZL771" s="228"/>
      <c r="ZM771" s="228"/>
      <c r="ZN771" s="228"/>
      <c r="ZO771" s="228"/>
      <c r="ZP771" s="228"/>
      <c r="ZQ771" s="228"/>
      <c r="ZR771" s="228"/>
      <c r="ZS771" s="228"/>
      <c r="ZT771" s="228"/>
      <c r="ZU771" s="228"/>
      <c r="ZV771" s="228"/>
      <c r="ZW771" s="228"/>
      <c r="ZX771" s="228"/>
      <c r="ZY771" s="228"/>
      <c r="ZZ771" s="228"/>
      <c r="AAA771" s="228"/>
      <c r="AAB771" s="228"/>
      <c r="AAC771" s="228"/>
      <c r="AAD771" s="228"/>
      <c r="AAE771" s="228"/>
      <c r="AAF771" s="228"/>
      <c r="AAG771" s="228"/>
      <c r="AAH771" s="228"/>
      <c r="AAI771" s="228"/>
      <c r="AAJ771" s="228"/>
      <c r="AAK771" s="228"/>
      <c r="AAL771" s="228"/>
      <c r="AAM771" s="228"/>
      <c r="AAN771" s="228"/>
      <c r="AAO771" s="228"/>
      <c r="AAP771" s="228"/>
      <c r="AAQ771" s="228"/>
      <c r="AAR771" s="228"/>
      <c r="AAS771" s="228"/>
      <c r="AAT771" s="228"/>
      <c r="AAU771" s="228"/>
      <c r="AAV771" s="228"/>
      <c r="AAW771" s="228"/>
      <c r="AAX771" s="228"/>
      <c r="AAY771" s="228"/>
      <c r="AAZ771" s="228"/>
      <c r="ABA771" s="228"/>
      <c r="ABB771" s="228"/>
      <c r="ABC771" s="228"/>
      <c r="ABD771" s="228"/>
      <c r="ABE771" s="228"/>
      <c r="ABF771" s="228"/>
      <c r="ABG771" s="228"/>
      <c r="ABH771" s="228"/>
      <c r="ABI771" s="228"/>
      <c r="ABJ771" s="228"/>
      <c r="ABK771" s="228"/>
      <c r="ABL771" s="228"/>
      <c r="ABM771" s="228"/>
      <c r="ABN771" s="228"/>
      <c r="ABO771" s="228"/>
      <c r="ABP771" s="228"/>
      <c r="ABQ771" s="228"/>
      <c r="ABR771" s="228"/>
      <c r="ABS771" s="228"/>
      <c r="ABT771" s="228"/>
      <c r="ABU771" s="228"/>
      <c r="ABV771" s="228"/>
      <c r="ABW771" s="228"/>
      <c r="ABX771" s="228"/>
      <c r="ABY771" s="228"/>
      <c r="ABZ771" s="228"/>
      <c r="ACA771" s="228"/>
      <c r="ACB771" s="228"/>
      <c r="ACC771" s="228"/>
      <c r="ACD771" s="228"/>
      <c r="ACE771" s="228"/>
      <c r="ACF771" s="228"/>
      <c r="ACG771" s="228"/>
      <c r="ACH771" s="228"/>
      <c r="ACI771" s="228"/>
      <c r="ACJ771" s="228"/>
      <c r="ACK771" s="228"/>
      <c r="ACL771" s="228"/>
      <c r="ACM771" s="228"/>
      <c r="ACN771" s="228"/>
      <c r="ACO771" s="228"/>
      <c r="ACP771" s="228"/>
      <c r="ACQ771" s="228"/>
      <c r="ACR771" s="228"/>
      <c r="ACS771" s="228"/>
      <c r="ACT771" s="228"/>
      <c r="ACU771" s="228"/>
      <c r="ACV771" s="228"/>
      <c r="ACW771" s="228"/>
      <c r="ACX771" s="228"/>
      <c r="ACY771" s="228"/>
      <c r="ACZ771" s="228"/>
      <c r="ADA771" s="228"/>
      <c r="ADB771" s="228"/>
      <c r="ADC771" s="228"/>
      <c r="ADD771" s="228"/>
      <c r="ADE771" s="228"/>
      <c r="ADF771" s="228"/>
      <c r="ADG771" s="228"/>
      <c r="ADH771" s="228"/>
      <c r="ADI771" s="228"/>
      <c r="ADJ771" s="228"/>
      <c r="ADK771" s="228"/>
      <c r="ADL771" s="228"/>
      <c r="ADM771" s="228"/>
      <c r="ADN771" s="228"/>
      <c r="ADO771" s="228"/>
      <c r="ADP771" s="228"/>
      <c r="ADQ771" s="228"/>
      <c r="ADR771" s="228"/>
      <c r="ADS771" s="228"/>
      <c r="ADT771" s="228"/>
      <c r="ADU771" s="228"/>
      <c r="ADV771" s="228"/>
      <c r="ADW771" s="228"/>
      <c r="ADX771" s="228"/>
      <c r="ADY771" s="228"/>
      <c r="ADZ771" s="228"/>
      <c r="AEA771" s="228"/>
      <c r="AEB771" s="228"/>
      <c r="AEC771" s="228"/>
      <c r="AED771" s="228"/>
      <c r="AEE771" s="228"/>
      <c r="AEF771" s="228"/>
      <c r="AEG771" s="228"/>
      <c r="AEH771" s="228"/>
      <c r="AEI771" s="228"/>
      <c r="AEJ771" s="228"/>
      <c r="AEK771" s="228"/>
      <c r="AEL771" s="228"/>
      <c r="AEM771" s="228"/>
      <c r="AEN771" s="228"/>
      <c r="AEO771" s="228"/>
      <c r="AEP771" s="228"/>
      <c r="AEQ771" s="228"/>
      <c r="AER771" s="228"/>
      <c r="AES771" s="228"/>
      <c r="AET771" s="228"/>
      <c r="AEU771" s="228"/>
      <c r="AEV771" s="228"/>
      <c r="AEW771" s="228"/>
      <c r="AEX771" s="228"/>
      <c r="AEY771" s="228"/>
      <c r="AEZ771" s="228"/>
      <c r="AFA771" s="228"/>
      <c r="AFB771" s="228"/>
      <c r="AFC771" s="228"/>
      <c r="AFD771" s="228"/>
      <c r="AFE771" s="228"/>
      <c r="AFF771" s="228"/>
      <c r="AFG771" s="228"/>
      <c r="AFH771" s="228"/>
      <c r="AFI771" s="228"/>
      <c r="AFJ771" s="228"/>
      <c r="AFK771" s="228"/>
      <c r="AFL771" s="228"/>
      <c r="AFM771" s="228"/>
      <c r="AFN771" s="228"/>
      <c r="AFO771" s="228"/>
      <c r="AFP771" s="228"/>
      <c r="AFQ771" s="228"/>
      <c r="AFR771" s="228"/>
      <c r="AFS771" s="228"/>
      <c r="AFT771" s="228"/>
      <c r="AFU771" s="228"/>
      <c r="AFV771" s="228"/>
      <c r="AFW771" s="228"/>
      <c r="AFX771" s="228"/>
      <c r="AFY771" s="228"/>
      <c r="AFZ771" s="228"/>
      <c r="AGA771" s="228"/>
      <c r="AGB771" s="228"/>
      <c r="AGC771" s="228"/>
      <c r="AGD771" s="228"/>
      <c r="AGE771" s="228"/>
      <c r="AGF771" s="228"/>
      <c r="AGG771" s="228"/>
      <c r="AGH771" s="228"/>
      <c r="AGI771" s="228"/>
      <c r="AGJ771" s="228"/>
      <c r="AGK771" s="228"/>
      <c r="AGL771" s="228"/>
      <c r="AGM771" s="228"/>
      <c r="AGN771" s="228"/>
      <c r="AGO771" s="228"/>
      <c r="AGP771" s="228"/>
      <c r="AGQ771" s="228"/>
      <c r="AGR771" s="228"/>
      <c r="AGS771" s="228"/>
      <c r="AGT771" s="228"/>
      <c r="AGU771" s="228"/>
      <c r="AGV771" s="228"/>
      <c r="AGW771" s="228"/>
      <c r="AGX771" s="228"/>
      <c r="AGY771" s="228"/>
      <c r="AGZ771" s="228"/>
      <c r="AHA771" s="228"/>
      <c r="AHB771" s="228"/>
      <c r="AHC771" s="228"/>
      <c r="AHD771" s="228"/>
      <c r="AHE771" s="228"/>
      <c r="AHF771" s="228"/>
      <c r="AHG771" s="228"/>
      <c r="AHH771" s="228"/>
      <c r="AHI771" s="228"/>
      <c r="AHJ771" s="228"/>
      <c r="AHK771" s="228"/>
      <c r="AHL771" s="228"/>
      <c r="AHM771" s="228"/>
      <c r="AHN771" s="228"/>
      <c r="AHO771" s="228"/>
      <c r="AHP771" s="228"/>
      <c r="AHQ771" s="228"/>
      <c r="AHR771" s="228"/>
      <c r="AHS771" s="228"/>
      <c r="AHT771" s="228"/>
      <c r="AHU771" s="228"/>
      <c r="AHV771" s="228"/>
      <c r="AHW771" s="228"/>
      <c r="AHX771" s="228"/>
      <c r="AHY771" s="228"/>
      <c r="AHZ771" s="228"/>
      <c r="AIA771" s="228"/>
      <c r="AIB771" s="228"/>
      <c r="AIC771" s="228"/>
      <c r="AID771" s="228"/>
      <c r="AIE771" s="228"/>
      <c r="AIF771" s="228"/>
      <c r="AIG771" s="228"/>
      <c r="AIH771" s="228"/>
      <c r="AII771" s="228"/>
      <c r="AIJ771" s="228"/>
      <c r="AIK771" s="228"/>
      <c r="AIL771" s="228"/>
      <c r="AIM771" s="228"/>
      <c r="AIN771" s="228"/>
      <c r="AIO771" s="228"/>
      <c r="AIP771" s="228"/>
      <c r="AIQ771" s="228"/>
      <c r="AIR771" s="228"/>
      <c r="AIS771" s="228"/>
      <c r="AIT771" s="228"/>
      <c r="AIU771" s="228"/>
      <c r="AIV771" s="228"/>
      <c r="AIW771" s="228"/>
      <c r="AIX771" s="228"/>
      <c r="AIY771" s="228"/>
      <c r="AIZ771" s="228"/>
      <c r="AJA771" s="228"/>
      <c r="AJB771" s="228"/>
      <c r="AJC771" s="228"/>
      <c r="AJD771" s="228"/>
      <c r="AJE771" s="228"/>
      <c r="AJF771" s="228"/>
      <c r="AJG771" s="228"/>
      <c r="AJH771" s="228"/>
      <c r="AJI771" s="228"/>
      <c r="AJJ771" s="228"/>
      <c r="AJK771" s="228"/>
      <c r="AJL771" s="228"/>
      <c r="AJM771" s="228"/>
      <c r="AJN771" s="228"/>
      <c r="AJO771" s="228"/>
      <c r="AJP771" s="228"/>
      <c r="AJQ771" s="228"/>
      <c r="AJR771" s="228"/>
      <c r="AJS771" s="228"/>
      <c r="AJT771" s="228"/>
      <c r="AJU771" s="228"/>
      <c r="AJV771" s="228"/>
      <c r="AJW771" s="228"/>
      <c r="AJX771" s="228"/>
      <c r="AJY771" s="228"/>
      <c r="AJZ771" s="228"/>
      <c r="AKA771" s="228"/>
      <c r="AKB771" s="228"/>
      <c r="AKC771" s="228"/>
      <c r="AKD771" s="228"/>
      <c r="AKE771" s="228"/>
      <c r="AKF771" s="228"/>
      <c r="AKG771" s="228"/>
      <c r="AKH771" s="228"/>
      <c r="AKI771" s="228"/>
      <c r="AKJ771" s="228"/>
      <c r="AKK771" s="228"/>
      <c r="AKL771" s="228"/>
      <c r="AKM771" s="228"/>
      <c r="AKN771" s="228"/>
      <c r="AKO771" s="228"/>
      <c r="AKP771" s="228"/>
      <c r="AKQ771" s="228"/>
      <c r="AKR771" s="228"/>
      <c r="AKS771" s="228"/>
      <c r="AKT771" s="228"/>
      <c r="AKU771" s="228"/>
      <c r="AKV771" s="228"/>
      <c r="AKW771" s="228"/>
      <c r="AKX771" s="228"/>
      <c r="AKY771" s="228"/>
      <c r="AKZ771" s="228"/>
      <c r="ALA771" s="228"/>
      <c r="ALB771" s="228"/>
      <c r="ALC771" s="228"/>
      <c r="ALD771" s="228"/>
      <c r="ALE771" s="228"/>
      <c r="ALF771" s="228"/>
      <c r="ALG771" s="228"/>
      <c r="ALH771" s="228"/>
      <c r="ALI771" s="228"/>
      <c r="ALJ771" s="228"/>
      <c r="ALK771" s="228"/>
      <c r="ALL771" s="228"/>
      <c r="ALM771" s="228"/>
      <c r="ALN771" s="228"/>
      <c r="ALO771" s="228"/>
      <c r="ALP771" s="228"/>
      <c r="ALQ771" s="228"/>
      <c r="ALR771" s="228"/>
      <c r="ALS771" s="228"/>
      <c r="ALT771" s="228"/>
      <c r="ALU771" s="228"/>
      <c r="ALV771" s="228"/>
      <c r="ALW771" s="228"/>
      <c r="ALX771" s="228"/>
      <c r="ALY771" s="228"/>
      <c r="ALZ771" s="228"/>
      <c r="AMA771" s="228"/>
      <c r="AMB771" s="228"/>
      <c r="AMC771" s="228"/>
      <c r="AMD771" s="228"/>
      <c r="AME771" s="228"/>
      <c r="AMF771" s="228"/>
      <c r="AMG771" s="228"/>
      <c r="AMH771" s="228"/>
      <c r="AMI771" s="228"/>
      <c r="AMJ771" s="228"/>
      <c r="AMK771" s="228"/>
      <c r="AML771" s="228"/>
      <c r="AMM771" s="228"/>
      <c r="AMN771" s="228"/>
      <c r="AMO771" s="228"/>
      <c r="AMP771" s="228"/>
      <c r="AMQ771" s="228"/>
      <c r="AMR771" s="228"/>
      <c r="AMS771" s="228"/>
      <c r="AMT771" s="228"/>
      <c r="AMU771" s="228"/>
      <c r="AMV771" s="228"/>
      <c r="AMW771" s="228"/>
      <c r="AMX771" s="228"/>
    </row>
    <row r="772" spans="1:1038" ht="18" customHeight="1">
      <c r="A772" s="223">
        <v>43333</v>
      </c>
      <c r="B772" s="224" t="s">
        <v>1647</v>
      </c>
      <c r="D772" s="225" t="s">
        <v>1279</v>
      </c>
      <c r="E772" s="126">
        <v>94</v>
      </c>
      <c r="F772" s="126">
        <v>4</v>
      </c>
      <c r="G772" s="196" t="str">
        <f t="shared" si="513"/>
        <v>94-4</v>
      </c>
      <c r="H772" s="126">
        <v>0</v>
      </c>
      <c r="I772" s="126">
        <v>45</v>
      </c>
      <c r="J772" s="203">
        <f t="shared" si="354"/>
        <v>1</v>
      </c>
      <c r="K772" s="644" t="b">
        <f>IF(J777=1,IF(((VLOOKUP($G772,[3]Depth_Lookup!$A$3:$J$550,9,FALSE))-(I772/100))=0,"Good",IF(((VLOOKUP($G772,[3]Depth_Lookup!$A$3:$J$550,9,FALSE))-(I772/100))&gt;0,"Too Short","Too Long")))</f>
        <v>0</v>
      </c>
      <c r="L772" s="171">
        <f>(VLOOKUP($G772,Depth_Lookup!$A$3:$J$410,10,FALSE))+(H772/100)</f>
        <v>244.905</v>
      </c>
      <c r="M772" s="171">
        <f>(VLOOKUP($G772,Depth_Lookup!$A$3:$J$410,10,FALSE))+(I772/100)</f>
        <v>245.35499999999999</v>
      </c>
      <c r="N772" s="646" t="s">
        <v>2303</v>
      </c>
      <c r="O772" s="126">
        <v>1</v>
      </c>
      <c r="P772" s="126" t="s">
        <v>853</v>
      </c>
      <c r="Q772" s="126" t="s">
        <v>125</v>
      </c>
      <c r="R772" s="196" t="str">
        <f t="shared" si="351"/>
        <v>SerpentinizedHarzburgite</v>
      </c>
      <c r="S772" s="135" t="s">
        <v>94</v>
      </c>
      <c r="T772" s="135" t="s">
        <v>107</v>
      </c>
      <c r="U772" s="126" t="s">
        <v>95</v>
      </c>
      <c r="V772" s="126" t="s">
        <v>96</v>
      </c>
      <c r="W772" s="126" t="s">
        <v>102</v>
      </c>
      <c r="X772" s="202">
        <f>VLOOKUP(W772,[3]definitions_list_lookup!$A$13:$B$19,2,0)</f>
        <v>5</v>
      </c>
      <c r="Y772" s="226" t="s">
        <v>90</v>
      </c>
      <c r="Z772" s="226" t="s">
        <v>91</v>
      </c>
      <c r="AA772" s="226"/>
      <c r="AF772" s="196" t="e">
        <f>VLOOKUP(AE772,[3]definitions_list_mag!$V$12:$W$15,2,0)</f>
        <v>#N/A</v>
      </c>
      <c r="AI772" s="258">
        <v>84</v>
      </c>
      <c r="AJ772" s="135"/>
      <c r="AK772" s="135"/>
      <c r="AL772" s="135"/>
      <c r="AM772" s="135"/>
      <c r="AN772" s="135"/>
      <c r="AO772" s="258"/>
      <c r="AP772" s="135"/>
      <c r="AQ772" s="135"/>
      <c r="AR772" s="135"/>
      <c r="AS772" s="135"/>
      <c r="AT772" s="135"/>
      <c r="AU772" s="258"/>
      <c r="AV772" s="135"/>
      <c r="AW772" s="135"/>
      <c r="AX772" s="135"/>
      <c r="AY772" s="135"/>
      <c r="AZ772" s="135"/>
      <c r="BA772" s="258">
        <v>15</v>
      </c>
      <c r="BB772" s="135">
        <v>5</v>
      </c>
      <c r="BC772" s="135">
        <v>2</v>
      </c>
      <c r="BD772" s="135" t="s">
        <v>110</v>
      </c>
      <c r="BE772" s="135" t="s">
        <v>103</v>
      </c>
      <c r="BF772" s="135"/>
      <c r="BG772" s="258"/>
      <c r="BH772" s="135"/>
      <c r="BI772" s="135"/>
      <c r="BJ772" s="135"/>
      <c r="BK772" s="135"/>
      <c r="BL772" s="135"/>
      <c r="BM772" s="258">
        <v>1</v>
      </c>
      <c r="BN772" s="135">
        <v>2</v>
      </c>
      <c r="BO772" s="135">
        <v>0.5</v>
      </c>
      <c r="BP772" s="135" t="s">
        <v>110</v>
      </c>
      <c r="BQ772" s="135" t="s">
        <v>103</v>
      </c>
      <c r="BR772" s="135"/>
      <c r="BS772" s="135"/>
      <c r="BT772" s="135"/>
      <c r="BU772" s="135"/>
      <c r="BV772" s="135"/>
      <c r="BW772" s="135"/>
      <c r="BX772" s="135"/>
      <c r="BY772" s="130"/>
      <c r="CF772" s="213">
        <f t="shared" si="352"/>
        <v>100</v>
      </c>
      <c r="CG772" s="131"/>
      <c r="CH772" s="132" t="s">
        <v>2293</v>
      </c>
      <c r="CI772" s="132">
        <v>100</v>
      </c>
      <c r="CJ772" s="132" t="s">
        <v>514</v>
      </c>
      <c r="CK772" s="133" t="s">
        <v>2153</v>
      </c>
      <c r="CL772" s="134"/>
      <c r="CM772" s="134"/>
      <c r="CN772" s="134"/>
      <c r="CO772" s="134"/>
      <c r="CP772" s="134"/>
      <c r="CQ772" s="134"/>
      <c r="CR772" s="134"/>
      <c r="CS772" s="134"/>
      <c r="CT772" s="134"/>
      <c r="CU772" s="134"/>
      <c r="CV772" s="134"/>
      <c r="CW772" s="134"/>
      <c r="CX772" s="134"/>
      <c r="CY772" s="134"/>
      <c r="CZ772" s="134"/>
      <c r="DA772" s="134"/>
      <c r="DB772" s="134">
        <v>60</v>
      </c>
      <c r="DC772" s="135">
        <v>1</v>
      </c>
      <c r="DD772" s="134"/>
      <c r="DE772" s="134"/>
      <c r="DF772" s="134"/>
      <c r="DG772" s="134"/>
      <c r="DH772" s="134"/>
      <c r="DI772" s="134"/>
      <c r="DJ772" s="134">
        <v>39</v>
      </c>
      <c r="DK772" s="207">
        <f t="shared" si="353"/>
        <v>100</v>
      </c>
      <c r="DL772" s="131"/>
      <c r="DM772" s="134"/>
      <c r="DN772" s="134"/>
      <c r="DO772" s="136"/>
      <c r="DQ772" s="131"/>
      <c r="DR772" s="136"/>
      <c r="DS772" s="131"/>
      <c r="DT772" s="649" t="s">
        <v>2308</v>
      </c>
      <c r="DW772" s="214" t="e">
        <f>VLOOKUP(P772,[3]definitions_list_lookup!$K$30:$L$54,2,0)</f>
        <v>#N/A</v>
      </c>
      <c r="DX772" s="139" t="s">
        <v>2151</v>
      </c>
      <c r="DY772" s="650" t="s">
        <v>2305</v>
      </c>
      <c r="DZ772"/>
      <c r="EA772" s="104"/>
      <c r="ED772" s="229" t="s">
        <v>2517</v>
      </c>
      <c r="EE772" s="140"/>
      <c r="EG772" s="140"/>
      <c r="EI772" s="218"/>
      <c r="EJ772" s="143"/>
      <c r="EK772" s="221"/>
      <c r="EM772" s="109"/>
      <c r="EN772" s="109"/>
      <c r="EZ772" s="192" t="e">
        <f t="shared" ref="EZ772:EZ835" si="514">+(IF($EW772&lt;$EY772,((MIN($EY772,$EW772)+(DEGREES(ATAN((TAN(RADIANS($EX772))/((TAN(RADIANS($EV772))*SIN(RADIANS(ABS($EW772-$EY772))))))-(COS(RADIANS(ABS($EW772-$EY772)))/SIN(RADIANS(ABS($EW772-$EY772)))))))-180)),((MAX($EY772,$EW772)-(DEGREES(ATAN((TAN(RADIANS($EX772))/((TAN(RADIANS($EV772))*SIN(RADIANS(ABS($EW772-$EY772))))))-(COS(RADIANS(ABS($EW772-$EY772)))/SIN(RADIANS(ABS($EW772-$EY772)))))))-180))))</f>
        <v>#DIV/0!</v>
      </c>
      <c r="FA772" s="192" t="e">
        <f t="shared" ref="FA772:FA835" si="515">IF($EZ772&gt;0,$EZ772,360+$EZ772)</f>
        <v>#DIV/0!</v>
      </c>
      <c r="FB772" s="192" t="e">
        <f t="shared" ref="FB772:FB835" si="516">+ABS(DEGREES(ATAN((COS(RADIANS(ABS($EZ772+180-(IF($EW772&gt;$EY772,MAX($EX772,$EW772),MIN($EW772,$EY772))))))/(TAN(RADIANS($EV772)))))))</f>
        <v>#DIV/0!</v>
      </c>
      <c r="FC772" s="192" t="e">
        <f t="shared" ref="FC772:FC835" si="517">+IF(($EZ772+90)&gt;0,$EZ772+90,$EZ772+450)</f>
        <v>#DIV/0!</v>
      </c>
      <c r="FD772" s="192" t="e">
        <f t="shared" ref="FD772:FD835" si="518">-$FB772+90</f>
        <v>#DIV/0!</v>
      </c>
      <c r="FE772" s="193" t="e">
        <f t="shared" ref="FE772:FE835" si="519">IF(($FA772&lt;180),$FA772+180,$FA772-180)</f>
        <v>#DIV/0!</v>
      </c>
      <c r="FF772" s="194" t="e">
        <f t="shared" ref="FF772:FF835" si="520">-$FB772+90</f>
        <v>#DIV/0!</v>
      </c>
      <c r="FI772" s="778">
        <f t="shared" si="422"/>
        <v>0</v>
      </c>
      <c r="FJ772" s="779" t="e">
        <f t="shared" si="423"/>
        <v>#DIV/0!</v>
      </c>
      <c r="FK772" s="779" t="e">
        <f t="shared" si="424"/>
        <v>#DIV/0!</v>
      </c>
      <c r="FL772" s="780" t="e">
        <f t="shared" si="425"/>
        <v>#DIV/0!</v>
      </c>
      <c r="FM772" s="169" t="e">
        <f t="shared" si="426"/>
        <v>#DIV/0!</v>
      </c>
      <c r="FN772" s="783" t="e">
        <f t="shared" si="427"/>
        <v>#DIV/0!</v>
      </c>
    </row>
    <row r="773" spans="1:1038" ht="18" customHeight="1">
      <c r="A773" s="223">
        <v>43333</v>
      </c>
      <c r="B773" s="224" t="s">
        <v>1647</v>
      </c>
      <c r="D773" s="225" t="s">
        <v>1279</v>
      </c>
      <c r="E773" s="226">
        <v>94</v>
      </c>
      <c r="F773" s="226">
        <v>4</v>
      </c>
      <c r="G773" s="196" t="str">
        <f t="shared" ref="G773" si="521">E773&amp;"-"&amp;F773</f>
        <v>94-4</v>
      </c>
      <c r="H773" s="226">
        <v>45</v>
      </c>
      <c r="I773" s="226">
        <v>63</v>
      </c>
      <c r="J773" s="203">
        <f t="shared" ref="J773:J774" si="522">IF(H773=0, 1, 0)</f>
        <v>0</v>
      </c>
      <c r="K773" s="644" t="b">
        <f>IF(J774=1,IF(((VLOOKUP($G773,[3]Depth_Lookup!$A$3:$J$550,9,FALSE))-(I773/100))=0,"Good",IF(((VLOOKUP($G773,[3]Depth_Lookup!$A$3:$J$550,9,FALSE))-(I773/100))&gt;0,"Too Short","Too Long")))</f>
        <v>0</v>
      </c>
      <c r="L773" s="171">
        <f>(VLOOKUP($G773,Depth_Lookup!$A$3:$J$410,10,FALSE))+(H773/100)</f>
        <v>245.35499999999999</v>
      </c>
      <c r="M773" s="171">
        <f>(VLOOKUP($G773,Depth_Lookup!$A$3:$J$410,10,FALSE))+(I773/100)</f>
        <v>245.535</v>
      </c>
      <c r="N773" s="646" t="s">
        <v>2309</v>
      </c>
      <c r="O773" s="226">
        <v>2</v>
      </c>
      <c r="P773" s="226" t="s">
        <v>853</v>
      </c>
      <c r="Q773" s="226" t="s">
        <v>125</v>
      </c>
      <c r="R773" s="196" t="str">
        <f t="shared" ref="R773" si="523">P773&amp;""&amp;Q773</f>
        <v>SerpentinizedHarzburgite</v>
      </c>
      <c r="S773" s="256" t="s">
        <v>107</v>
      </c>
      <c r="T773" s="256" t="s">
        <v>94</v>
      </c>
      <c r="U773" s="226" t="s">
        <v>95</v>
      </c>
      <c r="V773" s="226" t="s">
        <v>509</v>
      </c>
      <c r="W773" s="226" t="s">
        <v>102</v>
      </c>
      <c r="X773" s="202">
        <f>VLOOKUP(W773,[3]definitions_list_lookup!$A$13:$B$19,2,0)</f>
        <v>5</v>
      </c>
      <c r="Y773" s="226" t="s">
        <v>90</v>
      </c>
      <c r="Z773" s="226" t="s">
        <v>91</v>
      </c>
      <c r="AA773" s="226"/>
      <c r="AF773" s="196" t="e">
        <f>VLOOKUP(AE773,[3]definitions_list_mag!$V$12:$W$15,2,0)</f>
        <v>#N/A</v>
      </c>
      <c r="AI773" s="255">
        <v>84</v>
      </c>
      <c r="AJ773" s="256"/>
      <c r="AK773" s="256"/>
      <c r="AL773" s="256"/>
      <c r="AM773" s="256"/>
      <c r="AN773" s="256"/>
      <c r="AO773" s="255"/>
      <c r="AP773" s="256"/>
      <c r="AQ773" s="256"/>
      <c r="AR773" s="256"/>
      <c r="AS773" s="256"/>
      <c r="AT773" s="256"/>
      <c r="AU773" s="255"/>
      <c r="AV773" s="256"/>
      <c r="AW773" s="256"/>
      <c r="AX773" s="256"/>
      <c r="AY773" s="256"/>
      <c r="AZ773" s="256"/>
      <c r="BA773" s="255">
        <v>15</v>
      </c>
      <c r="BB773" s="256">
        <v>5</v>
      </c>
      <c r="BC773" s="256">
        <v>2</v>
      </c>
      <c r="BD773" s="256" t="s">
        <v>110</v>
      </c>
      <c r="BE773" s="256" t="s">
        <v>103</v>
      </c>
      <c r="BF773" s="256"/>
      <c r="BG773" s="255"/>
      <c r="BH773" s="256"/>
      <c r="BI773" s="256"/>
      <c r="BJ773" s="256"/>
      <c r="BK773" s="256"/>
      <c r="BL773" s="256"/>
      <c r="BM773" s="255">
        <v>1</v>
      </c>
      <c r="BN773" s="256">
        <v>2</v>
      </c>
      <c r="BO773" s="256">
        <v>0.5</v>
      </c>
      <c r="BP773" s="256" t="s">
        <v>110</v>
      </c>
      <c r="BQ773" s="256" t="s">
        <v>103</v>
      </c>
      <c r="BR773" s="256"/>
      <c r="BS773" s="256"/>
      <c r="BT773" s="256"/>
      <c r="BU773" s="256"/>
      <c r="BV773" s="256"/>
      <c r="BW773" s="256"/>
      <c r="BX773" s="256"/>
      <c r="BY773" s="257"/>
      <c r="BZ773" s="226"/>
      <c r="CA773" s="226"/>
      <c r="CB773" s="226"/>
      <c r="CC773" s="226"/>
      <c r="CD773" s="226"/>
      <c r="CE773" s="226"/>
      <c r="CF773" s="213">
        <f t="shared" ref="CF773" si="524">AI773+AO773+BA773+AU773+BG773+BM773+BY773</f>
        <v>100</v>
      </c>
      <c r="CG773" s="131"/>
      <c r="CH773" s="150" t="s">
        <v>2293</v>
      </c>
      <c r="CI773" s="150">
        <v>100</v>
      </c>
      <c r="CJ773" s="150" t="s">
        <v>514</v>
      </c>
      <c r="CK773" s="158" t="s">
        <v>2153</v>
      </c>
      <c r="CL773" s="395"/>
      <c r="CM773" s="395"/>
      <c r="CN773" s="395"/>
      <c r="CO773" s="395"/>
      <c r="CP773" s="395"/>
      <c r="CQ773" s="395"/>
      <c r="CR773" s="395"/>
      <c r="CS773" s="395"/>
      <c r="CT773" s="395"/>
      <c r="CU773" s="395"/>
      <c r="CV773" s="395"/>
      <c r="CW773" s="395"/>
      <c r="CX773" s="395"/>
      <c r="CY773" s="395"/>
      <c r="CZ773" s="395"/>
      <c r="DA773" s="395"/>
      <c r="DB773" s="395">
        <v>40</v>
      </c>
      <c r="DC773" s="256"/>
      <c r="DD773" s="395"/>
      <c r="DE773" s="395"/>
      <c r="DF773" s="395"/>
      <c r="DG773" s="395"/>
      <c r="DH773" s="395"/>
      <c r="DI773" s="395"/>
      <c r="DJ773" s="395">
        <v>60</v>
      </c>
      <c r="DK773" s="207">
        <f t="shared" ref="DK773" si="525">SUM(CL773:DJ773)</f>
        <v>100</v>
      </c>
      <c r="DL773" s="131"/>
      <c r="DM773" s="395"/>
      <c r="DN773" s="395"/>
      <c r="DO773" s="397"/>
      <c r="DP773" s="398"/>
      <c r="DQ773" s="131"/>
      <c r="DR773" s="397"/>
      <c r="DS773" s="259"/>
      <c r="DT773" s="266" t="s">
        <v>2310</v>
      </c>
      <c r="DU773" s="256"/>
      <c r="DV773" s="256"/>
      <c r="DW773" s="214" t="e">
        <f>VLOOKUP(P773,[3]definitions_list_lookup!$K$30:$L$54,2,0)</f>
        <v>#N/A</v>
      </c>
      <c r="DX773" s="155" t="s">
        <v>2151</v>
      </c>
      <c r="DY773" s="651" t="s">
        <v>2311</v>
      </c>
      <c r="DZ773"/>
      <c r="EA773" s="104"/>
      <c r="ED773" s="229" t="s">
        <v>2517</v>
      </c>
      <c r="EE773" s="140"/>
      <c r="EG773" s="140"/>
      <c r="EI773" s="218"/>
      <c r="EJ773" s="143"/>
      <c r="EK773" s="221"/>
      <c r="EM773" s="109"/>
      <c r="EN773" s="109"/>
      <c r="EZ773" s="192" t="e">
        <f t="shared" si="514"/>
        <v>#DIV/0!</v>
      </c>
      <c r="FA773" s="192" t="e">
        <f t="shared" si="515"/>
        <v>#DIV/0!</v>
      </c>
      <c r="FB773" s="192" t="e">
        <f t="shared" si="516"/>
        <v>#DIV/0!</v>
      </c>
      <c r="FC773" s="192" t="e">
        <f t="shared" si="517"/>
        <v>#DIV/0!</v>
      </c>
      <c r="FD773" s="192" t="e">
        <f t="shared" si="518"/>
        <v>#DIV/0!</v>
      </c>
      <c r="FE773" s="193" t="e">
        <f t="shared" si="519"/>
        <v>#DIV/0!</v>
      </c>
      <c r="FF773" s="194" t="e">
        <f t="shared" si="520"/>
        <v>#DIV/0!</v>
      </c>
      <c r="FI773" s="778">
        <f t="shared" ref="FI773:FI836" si="526">EO773</f>
        <v>0</v>
      </c>
      <c r="FJ773" s="779" t="e">
        <f t="shared" ref="FJ773:FJ836" si="527">FF773</f>
        <v>#DIV/0!</v>
      </c>
      <c r="FK773" s="779" t="e">
        <f t="shared" ref="FK773:FK836" si="528">90-FJ773</f>
        <v>#DIV/0!</v>
      </c>
      <c r="FL773" s="780" t="e">
        <f t="shared" ref="FL773:FL836" si="529">RADIANS(FK773)</f>
        <v>#DIV/0!</v>
      </c>
      <c r="FM773" s="169" t="e">
        <f t="shared" ref="FM773:FM836" si="530">SIN(FL773)</f>
        <v>#DIV/0!</v>
      </c>
      <c r="FN773" s="783" t="e">
        <f t="shared" ref="FN773:FN836" si="531">FI773*FM773</f>
        <v>#DIV/0!</v>
      </c>
    </row>
    <row r="774" spans="1:1038" ht="18" customHeight="1">
      <c r="A774" s="223"/>
      <c r="B774" s="224"/>
      <c r="D774" s="225"/>
      <c r="E774" s="226">
        <v>94</v>
      </c>
      <c r="F774" s="226">
        <v>4</v>
      </c>
      <c r="G774" s="196" t="str">
        <f t="shared" ref="G774:G776" si="532">E774&amp;"-"&amp;F774</f>
        <v>94-4</v>
      </c>
      <c r="H774" s="226">
        <v>63</v>
      </c>
      <c r="I774" s="126">
        <v>63</v>
      </c>
      <c r="J774" s="203">
        <f t="shared" si="522"/>
        <v>0</v>
      </c>
      <c r="K774" s="644"/>
      <c r="L774" s="171">
        <f>(VLOOKUP($G774,Depth_Lookup!$A$3:$J$410,10,FALSE))+(H774/100)</f>
        <v>245.535</v>
      </c>
      <c r="M774" s="171">
        <f>(VLOOKUP($G774,Depth_Lookup!$A$3:$J$410,10,FALSE))+(I774/100)</f>
        <v>245.535</v>
      </c>
      <c r="N774" s="646"/>
      <c r="R774" s="196" t="s">
        <v>2391</v>
      </c>
      <c r="S774" s="135"/>
      <c r="T774" s="135"/>
      <c r="X774" s="202"/>
      <c r="Y774" s="226"/>
      <c r="Z774" s="226"/>
      <c r="AA774" s="226"/>
      <c r="AF774" s="196"/>
      <c r="AI774" s="258"/>
      <c r="AJ774" s="135"/>
      <c r="AK774" s="135"/>
      <c r="AL774" s="135"/>
      <c r="AM774" s="135"/>
      <c r="AN774" s="135"/>
      <c r="AO774" s="258"/>
      <c r="AP774" s="135"/>
      <c r="AQ774" s="135"/>
      <c r="AR774" s="135"/>
      <c r="AS774" s="135"/>
      <c r="AT774" s="135"/>
      <c r="AU774" s="258"/>
      <c r="AV774" s="135"/>
      <c r="AW774" s="135"/>
      <c r="AX774" s="135"/>
      <c r="AY774" s="135"/>
      <c r="AZ774" s="135"/>
      <c r="BA774" s="258"/>
      <c r="BB774" s="135"/>
      <c r="BC774" s="135"/>
      <c r="BD774" s="135"/>
      <c r="BE774" s="135"/>
      <c r="BF774" s="135"/>
      <c r="BG774" s="258"/>
      <c r="BH774" s="135"/>
      <c r="BI774" s="135"/>
      <c r="BJ774" s="135"/>
      <c r="BK774" s="135"/>
      <c r="BL774" s="135"/>
      <c r="BM774" s="258"/>
      <c r="BN774" s="135"/>
      <c r="BO774" s="135"/>
      <c r="BP774" s="135"/>
      <c r="BQ774" s="135"/>
      <c r="BR774" s="135"/>
      <c r="BS774" s="135"/>
      <c r="BT774" s="135"/>
      <c r="BU774" s="135"/>
      <c r="BV774" s="135"/>
      <c r="BW774" s="135"/>
      <c r="BX774" s="135"/>
      <c r="BY774" s="130"/>
      <c r="CF774" s="213"/>
      <c r="CG774" s="131"/>
      <c r="CH774" s="132"/>
      <c r="CI774" s="132"/>
      <c r="CJ774" s="132"/>
      <c r="CK774" s="133"/>
      <c r="CL774" s="134"/>
      <c r="CM774" s="134"/>
      <c r="CN774" s="134"/>
      <c r="CO774" s="134"/>
      <c r="CP774" s="134"/>
      <c r="CQ774" s="134"/>
      <c r="CR774" s="134"/>
      <c r="CS774" s="134"/>
      <c r="CT774" s="134"/>
      <c r="CU774" s="134"/>
      <c r="CV774" s="134"/>
      <c r="CW774" s="134"/>
      <c r="CX774" s="134"/>
      <c r="CY774" s="134"/>
      <c r="CZ774" s="134"/>
      <c r="DA774" s="134"/>
      <c r="DB774" s="134"/>
      <c r="DD774" s="134"/>
      <c r="DE774" s="134"/>
      <c r="DF774" s="134"/>
      <c r="DG774" s="134"/>
      <c r="DH774" s="134"/>
      <c r="DI774" s="134"/>
      <c r="DJ774" s="134"/>
      <c r="DK774" s="207"/>
      <c r="DL774" s="131"/>
      <c r="DM774" s="134"/>
      <c r="DN774" s="134"/>
      <c r="DO774" s="136"/>
      <c r="DQ774" s="131"/>
      <c r="DR774" s="136"/>
      <c r="DS774" s="131"/>
      <c r="DT774" s="649"/>
      <c r="DW774" s="214"/>
      <c r="DX774" s="139"/>
      <c r="DY774" s="650"/>
      <c r="DZ774"/>
      <c r="EA774" s="104"/>
      <c r="ED774" s="229" t="s">
        <v>2517</v>
      </c>
      <c r="EE774" s="140"/>
      <c r="EG774" s="140"/>
      <c r="EI774" s="218"/>
      <c r="EJ774" s="143"/>
      <c r="EK774" s="221"/>
      <c r="EM774" s="109"/>
      <c r="EN774" s="109" t="s">
        <v>1448</v>
      </c>
      <c r="EO774" s="144">
        <v>0.2</v>
      </c>
      <c r="EP774" s="144" t="s">
        <v>2202</v>
      </c>
      <c r="EV774" s="112">
        <v>2</v>
      </c>
      <c r="EW774" s="112">
        <v>270</v>
      </c>
      <c r="EX774" s="112">
        <v>20</v>
      </c>
      <c r="EY774" s="112">
        <v>0</v>
      </c>
      <c r="EZ774" s="192">
        <f t="shared" si="514"/>
        <v>174.51958737987798</v>
      </c>
      <c r="FA774" s="192">
        <f t="shared" si="515"/>
        <v>174.51958737987798</v>
      </c>
      <c r="FB774" s="192">
        <f t="shared" si="516"/>
        <v>69.915484482935909</v>
      </c>
      <c r="FC774" s="192">
        <f t="shared" si="517"/>
        <v>264.51958737987798</v>
      </c>
      <c r="FD774" s="192">
        <f t="shared" si="518"/>
        <v>20.084515517064091</v>
      </c>
      <c r="FE774" s="193">
        <f t="shared" si="519"/>
        <v>354.51958737987798</v>
      </c>
      <c r="FF774" s="194">
        <f t="shared" si="520"/>
        <v>20.084515517064091</v>
      </c>
      <c r="FI774" s="778">
        <f t="shared" si="526"/>
        <v>0.2</v>
      </c>
      <c r="FJ774" s="779">
        <f t="shared" si="527"/>
        <v>20.084515517064091</v>
      </c>
      <c r="FK774" s="779">
        <f t="shared" si="528"/>
        <v>69.915484482935909</v>
      </c>
      <c r="FL774" s="780">
        <f t="shared" si="529"/>
        <v>1.2202554023542369</v>
      </c>
      <c r="FM774" s="169">
        <f t="shared" si="530"/>
        <v>0.93918709362185049</v>
      </c>
      <c r="FN774" s="783">
        <f t="shared" si="531"/>
        <v>0.1878374187243701</v>
      </c>
    </row>
    <row r="775" spans="1:1038" ht="18" customHeight="1">
      <c r="A775" s="223">
        <v>43333</v>
      </c>
      <c r="B775" s="224" t="s">
        <v>1647</v>
      </c>
      <c r="D775" s="225" t="s">
        <v>1279</v>
      </c>
      <c r="E775" s="226">
        <v>94</v>
      </c>
      <c r="F775" s="226">
        <v>4</v>
      </c>
      <c r="G775" s="196" t="str">
        <f t="shared" si="532"/>
        <v>94-4</v>
      </c>
      <c r="H775" s="126">
        <v>63</v>
      </c>
      <c r="I775" s="226">
        <v>68</v>
      </c>
      <c r="J775" s="203">
        <f t="shared" ref="J775" si="533">IF(H775=0, 1, 0)</f>
        <v>0</v>
      </c>
      <c r="K775" s="644" t="b">
        <f>IF(J776=1,IF(((VLOOKUP($G775,[3]Depth_Lookup!$A$3:$J$550,9,FALSE))-(I775/100))=0,"Good",IF(((VLOOKUP($G775,[3]Depth_Lookup!$A$3:$J$550,9,FALSE))-(I775/100))&gt;0,"Too Short","Too Long")))</f>
        <v>0</v>
      </c>
      <c r="L775" s="171">
        <f>(VLOOKUP($G775,Depth_Lookup!$A$3:$J$410,10,FALSE))+(H775/100)</f>
        <v>245.535</v>
      </c>
      <c r="M775" s="171">
        <f>(VLOOKUP($G775,Depth_Lookup!$A$3:$J$410,10,FALSE))+(I775/100)</f>
        <v>245.58500000000001</v>
      </c>
      <c r="N775" s="646" t="s">
        <v>2309</v>
      </c>
      <c r="O775" s="226">
        <v>2</v>
      </c>
      <c r="P775" s="226" t="s">
        <v>853</v>
      </c>
      <c r="Q775" s="226" t="s">
        <v>125</v>
      </c>
      <c r="R775" s="196" t="str">
        <f t="shared" ref="R775" si="534">P775&amp;""&amp;Q775</f>
        <v>SerpentinizedHarzburgite</v>
      </c>
      <c r="S775" s="256" t="s">
        <v>107</v>
      </c>
      <c r="T775" s="256" t="s">
        <v>94</v>
      </c>
      <c r="U775" s="226" t="s">
        <v>95</v>
      </c>
      <c r="V775" s="226" t="s">
        <v>509</v>
      </c>
      <c r="W775" s="226" t="s">
        <v>102</v>
      </c>
      <c r="X775" s="202">
        <f>VLOOKUP(W775,[3]definitions_list_lookup!$A$13:$B$19,2,0)</f>
        <v>5</v>
      </c>
      <c r="Y775" s="226" t="s">
        <v>90</v>
      </c>
      <c r="Z775" s="226" t="s">
        <v>91</v>
      </c>
      <c r="AA775" s="226"/>
      <c r="AF775" s="196" t="e">
        <f>VLOOKUP(AE775,[3]definitions_list_mag!$V$12:$W$15,2,0)</f>
        <v>#N/A</v>
      </c>
      <c r="AI775" s="255">
        <v>84</v>
      </c>
      <c r="AJ775" s="256"/>
      <c r="AK775" s="256"/>
      <c r="AL775" s="256"/>
      <c r="AM775" s="256"/>
      <c r="AN775" s="256"/>
      <c r="AO775" s="255"/>
      <c r="AP775" s="256"/>
      <c r="AQ775" s="256"/>
      <c r="AR775" s="256"/>
      <c r="AS775" s="256"/>
      <c r="AT775" s="256"/>
      <c r="AU775" s="255"/>
      <c r="AV775" s="256"/>
      <c r="AW775" s="256"/>
      <c r="AX775" s="256"/>
      <c r="AY775" s="256"/>
      <c r="AZ775" s="256"/>
      <c r="BA775" s="255">
        <v>15</v>
      </c>
      <c r="BB775" s="256">
        <v>5</v>
      </c>
      <c r="BC775" s="256">
        <v>2</v>
      </c>
      <c r="BD775" s="256" t="s">
        <v>110</v>
      </c>
      <c r="BE775" s="256" t="s">
        <v>103</v>
      </c>
      <c r="BF775" s="256"/>
      <c r="BG775" s="255"/>
      <c r="BH775" s="256"/>
      <c r="BI775" s="256"/>
      <c r="BJ775" s="256"/>
      <c r="BK775" s="256"/>
      <c r="BL775" s="256"/>
      <c r="BM775" s="255">
        <v>1</v>
      </c>
      <c r="BN775" s="256">
        <v>2</v>
      </c>
      <c r="BO775" s="256">
        <v>0.5</v>
      </c>
      <c r="BP775" s="256" t="s">
        <v>110</v>
      </c>
      <c r="BQ775" s="256" t="s">
        <v>103</v>
      </c>
      <c r="BR775" s="256"/>
      <c r="BS775" s="256"/>
      <c r="BT775" s="256"/>
      <c r="BU775" s="256"/>
      <c r="BV775" s="256"/>
      <c r="BW775" s="256"/>
      <c r="BX775" s="256"/>
      <c r="BY775" s="257"/>
      <c r="BZ775" s="226"/>
      <c r="CA775" s="226"/>
      <c r="CB775" s="226"/>
      <c r="CC775" s="226"/>
      <c r="CD775" s="226"/>
      <c r="CE775" s="226"/>
      <c r="CF775" s="213">
        <f t="shared" ref="CF775" si="535">AI775+AO775+BA775+AU775+BG775+BM775+BY775</f>
        <v>100</v>
      </c>
      <c r="CG775" s="131"/>
      <c r="CH775" s="150" t="s">
        <v>2293</v>
      </c>
      <c r="CI775" s="150">
        <v>100</v>
      </c>
      <c r="CJ775" s="150" t="s">
        <v>514</v>
      </c>
      <c r="CK775" s="158" t="s">
        <v>2153</v>
      </c>
      <c r="CL775" s="395"/>
      <c r="CM775" s="395"/>
      <c r="CN775" s="395"/>
      <c r="CO775" s="395"/>
      <c r="CP775" s="395"/>
      <c r="CQ775" s="395"/>
      <c r="CR775" s="395"/>
      <c r="CS775" s="395"/>
      <c r="CT775" s="395"/>
      <c r="CU775" s="395"/>
      <c r="CV775" s="395"/>
      <c r="CW775" s="395"/>
      <c r="CX775" s="395"/>
      <c r="CY775" s="395"/>
      <c r="CZ775" s="395"/>
      <c r="DA775" s="395"/>
      <c r="DB775" s="395">
        <v>40</v>
      </c>
      <c r="DC775" s="256"/>
      <c r="DD775" s="395"/>
      <c r="DE775" s="395"/>
      <c r="DF775" s="395"/>
      <c r="DG775" s="395"/>
      <c r="DH775" s="395"/>
      <c r="DI775" s="395"/>
      <c r="DJ775" s="395">
        <v>60</v>
      </c>
      <c r="DK775" s="207">
        <f t="shared" ref="DK775" si="536">SUM(CL775:DJ775)</f>
        <v>100</v>
      </c>
      <c r="DL775" s="131"/>
      <c r="DM775" s="395"/>
      <c r="DN775" s="395"/>
      <c r="DO775" s="397"/>
      <c r="DP775" s="398"/>
      <c r="DQ775" s="131"/>
      <c r="DR775" s="397"/>
      <c r="DS775" s="259"/>
      <c r="DT775" s="266" t="s">
        <v>2310</v>
      </c>
      <c r="DU775" s="256"/>
      <c r="DV775" s="256"/>
      <c r="DW775" s="214" t="e">
        <f>VLOOKUP(P775,[3]definitions_list_lookup!$K$30:$L$54,2,0)</f>
        <v>#N/A</v>
      </c>
      <c r="DX775" s="155" t="s">
        <v>2151</v>
      </c>
      <c r="DY775" s="651" t="s">
        <v>2311</v>
      </c>
      <c r="DZ775"/>
      <c r="EA775" s="104"/>
      <c r="ED775" s="229" t="s">
        <v>2517</v>
      </c>
      <c r="EE775" s="140"/>
      <c r="EG775" s="140"/>
      <c r="EI775" s="218"/>
      <c r="EJ775" s="143"/>
      <c r="EK775" s="221"/>
      <c r="EM775" s="109"/>
      <c r="EN775" s="109" t="s">
        <v>1448</v>
      </c>
      <c r="EV775" s="112">
        <v>2</v>
      </c>
      <c r="EW775" s="112">
        <v>270</v>
      </c>
      <c r="EX775" s="112">
        <v>20</v>
      </c>
      <c r="EY775" s="112">
        <v>0</v>
      </c>
      <c r="EZ775" s="192">
        <f t="shared" si="514"/>
        <v>174.51958737987798</v>
      </c>
      <c r="FA775" s="192">
        <f t="shared" si="515"/>
        <v>174.51958737987798</v>
      </c>
      <c r="FB775" s="192">
        <f t="shared" si="516"/>
        <v>69.915484482935909</v>
      </c>
      <c r="FC775" s="192">
        <f t="shared" si="517"/>
        <v>264.51958737987798</v>
      </c>
      <c r="FD775" s="192">
        <f t="shared" si="518"/>
        <v>20.084515517064091</v>
      </c>
      <c r="FE775" s="193">
        <f t="shared" si="519"/>
        <v>354.51958737987798</v>
      </c>
      <c r="FF775" s="194">
        <f t="shared" si="520"/>
        <v>20.084515517064091</v>
      </c>
      <c r="FI775" s="778">
        <f t="shared" si="526"/>
        <v>0</v>
      </c>
      <c r="FJ775" s="779">
        <f t="shared" si="527"/>
        <v>20.084515517064091</v>
      </c>
      <c r="FK775" s="779">
        <f t="shared" si="528"/>
        <v>69.915484482935909</v>
      </c>
      <c r="FL775" s="780">
        <f t="shared" si="529"/>
        <v>1.2202554023542369</v>
      </c>
      <c r="FM775" s="169">
        <f t="shared" si="530"/>
        <v>0.93918709362185049</v>
      </c>
      <c r="FN775" s="783">
        <f t="shared" si="531"/>
        <v>0</v>
      </c>
    </row>
    <row r="776" spans="1:1038" ht="18" customHeight="1">
      <c r="A776" s="223"/>
      <c r="B776" s="224"/>
      <c r="D776" s="225"/>
      <c r="E776" s="226">
        <v>94</v>
      </c>
      <c r="F776" s="226">
        <v>4</v>
      </c>
      <c r="G776" s="196" t="str">
        <f t="shared" si="532"/>
        <v>94-4</v>
      </c>
      <c r="H776" s="226">
        <v>68</v>
      </c>
      <c r="I776" s="126">
        <v>69</v>
      </c>
      <c r="J776" s="203"/>
      <c r="K776" s="644"/>
      <c r="L776" s="171">
        <f>(VLOOKUP($G776,Depth_Lookup!$A$3:$J$410,10,FALSE))+(H776/100)</f>
        <v>245.58500000000001</v>
      </c>
      <c r="M776" s="171">
        <f>(VLOOKUP($G776,Depth_Lookup!$A$3:$J$410,10,FALSE))+(I776/100)</f>
        <v>245.595</v>
      </c>
      <c r="N776" s="646"/>
      <c r="R776" s="196" t="s">
        <v>2380</v>
      </c>
      <c r="S776" s="135"/>
      <c r="T776" s="135"/>
      <c r="X776" s="202"/>
      <c r="Y776" s="226"/>
      <c r="Z776" s="226"/>
      <c r="AA776" s="226"/>
      <c r="AF776" s="196"/>
      <c r="AI776" s="258"/>
      <c r="AJ776" s="135"/>
      <c r="AK776" s="135"/>
      <c r="AL776" s="135"/>
      <c r="AM776" s="135"/>
      <c r="AN776" s="135"/>
      <c r="AO776" s="258"/>
      <c r="AP776" s="135"/>
      <c r="AQ776" s="135"/>
      <c r="AR776" s="135"/>
      <c r="AS776" s="135"/>
      <c r="AT776" s="135"/>
      <c r="AU776" s="258"/>
      <c r="AV776" s="135"/>
      <c r="AW776" s="135"/>
      <c r="AX776" s="135"/>
      <c r="AY776" s="135"/>
      <c r="AZ776" s="135"/>
      <c r="BA776" s="258"/>
      <c r="BB776" s="135"/>
      <c r="BC776" s="135"/>
      <c r="BD776" s="135"/>
      <c r="BE776" s="135"/>
      <c r="BF776" s="135"/>
      <c r="BG776" s="258"/>
      <c r="BH776" s="135"/>
      <c r="BI776" s="135"/>
      <c r="BJ776" s="135"/>
      <c r="BK776" s="135"/>
      <c r="BL776" s="135"/>
      <c r="BM776" s="258"/>
      <c r="BN776" s="135"/>
      <c r="BO776" s="135"/>
      <c r="BP776" s="135"/>
      <c r="BQ776" s="135"/>
      <c r="BR776" s="135"/>
      <c r="BS776" s="135"/>
      <c r="BT776" s="135"/>
      <c r="BU776" s="135"/>
      <c r="BV776" s="135"/>
      <c r="BW776" s="135"/>
      <c r="BX776" s="135"/>
      <c r="BY776" s="130"/>
      <c r="CF776" s="213"/>
      <c r="CG776" s="131"/>
      <c r="CH776" s="132"/>
      <c r="CI776" s="132"/>
      <c r="CJ776" s="132"/>
      <c r="CK776" s="133"/>
      <c r="CL776" s="134"/>
      <c r="CM776" s="134"/>
      <c r="CN776" s="134"/>
      <c r="CO776" s="134"/>
      <c r="CP776" s="134"/>
      <c r="CQ776" s="134"/>
      <c r="CR776" s="134"/>
      <c r="CS776" s="134"/>
      <c r="CT776" s="134"/>
      <c r="CU776" s="134"/>
      <c r="CV776" s="134"/>
      <c r="CW776" s="134"/>
      <c r="CX776" s="134"/>
      <c r="CY776" s="134"/>
      <c r="CZ776" s="134"/>
      <c r="DA776" s="134"/>
      <c r="DB776" s="134"/>
      <c r="DD776" s="134"/>
      <c r="DE776" s="134"/>
      <c r="DF776" s="134"/>
      <c r="DG776" s="134"/>
      <c r="DH776" s="134"/>
      <c r="DI776" s="134"/>
      <c r="DJ776" s="134"/>
      <c r="DK776" s="207"/>
      <c r="DL776" s="131"/>
      <c r="DM776" s="134"/>
      <c r="DN776" s="134"/>
      <c r="DO776" s="136"/>
      <c r="DQ776" s="131"/>
      <c r="DR776" s="136"/>
      <c r="DS776" s="131"/>
      <c r="DT776" s="649"/>
      <c r="DW776" s="214"/>
      <c r="DX776" s="139"/>
      <c r="DY776" s="650"/>
      <c r="DZ776"/>
      <c r="EA776" s="104"/>
      <c r="ED776" s="229" t="s">
        <v>2517</v>
      </c>
      <c r="EE776" s="140"/>
      <c r="EG776" s="140"/>
      <c r="EI776" s="218"/>
      <c r="EJ776" s="143"/>
      <c r="EK776" s="221"/>
      <c r="EM776" s="109"/>
      <c r="EN776" s="109" t="s">
        <v>1447</v>
      </c>
      <c r="EO776" s="144">
        <v>1</v>
      </c>
      <c r="EP776" s="144" t="s">
        <v>2202</v>
      </c>
      <c r="EV776" s="112">
        <v>25</v>
      </c>
      <c r="EW776" s="112">
        <v>90</v>
      </c>
      <c r="EX776" s="112">
        <v>3</v>
      </c>
      <c r="EY776" s="112">
        <v>180</v>
      </c>
      <c r="EZ776" s="192">
        <f t="shared" si="514"/>
        <v>-83.587502442722695</v>
      </c>
      <c r="FA776" s="192">
        <f t="shared" si="515"/>
        <v>276.41249755727733</v>
      </c>
      <c r="FB776" s="192">
        <f t="shared" si="516"/>
        <v>64.86199045000285</v>
      </c>
      <c r="FC776" s="192">
        <f t="shared" si="517"/>
        <v>6.4124975572773053</v>
      </c>
      <c r="FD776" s="192">
        <f t="shared" si="518"/>
        <v>25.13800954999715</v>
      </c>
      <c r="FE776" s="193">
        <f t="shared" si="519"/>
        <v>96.412497557277334</v>
      </c>
      <c r="FF776" s="194">
        <f t="shared" si="520"/>
        <v>25.13800954999715</v>
      </c>
      <c r="FI776" s="778">
        <f t="shared" si="526"/>
        <v>1</v>
      </c>
      <c r="FJ776" s="779">
        <f t="shared" si="527"/>
        <v>25.13800954999715</v>
      </c>
      <c r="FK776" s="779">
        <f t="shared" si="528"/>
        <v>64.86199045000285</v>
      </c>
      <c r="FL776" s="780">
        <f t="shared" si="529"/>
        <v>1.1320552927496681</v>
      </c>
      <c r="FM776" s="169">
        <f t="shared" si="530"/>
        <v>0.90528718935015684</v>
      </c>
      <c r="FN776" s="783">
        <f t="shared" si="531"/>
        <v>0.90528718935015684</v>
      </c>
    </row>
    <row r="777" spans="1:1038" ht="18" customHeight="1">
      <c r="A777" s="223">
        <v>43333</v>
      </c>
      <c r="B777" s="224" t="s">
        <v>1647</v>
      </c>
      <c r="D777" s="225" t="s">
        <v>1279</v>
      </c>
      <c r="E777" s="226">
        <v>94</v>
      </c>
      <c r="F777" s="226">
        <v>4</v>
      </c>
      <c r="G777" s="196" t="str">
        <f t="shared" si="513"/>
        <v>94-4</v>
      </c>
      <c r="H777" s="126">
        <v>69</v>
      </c>
      <c r="I777" s="226">
        <v>82.5</v>
      </c>
      <c r="J777" s="203">
        <f t="shared" si="354"/>
        <v>0</v>
      </c>
      <c r="K777" s="644" t="str">
        <f>IF(J778=1,IF(((VLOOKUP($G777,[3]Depth_Lookup!$A$3:$J$550,9,FALSE))-(I777/100))=0,"Good",IF(((VLOOKUP($G777,[3]Depth_Lookup!$A$3:$J$550,9,FALSE))-(I777/100))&gt;0,"Too Short","Too Long")))</f>
        <v>Good</v>
      </c>
      <c r="L777" s="171">
        <f>(VLOOKUP($G777,Depth_Lookup!$A$3:$J$410,10,FALSE))+(H777/100)</f>
        <v>245.595</v>
      </c>
      <c r="M777" s="171">
        <f>(VLOOKUP($G777,Depth_Lookup!$A$3:$J$410,10,FALSE))+(I777/100)</f>
        <v>245.73</v>
      </c>
      <c r="N777" s="646" t="s">
        <v>2309</v>
      </c>
      <c r="O777" s="226">
        <v>2</v>
      </c>
      <c r="P777" s="226" t="s">
        <v>853</v>
      </c>
      <c r="Q777" s="226" t="s">
        <v>125</v>
      </c>
      <c r="R777" s="196" t="str">
        <f t="shared" si="351"/>
        <v>SerpentinizedHarzburgite</v>
      </c>
      <c r="S777" s="256" t="s">
        <v>107</v>
      </c>
      <c r="T777" s="256" t="s">
        <v>94</v>
      </c>
      <c r="U777" s="226" t="s">
        <v>95</v>
      </c>
      <c r="V777" s="226" t="s">
        <v>509</v>
      </c>
      <c r="W777" s="226" t="s">
        <v>102</v>
      </c>
      <c r="X777" s="202">
        <f>VLOOKUP(W777,[3]definitions_list_lookup!$A$13:$B$19,2,0)</f>
        <v>5</v>
      </c>
      <c r="Y777" s="226" t="s">
        <v>90</v>
      </c>
      <c r="Z777" s="226" t="s">
        <v>91</v>
      </c>
      <c r="AA777" s="226"/>
      <c r="AF777" s="196" t="e">
        <f>VLOOKUP(AE777,[3]definitions_list_mag!$V$12:$W$15,2,0)</f>
        <v>#N/A</v>
      </c>
      <c r="AI777" s="255">
        <v>84</v>
      </c>
      <c r="AJ777" s="256"/>
      <c r="AK777" s="256"/>
      <c r="AL777" s="256"/>
      <c r="AM777" s="256"/>
      <c r="AN777" s="256"/>
      <c r="AO777" s="255"/>
      <c r="AP777" s="256"/>
      <c r="AQ777" s="256"/>
      <c r="AR777" s="256"/>
      <c r="AS777" s="256"/>
      <c r="AT777" s="256"/>
      <c r="AU777" s="255"/>
      <c r="AV777" s="256"/>
      <c r="AW777" s="256"/>
      <c r="AX777" s="256"/>
      <c r="AY777" s="256"/>
      <c r="AZ777" s="256"/>
      <c r="BA777" s="255">
        <v>15</v>
      </c>
      <c r="BB777" s="256">
        <v>5</v>
      </c>
      <c r="BC777" s="256">
        <v>2</v>
      </c>
      <c r="BD777" s="256" t="s">
        <v>110</v>
      </c>
      <c r="BE777" s="256" t="s">
        <v>103</v>
      </c>
      <c r="BF777" s="256"/>
      <c r="BG777" s="255"/>
      <c r="BH777" s="256"/>
      <c r="BI777" s="256"/>
      <c r="BJ777" s="256"/>
      <c r="BK777" s="256"/>
      <c r="BL777" s="256"/>
      <c r="BM777" s="255">
        <v>1</v>
      </c>
      <c r="BN777" s="256">
        <v>2</v>
      </c>
      <c r="BO777" s="256">
        <v>0.5</v>
      </c>
      <c r="BP777" s="256" t="s">
        <v>110</v>
      </c>
      <c r="BQ777" s="256" t="s">
        <v>103</v>
      </c>
      <c r="BR777" s="256"/>
      <c r="BS777" s="256"/>
      <c r="BT777" s="256"/>
      <c r="BU777" s="256"/>
      <c r="BV777" s="256"/>
      <c r="BW777" s="256"/>
      <c r="BX777" s="256"/>
      <c r="BY777" s="257"/>
      <c r="BZ777" s="226"/>
      <c r="CA777" s="226"/>
      <c r="CB777" s="226"/>
      <c r="CC777" s="226"/>
      <c r="CD777" s="226"/>
      <c r="CE777" s="226"/>
      <c r="CF777" s="213">
        <f t="shared" si="352"/>
        <v>100</v>
      </c>
      <c r="CG777" s="131"/>
      <c r="CH777" s="150" t="s">
        <v>2293</v>
      </c>
      <c r="CI777" s="150">
        <v>100</v>
      </c>
      <c r="CJ777" s="150" t="s">
        <v>514</v>
      </c>
      <c r="CK777" s="158" t="s">
        <v>2153</v>
      </c>
      <c r="CL777" s="395"/>
      <c r="CM777" s="395"/>
      <c r="CN777" s="395"/>
      <c r="CO777" s="395"/>
      <c r="CP777" s="395"/>
      <c r="CQ777" s="395"/>
      <c r="CR777" s="395"/>
      <c r="CS777" s="395"/>
      <c r="CT777" s="395"/>
      <c r="CU777" s="395"/>
      <c r="CV777" s="395"/>
      <c r="CW777" s="395"/>
      <c r="CX777" s="395"/>
      <c r="CY777" s="395"/>
      <c r="CZ777" s="395"/>
      <c r="DA777" s="395"/>
      <c r="DB777" s="395">
        <v>40</v>
      </c>
      <c r="DC777" s="256"/>
      <c r="DD777" s="395"/>
      <c r="DE777" s="395"/>
      <c r="DF777" s="395"/>
      <c r="DG777" s="395"/>
      <c r="DH777" s="395"/>
      <c r="DI777" s="395"/>
      <c r="DJ777" s="395">
        <v>60</v>
      </c>
      <c r="DK777" s="207">
        <f t="shared" si="353"/>
        <v>100</v>
      </c>
      <c r="DL777" s="131"/>
      <c r="DM777" s="395"/>
      <c r="DN777" s="395"/>
      <c r="DO777" s="397"/>
      <c r="DP777" s="398"/>
      <c r="DQ777" s="131"/>
      <c r="DR777" s="397"/>
      <c r="DS777" s="259"/>
      <c r="DT777" s="266" t="s">
        <v>2310</v>
      </c>
      <c r="DU777" s="256"/>
      <c r="DV777" s="256"/>
      <c r="DW777" s="214" t="e">
        <f>VLOOKUP(P777,[3]definitions_list_lookup!$K$30:$L$54,2,0)</f>
        <v>#N/A</v>
      </c>
      <c r="DX777" s="155" t="s">
        <v>2151</v>
      </c>
      <c r="DY777" s="651" t="s">
        <v>2311</v>
      </c>
      <c r="DZ777"/>
      <c r="EA777" s="104"/>
      <c r="ED777" s="229" t="s">
        <v>2517</v>
      </c>
      <c r="EE777" s="140"/>
      <c r="EG777" s="140"/>
      <c r="EI777" s="218"/>
      <c r="EJ777" s="143"/>
      <c r="EK777" s="221"/>
      <c r="EM777" s="109"/>
      <c r="EN777" s="109" t="s">
        <v>1448</v>
      </c>
      <c r="EV777" s="112">
        <v>25</v>
      </c>
      <c r="EW777" s="112">
        <v>90</v>
      </c>
      <c r="EX777" s="112">
        <v>3</v>
      </c>
      <c r="EY777" s="112">
        <v>180</v>
      </c>
      <c r="EZ777" s="192">
        <f t="shared" si="514"/>
        <v>-83.587502442722695</v>
      </c>
      <c r="FA777" s="192">
        <f t="shared" si="515"/>
        <v>276.41249755727733</v>
      </c>
      <c r="FB777" s="192">
        <f t="shared" si="516"/>
        <v>64.86199045000285</v>
      </c>
      <c r="FC777" s="192">
        <f t="shared" si="517"/>
        <v>6.4124975572773053</v>
      </c>
      <c r="FD777" s="192">
        <f t="shared" si="518"/>
        <v>25.13800954999715</v>
      </c>
      <c r="FE777" s="193">
        <f t="shared" si="519"/>
        <v>96.412497557277334</v>
      </c>
      <c r="FF777" s="194">
        <f t="shared" si="520"/>
        <v>25.13800954999715</v>
      </c>
      <c r="FI777" s="778">
        <f t="shared" si="526"/>
        <v>0</v>
      </c>
      <c r="FJ777" s="779">
        <f t="shared" si="527"/>
        <v>25.13800954999715</v>
      </c>
      <c r="FK777" s="779">
        <f t="shared" si="528"/>
        <v>64.86199045000285</v>
      </c>
      <c r="FL777" s="780">
        <f t="shared" si="529"/>
        <v>1.1320552927496681</v>
      </c>
      <c r="FM777" s="169">
        <f t="shared" si="530"/>
        <v>0.90528718935015684</v>
      </c>
      <c r="FN777" s="783">
        <f t="shared" si="531"/>
        <v>0</v>
      </c>
    </row>
    <row r="778" spans="1:1038" s="432" customFormat="1" ht="18" customHeight="1">
      <c r="A778" s="547">
        <v>43333</v>
      </c>
      <c r="B778" s="524" t="s">
        <v>1647</v>
      </c>
      <c r="C778" s="422"/>
      <c r="D778" s="525" t="s">
        <v>1279</v>
      </c>
      <c r="E778" s="422">
        <v>95</v>
      </c>
      <c r="F778" s="422">
        <v>1</v>
      </c>
      <c r="G778" s="526" t="str">
        <f t="shared" si="513"/>
        <v>95-1</v>
      </c>
      <c r="H778" s="422">
        <v>0</v>
      </c>
      <c r="I778" s="422">
        <v>69</v>
      </c>
      <c r="J778" s="527">
        <f t="shared" si="354"/>
        <v>1</v>
      </c>
      <c r="K778" s="528" t="b">
        <f>IF(J779=1,IF(((VLOOKUP($G778,[3]Depth_Lookup!$A$3:$J$550,9,FALSE))-(I778/100))=0,"Good",IF(((VLOOKUP($G778,[3]Depth_Lookup!$A$3:$J$550,9,FALSE))-(I778/100))&gt;0,"Too Short","Too Long")))</f>
        <v>0</v>
      </c>
      <c r="L778" s="171">
        <f>(VLOOKUP($G778,Depth_Lookup!$A$3:$J$410,10,FALSE))+(H778/100)</f>
        <v>245.7</v>
      </c>
      <c r="M778" s="171">
        <f>(VLOOKUP($G778,Depth_Lookup!$A$3:$J$410,10,FALSE))+(I778/100)</f>
        <v>246.39</v>
      </c>
      <c r="N778" s="665" t="s">
        <v>2309</v>
      </c>
      <c r="O778" s="422">
        <v>3</v>
      </c>
      <c r="P778" s="422" t="s">
        <v>853</v>
      </c>
      <c r="Q778" s="422" t="s">
        <v>125</v>
      </c>
      <c r="R778" s="526" t="str">
        <f t="shared" si="351"/>
        <v>SerpentinizedHarzburgite</v>
      </c>
      <c r="S778" s="429" t="s">
        <v>94</v>
      </c>
      <c r="T778" s="429" t="s">
        <v>107</v>
      </c>
      <c r="U778" s="422" t="s">
        <v>95</v>
      </c>
      <c r="V778" s="422" t="s">
        <v>96</v>
      </c>
      <c r="W778" s="422" t="s">
        <v>102</v>
      </c>
      <c r="X778" s="529">
        <f>VLOOKUP(W778,[3]definitions_list_lookup!$A$13:$B$19,2,0)</f>
        <v>5</v>
      </c>
      <c r="Y778" s="422" t="s">
        <v>90</v>
      </c>
      <c r="Z778" s="422" t="s">
        <v>91</v>
      </c>
      <c r="AA778" s="422"/>
      <c r="AB778" s="422"/>
      <c r="AC778" s="422"/>
      <c r="AD778" s="422"/>
      <c r="AE778" s="423"/>
      <c r="AF778" s="526" t="e">
        <f>VLOOKUP(AE778,[3]definitions_list_mag!$V$12:$W$15,2,0)</f>
        <v>#N/A</v>
      </c>
      <c r="AG778" s="530"/>
      <c r="AH778" s="422"/>
      <c r="AI778" s="666">
        <v>84</v>
      </c>
      <c r="AJ778" s="429"/>
      <c r="AK778" s="429"/>
      <c r="AL778" s="429"/>
      <c r="AM778" s="429"/>
      <c r="AN778" s="429"/>
      <c r="AO778" s="666"/>
      <c r="AP778" s="429"/>
      <c r="AQ778" s="429"/>
      <c r="AR778" s="429"/>
      <c r="AS778" s="429"/>
      <c r="AT778" s="429"/>
      <c r="AU778" s="666"/>
      <c r="AV778" s="429"/>
      <c r="AW778" s="429"/>
      <c r="AX778" s="429"/>
      <c r="AY778" s="429"/>
      <c r="AZ778" s="429"/>
      <c r="BA778" s="666">
        <v>15</v>
      </c>
      <c r="BB778" s="429">
        <v>7</v>
      </c>
      <c r="BC778" s="429">
        <v>2</v>
      </c>
      <c r="BD778" s="429" t="s">
        <v>110</v>
      </c>
      <c r="BE778" s="429" t="s">
        <v>103</v>
      </c>
      <c r="BF778" s="429"/>
      <c r="BG778" s="666"/>
      <c r="BH778" s="429"/>
      <c r="BI778" s="429"/>
      <c r="BJ778" s="429"/>
      <c r="BK778" s="429"/>
      <c r="BL778" s="429"/>
      <c r="BM778" s="666">
        <v>1</v>
      </c>
      <c r="BN778" s="429">
        <v>1</v>
      </c>
      <c r="BO778" s="429">
        <v>0.5</v>
      </c>
      <c r="BP778" s="429" t="s">
        <v>110</v>
      </c>
      <c r="BQ778" s="429" t="s">
        <v>103</v>
      </c>
      <c r="BR778" s="429"/>
      <c r="BS778" s="429"/>
      <c r="BT778" s="429"/>
      <c r="BU778" s="429"/>
      <c r="BV778" s="429"/>
      <c r="BW778" s="429"/>
      <c r="BX778" s="429"/>
      <c r="BY778" s="426"/>
      <c r="BZ778" s="422"/>
      <c r="CA778" s="422"/>
      <c r="CB778" s="422"/>
      <c r="CC778" s="422"/>
      <c r="CD778" s="422"/>
      <c r="CE778" s="422"/>
      <c r="CF778" s="531">
        <f t="shared" si="352"/>
        <v>100</v>
      </c>
      <c r="CG778" s="166"/>
      <c r="CH778" s="163" t="s">
        <v>2293</v>
      </c>
      <c r="CI778" s="163">
        <v>100</v>
      </c>
      <c r="CJ778" s="163" t="s">
        <v>514</v>
      </c>
      <c r="CK778" s="164" t="s">
        <v>2153</v>
      </c>
      <c r="CL778" s="165"/>
      <c r="CM778" s="165"/>
      <c r="CN778" s="165"/>
      <c r="CO778" s="165"/>
      <c r="CP778" s="165"/>
      <c r="CQ778" s="165"/>
      <c r="CR778" s="165"/>
      <c r="CS778" s="165"/>
      <c r="CT778" s="165"/>
      <c r="CU778" s="165"/>
      <c r="CV778" s="165"/>
      <c r="CW778" s="165"/>
      <c r="CX778" s="165"/>
      <c r="CY778" s="165"/>
      <c r="CZ778" s="165"/>
      <c r="DA778" s="165"/>
      <c r="DB778" s="165">
        <v>25</v>
      </c>
      <c r="DC778" s="429"/>
      <c r="DD778" s="165"/>
      <c r="DE778" s="165"/>
      <c r="DF778" s="165"/>
      <c r="DG778" s="165"/>
      <c r="DH778" s="165"/>
      <c r="DI778" s="165"/>
      <c r="DJ778" s="165">
        <v>75</v>
      </c>
      <c r="DK778" s="209">
        <f t="shared" si="353"/>
        <v>100</v>
      </c>
      <c r="DL778" s="166"/>
      <c r="DM778" s="165"/>
      <c r="DN778" s="165"/>
      <c r="DO778" s="167"/>
      <c r="DQ778" s="166"/>
      <c r="DR778" s="167"/>
      <c r="DS778" s="166"/>
      <c r="DT778" s="670" t="s">
        <v>2310</v>
      </c>
      <c r="DU778" s="429"/>
      <c r="DV778" s="429"/>
      <c r="DW778" s="532" t="e">
        <f>VLOOKUP(P778,[3]definitions_list_lookup!$K$30:$L$54,2,0)</f>
        <v>#N/A</v>
      </c>
      <c r="DX778" s="443" t="s">
        <v>2151</v>
      </c>
      <c r="DY778" s="671" t="s">
        <v>2311</v>
      </c>
      <c r="DZ778" s="533"/>
      <c r="EA778" s="534"/>
      <c r="EB778" s="429"/>
      <c r="EC778" s="534"/>
      <c r="ED778" s="229" t="s">
        <v>2517</v>
      </c>
      <c r="EE778" s="535"/>
      <c r="EF778" s="536"/>
      <c r="EG778" s="535"/>
      <c r="EH778" s="537"/>
      <c r="EI778" s="538"/>
      <c r="EJ778" s="539"/>
      <c r="EK778" s="540"/>
      <c r="EL778" s="535"/>
      <c r="EM778" s="537"/>
      <c r="EN778" s="537"/>
      <c r="EO778" s="541"/>
      <c r="EP778" s="541"/>
      <c r="EQ778" s="541"/>
      <c r="ER778" s="541"/>
      <c r="ES778" s="541"/>
      <c r="ET778" s="541"/>
      <c r="EU778" s="541"/>
      <c r="EV778" s="542"/>
      <c r="EW778" s="542"/>
      <c r="EX778" s="542"/>
      <c r="EY778" s="542"/>
      <c r="EZ778" s="192" t="e">
        <f t="shared" si="514"/>
        <v>#DIV/0!</v>
      </c>
      <c r="FA778" s="192" t="e">
        <f t="shared" si="515"/>
        <v>#DIV/0!</v>
      </c>
      <c r="FB778" s="192" t="e">
        <f t="shared" si="516"/>
        <v>#DIV/0!</v>
      </c>
      <c r="FC778" s="192" t="e">
        <f t="shared" si="517"/>
        <v>#DIV/0!</v>
      </c>
      <c r="FD778" s="192" t="e">
        <f t="shared" si="518"/>
        <v>#DIV/0!</v>
      </c>
      <c r="FE778" s="193" t="e">
        <f t="shared" si="519"/>
        <v>#DIV/0!</v>
      </c>
      <c r="FF778" s="194" t="e">
        <f t="shared" si="520"/>
        <v>#DIV/0!</v>
      </c>
      <c r="FG778" s="535"/>
      <c r="FH778" s="537"/>
      <c r="FI778" s="778">
        <f t="shared" si="526"/>
        <v>0</v>
      </c>
      <c r="FJ778" s="779" t="e">
        <f t="shared" si="527"/>
        <v>#DIV/0!</v>
      </c>
      <c r="FK778" s="779" t="e">
        <f t="shared" si="528"/>
        <v>#DIV/0!</v>
      </c>
      <c r="FL778" s="780" t="e">
        <f t="shared" si="529"/>
        <v>#DIV/0!</v>
      </c>
      <c r="FM778" s="169" t="e">
        <f t="shared" si="530"/>
        <v>#DIV/0!</v>
      </c>
      <c r="FN778" s="783" t="e">
        <f t="shared" si="531"/>
        <v>#DIV/0!</v>
      </c>
      <c r="FO778" s="422"/>
      <c r="FP778" s="422"/>
      <c r="FQ778" s="422"/>
      <c r="FR778" s="422"/>
      <c r="FS778" s="422"/>
      <c r="FT778" s="422"/>
      <c r="FU778" s="422"/>
      <c r="FV778" s="422"/>
      <c r="FW778" s="422"/>
      <c r="FX778" s="422"/>
      <c r="FY778" s="422"/>
      <c r="FZ778" s="422"/>
      <c r="GA778" s="422"/>
      <c r="GB778" s="422"/>
      <c r="GC778" s="422"/>
      <c r="GD778" s="422"/>
      <c r="GE778" s="422"/>
      <c r="GF778" s="422"/>
      <c r="GG778" s="422"/>
      <c r="GH778" s="422"/>
      <c r="GI778" s="422"/>
      <c r="GJ778" s="422"/>
      <c r="GK778" s="422"/>
      <c r="GL778" s="422"/>
      <c r="GM778" s="422"/>
      <c r="GN778" s="422"/>
      <c r="GO778" s="422"/>
      <c r="GP778" s="422"/>
      <c r="GQ778" s="422"/>
      <c r="GR778" s="422"/>
      <c r="GS778" s="422"/>
      <c r="GT778" s="422"/>
      <c r="GU778" s="422"/>
      <c r="GV778" s="422"/>
      <c r="GW778" s="422"/>
      <c r="GX778" s="422"/>
      <c r="GY778" s="422"/>
      <c r="GZ778" s="422"/>
      <c r="HA778" s="422"/>
      <c r="HB778" s="422"/>
      <c r="HC778" s="422"/>
      <c r="HD778" s="422"/>
      <c r="HE778" s="422"/>
      <c r="HF778" s="422"/>
      <c r="HG778" s="422"/>
      <c r="HH778" s="422"/>
      <c r="HI778" s="422"/>
      <c r="HJ778" s="422"/>
      <c r="HK778" s="422"/>
      <c r="HL778" s="422"/>
      <c r="HM778" s="422"/>
      <c r="HN778" s="422"/>
      <c r="HO778" s="422"/>
      <c r="HP778" s="422"/>
      <c r="HQ778" s="422"/>
      <c r="HR778" s="422"/>
      <c r="HS778" s="422"/>
      <c r="HT778" s="422"/>
      <c r="HU778" s="422"/>
      <c r="HV778" s="422"/>
      <c r="HW778" s="422"/>
      <c r="HX778" s="422"/>
      <c r="HY778" s="422"/>
      <c r="HZ778" s="422"/>
      <c r="IA778" s="422"/>
      <c r="IB778" s="422"/>
      <c r="IC778" s="422"/>
      <c r="ID778" s="422"/>
      <c r="IE778" s="422"/>
      <c r="IF778" s="422"/>
      <c r="IG778" s="422"/>
      <c r="IH778" s="422"/>
      <c r="II778" s="422"/>
      <c r="IJ778" s="422"/>
      <c r="IK778" s="422"/>
      <c r="IL778" s="422"/>
      <c r="IM778" s="422"/>
      <c r="IN778" s="422"/>
      <c r="IO778" s="422"/>
      <c r="IP778" s="422"/>
      <c r="IQ778" s="422"/>
      <c r="IR778" s="422"/>
      <c r="IS778" s="422"/>
      <c r="IT778" s="422"/>
      <c r="IU778" s="422"/>
      <c r="IV778" s="422"/>
      <c r="IW778" s="422"/>
      <c r="IX778" s="422"/>
      <c r="IY778" s="422"/>
      <c r="IZ778" s="422"/>
      <c r="JA778" s="422"/>
      <c r="JB778" s="422"/>
      <c r="JC778" s="422"/>
      <c r="JD778" s="422"/>
      <c r="JE778" s="422"/>
      <c r="JF778" s="422"/>
      <c r="JG778" s="422"/>
      <c r="JH778" s="422"/>
      <c r="JI778" s="422"/>
      <c r="JJ778" s="422"/>
      <c r="JK778" s="422"/>
      <c r="JL778" s="422"/>
      <c r="JM778" s="422"/>
      <c r="JN778" s="422"/>
      <c r="JO778" s="422"/>
      <c r="JP778" s="422"/>
      <c r="JQ778" s="422"/>
      <c r="JR778" s="422"/>
      <c r="JS778" s="422"/>
      <c r="JT778" s="422"/>
      <c r="JU778" s="422"/>
      <c r="JV778" s="422"/>
      <c r="JW778" s="422"/>
      <c r="JX778" s="422"/>
      <c r="JY778" s="422"/>
      <c r="JZ778" s="422"/>
      <c r="KA778" s="422"/>
      <c r="KB778" s="422"/>
      <c r="KC778" s="422"/>
      <c r="KD778" s="422"/>
      <c r="KE778" s="422"/>
      <c r="KF778" s="422"/>
      <c r="KG778" s="422"/>
      <c r="KH778" s="422"/>
      <c r="KI778" s="422"/>
      <c r="KJ778" s="422"/>
      <c r="KK778" s="422"/>
      <c r="KL778" s="422"/>
      <c r="KM778" s="422"/>
      <c r="KN778" s="422"/>
      <c r="KO778" s="422"/>
      <c r="KP778" s="422"/>
      <c r="KQ778" s="422"/>
      <c r="KR778" s="422"/>
      <c r="KS778" s="422"/>
      <c r="KT778" s="422"/>
      <c r="KU778" s="422"/>
      <c r="KV778" s="422"/>
      <c r="KW778" s="422"/>
      <c r="KX778" s="422"/>
      <c r="KY778" s="422"/>
      <c r="KZ778" s="422"/>
      <c r="LA778" s="422"/>
      <c r="LB778" s="422"/>
      <c r="LC778" s="422"/>
      <c r="LD778" s="422"/>
      <c r="LE778" s="422"/>
      <c r="LF778" s="422"/>
      <c r="LG778" s="422"/>
      <c r="LH778" s="422"/>
      <c r="LI778" s="422"/>
      <c r="LJ778" s="422"/>
      <c r="LK778" s="422"/>
      <c r="LL778" s="422"/>
      <c r="LM778" s="422"/>
      <c r="LN778" s="422"/>
      <c r="LO778" s="422"/>
      <c r="LP778" s="422"/>
      <c r="LQ778" s="422"/>
      <c r="LR778" s="422"/>
      <c r="LS778" s="422"/>
      <c r="LT778" s="422"/>
      <c r="LU778" s="422"/>
      <c r="LV778" s="422"/>
      <c r="LW778" s="422"/>
      <c r="LX778" s="422"/>
      <c r="LY778" s="422"/>
      <c r="LZ778" s="422"/>
      <c r="MA778" s="422"/>
      <c r="MB778" s="422"/>
      <c r="MC778" s="422"/>
      <c r="MD778" s="422"/>
      <c r="ME778" s="422"/>
      <c r="MF778" s="422"/>
      <c r="MG778" s="422"/>
      <c r="MH778" s="422"/>
      <c r="MI778" s="422"/>
      <c r="MJ778" s="422"/>
      <c r="MK778" s="422"/>
      <c r="ML778" s="422"/>
      <c r="MM778" s="422"/>
      <c r="MN778" s="422"/>
      <c r="MO778" s="422"/>
      <c r="MP778" s="422"/>
      <c r="MQ778" s="422"/>
      <c r="MR778" s="422"/>
      <c r="MS778" s="422"/>
      <c r="MT778" s="422"/>
      <c r="MU778" s="422"/>
      <c r="MV778" s="422"/>
      <c r="MW778" s="422"/>
      <c r="MX778" s="422"/>
      <c r="MY778" s="422"/>
      <c r="MZ778" s="422"/>
      <c r="NA778" s="422"/>
      <c r="NB778" s="422"/>
      <c r="NC778" s="422"/>
      <c r="ND778" s="422"/>
      <c r="NE778" s="422"/>
      <c r="NF778" s="422"/>
      <c r="NG778" s="422"/>
      <c r="NH778" s="422"/>
      <c r="NI778" s="422"/>
      <c r="NJ778" s="422"/>
      <c r="NK778" s="422"/>
      <c r="NL778" s="422"/>
      <c r="NM778" s="422"/>
      <c r="NN778" s="422"/>
      <c r="NO778" s="422"/>
      <c r="NP778" s="422"/>
      <c r="NQ778" s="422"/>
      <c r="NR778" s="422"/>
      <c r="NS778" s="422"/>
      <c r="NT778" s="422"/>
      <c r="NU778" s="422"/>
      <c r="NV778" s="422"/>
      <c r="NW778" s="422"/>
      <c r="NX778" s="422"/>
      <c r="NY778" s="422"/>
      <c r="NZ778" s="422"/>
      <c r="OA778" s="422"/>
      <c r="OB778" s="422"/>
      <c r="OC778" s="422"/>
      <c r="OD778" s="422"/>
      <c r="OE778" s="422"/>
      <c r="OF778" s="422"/>
      <c r="OG778" s="422"/>
      <c r="OH778" s="422"/>
      <c r="OI778" s="422"/>
      <c r="OJ778" s="422"/>
      <c r="OK778" s="422"/>
      <c r="OL778" s="422"/>
      <c r="OM778" s="422"/>
      <c r="ON778" s="422"/>
      <c r="OO778" s="422"/>
      <c r="OP778" s="422"/>
      <c r="OQ778" s="422"/>
      <c r="OR778" s="422"/>
      <c r="OS778" s="422"/>
      <c r="OT778" s="422"/>
      <c r="OU778" s="422"/>
      <c r="OV778" s="422"/>
      <c r="OW778" s="422"/>
      <c r="OX778" s="422"/>
      <c r="OY778" s="422"/>
      <c r="OZ778" s="422"/>
      <c r="PA778" s="422"/>
      <c r="PB778" s="422"/>
      <c r="PC778" s="422"/>
      <c r="PD778" s="422"/>
      <c r="PE778" s="422"/>
      <c r="PF778" s="422"/>
      <c r="PG778" s="422"/>
      <c r="PH778" s="422"/>
      <c r="PI778" s="422"/>
      <c r="PJ778" s="422"/>
      <c r="PK778" s="422"/>
      <c r="PL778" s="422"/>
      <c r="PM778" s="422"/>
      <c r="PN778" s="422"/>
      <c r="PO778" s="422"/>
      <c r="PP778" s="422"/>
      <c r="PQ778" s="422"/>
      <c r="PR778" s="422"/>
      <c r="PS778" s="422"/>
      <c r="PT778" s="422"/>
      <c r="PU778" s="422"/>
      <c r="PV778" s="422"/>
      <c r="PW778" s="422"/>
      <c r="PX778" s="422"/>
      <c r="PY778" s="422"/>
      <c r="PZ778" s="422"/>
      <c r="QA778" s="422"/>
      <c r="QB778" s="422"/>
      <c r="QC778" s="422"/>
      <c r="QD778" s="422"/>
      <c r="QE778" s="422"/>
      <c r="QF778" s="422"/>
      <c r="QG778" s="422"/>
      <c r="QH778" s="422"/>
      <c r="QI778" s="422"/>
      <c r="QJ778" s="422"/>
      <c r="QK778" s="422"/>
      <c r="QL778" s="422"/>
      <c r="QM778" s="422"/>
      <c r="QN778" s="422"/>
      <c r="QO778" s="422"/>
      <c r="QP778" s="422"/>
      <c r="QQ778" s="422"/>
      <c r="QR778" s="422"/>
      <c r="QS778" s="422"/>
      <c r="QT778" s="422"/>
      <c r="QU778" s="422"/>
      <c r="QV778" s="422"/>
      <c r="QW778" s="422"/>
      <c r="QX778" s="422"/>
      <c r="QY778" s="422"/>
      <c r="QZ778" s="422"/>
      <c r="RA778" s="422"/>
      <c r="RB778" s="422"/>
      <c r="RC778" s="422"/>
      <c r="RD778" s="422"/>
      <c r="RE778" s="422"/>
      <c r="RF778" s="422"/>
      <c r="RG778" s="422"/>
      <c r="RH778" s="422"/>
      <c r="RI778" s="422"/>
      <c r="RJ778" s="422"/>
      <c r="RK778" s="422"/>
      <c r="RL778" s="422"/>
      <c r="RM778" s="422"/>
      <c r="RN778" s="422"/>
      <c r="RO778" s="422"/>
      <c r="RP778" s="422"/>
      <c r="RQ778" s="422"/>
      <c r="RR778" s="422"/>
      <c r="RS778" s="422"/>
      <c r="RT778" s="422"/>
      <c r="RU778" s="422"/>
      <c r="RV778" s="422"/>
      <c r="RW778" s="422"/>
      <c r="RX778" s="422"/>
      <c r="RY778" s="422"/>
      <c r="RZ778" s="422"/>
      <c r="SA778" s="422"/>
      <c r="SB778" s="422"/>
      <c r="SC778" s="422"/>
      <c r="SD778" s="422"/>
      <c r="SE778" s="422"/>
      <c r="SF778" s="422"/>
      <c r="SG778" s="422"/>
      <c r="SH778" s="422"/>
      <c r="SI778" s="422"/>
      <c r="SJ778" s="422"/>
      <c r="SK778" s="422"/>
      <c r="SL778" s="422"/>
      <c r="SM778" s="422"/>
      <c r="SN778" s="422"/>
      <c r="SO778" s="422"/>
      <c r="SP778" s="422"/>
      <c r="SQ778" s="422"/>
      <c r="SR778" s="422"/>
      <c r="SS778" s="422"/>
      <c r="ST778" s="422"/>
      <c r="SU778" s="422"/>
      <c r="SV778" s="422"/>
      <c r="SW778" s="422"/>
      <c r="SX778" s="422"/>
      <c r="SY778" s="422"/>
      <c r="SZ778" s="422"/>
      <c r="TA778" s="422"/>
      <c r="TB778" s="422"/>
      <c r="TC778" s="422"/>
      <c r="TD778" s="422"/>
      <c r="TE778" s="422"/>
      <c r="TF778" s="422"/>
      <c r="TG778" s="422"/>
      <c r="TH778" s="422"/>
      <c r="TI778" s="422"/>
      <c r="TJ778" s="422"/>
      <c r="TK778" s="422"/>
      <c r="TL778" s="422"/>
      <c r="TM778" s="422"/>
      <c r="TN778" s="422"/>
      <c r="TO778" s="422"/>
      <c r="TP778" s="422"/>
      <c r="TQ778" s="422"/>
      <c r="TR778" s="422"/>
      <c r="TS778" s="422"/>
      <c r="TT778" s="422"/>
      <c r="TU778" s="422"/>
      <c r="TV778" s="422"/>
      <c r="TW778" s="422"/>
      <c r="TX778" s="422"/>
      <c r="TY778" s="422"/>
      <c r="TZ778" s="422"/>
      <c r="UA778" s="422"/>
      <c r="UB778" s="422"/>
      <c r="UC778" s="422"/>
      <c r="UD778" s="422"/>
      <c r="UE778" s="422"/>
      <c r="UF778" s="422"/>
      <c r="UG778" s="422"/>
      <c r="UH778" s="422"/>
      <c r="UI778" s="422"/>
      <c r="UJ778" s="422"/>
      <c r="UK778" s="422"/>
      <c r="UL778" s="422"/>
      <c r="UM778" s="422"/>
      <c r="UN778" s="422"/>
      <c r="UO778" s="422"/>
      <c r="UP778" s="422"/>
      <c r="UQ778" s="422"/>
      <c r="UR778" s="422"/>
      <c r="US778" s="422"/>
      <c r="UT778" s="422"/>
      <c r="UU778" s="422"/>
      <c r="UV778" s="422"/>
      <c r="UW778" s="422"/>
      <c r="UX778" s="422"/>
      <c r="UY778" s="422"/>
      <c r="UZ778" s="422"/>
      <c r="VA778" s="422"/>
      <c r="VB778" s="422"/>
      <c r="VC778" s="422"/>
      <c r="VD778" s="422"/>
      <c r="VE778" s="422"/>
      <c r="VF778" s="422"/>
      <c r="VG778" s="422"/>
      <c r="VH778" s="422"/>
      <c r="VI778" s="422"/>
      <c r="VJ778" s="422"/>
      <c r="VK778" s="422"/>
      <c r="VL778" s="422"/>
      <c r="VM778" s="422"/>
      <c r="VN778" s="422"/>
      <c r="VO778" s="422"/>
      <c r="VP778" s="422"/>
      <c r="VQ778" s="422"/>
      <c r="VR778" s="422"/>
      <c r="VS778" s="422"/>
      <c r="VT778" s="422"/>
      <c r="VU778" s="422"/>
      <c r="VV778" s="422"/>
      <c r="VW778" s="422"/>
      <c r="VX778" s="422"/>
      <c r="VY778" s="422"/>
      <c r="VZ778" s="422"/>
      <c r="WA778" s="422"/>
      <c r="WB778" s="422"/>
      <c r="WC778" s="422"/>
      <c r="WD778" s="422"/>
      <c r="WE778" s="422"/>
      <c r="WF778" s="422"/>
      <c r="WG778" s="422"/>
      <c r="WH778" s="422"/>
      <c r="WI778" s="422"/>
      <c r="WJ778" s="422"/>
      <c r="WK778" s="422"/>
      <c r="WL778" s="422"/>
      <c r="WM778" s="422"/>
      <c r="WN778" s="422"/>
      <c r="WO778" s="422"/>
      <c r="WP778" s="422"/>
      <c r="WQ778" s="422"/>
      <c r="WR778" s="422"/>
      <c r="WS778" s="422"/>
      <c r="WT778" s="422"/>
      <c r="WU778" s="422"/>
      <c r="WV778" s="422"/>
      <c r="WW778" s="422"/>
      <c r="WX778" s="422"/>
      <c r="WY778" s="422"/>
      <c r="WZ778" s="422"/>
      <c r="XA778" s="422"/>
      <c r="XB778" s="422"/>
      <c r="XC778" s="422"/>
      <c r="XD778" s="422"/>
      <c r="XE778" s="422"/>
      <c r="XF778" s="422"/>
      <c r="XG778" s="422"/>
      <c r="XH778" s="422"/>
      <c r="XI778" s="422"/>
      <c r="XJ778" s="422"/>
      <c r="XK778" s="422"/>
      <c r="XL778" s="422"/>
      <c r="XM778" s="422"/>
      <c r="XN778" s="422"/>
      <c r="XO778" s="422"/>
      <c r="XP778" s="422"/>
      <c r="XQ778" s="422"/>
      <c r="XR778" s="422"/>
      <c r="XS778" s="422"/>
      <c r="XT778" s="422"/>
      <c r="XU778" s="422"/>
      <c r="XV778" s="422"/>
      <c r="XW778" s="422"/>
      <c r="XX778" s="422"/>
      <c r="XY778" s="422"/>
      <c r="XZ778" s="422"/>
      <c r="YA778" s="422"/>
      <c r="YB778" s="422"/>
      <c r="YC778" s="422"/>
      <c r="YD778" s="422"/>
      <c r="YE778" s="422"/>
      <c r="YF778" s="422"/>
      <c r="YG778" s="422"/>
      <c r="YH778" s="422"/>
      <c r="YI778" s="422"/>
      <c r="YJ778" s="422"/>
      <c r="YK778" s="422"/>
      <c r="YL778" s="422"/>
      <c r="YM778" s="422"/>
      <c r="YN778" s="422"/>
      <c r="YO778" s="422"/>
      <c r="YP778" s="422"/>
      <c r="YQ778" s="422"/>
      <c r="YR778" s="422"/>
      <c r="YS778" s="422"/>
      <c r="YT778" s="422"/>
      <c r="YU778" s="422"/>
      <c r="YV778" s="422"/>
      <c r="YW778" s="422"/>
      <c r="YX778" s="422"/>
      <c r="YY778" s="422"/>
      <c r="YZ778" s="422"/>
      <c r="ZA778" s="422"/>
      <c r="ZB778" s="422"/>
      <c r="ZC778" s="422"/>
      <c r="ZD778" s="422"/>
      <c r="ZE778" s="422"/>
      <c r="ZF778" s="422"/>
      <c r="ZG778" s="422"/>
      <c r="ZH778" s="422"/>
      <c r="ZI778" s="422"/>
      <c r="ZJ778" s="422"/>
      <c r="ZK778" s="422"/>
      <c r="ZL778" s="422"/>
      <c r="ZM778" s="422"/>
      <c r="ZN778" s="422"/>
      <c r="ZO778" s="422"/>
      <c r="ZP778" s="422"/>
      <c r="ZQ778" s="422"/>
      <c r="ZR778" s="422"/>
      <c r="ZS778" s="422"/>
      <c r="ZT778" s="422"/>
      <c r="ZU778" s="422"/>
      <c r="ZV778" s="422"/>
      <c r="ZW778" s="422"/>
      <c r="ZX778" s="422"/>
      <c r="ZY778" s="422"/>
      <c r="ZZ778" s="422"/>
      <c r="AAA778" s="422"/>
      <c r="AAB778" s="422"/>
      <c r="AAC778" s="422"/>
      <c r="AAD778" s="422"/>
      <c r="AAE778" s="422"/>
      <c r="AAF778" s="422"/>
      <c r="AAG778" s="422"/>
      <c r="AAH778" s="422"/>
      <c r="AAI778" s="422"/>
      <c r="AAJ778" s="422"/>
      <c r="AAK778" s="422"/>
      <c r="AAL778" s="422"/>
      <c r="AAM778" s="422"/>
      <c r="AAN778" s="422"/>
      <c r="AAO778" s="422"/>
      <c r="AAP778" s="422"/>
      <c r="AAQ778" s="422"/>
      <c r="AAR778" s="422"/>
      <c r="AAS778" s="422"/>
      <c r="AAT778" s="422"/>
      <c r="AAU778" s="422"/>
      <c r="AAV778" s="422"/>
      <c r="AAW778" s="422"/>
      <c r="AAX778" s="422"/>
      <c r="AAY778" s="422"/>
      <c r="AAZ778" s="422"/>
      <c r="ABA778" s="422"/>
      <c r="ABB778" s="422"/>
      <c r="ABC778" s="422"/>
      <c r="ABD778" s="422"/>
      <c r="ABE778" s="422"/>
      <c r="ABF778" s="422"/>
      <c r="ABG778" s="422"/>
      <c r="ABH778" s="422"/>
      <c r="ABI778" s="422"/>
      <c r="ABJ778" s="422"/>
      <c r="ABK778" s="422"/>
      <c r="ABL778" s="422"/>
      <c r="ABM778" s="422"/>
      <c r="ABN778" s="422"/>
      <c r="ABO778" s="422"/>
      <c r="ABP778" s="422"/>
      <c r="ABQ778" s="422"/>
      <c r="ABR778" s="422"/>
      <c r="ABS778" s="422"/>
      <c r="ABT778" s="422"/>
      <c r="ABU778" s="422"/>
      <c r="ABV778" s="422"/>
      <c r="ABW778" s="422"/>
      <c r="ABX778" s="422"/>
      <c r="ABY778" s="422"/>
      <c r="ABZ778" s="422"/>
      <c r="ACA778" s="422"/>
      <c r="ACB778" s="422"/>
      <c r="ACC778" s="422"/>
      <c r="ACD778" s="422"/>
      <c r="ACE778" s="422"/>
      <c r="ACF778" s="422"/>
      <c r="ACG778" s="422"/>
      <c r="ACH778" s="422"/>
      <c r="ACI778" s="422"/>
      <c r="ACJ778" s="422"/>
      <c r="ACK778" s="422"/>
      <c r="ACL778" s="422"/>
      <c r="ACM778" s="422"/>
      <c r="ACN778" s="422"/>
      <c r="ACO778" s="422"/>
      <c r="ACP778" s="422"/>
      <c r="ACQ778" s="422"/>
      <c r="ACR778" s="422"/>
      <c r="ACS778" s="422"/>
      <c r="ACT778" s="422"/>
      <c r="ACU778" s="422"/>
      <c r="ACV778" s="422"/>
      <c r="ACW778" s="422"/>
      <c r="ACX778" s="422"/>
      <c r="ACY778" s="422"/>
      <c r="ACZ778" s="422"/>
      <c r="ADA778" s="422"/>
      <c r="ADB778" s="422"/>
      <c r="ADC778" s="422"/>
      <c r="ADD778" s="422"/>
      <c r="ADE778" s="422"/>
      <c r="ADF778" s="422"/>
      <c r="ADG778" s="422"/>
      <c r="ADH778" s="422"/>
      <c r="ADI778" s="422"/>
      <c r="ADJ778" s="422"/>
      <c r="ADK778" s="422"/>
      <c r="ADL778" s="422"/>
      <c r="ADM778" s="422"/>
      <c r="ADN778" s="422"/>
      <c r="ADO778" s="422"/>
      <c r="ADP778" s="422"/>
      <c r="ADQ778" s="422"/>
      <c r="ADR778" s="422"/>
      <c r="ADS778" s="422"/>
      <c r="ADT778" s="422"/>
      <c r="ADU778" s="422"/>
      <c r="ADV778" s="422"/>
      <c r="ADW778" s="422"/>
      <c r="ADX778" s="422"/>
      <c r="ADY778" s="422"/>
      <c r="ADZ778" s="422"/>
      <c r="AEA778" s="422"/>
      <c r="AEB778" s="422"/>
      <c r="AEC778" s="422"/>
      <c r="AED778" s="422"/>
      <c r="AEE778" s="422"/>
      <c r="AEF778" s="422"/>
      <c r="AEG778" s="422"/>
      <c r="AEH778" s="422"/>
      <c r="AEI778" s="422"/>
      <c r="AEJ778" s="422"/>
      <c r="AEK778" s="422"/>
      <c r="AEL778" s="422"/>
      <c r="AEM778" s="422"/>
      <c r="AEN778" s="422"/>
      <c r="AEO778" s="422"/>
      <c r="AEP778" s="422"/>
      <c r="AEQ778" s="422"/>
      <c r="AER778" s="422"/>
      <c r="AES778" s="422"/>
      <c r="AET778" s="422"/>
      <c r="AEU778" s="422"/>
      <c r="AEV778" s="422"/>
      <c r="AEW778" s="422"/>
      <c r="AEX778" s="422"/>
      <c r="AEY778" s="422"/>
      <c r="AEZ778" s="422"/>
      <c r="AFA778" s="422"/>
      <c r="AFB778" s="422"/>
      <c r="AFC778" s="422"/>
      <c r="AFD778" s="422"/>
      <c r="AFE778" s="422"/>
      <c r="AFF778" s="422"/>
      <c r="AFG778" s="422"/>
      <c r="AFH778" s="422"/>
      <c r="AFI778" s="422"/>
      <c r="AFJ778" s="422"/>
      <c r="AFK778" s="422"/>
      <c r="AFL778" s="422"/>
      <c r="AFM778" s="422"/>
      <c r="AFN778" s="422"/>
      <c r="AFO778" s="422"/>
      <c r="AFP778" s="422"/>
      <c r="AFQ778" s="422"/>
      <c r="AFR778" s="422"/>
      <c r="AFS778" s="422"/>
      <c r="AFT778" s="422"/>
      <c r="AFU778" s="422"/>
      <c r="AFV778" s="422"/>
      <c r="AFW778" s="422"/>
      <c r="AFX778" s="422"/>
      <c r="AFY778" s="422"/>
      <c r="AFZ778" s="422"/>
      <c r="AGA778" s="422"/>
      <c r="AGB778" s="422"/>
      <c r="AGC778" s="422"/>
      <c r="AGD778" s="422"/>
      <c r="AGE778" s="422"/>
      <c r="AGF778" s="422"/>
      <c r="AGG778" s="422"/>
      <c r="AGH778" s="422"/>
      <c r="AGI778" s="422"/>
      <c r="AGJ778" s="422"/>
      <c r="AGK778" s="422"/>
      <c r="AGL778" s="422"/>
      <c r="AGM778" s="422"/>
      <c r="AGN778" s="422"/>
      <c r="AGO778" s="422"/>
      <c r="AGP778" s="422"/>
      <c r="AGQ778" s="422"/>
      <c r="AGR778" s="422"/>
      <c r="AGS778" s="422"/>
      <c r="AGT778" s="422"/>
      <c r="AGU778" s="422"/>
      <c r="AGV778" s="422"/>
      <c r="AGW778" s="422"/>
      <c r="AGX778" s="422"/>
      <c r="AGY778" s="422"/>
      <c r="AGZ778" s="422"/>
      <c r="AHA778" s="422"/>
      <c r="AHB778" s="422"/>
      <c r="AHC778" s="422"/>
      <c r="AHD778" s="422"/>
      <c r="AHE778" s="422"/>
      <c r="AHF778" s="422"/>
      <c r="AHG778" s="422"/>
      <c r="AHH778" s="422"/>
      <c r="AHI778" s="422"/>
      <c r="AHJ778" s="422"/>
      <c r="AHK778" s="422"/>
      <c r="AHL778" s="422"/>
      <c r="AHM778" s="422"/>
      <c r="AHN778" s="422"/>
      <c r="AHO778" s="422"/>
      <c r="AHP778" s="422"/>
      <c r="AHQ778" s="422"/>
      <c r="AHR778" s="422"/>
      <c r="AHS778" s="422"/>
      <c r="AHT778" s="422"/>
      <c r="AHU778" s="422"/>
      <c r="AHV778" s="422"/>
      <c r="AHW778" s="422"/>
      <c r="AHX778" s="422"/>
      <c r="AHY778" s="422"/>
      <c r="AHZ778" s="422"/>
      <c r="AIA778" s="422"/>
      <c r="AIB778" s="422"/>
      <c r="AIC778" s="422"/>
      <c r="AID778" s="422"/>
      <c r="AIE778" s="422"/>
      <c r="AIF778" s="422"/>
      <c r="AIG778" s="422"/>
      <c r="AIH778" s="422"/>
      <c r="AII778" s="422"/>
      <c r="AIJ778" s="422"/>
      <c r="AIK778" s="422"/>
      <c r="AIL778" s="422"/>
      <c r="AIM778" s="422"/>
      <c r="AIN778" s="422"/>
      <c r="AIO778" s="422"/>
      <c r="AIP778" s="422"/>
      <c r="AIQ778" s="422"/>
      <c r="AIR778" s="422"/>
      <c r="AIS778" s="422"/>
      <c r="AIT778" s="422"/>
      <c r="AIU778" s="422"/>
      <c r="AIV778" s="422"/>
      <c r="AIW778" s="422"/>
      <c r="AIX778" s="422"/>
      <c r="AIY778" s="422"/>
      <c r="AIZ778" s="422"/>
      <c r="AJA778" s="422"/>
      <c r="AJB778" s="422"/>
      <c r="AJC778" s="422"/>
      <c r="AJD778" s="422"/>
      <c r="AJE778" s="422"/>
      <c r="AJF778" s="422"/>
      <c r="AJG778" s="422"/>
      <c r="AJH778" s="422"/>
      <c r="AJI778" s="422"/>
      <c r="AJJ778" s="422"/>
      <c r="AJK778" s="422"/>
      <c r="AJL778" s="422"/>
      <c r="AJM778" s="422"/>
      <c r="AJN778" s="422"/>
      <c r="AJO778" s="422"/>
      <c r="AJP778" s="422"/>
      <c r="AJQ778" s="422"/>
      <c r="AJR778" s="422"/>
      <c r="AJS778" s="422"/>
      <c r="AJT778" s="422"/>
      <c r="AJU778" s="422"/>
      <c r="AJV778" s="422"/>
      <c r="AJW778" s="422"/>
      <c r="AJX778" s="422"/>
      <c r="AJY778" s="422"/>
      <c r="AJZ778" s="422"/>
      <c r="AKA778" s="422"/>
      <c r="AKB778" s="422"/>
      <c r="AKC778" s="422"/>
      <c r="AKD778" s="422"/>
      <c r="AKE778" s="422"/>
      <c r="AKF778" s="422"/>
      <c r="AKG778" s="422"/>
      <c r="AKH778" s="422"/>
      <c r="AKI778" s="422"/>
      <c r="AKJ778" s="422"/>
      <c r="AKK778" s="422"/>
      <c r="AKL778" s="422"/>
      <c r="AKM778" s="422"/>
      <c r="AKN778" s="422"/>
      <c r="AKO778" s="422"/>
      <c r="AKP778" s="422"/>
      <c r="AKQ778" s="422"/>
      <c r="AKR778" s="422"/>
      <c r="AKS778" s="422"/>
      <c r="AKT778" s="422"/>
      <c r="AKU778" s="422"/>
      <c r="AKV778" s="422"/>
      <c r="AKW778" s="422"/>
      <c r="AKX778" s="422"/>
      <c r="AKY778" s="422"/>
      <c r="AKZ778" s="422"/>
      <c r="ALA778" s="422"/>
      <c r="ALB778" s="422"/>
      <c r="ALC778" s="422"/>
      <c r="ALD778" s="422"/>
      <c r="ALE778" s="422"/>
      <c r="ALF778" s="422"/>
      <c r="ALG778" s="422"/>
      <c r="ALH778" s="422"/>
      <c r="ALI778" s="422"/>
      <c r="ALJ778" s="422"/>
      <c r="ALK778" s="422"/>
      <c r="ALL778" s="422"/>
      <c r="ALM778" s="422"/>
      <c r="ALN778" s="422"/>
      <c r="ALO778" s="422"/>
      <c r="ALP778" s="422"/>
      <c r="ALQ778" s="422"/>
      <c r="ALR778" s="422"/>
      <c r="ALS778" s="422"/>
      <c r="ALT778" s="422"/>
      <c r="ALU778" s="422"/>
      <c r="ALV778" s="422"/>
      <c r="ALW778" s="422"/>
      <c r="ALX778" s="422"/>
      <c r="ALY778" s="422"/>
      <c r="ALZ778" s="422"/>
      <c r="AMA778" s="422"/>
      <c r="AMB778" s="422"/>
      <c r="AMC778" s="422"/>
      <c r="AMD778" s="422"/>
      <c r="AME778" s="422"/>
      <c r="AMF778" s="422"/>
      <c r="AMG778" s="422"/>
      <c r="AMH778" s="422"/>
      <c r="AMI778" s="422"/>
      <c r="AMJ778" s="422"/>
      <c r="AMK778" s="422"/>
      <c r="AML778" s="422"/>
      <c r="AMM778" s="422"/>
      <c r="AMN778" s="422"/>
      <c r="AMO778" s="422"/>
      <c r="AMP778" s="422"/>
      <c r="AMQ778" s="422"/>
      <c r="AMR778" s="422"/>
      <c r="AMS778" s="422"/>
      <c r="AMT778" s="422"/>
      <c r="AMU778" s="422"/>
      <c r="AMV778" s="422"/>
      <c r="AMW778" s="422"/>
      <c r="AMX778" s="422"/>
    </row>
    <row r="779" spans="1:1038" s="288" customFormat="1" ht="18" customHeight="1">
      <c r="A779" s="549">
        <v>43333</v>
      </c>
      <c r="B779" s="283" t="s">
        <v>1647</v>
      </c>
      <c r="C779" s="227"/>
      <c r="D779" s="284" t="s">
        <v>1279</v>
      </c>
      <c r="E779" s="227">
        <v>95</v>
      </c>
      <c r="F779" s="227">
        <v>1</v>
      </c>
      <c r="G779" s="286" t="str">
        <f t="shared" si="513"/>
        <v>95-1</v>
      </c>
      <c r="H779" s="227">
        <v>69</v>
      </c>
      <c r="I779" s="227">
        <v>90</v>
      </c>
      <c r="J779" s="477">
        <f t="shared" si="354"/>
        <v>0</v>
      </c>
      <c r="K779" s="478" t="str">
        <f>IF(J780=1,IF(((VLOOKUP($G779,[3]Depth_Lookup!$A$3:$J$550,9,FALSE))-(I779/100))=0,"Good",IF(((VLOOKUP($G779,[3]Depth_Lookup!$A$3:$J$550,9,FALSE))-(I779/100))&gt;0,"Too Short","Too Long")))</f>
        <v>Good</v>
      </c>
      <c r="L779" s="171">
        <f>(VLOOKUP($G779,Depth_Lookup!$A$3:$J$410,10,FALSE))+(H779/100)</f>
        <v>246.39</v>
      </c>
      <c r="M779" s="171">
        <f>(VLOOKUP($G779,Depth_Lookup!$A$3:$J$410,10,FALSE))+(I779/100)</f>
        <v>246.6</v>
      </c>
      <c r="N779" s="645" t="s">
        <v>2312</v>
      </c>
      <c r="O779" s="227">
        <v>1</v>
      </c>
      <c r="P779" s="227" t="s">
        <v>853</v>
      </c>
      <c r="Q779" s="227" t="s">
        <v>125</v>
      </c>
      <c r="R779" s="286" t="str">
        <f t="shared" si="351"/>
        <v>SerpentinizedHarzburgite</v>
      </c>
      <c r="S779" s="229" t="s">
        <v>107</v>
      </c>
      <c r="T779" s="229" t="s">
        <v>94</v>
      </c>
      <c r="U779" s="227" t="s">
        <v>108</v>
      </c>
      <c r="V779" s="227" t="s">
        <v>509</v>
      </c>
      <c r="W779" s="227" t="s">
        <v>102</v>
      </c>
      <c r="X779" s="287">
        <f>VLOOKUP(W779,[3]definitions_list_lookup!$A$13:$B$19,2,0)</f>
        <v>5</v>
      </c>
      <c r="Y779" s="227" t="s">
        <v>90</v>
      </c>
      <c r="Z779" s="227" t="s">
        <v>91</v>
      </c>
      <c r="AA779" s="227"/>
      <c r="AB779" s="227"/>
      <c r="AC779" s="227"/>
      <c r="AD779" s="227"/>
      <c r="AE779" s="233"/>
      <c r="AF779" s="286" t="e">
        <f>VLOOKUP(AE779,[3]definitions_list_mag!$V$12:$W$15,2,0)</f>
        <v>#N/A</v>
      </c>
      <c r="AG779" s="237"/>
      <c r="AH779" s="227"/>
      <c r="AI779" s="252">
        <v>73</v>
      </c>
      <c r="AJ779" s="229"/>
      <c r="AK779" s="229"/>
      <c r="AL779" s="229"/>
      <c r="AM779" s="229"/>
      <c r="AN779" s="229"/>
      <c r="AO779" s="252"/>
      <c r="AP779" s="229"/>
      <c r="AQ779" s="229"/>
      <c r="AR779" s="229"/>
      <c r="AS779" s="229"/>
      <c r="AT779" s="229"/>
      <c r="AU779" s="252"/>
      <c r="AV779" s="229"/>
      <c r="AW779" s="229"/>
      <c r="AX779" s="229"/>
      <c r="AY779" s="229"/>
      <c r="AZ779" s="229"/>
      <c r="BA779" s="252">
        <v>25</v>
      </c>
      <c r="BB779" s="229">
        <v>5</v>
      </c>
      <c r="BC779" s="229">
        <v>2</v>
      </c>
      <c r="BD779" s="229" t="s">
        <v>110</v>
      </c>
      <c r="BE779" s="229" t="s">
        <v>103</v>
      </c>
      <c r="BF779" s="229"/>
      <c r="BG779" s="252"/>
      <c r="BH779" s="229"/>
      <c r="BI779" s="229"/>
      <c r="BJ779" s="229"/>
      <c r="BK779" s="229"/>
      <c r="BL779" s="229"/>
      <c r="BM779" s="252">
        <v>2</v>
      </c>
      <c r="BN779" s="229">
        <v>1</v>
      </c>
      <c r="BO779" s="229">
        <v>0.5</v>
      </c>
      <c r="BP779" s="229" t="s">
        <v>110</v>
      </c>
      <c r="BQ779" s="229" t="s">
        <v>103</v>
      </c>
      <c r="BR779" s="229"/>
      <c r="BS779" s="229"/>
      <c r="BT779" s="229"/>
      <c r="BU779" s="229"/>
      <c r="BV779" s="229"/>
      <c r="BW779" s="229"/>
      <c r="BX779" s="229"/>
      <c r="BY779" s="240"/>
      <c r="BZ779" s="227"/>
      <c r="CA779" s="227"/>
      <c r="CB779" s="227"/>
      <c r="CC779" s="227"/>
      <c r="CD779" s="227"/>
      <c r="CE779" s="227"/>
      <c r="CF779" s="290">
        <f t="shared" si="352"/>
        <v>100</v>
      </c>
      <c r="CG779" s="148"/>
      <c r="CH779" s="149" t="s">
        <v>2150</v>
      </c>
      <c r="CI779" s="149">
        <v>90</v>
      </c>
      <c r="CJ779" s="149" t="s">
        <v>514</v>
      </c>
      <c r="CK779" s="151"/>
      <c r="CL779" s="152"/>
      <c r="CM779" s="152"/>
      <c r="CN779" s="152"/>
      <c r="CO779" s="152"/>
      <c r="CP779" s="152"/>
      <c r="CQ779" s="152"/>
      <c r="CR779" s="152"/>
      <c r="CS779" s="152"/>
      <c r="CT779" s="152"/>
      <c r="CU779" s="152"/>
      <c r="CV779" s="152"/>
      <c r="CW779" s="152"/>
      <c r="CX779" s="152"/>
      <c r="CY779" s="152"/>
      <c r="CZ779" s="152"/>
      <c r="DA779" s="152"/>
      <c r="DB779" s="152">
        <v>65</v>
      </c>
      <c r="DC779" s="229"/>
      <c r="DD779" s="152"/>
      <c r="DE779" s="152"/>
      <c r="DF779" s="152"/>
      <c r="DG779" s="152"/>
      <c r="DH779" s="152"/>
      <c r="DI779" s="152"/>
      <c r="DJ779" s="152">
        <v>35</v>
      </c>
      <c r="DK779" s="208">
        <f t="shared" si="353"/>
        <v>100</v>
      </c>
      <c r="DL779" s="148"/>
      <c r="DM779" s="152"/>
      <c r="DN779" s="152"/>
      <c r="DO779" s="153"/>
      <c r="DQ779" s="148"/>
      <c r="DR779" s="153"/>
      <c r="DS779" s="148"/>
      <c r="DT779" s="261" t="s">
        <v>2313</v>
      </c>
      <c r="DU779" s="229"/>
      <c r="DV779" s="229"/>
      <c r="DW779" s="291" t="e">
        <f>VLOOKUP(P779,[3]definitions_list_lookup!$K$30:$L$54,2,0)</f>
        <v>#N/A</v>
      </c>
      <c r="DX779" s="154" t="s">
        <v>2151</v>
      </c>
      <c r="DY779" s="652" t="s">
        <v>2314</v>
      </c>
      <c r="DZ779" s="479"/>
      <c r="EA779" s="292"/>
      <c r="EB779" s="229"/>
      <c r="EC779" s="292"/>
      <c r="ED779" s="229" t="s">
        <v>2517</v>
      </c>
      <c r="EE779" s="293"/>
      <c r="EF779" s="294"/>
      <c r="EG779" s="293"/>
      <c r="EH779" s="295"/>
      <c r="EI779" s="296"/>
      <c r="EJ779" s="297"/>
      <c r="EK779" s="298"/>
      <c r="EL779" s="293"/>
      <c r="EM779" s="295"/>
      <c r="EN779" s="295"/>
      <c r="EO779" s="321"/>
      <c r="EP779" s="321"/>
      <c r="EQ779" s="321"/>
      <c r="ER779" s="321"/>
      <c r="ES779" s="321"/>
      <c r="ET779" s="321"/>
      <c r="EU779" s="321"/>
      <c r="EV779" s="322"/>
      <c r="EW779" s="322"/>
      <c r="EX779" s="322"/>
      <c r="EY779" s="322"/>
      <c r="EZ779" s="192" t="e">
        <f t="shared" si="514"/>
        <v>#DIV/0!</v>
      </c>
      <c r="FA779" s="192" t="e">
        <f t="shared" si="515"/>
        <v>#DIV/0!</v>
      </c>
      <c r="FB779" s="192" t="e">
        <f t="shared" si="516"/>
        <v>#DIV/0!</v>
      </c>
      <c r="FC779" s="192" t="e">
        <f t="shared" si="517"/>
        <v>#DIV/0!</v>
      </c>
      <c r="FD779" s="192" t="e">
        <f t="shared" si="518"/>
        <v>#DIV/0!</v>
      </c>
      <c r="FE779" s="193" t="e">
        <f t="shared" si="519"/>
        <v>#DIV/0!</v>
      </c>
      <c r="FF779" s="194" t="e">
        <f t="shared" si="520"/>
        <v>#DIV/0!</v>
      </c>
      <c r="FG779" s="293"/>
      <c r="FH779" s="295"/>
      <c r="FI779" s="778">
        <f t="shared" si="526"/>
        <v>0</v>
      </c>
      <c r="FJ779" s="779" t="e">
        <f t="shared" si="527"/>
        <v>#DIV/0!</v>
      </c>
      <c r="FK779" s="779" t="e">
        <f t="shared" si="528"/>
        <v>#DIV/0!</v>
      </c>
      <c r="FL779" s="780" t="e">
        <f t="shared" si="529"/>
        <v>#DIV/0!</v>
      </c>
      <c r="FM779" s="169" t="e">
        <f t="shared" si="530"/>
        <v>#DIV/0!</v>
      </c>
      <c r="FN779" s="783" t="e">
        <f t="shared" si="531"/>
        <v>#DIV/0!</v>
      </c>
      <c r="FO779" s="227"/>
      <c r="FP779" s="227"/>
      <c r="FQ779" s="227"/>
      <c r="FR779" s="227"/>
      <c r="FS779" s="227"/>
      <c r="FT779" s="227"/>
      <c r="FU779" s="227"/>
      <c r="FV779" s="227"/>
      <c r="FW779" s="227"/>
      <c r="FX779" s="227"/>
      <c r="FY779" s="227"/>
      <c r="FZ779" s="227"/>
      <c r="GA779" s="227"/>
      <c r="GB779" s="227"/>
      <c r="GC779" s="227"/>
      <c r="GD779" s="227"/>
      <c r="GE779" s="227"/>
      <c r="GF779" s="227"/>
      <c r="GG779" s="227"/>
      <c r="GH779" s="227"/>
      <c r="GI779" s="227"/>
      <c r="GJ779" s="227"/>
      <c r="GK779" s="227"/>
      <c r="GL779" s="227"/>
      <c r="GM779" s="227"/>
      <c r="GN779" s="227"/>
      <c r="GO779" s="227"/>
      <c r="GP779" s="227"/>
      <c r="GQ779" s="227"/>
      <c r="GR779" s="227"/>
      <c r="GS779" s="227"/>
      <c r="GT779" s="227"/>
      <c r="GU779" s="227"/>
      <c r="GV779" s="227"/>
      <c r="GW779" s="227"/>
      <c r="GX779" s="227"/>
      <c r="GY779" s="227"/>
      <c r="GZ779" s="227"/>
      <c r="HA779" s="227"/>
      <c r="HB779" s="227"/>
      <c r="HC779" s="227"/>
      <c r="HD779" s="227"/>
      <c r="HE779" s="227"/>
      <c r="HF779" s="227"/>
      <c r="HG779" s="227"/>
      <c r="HH779" s="227"/>
      <c r="HI779" s="227"/>
      <c r="HJ779" s="227"/>
      <c r="HK779" s="227"/>
      <c r="HL779" s="227"/>
      <c r="HM779" s="227"/>
      <c r="HN779" s="227"/>
      <c r="HO779" s="227"/>
      <c r="HP779" s="227"/>
      <c r="HQ779" s="227"/>
      <c r="HR779" s="227"/>
      <c r="HS779" s="227"/>
      <c r="HT779" s="227"/>
      <c r="HU779" s="227"/>
      <c r="HV779" s="227"/>
      <c r="HW779" s="227"/>
      <c r="HX779" s="227"/>
      <c r="HY779" s="227"/>
      <c r="HZ779" s="227"/>
      <c r="IA779" s="227"/>
      <c r="IB779" s="227"/>
      <c r="IC779" s="227"/>
      <c r="ID779" s="227"/>
      <c r="IE779" s="227"/>
      <c r="IF779" s="227"/>
      <c r="IG779" s="227"/>
      <c r="IH779" s="227"/>
      <c r="II779" s="227"/>
      <c r="IJ779" s="227"/>
      <c r="IK779" s="227"/>
      <c r="IL779" s="227"/>
      <c r="IM779" s="227"/>
      <c r="IN779" s="227"/>
      <c r="IO779" s="227"/>
      <c r="IP779" s="227"/>
      <c r="IQ779" s="227"/>
      <c r="IR779" s="227"/>
      <c r="IS779" s="227"/>
      <c r="IT779" s="227"/>
      <c r="IU779" s="227"/>
      <c r="IV779" s="227"/>
      <c r="IW779" s="227"/>
      <c r="IX779" s="227"/>
      <c r="IY779" s="227"/>
      <c r="IZ779" s="227"/>
      <c r="JA779" s="227"/>
      <c r="JB779" s="227"/>
      <c r="JC779" s="227"/>
      <c r="JD779" s="227"/>
      <c r="JE779" s="227"/>
      <c r="JF779" s="227"/>
      <c r="JG779" s="227"/>
      <c r="JH779" s="227"/>
      <c r="JI779" s="227"/>
      <c r="JJ779" s="227"/>
      <c r="JK779" s="227"/>
      <c r="JL779" s="227"/>
      <c r="JM779" s="227"/>
      <c r="JN779" s="227"/>
      <c r="JO779" s="227"/>
      <c r="JP779" s="227"/>
      <c r="JQ779" s="227"/>
      <c r="JR779" s="227"/>
      <c r="JS779" s="227"/>
      <c r="JT779" s="227"/>
      <c r="JU779" s="227"/>
      <c r="JV779" s="227"/>
      <c r="JW779" s="227"/>
      <c r="JX779" s="227"/>
      <c r="JY779" s="227"/>
      <c r="JZ779" s="227"/>
      <c r="KA779" s="227"/>
      <c r="KB779" s="227"/>
      <c r="KC779" s="227"/>
      <c r="KD779" s="227"/>
      <c r="KE779" s="227"/>
      <c r="KF779" s="227"/>
      <c r="KG779" s="227"/>
      <c r="KH779" s="227"/>
      <c r="KI779" s="227"/>
      <c r="KJ779" s="227"/>
      <c r="KK779" s="227"/>
      <c r="KL779" s="227"/>
      <c r="KM779" s="227"/>
      <c r="KN779" s="227"/>
      <c r="KO779" s="227"/>
      <c r="KP779" s="227"/>
      <c r="KQ779" s="227"/>
      <c r="KR779" s="227"/>
      <c r="KS779" s="227"/>
      <c r="KT779" s="227"/>
      <c r="KU779" s="227"/>
      <c r="KV779" s="227"/>
      <c r="KW779" s="227"/>
      <c r="KX779" s="227"/>
      <c r="KY779" s="227"/>
      <c r="KZ779" s="227"/>
      <c r="LA779" s="227"/>
      <c r="LB779" s="227"/>
      <c r="LC779" s="227"/>
      <c r="LD779" s="227"/>
      <c r="LE779" s="227"/>
      <c r="LF779" s="227"/>
      <c r="LG779" s="227"/>
      <c r="LH779" s="227"/>
      <c r="LI779" s="227"/>
      <c r="LJ779" s="227"/>
      <c r="LK779" s="227"/>
      <c r="LL779" s="227"/>
      <c r="LM779" s="227"/>
      <c r="LN779" s="227"/>
      <c r="LO779" s="227"/>
      <c r="LP779" s="227"/>
      <c r="LQ779" s="227"/>
      <c r="LR779" s="227"/>
      <c r="LS779" s="227"/>
      <c r="LT779" s="227"/>
      <c r="LU779" s="227"/>
      <c r="LV779" s="227"/>
      <c r="LW779" s="227"/>
      <c r="LX779" s="227"/>
      <c r="LY779" s="227"/>
      <c r="LZ779" s="227"/>
      <c r="MA779" s="227"/>
      <c r="MB779" s="227"/>
      <c r="MC779" s="227"/>
      <c r="MD779" s="227"/>
      <c r="ME779" s="227"/>
      <c r="MF779" s="227"/>
      <c r="MG779" s="227"/>
      <c r="MH779" s="227"/>
      <c r="MI779" s="227"/>
      <c r="MJ779" s="227"/>
      <c r="MK779" s="227"/>
      <c r="ML779" s="227"/>
      <c r="MM779" s="227"/>
      <c r="MN779" s="227"/>
      <c r="MO779" s="227"/>
      <c r="MP779" s="227"/>
      <c r="MQ779" s="227"/>
      <c r="MR779" s="227"/>
      <c r="MS779" s="227"/>
      <c r="MT779" s="227"/>
      <c r="MU779" s="227"/>
      <c r="MV779" s="227"/>
      <c r="MW779" s="227"/>
      <c r="MX779" s="227"/>
      <c r="MY779" s="227"/>
      <c r="MZ779" s="227"/>
      <c r="NA779" s="227"/>
      <c r="NB779" s="227"/>
      <c r="NC779" s="227"/>
      <c r="ND779" s="227"/>
      <c r="NE779" s="227"/>
      <c r="NF779" s="227"/>
      <c r="NG779" s="227"/>
      <c r="NH779" s="227"/>
      <c r="NI779" s="227"/>
      <c r="NJ779" s="227"/>
      <c r="NK779" s="227"/>
      <c r="NL779" s="227"/>
      <c r="NM779" s="227"/>
      <c r="NN779" s="227"/>
      <c r="NO779" s="227"/>
      <c r="NP779" s="227"/>
      <c r="NQ779" s="227"/>
      <c r="NR779" s="227"/>
      <c r="NS779" s="227"/>
      <c r="NT779" s="227"/>
      <c r="NU779" s="227"/>
      <c r="NV779" s="227"/>
      <c r="NW779" s="227"/>
      <c r="NX779" s="227"/>
      <c r="NY779" s="227"/>
      <c r="NZ779" s="227"/>
      <c r="OA779" s="227"/>
      <c r="OB779" s="227"/>
      <c r="OC779" s="227"/>
      <c r="OD779" s="227"/>
      <c r="OE779" s="227"/>
      <c r="OF779" s="227"/>
      <c r="OG779" s="227"/>
      <c r="OH779" s="227"/>
      <c r="OI779" s="227"/>
      <c r="OJ779" s="227"/>
      <c r="OK779" s="227"/>
      <c r="OL779" s="227"/>
      <c r="OM779" s="227"/>
      <c r="ON779" s="227"/>
      <c r="OO779" s="227"/>
      <c r="OP779" s="227"/>
      <c r="OQ779" s="227"/>
      <c r="OR779" s="227"/>
      <c r="OS779" s="227"/>
      <c r="OT779" s="227"/>
      <c r="OU779" s="227"/>
      <c r="OV779" s="227"/>
      <c r="OW779" s="227"/>
      <c r="OX779" s="227"/>
      <c r="OY779" s="227"/>
      <c r="OZ779" s="227"/>
      <c r="PA779" s="227"/>
      <c r="PB779" s="227"/>
      <c r="PC779" s="227"/>
      <c r="PD779" s="227"/>
      <c r="PE779" s="227"/>
      <c r="PF779" s="227"/>
      <c r="PG779" s="227"/>
      <c r="PH779" s="227"/>
      <c r="PI779" s="227"/>
      <c r="PJ779" s="227"/>
      <c r="PK779" s="227"/>
      <c r="PL779" s="227"/>
      <c r="PM779" s="227"/>
      <c r="PN779" s="227"/>
      <c r="PO779" s="227"/>
      <c r="PP779" s="227"/>
      <c r="PQ779" s="227"/>
      <c r="PR779" s="227"/>
      <c r="PS779" s="227"/>
      <c r="PT779" s="227"/>
      <c r="PU779" s="227"/>
      <c r="PV779" s="227"/>
      <c r="PW779" s="227"/>
      <c r="PX779" s="227"/>
      <c r="PY779" s="227"/>
      <c r="PZ779" s="227"/>
      <c r="QA779" s="227"/>
      <c r="QB779" s="227"/>
      <c r="QC779" s="227"/>
      <c r="QD779" s="227"/>
      <c r="QE779" s="227"/>
      <c r="QF779" s="227"/>
      <c r="QG779" s="227"/>
      <c r="QH779" s="227"/>
      <c r="QI779" s="227"/>
      <c r="QJ779" s="227"/>
      <c r="QK779" s="227"/>
      <c r="QL779" s="227"/>
      <c r="QM779" s="227"/>
      <c r="QN779" s="227"/>
      <c r="QO779" s="227"/>
      <c r="QP779" s="227"/>
      <c r="QQ779" s="227"/>
      <c r="QR779" s="227"/>
      <c r="QS779" s="227"/>
      <c r="QT779" s="227"/>
      <c r="QU779" s="227"/>
      <c r="QV779" s="227"/>
      <c r="QW779" s="227"/>
      <c r="QX779" s="227"/>
      <c r="QY779" s="227"/>
      <c r="QZ779" s="227"/>
      <c r="RA779" s="227"/>
      <c r="RB779" s="227"/>
      <c r="RC779" s="227"/>
      <c r="RD779" s="227"/>
      <c r="RE779" s="227"/>
      <c r="RF779" s="227"/>
      <c r="RG779" s="227"/>
      <c r="RH779" s="227"/>
      <c r="RI779" s="227"/>
      <c r="RJ779" s="227"/>
      <c r="RK779" s="227"/>
      <c r="RL779" s="227"/>
      <c r="RM779" s="227"/>
      <c r="RN779" s="227"/>
      <c r="RO779" s="227"/>
      <c r="RP779" s="227"/>
      <c r="RQ779" s="227"/>
      <c r="RR779" s="227"/>
      <c r="RS779" s="227"/>
      <c r="RT779" s="227"/>
      <c r="RU779" s="227"/>
      <c r="RV779" s="227"/>
      <c r="RW779" s="227"/>
      <c r="RX779" s="227"/>
      <c r="RY779" s="227"/>
      <c r="RZ779" s="227"/>
      <c r="SA779" s="227"/>
      <c r="SB779" s="227"/>
      <c r="SC779" s="227"/>
      <c r="SD779" s="227"/>
      <c r="SE779" s="227"/>
      <c r="SF779" s="227"/>
      <c r="SG779" s="227"/>
      <c r="SH779" s="227"/>
      <c r="SI779" s="227"/>
      <c r="SJ779" s="227"/>
      <c r="SK779" s="227"/>
      <c r="SL779" s="227"/>
      <c r="SM779" s="227"/>
      <c r="SN779" s="227"/>
      <c r="SO779" s="227"/>
      <c r="SP779" s="227"/>
      <c r="SQ779" s="227"/>
      <c r="SR779" s="227"/>
      <c r="SS779" s="227"/>
      <c r="ST779" s="227"/>
      <c r="SU779" s="227"/>
      <c r="SV779" s="227"/>
      <c r="SW779" s="227"/>
      <c r="SX779" s="227"/>
      <c r="SY779" s="227"/>
      <c r="SZ779" s="227"/>
      <c r="TA779" s="227"/>
      <c r="TB779" s="227"/>
      <c r="TC779" s="227"/>
      <c r="TD779" s="227"/>
      <c r="TE779" s="227"/>
      <c r="TF779" s="227"/>
      <c r="TG779" s="227"/>
      <c r="TH779" s="227"/>
      <c r="TI779" s="227"/>
      <c r="TJ779" s="227"/>
      <c r="TK779" s="227"/>
      <c r="TL779" s="227"/>
      <c r="TM779" s="227"/>
      <c r="TN779" s="227"/>
      <c r="TO779" s="227"/>
      <c r="TP779" s="227"/>
      <c r="TQ779" s="227"/>
      <c r="TR779" s="227"/>
      <c r="TS779" s="227"/>
      <c r="TT779" s="227"/>
      <c r="TU779" s="227"/>
      <c r="TV779" s="227"/>
      <c r="TW779" s="227"/>
      <c r="TX779" s="227"/>
      <c r="TY779" s="227"/>
      <c r="TZ779" s="227"/>
      <c r="UA779" s="227"/>
      <c r="UB779" s="227"/>
      <c r="UC779" s="227"/>
      <c r="UD779" s="227"/>
      <c r="UE779" s="227"/>
      <c r="UF779" s="227"/>
      <c r="UG779" s="227"/>
      <c r="UH779" s="227"/>
      <c r="UI779" s="227"/>
      <c r="UJ779" s="227"/>
      <c r="UK779" s="227"/>
      <c r="UL779" s="227"/>
      <c r="UM779" s="227"/>
      <c r="UN779" s="227"/>
      <c r="UO779" s="227"/>
      <c r="UP779" s="227"/>
      <c r="UQ779" s="227"/>
      <c r="UR779" s="227"/>
      <c r="US779" s="227"/>
      <c r="UT779" s="227"/>
      <c r="UU779" s="227"/>
      <c r="UV779" s="227"/>
      <c r="UW779" s="227"/>
      <c r="UX779" s="227"/>
      <c r="UY779" s="227"/>
      <c r="UZ779" s="227"/>
      <c r="VA779" s="227"/>
      <c r="VB779" s="227"/>
      <c r="VC779" s="227"/>
      <c r="VD779" s="227"/>
      <c r="VE779" s="227"/>
      <c r="VF779" s="227"/>
      <c r="VG779" s="227"/>
      <c r="VH779" s="227"/>
      <c r="VI779" s="227"/>
      <c r="VJ779" s="227"/>
      <c r="VK779" s="227"/>
      <c r="VL779" s="227"/>
      <c r="VM779" s="227"/>
      <c r="VN779" s="227"/>
      <c r="VO779" s="227"/>
      <c r="VP779" s="227"/>
      <c r="VQ779" s="227"/>
      <c r="VR779" s="227"/>
      <c r="VS779" s="227"/>
      <c r="VT779" s="227"/>
      <c r="VU779" s="227"/>
      <c r="VV779" s="227"/>
      <c r="VW779" s="227"/>
      <c r="VX779" s="227"/>
      <c r="VY779" s="227"/>
      <c r="VZ779" s="227"/>
      <c r="WA779" s="227"/>
      <c r="WB779" s="227"/>
      <c r="WC779" s="227"/>
      <c r="WD779" s="227"/>
      <c r="WE779" s="227"/>
      <c r="WF779" s="227"/>
      <c r="WG779" s="227"/>
      <c r="WH779" s="227"/>
      <c r="WI779" s="227"/>
      <c r="WJ779" s="227"/>
      <c r="WK779" s="227"/>
      <c r="WL779" s="227"/>
      <c r="WM779" s="227"/>
      <c r="WN779" s="227"/>
      <c r="WO779" s="227"/>
      <c r="WP779" s="227"/>
      <c r="WQ779" s="227"/>
      <c r="WR779" s="227"/>
      <c r="WS779" s="227"/>
      <c r="WT779" s="227"/>
      <c r="WU779" s="227"/>
      <c r="WV779" s="227"/>
      <c r="WW779" s="227"/>
      <c r="WX779" s="227"/>
      <c r="WY779" s="227"/>
      <c r="WZ779" s="227"/>
      <c r="XA779" s="227"/>
      <c r="XB779" s="227"/>
      <c r="XC779" s="227"/>
      <c r="XD779" s="227"/>
      <c r="XE779" s="227"/>
      <c r="XF779" s="227"/>
      <c r="XG779" s="227"/>
      <c r="XH779" s="227"/>
      <c r="XI779" s="227"/>
      <c r="XJ779" s="227"/>
      <c r="XK779" s="227"/>
      <c r="XL779" s="227"/>
      <c r="XM779" s="227"/>
      <c r="XN779" s="227"/>
      <c r="XO779" s="227"/>
      <c r="XP779" s="227"/>
      <c r="XQ779" s="227"/>
      <c r="XR779" s="227"/>
      <c r="XS779" s="227"/>
      <c r="XT779" s="227"/>
      <c r="XU779" s="227"/>
      <c r="XV779" s="227"/>
      <c r="XW779" s="227"/>
      <c r="XX779" s="227"/>
      <c r="XY779" s="227"/>
      <c r="XZ779" s="227"/>
      <c r="YA779" s="227"/>
      <c r="YB779" s="227"/>
      <c r="YC779" s="227"/>
      <c r="YD779" s="227"/>
      <c r="YE779" s="227"/>
      <c r="YF779" s="227"/>
      <c r="YG779" s="227"/>
      <c r="YH779" s="227"/>
      <c r="YI779" s="227"/>
      <c r="YJ779" s="227"/>
      <c r="YK779" s="227"/>
      <c r="YL779" s="227"/>
      <c r="YM779" s="227"/>
      <c r="YN779" s="227"/>
      <c r="YO779" s="227"/>
      <c r="YP779" s="227"/>
      <c r="YQ779" s="227"/>
      <c r="YR779" s="227"/>
      <c r="YS779" s="227"/>
      <c r="YT779" s="227"/>
      <c r="YU779" s="227"/>
      <c r="YV779" s="227"/>
      <c r="YW779" s="227"/>
      <c r="YX779" s="227"/>
      <c r="YY779" s="227"/>
      <c r="YZ779" s="227"/>
      <c r="ZA779" s="227"/>
      <c r="ZB779" s="227"/>
      <c r="ZC779" s="227"/>
      <c r="ZD779" s="227"/>
      <c r="ZE779" s="227"/>
      <c r="ZF779" s="227"/>
      <c r="ZG779" s="227"/>
      <c r="ZH779" s="227"/>
      <c r="ZI779" s="227"/>
      <c r="ZJ779" s="227"/>
      <c r="ZK779" s="227"/>
      <c r="ZL779" s="227"/>
      <c r="ZM779" s="227"/>
      <c r="ZN779" s="227"/>
      <c r="ZO779" s="227"/>
      <c r="ZP779" s="227"/>
      <c r="ZQ779" s="227"/>
      <c r="ZR779" s="227"/>
      <c r="ZS779" s="227"/>
      <c r="ZT779" s="227"/>
      <c r="ZU779" s="227"/>
      <c r="ZV779" s="227"/>
      <c r="ZW779" s="227"/>
      <c r="ZX779" s="227"/>
      <c r="ZY779" s="227"/>
      <c r="ZZ779" s="227"/>
      <c r="AAA779" s="227"/>
      <c r="AAB779" s="227"/>
      <c r="AAC779" s="227"/>
      <c r="AAD779" s="227"/>
      <c r="AAE779" s="227"/>
      <c r="AAF779" s="227"/>
      <c r="AAG779" s="227"/>
      <c r="AAH779" s="227"/>
      <c r="AAI779" s="227"/>
      <c r="AAJ779" s="227"/>
      <c r="AAK779" s="227"/>
      <c r="AAL779" s="227"/>
      <c r="AAM779" s="227"/>
      <c r="AAN779" s="227"/>
      <c r="AAO779" s="227"/>
      <c r="AAP779" s="227"/>
      <c r="AAQ779" s="227"/>
      <c r="AAR779" s="227"/>
      <c r="AAS779" s="227"/>
      <c r="AAT779" s="227"/>
      <c r="AAU779" s="227"/>
      <c r="AAV779" s="227"/>
      <c r="AAW779" s="227"/>
      <c r="AAX779" s="227"/>
      <c r="AAY779" s="227"/>
      <c r="AAZ779" s="227"/>
      <c r="ABA779" s="227"/>
      <c r="ABB779" s="227"/>
      <c r="ABC779" s="227"/>
      <c r="ABD779" s="227"/>
      <c r="ABE779" s="227"/>
      <c r="ABF779" s="227"/>
      <c r="ABG779" s="227"/>
      <c r="ABH779" s="227"/>
      <c r="ABI779" s="227"/>
      <c r="ABJ779" s="227"/>
      <c r="ABK779" s="227"/>
      <c r="ABL779" s="227"/>
      <c r="ABM779" s="227"/>
      <c r="ABN779" s="227"/>
      <c r="ABO779" s="227"/>
      <c r="ABP779" s="227"/>
      <c r="ABQ779" s="227"/>
      <c r="ABR779" s="227"/>
      <c r="ABS779" s="227"/>
      <c r="ABT779" s="227"/>
      <c r="ABU779" s="227"/>
      <c r="ABV779" s="227"/>
      <c r="ABW779" s="227"/>
      <c r="ABX779" s="227"/>
      <c r="ABY779" s="227"/>
      <c r="ABZ779" s="227"/>
      <c r="ACA779" s="227"/>
      <c r="ACB779" s="227"/>
      <c r="ACC779" s="227"/>
      <c r="ACD779" s="227"/>
      <c r="ACE779" s="227"/>
      <c r="ACF779" s="227"/>
      <c r="ACG779" s="227"/>
      <c r="ACH779" s="227"/>
      <c r="ACI779" s="227"/>
      <c r="ACJ779" s="227"/>
      <c r="ACK779" s="227"/>
      <c r="ACL779" s="227"/>
      <c r="ACM779" s="227"/>
      <c r="ACN779" s="227"/>
      <c r="ACO779" s="227"/>
      <c r="ACP779" s="227"/>
      <c r="ACQ779" s="227"/>
      <c r="ACR779" s="227"/>
      <c r="ACS779" s="227"/>
      <c r="ACT779" s="227"/>
      <c r="ACU779" s="227"/>
      <c r="ACV779" s="227"/>
      <c r="ACW779" s="227"/>
      <c r="ACX779" s="227"/>
      <c r="ACY779" s="227"/>
      <c r="ACZ779" s="227"/>
      <c r="ADA779" s="227"/>
      <c r="ADB779" s="227"/>
      <c r="ADC779" s="227"/>
      <c r="ADD779" s="227"/>
      <c r="ADE779" s="227"/>
      <c r="ADF779" s="227"/>
      <c r="ADG779" s="227"/>
      <c r="ADH779" s="227"/>
      <c r="ADI779" s="227"/>
      <c r="ADJ779" s="227"/>
      <c r="ADK779" s="227"/>
      <c r="ADL779" s="227"/>
      <c r="ADM779" s="227"/>
      <c r="ADN779" s="227"/>
      <c r="ADO779" s="227"/>
      <c r="ADP779" s="227"/>
      <c r="ADQ779" s="227"/>
      <c r="ADR779" s="227"/>
      <c r="ADS779" s="227"/>
      <c r="ADT779" s="227"/>
      <c r="ADU779" s="227"/>
      <c r="ADV779" s="227"/>
      <c r="ADW779" s="227"/>
      <c r="ADX779" s="227"/>
      <c r="ADY779" s="227"/>
      <c r="ADZ779" s="227"/>
      <c r="AEA779" s="227"/>
      <c r="AEB779" s="227"/>
      <c r="AEC779" s="227"/>
      <c r="AED779" s="227"/>
      <c r="AEE779" s="227"/>
      <c r="AEF779" s="227"/>
      <c r="AEG779" s="227"/>
      <c r="AEH779" s="227"/>
      <c r="AEI779" s="227"/>
      <c r="AEJ779" s="227"/>
      <c r="AEK779" s="227"/>
      <c r="AEL779" s="227"/>
      <c r="AEM779" s="227"/>
      <c r="AEN779" s="227"/>
      <c r="AEO779" s="227"/>
      <c r="AEP779" s="227"/>
      <c r="AEQ779" s="227"/>
      <c r="AER779" s="227"/>
      <c r="AES779" s="227"/>
      <c r="AET779" s="227"/>
      <c r="AEU779" s="227"/>
      <c r="AEV779" s="227"/>
      <c r="AEW779" s="227"/>
      <c r="AEX779" s="227"/>
      <c r="AEY779" s="227"/>
      <c r="AEZ779" s="227"/>
      <c r="AFA779" s="227"/>
      <c r="AFB779" s="227"/>
      <c r="AFC779" s="227"/>
      <c r="AFD779" s="227"/>
      <c r="AFE779" s="227"/>
      <c r="AFF779" s="227"/>
      <c r="AFG779" s="227"/>
      <c r="AFH779" s="227"/>
      <c r="AFI779" s="227"/>
      <c r="AFJ779" s="227"/>
      <c r="AFK779" s="227"/>
      <c r="AFL779" s="227"/>
      <c r="AFM779" s="227"/>
      <c r="AFN779" s="227"/>
      <c r="AFO779" s="227"/>
      <c r="AFP779" s="227"/>
      <c r="AFQ779" s="227"/>
      <c r="AFR779" s="227"/>
      <c r="AFS779" s="227"/>
      <c r="AFT779" s="227"/>
      <c r="AFU779" s="227"/>
      <c r="AFV779" s="227"/>
      <c r="AFW779" s="227"/>
      <c r="AFX779" s="227"/>
      <c r="AFY779" s="227"/>
      <c r="AFZ779" s="227"/>
      <c r="AGA779" s="227"/>
      <c r="AGB779" s="227"/>
      <c r="AGC779" s="227"/>
      <c r="AGD779" s="227"/>
      <c r="AGE779" s="227"/>
      <c r="AGF779" s="227"/>
      <c r="AGG779" s="227"/>
      <c r="AGH779" s="227"/>
      <c r="AGI779" s="227"/>
      <c r="AGJ779" s="227"/>
      <c r="AGK779" s="227"/>
      <c r="AGL779" s="227"/>
      <c r="AGM779" s="227"/>
      <c r="AGN779" s="227"/>
      <c r="AGO779" s="227"/>
      <c r="AGP779" s="227"/>
      <c r="AGQ779" s="227"/>
      <c r="AGR779" s="227"/>
      <c r="AGS779" s="227"/>
      <c r="AGT779" s="227"/>
      <c r="AGU779" s="227"/>
      <c r="AGV779" s="227"/>
      <c r="AGW779" s="227"/>
      <c r="AGX779" s="227"/>
      <c r="AGY779" s="227"/>
      <c r="AGZ779" s="227"/>
      <c r="AHA779" s="227"/>
      <c r="AHB779" s="227"/>
      <c r="AHC779" s="227"/>
      <c r="AHD779" s="227"/>
      <c r="AHE779" s="227"/>
      <c r="AHF779" s="227"/>
      <c r="AHG779" s="227"/>
      <c r="AHH779" s="227"/>
      <c r="AHI779" s="227"/>
      <c r="AHJ779" s="227"/>
      <c r="AHK779" s="227"/>
      <c r="AHL779" s="227"/>
      <c r="AHM779" s="227"/>
      <c r="AHN779" s="227"/>
      <c r="AHO779" s="227"/>
      <c r="AHP779" s="227"/>
      <c r="AHQ779" s="227"/>
      <c r="AHR779" s="227"/>
      <c r="AHS779" s="227"/>
      <c r="AHT779" s="227"/>
      <c r="AHU779" s="227"/>
      <c r="AHV779" s="227"/>
      <c r="AHW779" s="227"/>
      <c r="AHX779" s="227"/>
      <c r="AHY779" s="227"/>
      <c r="AHZ779" s="227"/>
      <c r="AIA779" s="227"/>
      <c r="AIB779" s="227"/>
      <c r="AIC779" s="227"/>
      <c r="AID779" s="227"/>
      <c r="AIE779" s="227"/>
      <c r="AIF779" s="227"/>
      <c r="AIG779" s="227"/>
      <c r="AIH779" s="227"/>
      <c r="AII779" s="227"/>
      <c r="AIJ779" s="227"/>
      <c r="AIK779" s="227"/>
      <c r="AIL779" s="227"/>
      <c r="AIM779" s="227"/>
      <c r="AIN779" s="227"/>
      <c r="AIO779" s="227"/>
      <c r="AIP779" s="227"/>
      <c r="AIQ779" s="227"/>
      <c r="AIR779" s="227"/>
      <c r="AIS779" s="227"/>
      <c r="AIT779" s="227"/>
      <c r="AIU779" s="227"/>
      <c r="AIV779" s="227"/>
      <c r="AIW779" s="227"/>
      <c r="AIX779" s="227"/>
      <c r="AIY779" s="227"/>
      <c r="AIZ779" s="227"/>
      <c r="AJA779" s="227"/>
      <c r="AJB779" s="227"/>
      <c r="AJC779" s="227"/>
      <c r="AJD779" s="227"/>
      <c r="AJE779" s="227"/>
      <c r="AJF779" s="227"/>
      <c r="AJG779" s="227"/>
      <c r="AJH779" s="227"/>
      <c r="AJI779" s="227"/>
      <c r="AJJ779" s="227"/>
      <c r="AJK779" s="227"/>
      <c r="AJL779" s="227"/>
      <c r="AJM779" s="227"/>
      <c r="AJN779" s="227"/>
      <c r="AJO779" s="227"/>
      <c r="AJP779" s="227"/>
      <c r="AJQ779" s="227"/>
      <c r="AJR779" s="227"/>
      <c r="AJS779" s="227"/>
      <c r="AJT779" s="227"/>
      <c r="AJU779" s="227"/>
      <c r="AJV779" s="227"/>
      <c r="AJW779" s="227"/>
      <c r="AJX779" s="227"/>
      <c r="AJY779" s="227"/>
      <c r="AJZ779" s="227"/>
      <c r="AKA779" s="227"/>
      <c r="AKB779" s="227"/>
      <c r="AKC779" s="227"/>
      <c r="AKD779" s="227"/>
      <c r="AKE779" s="227"/>
      <c r="AKF779" s="227"/>
      <c r="AKG779" s="227"/>
      <c r="AKH779" s="227"/>
      <c r="AKI779" s="227"/>
      <c r="AKJ779" s="227"/>
      <c r="AKK779" s="227"/>
      <c r="AKL779" s="227"/>
      <c r="AKM779" s="227"/>
      <c r="AKN779" s="227"/>
      <c r="AKO779" s="227"/>
      <c r="AKP779" s="227"/>
      <c r="AKQ779" s="227"/>
      <c r="AKR779" s="227"/>
      <c r="AKS779" s="227"/>
      <c r="AKT779" s="227"/>
      <c r="AKU779" s="227"/>
      <c r="AKV779" s="227"/>
      <c r="AKW779" s="227"/>
      <c r="AKX779" s="227"/>
      <c r="AKY779" s="227"/>
      <c r="AKZ779" s="227"/>
      <c r="ALA779" s="227"/>
      <c r="ALB779" s="227"/>
      <c r="ALC779" s="227"/>
      <c r="ALD779" s="227"/>
      <c r="ALE779" s="227"/>
      <c r="ALF779" s="227"/>
      <c r="ALG779" s="227"/>
      <c r="ALH779" s="227"/>
      <c r="ALI779" s="227"/>
      <c r="ALJ779" s="227"/>
      <c r="ALK779" s="227"/>
      <c r="ALL779" s="227"/>
      <c r="ALM779" s="227"/>
      <c r="ALN779" s="227"/>
      <c r="ALO779" s="227"/>
      <c r="ALP779" s="227"/>
      <c r="ALQ779" s="227"/>
      <c r="ALR779" s="227"/>
      <c r="ALS779" s="227"/>
      <c r="ALT779" s="227"/>
      <c r="ALU779" s="227"/>
      <c r="ALV779" s="227"/>
      <c r="ALW779" s="227"/>
      <c r="ALX779" s="227"/>
      <c r="ALY779" s="227"/>
      <c r="ALZ779" s="227"/>
      <c r="AMA779" s="227"/>
      <c r="AMB779" s="227"/>
      <c r="AMC779" s="227"/>
      <c r="AMD779" s="227"/>
      <c r="AME779" s="227"/>
      <c r="AMF779" s="227"/>
      <c r="AMG779" s="227"/>
      <c r="AMH779" s="227"/>
      <c r="AMI779" s="227"/>
      <c r="AMJ779" s="227"/>
      <c r="AMK779" s="227"/>
      <c r="AML779" s="227"/>
      <c r="AMM779" s="227"/>
      <c r="AMN779" s="227"/>
      <c r="AMO779" s="227"/>
      <c r="AMP779" s="227"/>
      <c r="AMQ779" s="227"/>
      <c r="AMR779" s="227"/>
      <c r="AMS779" s="227"/>
      <c r="AMT779" s="227"/>
      <c r="AMU779" s="227"/>
      <c r="AMV779" s="227"/>
      <c r="AMW779" s="227"/>
      <c r="AMX779" s="227"/>
    </row>
    <row r="780" spans="1:1038" ht="18" customHeight="1">
      <c r="A780" s="223">
        <v>43333</v>
      </c>
      <c r="B780" s="224" t="s">
        <v>1647</v>
      </c>
      <c r="D780" s="225" t="s">
        <v>1279</v>
      </c>
      <c r="E780" s="226">
        <v>95</v>
      </c>
      <c r="F780" s="226">
        <v>2</v>
      </c>
      <c r="G780" s="196" t="str">
        <f t="shared" si="513"/>
        <v>95-2</v>
      </c>
      <c r="H780" s="226">
        <v>0</v>
      </c>
      <c r="I780" s="226">
        <v>51</v>
      </c>
      <c r="J780" s="203">
        <f t="shared" si="354"/>
        <v>1</v>
      </c>
      <c r="K780" s="644" t="b">
        <f>IF(J781=1,IF(((VLOOKUP($G780,[3]Depth_Lookup!$A$3:$J$550,9,FALSE))-(I780/100))=0,"Good",IF(((VLOOKUP($G780,[3]Depth_Lookup!$A$3:$J$550,9,FALSE))-(I780/100))&gt;0,"Too Short","Too Long")))</f>
        <v>0</v>
      </c>
      <c r="L780" s="171">
        <f>(VLOOKUP($G780,Depth_Lookup!$A$3:$J$410,10,FALSE))+(H780/100)</f>
        <v>246.6</v>
      </c>
      <c r="M780" s="171">
        <f>(VLOOKUP($G780,Depth_Lookup!$A$3:$J$410,10,FALSE))+(I780/100)</f>
        <v>247.10999999999999</v>
      </c>
      <c r="N780" s="646" t="s">
        <v>2312</v>
      </c>
      <c r="O780" s="226">
        <v>2</v>
      </c>
      <c r="P780" s="226" t="s">
        <v>853</v>
      </c>
      <c r="Q780" s="226" t="s">
        <v>125</v>
      </c>
      <c r="R780" s="196" t="str">
        <f t="shared" si="351"/>
        <v>SerpentinizedHarzburgite</v>
      </c>
      <c r="S780" s="256" t="s">
        <v>94</v>
      </c>
      <c r="T780" s="256" t="s">
        <v>98</v>
      </c>
      <c r="U780" s="226" t="s">
        <v>95</v>
      </c>
      <c r="V780" s="226" t="s">
        <v>96</v>
      </c>
      <c r="W780" s="226" t="s">
        <v>102</v>
      </c>
      <c r="X780" s="202">
        <f>VLOOKUP(W780,[3]definitions_list_lookup!$A$13:$B$19,2,0)</f>
        <v>5</v>
      </c>
      <c r="Y780" s="226" t="s">
        <v>90</v>
      </c>
      <c r="Z780" s="226" t="s">
        <v>91</v>
      </c>
      <c r="AA780" s="226"/>
      <c r="AF780" s="196" t="e">
        <f>VLOOKUP(AE780,[3]definitions_list_mag!$V$12:$W$15,2,0)</f>
        <v>#N/A</v>
      </c>
      <c r="AI780" s="255">
        <v>73</v>
      </c>
      <c r="AJ780" s="256"/>
      <c r="AK780" s="256"/>
      <c r="AL780" s="256"/>
      <c r="AM780" s="256"/>
      <c r="AN780" s="256"/>
      <c r="AO780" s="255"/>
      <c r="AP780" s="256"/>
      <c r="AQ780" s="256"/>
      <c r="AR780" s="256"/>
      <c r="AS780" s="256"/>
      <c r="AT780" s="256"/>
      <c r="AU780" s="255"/>
      <c r="AV780" s="256"/>
      <c r="AW780" s="256"/>
      <c r="AX780" s="256"/>
      <c r="AY780" s="256"/>
      <c r="AZ780" s="256"/>
      <c r="BA780" s="255">
        <v>25</v>
      </c>
      <c r="BB780" s="256">
        <v>8</v>
      </c>
      <c r="BC780" s="256">
        <v>3</v>
      </c>
      <c r="BD780" s="256" t="s">
        <v>110</v>
      </c>
      <c r="BE780" s="256" t="s">
        <v>103</v>
      </c>
      <c r="BF780" s="256"/>
      <c r="BG780" s="255"/>
      <c r="BH780" s="256"/>
      <c r="BI780" s="256"/>
      <c r="BJ780" s="256"/>
      <c r="BK780" s="256"/>
      <c r="BL780" s="256"/>
      <c r="BM780" s="255">
        <v>2</v>
      </c>
      <c r="BN780" s="256">
        <v>2</v>
      </c>
      <c r="BO780" s="256">
        <v>0.5</v>
      </c>
      <c r="BP780" s="256" t="s">
        <v>110</v>
      </c>
      <c r="BQ780" s="256" t="s">
        <v>103</v>
      </c>
      <c r="BR780" s="256"/>
      <c r="BS780" s="256"/>
      <c r="BT780" s="256"/>
      <c r="BU780" s="256"/>
      <c r="BV780" s="256"/>
      <c r="BW780" s="256"/>
      <c r="BX780" s="256"/>
      <c r="BY780" s="257"/>
      <c r="BZ780" s="226"/>
      <c r="CA780" s="226"/>
      <c r="CB780" s="226"/>
      <c r="CC780" s="226"/>
      <c r="CD780" s="226"/>
      <c r="CE780" s="226"/>
      <c r="CF780" s="213">
        <f t="shared" si="352"/>
        <v>100</v>
      </c>
      <c r="CG780" s="131"/>
      <c r="CH780" s="150" t="s">
        <v>2150</v>
      </c>
      <c r="CI780" s="150">
        <v>90</v>
      </c>
      <c r="CJ780" s="150" t="s">
        <v>514</v>
      </c>
      <c r="CK780" s="158"/>
      <c r="CL780" s="395"/>
      <c r="CM780" s="395"/>
      <c r="CN780" s="395"/>
      <c r="CO780" s="395"/>
      <c r="CP780" s="395"/>
      <c r="CQ780" s="395"/>
      <c r="CR780" s="395"/>
      <c r="CS780" s="395"/>
      <c r="CT780" s="395"/>
      <c r="CU780" s="395"/>
      <c r="CV780" s="395"/>
      <c r="CW780" s="395"/>
      <c r="CX780" s="395"/>
      <c r="CY780" s="395"/>
      <c r="CZ780" s="395"/>
      <c r="DA780" s="395"/>
      <c r="DB780" s="395">
        <v>70</v>
      </c>
      <c r="DC780" s="256"/>
      <c r="DD780" s="395"/>
      <c r="DE780" s="395"/>
      <c r="DF780" s="395"/>
      <c r="DG780" s="395"/>
      <c r="DH780" s="395"/>
      <c r="DI780" s="395"/>
      <c r="DJ780" s="395">
        <v>30</v>
      </c>
      <c r="DK780" s="207">
        <f t="shared" si="353"/>
        <v>100</v>
      </c>
      <c r="DL780" s="131"/>
      <c r="DM780" s="395"/>
      <c r="DN780" s="395"/>
      <c r="DO780" s="397"/>
      <c r="DP780" s="398"/>
      <c r="DQ780" s="131"/>
      <c r="DR780" s="397"/>
      <c r="DS780" s="259"/>
      <c r="DT780" s="263" t="s">
        <v>2313</v>
      </c>
      <c r="DU780" s="256"/>
      <c r="DV780" s="256"/>
      <c r="DW780" s="214" t="e">
        <f>VLOOKUP(P780,[3]definitions_list_lookup!$K$30:$L$54,2,0)</f>
        <v>#N/A</v>
      </c>
      <c r="DX780" s="155" t="s">
        <v>2151</v>
      </c>
      <c r="DY780" s="653" t="s">
        <v>2314</v>
      </c>
      <c r="DZ780"/>
      <c r="EA780" s="104"/>
      <c r="ED780" s="229" t="s">
        <v>2517</v>
      </c>
      <c r="EE780" s="140"/>
      <c r="EG780" s="140"/>
      <c r="EI780" s="218"/>
      <c r="EJ780" s="143"/>
      <c r="EK780" s="221"/>
      <c r="EM780" s="109"/>
      <c r="EN780" s="109"/>
      <c r="EZ780" s="192" t="e">
        <f t="shared" si="514"/>
        <v>#DIV/0!</v>
      </c>
      <c r="FA780" s="192" t="e">
        <f t="shared" si="515"/>
        <v>#DIV/0!</v>
      </c>
      <c r="FB780" s="192" t="e">
        <f t="shared" si="516"/>
        <v>#DIV/0!</v>
      </c>
      <c r="FC780" s="192" t="e">
        <f t="shared" si="517"/>
        <v>#DIV/0!</v>
      </c>
      <c r="FD780" s="192" t="e">
        <f t="shared" si="518"/>
        <v>#DIV/0!</v>
      </c>
      <c r="FE780" s="193" t="e">
        <f t="shared" si="519"/>
        <v>#DIV/0!</v>
      </c>
      <c r="FF780" s="194" t="e">
        <f t="shared" si="520"/>
        <v>#DIV/0!</v>
      </c>
      <c r="FI780" s="778">
        <f t="shared" si="526"/>
        <v>0</v>
      </c>
      <c r="FJ780" s="779" t="e">
        <f t="shared" si="527"/>
        <v>#DIV/0!</v>
      </c>
      <c r="FK780" s="779" t="e">
        <f t="shared" si="528"/>
        <v>#DIV/0!</v>
      </c>
      <c r="FL780" s="780" t="e">
        <f t="shared" si="529"/>
        <v>#DIV/0!</v>
      </c>
      <c r="FM780" s="169" t="e">
        <f t="shared" si="530"/>
        <v>#DIV/0!</v>
      </c>
      <c r="FN780" s="783" t="e">
        <f t="shared" si="531"/>
        <v>#DIV/0!</v>
      </c>
    </row>
    <row r="781" spans="1:1038" ht="18" customHeight="1">
      <c r="A781" s="223">
        <v>43333</v>
      </c>
      <c r="B781" s="224" t="s">
        <v>1647</v>
      </c>
      <c r="D781" s="225" t="s">
        <v>1279</v>
      </c>
      <c r="E781" s="226">
        <v>95</v>
      </c>
      <c r="F781" s="226">
        <v>2</v>
      </c>
      <c r="G781" s="196" t="str">
        <f t="shared" si="513"/>
        <v>95-2</v>
      </c>
      <c r="H781" s="226">
        <v>51</v>
      </c>
      <c r="I781" s="226">
        <v>52</v>
      </c>
      <c r="J781" s="203">
        <f t="shared" si="354"/>
        <v>0</v>
      </c>
      <c r="K781" s="644" t="b">
        <f>IF(J782=1,IF(((VLOOKUP($G781,[3]Depth_Lookup!$A$3:$J$550,9,FALSE))-(I781/100))=0,"Good",IF(((VLOOKUP($G781,[3]Depth_Lookup!$A$3:$J$550,9,FALSE))-(I781/100))&gt;0,"Too Short","Too Long")))</f>
        <v>0</v>
      </c>
      <c r="L781" s="171">
        <f>(VLOOKUP($G781,Depth_Lookup!$A$3:$J$410,10,FALSE))+(H781/100)</f>
        <v>247.10999999999999</v>
      </c>
      <c r="M781" s="171">
        <f>(VLOOKUP($G781,Depth_Lookup!$A$3:$J$410,10,FALSE))+(I781/100)</f>
        <v>247.12</v>
      </c>
      <c r="N781" s="646" t="s">
        <v>2312</v>
      </c>
      <c r="O781" s="226"/>
      <c r="P781" s="226"/>
      <c r="Q781" s="256" t="s">
        <v>97</v>
      </c>
      <c r="R781" s="196" t="str">
        <f t="shared" si="351"/>
        <v>Gabbro</v>
      </c>
      <c r="S781" s="256" t="s">
        <v>98</v>
      </c>
      <c r="T781" s="256" t="s">
        <v>98</v>
      </c>
      <c r="U781" s="226" t="s">
        <v>95</v>
      </c>
      <c r="V781" s="226" t="s">
        <v>96</v>
      </c>
      <c r="W781" s="226" t="s">
        <v>102</v>
      </c>
      <c r="X781" s="202">
        <f>VLOOKUP(W781,[3]definitions_list_lookup!$A$13:$B$19,2,0)</f>
        <v>5</v>
      </c>
      <c r="Y781" s="226" t="s">
        <v>90</v>
      </c>
      <c r="Z781" s="226" t="s">
        <v>91</v>
      </c>
      <c r="AA781" s="226"/>
      <c r="AF781" s="196" t="e">
        <f>VLOOKUP(AE781,[3]definitions_list_mag!$V$12:$W$15,2,0)</f>
        <v>#N/A</v>
      </c>
      <c r="AI781" s="255"/>
      <c r="AJ781" s="256"/>
      <c r="AK781" s="256"/>
      <c r="AL781" s="256"/>
      <c r="AM781" s="256"/>
      <c r="AN781" s="256"/>
      <c r="AO781" s="255">
        <v>40</v>
      </c>
      <c r="AP781" s="256">
        <v>1</v>
      </c>
      <c r="AQ781" s="256">
        <v>0.5</v>
      </c>
      <c r="AR781" s="256" t="s">
        <v>110</v>
      </c>
      <c r="AS781" s="256" t="s">
        <v>103</v>
      </c>
      <c r="AT781" s="256"/>
      <c r="AU781" s="255">
        <v>60</v>
      </c>
      <c r="AV781" s="256">
        <v>2</v>
      </c>
      <c r="AW781" s="256">
        <v>1</v>
      </c>
      <c r="AX781" s="256" t="s">
        <v>110</v>
      </c>
      <c r="AY781" s="256" t="s">
        <v>103</v>
      </c>
      <c r="AZ781" s="256"/>
      <c r="BA781" s="255"/>
      <c r="BB781" s="256"/>
      <c r="BC781" s="256"/>
      <c r="BD781" s="256"/>
      <c r="BE781" s="256"/>
      <c r="BF781" s="256"/>
      <c r="BG781" s="255"/>
      <c r="BH781" s="256"/>
      <c r="BI781" s="256"/>
      <c r="BJ781" s="256"/>
      <c r="BK781" s="256"/>
      <c r="BL781" s="256"/>
      <c r="BM781" s="255"/>
      <c r="BN781" s="256"/>
      <c r="BO781" s="256"/>
      <c r="BP781" s="256"/>
      <c r="BQ781" s="256"/>
      <c r="BR781" s="256"/>
      <c r="BS781" s="256"/>
      <c r="BT781" s="256"/>
      <c r="BU781" s="256"/>
      <c r="BV781" s="256"/>
      <c r="BW781" s="256"/>
      <c r="BX781" s="256"/>
      <c r="BY781" s="257"/>
      <c r="BZ781" s="226"/>
      <c r="CA781" s="226"/>
      <c r="CB781" s="226"/>
      <c r="CC781" s="226"/>
      <c r="CD781" s="226"/>
      <c r="CE781" s="226"/>
      <c r="CF781" s="213">
        <f t="shared" si="352"/>
        <v>100</v>
      </c>
      <c r="CG781" s="131"/>
      <c r="CH781" s="150"/>
      <c r="CI781" s="150"/>
      <c r="CJ781" s="150"/>
      <c r="CK781" s="158"/>
      <c r="CL781" s="395"/>
      <c r="CM781" s="395"/>
      <c r="CN781" s="395"/>
      <c r="CO781" s="395"/>
      <c r="CP781" s="395"/>
      <c r="CQ781" s="395"/>
      <c r="CR781" s="395"/>
      <c r="CS781" s="395"/>
      <c r="CT781" s="395"/>
      <c r="CU781" s="395"/>
      <c r="CV781" s="395"/>
      <c r="CW781" s="395"/>
      <c r="CX781" s="395"/>
      <c r="CY781" s="395"/>
      <c r="CZ781" s="395"/>
      <c r="DA781" s="395"/>
      <c r="DB781" s="395">
        <v>10</v>
      </c>
      <c r="DC781" s="256"/>
      <c r="DD781" s="395">
        <v>40</v>
      </c>
      <c r="DE781" s="395"/>
      <c r="DF781" s="395"/>
      <c r="DG781" s="395"/>
      <c r="DH781" s="395"/>
      <c r="DI781" s="395"/>
      <c r="DJ781" s="395">
        <v>50</v>
      </c>
      <c r="DK781" s="207">
        <f t="shared" si="353"/>
        <v>100</v>
      </c>
      <c r="DL781" s="131"/>
      <c r="DM781" s="395"/>
      <c r="DN781" s="395"/>
      <c r="DO781" s="397"/>
      <c r="DP781" s="398"/>
      <c r="DQ781" s="131"/>
      <c r="DR781" s="397" t="s">
        <v>2154</v>
      </c>
      <c r="DS781" s="259"/>
      <c r="DT781" s="263"/>
      <c r="DU781" s="256">
        <v>13</v>
      </c>
      <c r="DV781" s="256" t="s">
        <v>850</v>
      </c>
      <c r="DW781" s="214" t="e">
        <f>VLOOKUP(P781,[3]definitions_list_lookup!$K$30:$L$54,2,0)</f>
        <v>#N/A</v>
      </c>
      <c r="DX781" s="155"/>
      <c r="DY781" s="653"/>
      <c r="DZ781"/>
      <c r="EA781" s="104"/>
      <c r="ED781" s="229" t="s">
        <v>2517</v>
      </c>
      <c r="EE781" s="140"/>
      <c r="EG781" s="140"/>
      <c r="EI781" s="218"/>
      <c r="EJ781" s="143"/>
      <c r="EK781" s="221"/>
      <c r="EM781" s="109"/>
      <c r="EN781" s="109" t="s">
        <v>1447</v>
      </c>
      <c r="EO781" s="144">
        <v>1.3</v>
      </c>
      <c r="EP781" s="144" t="s">
        <v>2054</v>
      </c>
      <c r="EV781" s="112">
        <v>14</v>
      </c>
      <c r="EW781" s="112">
        <v>90</v>
      </c>
      <c r="EX781" s="112">
        <v>15</v>
      </c>
      <c r="EY781" s="112">
        <v>0</v>
      </c>
      <c r="EZ781" s="192">
        <f t="shared" si="514"/>
        <v>-137.06167036205079</v>
      </c>
      <c r="FA781" s="192">
        <f t="shared" si="515"/>
        <v>222.93832963794921</v>
      </c>
      <c r="FB781" s="192">
        <f t="shared" si="516"/>
        <v>69.897013712341789</v>
      </c>
      <c r="FC781" s="192">
        <f t="shared" si="517"/>
        <v>312.93832963794921</v>
      </c>
      <c r="FD781" s="192">
        <f t="shared" si="518"/>
        <v>20.102986287658211</v>
      </c>
      <c r="FE781" s="193">
        <f t="shared" si="519"/>
        <v>42.938329637949209</v>
      </c>
      <c r="FF781" s="194">
        <f t="shared" si="520"/>
        <v>20.102986287658211</v>
      </c>
      <c r="FI781" s="778">
        <f t="shared" si="526"/>
        <v>1.3</v>
      </c>
      <c r="FJ781" s="779">
        <f t="shared" si="527"/>
        <v>20.102986287658211</v>
      </c>
      <c r="FK781" s="779">
        <f t="shared" si="528"/>
        <v>69.897013712341789</v>
      </c>
      <c r="FL781" s="780">
        <f t="shared" si="529"/>
        <v>1.219933026591989</v>
      </c>
      <c r="FM781" s="169">
        <f t="shared" si="530"/>
        <v>0.93907633908616983</v>
      </c>
      <c r="FN781" s="783">
        <f t="shared" si="531"/>
        <v>1.2207992408120207</v>
      </c>
    </row>
    <row r="782" spans="1:1038" ht="18" customHeight="1">
      <c r="A782" s="223">
        <v>43333</v>
      </c>
      <c r="B782" s="224" t="s">
        <v>1647</v>
      </c>
      <c r="D782" s="225" t="s">
        <v>1279</v>
      </c>
      <c r="E782" s="226">
        <v>95</v>
      </c>
      <c r="F782" s="226">
        <v>2</v>
      </c>
      <c r="G782" s="196" t="str">
        <f t="shared" si="513"/>
        <v>95-2</v>
      </c>
      <c r="H782" s="226">
        <v>52</v>
      </c>
      <c r="I782" s="226">
        <v>86</v>
      </c>
      <c r="J782" s="203">
        <f t="shared" si="354"/>
        <v>0</v>
      </c>
      <c r="K782" s="644" t="str">
        <f>IF(J783=1,IF(((VLOOKUP($G782,[3]Depth_Lookup!$A$3:$J$550,9,FALSE))-(I782/100))=0,"Good",IF(((VLOOKUP($G782,[3]Depth_Lookup!$A$3:$J$550,9,FALSE))-(I782/100))&gt;0,"Too Short","Too Long")))</f>
        <v>Good</v>
      </c>
      <c r="L782" s="171">
        <f>(VLOOKUP($G782,Depth_Lookup!$A$3:$J$410,10,FALSE))+(H782/100)</f>
        <v>247.12</v>
      </c>
      <c r="M782" s="171">
        <f>(VLOOKUP($G782,Depth_Lookup!$A$3:$J$410,10,FALSE))+(I782/100)</f>
        <v>247.46</v>
      </c>
      <c r="N782" s="646" t="s">
        <v>2312</v>
      </c>
      <c r="O782" s="226">
        <v>1</v>
      </c>
      <c r="P782" s="226" t="s">
        <v>853</v>
      </c>
      <c r="Q782" s="226" t="s">
        <v>125</v>
      </c>
      <c r="R782" s="196" t="str">
        <f t="shared" si="351"/>
        <v>SerpentinizedHarzburgite</v>
      </c>
      <c r="S782" s="256" t="s">
        <v>98</v>
      </c>
      <c r="T782" s="256" t="s">
        <v>94</v>
      </c>
      <c r="U782" s="226" t="s">
        <v>95</v>
      </c>
      <c r="V782" s="226" t="s">
        <v>96</v>
      </c>
      <c r="W782" s="226" t="s">
        <v>102</v>
      </c>
      <c r="X782" s="202">
        <f>VLOOKUP(W782,[3]definitions_list_lookup!$A$13:$B$19,2,0)</f>
        <v>5</v>
      </c>
      <c r="Y782" s="226" t="s">
        <v>90</v>
      </c>
      <c r="Z782" s="226" t="s">
        <v>91</v>
      </c>
      <c r="AA782" s="226"/>
      <c r="AF782" s="196" t="e">
        <f>VLOOKUP(AE782,[3]definitions_list_mag!$V$12:$W$15,2,0)</f>
        <v>#N/A</v>
      </c>
      <c r="AI782" s="255">
        <v>73</v>
      </c>
      <c r="AJ782" s="256"/>
      <c r="AK782" s="256"/>
      <c r="AL782" s="256"/>
      <c r="AM782" s="256"/>
      <c r="AN782" s="256"/>
      <c r="AO782" s="255"/>
      <c r="AP782" s="256"/>
      <c r="AQ782" s="256"/>
      <c r="AR782" s="256"/>
      <c r="AS782" s="256"/>
      <c r="AT782" s="256"/>
      <c r="AU782" s="255"/>
      <c r="AV782" s="256"/>
      <c r="AW782" s="256"/>
      <c r="AX782" s="256"/>
      <c r="AY782" s="256"/>
      <c r="AZ782" s="256"/>
      <c r="BA782" s="255">
        <v>25</v>
      </c>
      <c r="BB782" s="256">
        <v>6</v>
      </c>
      <c r="BC782" s="256">
        <v>3</v>
      </c>
      <c r="BD782" s="256" t="s">
        <v>110</v>
      </c>
      <c r="BE782" s="256" t="s">
        <v>103</v>
      </c>
      <c r="BF782" s="256"/>
      <c r="BG782" s="255"/>
      <c r="BH782" s="256"/>
      <c r="BI782" s="256"/>
      <c r="BJ782" s="256"/>
      <c r="BK782" s="256"/>
      <c r="BL782" s="256"/>
      <c r="BM782" s="255">
        <v>2</v>
      </c>
      <c r="BN782" s="256">
        <v>1</v>
      </c>
      <c r="BO782" s="256">
        <v>0.5</v>
      </c>
      <c r="BP782" s="256" t="s">
        <v>110</v>
      </c>
      <c r="BQ782" s="256" t="s">
        <v>103</v>
      </c>
      <c r="BR782" s="256"/>
      <c r="BS782" s="256"/>
      <c r="BT782" s="256"/>
      <c r="BU782" s="256"/>
      <c r="BV782" s="256"/>
      <c r="BW782" s="256"/>
      <c r="BX782" s="256"/>
      <c r="BY782" s="257"/>
      <c r="BZ782" s="226"/>
      <c r="CA782" s="226"/>
      <c r="CB782" s="226"/>
      <c r="CC782" s="226"/>
      <c r="CD782" s="226"/>
      <c r="CE782" s="226"/>
      <c r="CF782" s="213">
        <f t="shared" si="352"/>
        <v>100</v>
      </c>
      <c r="CG782" s="259"/>
      <c r="CH782" s="150" t="s">
        <v>2150</v>
      </c>
      <c r="CI782" s="150">
        <v>90</v>
      </c>
      <c r="CJ782" s="150" t="s">
        <v>514</v>
      </c>
      <c r="CK782" s="158"/>
      <c r="CL782" s="395"/>
      <c r="CM782" s="395"/>
      <c r="CN782" s="395"/>
      <c r="CO782" s="395"/>
      <c r="CP782" s="395"/>
      <c r="CQ782" s="395"/>
      <c r="CR782" s="395"/>
      <c r="CS782" s="395"/>
      <c r="CT782" s="395"/>
      <c r="CU782" s="395"/>
      <c r="CV782" s="395"/>
      <c r="CW782" s="395"/>
      <c r="CX782" s="395"/>
      <c r="CY782" s="395"/>
      <c r="CZ782" s="395"/>
      <c r="DA782" s="395"/>
      <c r="DB782" s="395">
        <v>65</v>
      </c>
      <c r="DC782" s="256"/>
      <c r="DD782" s="395"/>
      <c r="DE782" s="395"/>
      <c r="DF782" s="395"/>
      <c r="DG782" s="395"/>
      <c r="DH782" s="395"/>
      <c r="DI782" s="395"/>
      <c r="DJ782" s="395">
        <v>35</v>
      </c>
      <c r="DK782" s="207">
        <f t="shared" si="353"/>
        <v>100</v>
      </c>
      <c r="DL782" s="259"/>
      <c r="DM782" s="395"/>
      <c r="DN782" s="395"/>
      <c r="DO782" s="397"/>
      <c r="DP782" s="398"/>
      <c r="DQ782" s="259"/>
      <c r="DR782" s="397"/>
      <c r="DS782" s="259"/>
      <c r="DT782" s="263"/>
      <c r="DU782" s="256"/>
      <c r="DV782" s="256"/>
      <c r="DW782" s="214" t="e">
        <f>VLOOKUP(P782,[3]definitions_list_lookup!$K$30:$L$54,2,0)</f>
        <v>#N/A</v>
      </c>
      <c r="DX782" s="155"/>
      <c r="DY782" s="653"/>
      <c r="DZ782"/>
      <c r="EA782" s="104"/>
      <c r="ED782" s="229" t="s">
        <v>2517</v>
      </c>
      <c r="EE782" s="140"/>
      <c r="EG782" s="140"/>
      <c r="EI782" s="218"/>
      <c r="EJ782" s="143"/>
      <c r="EK782" s="221"/>
      <c r="EM782" s="109"/>
      <c r="EN782" s="109" t="s">
        <v>1447</v>
      </c>
      <c r="EV782" s="112">
        <v>14</v>
      </c>
      <c r="EW782" s="112">
        <v>90</v>
      </c>
      <c r="EX782" s="112">
        <v>15</v>
      </c>
      <c r="EY782" s="112">
        <v>0</v>
      </c>
      <c r="EZ782" s="192">
        <f t="shared" si="514"/>
        <v>-137.06167036205079</v>
      </c>
      <c r="FA782" s="192">
        <f t="shared" si="515"/>
        <v>222.93832963794921</v>
      </c>
      <c r="FB782" s="192">
        <f t="shared" si="516"/>
        <v>69.897013712341789</v>
      </c>
      <c r="FC782" s="192">
        <f t="shared" si="517"/>
        <v>312.93832963794921</v>
      </c>
      <c r="FD782" s="192">
        <f t="shared" si="518"/>
        <v>20.102986287658211</v>
      </c>
      <c r="FE782" s="193">
        <f t="shared" si="519"/>
        <v>42.938329637949209</v>
      </c>
      <c r="FF782" s="194">
        <f t="shared" si="520"/>
        <v>20.102986287658211</v>
      </c>
      <c r="FI782" s="778">
        <f t="shared" si="526"/>
        <v>0</v>
      </c>
      <c r="FJ782" s="779">
        <f t="shared" si="527"/>
        <v>20.102986287658211</v>
      </c>
      <c r="FK782" s="779">
        <f t="shared" si="528"/>
        <v>69.897013712341789</v>
      </c>
      <c r="FL782" s="780">
        <f t="shared" si="529"/>
        <v>1.219933026591989</v>
      </c>
      <c r="FM782" s="169">
        <f t="shared" si="530"/>
        <v>0.93907633908616983</v>
      </c>
      <c r="FN782" s="783">
        <f t="shared" si="531"/>
        <v>0</v>
      </c>
    </row>
    <row r="783" spans="1:1038" s="432" customFormat="1" ht="18" customHeight="1">
      <c r="A783" s="547">
        <v>43333</v>
      </c>
      <c r="B783" s="524" t="s">
        <v>1647</v>
      </c>
      <c r="C783" s="422"/>
      <c r="D783" s="525" t="s">
        <v>1279</v>
      </c>
      <c r="E783" s="422">
        <v>95</v>
      </c>
      <c r="F783" s="422">
        <v>3</v>
      </c>
      <c r="G783" s="526" t="str">
        <f t="shared" si="513"/>
        <v>95-3</v>
      </c>
      <c r="H783" s="422">
        <v>0</v>
      </c>
      <c r="I783" s="422">
        <v>4.5</v>
      </c>
      <c r="J783" s="527">
        <f t="shared" si="354"/>
        <v>1</v>
      </c>
      <c r="K783" s="528" t="b">
        <f>IF(J784=1,IF(((VLOOKUP($G783,[3]Depth_Lookup!$A$3:$J$550,9,FALSE))-(I783/100))=0,"Good",IF(((VLOOKUP($G783,[3]Depth_Lookup!$A$3:$J$550,9,FALSE))-(I783/100))&gt;0,"Too Short","Too Long")))</f>
        <v>0</v>
      </c>
      <c r="L783" s="171">
        <f>(VLOOKUP($G783,Depth_Lookup!$A$3:$J$410,10,FALSE))+(H783/100)</f>
        <v>247.46</v>
      </c>
      <c r="M783" s="171">
        <f>(VLOOKUP($G783,Depth_Lookup!$A$3:$J$410,10,FALSE))+(I783/100)</f>
        <v>247.505</v>
      </c>
      <c r="N783" s="665" t="s">
        <v>2312</v>
      </c>
      <c r="O783" s="422"/>
      <c r="P783" s="422"/>
      <c r="Q783" s="429" t="s">
        <v>97</v>
      </c>
      <c r="R783" s="526" t="str">
        <f t="shared" si="351"/>
        <v>Gabbro</v>
      </c>
      <c r="S783" s="429" t="s">
        <v>94</v>
      </c>
      <c r="T783" s="429" t="s">
        <v>98</v>
      </c>
      <c r="U783" s="422" t="s">
        <v>95</v>
      </c>
      <c r="V783" s="422" t="s">
        <v>96</v>
      </c>
      <c r="W783" s="422" t="s">
        <v>102</v>
      </c>
      <c r="X783" s="529">
        <f>VLOOKUP(W783,[3]definitions_list_lookup!$A$13:$B$19,2,0)</f>
        <v>5</v>
      </c>
      <c r="Y783" s="422" t="s">
        <v>90</v>
      </c>
      <c r="Z783" s="422" t="s">
        <v>91</v>
      </c>
      <c r="AA783" s="422"/>
      <c r="AB783" s="422"/>
      <c r="AC783" s="422"/>
      <c r="AD783" s="422"/>
      <c r="AE783" s="423"/>
      <c r="AF783" s="526" t="e">
        <f>VLOOKUP(AE783,[3]definitions_list_mag!$V$12:$W$15,2,0)</f>
        <v>#N/A</v>
      </c>
      <c r="AG783" s="530"/>
      <c r="AH783" s="422"/>
      <c r="AI783" s="666">
        <v>15</v>
      </c>
      <c r="AJ783" s="429">
        <v>1</v>
      </c>
      <c r="AK783" s="429">
        <v>0.5</v>
      </c>
      <c r="AL783" s="429" t="s">
        <v>110</v>
      </c>
      <c r="AM783" s="429" t="s">
        <v>103</v>
      </c>
      <c r="AN783" s="429"/>
      <c r="AO783" s="666">
        <v>70</v>
      </c>
      <c r="AP783" s="429">
        <v>2</v>
      </c>
      <c r="AQ783" s="429">
        <v>0.5</v>
      </c>
      <c r="AR783" s="429" t="s">
        <v>110</v>
      </c>
      <c r="AS783" s="429" t="s">
        <v>103</v>
      </c>
      <c r="AT783" s="429"/>
      <c r="AU783" s="666">
        <v>15</v>
      </c>
      <c r="AV783" s="429">
        <v>2</v>
      </c>
      <c r="AW783" s="429">
        <v>1</v>
      </c>
      <c r="AX783" s="429" t="s">
        <v>110</v>
      </c>
      <c r="AY783" s="429" t="s">
        <v>103</v>
      </c>
      <c r="AZ783" s="429"/>
      <c r="BA783" s="666"/>
      <c r="BB783" s="429"/>
      <c r="BC783" s="429"/>
      <c r="BD783" s="429"/>
      <c r="BE783" s="429"/>
      <c r="BF783" s="429"/>
      <c r="BG783" s="666"/>
      <c r="BH783" s="429"/>
      <c r="BI783" s="429"/>
      <c r="BJ783" s="429"/>
      <c r="BK783" s="429"/>
      <c r="BL783" s="429"/>
      <c r="BM783" s="666"/>
      <c r="BN783" s="429"/>
      <c r="BO783" s="429"/>
      <c r="BP783" s="429"/>
      <c r="BQ783" s="429"/>
      <c r="BR783" s="429"/>
      <c r="BS783" s="429"/>
      <c r="BT783" s="429"/>
      <c r="BU783" s="429"/>
      <c r="BV783" s="429"/>
      <c r="BW783" s="429"/>
      <c r="BX783" s="429"/>
      <c r="BY783" s="426"/>
      <c r="BZ783" s="422"/>
      <c r="CA783" s="422"/>
      <c r="CB783" s="422"/>
      <c r="CC783" s="422"/>
      <c r="CD783" s="422"/>
      <c r="CE783" s="422"/>
      <c r="CF783" s="531">
        <f t="shared" si="352"/>
        <v>100</v>
      </c>
      <c r="CG783" s="166"/>
      <c r="CH783" s="163"/>
      <c r="CI783" s="163"/>
      <c r="CJ783" s="163"/>
      <c r="CK783" s="164"/>
      <c r="CL783" s="165"/>
      <c r="CM783" s="165"/>
      <c r="CN783" s="165"/>
      <c r="CO783" s="165"/>
      <c r="CP783" s="165"/>
      <c r="CQ783" s="165"/>
      <c r="CR783" s="165"/>
      <c r="CS783" s="165"/>
      <c r="CT783" s="165"/>
      <c r="CU783" s="165"/>
      <c r="CV783" s="165"/>
      <c r="CW783" s="165"/>
      <c r="CX783" s="165"/>
      <c r="CY783" s="165"/>
      <c r="CZ783" s="165"/>
      <c r="DA783" s="165"/>
      <c r="DB783" s="165">
        <v>10</v>
      </c>
      <c r="DC783" s="429"/>
      <c r="DD783" s="165">
        <v>70</v>
      </c>
      <c r="DE783" s="165"/>
      <c r="DF783" s="165"/>
      <c r="DG783" s="165"/>
      <c r="DH783" s="165"/>
      <c r="DI783" s="165"/>
      <c r="DJ783" s="165">
        <v>20</v>
      </c>
      <c r="DK783" s="209">
        <f t="shared" si="353"/>
        <v>100</v>
      </c>
      <c r="DL783" s="166"/>
      <c r="DM783" s="165"/>
      <c r="DN783" s="165"/>
      <c r="DO783" s="167"/>
      <c r="DQ783" s="166"/>
      <c r="DR783" s="167" t="s">
        <v>2154</v>
      </c>
      <c r="DS783" s="166"/>
      <c r="DT783" s="555" t="s">
        <v>2313</v>
      </c>
      <c r="DU783" s="429">
        <v>30</v>
      </c>
      <c r="DV783" s="429" t="s">
        <v>850</v>
      </c>
      <c r="DW783" s="532" t="e">
        <f>VLOOKUP(P783,[3]definitions_list_lookup!$K$30:$L$54,2,0)</f>
        <v>#N/A</v>
      </c>
      <c r="DX783" s="443" t="s">
        <v>2151</v>
      </c>
      <c r="DY783" s="672" t="s">
        <v>2314</v>
      </c>
      <c r="DZ783" s="533"/>
      <c r="EA783" s="534"/>
      <c r="EB783" s="429"/>
      <c r="EC783" s="534"/>
      <c r="ED783" s="229" t="s">
        <v>2517</v>
      </c>
      <c r="EE783" s="535"/>
      <c r="EF783" s="536"/>
      <c r="EG783" s="535"/>
      <c r="EH783" s="537"/>
      <c r="EI783" s="538"/>
      <c r="EJ783" s="539"/>
      <c r="EK783" s="540"/>
      <c r="EL783" s="535"/>
      <c r="EM783" s="537"/>
      <c r="EN783" s="537" t="s">
        <v>1447</v>
      </c>
      <c r="EO783" s="541">
        <v>2.9</v>
      </c>
      <c r="EP783" s="541" t="s">
        <v>2202</v>
      </c>
      <c r="EQ783" s="541"/>
      <c r="ER783" s="541"/>
      <c r="ES783" s="541"/>
      <c r="ET783" s="541"/>
      <c r="EU783" s="541"/>
      <c r="EV783" s="542">
        <v>21</v>
      </c>
      <c r="EW783" s="542">
        <v>90</v>
      </c>
      <c r="EX783" s="542">
        <v>3</v>
      </c>
      <c r="EY783" s="542">
        <v>180</v>
      </c>
      <c r="EZ783" s="192">
        <f t="shared" si="514"/>
        <v>-82.225648793390661</v>
      </c>
      <c r="FA783" s="192">
        <f t="shared" si="515"/>
        <v>277.77435120660937</v>
      </c>
      <c r="FB783" s="192">
        <f t="shared" si="516"/>
        <v>68.822384061128275</v>
      </c>
      <c r="FC783" s="192">
        <f t="shared" si="517"/>
        <v>7.7743512066093388</v>
      </c>
      <c r="FD783" s="192">
        <f t="shared" si="518"/>
        <v>21.177615938871725</v>
      </c>
      <c r="FE783" s="193">
        <f t="shared" si="519"/>
        <v>97.774351206609367</v>
      </c>
      <c r="FF783" s="194">
        <f t="shared" si="520"/>
        <v>21.177615938871725</v>
      </c>
      <c r="FG783" s="535"/>
      <c r="FH783" s="537"/>
      <c r="FI783" s="778">
        <f t="shared" si="526"/>
        <v>2.9</v>
      </c>
      <c r="FJ783" s="779">
        <f t="shared" si="527"/>
        <v>21.177615938871725</v>
      </c>
      <c r="FK783" s="779">
        <f t="shared" si="528"/>
        <v>68.822384061128275</v>
      </c>
      <c r="FL783" s="780">
        <f t="shared" si="529"/>
        <v>1.2011772009387549</v>
      </c>
      <c r="FM783" s="169">
        <f t="shared" si="530"/>
        <v>0.93246500794667475</v>
      </c>
      <c r="FN783" s="783">
        <f t="shared" si="531"/>
        <v>2.7041485230453568</v>
      </c>
      <c r="FO783" s="422"/>
      <c r="FP783" s="422"/>
      <c r="FQ783" s="422"/>
      <c r="FR783" s="422"/>
      <c r="FS783" s="422"/>
      <c r="FT783" s="422"/>
      <c r="FU783" s="422"/>
      <c r="FV783" s="422"/>
      <c r="FW783" s="422"/>
      <c r="FX783" s="422"/>
      <c r="FY783" s="422"/>
      <c r="FZ783" s="422"/>
      <c r="GA783" s="422"/>
      <c r="GB783" s="422"/>
      <c r="GC783" s="422"/>
      <c r="GD783" s="422"/>
      <c r="GE783" s="422"/>
      <c r="GF783" s="422"/>
      <c r="GG783" s="422"/>
      <c r="GH783" s="422"/>
      <c r="GI783" s="422"/>
      <c r="GJ783" s="422"/>
      <c r="GK783" s="422"/>
      <c r="GL783" s="422"/>
      <c r="GM783" s="422"/>
      <c r="GN783" s="422"/>
      <c r="GO783" s="422"/>
      <c r="GP783" s="422"/>
      <c r="GQ783" s="422"/>
      <c r="GR783" s="422"/>
      <c r="GS783" s="422"/>
      <c r="GT783" s="422"/>
      <c r="GU783" s="422"/>
      <c r="GV783" s="422"/>
      <c r="GW783" s="422"/>
      <c r="GX783" s="422"/>
      <c r="GY783" s="422"/>
      <c r="GZ783" s="422"/>
      <c r="HA783" s="422"/>
      <c r="HB783" s="422"/>
      <c r="HC783" s="422"/>
      <c r="HD783" s="422"/>
      <c r="HE783" s="422"/>
      <c r="HF783" s="422"/>
      <c r="HG783" s="422"/>
      <c r="HH783" s="422"/>
      <c r="HI783" s="422"/>
      <c r="HJ783" s="422"/>
      <c r="HK783" s="422"/>
      <c r="HL783" s="422"/>
      <c r="HM783" s="422"/>
      <c r="HN783" s="422"/>
      <c r="HO783" s="422"/>
      <c r="HP783" s="422"/>
      <c r="HQ783" s="422"/>
      <c r="HR783" s="422"/>
      <c r="HS783" s="422"/>
      <c r="HT783" s="422"/>
      <c r="HU783" s="422"/>
      <c r="HV783" s="422"/>
      <c r="HW783" s="422"/>
      <c r="HX783" s="422"/>
      <c r="HY783" s="422"/>
      <c r="HZ783" s="422"/>
      <c r="IA783" s="422"/>
      <c r="IB783" s="422"/>
      <c r="IC783" s="422"/>
      <c r="ID783" s="422"/>
      <c r="IE783" s="422"/>
      <c r="IF783" s="422"/>
      <c r="IG783" s="422"/>
      <c r="IH783" s="422"/>
      <c r="II783" s="422"/>
      <c r="IJ783" s="422"/>
      <c r="IK783" s="422"/>
      <c r="IL783" s="422"/>
      <c r="IM783" s="422"/>
      <c r="IN783" s="422"/>
      <c r="IO783" s="422"/>
      <c r="IP783" s="422"/>
      <c r="IQ783" s="422"/>
      <c r="IR783" s="422"/>
      <c r="IS783" s="422"/>
      <c r="IT783" s="422"/>
      <c r="IU783" s="422"/>
      <c r="IV783" s="422"/>
      <c r="IW783" s="422"/>
      <c r="IX783" s="422"/>
      <c r="IY783" s="422"/>
      <c r="IZ783" s="422"/>
      <c r="JA783" s="422"/>
      <c r="JB783" s="422"/>
      <c r="JC783" s="422"/>
      <c r="JD783" s="422"/>
      <c r="JE783" s="422"/>
      <c r="JF783" s="422"/>
      <c r="JG783" s="422"/>
      <c r="JH783" s="422"/>
      <c r="JI783" s="422"/>
      <c r="JJ783" s="422"/>
      <c r="JK783" s="422"/>
      <c r="JL783" s="422"/>
      <c r="JM783" s="422"/>
      <c r="JN783" s="422"/>
      <c r="JO783" s="422"/>
      <c r="JP783" s="422"/>
      <c r="JQ783" s="422"/>
      <c r="JR783" s="422"/>
      <c r="JS783" s="422"/>
      <c r="JT783" s="422"/>
      <c r="JU783" s="422"/>
      <c r="JV783" s="422"/>
      <c r="JW783" s="422"/>
      <c r="JX783" s="422"/>
      <c r="JY783" s="422"/>
      <c r="JZ783" s="422"/>
      <c r="KA783" s="422"/>
      <c r="KB783" s="422"/>
      <c r="KC783" s="422"/>
      <c r="KD783" s="422"/>
      <c r="KE783" s="422"/>
      <c r="KF783" s="422"/>
      <c r="KG783" s="422"/>
      <c r="KH783" s="422"/>
      <c r="KI783" s="422"/>
      <c r="KJ783" s="422"/>
      <c r="KK783" s="422"/>
      <c r="KL783" s="422"/>
      <c r="KM783" s="422"/>
      <c r="KN783" s="422"/>
      <c r="KO783" s="422"/>
      <c r="KP783" s="422"/>
      <c r="KQ783" s="422"/>
      <c r="KR783" s="422"/>
      <c r="KS783" s="422"/>
      <c r="KT783" s="422"/>
      <c r="KU783" s="422"/>
      <c r="KV783" s="422"/>
      <c r="KW783" s="422"/>
      <c r="KX783" s="422"/>
      <c r="KY783" s="422"/>
      <c r="KZ783" s="422"/>
      <c r="LA783" s="422"/>
      <c r="LB783" s="422"/>
      <c r="LC783" s="422"/>
      <c r="LD783" s="422"/>
      <c r="LE783" s="422"/>
      <c r="LF783" s="422"/>
      <c r="LG783" s="422"/>
      <c r="LH783" s="422"/>
      <c r="LI783" s="422"/>
      <c r="LJ783" s="422"/>
      <c r="LK783" s="422"/>
      <c r="LL783" s="422"/>
      <c r="LM783" s="422"/>
      <c r="LN783" s="422"/>
      <c r="LO783" s="422"/>
      <c r="LP783" s="422"/>
      <c r="LQ783" s="422"/>
      <c r="LR783" s="422"/>
      <c r="LS783" s="422"/>
      <c r="LT783" s="422"/>
      <c r="LU783" s="422"/>
      <c r="LV783" s="422"/>
      <c r="LW783" s="422"/>
      <c r="LX783" s="422"/>
      <c r="LY783" s="422"/>
      <c r="LZ783" s="422"/>
      <c r="MA783" s="422"/>
      <c r="MB783" s="422"/>
      <c r="MC783" s="422"/>
      <c r="MD783" s="422"/>
      <c r="ME783" s="422"/>
      <c r="MF783" s="422"/>
      <c r="MG783" s="422"/>
      <c r="MH783" s="422"/>
      <c r="MI783" s="422"/>
      <c r="MJ783" s="422"/>
      <c r="MK783" s="422"/>
      <c r="ML783" s="422"/>
      <c r="MM783" s="422"/>
      <c r="MN783" s="422"/>
      <c r="MO783" s="422"/>
      <c r="MP783" s="422"/>
      <c r="MQ783" s="422"/>
      <c r="MR783" s="422"/>
      <c r="MS783" s="422"/>
      <c r="MT783" s="422"/>
      <c r="MU783" s="422"/>
      <c r="MV783" s="422"/>
      <c r="MW783" s="422"/>
      <c r="MX783" s="422"/>
      <c r="MY783" s="422"/>
      <c r="MZ783" s="422"/>
      <c r="NA783" s="422"/>
      <c r="NB783" s="422"/>
      <c r="NC783" s="422"/>
      <c r="ND783" s="422"/>
      <c r="NE783" s="422"/>
      <c r="NF783" s="422"/>
      <c r="NG783" s="422"/>
      <c r="NH783" s="422"/>
      <c r="NI783" s="422"/>
      <c r="NJ783" s="422"/>
      <c r="NK783" s="422"/>
      <c r="NL783" s="422"/>
      <c r="NM783" s="422"/>
      <c r="NN783" s="422"/>
      <c r="NO783" s="422"/>
      <c r="NP783" s="422"/>
      <c r="NQ783" s="422"/>
      <c r="NR783" s="422"/>
      <c r="NS783" s="422"/>
      <c r="NT783" s="422"/>
      <c r="NU783" s="422"/>
      <c r="NV783" s="422"/>
      <c r="NW783" s="422"/>
      <c r="NX783" s="422"/>
      <c r="NY783" s="422"/>
      <c r="NZ783" s="422"/>
      <c r="OA783" s="422"/>
      <c r="OB783" s="422"/>
      <c r="OC783" s="422"/>
      <c r="OD783" s="422"/>
      <c r="OE783" s="422"/>
      <c r="OF783" s="422"/>
      <c r="OG783" s="422"/>
      <c r="OH783" s="422"/>
      <c r="OI783" s="422"/>
      <c r="OJ783" s="422"/>
      <c r="OK783" s="422"/>
      <c r="OL783" s="422"/>
      <c r="OM783" s="422"/>
      <c r="ON783" s="422"/>
      <c r="OO783" s="422"/>
      <c r="OP783" s="422"/>
      <c r="OQ783" s="422"/>
      <c r="OR783" s="422"/>
      <c r="OS783" s="422"/>
      <c r="OT783" s="422"/>
      <c r="OU783" s="422"/>
      <c r="OV783" s="422"/>
      <c r="OW783" s="422"/>
      <c r="OX783" s="422"/>
      <c r="OY783" s="422"/>
      <c r="OZ783" s="422"/>
      <c r="PA783" s="422"/>
      <c r="PB783" s="422"/>
      <c r="PC783" s="422"/>
      <c r="PD783" s="422"/>
      <c r="PE783" s="422"/>
      <c r="PF783" s="422"/>
      <c r="PG783" s="422"/>
      <c r="PH783" s="422"/>
      <c r="PI783" s="422"/>
      <c r="PJ783" s="422"/>
      <c r="PK783" s="422"/>
      <c r="PL783" s="422"/>
      <c r="PM783" s="422"/>
      <c r="PN783" s="422"/>
      <c r="PO783" s="422"/>
      <c r="PP783" s="422"/>
      <c r="PQ783" s="422"/>
      <c r="PR783" s="422"/>
      <c r="PS783" s="422"/>
      <c r="PT783" s="422"/>
      <c r="PU783" s="422"/>
      <c r="PV783" s="422"/>
      <c r="PW783" s="422"/>
      <c r="PX783" s="422"/>
      <c r="PY783" s="422"/>
      <c r="PZ783" s="422"/>
      <c r="QA783" s="422"/>
      <c r="QB783" s="422"/>
      <c r="QC783" s="422"/>
      <c r="QD783" s="422"/>
      <c r="QE783" s="422"/>
      <c r="QF783" s="422"/>
      <c r="QG783" s="422"/>
      <c r="QH783" s="422"/>
      <c r="QI783" s="422"/>
      <c r="QJ783" s="422"/>
      <c r="QK783" s="422"/>
      <c r="QL783" s="422"/>
      <c r="QM783" s="422"/>
      <c r="QN783" s="422"/>
      <c r="QO783" s="422"/>
      <c r="QP783" s="422"/>
      <c r="QQ783" s="422"/>
      <c r="QR783" s="422"/>
      <c r="QS783" s="422"/>
      <c r="QT783" s="422"/>
      <c r="QU783" s="422"/>
      <c r="QV783" s="422"/>
      <c r="QW783" s="422"/>
      <c r="QX783" s="422"/>
      <c r="QY783" s="422"/>
      <c r="QZ783" s="422"/>
      <c r="RA783" s="422"/>
      <c r="RB783" s="422"/>
      <c r="RC783" s="422"/>
      <c r="RD783" s="422"/>
      <c r="RE783" s="422"/>
      <c r="RF783" s="422"/>
      <c r="RG783" s="422"/>
      <c r="RH783" s="422"/>
      <c r="RI783" s="422"/>
      <c r="RJ783" s="422"/>
      <c r="RK783" s="422"/>
      <c r="RL783" s="422"/>
      <c r="RM783" s="422"/>
      <c r="RN783" s="422"/>
      <c r="RO783" s="422"/>
      <c r="RP783" s="422"/>
      <c r="RQ783" s="422"/>
      <c r="RR783" s="422"/>
      <c r="RS783" s="422"/>
      <c r="RT783" s="422"/>
      <c r="RU783" s="422"/>
      <c r="RV783" s="422"/>
      <c r="RW783" s="422"/>
      <c r="RX783" s="422"/>
      <c r="RY783" s="422"/>
      <c r="RZ783" s="422"/>
      <c r="SA783" s="422"/>
      <c r="SB783" s="422"/>
      <c r="SC783" s="422"/>
      <c r="SD783" s="422"/>
      <c r="SE783" s="422"/>
      <c r="SF783" s="422"/>
      <c r="SG783" s="422"/>
      <c r="SH783" s="422"/>
      <c r="SI783" s="422"/>
      <c r="SJ783" s="422"/>
      <c r="SK783" s="422"/>
      <c r="SL783" s="422"/>
      <c r="SM783" s="422"/>
      <c r="SN783" s="422"/>
      <c r="SO783" s="422"/>
      <c r="SP783" s="422"/>
      <c r="SQ783" s="422"/>
      <c r="SR783" s="422"/>
      <c r="SS783" s="422"/>
      <c r="ST783" s="422"/>
      <c r="SU783" s="422"/>
      <c r="SV783" s="422"/>
      <c r="SW783" s="422"/>
      <c r="SX783" s="422"/>
      <c r="SY783" s="422"/>
      <c r="SZ783" s="422"/>
      <c r="TA783" s="422"/>
      <c r="TB783" s="422"/>
      <c r="TC783" s="422"/>
      <c r="TD783" s="422"/>
      <c r="TE783" s="422"/>
      <c r="TF783" s="422"/>
      <c r="TG783" s="422"/>
      <c r="TH783" s="422"/>
      <c r="TI783" s="422"/>
      <c r="TJ783" s="422"/>
      <c r="TK783" s="422"/>
      <c r="TL783" s="422"/>
      <c r="TM783" s="422"/>
      <c r="TN783" s="422"/>
      <c r="TO783" s="422"/>
      <c r="TP783" s="422"/>
      <c r="TQ783" s="422"/>
      <c r="TR783" s="422"/>
      <c r="TS783" s="422"/>
      <c r="TT783" s="422"/>
      <c r="TU783" s="422"/>
      <c r="TV783" s="422"/>
      <c r="TW783" s="422"/>
      <c r="TX783" s="422"/>
      <c r="TY783" s="422"/>
      <c r="TZ783" s="422"/>
      <c r="UA783" s="422"/>
      <c r="UB783" s="422"/>
      <c r="UC783" s="422"/>
      <c r="UD783" s="422"/>
      <c r="UE783" s="422"/>
      <c r="UF783" s="422"/>
      <c r="UG783" s="422"/>
      <c r="UH783" s="422"/>
      <c r="UI783" s="422"/>
      <c r="UJ783" s="422"/>
      <c r="UK783" s="422"/>
      <c r="UL783" s="422"/>
      <c r="UM783" s="422"/>
      <c r="UN783" s="422"/>
      <c r="UO783" s="422"/>
      <c r="UP783" s="422"/>
      <c r="UQ783" s="422"/>
      <c r="UR783" s="422"/>
      <c r="US783" s="422"/>
      <c r="UT783" s="422"/>
      <c r="UU783" s="422"/>
      <c r="UV783" s="422"/>
      <c r="UW783" s="422"/>
      <c r="UX783" s="422"/>
      <c r="UY783" s="422"/>
      <c r="UZ783" s="422"/>
      <c r="VA783" s="422"/>
      <c r="VB783" s="422"/>
      <c r="VC783" s="422"/>
      <c r="VD783" s="422"/>
      <c r="VE783" s="422"/>
      <c r="VF783" s="422"/>
      <c r="VG783" s="422"/>
      <c r="VH783" s="422"/>
      <c r="VI783" s="422"/>
      <c r="VJ783" s="422"/>
      <c r="VK783" s="422"/>
      <c r="VL783" s="422"/>
      <c r="VM783" s="422"/>
      <c r="VN783" s="422"/>
      <c r="VO783" s="422"/>
      <c r="VP783" s="422"/>
      <c r="VQ783" s="422"/>
      <c r="VR783" s="422"/>
      <c r="VS783" s="422"/>
      <c r="VT783" s="422"/>
      <c r="VU783" s="422"/>
      <c r="VV783" s="422"/>
      <c r="VW783" s="422"/>
      <c r="VX783" s="422"/>
      <c r="VY783" s="422"/>
      <c r="VZ783" s="422"/>
      <c r="WA783" s="422"/>
      <c r="WB783" s="422"/>
      <c r="WC783" s="422"/>
      <c r="WD783" s="422"/>
      <c r="WE783" s="422"/>
      <c r="WF783" s="422"/>
      <c r="WG783" s="422"/>
      <c r="WH783" s="422"/>
      <c r="WI783" s="422"/>
      <c r="WJ783" s="422"/>
      <c r="WK783" s="422"/>
      <c r="WL783" s="422"/>
      <c r="WM783" s="422"/>
      <c r="WN783" s="422"/>
      <c r="WO783" s="422"/>
      <c r="WP783" s="422"/>
      <c r="WQ783" s="422"/>
      <c r="WR783" s="422"/>
      <c r="WS783" s="422"/>
      <c r="WT783" s="422"/>
      <c r="WU783" s="422"/>
      <c r="WV783" s="422"/>
      <c r="WW783" s="422"/>
      <c r="WX783" s="422"/>
      <c r="WY783" s="422"/>
      <c r="WZ783" s="422"/>
      <c r="XA783" s="422"/>
      <c r="XB783" s="422"/>
      <c r="XC783" s="422"/>
      <c r="XD783" s="422"/>
      <c r="XE783" s="422"/>
      <c r="XF783" s="422"/>
      <c r="XG783" s="422"/>
      <c r="XH783" s="422"/>
      <c r="XI783" s="422"/>
      <c r="XJ783" s="422"/>
      <c r="XK783" s="422"/>
      <c r="XL783" s="422"/>
      <c r="XM783" s="422"/>
      <c r="XN783" s="422"/>
      <c r="XO783" s="422"/>
      <c r="XP783" s="422"/>
      <c r="XQ783" s="422"/>
      <c r="XR783" s="422"/>
      <c r="XS783" s="422"/>
      <c r="XT783" s="422"/>
      <c r="XU783" s="422"/>
      <c r="XV783" s="422"/>
      <c r="XW783" s="422"/>
      <c r="XX783" s="422"/>
      <c r="XY783" s="422"/>
      <c r="XZ783" s="422"/>
      <c r="YA783" s="422"/>
      <c r="YB783" s="422"/>
      <c r="YC783" s="422"/>
      <c r="YD783" s="422"/>
      <c r="YE783" s="422"/>
      <c r="YF783" s="422"/>
      <c r="YG783" s="422"/>
      <c r="YH783" s="422"/>
      <c r="YI783" s="422"/>
      <c r="YJ783" s="422"/>
      <c r="YK783" s="422"/>
      <c r="YL783" s="422"/>
      <c r="YM783" s="422"/>
      <c r="YN783" s="422"/>
      <c r="YO783" s="422"/>
      <c r="YP783" s="422"/>
      <c r="YQ783" s="422"/>
      <c r="YR783" s="422"/>
      <c r="YS783" s="422"/>
      <c r="YT783" s="422"/>
      <c r="YU783" s="422"/>
      <c r="YV783" s="422"/>
      <c r="YW783" s="422"/>
      <c r="YX783" s="422"/>
      <c r="YY783" s="422"/>
      <c r="YZ783" s="422"/>
      <c r="ZA783" s="422"/>
      <c r="ZB783" s="422"/>
      <c r="ZC783" s="422"/>
      <c r="ZD783" s="422"/>
      <c r="ZE783" s="422"/>
      <c r="ZF783" s="422"/>
      <c r="ZG783" s="422"/>
      <c r="ZH783" s="422"/>
      <c r="ZI783" s="422"/>
      <c r="ZJ783" s="422"/>
      <c r="ZK783" s="422"/>
      <c r="ZL783" s="422"/>
      <c r="ZM783" s="422"/>
      <c r="ZN783" s="422"/>
      <c r="ZO783" s="422"/>
      <c r="ZP783" s="422"/>
      <c r="ZQ783" s="422"/>
      <c r="ZR783" s="422"/>
      <c r="ZS783" s="422"/>
      <c r="ZT783" s="422"/>
      <c r="ZU783" s="422"/>
      <c r="ZV783" s="422"/>
      <c r="ZW783" s="422"/>
      <c r="ZX783" s="422"/>
      <c r="ZY783" s="422"/>
      <c r="ZZ783" s="422"/>
      <c r="AAA783" s="422"/>
      <c r="AAB783" s="422"/>
      <c r="AAC783" s="422"/>
      <c r="AAD783" s="422"/>
      <c r="AAE783" s="422"/>
      <c r="AAF783" s="422"/>
      <c r="AAG783" s="422"/>
      <c r="AAH783" s="422"/>
      <c r="AAI783" s="422"/>
      <c r="AAJ783" s="422"/>
      <c r="AAK783" s="422"/>
      <c r="AAL783" s="422"/>
      <c r="AAM783" s="422"/>
      <c r="AAN783" s="422"/>
      <c r="AAO783" s="422"/>
      <c r="AAP783" s="422"/>
      <c r="AAQ783" s="422"/>
      <c r="AAR783" s="422"/>
      <c r="AAS783" s="422"/>
      <c r="AAT783" s="422"/>
      <c r="AAU783" s="422"/>
      <c r="AAV783" s="422"/>
      <c r="AAW783" s="422"/>
      <c r="AAX783" s="422"/>
      <c r="AAY783" s="422"/>
      <c r="AAZ783" s="422"/>
      <c r="ABA783" s="422"/>
      <c r="ABB783" s="422"/>
      <c r="ABC783" s="422"/>
      <c r="ABD783" s="422"/>
      <c r="ABE783" s="422"/>
      <c r="ABF783" s="422"/>
      <c r="ABG783" s="422"/>
      <c r="ABH783" s="422"/>
      <c r="ABI783" s="422"/>
      <c r="ABJ783" s="422"/>
      <c r="ABK783" s="422"/>
      <c r="ABL783" s="422"/>
      <c r="ABM783" s="422"/>
      <c r="ABN783" s="422"/>
      <c r="ABO783" s="422"/>
      <c r="ABP783" s="422"/>
      <c r="ABQ783" s="422"/>
      <c r="ABR783" s="422"/>
      <c r="ABS783" s="422"/>
      <c r="ABT783" s="422"/>
      <c r="ABU783" s="422"/>
      <c r="ABV783" s="422"/>
      <c r="ABW783" s="422"/>
      <c r="ABX783" s="422"/>
      <c r="ABY783" s="422"/>
      <c r="ABZ783" s="422"/>
      <c r="ACA783" s="422"/>
      <c r="ACB783" s="422"/>
      <c r="ACC783" s="422"/>
      <c r="ACD783" s="422"/>
      <c r="ACE783" s="422"/>
      <c r="ACF783" s="422"/>
      <c r="ACG783" s="422"/>
      <c r="ACH783" s="422"/>
      <c r="ACI783" s="422"/>
      <c r="ACJ783" s="422"/>
      <c r="ACK783" s="422"/>
      <c r="ACL783" s="422"/>
      <c r="ACM783" s="422"/>
      <c r="ACN783" s="422"/>
      <c r="ACO783" s="422"/>
      <c r="ACP783" s="422"/>
      <c r="ACQ783" s="422"/>
      <c r="ACR783" s="422"/>
      <c r="ACS783" s="422"/>
      <c r="ACT783" s="422"/>
      <c r="ACU783" s="422"/>
      <c r="ACV783" s="422"/>
      <c r="ACW783" s="422"/>
      <c r="ACX783" s="422"/>
      <c r="ACY783" s="422"/>
      <c r="ACZ783" s="422"/>
      <c r="ADA783" s="422"/>
      <c r="ADB783" s="422"/>
      <c r="ADC783" s="422"/>
      <c r="ADD783" s="422"/>
      <c r="ADE783" s="422"/>
      <c r="ADF783" s="422"/>
      <c r="ADG783" s="422"/>
      <c r="ADH783" s="422"/>
      <c r="ADI783" s="422"/>
      <c r="ADJ783" s="422"/>
      <c r="ADK783" s="422"/>
      <c r="ADL783" s="422"/>
      <c r="ADM783" s="422"/>
      <c r="ADN783" s="422"/>
      <c r="ADO783" s="422"/>
      <c r="ADP783" s="422"/>
      <c r="ADQ783" s="422"/>
      <c r="ADR783" s="422"/>
      <c r="ADS783" s="422"/>
      <c r="ADT783" s="422"/>
      <c r="ADU783" s="422"/>
      <c r="ADV783" s="422"/>
      <c r="ADW783" s="422"/>
      <c r="ADX783" s="422"/>
      <c r="ADY783" s="422"/>
      <c r="ADZ783" s="422"/>
      <c r="AEA783" s="422"/>
      <c r="AEB783" s="422"/>
      <c r="AEC783" s="422"/>
      <c r="AED783" s="422"/>
      <c r="AEE783" s="422"/>
      <c r="AEF783" s="422"/>
      <c r="AEG783" s="422"/>
      <c r="AEH783" s="422"/>
      <c r="AEI783" s="422"/>
      <c r="AEJ783" s="422"/>
      <c r="AEK783" s="422"/>
      <c r="AEL783" s="422"/>
      <c r="AEM783" s="422"/>
      <c r="AEN783" s="422"/>
      <c r="AEO783" s="422"/>
      <c r="AEP783" s="422"/>
      <c r="AEQ783" s="422"/>
      <c r="AER783" s="422"/>
      <c r="AES783" s="422"/>
      <c r="AET783" s="422"/>
      <c r="AEU783" s="422"/>
      <c r="AEV783" s="422"/>
      <c r="AEW783" s="422"/>
      <c r="AEX783" s="422"/>
      <c r="AEY783" s="422"/>
      <c r="AEZ783" s="422"/>
      <c r="AFA783" s="422"/>
      <c r="AFB783" s="422"/>
      <c r="AFC783" s="422"/>
      <c r="AFD783" s="422"/>
      <c r="AFE783" s="422"/>
      <c r="AFF783" s="422"/>
      <c r="AFG783" s="422"/>
      <c r="AFH783" s="422"/>
      <c r="AFI783" s="422"/>
      <c r="AFJ783" s="422"/>
      <c r="AFK783" s="422"/>
      <c r="AFL783" s="422"/>
      <c r="AFM783" s="422"/>
      <c r="AFN783" s="422"/>
      <c r="AFO783" s="422"/>
      <c r="AFP783" s="422"/>
      <c r="AFQ783" s="422"/>
      <c r="AFR783" s="422"/>
      <c r="AFS783" s="422"/>
      <c r="AFT783" s="422"/>
      <c r="AFU783" s="422"/>
      <c r="AFV783" s="422"/>
      <c r="AFW783" s="422"/>
      <c r="AFX783" s="422"/>
      <c r="AFY783" s="422"/>
      <c r="AFZ783" s="422"/>
      <c r="AGA783" s="422"/>
      <c r="AGB783" s="422"/>
      <c r="AGC783" s="422"/>
      <c r="AGD783" s="422"/>
      <c r="AGE783" s="422"/>
      <c r="AGF783" s="422"/>
      <c r="AGG783" s="422"/>
      <c r="AGH783" s="422"/>
      <c r="AGI783" s="422"/>
      <c r="AGJ783" s="422"/>
      <c r="AGK783" s="422"/>
      <c r="AGL783" s="422"/>
      <c r="AGM783" s="422"/>
      <c r="AGN783" s="422"/>
      <c r="AGO783" s="422"/>
      <c r="AGP783" s="422"/>
      <c r="AGQ783" s="422"/>
      <c r="AGR783" s="422"/>
      <c r="AGS783" s="422"/>
      <c r="AGT783" s="422"/>
      <c r="AGU783" s="422"/>
      <c r="AGV783" s="422"/>
      <c r="AGW783" s="422"/>
      <c r="AGX783" s="422"/>
      <c r="AGY783" s="422"/>
      <c r="AGZ783" s="422"/>
      <c r="AHA783" s="422"/>
      <c r="AHB783" s="422"/>
      <c r="AHC783" s="422"/>
      <c r="AHD783" s="422"/>
      <c r="AHE783" s="422"/>
      <c r="AHF783" s="422"/>
      <c r="AHG783" s="422"/>
      <c r="AHH783" s="422"/>
      <c r="AHI783" s="422"/>
      <c r="AHJ783" s="422"/>
      <c r="AHK783" s="422"/>
      <c r="AHL783" s="422"/>
      <c r="AHM783" s="422"/>
      <c r="AHN783" s="422"/>
      <c r="AHO783" s="422"/>
      <c r="AHP783" s="422"/>
      <c r="AHQ783" s="422"/>
      <c r="AHR783" s="422"/>
      <c r="AHS783" s="422"/>
      <c r="AHT783" s="422"/>
      <c r="AHU783" s="422"/>
      <c r="AHV783" s="422"/>
      <c r="AHW783" s="422"/>
      <c r="AHX783" s="422"/>
      <c r="AHY783" s="422"/>
      <c r="AHZ783" s="422"/>
      <c r="AIA783" s="422"/>
      <c r="AIB783" s="422"/>
      <c r="AIC783" s="422"/>
      <c r="AID783" s="422"/>
      <c r="AIE783" s="422"/>
      <c r="AIF783" s="422"/>
      <c r="AIG783" s="422"/>
      <c r="AIH783" s="422"/>
      <c r="AII783" s="422"/>
      <c r="AIJ783" s="422"/>
      <c r="AIK783" s="422"/>
      <c r="AIL783" s="422"/>
      <c r="AIM783" s="422"/>
      <c r="AIN783" s="422"/>
      <c r="AIO783" s="422"/>
      <c r="AIP783" s="422"/>
      <c r="AIQ783" s="422"/>
      <c r="AIR783" s="422"/>
      <c r="AIS783" s="422"/>
      <c r="AIT783" s="422"/>
      <c r="AIU783" s="422"/>
      <c r="AIV783" s="422"/>
      <c r="AIW783" s="422"/>
      <c r="AIX783" s="422"/>
      <c r="AIY783" s="422"/>
      <c r="AIZ783" s="422"/>
      <c r="AJA783" s="422"/>
      <c r="AJB783" s="422"/>
      <c r="AJC783" s="422"/>
      <c r="AJD783" s="422"/>
      <c r="AJE783" s="422"/>
      <c r="AJF783" s="422"/>
      <c r="AJG783" s="422"/>
      <c r="AJH783" s="422"/>
      <c r="AJI783" s="422"/>
      <c r="AJJ783" s="422"/>
      <c r="AJK783" s="422"/>
      <c r="AJL783" s="422"/>
      <c r="AJM783" s="422"/>
      <c r="AJN783" s="422"/>
      <c r="AJO783" s="422"/>
      <c r="AJP783" s="422"/>
      <c r="AJQ783" s="422"/>
      <c r="AJR783" s="422"/>
      <c r="AJS783" s="422"/>
      <c r="AJT783" s="422"/>
      <c r="AJU783" s="422"/>
      <c r="AJV783" s="422"/>
      <c r="AJW783" s="422"/>
      <c r="AJX783" s="422"/>
      <c r="AJY783" s="422"/>
      <c r="AJZ783" s="422"/>
      <c r="AKA783" s="422"/>
      <c r="AKB783" s="422"/>
      <c r="AKC783" s="422"/>
      <c r="AKD783" s="422"/>
      <c r="AKE783" s="422"/>
      <c r="AKF783" s="422"/>
      <c r="AKG783" s="422"/>
      <c r="AKH783" s="422"/>
      <c r="AKI783" s="422"/>
      <c r="AKJ783" s="422"/>
      <c r="AKK783" s="422"/>
      <c r="AKL783" s="422"/>
      <c r="AKM783" s="422"/>
      <c r="AKN783" s="422"/>
      <c r="AKO783" s="422"/>
      <c r="AKP783" s="422"/>
      <c r="AKQ783" s="422"/>
      <c r="AKR783" s="422"/>
      <c r="AKS783" s="422"/>
      <c r="AKT783" s="422"/>
      <c r="AKU783" s="422"/>
      <c r="AKV783" s="422"/>
      <c r="AKW783" s="422"/>
      <c r="AKX783" s="422"/>
      <c r="AKY783" s="422"/>
      <c r="AKZ783" s="422"/>
      <c r="ALA783" s="422"/>
      <c r="ALB783" s="422"/>
      <c r="ALC783" s="422"/>
      <c r="ALD783" s="422"/>
      <c r="ALE783" s="422"/>
      <c r="ALF783" s="422"/>
      <c r="ALG783" s="422"/>
      <c r="ALH783" s="422"/>
      <c r="ALI783" s="422"/>
      <c r="ALJ783" s="422"/>
      <c r="ALK783" s="422"/>
      <c r="ALL783" s="422"/>
      <c r="ALM783" s="422"/>
      <c r="ALN783" s="422"/>
      <c r="ALO783" s="422"/>
      <c r="ALP783" s="422"/>
      <c r="ALQ783" s="422"/>
      <c r="ALR783" s="422"/>
      <c r="ALS783" s="422"/>
      <c r="ALT783" s="422"/>
      <c r="ALU783" s="422"/>
      <c r="ALV783" s="422"/>
      <c r="ALW783" s="422"/>
      <c r="ALX783" s="422"/>
      <c r="ALY783" s="422"/>
      <c r="ALZ783" s="422"/>
      <c r="AMA783" s="422"/>
      <c r="AMB783" s="422"/>
      <c r="AMC783" s="422"/>
      <c r="AMD783" s="422"/>
      <c r="AME783" s="422"/>
      <c r="AMF783" s="422"/>
      <c r="AMG783" s="422"/>
      <c r="AMH783" s="422"/>
      <c r="AMI783" s="422"/>
      <c r="AMJ783" s="422"/>
      <c r="AMK783" s="422"/>
      <c r="AML783" s="422"/>
      <c r="AMM783" s="422"/>
      <c r="AMN783" s="422"/>
      <c r="AMO783" s="422"/>
      <c r="AMP783" s="422"/>
      <c r="AMQ783" s="422"/>
      <c r="AMR783" s="422"/>
      <c r="AMS783" s="422"/>
      <c r="AMT783" s="422"/>
      <c r="AMU783" s="422"/>
      <c r="AMV783" s="422"/>
      <c r="AMW783" s="422"/>
      <c r="AMX783" s="422"/>
    </row>
    <row r="784" spans="1:1038" s="288" customFormat="1" ht="18" customHeight="1">
      <c r="A784" s="549">
        <v>43333</v>
      </c>
      <c r="B784" s="283" t="s">
        <v>1647</v>
      </c>
      <c r="C784" s="227"/>
      <c r="D784" s="284" t="s">
        <v>1279</v>
      </c>
      <c r="E784" s="227">
        <v>95</v>
      </c>
      <c r="F784" s="227">
        <v>3</v>
      </c>
      <c r="G784" s="286" t="str">
        <f t="shared" si="513"/>
        <v>95-3</v>
      </c>
      <c r="H784" s="227">
        <v>4.5</v>
      </c>
      <c r="I784" s="227">
        <v>88.5</v>
      </c>
      <c r="J784" s="477">
        <f t="shared" si="354"/>
        <v>0</v>
      </c>
      <c r="K784" s="478" t="str">
        <f>IF(J785=1,IF(((VLOOKUP($G784,[3]Depth_Lookup!$A$3:$J$550,9,FALSE))-(I784/100))=0,"Good",IF(((VLOOKUP($G784,[3]Depth_Lookup!$A$3:$J$550,9,FALSE))-(I784/100))&gt;0,"Too Short","Too Long")))</f>
        <v>Good</v>
      </c>
      <c r="L784" s="171">
        <f>(VLOOKUP($G784,Depth_Lookup!$A$3:$J$410,10,FALSE))+(H784/100)</f>
        <v>247.505</v>
      </c>
      <c r="M784" s="171">
        <f>(VLOOKUP($G784,Depth_Lookup!$A$3:$J$410,10,FALSE))+(I784/100)</f>
        <v>248.345</v>
      </c>
      <c r="N784" s="645" t="s">
        <v>2312</v>
      </c>
      <c r="O784" s="227">
        <v>2</v>
      </c>
      <c r="P784" s="227" t="s">
        <v>853</v>
      </c>
      <c r="Q784" s="227" t="s">
        <v>125</v>
      </c>
      <c r="R784" s="286" t="str">
        <f t="shared" si="351"/>
        <v>SerpentinizedHarzburgite</v>
      </c>
      <c r="S784" s="229" t="s">
        <v>98</v>
      </c>
      <c r="T784" s="229" t="s">
        <v>94</v>
      </c>
      <c r="U784" s="227" t="s">
        <v>95</v>
      </c>
      <c r="V784" s="227" t="s">
        <v>96</v>
      </c>
      <c r="W784" s="227" t="s">
        <v>102</v>
      </c>
      <c r="X784" s="287">
        <f>VLOOKUP(W784,[3]definitions_list_lookup!$A$13:$B$19,2,0)</f>
        <v>5</v>
      </c>
      <c r="Y784" s="227" t="s">
        <v>90</v>
      </c>
      <c r="Z784" s="227" t="s">
        <v>91</v>
      </c>
      <c r="AA784" s="227"/>
      <c r="AB784" s="227"/>
      <c r="AC784" s="227"/>
      <c r="AD784" s="227"/>
      <c r="AE784" s="233"/>
      <c r="AF784" s="286" t="e">
        <f>VLOOKUP(AE784,[3]definitions_list_mag!$V$12:$W$15,2,0)</f>
        <v>#N/A</v>
      </c>
      <c r="AG784" s="237"/>
      <c r="AH784" s="227"/>
      <c r="AI784" s="252">
        <v>73</v>
      </c>
      <c r="AJ784" s="229"/>
      <c r="AK784" s="229"/>
      <c r="AL784" s="229"/>
      <c r="AM784" s="229"/>
      <c r="AN784" s="229"/>
      <c r="AO784" s="252"/>
      <c r="AP784" s="229"/>
      <c r="AQ784" s="229"/>
      <c r="AR784" s="229"/>
      <c r="AS784" s="229"/>
      <c r="AT784" s="229"/>
      <c r="AU784" s="252"/>
      <c r="AV784" s="229"/>
      <c r="AW784" s="229"/>
      <c r="AX784" s="229"/>
      <c r="AY784" s="229"/>
      <c r="AZ784" s="229"/>
      <c r="BA784" s="252">
        <v>25</v>
      </c>
      <c r="BB784" s="229">
        <v>6</v>
      </c>
      <c r="BC784" s="229">
        <v>2</v>
      </c>
      <c r="BD784" s="229" t="s">
        <v>110</v>
      </c>
      <c r="BE784" s="229" t="s">
        <v>103</v>
      </c>
      <c r="BF784" s="229"/>
      <c r="BG784" s="252"/>
      <c r="BH784" s="229"/>
      <c r="BI784" s="229"/>
      <c r="BJ784" s="229"/>
      <c r="BK784" s="229"/>
      <c r="BL784" s="229"/>
      <c r="BM784" s="252">
        <v>2</v>
      </c>
      <c r="BN784" s="229">
        <v>1</v>
      </c>
      <c r="BO784" s="229">
        <v>0.5</v>
      </c>
      <c r="BP784" s="229" t="s">
        <v>110</v>
      </c>
      <c r="BQ784" s="229" t="s">
        <v>103</v>
      </c>
      <c r="BR784" s="229"/>
      <c r="BS784" s="229"/>
      <c r="BT784" s="229"/>
      <c r="BU784" s="229"/>
      <c r="BV784" s="229"/>
      <c r="BW784" s="229"/>
      <c r="BX784" s="229"/>
      <c r="BY784" s="240"/>
      <c r="BZ784" s="227"/>
      <c r="CA784" s="227"/>
      <c r="CB784" s="227"/>
      <c r="CC784" s="227"/>
      <c r="CD784" s="227"/>
      <c r="CE784" s="227"/>
      <c r="CF784" s="290">
        <f t="shared" si="352"/>
        <v>100</v>
      </c>
      <c r="CG784" s="148"/>
      <c r="CH784" s="149" t="s">
        <v>2150</v>
      </c>
      <c r="CI784" s="149">
        <v>90</v>
      </c>
      <c r="CJ784" s="149" t="s">
        <v>514</v>
      </c>
      <c r="CK784" s="151"/>
      <c r="CL784" s="152"/>
      <c r="CM784" s="152"/>
      <c r="CN784" s="152"/>
      <c r="CO784" s="152"/>
      <c r="CP784" s="152"/>
      <c r="CQ784" s="152"/>
      <c r="CR784" s="152"/>
      <c r="CS784" s="152"/>
      <c r="CT784" s="152"/>
      <c r="CU784" s="152"/>
      <c r="CV784" s="152"/>
      <c r="CW784" s="152"/>
      <c r="CX784" s="152"/>
      <c r="CY784" s="152"/>
      <c r="CZ784" s="152"/>
      <c r="DA784" s="152"/>
      <c r="DB784" s="152">
        <v>65</v>
      </c>
      <c r="DC784" s="229"/>
      <c r="DD784" s="152"/>
      <c r="DE784" s="152"/>
      <c r="DF784" s="152"/>
      <c r="DG784" s="152"/>
      <c r="DH784" s="152"/>
      <c r="DI784" s="152"/>
      <c r="DJ784" s="152">
        <v>35</v>
      </c>
      <c r="DK784" s="208">
        <f t="shared" si="353"/>
        <v>100</v>
      </c>
      <c r="DL784" s="148"/>
      <c r="DM784" s="152"/>
      <c r="DN784" s="152"/>
      <c r="DO784" s="153"/>
      <c r="DQ784" s="148"/>
      <c r="DR784" s="153"/>
      <c r="DS784" s="148"/>
      <c r="DT784" s="261"/>
      <c r="DU784" s="229"/>
      <c r="DV784" s="229"/>
      <c r="DW784" s="291" t="e">
        <f>VLOOKUP(P784,[3]definitions_list_lookup!$K$30:$L$54,2,0)</f>
        <v>#N/A</v>
      </c>
      <c r="DX784" s="154"/>
      <c r="DY784" s="652"/>
      <c r="DZ784" s="479"/>
      <c r="EA784" s="292"/>
      <c r="EB784" s="229"/>
      <c r="EC784" s="292"/>
      <c r="ED784" s="229" t="s">
        <v>2517</v>
      </c>
      <c r="EE784" s="293"/>
      <c r="EF784" s="294"/>
      <c r="EG784" s="293"/>
      <c r="EH784" s="295"/>
      <c r="EI784" s="296"/>
      <c r="EJ784" s="297"/>
      <c r="EK784" s="298"/>
      <c r="EL784" s="293"/>
      <c r="EM784" s="295"/>
      <c r="EN784" s="295" t="s">
        <v>1447</v>
      </c>
      <c r="EO784" s="321"/>
      <c r="EP784" s="321"/>
      <c r="EQ784" s="321"/>
      <c r="ER784" s="321"/>
      <c r="ES784" s="321"/>
      <c r="ET784" s="321"/>
      <c r="EU784" s="321"/>
      <c r="EV784" s="322"/>
      <c r="EW784" s="322"/>
      <c r="EX784" s="322"/>
      <c r="EY784" s="322"/>
      <c r="EZ784" s="192" t="e">
        <f t="shared" si="514"/>
        <v>#DIV/0!</v>
      </c>
      <c r="FA784" s="192" t="e">
        <f t="shared" si="515"/>
        <v>#DIV/0!</v>
      </c>
      <c r="FB784" s="192" t="e">
        <f t="shared" si="516"/>
        <v>#DIV/0!</v>
      </c>
      <c r="FC784" s="192" t="e">
        <f t="shared" si="517"/>
        <v>#DIV/0!</v>
      </c>
      <c r="FD784" s="192" t="e">
        <f t="shared" si="518"/>
        <v>#DIV/0!</v>
      </c>
      <c r="FE784" s="193" t="e">
        <f t="shared" si="519"/>
        <v>#DIV/0!</v>
      </c>
      <c r="FF784" s="194" t="e">
        <f t="shared" si="520"/>
        <v>#DIV/0!</v>
      </c>
      <c r="FG784" s="293"/>
      <c r="FH784" s="295"/>
      <c r="FI784" s="778">
        <f t="shared" si="526"/>
        <v>0</v>
      </c>
      <c r="FJ784" s="779" t="e">
        <f t="shared" si="527"/>
        <v>#DIV/0!</v>
      </c>
      <c r="FK784" s="779" t="e">
        <f t="shared" si="528"/>
        <v>#DIV/0!</v>
      </c>
      <c r="FL784" s="780" t="e">
        <f t="shared" si="529"/>
        <v>#DIV/0!</v>
      </c>
      <c r="FM784" s="169" t="e">
        <f t="shared" si="530"/>
        <v>#DIV/0!</v>
      </c>
      <c r="FN784" s="783" t="e">
        <f t="shared" si="531"/>
        <v>#DIV/0!</v>
      </c>
      <c r="FO784" s="227"/>
      <c r="FP784" s="227"/>
      <c r="FQ784" s="227"/>
      <c r="FR784" s="227"/>
      <c r="FS784" s="227"/>
      <c r="FT784" s="227"/>
      <c r="FU784" s="227"/>
      <c r="FV784" s="227"/>
      <c r="FW784" s="227"/>
      <c r="FX784" s="227"/>
      <c r="FY784" s="227"/>
      <c r="FZ784" s="227"/>
      <c r="GA784" s="227"/>
      <c r="GB784" s="227"/>
      <c r="GC784" s="227"/>
      <c r="GD784" s="227"/>
      <c r="GE784" s="227"/>
      <c r="GF784" s="227"/>
      <c r="GG784" s="227"/>
      <c r="GH784" s="227"/>
      <c r="GI784" s="227"/>
      <c r="GJ784" s="227"/>
      <c r="GK784" s="227"/>
      <c r="GL784" s="227"/>
      <c r="GM784" s="227"/>
      <c r="GN784" s="227"/>
      <c r="GO784" s="227"/>
      <c r="GP784" s="227"/>
      <c r="GQ784" s="227"/>
      <c r="GR784" s="227"/>
      <c r="GS784" s="227"/>
      <c r="GT784" s="227"/>
      <c r="GU784" s="227"/>
      <c r="GV784" s="227"/>
      <c r="GW784" s="227"/>
      <c r="GX784" s="227"/>
      <c r="GY784" s="227"/>
      <c r="GZ784" s="227"/>
      <c r="HA784" s="227"/>
      <c r="HB784" s="227"/>
      <c r="HC784" s="227"/>
      <c r="HD784" s="227"/>
      <c r="HE784" s="227"/>
      <c r="HF784" s="227"/>
      <c r="HG784" s="227"/>
      <c r="HH784" s="227"/>
      <c r="HI784" s="227"/>
      <c r="HJ784" s="227"/>
      <c r="HK784" s="227"/>
      <c r="HL784" s="227"/>
      <c r="HM784" s="227"/>
      <c r="HN784" s="227"/>
      <c r="HO784" s="227"/>
      <c r="HP784" s="227"/>
      <c r="HQ784" s="227"/>
      <c r="HR784" s="227"/>
      <c r="HS784" s="227"/>
      <c r="HT784" s="227"/>
      <c r="HU784" s="227"/>
      <c r="HV784" s="227"/>
      <c r="HW784" s="227"/>
      <c r="HX784" s="227"/>
      <c r="HY784" s="227"/>
      <c r="HZ784" s="227"/>
      <c r="IA784" s="227"/>
      <c r="IB784" s="227"/>
      <c r="IC784" s="227"/>
      <c r="ID784" s="227"/>
      <c r="IE784" s="227"/>
      <c r="IF784" s="227"/>
      <c r="IG784" s="227"/>
      <c r="IH784" s="227"/>
      <c r="II784" s="227"/>
      <c r="IJ784" s="227"/>
      <c r="IK784" s="227"/>
      <c r="IL784" s="227"/>
      <c r="IM784" s="227"/>
      <c r="IN784" s="227"/>
      <c r="IO784" s="227"/>
      <c r="IP784" s="227"/>
      <c r="IQ784" s="227"/>
      <c r="IR784" s="227"/>
      <c r="IS784" s="227"/>
      <c r="IT784" s="227"/>
      <c r="IU784" s="227"/>
      <c r="IV784" s="227"/>
      <c r="IW784" s="227"/>
      <c r="IX784" s="227"/>
      <c r="IY784" s="227"/>
      <c r="IZ784" s="227"/>
      <c r="JA784" s="227"/>
      <c r="JB784" s="227"/>
      <c r="JC784" s="227"/>
      <c r="JD784" s="227"/>
      <c r="JE784" s="227"/>
      <c r="JF784" s="227"/>
      <c r="JG784" s="227"/>
      <c r="JH784" s="227"/>
      <c r="JI784" s="227"/>
      <c r="JJ784" s="227"/>
      <c r="JK784" s="227"/>
      <c r="JL784" s="227"/>
      <c r="JM784" s="227"/>
      <c r="JN784" s="227"/>
      <c r="JO784" s="227"/>
      <c r="JP784" s="227"/>
      <c r="JQ784" s="227"/>
      <c r="JR784" s="227"/>
      <c r="JS784" s="227"/>
      <c r="JT784" s="227"/>
      <c r="JU784" s="227"/>
      <c r="JV784" s="227"/>
      <c r="JW784" s="227"/>
      <c r="JX784" s="227"/>
      <c r="JY784" s="227"/>
      <c r="JZ784" s="227"/>
      <c r="KA784" s="227"/>
      <c r="KB784" s="227"/>
      <c r="KC784" s="227"/>
      <c r="KD784" s="227"/>
      <c r="KE784" s="227"/>
      <c r="KF784" s="227"/>
      <c r="KG784" s="227"/>
      <c r="KH784" s="227"/>
      <c r="KI784" s="227"/>
      <c r="KJ784" s="227"/>
      <c r="KK784" s="227"/>
      <c r="KL784" s="227"/>
      <c r="KM784" s="227"/>
      <c r="KN784" s="227"/>
      <c r="KO784" s="227"/>
      <c r="KP784" s="227"/>
      <c r="KQ784" s="227"/>
      <c r="KR784" s="227"/>
      <c r="KS784" s="227"/>
      <c r="KT784" s="227"/>
      <c r="KU784" s="227"/>
      <c r="KV784" s="227"/>
      <c r="KW784" s="227"/>
      <c r="KX784" s="227"/>
      <c r="KY784" s="227"/>
      <c r="KZ784" s="227"/>
      <c r="LA784" s="227"/>
      <c r="LB784" s="227"/>
      <c r="LC784" s="227"/>
      <c r="LD784" s="227"/>
      <c r="LE784" s="227"/>
      <c r="LF784" s="227"/>
      <c r="LG784" s="227"/>
      <c r="LH784" s="227"/>
      <c r="LI784" s="227"/>
      <c r="LJ784" s="227"/>
      <c r="LK784" s="227"/>
      <c r="LL784" s="227"/>
      <c r="LM784" s="227"/>
      <c r="LN784" s="227"/>
      <c r="LO784" s="227"/>
      <c r="LP784" s="227"/>
      <c r="LQ784" s="227"/>
      <c r="LR784" s="227"/>
      <c r="LS784" s="227"/>
      <c r="LT784" s="227"/>
      <c r="LU784" s="227"/>
      <c r="LV784" s="227"/>
      <c r="LW784" s="227"/>
      <c r="LX784" s="227"/>
      <c r="LY784" s="227"/>
      <c r="LZ784" s="227"/>
      <c r="MA784" s="227"/>
      <c r="MB784" s="227"/>
      <c r="MC784" s="227"/>
      <c r="MD784" s="227"/>
      <c r="ME784" s="227"/>
      <c r="MF784" s="227"/>
      <c r="MG784" s="227"/>
      <c r="MH784" s="227"/>
      <c r="MI784" s="227"/>
      <c r="MJ784" s="227"/>
      <c r="MK784" s="227"/>
      <c r="ML784" s="227"/>
      <c r="MM784" s="227"/>
      <c r="MN784" s="227"/>
      <c r="MO784" s="227"/>
      <c r="MP784" s="227"/>
      <c r="MQ784" s="227"/>
      <c r="MR784" s="227"/>
      <c r="MS784" s="227"/>
      <c r="MT784" s="227"/>
      <c r="MU784" s="227"/>
      <c r="MV784" s="227"/>
      <c r="MW784" s="227"/>
      <c r="MX784" s="227"/>
      <c r="MY784" s="227"/>
      <c r="MZ784" s="227"/>
      <c r="NA784" s="227"/>
      <c r="NB784" s="227"/>
      <c r="NC784" s="227"/>
      <c r="ND784" s="227"/>
      <c r="NE784" s="227"/>
      <c r="NF784" s="227"/>
      <c r="NG784" s="227"/>
      <c r="NH784" s="227"/>
      <c r="NI784" s="227"/>
      <c r="NJ784" s="227"/>
      <c r="NK784" s="227"/>
      <c r="NL784" s="227"/>
      <c r="NM784" s="227"/>
      <c r="NN784" s="227"/>
      <c r="NO784" s="227"/>
      <c r="NP784" s="227"/>
      <c r="NQ784" s="227"/>
      <c r="NR784" s="227"/>
      <c r="NS784" s="227"/>
      <c r="NT784" s="227"/>
      <c r="NU784" s="227"/>
      <c r="NV784" s="227"/>
      <c r="NW784" s="227"/>
      <c r="NX784" s="227"/>
      <c r="NY784" s="227"/>
      <c r="NZ784" s="227"/>
      <c r="OA784" s="227"/>
      <c r="OB784" s="227"/>
      <c r="OC784" s="227"/>
      <c r="OD784" s="227"/>
      <c r="OE784" s="227"/>
      <c r="OF784" s="227"/>
      <c r="OG784" s="227"/>
      <c r="OH784" s="227"/>
      <c r="OI784" s="227"/>
      <c r="OJ784" s="227"/>
      <c r="OK784" s="227"/>
      <c r="OL784" s="227"/>
      <c r="OM784" s="227"/>
      <c r="ON784" s="227"/>
      <c r="OO784" s="227"/>
      <c r="OP784" s="227"/>
      <c r="OQ784" s="227"/>
      <c r="OR784" s="227"/>
      <c r="OS784" s="227"/>
      <c r="OT784" s="227"/>
      <c r="OU784" s="227"/>
      <c r="OV784" s="227"/>
      <c r="OW784" s="227"/>
      <c r="OX784" s="227"/>
      <c r="OY784" s="227"/>
      <c r="OZ784" s="227"/>
      <c r="PA784" s="227"/>
      <c r="PB784" s="227"/>
      <c r="PC784" s="227"/>
      <c r="PD784" s="227"/>
      <c r="PE784" s="227"/>
      <c r="PF784" s="227"/>
      <c r="PG784" s="227"/>
      <c r="PH784" s="227"/>
      <c r="PI784" s="227"/>
      <c r="PJ784" s="227"/>
      <c r="PK784" s="227"/>
      <c r="PL784" s="227"/>
      <c r="PM784" s="227"/>
      <c r="PN784" s="227"/>
      <c r="PO784" s="227"/>
      <c r="PP784" s="227"/>
      <c r="PQ784" s="227"/>
      <c r="PR784" s="227"/>
      <c r="PS784" s="227"/>
      <c r="PT784" s="227"/>
      <c r="PU784" s="227"/>
      <c r="PV784" s="227"/>
      <c r="PW784" s="227"/>
      <c r="PX784" s="227"/>
      <c r="PY784" s="227"/>
      <c r="PZ784" s="227"/>
      <c r="QA784" s="227"/>
      <c r="QB784" s="227"/>
      <c r="QC784" s="227"/>
      <c r="QD784" s="227"/>
      <c r="QE784" s="227"/>
      <c r="QF784" s="227"/>
      <c r="QG784" s="227"/>
      <c r="QH784" s="227"/>
      <c r="QI784" s="227"/>
      <c r="QJ784" s="227"/>
      <c r="QK784" s="227"/>
      <c r="QL784" s="227"/>
      <c r="QM784" s="227"/>
      <c r="QN784" s="227"/>
      <c r="QO784" s="227"/>
      <c r="QP784" s="227"/>
      <c r="QQ784" s="227"/>
      <c r="QR784" s="227"/>
      <c r="QS784" s="227"/>
      <c r="QT784" s="227"/>
      <c r="QU784" s="227"/>
      <c r="QV784" s="227"/>
      <c r="QW784" s="227"/>
      <c r="QX784" s="227"/>
      <c r="QY784" s="227"/>
      <c r="QZ784" s="227"/>
      <c r="RA784" s="227"/>
      <c r="RB784" s="227"/>
      <c r="RC784" s="227"/>
      <c r="RD784" s="227"/>
      <c r="RE784" s="227"/>
      <c r="RF784" s="227"/>
      <c r="RG784" s="227"/>
      <c r="RH784" s="227"/>
      <c r="RI784" s="227"/>
      <c r="RJ784" s="227"/>
      <c r="RK784" s="227"/>
      <c r="RL784" s="227"/>
      <c r="RM784" s="227"/>
      <c r="RN784" s="227"/>
      <c r="RO784" s="227"/>
      <c r="RP784" s="227"/>
      <c r="RQ784" s="227"/>
      <c r="RR784" s="227"/>
      <c r="RS784" s="227"/>
      <c r="RT784" s="227"/>
      <c r="RU784" s="227"/>
      <c r="RV784" s="227"/>
      <c r="RW784" s="227"/>
      <c r="RX784" s="227"/>
      <c r="RY784" s="227"/>
      <c r="RZ784" s="227"/>
      <c r="SA784" s="227"/>
      <c r="SB784" s="227"/>
      <c r="SC784" s="227"/>
      <c r="SD784" s="227"/>
      <c r="SE784" s="227"/>
      <c r="SF784" s="227"/>
      <c r="SG784" s="227"/>
      <c r="SH784" s="227"/>
      <c r="SI784" s="227"/>
      <c r="SJ784" s="227"/>
      <c r="SK784" s="227"/>
      <c r="SL784" s="227"/>
      <c r="SM784" s="227"/>
      <c r="SN784" s="227"/>
      <c r="SO784" s="227"/>
      <c r="SP784" s="227"/>
      <c r="SQ784" s="227"/>
      <c r="SR784" s="227"/>
      <c r="SS784" s="227"/>
      <c r="ST784" s="227"/>
      <c r="SU784" s="227"/>
      <c r="SV784" s="227"/>
      <c r="SW784" s="227"/>
      <c r="SX784" s="227"/>
      <c r="SY784" s="227"/>
      <c r="SZ784" s="227"/>
      <c r="TA784" s="227"/>
      <c r="TB784" s="227"/>
      <c r="TC784" s="227"/>
      <c r="TD784" s="227"/>
      <c r="TE784" s="227"/>
      <c r="TF784" s="227"/>
      <c r="TG784" s="227"/>
      <c r="TH784" s="227"/>
      <c r="TI784" s="227"/>
      <c r="TJ784" s="227"/>
      <c r="TK784" s="227"/>
      <c r="TL784" s="227"/>
      <c r="TM784" s="227"/>
      <c r="TN784" s="227"/>
      <c r="TO784" s="227"/>
      <c r="TP784" s="227"/>
      <c r="TQ784" s="227"/>
      <c r="TR784" s="227"/>
      <c r="TS784" s="227"/>
      <c r="TT784" s="227"/>
      <c r="TU784" s="227"/>
      <c r="TV784" s="227"/>
      <c r="TW784" s="227"/>
      <c r="TX784" s="227"/>
      <c r="TY784" s="227"/>
      <c r="TZ784" s="227"/>
      <c r="UA784" s="227"/>
      <c r="UB784" s="227"/>
      <c r="UC784" s="227"/>
      <c r="UD784" s="227"/>
      <c r="UE784" s="227"/>
      <c r="UF784" s="227"/>
      <c r="UG784" s="227"/>
      <c r="UH784" s="227"/>
      <c r="UI784" s="227"/>
      <c r="UJ784" s="227"/>
      <c r="UK784" s="227"/>
      <c r="UL784" s="227"/>
      <c r="UM784" s="227"/>
      <c r="UN784" s="227"/>
      <c r="UO784" s="227"/>
      <c r="UP784" s="227"/>
      <c r="UQ784" s="227"/>
      <c r="UR784" s="227"/>
      <c r="US784" s="227"/>
      <c r="UT784" s="227"/>
      <c r="UU784" s="227"/>
      <c r="UV784" s="227"/>
      <c r="UW784" s="227"/>
      <c r="UX784" s="227"/>
      <c r="UY784" s="227"/>
      <c r="UZ784" s="227"/>
      <c r="VA784" s="227"/>
      <c r="VB784" s="227"/>
      <c r="VC784" s="227"/>
      <c r="VD784" s="227"/>
      <c r="VE784" s="227"/>
      <c r="VF784" s="227"/>
      <c r="VG784" s="227"/>
      <c r="VH784" s="227"/>
      <c r="VI784" s="227"/>
      <c r="VJ784" s="227"/>
      <c r="VK784" s="227"/>
      <c r="VL784" s="227"/>
      <c r="VM784" s="227"/>
      <c r="VN784" s="227"/>
      <c r="VO784" s="227"/>
      <c r="VP784" s="227"/>
      <c r="VQ784" s="227"/>
      <c r="VR784" s="227"/>
      <c r="VS784" s="227"/>
      <c r="VT784" s="227"/>
      <c r="VU784" s="227"/>
      <c r="VV784" s="227"/>
      <c r="VW784" s="227"/>
      <c r="VX784" s="227"/>
      <c r="VY784" s="227"/>
      <c r="VZ784" s="227"/>
      <c r="WA784" s="227"/>
      <c r="WB784" s="227"/>
      <c r="WC784" s="227"/>
      <c r="WD784" s="227"/>
      <c r="WE784" s="227"/>
      <c r="WF784" s="227"/>
      <c r="WG784" s="227"/>
      <c r="WH784" s="227"/>
      <c r="WI784" s="227"/>
      <c r="WJ784" s="227"/>
      <c r="WK784" s="227"/>
      <c r="WL784" s="227"/>
      <c r="WM784" s="227"/>
      <c r="WN784" s="227"/>
      <c r="WO784" s="227"/>
      <c r="WP784" s="227"/>
      <c r="WQ784" s="227"/>
      <c r="WR784" s="227"/>
      <c r="WS784" s="227"/>
      <c r="WT784" s="227"/>
      <c r="WU784" s="227"/>
      <c r="WV784" s="227"/>
      <c r="WW784" s="227"/>
      <c r="WX784" s="227"/>
      <c r="WY784" s="227"/>
      <c r="WZ784" s="227"/>
      <c r="XA784" s="227"/>
      <c r="XB784" s="227"/>
      <c r="XC784" s="227"/>
      <c r="XD784" s="227"/>
      <c r="XE784" s="227"/>
      <c r="XF784" s="227"/>
      <c r="XG784" s="227"/>
      <c r="XH784" s="227"/>
      <c r="XI784" s="227"/>
      <c r="XJ784" s="227"/>
      <c r="XK784" s="227"/>
      <c r="XL784" s="227"/>
      <c r="XM784" s="227"/>
      <c r="XN784" s="227"/>
      <c r="XO784" s="227"/>
      <c r="XP784" s="227"/>
      <c r="XQ784" s="227"/>
      <c r="XR784" s="227"/>
      <c r="XS784" s="227"/>
      <c r="XT784" s="227"/>
      <c r="XU784" s="227"/>
      <c r="XV784" s="227"/>
      <c r="XW784" s="227"/>
      <c r="XX784" s="227"/>
      <c r="XY784" s="227"/>
      <c r="XZ784" s="227"/>
      <c r="YA784" s="227"/>
      <c r="YB784" s="227"/>
      <c r="YC784" s="227"/>
      <c r="YD784" s="227"/>
      <c r="YE784" s="227"/>
      <c r="YF784" s="227"/>
      <c r="YG784" s="227"/>
      <c r="YH784" s="227"/>
      <c r="YI784" s="227"/>
      <c r="YJ784" s="227"/>
      <c r="YK784" s="227"/>
      <c r="YL784" s="227"/>
      <c r="YM784" s="227"/>
      <c r="YN784" s="227"/>
      <c r="YO784" s="227"/>
      <c r="YP784" s="227"/>
      <c r="YQ784" s="227"/>
      <c r="YR784" s="227"/>
      <c r="YS784" s="227"/>
      <c r="YT784" s="227"/>
      <c r="YU784" s="227"/>
      <c r="YV784" s="227"/>
      <c r="YW784" s="227"/>
      <c r="YX784" s="227"/>
      <c r="YY784" s="227"/>
      <c r="YZ784" s="227"/>
      <c r="ZA784" s="227"/>
      <c r="ZB784" s="227"/>
      <c r="ZC784" s="227"/>
      <c r="ZD784" s="227"/>
      <c r="ZE784" s="227"/>
      <c r="ZF784" s="227"/>
      <c r="ZG784" s="227"/>
      <c r="ZH784" s="227"/>
      <c r="ZI784" s="227"/>
      <c r="ZJ784" s="227"/>
      <c r="ZK784" s="227"/>
      <c r="ZL784" s="227"/>
      <c r="ZM784" s="227"/>
      <c r="ZN784" s="227"/>
      <c r="ZO784" s="227"/>
      <c r="ZP784" s="227"/>
      <c r="ZQ784" s="227"/>
      <c r="ZR784" s="227"/>
      <c r="ZS784" s="227"/>
      <c r="ZT784" s="227"/>
      <c r="ZU784" s="227"/>
      <c r="ZV784" s="227"/>
      <c r="ZW784" s="227"/>
      <c r="ZX784" s="227"/>
      <c r="ZY784" s="227"/>
      <c r="ZZ784" s="227"/>
      <c r="AAA784" s="227"/>
      <c r="AAB784" s="227"/>
      <c r="AAC784" s="227"/>
      <c r="AAD784" s="227"/>
      <c r="AAE784" s="227"/>
      <c r="AAF784" s="227"/>
      <c r="AAG784" s="227"/>
      <c r="AAH784" s="227"/>
      <c r="AAI784" s="227"/>
      <c r="AAJ784" s="227"/>
      <c r="AAK784" s="227"/>
      <c r="AAL784" s="227"/>
      <c r="AAM784" s="227"/>
      <c r="AAN784" s="227"/>
      <c r="AAO784" s="227"/>
      <c r="AAP784" s="227"/>
      <c r="AAQ784" s="227"/>
      <c r="AAR784" s="227"/>
      <c r="AAS784" s="227"/>
      <c r="AAT784" s="227"/>
      <c r="AAU784" s="227"/>
      <c r="AAV784" s="227"/>
      <c r="AAW784" s="227"/>
      <c r="AAX784" s="227"/>
      <c r="AAY784" s="227"/>
      <c r="AAZ784" s="227"/>
      <c r="ABA784" s="227"/>
      <c r="ABB784" s="227"/>
      <c r="ABC784" s="227"/>
      <c r="ABD784" s="227"/>
      <c r="ABE784" s="227"/>
      <c r="ABF784" s="227"/>
      <c r="ABG784" s="227"/>
      <c r="ABH784" s="227"/>
      <c r="ABI784" s="227"/>
      <c r="ABJ784" s="227"/>
      <c r="ABK784" s="227"/>
      <c r="ABL784" s="227"/>
      <c r="ABM784" s="227"/>
      <c r="ABN784" s="227"/>
      <c r="ABO784" s="227"/>
      <c r="ABP784" s="227"/>
      <c r="ABQ784" s="227"/>
      <c r="ABR784" s="227"/>
      <c r="ABS784" s="227"/>
      <c r="ABT784" s="227"/>
      <c r="ABU784" s="227"/>
      <c r="ABV784" s="227"/>
      <c r="ABW784" s="227"/>
      <c r="ABX784" s="227"/>
      <c r="ABY784" s="227"/>
      <c r="ABZ784" s="227"/>
      <c r="ACA784" s="227"/>
      <c r="ACB784" s="227"/>
      <c r="ACC784" s="227"/>
      <c r="ACD784" s="227"/>
      <c r="ACE784" s="227"/>
      <c r="ACF784" s="227"/>
      <c r="ACG784" s="227"/>
      <c r="ACH784" s="227"/>
      <c r="ACI784" s="227"/>
      <c r="ACJ784" s="227"/>
      <c r="ACK784" s="227"/>
      <c r="ACL784" s="227"/>
      <c r="ACM784" s="227"/>
      <c r="ACN784" s="227"/>
      <c r="ACO784" s="227"/>
      <c r="ACP784" s="227"/>
      <c r="ACQ784" s="227"/>
      <c r="ACR784" s="227"/>
      <c r="ACS784" s="227"/>
      <c r="ACT784" s="227"/>
      <c r="ACU784" s="227"/>
      <c r="ACV784" s="227"/>
      <c r="ACW784" s="227"/>
      <c r="ACX784" s="227"/>
      <c r="ACY784" s="227"/>
      <c r="ACZ784" s="227"/>
      <c r="ADA784" s="227"/>
      <c r="ADB784" s="227"/>
      <c r="ADC784" s="227"/>
      <c r="ADD784" s="227"/>
      <c r="ADE784" s="227"/>
      <c r="ADF784" s="227"/>
      <c r="ADG784" s="227"/>
      <c r="ADH784" s="227"/>
      <c r="ADI784" s="227"/>
      <c r="ADJ784" s="227"/>
      <c r="ADK784" s="227"/>
      <c r="ADL784" s="227"/>
      <c r="ADM784" s="227"/>
      <c r="ADN784" s="227"/>
      <c r="ADO784" s="227"/>
      <c r="ADP784" s="227"/>
      <c r="ADQ784" s="227"/>
      <c r="ADR784" s="227"/>
      <c r="ADS784" s="227"/>
      <c r="ADT784" s="227"/>
      <c r="ADU784" s="227"/>
      <c r="ADV784" s="227"/>
      <c r="ADW784" s="227"/>
      <c r="ADX784" s="227"/>
      <c r="ADY784" s="227"/>
      <c r="ADZ784" s="227"/>
      <c r="AEA784" s="227"/>
      <c r="AEB784" s="227"/>
      <c r="AEC784" s="227"/>
      <c r="AED784" s="227"/>
      <c r="AEE784" s="227"/>
      <c r="AEF784" s="227"/>
      <c r="AEG784" s="227"/>
      <c r="AEH784" s="227"/>
      <c r="AEI784" s="227"/>
      <c r="AEJ784" s="227"/>
      <c r="AEK784" s="227"/>
      <c r="AEL784" s="227"/>
      <c r="AEM784" s="227"/>
      <c r="AEN784" s="227"/>
      <c r="AEO784" s="227"/>
      <c r="AEP784" s="227"/>
      <c r="AEQ784" s="227"/>
      <c r="AER784" s="227"/>
      <c r="AES784" s="227"/>
      <c r="AET784" s="227"/>
      <c r="AEU784" s="227"/>
      <c r="AEV784" s="227"/>
      <c r="AEW784" s="227"/>
      <c r="AEX784" s="227"/>
      <c r="AEY784" s="227"/>
      <c r="AEZ784" s="227"/>
      <c r="AFA784" s="227"/>
      <c r="AFB784" s="227"/>
      <c r="AFC784" s="227"/>
      <c r="AFD784" s="227"/>
      <c r="AFE784" s="227"/>
      <c r="AFF784" s="227"/>
      <c r="AFG784" s="227"/>
      <c r="AFH784" s="227"/>
      <c r="AFI784" s="227"/>
      <c r="AFJ784" s="227"/>
      <c r="AFK784" s="227"/>
      <c r="AFL784" s="227"/>
      <c r="AFM784" s="227"/>
      <c r="AFN784" s="227"/>
      <c r="AFO784" s="227"/>
      <c r="AFP784" s="227"/>
      <c r="AFQ784" s="227"/>
      <c r="AFR784" s="227"/>
      <c r="AFS784" s="227"/>
      <c r="AFT784" s="227"/>
      <c r="AFU784" s="227"/>
      <c r="AFV784" s="227"/>
      <c r="AFW784" s="227"/>
      <c r="AFX784" s="227"/>
      <c r="AFY784" s="227"/>
      <c r="AFZ784" s="227"/>
      <c r="AGA784" s="227"/>
      <c r="AGB784" s="227"/>
      <c r="AGC784" s="227"/>
      <c r="AGD784" s="227"/>
      <c r="AGE784" s="227"/>
      <c r="AGF784" s="227"/>
      <c r="AGG784" s="227"/>
      <c r="AGH784" s="227"/>
      <c r="AGI784" s="227"/>
      <c r="AGJ784" s="227"/>
      <c r="AGK784" s="227"/>
      <c r="AGL784" s="227"/>
      <c r="AGM784" s="227"/>
      <c r="AGN784" s="227"/>
      <c r="AGO784" s="227"/>
      <c r="AGP784" s="227"/>
      <c r="AGQ784" s="227"/>
      <c r="AGR784" s="227"/>
      <c r="AGS784" s="227"/>
      <c r="AGT784" s="227"/>
      <c r="AGU784" s="227"/>
      <c r="AGV784" s="227"/>
      <c r="AGW784" s="227"/>
      <c r="AGX784" s="227"/>
      <c r="AGY784" s="227"/>
      <c r="AGZ784" s="227"/>
      <c r="AHA784" s="227"/>
      <c r="AHB784" s="227"/>
      <c r="AHC784" s="227"/>
      <c r="AHD784" s="227"/>
      <c r="AHE784" s="227"/>
      <c r="AHF784" s="227"/>
      <c r="AHG784" s="227"/>
      <c r="AHH784" s="227"/>
      <c r="AHI784" s="227"/>
      <c r="AHJ784" s="227"/>
      <c r="AHK784" s="227"/>
      <c r="AHL784" s="227"/>
      <c r="AHM784" s="227"/>
      <c r="AHN784" s="227"/>
      <c r="AHO784" s="227"/>
      <c r="AHP784" s="227"/>
      <c r="AHQ784" s="227"/>
      <c r="AHR784" s="227"/>
      <c r="AHS784" s="227"/>
      <c r="AHT784" s="227"/>
      <c r="AHU784" s="227"/>
      <c r="AHV784" s="227"/>
      <c r="AHW784" s="227"/>
      <c r="AHX784" s="227"/>
      <c r="AHY784" s="227"/>
      <c r="AHZ784" s="227"/>
      <c r="AIA784" s="227"/>
      <c r="AIB784" s="227"/>
      <c r="AIC784" s="227"/>
      <c r="AID784" s="227"/>
      <c r="AIE784" s="227"/>
      <c r="AIF784" s="227"/>
      <c r="AIG784" s="227"/>
      <c r="AIH784" s="227"/>
      <c r="AII784" s="227"/>
      <c r="AIJ784" s="227"/>
      <c r="AIK784" s="227"/>
      <c r="AIL784" s="227"/>
      <c r="AIM784" s="227"/>
      <c r="AIN784" s="227"/>
      <c r="AIO784" s="227"/>
      <c r="AIP784" s="227"/>
      <c r="AIQ784" s="227"/>
      <c r="AIR784" s="227"/>
      <c r="AIS784" s="227"/>
      <c r="AIT784" s="227"/>
      <c r="AIU784" s="227"/>
      <c r="AIV784" s="227"/>
      <c r="AIW784" s="227"/>
      <c r="AIX784" s="227"/>
      <c r="AIY784" s="227"/>
      <c r="AIZ784" s="227"/>
      <c r="AJA784" s="227"/>
      <c r="AJB784" s="227"/>
      <c r="AJC784" s="227"/>
      <c r="AJD784" s="227"/>
      <c r="AJE784" s="227"/>
      <c r="AJF784" s="227"/>
      <c r="AJG784" s="227"/>
      <c r="AJH784" s="227"/>
      <c r="AJI784" s="227"/>
      <c r="AJJ784" s="227"/>
      <c r="AJK784" s="227"/>
      <c r="AJL784" s="227"/>
      <c r="AJM784" s="227"/>
      <c r="AJN784" s="227"/>
      <c r="AJO784" s="227"/>
      <c r="AJP784" s="227"/>
      <c r="AJQ784" s="227"/>
      <c r="AJR784" s="227"/>
      <c r="AJS784" s="227"/>
      <c r="AJT784" s="227"/>
      <c r="AJU784" s="227"/>
      <c r="AJV784" s="227"/>
      <c r="AJW784" s="227"/>
      <c r="AJX784" s="227"/>
      <c r="AJY784" s="227"/>
      <c r="AJZ784" s="227"/>
      <c r="AKA784" s="227"/>
      <c r="AKB784" s="227"/>
      <c r="AKC784" s="227"/>
      <c r="AKD784" s="227"/>
      <c r="AKE784" s="227"/>
      <c r="AKF784" s="227"/>
      <c r="AKG784" s="227"/>
      <c r="AKH784" s="227"/>
      <c r="AKI784" s="227"/>
      <c r="AKJ784" s="227"/>
      <c r="AKK784" s="227"/>
      <c r="AKL784" s="227"/>
      <c r="AKM784" s="227"/>
      <c r="AKN784" s="227"/>
      <c r="AKO784" s="227"/>
      <c r="AKP784" s="227"/>
      <c r="AKQ784" s="227"/>
      <c r="AKR784" s="227"/>
      <c r="AKS784" s="227"/>
      <c r="AKT784" s="227"/>
      <c r="AKU784" s="227"/>
      <c r="AKV784" s="227"/>
      <c r="AKW784" s="227"/>
      <c r="AKX784" s="227"/>
      <c r="AKY784" s="227"/>
      <c r="AKZ784" s="227"/>
      <c r="ALA784" s="227"/>
      <c r="ALB784" s="227"/>
      <c r="ALC784" s="227"/>
      <c r="ALD784" s="227"/>
      <c r="ALE784" s="227"/>
      <c r="ALF784" s="227"/>
      <c r="ALG784" s="227"/>
      <c r="ALH784" s="227"/>
      <c r="ALI784" s="227"/>
      <c r="ALJ784" s="227"/>
      <c r="ALK784" s="227"/>
      <c r="ALL784" s="227"/>
      <c r="ALM784" s="227"/>
      <c r="ALN784" s="227"/>
      <c r="ALO784" s="227"/>
      <c r="ALP784" s="227"/>
      <c r="ALQ784" s="227"/>
      <c r="ALR784" s="227"/>
      <c r="ALS784" s="227"/>
      <c r="ALT784" s="227"/>
      <c r="ALU784" s="227"/>
      <c r="ALV784" s="227"/>
      <c r="ALW784" s="227"/>
      <c r="ALX784" s="227"/>
      <c r="ALY784" s="227"/>
      <c r="ALZ784" s="227"/>
      <c r="AMA784" s="227"/>
      <c r="AMB784" s="227"/>
      <c r="AMC784" s="227"/>
      <c r="AMD784" s="227"/>
      <c r="AME784" s="227"/>
      <c r="AMF784" s="227"/>
      <c r="AMG784" s="227"/>
      <c r="AMH784" s="227"/>
      <c r="AMI784" s="227"/>
      <c r="AMJ784" s="227"/>
      <c r="AMK784" s="227"/>
      <c r="AML784" s="227"/>
      <c r="AMM784" s="227"/>
      <c r="AMN784" s="227"/>
      <c r="AMO784" s="227"/>
      <c r="AMP784" s="227"/>
      <c r="AMQ784" s="227"/>
      <c r="AMR784" s="227"/>
      <c r="AMS784" s="227"/>
      <c r="AMT784" s="227"/>
      <c r="AMU784" s="227"/>
      <c r="AMV784" s="227"/>
      <c r="AMW784" s="227"/>
      <c r="AMX784" s="227"/>
    </row>
    <row r="785" spans="1:1038" ht="18" customHeight="1">
      <c r="A785" s="223">
        <v>43333</v>
      </c>
      <c r="B785" s="224" t="s">
        <v>1647</v>
      </c>
      <c r="D785" s="225" t="s">
        <v>1279</v>
      </c>
      <c r="E785" s="226">
        <v>95</v>
      </c>
      <c r="F785" s="226">
        <v>4</v>
      </c>
      <c r="G785" s="196" t="str">
        <f t="shared" si="513"/>
        <v>95-4</v>
      </c>
      <c r="H785" s="226">
        <v>0</v>
      </c>
      <c r="I785" s="226">
        <v>42</v>
      </c>
      <c r="J785" s="203">
        <f t="shared" si="354"/>
        <v>1</v>
      </c>
      <c r="K785" s="644" t="b">
        <f>IF(J786=1,IF(((VLOOKUP($G785,[3]Depth_Lookup!$A$3:$J$550,9,FALSE))-(I785/100))=0,"Good",IF(((VLOOKUP($G785,[3]Depth_Lookup!$A$3:$J$550,9,FALSE))-(I785/100))&gt;0,"Too Short","Too Long")))</f>
        <v>0</v>
      </c>
      <c r="L785" s="171">
        <f>(VLOOKUP($G785,Depth_Lookup!$A$3:$J$410,10,FALSE))+(H785/100)</f>
        <v>248.345</v>
      </c>
      <c r="M785" s="171">
        <f>(VLOOKUP($G785,Depth_Lookup!$A$3:$J$410,10,FALSE))+(I785/100)</f>
        <v>248.76499999999999</v>
      </c>
      <c r="N785" s="646" t="s">
        <v>2312</v>
      </c>
      <c r="O785" s="226">
        <v>2</v>
      </c>
      <c r="P785" s="226" t="s">
        <v>853</v>
      </c>
      <c r="Q785" s="226" t="s">
        <v>125</v>
      </c>
      <c r="R785" s="196" t="str">
        <f t="shared" si="351"/>
        <v>SerpentinizedHarzburgite</v>
      </c>
      <c r="S785" s="256" t="s">
        <v>94</v>
      </c>
      <c r="T785" s="256" t="s">
        <v>98</v>
      </c>
      <c r="U785" s="226" t="s">
        <v>95</v>
      </c>
      <c r="V785" s="226" t="s">
        <v>96</v>
      </c>
      <c r="W785" s="226" t="s">
        <v>102</v>
      </c>
      <c r="X785" s="202">
        <f>VLOOKUP(W785,[3]definitions_list_lookup!$A$13:$B$19,2,0)</f>
        <v>5</v>
      </c>
      <c r="Y785" s="226" t="s">
        <v>90</v>
      </c>
      <c r="Z785" s="226" t="s">
        <v>91</v>
      </c>
      <c r="AA785" s="226"/>
      <c r="AF785" s="196" t="e">
        <f>VLOOKUP(AE785,[3]definitions_list_mag!$V$12:$W$15,2,0)</f>
        <v>#N/A</v>
      </c>
      <c r="AI785" s="255">
        <v>73</v>
      </c>
      <c r="AJ785" s="256"/>
      <c r="AK785" s="256"/>
      <c r="AL785" s="256"/>
      <c r="AM785" s="256"/>
      <c r="AN785" s="256"/>
      <c r="AO785" s="255"/>
      <c r="AP785" s="256"/>
      <c r="AQ785" s="256"/>
      <c r="AR785" s="256"/>
      <c r="AS785" s="256"/>
      <c r="AT785" s="256"/>
      <c r="AU785" s="255"/>
      <c r="AV785" s="256"/>
      <c r="AW785" s="256"/>
      <c r="AX785" s="256"/>
      <c r="AY785" s="256"/>
      <c r="AZ785" s="256"/>
      <c r="BA785" s="255">
        <v>25</v>
      </c>
      <c r="BB785" s="256">
        <v>5</v>
      </c>
      <c r="BC785" s="256">
        <v>2</v>
      </c>
      <c r="BD785" s="256" t="s">
        <v>110</v>
      </c>
      <c r="BE785" s="256" t="s">
        <v>103</v>
      </c>
      <c r="BF785" s="256"/>
      <c r="BG785" s="255"/>
      <c r="BH785" s="256"/>
      <c r="BI785" s="256"/>
      <c r="BJ785" s="256"/>
      <c r="BK785" s="256"/>
      <c r="BL785" s="256"/>
      <c r="BM785" s="255">
        <v>2</v>
      </c>
      <c r="BN785" s="256">
        <v>1</v>
      </c>
      <c r="BO785" s="256">
        <v>0.5</v>
      </c>
      <c r="BP785" s="256" t="s">
        <v>110</v>
      </c>
      <c r="BQ785" s="256" t="s">
        <v>103</v>
      </c>
      <c r="BR785" s="256"/>
      <c r="BS785" s="256"/>
      <c r="BT785" s="256"/>
      <c r="BU785" s="256"/>
      <c r="BV785" s="256"/>
      <c r="BW785" s="256"/>
      <c r="BX785" s="256"/>
      <c r="BY785" s="257"/>
      <c r="BZ785" s="226"/>
      <c r="CA785" s="226"/>
      <c r="CB785" s="226"/>
      <c r="CC785" s="226"/>
      <c r="CD785" s="226"/>
      <c r="CE785" s="226"/>
      <c r="CF785" s="213">
        <f t="shared" si="352"/>
        <v>100</v>
      </c>
      <c r="CG785" s="131"/>
      <c r="CH785" s="150" t="s">
        <v>2150</v>
      </c>
      <c r="CI785" s="150">
        <v>90</v>
      </c>
      <c r="CJ785" s="150" t="s">
        <v>514</v>
      </c>
      <c r="CK785" s="158"/>
      <c r="CL785" s="395"/>
      <c r="CM785" s="395"/>
      <c r="CN785" s="395"/>
      <c r="CO785" s="395"/>
      <c r="CP785" s="395"/>
      <c r="CQ785" s="395"/>
      <c r="CR785" s="395"/>
      <c r="CS785" s="395"/>
      <c r="CT785" s="395"/>
      <c r="CU785" s="395"/>
      <c r="CV785" s="395"/>
      <c r="CW785" s="395"/>
      <c r="CX785" s="395"/>
      <c r="CY785" s="395"/>
      <c r="CZ785" s="395"/>
      <c r="DA785" s="395"/>
      <c r="DB785" s="395">
        <v>70</v>
      </c>
      <c r="DC785" s="256"/>
      <c r="DD785" s="395"/>
      <c r="DE785" s="395"/>
      <c r="DF785" s="395"/>
      <c r="DG785" s="395"/>
      <c r="DH785" s="395"/>
      <c r="DI785" s="395"/>
      <c r="DJ785" s="395">
        <v>30</v>
      </c>
      <c r="DK785" s="207">
        <f t="shared" si="353"/>
        <v>100</v>
      </c>
      <c r="DL785" s="131"/>
      <c r="DM785" s="395"/>
      <c r="DN785" s="395"/>
      <c r="DO785" s="397"/>
      <c r="DP785" s="398"/>
      <c r="DQ785" s="131"/>
      <c r="DR785" s="397"/>
      <c r="DS785" s="259"/>
      <c r="DT785" s="263" t="s">
        <v>2313</v>
      </c>
      <c r="DU785" s="256"/>
      <c r="DV785" s="256"/>
      <c r="DW785" s="214" t="e">
        <f>VLOOKUP(P785,[3]definitions_list_lookup!$K$30:$L$54,2,0)</f>
        <v>#N/A</v>
      </c>
      <c r="DX785" s="155" t="s">
        <v>2151</v>
      </c>
      <c r="DY785" s="653" t="s">
        <v>2314</v>
      </c>
      <c r="DZ785"/>
      <c r="EA785" s="104"/>
      <c r="ED785" s="229" t="s">
        <v>2517</v>
      </c>
      <c r="EE785" s="140"/>
      <c r="EG785" s="140"/>
      <c r="EI785" s="218"/>
      <c r="EJ785" s="143"/>
      <c r="EK785" s="221"/>
      <c r="EM785" s="109"/>
      <c r="EN785" s="109"/>
      <c r="EZ785" s="192" t="e">
        <f t="shared" si="514"/>
        <v>#DIV/0!</v>
      </c>
      <c r="FA785" s="192" t="e">
        <f t="shared" si="515"/>
        <v>#DIV/0!</v>
      </c>
      <c r="FB785" s="192" t="e">
        <f t="shared" si="516"/>
        <v>#DIV/0!</v>
      </c>
      <c r="FC785" s="192" t="e">
        <f t="shared" si="517"/>
        <v>#DIV/0!</v>
      </c>
      <c r="FD785" s="192" t="e">
        <f t="shared" si="518"/>
        <v>#DIV/0!</v>
      </c>
      <c r="FE785" s="193" t="e">
        <f t="shared" si="519"/>
        <v>#DIV/0!</v>
      </c>
      <c r="FF785" s="194" t="e">
        <f t="shared" si="520"/>
        <v>#DIV/0!</v>
      </c>
      <c r="FI785" s="778">
        <f t="shared" si="526"/>
        <v>0</v>
      </c>
      <c r="FJ785" s="779" t="e">
        <f t="shared" si="527"/>
        <v>#DIV/0!</v>
      </c>
      <c r="FK785" s="779" t="e">
        <f t="shared" si="528"/>
        <v>#DIV/0!</v>
      </c>
      <c r="FL785" s="780" t="e">
        <f t="shared" si="529"/>
        <v>#DIV/0!</v>
      </c>
      <c r="FM785" s="169" t="e">
        <f t="shared" si="530"/>
        <v>#DIV/0!</v>
      </c>
      <c r="FN785" s="783" t="e">
        <f t="shared" si="531"/>
        <v>#DIV/0!</v>
      </c>
    </row>
    <row r="786" spans="1:1038" ht="18" customHeight="1">
      <c r="A786" s="223">
        <v>43333</v>
      </c>
      <c r="B786" s="224" t="s">
        <v>1647</v>
      </c>
      <c r="D786" s="225" t="s">
        <v>1279</v>
      </c>
      <c r="E786" s="226">
        <v>95</v>
      </c>
      <c r="F786" s="226">
        <v>4</v>
      </c>
      <c r="G786" s="196" t="str">
        <f t="shared" si="513"/>
        <v>95-4</v>
      </c>
      <c r="H786" s="226">
        <v>42</v>
      </c>
      <c r="I786" s="226">
        <v>42.5</v>
      </c>
      <c r="J786" s="203">
        <f t="shared" si="354"/>
        <v>0</v>
      </c>
      <c r="K786" s="644" t="b">
        <f>IF(J787=1,IF(((VLOOKUP($G786,[3]Depth_Lookup!$A$3:$J$550,9,FALSE))-(I786/100))=0,"Good",IF(((VLOOKUP($G786,[3]Depth_Lookup!$A$3:$J$550,9,FALSE))-(I786/100))&gt;0,"Too Short","Too Long")))</f>
        <v>0</v>
      </c>
      <c r="L786" s="171">
        <f>(VLOOKUP($G786,Depth_Lookup!$A$3:$J$410,10,FALSE))+(H786/100)</f>
        <v>248.76499999999999</v>
      </c>
      <c r="M786" s="171">
        <f>(VLOOKUP($G786,Depth_Lookup!$A$3:$J$410,10,FALSE))+(I786/100)</f>
        <v>248.77</v>
      </c>
      <c r="N786" s="646" t="s">
        <v>2312</v>
      </c>
      <c r="O786" s="226"/>
      <c r="P786" s="226"/>
      <c r="Q786" s="256" t="s">
        <v>137</v>
      </c>
      <c r="R786" s="196" t="str">
        <f t="shared" si="351"/>
        <v>Clinopyroxenite</v>
      </c>
      <c r="S786" s="256" t="s">
        <v>98</v>
      </c>
      <c r="T786" s="256" t="s">
        <v>98</v>
      </c>
      <c r="U786" s="226" t="s">
        <v>95</v>
      </c>
      <c r="V786" s="226" t="s">
        <v>96</v>
      </c>
      <c r="W786" s="226" t="s">
        <v>102</v>
      </c>
      <c r="X786" s="202">
        <f>VLOOKUP(W786,[3]definitions_list_lookup!$A$13:$B$19,2,0)</f>
        <v>5</v>
      </c>
      <c r="Y786" s="226" t="s">
        <v>90</v>
      </c>
      <c r="Z786" s="226" t="s">
        <v>91</v>
      </c>
      <c r="AA786" s="226"/>
      <c r="AF786" s="196" t="e">
        <f>VLOOKUP(AE786,[3]definitions_list_mag!$V$12:$W$15,2,0)</f>
        <v>#N/A</v>
      </c>
      <c r="AI786" s="255"/>
      <c r="AJ786" s="256"/>
      <c r="AK786" s="256"/>
      <c r="AL786" s="256"/>
      <c r="AM786" s="256"/>
      <c r="AN786" s="256"/>
      <c r="AO786" s="255"/>
      <c r="AP786" s="256"/>
      <c r="AQ786" s="256"/>
      <c r="AR786" s="256"/>
      <c r="AS786" s="256"/>
      <c r="AT786" s="256"/>
      <c r="AU786" s="255">
        <v>100</v>
      </c>
      <c r="AV786" s="256">
        <v>2</v>
      </c>
      <c r="AW786" s="256">
        <v>0.5</v>
      </c>
      <c r="AX786" s="256" t="s">
        <v>110</v>
      </c>
      <c r="AY786" s="256" t="s">
        <v>103</v>
      </c>
      <c r="AZ786" s="256"/>
      <c r="BA786" s="255"/>
      <c r="BB786" s="256"/>
      <c r="BC786" s="256"/>
      <c r="BD786" s="256"/>
      <c r="BE786" s="256"/>
      <c r="BF786" s="256"/>
      <c r="BG786" s="255"/>
      <c r="BH786" s="256"/>
      <c r="BI786" s="256"/>
      <c r="BJ786" s="256"/>
      <c r="BK786" s="256"/>
      <c r="BL786" s="256"/>
      <c r="BM786" s="255"/>
      <c r="BN786" s="256"/>
      <c r="BO786" s="256"/>
      <c r="BP786" s="256"/>
      <c r="BQ786" s="256"/>
      <c r="BR786" s="256"/>
      <c r="BS786" s="256"/>
      <c r="BT786" s="256"/>
      <c r="BU786" s="256"/>
      <c r="BV786" s="256"/>
      <c r="BW786" s="256"/>
      <c r="BX786" s="256"/>
      <c r="BY786" s="257"/>
      <c r="BZ786" s="226"/>
      <c r="CA786" s="226"/>
      <c r="CB786" s="226"/>
      <c r="CC786" s="226"/>
      <c r="CD786" s="226"/>
      <c r="CE786" s="226"/>
      <c r="CF786" s="213">
        <f t="shared" si="352"/>
        <v>100</v>
      </c>
      <c r="CG786" s="131"/>
      <c r="CH786" s="150"/>
      <c r="CI786" s="150"/>
      <c r="CJ786" s="150"/>
      <c r="CK786" s="158"/>
      <c r="CL786" s="395"/>
      <c r="CM786" s="395"/>
      <c r="CN786" s="395"/>
      <c r="CO786" s="395"/>
      <c r="CP786" s="395"/>
      <c r="CQ786" s="395"/>
      <c r="CR786" s="395"/>
      <c r="CS786" s="395"/>
      <c r="CT786" s="395"/>
      <c r="CU786" s="395"/>
      <c r="CV786" s="395"/>
      <c r="CW786" s="395"/>
      <c r="CX786" s="395"/>
      <c r="CY786" s="395"/>
      <c r="CZ786" s="395"/>
      <c r="DA786" s="395"/>
      <c r="DB786" s="395"/>
      <c r="DC786" s="256"/>
      <c r="DD786" s="395"/>
      <c r="DE786" s="395"/>
      <c r="DF786" s="395"/>
      <c r="DG786" s="395"/>
      <c r="DH786" s="395"/>
      <c r="DI786" s="395"/>
      <c r="DJ786" s="395">
        <v>100</v>
      </c>
      <c r="DK786" s="207">
        <f t="shared" si="353"/>
        <v>100</v>
      </c>
      <c r="DL786" s="131"/>
      <c r="DM786" s="395" t="s">
        <v>696</v>
      </c>
      <c r="DN786" s="395">
        <v>5</v>
      </c>
      <c r="DO786" s="397" t="s">
        <v>1558</v>
      </c>
      <c r="DP786" s="398"/>
      <c r="DQ786" s="131"/>
      <c r="DR786" s="397" t="s">
        <v>2154</v>
      </c>
      <c r="DS786" s="259"/>
      <c r="DT786" s="263"/>
      <c r="DU786" s="256">
        <v>7</v>
      </c>
      <c r="DV786" s="256" t="s">
        <v>850</v>
      </c>
      <c r="DW786" s="214" t="e">
        <f>VLOOKUP(P786,[3]definitions_list_lookup!$K$30:$L$54,2,0)</f>
        <v>#N/A</v>
      </c>
      <c r="DX786" s="155"/>
      <c r="DY786" s="653"/>
      <c r="DZ786"/>
      <c r="EA786" s="104"/>
      <c r="ED786" s="229" t="s">
        <v>2517</v>
      </c>
      <c r="EE786" s="140"/>
      <c r="EG786" s="140"/>
      <c r="EI786" s="218"/>
      <c r="EJ786" s="143"/>
      <c r="EK786" s="221"/>
      <c r="EM786" s="109"/>
      <c r="EN786" s="109" t="s">
        <v>1448</v>
      </c>
      <c r="EO786" s="144">
        <v>0.6</v>
      </c>
      <c r="EP786" s="144" t="s">
        <v>2054</v>
      </c>
      <c r="EV786" s="112">
        <v>29</v>
      </c>
      <c r="EW786" s="112">
        <v>90</v>
      </c>
      <c r="EX786" s="112">
        <v>35</v>
      </c>
      <c r="EY786" s="112">
        <v>0</v>
      </c>
      <c r="EZ786" s="192">
        <f t="shared" si="514"/>
        <v>-141.63361704895689</v>
      </c>
      <c r="FA786" s="192">
        <f t="shared" si="515"/>
        <v>218.36638295104311</v>
      </c>
      <c r="FB786" s="192">
        <f t="shared" si="516"/>
        <v>48.233359400206794</v>
      </c>
      <c r="FC786" s="192">
        <f t="shared" si="517"/>
        <v>308.36638295104308</v>
      </c>
      <c r="FD786" s="192">
        <f t="shared" si="518"/>
        <v>41.766640599793206</v>
      </c>
      <c r="FE786" s="193">
        <f t="shared" si="519"/>
        <v>38.366382951043107</v>
      </c>
      <c r="FF786" s="194">
        <f t="shared" si="520"/>
        <v>41.766640599793206</v>
      </c>
      <c r="FI786" s="778">
        <f t="shared" si="526"/>
        <v>0.6</v>
      </c>
      <c r="FJ786" s="779">
        <f t="shared" si="527"/>
        <v>41.766640599793206</v>
      </c>
      <c r="FK786" s="779">
        <f t="shared" si="528"/>
        <v>48.233359400206794</v>
      </c>
      <c r="FL786" s="780">
        <f t="shared" si="529"/>
        <v>0.84183093083136584</v>
      </c>
      <c r="FM786" s="169">
        <f t="shared" si="530"/>
        <v>0.74586394941859857</v>
      </c>
      <c r="FN786" s="783">
        <f t="shared" si="531"/>
        <v>0.44751836965115915</v>
      </c>
    </row>
    <row r="787" spans="1:1038" ht="18" customHeight="1">
      <c r="A787" s="223">
        <v>43333</v>
      </c>
      <c r="B787" s="224" t="s">
        <v>1647</v>
      </c>
      <c r="D787" s="225" t="s">
        <v>1279</v>
      </c>
      <c r="E787" s="226">
        <v>95</v>
      </c>
      <c r="F787" s="226">
        <v>4</v>
      </c>
      <c r="G787" s="196" t="str">
        <f t="shared" si="513"/>
        <v>95-4</v>
      </c>
      <c r="H787" s="226">
        <v>42.5</v>
      </c>
      <c r="I787" s="226">
        <v>48</v>
      </c>
      <c r="J787" s="203">
        <f t="shared" si="354"/>
        <v>0</v>
      </c>
      <c r="K787" s="644" t="str">
        <f>IF(J788=1,IF(((VLOOKUP($G787,[3]Depth_Lookup!$A$3:$J$550,9,FALSE))-(I787/100))=0,"Good",IF(((VLOOKUP($G787,[3]Depth_Lookup!$A$3:$J$550,9,FALSE))-(I787/100))&gt;0,"Too Short","Too Long")))</f>
        <v>Good</v>
      </c>
      <c r="L787" s="171">
        <f>(VLOOKUP($G787,Depth_Lookup!$A$3:$J$410,10,FALSE))+(H787/100)</f>
        <v>248.77</v>
      </c>
      <c r="M787" s="171">
        <f>(VLOOKUP($G787,Depth_Lookup!$A$3:$J$410,10,FALSE))+(I787/100)</f>
        <v>248.82499999999999</v>
      </c>
      <c r="N787" s="646" t="s">
        <v>2312</v>
      </c>
      <c r="O787" s="226">
        <v>1</v>
      </c>
      <c r="P787" s="226" t="s">
        <v>853</v>
      </c>
      <c r="Q787" s="226" t="s">
        <v>125</v>
      </c>
      <c r="R787" s="196" t="str">
        <f t="shared" si="351"/>
        <v>SerpentinizedHarzburgite</v>
      </c>
      <c r="S787" s="256" t="s">
        <v>98</v>
      </c>
      <c r="T787" s="256" t="s">
        <v>94</v>
      </c>
      <c r="U787" s="226" t="s">
        <v>95</v>
      </c>
      <c r="V787" s="226" t="s">
        <v>96</v>
      </c>
      <c r="W787" s="226" t="s">
        <v>102</v>
      </c>
      <c r="X787" s="202">
        <f>VLOOKUP(W787,[3]definitions_list_lookup!$A$13:$B$19,2,0)</f>
        <v>5</v>
      </c>
      <c r="Y787" s="226" t="s">
        <v>90</v>
      </c>
      <c r="Z787" s="226" t="s">
        <v>91</v>
      </c>
      <c r="AA787" s="226"/>
      <c r="AF787" s="196" t="e">
        <f>VLOOKUP(AE787,[3]definitions_list_mag!$V$12:$W$15,2,0)</f>
        <v>#N/A</v>
      </c>
      <c r="AI787" s="255">
        <v>73</v>
      </c>
      <c r="AJ787" s="256"/>
      <c r="AK787" s="256"/>
      <c r="AL787" s="256"/>
      <c r="AM787" s="256"/>
      <c r="AN787" s="256"/>
      <c r="AO787" s="255"/>
      <c r="AP787" s="256"/>
      <c r="AQ787" s="256"/>
      <c r="AR787" s="256"/>
      <c r="AS787" s="256"/>
      <c r="AT787" s="256"/>
      <c r="AU787" s="255"/>
      <c r="AV787" s="256"/>
      <c r="AW787" s="256"/>
      <c r="AX787" s="256"/>
      <c r="AY787" s="256"/>
      <c r="AZ787" s="256"/>
      <c r="BA787" s="255">
        <v>25</v>
      </c>
      <c r="BB787" s="256">
        <v>5</v>
      </c>
      <c r="BC787" s="256">
        <v>2</v>
      </c>
      <c r="BD787" s="256" t="s">
        <v>110</v>
      </c>
      <c r="BE787" s="256" t="s">
        <v>103</v>
      </c>
      <c r="BF787" s="256"/>
      <c r="BG787" s="255"/>
      <c r="BH787" s="256"/>
      <c r="BI787" s="256"/>
      <c r="BJ787" s="256"/>
      <c r="BK787" s="256"/>
      <c r="BL787" s="256"/>
      <c r="BM787" s="255">
        <v>2</v>
      </c>
      <c r="BN787" s="256">
        <v>1</v>
      </c>
      <c r="BO787" s="256">
        <v>0.5</v>
      </c>
      <c r="BP787" s="256" t="s">
        <v>110</v>
      </c>
      <c r="BQ787" s="256" t="s">
        <v>103</v>
      </c>
      <c r="BR787" s="256"/>
      <c r="BS787" s="256"/>
      <c r="BT787" s="256"/>
      <c r="BU787" s="256"/>
      <c r="BV787" s="256"/>
      <c r="BW787" s="256"/>
      <c r="BX787" s="256"/>
      <c r="BY787" s="257"/>
      <c r="BZ787" s="226"/>
      <c r="CA787" s="226"/>
      <c r="CB787" s="226"/>
      <c r="CC787" s="226"/>
      <c r="CD787" s="226"/>
      <c r="CE787" s="226"/>
      <c r="CF787" s="213">
        <f t="shared" si="352"/>
        <v>100</v>
      </c>
      <c r="CG787" s="131"/>
      <c r="CH787" s="150" t="s">
        <v>2150</v>
      </c>
      <c r="CI787" s="150">
        <v>90</v>
      </c>
      <c r="CJ787" s="150" t="s">
        <v>514</v>
      </c>
      <c r="CK787" s="158"/>
      <c r="CL787" s="395"/>
      <c r="CM787" s="395"/>
      <c r="CN787" s="395"/>
      <c r="CO787" s="395"/>
      <c r="CP787" s="395"/>
      <c r="CQ787" s="395"/>
      <c r="CR787" s="395"/>
      <c r="CS787" s="395"/>
      <c r="CT787" s="395"/>
      <c r="CU787" s="395"/>
      <c r="CV787" s="395"/>
      <c r="CW787" s="395"/>
      <c r="CX787" s="395"/>
      <c r="CY787" s="395"/>
      <c r="CZ787" s="395"/>
      <c r="DA787" s="395"/>
      <c r="DB787" s="395">
        <v>75</v>
      </c>
      <c r="DC787" s="256"/>
      <c r="DD787" s="395"/>
      <c r="DE787" s="395"/>
      <c r="DF787" s="395"/>
      <c r="DG787" s="395"/>
      <c r="DH787" s="395"/>
      <c r="DI787" s="395"/>
      <c r="DJ787" s="395">
        <v>25</v>
      </c>
      <c r="DK787" s="207">
        <f t="shared" si="353"/>
        <v>100</v>
      </c>
      <c r="DL787" s="131"/>
      <c r="DM787" s="395"/>
      <c r="DN787" s="395"/>
      <c r="DO787" s="397"/>
      <c r="DP787" s="398"/>
      <c r="DQ787" s="131"/>
      <c r="DR787" s="397"/>
      <c r="DS787" s="259"/>
      <c r="DT787" s="263"/>
      <c r="DU787" s="256"/>
      <c r="DV787" s="256"/>
      <c r="DW787" s="214" t="e">
        <f>VLOOKUP(P787,[3]definitions_list_lookup!$K$30:$L$54,2,0)</f>
        <v>#N/A</v>
      </c>
      <c r="DX787" s="155"/>
      <c r="DY787" s="653"/>
      <c r="DZ787"/>
      <c r="EA787" s="104"/>
      <c r="ED787" s="229" t="s">
        <v>2517</v>
      </c>
      <c r="EE787" s="140"/>
      <c r="EG787" s="140"/>
      <c r="EI787" s="218"/>
      <c r="EJ787" s="143"/>
      <c r="EK787" s="221"/>
      <c r="EM787" s="109"/>
      <c r="EN787" s="109" t="s">
        <v>1448</v>
      </c>
      <c r="EV787" s="112">
        <v>29</v>
      </c>
      <c r="EW787" s="112">
        <v>90</v>
      </c>
      <c r="EX787" s="112">
        <v>35</v>
      </c>
      <c r="EY787" s="112">
        <v>0</v>
      </c>
      <c r="EZ787" s="192">
        <f t="shared" si="514"/>
        <v>-141.63361704895689</v>
      </c>
      <c r="FA787" s="192">
        <f t="shared" si="515"/>
        <v>218.36638295104311</v>
      </c>
      <c r="FB787" s="192">
        <f t="shared" si="516"/>
        <v>48.233359400206794</v>
      </c>
      <c r="FC787" s="192">
        <f t="shared" si="517"/>
        <v>308.36638295104308</v>
      </c>
      <c r="FD787" s="192">
        <f t="shared" si="518"/>
        <v>41.766640599793206</v>
      </c>
      <c r="FE787" s="193">
        <f t="shared" si="519"/>
        <v>38.366382951043107</v>
      </c>
      <c r="FF787" s="194">
        <f t="shared" si="520"/>
        <v>41.766640599793206</v>
      </c>
      <c r="FI787" s="778">
        <f t="shared" si="526"/>
        <v>0</v>
      </c>
      <c r="FJ787" s="779">
        <f t="shared" si="527"/>
        <v>41.766640599793206</v>
      </c>
      <c r="FK787" s="779">
        <f t="shared" si="528"/>
        <v>48.233359400206794</v>
      </c>
      <c r="FL787" s="780">
        <f t="shared" si="529"/>
        <v>0.84183093083136584</v>
      </c>
      <c r="FM787" s="169">
        <f t="shared" si="530"/>
        <v>0.74586394941859857</v>
      </c>
      <c r="FN787" s="783">
        <f t="shared" si="531"/>
        <v>0</v>
      </c>
    </row>
    <row r="788" spans="1:1038" s="432" customFormat="1" ht="18" customHeight="1">
      <c r="A788" s="547">
        <v>43333</v>
      </c>
      <c r="B788" s="524" t="s">
        <v>1647</v>
      </c>
      <c r="C788" s="422"/>
      <c r="D788" s="525" t="s">
        <v>1279</v>
      </c>
      <c r="E788" s="422">
        <v>96</v>
      </c>
      <c r="F788" s="422">
        <v>1</v>
      </c>
      <c r="G788" s="526" t="str">
        <f t="shared" si="513"/>
        <v>96-1</v>
      </c>
      <c r="H788" s="422">
        <v>0</v>
      </c>
      <c r="I788" s="422">
        <v>69.5</v>
      </c>
      <c r="J788" s="527">
        <f t="shared" si="354"/>
        <v>1</v>
      </c>
      <c r="K788" s="528" t="b">
        <f>IF(J789=1,IF(((VLOOKUP($G788,[3]Depth_Lookup!$A$3:$J$550,9,FALSE))-(I788/100))=0,"Good",IF(((VLOOKUP($G788,[3]Depth_Lookup!$A$3:$J$550,9,FALSE))-(I788/100))&gt;0,"Too Short","Too Long")))</f>
        <v>0</v>
      </c>
      <c r="L788" s="171">
        <f>(VLOOKUP($G788,Depth_Lookup!$A$3:$J$410,10,FALSE))+(H788/100)</f>
        <v>248.7</v>
      </c>
      <c r="M788" s="171">
        <f>(VLOOKUP($G788,Depth_Lookup!$A$3:$J$410,10,FALSE))+(I788/100)</f>
        <v>249.39499999999998</v>
      </c>
      <c r="N788" s="665" t="s">
        <v>2312</v>
      </c>
      <c r="O788" s="422">
        <v>2</v>
      </c>
      <c r="P788" s="422" t="s">
        <v>853</v>
      </c>
      <c r="Q788" s="422" t="s">
        <v>125</v>
      </c>
      <c r="R788" s="526" t="str">
        <f t="shared" si="351"/>
        <v>SerpentinizedHarzburgite</v>
      </c>
      <c r="S788" s="429" t="s">
        <v>94</v>
      </c>
      <c r="T788" s="429" t="s">
        <v>98</v>
      </c>
      <c r="U788" s="422" t="s">
        <v>95</v>
      </c>
      <c r="V788" s="422" t="s">
        <v>96</v>
      </c>
      <c r="W788" s="422" t="s">
        <v>102</v>
      </c>
      <c r="X788" s="529">
        <f>VLOOKUP(W788,[3]definitions_list_lookup!$A$13:$B$19,2,0)</f>
        <v>5</v>
      </c>
      <c r="Y788" s="422" t="s">
        <v>90</v>
      </c>
      <c r="Z788" s="422" t="s">
        <v>91</v>
      </c>
      <c r="AA788" s="422"/>
      <c r="AB788" s="422"/>
      <c r="AC788" s="422"/>
      <c r="AD788" s="422"/>
      <c r="AE788" s="423"/>
      <c r="AF788" s="526" t="e">
        <f>VLOOKUP(AE788,[3]definitions_list_mag!$V$12:$W$15,2,0)</f>
        <v>#N/A</v>
      </c>
      <c r="AG788" s="530"/>
      <c r="AH788" s="422"/>
      <c r="AI788" s="666">
        <v>73</v>
      </c>
      <c r="AJ788" s="429"/>
      <c r="AK788" s="429"/>
      <c r="AL788" s="429"/>
      <c r="AM788" s="429"/>
      <c r="AN788" s="429"/>
      <c r="AO788" s="666"/>
      <c r="AP788" s="429"/>
      <c r="AQ788" s="429"/>
      <c r="AR788" s="429"/>
      <c r="AS788" s="429"/>
      <c r="AT788" s="429"/>
      <c r="AU788" s="666"/>
      <c r="AV788" s="429"/>
      <c r="AW788" s="429"/>
      <c r="AX788" s="429"/>
      <c r="AY788" s="429"/>
      <c r="AZ788" s="429"/>
      <c r="BA788" s="666">
        <v>25</v>
      </c>
      <c r="BB788" s="429">
        <v>7</v>
      </c>
      <c r="BC788" s="429">
        <v>3</v>
      </c>
      <c r="BD788" s="429" t="s">
        <v>110</v>
      </c>
      <c r="BE788" s="429" t="s">
        <v>103</v>
      </c>
      <c r="BF788" s="429"/>
      <c r="BG788" s="666"/>
      <c r="BH788" s="429"/>
      <c r="BI788" s="429"/>
      <c r="BJ788" s="429"/>
      <c r="BK788" s="429"/>
      <c r="BL788" s="429"/>
      <c r="BM788" s="666">
        <v>2</v>
      </c>
      <c r="BN788" s="429">
        <v>2</v>
      </c>
      <c r="BO788" s="429">
        <v>0.5</v>
      </c>
      <c r="BP788" s="429" t="s">
        <v>110</v>
      </c>
      <c r="BQ788" s="429" t="s">
        <v>103</v>
      </c>
      <c r="BR788" s="429"/>
      <c r="BS788" s="429"/>
      <c r="BT788" s="429"/>
      <c r="BU788" s="429"/>
      <c r="BV788" s="429"/>
      <c r="BW788" s="429"/>
      <c r="BX788" s="429"/>
      <c r="BY788" s="426"/>
      <c r="BZ788" s="422"/>
      <c r="CA788" s="422"/>
      <c r="CB788" s="422"/>
      <c r="CC788" s="422"/>
      <c r="CD788" s="422"/>
      <c r="CE788" s="422"/>
      <c r="CF788" s="531">
        <f t="shared" si="352"/>
        <v>100</v>
      </c>
      <c r="CG788" s="166"/>
      <c r="CH788" s="163" t="s">
        <v>2150</v>
      </c>
      <c r="CI788" s="163">
        <v>90</v>
      </c>
      <c r="CJ788" s="163" t="s">
        <v>514</v>
      </c>
      <c r="CK788" s="164"/>
      <c r="CL788" s="165"/>
      <c r="CM788" s="165"/>
      <c r="CN788" s="165"/>
      <c r="CO788" s="165"/>
      <c r="CP788" s="165"/>
      <c r="CQ788" s="165"/>
      <c r="CR788" s="165"/>
      <c r="CS788" s="165"/>
      <c r="CT788" s="165"/>
      <c r="CU788" s="165"/>
      <c r="CV788" s="165"/>
      <c r="CW788" s="165"/>
      <c r="CX788" s="165"/>
      <c r="CY788" s="165"/>
      <c r="CZ788" s="165"/>
      <c r="DA788" s="165"/>
      <c r="DB788" s="165">
        <v>70</v>
      </c>
      <c r="DC788" s="429"/>
      <c r="DD788" s="165"/>
      <c r="DE788" s="165"/>
      <c r="DF788" s="165"/>
      <c r="DG788" s="165"/>
      <c r="DH788" s="165"/>
      <c r="DI788" s="165"/>
      <c r="DJ788" s="165">
        <v>30</v>
      </c>
      <c r="DK788" s="209">
        <f t="shared" si="353"/>
        <v>100</v>
      </c>
      <c r="DL788" s="166"/>
      <c r="DM788" s="165"/>
      <c r="DN788" s="165"/>
      <c r="DO788" s="167"/>
      <c r="DQ788" s="166"/>
      <c r="DR788" s="167"/>
      <c r="DS788" s="166"/>
      <c r="DT788" s="555" t="s">
        <v>2313</v>
      </c>
      <c r="DU788" s="429"/>
      <c r="DV788" s="429"/>
      <c r="DW788" s="532" t="e">
        <f>VLOOKUP(P788,[3]definitions_list_lookup!$K$30:$L$54,2,0)</f>
        <v>#N/A</v>
      </c>
      <c r="DX788" s="443" t="s">
        <v>2151</v>
      </c>
      <c r="DY788" s="672" t="s">
        <v>2314</v>
      </c>
      <c r="DZ788" s="533"/>
      <c r="EA788" s="534"/>
      <c r="EB788" s="429"/>
      <c r="EC788" s="534"/>
      <c r="ED788" s="229" t="s">
        <v>2517</v>
      </c>
      <c r="EE788" s="535"/>
      <c r="EF788" s="536"/>
      <c r="EG788" s="535"/>
      <c r="EH788" s="537"/>
      <c r="EI788" s="538"/>
      <c r="EJ788" s="539"/>
      <c r="EK788" s="540"/>
      <c r="EL788" s="535"/>
      <c r="EM788" s="537"/>
      <c r="EN788" s="537"/>
      <c r="EO788" s="541"/>
      <c r="EP788" s="541"/>
      <c r="EQ788" s="541"/>
      <c r="ER788" s="541"/>
      <c r="ES788" s="541"/>
      <c r="ET788" s="541"/>
      <c r="EU788" s="541"/>
      <c r="EV788" s="542"/>
      <c r="EW788" s="542"/>
      <c r="EX788" s="542"/>
      <c r="EY788" s="542"/>
      <c r="EZ788" s="192" t="e">
        <f t="shared" si="514"/>
        <v>#DIV/0!</v>
      </c>
      <c r="FA788" s="192" t="e">
        <f t="shared" si="515"/>
        <v>#DIV/0!</v>
      </c>
      <c r="FB788" s="192" t="e">
        <f t="shared" si="516"/>
        <v>#DIV/0!</v>
      </c>
      <c r="FC788" s="192" t="e">
        <f t="shared" si="517"/>
        <v>#DIV/0!</v>
      </c>
      <c r="FD788" s="192" t="e">
        <f t="shared" si="518"/>
        <v>#DIV/0!</v>
      </c>
      <c r="FE788" s="193" t="e">
        <f t="shared" si="519"/>
        <v>#DIV/0!</v>
      </c>
      <c r="FF788" s="194" t="e">
        <f t="shared" si="520"/>
        <v>#DIV/0!</v>
      </c>
      <c r="FG788" s="535"/>
      <c r="FH788" s="537"/>
      <c r="FI788" s="778">
        <f t="shared" si="526"/>
        <v>0</v>
      </c>
      <c r="FJ788" s="779" t="e">
        <f t="shared" si="527"/>
        <v>#DIV/0!</v>
      </c>
      <c r="FK788" s="779" t="e">
        <f t="shared" si="528"/>
        <v>#DIV/0!</v>
      </c>
      <c r="FL788" s="780" t="e">
        <f t="shared" si="529"/>
        <v>#DIV/0!</v>
      </c>
      <c r="FM788" s="169" t="e">
        <f t="shared" si="530"/>
        <v>#DIV/0!</v>
      </c>
      <c r="FN788" s="783" t="e">
        <f t="shared" si="531"/>
        <v>#DIV/0!</v>
      </c>
      <c r="FO788" s="422"/>
      <c r="FP788" s="422"/>
      <c r="FQ788" s="422"/>
      <c r="FR788" s="422"/>
      <c r="FS788" s="422"/>
      <c r="FT788" s="422"/>
      <c r="FU788" s="422"/>
      <c r="FV788" s="422"/>
      <c r="FW788" s="422"/>
      <c r="FX788" s="422"/>
      <c r="FY788" s="422"/>
      <c r="FZ788" s="422"/>
      <c r="GA788" s="422"/>
      <c r="GB788" s="422"/>
      <c r="GC788" s="422"/>
      <c r="GD788" s="422"/>
      <c r="GE788" s="422"/>
      <c r="GF788" s="422"/>
      <c r="GG788" s="422"/>
      <c r="GH788" s="422"/>
      <c r="GI788" s="422"/>
      <c r="GJ788" s="422"/>
      <c r="GK788" s="422"/>
      <c r="GL788" s="422"/>
      <c r="GM788" s="422"/>
      <c r="GN788" s="422"/>
      <c r="GO788" s="422"/>
      <c r="GP788" s="422"/>
      <c r="GQ788" s="422"/>
      <c r="GR788" s="422"/>
      <c r="GS788" s="422"/>
      <c r="GT788" s="422"/>
      <c r="GU788" s="422"/>
      <c r="GV788" s="422"/>
      <c r="GW788" s="422"/>
      <c r="GX788" s="422"/>
      <c r="GY788" s="422"/>
      <c r="GZ788" s="422"/>
      <c r="HA788" s="422"/>
      <c r="HB788" s="422"/>
      <c r="HC788" s="422"/>
      <c r="HD788" s="422"/>
      <c r="HE788" s="422"/>
      <c r="HF788" s="422"/>
      <c r="HG788" s="422"/>
      <c r="HH788" s="422"/>
      <c r="HI788" s="422"/>
      <c r="HJ788" s="422"/>
      <c r="HK788" s="422"/>
      <c r="HL788" s="422"/>
      <c r="HM788" s="422"/>
      <c r="HN788" s="422"/>
      <c r="HO788" s="422"/>
      <c r="HP788" s="422"/>
      <c r="HQ788" s="422"/>
      <c r="HR788" s="422"/>
      <c r="HS788" s="422"/>
      <c r="HT788" s="422"/>
      <c r="HU788" s="422"/>
      <c r="HV788" s="422"/>
      <c r="HW788" s="422"/>
      <c r="HX788" s="422"/>
      <c r="HY788" s="422"/>
      <c r="HZ788" s="422"/>
      <c r="IA788" s="422"/>
      <c r="IB788" s="422"/>
      <c r="IC788" s="422"/>
      <c r="ID788" s="422"/>
      <c r="IE788" s="422"/>
      <c r="IF788" s="422"/>
      <c r="IG788" s="422"/>
      <c r="IH788" s="422"/>
      <c r="II788" s="422"/>
      <c r="IJ788" s="422"/>
      <c r="IK788" s="422"/>
      <c r="IL788" s="422"/>
      <c r="IM788" s="422"/>
      <c r="IN788" s="422"/>
      <c r="IO788" s="422"/>
      <c r="IP788" s="422"/>
      <c r="IQ788" s="422"/>
      <c r="IR788" s="422"/>
      <c r="IS788" s="422"/>
      <c r="IT788" s="422"/>
      <c r="IU788" s="422"/>
      <c r="IV788" s="422"/>
      <c r="IW788" s="422"/>
      <c r="IX788" s="422"/>
      <c r="IY788" s="422"/>
      <c r="IZ788" s="422"/>
      <c r="JA788" s="422"/>
      <c r="JB788" s="422"/>
      <c r="JC788" s="422"/>
      <c r="JD788" s="422"/>
      <c r="JE788" s="422"/>
      <c r="JF788" s="422"/>
      <c r="JG788" s="422"/>
      <c r="JH788" s="422"/>
      <c r="JI788" s="422"/>
      <c r="JJ788" s="422"/>
      <c r="JK788" s="422"/>
      <c r="JL788" s="422"/>
      <c r="JM788" s="422"/>
      <c r="JN788" s="422"/>
      <c r="JO788" s="422"/>
      <c r="JP788" s="422"/>
      <c r="JQ788" s="422"/>
      <c r="JR788" s="422"/>
      <c r="JS788" s="422"/>
      <c r="JT788" s="422"/>
      <c r="JU788" s="422"/>
      <c r="JV788" s="422"/>
      <c r="JW788" s="422"/>
      <c r="JX788" s="422"/>
      <c r="JY788" s="422"/>
      <c r="JZ788" s="422"/>
      <c r="KA788" s="422"/>
      <c r="KB788" s="422"/>
      <c r="KC788" s="422"/>
      <c r="KD788" s="422"/>
      <c r="KE788" s="422"/>
      <c r="KF788" s="422"/>
      <c r="KG788" s="422"/>
      <c r="KH788" s="422"/>
      <c r="KI788" s="422"/>
      <c r="KJ788" s="422"/>
      <c r="KK788" s="422"/>
      <c r="KL788" s="422"/>
      <c r="KM788" s="422"/>
      <c r="KN788" s="422"/>
      <c r="KO788" s="422"/>
      <c r="KP788" s="422"/>
      <c r="KQ788" s="422"/>
      <c r="KR788" s="422"/>
      <c r="KS788" s="422"/>
      <c r="KT788" s="422"/>
      <c r="KU788" s="422"/>
      <c r="KV788" s="422"/>
      <c r="KW788" s="422"/>
      <c r="KX788" s="422"/>
      <c r="KY788" s="422"/>
      <c r="KZ788" s="422"/>
      <c r="LA788" s="422"/>
      <c r="LB788" s="422"/>
      <c r="LC788" s="422"/>
      <c r="LD788" s="422"/>
      <c r="LE788" s="422"/>
      <c r="LF788" s="422"/>
      <c r="LG788" s="422"/>
      <c r="LH788" s="422"/>
      <c r="LI788" s="422"/>
      <c r="LJ788" s="422"/>
      <c r="LK788" s="422"/>
      <c r="LL788" s="422"/>
      <c r="LM788" s="422"/>
      <c r="LN788" s="422"/>
      <c r="LO788" s="422"/>
      <c r="LP788" s="422"/>
      <c r="LQ788" s="422"/>
      <c r="LR788" s="422"/>
      <c r="LS788" s="422"/>
      <c r="LT788" s="422"/>
      <c r="LU788" s="422"/>
      <c r="LV788" s="422"/>
      <c r="LW788" s="422"/>
      <c r="LX788" s="422"/>
      <c r="LY788" s="422"/>
      <c r="LZ788" s="422"/>
      <c r="MA788" s="422"/>
      <c r="MB788" s="422"/>
      <c r="MC788" s="422"/>
      <c r="MD788" s="422"/>
      <c r="ME788" s="422"/>
      <c r="MF788" s="422"/>
      <c r="MG788" s="422"/>
      <c r="MH788" s="422"/>
      <c r="MI788" s="422"/>
      <c r="MJ788" s="422"/>
      <c r="MK788" s="422"/>
      <c r="ML788" s="422"/>
      <c r="MM788" s="422"/>
      <c r="MN788" s="422"/>
      <c r="MO788" s="422"/>
      <c r="MP788" s="422"/>
      <c r="MQ788" s="422"/>
      <c r="MR788" s="422"/>
      <c r="MS788" s="422"/>
      <c r="MT788" s="422"/>
      <c r="MU788" s="422"/>
      <c r="MV788" s="422"/>
      <c r="MW788" s="422"/>
      <c r="MX788" s="422"/>
      <c r="MY788" s="422"/>
      <c r="MZ788" s="422"/>
      <c r="NA788" s="422"/>
      <c r="NB788" s="422"/>
      <c r="NC788" s="422"/>
      <c r="ND788" s="422"/>
      <c r="NE788" s="422"/>
      <c r="NF788" s="422"/>
      <c r="NG788" s="422"/>
      <c r="NH788" s="422"/>
      <c r="NI788" s="422"/>
      <c r="NJ788" s="422"/>
      <c r="NK788" s="422"/>
      <c r="NL788" s="422"/>
      <c r="NM788" s="422"/>
      <c r="NN788" s="422"/>
      <c r="NO788" s="422"/>
      <c r="NP788" s="422"/>
      <c r="NQ788" s="422"/>
      <c r="NR788" s="422"/>
      <c r="NS788" s="422"/>
      <c r="NT788" s="422"/>
      <c r="NU788" s="422"/>
      <c r="NV788" s="422"/>
      <c r="NW788" s="422"/>
      <c r="NX788" s="422"/>
      <c r="NY788" s="422"/>
      <c r="NZ788" s="422"/>
      <c r="OA788" s="422"/>
      <c r="OB788" s="422"/>
      <c r="OC788" s="422"/>
      <c r="OD788" s="422"/>
      <c r="OE788" s="422"/>
      <c r="OF788" s="422"/>
      <c r="OG788" s="422"/>
      <c r="OH788" s="422"/>
      <c r="OI788" s="422"/>
      <c r="OJ788" s="422"/>
      <c r="OK788" s="422"/>
      <c r="OL788" s="422"/>
      <c r="OM788" s="422"/>
      <c r="ON788" s="422"/>
      <c r="OO788" s="422"/>
      <c r="OP788" s="422"/>
      <c r="OQ788" s="422"/>
      <c r="OR788" s="422"/>
      <c r="OS788" s="422"/>
      <c r="OT788" s="422"/>
      <c r="OU788" s="422"/>
      <c r="OV788" s="422"/>
      <c r="OW788" s="422"/>
      <c r="OX788" s="422"/>
      <c r="OY788" s="422"/>
      <c r="OZ788" s="422"/>
      <c r="PA788" s="422"/>
      <c r="PB788" s="422"/>
      <c r="PC788" s="422"/>
      <c r="PD788" s="422"/>
      <c r="PE788" s="422"/>
      <c r="PF788" s="422"/>
      <c r="PG788" s="422"/>
      <c r="PH788" s="422"/>
      <c r="PI788" s="422"/>
      <c r="PJ788" s="422"/>
      <c r="PK788" s="422"/>
      <c r="PL788" s="422"/>
      <c r="PM788" s="422"/>
      <c r="PN788" s="422"/>
      <c r="PO788" s="422"/>
      <c r="PP788" s="422"/>
      <c r="PQ788" s="422"/>
      <c r="PR788" s="422"/>
      <c r="PS788" s="422"/>
      <c r="PT788" s="422"/>
      <c r="PU788" s="422"/>
      <c r="PV788" s="422"/>
      <c r="PW788" s="422"/>
      <c r="PX788" s="422"/>
      <c r="PY788" s="422"/>
      <c r="PZ788" s="422"/>
      <c r="QA788" s="422"/>
      <c r="QB788" s="422"/>
      <c r="QC788" s="422"/>
      <c r="QD788" s="422"/>
      <c r="QE788" s="422"/>
      <c r="QF788" s="422"/>
      <c r="QG788" s="422"/>
      <c r="QH788" s="422"/>
      <c r="QI788" s="422"/>
      <c r="QJ788" s="422"/>
      <c r="QK788" s="422"/>
      <c r="QL788" s="422"/>
      <c r="QM788" s="422"/>
      <c r="QN788" s="422"/>
      <c r="QO788" s="422"/>
      <c r="QP788" s="422"/>
      <c r="QQ788" s="422"/>
      <c r="QR788" s="422"/>
      <c r="QS788" s="422"/>
      <c r="QT788" s="422"/>
      <c r="QU788" s="422"/>
      <c r="QV788" s="422"/>
      <c r="QW788" s="422"/>
      <c r="QX788" s="422"/>
      <c r="QY788" s="422"/>
      <c r="QZ788" s="422"/>
      <c r="RA788" s="422"/>
      <c r="RB788" s="422"/>
      <c r="RC788" s="422"/>
      <c r="RD788" s="422"/>
      <c r="RE788" s="422"/>
      <c r="RF788" s="422"/>
      <c r="RG788" s="422"/>
      <c r="RH788" s="422"/>
      <c r="RI788" s="422"/>
      <c r="RJ788" s="422"/>
      <c r="RK788" s="422"/>
      <c r="RL788" s="422"/>
      <c r="RM788" s="422"/>
      <c r="RN788" s="422"/>
      <c r="RO788" s="422"/>
      <c r="RP788" s="422"/>
      <c r="RQ788" s="422"/>
      <c r="RR788" s="422"/>
      <c r="RS788" s="422"/>
      <c r="RT788" s="422"/>
      <c r="RU788" s="422"/>
      <c r="RV788" s="422"/>
      <c r="RW788" s="422"/>
      <c r="RX788" s="422"/>
      <c r="RY788" s="422"/>
      <c r="RZ788" s="422"/>
      <c r="SA788" s="422"/>
      <c r="SB788" s="422"/>
      <c r="SC788" s="422"/>
      <c r="SD788" s="422"/>
      <c r="SE788" s="422"/>
      <c r="SF788" s="422"/>
      <c r="SG788" s="422"/>
      <c r="SH788" s="422"/>
      <c r="SI788" s="422"/>
      <c r="SJ788" s="422"/>
      <c r="SK788" s="422"/>
      <c r="SL788" s="422"/>
      <c r="SM788" s="422"/>
      <c r="SN788" s="422"/>
      <c r="SO788" s="422"/>
      <c r="SP788" s="422"/>
      <c r="SQ788" s="422"/>
      <c r="SR788" s="422"/>
      <c r="SS788" s="422"/>
      <c r="ST788" s="422"/>
      <c r="SU788" s="422"/>
      <c r="SV788" s="422"/>
      <c r="SW788" s="422"/>
      <c r="SX788" s="422"/>
      <c r="SY788" s="422"/>
      <c r="SZ788" s="422"/>
      <c r="TA788" s="422"/>
      <c r="TB788" s="422"/>
      <c r="TC788" s="422"/>
      <c r="TD788" s="422"/>
      <c r="TE788" s="422"/>
      <c r="TF788" s="422"/>
      <c r="TG788" s="422"/>
      <c r="TH788" s="422"/>
      <c r="TI788" s="422"/>
      <c r="TJ788" s="422"/>
      <c r="TK788" s="422"/>
      <c r="TL788" s="422"/>
      <c r="TM788" s="422"/>
      <c r="TN788" s="422"/>
      <c r="TO788" s="422"/>
      <c r="TP788" s="422"/>
      <c r="TQ788" s="422"/>
      <c r="TR788" s="422"/>
      <c r="TS788" s="422"/>
      <c r="TT788" s="422"/>
      <c r="TU788" s="422"/>
      <c r="TV788" s="422"/>
      <c r="TW788" s="422"/>
      <c r="TX788" s="422"/>
      <c r="TY788" s="422"/>
      <c r="TZ788" s="422"/>
      <c r="UA788" s="422"/>
      <c r="UB788" s="422"/>
      <c r="UC788" s="422"/>
      <c r="UD788" s="422"/>
      <c r="UE788" s="422"/>
      <c r="UF788" s="422"/>
      <c r="UG788" s="422"/>
      <c r="UH788" s="422"/>
      <c r="UI788" s="422"/>
      <c r="UJ788" s="422"/>
      <c r="UK788" s="422"/>
      <c r="UL788" s="422"/>
      <c r="UM788" s="422"/>
      <c r="UN788" s="422"/>
      <c r="UO788" s="422"/>
      <c r="UP788" s="422"/>
      <c r="UQ788" s="422"/>
      <c r="UR788" s="422"/>
      <c r="US788" s="422"/>
      <c r="UT788" s="422"/>
      <c r="UU788" s="422"/>
      <c r="UV788" s="422"/>
      <c r="UW788" s="422"/>
      <c r="UX788" s="422"/>
      <c r="UY788" s="422"/>
      <c r="UZ788" s="422"/>
      <c r="VA788" s="422"/>
      <c r="VB788" s="422"/>
      <c r="VC788" s="422"/>
      <c r="VD788" s="422"/>
      <c r="VE788" s="422"/>
      <c r="VF788" s="422"/>
      <c r="VG788" s="422"/>
      <c r="VH788" s="422"/>
      <c r="VI788" s="422"/>
      <c r="VJ788" s="422"/>
      <c r="VK788" s="422"/>
      <c r="VL788" s="422"/>
      <c r="VM788" s="422"/>
      <c r="VN788" s="422"/>
      <c r="VO788" s="422"/>
      <c r="VP788" s="422"/>
      <c r="VQ788" s="422"/>
      <c r="VR788" s="422"/>
      <c r="VS788" s="422"/>
      <c r="VT788" s="422"/>
      <c r="VU788" s="422"/>
      <c r="VV788" s="422"/>
      <c r="VW788" s="422"/>
      <c r="VX788" s="422"/>
      <c r="VY788" s="422"/>
      <c r="VZ788" s="422"/>
      <c r="WA788" s="422"/>
      <c r="WB788" s="422"/>
      <c r="WC788" s="422"/>
      <c r="WD788" s="422"/>
      <c r="WE788" s="422"/>
      <c r="WF788" s="422"/>
      <c r="WG788" s="422"/>
      <c r="WH788" s="422"/>
      <c r="WI788" s="422"/>
      <c r="WJ788" s="422"/>
      <c r="WK788" s="422"/>
      <c r="WL788" s="422"/>
      <c r="WM788" s="422"/>
      <c r="WN788" s="422"/>
      <c r="WO788" s="422"/>
      <c r="WP788" s="422"/>
      <c r="WQ788" s="422"/>
      <c r="WR788" s="422"/>
      <c r="WS788" s="422"/>
      <c r="WT788" s="422"/>
      <c r="WU788" s="422"/>
      <c r="WV788" s="422"/>
      <c r="WW788" s="422"/>
      <c r="WX788" s="422"/>
      <c r="WY788" s="422"/>
      <c r="WZ788" s="422"/>
      <c r="XA788" s="422"/>
      <c r="XB788" s="422"/>
      <c r="XC788" s="422"/>
      <c r="XD788" s="422"/>
      <c r="XE788" s="422"/>
      <c r="XF788" s="422"/>
      <c r="XG788" s="422"/>
      <c r="XH788" s="422"/>
      <c r="XI788" s="422"/>
      <c r="XJ788" s="422"/>
      <c r="XK788" s="422"/>
      <c r="XL788" s="422"/>
      <c r="XM788" s="422"/>
      <c r="XN788" s="422"/>
      <c r="XO788" s="422"/>
      <c r="XP788" s="422"/>
      <c r="XQ788" s="422"/>
      <c r="XR788" s="422"/>
      <c r="XS788" s="422"/>
      <c r="XT788" s="422"/>
      <c r="XU788" s="422"/>
      <c r="XV788" s="422"/>
      <c r="XW788" s="422"/>
      <c r="XX788" s="422"/>
      <c r="XY788" s="422"/>
      <c r="XZ788" s="422"/>
      <c r="YA788" s="422"/>
      <c r="YB788" s="422"/>
      <c r="YC788" s="422"/>
      <c r="YD788" s="422"/>
      <c r="YE788" s="422"/>
      <c r="YF788" s="422"/>
      <c r="YG788" s="422"/>
      <c r="YH788" s="422"/>
      <c r="YI788" s="422"/>
      <c r="YJ788" s="422"/>
      <c r="YK788" s="422"/>
      <c r="YL788" s="422"/>
      <c r="YM788" s="422"/>
      <c r="YN788" s="422"/>
      <c r="YO788" s="422"/>
      <c r="YP788" s="422"/>
      <c r="YQ788" s="422"/>
      <c r="YR788" s="422"/>
      <c r="YS788" s="422"/>
      <c r="YT788" s="422"/>
      <c r="YU788" s="422"/>
      <c r="YV788" s="422"/>
      <c r="YW788" s="422"/>
      <c r="YX788" s="422"/>
      <c r="YY788" s="422"/>
      <c r="YZ788" s="422"/>
      <c r="ZA788" s="422"/>
      <c r="ZB788" s="422"/>
      <c r="ZC788" s="422"/>
      <c r="ZD788" s="422"/>
      <c r="ZE788" s="422"/>
      <c r="ZF788" s="422"/>
      <c r="ZG788" s="422"/>
      <c r="ZH788" s="422"/>
      <c r="ZI788" s="422"/>
      <c r="ZJ788" s="422"/>
      <c r="ZK788" s="422"/>
      <c r="ZL788" s="422"/>
      <c r="ZM788" s="422"/>
      <c r="ZN788" s="422"/>
      <c r="ZO788" s="422"/>
      <c r="ZP788" s="422"/>
      <c r="ZQ788" s="422"/>
      <c r="ZR788" s="422"/>
      <c r="ZS788" s="422"/>
      <c r="ZT788" s="422"/>
      <c r="ZU788" s="422"/>
      <c r="ZV788" s="422"/>
      <c r="ZW788" s="422"/>
      <c r="ZX788" s="422"/>
      <c r="ZY788" s="422"/>
      <c r="ZZ788" s="422"/>
      <c r="AAA788" s="422"/>
      <c r="AAB788" s="422"/>
      <c r="AAC788" s="422"/>
      <c r="AAD788" s="422"/>
      <c r="AAE788" s="422"/>
      <c r="AAF788" s="422"/>
      <c r="AAG788" s="422"/>
      <c r="AAH788" s="422"/>
      <c r="AAI788" s="422"/>
      <c r="AAJ788" s="422"/>
      <c r="AAK788" s="422"/>
      <c r="AAL788" s="422"/>
      <c r="AAM788" s="422"/>
      <c r="AAN788" s="422"/>
      <c r="AAO788" s="422"/>
      <c r="AAP788" s="422"/>
      <c r="AAQ788" s="422"/>
      <c r="AAR788" s="422"/>
      <c r="AAS788" s="422"/>
      <c r="AAT788" s="422"/>
      <c r="AAU788" s="422"/>
      <c r="AAV788" s="422"/>
      <c r="AAW788" s="422"/>
      <c r="AAX788" s="422"/>
      <c r="AAY788" s="422"/>
      <c r="AAZ788" s="422"/>
      <c r="ABA788" s="422"/>
      <c r="ABB788" s="422"/>
      <c r="ABC788" s="422"/>
      <c r="ABD788" s="422"/>
      <c r="ABE788" s="422"/>
      <c r="ABF788" s="422"/>
      <c r="ABG788" s="422"/>
      <c r="ABH788" s="422"/>
      <c r="ABI788" s="422"/>
      <c r="ABJ788" s="422"/>
      <c r="ABK788" s="422"/>
      <c r="ABL788" s="422"/>
      <c r="ABM788" s="422"/>
      <c r="ABN788" s="422"/>
      <c r="ABO788" s="422"/>
      <c r="ABP788" s="422"/>
      <c r="ABQ788" s="422"/>
      <c r="ABR788" s="422"/>
      <c r="ABS788" s="422"/>
      <c r="ABT788" s="422"/>
      <c r="ABU788" s="422"/>
      <c r="ABV788" s="422"/>
      <c r="ABW788" s="422"/>
      <c r="ABX788" s="422"/>
      <c r="ABY788" s="422"/>
      <c r="ABZ788" s="422"/>
      <c r="ACA788" s="422"/>
      <c r="ACB788" s="422"/>
      <c r="ACC788" s="422"/>
      <c r="ACD788" s="422"/>
      <c r="ACE788" s="422"/>
      <c r="ACF788" s="422"/>
      <c r="ACG788" s="422"/>
      <c r="ACH788" s="422"/>
      <c r="ACI788" s="422"/>
      <c r="ACJ788" s="422"/>
      <c r="ACK788" s="422"/>
      <c r="ACL788" s="422"/>
      <c r="ACM788" s="422"/>
      <c r="ACN788" s="422"/>
      <c r="ACO788" s="422"/>
      <c r="ACP788" s="422"/>
      <c r="ACQ788" s="422"/>
      <c r="ACR788" s="422"/>
      <c r="ACS788" s="422"/>
      <c r="ACT788" s="422"/>
      <c r="ACU788" s="422"/>
      <c r="ACV788" s="422"/>
      <c r="ACW788" s="422"/>
      <c r="ACX788" s="422"/>
      <c r="ACY788" s="422"/>
      <c r="ACZ788" s="422"/>
      <c r="ADA788" s="422"/>
      <c r="ADB788" s="422"/>
      <c r="ADC788" s="422"/>
      <c r="ADD788" s="422"/>
      <c r="ADE788" s="422"/>
      <c r="ADF788" s="422"/>
      <c r="ADG788" s="422"/>
      <c r="ADH788" s="422"/>
      <c r="ADI788" s="422"/>
      <c r="ADJ788" s="422"/>
      <c r="ADK788" s="422"/>
      <c r="ADL788" s="422"/>
      <c r="ADM788" s="422"/>
      <c r="ADN788" s="422"/>
      <c r="ADO788" s="422"/>
      <c r="ADP788" s="422"/>
      <c r="ADQ788" s="422"/>
      <c r="ADR788" s="422"/>
      <c r="ADS788" s="422"/>
      <c r="ADT788" s="422"/>
      <c r="ADU788" s="422"/>
      <c r="ADV788" s="422"/>
      <c r="ADW788" s="422"/>
      <c r="ADX788" s="422"/>
      <c r="ADY788" s="422"/>
      <c r="ADZ788" s="422"/>
      <c r="AEA788" s="422"/>
      <c r="AEB788" s="422"/>
      <c r="AEC788" s="422"/>
      <c r="AED788" s="422"/>
      <c r="AEE788" s="422"/>
      <c r="AEF788" s="422"/>
      <c r="AEG788" s="422"/>
      <c r="AEH788" s="422"/>
      <c r="AEI788" s="422"/>
      <c r="AEJ788" s="422"/>
      <c r="AEK788" s="422"/>
      <c r="AEL788" s="422"/>
      <c r="AEM788" s="422"/>
      <c r="AEN788" s="422"/>
      <c r="AEO788" s="422"/>
      <c r="AEP788" s="422"/>
      <c r="AEQ788" s="422"/>
      <c r="AER788" s="422"/>
      <c r="AES788" s="422"/>
      <c r="AET788" s="422"/>
      <c r="AEU788" s="422"/>
      <c r="AEV788" s="422"/>
      <c r="AEW788" s="422"/>
      <c r="AEX788" s="422"/>
      <c r="AEY788" s="422"/>
      <c r="AEZ788" s="422"/>
      <c r="AFA788" s="422"/>
      <c r="AFB788" s="422"/>
      <c r="AFC788" s="422"/>
      <c r="AFD788" s="422"/>
      <c r="AFE788" s="422"/>
      <c r="AFF788" s="422"/>
      <c r="AFG788" s="422"/>
      <c r="AFH788" s="422"/>
      <c r="AFI788" s="422"/>
      <c r="AFJ788" s="422"/>
      <c r="AFK788" s="422"/>
      <c r="AFL788" s="422"/>
      <c r="AFM788" s="422"/>
      <c r="AFN788" s="422"/>
      <c r="AFO788" s="422"/>
      <c r="AFP788" s="422"/>
      <c r="AFQ788" s="422"/>
      <c r="AFR788" s="422"/>
      <c r="AFS788" s="422"/>
      <c r="AFT788" s="422"/>
      <c r="AFU788" s="422"/>
      <c r="AFV788" s="422"/>
      <c r="AFW788" s="422"/>
      <c r="AFX788" s="422"/>
      <c r="AFY788" s="422"/>
      <c r="AFZ788" s="422"/>
      <c r="AGA788" s="422"/>
      <c r="AGB788" s="422"/>
      <c r="AGC788" s="422"/>
      <c r="AGD788" s="422"/>
      <c r="AGE788" s="422"/>
      <c r="AGF788" s="422"/>
      <c r="AGG788" s="422"/>
      <c r="AGH788" s="422"/>
      <c r="AGI788" s="422"/>
      <c r="AGJ788" s="422"/>
      <c r="AGK788" s="422"/>
      <c r="AGL788" s="422"/>
      <c r="AGM788" s="422"/>
      <c r="AGN788" s="422"/>
      <c r="AGO788" s="422"/>
      <c r="AGP788" s="422"/>
      <c r="AGQ788" s="422"/>
      <c r="AGR788" s="422"/>
      <c r="AGS788" s="422"/>
      <c r="AGT788" s="422"/>
      <c r="AGU788" s="422"/>
      <c r="AGV788" s="422"/>
      <c r="AGW788" s="422"/>
      <c r="AGX788" s="422"/>
      <c r="AGY788" s="422"/>
      <c r="AGZ788" s="422"/>
      <c r="AHA788" s="422"/>
      <c r="AHB788" s="422"/>
      <c r="AHC788" s="422"/>
      <c r="AHD788" s="422"/>
      <c r="AHE788" s="422"/>
      <c r="AHF788" s="422"/>
      <c r="AHG788" s="422"/>
      <c r="AHH788" s="422"/>
      <c r="AHI788" s="422"/>
      <c r="AHJ788" s="422"/>
      <c r="AHK788" s="422"/>
      <c r="AHL788" s="422"/>
      <c r="AHM788" s="422"/>
      <c r="AHN788" s="422"/>
      <c r="AHO788" s="422"/>
      <c r="AHP788" s="422"/>
      <c r="AHQ788" s="422"/>
      <c r="AHR788" s="422"/>
      <c r="AHS788" s="422"/>
      <c r="AHT788" s="422"/>
      <c r="AHU788" s="422"/>
      <c r="AHV788" s="422"/>
      <c r="AHW788" s="422"/>
      <c r="AHX788" s="422"/>
      <c r="AHY788" s="422"/>
      <c r="AHZ788" s="422"/>
      <c r="AIA788" s="422"/>
      <c r="AIB788" s="422"/>
      <c r="AIC788" s="422"/>
      <c r="AID788" s="422"/>
      <c r="AIE788" s="422"/>
      <c r="AIF788" s="422"/>
      <c r="AIG788" s="422"/>
      <c r="AIH788" s="422"/>
      <c r="AII788" s="422"/>
      <c r="AIJ788" s="422"/>
      <c r="AIK788" s="422"/>
      <c r="AIL788" s="422"/>
      <c r="AIM788" s="422"/>
      <c r="AIN788" s="422"/>
      <c r="AIO788" s="422"/>
      <c r="AIP788" s="422"/>
      <c r="AIQ788" s="422"/>
      <c r="AIR788" s="422"/>
      <c r="AIS788" s="422"/>
      <c r="AIT788" s="422"/>
      <c r="AIU788" s="422"/>
      <c r="AIV788" s="422"/>
      <c r="AIW788" s="422"/>
      <c r="AIX788" s="422"/>
      <c r="AIY788" s="422"/>
      <c r="AIZ788" s="422"/>
      <c r="AJA788" s="422"/>
      <c r="AJB788" s="422"/>
      <c r="AJC788" s="422"/>
      <c r="AJD788" s="422"/>
      <c r="AJE788" s="422"/>
      <c r="AJF788" s="422"/>
      <c r="AJG788" s="422"/>
      <c r="AJH788" s="422"/>
      <c r="AJI788" s="422"/>
      <c r="AJJ788" s="422"/>
      <c r="AJK788" s="422"/>
      <c r="AJL788" s="422"/>
      <c r="AJM788" s="422"/>
      <c r="AJN788" s="422"/>
      <c r="AJO788" s="422"/>
      <c r="AJP788" s="422"/>
      <c r="AJQ788" s="422"/>
      <c r="AJR788" s="422"/>
      <c r="AJS788" s="422"/>
      <c r="AJT788" s="422"/>
      <c r="AJU788" s="422"/>
      <c r="AJV788" s="422"/>
      <c r="AJW788" s="422"/>
      <c r="AJX788" s="422"/>
      <c r="AJY788" s="422"/>
      <c r="AJZ788" s="422"/>
      <c r="AKA788" s="422"/>
      <c r="AKB788" s="422"/>
      <c r="AKC788" s="422"/>
      <c r="AKD788" s="422"/>
      <c r="AKE788" s="422"/>
      <c r="AKF788" s="422"/>
      <c r="AKG788" s="422"/>
      <c r="AKH788" s="422"/>
      <c r="AKI788" s="422"/>
      <c r="AKJ788" s="422"/>
      <c r="AKK788" s="422"/>
      <c r="AKL788" s="422"/>
      <c r="AKM788" s="422"/>
      <c r="AKN788" s="422"/>
      <c r="AKO788" s="422"/>
      <c r="AKP788" s="422"/>
      <c r="AKQ788" s="422"/>
      <c r="AKR788" s="422"/>
      <c r="AKS788" s="422"/>
      <c r="AKT788" s="422"/>
      <c r="AKU788" s="422"/>
      <c r="AKV788" s="422"/>
      <c r="AKW788" s="422"/>
      <c r="AKX788" s="422"/>
      <c r="AKY788" s="422"/>
      <c r="AKZ788" s="422"/>
      <c r="ALA788" s="422"/>
      <c r="ALB788" s="422"/>
      <c r="ALC788" s="422"/>
      <c r="ALD788" s="422"/>
      <c r="ALE788" s="422"/>
      <c r="ALF788" s="422"/>
      <c r="ALG788" s="422"/>
      <c r="ALH788" s="422"/>
      <c r="ALI788" s="422"/>
      <c r="ALJ788" s="422"/>
      <c r="ALK788" s="422"/>
      <c r="ALL788" s="422"/>
      <c r="ALM788" s="422"/>
      <c r="ALN788" s="422"/>
      <c r="ALO788" s="422"/>
      <c r="ALP788" s="422"/>
      <c r="ALQ788" s="422"/>
      <c r="ALR788" s="422"/>
      <c r="ALS788" s="422"/>
      <c r="ALT788" s="422"/>
      <c r="ALU788" s="422"/>
      <c r="ALV788" s="422"/>
      <c r="ALW788" s="422"/>
      <c r="ALX788" s="422"/>
      <c r="ALY788" s="422"/>
      <c r="ALZ788" s="422"/>
      <c r="AMA788" s="422"/>
      <c r="AMB788" s="422"/>
      <c r="AMC788" s="422"/>
      <c r="AMD788" s="422"/>
      <c r="AME788" s="422"/>
      <c r="AMF788" s="422"/>
      <c r="AMG788" s="422"/>
      <c r="AMH788" s="422"/>
      <c r="AMI788" s="422"/>
      <c r="AMJ788" s="422"/>
      <c r="AMK788" s="422"/>
      <c r="AML788" s="422"/>
      <c r="AMM788" s="422"/>
      <c r="AMN788" s="422"/>
      <c r="AMO788" s="422"/>
      <c r="AMP788" s="422"/>
      <c r="AMQ788" s="422"/>
      <c r="AMR788" s="422"/>
      <c r="AMS788" s="422"/>
      <c r="AMT788" s="422"/>
      <c r="AMU788" s="422"/>
      <c r="AMV788" s="422"/>
      <c r="AMW788" s="422"/>
      <c r="AMX788" s="422"/>
    </row>
    <row r="789" spans="1:1038" s="398" customFormat="1" ht="18" customHeight="1">
      <c r="A789" s="548">
        <v>43333</v>
      </c>
      <c r="B789" s="543" t="s">
        <v>1647</v>
      </c>
      <c r="C789" s="226"/>
      <c r="D789" s="225" t="s">
        <v>1279</v>
      </c>
      <c r="E789" s="226">
        <v>96</v>
      </c>
      <c r="F789" s="226">
        <v>1</v>
      </c>
      <c r="G789" s="391" t="str">
        <f t="shared" si="513"/>
        <v>96-1</v>
      </c>
      <c r="H789" s="226">
        <v>69.5</v>
      </c>
      <c r="I789" s="226">
        <v>70</v>
      </c>
      <c r="J789" s="544">
        <f t="shared" si="354"/>
        <v>0</v>
      </c>
      <c r="K789" s="545" t="b">
        <f>IF(J792=1,IF(((VLOOKUP($G789,[3]Depth_Lookup!$A$3:$J$550,9,FALSE))-(I789/100))=0,"Good",IF(((VLOOKUP($G789,[3]Depth_Lookup!$A$3:$J$550,9,FALSE))-(I789/100))&gt;0,"Too Short","Too Long")))</f>
        <v>0</v>
      </c>
      <c r="L789" s="171">
        <f>(VLOOKUP($G789,Depth_Lookup!$A$3:$J$410,10,FALSE))+(H789/100)</f>
        <v>249.39499999999998</v>
      </c>
      <c r="M789" s="171">
        <f>(VLOOKUP($G789,Depth_Lookup!$A$3:$J$410,10,FALSE))+(I789/100)</f>
        <v>249.39999999999998</v>
      </c>
      <c r="N789" s="646" t="s">
        <v>2312</v>
      </c>
      <c r="O789" s="226"/>
      <c r="P789" s="226"/>
      <c r="Q789" s="256" t="s">
        <v>97</v>
      </c>
      <c r="R789" s="391" t="str">
        <f t="shared" ref="R789:R847" si="537">P789&amp;""&amp;Q789</f>
        <v>Gabbro</v>
      </c>
      <c r="S789" s="256" t="s">
        <v>98</v>
      </c>
      <c r="T789" s="256" t="s">
        <v>98</v>
      </c>
      <c r="U789" s="226" t="s">
        <v>95</v>
      </c>
      <c r="V789" s="226" t="s">
        <v>96</v>
      </c>
      <c r="W789" s="226" t="s">
        <v>102</v>
      </c>
      <c r="X789" s="392">
        <f>VLOOKUP(W789,[3]definitions_list_lookup!$A$13:$B$19,2,0)</f>
        <v>5</v>
      </c>
      <c r="Y789" s="226" t="s">
        <v>90</v>
      </c>
      <c r="Z789" s="226" t="s">
        <v>91</v>
      </c>
      <c r="AA789" s="226"/>
      <c r="AB789" s="226"/>
      <c r="AC789" s="226"/>
      <c r="AD789" s="226"/>
      <c r="AE789" s="393"/>
      <c r="AF789" s="391" t="e">
        <f>VLOOKUP(AE789,[3]definitions_list_mag!$V$12:$W$15,2,0)</f>
        <v>#N/A</v>
      </c>
      <c r="AG789" s="394"/>
      <c r="AH789" s="226"/>
      <c r="AI789" s="255"/>
      <c r="AJ789" s="256"/>
      <c r="AK789" s="256"/>
      <c r="AL789" s="256"/>
      <c r="AM789" s="256"/>
      <c r="AN789" s="256"/>
      <c r="AO789" s="255">
        <v>40</v>
      </c>
      <c r="AP789" s="256">
        <v>0.5</v>
      </c>
      <c r="AQ789" s="256">
        <v>0.5</v>
      </c>
      <c r="AR789" s="256" t="s">
        <v>110</v>
      </c>
      <c r="AS789" s="256" t="s">
        <v>103</v>
      </c>
      <c r="AT789" s="256"/>
      <c r="AU789" s="255">
        <v>60</v>
      </c>
      <c r="AV789" s="256">
        <v>3</v>
      </c>
      <c r="AW789" s="256">
        <v>1</v>
      </c>
      <c r="AX789" s="256" t="s">
        <v>110</v>
      </c>
      <c r="AY789" s="256" t="s">
        <v>103</v>
      </c>
      <c r="AZ789" s="256"/>
      <c r="BA789" s="255"/>
      <c r="BB789" s="256"/>
      <c r="BC789" s="256"/>
      <c r="BD789" s="256"/>
      <c r="BE789" s="256"/>
      <c r="BF789" s="256"/>
      <c r="BG789" s="255"/>
      <c r="BH789" s="256"/>
      <c r="BI789" s="256"/>
      <c r="BJ789" s="256"/>
      <c r="BK789" s="256"/>
      <c r="BL789" s="256"/>
      <c r="BM789" s="255"/>
      <c r="BN789" s="256"/>
      <c r="BO789" s="256"/>
      <c r="BP789" s="256"/>
      <c r="BQ789" s="256"/>
      <c r="BR789" s="256"/>
      <c r="BS789" s="256"/>
      <c r="BT789" s="256"/>
      <c r="BU789" s="256"/>
      <c r="BV789" s="256"/>
      <c r="BW789" s="256"/>
      <c r="BX789" s="256"/>
      <c r="BY789" s="257"/>
      <c r="BZ789" s="226"/>
      <c r="CA789" s="226"/>
      <c r="CB789" s="226"/>
      <c r="CC789" s="226"/>
      <c r="CD789" s="226"/>
      <c r="CE789" s="226"/>
      <c r="CF789" s="399">
        <f t="shared" ref="CF789:CF847" si="538">AI789+AO789+BA789+AU789+BG789+BM789+BY789</f>
        <v>100</v>
      </c>
      <c r="CG789" s="259"/>
      <c r="CH789" s="150"/>
      <c r="CI789" s="150"/>
      <c r="CJ789" s="150"/>
      <c r="CK789" s="158"/>
      <c r="CL789" s="395"/>
      <c r="CM789" s="395"/>
      <c r="CN789" s="395"/>
      <c r="CO789" s="395"/>
      <c r="CP789" s="395"/>
      <c r="CQ789" s="395"/>
      <c r="CR789" s="395"/>
      <c r="CS789" s="395"/>
      <c r="CT789" s="395"/>
      <c r="CU789" s="395"/>
      <c r="CV789" s="395"/>
      <c r="CW789" s="395"/>
      <c r="CX789" s="395"/>
      <c r="CY789" s="395"/>
      <c r="CZ789" s="395"/>
      <c r="DA789" s="395"/>
      <c r="DB789" s="395"/>
      <c r="DC789" s="256"/>
      <c r="DD789" s="395">
        <v>40</v>
      </c>
      <c r="DE789" s="395"/>
      <c r="DF789" s="395"/>
      <c r="DG789" s="395"/>
      <c r="DH789" s="395"/>
      <c r="DI789" s="395"/>
      <c r="DJ789" s="395">
        <v>60</v>
      </c>
      <c r="DK789" s="396">
        <f t="shared" ref="DK789:DK847" si="539">SUM(CL789:DJ789)</f>
        <v>100</v>
      </c>
      <c r="DL789" s="259"/>
      <c r="DM789" s="395"/>
      <c r="DN789" s="395"/>
      <c r="DO789" s="397"/>
      <c r="DQ789" s="259"/>
      <c r="DR789" s="397" t="s">
        <v>2154</v>
      </c>
      <c r="DS789" s="259"/>
      <c r="DT789" s="263"/>
      <c r="DU789" s="256">
        <v>5</v>
      </c>
      <c r="DV789" s="256" t="s">
        <v>850</v>
      </c>
      <c r="DW789" s="400" t="e">
        <f>VLOOKUP(P789,[3]definitions_list_lookup!$K$30:$L$54,2,0)</f>
        <v>#N/A</v>
      </c>
      <c r="DX789" s="155"/>
      <c r="DY789" s="653"/>
      <c r="DZ789" s="546"/>
      <c r="EA789" s="104"/>
      <c r="EB789" s="256"/>
      <c r="EC789" s="104"/>
      <c r="ED789" s="229" t="s">
        <v>2517</v>
      </c>
      <c r="EE789" s="401"/>
      <c r="EF789" s="402"/>
      <c r="EG789" s="401"/>
      <c r="EH789" s="403"/>
      <c r="EI789" s="404"/>
      <c r="EJ789" s="405"/>
      <c r="EK789" s="406"/>
      <c r="EL789" s="401"/>
      <c r="EM789" s="403"/>
      <c r="EN789" s="403" t="s">
        <v>1448</v>
      </c>
      <c r="EO789" s="407">
        <v>0.5</v>
      </c>
      <c r="EP789" s="407" t="s">
        <v>2054</v>
      </c>
      <c r="EQ789" s="407"/>
      <c r="ER789" s="407"/>
      <c r="ES789" s="407"/>
      <c r="ET789" s="407"/>
      <c r="EU789" s="407"/>
      <c r="EV789" s="408">
        <v>16</v>
      </c>
      <c r="EW789" s="408">
        <v>90</v>
      </c>
      <c r="EX789" s="408">
        <v>29</v>
      </c>
      <c r="EY789" s="408">
        <v>0</v>
      </c>
      <c r="EZ789" s="192">
        <f t="shared" si="514"/>
        <v>-152.6473673854735</v>
      </c>
      <c r="FA789" s="192">
        <f t="shared" si="515"/>
        <v>207.3526326145265</v>
      </c>
      <c r="FB789" s="192">
        <f t="shared" si="516"/>
        <v>58.032352988049389</v>
      </c>
      <c r="FC789" s="192">
        <f t="shared" si="517"/>
        <v>297.3526326145265</v>
      </c>
      <c r="FD789" s="192">
        <f t="shared" si="518"/>
        <v>31.967647011950611</v>
      </c>
      <c r="FE789" s="193">
        <f t="shared" si="519"/>
        <v>27.352632614526499</v>
      </c>
      <c r="FF789" s="194">
        <f t="shared" si="520"/>
        <v>31.967647011950611</v>
      </c>
      <c r="FG789" s="401"/>
      <c r="FH789" s="403"/>
      <c r="FI789" s="778">
        <f t="shared" si="526"/>
        <v>0.5</v>
      </c>
      <c r="FJ789" s="779">
        <f t="shared" si="527"/>
        <v>31.967647011950611</v>
      </c>
      <c r="FK789" s="779">
        <f t="shared" si="528"/>
        <v>58.032352988049389</v>
      </c>
      <c r="FL789" s="780">
        <f t="shared" si="529"/>
        <v>1.0128556323210314</v>
      </c>
      <c r="FM789" s="169">
        <f t="shared" si="530"/>
        <v>0.84834718841969459</v>
      </c>
      <c r="FN789" s="783">
        <f t="shared" si="531"/>
        <v>0.42417359420984729</v>
      </c>
      <c r="FO789" s="226"/>
      <c r="FP789" s="226"/>
      <c r="FQ789" s="226"/>
      <c r="FR789" s="226"/>
      <c r="FS789" s="226"/>
      <c r="FT789" s="226"/>
      <c r="FU789" s="226"/>
      <c r="FV789" s="226"/>
      <c r="FW789" s="226"/>
      <c r="FX789" s="226"/>
      <c r="FY789" s="226"/>
      <c r="FZ789" s="226"/>
      <c r="GA789" s="226"/>
      <c r="GB789" s="226"/>
      <c r="GC789" s="226"/>
      <c r="GD789" s="226"/>
      <c r="GE789" s="226"/>
      <c r="GF789" s="226"/>
      <c r="GG789" s="226"/>
      <c r="GH789" s="226"/>
      <c r="GI789" s="226"/>
      <c r="GJ789" s="226"/>
      <c r="GK789" s="226"/>
      <c r="GL789" s="226"/>
      <c r="GM789" s="226"/>
      <c r="GN789" s="226"/>
      <c r="GO789" s="226"/>
      <c r="GP789" s="226"/>
      <c r="GQ789" s="226"/>
      <c r="GR789" s="226"/>
      <c r="GS789" s="226"/>
      <c r="GT789" s="226"/>
      <c r="GU789" s="226"/>
      <c r="GV789" s="226"/>
      <c r="GW789" s="226"/>
      <c r="GX789" s="226"/>
      <c r="GY789" s="226"/>
      <c r="GZ789" s="226"/>
      <c r="HA789" s="226"/>
      <c r="HB789" s="226"/>
      <c r="HC789" s="226"/>
      <c r="HD789" s="226"/>
      <c r="HE789" s="226"/>
      <c r="HF789" s="226"/>
      <c r="HG789" s="226"/>
      <c r="HH789" s="226"/>
      <c r="HI789" s="226"/>
      <c r="HJ789" s="226"/>
      <c r="HK789" s="226"/>
      <c r="HL789" s="226"/>
      <c r="HM789" s="226"/>
      <c r="HN789" s="226"/>
      <c r="HO789" s="226"/>
      <c r="HP789" s="226"/>
      <c r="HQ789" s="226"/>
      <c r="HR789" s="226"/>
      <c r="HS789" s="226"/>
      <c r="HT789" s="226"/>
      <c r="HU789" s="226"/>
      <c r="HV789" s="226"/>
      <c r="HW789" s="226"/>
      <c r="HX789" s="226"/>
      <c r="HY789" s="226"/>
      <c r="HZ789" s="226"/>
      <c r="IA789" s="226"/>
      <c r="IB789" s="226"/>
      <c r="IC789" s="226"/>
      <c r="ID789" s="226"/>
      <c r="IE789" s="226"/>
      <c r="IF789" s="226"/>
      <c r="IG789" s="226"/>
      <c r="IH789" s="226"/>
      <c r="II789" s="226"/>
      <c r="IJ789" s="226"/>
      <c r="IK789" s="226"/>
      <c r="IL789" s="226"/>
      <c r="IM789" s="226"/>
      <c r="IN789" s="226"/>
      <c r="IO789" s="226"/>
      <c r="IP789" s="226"/>
      <c r="IQ789" s="226"/>
      <c r="IR789" s="226"/>
      <c r="IS789" s="226"/>
      <c r="IT789" s="226"/>
      <c r="IU789" s="226"/>
      <c r="IV789" s="226"/>
      <c r="IW789" s="226"/>
      <c r="IX789" s="226"/>
      <c r="IY789" s="226"/>
      <c r="IZ789" s="226"/>
      <c r="JA789" s="226"/>
      <c r="JB789" s="226"/>
      <c r="JC789" s="226"/>
      <c r="JD789" s="226"/>
      <c r="JE789" s="226"/>
      <c r="JF789" s="226"/>
      <c r="JG789" s="226"/>
      <c r="JH789" s="226"/>
      <c r="JI789" s="226"/>
      <c r="JJ789" s="226"/>
      <c r="JK789" s="226"/>
      <c r="JL789" s="226"/>
      <c r="JM789" s="226"/>
      <c r="JN789" s="226"/>
      <c r="JO789" s="226"/>
      <c r="JP789" s="226"/>
      <c r="JQ789" s="226"/>
      <c r="JR789" s="226"/>
      <c r="JS789" s="226"/>
      <c r="JT789" s="226"/>
      <c r="JU789" s="226"/>
      <c r="JV789" s="226"/>
      <c r="JW789" s="226"/>
      <c r="JX789" s="226"/>
      <c r="JY789" s="226"/>
      <c r="JZ789" s="226"/>
      <c r="KA789" s="226"/>
      <c r="KB789" s="226"/>
      <c r="KC789" s="226"/>
      <c r="KD789" s="226"/>
      <c r="KE789" s="226"/>
      <c r="KF789" s="226"/>
      <c r="KG789" s="226"/>
      <c r="KH789" s="226"/>
      <c r="KI789" s="226"/>
      <c r="KJ789" s="226"/>
      <c r="KK789" s="226"/>
      <c r="KL789" s="226"/>
      <c r="KM789" s="226"/>
      <c r="KN789" s="226"/>
      <c r="KO789" s="226"/>
      <c r="KP789" s="226"/>
      <c r="KQ789" s="226"/>
      <c r="KR789" s="226"/>
      <c r="KS789" s="226"/>
      <c r="KT789" s="226"/>
      <c r="KU789" s="226"/>
      <c r="KV789" s="226"/>
      <c r="KW789" s="226"/>
      <c r="KX789" s="226"/>
      <c r="KY789" s="226"/>
      <c r="KZ789" s="226"/>
      <c r="LA789" s="226"/>
      <c r="LB789" s="226"/>
      <c r="LC789" s="226"/>
      <c r="LD789" s="226"/>
      <c r="LE789" s="226"/>
      <c r="LF789" s="226"/>
      <c r="LG789" s="226"/>
      <c r="LH789" s="226"/>
      <c r="LI789" s="226"/>
      <c r="LJ789" s="226"/>
      <c r="LK789" s="226"/>
      <c r="LL789" s="226"/>
      <c r="LM789" s="226"/>
      <c r="LN789" s="226"/>
      <c r="LO789" s="226"/>
      <c r="LP789" s="226"/>
      <c r="LQ789" s="226"/>
      <c r="LR789" s="226"/>
      <c r="LS789" s="226"/>
      <c r="LT789" s="226"/>
      <c r="LU789" s="226"/>
      <c r="LV789" s="226"/>
      <c r="LW789" s="226"/>
      <c r="LX789" s="226"/>
      <c r="LY789" s="226"/>
      <c r="LZ789" s="226"/>
      <c r="MA789" s="226"/>
      <c r="MB789" s="226"/>
      <c r="MC789" s="226"/>
      <c r="MD789" s="226"/>
      <c r="ME789" s="226"/>
      <c r="MF789" s="226"/>
      <c r="MG789" s="226"/>
      <c r="MH789" s="226"/>
      <c r="MI789" s="226"/>
      <c r="MJ789" s="226"/>
      <c r="MK789" s="226"/>
      <c r="ML789" s="226"/>
      <c r="MM789" s="226"/>
      <c r="MN789" s="226"/>
      <c r="MO789" s="226"/>
      <c r="MP789" s="226"/>
      <c r="MQ789" s="226"/>
      <c r="MR789" s="226"/>
      <c r="MS789" s="226"/>
      <c r="MT789" s="226"/>
      <c r="MU789" s="226"/>
      <c r="MV789" s="226"/>
      <c r="MW789" s="226"/>
      <c r="MX789" s="226"/>
      <c r="MY789" s="226"/>
      <c r="MZ789" s="226"/>
      <c r="NA789" s="226"/>
      <c r="NB789" s="226"/>
      <c r="NC789" s="226"/>
      <c r="ND789" s="226"/>
      <c r="NE789" s="226"/>
      <c r="NF789" s="226"/>
      <c r="NG789" s="226"/>
      <c r="NH789" s="226"/>
      <c r="NI789" s="226"/>
      <c r="NJ789" s="226"/>
      <c r="NK789" s="226"/>
      <c r="NL789" s="226"/>
      <c r="NM789" s="226"/>
      <c r="NN789" s="226"/>
      <c r="NO789" s="226"/>
      <c r="NP789" s="226"/>
      <c r="NQ789" s="226"/>
      <c r="NR789" s="226"/>
      <c r="NS789" s="226"/>
      <c r="NT789" s="226"/>
      <c r="NU789" s="226"/>
      <c r="NV789" s="226"/>
      <c r="NW789" s="226"/>
      <c r="NX789" s="226"/>
      <c r="NY789" s="226"/>
      <c r="NZ789" s="226"/>
      <c r="OA789" s="226"/>
      <c r="OB789" s="226"/>
      <c r="OC789" s="226"/>
      <c r="OD789" s="226"/>
      <c r="OE789" s="226"/>
      <c r="OF789" s="226"/>
      <c r="OG789" s="226"/>
      <c r="OH789" s="226"/>
      <c r="OI789" s="226"/>
      <c r="OJ789" s="226"/>
      <c r="OK789" s="226"/>
      <c r="OL789" s="226"/>
      <c r="OM789" s="226"/>
      <c r="ON789" s="226"/>
      <c r="OO789" s="226"/>
      <c r="OP789" s="226"/>
      <c r="OQ789" s="226"/>
      <c r="OR789" s="226"/>
      <c r="OS789" s="226"/>
      <c r="OT789" s="226"/>
      <c r="OU789" s="226"/>
      <c r="OV789" s="226"/>
      <c r="OW789" s="226"/>
      <c r="OX789" s="226"/>
      <c r="OY789" s="226"/>
      <c r="OZ789" s="226"/>
      <c r="PA789" s="226"/>
      <c r="PB789" s="226"/>
      <c r="PC789" s="226"/>
      <c r="PD789" s="226"/>
      <c r="PE789" s="226"/>
      <c r="PF789" s="226"/>
      <c r="PG789" s="226"/>
      <c r="PH789" s="226"/>
      <c r="PI789" s="226"/>
      <c r="PJ789" s="226"/>
      <c r="PK789" s="226"/>
      <c r="PL789" s="226"/>
      <c r="PM789" s="226"/>
      <c r="PN789" s="226"/>
      <c r="PO789" s="226"/>
      <c r="PP789" s="226"/>
      <c r="PQ789" s="226"/>
      <c r="PR789" s="226"/>
      <c r="PS789" s="226"/>
      <c r="PT789" s="226"/>
      <c r="PU789" s="226"/>
      <c r="PV789" s="226"/>
      <c r="PW789" s="226"/>
      <c r="PX789" s="226"/>
      <c r="PY789" s="226"/>
      <c r="PZ789" s="226"/>
      <c r="QA789" s="226"/>
      <c r="QB789" s="226"/>
      <c r="QC789" s="226"/>
      <c r="QD789" s="226"/>
      <c r="QE789" s="226"/>
      <c r="QF789" s="226"/>
      <c r="QG789" s="226"/>
      <c r="QH789" s="226"/>
      <c r="QI789" s="226"/>
      <c r="QJ789" s="226"/>
      <c r="QK789" s="226"/>
      <c r="QL789" s="226"/>
      <c r="QM789" s="226"/>
      <c r="QN789" s="226"/>
      <c r="QO789" s="226"/>
      <c r="QP789" s="226"/>
      <c r="QQ789" s="226"/>
      <c r="QR789" s="226"/>
      <c r="QS789" s="226"/>
      <c r="QT789" s="226"/>
      <c r="QU789" s="226"/>
      <c r="QV789" s="226"/>
      <c r="QW789" s="226"/>
      <c r="QX789" s="226"/>
      <c r="QY789" s="226"/>
      <c r="QZ789" s="226"/>
      <c r="RA789" s="226"/>
      <c r="RB789" s="226"/>
      <c r="RC789" s="226"/>
      <c r="RD789" s="226"/>
      <c r="RE789" s="226"/>
      <c r="RF789" s="226"/>
      <c r="RG789" s="226"/>
      <c r="RH789" s="226"/>
      <c r="RI789" s="226"/>
      <c r="RJ789" s="226"/>
      <c r="RK789" s="226"/>
      <c r="RL789" s="226"/>
      <c r="RM789" s="226"/>
      <c r="RN789" s="226"/>
      <c r="RO789" s="226"/>
      <c r="RP789" s="226"/>
      <c r="RQ789" s="226"/>
      <c r="RR789" s="226"/>
      <c r="RS789" s="226"/>
      <c r="RT789" s="226"/>
      <c r="RU789" s="226"/>
      <c r="RV789" s="226"/>
      <c r="RW789" s="226"/>
      <c r="RX789" s="226"/>
      <c r="RY789" s="226"/>
      <c r="RZ789" s="226"/>
      <c r="SA789" s="226"/>
      <c r="SB789" s="226"/>
      <c r="SC789" s="226"/>
      <c r="SD789" s="226"/>
      <c r="SE789" s="226"/>
      <c r="SF789" s="226"/>
      <c r="SG789" s="226"/>
      <c r="SH789" s="226"/>
      <c r="SI789" s="226"/>
      <c r="SJ789" s="226"/>
      <c r="SK789" s="226"/>
      <c r="SL789" s="226"/>
      <c r="SM789" s="226"/>
      <c r="SN789" s="226"/>
      <c r="SO789" s="226"/>
      <c r="SP789" s="226"/>
      <c r="SQ789" s="226"/>
      <c r="SR789" s="226"/>
      <c r="SS789" s="226"/>
      <c r="ST789" s="226"/>
      <c r="SU789" s="226"/>
      <c r="SV789" s="226"/>
      <c r="SW789" s="226"/>
      <c r="SX789" s="226"/>
      <c r="SY789" s="226"/>
      <c r="SZ789" s="226"/>
      <c r="TA789" s="226"/>
      <c r="TB789" s="226"/>
      <c r="TC789" s="226"/>
      <c r="TD789" s="226"/>
      <c r="TE789" s="226"/>
      <c r="TF789" s="226"/>
      <c r="TG789" s="226"/>
      <c r="TH789" s="226"/>
      <c r="TI789" s="226"/>
      <c r="TJ789" s="226"/>
      <c r="TK789" s="226"/>
      <c r="TL789" s="226"/>
      <c r="TM789" s="226"/>
      <c r="TN789" s="226"/>
      <c r="TO789" s="226"/>
      <c r="TP789" s="226"/>
      <c r="TQ789" s="226"/>
      <c r="TR789" s="226"/>
      <c r="TS789" s="226"/>
      <c r="TT789" s="226"/>
      <c r="TU789" s="226"/>
      <c r="TV789" s="226"/>
      <c r="TW789" s="226"/>
      <c r="TX789" s="226"/>
      <c r="TY789" s="226"/>
      <c r="TZ789" s="226"/>
      <c r="UA789" s="226"/>
      <c r="UB789" s="226"/>
      <c r="UC789" s="226"/>
      <c r="UD789" s="226"/>
      <c r="UE789" s="226"/>
      <c r="UF789" s="226"/>
      <c r="UG789" s="226"/>
      <c r="UH789" s="226"/>
      <c r="UI789" s="226"/>
      <c r="UJ789" s="226"/>
      <c r="UK789" s="226"/>
      <c r="UL789" s="226"/>
      <c r="UM789" s="226"/>
      <c r="UN789" s="226"/>
      <c r="UO789" s="226"/>
      <c r="UP789" s="226"/>
      <c r="UQ789" s="226"/>
      <c r="UR789" s="226"/>
      <c r="US789" s="226"/>
      <c r="UT789" s="226"/>
      <c r="UU789" s="226"/>
      <c r="UV789" s="226"/>
      <c r="UW789" s="226"/>
      <c r="UX789" s="226"/>
      <c r="UY789" s="226"/>
      <c r="UZ789" s="226"/>
      <c r="VA789" s="226"/>
      <c r="VB789" s="226"/>
      <c r="VC789" s="226"/>
      <c r="VD789" s="226"/>
      <c r="VE789" s="226"/>
      <c r="VF789" s="226"/>
      <c r="VG789" s="226"/>
      <c r="VH789" s="226"/>
      <c r="VI789" s="226"/>
      <c r="VJ789" s="226"/>
      <c r="VK789" s="226"/>
      <c r="VL789" s="226"/>
      <c r="VM789" s="226"/>
      <c r="VN789" s="226"/>
      <c r="VO789" s="226"/>
      <c r="VP789" s="226"/>
      <c r="VQ789" s="226"/>
      <c r="VR789" s="226"/>
      <c r="VS789" s="226"/>
      <c r="VT789" s="226"/>
      <c r="VU789" s="226"/>
      <c r="VV789" s="226"/>
      <c r="VW789" s="226"/>
      <c r="VX789" s="226"/>
      <c r="VY789" s="226"/>
      <c r="VZ789" s="226"/>
      <c r="WA789" s="226"/>
      <c r="WB789" s="226"/>
      <c r="WC789" s="226"/>
      <c r="WD789" s="226"/>
      <c r="WE789" s="226"/>
      <c r="WF789" s="226"/>
      <c r="WG789" s="226"/>
      <c r="WH789" s="226"/>
      <c r="WI789" s="226"/>
      <c r="WJ789" s="226"/>
      <c r="WK789" s="226"/>
      <c r="WL789" s="226"/>
      <c r="WM789" s="226"/>
      <c r="WN789" s="226"/>
      <c r="WO789" s="226"/>
      <c r="WP789" s="226"/>
      <c r="WQ789" s="226"/>
      <c r="WR789" s="226"/>
      <c r="WS789" s="226"/>
      <c r="WT789" s="226"/>
      <c r="WU789" s="226"/>
      <c r="WV789" s="226"/>
      <c r="WW789" s="226"/>
      <c r="WX789" s="226"/>
      <c r="WY789" s="226"/>
      <c r="WZ789" s="226"/>
      <c r="XA789" s="226"/>
      <c r="XB789" s="226"/>
      <c r="XC789" s="226"/>
      <c r="XD789" s="226"/>
      <c r="XE789" s="226"/>
      <c r="XF789" s="226"/>
      <c r="XG789" s="226"/>
      <c r="XH789" s="226"/>
      <c r="XI789" s="226"/>
      <c r="XJ789" s="226"/>
      <c r="XK789" s="226"/>
      <c r="XL789" s="226"/>
      <c r="XM789" s="226"/>
      <c r="XN789" s="226"/>
      <c r="XO789" s="226"/>
      <c r="XP789" s="226"/>
      <c r="XQ789" s="226"/>
      <c r="XR789" s="226"/>
      <c r="XS789" s="226"/>
      <c r="XT789" s="226"/>
      <c r="XU789" s="226"/>
      <c r="XV789" s="226"/>
      <c r="XW789" s="226"/>
      <c r="XX789" s="226"/>
      <c r="XY789" s="226"/>
      <c r="XZ789" s="226"/>
      <c r="YA789" s="226"/>
      <c r="YB789" s="226"/>
      <c r="YC789" s="226"/>
      <c r="YD789" s="226"/>
      <c r="YE789" s="226"/>
      <c r="YF789" s="226"/>
      <c r="YG789" s="226"/>
      <c r="YH789" s="226"/>
      <c r="YI789" s="226"/>
      <c r="YJ789" s="226"/>
      <c r="YK789" s="226"/>
      <c r="YL789" s="226"/>
      <c r="YM789" s="226"/>
      <c r="YN789" s="226"/>
      <c r="YO789" s="226"/>
      <c r="YP789" s="226"/>
      <c r="YQ789" s="226"/>
      <c r="YR789" s="226"/>
      <c r="YS789" s="226"/>
      <c r="YT789" s="226"/>
      <c r="YU789" s="226"/>
      <c r="YV789" s="226"/>
      <c r="YW789" s="226"/>
      <c r="YX789" s="226"/>
      <c r="YY789" s="226"/>
      <c r="YZ789" s="226"/>
      <c r="ZA789" s="226"/>
      <c r="ZB789" s="226"/>
      <c r="ZC789" s="226"/>
      <c r="ZD789" s="226"/>
      <c r="ZE789" s="226"/>
      <c r="ZF789" s="226"/>
      <c r="ZG789" s="226"/>
      <c r="ZH789" s="226"/>
      <c r="ZI789" s="226"/>
      <c r="ZJ789" s="226"/>
      <c r="ZK789" s="226"/>
      <c r="ZL789" s="226"/>
      <c r="ZM789" s="226"/>
      <c r="ZN789" s="226"/>
      <c r="ZO789" s="226"/>
      <c r="ZP789" s="226"/>
      <c r="ZQ789" s="226"/>
      <c r="ZR789" s="226"/>
      <c r="ZS789" s="226"/>
      <c r="ZT789" s="226"/>
      <c r="ZU789" s="226"/>
      <c r="ZV789" s="226"/>
      <c r="ZW789" s="226"/>
      <c r="ZX789" s="226"/>
      <c r="ZY789" s="226"/>
      <c r="ZZ789" s="226"/>
      <c r="AAA789" s="226"/>
      <c r="AAB789" s="226"/>
      <c r="AAC789" s="226"/>
      <c r="AAD789" s="226"/>
      <c r="AAE789" s="226"/>
      <c r="AAF789" s="226"/>
      <c r="AAG789" s="226"/>
      <c r="AAH789" s="226"/>
      <c r="AAI789" s="226"/>
      <c r="AAJ789" s="226"/>
      <c r="AAK789" s="226"/>
      <c r="AAL789" s="226"/>
      <c r="AAM789" s="226"/>
      <c r="AAN789" s="226"/>
      <c r="AAO789" s="226"/>
      <c r="AAP789" s="226"/>
      <c r="AAQ789" s="226"/>
      <c r="AAR789" s="226"/>
      <c r="AAS789" s="226"/>
      <c r="AAT789" s="226"/>
      <c r="AAU789" s="226"/>
      <c r="AAV789" s="226"/>
      <c r="AAW789" s="226"/>
      <c r="AAX789" s="226"/>
      <c r="AAY789" s="226"/>
      <c r="AAZ789" s="226"/>
      <c r="ABA789" s="226"/>
      <c r="ABB789" s="226"/>
      <c r="ABC789" s="226"/>
      <c r="ABD789" s="226"/>
      <c r="ABE789" s="226"/>
      <c r="ABF789" s="226"/>
      <c r="ABG789" s="226"/>
      <c r="ABH789" s="226"/>
      <c r="ABI789" s="226"/>
      <c r="ABJ789" s="226"/>
      <c r="ABK789" s="226"/>
      <c r="ABL789" s="226"/>
      <c r="ABM789" s="226"/>
      <c r="ABN789" s="226"/>
      <c r="ABO789" s="226"/>
      <c r="ABP789" s="226"/>
      <c r="ABQ789" s="226"/>
      <c r="ABR789" s="226"/>
      <c r="ABS789" s="226"/>
      <c r="ABT789" s="226"/>
      <c r="ABU789" s="226"/>
      <c r="ABV789" s="226"/>
      <c r="ABW789" s="226"/>
      <c r="ABX789" s="226"/>
      <c r="ABY789" s="226"/>
      <c r="ABZ789" s="226"/>
      <c r="ACA789" s="226"/>
      <c r="ACB789" s="226"/>
      <c r="ACC789" s="226"/>
      <c r="ACD789" s="226"/>
      <c r="ACE789" s="226"/>
      <c r="ACF789" s="226"/>
      <c r="ACG789" s="226"/>
      <c r="ACH789" s="226"/>
      <c r="ACI789" s="226"/>
      <c r="ACJ789" s="226"/>
      <c r="ACK789" s="226"/>
      <c r="ACL789" s="226"/>
      <c r="ACM789" s="226"/>
      <c r="ACN789" s="226"/>
      <c r="ACO789" s="226"/>
      <c r="ACP789" s="226"/>
      <c r="ACQ789" s="226"/>
      <c r="ACR789" s="226"/>
      <c r="ACS789" s="226"/>
      <c r="ACT789" s="226"/>
      <c r="ACU789" s="226"/>
      <c r="ACV789" s="226"/>
      <c r="ACW789" s="226"/>
      <c r="ACX789" s="226"/>
      <c r="ACY789" s="226"/>
      <c r="ACZ789" s="226"/>
      <c r="ADA789" s="226"/>
      <c r="ADB789" s="226"/>
      <c r="ADC789" s="226"/>
      <c r="ADD789" s="226"/>
      <c r="ADE789" s="226"/>
      <c r="ADF789" s="226"/>
      <c r="ADG789" s="226"/>
      <c r="ADH789" s="226"/>
      <c r="ADI789" s="226"/>
      <c r="ADJ789" s="226"/>
      <c r="ADK789" s="226"/>
      <c r="ADL789" s="226"/>
      <c r="ADM789" s="226"/>
      <c r="ADN789" s="226"/>
      <c r="ADO789" s="226"/>
      <c r="ADP789" s="226"/>
      <c r="ADQ789" s="226"/>
      <c r="ADR789" s="226"/>
      <c r="ADS789" s="226"/>
      <c r="ADT789" s="226"/>
      <c r="ADU789" s="226"/>
      <c r="ADV789" s="226"/>
      <c r="ADW789" s="226"/>
      <c r="ADX789" s="226"/>
      <c r="ADY789" s="226"/>
      <c r="ADZ789" s="226"/>
      <c r="AEA789" s="226"/>
      <c r="AEB789" s="226"/>
      <c r="AEC789" s="226"/>
      <c r="AED789" s="226"/>
      <c r="AEE789" s="226"/>
      <c r="AEF789" s="226"/>
      <c r="AEG789" s="226"/>
      <c r="AEH789" s="226"/>
      <c r="AEI789" s="226"/>
      <c r="AEJ789" s="226"/>
      <c r="AEK789" s="226"/>
      <c r="AEL789" s="226"/>
      <c r="AEM789" s="226"/>
      <c r="AEN789" s="226"/>
      <c r="AEO789" s="226"/>
      <c r="AEP789" s="226"/>
      <c r="AEQ789" s="226"/>
      <c r="AER789" s="226"/>
      <c r="AES789" s="226"/>
      <c r="AET789" s="226"/>
      <c r="AEU789" s="226"/>
      <c r="AEV789" s="226"/>
      <c r="AEW789" s="226"/>
      <c r="AEX789" s="226"/>
      <c r="AEY789" s="226"/>
      <c r="AEZ789" s="226"/>
      <c r="AFA789" s="226"/>
      <c r="AFB789" s="226"/>
      <c r="AFC789" s="226"/>
      <c r="AFD789" s="226"/>
      <c r="AFE789" s="226"/>
      <c r="AFF789" s="226"/>
      <c r="AFG789" s="226"/>
      <c r="AFH789" s="226"/>
      <c r="AFI789" s="226"/>
      <c r="AFJ789" s="226"/>
      <c r="AFK789" s="226"/>
      <c r="AFL789" s="226"/>
      <c r="AFM789" s="226"/>
      <c r="AFN789" s="226"/>
      <c r="AFO789" s="226"/>
      <c r="AFP789" s="226"/>
      <c r="AFQ789" s="226"/>
      <c r="AFR789" s="226"/>
      <c r="AFS789" s="226"/>
      <c r="AFT789" s="226"/>
      <c r="AFU789" s="226"/>
      <c r="AFV789" s="226"/>
      <c r="AFW789" s="226"/>
      <c r="AFX789" s="226"/>
      <c r="AFY789" s="226"/>
      <c r="AFZ789" s="226"/>
      <c r="AGA789" s="226"/>
      <c r="AGB789" s="226"/>
      <c r="AGC789" s="226"/>
      <c r="AGD789" s="226"/>
      <c r="AGE789" s="226"/>
      <c r="AGF789" s="226"/>
      <c r="AGG789" s="226"/>
      <c r="AGH789" s="226"/>
      <c r="AGI789" s="226"/>
      <c r="AGJ789" s="226"/>
      <c r="AGK789" s="226"/>
      <c r="AGL789" s="226"/>
      <c r="AGM789" s="226"/>
      <c r="AGN789" s="226"/>
      <c r="AGO789" s="226"/>
      <c r="AGP789" s="226"/>
      <c r="AGQ789" s="226"/>
      <c r="AGR789" s="226"/>
      <c r="AGS789" s="226"/>
      <c r="AGT789" s="226"/>
      <c r="AGU789" s="226"/>
      <c r="AGV789" s="226"/>
      <c r="AGW789" s="226"/>
      <c r="AGX789" s="226"/>
      <c r="AGY789" s="226"/>
      <c r="AGZ789" s="226"/>
      <c r="AHA789" s="226"/>
      <c r="AHB789" s="226"/>
      <c r="AHC789" s="226"/>
      <c r="AHD789" s="226"/>
      <c r="AHE789" s="226"/>
      <c r="AHF789" s="226"/>
      <c r="AHG789" s="226"/>
      <c r="AHH789" s="226"/>
      <c r="AHI789" s="226"/>
      <c r="AHJ789" s="226"/>
      <c r="AHK789" s="226"/>
      <c r="AHL789" s="226"/>
      <c r="AHM789" s="226"/>
      <c r="AHN789" s="226"/>
      <c r="AHO789" s="226"/>
      <c r="AHP789" s="226"/>
      <c r="AHQ789" s="226"/>
      <c r="AHR789" s="226"/>
      <c r="AHS789" s="226"/>
      <c r="AHT789" s="226"/>
      <c r="AHU789" s="226"/>
      <c r="AHV789" s="226"/>
      <c r="AHW789" s="226"/>
      <c r="AHX789" s="226"/>
      <c r="AHY789" s="226"/>
      <c r="AHZ789" s="226"/>
      <c r="AIA789" s="226"/>
      <c r="AIB789" s="226"/>
      <c r="AIC789" s="226"/>
      <c r="AID789" s="226"/>
      <c r="AIE789" s="226"/>
      <c r="AIF789" s="226"/>
      <c r="AIG789" s="226"/>
      <c r="AIH789" s="226"/>
      <c r="AII789" s="226"/>
      <c r="AIJ789" s="226"/>
      <c r="AIK789" s="226"/>
      <c r="AIL789" s="226"/>
      <c r="AIM789" s="226"/>
      <c r="AIN789" s="226"/>
      <c r="AIO789" s="226"/>
      <c r="AIP789" s="226"/>
      <c r="AIQ789" s="226"/>
      <c r="AIR789" s="226"/>
      <c r="AIS789" s="226"/>
      <c r="AIT789" s="226"/>
      <c r="AIU789" s="226"/>
      <c r="AIV789" s="226"/>
      <c r="AIW789" s="226"/>
      <c r="AIX789" s="226"/>
      <c r="AIY789" s="226"/>
      <c r="AIZ789" s="226"/>
      <c r="AJA789" s="226"/>
      <c r="AJB789" s="226"/>
      <c r="AJC789" s="226"/>
      <c r="AJD789" s="226"/>
      <c r="AJE789" s="226"/>
      <c r="AJF789" s="226"/>
      <c r="AJG789" s="226"/>
      <c r="AJH789" s="226"/>
      <c r="AJI789" s="226"/>
      <c r="AJJ789" s="226"/>
      <c r="AJK789" s="226"/>
      <c r="AJL789" s="226"/>
      <c r="AJM789" s="226"/>
      <c r="AJN789" s="226"/>
      <c r="AJO789" s="226"/>
      <c r="AJP789" s="226"/>
      <c r="AJQ789" s="226"/>
      <c r="AJR789" s="226"/>
      <c r="AJS789" s="226"/>
      <c r="AJT789" s="226"/>
      <c r="AJU789" s="226"/>
      <c r="AJV789" s="226"/>
      <c r="AJW789" s="226"/>
      <c r="AJX789" s="226"/>
      <c r="AJY789" s="226"/>
      <c r="AJZ789" s="226"/>
      <c r="AKA789" s="226"/>
      <c r="AKB789" s="226"/>
      <c r="AKC789" s="226"/>
      <c r="AKD789" s="226"/>
      <c r="AKE789" s="226"/>
      <c r="AKF789" s="226"/>
      <c r="AKG789" s="226"/>
      <c r="AKH789" s="226"/>
      <c r="AKI789" s="226"/>
      <c r="AKJ789" s="226"/>
      <c r="AKK789" s="226"/>
      <c r="AKL789" s="226"/>
      <c r="AKM789" s="226"/>
      <c r="AKN789" s="226"/>
      <c r="AKO789" s="226"/>
      <c r="AKP789" s="226"/>
      <c r="AKQ789" s="226"/>
      <c r="AKR789" s="226"/>
      <c r="AKS789" s="226"/>
      <c r="AKT789" s="226"/>
      <c r="AKU789" s="226"/>
      <c r="AKV789" s="226"/>
      <c r="AKW789" s="226"/>
      <c r="AKX789" s="226"/>
      <c r="AKY789" s="226"/>
      <c r="AKZ789" s="226"/>
      <c r="ALA789" s="226"/>
      <c r="ALB789" s="226"/>
      <c r="ALC789" s="226"/>
      <c r="ALD789" s="226"/>
      <c r="ALE789" s="226"/>
      <c r="ALF789" s="226"/>
      <c r="ALG789" s="226"/>
      <c r="ALH789" s="226"/>
      <c r="ALI789" s="226"/>
      <c r="ALJ789" s="226"/>
      <c r="ALK789" s="226"/>
      <c r="ALL789" s="226"/>
      <c r="ALM789" s="226"/>
      <c r="ALN789" s="226"/>
      <c r="ALO789" s="226"/>
      <c r="ALP789" s="226"/>
      <c r="ALQ789" s="226"/>
      <c r="ALR789" s="226"/>
      <c r="ALS789" s="226"/>
      <c r="ALT789" s="226"/>
      <c r="ALU789" s="226"/>
      <c r="ALV789" s="226"/>
      <c r="ALW789" s="226"/>
      <c r="ALX789" s="226"/>
      <c r="ALY789" s="226"/>
      <c r="ALZ789" s="226"/>
      <c r="AMA789" s="226"/>
      <c r="AMB789" s="226"/>
      <c r="AMC789" s="226"/>
      <c r="AMD789" s="226"/>
      <c r="AME789" s="226"/>
      <c r="AMF789" s="226"/>
      <c r="AMG789" s="226"/>
      <c r="AMH789" s="226"/>
      <c r="AMI789" s="226"/>
      <c r="AMJ789" s="226"/>
      <c r="AMK789" s="226"/>
      <c r="AML789" s="226"/>
      <c r="AMM789" s="226"/>
      <c r="AMN789" s="226"/>
      <c r="AMO789" s="226"/>
      <c r="AMP789" s="226"/>
      <c r="AMQ789" s="226"/>
      <c r="AMR789" s="226"/>
      <c r="AMS789" s="226"/>
      <c r="AMT789" s="226"/>
      <c r="AMU789" s="226"/>
      <c r="AMV789" s="226"/>
      <c r="AMW789" s="226"/>
      <c r="AMX789" s="226"/>
    </row>
    <row r="790" spans="1:1038" s="398" customFormat="1" ht="18" customHeight="1">
      <c r="A790" s="548">
        <v>43333</v>
      </c>
      <c r="B790" s="543" t="s">
        <v>1647</v>
      </c>
      <c r="C790" s="226"/>
      <c r="D790" s="225" t="s">
        <v>1279</v>
      </c>
      <c r="E790" s="226">
        <v>96</v>
      </c>
      <c r="F790" s="226">
        <v>1</v>
      </c>
      <c r="G790" s="391" t="str">
        <f t="shared" ref="G790" si="540">E790&amp;"-"&amp;F790</f>
        <v>96-1</v>
      </c>
      <c r="H790" s="226">
        <v>70</v>
      </c>
      <c r="I790" s="226">
        <v>85</v>
      </c>
      <c r="J790" s="544">
        <f t="shared" ref="J790:J791" si="541">IF(H790=0, 1, 0)</f>
        <v>0</v>
      </c>
      <c r="K790" s="545" t="b">
        <f>IF(J791=1,IF(((VLOOKUP($G790,[3]Depth_Lookup!$A$3:$J$550,9,FALSE))-(I790/100))=0,"Good",IF(((VLOOKUP($G790,[3]Depth_Lookup!$A$3:$J$550,9,FALSE))-(I790/100))&gt;0,"Too Short","Too Long")))</f>
        <v>0</v>
      </c>
      <c r="L790" s="171">
        <f>(VLOOKUP($G790,Depth_Lookup!$A$3:$J$410,10,FALSE))+(H790/100)</f>
        <v>249.39999999999998</v>
      </c>
      <c r="M790" s="171">
        <f>(VLOOKUP($G790,Depth_Lookup!$A$3:$J$410,10,FALSE))+(I790/100)</f>
        <v>249.54999999999998</v>
      </c>
      <c r="N790" s="646" t="s">
        <v>2312</v>
      </c>
      <c r="O790" s="226">
        <v>1</v>
      </c>
      <c r="P790" s="226" t="s">
        <v>853</v>
      </c>
      <c r="Q790" s="226" t="s">
        <v>125</v>
      </c>
      <c r="R790" s="391" t="str">
        <f t="shared" ref="R790" si="542">P790&amp;""&amp;Q790</f>
        <v>SerpentinizedHarzburgite</v>
      </c>
      <c r="S790" s="256" t="s">
        <v>98</v>
      </c>
      <c r="T790" s="256" t="s">
        <v>94</v>
      </c>
      <c r="U790" s="226" t="s">
        <v>95</v>
      </c>
      <c r="V790" s="226" t="s">
        <v>96</v>
      </c>
      <c r="W790" s="226" t="s">
        <v>102</v>
      </c>
      <c r="X790" s="392">
        <f>VLOOKUP(W790,[3]definitions_list_lookup!$A$13:$B$19,2,0)</f>
        <v>5</v>
      </c>
      <c r="Y790" s="226" t="s">
        <v>90</v>
      </c>
      <c r="Z790" s="226" t="s">
        <v>91</v>
      </c>
      <c r="AA790" s="226"/>
      <c r="AB790" s="226"/>
      <c r="AC790" s="226"/>
      <c r="AD790" s="226"/>
      <c r="AE790" s="393"/>
      <c r="AF790" s="391" t="e">
        <f>VLOOKUP(AE790,[3]definitions_list_mag!$V$12:$W$15,2,0)</f>
        <v>#N/A</v>
      </c>
      <c r="AG790" s="394"/>
      <c r="AH790" s="226"/>
      <c r="AI790" s="255">
        <v>73</v>
      </c>
      <c r="AJ790" s="256"/>
      <c r="AK790" s="256"/>
      <c r="AL790" s="256"/>
      <c r="AM790" s="256"/>
      <c r="AN790" s="256"/>
      <c r="AO790" s="255"/>
      <c r="AP790" s="256"/>
      <c r="AQ790" s="256"/>
      <c r="AR790" s="256"/>
      <c r="AS790" s="256"/>
      <c r="AT790" s="256"/>
      <c r="AU790" s="255"/>
      <c r="AV790" s="256"/>
      <c r="AW790" s="256"/>
      <c r="AX790" s="256"/>
      <c r="AY790" s="256"/>
      <c r="AZ790" s="256"/>
      <c r="BA790" s="255">
        <v>25</v>
      </c>
      <c r="BB790" s="256">
        <v>5</v>
      </c>
      <c r="BC790" s="256">
        <v>2</v>
      </c>
      <c r="BD790" s="256" t="s">
        <v>110</v>
      </c>
      <c r="BE790" s="256" t="s">
        <v>103</v>
      </c>
      <c r="BF790" s="256"/>
      <c r="BG790" s="255"/>
      <c r="BH790" s="256"/>
      <c r="BI790" s="256"/>
      <c r="BJ790" s="256"/>
      <c r="BK790" s="256"/>
      <c r="BL790" s="256"/>
      <c r="BM790" s="255">
        <v>2</v>
      </c>
      <c r="BN790" s="256">
        <v>2</v>
      </c>
      <c r="BO790" s="256">
        <v>0.5</v>
      </c>
      <c r="BP790" s="256" t="s">
        <v>110</v>
      </c>
      <c r="BQ790" s="256" t="s">
        <v>103</v>
      </c>
      <c r="BR790" s="256"/>
      <c r="BS790" s="256"/>
      <c r="BT790" s="256"/>
      <c r="BU790" s="256"/>
      <c r="BV790" s="256"/>
      <c r="BW790" s="256"/>
      <c r="BX790" s="256"/>
      <c r="BY790" s="257"/>
      <c r="BZ790" s="226"/>
      <c r="CA790" s="226"/>
      <c r="CB790" s="226"/>
      <c r="CC790" s="226"/>
      <c r="CD790" s="226"/>
      <c r="CE790" s="226"/>
      <c r="CF790" s="399">
        <f t="shared" ref="CF790" si="543">AI790+AO790+BA790+AU790+BG790+BM790+BY790</f>
        <v>100</v>
      </c>
      <c r="CG790" s="259"/>
      <c r="CH790" s="150" t="s">
        <v>2150</v>
      </c>
      <c r="CI790" s="150">
        <v>90</v>
      </c>
      <c r="CJ790" s="150" t="s">
        <v>514</v>
      </c>
      <c r="CK790" s="158"/>
      <c r="CL790" s="395"/>
      <c r="CM790" s="395"/>
      <c r="CN790" s="395"/>
      <c r="CO790" s="395"/>
      <c r="CP790" s="395"/>
      <c r="CQ790" s="395"/>
      <c r="CR790" s="395"/>
      <c r="CS790" s="395"/>
      <c r="CT790" s="395"/>
      <c r="CU790" s="395"/>
      <c r="CV790" s="395"/>
      <c r="CW790" s="395"/>
      <c r="CX790" s="395"/>
      <c r="CY790" s="395"/>
      <c r="CZ790" s="395"/>
      <c r="DA790" s="395"/>
      <c r="DB790" s="395">
        <v>65</v>
      </c>
      <c r="DC790" s="256"/>
      <c r="DD790" s="395">
        <v>5</v>
      </c>
      <c r="DE790" s="395"/>
      <c r="DF790" s="395"/>
      <c r="DG790" s="395"/>
      <c r="DH790" s="395"/>
      <c r="DI790" s="395"/>
      <c r="DJ790" s="395">
        <v>30</v>
      </c>
      <c r="DK790" s="396">
        <f t="shared" ref="DK790" si="544">SUM(CL790:DJ790)</f>
        <v>100</v>
      </c>
      <c r="DL790" s="259"/>
      <c r="DM790" s="395"/>
      <c r="DN790" s="395"/>
      <c r="DO790" s="397"/>
      <c r="DQ790" s="259"/>
      <c r="DR790" s="397"/>
      <c r="DS790" s="259"/>
      <c r="DT790" s="263"/>
      <c r="DU790" s="256"/>
      <c r="DV790" s="256"/>
      <c r="DW790" s="400" t="e">
        <f>VLOOKUP(P790,[3]definitions_list_lookup!$K$30:$L$54,2,0)</f>
        <v>#N/A</v>
      </c>
      <c r="DX790" s="155"/>
      <c r="DY790" s="653"/>
      <c r="DZ790" s="546"/>
      <c r="EA790" s="104"/>
      <c r="EB790" s="256"/>
      <c r="EC790" s="104"/>
      <c r="ED790" s="229" t="s">
        <v>2517</v>
      </c>
      <c r="EE790" s="401"/>
      <c r="EF790" s="402"/>
      <c r="EG790" s="401"/>
      <c r="EH790" s="403"/>
      <c r="EI790" s="404"/>
      <c r="EJ790" s="405"/>
      <c r="EK790" s="406"/>
      <c r="EL790" s="401"/>
      <c r="EM790" s="403"/>
      <c r="EN790" s="403" t="s">
        <v>1448</v>
      </c>
      <c r="EO790" s="407"/>
      <c r="EP790" s="407"/>
      <c r="EQ790" s="407"/>
      <c r="ER790" s="407"/>
      <c r="ES790" s="407"/>
      <c r="ET790" s="407"/>
      <c r="EU790" s="407"/>
      <c r="EV790" s="408">
        <v>16</v>
      </c>
      <c r="EW790" s="408">
        <v>90</v>
      </c>
      <c r="EX790" s="408">
        <v>29</v>
      </c>
      <c r="EY790" s="408">
        <v>0</v>
      </c>
      <c r="EZ790" s="192">
        <f t="shared" si="514"/>
        <v>-152.6473673854735</v>
      </c>
      <c r="FA790" s="192">
        <f t="shared" si="515"/>
        <v>207.3526326145265</v>
      </c>
      <c r="FB790" s="192">
        <f t="shared" si="516"/>
        <v>58.032352988049389</v>
      </c>
      <c r="FC790" s="192">
        <f t="shared" si="517"/>
        <v>297.3526326145265</v>
      </c>
      <c r="FD790" s="192">
        <f t="shared" si="518"/>
        <v>31.967647011950611</v>
      </c>
      <c r="FE790" s="193">
        <f t="shared" si="519"/>
        <v>27.352632614526499</v>
      </c>
      <c r="FF790" s="194">
        <f t="shared" si="520"/>
        <v>31.967647011950611</v>
      </c>
      <c r="FG790" s="401"/>
      <c r="FH790" s="403"/>
      <c r="FI790" s="778">
        <f t="shared" si="526"/>
        <v>0</v>
      </c>
      <c r="FJ790" s="779">
        <f t="shared" si="527"/>
        <v>31.967647011950611</v>
      </c>
      <c r="FK790" s="779">
        <f t="shared" si="528"/>
        <v>58.032352988049389</v>
      </c>
      <c r="FL790" s="780">
        <f t="shared" si="529"/>
        <v>1.0128556323210314</v>
      </c>
      <c r="FM790" s="169">
        <f t="shared" si="530"/>
        <v>0.84834718841969459</v>
      </c>
      <c r="FN790" s="783">
        <f t="shared" si="531"/>
        <v>0</v>
      </c>
      <c r="FO790" s="226"/>
      <c r="FP790" s="226"/>
      <c r="FQ790" s="226"/>
      <c r="FR790" s="226"/>
      <c r="FS790" s="226"/>
      <c r="FT790" s="226"/>
      <c r="FU790" s="226"/>
      <c r="FV790" s="226"/>
      <c r="FW790" s="226"/>
      <c r="FX790" s="226"/>
      <c r="FY790" s="226"/>
      <c r="FZ790" s="226"/>
      <c r="GA790" s="226"/>
      <c r="GB790" s="226"/>
      <c r="GC790" s="226"/>
      <c r="GD790" s="226"/>
      <c r="GE790" s="226"/>
      <c r="GF790" s="226"/>
      <c r="GG790" s="226"/>
      <c r="GH790" s="226"/>
      <c r="GI790" s="226"/>
      <c r="GJ790" s="226"/>
      <c r="GK790" s="226"/>
      <c r="GL790" s="226"/>
      <c r="GM790" s="226"/>
      <c r="GN790" s="226"/>
      <c r="GO790" s="226"/>
      <c r="GP790" s="226"/>
      <c r="GQ790" s="226"/>
      <c r="GR790" s="226"/>
      <c r="GS790" s="226"/>
      <c r="GT790" s="226"/>
      <c r="GU790" s="226"/>
      <c r="GV790" s="226"/>
      <c r="GW790" s="226"/>
      <c r="GX790" s="226"/>
      <c r="GY790" s="226"/>
      <c r="GZ790" s="226"/>
      <c r="HA790" s="226"/>
      <c r="HB790" s="226"/>
      <c r="HC790" s="226"/>
      <c r="HD790" s="226"/>
      <c r="HE790" s="226"/>
      <c r="HF790" s="226"/>
      <c r="HG790" s="226"/>
      <c r="HH790" s="226"/>
      <c r="HI790" s="226"/>
      <c r="HJ790" s="226"/>
      <c r="HK790" s="226"/>
      <c r="HL790" s="226"/>
      <c r="HM790" s="226"/>
      <c r="HN790" s="226"/>
      <c r="HO790" s="226"/>
      <c r="HP790" s="226"/>
      <c r="HQ790" s="226"/>
      <c r="HR790" s="226"/>
      <c r="HS790" s="226"/>
      <c r="HT790" s="226"/>
      <c r="HU790" s="226"/>
      <c r="HV790" s="226"/>
      <c r="HW790" s="226"/>
      <c r="HX790" s="226"/>
      <c r="HY790" s="226"/>
      <c r="HZ790" s="226"/>
      <c r="IA790" s="226"/>
      <c r="IB790" s="226"/>
      <c r="IC790" s="226"/>
      <c r="ID790" s="226"/>
      <c r="IE790" s="226"/>
      <c r="IF790" s="226"/>
      <c r="IG790" s="226"/>
      <c r="IH790" s="226"/>
      <c r="II790" s="226"/>
      <c r="IJ790" s="226"/>
      <c r="IK790" s="226"/>
      <c r="IL790" s="226"/>
      <c r="IM790" s="226"/>
      <c r="IN790" s="226"/>
      <c r="IO790" s="226"/>
      <c r="IP790" s="226"/>
      <c r="IQ790" s="226"/>
      <c r="IR790" s="226"/>
      <c r="IS790" s="226"/>
      <c r="IT790" s="226"/>
      <c r="IU790" s="226"/>
      <c r="IV790" s="226"/>
      <c r="IW790" s="226"/>
      <c r="IX790" s="226"/>
      <c r="IY790" s="226"/>
      <c r="IZ790" s="226"/>
      <c r="JA790" s="226"/>
      <c r="JB790" s="226"/>
      <c r="JC790" s="226"/>
      <c r="JD790" s="226"/>
      <c r="JE790" s="226"/>
      <c r="JF790" s="226"/>
      <c r="JG790" s="226"/>
      <c r="JH790" s="226"/>
      <c r="JI790" s="226"/>
      <c r="JJ790" s="226"/>
      <c r="JK790" s="226"/>
      <c r="JL790" s="226"/>
      <c r="JM790" s="226"/>
      <c r="JN790" s="226"/>
      <c r="JO790" s="226"/>
      <c r="JP790" s="226"/>
      <c r="JQ790" s="226"/>
      <c r="JR790" s="226"/>
      <c r="JS790" s="226"/>
      <c r="JT790" s="226"/>
      <c r="JU790" s="226"/>
      <c r="JV790" s="226"/>
      <c r="JW790" s="226"/>
      <c r="JX790" s="226"/>
      <c r="JY790" s="226"/>
      <c r="JZ790" s="226"/>
      <c r="KA790" s="226"/>
      <c r="KB790" s="226"/>
      <c r="KC790" s="226"/>
      <c r="KD790" s="226"/>
      <c r="KE790" s="226"/>
      <c r="KF790" s="226"/>
      <c r="KG790" s="226"/>
      <c r="KH790" s="226"/>
      <c r="KI790" s="226"/>
      <c r="KJ790" s="226"/>
      <c r="KK790" s="226"/>
      <c r="KL790" s="226"/>
      <c r="KM790" s="226"/>
      <c r="KN790" s="226"/>
      <c r="KO790" s="226"/>
      <c r="KP790" s="226"/>
      <c r="KQ790" s="226"/>
      <c r="KR790" s="226"/>
      <c r="KS790" s="226"/>
      <c r="KT790" s="226"/>
      <c r="KU790" s="226"/>
      <c r="KV790" s="226"/>
      <c r="KW790" s="226"/>
      <c r="KX790" s="226"/>
      <c r="KY790" s="226"/>
      <c r="KZ790" s="226"/>
      <c r="LA790" s="226"/>
      <c r="LB790" s="226"/>
      <c r="LC790" s="226"/>
      <c r="LD790" s="226"/>
      <c r="LE790" s="226"/>
      <c r="LF790" s="226"/>
      <c r="LG790" s="226"/>
      <c r="LH790" s="226"/>
      <c r="LI790" s="226"/>
      <c r="LJ790" s="226"/>
      <c r="LK790" s="226"/>
      <c r="LL790" s="226"/>
      <c r="LM790" s="226"/>
      <c r="LN790" s="226"/>
      <c r="LO790" s="226"/>
      <c r="LP790" s="226"/>
      <c r="LQ790" s="226"/>
      <c r="LR790" s="226"/>
      <c r="LS790" s="226"/>
      <c r="LT790" s="226"/>
      <c r="LU790" s="226"/>
      <c r="LV790" s="226"/>
      <c r="LW790" s="226"/>
      <c r="LX790" s="226"/>
      <c r="LY790" s="226"/>
      <c r="LZ790" s="226"/>
      <c r="MA790" s="226"/>
      <c r="MB790" s="226"/>
      <c r="MC790" s="226"/>
      <c r="MD790" s="226"/>
      <c r="ME790" s="226"/>
      <c r="MF790" s="226"/>
      <c r="MG790" s="226"/>
      <c r="MH790" s="226"/>
      <c r="MI790" s="226"/>
      <c r="MJ790" s="226"/>
      <c r="MK790" s="226"/>
      <c r="ML790" s="226"/>
      <c r="MM790" s="226"/>
      <c r="MN790" s="226"/>
      <c r="MO790" s="226"/>
      <c r="MP790" s="226"/>
      <c r="MQ790" s="226"/>
      <c r="MR790" s="226"/>
      <c r="MS790" s="226"/>
      <c r="MT790" s="226"/>
      <c r="MU790" s="226"/>
      <c r="MV790" s="226"/>
      <c r="MW790" s="226"/>
      <c r="MX790" s="226"/>
      <c r="MY790" s="226"/>
      <c r="MZ790" s="226"/>
      <c r="NA790" s="226"/>
      <c r="NB790" s="226"/>
      <c r="NC790" s="226"/>
      <c r="ND790" s="226"/>
      <c r="NE790" s="226"/>
      <c r="NF790" s="226"/>
      <c r="NG790" s="226"/>
      <c r="NH790" s="226"/>
      <c r="NI790" s="226"/>
      <c r="NJ790" s="226"/>
      <c r="NK790" s="226"/>
      <c r="NL790" s="226"/>
      <c r="NM790" s="226"/>
      <c r="NN790" s="226"/>
      <c r="NO790" s="226"/>
      <c r="NP790" s="226"/>
      <c r="NQ790" s="226"/>
      <c r="NR790" s="226"/>
      <c r="NS790" s="226"/>
      <c r="NT790" s="226"/>
      <c r="NU790" s="226"/>
      <c r="NV790" s="226"/>
      <c r="NW790" s="226"/>
      <c r="NX790" s="226"/>
      <c r="NY790" s="226"/>
      <c r="NZ790" s="226"/>
      <c r="OA790" s="226"/>
      <c r="OB790" s="226"/>
      <c r="OC790" s="226"/>
      <c r="OD790" s="226"/>
      <c r="OE790" s="226"/>
      <c r="OF790" s="226"/>
      <c r="OG790" s="226"/>
      <c r="OH790" s="226"/>
      <c r="OI790" s="226"/>
      <c r="OJ790" s="226"/>
      <c r="OK790" s="226"/>
      <c r="OL790" s="226"/>
      <c r="OM790" s="226"/>
      <c r="ON790" s="226"/>
      <c r="OO790" s="226"/>
      <c r="OP790" s="226"/>
      <c r="OQ790" s="226"/>
      <c r="OR790" s="226"/>
      <c r="OS790" s="226"/>
      <c r="OT790" s="226"/>
      <c r="OU790" s="226"/>
      <c r="OV790" s="226"/>
      <c r="OW790" s="226"/>
      <c r="OX790" s="226"/>
      <c r="OY790" s="226"/>
      <c r="OZ790" s="226"/>
      <c r="PA790" s="226"/>
      <c r="PB790" s="226"/>
      <c r="PC790" s="226"/>
      <c r="PD790" s="226"/>
      <c r="PE790" s="226"/>
      <c r="PF790" s="226"/>
      <c r="PG790" s="226"/>
      <c r="PH790" s="226"/>
      <c r="PI790" s="226"/>
      <c r="PJ790" s="226"/>
      <c r="PK790" s="226"/>
      <c r="PL790" s="226"/>
      <c r="PM790" s="226"/>
      <c r="PN790" s="226"/>
      <c r="PO790" s="226"/>
      <c r="PP790" s="226"/>
      <c r="PQ790" s="226"/>
      <c r="PR790" s="226"/>
      <c r="PS790" s="226"/>
      <c r="PT790" s="226"/>
      <c r="PU790" s="226"/>
      <c r="PV790" s="226"/>
      <c r="PW790" s="226"/>
      <c r="PX790" s="226"/>
      <c r="PY790" s="226"/>
      <c r="PZ790" s="226"/>
      <c r="QA790" s="226"/>
      <c r="QB790" s="226"/>
      <c r="QC790" s="226"/>
      <c r="QD790" s="226"/>
      <c r="QE790" s="226"/>
      <c r="QF790" s="226"/>
      <c r="QG790" s="226"/>
      <c r="QH790" s="226"/>
      <c r="QI790" s="226"/>
      <c r="QJ790" s="226"/>
      <c r="QK790" s="226"/>
      <c r="QL790" s="226"/>
      <c r="QM790" s="226"/>
      <c r="QN790" s="226"/>
      <c r="QO790" s="226"/>
      <c r="QP790" s="226"/>
      <c r="QQ790" s="226"/>
      <c r="QR790" s="226"/>
      <c r="QS790" s="226"/>
      <c r="QT790" s="226"/>
      <c r="QU790" s="226"/>
      <c r="QV790" s="226"/>
      <c r="QW790" s="226"/>
      <c r="QX790" s="226"/>
      <c r="QY790" s="226"/>
      <c r="QZ790" s="226"/>
      <c r="RA790" s="226"/>
      <c r="RB790" s="226"/>
      <c r="RC790" s="226"/>
      <c r="RD790" s="226"/>
      <c r="RE790" s="226"/>
      <c r="RF790" s="226"/>
      <c r="RG790" s="226"/>
      <c r="RH790" s="226"/>
      <c r="RI790" s="226"/>
      <c r="RJ790" s="226"/>
      <c r="RK790" s="226"/>
      <c r="RL790" s="226"/>
      <c r="RM790" s="226"/>
      <c r="RN790" s="226"/>
      <c r="RO790" s="226"/>
      <c r="RP790" s="226"/>
      <c r="RQ790" s="226"/>
      <c r="RR790" s="226"/>
      <c r="RS790" s="226"/>
      <c r="RT790" s="226"/>
      <c r="RU790" s="226"/>
      <c r="RV790" s="226"/>
      <c r="RW790" s="226"/>
      <c r="RX790" s="226"/>
      <c r="RY790" s="226"/>
      <c r="RZ790" s="226"/>
      <c r="SA790" s="226"/>
      <c r="SB790" s="226"/>
      <c r="SC790" s="226"/>
      <c r="SD790" s="226"/>
      <c r="SE790" s="226"/>
      <c r="SF790" s="226"/>
      <c r="SG790" s="226"/>
      <c r="SH790" s="226"/>
      <c r="SI790" s="226"/>
      <c r="SJ790" s="226"/>
      <c r="SK790" s="226"/>
      <c r="SL790" s="226"/>
      <c r="SM790" s="226"/>
      <c r="SN790" s="226"/>
      <c r="SO790" s="226"/>
      <c r="SP790" s="226"/>
      <c r="SQ790" s="226"/>
      <c r="SR790" s="226"/>
      <c r="SS790" s="226"/>
      <c r="ST790" s="226"/>
      <c r="SU790" s="226"/>
      <c r="SV790" s="226"/>
      <c r="SW790" s="226"/>
      <c r="SX790" s="226"/>
      <c r="SY790" s="226"/>
      <c r="SZ790" s="226"/>
      <c r="TA790" s="226"/>
      <c r="TB790" s="226"/>
      <c r="TC790" s="226"/>
      <c r="TD790" s="226"/>
      <c r="TE790" s="226"/>
      <c r="TF790" s="226"/>
      <c r="TG790" s="226"/>
      <c r="TH790" s="226"/>
      <c r="TI790" s="226"/>
      <c r="TJ790" s="226"/>
      <c r="TK790" s="226"/>
      <c r="TL790" s="226"/>
      <c r="TM790" s="226"/>
      <c r="TN790" s="226"/>
      <c r="TO790" s="226"/>
      <c r="TP790" s="226"/>
      <c r="TQ790" s="226"/>
      <c r="TR790" s="226"/>
      <c r="TS790" s="226"/>
      <c r="TT790" s="226"/>
      <c r="TU790" s="226"/>
      <c r="TV790" s="226"/>
      <c r="TW790" s="226"/>
      <c r="TX790" s="226"/>
      <c r="TY790" s="226"/>
      <c r="TZ790" s="226"/>
      <c r="UA790" s="226"/>
      <c r="UB790" s="226"/>
      <c r="UC790" s="226"/>
      <c r="UD790" s="226"/>
      <c r="UE790" s="226"/>
      <c r="UF790" s="226"/>
      <c r="UG790" s="226"/>
      <c r="UH790" s="226"/>
      <c r="UI790" s="226"/>
      <c r="UJ790" s="226"/>
      <c r="UK790" s="226"/>
      <c r="UL790" s="226"/>
      <c r="UM790" s="226"/>
      <c r="UN790" s="226"/>
      <c r="UO790" s="226"/>
      <c r="UP790" s="226"/>
      <c r="UQ790" s="226"/>
      <c r="UR790" s="226"/>
      <c r="US790" s="226"/>
      <c r="UT790" s="226"/>
      <c r="UU790" s="226"/>
      <c r="UV790" s="226"/>
      <c r="UW790" s="226"/>
      <c r="UX790" s="226"/>
      <c r="UY790" s="226"/>
      <c r="UZ790" s="226"/>
      <c r="VA790" s="226"/>
      <c r="VB790" s="226"/>
      <c r="VC790" s="226"/>
      <c r="VD790" s="226"/>
      <c r="VE790" s="226"/>
      <c r="VF790" s="226"/>
      <c r="VG790" s="226"/>
      <c r="VH790" s="226"/>
      <c r="VI790" s="226"/>
      <c r="VJ790" s="226"/>
      <c r="VK790" s="226"/>
      <c r="VL790" s="226"/>
      <c r="VM790" s="226"/>
      <c r="VN790" s="226"/>
      <c r="VO790" s="226"/>
      <c r="VP790" s="226"/>
      <c r="VQ790" s="226"/>
      <c r="VR790" s="226"/>
      <c r="VS790" s="226"/>
      <c r="VT790" s="226"/>
      <c r="VU790" s="226"/>
      <c r="VV790" s="226"/>
      <c r="VW790" s="226"/>
      <c r="VX790" s="226"/>
      <c r="VY790" s="226"/>
      <c r="VZ790" s="226"/>
      <c r="WA790" s="226"/>
      <c r="WB790" s="226"/>
      <c r="WC790" s="226"/>
      <c r="WD790" s="226"/>
      <c r="WE790" s="226"/>
      <c r="WF790" s="226"/>
      <c r="WG790" s="226"/>
      <c r="WH790" s="226"/>
      <c r="WI790" s="226"/>
      <c r="WJ790" s="226"/>
      <c r="WK790" s="226"/>
      <c r="WL790" s="226"/>
      <c r="WM790" s="226"/>
      <c r="WN790" s="226"/>
      <c r="WO790" s="226"/>
      <c r="WP790" s="226"/>
      <c r="WQ790" s="226"/>
      <c r="WR790" s="226"/>
      <c r="WS790" s="226"/>
      <c r="WT790" s="226"/>
      <c r="WU790" s="226"/>
      <c r="WV790" s="226"/>
      <c r="WW790" s="226"/>
      <c r="WX790" s="226"/>
      <c r="WY790" s="226"/>
      <c r="WZ790" s="226"/>
      <c r="XA790" s="226"/>
      <c r="XB790" s="226"/>
      <c r="XC790" s="226"/>
      <c r="XD790" s="226"/>
      <c r="XE790" s="226"/>
      <c r="XF790" s="226"/>
      <c r="XG790" s="226"/>
      <c r="XH790" s="226"/>
      <c r="XI790" s="226"/>
      <c r="XJ790" s="226"/>
      <c r="XK790" s="226"/>
      <c r="XL790" s="226"/>
      <c r="XM790" s="226"/>
      <c r="XN790" s="226"/>
      <c r="XO790" s="226"/>
      <c r="XP790" s="226"/>
      <c r="XQ790" s="226"/>
      <c r="XR790" s="226"/>
      <c r="XS790" s="226"/>
      <c r="XT790" s="226"/>
      <c r="XU790" s="226"/>
      <c r="XV790" s="226"/>
      <c r="XW790" s="226"/>
      <c r="XX790" s="226"/>
      <c r="XY790" s="226"/>
      <c r="XZ790" s="226"/>
      <c r="YA790" s="226"/>
      <c r="YB790" s="226"/>
      <c r="YC790" s="226"/>
      <c r="YD790" s="226"/>
      <c r="YE790" s="226"/>
      <c r="YF790" s="226"/>
      <c r="YG790" s="226"/>
      <c r="YH790" s="226"/>
      <c r="YI790" s="226"/>
      <c r="YJ790" s="226"/>
      <c r="YK790" s="226"/>
      <c r="YL790" s="226"/>
      <c r="YM790" s="226"/>
      <c r="YN790" s="226"/>
      <c r="YO790" s="226"/>
      <c r="YP790" s="226"/>
      <c r="YQ790" s="226"/>
      <c r="YR790" s="226"/>
      <c r="YS790" s="226"/>
      <c r="YT790" s="226"/>
      <c r="YU790" s="226"/>
      <c r="YV790" s="226"/>
      <c r="YW790" s="226"/>
      <c r="YX790" s="226"/>
      <c r="YY790" s="226"/>
      <c r="YZ790" s="226"/>
      <c r="ZA790" s="226"/>
      <c r="ZB790" s="226"/>
      <c r="ZC790" s="226"/>
      <c r="ZD790" s="226"/>
      <c r="ZE790" s="226"/>
      <c r="ZF790" s="226"/>
      <c r="ZG790" s="226"/>
      <c r="ZH790" s="226"/>
      <c r="ZI790" s="226"/>
      <c r="ZJ790" s="226"/>
      <c r="ZK790" s="226"/>
      <c r="ZL790" s="226"/>
      <c r="ZM790" s="226"/>
      <c r="ZN790" s="226"/>
      <c r="ZO790" s="226"/>
      <c r="ZP790" s="226"/>
      <c r="ZQ790" s="226"/>
      <c r="ZR790" s="226"/>
      <c r="ZS790" s="226"/>
      <c r="ZT790" s="226"/>
      <c r="ZU790" s="226"/>
      <c r="ZV790" s="226"/>
      <c r="ZW790" s="226"/>
      <c r="ZX790" s="226"/>
      <c r="ZY790" s="226"/>
      <c r="ZZ790" s="226"/>
      <c r="AAA790" s="226"/>
      <c r="AAB790" s="226"/>
      <c r="AAC790" s="226"/>
      <c r="AAD790" s="226"/>
      <c r="AAE790" s="226"/>
      <c r="AAF790" s="226"/>
      <c r="AAG790" s="226"/>
      <c r="AAH790" s="226"/>
      <c r="AAI790" s="226"/>
      <c r="AAJ790" s="226"/>
      <c r="AAK790" s="226"/>
      <c r="AAL790" s="226"/>
      <c r="AAM790" s="226"/>
      <c r="AAN790" s="226"/>
      <c r="AAO790" s="226"/>
      <c r="AAP790" s="226"/>
      <c r="AAQ790" s="226"/>
      <c r="AAR790" s="226"/>
      <c r="AAS790" s="226"/>
      <c r="AAT790" s="226"/>
      <c r="AAU790" s="226"/>
      <c r="AAV790" s="226"/>
      <c r="AAW790" s="226"/>
      <c r="AAX790" s="226"/>
      <c r="AAY790" s="226"/>
      <c r="AAZ790" s="226"/>
      <c r="ABA790" s="226"/>
      <c r="ABB790" s="226"/>
      <c r="ABC790" s="226"/>
      <c r="ABD790" s="226"/>
      <c r="ABE790" s="226"/>
      <c r="ABF790" s="226"/>
      <c r="ABG790" s="226"/>
      <c r="ABH790" s="226"/>
      <c r="ABI790" s="226"/>
      <c r="ABJ790" s="226"/>
      <c r="ABK790" s="226"/>
      <c r="ABL790" s="226"/>
      <c r="ABM790" s="226"/>
      <c r="ABN790" s="226"/>
      <c r="ABO790" s="226"/>
      <c r="ABP790" s="226"/>
      <c r="ABQ790" s="226"/>
      <c r="ABR790" s="226"/>
      <c r="ABS790" s="226"/>
      <c r="ABT790" s="226"/>
      <c r="ABU790" s="226"/>
      <c r="ABV790" s="226"/>
      <c r="ABW790" s="226"/>
      <c r="ABX790" s="226"/>
      <c r="ABY790" s="226"/>
      <c r="ABZ790" s="226"/>
      <c r="ACA790" s="226"/>
      <c r="ACB790" s="226"/>
      <c r="ACC790" s="226"/>
      <c r="ACD790" s="226"/>
      <c r="ACE790" s="226"/>
      <c r="ACF790" s="226"/>
      <c r="ACG790" s="226"/>
      <c r="ACH790" s="226"/>
      <c r="ACI790" s="226"/>
      <c r="ACJ790" s="226"/>
      <c r="ACK790" s="226"/>
      <c r="ACL790" s="226"/>
      <c r="ACM790" s="226"/>
      <c r="ACN790" s="226"/>
      <c r="ACO790" s="226"/>
      <c r="ACP790" s="226"/>
      <c r="ACQ790" s="226"/>
      <c r="ACR790" s="226"/>
      <c r="ACS790" s="226"/>
      <c r="ACT790" s="226"/>
      <c r="ACU790" s="226"/>
      <c r="ACV790" s="226"/>
      <c r="ACW790" s="226"/>
      <c r="ACX790" s="226"/>
      <c r="ACY790" s="226"/>
      <c r="ACZ790" s="226"/>
      <c r="ADA790" s="226"/>
      <c r="ADB790" s="226"/>
      <c r="ADC790" s="226"/>
      <c r="ADD790" s="226"/>
      <c r="ADE790" s="226"/>
      <c r="ADF790" s="226"/>
      <c r="ADG790" s="226"/>
      <c r="ADH790" s="226"/>
      <c r="ADI790" s="226"/>
      <c r="ADJ790" s="226"/>
      <c r="ADK790" s="226"/>
      <c r="ADL790" s="226"/>
      <c r="ADM790" s="226"/>
      <c r="ADN790" s="226"/>
      <c r="ADO790" s="226"/>
      <c r="ADP790" s="226"/>
      <c r="ADQ790" s="226"/>
      <c r="ADR790" s="226"/>
      <c r="ADS790" s="226"/>
      <c r="ADT790" s="226"/>
      <c r="ADU790" s="226"/>
      <c r="ADV790" s="226"/>
      <c r="ADW790" s="226"/>
      <c r="ADX790" s="226"/>
      <c r="ADY790" s="226"/>
      <c r="ADZ790" s="226"/>
      <c r="AEA790" s="226"/>
      <c r="AEB790" s="226"/>
      <c r="AEC790" s="226"/>
      <c r="AED790" s="226"/>
      <c r="AEE790" s="226"/>
      <c r="AEF790" s="226"/>
      <c r="AEG790" s="226"/>
      <c r="AEH790" s="226"/>
      <c r="AEI790" s="226"/>
      <c r="AEJ790" s="226"/>
      <c r="AEK790" s="226"/>
      <c r="AEL790" s="226"/>
      <c r="AEM790" s="226"/>
      <c r="AEN790" s="226"/>
      <c r="AEO790" s="226"/>
      <c r="AEP790" s="226"/>
      <c r="AEQ790" s="226"/>
      <c r="AER790" s="226"/>
      <c r="AES790" s="226"/>
      <c r="AET790" s="226"/>
      <c r="AEU790" s="226"/>
      <c r="AEV790" s="226"/>
      <c r="AEW790" s="226"/>
      <c r="AEX790" s="226"/>
      <c r="AEY790" s="226"/>
      <c r="AEZ790" s="226"/>
      <c r="AFA790" s="226"/>
      <c r="AFB790" s="226"/>
      <c r="AFC790" s="226"/>
      <c r="AFD790" s="226"/>
      <c r="AFE790" s="226"/>
      <c r="AFF790" s="226"/>
      <c r="AFG790" s="226"/>
      <c r="AFH790" s="226"/>
      <c r="AFI790" s="226"/>
      <c r="AFJ790" s="226"/>
      <c r="AFK790" s="226"/>
      <c r="AFL790" s="226"/>
      <c r="AFM790" s="226"/>
      <c r="AFN790" s="226"/>
      <c r="AFO790" s="226"/>
      <c r="AFP790" s="226"/>
      <c r="AFQ790" s="226"/>
      <c r="AFR790" s="226"/>
      <c r="AFS790" s="226"/>
      <c r="AFT790" s="226"/>
      <c r="AFU790" s="226"/>
      <c r="AFV790" s="226"/>
      <c r="AFW790" s="226"/>
      <c r="AFX790" s="226"/>
      <c r="AFY790" s="226"/>
      <c r="AFZ790" s="226"/>
      <c r="AGA790" s="226"/>
      <c r="AGB790" s="226"/>
      <c r="AGC790" s="226"/>
      <c r="AGD790" s="226"/>
      <c r="AGE790" s="226"/>
      <c r="AGF790" s="226"/>
      <c r="AGG790" s="226"/>
      <c r="AGH790" s="226"/>
      <c r="AGI790" s="226"/>
      <c r="AGJ790" s="226"/>
      <c r="AGK790" s="226"/>
      <c r="AGL790" s="226"/>
      <c r="AGM790" s="226"/>
      <c r="AGN790" s="226"/>
      <c r="AGO790" s="226"/>
      <c r="AGP790" s="226"/>
      <c r="AGQ790" s="226"/>
      <c r="AGR790" s="226"/>
      <c r="AGS790" s="226"/>
      <c r="AGT790" s="226"/>
      <c r="AGU790" s="226"/>
      <c r="AGV790" s="226"/>
      <c r="AGW790" s="226"/>
      <c r="AGX790" s="226"/>
      <c r="AGY790" s="226"/>
      <c r="AGZ790" s="226"/>
      <c r="AHA790" s="226"/>
      <c r="AHB790" s="226"/>
      <c r="AHC790" s="226"/>
      <c r="AHD790" s="226"/>
      <c r="AHE790" s="226"/>
      <c r="AHF790" s="226"/>
      <c r="AHG790" s="226"/>
      <c r="AHH790" s="226"/>
      <c r="AHI790" s="226"/>
      <c r="AHJ790" s="226"/>
      <c r="AHK790" s="226"/>
      <c r="AHL790" s="226"/>
      <c r="AHM790" s="226"/>
      <c r="AHN790" s="226"/>
      <c r="AHO790" s="226"/>
      <c r="AHP790" s="226"/>
      <c r="AHQ790" s="226"/>
      <c r="AHR790" s="226"/>
      <c r="AHS790" s="226"/>
      <c r="AHT790" s="226"/>
      <c r="AHU790" s="226"/>
      <c r="AHV790" s="226"/>
      <c r="AHW790" s="226"/>
      <c r="AHX790" s="226"/>
      <c r="AHY790" s="226"/>
      <c r="AHZ790" s="226"/>
      <c r="AIA790" s="226"/>
      <c r="AIB790" s="226"/>
      <c r="AIC790" s="226"/>
      <c r="AID790" s="226"/>
      <c r="AIE790" s="226"/>
      <c r="AIF790" s="226"/>
      <c r="AIG790" s="226"/>
      <c r="AIH790" s="226"/>
      <c r="AII790" s="226"/>
      <c r="AIJ790" s="226"/>
      <c r="AIK790" s="226"/>
      <c r="AIL790" s="226"/>
      <c r="AIM790" s="226"/>
      <c r="AIN790" s="226"/>
      <c r="AIO790" s="226"/>
      <c r="AIP790" s="226"/>
      <c r="AIQ790" s="226"/>
      <c r="AIR790" s="226"/>
      <c r="AIS790" s="226"/>
      <c r="AIT790" s="226"/>
      <c r="AIU790" s="226"/>
      <c r="AIV790" s="226"/>
      <c r="AIW790" s="226"/>
      <c r="AIX790" s="226"/>
      <c r="AIY790" s="226"/>
      <c r="AIZ790" s="226"/>
      <c r="AJA790" s="226"/>
      <c r="AJB790" s="226"/>
      <c r="AJC790" s="226"/>
      <c r="AJD790" s="226"/>
      <c r="AJE790" s="226"/>
      <c r="AJF790" s="226"/>
      <c r="AJG790" s="226"/>
      <c r="AJH790" s="226"/>
      <c r="AJI790" s="226"/>
      <c r="AJJ790" s="226"/>
      <c r="AJK790" s="226"/>
      <c r="AJL790" s="226"/>
      <c r="AJM790" s="226"/>
      <c r="AJN790" s="226"/>
      <c r="AJO790" s="226"/>
      <c r="AJP790" s="226"/>
      <c r="AJQ790" s="226"/>
      <c r="AJR790" s="226"/>
      <c r="AJS790" s="226"/>
      <c r="AJT790" s="226"/>
      <c r="AJU790" s="226"/>
      <c r="AJV790" s="226"/>
      <c r="AJW790" s="226"/>
      <c r="AJX790" s="226"/>
      <c r="AJY790" s="226"/>
      <c r="AJZ790" s="226"/>
      <c r="AKA790" s="226"/>
      <c r="AKB790" s="226"/>
      <c r="AKC790" s="226"/>
      <c r="AKD790" s="226"/>
      <c r="AKE790" s="226"/>
      <c r="AKF790" s="226"/>
      <c r="AKG790" s="226"/>
      <c r="AKH790" s="226"/>
      <c r="AKI790" s="226"/>
      <c r="AKJ790" s="226"/>
      <c r="AKK790" s="226"/>
      <c r="AKL790" s="226"/>
      <c r="AKM790" s="226"/>
      <c r="AKN790" s="226"/>
      <c r="AKO790" s="226"/>
      <c r="AKP790" s="226"/>
      <c r="AKQ790" s="226"/>
      <c r="AKR790" s="226"/>
      <c r="AKS790" s="226"/>
      <c r="AKT790" s="226"/>
      <c r="AKU790" s="226"/>
      <c r="AKV790" s="226"/>
      <c r="AKW790" s="226"/>
      <c r="AKX790" s="226"/>
      <c r="AKY790" s="226"/>
      <c r="AKZ790" s="226"/>
      <c r="ALA790" s="226"/>
      <c r="ALB790" s="226"/>
      <c r="ALC790" s="226"/>
      <c r="ALD790" s="226"/>
      <c r="ALE790" s="226"/>
      <c r="ALF790" s="226"/>
      <c r="ALG790" s="226"/>
      <c r="ALH790" s="226"/>
      <c r="ALI790" s="226"/>
      <c r="ALJ790" s="226"/>
      <c r="ALK790" s="226"/>
      <c r="ALL790" s="226"/>
      <c r="ALM790" s="226"/>
      <c r="ALN790" s="226"/>
      <c r="ALO790" s="226"/>
      <c r="ALP790" s="226"/>
      <c r="ALQ790" s="226"/>
      <c r="ALR790" s="226"/>
      <c r="ALS790" s="226"/>
      <c r="ALT790" s="226"/>
      <c r="ALU790" s="226"/>
      <c r="ALV790" s="226"/>
      <c r="ALW790" s="226"/>
      <c r="ALX790" s="226"/>
      <c r="ALY790" s="226"/>
      <c r="ALZ790" s="226"/>
      <c r="AMA790" s="226"/>
      <c r="AMB790" s="226"/>
      <c r="AMC790" s="226"/>
      <c r="AMD790" s="226"/>
      <c r="AME790" s="226"/>
      <c r="AMF790" s="226"/>
      <c r="AMG790" s="226"/>
      <c r="AMH790" s="226"/>
      <c r="AMI790" s="226"/>
      <c r="AMJ790" s="226"/>
      <c r="AMK790" s="226"/>
      <c r="AML790" s="226"/>
      <c r="AMM790" s="226"/>
      <c r="AMN790" s="226"/>
      <c r="AMO790" s="226"/>
      <c r="AMP790" s="226"/>
      <c r="AMQ790" s="226"/>
      <c r="AMR790" s="226"/>
      <c r="AMS790" s="226"/>
      <c r="AMT790" s="226"/>
      <c r="AMU790" s="226"/>
      <c r="AMV790" s="226"/>
      <c r="AMW790" s="226"/>
      <c r="AMX790" s="226"/>
    </row>
    <row r="791" spans="1:1038" s="398" customFormat="1" ht="18" customHeight="1">
      <c r="A791" s="548"/>
      <c r="B791" s="543"/>
      <c r="C791" s="226"/>
      <c r="D791" s="225"/>
      <c r="E791" s="226">
        <v>96</v>
      </c>
      <c r="F791" s="226">
        <v>1</v>
      </c>
      <c r="G791" s="391" t="str">
        <f t="shared" ref="G791" si="545">E791&amp;"-"&amp;F791</f>
        <v>96-1</v>
      </c>
      <c r="H791" s="226">
        <v>75</v>
      </c>
      <c r="I791" s="226">
        <v>75.5</v>
      </c>
      <c r="J791" s="544">
        <f t="shared" si="541"/>
        <v>0</v>
      </c>
      <c r="K791" s="545"/>
      <c r="L791" s="171">
        <f>(VLOOKUP($G791,Depth_Lookup!$A$3:$J$410,10,FALSE))+(H791/100)</f>
        <v>249.45</v>
      </c>
      <c r="M791" s="171">
        <f>(VLOOKUP($G791,Depth_Lookup!$A$3:$J$410,10,FALSE))+(I791/100)</f>
        <v>249.45499999999998</v>
      </c>
      <c r="N791" s="646"/>
      <c r="O791" s="226"/>
      <c r="P791" s="226"/>
      <c r="Q791" s="256"/>
      <c r="R791" s="391" t="s">
        <v>2061</v>
      </c>
      <c r="S791" s="256"/>
      <c r="T791" s="256"/>
      <c r="U791" s="226"/>
      <c r="V791" s="226"/>
      <c r="W791" s="226"/>
      <c r="X791" s="392"/>
      <c r="Y791" s="226"/>
      <c r="Z791" s="226"/>
      <c r="AA791" s="226"/>
      <c r="AB791" s="226"/>
      <c r="AC791" s="226"/>
      <c r="AD791" s="226"/>
      <c r="AE791" s="393"/>
      <c r="AF791" s="391"/>
      <c r="AG791" s="394"/>
      <c r="AH791" s="226"/>
      <c r="AI791" s="255"/>
      <c r="AJ791" s="256"/>
      <c r="AK791" s="256"/>
      <c r="AL791" s="256"/>
      <c r="AM791" s="256"/>
      <c r="AN791" s="256"/>
      <c r="AO791" s="255"/>
      <c r="AP791" s="256"/>
      <c r="AQ791" s="256"/>
      <c r="AR791" s="256"/>
      <c r="AS791" s="256"/>
      <c r="AT791" s="256"/>
      <c r="AU791" s="255"/>
      <c r="AV791" s="256"/>
      <c r="AW791" s="256"/>
      <c r="AX791" s="256"/>
      <c r="AY791" s="256"/>
      <c r="AZ791" s="256"/>
      <c r="BA791" s="255"/>
      <c r="BB791" s="256"/>
      <c r="BC791" s="256"/>
      <c r="BD791" s="256"/>
      <c r="BE791" s="256"/>
      <c r="BF791" s="256"/>
      <c r="BG791" s="255"/>
      <c r="BH791" s="256"/>
      <c r="BI791" s="256"/>
      <c r="BJ791" s="256"/>
      <c r="BK791" s="256"/>
      <c r="BL791" s="256"/>
      <c r="BM791" s="255"/>
      <c r="BN791" s="256"/>
      <c r="BO791" s="256"/>
      <c r="BP791" s="256"/>
      <c r="BQ791" s="256"/>
      <c r="BR791" s="256"/>
      <c r="BS791" s="256"/>
      <c r="BT791" s="256"/>
      <c r="BU791" s="256"/>
      <c r="BV791" s="256"/>
      <c r="BW791" s="256"/>
      <c r="BX791" s="256"/>
      <c r="BY791" s="257"/>
      <c r="BZ791" s="226"/>
      <c r="CA791" s="226"/>
      <c r="CB791" s="226"/>
      <c r="CC791" s="226"/>
      <c r="CD791" s="226"/>
      <c r="CE791" s="226"/>
      <c r="CF791" s="399"/>
      <c r="CG791" s="259"/>
      <c r="CH791" s="150"/>
      <c r="CI791" s="150"/>
      <c r="CJ791" s="150"/>
      <c r="CK791" s="158"/>
      <c r="CL791" s="395"/>
      <c r="CM791" s="395"/>
      <c r="CN791" s="395"/>
      <c r="CO791" s="395"/>
      <c r="CP791" s="395"/>
      <c r="CQ791" s="395"/>
      <c r="CR791" s="395"/>
      <c r="CS791" s="395"/>
      <c r="CT791" s="395"/>
      <c r="CU791" s="395"/>
      <c r="CV791" s="395"/>
      <c r="CW791" s="395"/>
      <c r="CX791" s="395"/>
      <c r="CY791" s="395"/>
      <c r="CZ791" s="395"/>
      <c r="DA791" s="395"/>
      <c r="DB791" s="395"/>
      <c r="DC791" s="256"/>
      <c r="DD791" s="395"/>
      <c r="DE791" s="395"/>
      <c r="DF791" s="395"/>
      <c r="DG791" s="395"/>
      <c r="DH791" s="395"/>
      <c r="DI791" s="395"/>
      <c r="DJ791" s="395"/>
      <c r="DK791" s="396"/>
      <c r="DL791" s="259"/>
      <c r="DM791" s="395"/>
      <c r="DN791" s="395"/>
      <c r="DO791" s="397"/>
      <c r="DQ791" s="259"/>
      <c r="DR791" s="397"/>
      <c r="DS791" s="259"/>
      <c r="DT791" s="263"/>
      <c r="DU791" s="256"/>
      <c r="DV791" s="256"/>
      <c r="DW791" s="400"/>
      <c r="DX791" s="155"/>
      <c r="DY791" s="653"/>
      <c r="DZ791" s="546"/>
      <c r="EA791" s="104"/>
      <c r="EB791" s="256"/>
      <c r="EC791" s="104"/>
      <c r="ED791" s="229" t="s">
        <v>2517</v>
      </c>
      <c r="EE791" s="401"/>
      <c r="EF791" s="402"/>
      <c r="EG791" s="401"/>
      <c r="EH791" s="403"/>
      <c r="EI791" s="404"/>
      <c r="EJ791" s="405"/>
      <c r="EK791" s="406"/>
      <c r="EL791" s="401"/>
      <c r="EM791" s="403"/>
      <c r="EN791" s="403" t="s">
        <v>1448</v>
      </c>
      <c r="EO791" s="407">
        <v>0.4</v>
      </c>
      <c r="EP791" s="407" t="s">
        <v>2054</v>
      </c>
      <c r="EQ791" s="407"/>
      <c r="ER791" s="407"/>
      <c r="ES791" s="407"/>
      <c r="ET791" s="407"/>
      <c r="EU791" s="407"/>
      <c r="EV791" s="408">
        <v>17</v>
      </c>
      <c r="EW791" s="408">
        <v>90</v>
      </c>
      <c r="EX791" s="408">
        <v>29</v>
      </c>
      <c r="EY791" s="408">
        <v>0</v>
      </c>
      <c r="EZ791" s="192">
        <f t="shared" si="514"/>
        <v>-151.12094701512513</v>
      </c>
      <c r="FA791" s="192">
        <f t="shared" si="515"/>
        <v>208.87905298487487</v>
      </c>
      <c r="FB791" s="192">
        <f t="shared" si="516"/>
        <v>57.664872198612692</v>
      </c>
      <c r="FC791" s="192">
        <f t="shared" si="517"/>
        <v>298.87905298487487</v>
      </c>
      <c r="FD791" s="192">
        <f t="shared" si="518"/>
        <v>32.335127801387308</v>
      </c>
      <c r="FE791" s="193">
        <f t="shared" si="519"/>
        <v>28.879052984874875</v>
      </c>
      <c r="FF791" s="194">
        <f t="shared" si="520"/>
        <v>32.335127801387308</v>
      </c>
      <c r="FG791" s="401"/>
      <c r="FH791" s="403"/>
      <c r="FI791" s="778">
        <f t="shared" si="526"/>
        <v>0.4</v>
      </c>
      <c r="FJ791" s="779">
        <f t="shared" si="527"/>
        <v>32.335127801387308</v>
      </c>
      <c r="FK791" s="779">
        <f t="shared" si="528"/>
        <v>57.664872198612692</v>
      </c>
      <c r="FL791" s="780">
        <f t="shared" si="529"/>
        <v>1.006441882607533</v>
      </c>
      <c r="FM791" s="169">
        <f t="shared" si="530"/>
        <v>0.84493406520365466</v>
      </c>
      <c r="FN791" s="783">
        <f t="shared" si="531"/>
        <v>0.33797362608146186</v>
      </c>
      <c r="FO791" s="226"/>
      <c r="FP791" s="226"/>
      <c r="FQ791" s="226"/>
      <c r="FR791" s="226"/>
      <c r="FS791" s="226"/>
      <c r="FT791" s="226"/>
      <c r="FU791" s="226"/>
      <c r="FV791" s="226"/>
      <c r="FW791" s="226"/>
      <c r="FX791" s="226"/>
      <c r="FY791" s="226"/>
      <c r="FZ791" s="226"/>
      <c r="GA791" s="226"/>
      <c r="GB791" s="226"/>
      <c r="GC791" s="226"/>
      <c r="GD791" s="226"/>
      <c r="GE791" s="226"/>
      <c r="GF791" s="226"/>
      <c r="GG791" s="226"/>
      <c r="GH791" s="226"/>
      <c r="GI791" s="226"/>
      <c r="GJ791" s="226"/>
      <c r="GK791" s="226"/>
      <c r="GL791" s="226"/>
      <c r="GM791" s="226"/>
      <c r="GN791" s="226"/>
      <c r="GO791" s="226"/>
      <c r="GP791" s="226"/>
      <c r="GQ791" s="226"/>
      <c r="GR791" s="226"/>
      <c r="GS791" s="226"/>
      <c r="GT791" s="226"/>
      <c r="GU791" s="226"/>
      <c r="GV791" s="226"/>
      <c r="GW791" s="226"/>
      <c r="GX791" s="226"/>
      <c r="GY791" s="226"/>
      <c r="GZ791" s="226"/>
      <c r="HA791" s="226"/>
      <c r="HB791" s="226"/>
      <c r="HC791" s="226"/>
      <c r="HD791" s="226"/>
      <c r="HE791" s="226"/>
      <c r="HF791" s="226"/>
      <c r="HG791" s="226"/>
      <c r="HH791" s="226"/>
      <c r="HI791" s="226"/>
      <c r="HJ791" s="226"/>
      <c r="HK791" s="226"/>
      <c r="HL791" s="226"/>
      <c r="HM791" s="226"/>
      <c r="HN791" s="226"/>
      <c r="HO791" s="226"/>
      <c r="HP791" s="226"/>
      <c r="HQ791" s="226"/>
      <c r="HR791" s="226"/>
      <c r="HS791" s="226"/>
      <c r="HT791" s="226"/>
      <c r="HU791" s="226"/>
      <c r="HV791" s="226"/>
      <c r="HW791" s="226"/>
      <c r="HX791" s="226"/>
      <c r="HY791" s="226"/>
      <c r="HZ791" s="226"/>
      <c r="IA791" s="226"/>
      <c r="IB791" s="226"/>
      <c r="IC791" s="226"/>
      <c r="ID791" s="226"/>
      <c r="IE791" s="226"/>
      <c r="IF791" s="226"/>
      <c r="IG791" s="226"/>
      <c r="IH791" s="226"/>
      <c r="II791" s="226"/>
      <c r="IJ791" s="226"/>
      <c r="IK791" s="226"/>
      <c r="IL791" s="226"/>
      <c r="IM791" s="226"/>
      <c r="IN791" s="226"/>
      <c r="IO791" s="226"/>
      <c r="IP791" s="226"/>
      <c r="IQ791" s="226"/>
      <c r="IR791" s="226"/>
      <c r="IS791" s="226"/>
      <c r="IT791" s="226"/>
      <c r="IU791" s="226"/>
      <c r="IV791" s="226"/>
      <c r="IW791" s="226"/>
      <c r="IX791" s="226"/>
      <c r="IY791" s="226"/>
      <c r="IZ791" s="226"/>
      <c r="JA791" s="226"/>
      <c r="JB791" s="226"/>
      <c r="JC791" s="226"/>
      <c r="JD791" s="226"/>
      <c r="JE791" s="226"/>
      <c r="JF791" s="226"/>
      <c r="JG791" s="226"/>
      <c r="JH791" s="226"/>
      <c r="JI791" s="226"/>
      <c r="JJ791" s="226"/>
      <c r="JK791" s="226"/>
      <c r="JL791" s="226"/>
      <c r="JM791" s="226"/>
      <c r="JN791" s="226"/>
      <c r="JO791" s="226"/>
      <c r="JP791" s="226"/>
      <c r="JQ791" s="226"/>
      <c r="JR791" s="226"/>
      <c r="JS791" s="226"/>
      <c r="JT791" s="226"/>
      <c r="JU791" s="226"/>
      <c r="JV791" s="226"/>
      <c r="JW791" s="226"/>
      <c r="JX791" s="226"/>
      <c r="JY791" s="226"/>
      <c r="JZ791" s="226"/>
      <c r="KA791" s="226"/>
      <c r="KB791" s="226"/>
      <c r="KC791" s="226"/>
      <c r="KD791" s="226"/>
      <c r="KE791" s="226"/>
      <c r="KF791" s="226"/>
      <c r="KG791" s="226"/>
      <c r="KH791" s="226"/>
      <c r="KI791" s="226"/>
      <c r="KJ791" s="226"/>
      <c r="KK791" s="226"/>
      <c r="KL791" s="226"/>
      <c r="KM791" s="226"/>
      <c r="KN791" s="226"/>
      <c r="KO791" s="226"/>
      <c r="KP791" s="226"/>
      <c r="KQ791" s="226"/>
      <c r="KR791" s="226"/>
      <c r="KS791" s="226"/>
      <c r="KT791" s="226"/>
      <c r="KU791" s="226"/>
      <c r="KV791" s="226"/>
      <c r="KW791" s="226"/>
      <c r="KX791" s="226"/>
      <c r="KY791" s="226"/>
      <c r="KZ791" s="226"/>
      <c r="LA791" s="226"/>
      <c r="LB791" s="226"/>
      <c r="LC791" s="226"/>
      <c r="LD791" s="226"/>
      <c r="LE791" s="226"/>
      <c r="LF791" s="226"/>
      <c r="LG791" s="226"/>
      <c r="LH791" s="226"/>
      <c r="LI791" s="226"/>
      <c r="LJ791" s="226"/>
      <c r="LK791" s="226"/>
      <c r="LL791" s="226"/>
      <c r="LM791" s="226"/>
      <c r="LN791" s="226"/>
      <c r="LO791" s="226"/>
      <c r="LP791" s="226"/>
      <c r="LQ791" s="226"/>
      <c r="LR791" s="226"/>
      <c r="LS791" s="226"/>
      <c r="LT791" s="226"/>
      <c r="LU791" s="226"/>
      <c r="LV791" s="226"/>
      <c r="LW791" s="226"/>
      <c r="LX791" s="226"/>
      <c r="LY791" s="226"/>
      <c r="LZ791" s="226"/>
      <c r="MA791" s="226"/>
      <c r="MB791" s="226"/>
      <c r="MC791" s="226"/>
      <c r="MD791" s="226"/>
      <c r="ME791" s="226"/>
      <c r="MF791" s="226"/>
      <c r="MG791" s="226"/>
      <c r="MH791" s="226"/>
      <c r="MI791" s="226"/>
      <c r="MJ791" s="226"/>
      <c r="MK791" s="226"/>
      <c r="ML791" s="226"/>
      <c r="MM791" s="226"/>
      <c r="MN791" s="226"/>
      <c r="MO791" s="226"/>
      <c r="MP791" s="226"/>
      <c r="MQ791" s="226"/>
      <c r="MR791" s="226"/>
      <c r="MS791" s="226"/>
      <c r="MT791" s="226"/>
      <c r="MU791" s="226"/>
      <c r="MV791" s="226"/>
      <c r="MW791" s="226"/>
      <c r="MX791" s="226"/>
      <c r="MY791" s="226"/>
      <c r="MZ791" s="226"/>
      <c r="NA791" s="226"/>
      <c r="NB791" s="226"/>
      <c r="NC791" s="226"/>
      <c r="ND791" s="226"/>
      <c r="NE791" s="226"/>
      <c r="NF791" s="226"/>
      <c r="NG791" s="226"/>
      <c r="NH791" s="226"/>
      <c r="NI791" s="226"/>
      <c r="NJ791" s="226"/>
      <c r="NK791" s="226"/>
      <c r="NL791" s="226"/>
      <c r="NM791" s="226"/>
      <c r="NN791" s="226"/>
      <c r="NO791" s="226"/>
      <c r="NP791" s="226"/>
      <c r="NQ791" s="226"/>
      <c r="NR791" s="226"/>
      <c r="NS791" s="226"/>
      <c r="NT791" s="226"/>
      <c r="NU791" s="226"/>
      <c r="NV791" s="226"/>
      <c r="NW791" s="226"/>
      <c r="NX791" s="226"/>
      <c r="NY791" s="226"/>
      <c r="NZ791" s="226"/>
      <c r="OA791" s="226"/>
      <c r="OB791" s="226"/>
      <c r="OC791" s="226"/>
      <c r="OD791" s="226"/>
      <c r="OE791" s="226"/>
      <c r="OF791" s="226"/>
      <c r="OG791" s="226"/>
      <c r="OH791" s="226"/>
      <c r="OI791" s="226"/>
      <c r="OJ791" s="226"/>
      <c r="OK791" s="226"/>
      <c r="OL791" s="226"/>
      <c r="OM791" s="226"/>
      <c r="ON791" s="226"/>
      <c r="OO791" s="226"/>
      <c r="OP791" s="226"/>
      <c r="OQ791" s="226"/>
      <c r="OR791" s="226"/>
      <c r="OS791" s="226"/>
      <c r="OT791" s="226"/>
      <c r="OU791" s="226"/>
      <c r="OV791" s="226"/>
      <c r="OW791" s="226"/>
      <c r="OX791" s="226"/>
      <c r="OY791" s="226"/>
      <c r="OZ791" s="226"/>
      <c r="PA791" s="226"/>
      <c r="PB791" s="226"/>
      <c r="PC791" s="226"/>
      <c r="PD791" s="226"/>
      <c r="PE791" s="226"/>
      <c r="PF791" s="226"/>
      <c r="PG791" s="226"/>
      <c r="PH791" s="226"/>
      <c r="PI791" s="226"/>
      <c r="PJ791" s="226"/>
      <c r="PK791" s="226"/>
      <c r="PL791" s="226"/>
      <c r="PM791" s="226"/>
      <c r="PN791" s="226"/>
      <c r="PO791" s="226"/>
      <c r="PP791" s="226"/>
      <c r="PQ791" s="226"/>
      <c r="PR791" s="226"/>
      <c r="PS791" s="226"/>
      <c r="PT791" s="226"/>
      <c r="PU791" s="226"/>
      <c r="PV791" s="226"/>
      <c r="PW791" s="226"/>
      <c r="PX791" s="226"/>
      <c r="PY791" s="226"/>
      <c r="PZ791" s="226"/>
      <c r="QA791" s="226"/>
      <c r="QB791" s="226"/>
      <c r="QC791" s="226"/>
      <c r="QD791" s="226"/>
      <c r="QE791" s="226"/>
      <c r="QF791" s="226"/>
      <c r="QG791" s="226"/>
      <c r="QH791" s="226"/>
      <c r="QI791" s="226"/>
      <c r="QJ791" s="226"/>
      <c r="QK791" s="226"/>
      <c r="QL791" s="226"/>
      <c r="QM791" s="226"/>
      <c r="QN791" s="226"/>
      <c r="QO791" s="226"/>
      <c r="QP791" s="226"/>
      <c r="QQ791" s="226"/>
      <c r="QR791" s="226"/>
      <c r="QS791" s="226"/>
      <c r="QT791" s="226"/>
      <c r="QU791" s="226"/>
      <c r="QV791" s="226"/>
      <c r="QW791" s="226"/>
      <c r="QX791" s="226"/>
      <c r="QY791" s="226"/>
      <c r="QZ791" s="226"/>
      <c r="RA791" s="226"/>
      <c r="RB791" s="226"/>
      <c r="RC791" s="226"/>
      <c r="RD791" s="226"/>
      <c r="RE791" s="226"/>
      <c r="RF791" s="226"/>
      <c r="RG791" s="226"/>
      <c r="RH791" s="226"/>
      <c r="RI791" s="226"/>
      <c r="RJ791" s="226"/>
      <c r="RK791" s="226"/>
      <c r="RL791" s="226"/>
      <c r="RM791" s="226"/>
      <c r="RN791" s="226"/>
      <c r="RO791" s="226"/>
      <c r="RP791" s="226"/>
      <c r="RQ791" s="226"/>
      <c r="RR791" s="226"/>
      <c r="RS791" s="226"/>
      <c r="RT791" s="226"/>
      <c r="RU791" s="226"/>
      <c r="RV791" s="226"/>
      <c r="RW791" s="226"/>
      <c r="RX791" s="226"/>
      <c r="RY791" s="226"/>
      <c r="RZ791" s="226"/>
      <c r="SA791" s="226"/>
      <c r="SB791" s="226"/>
      <c r="SC791" s="226"/>
      <c r="SD791" s="226"/>
      <c r="SE791" s="226"/>
      <c r="SF791" s="226"/>
      <c r="SG791" s="226"/>
      <c r="SH791" s="226"/>
      <c r="SI791" s="226"/>
      <c r="SJ791" s="226"/>
      <c r="SK791" s="226"/>
      <c r="SL791" s="226"/>
      <c r="SM791" s="226"/>
      <c r="SN791" s="226"/>
      <c r="SO791" s="226"/>
      <c r="SP791" s="226"/>
      <c r="SQ791" s="226"/>
      <c r="SR791" s="226"/>
      <c r="SS791" s="226"/>
      <c r="ST791" s="226"/>
      <c r="SU791" s="226"/>
      <c r="SV791" s="226"/>
      <c r="SW791" s="226"/>
      <c r="SX791" s="226"/>
      <c r="SY791" s="226"/>
      <c r="SZ791" s="226"/>
      <c r="TA791" s="226"/>
      <c r="TB791" s="226"/>
      <c r="TC791" s="226"/>
      <c r="TD791" s="226"/>
      <c r="TE791" s="226"/>
      <c r="TF791" s="226"/>
      <c r="TG791" s="226"/>
      <c r="TH791" s="226"/>
      <c r="TI791" s="226"/>
      <c r="TJ791" s="226"/>
      <c r="TK791" s="226"/>
      <c r="TL791" s="226"/>
      <c r="TM791" s="226"/>
      <c r="TN791" s="226"/>
      <c r="TO791" s="226"/>
      <c r="TP791" s="226"/>
      <c r="TQ791" s="226"/>
      <c r="TR791" s="226"/>
      <c r="TS791" s="226"/>
      <c r="TT791" s="226"/>
      <c r="TU791" s="226"/>
      <c r="TV791" s="226"/>
      <c r="TW791" s="226"/>
      <c r="TX791" s="226"/>
      <c r="TY791" s="226"/>
      <c r="TZ791" s="226"/>
      <c r="UA791" s="226"/>
      <c r="UB791" s="226"/>
      <c r="UC791" s="226"/>
      <c r="UD791" s="226"/>
      <c r="UE791" s="226"/>
      <c r="UF791" s="226"/>
      <c r="UG791" s="226"/>
      <c r="UH791" s="226"/>
      <c r="UI791" s="226"/>
      <c r="UJ791" s="226"/>
      <c r="UK791" s="226"/>
      <c r="UL791" s="226"/>
      <c r="UM791" s="226"/>
      <c r="UN791" s="226"/>
      <c r="UO791" s="226"/>
      <c r="UP791" s="226"/>
      <c r="UQ791" s="226"/>
      <c r="UR791" s="226"/>
      <c r="US791" s="226"/>
      <c r="UT791" s="226"/>
      <c r="UU791" s="226"/>
      <c r="UV791" s="226"/>
      <c r="UW791" s="226"/>
      <c r="UX791" s="226"/>
      <c r="UY791" s="226"/>
      <c r="UZ791" s="226"/>
      <c r="VA791" s="226"/>
      <c r="VB791" s="226"/>
      <c r="VC791" s="226"/>
      <c r="VD791" s="226"/>
      <c r="VE791" s="226"/>
      <c r="VF791" s="226"/>
      <c r="VG791" s="226"/>
      <c r="VH791" s="226"/>
      <c r="VI791" s="226"/>
      <c r="VJ791" s="226"/>
      <c r="VK791" s="226"/>
      <c r="VL791" s="226"/>
      <c r="VM791" s="226"/>
      <c r="VN791" s="226"/>
      <c r="VO791" s="226"/>
      <c r="VP791" s="226"/>
      <c r="VQ791" s="226"/>
      <c r="VR791" s="226"/>
      <c r="VS791" s="226"/>
      <c r="VT791" s="226"/>
      <c r="VU791" s="226"/>
      <c r="VV791" s="226"/>
      <c r="VW791" s="226"/>
      <c r="VX791" s="226"/>
      <c r="VY791" s="226"/>
      <c r="VZ791" s="226"/>
      <c r="WA791" s="226"/>
      <c r="WB791" s="226"/>
      <c r="WC791" s="226"/>
      <c r="WD791" s="226"/>
      <c r="WE791" s="226"/>
      <c r="WF791" s="226"/>
      <c r="WG791" s="226"/>
      <c r="WH791" s="226"/>
      <c r="WI791" s="226"/>
      <c r="WJ791" s="226"/>
      <c r="WK791" s="226"/>
      <c r="WL791" s="226"/>
      <c r="WM791" s="226"/>
      <c r="WN791" s="226"/>
      <c r="WO791" s="226"/>
      <c r="WP791" s="226"/>
      <c r="WQ791" s="226"/>
      <c r="WR791" s="226"/>
      <c r="WS791" s="226"/>
      <c r="WT791" s="226"/>
      <c r="WU791" s="226"/>
      <c r="WV791" s="226"/>
      <c r="WW791" s="226"/>
      <c r="WX791" s="226"/>
      <c r="WY791" s="226"/>
      <c r="WZ791" s="226"/>
      <c r="XA791" s="226"/>
      <c r="XB791" s="226"/>
      <c r="XC791" s="226"/>
      <c r="XD791" s="226"/>
      <c r="XE791" s="226"/>
      <c r="XF791" s="226"/>
      <c r="XG791" s="226"/>
      <c r="XH791" s="226"/>
      <c r="XI791" s="226"/>
      <c r="XJ791" s="226"/>
      <c r="XK791" s="226"/>
      <c r="XL791" s="226"/>
      <c r="XM791" s="226"/>
      <c r="XN791" s="226"/>
      <c r="XO791" s="226"/>
      <c r="XP791" s="226"/>
      <c r="XQ791" s="226"/>
      <c r="XR791" s="226"/>
      <c r="XS791" s="226"/>
      <c r="XT791" s="226"/>
      <c r="XU791" s="226"/>
      <c r="XV791" s="226"/>
      <c r="XW791" s="226"/>
      <c r="XX791" s="226"/>
      <c r="XY791" s="226"/>
      <c r="XZ791" s="226"/>
      <c r="YA791" s="226"/>
      <c r="YB791" s="226"/>
      <c r="YC791" s="226"/>
      <c r="YD791" s="226"/>
      <c r="YE791" s="226"/>
      <c r="YF791" s="226"/>
      <c r="YG791" s="226"/>
      <c r="YH791" s="226"/>
      <c r="YI791" s="226"/>
      <c r="YJ791" s="226"/>
      <c r="YK791" s="226"/>
      <c r="YL791" s="226"/>
      <c r="YM791" s="226"/>
      <c r="YN791" s="226"/>
      <c r="YO791" s="226"/>
      <c r="YP791" s="226"/>
      <c r="YQ791" s="226"/>
      <c r="YR791" s="226"/>
      <c r="YS791" s="226"/>
      <c r="YT791" s="226"/>
      <c r="YU791" s="226"/>
      <c r="YV791" s="226"/>
      <c r="YW791" s="226"/>
      <c r="YX791" s="226"/>
      <c r="YY791" s="226"/>
      <c r="YZ791" s="226"/>
      <c r="ZA791" s="226"/>
      <c r="ZB791" s="226"/>
      <c r="ZC791" s="226"/>
      <c r="ZD791" s="226"/>
      <c r="ZE791" s="226"/>
      <c r="ZF791" s="226"/>
      <c r="ZG791" s="226"/>
      <c r="ZH791" s="226"/>
      <c r="ZI791" s="226"/>
      <c r="ZJ791" s="226"/>
      <c r="ZK791" s="226"/>
      <c r="ZL791" s="226"/>
      <c r="ZM791" s="226"/>
      <c r="ZN791" s="226"/>
      <c r="ZO791" s="226"/>
      <c r="ZP791" s="226"/>
      <c r="ZQ791" s="226"/>
      <c r="ZR791" s="226"/>
      <c r="ZS791" s="226"/>
      <c r="ZT791" s="226"/>
      <c r="ZU791" s="226"/>
      <c r="ZV791" s="226"/>
      <c r="ZW791" s="226"/>
      <c r="ZX791" s="226"/>
      <c r="ZY791" s="226"/>
      <c r="ZZ791" s="226"/>
      <c r="AAA791" s="226"/>
      <c r="AAB791" s="226"/>
      <c r="AAC791" s="226"/>
      <c r="AAD791" s="226"/>
      <c r="AAE791" s="226"/>
      <c r="AAF791" s="226"/>
      <c r="AAG791" s="226"/>
      <c r="AAH791" s="226"/>
      <c r="AAI791" s="226"/>
      <c r="AAJ791" s="226"/>
      <c r="AAK791" s="226"/>
      <c r="AAL791" s="226"/>
      <c r="AAM791" s="226"/>
      <c r="AAN791" s="226"/>
      <c r="AAO791" s="226"/>
      <c r="AAP791" s="226"/>
      <c r="AAQ791" s="226"/>
      <c r="AAR791" s="226"/>
      <c r="AAS791" s="226"/>
      <c r="AAT791" s="226"/>
      <c r="AAU791" s="226"/>
      <c r="AAV791" s="226"/>
      <c r="AAW791" s="226"/>
      <c r="AAX791" s="226"/>
      <c r="AAY791" s="226"/>
      <c r="AAZ791" s="226"/>
      <c r="ABA791" s="226"/>
      <c r="ABB791" s="226"/>
      <c r="ABC791" s="226"/>
      <c r="ABD791" s="226"/>
      <c r="ABE791" s="226"/>
      <c r="ABF791" s="226"/>
      <c r="ABG791" s="226"/>
      <c r="ABH791" s="226"/>
      <c r="ABI791" s="226"/>
      <c r="ABJ791" s="226"/>
      <c r="ABK791" s="226"/>
      <c r="ABL791" s="226"/>
      <c r="ABM791" s="226"/>
      <c r="ABN791" s="226"/>
      <c r="ABO791" s="226"/>
      <c r="ABP791" s="226"/>
      <c r="ABQ791" s="226"/>
      <c r="ABR791" s="226"/>
      <c r="ABS791" s="226"/>
      <c r="ABT791" s="226"/>
      <c r="ABU791" s="226"/>
      <c r="ABV791" s="226"/>
      <c r="ABW791" s="226"/>
      <c r="ABX791" s="226"/>
      <c r="ABY791" s="226"/>
      <c r="ABZ791" s="226"/>
      <c r="ACA791" s="226"/>
      <c r="ACB791" s="226"/>
      <c r="ACC791" s="226"/>
      <c r="ACD791" s="226"/>
      <c r="ACE791" s="226"/>
      <c r="ACF791" s="226"/>
      <c r="ACG791" s="226"/>
      <c r="ACH791" s="226"/>
      <c r="ACI791" s="226"/>
      <c r="ACJ791" s="226"/>
      <c r="ACK791" s="226"/>
      <c r="ACL791" s="226"/>
      <c r="ACM791" s="226"/>
      <c r="ACN791" s="226"/>
      <c r="ACO791" s="226"/>
      <c r="ACP791" s="226"/>
      <c r="ACQ791" s="226"/>
      <c r="ACR791" s="226"/>
      <c r="ACS791" s="226"/>
      <c r="ACT791" s="226"/>
      <c r="ACU791" s="226"/>
      <c r="ACV791" s="226"/>
      <c r="ACW791" s="226"/>
      <c r="ACX791" s="226"/>
      <c r="ACY791" s="226"/>
      <c r="ACZ791" s="226"/>
      <c r="ADA791" s="226"/>
      <c r="ADB791" s="226"/>
      <c r="ADC791" s="226"/>
      <c r="ADD791" s="226"/>
      <c r="ADE791" s="226"/>
      <c r="ADF791" s="226"/>
      <c r="ADG791" s="226"/>
      <c r="ADH791" s="226"/>
      <c r="ADI791" s="226"/>
      <c r="ADJ791" s="226"/>
      <c r="ADK791" s="226"/>
      <c r="ADL791" s="226"/>
      <c r="ADM791" s="226"/>
      <c r="ADN791" s="226"/>
      <c r="ADO791" s="226"/>
      <c r="ADP791" s="226"/>
      <c r="ADQ791" s="226"/>
      <c r="ADR791" s="226"/>
      <c r="ADS791" s="226"/>
      <c r="ADT791" s="226"/>
      <c r="ADU791" s="226"/>
      <c r="ADV791" s="226"/>
      <c r="ADW791" s="226"/>
      <c r="ADX791" s="226"/>
      <c r="ADY791" s="226"/>
      <c r="ADZ791" s="226"/>
      <c r="AEA791" s="226"/>
      <c r="AEB791" s="226"/>
      <c r="AEC791" s="226"/>
      <c r="AED791" s="226"/>
      <c r="AEE791" s="226"/>
      <c r="AEF791" s="226"/>
      <c r="AEG791" s="226"/>
      <c r="AEH791" s="226"/>
      <c r="AEI791" s="226"/>
      <c r="AEJ791" s="226"/>
      <c r="AEK791" s="226"/>
      <c r="AEL791" s="226"/>
      <c r="AEM791" s="226"/>
      <c r="AEN791" s="226"/>
      <c r="AEO791" s="226"/>
      <c r="AEP791" s="226"/>
      <c r="AEQ791" s="226"/>
      <c r="AER791" s="226"/>
      <c r="AES791" s="226"/>
      <c r="AET791" s="226"/>
      <c r="AEU791" s="226"/>
      <c r="AEV791" s="226"/>
      <c r="AEW791" s="226"/>
      <c r="AEX791" s="226"/>
      <c r="AEY791" s="226"/>
      <c r="AEZ791" s="226"/>
      <c r="AFA791" s="226"/>
      <c r="AFB791" s="226"/>
      <c r="AFC791" s="226"/>
      <c r="AFD791" s="226"/>
      <c r="AFE791" s="226"/>
      <c r="AFF791" s="226"/>
      <c r="AFG791" s="226"/>
      <c r="AFH791" s="226"/>
      <c r="AFI791" s="226"/>
      <c r="AFJ791" s="226"/>
      <c r="AFK791" s="226"/>
      <c r="AFL791" s="226"/>
      <c r="AFM791" s="226"/>
      <c r="AFN791" s="226"/>
      <c r="AFO791" s="226"/>
      <c r="AFP791" s="226"/>
      <c r="AFQ791" s="226"/>
      <c r="AFR791" s="226"/>
      <c r="AFS791" s="226"/>
      <c r="AFT791" s="226"/>
      <c r="AFU791" s="226"/>
      <c r="AFV791" s="226"/>
      <c r="AFW791" s="226"/>
      <c r="AFX791" s="226"/>
      <c r="AFY791" s="226"/>
      <c r="AFZ791" s="226"/>
      <c r="AGA791" s="226"/>
      <c r="AGB791" s="226"/>
      <c r="AGC791" s="226"/>
      <c r="AGD791" s="226"/>
      <c r="AGE791" s="226"/>
      <c r="AGF791" s="226"/>
      <c r="AGG791" s="226"/>
      <c r="AGH791" s="226"/>
      <c r="AGI791" s="226"/>
      <c r="AGJ791" s="226"/>
      <c r="AGK791" s="226"/>
      <c r="AGL791" s="226"/>
      <c r="AGM791" s="226"/>
      <c r="AGN791" s="226"/>
      <c r="AGO791" s="226"/>
      <c r="AGP791" s="226"/>
      <c r="AGQ791" s="226"/>
      <c r="AGR791" s="226"/>
      <c r="AGS791" s="226"/>
      <c r="AGT791" s="226"/>
      <c r="AGU791" s="226"/>
      <c r="AGV791" s="226"/>
      <c r="AGW791" s="226"/>
      <c r="AGX791" s="226"/>
      <c r="AGY791" s="226"/>
      <c r="AGZ791" s="226"/>
      <c r="AHA791" s="226"/>
      <c r="AHB791" s="226"/>
      <c r="AHC791" s="226"/>
      <c r="AHD791" s="226"/>
      <c r="AHE791" s="226"/>
      <c r="AHF791" s="226"/>
      <c r="AHG791" s="226"/>
      <c r="AHH791" s="226"/>
      <c r="AHI791" s="226"/>
      <c r="AHJ791" s="226"/>
      <c r="AHK791" s="226"/>
      <c r="AHL791" s="226"/>
      <c r="AHM791" s="226"/>
      <c r="AHN791" s="226"/>
      <c r="AHO791" s="226"/>
      <c r="AHP791" s="226"/>
      <c r="AHQ791" s="226"/>
      <c r="AHR791" s="226"/>
      <c r="AHS791" s="226"/>
      <c r="AHT791" s="226"/>
      <c r="AHU791" s="226"/>
      <c r="AHV791" s="226"/>
      <c r="AHW791" s="226"/>
      <c r="AHX791" s="226"/>
      <c r="AHY791" s="226"/>
      <c r="AHZ791" s="226"/>
      <c r="AIA791" s="226"/>
      <c r="AIB791" s="226"/>
      <c r="AIC791" s="226"/>
      <c r="AID791" s="226"/>
      <c r="AIE791" s="226"/>
      <c r="AIF791" s="226"/>
      <c r="AIG791" s="226"/>
      <c r="AIH791" s="226"/>
      <c r="AII791" s="226"/>
      <c r="AIJ791" s="226"/>
      <c r="AIK791" s="226"/>
      <c r="AIL791" s="226"/>
      <c r="AIM791" s="226"/>
      <c r="AIN791" s="226"/>
      <c r="AIO791" s="226"/>
      <c r="AIP791" s="226"/>
      <c r="AIQ791" s="226"/>
      <c r="AIR791" s="226"/>
      <c r="AIS791" s="226"/>
      <c r="AIT791" s="226"/>
      <c r="AIU791" s="226"/>
      <c r="AIV791" s="226"/>
      <c r="AIW791" s="226"/>
      <c r="AIX791" s="226"/>
      <c r="AIY791" s="226"/>
      <c r="AIZ791" s="226"/>
      <c r="AJA791" s="226"/>
      <c r="AJB791" s="226"/>
      <c r="AJC791" s="226"/>
      <c r="AJD791" s="226"/>
      <c r="AJE791" s="226"/>
      <c r="AJF791" s="226"/>
      <c r="AJG791" s="226"/>
      <c r="AJH791" s="226"/>
      <c r="AJI791" s="226"/>
      <c r="AJJ791" s="226"/>
      <c r="AJK791" s="226"/>
      <c r="AJL791" s="226"/>
      <c r="AJM791" s="226"/>
      <c r="AJN791" s="226"/>
      <c r="AJO791" s="226"/>
      <c r="AJP791" s="226"/>
      <c r="AJQ791" s="226"/>
      <c r="AJR791" s="226"/>
      <c r="AJS791" s="226"/>
      <c r="AJT791" s="226"/>
      <c r="AJU791" s="226"/>
      <c r="AJV791" s="226"/>
      <c r="AJW791" s="226"/>
      <c r="AJX791" s="226"/>
      <c r="AJY791" s="226"/>
      <c r="AJZ791" s="226"/>
      <c r="AKA791" s="226"/>
      <c r="AKB791" s="226"/>
      <c r="AKC791" s="226"/>
      <c r="AKD791" s="226"/>
      <c r="AKE791" s="226"/>
      <c r="AKF791" s="226"/>
      <c r="AKG791" s="226"/>
      <c r="AKH791" s="226"/>
      <c r="AKI791" s="226"/>
      <c r="AKJ791" s="226"/>
      <c r="AKK791" s="226"/>
      <c r="AKL791" s="226"/>
      <c r="AKM791" s="226"/>
      <c r="AKN791" s="226"/>
      <c r="AKO791" s="226"/>
      <c r="AKP791" s="226"/>
      <c r="AKQ791" s="226"/>
      <c r="AKR791" s="226"/>
      <c r="AKS791" s="226"/>
      <c r="AKT791" s="226"/>
      <c r="AKU791" s="226"/>
      <c r="AKV791" s="226"/>
      <c r="AKW791" s="226"/>
      <c r="AKX791" s="226"/>
      <c r="AKY791" s="226"/>
      <c r="AKZ791" s="226"/>
      <c r="ALA791" s="226"/>
      <c r="ALB791" s="226"/>
      <c r="ALC791" s="226"/>
      <c r="ALD791" s="226"/>
      <c r="ALE791" s="226"/>
      <c r="ALF791" s="226"/>
      <c r="ALG791" s="226"/>
      <c r="ALH791" s="226"/>
      <c r="ALI791" s="226"/>
      <c r="ALJ791" s="226"/>
      <c r="ALK791" s="226"/>
      <c r="ALL791" s="226"/>
      <c r="ALM791" s="226"/>
      <c r="ALN791" s="226"/>
      <c r="ALO791" s="226"/>
      <c r="ALP791" s="226"/>
      <c r="ALQ791" s="226"/>
      <c r="ALR791" s="226"/>
      <c r="ALS791" s="226"/>
      <c r="ALT791" s="226"/>
      <c r="ALU791" s="226"/>
      <c r="ALV791" s="226"/>
      <c r="ALW791" s="226"/>
      <c r="ALX791" s="226"/>
      <c r="ALY791" s="226"/>
      <c r="ALZ791" s="226"/>
      <c r="AMA791" s="226"/>
      <c r="AMB791" s="226"/>
      <c r="AMC791" s="226"/>
      <c r="AMD791" s="226"/>
      <c r="AME791" s="226"/>
      <c r="AMF791" s="226"/>
      <c r="AMG791" s="226"/>
      <c r="AMH791" s="226"/>
      <c r="AMI791" s="226"/>
      <c r="AMJ791" s="226"/>
      <c r="AMK791" s="226"/>
      <c r="AML791" s="226"/>
      <c r="AMM791" s="226"/>
      <c r="AMN791" s="226"/>
      <c r="AMO791" s="226"/>
      <c r="AMP791" s="226"/>
      <c r="AMQ791" s="226"/>
      <c r="AMR791" s="226"/>
      <c r="AMS791" s="226"/>
      <c r="AMT791" s="226"/>
      <c r="AMU791" s="226"/>
      <c r="AMV791" s="226"/>
      <c r="AMW791" s="226"/>
      <c r="AMX791" s="226"/>
    </row>
    <row r="792" spans="1:1038" s="288" customFormat="1" ht="18" customHeight="1">
      <c r="A792" s="549">
        <v>43333</v>
      </c>
      <c r="B792" s="283" t="s">
        <v>1647</v>
      </c>
      <c r="C792" s="227"/>
      <c r="D792" s="284" t="s">
        <v>1279</v>
      </c>
      <c r="E792" s="227">
        <v>96</v>
      </c>
      <c r="F792" s="227">
        <v>1</v>
      </c>
      <c r="G792" s="286" t="str">
        <f t="shared" si="513"/>
        <v>96-1</v>
      </c>
      <c r="H792" s="227">
        <v>75.5</v>
      </c>
      <c r="I792" s="227">
        <v>85</v>
      </c>
      <c r="J792" s="477">
        <f t="shared" ref="J792:J847" si="546">IF(H792=0, 1, 0)</f>
        <v>0</v>
      </c>
      <c r="K792" s="478" t="str">
        <f>IF(J793=1,IF(((VLOOKUP($G792,[3]Depth_Lookup!$A$3:$J$550,9,FALSE))-(I792/100))=0,"Good",IF(((VLOOKUP($G792,[3]Depth_Lookup!$A$3:$J$550,9,FALSE))-(I792/100))&gt;0,"Too Short","Too Long")))</f>
        <v>Good</v>
      </c>
      <c r="L792" s="171">
        <f>(VLOOKUP($G792,Depth_Lookup!$A$3:$J$410,10,FALSE))+(H792/100)</f>
        <v>249.45499999999998</v>
      </c>
      <c r="M792" s="171">
        <f>(VLOOKUP($G792,Depth_Lookup!$A$3:$J$410,10,FALSE))+(I792/100)</f>
        <v>249.54999999999998</v>
      </c>
      <c r="N792" s="645" t="s">
        <v>2312</v>
      </c>
      <c r="O792" s="227">
        <v>1</v>
      </c>
      <c r="P792" s="227" t="s">
        <v>853</v>
      </c>
      <c r="Q792" s="227" t="s">
        <v>125</v>
      </c>
      <c r="R792" s="286" t="str">
        <f t="shared" si="537"/>
        <v>SerpentinizedHarzburgite</v>
      </c>
      <c r="S792" s="229" t="s">
        <v>98</v>
      </c>
      <c r="T792" s="229" t="s">
        <v>94</v>
      </c>
      <c r="U792" s="227" t="s">
        <v>95</v>
      </c>
      <c r="V792" s="227" t="s">
        <v>96</v>
      </c>
      <c r="W792" s="227" t="s">
        <v>102</v>
      </c>
      <c r="X792" s="287">
        <f>VLOOKUP(W792,[3]definitions_list_lookup!$A$13:$B$19,2,0)</f>
        <v>5</v>
      </c>
      <c r="Y792" s="227" t="s">
        <v>90</v>
      </c>
      <c r="Z792" s="227" t="s">
        <v>91</v>
      </c>
      <c r="AA792" s="227"/>
      <c r="AB792" s="227"/>
      <c r="AC792" s="227"/>
      <c r="AD792" s="227"/>
      <c r="AE792" s="233"/>
      <c r="AF792" s="286" t="e">
        <f>VLOOKUP(AE792,[3]definitions_list_mag!$V$12:$W$15,2,0)</f>
        <v>#N/A</v>
      </c>
      <c r="AG792" s="237"/>
      <c r="AH792" s="227"/>
      <c r="AI792" s="252">
        <v>73</v>
      </c>
      <c r="AJ792" s="229"/>
      <c r="AK792" s="229"/>
      <c r="AL792" s="229"/>
      <c r="AM792" s="229"/>
      <c r="AN792" s="229"/>
      <c r="AO792" s="252"/>
      <c r="AP792" s="229"/>
      <c r="AQ792" s="229"/>
      <c r="AR792" s="229"/>
      <c r="AS792" s="229"/>
      <c r="AT792" s="229"/>
      <c r="AU792" s="252"/>
      <c r="AV792" s="229"/>
      <c r="AW792" s="229"/>
      <c r="AX792" s="229"/>
      <c r="AY792" s="229"/>
      <c r="AZ792" s="229"/>
      <c r="BA792" s="252">
        <v>25</v>
      </c>
      <c r="BB792" s="229">
        <v>5</v>
      </c>
      <c r="BC792" s="229">
        <v>2</v>
      </c>
      <c r="BD792" s="229" t="s">
        <v>110</v>
      </c>
      <c r="BE792" s="229" t="s">
        <v>103</v>
      </c>
      <c r="BF792" s="229"/>
      <c r="BG792" s="252"/>
      <c r="BH792" s="229"/>
      <c r="BI792" s="229"/>
      <c r="BJ792" s="229"/>
      <c r="BK792" s="229"/>
      <c r="BL792" s="229"/>
      <c r="BM792" s="252">
        <v>2</v>
      </c>
      <c r="BN792" s="229">
        <v>2</v>
      </c>
      <c r="BO792" s="229">
        <v>0.5</v>
      </c>
      <c r="BP792" s="229" t="s">
        <v>110</v>
      </c>
      <c r="BQ792" s="229" t="s">
        <v>103</v>
      </c>
      <c r="BR792" s="229"/>
      <c r="BS792" s="229"/>
      <c r="BT792" s="229"/>
      <c r="BU792" s="229"/>
      <c r="BV792" s="229"/>
      <c r="BW792" s="229"/>
      <c r="BX792" s="229"/>
      <c r="BY792" s="240"/>
      <c r="BZ792" s="227"/>
      <c r="CA792" s="227"/>
      <c r="CB792" s="227"/>
      <c r="CC792" s="227"/>
      <c r="CD792" s="227"/>
      <c r="CE792" s="227"/>
      <c r="CF792" s="290">
        <f t="shared" si="538"/>
        <v>100</v>
      </c>
      <c r="CG792" s="148"/>
      <c r="CH792" s="149" t="s">
        <v>2150</v>
      </c>
      <c r="CI792" s="149">
        <v>90</v>
      </c>
      <c r="CJ792" s="149" t="s">
        <v>514</v>
      </c>
      <c r="CK792" s="151"/>
      <c r="CL792" s="152"/>
      <c r="CM792" s="152"/>
      <c r="CN792" s="152"/>
      <c r="CO792" s="152"/>
      <c r="CP792" s="152"/>
      <c r="CQ792" s="152"/>
      <c r="CR792" s="152"/>
      <c r="CS792" s="152"/>
      <c r="CT792" s="152"/>
      <c r="CU792" s="152"/>
      <c r="CV792" s="152"/>
      <c r="CW792" s="152"/>
      <c r="CX792" s="152"/>
      <c r="CY792" s="152"/>
      <c r="CZ792" s="152"/>
      <c r="DA792" s="152"/>
      <c r="DB792" s="152">
        <v>65</v>
      </c>
      <c r="DC792" s="229"/>
      <c r="DD792" s="152">
        <v>5</v>
      </c>
      <c r="DE792" s="152"/>
      <c r="DF792" s="152"/>
      <c r="DG792" s="152"/>
      <c r="DH792" s="152"/>
      <c r="DI792" s="152"/>
      <c r="DJ792" s="152">
        <v>30</v>
      </c>
      <c r="DK792" s="208">
        <f t="shared" si="539"/>
        <v>100</v>
      </c>
      <c r="DL792" s="148"/>
      <c r="DM792" s="152"/>
      <c r="DN792" s="152"/>
      <c r="DO792" s="153"/>
      <c r="DQ792" s="148"/>
      <c r="DR792" s="153"/>
      <c r="DS792" s="148"/>
      <c r="DT792" s="261"/>
      <c r="DU792" s="229"/>
      <c r="DV792" s="229"/>
      <c r="DW792" s="291" t="e">
        <f>VLOOKUP(P792,[3]definitions_list_lookup!$K$30:$L$54,2,0)</f>
        <v>#N/A</v>
      </c>
      <c r="DX792" s="154"/>
      <c r="DY792" s="652"/>
      <c r="DZ792" s="479"/>
      <c r="EA792" s="292"/>
      <c r="EB792" s="229"/>
      <c r="EC792" s="292"/>
      <c r="ED792" s="229" t="s">
        <v>2517</v>
      </c>
      <c r="EE792" s="293"/>
      <c r="EF792" s="294"/>
      <c r="EG792" s="293"/>
      <c r="EH792" s="295"/>
      <c r="EI792" s="296"/>
      <c r="EJ792" s="297"/>
      <c r="EK792" s="298"/>
      <c r="EL792" s="293"/>
      <c r="EM792" s="295"/>
      <c r="EN792" s="295" t="s">
        <v>1448</v>
      </c>
      <c r="EO792" s="321"/>
      <c r="EP792" s="321"/>
      <c r="EQ792" s="321"/>
      <c r="ER792" s="321"/>
      <c r="ES792" s="321"/>
      <c r="ET792" s="321"/>
      <c r="EU792" s="321"/>
      <c r="EV792" s="408">
        <v>17</v>
      </c>
      <c r="EW792" s="408">
        <v>90</v>
      </c>
      <c r="EX792" s="408">
        <v>29</v>
      </c>
      <c r="EY792" s="408">
        <v>0</v>
      </c>
      <c r="EZ792" s="192">
        <f t="shared" si="514"/>
        <v>-151.12094701512513</v>
      </c>
      <c r="FA792" s="192">
        <f t="shared" si="515"/>
        <v>208.87905298487487</v>
      </c>
      <c r="FB792" s="192">
        <f t="shared" si="516"/>
        <v>57.664872198612692</v>
      </c>
      <c r="FC792" s="192">
        <f t="shared" si="517"/>
        <v>298.87905298487487</v>
      </c>
      <c r="FD792" s="192">
        <f t="shared" si="518"/>
        <v>32.335127801387308</v>
      </c>
      <c r="FE792" s="193">
        <f t="shared" si="519"/>
        <v>28.879052984874875</v>
      </c>
      <c r="FF792" s="194">
        <f t="shared" si="520"/>
        <v>32.335127801387308</v>
      </c>
      <c r="FG792" s="293"/>
      <c r="FH792" s="295"/>
      <c r="FI792" s="778">
        <f t="shared" si="526"/>
        <v>0</v>
      </c>
      <c r="FJ792" s="779">
        <f t="shared" si="527"/>
        <v>32.335127801387308</v>
      </c>
      <c r="FK792" s="779">
        <f t="shared" si="528"/>
        <v>57.664872198612692</v>
      </c>
      <c r="FL792" s="780">
        <f t="shared" si="529"/>
        <v>1.006441882607533</v>
      </c>
      <c r="FM792" s="169">
        <f t="shared" si="530"/>
        <v>0.84493406520365466</v>
      </c>
      <c r="FN792" s="783">
        <f t="shared" si="531"/>
        <v>0</v>
      </c>
      <c r="FO792" s="227"/>
      <c r="FP792" s="227"/>
      <c r="FQ792" s="227"/>
      <c r="FR792" s="227"/>
      <c r="FS792" s="227"/>
      <c r="FT792" s="227"/>
      <c r="FU792" s="227"/>
      <c r="FV792" s="227"/>
      <c r="FW792" s="227"/>
      <c r="FX792" s="227"/>
      <c r="FY792" s="227"/>
      <c r="FZ792" s="227"/>
      <c r="GA792" s="227"/>
      <c r="GB792" s="227"/>
      <c r="GC792" s="227"/>
      <c r="GD792" s="227"/>
      <c r="GE792" s="227"/>
      <c r="GF792" s="227"/>
      <c r="GG792" s="227"/>
      <c r="GH792" s="227"/>
      <c r="GI792" s="227"/>
      <c r="GJ792" s="227"/>
      <c r="GK792" s="227"/>
      <c r="GL792" s="227"/>
      <c r="GM792" s="227"/>
      <c r="GN792" s="227"/>
      <c r="GO792" s="227"/>
      <c r="GP792" s="227"/>
      <c r="GQ792" s="227"/>
      <c r="GR792" s="227"/>
      <c r="GS792" s="227"/>
      <c r="GT792" s="227"/>
      <c r="GU792" s="227"/>
      <c r="GV792" s="227"/>
      <c r="GW792" s="227"/>
      <c r="GX792" s="227"/>
      <c r="GY792" s="227"/>
      <c r="GZ792" s="227"/>
      <c r="HA792" s="227"/>
      <c r="HB792" s="227"/>
      <c r="HC792" s="227"/>
      <c r="HD792" s="227"/>
      <c r="HE792" s="227"/>
      <c r="HF792" s="227"/>
      <c r="HG792" s="227"/>
      <c r="HH792" s="227"/>
      <c r="HI792" s="227"/>
      <c r="HJ792" s="227"/>
      <c r="HK792" s="227"/>
      <c r="HL792" s="227"/>
      <c r="HM792" s="227"/>
      <c r="HN792" s="227"/>
      <c r="HO792" s="227"/>
      <c r="HP792" s="227"/>
      <c r="HQ792" s="227"/>
      <c r="HR792" s="227"/>
      <c r="HS792" s="227"/>
      <c r="HT792" s="227"/>
      <c r="HU792" s="227"/>
      <c r="HV792" s="227"/>
      <c r="HW792" s="227"/>
      <c r="HX792" s="227"/>
      <c r="HY792" s="227"/>
      <c r="HZ792" s="227"/>
      <c r="IA792" s="227"/>
      <c r="IB792" s="227"/>
      <c r="IC792" s="227"/>
      <c r="ID792" s="227"/>
      <c r="IE792" s="227"/>
      <c r="IF792" s="227"/>
      <c r="IG792" s="227"/>
      <c r="IH792" s="227"/>
      <c r="II792" s="227"/>
      <c r="IJ792" s="227"/>
      <c r="IK792" s="227"/>
      <c r="IL792" s="227"/>
      <c r="IM792" s="227"/>
      <c r="IN792" s="227"/>
      <c r="IO792" s="227"/>
      <c r="IP792" s="227"/>
      <c r="IQ792" s="227"/>
      <c r="IR792" s="227"/>
      <c r="IS792" s="227"/>
      <c r="IT792" s="227"/>
      <c r="IU792" s="227"/>
      <c r="IV792" s="227"/>
      <c r="IW792" s="227"/>
      <c r="IX792" s="227"/>
      <c r="IY792" s="227"/>
      <c r="IZ792" s="227"/>
      <c r="JA792" s="227"/>
      <c r="JB792" s="227"/>
      <c r="JC792" s="227"/>
      <c r="JD792" s="227"/>
      <c r="JE792" s="227"/>
      <c r="JF792" s="227"/>
      <c r="JG792" s="227"/>
      <c r="JH792" s="227"/>
      <c r="JI792" s="227"/>
      <c r="JJ792" s="227"/>
      <c r="JK792" s="227"/>
      <c r="JL792" s="227"/>
      <c r="JM792" s="227"/>
      <c r="JN792" s="227"/>
      <c r="JO792" s="227"/>
      <c r="JP792" s="227"/>
      <c r="JQ792" s="227"/>
      <c r="JR792" s="227"/>
      <c r="JS792" s="227"/>
      <c r="JT792" s="227"/>
      <c r="JU792" s="227"/>
      <c r="JV792" s="227"/>
      <c r="JW792" s="227"/>
      <c r="JX792" s="227"/>
      <c r="JY792" s="227"/>
      <c r="JZ792" s="227"/>
      <c r="KA792" s="227"/>
      <c r="KB792" s="227"/>
      <c r="KC792" s="227"/>
      <c r="KD792" s="227"/>
      <c r="KE792" s="227"/>
      <c r="KF792" s="227"/>
      <c r="KG792" s="227"/>
      <c r="KH792" s="227"/>
      <c r="KI792" s="227"/>
      <c r="KJ792" s="227"/>
      <c r="KK792" s="227"/>
      <c r="KL792" s="227"/>
      <c r="KM792" s="227"/>
      <c r="KN792" s="227"/>
      <c r="KO792" s="227"/>
      <c r="KP792" s="227"/>
      <c r="KQ792" s="227"/>
      <c r="KR792" s="227"/>
      <c r="KS792" s="227"/>
      <c r="KT792" s="227"/>
      <c r="KU792" s="227"/>
      <c r="KV792" s="227"/>
      <c r="KW792" s="227"/>
      <c r="KX792" s="227"/>
      <c r="KY792" s="227"/>
      <c r="KZ792" s="227"/>
      <c r="LA792" s="227"/>
      <c r="LB792" s="227"/>
      <c r="LC792" s="227"/>
      <c r="LD792" s="227"/>
      <c r="LE792" s="227"/>
      <c r="LF792" s="227"/>
      <c r="LG792" s="227"/>
      <c r="LH792" s="227"/>
      <c r="LI792" s="227"/>
      <c r="LJ792" s="227"/>
      <c r="LK792" s="227"/>
      <c r="LL792" s="227"/>
      <c r="LM792" s="227"/>
      <c r="LN792" s="227"/>
      <c r="LO792" s="227"/>
      <c r="LP792" s="227"/>
      <c r="LQ792" s="227"/>
      <c r="LR792" s="227"/>
      <c r="LS792" s="227"/>
      <c r="LT792" s="227"/>
      <c r="LU792" s="227"/>
      <c r="LV792" s="227"/>
      <c r="LW792" s="227"/>
      <c r="LX792" s="227"/>
      <c r="LY792" s="227"/>
      <c r="LZ792" s="227"/>
      <c r="MA792" s="227"/>
      <c r="MB792" s="227"/>
      <c r="MC792" s="227"/>
      <c r="MD792" s="227"/>
      <c r="ME792" s="227"/>
      <c r="MF792" s="227"/>
      <c r="MG792" s="227"/>
      <c r="MH792" s="227"/>
      <c r="MI792" s="227"/>
      <c r="MJ792" s="227"/>
      <c r="MK792" s="227"/>
      <c r="ML792" s="227"/>
      <c r="MM792" s="227"/>
      <c r="MN792" s="227"/>
      <c r="MO792" s="227"/>
      <c r="MP792" s="227"/>
      <c r="MQ792" s="227"/>
      <c r="MR792" s="227"/>
      <c r="MS792" s="227"/>
      <c r="MT792" s="227"/>
      <c r="MU792" s="227"/>
      <c r="MV792" s="227"/>
      <c r="MW792" s="227"/>
      <c r="MX792" s="227"/>
      <c r="MY792" s="227"/>
      <c r="MZ792" s="227"/>
      <c r="NA792" s="227"/>
      <c r="NB792" s="227"/>
      <c r="NC792" s="227"/>
      <c r="ND792" s="227"/>
      <c r="NE792" s="227"/>
      <c r="NF792" s="227"/>
      <c r="NG792" s="227"/>
      <c r="NH792" s="227"/>
      <c r="NI792" s="227"/>
      <c r="NJ792" s="227"/>
      <c r="NK792" s="227"/>
      <c r="NL792" s="227"/>
      <c r="NM792" s="227"/>
      <c r="NN792" s="227"/>
      <c r="NO792" s="227"/>
      <c r="NP792" s="227"/>
      <c r="NQ792" s="227"/>
      <c r="NR792" s="227"/>
      <c r="NS792" s="227"/>
      <c r="NT792" s="227"/>
      <c r="NU792" s="227"/>
      <c r="NV792" s="227"/>
      <c r="NW792" s="227"/>
      <c r="NX792" s="227"/>
      <c r="NY792" s="227"/>
      <c r="NZ792" s="227"/>
      <c r="OA792" s="227"/>
      <c r="OB792" s="227"/>
      <c r="OC792" s="227"/>
      <c r="OD792" s="227"/>
      <c r="OE792" s="227"/>
      <c r="OF792" s="227"/>
      <c r="OG792" s="227"/>
      <c r="OH792" s="227"/>
      <c r="OI792" s="227"/>
      <c r="OJ792" s="227"/>
      <c r="OK792" s="227"/>
      <c r="OL792" s="227"/>
      <c r="OM792" s="227"/>
      <c r="ON792" s="227"/>
      <c r="OO792" s="227"/>
      <c r="OP792" s="227"/>
      <c r="OQ792" s="227"/>
      <c r="OR792" s="227"/>
      <c r="OS792" s="227"/>
      <c r="OT792" s="227"/>
      <c r="OU792" s="227"/>
      <c r="OV792" s="227"/>
      <c r="OW792" s="227"/>
      <c r="OX792" s="227"/>
      <c r="OY792" s="227"/>
      <c r="OZ792" s="227"/>
      <c r="PA792" s="227"/>
      <c r="PB792" s="227"/>
      <c r="PC792" s="227"/>
      <c r="PD792" s="227"/>
      <c r="PE792" s="227"/>
      <c r="PF792" s="227"/>
      <c r="PG792" s="227"/>
      <c r="PH792" s="227"/>
      <c r="PI792" s="227"/>
      <c r="PJ792" s="227"/>
      <c r="PK792" s="227"/>
      <c r="PL792" s="227"/>
      <c r="PM792" s="227"/>
      <c r="PN792" s="227"/>
      <c r="PO792" s="227"/>
      <c r="PP792" s="227"/>
      <c r="PQ792" s="227"/>
      <c r="PR792" s="227"/>
      <c r="PS792" s="227"/>
      <c r="PT792" s="227"/>
      <c r="PU792" s="227"/>
      <c r="PV792" s="227"/>
      <c r="PW792" s="227"/>
      <c r="PX792" s="227"/>
      <c r="PY792" s="227"/>
      <c r="PZ792" s="227"/>
      <c r="QA792" s="227"/>
      <c r="QB792" s="227"/>
      <c r="QC792" s="227"/>
      <c r="QD792" s="227"/>
      <c r="QE792" s="227"/>
      <c r="QF792" s="227"/>
      <c r="QG792" s="227"/>
      <c r="QH792" s="227"/>
      <c r="QI792" s="227"/>
      <c r="QJ792" s="227"/>
      <c r="QK792" s="227"/>
      <c r="QL792" s="227"/>
      <c r="QM792" s="227"/>
      <c r="QN792" s="227"/>
      <c r="QO792" s="227"/>
      <c r="QP792" s="227"/>
      <c r="QQ792" s="227"/>
      <c r="QR792" s="227"/>
      <c r="QS792" s="227"/>
      <c r="QT792" s="227"/>
      <c r="QU792" s="227"/>
      <c r="QV792" s="227"/>
      <c r="QW792" s="227"/>
      <c r="QX792" s="227"/>
      <c r="QY792" s="227"/>
      <c r="QZ792" s="227"/>
      <c r="RA792" s="227"/>
      <c r="RB792" s="227"/>
      <c r="RC792" s="227"/>
      <c r="RD792" s="227"/>
      <c r="RE792" s="227"/>
      <c r="RF792" s="227"/>
      <c r="RG792" s="227"/>
      <c r="RH792" s="227"/>
      <c r="RI792" s="227"/>
      <c r="RJ792" s="227"/>
      <c r="RK792" s="227"/>
      <c r="RL792" s="227"/>
      <c r="RM792" s="227"/>
      <c r="RN792" s="227"/>
      <c r="RO792" s="227"/>
      <c r="RP792" s="227"/>
      <c r="RQ792" s="227"/>
      <c r="RR792" s="227"/>
      <c r="RS792" s="227"/>
      <c r="RT792" s="227"/>
      <c r="RU792" s="227"/>
      <c r="RV792" s="227"/>
      <c r="RW792" s="227"/>
      <c r="RX792" s="227"/>
      <c r="RY792" s="227"/>
      <c r="RZ792" s="227"/>
      <c r="SA792" s="227"/>
      <c r="SB792" s="227"/>
      <c r="SC792" s="227"/>
      <c r="SD792" s="227"/>
      <c r="SE792" s="227"/>
      <c r="SF792" s="227"/>
      <c r="SG792" s="227"/>
      <c r="SH792" s="227"/>
      <c r="SI792" s="227"/>
      <c r="SJ792" s="227"/>
      <c r="SK792" s="227"/>
      <c r="SL792" s="227"/>
      <c r="SM792" s="227"/>
      <c r="SN792" s="227"/>
      <c r="SO792" s="227"/>
      <c r="SP792" s="227"/>
      <c r="SQ792" s="227"/>
      <c r="SR792" s="227"/>
      <c r="SS792" s="227"/>
      <c r="ST792" s="227"/>
      <c r="SU792" s="227"/>
      <c r="SV792" s="227"/>
      <c r="SW792" s="227"/>
      <c r="SX792" s="227"/>
      <c r="SY792" s="227"/>
      <c r="SZ792" s="227"/>
      <c r="TA792" s="227"/>
      <c r="TB792" s="227"/>
      <c r="TC792" s="227"/>
      <c r="TD792" s="227"/>
      <c r="TE792" s="227"/>
      <c r="TF792" s="227"/>
      <c r="TG792" s="227"/>
      <c r="TH792" s="227"/>
      <c r="TI792" s="227"/>
      <c r="TJ792" s="227"/>
      <c r="TK792" s="227"/>
      <c r="TL792" s="227"/>
      <c r="TM792" s="227"/>
      <c r="TN792" s="227"/>
      <c r="TO792" s="227"/>
      <c r="TP792" s="227"/>
      <c r="TQ792" s="227"/>
      <c r="TR792" s="227"/>
      <c r="TS792" s="227"/>
      <c r="TT792" s="227"/>
      <c r="TU792" s="227"/>
      <c r="TV792" s="227"/>
      <c r="TW792" s="227"/>
      <c r="TX792" s="227"/>
      <c r="TY792" s="227"/>
      <c r="TZ792" s="227"/>
      <c r="UA792" s="227"/>
      <c r="UB792" s="227"/>
      <c r="UC792" s="227"/>
      <c r="UD792" s="227"/>
      <c r="UE792" s="227"/>
      <c r="UF792" s="227"/>
      <c r="UG792" s="227"/>
      <c r="UH792" s="227"/>
      <c r="UI792" s="227"/>
      <c r="UJ792" s="227"/>
      <c r="UK792" s="227"/>
      <c r="UL792" s="227"/>
      <c r="UM792" s="227"/>
      <c r="UN792" s="227"/>
      <c r="UO792" s="227"/>
      <c r="UP792" s="227"/>
      <c r="UQ792" s="227"/>
      <c r="UR792" s="227"/>
      <c r="US792" s="227"/>
      <c r="UT792" s="227"/>
      <c r="UU792" s="227"/>
      <c r="UV792" s="227"/>
      <c r="UW792" s="227"/>
      <c r="UX792" s="227"/>
      <c r="UY792" s="227"/>
      <c r="UZ792" s="227"/>
      <c r="VA792" s="227"/>
      <c r="VB792" s="227"/>
      <c r="VC792" s="227"/>
      <c r="VD792" s="227"/>
      <c r="VE792" s="227"/>
      <c r="VF792" s="227"/>
      <c r="VG792" s="227"/>
      <c r="VH792" s="227"/>
      <c r="VI792" s="227"/>
      <c r="VJ792" s="227"/>
      <c r="VK792" s="227"/>
      <c r="VL792" s="227"/>
      <c r="VM792" s="227"/>
      <c r="VN792" s="227"/>
      <c r="VO792" s="227"/>
      <c r="VP792" s="227"/>
      <c r="VQ792" s="227"/>
      <c r="VR792" s="227"/>
      <c r="VS792" s="227"/>
      <c r="VT792" s="227"/>
      <c r="VU792" s="227"/>
      <c r="VV792" s="227"/>
      <c r="VW792" s="227"/>
      <c r="VX792" s="227"/>
      <c r="VY792" s="227"/>
      <c r="VZ792" s="227"/>
      <c r="WA792" s="227"/>
      <c r="WB792" s="227"/>
      <c r="WC792" s="227"/>
      <c r="WD792" s="227"/>
      <c r="WE792" s="227"/>
      <c r="WF792" s="227"/>
      <c r="WG792" s="227"/>
      <c r="WH792" s="227"/>
      <c r="WI792" s="227"/>
      <c r="WJ792" s="227"/>
      <c r="WK792" s="227"/>
      <c r="WL792" s="227"/>
      <c r="WM792" s="227"/>
      <c r="WN792" s="227"/>
      <c r="WO792" s="227"/>
      <c r="WP792" s="227"/>
      <c r="WQ792" s="227"/>
      <c r="WR792" s="227"/>
      <c r="WS792" s="227"/>
      <c r="WT792" s="227"/>
      <c r="WU792" s="227"/>
      <c r="WV792" s="227"/>
      <c r="WW792" s="227"/>
      <c r="WX792" s="227"/>
      <c r="WY792" s="227"/>
      <c r="WZ792" s="227"/>
      <c r="XA792" s="227"/>
      <c r="XB792" s="227"/>
      <c r="XC792" s="227"/>
      <c r="XD792" s="227"/>
      <c r="XE792" s="227"/>
      <c r="XF792" s="227"/>
      <c r="XG792" s="227"/>
      <c r="XH792" s="227"/>
      <c r="XI792" s="227"/>
      <c r="XJ792" s="227"/>
      <c r="XK792" s="227"/>
      <c r="XL792" s="227"/>
      <c r="XM792" s="227"/>
      <c r="XN792" s="227"/>
      <c r="XO792" s="227"/>
      <c r="XP792" s="227"/>
      <c r="XQ792" s="227"/>
      <c r="XR792" s="227"/>
      <c r="XS792" s="227"/>
      <c r="XT792" s="227"/>
      <c r="XU792" s="227"/>
      <c r="XV792" s="227"/>
      <c r="XW792" s="227"/>
      <c r="XX792" s="227"/>
      <c r="XY792" s="227"/>
      <c r="XZ792" s="227"/>
      <c r="YA792" s="227"/>
      <c r="YB792" s="227"/>
      <c r="YC792" s="227"/>
      <c r="YD792" s="227"/>
      <c r="YE792" s="227"/>
      <c r="YF792" s="227"/>
      <c r="YG792" s="227"/>
      <c r="YH792" s="227"/>
      <c r="YI792" s="227"/>
      <c r="YJ792" s="227"/>
      <c r="YK792" s="227"/>
      <c r="YL792" s="227"/>
      <c r="YM792" s="227"/>
      <c r="YN792" s="227"/>
      <c r="YO792" s="227"/>
      <c r="YP792" s="227"/>
      <c r="YQ792" s="227"/>
      <c r="YR792" s="227"/>
      <c r="YS792" s="227"/>
      <c r="YT792" s="227"/>
      <c r="YU792" s="227"/>
      <c r="YV792" s="227"/>
      <c r="YW792" s="227"/>
      <c r="YX792" s="227"/>
      <c r="YY792" s="227"/>
      <c r="YZ792" s="227"/>
      <c r="ZA792" s="227"/>
      <c r="ZB792" s="227"/>
      <c r="ZC792" s="227"/>
      <c r="ZD792" s="227"/>
      <c r="ZE792" s="227"/>
      <c r="ZF792" s="227"/>
      <c r="ZG792" s="227"/>
      <c r="ZH792" s="227"/>
      <c r="ZI792" s="227"/>
      <c r="ZJ792" s="227"/>
      <c r="ZK792" s="227"/>
      <c r="ZL792" s="227"/>
      <c r="ZM792" s="227"/>
      <c r="ZN792" s="227"/>
      <c r="ZO792" s="227"/>
      <c r="ZP792" s="227"/>
      <c r="ZQ792" s="227"/>
      <c r="ZR792" s="227"/>
      <c r="ZS792" s="227"/>
      <c r="ZT792" s="227"/>
      <c r="ZU792" s="227"/>
      <c r="ZV792" s="227"/>
      <c r="ZW792" s="227"/>
      <c r="ZX792" s="227"/>
      <c r="ZY792" s="227"/>
      <c r="ZZ792" s="227"/>
      <c r="AAA792" s="227"/>
      <c r="AAB792" s="227"/>
      <c r="AAC792" s="227"/>
      <c r="AAD792" s="227"/>
      <c r="AAE792" s="227"/>
      <c r="AAF792" s="227"/>
      <c r="AAG792" s="227"/>
      <c r="AAH792" s="227"/>
      <c r="AAI792" s="227"/>
      <c r="AAJ792" s="227"/>
      <c r="AAK792" s="227"/>
      <c r="AAL792" s="227"/>
      <c r="AAM792" s="227"/>
      <c r="AAN792" s="227"/>
      <c r="AAO792" s="227"/>
      <c r="AAP792" s="227"/>
      <c r="AAQ792" s="227"/>
      <c r="AAR792" s="227"/>
      <c r="AAS792" s="227"/>
      <c r="AAT792" s="227"/>
      <c r="AAU792" s="227"/>
      <c r="AAV792" s="227"/>
      <c r="AAW792" s="227"/>
      <c r="AAX792" s="227"/>
      <c r="AAY792" s="227"/>
      <c r="AAZ792" s="227"/>
      <c r="ABA792" s="227"/>
      <c r="ABB792" s="227"/>
      <c r="ABC792" s="227"/>
      <c r="ABD792" s="227"/>
      <c r="ABE792" s="227"/>
      <c r="ABF792" s="227"/>
      <c r="ABG792" s="227"/>
      <c r="ABH792" s="227"/>
      <c r="ABI792" s="227"/>
      <c r="ABJ792" s="227"/>
      <c r="ABK792" s="227"/>
      <c r="ABL792" s="227"/>
      <c r="ABM792" s="227"/>
      <c r="ABN792" s="227"/>
      <c r="ABO792" s="227"/>
      <c r="ABP792" s="227"/>
      <c r="ABQ792" s="227"/>
      <c r="ABR792" s="227"/>
      <c r="ABS792" s="227"/>
      <c r="ABT792" s="227"/>
      <c r="ABU792" s="227"/>
      <c r="ABV792" s="227"/>
      <c r="ABW792" s="227"/>
      <c r="ABX792" s="227"/>
      <c r="ABY792" s="227"/>
      <c r="ABZ792" s="227"/>
      <c r="ACA792" s="227"/>
      <c r="ACB792" s="227"/>
      <c r="ACC792" s="227"/>
      <c r="ACD792" s="227"/>
      <c r="ACE792" s="227"/>
      <c r="ACF792" s="227"/>
      <c r="ACG792" s="227"/>
      <c r="ACH792" s="227"/>
      <c r="ACI792" s="227"/>
      <c r="ACJ792" s="227"/>
      <c r="ACK792" s="227"/>
      <c r="ACL792" s="227"/>
      <c r="ACM792" s="227"/>
      <c r="ACN792" s="227"/>
      <c r="ACO792" s="227"/>
      <c r="ACP792" s="227"/>
      <c r="ACQ792" s="227"/>
      <c r="ACR792" s="227"/>
      <c r="ACS792" s="227"/>
      <c r="ACT792" s="227"/>
      <c r="ACU792" s="227"/>
      <c r="ACV792" s="227"/>
      <c r="ACW792" s="227"/>
      <c r="ACX792" s="227"/>
      <c r="ACY792" s="227"/>
      <c r="ACZ792" s="227"/>
      <c r="ADA792" s="227"/>
      <c r="ADB792" s="227"/>
      <c r="ADC792" s="227"/>
      <c r="ADD792" s="227"/>
      <c r="ADE792" s="227"/>
      <c r="ADF792" s="227"/>
      <c r="ADG792" s="227"/>
      <c r="ADH792" s="227"/>
      <c r="ADI792" s="227"/>
      <c r="ADJ792" s="227"/>
      <c r="ADK792" s="227"/>
      <c r="ADL792" s="227"/>
      <c r="ADM792" s="227"/>
      <c r="ADN792" s="227"/>
      <c r="ADO792" s="227"/>
      <c r="ADP792" s="227"/>
      <c r="ADQ792" s="227"/>
      <c r="ADR792" s="227"/>
      <c r="ADS792" s="227"/>
      <c r="ADT792" s="227"/>
      <c r="ADU792" s="227"/>
      <c r="ADV792" s="227"/>
      <c r="ADW792" s="227"/>
      <c r="ADX792" s="227"/>
      <c r="ADY792" s="227"/>
      <c r="ADZ792" s="227"/>
      <c r="AEA792" s="227"/>
      <c r="AEB792" s="227"/>
      <c r="AEC792" s="227"/>
      <c r="AED792" s="227"/>
      <c r="AEE792" s="227"/>
      <c r="AEF792" s="227"/>
      <c r="AEG792" s="227"/>
      <c r="AEH792" s="227"/>
      <c r="AEI792" s="227"/>
      <c r="AEJ792" s="227"/>
      <c r="AEK792" s="227"/>
      <c r="AEL792" s="227"/>
      <c r="AEM792" s="227"/>
      <c r="AEN792" s="227"/>
      <c r="AEO792" s="227"/>
      <c r="AEP792" s="227"/>
      <c r="AEQ792" s="227"/>
      <c r="AER792" s="227"/>
      <c r="AES792" s="227"/>
      <c r="AET792" s="227"/>
      <c r="AEU792" s="227"/>
      <c r="AEV792" s="227"/>
      <c r="AEW792" s="227"/>
      <c r="AEX792" s="227"/>
      <c r="AEY792" s="227"/>
      <c r="AEZ792" s="227"/>
      <c r="AFA792" s="227"/>
      <c r="AFB792" s="227"/>
      <c r="AFC792" s="227"/>
      <c r="AFD792" s="227"/>
      <c r="AFE792" s="227"/>
      <c r="AFF792" s="227"/>
      <c r="AFG792" s="227"/>
      <c r="AFH792" s="227"/>
      <c r="AFI792" s="227"/>
      <c r="AFJ792" s="227"/>
      <c r="AFK792" s="227"/>
      <c r="AFL792" s="227"/>
      <c r="AFM792" s="227"/>
      <c r="AFN792" s="227"/>
      <c r="AFO792" s="227"/>
      <c r="AFP792" s="227"/>
      <c r="AFQ792" s="227"/>
      <c r="AFR792" s="227"/>
      <c r="AFS792" s="227"/>
      <c r="AFT792" s="227"/>
      <c r="AFU792" s="227"/>
      <c r="AFV792" s="227"/>
      <c r="AFW792" s="227"/>
      <c r="AFX792" s="227"/>
      <c r="AFY792" s="227"/>
      <c r="AFZ792" s="227"/>
      <c r="AGA792" s="227"/>
      <c r="AGB792" s="227"/>
      <c r="AGC792" s="227"/>
      <c r="AGD792" s="227"/>
      <c r="AGE792" s="227"/>
      <c r="AGF792" s="227"/>
      <c r="AGG792" s="227"/>
      <c r="AGH792" s="227"/>
      <c r="AGI792" s="227"/>
      <c r="AGJ792" s="227"/>
      <c r="AGK792" s="227"/>
      <c r="AGL792" s="227"/>
      <c r="AGM792" s="227"/>
      <c r="AGN792" s="227"/>
      <c r="AGO792" s="227"/>
      <c r="AGP792" s="227"/>
      <c r="AGQ792" s="227"/>
      <c r="AGR792" s="227"/>
      <c r="AGS792" s="227"/>
      <c r="AGT792" s="227"/>
      <c r="AGU792" s="227"/>
      <c r="AGV792" s="227"/>
      <c r="AGW792" s="227"/>
      <c r="AGX792" s="227"/>
      <c r="AGY792" s="227"/>
      <c r="AGZ792" s="227"/>
      <c r="AHA792" s="227"/>
      <c r="AHB792" s="227"/>
      <c r="AHC792" s="227"/>
      <c r="AHD792" s="227"/>
      <c r="AHE792" s="227"/>
      <c r="AHF792" s="227"/>
      <c r="AHG792" s="227"/>
      <c r="AHH792" s="227"/>
      <c r="AHI792" s="227"/>
      <c r="AHJ792" s="227"/>
      <c r="AHK792" s="227"/>
      <c r="AHL792" s="227"/>
      <c r="AHM792" s="227"/>
      <c r="AHN792" s="227"/>
      <c r="AHO792" s="227"/>
      <c r="AHP792" s="227"/>
      <c r="AHQ792" s="227"/>
      <c r="AHR792" s="227"/>
      <c r="AHS792" s="227"/>
      <c r="AHT792" s="227"/>
      <c r="AHU792" s="227"/>
      <c r="AHV792" s="227"/>
      <c r="AHW792" s="227"/>
      <c r="AHX792" s="227"/>
      <c r="AHY792" s="227"/>
      <c r="AHZ792" s="227"/>
      <c r="AIA792" s="227"/>
      <c r="AIB792" s="227"/>
      <c r="AIC792" s="227"/>
      <c r="AID792" s="227"/>
      <c r="AIE792" s="227"/>
      <c r="AIF792" s="227"/>
      <c r="AIG792" s="227"/>
      <c r="AIH792" s="227"/>
      <c r="AII792" s="227"/>
      <c r="AIJ792" s="227"/>
      <c r="AIK792" s="227"/>
      <c r="AIL792" s="227"/>
      <c r="AIM792" s="227"/>
      <c r="AIN792" s="227"/>
      <c r="AIO792" s="227"/>
      <c r="AIP792" s="227"/>
      <c r="AIQ792" s="227"/>
      <c r="AIR792" s="227"/>
      <c r="AIS792" s="227"/>
      <c r="AIT792" s="227"/>
      <c r="AIU792" s="227"/>
      <c r="AIV792" s="227"/>
      <c r="AIW792" s="227"/>
      <c r="AIX792" s="227"/>
      <c r="AIY792" s="227"/>
      <c r="AIZ792" s="227"/>
      <c r="AJA792" s="227"/>
      <c r="AJB792" s="227"/>
      <c r="AJC792" s="227"/>
      <c r="AJD792" s="227"/>
      <c r="AJE792" s="227"/>
      <c r="AJF792" s="227"/>
      <c r="AJG792" s="227"/>
      <c r="AJH792" s="227"/>
      <c r="AJI792" s="227"/>
      <c r="AJJ792" s="227"/>
      <c r="AJK792" s="227"/>
      <c r="AJL792" s="227"/>
      <c r="AJM792" s="227"/>
      <c r="AJN792" s="227"/>
      <c r="AJO792" s="227"/>
      <c r="AJP792" s="227"/>
      <c r="AJQ792" s="227"/>
      <c r="AJR792" s="227"/>
      <c r="AJS792" s="227"/>
      <c r="AJT792" s="227"/>
      <c r="AJU792" s="227"/>
      <c r="AJV792" s="227"/>
      <c r="AJW792" s="227"/>
      <c r="AJX792" s="227"/>
      <c r="AJY792" s="227"/>
      <c r="AJZ792" s="227"/>
      <c r="AKA792" s="227"/>
      <c r="AKB792" s="227"/>
      <c r="AKC792" s="227"/>
      <c r="AKD792" s="227"/>
      <c r="AKE792" s="227"/>
      <c r="AKF792" s="227"/>
      <c r="AKG792" s="227"/>
      <c r="AKH792" s="227"/>
      <c r="AKI792" s="227"/>
      <c r="AKJ792" s="227"/>
      <c r="AKK792" s="227"/>
      <c r="AKL792" s="227"/>
      <c r="AKM792" s="227"/>
      <c r="AKN792" s="227"/>
      <c r="AKO792" s="227"/>
      <c r="AKP792" s="227"/>
      <c r="AKQ792" s="227"/>
      <c r="AKR792" s="227"/>
      <c r="AKS792" s="227"/>
      <c r="AKT792" s="227"/>
      <c r="AKU792" s="227"/>
      <c r="AKV792" s="227"/>
      <c r="AKW792" s="227"/>
      <c r="AKX792" s="227"/>
      <c r="AKY792" s="227"/>
      <c r="AKZ792" s="227"/>
      <c r="ALA792" s="227"/>
      <c r="ALB792" s="227"/>
      <c r="ALC792" s="227"/>
      <c r="ALD792" s="227"/>
      <c r="ALE792" s="227"/>
      <c r="ALF792" s="227"/>
      <c r="ALG792" s="227"/>
      <c r="ALH792" s="227"/>
      <c r="ALI792" s="227"/>
      <c r="ALJ792" s="227"/>
      <c r="ALK792" s="227"/>
      <c r="ALL792" s="227"/>
      <c r="ALM792" s="227"/>
      <c r="ALN792" s="227"/>
      <c r="ALO792" s="227"/>
      <c r="ALP792" s="227"/>
      <c r="ALQ792" s="227"/>
      <c r="ALR792" s="227"/>
      <c r="ALS792" s="227"/>
      <c r="ALT792" s="227"/>
      <c r="ALU792" s="227"/>
      <c r="ALV792" s="227"/>
      <c r="ALW792" s="227"/>
      <c r="ALX792" s="227"/>
      <c r="ALY792" s="227"/>
      <c r="ALZ792" s="227"/>
      <c r="AMA792" s="227"/>
      <c r="AMB792" s="227"/>
      <c r="AMC792" s="227"/>
      <c r="AMD792" s="227"/>
      <c r="AME792" s="227"/>
      <c r="AMF792" s="227"/>
      <c r="AMG792" s="227"/>
      <c r="AMH792" s="227"/>
      <c r="AMI792" s="227"/>
      <c r="AMJ792" s="227"/>
      <c r="AMK792" s="227"/>
      <c r="AML792" s="227"/>
      <c r="AMM792" s="227"/>
      <c r="AMN792" s="227"/>
      <c r="AMO792" s="227"/>
      <c r="AMP792" s="227"/>
      <c r="AMQ792" s="227"/>
      <c r="AMR792" s="227"/>
      <c r="AMS792" s="227"/>
      <c r="AMT792" s="227"/>
      <c r="AMU792" s="227"/>
      <c r="AMV792" s="227"/>
      <c r="AMW792" s="227"/>
      <c r="AMX792" s="227"/>
    </row>
    <row r="793" spans="1:1038" ht="18" customHeight="1">
      <c r="A793" s="223">
        <v>43333</v>
      </c>
      <c r="B793" s="224" t="s">
        <v>1647</v>
      </c>
      <c r="D793" s="225" t="s">
        <v>1279</v>
      </c>
      <c r="E793" s="226">
        <v>96</v>
      </c>
      <c r="F793" s="226">
        <v>2</v>
      </c>
      <c r="G793" s="196" t="str">
        <f t="shared" si="513"/>
        <v>96-2</v>
      </c>
      <c r="H793" s="226">
        <v>0</v>
      </c>
      <c r="I793" s="226">
        <v>65.5</v>
      </c>
      <c r="J793" s="203">
        <f t="shared" si="546"/>
        <v>1</v>
      </c>
      <c r="K793" s="644" t="b">
        <f>IF(J794=1,IF(((VLOOKUP($G793,[3]Depth_Lookup!$A$3:$J$550,9,FALSE))-(I793/100))=0,"Good",IF(((VLOOKUP($G793,[3]Depth_Lookup!$A$3:$J$550,9,FALSE))-(I793/100))&gt;0,"Too Short","Too Long")))</f>
        <v>0</v>
      </c>
      <c r="L793" s="171">
        <f>(VLOOKUP($G793,Depth_Lookup!$A$3:$J$410,10,FALSE))+(H793/100)</f>
        <v>249.55</v>
      </c>
      <c r="M793" s="171">
        <f>(VLOOKUP($G793,Depth_Lookup!$A$3:$J$410,10,FALSE))+(I793/100)</f>
        <v>250.20500000000001</v>
      </c>
      <c r="N793" s="646" t="s">
        <v>2312</v>
      </c>
      <c r="O793" s="226">
        <v>2</v>
      </c>
      <c r="P793" s="226" t="s">
        <v>853</v>
      </c>
      <c r="Q793" s="226" t="s">
        <v>125</v>
      </c>
      <c r="R793" s="196" t="str">
        <f t="shared" si="537"/>
        <v>SerpentinizedHarzburgite</v>
      </c>
      <c r="S793" s="256" t="s">
        <v>94</v>
      </c>
      <c r="T793" s="256" t="s">
        <v>587</v>
      </c>
      <c r="U793" s="226" t="s">
        <v>95</v>
      </c>
      <c r="V793" s="226" t="s">
        <v>96</v>
      </c>
      <c r="W793" s="226" t="s">
        <v>102</v>
      </c>
      <c r="X793" s="202">
        <f>VLOOKUP(W793,[3]definitions_list_lookup!$A$13:$B$19,2,0)</f>
        <v>5</v>
      </c>
      <c r="Y793" s="226" t="s">
        <v>90</v>
      </c>
      <c r="Z793" s="226" t="s">
        <v>91</v>
      </c>
      <c r="AA793" s="226"/>
      <c r="AF793" s="196" t="e">
        <f>VLOOKUP(AE793,[3]definitions_list_mag!$V$12:$W$15,2,0)</f>
        <v>#N/A</v>
      </c>
      <c r="AI793" s="255">
        <v>73</v>
      </c>
      <c r="AJ793" s="256"/>
      <c r="AK793" s="256"/>
      <c r="AL793" s="256"/>
      <c r="AM793" s="256"/>
      <c r="AN793" s="256"/>
      <c r="AO793" s="255"/>
      <c r="AP793" s="256"/>
      <c r="AQ793" s="256"/>
      <c r="AR793" s="256"/>
      <c r="AS793" s="256"/>
      <c r="AT793" s="256"/>
      <c r="AU793" s="255"/>
      <c r="AV793" s="256"/>
      <c r="AW793" s="256"/>
      <c r="AX793" s="256"/>
      <c r="AY793" s="256"/>
      <c r="AZ793" s="256"/>
      <c r="BA793" s="255">
        <v>25</v>
      </c>
      <c r="BB793" s="256">
        <v>5</v>
      </c>
      <c r="BC793" s="256">
        <v>2</v>
      </c>
      <c r="BD793" s="256" t="s">
        <v>110</v>
      </c>
      <c r="BE793" s="256" t="s">
        <v>103</v>
      </c>
      <c r="BF793" s="256"/>
      <c r="BG793" s="255"/>
      <c r="BH793" s="256"/>
      <c r="BI793" s="256"/>
      <c r="BJ793" s="256"/>
      <c r="BK793" s="256"/>
      <c r="BL793" s="256"/>
      <c r="BM793" s="255">
        <v>2</v>
      </c>
      <c r="BN793" s="256">
        <v>0.5</v>
      </c>
      <c r="BO793" s="256">
        <v>0.5</v>
      </c>
      <c r="BP793" s="256" t="s">
        <v>110</v>
      </c>
      <c r="BQ793" s="256" t="s">
        <v>103</v>
      </c>
      <c r="BR793" s="256"/>
      <c r="BS793" s="256"/>
      <c r="BT793" s="256"/>
      <c r="BU793" s="256"/>
      <c r="BV793" s="256"/>
      <c r="BW793" s="256"/>
      <c r="BX793" s="256"/>
      <c r="BY793" s="257"/>
      <c r="BZ793" s="226"/>
      <c r="CA793" s="226"/>
      <c r="CB793" s="226"/>
      <c r="CC793" s="226"/>
      <c r="CD793" s="226"/>
      <c r="CE793" s="226"/>
      <c r="CF793" s="213">
        <f t="shared" si="538"/>
        <v>100</v>
      </c>
      <c r="CG793" s="131"/>
      <c r="CH793" s="150" t="s">
        <v>2150</v>
      </c>
      <c r="CI793" s="150">
        <v>90</v>
      </c>
      <c r="CJ793" s="150" t="s">
        <v>514</v>
      </c>
      <c r="CK793" s="158"/>
      <c r="CL793" s="395"/>
      <c r="CM793" s="395"/>
      <c r="CN793" s="395"/>
      <c r="CO793" s="395"/>
      <c r="CP793" s="395"/>
      <c r="CQ793" s="395"/>
      <c r="CR793" s="395"/>
      <c r="CS793" s="395"/>
      <c r="CT793" s="395"/>
      <c r="CU793" s="395"/>
      <c r="CV793" s="395"/>
      <c r="CW793" s="395"/>
      <c r="CX793" s="395"/>
      <c r="CY793" s="395"/>
      <c r="CZ793" s="395"/>
      <c r="DA793" s="395"/>
      <c r="DB793" s="395">
        <v>70</v>
      </c>
      <c r="DC793" s="256"/>
      <c r="DD793" s="395">
        <v>30</v>
      </c>
      <c r="DE793" s="395"/>
      <c r="DF793" s="395"/>
      <c r="DG793" s="395"/>
      <c r="DH793" s="395"/>
      <c r="DI793" s="395"/>
      <c r="DJ793" s="395"/>
      <c r="DK793" s="207">
        <f t="shared" si="539"/>
        <v>100</v>
      </c>
      <c r="DL793" s="131"/>
      <c r="DM793" s="395"/>
      <c r="DN793" s="395"/>
      <c r="DO793" s="397"/>
      <c r="DP793" s="398"/>
      <c r="DQ793" s="131"/>
      <c r="DR793" s="397"/>
      <c r="DS793" s="259"/>
      <c r="DT793" s="263" t="s">
        <v>2313</v>
      </c>
      <c r="DU793" s="256"/>
      <c r="DV793" s="256"/>
      <c r="DW793" s="214" t="e">
        <f>VLOOKUP(P793,[3]definitions_list_lookup!$K$30:$L$54,2,0)</f>
        <v>#N/A</v>
      </c>
      <c r="DX793" s="155" t="s">
        <v>2151</v>
      </c>
      <c r="DY793" s="653" t="s">
        <v>2314</v>
      </c>
      <c r="DZ793"/>
      <c r="EA793" s="104"/>
      <c r="ED793" s="229" t="s">
        <v>2517</v>
      </c>
      <c r="EE793" s="140"/>
      <c r="EG793" s="140"/>
      <c r="EI793" s="218"/>
      <c r="EJ793" s="143"/>
      <c r="EK793" s="221"/>
      <c r="EM793" s="109"/>
      <c r="EN793" s="109"/>
      <c r="EZ793" s="192" t="e">
        <f t="shared" si="514"/>
        <v>#DIV/0!</v>
      </c>
      <c r="FA793" s="192" t="e">
        <f t="shared" si="515"/>
        <v>#DIV/0!</v>
      </c>
      <c r="FB793" s="192" t="e">
        <f t="shared" si="516"/>
        <v>#DIV/0!</v>
      </c>
      <c r="FC793" s="192" t="e">
        <f t="shared" si="517"/>
        <v>#DIV/0!</v>
      </c>
      <c r="FD793" s="192" t="e">
        <f t="shared" si="518"/>
        <v>#DIV/0!</v>
      </c>
      <c r="FE793" s="193" t="e">
        <f t="shared" si="519"/>
        <v>#DIV/0!</v>
      </c>
      <c r="FF793" s="194" t="e">
        <f t="shared" si="520"/>
        <v>#DIV/0!</v>
      </c>
      <c r="FI793" s="778">
        <f t="shared" si="526"/>
        <v>0</v>
      </c>
      <c r="FJ793" s="779" t="e">
        <f t="shared" si="527"/>
        <v>#DIV/0!</v>
      </c>
      <c r="FK793" s="779" t="e">
        <f t="shared" si="528"/>
        <v>#DIV/0!</v>
      </c>
      <c r="FL793" s="780" t="e">
        <f t="shared" si="529"/>
        <v>#DIV/0!</v>
      </c>
      <c r="FM793" s="169" t="e">
        <f t="shared" si="530"/>
        <v>#DIV/0!</v>
      </c>
      <c r="FN793" s="783" t="e">
        <f t="shared" si="531"/>
        <v>#DIV/0!</v>
      </c>
    </row>
    <row r="794" spans="1:1038" ht="18" customHeight="1">
      <c r="A794" s="223">
        <v>43333</v>
      </c>
      <c r="B794" s="224" t="s">
        <v>1647</v>
      </c>
      <c r="D794" s="225" t="s">
        <v>1279</v>
      </c>
      <c r="E794" s="226">
        <v>96</v>
      </c>
      <c r="F794" s="226">
        <v>2</v>
      </c>
      <c r="G794" s="196" t="str">
        <f t="shared" si="513"/>
        <v>96-2</v>
      </c>
      <c r="H794" s="226">
        <v>65.5</v>
      </c>
      <c r="I794" s="226">
        <v>72</v>
      </c>
      <c r="J794" s="203">
        <f t="shared" si="546"/>
        <v>0</v>
      </c>
      <c r="K794" s="644" t="str">
        <f>IF(J795=1,IF(((VLOOKUP($G794,[3]Depth_Lookup!$A$3:$J$550,9,FALSE))-(I794/100))=0,"Good",IF(((VLOOKUP($G794,[3]Depth_Lookup!$A$3:$J$550,9,FALSE))-(I794/100))&gt;0,"Too Short","Too Long")))</f>
        <v>Good</v>
      </c>
      <c r="L794" s="171">
        <f>(VLOOKUP($G794,Depth_Lookup!$A$3:$J$410,10,FALSE))+(H794/100)</f>
        <v>250.20500000000001</v>
      </c>
      <c r="M794" s="171">
        <f>(VLOOKUP($G794,Depth_Lookup!$A$3:$J$410,10,FALSE))+(I794/100)</f>
        <v>250.27</v>
      </c>
      <c r="N794" s="646" t="s">
        <v>2315</v>
      </c>
      <c r="O794" s="226">
        <v>1</v>
      </c>
      <c r="P794" s="226" t="s">
        <v>853</v>
      </c>
      <c r="Q794" s="226" t="s">
        <v>125</v>
      </c>
      <c r="R794" s="196" t="str">
        <f t="shared" si="537"/>
        <v>SerpentinizedHarzburgite</v>
      </c>
      <c r="S794" s="256" t="s">
        <v>587</v>
      </c>
      <c r="T794" s="256" t="s">
        <v>94</v>
      </c>
      <c r="U794" s="226" t="s">
        <v>108</v>
      </c>
      <c r="V794" s="226" t="s">
        <v>509</v>
      </c>
      <c r="W794" s="226" t="s">
        <v>102</v>
      </c>
      <c r="X794" s="202">
        <f>VLOOKUP(W794,[3]definitions_list_lookup!$A$13:$B$19,2,0)</f>
        <v>5</v>
      </c>
      <c r="Y794" s="226" t="s">
        <v>90</v>
      </c>
      <c r="Z794" s="226" t="s">
        <v>91</v>
      </c>
      <c r="AA794" s="226"/>
      <c r="AF794" s="196" t="e">
        <f>VLOOKUP(AE794,[3]definitions_list_mag!$V$12:$W$15,2,0)</f>
        <v>#N/A</v>
      </c>
      <c r="AI794" s="255">
        <v>74</v>
      </c>
      <c r="AJ794" s="256"/>
      <c r="AK794" s="256"/>
      <c r="AL794" s="256"/>
      <c r="AM794" s="256"/>
      <c r="AN794" s="256"/>
      <c r="AO794" s="255"/>
      <c r="AP794" s="256"/>
      <c r="AQ794" s="256"/>
      <c r="AR794" s="256"/>
      <c r="AS794" s="256"/>
      <c r="AT794" s="256"/>
      <c r="AU794" s="255"/>
      <c r="AV794" s="256"/>
      <c r="AW794" s="256"/>
      <c r="AX794" s="256"/>
      <c r="AY794" s="256"/>
      <c r="AZ794" s="256"/>
      <c r="BA794" s="255">
        <v>25</v>
      </c>
      <c r="BB794" s="256">
        <v>5</v>
      </c>
      <c r="BC794" s="256">
        <v>2</v>
      </c>
      <c r="BD794" s="256" t="s">
        <v>110</v>
      </c>
      <c r="BE794" s="256" t="s">
        <v>103</v>
      </c>
      <c r="BF794" s="256"/>
      <c r="BG794" s="255"/>
      <c r="BH794" s="256"/>
      <c r="BI794" s="256"/>
      <c r="BJ794" s="256"/>
      <c r="BK794" s="256"/>
      <c r="BL794" s="256"/>
      <c r="BM794" s="255">
        <v>1</v>
      </c>
      <c r="BN794" s="256">
        <v>0.5</v>
      </c>
      <c r="BO794" s="256">
        <v>0.5</v>
      </c>
      <c r="BP794" s="256" t="s">
        <v>110</v>
      </c>
      <c r="BQ794" s="256" t="s">
        <v>103</v>
      </c>
      <c r="BR794" s="256"/>
      <c r="BS794" s="256"/>
      <c r="BT794" s="256"/>
      <c r="BU794" s="256"/>
      <c r="BV794" s="256"/>
      <c r="BW794" s="256"/>
      <c r="BX794" s="256"/>
      <c r="BY794" s="257"/>
      <c r="BZ794" s="226"/>
      <c r="CA794" s="226"/>
      <c r="CB794" s="226"/>
      <c r="CC794" s="226"/>
      <c r="CD794" s="226"/>
      <c r="CE794" s="226"/>
      <c r="CF794" s="213">
        <f t="shared" si="538"/>
        <v>100</v>
      </c>
      <c r="CG794" s="131"/>
      <c r="CH794" s="150" t="s">
        <v>2316</v>
      </c>
      <c r="CI794" s="150">
        <v>100</v>
      </c>
      <c r="CJ794" s="150" t="s">
        <v>514</v>
      </c>
      <c r="CK794" s="158"/>
      <c r="CL794" s="395"/>
      <c r="CM794" s="395"/>
      <c r="CN794" s="395"/>
      <c r="CO794" s="395"/>
      <c r="CP794" s="395"/>
      <c r="CQ794" s="395"/>
      <c r="CR794" s="395"/>
      <c r="CS794" s="395"/>
      <c r="CT794" s="395"/>
      <c r="CU794" s="395"/>
      <c r="CV794" s="395"/>
      <c r="CW794" s="395"/>
      <c r="CX794" s="395"/>
      <c r="CY794" s="395"/>
      <c r="CZ794" s="395"/>
      <c r="DA794" s="395"/>
      <c r="DB794" s="395">
        <v>15</v>
      </c>
      <c r="DC794" s="256"/>
      <c r="DD794" s="395"/>
      <c r="DE794" s="395"/>
      <c r="DF794" s="395"/>
      <c r="DG794" s="395"/>
      <c r="DH794" s="395"/>
      <c r="DI794" s="395"/>
      <c r="DJ794" s="395">
        <v>85</v>
      </c>
      <c r="DK794" s="207">
        <f t="shared" si="539"/>
        <v>100</v>
      </c>
      <c r="DL794" s="131"/>
      <c r="DM794" s="395"/>
      <c r="DN794" s="395"/>
      <c r="DO794" s="397"/>
      <c r="DP794" s="398"/>
      <c r="DQ794" s="131"/>
      <c r="DR794" s="397"/>
      <c r="DS794" s="259"/>
      <c r="DT794" s="266" t="s">
        <v>2317</v>
      </c>
      <c r="DU794" s="256"/>
      <c r="DV794" s="256"/>
      <c r="DW794" s="214" t="e">
        <f>VLOOKUP(P794,[3]definitions_list_lookup!$K$30:$L$54,2,0)</f>
        <v>#N/A</v>
      </c>
      <c r="DX794" s="155" t="s">
        <v>2151</v>
      </c>
      <c r="DY794" s="653" t="s">
        <v>2318</v>
      </c>
      <c r="DZ794"/>
      <c r="EA794" s="104"/>
      <c r="ED794" s="229" t="s">
        <v>2517</v>
      </c>
      <c r="EE794" s="140"/>
      <c r="EG794" s="140"/>
      <c r="EI794" s="218"/>
      <c r="EJ794" s="143"/>
      <c r="EK794" s="221"/>
      <c r="EM794" s="109"/>
      <c r="EN794" s="109"/>
      <c r="EZ794" s="192" t="e">
        <f t="shared" si="514"/>
        <v>#DIV/0!</v>
      </c>
      <c r="FA794" s="192" t="e">
        <f t="shared" si="515"/>
        <v>#DIV/0!</v>
      </c>
      <c r="FB794" s="192" t="e">
        <f t="shared" si="516"/>
        <v>#DIV/0!</v>
      </c>
      <c r="FC794" s="192" t="e">
        <f t="shared" si="517"/>
        <v>#DIV/0!</v>
      </c>
      <c r="FD794" s="192" t="e">
        <f t="shared" si="518"/>
        <v>#DIV/0!</v>
      </c>
      <c r="FE794" s="193" t="e">
        <f t="shared" si="519"/>
        <v>#DIV/0!</v>
      </c>
      <c r="FF794" s="194" t="e">
        <f t="shared" si="520"/>
        <v>#DIV/0!</v>
      </c>
      <c r="FI794" s="778">
        <f t="shared" si="526"/>
        <v>0</v>
      </c>
      <c r="FJ794" s="779" t="e">
        <f t="shared" si="527"/>
        <v>#DIV/0!</v>
      </c>
      <c r="FK794" s="779" t="e">
        <f t="shared" si="528"/>
        <v>#DIV/0!</v>
      </c>
      <c r="FL794" s="780" t="e">
        <f t="shared" si="529"/>
        <v>#DIV/0!</v>
      </c>
      <c r="FM794" s="169" t="e">
        <f t="shared" si="530"/>
        <v>#DIV/0!</v>
      </c>
      <c r="FN794" s="783" t="e">
        <f t="shared" si="531"/>
        <v>#DIV/0!</v>
      </c>
    </row>
    <row r="795" spans="1:1038" s="432" customFormat="1" ht="18" customHeight="1">
      <c r="A795" s="547">
        <v>43333</v>
      </c>
      <c r="B795" s="524" t="s">
        <v>1647</v>
      </c>
      <c r="C795" s="422"/>
      <c r="D795" s="525" t="s">
        <v>1279</v>
      </c>
      <c r="E795" s="422">
        <v>96</v>
      </c>
      <c r="F795" s="422">
        <v>3</v>
      </c>
      <c r="G795" s="526" t="str">
        <f t="shared" si="513"/>
        <v>96-3</v>
      </c>
      <c r="H795" s="422">
        <v>0</v>
      </c>
      <c r="I795" s="422">
        <v>6.5</v>
      </c>
      <c r="J795" s="527">
        <f t="shared" si="546"/>
        <v>1</v>
      </c>
      <c r="K795" s="528" t="b">
        <f>IF(J797=1,IF(((VLOOKUP($G795,[3]Depth_Lookup!$A$3:$J$550,9,FALSE))-(I795/100))=0,"Good",IF(((VLOOKUP($G795,[3]Depth_Lookup!$A$3:$J$550,9,FALSE))-(I795/100))&gt;0,"Too Short","Too Long")))</f>
        <v>0</v>
      </c>
      <c r="L795" s="171">
        <f>(VLOOKUP($G795,Depth_Lookup!$A$3:$J$410,10,FALSE))+(H795/100)</f>
        <v>250.27</v>
      </c>
      <c r="M795" s="171">
        <f>(VLOOKUP($G795,Depth_Lookup!$A$3:$J$410,10,FALSE))+(I795/100)</f>
        <v>250.33500000000001</v>
      </c>
      <c r="N795" s="665" t="s">
        <v>2315</v>
      </c>
      <c r="O795" s="422">
        <v>2</v>
      </c>
      <c r="P795" s="422" t="s">
        <v>853</v>
      </c>
      <c r="Q795" s="422" t="s">
        <v>125</v>
      </c>
      <c r="R795" s="526" t="str">
        <f t="shared" si="537"/>
        <v>SerpentinizedHarzburgite</v>
      </c>
      <c r="S795" s="429" t="s">
        <v>94</v>
      </c>
      <c r="T795" s="429" t="s">
        <v>98</v>
      </c>
      <c r="U795" s="422" t="s">
        <v>95</v>
      </c>
      <c r="V795" s="422" t="s">
        <v>96</v>
      </c>
      <c r="W795" s="422" t="s">
        <v>102</v>
      </c>
      <c r="X795" s="529">
        <f>VLOOKUP(W795,[3]definitions_list_lookup!$A$13:$B$19,2,0)</f>
        <v>5</v>
      </c>
      <c r="Y795" s="422" t="s">
        <v>90</v>
      </c>
      <c r="Z795" s="422" t="s">
        <v>91</v>
      </c>
      <c r="AA795" s="422"/>
      <c r="AB795" s="422"/>
      <c r="AC795" s="422"/>
      <c r="AD795" s="422"/>
      <c r="AE795" s="423"/>
      <c r="AF795" s="526" t="e">
        <f>VLOOKUP(AE795,[3]definitions_list_mag!$V$12:$W$15,2,0)</f>
        <v>#N/A</v>
      </c>
      <c r="AG795" s="530"/>
      <c r="AH795" s="422"/>
      <c r="AI795" s="666">
        <v>74</v>
      </c>
      <c r="AJ795" s="429"/>
      <c r="AK795" s="429"/>
      <c r="AL795" s="429"/>
      <c r="AM795" s="429"/>
      <c r="AN795" s="429"/>
      <c r="AO795" s="666"/>
      <c r="AP795" s="429"/>
      <c r="AQ795" s="429"/>
      <c r="AR795" s="429"/>
      <c r="AS795" s="429"/>
      <c r="AT795" s="429"/>
      <c r="AU795" s="666"/>
      <c r="AV795" s="429"/>
      <c r="AW795" s="429"/>
      <c r="AX795" s="429"/>
      <c r="AY795" s="429"/>
      <c r="AZ795" s="429"/>
      <c r="BA795" s="666">
        <v>25</v>
      </c>
      <c r="BB795" s="429">
        <v>6</v>
      </c>
      <c r="BC795" s="429">
        <v>3</v>
      </c>
      <c r="BD795" s="429" t="s">
        <v>110</v>
      </c>
      <c r="BE795" s="429" t="s">
        <v>103</v>
      </c>
      <c r="BF795" s="429"/>
      <c r="BG795" s="666"/>
      <c r="BH795" s="429"/>
      <c r="BI795" s="429"/>
      <c r="BJ795" s="429"/>
      <c r="BK795" s="429"/>
      <c r="BL795" s="429"/>
      <c r="BM795" s="666">
        <v>1</v>
      </c>
      <c r="BN795" s="429">
        <v>0.5</v>
      </c>
      <c r="BO795" s="429">
        <v>0.5</v>
      </c>
      <c r="BP795" s="429" t="s">
        <v>110</v>
      </c>
      <c r="BQ795" s="429" t="s">
        <v>103</v>
      </c>
      <c r="BR795" s="429"/>
      <c r="BS795" s="429"/>
      <c r="BT795" s="429"/>
      <c r="BU795" s="429"/>
      <c r="BV795" s="429"/>
      <c r="BW795" s="429"/>
      <c r="BX795" s="429"/>
      <c r="BY795" s="426"/>
      <c r="BZ795" s="422"/>
      <c r="CA795" s="422"/>
      <c r="CB795" s="422"/>
      <c r="CC795" s="422"/>
      <c r="CD795" s="422"/>
      <c r="CE795" s="422"/>
      <c r="CF795" s="531">
        <f t="shared" si="538"/>
        <v>100</v>
      </c>
      <c r="CG795" s="166"/>
      <c r="CH795" s="163" t="s">
        <v>2316</v>
      </c>
      <c r="CI795" s="163">
        <v>100</v>
      </c>
      <c r="CJ795" s="163" t="s">
        <v>514</v>
      </c>
      <c r="CK795" s="164"/>
      <c r="CL795" s="165"/>
      <c r="CM795" s="165"/>
      <c r="CN795" s="165"/>
      <c r="CO795" s="165"/>
      <c r="CP795" s="165"/>
      <c r="CQ795" s="165"/>
      <c r="CR795" s="165"/>
      <c r="CS795" s="165"/>
      <c r="CT795" s="165"/>
      <c r="CU795" s="165"/>
      <c r="CV795" s="165"/>
      <c r="CW795" s="165"/>
      <c r="CX795" s="165"/>
      <c r="CY795" s="165"/>
      <c r="CZ795" s="165"/>
      <c r="DA795" s="165"/>
      <c r="DB795" s="165">
        <v>15</v>
      </c>
      <c r="DC795" s="429"/>
      <c r="DD795" s="165"/>
      <c r="DE795" s="165"/>
      <c r="DF795" s="165"/>
      <c r="DG795" s="165"/>
      <c r="DH795" s="165"/>
      <c r="DI795" s="165"/>
      <c r="DJ795" s="165">
        <v>85</v>
      </c>
      <c r="DK795" s="209">
        <f t="shared" si="539"/>
        <v>100</v>
      </c>
      <c r="DL795" s="166"/>
      <c r="DM795" s="165"/>
      <c r="DN795" s="165"/>
      <c r="DO795" s="167"/>
      <c r="DQ795" s="166"/>
      <c r="DR795" s="167"/>
      <c r="DS795" s="166"/>
      <c r="DT795" s="670" t="s">
        <v>2317</v>
      </c>
      <c r="DU795" s="429"/>
      <c r="DV795" s="429"/>
      <c r="DW795" s="532" t="e">
        <f>VLOOKUP(P795,[3]definitions_list_lookup!$K$30:$L$54,2,0)</f>
        <v>#N/A</v>
      </c>
      <c r="DX795" s="443" t="s">
        <v>2151</v>
      </c>
      <c r="DY795" s="671" t="s">
        <v>2318</v>
      </c>
      <c r="DZ795" s="533"/>
      <c r="EA795" s="534"/>
      <c r="EB795" s="429"/>
      <c r="EC795" s="534"/>
      <c r="ED795" s="229" t="s">
        <v>2517</v>
      </c>
      <c r="EE795" s="535"/>
      <c r="EF795" s="536"/>
      <c r="EG795" s="535"/>
      <c r="EH795" s="537"/>
      <c r="EI795" s="538"/>
      <c r="EJ795" s="539"/>
      <c r="EK795" s="540"/>
      <c r="EL795" s="535"/>
      <c r="EM795" s="537"/>
      <c r="EN795" s="537"/>
      <c r="EO795" s="541"/>
      <c r="EP795" s="541"/>
      <c r="EQ795" s="541"/>
      <c r="ER795" s="541"/>
      <c r="ES795" s="541"/>
      <c r="ET795" s="541"/>
      <c r="EU795" s="541"/>
      <c r="EV795" s="542"/>
      <c r="EW795" s="542"/>
      <c r="EX795" s="542"/>
      <c r="EY795" s="542"/>
      <c r="EZ795" s="192" t="e">
        <f t="shared" si="514"/>
        <v>#DIV/0!</v>
      </c>
      <c r="FA795" s="192" t="e">
        <f t="shared" si="515"/>
        <v>#DIV/0!</v>
      </c>
      <c r="FB795" s="192" t="e">
        <f t="shared" si="516"/>
        <v>#DIV/0!</v>
      </c>
      <c r="FC795" s="192" t="e">
        <f t="shared" si="517"/>
        <v>#DIV/0!</v>
      </c>
      <c r="FD795" s="192" t="e">
        <f t="shared" si="518"/>
        <v>#DIV/0!</v>
      </c>
      <c r="FE795" s="193" t="e">
        <f t="shared" si="519"/>
        <v>#DIV/0!</v>
      </c>
      <c r="FF795" s="194" t="e">
        <f t="shared" si="520"/>
        <v>#DIV/0!</v>
      </c>
      <c r="FG795" s="535"/>
      <c r="FH795" s="537"/>
      <c r="FI795" s="778">
        <f t="shared" si="526"/>
        <v>0</v>
      </c>
      <c r="FJ795" s="779" t="e">
        <f t="shared" si="527"/>
        <v>#DIV/0!</v>
      </c>
      <c r="FK795" s="779" t="e">
        <f t="shared" si="528"/>
        <v>#DIV/0!</v>
      </c>
      <c r="FL795" s="780" t="e">
        <f t="shared" si="529"/>
        <v>#DIV/0!</v>
      </c>
      <c r="FM795" s="169" t="e">
        <f t="shared" si="530"/>
        <v>#DIV/0!</v>
      </c>
      <c r="FN795" s="783" t="e">
        <f t="shared" si="531"/>
        <v>#DIV/0!</v>
      </c>
      <c r="FO795" s="422"/>
      <c r="FP795" s="422"/>
      <c r="FQ795" s="422"/>
      <c r="FR795" s="422"/>
      <c r="FS795" s="422"/>
      <c r="FT795" s="422"/>
      <c r="FU795" s="422"/>
      <c r="FV795" s="422"/>
      <c r="FW795" s="422"/>
      <c r="FX795" s="422"/>
      <c r="FY795" s="422"/>
      <c r="FZ795" s="422"/>
      <c r="GA795" s="422"/>
      <c r="GB795" s="422"/>
      <c r="GC795" s="422"/>
      <c r="GD795" s="422"/>
      <c r="GE795" s="422"/>
      <c r="GF795" s="422"/>
      <c r="GG795" s="422"/>
      <c r="GH795" s="422"/>
      <c r="GI795" s="422"/>
      <c r="GJ795" s="422"/>
      <c r="GK795" s="422"/>
      <c r="GL795" s="422"/>
      <c r="GM795" s="422"/>
      <c r="GN795" s="422"/>
      <c r="GO795" s="422"/>
      <c r="GP795" s="422"/>
      <c r="GQ795" s="422"/>
      <c r="GR795" s="422"/>
      <c r="GS795" s="422"/>
      <c r="GT795" s="422"/>
      <c r="GU795" s="422"/>
      <c r="GV795" s="422"/>
      <c r="GW795" s="422"/>
      <c r="GX795" s="422"/>
      <c r="GY795" s="422"/>
      <c r="GZ795" s="422"/>
      <c r="HA795" s="422"/>
      <c r="HB795" s="422"/>
      <c r="HC795" s="422"/>
      <c r="HD795" s="422"/>
      <c r="HE795" s="422"/>
      <c r="HF795" s="422"/>
      <c r="HG795" s="422"/>
      <c r="HH795" s="422"/>
      <c r="HI795" s="422"/>
      <c r="HJ795" s="422"/>
      <c r="HK795" s="422"/>
      <c r="HL795" s="422"/>
      <c r="HM795" s="422"/>
      <c r="HN795" s="422"/>
      <c r="HO795" s="422"/>
      <c r="HP795" s="422"/>
      <c r="HQ795" s="422"/>
      <c r="HR795" s="422"/>
      <c r="HS795" s="422"/>
      <c r="HT795" s="422"/>
      <c r="HU795" s="422"/>
      <c r="HV795" s="422"/>
      <c r="HW795" s="422"/>
      <c r="HX795" s="422"/>
      <c r="HY795" s="422"/>
      <c r="HZ795" s="422"/>
      <c r="IA795" s="422"/>
      <c r="IB795" s="422"/>
      <c r="IC795" s="422"/>
      <c r="ID795" s="422"/>
      <c r="IE795" s="422"/>
      <c r="IF795" s="422"/>
      <c r="IG795" s="422"/>
      <c r="IH795" s="422"/>
      <c r="II795" s="422"/>
      <c r="IJ795" s="422"/>
      <c r="IK795" s="422"/>
      <c r="IL795" s="422"/>
      <c r="IM795" s="422"/>
      <c r="IN795" s="422"/>
      <c r="IO795" s="422"/>
      <c r="IP795" s="422"/>
      <c r="IQ795" s="422"/>
      <c r="IR795" s="422"/>
      <c r="IS795" s="422"/>
      <c r="IT795" s="422"/>
      <c r="IU795" s="422"/>
      <c r="IV795" s="422"/>
      <c r="IW795" s="422"/>
      <c r="IX795" s="422"/>
      <c r="IY795" s="422"/>
      <c r="IZ795" s="422"/>
      <c r="JA795" s="422"/>
      <c r="JB795" s="422"/>
      <c r="JC795" s="422"/>
      <c r="JD795" s="422"/>
      <c r="JE795" s="422"/>
      <c r="JF795" s="422"/>
      <c r="JG795" s="422"/>
      <c r="JH795" s="422"/>
      <c r="JI795" s="422"/>
      <c r="JJ795" s="422"/>
      <c r="JK795" s="422"/>
      <c r="JL795" s="422"/>
      <c r="JM795" s="422"/>
      <c r="JN795" s="422"/>
      <c r="JO795" s="422"/>
      <c r="JP795" s="422"/>
      <c r="JQ795" s="422"/>
      <c r="JR795" s="422"/>
      <c r="JS795" s="422"/>
      <c r="JT795" s="422"/>
      <c r="JU795" s="422"/>
      <c r="JV795" s="422"/>
      <c r="JW795" s="422"/>
      <c r="JX795" s="422"/>
      <c r="JY795" s="422"/>
      <c r="JZ795" s="422"/>
      <c r="KA795" s="422"/>
      <c r="KB795" s="422"/>
      <c r="KC795" s="422"/>
      <c r="KD795" s="422"/>
      <c r="KE795" s="422"/>
      <c r="KF795" s="422"/>
      <c r="KG795" s="422"/>
      <c r="KH795" s="422"/>
      <c r="KI795" s="422"/>
      <c r="KJ795" s="422"/>
      <c r="KK795" s="422"/>
      <c r="KL795" s="422"/>
      <c r="KM795" s="422"/>
      <c r="KN795" s="422"/>
      <c r="KO795" s="422"/>
      <c r="KP795" s="422"/>
      <c r="KQ795" s="422"/>
      <c r="KR795" s="422"/>
      <c r="KS795" s="422"/>
      <c r="KT795" s="422"/>
      <c r="KU795" s="422"/>
      <c r="KV795" s="422"/>
      <c r="KW795" s="422"/>
      <c r="KX795" s="422"/>
      <c r="KY795" s="422"/>
      <c r="KZ795" s="422"/>
      <c r="LA795" s="422"/>
      <c r="LB795" s="422"/>
      <c r="LC795" s="422"/>
      <c r="LD795" s="422"/>
      <c r="LE795" s="422"/>
      <c r="LF795" s="422"/>
      <c r="LG795" s="422"/>
      <c r="LH795" s="422"/>
      <c r="LI795" s="422"/>
      <c r="LJ795" s="422"/>
      <c r="LK795" s="422"/>
      <c r="LL795" s="422"/>
      <c r="LM795" s="422"/>
      <c r="LN795" s="422"/>
      <c r="LO795" s="422"/>
      <c r="LP795" s="422"/>
      <c r="LQ795" s="422"/>
      <c r="LR795" s="422"/>
      <c r="LS795" s="422"/>
      <c r="LT795" s="422"/>
      <c r="LU795" s="422"/>
      <c r="LV795" s="422"/>
      <c r="LW795" s="422"/>
      <c r="LX795" s="422"/>
      <c r="LY795" s="422"/>
      <c r="LZ795" s="422"/>
      <c r="MA795" s="422"/>
      <c r="MB795" s="422"/>
      <c r="MC795" s="422"/>
      <c r="MD795" s="422"/>
      <c r="ME795" s="422"/>
      <c r="MF795" s="422"/>
      <c r="MG795" s="422"/>
      <c r="MH795" s="422"/>
      <c r="MI795" s="422"/>
      <c r="MJ795" s="422"/>
      <c r="MK795" s="422"/>
      <c r="ML795" s="422"/>
      <c r="MM795" s="422"/>
      <c r="MN795" s="422"/>
      <c r="MO795" s="422"/>
      <c r="MP795" s="422"/>
      <c r="MQ795" s="422"/>
      <c r="MR795" s="422"/>
      <c r="MS795" s="422"/>
      <c r="MT795" s="422"/>
      <c r="MU795" s="422"/>
      <c r="MV795" s="422"/>
      <c r="MW795" s="422"/>
      <c r="MX795" s="422"/>
      <c r="MY795" s="422"/>
      <c r="MZ795" s="422"/>
      <c r="NA795" s="422"/>
      <c r="NB795" s="422"/>
      <c r="NC795" s="422"/>
      <c r="ND795" s="422"/>
      <c r="NE795" s="422"/>
      <c r="NF795" s="422"/>
      <c r="NG795" s="422"/>
      <c r="NH795" s="422"/>
      <c r="NI795" s="422"/>
      <c r="NJ795" s="422"/>
      <c r="NK795" s="422"/>
      <c r="NL795" s="422"/>
      <c r="NM795" s="422"/>
      <c r="NN795" s="422"/>
      <c r="NO795" s="422"/>
      <c r="NP795" s="422"/>
      <c r="NQ795" s="422"/>
      <c r="NR795" s="422"/>
      <c r="NS795" s="422"/>
      <c r="NT795" s="422"/>
      <c r="NU795" s="422"/>
      <c r="NV795" s="422"/>
      <c r="NW795" s="422"/>
      <c r="NX795" s="422"/>
      <c r="NY795" s="422"/>
      <c r="NZ795" s="422"/>
      <c r="OA795" s="422"/>
      <c r="OB795" s="422"/>
      <c r="OC795" s="422"/>
      <c r="OD795" s="422"/>
      <c r="OE795" s="422"/>
      <c r="OF795" s="422"/>
      <c r="OG795" s="422"/>
      <c r="OH795" s="422"/>
      <c r="OI795" s="422"/>
      <c r="OJ795" s="422"/>
      <c r="OK795" s="422"/>
      <c r="OL795" s="422"/>
      <c r="OM795" s="422"/>
      <c r="ON795" s="422"/>
      <c r="OO795" s="422"/>
      <c r="OP795" s="422"/>
      <c r="OQ795" s="422"/>
      <c r="OR795" s="422"/>
      <c r="OS795" s="422"/>
      <c r="OT795" s="422"/>
      <c r="OU795" s="422"/>
      <c r="OV795" s="422"/>
      <c r="OW795" s="422"/>
      <c r="OX795" s="422"/>
      <c r="OY795" s="422"/>
      <c r="OZ795" s="422"/>
      <c r="PA795" s="422"/>
      <c r="PB795" s="422"/>
      <c r="PC795" s="422"/>
      <c r="PD795" s="422"/>
      <c r="PE795" s="422"/>
      <c r="PF795" s="422"/>
      <c r="PG795" s="422"/>
      <c r="PH795" s="422"/>
      <c r="PI795" s="422"/>
      <c r="PJ795" s="422"/>
      <c r="PK795" s="422"/>
      <c r="PL795" s="422"/>
      <c r="PM795" s="422"/>
      <c r="PN795" s="422"/>
      <c r="PO795" s="422"/>
      <c r="PP795" s="422"/>
      <c r="PQ795" s="422"/>
      <c r="PR795" s="422"/>
      <c r="PS795" s="422"/>
      <c r="PT795" s="422"/>
      <c r="PU795" s="422"/>
      <c r="PV795" s="422"/>
      <c r="PW795" s="422"/>
      <c r="PX795" s="422"/>
      <c r="PY795" s="422"/>
      <c r="PZ795" s="422"/>
      <c r="QA795" s="422"/>
      <c r="QB795" s="422"/>
      <c r="QC795" s="422"/>
      <c r="QD795" s="422"/>
      <c r="QE795" s="422"/>
      <c r="QF795" s="422"/>
      <c r="QG795" s="422"/>
      <c r="QH795" s="422"/>
      <c r="QI795" s="422"/>
      <c r="QJ795" s="422"/>
      <c r="QK795" s="422"/>
      <c r="QL795" s="422"/>
      <c r="QM795" s="422"/>
      <c r="QN795" s="422"/>
      <c r="QO795" s="422"/>
      <c r="QP795" s="422"/>
      <c r="QQ795" s="422"/>
      <c r="QR795" s="422"/>
      <c r="QS795" s="422"/>
      <c r="QT795" s="422"/>
      <c r="QU795" s="422"/>
      <c r="QV795" s="422"/>
      <c r="QW795" s="422"/>
      <c r="QX795" s="422"/>
      <c r="QY795" s="422"/>
      <c r="QZ795" s="422"/>
      <c r="RA795" s="422"/>
      <c r="RB795" s="422"/>
      <c r="RC795" s="422"/>
      <c r="RD795" s="422"/>
      <c r="RE795" s="422"/>
      <c r="RF795" s="422"/>
      <c r="RG795" s="422"/>
      <c r="RH795" s="422"/>
      <c r="RI795" s="422"/>
      <c r="RJ795" s="422"/>
      <c r="RK795" s="422"/>
      <c r="RL795" s="422"/>
      <c r="RM795" s="422"/>
      <c r="RN795" s="422"/>
      <c r="RO795" s="422"/>
      <c r="RP795" s="422"/>
      <c r="RQ795" s="422"/>
      <c r="RR795" s="422"/>
      <c r="RS795" s="422"/>
      <c r="RT795" s="422"/>
      <c r="RU795" s="422"/>
      <c r="RV795" s="422"/>
      <c r="RW795" s="422"/>
      <c r="RX795" s="422"/>
      <c r="RY795" s="422"/>
      <c r="RZ795" s="422"/>
      <c r="SA795" s="422"/>
      <c r="SB795" s="422"/>
      <c r="SC795" s="422"/>
      <c r="SD795" s="422"/>
      <c r="SE795" s="422"/>
      <c r="SF795" s="422"/>
      <c r="SG795" s="422"/>
      <c r="SH795" s="422"/>
      <c r="SI795" s="422"/>
      <c r="SJ795" s="422"/>
      <c r="SK795" s="422"/>
      <c r="SL795" s="422"/>
      <c r="SM795" s="422"/>
      <c r="SN795" s="422"/>
      <c r="SO795" s="422"/>
      <c r="SP795" s="422"/>
      <c r="SQ795" s="422"/>
      <c r="SR795" s="422"/>
      <c r="SS795" s="422"/>
      <c r="ST795" s="422"/>
      <c r="SU795" s="422"/>
      <c r="SV795" s="422"/>
      <c r="SW795" s="422"/>
      <c r="SX795" s="422"/>
      <c r="SY795" s="422"/>
      <c r="SZ795" s="422"/>
      <c r="TA795" s="422"/>
      <c r="TB795" s="422"/>
      <c r="TC795" s="422"/>
      <c r="TD795" s="422"/>
      <c r="TE795" s="422"/>
      <c r="TF795" s="422"/>
      <c r="TG795" s="422"/>
      <c r="TH795" s="422"/>
      <c r="TI795" s="422"/>
      <c r="TJ795" s="422"/>
      <c r="TK795" s="422"/>
      <c r="TL795" s="422"/>
      <c r="TM795" s="422"/>
      <c r="TN795" s="422"/>
      <c r="TO795" s="422"/>
      <c r="TP795" s="422"/>
      <c r="TQ795" s="422"/>
      <c r="TR795" s="422"/>
      <c r="TS795" s="422"/>
      <c r="TT795" s="422"/>
      <c r="TU795" s="422"/>
      <c r="TV795" s="422"/>
      <c r="TW795" s="422"/>
      <c r="TX795" s="422"/>
      <c r="TY795" s="422"/>
      <c r="TZ795" s="422"/>
      <c r="UA795" s="422"/>
      <c r="UB795" s="422"/>
      <c r="UC795" s="422"/>
      <c r="UD795" s="422"/>
      <c r="UE795" s="422"/>
      <c r="UF795" s="422"/>
      <c r="UG795" s="422"/>
      <c r="UH795" s="422"/>
      <c r="UI795" s="422"/>
      <c r="UJ795" s="422"/>
      <c r="UK795" s="422"/>
      <c r="UL795" s="422"/>
      <c r="UM795" s="422"/>
      <c r="UN795" s="422"/>
      <c r="UO795" s="422"/>
      <c r="UP795" s="422"/>
      <c r="UQ795" s="422"/>
      <c r="UR795" s="422"/>
      <c r="US795" s="422"/>
      <c r="UT795" s="422"/>
      <c r="UU795" s="422"/>
      <c r="UV795" s="422"/>
      <c r="UW795" s="422"/>
      <c r="UX795" s="422"/>
      <c r="UY795" s="422"/>
      <c r="UZ795" s="422"/>
      <c r="VA795" s="422"/>
      <c r="VB795" s="422"/>
      <c r="VC795" s="422"/>
      <c r="VD795" s="422"/>
      <c r="VE795" s="422"/>
      <c r="VF795" s="422"/>
      <c r="VG795" s="422"/>
      <c r="VH795" s="422"/>
      <c r="VI795" s="422"/>
      <c r="VJ795" s="422"/>
      <c r="VK795" s="422"/>
      <c r="VL795" s="422"/>
      <c r="VM795" s="422"/>
      <c r="VN795" s="422"/>
      <c r="VO795" s="422"/>
      <c r="VP795" s="422"/>
      <c r="VQ795" s="422"/>
      <c r="VR795" s="422"/>
      <c r="VS795" s="422"/>
      <c r="VT795" s="422"/>
      <c r="VU795" s="422"/>
      <c r="VV795" s="422"/>
      <c r="VW795" s="422"/>
      <c r="VX795" s="422"/>
      <c r="VY795" s="422"/>
      <c r="VZ795" s="422"/>
      <c r="WA795" s="422"/>
      <c r="WB795" s="422"/>
      <c r="WC795" s="422"/>
      <c r="WD795" s="422"/>
      <c r="WE795" s="422"/>
      <c r="WF795" s="422"/>
      <c r="WG795" s="422"/>
      <c r="WH795" s="422"/>
      <c r="WI795" s="422"/>
      <c r="WJ795" s="422"/>
      <c r="WK795" s="422"/>
      <c r="WL795" s="422"/>
      <c r="WM795" s="422"/>
      <c r="WN795" s="422"/>
      <c r="WO795" s="422"/>
      <c r="WP795" s="422"/>
      <c r="WQ795" s="422"/>
      <c r="WR795" s="422"/>
      <c r="WS795" s="422"/>
      <c r="WT795" s="422"/>
      <c r="WU795" s="422"/>
      <c r="WV795" s="422"/>
      <c r="WW795" s="422"/>
      <c r="WX795" s="422"/>
      <c r="WY795" s="422"/>
      <c r="WZ795" s="422"/>
      <c r="XA795" s="422"/>
      <c r="XB795" s="422"/>
      <c r="XC795" s="422"/>
      <c r="XD795" s="422"/>
      <c r="XE795" s="422"/>
      <c r="XF795" s="422"/>
      <c r="XG795" s="422"/>
      <c r="XH795" s="422"/>
      <c r="XI795" s="422"/>
      <c r="XJ795" s="422"/>
      <c r="XK795" s="422"/>
      <c r="XL795" s="422"/>
      <c r="XM795" s="422"/>
      <c r="XN795" s="422"/>
      <c r="XO795" s="422"/>
      <c r="XP795" s="422"/>
      <c r="XQ795" s="422"/>
      <c r="XR795" s="422"/>
      <c r="XS795" s="422"/>
      <c r="XT795" s="422"/>
      <c r="XU795" s="422"/>
      <c r="XV795" s="422"/>
      <c r="XW795" s="422"/>
      <c r="XX795" s="422"/>
      <c r="XY795" s="422"/>
      <c r="XZ795" s="422"/>
      <c r="YA795" s="422"/>
      <c r="YB795" s="422"/>
      <c r="YC795" s="422"/>
      <c r="YD795" s="422"/>
      <c r="YE795" s="422"/>
      <c r="YF795" s="422"/>
      <c r="YG795" s="422"/>
      <c r="YH795" s="422"/>
      <c r="YI795" s="422"/>
      <c r="YJ795" s="422"/>
      <c r="YK795" s="422"/>
      <c r="YL795" s="422"/>
      <c r="YM795" s="422"/>
      <c r="YN795" s="422"/>
      <c r="YO795" s="422"/>
      <c r="YP795" s="422"/>
      <c r="YQ795" s="422"/>
      <c r="YR795" s="422"/>
      <c r="YS795" s="422"/>
      <c r="YT795" s="422"/>
      <c r="YU795" s="422"/>
      <c r="YV795" s="422"/>
      <c r="YW795" s="422"/>
      <c r="YX795" s="422"/>
      <c r="YY795" s="422"/>
      <c r="YZ795" s="422"/>
      <c r="ZA795" s="422"/>
      <c r="ZB795" s="422"/>
      <c r="ZC795" s="422"/>
      <c r="ZD795" s="422"/>
      <c r="ZE795" s="422"/>
      <c r="ZF795" s="422"/>
      <c r="ZG795" s="422"/>
      <c r="ZH795" s="422"/>
      <c r="ZI795" s="422"/>
      <c r="ZJ795" s="422"/>
      <c r="ZK795" s="422"/>
      <c r="ZL795" s="422"/>
      <c r="ZM795" s="422"/>
      <c r="ZN795" s="422"/>
      <c r="ZO795" s="422"/>
      <c r="ZP795" s="422"/>
      <c r="ZQ795" s="422"/>
      <c r="ZR795" s="422"/>
      <c r="ZS795" s="422"/>
      <c r="ZT795" s="422"/>
      <c r="ZU795" s="422"/>
      <c r="ZV795" s="422"/>
      <c r="ZW795" s="422"/>
      <c r="ZX795" s="422"/>
      <c r="ZY795" s="422"/>
      <c r="ZZ795" s="422"/>
      <c r="AAA795" s="422"/>
      <c r="AAB795" s="422"/>
      <c r="AAC795" s="422"/>
      <c r="AAD795" s="422"/>
      <c r="AAE795" s="422"/>
      <c r="AAF795" s="422"/>
      <c r="AAG795" s="422"/>
      <c r="AAH795" s="422"/>
      <c r="AAI795" s="422"/>
      <c r="AAJ795" s="422"/>
      <c r="AAK795" s="422"/>
      <c r="AAL795" s="422"/>
      <c r="AAM795" s="422"/>
      <c r="AAN795" s="422"/>
      <c r="AAO795" s="422"/>
      <c r="AAP795" s="422"/>
      <c r="AAQ795" s="422"/>
      <c r="AAR795" s="422"/>
      <c r="AAS795" s="422"/>
      <c r="AAT795" s="422"/>
      <c r="AAU795" s="422"/>
      <c r="AAV795" s="422"/>
      <c r="AAW795" s="422"/>
      <c r="AAX795" s="422"/>
      <c r="AAY795" s="422"/>
      <c r="AAZ795" s="422"/>
      <c r="ABA795" s="422"/>
      <c r="ABB795" s="422"/>
      <c r="ABC795" s="422"/>
      <c r="ABD795" s="422"/>
      <c r="ABE795" s="422"/>
      <c r="ABF795" s="422"/>
      <c r="ABG795" s="422"/>
      <c r="ABH795" s="422"/>
      <c r="ABI795" s="422"/>
      <c r="ABJ795" s="422"/>
      <c r="ABK795" s="422"/>
      <c r="ABL795" s="422"/>
      <c r="ABM795" s="422"/>
      <c r="ABN795" s="422"/>
      <c r="ABO795" s="422"/>
      <c r="ABP795" s="422"/>
      <c r="ABQ795" s="422"/>
      <c r="ABR795" s="422"/>
      <c r="ABS795" s="422"/>
      <c r="ABT795" s="422"/>
      <c r="ABU795" s="422"/>
      <c r="ABV795" s="422"/>
      <c r="ABW795" s="422"/>
      <c r="ABX795" s="422"/>
      <c r="ABY795" s="422"/>
      <c r="ABZ795" s="422"/>
      <c r="ACA795" s="422"/>
      <c r="ACB795" s="422"/>
      <c r="ACC795" s="422"/>
      <c r="ACD795" s="422"/>
      <c r="ACE795" s="422"/>
      <c r="ACF795" s="422"/>
      <c r="ACG795" s="422"/>
      <c r="ACH795" s="422"/>
      <c r="ACI795" s="422"/>
      <c r="ACJ795" s="422"/>
      <c r="ACK795" s="422"/>
      <c r="ACL795" s="422"/>
      <c r="ACM795" s="422"/>
      <c r="ACN795" s="422"/>
      <c r="ACO795" s="422"/>
      <c r="ACP795" s="422"/>
      <c r="ACQ795" s="422"/>
      <c r="ACR795" s="422"/>
      <c r="ACS795" s="422"/>
      <c r="ACT795" s="422"/>
      <c r="ACU795" s="422"/>
      <c r="ACV795" s="422"/>
      <c r="ACW795" s="422"/>
      <c r="ACX795" s="422"/>
      <c r="ACY795" s="422"/>
      <c r="ACZ795" s="422"/>
      <c r="ADA795" s="422"/>
      <c r="ADB795" s="422"/>
      <c r="ADC795" s="422"/>
      <c r="ADD795" s="422"/>
      <c r="ADE795" s="422"/>
      <c r="ADF795" s="422"/>
      <c r="ADG795" s="422"/>
      <c r="ADH795" s="422"/>
      <c r="ADI795" s="422"/>
      <c r="ADJ795" s="422"/>
      <c r="ADK795" s="422"/>
      <c r="ADL795" s="422"/>
      <c r="ADM795" s="422"/>
      <c r="ADN795" s="422"/>
      <c r="ADO795" s="422"/>
      <c r="ADP795" s="422"/>
      <c r="ADQ795" s="422"/>
      <c r="ADR795" s="422"/>
      <c r="ADS795" s="422"/>
      <c r="ADT795" s="422"/>
      <c r="ADU795" s="422"/>
      <c r="ADV795" s="422"/>
      <c r="ADW795" s="422"/>
      <c r="ADX795" s="422"/>
      <c r="ADY795" s="422"/>
      <c r="ADZ795" s="422"/>
      <c r="AEA795" s="422"/>
      <c r="AEB795" s="422"/>
      <c r="AEC795" s="422"/>
      <c r="AED795" s="422"/>
      <c r="AEE795" s="422"/>
      <c r="AEF795" s="422"/>
      <c r="AEG795" s="422"/>
      <c r="AEH795" s="422"/>
      <c r="AEI795" s="422"/>
      <c r="AEJ795" s="422"/>
      <c r="AEK795" s="422"/>
      <c r="AEL795" s="422"/>
      <c r="AEM795" s="422"/>
      <c r="AEN795" s="422"/>
      <c r="AEO795" s="422"/>
      <c r="AEP795" s="422"/>
      <c r="AEQ795" s="422"/>
      <c r="AER795" s="422"/>
      <c r="AES795" s="422"/>
      <c r="AET795" s="422"/>
      <c r="AEU795" s="422"/>
      <c r="AEV795" s="422"/>
      <c r="AEW795" s="422"/>
      <c r="AEX795" s="422"/>
      <c r="AEY795" s="422"/>
      <c r="AEZ795" s="422"/>
      <c r="AFA795" s="422"/>
      <c r="AFB795" s="422"/>
      <c r="AFC795" s="422"/>
      <c r="AFD795" s="422"/>
      <c r="AFE795" s="422"/>
      <c r="AFF795" s="422"/>
      <c r="AFG795" s="422"/>
      <c r="AFH795" s="422"/>
      <c r="AFI795" s="422"/>
      <c r="AFJ795" s="422"/>
      <c r="AFK795" s="422"/>
      <c r="AFL795" s="422"/>
      <c r="AFM795" s="422"/>
      <c r="AFN795" s="422"/>
      <c r="AFO795" s="422"/>
      <c r="AFP795" s="422"/>
      <c r="AFQ795" s="422"/>
      <c r="AFR795" s="422"/>
      <c r="AFS795" s="422"/>
      <c r="AFT795" s="422"/>
      <c r="AFU795" s="422"/>
      <c r="AFV795" s="422"/>
      <c r="AFW795" s="422"/>
      <c r="AFX795" s="422"/>
      <c r="AFY795" s="422"/>
      <c r="AFZ795" s="422"/>
      <c r="AGA795" s="422"/>
      <c r="AGB795" s="422"/>
      <c r="AGC795" s="422"/>
      <c r="AGD795" s="422"/>
      <c r="AGE795" s="422"/>
      <c r="AGF795" s="422"/>
      <c r="AGG795" s="422"/>
      <c r="AGH795" s="422"/>
      <c r="AGI795" s="422"/>
      <c r="AGJ795" s="422"/>
      <c r="AGK795" s="422"/>
      <c r="AGL795" s="422"/>
      <c r="AGM795" s="422"/>
      <c r="AGN795" s="422"/>
      <c r="AGO795" s="422"/>
      <c r="AGP795" s="422"/>
      <c r="AGQ795" s="422"/>
      <c r="AGR795" s="422"/>
      <c r="AGS795" s="422"/>
      <c r="AGT795" s="422"/>
      <c r="AGU795" s="422"/>
      <c r="AGV795" s="422"/>
      <c r="AGW795" s="422"/>
      <c r="AGX795" s="422"/>
      <c r="AGY795" s="422"/>
      <c r="AGZ795" s="422"/>
      <c r="AHA795" s="422"/>
      <c r="AHB795" s="422"/>
      <c r="AHC795" s="422"/>
      <c r="AHD795" s="422"/>
      <c r="AHE795" s="422"/>
      <c r="AHF795" s="422"/>
      <c r="AHG795" s="422"/>
      <c r="AHH795" s="422"/>
      <c r="AHI795" s="422"/>
      <c r="AHJ795" s="422"/>
      <c r="AHK795" s="422"/>
      <c r="AHL795" s="422"/>
      <c r="AHM795" s="422"/>
      <c r="AHN795" s="422"/>
      <c r="AHO795" s="422"/>
      <c r="AHP795" s="422"/>
      <c r="AHQ795" s="422"/>
      <c r="AHR795" s="422"/>
      <c r="AHS795" s="422"/>
      <c r="AHT795" s="422"/>
      <c r="AHU795" s="422"/>
      <c r="AHV795" s="422"/>
      <c r="AHW795" s="422"/>
      <c r="AHX795" s="422"/>
      <c r="AHY795" s="422"/>
      <c r="AHZ795" s="422"/>
      <c r="AIA795" s="422"/>
      <c r="AIB795" s="422"/>
      <c r="AIC795" s="422"/>
      <c r="AID795" s="422"/>
      <c r="AIE795" s="422"/>
      <c r="AIF795" s="422"/>
      <c r="AIG795" s="422"/>
      <c r="AIH795" s="422"/>
      <c r="AII795" s="422"/>
      <c r="AIJ795" s="422"/>
      <c r="AIK795" s="422"/>
      <c r="AIL795" s="422"/>
      <c r="AIM795" s="422"/>
      <c r="AIN795" s="422"/>
      <c r="AIO795" s="422"/>
      <c r="AIP795" s="422"/>
      <c r="AIQ795" s="422"/>
      <c r="AIR795" s="422"/>
      <c r="AIS795" s="422"/>
      <c r="AIT795" s="422"/>
      <c r="AIU795" s="422"/>
      <c r="AIV795" s="422"/>
      <c r="AIW795" s="422"/>
      <c r="AIX795" s="422"/>
      <c r="AIY795" s="422"/>
      <c r="AIZ795" s="422"/>
      <c r="AJA795" s="422"/>
      <c r="AJB795" s="422"/>
      <c r="AJC795" s="422"/>
      <c r="AJD795" s="422"/>
      <c r="AJE795" s="422"/>
      <c r="AJF795" s="422"/>
      <c r="AJG795" s="422"/>
      <c r="AJH795" s="422"/>
      <c r="AJI795" s="422"/>
      <c r="AJJ795" s="422"/>
      <c r="AJK795" s="422"/>
      <c r="AJL795" s="422"/>
      <c r="AJM795" s="422"/>
      <c r="AJN795" s="422"/>
      <c r="AJO795" s="422"/>
      <c r="AJP795" s="422"/>
      <c r="AJQ795" s="422"/>
      <c r="AJR795" s="422"/>
      <c r="AJS795" s="422"/>
      <c r="AJT795" s="422"/>
      <c r="AJU795" s="422"/>
      <c r="AJV795" s="422"/>
      <c r="AJW795" s="422"/>
      <c r="AJX795" s="422"/>
      <c r="AJY795" s="422"/>
      <c r="AJZ795" s="422"/>
      <c r="AKA795" s="422"/>
      <c r="AKB795" s="422"/>
      <c r="AKC795" s="422"/>
      <c r="AKD795" s="422"/>
      <c r="AKE795" s="422"/>
      <c r="AKF795" s="422"/>
      <c r="AKG795" s="422"/>
      <c r="AKH795" s="422"/>
      <c r="AKI795" s="422"/>
      <c r="AKJ795" s="422"/>
      <c r="AKK795" s="422"/>
      <c r="AKL795" s="422"/>
      <c r="AKM795" s="422"/>
      <c r="AKN795" s="422"/>
      <c r="AKO795" s="422"/>
      <c r="AKP795" s="422"/>
      <c r="AKQ795" s="422"/>
      <c r="AKR795" s="422"/>
      <c r="AKS795" s="422"/>
      <c r="AKT795" s="422"/>
      <c r="AKU795" s="422"/>
      <c r="AKV795" s="422"/>
      <c r="AKW795" s="422"/>
      <c r="AKX795" s="422"/>
      <c r="AKY795" s="422"/>
      <c r="AKZ795" s="422"/>
      <c r="ALA795" s="422"/>
      <c r="ALB795" s="422"/>
      <c r="ALC795" s="422"/>
      <c r="ALD795" s="422"/>
      <c r="ALE795" s="422"/>
      <c r="ALF795" s="422"/>
      <c r="ALG795" s="422"/>
      <c r="ALH795" s="422"/>
      <c r="ALI795" s="422"/>
      <c r="ALJ795" s="422"/>
      <c r="ALK795" s="422"/>
      <c r="ALL795" s="422"/>
      <c r="ALM795" s="422"/>
      <c r="ALN795" s="422"/>
      <c r="ALO795" s="422"/>
      <c r="ALP795" s="422"/>
      <c r="ALQ795" s="422"/>
      <c r="ALR795" s="422"/>
      <c r="ALS795" s="422"/>
      <c r="ALT795" s="422"/>
      <c r="ALU795" s="422"/>
      <c r="ALV795" s="422"/>
      <c r="ALW795" s="422"/>
      <c r="ALX795" s="422"/>
      <c r="ALY795" s="422"/>
      <c r="ALZ795" s="422"/>
      <c r="AMA795" s="422"/>
      <c r="AMB795" s="422"/>
      <c r="AMC795" s="422"/>
      <c r="AMD795" s="422"/>
      <c r="AME795" s="422"/>
      <c r="AMF795" s="422"/>
      <c r="AMG795" s="422"/>
      <c r="AMH795" s="422"/>
      <c r="AMI795" s="422"/>
      <c r="AMJ795" s="422"/>
      <c r="AMK795" s="422"/>
      <c r="AML795" s="422"/>
      <c r="AMM795" s="422"/>
      <c r="AMN795" s="422"/>
      <c r="AMO795" s="422"/>
      <c r="AMP795" s="422"/>
      <c r="AMQ795" s="422"/>
      <c r="AMR795" s="422"/>
      <c r="AMS795" s="422"/>
      <c r="AMT795" s="422"/>
      <c r="AMU795" s="422"/>
      <c r="AMV795" s="422"/>
      <c r="AMW795" s="422"/>
      <c r="AMX795" s="422"/>
    </row>
    <row r="796" spans="1:1038" s="398" customFormat="1" ht="18" customHeight="1">
      <c r="A796" s="548">
        <v>43333</v>
      </c>
      <c r="B796" s="543" t="s">
        <v>1647</v>
      </c>
      <c r="C796" s="226"/>
      <c r="D796" s="225" t="s">
        <v>1279</v>
      </c>
      <c r="E796" s="226">
        <v>96</v>
      </c>
      <c r="F796" s="226">
        <v>3</v>
      </c>
      <c r="G796" s="391" t="str">
        <f t="shared" ref="G796" si="547">E796&amp;"-"&amp;F796</f>
        <v>96-3</v>
      </c>
      <c r="H796" s="226">
        <v>6.5</v>
      </c>
      <c r="I796" s="226">
        <v>7</v>
      </c>
      <c r="J796" s="544">
        <f t="shared" ref="J796" si="548">IF(H796=0, 1, 0)</f>
        <v>0</v>
      </c>
      <c r="K796" s="545" t="b">
        <f>IF(J797=1,IF(((VLOOKUP($G796,[3]Depth_Lookup!$A$3:$J$550,9,FALSE))-(I796/100))=0,"Good",IF(((VLOOKUP($G796,[3]Depth_Lookup!$A$3:$J$550,9,FALSE))-(I796/100))&gt;0,"Too Short","Too Long")))</f>
        <v>0</v>
      </c>
      <c r="L796" s="171">
        <f>(VLOOKUP($G796,Depth_Lookup!$A$3:$J$410,10,FALSE))+(H796/100)</f>
        <v>250.33500000000001</v>
      </c>
      <c r="M796" s="171">
        <f>(VLOOKUP($G796,Depth_Lookup!$A$3:$J$410,10,FALSE))+(I796/100)</f>
        <v>250.34</v>
      </c>
      <c r="N796" s="646" t="s">
        <v>2315</v>
      </c>
      <c r="O796" s="226"/>
      <c r="P796" s="226"/>
      <c r="Q796" s="226" t="s">
        <v>137</v>
      </c>
      <c r="R796" s="391" t="str">
        <f t="shared" ref="R796" si="549">P796&amp;""&amp;Q796</f>
        <v>Clinopyroxenite</v>
      </c>
      <c r="S796" s="256" t="s">
        <v>98</v>
      </c>
      <c r="T796" s="256" t="s">
        <v>98</v>
      </c>
      <c r="U796" s="226" t="s">
        <v>95</v>
      </c>
      <c r="V796" s="226" t="s">
        <v>96</v>
      </c>
      <c r="W796" s="226" t="s">
        <v>102</v>
      </c>
      <c r="X796" s="392">
        <f>VLOOKUP(W796,[3]definitions_list_lookup!$A$13:$B$19,2,0)</f>
        <v>5</v>
      </c>
      <c r="Y796" s="226" t="s">
        <v>90</v>
      </c>
      <c r="Z796" s="226" t="s">
        <v>91</v>
      </c>
      <c r="AA796" s="226"/>
      <c r="AB796" s="226"/>
      <c r="AC796" s="226"/>
      <c r="AD796" s="226"/>
      <c r="AE796" s="393"/>
      <c r="AF796" s="391" t="e">
        <f>VLOOKUP(AE796,[3]definitions_list_mag!$V$12:$W$15,2,0)</f>
        <v>#N/A</v>
      </c>
      <c r="AG796" s="394"/>
      <c r="AH796" s="226"/>
      <c r="AI796" s="255"/>
      <c r="AJ796" s="256"/>
      <c r="AK796" s="256"/>
      <c r="AL796" s="256"/>
      <c r="AM796" s="256"/>
      <c r="AN796" s="256"/>
      <c r="AO796" s="255"/>
      <c r="AP796" s="256"/>
      <c r="AQ796" s="256"/>
      <c r="AR796" s="256"/>
      <c r="AS796" s="256"/>
      <c r="AT796" s="256"/>
      <c r="AU796" s="255">
        <v>100</v>
      </c>
      <c r="AV796" s="256">
        <v>2</v>
      </c>
      <c r="AW796" s="256">
        <v>0.5</v>
      </c>
      <c r="AX796" s="256" t="s">
        <v>110</v>
      </c>
      <c r="AY796" s="256" t="s">
        <v>103</v>
      </c>
      <c r="AZ796" s="256"/>
      <c r="BA796" s="255"/>
      <c r="BB796" s="256"/>
      <c r="BC796" s="256"/>
      <c r="BD796" s="256"/>
      <c r="BE796" s="256"/>
      <c r="BF796" s="256"/>
      <c r="BG796" s="255"/>
      <c r="BH796" s="256"/>
      <c r="BI796" s="256"/>
      <c r="BJ796" s="256"/>
      <c r="BK796" s="256"/>
      <c r="BL796" s="256"/>
      <c r="BM796" s="255"/>
      <c r="BN796" s="256"/>
      <c r="BO796" s="256"/>
      <c r="BP796" s="256"/>
      <c r="BQ796" s="256"/>
      <c r="BR796" s="256"/>
      <c r="BS796" s="256"/>
      <c r="BT796" s="256"/>
      <c r="BU796" s="256"/>
      <c r="BV796" s="256"/>
      <c r="BW796" s="256"/>
      <c r="BX796" s="256"/>
      <c r="BY796" s="257"/>
      <c r="BZ796" s="226"/>
      <c r="CA796" s="226"/>
      <c r="CB796" s="226"/>
      <c r="CC796" s="226"/>
      <c r="CD796" s="226"/>
      <c r="CE796" s="226"/>
      <c r="CF796" s="399">
        <f t="shared" ref="CF796" si="550">AI796+AO796+BA796+AU796+BG796+BM796+BY796</f>
        <v>100</v>
      </c>
      <c r="CG796" s="259"/>
      <c r="CH796" s="150"/>
      <c r="CI796" s="150"/>
      <c r="CJ796" s="150"/>
      <c r="CK796" s="158"/>
      <c r="CL796" s="395"/>
      <c r="CM796" s="395"/>
      <c r="CN796" s="395"/>
      <c r="CO796" s="395"/>
      <c r="CP796" s="395"/>
      <c r="CQ796" s="395"/>
      <c r="CR796" s="395"/>
      <c r="CS796" s="395"/>
      <c r="CT796" s="395"/>
      <c r="CU796" s="395"/>
      <c r="CV796" s="395"/>
      <c r="CW796" s="395"/>
      <c r="CX796" s="395"/>
      <c r="CY796" s="395"/>
      <c r="CZ796" s="395"/>
      <c r="DA796" s="395"/>
      <c r="DB796" s="395"/>
      <c r="DC796" s="256"/>
      <c r="DD796" s="395"/>
      <c r="DE796" s="395"/>
      <c r="DF796" s="395"/>
      <c r="DG796" s="395"/>
      <c r="DH796" s="395"/>
      <c r="DI796" s="395"/>
      <c r="DJ796" s="395">
        <v>100</v>
      </c>
      <c r="DK796" s="396">
        <f t="shared" ref="DK796" si="551">SUM(CL796:DJ796)</f>
        <v>100</v>
      </c>
      <c r="DL796" s="259"/>
      <c r="DM796" s="395" t="s">
        <v>696</v>
      </c>
      <c r="DN796" s="395">
        <v>10</v>
      </c>
      <c r="DO796" s="397" t="s">
        <v>1558</v>
      </c>
      <c r="DQ796" s="259"/>
      <c r="DR796" s="397" t="s">
        <v>2154</v>
      </c>
      <c r="DS796" s="259"/>
      <c r="DT796" s="266"/>
      <c r="DU796" s="256">
        <v>6</v>
      </c>
      <c r="DV796" s="256" t="s">
        <v>850</v>
      </c>
      <c r="DW796" s="400" t="e">
        <f>VLOOKUP(P796,[3]definitions_list_lookup!$K$30:$L$54,2,0)</f>
        <v>#N/A</v>
      </c>
      <c r="DX796" s="155"/>
      <c r="DY796" s="654"/>
      <c r="DZ796" s="546"/>
      <c r="EA796" s="104"/>
      <c r="EB796" s="256"/>
      <c r="EC796" s="104"/>
      <c r="ED796" s="229" t="s">
        <v>2517</v>
      </c>
      <c r="EE796" s="401"/>
      <c r="EF796" s="402"/>
      <c r="EG796" s="401"/>
      <c r="EH796" s="403"/>
      <c r="EI796" s="404"/>
      <c r="EJ796" s="405"/>
      <c r="EK796" s="406"/>
      <c r="EL796" s="401"/>
      <c r="EM796" s="403"/>
      <c r="EN796" s="403" t="s">
        <v>1447</v>
      </c>
      <c r="EO796" s="407">
        <v>0.5</v>
      </c>
      <c r="EP796" s="407" t="s">
        <v>2202</v>
      </c>
      <c r="EQ796" s="407"/>
      <c r="ER796" s="407"/>
      <c r="ES796" s="407"/>
      <c r="ET796" s="407"/>
      <c r="EU796" s="407"/>
      <c r="EV796" s="408">
        <v>24</v>
      </c>
      <c r="EW796" s="408">
        <v>90</v>
      </c>
      <c r="EX796" s="408">
        <v>12</v>
      </c>
      <c r="EY796" s="408">
        <v>0</v>
      </c>
      <c r="EZ796" s="192">
        <f t="shared" si="514"/>
        <v>-115.52026921827581</v>
      </c>
      <c r="FA796" s="192">
        <f t="shared" si="515"/>
        <v>244.47973078172419</v>
      </c>
      <c r="FB796" s="192">
        <f t="shared" si="516"/>
        <v>63.739888202409567</v>
      </c>
      <c r="FC796" s="192">
        <f t="shared" si="517"/>
        <v>334.47973078172419</v>
      </c>
      <c r="FD796" s="192">
        <f t="shared" si="518"/>
        <v>26.260111797590433</v>
      </c>
      <c r="FE796" s="193">
        <f t="shared" si="519"/>
        <v>64.479730781724186</v>
      </c>
      <c r="FF796" s="194">
        <f t="shared" si="520"/>
        <v>26.260111797590433</v>
      </c>
      <c r="FG796" s="401" t="s">
        <v>2375</v>
      </c>
      <c r="FH796" s="403"/>
      <c r="FI796" s="778">
        <f t="shared" si="526"/>
        <v>0.5</v>
      </c>
      <c r="FJ796" s="779">
        <f t="shared" si="527"/>
        <v>26.260111797590433</v>
      </c>
      <c r="FK796" s="779">
        <f t="shared" si="528"/>
        <v>63.739888202409567</v>
      </c>
      <c r="FL796" s="780">
        <f t="shared" si="529"/>
        <v>1.1124709139851368</v>
      </c>
      <c r="FM796" s="169">
        <f t="shared" si="530"/>
        <v>0.8967946706172758</v>
      </c>
      <c r="FN796" s="783">
        <f t="shared" si="531"/>
        <v>0.4483973353086379</v>
      </c>
      <c r="FO796" s="226"/>
      <c r="FP796" s="226"/>
      <c r="FQ796" s="226"/>
      <c r="FR796" s="226"/>
      <c r="FS796" s="226"/>
      <c r="FT796" s="226"/>
      <c r="FU796" s="226"/>
      <c r="FV796" s="226"/>
      <c r="FW796" s="226"/>
      <c r="FX796" s="226"/>
      <c r="FY796" s="226"/>
      <c r="FZ796" s="226"/>
      <c r="GA796" s="226"/>
      <c r="GB796" s="226"/>
      <c r="GC796" s="226"/>
      <c r="GD796" s="226"/>
      <c r="GE796" s="226"/>
      <c r="GF796" s="226"/>
      <c r="GG796" s="226"/>
      <c r="GH796" s="226"/>
      <c r="GI796" s="226"/>
      <c r="GJ796" s="226"/>
      <c r="GK796" s="226"/>
      <c r="GL796" s="226"/>
      <c r="GM796" s="226"/>
      <c r="GN796" s="226"/>
      <c r="GO796" s="226"/>
      <c r="GP796" s="226"/>
      <c r="GQ796" s="226"/>
      <c r="GR796" s="226"/>
      <c r="GS796" s="226"/>
      <c r="GT796" s="226"/>
      <c r="GU796" s="226"/>
      <c r="GV796" s="226"/>
      <c r="GW796" s="226"/>
      <c r="GX796" s="226"/>
      <c r="GY796" s="226"/>
      <c r="GZ796" s="226"/>
      <c r="HA796" s="226"/>
      <c r="HB796" s="226"/>
      <c r="HC796" s="226"/>
      <c r="HD796" s="226"/>
      <c r="HE796" s="226"/>
      <c r="HF796" s="226"/>
      <c r="HG796" s="226"/>
      <c r="HH796" s="226"/>
      <c r="HI796" s="226"/>
      <c r="HJ796" s="226"/>
      <c r="HK796" s="226"/>
      <c r="HL796" s="226"/>
      <c r="HM796" s="226"/>
      <c r="HN796" s="226"/>
      <c r="HO796" s="226"/>
      <c r="HP796" s="226"/>
      <c r="HQ796" s="226"/>
      <c r="HR796" s="226"/>
      <c r="HS796" s="226"/>
      <c r="HT796" s="226"/>
      <c r="HU796" s="226"/>
      <c r="HV796" s="226"/>
      <c r="HW796" s="226"/>
      <c r="HX796" s="226"/>
      <c r="HY796" s="226"/>
      <c r="HZ796" s="226"/>
      <c r="IA796" s="226"/>
      <c r="IB796" s="226"/>
      <c r="IC796" s="226"/>
      <c r="ID796" s="226"/>
      <c r="IE796" s="226"/>
      <c r="IF796" s="226"/>
      <c r="IG796" s="226"/>
      <c r="IH796" s="226"/>
      <c r="II796" s="226"/>
      <c r="IJ796" s="226"/>
      <c r="IK796" s="226"/>
      <c r="IL796" s="226"/>
      <c r="IM796" s="226"/>
      <c r="IN796" s="226"/>
      <c r="IO796" s="226"/>
      <c r="IP796" s="226"/>
      <c r="IQ796" s="226"/>
      <c r="IR796" s="226"/>
      <c r="IS796" s="226"/>
      <c r="IT796" s="226"/>
      <c r="IU796" s="226"/>
      <c r="IV796" s="226"/>
      <c r="IW796" s="226"/>
      <c r="IX796" s="226"/>
      <c r="IY796" s="226"/>
      <c r="IZ796" s="226"/>
      <c r="JA796" s="226"/>
      <c r="JB796" s="226"/>
      <c r="JC796" s="226"/>
      <c r="JD796" s="226"/>
      <c r="JE796" s="226"/>
      <c r="JF796" s="226"/>
      <c r="JG796" s="226"/>
      <c r="JH796" s="226"/>
      <c r="JI796" s="226"/>
      <c r="JJ796" s="226"/>
      <c r="JK796" s="226"/>
      <c r="JL796" s="226"/>
      <c r="JM796" s="226"/>
      <c r="JN796" s="226"/>
      <c r="JO796" s="226"/>
      <c r="JP796" s="226"/>
      <c r="JQ796" s="226"/>
      <c r="JR796" s="226"/>
      <c r="JS796" s="226"/>
      <c r="JT796" s="226"/>
      <c r="JU796" s="226"/>
      <c r="JV796" s="226"/>
      <c r="JW796" s="226"/>
      <c r="JX796" s="226"/>
      <c r="JY796" s="226"/>
      <c r="JZ796" s="226"/>
      <c r="KA796" s="226"/>
      <c r="KB796" s="226"/>
      <c r="KC796" s="226"/>
      <c r="KD796" s="226"/>
      <c r="KE796" s="226"/>
      <c r="KF796" s="226"/>
      <c r="KG796" s="226"/>
      <c r="KH796" s="226"/>
      <c r="KI796" s="226"/>
      <c r="KJ796" s="226"/>
      <c r="KK796" s="226"/>
      <c r="KL796" s="226"/>
      <c r="KM796" s="226"/>
      <c r="KN796" s="226"/>
      <c r="KO796" s="226"/>
      <c r="KP796" s="226"/>
      <c r="KQ796" s="226"/>
      <c r="KR796" s="226"/>
      <c r="KS796" s="226"/>
      <c r="KT796" s="226"/>
      <c r="KU796" s="226"/>
      <c r="KV796" s="226"/>
      <c r="KW796" s="226"/>
      <c r="KX796" s="226"/>
      <c r="KY796" s="226"/>
      <c r="KZ796" s="226"/>
      <c r="LA796" s="226"/>
      <c r="LB796" s="226"/>
      <c r="LC796" s="226"/>
      <c r="LD796" s="226"/>
      <c r="LE796" s="226"/>
      <c r="LF796" s="226"/>
      <c r="LG796" s="226"/>
      <c r="LH796" s="226"/>
      <c r="LI796" s="226"/>
      <c r="LJ796" s="226"/>
      <c r="LK796" s="226"/>
      <c r="LL796" s="226"/>
      <c r="LM796" s="226"/>
      <c r="LN796" s="226"/>
      <c r="LO796" s="226"/>
      <c r="LP796" s="226"/>
      <c r="LQ796" s="226"/>
      <c r="LR796" s="226"/>
      <c r="LS796" s="226"/>
      <c r="LT796" s="226"/>
      <c r="LU796" s="226"/>
      <c r="LV796" s="226"/>
      <c r="LW796" s="226"/>
      <c r="LX796" s="226"/>
      <c r="LY796" s="226"/>
      <c r="LZ796" s="226"/>
      <c r="MA796" s="226"/>
      <c r="MB796" s="226"/>
      <c r="MC796" s="226"/>
      <c r="MD796" s="226"/>
      <c r="ME796" s="226"/>
      <c r="MF796" s="226"/>
      <c r="MG796" s="226"/>
      <c r="MH796" s="226"/>
      <c r="MI796" s="226"/>
      <c r="MJ796" s="226"/>
      <c r="MK796" s="226"/>
      <c r="ML796" s="226"/>
      <c r="MM796" s="226"/>
      <c r="MN796" s="226"/>
      <c r="MO796" s="226"/>
      <c r="MP796" s="226"/>
      <c r="MQ796" s="226"/>
      <c r="MR796" s="226"/>
      <c r="MS796" s="226"/>
      <c r="MT796" s="226"/>
      <c r="MU796" s="226"/>
      <c r="MV796" s="226"/>
      <c r="MW796" s="226"/>
      <c r="MX796" s="226"/>
      <c r="MY796" s="226"/>
      <c r="MZ796" s="226"/>
      <c r="NA796" s="226"/>
      <c r="NB796" s="226"/>
      <c r="NC796" s="226"/>
      <c r="ND796" s="226"/>
      <c r="NE796" s="226"/>
      <c r="NF796" s="226"/>
      <c r="NG796" s="226"/>
      <c r="NH796" s="226"/>
      <c r="NI796" s="226"/>
      <c r="NJ796" s="226"/>
      <c r="NK796" s="226"/>
      <c r="NL796" s="226"/>
      <c r="NM796" s="226"/>
      <c r="NN796" s="226"/>
      <c r="NO796" s="226"/>
      <c r="NP796" s="226"/>
      <c r="NQ796" s="226"/>
      <c r="NR796" s="226"/>
      <c r="NS796" s="226"/>
      <c r="NT796" s="226"/>
      <c r="NU796" s="226"/>
      <c r="NV796" s="226"/>
      <c r="NW796" s="226"/>
      <c r="NX796" s="226"/>
      <c r="NY796" s="226"/>
      <c r="NZ796" s="226"/>
      <c r="OA796" s="226"/>
      <c r="OB796" s="226"/>
      <c r="OC796" s="226"/>
      <c r="OD796" s="226"/>
      <c r="OE796" s="226"/>
      <c r="OF796" s="226"/>
      <c r="OG796" s="226"/>
      <c r="OH796" s="226"/>
      <c r="OI796" s="226"/>
      <c r="OJ796" s="226"/>
      <c r="OK796" s="226"/>
      <c r="OL796" s="226"/>
      <c r="OM796" s="226"/>
      <c r="ON796" s="226"/>
      <c r="OO796" s="226"/>
      <c r="OP796" s="226"/>
      <c r="OQ796" s="226"/>
      <c r="OR796" s="226"/>
      <c r="OS796" s="226"/>
      <c r="OT796" s="226"/>
      <c r="OU796" s="226"/>
      <c r="OV796" s="226"/>
      <c r="OW796" s="226"/>
      <c r="OX796" s="226"/>
      <c r="OY796" s="226"/>
      <c r="OZ796" s="226"/>
      <c r="PA796" s="226"/>
      <c r="PB796" s="226"/>
      <c r="PC796" s="226"/>
      <c r="PD796" s="226"/>
      <c r="PE796" s="226"/>
      <c r="PF796" s="226"/>
      <c r="PG796" s="226"/>
      <c r="PH796" s="226"/>
      <c r="PI796" s="226"/>
      <c r="PJ796" s="226"/>
      <c r="PK796" s="226"/>
      <c r="PL796" s="226"/>
      <c r="PM796" s="226"/>
      <c r="PN796" s="226"/>
      <c r="PO796" s="226"/>
      <c r="PP796" s="226"/>
      <c r="PQ796" s="226"/>
      <c r="PR796" s="226"/>
      <c r="PS796" s="226"/>
      <c r="PT796" s="226"/>
      <c r="PU796" s="226"/>
      <c r="PV796" s="226"/>
      <c r="PW796" s="226"/>
      <c r="PX796" s="226"/>
      <c r="PY796" s="226"/>
      <c r="PZ796" s="226"/>
      <c r="QA796" s="226"/>
      <c r="QB796" s="226"/>
      <c r="QC796" s="226"/>
      <c r="QD796" s="226"/>
      <c r="QE796" s="226"/>
      <c r="QF796" s="226"/>
      <c r="QG796" s="226"/>
      <c r="QH796" s="226"/>
      <c r="QI796" s="226"/>
      <c r="QJ796" s="226"/>
      <c r="QK796" s="226"/>
      <c r="QL796" s="226"/>
      <c r="QM796" s="226"/>
      <c r="QN796" s="226"/>
      <c r="QO796" s="226"/>
      <c r="QP796" s="226"/>
      <c r="QQ796" s="226"/>
      <c r="QR796" s="226"/>
      <c r="QS796" s="226"/>
      <c r="QT796" s="226"/>
      <c r="QU796" s="226"/>
      <c r="QV796" s="226"/>
      <c r="QW796" s="226"/>
      <c r="QX796" s="226"/>
      <c r="QY796" s="226"/>
      <c r="QZ796" s="226"/>
      <c r="RA796" s="226"/>
      <c r="RB796" s="226"/>
      <c r="RC796" s="226"/>
      <c r="RD796" s="226"/>
      <c r="RE796" s="226"/>
      <c r="RF796" s="226"/>
      <c r="RG796" s="226"/>
      <c r="RH796" s="226"/>
      <c r="RI796" s="226"/>
      <c r="RJ796" s="226"/>
      <c r="RK796" s="226"/>
      <c r="RL796" s="226"/>
      <c r="RM796" s="226"/>
      <c r="RN796" s="226"/>
      <c r="RO796" s="226"/>
      <c r="RP796" s="226"/>
      <c r="RQ796" s="226"/>
      <c r="RR796" s="226"/>
      <c r="RS796" s="226"/>
      <c r="RT796" s="226"/>
      <c r="RU796" s="226"/>
      <c r="RV796" s="226"/>
      <c r="RW796" s="226"/>
      <c r="RX796" s="226"/>
      <c r="RY796" s="226"/>
      <c r="RZ796" s="226"/>
      <c r="SA796" s="226"/>
      <c r="SB796" s="226"/>
      <c r="SC796" s="226"/>
      <c r="SD796" s="226"/>
      <c r="SE796" s="226"/>
      <c r="SF796" s="226"/>
      <c r="SG796" s="226"/>
      <c r="SH796" s="226"/>
      <c r="SI796" s="226"/>
      <c r="SJ796" s="226"/>
      <c r="SK796" s="226"/>
      <c r="SL796" s="226"/>
      <c r="SM796" s="226"/>
      <c r="SN796" s="226"/>
      <c r="SO796" s="226"/>
      <c r="SP796" s="226"/>
      <c r="SQ796" s="226"/>
      <c r="SR796" s="226"/>
      <c r="SS796" s="226"/>
      <c r="ST796" s="226"/>
      <c r="SU796" s="226"/>
      <c r="SV796" s="226"/>
      <c r="SW796" s="226"/>
      <c r="SX796" s="226"/>
      <c r="SY796" s="226"/>
      <c r="SZ796" s="226"/>
      <c r="TA796" s="226"/>
      <c r="TB796" s="226"/>
      <c r="TC796" s="226"/>
      <c r="TD796" s="226"/>
      <c r="TE796" s="226"/>
      <c r="TF796" s="226"/>
      <c r="TG796" s="226"/>
      <c r="TH796" s="226"/>
      <c r="TI796" s="226"/>
      <c r="TJ796" s="226"/>
      <c r="TK796" s="226"/>
      <c r="TL796" s="226"/>
      <c r="TM796" s="226"/>
      <c r="TN796" s="226"/>
      <c r="TO796" s="226"/>
      <c r="TP796" s="226"/>
      <c r="TQ796" s="226"/>
      <c r="TR796" s="226"/>
      <c r="TS796" s="226"/>
      <c r="TT796" s="226"/>
      <c r="TU796" s="226"/>
      <c r="TV796" s="226"/>
      <c r="TW796" s="226"/>
      <c r="TX796" s="226"/>
      <c r="TY796" s="226"/>
      <c r="TZ796" s="226"/>
      <c r="UA796" s="226"/>
      <c r="UB796" s="226"/>
      <c r="UC796" s="226"/>
      <c r="UD796" s="226"/>
      <c r="UE796" s="226"/>
      <c r="UF796" s="226"/>
      <c r="UG796" s="226"/>
      <c r="UH796" s="226"/>
      <c r="UI796" s="226"/>
      <c r="UJ796" s="226"/>
      <c r="UK796" s="226"/>
      <c r="UL796" s="226"/>
      <c r="UM796" s="226"/>
      <c r="UN796" s="226"/>
      <c r="UO796" s="226"/>
      <c r="UP796" s="226"/>
      <c r="UQ796" s="226"/>
      <c r="UR796" s="226"/>
      <c r="US796" s="226"/>
      <c r="UT796" s="226"/>
      <c r="UU796" s="226"/>
      <c r="UV796" s="226"/>
      <c r="UW796" s="226"/>
      <c r="UX796" s="226"/>
      <c r="UY796" s="226"/>
      <c r="UZ796" s="226"/>
      <c r="VA796" s="226"/>
      <c r="VB796" s="226"/>
      <c r="VC796" s="226"/>
      <c r="VD796" s="226"/>
      <c r="VE796" s="226"/>
      <c r="VF796" s="226"/>
      <c r="VG796" s="226"/>
      <c r="VH796" s="226"/>
      <c r="VI796" s="226"/>
      <c r="VJ796" s="226"/>
      <c r="VK796" s="226"/>
      <c r="VL796" s="226"/>
      <c r="VM796" s="226"/>
      <c r="VN796" s="226"/>
      <c r="VO796" s="226"/>
      <c r="VP796" s="226"/>
      <c r="VQ796" s="226"/>
      <c r="VR796" s="226"/>
      <c r="VS796" s="226"/>
      <c r="VT796" s="226"/>
      <c r="VU796" s="226"/>
      <c r="VV796" s="226"/>
      <c r="VW796" s="226"/>
      <c r="VX796" s="226"/>
      <c r="VY796" s="226"/>
      <c r="VZ796" s="226"/>
      <c r="WA796" s="226"/>
      <c r="WB796" s="226"/>
      <c r="WC796" s="226"/>
      <c r="WD796" s="226"/>
      <c r="WE796" s="226"/>
      <c r="WF796" s="226"/>
      <c r="WG796" s="226"/>
      <c r="WH796" s="226"/>
      <c r="WI796" s="226"/>
      <c r="WJ796" s="226"/>
      <c r="WK796" s="226"/>
      <c r="WL796" s="226"/>
      <c r="WM796" s="226"/>
      <c r="WN796" s="226"/>
      <c r="WO796" s="226"/>
      <c r="WP796" s="226"/>
      <c r="WQ796" s="226"/>
      <c r="WR796" s="226"/>
      <c r="WS796" s="226"/>
      <c r="WT796" s="226"/>
      <c r="WU796" s="226"/>
      <c r="WV796" s="226"/>
      <c r="WW796" s="226"/>
      <c r="WX796" s="226"/>
      <c r="WY796" s="226"/>
      <c r="WZ796" s="226"/>
      <c r="XA796" s="226"/>
      <c r="XB796" s="226"/>
      <c r="XC796" s="226"/>
      <c r="XD796" s="226"/>
      <c r="XE796" s="226"/>
      <c r="XF796" s="226"/>
      <c r="XG796" s="226"/>
      <c r="XH796" s="226"/>
      <c r="XI796" s="226"/>
      <c r="XJ796" s="226"/>
      <c r="XK796" s="226"/>
      <c r="XL796" s="226"/>
      <c r="XM796" s="226"/>
      <c r="XN796" s="226"/>
      <c r="XO796" s="226"/>
      <c r="XP796" s="226"/>
      <c r="XQ796" s="226"/>
      <c r="XR796" s="226"/>
      <c r="XS796" s="226"/>
      <c r="XT796" s="226"/>
      <c r="XU796" s="226"/>
      <c r="XV796" s="226"/>
      <c r="XW796" s="226"/>
      <c r="XX796" s="226"/>
      <c r="XY796" s="226"/>
      <c r="XZ796" s="226"/>
      <c r="YA796" s="226"/>
      <c r="YB796" s="226"/>
      <c r="YC796" s="226"/>
      <c r="YD796" s="226"/>
      <c r="YE796" s="226"/>
      <c r="YF796" s="226"/>
      <c r="YG796" s="226"/>
      <c r="YH796" s="226"/>
      <c r="YI796" s="226"/>
      <c r="YJ796" s="226"/>
      <c r="YK796" s="226"/>
      <c r="YL796" s="226"/>
      <c r="YM796" s="226"/>
      <c r="YN796" s="226"/>
      <c r="YO796" s="226"/>
      <c r="YP796" s="226"/>
      <c r="YQ796" s="226"/>
      <c r="YR796" s="226"/>
      <c r="YS796" s="226"/>
      <c r="YT796" s="226"/>
      <c r="YU796" s="226"/>
      <c r="YV796" s="226"/>
      <c r="YW796" s="226"/>
      <c r="YX796" s="226"/>
      <c r="YY796" s="226"/>
      <c r="YZ796" s="226"/>
      <c r="ZA796" s="226"/>
      <c r="ZB796" s="226"/>
      <c r="ZC796" s="226"/>
      <c r="ZD796" s="226"/>
      <c r="ZE796" s="226"/>
      <c r="ZF796" s="226"/>
      <c r="ZG796" s="226"/>
      <c r="ZH796" s="226"/>
      <c r="ZI796" s="226"/>
      <c r="ZJ796" s="226"/>
      <c r="ZK796" s="226"/>
      <c r="ZL796" s="226"/>
      <c r="ZM796" s="226"/>
      <c r="ZN796" s="226"/>
      <c r="ZO796" s="226"/>
      <c r="ZP796" s="226"/>
      <c r="ZQ796" s="226"/>
      <c r="ZR796" s="226"/>
      <c r="ZS796" s="226"/>
      <c r="ZT796" s="226"/>
      <c r="ZU796" s="226"/>
      <c r="ZV796" s="226"/>
      <c r="ZW796" s="226"/>
      <c r="ZX796" s="226"/>
      <c r="ZY796" s="226"/>
      <c r="ZZ796" s="226"/>
      <c r="AAA796" s="226"/>
      <c r="AAB796" s="226"/>
      <c r="AAC796" s="226"/>
      <c r="AAD796" s="226"/>
      <c r="AAE796" s="226"/>
      <c r="AAF796" s="226"/>
      <c r="AAG796" s="226"/>
      <c r="AAH796" s="226"/>
      <c r="AAI796" s="226"/>
      <c r="AAJ796" s="226"/>
      <c r="AAK796" s="226"/>
      <c r="AAL796" s="226"/>
      <c r="AAM796" s="226"/>
      <c r="AAN796" s="226"/>
      <c r="AAO796" s="226"/>
      <c r="AAP796" s="226"/>
      <c r="AAQ796" s="226"/>
      <c r="AAR796" s="226"/>
      <c r="AAS796" s="226"/>
      <c r="AAT796" s="226"/>
      <c r="AAU796" s="226"/>
      <c r="AAV796" s="226"/>
      <c r="AAW796" s="226"/>
      <c r="AAX796" s="226"/>
      <c r="AAY796" s="226"/>
      <c r="AAZ796" s="226"/>
      <c r="ABA796" s="226"/>
      <c r="ABB796" s="226"/>
      <c r="ABC796" s="226"/>
      <c r="ABD796" s="226"/>
      <c r="ABE796" s="226"/>
      <c r="ABF796" s="226"/>
      <c r="ABG796" s="226"/>
      <c r="ABH796" s="226"/>
      <c r="ABI796" s="226"/>
      <c r="ABJ796" s="226"/>
      <c r="ABK796" s="226"/>
      <c r="ABL796" s="226"/>
      <c r="ABM796" s="226"/>
      <c r="ABN796" s="226"/>
      <c r="ABO796" s="226"/>
      <c r="ABP796" s="226"/>
      <c r="ABQ796" s="226"/>
      <c r="ABR796" s="226"/>
      <c r="ABS796" s="226"/>
      <c r="ABT796" s="226"/>
      <c r="ABU796" s="226"/>
      <c r="ABV796" s="226"/>
      <c r="ABW796" s="226"/>
      <c r="ABX796" s="226"/>
      <c r="ABY796" s="226"/>
      <c r="ABZ796" s="226"/>
      <c r="ACA796" s="226"/>
      <c r="ACB796" s="226"/>
      <c r="ACC796" s="226"/>
      <c r="ACD796" s="226"/>
      <c r="ACE796" s="226"/>
      <c r="ACF796" s="226"/>
      <c r="ACG796" s="226"/>
      <c r="ACH796" s="226"/>
      <c r="ACI796" s="226"/>
      <c r="ACJ796" s="226"/>
      <c r="ACK796" s="226"/>
      <c r="ACL796" s="226"/>
      <c r="ACM796" s="226"/>
      <c r="ACN796" s="226"/>
      <c r="ACO796" s="226"/>
      <c r="ACP796" s="226"/>
      <c r="ACQ796" s="226"/>
      <c r="ACR796" s="226"/>
      <c r="ACS796" s="226"/>
      <c r="ACT796" s="226"/>
      <c r="ACU796" s="226"/>
      <c r="ACV796" s="226"/>
      <c r="ACW796" s="226"/>
      <c r="ACX796" s="226"/>
      <c r="ACY796" s="226"/>
      <c r="ACZ796" s="226"/>
      <c r="ADA796" s="226"/>
      <c r="ADB796" s="226"/>
      <c r="ADC796" s="226"/>
      <c r="ADD796" s="226"/>
      <c r="ADE796" s="226"/>
      <c r="ADF796" s="226"/>
      <c r="ADG796" s="226"/>
      <c r="ADH796" s="226"/>
      <c r="ADI796" s="226"/>
      <c r="ADJ796" s="226"/>
      <c r="ADK796" s="226"/>
      <c r="ADL796" s="226"/>
      <c r="ADM796" s="226"/>
      <c r="ADN796" s="226"/>
      <c r="ADO796" s="226"/>
      <c r="ADP796" s="226"/>
      <c r="ADQ796" s="226"/>
      <c r="ADR796" s="226"/>
      <c r="ADS796" s="226"/>
      <c r="ADT796" s="226"/>
      <c r="ADU796" s="226"/>
      <c r="ADV796" s="226"/>
      <c r="ADW796" s="226"/>
      <c r="ADX796" s="226"/>
      <c r="ADY796" s="226"/>
      <c r="ADZ796" s="226"/>
      <c r="AEA796" s="226"/>
      <c r="AEB796" s="226"/>
      <c r="AEC796" s="226"/>
      <c r="AED796" s="226"/>
      <c r="AEE796" s="226"/>
      <c r="AEF796" s="226"/>
      <c r="AEG796" s="226"/>
      <c r="AEH796" s="226"/>
      <c r="AEI796" s="226"/>
      <c r="AEJ796" s="226"/>
      <c r="AEK796" s="226"/>
      <c r="AEL796" s="226"/>
      <c r="AEM796" s="226"/>
      <c r="AEN796" s="226"/>
      <c r="AEO796" s="226"/>
      <c r="AEP796" s="226"/>
      <c r="AEQ796" s="226"/>
      <c r="AER796" s="226"/>
      <c r="AES796" s="226"/>
      <c r="AET796" s="226"/>
      <c r="AEU796" s="226"/>
      <c r="AEV796" s="226"/>
      <c r="AEW796" s="226"/>
      <c r="AEX796" s="226"/>
      <c r="AEY796" s="226"/>
      <c r="AEZ796" s="226"/>
      <c r="AFA796" s="226"/>
      <c r="AFB796" s="226"/>
      <c r="AFC796" s="226"/>
      <c r="AFD796" s="226"/>
      <c r="AFE796" s="226"/>
      <c r="AFF796" s="226"/>
      <c r="AFG796" s="226"/>
      <c r="AFH796" s="226"/>
      <c r="AFI796" s="226"/>
      <c r="AFJ796" s="226"/>
      <c r="AFK796" s="226"/>
      <c r="AFL796" s="226"/>
      <c r="AFM796" s="226"/>
      <c r="AFN796" s="226"/>
      <c r="AFO796" s="226"/>
      <c r="AFP796" s="226"/>
      <c r="AFQ796" s="226"/>
      <c r="AFR796" s="226"/>
      <c r="AFS796" s="226"/>
      <c r="AFT796" s="226"/>
      <c r="AFU796" s="226"/>
      <c r="AFV796" s="226"/>
      <c r="AFW796" s="226"/>
      <c r="AFX796" s="226"/>
      <c r="AFY796" s="226"/>
      <c r="AFZ796" s="226"/>
      <c r="AGA796" s="226"/>
      <c r="AGB796" s="226"/>
      <c r="AGC796" s="226"/>
      <c r="AGD796" s="226"/>
      <c r="AGE796" s="226"/>
      <c r="AGF796" s="226"/>
      <c r="AGG796" s="226"/>
      <c r="AGH796" s="226"/>
      <c r="AGI796" s="226"/>
      <c r="AGJ796" s="226"/>
      <c r="AGK796" s="226"/>
      <c r="AGL796" s="226"/>
      <c r="AGM796" s="226"/>
      <c r="AGN796" s="226"/>
      <c r="AGO796" s="226"/>
      <c r="AGP796" s="226"/>
      <c r="AGQ796" s="226"/>
      <c r="AGR796" s="226"/>
      <c r="AGS796" s="226"/>
      <c r="AGT796" s="226"/>
      <c r="AGU796" s="226"/>
      <c r="AGV796" s="226"/>
      <c r="AGW796" s="226"/>
      <c r="AGX796" s="226"/>
      <c r="AGY796" s="226"/>
      <c r="AGZ796" s="226"/>
      <c r="AHA796" s="226"/>
      <c r="AHB796" s="226"/>
      <c r="AHC796" s="226"/>
      <c r="AHD796" s="226"/>
      <c r="AHE796" s="226"/>
      <c r="AHF796" s="226"/>
      <c r="AHG796" s="226"/>
      <c r="AHH796" s="226"/>
      <c r="AHI796" s="226"/>
      <c r="AHJ796" s="226"/>
      <c r="AHK796" s="226"/>
      <c r="AHL796" s="226"/>
      <c r="AHM796" s="226"/>
      <c r="AHN796" s="226"/>
      <c r="AHO796" s="226"/>
      <c r="AHP796" s="226"/>
      <c r="AHQ796" s="226"/>
      <c r="AHR796" s="226"/>
      <c r="AHS796" s="226"/>
      <c r="AHT796" s="226"/>
      <c r="AHU796" s="226"/>
      <c r="AHV796" s="226"/>
      <c r="AHW796" s="226"/>
      <c r="AHX796" s="226"/>
      <c r="AHY796" s="226"/>
      <c r="AHZ796" s="226"/>
      <c r="AIA796" s="226"/>
      <c r="AIB796" s="226"/>
      <c r="AIC796" s="226"/>
      <c r="AID796" s="226"/>
      <c r="AIE796" s="226"/>
      <c r="AIF796" s="226"/>
      <c r="AIG796" s="226"/>
      <c r="AIH796" s="226"/>
      <c r="AII796" s="226"/>
      <c r="AIJ796" s="226"/>
      <c r="AIK796" s="226"/>
      <c r="AIL796" s="226"/>
      <c r="AIM796" s="226"/>
      <c r="AIN796" s="226"/>
      <c r="AIO796" s="226"/>
      <c r="AIP796" s="226"/>
      <c r="AIQ796" s="226"/>
      <c r="AIR796" s="226"/>
      <c r="AIS796" s="226"/>
      <c r="AIT796" s="226"/>
      <c r="AIU796" s="226"/>
      <c r="AIV796" s="226"/>
      <c r="AIW796" s="226"/>
      <c r="AIX796" s="226"/>
      <c r="AIY796" s="226"/>
      <c r="AIZ796" s="226"/>
      <c r="AJA796" s="226"/>
      <c r="AJB796" s="226"/>
      <c r="AJC796" s="226"/>
      <c r="AJD796" s="226"/>
      <c r="AJE796" s="226"/>
      <c r="AJF796" s="226"/>
      <c r="AJG796" s="226"/>
      <c r="AJH796" s="226"/>
      <c r="AJI796" s="226"/>
      <c r="AJJ796" s="226"/>
      <c r="AJK796" s="226"/>
      <c r="AJL796" s="226"/>
      <c r="AJM796" s="226"/>
      <c r="AJN796" s="226"/>
      <c r="AJO796" s="226"/>
      <c r="AJP796" s="226"/>
      <c r="AJQ796" s="226"/>
      <c r="AJR796" s="226"/>
      <c r="AJS796" s="226"/>
      <c r="AJT796" s="226"/>
      <c r="AJU796" s="226"/>
      <c r="AJV796" s="226"/>
      <c r="AJW796" s="226"/>
      <c r="AJX796" s="226"/>
      <c r="AJY796" s="226"/>
      <c r="AJZ796" s="226"/>
      <c r="AKA796" s="226"/>
      <c r="AKB796" s="226"/>
      <c r="AKC796" s="226"/>
      <c r="AKD796" s="226"/>
      <c r="AKE796" s="226"/>
      <c r="AKF796" s="226"/>
      <c r="AKG796" s="226"/>
      <c r="AKH796" s="226"/>
      <c r="AKI796" s="226"/>
      <c r="AKJ796" s="226"/>
      <c r="AKK796" s="226"/>
      <c r="AKL796" s="226"/>
      <c r="AKM796" s="226"/>
      <c r="AKN796" s="226"/>
      <c r="AKO796" s="226"/>
      <c r="AKP796" s="226"/>
      <c r="AKQ796" s="226"/>
      <c r="AKR796" s="226"/>
      <c r="AKS796" s="226"/>
      <c r="AKT796" s="226"/>
      <c r="AKU796" s="226"/>
      <c r="AKV796" s="226"/>
      <c r="AKW796" s="226"/>
      <c r="AKX796" s="226"/>
      <c r="AKY796" s="226"/>
      <c r="AKZ796" s="226"/>
      <c r="ALA796" s="226"/>
      <c r="ALB796" s="226"/>
      <c r="ALC796" s="226"/>
      <c r="ALD796" s="226"/>
      <c r="ALE796" s="226"/>
      <c r="ALF796" s="226"/>
      <c r="ALG796" s="226"/>
      <c r="ALH796" s="226"/>
      <c r="ALI796" s="226"/>
      <c r="ALJ796" s="226"/>
      <c r="ALK796" s="226"/>
      <c r="ALL796" s="226"/>
      <c r="ALM796" s="226"/>
      <c r="ALN796" s="226"/>
      <c r="ALO796" s="226"/>
      <c r="ALP796" s="226"/>
      <c r="ALQ796" s="226"/>
      <c r="ALR796" s="226"/>
      <c r="ALS796" s="226"/>
      <c r="ALT796" s="226"/>
      <c r="ALU796" s="226"/>
      <c r="ALV796" s="226"/>
      <c r="ALW796" s="226"/>
      <c r="ALX796" s="226"/>
      <c r="ALY796" s="226"/>
      <c r="ALZ796" s="226"/>
      <c r="AMA796" s="226"/>
      <c r="AMB796" s="226"/>
      <c r="AMC796" s="226"/>
      <c r="AMD796" s="226"/>
      <c r="AME796" s="226"/>
      <c r="AMF796" s="226"/>
      <c r="AMG796" s="226"/>
      <c r="AMH796" s="226"/>
      <c r="AMI796" s="226"/>
      <c r="AMJ796" s="226"/>
      <c r="AMK796" s="226"/>
      <c r="AML796" s="226"/>
      <c r="AMM796" s="226"/>
      <c r="AMN796" s="226"/>
      <c r="AMO796" s="226"/>
      <c r="AMP796" s="226"/>
      <c r="AMQ796" s="226"/>
      <c r="AMR796" s="226"/>
      <c r="AMS796" s="226"/>
      <c r="AMT796" s="226"/>
      <c r="AMU796" s="226"/>
      <c r="AMV796" s="226"/>
      <c r="AMW796" s="226"/>
      <c r="AMX796" s="226"/>
    </row>
    <row r="797" spans="1:1038" s="398" customFormat="1" ht="18" customHeight="1">
      <c r="A797" s="548">
        <v>43333</v>
      </c>
      <c r="B797" s="543" t="s">
        <v>1647</v>
      </c>
      <c r="C797" s="226"/>
      <c r="D797" s="225" t="s">
        <v>1279</v>
      </c>
      <c r="E797" s="226">
        <v>96</v>
      </c>
      <c r="F797" s="226">
        <v>3</v>
      </c>
      <c r="G797" s="391" t="str">
        <f t="shared" si="513"/>
        <v>96-3</v>
      </c>
      <c r="H797" s="226">
        <v>7</v>
      </c>
      <c r="I797" s="226">
        <v>7.5</v>
      </c>
      <c r="J797" s="544">
        <f t="shared" si="546"/>
        <v>0</v>
      </c>
      <c r="K797" s="545" t="b">
        <f>IF(J798=1,IF(((VLOOKUP($G797,[3]Depth_Lookup!$A$3:$J$550,9,FALSE))-(I797/100))=0,"Good",IF(((VLOOKUP($G797,[3]Depth_Lookup!$A$3:$J$550,9,FALSE))-(I797/100))&gt;0,"Too Short","Too Long")))</f>
        <v>0</v>
      </c>
      <c r="L797" s="171">
        <f>(VLOOKUP($G797,Depth_Lookup!$A$3:$J$410,10,FALSE))+(H797/100)</f>
        <v>250.34</v>
      </c>
      <c r="M797" s="171">
        <f>(VLOOKUP($G797,Depth_Lookup!$A$3:$J$410,10,FALSE))+(I797/100)</f>
        <v>250.345</v>
      </c>
      <c r="N797" s="646" t="s">
        <v>2315</v>
      </c>
      <c r="O797" s="226"/>
      <c r="P797" s="226"/>
      <c r="Q797" s="226" t="s">
        <v>137</v>
      </c>
      <c r="R797" s="391" t="str">
        <f t="shared" si="537"/>
        <v>Clinopyroxenite</v>
      </c>
      <c r="S797" s="256" t="s">
        <v>98</v>
      </c>
      <c r="T797" s="256" t="s">
        <v>98</v>
      </c>
      <c r="U797" s="226" t="s">
        <v>95</v>
      </c>
      <c r="V797" s="226" t="s">
        <v>96</v>
      </c>
      <c r="W797" s="226" t="s">
        <v>102</v>
      </c>
      <c r="X797" s="392">
        <f>VLOOKUP(W797,[3]definitions_list_lookup!$A$13:$B$19,2,0)</f>
        <v>5</v>
      </c>
      <c r="Y797" s="226" t="s">
        <v>90</v>
      </c>
      <c r="Z797" s="226" t="s">
        <v>91</v>
      </c>
      <c r="AA797" s="226"/>
      <c r="AB797" s="226"/>
      <c r="AC797" s="226"/>
      <c r="AD797" s="226"/>
      <c r="AE797" s="393"/>
      <c r="AF797" s="391" t="e">
        <f>VLOOKUP(AE797,[3]definitions_list_mag!$V$12:$W$15,2,0)</f>
        <v>#N/A</v>
      </c>
      <c r="AG797" s="394"/>
      <c r="AH797" s="226"/>
      <c r="AI797" s="255"/>
      <c r="AJ797" s="256"/>
      <c r="AK797" s="256"/>
      <c r="AL797" s="256"/>
      <c r="AM797" s="256"/>
      <c r="AN797" s="256"/>
      <c r="AO797" s="255"/>
      <c r="AP797" s="256"/>
      <c r="AQ797" s="256"/>
      <c r="AR797" s="256"/>
      <c r="AS797" s="256"/>
      <c r="AT797" s="256"/>
      <c r="AU797" s="255">
        <v>100</v>
      </c>
      <c r="AV797" s="256">
        <v>2</v>
      </c>
      <c r="AW797" s="256">
        <v>0.5</v>
      </c>
      <c r="AX797" s="256" t="s">
        <v>110</v>
      </c>
      <c r="AY797" s="256" t="s">
        <v>103</v>
      </c>
      <c r="AZ797" s="256"/>
      <c r="BA797" s="255"/>
      <c r="BB797" s="256"/>
      <c r="BC797" s="256"/>
      <c r="BD797" s="256"/>
      <c r="BE797" s="256"/>
      <c r="BF797" s="256"/>
      <c r="BG797" s="255"/>
      <c r="BH797" s="256"/>
      <c r="BI797" s="256"/>
      <c r="BJ797" s="256"/>
      <c r="BK797" s="256"/>
      <c r="BL797" s="256"/>
      <c r="BM797" s="255"/>
      <c r="BN797" s="256"/>
      <c r="BO797" s="256"/>
      <c r="BP797" s="256"/>
      <c r="BQ797" s="256"/>
      <c r="BR797" s="256"/>
      <c r="BS797" s="256"/>
      <c r="BT797" s="256"/>
      <c r="BU797" s="256"/>
      <c r="BV797" s="256"/>
      <c r="BW797" s="256"/>
      <c r="BX797" s="256"/>
      <c r="BY797" s="257"/>
      <c r="BZ797" s="226"/>
      <c r="CA797" s="226"/>
      <c r="CB797" s="226"/>
      <c r="CC797" s="226"/>
      <c r="CD797" s="226"/>
      <c r="CE797" s="226"/>
      <c r="CF797" s="399">
        <f t="shared" si="538"/>
        <v>100</v>
      </c>
      <c r="CG797" s="259"/>
      <c r="CH797" s="150"/>
      <c r="CI797" s="150"/>
      <c r="CJ797" s="150"/>
      <c r="CK797" s="158"/>
      <c r="CL797" s="395"/>
      <c r="CM797" s="395"/>
      <c r="CN797" s="395"/>
      <c r="CO797" s="395"/>
      <c r="CP797" s="395"/>
      <c r="CQ797" s="395"/>
      <c r="CR797" s="395"/>
      <c r="CS797" s="395"/>
      <c r="CT797" s="395"/>
      <c r="CU797" s="395"/>
      <c r="CV797" s="395"/>
      <c r="CW797" s="395"/>
      <c r="CX797" s="395"/>
      <c r="CY797" s="395"/>
      <c r="CZ797" s="395"/>
      <c r="DA797" s="395"/>
      <c r="DB797" s="395"/>
      <c r="DC797" s="256"/>
      <c r="DD797" s="395"/>
      <c r="DE797" s="395"/>
      <c r="DF797" s="395"/>
      <c r="DG797" s="395"/>
      <c r="DH797" s="395"/>
      <c r="DI797" s="395"/>
      <c r="DJ797" s="395">
        <v>100</v>
      </c>
      <c r="DK797" s="396">
        <f t="shared" si="539"/>
        <v>100</v>
      </c>
      <c r="DL797" s="259"/>
      <c r="DM797" s="395" t="s">
        <v>696</v>
      </c>
      <c r="DN797" s="395">
        <v>10</v>
      </c>
      <c r="DO797" s="397" t="s">
        <v>1558</v>
      </c>
      <c r="DQ797" s="259"/>
      <c r="DR797" s="397" t="s">
        <v>2154</v>
      </c>
      <c r="DS797" s="259"/>
      <c r="DT797" s="266"/>
      <c r="DU797" s="256">
        <v>6</v>
      </c>
      <c r="DV797" s="256" t="s">
        <v>850</v>
      </c>
      <c r="DW797" s="400" t="e">
        <f>VLOOKUP(P797,[3]definitions_list_lookup!$K$30:$L$54,2,0)</f>
        <v>#N/A</v>
      </c>
      <c r="DX797" s="155"/>
      <c r="DY797" s="654"/>
      <c r="DZ797" s="546"/>
      <c r="EA797" s="104"/>
      <c r="EB797" s="256"/>
      <c r="EC797" s="104"/>
      <c r="ED797" s="229" t="s">
        <v>2517</v>
      </c>
      <c r="EE797" s="401"/>
      <c r="EF797" s="402"/>
      <c r="EG797" s="401"/>
      <c r="EH797" s="403"/>
      <c r="EI797" s="404"/>
      <c r="EJ797" s="405"/>
      <c r="EK797" s="406"/>
      <c r="EL797" s="401"/>
      <c r="EM797" s="403"/>
      <c r="EN797" s="403" t="s">
        <v>1448</v>
      </c>
      <c r="EO797" s="407">
        <v>0.6</v>
      </c>
      <c r="EP797" s="407" t="s">
        <v>2202</v>
      </c>
      <c r="EQ797" s="407"/>
      <c r="ER797" s="407"/>
      <c r="ES797" s="407"/>
      <c r="ET797" s="407"/>
      <c r="EU797" s="407"/>
      <c r="EV797" s="408">
        <v>50</v>
      </c>
      <c r="EW797" s="408">
        <v>270</v>
      </c>
      <c r="EX797" s="408">
        <v>17</v>
      </c>
      <c r="EY797" s="408">
        <v>180</v>
      </c>
      <c r="EZ797" s="192">
        <f t="shared" si="514"/>
        <v>75.611710984042418</v>
      </c>
      <c r="FA797" s="192">
        <f t="shared" si="515"/>
        <v>75.611710984042418</v>
      </c>
      <c r="FB797" s="192">
        <f t="shared" si="516"/>
        <v>39.103535098221059</v>
      </c>
      <c r="FC797" s="192">
        <f t="shared" si="517"/>
        <v>165.61171098404242</v>
      </c>
      <c r="FD797" s="192">
        <f t="shared" si="518"/>
        <v>50.896464901778941</v>
      </c>
      <c r="FE797" s="193">
        <f t="shared" si="519"/>
        <v>255.61171098404242</v>
      </c>
      <c r="FF797" s="194">
        <f t="shared" si="520"/>
        <v>50.896464901778941</v>
      </c>
      <c r="FG797" s="401" t="s">
        <v>2375</v>
      </c>
      <c r="FH797" s="403"/>
      <c r="FI797" s="778">
        <f t="shared" si="526"/>
        <v>0.6</v>
      </c>
      <c r="FJ797" s="779">
        <f t="shared" si="527"/>
        <v>50.896464901778941</v>
      </c>
      <c r="FK797" s="779">
        <f t="shared" si="528"/>
        <v>39.103535098221059</v>
      </c>
      <c r="FL797" s="780">
        <f t="shared" si="529"/>
        <v>0.68248543663312178</v>
      </c>
      <c r="FM797" s="169">
        <f t="shared" si="530"/>
        <v>0.63072368759829944</v>
      </c>
      <c r="FN797" s="783">
        <f t="shared" si="531"/>
        <v>0.37843421255897963</v>
      </c>
      <c r="FO797" s="226"/>
      <c r="FP797" s="226"/>
      <c r="FQ797" s="226"/>
      <c r="FR797" s="226"/>
      <c r="FS797" s="226"/>
      <c r="FT797" s="226"/>
      <c r="FU797" s="226"/>
      <c r="FV797" s="226"/>
      <c r="FW797" s="226"/>
      <c r="FX797" s="226"/>
      <c r="FY797" s="226"/>
      <c r="FZ797" s="226"/>
      <c r="GA797" s="226"/>
      <c r="GB797" s="226"/>
      <c r="GC797" s="226"/>
      <c r="GD797" s="226"/>
      <c r="GE797" s="226"/>
      <c r="GF797" s="226"/>
      <c r="GG797" s="226"/>
      <c r="GH797" s="226"/>
      <c r="GI797" s="226"/>
      <c r="GJ797" s="226"/>
      <c r="GK797" s="226"/>
      <c r="GL797" s="226"/>
      <c r="GM797" s="226"/>
      <c r="GN797" s="226"/>
      <c r="GO797" s="226"/>
      <c r="GP797" s="226"/>
      <c r="GQ797" s="226"/>
      <c r="GR797" s="226"/>
      <c r="GS797" s="226"/>
      <c r="GT797" s="226"/>
      <c r="GU797" s="226"/>
      <c r="GV797" s="226"/>
      <c r="GW797" s="226"/>
      <c r="GX797" s="226"/>
      <c r="GY797" s="226"/>
      <c r="GZ797" s="226"/>
      <c r="HA797" s="226"/>
      <c r="HB797" s="226"/>
      <c r="HC797" s="226"/>
      <c r="HD797" s="226"/>
      <c r="HE797" s="226"/>
      <c r="HF797" s="226"/>
      <c r="HG797" s="226"/>
      <c r="HH797" s="226"/>
      <c r="HI797" s="226"/>
      <c r="HJ797" s="226"/>
      <c r="HK797" s="226"/>
      <c r="HL797" s="226"/>
      <c r="HM797" s="226"/>
      <c r="HN797" s="226"/>
      <c r="HO797" s="226"/>
      <c r="HP797" s="226"/>
      <c r="HQ797" s="226"/>
      <c r="HR797" s="226"/>
      <c r="HS797" s="226"/>
      <c r="HT797" s="226"/>
      <c r="HU797" s="226"/>
      <c r="HV797" s="226"/>
      <c r="HW797" s="226"/>
      <c r="HX797" s="226"/>
      <c r="HY797" s="226"/>
      <c r="HZ797" s="226"/>
      <c r="IA797" s="226"/>
      <c r="IB797" s="226"/>
      <c r="IC797" s="226"/>
      <c r="ID797" s="226"/>
      <c r="IE797" s="226"/>
      <c r="IF797" s="226"/>
      <c r="IG797" s="226"/>
      <c r="IH797" s="226"/>
      <c r="II797" s="226"/>
      <c r="IJ797" s="226"/>
      <c r="IK797" s="226"/>
      <c r="IL797" s="226"/>
      <c r="IM797" s="226"/>
      <c r="IN797" s="226"/>
      <c r="IO797" s="226"/>
      <c r="IP797" s="226"/>
      <c r="IQ797" s="226"/>
      <c r="IR797" s="226"/>
      <c r="IS797" s="226"/>
      <c r="IT797" s="226"/>
      <c r="IU797" s="226"/>
      <c r="IV797" s="226"/>
      <c r="IW797" s="226"/>
      <c r="IX797" s="226"/>
      <c r="IY797" s="226"/>
      <c r="IZ797" s="226"/>
      <c r="JA797" s="226"/>
      <c r="JB797" s="226"/>
      <c r="JC797" s="226"/>
      <c r="JD797" s="226"/>
      <c r="JE797" s="226"/>
      <c r="JF797" s="226"/>
      <c r="JG797" s="226"/>
      <c r="JH797" s="226"/>
      <c r="JI797" s="226"/>
      <c r="JJ797" s="226"/>
      <c r="JK797" s="226"/>
      <c r="JL797" s="226"/>
      <c r="JM797" s="226"/>
      <c r="JN797" s="226"/>
      <c r="JO797" s="226"/>
      <c r="JP797" s="226"/>
      <c r="JQ797" s="226"/>
      <c r="JR797" s="226"/>
      <c r="JS797" s="226"/>
      <c r="JT797" s="226"/>
      <c r="JU797" s="226"/>
      <c r="JV797" s="226"/>
      <c r="JW797" s="226"/>
      <c r="JX797" s="226"/>
      <c r="JY797" s="226"/>
      <c r="JZ797" s="226"/>
      <c r="KA797" s="226"/>
      <c r="KB797" s="226"/>
      <c r="KC797" s="226"/>
      <c r="KD797" s="226"/>
      <c r="KE797" s="226"/>
      <c r="KF797" s="226"/>
      <c r="KG797" s="226"/>
      <c r="KH797" s="226"/>
      <c r="KI797" s="226"/>
      <c r="KJ797" s="226"/>
      <c r="KK797" s="226"/>
      <c r="KL797" s="226"/>
      <c r="KM797" s="226"/>
      <c r="KN797" s="226"/>
      <c r="KO797" s="226"/>
      <c r="KP797" s="226"/>
      <c r="KQ797" s="226"/>
      <c r="KR797" s="226"/>
      <c r="KS797" s="226"/>
      <c r="KT797" s="226"/>
      <c r="KU797" s="226"/>
      <c r="KV797" s="226"/>
      <c r="KW797" s="226"/>
      <c r="KX797" s="226"/>
      <c r="KY797" s="226"/>
      <c r="KZ797" s="226"/>
      <c r="LA797" s="226"/>
      <c r="LB797" s="226"/>
      <c r="LC797" s="226"/>
      <c r="LD797" s="226"/>
      <c r="LE797" s="226"/>
      <c r="LF797" s="226"/>
      <c r="LG797" s="226"/>
      <c r="LH797" s="226"/>
      <c r="LI797" s="226"/>
      <c r="LJ797" s="226"/>
      <c r="LK797" s="226"/>
      <c r="LL797" s="226"/>
      <c r="LM797" s="226"/>
      <c r="LN797" s="226"/>
      <c r="LO797" s="226"/>
      <c r="LP797" s="226"/>
      <c r="LQ797" s="226"/>
      <c r="LR797" s="226"/>
      <c r="LS797" s="226"/>
      <c r="LT797" s="226"/>
      <c r="LU797" s="226"/>
      <c r="LV797" s="226"/>
      <c r="LW797" s="226"/>
      <c r="LX797" s="226"/>
      <c r="LY797" s="226"/>
      <c r="LZ797" s="226"/>
      <c r="MA797" s="226"/>
      <c r="MB797" s="226"/>
      <c r="MC797" s="226"/>
      <c r="MD797" s="226"/>
      <c r="ME797" s="226"/>
      <c r="MF797" s="226"/>
      <c r="MG797" s="226"/>
      <c r="MH797" s="226"/>
      <c r="MI797" s="226"/>
      <c r="MJ797" s="226"/>
      <c r="MK797" s="226"/>
      <c r="ML797" s="226"/>
      <c r="MM797" s="226"/>
      <c r="MN797" s="226"/>
      <c r="MO797" s="226"/>
      <c r="MP797" s="226"/>
      <c r="MQ797" s="226"/>
      <c r="MR797" s="226"/>
      <c r="MS797" s="226"/>
      <c r="MT797" s="226"/>
      <c r="MU797" s="226"/>
      <c r="MV797" s="226"/>
      <c r="MW797" s="226"/>
      <c r="MX797" s="226"/>
      <c r="MY797" s="226"/>
      <c r="MZ797" s="226"/>
      <c r="NA797" s="226"/>
      <c r="NB797" s="226"/>
      <c r="NC797" s="226"/>
      <c r="ND797" s="226"/>
      <c r="NE797" s="226"/>
      <c r="NF797" s="226"/>
      <c r="NG797" s="226"/>
      <c r="NH797" s="226"/>
      <c r="NI797" s="226"/>
      <c r="NJ797" s="226"/>
      <c r="NK797" s="226"/>
      <c r="NL797" s="226"/>
      <c r="NM797" s="226"/>
      <c r="NN797" s="226"/>
      <c r="NO797" s="226"/>
      <c r="NP797" s="226"/>
      <c r="NQ797" s="226"/>
      <c r="NR797" s="226"/>
      <c r="NS797" s="226"/>
      <c r="NT797" s="226"/>
      <c r="NU797" s="226"/>
      <c r="NV797" s="226"/>
      <c r="NW797" s="226"/>
      <c r="NX797" s="226"/>
      <c r="NY797" s="226"/>
      <c r="NZ797" s="226"/>
      <c r="OA797" s="226"/>
      <c r="OB797" s="226"/>
      <c r="OC797" s="226"/>
      <c r="OD797" s="226"/>
      <c r="OE797" s="226"/>
      <c r="OF797" s="226"/>
      <c r="OG797" s="226"/>
      <c r="OH797" s="226"/>
      <c r="OI797" s="226"/>
      <c r="OJ797" s="226"/>
      <c r="OK797" s="226"/>
      <c r="OL797" s="226"/>
      <c r="OM797" s="226"/>
      <c r="ON797" s="226"/>
      <c r="OO797" s="226"/>
      <c r="OP797" s="226"/>
      <c r="OQ797" s="226"/>
      <c r="OR797" s="226"/>
      <c r="OS797" s="226"/>
      <c r="OT797" s="226"/>
      <c r="OU797" s="226"/>
      <c r="OV797" s="226"/>
      <c r="OW797" s="226"/>
      <c r="OX797" s="226"/>
      <c r="OY797" s="226"/>
      <c r="OZ797" s="226"/>
      <c r="PA797" s="226"/>
      <c r="PB797" s="226"/>
      <c r="PC797" s="226"/>
      <c r="PD797" s="226"/>
      <c r="PE797" s="226"/>
      <c r="PF797" s="226"/>
      <c r="PG797" s="226"/>
      <c r="PH797" s="226"/>
      <c r="PI797" s="226"/>
      <c r="PJ797" s="226"/>
      <c r="PK797" s="226"/>
      <c r="PL797" s="226"/>
      <c r="PM797" s="226"/>
      <c r="PN797" s="226"/>
      <c r="PO797" s="226"/>
      <c r="PP797" s="226"/>
      <c r="PQ797" s="226"/>
      <c r="PR797" s="226"/>
      <c r="PS797" s="226"/>
      <c r="PT797" s="226"/>
      <c r="PU797" s="226"/>
      <c r="PV797" s="226"/>
      <c r="PW797" s="226"/>
      <c r="PX797" s="226"/>
      <c r="PY797" s="226"/>
      <c r="PZ797" s="226"/>
      <c r="QA797" s="226"/>
      <c r="QB797" s="226"/>
      <c r="QC797" s="226"/>
      <c r="QD797" s="226"/>
      <c r="QE797" s="226"/>
      <c r="QF797" s="226"/>
      <c r="QG797" s="226"/>
      <c r="QH797" s="226"/>
      <c r="QI797" s="226"/>
      <c r="QJ797" s="226"/>
      <c r="QK797" s="226"/>
      <c r="QL797" s="226"/>
      <c r="QM797" s="226"/>
      <c r="QN797" s="226"/>
      <c r="QO797" s="226"/>
      <c r="QP797" s="226"/>
      <c r="QQ797" s="226"/>
      <c r="QR797" s="226"/>
      <c r="QS797" s="226"/>
      <c r="QT797" s="226"/>
      <c r="QU797" s="226"/>
      <c r="QV797" s="226"/>
      <c r="QW797" s="226"/>
      <c r="QX797" s="226"/>
      <c r="QY797" s="226"/>
      <c r="QZ797" s="226"/>
      <c r="RA797" s="226"/>
      <c r="RB797" s="226"/>
      <c r="RC797" s="226"/>
      <c r="RD797" s="226"/>
      <c r="RE797" s="226"/>
      <c r="RF797" s="226"/>
      <c r="RG797" s="226"/>
      <c r="RH797" s="226"/>
      <c r="RI797" s="226"/>
      <c r="RJ797" s="226"/>
      <c r="RK797" s="226"/>
      <c r="RL797" s="226"/>
      <c r="RM797" s="226"/>
      <c r="RN797" s="226"/>
      <c r="RO797" s="226"/>
      <c r="RP797" s="226"/>
      <c r="RQ797" s="226"/>
      <c r="RR797" s="226"/>
      <c r="RS797" s="226"/>
      <c r="RT797" s="226"/>
      <c r="RU797" s="226"/>
      <c r="RV797" s="226"/>
      <c r="RW797" s="226"/>
      <c r="RX797" s="226"/>
      <c r="RY797" s="226"/>
      <c r="RZ797" s="226"/>
      <c r="SA797" s="226"/>
      <c r="SB797" s="226"/>
      <c r="SC797" s="226"/>
      <c r="SD797" s="226"/>
      <c r="SE797" s="226"/>
      <c r="SF797" s="226"/>
      <c r="SG797" s="226"/>
      <c r="SH797" s="226"/>
      <c r="SI797" s="226"/>
      <c r="SJ797" s="226"/>
      <c r="SK797" s="226"/>
      <c r="SL797" s="226"/>
      <c r="SM797" s="226"/>
      <c r="SN797" s="226"/>
      <c r="SO797" s="226"/>
      <c r="SP797" s="226"/>
      <c r="SQ797" s="226"/>
      <c r="SR797" s="226"/>
      <c r="SS797" s="226"/>
      <c r="ST797" s="226"/>
      <c r="SU797" s="226"/>
      <c r="SV797" s="226"/>
      <c r="SW797" s="226"/>
      <c r="SX797" s="226"/>
      <c r="SY797" s="226"/>
      <c r="SZ797" s="226"/>
      <c r="TA797" s="226"/>
      <c r="TB797" s="226"/>
      <c r="TC797" s="226"/>
      <c r="TD797" s="226"/>
      <c r="TE797" s="226"/>
      <c r="TF797" s="226"/>
      <c r="TG797" s="226"/>
      <c r="TH797" s="226"/>
      <c r="TI797" s="226"/>
      <c r="TJ797" s="226"/>
      <c r="TK797" s="226"/>
      <c r="TL797" s="226"/>
      <c r="TM797" s="226"/>
      <c r="TN797" s="226"/>
      <c r="TO797" s="226"/>
      <c r="TP797" s="226"/>
      <c r="TQ797" s="226"/>
      <c r="TR797" s="226"/>
      <c r="TS797" s="226"/>
      <c r="TT797" s="226"/>
      <c r="TU797" s="226"/>
      <c r="TV797" s="226"/>
      <c r="TW797" s="226"/>
      <c r="TX797" s="226"/>
      <c r="TY797" s="226"/>
      <c r="TZ797" s="226"/>
      <c r="UA797" s="226"/>
      <c r="UB797" s="226"/>
      <c r="UC797" s="226"/>
      <c r="UD797" s="226"/>
      <c r="UE797" s="226"/>
      <c r="UF797" s="226"/>
      <c r="UG797" s="226"/>
      <c r="UH797" s="226"/>
      <c r="UI797" s="226"/>
      <c r="UJ797" s="226"/>
      <c r="UK797" s="226"/>
      <c r="UL797" s="226"/>
      <c r="UM797" s="226"/>
      <c r="UN797" s="226"/>
      <c r="UO797" s="226"/>
      <c r="UP797" s="226"/>
      <c r="UQ797" s="226"/>
      <c r="UR797" s="226"/>
      <c r="US797" s="226"/>
      <c r="UT797" s="226"/>
      <c r="UU797" s="226"/>
      <c r="UV797" s="226"/>
      <c r="UW797" s="226"/>
      <c r="UX797" s="226"/>
      <c r="UY797" s="226"/>
      <c r="UZ797" s="226"/>
      <c r="VA797" s="226"/>
      <c r="VB797" s="226"/>
      <c r="VC797" s="226"/>
      <c r="VD797" s="226"/>
      <c r="VE797" s="226"/>
      <c r="VF797" s="226"/>
      <c r="VG797" s="226"/>
      <c r="VH797" s="226"/>
      <c r="VI797" s="226"/>
      <c r="VJ797" s="226"/>
      <c r="VK797" s="226"/>
      <c r="VL797" s="226"/>
      <c r="VM797" s="226"/>
      <c r="VN797" s="226"/>
      <c r="VO797" s="226"/>
      <c r="VP797" s="226"/>
      <c r="VQ797" s="226"/>
      <c r="VR797" s="226"/>
      <c r="VS797" s="226"/>
      <c r="VT797" s="226"/>
      <c r="VU797" s="226"/>
      <c r="VV797" s="226"/>
      <c r="VW797" s="226"/>
      <c r="VX797" s="226"/>
      <c r="VY797" s="226"/>
      <c r="VZ797" s="226"/>
      <c r="WA797" s="226"/>
      <c r="WB797" s="226"/>
      <c r="WC797" s="226"/>
      <c r="WD797" s="226"/>
      <c r="WE797" s="226"/>
      <c r="WF797" s="226"/>
      <c r="WG797" s="226"/>
      <c r="WH797" s="226"/>
      <c r="WI797" s="226"/>
      <c r="WJ797" s="226"/>
      <c r="WK797" s="226"/>
      <c r="WL797" s="226"/>
      <c r="WM797" s="226"/>
      <c r="WN797" s="226"/>
      <c r="WO797" s="226"/>
      <c r="WP797" s="226"/>
      <c r="WQ797" s="226"/>
      <c r="WR797" s="226"/>
      <c r="WS797" s="226"/>
      <c r="WT797" s="226"/>
      <c r="WU797" s="226"/>
      <c r="WV797" s="226"/>
      <c r="WW797" s="226"/>
      <c r="WX797" s="226"/>
      <c r="WY797" s="226"/>
      <c r="WZ797" s="226"/>
      <c r="XA797" s="226"/>
      <c r="XB797" s="226"/>
      <c r="XC797" s="226"/>
      <c r="XD797" s="226"/>
      <c r="XE797" s="226"/>
      <c r="XF797" s="226"/>
      <c r="XG797" s="226"/>
      <c r="XH797" s="226"/>
      <c r="XI797" s="226"/>
      <c r="XJ797" s="226"/>
      <c r="XK797" s="226"/>
      <c r="XL797" s="226"/>
      <c r="XM797" s="226"/>
      <c r="XN797" s="226"/>
      <c r="XO797" s="226"/>
      <c r="XP797" s="226"/>
      <c r="XQ797" s="226"/>
      <c r="XR797" s="226"/>
      <c r="XS797" s="226"/>
      <c r="XT797" s="226"/>
      <c r="XU797" s="226"/>
      <c r="XV797" s="226"/>
      <c r="XW797" s="226"/>
      <c r="XX797" s="226"/>
      <c r="XY797" s="226"/>
      <c r="XZ797" s="226"/>
      <c r="YA797" s="226"/>
      <c r="YB797" s="226"/>
      <c r="YC797" s="226"/>
      <c r="YD797" s="226"/>
      <c r="YE797" s="226"/>
      <c r="YF797" s="226"/>
      <c r="YG797" s="226"/>
      <c r="YH797" s="226"/>
      <c r="YI797" s="226"/>
      <c r="YJ797" s="226"/>
      <c r="YK797" s="226"/>
      <c r="YL797" s="226"/>
      <c r="YM797" s="226"/>
      <c r="YN797" s="226"/>
      <c r="YO797" s="226"/>
      <c r="YP797" s="226"/>
      <c r="YQ797" s="226"/>
      <c r="YR797" s="226"/>
      <c r="YS797" s="226"/>
      <c r="YT797" s="226"/>
      <c r="YU797" s="226"/>
      <c r="YV797" s="226"/>
      <c r="YW797" s="226"/>
      <c r="YX797" s="226"/>
      <c r="YY797" s="226"/>
      <c r="YZ797" s="226"/>
      <c r="ZA797" s="226"/>
      <c r="ZB797" s="226"/>
      <c r="ZC797" s="226"/>
      <c r="ZD797" s="226"/>
      <c r="ZE797" s="226"/>
      <c r="ZF797" s="226"/>
      <c r="ZG797" s="226"/>
      <c r="ZH797" s="226"/>
      <c r="ZI797" s="226"/>
      <c r="ZJ797" s="226"/>
      <c r="ZK797" s="226"/>
      <c r="ZL797" s="226"/>
      <c r="ZM797" s="226"/>
      <c r="ZN797" s="226"/>
      <c r="ZO797" s="226"/>
      <c r="ZP797" s="226"/>
      <c r="ZQ797" s="226"/>
      <c r="ZR797" s="226"/>
      <c r="ZS797" s="226"/>
      <c r="ZT797" s="226"/>
      <c r="ZU797" s="226"/>
      <c r="ZV797" s="226"/>
      <c r="ZW797" s="226"/>
      <c r="ZX797" s="226"/>
      <c r="ZY797" s="226"/>
      <c r="ZZ797" s="226"/>
      <c r="AAA797" s="226"/>
      <c r="AAB797" s="226"/>
      <c r="AAC797" s="226"/>
      <c r="AAD797" s="226"/>
      <c r="AAE797" s="226"/>
      <c r="AAF797" s="226"/>
      <c r="AAG797" s="226"/>
      <c r="AAH797" s="226"/>
      <c r="AAI797" s="226"/>
      <c r="AAJ797" s="226"/>
      <c r="AAK797" s="226"/>
      <c r="AAL797" s="226"/>
      <c r="AAM797" s="226"/>
      <c r="AAN797" s="226"/>
      <c r="AAO797" s="226"/>
      <c r="AAP797" s="226"/>
      <c r="AAQ797" s="226"/>
      <c r="AAR797" s="226"/>
      <c r="AAS797" s="226"/>
      <c r="AAT797" s="226"/>
      <c r="AAU797" s="226"/>
      <c r="AAV797" s="226"/>
      <c r="AAW797" s="226"/>
      <c r="AAX797" s="226"/>
      <c r="AAY797" s="226"/>
      <c r="AAZ797" s="226"/>
      <c r="ABA797" s="226"/>
      <c r="ABB797" s="226"/>
      <c r="ABC797" s="226"/>
      <c r="ABD797" s="226"/>
      <c r="ABE797" s="226"/>
      <c r="ABF797" s="226"/>
      <c r="ABG797" s="226"/>
      <c r="ABH797" s="226"/>
      <c r="ABI797" s="226"/>
      <c r="ABJ797" s="226"/>
      <c r="ABK797" s="226"/>
      <c r="ABL797" s="226"/>
      <c r="ABM797" s="226"/>
      <c r="ABN797" s="226"/>
      <c r="ABO797" s="226"/>
      <c r="ABP797" s="226"/>
      <c r="ABQ797" s="226"/>
      <c r="ABR797" s="226"/>
      <c r="ABS797" s="226"/>
      <c r="ABT797" s="226"/>
      <c r="ABU797" s="226"/>
      <c r="ABV797" s="226"/>
      <c r="ABW797" s="226"/>
      <c r="ABX797" s="226"/>
      <c r="ABY797" s="226"/>
      <c r="ABZ797" s="226"/>
      <c r="ACA797" s="226"/>
      <c r="ACB797" s="226"/>
      <c r="ACC797" s="226"/>
      <c r="ACD797" s="226"/>
      <c r="ACE797" s="226"/>
      <c r="ACF797" s="226"/>
      <c r="ACG797" s="226"/>
      <c r="ACH797" s="226"/>
      <c r="ACI797" s="226"/>
      <c r="ACJ797" s="226"/>
      <c r="ACK797" s="226"/>
      <c r="ACL797" s="226"/>
      <c r="ACM797" s="226"/>
      <c r="ACN797" s="226"/>
      <c r="ACO797" s="226"/>
      <c r="ACP797" s="226"/>
      <c r="ACQ797" s="226"/>
      <c r="ACR797" s="226"/>
      <c r="ACS797" s="226"/>
      <c r="ACT797" s="226"/>
      <c r="ACU797" s="226"/>
      <c r="ACV797" s="226"/>
      <c r="ACW797" s="226"/>
      <c r="ACX797" s="226"/>
      <c r="ACY797" s="226"/>
      <c r="ACZ797" s="226"/>
      <c r="ADA797" s="226"/>
      <c r="ADB797" s="226"/>
      <c r="ADC797" s="226"/>
      <c r="ADD797" s="226"/>
      <c r="ADE797" s="226"/>
      <c r="ADF797" s="226"/>
      <c r="ADG797" s="226"/>
      <c r="ADH797" s="226"/>
      <c r="ADI797" s="226"/>
      <c r="ADJ797" s="226"/>
      <c r="ADK797" s="226"/>
      <c r="ADL797" s="226"/>
      <c r="ADM797" s="226"/>
      <c r="ADN797" s="226"/>
      <c r="ADO797" s="226"/>
      <c r="ADP797" s="226"/>
      <c r="ADQ797" s="226"/>
      <c r="ADR797" s="226"/>
      <c r="ADS797" s="226"/>
      <c r="ADT797" s="226"/>
      <c r="ADU797" s="226"/>
      <c r="ADV797" s="226"/>
      <c r="ADW797" s="226"/>
      <c r="ADX797" s="226"/>
      <c r="ADY797" s="226"/>
      <c r="ADZ797" s="226"/>
      <c r="AEA797" s="226"/>
      <c r="AEB797" s="226"/>
      <c r="AEC797" s="226"/>
      <c r="AED797" s="226"/>
      <c r="AEE797" s="226"/>
      <c r="AEF797" s="226"/>
      <c r="AEG797" s="226"/>
      <c r="AEH797" s="226"/>
      <c r="AEI797" s="226"/>
      <c r="AEJ797" s="226"/>
      <c r="AEK797" s="226"/>
      <c r="AEL797" s="226"/>
      <c r="AEM797" s="226"/>
      <c r="AEN797" s="226"/>
      <c r="AEO797" s="226"/>
      <c r="AEP797" s="226"/>
      <c r="AEQ797" s="226"/>
      <c r="AER797" s="226"/>
      <c r="AES797" s="226"/>
      <c r="AET797" s="226"/>
      <c r="AEU797" s="226"/>
      <c r="AEV797" s="226"/>
      <c r="AEW797" s="226"/>
      <c r="AEX797" s="226"/>
      <c r="AEY797" s="226"/>
      <c r="AEZ797" s="226"/>
      <c r="AFA797" s="226"/>
      <c r="AFB797" s="226"/>
      <c r="AFC797" s="226"/>
      <c r="AFD797" s="226"/>
      <c r="AFE797" s="226"/>
      <c r="AFF797" s="226"/>
      <c r="AFG797" s="226"/>
      <c r="AFH797" s="226"/>
      <c r="AFI797" s="226"/>
      <c r="AFJ797" s="226"/>
      <c r="AFK797" s="226"/>
      <c r="AFL797" s="226"/>
      <c r="AFM797" s="226"/>
      <c r="AFN797" s="226"/>
      <c r="AFO797" s="226"/>
      <c r="AFP797" s="226"/>
      <c r="AFQ797" s="226"/>
      <c r="AFR797" s="226"/>
      <c r="AFS797" s="226"/>
      <c r="AFT797" s="226"/>
      <c r="AFU797" s="226"/>
      <c r="AFV797" s="226"/>
      <c r="AFW797" s="226"/>
      <c r="AFX797" s="226"/>
      <c r="AFY797" s="226"/>
      <c r="AFZ797" s="226"/>
      <c r="AGA797" s="226"/>
      <c r="AGB797" s="226"/>
      <c r="AGC797" s="226"/>
      <c r="AGD797" s="226"/>
      <c r="AGE797" s="226"/>
      <c r="AGF797" s="226"/>
      <c r="AGG797" s="226"/>
      <c r="AGH797" s="226"/>
      <c r="AGI797" s="226"/>
      <c r="AGJ797" s="226"/>
      <c r="AGK797" s="226"/>
      <c r="AGL797" s="226"/>
      <c r="AGM797" s="226"/>
      <c r="AGN797" s="226"/>
      <c r="AGO797" s="226"/>
      <c r="AGP797" s="226"/>
      <c r="AGQ797" s="226"/>
      <c r="AGR797" s="226"/>
      <c r="AGS797" s="226"/>
      <c r="AGT797" s="226"/>
      <c r="AGU797" s="226"/>
      <c r="AGV797" s="226"/>
      <c r="AGW797" s="226"/>
      <c r="AGX797" s="226"/>
      <c r="AGY797" s="226"/>
      <c r="AGZ797" s="226"/>
      <c r="AHA797" s="226"/>
      <c r="AHB797" s="226"/>
      <c r="AHC797" s="226"/>
      <c r="AHD797" s="226"/>
      <c r="AHE797" s="226"/>
      <c r="AHF797" s="226"/>
      <c r="AHG797" s="226"/>
      <c r="AHH797" s="226"/>
      <c r="AHI797" s="226"/>
      <c r="AHJ797" s="226"/>
      <c r="AHK797" s="226"/>
      <c r="AHL797" s="226"/>
      <c r="AHM797" s="226"/>
      <c r="AHN797" s="226"/>
      <c r="AHO797" s="226"/>
      <c r="AHP797" s="226"/>
      <c r="AHQ797" s="226"/>
      <c r="AHR797" s="226"/>
      <c r="AHS797" s="226"/>
      <c r="AHT797" s="226"/>
      <c r="AHU797" s="226"/>
      <c r="AHV797" s="226"/>
      <c r="AHW797" s="226"/>
      <c r="AHX797" s="226"/>
      <c r="AHY797" s="226"/>
      <c r="AHZ797" s="226"/>
      <c r="AIA797" s="226"/>
      <c r="AIB797" s="226"/>
      <c r="AIC797" s="226"/>
      <c r="AID797" s="226"/>
      <c r="AIE797" s="226"/>
      <c r="AIF797" s="226"/>
      <c r="AIG797" s="226"/>
      <c r="AIH797" s="226"/>
      <c r="AII797" s="226"/>
      <c r="AIJ797" s="226"/>
      <c r="AIK797" s="226"/>
      <c r="AIL797" s="226"/>
      <c r="AIM797" s="226"/>
      <c r="AIN797" s="226"/>
      <c r="AIO797" s="226"/>
      <c r="AIP797" s="226"/>
      <c r="AIQ797" s="226"/>
      <c r="AIR797" s="226"/>
      <c r="AIS797" s="226"/>
      <c r="AIT797" s="226"/>
      <c r="AIU797" s="226"/>
      <c r="AIV797" s="226"/>
      <c r="AIW797" s="226"/>
      <c r="AIX797" s="226"/>
      <c r="AIY797" s="226"/>
      <c r="AIZ797" s="226"/>
      <c r="AJA797" s="226"/>
      <c r="AJB797" s="226"/>
      <c r="AJC797" s="226"/>
      <c r="AJD797" s="226"/>
      <c r="AJE797" s="226"/>
      <c r="AJF797" s="226"/>
      <c r="AJG797" s="226"/>
      <c r="AJH797" s="226"/>
      <c r="AJI797" s="226"/>
      <c r="AJJ797" s="226"/>
      <c r="AJK797" s="226"/>
      <c r="AJL797" s="226"/>
      <c r="AJM797" s="226"/>
      <c r="AJN797" s="226"/>
      <c r="AJO797" s="226"/>
      <c r="AJP797" s="226"/>
      <c r="AJQ797" s="226"/>
      <c r="AJR797" s="226"/>
      <c r="AJS797" s="226"/>
      <c r="AJT797" s="226"/>
      <c r="AJU797" s="226"/>
      <c r="AJV797" s="226"/>
      <c r="AJW797" s="226"/>
      <c r="AJX797" s="226"/>
      <c r="AJY797" s="226"/>
      <c r="AJZ797" s="226"/>
      <c r="AKA797" s="226"/>
      <c r="AKB797" s="226"/>
      <c r="AKC797" s="226"/>
      <c r="AKD797" s="226"/>
      <c r="AKE797" s="226"/>
      <c r="AKF797" s="226"/>
      <c r="AKG797" s="226"/>
      <c r="AKH797" s="226"/>
      <c r="AKI797" s="226"/>
      <c r="AKJ797" s="226"/>
      <c r="AKK797" s="226"/>
      <c r="AKL797" s="226"/>
      <c r="AKM797" s="226"/>
      <c r="AKN797" s="226"/>
      <c r="AKO797" s="226"/>
      <c r="AKP797" s="226"/>
      <c r="AKQ797" s="226"/>
      <c r="AKR797" s="226"/>
      <c r="AKS797" s="226"/>
      <c r="AKT797" s="226"/>
      <c r="AKU797" s="226"/>
      <c r="AKV797" s="226"/>
      <c r="AKW797" s="226"/>
      <c r="AKX797" s="226"/>
      <c r="AKY797" s="226"/>
      <c r="AKZ797" s="226"/>
      <c r="ALA797" s="226"/>
      <c r="ALB797" s="226"/>
      <c r="ALC797" s="226"/>
      <c r="ALD797" s="226"/>
      <c r="ALE797" s="226"/>
      <c r="ALF797" s="226"/>
      <c r="ALG797" s="226"/>
      <c r="ALH797" s="226"/>
      <c r="ALI797" s="226"/>
      <c r="ALJ797" s="226"/>
      <c r="ALK797" s="226"/>
      <c r="ALL797" s="226"/>
      <c r="ALM797" s="226"/>
      <c r="ALN797" s="226"/>
      <c r="ALO797" s="226"/>
      <c r="ALP797" s="226"/>
      <c r="ALQ797" s="226"/>
      <c r="ALR797" s="226"/>
      <c r="ALS797" s="226"/>
      <c r="ALT797" s="226"/>
      <c r="ALU797" s="226"/>
      <c r="ALV797" s="226"/>
      <c r="ALW797" s="226"/>
      <c r="ALX797" s="226"/>
      <c r="ALY797" s="226"/>
      <c r="ALZ797" s="226"/>
      <c r="AMA797" s="226"/>
      <c r="AMB797" s="226"/>
      <c r="AMC797" s="226"/>
      <c r="AMD797" s="226"/>
      <c r="AME797" s="226"/>
      <c r="AMF797" s="226"/>
      <c r="AMG797" s="226"/>
      <c r="AMH797" s="226"/>
      <c r="AMI797" s="226"/>
      <c r="AMJ797" s="226"/>
      <c r="AMK797" s="226"/>
      <c r="AML797" s="226"/>
      <c r="AMM797" s="226"/>
      <c r="AMN797" s="226"/>
      <c r="AMO797" s="226"/>
      <c r="AMP797" s="226"/>
      <c r="AMQ797" s="226"/>
      <c r="AMR797" s="226"/>
      <c r="AMS797" s="226"/>
      <c r="AMT797" s="226"/>
      <c r="AMU797" s="226"/>
      <c r="AMV797" s="226"/>
      <c r="AMW797" s="226"/>
      <c r="AMX797" s="226"/>
    </row>
    <row r="798" spans="1:1038" s="398" customFormat="1" ht="18" customHeight="1">
      <c r="A798" s="548">
        <v>43333</v>
      </c>
      <c r="B798" s="543" t="s">
        <v>1647</v>
      </c>
      <c r="C798" s="226"/>
      <c r="D798" s="225" t="s">
        <v>1279</v>
      </c>
      <c r="E798" s="226">
        <v>96</v>
      </c>
      <c r="F798" s="226">
        <v>3</v>
      </c>
      <c r="G798" s="391" t="str">
        <f t="shared" si="513"/>
        <v>96-3</v>
      </c>
      <c r="H798" s="226">
        <v>7.5</v>
      </c>
      <c r="I798" s="226">
        <v>14</v>
      </c>
      <c r="J798" s="544">
        <f t="shared" si="546"/>
        <v>0</v>
      </c>
      <c r="K798" s="545" t="b">
        <f>IF(J799=1,IF(((VLOOKUP($G798,[3]Depth_Lookup!$A$3:$J$550,9,FALSE))-(I798/100))=0,"Good",IF(((VLOOKUP($G798,[3]Depth_Lookup!$A$3:$J$550,9,FALSE))-(I798/100))&gt;0,"Too Short","Too Long")))</f>
        <v>0</v>
      </c>
      <c r="L798" s="171">
        <f>(VLOOKUP($G798,Depth_Lookup!$A$3:$J$410,10,FALSE))+(H798/100)</f>
        <v>250.345</v>
      </c>
      <c r="M798" s="171">
        <f>(VLOOKUP($G798,Depth_Lookup!$A$3:$J$410,10,FALSE))+(I798/100)</f>
        <v>250.41</v>
      </c>
      <c r="N798" s="646" t="s">
        <v>2315</v>
      </c>
      <c r="O798" s="226">
        <v>2</v>
      </c>
      <c r="P798" s="226" t="s">
        <v>853</v>
      </c>
      <c r="Q798" s="226" t="s">
        <v>125</v>
      </c>
      <c r="R798" s="391" t="str">
        <f t="shared" si="537"/>
        <v>SerpentinizedHarzburgite</v>
      </c>
      <c r="S798" s="256" t="s">
        <v>98</v>
      </c>
      <c r="T798" s="256" t="s">
        <v>587</v>
      </c>
      <c r="U798" s="226" t="s">
        <v>95</v>
      </c>
      <c r="V798" s="226" t="s">
        <v>96</v>
      </c>
      <c r="W798" s="226" t="s">
        <v>102</v>
      </c>
      <c r="X798" s="392">
        <f>VLOOKUP(W798,[3]definitions_list_lookup!$A$13:$B$19,2,0)</f>
        <v>5</v>
      </c>
      <c r="Y798" s="226" t="s">
        <v>90</v>
      </c>
      <c r="Z798" s="226" t="s">
        <v>91</v>
      </c>
      <c r="AA798" s="226"/>
      <c r="AB798" s="226"/>
      <c r="AC798" s="226"/>
      <c r="AD798" s="226"/>
      <c r="AE798" s="393"/>
      <c r="AF798" s="391" t="e">
        <f>VLOOKUP(AE798,[3]definitions_list_mag!$V$12:$W$15,2,0)</f>
        <v>#N/A</v>
      </c>
      <c r="AG798" s="394"/>
      <c r="AH798" s="226"/>
      <c r="AI798" s="255">
        <v>74</v>
      </c>
      <c r="AJ798" s="256"/>
      <c r="AK798" s="256"/>
      <c r="AL798" s="256"/>
      <c r="AM798" s="256"/>
      <c r="AN798" s="256"/>
      <c r="AO798" s="255"/>
      <c r="AP798" s="256"/>
      <c r="AQ798" s="256"/>
      <c r="AR798" s="256"/>
      <c r="AS798" s="256"/>
      <c r="AT798" s="256"/>
      <c r="AU798" s="255"/>
      <c r="AV798" s="256"/>
      <c r="AW798" s="256"/>
      <c r="AX798" s="256"/>
      <c r="AY798" s="256"/>
      <c r="AZ798" s="256"/>
      <c r="BA798" s="255">
        <v>25</v>
      </c>
      <c r="BB798" s="256">
        <v>5</v>
      </c>
      <c r="BC798" s="256">
        <v>2</v>
      </c>
      <c r="BD798" s="256" t="s">
        <v>110</v>
      </c>
      <c r="BE798" s="256" t="s">
        <v>103</v>
      </c>
      <c r="BF798" s="256"/>
      <c r="BG798" s="255"/>
      <c r="BH798" s="256"/>
      <c r="BI798" s="256"/>
      <c r="BJ798" s="256"/>
      <c r="BK798" s="256"/>
      <c r="BL798" s="256"/>
      <c r="BM798" s="255">
        <v>1</v>
      </c>
      <c r="BN798" s="256">
        <v>1</v>
      </c>
      <c r="BO798" s="256">
        <v>0.5</v>
      </c>
      <c r="BP798" s="256" t="s">
        <v>110</v>
      </c>
      <c r="BQ798" s="256" t="s">
        <v>103</v>
      </c>
      <c r="BR798" s="256"/>
      <c r="BS798" s="256"/>
      <c r="BT798" s="256"/>
      <c r="BU798" s="256"/>
      <c r="BV798" s="256"/>
      <c r="BW798" s="256"/>
      <c r="BX798" s="256"/>
      <c r="BY798" s="257"/>
      <c r="BZ798" s="226"/>
      <c r="CA798" s="226"/>
      <c r="CB798" s="226"/>
      <c r="CC798" s="226"/>
      <c r="CD798" s="226"/>
      <c r="CE798" s="226"/>
      <c r="CF798" s="399">
        <f t="shared" si="538"/>
        <v>100</v>
      </c>
      <c r="CG798" s="259"/>
      <c r="CH798" s="150" t="s">
        <v>2316</v>
      </c>
      <c r="CI798" s="150">
        <v>100</v>
      </c>
      <c r="CJ798" s="150" t="s">
        <v>514</v>
      </c>
      <c r="CK798" s="158"/>
      <c r="CL798" s="395"/>
      <c r="CM798" s="395"/>
      <c r="CN798" s="395"/>
      <c r="CO798" s="395"/>
      <c r="CP798" s="395"/>
      <c r="CQ798" s="395"/>
      <c r="CR798" s="395"/>
      <c r="CS798" s="395"/>
      <c r="CT798" s="395"/>
      <c r="CU798" s="395"/>
      <c r="CV798" s="395"/>
      <c r="CW798" s="395"/>
      <c r="CX798" s="395"/>
      <c r="CY798" s="395"/>
      <c r="CZ798" s="395"/>
      <c r="DA798" s="395"/>
      <c r="DB798" s="395">
        <v>45</v>
      </c>
      <c r="DC798" s="256"/>
      <c r="DD798" s="395"/>
      <c r="DE798" s="395"/>
      <c r="DF798" s="395"/>
      <c r="DG798" s="395"/>
      <c r="DH798" s="395"/>
      <c r="DI798" s="395"/>
      <c r="DJ798" s="395">
        <v>55</v>
      </c>
      <c r="DK798" s="396">
        <f t="shared" si="539"/>
        <v>100</v>
      </c>
      <c r="DL798" s="259"/>
      <c r="DM798" s="395"/>
      <c r="DN798" s="395"/>
      <c r="DO798" s="397"/>
      <c r="DQ798" s="259"/>
      <c r="DR798" s="397"/>
      <c r="DS798" s="259"/>
      <c r="DT798" s="266"/>
      <c r="DU798" s="256"/>
      <c r="DV798" s="256"/>
      <c r="DW798" s="400" t="e">
        <f>VLOOKUP(P798,[3]definitions_list_lookup!$K$30:$L$54,2,0)</f>
        <v>#N/A</v>
      </c>
      <c r="DX798" s="155"/>
      <c r="DY798" s="654"/>
      <c r="DZ798" s="546"/>
      <c r="EA798" s="104"/>
      <c r="EB798" s="256"/>
      <c r="EC798" s="104"/>
      <c r="ED798" s="229" t="s">
        <v>2517</v>
      </c>
      <c r="EE798" s="401"/>
      <c r="EF798" s="402"/>
      <c r="EG798" s="401"/>
      <c r="EH798" s="403"/>
      <c r="EI798" s="404"/>
      <c r="EJ798" s="405"/>
      <c r="EK798" s="406"/>
      <c r="EL798" s="401"/>
      <c r="EM798" s="403"/>
      <c r="EN798" s="403"/>
      <c r="EO798" s="407"/>
      <c r="EP798" s="407"/>
      <c r="EQ798" s="407"/>
      <c r="ER798" s="407"/>
      <c r="ES798" s="407"/>
      <c r="ET798" s="407"/>
      <c r="EU798" s="407"/>
      <c r="EV798" s="408"/>
      <c r="EW798" s="408"/>
      <c r="EX798" s="408"/>
      <c r="EY798" s="408"/>
      <c r="EZ798" s="192" t="e">
        <f t="shared" si="514"/>
        <v>#DIV/0!</v>
      </c>
      <c r="FA798" s="192" t="e">
        <f t="shared" si="515"/>
        <v>#DIV/0!</v>
      </c>
      <c r="FB798" s="192" t="e">
        <f t="shared" si="516"/>
        <v>#DIV/0!</v>
      </c>
      <c r="FC798" s="192" t="e">
        <f t="shared" si="517"/>
        <v>#DIV/0!</v>
      </c>
      <c r="FD798" s="192" t="e">
        <f t="shared" si="518"/>
        <v>#DIV/0!</v>
      </c>
      <c r="FE798" s="193" t="e">
        <f t="shared" si="519"/>
        <v>#DIV/0!</v>
      </c>
      <c r="FF798" s="194" t="e">
        <f t="shared" si="520"/>
        <v>#DIV/0!</v>
      </c>
      <c r="FG798" s="401"/>
      <c r="FH798" s="403"/>
      <c r="FI798" s="778">
        <f t="shared" si="526"/>
        <v>0</v>
      </c>
      <c r="FJ798" s="779" t="e">
        <f t="shared" si="527"/>
        <v>#DIV/0!</v>
      </c>
      <c r="FK798" s="779" t="e">
        <f t="shared" si="528"/>
        <v>#DIV/0!</v>
      </c>
      <c r="FL798" s="780" t="e">
        <f t="shared" si="529"/>
        <v>#DIV/0!</v>
      </c>
      <c r="FM798" s="169" t="e">
        <f t="shared" si="530"/>
        <v>#DIV/0!</v>
      </c>
      <c r="FN798" s="783" t="e">
        <f t="shared" si="531"/>
        <v>#DIV/0!</v>
      </c>
      <c r="FO798" s="226"/>
      <c r="FP798" s="226"/>
      <c r="FQ798" s="226"/>
      <c r="FR798" s="226"/>
      <c r="FS798" s="226"/>
      <c r="FT798" s="226"/>
      <c r="FU798" s="226"/>
      <c r="FV798" s="226"/>
      <c r="FW798" s="226"/>
      <c r="FX798" s="226"/>
      <c r="FY798" s="226"/>
      <c r="FZ798" s="226"/>
      <c r="GA798" s="226"/>
      <c r="GB798" s="226"/>
      <c r="GC798" s="226"/>
      <c r="GD798" s="226"/>
      <c r="GE798" s="226"/>
      <c r="GF798" s="226"/>
      <c r="GG798" s="226"/>
      <c r="GH798" s="226"/>
      <c r="GI798" s="226"/>
      <c r="GJ798" s="226"/>
      <c r="GK798" s="226"/>
      <c r="GL798" s="226"/>
      <c r="GM798" s="226"/>
      <c r="GN798" s="226"/>
      <c r="GO798" s="226"/>
      <c r="GP798" s="226"/>
      <c r="GQ798" s="226"/>
      <c r="GR798" s="226"/>
      <c r="GS798" s="226"/>
      <c r="GT798" s="226"/>
      <c r="GU798" s="226"/>
      <c r="GV798" s="226"/>
      <c r="GW798" s="226"/>
      <c r="GX798" s="226"/>
      <c r="GY798" s="226"/>
      <c r="GZ798" s="226"/>
      <c r="HA798" s="226"/>
      <c r="HB798" s="226"/>
      <c r="HC798" s="226"/>
      <c r="HD798" s="226"/>
      <c r="HE798" s="226"/>
      <c r="HF798" s="226"/>
      <c r="HG798" s="226"/>
      <c r="HH798" s="226"/>
      <c r="HI798" s="226"/>
      <c r="HJ798" s="226"/>
      <c r="HK798" s="226"/>
      <c r="HL798" s="226"/>
      <c r="HM798" s="226"/>
      <c r="HN798" s="226"/>
      <c r="HO798" s="226"/>
      <c r="HP798" s="226"/>
      <c r="HQ798" s="226"/>
      <c r="HR798" s="226"/>
      <c r="HS798" s="226"/>
      <c r="HT798" s="226"/>
      <c r="HU798" s="226"/>
      <c r="HV798" s="226"/>
      <c r="HW798" s="226"/>
      <c r="HX798" s="226"/>
      <c r="HY798" s="226"/>
      <c r="HZ798" s="226"/>
      <c r="IA798" s="226"/>
      <c r="IB798" s="226"/>
      <c r="IC798" s="226"/>
      <c r="ID798" s="226"/>
      <c r="IE798" s="226"/>
      <c r="IF798" s="226"/>
      <c r="IG798" s="226"/>
      <c r="IH798" s="226"/>
      <c r="II798" s="226"/>
      <c r="IJ798" s="226"/>
      <c r="IK798" s="226"/>
      <c r="IL798" s="226"/>
      <c r="IM798" s="226"/>
      <c r="IN798" s="226"/>
      <c r="IO798" s="226"/>
      <c r="IP798" s="226"/>
      <c r="IQ798" s="226"/>
      <c r="IR798" s="226"/>
      <c r="IS798" s="226"/>
      <c r="IT798" s="226"/>
      <c r="IU798" s="226"/>
      <c r="IV798" s="226"/>
      <c r="IW798" s="226"/>
      <c r="IX798" s="226"/>
      <c r="IY798" s="226"/>
      <c r="IZ798" s="226"/>
      <c r="JA798" s="226"/>
      <c r="JB798" s="226"/>
      <c r="JC798" s="226"/>
      <c r="JD798" s="226"/>
      <c r="JE798" s="226"/>
      <c r="JF798" s="226"/>
      <c r="JG798" s="226"/>
      <c r="JH798" s="226"/>
      <c r="JI798" s="226"/>
      <c r="JJ798" s="226"/>
      <c r="JK798" s="226"/>
      <c r="JL798" s="226"/>
      <c r="JM798" s="226"/>
      <c r="JN798" s="226"/>
      <c r="JO798" s="226"/>
      <c r="JP798" s="226"/>
      <c r="JQ798" s="226"/>
      <c r="JR798" s="226"/>
      <c r="JS798" s="226"/>
      <c r="JT798" s="226"/>
      <c r="JU798" s="226"/>
      <c r="JV798" s="226"/>
      <c r="JW798" s="226"/>
      <c r="JX798" s="226"/>
      <c r="JY798" s="226"/>
      <c r="JZ798" s="226"/>
      <c r="KA798" s="226"/>
      <c r="KB798" s="226"/>
      <c r="KC798" s="226"/>
      <c r="KD798" s="226"/>
      <c r="KE798" s="226"/>
      <c r="KF798" s="226"/>
      <c r="KG798" s="226"/>
      <c r="KH798" s="226"/>
      <c r="KI798" s="226"/>
      <c r="KJ798" s="226"/>
      <c r="KK798" s="226"/>
      <c r="KL798" s="226"/>
      <c r="KM798" s="226"/>
      <c r="KN798" s="226"/>
      <c r="KO798" s="226"/>
      <c r="KP798" s="226"/>
      <c r="KQ798" s="226"/>
      <c r="KR798" s="226"/>
      <c r="KS798" s="226"/>
      <c r="KT798" s="226"/>
      <c r="KU798" s="226"/>
      <c r="KV798" s="226"/>
      <c r="KW798" s="226"/>
      <c r="KX798" s="226"/>
      <c r="KY798" s="226"/>
      <c r="KZ798" s="226"/>
      <c r="LA798" s="226"/>
      <c r="LB798" s="226"/>
      <c r="LC798" s="226"/>
      <c r="LD798" s="226"/>
      <c r="LE798" s="226"/>
      <c r="LF798" s="226"/>
      <c r="LG798" s="226"/>
      <c r="LH798" s="226"/>
      <c r="LI798" s="226"/>
      <c r="LJ798" s="226"/>
      <c r="LK798" s="226"/>
      <c r="LL798" s="226"/>
      <c r="LM798" s="226"/>
      <c r="LN798" s="226"/>
      <c r="LO798" s="226"/>
      <c r="LP798" s="226"/>
      <c r="LQ798" s="226"/>
      <c r="LR798" s="226"/>
      <c r="LS798" s="226"/>
      <c r="LT798" s="226"/>
      <c r="LU798" s="226"/>
      <c r="LV798" s="226"/>
      <c r="LW798" s="226"/>
      <c r="LX798" s="226"/>
      <c r="LY798" s="226"/>
      <c r="LZ798" s="226"/>
      <c r="MA798" s="226"/>
      <c r="MB798" s="226"/>
      <c r="MC798" s="226"/>
      <c r="MD798" s="226"/>
      <c r="ME798" s="226"/>
      <c r="MF798" s="226"/>
      <c r="MG798" s="226"/>
      <c r="MH798" s="226"/>
      <c r="MI798" s="226"/>
      <c r="MJ798" s="226"/>
      <c r="MK798" s="226"/>
      <c r="ML798" s="226"/>
      <c r="MM798" s="226"/>
      <c r="MN798" s="226"/>
      <c r="MO798" s="226"/>
      <c r="MP798" s="226"/>
      <c r="MQ798" s="226"/>
      <c r="MR798" s="226"/>
      <c r="MS798" s="226"/>
      <c r="MT798" s="226"/>
      <c r="MU798" s="226"/>
      <c r="MV798" s="226"/>
      <c r="MW798" s="226"/>
      <c r="MX798" s="226"/>
      <c r="MY798" s="226"/>
      <c r="MZ798" s="226"/>
      <c r="NA798" s="226"/>
      <c r="NB798" s="226"/>
      <c r="NC798" s="226"/>
      <c r="ND798" s="226"/>
      <c r="NE798" s="226"/>
      <c r="NF798" s="226"/>
      <c r="NG798" s="226"/>
      <c r="NH798" s="226"/>
      <c r="NI798" s="226"/>
      <c r="NJ798" s="226"/>
      <c r="NK798" s="226"/>
      <c r="NL798" s="226"/>
      <c r="NM798" s="226"/>
      <c r="NN798" s="226"/>
      <c r="NO798" s="226"/>
      <c r="NP798" s="226"/>
      <c r="NQ798" s="226"/>
      <c r="NR798" s="226"/>
      <c r="NS798" s="226"/>
      <c r="NT798" s="226"/>
      <c r="NU798" s="226"/>
      <c r="NV798" s="226"/>
      <c r="NW798" s="226"/>
      <c r="NX798" s="226"/>
      <c r="NY798" s="226"/>
      <c r="NZ798" s="226"/>
      <c r="OA798" s="226"/>
      <c r="OB798" s="226"/>
      <c r="OC798" s="226"/>
      <c r="OD798" s="226"/>
      <c r="OE798" s="226"/>
      <c r="OF798" s="226"/>
      <c r="OG798" s="226"/>
      <c r="OH798" s="226"/>
      <c r="OI798" s="226"/>
      <c r="OJ798" s="226"/>
      <c r="OK798" s="226"/>
      <c r="OL798" s="226"/>
      <c r="OM798" s="226"/>
      <c r="ON798" s="226"/>
      <c r="OO798" s="226"/>
      <c r="OP798" s="226"/>
      <c r="OQ798" s="226"/>
      <c r="OR798" s="226"/>
      <c r="OS798" s="226"/>
      <c r="OT798" s="226"/>
      <c r="OU798" s="226"/>
      <c r="OV798" s="226"/>
      <c r="OW798" s="226"/>
      <c r="OX798" s="226"/>
      <c r="OY798" s="226"/>
      <c r="OZ798" s="226"/>
      <c r="PA798" s="226"/>
      <c r="PB798" s="226"/>
      <c r="PC798" s="226"/>
      <c r="PD798" s="226"/>
      <c r="PE798" s="226"/>
      <c r="PF798" s="226"/>
      <c r="PG798" s="226"/>
      <c r="PH798" s="226"/>
      <c r="PI798" s="226"/>
      <c r="PJ798" s="226"/>
      <c r="PK798" s="226"/>
      <c r="PL798" s="226"/>
      <c r="PM798" s="226"/>
      <c r="PN798" s="226"/>
      <c r="PO798" s="226"/>
      <c r="PP798" s="226"/>
      <c r="PQ798" s="226"/>
      <c r="PR798" s="226"/>
      <c r="PS798" s="226"/>
      <c r="PT798" s="226"/>
      <c r="PU798" s="226"/>
      <c r="PV798" s="226"/>
      <c r="PW798" s="226"/>
      <c r="PX798" s="226"/>
      <c r="PY798" s="226"/>
      <c r="PZ798" s="226"/>
      <c r="QA798" s="226"/>
      <c r="QB798" s="226"/>
      <c r="QC798" s="226"/>
      <c r="QD798" s="226"/>
      <c r="QE798" s="226"/>
      <c r="QF798" s="226"/>
      <c r="QG798" s="226"/>
      <c r="QH798" s="226"/>
      <c r="QI798" s="226"/>
      <c r="QJ798" s="226"/>
      <c r="QK798" s="226"/>
      <c r="QL798" s="226"/>
      <c r="QM798" s="226"/>
      <c r="QN798" s="226"/>
      <c r="QO798" s="226"/>
      <c r="QP798" s="226"/>
      <c r="QQ798" s="226"/>
      <c r="QR798" s="226"/>
      <c r="QS798" s="226"/>
      <c r="QT798" s="226"/>
      <c r="QU798" s="226"/>
      <c r="QV798" s="226"/>
      <c r="QW798" s="226"/>
      <c r="QX798" s="226"/>
      <c r="QY798" s="226"/>
      <c r="QZ798" s="226"/>
      <c r="RA798" s="226"/>
      <c r="RB798" s="226"/>
      <c r="RC798" s="226"/>
      <c r="RD798" s="226"/>
      <c r="RE798" s="226"/>
      <c r="RF798" s="226"/>
      <c r="RG798" s="226"/>
      <c r="RH798" s="226"/>
      <c r="RI798" s="226"/>
      <c r="RJ798" s="226"/>
      <c r="RK798" s="226"/>
      <c r="RL798" s="226"/>
      <c r="RM798" s="226"/>
      <c r="RN798" s="226"/>
      <c r="RO798" s="226"/>
      <c r="RP798" s="226"/>
      <c r="RQ798" s="226"/>
      <c r="RR798" s="226"/>
      <c r="RS798" s="226"/>
      <c r="RT798" s="226"/>
      <c r="RU798" s="226"/>
      <c r="RV798" s="226"/>
      <c r="RW798" s="226"/>
      <c r="RX798" s="226"/>
      <c r="RY798" s="226"/>
      <c r="RZ798" s="226"/>
      <c r="SA798" s="226"/>
      <c r="SB798" s="226"/>
      <c r="SC798" s="226"/>
      <c r="SD798" s="226"/>
      <c r="SE798" s="226"/>
      <c r="SF798" s="226"/>
      <c r="SG798" s="226"/>
      <c r="SH798" s="226"/>
      <c r="SI798" s="226"/>
      <c r="SJ798" s="226"/>
      <c r="SK798" s="226"/>
      <c r="SL798" s="226"/>
      <c r="SM798" s="226"/>
      <c r="SN798" s="226"/>
      <c r="SO798" s="226"/>
      <c r="SP798" s="226"/>
      <c r="SQ798" s="226"/>
      <c r="SR798" s="226"/>
      <c r="SS798" s="226"/>
      <c r="ST798" s="226"/>
      <c r="SU798" s="226"/>
      <c r="SV798" s="226"/>
      <c r="SW798" s="226"/>
      <c r="SX798" s="226"/>
      <c r="SY798" s="226"/>
      <c r="SZ798" s="226"/>
      <c r="TA798" s="226"/>
      <c r="TB798" s="226"/>
      <c r="TC798" s="226"/>
      <c r="TD798" s="226"/>
      <c r="TE798" s="226"/>
      <c r="TF798" s="226"/>
      <c r="TG798" s="226"/>
      <c r="TH798" s="226"/>
      <c r="TI798" s="226"/>
      <c r="TJ798" s="226"/>
      <c r="TK798" s="226"/>
      <c r="TL798" s="226"/>
      <c r="TM798" s="226"/>
      <c r="TN798" s="226"/>
      <c r="TO798" s="226"/>
      <c r="TP798" s="226"/>
      <c r="TQ798" s="226"/>
      <c r="TR798" s="226"/>
      <c r="TS798" s="226"/>
      <c r="TT798" s="226"/>
      <c r="TU798" s="226"/>
      <c r="TV798" s="226"/>
      <c r="TW798" s="226"/>
      <c r="TX798" s="226"/>
      <c r="TY798" s="226"/>
      <c r="TZ798" s="226"/>
      <c r="UA798" s="226"/>
      <c r="UB798" s="226"/>
      <c r="UC798" s="226"/>
      <c r="UD798" s="226"/>
      <c r="UE798" s="226"/>
      <c r="UF798" s="226"/>
      <c r="UG798" s="226"/>
      <c r="UH798" s="226"/>
      <c r="UI798" s="226"/>
      <c r="UJ798" s="226"/>
      <c r="UK798" s="226"/>
      <c r="UL798" s="226"/>
      <c r="UM798" s="226"/>
      <c r="UN798" s="226"/>
      <c r="UO798" s="226"/>
      <c r="UP798" s="226"/>
      <c r="UQ798" s="226"/>
      <c r="UR798" s="226"/>
      <c r="US798" s="226"/>
      <c r="UT798" s="226"/>
      <c r="UU798" s="226"/>
      <c r="UV798" s="226"/>
      <c r="UW798" s="226"/>
      <c r="UX798" s="226"/>
      <c r="UY798" s="226"/>
      <c r="UZ798" s="226"/>
      <c r="VA798" s="226"/>
      <c r="VB798" s="226"/>
      <c r="VC798" s="226"/>
      <c r="VD798" s="226"/>
      <c r="VE798" s="226"/>
      <c r="VF798" s="226"/>
      <c r="VG798" s="226"/>
      <c r="VH798" s="226"/>
      <c r="VI798" s="226"/>
      <c r="VJ798" s="226"/>
      <c r="VK798" s="226"/>
      <c r="VL798" s="226"/>
      <c r="VM798" s="226"/>
      <c r="VN798" s="226"/>
      <c r="VO798" s="226"/>
      <c r="VP798" s="226"/>
      <c r="VQ798" s="226"/>
      <c r="VR798" s="226"/>
      <c r="VS798" s="226"/>
      <c r="VT798" s="226"/>
      <c r="VU798" s="226"/>
      <c r="VV798" s="226"/>
      <c r="VW798" s="226"/>
      <c r="VX798" s="226"/>
      <c r="VY798" s="226"/>
      <c r="VZ798" s="226"/>
      <c r="WA798" s="226"/>
      <c r="WB798" s="226"/>
      <c r="WC798" s="226"/>
      <c r="WD798" s="226"/>
      <c r="WE798" s="226"/>
      <c r="WF798" s="226"/>
      <c r="WG798" s="226"/>
      <c r="WH798" s="226"/>
      <c r="WI798" s="226"/>
      <c r="WJ798" s="226"/>
      <c r="WK798" s="226"/>
      <c r="WL798" s="226"/>
      <c r="WM798" s="226"/>
      <c r="WN798" s="226"/>
      <c r="WO798" s="226"/>
      <c r="WP798" s="226"/>
      <c r="WQ798" s="226"/>
      <c r="WR798" s="226"/>
      <c r="WS798" s="226"/>
      <c r="WT798" s="226"/>
      <c r="WU798" s="226"/>
      <c r="WV798" s="226"/>
      <c r="WW798" s="226"/>
      <c r="WX798" s="226"/>
      <c r="WY798" s="226"/>
      <c r="WZ798" s="226"/>
      <c r="XA798" s="226"/>
      <c r="XB798" s="226"/>
      <c r="XC798" s="226"/>
      <c r="XD798" s="226"/>
      <c r="XE798" s="226"/>
      <c r="XF798" s="226"/>
      <c r="XG798" s="226"/>
      <c r="XH798" s="226"/>
      <c r="XI798" s="226"/>
      <c r="XJ798" s="226"/>
      <c r="XK798" s="226"/>
      <c r="XL798" s="226"/>
      <c r="XM798" s="226"/>
      <c r="XN798" s="226"/>
      <c r="XO798" s="226"/>
      <c r="XP798" s="226"/>
      <c r="XQ798" s="226"/>
      <c r="XR798" s="226"/>
      <c r="XS798" s="226"/>
      <c r="XT798" s="226"/>
      <c r="XU798" s="226"/>
      <c r="XV798" s="226"/>
      <c r="XW798" s="226"/>
      <c r="XX798" s="226"/>
      <c r="XY798" s="226"/>
      <c r="XZ798" s="226"/>
      <c r="YA798" s="226"/>
      <c r="YB798" s="226"/>
      <c r="YC798" s="226"/>
      <c r="YD798" s="226"/>
      <c r="YE798" s="226"/>
      <c r="YF798" s="226"/>
      <c r="YG798" s="226"/>
      <c r="YH798" s="226"/>
      <c r="YI798" s="226"/>
      <c r="YJ798" s="226"/>
      <c r="YK798" s="226"/>
      <c r="YL798" s="226"/>
      <c r="YM798" s="226"/>
      <c r="YN798" s="226"/>
      <c r="YO798" s="226"/>
      <c r="YP798" s="226"/>
      <c r="YQ798" s="226"/>
      <c r="YR798" s="226"/>
      <c r="YS798" s="226"/>
      <c r="YT798" s="226"/>
      <c r="YU798" s="226"/>
      <c r="YV798" s="226"/>
      <c r="YW798" s="226"/>
      <c r="YX798" s="226"/>
      <c r="YY798" s="226"/>
      <c r="YZ798" s="226"/>
      <c r="ZA798" s="226"/>
      <c r="ZB798" s="226"/>
      <c r="ZC798" s="226"/>
      <c r="ZD798" s="226"/>
      <c r="ZE798" s="226"/>
      <c r="ZF798" s="226"/>
      <c r="ZG798" s="226"/>
      <c r="ZH798" s="226"/>
      <c r="ZI798" s="226"/>
      <c r="ZJ798" s="226"/>
      <c r="ZK798" s="226"/>
      <c r="ZL798" s="226"/>
      <c r="ZM798" s="226"/>
      <c r="ZN798" s="226"/>
      <c r="ZO798" s="226"/>
      <c r="ZP798" s="226"/>
      <c r="ZQ798" s="226"/>
      <c r="ZR798" s="226"/>
      <c r="ZS798" s="226"/>
      <c r="ZT798" s="226"/>
      <c r="ZU798" s="226"/>
      <c r="ZV798" s="226"/>
      <c r="ZW798" s="226"/>
      <c r="ZX798" s="226"/>
      <c r="ZY798" s="226"/>
      <c r="ZZ798" s="226"/>
      <c r="AAA798" s="226"/>
      <c r="AAB798" s="226"/>
      <c r="AAC798" s="226"/>
      <c r="AAD798" s="226"/>
      <c r="AAE798" s="226"/>
      <c r="AAF798" s="226"/>
      <c r="AAG798" s="226"/>
      <c r="AAH798" s="226"/>
      <c r="AAI798" s="226"/>
      <c r="AAJ798" s="226"/>
      <c r="AAK798" s="226"/>
      <c r="AAL798" s="226"/>
      <c r="AAM798" s="226"/>
      <c r="AAN798" s="226"/>
      <c r="AAO798" s="226"/>
      <c r="AAP798" s="226"/>
      <c r="AAQ798" s="226"/>
      <c r="AAR798" s="226"/>
      <c r="AAS798" s="226"/>
      <c r="AAT798" s="226"/>
      <c r="AAU798" s="226"/>
      <c r="AAV798" s="226"/>
      <c r="AAW798" s="226"/>
      <c r="AAX798" s="226"/>
      <c r="AAY798" s="226"/>
      <c r="AAZ798" s="226"/>
      <c r="ABA798" s="226"/>
      <c r="ABB798" s="226"/>
      <c r="ABC798" s="226"/>
      <c r="ABD798" s="226"/>
      <c r="ABE798" s="226"/>
      <c r="ABF798" s="226"/>
      <c r="ABG798" s="226"/>
      <c r="ABH798" s="226"/>
      <c r="ABI798" s="226"/>
      <c r="ABJ798" s="226"/>
      <c r="ABK798" s="226"/>
      <c r="ABL798" s="226"/>
      <c r="ABM798" s="226"/>
      <c r="ABN798" s="226"/>
      <c r="ABO798" s="226"/>
      <c r="ABP798" s="226"/>
      <c r="ABQ798" s="226"/>
      <c r="ABR798" s="226"/>
      <c r="ABS798" s="226"/>
      <c r="ABT798" s="226"/>
      <c r="ABU798" s="226"/>
      <c r="ABV798" s="226"/>
      <c r="ABW798" s="226"/>
      <c r="ABX798" s="226"/>
      <c r="ABY798" s="226"/>
      <c r="ABZ798" s="226"/>
      <c r="ACA798" s="226"/>
      <c r="ACB798" s="226"/>
      <c r="ACC798" s="226"/>
      <c r="ACD798" s="226"/>
      <c r="ACE798" s="226"/>
      <c r="ACF798" s="226"/>
      <c r="ACG798" s="226"/>
      <c r="ACH798" s="226"/>
      <c r="ACI798" s="226"/>
      <c r="ACJ798" s="226"/>
      <c r="ACK798" s="226"/>
      <c r="ACL798" s="226"/>
      <c r="ACM798" s="226"/>
      <c r="ACN798" s="226"/>
      <c r="ACO798" s="226"/>
      <c r="ACP798" s="226"/>
      <c r="ACQ798" s="226"/>
      <c r="ACR798" s="226"/>
      <c r="ACS798" s="226"/>
      <c r="ACT798" s="226"/>
      <c r="ACU798" s="226"/>
      <c r="ACV798" s="226"/>
      <c r="ACW798" s="226"/>
      <c r="ACX798" s="226"/>
      <c r="ACY798" s="226"/>
      <c r="ACZ798" s="226"/>
      <c r="ADA798" s="226"/>
      <c r="ADB798" s="226"/>
      <c r="ADC798" s="226"/>
      <c r="ADD798" s="226"/>
      <c r="ADE798" s="226"/>
      <c r="ADF798" s="226"/>
      <c r="ADG798" s="226"/>
      <c r="ADH798" s="226"/>
      <c r="ADI798" s="226"/>
      <c r="ADJ798" s="226"/>
      <c r="ADK798" s="226"/>
      <c r="ADL798" s="226"/>
      <c r="ADM798" s="226"/>
      <c r="ADN798" s="226"/>
      <c r="ADO798" s="226"/>
      <c r="ADP798" s="226"/>
      <c r="ADQ798" s="226"/>
      <c r="ADR798" s="226"/>
      <c r="ADS798" s="226"/>
      <c r="ADT798" s="226"/>
      <c r="ADU798" s="226"/>
      <c r="ADV798" s="226"/>
      <c r="ADW798" s="226"/>
      <c r="ADX798" s="226"/>
      <c r="ADY798" s="226"/>
      <c r="ADZ798" s="226"/>
      <c r="AEA798" s="226"/>
      <c r="AEB798" s="226"/>
      <c r="AEC798" s="226"/>
      <c r="AED798" s="226"/>
      <c r="AEE798" s="226"/>
      <c r="AEF798" s="226"/>
      <c r="AEG798" s="226"/>
      <c r="AEH798" s="226"/>
      <c r="AEI798" s="226"/>
      <c r="AEJ798" s="226"/>
      <c r="AEK798" s="226"/>
      <c r="AEL798" s="226"/>
      <c r="AEM798" s="226"/>
      <c r="AEN798" s="226"/>
      <c r="AEO798" s="226"/>
      <c r="AEP798" s="226"/>
      <c r="AEQ798" s="226"/>
      <c r="AER798" s="226"/>
      <c r="AES798" s="226"/>
      <c r="AET798" s="226"/>
      <c r="AEU798" s="226"/>
      <c r="AEV798" s="226"/>
      <c r="AEW798" s="226"/>
      <c r="AEX798" s="226"/>
      <c r="AEY798" s="226"/>
      <c r="AEZ798" s="226"/>
      <c r="AFA798" s="226"/>
      <c r="AFB798" s="226"/>
      <c r="AFC798" s="226"/>
      <c r="AFD798" s="226"/>
      <c r="AFE798" s="226"/>
      <c r="AFF798" s="226"/>
      <c r="AFG798" s="226"/>
      <c r="AFH798" s="226"/>
      <c r="AFI798" s="226"/>
      <c r="AFJ798" s="226"/>
      <c r="AFK798" s="226"/>
      <c r="AFL798" s="226"/>
      <c r="AFM798" s="226"/>
      <c r="AFN798" s="226"/>
      <c r="AFO798" s="226"/>
      <c r="AFP798" s="226"/>
      <c r="AFQ798" s="226"/>
      <c r="AFR798" s="226"/>
      <c r="AFS798" s="226"/>
      <c r="AFT798" s="226"/>
      <c r="AFU798" s="226"/>
      <c r="AFV798" s="226"/>
      <c r="AFW798" s="226"/>
      <c r="AFX798" s="226"/>
      <c r="AFY798" s="226"/>
      <c r="AFZ798" s="226"/>
      <c r="AGA798" s="226"/>
      <c r="AGB798" s="226"/>
      <c r="AGC798" s="226"/>
      <c r="AGD798" s="226"/>
      <c r="AGE798" s="226"/>
      <c r="AGF798" s="226"/>
      <c r="AGG798" s="226"/>
      <c r="AGH798" s="226"/>
      <c r="AGI798" s="226"/>
      <c r="AGJ798" s="226"/>
      <c r="AGK798" s="226"/>
      <c r="AGL798" s="226"/>
      <c r="AGM798" s="226"/>
      <c r="AGN798" s="226"/>
      <c r="AGO798" s="226"/>
      <c r="AGP798" s="226"/>
      <c r="AGQ798" s="226"/>
      <c r="AGR798" s="226"/>
      <c r="AGS798" s="226"/>
      <c r="AGT798" s="226"/>
      <c r="AGU798" s="226"/>
      <c r="AGV798" s="226"/>
      <c r="AGW798" s="226"/>
      <c r="AGX798" s="226"/>
      <c r="AGY798" s="226"/>
      <c r="AGZ798" s="226"/>
      <c r="AHA798" s="226"/>
      <c r="AHB798" s="226"/>
      <c r="AHC798" s="226"/>
      <c r="AHD798" s="226"/>
      <c r="AHE798" s="226"/>
      <c r="AHF798" s="226"/>
      <c r="AHG798" s="226"/>
      <c r="AHH798" s="226"/>
      <c r="AHI798" s="226"/>
      <c r="AHJ798" s="226"/>
      <c r="AHK798" s="226"/>
      <c r="AHL798" s="226"/>
      <c r="AHM798" s="226"/>
      <c r="AHN798" s="226"/>
      <c r="AHO798" s="226"/>
      <c r="AHP798" s="226"/>
      <c r="AHQ798" s="226"/>
      <c r="AHR798" s="226"/>
      <c r="AHS798" s="226"/>
      <c r="AHT798" s="226"/>
      <c r="AHU798" s="226"/>
      <c r="AHV798" s="226"/>
      <c r="AHW798" s="226"/>
      <c r="AHX798" s="226"/>
      <c r="AHY798" s="226"/>
      <c r="AHZ798" s="226"/>
      <c r="AIA798" s="226"/>
      <c r="AIB798" s="226"/>
      <c r="AIC798" s="226"/>
      <c r="AID798" s="226"/>
      <c r="AIE798" s="226"/>
      <c r="AIF798" s="226"/>
      <c r="AIG798" s="226"/>
      <c r="AIH798" s="226"/>
      <c r="AII798" s="226"/>
      <c r="AIJ798" s="226"/>
      <c r="AIK798" s="226"/>
      <c r="AIL798" s="226"/>
      <c r="AIM798" s="226"/>
      <c r="AIN798" s="226"/>
      <c r="AIO798" s="226"/>
      <c r="AIP798" s="226"/>
      <c r="AIQ798" s="226"/>
      <c r="AIR798" s="226"/>
      <c r="AIS798" s="226"/>
      <c r="AIT798" s="226"/>
      <c r="AIU798" s="226"/>
      <c r="AIV798" s="226"/>
      <c r="AIW798" s="226"/>
      <c r="AIX798" s="226"/>
      <c r="AIY798" s="226"/>
      <c r="AIZ798" s="226"/>
      <c r="AJA798" s="226"/>
      <c r="AJB798" s="226"/>
      <c r="AJC798" s="226"/>
      <c r="AJD798" s="226"/>
      <c r="AJE798" s="226"/>
      <c r="AJF798" s="226"/>
      <c r="AJG798" s="226"/>
      <c r="AJH798" s="226"/>
      <c r="AJI798" s="226"/>
      <c r="AJJ798" s="226"/>
      <c r="AJK798" s="226"/>
      <c r="AJL798" s="226"/>
      <c r="AJM798" s="226"/>
      <c r="AJN798" s="226"/>
      <c r="AJO798" s="226"/>
      <c r="AJP798" s="226"/>
      <c r="AJQ798" s="226"/>
      <c r="AJR798" s="226"/>
      <c r="AJS798" s="226"/>
      <c r="AJT798" s="226"/>
      <c r="AJU798" s="226"/>
      <c r="AJV798" s="226"/>
      <c r="AJW798" s="226"/>
      <c r="AJX798" s="226"/>
      <c r="AJY798" s="226"/>
      <c r="AJZ798" s="226"/>
      <c r="AKA798" s="226"/>
      <c r="AKB798" s="226"/>
      <c r="AKC798" s="226"/>
      <c r="AKD798" s="226"/>
      <c r="AKE798" s="226"/>
      <c r="AKF798" s="226"/>
      <c r="AKG798" s="226"/>
      <c r="AKH798" s="226"/>
      <c r="AKI798" s="226"/>
      <c r="AKJ798" s="226"/>
      <c r="AKK798" s="226"/>
      <c r="AKL798" s="226"/>
      <c r="AKM798" s="226"/>
      <c r="AKN798" s="226"/>
      <c r="AKO798" s="226"/>
      <c r="AKP798" s="226"/>
      <c r="AKQ798" s="226"/>
      <c r="AKR798" s="226"/>
      <c r="AKS798" s="226"/>
      <c r="AKT798" s="226"/>
      <c r="AKU798" s="226"/>
      <c r="AKV798" s="226"/>
      <c r="AKW798" s="226"/>
      <c r="AKX798" s="226"/>
      <c r="AKY798" s="226"/>
      <c r="AKZ798" s="226"/>
      <c r="ALA798" s="226"/>
      <c r="ALB798" s="226"/>
      <c r="ALC798" s="226"/>
      <c r="ALD798" s="226"/>
      <c r="ALE798" s="226"/>
      <c r="ALF798" s="226"/>
      <c r="ALG798" s="226"/>
      <c r="ALH798" s="226"/>
      <c r="ALI798" s="226"/>
      <c r="ALJ798" s="226"/>
      <c r="ALK798" s="226"/>
      <c r="ALL798" s="226"/>
      <c r="ALM798" s="226"/>
      <c r="ALN798" s="226"/>
      <c r="ALO798" s="226"/>
      <c r="ALP798" s="226"/>
      <c r="ALQ798" s="226"/>
      <c r="ALR798" s="226"/>
      <c r="ALS798" s="226"/>
      <c r="ALT798" s="226"/>
      <c r="ALU798" s="226"/>
      <c r="ALV798" s="226"/>
      <c r="ALW798" s="226"/>
      <c r="ALX798" s="226"/>
      <c r="ALY798" s="226"/>
      <c r="ALZ798" s="226"/>
      <c r="AMA798" s="226"/>
      <c r="AMB798" s="226"/>
      <c r="AMC798" s="226"/>
      <c r="AMD798" s="226"/>
      <c r="AME798" s="226"/>
      <c r="AMF798" s="226"/>
      <c r="AMG798" s="226"/>
      <c r="AMH798" s="226"/>
      <c r="AMI798" s="226"/>
      <c r="AMJ798" s="226"/>
      <c r="AMK798" s="226"/>
      <c r="AML798" s="226"/>
      <c r="AMM798" s="226"/>
      <c r="AMN798" s="226"/>
      <c r="AMO798" s="226"/>
      <c r="AMP798" s="226"/>
      <c r="AMQ798" s="226"/>
      <c r="AMR798" s="226"/>
      <c r="AMS798" s="226"/>
      <c r="AMT798" s="226"/>
      <c r="AMU798" s="226"/>
      <c r="AMV798" s="226"/>
      <c r="AMW798" s="226"/>
      <c r="AMX798" s="226"/>
    </row>
    <row r="799" spans="1:1038" s="288" customFormat="1" ht="18" customHeight="1">
      <c r="A799" s="549">
        <v>43333</v>
      </c>
      <c r="B799" s="283" t="s">
        <v>1647</v>
      </c>
      <c r="C799" s="227"/>
      <c r="D799" s="284" t="s">
        <v>1279</v>
      </c>
      <c r="E799" s="227">
        <v>96</v>
      </c>
      <c r="F799" s="227">
        <v>3</v>
      </c>
      <c r="G799" s="286" t="str">
        <f t="shared" si="513"/>
        <v>96-3</v>
      </c>
      <c r="H799" s="227">
        <v>14</v>
      </c>
      <c r="I799" s="227">
        <v>76</v>
      </c>
      <c r="J799" s="477">
        <f t="shared" si="546"/>
        <v>0</v>
      </c>
      <c r="K799" s="478" t="str">
        <f>IF(J800=1,IF(((VLOOKUP($G799,[3]Depth_Lookup!$A$3:$J$550,9,FALSE))-(I799/100))=0,"Good",IF(((VLOOKUP($G799,[3]Depth_Lookup!$A$3:$J$550,9,FALSE))-(I799/100))&gt;0,"Too Short","Too Long")))</f>
        <v>Good</v>
      </c>
      <c r="L799" s="171">
        <f>(VLOOKUP($G799,Depth_Lookup!$A$3:$J$410,10,FALSE))+(H799/100)</f>
        <v>250.41</v>
      </c>
      <c r="M799" s="171">
        <f>(VLOOKUP($G799,Depth_Lookup!$A$3:$J$410,10,FALSE))+(I799/100)</f>
        <v>251.03</v>
      </c>
      <c r="N799" s="645" t="s">
        <v>2319</v>
      </c>
      <c r="O799" s="227">
        <v>1</v>
      </c>
      <c r="P799" s="227" t="s">
        <v>853</v>
      </c>
      <c r="Q799" s="227" t="s">
        <v>125</v>
      </c>
      <c r="R799" s="286" t="str">
        <f t="shared" si="537"/>
        <v>SerpentinizedHarzburgite</v>
      </c>
      <c r="S799" s="229" t="s">
        <v>587</v>
      </c>
      <c r="T799" s="229" t="s">
        <v>94</v>
      </c>
      <c r="U799" s="227" t="s">
        <v>108</v>
      </c>
      <c r="V799" s="227" t="s">
        <v>509</v>
      </c>
      <c r="W799" s="227" t="s">
        <v>102</v>
      </c>
      <c r="X799" s="287">
        <f>VLOOKUP(W799,[3]definitions_list_lookup!$A$13:$B$19,2,0)</f>
        <v>5</v>
      </c>
      <c r="Y799" s="227" t="s">
        <v>90</v>
      </c>
      <c r="Z799" s="227" t="s">
        <v>91</v>
      </c>
      <c r="AA799" s="227"/>
      <c r="AB799" s="227"/>
      <c r="AC799" s="227"/>
      <c r="AD799" s="227"/>
      <c r="AE799" s="233"/>
      <c r="AF799" s="286" t="e">
        <f>VLOOKUP(AE799,[3]definitions_list_mag!$V$12:$W$15,2,0)</f>
        <v>#N/A</v>
      </c>
      <c r="AG799" s="237"/>
      <c r="AH799" s="227"/>
      <c r="AI799" s="252">
        <v>73</v>
      </c>
      <c r="AJ799" s="229"/>
      <c r="AK799" s="229"/>
      <c r="AL799" s="229"/>
      <c r="AM799" s="229"/>
      <c r="AN799" s="229"/>
      <c r="AO799" s="252"/>
      <c r="AP799" s="229"/>
      <c r="AQ799" s="229"/>
      <c r="AR799" s="229"/>
      <c r="AS799" s="229"/>
      <c r="AT799" s="229"/>
      <c r="AU799" s="252"/>
      <c r="AV799" s="229"/>
      <c r="AW799" s="229"/>
      <c r="AX799" s="229"/>
      <c r="AY799" s="229"/>
      <c r="AZ799" s="229"/>
      <c r="BA799" s="252">
        <v>25</v>
      </c>
      <c r="BB799" s="229">
        <v>7</v>
      </c>
      <c r="BC799" s="229">
        <v>3</v>
      </c>
      <c r="BD799" s="229" t="s">
        <v>110</v>
      </c>
      <c r="BE799" s="229" t="s">
        <v>103</v>
      </c>
      <c r="BF799" s="229"/>
      <c r="BG799" s="252"/>
      <c r="BH799" s="229"/>
      <c r="BI799" s="229"/>
      <c r="BJ799" s="229"/>
      <c r="BK799" s="229"/>
      <c r="BL799" s="229"/>
      <c r="BM799" s="252">
        <v>2</v>
      </c>
      <c r="BN799" s="229">
        <v>0.5</v>
      </c>
      <c r="BO799" s="229">
        <v>0.5</v>
      </c>
      <c r="BP799" s="229" t="s">
        <v>110</v>
      </c>
      <c r="BQ799" s="229" t="s">
        <v>103</v>
      </c>
      <c r="BR799" s="229"/>
      <c r="BS799" s="229"/>
      <c r="BT799" s="229"/>
      <c r="BU799" s="229"/>
      <c r="BV799" s="229"/>
      <c r="BW799" s="229"/>
      <c r="BX799" s="229"/>
      <c r="BY799" s="240"/>
      <c r="BZ799" s="227"/>
      <c r="CA799" s="227"/>
      <c r="CB799" s="227"/>
      <c r="CC799" s="227"/>
      <c r="CD799" s="227"/>
      <c r="CE799" s="227"/>
      <c r="CF799" s="290">
        <f t="shared" si="538"/>
        <v>100</v>
      </c>
      <c r="CG799" s="148"/>
      <c r="CH799" s="149" t="s">
        <v>2150</v>
      </c>
      <c r="CI799" s="149">
        <v>90</v>
      </c>
      <c r="CJ799" s="149" t="s">
        <v>514</v>
      </c>
      <c r="CK799" s="151"/>
      <c r="CL799" s="152"/>
      <c r="CM799" s="152"/>
      <c r="CN799" s="152"/>
      <c r="CO799" s="152"/>
      <c r="CP799" s="152"/>
      <c r="CQ799" s="152"/>
      <c r="CR799" s="152"/>
      <c r="CS799" s="152"/>
      <c r="CT799" s="152"/>
      <c r="CU799" s="152"/>
      <c r="CV799" s="152"/>
      <c r="CW799" s="152"/>
      <c r="CX799" s="152"/>
      <c r="CY799" s="152"/>
      <c r="CZ799" s="152"/>
      <c r="DA799" s="152"/>
      <c r="DB799" s="152">
        <v>70</v>
      </c>
      <c r="DC799" s="229"/>
      <c r="DD799" s="152"/>
      <c r="DE799" s="152"/>
      <c r="DF799" s="152"/>
      <c r="DG799" s="152"/>
      <c r="DH799" s="152"/>
      <c r="DI799" s="152"/>
      <c r="DJ799" s="152">
        <v>30</v>
      </c>
      <c r="DK799" s="208">
        <f t="shared" si="539"/>
        <v>100</v>
      </c>
      <c r="DL799" s="148"/>
      <c r="DM799" s="152"/>
      <c r="DN799" s="152"/>
      <c r="DO799" s="153"/>
      <c r="DQ799" s="148"/>
      <c r="DR799" s="153"/>
      <c r="DS799" s="148"/>
      <c r="DT799" s="264" t="s">
        <v>1389</v>
      </c>
      <c r="DU799" s="229"/>
      <c r="DV799" s="229"/>
      <c r="DW799" s="291" t="e">
        <f>VLOOKUP(P799,[3]definitions_list_lookup!$K$30:$L$54,2,0)</f>
        <v>#N/A</v>
      </c>
      <c r="DX799" s="154" t="s">
        <v>2151</v>
      </c>
      <c r="DY799" s="652" t="s">
        <v>2179</v>
      </c>
      <c r="DZ799" s="479"/>
      <c r="EA799" s="292"/>
      <c r="EB799" s="229"/>
      <c r="EC799" s="292"/>
      <c r="ED799" s="229" t="s">
        <v>2517</v>
      </c>
      <c r="EE799" s="293"/>
      <c r="EF799" s="294"/>
      <c r="EG799" s="293"/>
      <c r="EH799" s="295"/>
      <c r="EI799" s="296"/>
      <c r="EJ799" s="297"/>
      <c r="EK799" s="298"/>
      <c r="EL799" s="293"/>
      <c r="EM799" s="295"/>
      <c r="EN799" s="295"/>
      <c r="EO799" s="321"/>
      <c r="EP799" s="321"/>
      <c r="EQ799" s="321"/>
      <c r="ER799" s="321"/>
      <c r="ES799" s="321"/>
      <c r="ET799" s="321"/>
      <c r="EU799" s="321"/>
      <c r="EV799" s="322"/>
      <c r="EW799" s="322"/>
      <c r="EX799" s="322"/>
      <c r="EY799" s="322"/>
      <c r="EZ799" s="192" t="e">
        <f t="shared" si="514"/>
        <v>#DIV/0!</v>
      </c>
      <c r="FA799" s="192" t="e">
        <f t="shared" si="515"/>
        <v>#DIV/0!</v>
      </c>
      <c r="FB799" s="192" t="e">
        <f t="shared" si="516"/>
        <v>#DIV/0!</v>
      </c>
      <c r="FC799" s="192" t="e">
        <f t="shared" si="517"/>
        <v>#DIV/0!</v>
      </c>
      <c r="FD799" s="192" t="e">
        <f t="shared" si="518"/>
        <v>#DIV/0!</v>
      </c>
      <c r="FE799" s="193" t="e">
        <f t="shared" si="519"/>
        <v>#DIV/0!</v>
      </c>
      <c r="FF799" s="194" t="e">
        <f t="shared" si="520"/>
        <v>#DIV/0!</v>
      </c>
      <c r="FG799" s="293"/>
      <c r="FH799" s="295"/>
      <c r="FI799" s="778">
        <f t="shared" si="526"/>
        <v>0</v>
      </c>
      <c r="FJ799" s="779" t="e">
        <f t="shared" si="527"/>
        <v>#DIV/0!</v>
      </c>
      <c r="FK799" s="779" t="e">
        <f t="shared" si="528"/>
        <v>#DIV/0!</v>
      </c>
      <c r="FL799" s="780" t="e">
        <f t="shared" si="529"/>
        <v>#DIV/0!</v>
      </c>
      <c r="FM799" s="169" t="e">
        <f t="shared" si="530"/>
        <v>#DIV/0!</v>
      </c>
      <c r="FN799" s="783" t="e">
        <f t="shared" si="531"/>
        <v>#DIV/0!</v>
      </c>
      <c r="FO799" s="227"/>
      <c r="FP799" s="227"/>
      <c r="FQ799" s="227"/>
      <c r="FR799" s="227"/>
      <c r="FS799" s="227"/>
      <c r="FT799" s="227"/>
      <c r="FU799" s="227"/>
      <c r="FV799" s="227"/>
      <c r="FW799" s="227"/>
      <c r="FX799" s="227"/>
      <c r="FY799" s="227"/>
      <c r="FZ799" s="227"/>
      <c r="GA799" s="227"/>
      <c r="GB799" s="227"/>
      <c r="GC799" s="227"/>
      <c r="GD799" s="227"/>
      <c r="GE799" s="227"/>
      <c r="GF799" s="227"/>
      <c r="GG799" s="227"/>
      <c r="GH799" s="227"/>
      <c r="GI799" s="227"/>
      <c r="GJ799" s="227"/>
      <c r="GK799" s="227"/>
      <c r="GL799" s="227"/>
      <c r="GM799" s="227"/>
      <c r="GN799" s="227"/>
      <c r="GO799" s="227"/>
      <c r="GP799" s="227"/>
      <c r="GQ799" s="227"/>
      <c r="GR799" s="227"/>
      <c r="GS799" s="227"/>
      <c r="GT799" s="227"/>
      <c r="GU799" s="227"/>
      <c r="GV799" s="227"/>
      <c r="GW799" s="227"/>
      <c r="GX799" s="227"/>
      <c r="GY799" s="227"/>
      <c r="GZ799" s="227"/>
      <c r="HA799" s="227"/>
      <c r="HB799" s="227"/>
      <c r="HC799" s="227"/>
      <c r="HD799" s="227"/>
      <c r="HE799" s="227"/>
      <c r="HF799" s="227"/>
      <c r="HG799" s="227"/>
      <c r="HH799" s="227"/>
      <c r="HI799" s="227"/>
      <c r="HJ799" s="227"/>
      <c r="HK799" s="227"/>
      <c r="HL799" s="227"/>
      <c r="HM799" s="227"/>
      <c r="HN799" s="227"/>
      <c r="HO799" s="227"/>
      <c r="HP799" s="227"/>
      <c r="HQ799" s="227"/>
      <c r="HR799" s="227"/>
      <c r="HS799" s="227"/>
      <c r="HT799" s="227"/>
      <c r="HU799" s="227"/>
      <c r="HV799" s="227"/>
      <c r="HW799" s="227"/>
      <c r="HX799" s="227"/>
      <c r="HY799" s="227"/>
      <c r="HZ799" s="227"/>
      <c r="IA799" s="227"/>
      <c r="IB799" s="227"/>
      <c r="IC799" s="227"/>
      <c r="ID799" s="227"/>
      <c r="IE799" s="227"/>
      <c r="IF799" s="227"/>
      <c r="IG799" s="227"/>
      <c r="IH799" s="227"/>
      <c r="II799" s="227"/>
      <c r="IJ799" s="227"/>
      <c r="IK799" s="227"/>
      <c r="IL799" s="227"/>
      <c r="IM799" s="227"/>
      <c r="IN799" s="227"/>
      <c r="IO799" s="227"/>
      <c r="IP799" s="227"/>
      <c r="IQ799" s="227"/>
      <c r="IR799" s="227"/>
      <c r="IS799" s="227"/>
      <c r="IT799" s="227"/>
      <c r="IU799" s="227"/>
      <c r="IV799" s="227"/>
      <c r="IW799" s="227"/>
      <c r="IX799" s="227"/>
      <c r="IY799" s="227"/>
      <c r="IZ799" s="227"/>
      <c r="JA799" s="227"/>
      <c r="JB799" s="227"/>
      <c r="JC799" s="227"/>
      <c r="JD799" s="227"/>
      <c r="JE799" s="227"/>
      <c r="JF799" s="227"/>
      <c r="JG799" s="227"/>
      <c r="JH799" s="227"/>
      <c r="JI799" s="227"/>
      <c r="JJ799" s="227"/>
      <c r="JK799" s="227"/>
      <c r="JL799" s="227"/>
      <c r="JM799" s="227"/>
      <c r="JN799" s="227"/>
      <c r="JO799" s="227"/>
      <c r="JP799" s="227"/>
      <c r="JQ799" s="227"/>
      <c r="JR799" s="227"/>
      <c r="JS799" s="227"/>
      <c r="JT799" s="227"/>
      <c r="JU799" s="227"/>
      <c r="JV799" s="227"/>
      <c r="JW799" s="227"/>
      <c r="JX799" s="227"/>
      <c r="JY799" s="227"/>
      <c r="JZ799" s="227"/>
      <c r="KA799" s="227"/>
      <c r="KB799" s="227"/>
      <c r="KC799" s="227"/>
      <c r="KD799" s="227"/>
      <c r="KE799" s="227"/>
      <c r="KF799" s="227"/>
      <c r="KG799" s="227"/>
      <c r="KH799" s="227"/>
      <c r="KI799" s="227"/>
      <c r="KJ799" s="227"/>
      <c r="KK799" s="227"/>
      <c r="KL799" s="227"/>
      <c r="KM799" s="227"/>
      <c r="KN799" s="227"/>
      <c r="KO799" s="227"/>
      <c r="KP799" s="227"/>
      <c r="KQ799" s="227"/>
      <c r="KR799" s="227"/>
      <c r="KS799" s="227"/>
      <c r="KT799" s="227"/>
      <c r="KU799" s="227"/>
      <c r="KV799" s="227"/>
      <c r="KW799" s="227"/>
      <c r="KX799" s="227"/>
      <c r="KY799" s="227"/>
      <c r="KZ799" s="227"/>
      <c r="LA799" s="227"/>
      <c r="LB799" s="227"/>
      <c r="LC799" s="227"/>
      <c r="LD799" s="227"/>
      <c r="LE799" s="227"/>
      <c r="LF799" s="227"/>
      <c r="LG799" s="227"/>
      <c r="LH799" s="227"/>
      <c r="LI799" s="227"/>
      <c r="LJ799" s="227"/>
      <c r="LK799" s="227"/>
      <c r="LL799" s="227"/>
      <c r="LM799" s="227"/>
      <c r="LN799" s="227"/>
      <c r="LO799" s="227"/>
      <c r="LP799" s="227"/>
      <c r="LQ799" s="227"/>
      <c r="LR799" s="227"/>
      <c r="LS799" s="227"/>
      <c r="LT799" s="227"/>
      <c r="LU799" s="227"/>
      <c r="LV799" s="227"/>
      <c r="LW799" s="227"/>
      <c r="LX799" s="227"/>
      <c r="LY799" s="227"/>
      <c r="LZ799" s="227"/>
      <c r="MA799" s="227"/>
      <c r="MB799" s="227"/>
      <c r="MC799" s="227"/>
      <c r="MD799" s="227"/>
      <c r="ME799" s="227"/>
      <c r="MF799" s="227"/>
      <c r="MG799" s="227"/>
      <c r="MH799" s="227"/>
      <c r="MI799" s="227"/>
      <c r="MJ799" s="227"/>
      <c r="MK799" s="227"/>
      <c r="ML799" s="227"/>
      <c r="MM799" s="227"/>
      <c r="MN799" s="227"/>
      <c r="MO799" s="227"/>
      <c r="MP799" s="227"/>
      <c r="MQ799" s="227"/>
      <c r="MR799" s="227"/>
      <c r="MS799" s="227"/>
      <c r="MT799" s="227"/>
      <c r="MU799" s="227"/>
      <c r="MV799" s="227"/>
      <c r="MW799" s="227"/>
      <c r="MX799" s="227"/>
      <c r="MY799" s="227"/>
      <c r="MZ799" s="227"/>
      <c r="NA799" s="227"/>
      <c r="NB799" s="227"/>
      <c r="NC799" s="227"/>
      <c r="ND799" s="227"/>
      <c r="NE799" s="227"/>
      <c r="NF799" s="227"/>
      <c r="NG799" s="227"/>
      <c r="NH799" s="227"/>
      <c r="NI799" s="227"/>
      <c r="NJ799" s="227"/>
      <c r="NK799" s="227"/>
      <c r="NL799" s="227"/>
      <c r="NM799" s="227"/>
      <c r="NN799" s="227"/>
      <c r="NO799" s="227"/>
      <c r="NP799" s="227"/>
      <c r="NQ799" s="227"/>
      <c r="NR799" s="227"/>
      <c r="NS799" s="227"/>
      <c r="NT799" s="227"/>
      <c r="NU799" s="227"/>
      <c r="NV799" s="227"/>
      <c r="NW799" s="227"/>
      <c r="NX799" s="227"/>
      <c r="NY799" s="227"/>
      <c r="NZ799" s="227"/>
      <c r="OA799" s="227"/>
      <c r="OB799" s="227"/>
      <c r="OC799" s="227"/>
      <c r="OD799" s="227"/>
      <c r="OE799" s="227"/>
      <c r="OF799" s="227"/>
      <c r="OG799" s="227"/>
      <c r="OH799" s="227"/>
      <c r="OI799" s="227"/>
      <c r="OJ799" s="227"/>
      <c r="OK799" s="227"/>
      <c r="OL799" s="227"/>
      <c r="OM799" s="227"/>
      <c r="ON799" s="227"/>
      <c r="OO799" s="227"/>
      <c r="OP799" s="227"/>
      <c r="OQ799" s="227"/>
      <c r="OR799" s="227"/>
      <c r="OS799" s="227"/>
      <c r="OT799" s="227"/>
      <c r="OU799" s="227"/>
      <c r="OV799" s="227"/>
      <c r="OW799" s="227"/>
      <c r="OX799" s="227"/>
      <c r="OY799" s="227"/>
      <c r="OZ799" s="227"/>
      <c r="PA799" s="227"/>
      <c r="PB799" s="227"/>
      <c r="PC799" s="227"/>
      <c r="PD799" s="227"/>
      <c r="PE799" s="227"/>
      <c r="PF799" s="227"/>
      <c r="PG799" s="227"/>
      <c r="PH799" s="227"/>
      <c r="PI799" s="227"/>
      <c r="PJ799" s="227"/>
      <c r="PK799" s="227"/>
      <c r="PL799" s="227"/>
      <c r="PM799" s="227"/>
      <c r="PN799" s="227"/>
      <c r="PO799" s="227"/>
      <c r="PP799" s="227"/>
      <c r="PQ799" s="227"/>
      <c r="PR799" s="227"/>
      <c r="PS799" s="227"/>
      <c r="PT799" s="227"/>
      <c r="PU799" s="227"/>
      <c r="PV799" s="227"/>
      <c r="PW799" s="227"/>
      <c r="PX799" s="227"/>
      <c r="PY799" s="227"/>
      <c r="PZ799" s="227"/>
      <c r="QA799" s="227"/>
      <c r="QB799" s="227"/>
      <c r="QC799" s="227"/>
      <c r="QD799" s="227"/>
      <c r="QE799" s="227"/>
      <c r="QF799" s="227"/>
      <c r="QG799" s="227"/>
      <c r="QH799" s="227"/>
      <c r="QI799" s="227"/>
      <c r="QJ799" s="227"/>
      <c r="QK799" s="227"/>
      <c r="QL799" s="227"/>
      <c r="QM799" s="227"/>
      <c r="QN799" s="227"/>
      <c r="QO799" s="227"/>
      <c r="QP799" s="227"/>
      <c r="QQ799" s="227"/>
      <c r="QR799" s="227"/>
      <c r="QS799" s="227"/>
      <c r="QT799" s="227"/>
      <c r="QU799" s="227"/>
      <c r="QV799" s="227"/>
      <c r="QW799" s="227"/>
      <c r="QX799" s="227"/>
      <c r="QY799" s="227"/>
      <c r="QZ799" s="227"/>
      <c r="RA799" s="227"/>
      <c r="RB799" s="227"/>
      <c r="RC799" s="227"/>
      <c r="RD799" s="227"/>
      <c r="RE799" s="227"/>
      <c r="RF799" s="227"/>
      <c r="RG799" s="227"/>
      <c r="RH799" s="227"/>
      <c r="RI799" s="227"/>
      <c r="RJ799" s="227"/>
      <c r="RK799" s="227"/>
      <c r="RL799" s="227"/>
      <c r="RM799" s="227"/>
      <c r="RN799" s="227"/>
      <c r="RO799" s="227"/>
      <c r="RP799" s="227"/>
      <c r="RQ799" s="227"/>
      <c r="RR799" s="227"/>
      <c r="RS799" s="227"/>
      <c r="RT799" s="227"/>
      <c r="RU799" s="227"/>
      <c r="RV799" s="227"/>
      <c r="RW799" s="227"/>
      <c r="RX799" s="227"/>
      <c r="RY799" s="227"/>
      <c r="RZ799" s="227"/>
      <c r="SA799" s="227"/>
      <c r="SB799" s="227"/>
      <c r="SC799" s="227"/>
      <c r="SD799" s="227"/>
      <c r="SE799" s="227"/>
      <c r="SF799" s="227"/>
      <c r="SG799" s="227"/>
      <c r="SH799" s="227"/>
      <c r="SI799" s="227"/>
      <c r="SJ799" s="227"/>
      <c r="SK799" s="227"/>
      <c r="SL799" s="227"/>
      <c r="SM799" s="227"/>
      <c r="SN799" s="227"/>
      <c r="SO799" s="227"/>
      <c r="SP799" s="227"/>
      <c r="SQ799" s="227"/>
      <c r="SR799" s="227"/>
      <c r="SS799" s="227"/>
      <c r="ST799" s="227"/>
      <c r="SU799" s="227"/>
      <c r="SV799" s="227"/>
      <c r="SW799" s="227"/>
      <c r="SX799" s="227"/>
      <c r="SY799" s="227"/>
      <c r="SZ799" s="227"/>
      <c r="TA799" s="227"/>
      <c r="TB799" s="227"/>
      <c r="TC799" s="227"/>
      <c r="TD799" s="227"/>
      <c r="TE799" s="227"/>
      <c r="TF799" s="227"/>
      <c r="TG799" s="227"/>
      <c r="TH799" s="227"/>
      <c r="TI799" s="227"/>
      <c r="TJ799" s="227"/>
      <c r="TK799" s="227"/>
      <c r="TL799" s="227"/>
      <c r="TM799" s="227"/>
      <c r="TN799" s="227"/>
      <c r="TO799" s="227"/>
      <c r="TP799" s="227"/>
      <c r="TQ799" s="227"/>
      <c r="TR799" s="227"/>
      <c r="TS799" s="227"/>
      <c r="TT799" s="227"/>
      <c r="TU799" s="227"/>
      <c r="TV799" s="227"/>
      <c r="TW799" s="227"/>
      <c r="TX799" s="227"/>
      <c r="TY799" s="227"/>
      <c r="TZ799" s="227"/>
      <c r="UA799" s="227"/>
      <c r="UB799" s="227"/>
      <c r="UC799" s="227"/>
      <c r="UD799" s="227"/>
      <c r="UE799" s="227"/>
      <c r="UF799" s="227"/>
      <c r="UG799" s="227"/>
      <c r="UH799" s="227"/>
      <c r="UI799" s="227"/>
      <c r="UJ799" s="227"/>
      <c r="UK799" s="227"/>
      <c r="UL799" s="227"/>
      <c r="UM799" s="227"/>
      <c r="UN799" s="227"/>
      <c r="UO799" s="227"/>
      <c r="UP799" s="227"/>
      <c r="UQ799" s="227"/>
      <c r="UR799" s="227"/>
      <c r="US799" s="227"/>
      <c r="UT799" s="227"/>
      <c r="UU799" s="227"/>
      <c r="UV799" s="227"/>
      <c r="UW799" s="227"/>
      <c r="UX799" s="227"/>
      <c r="UY799" s="227"/>
      <c r="UZ799" s="227"/>
      <c r="VA799" s="227"/>
      <c r="VB799" s="227"/>
      <c r="VC799" s="227"/>
      <c r="VD799" s="227"/>
      <c r="VE799" s="227"/>
      <c r="VF799" s="227"/>
      <c r="VG799" s="227"/>
      <c r="VH799" s="227"/>
      <c r="VI799" s="227"/>
      <c r="VJ799" s="227"/>
      <c r="VK799" s="227"/>
      <c r="VL799" s="227"/>
      <c r="VM799" s="227"/>
      <c r="VN799" s="227"/>
      <c r="VO799" s="227"/>
      <c r="VP799" s="227"/>
      <c r="VQ799" s="227"/>
      <c r="VR799" s="227"/>
      <c r="VS799" s="227"/>
      <c r="VT799" s="227"/>
      <c r="VU799" s="227"/>
      <c r="VV799" s="227"/>
      <c r="VW799" s="227"/>
      <c r="VX799" s="227"/>
      <c r="VY799" s="227"/>
      <c r="VZ799" s="227"/>
      <c r="WA799" s="227"/>
      <c r="WB799" s="227"/>
      <c r="WC799" s="227"/>
      <c r="WD799" s="227"/>
      <c r="WE799" s="227"/>
      <c r="WF799" s="227"/>
      <c r="WG799" s="227"/>
      <c r="WH799" s="227"/>
      <c r="WI799" s="227"/>
      <c r="WJ799" s="227"/>
      <c r="WK799" s="227"/>
      <c r="WL799" s="227"/>
      <c r="WM799" s="227"/>
      <c r="WN799" s="227"/>
      <c r="WO799" s="227"/>
      <c r="WP799" s="227"/>
      <c r="WQ799" s="227"/>
      <c r="WR799" s="227"/>
      <c r="WS799" s="227"/>
      <c r="WT799" s="227"/>
      <c r="WU799" s="227"/>
      <c r="WV799" s="227"/>
      <c r="WW799" s="227"/>
      <c r="WX799" s="227"/>
      <c r="WY799" s="227"/>
      <c r="WZ799" s="227"/>
      <c r="XA799" s="227"/>
      <c r="XB799" s="227"/>
      <c r="XC799" s="227"/>
      <c r="XD799" s="227"/>
      <c r="XE799" s="227"/>
      <c r="XF799" s="227"/>
      <c r="XG799" s="227"/>
      <c r="XH799" s="227"/>
      <c r="XI799" s="227"/>
      <c r="XJ799" s="227"/>
      <c r="XK799" s="227"/>
      <c r="XL799" s="227"/>
      <c r="XM799" s="227"/>
      <c r="XN799" s="227"/>
      <c r="XO799" s="227"/>
      <c r="XP799" s="227"/>
      <c r="XQ799" s="227"/>
      <c r="XR799" s="227"/>
      <c r="XS799" s="227"/>
      <c r="XT799" s="227"/>
      <c r="XU799" s="227"/>
      <c r="XV799" s="227"/>
      <c r="XW799" s="227"/>
      <c r="XX799" s="227"/>
      <c r="XY799" s="227"/>
      <c r="XZ799" s="227"/>
      <c r="YA799" s="227"/>
      <c r="YB799" s="227"/>
      <c r="YC799" s="227"/>
      <c r="YD799" s="227"/>
      <c r="YE799" s="227"/>
      <c r="YF799" s="227"/>
      <c r="YG799" s="227"/>
      <c r="YH799" s="227"/>
      <c r="YI799" s="227"/>
      <c r="YJ799" s="227"/>
      <c r="YK799" s="227"/>
      <c r="YL799" s="227"/>
      <c r="YM799" s="227"/>
      <c r="YN799" s="227"/>
      <c r="YO799" s="227"/>
      <c r="YP799" s="227"/>
      <c r="YQ799" s="227"/>
      <c r="YR799" s="227"/>
      <c r="YS799" s="227"/>
      <c r="YT799" s="227"/>
      <c r="YU799" s="227"/>
      <c r="YV799" s="227"/>
      <c r="YW799" s="227"/>
      <c r="YX799" s="227"/>
      <c r="YY799" s="227"/>
      <c r="YZ799" s="227"/>
      <c r="ZA799" s="227"/>
      <c r="ZB799" s="227"/>
      <c r="ZC799" s="227"/>
      <c r="ZD799" s="227"/>
      <c r="ZE799" s="227"/>
      <c r="ZF799" s="227"/>
      <c r="ZG799" s="227"/>
      <c r="ZH799" s="227"/>
      <c r="ZI799" s="227"/>
      <c r="ZJ799" s="227"/>
      <c r="ZK799" s="227"/>
      <c r="ZL799" s="227"/>
      <c r="ZM799" s="227"/>
      <c r="ZN799" s="227"/>
      <c r="ZO799" s="227"/>
      <c r="ZP799" s="227"/>
      <c r="ZQ799" s="227"/>
      <c r="ZR799" s="227"/>
      <c r="ZS799" s="227"/>
      <c r="ZT799" s="227"/>
      <c r="ZU799" s="227"/>
      <c r="ZV799" s="227"/>
      <c r="ZW799" s="227"/>
      <c r="ZX799" s="227"/>
      <c r="ZY799" s="227"/>
      <c r="ZZ799" s="227"/>
      <c r="AAA799" s="227"/>
      <c r="AAB799" s="227"/>
      <c r="AAC799" s="227"/>
      <c r="AAD799" s="227"/>
      <c r="AAE799" s="227"/>
      <c r="AAF799" s="227"/>
      <c r="AAG799" s="227"/>
      <c r="AAH799" s="227"/>
      <c r="AAI799" s="227"/>
      <c r="AAJ799" s="227"/>
      <c r="AAK799" s="227"/>
      <c r="AAL799" s="227"/>
      <c r="AAM799" s="227"/>
      <c r="AAN799" s="227"/>
      <c r="AAO799" s="227"/>
      <c r="AAP799" s="227"/>
      <c r="AAQ799" s="227"/>
      <c r="AAR799" s="227"/>
      <c r="AAS799" s="227"/>
      <c r="AAT799" s="227"/>
      <c r="AAU799" s="227"/>
      <c r="AAV799" s="227"/>
      <c r="AAW799" s="227"/>
      <c r="AAX799" s="227"/>
      <c r="AAY799" s="227"/>
      <c r="AAZ799" s="227"/>
      <c r="ABA799" s="227"/>
      <c r="ABB799" s="227"/>
      <c r="ABC799" s="227"/>
      <c r="ABD799" s="227"/>
      <c r="ABE799" s="227"/>
      <c r="ABF799" s="227"/>
      <c r="ABG799" s="227"/>
      <c r="ABH799" s="227"/>
      <c r="ABI799" s="227"/>
      <c r="ABJ799" s="227"/>
      <c r="ABK799" s="227"/>
      <c r="ABL799" s="227"/>
      <c r="ABM799" s="227"/>
      <c r="ABN799" s="227"/>
      <c r="ABO799" s="227"/>
      <c r="ABP799" s="227"/>
      <c r="ABQ799" s="227"/>
      <c r="ABR799" s="227"/>
      <c r="ABS799" s="227"/>
      <c r="ABT799" s="227"/>
      <c r="ABU799" s="227"/>
      <c r="ABV799" s="227"/>
      <c r="ABW799" s="227"/>
      <c r="ABX799" s="227"/>
      <c r="ABY799" s="227"/>
      <c r="ABZ799" s="227"/>
      <c r="ACA799" s="227"/>
      <c r="ACB799" s="227"/>
      <c r="ACC799" s="227"/>
      <c r="ACD799" s="227"/>
      <c r="ACE799" s="227"/>
      <c r="ACF799" s="227"/>
      <c r="ACG799" s="227"/>
      <c r="ACH799" s="227"/>
      <c r="ACI799" s="227"/>
      <c r="ACJ799" s="227"/>
      <c r="ACK799" s="227"/>
      <c r="ACL799" s="227"/>
      <c r="ACM799" s="227"/>
      <c r="ACN799" s="227"/>
      <c r="ACO799" s="227"/>
      <c r="ACP799" s="227"/>
      <c r="ACQ799" s="227"/>
      <c r="ACR799" s="227"/>
      <c r="ACS799" s="227"/>
      <c r="ACT799" s="227"/>
      <c r="ACU799" s="227"/>
      <c r="ACV799" s="227"/>
      <c r="ACW799" s="227"/>
      <c r="ACX799" s="227"/>
      <c r="ACY799" s="227"/>
      <c r="ACZ799" s="227"/>
      <c r="ADA799" s="227"/>
      <c r="ADB799" s="227"/>
      <c r="ADC799" s="227"/>
      <c r="ADD799" s="227"/>
      <c r="ADE799" s="227"/>
      <c r="ADF799" s="227"/>
      <c r="ADG799" s="227"/>
      <c r="ADH799" s="227"/>
      <c r="ADI799" s="227"/>
      <c r="ADJ799" s="227"/>
      <c r="ADK799" s="227"/>
      <c r="ADL799" s="227"/>
      <c r="ADM799" s="227"/>
      <c r="ADN799" s="227"/>
      <c r="ADO799" s="227"/>
      <c r="ADP799" s="227"/>
      <c r="ADQ799" s="227"/>
      <c r="ADR799" s="227"/>
      <c r="ADS799" s="227"/>
      <c r="ADT799" s="227"/>
      <c r="ADU799" s="227"/>
      <c r="ADV799" s="227"/>
      <c r="ADW799" s="227"/>
      <c r="ADX799" s="227"/>
      <c r="ADY799" s="227"/>
      <c r="ADZ799" s="227"/>
      <c r="AEA799" s="227"/>
      <c r="AEB799" s="227"/>
      <c r="AEC799" s="227"/>
      <c r="AED799" s="227"/>
      <c r="AEE799" s="227"/>
      <c r="AEF799" s="227"/>
      <c r="AEG799" s="227"/>
      <c r="AEH799" s="227"/>
      <c r="AEI799" s="227"/>
      <c r="AEJ799" s="227"/>
      <c r="AEK799" s="227"/>
      <c r="AEL799" s="227"/>
      <c r="AEM799" s="227"/>
      <c r="AEN799" s="227"/>
      <c r="AEO799" s="227"/>
      <c r="AEP799" s="227"/>
      <c r="AEQ799" s="227"/>
      <c r="AER799" s="227"/>
      <c r="AES799" s="227"/>
      <c r="AET799" s="227"/>
      <c r="AEU799" s="227"/>
      <c r="AEV799" s="227"/>
      <c r="AEW799" s="227"/>
      <c r="AEX799" s="227"/>
      <c r="AEY799" s="227"/>
      <c r="AEZ799" s="227"/>
      <c r="AFA799" s="227"/>
      <c r="AFB799" s="227"/>
      <c r="AFC799" s="227"/>
      <c r="AFD799" s="227"/>
      <c r="AFE799" s="227"/>
      <c r="AFF799" s="227"/>
      <c r="AFG799" s="227"/>
      <c r="AFH799" s="227"/>
      <c r="AFI799" s="227"/>
      <c r="AFJ799" s="227"/>
      <c r="AFK799" s="227"/>
      <c r="AFL799" s="227"/>
      <c r="AFM799" s="227"/>
      <c r="AFN799" s="227"/>
      <c r="AFO799" s="227"/>
      <c r="AFP799" s="227"/>
      <c r="AFQ799" s="227"/>
      <c r="AFR799" s="227"/>
      <c r="AFS799" s="227"/>
      <c r="AFT799" s="227"/>
      <c r="AFU799" s="227"/>
      <c r="AFV799" s="227"/>
      <c r="AFW799" s="227"/>
      <c r="AFX799" s="227"/>
      <c r="AFY799" s="227"/>
      <c r="AFZ799" s="227"/>
      <c r="AGA799" s="227"/>
      <c r="AGB799" s="227"/>
      <c r="AGC799" s="227"/>
      <c r="AGD799" s="227"/>
      <c r="AGE799" s="227"/>
      <c r="AGF799" s="227"/>
      <c r="AGG799" s="227"/>
      <c r="AGH799" s="227"/>
      <c r="AGI799" s="227"/>
      <c r="AGJ799" s="227"/>
      <c r="AGK799" s="227"/>
      <c r="AGL799" s="227"/>
      <c r="AGM799" s="227"/>
      <c r="AGN799" s="227"/>
      <c r="AGO799" s="227"/>
      <c r="AGP799" s="227"/>
      <c r="AGQ799" s="227"/>
      <c r="AGR799" s="227"/>
      <c r="AGS799" s="227"/>
      <c r="AGT799" s="227"/>
      <c r="AGU799" s="227"/>
      <c r="AGV799" s="227"/>
      <c r="AGW799" s="227"/>
      <c r="AGX799" s="227"/>
      <c r="AGY799" s="227"/>
      <c r="AGZ799" s="227"/>
      <c r="AHA799" s="227"/>
      <c r="AHB799" s="227"/>
      <c r="AHC799" s="227"/>
      <c r="AHD799" s="227"/>
      <c r="AHE799" s="227"/>
      <c r="AHF799" s="227"/>
      <c r="AHG799" s="227"/>
      <c r="AHH799" s="227"/>
      <c r="AHI799" s="227"/>
      <c r="AHJ799" s="227"/>
      <c r="AHK799" s="227"/>
      <c r="AHL799" s="227"/>
      <c r="AHM799" s="227"/>
      <c r="AHN799" s="227"/>
      <c r="AHO799" s="227"/>
      <c r="AHP799" s="227"/>
      <c r="AHQ799" s="227"/>
      <c r="AHR799" s="227"/>
      <c r="AHS799" s="227"/>
      <c r="AHT799" s="227"/>
      <c r="AHU799" s="227"/>
      <c r="AHV799" s="227"/>
      <c r="AHW799" s="227"/>
      <c r="AHX799" s="227"/>
      <c r="AHY799" s="227"/>
      <c r="AHZ799" s="227"/>
      <c r="AIA799" s="227"/>
      <c r="AIB799" s="227"/>
      <c r="AIC799" s="227"/>
      <c r="AID799" s="227"/>
      <c r="AIE799" s="227"/>
      <c r="AIF799" s="227"/>
      <c r="AIG799" s="227"/>
      <c r="AIH799" s="227"/>
      <c r="AII799" s="227"/>
      <c r="AIJ799" s="227"/>
      <c r="AIK799" s="227"/>
      <c r="AIL799" s="227"/>
      <c r="AIM799" s="227"/>
      <c r="AIN799" s="227"/>
      <c r="AIO799" s="227"/>
      <c r="AIP799" s="227"/>
      <c r="AIQ799" s="227"/>
      <c r="AIR799" s="227"/>
      <c r="AIS799" s="227"/>
      <c r="AIT799" s="227"/>
      <c r="AIU799" s="227"/>
      <c r="AIV799" s="227"/>
      <c r="AIW799" s="227"/>
      <c r="AIX799" s="227"/>
      <c r="AIY799" s="227"/>
      <c r="AIZ799" s="227"/>
      <c r="AJA799" s="227"/>
      <c r="AJB799" s="227"/>
      <c r="AJC799" s="227"/>
      <c r="AJD799" s="227"/>
      <c r="AJE799" s="227"/>
      <c r="AJF799" s="227"/>
      <c r="AJG799" s="227"/>
      <c r="AJH799" s="227"/>
      <c r="AJI799" s="227"/>
      <c r="AJJ799" s="227"/>
      <c r="AJK799" s="227"/>
      <c r="AJL799" s="227"/>
      <c r="AJM799" s="227"/>
      <c r="AJN799" s="227"/>
      <c r="AJO799" s="227"/>
      <c r="AJP799" s="227"/>
      <c r="AJQ799" s="227"/>
      <c r="AJR799" s="227"/>
      <c r="AJS799" s="227"/>
      <c r="AJT799" s="227"/>
      <c r="AJU799" s="227"/>
      <c r="AJV799" s="227"/>
      <c r="AJW799" s="227"/>
      <c r="AJX799" s="227"/>
      <c r="AJY799" s="227"/>
      <c r="AJZ799" s="227"/>
      <c r="AKA799" s="227"/>
      <c r="AKB799" s="227"/>
      <c r="AKC799" s="227"/>
      <c r="AKD799" s="227"/>
      <c r="AKE799" s="227"/>
      <c r="AKF799" s="227"/>
      <c r="AKG799" s="227"/>
      <c r="AKH799" s="227"/>
      <c r="AKI799" s="227"/>
      <c r="AKJ799" s="227"/>
      <c r="AKK799" s="227"/>
      <c r="AKL799" s="227"/>
      <c r="AKM799" s="227"/>
      <c r="AKN799" s="227"/>
      <c r="AKO799" s="227"/>
      <c r="AKP799" s="227"/>
      <c r="AKQ799" s="227"/>
      <c r="AKR799" s="227"/>
      <c r="AKS799" s="227"/>
      <c r="AKT799" s="227"/>
      <c r="AKU799" s="227"/>
      <c r="AKV799" s="227"/>
      <c r="AKW799" s="227"/>
      <c r="AKX799" s="227"/>
      <c r="AKY799" s="227"/>
      <c r="AKZ799" s="227"/>
      <c r="ALA799" s="227"/>
      <c r="ALB799" s="227"/>
      <c r="ALC799" s="227"/>
      <c r="ALD799" s="227"/>
      <c r="ALE799" s="227"/>
      <c r="ALF799" s="227"/>
      <c r="ALG799" s="227"/>
      <c r="ALH799" s="227"/>
      <c r="ALI799" s="227"/>
      <c r="ALJ799" s="227"/>
      <c r="ALK799" s="227"/>
      <c r="ALL799" s="227"/>
      <c r="ALM799" s="227"/>
      <c r="ALN799" s="227"/>
      <c r="ALO799" s="227"/>
      <c r="ALP799" s="227"/>
      <c r="ALQ799" s="227"/>
      <c r="ALR799" s="227"/>
      <c r="ALS799" s="227"/>
      <c r="ALT799" s="227"/>
      <c r="ALU799" s="227"/>
      <c r="ALV799" s="227"/>
      <c r="ALW799" s="227"/>
      <c r="ALX799" s="227"/>
      <c r="ALY799" s="227"/>
      <c r="ALZ799" s="227"/>
      <c r="AMA799" s="227"/>
      <c r="AMB799" s="227"/>
      <c r="AMC799" s="227"/>
      <c r="AMD799" s="227"/>
      <c r="AME799" s="227"/>
      <c r="AMF799" s="227"/>
      <c r="AMG799" s="227"/>
      <c r="AMH799" s="227"/>
      <c r="AMI799" s="227"/>
      <c r="AMJ799" s="227"/>
      <c r="AMK799" s="227"/>
      <c r="AML799" s="227"/>
      <c r="AMM799" s="227"/>
      <c r="AMN799" s="227"/>
      <c r="AMO799" s="227"/>
      <c r="AMP799" s="227"/>
      <c r="AMQ799" s="227"/>
      <c r="AMR799" s="227"/>
      <c r="AMS799" s="227"/>
      <c r="AMT799" s="227"/>
      <c r="AMU799" s="227"/>
      <c r="AMV799" s="227"/>
      <c r="AMW799" s="227"/>
      <c r="AMX799" s="227"/>
    </row>
    <row r="800" spans="1:1038" ht="18" customHeight="1">
      <c r="A800" s="223">
        <v>43333</v>
      </c>
      <c r="B800" s="224" t="s">
        <v>1647</v>
      </c>
      <c r="D800" s="225" t="s">
        <v>1279</v>
      </c>
      <c r="E800" s="226">
        <v>96</v>
      </c>
      <c r="F800" s="226">
        <v>4</v>
      </c>
      <c r="G800" s="196" t="str">
        <f t="shared" si="513"/>
        <v>96-4</v>
      </c>
      <c r="H800" s="226">
        <v>0</v>
      </c>
      <c r="I800" s="226">
        <v>18.5</v>
      </c>
      <c r="J800" s="203">
        <f t="shared" si="546"/>
        <v>1</v>
      </c>
      <c r="K800" s="644" t="b">
        <f>IF(J801=1,IF(((VLOOKUP($G800,[3]Depth_Lookup!$A$3:$J$550,9,FALSE))-(I800/100))=0,"Good",IF(((VLOOKUP($G800,[3]Depth_Lookup!$A$3:$J$550,9,FALSE))-(I800/100))&gt;0,"Too Short","Too Long")))</f>
        <v>0</v>
      </c>
      <c r="L800" s="171">
        <f>(VLOOKUP($G800,Depth_Lookup!$A$3:$J$410,10,FALSE))+(H800/100)</f>
        <v>251.03</v>
      </c>
      <c r="M800" s="171">
        <f>(VLOOKUP($G800,Depth_Lookup!$A$3:$J$410,10,FALSE))+(I800/100)</f>
        <v>251.215</v>
      </c>
      <c r="N800" s="646" t="s">
        <v>2319</v>
      </c>
      <c r="O800" s="226">
        <v>1</v>
      </c>
      <c r="P800" s="226" t="s">
        <v>853</v>
      </c>
      <c r="Q800" s="226" t="s">
        <v>125</v>
      </c>
      <c r="R800" s="196" t="str">
        <f t="shared" si="537"/>
        <v>SerpentinizedHarzburgite</v>
      </c>
      <c r="S800" s="135" t="s">
        <v>94</v>
      </c>
      <c r="T800" s="135" t="s">
        <v>107</v>
      </c>
      <c r="U800" s="226" t="s">
        <v>95</v>
      </c>
      <c r="V800" s="226" t="s">
        <v>96</v>
      </c>
      <c r="W800" s="226" t="s">
        <v>102</v>
      </c>
      <c r="X800" s="202">
        <f>VLOOKUP(W800,[3]definitions_list_lookup!$A$13:$B$19,2,0)</f>
        <v>5</v>
      </c>
      <c r="Y800" s="226" t="s">
        <v>90</v>
      </c>
      <c r="Z800" s="226" t="s">
        <v>91</v>
      </c>
      <c r="AA800" s="226"/>
      <c r="AF800" s="196" t="e">
        <f>VLOOKUP(AE800,[3]definitions_list_mag!$V$12:$W$15,2,0)</f>
        <v>#N/A</v>
      </c>
      <c r="AI800" s="255">
        <v>74</v>
      </c>
      <c r="AJ800" s="256"/>
      <c r="AK800" s="256"/>
      <c r="AL800" s="256"/>
      <c r="AM800" s="256"/>
      <c r="AN800" s="256"/>
      <c r="AO800" s="255"/>
      <c r="AP800" s="256"/>
      <c r="AQ800" s="256"/>
      <c r="AR800" s="256"/>
      <c r="AS800" s="256"/>
      <c r="AT800" s="256"/>
      <c r="AU800" s="255"/>
      <c r="AV800" s="256"/>
      <c r="AW800" s="256"/>
      <c r="AX800" s="256"/>
      <c r="AY800" s="256"/>
      <c r="AZ800" s="256"/>
      <c r="BA800" s="255">
        <v>25</v>
      </c>
      <c r="BB800" s="256">
        <v>5</v>
      </c>
      <c r="BC800" s="256">
        <v>2</v>
      </c>
      <c r="BD800" s="256" t="s">
        <v>110</v>
      </c>
      <c r="BE800" s="256" t="s">
        <v>103</v>
      </c>
      <c r="BF800" s="256"/>
      <c r="BG800" s="255"/>
      <c r="BH800" s="256"/>
      <c r="BI800" s="256"/>
      <c r="BJ800" s="256"/>
      <c r="BK800" s="256"/>
      <c r="BL800" s="256"/>
      <c r="BM800" s="255">
        <v>1</v>
      </c>
      <c r="BN800" s="256">
        <v>0.5</v>
      </c>
      <c r="BO800" s="256">
        <v>0.5</v>
      </c>
      <c r="BP800" s="256" t="s">
        <v>110</v>
      </c>
      <c r="BQ800" s="256" t="s">
        <v>103</v>
      </c>
      <c r="BR800" s="256"/>
      <c r="BS800" s="256"/>
      <c r="BT800" s="256"/>
      <c r="BU800" s="256"/>
      <c r="BV800" s="256"/>
      <c r="BW800" s="256"/>
      <c r="BX800" s="256"/>
      <c r="BY800" s="257"/>
      <c r="BZ800" s="226"/>
      <c r="CA800" s="226"/>
      <c r="CB800" s="226"/>
      <c r="CC800" s="226"/>
      <c r="CD800" s="226"/>
      <c r="CE800" s="226"/>
      <c r="CF800" s="213">
        <f t="shared" si="538"/>
        <v>100</v>
      </c>
      <c r="CG800" s="131"/>
      <c r="CH800" s="150" t="s">
        <v>2150</v>
      </c>
      <c r="CI800" s="150">
        <v>90</v>
      </c>
      <c r="CJ800" s="132" t="s">
        <v>514</v>
      </c>
      <c r="CK800" s="158"/>
      <c r="CL800" s="395"/>
      <c r="CM800" s="395"/>
      <c r="CN800" s="395"/>
      <c r="CO800" s="395"/>
      <c r="CP800" s="395"/>
      <c r="CQ800" s="395"/>
      <c r="CR800" s="395"/>
      <c r="CS800" s="395"/>
      <c r="CT800" s="395"/>
      <c r="CU800" s="395"/>
      <c r="CV800" s="395"/>
      <c r="CW800" s="395"/>
      <c r="CX800" s="395"/>
      <c r="CY800" s="395"/>
      <c r="CZ800" s="395"/>
      <c r="DA800" s="395"/>
      <c r="DB800" s="395">
        <v>40</v>
      </c>
      <c r="DC800" s="256"/>
      <c r="DD800" s="395"/>
      <c r="DE800" s="395"/>
      <c r="DF800" s="395"/>
      <c r="DG800" s="395"/>
      <c r="DH800" s="395"/>
      <c r="DI800" s="395"/>
      <c r="DJ800" s="395">
        <v>60</v>
      </c>
      <c r="DK800" s="207">
        <f t="shared" si="539"/>
        <v>100</v>
      </c>
      <c r="DL800" s="131"/>
      <c r="DM800" s="395"/>
      <c r="DN800" s="395"/>
      <c r="DO800" s="397"/>
      <c r="DP800" s="398"/>
      <c r="DQ800" s="131"/>
      <c r="DR800" s="397"/>
      <c r="DS800" s="259"/>
      <c r="DT800" s="263" t="s">
        <v>1389</v>
      </c>
      <c r="DU800" s="256"/>
      <c r="DV800" s="256"/>
      <c r="DW800" s="214" t="e">
        <f>VLOOKUP(P800,[3]definitions_list_lookup!$K$30:$L$54,2,0)</f>
        <v>#N/A</v>
      </c>
      <c r="DX800" s="155" t="s">
        <v>2151</v>
      </c>
      <c r="DY800" s="653" t="s">
        <v>2179</v>
      </c>
      <c r="DZ800"/>
      <c r="EA800" s="104"/>
      <c r="ED800" s="229" t="s">
        <v>2517</v>
      </c>
      <c r="EE800" s="140"/>
      <c r="EG800" s="140"/>
      <c r="EI800" s="218"/>
      <c r="EJ800" s="143"/>
      <c r="EK800" s="221"/>
      <c r="EM800" s="109"/>
      <c r="EN800" s="109"/>
      <c r="EZ800" s="192" t="e">
        <f t="shared" si="514"/>
        <v>#DIV/0!</v>
      </c>
      <c r="FA800" s="192" t="e">
        <f t="shared" si="515"/>
        <v>#DIV/0!</v>
      </c>
      <c r="FB800" s="192" t="e">
        <f t="shared" si="516"/>
        <v>#DIV/0!</v>
      </c>
      <c r="FC800" s="192" t="e">
        <f t="shared" si="517"/>
        <v>#DIV/0!</v>
      </c>
      <c r="FD800" s="192" t="e">
        <f t="shared" si="518"/>
        <v>#DIV/0!</v>
      </c>
      <c r="FE800" s="193" t="e">
        <f t="shared" si="519"/>
        <v>#DIV/0!</v>
      </c>
      <c r="FF800" s="194" t="e">
        <f t="shared" si="520"/>
        <v>#DIV/0!</v>
      </c>
      <c r="FI800" s="778">
        <f t="shared" si="526"/>
        <v>0</v>
      </c>
      <c r="FJ800" s="779" t="e">
        <f t="shared" si="527"/>
        <v>#DIV/0!</v>
      </c>
      <c r="FK800" s="779" t="e">
        <f t="shared" si="528"/>
        <v>#DIV/0!</v>
      </c>
      <c r="FL800" s="780" t="e">
        <f t="shared" si="529"/>
        <v>#DIV/0!</v>
      </c>
      <c r="FM800" s="169" t="e">
        <f t="shared" si="530"/>
        <v>#DIV/0!</v>
      </c>
      <c r="FN800" s="783" t="e">
        <f t="shared" si="531"/>
        <v>#DIV/0!</v>
      </c>
    </row>
    <row r="801" spans="1:1038" ht="18" customHeight="1">
      <c r="A801" s="223">
        <v>43333</v>
      </c>
      <c r="B801" s="224" t="s">
        <v>1647</v>
      </c>
      <c r="D801" s="225" t="s">
        <v>1279</v>
      </c>
      <c r="E801" s="226">
        <v>96</v>
      </c>
      <c r="F801" s="226">
        <v>4</v>
      </c>
      <c r="G801" s="196" t="str">
        <f t="shared" si="513"/>
        <v>96-4</v>
      </c>
      <c r="H801" s="226">
        <v>18.5</v>
      </c>
      <c r="I801" s="226">
        <v>72</v>
      </c>
      <c r="J801" s="203">
        <f t="shared" si="546"/>
        <v>0</v>
      </c>
      <c r="K801" s="644" t="str">
        <f>IF(J802=1,IF(((VLOOKUP($G801,[3]Depth_Lookup!$A$3:$J$550,9,FALSE))-(I801/100))=0,"Good",IF(((VLOOKUP($G801,[3]Depth_Lookup!$A$3:$J$550,9,FALSE))-(I801/100))&gt;0,"Too Short","Too Long")))</f>
        <v>Good</v>
      </c>
      <c r="L801" s="171">
        <f>(VLOOKUP($G801,Depth_Lookup!$A$3:$J$410,10,FALSE))+(H801/100)</f>
        <v>251.215</v>
      </c>
      <c r="M801" s="171">
        <f>(VLOOKUP($G801,Depth_Lookup!$A$3:$J$410,10,FALSE))+(I801/100)</f>
        <v>251.75</v>
      </c>
      <c r="N801" s="646" t="s">
        <v>2320</v>
      </c>
      <c r="O801" s="226">
        <v>1</v>
      </c>
      <c r="P801" s="226" t="s">
        <v>853</v>
      </c>
      <c r="Q801" s="226" t="s">
        <v>125</v>
      </c>
      <c r="R801" s="196" t="str">
        <f t="shared" si="537"/>
        <v>SerpentinizedHarzburgite</v>
      </c>
      <c r="S801" s="256" t="s">
        <v>107</v>
      </c>
      <c r="T801" s="256" t="s">
        <v>94</v>
      </c>
      <c r="U801" s="226" t="s">
        <v>108</v>
      </c>
      <c r="V801" s="226" t="s">
        <v>509</v>
      </c>
      <c r="W801" s="226" t="s">
        <v>102</v>
      </c>
      <c r="X801" s="202">
        <f>VLOOKUP(W801,[3]definitions_list_lookup!$A$13:$B$19,2,0)</f>
        <v>5</v>
      </c>
      <c r="Y801" s="226" t="s">
        <v>90</v>
      </c>
      <c r="Z801" s="226" t="s">
        <v>91</v>
      </c>
      <c r="AA801" s="226"/>
      <c r="AF801" s="196" t="e">
        <f>VLOOKUP(AE801,[3]definitions_list_mag!$V$12:$W$15,2,0)</f>
        <v>#N/A</v>
      </c>
      <c r="AI801" s="255">
        <v>74</v>
      </c>
      <c r="AJ801" s="256"/>
      <c r="AK801" s="256"/>
      <c r="AL801" s="256"/>
      <c r="AM801" s="256"/>
      <c r="AN801" s="256"/>
      <c r="AO801" s="255"/>
      <c r="AP801" s="256"/>
      <c r="AQ801" s="256"/>
      <c r="AR801" s="256"/>
      <c r="AS801" s="256"/>
      <c r="AT801" s="256"/>
      <c r="AU801" s="255"/>
      <c r="AV801" s="256"/>
      <c r="AW801" s="256"/>
      <c r="AX801" s="256"/>
      <c r="AY801" s="256"/>
      <c r="AZ801" s="256"/>
      <c r="BA801" s="255">
        <v>25</v>
      </c>
      <c r="BB801" s="256">
        <v>6</v>
      </c>
      <c r="BC801" s="256">
        <v>3</v>
      </c>
      <c r="BD801" s="256" t="s">
        <v>110</v>
      </c>
      <c r="BE801" s="256" t="s">
        <v>103</v>
      </c>
      <c r="BF801" s="256"/>
      <c r="BG801" s="255"/>
      <c r="BH801" s="256"/>
      <c r="BI801" s="256"/>
      <c r="BJ801" s="256"/>
      <c r="BK801" s="256"/>
      <c r="BL801" s="256"/>
      <c r="BM801" s="255">
        <v>1</v>
      </c>
      <c r="BN801" s="256">
        <v>3</v>
      </c>
      <c r="BO801" s="256">
        <v>0.5</v>
      </c>
      <c r="BP801" s="256" t="s">
        <v>110</v>
      </c>
      <c r="BQ801" s="256" t="s">
        <v>103</v>
      </c>
      <c r="BR801" s="256"/>
      <c r="BS801" s="256"/>
      <c r="BT801" s="256"/>
      <c r="BU801" s="256"/>
      <c r="BV801" s="256"/>
      <c r="BW801" s="256"/>
      <c r="BX801" s="256"/>
      <c r="BY801" s="257"/>
      <c r="BZ801" s="226"/>
      <c r="CA801" s="226"/>
      <c r="CB801" s="226"/>
      <c r="CC801" s="226"/>
      <c r="CD801" s="226"/>
      <c r="CE801" s="226"/>
      <c r="CF801" s="213">
        <f t="shared" si="538"/>
        <v>100</v>
      </c>
      <c r="CG801" s="131"/>
      <c r="CH801" s="150" t="s">
        <v>2293</v>
      </c>
      <c r="CI801" s="150">
        <v>100</v>
      </c>
      <c r="CJ801" s="150" t="s">
        <v>514</v>
      </c>
      <c r="CK801" s="158" t="s">
        <v>2297</v>
      </c>
      <c r="CL801" s="395"/>
      <c r="CM801" s="395"/>
      <c r="CN801" s="395"/>
      <c r="CO801" s="395"/>
      <c r="CP801" s="395"/>
      <c r="CQ801" s="395"/>
      <c r="CR801" s="395"/>
      <c r="CS801" s="395"/>
      <c r="CT801" s="395"/>
      <c r="CU801" s="395"/>
      <c r="CV801" s="395"/>
      <c r="CW801" s="395"/>
      <c r="CX801" s="395"/>
      <c r="CY801" s="395"/>
      <c r="CZ801" s="395"/>
      <c r="DA801" s="395"/>
      <c r="DB801" s="395">
        <v>50</v>
      </c>
      <c r="DC801" s="256"/>
      <c r="DD801" s="395"/>
      <c r="DE801" s="395"/>
      <c r="DF801" s="395"/>
      <c r="DG801" s="395"/>
      <c r="DH801" s="395"/>
      <c r="DI801" s="395"/>
      <c r="DJ801" s="395">
        <v>50</v>
      </c>
      <c r="DK801" s="207">
        <f t="shared" si="539"/>
        <v>100</v>
      </c>
      <c r="DL801" s="131"/>
      <c r="DM801" s="395"/>
      <c r="DN801" s="395"/>
      <c r="DO801" s="397"/>
      <c r="DP801" s="398"/>
      <c r="DQ801" s="131"/>
      <c r="DR801" s="397"/>
      <c r="DS801" s="259"/>
      <c r="DT801" s="655" t="s">
        <v>1389</v>
      </c>
      <c r="DU801" s="256"/>
      <c r="DV801" s="256"/>
      <c r="DW801" s="214" t="e">
        <f>VLOOKUP(P801,[3]definitions_list_lookup!$K$30:$L$54,2,0)</f>
        <v>#N/A</v>
      </c>
      <c r="DX801" s="155" t="s">
        <v>2151</v>
      </c>
      <c r="DY801" s="139" t="s">
        <v>2321</v>
      </c>
      <c r="DZ801"/>
      <c r="EA801" s="104"/>
      <c r="ED801" s="229" t="s">
        <v>2517</v>
      </c>
      <c r="EE801" s="140"/>
      <c r="EG801" s="140"/>
      <c r="EI801" s="218"/>
      <c r="EJ801" s="143"/>
      <c r="EK801" s="221"/>
      <c r="EM801" s="109"/>
      <c r="EN801" s="109"/>
      <c r="EZ801" s="192" t="e">
        <f t="shared" si="514"/>
        <v>#DIV/0!</v>
      </c>
      <c r="FA801" s="192" t="e">
        <f t="shared" si="515"/>
        <v>#DIV/0!</v>
      </c>
      <c r="FB801" s="192" t="e">
        <f t="shared" si="516"/>
        <v>#DIV/0!</v>
      </c>
      <c r="FC801" s="192" t="e">
        <f t="shared" si="517"/>
        <v>#DIV/0!</v>
      </c>
      <c r="FD801" s="192" t="e">
        <f t="shared" si="518"/>
        <v>#DIV/0!</v>
      </c>
      <c r="FE801" s="193" t="e">
        <f t="shared" si="519"/>
        <v>#DIV/0!</v>
      </c>
      <c r="FF801" s="194" t="e">
        <f t="shared" si="520"/>
        <v>#DIV/0!</v>
      </c>
      <c r="FI801" s="778">
        <f t="shared" si="526"/>
        <v>0</v>
      </c>
      <c r="FJ801" s="779" t="e">
        <f t="shared" si="527"/>
        <v>#DIV/0!</v>
      </c>
      <c r="FK801" s="779" t="e">
        <f t="shared" si="528"/>
        <v>#DIV/0!</v>
      </c>
      <c r="FL801" s="780" t="e">
        <f t="shared" si="529"/>
        <v>#DIV/0!</v>
      </c>
      <c r="FM801" s="169" t="e">
        <f t="shared" si="530"/>
        <v>#DIV/0!</v>
      </c>
      <c r="FN801" s="783" t="e">
        <f t="shared" si="531"/>
        <v>#DIV/0!</v>
      </c>
    </row>
    <row r="802" spans="1:1038" s="432" customFormat="1" ht="18" customHeight="1">
      <c r="A802" s="547">
        <v>43333</v>
      </c>
      <c r="B802" s="524" t="s">
        <v>1647</v>
      </c>
      <c r="C802" s="422"/>
      <c r="D802" s="525" t="s">
        <v>1279</v>
      </c>
      <c r="E802" s="429">
        <v>97</v>
      </c>
      <c r="F802" s="429">
        <v>1</v>
      </c>
      <c r="G802" s="526" t="str">
        <f t="shared" si="513"/>
        <v>97-1</v>
      </c>
      <c r="H802" s="429">
        <v>0</v>
      </c>
      <c r="I802" s="429">
        <v>10</v>
      </c>
      <c r="J802" s="527">
        <f t="shared" si="546"/>
        <v>1</v>
      </c>
      <c r="K802" s="528" t="b">
        <f>IF(J803=1,IF(((VLOOKUP($G802,[3]Depth_Lookup!$A$3:$J$550,9,FALSE))-(I802/100))=0,"Good",IF(((VLOOKUP($G802,[3]Depth_Lookup!$A$3:$J$550,9,FALSE))-(I802/100))&gt;0,"Too Short","Too Long")))</f>
        <v>0</v>
      </c>
      <c r="L802" s="171">
        <f>(VLOOKUP($G802,Depth_Lookup!$A$3:$J$410,10,FALSE))+(H802/100)</f>
        <v>251.7</v>
      </c>
      <c r="M802" s="171">
        <f>(VLOOKUP($G802,Depth_Lookup!$A$3:$J$410,10,FALSE))+(I802/100)</f>
        <v>251.79999999999998</v>
      </c>
      <c r="N802" s="665" t="s">
        <v>2320</v>
      </c>
      <c r="O802" s="429">
        <v>1</v>
      </c>
      <c r="P802" s="429" t="s">
        <v>853</v>
      </c>
      <c r="Q802" s="429" t="s">
        <v>125</v>
      </c>
      <c r="R802" s="526" t="str">
        <f t="shared" si="537"/>
        <v>SerpentinizedHarzburgite</v>
      </c>
      <c r="S802" s="422" t="s">
        <v>700</v>
      </c>
      <c r="T802" s="429" t="s">
        <v>587</v>
      </c>
      <c r="U802" s="429"/>
      <c r="V802" s="429"/>
      <c r="W802" s="429" t="s">
        <v>102</v>
      </c>
      <c r="X802" s="529">
        <f>VLOOKUP(W802,[3]definitions_list_lookup!$A$13:$B$19,2,0)</f>
        <v>5</v>
      </c>
      <c r="Y802" s="429" t="s">
        <v>90</v>
      </c>
      <c r="Z802" s="429" t="s">
        <v>91</v>
      </c>
      <c r="AA802" s="429"/>
      <c r="AB802" s="422"/>
      <c r="AC802" s="422"/>
      <c r="AD802" s="422"/>
      <c r="AE802" s="423"/>
      <c r="AF802" s="526" t="e">
        <f>VLOOKUP(AE802,[3]definitions_list_mag!$V$12:$W$15,2,0)</f>
        <v>#N/A</v>
      </c>
      <c r="AG802" s="673"/>
      <c r="AH802" s="429"/>
      <c r="AI802" s="422">
        <v>68</v>
      </c>
      <c r="AJ802" s="666"/>
      <c r="AK802" s="429"/>
      <c r="AL802" s="429"/>
      <c r="AM802" s="429"/>
      <c r="AN802" s="429"/>
      <c r="AO802" s="666"/>
      <c r="AP802" s="429"/>
      <c r="AQ802" s="429"/>
      <c r="AR802" s="429"/>
      <c r="AS802" s="429"/>
      <c r="AT802" s="429"/>
      <c r="AU802" s="666">
        <v>1</v>
      </c>
      <c r="AV802" s="429">
        <v>1</v>
      </c>
      <c r="AW802" s="429">
        <v>0.5</v>
      </c>
      <c r="AX802" s="674" t="s">
        <v>110</v>
      </c>
      <c r="AY802" s="674" t="s">
        <v>103</v>
      </c>
      <c r="AZ802" s="674"/>
      <c r="BA802" s="666">
        <v>30</v>
      </c>
      <c r="BB802" s="422">
        <v>6</v>
      </c>
      <c r="BC802" s="422">
        <v>2</v>
      </c>
      <c r="BD802" s="422" t="s">
        <v>110</v>
      </c>
      <c r="BE802" s="422" t="s">
        <v>103</v>
      </c>
      <c r="BF802" s="422"/>
      <c r="BG802" s="426"/>
      <c r="BH802" s="422"/>
      <c r="BI802" s="422"/>
      <c r="BJ802" s="422"/>
      <c r="BK802" s="422"/>
      <c r="BL802" s="422"/>
      <c r="BM802" s="426">
        <v>1</v>
      </c>
      <c r="BN802" s="422">
        <v>0.5</v>
      </c>
      <c r="BO802" s="422">
        <v>0.5</v>
      </c>
      <c r="BP802" s="422"/>
      <c r="BQ802" s="422"/>
      <c r="BR802" s="422"/>
      <c r="BS802" s="422"/>
      <c r="BT802" s="422"/>
      <c r="BU802" s="422"/>
      <c r="BV802" s="422"/>
      <c r="BW802" s="422"/>
      <c r="BX802" s="422"/>
      <c r="BY802" s="426"/>
      <c r="BZ802" s="422"/>
      <c r="CA802" s="422"/>
      <c r="CB802" s="422"/>
      <c r="CC802" s="422"/>
      <c r="CD802" s="422"/>
      <c r="CE802" s="422"/>
      <c r="CF802" s="531">
        <f t="shared" si="538"/>
        <v>100</v>
      </c>
      <c r="CG802" s="166"/>
      <c r="CH802" s="163" t="s">
        <v>1329</v>
      </c>
      <c r="CI802" s="163">
        <v>85</v>
      </c>
      <c r="CJ802" s="163" t="s">
        <v>514</v>
      </c>
      <c r="CK802" s="164"/>
      <c r="CL802" s="165"/>
      <c r="CM802" s="165"/>
      <c r="CN802" s="165"/>
      <c r="CO802" s="165"/>
      <c r="CP802" s="165"/>
      <c r="CQ802" s="165"/>
      <c r="CR802" s="165"/>
      <c r="CS802" s="165"/>
      <c r="CT802" s="165"/>
      <c r="CU802" s="165"/>
      <c r="CV802" s="165"/>
      <c r="CW802" s="165"/>
      <c r="CX802" s="165"/>
      <c r="CY802" s="165"/>
      <c r="CZ802" s="165"/>
      <c r="DA802" s="165"/>
      <c r="DB802" s="165">
        <v>85</v>
      </c>
      <c r="DC802" s="429">
        <v>15</v>
      </c>
      <c r="DD802" s="165"/>
      <c r="DE802" s="165"/>
      <c r="DF802" s="165"/>
      <c r="DG802" s="165"/>
      <c r="DH802" s="165"/>
      <c r="DI802" s="165"/>
      <c r="DJ802" s="165"/>
      <c r="DK802" s="209">
        <f t="shared" si="539"/>
        <v>100</v>
      </c>
      <c r="DL802" s="166"/>
      <c r="DM802" s="165"/>
      <c r="DN802" s="165"/>
      <c r="DO802" s="167"/>
      <c r="DQ802" s="166"/>
      <c r="DR802" s="606"/>
      <c r="DS802" s="166"/>
      <c r="DT802" s="631" t="s">
        <v>1389</v>
      </c>
      <c r="DU802" s="429"/>
      <c r="DV802" s="429"/>
      <c r="DW802" s="532" t="e">
        <f>VLOOKUP(P802,[3]definitions_list_lookup!$K$30:$L$54,2,0)</f>
        <v>#N/A</v>
      </c>
      <c r="DX802" s="675" t="s">
        <v>2151</v>
      </c>
      <c r="DY802" s="443" t="s">
        <v>1762</v>
      </c>
      <c r="DZ802" s="533"/>
      <c r="EA802" s="534"/>
      <c r="EB802" s="429"/>
      <c r="EC802" s="534"/>
      <c r="ED802" s="229" t="s">
        <v>2517</v>
      </c>
      <c r="EE802" s="535"/>
      <c r="EF802" s="536"/>
      <c r="EG802" s="535"/>
      <c r="EH802" s="537"/>
      <c r="EI802" s="538"/>
      <c r="EJ802" s="539"/>
      <c r="EK802" s="540"/>
      <c r="EL802" s="535"/>
      <c r="EM802" s="537"/>
      <c r="EN802" s="537"/>
      <c r="EO802" s="541"/>
      <c r="EP802" s="541"/>
      <c r="EQ802" s="541"/>
      <c r="ER802" s="541"/>
      <c r="ES802" s="541"/>
      <c r="ET802" s="541"/>
      <c r="EU802" s="541"/>
      <c r="EV802" s="542"/>
      <c r="EW802" s="542"/>
      <c r="EX802" s="542"/>
      <c r="EY802" s="542"/>
      <c r="EZ802" s="192" t="e">
        <f t="shared" si="514"/>
        <v>#DIV/0!</v>
      </c>
      <c r="FA802" s="192" t="e">
        <f t="shared" si="515"/>
        <v>#DIV/0!</v>
      </c>
      <c r="FB802" s="192" t="e">
        <f t="shared" si="516"/>
        <v>#DIV/0!</v>
      </c>
      <c r="FC802" s="192" t="e">
        <f t="shared" si="517"/>
        <v>#DIV/0!</v>
      </c>
      <c r="FD802" s="192" t="e">
        <f t="shared" si="518"/>
        <v>#DIV/0!</v>
      </c>
      <c r="FE802" s="193" t="e">
        <f t="shared" si="519"/>
        <v>#DIV/0!</v>
      </c>
      <c r="FF802" s="194" t="e">
        <f t="shared" si="520"/>
        <v>#DIV/0!</v>
      </c>
      <c r="FG802" s="535"/>
      <c r="FH802" s="537"/>
      <c r="FI802" s="778">
        <f t="shared" si="526"/>
        <v>0</v>
      </c>
      <c r="FJ802" s="779" t="e">
        <f t="shared" si="527"/>
        <v>#DIV/0!</v>
      </c>
      <c r="FK802" s="779" t="e">
        <f t="shared" si="528"/>
        <v>#DIV/0!</v>
      </c>
      <c r="FL802" s="780" t="e">
        <f t="shared" si="529"/>
        <v>#DIV/0!</v>
      </c>
      <c r="FM802" s="169" t="e">
        <f t="shared" si="530"/>
        <v>#DIV/0!</v>
      </c>
      <c r="FN802" s="783" t="e">
        <f t="shared" si="531"/>
        <v>#DIV/0!</v>
      </c>
      <c r="FO802" s="422"/>
      <c r="FP802" s="422"/>
      <c r="FQ802" s="422"/>
      <c r="FR802" s="422"/>
      <c r="FS802" s="422"/>
      <c r="FT802" s="422"/>
      <c r="FU802" s="422"/>
      <c r="FV802" s="422"/>
      <c r="FW802" s="422"/>
      <c r="FX802" s="422"/>
      <c r="FY802" s="422"/>
      <c r="FZ802" s="422"/>
      <c r="GA802" s="422"/>
      <c r="GB802" s="422"/>
      <c r="GC802" s="422"/>
      <c r="GD802" s="422"/>
      <c r="GE802" s="422"/>
      <c r="GF802" s="422"/>
      <c r="GG802" s="422"/>
      <c r="GH802" s="422"/>
      <c r="GI802" s="422"/>
      <c r="GJ802" s="422"/>
      <c r="GK802" s="422"/>
      <c r="GL802" s="422"/>
      <c r="GM802" s="422"/>
      <c r="GN802" s="422"/>
      <c r="GO802" s="422"/>
      <c r="GP802" s="422"/>
      <c r="GQ802" s="422"/>
      <c r="GR802" s="422"/>
      <c r="GS802" s="422"/>
      <c r="GT802" s="422"/>
      <c r="GU802" s="422"/>
      <c r="GV802" s="422"/>
      <c r="GW802" s="422"/>
      <c r="GX802" s="422"/>
      <c r="GY802" s="422"/>
      <c r="GZ802" s="422"/>
      <c r="HA802" s="422"/>
      <c r="HB802" s="422"/>
      <c r="HC802" s="422"/>
      <c r="HD802" s="422"/>
      <c r="HE802" s="422"/>
      <c r="HF802" s="422"/>
      <c r="HG802" s="422"/>
      <c r="HH802" s="422"/>
      <c r="HI802" s="422"/>
      <c r="HJ802" s="422"/>
      <c r="HK802" s="422"/>
      <c r="HL802" s="422"/>
      <c r="HM802" s="422"/>
      <c r="HN802" s="422"/>
      <c r="HO802" s="422"/>
      <c r="HP802" s="422"/>
      <c r="HQ802" s="422"/>
      <c r="HR802" s="422"/>
      <c r="HS802" s="422"/>
      <c r="HT802" s="422"/>
      <c r="HU802" s="422"/>
      <c r="HV802" s="422"/>
      <c r="HW802" s="422"/>
      <c r="HX802" s="422"/>
      <c r="HY802" s="422"/>
      <c r="HZ802" s="422"/>
      <c r="IA802" s="422"/>
      <c r="IB802" s="422"/>
      <c r="IC802" s="422"/>
      <c r="ID802" s="422"/>
      <c r="IE802" s="422"/>
      <c r="IF802" s="422"/>
      <c r="IG802" s="422"/>
      <c r="IH802" s="422"/>
      <c r="II802" s="422"/>
      <c r="IJ802" s="422"/>
      <c r="IK802" s="422"/>
      <c r="IL802" s="422"/>
      <c r="IM802" s="422"/>
      <c r="IN802" s="422"/>
      <c r="IO802" s="422"/>
      <c r="IP802" s="422"/>
      <c r="IQ802" s="422"/>
      <c r="IR802" s="422"/>
      <c r="IS802" s="422"/>
      <c r="IT802" s="422"/>
      <c r="IU802" s="422"/>
      <c r="IV802" s="422"/>
      <c r="IW802" s="422"/>
      <c r="IX802" s="422"/>
      <c r="IY802" s="422"/>
      <c r="IZ802" s="422"/>
      <c r="JA802" s="422"/>
      <c r="JB802" s="422"/>
      <c r="JC802" s="422"/>
      <c r="JD802" s="422"/>
      <c r="JE802" s="422"/>
      <c r="JF802" s="422"/>
      <c r="JG802" s="422"/>
      <c r="JH802" s="422"/>
      <c r="JI802" s="422"/>
      <c r="JJ802" s="422"/>
      <c r="JK802" s="422"/>
      <c r="JL802" s="422"/>
      <c r="JM802" s="422"/>
      <c r="JN802" s="422"/>
      <c r="JO802" s="422"/>
      <c r="JP802" s="422"/>
      <c r="JQ802" s="422"/>
      <c r="JR802" s="422"/>
      <c r="JS802" s="422"/>
      <c r="JT802" s="422"/>
      <c r="JU802" s="422"/>
      <c r="JV802" s="422"/>
      <c r="JW802" s="422"/>
      <c r="JX802" s="422"/>
      <c r="JY802" s="422"/>
      <c r="JZ802" s="422"/>
      <c r="KA802" s="422"/>
      <c r="KB802" s="422"/>
      <c r="KC802" s="422"/>
      <c r="KD802" s="422"/>
      <c r="KE802" s="422"/>
      <c r="KF802" s="422"/>
      <c r="KG802" s="422"/>
      <c r="KH802" s="422"/>
      <c r="KI802" s="422"/>
      <c r="KJ802" s="422"/>
      <c r="KK802" s="422"/>
      <c r="KL802" s="422"/>
      <c r="KM802" s="422"/>
      <c r="KN802" s="422"/>
      <c r="KO802" s="422"/>
      <c r="KP802" s="422"/>
      <c r="KQ802" s="422"/>
      <c r="KR802" s="422"/>
      <c r="KS802" s="422"/>
      <c r="KT802" s="422"/>
      <c r="KU802" s="422"/>
      <c r="KV802" s="422"/>
      <c r="KW802" s="422"/>
      <c r="KX802" s="422"/>
      <c r="KY802" s="422"/>
      <c r="KZ802" s="422"/>
      <c r="LA802" s="422"/>
      <c r="LB802" s="422"/>
      <c r="LC802" s="422"/>
      <c r="LD802" s="422"/>
      <c r="LE802" s="422"/>
      <c r="LF802" s="422"/>
      <c r="LG802" s="422"/>
      <c r="LH802" s="422"/>
      <c r="LI802" s="422"/>
      <c r="LJ802" s="422"/>
      <c r="LK802" s="422"/>
      <c r="LL802" s="422"/>
      <c r="LM802" s="422"/>
      <c r="LN802" s="422"/>
      <c r="LO802" s="422"/>
      <c r="LP802" s="422"/>
      <c r="LQ802" s="422"/>
      <c r="LR802" s="422"/>
      <c r="LS802" s="422"/>
      <c r="LT802" s="422"/>
      <c r="LU802" s="422"/>
      <c r="LV802" s="422"/>
      <c r="LW802" s="422"/>
      <c r="LX802" s="422"/>
      <c r="LY802" s="422"/>
      <c r="LZ802" s="422"/>
      <c r="MA802" s="422"/>
      <c r="MB802" s="422"/>
      <c r="MC802" s="422"/>
      <c r="MD802" s="422"/>
      <c r="ME802" s="422"/>
      <c r="MF802" s="422"/>
      <c r="MG802" s="422"/>
      <c r="MH802" s="422"/>
      <c r="MI802" s="422"/>
      <c r="MJ802" s="422"/>
      <c r="MK802" s="422"/>
      <c r="ML802" s="422"/>
      <c r="MM802" s="422"/>
      <c r="MN802" s="422"/>
      <c r="MO802" s="422"/>
      <c r="MP802" s="422"/>
      <c r="MQ802" s="422"/>
      <c r="MR802" s="422"/>
      <c r="MS802" s="422"/>
      <c r="MT802" s="422"/>
      <c r="MU802" s="422"/>
      <c r="MV802" s="422"/>
      <c r="MW802" s="422"/>
      <c r="MX802" s="422"/>
      <c r="MY802" s="422"/>
      <c r="MZ802" s="422"/>
      <c r="NA802" s="422"/>
      <c r="NB802" s="422"/>
      <c r="NC802" s="422"/>
      <c r="ND802" s="422"/>
      <c r="NE802" s="422"/>
      <c r="NF802" s="422"/>
      <c r="NG802" s="422"/>
      <c r="NH802" s="422"/>
      <c r="NI802" s="422"/>
      <c r="NJ802" s="422"/>
      <c r="NK802" s="422"/>
      <c r="NL802" s="422"/>
      <c r="NM802" s="422"/>
      <c r="NN802" s="422"/>
      <c r="NO802" s="422"/>
      <c r="NP802" s="422"/>
      <c r="NQ802" s="422"/>
      <c r="NR802" s="422"/>
      <c r="NS802" s="422"/>
      <c r="NT802" s="422"/>
      <c r="NU802" s="422"/>
      <c r="NV802" s="422"/>
      <c r="NW802" s="422"/>
      <c r="NX802" s="422"/>
      <c r="NY802" s="422"/>
      <c r="NZ802" s="422"/>
      <c r="OA802" s="422"/>
      <c r="OB802" s="422"/>
      <c r="OC802" s="422"/>
      <c r="OD802" s="422"/>
      <c r="OE802" s="422"/>
      <c r="OF802" s="422"/>
      <c r="OG802" s="422"/>
      <c r="OH802" s="422"/>
      <c r="OI802" s="422"/>
      <c r="OJ802" s="422"/>
      <c r="OK802" s="422"/>
      <c r="OL802" s="422"/>
      <c r="OM802" s="422"/>
      <c r="ON802" s="422"/>
      <c r="OO802" s="422"/>
      <c r="OP802" s="422"/>
      <c r="OQ802" s="422"/>
      <c r="OR802" s="422"/>
      <c r="OS802" s="422"/>
      <c r="OT802" s="422"/>
      <c r="OU802" s="422"/>
      <c r="OV802" s="422"/>
      <c r="OW802" s="422"/>
      <c r="OX802" s="422"/>
      <c r="OY802" s="422"/>
      <c r="OZ802" s="422"/>
      <c r="PA802" s="422"/>
      <c r="PB802" s="422"/>
      <c r="PC802" s="422"/>
      <c r="PD802" s="422"/>
      <c r="PE802" s="422"/>
      <c r="PF802" s="422"/>
      <c r="PG802" s="422"/>
      <c r="PH802" s="422"/>
      <c r="PI802" s="422"/>
      <c r="PJ802" s="422"/>
      <c r="PK802" s="422"/>
      <c r="PL802" s="422"/>
      <c r="PM802" s="422"/>
      <c r="PN802" s="422"/>
      <c r="PO802" s="422"/>
      <c r="PP802" s="422"/>
      <c r="PQ802" s="422"/>
      <c r="PR802" s="422"/>
      <c r="PS802" s="422"/>
      <c r="PT802" s="422"/>
      <c r="PU802" s="422"/>
      <c r="PV802" s="422"/>
      <c r="PW802" s="422"/>
      <c r="PX802" s="422"/>
      <c r="PY802" s="422"/>
      <c r="PZ802" s="422"/>
      <c r="QA802" s="422"/>
      <c r="QB802" s="422"/>
      <c r="QC802" s="422"/>
      <c r="QD802" s="422"/>
      <c r="QE802" s="422"/>
      <c r="QF802" s="422"/>
      <c r="QG802" s="422"/>
      <c r="QH802" s="422"/>
      <c r="QI802" s="422"/>
      <c r="QJ802" s="422"/>
      <c r="QK802" s="422"/>
      <c r="QL802" s="422"/>
      <c r="QM802" s="422"/>
      <c r="QN802" s="422"/>
      <c r="QO802" s="422"/>
      <c r="QP802" s="422"/>
      <c r="QQ802" s="422"/>
      <c r="QR802" s="422"/>
      <c r="QS802" s="422"/>
      <c r="QT802" s="422"/>
      <c r="QU802" s="422"/>
      <c r="QV802" s="422"/>
      <c r="QW802" s="422"/>
      <c r="QX802" s="422"/>
      <c r="QY802" s="422"/>
      <c r="QZ802" s="422"/>
      <c r="RA802" s="422"/>
      <c r="RB802" s="422"/>
      <c r="RC802" s="422"/>
      <c r="RD802" s="422"/>
      <c r="RE802" s="422"/>
      <c r="RF802" s="422"/>
      <c r="RG802" s="422"/>
      <c r="RH802" s="422"/>
      <c r="RI802" s="422"/>
      <c r="RJ802" s="422"/>
      <c r="RK802" s="422"/>
      <c r="RL802" s="422"/>
      <c r="RM802" s="422"/>
      <c r="RN802" s="422"/>
      <c r="RO802" s="422"/>
      <c r="RP802" s="422"/>
      <c r="RQ802" s="422"/>
      <c r="RR802" s="422"/>
      <c r="RS802" s="422"/>
      <c r="RT802" s="422"/>
      <c r="RU802" s="422"/>
      <c r="RV802" s="422"/>
      <c r="RW802" s="422"/>
      <c r="RX802" s="422"/>
      <c r="RY802" s="422"/>
      <c r="RZ802" s="422"/>
      <c r="SA802" s="422"/>
      <c r="SB802" s="422"/>
      <c r="SC802" s="422"/>
      <c r="SD802" s="422"/>
      <c r="SE802" s="422"/>
      <c r="SF802" s="422"/>
      <c r="SG802" s="422"/>
      <c r="SH802" s="422"/>
      <c r="SI802" s="422"/>
      <c r="SJ802" s="422"/>
      <c r="SK802" s="422"/>
      <c r="SL802" s="422"/>
      <c r="SM802" s="422"/>
      <c r="SN802" s="422"/>
      <c r="SO802" s="422"/>
      <c r="SP802" s="422"/>
      <c r="SQ802" s="422"/>
      <c r="SR802" s="422"/>
      <c r="SS802" s="422"/>
      <c r="ST802" s="422"/>
      <c r="SU802" s="422"/>
      <c r="SV802" s="422"/>
      <c r="SW802" s="422"/>
      <c r="SX802" s="422"/>
      <c r="SY802" s="422"/>
      <c r="SZ802" s="422"/>
      <c r="TA802" s="422"/>
      <c r="TB802" s="422"/>
      <c r="TC802" s="422"/>
      <c r="TD802" s="422"/>
      <c r="TE802" s="422"/>
      <c r="TF802" s="422"/>
      <c r="TG802" s="422"/>
      <c r="TH802" s="422"/>
      <c r="TI802" s="422"/>
      <c r="TJ802" s="422"/>
      <c r="TK802" s="422"/>
      <c r="TL802" s="422"/>
      <c r="TM802" s="422"/>
      <c r="TN802" s="422"/>
      <c r="TO802" s="422"/>
      <c r="TP802" s="422"/>
      <c r="TQ802" s="422"/>
      <c r="TR802" s="422"/>
      <c r="TS802" s="422"/>
      <c r="TT802" s="422"/>
      <c r="TU802" s="422"/>
      <c r="TV802" s="422"/>
      <c r="TW802" s="422"/>
      <c r="TX802" s="422"/>
      <c r="TY802" s="422"/>
      <c r="TZ802" s="422"/>
      <c r="UA802" s="422"/>
      <c r="UB802" s="422"/>
      <c r="UC802" s="422"/>
      <c r="UD802" s="422"/>
      <c r="UE802" s="422"/>
      <c r="UF802" s="422"/>
      <c r="UG802" s="422"/>
      <c r="UH802" s="422"/>
      <c r="UI802" s="422"/>
      <c r="UJ802" s="422"/>
      <c r="UK802" s="422"/>
      <c r="UL802" s="422"/>
      <c r="UM802" s="422"/>
      <c r="UN802" s="422"/>
      <c r="UO802" s="422"/>
      <c r="UP802" s="422"/>
      <c r="UQ802" s="422"/>
      <c r="UR802" s="422"/>
      <c r="US802" s="422"/>
      <c r="UT802" s="422"/>
      <c r="UU802" s="422"/>
      <c r="UV802" s="422"/>
      <c r="UW802" s="422"/>
      <c r="UX802" s="422"/>
      <c r="UY802" s="422"/>
      <c r="UZ802" s="422"/>
      <c r="VA802" s="422"/>
      <c r="VB802" s="422"/>
      <c r="VC802" s="422"/>
      <c r="VD802" s="422"/>
      <c r="VE802" s="422"/>
      <c r="VF802" s="422"/>
      <c r="VG802" s="422"/>
      <c r="VH802" s="422"/>
      <c r="VI802" s="422"/>
      <c r="VJ802" s="422"/>
      <c r="VK802" s="422"/>
      <c r="VL802" s="422"/>
      <c r="VM802" s="422"/>
      <c r="VN802" s="422"/>
      <c r="VO802" s="422"/>
      <c r="VP802" s="422"/>
      <c r="VQ802" s="422"/>
      <c r="VR802" s="422"/>
      <c r="VS802" s="422"/>
      <c r="VT802" s="422"/>
      <c r="VU802" s="422"/>
      <c r="VV802" s="422"/>
      <c r="VW802" s="422"/>
      <c r="VX802" s="422"/>
      <c r="VY802" s="422"/>
      <c r="VZ802" s="422"/>
      <c r="WA802" s="422"/>
      <c r="WB802" s="422"/>
      <c r="WC802" s="422"/>
      <c r="WD802" s="422"/>
      <c r="WE802" s="422"/>
      <c r="WF802" s="422"/>
      <c r="WG802" s="422"/>
      <c r="WH802" s="422"/>
      <c r="WI802" s="422"/>
      <c r="WJ802" s="422"/>
      <c r="WK802" s="422"/>
      <c r="WL802" s="422"/>
      <c r="WM802" s="422"/>
      <c r="WN802" s="422"/>
      <c r="WO802" s="422"/>
      <c r="WP802" s="422"/>
      <c r="WQ802" s="422"/>
      <c r="WR802" s="422"/>
      <c r="WS802" s="422"/>
      <c r="WT802" s="422"/>
      <c r="WU802" s="422"/>
      <c r="WV802" s="422"/>
      <c r="WW802" s="422"/>
      <c r="WX802" s="422"/>
      <c r="WY802" s="422"/>
      <c r="WZ802" s="422"/>
      <c r="XA802" s="422"/>
      <c r="XB802" s="422"/>
      <c r="XC802" s="422"/>
      <c r="XD802" s="422"/>
      <c r="XE802" s="422"/>
      <c r="XF802" s="422"/>
      <c r="XG802" s="422"/>
      <c r="XH802" s="422"/>
      <c r="XI802" s="422"/>
      <c r="XJ802" s="422"/>
      <c r="XK802" s="422"/>
      <c r="XL802" s="422"/>
      <c r="XM802" s="422"/>
      <c r="XN802" s="422"/>
      <c r="XO802" s="422"/>
      <c r="XP802" s="422"/>
      <c r="XQ802" s="422"/>
      <c r="XR802" s="422"/>
      <c r="XS802" s="422"/>
      <c r="XT802" s="422"/>
      <c r="XU802" s="422"/>
      <c r="XV802" s="422"/>
      <c r="XW802" s="422"/>
      <c r="XX802" s="422"/>
      <c r="XY802" s="422"/>
      <c r="XZ802" s="422"/>
      <c r="YA802" s="422"/>
      <c r="YB802" s="422"/>
      <c r="YC802" s="422"/>
      <c r="YD802" s="422"/>
      <c r="YE802" s="422"/>
      <c r="YF802" s="422"/>
      <c r="YG802" s="422"/>
      <c r="YH802" s="422"/>
      <c r="YI802" s="422"/>
      <c r="YJ802" s="422"/>
      <c r="YK802" s="422"/>
      <c r="YL802" s="422"/>
      <c r="YM802" s="422"/>
      <c r="YN802" s="422"/>
      <c r="YO802" s="422"/>
      <c r="YP802" s="422"/>
      <c r="YQ802" s="422"/>
      <c r="YR802" s="422"/>
      <c r="YS802" s="422"/>
      <c r="YT802" s="422"/>
      <c r="YU802" s="422"/>
      <c r="YV802" s="422"/>
      <c r="YW802" s="422"/>
      <c r="YX802" s="422"/>
      <c r="YY802" s="422"/>
      <c r="YZ802" s="422"/>
      <c r="ZA802" s="422"/>
      <c r="ZB802" s="422"/>
      <c r="ZC802" s="422"/>
      <c r="ZD802" s="422"/>
      <c r="ZE802" s="422"/>
      <c r="ZF802" s="422"/>
      <c r="ZG802" s="422"/>
      <c r="ZH802" s="422"/>
      <c r="ZI802" s="422"/>
      <c r="ZJ802" s="422"/>
      <c r="ZK802" s="422"/>
      <c r="ZL802" s="422"/>
      <c r="ZM802" s="422"/>
      <c r="ZN802" s="422"/>
      <c r="ZO802" s="422"/>
      <c r="ZP802" s="422"/>
      <c r="ZQ802" s="422"/>
      <c r="ZR802" s="422"/>
      <c r="ZS802" s="422"/>
      <c r="ZT802" s="422"/>
      <c r="ZU802" s="422"/>
      <c r="ZV802" s="422"/>
      <c r="ZW802" s="422"/>
      <c r="ZX802" s="422"/>
      <c r="ZY802" s="422"/>
      <c r="ZZ802" s="422"/>
      <c r="AAA802" s="422"/>
      <c r="AAB802" s="422"/>
      <c r="AAC802" s="422"/>
      <c r="AAD802" s="422"/>
      <c r="AAE802" s="422"/>
      <c r="AAF802" s="422"/>
      <c r="AAG802" s="422"/>
      <c r="AAH802" s="422"/>
      <c r="AAI802" s="422"/>
      <c r="AAJ802" s="422"/>
      <c r="AAK802" s="422"/>
      <c r="AAL802" s="422"/>
      <c r="AAM802" s="422"/>
      <c r="AAN802" s="422"/>
      <c r="AAO802" s="422"/>
      <c r="AAP802" s="422"/>
      <c r="AAQ802" s="422"/>
      <c r="AAR802" s="422"/>
      <c r="AAS802" s="422"/>
      <c r="AAT802" s="422"/>
      <c r="AAU802" s="422"/>
      <c r="AAV802" s="422"/>
      <c r="AAW802" s="422"/>
      <c r="AAX802" s="422"/>
      <c r="AAY802" s="422"/>
      <c r="AAZ802" s="422"/>
      <c r="ABA802" s="422"/>
      <c r="ABB802" s="422"/>
      <c r="ABC802" s="422"/>
      <c r="ABD802" s="422"/>
      <c r="ABE802" s="422"/>
      <c r="ABF802" s="422"/>
      <c r="ABG802" s="422"/>
      <c r="ABH802" s="422"/>
      <c r="ABI802" s="422"/>
      <c r="ABJ802" s="422"/>
      <c r="ABK802" s="422"/>
      <c r="ABL802" s="422"/>
      <c r="ABM802" s="422"/>
      <c r="ABN802" s="422"/>
      <c r="ABO802" s="422"/>
      <c r="ABP802" s="422"/>
      <c r="ABQ802" s="422"/>
      <c r="ABR802" s="422"/>
      <c r="ABS802" s="422"/>
      <c r="ABT802" s="422"/>
      <c r="ABU802" s="422"/>
      <c r="ABV802" s="422"/>
      <c r="ABW802" s="422"/>
      <c r="ABX802" s="422"/>
      <c r="ABY802" s="422"/>
      <c r="ABZ802" s="422"/>
      <c r="ACA802" s="422"/>
      <c r="ACB802" s="422"/>
      <c r="ACC802" s="422"/>
      <c r="ACD802" s="422"/>
      <c r="ACE802" s="422"/>
      <c r="ACF802" s="422"/>
      <c r="ACG802" s="422"/>
      <c r="ACH802" s="422"/>
      <c r="ACI802" s="422"/>
      <c r="ACJ802" s="422"/>
      <c r="ACK802" s="422"/>
      <c r="ACL802" s="422"/>
      <c r="ACM802" s="422"/>
      <c r="ACN802" s="422"/>
      <c r="ACO802" s="422"/>
      <c r="ACP802" s="422"/>
      <c r="ACQ802" s="422"/>
      <c r="ACR802" s="422"/>
      <c r="ACS802" s="422"/>
      <c r="ACT802" s="422"/>
      <c r="ACU802" s="422"/>
      <c r="ACV802" s="422"/>
      <c r="ACW802" s="422"/>
      <c r="ACX802" s="422"/>
      <c r="ACY802" s="422"/>
      <c r="ACZ802" s="422"/>
      <c r="ADA802" s="422"/>
      <c r="ADB802" s="422"/>
      <c r="ADC802" s="422"/>
      <c r="ADD802" s="422"/>
      <c r="ADE802" s="422"/>
      <c r="ADF802" s="422"/>
      <c r="ADG802" s="422"/>
      <c r="ADH802" s="422"/>
      <c r="ADI802" s="422"/>
      <c r="ADJ802" s="422"/>
      <c r="ADK802" s="422"/>
      <c r="ADL802" s="422"/>
      <c r="ADM802" s="422"/>
      <c r="ADN802" s="422"/>
      <c r="ADO802" s="422"/>
      <c r="ADP802" s="422"/>
      <c r="ADQ802" s="422"/>
      <c r="ADR802" s="422"/>
      <c r="ADS802" s="422"/>
      <c r="ADT802" s="422"/>
      <c r="ADU802" s="422"/>
      <c r="ADV802" s="422"/>
      <c r="ADW802" s="422"/>
      <c r="ADX802" s="422"/>
      <c r="ADY802" s="422"/>
      <c r="ADZ802" s="422"/>
      <c r="AEA802" s="422"/>
      <c r="AEB802" s="422"/>
      <c r="AEC802" s="422"/>
      <c r="AED802" s="422"/>
      <c r="AEE802" s="422"/>
      <c r="AEF802" s="422"/>
      <c r="AEG802" s="422"/>
      <c r="AEH802" s="422"/>
      <c r="AEI802" s="422"/>
      <c r="AEJ802" s="422"/>
      <c r="AEK802" s="422"/>
      <c r="AEL802" s="422"/>
      <c r="AEM802" s="422"/>
      <c r="AEN802" s="422"/>
      <c r="AEO802" s="422"/>
      <c r="AEP802" s="422"/>
      <c r="AEQ802" s="422"/>
      <c r="AER802" s="422"/>
      <c r="AES802" s="422"/>
      <c r="AET802" s="422"/>
      <c r="AEU802" s="422"/>
      <c r="AEV802" s="422"/>
      <c r="AEW802" s="422"/>
      <c r="AEX802" s="422"/>
      <c r="AEY802" s="422"/>
      <c r="AEZ802" s="422"/>
      <c r="AFA802" s="422"/>
      <c r="AFB802" s="422"/>
      <c r="AFC802" s="422"/>
      <c r="AFD802" s="422"/>
      <c r="AFE802" s="422"/>
      <c r="AFF802" s="422"/>
      <c r="AFG802" s="422"/>
      <c r="AFH802" s="422"/>
      <c r="AFI802" s="422"/>
      <c r="AFJ802" s="422"/>
      <c r="AFK802" s="422"/>
      <c r="AFL802" s="422"/>
      <c r="AFM802" s="422"/>
      <c r="AFN802" s="422"/>
      <c r="AFO802" s="422"/>
      <c r="AFP802" s="422"/>
      <c r="AFQ802" s="422"/>
      <c r="AFR802" s="422"/>
      <c r="AFS802" s="422"/>
      <c r="AFT802" s="422"/>
      <c r="AFU802" s="422"/>
      <c r="AFV802" s="422"/>
      <c r="AFW802" s="422"/>
      <c r="AFX802" s="422"/>
      <c r="AFY802" s="422"/>
      <c r="AFZ802" s="422"/>
      <c r="AGA802" s="422"/>
      <c r="AGB802" s="422"/>
      <c r="AGC802" s="422"/>
      <c r="AGD802" s="422"/>
      <c r="AGE802" s="422"/>
      <c r="AGF802" s="422"/>
      <c r="AGG802" s="422"/>
      <c r="AGH802" s="422"/>
      <c r="AGI802" s="422"/>
      <c r="AGJ802" s="422"/>
      <c r="AGK802" s="422"/>
      <c r="AGL802" s="422"/>
      <c r="AGM802" s="422"/>
      <c r="AGN802" s="422"/>
      <c r="AGO802" s="422"/>
      <c r="AGP802" s="422"/>
      <c r="AGQ802" s="422"/>
      <c r="AGR802" s="422"/>
      <c r="AGS802" s="422"/>
      <c r="AGT802" s="422"/>
      <c r="AGU802" s="422"/>
      <c r="AGV802" s="422"/>
      <c r="AGW802" s="422"/>
      <c r="AGX802" s="422"/>
      <c r="AGY802" s="422"/>
      <c r="AGZ802" s="422"/>
      <c r="AHA802" s="422"/>
      <c r="AHB802" s="422"/>
      <c r="AHC802" s="422"/>
      <c r="AHD802" s="422"/>
      <c r="AHE802" s="422"/>
      <c r="AHF802" s="422"/>
      <c r="AHG802" s="422"/>
      <c r="AHH802" s="422"/>
      <c r="AHI802" s="422"/>
      <c r="AHJ802" s="422"/>
      <c r="AHK802" s="422"/>
      <c r="AHL802" s="422"/>
      <c r="AHM802" s="422"/>
      <c r="AHN802" s="422"/>
      <c r="AHO802" s="422"/>
      <c r="AHP802" s="422"/>
      <c r="AHQ802" s="422"/>
      <c r="AHR802" s="422"/>
      <c r="AHS802" s="422"/>
      <c r="AHT802" s="422"/>
      <c r="AHU802" s="422"/>
      <c r="AHV802" s="422"/>
      <c r="AHW802" s="422"/>
      <c r="AHX802" s="422"/>
      <c r="AHY802" s="422"/>
      <c r="AHZ802" s="422"/>
      <c r="AIA802" s="422"/>
      <c r="AIB802" s="422"/>
      <c r="AIC802" s="422"/>
      <c r="AID802" s="422"/>
      <c r="AIE802" s="422"/>
      <c r="AIF802" s="422"/>
      <c r="AIG802" s="422"/>
      <c r="AIH802" s="422"/>
      <c r="AII802" s="422"/>
      <c r="AIJ802" s="422"/>
      <c r="AIK802" s="422"/>
      <c r="AIL802" s="422"/>
      <c r="AIM802" s="422"/>
      <c r="AIN802" s="422"/>
      <c r="AIO802" s="422"/>
      <c r="AIP802" s="422"/>
      <c r="AIQ802" s="422"/>
      <c r="AIR802" s="422"/>
      <c r="AIS802" s="422"/>
      <c r="AIT802" s="422"/>
      <c r="AIU802" s="422"/>
      <c r="AIV802" s="422"/>
      <c r="AIW802" s="422"/>
      <c r="AIX802" s="422"/>
      <c r="AIY802" s="422"/>
      <c r="AIZ802" s="422"/>
      <c r="AJA802" s="422"/>
      <c r="AJB802" s="422"/>
      <c r="AJC802" s="422"/>
      <c r="AJD802" s="422"/>
      <c r="AJE802" s="422"/>
      <c r="AJF802" s="422"/>
      <c r="AJG802" s="422"/>
      <c r="AJH802" s="422"/>
      <c r="AJI802" s="422"/>
      <c r="AJJ802" s="422"/>
      <c r="AJK802" s="422"/>
      <c r="AJL802" s="422"/>
      <c r="AJM802" s="422"/>
      <c r="AJN802" s="422"/>
      <c r="AJO802" s="422"/>
      <c r="AJP802" s="422"/>
      <c r="AJQ802" s="422"/>
      <c r="AJR802" s="422"/>
      <c r="AJS802" s="422"/>
      <c r="AJT802" s="422"/>
      <c r="AJU802" s="422"/>
      <c r="AJV802" s="422"/>
      <c r="AJW802" s="422"/>
      <c r="AJX802" s="422"/>
      <c r="AJY802" s="422"/>
      <c r="AJZ802" s="422"/>
      <c r="AKA802" s="422"/>
      <c r="AKB802" s="422"/>
      <c r="AKC802" s="422"/>
      <c r="AKD802" s="422"/>
      <c r="AKE802" s="422"/>
      <c r="AKF802" s="422"/>
      <c r="AKG802" s="422"/>
      <c r="AKH802" s="422"/>
      <c r="AKI802" s="422"/>
      <c r="AKJ802" s="422"/>
      <c r="AKK802" s="422"/>
      <c r="AKL802" s="422"/>
      <c r="AKM802" s="422"/>
      <c r="AKN802" s="422"/>
      <c r="AKO802" s="422"/>
      <c r="AKP802" s="422"/>
      <c r="AKQ802" s="422"/>
      <c r="AKR802" s="422"/>
      <c r="AKS802" s="422"/>
      <c r="AKT802" s="422"/>
      <c r="AKU802" s="422"/>
      <c r="AKV802" s="422"/>
      <c r="AKW802" s="422"/>
      <c r="AKX802" s="422"/>
      <c r="AKY802" s="422"/>
      <c r="AKZ802" s="422"/>
      <c r="ALA802" s="422"/>
      <c r="ALB802" s="422"/>
      <c r="ALC802" s="422"/>
      <c r="ALD802" s="422"/>
      <c r="ALE802" s="422"/>
      <c r="ALF802" s="422"/>
      <c r="ALG802" s="422"/>
      <c r="ALH802" s="422"/>
      <c r="ALI802" s="422"/>
      <c r="ALJ802" s="422"/>
      <c r="ALK802" s="422"/>
      <c r="ALL802" s="422"/>
      <c r="ALM802" s="422"/>
      <c r="ALN802" s="422"/>
      <c r="ALO802" s="422"/>
      <c r="ALP802" s="422"/>
      <c r="ALQ802" s="422"/>
      <c r="ALR802" s="422"/>
      <c r="ALS802" s="422"/>
      <c r="ALT802" s="422"/>
      <c r="ALU802" s="422"/>
      <c r="ALV802" s="422"/>
      <c r="ALW802" s="422"/>
      <c r="ALX802" s="422"/>
      <c r="ALY802" s="422"/>
      <c r="ALZ802" s="422"/>
      <c r="AMA802" s="422"/>
      <c r="AMB802" s="422"/>
      <c r="AMC802" s="422"/>
      <c r="AMD802" s="422"/>
      <c r="AME802" s="422"/>
      <c r="AMF802" s="422"/>
      <c r="AMG802" s="422"/>
      <c r="AMH802" s="422"/>
      <c r="AMI802" s="422"/>
      <c r="AMJ802" s="422"/>
      <c r="AMK802" s="422"/>
      <c r="AML802" s="422"/>
      <c r="AMM802" s="422"/>
      <c r="AMN802" s="422"/>
      <c r="AMO802" s="422"/>
      <c r="AMP802" s="422"/>
      <c r="AMQ802" s="422"/>
      <c r="AMR802" s="422"/>
      <c r="AMS802" s="422"/>
      <c r="AMT802" s="422"/>
      <c r="AMU802" s="422"/>
      <c r="AMV802" s="422"/>
      <c r="AMW802" s="422"/>
      <c r="AMX802" s="422"/>
    </row>
    <row r="803" spans="1:1038" s="288" customFormat="1" ht="18" customHeight="1">
      <c r="A803" s="549">
        <v>43333</v>
      </c>
      <c r="B803" s="283" t="s">
        <v>1647</v>
      </c>
      <c r="C803" s="227"/>
      <c r="D803" s="284" t="s">
        <v>1279</v>
      </c>
      <c r="E803" s="229">
        <v>97</v>
      </c>
      <c r="F803" s="229">
        <v>1</v>
      </c>
      <c r="G803" s="286" t="str">
        <f t="shared" si="513"/>
        <v>97-1</v>
      </c>
      <c r="H803" s="229">
        <v>10</v>
      </c>
      <c r="I803" s="229">
        <v>96</v>
      </c>
      <c r="J803" s="477">
        <f t="shared" si="546"/>
        <v>0</v>
      </c>
      <c r="K803" s="478" t="str">
        <f>IF(J804=1,IF(((VLOOKUP($G803,[3]Depth_Lookup!$A$3:$J$550,9,FALSE))-(I803/100))=0,"Good",IF(((VLOOKUP($G803,[3]Depth_Lookup!$A$3:$J$550,9,FALSE))-(I803/100))&gt;0,"Too Short","Too Long")))</f>
        <v>Good</v>
      </c>
      <c r="L803" s="171">
        <f>(VLOOKUP($G803,Depth_Lookup!$A$3:$J$410,10,FALSE))+(H803/100)</f>
        <v>251.79999999999998</v>
      </c>
      <c r="M803" s="171">
        <f>(VLOOKUP($G803,Depth_Lookup!$A$3:$J$410,10,FALSE))+(I803/100)</f>
        <v>252.66</v>
      </c>
      <c r="N803" s="645" t="s">
        <v>2322</v>
      </c>
      <c r="O803" s="229">
        <v>3</v>
      </c>
      <c r="P803" s="229" t="s">
        <v>853</v>
      </c>
      <c r="Q803" s="229" t="s">
        <v>125</v>
      </c>
      <c r="R803" s="286" t="str">
        <f t="shared" si="537"/>
        <v>SerpentinizedHarzburgite</v>
      </c>
      <c r="S803" s="227" t="s">
        <v>587</v>
      </c>
      <c r="T803" s="229" t="s">
        <v>700</v>
      </c>
      <c r="U803" s="229" t="s">
        <v>108</v>
      </c>
      <c r="V803" s="229" t="s">
        <v>509</v>
      </c>
      <c r="W803" s="229" t="s">
        <v>102</v>
      </c>
      <c r="X803" s="287">
        <f>VLOOKUP(W803,[3]definitions_list_lookup!$A$13:$B$19,2,0)</f>
        <v>5</v>
      </c>
      <c r="Y803" s="229" t="s">
        <v>90</v>
      </c>
      <c r="Z803" s="229" t="s">
        <v>91</v>
      </c>
      <c r="AA803" s="229"/>
      <c r="AB803" s="227"/>
      <c r="AC803" s="227"/>
      <c r="AD803" s="227"/>
      <c r="AE803" s="233"/>
      <c r="AF803" s="286" t="e">
        <f>VLOOKUP(AE803,[3]definitions_list_mag!$V$12:$W$15,2,0)</f>
        <v>#N/A</v>
      </c>
      <c r="AG803" s="676"/>
      <c r="AH803" s="229"/>
      <c r="AI803" s="227">
        <v>69</v>
      </c>
      <c r="AJ803" s="252"/>
      <c r="AK803" s="229"/>
      <c r="AL803" s="229"/>
      <c r="AM803" s="229"/>
      <c r="AN803" s="229"/>
      <c r="AO803" s="252"/>
      <c r="AP803" s="229"/>
      <c r="AQ803" s="229"/>
      <c r="AR803" s="229"/>
      <c r="AS803" s="229"/>
      <c r="AT803" s="229"/>
      <c r="AU803" s="252">
        <v>1</v>
      </c>
      <c r="AV803" s="229">
        <v>1</v>
      </c>
      <c r="AW803" s="229">
        <v>0.5</v>
      </c>
      <c r="AX803" s="227" t="s">
        <v>110</v>
      </c>
      <c r="AY803" s="227" t="s">
        <v>103</v>
      </c>
      <c r="AZ803" s="229"/>
      <c r="BA803" s="252">
        <v>30</v>
      </c>
      <c r="BB803" s="227">
        <v>6</v>
      </c>
      <c r="BC803" s="227">
        <v>2</v>
      </c>
      <c r="BD803" s="227" t="s">
        <v>110</v>
      </c>
      <c r="BE803" s="227" t="s">
        <v>103</v>
      </c>
      <c r="BF803" s="227"/>
      <c r="BG803" s="240"/>
      <c r="BH803" s="227"/>
      <c r="BI803" s="227"/>
      <c r="BJ803" s="227"/>
      <c r="BK803" s="227"/>
      <c r="BL803" s="227"/>
      <c r="BM803" s="240"/>
      <c r="BN803" s="227"/>
      <c r="BO803" s="227"/>
      <c r="BP803" s="227"/>
      <c r="BQ803" s="227"/>
      <c r="BR803" s="227"/>
      <c r="BS803" s="227"/>
      <c r="BT803" s="227"/>
      <c r="BU803" s="227"/>
      <c r="BV803" s="227"/>
      <c r="BW803" s="227"/>
      <c r="BX803" s="227"/>
      <c r="BY803" s="240"/>
      <c r="BZ803" s="227"/>
      <c r="CA803" s="227"/>
      <c r="CB803" s="227"/>
      <c r="CC803" s="227"/>
      <c r="CD803" s="227"/>
      <c r="CE803" s="227"/>
      <c r="CF803" s="290">
        <f t="shared" si="538"/>
        <v>100</v>
      </c>
      <c r="CG803" s="148"/>
      <c r="CH803" s="149" t="s">
        <v>1360</v>
      </c>
      <c r="CI803" s="149">
        <v>95</v>
      </c>
      <c r="CJ803" s="149" t="s">
        <v>514</v>
      </c>
      <c r="CK803" s="151"/>
      <c r="CL803" s="152"/>
      <c r="CM803" s="152"/>
      <c r="CN803" s="152"/>
      <c r="CO803" s="152"/>
      <c r="CP803" s="152"/>
      <c r="CQ803" s="152"/>
      <c r="CR803" s="152"/>
      <c r="CS803" s="152"/>
      <c r="CT803" s="152"/>
      <c r="CU803" s="152"/>
      <c r="CV803" s="152"/>
      <c r="CW803" s="152"/>
      <c r="CX803" s="152"/>
      <c r="CY803" s="152"/>
      <c r="CZ803" s="152"/>
      <c r="DA803" s="152"/>
      <c r="DB803" s="152">
        <v>75</v>
      </c>
      <c r="DC803" s="229">
        <v>25</v>
      </c>
      <c r="DD803" s="152"/>
      <c r="DE803" s="152"/>
      <c r="DF803" s="152"/>
      <c r="DG803" s="152"/>
      <c r="DH803" s="152"/>
      <c r="DI803" s="152"/>
      <c r="DJ803" s="152"/>
      <c r="DK803" s="208">
        <f t="shared" si="539"/>
        <v>100</v>
      </c>
      <c r="DL803" s="148"/>
      <c r="DM803" s="152"/>
      <c r="DN803" s="152"/>
      <c r="DO803" s="153"/>
      <c r="DQ803" s="148"/>
      <c r="DR803" s="574"/>
      <c r="DS803" s="148"/>
      <c r="DT803" s="573" t="s">
        <v>2323</v>
      </c>
      <c r="DU803" s="229"/>
      <c r="DV803" s="229"/>
      <c r="DW803" s="291" t="e">
        <f>VLOOKUP(P803,[3]definitions_list_lookup!$K$30:$L$54,2,0)</f>
        <v>#N/A</v>
      </c>
      <c r="DX803" s="677" t="s">
        <v>2324</v>
      </c>
      <c r="DY803" s="578" t="s">
        <v>2325</v>
      </c>
      <c r="DZ803" s="479"/>
      <c r="EA803" s="292"/>
      <c r="EB803" s="229"/>
      <c r="EC803" s="292"/>
      <c r="ED803" s="229" t="s">
        <v>2517</v>
      </c>
      <c r="EE803" s="293"/>
      <c r="EF803" s="294"/>
      <c r="EG803" s="293"/>
      <c r="EH803" s="295"/>
      <c r="EI803" s="296"/>
      <c r="EJ803" s="297"/>
      <c r="EK803" s="298"/>
      <c r="EL803" s="293"/>
      <c r="EM803" s="295"/>
      <c r="EN803" s="295"/>
      <c r="EO803" s="321"/>
      <c r="EP803" s="321"/>
      <c r="EQ803" s="321"/>
      <c r="ER803" s="321"/>
      <c r="ES803" s="321"/>
      <c r="ET803" s="321"/>
      <c r="EU803" s="321"/>
      <c r="EV803" s="322"/>
      <c r="EW803" s="322"/>
      <c r="EX803" s="322"/>
      <c r="EY803" s="322"/>
      <c r="EZ803" s="192" t="e">
        <f t="shared" si="514"/>
        <v>#DIV/0!</v>
      </c>
      <c r="FA803" s="192" t="e">
        <f t="shared" si="515"/>
        <v>#DIV/0!</v>
      </c>
      <c r="FB803" s="192" t="e">
        <f t="shared" si="516"/>
        <v>#DIV/0!</v>
      </c>
      <c r="FC803" s="192" t="e">
        <f t="shared" si="517"/>
        <v>#DIV/0!</v>
      </c>
      <c r="FD803" s="192" t="e">
        <f t="shared" si="518"/>
        <v>#DIV/0!</v>
      </c>
      <c r="FE803" s="193" t="e">
        <f t="shared" si="519"/>
        <v>#DIV/0!</v>
      </c>
      <c r="FF803" s="194" t="e">
        <f t="shared" si="520"/>
        <v>#DIV/0!</v>
      </c>
      <c r="FG803" s="293"/>
      <c r="FH803" s="295"/>
      <c r="FI803" s="778">
        <f t="shared" si="526"/>
        <v>0</v>
      </c>
      <c r="FJ803" s="779" t="e">
        <f t="shared" si="527"/>
        <v>#DIV/0!</v>
      </c>
      <c r="FK803" s="779" t="e">
        <f t="shared" si="528"/>
        <v>#DIV/0!</v>
      </c>
      <c r="FL803" s="780" t="e">
        <f t="shared" si="529"/>
        <v>#DIV/0!</v>
      </c>
      <c r="FM803" s="169" t="e">
        <f t="shared" si="530"/>
        <v>#DIV/0!</v>
      </c>
      <c r="FN803" s="783" t="e">
        <f t="shared" si="531"/>
        <v>#DIV/0!</v>
      </c>
      <c r="FO803" s="227"/>
      <c r="FP803" s="227"/>
      <c r="FQ803" s="227"/>
      <c r="FR803" s="227"/>
      <c r="FS803" s="227"/>
      <c r="FT803" s="227"/>
      <c r="FU803" s="227"/>
      <c r="FV803" s="227"/>
      <c r="FW803" s="227"/>
      <c r="FX803" s="227"/>
      <c r="FY803" s="227"/>
      <c r="FZ803" s="227"/>
      <c r="GA803" s="227"/>
      <c r="GB803" s="227"/>
      <c r="GC803" s="227"/>
      <c r="GD803" s="227"/>
      <c r="GE803" s="227"/>
      <c r="GF803" s="227"/>
      <c r="GG803" s="227"/>
      <c r="GH803" s="227"/>
      <c r="GI803" s="227"/>
      <c r="GJ803" s="227"/>
      <c r="GK803" s="227"/>
      <c r="GL803" s="227"/>
      <c r="GM803" s="227"/>
      <c r="GN803" s="227"/>
      <c r="GO803" s="227"/>
      <c r="GP803" s="227"/>
      <c r="GQ803" s="227"/>
      <c r="GR803" s="227"/>
      <c r="GS803" s="227"/>
      <c r="GT803" s="227"/>
      <c r="GU803" s="227"/>
      <c r="GV803" s="227"/>
      <c r="GW803" s="227"/>
      <c r="GX803" s="227"/>
      <c r="GY803" s="227"/>
      <c r="GZ803" s="227"/>
      <c r="HA803" s="227"/>
      <c r="HB803" s="227"/>
      <c r="HC803" s="227"/>
      <c r="HD803" s="227"/>
      <c r="HE803" s="227"/>
      <c r="HF803" s="227"/>
      <c r="HG803" s="227"/>
      <c r="HH803" s="227"/>
      <c r="HI803" s="227"/>
      <c r="HJ803" s="227"/>
      <c r="HK803" s="227"/>
      <c r="HL803" s="227"/>
      <c r="HM803" s="227"/>
      <c r="HN803" s="227"/>
      <c r="HO803" s="227"/>
      <c r="HP803" s="227"/>
      <c r="HQ803" s="227"/>
      <c r="HR803" s="227"/>
      <c r="HS803" s="227"/>
      <c r="HT803" s="227"/>
      <c r="HU803" s="227"/>
      <c r="HV803" s="227"/>
      <c r="HW803" s="227"/>
      <c r="HX803" s="227"/>
      <c r="HY803" s="227"/>
      <c r="HZ803" s="227"/>
      <c r="IA803" s="227"/>
      <c r="IB803" s="227"/>
      <c r="IC803" s="227"/>
      <c r="ID803" s="227"/>
      <c r="IE803" s="227"/>
      <c r="IF803" s="227"/>
      <c r="IG803" s="227"/>
      <c r="IH803" s="227"/>
      <c r="II803" s="227"/>
      <c r="IJ803" s="227"/>
      <c r="IK803" s="227"/>
      <c r="IL803" s="227"/>
      <c r="IM803" s="227"/>
      <c r="IN803" s="227"/>
      <c r="IO803" s="227"/>
      <c r="IP803" s="227"/>
      <c r="IQ803" s="227"/>
      <c r="IR803" s="227"/>
      <c r="IS803" s="227"/>
      <c r="IT803" s="227"/>
      <c r="IU803" s="227"/>
      <c r="IV803" s="227"/>
      <c r="IW803" s="227"/>
      <c r="IX803" s="227"/>
      <c r="IY803" s="227"/>
      <c r="IZ803" s="227"/>
      <c r="JA803" s="227"/>
      <c r="JB803" s="227"/>
      <c r="JC803" s="227"/>
      <c r="JD803" s="227"/>
      <c r="JE803" s="227"/>
      <c r="JF803" s="227"/>
      <c r="JG803" s="227"/>
      <c r="JH803" s="227"/>
      <c r="JI803" s="227"/>
      <c r="JJ803" s="227"/>
      <c r="JK803" s="227"/>
      <c r="JL803" s="227"/>
      <c r="JM803" s="227"/>
      <c r="JN803" s="227"/>
      <c r="JO803" s="227"/>
      <c r="JP803" s="227"/>
      <c r="JQ803" s="227"/>
      <c r="JR803" s="227"/>
      <c r="JS803" s="227"/>
      <c r="JT803" s="227"/>
      <c r="JU803" s="227"/>
      <c r="JV803" s="227"/>
      <c r="JW803" s="227"/>
      <c r="JX803" s="227"/>
      <c r="JY803" s="227"/>
      <c r="JZ803" s="227"/>
      <c r="KA803" s="227"/>
      <c r="KB803" s="227"/>
      <c r="KC803" s="227"/>
      <c r="KD803" s="227"/>
      <c r="KE803" s="227"/>
      <c r="KF803" s="227"/>
      <c r="KG803" s="227"/>
      <c r="KH803" s="227"/>
      <c r="KI803" s="227"/>
      <c r="KJ803" s="227"/>
      <c r="KK803" s="227"/>
      <c r="KL803" s="227"/>
      <c r="KM803" s="227"/>
      <c r="KN803" s="227"/>
      <c r="KO803" s="227"/>
      <c r="KP803" s="227"/>
      <c r="KQ803" s="227"/>
      <c r="KR803" s="227"/>
      <c r="KS803" s="227"/>
      <c r="KT803" s="227"/>
      <c r="KU803" s="227"/>
      <c r="KV803" s="227"/>
      <c r="KW803" s="227"/>
      <c r="KX803" s="227"/>
      <c r="KY803" s="227"/>
      <c r="KZ803" s="227"/>
      <c r="LA803" s="227"/>
      <c r="LB803" s="227"/>
      <c r="LC803" s="227"/>
      <c r="LD803" s="227"/>
      <c r="LE803" s="227"/>
      <c r="LF803" s="227"/>
      <c r="LG803" s="227"/>
      <c r="LH803" s="227"/>
      <c r="LI803" s="227"/>
      <c r="LJ803" s="227"/>
      <c r="LK803" s="227"/>
      <c r="LL803" s="227"/>
      <c r="LM803" s="227"/>
      <c r="LN803" s="227"/>
      <c r="LO803" s="227"/>
      <c r="LP803" s="227"/>
      <c r="LQ803" s="227"/>
      <c r="LR803" s="227"/>
      <c r="LS803" s="227"/>
      <c r="LT803" s="227"/>
      <c r="LU803" s="227"/>
      <c r="LV803" s="227"/>
      <c r="LW803" s="227"/>
      <c r="LX803" s="227"/>
      <c r="LY803" s="227"/>
      <c r="LZ803" s="227"/>
      <c r="MA803" s="227"/>
      <c r="MB803" s="227"/>
      <c r="MC803" s="227"/>
      <c r="MD803" s="227"/>
      <c r="ME803" s="227"/>
      <c r="MF803" s="227"/>
      <c r="MG803" s="227"/>
      <c r="MH803" s="227"/>
      <c r="MI803" s="227"/>
      <c r="MJ803" s="227"/>
      <c r="MK803" s="227"/>
      <c r="ML803" s="227"/>
      <c r="MM803" s="227"/>
      <c r="MN803" s="227"/>
      <c r="MO803" s="227"/>
      <c r="MP803" s="227"/>
      <c r="MQ803" s="227"/>
      <c r="MR803" s="227"/>
      <c r="MS803" s="227"/>
      <c r="MT803" s="227"/>
      <c r="MU803" s="227"/>
      <c r="MV803" s="227"/>
      <c r="MW803" s="227"/>
      <c r="MX803" s="227"/>
      <c r="MY803" s="227"/>
      <c r="MZ803" s="227"/>
      <c r="NA803" s="227"/>
      <c r="NB803" s="227"/>
      <c r="NC803" s="227"/>
      <c r="ND803" s="227"/>
      <c r="NE803" s="227"/>
      <c r="NF803" s="227"/>
      <c r="NG803" s="227"/>
      <c r="NH803" s="227"/>
      <c r="NI803" s="227"/>
      <c r="NJ803" s="227"/>
      <c r="NK803" s="227"/>
      <c r="NL803" s="227"/>
      <c r="NM803" s="227"/>
      <c r="NN803" s="227"/>
      <c r="NO803" s="227"/>
      <c r="NP803" s="227"/>
      <c r="NQ803" s="227"/>
      <c r="NR803" s="227"/>
      <c r="NS803" s="227"/>
      <c r="NT803" s="227"/>
      <c r="NU803" s="227"/>
      <c r="NV803" s="227"/>
      <c r="NW803" s="227"/>
      <c r="NX803" s="227"/>
      <c r="NY803" s="227"/>
      <c r="NZ803" s="227"/>
      <c r="OA803" s="227"/>
      <c r="OB803" s="227"/>
      <c r="OC803" s="227"/>
      <c r="OD803" s="227"/>
      <c r="OE803" s="227"/>
      <c r="OF803" s="227"/>
      <c r="OG803" s="227"/>
      <c r="OH803" s="227"/>
      <c r="OI803" s="227"/>
      <c r="OJ803" s="227"/>
      <c r="OK803" s="227"/>
      <c r="OL803" s="227"/>
      <c r="OM803" s="227"/>
      <c r="ON803" s="227"/>
      <c r="OO803" s="227"/>
      <c r="OP803" s="227"/>
      <c r="OQ803" s="227"/>
      <c r="OR803" s="227"/>
      <c r="OS803" s="227"/>
      <c r="OT803" s="227"/>
      <c r="OU803" s="227"/>
      <c r="OV803" s="227"/>
      <c r="OW803" s="227"/>
      <c r="OX803" s="227"/>
      <c r="OY803" s="227"/>
      <c r="OZ803" s="227"/>
      <c r="PA803" s="227"/>
      <c r="PB803" s="227"/>
      <c r="PC803" s="227"/>
      <c r="PD803" s="227"/>
      <c r="PE803" s="227"/>
      <c r="PF803" s="227"/>
      <c r="PG803" s="227"/>
      <c r="PH803" s="227"/>
      <c r="PI803" s="227"/>
      <c r="PJ803" s="227"/>
      <c r="PK803" s="227"/>
      <c r="PL803" s="227"/>
      <c r="PM803" s="227"/>
      <c r="PN803" s="227"/>
      <c r="PO803" s="227"/>
      <c r="PP803" s="227"/>
      <c r="PQ803" s="227"/>
      <c r="PR803" s="227"/>
      <c r="PS803" s="227"/>
      <c r="PT803" s="227"/>
      <c r="PU803" s="227"/>
      <c r="PV803" s="227"/>
      <c r="PW803" s="227"/>
      <c r="PX803" s="227"/>
      <c r="PY803" s="227"/>
      <c r="PZ803" s="227"/>
      <c r="QA803" s="227"/>
      <c r="QB803" s="227"/>
      <c r="QC803" s="227"/>
      <c r="QD803" s="227"/>
      <c r="QE803" s="227"/>
      <c r="QF803" s="227"/>
      <c r="QG803" s="227"/>
      <c r="QH803" s="227"/>
      <c r="QI803" s="227"/>
      <c r="QJ803" s="227"/>
      <c r="QK803" s="227"/>
      <c r="QL803" s="227"/>
      <c r="QM803" s="227"/>
      <c r="QN803" s="227"/>
      <c r="QO803" s="227"/>
      <c r="QP803" s="227"/>
      <c r="QQ803" s="227"/>
      <c r="QR803" s="227"/>
      <c r="QS803" s="227"/>
      <c r="QT803" s="227"/>
      <c r="QU803" s="227"/>
      <c r="QV803" s="227"/>
      <c r="QW803" s="227"/>
      <c r="QX803" s="227"/>
      <c r="QY803" s="227"/>
      <c r="QZ803" s="227"/>
      <c r="RA803" s="227"/>
      <c r="RB803" s="227"/>
      <c r="RC803" s="227"/>
      <c r="RD803" s="227"/>
      <c r="RE803" s="227"/>
      <c r="RF803" s="227"/>
      <c r="RG803" s="227"/>
      <c r="RH803" s="227"/>
      <c r="RI803" s="227"/>
      <c r="RJ803" s="227"/>
      <c r="RK803" s="227"/>
      <c r="RL803" s="227"/>
      <c r="RM803" s="227"/>
      <c r="RN803" s="227"/>
      <c r="RO803" s="227"/>
      <c r="RP803" s="227"/>
      <c r="RQ803" s="227"/>
      <c r="RR803" s="227"/>
      <c r="RS803" s="227"/>
      <c r="RT803" s="227"/>
      <c r="RU803" s="227"/>
      <c r="RV803" s="227"/>
      <c r="RW803" s="227"/>
      <c r="RX803" s="227"/>
      <c r="RY803" s="227"/>
      <c r="RZ803" s="227"/>
      <c r="SA803" s="227"/>
      <c r="SB803" s="227"/>
      <c r="SC803" s="227"/>
      <c r="SD803" s="227"/>
      <c r="SE803" s="227"/>
      <c r="SF803" s="227"/>
      <c r="SG803" s="227"/>
      <c r="SH803" s="227"/>
      <c r="SI803" s="227"/>
      <c r="SJ803" s="227"/>
      <c r="SK803" s="227"/>
      <c r="SL803" s="227"/>
      <c r="SM803" s="227"/>
      <c r="SN803" s="227"/>
      <c r="SO803" s="227"/>
      <c r="SP803" s="227"/>
      <c r="SQ803" s="227"/>
      <c r="SR803" s="227"/>
      <c r="SS803" s="227"/>
      <c r="ST803" s="227"/>
      <c r="SU803" s="227"/>
      <c r="SV803" s="227"/>
      <c r="SW803" s="227"/>
      <c r="SX803" s="227"/>
      <c r="SY803" s="227"/>
      <c r="SZ803" s="227"/>
      <c r="TA803" s="227"/>
      <c r="TB803" s="227"/>
      <c r="TC803" s="227"/>
      <c r="TD803" s="227"/>
      <c r="TE803" s="227"/>
      <c r="TF803" s="227"/>
      <c r="TG803" s="227"/>
      <c r="TH803" s="227"/>
      <c r="TI803" s="227"/>
      <c r="TJ803" s="227"/>
      <c r="TK803" s="227"/>
      <c r="TL803" s="227"/>
      <c r="TM803" s="227"/>
      <c r="TN803" s="227"/>
      <c r="TO803" s="227"/>
      <c r="TP803" s="227"/>
      <c r="TQ803" s="227"/>
      <c r="TR803" s="227"/>
      <c r="TS803" s="227"/>
      <c r="TT803" s="227"/>
      <c r="TU803" s="227"/>
      <c r="TV803" s="227"/>
      <c r="TW803" s="227"/>
      <c r="TX803" s="227"/>
      <c r="TY803" s="227"/>
      <c r="TZ803" s="227"/>
      <c r="UA803" s="227"/>
      <c r="UB803" s="227"/>
      <c r="UC803" s="227"/>
      <c r="UD803" s="227"/>
      <c r="UE803" s="227"/>
      <c r="UF803" s="227"/>
      <c r="UG803" s="227"/>
      <c r="UH803" s="227"/>
      <c r="UI803" s="227"/>
      <c r="UJ803" s="227"/>
      <c r="UK803" s="227"/>
      <c r="UL803" s="227"/>
      <c r="UM803" s="227"/>
      <c r="UN803" s="227"/>
      <c r="UO803" s="227"/>
      <c r="UP803" s="227"/>
      <c r="UQ803" s="227"/>
      <c r="UR803" s="227"/>
      <c r="US803" s="227"/>
      <c r="UT803" s="227"/>
      <c r="UU803" s="227"/>
      <c r="UV803" s="227"/>
      <c r="UW803" s="227"/>
      <c r="UX803" s="227"/>
      <c r="UY803" s="227"/>
      <c r="UZ803" s="227"/>
      <c r="VA803" s="227"/>
      <c r="VB803" s="227"/>
      <c r="VC803" s="227"/>
      <c r="VD803" s="227"/>
      <c r="VE803" s="227"/>
      <c r="VF803" s="227"/>
      <c r="VG803" s="227"/>
      <c r="VH803" s="227"/>
      <c r="VI803" s="227"/>
      <c r="VJ803" s="227"/>
      <c r="VK803" s="227"/>
      <c r="VL803" s="227"/>
      <c r="VM803" s="227"/>
      <c r="VN803" s="227"/>
      <c r="VO803" s="227"/>
      <c r="VP803" s="227"/>
      <c r="VQ803" s="227"/>
      <c r="VR803" s="227"/>
      <c r="VS803" s="227"/>
      <c r="VT803" s="227"/>
      <c r="VU803" s="227"/>
      <c r="VV803" s="227"/>
      <c r="VW803" s="227"/>
      <c r="VX803" s="227"/>
      <c r="VY803" s="227"/>
      <c r="VZ803" s="227"/>
      <c r="WA803" s="227"/>
      <c r="WB803" s="227"/>
      <c r="WC803" s="227"/>
      <c r="WD803" s="227"/>
      <c r="WE803" s="227"/>
      <c r="WF803" s="227"/>
      <c r="WG803" s="227"/>
      <c r="WH803" s="227"/>
      <c r="WI803" s="227"/>
      <c r="WJ803" s="227"/>
      <c r="WK803" s="227"/>
      <c r="WL803" s="227"/>
      <c r="WM803" s="227"/>
      <c r="WN803" s="227"/>
      <c r="WO803" s="227"/>
      <c r="WP803" s="227"/>
      <c r="WQ803" s="227"/>
      <c r="WR803" s="227"/>
      <c r="WS803" s="227"/>
      <c r="WT803" s="227"/>
      <c r="WU803" s="227"/>
      <c r="WV803" s="227"/>
      <c r="WW803" s="227"/>
      <c r="WX803" s="227"/>
      <c r="WY803" s="227"/>
      <c r="WZ803" s="227"/>
      <c r="XA803" s="227"/>
      <c r="XB803" s="227"/>
      <c r="XC803" s="227"/>
      <c r="XD803" s="227"/>
      <c r="XE803" s="227"/>
      <c r="XF803" s="227"/>
      <c r="XG803" s="227"/>
      <c r="XH803" s="227"/>
      <c r="XI803" s="227"/>
      <c r="XJ803" s="227"/>
      <c r="XK803" s="227"/>
      <c r="XL803" s="227"/>
      <c r="XM803" s="227"/>
      <c r="XN803" s="227"/>
      <c r="XO803" s="227"/>
      <c r="XP803" s="227"/>
      <c r="XQ803" s="227"/>
      <c r="XR803" s="227"/>
      <c r="XS803" s="227"/>
      <c r="XT803" s="227"/>
      <c r="XU803" s="227"/>
      <c r="XV803" s="227"/>
      <c r="XW803" s="227"/>
      <c r="XX803" s="227"/>
      <c r="XY803" s="227"/>
      <c r="XZ803" s="227"/>
      <c r="YA803" s="227"/>
      <c r="YB803" s="227"/>
      <c r="YC803" s="227"/>
      <c r="YD803" s="227"/>
      <c r="YE803" s="227"/>
      <c r="YF803" s="227"/>
      <c r="YG803" s="227"/>
      <c r="YH803" s="227"/>
      <c r="YI803" s="227"/>
      <c r="YJ803" s="227"/>
      <c r="YK803" s="227"/>
      <c r="YL803" s="227"/>
      <c r="YM803" s="227"/>
      <c r="YN803" s="227"/>
      <c r="YO803" s="227"/>
      <c r="YP803" s="227"/>
      <c r="YQ803" s="227"/>
      <c r="YR803" s="227"/>
      <c r="YS803" s="227"/>
      <c r="YT803" s="227"/>
      <c r="YU803" s="227"/>
      <c r="YV803" s="227"/>
      <c r="YW803" s="227"/>
      <c r="YX803" s="227"/>
      <c r="YY803" s="227"/>
      <c r="YZ803" s="227"/>
      <c r="ZA803" s="227"/>
      <c r="ZB803" s="227"/>
      <c r="ZC803" s="227"/>
      <c r="ZD803" s="227"/>
      <c r="ZE803" s="227"/>
      <c r="ZF803" s="227"/>
      <c r="ZG803" s="227"/>
      <c r="ZH803" s="227"/>
      <c r="ZI803" s="227"/>
      <c r="ZJ803" s="227"/>
      <c r="ZK803" s="227"/>
      <c r="ZL803" s="227"/>
      <c r="ZM803" s="227"/>
      <c r="ZN803" s="227"/>
      <c r="ZO803" s="227"/>
      <c r="ZP803" s="227"/>
      <c r="ZQ803" s="227"/>
      <c r="ZR803" s="227"/>
      <c r="ZS803" s="227"/>
      <c r="ZT803" s="227"/>
      <c r="ZU803" s="227"/>
      <c r="ZV803" s="227"/>
      <c r="ZW803" s="227"/>
      <c r="ZX803" s="227"/>
      <c r="ZY803" s="227"/>
      <c r="ZZ803" s="227"/>
      <c r="AAA803" s="227"/>
      <c r="AAB803" s="227"/>
      <c r="AAC803" s="227"/>
      <c r="AAD803" s="227"/>
      <c r="AAE803" s="227"/>
      <c r="AAF803" s="227"/>
      <c r="AAG803" s="227"/>
      <c r="AAH803" s="227"/>
      <c r="AAI803" s="227"/>
      <c r="AAJ803" s="227"/>
      <c r="AAK803" s="227"/>
      <c r="AAL803" s="227"/>
      <c r="AAM803" s="227"/>
      <c r="AAN803" s="227"/>
      <c r="AAO803" s="227"/>
      <c r="AAP803" s="227"/>
      <c r="AAQ803" s="227"/>
      <c r="AAR803" s="227"/>
      <c r="AAS803" s="227"/>
      <c r="AAT803" s="227"/>
      <c r="AAU803" s="227"/>
      <c r="AAV803" s="227"/>
      <c r="AAW803" s="227"/>
      <c r="AAX803" s="227"/>
      <c r="AAY803" s="227"/>
      <c r="AAZ803" s="227"/>
      <c r="ABA803" s="227"/>
      <c r="ABB803" s="227"/>
      <c r="ABC803" s="227"/>
      <c r="ABD803" s="227"/>
      <c r="ABE803" s="227"/>
      <c r="ABF803" s="227"/>
      <c r="ABG803" s="227"/>
      <c r="ABH803" s="227"/>
      <c r="ABI803" s="227"/>
      <c r="ABJ803" s="227"/>
      <c r="ABK803" s="227"/>
      <c r="ABL803" s="227"/>
      <c r="ABM803" s="227"/>
      <c r="ABN803" s="227"/>
      <c r="ABO803" s="227"/>
      <c r="ABP803" s="227"/>
      <c r="ABQ803" s="227"/>
      <c r="ABR803" s="227"/>
      <c r="ABS803" s="227"/>
      <c r="ABT803" s="227"/>
      <c r="ABU803" s="227"/>
      <c r="ABV803" s="227"/>
      <c r="ABW803" s="227"/>
      <c r="ABX803" s="227"/>
      <c r="ABY803" s="227"/>
      <c r="ABZ803" s="227"/>
      <c r="ACA803" s="227"/>
      <c r="ACB803" s="227"/>
      <c r="ACC803" s="227"/>
      <c r="ACD803" s="227"/>
      <c r="ACE803" s="227"/>
      <c r="ACF803" s="227"/>
      <c r="ACG803" s="227"/>
      <c r="ACH803" s="227"/>
      <c r="ACI803" s="227"/>
      <c r="ACJ803" s="227"/>
      <c r="ACK803" s="227"/>
      <c r="ACL803" s="227"/>
      <c r="ACM803" s="227"/>
      <c r="ACN803" s="227"/>
      <c r="ACO803" s="227"/>
      <c r="ACP803" s="227"/>
      <c r="ACQ803" s="227"/>
      <c r="ACR803" s="227"/>
      <c r="ACS803" s="227"/>
      <c r="ACT803" s="227"/>
      <c r="ACU803" s="227"/>
      <c r="ACV803" s="227"/>
      <c r="ACW803" s="227"/>
      <c r="ACX803" s="227"/>
      <c r="ACY803" s="227"/>
      <c r="ACZ803" s="227"/>
      <c r="ADA803" s="227"/>
      <c r="ADB803" s="227"/>
      <c r="ADC803" s="227"/>
      <c r="ADD803" s="227"/>
      <c r="ADE803" s="227"/>
      <c r="ADF803" s="227"/>
      <c r="ADG803" s="227"/>
      <c r="ADH803" s="227"/>
      <c r="ADI803" s="227"/>
      <c r="ADJ803" s="227"/>
      <c r="ADK803" s="227"/>
      <c r="ADL803" s="227"/>
      <c r="ADM803" s="227"/>
      <c r="ADN803" s="227"/>
      <c r="ADO803" s="227"/>
      <c r="ADP803" s="227"/>
      <c r="ADQ803" s="227"/>
      <c r="ADR803" s="227"/>
      <c r="ADS803" s="227"/>
      <c r="ADT803" s="227"/>
      <c r="ADU803" s="227"/>
      <c r="ADV803" s="227"/>
      <c r="ADW803" s="227"/>
      <c r="ADX803" s="227"/>
      <c r="ADY803" s="227"/>
      <c r="ADZ803" s="227"/>
      <c r="AEA803" s="227"/>
      <c r="AEB803" s="227"/>
      <c r="AEC803" s="227"/>
      <c r="AED803" s="227"/>
      <c r="AEE803" s="227"/>
      <c r="AEF803" s="227"/>
      <c r="AEG803" s="227"/>
      <c r="AEH803" s="227"/>
      <c r="AEI803" s="227"/>
      <c r="AEJ803" s="227"/>
      <c r="AEK803" s="227"/>
      <c r="AEL803" s="227"/>
      <c r="AEM803" s="227"/>
      <c r="AEN803" s="227"/>
      <c r="AEO803" s="227"/>
      <c r="AEP803" s="227"/>
      <c r="AEQ803" s="227"/>
      <c r="AER803" s="227"/>
      <c r="AES803" s="227"/>
      <c r="AET803" s="227"/>
      <c r="AEU803" s="227"/>
      <c r="AEV803" s="227"/>
      <c r="AEW803" s="227"/>
      <c r="AEX803" s="227"/>
      <c r="AEY803" s="227"/>
      <c r="AEZ803" s="227"/>
      <c r="AFA803" s="227"/>
      <c r="AFB803" s="227"/>
      <c r="AFC803" s="227"/>
      <c r="AFD803" s="227"/>
      <c r="AFE803" s="227"/>
      <c r="AFF803" s="227"/>
      <c r="AFG803" s="227"/>
      <c r="AFH803" s="227"/>
      <c r="AFI803" s="227"/>
      <c r="AFJ803" s="227"/>
      <c r="AFK803" s="227"/>
      <c r="AFL803" s="227"/>
      <c r="AFM803" s="227"/>
      <c r="AFN803" s="227"/>
      <c r="AFO803" s="227"/>
      <c r="AFP803" s="227"/>
      <c r="AFQ803" s="227"/>
      <c r="AFR803" s="227"/>
      <c r="AFS803" s="227"/>
      <c r="AFT803" s="227"/>
      <c r="AFU803" s="227"/>
      <c r="AFV803" s="227"/>
      <c r="AFW803" s="227"/>
      <c r="AFX803" s="227"/>
      <c r="AFY803" s="227"/>
      <c r="AFZ803" s="227"/>
      <c r="AGA803" s="227"/>
      <c r="AGB803" s="227"/>
      <c r="AGC803" s="227"/>
      <c r="AGD803" s="227"/>
      <c r="AGE803" s="227"/>
      <c r="AGF803" s="227"/>
      <c r="AGG803" s="227"/>
      <c r="AGH803" s="227"/>
      <c r="AGI803" s="227"/>
      <c r="AGJ803" s="227"/>
      <c r="AGK803" s="227"/>
      <c r="AGL803" s="227"/>
      <c r="AGM803" s="227"/>
      <c r="AGN803" s="227"/>
      <c r="AGO803" s="227"/>
      <c r="AGP803" s="227"/>
      <c r="AGQ803" s="227"/>
      <c r="AGR803" s="227"/>
      <c r="AGS803" s="227"/>
      <c r="AGT803" s="227"/>
      <c r="AGU803" s="227"/>
      <c r="AGV803" s="227"/>
      <c r="AGW803" s="227"/>
      <c r="AGX803" s="227"/>
      <c r="AGY803" s="227"/>
      <c r="AGZ803" s="227"/>
      <c r="AHA803" s="227"/>
      <c r="AHB803" s="227"/>
      <c r="AHC803" s="227"/>
      <c r="AHD803" s="227"/>
      <c r="AHE803" s="227"/>
      <c r="AHF803" s="227"/>
      <c r="AHG803" s="227"/>
      <c r="AHH803" s="227"/>
      <c r="AHI803" s="227"/>
      <c r="AHJ803" s="227"/>
      <c r="AHK803" s="227"/>
      <c r="AHL803" s="227"/>
      <c r="AHM803" s="227"/>
      <c r="AHN803" s="227"/>
      <c r="AHO803" s="227"/>
      <c r="AHP803" s="227"/>
      <c r="AHQ803" s="227"/>
      <c r="AHR803" s="227"/>
      <c r="AHS803" s="227"/>
      <c r="AHT803" s="227"/>
      <c r="AHU803" s="227"/>
      <c r="AHV803" s="227"/>
      <c r="AHW803" s="227"/>
      <c r="AHX803" s="227"/>
      <c r="AHY803" s="227"/>
      <c r="AHZ803" s="227"/>
      <c r="AIA803" s="227"/>
      <c r="AIB803" s="227"/>
      <c r="AIC803" s="227"/>
      <c r="AID803" s="227"/>
      <c r="AIE803" s="227"/>
      <c r="AIF803" s="227"/>
      <c r="AIG803" s="227"/>
      <c r="AIH803" s="227"/>
      <c r="AII803" s="227"/>
      <c r="AIJ803" s="227"/>
      <c r="AIK803" s="227"/>
      <c r="AIL803" s="227"/>
      <c r="AIM803" s="227"/>
      <c r="AIN803" s="227"/>
      <c r="AIO803" s="227"/>
      <c r="AIP803" s="227"/>
      <c r="AIQ803" s="227"/>
      <c r="AIR803" s="227"/>
      <c r="AIS803" s="227"/>
      <c r="AIT803" s="227"/>
      <c r="AIU803" s="227"/>
      <c r="AIV803" s="227"/>
      <c r="AIW803" s="227"/>
      <c r="AIX803" s="227"/>
      <c r="AIY803" s="227"/>
      <c r="AIZ803" s="227"/>
      <c r="AJA803" s="227"/>
      <c r="AJB803" s="227"/>
      <c r="AJC803" s="227"/>
      <c r="AJD803" s="227"/>
      <c r="AJE803" s="227"/>
      <c r="AJF803" s="227"/>
      <c r="AJG803" s="227"/>
      <c r="AJH803" s="227"/>
      <c r="AJI803" s="227"/>
      <c r="AJJ803" s="227"/>
      <c r="AJK803" s="227"/>
      <c r="AJL803" s="227"/>
      <c r="AJM803" s="227"/>
      <c r="AJN803" s="227"/>
      <c r="AJO803" s="227"/>
      <c r="AJP803" s="227"/>
      <c r="AJQ803" s="227"/>
      <c r="AJR803" s="227"/>
      <c r="AJS803" s="227"/>
      <c r="AJT803" s="227"/>
      <c r="AJU803" s="227"/>
      <c r="AJV803" s="227"/>
      <c r="AJW803" s="227"/>
      <c r="AJX803" s="227"/>
      <c r="AJY803" s="227"/>
      <c r="AJZ803" s="227"/>
      <c r="AKA803" s="227"/>
      <c r="AKB803" s="227"/>
      <c r="AKC803" s="227"/>
      <c r="AKD803" s="227"/>
      <c r="AKE803" s="227"/>
      <c r="AKF803" s="227"/>
      <c r="AKG803" s="227"/>
      <c r="AKH803" s="227"/>
      <c r="AKI803" s="227"/>
      <c r="AKJ803" s="227"/>
      <c r="AKK803" s="227"/>
      <c r="AKL803" s="227"/>
      <c r="AKM803" s="227"/>
      <c r="AKN803" s="227"/>
      <c r="AKO803" s="227"/>
      <c r="AKP803" s="227"/>
      <c r="AKQ803" s="227"/>
      <c r="AKR803" s="227"/>
      <c r="AKS803" s="227"/>
      <c r="AKT803" s="227"/>
      <c r="AKU803" s="227"/>
      <c r="AKV803" s="227"/>
      <c r="AKW803" s="227"/>
      <c r="AKX803" s="227"/>
      <c r="AKY803" s="227"/>
      <c r="AKZ803" s="227"/>
      <c r="ALA803" s="227"/>
      <c r="ALB803" s="227"/>
      <c r="ALC803" s="227"/>
      <c r="ALD803" s="227"/>
      <c r="ALE803" s="227"/>
      <c r="ALF803" s="227"/>
      <c r="ALG803" s="227"/>
      <c r="ALH803" s="227"/>
      <c r="ALI803" s="227"/>
      <c r="ALJ803" s="227"/>
      <c r="ALK803" s="227"/>
      <c r="ALL803" s="227"/>
      <c r="ALM803" s="227"/>
      <c r="ALN803" s="227"/>
      <c r="ALO803" s="227"/>
      <c r="ALP803" s="227"/>
      <c r="ALQ803" s="227"/>
      <c r="ALR803" s="227"/>
      <c r="ALS803" s="227"/>
      <c r="ALT803" s="227"/>
      <c r="ALU803" s="227"/>
      <c r="ALV803" s="227"/>
      <c r="ALW803" s="227"/>
      <c r="ALX803" s="227"/>
      <c r="ALY803" s="227"/>
      <c r="ALZ803" s="227"/>
      <c r="AMA803" s="227"/>
      <c r="AMB803" s="227"/>
      <c r="AMC803" s="227"/>
      <c r="AMD803" s="227"/>
      <c r="AME803" s="227"/>
      <c r="AMF803" s="227"/>
      <c r="AMG803" s="227"/>
      <c r="AMH803" s="227"/>
      <c r="AMI803" s="227"/>
      <c r="AMJ803" s="227"/>
      <c r="AMK803" s="227"/>
      <c r="AML803" s="227"/>
      <c r="AMM803" s="227"/>
      <c r="AMN803" s="227"/>
      <c r="AMO803" s="227"/>
      <c r="AMP803" s="227"/>
      <c r="AMQ803" s="227"/>
      <c r="AMR803" s="227"/>
      <c r="AMS803" s="227"/>
      <c r="AMT803" s="227"/>
      <c r="AMU803" s="227"/>
      <c r="AMV803" s="227"/>
      <c r="AMW803" s="227"/>
      <c r="AMX803" s="227"/>
    </row>
    <row r="804" spans="1:1038" ht="18" customHeight="1">
      <c r="A804" s="223">
        <v>43333</v>
      </c>
      <c r="B804" s="224" t="s">
        <v>1647</v>
      </c>
      <c r="D804" s="225" t="s">
        <v>1279</v>
      </c>
      <c r="E804" s="135">
        <v>97</v>
      </c>
      <c r="F804" s="135">
        <v>2</v>
      </c>
      <c r="G804" s="196" t="str">
        <f t="shared" si="513"/>
        <v>97-2</v>
      </c>
      <c r="H804" s="135">
        <v>0</v>
      </c>
      <c r="I804" s="135">
        <v>47</v>
      </c>
      <c r="J804" s="203">
        <f t="shared" si="546"/>
        <v>1</v>
      </c>
      <c r="K804" s="644" t="b">
        <f>IF(J805=1,IF(((VLOOKUP($G804,[3]Depth_Lookup!$A$3:$J$550,9,FALSE))-(I804/100))=0,"Good",IF(((VLOOKUP($G804,[3]Depth_Lookup!$A$3:$J$550,9,FALSE))-(I804/100))&gt;0,"Too Short","Too Long")))</f>
        <v>0</v>
      </c>
      <c r="L804" s="171">
        <f>(VLOOKUP($G804,Depth_Lookup!$A$3:$J$410,10,FALSE))+(H804/100)</f>
        <v>252.66</v>
      </c>
      <c r="M804" s="171">
        <f>(VLOOKUP($G804,Depth_Lookup!$A$3:$J$410,10,FALSE))+(I804/100)</f>
        <v>253.13</v>
      </c>
      <c r="N804" s="656" t="s">
        <v>2322</v>
      </c>
      <c r="O804" s="135">
        <v>1</v>
      </c>
      <c r="P804" s="135" t="s">
        <v>853</v>
      </c>
      <c r="Q804" s="135" t="s">
        <v>125</v>
      </c>
      <c r="R804" s="196" t="str">
        <f t="shared" si="537"/>
        <v>SerpentinizedHarzburgite</v>
      </c>
      <c r="S804" s="126" t="s">
        <v>700</v>
      </c>
      <c r="T804" s="135" t="s">
        <v>116</v>
      </c>
      <c r="U804" s="135"/>
      <c r="V804" s="135"/>
      <c r="W804" s="135" t="s">
        <v>102</v>
      </c>
      <c r="X804" s="202">
        <f>VLOOKUP(W804,[3]definitions_list_lookup!$A$13:$B$19,2,0)</f>
        <v>5</v>
      </c>
      <c r="Y804" s="135" t="s">
        <v>90</v>
      </c>
      <c r="Z804" s="135" t="s">
        <v>91</v>
      </c>
      <c r="AA804" s="135"/>
      <c r="AF804" s="196" t="e">
        <f>VLOOKUP(AE804,[3]definitions_list_mag!$V$12:$W$15,2,0)</f>
        <v>#N/A</v>
      </c>
      <c r="AG804" s="657"/>
      <c r="AH804" s="135"/>
      <c r="AI804" s="126">
        <v>74</v>
      </c>
      <c r="AJ804" s="258"/>
      <c r="AK804" s="135"/>
      <c r="AL804" s="135"/>
      <c r="AM804" s="135"/>
      <c r="AN804" s="135"/>
      <c r="AO804" s="258"/>
      <c r="AP804" s="135"/>
      <c r="AQ804" s="135"/>
      <c r="AR804" s="135"/>
      <c r="AS804" s="135"/>
      <c r="AT804" s="135"/>
      <c r="AU804" s="258">
        <v>1</v>
      </c>
      <c r="AV804" s="135">
        <v>0.5</v>
      </c>
      <c r="AW804" s="135">
        <v>0.5</v>
      </c>
      <c r="AX804" s="126" t="s">
        <v>110</v>
      </c>
      <c r="AY804" s="126" t="s">
        <v>103</v>
      </c>
      <c r="AZ804" s="135"/>
      <c r="BA804" s="258">
        <v>25</v>
      </c>
      <c r="BB804" s="126">
        <v>7</v>
      </c>
      <c r="BC804" s="126">
        <v>2</v>
      </c>
      <c r="BD804" s="126" t="s">
        <v>110</v>
      </c>
      <c r="BE804" s="126" t="s">
        <v>103</v>
      </c>
      <c r="BG804" s="130"/>
      <c r="BM804" s="130"/>
      <c r="BY804" s="130"/>
      <c r="CF804" s="213">
        <f t="shared" si="538"/>
        <v>100</v>
      </c>
      <c r="CG804" s="131"/>
      <c r="CH804" s="132" t="s">
        <v>1360</v>
      </c>
      <c r="CI804" s="132">
        <v>100</v>
      </c>
      <c r="CJ804" s="132" t="s">
        <v>514</v>
      </c>
      <c r="CK804" s="133"/>
      <c r="CL804" s="134"/>
      <c r="CM804" s="134"/>
      <c r="CN804" s="134"/>
      <c r="CO804" s="134"/>
      <c r="CP804" s="134"/>
      <c r="CQ804" s="134"/>
      <c r="CR804" s="134"/>
      <c r="CS804" s="134"/>
      <c r="CT804" s="134"/>
      <c r="CU804" s="134"/>
      <c r="CV804" s="134"/>
      <c r="CW804" s="134"/>
      <c r="CX804" s="134"/>
      <c r="CY804" s="134"/>
      <c r="CZ804" s="134"/>
      <c r="DA804" s="134"/>
      <c r="DB804" s="134">
        <v>75</v>
      </c>
      <c r="DC804" s="135">
        <v>25</v>
      </c>
      <c r="DD804" s="134"/>
      <c r="DE804" s="134"/>
      <c r="DF804" s="134"/>
      <c r="DG804" s="134"/>
      <c r="DH804" s="134"/>
      <c r="DI804" s="134"/>
      <c r="DJ804" s="134"/>
      <c r="DK804" s="207">
        <f t="shared" si="539"/>
        <v>100</v>
      </c>
      <c r="DL804" s="131"/>
      <c r="DM804" s="134"/>
      <c r="DN804" s="134"/>
      <c r="DO804" s="136"/>
      <c r="DQ804" s="131"/>
      <c r="DR804" s="658"/>
      <c r="DS804" s="131"/>
      <c r="DT804" s="655" t="s">
        <v>2013</v>
      </c>
      <c r="DW804" s="214" t="e">
        <f>VLOOKUP(P804,[3]definitions_list_lookup!$K$30:$L$54,2,0)</f>
        <v>#N/A</v>
      </c>
      <c r="DX804" s="659" t="s">
        <v>2324</v>
      </c>
      <c r="DY804" s="661" t="s">
        <v>2012</v>
      </c>
      <c r="DZ804"/>
      <c r="EA804" s="104"/>
      <c r="ED804" s="229" t="s">
        <v>2517</v>
      </c>
      <c r="EE804" s="140"/>
      <c r="EG804" s="140"/>
      <c r="EI804" s="218"/>
      <c r="EJ804" s="143"/>
      <c r="EK804" s="221"/>
      <c r="EM804" s="109"/>
      <c r="EN804" s="109"/>
      <c r="EZ804" s="192" t="e">
        <f t="shared" si="514"/>
        <v>#DIV/0!</v>
      </c>
      <c r="FA804" s="192" t="e">
        <f t="shared" si="515"/>
        <v>#DIV/0!</v>
      </c>
      <c r="FB804" s="192" t="e">
        <f t="shared" si="516"/>
        <v>#DIV/0!</v>
      </c>
      <c r="FC804" s="192" t="e">
        <f t="shared" si="517"/>
        <v>#DIV/0!</v>
      </c>
      <c r="FD804" s="192" t="e">
        <f t="shared" si="518"/>
        <v>#DIV/0!</v>
      </c>
      <c r="FE804" s="193" t="e">
        <f t="shared" si="519"/>
        <v>#DIV/0!</v>
      </c>
      <c r="FF804" s="194" t="e">
        <f t="shared" si="520"/>
        <v>#DIV/0!</v>
      </c>
      <c r="FI804" s="778">
        <f t="shared" si="526"/>
        <v>0</v>
      </c>
      <c r="FJ804" s="779" t="e">
        <f t="shared" si="527"/>
        <v>#DIV/0!</v>
      </c>
      <c r="FK804" s="779" t="e">
        <f t="shared" si="528"/>
        <v>#DIV/0!</v>
      </c>
      <c r="FL804" s="780" t="e">
        <f t="shared" si="529"/>
        <v>#DIV/0!</v>
      </c>
      <c r="FM804" s="169" t="e">
        <f t="shared" si="530"/>
        <v>#DIV/0!</v>
      </c>
      <c r="FN804" s="783" t="e">
        <f t="shared" si="531"/>
        <v>#DIV/0!</v>
      </c>
    </row>
    <row r="805" spans="1:1038" ht="18" customHeight="1">
      <c r="A805" s="223">
        <v>43333</v>
      </c>
      <c r="B805" s="224" t="s">
        <v>1647</v>
      </c>
      <c r="D805" s="225" t="s">
        <v>1279</v>
      </c>
      <c r="E805" s="135">
        <v>97</v>
      </c>
      <c r="F805" s="135">
        <v>2</v>
      </c>
      <c r="G805" s="196" t="str">
        <f t="shared" si="513"/>
        <v>97-2</v>
      </c>
      <c r="H805" s="135">
        <v>47</v>
      </c>
      <c r="I805" s="135">
        <v>69</v>
      </c>
      <c r="J805" s="203">
        <f t="shared" si="546"/>
        <v>0</v>
      </c>
      <c r="K805" s="644" t="str">
        <f>IF(J806=1,IF(((VLOOKUP($G805,[3]Depth_Lookup!$A$3:$J$550,9,FALSE))-(I805/100))=0,"Good",IF(((VLOOKUP($G805,[3]Depth_Lookup!$A$3:$J$550,9,FALSE))-(I805/100))&gt;0,"Too Short","Too Long")))</f>
        <v>Good</v>
      </c>
      <c r="L805" s="171">
        <f>(VLOOKUP($G805,Depth_Lookup!$A$3:$J$410,10,FALSE))+(H805/100)</f>
        <v>253.13</v>
      </c>
      <c r="M805" s="171">
        <f>(VLOOKUP($G805,Depth_Lookup!$A$3:$J$410,10,FALSE))+(I805/100)</f>
        <v>253.35</v>
      </c>
      <c r="N805" s="656" t="s">
        <v>2326</v>
      </c>
      <c r="O805" s="135">
        <v>2</v>
      </c>
      <c r="P805" s="135" t="s">
        <v>853</v>
      </c>
      <c r="Q805" s="135" t="s">
        <v>125</v>
      </c>
      <c r="R805" s="196" t="str">
        <f t="shared" si="537"/>
        <v>SerpentinizedHarzburgite</v>
      </c>
      <c r="S805" s="126" t="s">
        <v>116</v>
      </c>
      <c r="T805" s="135" t="s">
        <v>700</v>
      </c>
      <c r="U805" s="135" t="s">
        <v>108</v>
      </c>
      <c r="V805" s="135" t="s">
        <v>509</v>
      </c>
      <c r="W805" s="135" t="s">
        <v>102</v>
      </c>
      <c r="X805" s="202">
        <f>VLOOKUP(W805,[3]definitions_list_lookup!$A$13:$B$19,2,0)</f>
        <v>5</v>
      </c>
      <c r="Y805" s="135" t="s">
        <v>90</v>
      </c>
      <c r="Z805" s="135" t="s">
        <v>91</v>
      </c>
      <c r="AA805" s="135"/>
      <c r="AF805" s="196" t="e">
        <f>VLOOKUP(AE805,[3]definitions_list_mag!$V$12:$W$15,2,0)</f>
        <v>#N/A</v>
      </c>
      <c r="AG805" s="657"/>
      <c r="AH805" s="135"/>
      <c r="AI805" s="126">
        <v>84</v>
      </c>
      <c r="AJ805" s="258"/>
      <c r="AK805" s="135"/>
      <c r="AL805" s="135"/>
      <c r="AM805" s="135"/>
      <c r="AN805" s="135"/>
      <c r="AO805" s="258"/>
      <c r="AP805" s="135"/>
      <c r="AQ805" s="135"/>
      <c r="AR805" s="135"/>
      <c r="AS805" s="135"/>
      <c r="AT805" s="135"/>
      <c r="AU805" s="258"/>
      <c r="AV805" s="135"/>
      <c r="AW805" s="135"/>
      <c r="AZ805" s="135"/>
      <c r="BA805" s="258">
        <v>15</v>
      </c>
      <c r="BB805" s="126">
        <v>5</v>
      </c>
      <c r="BC805" s="126">
        <v>2</v>
      </c>
      <c r="BD805" s="126" t="s">
        <v>110</v>
      </c>
      <c r="BE805" s="126" t="s">
        <v>103</v>
      </c>
      <c r="BG805" s="130"/>
      <c r="BM805" s="130">
        <v>1</v>
      </c>
      <c r="BN805" s="126">
        <v>1</v>
      </c>
      <c r="BO805" s="126">
        <v>0.5</v>
      </c>
      <c r="BY805" s="130"/>
      <c r="CF805" s="213">
        <f t="shared" si="538"/>
        <v>100</v>
      </c>
      <c r="CG805" s="131"/>
      <c r="CH805" s="132" t="s">
        <v>1360</v>
      </c>
      <c r="CI805" s="132">
        <v>95</v>
      </c>
      <c r="CJ805" s="132" t="s">
        <v>514</v>
      </c>
      <c r="CK805" s="133"/>
      <c r="CL805" s="134"/>
      <c r="CM805" s="134"/>
      <c r="CN805" s="134"/>
      <c r="CO805" s="134"/>
      <c r="CP805" s="134"/>
      <c r="CQ805" s="134"/>
      <c r="CR805" s="134"/>
      <c r="CS805" s="134"/>
      <c r="CT805" s="134"/>
      <c r="CU805" s="134"/>
      <c r="CV805" s="134"/>
      <c r="CW805" s="134"/>
      <c r="CX805" s="134"/>
      <c r="CY805" s="134"/>
      <c r="CZ805" s="134"/>
      <c r="DA805" s="134"/>
      <c r="DB805" s="134">
        <v>85</v>
      </c>
      <c r="DC805" s="135">
        <v>15</v>
      </c>
      <c r="DD805" s="134"/>
      <c r="DE805" s="134"/>
      <c r="DF805" s="134"/>
      <c r="DG805" s="134"/>
      <c r="DH805" s="134"/>
      <c r="DI805" s="134"/>
      <c r="DJ805" s="134"/>
      <c r="DK805" s="207">
        <f t="shared" si="539"/>
        <v>100</v>
      </c>
      <c r="DL805" s="131"/>
      <c r="DM805" s="134"/>
      <c r="DN805" s="134"/>
      <c r="DO805" s="136"/>
      <c r="DQ805" s="131"/>
      <c r="DR805" s="658"/>
      <c r="DS805" s="131"/>
      <c r="DT805" s="655" t="s">
        <v>2327</v>
      </c>
      <c r="DW805" s="214" t="e">
        <f>VLOOKUP(P805,[3]definitions_list_lookup!$K$30:$L$54,2,0)</f>
        <v>#N/A</v>
      </c>
      <c r="DX805" s="659" t="s">
        <v>2328</v>
      </c>
      <c r="DY805" s="661" t="s">
        <v>2329</v>
      </c>
      <c r="DZ805"/>
      <c r="EA805" s="104"/>
      <c r="ED805" s="229" t="s">
        <v>2517</v>
      </c>
      <c r="EE805" s="140"/>
      <c r="EG805" s="140"/>
      <c r="EI805" s="218"/>
      <c r="EJ805" s="143"/>
      <c r="EK805" s="221"/>
      <c r="EM805" s="109"/>
      <c r="EN805" s="109"/>
      <c r="EZ805" s="192" t="e">
        <f t="shared" si="514"/>
        <v>#DIV/0!</v>
      </c>
      <c r="FA805" s="192" t="e">
        <f t="shared" si="515"/>
        <v>#DIV/0!</v>
      </c>
      <c r="FB805" s="192" t="e">
        <f t="shared" si="516"/>
        <v>#DIV/0!</v>
      </c>
      <c r="FC805" s="192" t="e">
        <f t="shared" si="517"/>
        <v>#DIV/0!</v>
      </c>
      <c r="FD805" s="192" t="e">
        <f t="shared" si="518"/>
        <v>#DIV/0!</v>
      </c>
      <c r="FE805" s="193" t="e">
        <f t="shared" si="519"/>
        <v>#DIV/0!</v>
      </c>
      <c r="FF805" s="194" t="e">
        <f t="shared" si="520"/>
        <v>#DIV/0!</v>
      </c>
      <c r="FI805" s="778">
        <f t="shared" si="526"/>
        <v>0</v>
      </c>
      <c r="FJ805" s="779" t="e">
        <f t="shared" si="527"/>
        <v>#DIV/0!</v>
      </c>
      <c r="FK805" s="779" t="e">
        <f t="shared" si="528"/>
        <v>#DIV/0!</v>
      </c>
      <c r="FL805" s="780" t="e">
        <f t="shared" si="529"/>
        <v>#DIV/0!</v>
      </c>
      <c r="FM805" s="169" t="e">
        <f t="shared" si="530"/>
        <v>#DIV/0!</v>
      </c>
      <c r="FN805" s="783" t="e">
        <f t="shared" si="531"/>
        <v>#DIV/0!</v>
      </c>
    </row>
    <row r="806" spans="1:1038" s="308" customFormat="1" ht="18" customHeight="1">
      <c r="A806" s="522">
        <v>43333</v>
      </c>
      <c r="B806" s="302" t="s">
        <v>1647</v>
      </c>
      <c r="C806" s="228"/>
      <c r="D806" s="303" t="s">
        <v>1279</v>
      </c>
      <c r="E806" s="249">
        <v>97</v>
      </c>
      <c r="F806" s="249">
        <v>3</v>
      </c>
      <c r="G806" s="304" t="str">
        <f t="shared" si="513"/>
        <v>97-3</v>
      </c>
      <c r="H806" s="249">
        <v>0</v>
      </c>
      <c r="I806" s="249">
        <v>67.5</v>
      </c>
      <c r="J806" s="480">
        <f t="shared" si="546"/>
        <v>1</v>
      </c>
      <c r="K806" s="481" t="str">
        <f>IF(J807=1,IF(((VLOOKUP($G806,[3]Depth_Lookup!$A$3:$J$550,9,FALSE))-(I806/100))=0,"Good",IF(((VLOOKUP($G806,[3]Depth_Lookup!$A$3:$J$550,9,FALSE))-(I806/100))&gt;0,"Too Short","Too Long")))</f>
        <v>Good</v>
      </c>
      <c r="L806" s="171">
        <f>(VLOOKUP($G806,Depth_Lookup!$A$3:$J$410,10,FALSE))+(H806/100)</f>
        <v>253.35</v>
      </c>
      <c r="M806" s="171">
        <f>(VLOOKUP($G806,Depth_Lookup!$A$3:$J$410,10,FALSE))+(I806/100)</f>
        <v>254.02500000000001</v>
      </c>
      <c r="N806" s="664" t="s">
        <v>2326</v>
      </c>
      <c r="O806" s="249">
        <v>1</v>
      </c>
      <c r="P806" s="249" t="s">
        <v>853</v>
      </c>
      <c r="Q806" s="249" t="s">
        <v>125</v>
      </c>
      <c r="R806" s="304" t="str">
        <f t="shared" si="537"/>
        <v>SerpentinizedHarzburgite</v>
      </c>
      <c r="S806" s="228" t="s">
        <v>700</v>
      </c>
      <c r="T806" s="249" t="s">
        <v>700</v>
      </c>
      <c r="U806" s="249"/>
      <c r="V806" s="249"/>
      <c r="W806" s="249" t="s">
        <v>102</v>
      </c>
      <c r="X806" s="305">
        <f>VLOOKUP(W806,[3]definitions_list_lookup!$A$13:$B$19,2,0)</f>
        <v>5</v>
      </c>
      <c r="Y806" s="249" t="s">
        <v>90</v>
      </c>
      <c r="Z806" s="249" t="s">
        <v>91</v>
      </c>
      <c r="AA806" s="249"/>
      <c r="AB806" s="228"/>
      <c r="AC806" s="228"/>
      <c r="AD806" s="228"/>
      <c r="AE806" s="234"/>
      <c r="AF806" s="304" t="e">
        <f>VLOOKUP(AE806,[3]definitions_list_mag!$V$12:$W$15,2,0)</f>
        <v>#N/A</v>
      </c>
      <c r="AG806" s="678"/>
      <c r="AH806" s="249"/>
      <c r="AI806" s="228">
        <v>88</v>
      </c>
      <c r="AJ806" s="253"/>
      <c r="AK806" s="249"/>
      <c r="AL806" s="249"/>
      <c r="AM806" s="249"/>
      <c r="AN806" s="249"/>
      <c r="AO806" s="253"/>
      <c r="AP806" s="249"/>
      <c r="AQ806" s="249"/>
      <c r="AR806" s="249"/>
      <c r="AS806" s="249"/>
      <c r="AT806" s="249"/>
      <c r="AU806" s="253"/>
      <c r="AV806" s="249"/>
      <c r="AW806" s="249"/>
      <c r="AX806" s="228"/>
      <c r="AY806" s="228"/>
      <c r="AZ806" s="249"/>
      <c r="BA806" s="253">
        <v>10</v>
      </c>
      <c r="BB806" s="228">
        <v>5</v>
      </c>
      <c r="BC806" s="228">
        <v>2</v>
      </c>
      <c r="BD806" s="228" t="s">
        <v>110</v>
      </c>
      <c r="BE806" s="228" t="s">
        <v>103</v>
      </c>
      <c r="BF806" s="228"/>
      <c r="BG806" s="244"/>
      <c r="BH806" s="228"/>
      <c r="BI806" s="228"/>
      <c r="BJ806" s="228"/>
      <c r="BK806" s="228"/>
      <c r="BL806" s="228"/>
      <c r="BM806" s="244">
        <v>2</v>
      </c>
      <c r="BN806" s="228">
        <v>4</v>
      </c>
      <c r="BO806" s="228">
        <v>0.5</v>
      </c>
      <c r="BP806" s="228"/>
      <c r="BQ806" s="228"/>
      <c r="BR806" s="228"/>
      <c r="BS806" s="228"/>
      <c r="BT806" s="228"/>
      <c r="BU806" s="228"/>
      <c r="BV806" s="228"/>
      <c r="BW806" s="228"/>
      <c r="BX806" s="228"/>
      <c r="BY806" s="244"/>
      <c r="BZ806" s="228"/>
      <c r="CA806" s="228"/>
      <c r="CB806" s="228"/>
      <c r="CC806" s="228"/>
      <c r="CD806" s="228"/>
      <c r="CE806" s="228"/>
      <c r="CF806" s="310">
        <f t="shared" si="538"/>
        <v>100</v>
      </c>
      <c r="CG806" s="245"/>
      <c r="CH806" s="246" t="s">
        <v>1360</v>
      </c>
      <c r="CI806" s="246">
        <v>95</v>
      </c>
      <c r="CJ806" s="246" t="s">
        <v>514</v>
      </c>
      <c r="CK806" s="247"/>
      <c r="CL806" s="248"/>
      <c r="CM806" s="248"/>
      <c r="CN806" s="248"/>
      <c r="CO806" s="248"/>
      <c r="CP806" s="248"/>
      <c r="CQ806" s="248"/>
      <c r="CR806" s="248"/>
      <c r="CS806" s="248"/>
      <c r="CT806" s="248"/>
      <c r="CU806" s="248"/>
      <c r="CV806" s="248"/>
      <c r="CW806" s="248"/>
      <c r="CX806" s="248"/>
      <c r="CY806" s="248"/>
      <c r="CZ806" s="248"/>
      <c r="DA806" s="248"/>
      <c r="DB806" s="248">
        <v>90</v>
      </c>
      <c r="DC806" s="249">
        <v>10</v>
      </c>
      <c r="DD806" s="248"/>
      <c r="DE806" s="248"/>
      <c r="DF806" s="248"/>
      <c r="DG806" s="248"/>
      <c r="DH806" s="248"/>
      <c r="DI806" s="248"/>
      <c r="DJ806" s="248"/>
      <c r="DK806" s="306">
        <f t="shared" si="539"/>
        <v>100</v>
      </c>
      <c r="DL806" s="245"/>
      <c r="DM806" s="248"/>
      <c r="DN806" s="248"/>
      <c r="DO806" s="307"/>
      <c r="DQ806" s="245"/>
      <c r="DR806" s="583"/>
      <c r="DS806" s="245"/>
      <c r="DT806" s="582" t="s">
        <v>2327</v>
      </c>
      <c r="DU806" s="249"/>
      <c r="DV806" s="249"/>
      <c r="DW806" s="311" t="e">
        <f>VLOOKUP(P806,[3]definitions_list_lookup!$K$30:$L$54,2,0)</f>
        <v>#N/A</v>
      </c>
      <c r="DX806" s="679" t="s">
        <v>2328</v>
      </c>
      <c r="DY806" s="680" t="s">
        <v>2329</v>
      </c>
      <c r="DZ806" s="482"/>
      <c r="EA806" s="312"/>
      <c r="EB806" s="249"/>
      <c r="EC806" s="312"/>
      <c r="ED806" s="229" t="s">
        <v>2517</v>
      </c>
      <c r="EE806" s="313"/>
      <c r="EF806" s="314"/>
      <c r="EG806" s="313"/>
      <c r="EH806" s="315"/>
      <c r="EI806" s="316"/>
      <c r="EJ806" s="317"/>
      <c r="EK806" s="318"/>
      <c r="EL806" s="313"/>
      <c r="EM806" s="315"/>
      <c r="EN806" s="315"/>
      <c r="EO806" s="319"/>
      <c r="EP806" s="319"/>
      <c r="EQ806" s="319"/>
      <c r="ER806" s="319"/>
      <c r="ES806" s="319"/>
      <c r="ET806" s="319"/>
      <c r="EU806" s="319"/>
      <c r="EV806" s="320"/>
      <c r="EW806" s="320"/>
      <c r="EX806" s="320"/>
      <c r="EY806" s="320"/>
      <c r="EZ806" s="192" t="e">
        <f t="shared" si="514"/>
        <v>#DIV/0!</v>
      </c>
      <c r="FA806" s="192" t="e">
        <f t="shared" si="515"/>
        <v>#DIV/0!</v>
      </c>
      <c r="FB806" s="192" t="e">
        <f t="shared" si="516"/>
        <v>#DIV/0!</v>
      </c>
      <c r="FC806" s="192" t="e">
        <f t="shared" si="517"/>
        <v>#DIV/0!</v>
      </c>
      <c r="FD806" s="192" t="e">
        <f t="shared" si="518"/>
        <v>#DIV/0!</v>
      </c>
      <c r="FE806" s="193" t="e">
        <f t="shared" si="519"/>
        <v>#DIV/0!</v>
      </c>
      <c r="FF806" s="194" t="e">
        <f t="shared" si="520"/>
        <v>#DIV/0!</v>
      </c>
      <c r="FG806" s="313"/>
      <c r="FH806" s="315"/>
      <c r="FI806" s="778">
        <f t="shared" si="526"/>
        <v>0</v>
      </c>
      <c r="FJ806" s="779" t="e">
        <f t="shared" si="527"/>
        <v>#DIV/0!</v>
      </c>
      <c r="FK806" s="779" t="e">
        <f t="shared" si="528"/>
        <v>#DIV/0!</v>
      </c>
      <c r="FL806" s="780" t="e">
        <f t="shared" si="529"/>
        <v>#DIV/0!</v>
      </c>
      <c r="FM806" s="169" t="e">
        <f t="shared" si="530"/>
        <v>#DIV/0!</v>
      </c>
      <c r="FN806" s="783" t="e">
        <f t="shared" si="531"/>
        <v>#DIV/0!</v>
      </c>
      <c r="FO806" s="228"/>
      <c r="FP806" s="228"/>
      <c r="FQ806" s="228"/>
      <c r="FR806" s="228"/>
      <c r="FS806" s="228"/>
      <c r="FT806" s="228"/>
      <c r="FU806" s="228"/>
      <c r="FV806" s="228"/>
      <c r="FW806" s="228"/>
      <c r="FX806" s="228"/>
      <c r="FY806" s="228"/>
      <c r="FZ806" s="228"/>
      <c r="GA806" s="228"/>
      <c r="GB806" s="228"/>
      <c r="GC806" s="228"/>
      <c r="GD806" s="228"/>
      <c r="GE806" s="228"/>
      <c r="GF806" s="228"/>
      <c r="GG806" s="228"/>
      <c r="GH806" s="228"/>
      <c r="GI806" s="228"/>
      <c r="GJ806" s="228"/>
      <c r="GK806" s="228"/>
      <c r="GL806" s="228"/>
      <c r="GM806" s="228"/>
      <c r="GN806" s="228"/>
      <c r="GO806" s="228"/>
      <c r="GP806" s="228"/>
      <c r="GQ806" s="228"/>
      <c r="GR806" s="228"/>
      <c r="GS806" s="228"/>
      <c r="GT806" s="228"/>
      <c r="GU806" s="228"/>
      <c r="GV806" s="228"/>
      <c r="GW806" s="228"/>
      <c r="GX806" s="228"/>
      <c r="GY806" s="228"/>
      <c r="GZ806" s="228"/>
      <c r="HA806" s="228"/>
      <c r="HB806" s="228"/>
      <c r="HC806" s="228"/>
      <c r="HD806" s="228"/>
      <c r="HE806" s="228"/>
      <c r="HF806" s="228"/>
      <c r="HG806" s="228"/>
      <c r="HH806" s="228"/>
      <c r="HI806" s="228"/>
      <c r="HJ806" s="228"/>
      <c r="HK806" s="228"/>
      <c r="HL806" s="228"/>
      <c r="HM806" s="228"/>
      <c r="HN806" s="228"/>
      <c r="HO806" s="228"/>
      <c r="HP806" s="228"/>
      <c r="HQ806" s="228"/>
      <c r="HR806" s="228"/>
      <c r="HS806" s="228"/>
      <c r="HT806" s="228"/>
      <c r="HU806" s="228"/>
      <c r="HV806" s="228"/>
      <c r="HW806" s="228"/>
      <c r="HX806" s="228"/>
      <c r="HY806" s="228"/>
      <c r="HZ806" s="228"/>
      <c r="IA806" s="228"/>
      <c r="IB806" s="228"/>
      <c r="IC806" s="228"/>
      <c r="ID806" s="228"/>
      <c r="IE806" s="228"/>
      <c r="IF806" s="228"/>
      <c r="IG806" s="228"/>
      <c r="IH806" s="228"/>
      <c r="II806" s="228"/>
      <c r="IJ806" s="228"/>
      <c r="IK806" s="228"/>
      <c r="IL806" s="228"/>
      <c r="IM806" s="228"/>
      <c r="IN806" s="228"/>
      <c r="IO806" s="228"/>
      <c r="IP806" s="228"/>
      <c r="IQ806" s="228"/>
      <c r="IR806" s="228"/>
      <c r="IS806" s="228"/>
      <c r="IT806" s="228"/>
      <c r="IU806" s="228"/>
      <c r="IV806" s="228"/>
      <c r="IW806" s="228"/>
      <c r="IX806" s="228"/>
      <c r="IY806" s="228"/>
      <c r="IZ806" s="228"/>
      <c r="JA806" s="228"/>
      <c r="JB806" s="228"/>
      <c r="JC806" s="228"/>
      <c r="JD806" s="228"/>
      <c r="JE806" s="228"/>
      <c r="JF806" s="228"/>
      <c r="JG806" s="228"/>
      <c r="JH806" s="228"/>
      <c r="JI806" s="228"/>
      <c r="JJ806" s="228"/>
      <c r="JK806" s="228"/>
      <c r="JL806" s="228"/>
      <c r="JM806" s="228"/>
      <c r="JN806" s="228"/>
      <c r="JO806" s="228"/>
      <c r="JP806" s="228"/>
      <c r="JQ806" s="228"/>
      <c r="JR806" s="228"/>
      <c r="JS806" s="228"/>
      <c r="JT806" s="228"/>
      <c r="JU806" s="228"/>
      <c r="JV806" s="228"/>
      <c r="JW806" s="228"/>
      <c r="JX806" s="228"/>
      <c r="JY806" s="228"/>
      <c r="JZ806" s="228"/>
      <c r="KA806" s="228"/>
      <c r="KB806" s="228"/>
      <c r="KC806" s="228"/>
      <c r="KD806" s="228"/>
      <c r="KE806" s="228"/>
      <c r="KF806" s="228"/>
      <c r="KG806" s="228"/>
      <c r="KH806" s="228"/>
      <c r="KI806" s="228"/>
      <c r="KJ806" s="228"/>
      <c r="KK806" s="228"/>
      <c r="KL806" s="228"/>
      <c r="KM806" s="228"/>
      <c r="KN806" s="228"/>
      <c r="KO806" s="228"/>
      <c r="KP806" s="228"/>
      <c r="KQ806" s="228"/>
      <c r="KR806" s="228"/>
      <c r="KS806" s="228"/>
      <c r="KT806" s="228"/>
      <c r="KU806" s="228"/>
      <c r="KV806" s="228"/>
      <c r="KW806" s="228"/>
      <c r="KX806" s="228"/>
      <c r="KY806" s="228"/>
      <c r="KZ806" s="228"/>
      <c r="LA806" s="228"/>
      <c r="LB806" s="228"/>
      <c r="LC806" s="228"/>
      <c r="LD806" s="228"/>
      <c r="LE806" s="228"/>
      <c r="LF806" s="228"/>
      <c r="LG806" s="228"/>
      <c r="LH806" s="228"/>
      <c r="LI806" s="228"/>
      <c r="LJ806" s="228"/>
      <c r="LK806" s="228"/>
      <c r="LL806" s="228"/>
      <c r="LM806" s="228"/>
      <c r="LN806" s="228"/>
      <c r="LO806" s="228"/>
      <c r="LP806" s="228"/>
      <c r="LQ806" s="228"/>
      <c r="LR806" s="228"/>
      <c r="LS806" s="228"/>
      <c r="LT806" s="228"/>
      <c r="LU806" s="228"/>
      <c r="LV806" s="228"/>
      <c r="LW806" s="228"/>
      <c r="LX806" s="228"/>
      <c r="LY806" s="228"/>
      <c r="LZ806" s="228"/>
      <c r="MA806" s="228"/>
      <c r="MB806" s="228"/>
      <c r="MC806" s="228"/>
      <c r="MD806" s="228"/>
      <c r="ME806" s="228"/>
      <c r="MF806" s="228"/>
      <c r="MG806" s="228"/>
      <c r="MH806" s="228"/>
      <c r="MI806" s="228"/>
      <c r="MJ806" s="228"/>
      <c r="MK806" s="228"/>
      <c r="ML806" s="228"/>
      <c r="MM806" s="228"/>
      <c r="MN806" s="228"/>
      <c r="MO806" s="228"/>
      <c r="MP806" s="228"/>
      <c r="MQ806" s="228"/>
      <c r="MR806" s="228"/>
      <c r="MS806" s="228"/>
      <c r="MT806" s="228"/>
      <c r="MU806" s="228"/>
      <c r="MV806" s="228"/>
      <c r="MW806" s="228"/>
      <c r="MX806" s="228"/>
      <c r="MY806" s="228"/>
      <c r="MZ806" s="228"/>
      <c r="NA806" s="228"/>
      <c r="NB806" s="228"/>
      <c r="NC806" s="228"/>
      <c r="ND806" s="228"/>
      <c r="NE806" s="228"/>
      <c r="NF806" s="228"/>
      <c r="NG806" s="228"/>
      <c r="NH806" s="228"/>
      <c r="NI806" s="228"/>
      <c r="NJ806" s="228"/>
      <c r="NK806" s="228"/>
      <c r="NL806" s="228"/>
      <c r="NM806" s="228"/>
      <c r="NN806" s="228"/>
      <c r="NO806" s="228"/>
      <c r="NP806" s="228"/>
      <c r="NQ806" s="228"/>
      <c r="NR806" s="228"/>
      <c r="NS806" s="228"/>
      <c r="NT806" s="228"/>
      <c r="NU806" s="228"/>
      <c r="NV806" s="228"/>
      <c r="NW806" s="228"/>
      <c r="NX806" s="228"/>
      <c r="NY806" s="228"/>
      <c r="NZ806" s="228"/>
      <c r="OA806" s="228"/>
      <c r="OB806" s="228"/>
      <c r="OC806" s="228"/>
      <c r="OD806" s="228"/>
      <c r="OE806" s="228"/>
      <c r="OF806" s="228"/>
      <c r="OG806" s="228"/>
      <c r="OH806" s="228"/>
      <c r="OI806" s="228"/>
      <c r="OJ806" s="228"/>
      <c r="OK806" s="228"/>
      <c r="OL806" s="228"/>
      <c r="OM806" s="228"/>
      <c r="ON806" s="228"/>
      <c r="OO806" s="228"/>
      <c r="OP806" s="228"/>
      <c r="OQ806" s="228"/>
      <c r="OR806" s="228"/>
      <c r="OS806" s="228"/>
      <c r="OT806" s="228"/>
      <c r="OU806" s="228"/>
      <c r="OV806" s="228"/>
      <c r="OW806" s="228"/>
      <c r="OX806" s="228"/>
      <c r="OY806" s="228"/>
      <c r="OZ806" s="228"/>
      <c r="PA806" s="228"/>
      <c r="PB806" s="228"/>
      <c r="PC806" s="228"/>
      <c r="PD806" s="228"/>
      <c r="PE806" s="228"/>
      <c r="PF806" s="228"/>
      <c r="PG806" s="228"/>
      <c r="PH806" s="228"/>
      <c r="PI806" s="228"/>
      <c r="PJ806" s="228"/>
      <c r="PK806" s="228"/>
      <c r="PL806" s="228"/>
      <c r="PM806" s="228"/>
      <c r="PN806" s="228"/>
      <c r="PO806" s="228"/>
      <c r="PP806" s="228"/>
      <c r="PQ806" s="228"/>
      <c r="PR806" s="228"/>
      <c r="PS806" s="228"/>
      <c r="PT806" s="228"/>
      <c r="PU806" s="228"/>
      <c r="PV806" s="228"/>
      <c r="PW806" s="228"/>
      <c r="PX806" s="228"/>
      <c r="PY806" s="228"/>
      <c r="PZ806" s="228"/>
      <c r="QA806" s="228"/>
      <c r="QB806" s="228"/>
      <c r="QC806" s="228"/>
      <c r="QD806" s="228"/>
      <c r="QE806" s="228"/>
      <c r="QF806" s="228"/>
      <c r="QG806" s="228"/>
      <c r="QH806" s="228"/>
      <c r="QI806" s="228"/>
      <c r="QJ806" s="228"/>
      <c r="QK806" s="228"/>
      <c r="QL806" s="228"/>
      <c r="QM806" s="228"/>
      <c r="QN806" s="228"/>
      <c r="QO806" s="228"/>
      <c r="QP806" s="228"/>
      <c r="QQ806" s="228"/>
      <c r="QR806" s="228"/>
      <c r="QS806" s="228"/>
      <c r="QT806" s="228"/>
      <c r="QU806" s="228"/>
      <c r="QV806" s="228"/>
      <c r="QW806" s="228"/>
      <c r="QX806" s="228"/>
      <c r="QY806" s="228"/>
      <c r="QZ806" s="228"/>
      <c r="RA806" s="228"/>
      <c r="RB806" s="228"/>
      <c r="RC806" s="228"/>
      <c r="RD806" s="228"/>
      <c r="RE806" s="228"/>
      <c r="RF806" s="228"/>
      <c r="RG806" s="228"/>
      <c r="RH806" s="228"/>
      <c r="RI806" s="228"/>
      <c r="RJ806" s="228"/>
      <c r="RK806" s="228"/>
      <c r="RL806" s="228"/>
      <c r="RM806" s="228"/>
      <c r="RN806" s="228"/>
      <c r="RO806" s="228"/>
      <c r="RP806" s="228"/>
      <c r="RQ806" s="228"/>
      <c r="RR806" s="228"/>
      <c r="RS806" s="228"/>
      <c r="RT806" s="228"/>
      <c r="RU806" s="228"/>
      <c r="RV806" s="228"/>
      <c r="RW806" s="228"/>
      <c r="RX806" s="228"/>
      <c r="RY806" s="228"/>
      <c r="RZ806" s="228"/>
      <c r="SA806" s="228"/>
      <c r="SB806" s="228"/>
      <c r="SC806" s="228"/>
      <c r="SD806" s="228"/>
      <c r="SE806" s="228"/>
      <c r="SF806" s="228"/>
      <c r="SG806" s="228"/>
      <c r="SH806" s="228"/>
      <c r="SI806" s="228"/>
      <c r="SJ806" s="228"/>
      <c r="SK806" s="228"/>
      <c r="SL806" s="228"/>
      <c r="SM806" s="228"/>
      <c r="SN806" s="228"/>
      <c r="SO806" s="228"/>
      <c r="SP806" s="228"/>
      <c r="SQ806" s="228"/>
      <c r="SR806" s="228"/>
      <c r="SS806" s="228"/>
      <c r="ST806" s="228"/>
      <c r="SU806" s="228"/>
      <c r="SV806" s="228"/>
      <c r="SW806" s="228"/>
      <c r="SX806" s="228"/>
      <c r="SY806" s="228"/>
      <c r="SZ806" s="228"/>
      <c r="TA806" s="228"/>
      <c r="TB806" s="228"/>
      <c r="TC806" s="228"/>
      <c r="TD806" s="228"/>
      <c r="TE806" s="228"/>
      <c r="TF806" s="228"/>
      <c r="TG806" s="228"/>
      <c r="TH806" s="228"/>
      <c r="TI806" s="228"/>
      <c r="TJ806" s="228"/>
      <c r="TK806" s="228"/>
      <c r="TL806" s="228"/>
      <c r="TM806" s="228"/>
      <c r="TN806" s="228"/>
      <c r="TO806" s="228"/>
      <c r="TP806" s="228"/>
      <c r="TQ806" s="228"/>
      <c r="TR806" s="228"/>
      <c r="TS806" s="228"/>
      <c r="TT806" s="228"/>
      <c r="TU806" s="228"/>
      <c r="TV806" s="228"/>
      <c r="TW806" s="228"/>
      <c r="TX806" s="228"/>
      <c r="TY806" s="228"/>
      <c r="TZ806" s="228"/>
      <c r="UA806" s="228"/>
      <c r="UB806" s="228"/>
      <c r="UC806" s="228"/>
      <c r="UD806" s="228"/>
      <c r="UE806" s="228"/>
      <c r="UF806" s="228"/>
      <c r="UG806" s="228"/>
      <c r="UH806" s="228"/>
      <c r="UI806" s="228"/>
      <c r="UJ806" s="228"/>
      <c r="UK806" s="228"/>
      <c r="UL806" s="228"/>
      <c r="UM806" s="228"/>
      <c r="UN806" s="228"/>
      <c r="UO806" s="228"/>
      <c r="UP806" s="228"/>
      <c r="UQ806" s="228"/>
      <c r="UR806" s="228"/>
      <c r="US806" s="228"/>
      <c r="UT806" s="228"/>
      <c r="UU806" s="228"/>
      <c r="UV806" s="228"/>
      <c r="UW806" s="228"/>
      <c r="UX806" s="228"/>
      <c r="UY806" s="228"/>
      <c r="UZ806" s="228"/>
      <c r="VA806" s="228"/>
      <c r="VB806" s="228"/>
      <c r="VC806" s="228"/>
      <c r="VD806" s="228"/>
      <c r="VE806" s="228"/>
      <c r="VF806" s="228"/>
      <c r="VG806" s="228"/>
      <c r="VH806" s="228"/>
      <c r="VI806" s="228"/>
      <c r="VJ806" s="228"/>
      <c r="VK806" s="228"/>
      <c r="VL806" s="228"/>
      <c r="VM806" s="228"/>
      <c r="VN806" s="228"/>
      <c r="VO806" s="228"/>
      <c r="VP806" s="228"/>
      <c r="VQ806" s="228"/>
      <c r="VR806" s="228"/>
      <c r="VS806" s="228"/>
      <c r="VT806" s="228"/>
      <c r="VU806" s="228"/>
      <c r="VV806" s="228"/>
      <c r="VW806" s="228"/>
      <c r="VX806" s="228"/>
      <c r="VY806" s="228"/>
      <c r="VZ806" s="228"/>
      <c r="WA806" s="228"/>
      <c r="WB806" s="228"/>
      <c r="WC806" s="228"/>
      <c r="WD806" s="228"/>
      <c r="WE806" s="228"/>
      <c r="WF806" s="228"/>
      <c r="WG806" s="228"/>
      <c r="WH806" s="228"/>
      <c r="WI806" s="228"/>
      <c r="WJ806" s="228"/>
      <c r="WK806" s="228"/>
      <c r="WL806" s="228"/>
      <c r="WM806" s="228"/>
      <c r="WN806" s="228"/>
      <c r="WO806" s="228"/>
      <c r="WP806" s="228"/>
      <c r="WQ806" s="228"/>
      <c r="WR806" s="228"/>
      <c r="WS806" s="228"/>
      <c r="WT806" s="228"/>
      <c r="WU806" s="228"/>
      <c r="WV806" s="228"/>
      <c r="WW806" s="228"/>
      <c r="WX806" s="228"/>
      <c r="WY806" s="228"/>
      <c r="WZ806" s="228"/>
      <c r="XA806" s="228"/>
      <c r="XB806" s="228"/>
      <c r="XC806" s="228"/>
      <c r="XD806" s="228"/>
      <c r="XE806" s="228"/>
      <c r="XF806" s="228"/>
      <c r="XG806" s="228"/>
      <c r="XH806" s="228"/>
      <c r="XI806" s="228"/>
      <c r="XJ806" s="228"/>
      <c r="XK806" s="228"/>
      <c r="XL806" s="228"/>
      <c r="XM806" s="228"/>
      <c r="XN806" s="228"/>
      <c r="XO806" s="228"/>
      <c r="XP806" s="228"/>
      <c r="XQ806" s="228"/>
      <c r="XR806" s="228"/>
      <c r="XS806" s="228"/>
      <c r="XT806" s="228"/>
      <c r="XU806" s="228"/>
      <c r="XV806" s="228"/>
      <c r="XW806" s="228"/>
      <c r="XX806" s="228"/>
      <c r="XY806" s="228"/>
      <c r="XZ806" s="228"/>
      <c r="YA806" s="228"/>
      <c r="YB806" s="228"/>
      <c r="YC806" s="228"/>
      <c r="YD806" s="228"/>
      <c r="YE806" s="228"/>
      <c r="YF806" s="228"/>
      <c r="YG806" s="228"/>
      <c r="YH806" s="228"/>
      <c r="YI806" s="228"/>
      <c r="YJ806" s="228"/>
      <c r="YK806" s="228"/>
      <c r="YL806" s="228"/>
      <c r="YM806" s="228"/>
      <c r="YN806" s="228"/>
      <c r="YO806" s="228"/>
      <c r="YP806" s="228"/>
      <c r="YQ806" s="228"/>
      <c r="YR806" s="228"/>
      <c r="YS806" s="228"/>
      <c r="YT806" s="228"/>
      <c r="YU806" s="228"/>
      <c r="YV806" s="228"/>
      <c r="YW806" s="228"/>
      <c r="YX806" s="228"/>
      <c r="YY806" s="228"/>
      <c r="YZ806" s="228"/>
      <c r="ZA806" s="228"/>
      <c r="ZB806" s="228"/>
      <c r="ZC806" s="228"/>
      <c r="ZD806" s="228"/>
      <c r="ZE806" s="228"/>
      <c r="ZF806" s="228"/>
      <c r="ZG806" s="228"/>
      <c r="ZH806" s="228"/>
      <c r="ZI806" s="228"/>
      <c r="ZJ806" s="228"/>
      <c r="ZK806" s="228"/>
      <c r="ZL806" s="228"/>
      <c r="ZM806" s="228"/>
      <c r="ZN806" s="228"/>
      <c r="ZO806" s="228"/>
      <c r="ZP806" s="228"/>
      <c r="ZQ806" s="228"/>
      <c r="ZR806" s="228"/>
      <c r="ZS806" s="228"/>
      <c r="ZT806" s="228"/>
      <c r="ZU806" s="228"/>
      <c r="ZV806" s="228"/>
      <c r="ZW806" s="228"/>
      <c r="ZX806" s="228"/>
      <c r="ZY806" s="228"/>
      <c r="ZZ806" s="228"/>
      <c r="AAA806" s="228"/>
      <c r="AAB806" s="228"/>
      <c r="AAC806" s="228"/>
      <c r="AAD806" s="228"/>
      <c r="AAE806" s="228"/>
      <c r="AAF806" s="228"/>
      <c r="AAG806" s="228"/>
      <c r="AAH806" s="228"/>
      <c r="AAI806" s="228"/>
      <c r="AAJ806" s="228"/>
      <c r="AAK806" s="228"/>
      <c r="AAL806" s="228"/>
      <c r="AAM806" s="228"/>
      <c r="AAN806" s="228"/>
      <c r="AAO806" s="228"/>
      <c r="AAP806" s="228"/>
      <c r="AAQ806" s="228"/>
      <c r="AAR806" s="228"/>
      <c r="AAS806" s="228"/>
      <c r="AAT806" s="228"/>
      <c r="AAU806" s="228"/>
      <c r="AAV806" s="228"/>
      <c r="AAW806" s="228"/>
      <c r="AAX806" s="228"/>
      <c r="AAY806" s="228"/>
      <c r="AAZ806" s="228"/>
      <c r="ABA806" s="228"/>
      <c r="ABB806" s="228"/>
      <c r="ABC806" s="228"/>
      <c r="ABD806" s="228"/>
      <c r="ABE806" s="228"/>
      <c r="ABF806" s="228"/>
      <c r="ABG806" s="228"/>
      <c r="ABH806" s="228"/>
      <c r="ABI806" s="228"/>
      <c r="ABJ806" s="228"/>
      <c r="ABK806" s="228"/>
      <c r="ABL806" s="228"/>
      <c r="ABM806" s="228"/>
      <c r="ABN806" s="228"/>
      <c r="ABO806" s="228"/>
      <c r="ABP806" s="228"/>
      <c r="ABQ806" s="228"/>
      <c r="ABR806" s="228"/>
      <c r="ABS806" s="228"/>
      <c r="ABT806" s="228"/>
      <c r="ABU806" s="228"/>
      <c r="ABV806" s="228"/>
      <c r="ABW806" s="228"/>
      <c r="ABX806" s="228"/>
      <c r="ABY806" s="228"/>
      <c r="ABZ806" s="228"/>
      <c r="ACA806" s="228"/>
      <c r="ACB806" s="228"/>
      <c r="ACC806" s="228"/>
      <c r="ACD806" s="228"/>
      <c r="ACE806" s="228"/>
      <c r="ACF806" s="228"/>
      <c r="ACG806" s="228"/>
      <c r="ACH806" s="228"/>
      <c r="ACI806" s="228"/>
      <c r="ACJ806" s="228"/>
      <c r="ACK806" s="228"/>
      <c r="ACL806" s="228"/>
      <c r="ACM806" s="228"/>
      <c r="ACN806" s="228"/>
      <c r="ACO806" s="228"/>
      <c r="ACP806" s="228"/>
      <c r="ACQ806" s="228"/>
      <c r="ACR806" s="228"/>
      <c r="ACS806" s="228"/>
      <c r="ACT806" s="228"/>
      <c r="ACU806" s="228"/>
      <c r="ACV806" s="228"/>
      <c r="ACW806" s="228"/>
      <c r="ACX806" s="228"/>
      <c r="ACY806" s="228"/>
      <c r="ACZ806" s="228"/>
      <c r="ADA806" s="228"/>
      <c r="ADB806" s="228"/>
      <c r="ADC806" s="228"/>
      <c r="ADD806" s="228"/>
      <c r="ADE806" s="228"/>
      <c r="ADF806" s="228"/>
      <c r="ADG806" s="228"/>
      <c r="ADH806" s="228"/>
      <c r="ADI806" s="228"/>
      <c r="ADJ806" s="228"/>
      <c r="ADK806" s="228"/>
      <c r="ADL806" s="228"/>
      <c r="ADM806" s="228"/>
      <c r="ADN806" s="228"/>
      <c r="ADO806" s="228"/>
      <c r="ADP806" s="228"/>
      <c r="ADQ806" s="228"/>
      <c r="ADR806" s="228"/>
      <c r="ADS806" s="228"/>
      <c r="ADT806" s="228"/>
      <c r="ADU806" s="228"/>
      <c r="ADV806" s="228"/>
      <c r="ADW806" s="228"/>
      <c r="ADX806" s="228"/>
      <c r="ADY806" s="228"/>
      <c r="ADZ806" s="228"/>
      <c r="AEA806" s="228"/>
      <c r="AEB806" s="228"/>
      <c r="AEC806" s="228"/>
      <c r="AED806" s="228"/>
      <c r="AEE806" s="228"/>
      <c r="AEF806" s="228"/>
      <c r="AEG806" s="228"/>
      <c r="AEH806" s="228"/>
      <c r="AEI806" s="228"/>
      <c r="AEJ806" s="228"/>
      <c r="AEK806" s="228"/>
      <c r="AEL806" s="228"/>
      <c r="AEM806" s="228"/>
      <c r="AEN806" s="228"/>
      <c r="AEO806" s="228"/>
      <c r="AEP806" s="228"/>
      <c r="AEQ806" s="228"/>
      <c r="AER806" s="228"/>
      <c r="AES806" s="228"/>
      <c r="AET806" s="228"/>
      <c r="AEU806" s="228"/>
      <c r="AEV806" s="228"/>
      <c r="AEW806" s="228"/>
      <c r="AEX806" s="228"/>
      <c r="AEY806" s="228"/>
      <c r="AEZ806" s="228"/>
      <c r="AFA806" s="228"/>
      <c r="AFB806" s="228"/>
      <c r="AFC806" s="228"/>
      <c r="AFD806" s="228"/>
      <c r="AFE806" s="228"/>
      <c r="AFF806" s="228"/>
      <c r="AFG806" s="228"/>
      <c r="AFH806" s="228"/>
      <c r="AFI806" s="228"/>
      <c r="AFJ806" s="228"/>
      <c r="AFK806" s="228"/>
      <c r="AFL806" s="228"/>
      <c r="AFM806" s="228"/>
      <c r="AFN806" s="228"/>
      <c r="AFO806" s="228"/>
      <c r="AFP806" s="228"/>
      <c r="AFQ806" s="228"/>
      <c r="AFR806" s="228"/>
      <c r="AFS806" s="228"/>
      <c r="AFT806" s="228"/>
      <c r="AFU806" s="228"/>
      <c r="AFV806" s="228"/>
      <c r="AFW806" s="228"/>
      <c r="AFX806" s="228"/>
      <c r="AFY806" s="228"/>
      <c r="AFZ806" s="228"/>
      <c r="AGA806" s="228"/>
      <c r="AGB806" s="228"/>
      <c r="AGC806" s="228"/>
      <c r="AGD806" s="228"/>
      <c r="AGE806" s="228"/>
      <c r="AGF806" s="228"/>
      <c r="AGG806" s="228"/>
      <c r="AGH806" s="228"/>
      <c r="AGI806" s="228"/>
      <c r="AGJ806" s="228"/>
      <c r="AGK806" s="228"/>
      <c r="AGL806" s="228"/>
      <c r="AGM806" s="228"/>
      <c r="AGN806" s="228"/>
      <c r="AGO806" s="228"/>
      <c r="AGP806" s="228"/>
      <c r="AGQ806" s="228"/>
      <c r="AGR806" s="228"/>
      <c r="AGS806" s="228"/>
      <c r="AGT806" s="228"/>
      <c r="AGU806" s="228"/>
      <c r="AGV806" s="228"/>
      <c r="AGW806" s="228"/>
      <c r="AGX806" s="228"/>
      <c r="AGY806" s="228"/>
      <c r="AGZ806" s="228"/>
      <c r="AHA806" s="228"/>
      <c r="AHB806" s="228"/>
      <c r="AHC806" s="228"/>
      <c r="AHD806" s="228"/>
      <c r="AHE806" s="228"/>
      <c r="AHF806" s="228"/>
      <c r="AHG806" s="228"/>
      <c r="AHH806" s="228"/>
      <c r="AHI806" s="228"/>
      <c r="AHJ806" s="228"/>
      <c r="AHK806" s="228"/>
      <c r="AHL806" s="228"/>
      <c r="AHM806" s="228"/>
      <c r="AHN806" s="228"/>
      <c r="AHO806" s="228"/>
      <c r="AHP806" s="228"/>
      <c r="AHQ806" s="228"/>
      <c r="AHR806" s="228"/>
      <c r="AHS806" s="228"/>
      <c r="AHT806" s="228"/>
      <c r="AHU806" s="228"/>
      <c r="AHV806" s="228"/>
      <c r="AHW806" s="228"/>
      <c r="AHX806" s="228"/>
      <c r="AHY806" s="228"/>
      <c r="AHZ806" s="228"/>
      <c r="AIA806" s="228"/>
      <c r="AIB806" s="228"/>
      <c r="AIC806" s="228"/>
      <c r="AID806" s="228"/>
      <c r="AIE806" s="228"/>
      <c r="AIF806" s="228"/>
      <c r="AIG806" s="228"/>
      <c r="AIH806" s="228"/>
      <c r="AII806" s="228"/>
      <c r="AIJ806" s="228"/>
      <c r="AIK806" s="228"/>
      <c r="AIL806" s="228"/>
      <c r="AIM806" s="228"/>
      <c r="AIN806" s="228"/>
      <c r="AIO806" s="228"/>
      <c r="AIP806" s="228"/>
      <c r="AIQ806" s="228"/>
      <c r="AIR806" s="228"/>
      <c r="AIS806" s="228"/>
      <c r="AIT806" s="228"/>
      <c r="AIU806" s="228"/>
      <c r="AIV806" s="228"/>
      <c r="AIW806" s="228"/>
      <c r="AIX806" s="228"/>
      <c r="AIY806" s="228"/>
      <c r="AIZ806" s="228"/>
      <c r="AJA806" s="228"/>
      <c r="AJB806" s="228"/>
      <c r="AJC806" s="228"/>
      <c r="AJD806" s="228"/>
      <c r="AJE806" s="228"/>
      <c r="AJF806" s="228"/>
      <c r="AJG806" s="228"/>
      <c r="AJH806" s="228"/>
      <c r="AJI806" s="228"/>
      <c r="AJJ806" s="228"/>
      <c r="AJK806" s="228"/>
      <c r="AJL806" s="228"/>
      <c r="AJM806" s="228"/>
      <c r="AJN806" s="228"/>
      <c r="AJO806" s="228"/>
      <c r="AJP806" s="228"/>
      <c r="AJQ806" s="228"/>
      <c r="AJR806" s="228"/>
      <c r="AJS806" s="228"/>
      <c r="AJT806" s="228"/>
      <c r="AJU806" s="228"/>
      <c r="AJV806" s="228"/>
      <c r="AJW806" s="228"/>
      <c r="AJX806" s="228"/>
      <c r="AJY806" s="228"/>
      <c r="AJZ806" s="228"/>
      <c r="AKA806" s="228"/>
      <c r="AKB806" s="228"/>
      <c r="AKC806" s="228"/>
      <c r="AKD806" s="228"/>
      <c r="AKE806" s="228"/>
      <c r="AKF806" s="228"/>
      <c r="AKG806" s="228"/>
      <c r="AKH806" s="228"/>
      <c r="AKI806" s="228"/>
      <c r="AKJ806" s="228"/>
      <c r="AKK806" s="228"/>
      <c r="AKL806" s="228"/>
      <c r="AKM806" s="228"/>
      <c r="AKN806" s="228"/>
      <c r="AKO806" s="228"/>
      <c r="AKP806" s="228"/>
      <c r="AKQ806" s="228"/>
      <c r="AKR806" s="228"/>
      <c r="AKS806" s="228"/>
      <c r="AKT806" s="228"/>
      <c r="AKU806" s="228"/>
      <c r="AKV806" s="228"/>
      <c r="AKW806" s="228"/>
      <c r="AKX806" s="228"/>
      <c r="AKY806" s="228"/>
      <c r="AKZ806" s="228"/>
      <c r="ALA806" s="228"/>
      <c r="ALB806" s="228"/>
      <c r="ALC806" s="228"/>
      <c r="ALD806" s="228"/>
      <c r="ALE806" s="228"/>
      <c r="ALF806" s="228"/>
      <c r="ALG806" s="228"/>
      <c r="ALH806" s="228"/>
      <c r="ALI806" s="228"/>
      <c r="ALJ806" s="228"/>
      <c r="ALK806" s="228"/>
      <c r="ALL806" s="228"/>
      <c r="ALM806" s="228"/>
      <c r="ALN806" s="228"/>
      <c r="ALO806" s="228"/>
      <c r="ALP806" s="228"/>
      <c r="ALQ806" s="228"/>
      <c r="ALR806" s="228"/>
      <c r="ALS806" s="228"/>
      <c r="ALT806" s="228"/>
      <c r="ALU806" s="228"/>
      <c r="ALV806" s="228"/>
      <c r="ALW806" s="228"/>
      <c r="ALX806" s="228"/>
      <c r="ALY806" s="228"/>
      <c r="ALZ806" s="228"/>
      <c r="AMA806" s="228"/>
      <c r="AMB806" s="228"/>
      <c r="AMC806" s="228"/>
      <c r="AMD806" s="228"/>
      <c r="AME806" s="228"/>
      <c r="AMF806" s="228"/>
      <c r="AMG806" s="228"/>
      <c r="AMH806" s="228"/>
      <c r="AMI806" s="228"/>
      <c r="AMJ806" s="228"/>
      <c r="AMK806" s="228"/>
      <c r="AML806" s="228"/>
      <c r="AMM806" s="228"/>
      <c r="AMN806" s="228"/>
      <c r="AMO806" s="228"/>
      <c r="AMP806" s="228"/>
      <c r="AMQ806" s="228"/>
      <c r="AMR806" s="228"/>
      <c r="AMS806" s="228"/>
      <c r="AMT806" s="228"/>
      <c r="AMU806" s="228"/>
      <c r="AMV806" s="228"/>
      <c r="AMW806" s="228"/>
      <c r="AMX806" s="228"/>
    </row>
    <row r="807" spans="1:1038" ht="18" customHeight="1">
      <c r="A807" s="223">
        <v>43333</v>
      </c>
      <c r="B807" s="224" t="s">
        <v>1647</v>
      </c>
      <c r="D807" s="225" t="s">
        <v>1279</v>
      </c>
      <c r="E807" s="135">
        <v>97</v>
      </c>
      <c r="F807" s="135">
        <v>4</v>
      </c>
      <c r="G807" s="196" t="str">
        <f t="shared" si="513"/>
        <v>97-4</v>
      </c>
      <c r="H807" s="135">
        <v>0</v>
      </c>
      <c r="I807" s="135">
        <v>71.5</v>
      </c>
      <c r="J807" s="203">
        <f t="shared" si="546"/>
        <v>1</v>
      </c>
      <c r="K807" s="644" t="b">
        <f>IF(J808=1,IF(((VLOOKUP($G807,[3]Depth_Lookup!$A$3:$J$550,9,FALSE))-(I807/100))=0,"Good",IF(((VLOOKUP($G807,[3]Depth_Lookup!$A$3:$J$550,9,FALSE))-(I807/100))&gt;0,"Too Short","Too Long")))</f>
        <v>0</v>
      </c>
      <c r="L807" s="171">
        <f>(VLOOKUP($G807,Depth_Lookup!$A$3:$J$410,10,FALSE))+(H807/100)</f>
        <v>254.02500000000001</v>
      </c>
      <c r="M807" s="171">
        <f>(VLOOKUP($G807,Depth_Lookup!$A$3:$J$410,10,FALSE))+(I807/100)</f>
        <v>254.74</v>
      </c>
      <c r="N807" s="656" t="s">
        <v>2326</v>
      </c>
      <c r="O807" s="135" t="s">
        <v>1605</v>
      </c>
      <c r="P807" s="135" t="s">
        <v>853</v>
      </c>
      <c r="Q807" s="135" t="s">
        <v>125</v>
      </c>
      <c r="R807" s="196" t="str">
        <f t="shared" si="537"/>
        <v>SerpentinizedHarzburgite</v>
      </c>
      <c r="S807" s="126" t="s">
        <v>700</v>
      </c>
      <c r="T807" s="126" t="s">
        <v>587</v>
      </c>
      <c r="W807" s="135" t="s">
        <v>102</v>
      </c>
      <c r="X807" s="202">
        <f>VLOOKUP(W807,[3]definitions_list_lookup!$A$13:$B$19,2,0)</f>
        <v>5</v>
      </c>
      <c r="Y807" s="135" t="s">
        <v>90</v>
      </c>
      <c r="Z807" s="135" t="s">
        <v>91</v>
      </c>
      <c r="AF807" s="196" t="e">
        <f>VLOOKUP(AE807,[3]definitions_list_mag!$V$12:$W$15,2,0)</f>
        <v>#N/A</v>
      </c>
      <c r="AG807" s="657"/>
      <c r="AH807" s="135"/>
      <c r="AI807" s="126">
        <v>85</v>
      </c>
      <c r="AJ807" s="258"/>
      <c r="AK807" s="135"/>
      <c r="AL807" s="135"/>
      <c r="AM807" s="135"/>
      <c r="AN807" s="135"/>
      <c r="AO807" s="258"/>
      <c r="AP807" s="135"/>
      <c r="AQ807" s="135"/>
      <c r="AR807" s="135"/>
      <c r="AS807" s="135"/>
      <c r="AT807" s="135"/>
      <c r="AU807" s="258"/>
      <c r="AV807" s="135"/>
      <c r="AW807" s="135"/>
      <c r="AZ807" s="135"/>
      <c r="BA807" s="258">
        <v>15</v>
      </c>
      <c r="BB807" s="126">
        <v>7</v>
      </c>
      <c r="BC807" s="126">
        <v>2</v>
      </c>
      <c r="BD807" s="126" t="s">
        <v>110</v>
      </c>
      <c r="BE807" s="126" t="s">
        <v>103</v>
      </c>
      <c r="BG807" s="130"/>
      <c r="BM807" s="130"/>
      <c r="BY807" s="130"/>
      <c r="CF807" s="213">
        <f t="shared" si="538"/>
        <v>100</v>
      </c>
      <c r="CG807" s="131"/>
      <c r="CH807" s="132" t="s">
        <v>1360</v>
      </c>
      <c r="CI807" s="132">
        <v>95</v>
      </c>
      <c r="CJ807" s="132" t="s">
        <v>514</v>
      </c>
      <c r="CK807" s="133"/>
      <c r="CL807" s="134"/>
      <c r="CM807" s="134"/>
      <c r="CN807" s="134"/>
      <c r="CO807" s="134"/>
      <c r="CP807" s="134"/>
      <c r="CQ807" s="134"/>
      <c r="CR807" s="134"/>
      <c r="CS807" s="134"/>
      <c r="CT807" s="134"/>
      <c r="CU807" s="134"/>
      <c r="CV807" s="134"/>
      <c r="CW807" s="134"/>
      <c r="CX807" s="134"/>
      <c r="CY807" s="134"/>
      <c r="CZ807" s="134"/>
      <c r="DA807" s="134"/>
      <c r="DB807" s="134">
        <v>85</v>
      </c>
      <c r="DC807" s="135">
        <v>15</v>
      </c>
      <c r="DD807" s="134"/>
      <c r="DE807" s="134"/>
      <c r="DF807" s="134"/>
      <c r="DG807" s="134"/>
      <c r="DH807" s="134"/>
      <c r="DI807" s="134"/>
      <c r="DJ807" s="134"/>
      <c r="DK807" s="207">
        <f t="shared" si="539"/>
        <v>100</v>
      </c>
      <c r="DL807" s="131"/>
      <c r="DM807" s="134"/>
      <c r="DN807" s="134"/>
      <c r="DO807" s="136"/>
      <c r="DQ807" s="131"/>
      <c r="DR807" s="658"/>
      <c r="DS807" s="131"/>
      <c r="DT807" s="655" t="s">
        <v>2330</v>
      </c>
      <c r="DW807" s="214" t="e">
        <f>VLOOKUP(P807,[3]definitions_list_lookup!$K$30:$L$54,2,0)</f>
        <v>#N/A</v>
      </c>
      <c r="DX807" s="659" t="s">
        <v>2328</v>
      </c>
      <c r="DY807" s="661" t="s">
        <v>2329</v>
      </c>
      <c r="DZ807"/>
      <c r="EA807" s="104"/>
      <c r="ED807" s="229" t="s">
        <v>2517</v>
      </c>
      <c r="EE807" s="140"/>
      <c r="EG807" s="140"/>
      <c r="EI807" s="218"/>
      <c r="EJ807" s="143"/>
      <c r="EK807" s="221"/>
      <c r="EM807" s="109"/>
      <c r="EN807" s="109"/>
      <c r="EZ807" s="192" t="e">
        <f t="shared" si="514"/>
        <v>#DIV/0!</v>
      </c>
      <c r="FA807" s="192" t="e">
        <f t="shared" si="515"/>
        <v>#DIV/0!</v>
      </c>
      <c r="FB807" s="192" t="e">
        <f t="shared" si="516"/>
        <v>#DIV/0!</v>
      </c>
      <c r="FC807" s="192" t="e">
        <f t="shared" si="517"/>
        <v>#DIV/0!</v>
      </c>
      <c r="FD807" s="192" t="e">
        <f t="shared" si="518"/>
        <v>#DIV/0!</v>
      </c>
      <c r="FE807" s="193" t="e">
        <f t="shared" si="519"/>
        <v>#DIV/0!</v>
      </c>
      <c r="FF807" s="194" t="e">
        <f t="shared" si="520"/>
        <v>#DIV/0!</v>
      </c>
      <c r="FI807" s="778">
        <f t="shared" si="526"/>
        <v>0</v>
      </c>
      <c r="FJ807" s="779" t="e">
        <f t="shared" si="527"/>
        <v>#DIV/0!</v>
      </c>
      <c r="FK807" s="779" t="e">
        <f t="shared" si="528"/>
        <v>#DIV/0!</v>
      </c>
      <c r="FL807" s="780" t="e">
        <f t="shared" si="529"/>
        <v>#DIV/0!</v>
      </c>
      <c r="FM807" s="169" t="e">
        <f t="shared" si="530"/>
        <v>#DIV/0!</v>
      </c>
      <c r="FN807" s="783" t="e">
        <f t="shared" si="531"/>
        <v>#DIV/0!</v>
      </c>
    </row>
    <row r="808" spans="1:1038" ht="18" customHeight="1">
      <c r="A808" s="223">
        <v>43333</v>
      </c>
      <c r="B808" s="224" t="s">
        <v>1647</v>
      </c>
      <c r="D808" s="225" t="s">
        <v>1279</v>
      </c>
      <c r="E808" s="135">
        <v>97</v>
      </c>
      <c r="F808" s="135">
        <v>4</v>
      </c>
      <c r="G808" s="196" t="str">
        <f t="shared" si="513"/>
        <v>97-4</v>
      </c>
      <c r="H808" s="135">
        <v>71.5</v>
      </c>
      <c r="I808" s="135">
        <v>81.5</v>
      </c>
      <c r="J808" s="203">
        <f t="shared" si="546"/>
        <v>0</v>
      </c>
      <c r="K808" s="644" t="str">
        <f>IF(J809=1,IF(((VLOOKUP($G808,[3]Depth_Lookup!$A$3:$J$550,9,FALSE))-(I808/100))=0,"Good",IF(((VLOOKUP($G808,[3]Depth_Lookup!$A$3:$J$550,9,FALSE))-(I808/100))&gt;0,"Too Short","Too Long")))</f>
        <v>Good</v>
      </c>
      <c r="L808" s="171">
        <f>(VLOOKUP($G808,Depth_Lookup!$A$3:$J$410,10,FALSE))+(H808/100)</f>
        <v>254.74</v>
      </c>
      <c r="M808" s="171">
        <f>(VLOOKUP($G808,Depth_Lookup!$A$3:$J$410,10,FALSE))+(I808/100)</f>
        <v>254.84</v>
      </c>
      <c r="N808" s="656" t="s">
        <v>2331</v>
      </c>
      <c r="O808" s="135">
        <v>1</v>
      </c>
      <c r="P808" s="135" t="s">
        <v>853</v>
      </c>
      <c r="Q808" s="135" t="s">
        <v>125</v>
      </c>
      <c r="R808" s="196" t="str">
        <f t="shared" si="537"/>
        <v>SerpentinizedHarzburgite</v>
      </c>
      <c r="S808" s="126" t="s">
        <v>587</v>
      </c>
      <c r="T808" s="126" t="s">
        <v>700</v>
      </c>
      <c r="U808" s="126" t="s">
        <v>108</v>
      </c>
      <c r="V808" s="126" t="s">
        <v>509</v>
      </c>
      <c r="W808" s="135" t="s">
        <v>102</v>
      </c>
      <c r="X808" s="202">
        <f>VLOOKUP(W808,[3]definitions_list_lookup!$A$13:$B$19,2,0)</f>
        <v>5</v>
      </c>
      <c r="Y808" s="135" t="s">
        <v>90</v>
      </c>
      <c r="Z808" s="135" t="s">
        <v>91</v>
      </c>
      <c r="AF808" s="196" t="e">
        <f>VLOOKUP(AE808,[3]definitions_list_mag!$V$12:$W$15,2,0)</f>
        <v>#N/A</v>
      </c>
      <c r="AG808" s="657"/>
      <c r="AH808" s="135"/>
      <c r="AI808" s="126">
        <v>74</v>
      </c>
      <c r="AJ808" s="258"/>
      <c r="AK808" s="135"/>
      <c r="AL808" s="135"/>
      <c r="AM808" s="135"/>
      <c r="AN808" s="135"/>
      <c r="AO808" s="258"/>
      <c r="AP808" s="135"/>
      <c r="AQ808" s="135"/>
      <c r="AR808" s="135"/>
      <c r="AS808" s="135"/>
      <c r="AT808" s="135"/>
      <c r="AU808" s="258"/>
      <c r="AV808" s="135"/>
      <c r="AW808" s="135"/>
      <c r="AZ808" s="135"/>
      <c r="BA808" s="258">
        <v>25</v>
      </c>
      <c r="BB808" s="126">
        <v>6</v>
      </c>
      <c r="BC808" s="126">
        <v>2</v>
      </c>
      <c r="BD808" s="126" t="s">
        <v>110</v>
      </c>
      <c r="BE808" s="126" t="s">
        <v>103</v>
      </c>
      <c r="BG808" s="130"/>
      <c r="BM808" s="130">
        <v>1</v>
      </c>
      <c r="BN808" s="126">
        <v>0.5</v>
      </c>
      <c r="BO808" s="126">
        <v>0.5</v>
      </c>
      <c r="BY808" s="130"/>
      <c r="CF808" s="213">
        <f t="shared" si="538"/>
        <v>100</v>
      </c>
      <c r="CG808" s="131"/>
      <c r="CH808" s="132" t="s">
        <v>1329</v>
      </c>
      <c r="CI808" s="132">
        <v>85</v>
      </c>
      <c r="CJ808" s="132" t="s">
        <v>514</v>
      </c>
      <c r="CK808" s="133"/>
      <c r="CL808" s="134"/>
      <c r="CM808" s="134"/>
      <c r="CN808" s="134"/>
      <c r="CO808" s="134"/>
      <c r="CP808" s="134"/>
      <c r="CQ808" s="134"/>
      <c r="CR808" s="134"/>
      <c r="CS808" s="134"/>
      <c r="CT808" s="134"/>
      <c r="CU808" s="134"/>
      <c r="CV808" s="134"/>
      <c r="CW808" s="134"/>
      <c r="CX808" s="134"/>
      <c r="CY808" s="134"/>
      <c r="CZ808" s="134"/>
      <c r="DA808" s="134"/>
      <c r="DB808" s="134">
        <v>90</v>
      </c>
      <c r="DC808" s="135">
        <v>10</v>
      </c>
      <c r="DD808" s="134"/>
      <c r="DE808" s="134"/>
      <c r="DF808" s="134"/>
      <c r="DG808" s="134"/>
      <c r="DH808" s="134"/>
      <c r="DI808" s="134"/>
      <c r="DJ808" s="134"/>
      <c r="DK808" s="207">
        <f t="shared" si="539"/>
        <v>100</v>
      </c>
      <c r="DL808" s="131"/>
      <c r="DM808" s="134"/>
      <c r="DN808" s="134"/>
      <c r="DO808" s="136"/>
      <c r="DQ808" s="131"/>
      <c r="DR808" s="658"/>
      <c r="DS808" s="131"/>
      <c r="DT808" s="655" t="s">
        <v>2332</v>
      </c>
      <c r="DW808" s="214" t="e">
        <f>VLOOKUP(P808,[3]definitions_list_lookup!$K$30:$L$54,2,0)</f>
        <v>#N/A</v>
      </c>
      <c r="DX808" s="659" t="s">
        <v>2333</v>
      </c>
      <c r="DY808" s="661" t="s">
        <v>2334</v>
      </c>
      <c r="DZ808"/>
      <c r="EA808" s="104"/>
      <c r="ED808" s="229" t="s">
        <v>2517</v>
      </c>
      <c r="EE808" s="140"/>
      <c r="EG808" s="140"/>
      <c r="EI808" s="218"/>
      <c r="EJ808" s="143"/>
      <c r="EK808" s="221"/>
      <c r="EM808" s="109"/>
      <c r="EN808" s="109"/>
      <c r="EZ808" s="192" t="e">
        <f t="shared" si="514"/>
        <v>#DIV/0!</v>
      </c>
      <c r="FA808" s="192" t="e">
        <f t="shared" si="515"/>
        <v>#DIV/0!</v>
      </c>
      <c r="FB808" s="192" t="e">
        <f t="shared" si="516"/>
        <v>#DIV/0!</v>
      </c>
      <c r="FC808" s="192" t="e">
        <f t="shared" si="517"/>
        <v>#DIV/0!</v>
      </c>
      <c r="FD808" s="192" t="e">
        <f t="shared" si="518"/>
        <v>#DIV/0!</v>
      </c>
      <c r="FE808" s="193" t="e">
        <f t="shared" si="519"/>
        <v>#DIV/0!</v>
      </c>
      <c r="FF808" s="194" t="e">
        <f t="shared" si="520"/>
        <v>#DIV/0!</v>
      </c>
      <c r="FI808" s="778">
        <f t="shared" si="526"/>
        <v>0</v>
      </c>
      <c r="FJ808" s="779" t="e">
        <f t="shared" si="527"/>
        <v>#DIV/0!</v>
      </c>
      <c r="FK808" s="779" t="e">
        <f t="shared" si="528"/>
        <v>#DIV/0!</v>
      </c>
      <c r="FL808" s="780" t="e">
        <f t="shared" si="529"/>
        <v>#DIV/0!</v>
      </c>
      <c r="FM808" s="169" t="e">
        <f t="shared" si="530"/>
        <v>#DIV/0!</v>
      </c>
      <c r="FN808" s="783" t="e">
        <f t="shared" si="531"/>
        <v>#DIV/0!</v>
      </c>
    </row>
    <row r="809" spans="1:1038" s="432" customFormat="1" ht="18" customHeight="1">
      <c r="A809" s="547">
        <v>43333</v>
      </c>
      <c r="B809" s="524" t="s">
        <v>1647</v>
      </c>
      <c r="C809" s="422"/>
      <c r="D809" s="525" t="s">
        <v>1279</v>
      </c>
      <c r="E809" s="429">
        <v>98</v>
      </c>
      <c r="F809" s="429">
        <v>1</v>
      </c>
      <c r="G809" s="526" t="str">
        <f t="shared" si="513"/>
        <v>98-1</v>
      </c>
      <c r="H809" s="429">
        <v>0</v>
      </c>
      <c r="I809" s="429">
        <v>81</v>
      </c>
      <c r="J809" s="527">
        <f t="shared" si="546"/>
        <v>1</v>
      </c>
      <c r="K809" s="528" t="b">
        <f>IF(J810=1,IF(((VLOOKUP($G809,[3]Depth_Lookup!$A$3:$J$550,9,FALSE))-(I809/100))=0,"Good",IF(((VLOOKUP($G809,[3]Depth_Lookup!$A$3:$J$550,9,FALSE))-(I809/100))&gt;0,"Too Short","Too Long")))</f>
        <v>0</v>
      </c>
      <c r="L809" s="171">
        <f>(VLOOKUP($G809,Depth_Lookup!$A$3:$J$410,10,FALSE))+(H809/100)</f>
        <v>254.7</v>
      </c>
      <c r="M809" s="171">
        <f>(VLOOKUP($G809,Depth_Lookup!$A$3:$J$410,10,FALSE))+(I809/100)</f>
        <v>255.51</v>
      </c>
      <c r="N809" s="665" t="s">
        <v>2331</v>
      </c>
      <c r="O809" s="429">
        <v>4</v>
      </c>
      <c r="P809" s="429" t="s">
        <v>853</v>
      </c>
      <c r="Q809" s="429" t="s">
        <v>125</v>
      </c>
      <c r="R809" s="526" t="str">
        <f t="shared" si="537"/>
        <v>SerpentinizedHarzburgite</v>
      </c>
      <c r="S809" s="422" t="s">
        <v>700</v>
      </c>
      <c r="T809" s="429" t="s">
        <v>115</v>
      </c>
      <c r="U809" s="429"/>
      <c r="V809" s="429"/>
      <c r="W809" s="429" t="s">
        <v>102</v>
      </c>
      <c r="X809" s="529">
        <f>VLOOKUP(W809,[3]definitions_list_lookup!$A$13:$B$19,2,0)</f>
        <v>5</v>
      </c>
      <c r="Y809" s="429" t="s">
        <v>90</v>
      </c>
      <c r="Z809" s="429" t="s">
        <v>91</v>
      </c>
      <c r="AA809" s="429"/>
      <c r="AB809" s="422"/>
      <c r="AC809" s="422"/>
      <c r="AD809" s="422"/>
      <c r="AE809" s="423"/>
      <c r="AF809" s="526" t="e">
        <f>VLOOKUP(AE809,[3]definitions_list_mag!$V$12:$W$15,2,0)</f>
        <v>#N/A</v>
      </c>
      <c r="AG809" s="673"/>
      <c r="AH809" s="429"/>
      <c r="AI809" s="422">
        <v>73</v>
      </c>
      <c r="AJ809" s="666"/>
      <c r="AK809" s="429"/>
      <c r="AL809" s="429"/>
      <c r="AM809" s="429"/>
      <c r="AN809" s="429"/>
      <c r="AO809" s="666"/>
      <c r="AP809" s="429"/>
      <c r="AQ809" s="429"/>
      <c r="AR809" s="429"/>
      <c r="AS809" s="429"/>
      <c r="AT809" s="429"/>
      <c r="AU809" s="666">
        <v>1</v>
      </c>
      <c r="AV809" s="429">
        <v>2</v>
      </c>
      <c r="AW809" s="429">
        <v>0.5</v>
      </c>
      <c r="AX809" s="422" t="s">
        <v>110</v>
      </c>
      <c r="AY809" s="422" t="s">
        <v>103</v>
      </c>
      <c r="AZ809" s="429"/>
      <c r="BA809" s="666">
        <v>25</v>
      </c>
      <c r="BB809" s="422">
        <v>5</v>
      </c>
      <c r="BC809" s="422">
        <v>2</v>
      </c>
      <c r="BD809" s="422" t="s">
        <v>110</v>
      </c>
      <c r="BE809" s="422" t="s">
        <v>103</v>
      </c>
      <c r="BF809" s="422"/>
      <c r="BG809" s="426"/>
      <c r="BH809" s="422"/>
      <c r="BI809" s="422"/>
      <c r="BJ809" s="422"/>
      <c r="BK809" s="422"/>
      <c r="BL809" s="422"/>
      <c r="BM809" s="426">
        <v>1</v>
      </c>
      <c r="BN809" s="422">
        <v>0.5</v>
      </c>
      <c r="BO809" s="422">
        <v>0.5</v>
      </c>
      <c r="BP809" s="422"/>
      <c r="BQ809" s="422"/>
      <c r="BR809" s="422"/>
      <c r="BS809" s="422"/>
      <c r="BT809" s="422"/>
      <c r="BU809" s="422"/>
      <c r="BV809" s="422"/>
      <c r="BW809" s="422"/>
      <c r="BX809" s="422"/>
      <c r="BY809" s="426"/>
      <c r="BZ809" s="422"/>
      <c r="CA809" s="422"/>
      <c r="CB809" s="422"/>
      <c r="CC809" s="422"/>
      <c r="CD809" s="422"/>
      <c r="CE809" s="422"/>
      <c r="CF809" s="531">
        <f t="shared" si="538"/>
        <v>100</v>
      </c>
      <c r="CG809" s="166"/>
      <c r="CH809" s="163" t="s">
        <v>1360</v>
      </c>
      <c r="CI809" s="163">
        <v>90</v>
      </c>
      <c r="CJ809" s="163" t="s">
        <v>514</v>
      </c>
      <c r="CK809" s="164"/>
      <c r="CL809" s="165"/>
      <c r="CM809" s="165"/>
      <c r="CN809" s="165"/>
      <c r="CO809" s="165"/>
      <c r="CP809" s="165"/>
      <c r="CQ809" s="165"/>
      <c r="CR809" s="165"/>
      <c r="CS809" s="165"/>
      <c r="CT809" s="165"/>
      <c r="CU809" s="165"/>
      <c r="CV809" s="165"/>
      <c r="CW809" s="165"/>
      <c r="CX809" s="165"/>
      <c r="CY809" s="165"/>
      <c r="CZ809" s="165"/>
      <c r="DA809" s="165"/>
      <c r="DB809" s="165">
        <v>85</v>
      </c>
      <c r="DC809" s="429">
        <v>15</v>
      </c>
      <c r="DD809" s="165"/>
      <c r="DE809" s="165"/>
      <c r="DF809" s="165"/>
      <c r="DG809" s="165"/>
      <c r="DH809" s="165"/>
      <c r="DI809" s="165"/>
      <c r="DJ809" s="165"/>
      <c r="DK809" s="209">
        <f t="shared" si="539"/>
        <v>100</v>
      </c>
      <c r="DL809" s="166"/>
      <c r="DM809" s="165"/>
      <c r="DN809" s="165"/>
      <c r="DO809" s="167"/>
      <c r="DQ809" s="166"/>
      <c r="DR809" s="606"/>
      <c r="DS809" s="166"/>
      <c r="DT809" s="631" t="s">
        <v>2335</v>
      </c>
      <c r="DU809" s="429"/>
      <c r="DV809" s="429"/>
      <c r="DW809" s="532" t="e">
        <f>VLOOKUP(P809,[3]definitions_list_lookup!$K$30:$L$54,2,0)</f>
        <v>#N/A</v>
      </c>
      <c r="DX809" s="675" t="s">
        <v>2333</v>
      </c>
      <c r="DY809" s="681" t="s">
        <v>2336</v>
      </c>
      <c r="DZ809" s="533"/>
      <c r="EA809" s="534"/>
      <c r="EB809" s="429"/>
      <c r="EC809" s="534"/>
      <c r="ED809" s="229" t="s">
        <v>2517</v>
      </c>
      <c r="EE809" s="535"/>
      <c r="EF809" s="536"/>
      <c r="EG809" s="535"/>
      <c r="EH809" s="537"/>
      <c r="EI809" s="538"/>
      <c r="EJ809" s="539"/>
      <c r="EK809" s="540"/>
      <c r="EL809" s="535"/>
      <c r="EM809" s="537"/>
      <c r="EN809" s="537"/>
      <c r="EO809" s="541"/>
      <c r="EP809" s="541"/>
      <c r="EQ809" s="541"/>
      <c r="ER809" s="541"/>
      <c r="ES809" s="541"/>
      <c r="ET809" s="541"/>
      <c r="EU809" s="541"/>
      <c r="EV809" s="542"/>
      <c r="EW809" s="542"/>
      <c r="EX809" s="542"/>
      <c r="EY809" s="542"/>
      <c r="EZ809" s="192" t="e">
        <f t="shared" si="514"/>
        <v>#DIV/0!</v>
      </c>
      <c r="FA809" s="192" t="e">
        <f t="shared" si="515"/>
        <v>#DIV/0!</v>
      </c>
      <c r="FB809" s="192" t="e">
        <f t="shared" si="516"/>
        <v>#DIV/0!</v>
      </c>
      <c r="FC809" s="192" t="e">
        <f t="shared" si="517"/>
        <v>#DIV/0!</v>
      </c>
      <c r="FD809" s="192" t="e">
        <f t="shared" si="518"/>
        <v>#DIV/0!</v>
      </c>
      <c r="FE809" s="193" t="e">
        <f t="shared" si="519"/>
        <v>#DIV/0!</v>
      </c>
      <c r="FF809" s="194" t="e">
        <f t="shared" si="520"/>
        <v>#DIV/0!</v>
      </c>
      <c r="FG809" s="535"/>
      <c r="FH809" s="537"/>
      <c r="FI809" s="778">
        <f t="shared" si="526"/>
        <v>0</v>
      </c>
      <c r="FJ809" s="779" t="e">
        <f t="shared" si="527"/>
        <v>#DIV/0!</v>
      </c>
      <c r="FK809" s="779" t="e">
        <f t="shared" si="528"/>
        <v>#DIV/0!</v>
      </c>
      <c r="FL809" s="780" t="e">
        <f t="shared" si="529"/>
        <v>#DIV/0!</v>
      </c>
      <c r="FM809" s="169" t="e">
        <f t="shared" si="530"/>
        <v>#DIV/0!</v>
      </c>
      <c r="FN809" s="783" t="e">
        <f t="shared" si="531"/>
        <v>#DIV/0!</v>
      </c>
      <c r="FO809" s="422"/>
      <c r="FP809" s="422"/>
      <c r="FQ809" s="422"/>
      <c r="FR809" s="422"/>
      <c r="FS809" s="422"/>
      <c r="FT809" s="422"/>
      <c r="FU809" s="422"/>
      <c r="FV809" s="422"/>
      <c r="FW809" s="422"/>
      <c r="FX809" s="422"/>
      <c r="FY809" s="422"/>
      <c r="FZ809" s="422"/>
      <c r="GA809" s="422"/>
      <c r="GB809" s="422"/>
      <c r="GC809" s="422"/>
      <c r="GD809" s="422"/>
      <c r="GE809" s="422"/>
      <c r="GF809" s="422"/>
      <c r="GG809" s="422"/>
      <c r="GH809" s="422"/>
      <c r="GI809" s="422"/>
      <c r="GJ809" s="422"/>
      <c r="GK809" s="422"/>
      <c r="GL809" s="422"/>
      <c r="GM809" s="422"/>
      <c r="GN809" s="422"/>
      <c r="GO809" s="422"/>
      <c r="GP809" s="422"/>
      <c r="GQ809" s="422"/>
      <c r="GR809" s="422"/>
      <c r="GS809" s="422"/>
      <c r="GT809" s="422"/>
      <c r="GU809" s="422"/>
      <c r="GV809" s="422"/>
      <c r="GW809" s="422"/>
      <c r="GX809" s="422"/>
      <c r="GY809" s="422"/>
      <c r="GZ809" s="422"/>
      <c r="HA809" s="422"/>
      <c r="HB809" s="422"/>
      <c r="HC809" s="422"/>
      <c r="HD809" s="422"/>
      <c r="HE809" s="422"/>
      <c r="HF809" s="422"/>
      <c r="HG809" s="422"/>
      <c r="HH809" s="422"/>
      <c r="HI809" s="422"/>
      <c r="HJ809" s="422"/>
      <c r="HK809" s="422"/>
      <c r="HL809" s="422"/>
      <c r="HM809" s="422"/>
      <c r="HN809" s="422"/>
      <c r="HO809" s="422"/>
      <c r="HP809" s="422"/>
      <c r="HQ809" s="422"/>
      <c r="HR809" s="422"/>
      <c r="HS809" s="422"/>
      <c r="HT809" s="422"/>
      <c r="HU809" s="422"/>
      <c r="HV809" s="422"/>
      <c r="HW809" s="422"/>
      <c r="HX809" s="422"/>
      <c r="HY809" s="422"/>
      <c r="HZ809" s="422"/>
      <c r="IA809" s="422"/>
      <c r="IB809" s="422"/>
      <c r="IC809" s="422"/>
      <c r="ID809" s="422"/>
      <c r="IE809" s="422"/>
      <c r="IF809" s="422"/>
      <c r="IG809" s="422"/>
      <c r="IH809" s="422"/>
      <c r="II809" s="422"/>
      <c r="IJ809" s="422"/>
      <c r="IK809" s="422"/>
      <c r="IL809" s="422"/>
      <c r="IM809" s="422"/>
      <c r="IN809" s="422"/>
      <c r="IO809" s="422"/>
      <c r="IP809" s="422"/>
      <c r="IQ809" s="422"/>
      <c r="IR809" s="422"/>
      <c r="IS809" s="422"/>
      <c r="IT809" s="422"/>
      <c r="IU809" s="422"/>
      <c r="IV809" s="422"/>
      <c r="IW809" s="422"/>
      <c r="IX809" s="422"/>
      <c r="IY809" s="422"/>
      <c r="IZ809" s="422"/>
      <c r="JA809" s="422"/>
      <c r="JB809" s="422"/>
      <c r="JC809" s="422"/>
      <c r="JD809" s="422"/>
      <c r="JE809" s="422"/>
      <c r="JF809" s="422"/>
      <c r="JG809" s="422"/>
      <c r="JH809" s="422"/>
      <c r="JI809" s="422"/>
      <c r="JJ809" s="422"/>
      <c r="JK809" s="422"/>
      <c r="JL809" s="422"/>
      <c r="JM809" s="422"/>
      <c r="JN809" s="422"/>
      <c r="JO809" s="422"/>
      <c r="JP809" s="422"/>
      <c r="JQ809" s="422"/>
      <c r="JR809" s="422"/>
      <c r="JS809" s="422"/>
      <c r="JT809" s="422"/>
      <c r="JU809" s="422"/>
      <c r="JV809" s="422"/>
      <c r="JW809" s="422"/>
      <c r="JX809" s="422"/>
      <c r="JY809" s="422"/>
      <c r="JZ809" s="422"/>
      <c r="KA809" s="422"/>
      <c r="KB809" s="422"/>
      <c r="KC809" s="422"/>
      <c r="KD809" s="422"/>
      <c r="KE809" s="422"/>
      <c r="KF809" s="422"/>
      <c r="KG809" s="422"/>
      <c r="KH809" s="422"/>
      <c r="KI809" s="422"/>
      <c r="KJ809" s="422"/>
      <c r="KK809" s="422"/>
      <c r="KL809" s="422"/>
      <c r="KM809" s="422"/>
      <c r="KN809" s="422"/>
      <c r="KO809" s="422"/>
      <c r="KP809" s="422"/>
      <c r="KQ809" s="422"/>
      <c r="KR809" s="422"/>
      <c r="KS809" s="422"/>
      <c r="KT809" s="422"/>
      <c r="KU809" s="422"/>
      <c r="KV809" s="422"/>
      <c r="KW809" s="422"/>
      <c r="KX809" s="422"/>
      <c r="KY809" s="422"/>
      <c r="KZ809" s="422"/>
      <c r="LA809" s="422"/>
      <c r="LB809" s="422"/>
      <c r="LC809" s="422"/>
      <c r="LD809" s="422"/>
      <c r="LE809" s="422"/>
      <c r="LF809" s="422"/>
      <c r="LG809" s="422"/>
      <c r="LH809" s="422"/>
      <c r="LI809" s="422"/>
      <c r="LJ809" s="422"/>
      <c r="LK809" s="422"/>
      <c r="LL809" s="422"/>
      <c r="LM809" s="422"/>
      <c r="LN809" s="422"/>
      <c r="LO809" s="422"/>
      <c r="LP809" s="422"/>
      <c r="LQ809" s="422"/>
      <c r="LR809" s="422"/>
      <c r="LS809" s="422"/>
      <c r="LT809" s="422"/>
      <c r="LU809" s="422"/>
      <c r="LV809" s="422"/>
      <c r="LW809" s="422"/>
      <c r="LX809" s="422"/>
      <c r="LY809" s="422"/>
      <c r="LZ809" s="422"/>
      <c r="MA809" s="422"/>
      <c r="MB809" s="422"/>
      <c r="MC809" s="422"/>
      <c r="MD809" s="422"/>
      <c r="ME809" s="422"/>
      <c r="MF809" s="422"/>
      <c r="MG809" s="422"/>
      <c r="MH809" s="422"/>
      <c r="MI809" s="422"/>
      <c r="MJ809" s="422"/>
      <c r="MK809" s="422"/>
      <c r="ML809" s="422"/>
      <c r="MM809" s="422"/>
      <c r="MN809" s="422"/>
      <c r="MO809" s="422"/>
      <c r="MP809" s="422"/>
      <c r="MQ809" s="422"/>
      <c r="MR809" s="422"/>
      <c r="MS809" s="422"/>
      <c r="MT809" s="422"/>
      <c r="MU809" s="422"/>
      <c r="MV809" s="422"/>
      <c r="MW809" s="422"/>
      <c r="MX809" s="422"/>
      <c r="MY809" s="422"/>
      <c r="MZ809" s="422"/>
      <c r="NA809" s="422"/>
      <c r="NB809" s="422"/>
      <c r="NC809" s="422"/>
      <c r="ND809" s="422"/>
      <c r="NE809" s="422"/>
      <c r="NF809" s="422"/>
      <c r="NG809" s="422"/>
      <c r="NH809" s="422"/>
      <c r="NI809" s="422"/>
      <c r="NJ809" s="422"/>
      <c r="NK809" s="422"/>
      <c r="NL809" s="422"/>
      <c r="NM809" s="422"/>
      <c r="NN809" s="422"/>
      <c r="NO809" s="422"/>
      <c r="NP809" s="422"/>
      <c r="NQ809" s="422"/>
      <c r="NR809" s="422"/>
      <c r="NS809" s="422"/>
      <c r="NT809" s="422"/>
      <c r="NU809" s="422"/>
      <c r="NV809" s="422"/>
      <c r="NW809" s="422"/>
      <c r="NX809" s="422"/>
      <c r="NY809" s="422"/>
      <c r="NZ809" s="422"/>
      <c r="OA809" s="422"/>
      <c r="OB809" s="422"/>
      <c r="OC809" s="422"/>
      <c r="OD809" s="422"/>
      <c r="OE809" s="422"/>
      <c r="OF809" s="422"/>
      <c r="OG809" s="422"/>
      <c r="OH809" s="422"/>
      <c r="OI809" s="422"/>
      <c r="OJ809" s="422"/>
      <c r="OK809" s="422"/>
      <c r="OL809" s="422"/>
      <c r="OM809" s="422"/>
      <c r="ON809" s="422"/>
      <c r="OO809" s="422"/>
      <c r="OP809" s="422"/>
      <c r="OQ809" s="422"/>
      <c r="OR809" s="422"/>
      <c r="OS809" s="422"/>
      <c r="OT809" s="422"/>
      <c r="OU809" s="422"/>
      <c r="OV809" s="422"/>
      <c r="OW809" s="422"/>
      <c r="OX809" s="422"/>
      <c r="OY809" s="422"/>
      <c r="OZ809" s="422"/>
      <c r="PA809" s="422"/>
      <c r="PB809" s="422"/>
      <c r="PC809" s="422"/>
      <c r="PD809" s="422"/>
      <c r="PE809" s="422"/>
      <c r="PF809" s="422"/>
      <c r="PG809" s="422"/>
      <c r="PH809" s="422"/>
      <c r="PI809" s="422"/>
      <c r="PJ809" s="422"/>
      <c r="PK809" s="422"/>
      <c r="PL809" s="422"/>
      <c r="PM809" s="422"/>
      <c r="PN809" s="422"/>
      <c r="PO809" s="422"/>
      <c r="PP809" s="422"/>
      <c r="PQ809" s="422"/>
      <c r="PR809" s="422"/>
      <c r="PS809" s="422"/>
      <c r="PT809" s="422"/>
      <c r="PU809" s="422"/>
      <c r="PV809" s="422"/>
      <c r="PW809" s="422"/>
      <c r="PX809" s="422"/>
      <c r="PY809" s="422"/>
      <c r="PZ809" s="422"/>
      <c r="QA809" s="422"/>
      <c r="QB809" s="422"/>
      <c r="QC809" s="422"/>
      <c r="QD809" s="422"/>
      <c r="QE809" s="422"/>
      <c r="QF809" s="422"/>
      <c r="QG809" s="422"/>
      <c r="QH809" s="422"/>
      <c r="QI809" s="422"/>
      <c r="QJ809" s="422"/>
      <c r="QK809" s="422"/>
      <c r="QL809" s="422"/>
      <c r="QM809" s="422"/>
      <c r="QN809" s="422"/>
      <c r="QO809" s="422"/>
      <c r="QP809" s="422"/>
      <c r="QQ809" s="422"/>
      <c r="QR809" s="422"/>
      <c r="QS809" s="422"/>
      <c r="QT809" s="422"/>
      <c r="QU809" s="422"/>
      <c r="QV809" s="422"/>
      <c r="QW809" s="422"/>
      <c r="QX809" s="422"/>
      <c r="QY809" s="422"/>
      <c r="QZ809" s="422"/>
      <c r="RA809" s="422"/>
      <c r="RB809" s="422"/>
      <c r="RC809" s="422"/>
      <c r="RD809" s="422"/>
      <c r="RE809" s="422"/>
      <c r="RF809" s="422"/>
      <c r="RG809" s="422"/>
      <c r="RH809" s="422"/>
      <c r="RI809" s="422"/>
      <c r="RJ809" s="422"/>
      <c r="RK809" s="422"/>
      <c r="RL809" s="422"/>
      <c r="RM809" s="422"/>
      <c r="RN809" s="422"/>
      <c r="RO809" s="422"/>
      <c r="RP809" s="422"/>
      <c r="RQ809" s="422"/>
      <c r="RR809" s="422"/>
      <c r="RS809" s="422"/>
      <c r="RT809" s="422"/>
      <c r="RU809" s="422"/>
      <c r="RV809" s="422"/>
      <c r="RW809" s="422"/>
      <c r="RX809" s="422"/>
      <c r="RY809" s="422"/>
      <c r="RZ809" s="422"/>
      <c r="SA809" s="422"/>
      <c r="SB809" s="422"/>
      <c r="SC809" s="422"/>
      <c r="SD809" s="422"/>
      <c r="SE809" s="422"/>
      <c r="SF809" s="422"/>
      <c r="SG809" s="422"/>
      <c r="SH809" s="422"/>
      <c r="SI809" s="422"/>
      <c r="SJ809" s="422"/>
      <c r="SK809" s="422"/>
      <c r="SL809" s="422"/>
      <c r="SM809" s="422"/>
      <c r="SN809" s="422"/>
      <c r="SO809" s="422"/>
      <c r="SP809" s="422"/>
      <c r="SQ809" s="422"/>
      <c r="SR809" s="422"/>
      <c r="SS809" s="422"/>
      <c r="ST809" s="422"/>
      <c r="SU809" s="422"/>
      <c r="SV809" s="422"/>
      <c r="SW809" s="422"/>
      <c r="SX809" s="422"/>
      <c r="SY809" s="422"/>
      <c r="SZ809" s="422"/>
      <c r="TA809" s="422"/>
      <c r="TB809" s="422"/>
      <c r="TC809" s="422"/>
      <c r="TD809" s="422"/>
      <c r="TE809" s="422"/>
      <c r="TF809" s="422"/>
      <c r="TG809" s="422"/>
      <c r="TH809" s="422"/>
      <c r="TI809" s="422"/>
      <c r="TJ809" s="422"/>
      <c r="TK809" s="422"/>
      <c r="TL809" s="422"/>
      <c r="TM809" s="422"/>
      <c r="TN809" s="422"/>
      <c r="TO809" s="422"/>
      <c r="TP809" s="422"/>
      <c r="TQ809" s="422"/>
      <c r="TR809" s="422"/>
      <c r="TS809" s="422"/>
      <c r="TT809" s="422"/>
      <c r="TU809" s="422"/>
      <c r="TV809" s="422"/>
      <c r="TW809" s="422"/>
      <c r="TX809" s="422"/>
      <c r="TY809" s="422"/>
      <c r="TZ809" s="422"/>
      <c r="UA809" s="422"/>
      <c r="UB809" s="422"/>
      <c r="UC809" s="422"/>
      <c r="UD809" s="422"/>
      <c r="UE809" s="422"/>
      <c r="UF809" s="422"/>
      <c r="UG809" s="422"/>
      <c r="UH809" s="422"/>
      <c r="UI809" s="422"/>
      <c r="UJ809" s="422"/>
      <c r="UK809" s="422"/>
      <c r="UL809" s="422"/>
      <c r="UM809" s="422"/>
      <c r="UN809" s="422"/>
      <c r="UO809" s="422"/>
      <c r="UP809" s="422"/>
      <c r="UQ809" s="422"/>
      <c r="UR809" s="422"/>
      <c r="US809" s="422"/>
      <c r="UT809" s="422"/>
      <c r="UU809" s="422"/>
      <c r="UV809" s="422"/>
      <c r="UW809" s="422"/>
      <c r="UX809" s="422"/>
      <c r="UY809" s="422"/>
      <c r="UZ809" s="422"/>
      <c r="VA809" s="422"/>
      <c r="VB809" s="422"/>
      <c r="VC809" s="422"/>
      <c r="VD809" s="422"/>
      <c r="VE809" s="422"/>
      <c r="VF809" s="422"/>
      <c r="VG809" s="422"/>
      <c r="VH809" s="422"/>
      <c r="VI809" s="422"/>
      <c r="VJ809" s="422"/>
      <c r="VK809" s="422"/>
      <c r="VL809" s="422"/>
      <c r="VM809" s="422"/>
      <c r="VN809" s="422"/>
      <c r="VO809" s="422"/>
      <c r="VP809" s="422"/>
      <c r="VQ809" s="422"/>
      <c r="VR809" s="422"/>
      <c r="VS809" s="422"/>
      <c r="VT809" s="422"/>
      <c r="VU809" s="422"/>
      <c r="VV809" s="422"/>
      <c r="VW809" s="422"/>
      <c r="VX809" s="422"/>
      <c r="VY809" s="422"/>
      <c r="VZ809" s="422"/>
      <c r="WA809" s="422"/>
      <c r="WB809" s="422"/>
      <c r="WC809" s="422"/>
      <c r="WD809" s="422"/>
      <c r="WE809" s="422"/>
      <c r="WF809" s="422"/>
      <c r="WG809" s="422"/>
      <c r="WH809" s="422"/>
      <c r="WI809" s="422"/>
      <c r="WJ809" s="422"/>
      <c r="WK809" s="422"/>
      <c r="WL809" s="422"/>
      <c r="WM809" s="422"/>
      <c r="WN809" s="422"/>
      <c r="WO809" s="422"/>
      <c r="WP809" s="422"/>
      <c r="WQ809" s="422"/>
      <c r="WR809" s="422"/>
      <c r="WS809" s="422"/>
      <c r="WT809" s="422"/>
      <c r="WU809" s="422"/>
      <c r="WV809" s="422"/>
      <c r="WW809" s="422"/>
      <c r="WX809" s="422"/>
      <c r="WY809" s="422"/>
      <c r="WZ809" s="422"/>
      <c r="XA809" s="422"/>
      <c r="XB809" s="422"/>
      <c r="XC809" s="422"/>
      <c r="XD809" s="422"/>
      <c r="XE809" s="422"/>
      <c r="XF809" s="422"/>
      <c r="XG809" s="422"/>
      <c r="XH809" s="422"/>
      <c r="XI809" s="422"/>
      <c r="XJ809" s="422"/>
      <c r="XK809" s="422"/>
      <c r="XL809" s="422"/>
      <c r="XM809" s="422"/>
      <c r="XN809" s="422"/>
      <c r="XO809" s="422"/>
      <c r="XP809" s="422"/>
      <c r="XQ809" s="422"/>
      <c r="XR809" s="422"/>
      <c r="XS809" s="422"/>
      <c r="XT809" s="422"/>
      <c r="XU809" s="422"/>
      <c r="XV809" s="422"/>
      <c r="XW809" s="422"/>
      <c r="XX809" s="422"/>
      <c r="XY809" s="422"/>
      <c r="XZ809" s="422"/>
      <c r="YA809" s="422"/>
      <c r="YB809" s="422"/>
      <c r="YC809" s="422"/>
      <c r="YD809" s="422"/>
      <c r="YE809" s="422"/>
      <c r="YF809" s="422"/>
      <c r="YG809" s="422"/>
      <c r="YH809" s="422"/>
      <c r="YI809" s="422"/>
      <c r="YJ809" s="422"/>
      <c r="YK809" s="422"/>
      <c r="YL809" s="422"/>
      <c r="YM809" s="422"/>
      <c r="YN809" s="422"/>
      <c r="YO809" s="422"/>
      <c r="YP809" s="422"/>
      <c r="YQ809" s="422"/>
      <c r="YR809" s="422"/>
      <c r="YS809" s="422"/>
      <c r="YT809" s="422"/>
      <c r="YU809" s="422"/>
      <c r="YV809" s="422"/>
      <c r="YW809" s="422"/>
      <c r="YX809" s="422"/>
      <c r="YY809" s="422"/>
      <c r="YZ809" s="422"/>
      <c r="ZA809" s="422"/>
      <c r="ZB809" s="422"/>
      <c r="ZC809" s="422"/>
      <c r="ZD809" s="422"/>
      <c r="ZE809" s="422"/>
      <c r="ZF809" s="422"/>
      <c r="ZG809" s="422"/>
      <c r="ZH809" s="422"/>
      <c r="ZI809" s="422"/>
      <c r="ZJ809" s="422"/>
      <c r="ZK809" s="422"/>
      <c r="ZL809" s="422"/>
      <c r="ZM809" s="422"/>
      <c r="ZN809" s="422"/>
      <c r="ZO809" s="422"/>
      <c r="ZP809" s="422"/>
      <c r="ZQ809" s="422"/>
      <c r="ZR809" s="422"/>
      <c r="ZS809" s="422"/>
      <c r="ZT809" s="422"/>
      <c r="ZU809" s="422"/>
      <c r="ZV809" s="422"/>
      <c r="ZW809" s="422"/>
      <c r="ZX809" s="422"/>
      <c r="ZY809" s="422"/>
      <c r="ZZ809" s="422"/>
      <c r="AAA809" s="422"/>
      <c r="AAB809" s="422"/>
      <c r="AAC809" s="422"/>
      <c r="AAD809" s="422"/>
      <c r="AAE809" s="422"/>
      <c r="AAF809" s="422"/>
      <c r="AAG809" s="422"/>
      <c r="AAH809" s="422"/>
      <c r="AAI809" s="422"/>
      <c r="AAJ809" s="422"/>
      <c r="AAK809" s="422"/>
      <c r="AAL809" s="422"/>
      <c r="AAM809" s="422"/>
      <c r="AAN809" s="422"/>
      <c r="AAO809" s="422"/>
      <c r="AAP809" s="422"/>
      <c r="AAQ809" s="422"/>
      <c r="AAR809" s="422"/>
      <c r="AAS809" s="422"/>
      <c r="AAT809" s="422"/>
      <c r="AAU809" s="422"/>
      <c r="AAV809" s="422"/>
      <c r="AAW809" s="422"/>
      <c r="AAX809" s="422"/>
      <c r="AAY809" s="422"/>
      <c r="AAZ809" s="422"/>
      <c r="ABA809" s="422"/>
      <c r="ABB809" s="422"/>
      <c r="ABC809" s="422"/>
      <c r="ABD809" s="422"/>
      <c r="ABE809" s="422"/>
      <c r="ABF809" s="422"/>
      <c r="ABG809" s="422"/>
      <c r="ABH809" s="422"/>
      <c r="ABI809" s="422"/>
      <c r="ABJ809" s="422"/>
      <c r="ABK809" s="422"/>
      <c r="ABL809" s="422"/>
      <c r="ABM809" s="422"/>
      <c r="ABN809" s="422"/>
      <c r="ABO809" s="422"/>
      <c r="ABP809" s="422"/>
      <c r="ABQ809" s="422"/>
      <c r="ABR809" s="422"/>
      <c r="ABS809" s="422"/>
      <c r="ABT809" s="422"/>
      <c r="ABU809" s="422"/>
      <c r="ABV809" s="422"/>
      <c r="ABW809" s="422"/>
      <c r="ABX809" s="422"/>
      <c r="ABY809" s="422"/>
      <c r="ABZ809" s="422"/>
      <c r="ACA809" s="422"/>
      <c r="ACB809" s="422"/>
      <c r="ACC809" s="422"/>
      <c r="ACD809" s="422"/>
      <c r="ACE809" s="422"/>
      <c r="ACF809" s="422"/>
      <c r="ACG809" s="422"/>
      <c r="ACH809" s="422"/>
      <c r="ACI809" s="422"/>
      <c r="ACJ809" s="422"/>
      <c r="ACK809" s="422"/>
      <c r="ACL809" s="422"/>
      <c r="ACM809" s="422"/>
      <c r="ACN809" s="422"/>
      <c r="ACO809" s="422"/>
      <c r="ACP809" s="422"/>
      <c r="ACQ809" s="422"/>
      <c r="ACR809" s="422"/>
      <c r="ACS809" s="422"/>
      <c r="ACT809" s="422"/>
      <c r="ACU809" s="422"/>
      <c r="ACV809" s="422"/>
      <c r="ACW809" s="422"/>
      <c r="ACX809" s="422"/>
      <c r="ACY809" s="422"/>
      <c r="ACZ809" s="422"/>
      <c r="ADA809" s="422"/>
      <c r="ADB809" s="422"/>
      <c r="ADC809" s="422"/>
      <c r="ADD809" s="422"/>
      <c r="ADE809" s="422"/>
      <c r="ADF809" s="422"/>
      <c r="ADG809" s="422"/>
      <c r="ADH809" s="422"/>
      <c r="ADI809" s="422"/>
      <c r="ADJ809" s="422"/>
      <c r="ADK809" s="422"/>
      <c r="ADL809" s="422"/>
      <c r="ADM809" s="422"/>
      <c r="ADN809" s="422"/>
      <c r="ADO809" s="422"/>
      <c r="ADP809" s="422"/>
      <c r="ADQ809" s="422"/>
      <c r="ADR809" s="422"/>
      <c r="ADS809" s="422"/>
      <c r="ADT809" s="422"/>
      <c r="ADU809" s="422"/>
      <c r="ADV809" s="422"/>
      <c r="ADW809" s="422"/>
      <c r="ADX809" s="422"/>
      <c r="ADY809" s="422"/>
      <c r="ADZ809" s="422"/>
      <c r="AEA809" s="422"/>
      <c r="AEB809" s="422"/>
      <c r="AEC809" s="422"/>
      <c r="AED809" s="422"/>
      <c r="AEE809" s="422"/>
      <c r="AEF809" s="422"/>
      <c r="AEG809" s="422"/>
      <c r="AEH809" s="422"/>
      <c r="AEI809" s="422"/>
      <c r="AEJ809" s="422"/>
      <c r="AEK809" s="422"/>
      <c r="AEL809" s="422"/>
      <c r="AEM809" s="422"/>
      <c r="AEN809" s="422"/>
      <c r="AEO809" s="422"/>
      <c r="AEP809" s="422"/>
      <c r="AEQ809" s="422"/>
      <c r="AER809" s="422"/>
      <c r="AES809" s="422"/>
      <c r="AET809" s="422"/>
      <c r="AEU809" s="422"/>
      <c r="AEV809" s="422"/>
      <c r="AEW809" s="422"/>
      <c r="AEX809" s="422"/>
      <c r="AEY809" s="422"/>
      <c r="AEZ809" s="422"/>
      <c r="AFA809" s="422"/>
      <c r="AFB809" s="422"/>
      <c r="AFC809" s="422"/>
      <c r="AFD809" s="422"/>
      <c r="AFE809" s="422"/>
      <c r="AFF809" s="422"/>
      <c r="AFG809" s="422"/>
      <c r="AFH809" s="422"/>
      <c r="AFI809" s="422"/>
      <c r="AFJ809" s="422"/>
      <c r="AFK809" s="422"/>
      <c r="AFL809" s="422"/>
      <c r="AFM809" s="422"/>
      <c r="AFN809" s="422"/>
      <c r="AFO809" s="422"/>
      <c r="AFP809" s="422"/>
      <c r="AFQ809" s="422"/>
      <c r="AFR809" s="422"/>
      <c r="AFS809" s="422"/>
      <c r="AFT809" s="422"/>
      <c r="AFU809" s="422"/>
      <c r="AFV809" s="422"/>
      <c r="AFW809" s="422"/>
      <c r="AFX809" s="422"/>
      <c r="AFY809" s="422"/>
      <c r="AFZ809" s="422"/>
      <c r="AGA809" s="422"/>
      <c r="AGB809" s="422"/>
      <c r="AGC809" s="422"/>
      <c r="AGD809" s="422"/>
      <c r="AGE809" s="422"/>
      <c r="AGF809" s="422"/>
      <c r="AGG809" s="422"/>
      <c r="AGH809" s="422"/>
      <c r="AGI809" s="422"/>
      <c r="AGJ809" s="422"/>
      <c r="AGK809" s="422"/>
      <c r="AGL809" s="422"/>
      <c r="AGM809" s="422"/>
      <c r="AGN809" s="422"/>
      <c r="AGO809" s="422"/>
      <c r="AGP809" s="422"/>
      <c r="AGQ809" s="422"/>
      <c r="AGR809" s="422"/>
      <c r="AGS809" s="422"/>
      <c r="AGT809" s="422"/>
      <c r="AGU809" s="422"/>
      <c r="AGV809" s="422"/>
      <c r="AGW809" s="422"/>
      <c r="AGX809" s="422"/>
      <c r="AGY809" s="422"/>
      <c r="AGZ809" s="422"/>
      <c r="AHA809" s="422"/>
      <c r="AHB809" s="422"/>
      <c r="AHC809" s="422"/>
      <c r="AHD809" s="422"/>
      <c r="AHE809" s="422"/>
      <c r="AHF809" s="422"/>
      <c r="AHG809" s="422"/>
      <c r="AHH809" s="422"/>
      <c r="AHI809" s="422"/>
      <c r="AHJ809" s="422"/>
      <c r="AHK809" s="422"/>
      <c r="AHL809" s="422"/>
      <c r="AHM809" s="422"/>
      <c r="AHN809" s="422"/>
      <c r="AHO809" s="422"/>
      <c r="AHP809" s="422"/>
      <c r="AHQ809" s="422"/>
      <c r="AHR809" s="422"/>
      <c r="AHS809" s="422"/>
      <c r="AHT809" s="422"/>
      <c r="AHU809" s="422"/>
      <c r="AHV809" s="422"/>
      <c r="AHW809" s="422"/>
      <c r="AHX809" s="422"/>
      <c r="AHY809" s="422"/>
      <c r="AHZ809" s="422"/>
      <c r="AIA809" s="422"/>
      <c r="AIB809" s="422"/>
      <c r="AIC809" s="422"/>
      <c r="AID809" s="422"/>
      <c r="AIE809" s="422"/>
      <c r="AIF809" s="422"/>
      <c r="AIG809" s="422"/>
      <c r="AIH809" s="422"/>
      <c r="AII809" s="422"/>
      <c r="AIJ809" s="422"/>
      <c r="AIK809" s="422"/>
      <c r="AIL809" s="422"/>
      <c r="AIM809" s="422"/>
      <c r="AIN809" s="422"/>
      <c r="AIO809" s="422"/>
      <c r="AIP809" s="422"/>
      <c r="AIQ809" s="422"/>
      <c r="AIR809" s="422"/>
      <c r="AIS809" s="422"/>
      <c r="AIT809" s="422"/>
      <c r="AIU809" s="422"/>
      <c r="AIV809" s="422"/>
      <c r="AIW809" s="422"/>
      <c r="AIX809" s="422"/>
      <c r="AIY809" s="422"/>
      <c r="AIZ809" s="422"/>
      <c r="AJA809" s="422"/>
      <c r="AJB809" s="422"/>
      <c r="AJC809" s="422"/>
      <c r="AJD809" s="422"/>
      <c r="AJE809" s="422"/>
      <c r="AJF809" s="422"/>
      <c r="AJG809" s="422"/>
      <c r="AJH809" s="422"/>
      <c r="AJI809" s="422"/>
      <c r="AJJ809" s="422"/>
      <c r="AJK809" s="422"/>
      <c r="AJL809" s="422"/>
      <c r="AJM809" s="422"/>
      <c r="AJN809" s="422"/>
      <c r="AJO809" s="422"/>
      <c r="AJP809" s="422"/>
      <c r="AJQ809" s="422"/>
      <c r="AJR809" s="422"/>
      <c r="AJS809" s="422"/>
      <c r="AJT809" s="422"/>
      <c r="AJU809" s="422"/>
      <c r="AJV809" s="422"/>
      <c r="AJW809" s="422"/>
      <c r="AJX809" s="422"/>
      <c r="AJY809" s="422"/>
      <c r="AJZ809" s="422"/>
      <c r="AKA809" s="422"/>
      <c r="AKB809" s="422"/>
      <c r="AKC809" s="422"/>
      <c r="AKD809" s="422"/>
      <c r="AKE809" s="422"/>
      <c r="AKF809" s="422"/>
      <c r="AKG809" s="422"/>
      <c r="AKH809" s="422"/>
      <c r="AKI809" s="422"/>
      <c r="AKJ809" s="422"/>
      <c r="AKK809" s="422"/>
      <c r="AKL809" s="422"/>
      <c r="AKM809" s="422"/>
      <c r="AKN809" s="422"/>
      <c r="AKO809" s="422"/>
      <c r="AKP809" s="422"/>
      <c r="AKQ809" s="422"/>
      <c r="AKR809" s="422"/>
      <c r="AKS809" s="422"/>
      <c r="AKT809" s="422"/>
      <c r="AKU809" s="422"/>
      <c r="AKV809" s="422"/>
      <c r="AKW809" s="422"/>
      <c r="AKX809" s="422"/>
      <c r="AKY809" s="422"/>
      <c r="AKZ809" s="422"/>
      <c r="ALA809" s="422"/>
      <c r="ALB809" s="422"/>
      <c r="ALC809" s="422"/>
      <c r="ALD809" s="422"/>
      <c r="ALE809" s="422"/>
      <c r="ALF809" s="422"/>
      <c r="ALG809" s="422"/>
      <c r="ALH809" s="422"/>
      <c r="ALI809" s="422"/>
      <c r="ALJ809" s="422"/>
      <c r="ALK809" s="422"/>
      <c r="ALL809" s="422"/>
      <c r="ALM809" s="422"/>
      <c r="ALN809" s="422"/>
      <c r="ALO809" s="422"/>
      <c r="ALP809" s="422"/>
      <c r="ALQ809" s="422"/>
      <c r="ALR809" s="422"/>
      <c r="ALS809" s="422"/>
      <c r="ALT809" s="422"/>
      <c r="ALU809" s="422"/>
      <c r="ALV809" s="422"/>
      <c r="ALW809" s="422"/>
      <c r="ALX809" s="422"/>
      <c r="ALY809" s="422"/>
      <c r="ALZ809" s="422"/>
      <c r="AMA809" s="422"/>
      <c r="AMB809" s="422"/>
      <c r="AMC809" s="422"/>
      <c r="AMD809" s="422"/>
      <c r="AME809" s="422"/>
      <c r="AMF809" s="422"/>
      <c r="AMG809" s="422"/>
      <c r="AMH809" s="422"/>
      <c r="AMI809" s="422"/>
      <c r="AMJ809" s="422"/>
      <c r="AMK809" s="422"/>
      <c r="AML809" s="422"/>
      <c r="AMM809" s="422"/>
      <c r="AMN809" s="422"/>
      <c r="AMO809" s="422"/>
      <c r="AMP809" s="422"/>
      <c r="AMQ809" s="422"/>
      <c r="AMR809" s="422"/>
      <c r="AMS809" s="422"/>
      <c r="AMT809" s="422"/>
      <c r="AMU809" s="422"/>
      <c r="AMV809" s="422"/>
      <c r="AMW809" s="422"/>
      <c r="AMX809" s="422"/>
    </row>
    <row r="810" spans="1:1038" s="288" customFormat="1" ht="18" customHeight="1">
      <c r="A810" s="549">
        <v>43333</v>
      </c>
      <c r="B810" s="283" t="s">
        <v>1647</v>
      </c>
      <c r="C810" s="227"/>
      <c r="D810" s="284" t="s">
        <v>1279</v>
      </c>
      <c r="E810" s="229">
        <v>98</v>
      </c>
      <c r="F810" s="229">
        <v>1</v>
      </c>
      <c r="G810" s="286" t="str">
        <f t="shared" si="513"/>
        <v>98-1</v>
      </c>
      <c r="H810" s="229">
        <v>81</v>
      </c>
      <c r="I810" s="229">
        <v>91</v>
      </c>
      <c r="J810" s="477">
        <f t="shared" si="546"/>
        <v>0</v>
      </c>
      <c r="K810" s="478" t="str">
        <f>IF(J811=1,IF(((VLOOKUP($G810,[3]Depth_Lookup!$A$3:$J$550,9,FALSE))-(I810/100))=0,"Good",IF(((VLOOKUP($G810,[3]Depth_Lookup!$A$3:$J$550,9,FALSE))-(I810/100))&gt;0,"Too Short","Too Long")))</f>
        <v>Good</v>
      </c>
      <c r="L810" s="171">
        <f>(VLOOKUP($G810,Depth_Lookup!$A$3:$J$410,10,FALSE))+(H810/100)</f>
        <v>255.51</v>
      </c>
      <c r="M810" s="171">
        <f>(VLOOKUP($G810,Depth_Lookup!$A$3:$J$410,10,FALSE))+(I810/100)</f>
        <v>255.60999999999999</v>
      </c>
      <c r="N810" s="645" t="s">
        <v>2337</v>
      </c>
      <c r="O810" s="229">
        <v>1</v>
      </c>
      <c r="P810" s="229" t="s">
        <v>853</v>
      </c>
      <c r="Q810" s="229" t="s">
        <v>125</v>
      </c>
      <c r="R810" s="286" t="str">
        <f t="shared" si="537"/>
        <v>SerpentinizedHarzburgite</v>
      </c>
      <c r="S810" s="227" t="s">
        <v>115</v>
      </c>
      <c r="T810" s="229" t="s">
        <v>700</v>
      </c>
      <c r="U810" s="229" t="s">
        <v>95</v>
      </c>
      <c r="V810" s="229" t="s">
        <v>509</v>
      </c>
      <c r="W810" s="229" t="s">
        <v>102</v>
      </c>
      <c r="X810" s="287">
        <f>VLOOKUP(W810,[3]definitions_list_lookup!$A$13:$B$19,2,0)</f>
        <v>5</v>
      </c>
      <c r="Y810" s="229" t="s">
        <v>90</v>
      </c>
      <c r="Z810" s="229" t="s">
        <v>91</v>
      </c>
      <c r="AA810" s="229"/>
      <c r="AB810" s="227"/>
      <c r="AC810" s="227"/>
      <c r="AD810" s="227"/>
      <c r="AE810" s="233"/>
      <c r="AF810" s="286" t="e">
        <f>VLOOKUP(AE810,[3]definitions_list_mag!$V$12:$W$15,2,0)</f>
        <v>#N/A</v>
      </c>
      <c r="AG810" s="676"/>
      <c r="AH810" s="229"/>
      <c r="AI810" s="227">
        <v>69</v>
      </c>
      <c r="AJ810" s="252"/>
      <c r="AK810" s="229"/>
      <c r="AL810" s="229"/>
      <c r="AM810" s="229"/>
      <c r="AN810" s="229"/>
      <c r="AO810" s="252"/>
      <c r="AP810" s="229"/>
      <c r="AQ810" s="229"/>
      <c r="AR810" s="229"/>
      <c r="AS810" s="229"/>
      <c r="AT810" s="229"/>
      <c r="AU810" s="252"/>
      <c r="AV810" s="229"/>
      <c r="AW810" s="229"/>
      <c r="AX810" s="227"/>
      <c r="AY810" s="227"/>
      <c r="AZ810" s="229"/>
      <c r="BA810" s="252">
        <v>30</v>
      </c>
      <c r="BB810" s="227">
        <v>5</v>
      </c>
      <c r="BC810" s="227">
        <v>2</v>
      </c>
      <c r="BD810" s="227" t="s">
        <v>110</v>
      </c>
      <c r="BE810" s="227" t="s">
        <v>103</v>
      </c>
      <c r="BF810" s="227"/>
      <c r="BG810" s="240"/>
      <c r="BH810" s="227"/>
      <c r="BI810" s="227"/>
      <c r="BJ810" s="227"/>
      <c r="BK810" s="227"/>
      <c r="BL810" s="227"/>
      <c r="BM810" s="240">
        <v>1</v>
      </c>
      <c r="BN810" s="227">
        <v>1</v>
      </c>
      <c r="BO810" s="227">
        <v>0.5</v>
      </c>
      <c r="BP810" s="227"/>
      <c r="BQ810" s="227"/>
      <c r="BR810" s="227"/>
      <c r="BS810" s="227"/>
      <c r="BT810" s="227"/>
      <c r="BU810" s="227"/>
      <c r="BV810" s="227"/>
      <c r="BW810" s="227"/>
      <c r="BX810" s="227"/>
      <c r="BY810" s="240"/>
      <c r="BZ810" s="227"/>
      <c r="CA810" s="227"/>
      <c r="CB810" s="227"/>
      <c r="CC810" s="227"/>
      <c r="CD810" s="227"/>
      <c r="CE810" s="227"/>
      <c r="CF810" s="290">
        <f t="shared" si="538"/>
        <v>100</v>
      </c>
      <c r="CG810" s="148"/>
      <c r="CH810" s="149" t="s">
        <v>1360</v>
      </c>
      <c r="CI810" s="149">
        <v>95</v>
      </c>
      <c r="CJ810" s="149" t="s">
        <v>514</v>
      </c>
      <c r="CK810" s="151"/>
      <c r="CL810" s="152"/>
      <c r="CM810" s="152"/>
      <c r="CN810" s="152"/>
      <c r="CO810" s="152"/>
      <c r="CP810" s="152"/>
      <c r="CQ810" s="152"/>
      <c r="CR810" s="152"/>
      <c r="CS810" s="152"/>
      <c r="CT810" s="152"/>
      <c r="CU810" s="152"/>
      <c r="CV810" s="152"/>
      <c r="CW810" s="152"/>
      <c r="CX810" s="152"/>
      <c r="CY810" s="152"/>
      <c r="CZ810" s="152"/>
      <c r="DA810" s="152"/>
      <c r="DB810" s="152">
        <v>75</v>
      </c>
      <c r="DC810" s="229">
        <v>25</v>
      </c>
      <c r="DD810" s="152"/>
      <c r="DE810" s="152"/>
      <c r="DF810" s="152"/>
      <c r="DG810" s="152"/>
      <c r="DH810" s="152"/>
      <c r="DI810" s="152"/>
      <c r="DJ810" s="152"/>
      <c r="DK810" s="208">
        <f t="shared" si="539"/>
        <v>100</v>
      </c>
      <c r="DL810" s="148"/>
      <c r="DM810" s="152"/>
      <c r="DN810" s="152"/>
      <c r="DO810" s="153"/>
      <c r="DQ810" s="148"/>
      <c r="DR810" s="574"/>
      <c r="DS810" s="148"/>
      <c r="DT810" s="573" t="s">
        <v>2338</v>
      </c>
      <c r="DU810" s="229"/>
      <c r="DV810" s="229"/>
      <c r="DW810" s="291" t="e">
        <f>VLOOKUP(P810,[3]definitions_list_lookup!$K$30:$L$54,2,0)</f>
        <v>#N/A</v>
      </c>
      <c r="DX810" s="677" t="s">
        <v>2333</v>
      </c>
      <c r="DY810" s="682" t="s">
        <v>2339</v>
      </c>
      <c r="DZ810" s="479"/>
      <c r="EA810" s="292"/>
      <c r="EB810" s="229"/>
      <c r="EC810" s="292"/>
      <c r="ED810" s="229" t="s">
        <v>2517</v>
      </c>
      <c r="EE810" s="293"/>
      <c r="EF810" s="294"/>
      <c r="EG810" s="293"/>
      <c r="EH810" s="295"/>
      <c r="EI810" s="296"/>
      <c r="EJ810" s="297"/>
      <c r="EK810" s="298"/>
      <c r="EL810" s="293"/>
      <c r="EM810" s="295"/>
      <c r="EN810" s="295"/>
      <c r="EO810" s="321"/>
      <c r="EP810" s="321"/>
      <c r="EQ810" s="321"/>
      <c r="ER810" s="321"/>
      <c r="ES810" s="321"/>
      <c r="ET810" s="321"/>
      <c r="EU810" s="321"/>
      <c r="EV810" s="322"/>
      <c r="EW810" s="322"/>
      <c r="EX810" s="322"/>
      <c r="EY810" s="322"/>
      <c r="EZ810" s="192" t="e">
        <f t="shared" si="514"/>
        <v>#DIV/0!</v>
      </c>
      <c r="FA810" s="192" t="e">
        <f t="shared" si="515"/>
        <v>#DIV/0!</v>
      </c>
      <c r="FB810" s="192" t="e">
        <f t="shared" si="516"/>
        <v>#DIV/0!</v>
      </c>
      <c r="FC810" s="192" t="e">
        <f t="shared" si="517"/>
        <v>#DIV/0!</v>
      </c>
      <c r="FD810" s="192" t="e">
        <f t="shared" si="518"/>
        <v>#DIV/0!</v>
      </c>
      <c r="FE810" s="193" t="e">
        <f t="shared" si="519"/>
        <v>#DIV/0!</v>
      </c>
      <c r="FF810" s="194" t="e">
        <f t="shared" si="520"/>
        <v>#DIV/0!</v>
      </c>
      <c r="FG810" s="293"/>
      <c r="FH810" s="295"/>
      <c r="FI810" s="778">
        <f t="shared" si="526"/>
        <v>0</v>
      </c>
      <c r="FJ810" s="779" t="e">
        <f t="shared" si="527"/>
        <v>#DIV/0!</v>
      </c>
      <c r="FK810" s="779" t="e">
        <f t="shared" si="528"/>
        <v>#DIV/0!</v>
      </c>
      <c r="FL810" s="780" t="e">
        <f t="shared" si="529"/>
        <v>#DIV/0!</v>
      </c>
      <c r="FM810" s="169" t="e">
        <f t="shared" si="530"/>
        <v>#DIV/0!</v>
      </c>
      <c r="FN810" s="783" t="e">
        <f t="shared" si="531"/>
        <v>#DIV/0!</v>
      </c>
      <c r="FO810" s="227"/>
      <c r="FP810" s="227"/>
      <c r="FQ810" s="227"/>
      <c r="FR810" s="227"/>
      <c r="FS810" s="227"/>
      <c r="FT810" s="227"/>
      <c r="FU810" s="227"/>
      <c r="FV810" s="227"/>
      <c r="FW810" s="227"/>
      <c r="FX810" s="227"/>
      <c r="FY810" s="227"/>
      <c r="FZ810" s="227"/>
      <c r="GA810" s="227"/>
      <c r="GB810" s="227"/>
      <c r="GC810" s="227"/>
      <c r="GD810" s="227"/>
      <c r="GE810" s="227"/>
      <c r="GF810" s="227"/>
      <c r="GG810" s="227"/>
      <c r="GH810" s="227"/>
      <c r="GI810" s="227"/>
      <c r="GJ810" s="227"/>
      <c r="GK810" s="227"/>
      <c r="GL810" s="227"/>
      <c r="GM810" s="227"/>
      <c r="GN810" s="227"/>
      <c r="GO810" s="227"/>
      <c r="GP810" s="227"/>
      <c r="GQ810" s="227"/>
      <c r="GR810" s="227"/>
      <c r="GS810" s="227"/>
      <c r="GT810" s="227"/>
      <c r="GU810" s="227"/>
      <c r="GV810" s="227"/>
      <c r="GW810" s="227"/>
      <c r="GX810" s="227"/>
      <c r="GY810" s="227"/>
      <c r="GZ810" s="227"/>
      <c r="HA810" s="227"/>
      <c r="HB810" s="227"/>
      <c r="HC810" s="227"/>
      <c r="HD810" s="227"/>
      <c r="HE810" s="227"/>
      <c r="HF810" s="227"/>
      <c r="HG810" s="227"/>
      <c r="HH810" s="227"/>
      <c r="HI810" s="227"/>
      <c r="HJ810" s="227"/>
      <c r="HK810" s="227"/>
      <c r="HL810" s="227"/>
      <c r="HM810" s="227"/>
      <c r="HN810" s="227"/>
      <c r="HO810" s="227"/>
      <c r="HP810" s="227"/>
      <c r="HQ810" s="227"/>
      <c r="HR810" s="227"/>
      <c r="HS810" s="227"/>
      <c r="HT810" s="227"/>
      <c r="HU810" s="227"/>
      <c r="HV810" s="227"/>
      <c r="HW810" s="227"/>
      <c r="HX810" s="227"/>
      <c r="HY810" s="227"/>
      <c r="HZ810" s="227"/>
      <c r="IA810" s="227"/>
      <c r="IB810" s="227"/>
      <c r="IC810" s="227"/>
      <c r="ID810" s="227"/>
      <c r="IE810" s="227"/>
      <c r="IF810" s="227"/>
      <c r="IG810" s="227"/>
      <c r="IH810" s="227"/>
      <c r="II810" s="227"/>
      <c r="IJ810" s="227"/>
      <c r="IK810" s="227"/>
      <c r="IL810" s="227"/>
      <c r="IM810" s="227"/>
      <c r="IN810" s="227"/>
      <c r="IO810" s="227"/>
      <c r="IP810" s="227"/>
      <c r="IQ810" s="227"/>
      <c r="IR810" s="227"/>
      <c r="IS810" s="227"/>
      <c r="IT810" s="227"/>
      <c r="IU810" s="227"/>
      <c r="IV810" s="227"/>
      <c r="IW810" s="227"/>
      <c r="IX810" s="227"/>
      <c r="IY810" s="227"/>
      <c r="IZ810" s="227"/>
      <c r="JA810" s="227"/>
      <c r="JB810" s="227"/>
      <c r="JC810" s="227"/>
      <c r="JD810" s="227"/>
      <c r="JE810" s="227"/>
      <c r="JF810" s="227"/>
      <c r="JG810" s="227"/>
      <c r="JH810" s="227"/>
      <c r="JI810" s="227"/>
      <c r="JJ810" s="227"/>
      <c r="JK810" s="227"/>
      <c r="JL810" s="227"/>
      <c r="JM810" s="227"/>
      <c r="JN810" s="227"/>
      <c r="JO810" s="227"/>
      <c r="JP810" s="227"/>
      <c r="JQ810" s="227"/>
      <c r="JR810" s="227"/>
      <c r="JS810" s="227"/>
      <c r="JT810" s="227"/>
      <c r="JU810" s="227"/>
      <c r="JV810" s="227"/>
      <c r="JW810" s="227"/>
      <c r="JX810" s="227"/>
      <c r="JY810" s="227"/>
      <c r="JZ810" s="227"/>
      <c r="KA810" s="227"/>
      <c r="KB810" s="227"/>
      <c r="KC810" s="227"/>
      <c r="KD810" s="227"/>
      <c r="KE810" s="227"/>
      <c r="KF810" s="227"/>
      <c r="KG810" s="227"/>
      <c r="KH810" s="227"/>
      <c r="KI810" s="227"/>
      <c r="KJ810" s="227"/>
      <c r="KK810" s="227"/>
      <c r="KL810" s="227"/>
      <c r="KM810" s="227"/>
      <c r="KN810" s="227"/>
      <c r="KO810" s="227"/>
      <c r="KP810" s="227"/>
      <c r="KQ810" s="227"/>
      <c r="KR810" s="227"/>
      <c r="KS810" s="227"/>
      <c r="KT810" s="227"/>
      <c r="KU810" s="227"/>
      <c r="KV810" s="227"/>
      <c r="KW810" s="227"/>
      <c r="KX810" s="227"/>
      <c r="KY810" s="227"/>
      <c r="KZ810" s="227"/>
      <c r="LA810" s="227"/>
      <c r="LB810" s="227"/>
      <c r="LC810" s="227"/>
      <c r="LD810" s="227"/>
      <c r="LE810" s="227"/>
      <c r="LF810" s="227"/>
      <c r="LG810" s="227"/>
      <c r="LH810" s="227"/>
      <c r="LI810" s="227"/>
      <c r="LJ810" s="227"/>
      <c r="LK810" s="227"/>
      <c r="LL810" s="227"/>
      <c r="LM810" s="227"/>
      <c r="LN810" s="227"/>
      <c r="LO810" s="227"/>
      <c r="LP810" s="227"/>
      <c r="LQ810" s="227"/>
      <c r="LR810" s="227"/>
      <c r="LS810" s="227"/>
      <c r="LT810" s="227"/>
      <c r="LU810" s="227"/>
      <c r="LV810" s="227"/>
      <c r="LW810" s="227"/>
      <c r="LX810" s="227"/>
      <c r="LY810" s="227"/>
      <c r="LZ810" s="227"/>
      <c r="MA810" s="227"/>
      <c r="MB810" s="227"/>
      <c r="MC810" s="227"/>
      <c r="MD810" s="227"/>
      <c r="ME810" s="227"/>
      <c r="MF810" s="227"/>
      <c r="MG810" s="227"/>
      <c r="MH810" s="227"/>
      <c r="MI810" s="227"/>
      <c r="MJ810" s="227"/>
      <c r="MK810" s="227"/>
      <c r="ML810" s="227"/>
      <c r="MM810" s="227"/>
      <c r="MN810" s="227"/>
      <c r="MO810" s="227"/>
      <c r="MP810" s="227"/>
      <c r="MQ810" s="227"/>
      <c r="MR810" s="227"/>
      <c r="MS810" s="227"/>
      <c r="MT810" s="227"/>
      <c r="MU810" s="227"/>
      <c r="MV810" s="227"/>
      <c r="MW810" s="227"/>
      <c r="MX810" s="227"/>
      <c r="MY810" s="227"/>
      <c r="MZ810" s="227"/>
      <c r="NA810" s="227"/>
      <c r="NB810" s="227"/>
      <c r="NC810" s="227"/>
      <c r="ND810" s="227"/>
      <c r="NE810" s="227"/>
      <c r="NF810" s="227"/>
      <c r="NG810" s="227"/>
      <c r="NH810" s="227"/>
      <c r="NI810" s="227"/>
      <c r="NJ810" s="227"/>
      <c r="NK810" s="227"/>
      <c r="NL810" s="227"/>
      <c r="NM810" s="227"/>
      <c r="NN810" s="227"/>
      <c r="NO810" s="227"/>
      <c r="NP810" s="227"/>
      <c r="NQ810" s="227"/>
      <c r="NR810" s="227"/>
      <c r="NS810" s="227"/>
      <c r="NT810" s="227"/>
      <c r="NU810" s="227"/>
      <c r="NV810" s="227"/>
      <c r="NW810" s="227"/>
      <c r="NX810" s="227"/>
      <c r="NY810" s="227"/>
      <c r="NZ810" s="227"/>
      <c r="OA810" s="227"/>
      <c r="OB810" s="227"/>
      <c r="OC810" s="227"/>
      <c r="OD810" s="227"/>
      <c r="OE810" s="227"/>
      <c r="OF810" s="227"/>
      <c r="OG810" s="227"/>
      <c r="OH810" s="227"/>
      <c r="OI810" s="227"/>
      <c r="OJ810" s="227"/>
      <c r="OK810" s="227"/>
      <c r="OL810" s="227"/>
      <c r="OM810" s="227"/>
      <c r="ON810" s="227"/>
      <c r="OO810" s="227"/>
      <c r="OP810" s="227"/>
      <c r="OQ810" s="227"/>
      <c r="OR810" s="227"/>
      <c r="OS810" s="227"/>
      <c r="OT810" s="227"/>
      <c r="OU810" s="227"/>
      <c r="OV810" s="227"/>
      <c r="OW810" s="227"/>
      <c r="OX810" s="227"/>
      <c r="OY810" s="227"/>
      <c r="OZ810" s="227"/>
      <c r="PA810" s="227"/>
      <c r="PB810" s="227"/>
      <c r="PC810" s="227"/>
      <c r="PD810" s="227"/>
      <c r="PE810" s="227"/>
      <c r="PF810" s="227"/>
      <c r="PG810" s="227"/>
      <c r="PH810" s="227"/>
      <c r="PI810" s="227"/>
      <c r="PJ810" s="227"/>
      <c r="PK810" s="227"/>
      <c r="PL810" s="227"/>
      <c r="PM810" s="227"/>
      <c r="PN810" s="227"/>
      <c r="PO810" s="227"/>
      <c r="PP810" s="227"/>
      <c r="PQ810" s="227"/>
      <c r="PR810" s="227"/>
      <c r="PS810" s="227"/>
      <c r="PT810" s="227"/>
      <c r="PU810" s="227"/>
      <c r="PV810" s="227"/>
      <c r="PW810" s="227"/>
      <c r="PX810" s="227"/>
      <c r="PY810" s="227"/>
      <c r="PZ810" s="227"/>
      <c r="QA810" s="227"/>
      <c r="QB810" s="227"/>
      <c r="QC810" s="227"/>
      <c r="QD810" s="227"/>
      <c r="QE810" s="227"/>
      <c r="QF810" s="227"/>
      <c r="QG810" s="227"/>
      <c r="QH810" s="227"/>
      <c r="QI810" s="227"/>
      <c r="QJ810" s="227"/>
      <c r="QK810" s="227"/>
      <c r="QL810" s="227"/>
      <c r="QM810" s="227"/>
      <c r="QN810" s="227"/>
      <c r="QO810" s="227"/>
      <c r="QP810" s="227"/>
      <c r="QQ810" s="227"/>
      <c r="QR810" s="227"/>
      <c r="QS810" s="227"/>
      <c r="QT810" s="227"/>
      <c r="QU810" s="227"/>
      <c r="QV810" s="227"/>
      <c r="QW810" s="227"/>
      <c r="QX810" s="227"/>
      <c r="QY810" s="227"/>
      <c r="QZ810" s="227"/>
      <c r="RA810" s="227"/>
      <c r="RB810" s="227"/>
      <c r="RC810" s="227"/>
      <c r="RD810" s="227"/>
      <c r="RE810" s="227"/>
      <c r="RF810" s="227"/>
      <c r="RG810" s="227"/>
      <c r="RH810" s="227"/>
      <c r="RI810" s="227"/>
      <c r="RJ810" s="227"/>
      <c r="RK810" s="227"/>
      <c r="RL810" s="227"/>
      <c r="RM810" s="227"/>
      <c r="RN810" s="227"/>
      <c r="RO810" s="227"/>
      <c r="RP810" s="227"/>
      <c r="RQ810" s="227"/>
      <c r="RR810" s="227"/>
      <c r="RS810" s="227"/>
      <c r="RT810" s="227"/>
      <c r="RU810" s="227"/>
      <c r="RV810" s="227"/>
      <c r="RW810" s="227"/>
      <c r="RX810" s="227"/>
      <c r="RY810" s="227"/>
      <c r="RZ810" s="227"/>
      <c r="SA810" s="227"/>
      <c r="SB810" s="227"/>
      <c r="SC810" s="227"/>
      <c r="SD810" s="227"/>
      <c r="SE810" s="227"/>
      <c r="SF810" s="227"/>
      <c r="SG810" s="227"/>
      <c r="SH810" s="227"/>
      <c r="SI810" s="227"/>
      <c r="SJ810" s="227"/>
      <c r="SK810" s="227"/>
      <c r="SL810" s="227"/>
      <c r="SM810" s="227"/>
      <c r="SN810" s="227"/>
      <c r="SO810" s="227"/>
      <c r="SP810" s="227"/>
      <c r="SQ810" s="227"/>
      <c r="SR810" s="227"/>
      <c r="SS810" s="227"/>
      <c r="ST810" s="227"/>
      <c r="SU810" s="227"/>
      <c r="SV810" s="227"/>
      <c r="SW810" s="227"/>
      <c r="SX810" s="227"/>
      <c r="SY810" s="227"/>
      <c r="SZ810" s="227"/>
      <c r="TA810" s="227"/>
      <c r="TB810" s="227"/>
      <c r="TC810" s="227"/>
      <c r="TD810" s="227"/>
      <c r="TE810" s="227"/>
      <c r="TF810" s="227"/>
      <c r="TG810" s="227"/>
      <c r="TH810" s="227"/>
      <c r="TI810" s="227"/>
      <c r="TJ810" s="227"/>
      <c r="TK810" s="227"/>
      <c r="TL810" s="227"/>
      <c r="TM810" s="227"/>
      <c r="TN810" s="227"/>
      <c r="TO810" s="227"/>
      <c r="TP810" s="227"/>
      <c r="TQ810" s="227"/>
      <c r="TR810" s="227"/>
      <c r="TS810" s="227"/>
      <c r="TT810" s="227"/>
      <c r="TU810" s="227"/>
      <c r="TV810" s="227"/>
      <c r="TW810" s="227"/>
      <c r="TX810" s="227"/>
      <c r="TY810" s="227"/>
      <c r="TZ810" s="227"/>
      <c r="UA810" s="227"/>
      <c r="UB810" s="227"/>
      <c r="UC810" s="227"/>
      <c r="UD810" s="227"/>
      <c r="UE810" s="227"/>
      <c r="UF810" s="227"/>
      <c r="UG810" s="227"/>
      <c r="UH810" s="227"/>
      <c r="UI810" s="227"/>
      <c r="UJ810" s="227"/>
      <c r="UK810" s="227"/>
      <c r="UL810" s="227"/>
      <c r="UM810" s="227"/>
      <c r="UN810" s="227"/>
      <c r="UO810" s="227"/>
      <c r="UP810" s="227"/>
      <c r="UQ810" s="227"/>
      <c r="UR810" s="227"/>
      <c r="US810" s="227"/>
      <c r="UT810" s="227"/>
      <c r="UU810" s="227"/>
      <c r="UV810" s="227"/>
      <c r="UW810" s="227"/>
      <c r="UX810" s="227"/>
      <c r="UY810" s="227"/>
      <c r="UZ810" s="227"/>
      <c r="VA810" s="227"/>
      <c r="VB810" s="227"/>
      <c r="VC810" s="227"/>
      <c r="VD810" s="227"/>
      <c r="VE810" s="227"/>
      <c r="VF810" s="227"/>
      <c r="VG810" s="227"/>
      <c r="VH810" s="227"/>
      <c r="VI810" s="227"/>
      <c r="VJ810" s="227"/>
      <c r="VK810" s="227"/>
      <c r="VL810" s="227"/>
      <c r="VM810" s="227"/>
      <c r="VN810" s="227"/>
      <c r="VO810" s="227"/>
      <c r="VP810" s="227"/>
      <c r="VQ810" s="227"/>
      <c r="VR810" s="227"/>
      <c r="VS810" s="227"/>
      <c r="VT810" s="227"/>
      <c r="VU810" s="227"/>
      <c r="VV810" s="227"/>
      <c r="VW810" s="227"/>
      <c r="VX810" s="227"/>
      <c r="VY810" s="227"/>
      <c r="VZ810" s="227"/>
      <c r="WA810" s="227"/>
      <c r="WB810" s="227"/>
      <c r="WC810" s="227"/>
      <c r="WD810" s="227"/>
      <c r="WE810" s="227"/>
      <c r="WF810" s="227"/>
      <c r="WG810" s="227"/>
      <c r="WH810" s="227"/>
      <c r="WI810" s="227"/>
      <c r="WJ810" s="227"/>
      <c r="WK810" s="227"/>
      <c r="WL810" s="227"/>
      <c r="WM810" s="227"/>
      <c r="WN810" s="227"/>
      <c r="WO810" s="227"/>
      <c r="WP810" s="227"/>
      <c r="WQ810" s="227"/>
      <c r="WR810" s="227"/>
      <c r="WS810" s="227"/>
      <c r="WT810" s="227"/>
      <c r="WU810" s="227"/>
      <c r="WV810" s="227"/>
      <c r="WW810" s="227"/>
      <c r="WX810" s="227"/>
      <c r="WY810" s="227"/>
      <c r="WZ810" s="227"/>
      <c r="XA810" s="227"/>
      <c r="XB810" s="227"/>
      <c r="XC810" s="227"/>
      <c r="XD810" s="227"/>
      <c r="XE810" s="227"/>
      <c r="XF810" s="227"/>
      <c r="XG810" s="227"/>
      <c r="XH810" s="227"/>
      <c r="XI810" s="227"/>
      <c r="XJ810" s="227"/>
      <c r="XK810" s="227"/>
      <c r="XL810" s="227"/>
      <c r="XM810" s="227"/>
      <c r="XN810" s="227"/>
      <c r="XO810" s="227"/>
      <c r="XP810" s="227"/>
      <c r="XQ810" s="227"/>
      <c r="XR810" s="227"/>
      <c r="XS810" s="227"/>
      <c r="XT810" s="227"/>
      <c r="XU810" s="227"/>
      <c r="XV810" s="227"/>
      <c r="XW810" s="227"/>
      <c r="XX810" s="227"/>
      <c r="XY810" s="227"/>
      <c r="XZ810" s="227"/>
      <c r="YA810" s="227"/>
      <c r="YB810" s="227"/>
      <c r="YC810" s="227"/>
      <c r="YD810" s="227"/>
      <c r="YE810" s="227"/>
      <c r="YF810" s="227"/>
      <c r="YG810" s="227"/>
      <c r="YH810" s="227"/>
      <c r="YI810" s="227"/>
      <c r="YJ810" s="227"/>
      <c r="YK810" s="227"/>
      <c r="YL810" s="227"/>
      <c r="YM810" s="227"/>
      <c r="YN810" s="227"/>
      <c r="YO810" s="227"/>
      <c r="YP810" s="227"/>
      <c r="YQ810" s="227"/>
      <c r="YR810" s="227"/>
      <c r="YS810" s="227"/>
      <c r="YT810" s="227"/>
      <c r="YU810" s="227"/>
      <c r="YV810" s="227"/>
      <c r="YW810" s="227"/>
      <c r="YX810" s="227"/>
      <c r="YY810" s="227"/>
      <c r="YZ810" s="227"/>
      <c r="ZA810" s="227"/>
      <c r="ZB810" s="227"/>
      <c r="ZC810" s="227"/>
      <c r="ZD810" s="227"/>
      <c r="ZE810" s="227"/>
      <c r="ZF810" s="227"/>
      <c r="ZG810" s="227"/>
      <c r="ZH810" s="227"/>
      <c r="ZI810" s="227"/>
      <c r="ZJ810" s="227"/>
      <c r="ZK810" s="227"/>
      <c r="ZL810" s="227"/>
      <c r="ZM810" s="227"/>
      <c r="ZN810" s="227"/>
      <c r="ZO810" s="227"/>
      <c r="ZP810" s="227"/>
      <c r="ZQ810" s="227"/>
      <c r="ZR810" s="227"/>
      <c r="ZS810" s="227"/>
      <c r="ZT810" s="227"/>
      <c r="ZU810" s="227"/>
      <c r="ZV810" s="227"/>
      <c r="ZW810" s="227"/>
      <c r="ZX810" s="227"/>
      <c r="ZY810" s="227"/>
      <c r="ZZ810" s="227"/>
      <c r="AAA810" s="227"/>
      <c r="AAB810" s="227"/>
      <c r="AAC810" s="227"/>
      <c r="AAD810" s="227"/>
      <c r="AAE810" s="227"/>
      <c r="AAF810" s="227"/>
      <c r="AAG810" s="227"/>
      <c r="AAH810" s="227"/>
      <c r="AAI810" s="227"/>
      <c r="AAJ810" s="227"/>
      <c r="AAK810" s="227"/>
      <c r="AAL810" s="227"/>
      <c r="AAM810" s="227"/>
      <c r="AAN810" s="227"/>
      <c r="AAO810" s="227"/>
      <c r="AAP810" s="227"/>
      <c r="AAQ810" s="227"/>
      <c r="AAR810" s="227"/>
      <c r="AAS810" s="227"/>
      <c r="AAT810" s="227"/>
      <c r="AAU810" s="227"/>
      <c r="AAV810" s="227"/>
      <c r="AAW810" s="227"/>
      <c r="AAX810" s="227"/>
      <c r="AAY810" s="227"/>
      <c r="AAZ810" s="227"/>
      <c r="ABA810" s="227"/>
      <c r="ABB810" s="227"/>
      <c r="ABC810" s="227"/>
      <c r="ABD810" s="227"/>
      <c r="ABE810" s="227"/>
      <c r="ABF810" s="227"/>
      <c r="ABG810" s="227"/>
      <c r="ABH810" s="227"/>
      <c r="ABI810" s="227"/>
      <c r="ABJ810" s="227"/>
      <c r="ABK810" s="227"/>
      <c r="ABL810" s="227"/>
      <c r="ABM810" s="227"/>
      <c r="ABN810" s="227"/>
      <c r="ABO810" s="227"/>
      <c r="ABP810" s="227"/>
      <c r="ABQ810" s="227"/>
      <c r="ABR810" s="227"/>
      <c r="ABS810" s="227"/>
      <c r="ABT810" s="227"/>
      <c r="ABU810" s="227"/>
      <c r="ABV810" s="227"/>
      <c r="ABW810" s="227"/>
      <c r="ABX810" s="227"/>
      <c r="ABY810" s="227"/>
      <c r="ABZ810" s="227"/>
      <c r="ACA810" s="227"/>
      <c r="ACB810" s="227"/>
      <c r="ACC810" s="227"/>
      <c r="ACD810" s="227"/>
      <c r="ACE810" s="227"/>
      <c r="ACF810" s="227"/>
      <c r="ACG810" s="227"/>
      <c r="ACH810" s="227"/>
      <c r="ACI810" s="227"/>
      <c r="ACJ810" s="227"/>
      <c r="ACK810" s="227"/>
      <c r="ACL810" s="227"/>
      <c r="ACM810" s="227"/>
      <c r="ACN810" s="227"/>
      <c r="ACO810" s="227"/>
      <c r="ACP810" s="227"/>
      <c r="ACQ810" s="227"/>
      <c r="ACR810" s="227"/>
      <c r="ACS810" s="227"/>
      <c r="ACT810" s="227"/>
      <c r="ACU810" s="227"/>
      <c r="ACV810" s="227"/>
      <c r="ACW810" s="227"/>
      <c r="ACX810" s="227"/>
      <c r="ACY810" s="227"/>
      <c r="ACZ810" s="227"/>
      <c r="ADA810" s="227"/>
      <c r="ADB810" s="227"/>
      <c r="ADC810" s="227"/>
      <c r="ADD810" s="227"/>
      <c r="ADE810" s="227"/>
      <c r="ADF810" s="227"/>
      <c r="ADG810" s="227"/>
      <c r="ADH810" s="227"/>
      <c r="ADI810" s="227"/>
      <c r="ADJ810" s="227"/>
      <c r="ADK810" s="227"/>
      <c r="ADL810" s="227"/>
      <c r="ADM810" s="227"/>
      <c r="ADN810" s="227"/>
      <c r="ADO810" s="227"/>
      <c r="ADP810" s="227"/>
      <c r="ADQ810" s="227"/>
      <c r="ADR810" s="227"/>
      <c r="ADS810" s="227"/>
      <c r="ADT810" s="227"/>
      <c r="ADU810" s="227"/>
      <c r="ADV810" s="227"/>
      <c r="ADW810" s="227"/>
      <c r="ADX810" s="227"/>
      <c r="ADY810" s="227"/>
      <c r="ADZ810" s="227"/>
      <c r="AEA810" s="227"/>
      <c r="AEB810" s="227"/>
      <c r="AEC810" s="227"/>
      <c r="AED810" s="227"/>
      <c r="AEE810" s="227"/>
      <c r="AEF810" s="227"/>
      <c r="AEG810" s="227"/>
      <c r="AEH810" s="227"/>
      <c r="AEI810" s="227"/>
      <c r="AEJ810" s="227"/>
      <c r="AEK810" s="227"/>
      <c r="AEL810" s="227"/>
      <c r="AEM810" s="227"/>
      <c r="AEN810" s="227"/>
      <c r="AEO810" s="227"/>
      <c r="AEP810" s="227"/>
      <c r="AEQ810" s="227"/>
      <c r="AER810" s="227"/>
      <c r="AES810" s="227"/>
      <c r="AET810" s="227"/>
      <c r="AEU810" s="227"/>
      <c r="AEV810" s="227"/>
      <c r="AEW810" s="227"/>
      <c r="AEX810" s="227"/>
      <c r="AEY810" s="227"/>
      <c r="AEZ810" s="227"/>
      <c r="AFA810" s="227"/>
      <c r="AFB810" s="227"/>
      <c r="AFC810" s="227"/>
      <c r="AFD810" s="227"/>
      <c r="AFE810" s="227"/>
      <c r="AFF810" s="227"/>
      <c r="AFG810" s="227"/>
      <c r="AFH810" s="227"/>
      <c r="AFI810" s="227"/>
      <c r="AFJ810" s="227"/>
      <c r="AFK810" s="227"/>
      <c r="AFL810" s="227"/>
      <c r="AFM810" s="227"/>
      <c r="AFN810" s="227"/>
      <c r="AFO810" s="227"/>
      <c r="AFP810" s="227"/>
      <c r="AFQ810" s="227"/>
      <c r="AFR810" s="227"/>
      <c r="AFS810" s="227"/>
      <c r="AFT810" s="227"/>
      <c r="AFU810" s="227"/>
      <c r="AFV810" s="227"/>
      <c r="AFW810" s="227"/>
      <c r="AFX810" s="227"/>
      <c r="AFY810" s="227"/>
      <c r="AFZ810" s="227"/>
      <c r="AGA810" s="227"/>
      <c r="AGB810" s="227"/>
      <c r="AGC810" s="227"/>
      <c r="AGD810" s="227"/>
      <c r="AGE810" s="227"/>
      <c r="AGF810" s="227"/>
      <c r="AGG810" s="227"/>
      <c r="AGH810" s="227"/>
      <c r="AGI810" s="227"/>
      <c r="AGJ810" s="227"/>
      <c r="AGK810" s="227"/>
      <c r="AGL810" s="227"/>
      <c r="AGM810" s="227"/>
      <c r="AGN810" s="227"/>
      <c r="AGO810" s="227"/>
      <c r="AGP810" s="227"/>
      <c r="AGQ810" s="227"/>
      <c r="AGR810" s="227"/>
      <c r="AGS810" s="227"/>
      <c r="AGT810" s="227"/>
      <c r="AGU810" s="227"/>
      <c r="AGV810" s="227"/>
      <c r="AGW810" s="227"/>
      <c r="AGX810" s="227"/>
      <c r="AGY810" s="227"/>
      <c r="AGZ810" s="227"/>
      <c r="AHA810" s="227"/>
      <c r="AHB810" s="227"/>
      <c r="AHC810" s="227"/>
      <c r="AHD810" s="227"/>
      <c r="AHE810" s="227"/>
      <c r="AHF810" s="227"/>
      <c r="AHG810" s="227"/>
      <c r="AHH810" s="227"/>
      <c r="AHI810" s="227"/>
      <c r="AHJ810" s="227"/>
      <c r="AHK810" s="227"/>
      <c r="AHL810" s="227"/>
      <c r="AHM810" s="227"/>
      <c r="AHN810" s="227"/>
      <c r="AHO810" s="227"/>
      <c r="AHP810" s="227"/>
      <c r="AHQ810" s="227"/>
      <c r="AHR810" s="227"/>
      <c r="AHS810" s="227"/>
      <c r="AHT810" s="227"/>
      <c r="AHU810" s="227"/>
      <c r="AHV810" s="227"/>
      <c r="AHW810" s="227"/>
      <c r="AHX810" s="227"/>
      <c r="AHY810" s="227"/>
      <c r="AHZ810" s="227"/>
      <c r="AIA810" s="227"/>
      <c r="AIB810" s="227"/>
      <c r="AIC810" s="227"/>
      <c r="AID810" s="227"/>
      <c r="AIE810" s="227"/>
      <c r="AIF810" s="227"/>
      <c r="AIG810" s="227"/>
      <c r="AIH810" s="227"/>
      <c r="AII810" s="227"/>
      <c r="AIJ810" s="227"/>
      <c r="AIK810" s="227"/>
      <c r="AIL810" s="227"/>
      <c r="AIM810" s="227"/>
      <c r="AIN810" s="227"/>
      <c r="AIO810" s="227"/>
      <c r="AIP810" s="227"/>
      <c r="AIQ810" s="227"/>
      <c r="AIR810" s="227"/>
      <c r="AIS810" s="227"/>
      <c r="AIT810" s="227"/>
      <c r="AIU810" s="227"/>
      <c r="AIV810" s="227"/>
      <c r="AIW810" s="227"/>
      <c r="AIX810" s="227"/>
      <c r="AIY810" s="227"/>
      <c r="AIZ810" s="227"/>
      <c r="AJA810" s="227"/>
      <c r="AJB810" s="227"/>
      <c r="AJC810" s="227"/>
      <c r="AJD810" s="227"/>
      <c r="AJE810" s="227"/>
      <c r="AJF810" s="227"/>
      <c r="AJG810" s="227"/>
      <c r="AJH810" s="227"/>
      <c r="AJI810" s="227"/>
      <c r="AJJ810" s="227"/>
      <c r="AJK810" s="227"/>
      <c r="AJL810" s="227"/>
      <c r="AJM810" s="227"/>
      <c r="AJN810" s="227"/>
      <c r="AJO810" s="227"/>
      <c r="AJP810" s="227"/>
      <c r="AJQ810" s="227"/>
      <c r="AJR810" s="227"/>
      <c r="AJS810" s="227"/>
      <c r="AJT810" s="227"/>
      <c r="AJU810" s="227"/>
      <c r="AJV810" s="227"/>
      <c r="AJW810" s="227"/>
      <c r="AJX810" s="227"/>
      <c r="AJY810" s="227"/>
      <c r="AJZ810" s="227"/>
      <c r="AKA810" s="227"/>
      <c r="AKB810" s="227"/>
      <c r="AKC810" s="227"/>
      <c r="AKD810" s="227"/>
      <c r="AKE810" s="227"/>
      <c r="AKF810" s="227"/>
      <c r="AKG810" s="227"/>
      <c r="AKH810" s="227"/>
      <c r="AKI810" s="227"/>
      <c r="AKJ810" s="227"/>
      <c r="AKK810" s="227"/>
      <c r="AKL810" s="227"/>
      <c r="AKM810" s="227"/>
      <c r="AKN810" s="227"/>
      <c r="AKO810" s="227"/>
      <c r="AKP810" s="227"/>
      <c r="AKQ810" s="227"/>
      <c r="AKR810" s="227"/>
      <c r="AKS810" s="227"/>
      <c r="AKT810" s="227"/>
      <c r="AKU810" s="227"/>
      <c r="AKV810" s="227"/>
      <c r="AKW810" s="227"/>
      <c r="AKX810" s="227"/>
      <c r="AKY810" s="227"/>
      <c r="AKZ810" s="227"/>
      <c r="ALA810" s="227"/>
      <c r="ALB810" s="227"/>
      <c r="ALC810" s="227"/>
      <c r="ALD810" s="227"/>
      <c r="ALE810" s="227"/>
      <c r="ALF810" s="227"/>
      <c r="ALG810" s="227"/>
      <c r="ALH810" s="227"/>
      <c r="ALI810" s="227"/>
      <c r="ALJ810" s="227"/>
      <c r="ALK810" s="227"/>
      <c r="ALL810" s="227"/>
      <c r="ALM810" s="227"/>
      <c r="ALN810" s="227"/>
      <c r="ALO810" s="227"/>
      <c r="ALP810" s="227"/>
      <c r="ALQ810" s="227"/>
      <c r="ALR810" s="227"/>
      <c r="ALS810" s="227"/>
      <c r="ALT810" s="227"/>
      <c r="ALU810" s="227"/>
      <c r="ALV810" s="227"/>
      <c r="ALW810" s="227"/>
      <c r="ALX810" s="227"/>
      <c r="ALY810" s="227"/>
      <c r="ALZ810" s="227"/>
      <c r="AMA810" s="227"/>
      <c r="AMB810" s="227"/>
      <c r="AMC810" s="227"/>
      <c r="AMD810" s="227"/>
      <c r="AME810" s="227"/>
      <c r="AMF810" s="227"/>
      <c r="AMG810" s="227"/>
      <c r="AMH810" s="227"/>
      <c r="AMI810" s="227"/>
      <c r="AMJ810" s="227"/>
      <c r="AMK810" s="227"/>
      <c r="AML810" s="227"/>
      <c r="AMM810" s="227"/>
      <c r="AMN810" s="227"/>
      <c r="AMO810" s="227"/>
      <c r="AMP810" s="227"/>
      <c r="AMQ810" s="227"/>
      <c r="AMR810" s="227"/>
      <c r="AMS810" s="227"/>
      <c r="AMT810" s="227"/>
      <c r="AMU810" s="227"/>
      <c r="AMV810" s="227"/>
      <c r="AMW810" s="227"/>
      <c r="AMX810" s="227"/>
    </row>
    <row r="811" spans="1:1038" ht="18" customHeight="1">
      <c r="A811" s="223">
        <v>43333</v>
      </c>
      <c r="B811" s="224" t="s">
        <v>1647</v>
      </c>
      <c r="D811" s="225" t="s">
        <v>1279</v>
      </c>
      <c r="E811" s="135">
        <v>98</v>
      </c>
      <c r="F811" s="135">
        <v>2</v>
      </c>
      <c r="G811" s="196" t="str">
        <f t="shared" si="513"/>
        <v>98-2</v>
      </c>
      <c r="H811" s="135">
        <v>0</v>
      </c>
      <c r="I811" s="135">
        <v>86</v>
      </c>
      <c r="J811" s="203">
        <f t="shared" si="546"/>
        <v>1</v>
      </c>
      <c r="K811" s="644" t="str">
        <f>IF(J812=1,IF(((VLOOKUP($G811,[3]Depth_Lookup!$A$3:$J$550,9,FALSE))-(I811/100))=0,"Good",IF(((VLOOKUP($G811,[3]Depth_Lookup!$A$3:$J$550,9,FALSE))-(I811/100))&gt;0,"Too Short","Too Long")))</f>
        <v>Good</v>
      </c>
      <c r="L811" s="171">
        <f>(VLOOKUP($G811,Depth_Lookup!$A$3:$J$410,10,FALSE))+(H811/100)</f>
        <v>255.61</v>
      </c>
      <c r="M811" s="171">
        <f>(VLOOKUP($G811,Depth_Lookup!$A$3:$J$410,10,FALSE))+(I811/100)</f>
        <v>256.47000000000003</v>
      </c>
      <c r="N811" s="656" t="s">
        <v>2337</v>
      </c>
      <c r="O811" s="135" t="s">
        <v>1605</v>
      </c>
      <c r="P811" s="135" t="s">
        <v>853</v>
      </c>
      <c r="Q811" s="135" t="s">
        <v>125</v>
      </c>
      <c r="R811" s="196" t="str">
        <f t="shared" si="537"/>
        <v>SerpentinizedHarzburgite</v>
      </c>
      <c r="S811" s="126" t="s">
        <v>700</v>
      </c>
      <c r="T811" s="135" t="s">
        <v>700</v>
      </c>
      <c r="U811" s="135"/>
      <c r="V811" s="135"/>
      <c r="W811" s="135" t="s">
        <v>102</v>
      </c>
      <c r="X811" s="202">
        <f>VLOOKUP(W811,[3]definitions_list_lookup!$A$13:$B$19,2,0)</f>
        <v>5</v>
      </c>
      <c r="Y811" s="135" t="s">
        <v>90</v>
      </c>
      <c r="Z811" s="135" t="s">
        <v>91</v>
      </c>
      <c r="AA811" s="135"/>
      <c r="AF811" s="196" t="e">
        <f>VLOOKUP(AE811,[3]definitions_list_mag!$V$12:$W$15,2,0)</f>
        <v>#N/A</v>
      </c>
      <c r="AG811" s="657"/>
      <c r="AH811" s="135"/>
      <c r="AI811" s="126">
        <v>69</v>
      </c>
      <c r="AJ811" s="258"/>
      <c r="AK811" s="135"/>
      <c r="AL811" s="135"/>
      <c r="AM811" s="135"/>
      <c r="AN811" s="135"/>
      <c r="AO811" s="258"/>
      <c r="AP811" s="135"/>
      <c r="AQ811" s="135"/>
      <c r="AR811" s="135"/>
      <c r="AS811" s="135"/>
      <c r="AT811" s="135"/>
      <c r="AU811" s="258"/>
      <c r="AV811" s="135"/>
      <c r="AW811" s="135"/>
      <c r="AZ811" s="135"/>
      <c r="BA811" s="258">
        <v>30</v>
      </c>
      <c r="BB811" s="126">
        <v>6</v>
      </c>
      <c r="BC811" s="126">
        <v>2</v>
      </c>
      <c r="BD811" s="126" t="s">
        <v>110</v>
      </c>
      <c r="BE811" s="126" t="s">
        <v>103</v>
      </c>
      <c r="BG811" s="130"/>
      <c r="BM811" s="130">
        <v>1</v>
      </c>
      <c r="BN811" s="126">
        <v>0.5</v>
      </c>
      <c r="BO811" s="126">
        <v>0.5</v>
      </c>
      <c r="BY811" s="130"/>
      <c r="CF811" s="213">
        <f t="shared" si="538"/>
        <v>100</v>
      </c>
      <c r="CG811" s="131"/>
      <c r="CH811" s="132" t="s">
        <v>1360</v>
      </c>
      <c r="CI811" s="132">
        <v>95</v>
      </c>
      <c r="CJ811" s="132" t="s">
        <v>514</v>
      </c>
      <c r="CK811" s="133"/>
      <c r="CL811" s="134"/>
      <c r="CM811" s="134"/>
      <c r="CN811" s="134"/>
      <c r="CO811" s="134"/>
      <c r="CP811" s="134"/>
      <c r="CQ811" s="134"/>
      <c r="CR811" s="134"/>
      <c r="CS811" s="134"/>
      <c r="CT811" s="134"/>
      <c r="CU811" s="134"/>
      <c r="CV811" s="134"/>
      <c r="CW811" s="134"/>
      <c r="CX811" s="134"/>
      <c r="CY811" s="134"/>
      <c r="CZ811" s="134"/>
      <c r="DA811" s="134"/>
      <c r="DB811" s="134">
        <v>75</v>
      </c>
      <c r="DC811" s="135">
        <v>25</v>
      </c>
      <c r="DD811" s="134"/>
      <c r="DE811" s="134"/>
      <c r="DF811" s="134"/>
      <c r="DG811" s="134"/>
      <c r="DH811" s="134"/>
      <c r="DI811" s="134"/>
      <c r="DJ811" s="134"/>
      <c r="DK811" s="207">
        <f t="shared" si="539"/>
        <v>100</v>
      </c>
      <c r="DL811" s="131"/>
      <c r="DM811" s="134"/>
      <c r="DN811" s="134"/>
      <c r="DO811" s="136"/>
      <c r="DQ811" s="131"/>
      <c r="DR811" s="658"/>
      <c r="DS811" s="131"/>
      <c r="DT811" s="655" t="s">
        <v>2340</v>
      </c>
      <c r="DW811" s="214" t="e">
        <f>VLOOKUP(P811,[3]definitions_list_lookup!$K$30:$L$54,2,0)</f>
        <v>#N/A</v>
      </c>
      <c r="DX811" s="659" t="s">
        <v>2328</v>
      </c>
      <c r="DY811" s="661" t="s">
        <v>2341</v>
      </c>
      <c r="DZ811"/>
      <c r="EA811" s="104"/>
      <c r="ED811" s="229" t="s">
        <v>2517</v>
      </c>
      <c r="EE811" s="140"/>
      <c r="EG811" s="140"/>
      <c r="EI811" s="218"/>
      <c r="EJ811" s="143"/>
      <c r="EK811" s="221"/>
      <c r="EM811" s="109"/>
      <c r="EN811" s="109"/>
      <c r="EZ811" s="192" t="e">
        <f t="shared" si="514"/>
        <v>#DIV/0!</v>
      </c>
      <c r="FA811" s="192" t="e">
        <f t="shared" si="515"/>
        <v>#DIV/0!</v>
      </c>
      <c r="FB811" s="192" t="e">
        <f t="shared" si="516"/>
        <v>#DIV/0!</v>
      </c>
      <c r="FC811" s="192" t="e">
        <f t="shared" si="517"/>
        <v>#DIV/0!</v>
      </c>
      <c r="FD811" s="192" t="e">
        <f t="shared" si="518"/>
        <v>#DIV/0!</v>
      </c>
      <c r="FE811" s="193" t="e">
        <f t="shared" si="519"/>
        <v>#DIV/0!</v>
      </c>
      <c r="FF811" s="194" t="e">
        <f t="shared" si="520"/>
        <v>#DIV/0!</v>
      </c>
      <c r="FI811" s="778">
        <f t="shared" si="526"/>
        <v>0</v>
      </c>
      <c r="FJ811" s="779" t="e">
        <f t="shared" si="527"/>
        <v>#DIV/0!</v>
      </c>
      <c r="FK811" s="779" t="e">
        <f t="shared" si="528"/>
        <v>#DIV/0!</v>
      </c>
      <c r="FL811" s="780" t="e">
        <f t="shared" si="529"/>
        <v>#DIV/0!</v>
      </c>
      <c r="FM811" s="169" t="e">
        <f t="shared" si="530"/>
        <v>#DIV/0!</v>
      </c>
      <c r="FN811" s="783" t="e">
        <f t="shared" si="531"/>
        <v>#DIV/0!</v>
      </c>
    </row>
    <row r="812" spans="1:1038" ht="18" customHeight="1">
      <c r="A812" s="223">
        <v>43333</v>
      </c>
      <c r="B812" s="224" t="s">
        <v>1647</v>
      </c>
      <c r="D812" s="225" t="s">
        <v>1279</v>
      </c>
      <c r="E812" s="135">
        <v>98</v>
      </c>
      <c r="F812" s="135">
        <v>3</v>
      </c>
      <c r="G812" s="196" t="str">
        <f t="shared" si="513"/>
        <v>98-3</v>
      </c>
      <c r="H812" s="135">
        <v>0</v>
      </c>
      <c r="I812" s="135">
        <v>59.5</v>
      </c>
      <c r="J812" s="203">
        <f t="shared" si="546"/>
        <v>1</v>
      </c>
      <c r="K812" s="644" t="str">
        <f>IF(J813=1,IF(((VLOOKUP($G812,[3]Depth_Lookup!$A$3:$J$550,9,FALSE))-(I812/100))=0,"Good",IF(((VLOOKUP($G812,[3]Depth_Lookup!$A$3:$J$550,9,FALSE))-(I812/100))&gt;0,"Too Short","Too Long")))</f>
        <v>Good</v>
      </c>
      <c r="L812" s="171">
        <f>(VLOOKUP($G812,Depth_Lookup!$A$3:$J$410,10,FALSE))+(H812/100)</f>
        <v>256.47000000000003</v>
      </c>
      <c r="M812" s="171">
        <f>(VLOOKUP($G812,Depth_Lookup!$A$3:$J$410,10,FALSE))+(I812/100)</f>
        <v>257.06500000000005</v>
      </c>
      <c r="N812" s="656" t="s">
        <v>2337</v>
      </c>
      <c r="O812" s="135" t="s">
        <v>1605</v>
      </c>
      <c r="P812" s="135" t="s">
        <v>853</v>
      </c>
      <c r="Q812" s="135" t="s">
        <v>125</v>
      </c>
      <c r="R812" s="196" t="str">
        <f t="shared" si="537"/>
        <v>SerpentinizedHarzburgite</v>
      </c>
      <c r="S812" s="126" t="s">
        <v>700</v>
      </c>
      <c r="T812" s="135" t="s">
        <v>700</v>
      </c>
      <c r="U812" s="135"/>
      <c r="V812" s="135"/>
      <c r="W812" s="135" t="s">
        <v>102</v>
      </c>
      <c r="X812" s="202">
        <f>VLOOKUP(W812,[3]definitions_list_lookup!$A$13:$B$19,2,0)</f>
        <v>5</v>
      </c>
      <c r="Y812" s="135" t="s">
        <v>90</v>
      </c>
      <c r="Z812" s="135" t="s">
        <v>91</v>
      </c>
      <c r="AA812" s="135"/>
      <c r="AF812" s="196" t="e">
        <f>VLOOKUP(AE812,[3]definitions_list_mag!$V$12:$W$15,2,0)</f>
        <v>#N/A</v>
      </c>
      <c r="AG812" s="657"/>
      <c r="AH812" s="135"/>
      <c r="AI812" s="126">
        <v>69</v>
      </c>
      <c r="AJ812" s="258"/>
      <c r="AK812" s="135"/>
      <c r="AL812" s="135"/>
      <c r="AM812" s="135"/>
      <c r="AN812" s="135"/>
      <c r="AO812" s="258"/>
      <c r="AP812" s="135"/>
      <c r="AQ812" s="135"/>
      <c r="AR812" s="135"/>
      <c r="AS812" s="135"/>
      <c r="AT812" s="135"/>
      <c r="AU812" s="258"/>
      <c r="AV812" s="135"/>
      <c r="AW812" s="135"/>
      <c r="AZ812" s="135"/>
      <c r="BA812" s="258">
        <v>30</v>
      </c>
      <c r="BB812" s="126">
        <v>7</v>
      </c>
      <c r="BC812" s="126">
        <v>2</v>
      </c>
      <c r="BD812" s="126" t="s">
        <v>110</v>
      </c>
      <c r="BE812" s="126" t="s">
        <v>103</v>
      </c>
      <c r="BG812" s="130"/>
      <c r="BM812" s="130">
        <v>1</v>
      </c>
      <c r="BN812" s="126">
        <v>0.5</v>
      </c>
      <c r="BO812" s="126">
        <v>0.5</v>
      </c>
      <c r="BY812" s="130"/>
      <c r="CF812" s="213">
        <f t="shared" si="538"/>
        <v>100</v>
      </c>
      <c r="CG812" s="131"/>
      <c r="CH812" s="132" t="s">
        <v>1360</v>
      </c>
      <c r="CI812" s="132">
        <v>95</v>
      </c>
      <c r="CJ812" s="132" t="s">
        <v>514</v>
      </c>
      <c r="CK812" s="133"/>
      <c r="CL812" s="134"/>
      <c r="CM812" s="134"/>
      <c r="CN812" s="134"/>
      <c r="CO812" s="134"/>
      <c r="CP812" s="134"/>
      <c r="CQ812" s="134"/>
      <c r="CR812" s="134"/>
      <c r="CS812" s="134"/>
      <c r="CT812" s="134"/>
      <c r="CU812" s="134"/>
      <c r="CV812" s="134"/>
      <c r="CW812" s="134"/>
      <c r="CX812" s="134"/>
      <c r="CY812" s="134"/>
      <c r="CZ812" s="134"/>
      <c r="DA812" s="134"/>
      <c r="DB812" s="134">
        <v>70</v>
      </c>
      <c r="DC812" s="135">
        <v>20</v>
      </c>
      <c r="DD812" s="134"/>
      <c r="DE812" s="134"/>
      <c r="DF812" s="134"/>
      <c r="DG812" s="134"/>
      <c r="DH812" s="134"/>
      <c r="DI812" s="134"/>
      <c r="DJ812" s="134">
        <v>10</v>
      </c>
      <c r="DK812" s="207">
        <f t="shared" si="539"/>
        <v>100</v>
      </c>
      <c r="DL812" s="131"/>
      <c r="DM812" s="134"/>
      <c r="DN812" s="134"/>
      <c r="DO812" s="136"/>
      <c r="DQ812" s="131"/>
      <c r="DR812" s="658"/>
      <c r="DS812" s="131"/>
      <c r="DT812" s="655" t="s">
        <v>2340</v>
      </c>
      <c r="DW812" s="214" t="e">
        <f>VLOOKUP(P812,[3]definitions_list_lookup!$K$30:$L$54,2,0)</f>
        <v>#N/A</v>
      </c>
      <c r="DX812" s="659" t="s">
        <v>2342</v>
      </c>
      <c r="DY812" s="661" t="s">
        <v>2341</v>
      </c>
      <c r="DZ812"/>
      <c r="EA812" s="104"/>
      <c r="ED812" s="229" t="s">
        <v>2517</v>
      </c>
      <c r="EE812" s="140"/>
      <c r="EG812" s="140"/>
      <c r="EI812" s="218"/>
      <c r="EJ812" s="143"/>
      <c r="EK812" s="221"/>
      <c r="EM812" s="109"/>
      <c r="EN812" s="109"/>
      <c r="EZ812" s="192" t="e">
        <f t="shared" si="514"/>
        <v>#DIV/0!</v>
      </c>
      <c r="FA812" s="192" t="e">
        <f t="shared" si="515"/>
        <v>#DIV/0!</v>
      </c>
      <c r="FB812" s="192" t="e">
        <f t="shared" si="516"/>
        <v>#DIV/0!</v>
      </c>
      <c r="FC812" s="192" t="e">
        <f t="shared" si="517"/>
        <v>#DIV/0!</v>
      </c>
      <c r="FD812" s="192" t="e">
        <f t="shared" si="518"/>
        <v>#DIV/0!</v>
      </c>
      <c r="FE812" s="193" t="e">
        <f t="shared" si="519"/>
        <v>#DIV/0!</v>
      </c>
      <c r="FF812" s="194" t="e">
        <f t="shared" si="520"/>
        <v>#DIV/0!</v>
      </c>
      <c r="FI812" s="778">
        <f t="shared" si="526"/>
        <v>0</v>
      </c>
      <c r="FJ812" s="779" t="e">
        <f t="shared" si="527"/>
        <v>#DIV/0!</v>
      </c>
      <c r="FK812" s="779" t="e">
        <f t="shared" si="528"/>
        <v>#DIV/0!</v>
      </c>
      <c r="FL812" s="780" t="e">
        <f t="shared" si="529"/>
        <v>#DIV/0!</v>
      </c>
      <c r="FM812" s="169" t="e">
        <f t="shared" si="530"/>
        <v>#DIV/0!</v>
      </c>
      <c r="FN812" s="783" t="e">
        <f t="shared" si="531"/>
        <v>#DIV/0!</v>
      </c>
    </row>
    <row r="813" spans="1:1038" s="308" customFormat="1" ht="18" customHeight="1">
      <c r="A813" s="522">
        <v>43333</v>
      </c>
      <c r="B813" s="302" t="s">
        <v>1647</v>
      </c>
      <c r="C813" s="228"/>
      <c r="D813" s="303" t="s">
        <v>1279</v>
      </c>
      <c r="E813" s="249">
        <v>98</v>
      </c>
      <c r="F813" s="249">
        <v>4</v>
      </c>
      <c r="G813" s="304" t="str">
        <f t="shared" si="513"/>
        <v>98-4</v>
      </c>
      <c r="H813" s="249">
        <v>0</v>
      </c>
      <c r="I813" s="249">
        <v>74.5</v>
      </c>
      <c r="J813" s="480">
        <f t="shared" si="546"/>
        <v>1</v>
      </c>
      <c r="K813" s="481" t="str">
        <f>IF(J814=1,IF(((VLOOKUP($G813,[3]Depth_Lookup!$A$3:$J$550,9,FALSE))-(I813/100))=0,"Good",IF(((VLOOKUP($G813,[3]Depth_Lookup!$A$3:$J$550,9,FALSE))-(I813/100))&gt;0,"Too Short","Too Long")))</f>
        <v>Good</v>
      </c>
      <c r="L813" s="171">
        <f>(VLOOKUP($G813,Depth_Lookup!$A$3:$J$410,10,FALSE))+(H813/100)</f>
        <v>257.065</v>
      </c>
      <c r="M813" s="171">
        <f>(VLOOKUP($G813,Depth_Lookup!$A$3:$J$410,10,FALSE))+(I813/100)</f>
        <v>257.81</v>
      </c>
      <c r="N813" s="664" t="s">
        <v>2337</v>
      </c>
      <c r="O813" s="249" t="s">
        <v>1605</v>
      </c>
      <c r="P813" s="249" t="s">
        <v>853</v>
      </c>
      <c r="Q813" s="249" t="s">
        <v>125</v>
      </c>
      <c r="R813" s="304" t="str">
        <f t="shared" si="537"/>
        <v>SerpentinizedHarzburgite</v>
      </c>
      <c r="S813" s="228" t="s">
        <v>700</v>
      </c>
      <c r="T813" s="249" t="s">
        <v>115</v>
      </c>
      <c r="U813" s="249"/>
      <c r="V813" s="249"/>
      <c r="W813" s="249" t="s">
        <v>102</v>
      </c>
      <c r="X813" s="305">
        <f>VLOOKUP(W813,[3]definitions_list_lookup!$A$13:$B$19,2,0)</f>
        <v>5</v>
      </c>
      <c r="Y813" s="249" t="s">
        <v>90</v>
      </c>
      <c r="Z813" s="249" t="s">
        <v>91</v>
      </c>
      <c r="AA813" s="249"/>
      <c r="AB813" s="228"/>
      <c r="AC813" s="228"/>
      <c r="AD813" s="228"/>
      <c r="AE813" s="234"/>
      <c r="AF813" s="304" t="e">
        <f>VLOOKUP(AE813,[3]definitions_list_mag!$V$12:$W$15,2,0)</f>
        <v>#N/A</v>
      </c>
      <c r="AG813" s="678"/>
      <c r="AH813" s="249"/>
      <c r="AI813" s="228">
        <v>68</v>
      </c>
      <c r="AJ813" s="253"/>
      <c r="AK813" s="249"/>
      <c r="AL813" s="249"/>
      <c r="AM813" s="249"/>
      <c r="AN813" s="249"/>
      <c r="AO813" s="253"/>
      <c r="AP813" s="249"/>
      <c r="AQ813" s="249"/>
      <c r="AR813" s="249"/>
      <c r="AS813" s="249"/>
      <c r="AT813" s="249"/>
      <c r="AU813" s="253">
        <v>1</v>
      </c>
      <c r="AV813" s="249">
        <v>0.5</v>
      </c>
      <c r="AW813" s="249">
        <v>0.5</v>
      </c>
      <c r="AX813" s="228" t="s">
        <v>110</v>
      </c>
      <c r="AY813" s="228" t="s">
        <v>103</v>
      </c>
      <c r="AZ813" s="249"/>
      <c r="BA813" s="253">
        <v>30</v>
      </c>
      <c r="BB813" s="228">
        <v>7</v>
      </c>
      <c r="BC813" s="228">
        <v>2</v>
      </c>
      <c r="BD813" s="228" t="s">
        <v>110</v>
      </c>
      <c r="BE813" s="228" t="s">
        <v>103</v>
      </c>
      <c r="BF813" s="228"/>
      <c r="BG813" s="244"/>
      <c r="BH813" s="228"/>
      <c r="BI813" s="228"/>
      <c r="BJ813" s="228"/>
      <c r="BK813" s="228"/>
      <c r="BL813" s="228"/>
      <c r="BM813" s="244">
        <v>1</v>
      </c>
      <c r="BN813" s="228">
        <v>3</v>
      </c>
      <c r="BO813" s="228">
        <v>0.5</v>
      </c>
      <c r="BP813" s="228"/>
      <c r="BQ813" s="228"/>
      <c r="BR813" s="228"/>
      <c r="BS813" s="228"/>
      <c r="BT813" s="228"/>
      <c r="BU813" s="228"/>
      <c r="BV813" s="228"/>
      <c r="BW813" s="228"/>
      <c r="BX813" s="228"/>
      <c r="BY813" s="244"/>
      <c r="BZ813" s="228"/>
      <c r="CA813" s="228"/>
      <c r="CB813" s="228"/>
      <c r="CC813" s="228"/>
      <c r="CD813" s="228"/>
      <c r="CE813" s="228"/>
      <c r="CF813" s="310">
        <f t="shared" si="538"/>
        <v>100</v>
      </c>
      <c r="CG813" s="245"/>
      <c r="CH813" s="246" t="s">
        <v>1360</v>
      </c>
      <c r="CI813" s="246">
        <v>95</v>
      </c>
      <c r="CJ813" s="246" t="s">
        <v>514</v>
      </c>
      <c r="CK813" s="247"/>
      <c r="CL813" s="248"/>
      <c r="CM813" s="248"/>
      <c r="CN813" s="248"/>
      <c r="CO813" s="248"/>
      <c r="CP813" s="248"/>
      <c r="CQ813" s="248"/>
      <c r="CR813" s="248"/>
      <c r="CS813" s="248"/>
      <c r="CT813" s="248"/>
      <c r="CU813" s="248"/>
      <c r="CV813" s="248"/>
      <c r="CW813" s="248"/>
      <c r="CX813" s="248"/>
      <c r="CY813" s="248"/>
      <c r="CZ813" s="248"/>
      <c r="DA813" s="248"/>
      <c r="DB813" s="248">
        <v>75</v>
      </c>
      <c r="DC813" s="249">
        <v>25</v>
      </c>
      <c r="DD813" s="248"/>
      <c r="DE813" s="248"/>
      <c r="DF813" s="248"/>
      <c r="DG813" s="248"/>
      <c r="DH813" s="248"/>
      <c r="DI813" s="248"/>
      <c r="DJ813" s="248"/>
      <c r="DK813" s="306">
        <f t="shared" si="539"/>
        <v>100</v>
      </c>
      <c r="DL813" s="245"/>
      <c r="DM813" s="248"/>
      <c r="DN813" s="248"/>
      <c r="DO813" s="307"/>
      <c r="DQ813" s="245"/>
      <c r="DR813" s="583"/>
      <c r="DS813" s="245"/>
      <c r="DT813" s="582" t="s">
        <v>2340</v>
      </c>
      <c r="DU813" s="249"/>
      <c r="DV813" s="249"/>
      <c r="DW813" s="311" t="e">
        <f>VLOOKUP(P813,[3]definitions_list_lookup!$K$30:$L$54,2,0)</f>
        <v>#N/A</v>
      </c>
      <c r="DX813" s="679" t="s">
        <v>2328</v>
      </c>
      <c r="DY813" s="680" t="s">
        <v>2341</v>
      </c>
      <c r="DZ813" s="482"/>
      <c r="EA813" s="312"/>
      <c r="EB813" s="249"/>
      <c r="EC813" s="312"/>
      <c r="ED813" s="229" t="s">
        <v>2517</v>
      </c>
      <c r="EE813" s="313"/>
      <c r="EF813" s="314"/>
      <c r="EG813" s="313"/>
      <c r="EH813" s="315"/>
      <c r="EI813" s="316"/>
      <c r="EJ813" s="317"/>
      <c r="EK813" s="318"/>
      <c r="EL813" s="313"/>
      <c r="EM813" s="315"/>
      <c r="EN813" s="315"/>
      <c r="EO813" s="319"/>
      <c r="EP813" s="319"/>
      <c r="EQ813" s="319"/>
      <c r="ER813" s="319"/>
      <c r="ES813" s="319"/>
      <c r="ET813" s="319"/>
      <c r="EU813" s="319"/>
      <c r="EV813" s="320"/>
      <c r="EW813" s="320"/>
      <c r="EX813" s="320"/>
      <c r="EY813" s="320"/>
      <c r="EZ813" s="192" t="e">
        <f t="shared" si="514"/>
        <v>#DIV/0!</v>
      </c>
      <c r="FA813" s="192" t="e">
        <f t="shared" si="515"/>
        <v>#DIV/0!</v>
      </c>
      <c r="FB813" s="192" t="e">
        <f t="shared" si="516"/>
        <v>#DIV/0!</v>
      </c>
      <c r="FC813" s="192" t="e">
        <f t="shared" si="517"/>
        <v>#DIV/0!</v>
      </c>
      <c r="FD813" s="192" t="e">
        <f t="shared" si="518"/>
        <v>#DIV/0!</v>
      </c>
      <c r="FE813" s="193" t="e">
        <f t="shared" si="519"/>
        <v>#DIV/0!</v>
      </c>
      <c r="FF813" s="194" t="e">
        <f t="shared" si="520"/>
        <v>#DIV/0!</v>
      </c>
      <c r="FG813" s="313"/>
      <c r="FH813" s="315"/>
      <c r="FI813" s="778">
        <f t="shared" si="526"/>
        <v>0</v>
      </c>
      <c r="FJ813" s="779" t="e">
        <f t="shared" si="527"/>
        <v>#DIV/0!</v>
      </c>
      <c r="FK813" s="779" t="e">
        <f t="shared" si="528"/>
        <v>#DIV/0!</v>
      </c>
      <c r="FL813" s="780" t="e">
        <f t="shared" si="529"/>
        <v>#DIV/0!</v>
      </c>
      <c r="FM813" s="169" t="e">
        <f t="shared" si="530"/>
        <v>#DIV/0!</v>
      </c>
      <c r="FN813" s="783" t="e">
        <f t="shared" si="531"/>
        <v>#DIV/0!</v>
      </c>
      <c r="FO813" s="228"/>
      <c r="FP813" s="228"/>
      <c r="FQ813" s="228"/>
      <c r="FR813" s="228"/>
      <c r="FS813" s="228"/>
      <c r="FT813" s="228"/>
      <c r="FU813" s="228"/>
      <c r="FV813" s="228"/>
      <c r="FW813" s="228"/>
      <c r="FX813" s="228"/>
      <c r="FY813" s="228"/>
      <c r="FZ813" s="228"/>
      <c r="GA813" s="228"/>
      <c r="GB813" s="228"/>
      <c r="GC813" s="228"/>
      <c r="GD813" s="228"/>
      <c r="GE813" s="228"/>
      <c r="GF813" s="228"/>
      <c r="GG813" s="228"/>
      <c r="GH813" s="228"/>
      <c r="GI813" s="228"/>
      <c r="GJ813" s="228"/>
      <c r="GK813" s="228"/>
      <c r="GL813" s="228"/>
      <c r="GM813" s="228"/>
      <c r="GN813" s="228"/>
      <c r="GO813" s="228"/>
      <c r="GP813" s="228"/>
      <c r="GQ813" s="228"/>
      <c r="GR813" s="228"/>
      <c r="GS813" s="228"/>
      <c r="GT813" s="228"/>
      <c r="GU813" s="228"/>
      <c r="GV813" s="228"/>
      <c r="GW813" s="228"/>
      <c r="GX813" s="228"/>
      <c r="GY813" s="228"/>
      <c r="GZ813" s="228"/>
      <c r="HA813" s="228"/>
      <c r="HB813" s="228"/>
      <c r="HC813" s="228"/>
      <c r="HD813" s="228"/>
      <c r="HE813" s="228"/>
      <c r="HF813" s="228"/>
      <c r="HG813" s="228"/>
      <c r="HH813" s="228"/>
      <c r="HI813" s="228"/>
      <c r="HJ813" s="228"/>
      <c r="HK813" s="228"/>
      <c r="HL813" s="228"/>
      <c r="HM813" s="228"/>
      <c r="HN813" s="228"/>
      <c r="HO813" s="228"/>
      <c r="HP813" s="228"/>
      <c r="HQ813" s="228"/>
      <c r="HR813" s="228"/>
      <c r="HS813" s="228"/>
      <c r="HT813" s="228"/>
      <c r="HU813" s="228"/>
      <c r="HV813" s="228"/>
      <c r="HW813" s="228"/>
      <c r="HX813" s="228"/>
      <c r="HY813" s="228"/>
      <c r="HZ813" s="228"/>
      <c r="IA813" s="228"/>
      <c r="IB813" s="228"/>
      <c r="IC813" s="228"/>
      <c r="ID813" s="228"/>
      <c r="IE813" s="228"/>
      <c r="IF813" s="228"/>
      <c r="IG813" s="228"/>
      <c r="IH813" s="228"/>
      <c r="II813" s="228"/>
      <c r="IJ813" s="228"/>
      <c r="IK813" s="228"/>
      <c r="IL813" s="228"/>
      <c r="IM813" s="228"/>
      <c r="IN813" s="228"/>
      <c r="IO813" s="228"/>
      <c r="IP813" s="228"/>
      <c r="IQ813" s="228"/>
      <c r="IR813" s="228"/>
      <c r="IS813" s="228"/>
      <c r="IT813" s="228"/>
      <c r="IU813" s="228"/>
      <c r="IV813" s="228"/>
      <c r="IW813" s="228"/>
      <c r="IX813" s="228"/>
      <c r="IY813" s="228"/>
      <c r="IZ813" s="228"/>
      <c r="JA813" s="228"/>
      <c r="JB813" s="228"/>
      <c r="JC813" s="228"/>
      <c r="JD813" s="228"/>
      <c r="JE813" s="228"/>
      <c r="JF813" s="228"/>
      <c r="JG813" s="228"/>
      <c r="JH813" s="228"/>
      <c r="JI813" s="228"/>
      <c r="JJ813" s="228"/>
      <c r="JK813" s="228"/>
      <c r="JL813" s="228"/>
      <c r="JM813" s="228"/>
      <c r="JN813" s="228"/>
      <c r="JO813" s="228"/>
      <c r="JP813" s="228"/>
      <c r="JQ813" s="228"/>
      <c r="JR813" s="228"/>
      <c r="JS813" s="228"/>
      <c r="JT813" s="228"/>
      <c r="JU813" s="228"/>
      <c r="JV813" s="228"/>
      <c r="JW813" s="228"/>
      <c r="JX813" s="228"/>
      <c r="JY813" s="228"/>
      <c r="JZ813" s="228"/>
      <c r="KA813" s="228"/>
      <c r="KB813" s="228"/>
      <c r="KC813" s="228"/>
      <c r="KD813" s="228"/>
      <c r="KE813" s="228"/>
      <c r="KF813" s="228"/>
      <c r="KG813" s="228"/>
      <c r="KH813" s="228"/>
      <c r="KI813" s="228"/>
      <c r="KJ813" s="228"/>
      <c r="KK813" s="228"/>
      <c r="KL813" s="228"/>
      <c r="KM813" s="228"/>
      <c r="KN813" s="228"/>
      <c r="KO813" s="228"/>
      <c r="KP813" s="228"/>
      <c r="KQ813" s="228"/>
      <c r="KR813" s="228"/>
      <c r="KS813" s="228"/>
      <c r="KT813" s="228"/>
      <c r="KU813" s="228"/>
      <c r="KV813" s="228"/>
      <c r="KW813" s="228"/>
      <c r="KX813" s="228"/>
      <c r="KY813" s="228"/>
      <c r="KZ813" s="228"/>
      <c r="LA813" s="228"/>
      <c r="LB813" s="228"/>
      <c r="LC813" s="228"/>
      <c r="LD813" s="228"/>
      <c r="LE813" s="228"/>
      <c r="LF813" s="228"/>
      <c r="LG813" s="228"/>
      <c r="LH813" s="228"/>
      <c r="LI813" s="228"/>
      <c r="LJ813" s="228"/>
      <c r="LK813" s="228"/>
      <c r="LL813" s="228"/>
      <c r="LM813" s="228"/>
      <c r="LN813" s="228"/>
      <c r="LO813" s="228"/>
      <c r="LP813" s="228"/>
      <c r="LQ813" s="228"/>
      <c r="LR813" s="228"/>
      <c r="LS813" s="228"/>
      <c r="LT813" s="228"/>
      <c r="LU813" s="228"/>
      <c r="LV813" s="228"/>
      <c r="LW813" s="228"/>
      <c r="LX813" s="228"/>
      <c r="LY813" s="228"/>
      <c r="LZ813" s="228"/>
      <c r="MA813" s="228"/>
      <c r="MB813" s="228"/>
      <c r="MC813" s="228"/>
      <c r="MD813" s="228"/>
      <c r="ME813" s="228"/>
      <c r="MF813" s="228"/>
      <c r="MG813" s="228"/>
      <c r="MH813" s="228"/>
      <c r="MI813" s="228"/>
      <c r="MJ813" s="228"/>
      <c r="MK813" s="228"/>
      <c r="ML813" s="228"/>
      <c r="MM813" s="228"/>
      <c r="MN813" s="228"/>
      <c r="MO813" s="228"/>
      <c r="MP813" s="228"/>
      <c r="MQ813" s="228"/>
      <c r="MR813" s="228"/>
      <c r="MS813" s="228"/>
      <c r="MT813" s="228"/>
      <c r="MU813" s="228"/>
      <c r="MV813" s="228"/>
      <c r="MW813" s="228"/>
      <c r="MX813" s="228"/>
      <c r="MY813" s="228"/>
      <c r="MZ813" s="228"/>
      <c r="NA813" s="228"/>
      <c r="NB813" s="228"/>
      <c r="NC813" s="228"/>
      <c r="ND813" s="228"/>
      <c r="NE813" s="228"/>
      <c r="NF813" s="228"/>
      <c r="NG813" s="228"/>
      <c r="NH813" s="228"/>
      <c r="NI813" s="228"/>
      <c r="NJ813" s="228"/>
      <c r="NK813" s="228"/>
      <c r="NL813" s="228"/>
      <c r="NM813" s="228"/>
      <c r="NN813" s="228"/>
      <c r="NO813" s="228"/>
      <c r="NP813" s="228"/>
      <c r="NQ813" s="228"/>
      <c r="NR813" s="228"/>
      <c r="NS813" s="228"/>
      <c r="NT813" s="228"/>
      <c r="NU813" s="228"/>
      <c r="NV813" s="228"/>
      <c r="NW813" s="228"/>
      <c r="NX813" s="228"/>
      <c r="NY813" s="228"/>
      <c r="NZ813" s="228"/>
      <c r="OA813" s="228"/>
      <c r="OB813" s="228"/>
      <c r="OC813" s="228"/>
      <c r="OD813" s="228"/>
      <c r="OE813" s="228"/>
      <c r="OF813" s="228"/>
      <c r="OG813" s="228"/>
      <c r="OH813" s="228"/>
      <c r="OI813" s="228"/>
      <c r="OJ813" s="228"/>
      <c r="OK813" s="228"/>
      <c r="OL813" s="228"/>
      <c r="OM813" s="228"/>
      <c r="ON813" s="228"/>
      <c r="OO813" s="228"/>
      <c r="OP813" s="228"/>
      <c r="OQ813" s="228"/>
      <c r="OR813" s="228"/>
      <c r="OS813" s="228"/>
      <c r="OT813" s="228"/>
      <c r="OU813" s="228"/>
      <c r="OV813" s="228"/>
      <c r="OW813" s="228"/>
      <c r="OX813" s="228"/>
      <c r="OY813" s="228"/>
      <c r="OZ813" s="228"/>
      <c r="PA813" s="228"/>
      <c r="PB813" s="228"/>
      <c r="PC813" s="228"/>
      <c r="PD813" s="228"/>
      <c r="PE813" s="228"/>
      <c r="PF813" s="228"/>
      <c r="PG813" s="228"/>
      <c r="PH813" s="228"/>
      <c r="PI813" s="228"/>
      <c r="PJ813" s="228"/>
      <c r="PK813" s="228"/>
      <c r="PL813" s="228"/>
      <c r="PM813" s="228"/>
      <c r="PN813" s="228"/>
      <c r="PO813" s="228"/>
      <c r="PP813" s="228"/>
      <c r="PQ813" s="228"/>
      <c r="PR813" s="228"/>
      <c r="PS813" s="228"/>
      <c r="PT813" s="228"/>
      <c r="PU813" s="228"/>
      <c r="PV813" s="228"/>
      <c r="PW813" s="228"/>
      <c r="PX813" s="228"/>
      <c r="PY813" s="228"/>
      <c r="PZ813" s="228"/>
      <c r="QA813" s="228"/>
      <c r="QB813" s="228"/>
      <c r="QC813" s="228"/>
      <c r="QD813" s="228"/>
      <c r="QE813" s="228"/>
      <c r="QF813" s="228"/>
      <c r="QG813" s="228"/>
      <c r="QH813" s="228"/>
      <c r="QI813" s="228"/>
      <c r="QJ813" s="228"/>
      <c r="QK813" s="228"/>
      <c r="QL813" s="228"/>
      <c r="QM813" s="228"/>
      <c r="QN813" s="228"/>
      <c r="QO813" s="228"/>
      <c r="QP813" s="228"/>
      <c r="QQ813" s="228"/>
      <c r="QR813" s="228"/>
      <c r="QS813" s="228"/>
      <c r="QT813" s="228"/>
      <c r="QU813" s="228"/>
      <c r="QV813" s="228"/>
      <c r="QW813" s="228"/>
      <c r="QX813" s="228"/>
      <c r="QY813" s="228"/>
      <c r="QZ813" s="228"/>
      <c r="RA813" s="228"/>
      <c r="RB813" s="228"/>
      <c r="RC813" s="228"/>
      <c r="RD813" s="228"/>
      <c r="RE813" s="228"/>
      <c r="RF813" s="228"/>
      <c r="RG813" s="228"/>
      <c r="RH813" s="228"/>
      <c r="RI813" s="228"/>
      <c r="RJ813" s="228"/>
      <c r="RK813" s="228"/>
      <c r="RL813" s="228"/>
      <c r="RM813" s="228"/>
      <c r="RN813" s="228"/>
      <c r="RO813" s="228"/>
      <c r="RP813" s="228"/>
      <c r="RQ813" s="228"/>
      <c r="RR813" s="228"/>
      <c r="RS813" s="228"/>
      <c r="RT813" s="228"/>
      <c r="RU813" s="228"/>
      <c r="RV813" s="228"/>
      <c r="RW813" s="228"/>
      <c r="RX813" s="228"/>
      <c r="RY813" s="228"/>
      <c r="RZ813" s="228"/>
      <c r="SA813" s="228"/>
      <c r="SB813" s="228"/>
      <c r="SC813" s="228"/>
      <c r="SD813" s="228"/>
      <c r="SE813" s="228"/>
      <c r="SF813" s="228"/>
      <c r="SG813" s="228"/>
      <c r="SH813" s="228"/>
      <c r="SI813" s="228"/>
      <c r="SJ813" s="228"/>
      <c r="SK813" s="228"/>
      <c r="SL813" s="228"/>
      <c r="SM813" s="228"/>
      <c r="SN813" s="228"/>
      <c r="SO813" s="228"/>
      <c r="SP813" s="228"/>
      <c r="SQ813" s="228"/>
      <c r="SR813" s="228"/>
      <c r="SS813" s="228"/>
      <c r="ST813" s="228"/>
      <c r="SU813" s="228"/>
      <c r="SV813" s="228"/>
      <c r="SW813" s="228"/>
      <c r="SX813" s="228"/>
      <c r="SY813" s="228"/>
      <c r="SZ813" s="228"/>
      <c r="TA813" s="228"/>
      <c r="TB813" s="228"/>
      <c r="TC813" s="228"/>
      <c r="TD813" s="228"/>
      <c r="TE813" s="228"/>
      <c r="TF813" s="228"/>
      <c r="TG813" s="228"/>
      <c r="TH813" s="228"/>
      <c r="TI813" s="228"/>
      <c r="TJ813" s="228"/>
      <c r="TK813" s="228"/>
      <c r="TL813" s="228"/>
      <c r="TM813" s="228"/>
      <c r="TN813" s="228"/>
      <c r="TO813" s="228"/>
      <c r="TP813" s="228"/>
      <c r="TQ813" s="228"/>
      <c r="TR813" s="228"/>
      <c r="TS813" s="228"/>
      <c r="TT813" s="228"/>
      <c r="TU813" s="228"/>
      <c r="TV813" s="228"/>
      <c r="TW813" s="228"/>
      <c r="TX813" s="228"/>
      <c r="TY813" s="228"/>
      <c r="TZ813" s="228"/>
      <c r="UA813" s="228"/>
      <c r="UB813" s="228"/>
      <c r="UC813" s="228"/>
      <c r="UD813" s="228"/>
      <c r="UE813" s="228"/>
      <c r="UF813" s="228"/>
      <c r="UG813" s="228"/>
      <c r="UH813" s="228"/>
      <c r="UI813" s="228"/>
      <c r="UJ813" s="228"/>
      <c r="UK813" s="228"/>
      <c r="UL813" s="228"/>
      <c r="UM813" s="228"/>
      <c r="UN813" s="228"/>
      <c r="UO813" s="228"/>
      <c r="UP813" s="228"/>
      <c r="UQ813" s="228"/>
      <c r="UR813" s="228"/>
      <c r="US813" s="228"/>
      <c r="UT813" s="228"/>
      <c r="UU813" s="228"/>
      <c r="UV813" s="228"/>
      <c r="UW813" s="228"/>
      <c r="UX813" s="228"/>
      <c r="UY813" s="228"/>
      <c r="UZ813" s="228"/>
      <c r="VA813" s="228"/>
      <c r="VB813" s="228"/>
      <c r="VC813" s="228"/>
      <c r="VD813" s="228"/>
      <c r="VE813" s="228"/>
      <c r="VF813" s="228"/>
      <c r="VG813" s="228"/>
      <c r="VH813" s="228"/>
      <c r="VI813" s="228"/>
      <c r="VJ813" s="228"/>
      <c r="VK813" s="228"/>
      <c r="VL813" s="228"/>
      <c r="VM813" s="228"/>
      <c r="VN813" s="228"/>
      <c r="VO813" s="228"/>
      <c r="VP813" s="228"/>
      <c r="VQ813" s="228"/>
      <c r="VR813" s="228"/>
      <c r="VS813" s="228"/>
      <c r="VT813" s="228"/>
      <c r="VU813" s="228"/>
      <c r="VV813" s="228"/>
      <c r="VW813" s="228"/>
      <c r="VX813" s="228"/>
      <c r="VY813" s="228"/>
      <c r="VZ813" s="228"/>
      <c r="WA813" s="228"/>
      <c r="WB813" s="228"/>
      <c r="WC813" s="228"/>
      <c r="WD813" s="228"/>
      <c r="WE813" s="228"/>
      <c r="WF813" s="228"/>
      <c r="WG813" s="228"/>
      <c r="WH813" s="228"/>
      <c r="WI813" s="228"/>
      <c r="WJ813" s="228"/>
      <c r="WK813" s="228"/>
      <c r="WL813" s="228"/>
      <c r="WM813" s="228"/>
      <c r="WN813" s="228"/>
      <c r="WO813" s="228"/>
      <c r="WP813" s="228"/>
      <c r="WQ813" s="228"/>
      <c r="WR813" s="228"/>
      <c r="WS813" s="228"/>
      <c r="WT813" s="228"/>
      <c r="WU813" s="228"/>
      <c r="WV813" s="228"/>
      <c r="WW813" s="228"/>
      <c r="WX813" s="228"/>
      <c r="WY813" s="228"/>
      <c r="WZ813" s="228"/>
      <c r="XA813" s="228"/>
      <c r="XB813" s="228"/>
      <c r="XC813" s="228"/>
      <c r="XD813" s="228"/>
      <c r="XE813" s="228"/>
      <c r="XF813" s="228"/>
      <c r="XG813" s="228"/>
      <c r="XH813" s="228"/>
      <c r="XI813" s="228"/>
      <c r="XJ813" s="228"/>
      <c r="XK813" s="228"/>
      <c r="XL813" s="228"/>
      <c r="XM813" s="228"/>
      <c r="XN813" s="228"/>
      <c r="XO813" s="228"/>
      <c r="XP813" s="228"/>
      <c r="XQ813" s="228"/>
      <c r="XR813" s="228"/>
      <c r="XS813" s="228"/>
      <c r="XT813" s="228"/>
      <c r="XU813" s="228"/>
      <c r="XV813" s="228"/>
      <c r="XW813" s="228"/>
      <c r="XX813" s="228"/>
      <c r="XY813" s="228"/>
      <c r="XZ813" s="228"/>
      <c r="YA813" s="228"/>
      <c r="YB813" s="228"/>
      <c r="YC813" s="228"/>
      <c r="YD813" s="228"/>
      <c r="YE813" s="228"/>
      <c r="YF813" s="228"/>
      <c r="YG813" s="228"/>
      <c r="YH813" s="228"/>
      <c r="YI813" s="228"/>
      <c r="YJ813" s="228"/>
      <c r="YK813" s="228"/>
      <c r="YL813" s="228"/>
      <c r="YM813" s="228"/>
      <c r="YN813" s="228"/>
      <c r="YO813" s="228"/>
      <c r="YP813" s="228"/>
      <c r="YQ813" s="228"/>
      <c r="YR813" s="228"/>
      <c r="YS813" s="228"/>
      <c r="YT813" s="228"/>
      <c r="YU813" s="228"/>
      <c r="YV813" s="228"/>
      <c r="YW813" s="228"/>
      <c r="YX813" s="228"/>
      <c r="YY813" s="228"/>
      <c r="YZ813" s="228"/>
      <c r="ZA813" s="228"/>
      <c r="ZB813" s="228"/>
      <c r="ZC813" s="228"/>
      <c r="ZD813" s="228"/>
      <c r="ZE813" s="228"/>
      <c r="ZF813" s="228"/>
      <c r="ZG813" s="228"/>
      <c r="ZH813" s="228"/>
      <c r="ZI813" s="228"/>
      <c r="ZJ813" s="228"/>
      <c r="ZK813" s="228"/>
      <c r="ZL813" s="228"/>
      <c r="ZM813" s="228"/>
      <c r="ZN813" s="228"/>
      <c r="ZO813" s="228"/>
      <c r="ZP813" s="228"/>
      <c r="ZQ813" s="228"/>
      <c r="ZR813" s="228"/>
      <c r="ZS813" s="228"/>
      <c r="ZT813" s="228"/>
      <c r="ZU813" s="228"/>
      <c r="ZV813" s="228"/>
      <c r="ZW813" s="228"/>
      <c r="ZX813" s="228"/>
      <c r="ZY813" s="228"/>
      <c r="ZZ813" s="228"/>
      <c r="AAA813" s="228"/>
      <c r="AAB813" s="228"/>
      <c r="AAC813" s="228"/>
      <c r="AAD813" s="228"/>
      <c r="AAE813" s="228"/>
      <c r="AAF813" s="228"/>
      <c r="AAG813" s="228"/>
      <c r="AAH813" s="228"/>
      <c r="AAI813" s="228"/>
      <c r="AAJ813" s="228"/>
      <c r="AAK813" s="228"/>
      <c r="AAL813" s="228"/>
      <c r="AAM813" s="228"/>
      <c r="AAN813" s="228"/>
      <c r="AAO813" s="228"/>
      <c r="AAP813" s="228"/>
      <c r="AAQ813" s="228"/>
      <c r="AAR813" s="228"/>
      <c r="AAS813" s="228"/>
      <c r="AAT813" s="228"/>
      <c r="AAU813" s="228"/>
      <c r="AAV813" s="228"/>
      <c r="AAW813" s="228"/>
      <c r="AAX813" s="228"/>
      <c r="AAY813" s="228"/>
      <c r="AAZ813" s="228"/>
      <c r="ABA813" s="228"/>
      <c r="ABB813" s="228"/>
      <c r="ABC813" s="228"/>
      <c r="ABD813" s="228"/>
      <c r="ABE813" s="228"/>
      <c r="ABF813" s="228"/>
      <c r="ABG813" s="228"/>
      <c r="ABH813" s="228"/>
      <c r="ABI813" s="228"/>
      <c r="ABJ813" s="228"/>
      <c r="ABK813" s="228"/>
      <c r="ABL813" s="228"/>
      <c r="ABM813" s="228"/>
      <c r="ABN813" s="228"/>
      <c r="ABO813" s="228"/>
      <c r="ABP813" s="228"/>
      <c r="ABQ813" s="228"/>
      <c r="ABR813" s="228"/>
      <c r="ABS813" s="228"/>
      <c r="ABT813" s="228"/>
      <c r="ABU813" s="228"/>
      <c r="ABV813" s="228"/>
      <c r="ABW813" s="228"/>
      <c r="ABX813" s="228"/>
      <c r="ABY813" s="228"/>
      <c r="ABZ813" s="228"/>
      <c r="ACA813" s="228"/>
      <c r="ACB813" s="228"/>
      <c r="ACC813" s="228"/>
      <c r="ACD813" s="228"/>
      <c r="ACE813" s="228"/>
      <c r="ACF813" s="228"/>
      <c r="ACG813" s="228"/>
      <c r="ACH813" s="228"/>
      <c r="ACI813" s="228"/>
      <c r="ACJ813" s="228"/>
      <c r="ACK813" s="228"/>
      <c r="ACL813" s="228"/>
      <c r="ACM813" s="228"/>
      <c r="ACN813" s="228"/>
      <c r="ACO813" s="228"/>
      <c r="ACP813" s="228"/>
      <c r="ACQ813" s="228"/>
      <c r="ACR813" s="228"/>
      <c r="ACS813" s="228"/>
      <c r="ACT813" s="228"/>
      <c r="ACU813" s="228"/>
      <c r="ACV813" s="228"/>
      <c r="ACW813" s="228"/>
      <c r="ACX813" s="228"/>
      <c r="ACY813" s="228"/>
      <c r="ACZ813" s="228"/>
      <c r="ADA813" s="228"/>
      <c r="ADB813" s="228"/>
      <c r="ADC813" s="228"/>
      <c r="ADD813" s="228"/>
      <c r="ADE813" s="228"/>
      <c r="ADF813" s="228"/>
      <c r="ADG813" s="228"/>
      <c r="ADH813" s="228"/>
      <c r="ADI813" s="228"/>
      <c r="ADJ813" s="228"/>
      <c r="ADK813" s="228"/>
      <c r="ADL813" s="228"/>
      <c r="ADM813" s="228"/>
      <c r="ADN813" s="228"/>
      <c r="ADO813" s="228"/>
      <c r="ADP813" s="228"/>
      <c r="ADQ813" s="228"/>
      <c r="ADR813" s="228"/>
      <c r="ADS813" s="228"/>
      <c r="ADT813" s="228"/>
      <c r="ADU813" s="228"/>
      <c r="ADV813" s="228"/>
      <c r="ADW813" s="228"/>
      <c r="ADX813" s="228"/>
      <c r="ADY813" s="228"/>
      <c r="ADZ813" s="228"/>
      <c r="AEA813" s="228"/>
      <c r="AEB813" s="228"/>
      <c r="AEC813" s="228"/>
      <c r="AED813" s="228"/>
      <c r="AEE813" s="228"/>
      <c r="AEF813" s="228"/>
      <c r="AEG813" s="228"/>
      <c r="AEH813" s="228"/>
      <c r="AEI813" s="228"/>
      <c r="AEJ813" s="228"/>
      <c r="AEK813" s="228"/>
      <c r="AEL813" s="228"/>
      <c r="AEM813" s="228"/>
      <c r="AEN813" s="228"/>
      <c r="AEO813" s="228"/>
      <c r="AEP813" s="228"/>
      <c r="AEQ813" s="228"/>
      <c r="AER813" s="228"/>
      <c r="AES813" s="228"/>
      <c r="AET813" s="228"/>
      <c r="AEU813" s="228"/>
      <c r="AEV813" s="228"/>
      <c r="AEW813" s="228"/>
      <c r="AEX813" s="228"/>
      <c r="AEY813" s="228"/>
      <c r="AEZ813" s="228"/>
      <c r="AFA813" s="228"/>
      <c r="AFB813" s="228"/>
      <c r="AFC813" s="228"/>
      <c r="AFD813" s="228"/>
      <c r="AFE813" s="228"/>
      <c r="AFF813" s="228"/>
      <c r="AFG813" s="228"/>
      <c r="AFH813" s="228"/>
      <c r="AFI813" s="228"/>
      <c r="AFJ813" s="228"/>
      <c r="AFK813" s="228"/>
      <c r="AFL813" s="228"/>
      <c r="AFM813" s="228"/>
      <c r="AFN813" s="228"/>
      <c r="AFO813" s="228"/>
      <c r="AFP813" s="228"/>
      <c r="AFQ813" s="228"/>
      <c r="AFR813" s="228"/>
      <c r="AFS813" s="228"/>
      <c r="AFT813" s="228"/>
      <c r="AFU813" s="228"/>
      <c r="AFV813" s="228"/>
      <c r="AFW813" s="228"/>
      <c r="AFX813" s="228"/>
      <c r="AFY813" s="228"/>
      <c r="AFZ813" s="228"/>
      <c r="AGA813" s="228"/>
      <c r="AGB813" s="228"/>
      <c r="AGC813" s="228"/>
      <c r="AGD813" s="228"/>
      <c r="AGE813" s="228"/>
      <c r="AGF813" s="228"/>
      <c r="AGG813" s="228"/>
      <c r="AGH813" s="228"/>
      <c r="AGI813" s="228"/>
      <c r="AGJ813" s="228"/>
      <c r="AGK813" s="228"/>
      <c r="AGL813" s="228"/>
      <c r="AGM813" s="228"/>
      <c r="AGN813" s="228"/>
      <c r="AGO813" s="228"/>
      <c r="AGP813" s="228"/>
      <c r="AGQ813" s="228"/>
      <c r="AGR813" s="228"/>
      <c r="AGS813" s="228"/>
      <c r="AGT813" s="228"/>
      <c r="AGU813" s="228"/>
      <c r="AGV813" s="228"/>
      <c r="AGW813" s="228"/>
      <c r="AGX813" s="228"/>
      <c r="AGY813" s="228"/>
      <c r="AGZ813" s="228"/>
      <c r="AHA813" s="228"/>
      <c r="AHB813" s="228"/>
      <c r="AHC813" s="228"/>
      <c r="AHD813" s="228"/>
      <c r="AHE813" s="228"/>
      <c r="AHF813" s="228"/>
      <c r="AHG813" s="228"/>
      <c r="AHH813" s="228"/>
      <c r="AHI813" s="228"/>
      <c r="AHJ813" s="228"/>
      <c r="AHK813" s="228"/>
      <c r="AHL813" s="228"/>
      <c r="AHM813" s="228"/>
      <c r="AHN813" s="228"/>
      <c r="AHO813" s="228"/>
      <c r="AHP813" s="228"/>
      <c r="AHQ813" s="228"/>
      <c r="AHR813" s="228"/>
      <c r="AHS813" s="228"/>
      <c r="AHT813" s="228"/>
      <c r="AHU813" s="228"/>
      <c r="AHV813" s="228"/>
      <c r="AHW813" s="228"/>
      <c r="AHX813" s="228"/>
      <c r="AHY813" s="228"/>
      <c r="AHZ813" s="228"/>
      <c r="AIA813" s="228"/>
      <c r="AIB813" s="228"/>
      <c r="AIC813" s="228"/>
      <c r="AID813" s="228"/>
      <c r="AIE813" s="228"/>
      <c r="AIF813" s="228"/>
      <c r="AIG813" s="228"/>
      <c r="AIH813" s="228"/>
      <c r="AII813" s="228"/>
      <c r="AIJ813" s="228"/>
      <c r="AIK813" s="228"/>
      <c r="AIL813" s="228"/>
      <c r="AIM813" s="228"/>
      <c r="AIN813" s="228"/>
      <c r="AIO813" s="228"/>
      <c r="AIP813" s="228"/>
      <c r="AIQ813" s="228"/>
      <c r="AIR813" s="228"/>
      <c r="AIS813" s="228"/>
      <c r="AIT813" s="228"/>
      <c r="AIU813" s="228"/>
      <c r="AIV813" s="228"/>
      <c r="AIW813" s="228"/>
      <c r="AIX813" s="228"/>
      <c r="AIY813" s="228"/>
      <c r="AIZ813" s="228"/>
      <c r="AJA813" s="228"/>
      <c r="AJB813" s="228"/>
      <c r="AJC813" s="228"/>
      <c r="AJD813" s="228"/>
      <c r="AJE813" s="228"/>
      <c r="AJF813" s="228"/>
      <c r="AJG813" s="228"/>
      <c r="AJH813" s="228"/>
      <c r="AJI813" s="228"/>
      <c r="AJJ813" s="228"/>
      <c r="AJK813" s="228"/>
      <c r="AJL813" s="228"/>
      <c r="AJM813" s="228"/>
      <c r="AJN813" s="228"/>
      <c r="AJO813" s="228"/>
      <c r="AJP813" s="228"/>
      <c r="AJQ813" s="228"/>
      <c r="AJR813" s="228"/>
      <c r="AJS813" s="228"/>
      <c r="AJT813" s="228"/>
      <c r="AJU813" s="228"/>
      <c r="AJV813" s="228"/>
      <c r="AJW813" s="228"/>
      <c r="AJX813" s="228"/>
      <c r="AJY813" s="228"/>
      <c r="AJZ813" s="228"/>
      <c r="AKA813" s="228"/>
      <c r="AKB813" s="228"/>
      <c r="AKC813" s="228"/>
      <c r="AKD813" s="228"/>
      <c r="AKE813" s="228"/>
      <c r="AKF813" s="228"/>
      <c r="AKG813" s="228"/>
      <c r="AKH813" s="228"/>
      <c r="AKI813" s="228"/>
      <c r="AKJ813" s="228"/>
      <c r="AKK813" s="228"/>
      <c r="AKL813" s="228"/>
      <c r="AKM813" s="228"/>
      <c r="AKN813" s="228"/>
      <c r="AKO813" s="228"/>
      <c r="AKP813" s="228"/>
      <c r="AKQ813" s="228"/>
      <c r="AKR813" s="228"/>
      <c r="AKS813" s="228"/>
      <c r="AKT813" s="228"/>
      <c r="AKU813" s="228"/>
      <c r="AKV813" s="228"/>
      <c r="AKW813" s="228"/>
      <c r="AKX813" s="228"/>
      <c r="AKY813" s="228"/>
      <c r="AKZ813" s="228"/>
      <c r="ALA813" s="228"/>
      <c r="ALB813" s="228"/>
      <c r="ALC813" s="228"/>
      <c r="ALD813" s="228"/>
      <c r="ALE813" s="228"/>
      <c r="ALF813" s="228"/>
      <c r="ALG813" s="228"/>
      <c r="ALH813" s="228"/>
      <c r="ALI813" s="228"/>
      <c r="ALJ813" s="228"/>
      <c r="ALK813" s="228"/>
      <c r="ALL813" s="228"/>
      <c r="ALM813" s="228"/>
      <c r="ALN813" s="228"/>
      <c r="ALO813" s="228"/>
      <c r="ALP813" s="228"/>
      <c r="ALQ813" s="228"/>
      <c r="ALR813" s="228"/>
      <c r="ALS813" s="228"/>
      <c r="ALT813" s="228"/>
      <c r="ALU813" s="228"/>
      <c r="ALV813" s="228"/>
      <c r="ALW813" s="228"/>
      <c r="ALX813" s="228"/>
      <c r="ALY813" s="228"/>
      <c r="ALZ813" s="228"/>
      <c r="AMA813" s="228"/>
      <c r="AMB813" s="228"/>
      <c r="AMC813" s="228"/>
      <c r="AMD813" s="228"/>
      <c r="AME813" s="228"/>
      <c r="AMF813" s="228"/>
      <c r="AMG813" s="228"/>
      <c r="AMH813" s="228"/>
      <c r="AMI813" s="228"/>
      <c r="AMJ813" s="228"/>
      <c r="AMK813" s="228"/>
      <c r="AML813" s="228"/>
      <c r="AMM813" s="228"/>
      <c r="AMN813" s="228"/>
      <c r="AMO813" s="228"/>
      <c r="AMP813" s="228"/>
      <c r="AMQ813" s="228"/>
      <c r="AMR813" s="228"/>
      <c r="AMS813" s="228"/>
      <c r="AMT813" s="228"/>
      <c r="AMU813" s="228"/>
      <c r="AMV813" s="228"/>
      <c r="AMW813" s="228"/>
      <c r="AMX813" s="228"/>
    </row>
    <row r="814" spans="1:1038" ht="18" customHeight="1">
      <c r="A814" s="223">
        <v>43333</v>
      </c>
      <c r="B814" s="224" t="s">
        <v>1647</v>
      </c>
      <c r="D814" s="225" t="s">
        <v>1279</v>
      </c>
      <c r="E814" s="135">
        <v>99</v>
      </c>
      <c r="F814" s="135">
        <v>1</v>
      </c>
      <c r="G814" s="196" t="str">
        <f t="shared" si="513"/>
        <v>99-1</v>
      </c>
      <c r="H814" s="135">
        <v>0</v>
      </c>
      <c r="I814" s="135">
        <v>75.5</v>
      </c>
      <c r="J814" s="203">
        <f t="shared" si="546"/>
        <v>1</v>
      </c>
      <c r="K814" s="644" t="str">
        <f>IF(J815=1,IF(((VLOOKUP($G814,[3]Depth_Lookup!$A$3:$J$550,9,FALSE))-(I814/100))=0,"Good",IF(((VLOOKUP($G814,[3]Depth_Lookup!$A$3:$J$550,9,FALSE))-(I814/100))&gt;0,"Too Short","Too Long")))</f>
        <v>Good</v>
      </c>
      <c r="L814" s="171">
        <f>(VLOOKUP($G814,Depth_Lookup!$A$3:$J$410,10,FALSE))+(H814/100)</f>
        <v>257.7</v>
      </c>
      <c r="M814" s="171">
        <f>(VLOOKUP($G814,Depth_Lookup!$A$3:$J$410,10,FALSE))+(I814/100)</f>
        <v>258.45499999999998</v>
      </c>
      <c r="N814" s="656" t="s">
        <v>2343</v>
      </c>
      <c r="O814" s="135">
        <v>2</v>
      </c>
      <c r="P814" s="135" t="s">
        <v>853</v>
      </c>
      <c r="Q814" s="135" t="s">
        <v>125</v>
      </c>
      <c r="R814" s="196" t="str">
        <f t="shared" si="537"/>
        <v>SerpentinizedHarzburgite</v>
      </c>
      <c r="S814" s="126" t="s">
        <v>115</v>
      </c>
      <c r="T814" s="135" t="s">
        <v>700</v>
      </c>
      <c r="U814" s="135" t="s">
        <v>95</v>
      </c>
      <c r="V814" s="135" t="s">
        <v>509</v>
      </c>
      <c r="W814" s="135" t="s">
        <v>102</v>
      </c>
      <c r="X814" s="202">
        <f>VLOOKUP(W814,[3]definitions_list_lookup!$A$13:$B$19,2,0)</f>
        <v>5</v>
      </c>
      <c r="Y814" s="135" t="s">
        <v>90</v>
      </c>
      <c r="Z814" s="135" t="s">
        <v>91</v>
      </c>
      <c r="AA814" s="135"/>
      <c r="AF814" s="196" t="e">
        <f>VLOOKUP(AE814,[3]definitions_list_mag!$V$12:$W$15,2,0)</f>
        <v>#N/A</v>
      </c>
      <c r="AG814" s="657"/>
      <c r="AH814" s="135"/>
      <c r="AI814" s="126">
        <v>69</v>
      </c>
      <c r="AJ814" s="258"/>
      <c r="AK814" s="135"/>
      <c r="AL814" s="135"/>
      <c r="AM814" s="135"/>
      <c r="AN814" s="135"/>
      <c r="AO814" s="258"/>
      <c r="AP814" s="135"/>
      <c r="AQ814" s="135"/>
      <c r="AR814" s="135"/>
      <c r="AS814" s="135"/>
      <c r="AT814" s="135"/>
      <c r="AU814" s="258">
        <v>1</v>
      </c>
      <c r="AV814" s="135">
        <v>2</v>
      </c>
      <c r="AW814" s="135">
        <v>0.5</v>
      </c>
      <c r="AX814" s="126" t="s">
        <v>110</v>
      </c>
      <c r="AY814" s="126" t="s">
        <v>103</v>
      </c>
      <c r="AZ814" s="135"/>
      <c r="BA814" s="258">
        <v>30</v>
      </c>
      <c r="BB814" s="126">
        <v>7</v>
      </c>
      <c r="BC814" s="126">
        <v>3</v>
      </c>
      <c r="BD814" s="126" t="s">
        <v>110</v>
      </c>
      <c r="BE814" s="126" t="s">
        <v>103</v>
      </c>
      <c r="BG814" s="130"/>
      <c r="BM814" s="130"/>
      <c r="BY814" s="130"/>
      <c r="CF814" s="213">
        <f t="shared" si="538"/>
        <v>100</v>
      </c>
      <c r="CG814" s="131"/>
      <c r="CH814" s="132" t="s">
        <v>1360</v>
      </c>
      <c r="CI814" s="132">
        <v>85</v>
      </c>
      <c r="CJ814" s="132" t="s">
        <v>514</v>
      </c>
      <c r="CK814" s="133"/>
      <c r="CL814" s="134"/>
      <c r="CM814" s="134"/>
      <c r="CN814" s="134"/>
      <c r="CO814" s="134"/>
      <c r="CP814" s="134"/>
      <c r="CQ814" s="134"/>
      <c r="CR814" s="134"/>
      <c r="CS814" s="134"/>
      <c r="CT814" s="134"/>
      <c r="CU814" s="134"/>
      <c r="CV814" s="134"/>
      <c r="CW814" s="134"/>
      <c r="CX814" s="134"/>
      <c r="CY814" s="134"/>
      <c r="CZ814" s="134"/>
      <c r="DA814" s="134"/>
      <c r="DB814" s="134">
        <v>85</v>
      </c>
      <c r="DC814" s="135">
        <v>15</v>
      </c>
      <c r="DD814" s="134"/>
      <c r="DE814" s="134"/>
      <c r="DF814" s="134"/>
      <c r="DG814" s="134"/>
      <c r="DH814" s="134"/>
      <c r="DI814" s="134"/>
      <c r="DJ814" s="134"/>
      <c r="DK814" s="207">
        <f t="shared" si="539"/>
        <v>100</v>
      </c>
      <c r="DL814" s="131"/>
      <c r="DM814" s="134"/>
      <c r="DN814" s="134"/>
      <c r="DO814" s="136"/>
      <c r="DQ814" s="131"/>
      <c r="DR814" s="658"/>
      <c r="DS814" s="131"/>
      <c r="DT814" s="224" t="s">
        <v>2344</v>
      </c>
      <c r="DW814" s="214" t="e">
        <f>VLOOKUP(P814,[3]definitions_list_lookup!$K$30:$L$54,2,0)</f>
        <v>#N/A</v>
      </c>
      <c r="DX814" s="660" t="s">
        <v>2345</v>
      </c>
      <c r="DY814" s="660" t="s">
        <v>2346</v>
      </c>
      <c r="DZ814"/>
      <c r="EA814" s="104"/>
      <c r="ED814" s="229" t="s">
        <v>2517</v>
      </c>
      <c r="EE814" s="140"/>
      <c r="EG814" s="140"/>
      <c r="EI814" s="218"/>
      <c r="EJ814" s="143"/>
      <c r="EK814" s="221"/>
      <c r="EM814" s="109"/>
      <c r="EN814" s="109"/>
      <c r="EZ814" s="192" t="e">
        <f t="shared" si="514"/>
        <v>#DIV/0!</v>
      </c>
      <c r="FA814" s="192" t="e">
        <f t="shared" si="515"/>
        <v>#DIV/0!</v>
      </c>
      <c r="FB814" s="192" t="e">
        <f t="shared" si="516"/>
        <v>#DIV/0!</v>
      </c>
      <c r="FC814" s="192" t="e">
        <f t="shared" si="517"/>
        <v>#DIV/0!</v>
      </c>
      <c r="FD814" s="192" t="e">
        <f t="shared" si="518"/>
        <v>#DIV/0!</v>
      </c>
      <c r="FE814" s="193" t="e">
        <f t="shared" si="519"/>
        <v>#DIV/0!</v>
      </c>
      <c r="FF814" s="194" t="e">
        <f t="shared" si="520"/>
        <v>#DIV/0!</v>
      </c>
      <c r="FI814" s="778">
        <f t="shared" si="526"/>
        <v>0</v>
      </c>
      <c r="FJ814" s="779" t="e">
        <f t="shared" si="527"/>
        <v>#DIV/0!</v>
      </c>
      <c r="FK814" s="779" t="e">
        <f t="shared" si="528"/>
        <v>#DIV/0!</v>
      </c>
      <c r="FL814" s="780" t="e">
        <f t="shared" si="529"/>
        <v>#DIV/0!</v>
      </c>
      <c r="FM814" s="169" t="e">
        <f t="shared" si="530"/>
        <v>#DIV/0!</v>
      </c>
      <c r="FN814" s="783" t="e">
        <f t="shared" si="531"/>
        <v>#DIV/0!</v>
      </c>
    </row>
    <row r="815" spans="1:1038" s="432" customFormat="1" ht="18" customHeight="1">
      <c r="A815" s="547">
        <v>43333</v>
      </c>
      <c r="B815" s="524" t="s">
        <v>1647</v>
      </c>
      <c r="C815" s="422"/>
      <c r="D815" s="525" t="s">
        <v>1279</v>
      </c>
      <c r="E815" s="429">
        <v>99</v>
      </c>
      <c r="F815" s="429">
        <v>2</v>
      </c>
      <c r="G815" s="526" t="str">
        <f t="shared" si="513"/>
        <v>99-2</v>
      </c>
      <c r="H815" s="429">
        <v>0</v>
      </c>
      <c r="I815" s="429">
        <v>51</v>
      </c>
      <c r="J815" s="527">
        <f t="shared" si="546"/>
        <v>1</v>
      </c>
      <c r="K815" s="528" t="b">
        <f>IF(J816=1,IF(((VLOOKUP($G815,[3]Depth_Lookup!$A$3:$J$550,9,FALSE))-(I815/100))=0,"Good",IF(((VLOOKUP($G815,[3]Depth_Lookup!$A$3:$J$550,9,FALSE))-(I815/100))&gt;0,"Too Short","Too Long")))</f>
        <v>0</v>
      </c>
      <c r="L815" s="171">
        <f>(VLOOKUP($G815,Depth_Lookup!$A$3:$J$410,10,FALSE))+(H815/100)</f>
        <v>258.45499999999998</v>
      </c>
      <c r="M815" s="171">
        <f>(VLOOKUP($G815,Depth_Lookup!$A$3:$J$410,10,FALSE))+(I815/100)</f>
        <v>258.96499999999997</v>
      </c>
      <c r="N815" s="665" t="s">
        <v>2343</v>
      </c>
      <c r="O815" s="429">
        <v>4</v>
      </c>
      <c r="P815" s="429" t="s">
        <v>853</v>
      </c>
      <c r="Q815" s="429" t="s">
        <v>125</v>
      </c>
      <c r="R815" s="526" t="str">
        <f t="shared" si="537"/>
        <v>SerpentinizedHarzburgite</v>
      </c>
      <c r="S815" s="422" t="s">
        <v>700</v>
      </c>
      <c r="T815" s="422" t="s">
        <v>116</v>
      </c>
      <c r="U815" s="422"/>
      <c r="V815" s="422"/>
      <c r="W815" s="429" t="s">
        <v>102</v>
      </c>
      <c r="X815" s="529">
        <f>VLOOKUP(W815,[3]definitions_list_lookup!$A$13:$B$19,2,0)</f>
        <v>5</v>
      </c>
      <c r="Y815" s="429" t="s">
        <v>90</v>
      </c>
      <c r="Z815" s="429" t="s">
        <v>91</v>
      </c>
      <c r="AA815" s="422"/>
      <c r="AB815" s="422"/>
      <c r="AC815" s="422"/>
      <c r="AD815" s="422"/>
      <c r="AE815" s="423"/>
      <c r="AF815" s="526" t="e">
        <f>VLOOKUP(AE815,[3]definitions_list_mag!$V$12:$W$15,2,0)</f>
        <v>#N/A</v>
      </c>
      <c r="AG815" s="673"/>
      <c r="AH815" s="429"/>
      <c r="AI815" s="666">
        <v>69</v>
      </c>
      <c r="AJ815" s="429"/>
      <c r="AK815" s="429"/>
      <c r="AL815" s="429"/>
      <c r="AM815" s="429"/>
      <c r="AN815" s="429"/>
      <c r="AO815" s="666"/>
      <c r="AP815" s="429"/>
      <c r="AQ815" s="429"/>
      <c r="AR815" s="429"/>
      <c r="AS815" s="429"/>
      <c r="AT815" s="429"/>
      <c r="AU815" s="666">
        <v>1</v>
      </c>
      <c r="AV815" s="429">
        <v>2</v>
      </c>
      <c r="AW815" s="429">
        <v>1</v>
      </c>
      <c r="AX815" s="422" t="s">
        <v>110</v>
      </c>
      <c r="AY815" s="422" t="s">
        <v>103</v>
      </c>
      <c r="AZ815" s="429"/>
      <c r="BA815" s="666">
        <v>30</v>
      </c>
      <c r="BB815" s="422">
        <v>7</v>
      </c>
      <c r="BC815" s="422">
        <v>3</v>
      </c>
      <c r="BD815" s="422" t="s">
        <v>110</v>
      </c>
      <c r="BE815" s="422" t="s">
        <v>103</v>
      </c>
      <c r="BF815" s="422"/>
      <c r="BG815" s="426"/>
      <c r="BH815" s="422"/>
      <c r="BI815" s="422"/>
      <c r="BJ815" s="422"/>
      <c r="BK815" s="422"/>
      <c r="BL815" s="422"/>
      <c r="BM815" s="426"/>
      <c r="BN815" s="422"/>
      <c r="BO815" s="422"/>
      <c r="BP815" s="422"/>
      <c r="BQ815" s="422"/>
      <c r="BR815" s="422"/>
      <c r="BS815" s="422"/>
      <c r="BT815" s="422"/>
      <c r="BU815" s="422"/>
      <c r="BV815" s="422"/>
      <c r="BW815" s="422"/>
      <c r="BX815" s="422"/>
      <c r="BY815" s="426"/>
      <c r="BZ815" s="422"/>
      <c r="CA815" s="422"/>
      <c r="CB815" s="422"/>
      <c r="CC815" s="422"/>
      <c r="CD815" s="422"/>
      <c r="CE815" s="422"/>
      <c r="CF815" s="531">
        <f t="shared" si="538"/>
        <v>100</v>
      </c>
      <c r="CG815" s="166"/>
      <c r="CH815" s="163" t="s">
        <v>1360</v>
      </c>
      <c r="CI815" s="163">
        <v>85</v>
      </c>
      <c r="CJ815" s="163" t="s">
        <v>514</v>
      </c>
      <c r="CK815" s="604" t="s">
        <v>2347</v>
      </c>
      <c r="CL815" s="165"/>
      <c r="CM815" s="165"/>
      <c r="CN815" s="165"/>
      <c r="CO815" s="165"/>
      <c r="CP815" s="165"/>
      <c r="CQ815" s="165"/>
      <c r="CR815" s="165"/>
      <c r="CS815" s="165"/>
      <c r="CT815" s="165"/>
      <c r="CU815" s="165"/>
      <c r="CV815" s="165"/>
      <c r="CW815" s="165"/>
      <c r="CX815" s="165"/>
      <c r="CY815" s="165"/>
      <c r="CZ815" s="165"/>
      <c r="DA815" s="165"/>
      <c r="DB815" s="165">
        <v>85</v>
      </c>
      <c r="DC815" s="429">
        <v>15</v>
      </c>
      <c r="DD815" s="165"/>
      <c r="DE815" s="165"/>
      <c r="DF815" s="165"/>
      <c r="DG815" s="165"/>
      <c r="DH815" s="165"/>
      <c r="DI815" s="165"/>
      <c r="DJ815" s="165"/>
      <c r="DK815" s="209">
        <f t="shared" si="539"/>
        <v>100</v>
      </c>
      <c r="DL815" s="166"/>
      <c r="DM815" s="165"/>
      <c r="DN815" s="165"/>
      <c r="DO815" s="167"/>
      <c r="DQ815" s="166"/>
      <c r="DR815" s="606"/>
      <c r="DS815" s="166"/>
      <c r="DT815" s="524" t="s">
        <v>2344</v>
      </c>
      <c r="DU815" s="429"/>
      <c r="DV815" s="429"/>
      <c r="DW815" s="532" t="e">
        <f>VLOOKUP(P815,[3]definitions_list_lookup!$K$30:$L$54,2,0)</f>
        <v>#N/A</v>
      </c>
      <c r="DX815" s="609" t="s">
        <v>2345</v>
      </c>
      <c r="DY815" s="609" t="s">
        <v>2348</v>
      </c>
      <c r="DZ815" s="533"/>
      <c r="EA815" s="534"/>
      <c r="EB815" s="429"/>
      <c r="EC815" s="534"/>
      <c r="ED815" s="229" t="s">
        <v>2517</v>
      </c>
      <c r="EE815" s="535"/>
      <c r="EF815" s="536"/>
      <c r="EG815" s="535"/>
      <c r="EH815" s="537"/>
      <c r="EI815" s="538"/>
      <c r="EJ815" s="539"/>
      <c r="EK815" s="540"/>
      <c r="EL815" s="535"/>
      <c r="EM815" s="537"/>
      <c r="EN815" s="537"/>
      <c r="EO815" s="541"/>
      <c r="EP815" s="541"/>
      <c r="EQ815" s="541"/>
      <c r="ER815" s="541"/>
      <c r="ES815" s="541"/>
      <c r="ET815" s="541"/>
      <c r="EU815" s="541"/>
      <c r="EV815" s="542"/>
      <c r="EW815" s="542"/>
      <c r="EX815" s="542"/>
      <c r="EY815" s="542"/>
      <c r="EZ815" s="192" t="e">
        <f t="shared" si="514"/>
        <v>#DIV/0!</v>
      </c>
      <c r="FA815" s="192" t="e">
        <f t="shared" si="515"/>
        <v>#DIV/0!</v>
      </c>
      <c r="FB815" s="192" t="e">
        <f t="shared" si="516"/>
        <v>#DIV/0!</v>
      </c>
      <c r="FC815" s="192" t="e">
        <f t="shared" si="517"/>
        <v>#DIV/0!</v>
      </c>
      <c r="FD815" s="192" t="e">
        <f t="shared" si="518"/>
        <v>#DIV/0!</v>
      </c>
      <c r="FE815" s="193" t="e">
        <f t="shared" si="519"/>
        <v>#DIV/0!</v>
      </c>
      <c r="FF815" s="194" t="e">
        <f t="shared" si="520"/>
        <v>#DIV/0!</v>
      </c>
      <c r="FG815" s="535"/>
      <c r="FH815" s="537"/>
      <c r="FI815" s="778">
        <f t="shared" si="526"/>
        <v>0</v>
      </c>
      <c r="FJ815" s="779" t="e">
        <f t="shared" si="527"/>
        <v>#DIV/0!</v>
      </c>
      <c r="FK815" s="779" t="e">
        <f t="shared" si="528"/>
        <v>#DIV/0!</v>
      </c>
      <c r="FL815" s="780" t="e">
        <f t="shared" si="529"/>
        <v>#DIV/0!</v>
      </c>
      <c r="FM815" s="169" t="e">
        <f t="shared" si="530"/>
        <v>#DIV/0!</v>
      </c>
      <c r="FN815" s="783" t="e">
        <f t="shared" si="531"/>
        <v>#DIV/0!</v>
      </c>
      <c r="FO815" s="422"/>
      <c r="FP815" s="422"/>
      <c r="FQ815" s="422"/>
      <c r="FR815" s="422"/>
      <c r="FS815" s="422"/>
      <c r="FT815" s="422"/>
      <c r="FU815" s="422"/>
      <c r="FV815" s="422"/>
      <c r="FW815" s="422"/>
      <c r="FX815" s="422"/>
      <c r="FY815" s="422"/>
      <c r="FZ815" s="422"/>
      <c r="GA815" s="422"/>
      <c r="GB815" s="422"/>
      <c r="GC815" s="422"/>
      <c r="GD815" s="422"/>
      <c r="GE815" s="422"/>
      <c r="GF815" s="422"/>
      <c r="GG815" s="422"/>
      <c r="GH815" s="422"/>
      <c r="GI815" s="422"/>
      <c r="GJ815" s="422"/>
      <c r="GK815" s="422"/>
      <c r="GL815" s="422"/>
      <c r="GM815" s="422"/>
      <c r="GN815" s="422"/>
      <c r="GO815" s="422"/>
      <c r="GP815" s="422"/>
      <c r="GQ815" s="422"/>
      <c r="GR815" s="422"/>
      <c r="GS815" s="422"/>
      <c r="GT815" s="422"/>
      <c r="GU815" s="422"/>
      <c r="GV815" s="422"/>
      <c r="GW815" s="422"/>
      <c r="GX815" s="422"/>
      <c r="GY815" s="422"/>
      <c r="GZ815" s="422"/>
      <c r="HA815" s="422"/>
      <c r="HB815" s="422"/>
      <c r="HC815" s="422"/>
      <c r="HD815" s="422"/>
      <c r="HE815" s="422"/>
      <c r="HF815" s="422"/>
      <c r="HG815" s="422"/>
      <c r="HH815" s="422"/>
      <c r="HI815" s="422"/>
      <c r="HJ815" s="422"/>
      <c r="HK815" s="422"/>
      <c r="HL815" s="422"/>
      <c r="HM815" s="422"/>
      <c r="HN815" s="422"/>
      <c r="HO815" s="422"/>
      <c r="HP815" s="422"/>
      <c r="HQ815" s="422"/>
      <c r="HR815" s="422"/>
      <c r="HS815" s="422"/>
      <c r="HT815" s="422"/>
      <c r="HU815" s="422"/>
      <c r="HV815" s="422"/>
      <c r="HW815" s="422"/>
      <c r="HX815" s="422"/>
      <c r="HY815" s="422"/>
      <c r="HZ815" s="422"/>
      <c r="IA815" s="422"/>
      <c r="IB815" s="422"/>
      <c r="IC815" s="422"/>
      <c r="ID815" s="422"/>
      <c r="IE815" s="422"/>
      <c r="IF815" s="422"/>
      <c r="IG815" s="422"/>
      <c r="IH815" s="422"/>
      <c r="II815" s="422"/>
      <c r="IJ815" s="422"/>
      <c r="IK815" s="422"/>
      <c r="IL815" s="422"/>
      <c r="IM815" s="422"/>
      <c r="IN815" s="422"/>
      <c r="IO815" s="422"/>
      <c r="IP815" s="422"/>
      <c r="IQ815" s="422"/>
      <c r="IR815" s="422"/>
      <c r="IS815" s="422"/>
      <c r="IT815" s="422"/>
      <c r="IU815" s="422"/>
      <c r="IV815" s="422"/>
      <c r="IW815" s="422"/>
      <c r="IX815" s="422"/>
      <c r="IY815" s="422"/>
      <c r="IZ815" s="422"/>
      <c r="JA815" s="422"/>
      <c r="JB815" s="422"/>
      <c r="JC815" s="422"/>
      <c r="JD815" s="422"/>
      <c r="JE815" s="422"/>
      <c r="JF815" s="422"/>
      <c r="JG815" s="422"/>
      <c r="JH815" s="422"/>
      <c r="JI815" s="422"/>
      <c r="JJ815" s="422"/>
      <c r="JK815" s="422"/>
      <c r="JL815" s="422"/>
      <c r="JM815" s="422"/>
      <c r="JN815" s="422"/>
      <c r="JO815" s="422"/>
      <c r="JP815" s="422"/>
      <c r="JQ815" s="422"/>
      <c r="JR815" s="422"/>
      <c r="JS815" s="422"/>
      <c r="JT815" s="422"/>
      <c r="JU815" s="422"/>
      <c r="JV815" s="422"/>
      <c r="JW815" s="422"/>
      <c r="JX815" s="422"/>
      <c r="JY815" s="422"/>
      <c r="JZ815" s="422"/>
      <c r="KA815" s="422"/>
      <c r="KB815" s="422"/>
      <c r="KC815" s="422"/>
      <c r="KD815" s="422"/>
      <c r="KE815" s="422"/>
      <c r="KF815" s="422"/>
      <c r="KG815" s="422"/>
      <c r="KH815" s="422"/>
      <c r="KI815" s="422"/>
      <c r="KJ815" s="422"/>
      <c r="KK815" s="422"/>
      <c r="KL815" s="422"/>
      <c r="KM815" s="422"/>
      <c r="KN815" s="422"/>
      <c r="KO815" s="422"/>
      <c r="KP815" s="422"/>
      <c r="KQ815" s="422"/>
      <c r="KR815" s="422"/>
      <c r="KS815" s="422"/>
      <c r="KT815" s="422"/>
      <c r="KU815" s="422"/>
      <c r="KV815" s="422"/>
      <c r="KW815" s="422"/>
      <c r="KX815" s="422"/>
      <c r="KY815" s="422"/>
      <c r="KZ815" s="422"/>
      <c r="LA815" s="422"/>
      <c r="LB815" s="422"/>
      <c r="LC815" s="422"/>
      <c r="LD815" s="422"/>
      <c r="LE815" s="422"/>
      <c r="LF815" s="422"/>
      <c r="LG815" s="422"/>
      <c r="LH815" s="422"/>
      <c r="LI815" s="422"/>
      <c r="LJ815" s="422"/>
      <c r="LK815" s="422"/>
      <c r="LL815" s="422"/>
      <c r="LM815" s="422"/>
      <c r="LN815" s="422"/>
      <c r="LO815" s="422"/>
      <c r="LP815" s="422"/>
      <c r="LQ815" s="422"/>
      <c r="LR815" s="422"/>
      <c r="LS815" s="422"/>
      <c r="LT815" s="422"/>
      <c r="LU815" s="422"/>
      <c r="LV815" s="422"/>
      <c r="LW815" s="422"/>
      <c r="LX815" s="422"/>
      <c r="LY815" s="422"/>
      <c r="LZ815" s="422"/>
      <c r="MA815" s="422"/>
      <c r="MB815" s="422"/>
      <c r="MC815" s="422"/>
      <c r="MD815" s="422"/>
      <c r="ME815" s="422"/>
      <c r="MF815" s="422"/>
      <c r="MG815" s="422"/>
      <c r="MH815" s="422"/>
      <c r="MI815" s="422"/>
      <c r="MJ815" s="422"/>
      <c r="MK815" s="422"/>
      <c r="ML815" s="422"/>
      <c r="MM815" s="422"/>
      <c r="MN815" s="422"/>
      <c r="MO815" s="422"/>
      <c r="MP815" s="422"/>
      <c r="MQ815" s="422"/>
      <c r="MR815" s="422"/>
      <c r="MS815" s="422"/>
      <c r="MT815" s="422"/>
      <c r="MU815" s="422"/>
      <c r="MV815" s="422"/>
      <c r="MW815" s="422"/>
      <c r="MX815" s="422"/>
      <c r="MY815" s="422"/>
      <c r="MZ815" s="422"/>
      <c r="NA815" s="422"/>
      <c r="NB815" s="422"/>
      <c r="NC815" s="422"/>
      <c r="ND815" s="422"/>
      <c r="NE815" s="422"/>
      <c r="NF815" s="422"/>
      <c r="NG815" s="422"/>
      <c r="NH815" s="422"/>
      <c r="NI815" s="422"/>
      <c r="NJ815" s="422"/>
      <c r="NK815" s="422"/>
      <c r="NL815" s="422"/>
      <c r="NM815" s="422"/>
      <c r="NN815" s="422"/>
      <c r="NO815" s="422"/>
      <c r="NP815" s="422"/>
      <c r="NQ815" s="422"/>
      <c r="NR815" s="422"/>
      <c r="NS815" s="422"/>
      <c r="NT815" s="422"/>
      <c r="NU815" s="422"/>
      <c r="NV815" s="422"/>
      <c r="NW815" s="422"/>
      <c r="NX815" s="422"/>
      <c r="NY815" s="422"/>
      <c r="NZ815" s="422"/>
      <c r="OA815" s="422"/>
      <c r="OB815" s="422"/>
      <c r="OC815" s="422"/>
      <c r="OD815" s="422"/>
      <c r="OE815" s="422"/>
      <c r="OF815" s="422"/>
      <c r="OG815" s="422"/>
      <c r="OH815" s="422"/>
      <c r="OI815" s="422"/>
      <c r="OJ815" s="422"/>
      <c r="OK815" s="422"/>
      <c r="OL815" s="422"/>
      <c r="OM815" s="422"/>
      <c r="ON815" s="422"/>
      <c r="OO815" s="422"/>
      <c r="OP815" s="422"/>
      <c r="OQ815" s="422"/>
      <c r="OR815" s="422"/>
      <c r="OS815" s="422"/>
      <c r="OT815" s="422"/>
      <c r="OU815" s="422"/>
      <c r="OV815" s="422"/>
      <c r="OW815" s="422"/>
      <c r="OX815" s="422"/>
      <c r="OY815" s="422"/>
      <c r="OZ815" s="422"/>
      <c r="PA815" s="422"/>
      <c r="PB815" s="422"/>
      <c r="PC815" s="422"/>
      <c r="PD815" s="422"/>
      <c r="PE815" s="422"/>
      <c r="PF815" s="422"/>
      <c r="PG815" s="422"/>
      <c r="PH815" s="422"/>
      <c r="PI815" s="422"/>
      <c r="PJ815" s="422"/>
      <c r="PK815" s="422"/>
      <c r="PL815" s="422"/>
      <c r="PM815" s="422"/>
      <c r="PN815" s="422"/>
      <c r="PO815" s="422"/>
      <c r="PP815" s="422"/>
      <c r="PQ815" s="422"/>
      <c r="PR815" s="422"/>
      <c r="PS815" s="422"/>
      <c r="PT815" s="422"/>
      <c r="PU815" s="422"/>
      <c r="PV815" s="422"/>
      <c r="PW815" s="422"/>
      <c r="PX815" s="422"/>
      <c r="PY815" s="422"/>
      <c r="PZ815" s="422"/>
      <c r="QA815" s="422"/>
      <c r="QB815" s="422"/>
      <c r="QC815" s="422"/>
      <c r="QD815" s="422"/>
      <c r="QE815" s="422"/>
      <c r="QF815" s="422"/>
      <c r="QG815" s="422"/>
      <c r="QH815" s="422"/>
      <c r="QI815" s="422"/>
      <c r="QJ815" s="422"/>
      <c r="QK815" s="422"/>
      <c r="QL815" s="422"/>
      <c r="QM815" s="422"/>
      <c r="QN815" s="422"/>
      <c r="QO815" s="422"/>
      <c r="QP815" s="422"/>
      <c r="QQ815" s="422"/>
      <c r="QR815" s="422"/>
      <c r="QS815" s="422"/>
      <c r="QT815" s="422"/>
      <c r="QU815" s="422"/>
      <c r="QV815" s="422"/>
      <c r="QW815" s="422"/>
      <c r="QX815" s="422"/>
      <c r="QY815" s="422"/>
      <c r="QZ815" s="422"/>
      <c r="RA815" s="422"/>
      <c r="RB815" s="422"/>
      <c r="RC815" s="422"/>
      <c r="RD815" s="422"/>
      <c r="RE815" s="422"/>
      <c r="RF815" s="422"/>
      <c r="RG815" s="422"/>
      <c r="RH815" s="422"/>
      <c r="RI815" s="422"/>
      <c r="RJ815" s="422"/>
      <c r="RK815" s="422"/>
      <c r="RL815" s="422"/>
      <c r="RM815" s="422"/>
      <c r="RN815" s="422"/>
      <c r="RO815" s="422"/>
      <c r="RP815" s="422"/>
      <c r="RQ815" s="422"/>
      <c r="RR815" s="422"/>
      <c r="RS815" s="422"/>
      <c r="RT815" s="422"/>
      <c r="RU815" s="422"/>
      <c r="RV815" s="422"/>
      <c r="RW815" s="422"/>
      <c r="RX815" s="422"/>
      <c r="RY815" s="422"/>
      <c r="RZ815" s="422"/>
      <c r="SA815" s="422"/>
      <c r="SB815" s="422"/>
      <c r="SC815" s="422"/>
      <c r="SD815" s="422"/>
      <c r="SE815" s="422"/>
      <c r="SF815" s="422"/>
      <c r="SG815" s="422"/>
      <c r="SH815" s="422"/>
      <c r="SI815" s="422"/>
      <c r="SJ815" s="422"/>
      <c r="SK815" s="422"/>
      <c r="SL815" s="422"/>
      <c r="SM815" s="422"/>
      <c r="SN815" s="422"/>
      <c r="SO815" s="422"/>
      <c r="SP815" s="422"/>
      <c r="SQ815" s="422"/>
      <c r="SR815" s="422"/>
      <c r="SS815" s="422"/>
      <c r="ST815" s="422"/>
      <c r="SU815" s="422"/>
      <c r="SV815" s="422"/>
      <c r="SW815" s="422"/>
      <c r="SX815" s="422"/>
      <c r="SY815" s="422"/>
      <c r="SZ815" s="422"/>
      <c r="TA815" s="422"/>
      <c r="TB815" s="422"/>
      <c r="TC815" s="422"/>
      <c r="TD815" s="422"/>
      <c r="TE815" s="422"/>
      <c r="TF815" s="422"/>
      <c r="TG815" s="422"/>
      <c r="TH815" s="422"/>
      <c r="TI815" s="422"/>
      <c r="TJ815" s="422"/>
      <c r="TK815" s="422"/>
      <c r="TL815" s="422"/>
      <c r="TM815" s="422"/>
      <c r="TN815" s="422"/>
      <c r="TO815" s="422"/>
      <c r="TP815" s="422"/>
      <c r="TQ815" s="422"/>
      <c r="TR815" s="422"/>
      <c r="TS815" s="422"/>
      <c r="TT815" s="422"/>
      <c r="TU815" s="422"/>
      <c r="TV815" s="422"/>
      <c r="TW815" s="422"/>
      <c r="TX815" s="422"/>
      <c r="TY815" s="422"/>
      <c r="TZ815" s="422"/>
      <c r="UA815" s="422"/>
      <c r="UB815" s="422"/>
      <c r="UC815" s="422"/>
      <c r="UD815" s="422"/>
      <c r="UE815" s="422"/>
      <c r="UF815" s="422"/>
      <c r="UG815" s="422"/>
      <c r="UH815" s="422"/>
      <c r="UI815" s="422"/>
      <c r="UJ815" s="422"/>
      <c r="UK815" s="422"/>
      <c r="UL815" s="422"/>
      <c r="UM815" s="422"/>
      <c r="UN815" s="422"/>
      <c r="UO815" s="422"/>
      <c r="UP815" s="422"/>
      <c r="UQ815" s="422"/>
      <c r="UR815" s="422"/>
      <c r="US815" s="422"/>
      <c r="UT815" s="422"/>
      <c r="UU815" s="422"/>
      <c r="UV815" s="422"/>
      <c r="UW815" s="422"/>
      <c r="UX815" s="422"/>
      <c r="UY815" s="422"/>
      <c r="UZ815" s="422"/>
      <c r="VA815" s="422"/>
      <c r="VB815" s="422"/>
      <c r="VC815" s="422"/>
      <c r="VD815" s="422"/>
      <c r="VE815" s="422"/>
      <c r="VF815" s="422"/>
      <c r="VG815" s="422"/>
      <c r="VH815" s="422"/>
      <c r="VI815" s="422"/>
      <c r="VJ815" s="422"/>
      <c r="VK815" s="422"/>
      <c r="VL815" s="422"/>
      <c r="VM815" s="422"/>
      <c r="VN815" s="422"/>
      <c r="VO815" s="422"/>
      <c r="VP815" s="422"/>
      <c r="VQ815" s="422"/>
      <c r="VR815" s="422"/>
      <c r="VS815" s="422"/>
      <c r="VT815" s="422"/>
      <c r="VU815" s="422"/>
      <c r="VV815" s="422"/>
      <c r="VW815" s="422"/>
      <c r="VX815" s="422"/>
      <c r="VY815" s="422"/>
      <c r="VZ815" s="422"/>
      <c r="WA815" s="422"/>
      <c r="WB815" s="422"/>
      <c r="WC815" s="422"/>
      <c r="WD815" s="422"/>
      <c r="WE815" s="422"/>
      <c r="WF815" s="422"/>
      <c r="WG815" s="422"/>
      <c r="WH815" s="422"/>
      <c r="WI815" s="422"/>
      <c r="WJ815" s="422"/>
      <c r="WK815" s="422"/>
      <c r="WL815" s="422"/>
      <c r="WM815" s="422"/>
      <c r="WN815" s="422"/>
      <c r="WO815" s="422"/>
      <c r="WP815" s="422"/>
      <c r="WQ815" s="422"/>
      <c r="WR815" s="422"/>
      <c r="WS815" s="422"/>
      <c r="WT815" s="422"/>
      <c r="WU815" s="422"/>
      <c r="WV815" s="422"/>
      <c r="WW815" s="422"/>
      <c r="WX815" s="422"/>
      <c r="WY815" s="422"/>
      <c r="WZ815" s="422"/>
      <c r="XA815" s="422"/>
      <c r="XB815" s="422"/>
      <c r="XC815" s="422"/>
      <c r="XD815" s="422"/>
      <c r="XE815" s="422"/>
      <c r="XF815" s="422"/>
      <c r="XG815" s="422"/>
      <c r="XH815" s="422"/>
      <c r="XI815" s="422"/>
      <c r="XJ815" s="422"/>
      <c r="XK815" s="422"/>
      <c r="XL815" s="422"/>
      <c r="XM815" s="422"/>
      <c r="XN815" s="422"/>
      <c r="XO815" s="422"/>
      <c r="XP815" s="422"/>
      <c r="XQ815" s="422"/>
      <c r="XR815" s="422"/>
      <c r="XS815" s="422"/>
      <c r="XT815" s="422"/>
      <c r="XU815" s="422"/>
      <c r="XV815" s="422"/>
      <c r="XW815" s="422"/>
      <c r="XX815" s="422"/>
      <c r="XY815" s="422"/>
      <c r="XZ815" s="422"/>
      <c r="YA815" s="422"/>
      <c r="YB815" s="422"/>
      <c r="YC815" s="422"/>
      <c r="YD815" s="422"/>
      <c r="YE815" s="422"/>
      <c r="YF815" s="422"/>
      <c r="YG815" s="422"/>
      <c r="YH815" s="422"/>
      <c r="YI815" s="422"/>
      <c r="YJ815" s="422"/>
      <c r="YK815" s="422"/>
      <c r="YL815" s="422"/>
      <c r="YM815" s="422"/>
      <c r="YN815" s="422"/>
      <c r="YO815" s="422"/>
      <c r="YP815" s="422"/>
      <c r="YQ815" s="422"/>
      <c r="YR815" s="422"/>
      <c r="YS815" s="422"/>
      <c r="YT815" s="422"/>
      <c r="YU815" s="422"/>
      <c r="YV815" s="422"/>
      <c r="YW815" s="422"/>
      <c r="YX815" s="422"/>
      <c r="YY815" s="422"/>
      <c r="YZ815" s="422"/>
      <c r="ZA815" s="422"/>
      <c r="ZB815" s="422"/>
      <c r="ZC815" s="422"/>
      <c r="ZD815" s="422"/>
      <c r="ZE815" s="422"/>
      <c r="ZF815" s="422"/>
      <c r="ZG815" s="422"/>
      <c r="ZH815" s="422"/>
      <c r="ZI815" s="422"/>
      <c r="ZJ815" s="422"/>
      <c r="ZK815" s="422"/>
      <c r="ZL815" s="422"/>
      <c r="ZM815" s="422"/>
      <c r="ZN815" s="422"/>
      <c r="ZO815" s="422"/>
      <c r="ZP815" s="422"/>
      <c r="ZQ815" s="422"/>
      <c r="ZR815" s="422"/>
      <c r="ZS815" s="422"/>
      <c r="ZT815" s="422"/>
      <c r="ZU815" s="422"/>
      <c r="ZV815" s="422"/>
      <c r="ZW815" s="422"/>
      <c r="ZX815" s="422"/>
      <c r="ZY815" s="422"/>
      <c r="ZZ815" s="422"/>
      <c r="AAA815" s="422"/>
      <c r="AAB815" s="422"/>
      <c r="AAC815" s="422"/>
      <c r="AAD815" s="422"/>
      <c r="AAE815" s="422"/>
      <c r="AAF815" s="422"/>
      <c r="AAG815" s="422"/>
      <c r="AAH815" s="422"/>
      <c r="AAI815" s="422"/>
      <c r="AAJ815" s="422"/>
      <c r="AAK815" s="422"/>
      <c r="AAL815" s="422"/>
      <c r="AAM815" s="422"/>
      <c r="AAN815" s="422"/>
      <c r="AAO815" s="422"/>
      <c r="AAP815" s="422"/>
      <c r="AAQ815" s="422"/>
      <c r="AAR815" s="422"/>
      <c r="AAS815" s="422"/>
      <c r="AAT815" s="422"/>
      <c r="AAU815" s="422"/>
      <c r="AAV815" s="422"/>
      <c r="AAW815" s="422"/>
      <c r="AAX815" s="422"/>
      <c r="AAY815" s="422"/>
      <c r="AAZ815" s="422"/>
      <c r="ABA815" s="422"/>
      <c r="ABB815" s="422"/>
      <c r="ABC815" s="422"/>
      <c r="ABD815" s="422"/>
      <c r="ABE815" s="422"/>
      <c r="ABF815" s="422"/>
      <c r="ABG815" s="422"/>
      <c r="ABH815" s="422"/>
      <c r="ABI815" s="422"/>
      <c r="ABJ815" s="422"/>
      <c r="ABK815" s="422"/>
      <c r="ABL815" s="422"/>
      <c r="ABM815" s="422"/>
      <c r="ABN815" s="422"/>
      <c r="ABO815" s="422"/>
      <c r="ABP815" s="422"/>
      <c r="ABQ815" s="422"/>
      <c r="ABR815" s="422"/>
      <c r="ABS815" s="422"/>
      <c r="ABT815" s="422"/>
      <c r="ABU815" s="422"/>
      <c r="ABV815" s="422"/>
      <c r="ABW815" s="422"/>
      <c r="ABX815" s="422"/>
      <c r="ABY815" s="422"/>
      <c r="ABZ815" s="422"/>
      <c r="ACA815" s="422"/>
      <c r="ACB815" s="422"/>
      <c r="ACC815" s="422"/>
      <c r="ACD815" s="422"/>
      <c r="ACE815" s="422"/>
      <c r="ACF815" s="422"/>
      <c r="ACG815" s="422"/>
      <c r="ACH815" s="422"/>
      <c r="ACI815" s="422"/>
      <c r="ACJ815" s="422"/>
      <c r="ACK815" s="422"/>
      <c r="ACL815" s="422"/>
      <c r="ACM815" s="422"/>
      <c r="ACN815" s="422"/>
      <c r="ACO815" s="422"/>
      <c r="ACP815" s="422"/>
      <c r="ACQ815" s="422"/>
      <c r="ACR815" s="422"/>
      <c r="ACS815" s="422"/>
      <c r="ACT815" s="422"/>
      <c r="ACU815" s="422"/>
      <c r="ACV815" s="422"/>
      <c r="ACW815" s="422"/>
      <c r="ACX815" s="422"/>
      <c r="ACY815" s="422"/>
      <c r="ACZ815" s="422"/>
      <c r="ADA815" s="422"/>
      <c r="ADB815" s="422"/>
      <c r="ADC815" s="422"/>
      <c r="ADD815" s="422"/>
      <c r="ADE815" s="422"/>
      <c r="ADF815" s="422"/>
      <c r="ADG815" s="422"/>
      <c r="ADH815" s="422"/>
      <c r="ADI815" s="422"/>
      <c r="ADJ815" s="422"/>
      <c r="ADK815" s="422"/>
      <c r="ADL815" s="422"/>
      <c r="ADM815" s="422"/>
      <c r="ADN815" s="422"/>
      <c r="ADO815" s="422"/>
      <c r="ADP815" s="422"/>
      <c r="ADQ815" s="422"/>
      <c r="ADR815" s="422"/>
      <c r="ADS815" s="422"/>
      <c r="ADT815" s="422"/>
      <c r="ADU815" s="422"/>
      <c r="ADV815" s="422"/>
      <c r="ADW815" s="422"/>
      <c r="ADX815" s="422"/>
      <c r="ADY815" s="422"/>
      <c r="ADZ815" s="422"/>
      <c r="AEA815" s="422"/>
      <c r="AEB815" s="422"/>
      <c r="AEC815" s="422"/>
      <c r="AED815" s="422"/>
      <c r="AEE815" s="422"/>
      <c r="AEF815" s="422"/>
      <c r="AEG815" s="422"/>
      <c r="AEH815" s="422"/>
      <c r="AEI815" s="422"/>
      <c r="AEJ815" s="422"/>
      <c r="AEK815" s="422"/>
      <c r="AEL815" s="422"/>
      <c r="AEM815" s="422"/>
      <c r="AEN815" s="422"/>
      <c r="AEO815" s="422"/>
      <c r="AEP815" s="422"/>
      <c r="AEQ815" s="422"/>
      <c r="AER815" s="422"/>
      <c r="AES815" s="422"/>
      <c r="AET815" s="422"/>
      <c r="AEU815" s="422"/>
      <c r="AEV815" s="422"/>
      <c r="AEW815" s="422"/>
      <c r="AEX815" s="422"/>
      <c r="AEY815" s="422"/>
      <c r="AEZ815" s="422"/>
      <c r="AFA815" s="422"/>
      <c r="AFB815" s="422"/>
      <c r="AFC815" s="422"/>
      <c r="AFD815" s="422"/>
      <c r="AFE815" s="422"/>
      <c r="AFF815" s="422"/>
      <c r="AFG815" s="422"/>
      <c r="AFH815" s="422"/>
      <c r="AFI815" s="422"/>
      <c r="AFJ815" s="422"/>
      <c r="AFK815" s="422"/>
      <c r="AFL815" s="422"/>
      <c r="AFM815" s="422"/>
      <c r="AFN815" s="422"/>
      <c r="AFO815" s="422"/>
      <c r="AFP815" s="422"/>
      <c r="AFQ815" s="422"/>
      <c r="AFR815" s="422"/>
      <c r="AFS815" s="422"/>
      <c r="AFT815" s="422"/>
      <c r="AFU815" s="422"/>
      <c r="AFV815" s="422"/>
      <c r="AFW815" s="422"/>
      <c r="AFX815" s="422"/>
      <c r="AFY815" s="422"/>
      <c r="AFZ815" s="422"/>
      <c r="AGA815" s="422"/>
      <c r="AGB815" s="422"/>
      <c r="AGC815" s="422"/>
      <c r="AGD815" s="422"/>
      <c r="AGE815" s="422"/>
      <c r="AGF815" s="422"/>
      <c r="AGG815" s="422"/>
      <c r="AGH815" s="422"/>
      <c r="AGI815" s="422"/>
      <c r="AGJ815" s="422"/>
      <c r="AGK815" s="422"/>
      <c r="AGL815" s="422"/>
      <c r="AGM815" s="422"/>
      <c r="AGN815" s="422"/>
      <c r="AGO815" s="422"/>
      <c r="AGP815" s="422"/>
      <c r="AGQ815" s="422"/>
      <c r="AGR815" s="422"/>
      <c r="AGS815" s="422"/>
      <c r="AGT815" s="422"/>
      <c r="AGU815" s="422"/>
      <c r="AGV815" s="422"/>
      <c r="AGW815" s="422"/>
      <c r="AGX815" s="422"/>
      <c r="AGY815" s="422"/>
      <c r="AGZ815" s="422"/>
      <c r="AHA815" s="422"/>
      <c r="AHB815" s="422"/>
      <c r="AHC815" s="422"/>
      <c r="AHD815" s="422"/>
      <c r="AHE815" s="422"/>
      <c r="AHF815" s="422"/>
      <c r="AHG815" s="422"/>
      <c r="AHH815" s="422"/>
      <c r="AHI815" s="422"/>
      <c r="AHJ815" s="422"/>
      <c r="AHK815" s="422"/>
      <c r="AHL815" s="422"/>
      <c r="AHM815" s="422"/>
      <c r="AHN815" s="422"/>
      <c r="AHO815" s="422"/>
      <c r="AHP815" s="422"/>
      <c r="AHQ815" s="422"/>
      <c r="AHR815" s="422"/>
      <c r="AHS815" s="422"/>
      <c r="AHT815" s="422"/>
      <c r="AHU815" s="422"/>
      <c r="AHV815" s="422"/>
      <c r="AHW815" s="422"/>
      <c r="AHX815" s="422"/>
      <c r="AHY815" s="422"/>
      <c r="AHZ815" s="422"/>
      <c r="AIA815" s="422"/>
      <c r="AIB815" s="422"/>
      <c r="AIC815" s="422"/>
      <c r="AID815" s="422"/>
      <c r="AIE815" s="422"/>
      <c r="AIF815" s="422"/>
      <c r="AIG815" s="422"/>
      <c r="AIH815" s="422"/>
      <c r="AII815" s="422"/>
      <c r="AIJ815" s="422"/>
      <c r="AIK815" s="422"/>
      <c r="AIL815" s="422"/>
      <c r="AIM815" s="422"/>
      <c r="AIN815" s="422"/>
      <c r="AIO815" s="422"/>
      <c r="AIP815" s="422"/>
      <c r="AIQ815" s="422"/>
      <c r="AIR815" s="422"/>
      <c r="AIS815" s="422"/>
      <c r="AIT815" s="422"/>
      <c r="AIU815" s="422"/>
      <c r="AIV815" s="422"/>
      <c r="AIW815" s="422"/>
      <c r="AIX815" s="422"/>
      <c r="AIY815" s="422"/>
      <c r="AIZ815" s="422"/>
      <c r="AJA815" s="422"/>
      <c r="AJB815" s="422"/>
      <c r="AJC815" s="422"/>
      <c r="AJD815" s="422"/>
      <c r="AJE815" s="422"/>
      <c r="AJF815" s="422"/>
      <c r="AJG815" s="422"/>
      <c r="AJH815" s="422"/>
      <c r="AJI815" s="422"/>
      <c r="AJJ815" s="422"/>
      <c r="AJK815" s="422"/>
      <c r="AJL815" s="422"/>
      <c r="AJM815" s="422"/>
      <c r="AJN815" s="422"/>
      <c r="AJO815" s="422"/>
      <c r="AJP815" s="422"/>
      <c r="AJQ815" s="422"/>
      <c r="AJR815" s="422"/>
      <c r="AJS815" s="422"/>
      <c r="AJT815" s="422"/>
      <c r="AJU815" s="422"/>
      <c r="AJV815" s="422"/>
      <c r="AJW815" s="422"/>
      <c r="AJX815" s="422"/>
      <c r="AJY815" s="422"/>
      <c r="AJZ815" s="422"/>
      <c r="AKA815" s="422"/>
      <c r="AKB815" s="422"/>
      <c r="AKC815" s="422"/>
      <c r="AKD815" s="422"/>
      <c r="AKE815" s="422"/>
      <c r="AKF815" s="422"/>
      <c r="AKG815" s="422"/>
      <c r="AKH815" s="422"/>
      <c r="AKI815" s="422"/>
      <c r="AKJ815" s="422"/>
      <c r="AKK815" s="422"/>
      <c r="AKL815" s="422"/>
      <c r="AKM815" s="422"/>
      <c r="AKN815" s="422"/>
      <c r="AKO815" s="422"/>
      <c r="AKP815" s="422"/>
      <c r="AKQ815" s="422"/>
      <c r="AKR815" s="422"/>
      <c r="AKS815" s="422"/>
      <c r="AKT815" s="422"/>
      <c r="AKU815" s="422"/>
      <c r="AKV815" s="422"/>
      <c r="AKW815" s="422"/>
      <c r="AKX815" s="422"/>
      <c r="AKY815" s="422"/>
      <c r="AKZ815" s="422"/>
      <c r="ALA815" s="422"/>
      <c r="ALB815" s="422"/>
      <c r="ALC815" s="422"/>
      <c r="ALD815" s="422"/>
      <c r="ALE815" s="422"/>
      <c r="ALF815" s="422"/>
      <c r="ALG815" s="422"/>
      <c r="ALH815" s="422"/>
      <c r="ALI815" s="422"/>
      <c r="ALJ815" s="422"/>
      <c r="ALK815" s="422"/>
      <c r="ALL815" s="422"/>
      <c r="ALM815" s="422"/>
      <c r="ALN815" s="422"/>
      <c r="ALO815" s="422"/>
      <c r="ALP815" s="422"/>
      <c r="ALQ815" s="422"/>
      <c r="ALR815" s="422"/>
      <c r="ALS815" s="422"/>
      <c r="ALT815" s="422"/>
      <c r="ALU815" s="422"/>
      <c r="ALV815" s="422"/>
      <c r="ALW815" s="422"/>
      <c r="ALX815" s="422"/>
      <c r="ALY815" s="422"/>
      <c r="ALZ815" s="422"/>
      <c r="AMA815" s="422"/>
      <c r="AMB815" s="422"/>
      <c r="AMC815" s="422"/>
      <c r="AMD815" s="422"/>
      <c r="AME815" s="422"/>
      <c r="AMF815" s="422"/>
      <c r="AMG815" s="422"/>
      <c r="AMH815" s="422"/>
      <c r="AMI815" s="422"/>
      <c r="AMJ815" s="422"/>
      <c r="AMK815" s="422"/>
      <c r="AML815" s="422"/>
      <c r="AMM815" s="422"/>
      <c r="AMN815" s="422"/>
      <c r="AMO815" s="422"/>
      <c r="AMP815" s="422"/>
      <c r="AMQ815" s="422"/>
      <c r="AMR815" s="422"/>
      <c r="AMS815" s="422"/>
      <c r="AMT815" s="422"/>
      <c r="AMU815" s="422"/>
      <c r="AMV815" s="422"/>
      <c r="AMW815" s="422"/>
      <c r="AMX815" s="422"/>
    </row>
    <row r="816" spans="1:1038" s="398" customFormat="1" ht="18" customHeight="1">
      <c r="A816" s="548">
        <v>43333</v>
      </c>
      <c r="B816" s="543" t="s">
        <v>1647</v>
      </c>
      <c r="C816" s="226"/>
      <c r="D816" s="225" t="s">
        <v>1279</v>
      </c>
      <c r="E816" s="256">
        <v>99</v>
      </c>
      <c r="F816" s="256">
        <v>2</v>
      </c>
      <c r="G816" s="391" t="str">
        <f t="shared" si="513"/>
        <v>99-2</v>
      </c>
      <c r="H816" s="256">
        <v>51</v>
      </c>
      <c r="I816" s="256">
        <v>64</v>
      </c>
      <c r="J816" s="544">
        <f t="shared" si="546"/>
        <v>0</v>
      </c>
      <c r="K816" s="545" t="b">
        <f>IF(J818=1,IF(((VLOOKUP($G816,[3]Depth_Lookup!$A$3:$J$550,9,FALSE))-(I816/100))=0,"Good",IF(((VLOOKUP($G816,[3]Depth_Lookup!$A$3:$J$550,9,FALSE))-(I816/100))&gt;0,"Too Short","Too Long")))</f>
        <v>0</v>
      </c>
      <c r="L816" s="171">
        <f>(VLOOKUP($G816,Depth_Lookup!$A$3:$J$410,10,FALSE))+(H816/100)</f>
        <v>258.96499999999997</v>
      </c>
      <c r="M816" s="171">
        <f>(VLOOKUP($G816,Depth_Lookup!$A$3:$J$410,10,FALSE))+(I816/100)</f>
        <v>259.09499999999997</v>
      </c>
      <c r="N816" s="646" t="s">
        <v>2349</v>
      </c>
      <c r="O816" s="256">
        <v>1</v>
      </c>
      <c r="P816" s="256"/>
      <c r="Q816" s="256"/>
      <c r="R816" s="391" t="s">
        <v>2373</v>
      </c>
      <c r="S816" s="226"/>
      <c r="T816" s="226"/>
      <c r="U816" s="226"/>
      <c r="V816" s="226"/>
      <c r="W816" s="256"/>
      <c r="X816" s="392"/>
      <c r="Y816" s="256"/>
      <c r="Z816" s="256"/>
      <c r="AA816" s="226"/>
      <c r="AB816" s="226"/>
      <c r="AC816" s="226"/>
      <c r="AD816" s="226"/>
      <c r="AE816" s="393"/>
      <c r="AF816" s="391"/>
      <c r="AG816" s="683"/>
      <c r="AH816" s="256"/>
      <c r="AI816" s="255"/>
      <c r="AJ816" s="256"/>
      <c r="AK816" s="256"/>
      <c r="AL816" s="256"/>
      <c r="AM816" s="256"/>
      <c r="AN816" s="256"/>
      <c r="AO816" s="255"/>
      <c r="AP816" s="256"/>
      <c r="AQ816" s="256"/>
      <c r="AR816" s="256"/>
      <c r="AS816" s="256"/>
      <c r="AT816" s="256"/>
      <c r="AU816" s="255"/>
      <c r="AV816" s="256"/>
      <c r="AW816" s="256"/>
      <c r="AX816" s="226"/>
      <c r="AY816" s="226"/>
      <c r="AZ816" s="256"/>
      <c r="BA816" s="255"/>
      <c r="BB816" s="226"/>
      <c r="BC816" s="226"/>
      <c r="BD816" s="226"/>
      <c r="BE816" s="226"/>
      <c r="BF816" s="226"/>
      <c r="BG816" s="257"/>
      <c r="BH816" s="226"/>
      <c r="BI816" s="226"/>
      <c r="BJ816" s="226"/>
      <c r="BK816" s="226"/>
      <c r="BL816" s="226"/>
      <c r="BM816" s="257"/>
      <c r="BN816" s="226"/>
      <c r="BO816" s="226"/>
      <c r="BP816" s="226"/>
      <c r="BQ816" s="226"/>
      <c r="BR816" s="226"/>
      <c r="BS816" s="226"/>
      <c r="BT816" s="226"/>
      <c r="BU816" s="226"/>
      <c r="BV816" s="226"/>
      <c r="BW816" s="226"/>
      <c r="BX816" s="226"/>
      <c r="BY816" s="257"/>
      <c r="BZ816" s="226"/>
      <c r="CA816" s="226"/>
      <c r="CB816" s="226"/>
      <c r="CC816" s="226"/>
      <c r="CD816" s="226"/>
      <c r="CE816" s="226"/>
      <c r="CF816" s="399"/>
      <c r="CG816" s="259"/>
      <c r="CH816" s="150"/>
      <c r="CI816" s="150"/>
      <c r="CJ816" s="150"/>
      <c r="CK816" s="560"/>
      <c r="CL816" s="395"/>
      <c r="CM816" s="395"/>
      <c r="CN816" s="395"/>
      <c r="CO816" s="395"/>
      <c r="CP816" s="395"/>
      <c r="CQ816" s="395"/>
      <c r="CR816" s="395"/>
      <c r="CS816" s="395"/>
      <c r="CT816" s="395"/>
      <c r="CU816" s="395"/>
      <c r="CV816" s="395"/>
      <c r="CW816" s="395"/>
      <c r="CX816" s="395"/>
      <c r="CY816" s="395"/>
      <c r="CZ816" s="395"/>
      <c r="DA816" s="395"/>
      <c r="DB816" s="395"/>
      <c r="DC816" s="256"/>
      <c r="DD816" s="395"/>
      <c r="DE816" s="395"/>
      <c r="DF816" s="395"/>
      <c r="DG816" s="395"/>
      <c r="DH816" s="395"/>
      <c r="DI816" s="395"/>
      <c r="DJ816" s="395"/>
      <c r="DK816" s="396"/>
      <c r="DL816" s="259"/>
      <c r="DM816" s="395"/>
      <c r="DN816" s="395"/>
      <c r="DO816" s="397"/>
      <c r="DQ816" s="259"/>
      <c r="DR816" s="563"/>
      <c r="DS816" s="259"/>
      <c r="DT816" s="543"/>
      <c r="DU816" s="256"/>
      <c r="DV816" s="256"/>
      <c r="DW816" s="400"/>
      <c r="DX816" s="567"/>
      <c r="DY816" s="567"/>
      <c r="DZ816" s="546"/>
      <c r="EA816" s="104"/>
      <c r="EB816" s="256"/>
      <c r="EC816" s="104"/>
      <c r="ED816" s="229" t="s">
        <v>2517</v>
      </c>
      <c r="EE816" s="401"/>
      <c r="EF816" s="402"/>
      <c r="EG816" s="401"/>
      <c r="EH816" s="403"/>
      <c r="EI816" s="404"/>
      <c r="EJ816" s="405"/>
      <c r="EK816" s="406"/>
      <c r="EL816" s="401"/>
      <c r="EM816" s="403"/>
      <c r="EN816" s="708" t="s">
        <v>2046</v>
      </c>
      <c r="EO816" s="711">
        <v>9.5</v>
      </c>
      <c r="EP816" s="711"/>
      <c r="EQ816" s="711"/>
      <c r="ER816" s="711"/>
      <c r="ES816" s="711"/>
      <c r="ET816" s="711"/>
      <c r="EU816" s="711"/>
      <c r="EV816" s="712">
        <v>40</v>
      </c>
      <c r="EW816" s="712">
        <v>90</v>
      </c>
      <c r="EX816" s="712">
        <v>20</v>
      </c>
      <c r="EY816" s="712">
        <v>0</v>
      </c>
      <c r="EZ816" s="192">
        <f t="shared" si="514"/>
        <v>-113.44940774024313</v>
      </c>
      <c r="FA816" s="192">
        <f t="shared" si="515"/>
        <v>246.55059225975685</v>
      </c>
      <c r="FB816" s="192">
        <f t="shared" si="516"/>
        <v>47.55278045702098</v>
      </c>
      <c r="FC816" s="192">
        <f t="shared" si="517"/>
        <v>336.55059225975685</v>
      </c>
      <c r="FD816" s="192">
        <f t="shared" si="518"/>
        <v>42.44721954297902</v>
      </c>
      <c r="FE816" s="193">
        <f t="shared" si="519"/>
        <v>66.550592259756854</v>
      </c>
      <c r="FF816" s="194">
        <f t="shared" si="520"/>
        <v>42.44721954297902</v>
      </c>
      <c r="FG816" s="401"/>
      <c r="FH816" s="403"/>
      <c r="FI816" s="778">
        <f t="shared" si="526"/>
        <v>9.5</v>
      </c>
      <c r="FJ816" s="779">
        <f t="shared" si="527"/>
        <v>42.44721954297902</v>
      </c>
      <c r="FK816" s="779">
        <f t="shared" si="528"/>
        <v>47.55278045702098</v>
      </c>
      <c r="FL816" s="780">
        <f t="shared" si="529"/>
        <v>0.82995258745303002</v>
      </c>
      <c r="FM816" s="169">
        <f t="shared" si="530"/>
        <v>0.73789937270188521</v>
      </c>
      <c r="FN816" s="783">
        <f t="shared" si="531"/>
        <v>7.0100440406679096</v>
      </c>
      <c r="FO816" s="226"/>
      <c r="FP816" s="226"/>
      <c r="FQ816" s="226"/>
      <c r="FR816" s="226"/>
      <c r="FS816" s="226"/>
      <c r="FT816" s="226"/>
      <c r="FU816" s="226"/>
      <c r="FV816" s="226"/>
      <c r="FW816" s="226"/>
      <c r="FX816" s="226"/>
      <c r="FY816" s="226"/>
      <c r="FZ816" s="226"/>
      <c r="GA816" s="226"/>
      <c r="GB816" s="226"/>
      <c r="GC816" s="226"/>
      <c r="GD816" s="226"/>
      <c r="GE816" s="226"/>
      <c r="GF816" s="226"/>
      <c r="GG816" s="226"/>
      <c r="GH816" s="226"/>
      <c r="GI816" s="226"/>
      <c r="GJ816" s="226"/>
      <c r="GK816" s="226"/>
      <c r="GL816" s="226"/>
      <c r="GM816" s="226"/>
      <c r="GN816" s="226"/>
      <c r="GO816" s="226"/>
      <c r="GP816" s="226"/>
      <c r="GQ816" s="226"/>
      <c r="GR816" s="226"/>
      <c r="GS816" s="226"/>
      <c r="GT816" s="226"/>
      <c r="GU816" s="226"/>
      <c r="GV816" s="226"/>
      <c r="GW816" s="226"/>
      <c r="GX816" s="226"/>
      <c r="GY816" s="226"/>
      <c r="GZ816" s="226"/>
      <c r="HA816" s="226"/>
      <c r="HB816" s="226"/>
      <c r="HC816" s="226"/>
      <c r="HD816" s="226"/>
      <c r="HE816" s="226"/>
      <c r="HF816" s="226"/>
      <c r="HG816" s="226"/>
      <c r="HH816" s="226"/>
      <c r="HI816" s="226"/>
      <c r="HJ816" s="226"/>
      <c r="HK816" s="226"/>
      <c r="HL816" s="226"/>
      <c r="HM816" s="226"/>
      <c r="HN816" s="226"/>
      <c r="HO816" s="226"/>
      <c r="HP816" s="226"/>
      <c r="HQ816" s="226"/>
      <c r="HR816" s="226"/>
      <c r="HS816" s="226"/>
      <c r="HT816" s="226"/>
      <c r="HU816" s="226"/>
      <c r="HV816" s="226"/>
      <c r="HW816" s="226"/>
      <c r="HX816" s="226"/>
      <c r="HY816" s="226"/>
      <c r="HZ816" s="226"/>
      <c r="IA816" s="226"/>
      <c r="IB816" s="226"/>
      <c r="IC816" s="226"/>
      <c r="ID816" s="226"/>
      <c r="IE816" s="226"/>
      <c r="IF816" s="226"/>
      <c r="IG816" s="226"/>
      <c r="IH816" s="226"/>
      <c r="II816" s="226"/>
      <c r="IJ816" s="226"/>
      <c r="IK816" s="226"/>
      <c r="IL816" s="226"/>
      <c r="IM816" s="226"/>
      <c r="IN816" s="226"/>
      <c r="IO816" s="226"/>
      <c r="IP816" s="226"/>
      <c r="IQ816" s="226"/>
      <c r="IR816" s="226"/>
      <c r="IS816" s="226"/>
      <c r="IT816" s="226"/>
      <c r="IU816" s="226"/>
      <c r="IV816" s="226"/>
      <c r="IW816" s="226"/>
      <c r="IX816" s="226"/>
      <c r="IY816" s="226"/>
      <c r="IZ816" s="226"/>
      <c r="JA816" s="226"/>
      <c r="JB816" s="226"/>
      <c r="JC816" s="226"/>
      <c r="JD816" s="226"/>
      <c r="JE816" s="226"/>
      <c r="JF816" s="226"/>
      <c r="JG816" s="226"/>
      <c r="JH816" s="226"/>
      <c r="JI816" s="226"/>
      <c r="JJ816" s="226"/>
      <c r="JK816" s="226"/>
      <c r="JL816" s="226"/>
      <c r="JM816" s="226"/>
      <c r="JN816" s="226"/>
      <c r="JO816" s="226"/>
      <c r="JP816" s="226"/>
      <c r="JQ816" s="226"/>
      <c r="JR816" s="226"/>
      <c r="JS816" s="226"/>
      <c r="JT816" s="226"/>
      <c r="JU816" s="226"/>
      <c r="JV816" s="226"/>
      <c r="JW816" s="226"/>
      <c r="JX816" s="226"/>
      <c r="JY816" s="226"/>
      <c r="JZ816" s="226"/>
      <c r="KA816" s="226"/>
      <c r="KB816" s="226"/>
      <c r="KC816" s="226"/>
      <c r="KD816" s="226"/>
      <c r="KE816" s="226"/>
      <c r="KF816" s="226"/>
      <c r="KG816" s="226"/>
      <c r="KH816" s="226"/>
      <c r="KI816" s="226"/>
      <c r="KJ816" s="226"/>
      <c r="KK816" s="226"/>
      <c r="KL816" s="226"/>
      <c r="KM816" s="226"/>
      <c r="KN816" s="226"/>
      <c r="KO816" s="226"/>
      <c r="KP816" s="226"/>
      <c r="KQ816" s="226"/>
      <c r="KR816" s="226"/>
      <c r="KS816" s="226"/>
      <c r="KT816" s="226"/>
      <c r="KU816" s="226"/>
      <c r="KV816" s="226"/>
      <c r="KW816" s="226"/>
      <c r="KX816" s="226"/>
      <c r="KY816" s="226"/>
      <c r="KZ816" s="226"/>
      <c r="LA816" s="226"/>
      <c r="LB816" s="226"/>
      <c r="LC816" s="226"/>
      <c r="LD816" s="226"/>
      <c r="LE816" s="226"/>
      <c r="LF816" s="226"/>
      <c r="LG816" s="226"/>
      <c r="LH816" s="226"/>
      <c r="LI816" s="226"/>
      <c r="LJ816" s="226"/>
      <c r="LK816" s="226"/>
      <c r="LL816" s="226"/>
      <c r="LM816" s="226"/>
      <c r="LN816" s="226"/>
      <c r="LO816" s="226"/>
      <c r="LP816" s="226"/>
      <c r="LQ816" s="226"/>
      <c r="LR816" s="226"/>
      <c r="LS816" s="226"/>
      <c r="LT816" s="226"/>
      <c r="LU816" s="226"/>
      <c r="LV816" s="226"/>
      <c r="LW816" s="226"/>
      <c r="LX816" s="226"/>
      <c r="LY816" s="226"/>
      <c r="LZ816" s="226"/>
      <c r="MA816" s="226"/>
      <c r="MB816" s="226"/>
      <c r="MC816" s="226"/>
      <c r="MD816" s="226"/>
      <c r="ME816" s="226"/>
      <c r="MF816" s="226"/>
      <c r="MG816" s="226"/>
      <c r="MH816" s="226"/>
      <c r="MI816" s="226"/>
      <c r="MJ816" s="226"/>
      <c r="MK816" s="226"/>
      <c r="ML816" s="226"/>
      <c r="MM816" s="226"/>
      <c r="MN816" s="226"/>
      <c r="MO816" s="226"/>
      <c r="MP816" s="226"/>
      <c r="MQ816" s="226"/>
      <c r="MR816" s="226"/>
      <c r="MS816" s="226"/>
      <c r="MT816" s="226"/>
      <c r="MU816" s="226"/>
      <c r="MV816" s="226"/>
      <c r="MW816" s="226"/>
      <c r="MX816" s="226"/>
      <c r="MY816" s="226"/>
      <c r="MZ816" s="226"/>
      <c r="NA816" s="226"/>
      <c r="NB816" s="226"/>
      <c r="NC816" s="226"/>
      <c r="ND816" s="226"/>
      <c r="NE816" s="226"/>
      <c r="NF816" s="226"/>
      <c r="NG816" s="226"/>
      <c r="NH816" s="226"/>
      <c r="NI816" s="226"/>
      <c r="NJ816" s="226"/>
      <c r="NK816" s="226"/>
      <c r="NL816" s="226"/>
      <c r="NM816" s="226"/>
      <c r="NN816" s="226"/>
      <c r="NO816" s="226"/>
      <c r="NP816" s="226"/>
      <c r="NQ816" s="226"/>
      <c r="NR816" s="226"/>
      <c r="NS816" s="226"/>
      <c r="NT816" s="226"/>
      <c r="NU816" s="226"/>
      <c r="NV816" s="226"/>
      <c r="NW816" s="226"/>
      <c r="NX816" s="226"/>
      <c r="NY816" s="226"/>
      <c r="NZ816" s="226"/>
      <c r="OA816" s="226"/>
      <c r="OB816" s="226"/>
      <c r="OC816" s="226"/>
      <c r="OD816" s="226"/>
      <c r="OE816" s="226"/>
      <c r="OF816" s="226"/>
      <c r="OG816" s="226"/>
      <c r="OH816" s="226"/>
      <c r="OI816" s="226"/>
      <c r="OJ816" s="226"/>
      <c r="OK816" s="226"/>
      <c r="OL816" s="226"/>
      <c r="OM816" s="226"/>
      <c r="ON816" s="226"/>
      <c r="OO816" s="226"/>
      <c r="OP816" s="226"/>
      <c r="OQ816" s="226"/>
      <c r="OR816" s="226"/>
      <c r="OS816" s="226"/>
      <c r="OT816" s="226"/>
      <c r="OU816" s="226"/>
      <c r="OV816" s="226"/>
      <c r="OW816" s="226"/>
      <c r="OX816" s="226"/>
      <c r="OY816" s="226"/>
      <c r="OZ816" s="226"/>
      <c r="PA816" s="226"/>
      <c r="PB816" s="226"/>
      <c r="PC816" s="226"/>
      <c r="PD816" s="226"/>
      <c r="PE816" s="226"/>
      <c r="PF816" s="226"/>
      <c r="PG816" s="226"/>
      <c r="PH816" s="226"/>
      <c r="PI816" s="226"/>
      <c r="PJ816" s="226"/>
      <c r="PK816" s="226"/>
      <c r="PL816" s="226"/>
      <c r="PM816" s="226"/>
      <c r="PN816" s="226"/>
      <c r="PO816" s="226"/>
      <c r="PP816" s="226"/>
      <c r="PQ816" s="226"/>
      <c r="PR816" s="226"/>
      <c r="PS816" s="226"/>
      <c r="PT816" s="226"/>
      <c r="PU816" s="226"/>
      <c r="PV816" s="226"/>
      <c r="PW816" s="226"/>
      <c r="PX816" s="226"/>
      <c r="PY816" s="226"/>
      <c r="PZ816" s="226"/>
      <c r="QA816" s="226"/>
      <c r="QB816" s="226"/>
      <c r="QC816" s="226"/>
      <c r="QD816" s="226"/>
      <c r="QE816" s="226"/>
      <c r="QF816" s="226"/>
      <c r="QG816" s="226"/>
      <c r="QH816" s="226"/>
      <c r="QI816" s="226"/>
      <c r="QJ816" s="226"/>
      <c r="QK816" s="226"/>
      <c r="QL816" s="226"/>
      <c r="QM816" s="226"/>
      <c r="QN816" s="226"/>
      <c r="QO816" s="226"/>
      <c r="QP816" s="226"/>
      <c r="QQ816" s="226"/>
      <c r="QR816" s="226"/>
      <c r="QS816" s="226"/>
      <c r="QT816" s="226"/>
      <c r="QU816" s="226"/>
      <c r="QV816" s="226"/>
      <c r="QW816" s="226"/>
      <c r="QX816" s="226"/>
      <c r="QY816" s="226"/>
      <c r="QZ816" s="226"/>
      <c r="RA816" s="226"/>
      <c r="RB816" s="226"/>
      <c r="RC816" s="226"/>
      <c r="RD816" s="226"/>
      <c r="RE816" s="226"/>
      <c r="RF816" s="226"/>
      <c r="RG816" s="226"/>
      <c r="RH816" s="226"/>
      <c r="RI816" s="226"/>
      <c r="RJ816" s="226"/>
      <c r="RK816" s="226"/>
      <c r="RL816" s="226"/>
      <c r="RM816" s="226"/>
      <c r="RN816" s="226"/>
      <c r="RO816" s="226"/>
      <c r="RP816" s="226"/>
      <c r="RQ816" s="226"/>
      <c r="RR816" s="226"/>
      <c r="RS816" s="226"/>
      <c r="RT816" s="226"/>
      <c r="RU816" s="226"/>
      <c r="RV816" s="226"/>
      <c r="RW816" s="226"/>
      <c r="RX816" s="226"/>
      <c r="RY816" s="226"/>
      <c r="RZ816" s="226"/>
      <c r="SA816" s="226"/>
      <c r="SB816" s="226"/>
      <c r="SC816" s="226"/>
      <c r="SD816" s="226"/>
      <c r="SE816" s="226"/>
      <c r="SF816" s="226"/>
      <c r="SG816" s="226"/>
      <c r="SH816" s="226"/>
      <c r="SI816" s="226"/>
      <c r="SJ816" s="226"/>
      <c r="SK816" s="226"/>
      <c r="SL816" s="226"/>
      <c r="SM816" s="226"/>
      <c r="SN816" s="226"/>
      <c r="SO816" s="226"/>
      <c r="SP816" s="226"/>
      <c r="SQ816" s="226"/>
      <c r="SR816" s="226"/>
      <c r="SS816" s="226"/>
      <c r="ST816" s="226"/>
      <c r="SU816" s="226"/>
      <c r="SV816" s="226"/>
      <c r="SW816" s="226"/>
      <c r="SX816" s="226"/>
      <c r="SY816" s="226"/>
      <c r="SZ816" s="226"/>
      <c r="TA816" s="226"/>
      <c r="TB816" s="226"/>
      <c r="TC816" s="226"/>
      <c r="TD816" s="226"/>
      <c r="TE816" s="226"/>
      <c r="TF816" s="226"/>
      <c r="TG816" s="226"/>
      <c r="TH816" s="226"/>
      <c r="TI816" s="226"/>
      <c r="TJ816" s="226"/>
      <c r="TK816" s="226"/>
      <c r="TL816" s="226"/>
      <c r="TM816" s="226"/>
      <c r="TN816" s="226"/>
      <c r="TO816" s="226"/>
      <c r="TP816" s="226"/>
      <c r="TQ816" s="226"/>
      <c r="TR816" s="226"/>
      <c r="TS816" s="226"/>
      <c r="TT816" s="226"/>
      <c r="TU816" s="226"/>
      <c r="TV816" s="226"/>
      <c r="TW816" s="226"/>
      <c r="TX816" s="226"/>
      <c r="TY816" s="226"/>
      <c r="TZ816" s="226"/>
      <c r="UA816" s="226"/>
      <c r="UB816" s="226"/>
      <c r="UC816" s="226"/>
      <c r="UD816" s="226"/>
      <c r="UE816" s="226"/>
      <c r="UF816" s="226"/>
      <c r="UG816" s="226"/>
      <c r="UH816" s="226"/>
      <c r="UI816" s="226"/>
      <c r="UJ816" s="226"/>
      <c r="UK816" s="226"/>
      <c r="UL816" s="226"/>
      <c r="UM816" s="226"/>
      <c r="UN816" s="226"/>
      <c r="UO816" s="226"/>
      <c r="UP816" s="226"/>
      <c r="UQ816" s="226"/>
      <c r="UR816" s="226"/>
      <c r="US816" s="226"/>
      <c r="UT816" s="226"/>
      <c r="UU816" s="226"/>
      <c r="UV816" s="226"/>
      <c r="UW816" s="226"/>
      <c r="UX816" s="226"/>
      <c r="UY816" s="226"/>
      <c r="UZ816" s="226"/>
      <c r="VA816" s="226"/>
      <c r="VB816" s="226"/>
      <c r="VC816" s="226"/>
      <c r="VD816" s="226"/>
      <c r="VE816" s="226"/>
      <c r="VF816" s="226"/>
      <c r="VG816" s="226"/>
      <c r="VH816" s="226"/>
      <c r="VI816" s="226"/>
      <c r="VJ816" s="226"/>
      <c r="VK816" s="226"/>
      <c r="VL816" s="226"/>
      <c r="VM816" s="226"/>
      <c r="VN816" s="226"/>
      <c r="VO816" s="226"/>
      <c r="VP816" s="226"/>
      <c r="VQ816" s="226"/>
      <c r="VR816" s="226"/>
      <c r="VS816" s="226"/>
      <c r="VT816" s="226"/>
      <c r="VU816" s="226"/>
      <c r="VV816" s="226"/>
      <c r="VW816" s="226"/>
      <c r="VX816" s="226"/>
      <c r="VY816" s="226"/>
      <c r="VZ816" s="226"/>
      <c r="WA816" s="226"/>
      <c r="WB816" s="226"/>
      <c r="WC816" s="226"/>
      <c r="WD816" s="226"/>
      <c r="WE816" s="226"/>
      <c r="WF816" s="226"/>
      <c r="WG816" s="226"/>
      <c r="WH816" s="226"/>
      <c r="WI816" s="226"/>
      <c r="WJ816" s="226"/>
      <c r="WK816" s="226"/>
      <c r="WL816" s="226"/>
      <c r="WM816" s="226"/>
      <c r="WN816" s="226"/>
      <c r="WO816" s="226"/>
      <c r="WP816" s="226"/>
      <c r="WQ816" s="226"/>
      <c r="WR816" s="226"/>
      <c r="WS816" s="226"/>
      <c r="WT816" s="226"/>
      <c r="WU816" s="226"/>
      <c r="WV816" s="226"/>
      <c r="WW816" s="226"/>
      <c r="WX816" s="226"/>
      <c r="WY816" s="226"/>
      <c r="WZ816" s="226"/>
      <c r="XA816" s="226"/>
      <c r="XB816" s="226"/>
      <c r="XC816" s="226"/>
      <c r="XD816" s="226"/>
      <c r="XE816" s="226"/>
      <c r="XF816" s="226"/>
      <c r="XG816" s="226"/>
      <c r="XH816" s="226"/>
      <c r="XI816" s="226"/>
      <c r="XJ816" s="226"/>
      <c r="XK816" s="226"/>
      <c r="XL816" s="226"/>
      <c r="XM816" s="226"/>
      <c r="XN816" s="226"/>
      <c r="XO816" s="226"/>
      <c r="XP816" s="226"/>
      <c r="XQ816" s="226"/>
      <c r="XR816" s="226"/>
      <c r="XS816" s="226"/>
      <c r="XT816" s="226"/>
      <c r="XU816" s="226"/>
      <c r="XV816" s="226"/>
      <c r="XW816" s="226"/>
      <c r="XX816" s="226"/>
      <c r="XY816" s="226"/>
      <c r="XZ816" s="226"/>
      <c r="YA816" s="226"/>
      <c r="YB816" s="226"/>
      <c r="YC816" s="226"/>
      <c r="YD816" s="226"/>
      <c r="YE816" s="226"/>
      <c r="YF816" s="226"/>
      <c r="YG816" s="226"/>
      <c r="YH816" s="226"/>
      <c r="YI816" s="226"/>
      <c r="YJ816" s="226"/>
      <c r="YK816" s="226"/>
      <c r="YL816" s="226"/>
      <c r="YM816" s="226"/>
      <c r="YN816" s="226"/>
      <c r="YO816" s="226"/>
      <c r="YP816" s="226"/>
      <c r="YQ816" s="226"/>
      <c r="YR816" s="226"/>
      <c r="YS816" s="226"/>
      <c r="YT816" s="226"/>
      <c r="YU816" s="226"/>
      <c r="YV816" s="226"/>
      <c r="YW816" s="226"/>
      <c r="YX816" s="226"/>
      <c r="YY816" s="226"/>
      <c r="YZ816" s="226"/>
      <c r="ZA816" s="226"/>
      <c r="ZB816" s="226"/>
      <c r="ZC816" s="226"/>
      <c r="ZD816" s="226"/>
      <c r="ZE816" s="226"/>
      <c r="ZF816" s="226"/>
      <c r="ZG816" s="226"/>
      <c r="ZH816" s="226"/>
      <c r="ZI816" s="226"/>
      <c r="ZJ816" s="226"/>
      <c r="ZK816" s="226"/>
      <c r="ZL816" s="226"/>
      <c r="ZM816" s="226"/>
      <c r="ZN816" s="226"/>
      <c r="ZO816" s="226"/>
      <c r="ZP816" s="226"/>
      <c r="ZQ816" s="226"/>
      <c r="ZR816" s="226"/>
      <c r="ZS816" s="226"/>
      <c r="ZT816" s="226"/>
      <c r="ZU816" s="226"/>
      <c r="ZV816" s="226"/>
      <c r="ZW816" s="226"/>
      <c r="ZX816" s="226"/>
      <c r="ZY816" s="226"/>
      <c r="ZZ816" s="226"/>
      <c r="AAA816" s="226"/>
      <c r="AAB816" s="226"/>
      <c r="AAC816" s="226"/>
      <c r="AAD816" s="226"/>
      <c r="AAE816" s="226"/>
      <c r="AAF816" s="226"/>
      <c r="AAG816" s="226"/>
      <c r="AAH816" s="226"/>
      <c r="AAI816" s="226"/>
      <c r="AAJ816" s="226"/>
      <c r="AAK816" s="226"/>
      <c r="AAL816" s="226"/>
      <c r="AAM816" s="226"/>
      <c r="AAN816" s="226"/>
      <c r="AAO816" s="226"/>
      <c r="AAP816" s="226"/>
      <c r="AAQ816" s="226"/>
      <c r="AAR816" s="226"/>
      <c r="AAS816" s="226"/>
      <c r="AAT816" s="226"/>
      <c r="AAU816" s="226"/>
      <c r="AAV816" s="226"/>
      <c r="AAW816" s="226"/>
      <c r="AAX816" s="226"/>
      <c r="AAY816" s="226"/>
      <c r="AAZ816" s="226"/>
      <c r="ABA816" s="226"/>
      <c r="ABB816" s="226"/>
      <c r="ABC816" s="226"/>
      <c r="ABD816" s="226"/>
      <c r="ABE816" s="226"/>
      <c r="ABF816" s="226"/>
      <c r="ABG816" s="226"/>
      <c r="ABH816" s="226"/>
      <c r="ABI816" s="226"/>
      <c r="ABJ816" s="226"/>
      <c r="ABK816" s="226"/>
      <c r="ABL816" s="226"/>
      <c r="ABM816" s="226"/>
      <c r="ABN816" s="226"/>
      <c r="ABO816" s="226"/>
      <c r="ABP816" s="226"/>
      <c r="ABQ816" s="226"/>
      <c r="ABR816" s="226"/>
      <c r="ABS816" s="226"/>
      <c r="ABT816" s="226"/>
      <c r="ABU816" s="226"/>
      <c r="ABV816" s="226"/>
      <c r="ABW816" s="226"/>
      <c r="ABX816" s="226"/>
      <c r="ABY816" s="226"/>
      <c r="ABZ816" s="226"/>
      <c r="ACA816" s="226"/>
      <c r="ACB816" s="226"/>
      <c r="ACC816" s="226"/>
      <c r="ACD816" s="226"/>
      <c r="ACE816" s="226"/>
      <c r="ACF816" s="226"/>
      <c r="ACG816" s="226"/>
      <c r="ACH816" s="226"/>
      <c r="ACI816" s="226"/>
      <c r="ACJ816" s="226"/>
      <c r="ACK816" s="226"/>
      <c r="ACL816" s="226"/>
      <c r="ACM816" s="226"/>
      <c r="ACN816" s="226"/>
      <c r="ACO816" s="226"/>
      <c r="ACP816" s="226"/>
      <c r="ACQ816" s="226"/>
      <c r="ACR816" s="226"/>
      <c r="ACS816" s="226"/>
      <c r="ACT816" s="226"/>
      <c r="ACU816" s="226"/>
      <c r="ACV816" s="226"/>
      <c r="ACW816" s="226"/>
      <c r="ACX816" s="226"/>
      <c r="ACY816" s="226"/>
      <c r="ACZ816" s="226"/>
      <c r="ADA816" s="226"/>
      <c r="ADB816" s="226"/>
      <c r="ADC816" s="226"/>
      <c r="ADD816" s="226"/>
      <c r="ADE816" s="226"/>
      <c r="ADF816" s="226"/>
      <c r="ADG816" s="226"/>
      <c r="ADH816" s="226"/>
      <c r="ADI816" s="226"/>
      <c r="ADJ816" s="226"/>
      <c r="ADK816" s="226"/>
      <c r="ADL816" s="226"/>
      <c r="ADM816" s="226"/>
      <c r="ADN816" s="226"/>
      <c r="ADO816" s="226"/>
      <c r="ADP816" s="226"/>
      <c r="ADQ816" s="226"/>
      <c r="ADR816" s="226"/>
      <c r="ADS816" s="226"/>
      <c r="ADT816" s="226"/>
      <c r="ADU816" s="226"/>
      <c r="ADV816" s="226"/>
      <c r="ADW816" s="226"/>
      <c r="ADX816" s="226"/>
      <c r="ADY816" s="226"/>
      <c r="ADZ816" s="226"/>
      <c r="AEA816" s="226"/>
      <c r="AEB816" s="226"/>
      <c r="AEC816" s="226"/>
      <c r="AED816" s="226"/>
      <c r="AEE816" s="226"/>
      <c r="AEF816" s="226"/>
      <c r="AEG816" s="226"/>
      <c r="AEH816" s="226"/>
      <c r="AEI816" s="226"/>
      <c r="AEJ816" s="226"/>
      <c r="AEK816" s="226"/>
      <c r="AEL816" s="226"/>
      <c r="AEM816" s="226"/>
      <c r="AEN816" s="226"/>
      <c r="AEO816" s="226"/>
      <c r="AEP816" s="226"/>
      <c r="AEQ816" s="226"/>
      <c r="AER816" s="226"/>
      <c r="AES816" s="226"/>
      <c r="AET816" s="226"/>
      <c r="AEU816" s="226"/>
      <c r="AEV816" s="226"/>
      <c r="AEW816" s="226"/>
      <c r="AEX816" s="226"/>
      <c r="AEY816" s="226"/>
      <c r="AEZ816" s="226"/>
      <c r="AFA816" s="226"/>
      <c r="AFB816" s="226"/>
      <c r="AFC816" s="226"/>
      <c r="AFD816" s="226"/>
      <c r="AFE816" s="226"/>
      <c r="AFF816" s="226"/>
      <c r="AFG816" s="226"/>
      <c r="AFH816" s="226"/>
      <c r="AFI816" s="226"/>
      <c r="AFJ816" s="226"/>
      <c r="AFK816" s="226"/>
      <c r="AFL816" s="226"/>
      <c r="AFM816" s="226"/>
      <c r="AFN816" s="226"/>
      <c r="AFO816" s="226"/>
      <c r="AFP816" s="226"/>
      <c r="AFQ816" s="226"/>
      <c r="AFR816" s="226"/>
      <c r="AFS816" s="226"/>
      <c r="AFT816" s="226"/>
      <c r="AFU816" s="226"/>
      <c r="AFV816" s="226"/>
      <c r="AFW816" s="226"/>
      <c r="AFX816" s="226"/>
      <c r="AFY816" s="226"/>
      <c r="AFZ816" s="226"/>
      <c r="AGA816" s="226"/>
      <c r="AGB816" s="226"/>
      <c r="AGC816" s="226"/>
      <c r="AGD816" s="226"/>
      <c r="AGE816" s="226"/>
      <c r="AGF816" s="226"/>
      <c r="AGG816" s="226"/>
      <c r="AGH816" s="226"/>
      <c r="AGI816" s="226"/>
      <c r="AGJ816" s="226"/>
      <c r="AGK816" s="226"/>
      <c r="AGL816" s="226"/>
      <c r="AGM816" s="226"/>
      <c r="AGN816" s="226"/>
      <c r="AGO816" s="226"/>
      <c r="AGP816" s="226"/>
      <c r="AGQ816" s="226"/>
      <c r="AGR816" s="226"/>
      <c r="AGS816" s="226"/>
      <c r="AGT816" s="226"/>
      <c r="AGU816" s="226"/>
      <c r="AGV816" s="226"/>
      <c r="AGW816" s="226"/>
      <c r="AGX816" s="226"/>
      <c r="AGY816" s="226"/>
      <c r="AGZ816" s="226"/>
      <c r="AHA816" s="226"/>
      <c r="AHB816" s="226"/>
      <c r="AHC816" s="226"/>
      <c r="AHD816" s="226"/>
      <c r="AHE816" s="226"/>
      <c r="AHF816" s="226"/>
      <c r="AHG816" s="226"/>
      <c r="AHH816" s="226"/>
      <c r="AHI816" s="226"/>
      <c r="AHJ816" s="226"/>
      <c r="AHK816" s="226"/>
      <c r="AHL816" s="226"/>
      <c r="AHM816" s="226"/>
      <c r="AHN816" s="226"/>
      <c r="AHO816" s="226"/>
      <c r="AHP816" s="226"/>
      <c r="AHQ816" s="226"/>
      <c r="AHR816" s="226"/>
      <c r="AHS816" s="226"/>
      <c r="AHT816" s="226"/>
      <c r="AHU816" s="226"/>
      <c r="AHV816" s="226"/>
      <c r="AHW816" s="226"/>
      <c r="AHX816" s="226"/>
      <c r="AHY816" s="226"/>
      <c r="AHZ816" s="226"/>
      <c r="AIA816" s="226"/>
      <c r="AIB816" s="226"/>
      <c r="AIC816" s="226"/>
      <c r="AID816" s="226"/>
      <c r="AIE816" s="226"/>
      <c r="AIF816" s="226"/>
      <c r="AIG816" s="226"/>
      <c r="AIH816" s="226"/>
      <c r="AII816" s="226"/>
      <c r="AIJ816" s="226"/>
      <c r="AIK816" s="226"/>
      <c r="AIL816" s="226"/>
      <c r="AIM816" s="226"/>
      <c r="AIN816" s="226"/>
      <c r="AIO816" s="226"/>
      <c r="AIP816" s="226"/>
      <c r="AIQ816" s="226"/>
      <c r="AIR816" s="226"/>
      <c r="AIS816" s="226"/>
      <c r="AIT816" s="226"/>
      <c r="AIU816" s="226"/>
      <c r="AIV816" s="226"/>
      <c r="AIW816" s="226"/>
      <c r="AIX816" s="226"/>
      <c r="AIY816" s="226"/>
      <c r="AIZ816" s="226"/>
      <c r="AJA816" s="226"/>
      <c r="AJB816" s="226"/>
      <c r="AJC816" s="226"/>
      <c r="AJD816" s="226"/>
      <c r="AJE816" s="226"/>
      <c r="AJF816" s="226"/>
      <c r="AJG816" s="226"/>
      <c r="AJH816" s="226"/>
      <c r="AJI816" s="226"/>
      <c r="AJJ816" s="226"/>
      <c r="AJK816" s="226"/>
      <c r="AJL816" s="226"/>
      <c r="AJM816" s="226"/>
      <c r="AJN816" s="226"/>
      <c r="AJO816" s="226"/>
      <c r="AJP816" s="226"/>
      <c r="AJQ816" s="226"/>
      <c r="AJR816" s="226"/>
      <c r="AJS816" s="226"/>
      <c r="AJT816" s="226"/>
      <c r="AJU816" s="226"/>
      <c r="AJV816" s="226"/>
      <c r="AJW816" s="226"/>
      <c r="AJX816" s="226"/>
      <c r="AJY816" s="226"/>
      <c r="AJZ816" s="226"/>
      <c r="AKA816" s="226"/>
      <c r="AKB816" s="226"/>
      <c r="AKC816" s="226"/>
      <c r="AKD816" s="226"/>
      <c r="AKE816" s="226"/>
      <c r="AKF816" s="226"/>
      <c r="AKG816" s="226"/>
      <c r="AKH816" s="226"/>
      <c r="AKI816" s="226"/>
      <c r="AKJ816" s="226"/>
      <c r="AKK816" s="226"/>
      <c r="AKL816" s="226"/>
      <c r="AKM816" s="226"/>
      <c r="AKN816" s="226"/>
      <c r="AKO816" s="226"/>
      <c r="AKP816" s="226"/>
      <c r="AKQ816" s="226"/>
      <c r="AKR816" s="226"/>
      <c r="AKS816" s="226"/>
      <c r="AKT816" s="226"/>
      <c r="AKU816" s="226"/>
      <c r="AKV816" s="226"/>
      <c r="AKW816" s="226"/>
      <c r="AKX816" s="226"/>
      <c r="AKY816" s="226"/>
      <c r="AKZ816" s="226"/>
      <c r="ALA816" s="226"/>
      <c r="ALB816" s="226"/>
      <c r="ALC816" s="226"/>
      <c r="ALD816" s="226"/>
      <c r="ALE816" s="226"/>
      <c r="ALF816" s="226"/>
      <c r="ALG816" s="226"/>
      <c r="ALH816" s="226"/>
      <c r="ALI816" s="226"/>
      <c r="ALJ816" s="226"/>
      <c r="ALK816" s="226"/>
      <c r="ALL816" s="226"/>
      <c r="ALM816" s="226"/>
      <c r="ALN816" s="226"/>
      <c r="ALO816" s="226"/>
      <c r="ALP816" s="226"/>
      <c r="ALQ816" s="226"/>
      <c r="ALR816" s="226"/>
      <c r="ALS816" s="226"/>
      <c r="ALT816" s="226"/>
      <c r="ALU816" s="226"/>
      <c r="ALV816" s="226"/>
      <c r="ALW816" s="226"/>
      <c r="ALX816" s="226"/>
      <c r="ALY816" s="226"/>
      <c r="ALZ816" s="226"/>
      <c r="AMA816" s="226"/>
      <c r="AMB816" s="226"/>
      <c r="AMC816" s="226"/>
      <c r="AMD816" s="226"/>
      <c r="AME816" s="226"/>
      <c r="AMF816" s="226"/>
      <c r="AMG816" s="226"/>
      <c r="AMH816" s="226"/>
      <c r="AMI816" s="226"/>
      <c r="AMJ816" s="226"/>
      <c r="AMK816" s="226"/>
      <c r="AML816" s="226"/>
      <c r="AMM816" s="226"/>
      <c r="AMN816" s="226"/>
      <c r="AMO816" s="226"/>
      <c r="AMP816" s="226"/>
      <c r="AMQ816" s="226"/>
      <c r="AMR816" s="226"/>
      <c r="AMS816" s="226"/>
      <c r="AMT816" s="226"/>
      <c r="AMU816" s="226"/>
      <c r="AMV816" s="226"/>
      <c r="AMW816" s="226"/>
      <c r="AMX816" s="226"/>
    </row>
    <row r="817" spans="1:1038" s="398" customFormat="1" ht="18" customHeight="1">
      <c r="A817" s="548">
        <v>43333</v>
      </c>
      <c r="B817" s="543" t="s">
        <v>1647</v>
      </c>
      <c r="C817" s="226"/>
      <c r="D817" s="225" t="s">
        <v>1279</v>
      </c>
      <c r="E817" s="256">
        <v>99</v>
      </c>
      <c r="F817" s="256">
        <v>2</v>
      </c>
      <c r="G817" s="391" t="str">
        <f t="shared" ref="G817" si="552">E817&amp;"-"&amp;F817</f>
        <v>99-2</v>
      </c>
      <c r="H817" s="256">
        <v>64</v>
      </c>
      <c r="I817" s="256">
        <v>71.5</v>
      </c>
      <c r="J817" s="544">
        <f t="shared" ref="J817" si="553">IF(H817=0, 1, 0)</f>
        <v>0</v>
      </c>
      <c r="K817" s="545" t="b">
        <f>IF(J819=1,IF(((VLOOKUP($G817,[3]Depth_Lookup!$A$3:$J$550,9,FALSE))-(I817/100))=0,"Good",IF(((VLOOKUP($G817,[3]Depth_Lookup!$A$3:$J$550,9,FALSE))-(I817/100))&gt;0,"Too Short","Too Long")))</f>
        <v>0</v>
      </c>
      <c r="L817" s="171">
        <f>(VLOOKUP($G817,Depth_Lookup!$A$3:$J$410,10,FALSE))+(H817/100)</f>
        <v>259.09499999999997</v>
      </c>
      <c r="M817" s="171">
        <f>(VLOOKUP($G817,Depth_Lookup!$A$3:$J$410,10,FALSE))+(I817/100)</f>
        <v>259.16999999999996</v>
      </c>
      <c r="N817" s="646" t="s">
        <v>2349</v>
      </c>
      <c r="O817" s="256">
        <v>1</v>
      </c>
      <c r="P817" s="256" t="s">
        <v>853</v>
      </c>
      <c r="Q817" s="256" t="s">
        <v>125</v>
      </c>
      <c r="R817" s="391" t="str">
        <f t="shared" ref="R817" si="554">P817&amp;""&amp;Q817</f>
        <v>SerpentinizedHarzburgite</v>
      </c>
      <c r="S817" s="226" t="s">
        <v>116</v>
      </c>
      <c r="T817" s="226"/>
      <c r="U817" s="226" t="s">
        <v>95</v>
      </c>
      <c r="V817" s="226" t="s">
        <v>96</v>
      </c>
      <c r="W817" s="256" t="s">
        <v>102</v>
      </c>
      <c r="X817" s="392">
        <f>VLOOKUP(W817,[3]definitions_list_lookup!$A$13:$B$19,2,0)</f>
        <v>5</v>
      </c>
      <c r="Y817" s="256" t="s">
        <v>90</v>
      </c>
      <c r="Z817" s="256" t="s">
        <v>91</v>
      </c>
      <c r="AA817" s="226"/>
      <c r="AB817" s="226" t="s">
        <v>116</v>
      </c>
      <c r="AC817" s="226" t="s">
        <v>108</v>
      </c>
      <c r="AD817" s="226" t="s">
        <v>96</v>
      </c>
      <c r="AE817" s="393" t="s">
        <v>120</v>
      </c>
      <c r="AF817" s="391">
        <f>VLOOKUP(AE817,[3]definitions_list_mag!$V$12:$W$15,2,0)</f>
        <v>2</v>
      </c>
      <c r="AG817" s="683" t="s">
        <v>1758</v>
      </c>
      <c r="AH817" s="256"/>
      <c r="AI817" s="255">
        <v>68</v>
      </c>
      <c r="AJ817" s="256"/>
      <c r="AK817" s="256"/>
      <c r="AL817" s="256"/>
      <c r="AM817" s="256"/>
      <c r="AN817" s="256"/>
      <c r="AO817" s="255"/>
      <c r="AP817" s="256"/>
      <c r="AQ817" s="256"/>
      <c r="AR817" s="256"/>
      <c r="AS817" s="256"/>
      <c r="AT817" s="256"/>
      <c r="AU817" s="255">
        <v>1</v>
      </c>
      <c r="AV817" s="256">
        <v>1</v>
      </c>
      <c r="AW817" s="256">
        <v>0.5</v>
      </c>
      <c r="AX817" s="226" t="s">
        <v>110</v>
      </c>
      <c r="AY817" s="226" t="s">
        <v>103</v>
      </c>
      <c r="AZ817" s="256"/>
      <c r="BA817" s="255">
        <v>35</v>
      </c>
      <c r="BB817" s="226">
        <v>10</v>
      </c>
      <c r="BC817" s="226">
        <v>2</v>
      </c>
      <c r="BD817" s="226" t="s">
        <v>110</v>
      </c>
      <c r="BE817" s="226" t="s">
        <v>103</v>
      </c>
      <c r="BF817" s="226"/>
      <c r="BG817" s="257"/>
      <c r="BH817" s="226"/>
      <c r="BI817" s="226"/>
      <c r="BJ817" s="226"/>
      <c r="BK817" s="226"/>
      <c r="BL817" s="226"/>
      <c r="BM817" s="257">
        <v>1</v>
      </c>
      <c r="BN817" s="226">
        <v>0.5</v>
      </c>
      <c r="BO817" s="226">
        <v>0.5</v>
      </c>
      <c r="BP817" s="226"/>
      <c r="BQ817" s="226"/>
      <c r="BR817" s="226"/>
      <c r="BS817" s="226"/>
      <c r="BT817" s="226"/>
      <c r="BU817" s="226"/>
      <c r="BV817" s="226"/>
      <c r="BW817" s="226"/>
      <c r="BX817" s="226"/>
      <c r="BY817" s="257"/>
      <c r="BZ817" s="226"/>
      <c r="CA817" s="226"/>
      <c r="CB817" s="226"/>
      <c r="CC817" s="226"/>
      <c r="CD817" s="226"/>
      <c r="CE817" s="226"/>
      <c r="CF817" s="399">
        <f t="shared" ref="CF817" si="555">AI817+AO817+BA817+AU817+BG817+BM817+BY817</f>
        <v>105</v>
      </c>
      <c r="CG817" s="259"/>
      <c r="CH817" s="150" t="s">
        <v>1329</v>
      </c>
      <c r="CI817" s="150">
        <v>85</v>
      </c>
      <c r="CJ817" s="150" t="s">
        <v>514</v>
      </c>
      <c r="CK817" s="560"/>
      <c r="CL817" s="395"/>
      <c r="CM817" s="395"/>
      <c r="CN817" s="395"/>
      <c r="CO817" s="395"/>
      <c r="CP817" s="395"/>
      <c r="CQ817" s="395"/>
      <c r="CR817" s="395"/>
      <c r="CS817" s="395"/>
      <c r="CT817" s="395"/>
      <c r="CU817" s="395"/>
      <c r="CV817" s="395"/>
      <c r="CW817" s="395"/>
      <c r="CX817" s="395"/>
      <c r="CY817" s="395"/>
      <c r="CZ817" s="395"/>
      <c r="DA817" s="395"/>
      <c r="DB817" s="395">
        <v>80</v>
      </c>
      <c r="DC817" s="256">
        <v>20</v>
      </c>
      <c r="DD817" s="395"/>
      <c r="DE817" s="395"/>
      <c r="DF817" s="395"/>
      <c r="DG817" s="395"/>
      <c r="DH817" s="395"/>
      <c r="DI817" s="395"/>
      <c r="DJ817" s="395"/>
      <c r="DK817" s="396">
        <f t="shared" ref="DK817" si="556">SUM(CL817:DJ817)</f>
        <v>100</v>
      </c>
      <c r="DL817" s="259"/>
      <c r="DM817" s="395"/>
      <c r="DN817" s="395"/>
      <c r="DO817" s="397"/>
      <c r="DQ817" s="259"/>
      <c r="DR817" s="563"/>
      <c r="DS817" s="259"/>
      <c r="DT817" s="543" t="s">
        <v>2350</v>
      </c>
      <c r="DU817" s="256"/>
      <c r="DV817" s="256"/>
      <c r="DW817" s="400" t="e">
        <f>VLOOKUP(P817,[3]definitions_list_lookup!$K$30:$L$54,2,0)</f>
        <v>#N/A</v>
      </c>
      <c r="DX817" s="567" t="s">
        <v>2345</v>
      </c>
      <c r="DY817" s="567" t="s">
        <v>2351</v>
      </c>
      <c r="DZ817" s="546"/>
      <c r="EA817" s="104"/>
      <c r="EB817" s="256"/>
      <c r="EC817" s="104"/>
      <c r="ED817" s="229" t="s">
        <v>2517</v>
      </c>
      <c r="EE817" s="401"/>
      <c r="EF817" s="402"/>
      <c r="EG817" s="401"/>
      <c r="EH817" s="403"/>
      <c r="EI817" s="404"/>
      <c r="EJ817" s="405"/>
      <c r="EK817" s="406"/>
      <c r="EL817" s="401"/>
      <c r="EM817" s="403"/>
      <c r="EN817" s="295" t="s">
        <v>2046</v>
      </c>
      <c r="EO817" s="321"/>
      <c r="EP817" s="321"/>
      <c r="EQ817" s="321"/>
      <c r="ER817" s="321"/>
      <c r="ES817" s="321"/>
      <c r="ET817" s="321"/>
      <c r="EU817" s="321"/>
      <c r="EV817" s="712">
        <v>40</v>
      </c>
      <c r="EW817" s="712">
        <v>90</v>
      </c>
      <c r="EX817" s="712">
        <v>20</v>
      </c>
      <c r="EY817" s="712">
        <v>0</v>
      </c>
      <c r="EZ817" s="192">
        <f t="shared" si="514"/>
        <v>-113.44940774024313</v>
      </c>
      <c r="FA817" s="192">
        <f t="shared" si="515"/>
        <v>246.55059225975685</v>
      </c>
      <c r="FB817" s="192">
        <f t="shared" si="516"/>
        <v>47.55278045702098</v>
      </c>
      <c r="FC817" s="192">
        <f t="shared" si="517"/>
        <v>336.55059225975685</v>
      </c>
      <c r="FD817" s="192">
        <f t="shared" si="518"/>
        <v>42.44721954297902</v>
      </c>
      <c r="FE817" s="193">
        <f t="shared" si="519"/>
        <v>66.550592259756854</v>
      </c>
      <c r="FF817" s="194">
        <f t="shared" si="520"/>
        <v>42.44721954297902</v>
      </c>
      <c r="FG817" s="401"/>
      <c r="FH817" s="403"/>
      <c r="FI817" s="778">
        <f t="shared" si="526"/>
        <v>0</v>
      </c>
      <c r="FJ817" s="779">
        <f t="shared" si="527"/>
        <v>42.44721954297902</v>
      </c>
      <c r="FK817" s="779">
        <f t="shared" si="528"/>
        <v>47.55278045702098</v>
      </c>
      <c r="FL817" s="780">
        <f t="shared" si="529"/>
        <v>0.82995258745303002</v>
      </c>
      <c r="FM817" s="169">
        <f t="shared" si="530"/>
        <v>0.73789937270188521</v>
      </c>
      <c r="FN817" s="783">
        <f t="shared" si="531"/>
        <v>0</v>
      </c>
      <c r="FO817" s="226"/>
      <c r="FP817" s="226"/>
      <c r="FQ817" s="226"/>
      <c r="FR817" s="226"/>
      <c r="FS817" s="226"/>
      <c r="FT817" s="226"/>
      <c r="FU817" s="226"/>
      <c r="FV817" s="226"/>
      <c r="FW817" s="226"/>
      <c r="FX817" s="226"/>
      <c r="FY817" s="226"/>
      <c r="FZ817" s="226"/>
      <c r="GA817" s="226"/>
      <c r="GB817" s="226"/>
      <c r="GC817" s="226"/>
      <c r="GD817" s="226"/>
      <c r="GE817" s="226"/>
      <c r="GF817" s="226"/>
      <c r="GG817" s="226"/>
      <c r="GH817" s="226"/>
      <c r="GI817" s="226"/>
      <c r="GJ817" s="226"/>
      <c r="GK817" s="226"/>
      <c r="GL817" s="226"/>
      <c r="GM817" s="226"/>
      <c r="GN817" s="226"/>
      <c r="GO817" s="226"/>
      <c r="GP817" s="226"/>
      <c r="GQ817" s="226"/>
      <c r="GR817" s="226"/>
      <c r="GS817" s="226"/>
      <c r="GT817" s="226"/>
      <c r="GU817" s="226"/>
      <c r="GV817" s="226"/>
      <c r="GW817" s="226"/>
      <c r="GX817" s="226"/>
      <c r="GY817" s="226"/>
      <c r="GZ817" s="226"/>
      <c r="HA817" s="226"/>
      <c r="HB817" s="226"/>
      <c r="HC817" s="226"/>
      <c r="HD817" s="226"/>
      <c r="HE817" s="226"/>
      <c r="HF817" s="226"/>
      <c r="HG817" s="226"/>
      <c r="HH817" s="226"/>
      <c r="HI817" s="226"/>
      <c r="HJ817" s="226"/>
      <c r="HK817" s="226"/>
      <c r="HL817" s="226"/>
      <c r="HM817" s="226"/>
      <c r="HN817" s="226"/>
      <c r="HO817" s="226"/>
      <c r="HP817" s="226"/>
      <c r="HQ817" s="226"/>
      <c r="HR817" s="226"/>
      <c r="HS817" s="226"/>
      <c r="HT817" s="226"/>
      <c r="HU817" s="226"/>
      <c r="HV817" s="226"/>
      <c r="HW817" s="226"/>
      <c r="HX817" s="226"/>
      <c r="HY817" s="226"/>
      <c r="HZ817" s="226"/>
      <c r="IA817" s="226"/>
      <c r="IB817" s="226"/>
      <c r="IC817" s="226"/>
      <c r="ID817" s="226"/>
      <c r="IE817" s="226"/>
      <c r="IF817" s="226"/>
      <c r="IG817" s="226"/>
      <c r="IH817" s="226"/>
      <c r="II817" s="226"/>
      <c r="IJ817" s="226"/>
      <c r="IK817" s="226"/>
      <c r="IL817" s="226"/>
      <c r="IM817" s="226"/>
      <c r="IN817" s="226"/>
      <c r="IO817" s="226"/>
      <c r="IP817" s="226"/>
      <c r="IQ817" s="226"/>
      <c r="IR817" s="226"/>
      <c r="IS817" s="226"/>
      <c r="IT817" s="226"/>
      <c r="IU817" s="226"/>
      <c r="IV817" s="226"/>
      <c r="IW817" s="226"/>
      <c r="IX817" s="226"/>
      <c r="IY817" s="226"/>
      <c r="IZ817" s="226"/>
      <c r="JA817" s="226"/>
      <c r="JB817" s="226"/>
      <c r="JC817" s="226"/>
      <c r="JD817" s="226"/>
      <c r="JE817" s="226"/>
      <c r="JF817" s="226"/>
      <c r="JG817" s="226"/>
      <c r="JH817" s="226"/>
      <c r="JI817" s="226"/>
      <c r="JJ817" s="226"/>
      <c r="JK817" s="226"/>
      <c r="JL817" s="226"/>
      <c r="JM817" s="226"/>
      <c r="JN817" s="226"/>
      <c r="JO817" s="226"/>
      <c r="JP817" s="226"/>
      <c r="JQ817" s="226"/>
      <c r="JR817" s="226"/>
      <c r="JS817" s="226"/>
      <c r="JT817" s="226"/>
      <c r="JU817" s="226"/>
      <c r="JV817" s="226"/>
      <c r="JW817" s="226"/>
      <c r="JX817" s="226"/>
      <c r="JY817" s="226"/>
      <c r="JZ817" s="226"/>
      <c r="KA817" s="226"/>
      <c r="KB817" s="226"/>
      <c r="KC817" s="226"/>
      <c r="KD817" s="226"/>
      <c r="KE817" s="226"/>
      <c r="KF817" s="226"/>
      <c r="KG817" s="226"/>
      <c r="KH817" s="226"/>
      <c r="KI817" s="226"/>
      <c r="KJ817" s="226"/>
      <c r="KK817" s="226"/>
      <c r="KL817" s="226"/>
      <c r="KM817" s="226"/>
      <c r="KN817" s="226"/>
      <c r="KO817" s="226"/>
      <c r="KP817" s="226"/>
      <c r="KQ817" s="226"/>
      <c r="KR817" s="226"/>
      <c r="KS817" s="226"/>
      <c r="KT817" s="226"/>
      <c r="KU817" s="226"/>
      <c r="KV817" s="226"/>
      <c r="KW817" s="226"/>
      <c r="KX817" s="226"/>
      <c r="KY817" s="226"/>
      <c r="KZ817" s="226"/>
      <c r="LA817" s="226"/>
      <c r="LB817" s="226"/>
      <c r="LC817" s="226"/>
      <c r="LD817" s="226"/>
      <c r="LE817" s="226"/>
      <c r="LF817" s="226"/>
      <c r="LG817" s="226"/>
      <c r="LH817" s="226"/>
      <c r="LI817" s="226"/>
      <c r="LJ817" s="226"/>
      <c r="LK817" s="226"/>
      <c r="LL817" s="226"/>
      <c r="LM817" s="226"/>
      <c r="LN817" s="226"/>
      <c r="LO817" s="226"/>
      <c r="LP817" s="226"/>
      <c r="LQ817" s="226"/>
      <c r="LR817" s="226"/>
      <c r="LS817" s="226"/>
      <c r="LT817" s="226"/>
      <c r="LU817" s="226"/>
      <c r="LV817" s="226"/>
      <c r="LW817" s="226"/>
      <c r="LX817" s="226"/>
      <c r="LY817" s="226"/>
      <c r="LZ817" s="226"/>
      <c r="MA817" s="226"/>
      <c r="MB817" s="226"/>
      <c r="MC817" s="226"/>
      <c r="MD817" s="226"/>
      <c r="ME817" s="226"/>
      <c r="MF817" s="226"/>
      <c r="MG817" s="226"/>
      <c r="MH817" s="226"/>
      <c r="MI817" s="226"/>
      <c r="MJ817" s="226"/>
      <c r="MK817" s="226"/>
      <c r="ML817" s="226"/>
      <c r="MM817" s="226"/>
      <c r="MN817" s="226"/>
      <c r="MO817" s="226"/>
      <c r="MP817" s="226"/>
      <c r="MQ817" s="226"/>
      <c r="MR817" s="226"/>
      <c r="MS817" s="226"/>
      <c r="MT817" s="226"/>
      <c r="MU817" s="226"/>
      <c r="MV817" s="226"/>
      <c r="MW817" s="226"/>
      <c r="MX817" s="226"/>
      <c r="MY817" s="226"/>
      <c r="MZ817" s="226"/>
      <c r="NA817" s="226"/>
      <c r="NB817" s="226"/>
      <c r="NC817" s="226"/>
      <c r="ND817" s="226"/>
      <c r="NE817" s="226"/>
      <c r="NF817" s="226"/>
      <c r="NG817" s="226"/>
      <c r="NH817" s="226"/>
      <c r="NI817" s="226"/>
      <c r="NJ817" s="226"/>
      <c r="NK817" s="226"/>
      <c r="NL817" s="226"/>
      <c r="NM817" s="226"/>
      <c r="NN817" s="226"/>
      <c r="NO817" s="226"/>
      <c r="NP817" s="226"/>
      <c r="NQ817" s="226"/>
      <c r="NR817" s="226"/>
      <c r="NS817" s="226"/>
      <c r="NT817" s="226"/>
      <c r="NU817" s="226"/>
      <c r="NV817" s="226"/>
      <c r="NW817" s="226"/>
      <c r="NX817" s="226"/>
      <c r="NY817" s="226"/>
      <c r="NZ817" s="226"/>
      <c r="OA817" s="226"/>
      <c r="OB817" s="226"/>
      <c r="OC817" s="226"/>
      <c r="OD817" s="226"/>
      <c r="OE817" s="226"/>
      <c r="OF817" s="226"/>
      <c r="OG817" s="226"/>
      <c r="OH817" s="226"/>
      <c r="OI817" s="226"/>
      <c r="OJ817" s="226"/>
      <c r="OK817" s="226"/>
      <c r="OL817" s="226"/>
      <c r="OM817" s="226"/>
      <c r="ON817" s="226"/>
      <c r="OO817" s="226"/>
      <c r="OP817" s="226"/>
      <c r="OQ817" s="226"/>
      <c r="OR817" s="226"/>
      <c r="OS817" s="226"/>
      <c r="OT817" s="226"/>
      <c r="OU817" s="226"/>
      <c r="OV817" s="226"/>
      <c r="OW817" s="226"/>
      <c r="OX817" s="226"/>
      <c r="OY817" s="226"/>
      <c r="OZ817" s="226"/>
      <c r="PA817" s="226"/>
      <c r="PB817" s="226"/>
      <c r="PC817" s="226"/>
      <c r="PD817" s="226"/>
      <c r="PE817" s="226"/>
      <c r="PF817" s="226"/>
      <c r="PG817" s="226"/>
      <c r="PH817" s="226"/>
      <c r="PI817" s="226"/>
      <c r="PJ817" s="226"/>
      <c r="PK817" s="226"/>
      <c r="PL817" s="226"/>
      <c r="PM817" s="226"/>
      <c r="PN817" s="226"/>
      <c r="PO817" s="226"/>
      <c r="PP817" s="226"/>
      <c r="PQ817" s="226"/>
      <c r="PR817" s="226"/>
      <c r="PS817" s="226"/>
      <c r="PT817" s="226"/>
      <c r="PU817" s="226"/>
      <c r="PV817" s="226"/>
      <c r="PW817" s="226"/>
      <c r="PX817" s="226"/>
      <c r="PY817" s="226"/>
      <c r="PZ817" s="226"/>
      <c r="QA817" s="226"/>
      <c r="QB817" s="226"/>
      <c r="QC817" s="226"/>
      <c r="QD817" s="226"/>
      <c r="QE817" s="226"/>
      <c r="QF817" s="226"/>
      <c r="QG817" s="226"/>
      <c r="QH817" s="226"/>
      <c r="QI817" s="226"/>
      <c r="QJ817" s="226"/>
      <c r="QK817" s="226"/>
      <c r="QL817" s="226"/>
      <c r="QM817" s="226"/>
      <c r="QN817" s="226"/>
      <c r="QO817" s="226"/>
      <c r="QP817" s="226"/>
      <c r="QQ817" s="226"/>
      <c r="QR817" s="226"/>
      <c r="QS817" s="226"/>
      <c r="QT817" s="226"/>
      <c r="QU817" s="226"/>
      <c r="QV817" s="226"/>
      <c r="QW817" s="226"/>
      <c r="QX817" s="226"/>
      <c r="QY817" s="226"/>
      <c r="QZ817" s="226"/>
      <c r="RA817" s="226"/>
      <c r="RB817" s="226"/>
      <c r="RC817" s="226"/>
      <c r="RD817" s="226"/>
      <c r="RE817" s="226"/>
      <c r="RF817" s="226"/>
      <c r="RG817" s="226"/>
      <c r="RH817" s="226"/>
      <c r="RI817" s="226"/>
      <c r="RJ817" s="226"/>
      <c r="RK817" s="226"/>
      <c r="RL817" s="226"/>
      <c r="RM817" s="226"/>
      <c r="RN817" s="226"/>
      <c r="RO817" s="226"/>
      <c r="RP817" s="226"/>
      <c r="RQ817" s="226"/>
      <c r="RR817" s="226"/>
      <c r="RS817" s="226"/>
      <c r="RT817" s="226"/>
      <c r="RU817" s="226"/>
      <c r="RV817" s="226"/>
      <c r="RW817" s="226"/>
      <c r="RX817" s="226"/>
      <c r="RY817" s="226"/>
      <c r="RZ817" s="226"/>
      <c r="SA817" s="226"/>
      <c r="SB817" s="226"/>
      <c r="SC817" s="226"/>
      <c r="SD817" s="226"/>
      <c r="SE817" s="226"/>
      <c r="SF817" s="226"/>
      <c r="SG817" s="226"/>
      <c r="SH817" s="226"/>
      <c r="SI817" s="226"/>
      <c r="SJ817" s="226"/>
      <c r="SK817" s="226"/>
      <c r="SL817" s="226"/>
      <c r="SM817" s="226"/>
      <c r="SN817" s="226"/>
      <c r="SO817" s="226"/>
      <c r="SP817" s="226"/>
      <c r="SQ817" s="226"/>
      <c r="SR817" s="226"/>
      <c r="SS817" s="226"/>
      <c r="ST817" s="226"/>
      <c r="SU817" s="226"/>
      <c r="SV817" s="226"/>
      <c r="SW817" s="226"/>
      <c r="SX817" s="226"/>
      <c r="SY817" s="226"/>
      <c r="SZ817" s="226"/>
      <c r="TA817" s="226"/>
      <c r="TB817" s="226"/>
      <c r="TC817" s="226"/>
      <c r="TD817" s="226"/>
      <c r="TE817" s="226"/>
      <c r="TF817" s="226"/>
      <c r="TG817" s="226"/>
      <c r="TH817" s="226"/>
      <c r="TI817" s="226"/>
      <c r="TJ817" s="226"/>
      <c r="TK817" s="226"/>
      <c r="TL817" s="226"/>
      <c r="TM817" s="226"/>
      <c r="TN817" s="226"/>
      <c r="TO817" s="226"/>
      <c r="TP817" s="226"/>
      <c r="TQ817" s="226"/>
      <c r="TR817" s="226"/>
      <c r="TS817" s="226"/>
      <c r="TT817" s="226"/>
      <c r="TU817" s="226"/>
      <c r="TV817" s="226"/>
      <c r="TW817" s="226"/>
      <c r="TX817" s="226"/>
      <c r="TY817" s="226"/>
      <c r="TZ817" s="226"/>
      <c r="UA817" s="226"/>
      <c r="UB817" s="226"/>
      <c r="UC817" s="226"/>
      <c r="UD817" s="226"/>
      <c r="UE817" s="226"/>
      <c r="UF817" s="226"/>
      <c r="UG817" s="226"/>
      <c r="UH817" s="226"/>
      <c r="UI817" s="226"/>
      <c r="UJ817" s="226"/>
      <c r="UK817" s="226"/>
      <c r="UL817" s="226"/>
      <c r="UM817" s="226"/>
      <c r="UN817" s="226"/>
      <c r="UO817" s="226"/>
      <c r="UP817" s="226"/>
      <c r="UQ817" s="226"/>
      <c r="UR817" s="226"/>
      <c r="US817" s="226"/>
      <c r="UT817" s="226"/>
      <c r="UU817" s="226"/>
      <c r="UV817" s="226"/>
      <c r="UW817" s="226"/>
      <c r="UX817" s="226"/>
      <c r="UY817" s="226"/>
      <c r="UZ817" s="226"/>
      <c r="VA817" s="226"/>
      <c r="VB817" s="226"/>
      <c r="VC817" s="226"/>
      <c r="VD817" s="226"/>
      <c r="VE817" s="226"/>
      <c r="VF817" s="226"/>
      <c r="VG817" s="226"/>
      <c r="VH817" s="226"/>
      <c r="VI817" s="226"/>
      <c r="VJ817" s="226"/>
      <c r="VK817" s="226"/>
      <c r="VL817" s="226"/>
      <c r="VM817" s="226"/>
      <c r="VN817" s="226"/>
      <c r="VO817" s="226"/>
      <c r="VP817" s="226"/>
      <c r="VQ817" s="226"/>
      <c r="VR817" s="226"/>
      <c r="VS817" s="226"/>
      <c r="VT817" s="226"/>
      <c r="VU817" s="226"/>
      <c r="VV817" s="226"/>
      <c r="VW817" s="226"/>
      <c r="VX817" s="226"/>
      <c r="VY817" s="226"/>
      <c r="VZ817" s="226"/>
      <c r="WA817" s="226"/>
      <c r="WB817" s="226"/>
      <c r="WC817" s="226"/>
      <c r="WD817" s="226"/>
      <c r="WE817" s="226"/>
      <c r="WF817" s="226"/>
      <c r="WG817" s="226"/>
      <c r="WH817" s="226"/>
      <c r="WI817" s="226"/>
      <c r="WJ817" s="226"/>
      <c r="WK817" s="226"/>
      <c r="WL817" s="226"/>
      <c r="WM817" s="226"/>
      <c r="WN817" s="226"/>
      <c r="WO817" s="226"/>
      <c r="WP817" s="226"/>
      <c r="WQ817" s="226"/>
      <c r="WR817" s="226"/>
      <c r="WS817" s="226"/>
      <c r="WT817" s="226"/>
      <c r="WU817" s="226"/>
      <c r="WV817" s="226"/>
      <c r="WW817" s="226"/>
      <c r="WX817" s="226"/>
      <c r="WY817" s="226"/>
      <c r="WZ817" s="226"/>
      <c r="XA817" s="226"/>
      <c r="XB817" s="226"/>
      <c r="XC817" s="226"/>
      <c r="XD817" s="226"/>
      <c r="XE817" s="226"/>
      <c r="XF817" s="226"/>
      <c r="XG817" s="226"/>
      <c r="XH817" s="226"/>
      <c r="XI817" s="226"/>
      <c r="XJ817" s="226"/>
      <c r="XK817" s="226"/>
      <c r="XL817" s="226"/>
      <c r="XM817" s="226"/>
      <c r="XN817" s="226"/>
      <c r="XO817" s="226"/>
      <c r="XP817" s="226"/>
      <c r="XQ817" s="226"/>
      <c r="XR817" s="226"/>
      <c r="XS817" s="226"/>
      <c r="XT817" s="226"/>
      <c r="XU817" s="226"/>
      <c r="XV817" s="226"/>
      <c r="XW817" s="226"/>
      <c r="XX817" s="226"/>
      <c r="XY817" s="226"/>
      <c r="XZ817" s="226"/>
      <c r="YA817" s="226"/>
      <c r="YB817" s="226"/>
      <c r="YC817" s="226"/>
      <c r="YD817" s="226"/>
      <c r="YE817" s="226"/>
      <c r="YF817" s="226"/>
      <c r="YG817" s="226"/>
      <c r="YH817" s="226"/>
      <c r="YI817" s="226"/>
      <c r="YJ817" s="226"/>
      <c r="YK817" s="226"/>
      <c r="YL817" s="226"/>
      <c r="YM817" s="226"/>
      <c r="YN817" s="226"/>
      <c r="YO817" s="226"/>
      <c r="YP817" s="226"/>
      <c r="YQ817" s="226"/>
      <c r="YR817" s="226"/>
      <c r="YS817" s="226"/>
      <c r="YT817" s="226"/>
      <c r="YU817" s="226"/>
      <c r="YV817" s="226"/>
      <c r="YW817" s="226"/>
      <c r="YX817" s="226"/>
      <c r="YY817" s="226"/>
      <c r="YZ817" s="226"/>
      <c r="ZA817" s="226"/>
      <c r="ZB817" s="226"/>
      <c r="ZC817" s="226"/>
      <c r="ZD817" s="226"/>
      <c r="ZE817" s="226"/>
      <c r="ZF817" s="226"/>
      <c r="ZG817" s="226"/>
      <c r="ZH817" s="226"/>
      <c r="ZI817" s="226"/>
      <c r="ZJ817" s="226"/>
      <c r="ZK817" s="226"/>
      <c r="ZL817" s="226"/>
      <c r="ZM817" s="226"/>
      <c r="ZN817" s="226"/>
      <c r="ZO817" s="226"/>
      <c r="ZP817" s="226"/>
      <c r="ZQ817" s="226"/>
      <c r="ZR817" s="226"/>
      <c r="ZS817" s="226"/>
      <c r="ZT817" s="226"/>
      <c r="ZU817" s="226"/>
      <c r="ZV817" s="226"/>
      <c r="ZW817" s="226"/>
      <c r="ZX817" s="226"/>
      <c r="ZY817" s="226"/>
      <c r="ZZ817" s="226"/>
      <c r="AAA817" s="226"/>
      <c r="AAB817" s="226"/>
      <c r="AAC817" s="226"/>
      <c r="AAD817" s="226"/>
      <c r="AAE817" s="226"/>
      <c r="AAF817" s="226"/>
      <c r="AAG817" s="226"/>
      <c r="AAH817" s="226"/>
      <c r="AAI817" s="226"/>
      <c r="AAJ817" s="226"/>
      <c r="AAK817" s="226"/>
      <c r="AAL817" s="226"/>
      <c r="AAM817" s="226"/>
      <c r="AAN817" s="226"/>
      <c r="AAO817" s="226"/>
      <c r="AAP817" s="226"/>
      <c r="AAQ817" s="226"/>
      <c r="AAR817" s="226"/>
      <c r="AAS817" s="226"/>
      <c r="AAT817" s="226"/>
      <c r="AAU817" s="226"/>
      <c r="AAV817" s="226"/>
      <c r="AAW817" s="226"/>
      <c r="AAX817" s="226"/>
      <c r="AAY817" s="226"/>
      <c r="AAZ817" s="226"/>
      <c r="ABA817" s="226"/>
      <c r="ABB817" s="226"/>
      <c r="ABC817" s="226"/>
      <c r="ABD817" s="226"/>
      <c r="ABE817" s="226"/>
      <c r="ABF817" s="226"/>
      <c r="ABG817" s="226"/>
      <c r="ABH817" s="226"/>
      <c r="ABI817" s="226"/>
      <c r="ABJ817" s="226"/>
      <c r="ABK817" s="226"/>
      <c r="ABL817" s="226"/>
      <c r="ABM817" s="226"/>
      <c r="ABN817" s="226"/>
      <c r="ABO817" s="226"/>
      <c r="ABP817" s="226"/>
      <c r="ABQ817" s="226"/>
      <c r="ABR817" s="226"/>
      <c r="ABS817" s="226"/>
      <c r="ABT817" s="226"/>
      <c r="ABU817" s="226"/>
      <c r="ABV817" s="226"/>
      <c r="ABW817" s="226"/>
      <c r="ABX817" s="226"/>
      <c r="ABY817" s="226"/>
      <c r="ABZ817" s="226"/>
      <c r="ACA817" s="226"/>
      <c r="ACB817" s="226"/>
      <c r="ACC817" s="226"/>
      <c r="ACD817" s="226"/>
      <c r="ACE817" s="226"/>
      <c r="ACF817" s="226"/>
      <c r="ACG817" s="226"/>
      <c r="ACH817" s="226"/>
      <c r="ACI817" s="226"/>
      <c r="ACJ817" s="226"/>
      <c r="ACK817" s="226"/>
      <c r="ACL817" s="226"/>
      <c r="ACM817" s="226"/>
      <c r="ACN817" s="226"/>
      <c r="ACO817" s="226"/>
      <c r="ACP817" s="226"/>
      <c r="ACQ817" s="226"/>
      <c r="ACR817" s="226"/>
      <c r="ACS817" s="226"/>
      <c r="ACT817" s="226"/>
      <c r="ACU817" s="226"/>
      <c r="ACV817" s="226"/>
      <c r="ACW817" s="226"/>
      <c r="ACX817" s="226"/>
      <c r="ACY817" s="226"/>
      <c r="ACZ817" s="226"/>
      <c r="ADA817" s="226"/>
      <c r="ADB817" s="226"/>
      <c r="ADC817" s="226"/>
      <c r="ADD817" s="226"/>
      <c r="ADE817" s="226"/>
      <c r="ADF817" s="226"/>
      <c r="ADG817" s="226"/>
      <c r="ADH817" s="226"/>
      <c r="ADI817" s="226"/>
      <c r="ADJ817" s="226"/>
      <c r="ADK817" s="226"/>
      <c r="ADL817" s="226"/>
      <c r="ADM817" s="226"/>
      <c r="ADN817" s="226"/>
      <c r="ADO817" s="226"/>
      <c r="ADP817" s="226"/>
      <c r="ADQ817" s="226"/>
      <c r="ADR817" s="226"/>
      <c r="ADS817" s="226"/>
      <c r="ADT817" s="226"/>
      <c r="ADU817" s="226"/>
      <c r="ADV817" s="226"/>
      <c r="ADW817" s="226"/>
      <c r="ADX817" s="226"/>
      <c r="ADY817" s="226"/>
      <c r="ADZ817" s="226"/>
      <c r="AEA817" s="226"/>
      <c r="AEB817" s="226"/>
      <c r="AEC817" s="226"/>
      <c r="AED817" s="226"/>
      <c r="AEE817" s="226"/>
      <c r="AEF817" s="226"/>
      <c r="AEG817" s="226"/>
      <c r="AEH817" s="226"/>
      <c r="AEI817" s="226"/>
      <c r="AEJ817" s="226"/>
      <c r="AEK817" s="226"/>
      <c r="AEL817" s="226"/>
      <c r="AEM817" s="226"/>
      <c r="AEN817" s="226"/>
      <c r="AEO817" s="226"/>
      <c r="AEP817" s="226"/>
      <c r="AEQ817" s="226"/>
      <c r="AER817" s="226"/>
      <c r="AES817" s="226"/>
      <c r="AET817" s="226"/>
      <c r="AEU817" s="226"/>
      <c r="AEV817" s="226"/>
      <c r="AEW817" s="226"/>
      <c r="AEX817" s="226"/>
      <c r="AEY817" s="226"/>
      <c r="AEZ817" s="226"/>
      <c r="AFA817" s="226"/>
      <c r="AFB817" s="226"/>
      <c r="AFC817" s="226"/>
      <c r="AFD817" s="226"/>
      <c r="AFE817" s="226"/>
      <c r="AFF817" s="226"/>
      <c r="AFG817" s="226"/>
      <c r="AFH817" s="226"/>
      <c r="AFI817" s="226"/>
      <c r="AFJ817" s="226"/>
      <c r="AFK817" s="226"/>
      <c r="AFL817" s="226"/>
      <c r="AFM817" s="226"/>
      <c r="AFN817" s="226"/>
      <c r="AFO817" s="226"/>
      <c r="AFP817" s="226"/>
      <c r="AFQ817" s="226"/>
      <c r="AFR817" s="226"/>
      <c r="AFS817" s="226"/>
      <c r="AFT817" s="226"/>
      <c r="AFU817" s="226"/>
      <c r="AFV817" s="226"/>
      <c r="AFW817" s="226"/>
      <c r="AFX817" s="226"/>
      <c r="AFY817" s="226"/>
      <c r="AFZ817" s="226"/>
      <c r="AGA817" s="226"/>
      <c r="AGB817" s="226"/>
      <c r="AGC817" s="226"/>
      <c r="AGD817" s="226"/>
      <c r="AGE817" s="226"/>
      <c r="AGF817" s="226"/>
      <c r="AGG817" s="226"/>
      <c r="AGH817" s="226"/>
      <c r="AGI817" s="226"/>
      <c r="AGJ817" s="226"/>
      <c r="AGK817" s="226"/>
      <c r="AGL817" s="226"/>
      <c r="AGM817" s="226"/>
      <c r="AGN817" s="226"/>
      <c r="AGO817" s="226"/>
      <c r="AGP817" s="226"/>
      <c r="AGQ817" s="226"/>
      <c r="AGR817" s="226"/>
      <c r="AGS817" s="226"/>
      <c r="AGT817" s="226"/>
      <c r="AGU817" s="226"/>
      <c r="AGV817" s="226"/>
      <c r="AGW817" s="226"/>
      <c r="AGX817" s="226"/>
      <c r="AGY817" s="226"/>
      <c r="AGZ817" s="226"/>
      <c r="AHA817" s="226"/>
      <c r="AHB817" s="226"/>
      <c r="AHC817" s="226"/>
      <c r="AHD817" s="226"/>
      <c r="AHE817" s="226"/>
      <c r="AHF817" s="226"/>
      <c r="AHG817" s="226"/>
      <c r="AHH817" s="226"/>
      <c r="AHI817" s="226"/>
      <c r="AHJ817" s="226"/>
      <c r="AHK817" s="226"/>
      <c r="AHL817" s="226"/>
      <c r="AHM817" s="226"/>
      <c r="AHN817" s="226"/>
      <c r="AHO817" s="226"/>
      <c r="AHP817" s="226"/>
      <c r="AHQ817" s="226"/>
      <c r="AHR817" s="226"/>
      <c r="AHS817" s="226"/>
      <c r="AHT817" s="226"/>
      <c r="AHU817" s="226"/>
      <c r="AHV817" s="226"/>
      <c r="AHW817" s="226"/>
      <c r="AHX817" s="226"/>
      <c r="AHY817" s="226"/>
      <c r="AHZ817" s="226"/>
      <c r="AIA817" s="226"/>
      <c r="AIB817" s="226"/>
      <c r="AIC817" s="226"/>
      <c r="AID817" s="226"/>
      <c r="AIE817" s="226"/>
      <c r="AIF817" s="226"/>
      <c r="AIG817" s="226"/>
      <c r="AIH817" s="226"/>
      <c r="AII817" s="226"/>
      <c r="AIJ817" s="226"/>
      <c r="AIK817" s="226"/>
      <c r="AIL817" s="226"/>
      <c r="AIM817" s="226"/>
      <c r="AIN817" s="226"/>
      <c r="AIO817" s="226"/>
      <c r="AIP817" s="226"/>
      <c r="AIQ817" s="226"/>
      <c r="AIR817" s="226"/>
      <c r="AIS817" s="226"/>
      <c r="AIT817" s="226"/>
      <c r="AIU817" s="226"/>
      <c r="AIV817" s="226"/>
      <c r="AIW817" s="226"/>
      <c r="AIX817" s="226"/>
      <c r="AIY817" s="226"/>
      <c r="AIZ817" s="226"/>
      <c r="AJA817" s="226"/>
      <c r="AJB817" s="226"/>
      <c r="AJC817" s="226"/>
      <c r="AJD817" s="226"/>
      <c r="AJE817" s="226"/>
      <c r="AJF817" s="226"/>
      <c r="AJG817" s="226"/>
      <c r="AJH817" s="226"/>
      <c r="AJI817" s="226"/>
      <c r="AJJ817" s="226"/>
      <c r="AJK817" s="226"/>
      <c r="AJL817" s="226"/>
      <c r="AJM817" s="226"/>
      <c r="AJN817" s="226"/>
      <c r="AJO817" s="226"/>
      <c r="AJP817" s="226"/>
      <c r="AJQ817" s="226"/>
      <c r="AJR817" s="226"/>
      <c r="AJS817" s="226"/>
      <c r="AJT817" s="226"/>
      <c r="AJU817" s="226"/>
      <c r="AJV817" s="226"/>
      <c r="AJW817" s="226"/>
      <c r="AJX817" s="226"/>
      <c r="AJY817" s="226"/>
      <c r="AJZ817" s="226"/>
      <c r="AKA817" s="226"/>
      <c r="AKB817" s="226"/>
      <c r="AKC817" s="226"/>
      <c r="AKD817" s="226"/>
      <c r="AKE817" s="226"/>
      <c r="AKF817" s="226"/>
      <c r="AKG817" s="226"/>
      <c r="AKH817" s="226"/>
      <c r="AKI817" s="226"/>
      <c r="AKJ817" s="226"/>
      <c r="AKK817" s="226"/>
      <c r="AKL817" s="226"/>
      <c r="AKM817" s="226"/>
      <c r="AKN817" s="226"/>
      <c r="AKO817" s="226"/>
      <c r="AKP817" s="226"/>
      <c r="AKQ817" s="226"/>
      <c r="AKR817" s="226"/>
      <c r="AKS817" s="226"/>
      <c r="AKT817" s="226"/>
      <c r="AKU817" s="226"/>
      <c r="AKV817" s="226"/>
      <c r="AKW817" s="226"/>
      <c r="AKX817" s="226"/>
      <c r="AKY817" s="226"/>
      <c r="AKZ817" s="226"/>
      <c r="ALA817" s="226"/>
      <c r="ALB817" s="226"/>
      <c r="ALC817" s="226"/>
      <c r="ALD817" s="226"/>
      <c r="ALE817" s="226"/>
      <c r="ALF817" s="226"/>
      <c r="ALG817" s="226"/>
      <c r="ALH817" s="226"/>
      <c r="ALI817" s="226"/>
      <c r="ALJ817" s="226"/>
      <c r="ALK817" s="226"/>
      <c r="ALL817" s="226"/>
      <c r="ALM817" s="226"/>
      <c r="ALN817" s="226"/>
      <c r="ALO817" s="226"/>
      <c r="ALP817" s="226"/>
      <c r="ALQ817" s="226"/>
      <c r="ALR817" s="226"/>
      <c r="ALS817" s="226"/>
      <c r="ALT817" s="226"/>
      <c r="ALU817" s="226"/>
      <c r="ALV817" s="226"/>
      <c r="ALW817" s="226"/>
      <c r="ALX817" s="226"/>
      <c r="ALY817" s="226"/>
      <c r="ALZ817" s="226"/>
      <c r="AMA817" s="226"/>
      <c r="AMB817" s="226"/>
      <c r="AMC817" s="226"/>
      <c r="AMD817" s="226"/>
      <c r="AME817" s="226"/>
      <c r="AMF817" s="226"/>
      <c r="AMG817" s="226"/>
      <c r="AMH817" s="226"/>
      <c r="AMI817" s="226"/>
      <c r="AMJ817" s="226"/>
      <c r="AMK817" s="226"/>
      <c r="AML817" s="226"/>
      <c r="AMM817" s="226"/>
      <c r="AMN817" s="226"/>
      <c r="AMO817" s="226"/>
      <c r="AMP817" s="226"/>
      <c r="AMQ817" s="226"/>
      <c r="AMR817" s="226"/>
      <c r="AMS817" s="226"/>
      <c r="AMT817" s="226"/>
      <c r="AMU817" s="226"/>
      <c r="AMV817" s="226"/>
      <c r="AMW817" s="226"/>
      <c r="AMX817" s="226"/>
    </row>
    <row r="818" spans="1:1038" s="705" customFormat="1" ht="18" customHeight="1">
      <c r="A818" s="699">
        <v>43333</v>
      </c>
      <c r="B818" s="625" t="s">
        <v>1647</v>
      </c>
      <c r="C818" s="104"/>
      <c r="D818" s="700" t="s">
        <v>1279</v>
      </c>
      <c r="E818" s="104">
        <v>99</v>
      </c>
      <c r="F818" s="104">
        <v>2</v>
      </c>
      <c r="G818" s="615" t="str">
        <f t="shared" si="513"/>
        <v>99-2</v>
      </c>
      <c r="H818" s="104">
        <v>71.5</v>
      </c>
      <c r="I818" s="104">
        <v>73.5</v>
      </c>
      <c r="J818" s="617">
        <f t="shared" si="546"/>
        <v>0</v>
      </c>
      <c r="K818" s="617" t="b">
        <f>IF(J819=1,IF(((VLOOKUP($G818,[3]Depth_Lookup!$A$3:$J$550,9,FALSE))-(I818/100))=0,"Good",IF(((VLOOKUP($G818,[3]Depth_Lookup!$A$3:$J$550,9,FALSE))-(I818/100))&gt;0,"Too Short","Too Long")))</f>
        <v>0</v>
      </c>
      <c r="L818" s="171">
        <f>(VLOOKUP($G818,Depth_Lookup!$A$3:$J$410,10,FALSE))+(H818/100)</f>
        <v>259.16999999999996</v>
      </c>
      <c r="M818" s="171">
        <f>(VLOOKUP($G818,Depth_Lookup!$A$3:$J$410,10,FALSE))+(I818/100)</f>
        <v>259.19</v>
      </c>
      <c r="N818" s="618" t="s">
        <v>2349</v>
      </c>
      <c r="O818" s="104">
        <v>1</v>
      </c>
      <c r="P818" s="104"/>
      <c r="Q818" s="104" t="s">
        <v>137</v>
      </c>
      <c r="R818" s="615" t="s">
        <v>2373</v>
      </c>
      <c r="S818" s="104" t="s">
        <v>98</v>
      </c>
      <c r="T818" s="104"/>
      <c r="U818" s="104" t="s">
        <v>95</v>
      </c>
      <c r="V818" s="104" t="s">
        <v>509</v>
      </c>
      <c r="W818" s="104" t="s">
        <v>112</v>
      </c>
      <c r="X818" s="701">
        <f>VLOOKUP(W818,[3]definitions_list_lookup!$A$13:$B$19,2,0)</f>
        <v>4</v>
      </c>
      <c r="Y818" s="104" t="s">
        <v>90</v>
      </c>
      <c r="Z818" s="104" t="s">
        <v>91</v>
      </c>
      <c r="AA818" s="104"/>
      <c r="AB818" s="104"/>
      <c r="AC818" s="104"/>
      <c r="AD818" s="104"/>
      <c r="AE818" s="619"/>
      <c r="AF818" s="615" t="e">
        <f>VLOOKUP(AE818,[3]definitions_list_mag!$V$12:$W$15,2,0)</f>
        <v>#N/A</v>
      </c>
      <c r="AG818" s="620"/>
      <c r="AH818" s="104"/>
      <c r="AI818" s="621">
        <v>10</v>
      </c>
      <c r="AJ818" s="104"/>
      <c r="AK818" s="104"/>
      <c r="AL818" s="104" t="s">
        <v>106</v>
      </c>
      <c r="AM818" s="104"/>
      <c r="AN818" s="104"/>
      <c r="AO818" s="621"/>
      <c r="AP818" s="104"/>
      <c r="AQ818" s="104"/>
      <c r="AR818" s="104"/>
      <c r="AS818" s="104"/>
      <c r="AT818" s="104"/>
      <c r="AU818" s="621">
        <v>89</v>
      </c>
      <c r="AV818" s="104">
        <v>4</v>
      </c>
      <c r="AW818" s="104">
        <v>2</v>
      </c>
      <c r="AX818" s="104" t="s">
        <v>110</v>
      </c>
      <c r="AY818" s="104" t="s">
        <v>103</v>
      </c>
      <c r="AZ818" s="104"/>
      <c r="BA818" s="621"/>
      <c r="BB818" s="104"/>
      <c r="BC818" s="104"/>
      <c r="BD818" s="104"/>
      <c r="BE818" s="104"/>
      <c r="BF818" s="104"/>
      <c r="BG818" s="621"/>
      <c r="BH818" s="104"/>
      <c r="BI818" s="104"/>
      <c r="BJ818" s="104"/>
      <c r="BK818" s="104"/>
      <c r="BL818" s="104"/>
      <c r="BM818" s="621">
        <v>1</v>
      </c>
      <c r="BN818" s="104">
        <v>2</v>
      </c>
      <c r="BO818" s="104">
        <v>0.5</v>
      </c>
      <c r="BP818" s="104"/>
      <c r="BQ818" s="104"/>
      <c r="BR818" s="104"/>
      <c r="BS818" s="104"/>
      <c r="BT818" s="104"/>
      <c r="BU818" s="104"/>
      <c r="BV818" s="104"/>
      <c r="BW818" s="104"/>
      <c r="BX818" s="104"/>
      <c r="BY818" s="621"/>
      <c r="BZ818" s="104"/>
      <c r="CA818" s="104"/>
      <c r="CB818" s="104"/>
      <c r="CC818" s="104"/>
      <c r="CD818" s="104"/>
      <c r="CE818" s="104"/>
      <c r="CF818" s="622">
        <f t="shared" si="538"/>
        <v>100</v>
      </c>
      <c r="CG818" s="623"/>
      <c r="CH818" s="702" t="s">
        <v>1329</v>
      </c>
      <c r="CI818" s="702">
        <v>15</v>
      </c>
      <c r="CJ818" s="702" t="s">
        <v>514</v>
      </c>
      <c r="CK818" s="624"/>
      <c r="CL818" s="703"/>
      <c r="CM818" s="703"/>
      <c r="CN818" s="703"/>
      <c r="CO818" s="703"/>
      <c r="CP818" s="703"/>
      <c r="CQ818" s="703"/>
      <c r="CR818" s="703"/>
      <c r="CS818" s="703"/>
      <c r="CT818" s="703"/>
      <c r="CU818" s="703"/>
      <c r="CV818" s="703"/>
      <c r="CW818" s="703"/>
      <c r="CX818" s="703"/>
      <c r="CY818" s="703"/>
      <c r="CZ818" s="703"/>
      <c r="DA818" s="703"/>
      <c r="DB818" s="703">
        <v>95</v>
      </c>
      <c r="DC818" s="104"/>
      <c r="DD818" s="703"/>
      <c r="DE818" s="703"/>
      <c r="DF818" s="703"/>
      <c r="DG818" s="703"/>
      <c r="DH818" s="703"/>
      <c r="DI818" s="703"/>
      <c r="DJ818" s="703">
        <v>5</v>
      </c>
      <c r="DK818" s="626">
        <f t="shared" si="539"/>
        <v>100</v>
      </c>
      <c r="DL818" s="623"/>
      <c r="DM818" s="703"/>
      <c r="DN818" s="703"/>
      <c r="DO818" s="704"/>
      <c r="DQ818" s="623"/>
      <c r="DR818" s="627" t="s">
        <v>2159</v>
      </c>
      <c r="DS818" s="623"/>
      <c r="DT818" s="625" t="s">
        <v>2352</v>
      </c>
      <c r="DU818" s="104">
        <v>10</v>
      </c>
      <c r="DV818" s="104" t="s">
        <v>850</v>
      </c>
      <c r="DW818" s="630" t="e">
        <f>VLOOKUP(P818,[3]definitions_list_lookup!$K$30:$L$54,2,0)</f>
        <v>#N/A</v>
      </c>
      <c r="DX818" s="706" t="s">
        <v>2352</v>
      </c>
      <c r="DY818" s="629" t="s">
        <v>2292</v>
      </c>
      <c r="DZ818" s="707"/>
      <c r="EA818" s="104"/>
      <c r="EB818" s="104"/>
      <c r="EC818" s="104"/>
      <c r="ED818" s="229" t="s">
        <v>2517</v>
      </c>
      <c r="EE818" s="708"/>
      <c r="EF818" s="709"/>
      <c r="EG818" s="708"/>
      <c r="EH818" s="708"/>
      <c r="EI818" s="710"/>
      <c r="EJ818" s="708"/>
      <c r="EK818" s="710"/>
      <c r="EL818" s="708"/>
      <c r="EM818" s="708"/>
      <c r="EN818" s="708" t="s">
        <v>2046</v>
      </c>
      <c r="EO818" s="711">
        <v>1</v>
      </c>
      <c r="EP818" s="711"/>
      <c r="EQ818" s="711"/>
      <c r="ER818" s="711"/>
      <c r="ES818" s="711"/>
      <c r="ET818" s="711"/>
      <c r="EU818" s="711"/>
      <c r="EV818" s="712">
        <v>33</v>
      </c>
      <c r="EW818" s="712">
        <v>90</v>
      </c>
      <c r="EX818" s="712">
        <v>20</v>
      </c>
      <c r="EY818" s="712">
        <v>0</v>
      </c>
      <c r="EZ818" s="192">
        <f t="shared" si="514"/>
        <v>-119.26910490030185</v>
      </c>
      <c r="FA818" s="192">
        <f t="shared" si="515"/>
        <v>240.73089509969816</v>
      </c>
      <c r="FB818" s="192">
        <f t="shared" si="516"/>
        <v>53.334190635591156</v>
      </c>
      <c r="FC818" s="192">
        <f t="shared" si="517"/>
        <v>330.73089509969816</v>
      </c>
      <c r="FD818" s="192">
        <f t="shared" si="518"/>
        <v>36.665809364408844</v>
      </c>
      <c r="FE818" s="193">
        <f t="shared" si="519"/>
        <v>60.730895099698159</v>
      </c>
      <c r="FF818" s="194">
        <f t="shared" si="520"/>
        <v>36.665809364408844</v>
      </c>
      <c r="FG818" s="708"/>
      <c r="FH818" s="708"/>
      <c r="FI818" s="778">
        <f t="shared" si="526"/>
        <v>1</v>
      </c>
      <c r="FJ818" s="779">
        <f t="shared" si="527"/>
        <v>36.665809364408844</v>
      </c>
      <c r="FK818" s="779">
        <f t="shared" si="528"/>
        <v>53.334190635591156</v>
      </c>
      <c r="FL818" s="780">
        <f t="shared" si="529"/>
        <v>0.93085723047739288</v>
      </c>
      <c r="FM818" s="169">
        <f t="shared" si="530"/>
        <v>0.80213212779822884</v>
      </c>
      <c r="FN818" s="783">
        <f t="shared" si="531"/>
        <v>0.80213212779822884</v>
      </c>
      <c r="FO818" s="104"/>
      <c r="FP818" s="104"/>
      <c r="FQ818" s="104"/>
      <c r="FR818" s="104"/>
      <c r="FS818" s="104"/>
      <c r="FT818" s="104"/>
      <c r="FU818" s="104"/>
      <c r="FV818" s="104"/>
      <c r="FW818" s="104"/>
      <c r="FX818" s="104"/>
      <c r="FY818" s="104"/>
      <c r="FZ818" s="104"/>
      <c r="GA818" s="104"/>
      <c r="GB818" s="104"/>
      <c r="GC818" s="104"/>
      <c r="GD818" s="104"/>
      <c r="GE818" s="104"/>
      <c r="GF818" s="104"/>
      <c r="GG818" s="104"/>
      <c r="GH818" s="104"/>
      <c r="GI818" s="104"/>
      <c r="GJ818" s="104"/>
      <c r="GK818" s="104"/>
      <c r="GL818" s="104"/>
      <c r="GM818" s="104"/>
      <c r="GN818" s="104"/>
      <c r="GO818" s="104"/>
      <c r="GP818" s="104"/>
      <c r="GQ818" s="104"/>
      <c r="GR818" s="104"/>
      <c r="GS818" s="104"/>
      <c r="GT818" s="104"/>
      <c r="GU818" s="104"/>
      <c r="GV818" s="104"/>
      <c r="GW818" s="104"/>
      <c r="GX818" s="104"/>
      <c r="GY818" s="104"/>
      <c r="GZ818" s="104"/>
      <c r="HA818" s="104"/>
      <c r="HB818" s="104"/>
      <c r="HC818" s="104"/>
      <c r="HD818" s="104"/>
      <c r="HE818" s="104"/>
      <c r="HF818" s="104"/>
      <c r="HG818" s="104"/>
      <c r="HH818" s="104"/>
      <c r="HI818" s="104"/>
      <c r="HJ818" s="104"/>
      <c r="HK818" s="104"/>
      <c r="HL818" s="104"/>
      <c r="HM818" s="104"/>
      <c r="HN818" s="104"/>
      <c r="HO818" s="104"/>
      <c r="HP818" s="104"/>
      <c r="HQ818" s="104"/>
      <c r="HR818" s="104"/>
      <c r="HS818" s="104"/>
      <c r="HT818" s="104"/>
      <c r="HU818" s="104"/>
      <c r="HV818" s="104"/>
      <c r="HW818" s="104"/>
      <c r="HX818" s="104"/>
      <c r="HY818" s="104"/>
      <c r="HZ818" s="104"/>
      <c r="IA818" s="104"/>
      <c r="IB818" s="104"/>
      <c r="IC818" s="104"/>
      <c r="ID818" s="104"/>
      <c r="IE818" s="104"/>
      <c r="IF818" s="104"/>
      <c r="IG818" s="104"/>
      <c r="IH818" s="104"/>
      <c r="II818" s="104"/>
      <c r="IJ818" s="104"/>
      <c r="IK818" s="104"/>
      <c r="IL818" s="104"/>
      <c r="IM818" s="104"/>
      <c r="IN818" s="104"/>
      <c r="IO818" s="104"/>
      <c r="IP818" s="104"/>
      <c r="IQ818" s="104"/>
      <c r="IR818" s="104"/>
      <c r="IS818" s="104"/>
      <c r="IT818" s="104"/>
      <c r="IU818" s="104"/>
      <c r="IV818" s="104"/>
      <c r="IW818" s="104"/>
      <c r="IX818" s="104"/>
      <c r="IY818" s="104"/>
      <c r="IZ818" s="104"/>
      <c r="JA818" s="104"/>
      <c r="JB818" s="104"/>
      <c r="JC818" s="104"/>
      <c r="JD818" s="104"/>
      <c r="JE818" s="104"/>
      <c r="JF818" s="104"/>
      <c r="JG818" s="104"/>
      <c r="JH818" s="104"/>
      <c r="JI818" s="104"/>
      <c r="JJ818" s="104"/>
      <c r="JK818" s="104"/>
      <c r="JL818" s="104"/>
      <c r="JM818" s="104"/>
      <c r="JN818" s="104"/>
      <c r="JO818" s="104"/>
      <c r="JP818" s="104"/>
      <c r="JQ818" s="104"/>
      <c r="JR818" s="104"/>
      <c r="JS818" s="104"/>
      <c r="JT818" s="104"/>
      <c r="JU818" s="104"/>
      <c r="JV818" s="104"/>
      <c r="JW818" s="104"/>
      <c r="JX818" s="104"/>
      <c r="JY818" s="104"/>
      <c r="JZ818" s="104"/>
      <c r="KA818" s="104"/>
      <c r="KB818" s="104"/>
      <c r="KC818" s="104"/>
      <c r="KD818" s="104"/>
      <c r="KE818" s="104"/>
      <c r="KF818" s="104"/>
      <c r="KG818" s="104"/>
      <c r="KH818" s="104"/>
      <c r="KI818" s="104"/>
      <c r="KJ818" s="104"/>
      <c r="KK818" s="104"/>
      <c r="KL818" s="104"/>
      <c r="KM818" s="104"/>
      <c r="KN818" s="104"/>
      <c r="KO818" s="104"/>
      <c r="KP818" s="104"/>
      <c r="KQ818" s="104"/>
      <c r="KR818" s="104"/>
      <c r="KS818" s="104"/>
      <c r="KT818" s="104"/>
      <c r="KU818" s="104"/>
      <c r="KV818" s="104"/>
      <c r="KW818" s="104"/>
      <c r="KX818" s="104"/>
      <c r="KY818" s="104"/>
      <c r="KZ818" s="104"/>
      <c r="LA818" s="104"/>
      <c r="LB818" s="104"/>
      <c r="LC818" s="104"/>
      <c r="LD818" s="104"/>
      <c r="LE818" s="104"/>
      <c r="LF818" s="104"/>
      <c r="LG818" s="104"/>
      <c r="LH818" s="104"/>
      <c r="LI818" s="104"/>
      <c r="LJ818" s="104"/>
      <c r="LK818" s="104"/>
      <c r="LL818" s="104"/>
      <c r="LM818" s="104"/>
      <c r="LN818" s="104"/>
      <c r="LO818" s="104"/>
      <c r="LP818" s="104"/>
      <c r="LQ818" s="104"/>
      <c r="LR818" s="104"/>
      <c r="LS818" s="104"/>
      <c r="LT818" s="104"/>
      <c r="LU818" s="104"/>
      <c r="LV818" s="104"/>
      <c r="LW818" s="104"/>
      <c r="LX818" s="104"/>
      <c r="LY818" s="104"/>
      <c r="LZ818" s="104"/>
      <c r="MA818" s="104"/>
      <c r="MB818" s="104"/>
      <c r="MC818" s="104"/>
      <c r="MD818" s="104"/>
      <c r="ME818" s="104"/>
      <c r="MF818" s="104"/>
      <c r="MG818" s="104"/>
      <c r="MH818" s="104"/>
      <c r="MI818" s="104"/>
      <c r="MJ818" s="104"/>
      <c r="MK818" s="104"/>
      <c r="ML818" s="104"/>
      <c r="MM818" s="104"/>
      <c r="MN818" s="104"/>
      <c r="MO818" s="104"/>
      <c r="MP818" s="104"/>
      <c r="MQ818" s="104"/>
      <c r="MR818" s="104"/>
      <c r="MS818" s="104"/>
      <c r="MT818" s="104"/>
      <c r="MU818" s="104"/>
      <c r="MV818" s="104"/>
      <c r="MW818" s="104"/>
      <c r="MX818" s="104"/>
      <c r="MY818" s="104"/>
      <c r="MZ818" s="104"/>
      <c r="NA818" s="104"/>
      <c r="NB818" s="104"/>
      <c r="NC818" s="104"/>
      <c r="ND818" s="104"/>
      <c r="NE818" s="104"/>
      <c r="NF818" s="104"/>
      <c r="NG818" s="104"/>
      <c r="NH818" s="104"/>
      <c r="NI818" s="104"/>
      <c r="NJ818" s="104"/>
      <c r="NK818" s="104"/>
      <c r="NL818" s="104"/>
      <c r="NM818" s="104"/>
      <c r="NN818" s="104"/>
      <c r="NO818" s="104"/>
      <c r="NP818" s="104"/>
      <c r="NQ818" s="104"/>
      <c r="NR818" s="104"/>
      <c r="NS818" s="104"/>
      <c r="NT818" s="104"/>
      <c r="NU818" s="104"/>
      <c r="NV818" s="104"/>
      <c r="NW818" s="104"/>
      <c r="NX818" s="104"/>
      <c r="NY818" s="104"/>
      <c r="NZ818" s="104"/>
      <c r="OA818" s="104"/>
      <c r="OB818" s="104"/>
      <c r="OC818" s="104"/>
      <c r="OD818" s="104"/>
      <c r="OE818" s="104"/>
      <c r="OF818" s="104"/>
      <c r="OG818" s="104"/>
      <c r="OH818" s="104"/>
      <c r="OI818" s="104"/>
      <c r="OJ818" s="104"/>
      <c r="OK818" s="104"/>
      <c r="OL818" s="104"/>
      <c r="OM818" s="104"/>
      <c r="ON818" s="104"/>
      <c r="OO818" s="104"/>
      <c r="OP818" s="104"/>
      <c r="OQ818" s="104"/>
      <c r="OR818" s="104"/>
      <c r="OS818" s="104"/>
      <c r="OT818" s="104"/>
      <c r="OU818" s="104"/>
      <c r="OV818" s="104"/>
      <c r="OW818" s="104"/>
      <c r="OX818" s="104"/>
      <c r="OY818" s="104"/>
      <c r="OZ818" s="104"/>
      <c r="PA818" s="104"/>
      <c r="PB818" s="104"/>
      <c r="PC818" s="104"/>
      <c r="PD818" s="104"/>
      <c r="PE818" s="104"/>
      <c r="PF818" s="104"/>
      <c r="PG818" s="104"/>
      <c r="PH818" s="104"/>
      <c r="PI818" s="104"/>
      <c r="PJ818" s="104"/>
      <c r="PK818" s="104"/>
      <c r="PL818" s="104"/>
      <c r="PM818" s="104"/>
      <c r="PN818" s="104"/>
      <c r="PO818" s="104"/>
      <c r="PP818" s="104"/>
      <c r="PQ818" s="104"/>
      <c r="PR818" s="104"/>
      <c r="PS818" s="104"/>
      <c r="PT818" s="104"/>
      <c r="PU818" s="104"/>
      <c r="PV818" s="104"/>
      <c r="PW818" s="104"/>
      <c r="PX818" s="104"/>
      <c r="PY818" s="104"/>
      <c r="PZ818" s="104"/>
      <c r="QA818" s="104"/>
      <c r="QB818" s="104"/>
      <c r="QC818" s="104"/>
      <c r="QD818" s="104"/>
      <c r="QE818" s="104"/>
      <c r="QF818" s="104"/>
      <c r="QG818" s="104"/>
      <c r="QH818" s="104"/>
      <c r="QI818" s="104"/>
      <c r="QJ818" s="104"/>
      <c r="QK818" s="104"/>
      <c r="QL818" s="104"/>
      <c r="QM818" s="104"/>
      <c r="QN818" s="104"/>
      <c r="QO818" s="104"/>
      <c r="QP818" s="104"/>
      <c r="QQ818" s="104"/>
      <c r="QR818" s="104"/>
      <c r="QS818" s="104"/>
      <c r="QT818" s="104"/>
      <c r="QU818" s="104"/>
      <c r="QV818" s="104"/>
      <c r="QW818" s="104"/>
      <c r="QX818" s="104"/>
      <c r="QY818" s="104"/>
      <c r="QZ818" s="104"/>
      <c r="RA818" s="104"/>
      <c r="RB818" s="104"/>
      <c r="RC818" s="104"/>
      <c r="RD818" s="104"/>
      <c r="RE818" s="104"/>
      <c r="RF818" s="104"/>
      <c r="RG818" s="104"/>
      <c r="RH818" s="104"/>
      <c r="RI818" s="104"/>
      <c r="RJ818" s="104"/>
      <c r="RK818" s="104"/>
      <c r="RL818" s="104"/>
      <c r="RM818" s="104"/>
      <c r="RN818" s="104"/>
      <c r="RO818" s="104"/>
      <c r="RP818" s="104"/>
      <c r="RQ818" s="104"/>
      <c r="RR818" s="104"/>
      <c r="RS818" s="104"/>
      <c r="RT818" s="104"/>
      <c r="RU818" s="104"/>
      <c r="RV818" s="104"/>
      <c r="RW818" s="104"/>
      <c r="RX818" s="104"/>
      <c r="RY818" s="104"/>
      <c r="RZ818" s="104"/>
      <c r="SA818" s="104"/>
      <c r="SB818" s="104"/>
      <c r="SC818" s="104"/>
      <c r="SD818" s="104"/>
      <c r="SE818" s="104"/>
      <c r="SF818" s="104"/>
      <c r="SG818" s="104"/>
      <c r="SH818" s="104"/>
      <c r="SI818" s="104"/>
      <c r="SJ818" s="104"/>
      <c r="SK818" s="104"/>
      <c r="SL818" s="104"/>
      <c r="SM818" s="104"/>
      <c r="SN818" s="104"/>
      <c r="SO818" s="104"/>
      <c r="SP818" s="104"/>
      <c r="SQ818" s="104"/>
      <c r="SR818" s="104"/>
      <c r="SS818" s="104"/>
      <c r="ST818" s="104"/>
      <c r="SU818" s="104"/>
      <c r="SV818" s="104"/>
      <c r="SW818" s="104"/>
      <c r="SX818" s="104"/>
      <c r="SY818" s="104"/>
      <c r="SZ818" s="104"/>
      <c r="TA818" s="104"/>
      <c r="TB818" s="104"/>
      <c r="TC818" s="104"/>
      <c r="TD818" s="104"/>
      <c r="TE818" s="104"/>
      <c r="TF818" s="104"/>
      <c r="TG818" s="104"/>
      <c r="TH818" s="104"/>
      <c r="TI818" s="104"/>
      <c r="TJ818" s="104"/>
      <c r="TK818" s="104"/>
      <c r="TL818" s="104"/>
      <c r="TM818" s="104"/>
      <c r="TN818" s="104"/>
      <c r="TO818" s="104"/>
      <c r="TP818" s="104"/>
      <c r="TQ818" s="104"/>
      <c r="TR818" s="104"/>
      <c r="TS818" s="104"/>
      <c r="TT818" s="104"/>
      <c r="TU818" s="104"/>
      <c r="TV818" s="104"/>
      <c r="TW818" s="104"/>
      <c r="TX818" s="104"/>
      <c r="TY818" s="104"/>
      <c r="TZ818" s="104"/>
      <c r="UA818" s="104"/>
      <c r="UB818" s="104"/>
      <c r="UC818" s="104"/>
      <c r="UD818" s="104"/>
      <c r="UE818" s="104"/>
      <c r="UF818" s="104"/>
      <c r="UG818" s="104"/>
      <c r="UH818" s="104"/>
      <c r="UI818" s="104"/>
      <c r="UJ818" s="104"/>
      <c r="UK818" s="104"/>
      <c r="UL818" s="104"/>
      <c r="UM818" s="104"/>
      <c r="UN818" s="104"/>
      <c r="UO818" s="104"/>
      <c r="UP818" s="104"/>
      <c r="UQ818" s="104"/>
      <c r="UR818" s="104"/>
      <c r="US818" s="104"/>
      <c r="UT818" s="104"/>
      <c r="UU818" s="104"/>
      <c r="UV818" s="104"/>
      <c r="UW818" s="104"/>
      <c r="UX818" s="104"/>
      <c r="UY818" s="104"/>
      <c r="UZ818" s="104"/>
      <c r="VA818" s="104"/>
      <c r="VB818" s="104"/>
      <c r="VC818" s="104"/>
      <c r="VD818" s="104"/>
      <c r="VE818" s="104"/>
      <c r="VF818" s="104"/>
      <c r="VG818" s="104"/>
      <c r="VH818" s="104"/>
      <c r="VI818" s="104"/>
      <c r="VJ818" s="104"/>
      <c r="VK818" s="104"/>
      <c r="VL818" s="104"/>
      <c r="VM818" s="104"/>
      <c r="VN818" s="104"/>
      <c r="VO818" s="104"/>
      <c r="VP818" s="104"/>
      <c r="VQ818" s="104"/>
      <c r="VR818" s="104"/>
      <c r="VS818" s="104"/>
      <c r="VT818" s="104"/>
      <c r="VU818" s="104"/>
      <c r="VV818" s="104"/>
      <c r="VW818" s="104"/>
      <c r="VX818" s="104"/>
      <c r="VY818" s="104"/>
      <c r="VZ818" s="104"/>
      <c r="WA818" s="104"/>
      <c r="WB818" s="104"/>
      <c r="WC818" s="104"/>
      <c r="WD818" s="104"/>
      <c r="WE818" s="104"/>
      <c r="WF818" s="104"/>
      <c r="WG818" s="104"/>
      <c r="WH818" s="104"/>
      <c r="WI818" s="104"/>
      <c r="WJ818" s="104"/>
      <c r="WK818" s="104"/>
      <c r="WL818" s="104"/>
      <c r="WM818" s="104"/>
      <c r="WN818" s="104"/>
      <c r="WO818" s="104"/>
      <c r="WP818" s="104"/>
      <c r="WQ818" s="104"/>
      <c r="WR818" s="104"/>
      <c r="WS818" s="104"/>
      <c r="WT818" s="104"/>
      <c r="WU818" s="104"/>
      <c r="WV818" s="104"/>
      <c r="WW818" s="104"/>
      <c r="WX818" s="104"/>
      <c r="WY818" s="104"/>
      <c r="WZ818" s="104"/>
      <c r="XA818" s="104"/>
      <c r="XB818" s="104"/>
      <c r="XC818" s="104"/>
      <c r="XD818" s="104"/>
      <c r="XE818" s="104"/>
      <c r="XF818" s="104"/>
      <c r="XG818" s="104"/>
      <c r="XH818" s="104"/>
      <c r="XI818" s="104"/>
      <c r="XJ818" s="104"/>
      <c r="XK818" s="104"/>
      <c r="XL818" s="104"/>
      <c r="XM818" s="104"/>
      <c r="XN818" s="104"/>
      <c r="XO818" s="104"/>
      <c r="XP818" s="104"/>
      <c r="XQ818" s="104"/>
      <c r="XR818" s="104"/>
      <c r="XS818" s="104"/>
      <c r="XT818" s="104"/>
      <c r="XU818" s="104"/>
      <c r="XV818" s="104"/>
      <c r="XW818" s="104"/>
      <c r="XX818" s="104"/>
      <c r="XY818" s="104"/>
      <c r="XZ818" s="104"/>
      <c r="YA818" s="104"/>
      <c r="YB818" s="104"/>
      <c r="YC818" s="104"/>
      <c r="YD818" s="104"/>
      <c r="YE818" s="104"/>
      <c r="YF818" s="104"/>
      <c r="YG818" s="104"/>
      <c r="YH818" s="104"/>
      <c r="YI818" s="104"/>
      <c r="YJ818" s="104"/>
      <c r="YK818" s="104"/>
      <c r="YL818" s="104"/>
      <c r="YM818" s="104"/>
      <c r="YN818" s="104"/>
      <c r="YO818" s="104"/>
      <c r="YP818" s="104"/>
      <c r="YQ818" s="104"/>
      <c r="YR818" s="104"/>
      <c r="YS818" s="104"/>
      <c r="YT818" s="104"/>
      <c r="YU818" s="104"/>
      <c r="YV818" s="104"/>
      <c r="YW818" s="104"/>
      <c r="YX818" s="104"/>
      <c r="YY818" s="104"/>
      <c r="YZ818" s="104"/>
      <c r="ZA818" s="104"/>
      <c r="ZB818" s="104"/>
      <c r="ZC818" s="104"/>
      <c r="ZD818" s="104"/>
      <c r="ZE818" s="104"/>
      <c r="ZF818" s="104"/>
      <c r="ZG818" s="104"/>
      <c r="ZH818" s="104"/>
      <c r="ZI818" s="104"/>
      <c r="ZJ818" s="104"/>
      <c r="ZK818" s="104"/>
      <c r="ZL818" s="104"/>
      <c r="ZM818" s="104"/>
      <c r="ZN818" s="104"/>
      <c r="ZO818" s="104"/>
      <c r="ZP818" s="104"/>
      <c r="ZQ818" s="104"/>
      <c r="ZR818" s="104"/>
      <c r="ZS818" s="104"/>
      <c r="ZT818" s="104"/>
      <c r="ZU818" s="104"/>
      <c r="ZV818" s="104"/>
      <c r="ZW818" s="104"/>
      <c r="ZX818" s="104"/>
      <c r="ZY818" s="104"/>
      <c r="ZZ818" s="104"/>
      <c r="AAA818" s="104"/>
      <c r="AAB818" s="104"/>
      <c r="AAC818" s="104"/>
      <c r="AAD818" s="104"/>
      <c r="AAE818" s="104"/>
      <c r="AAF818" s="104"/>
      <c r="AAG818" s="104"/>
      <c r="AAH818" s="104"/>
      <c r="AAI818" s="104"/>
      <c r="AAJ818" s="104"/>
      <c r="AAK818" s="104"/>
      <c r="AAL818" s="104"/>
      <c r="AAM818" s="104"/>
      <c r="AAN818" s="104"/>
      <c r="AAO818" s="104"/>
      <c r="AAP818" s="104"/>
      <c r="AAQ818" s="104"/>
      <c r="AAR818" s="104"/>
      <c r="AAS818" s="104"/>
      <c r="AAT818" s="104"/>
      <c r="AAU818" s="104"/>
      <c r="AAV818" s="104"/>
      <c r="AAW818" s="104"/>
      <c r="AAX818" s="104"/>
      <c r="AAY818" s="104"/>
      <c r="AAZ818" s="104"/>
      <c r="ABA818" s="104"/>
      <c r="ABB818" s="104"/>
      <c r="ABC818" s="104"/>
      <c r="ABD818" s="104"/>
      <c r="ABE818" s="104"/>
      <c r="ABF818" s="104"/>
      <c r="ABG818" s="104"/>
      <c r="ABH818" s="104"/>
      <c r="ABI818" s="104"/>
      <c r="ABJ818" s="104"/>
      <c r="ABK818" s="104"/>
      <c r="ABL818" s="104"/>
      <c r="ABM818" s="104"/>
      <c r="ABN818" s="104"/>
      <c r="ABO818" s="104"/>
      <c r="ABP818" s="104"/>
      <c r="ABQ818" s="104"/>
      <c r="ABR818" s="104"/>
      <c r="ABS818" s="104"/>
      <c r="ABT818" s="104"/>
      <c r="ABU818" s="104"/>
      <c r="ABV818" s="104"/>
      <c r="ABW818" s="104"/>
      <c r="ABX818" s="104"/>
      <c r="ABY818" s="104"/>
      <c r="ABZ818" s="104"/>
      <c r="ACA818" s="104"/>
      <c r="ACB818" s="104"/>
      <c r="ACC818" s="104"/>
      <c r="ACD818" s="104"/>
      <c r="ACE818" s="104"/>
      <c r="ACF818" s="104"/>
      <c r="ACG818" s="104"/>
      <c r="ACH818" s="104"/>
      <c r="ACI818" s="104"/>
      <c r="ACJ818" s="104"/>
      <c r="ACK818" s="104"/>
      <c r="ACL818" s="104"/>
      <c r="ACM818" s="104"/>
      <c r="ACN818" s="104"/>
      <c r="ACO818" s="104"/>
      <c r="ACP818" s="104"/>
      <c r="ACQ818" s="104"/>
      <c r="ACR818" s="104"/>
      <c r="ACS818" s="104"/>
      <c r="ACT818" s="104"/>
      <c r="ACU818" s="104"/>
      <c r="ACV818" s="104"/>
      <c r="ACW818" s="104"/>
      <c r="ACX818" s="104"/>
      <c r="ACY818" s="104"/>
      <c r="ACZ818" s="104"/>
      <c r="ADA818" s="104"/>
      <c r="ADB818" s="104"/>
      <c r="ADC818" s="104"/>
      <c r="ADD818" s="104"/>
      <c r="ADE818" s="104"/>
      <c r="ADF818" s="104"/>
      <c r="ADG818" s="104"/>
      <c r="ADH818" s="104"/>
      <c r="ADI818" s="104"/>
      <c r="ADJ818" s="104"/>
      <c r="ADK818" s="104"/>
      <c r="ADL818" s="104"/>
      <c r="ADM818" s="104"/>
      <c r="ADN818" s="104"/>
      <c r="ADO818" s="104"/>
      <c r="ADP818" s="104"/>
      <c r="ADQ818" s="104"/>
      <c r="ADR818" s="104"/>
      <c r="ADS818" s="104"/>
      <c r="ADT818" s="104"/>
      <c r="ADU818" s="104"/>
      <c r="ADV818" s="104"/>
      <c r="ADW818" s="104"/>
      <c r="ADX818" s="104"/>
      <c r="ADY818" s="104"/>
      <c r="ADZ818" s="104"/>
      <c r="AEA818" s="104"/>
      <c r="AEB818" s="104"/>
      <c r="AEC818" s="104"/>
      <c r="AED818" s="104"/>
      <c r="AEE818" s="104"/>
      <c r="AEF818" s="104"/>
      <c r="AEG818" s="104"/>
      <c r="AEH818" s="104"/>
      <c r="AEI818" s="104"/>
      <c r="AEJ818" s="104"/>
      <c r="AEK818" s="104"/>
      <c r="AEL818" s="104"/>
      <c r="AEM818" s="104"/>
      <c r="AEN818" s="104"/>
      <c r="AEO818" s="104"/>
      <c r="AEP818" s="104"/>
      <c r="AEQ818" s="104"/>
      <c r="AER818" s="104"/>
      <c r="AES818" s="104"/>
      <c r="AET818" s="104"/>
      <c r="AEU818" s="104"/>
      <c r="AEV818" s="104"/>
      <c r="AEW818" s="104"/>
      <c r="AEX818" s="104"/>
      <c r="AEY818" s="104"/>
      <c r="AEZ818" s="104"/>
      <c r="AFA818" s="104"/>
      <c r="AFB818" s="104"/>
      <c r="AFC818" s="104"/>
      <c r="AFD818" s="104"/>
      <c r="AFE818" s="104"/>
      <c r="AFF818" s="104"/>
      <c r="AFG818" s="104"/>
      <c r="AFH818" s="104"/>
      <c r="AFI818" s="104"/>
      <c r="AFJ818" s="104"/>
      <c r="AFK818" s="104"/>
      <c r="AFL818" s="104"/>
      <c r="AFM818" s="104"/>
      <c r="AFN818" s="104"/>
      <c r="AFO818" s="104"/>
      <c r="AFP818" s="104"/>
      <c r="AFQ818" s="104"/>
      <c r="AFR818" s="104"/>
      <c r="AFS818" s="104"/>
      <c r="AFT818" s="104"/>
      <c r="AFU818" s="104"/>
      <c r="AFV818" s="104"/>
      <c r="AFW818" s="104"/>
      <c r="AFX818" s="104"/>
      <c r="AFY818" s="104"/>
      <c r="AFZ818" s="104"/>
      <c r="AGA818" s="104"/>
      <c r="AGB818" s="104"/>
      <c r="AGC818" s="104"/>
      <c r="AGD818" s="104"/>
      <c r="AGE818" s="104"/>
      <c r="AGF818" s="104"/>
      <c r="AGG818" s="104"/>
      <c r="AGH818" s="104"/>
      <c r="AGI818" s="104"/>
      <c r="AGJ818" s="104"/>
      <c r="AGK818" s="104"/>
      <c r="AGL818" s="104"/>
      <c r="AGM818" s="104"/>
      <c r="AGN818" s="104"/>
      <c r="AGO818" s="104"/>
      <c r="AGP818" s="104"/>
      <c r="AGQ818" s="104"/>
      <c r="AGR818" s="104"/>
      <c r="AGS818" s="104"/>
      <c r="AGT818" s="104"/>
      <c r="AGU818" s="104"/>
      <c r="AGV818" s="104"/>
      <c r="AGW818" s="104"/>
      <c r="AGX818" s="104"/>
      <c r="AGY818" s="104"/>
      <c r="AGZ818" s="104"/>
      <c r="AHA818" s="104"/>
      <c r="AHB818" s="104"/>
      <c r="AHC818" s="104"/>
      <c r="AHD818" s="104"/>
      <c r="AHE818" s="104"/>
      <c r="AHF818" s="104"/>
      <c r="AHG818" s="104"/>
      <c r="AHH818" s="104"/>
      <c r="AHI818" s="104"/>
      <c r="AHJ818" s="104"/>
      <c r="AHK818" s="104"/>
      <c r="AHL818" s="104"/>
      <c r="AHM818" s="104"/>
      <c r="AHN818" s="104"/>
      <c r="AHO818" s="104"/>
      <c r="AHP818" s="104"/>
      <c r="AHQ818" s="104"/>
      <c r="AHR818" s="104"/>
      <c r="AHS818" s="104"/>
      <c r="AHT818" s="104"/>
      <c r="AHU818" s="104"/>
      <c r="AHV818" s="104"/>
      <c r="AHW818" s="104"/>
      <c r="AHX818" s="104"/>
      <c r="AHY818" s="104"/>
      <c r="AHZ818" s="104"/>
      <c r="AIA818" s="104"/>
      <c r="AIB818" s="104"/>
      <c r="AIC818" s="104"/>
      <c r="AID818" s="104"/>
      <c r="AIE818" s="104"/>
      <c r="AIF818" s="104"/>
      <c r="AIG818" s="104"/>
      <c r="AIH818" s="104"/>
      <c r="AII818" s="104"/>
      <c r="AIJ818" s="104"/>
      <c r="AIK818" s="104"/>
      <c r="AIL818" s="104"/>
      <c r="AIM818" s="104"/>
      <c r="AIN818" s="104"/>
      <c r="AIO818" s="104"/>
      <c r="AIP818" s="104"/>
      <c r="AIQ818" s="104"/>
      <c r="AIR818" s="104"/>
      <c r="AIS818" s="104"/>
      <c r="AIT818" s="104"/>
      <c r="AIU818" s="104"/>
      <c r="AIV818" s="104"/>
      <c r="AIW818" s="104"/>
      <c r="AIX818" s="104"/>
      <c r="AIY818" s="104"/>
      <c r="AIZ818" s="104"/>
      <c r="AJA818" s="104"/>
      <c r="AJB818" s="104"/>
      <c r="AJC818" s="104"/>
      <c r="AJD818" s="104"/>
      <c r="AJE818" s="104"/>
      <c r="AJF818" s="104"/>
      <c r="AJG818" s="104"/>
      <c r="AJH818" s="104"/>
      <c r="AJI818" s="104"/>
      <c r="AJJ818" s="104"/>
      <c r="AJK818" s="104"/>
      <c r="AJL818" s="104"/>
      <c r="AJM818" s="104"/>
      <c r="AJN818" s="104"/>
      <c r="AJO818" s="104"/>
      <c r="AJP818" s="104"/>
      <c r="AJQ818" s="104"/>
      <c r="AJR818" s="104"/>
      <c r="AJS818" s="104"/>
      <c r="AJT818" s="104"/>
      <c r="AJU818" s="104"/>
      <c r="AJV818" s="104"/>
      <c r="AJW818" s="104"/>
      <c r="AJX818" s="104"/>
      <c r="AJY818" s="104"/>
      <c r="AJZ818" s="104"/>
      <c r="AKA818" s="104"/>
      <c r="AKB818" s="104"/>
      <c r="AKC818" s="104"/>
      <c r="AKD818" s="104"/>
      <c r="AKE818" s="104"/>
      <c r="AKF818" s="104"/>
      <c r="AKG818" s="104"/>
      <c r="AKH818" s="104"/>
      <c r="AKI818" s="104"/>
      <c r="AKJ818" s="104"/>
      <c r="AKK818" s="104"/>
      <c r="AKL818" s="104"/>
      <c r="AKM818" s="104"/>
      <c r="AKN818" s="104"/>
      <c r="AKO818" s="104"/>
      <c r="AKP818" s="104"/>
      <c r="AKQ818" s="104"/>
      <c r="AKR818" s="104"/>
      <c r="AKS818" s="104"/>
      <c r="AKT818" s="104"/>
      <c r="AKU818" s="104"/>
      <c r="AKV818" s="104"/>
      <c r="AKW818" s="104"/>
      <c r="AKX818" s="104"/>
      <c r="AKY818" s="104"/>
      <c r="AKZ818" s="104"/>
      <c r="ALA818" s="104"/>
      <c r="ALB818" s="104"/>
      <c r="ALC818" s="104"/>
      <c r="ALD818" s="104"/>
      <c r="ALE818" s="104"/>
      <c r="ALF818" s="104"/>
      <c r="ALG818" s="104"/>
      <c r="ALH818" s="104"/>
      <c r="ALI818" s="104"/>
      <c r="ALJ818" s="104"/>
      <c r="ALK818" s="104"/>
      <c r="ALL818" s="104"/>
      <c r="ALM818" s="104"/>
      <c r="ALN818" s="104"/>
      <c r="ALO818" s="104"/>
      <c r="ALP818" s="104"/>
      <c r="ALQ818" s="104"/>
      <c r="ALR818" s="104"/>
      <c r="ALS818" s="104"/>
      <c r="ALT818" s="104"/>
      <c r="ALU818" s="104"/>
      <c r="ALV818" s="104"/>
      <c r="ALW818" s="104"/>
      <c r="ALX818" s="104"/>
      <c r="ALY818" s="104"/>
      <c r="ALZ818" s="104"/>
      <c r="AMA818" s="104"/>
      <c r="AMB818" s="104"/>
      <c r="AMC818" s="104"/>
      <c r="AMD818" s="104"/>
      <c r="AME818" s="104"/>
      <c r="AMF818" s="104"/>
      <c r="AMG818" s="104"/>
      <c r="AMH818" s="104"/>
      <c r="AMI818" s="104"/>
      <c r="AMJ818" s="104"/>
      <c r="AMK818" s="104"/>
      <c r="AML818" s="104"/>
      <c r="AMM818" s="104"/>
      <c r="AMN818" s="104"/>
      <c r="AMO818" s="104"/>
      <c r="AMP818" s="104"/>
      <c r="AMQ818" s="104"/>
      <c r="AMR818" s="104"/>
      <c r="AMS818" s="104"/>
      <c r="AMT818" s="104"/>
      <c r="AMU818" s="104"/>
      <c r="AMV818" s="104"/>
      <c r="AMW818" s="104"/>
      <c r="AMX818" s="104"/>
    </row>
    <row r="819" spans="1:1038" s="288" customFormat="1" ht="18" customHeight="1">
      <c r="A819" s="549">
        <v>43333</v>
      </c>
      <c r="B819" s="283" t="s">
        <v>1647</v>
      </c>
      <c r="C819" s="227"/>
      <c r="D819" s="284" t="s">
        <v>1279</v>
      </c>
      <c r="E819" s="229">
        <v>99</v>
      </c>
      <c r="F819" s="229">
        <v>2</v>
      </c>
      <c r="G819" s="286" t="str">
        <f t="shared" si="513"/>
        <v>99-2</v>
      </c>
      <c r="H819" s="229">
        <v>73.5</v>
      </c>
      <c r="I819" s="229">
        <v>92</v>
      </c>
      <c r="J819" s="477">
        <f t="shared" si="546"/>
        <v>0</v>
      </c>
      <c r="K819" s="478" t="str">
        <f>IF(J820=1,IF(((VLOOKUP($G819,[3]Depth_Lookup!$A$3:$J$550,9,FALSE))-(I819/100))=0,"Good",IF(((VLOOKUP($G819,[3]Depth_Lookup!$A$3:$J$550,9,FALSE))-(I819/100))&gt;0,"Too Short","Too Long")))</f>
        <v>Good</v>
      </c>
      <c r="L819" s="171">
        <f>(VLOOKUP($G819,Depth_Lookup!$A$3:$J$410,10,FALSE))+(H819/100)</f>
        <v>259.19</v>
      </c>
      <c r="M819" s="171">
        <f>(VLOOKUP($G819,Depth_Lookup!$A$3:$J$410,10,FALSE))+(I819/100)</f>
        <v>259.375</v>
      </c>
      <c r="N819" s="645" t="s">
        <v>2353</v>
      </c>
      <c r="O819" s="229">
        <v>1</v>
      </c>
      <c r="P819" s="229" t="s">
        <v>853</v>
      </c>
      <c r="Q819" s="229" t="s">
        <v>125</v>
      </c>
      <c r="R819" s="286" t="str">
        <f t="shared" si="537"/>
        <v>SerpentinizedHarzburgite</v>
      </c>
      <c r="S819" s="227" t="s">
        <v>98</v>
      </c>
      <c r="T819" s="229" t="s">
        <v>700</v>
      </c>
      <c r="U819" s="229" t="s">
        <v>95</v>
      </c>
      <c r="V819" s="229" t="s">
        <v>509</v>
      </c>
      <c r="W819" s="229" t="s">
        <v>102</v>
      </c>
      <c r="X819" s="287">
        <f>VLOOKUP(W819,[3]definitions_list_lookup!$A$13:$B$19,2,0)</f>
        <v>5</v>
      </c>
      <c r="Y819" s="229" t="s">
        <v>90</v>
      </c>
      <c r="Z819" s="229" t="s">
        <v>91</v>
      </c>
      <c r="AA819" s="229"/>
      <c r="AB819" s="227"/>
      <c r="AC819" s="227"/>
      <c r="AD819" s="227"/>
      <c r="AE819" s="233"/>
      <c r="AF819" s="286" t="e">
        <f>VLOOKUP(AE819,[3]definitions_list_mag!$V$12:$W$15,2,0)</f>
        <v>#N/A</v>
      </c>
      <c r="AG819" s="676"/>
      <c r="AH819" s="229"/>
      <c r="AI819" s="252">
        <v>74</v>
      </c>
      <c r="AJ819" s="229"/>
      <c r="AK819" s="229"/>
      <c r="AL819" s="229"/>
      <c r="AM819" s="229"/>
      <c r="AN819" s="229"/>
      <c r="AO819" s="252"/>
      <c r="AP819" s="229"/>
      <c r="AQ819" s="229"/>
      <c r="AR819" s="229"/>
      <c r="AS819" s="229"/>
      <c r="AT819" s="229"/>
      <c r="AU819" s="252"/>
      <c r="AV819" s="229"/>
      <c r="AW819" s="229"/>
      <c r="AX819" s="227"/>
      <c r="AY819" s="227"/>
      <c r="AZ819" s="229"/>
      <c r="BA819" s="252">
        <v>25</v>
      </c>
      <c r="BB819" s="227">
        <v>4</v>
      </c>
      <c r="BC819" s="227">
        <v>2</v>
      </c>
      <c r="BD819" s="227" t="s">
        <v>110</v>
      </c>
      <c r="BE819" s="227" t="s">
        <v>103</v>
      </c>
      <c r="BF819" s="227"/>
      <c r="BG819" s="240"/>
      <c r="BH819" s="227"/>
      <c r="BI819" s="227"/>
      <c r="BJ819" s="227"/>
      <c r="BK819" s="227"/>
      <c r="BL819" s="227"/>
      <c r="BM819" s="240">
        <v>1</v>
      </c>
      <c r="BN819" s="227">
        <v>1</v>
      </c>
      <c r="BO819" s="227">
        <v>0.5</v>
      </c>
      <c r="BP819" s="227"/>
      <c r="BQ819" s="227"/>
      <c r="BR819" s="227"/>
      <c r="BS819" s="227"/>
      <c r="BT819" s="227"/>
      <c r="BU819" s="227"/>
      <c r="BV819" s="227"/>
      <c r="BW819" s="227"/>
      <c r="BX819" s="227"/>
      <c r="BY819" s="240"/>
      <c r="BZ819" s="227"/>
      <c r="CA819" s="227"/>
      <c r="CB819" s="227"/>
      <c r="CC819" s="227"/>
      <c r="CD819" s="227"/>
      <c r="CE819" s="227"/>
      <c r="CF819" s="290">
        <f t="shared" si="538"/>
        <v>100</v>
      </c>
      <c r="CG819" s="148"/>
      <c r="CH819" s="149" t="s">
        <v>1329</v>
      </c>
      <c r="CI819" s="149">
        <v>85</v>
      </c>
      <c r="CJ819" s="149" t="s">
        <v>514</v>
      </c>
      <c r="CK819" s="572"/>
      <c r="CL819" s="152"/>
      <c r="CM819" s="152"/>
      <c r="CN819" s="152"/>
      <c r="CO819" s="152"/>
      <c r="CP819" s="152"/>
      <c r="CQ819" s="152"/>
      <c r="CR819" s="152"/>
      <c r="CS819" s="152"/>
      <c r="CT819" s="152"/>
      <c r="CU819" s="152"/>
      <c r="CV819" s="152"/>
      <c r="CW819" s="152"/>
      <c r="CX819" s="152"/>
      <c r="CY819" s="152"/>
      <c r="CZ819" s="152"/>
      <c r="DA819" s="152"/>
      <c r="DB819" s="152">
        <v>90</v>
      </c>
      <c r="DC819" s="229">
        <v>10</v>
      </c>
      <c r="DD819" s="152"/>
      <c r="DE819" s="152"/>
      <c r="DF819" s="152"/>
      <c r="DG819" s="152"/>
      <c r="DH819" s="152"/>
      <c r="DI819" s="152"/>
      <c r="DJ819" s="152"/>
      <c r="DK819" s="208">
        <f t="shared" si="539"/>
        <v>100</v>
      </c>
      <c r="DL819" s="148"/>
      <c r="DM819" s="152"/>
      <c r="DN819" s="152"/>
      <c r="DO819" s="153"/>
      <c r="DQ819" s="148"/>
      <c r="DR819" s="574"/>
      <c r="DS819" s="148"/>
      <c r="DT819" s="283" t="s">
        <v>2354</v>
      </c>
      <c r="DU819" s="229"/>
      <c r="DV819" s="229"/>
      <c r="DW819" s="291" t="e">
        <f>VLOOKUP(P819,[3]definitions_list_lookup!$K$30:$L$54,2,0)</f>
        <v>#N/A</v>
      </c>
      <c r="DX819" s="677" t="s">
        <v>853</v>
      </c>
      <c r="DY819" s="578" t="s">
        <v>2351</v>
      </c>
      <c r="DZ819" s="479"/>
      <c r="EA819" s="292"/>
      <c r="EB819" s="229"/>
      <c r="EC819" s="292"/>
      <c r="ED819" s="229" t="s">
        <v>2517</v>
      </c>
      <c r="EE819" s="293"/>
      <c r="EF819" s="294"/>
      <c r="EG819" s="293"/>
      <c r="EH819" s="295"/>
      <c r="EI819" s="296"/>
      <c r="EJ819" s="297"/>
      <c r="EK819" s="298"/>
      <c r="EL819" s="293"/>
      <c r="EM819" s="295"/>
      <c r="EN819" s="295" t="s">
        <v>2046</v>
      </c>
      <c r="EO819" s="321"/>
      <c r="EP819" s="321"/>
      <c r="EQ819" s="321"/>
      <c r="ER819" s="321"/>
      <c r="ES819" s="321"/>
      <c r="ET819" s="321"/>
      <c r="EU819" s="321"/>
      <c r="EV819" s="712">
        <v>33</v>
      </c>
      <c r="EW819" s="712">
        <v>90</v>
      </c>
      <c r="EX819" s="712">
        <v>20</v>
      </c>
      <c r="EY819" s="712">
        <v>0</v>
      </c>
      <c r="EZ819" s="192">
        <f t="shared" si="514"/>
        <v>-119.26910490030185</v>
      </c>
      <c r="FA819" s="192">
        <f t="shared" si="515"/>
        <v>240.73089509969816</v>
      </c>
      <c r="FB819" s="192">
        <f t="shared" si="516"/>
        <v>53.334190635591156</v>
      </c>
      <c r="FC819" s="192">
        <f t="shared" si="517"/>
        <v>330.73089509969816</v>
      </c>
      <c r="FD819" s="192">
        <f t="shared" si="518"/>
        <v>36.665809364408844</v>
      </c>
      <c r="FE819" s="193">
        <f t="shared" si="519"/>
        <v>60.730895099698159</v>
      </c>
      <c r="FF819" s="194">
        <f t="shared" si="520"/>
        <v>36.665809364408844</v>
      </c>
      <c r="FG819" s="293"/>
      <c r="FH819" s="295"/>
      <c r="FI819" s="778">
        <f t="shared" si="526"/>
        <v>0</v>
      </c>
      <c r="FJ819" s="779">
        <f t="shared" si="527"/>
        <v>36.665809364408844</v>
      </c>
      <c r="FK819" s="779">
        <f t="shared" si="528"/>
        <v>53.334190635591156</v>
      </c>
      <c r="FL819" s="780">
        <f t="shared" si="529"/>
        <v>0.93085723047739288</v>
      </c>
      <c r="FM819" s="169">
        <f t="shared" si="530"/>
        <v>0.80213212779822884</v>
      </c>
      <c r="FN819" s="783">
        <f t="shared" si="531"/>
        <v>0</v>
      </c>
      <c r="FO819" s="227"/>
      <c r="FP819" s="227"/>
      <c r="FQ819" s="227"/>
      <c r="FR819" s="227"/>
      <c r="FS819" s="227"/>
      <c r="FT819" s="227"/>
      <c r="FU819" s="227"/>
      <c r="FV819" s="227"/>
      <c r="FW819" s="227"/>
      <c r="FX819" s="227"/>
      <c r="FY819" s="227"/>
      <c r="FZ819" s="227"/>
      <c r="GA819" s="227"/>
      <c r="GB819" s="227"/>
      <c r="GC819" s="227"/>
      <c r="GD819" s="227"/>
      <c r="GE819" s="227"/>
      <c r="GF819" s="227"/>
      <c r="GG819" s="227"/>
      <c r="GH819" s="227"/>
      <c r="GI819" s="227"/>
      <c r="GJ819" s="227"/>
      <c r="GK819" s="227"/>
      <c r="GL819" s="227"/>
      <c r="GM819" s="227"/>
      <c r="GN819" s="227"/>
      <c r="GO819" s="227"/>
      <c r="GP819" s="227"/>
      <c r="GQ819" s="227"/>
      <c r="GR819" s="227"/>
      <c r="GS819" s="227"/>
      <c r="GT819" s="227"/>
      <c r="GU819" s="227"/>
      <c r="GV819" s="227"/>
      <c r="GW819" s="227"/>
      <c r="GX819" s="227"/>
      <c r="GY819" s="227"/>
      <c r="GZ819" s="227"/>
      <c r="HA819" s="227"/>
      <c r="HB819" s="227"/>
      <c r="HC819" s="227"/>
      <c r="HD819" s="227"/>
      <c r="HE819" s="227"/>
      <c r="HF819" s="227"/>
      <c r="HG819" s="227"/>
      <c r="HH819" s="227"/>
      <c r="HI819" s="227"/>
      <c r="HJ819" s="227"/>
      <c r="HK819" s="227"/>
      <c r="HL819" s="227"/>
      <c r="HM819" s="227"/>
      <c r="HN819" s="227"/>
      <c r="HO819" s="227"/>
      <c r="HP819" s="227"/>
      <c r="HQ819" s="227"/>
      <c r="HR819" s="227"/>
      <c r="HS819" s="227"/>
      <c r="HT819" s="227"/>
      <c r="HU819" s="227"/>
      <c r="HV819" s="227"/>
      <c r="HW819" s="227"/>
      <c r="HX819" s="227"/>
      <c r="HY819" s="227"/>
      <c r="HZ819" s="227"/>
      <c r="IA819" s="227"/>
      <c r="IB819" s="227"/>
      <c r="IC819" s="227"/>
      <c r="ID819" s="227"/>
      <c r="IE819" s="227"/>
      <c r="IF819" s="227"/>
      <c r="IG819" s="227"/>
      <c r="IH819" s="227"/>
      <c r="II819" s="227"/>
      <c r="IJ819" s="227"/>
      <c r="IK819" s="227"/>
      <c r="IL819" s="227"/>
      <c r="IM819" s="227"/>
      <c r="IN819" s="227"/>
      <c r="IO819" s="227"/>
      <c r="IP819" s="227"/>
      <c r="IQ819" s="227"/>
      <c r="IR819" s="227"/>
      <c r="IS819" s="227"/>
      <c r="IT819" s="227"/>
      <c r="IU819" s="227"/>
      <c r="IV819" s="227"/>
      <c r="IW819" s="227"/>
      <c r="IX819" s="227"/>
      <c r="IY819" s="227"/>
      <c r="IZ819" s="227"/>
      <c r="JA819" s="227"/>
      <c r="JB819" s="227"/>
      <c r="JC819" s="227"/>
      <c r="JD819" s="227"/>
      <c r="JE819" s="227"/>
      <c r="JF819" s="227"/>
      <c r="JG819" s="227"/>
      <c r="JH819" s="227"/>
      <c r="JI819" s="227"/>
      <c r="JJ819" s="227"/>
      <c r="JK819" s="227"/>
      <c r="JL819" s="227"/>
      <c r="JM819" s="227"/>
      <c r="JN819" s="227"/>
      <c r="JO819" s="227"/>
      <c r="JP819" s="227"/>
      <c r="JQ819" s="227"/>
      <c r="JR819" s="227"/>
      <c r="JS819" s="227"/>
      <c r="JT819" s="227"/>
      <c r="JU819" s="227"/>
      <c r="JV819" s="227"/>
      <c r="JW819" s="227"/>
      <c r="JX819" s="227"/>
      <c r="JY819" s="227"/>
      <c r="JZ819" s="227"/>
      <c r="KA819" s="227"/>
      <c r="KB819" s="227"/>
      <c r="KC819" s="227"/>
      <c r="KD819" s="227"/>
      <c r="KE819" s="227"/>
      <c r="KF819" s="227"/>
      <c r="KG819" s="227"/>
      <c r="KH819" s="227"/>
      <c r="KI819" s="227"/>
      <c r="KJ819" s="227"/>
      <c r="KK819" s="227"/>
      <c r="KL819" s="227"/>
      <c r="KM819" s="227"/>
      <c r="KN819" s="227"/>
      <c r="KO819" s="227"/>
      <c r="KP819" s="227"/>
      <c r="KQ819" s="227"/>
      <c r="KR819" s="227"/>
      <c r="KS819" s="227"/>
      <c r="KT819" s="227"/>
      <c r="KU819" s="227"/>
      <c r="KV819" s="227"/>
      <c r="KW819" s="227"/>
      <c r="KX819" s="227"/>
      <c r="KY819" s="227"/>
      <c r="KZ819" s="227"/>
      <c r="LA819" s="227"/>
      <c r="LB819" s="227"/>
      <c r="LC819" s="227"/>
      <c r="LD819" s="227"/>
      <c r="LE819" s="227"/>
      <c r="LF819" s="227"/>
      <c r="LG819" s="227"/>
      <c r="LH819" s="227"/>
      <c r="LI819" s="227"/>
      <c r="LJ819" s="227"/>
      <c r="LK819" s="227"/>
      <c r="LL819" s="227"/>
      <c r="LM819" s="227"/>
      <c r="LN819" s="227"/>
      <c r="LO819" s="227"/>
      <c r="LP819" s="227"/>
      <c r="LQ819" s="227"/>
      <c r="LR819" s="227"/>
      <c r="LS819" s="227"/>
      <c r="LT819" s="227"/>
      <c r="LU819" s="227"/>
      <c r="LV819" s="227"/>
      <c r="LW819" s="227"/>
      <c r="LX819" s="227"/>
      <c r="LY819" s="227"/>
      <c r="LZ819" s="227"/>
      <c r="MA819" s="227"/>
      <c r="MB819" s="227"/>
      <c r="MC819" s="227"/>
      <c r="MD819" s="227"/>
      <c r="ME819" s="227"/>
      <c r="MF819" s="227"/>
      <c r="MG819" s="227"/>
      <c r="MH819" s="227"/>
      <c r="MI819" s="227"/>
      <c r="MJ819" s="227"/>
      <c r="MK819" s="227"/>
      <c r="ML819" s="227"/>
      <c r="MM819" s="227"/>
      <c r="MN819" s="227"/>
      <c r="MO819" s="227"/>
      <c r="MP819" s="227"/>
      <c r="MQ819" s="227"/>
      <c r="MR819" s="227"/>
      <c r="MS819" s="227"/>
      <c r="MT819" s="227"/>
      <c r="MU819" s="227"/>
      <c r="MV819" s="227"/>
      <c r="MW819" s="227"/>
      <c r="MX819" s="227"/>
      <c r="MY819" s="227"/>
      <c r="MZ819" s="227"/>
      <c r="NA819" s="227"/>
      <c r="NB819" s="227"/>
      <c r="NC819" s="227"/>
      <c r="ND819" s="227"/>
      <c r="NE819" s="227"/>
      <c r="NF819" s="227"/>
      <c r="NG819" s="227"/>
      <c r="NH819" s="227"/>
      <c r="NI819" s="227"/>
      <c r="NJ819" s="227"/>
      <c r="NK819" s="227"/>
      <c r="NL819" s="227"/>
      <c r="NM819" s="227"/>
      <c r="NN819" s="227"/>
      <c r="NO819" s="227"/>
      <c r="NP819" s="227"/>
      <c r="NQ819" s="227"/>
      <c r="NR819" s="227"/>
      <c r="NS819" s="227"/>
      <c r="NT819" s="227"/>
      <c r="NU819" s="227"/>
      <c r="NV819" s="227"/>
      <c r="NW819" s="227"/>
      <c r="NX819" s="227"/>
      <c r="NY819" s="227"/>
      <c r="NZ819" s="227"/>
      <c r="OA819" s="227"/>
      <c r="OB819" s="227"/>
      <c r="OC819" s="227"/>
      <c r="OD819" s="227"/>
      <c r="OE819" s="227"/>
      <c r="OF819" s="227"/>
      <c r="OG819" s="227"/>
      <c r="OH819" s="227"/>
      <c r="OI819" s="227"/>
      <c r="OJ819" s="227"/>
      <c r="OK819" s="227"/>
      <c r="OL819" s="227"/>
      <c r="OM819" s="227"/>
      <c r="ON819" s="227"/>
      <c r="OO819" s="227"/>
      <c r="OP819" s="227"/>
      <c r="OQ819" s="227"/>
      <c r="OR819" s="227"/>
      <c r="OS819" s="227"/>
      <c r="OT819" s="227"/>
      <c r="OU819" s="227"/>
      <c r="OV819" s="227"/>
      <c r="OW819" s="227"/>
      <c r="OX819" s="227"/>
      <c r="OY819" s="227"/>
      <c r="OZ819" s="227"/>
      <c r="PA819" s="227"/>
      <c r="PB819" s="227"/>
      <c r="PC819" s="227"/>
      <c r="PD819" s="227"/>
      <c r="PE819" s="227"/>
      <c r="PF819" s="227"/>
      <c r="PG819" s="227"/>
      <c r="PH819" s="227"/>
      <c r="PI819" s="227"/>
      <c r="PJ819" s="227"/>
      <c r="PK819" s="227"/>
      <c r="PL819" s="227"/>
      <c r="PM819" s="227"/>
      <c r="PN819" s="227"/>
      <c r="PO819" s="227"/>
      <c r="PP819" s="227"/>
      <c r="PQ819" s="227"/>
      <c r="PR819" s="227"/>
      <c r="PS819" s="227"/>
      <c r="PT819" s="227"/>
      <c r="PU819" s="227"/>
      <c r="PV819" s="227"/>
      <c r="PW819" s="227"/>
      <c r="PX819" s="227"/>
      <c r="PY819" s="227"/>
      <c r="PZ819" s="227"/>
      <c r="QA819" s="227"/>
      <c r="QB819" s="227"/>
      <c r="QC819" s="227"/>
      <c r="QD819" s="227"/>
      <c r="QE819" s="227"/>
      <c r="QF819" s="227"/>
      <c r="QG819" s="227"/>
      <c r="QH819" s="227"/>
      <c r="QI819" s="227"/>
      <c r="QJ819" s="227"/>
      <c r="QK819" s="227"/>
      <c r="QL819" s="227"/>
      <c r="QM819" s="227"/>
      <c r="QN819" s="227"/>
      <c r="QO819" s="227"/>
      <c r="QP819" s="227"/>
      <c r="QQ819" s="227"/>
      <c r="QR819" s="227"/>
      <c r="QS819" s="227"/>
      <c r="QT819" s="227"/>
      <c r="QU819" s="227"/>
      <c r="QV819" s="227"/>
      <c r="QW819" s="227"/>
      <c r="QX819" s="227"/>
      <c r="QY819" s="227"/>
      <c r="QZ819" s="227"/>
      <c r="RA819" s="227"/>
      <c r="RB819" s="227"/>
      <c r="RC819" s="227"/>
      <c r="RD819" s="227"/>
      <c r="RE819" s="227"/>
      <c r="RF819" s="227"/>
      <c r="RG819" s="227"/>
      <c r="RH819" s="227"/>
      <c r="RI819" s="227"/>
      <c r="RJ819" s="227"/>
      <c r="RK819" s="227"/>
      <c r="RL819" s="227"/>
      <c r="RM819" s="227"/>
      <c r="RN819" s="227"/>
      <c r="RO819" s="227"/>
      <c r="RP819" s="227"/>
      <c r="RQ819" s="227"/>
      <c r="RR819" s="227"/>
      <c r="RS819" s="227"/>
      <c r="RT819" s="227"/>
      <c r="RU819" s="227"/>
      <c r="RV819" s="227"/>
      <c r="RW819" s="227"/>
      <c r="RX819" s="227"/>
      <c r="RY819" s="227"/>
      <c r="RZ819" s="227"/>
      <c r="SA819" s="227"/>
      <c r="SB819" s="227"/>
      <c r="SC819" s="227"/>
      <c r="SD819" s="227"/>
      <c r="SE819" s="227"/>
      <c r="SF819" s="227"/>
      <c r="SG819" s="227"/>
      <c r="SH819" s="227"/>
      <c r="SI819" s="227"/>
      <c r="SJ819" s="227"/>
      <c r="SK819" s="227"/>
      <c r="SL819" s="227"/>
      <c r="SM819" s="227"/>
      <c r="SN819" s="227"/>
      <c r="SO819" s="227"/>
      <c r="SP819" s="227"/>
      <c r="SQ819" s="227"/>
      <c r="SR819" s="227"/>
      <c r="SS819" s="227"/>
      <c r="ST819" s="227"/>
      <c r="SU819" s="227"/>
      <c r="SV819" s="227"/>
      <c r="SW819" s="227"/>
      <c r="SX819" s="227"/>
      <c r="SY819" s="227"/>
      <c r="SZ819" s="227"/>
      <c r="TA819" s="227"/>
      <c r="TB819" s="227"/>
      <c r="TC819" s="227"/>
      <c r="TD819" s="227"/>
      <c r="TE819" s="227"/>
      <c r="TF819" s="227"/>
      <c r="TG819" s="227"/>
      <c r="TH819" s="227"/>
      <c r="TI819" s="227"/>
      <c r="TJ819" s="227"/>
      <c r="TK819" s="227"/>
      <c r="TL819" s="227"/>
      <c r="TM819" s="227"/>
      <c r="TN819" s="227"/>
      <c r="TO819" s="227"/>
      <c r="TP819" s="227"/>
      <c r="TQ819" s="227"/>
      <c r="TR819" s="227"/>
      <c r="TS819" s="227"/>
      <c r="TT819" s="227"/>
      <c r="TU819" s="227"/>
      <c r="TV819" s="227"/>
      <c r="TW819" s="227"/>
      <c r="TX819" s="227"/>
      <c r="TY819" s="227"/>
      <c r="TZ819" s="227"/>
      <c r="UA819" s="227"/>
      <c r="UB819" s="227"/>
      <c r="UC819" s="227"/>
      <c r="UD819" s="227"/>
      <c r="UE819" s="227"/>
      <c r="UF819" s="227"/>
      <c r="UG819" s="227"/>
      <c r="UH819" s="227"/>
      <c r="UI819" s="227"/>
      <c r="UJ819" s="227"/>
      <c r="UK819" s="227"/>
      <c r="UL819" s="227"/>
      <c r="UM819" s="227"/>
      <c r="UN819" s="227"/>
      <c r="UO819" s="227"/>
      <c r="UP819" s="227"/>
      <c r="UQ819" s="227"/>
      <c r="UR819" s="227"/>
      <c r="US819" s="227"/>
      <c r="UT819" s="227"/>
      <c r="UU819" s="227"/>
      <c r="UV819" s="227"/>
      <c r="UW819" s="227"/>
      <c r="UX819" s="227"/>
      <c r="UY819" s="227"/>
      <c r="UZ819" s="227"/>
      <c r="VA819" s="227"/>
      <c r="VB819" s="227"/>
      <c r="VC819" s="227"/>
      <c r="VD819" s="227"/>
      <c r="VE819" s="227"/>
      <c r="VF819" s="227"/>
      <c r="VG819" s="227"/>
      <c r="VH819" s="227"/>
      <c r="VI819" s="227"/>
      <c r="VJ819" s="227"/>
      <c r="VK819" s="227"/>
      <c r="VL819" s="227"/>
      <c r="VM819" s="227"/>
      <c r="VN819" s="227"/>
      <c r="VO819" s="227"/>
      <c r="VP819" s="227"/>
      <c r="VQ819" s="227"/>
      <c r="VR819" s="227"/>
      <c r="VS819" s="227"/>
      <c r="VT819" s="227"/>
      <c r="VU819" s="227"/>
      <c r="VV819" s="227"/>
      <c r="VW819" s="227"/>
      <c r="VX819" s="227"/>
      <c r="VY819" s="227"/>
      <c r="VZ819" s="227"/>
      <c r="WA819" s="227"/>
      <c r="WB819" s="227"/>
      <c r="WC819" s="227"/>
      <c r="WD819" s="227"/>
      <c r="WE819" s="227"/>
      <c r="WF819" s="227"/>
      <c r="WG819" s="227"/>
      <c r="WH819" s="227"/>
      <c r="WI819" s="227"/>
      <c r="WJ819" s="227"/>
      <c r="WK819" s="227"/>
      <c r="WL819" s="227"/>
      <c r="WM819" s="227"/>
      <c r="WN819" s="227"/>
      <c r="WO819" s="227"/>
      <c r="WP819" s="227"/>
      <c r="WQ819" s="227"/>
      <c r="WR819" s="227"/>
      <c r="WS819" s="227"/>
      <c r="WT819" s="227"/>
      <c r="WU819" s="227"/>
      <c r="WV819" s="227"/>
      <c r="WW819" s="227"/>
      <c r="WX819" s="227"/>
      <c r="WY819" s="227"/>
      <c r="WZ819" s="227"/>
      <c r="XA819" s="227"/>
      <c r="XB819" s="227"/>
      <c r="XC819" s="227"/>
      <c r="XD819" s="227"/>
      <c r="XE819" s="227"/>
      <c r="XF819" s="227"/>
      <c r="XG819" s="227"/>
      <c r="XH819" s="227"/>
      <c r="XI819" s="227"/>
      <c r="XJ819" s="227"/>
      <c r="XK819" s="227"/>
      <c r="XL819" s="227"/>
      <c r="XM819" s="227"/>
      <c r="XN819" s="227"/>
      <c r="XO819" s="227"/>
      <c r="XP819" s="227"/>
      <c r="XQ819" s="227"/>
      <c r="XR819" s="227"/>
      <c r="XS819" s="227"/>
      <c r="XT819" s="227"/>
      <c r="XU819" s="227"/>
      <c r="XV819" s="227"/>
      <c r="XW819" s="227"/>
      <c r="XX819" s="227"/>
      <c r="XY819" s="227"/>
      <c r="XZ819" s="227"/>
      <c r="YA819" s="227"/>
      <c r="YB819" s="227"/>
      <c r="YC819" s="227"/>
      <c r="YD819" s="227"/>
      <c r="YE819" s="227"/>
      <c r="YF819" s="227"/>
      <c r="YG819" s="227"/>
      <c r="YH819" s="227"/>
      <c r="YI819" s="227"/>
      <c r="YJ819" s="227"/>
      <c r="YK819" s="227"/>
      <c r="YL819" s="227"/>
      <c r="YM819" s="227"/>
      <c r="YN819" s="227"/>
      <c r="YO819" s="227"/>
      <c r="YP819" s="227"/>
      <c r="YQ819" s="227"/>
      <c r="YR819" s="227"/>
      <c r="YS819" s="227"/>
      <c r="YT819" s="227"/>
      <c r="YU819" s="227"/>
      <c r="YV819" s="227"/>
      <c r="YW819" s="227"/>
      <c r="YX819" s="227"/>
      <c r="YY819" s="227"/>
      <c r="YZ819" s="227"/>
      <c r="ZA819" s="227"/>
      <c r="ZB819" s="227"/>
      <c r="ZC819" s="227"/>
      <c r="ZD819" s="227"/>
      <c r="ZE819" s="227"/>
      <c r="ZF819" s="227"/>
      <c r="ZG819" s="227"/>
      <c r="ZH819" s="227"/>
      <c r="ZI819" s="227"/>
      <c r="ZJ819" s="227"/>
      <c r="ZK819" s="227"/>
      <c r="ZL819" s="227"/>
      <c r="ZM819" s="227"/>
      <c r="ZN819" s="227"/>
      <c r="ZO819" s="227"/>
      <c r="ZP819" s="227"/>
      <c r="ZQ819" s="227"/>
      <c r="ZR819" s="227"/>
      <c r="ZS819" s="227"/>
      <c r="ZT819" s="227"/>
      <c r="ZU819" s="227"/>
      <c r="ZV819" s="227"/>
      <c r="ZW819" s="227"/>
      <c r="ZX819" s="227"/>
      <c r="ZY819" s="227"/>
      <c r="ZZ819" s="227"/>
      <c r="AAA819" s="227"/>
      <c r="AAB819" s="227"/>
      <c r="AAC819" s="227"/>
      <c r="AAD819" s="227"/>
      <c r="AAE819" s="227"/>
      <c r="AAF819" s="227"/>
      <c r="AAG819" s="227"/>
      <c r="AAH819" s="227"/>
      <c r="AAI819" s="227"/>
      <c r="AAJ819" s="227"/>
      <c r="AAK819" s="227"/>
      <c r="AAL819" s="227"/>
      <c r="AAM819" s="227"/>
      <c r="AAN819" s="227"/>
      <c r="AAO819" s="227"/>
      <c r="AAP819" s="227"/>
      <c r="AAQ819" s="227"/>
      <c r="AAR819" s="227"/>
      <c r="AAS819" s="227"/>
      <c r="AAT819" s="227"/>
      <c r="AAU819" s="227"/>
      <c r="AAV819" s="227"/>
      <c r="AAW819" s="227"/>
      <c r="AAX819" s="227"/>
      <c r="AAY819" s="227"/>
      <c r="AAZ819" s="227"/>
      <c r="ABA819" s="227"/>
      <c r="ABB819" s="227"/>
      <c r="ABC819" s="227"/>
      <c r="ABD819" s="227"/>
      <c r="ABE819" s="227"/>
      <c r="ABF819" s="227"/>
      <c r="ABG819" s="227"/>
      <c r="ABH819" s="227"/>
      <c r="ABI819" s="227"/>
      <c r="ABJ819" s="227"/>
      <c r="ABK819" s="227"/>
      <c r="ABL819" s="227"/>
      <c r="ABM819" s="227"/>
      <c r="ABN819" s="227"/>
      <c r="ABO819" s="227"/>
      <c r="ABP819" s="227"/>
      <c r="ABQ819" s="227"/>
      <c r="ABR819" s="227"/>
      <c r="ABS819" s="227"/>
      <c r="ABT819" s="227"/>
      <c r="ABU819" s="227"/>
      <c r="ABV819" s="227"/>
      <c r="ABW819" s="227"/>
      <c r="ABX819" s="227"/>
      <c r="ABY819" s="227"/>
      <c r="ABZ819" s="227"/>
      <c r="ACA819" s="227"/>
      <c r="ACB819" s="227"/>
      <c r="ACC819" s="227"/>
      <c r="ACD819" s="227"/>
      <c r="ACE819" s="227"/>
      <c r="ACF819" s="227"/>
      <c r="ACG819" s="227"/>
      <c r="ACH819" s="227"/>
      <c r="ACI819" s="227"/>
      <c r="ACJ819" s="227"/>
      <c r="ACK819" s="227"/>
      <c r="ACL819" s="227"/>
      <c r="ACM819" s="227"/>
      <c r="ACN819" s="227"/>
      <c r="ACO819" s="227"/>
      <c r="ACP819" s="227"/>
      <c r="ACQ819" s="227"/>
      <c r="ACR819" s="227"/>
      <c r="ACS819" s="227"/>
      <c r="ACT819" s="227"/>
      <c r="ACU819" s="227"/>
      <c r="ACV819" s="227"/>
      <c r="ACW819" s="227"/>
      <c r="ACX819" s="227"/>
      <c r="ACY819" s="227"/>
      <c r="ACZ819" s="227"/>
      <c r="ADA819" s="227"/>
      <c r="ADB819" s="227"/>
      <c r="ADC819" s="227"/>
      <c r="ADD819" s="227"/>
      <c r="ADE819" s="227"/>
      <c r="ADF819" s="227"/>
      <c r="ADG819" s="227"/>
      <c r="ADH819" s="227"/>
      <c r="ADI819" s="227"/>
      <c r="ADJ819" s="227"/>
      <c r="ADK819" s="227"/>
      <c r="ADL819" s="227"/>
      <c r="ADM819" s="227"/>
      <c r="ADN819" s="227"/>
      <c r="ADO819" s="227"/>
      <c r="ADP819" s="227"/>
      <c r="ADQ819" s="227"/>
      <c r="ADR819" s="227"/>
      <c r="ADS819" s="227"/>
      <c r="ADT819" s="227"/>
      <c r="ADU819" s="227"/>
      <c r="ADV819" s="227"/>
      <c r="ADW819" s="227"/>
      <c r="ADX819" s="227"/>
      <c r="ADY819" s="227"/>
      <c r="ADZ819" s="227"/>
      <c r="AEA819" s="227"/>
      <c r="AEB819" s="227"/>
      <c r="AEC819" s="227"/>
      <c r="AED819" s="227"/>
      <c r="AEE819" s="227"/>
      <c r="AEF819" s="227"/>
      <c r="AEG819" s="227"/>
      <c r="AEH819" s="227"/>
      <c r="AEI819" s="227"/>
      <c r="AEJ819" s="227"/>
      <c r="AEK819" s="227"/>
      <c r="AEL819" s="227"/>
      <c r="AEM819" s="227"/>
      <c r="AEN819" s="227"/>
      <c r="AEO819" s="227"/>
      <c r="AEP819" s="227"/>
      <c r="AEQ819" s="227"/>
      <c r="AER819" s="227"/>
      <c r="AES819" s="227"/>
      <c r="AET819" s="227"/>
      <c r="AEU819" s="227"/>
      <c r="AEV819" s="227"/>
      <c r="AEW819" s="227"/>
      <c r="AEX819" s="227"/>
      <c r="AEY819" s="227"/>
      <c r="AEZ819" s="227"/>
      <c r="AFA819" s="227"/>
      <c r="AFB819" s="227"/>
      <c r="AFC819" s="227"/>
      <c r="AFD819" s="227"/>
      <c r="AFE819" s="227"/>
      <c r="AFF819" s="227"/>
      <c r="AFG819" s="227"/>
      <c r="AFH819" s="227"/>
      <c r="AFI819" s="227"/>
      <c r="AFJ819" s="227"/>
      <c r="AFK819" s="227"/>
      <c r="AFL819" s="227"/>
      <c r="AFM819" s="227"/>
      <c r="AFN819" s="227"/>
      <c r="AFO819" s="227"/>
      <c r="AFP819" s="227"/>
      <c r="AFQ819" s="227"/>
      <c r="AFR819" s="227"/>
      <c r="AFS819" s="227"/>
      <c r="AFT819" s="227"/>
      <c r="AFU819" s="227"/>
      <c r="AFV819" s="227"/>
      <c r="AFW819" s="227"/>
      <c r="AFX819" s="227"/>
      <c r="AFY819" s="227"/>
      <c r="AFZ819" s="227"/>
      <c r="AGA819" s="227"/>
      <c r="AGB819" s="227"/>
      <c r="AGC819" s="227"/>
      <c r="AGD819" s="227"/>
      <c r="AGE819" s="227"/>
      <c r="AGF819" s="227"/>
      <c r="AGG819" s="227"/>
      <c r="AGH819" s="227"/>
      <c r="AGI819" s="227"/>
      <c r="AGJ819" s="227"/>
      <c r="AGK819" s="227"/>
      <c r="AGL819" s="227"/>
      <c r="AGM819" s="227"/>
      <c r="AGN819" s="227"/>
      <c r="AGO819" s="227"/>
      <c r="AGP819" s="227"/>
      <c r="AGQ819" s="227"/>
      <c r="AGR819" s="227"/>
      <c r="AGS819" s="227"/>
      <c r="AGT819" s="227"/>
      <c r="AGU819" s="227"/>
      <c r="AGV819" s="227"/>
      <c r="AGW819" s="227"/>
      <c r="AGX819" s="227"/>
      <c r="AGY819" s="227"/>
      <c r="AGZ819" s="227"/>
      <c r="AHA819" s="227"/>
      <c r="AHB819" s="227"/>
      <c r="AHC819" s="227"/>
      <c r="AHD819" s="227"/>
      <c r="AHE819" s="227"/>
      <c r="AHF819" s="227"/>
      <c r="AHG819" s="227"/>
      <c r="AHH819" s="227"/>
      <c r="AHI819" s="227"/>
      <c r="AHJ819" s="227"/>
      <c r="AHK819" s="227"/>
      <c r="AHL819" s="227"/>
      <c r="AHM819" s="227"/>
      <c r="AHN819" s="227"/>
      <c r="AHO819" s="227"/>
      <c r="AHP819" s="227"/>
      <c r="AHQ819" s="227"/>
      <c r="AHR819" s="227"/>
      <c r="AHS819" s="227"/>
      <c r="AHT819" s="227"/>
      <c r="AHU819" s="227"/>
      <c r="AHV819" s="227"/>
      <c r="AHW819" s="227"/>
      <c r="AHX819" s="227"/>
      <c r="AHY819" s="227"/>
      <c r="AHZ819" s="227"/>
      <c r="AIA819" s="227"/>
      <c r="AIB819" s="227"/>
      <c r="AIC819" s="227"/>
      <c r="AID819" s="227"/>
      <c r="AIE819" s="227"/>
      <c r="AIF819" s="227"/>
      <c r="AIG819" s="227"/>
      <c r="AIH819" s="227"/>
      <c r="AII819" s="227"/>
      <c r="AIJ819" s="227"/>
      <c r="AIK819" s="227"/>
      <c r="AIL819" s="227"/>
      <c r="AIM819" s="227"/>
      <c r="AIN819" s="227"/>
      <c r="AIO819" s="227"/>
      <c r="AIP819" s="227"/>
      <c r="AIQ819" s="227"/>
      <c r="AIR819" s="227"/>
      <c r="AIS819" s="227"/>
      <c r="AIT819" s="227"/>
      <c r="AIU819" s="227"/>
      <c r="AIV819" s="227"/>
      <c r="AIW819" s="227"/>
      <c r="AIX819" s="227"/>
      <c r="AIY819" s="227"/>
      <c r="AIZ819" s="227"/>
      <c r="AJA819" s="227"/>
      <c r="AJB819" s="227"/>
      <c r="AJC819" s="227"/>
      <c r="AJD819" s="227"/>
      <c r="AJE819" s="227"/>
      <c r="AJF819" s="227"/>
      <c r="AJG819" s="227"/>
      <c r="AJH819" s="227"/>
      <c r="AJI819" s="227"/>
      <c r="AJJ819" s="227"/>
      <c r="AJK819" s="227"/>
      <c r="AJL819" s="227"/>
      <c r="AJM819" s="227"/>
      <c r="AJN819" s="227"/>
      <c r="AJO819" s="227"/>
      <c r="AJP819" s="227"/>
      <c r="AJQ819" s="227"/>
      <c r="AJR819" s="227"/>
      <c r="AJS819" s="227"/>
      <c r="AJT819" s="227"/>
      <c r="AJU819" s="227"/>
      <c r="AJV819" s="227"/>
      <c r="AJW819" s="227"/>
      <c r="AJX819" s="227"/>
      <c r="AJY819" s="227"/>
      <c r="AJZ819" s="227"/>
      <c r="AKA819" s="227"/>
      <c r="AKB819" s="227"/>
      <c r="AKC819" s="227"/>
      <c r="AKD819" s="227"/>
      <c r="AKE819" s="227"/>
      <c r="AKF819" s="227"/>
      <c r="AKG819" s="227"/>
      <c r="AKH819" s="227"/>
      <c r="AKI819" s="227"/>
      <c r="AKJ819" s="227"/>
      <c r="AKK819" s="227"/>
      <c r="AKL819" s="227"/>
      <c r="AKM819" s="227"/>
      <c r="AKN819" s="227"/>
      <c r="AKO819" s="227"/>
      <c r="AKP819" s="227"/>
      <c r="AKQ819" s="227"/>
      <c r="AKR819" s="227"/>
      <c r="AKS819" s="227"/>
      <c r="AKT819" s="227"/>
      <c r="AKU819" s="227"/>
      <c r="AKV819" s="227"/>
      <c r="AKW819" s="227"/>
      <c r="AKX819" s="227"/>
      <c r="AKY819" s="227"/>
      <c r="AKZ819" s="227"/>
      <c r="ALA819" s="227"/>
      <c r="ALB819" s="227"/>
      <c r="ALC819" s="227"/>
      <c r="ALD819" s="227"/>
      <c r="ALE819" s="227"/>
      <c r="ALF819" s="227"/>
      <c r="ALG819" s="227"/>
      <c r="ALH819" s="227"/>
      <c r="ALI819" s="227"/>
      <c r="ALJ819" s="227"/>
      <c r="ALK819" s="227"/>
      <c r="ALL819" s="227"/>
      <c r="ALM819" s="227"/>
      <c r="ALN819" s="227"/>
      <c r="ALO819" s="227"/>
      <c r="ALP819" s="227"/>
      <c r="ALQ819" s="227"/>
      <c r="ALR819" s="227"/>
      <c r="ALS819" s="227"/>
      <c r="ALT819" s="227"/>
      <c r="ALU819" s="227"/>
      <c r="ALV819" s="227"/>
      <c r="ALW819" s="227"/>
      <c r="ALX819" s="227"/>
      <c r="ALY819" s="227"/>
      <c r="ALZ819" s="227"/>
      <c r="AMA819" s="227"/>
      <c r="AMB819" s="227"/>
      <c r="AMC819" s="227"/>
      <c r="AMD819" s="227"/>
      <c r="AME819" s="227"/>
      <c r="AMF819" s="227"/>
      <c r="AMG819" s="227"/>
      <c r="AMH819" s="227"/>
      <c r="AMI819" s="227"/>
      <c r="AMJ819" s="227"/>
      <c r="AMK819" s="227"/>
      <c r="AML819" s="227"/>
      <c r="AMM819" s="227"/>
      <c r="AMN819" s="227"/>
      <c r="AMO819" s="227"/>
      <c r="AMP819" s="227"/>
      <c r="AMQ819" s="227"/>
      <c r="AMR819" s="227"/>
      <c r="AMS819" s="227"/>
      <c r="AMT819" s="227"/>
      <c r="AMU819" s="227"/>
      <c r="AMV819" s="227"/>
      <c r="AMW819" s="227"/>
      <c r="AMX819" s="227"/>
    </row>
    <row r="820" spans="1:1038" ht="18" customHeight="1">
      <c r="A820" s="223">
        <v>43333</v>
      </c>
      <c r="B820" s="224" t="s">
        <v>1647</v>
      </c>
      <c r="D820" s="225" t="s">
        <v>1279</v>
      </c>
      <c r="E820" s="135">
        <v>99</v>
      </c>
      <c r="F820" s="135">
        <v>3</v>
      </c>
      <c r="G820" s="196" t="str">
        <f t="shared" si="513"/>
        <v>99-3</v>
      </c>
      <c r="H820" s="135">
        <v>0</v>
      </c>
      <c r="I820" s="135">
        <v>65</v>
      </c>
      <c r="J820" s="203">
        <f t="shared" si="546"/>
        <v>1</v>
      </c>
      <c r="K820" s="644" t="str">
        <f>IF(J821=1,IF(((VLOOKUP($G820,[3]Depth_Lookup!$A$3:$J$550,9,FALSE))-(I820/100))=0,"Good",IF(((VLOOKUP($G820,[3]Depth_Lookup!$A$3:$J$550,9,FALSE))-(I820/100))&gt;0,"Too Short","Too Long")))</f>
        <v>Good</v>
      </c>
      <c r="L820" s="171">
        <f>(VLOOKUP($G820,Depth_Lookup!$A$3:$J$410,10,FALSE))+(H820/100)</f>
        <v>259.375</v>
      </c>
      <c r="M820" s="171">
        <f>(VLOOKUP($G820,Depth_Lookup!$A$3:$J$410,10,FALSE))+(I820/100)</f>
        <v>260.02499999999998</v>
      </c>
      <c r="N820" s="656" t="s">
        <v>2353</v>
      </c>
      <c r="O820" s="135">
        <v>2</v>
      </c>
      <c r="P820" s="135" t="s">
        <v>853</v>
      </c>
      <c r="Q820" s="135" t="s">
        <v>125</v>
      </c>
      <c r="R820" s="196" t="str">
        <f t="shared" si="537"/>
        <v>SerpentinizedHarzburgite</v>
      </c>
      <c r="S820" s="126" t="s">
        <v>700</v>
      </c>
      <c r="T820" s="135" t="s">
        <v>700</v>
      </c>
      <c r="U820" s="135"/>
      <c r="V820" s="135"/>
      <c r="W820" s="135" t="s">
        <v>102</v>
      </c>
      <c r="X820" s="202">
        <f>VLOOKUP(W820,[3]definitions_list_lookup!$A$13:$B$19,2,0)</f>
        <v>5</v>
      </c>
      <c r="Y820" s="135" t="s">
        <v>90</v>
      </c>
      <c r="Z820" s="135" t="s">
        <v>91</v>
      </c>
      <c r="AA820" s="135"/>
      <c r="AF820" s="196" t="e">
        <f>VLOOKUP(AE820,[3]definitions_list_mag!$V$12:$W$15,2,0)</f>
        <v>#N/A</v>
      </c>
      <c r="AG820" s="657"/>
      <c r="AH820" s="135"/>
      <c r="AI820" s="258">
        <v>68</v>
      </c>
      <c r="AJ820" s="135"/>
      <c r="AK820" s="135"/>
      <c r="AL820" s="135"/>
      <c r="AM820" s="135"/>
      <c r="AN820" s="135"/>
      <c r="AO820" s="258"/>
      <c r="AP820" s="135"/>
      <c r="AQ820" s="135"/>
      <c r="AR820" s="135"/>
      <c r="AS820" s="135"/>
      <c r="AT820" s="135"/>
      <c r="AU820" s="258">
        <v>1</v>
      </c>
      <c r="AV820" s="135">
        <v>0.5</v>
      </c>
      <c r="AW820" s="135">
        <v>0.5</v>
      </c>
      <c r="AX820" s="126" t="s">
        <v>110</v>
      </c>
      <c r="AY820" s="126" t="s">
        <v>103</v>
      </c>
      <c r="AZ820" s="135"/>
      <c r="BA820" s="258">
        <v>30</v>
      </c>
      <c r="BB820" s="126">
        <v>7</v>
      </c>
      <c r="BC820" s="126">
        <v>2</v>
      </c>
      <c r="BD820" s="126" t="s">
        <v>110</v>
      </c>
      <c r="BE820" s="126" t="s">
        <v>103</v>
      </c>
      <c r="BG820" s="130"/>
      <c r="BM820" s="130">
        <v>1</v>
      </c>
      <c r="BN820" s="126">
        <v>1</v>
      </c>
      <c r="BO820" s="126">
        <v>0.5</v>
      </c>
      <c r="BY820" s="130"/>
      <c r="CF820" s="213">
        <f t="shared" si="538"/>
        <v>100</v>
      </c>
      <c r="CG820" s="131"/>
      <c r="CH820" s="132" t="s">
        <v>1329</v>
      </c>
      <c r="CI820" s="132">
        <v>85</v>
      </c>
      <c r="CJ820" s="132" t="s">
        <v>514</v>
      </c>
      <c r="CK820" s="663"/>
      <c r="CL820" s="134"/>
      <c r="CM820" s="134"/>
      <c r="CN820" s="134"/>
      <c r="CO820" s="134"/>
      <c r="CP820" s="134"/>
      <c r="CQ820" s="134"/>
      <c r="CR820" s="134"/>
      <c r="CS820" s="134"/>
      <c r="CT820" s="134"/>
      <c r="CU820" s="134"/>
      <c r="CV820" s="134"/>
      <c r="CW820" s="134"/>
      <c r="CX820" s="134"/>
      <c r="CY820" s="134"/>
      <c r="CZ820" s="134"/>
      <c r="DA820" s="134"/>
      <c r="DB820" s="134">
        <v>85</v>
      </c>
      <c r="DC820" s="135">
        <v>15</v>
      </c>
      <c r="DD820" s="134"/>
      <c r="DE820" s="134"/>
      <c r="DF820" s="134"/>
      <c r="DG820" s="134"/>
      <c r="DH820" s="134"/>
      <c r="DI820" s="134"/>
      <c r="DJ820" s="134"/>
      <c r="DK820" s="207">
        <f t="shared" si="539"/>
        <v>100</v>
      </c>
      <c r="DL820" s="131"/>
      <c r="DM820" s="134"/>
      <c r="DN820" s="134"/>
      <c r="DO820" s="136"/>
      <c r="DQ820" s="131"/>
      <c r="DR820" s="658"/>
      <c r="DS820" s="131"/>
      <c r="DT820" s="224" t="s">
        <v>2355</v>
      </c>
      <c r="DW820" s="214" t="e">
        <f>VLOOKUP(P820,[3]definitions_list_lookup!$K$30:$L$54,2,0)</f>
        <v>#N/A</v>
      </c>
      <c r="DX820" s="660" t="s">
        <v>2345</v>
      </c>
      <c r="DY820" s="660" t="s">
        <v>1626</v>
      </c>
      <c r="DZ820"/>
      <c r="EA820" s="104"/>
      <c r="ED820" s="229" t="s">
        <v>2517</v>
      </c>
      <c r="EE820" s="140"/>
      <c r="EG820" s="140"/>
      <c r="EI820" s="218"/>
      <c r="EJ820" s="143"/>
      <c r="EK820" s="221"/>
      <c r="EM820" s="109"/>
      <c r="EN820" s="109"/>
      <c r="EZ820" s="192" t="e">
        <f t="shared" si="514"/>
        <v>#DIV/0!</v>
      </c>
      <c r="FA820" s="192" t="e">
        <f t="shared" si="515"/>
        <v>#DIV/0!</v>
      </c>
      <c r="FB820" s="192" t="e">
        <f t="shared" si="516"/>
        <v>#DIV/0!</v>
      </c>
      <c r="FC820" s="192" t="e">
        <f t="shared" si="517"/>
        <v>#DIV/0!</v>
      </c>
      <c r="FD820" s="192" t="e">
        <f t="shared" si="518"/>
        <v>#DIV/0!</v>
      </c>
      <c r="FE820" s="193" t="e">
        <f t="shared" si="519"/>
        <v>#DIV/0!</v>
      </c>
      <c r="FF820" s="194" t="e">
        <f t="shared" si="520"/>
        <v>#DIV/0!</v>
      </c>
      <c r="FI820" s="778">
        <f t="shared" si="526"/>
        <v>0</v>
      </c>
      <c r="FJ820" s="779" t="e">
        <f t="shared" si="527"/>
        <v>#DIV/0!</v>
      </c>
      <c r="FK820" s="779" t="e">
        <f t="shared" si="528"/>
        <v>#DIV/0!</v>
      </c>
      <c r="FL820" s="780" t="e">
        <f t="shared" si="529"/>
        <v>#DIV/0!</v>
      </c>
      <c r="FM820" s="169" t="e">
        <f t="shared" si="530"/>
        <v>#DIV/0!</v>
      </c>
      <c r="FN820" s="783" t="e">
        <f t="shared" si="531"/>
        <v>#DIV/0!</v>
      </c>
    </row>
    <row r="821" spans="1:1038" s="432" customFormat="1" ht="18" customHeight="1">
      <c r="A821" s="547">
        <v>43333</v>
      </c>
      <c r="B821" s="524" t="s">
        <v>1647</v>
      </c>
      <c r="C821" s="422"/>
      <c r="D821" s="525" t="s">
        <v>1279</v>
      </c>
      <c r="E821" s="429">
        <v>99</v>
      </c>
      <c r="F821" s="429">
        <v>4</v>
      </c>
      <c r="G821" s="526" t="str">
        <f t="shared" si="513"/>
        <v>99-4</v>
      </c>
      <c r="H821" s="429">
        <v>0</v>
      </c>
      <c r="I821" s="429">
        <v>31</v>
      </c>
      <c r="J821" s="527">
        <f t="shared" si="546"/>
        <v>1</v>
      </c>
      <c r="K821" s="528" t="b">
        <f>IF(J824=1,IF(((VLOOKUP($G821,[3]Depth_Lookup!$A$3:$J$550,9,FALSE))-(I821/100))=0,"Good",IF(((VLOOKUP($G821,[3]Depth_Lookup!$A$3:$J$550,9,FALSE))-(I821/100))&gt;0,"Too Short","Too Long")))</f>
        <v>0</v>
      </c>
      <c r="L821" s="171">
        <f>(VLOOKUP($G821,Depth_Lookup!$A$3:$J$410,10,FALSE))+(H821/100)</f>
        <v>260.02499999999998</v>
      </c>
      <c r="M821" s="171">
        <f>(VLOOKUP($G821,Depth_Lookup!$A$3:$J$410,10,FALSE))+(I821/100)</f>
        <v>260.33499999999998</v>
      </c>
      <c r="N821" s="665" t="s">
        <v>2353</v>
      </c>
      <c r="O821" s="429">
        <v>3</v>
      </c>
      <c r="P821" s="429" t="s">
        <v>853</v>
      </c>
      <c r="Q821" s="429" t="s">
        <v>125</v>
      </c>
      <c r="R821" s="526" t="str">
        <f t="shared" si="537"/>
        <v>SerpentinizedHarzburgite</v>
      </c>
      <c r="S821" s="422" t="s">
        <v>700</v>
      </c>
      <c r="T821" s="429"/>
      <c r="U821" s="429"/>
      <c r="V821" s="429"/>
      <c r="W821" s="429" t="s">
        <v>102</v>
      </c>
      <c r="X821" s="529">
        <f>VLOOKUP(W821,[3]definitions_list_lookup!$A$13:$B$19,2,0)</f>
        <v>5</v>
      </c>
      <c r="Y821" s="429" t="s">
        <v>90</v>
      </c>
      <c r="Z821" s="429" t="s">
        <v>91</v>
      </c>
      <c r="AA821" s="429"/>
      <c r="AB821" s="422"/>
      <c r="AC821" s="422"/>
      <c r="AD821" s="422"/>
      <c r="AE821" s="423"/>
      <c r="AF821" s="526" t="e">
        <f>VLOOKUP(AE821,[3]definitions_list_mag!$V$12:$W$15,2,0)</f>
        <v>#N/A</v>
      </c>
      <c r="AG821" s="673"/>
      <c r="AH821" s="429"/>
      <c r="AI821" s="666">
        <v>68</v>
      </c>
      <c r="AJ821" s="429"/>
      <c r="AK821" s="429"/>
      <c r="AL821" s="429"/>
      <c r="AM821" s="429"/>
      <c r="AN821" s="429"/>
      <c r="AO821" s="666"/>
      <c r="AP821" s="429"/>
      <c r="AQ821" s="429"/>
      <c r="AR821" s="429"/>
      <c r="AS821" s="429"/>
      <c r="AT821" s="429"/>
      <c r="AU821" s="666">
        <v>1</v>
      </c>
      <c r="AV821" s="429">
        <v>2</v>
      </c>
      <c r="AW821" s="429">
        <v>0.5</v>
      </c>
      <c r="AX821" s="422" t="s">
        <v>110</v>
      </c>
      <c r="AY821" s="422" t="s">
        <v>103</v>
      </c>
      <c r="AZ821" s="429"/>
      <c r="BA821" s="666">
        <v>30</v>
      </c>
      <c r="BB821" s="422">
        <v>8</v>
      </c>
      <c r="BC821" s="422">
        <v>2</v>
      </c>
      <c r="BD821" s="422" t="s">
        <v>110</v>
      </c>
      <c r="BE821" s="422" t="s">
        <v>103</v>
      </c>
      <c r="BF821" s="422"/>
      <c r="BG821" s="426"/>
      <c r="BH821" s="422"/>
      <c r="BI821" s="422"/>
      <c r="BJ821" s="422"/>
      <c r="BK821" s="422"/>
      <c r="BL821" s="422"/>
      <c r="BM821" s="426">
        <v>1</v>
      </c>
      <c r="BN821" s="422">
        <v>2</v>
      </c>
      <c r="BO821" s="422">
        <v>0.5</v>
      </c>
      <c r="BP821" s="422"/>
      <c r="BQ821" s="422"/>
      <c r="BR821" s="422"/>
      <c r="BS821" s="422"/>
      <c r="BT821" s="422"/>
      <c r="BU821" s="422"/>
      <c r="BV821" s="422"/>
      <c r="BW821" s="422"/>
      <c r="BX821" s="422"/>
      <c r="BY821" s="426"/>
      <c r="BZ821" s="422"/>
      <c r="CA821" s="422"/>
      <c r="CB821" s="422"/>
      <c r="CC821" s="422"/>
      <c r="CD821" s="422"/>
      <c r="CE821" s="422"/>
      <c r="CF821" s="531">
        <f t="shared" si="538"/>
        <v>100</v>
      </c>
      <c r="CG821" s="166"/>
      <c r="CH821" s="163" t="s">
        <v>1329</v>
      </c>
      <c r="CI821" s="163">
        <v>85</v>
      </c>
      <c r="CJ821" s="163" t="s">
        <v>514</v>
      </c>
      <c r="CK821" s="604"/>
      <c r="CL821" s="165"/>
      <c r="CM821" s="165"/>
      <c r="CN821" s="165"/>
      <c r="CO821" s="165"/>
      <c r="CP821" s="165"/>
      <c r="CQ821" s="165"/>
      <c r="CR821" s="165"/>
      <c r="CS821" s="165"/>
      <c r="CT821" s="165"/>
      <c r="CU821" s="165"/>
      <c r="CV821" s="165"/>
      <c r="CW821" s="165"/>
      <c r="CX821" s="165"/>
      <c r="CY821" s="165"/>
      <c r="CZ821" s="165"/>
      <c r="DA821" s="165"/>
      <c r="DB821" s="165">
        <v>85</v>
      </c>
      <c r="DC821" s="429">
        <v>15</v>
      </c>
      <c r="DD821" s="165"/>
      <c r="DE821" s="165"/>
      <c r="DF821" s="165"/>
      <c r="DG821" s="165"/>
      <c r="DH821" s="165"/>
      <c r="DI821" s="165"/>
      <c r="DJ821" s="165"/>
      <c r="DK821" s="209">
        <f t="shared" si="539"/>
        <v>100</v>
      </c>
      <c r="DL821" s="166"/>
      <c r="DM821" s="165"/>
      <c r="DN821" s="165">
        <v>50</v>
      </c>
      <c r="DO821" s="167"/>
      <c r="DQ821" s="166"/>
      <c r="DR821" s="606"/>
      <c r="DS821" s="166"/>
      <c r="DT821" s="524" t="s">
        <v>2355</v>
      </c>
      <c r="DU821" s="429"/>
      <c r="DV821" s="429"/>
      <c r="DW821" s="532" t="e">
        <f>VLOOKUP(P821,[3]definitions_list_lookup!$K$30:$L$54,2,0)</f>
        <v>#N/A</v>
      </c>
      <c r="DX821" s="609" t="s">
        <v>2345</v>
      </c>
      <c r="DY821" s="609" t="s">
        <v>2356</v>
      </c>
      <c r="DZ821" s="533"/>
      <c r="EA821" s="534"/>
      <c r="EB821" s="429"/>
      <c r="EC821" s="534"/>
      <c r="ED821" s="229" t="s">
        <v>2517</v>
      </c>
      <c r="EE821" s="535"/>
      <c r="EF821" s="536"/>
      <c r="EG821" s="535"/>
      <c r="EH821" s="537"/>
      <c r="EI821" s="538"/>
      <c r="EJ821" s="539"/>
      <c r="EK821" s="540"/>
      <c r="EL821" s="535"/>
      <c r="EM821" s="537"/>
      <c r="EN821" s="537"/>
      <c r="EO821" s="541"/>
      <c r="EP821" s="541"/>
      <c r="EQ821" s="541"/>
      <c r="ER821" s="541"/>
      <c r="ES821" s="541"/>
      <c r="ET821" s="541"/>
      <c r="EU821" s="541"/>
      <c r="EV821" s="542"/>
      <c r="EW821" s="542"/>
      <c r="EX821" s="542"/>
      <c r="EY821" s="542"/>
      <c r="EZ821" s="192" t="e">
        <f t="shared" si="514"/>
        <v>#DIV/0!</v>
      </c>
      <c r="FA821" s="192" t="e">
        <f t="shared" si="515"/>
        <v>#DIV/0!</v>
      </c>
      <c r="FB821" s="192" t="e">
        <f t="shared" si="516"/>
        <v>#DIV/0!</v>
      </c>
      <c r="FC821" s="192" t="e">
        <f t="shared" si="517"/>
        <v>#DIV/0!</v>
      </c>
      <c r="FD821" s="192" t="e">
        <f t="shared" si="518"/>
        <v>#DIV/0!</v>
      </c>
      <c r="FE821" s="193" t="e">
        <f t="shared" si="519"/>
        <v>#DIV/0!</v>
      </c>
      <c r="FF821" s="194" t="e">
        <f t="shared" si="520"/>
        <v>#DIV/0!</v>
      </c>
      <c r="FG821" s="535"/>
      <c r="FH821" s="537"/>
      <c r="FI821" s="778">
        <f t="shared" si="526"/>
        <v>0</v>
      </c>
      <c r="FJ821" s="779" t="e">
        <f t="shared" si="527"/>
        <v>#DIV/0!</v>
      </c>
      <c r="FK821" s="779" t="e">
        <f t="shared" si="528"/>
        <v>#DIV/0!</v>
      </c>
      <c r="FL821" s="780" t="e">
        <f t="shared" si="529"/>
        <v>#DIV/0!</v>
      </c>
      <c r="FM821" s="169" t="e">
        <f t="shared" si="530"/>
        <v>#DIV/0!</v>
      </c>
      <c r="FN821" s="783" t="e">
        <f t="shared" si="531"/>
        <v>#DIV/0!</v>
      </c>
      <c r="FO821" s="422"/>
      <c r="FP821" s="422"/>
      <c r="FQ821" s="422"/>
      <c r="FR821" s="422"/>
      <c r="FS821" s="422"/>
      <c r="FT821" s="422"/>
      <c r="FU821" s="422"/>
      <c r="FV821" s="422"/>
      <c r="FW821" s="422"/>
      <c r="FX821" s="422"/>
      <c r="FY821" s="422"/>
      <c r="FZ821" s="422"/>
      <c r="GA821" s="422"/>
      <c r="GB821" s="422"/>
      <c r="GC821" s="422"/>
      <c r="GD821" s="422"/>
      <c r="GE821" s="422"/>
      <c r="GF821" s="422"/>
      <c r="GG821" s="422"/>
      <c r="GH821" s="422"/>
      <c r="GI821" s="422"/>
      <c r="GJ821" s="422"/>
      <c r="GK821" s="422"/>
      <c r="GL821" s="422"/>
      <c r="GM821" s="422"/>
      <c r="GN821" s="422"/>
      <c r="GO821" s="422"/>
      <c r="GP821" s="422"/>
      <c r="GQ821" s="422"/>
      <c r="GR821" s="422"/>
      <c r="GS821" s="422"/>
      <c r="GT821" s="422"/>
      <c r="GU821" s="422"/>
      <c r="GV821" s="422"/>
      <c r="GW821" s="422"/>
      <c r="GX821" s="422"/>
      <c r="GY821" s="422"/>
      <c r="GZ821" s="422"/>
      <c r="HA821" s="422"/>
      <c r="HB821" s="422"/>
      <c r="HC821" s="422"/>
      <c r="HD821" s="422"/>
      <c r="HE821" s="422"/>
      <c r="HF821" s="422"/>
      <c r="HG821" s="422"/>
      <c r="HH821" s="422"/>
      <c r="HI821" s="422"/>
      <c r="HJ821" s="422"/>
      <c r="HK821" s="422"/>
      <c r="HL821" s="422"/>
      <c r="HM821" s="422"/>
      <c r="HN821" s="422"/>
      <c r="HO821" s="422"/>
      <c r="HP821" s="422"/>
      <c r="HQ821" s="422"/>
      <c r="HR821" s="422"/>
      <c r="HS821" s="422"/>
      <c r="HT821" s="422"/>
      <c r="HU821" s="422"/>
      <c r="HV821" s="422"/>
      <c r="HW821" s="422"/>
      <c r="HX821" s="422"/>
      <c r="HY821" s="422"/>
      <c r="HZ821" s="422"/>
      <c r="IA821" s="422"/>
      <c r="IB821" s="422"/>
      <c r="IC821" s="422"/>
      <c r="ID821" s="422"/>
      <c r="IE821" s="422"/>
      <c r="IF821" s="422"/>
      <c r="IG821" s="422"/>
      <c r="IH821" s="422"/>
      <c r="II821" s="422"/>
      <c r="IJ821" s="422"/>
      <c r="IK821" s="422"/>
      <c r="IL821" s="422"/>
      <c r="IM821" s="422"/>
      <c r="IN821" s="422"/>
      <c r="IO821" s="422"/>
      <c r="IP821" s="422"/>
      <c r="IQ821" s="422"/>
      <c r="IR821" s="422"/>
      <c r="IS821" s="422"/>
      <c r="IT821" s="422"/>
      <c r="IU821" s="422"/>
      <c r="IV821" s="422"/>
      <c r="IW821" s="422"/>
      <c r="IX821" s="422"/>
      <c r="IY821" s="422"/>
      <c r="IZ821" s="422"/>
      <c r="JA821" s="422"/>
      <c r="JB821" s="422"/>
      <c r="JC821" s="422"/>
      <c r="JD821" s="422"/>
      <c r="JE821" s="422"/>
      <c r="JF821" s="422"/>
      <c r="JG821" s="422"/>
      <c r="JH821" s="422"/>
      <c r="JI821" s="422"/>
      <c r="JJ821" s="422"/>
      <c r="JK821" s="422"/>
      <c r="JL821" s="422"/>
      <c r="JM821" s="422"/>
      <c r="JN821" s="422"/>
      <c r="JO821" s="422"/>
      <c r="JP821" s="422"/>
      <c r="JQ821" s="422"/>
      <c r="JR821" s="422"/>
      <c r="JS821" s="422"/>
      <c r="JT821" s="422"/>
      <c r="JU821" s="422"/>
      <c r="JV821" s="422"/>
      <c r="JW821" s="422"/>
      <c r="JX821" s="422"/>
      <c r="JY821" s="422"/>
      <c r="JZ821" s="422"/>
      <c r="KA821" s="422"/>
      <c r="KB821" s="422"/>
      <c r="KC821" s="422"/>
      <c r="KD821" s="422"/>
      <c r="KE821" s="422"/>
      <c r="KF821" s="422"/>
      <c r="KG821" s="422"/>
      <c r="KH821" s="422"/>
      <c r="KI821" s="422"/>
      <c r="KJ821" s="422"/>
      <c r="KK821" s="422"/>
      <c r="KL821" s="422"/>
      <c r="KM821" s="422"/>
      <c r="KN821" s="422"/>
      <c r="KO821" s="422"/>
      <c r="KP821" s="422"/>
      <c r="KQ821" s="422"/>
      <c r="KR821" s="422"/>
      <c r="KS821" s="422"/>
      <c r="KT821" s="422"/>
      <c r="KU821" s="422"/>
      <c r="KV821" s="422"/>
      <c r="KW821" s="422"/>
      <c r="KX821" s="422"/>
      <c r="KY821" s="422"/>
      <c r="KZ821" s="422"/>
      <c r="LA821" s="422"/>
      <c r="LB821" s="422"/>
      <c r="LC821" s="422"/>
      <c r="LD821" s="422"/>
      <c r="LE821" s="422"/>
      <c r="LF821" s="422"/>
      <c r="LG821" s="422"/>
      <c r="LH821" s="422"/>
      <c r="LI821" s="422"/>
      <c r="LJ821" s="422"/>
      <c r="LK821" s="422"/>
      <c r="LL821" s="422"/>
      <c r="LM821" s="422"/>
      <c r="LN821" s="422"/>
      <c r="LO821" s="422"/>
      <c r="LP821" s="422"/>
      <c r="LQ821" s="422"/>
      <c r="LR821" s="422"/>
      <c r="LS821" s="422"/>
      <c r="LT821" s="422"/>
      <c r="LU821" s="422"/>
      <c r="LV821" s="422"/>
      <c r="LW821" s="422"/>
      <c r="LX821" s="422"/>
      <c r="LY821" s="422"/>
      <c r="LZ821" s="422"/>
      <c r="MA821" s="422"/>
      <c r="MB821" s="422"/>
      <c r="MC821" s="422"/>
      <c r="MD821" s="422"/>
      <c r="ME821" s="422"/>
      <c r="MF821" s="422"/>
      <c r="MG821" s="422"/>
      <c r="MH821" s="422"/>
      <c r="MI821" s="422"/>
      <c r="MJ821" s="422"/>
      <c r="MK821" s="422"/>
      <c r="ML821" s="422"/>
      <c r="MM821" s="422"/>
      <c r="MN821" s="422"/>
      <c r="MO821" s="422"/>
      <c r="MP821" s="422"/>
      <c r="MQ821" s="422"/>
      <c r="MR821" s="422"/>
      <c r="MS821" s="422"/>
      <c r="MT821" s="422"/>
      <c r="MU821" s="422"/>
      <c r="MV821" s="422"/>
      <c r="MW821" s="422"/>
      <c r="MX821" s="422"/>
      <c r="MY821" s="422"/>
      <c r="MZ821" s="422"/>
      <c r="NA821" s="422"/>
      <c r="NB821" s="422"/>
      <c r="NC821" s="422"/>
      <c r="ND821" s="422"/>
      <c r="NE821" s="422"/>
      <c r="NF821" s="422"/>
      <c r="NG821" s="422"/>
      <c r="NH821" s="422"/>
      <c r="NI821" s="422"/>
      <c r="NJ821" s="422"/>
      <c r="NK821" s="422"/>
      <c r="NL821" s="422"/>
      <c r="NM821" s="422"/>
      <c r="NN821" s="422"/>
      <c r="NO821" s="422"/>
      <c r="NP821" s="422"/>
      <c r="NQ821" s="422"/>
      <c r="NR821" s="422"/>
      <c r="NS821" s="422"/>
      <c r="NT821" s="422"/>
      <c r="NU821" s="422"/>
      <c r="NV821" s="422"/>
      <c r="NW821" s="422"/>
      <c r="NX821" s="422"/>
      <c r="NY821" s="422"/>
      <c r="NZ821" s="422"/>
      <c r="OA821" s="422"/>
      <c r="OB821" s="422"/>
      <c r="OC821" s="422"/>
      <c r="OD821" s="422"/>
      <c r="OE821" s="422"/>
      <c r="OF821" s="422"/>
      <c r="OG821" s="422"/>
      <c r="OH821" s="422"/>
      <c r="OI821" s="422"/>
      <c r="OJ821" s="422"/>
      <c r="OK821" s="422"/>
      <c r="OL821" s="422"/>
      <c r="OM821" s="422"/>
      <c r="ON821" s="422"/>
      <c r="OO821" s="422"/>
      <c r="OP821" s="422"/>
      <c r="OQ821" s="422"/>
      <c r="OR821" s="422"/>
      <c r="OS821" s="422"/>
      <c r="OT821" s="422"/>
      <c r="OU821" s="422"/>
      <c r="OV821" s="422"/>
      <c r="OW821" s="422"/>
      <c r="OX821" s="422"/>
      <c r="OY821" s="422"/>
      <c r="OZ821" s="422"/>
      <c r="PA821" s="422"/>
      <c r="PB821" s="422"/>
      <c r="PC821" s="422"/>
      <c r="PD821" s="422"/>
      <c r="PE821" s="422"/>
      <c r="PF821" s="422"/>
      <c r="PG821" s="422"/>
      <c r="PH821" s="422"/>
      <c r="PI821" s="422"/>
      <c r="PJ821" s="422"/>
      <c r="PK821" s="422"/>
      <c r="PL821" s="422"/>
      <c r="PM821" s="422"/>
      <c r="PN821" s="422"/>
      <c r="PO821" s="422"/>
      <c r="PP821" s="422"/>
      <c r="PQ821" s="422"/>
      <c r="PR821" s="422"/>
      <c r="PS821" s="422"/>
      <c r="PT821" s="422"/>
      <c r="PU821" s="422"/>
      <c r="PV821" s="422"/>
      <c r="PW821" s="422"/>
      <c r="PX821" s="422"/>
      <c r="PY821" s="422"/>
      <c r="PZ821" s="422"/>
      <c r="QA821" s="422"/>
      <c r="QB821" s="422"/>
      <c r="QC821" s="422"/>
      <c r="QD821" s="422"/>
      <c r="QE821" s="422"/>
      <c r="QF821" s="422"/>
      <c r="QG821" s="422"/>
      <c r="QH821" s="422"/>
      <c r="QI821" s="422"/>
      <c r="QJ821" s="422"/>
      <c r="QK821" s="422"/>
      <c r="QL821" s="422"/>
      <c r="QM821" s="422"/>
      <c r="QN821" s="422"/>
      <c r="QO821" s="422"/>
      <c r="QP821" s="422"/>
      <c r="QQ821" s="422"/>
      <c r="QR821" s="422"/>
      <c r="QS821" s="422"/>
      <c r="QT821" s="422"/>
      <c r="QU821" s="422"/>
      <c r="QV821" s="422"/>
      <c r="QW821" s="422"/>
      <c r="QX821" s="422"/>
      <c r="QY821" s="422"/>
      <c r="QZ821" s="422"/>
      <c r="RA821" s="422"/>
      <c r="RB821" s="422"/>
      <c r="RC821" s="422"/>
      <c r="RD821" s="422"/>
      <c r="RE821" s="422"/>
      <c r="RF821" s="422"/>
      <c r="RG821" s="422"/>
      <c r="RH821" s="422"/>
      <c r="RI821" s="422"/>
      <c r="RJ821" s="422"/>
      <c r="RK821" s="422"/>
      <c r="RL821" s="422"/>
      <c r="RM821" s="422"/>
      <c r="RN821" s="422"/>
      <c r="RO821" s="422"/>
      <c r="RP821" s="422"/>
      <c r="RQ821" s="422"/>
      <c r="RR821" s="422"/>
      <c r="RS821" s="422"/>
      <c r="RT821" s="422"/>
      <c r="RU821" s="422"/>
      <c r="RV821" s="422"/>
      <c r="RW821" s="422"/>
      <c r="RX821" s="422"/>
      <c r="RY821" s="422"/>
      <c r="RZ821" s="422"/>
      <c r="SA821" s="422"/>
      <c r="SB821" s="422"/>
      <c r="SC821" s="422"/>
      <c r="SD821" s="422"/>
      <c r="SE821" s="422"/>
      <c r="SF821" s="422"/>
      <c r="SG821" s="422"/>
      <c r="SH821" s="422"/>
      <c r="SI821" s="422"/>
      <c r="SJ821" s="422"/>
      <c r="SK821" s="422"/>
      <c r="SL821" s="422"/>
      <c r="SM821" s="422"/>
      <c r="SN821" s="422"/>
      <c r="SO821" s="422"/>
      <c r="SP821" s="422"/>
      <c r="SQ821" s="422"/>
      <c r="SR821" s="422"/>
      <c r="SS821" s="422"/>
      <c r="ST821" s="422"/>
      <c r="SU821" s="422"/>
      <c r="SV821" s="422"/>
      <c r="SW821" s="422"/>
      <c r="SX821" s="422"/>
      <c r="SY821" s="422"/>
      <c r="SZ821" s="422"/>
      <c r="TA821" s="422"/>
      <c r="TB821" s="422"/>
      <c r="TC821" s="422"/>
      <c r="TD821" s="422"/>
      <c r="TE821" s="422"/>
      <c r="TF821" s="422"/>
      <c r="TG821" s="422"/>
      <c r="TH821" s="422"/>
      <c r="TI821" s="422"/>
      <c r="TJ821" s="422"/>
      <c r="TK821" s="422"/>
      <c r="TL821" s="422"/>
      <c r="TM821" s="422"/>
      <c r="TN821" s="422"/>
      <c r="TO821" s="422"/>
      <c r="TP821" s="422"/>
      <c r="TQ821" s="422"/>
      <c r="TR821" s="422"/>
      <c r="TS821" s="422"/>
      <c r="TT821" s="422"/>
      <c r="TU821" s="422"/>
      <c r="TV821" s="422"/>
      <c r="TW821" s="422"/>
      <c r="TX821" s="422"/>
      <c r="TY821" s="422"/>
      <c r="TZ821" s="422"/>
      <c r="UA821" s="422"/>
      <c r="UB821" s="422"/>
      <c r="UC821" s="422"/>
      <c r="UD821" s="422"/>
      <c r="UE821" s="422"/>
      <c r="UF821" s="422"/>
      <c r="UG821" s="422"/>
      <c r="UH821" s="422"/>
      <c r="UI821" s="422"/>
      <c r="UJ821" s="422"/>
      <c r="UK821" s="422"/>
      <c r="UL821" s="422"/>
      <c r="UM821" s="422"/>
      <c r="UN821" s="422"/>
      <c r="UO821" s="422"/>
      <c r="UP821" s="422"/>
      <c r="UQ821" s="422"/>
      <c r="UR821" s="422"/>
      <c r="US821" s="422"/>
      <c r="UT821" s="422"/>
      <c r="UU821" s="422"/>
      <c r="UV821" s="422"/>
      <c r="UW821" s="422"/>
      <c r="UX821" s="422"/>
      <c r="UY821" s="422"/>
      <c r="UZ821" s="422"/>
      <c r="VA821" s="422"/>
      <c r="VB821" s="422"/>
      <c r="VC821" s="422"/>
      <c r="VD821" s="422"/>
      <c r="VE821" s="422"/>
      <c r="VF821" s="422"/>
      <c r="VG821" s="422"/>
      <c r="VH821" s="422"/>
      <c r="VI821" s="422"/>
      <c r="VJ821" s="422"/>
      <c r="VK821" s="422"/>
      <c r="VL821" s="422"/>
      <c r="VM821" s="422"/>
      <c r="VN821" s="422"/>
      <c r="VO821" s="422"/>
      <c r="VP821" s="422"/>
      <c r="VQ821" s="422"/>
      <c r="VR821" s="422"/>
      <c r="VS821" s="422"/>
      <c r="VT821" s="422"/>
      <c r="VU821" s="422"/>
      <c r="VV821" s="422"/>
      <c r="VW821" s="422"/>
      <c r="VX821" s="422"/>
      <c r="VY821" s="422"/>
      <c r="VZ821" s="422"/>
      <c r="WA821" s="422"/>
      <c r="WB821" s="422"/>
      <c r="WC821" s="422"/>
      <c r="WD821" s="422"/>
      <c r="WE821" s="422"/>
      <c r="WF821" s="422"/>
      <c r="WG821" s="422"/>
      <c r="WH821" s="422"/>
      <c r="WI821" s="422"/>
      <c r="WJ821" s="422"/>
      <c r="WK821" s="422"/>
      <c r="WL821" s="422"/>
      <c r="WM821" s="422"/>
      <c r="WN821" s="422"/>
      <c r="WO821" s="422"/>
      <c r="WP821" s="422"/>
      <c r="WQ821" s="422"/>
      <c r="WR821" s="422"/>
      <c r="WS821" s="422"/>
      <c r="WT821" s="422"/>
      <c r="WU821" s="422"/>
      <c r="WV821" s="422"/>
      <c r="WW821" s="422"/>
      <c r="WX821" s="422"/>
      <c r="WY821" s="422"/>
      <c r="WZ821" s="422"/>
      <c r="XA821" s="422"/>
      <c r="XB821" s="422"/>
      <c r="XC821" s="422"/>
      <c r="XD821" s="422"/>
      <c r="XE821" s="422"/>
      <c r="XF821" s="422"/>
      <c r="XG821" s="422"/>
      <c r="XH821" s="422"/>
      <c r="XI821" s="422"/>
      <c r="XJ821" s="422"/>
      <c r="XK821" s="422"/>
      <c r="XL821" s="422"/>
      <c r="XM821" s="422"/>
      <c r="XN821" s="422"/>
      <c r="XO821" s="422"/>
      <c r="XP821" s="422"/>
      <c r="XQ821" s="422"/>
      <c r="XR821" s="422"/>
      <c r="XS821" s="422"/>
      <c r="XT821" s="422"/>
      <c r="XU821" s="422"/>
      <c r="XV821" s="422"/>
      <c r="XW821" s="422"/>
      <c r="XX821" s="422"/>
      <c r="XY821" s="422"/>
      <c r="XZ821" s="422"/>
      <c r="YA821" s="422"/>
      <c r="YB821" s="422"/>
      <c r="YC821" s="422"/>
      <c r="YD821" s="422"/>
      <c r="YE821" s="422"/>
      <c r="YF821" s="422"/>
      <c r="YG821" s="422"/>
      <c r="YH821" s="422"/>
      <c r="YI821" s="422"/>
      <c r="YJ821" s="422"/>
      <c r="YK821" s="422"/>
      <c r="YL821" s="422"/>
      <c r="YM821" s="422"/>
      <c r="YN821" s="422"/>
      <c r="YO821" s="422"/>
      <c r="YP821" s="422"/>
      <c r="YQ821" s="422"/>
      <c r="YR821" s="422"/>
      <c r="YS821" s="422"/>
      <c r="YT821" s="422"/>
      <c r="YU821" s="422"/>
      <c r="YV821" s="422"/>
      <c r="YW821" s="422"/>
      <c r="YX821" s="422"/>
      <c r="YY821" s="422"/>
      <c r="YZ821" s="422"/>
      <c r="ZA821" s="422"/>
      <c r="ZB821" s="422"/>
      <c r="ZC821" s="422"/>
      <c r="ZD821" s="422"/>
      <c r="ZE821" s="422"/>
      <c r="ZF821" s="422"/>
      <c r="ZG821" s="422"/>
      <c r="ZH821" s="422"/>
      <c r="ZI821" s="422"/>
      <c r="ZJ821" s="422"/>
      <c r="ZK821" s="422"/>
      <c r="ZL821" s="422"/>
      <c r="ZM821" s="422"/>
      <c r="ZN821" s="422"/>
      <c r="ZO821" s="422"/>
      <c r="ZP821" s="422"/>
      <c r="ZQ821" s="422"/>
      <c r="ZR821" s="422"/>
      <c r="ZS821" s="422"/>
      <c r="ZT821" s="422"/>
      <c r="ZU821" s="422"/>
      <c r="ZV821" s="422"/>
      <c r="ZW821" s="422"/>
      <c r="ZX821" s="422"/>
      <c r="ZY821" s="422"/>
      <c r="ZZ821" s="422"/>
      <c r="AAA821" s="422"/>
      <c r="AAB821" s="422"/>
      <c r="AAC821" s="422"/>
      <c r="AAD821" s="422"/>
      <c r="AAE821" s="422"/>
      <c r="AAF821" s="422"/>
      <c r="AAG821" s="422"/>
      <c r="AAH821" s="422"/>
      <c r="AAI821" s="422"/>
      <c r="AAJ821" s="422"/>
      <c r="AAK821" s="422"/>
      <c r="AAL821" s="422"/>
      <c r="AAM821" s="422"/>
      <c r="AAN821" s="422"/>
      <c r="AAO821" s="422"/>
      <c r="AAP821" s="422"/>
      <c r="AAQ821" s="422"/>
      <c r="AAR821" s="422"/>
      <c r="AAS821" s="422"/>
      <c r="AAT821" s="422"/>
      <c r="AAU821" s="422"/>
      <c r="AAV821" s="422"/>
      <c r="AAW821" s="422"/>
      <c r="AAX821" s="422"/>
      <c r="AAY821" s="422"/>
      <c r="AAZ821" s="422"/>
      <c r="ABA821" s="422"/>
      <c r="ABB821" s="422"/>
      <c r="ABC821" s="422"/>
      <c r="ABD821" s="422"/>
      <c r="ABE821" s="422"/>
      <c r="ABF821" s="422"/>
      <c r="ABG821" s="422"/>
      <c r="ABH821" s="422"/>
      <c r="ABI821" s="422"/>
      <c r="ABJ821" s="422"/>
      <c r="ABK821" s="422"/>
      <c r="ABL821" s="422"/>
      <c r="ABM821" s="422"/>
      <c r="ABN821" s="422"/>
      <c r="ABO821" s="422"/>
      <c r="ABP821" s="422"/>
      <c r="ABQ821" s="422"/>
      <c r="ABR821" s="422"/>
      <c r="ABS821" s="422"/>
      <c r="ABT821" s="422"/>
      <c r="ABU821" s="422"/>
      <c r="ABV821" s="422"/>
      <c r="ABW821" s="422"/>
      <c r="ABX821" s="422"/>
      <c r="ABY821" s="422"/>
      <c r="ABZ821" s="422"/>
      <c r="ACA821" s="422"/>
      <c r="ACB821" s="422"/>
      <c r="ACC821" s="422"/>
      <c r="ACD821" s="422"/>
      <c r="ACE821" s="422"/>
      <c r="ACF821" s="422"/>
      <c r="ACG821" s="422"/>
      <c r="ACH821" s="422"/>
      <c r="ACI821" s="422"/>
      <c r="ACJ821" s="422"/>
      <c r="ACK821" s="422"/>
      <c r="ACL821" s="422"/>
      <c r="ACM821" s="422"/>
      <c r="ACN821" s="422"/>
      <c r="ACO821" s="422"/>
      <c r="ACP821" s="422"/>
      <c r="ACQ821" s="422"/>
      <c r="ACR821" s="422"/>
      <c r="ACS821" s="422"/>
      <c r="ACT821" s="422"/>
      <c r="ACU821" s="422"/>
      <c r="ACV821" s="422"/>
      <c r="ACW821" s="422"/>
      <c r="ACX821" s="422"/>
      <c r="ACY821" s="422"/>
      <c r="ACZ821" s="422"/>
      <c r="ADA821" s="422"/>
      <c r="ADB821" s="422"/>
      <c r="ADC821" s="422"/>
      <c r="ADD821" s="422"/>
      <c r="ADE821" s="422"/>
      <c r="ADF821" s="422"/>
      <c r="ADG821" s="422"/>
      <c r="ADH821" s="422"/>
      <c r="ADI821" s="422"/>
      <c r="ADJ821" s="422"/>
      <c r="ADK821" s="422"/>
      <c r="ADL821" s="422"/>
      <c r="ADM821" s="422"/>
      <c r="ADN821" s="422"/>
      <c r="ADO821" s="422"/>
      <c r="ADP821" s="422"/>
      <c r="ADQ821" s="422"/>
      <c r="ADR821" s="422"/>
      <c r="ADS821" s="422"/>
      <c r="ADT821" s="422"/>
      <c r="ADU821" s="422"/>
      <c r="ADV821" s="422"/>
      <c r="ADW821" s="422"/>
      <c r="ADX821" s="422"/>
      <c r="ADY821" s="422"/>
      <c r="ADZ821" s="422"/>
      <c r="AEA821" s="422"/>
      <c r="AEB821" s="422"/>
      <c r="AEC821" s="422"/>
      <c r="AED821" s="422"/>
      <c r="AEE821" s="422"/>
      <c r="AEF821" s="422"/>
      <c r="AEG821" s="422"/>
      <c r="AEH821" s="422"/>
      <c r="AEI821" s="422"/>
      <c r="AEJ821" s="422"/>
      <c r="AEK821" s="422"/>
      <c r="AEL821" s="422"/>
      <c r="AEM821" s="422"/>
      <c r="AEN821" s="422"/>
      <c r="AEO821" s="422"/>
      <c r="AEP821" s="422"/>
      <c r="AEQ821" s="422"/>
      <c r="AER821" s="422"/>
      <c r="AES821" s="422"/>
      <c r="AET821" s="422"/>
      <c r="AEU821" s="422"/>
      <c r="AEV821" s="422"/>
      <c r="AEW821" s="422"/>
      <c r="AEX821" s="422"/>
      <c r="AEY821" s="422"/>
      <c r="AEZ821" s="422"/>
      <c r="AFA821" s="422"/>
      <c r="AFB821" s="422"/>
      <c r="AFC821" s="422"/>
      <c r="AFD821" s="422"/>
      <c r="AFE821" s="422"/>
      <c r="AFF821" s="422"/>
      <c r="AFG821" s="422"/>
      <c r="AFH821" s="422"/>
      <c r="AFI821" s="422"/>
      <c r="AFJ821" s="422"/>
      <c r="AFK821" s="422"/>
      <c r="AFL821" s="422"/>
      <c r="AFM821" s="422"/>
      <c r="AFN821" s="422"/>
      <c r="AFO821" s="422"/>
      <c r="AFP821" s="422"/>
      <c r="AFQ821" s="422"/>
      <c r="AFR821" s="422"/>
      <c r="AFS821" s="422"/>
      <c r="AFT821" s="422"/>
      <c r="AFU821" s="422"/>
      <c r="AFV821" s="422"/>
      <c r="AFW821" s="422"/>
      <c r="AFX821" s="422"/>
      <c r="AFY821" s="422"/>
      <c r="AFZ821" s="422"/>
      <c r="AGA821" s="422"/>
      <c r="AGB821" s="422"/>
      <c r="AGC821" s="422"/>
      <c r="AGD821" s="422"/>
      <c r="AGE821" s="422"/>
      <c r="AGF821" s="422"/>
      <c r="AGG821" s="422"/>
      <c r="AGH821" s="422"/>
      <c r="AGI821" s="422"/>
      <c r="AGJ821" s="422"/>
      <c r="AGK821" s="422"/>
      <c r="AGL821" s="422"/>
      <c r="AGM821" s="422"/>
      <c r="AGN821" s="422"/>
      <c r="AGO821" s="422"/>
      <c r="AGP821" s="422"/>
      <c r="AGQ821" s="422"/>
      <c r="AGR821" s="422"/>
      <c r="AGS821" s="422"/>
      <c r="AGT821" s="422"/>
      <c r="AGU821" s="422"/>
      <c r="AGV821" s="422"/>
      <c r="AGW821" s="422"/>
      <c r="AGX821" s="422"/>
      <c r="AGY821" s="422"/>
      <c r="AGZ821" s="422"/>
      <c r="AHA821" s="422"/>
      <c r="AHB821" s="422"/>
      <c r="AHC821" s="422"/>
      <c r="AHD821" s="422"/>
      <c r="AHE821" s="422"/>
      <c r="AHF821" s="422"/>
      <c r="AHG821" s="422"/>
      <c r="AHH821" s="422"/>
      <c r="AHI821" s="422"/>
      <c r="AHJ821" s="422"/>
      <c r="AHK821" s="422"/>
      <c r="AHL821" s="422"/>
      <c r="AHM821" s="422"/>
      <c r="AHN821" s="422"/>
      <c r="AHO821" s="422"/>
      <c r="AHP821" s="422"/>
      <c r="AHQ821" s="422"/>
      <c r="AHR821" s="422"/>
      <c r="AHS821" s="422"/>
      <c r="AHT821" s="422"/>
      <c r="AHU821" s="422"/>
      <c r="AHV821" s="422"/>
      <c r="AHW821" s="422"/>
      <c r="AHX821" s="422"/>
      <c r="AHY821" s="422"/>
      <c r="AHZ821" s="422"/>
      <c r="AIA821" s="422"/>
      <c r="AIB821" s="422"/>
      <c r="AIC821" s="422"/>
      <c r="AID821" s="422"/>
      <c r="AIE821" s="422"/>
      <c r="AIF821" s="422"/>
      <c r="AIG821" s="422"/>
      <c r="AIH821" s="422"/>
      <c r="AII821" s="422"/>
      <c r="AIJ821" s="422"/>
      <c r="AIK821" s="422"/>
      <c r="AIL821" s="422"/>
      <c r="AIM821" s="422"/>
      <c r="AIN821" s="422"/>
      <c r="AIO821" s="422"/>
      <c r="AIP821" s="422"/>
      <c r="AIQ821" s="422"/>
      <c r="AIR821" s="422"/>
      <c r="AIS821" s="422"/>
      <c r="AIT821" s="422"/>
      <c r="AIU821" s="422"/>
      <c r="AIV821" s="422"/>
      <c r="AIW821" s="422"/>
      <c r="AIX821" s="422"/>
      <c r="AIY821" s="422"/>
      <c r="AIZ821" s="422"/>
      <c r="AJA821" s="422"/>
      <c r="AJB821" s="422"/>
      <c r="AJC821" s="422"/>
      <c r="AJD821" s="422"/>
      <c r="AJE821" s="422"/>
      <c r="AJF821" s="422"/>
      <c r="AJG821" s="422"/>
      <c r="AJH821" s="422"/>
      <c r="AJI821" s="422"/>
      <c r="AJJ821" s="422"/>
      <c r="AJK821" s="422"/>
      <c r="AJL821" s="422"/>
      <c r="AJM821" s="422"/>
      <c r="AJN821" s="422"/>
      <c r="AJO821" s="422"/>
      <c r="AJP821" s="422"/>
      <c r="AJQ821" s="422"/>
      <c r="AJR821" s="422"/>
      <c r="AJS821" s="422"/>
      <c r="AJT821" s="422"/>
      <c r="AJU821" s="422"/>
      <c r="AJV821" s="422"/>
      <c r="AJW821" s="422"/>
      <c r="AJX821" s="422"/>
      <c r="AJY821" s="422"/>
      <c r="AJZ821" s="422"/>
      <c r="AKA821" s="422"/>
      <c r="AKB821" s="422"/>
      <c r="AKC821" s="422"/>
      <c r="AKD821" s="422"/>
      <c r="AKE821" s="422"/>
      <c r="AKF821" s="422"/>
      <c r="AKG821" s="422"/>
      <c r="AKH821" s="422"/>
      <c r="AKI821" s="422"/>
      <c r="AKJ821" s="422"/>
      <c r="AKK821" s="422"/>
      <c r="AKL821" s="422"/>
      <c r="AKM821" s="422"/>
      <c r="AKN821" s="422"/>
      <c r="AKO821" s="422"/>
      <c r="AKP821" s="422"/>
      <c r="AKQ821" s="422"/>
      <c r="AKR821" s="422"/>
      <c r="AKS821" s="422"/>
      <c r="AKT821" s="422"/>
      <c r="AKU821" s="422"/>
      <c r="AKV821" s="422"/>
      <c r="AKW821" s="422"/>
      <c r="AKX821" s="422"/>
      <c r="AKY821" s="422"/>
      <c r="AKZ821" s="422"/>
      <c r="ALA821" s="422"/>
      <c r="ALB821" s="422"/>
      <c r="ALC821" s="422"/>
      <c r="ALD821" s="422"/>
      <c r="ALE821" s="422"/>
      <c r="ALF821" s="422"/>
      <c r="ALG821" s="422"/>
      <c r="ALH821" s="422"/>
      <c r="ALI821" s="422"/>
      <c r="ALJ821" s="422"/>
      <c r="ALK821" s="422"/>
      <c r="ALL821" s="422"/>
      <c r="ALM821" s="422"/>
      <c r="ALN821" s="422"/>
      <c r="ALO821" s="422"/>
      <c r="ALP821" s="422"/>
      <c r="ALQ821" s="422"/>
      <c r="ALR821" s="422"/>
      <c r="ALS821" s="422"/>
      <c r="ALT821" s="422"/>
      <c r="ALU821" s="422"/>
      <c r="ALV821" s="422"/>
      <c r="ALW821" s="422"/>
      <c r="ALX821" s="422"/>
      <c r="ALY821" s="422"/>
      <c r="ALZ821" s="422"/>
      <c r="AMA821" s="422"/>
      <c r="AMB821" s="422"/>
      <c r="AMC821" s="422"/>
      <c r="AMD821" s="422"/>
      <c r="AME821" s="422"/>
      <c r="AMF821" s="422"/>
      <c r="AMG821" s="422"/>
      <c r="AMH821" s="422"/>
      <c r="AMI821" s="422"/>
      <c r="AMJ821" s="422"/>
      <c r="AMK821" s="422"/>
      <c r="AML821" s="422"/>
      <c r="AMM821" s="422"/>
      <c r="AMN821" s="422"/>
      <c r="AMO821" s="422"/>
      <c r="AMP821" s="422"/>
      <c r="AMQ821" s="422"/>
      <c r="AMR821" s="422"/>
      <c r="AMS821" s="422"/>
      <c r="AMT821" s="422"/>
      <c r="AMU821" s="422"/>
      <c r="AMV821" s="422"/>
      <c r="AMW821" s="422"/>
      <c r="AMX821" s="422"/>
    </row>
    <row r="822" spans="1:1038" s="398" customFormat="1" ht="18" customHeight="1">
      <c r="A822" s="548"/>
      <c r="B822" s="543"/>
      <c r="C822" s="226"/>
      <c r="D822" s="225"/>
      <c r="E822" s="256">
        <v>99</v>
      </c>
      <c r="F822" s="256">
        <v>4</v>
      </c>
      <c r="G822" s="391" t="str">
        <f t="shared" ref="G822" si="557">E822&amp;"-"&amp;F822</f>
        <v>99-4</v>
      </c>
      <c r="H822" s="256">
        <v>31</v>
      </c>
      <c r="I822" s="256">
        <v>31.5</v>
      </c>
      <c r="J822" s="544">
        <f t="shared" si="546"/>
        <v>0</v>
      </c>
      <c r="K822" s="545"/>
      <c r="L822" s="171">
        <f>(VLOOKUP($G822,Depth_Lookup!$A$3:$J$410,10,FALSE))+(H822/100)</f>
        <v>260.33499999999998</v>
      </c>
      <c r="M822" s="171">
        <f>(VLOOKUP($G822,Depth_Lookup!$A$3:$J$410,10,FALSE))+(I822/100)</f>
        <v>260.33999999999997</v>
      </c>
      <c r="N822" s="646"/>
      <c r="O822" s="256"/>
      <c r="P822" s="256"/>
      <c r="Q822" s="256"/>
      <c r="R822" s="391" t="s">
        <v>2061</v>
      </c>
      <c r="S822" s="226"/>
      <c r="T822" s="256"/>
      <c r="U822" s="256"/>
      <c r="V822" s="256"/>
      <c r="W822" s="256"/>
      <c r="X822" s="392"/>
      <c r="Y822" s="256"/>
      <c r="Z822" s="256"/>
      <c r="AA822" s="256"/>
      <c r="AB822" s="226"/>
      <c r="AC822" s="226"/>
      <c r="AD822" s="226"/>
      <c r="AE822" s="393"/>
      <c r="AF822" s="391"/>
      <c r="AG822" s="683"/>
      <c r="AH822" s="256"/>
      <c r="AI822" s="255"/>
      <c r="AJ822" s="256"/>
      <c r="AK822" s="256"/>
      <c r="AL822" s="256"/>
      <c r="AM822" s="256"/>
      <c r="AN822" s="256"/>
      <c r="AO822" s="255"/>
      <c r="AP822" s="256"/>
      <c r="AQ822" s="256"/>
      <c r="AR822" s="256"/>
      <c r="AS822" s="256"/>
      <c r="AT822" s="256"/>
      <c r="AU822" s="255"/>
      <c r="AV822" s="256"/>
      <c r="AW822" s="256"/>
      <c r="AX822" s="226"/>
      <c r="AY822" s="226"/>
      <c r="AZ822" s="256"/>
      <c r="BA822" s="255"/>
      <c r="BB822" s="226"/>
      <c r="BC822" s="226"/>
      <c r="BD822" s="226"/>
      <c r="BE822" s="226"/>
      <c r="BF822" s="226"/>
      <c r="BG822" s="257"/>
      <c r="BH822" s="226"/>
      <c r="BI822" s="226"/>
      <c r="BJ822" s="226"/>
      <c r="BK822" s="226"/>
      <c r="BL822" s="226"/>
      <c r="BM822" s="257"/>
      <c r="BN822" s="226"/>
      <c r="BO822" s="226"/>
      <c r="BP822" s="226"/>
      <c r="BQ822" s="226"/>
      <c r="BR822" s="226"/>
      <c r="BS822" s="226"/>
      <c r="BT822" s="226"/>
      <c r="BU822" s="226"/>
      <c r="BV822" s="226"/>
      <c r="BW822" s="226"/>
      <c r="BX822" s="226"/>
      <c r="BY822" s="257"/>
      <c r="BZ822" s="226"/>
      <c r="CA822" s="226"/>
      <c r="CB822" s="226"/>
      <c r="CC822" s="226"/>
      <c r="CD822" s="226"/>
      <c r="CE822" s="226"/>
      <c r="CF822" s="399"/>
      <c r="CG822" s="259"/>
      <c r="CH822" s="150"/>
      <c r="CI822" s="150"/>
      <c r="CJ822" s="150"/>
      <c r="CK822" s="560"/>
      <c r="CL822" s="395"/>
      <c r="CM822" s="395"/>
      <c r="CN822" s="395"/>
      <c r="CO822" s="395"/>
      <c r="CP822" s="395"/>
      <c r="CQ822" s="395"/>
      <c r="CR822" s="395"/>
      <c r="CS822" s="395"/>
      <c r="CT822" s="395"/>
      <c r="CU822" s="395"/>
      <c r="CV822" s="395"/>
      <c r="CW822" s="395"/>
      <c r="CX822" s="395"/>
      <c r="CY822" s="395"/>
      <c r="CZ822" s="395"/>
      <c r="DA822" s="395"/>
      <c r="DB822" s="395"/>
      <c r="DC822" s="256"/>
      <c r="DD822" s="395"/>
      <c r="DE822" s="395"/>
      <c r="DF822" s="395"/>
      <c r="DG822" s="395"/>
      <c r="DH822" s="395"/>
      <c r="DI822" s="395"/>
      <c r="DJ822" s="395"/>
      <c r="DK822" s="396"/>
      <c r="DL822" s="259"/>
      <c r="DM822" s="395"/>
      <c r="DN822" s="395"/>
      <c r="DO822" s="397"/>
      <c r="DQ822" s="259"/>
      <c r="DR822" s="563"/>
      <c r="DS822" s="259"/>
      <c r="DT822" s="543"/>
      <c r="DU822" s="256"/>
      <c r="DV822" s="256"/>
      <c r="DW822" s="400"/>
      <c r="DX822" s="567"/>
      <c r="DY822" s="567"/>
      <c r="DZ822" s="546"/>
      <c r="EA822" s="104"/>
      <c r="EB822" s="256"/>
      <c r="EC822" s="104"/>
      <c r="ED822" s="229" t="s">
        <v>2517</v>
      </c>
      <c r="EE822" s="401"/>
      <c r="EF822" s="402"/>
      <c r="EG822" s="401"/>
      <c r="EH822" s="403"/>
      <c r="EI822" s="404"/>
      <c r="EJ822" s="405"/>
      <c r="EK822" s="406"/>
      <c r="EL822" s="401"/>
      <c r="EM822" s="403"/>
      <c r="EN822" s="403" t="s">
        <v>1448</v>
      </c>
      <c r="EO822" s="407">
        <v>0.2</v>
      </c>
      <c r="EP822" s="407" t="s">
        <v>2054</v>
      </c>
      <c r="EQ822" s="407"/>
      <c r="ER822" s="407"/>
      <c r="ES822" s="407"/>
      <c r="ET822" s="407"/>
      <c r="EU822" s="407"/>
      <c r="EV822" s="408">
        <v>27</v>
      </c>
      <c r="EW822" s="408">
        <v>90</v>
      </c>
      <c r="EX822" s="408">
        <v>17</v>
      </c>
      <c r="EY822" s="408">
        <v>180</v>
      </c>
      <c r="EZ822" s="192">
        <f t="shared" si="514"/>
        <v>-59.034969189467617</v>
      </c>
      <c r="FA822" s="192">
        <f t="shared" si="515"/>
        <v>300.96503081053237</v>
      </c>
      <c r="FB822" s="192">
        <f t="shared" si="516"/>
        <v>59.280727002131279</v>
      </c>
      <c r="FC822" s="192">
        <f t="shared" si="517"/>
        <v>30.965030810532383</v>
      </c>
      <c r="FD822" s="192">
        <f t="shared" si="518"/>
        <v>30.719272997868721</v>
      </c>
      <c r="FE822" s="193">
        <f t="shared" si="519"/>
        <v>120.96503081053237</v>
      </c>
      <c r="FF822" s="194">
        <f t="shared" si="520"/>
        <v>30.719272997868721</v>
      </c>
      <c r="FG822" s="401"/>
      <c r="FH822" s="403"/>
      <c r="FI822" s="778">
        <f t="shared" si="526"/>
        <v>0.2</v>
      </c>
      <c r="FJ822" s="779">
        <f t="shared" si="527"/>
        <v>30.719272997868721</v>
      </c>
      <c r="FK822" s="779">
        <f t="shared" si="528"/>
        <v>59.280727002131279</v>
      </c>
      <c r="FL822" s="780">
        <f t="shared" si="529"/>
        <v>1.0346438691630984</v>
      </c>
      <c r="FM822" s="169">
        <f t="shared" si="530"/>
        <v>0.85968048792140361</v>
      </c>
      <c r="FN822" s="783">
        <f t="shared" si="531"/>
        <v>0.17193609758428074</v>
      </c>
      <c r="FO822" s="226"/>
      <c r="FP822" s="226"/>
      <c r="FQ822" s="226"/>
      <c r="FR822" s="226"/>
      <c r="FS822" s="226"/>
      <c r="FT822" s="226"/>
      <c r="FU822" s="226"/>
      <c r="FV822" s="226"/>
      <c r="FW822" s="226"/>
      <c r="FX822" s="226"/>
      <c r="FY822" s="226"/>
      <c r="FZ822" s="226"/>
      <c r="GA822" s="226"/>
      <c r="GB822" s="226"/>
      <c r="GC822" s="226"/>
      <c r="GD822" s="226"/>
      <c r="GE822" s="226"/>
      <c r="GF822" s="226"/>
      <c r="GG822" s="226"/>
      <c r="GH822" s="226"/>
      <c r="GI822" s="226"/>
      <c r="GJ822" s="226"/>
      <c r="GK822" s="226"/>
      <c r="GL822" s="226"/>
      <c r="GM822" s="226"/>
      <c r="GN822" s="226"/>
      <c r="GO822" s="226"/>
      <c r="GP822" s="226"/>
      <c r="GQ822" s="226"/>
      <c r="GR822" s="226"/>
      <c r="GS822" s="226"/>
      <c r="GT822" s="226"/>
      <c r="GU822" s="226"/>
      <c r="GV822" s="226"/>
      <c r="GW822" s="226"/>
      <c r="GX822" s="226"/>
      <c r="GY822" s="226"/>
      <c r="GZ822" s="226"/>
      <c r="HA822" s="226"/>
      <c r="HB822" s="226"/>
      <c r="HC822" s="226"/>
      <c r="HD822" s="226"/>
      <c r="HE822" s="226"/>
      <c r="HF822" s="226"/>
      <c r="HG822" s="226"/>
      <c r="HH822" s="226"/>
      <c r="HI822" s="226"/>
      <c r="HJ822" s="226"/>
      <c r="HK822" s="226"/>
      <c r="HL822" s="226"/>
      <c r="HM822" s="226"/>
      <c r="HN822" s="226"/>
      <c r="HO822" s="226"/>
      <c r="HP822" s="226"/>
      <c r="HQ822" s="226"/>
      <c r="HR822" s="226"/>
      <c r="HS822" s="226"/>
      <c r="HT822" s="226"/>
      <c r="HU822" s="226"/>
      <c r="HV822" s="226"/>
      <c r="HW822" s="226"/>
      <c r="HX822" s="226"/>
      <c r="HY822" s="226"/>
      <c r="HZ822" s="226"/>
      <c r="IA822" s="226"/>
      <c r="IB822" s="226"/>
      <c r="IC822" s="226"/>
      <c r="ID822" s="226"/>
      <c r="IE822" s="226"/>
      <c r="IF822" s="226"/>
      <c r="IG822" s="226"/>
      <c r="IH822" s="226"/>
      <c r="II822" s="226"/>
      <c r="IJ822" s="226"/>
      <c r="IK822" s="226"/>
      <c r="IL822" s="226"/>
      <c r="IM822" s="226"/>
      <c r="IN822" s="226"/>
      <c r="IO822" s="226"/>
      <c r="IP822" s="226"/>
      <c r="IQ822" s="226"/>
      <c r="IR822" s="226"/>
      <c r="IS822" s="226"/>
      <c r="IT822" s="226"/>
      <c r="IU822" s="226"/>
      <c r="IV822" s="226"/>
      <c r="IW822" s="226"/>
      <c r="IX822" s="226"/>
      <c r="IY822" s="226"/>
      <c r="IZ822" s="226"/>
      <c r="JA822" s="226"/>
      <c r="JB822" s="226"/>
      <c r="JC822" s="226"/>
      <c r="JD822" s="226"/>
      <c r="JE822" s="226"/>
      <c r="JF822" s="226"/>
      <c r="JG822" s="226"/>
      <c r="JH822" s="226"/>
      <c r="JI822" s="226"/>
      <c r="JJ822" s="226"/>
      <c r="JK822" s="226"/>
      <c r="JL822" s="226"/>
      <c r="JM822" s="226"/>
      <c r="JN822" s="226"/>
      <c r="JO822" s="226"/>
      <c r="JP822" s="226"/>
      <c r="JQ822" s="226"/>
      <c r="JR822" s="226"/>
      <c r="JS822" s="226"/>
      <c r="JT822" s="226"/>
      <c r="JU822" s="226"/>
      <c r="JV822" s="226"/>
      <c r="JW822" s="226"/>
      <c r="JX822" s="226"/>
      <c r="JY822" s="226"/>
      <c r="JZ822" s="226"/>
      <c r="KA822" s="226"/>
      <c r="KB822" s="226"/>
      <c r="KC822" s="226"/>
      <c r="KD822" s="226"/>
      <c r="KE822" s="226"/>
      <c r="KF822" s="226"/>
      <c r="KG822" s="226"/>
      <c r="KH822" s="226"/>
      <c r="KI822" s="226"/>
      <c r="KJ822" s="226"/>
      <c r="KK822" s="226"/>
      <c r="KL822" s="226"/>
      <c r="KM822" s="226"/>
      <c r="KN822" s="226"/>
      <c r="KO822" s="226"/>
      <c r="KP822" s="226"/>
      <c r="KQ822" s="226"/>
      <c r="KR822" s="226"/>
      <c r="KS822" s="226"/>
      <c r="KT822" s="226"/>
      <c r="KU822" s="226"/>
      <c r="KV822" s="226"/>
      <c r="KW822" s="226"/>
      <c r="KX822" s="226"/>
      <c r="KY822" s="226"/>
      <c r="KZ822" s="226"/>
      <c r="LA822" s="226"/>
      <c r="LB822" s="226"/>
      <c r="LC822" s="226"/>
      <c r="LD822" s="226"/>
      <c r="LE822" s="226"/>
      <c r="LF822" s="226"/>
      <c r="LG822" s="226"/>
      <c r="LH822" s="226"/>
      <c r="LI822" s="226"/>
      <c r="LJ822" s="226"/>
      <c r="LK822" s="226"/>
      <c r="LL822" s="226"/>
      <c r="LM822" s="226"/>
      <c r="LN822" s="226"/>
      <c r="LO822" s="226"/>
      <c r="LP822" s="226"/>
      <c r="LQ822" s="226"/>
      <c r="LR822" s="226"/>
      <c r="LS822" s="226"/>
      <c r="LT822" s="226"/>
      <c r="LU822" s="226"/>
      <c r="LV822" s="226"/>
      <c r="LW822" s="226"/>
      <c r="LX822" s="226"/>
      <c r="LY822" s="226"/>
      <c r="LZ822" s="226"/>
      <c r="MA822" s="226"/>
      <c r="MB822" s="226"/>
      <c r="MC822" s="226"/>
      <c r="MD822" s="226"/>
      <c r="ME822" s="226"/>
      <c r="MF822" s="226"/>
      <c r="MG822" s="226"/>
      <c r="MH822" s="226"/>
      <c r="MI822" s="226"/>
      <c r="MJ822" s="226"/>
      <c r="MK822" s="226"/>
      <c r="ML822" s="226"/>
      <c r="MM822" s="226"/>
      <c r="MN822" s="226"/>
      <c r="MO822" s="226"/>
      <c r="MP822" s="226"/>
      <c r="MQ822" s="226"/>
      <c r="MR822" s="226"/>
      <c r="MS822" s="226"/>
      <c r="MT822" s="226"/>
      <c r="MU822" s="226"/>
      <c r="MV822" s="226"/>
      <c r="MW822" s="226"/>
      <c r="MX822" s="226"/>
      <c r="MY822" s="226"/>
      <c r="MZ822" s="226"/>
      <c r="NA822" s="226"/>
      <c r="NB822" s="226"/>
      <c r="NC822" s="226"/>
      <c r="ND822" s="226"/>
      <c r="NE822" s="226"/>
      <c r="NF822" s="226"/>
      <c r="NG822" s="226"/>
      <c r="NH822" s="226"/>
      <c r="NI822" s="226"/>
      <c r="NJ822" s="226"/>
      <c r="NK822" s="226"/>
      <c r="NL822" s="226"/>
      <c r="NM822" s="226"/>
      <c r="NN822" s="226"/>
      <c r="NO822" s="226"/>
      <c r="NP822" s="226"/>
      <c r="NQ822" s="226"/>
      <c r="NR822" s="226"/>
      <c r="NS822" s="226"/>
      <c r="NT822" s="226"/>
      <c r="NU822" s="226"/>
      <c r="NV822" s="226"/>
      <c r="NW822" s="226"/>
      <c r="NX822" s="226"/>
      <c r="NY822" s="226"/>
      <c r="NZ822" s="226"/>
      <c r="OA822" s="226"/>
      <c r="OB822" s="226"/>
      <c r="OC822" s="226"/>
      <c r="OD822" s="226"/>
      <c r="OE822" s="226"/>
      <c r="OF822" s="226"/>
      <c r="OG822" s="226"/>
      <c r="OH822" s="226"/>
      <c r="OI822" s="226"/>
      <c r="OJ822" s="226"/>
      <c r="OK822" s="226"/>
      <c r="OL822" s="226"/>
      <c r="OM822" s="226"/>
      <c r="ON822" s="226"/>
      <c r="OO822" s="226"/>
      <c r="OP822" s="226"/>
      <c r="OQ822" s="226"/>
      <c r="OR822" s="226"/>
      <c r="OS822" s="226"/>
      <c r="OT822" s="226"/>
      <c r="OU822" s="226"/>
      <c r="OV822" s="226"/>
      <c r="OW822" s="226"/>
      <c r="OX822" s="226"/>
      <c r="OY822" s="226"/>
      <c r="OZ822" s="226"/>
      <c r="PA822" s="226"/>
      <c r="PB822" s="226"/>
      <c r="PC822" s="226"/>
      <c r="PD822" s="226"/>
      <c r="PE822" s="226"/>
      <c r="PF822" s="226"/>
      <c r="PG822" s="226"/>
      <c r="PH822" s="226"/>
      <c r="PI822" s="226"/>
      <c r="PJ822" s="226"/>
      <c r="PK822" s="226"/>
      <c r="PL822" s="226"/>
      <c r="PM822" s="226"/>
      <c r="PN822" s="226"/>
      <c r="PO822" s="226"/>
      <c r="PP822" s="226"/>
      <c r="PQ822" s="226"/>
      <c r="PR822" s="226"/>
      <c r="PS822" s="226"/>
      <c r="PT822" s="226"/>
      <c r="PU822" s="226"/>
      <c r="PV822" s="226"/>
      <c r="PW822" s="226"/>
      <c r="PX822" s="226"/>
      <c r="PY822" s="226"/>
      <c r="PZ822" s="226"/>
      <c r="QA822" s="226"/>
      <c r="QB822" s="226"/>
      <c r="QC822" s="226"/>
      <c r="QD822" s="226"/>
      <c r="QE822" s="226"/>
      <c r="QF822" s="226"/>
      <c r="QG822" s="226"/>
      <c r="QH822" s="226"/>
      <c r="QI822" s="226"/>
      <c r="QJ822" s="226"/>
      <c r="QK822" s="226"/>
      <c r="QL822" s="226"/>
      <c r="QM822" s="226"/>
      <c r="QN822" s="226"/>
      <c r="QO822" s="226"/>
      <c r="QP822" s="226"/>
      <c r="QQ822" s="226"/>
      <c r="QR822" s="226"/>
      <c r="QS822" s="226"/>
      <c r="QT822" s="226"/>
      <c r="QU822" s="226"/>
      <c r="QV822" s="226"/>
      <c r="QW822" s="226"/>
      <c r="QX822" s="226"/>
      <c r="QY822" s="226"/>
      <c r="QZ822" s="226"/>
      <c r="RA822" s="226"/>
      <c r="RB822" s="226"/>
      <c r="RC822" s="226"/>
      <c r="RD822" s="226"/>
      <c r="RE822" s="226"/>
      <c r="RF822" s="226"/>
      <c r="RG822" s="226"/>
      <c r="RH822" s="226"/>
      <c r="RI822" s="226"/>
      <c r="RJ822" s="226"/>
      <c r="RK822" s="226"/>
      <c r="RL822" s="226"/>
      <c r="RM822" s="226"/>
      <c r="RN822" s="226"/>
      <c r="RO822" s="226"/>
      <c r="RP822" s="226"/>
      <c r="RQ822" s="226"/>
      <c r="RR822" s="226"/>
      <c r="RS822" s="226"/>
      <c r="RT822" s="226"/>
      <c r="RU822" s="226"/>
      <c r="RV822" s="226"/>
      <c r="RW822" s="226"/>
      <c r="RX822" s="226"/>
      <c r="RY822" s="226"/>
      <c r="RZ822" s="226"/>
      <c r="SA822" s="226"/>
      <c r="SB822" s="226"/>
      <c r="SC822" s="226"/>
      <c r="SD822" s="226"/>
      <c r="SE822" s="226"/>
      <c r="SF822" s="226"/>
      <c r="SG822" s="226"/>
      <c r="SH822" s="226"/>
      <c r="SI822" s="226"/>
      <c r="SJ822" s="226"/>
      <c r="SK822" s="226"/>
      <c r="SL822" s="226"/>
      <c r="SM822" s="226"/>
      <c r="SN822" s="226"/>
      <c r="SO822" s="226"/>
      <c r="SP822" s="226"/>
      <c r="SQ822" s="226"/>
      <c r="SR822" s="226"/>
      <c r="SS822" s="226"/>
      <c r="ST822" s="226"/>
      <c r="SU822" s="226"/>
      <c r="SV822" s="226"/>
      <c r="SW822" s="226"/>
      <c r="SX822" s="226"/>
      <c r="SY822" s="226"/>
      <c r="SZ822" s="226"/>
      <c r="TA822" s="226"/>
      <c r="TB822" s="226"/>
      <c r="TC822" s="226"/>
      <c r="TD822" s="226"/>
      <c r="TE822" s="226"/>
      <c r="TF822" s="226"/>
      <c r="TG822" s="226"/>
      <c r="TH822" s="226"/>
      <c r="TI822" s="226"/>
      <c r="TJ822" s="226"/>
      <c r="TK822" s="226"/>
      <c r="TL822" s="226"/>
      <c r="TM822" s="226"/>
      <c r="TN822" s="226"/>
      <c r="TO822" s="226"/>
      <c r="TP822" s="226"/>
      <c r="TQ822" s="226"/>
      <c r="TR822" s="226"/>
      <c r="TS822" s="226"/>
      <c r="TT822" s="226"/>
      <c r="TU822" s="226"/>
      <c r="TV822" s="226"/>
      <c r="TW822" s="226"/>
      <c r="TX822" s="226"/>
      <c r="TY822" s="226"/>
      <c r="TZ822" s="226"/>
      <c r="UA822" s="226"/>
      <c r="UB822" s="226"/>
      <c r="UC822" s="226"/>
      <c r="UD822" s="226"/>
      <c r="UE822" s="226"/>
      <c r="UF822" s="226"/>
      <c r="UG822" s="226"/>
      <c r="UH822" s="226"/>
      <c r="UI822" s="226"/>
      <c r="UJ822" s="226"/>
      <c r="UK822" s="226"/>
      <c r="UL822" s="226"/>
      <c r="UM822" s="226"/>
      <c r="UN822" s="226"/>
      <c r="UO822" s="226"/>
      <c r="UP822" s="226"/>
      <c r="UQ822" s="226"/>
      <c r="UR822" s="226"/>
      <c r="US822" s="226"/>
      <c r="UT822" s="226"/>
      <c r="UU822" s="226"/>
      <c r="UV822" s="226"/>
      <c r="UW822" s="226"/>
      <c r="UX822" s="226"/>
      <c r="UY822" s="226"/>
      <c r="UZ822" s="226"/>
      <c r="VA822" s="226"/>
      <c r="VB822" s="226"/>
      <c r="VC822" s="226"/>
      <c r="VD822" s="226"/>
      <c r="VE822" s="226"/>
      <c r="VF822" s="226"/>
      <c r="VG822" s="226"/>
      <c r="VH822" s="226"/>
      <c r="VI822" s="226"/>
      <c r="VJ822" s="226"/>
      <c r="VK822" s="226"/>
      <c r="VL822" s="226"/>
      <c r="VM822" s="226"/>
      <c r="VN822" s="226"/>
      <c r="VO822" s="226"/>
      <c r="VP822" s="226"/>
      <c r="VQ822" s="226"/>
      <c r="VR822" s="226"/>
      <c r="VS822" s="226"/>
      <c r="VT822" s="226"/>
      <c r="VU822" s="226"/>
      <c r="VV822" s="226"/>
      <c r="VW822" s="226"/>
      <c r="VX822" s="226"/>
      <c r="VY822" s="226"/>
      <c r="VZ822" s="226"/>
      <c r="WA822" s="226"/>
      <c r="WB822" s="226"/>
      <c r="WC822" s="226"/>
      <c r="WD822" s="226"/>
      <c r="WE822" s="226"/>
      <c r="WF822" s="226"/>
      <c r="WG822" s="226"/>
      <c r="WH822" s="226"/>
      <c r="WI822" s="226"/>
      <c r="WJ822" s="226"/>
      <c r="WK822" s="226"/>
      <c r="WL822" s="226"/>
      <c r="WM822" s="226"/>
      <c r="WN822" s="226"/>
      <c r="WO822" s="226"/>
      <c r="WP822" s="226"/>
      <c r="WQ822" s="226"/>
      <c r="WR822" s="226"/>
      <c r="WS822" s="226"/>
      <c r="WT822" s="226"/>
      <c r="WU822" s="226"/>
      <c r="WV822" s="226"/>
      <c r="WW822" s="226"/>
      <c r="WX822" s="226"/>
      <c r="WY822" s="226"/>
      <c r="WZ822" s="226"/>
      <c r="XA822" s="226"/>
      <c r="XB822" s="226"/>
      <c r="XC822" s="226"/>
      <c r="XD822" s="226"/>
      <c r="XE822" s="226"/>
      <c r="XF822" s="226"/>
      <c r="XG822" s="226"/>
      <c r="XH822" s="226"/>
      <c r="XI822" s="226"/>
      <c r="XJ822" s="226"/>
      <c r="XK822" s="226"/>
      <c r="XL822" s="226"/>
      <c r="XM822" s="226"/>
      <c r="XN822" s="226"/>
      <c r="XO822" s="226"/>
      <c r="XP822" s="226"/>
      <c r="XQ822" s="226"/>
      <c r="XR822" s="226"/>
      <c r="XS822" s="226"/>
      <c r="XT822" s="226"/>
      <c r="XU822" s="226"/>
      <c r="XV822" s="226"/>
      <c r="XW822" s="226"/>
      <c r="XX822" s="226"/>
      <c r="XY822" s="226"/>
      <c r="XZ822" s="226"/>
      <c r="YA822" s="226"/>
      <c r="YB822" s="226"/>
      <c r="YC822" s="226"/>
      <c r="YD822" s="226"/>
      <c r="YE822" s="226"/>
      <c r="YF822" s="226"/>
      <c r="YG822" s="226"/>
      <c r="YH822" s="226"/>
      <c r="YI822" s="226"/>
      <c r="YJ822" s="226"/>
      <c r="YK822" s="226"/>
      <c r="YL822" s="226"/>
      <c r="YM822" s="226"/>
      <c r="YN822" s="226"/>
      <c r="YO822" s="226"/>
      <c r="YP822" s="226"/>
      <c r="YQ822" s="226"/>
      <c r="YR822" s="226"/>
      <c r="YS822" s="226"/>
      <c r="YT822" s="226"/>
      <c r="YU822" s="226"/>
      <c r="YV822" s="226"/>
      <c r="YW822" s="226"/>
      <c r="YX822" s="226"/>
      <c r="YY822" s="226"/>
      <c r="YZ822" s="226"/>
      <c r="ZA822" s="226"/>
      <c r="ZB822" s="226"/>
      <c r="ZC822" s="226"/>
      <c r="ZD822" s="226"/>
      <c r="ZE822" s="226"/>
      <c r="ZF822" s="226"/>
      <c r="ZG822" s="226"/>
      <c r="ZH822" s="226"/>
      <c r="ZI822" s="226"/>
      <c r="ZJ822" s="226"/>
      <c r="ZK822" s="226"/>
      <c r="ZL822" s="226"/>
      <c r="ZM822" s="226"/>
      <c r="ZN822" s="226"/>
      <c r="ZO822" s="226"/>
      <c r="ZP822" s="226"/>
      <c r="ZQ822" s="226"/>
      <c r="ZR822" s="226"/>
      <c r="ZS822" s="226"/>
      <c r="ZT822" s="226"/>
      <c r="ZU822" s="226"/>
      <c r="ZV822" s="226"/>
      <c r="ZW822" s="226"/>
      <c r="ZX822" s="226"/>
      <c r="ZY822" s="226"/>
      <c r="ZZ822" s="226"/>
      <c r="AAA822" s="226"/>
      <c r="AAB822" s="226"/>
      <c r="AAC822" s="226"/>
      <c r="AAD822" s="226"/>
      <c r="AAE822" s="226"/>
      <c r="AAF822" s="226"/>
      <c r="AAG822" s="226"/>
      <c r="AAH822" s="226"/>
      <c r="AAI822" s="226"/>
      <c r="AAJ822" s="226"/>
      <c r="AAK822" s="226"/>
      <c r="AAL822" s="226"/>
      <c r="AAM822" s="226"/>
      <c r="AAN822" s="226"/>
      <c r="AAO822" s="226"/>
      <c r="AAP822" s="226"/>
      <c r="AAQ822" s="226"/>
      <c r="AAR822" s="226"/>
      <c r="AAS822" s="226"/>
      <c r="AAT822" s="226"/>
      <c r="AAU822" s="226"/>
      <c r="AAV822" s="226"/>
      <c r="AAW822" s="226"/>
      <c r="AAX822" s="226"/>
      <c r="AAY822" s="226"/>
      <c r="AAZ822" s="226"/>
      <c r="ABA822" s="226"/>
      <c r="ABB822" s="226"/>
      <c r="ABC822" s="226"/>
      <c r="ABD822" s="226"/>
      <c r="ABE822" s="226"/>
      <c r="ABF822" s="226"/>
      <c r="ABG822" s="226"/>
      <c r="ABH822" s="226"/>
      <c r="ABI822" s="226"/>
      <c r="ABJ822" s="226"/>
      <c r="ABK822" s="226"/>
      <c r="ABL822" s="226"/>
      <c r="ABM822" s="226"/>
      <c r="ABN822" s="226"/>
      <c r="ABO822" s="226"/>
      <c r="ABP822" s="226"/>
      <c r="ABQ822" s="226"/>
      <c r="ABR822" s="226"/>
      <c r="ABS822" s="226"/>
      <c r="ABT822" s="226"/>
      <c r="ABU822" s="226"/>
      <c r="ABV822" s="226"/>
      <c r="ABW822" s="226"/>
      <c r="ABX822" s="226"/>
      <c r="ABY822" s="226"/>
      <c r="ABZ822" s="226"/>
      <c r="ACA822" s="226"/>
      <c r="ACB822" s="226"/>
      <c r="ACC822" s="226"/>
      <c r="ACD822" s="226"/>
      <c r="ACE822" s="226"/>
      <c r="ACF822" s="226"/>
      <c r="ACG822" s="226"/>
      <c r="ACH822" s="226"/>
      <c r="ACI822" s="226"/>
      <c r="ACJ822" s="226"/>
      <c r="ACK822" s="226"/>
      <c r="ACL822" s="226"/>
      <c r="ACM822" s="226"/>
      <c r="ACN822" s="226"/>
      <c r="ACO822" s="226"/>
      <c r="ACP822" s="226"/>
      <c r="ACQ822" s="226"/>
      <c r="ACR822" s="226"/>
      <c r="ACS822" s="226"/>
      <c r="ACT822" s="226"/>
      <c r="ACU822" s="226"/>
      <c r="ACV822" s="226"/>
      <c r="ACW822" s="226"/>
      <c r="ACX822" s="226"/>
      <c r="ACY822" s="226"/>
      <c r="ACZ822" s="226"/>
      <c r="ADA822" s="226"/>
      <c r="ADB822" s="226"/>
      <c r="ADC822" s="226"/>
      <c r="ADD822" s="226"/>
      <c r="ADE822" s="226"/>
      <c r="ADF822" s="226"/>
      <c r="ADG822" s="226"/>
      <c r="ADH822" s="226"/>
      <c r="ADI822" s="226"/>
      <c r="ADJ822" s="226"/>
      <c r="ADK822" s="226"/>
      <c r="ADL822" s="226"/>
      <c r="ADM822" s="226"/>
      <c r="ADN822" s="226"/>
      <c r="ADO822" s="226"/>
      <c r="ADP822" s="226"/>
      <c r="ADQ822" s="226"/>
      <c r="ADR822" s="226"/>
      <c r="ADS822" s="226"/>
      <c r="ADT822" s="226"/>
      <c r="ADU822" s="226"/>
      <c r="ADV822" s="226"/>
      <c r="ADW822" s="226"/>
      <c r="ADX822" s="226"/>
      <c r="ADY822" s="226"/>
      <c r="ADZ822" s="226"/>
      <c r="AEA822" s="226"/>
      <c r="AEB822" s="226"/>
      <c r="AEC822" s="226"/>
      <c r="AED822" s="226"/>
      <c r="AEE822" s="226"/>
      <c r="AEF822" s="226"/>
      <c r="AEG822" s="226"/>
      <c r="AEH822" s="226"/>
      <c r="AEI822" s="226"/>
      <c r="AEJ822" s="226"/>
      <c r="AEK822" s="226"/>
      <c r="AEL822" s="226"/>
      <c r="AEM822" s="226"/>
      <c r="AEN822" s="226"/>
      <c r="AEO822" s="226"/>
      <c r="AEP822" s="226"/>
      <c r="AEQ822" s="226"/>
      <c r="AER822" s="226"/>
      <c r="AES822" s="226"/>
      <c r="AET822" s="226"/>
      <c r="AEU822" s="226"/>
      <c r="AEV822" s="226"/>
      <c r="AEW822" s="226"/>
      <c r="AEX822" s="226"/>
      <c r="AEY822" s="226"/>
      <c r="AEZ822" s="226"/>
      <c r="AFA822" s="226"/>
      <c r="AFB822" s="226"/>
      <c r="AFC822" s="226"/>
      <c r="AFD822" s="226"/>
      <c r="AFE822" s="226"/>
      <c r="AFF822" s="226"/>
      <c r="AFG822" s="226"/>
      <c r="AFH822" s="226"/>
      <c r="AFI822" s="226"/>
      <c r="AFJ822" s="226"/>
      <c r="AFK822" s="226"/>
      <c r="AFL822" s="226"/>
      <c r="AFM822" s="226"/>
      <c r="AFN822" s="226"/>
      <c r="AFO822" s="226"/>
      <c r="AFP822" s="226"/>
      <c r="AFQ822" s="226"/>
      <c r="AFR822" s="226"/>
      <c r="AFS822" s="226"/>
      <c r="AFT822" s="226"/>
      <c r="AFU822" s="226"/>
      <c r="AFV822" s="226"/>
      <c r="AFW822" s="226"/>
      <c r="AFX822" s="226"/>
      <c r="AFY822" s="226"/>
      <c r="AFZ822" s="226"/>
      <c r="AGA822" s="226"/>
      <c r="AGB822" s="226"/>
      <c r="AGC822" s="226"/>
      <c r="AGD822" s="226"/>
      <c r="AGE822" s="226"/>
      <c r="AGF822" s="226"/>
      <c r="AGG822" s="226"/>
      <c r="AGH822" s="226"/>
      <c r="AGI822" s="226"/>
      <c r="AGJ822" s="226"/>
      <c r="AGK822" s="226"/>
      <c r="AGL822" s="226"/>
      <c r="AGM822" s="226"/>
      <c r="AGN822" s="226"/>
      <c r="AGO822" s="226"/>
      <c r="AGP822" s="226"/>
      <c r="AGQ822" s="226"/>
      <c r="AGR822" s="226"/>
      <c r="AGS822" s="226"/>
      <c r="AGT822" s="226"/>
      <c r="AGU822" s="226"/>
      <c r="AGV822" s="226"/>
      <c r="AGW822" s="226"/>
      <c r="AGX822" s="226"/>
      <c r="AGY822" s="226"/>
      <c r="AGZ822" s="226"/>
      <c r="AHA822" s="226"/>
      <c r="AHB822" s="226"/>
      <c r="AHC822" s="226"/>
      <c r="AHD822" s="226"/>
      <c r="AHE822" s="226"/>
      <c r="AHF822" s="226"/>
      <c r="AHG822" s="226"/>
      <c r="AHH822" s="226"/>
      <c r="AHI822" s="226"/>
      <c r="AHJ822" s="226"/>
      <c r="AHK822" s="226"/>
      <c r="AHL822" s="226"/>
      <c r="AHM822" s="226"/>
      <c r="AHN822" s="226"/>
      <c r="AHO822" s="226"/>
      <c r="AHP822" s="226"/>
      <c r="AHQ822" s="226"/>
      <c r="AHR822" s="226"/>
      <c r="AHS822" s="226"/>
      <c r="AHT822" s="226"/>
      <c r="AHU822" s="226"/>
      <c r="AHV822" s="226"/>
      <c r="AHW822" s="226"/>
      <c r="AHX822" s="226"/>
      <c r="AHY822" s="226"/>
      <c r="AHZ822" s="226"/>
      <c r="AIA822" s="226"/>
      <c r="AIB822" s="226"/>
      <c r="AIC822" s="226"/>
      <c r="AID822" s="226"/>
      <c r="AIE822" s="226"/>
      <c r="AIF822" s="226"/>
      <c r="AIG822" s="226"/>
      <c r="AIH822" s="226"/>
      <c r="AII822" s="226"/>
      <c r="AIJ822" s="226"/>
      <c r="AIK822" s="226"/>
      <c r="AIL822" s="226"/>
      <c r="AIM822" s="226"/>
      <c r="AIN822" s="226"/>
      <c r="AIO822" s="226"/>
      <c r="AIP822" s="226"/>
      <c r="AIQ822" s="226"/>
      <c r="AIR822" s="226"/>
      <c r="AIS822" s="226"/>
      <c r="AIT822" s="226"/>
      <c r="AIU822" s="226"/>
      <c r="AIV822" s="226"/>
      <c r="AIW822" s="226"/>
      <c r="AIX822" s="226"/>
      <c r="AIY822" s="226"/>
      <c r="AIZ822" s="226"/>
      <c r="AJA822" s="226"/>
      <c r="AJB822" s="226"/>
      <c r="AJC822" s="226"/>
      <c r="AJD822" s="226"/>
      <c r="AJE822" s="226"/>
      <c r="AJF822" s="226"/>
      <c r="AJG822" s="226"/>
      <c r="AJH822" s="226"/>
      <c r="AJI822" s="226"/>
      <c r="AJJ822" s="226"/>
      <c r="AJK822" s="226"/>
      <c r="AJL822" s="226"/>
      <c r="AJM822" s="226"/>
      <c r="AJN822" s="226"/>
      <c r="AJO822" s="226"/>
      <c r="AJP822" s="226"/>
      <c r="AJQ822" s="226"/>
      <c r="AJR822" s="226"/>
      <c r="AJS822" s="226"/>
      <c r="AJT822" s="226"/>
      <c r="AJU822" s="226"/>
      <c r="AJV822" s="226"/>
      <c r="AJW822" s="226"/>
      <c r="AJX822" s="226"/>
      <c r="AJY822" s="226"/>
      <c r="AJZ822" s="226"/>
      <c r="AKA822" s="226"/>
      <c r="AKB822" s="226"/>
      <c r="AKC822" s="226"/>
      <c r="AKD822" s="226"/>
      <c r="AKE822" s="226"/>
      <c r="AKF822" s="226"/>
      <c r="AKG822" s="226"/>
      <c r="AKH822" s="226"/>
      <c r="AKI822" s="226"/>
      <c r="AKJ822" s="226"/>
      <c r="AKK822" s="226"/>
      <c r="AKL822" s="226"/>
      <c r="AKM822" s="226"/>
      <c r="AKN822" s="226"/>
      <c r="AKO822" s="226"/>
      <c r="AKP822" s="226"/>
      <c r="AKQ822" s="226"/>
      <c r="AKR822" s="226"/>
      <c r="AKS822" s="226"/>
      <c r="AKT822" s="226"/>
      <c r="AKU822" s="226"/>
      <c r="AKV822" s="226"/>
      <c r="AKW822" s="226"/>
      <c r="AKX822" s="226"/>
      <c r="AKY822" s="226"/>
      <c r="AKZ822" s="226"/>
      <c r="ALA822" s="226"/>
      <c r="ALB822" s="226"/>
      <c r="ALC822" s="226"/>
      <c r="ALD822" s="226"/>
      <c r="ALE822" s="226"/>
      <c r="ALF822" s="226"/>
      <c r="ALG822" s="226"/>
      <c r="ALH822" s="226"/>
      <c r="ALI822" s="226"/>
      <c r="ALJ822" s="226"/>
      <c r="ALK822" s="226"/>
      <c r="ALL822" s="226"/>
      <c r="ALM822" s="226"/>
      <c r="ALN822" s="226"/>
      <c r="ALO822" s="226"/>
      <c r="ALP822" s="226"/>
      <c r="ALQ822" s="226"/>
      <c r="ALR822" s="226"/>
      <c r="ALS822" s="226"/>
      <c r="ALT822" s="226"/>
      <c r="ALU822" s="226"/>
      <c r="ALV822" s="226"/>
      <c r="ALW822" s="226"/>
      <c r="ALX822" s="226"/>
      <c r="ALY822" s="226"/>
      <c r="ALZ822" s="226"/>
      <c r="AMA822" s="226"/>
      <c r="AMB822" s="226"/>
      <c r="AMC822" s="226"/>
      <c r="AMD822" s="226"/>
      <c r="AME822" s="226"/>
      <c r="AMF822" s="226"/>
      <c r="AMG822" s="226"/>
      <c r="AMH822" s="226"/>
      <c r="AMI822" s="226"/>
      <c r="AMJ822" s="226"/>
      <c r="AMK822" s="226"/>
      <c r="AML822" s="226"/>
      <c r="AMM822" s="226"/>
      <c r="AMN822" s="226"/>
      <c r="AMO822" s="226"/>
      <c r="AMP822" s="226"/>
      <c r="AMQ822" s="226"/>
      <c r="AMR822" s="226"/>
      <c r="AMS822" s="226"/>
      <c r="AMT822" s="226"/>
      <c r="AMU822" s="226"/>
      <c r="AMV822" s="226"/>
      <c r="AMW822" s="226"/>
      <c r="AMX822" s="226"/>
    </row>
    <row r="823" spans="1:1038" s="398" customFormat="1" ht="18" customHeight="1">
      <c r="A823" s="548">
        <v>43333</v>
      </c>
      <c r="B823" s="543" t="s">
        <v>1647</v>
      </c>
      <c r="C823" s="226"/>
      <c r="D823" s="225" t="s">
        <v>1279</v>
      </c>
      <c r="E823" s="256">
        <v>99</v>
      </c>
      <c r="F823" s="256">
        <v>4</v>
      </c>
      <c r="G823" s="391" t="str">
        <f t="shared" ref="G823" si="558">E823&amp;"-"&amp;F823</f>
        <v>99-4</v>
      </c>
      <c r="H823" s="256">
        <v>31.5</v>
      </c>
      <c r="I823" s="256">
        <v>31</v>
      </c>
      <c r="J823" s="544">
        <f t="shared" ref="J823" si="559">IF(H823=0, 1, 0)</f>
        <v>0</v>
      </c>
      <c r="K823" s="545" t="str">
        <f>IF(J826=1,IF(((VLOOKUP($G823,[3]Depth_Lookup!$A$3:$J$550,9,FALSE))-(I823/100))=0,"Good",IF(((VLOOKUP($G823,[3]Depth_Lookup!$A$3:$J$550,9,FALSE))-(I823/100))&gt;0,"Too Short","Too Long")))</f>
        <v>Too Short</v>
      </c>
      <c r="L823" s="171">
        <f>(VLOOKUP($G823,Depth_Lookup!$A$3:$J$410,10,FALSE))+(H823/100)</f>
        <v>260.33999999999997</v>
      </c>
      <c r="M823" s="171">
        <f>(VLOOKUP($G823,Depth_Lookup!$A$3:$J$410,10,FALSE))+(I823/100)</f>
        <v>260.33499999999998</v>
      </c>
      <c r="N823" s="646" t="s">
        <v>2353</v>
      </c>
      <c r="O823" s="256">
        <v>3</v>
      </c>
      <c r="P823" s="256" t="s">
        <v>853</v>
      </c>
      <c r="Q823" s="256" t="s">
        <v>125</v>
      </c>
      <c r="R823" s="391" t="str">
        <f t="shared" ref="R823" si="560">P823&amp;""&amp;Q823</f>
        <v>SerpentinizedHarzburgite</v>
      </c>
      <c r="S823" s="226" t="s">
        <v>700</v>
      </c>
      <c r="T823" s="256"/>
      <c r="U823" s="256"/>
      <c r="V823" s="256"/>
      <c r="W823" s="256" t="s">
        <v>102</v>
      </c>
      <c r="X823" s="392">
        <f>VLOOKUP(W823,[3]definitions_list_lookup!$A$13:$B$19,2,0)</f>
        <v>5</v>
      </c>
      <c r="Y823" s="256" t="s">
        <v>90</v>
      </c>
      <c r="Z823" s="256" t="s">
        <v>91</v>
      </c>
      <c r="AA823" s="256"/>
      <c r="AB823" s="226"/>
      <c r="AC823" s="226"/>
      <c r="AD823" s="226"/>
      <c r="AE823" s="393"/>
      <c r="AF823" s="391" t="e">
        <f>VLOOKUP(AE823,[3]definitions_list_mag!$V$12:$W$15,2,0)</f>
        <v>#N/A</v>
      </c>
      <c r="AG823" s="683"/>
      <c r="AH823" s="256"/>
      <c r="AI823" s="255">
        <v>68</v>
      </c>
      <c r="AJ823" s="256"/>
      <c r="AK823" s="256"/>
      <c r="AL823" s="256"/>
      <c r="AM823" s="256"/>
      <c r="AN823" s="256"/>
      <c r="AO823" s="255"/>
      <c r="AP823" s="256"/>
      <c r="AQ823" s="256"/>
      <c r="AR823" s="256"/>
      <c r="AS823" s="256"/>
      <c r="AT823" s="256"/>
      <c r="AU823" s="255">
        <v>1</v>
      </c>
      <c r="AV823" s="256">
        <v>2</v>
      </c>
      <c r="AW823" s="256">
        <v>0.5</v>
      </c>
      <c r="AX823" s="226" t="s">
        <v>110</v>
      </c>
      <c r="AY823" s="226" t="s">
        <v>103</v>
      </c>
      <c r="AZ823" s="256"/>
      <c r="BA823" s="255">
        <v>30</v>
      </c>
      <c r="BB823" s="226">
        <v>8</v>
      </c>
      <c r="BC823" s="226">
        <v>2</v>
      </c>
      <c r="BD823" s="226" t="s">
        <v>110</v>
      </c>
      <c r="BE823" s="226" t="s">
        <v>103</v>
      </c>
      <c r="BF823" s="226"/>
      <c r="BG823" s="257"/>
      <c r="BH823" s="226"/>
      <c r="BI823" s="226"/>
      <c r="BJ823" s="226"/>
      <c r="BK823" s="226"/>
      <c r="BL823" s="226"/>
      <c r="BM823" s="257">
        <v>1</v>
      </c>
      <c r="BN823" s="226">
        <v>2</v>
      </c>
      <c r="BO823" s="226">
        <v>0.5</v>
      </c>
      <c r="BP823" s="226"/>
      <c r="BQ823" s="226"/>
      <c r="BR823" s="226"/>
      <c r="BS823" s="226"/>
      <c r="BT823" s="226"/>
      <c r="BU823" s="226"/>
      <c r="BV823" s="226"/>
      <c r="BW823" s="226"/>
      <c r="BX823" s="226"/>
      <c r="BY823" s="257"/>
      <c r="BZ823" s="226"/>
      <c r="CA823" s="226"/>
      <c r="CB823" s="226"/>
      <c r="CC823" s="226"/>
      <c r="CD823" s="226"/>
      <c r="CE823" s="226"/>
      <c r="CF823" s="399">
        <f t="shared" ref="CF823" si="561">AI823+AO823+BA823+AU823+BG823+BM823+BY823</f>
        <v>100</v>
      </c>
      <c r="CG823" s="259"/>
      <c r="CH823" s="150" t="s">
        <v>1329</v>
      </c>
      <c r="CI823" s="150">
        <v>85</v>
      </c>
      <c r="CJ823" s="150" t="s">
        <v>514</v>
      </c>
      <c r="CK823" s="560"/>
      <c r="CL823" s="395"/>
      <c r="CM823" s="395"/>
      <c r="CN823" s="395"/>
      <c r="CO823" s="395"/>
      <c r="CP823" s="395"/>
      <c r="CQ823" s="395"/>
      <c r="CR823" s="395"/>
      <c r="CS823" s="395"/>
      <c r="CT823" s="395"/>
      <c r="CU823" s="395"/>
      <c r="CV823" s="395"/>
      <c r="CW823" s="395"/>
      <c r="CX823" s="395"/>
      <c r="CY823" s="395"/>
      <c r="CZ823" s="395"/>
      <c r="DA823" s="395"/>
      <c r="DB823" s="395">
        <v>85</v>
      </c>
      <c r="DC823" s="256">
        <v>15</v>
      </c>
      <c r="DD823" s="395"/>
      <c r="DE823" s="395"/>
      <c r="DF823" s="395"/>
      <c r="DG823" s="395"/>
      <c r="DH823" s="395"/>
      <c r="DI823" s="395"/>
      <c r="DJ823" s="395"/>
      <c r="DK823" s="396">
        <f t="shared" ref="DK823" si="562">SUM(CL823:DJ823)</f>
        <v>100</v>
      </c>
      <c r="DL823" s="259"/>
      <c r="DM823" s="395"/>
      <c r="DN823" s="395">
        <v>50</v>
      </c>
      <c r="DO823" s="397"/>
      <c r="DQ823" s="259"/>
      <c r="DR823" s="563"/>
      <c r="DS823" s="259"/>
      <c r="DT823" s="543" t="s">
        <v>2355</v>
      </c>
      <c r="DU823" s="256"/>
      <c r="DV823" s="256"/>
      <c r="DW823" s="400" t="e">
        <f>VLOOKUP(P823,[3]definitions_list_lookup!$K$30:$L$54,2,0)</f>
        <v>#N/A</v>
      </c>
      <c r="DX823" s="567" t="s">
        <v>2345</v>
      </c>
      <c r="DY823" s="567" t="s">
        <v>2356</v>
      </c>
      <c r="DZ823" s="546"/>
      <c r="EA823" s="104"/>
      <c r="EB823" s="256"/>
      <c r="EC823" s="104"/>
      <c r="ED823" s="229" t="s">
        <v>2517</v>
      </c>
      <c r="EE823" s="401"/>
      <c r="EF823" s="402"/>
      <c r="EG823" s="401"/>
      <c r="EH823" s="403"/>
      <c r="EI823" s="404"/>
      <c r="EJ823" s="405"/>
      <c r="EK823" s="406"/>
      <c r="EL823" s="401"/>
      <c r="EM823" s="403"/>
      <c r="EN823" s="403" t="s">
        <v>1448</v>
      </c>
      <c r="EO823" s="407"/>
      <c r="EP823" s="407"/>
      <c r="EQ823" s="407"/>
      <c r="ER823" s="407"/>
      <c r="ES823" s="407"/>
      <c r="ET823" s="407"/>
      <c r="EU823" s="407"/>
      <c r="EV823" s="408"/>
      <c r="EW823" s="408"/>
      <c r="EX823" s="408"/>
      <c r="EY823" s="408"/>
      <c r="EZ823" s="192" t="e">
        <f t="shared" si="514"/>
        <v>#DIV/0!</v>
      </c>
      <c r="FA823" s="192" t="e">
        <f t="shared" si="515"/>
        <v>#DIV/0!</v>
      </c>
      <c r="FB823" s="192" t="e">
        <f t="shared" si="516"/>
        <v>#DIV/0!</v>
      </c>
      <c r="FC823" s="192" t="e">
        <f t="shared" si="517"/>
        <v>#DIV/0!</v>
      </c>
      <c r="FD823" s="192" t="e">
        <f t="shared" si="518"/>
        <v>#DIV/0!</v>
      </c>
      <c r="FE823" s="193" t="e">
        <f t="shared" si="519"/>
        <v>#DIV/0!</v>
      </c>
      <c r="FF823" s="194" t="e">
        <f t="shared" si="520"/>
        <v>#DIV/0!</v>
      </c>
      <c r="FG823" s="401"/>
      <c r="FH823" s="403"/>
      <c r="FI823" s="778">
        <f t="shared" si="526"/>
        <v>0</v>
      </c>
      <c r="FJ823" s="779" t="e">
        <f t="shared" si="527"/>
        <v>#DIV/0!</v>
      </c>
      <c r="FK823" s="779" t="e">
        <f t="shared" si="528"/>
        <v>#DIV/0!</v>
      </c>
      <c r="FL823" s="780" t="e">
        <f t="shared" si="529"/>
        <v>#DIV/0!</v>
      </c>
      <c r="FM823" s="169" t="e">
        <f t="shared" si="530"/>
        <v>#DIV/0!</v>
      </c>
      <c r="FN823" s="783" t="e">
        <f t="shared" si="531"/>
        <v>#DIV/0!</v>
      </c>
      <c r="FO823" s="226"/>
      <c r="FP823" s="226"/>
      <c r="FQ823" s="226"/>
      <c r="FR823" s="226"/>
      <c r="FS823" s="226"/>
      <c r="FT823" s="226"/>
      <c r="FU823" s="226"/>
      <c r="FV823" s="226"/>
      <c r="FW823" s="226"/>
      <c r="FX823" s="226"/>
      <c r="FY823" s="226"/>
      <c r="FZ823" s="226"/>
      <c r="GA823" s="226"/>
      <c r="GB823" s="226"/>
      <c r="GC823" s="226"/>
      <c r="GD823" s="226"/>
      <c r="GE823" s="226"/>
      <c r="GF823" s="226"/>
      <c r="GG823" s="226"/>
      <c r="GH823" s="226"/>
      <c r="GI823" s="226"/>
      <c r="GJ823" s="226"/>
      <c r="GK823" s="226"/>
      <c r="GL823" s="226"/>
      <c r="GM823" s="226"/>
      <c r="GN823" s="226"/>
      <c r="GO823" s="226"/>
      <c r="GP823" s="226"/>
      <c r="GQ823" s="226"/>
      <c r="GR823" s="226"/>
      <c r="GS823" s="226"/>
      <c r="GT823" s="226"/>
      <c r="GU823" s="226"/>
      <c r="GV823" s="226"/>
      <c r="GW823" s="226"/>
      <c r="GX823" s="226"/>
      <c r="GY823" s="226"/>
      <c r="GZ823" s="226"/>
      <c r="HA823" s="226"/>
      <c r="HB823" s="226"/>
      <c r="HC823" s="226"/>
      <c r="HD823" s="226"/>
      <c r="HE823" s="226"/>
      <c r="HF823" s="226"/>
      <c r="HG823" s="226"/>
      <c r="HH823" s="226"/>
      <c r="HI823" s="226"/>
      <c r="HJ823" s="226"/>
      <c r="HK823" s="226"/>
      <c r="HL823" s="226"/>
      <c r="HM823" s="226"/>
      <c r="HN823" s="226"/>
      <c r="HO823" s="226"/>
      <c r="HP823" s="226"/>
      <c r="HQ823" s="226"/>
      <c r="HR823" s="226"/>
      <c r="HS823" s="226"/>
      <c r="HT823" s="226"/>
      <c r="HU823" s="226"/>
      <c r="HV823" s="226"/>
      <c r="HW823" s="226"/>
      <c r="HX823" s="226"/>
      <c r="HY823" s="226"/>
      <c r="HZ823" s="226"/>
      <c r="IA823" s="226"/>
      <c r="IB823" s="226"/>
      <c r="IC823" s="226"/>
      <c r="ID823" s="226"/>
      <c r="IE823" s="226"/>
      <c r="IF823" s="226"/>
      <c r="IG823" s="226"/>
      <c r="IH823" s="226"/>
      <c r="II823" s="226"/>
      <c r="IJ823" s="226"/>
      <c r="IK823" s="226"/>
      <c r="IL823" s="226"/>
      <c r="IM823" s="226"/>
      <c r="IN823" s="226"/>
      <c r="IO823" s="226"/>
      <c r="IP823" s="226"/>
      <c r="IQ823" s="226"/>
      <c r="IR823" s="226"/>
      <c r="IS823" s="226"/>
      <c r="IT823" s="226"/>
      <c r="IU823" s="226"/>
      <c r="IV823" s="226"/>
      <c r="IW823" s="226"/>
      <c r="IX823" s="226"/>
      <c r="IY823" s="226"/>
      <c r="IZ823" s="226"/>
      <c r="JA823" s="226"/>
      <c r="JB823" s="226"/>
      <c r="JC823" s="226"/>
      <c r="JD823" s="226"/>
      <c r="JE823" s="226"/>
      <c r="JF823" s="226"/>
      <c r="JG823" s="226"/>
      <c r="JH823" s="226"/>
      <c r="JI823" s="226"/>
      <c r="JJ823" s="226"/>
      <c r="JK823" s="226"/>
      <c r="JL823" s="226"/>
      <c r="JM823" s="226"/>
      <c r="JN823" s="226"/>
      <c r="JO823" s="226"/>
      <c r="JP823" s="226"/>
      <c r="JQ823" s="226"/>
      <c r="JR823" s="226"/>
      <c r="JS823" s="226"/>
      <c r="JT823" s="226"/>
      <c r="JU823" s="226"/>
      <c r="JV823" s="226"/>
      <c r="JW823" s="226"/>
      <c r="JX823" s="226"/>
      <c r="JY823" s="226"/>
      <c r="JZ823" s="226"/>
      <c r="KA823" s="226"/>
      <c r="KB823" s="226"/>
      <c r="KC823" s="226"/>
      <c r="KD823" s="226"/>
      <c r="KE823" s="226"/>
      <c r="KF823" s="226"/>
      <c r="KG823" s="226"/>
      <c r="KH823" s="226"/>
      <c r="KI823" s="226"/>
      <c r="KJ823" s="226"/>
      <c r="KK823" s="226"/>
      <c r="KL823" s="226"/>
      <c r="KM823" s="226"/>
      <c r="KN823" s="226"/>
      <c r="KO823" s="226"/>
      <c r="KP823" s="226"/>
      <c r="KQ823" s="226"/>
      <c r="KR823" s="226"/>
      <c r="KS823" s="226"/>
      <c r="KT823" s="226"/>
      <c r="KU823" s="226"/>
      <c r="KV823" s="226"/>
      <c r="KW823" s="226"/>
      <c r="KX823" s="226"/>
      <c r="KY823" s="226"/>
      <c r="KZ823" s="226"/>
      <c r="LA823" s="226"/>
      <c r="LB823" s="226"/>
      <c r="LC823" s="226"/>
      <c r="LD823" s="226"/>
      <c r="LE823" s="226"/>
      <c r="LF823" s="226"/>
      <c r="LG823" s="226"/>
      <c r="LH823" s="226"/>
      <c r="LI823" s="226"/>
      <c r="LJ823" s="226"/>
      <c r="LK823" s="226"/>
      <c r="LL823" s="226"/>
      <c r="LM823" s="226"/>
      <c r="LN823" s="226"/>
      <c r="LO823" s="226"/>
      <c r="LP823" s="226"/>
      <c r="LQ823" s="226"/>
      <c r="LR823" s="226"/>
      <c r="LS823" s="226"/>
      <c r="LT823" s="226"/>
      <c r="LU823" s="226"/>
      <c r="LV823" s="226"/>
      <c r="LW823" s="226"/>
      <c r="LX823" s="226"/>
      <c r="LY823" s="226"/>
      <c r="LZ823" s="226"/>
      <c r="MA823" s="226"/>
      <c r="MB823" s="226"/>
      <c r="MC823" s="226"/>
      <c r="MD823" s="226"/>
      <c r="ME823" s="226"/>
      <c r="MF823" s="226"/>
      <c r="MG823" s="226"/>
      <c r="MH823" s="226"/>
      <c r="MI823" s="226"/>
      <c r="MJ823" s="226"/>
      <c r="MK823" s="226"/>
      <c r="ML823" s="226"/>
      <c r="MM823" s="226"/>
      <c r="MN823" s="226"/>
      <c r="MO823" s="226"/>
      <c r="MP823" s="226"/>
      <c r="MQ823" s="226"/>
      <c r="MR823" s="226"/>
      <c r="MS823" s="226"/>
      <c r="MT823" s="226"/>
      <c r="MU823" s="226"/>
      <c r="MV823" s="226"/>
      <c r="MW823" s="226"/>
      <c r="MX823" s="226"/>
      <c r="MY823" s="226"/>
      <c r="MZ823" s="226"/>
      <c r="NA823" s="226"/>
      <c r="NB823" s="226"/>
      <c r="NC823" s="226"/>
      <c r="ND823" s="226"/>
      <c r="NE823" s="226"/>
      <c r="NF823" s="226"/>
      <c r="NG823" s="226"/>
      <c r="NH823" s="226"/>
      <c r="NI823" s="226"/>
      <c r="NJ823" s="226"/>
      <c r="NK823" s="226"/>
      <c r="NL823" s="226"/>
      <c r="NM823" s="226"/>
      <c r="NN823" s="226"/>
      <c r="NO823" s="226"/>
      <c r="NP823" s="226"/>
      <c r="NQ823" s="226"/>
      <c r="NR823" s="226"/>
      <c r="NS823" s="226"/>
      <c r="NT823" s="226"/>
      <c r="NU823" s="226"/>
      <c r="NV823" s="226"/>
      <c r="NW823" s="226"/>
      <c r="NX823" s="226"/>
      <c r="NY823" s="226"/>
      <c r="NZ823" s="226"/>
      <c r="OA823" s="226"/>
      <c r="OB823" s="226"/>
      <c r="OC823" s="226"/>
      <c r="OD823" s="226"/>
      <c r="OE823" s="226"/>
      <c r="OF823" s="226"/>
      <c r="OG823" s="226"/>
      <c r="OH823" s="226"/>
      <c r="OI823" s="226"/>
      <c r="OJ823" s="226"/>
      <c r="OK823" s="226"/>
      <c r="OL823" s="226"/>
      <c r="OM823" s="226"/>
      <c r="ON823" s="226"/>
      <c r="OO823" s="226"/>
      <c r="OP823" s="226"/>
      <c r="OQ823" s="226"/>
      <c r="OR823" s="226"/>
      <c r="OS823" s="226"/>
      <c r="OT823" s="226"/>
      <c r="OU823" s="226"/>
      <c r="OV823" s="226"/>
      <c r="OW823" s="226"/>
      <c r="OX823" s="226"/>
      <c r="OY823" s="226"/>
      <c r="OZ823" s="226"/>
      <c r="PA823" s="226"/>
      <c r="PB823" s="226"/>
      <c r="PC823" s="226"/>
      <c r="PD823" s="226"/>
      <c r="PE823" s="226"/>
      <c r="PF823" s="226"/>
      <c r="PG823" s="226"/>
      <c r="PH823" s="226"/>
      <c r="PI823" s="226"/>
      <c r="PJ823" s="226"/>
      <c r="PK823" s="226"/>
      <c r="PL823" s="226"/>
      <c r="PM823" s="226"/>
      <c r="PN823" s="226"/>
      <c r="PO823" s="226"/>
      <c r="PP823" s="226"/>
      <c r="PQ823" s="226"/>
      <c r="PR823" s="226"/>
      <c r="PS823" s="226"/>
      <c r="PT823" s="226"/>
      <c r="PU823" s="226"/>
      <c r="PV823" s="226"/>
      <c r="PW823" s="226"/>
      <c r="PX823" s="226"/>
      <c r="PY823" s="226"/>
      <c r="PZ823" s="226"/>
      <c r="QA823" s="226"/>
      <c r="QB823" s="226"/>
      <c r="QC823" s="226"/>
      <c r="QD823" s="226"/>
      <c r="QE823" s="226"/>
      <c r="QF823" s="226"/>
      <c r="QG823" s="226"/>
      <c r="QH823" s="226"/>
      <c r="QI823" s="226"/>
      <c r="QJ823" s="226"/>
      <c r="QK823" s="226"/>
      <c r="QL823" s="226"/>
      <c r="QM823" s="226"/>
      <c r="QN823" s="226"/>
      <c r="QO823" s="226"/>
      <c r="QP823" s="226"/>
      <c r="QQ823" s="226"/>
      <c r="QR823" s="226"/>
      <c r="QS823" s="226"/>
      <c r="QT823" s="226"/>
      <c r="QU823" s="226"/>
      <c r="QV823" s="226"/>
      <c r="QW823" s="226"/>
      <c r="QX823" s="226"/>
      <c r="QY823" s="226"/>
      <c r="QZ823" s="226"/>
      <c r="RA823" s="226"/>
      <c r="RB823" s="226"/>
      <c r="RC823" s="226"/>
      <c r="RD823" s="226"/>
      <c r="RE823" s="226"/>
      <c r="RF823" s="226"/>
      <c r="RG823" s="226"/>
      <c r="RH823" s="226"/>
      <c r="RI823" s="226"/>
      <c r="RJ823" s="226"/>
      <c r="RK823" s="226"/>
      <c r="RL823" s="226"/>
      <c r="RM823" s="226"/>
      <c r="RN823" s="226"/>
      <c r="RO823" s="226"/>
      <c r="RP823" s="226"/>
      <c r="RQ823" s="226"/>
      <c r="RR823" s="226"/>
      <c r="RS823" s="226"/>
      <c r="RT823" s="226"/>
      <c r="RU823" s="226"/>
      <c r="RV823" s="226"/>
      <c r="RW823" s="226"/>
      <c r="RX823" s="226"/>
      <c r="RY823" s="226"/>
      <c r="RZ823" s="226"/>
      <c r="SA823" s="226"/>
      <c r="SB823" s="226"/>
      <c r="SC823" s="226"/>
      <c r="SD823" s="226"/>
      <c r="SE823" s="226"/>
      <c r="SF823" s="226"/>
      <c r="SG823" s="226"/>
      <c r="SH823" s="226"/>
      <c r="SI823" s="226"/>
      <c r="SJ823" s="226"/>
      <c r="SK823" s="226"/>
      <c r="SL823" s="226"/>
      <c r="SM823" s="226"/>
      <c r="SN823" s="226"/>
      <c r="SO823" s="226"/>
      <c r="SP823" s="226"/>
      <c r="SQ823" s="226"/>
      <c r="SR823" s="226"/>
      <c r="SS823" s="226"/>
      <c r="ST823" s="226"/>
      <c r="SU823" s="226"/>
      <c r="SV823" s="226"/>
      <c r="SW823" s="226"/>
      <c r="SX823" s="226"/>
      <c r="SY823" s="226"/>
      <c r="SZ823" s="226"/>
      <c r="TA823" s="226"/>
      <c r="TB823" s="226"/>
      <c r="TC823" s="226"/>
      <c r="TD823" s="226"/>
      <c r="TE823" s="226"/>
      <c r="TF823" s="226"/>
      <c r="TG823" s="226"/>
      <c r="TH823" s="226"/>
      <c r="TI823" s="226"/>
      <c r="TJ823" s="226"/>
      <c r="TK823" s="226"/>
      <c r="TL823" s="226"/>
      <c r="TM823" s="226"/>
      <c r="TN823" s="226"/>
      <c r="TO823" s="226"/>
      <c r="TP823" s="226"/>
      <c r="TQ823" s="226"/>
      <c r="TR823" s="226"/>
      <c r="TS823" s="226"/>
      <c r="TT823" s="226"/>
      <c r="TU823" s="226"/>
      <c r="TV823" s="226"/>
      <c r="TW823" s="226"/>
      <c r="TX823" s="226"/>
      <c r="TY823" s="226"/>
      <c r="TZ823" s="226"/>
      <c r="UA823" s="226"/>
      <c r="UB823" s="226"/>
      <c r="UC823" s="226"/>
      <c r="UD823" s="226"/>
      <c r="UE823" s="226"/>
      <c r="UF823" s="226"/>
      <c r="UG823" s="226"/>
      <c r="UH823" s="226"/>
      <c r="UI823" s="226"/>
      <c r="UJ823" s="226"/>
      <c r="UK823" s="226"/>
      <c r="UL823" s="226"/>
      <c r="UM823" s="226"/>
      <c r="UN823" s="226"/>
      <c r="UO823" s="226"/>
      <c r="UP823" s="226"/>
      <c r="UQ823" s="226"/>
      <c r="UR823" s="226"/>
      <c r="US823" s="226"/>
      <c r="UT823" s="226"/>
      <c r="UU823" s="226"/>
      <c r="UV823" s="226"/>
      <c r="UW823" s="226"/>
      <c r="UX823" s="226"/>
      <c r="UY823" s="226"/>
      <c r="UZ823" s="226"/>
      <c r="VA823" s="226"/>
      <c r="VB823" s="226"/>
      <c r="VC823" s="226"/>
      <c r="VD823" s="226"/>
      <c r="VE823" s="226"/>
      <c r="VF823" s="226"/>
      <c r="VG823" s="226"/>
      <c r="VH823" s="226"/>
      <c r="VI823" s="226"/>
      <c r="VJ823" s="226"/>
      <c r="VK823" s="226"/>
      <c r="VL823" s="226"/>
      <c r="VM823" s="226"/>
      <c r="VN823" s="226"/>
      <c r="VO823" s="226"/>
      <c r="VP823" s="226"/>
      <c r="VQ823" s="226"/>
      <c r="VR823" s="226"/>
      <c r="VS823" s="226"/>
      <c r="VT823" s="226"/>
      <c r="VU823" s="226"/>
      <c r="VV823" s="226"/>
      <c r="VW823" s="226"/>
      <c r="VX823" s="226"/>
      <c r="VY823" s="226"/>
      <c r="VZ823" s="226"/>
      <c r="WA823" s="226"/>
      <c r="WB823" s="226"/>
      <c r="WC823" s="226"/>
      <c r="WD823" s="226"/>
      <c r="WE823" s="226"/>
      <c r="WF823" s="226"/>
      <c r="WG823" s="226"/>
      <c r="WH823" s="226"/>
      <c r="WI823" s="226"/>
      <c r="WJ823" s="226"/>
      <c r="WK823" s="226"/>
      <c r="WL823" s="226"/>
      <c r="WM823" s="226"/>
      <c r="WN823" s="226"/>
      <c r="WO823" s="226"/>
      <c r="WP823" s="226"/>
      <c r="WQ823" s="226"/>
      <c r="WR823" s="226"/>
      <c r="WS823" s="226"/>
      <c r="WT823" s="226"/>
      <c r="WU823" s="226"/>
      <c r="WV823" s="226"/>
      <c r="WW823" s="226"/>
      <c r="WX823" s="226"/>
      <c r="WY823" s="226"/>
      <c r="WZ823" s="226"/>
      <c r="XA823" s="226"/>
      <c r="XB823" s="226"/>
      <c r="XC823" s="226"/>
      <c r="XD823" s="226"/>
      <c r="XE823" s="226"/>
      <c r="XF823" s="226"/>
      <c r="XG823" s="226"/>
      <c r="XH823" s="226"/>
      <c r="XI823" s="226"/>
      <c r="XJ823" s="226"/>
      <c r="XK823" s="226"/>
      <c r="XL823" s="226"/>
      <c r="XM823" s="226"/>
      <c r="XN823" s="226"/>
      <c r="XO823" s="226"/>
      <c r="XP823" s="226"/>
      <c r="XQ823" s="226"/>
      <c r="XR823" s="226"/>
      <c r="XS823" s="226"/>
      <c r="XT823" s="226"/>
      <c r="XU823" s="226"/>
      <c r="XV823" s="226"/>
      <c r="XW823" s="226"/>
      <c r="XX823" s="226"/>
      <c r="XY823" s="226"/>
      <c r="XZ823" s="226"/>
      <c r="YA823" s="226"/>
      <c r="YB823" s="226"/>
      <c r="YC823" s="226"/>
      <c r="YD823" s="226"/>
      <c r="YE823" s="226"/>
      <c r="YF823" s="226"/>
      <c r="YG823" s="226"/>
      <c r="YH823" s="226"/>
      <c r="YI823" s="226"/>
      <c r="YJ823" s="226"/>
      <c r="YK823" s="226"/>
      <c r="YL823" s="226"/>
      <c r="YM823" s="226"/>
      <c r="YN823" s="226"/>
      <c r="YO823" s="226"/>
      <c r="YP823" s="226"/>
      <c r="YQ823" s="226"/>
      <c r="YR823" s="226"/>
      <c r="YS823" s="226"/>
      <c r="YT823" s="226"/>
      <c r="YU823" s="226"/>
      <c r="YV823" s="226"/>
      <c r="YW823" s="226"/>
      <c r="YX823" s="226"/>
      <c r="YY823" s="226"/>
      <c r="YZ823" s="226"/>
      <c r="ZA823" s="226"/>
      <c r="ZB823" s="226"/>
      <c r="ZC823" s="226"/>
      <c r="ZD823" s="226"/>
      <c r="ZE823" s="226"/>
      <c r="ZF823" s="226"/>
      <c r="ZG823" s="226"/>
      <c r="ZH823" s="226"/>
      <c r="ZI823" s="226"/>
      <c r="ZJ823" s="226"/>
      <c r="ZK823" s="226"/>
      <c r="ZL823" s="226"/>
      <c r="ZM823" s="226"/>
      <c r="ZN823" s="226"/>
      <c r="ZO823" s="226"/>
      <c r="ZP823" s="226"/>
      <c r="ZQ823" s="226"/>
      <c r="ZR823" s="226"/>
      <c r="ZS823" s="226"/>
      <c r="ZT823" s="226"/>
      <c r="ZU823" s="226"/>
      <c r="ZV823" s="226"/>
      <c r="ZW823" s="226"/>
      <c r="ZX823" s="226"/>
      <c r="ZY823" s="226"/>
      <c r="ZZ823" s="226"/>
      <c r="AAA823" s="226"/>
      <c r="AAB823" s="226"/>
      <c r="AAC823" s="226"/>
      <c r="AAD823" s="226"/>
      <c r="AAE823" s="226"/>
      <c r="AAF823" s="226"/>
      <c r="AAG823" s="226"/>
      <c r="AAH823" s="226"/>
      <c r="AAI823" s="226"/>
      <c r="AAJ823" s="226"/>
      <c r="AAK823" s="226"/>
      <c r="AAL823" s="226"/>
      <c r="AAM823" s="226"/>
      <c r="AAN823" s="226"/>
      <c r="AAO823" s="226"/>
      <c r="AAP823" s="226"/>
      <c r="AAQ823" s="226"/>
      <c r="AAR823" s="226"/>
      <c r="AAS823" s="226"/>
      <c r="AAT823" s="226"/>
      <c r="AAU823" s="226"/>
      <c r="AAV823" s="226"/>
      <c r="AAW823" s="226"/>
      <c r="AAX823" s="226"/>
      <c r="AAY823" s="226"/>
      <c r="AAZ823" s="226"/>
      <c r="ABA823" s="226"/>
      <c r="ABB823" s="226"/>
      <c r="ABC823" s="226"/>
      <c r="ABD823" s="226"/>
      <c r="ABE823" s="226"/>
      <c r="ABF823" s="226"/>
      <c r="ABG823" s="226"/>
      <c r="ABH823" s="226"/>
      <c r="ABI823" s="226"/>
      <c r="ABJ823" s="226"/>
      <c r="ABK823" s="226"/>
      <c r="ABL823" s="226"/>
      <c r="ABM823" s="226"/>
      <c r="ABN823" s="226"/>
      <c r="ABO823" s="226"/>
      <c r="ABP823" s="226"/>
      <c r="ABQ823" s="226"/>
      <c r="ABR823" s="226"/>
      <c r="ABS823" s="226"/>
      <c r="ABT823" s="226"/>
      <c r="ABU823" s="226"/>
      <c r="ABV823" s="226"/>
      <c r="ABW823" s="226"/>
      <c r="ABX823" s="226"/>
      <c r="ABY823" s="226"/>
      <c r="ABZ823" s="226"/>
      <c r="ACA823" s="226"/>
      <c r="ACB823" s="226"/>
      <c r="ACC823" s="226"/>
      <c r="ACD823" s="226"/>
      <c r="ACE823" s="226"/>
      <c r="ACF823" s="226"/>
      <c r="ACG823" s="226"/>
      <c r="ACH823" s="226"/>
      <c r="ACI823" s="226"/>
      <c r="ACJ823" s="226"/>
      <c r="ACK823" s="226"/>
      <c r="ACL823" s="226"/>
      <c r="ACM823" s="226"/>
      <c r="ACN823" s="226"/>
      <c r="ACO823" s="226"/>
      <c r="ACP823" s="226"/>
      <c r="ACQ823" s="226"/>
      <c r="ACR823" s="226"/>
      <c r="ACS823" s="226"/>
      <c r="ACT823" s="226"/>
      <c r="ACU823" s="226"/>
      <c r="ACV823" s="226"/>
      <c r="ACW823" s="226"/>
      <c r="ACX823" s="226"/>
      <c r="ACY823" s="226"/>
      <c r="ACZ823" s="226"/>
      <c r="ADA823" s="226"/>
      <c r="ADB823" s="226"/>
      <c r="ADC823" s="226"/>
      <c r="ADD823" s="226"/>
      <c r="ADE823" s="226"/>
      <c r="ADF823" s="226"/>
      <c r="ADG823" s="226"/>
      <c r="ADH823" s="226"/>
      <c r="ADI823" s="226"/>
      <c r="ADJ823" s="226"/>
      <c r="ADK823" s="226"/>
      <c r="ADL823" s="226"/>
      <c r="ADM823" s="226"/>
      <c r="ADN823" s="226"/>
      <c r="ADO823" s="226"/>
      <c r="ADP823" s="226"/>
      <c r="ADQ823" s="226"/>
      <c r="ADR823" s="226"/>
      <c r="ADS823" s="226"/>
      <c r="ADT823" s="226"/>
      <c r="ADU823" s="226"/>
      <c r="ADV823" s="226"/>
      <c r="ADW823" s="226"/>
      <c r="ADX823" s="226"/>
      <c r="ADY823" s="226"/>
      <c r="ADZ823" s="226"/>
      <c r="AEA823" s="226"/>
      <c r="AEB823" s="226"/>
      <c r="AEC823" s="226"/>
      <c r="AED823" s="226"/>
      <c r="AEE823" s="226"/>
      <c r="AEF823" s="226"/>
      <c r="AEG823" s="226"/>
      <c r="AEH823" s="226"/>
      <c r="AEI823" s="226"/>
      <c r="AEJ823" s="226"/>
      <c r="AEK823" s="226"/>
      <c r="AEL823" s="226"/>
      <c r="AEM823" s="226"/>
      <c r="AEN823" s="226"/>
      <c r="AEO823" s="226"/>
      <c r="AEP823" s="226"/>
      <c r="AEQ823" s="226"/>
      <c r="AER823" s="226"/>
      <c r="AES823" s="226"/>
      <c r="AET823" s="226"/>
      <c r="AEU823" s="226"/>
      <c r="AEV823" s="226"/>
      <c r="AEW823" s="226"/>
      <c r="AEX823" s="226"/>
      <c r="AEY823" s="226"/>
      <c r="AEZ823" s="226"/>
      <c r="AFA823" s="226"/>
      <c r="AFB823" s="226"/>
      <c r="AFC823" s="226"/>
      <c r="AFD823" s="226"/>
      <c r="AFE823" s="226"/>
      <c r="AFF823" s="226"/>
      <c r="AFG823" s="226"/>
      <c r="AFH823" s="226"/>
      <c r="AFI823" s="226"/>
      <c r="AFJ823" s="226"/>
      <c r="AFK823" s="226"/>
      <c r="AFL823" s="226"/>
      <c r="AFM823" s="226"/>
      <c r="AFN823" s="226"/>
      <c r="AFO823" s="226"/>
      <c r="AFP823" s="226"/>
      <c r="AFQ823" s="226"/>
      <c r="AFR823" s="226"/>
      <c r="AFS823" s="226"/>
      <c r="AFT823" s="226"/>
      <c r="AFU823" s="226"/>
      <c r="AFV823" s="226"/>
      <c r="AFW823" s="226"/>
      <c r="AFX823" s="226"/>
      <c r="AFY823" s="226"/>
      <c r="AFZ823" s="226"/>
      <c r="AGA823" s="226"/>
      <c r="AGB823" s="226"/>
      <c r="AGC823" s="226"/>
      <c r="AGD823" s="226"/>
      <c r="AGE823" s="226"/>
      <c r="AGF823" s="226"/>
      <c r="AGG823" s="226"/>
      <c r="AGH823" s="226"/>
      <c r="AGI823" s="226"/>
      <c r="AGJ823" s="226"/>
      <c r="AGK823" s="226"/>
      <c r="AGL823" s="226"/>
      <c r="AGM823" s="226"/>
      <c r="AGN823" s="226"/>
      <c r="AGO823" s="226"/>
      <c r="AGP823" s="226"/>
      <c r="AGQ823" s="226"/>
      <c r="AGR823" s="226"/>
      <c r="AGS823" s="226"/>
      <c r="AGT823" s="226"/>
      <c r="AGU823" s="226"/>
      <c r="AGV823" s="226"/>
      <c r="AGW823" s="226"/>
      <c r="AGX823" s="226"/>
      <c r="AGY823" s="226"/>
      <c r="AGZ823" s="226"/>
      <c r="AHA823" s="226"/>
      <c r="AHB823" s="226"/>
      <c r="AHC823" s="226"/>
      <c r="AHD823" s="226"/>
      <c r="AHE823" s="226"/>
      <c r="AHF823" s="226"/>
      <c r="AHG823" s="226"/>
      <c r="AHH823" s="226"/>
      <c r="AHI823" s="226"/>
      <c r="AHJ823" s="226"/>
      <c r="AHK823" s="226"/>
      <c r="AHL823" s="226"/>
      <c r="AHM823" s="226"/>
      <c r="AHN823" s="226"/>
      <c r="AHO823" s="226"/>
      <c r="AHP823" s="226"/>
      <c r="AHQ823" s="226"/>
      <c r="AHR823" s="226"/>
      <c r="AHS823" s="226"/>
      <c r="AHT823" s="226"/>
      <c r="AHU823" s="226"/>
      <c r="AHV823" s="226"/>
      <c r="AHW823" s="226"/>
      <c r="AHX823" s="226"/>
      <c r="AHY823" s="226"/>
      <c r="AHZ823" s="226"/>
      <c r="AIA823" s="226"/>
      <c r="AIB823" s="226"/>
      <c r="AIC823" s="226"/>
      <c r="AID823" s="226"/>
      <c r="AIE823" s="226"/>
      <c r="AIF823" s="226"/>
      <c r="AIG823" s="226"/>
      <c r="AIH823" s="226"/>
      <c r="AII823" s="226"/>
      <c r="AIJ823" s="226"/>
      <c r="AIK823" s="226"/>
      <c r="AIL823" s="226"/>
      <c r="AIM823" s="226"/>
      <c r="AIN823" s="226"/>
      <c r="AIO823" s="226"/>
      <c r="AIP823" s="226"/>
      <c r="AIQ823" s="226"/>
      <c r="AIR823" s="226"/>
      <c r="AIS823" s="226"/>
      <c r="AIT823" s="226"/>
      <c r="AIU823" s="226"/>
      <c r="AIV823" s="226"/>
      <c r="AIW823" s="226"/>
      <c r="AIX823" s="226"/>
      <c r="AIY823" s="226"/>
      <c r="AIZ823" s="226"/>
      <c r="AJA823" s="226"/>
      <c r="AJB823" s="226"/>
      <c r="AJC823" s="226"/>
      <c r="AJD823" s="226"/>
      <c r="AJE823" s="226"/>
      <c r="AJF823" s="226"/>
      <c r="AJG823" s="226"/>
      <c r="AJH823" s="226"/>
      <c r="AJI823" s="226"/>
      <c r="AJJ823" s="226"/>
      <c r="AJK823" s="226"/>
      <c r="AJL823" s="226"/>
      <c r="AJM823" s="226"/>
      <c r="AJN823" s="226"/>
      <c r="AJO823" s="226"/>
      <c r="AJP823" s="226"/>
      <c r="AJQ823" s="226"/>
      <c r="AJR823" s="226"/>
      <c r="AJS823" s="226"/>
      <c r="AJT823" s="226"/>
      <c r="AJU823" s="226"/>
      <c r="AJV823" s="226"/>
      <c r="AJW823" s="226"/>
      <c r="AJX823" s="226"/>
      <c r="AJY823" s="226"/>
      <c r="AJZ823" s="226"/>
      <c r="AKA823" s="226"/>
      <c r="AKB823" s="226"/>
      <c r="AKC823" s="226"/>
      <c r="AKD823" s="226"/>
      <c r="AKE823" s="226"/>
      <c r="AKF823" s="226"/>
      <c r="AKG823" s="226"/>
      <c r="AKH823" s="226"/>
      <c r="AKI823" s="226"/>
      <c r="AKJ823" s="226"/>
      <c r="AKK823" s="226"/>
      <c r="AKL823" s="226"/>
      <c r="AKM823" s="226"/>
      <c r="AKN823" s="226"/>
      <c r="AKO823" s="226"/>
      <c r="AKP823" s="226"/>
      <c r="AKQ823" s="226"/>
      <c r="AKR823" s="226"/>
      <c r="AKS823" s="226"/>
      <c r="AKT823" s="226"/>
      <c r="AKU823" s="226"/>
      <c r="AKV823" s="226"/>
      <c r="AKW823" s="226"/>
      <c r="AKX823" s="226"/>
      <c r="AKY823" s="226"/>
      <c r="AKZ823" s="226"/>
      <c r="ALA823" s="226"/>
      <c r="ALB823" s="226"/>
      <c r="ALC823" s="226"/>
      <c r="ALD823" s="226"/>
      <c r="ALE823" s="226"/>
      <c r="ALF823" s="226"/>
      <c r="ALG823" s="226"/>
      <c r="ALH823" s="226"/>
      <c r="ALI823" s="226"/>
      <c r="ALJ823" s="226"/>
      <c r="ALK823" s="226"/>
      <c r="ALL823" s="226"/>
      <c r="ALM823" s="226"/>
      <c r="ALN823" s="226"/>
      <c r="ALO823" s="226"/>
      <c r="ALP823" s="226"/>
      <c r="ALQ823" s="226"/>
      <c r="ALR823" s="226"/>
      <c r="ALS823" s="226"/>
      <c r="ALT823" s="226"/>
      <c r="ALU823" s="226"/>
      <c r="ALV823" s="226"/>
      <c r="ALW823" s="226"/>
      <c r="ALX823" s="226"/>
      <c r="ALY823" s="226"/>
      <c r="ALZ823" s="226"/>
      <c r="AMA823" s="226"/>
      <c r="AMB823" s="226"/>
      <c r="AMC823" s="226"/>
      <c r="AMD823" s="226"/>
      <c r="AME823" s="226"/>
      <c r="AMF823" s="226"/>
      <c r="AMG823" s="226"/>
      <c r="AMH823" s="226"/>
      <c r="AMI823" s="226"/>
      <c r="AMJ823" s="226"/>
      <c r="AMK823" s="226"/>
      <c r="AML823" s="226"/>
      <c r="AMM823" s="226"/>
      <c r="AMN823" s="226"/>
      <c r="AMO823" s="226"/>
      <c r="AMP823" s="226"/>
      <c r="AMQ823" s="226"/>
      <c r="AMR823" s="226"/>
      <c r="AMS823" s="226"/>
      <c r="AMT823" s="226"/>
      <c r="AMU823" s="226"/>
      <c r="AMV823" s="226"/>
      <c r="AMW823" s="226"/>
      <c r="AMX823" s="226"/>
    </row>
    <row r="824" spans="1:1038" s="398" customFormat="1" ht="18" customHeight="1">
      <c r="A824" s="548">
        <v>43333</v>
      </c>
      <c r="B824" s="543" t="s">
        <v>1647</v>
      </c>
      <c r="C824" s="226"/>
      <c r="D824" s="225" t="s">
        <v>1279</v>
      </c>
      <c r="E824" s="684">
        <v>99</v>
      </c>
      <c r="F824" s="684">
        <v>4</v>
      </c>
      <c r="G824" s="391" t="str">
        <f t="shared" si="513"/>
        <v>99-4</v>
      </c>
      <c r="H824" s="684">
        <v>64.5</v>
      </c>
      <c r="I824" s="684">
        <v>66.5</v>
      </c>
      <c r="J824" s="544">
        <f t="shared" si="546"/>
        <v>0</v>
      </c>
      <c r="K824" s="545" t="b">
        <f>IF(J825=1,IF(((VLOOKUP($G824,[3]Depth_Lookup!$A$3:$J$550,9,FALSE))-(I824/100))=0,"Good",IF(((VLOOKUP($G824,[3]Depth_Lookup!$A$3:$J$550,9,FALSE))-(I824/100))&gt;0,"Too Short","Too Long")))</f>
        <v>0</v>
      </c>
      <c r="L824" s="171">
        <f>(VLOOKUP($G824,Depth_Lookup!$A$3:$J$410,10,FALSE))+(H824/100)</f>
        <v>260.66999999999996</v>
      </c>
      <c r="M824" s="171">
        <f>(VLOOKUP($G824,Depth_Lookup!$A$3:$J$410,10,FALSE))+(I824/100)</f>
        <v>260.69</v>
      </c>
      <c r="N824" s="685" t="s">
        <v>2353</v>
      </c>
      <c r="O824" s="684">
        <v>1</v>
      </c>
      <c r="P824" s="684" t="s">
        <v>648</v>
      </c>
      <c r="Q824" s="684" t="s">
        <v>97</v>
      </c>
      <c r="R824" s="391" t="str">
        <f t="shared" si="537"/>
        <v>RodingitisedGabbro</v>
      </c>
      <c r="S824" s="684" t="s">
        <v>98</v>
      </c>
      <c r="T824" s="684"/>
      <c r="U824" s="684" t="s">
        <v>95</v>
      </c>
      <c r="V824" s="684" t="s">
        <v>509</v>
      </c>
      <c r="W824" s="684" t="s">
        <v>112</v>
      </c>
      <c r="X824" s="392">
        <f>VLOOKUP(W824,[3]definitions_list_lookup!$A$13:$B$19,2,0)</f>
        <v>4</v>
      </c>
      <c r="Y824" s="256" t="s">
        <v>90</v>
      </c>
      <c r="Z824" s="256" t="s">
        <v>91</v>
      </c>
      <c r="AA824" s="684"/>
      <c r="AB824" s="226"/>
      <c r="AC824" s="226"/>
      <c r="AD824" s="226"/>
      <c r="AE824" s="393"/>
      <c r="AF824" s="391" t="e">
        <f>VLOOKUP(AE824,[3]definitions_list_mag!$V$12:$W$15,2,0)</f>
        <v>#N/A</v>
      </c>
      <c r="AG824" s="686"/>
      <c r="AH824" s="684"/>
      <c r="AI824" s="687"/>
      <c r="AJ824" s="684"/>
      <c r="AK824" s="684"/>
      <c r="AL824" s="684"/>
      <c r="AM824" s="684"/>
      <c r="AN824" s="684"/>
      <c r="AO824" s="687">
        <v>30</v>
      </c>
      <c r="AP824" s="684"/>
      <c r="AQ824" s="684"/>
      <c r="AR824" s="684" t="s">
        <v>2357</v>
      </c>
      <c r="AS824" s="684"/>
      <c r="AT824" s="684" t="s">
        <v>1326</v>
      </c>
      <c r="AU824" s="687">
        <v>70</v>
      </c>
      <c r="AV824" s="684"/>
      <c r="AW824" s="684"/>
      <c r="AX824" s="684"/>
      <c r="AY824" s="684"/>
      <c r="AZ824" s="684" t="s">
        <v>1326</v>
      </c>
      <c r="BA824" s="687"/>
      <c r="BB824" s="684"/>
      <c r="BC824" s="684"/>
      <c r="BD824" s="684"/>
      <c r="BE824" s="684"/>
      <c r="BF824" s="684"/>
      <c r="BG824" s="687"/>
      <c r="BH824" s="684"/>
      <c r="BI824" s="684"/>
      <c r="BJ824" s="684"/>
      <c r="BK824" s="684"/>
      <c r="BL824" s="684"/>
      <c r="BM824" s="687"/>
      <c r="BN824" s="684"/>
      <c r="BO824" s="684"/>
      <c r="BP824" s="684"/>
      <c r="BQ824" s="684"/>
      <c r="BR824" s="684"/>
      <c r="BS824" s="684"/>
      <c r="BT824" s="684"/>
      <c r="BU824" s="684"/>
      <c r="BV824" s="684"/>
      <c r="BW824" s="684"/>
      <c r="BX824" s="684"/>
      <c r="BY824" s="687"/>
      <c r="BZ824" s="684"/>
      <c r="CA824" s="684"/>
      <c r="CB824" s="684"/>
      <c r="CC824" s="684"/>
      <c r="CD824" s="684"/>
      <c r="CE824" s="684"/>
      <c r="CF824" s="399">
        <f t="shared" si="538"/>
        <v>100</v>
      </c>
      <c r="CG824" s="259"/>
      <c r="CH824" s="688" t="s">
        <v>2358</v>
      </c>
      <c r="CI824" s="688">
        <v>100</v>
      </c>
      <c r="CJ824" s="688" t="s">
        <v>514</v>
      </c>
      <c r="CK824" s="689"/>
      <c r="CL824" s="690"/>
      <c r="CM824" s="690"/>
      <c r="CN824" s="690"/>
      <c r="CO824" s="690"/>
      <c r="CP824" s="690"/>
      <c r="CQ824" s="690"/>
      <c r="CR824" s="690"/>
      <c r="CS824" s="690"/>
      <c r="CT824" s="690"/>
      <c r="CU824" s="690"/>
      <c r="CV824" s="690"/>
      <c r="CW824" s="690"/>
      <c r="CX824" s="690"/>
      <c r="CY824" s="690"/>
      <c r="CZ824" s="690"/>
      <c r="DA824" s="690"/>
      <c r="DB824" s="690"/>
      <c r="DC824" s="684"/>
      <c r="DD824" s="690"/>
      <c r="DE824" s="690"/>
      <c r="DF824" s="690"/>
      <c r="DG824" s="690"/>
      <c r="DH824" s="690"/>
      <c r="DI824" s="690"/>
      <c r="DJ824" s="690">
        <v>100</v>
      </c>
      <c r="DK824" s="396">
        <f t="shared" si="539"/>
        <v>100</v>
      </c>
      <c r="DL824" s="259"/>
      <c r="DM824" s="395" t="s">
        <v>696</v>
      </c>
      <c r="DN824" s="690"/>
      <c r="DO824" s="691" t="s">
        <v>1663</v>
      </c>
      <c r="DP824" s="692"/>
      <c r="DQ824" s="259"/>
      <c r="DR824" s="693" t="s">
        <v>2159</v>
      </c>
      <c r="DS824" s="694"/>
      <c r="DT824" s="695" t="s">
        <v>2359</v>
      </c>
      <c r="DU824" s="684">
        <v>17</v>
      </c>
      <c r="DV824" s="684" t="s">
        <v>850</v>
      </c>
      <c r="DW824" s="400" t="str">
        <f>VLOOKUP(P824,[3]definitions_list_lookup!$K$30:$L$54,2,0)</f>
        <v>Rod</v>
      </c>
      <c r="DX824" s="696" t="s">
        <v>2360</v>
      </c>
      <c r="DY824" s="697" t="s">
        <v>2361</v>
      </c>
      <c r="DZ824" s="546"/>
      <c r="EA824" s="104"/>
      <c r="EB824" s="256"/>
      <c r="EC824" s="104"/>
      <c r="ED824" s="229" t="s">
        <v>2517</v>
      </c>
      <c r="EE824" s="401"/>
      <c r="EF824" s="402"/>
      <c r="EG824" s="401"/>
      <c r="EH824" s="403"/>
      <c r="EI824" s="404"/>
      <c r="EJ824" s="405"/>
      <c r="EK824" s="406"/>
      <c r="EL824" s="401"/>
      <c r="EM824" s="403"/>
      <c r="EN824" s="403" t="s">
        <v>1447</v>
      </c>
      <c r="EO824" s="407">
        <v>1</v>
      </c>
      <c r="EP824" s="407" t="s">
        <v>2054</v>
      </c>
      <c r="EQ824" s="407"/>
      <c r="ER824" s="407"/>
      <c r="ES824" s="407"/>
      <c r="ET824" s="407"/>
      <c r="EU824" s="407"/>
      <c r="EV824" s="408">
        <v>25</v>
      </c>
      <c r="EW824" s="408">
        <v>90</v>
      </c>
      <c r="EX824" s="408">
        <v>32</v>
      </c>
      <c r="EY824" s="408">
        <v>180</v>
      </c>
      <c r="EZ824" s="192">
        <f t="shared" si="514"/>
        <v>-36.732075545019825</v>
      </c>
      <c r="FA824" s="192">
        <f t="shared" si="515"/>
        <v>323.26792445498018</v>
      </c>
      <c r="FB824" s="192">
        <f t="shared" si="516"/>
        <v>52.057087101327888</v>
      </c>
      <c r="FC824" s="192">
        <f t="shared" si="517"/>
        <v>53.267924454980175</v>
      </c>
      <c r="FD824" s="192">
        <f t="shared" si="518"/>
        <v>37.942912898672112</v>
      </c>
      <c r="FE824" s="193">
        <f t="shared" si="519"/>
        <v>143.26792445498018</v>
      </c>
      <c r="FF824" s="194">
        <f t="shared" si="520"/>
        <v>37.942912898672112</v>
      </c>
      <c r="FG824" s="401"/>
      <c r="FH824" s="403"/>
      <c r="FI824" s="778">
        <f t="shared" si="526"/>
        <v>1</v>
      </c>
      <c r="FJ824" s="779">
        <f t="shared" si="527"/>
        <v>37.942912898672112</v>
      </c>
      <c r="FK824" s="779">
        <f t="shared" si="528"/>
        <v>52.057087101327888</v>
      </c>
      <c r="FL824" s="780">
        <f t="shared" si="529"/>
        <v>0.90856756891564261</v>
      </c>
      <c r="FM824" s="169">
        <f t="shared" si="530"/>
        <v>0.78862378152617452</v>
      </c>
      <c r="FN824" s="783">
        <f t="shared" si="531"/>
        <v>0.78862378152617452</v>
      </c>
      <c r="FO824" s="226"/>
      <c r="FP824" s="226"/>
      <c r="FQ824" s="226"/>
      <c r="FR824" s="226"/>
      <c r="FS824" s="226"/>
      <c r="FT824" s="226"/>
      <c r="FU824" s="226"/>
      <c r="FV824" s="226"/>
      <c r="FW824" s="226"/>
      <c r="FX824" s="226"/>
      <c r="FY824" s="226"/>
      <c r="FZ824" s="226"/>
      <c r="GA824" s="226"/>
      <c r="GB824" s="226"/>
      <c r="GC824" s="226"/>
      <c r="GD824" s="226"/>
      <c r="GE824" s="226"/>
      <c r="GF824" s="226"/>
      <c r="GG824" s="226"/>
      <c r="GH824" s="226"/>
      <c r="GI824" s="226"/>
      <c r="GJ824" s="226"/>
      <c r="GK824" s="226"/>
      <c r="GL824" s="226"/>
      <c r="GM824" s="226"/>
      <c r="GN824" s="226"/>
      <c r="GO824" s="226"/>
      <c r="GP824" s="226"/>
      <c r="GQ824" s="226"/>
      <c r="GR824" s="226"/>
      <c r="GS824" s="226"/>
      <c r="GT824" s="226"/>
      <c r="GU824" s="226"/>
      <c r="GV824" s="226"/>
      <c r="GW824" s="226"/>
      <c r="GX824" s="226"/>
      <c r="GY824" s="226"/>
      <c r="GZ824" s="226"/>
      <c r="HA824" s="226"/>
      <c r="HB824" s="226"/>
      <c r="HC824" s="226"/>
      <c r="HD824" s="226"/>
      <c r="HE824" s="226"/>
      <c r="HF824" s="226"/>
      <c r="HG824" s="226"/>
      <c r="HH824" s="226"/>
      <c r="HI824" s="226"/>
      <c r="HJ824" s="226"/>
      <c r="HK824" s="226"/>
      <c r="HL824" s="226"/>
      <c r="HM824" s="226"/>
      <c r="HN824" s="226"/>
      <c r="HO824" s="226"/>
      <c r="HP824" s="226"/>
      <c r="HQ824" s="226"/>
      <c r="HR824" s="226"/>
      <c r="HS824" s="226"/>
      <c r="HT824" s="226"/>
      <c r="HU824" s="226"/>
      <c r="HV824" s="226"/>
      <c r="HW824" s="226"/>
      <c r="HX824" s="226"/>
      <c r="HY824" s="226"/>
      <c r="HZ824" s="226"/>
      <c r="IA824" s="226"/>
      <c r="IB824" s="226"/>
      <c r="IC824" s="226"/>
      <c r="ID824" s="226"/>
      <c r="IE824" s="226"/>
      <c r="IF824" s="226"/>
      <c r="IG824" s="226"/>
      <c r="IH824" s="226"/>
      <c r="II824" s="226"/>
      <c r="IJ824" s="226"/>
      <c r="IK824" s="226"/>
      <c r="IL824" s="226"/>
      <c r="IM824" s="226"/>
      <c r="IN824" s="226"/>
      <c r="IO824" s="226"/>
      <c r="IP824" s="226"/>
      <c r="IQ824" s="226"/>
      <c r="IR824" s="226"/>
      <c r="IS824" s="226"/>
      <c r="IT824" s="226"/>
      <c r="IU824" s="226"/>
      <c r="IV824" s="226"/>
      <c r="IW824" s="226"/>
      <c r="IX824" s="226"/>
      <c r="IY824" s="226"/>
      <c r="IZ824" s="226"/>
      <c r="JA824" s="226"/>
      <c r="JB824" s="226"/>
      <c r="JC824" s="226"/>
      <c r="JD824" s="226"/>
      <c r="JE824" s="226"/>
      <c r="JF824" s="226"/>
      <c r="JG824" s="226"/>
      <c r="JH824" s="226"/>
      <c r="JI824" s="226"/>
      <c r="JJ824" s="226"/>
      <c r="JK824" s="226"/>
      <c r="JL824" s="226"/>
      <c r="JM824" s="226"/>
      <c r="JN824" s="226"/>
      <c r="JO824" s="226"/>
      <c r="JP824" s="226"/>
      <c r="JQ824" s="226"/>
      <c r="JR824" s="226"/>
      <c r="JS824" s="226"/>
      <c r="JT824" s="226"/>
      <c r="JU824" s="226"/>
      <c r="JV824" s="226"/>
      <c r="JW824" s="226"/>
      <c r="JX824" s="226"/>
      <c r="JY824" s="226"/>
      <c r="JZ824" s="226"/>
      <c r="KA824" s="226"/>
      <c r="KB824" s="226"/>
      <c r="KC824" s="226"/>
      <c r="KD824" s="226"/>
      <c r="KE824" s="226"/>
      <c r="KF824" s="226"/>
      <c r="KG824" s="226"/>
      <c r="KH824" s="226"/>
      <c r="KI824" s="226"/>
      <c r="KJ824" s="226"/>
      <c r="KK824" s="226"/>
      <c r="KL824" s="226"/>
      <c r="KM824" s="226"/>
      <c r="KN824" s="226"/>
      <c r="KO824" s="226"/>
      <c r="KP824" s="226"/>
      <c r="KQ824" s="226"/>
      <c r="KR824" s="226"/>
      <c r="KS824" s="226"/>
      <c r="KT824" s="226"/>
      <c r="KU824" s="226"/>
      <c r="KV824" s="226"/>
      <c r="KW824" s="226"/>
      <c r="KX824" s="226"/>
      <c r="KY824" s="226"/>
      <c r="KZ824" s="226"/>
      <c r="LA824" s="226"/>
      <c r="LB824" s="226"/>
      <c r="LC824" s="226"/>
      <c r="LD824" s="226"/>
      <c r="LE824" s="226"/>
      <c r="LF824" s="226"/>
      <c r="LG824" s="226"/>
      <c r="LH824" s="226"/>
      <c r="LI824" s="226"/>
      <c r="LJ824" s="226"/>
      <c r="LK824" s="226"/>
      <c r="LL824" s="226"/>
      <c r="LM824" s="226"/>
      <c r="LN824" s="226"/>
      <c r="LO824" s="226"/>
      <c r="LP824" s="226"/>
      <c r="LQ824" s="226"/>
      <c r="LR824" s="226"/>
      <c r="LS824" s="226"/>
      <c r="LT824" s="226"/>
      <c r="LU824" s="226"/>
      <c r="LV824" s="226"/>
      <c r="LW824" s="226"/>
      <c r="LX824" s="226"/>
      <c r="LY824" s="226"/>
      <c r="LZ824" s="226"/>
      <c r="MA824" s="226"/>
      <c r="MB824" s="226"/>
      <c r="MC824" s="226"/>
      <c r="MD824" s="226"/>
      <c r="ME824" s="226"/>
      <c r="MF824" s="226"/>
      <c r="MG824" s="226"/>
      <c r="MH824" s="226"/>
      <c r="MI824" s="226"/>
      <c r="MJ824" s="226"/>
      <c r="MK824" s="226"/>
      <c r="ML824" s="226"/>
      <c r="MM824" s="226"/>
      <c r="MN824" s="226"/>
      <c r="MO824" s="226"/>
      <c r="MP824" s="226"/>
      <c r="MQ824" s="226"/>
      <c r="MR824" s="226"/>
      <c r="MS824" s="226"/>
      <c r="MT824" s="226"/>
      <c r="MU824" s="226"/>
      <c r="MV824" s="226"/>
      <c r="MW824" s="226"/>
      <c r="MX824" s="226"/>
      <c r="MY824" s="226"/>
      <c r="MZ824" s="226"/>
      <c r="NA824" s="226"/>
      <c r="NB824" s="226"/>
      <c r="NC824" s="226"/>
      <c r="ND824" s="226"/>
      <c r="NE824" s="226"/>
      <c r="NF824" s="226"/>
      <c r="NG824" s="226"/>
      <c r="NH824" s="226"/>
      <c r="NI824" s="226"/>
      <c r="NJ824" s="226"/>
      <c r="NK824" s="226"/>
      <c r="NL824" s="226"/>
      <c r="NM824" s="226"/>
      <c r="NN824" s="226"/>
      <c r="NO824" s="226"/>
      <c r="NP824" s="226"/>
      <c r="NQ824" s="226"/>
      <c r="NR824" s="226"/>
      <c r="NS824" s="226"/>
      <c r="NT824" s="226"/>
      <c r="NU824" s="226"/>
      <c r="NV824" s="226"/>
      <c r="NW824" s="226"/>
      <c r="NX824" s="226"/>
      <c r="NY824" s="226"/>
      <c r="NZ824" s="226"/>
      <c r="OA824" s="226"/>
      <c r="OB824" s="226"/>
      <c r="OC824" s="226"/>
      <c r="OD824" s="226"/>
      <c r="OE824" s="226"/>
      <c r="OF824" s="226"/>
      <c r="OG824" s="226"/>
      <c r="OH824" s="226"/>
      <c r="OI824" s="226"/>
      <c r="OJ824" s="226"/>
      <c r="OK824" s="226"/>
      <c r="OL824" s="226"/>
      <c r="OM824" s="226"/>
      <c r="ON824" s="226"/>
      <c r="OO824" s="226"/>
      <c r="OP824" s="226"/>
      <c r="OQ824" s="226"/>
      <c r="OR824" s="226"/>
      <c r="OS824" s="226"/>
      <c r="OT824" s="226"/>
      <c r="OU824" s="226"/>
      <c r="OV824" s="226"/>
      <c r="OW824" s="226"/>
      <c r="OX824" s="226"/>
      <c r="OY824" s="226"/>
      <c r="OZ824" s="226"/>
      <c r="PA824" s="226"/>
      <c r="PB824" s="226"/>
      <c r="PC824" s="226"/>
      <c r="PD824" s="226"/>
      <c r="PE824" s="226"/>
      <c r="PF824" s="226"/>
      <c r="PG824" s="226"/>
      <c r="PH824" s="226"/>
      <c r="PI824" s="226"/>
      <c r="PJ824" s="226"/>
      <c r="PK824" s="226"/>
      <c r="PL824" s="226"/>
      <c r="PM824" s="226"/>
      <c r="PN824" s="226"/>
      <c r="PO824" s="226"/>
      <c r="PP824" s="226"/>
      <c r="PQ824" s="226"/>
      <c r="PR824" s="226"/>
      <c r="PS824" s="226"/>
      <c r="PT824" s="226"/>
      <c r="PU824" s="226"/>
      <c r="PV824" s="226"/>
      <c r="PW824" s="226"/>
      <c r="PX824" s="226"/>
      <c r="PY824" s="226"/>
      <c r="PZ824" s="226"/>
      <c r="QA824" s="226"/>
      <c r="QB824" s="226"/>
      <c r="QC824" s="226"/>
      <c r="QD824" s="226"/>
      <c r="QE824" s="226"/>
      <c r="QF824" s="226"/>
      <c r="QG824" s="226"/>
      <c r="QH824" s="226"/>
      <c r="QI824" s="226"/>
      <c r="QJ824" s="226"/>
      <c r="QK824" s="226"/>
      <c r="QL824" s="226"/>
      <c r="QM824" s="226"/>
      <c r="QN824" s="226"/>
      <c r="QO824" s="226"/>
      <c r="QP824" s="226"/>
      <c r="QQ824" s="226"/>
      <c r="QR824" s="226"/>
      <c r="QS824" s="226"/>
      <c r="QT824" s="226"/>
      <c r="QU824" s="226"/>
      <c r="QV824" s="226"/>
      <c r="QW824" s="226"/>
      <c r="QX824" s="226"/>
      <c r="QY824" s="226"/>
      <c r="QZ824" s="226"/>
      <c r="RA824" s="226"/>
      <c r="RB824" s="226"/>
      <c r="RC824" s="226"/>
      <c r="RD824" s="226"/>
      <c r="RE824" s="226"/>
      <c r="RF824" s="226"/>
      <c r="RG824" s="226"/>
      <c r="RH824" s="226"/>
      <c r="RI824" s="226"/>
      <c r="RJ824" s="226"/>
      <c r="RK824" s="226"/>
      <c r="RL824" s="226"/>
      <c r="RM824" s="226"/>
      <c r="RN824" s="226"/>
      <c r="RO824" s="226"/>
      <c r="RP824" s="226"/>
      <c r="RQ824" s="226"/>
      <c r="RR824" s="226"/>
      <c r="RS824" s="226"/>
      <c r="RT824" s="226"/>
      <c r="RU824" s="226"/>
      <c r="RV824" s="226"/>
      <c r="RW824" s="226"/>
      <c r="RX824" s="226"/>
      <c r="RY824" s="226"/>
      <c r="RZ824" s="226"/>
      <c r="SA824" s="226"/>
      <c r="SB824" s="226"/>
      <c r="SC824" s="226"/>
      <c r="SD824" s="226"/>
      <c r="SE824" s="226"/>
      <c r="SF824" s="226"/>
      <c r="SG824" s="226"/>
      <c r="SH824" s="226"/>
      <c r="SI824" s="226"/>
      <c r="SJ824" s="226"/>
      <c r="SK824" s="226"/>
      <c r="SL824" s="226"/>
      <c r="SM824" s="226"/>
      <c r="SN824" s="226"/>
      <c r="SO824" s="226"/>
      <c r="SP824" s="226"/>
      <c r="SQ824" s="226"/>
      <c r="SR824" s="226"/>
      <c r="SS824" s="226"/>
      <c r="ST824" s="226"/>
      <c r="SU824" s="226"/>
      <c r="SV824" s="226"/>
      <c r="SW824" s="226"/>
      <c r="SX824" s="226"/>
      <c r="SY824" s="226"/>
      <c r="SZ824" s="226"/>
      <c r="TA824" s="226"/>
      <c r="TB824" s="226"/>
      <c r="TC824" s="226"/>
      <c r="TD824" s="226"/>
      <c r="TE824" s="226"/>
      <c r="TF824" s="226"/>
      <c r="TG824" s="226"/>
      <c r="TH824" s="226"/>
      <c r="TI824" s="226"/>
      <c r="TJ824" s="226"/>
      <c r="TK824" s="226"/>
      <c r="TL824" s="226"/>
      <c r="TM824" s="226"/>
      <c r="TN824" s="226"/>
      <c r="TO824" s="226"/>
      <c r="TP824" s="226"/>
      <c r="TQ824" s="226"/>
      <c r="TR824" s="226"/>
      <c r="TS824" s="226"/>
      <c r="TT824" s="226"/>
      <c r="TU824" s="226"/>
      <c r="TV824" s="226"/>
      <c r="TW824" s="226"/>
      <c r="TX824" s="226"/>
      <c r="TY824" s="226"/>
      <c r="TZ824" s="226"/>
      <c r="UA824" s="226"/>
      <c r="UB824" s="226"/>
      <c r="UC824" s="226"/>
      <c r="UD824" s="226"/>
      <c r="UE824" s="226"/>
      <c r="UF824" s="226"/>
      <c r="UG824" s="226"/>
      <c r="UH824" s="226"/>
      <c r="UI824" s="226"/>
      <c r="UJ824" s="226"/>
      <c r="UK824" s="226"/>
      <c r="UL824" s="226"/>
      <c r="UM824" s="226"/>
      <c r="UN824" s="226"/>
      <c r="UO824" s="226"/>
      <c r="UP824" s="226"/>
      <c r="UQ824" s="226"/>
      <c r="UR824" s="226"/>
      <c r="US824" s="226"/>
      <c r="UT824" s="226"/>
      <c r="UU824" s="226"/>
      <c r="UV824" s="226"/>
      <c r="UW824" s="226"/>
      <c r="UX824" s="226"/>
      <c r="UY824" s="226"/>
      <c r="UZ824" s="226"/>
      <c r="VA824" s="226"/>
      <c r="VB824" s="226"/>
      <c r="VC824" s="226"/>
      <c r="VD824" s="226"/>
      <c r="VE824" s="226"/>
      <c r="VF824" s="226"/>
      <c r="VG824" s="226"/>
      <c r="VH824" s="226"/>
      <c r="VI824" s="226"/>
      <c r="VJ824" s="226"/>
      <c r="VK824" s="226"/>
      <c r="VL824" s="226"/>
      <c r="VM824" s="226"/>
      <c r="VN824" s="226"/>
      <c r="VO824" s="226"/>
      <c r="VP824" s="226"/>
      <c r="VQ824" s="226"/>
      <c r="VR824" s="226"/>
      <c r="VS824" s="226"/>
      <c r="VT824" s="226"/>
      <c r="VU824" s="226"/>
      <c r="VV824" s="226"/>
      <c r="VW824" s="226"/>
      <c r="VX824" s="226"/>
      <c r="VY824" s="226"/>
      <c r="VZ824" s="226"/>
      <c r="WA824" s="226"/>
      <c r="WB824" s="226"/>
      <c r="WC824" s="226"/>
      <c r="WD824" s="226"/>
      <c r="WE824" s="226"/>
      <c r="WF824" s="226"/>
      <c r="WG824" s="226"/>
      <c r="WH824" s="226"/>
      <c r="WI824" s="226"/>
      <c r="WJ824" s="226"/>
      <c r="WK824" s="226"/>
      <c r="WL824" s="226"/>
      <c r="WM824" s="226"/>
      <c r="WN824" s="226"/>
      <c r="WO824" s="226"/>
      <c r="WP824" s="226"/>
      <c r="WQ824" s="226"/>
      <c r="WR824" s="226"/>
      <c r="WS824" s="226"/>
      <c r="WT824" s="226"/>
      <c r="WU824" s="226"/>
      <c r="WV824" s="226"/>
      <c r="WW824" s="226"/>
      <c r="WX824" s="226"/>
      <c r="WY824" s="226"/>
      <c r="WZ824" s="226"/>
      <c r="XA824" s="226"/>
      <c r="XB824" s="226"/>
      <c r="XC824" s="226"/>
      <c r="XD824" s="226"/>
      <c r="XE824" s="226"/>
      <c r="XF824" s="226"/>
      <c r="XG824" s="226"/>
      <c r="XH824" s="226"/>
      <c r="XI824" s="226"/>
      <c r="XJ824" s="226"/>
      <c r="XK824" s="226"/>
      <c r="XL824" s="226"/>
      <c r="XM824" s="226"/>
      <c r="XN824" s="226"/>
      <c r="XO824" s="226"/>
      <c r="XP824" s="226"/>
      <c r="XQ824" s="226"/>
      <c r="XR824" s="226"/>
      <c r="XS824" s="226"/>
      <c r="XT824" s="226"/>
      <c r="XU824" s="226"/>
      <c r="XV824" s="226"/>
      <c r="XW824" s="226"/>
      <c r="XX824" s="226"/>
      <c r="XY824" s="226"/>
      <c r="XZ824" s="226"/>
      <c r="YA824" s="226"/>
      <c r="YB824" s="226"/>
      <c r="YC824" s="226"/>
      <c r="YD824" s="226"/>
      <c r="YE824" s="226"/>
      <c r="YF824" s="226"/>
      <c r="YG824" s="226"/>
      <c r="YH824" s="226"/>
      <c r="YI824" s="226"/>
      <c r="YJ824" s="226"/>
      <c r="YK824" s="226"/>
      <c r="YL824" s="226"/>
      <c r="YM824" s="226"/>
      <c r="YN824" s="226"/>
      <c r="YO824" s="226"/>
      <c r="YP824" s="226"/>
      <c r="YQ824" s="226"/>
      <c r="YR824" s="226"/>
      <c r="YS824" s="226"/>
      <c r="YT824" s="226"/>
      <c r="YU824" s="226"/>
      <c r="YV824" s="226"/>
      <c r="YW824" s="226"/>
      <c r="YX824" s="226"/>
      <c r="YY824" s="226"/>
      <c r="YZ824" s="226"/>
      <c r="ZA824" s="226"/>
      <c r="ZB824" s="226"/>
      <c r="ZC824" s="226"/>
      <c r="ZD824" s="226"/>
      <c r="ZE824" s="226"/>
      <c r="ZF824" s="226"/>
      <c r="ZG824" s="226"/>
      <c r="ZH824" s="226"/>
      <c r="ZI824" s="226"/>
      <c r="ZJ824" s="226"/>
      <c r="ZK824" s="226"/>
      <c r="ZL824" s="226"/>
      <c r="ZM824" s="226"/>
      <c r="ZN824" s="226"/>
      <c r="ZO824" s="226"/>
      <c r="ZP824" s="226"/>
      <c r="ZQ824" s="226"/>
      <c r="ZR824" s="226"/>
      <c r="ZS824" s="226"/>
      <c r="ZT824" s="226"/>
      <c r="ZU824" s="226"/>
      <c r="ZV824" s="226"/>
      <c r="ZW824" s="226"/>
      <c r="ZX824" s="226"/>
      <c r="ZY824" s="226"/>
      <c r="ZZ824" s="226"/>
      <c r="AAA824" s="226"/>
      <c r="AAB824" s="226"/>
      <c r="AAC824" s="226"/>
      <c r="AAD824" s="226"/>
      <c r="AAE824" s="226"/>
      <c r="AAF824" s="226"/>
      <c r="AAG824" s="226"/>
      <c r="AAH824" s="226"/>
      <c r="AAI824" s="226"/>
      <c r="AAJ824" s="226"/>
      <c r="AAK824" s="226"/>
      <c r="AAL824" s="226"/>
      <c r="AAM824" s="226"/>
      <c r="AAN824" s="226"/>
      <c r="AAO824" s="226"/>
      <c r="AAP824" s="226"/>
      <c r="AAQ824" s="226"/>
      <c r="AAR824" s="226"/>
      <c r="AAS824" s="226"/>
      <c r="AAT824" s="226"/>
      <c r="AAU824" s="226"/>
      <c r="AAV824" s="226"/>
      <c r="AAW824" s="226"/>
      <c r="AAX824" s="226"/>
      <c r="AAY824" s="226"/>
      <c r="AAZ824" s="226"/>
      <c r="ABA824" s="226"/>
      <c r="ABB824" s="226"/>
      <c r="ABC824" s="226"/>
      <c r="ABD824" s="226"/>
      <c r="ABE824" s="226"/>
      <c r="ABF824" s="226"/>
      <c r="ABG824" s="226"/>
      <c r="ABH824" s="226"/>
      <c r="ABI824" s="226"/>
      <c r="ABJ824" s="226"/>
      <c r="ABK824" s="226"/>
      <c r="ABL824" s="226"/>
      <c r="ABM824" s="226"/>
      <c r="ABN824" s="226"/>
      <c r="ABO824" s="226"/>
      <c r="ABP824" s="226"/>
      <c r="ABQ824" s="226"/>
      <c r="ABR824" s="226"/>
      <c r="ABS824" s="226"/>
      <c r="ABT824" s="226"/>
      <c r="ABU824" s="226"/>
      <c r="ABV824" s="226"/>
      <c r="ABW824" s="226"/>
      <c r="ABX824" s="226"/>
      <c r="ABY824" s="226"/>
      <c r="ABZ824" s="226"/>
      <c r="ACA824" s="226"/>
      <c r="ACB824" s="226"/>
      <c r="ACC824" s="226"/>
      <c r="ACD824" s="226"/>
      <c r="ACE824" s="226"/>
      <c r="ACF824" s="226"/>
      <c r="ACG824" s="226"/>
      <c r="ACH824" s="226"/>
      <c r="ACI824" s="226"/>
      <c r="ACJ824" s="226"/>
      <c r="ACK824" s="226"/>
      <c r="ACL824" s="226"/>
      <c r="ACM824" s="226"/>
      <c r="ACN824" s="226"/>
      <c r="ACO824" s="226"/>
      <c r="ACP824" s="226"/>
      <c r="ACQ824" s="226"/>
      <c r="ACR824" s="226"/>
      <c r="ACS824" s="226"/>
      <c r="ACT824" s="226"/>
      <c r="ACU824" s="226"/>
      <c r="ACV824" s="226"/>
      <c r="ACW824" s="226"/>
      <c r="ACX824" s="226"/>
      <c r="ACY824" s="226"/>
      <c r="ACZ824" s="226"/>
      <c r="ADA824" s="226"/>
      <c r="ADB824" s="226"/>
      <c r="ADC824" s="226"/>
      <c r="ADD824" s="226"/>
      <c r="ADE824" s="226"/>
      <c r="ADF824" s="226"/>
      <c r="ADG824" s="226"/>
      <c r="ADH824" s="226"/>
      <c r="ADI824" s="226"/>
      <c r="ADJ824" s="226"/>
      <c r="ADK824" s="226"/>
      <c r="ADL824" s="226"/>
      <c r="ADM824" s="226"/>
      <c r="ADN824" s="226"/>
      <c r="ADO824" s="226"/>
      <c r="ADP824" s="226"/>
      <c r="ADQ824" s="226"/>
      <c r="ADR824" s="226"/>
      <c r="ADS824" s="226"/>
      <c r="ADT824" s="226"/>
      <c r="ADU824" s="226"/>
      <c r="ADV824" s="226"/>
      <c r="ADW824" s="226"/>
      <c r="ADX824" s="226"/>
      <c r="ADY824" s="226"/>
      <c r="ADZ824" s="226"/>
      <c r="AEA824" s="226"/>
      <c r="AEB824" s="226"/>
      <c r="AEC824" s="226"/>
      <c r="AED824" s="226"/>
      <c r="AEE824" s="226"/>
      <c r="AEF824" s="226"/>
      <c r="AEG824" s="226"/>
      <c r="AEH824" s="226"/>
      <c r="AEI824" s="226"/>
      <c r="AEJ824" s="226"/>
      <c r="AEK824" s="226"/>
      <c r="AEL824" s="226"/>
      <c r="AEM824" s="226"/>
      <c r="AEN824" s="226"/>
      <c r="AEO824" s="226"/>
      <c r="AEP824" s="226"/>
      <c r="AEQ824" s="226"/>
      <c r="AER824" s="226"/>
      <c r="AES824" s="226"/>
      <c r="AET824" s="226"/>
      <c r="AEU824" s="226"/>
      <c r="AEV824" s="226"/>
      <c r="AEW824" s="226"/>
      <c r="AEX824" s="226"/>
      <c r="AEY824" s="226"/>
      <c r="AEZ824" s="226"/>
      <c r="AFA824" s="226"/>
      <c r="AFB824" s="226"/>
      <c r="AFC824" s="226"/>
      <c r="AFD824" s="226"/>
      <c r="AFE824" s="226"/>
      <c r="AFF824" s="226"/>
      <c r="AFG824" s="226"/>
      <c r="AFH824" s="226"/>
      <c r="AFI824" s="226"/>
      <c r="AFJ824" s="226"/>
      <c r="AFK824" s="226"/>
      <c r="AFL824" s="226"/>
      <c r="AFM824" s="226"/>
      <c r="AFN824" s="226"/>
      <c r="AFO824" s="226"/>
      <c r="AFP824" s="226"/>
      <c r="AFQ824" s="226"/>
      <c r="AFR824" s="226"/>
      <c r="AFS824" s="226"/>
      <c r="AFT824" s="226"/>
      <c r="AFU824" s="226"/>
      <c r="AFV824" s="226"/>
      <c r="AFW824" s="226"/>
      <c r="AFX824" s="226"/>
      <c r="AFY824" s="226"/>
      <c r="AFZ824" s="226"/>
      <c r="AGA824" s="226"/>
      <c r="AGB824" s="226"/>
      <c r="AGC824" s="226"/>
      <c r="AGD824" s="226"/>
      <c r="AGE824" s="226"/>
      <c r="AGF824" s="226"/>
      <c r="AGG824" s="226"/>
      <c r="AGH824" s="226"/>
      <c r="AGI824" s="226"/>
      <c r="AGJ824" s="226"/>
      <c r="AGK824" s="226"/>
      <c r="AGL824" s="226"/>
      <c r="AGM824" s="226"/>
      <c r="AGN824" s="226"/>
      <c r="AGO824" s="226"/>
      <c r="AGP824" s="226"/>
      <c r="AGQ824" s="226"/>
      <c r="AGR824" s="226"/>
      <c r="AGS824" s="226"/>
      <c r="AGT824" s="226"/>
      <c r="AGU824" s="226"/>
      <c r="AGV824" s="226"/>
      <c r="AGW824" s="226"/>
      <c r="AGX824" s="226"/>
      <c r="AGY824" s="226"/>
      <c r="AGZ824" s="226"/>
      <c r="AHA824" s="226"/>
      <c r="AHB824" s="226"/>
      <c r="AHC824" s="226"/>
      <c r="AHD824" s="226"/>
      <c r="AHE824" s="226"/>
      <c r="AHF824" s="226"/>
      <c r="AHG824" s="226"/>
      <c r="AHH824" s="226"/>
      <c r="AHI824" s="226"/>
      <c r="AHJ824" s="226"/>
      <c r="AHK824" s="226"/>
      <c r="AHL824" s="226"/>
      <c r="AHM824" s="226"/>
      <c r="AHN824" s="226"/>
      <c r="AHO824" s="226"/>
      <c r="AHP824" s="226"/>
      <c r="AHQ824" s="226"/>
      <c r="AHR824" s="226"/>
      <c r="AHS824" s="226"/>
      <c r="AHT824" s="226"/>
      <c r="AHU824" s="226"/>
      <c r="AHV824" s="226"/>
      <c r="AHW824" s="226"/>
      <c r="AHX824" s="226"/>
      <c r="AHY824" s="226"/>
      <c r="AHZ824" s="226"/>
      <c r="AIA824" s="226"/>
      <c r="AIB824" s="226"/>
      <c r="AIC824" s="226"/>
      <c r="AID824" s="226"/>
      <c r="AIE824" s="226"/>
      <c r="AIF824" s="226"/>
      <c r="AIG824" s="226"/>
      <c r="AIH824" s="226"/>
      <c r="AII824" s="226"/>
      <c r="AIJ824" s="226"/>
      <c r="AIK824" s="226"/>
      <c r="AIL824" s="226"/>
      <c r="AIM824" s="226"/>
      <c r="AIN824" s="226"/>
      <c r="AIO824" s="226"/>
      <c r="AIP824" s="226"/>
      <c r="AIQ824" s="226"/>
      <c r="AIR824" s="226"/>
      <c r="AIS824" s="226"/>
      <c r="AIT824" s="226"/>
      <c r="AIU824" s="226"/>
      <c r="AIV824" s="226"/>
      <c r="AIW824" s="226"/>
      <c r="AIX824" s="226"/>
      <c r="AIY824" s="226"/>
      <c r="AIZ824" s="226"/>
      <c r="AJA824" s="226"/>
      <c r="AJB824" s="226"/>
      <c r="AJC824" s="226"/>
      <c r="AJD824" s="226"/>
      <c r="AJE824" s="226"/>
      <c r="AJF824" s="226"/>
      <c r="AJG824" s="226"/>
      <c r="AJH824" s="226"/>
      <c r="AJI824" s="226"/>
      <c r="AJJ824" s="226"/>
      <c r="AJK824" s="226"/>
      <c r="AJL824" s="226"/>
      <c r="AJM824" s="226"/>
      <c r="AJN824" s="226"/>
      <c r="AJO824" s="226"/>
      <c r="AJP824" s="226"/>
      <c r="AJQ824" s="226"/>
      <c r="AJR824" s="226"/>
      <c r="AJS824" s="226"/>
      <c r="AJT824" s="226"/>
      <c r="AJU824" s="226"/>
      <c r="AJV824" s="226"/>
      <c r="AJW824" s="226"/>
      <c r="AJX824" s="226"/>
      <c r="AJY824" s="226"/>
      <c r="AJZ824" s="226"/>
      <c r="AKA824" s="226"/>
      <c r="AKB824" s="226"/>
      <c r="AKC824" s="226"/>
      <c r="AKD824" s="226"/>
      <c r="AKE824" s="226"/>
      <c r="AKF824" s="226"/>
      <c r="AKG824" s="226"/>
      <c r="AKH824" s="226"/>
      <c r="AKI824" s="226"/>
      <c r="AKJ824" s="226"/>
      <c r="AKK824" s="226"/>
      <c r="AKL824" s="226"/>
      <c r="AKM824" s="226"/>
      <c r="AKN824" s="226"/>
      <c r="AKO824" s="226"/>
      <c r="AKP824" s="226"/>
      <c r="AKQ824" s="226"/>
      <c r="AKR824" s="226"/>
      <c r="AKS824" s="226"/>
      <c r="AKT824" s="226"/>
      <c r="AKU824" s="226"/>
      <c r="AKV824" s="226"/>
      <c r="AKW824" s="226"/>
      <c r="AKX824" s="226"/>
      <c r="AKY824" s="226"/>
      <c r="AKZ824" s="226"/>
      <c r="ALA824" s="226"/>
      <c r="ALB824" s="226"/>
      <c r="ALC824" s="226"/>
      <c r="ALD824" s="226"/>
      <c r="ALE824" s="226"/>
      <c r="ALF824" s="226"/>
      <c r="ALG824" s="226"/>
      <c r="ALH824" s="226"/>
      <c r="ALI824" s="226"/>
      <c r="ALJ824" s="226"/>
      <c r="ALK824" s="226"/>
      <c r="ALL824" s="226"/>
      <c r="ALM824" s="226"/>
      <c r="ALN824" s="226"/>
      <c r="ALO824" s="226"/>
      <c r="ALP824" s="226"/>
      <c r="ALQ824" s="226"/>
      <c r="ALR824" s="226"/>
      <c r="ALS824" s="226"/>
      <c r="ALT824" s="226"/>
      <c r="ALU824" s="226"/>
      <c r="ALV824" s="226"/>
      <c r="ALW824" s="226"/>
      <c r="ALX824" s="226"/>
      <c r="ALY824" s="226"/>
      <c r="ALZ824" s="226"/>
      <c r="AMA824" s="226"/>
      <c r="AMB824" s="226"/>
      <c r="AMC824" s="226"/>
      <c r="AMD824" s="226"/>
      <c r="AME824" s="226"/>
      <c r="AMF824" s="226"/>
      <c r="AMG824" s="226"/>
      <c r="AMH824" s="226"/>
      <c r="AMI824" s="226"/>
      <c r="AMJ824" s="226"/>
      <c r="AMK824" s="226"/>
      <c r="AML824" s="226"/>
      <c r="AMM824" s="226"/>
      <c r="AMN824" s="226"/>
      <c r="AMO824" s="226"/>
      <c r="AMP824" s="226"/>
      <c r="AMQ824" s="226"/>
      <c r="AMR824" s="226"/>
      <c r="AMS824" s="226"/>
      <c r="AMT824" s="226"/>
      <c r="AMU824" s="226"/>
      <c r="AMV824" s="226"/>
      <c r="AMW824" s="226"/>
      <c r="AMX824" s="226"/>
    </row>
    <row r="825" spans="1:1038" s="288" customFormat="1" ht="18" customHeight="1">
      <c r="A825" s="549">
        <v>43333</v>
      </c>
      <c r="B825" s="283" t="s">
        <v>1647</v>
      </c>
      <c r="C825" s="227"/>
      <c r="D825" s="284" t="s">
        <v>1279</v>
      </c>
      <c r="E825" s="229">
        <v>99</v>
      </c>
      <c r="F825" s="229">
        <v>4</v>
      </c>
      <c r="G825" s="286" t="str">
        <f t="shared" si="513"/>
        <v>99-4</v>
      </c>
      <c r="H825" s="229">
        <v>66.5</v>
      </c>
      <c r="I825" s="229">
        <v>80</v>
      </c>
      <c r="J825" s="477">
        <f t="shared" si="546"/>
        <v>0</v>
      </c>
      <c r="K825" s="478" t="str">
        <f>IF(J826=1,IF(((VLOOKUP($G825,[3]Depth_Lookup!$A$3:$J$550,9,FALSE))-(I825/100))=0,"Good",IF(((VLOOKUP($G825,[3]Depth_Lookup!$A$3:$J$550,9,FALSE))-(I825/100))&gt;0,"Too Short","Too Long")))</f>
        <v>Too Short</v>
      </c>
      <c r="L825" s="171">
        <f>(VLOOKUP($G825,Depth_Lookup!$A$3:$J$410,10,FALSE))+(H825/100)</f>
        <v>260.69</v>
      </c>
      <c r="M825" s="171">
        <f>(VLOOKUP($G825,Depth_Lookup!$A$3:$J$410,10,FALSE))+(I825/100)</f>
        <v>260.82499999999999</v>
      </c>
      <c r="N825" s="645" t="s">
        <v>2353</v>
      </c>
      <c r="O825" s="229">
        <v>2</v>
      </c>
      <c r="P825" s="229" t="s">
        <v>853</v>
      </c>
      <c r="Q825" s="229" t="s">
        <v>125</v>
      </c>
      <c r="R825" s="286" t="str">
        <f t="shared" si="537"/>
        <v>SerpentinizedHarzburgite</v>
      </c>
      <c r="S825" s="227" t="s">
        <v>98</v>
      </c>
      <c r="T825" s="229" t="s">
        <v>700</v>
      </c>
      <c r="U825" s="229" t="s">
        <v>95</v>
      </c>
      <c r="V825" s="229" t="s">
        <v>509</v>
      </c>
      <c r="W825" s="229" t="s">
        <v>102</v>
      </c>
      <c r="X825" s="287">
        <f>VLOOKUP(W825,[3]definitions_list_lookup!$A$13:$B$19,2,0)</f>
        <v>5</v>
      </c>
      <c r="Y825" s="229" t="s">
        <v>90</v>
      </c>
      <c r="Z825" s="229" t="s">
        <v>91</v>
      </c>
      <c r="AA825" s="229"/>
      <c r="AB825" s="227"/>
      <c r="AC825" s="227"/>
      <c r="AD825" s="227"/>
      <c r="AE825" s="233"/>
      <c r="AF825" s="286" t="e">
        <f>VLOOKUP(AE825,[3]definitions_list_mag!$V$12:$W$15,2,0)</f>
        <v>#N/A</v>
      </c>
      <c r="AG825" s="676"/>
      <c r="AH825" s="229"/>
      <c r="AI825" s="252">
        <v>70</v>
      </c>
      <c r="AJ825" s="229"/>
      <c r="AK825" s="229"/>
      <c r="AL825" s="229"/>
      <c r="AM825" s="229"/>
      <c r="AN825" s="229"/>
      <c r="AO825" s="252"/>
      <c r="AP825" s="229"/>
      <c r="AQ825" s="229"/>
      <c r="AR825" s="229"/>
      <c r="AS825" s="229"/>
      <c r="AT825" s="229"/>
      <c r="AU825" s="252"/>
      <c r="AV825" s="229"/>
      <c r="AW825" s="229"/>
      <c r="AX825" s="227"/>
      <c r="AY825" s="227"/>
      <c r="AZ825" s="229"/>
      <c r="BA825" s="252">
        <v>30</v>
      </c>
      <c r="BB825" s="227">
        <v>7</v>
      </c>
      <c r="BC825" s="227">
        <v>2</v>
      </c>
      <c r="BD825" s="227" t="s">
        <v>110</v>
      </c>
      <c r="BE825" s="227" t="s">
        <v>103</v>
      </c>
      <c r="BF825" s="227"/>
      <c r="BG825" s="240"/>
      <c r="BH825" s="227"/>
      <c r="BI825" s="227"/>
      <c r="BJ825" s="227"/>
      <c r="BK825" s="227"/>
      <c r="BL825" s="227"/>
      <c r="BM825" s="240"/>
      <c r="BN825" s="227"/>
      <c r="BO825" s="227"/>
      <c r="BP825" s="227"/>
      <c r="BQ825" s="227"/>
      <c r="BR825" s="227"/>
      <c r="BS825" s="227"/>
      <c r="BT825" s="227"/>
      <c r="BU825" s="227"/>
      <c r="BV825" s="227"/>
      <c r="BW825" s="227"/>
      <c r="BX825" s="227"/>
      <c r="BY825" s="240"/>
      <c r="BZ825" s="227"/>
      <c r="CA825" s="227"/>
      <c r="CB825" s="227"/>
      <c r="CC825" s="227"/>
      <c r="CD825" s="227"/>
      <c r="CE825" s="227"/>
      <c r="CF825" s="290">
        <f t="shared" si="538"/>
        <v>100</v>
      </c>
      <c r="CG825" s="148"/>
      <c r="CH825" s="149" t="s">
        <v>1329</v>
      </c>
      <c r="CI825" s="149">
        <v>85</v>
      </c>
      <c r="CJ825" s="149" t="s">
        <v>514</v>
      </c>
      <c r="CK825" s="572"/>
      <c r="CL825" s="152"/>
      <c r="CM825" s="152"/>
      <c r="CN825" s="152"/>
      <c r="CO825" s="152"/>
      <c r="CP825" s="152"/>
      <c r="CQ825" s="152"/>
      <c r="CR825" s="152"/>
      <c r="CS825" s="152"/>
      <c r="CT825" s="152"/>
      <c r="CU825" s="152"/>
      <c r="CV825" s="152"/>
      <c r="CW825" s="152"/>
      <c r="CX825" s="152"/>
      <c r="CY825" s="152"/>
      <c r="CZ825" s="152"/>
      <c r="DA825" s="152"/>
      <c r="DB825" s="152">
        <v>85</v>
      </c>
      <c r="DC825" s="229">
        <v>15</v>
      </c>
      <c r="DD825" s="152"/>
      <c r="DE825" s="152"/>
      <c r="DF825" s="152"/>
      <c r="DG825" s="152"/>
      <c r="DH825" s="152"/>
      <c r="DI825" s="152"/>
      <c r="DJ825" s="152"/>
      <c r="DK825" s="208">
        <f t="shared" si="539"/>
        <v>100</v>
      </c>
      <c r="DL825" s="148"/>
      <c r="DM825" s="152"/>
      <c r="DN825" s="152">
        <v>40</v>
      </c>
      <c r="DO825" s="153"/>
      <c r="DQ825" s="148"/>
      <c r="DR825" s="574"/>
      <c r="DS825" s="148"/>
      <c r="DT825" s="283" t="s">
        <v>2344</v>
      </c>
      <c r="DU825" s="229"/>
      <c r="DV825" s="229"/>
      <c r="DW825" s="291" t="e">
        <f>VLOOKUP(P825,[3]definitions_list_lookup!$K$30:$L$54,2,0)</f>
        <v>#N/A</v>
      </c>
      <c r="DX825" s="578" t="s">
        <v>2345</v>
      </c>
      <c r="DY825" s="578" t="s">
        <v>2362</v>
      </c>
      <c r="DZ825" s="479"/>
      <c r="EA825" s="292"/>
      <c r="EB825" s="229"/>
      <c r="EC825" s="292"/>
      <c r="ED825" s="229" t="s">
        <v>2517</v>
      </c>
      <c r="EE825" s="293"/>
      <c r="EF825" s="294"/>
      <c r="EG825" s="293"/>
      <c r="EH825" s="295"/>
      <c r="EI825" s="296"/>
      <c r="EJ825" s="297"/>
      <c r="EK825" s="298"/>
      <c r="EL825" s="293"/>
      <c r="EM825" s="295"/>
      <c r="EN825" s="295" t="s">
        <v>1447</v>
      </c>
      <c r="EO825" s="321"/>
      <c r="EP825" s="321"/>
      <c r="EQ825" s="321"/>
      <c r="ER825" s="321"/>
      <c r="ES825" s="321"/>
      <c r="ET825" s="321"/>
      <c r="EU825" s="321"/>
      <c r="EV825" s="322"/>
      <c r="EW825" s="322"/>
      <c r="EX825" s="322"/>
      <c r="EY825" s="322"/>
      <c r="EZ825" s="192" t="e">
        <f t="shared" si="514"/>
        <v>#DIV/0!</v>
      </c>
      <c r="FA825" s="192" t="e">
        <f t="shared" si="515"/>
        <v>#DIV/0!</v>
      </c>
      <c r="FB825" s="192" t="e">
        <f t="shared" si="516"/>
        <v>#DIV/0!</v>
      </c>
      <c r="FC825" s="192" t="e">
        <f t="shared" si="517"/>
        <v>#DIV/0!</v>
      </c>
      <c r="FD825" s="192" t="e">
        <f t="shared" si="518"/>
        <v>#DIV/0!</v>
      </c>
      <c r="FE825" s="193" t="e">
        <f t="shared" si="519"/>
        <v>#DIV/0!</v>
      </c>
      <c r="FF825" s="194" t="e">
        <f t="shared" si="520"/>
        <v>#DIV/0!</v>
      </c>
      <c r="FG825" s="293"/>
      <c r="FH825" s="295"/>
      <c r="FI825" s="778">
        <f t="shared" si="526"/>
        <v>0</v>
      </c>
      <c r="FJ825" s="779" t="e">
        <f t="shared" si="527"/>
        <v>#DIV/0!</v>
      </c>
      <c r="FK825" s="779" t="e">
        <f t="shared" si="528"/>
        <v>#DIV/0!</v>
      </c>
      <c r="FL825" s="780" t="e">
        <f t="shared" si="529"/>
        <v>#DIV/0!</v>
      </c>
      <c r="FM825" s="169" t="e">
        <f t="shared" si="530"/>
        <v>#DIV/0!</v>
      </c>
      <c r="FN825" s="783" t="e">
        <f t="shared" si="531"/>
        <v>#DIV/0!</v>
      </c>
      <c r="FO825" s="227"/>
      <c r="FP825" s="227"/>
      <c r="FQ825" s="227"/>
      <c r="FR825" s="227"/>
      <c r="FS825" s="227"/>
      <c r="FT825" s="227"/>
      <c r="FU825" s="227"/>
      <c r="FV825" s="227"/>
      <c r="FW825" s="227"/>
      <c r="FX825" s="227"/>
      <c r="FY825" s="227"/>
      <c r="FZ825" s="227"/>
      <c r="GA825" s="227"/>
      <c r="GB825" s="227"/>
      <c r="GC825" s="227"/>
      <c r="GD825" s="227"/>
      <c r="GE825" s="227"/>
      <c r="GF825" s="227"/>
      <c r="GG825" s="227"/>
      <c r="GH825" s="227"/>
      <c r="GI825" s="227"/>
      <c r="GJ825" s="227"/>
      <c r="GK825" s="227"/>
      <c r="GL825" s="227"/>
      <c r="GM825" s="227"/>
      <c r="GN825" s="227"/>
      <c r="GO825" s="227"/>
      <c r="GP825" s="227"/>
      <c r="GQ825" s="227"/>
      <c r="GR825" s="227"/>
      <c r="GS825" s="227"/>
      <c r="GT825" s="227"/>
      <c r="GU825" s="227"/>
      <c r="GV825" s="227"/>
      <c r="GW825" s="227"/>
      <c r="GX825" s="227"/>
      <c r="GY825" s="227"/>
      <c r="GZ825" s="227"/>
      <c r="HA825" s="227"/>
      <c r="HB825" s="227"/>
      <c r="HC825" s="227"/>
      <c r="HD825" s="227"/>
      <c r="HE825" s="227"/>
      <c r="HF825" s="227"/>
      <c r="HG825" s="227"/>
      <c r="HH825" s="227"/>
      <c r="HI825" s="227"/>
      <c r="HJ825" s="227"/>
      <c r="HK825" s="227"/>
      <c r="HL825" s="227"/>
      <c r="HM825" s="227"/>
      <c r="HN825" s="227"/>
      <c r="HO825" s="227"/>
      <c r="HP825" s="227"/>
      <c r="HQ825" s="227"/>
      <c r="HR825" s="227"/>
      <c r="HS825" s="227"/>
      <c r="HT825" s="227"/>
      <c r="HU825" s="227"/>
      <c r="HV825" s="227"/>
      <c r="HW825" s="227"/>
      <c r="HX825" s="227"/>
      <c r="HY825" s="227"/>
      <c r="HZ825" s="227"/>
      <c r="IA825" s="227"/>
      <c r="IB825" s="227"/>
      <c r="IC825" s="227"/>
      <c r="ID825" s="227"/>
      <c r="IE825" s="227"/>
      <c r="IF825" s="227"/>
      <c r="IG825" s="227"/>
      <c r="IH825" s="227"/>
      <c r="II825" s="227"/>
      <c r="IJ825" s="227"/>
      <c r="IK825" s="227"/>
      <c r="IL825" s="227"/>
      <c r="IM825" s="227"/>
      <c r="IN825" s="227"/>
      <c r="IO825" s="227"/>
      <c r="IP825" s="227"/>
      <c r="IQ825" s="227"/>
      <c r="IR825" s="227"/>
      <c r="IS825" s="227"/>
      <c r="IT825" s="227"/>
      <c r="IU825" s="227"/>
      <c r="IV825" s="227"/>
      <c r="IW825" s="227"/>
      <c r="IX825" s="227"/>
      <c r="IY825" s="227"/>
      <c r="IZ825" s="227"/>
      <c r="JA825" s="227"/>
      <c r="JB825" s="227"/>
      <c r="JC825" s="227"/>
      <c r="JD825" s="227"/>
      <c r="JE825" s="227"/>
      <c r="JF825" s="227"/>
      <c r="JG825" s="227"/>
      <c r="JH825" s="227"/>
      <c r="JI825" s="227"/>
      <c r="JJ825" s="227"/>
      <c r="JK825" s="227"/>
      <c r="JL825" s="227"/>
      <c r="JM825" s="227"/>
      <c r="JN825" s="227"/>
      <c r="JO825" s="227"/>
      <c r="JP825" s="227"/>
      <c r="JQ825" s="227"/>
      <c r="JR825" s="227"/>
      <c r="JS825" s="227"/>
      <c r="JT825" s="227"/>
      <c r="JU825" s="227"/>
      <c r="JV825" s="227"/>
      <c r="JW825" s="227"/>
      <c r="JX825" s="227"/>
      <c r="JY825" s="227"/>
      <c r="JZ825" s="227"/>
      <c r="KA825" s="227"/>
      <c r="KB825" s="227"/>
      <c r="KC825" s="227"/>
      <c r="KD825" s="227"/>
      <c r="KE825" s="227"/>
      <c r="KF825" s="227"/>
      <c r="KG825" s="227"/>
      <c r="KH825" s="227"/>
      <c r="KI825" s="227"/>
      <c r="KJ825" s="227"/>
      <c r="KK825" s="227"/>
      <c r="KL825" s="227"/>
      <c r="KM825" s="227"/>
      <c r="KN825" s="227"/>
      <c r="KO825" s="227"/>
      <c r="KP825" s="227"/>
      <c r="KQ825" s="227"/>
      <c r="KR825" s="227"/>
      <c r="KS825" s="227"/>
      <c r="KT825" s="227"/>
      <c r="KU825" s="227"/>
      <c r="KV825" s="227"/>
      <c r="KW825" s="227"/>
      <c r="KX825" s="227"/>
      <c r="KY825" s="227"/>
      <c r="KZ825" s="227"/>
      <c r="LA825" s="227"/>
      <c r="LB825" s="227"/>
      <c r="LC825" s="227"/>
      <c r="LD825" s="227"/>
      <c r="LE825" s="227"/>
      <c r="LF825" s="227"/>
      <c r="LG825" s="227"/>
      <c r="LH825" s="227"/>
      <c r="LI825" s="227"/>
      <c r="LJ825" s="227"/>
      <c r="LK825" s="227"/>
      <c r="LL825" s="227"/>
      <c r="LM825" s="227"/>
      <c r="LN825" s="227"/>
      <c r="LO825" s="227"/>
      <c r="LP825" s="227"/>
      <c r="LQ825" s="227"/>
      <c r="LR825" s="227"/>
      <c r="LS825" s="227"/>
      <c r="LT825" s="227"/>
      <c r="LU825" s="227"/>
      <c r="LV825" s="227"/>
      <c r="LW825" s="227"/>
      <c r="LX825" s="227"/>
      <c r="LY825" s="227"/>
      <c r="LZ825" s="227"/>
      <c r="MA825" s="227"/>
      <c r="MB825" s="227"/>
      <c r="MC825" s="227"/>
      <c r="MD825" s="227"/>
      <c r="ME825" s="227"/>
      <c r="MF825" s="227"/>
      <c r="MG825" s="227"/>
      <c r="MH825" s="227"/>
      <c r="MI825" s="227"/>
      <c r="MJ825" s="227"/>
      <c r="MK825" s="227"/>
      <c r="ML825" s="227"/>
      <c r="MM825" s="227"/>
      <c r="MN825" s="227"/>
      <c r="MO825" s="227"/>
      <c r="MP825" s="227"/>
      <c r="MQ825" s="227"/>
      <c r="MR825" s="227"/>
      <c r="MS825" s="227"/>
      <c r="MT825" s="227"/>
      <c r="MU825" s="227"/>
      <c r="MV825" s="227"/>
      <c r="MW825" s="227"/>
      <c r="MX825" s="227"/>
      <c r="MY825" s="227"/>
      <c r="MZ825" s="227"/>
      <c r="NA825" s="227"/>
      <c r="NB825" s="227"/>
      <c r="NC825" s="227"/>
      <c r="ND825" s="227"/>
      <c r="NE825" s="227"/>
      <c r="NF825" s="227"/>
      <c r="NG825" s="227"/>
      <c r="NH825" s="227"/>
      <c r="NI825" s="227"/>
      <c r="NJ825" s="227"/>
      <c r="NK825" s="227"/>
      <c r="NL825" s="227"/>
      <c r="NM825" s="227"/>
      <c r="NN825" s="227"/>
      <c r="NO825" s="227"/>
      <c r="NP825" s="227"/>
      <c r="NQ825" s="227"/>
      <c r="NR825" s="227"/>
      <c r="NS825" s="227"/>
      <c r="NT825" s="227"/>
      <c r="NU825" s="227"/>
      <c r="NV825" s="227"/>
      <c r="NW825" s="227"/>
      <c r="NX825" s="227"/>
      <c r="NY825" s="227"/>
      <c r="NZ825" s="227"/>
      <c r="OA825" s="227"/>
      <c r="OB825" s="227"/>
      <c r="OC825" s="227"/>
      <c r="OD825" s="227"/>
      <c r="OE825" s="227"/>
      <c r="OF825" s="227"/>
      <c r="OG825" s="227"/>
      <c r="OH825" s="227"/>
      <c r="OI825" s="227"/>
      <c r="OJ825" s="227"/>
      <c r="OK825" s="227"/>
      <c r="OL825" s="227"/>
      <c r="OM825" s="227"/>
      <c r="ON825" s="227"/>
      <c r="OO825" s="227"/>
      <c r="OP825" s="227"/>
      <c r="OQ825" s="227"/>
      <c r="OR825" s="227"/>
      <c r="OS825" s="227"/>
      <c r="OT825" s="227"/>
      <c r="OU825" s="227"/>
      <c r="OV825" s="227"/>
      <c r="OW825" s="227"/>
      <c r="OX825" s="227"/>
      <c r="OY825" s="227"/>
      <c r="OZ825" s="227"/>
      <c r="PA825" s="227"/>
      <c r="PB825" s="227"/>
      <c r="PC825" s="227"/>
      <c r="PD825" s="227"/>
      <c r="PE825" s="227"/>
      <c r="PF825" s="227"/>
      <c r="PG825" s="227"/>
      <c r="PH825" s="227"/>
      <c r="PI825" s="227"/>
      <c r="PJ825" s="227"/>
      <c r="PK825" s="227"/>
      <c r="PL825" s="227"/>
      <c r="PM825" s="227"/>
      <c r="PN825" s="227"/>
      <c r="PO825" s="227"/>
      <c r="PP825" s="227"/>
      <c r="PQ825" s="227"/>
      <c r="PR825" s="227"/>
      <c r="PS825" s="227"/>
      <c r="PT825" s="227"/>
      <c r="PU825" s="227"/>
      <c r="PV825" s="227"/>
      <c r="PW825" s="227"/>
      <c r="PX825" s="227"/>
      <c r="PY825" s="227"/>
      <c r="PZ825" s="227"/>
      <c r="QA825" s="227"/>
      <c r="QB825" s="227"/>
      <c r="QC825" s="227"/>
      <c r="QD825" s="227"/>
      <c r="QE825" s="227"/>
      <c r="QF825" s="227"/>
      <c r="QG825" s="227"/>
      <c r="QH825" s="227"/>
      <c r="QI825" s="227"/>
      <c r="QJ825" s="227"/>
      <c r="QK825" s="227"/>
      <c r="QL825" s="227"/>
      <c r="QM825" s="227"/>
      <c r="QN825" s="227"/>
      <c r="QO825" s="227"/>
      <c r="QP825" s="227"/>
      <c r="QQ825" s="227"/>
      <c r="QR825" s="227"/>
      <c r="QS825" s="227"/>
      <c r="QT825" s="227"/>
      <c r="QU825" s="227"/>
      <c r="QV825" s="227"/>
      <c r="QW825" s="227"/>
      <c r="QX825" s="227"/>
      <c r="QY825" s="227"/>
      <c r="QZ825" s="227"/>
      <c r="RA825" s="227"/>
      <c r="RB825" s="227"/>
      <c r="RC825" s="227"/>
      <c r="RD825" s="227"/>
      <c r="RE825" s="227"/>
      <c r="RF825" s="227"/>
      <c r="RG825" s="227"/>
      <c r="RH825" s="227"/>
      <c r="RI825" s="227"/>
      <c r="RJ825" s="227"/>
      <c r="RK825" s="227"/>
      <c r="RL825" s="227"/>
      <c r="RM825" s="227"/>
      <c r="RN825" s="227"/>
      <c r="RO825" s="227"/>
      <c r="RP825" s="227"/>
      <c r="RQ825" s="227"/>
      <c r="RR825" s="227"/>
      <c r="RS825" s="227"/>
      <c r="RT825" s="227"/>
      <c r="RU825" s="227"/>
      <c r="RV825" s="227"/>
      <c r="RW825" s="227"/>
      <c r="RX825" s="227"/>
      <c r="RY825" s="227"/>
      <c r="RZ825" s="227"/>
      <c r="SA825" s="227"/>
      <c r="SB825" s="227"/>
      <c r="SC825" s="227"/>
      <c r="SD825" s="227"/>
      <c r="SE825" s="227"/>
      <c r="SF825" s="227"/>
      <c r="SG825" s="227"/>
      <c r="SH825" s="227"/>
      <c r="SI825" s="227"/>
      <c r="SJ825" s="227"/>
      <c r="SK825" s="227"/>
      <c r="SL825" s="227"/>
      <c r="SM825" s="227"/>
      <c r="SN825" s="227"/>
      <c r="SO825" s="227"/>
      <c r="SP825" s="227"/>
      <c r="SQ825" s="227"/>
      <c r="SR825" s="227"/>
      <c r="SS825" s="227"/>
      <c r="ST825" s="227"/>
      <c r="SU825" s="227"/>
      <c r="SV825" s="227"/>
      <c r="SW825" s="227"/>
      <c r="SX825" s="227"/>
      <c r="SY825" s="227"/>
      <c r="SZ825" s="227"/>
      <c r="TA825" s="227"/>
      <c r="TB825" s="227"/>
      <c r="TC825" s="227"/>
      <c r="TD825" s="227"/>
      <c r="TE825" s="227"/>
      <c r="TF825" s="227"/>
      <c r="TG825" s="227"/>
      <c r="TH825" s="227"/>
      <c r="TI825" s="227"/>
      <c r="TJ825" s="227"/>
      <c r="TK825" s="227"/>
      <c r="TL825" s="227"/>
      <c r="TM825" s="227"/>
      <c r="TN825" s="227"/>
      <c r="TO825" s="227"/>
      <c r="TP825" s="227"/>
      <c r="TQ825" s="227"/>
      <c r="TR825" s="227"/>
      <c r="TS825" s="227"/>
      <c r="TT825" s="227"/>
      <c r="TU825" s="227"/>
      <c r="TV825" s="227"/>
      <c r="TW825" s="227"/>
      <c r="TX825" s="227"/>
      <c r="TY825" s="227"/>
      <c r="TZ825" s="227"/>
      <c r="UA825" s="227"/>
      <c r="UB825" s="227"/>
      <c r="UC825" s="227"/>
      <c r="UD825" s="227"/>
      <c r="UE825" s="227"/>
      <c r="UF825" s="227"/>
      <c r="UG825" s="227"/>
      <c r="UH825" s="227"/>
      <c r="UI825" s="227"/>
      <c r="UJ825" s="227"/>
      <c r="UK825" s="227"/>
      <c r="UL825" s="227"/>
      <c r="UM825" s="227"/>
      <c r="UN825" s="227"/>
      <c r="UO825" s="227"/>
      <c r="UP825" s="227"/>
      <c r="UQ825" s="227"/>
      <c r="UR825" s="227"/>
      <c r="US825" s="227"/>
      <c r="UT825" s="227"/>
      <c r="UU825" s="227"/>
      <c r="UV825" s="227"/>
      <c r="UW825" s="227"/>
      <c r="UX825" s="227"/>
      <c r="UY825" s="227"/>
      <c r="UZ825" s="227"/>
      <c r="VA825" s="227"/>
      <c r="VB825" s="227"/>
      <c r="VC825" s="227"/>
      <c r="VD825" s="227"/>
      <c r="VE825" s="227"/>
      <c r="VF825" s="227"/>
      <c r="VG825" s="227"/>
      <c r="VH825" s="227"/>
      <c r="VI825" s="227"/>
      <c r="VJ825" s="227"/>
      <c r="VK825" s="227"/>
      <c r="VL825" s="227"/>
      <c r="VM825" s="227"/>
      <c r="VN825" s="227"/>
      <c r="VO825" s="227"/>
      <c r="VP825" s="227"/>
      <c r="VQ825" s="227"/>
      <c r="VR825" s="227"/>
      <c r="VS825" s="227"/>
      <c r="VT825" s="227"/>
      <c r="VU825" s="227"/>
      <c r="VV825" s="227"/>
      <c r="VW825" s="227"/>
      <c r="VX825" s="227"/>
      <c r="VY825" s="227"/>
      <c r="VZ825" s="227"/>
      <c r="WA825" s="227"/>
      <c r="WB825" s="227"/>
      <c r="WC825" s="227"/>
      <c r="WD825" s="227"/>
      <c r="WE825" s="227"/>
      <c r="WF825" s="227"/>
      <c r="WG825" s="227"/>
      <c r="WH825" s="227"/>
      <c r="WI825" s="227"/>
      <c r="WJ825" s="227"/>
      <c r="WK825" s="227"/>
      <c r="WL825" s="227"/>
      <c r="WM825" s="227"/>
      <c r="WN825" s="227"/>
      <c r="WO825" s="227"/>
      <c r="WP825" s="227"/>
      <c r="WQ825" s="227"/>
      <c r="WR825" s="227"/>
      <c r="WS825" s="227"/>
      <c r="WT825" s="227"/>
      <c r="WU825" s="227"/>
      <c r="WV825" s="227"/>
      <c r="WW825" s="227"/>
      <c r="WX825" s="227"/>
      <c r="WY825" s="227"/>
      <c r="WZ825" s="227"/>
      <c r="XA825" s="227"/>
      <c r="XB825" s="227"/>
      <c r="XC825" s="227"/>
      <c r="XD825" s="227"/>
      <c r="XE825" s="227"/>
      <c r="XF825" s="227"/>
      <c r="XG825" s="227"/>
      <c r="XH825" s="227"/>
      <c r="XI825" s="227"/>
      <c r="XJ825" s="227"/>
      <c r="XK825" s="227"/>
      <c r="XL825" s="227"/>
      <c r="XM825" s="227"/>
      <c r="XN825" s="227"/>
      <c r="XO825" s="227"/>
      <c r="XP825" s="227"/>
      <c r="XQ825" s="227"/>
      <c r="XR825" s="227"/>
      <c r="XS825" s="227"/>
      <c r="XT825" s="227"/>
      <c r="XU825" s="227"/>
      <c r="XV825" s="227"/>
      <c r="XW825" s="227"/>
      <c r="XX825" s="227"/>
      <c r="XY825" s="227"/>
      <c r="XZ825" s="227"/>
      <c r="YA825" s="227"/>
      <c r="YB825" s="227"/>
      <c r="YC825" s="227"/>
      <c r="YD825" s="227"/>
      <c r="YE825" s="227"/>
      <c r="YF825" s="227"/>
      <c r="YG825" s="227"/>
      <c r="YH825" s="227"/>
      <c r="YI825" s="227"/>
      <c r="YJ825" s="227"/>
      <c r="YK825" s="227"/>
      <c r="YL825" s="227"/>
      <c r="YM825" s="227"/>
      <c r="YN825" s="227"/>
      <c r="YO825" s="227"/>
      <c r="YP825" s="227"/>
      <c r="YQ825" s="227"/>
      <c r="YR825" s="227"/>
      <c r="YS825" s="227"/>
      <c r="YT825" s="227"/>
      <c r="YU825" s="227"/>
      <c r="YV825" s="227"/>
      <c r="YW825" s="227"/>
      <c r="YX825" s="227"/>
      <c r="YY825" s="227"/>
      <c r="YZ825" s="227"/>
      <c r="ZA825" s="227"/>
      <c r="ZB825" s="227"/>
      <c r="ZC825" s="227"/>
      <c r="ZD825" s="227"/>
      <c r="ZE825" s="227"/>
      <c r="ZF825" s="227"/>
      <c r="ZG825" s="227"/>
      <c r="ZH825" s="227"/>
      <c r="ZI825" s="227"/>
      <c r="ZJ825" s="227"/>
      <c r="ZK825" s="227"/>
      <c r="ZL825" s="227"/>
      <c r="ZM825" s="227"/>
      <c r="ZN825" s="227"/>
      <c r="ZO825" s="227"/>
      <c r="ZP825" s="227"/>
      <c r="ZQ825" s="227"/>
      <c r="ZR825" s="227"/>
      <c r="ZS825" s="227"/>
      <c r="ZT825" s="227"/>
      <c r="ZU825" s="227"/>
      <c r="ZV825" s="227"/>
      <c r="ZW825" s="227"/>
      <c r="ZX825" s="227"/>
      <c r="ZY825" s="227"/>
      <c r="ZZ825" s="227"/>
      <c r="AAA825" s="227"/>
      <c r="AAB825" s="227"/>
      <c r="AAC825" s="227"/>
      <c r="AAD825" s="227"/>
      <c r="AAE825" s="227"/>
      <c r="AAF825" s="227"/>
      <c r="AAG825" s="227"/>
      <c r="AAH825" s="227"/>
      <c r="AAI825" s="227"/>
      <c r="AAJ825" s="227"/>
      <c r="AAK825" s="227"/>
      <c r="AAL825" s="227"/>
      <c r="AAM825" s="227"/>
      <c r="AAN825" s="227"/>
      <c r="AAO825" s="227"/>
      <c r="AAP825" s="227"/>
      <c r="AAQ825" s="227"/>
      <c r="AAR825" s="227"/>
      <c r="AAS825" s="227"/>
      <c r="AAT825" s="227"/>
      <c r="AAU825" s="227"/>
      <c r="AAV825" s="227"/>
      <c r="AAW825" s="227"/>
      <c r="AAX825" s="227"/>
      <c r="AAY825" s="227"/>
      <c r="AAZ825" s="227"/>
      <c r="ABA825" s="227"/>
      <c r="ABB825" s="227"/>
      <c r="ABC825" s="227"/>
      <c r="ABD825" s="227"/>
      <c r="ABE825" s="227"/>
      <c r="ABF825" s="227"/>
      <c r="ABG825" s="227"/>
      <c r="ABH825" s="227"/>
      <c r="ABI825" s="227"/>
      <c r="ABJ825" s="227"/>
      <c r="ABK825" s="227"/>
      <c r="ABL825" s="227"/>
      <c r="ABM825" s="227"/>
      <c r="ABN825" s="227"/>
      <c r="ABO825" s="227"/>
      <c r="ABP825" s="227"/>
      <c r="ABQ825" s="227"/>
      <c r="ABR825" s="227"/>
      <c r="ABS825" s="227"/>
      <c r="ABT825" s="227"/>
      <c r="ABU825" s="227"/>
      <c r="ABV825" s="227"/>
      <c r="ABW825" s="227"/>
      <c r="ABX825" s="227"/>
      <c r="ABY825" s="227"/>
      <c r="ABZ825" s="227"/>
      <c r="ACA825" s="227"/>
      <c r="ACB825" s="227"/>
      <c r="ACC825" s="227"/>
      <c r="ACD825" s="227"/>
      <c r="ACE825" s="227"/>
      <c r="ACF825" s="227"/>
      <c r="ACG825" s="227"/>
      <c r="ACH825" s="227"/>
      <c r="ACI825" s="227"/>
      <c r="ACJ825" s="227"/>
      <c r="ACK825" s="227"/>
      <c r="ACL825" s="227"/>
      <c r="ACM825" s="227"/>
      <c r="ACN825" s="227"/>
      <c r="ACO825" s="227"/>
      <c r="ACP825" s="227"/>
      <c r="ACQ825" s="227"/>
      <c r="ACR825" s="227"/>
      <c r="ACS825" s="227"/>
      <c r="ACT825" s="227"/>
      <c r="ACU825" s="227"/>
      <c r="ACV825" s="227"/>
      <c r="ACW825" s="227"/>
      <c r="ACX825" s="227"/>
      <c r="ACY825" s="227"/>
      <c r="ACZ825" s="227"/>
      <c r="ADA825" s="227"/>
      <c r="ADB825" s="227"/>
      <c r="ADC825" s="227"/>
      <c r="ADD825" s="227"/>
      <c r="ADE825" s="227"/>
      <c r="ADF825" s="227"/>
      <c r="ADG825" s="227"/>
      <c r="ADH825" s="227"/>
      <c r="ADI825" s="227"/>
      <c r="ADJ825" s="227"/>
      <c r="ADK825" s="227"/>
      <c r="ADL825" s="227"/>
      <c r="ADM825" s="227"/>
      <c r="ADN825" s="227"/>
      <c r="ADO825" s="227"/>
      <c r="ADP825" s="227"/>
      <c r="ADQ825" s="227"/>
      <c r="ADR825" s="227"/>
      <c r="ADS825" s="227"/>
      <c r="ADT825" s="227"/>
      <c r="ADU825" s="227"/>
      <c r="ADV825" s="227"/>
      <c r="ADW825" s="227"/>
      <c r="ADX825" s="227"/>
      <c r="ADY825" s="227"/>
      <c r="ADZ825" s="227"/>
      <c r="AEA825" s="227"/>
      <c r="AEB825" s="227"/>
      <c r="AEC825" s="227"/>
      <c r="AED825" s="227"/>
      <c r="AEE825" s="227"/>
      <c r="AEF825" s="227"/>
      <c r="AEG825" s="227"/>
      <c r="AEH825" s="227"/>
      <c r="AEI825" s="227"/>
      <c r="AEJ825" s="227"/>
      <c r="AEK825" s="227"/>
      <c r="AEL825" s="227"/>
      <c r="AEM825" s="227"/>
      <c r="AEN825" s="227"/>
      <c r="AEO825" s="227"/>
      <c r="AEP825" s="227"/>
      <c r="AEQ825" s="227"/>
      <c r="AER825" s="227"/>
      <c r="AES825" s="227"/>
      <c r="AET825" s="227"/>
      <c r="AEU825" s="227"/>
      <c r="AEV825" s="227"/>
      <c r="AEW825" s="227"/>
      <c r="AEX825" s="227"/>
      <c r="AEY825" s="227"/>
      <c r="AEZ825" s="227"/>
      <c r="AFA825" s="227"/>
      <c r="AFB825" s="227"/>
      <c r="AFC825" s="227"/>
      <c r="AFD825" s="227"/>
      <c r="AFE825" s="227"/>
      <c r="AFF825" s="227"/>
      <c r="AFG825" s="227"/>
      <c r="AFH825" s="227"/>
      <c r="AFI825" s="227"/>
      <c r="AFJ825" s="227"/>
      <c r="AFK825" s="227"/>
      <c r="AFL825" s="227"/>
      <c r="AFM825" s="227"/>
      <c r="AFN825" s="227"/>
      <c r="AFO825" s="227"/>
      <c r="AFP825" s="227"/>
      <c r="AFQ825" s="227"/>
      <c r="AFR825" s="227"/>
      <c r="AFS825" s="227"/>
      <c r="AFT825" s="227"/>
      <c r="AFU825" s="227"/>
      <c r="AFV825" s="227"/>
      <c r="AFW825" s="227"/>
      <c r="AFX825" s="227"/>
      <c r="AFY825" s="227"/>
      <c r="AFZ825" s="227"/>
      <c r="AGA825" s="227"/>
      <c r="AGB825" s="227"/>
      <c r="AGC825" s="227"/>
      <c r="AGD825" s="227"/>
      <c r="AGE825" s="227"/>
      <c r="AGF825" s="227"/>
      <c r="AGG825" s="227"/>
      <c r="AGH825" s="227"/>
      <c r="AGI825" s="227"/>
      <c r="AGJ825" s="227"/>
      <c r="AGK825" s="227"/>
      <c r="AGL825" s="227"/>
      <c r="AGM825" s="227"/>
      <c r="AGN825" s="227"/>
      <c r="AGO825" s="227"/>
      <c r="AGP825" s="227"/>
      <c r="AGQ825" s="227"/>
      <c r="AGR825" s="227"/>
      <c r="AGS825" s="227"/>
      <c r="AGT825" s="227"/>
      <c r="AGU825" s="227"/>
      <c r="AGV825" s="227"/>
      <c r="AGW825" s="227"/>
      <c r="AGX825" s="227"/>
      <c r="AGY825" s="227"/>
      <c r="AGZ825" s="227"/>
      <c r="AHA825" s="227"/>
      <c r="AHB825" s="227"/>
      <c r="AHC825" s="227"/>
      <c r="AHD825" s="227"/>
      <c r="AHE825" s="227"/>
      <c r="AHF825" s="227"/>
      <c r="AHG825" s="227"/>
      <c r="AHH825" s="227"/>
      <c r="AHI825" s="227"/>
      <c r="AHJ825" s="227"/>
      <c r="AHK825" s="227"/>
      <c r="AHL825" s="227"/>
      <c r="AHM825" s="227"/>
      <c r="AHN825" s="227"/>
      <c r="AHO825" s="227"/>
      <c r="AHP825" s="227"/>
      <c r="AHQ825" s="227"/>
      <c r="AHR825" s="227"/>
      <c r="AHS825" s="227"/>
      <c r="AHT825" s="227"/>
      <c r="AHU825" s="227"/>
      <c r="AHV825" s="227"/>
      <c r="AHW825" s="227"/>
      <c r="AHX825" s="227"/>
      <c r="AHY825" s="227"/>
      <c r="AHZ825" s="227"/>
      <c r="AIA825" s="227"/>
      <c r="AIB825" s="227"/>
      <c r="AIC825" s="227"/>
      <c r="AID825" s="227"/>
      <c r="AIE825" s="227"/>
      <c r="AIF825" s="227"/>
      <c r="AIG825" s="227"/>
      <c r="AIH825" s="227"/>
      <c r="AII825" s="227"/>
      <c r="AIJ825" s="227"/>
      <c r="AIK825" s="227"/>
      <c r="AIL825" s="227"/>
      <c r="AIM825" s="227"/>
      <c r="AIN825" s="227"/>
      <c r="AIO825" s="227"/>
      <c r="AIP825" s="227"/>
      <c r="AIQ825" s="227"/>
      <c r="AIR825" s="227"/>
      <c r="AIS825" s="227"/>
      <c r="AIT825" s="227"/>
      <c r="AIU825" s="227"/>
      <c r="AIV825" s="227"/>
      <c r="AIW825" s="227"/>
      <c r="AIX825" s="227"/>
      <c r="AIY825" s="227"/>
      <c r="AIZ825" s="227"/>
      <c r="AJA825" s="227"/>
      <c r="AJB825" s="227"/>
      <c r="AJC825" s="227"/>
      <c r="AJD825" s="227"/>
      <c r="AJE825" s="227"/>
      <c r="AJF825" s="227"/>
      <c r="AJG825" s="227"/>
      <c r="AJH825" s="227"/>
      <c r="AJI825" s="227"/>
      <c r="AJJ825" s="227"/>
      <c r="AJK825" s="227"/>
      <c r="AJL825" s="227"/>
      <c r="AJM825" s="227"/>
      <c r="AJN825" s="227"/>
      <c r="AJO825" s="227"/>
      <c r="AJP825" s="227"/>
      <c r="AJQ825" s="227"/>
      <c r="AJR825" s="227"/>
      <c r="AJS825" s="227"/>
      <c r="AJT825" s="227"/>
      <c r="AJU825" s="227"/>
      <c r="AJV825" s="227"/>
      <c r="AJW825" s="227"/>
      <c r="AJX825" s="227"/>
      <c r="AJY825" s="227"/>
      <c r="AJZ825" s="227"/>
      <c r="AKA825" s="227"/>
      <c r="AKB825" s="227"/>
      <c r="AKC825" s="227"/>
      <c r="AKD825" s="227"/>
      <c r="AKE825" s="227"/>
      <c r="AKF825" s="227"/>
      <c r="AKG825" s="227"/>
      <c r="AKH825" s="227"/>
      <c r="AKI825" s="227"/>
      <c r="AKJ825" s="227"/>
      <c r="AKK825" s="227"/>
      <c r="AKL825" s="227"/>
      <c r="AKM825" s="227"/>
      <c r="AKN825" s="227"/>
      <c r="AKO825" s="227"/>
      <c r="AKP825" s="227"/>
      <c r="AKQ825" s="227"/>
      <c r="AKR825" s="227"/>
      <c r="AKS825" s="227"/>
      <c r="AKT825" s="227"/>
      <c r="AKU825" s="227"/>
      <c r="AKV825" s="227"/>
      <c r="AKW825" s="227"/>
      <c r="AKX825" s="227"/>
      <c r="AKY825" s="227"/>
      <c r="AKZ825" s="227"/>
      <c r="ALA825" s="227"/>
      <c r="ALB825" s="227"/>
      <c r="ALC825" s="227"/>
      <c r="ALD825" s="227"/>
      <c r="ALE825" s="227"/>
      <c r="ALF825" s="227"/>
      <c r="ALG825" s="227"/>
      <c r="ALH825" s="227"/>
      <c r="ALI825" s="227"/>
      <c r="ALJ825" s="227"/>
      <c r="ALK825" s="227"/>
      <c r="ALL825" s="227"/>
      <c r="ALM825" s="227"/>
      <c r="ALN825" s="227"/>
      <c r="ALO825" s="227"/>
      <c r="ALP825" s="227"/>
      <c r="ALQ825" s="227"/>
      <c r="ALR825" s="227"/>
      <c r="ALS825" s="227"/>
      <c r="ALT825" s="227"/>
      <c r="ALU825" s="227"/>
      <c r="ALV825" s="227"/>
      <c r="ALW825" s="227"/>
      <c r="ALX825" s="227"/>
      <c r="ALY825" s="227"/>
      <c r="ALZ825" s="227"/>
      <c r="AMA825" s="227"/>
      <c r="AMB825" s="227"/>
      <c r="AMC825" s="227"/>
      <c r="AMD825" s="227"/>
      <c r="AME825" s="227"/>
      <c r="AMF825" s="227"/>
      <c r="AMG825" s="227"/>
      <c r="AMH825" s="227"/>
      <c r="AMI825" s="227"/>
      <c r="AMJ825" s="227"/>
      <c r="AMK825" s="227"/>
      <c r="AML825" s="227"/>
      <c r="AMM825" s="227"/>
      <c r="AMN825" s="227"/>
      <c r="AMO825" s="227"/>
      <c r="AMP825" s="227"/>
      <c r="AMQ825" s="227"/>
      <c r="AMR825" s="227"/>
      <c r="AMS825" s="227"/>
      <c r="AMT825" s="227"/>
      <c r="AMU825" s="227"/>
      <c r="AMV825" s="227"/>
      <c r="AMW825" s="227"/>
      <c r="AMX825" s="227"/>
    </row>
    <row r="826" spans="1:1038" ht="18" customHeight="1">
      <c r="A826" s="223">
        <v>43333</v>
      </c>
      <c r="B826" s="224" t="s">
        <v>1647</v>
      </c>
      <c r="D826" s="225" t="s">
        <v>1279</v>
      </c>
      <c r="E826" s="135">
        <v>100</v>
      </c>
      <c r="F826" s="135">
        <v>1</v>
      </c>
      <c r="G826" s="196" t="str">
        <f t="shared" si="513"/>
        <v>100-1</v>
      </c>
      <c r="H826" s="135">
        <v>0</v>
      </c>
      <c r="I826" s="135">
        <v>45</v>
      </c>
      <c r="J826" s="203">
        <f t="shared" si="546"/>
        <v>1</v>
      </c>
      <c r="K826" s="644" t="b">
        <f>IF(J829=1,IF(((VLOOKUP($G826,[3]Depth_Lookup!$A$3:$J$550,9,FALSE))-(I826/100))=0,"Good",IF(((VLOOKUP($G826,[3]Depth_Lookup!$A$3:$J$550,9,FALSE))-(I826/100))&gt;0,"Too Short","Too Long")))</f>
        <v>0</v>
      </c>
      <c r="L826" s="171">
        <f>(VLOOKUP($G826,Depth_Lookup!$A$3:$J$410,10,FALSE))+(H826/100)</f>
        <v>260.7</v>
      </c>
      <c r="M826" s="171">
        <f>(VLOOKUP($G826,Depth_Lookup!$A$3:$J$410,10,FALSE))+(I826/100)</f>
        <v>261.14999999999998</v>
      </c>
      <c r="N826" s="656" t="s">
        <v>2353</v>
      </c>
      <c r="O826" s="135">
        <v>2</v>
      </c>
      <c r="P826" s="135" t="s">
        <v>853</v>
      </c>
      <c r="Q826" s="135" t="s">
        <v>125</v>
      </c>
      <c r="R826" s="196" t="str">
        <f t="shared" si="537"/>
        <v>SerpentinizedHarzburgite</v>
      </c>
      <c r="S826" s="126" t="s">
        <v>700</v>
      </c>
      <c r="T826" s="126" t="s">
        <v>700</v>
      </c>
      <c r="W826" s="126" t="s">
        <v>102</v>
      </c>
      <c r="X826" s="202">
        <f>VLOOKUP(W826,[3]definitions_list_lookup!$A$13:$B$19,2,0)</f>
        <v>5</v>
      </c>
      <c r="Y826" s="135" t="s">
        <v>90</v>
      </c>
      <c r="Z826" s="135" t="s">
        <v>91</v>
      </c>
      <c r="AF826" s="196" t="e">
        <f>VLOOKUP(AE826,[3]definitions_list_mag!$V$12:$W$15,2,0)</f>
        <v>#N/A</v>
      </c>
      <c r="AG826" s="657"/>
      <c r="AH826" s="135"/>
      <c r="AI826" s="258">
        <v>69</v>
      </c>
      <c r="AJ826" s="135"/>
      <c r="AK826" s="135"/>
      <c r="AL826" s="135"/>
      <c r="AM826" s="135"/>
      <c r="AN826" s="135"/>
      <c r="AO826" s="258"/>
      <c r="AP826" s="135"/>
      <c r="AQ826" s="135"/>
      <c r="AR826" s="135"/>
      <c r="AS826" s="135"/>
      <c r="AT826" s="135"/>
      <c r="AU826" s="258">
        <v>1</v>
      </c>
      <c r="AV826" s="135">
        <v>0.5</v>
      </c>
      <c r="AW826" s="135">
        <v>0.5</v>
      </c>
      <c r="AX826" s="126" t="s">
        <v>110</v>
      </c>
      <c r="AY826" s="126" t="s">
        <v>103</v>
      </c>
      <c r="AZ826" s="135"/>
      <c r="BA826" s="258">
        <v>30</v>
      </c>
      <c r="BB826" s="126">
        <v>6</v>
      </c>
      <c r="BC826" s="126">
        <v>2</v>
      </c>
      <c r="BD826" s="126" t="s">
        <v>110</v>
      </c>
      <c r="BE826" s="126" t="s">
        <v>103</v>
      </c>
      <c r="BG826" s="130"/>
      <c r="BM826" s="130"/>
      <c r="BY826" s="130"/>
      <c r="CF826" s="213">
        <f t="shared" si="538"/>
        <v>100</v>
      </c>
      <c r="CG826" s="131"/>
      <c r="CH826" s="132" t="s">
        <v>1329</v>
      </c>
      <c r="CI826" s="132">
        <v>85</v>
      </c>
      <c r="CJ826" s="132" t="s">
        <v>514</v>
      </c>
      <c r="CK826" s="662"/>
      <c r="CL826" s="134"/>
      <c r="CM826" s="134"/>
      <c r="CN826" s="134"/>
      <c r="CO826" s="134"/>
      <c r="CP826" s="134"/>
      <c r="CQ826" s="134"/>
      <c r="CR826" s="134"/>
      <c r="CS826" s="134"/>
      <c r="CT826" s="134"/>
      <c r="CU826" s="134"/>
      <c r="CV826" s="134"/>
      <c r="CW826" s="134"/>
      <c r="CX826" s="134"/>
      <c r="CY826" s="134"/>
      <c r="CZ826" s="134"/>
      <c r="DA826" s="134"/>
      <c r="DB826" s="134">
        <v>85</v>
      </c>
      <c r="DC826" s="135">
        <v>15</v>
      </c>
      <c r="DD826" s="134"/>
      <c r="DE826" s="134"/>
      <c r="DF826" s="134"/>
      <c r="DG826" s="134"/>
      <c r="DH826" s="134"/>
      <c r="DI826" s="134"/>
      <c r="DJ826" s="134"/>
      <c r="DK826" s="207">
        <f t="shared" si="539"/>
        <v>100</v>
      </c>
      <c r="DL826" s="131"/>
      <c r="DM826" s="134"/>
      <c r="DN826" s="134"/>
      <c r="DO826" s="136"/>
      <c r="DQ826" s="131"/>
      <c r="DR826" s="658"/>
      <c r="DS826" s="131"/>
      <c r="DT826" s="224" t="s">
        <v>2344</v>
      </c>
      <c r="DW826" s="214" t="e">
        <f>VLOOKUP(P826,[3]definitions_list_lookup!$K$30:$L$54,2,0)</f>
        <v>#N/A</v>
      </c>
      <c r="DX826" s="660" t="s">
        <v>2345</v>
      </c>
      <c r="DY826" s="660" t="s">
        <v>2363</v>
      </c>
      <c r="DZ826"/>
      <c r="EA826" s="104"/>
      <c r="ED826" s="229" t="s">
        <v>2517</v>
      </c>
      <c r="EE826" s="140"/>
      <c r="EG826" s="140"/>
      <c r="EI826" s="218"/>
      <c r="EJ826" s="143"/>
      <c r="EK826" s="221"/>
      <c r="EM826" s="109"/>
      <c r="EN826" s="109"/>
      <c r="EZ826" s="192" t="e">
        <f t="shared" si="514"/>
        <v>#DIV/0!</v>
      </c>
      <c r="FA826" s="192" t="e">
        <f t="shared" si="515"/>
        <v>#DIV/0!</v>
      </c>
      <c r="FB826" s="192" t="e">
        <f t="shared" si="516"/>
        <v>#DIV/0!</v>
      </c>
      <c r="FC826" s="192" t="e">
        <f t="shared" si="517"/>
        <v>#DIV/0!</v>
      </c>
      <c r="FD826" s="192" t="e">
        <f t="shared" si="518"/>
        <v>#DIV/0!</v>
      </c>
      <c r="FE826" s="193" t="e">
        <f t="shared" si="519"/>
        <v>#DIV/0!</v>
      </c>
      <c r="FF826" s="194" t="e">
        <f t="shared" si="520"/>
        <v>#DIV/0!</v>
      </c>
      <c r="FI826" s="778">
        <f t="shared" si="526"/>
        <v>0</v>
      </c>
      <c r="FJ826" s="779" t="e">
        <f t="shared" si="527"/>
        <v>#DIV/0!</v>
      </c>
      <c r="FK826" s="779" t="e">
        <f t="shared" si="528"/>
        <v>#DIV/0!</v>
      </c>
      <c r="FL826" s="780" t="e">
        <f t="shared" si="529"/>
        <v>#DIV/0!</v>
      </c>
      <c r="FM826" s="169" t="e">
        <f t="shared" si="530"/>
        <v>#DIV/0!</v>
      </c>
      <c r="FN826" s="783" t="e">
        <f t="shared" si="531"/>
        <v>#DIV/0!</v>
      </c>
    </row>
    <row r="827" spans="1:1038" s="308" customFormat="1" ht="18" customHeight="1">
      <c r="A827" s="522">
        <v>43333</v>
      </c>
      <c r="B827" s="302" t="s">
        <v>1647</v>
      </c>
      <c r="C827" s="228"/>
      <c r="D827" s="303" t="s">
        <v>1279</v>
      </c>
      <c r="E827" s="249">
        <v>100</v>
      </c>
      <c r="F827" s="249">
        <v>2</v>
      </c>
      <c r="G827" s="304" t="str">
        <f t="shared" ref="G827" si="563">E827&amp;"-"&amp;F827</f>
        <v>100-2</v>
      </c>
      <c r="H827" s="249">
        <v>0</v>
      </c>
      <c r="I827" s="249">
        <v>83.5</v>
      </c>
      <c r="J827" s="480">
        <f t="shared" ref="J827:J828" si="564">IF(H827=0, 1, 0)</f>
        <v>1</v>
      </c>
      <c r="K827" s="481" t="b">
        <f>IF(J828=1,IF(((VLOOKUP($G827,[3]Depth_Lookup!$A$3:$J$550,9,FALSE))-(I827/100))=0,"Good",IF(((VLOOKUP($G827,[3]Depth_Lookup!$A$3:$J$550,9,FALSE))-(I827/100))&gt;0,"Too Short","Too Long")))</f>
        <v>0</v>
      </c>
      <c r="L827" s="171">
        <f>(VLOOKUP($G827,Depth_Lookup!$A$3:$J$410,10,FALSE))+(H827/100)</f>
        <v>261.14999999999998</v>
      </c>
      <c r="M827" s="171">
        <f>(VLOOKUP($G827,Depth_Lookup!$A$3:$J$410,10,FALSE))+(I827/100)</f>
        <v>261.98499999999996</v>
      </c>
      <c r="N827" s="664" t="s">
        <v>2353</v>
      </c>
      <c r="O827" s="249">
        <v>1</v>
      </c>
      <c r="P827" s="249" t="s">
        <v>853</v>
      </c>
      <c r="Q827" s="249" t="s">
        <v>125</v>
      </c>
      <c r="R827" s="304" t="str">
        <f t="shared" ref="R827" si="565">P827&amp;""&amp;Q827</f>
        <v>SerpentinizedHarzburgite</v>
      </c>
      <c r="S827" s="228" t="s">
        <v>700</v>
      </c>
      <c r="T827" s="228" t="s">
        <v>700</v>
      </c>
      <c r="U827" s="228"/>
      <c r="V827" s="228"/>
      <c r="W827" s="228" t="s">
        <v>102</v>
      </c>
      <c r="X827" s="305">
        <f>VLOOKUP(W827,[3]definitions_list_lookup!$A$13:$B$19,2,0)</f>
        <v>5</v>
      </c>
      <c r="Y827" s="249" t="s">
        <v>90</v>
      </c>
      <c r="Z827" s="249" t="s">
        <v>91</v>
      </c>
      <c r="AA827" s="228"/>
      <c r="AB827" s="228"/>
      <c r="AC827" s="228"/>
      <c r="AD827" s="228"/>
      <c r="AE827" s="234"/>
      <c r="AF827" s="304" t="e">
        <f>VLOOKUP(AE827,[3]definitions_list_mag!$V$12:$W$15,2,0)</f>
        <v>#N/A</v>
      </c>
      <c r="AG827" s="678"/>
      <c r="AH827" s="249"/>
      <c r="AI827" s="253">
        <v>68</v>
      </c>
      <c r="AJ827" s="249"/>
      <c r="AK827" s="249"/>
      <c r="AL827" s="249"/>
      <c r="AM827" s="249"/>
      <c r="AN827" s="249"/>
      <c r="AO827" s="253"/>
      <c r="AP827" s="249"/>
      <c r="AQ827" s="249"/>
      <c r="AR827" s="249"/>
      <c r="AS827" s="249"/>
      <c r="AT827" s="249"/>
      <c r="AU827" s="253">
        <v>1</v>
      </c>
      <c r="AV827" s="249">
        <v>1</v>
      </c>
      <c r="AW827" s="249">
        <v>0.5</v>
      </c>
      <c r="AX827" s="228" t="s">
        <v>110</v>
      </c>
      <c r="AY827" s="228" t="s">
        <v>103</v>
      </c>
      <c r="AZ827" s="249"/>
      <c r="BA827" s="253">
        <v>30</v>
      </c>
      <c r="BB827" s="228">
        <v>5</v>
      </c>
      <c r="BC827" s="228">
        <v>2</v>
      </c>
      <c r="BD827" s="228" t="s">
        <v>110</v>
      </c>
      <c r="BE827" s="228" t="s">
        <v>103</v>
      </c>
      <c r="BF827" s="228"/>
      <c r="BG827" s="244"/>
      <c r="BH827" s="228"/>
      <c r="BI827" s="228"/>
      <c r="BJ827" s="228"/>
      <c r="BK827" s="228"/>
      <c r="BL827" s="228"/>
      <c r="BM827" s="244">
        <v>1</v>
      </c>
      <c r="BN827" s="228">
        <v>1</v>
      </c>
      <c r="BO827" s="228">
        <v>0.5</v>
      </c>
      <c r="BP827" s="228"/>
      <c r="BQ827" s="228"/>
      <c r="BR827" s="228"/>
      <c r="BS827" s="228"/>
      <c r="BT827" s="228"/>
      <c r="BU827" s="228"/>
      <c r="BV827" s="228"/>
      <c r="BW827" s="228"/>
      <c r="BX827" s="228"/>
      <c r="BY827" s="244"/>
      <c r="BZ827" s="228"/>
      <c r="CA827" s="228"/>
      <c r="CB827" s="228"/>
      <c r="CC827" s="228"/>
      <c r="CD827" s="228"/>
      <c r="CE827" s="228"/>
      <c r="CF827" s="310">
        <f t="shared" ref="CF827" si="566">AI827+AO827+BA827+AU827+BG827+BM827+BY827</f>
        <v>100</v>
      </c>
      <c r="CG827" s="245"/>
      <c r="CH827" s="246" t="s">
        <v>1329</v>
      </c>
      <c r="CI827" s="246">
        <v>80</v>
      </c>
      <c r="CJ827" s="246" t="s">
        <v>514</v>
      </c>
      <c r="CK827" s="581"/>
      <c r="CL827" s="248"/>
      <c r="CM827" s="248"/>
      <c r="CN827" s="248"/>
      <c r="CO827" s="248"/>
      <c r="CP827" s="248"/>
      <c r="CQ827" s="248"/>
      <c r="CR827" s="248"/>
      <c r="CS827" s="248"/>
      <c r="CT827" s="248"/>
      <c r="CU827" s="248"/>
      <c r="CV827" s="248"/>
      <c r="CW827" s="248"/>
      <c r="CX827" s="248"/>
      <c r="CY827" s="248"/>
      <c r="CZ827" s="248"/>
      <c r="DA827" s="248"/>
      <c r="DB827" s="248">
        <v>90</v>
      </c>
      <c r="DC827" s="249">
        <v>10</v>
      </c>
      <c r="DD827" s="248"/>
      <c r="DE827" s="248"/>
      <c r="DF827" s="248"/>
      <c r="DG827" s="248"/>
      <c r="DH827" s="248"/>
      <c r="DI827" s="248"/>
      <c r="DJ827" s="248"/>
      <c r="DK827" s="306">
        <f t="shared" ref="DK827" si="567">SUM(CL827:DJ827)</f>
        <v>100</v>
      </c>
      <c r="DL827" s="245"/>
      <c r="DM827" s="248"/>
      <c r="DN827" s="248"/>
      <c r="DO827" s="307"/>
      <c r="DQ827" s="245"/>
      <c r="DR827" s="583"/>
      <c r="DS827" s="245"/>
      <c r="DT827" s="302" t="s">
        <v>2364</v>
      </c>
      <c r="DU827" s="249"/>
      <c r="DV827" s="249"/>
      <c r="DW827" s="311" t="e">
        <f>VLOOKUP(P827,[3]definitions_list_lookup!$K$30:$L$54,2,0)</f>
        <v>#N/A</v>
      </c>
      <c r="DX827" s="679" t="s">
        <v>2151</v>
      </c>
      <c r="DY827" s="587" t="s">
        <v>2351</v>
      </c>
      <c r="DZ827" s="482"/>
      <c r="EA827" s="312"/>
      <c r="EB827" s="249"/>
      <c r="EC827" s="312"/>
      <c r="ED827" s="229" t="s">
        <v>2517</v>
      </c>
      <c r="EE827" s="313"/>
      <c r="EF827" s="314"/>
      <c r="EG827" s="313"/>
      <c r="EH827" s="315"/>
      <c r="EI827" s="316"/>
      <c r="EJ827" s="317"/>
      <c r="EK827" s="318"/>
      <c r="EL827" s="313"/>
      <c r="EM827" s="315"/>
      <c r="EN827" s="315"/>
      <c r="EO827" s="319"/>
      <c r="EP827" s="319"/>
      <c r="EQ827" s="319"/>
      <c r="ER827" s="319"/>
      <c r="ES827" s="319"/>
      <c r="ET827" s="319"/>
      <c r="EU827" s="319"/>
      <c r="EV827" s="320"/>
      <c r="EW827" s="320"/>
      <c r="EX827" s="320"/>
      <c r="EY827" s="320"/>
      <c r="EZ827" s="192" t="e">
        <f t="shared" si="514"/>
        <v>#DIV/0!</v>
      </c>
      <c r="FA827" s="192" t="e">
        <f t="shared" si="515"/>
        <v>#DIV/0!</v>
      </c>
      <c r="FB827" s="192" t="e">
        <f t="shared" si="516"/>
        <v>#DIV/0!</v>
      </c>
      <c r="FC827" s="192" t="e">
        <f t="shared" si="517"/>
        <v>#DIV/0!</v>
      </c>
      <c r="FD827" s="192" t="e">
        <f t="shared" si="518"/>
        <v>#DIV/0!</v>
      </c>
      <c r="FE827" s="193" t="e">
        <f t="shared" si="519"/>
        <v>#DIV/0!</v>
      </c>
      <c r="FF827" s="194" t="e">
        <f t="shared" si="520"/>
        <v>#DIV/0!</v>
      </c>
      <c r="FG827" s="313"/>
      <c r="FH827" s="315"/>
      <c r="FI827" s="778">
        <f t="shared" si="526"/>
        <v>0</v>
      </c>
      <c r="FJ827" s="779" t="e">
        <f t="shared" si="527"/>
        <v>#DIV/0!</v>
      </c>
      <c r="FK827" s="779" t="e">
        <f t="shared" si="528"/>
        <v>#DIV/0!</v>
      </c>
      <c r="FL827" s="780" t="e">
        <f t="shared" si="529"/>
        <v>#DIV/0!</v>
      </c>
      <c r="FM827" s="169" t="e">
        <f t="shared" si="530"/>
        <v>#DIV/0!</v>
      </c>
      <c r="FN827" s="783" t="e">
        <f t="shared" si="531"/>
        <v>#DIV/0!</v>
      </c>
      <c r="FO827" s="228"/>
      <c r="FP827" s="228"/>
      <c r="FQ827" s="228"/>
      <c r="FR827" s="228"/>
      <c r="FS827" s="228"/>
      <c r="FT827" s="228"/>
      <c r="FU827" s="228"/>
      <c r="FV827" s="228"/>
      <c r="FW827" s="228"/>
      <c r="FX827" s="228"/>
      <c r="FY827" s="228"/>
      <c r="FZ827" s="228"/>
      <c r="GA827" s="228"/>
      <c r="GB827" s="228"/>
      <c r="GC827" s="228"/>
      <c r="GD827" s="228"/>
      <c r="GE827" s="228"/>
      <c r="GF827" s="228"/>
      <c r="GG827" s="228"/>
      <c r="GH827" s="228"/>
      <c r="GI827" s="228"/>
      <c r="GJ827" s="228"/>
      <c r="GK827" s="228"/>
      <c r="GL827" s="228"/>
      <c r="GM827" s="228"/>
      <c r="GN827" s="228"/>
      <c r="GO827" s="228"/>
      <c r="GP827" s="228"/>
      <c r="GQ827" s="228"/>
      <c r="GR827" s="228"/>
      <c r="GS827" s="228"/>
      <c r="GT827" s="228"/>
      <c r="GU827" s="228"/>
      <c r="GV827" s="228"/>
      <c r="GW827" s="228"/>
      <c r="GX827" s="228"/>
      <c r="GY827" s="228"/>
      <c r="GZ827" s="228"/>
      <c r="HA827" s="228"/>
      <c r="HB827" s="228"/>
      <c r="HC827" s="228"/>
      <c r="HD827" s="228"/>
      <c r="HE827" s="228"/>
      <c r="HF827" s="228"/>
      <c r="HG827" s="228"/>
      <c r="HH827" s="228"/>
      <c r="HI827" s="228"/>
      <c r="HJ827" s="228"/>
      <c r="HK827" s="228"/>
      <c r="HL827" s="228"/>
      <c r="HM827" s="228"/>
      <c r="HN827" s="228"/>
      <c r="HO827" s="228"/>
      <c r="HP827" s="228"/>
      <c r="HQ827" s="228"/>
      <c r="HR827" s="228"/>
      <c r="HS827" s="228"/>
      <c r="HT827" s="228"/>
      <c r="HU827" s="228"/>
      <c r="HV827" s="228"/>
      <c r="HW827" s="228"/>
      <c r="HX827" s="228"/>
      <c r="HY827" s="228"/>
      <c r="HZ827" s="228"/>
      <c r="IA827" s="228"/>
      <c r="IB827" s="228"/>
      <c r="IC827" s="228"/>
      <c r="ID827" s="228"/>
      <c r="IE827" s="228"/>
      <c r="IF827" s="228"/>
      <c r="IG827" s="228"/>
      <c r="IH827" s="228"/>
      <c r="II827" s="228"/>
      <c r="IJ827" s="228"/>
      <c r="IK827" s="228"/>
      <c r="IL827" s="228"/>
      <c r="IM827" s="228"/>
      <c r="IN827" s="228"/>
      <c r="IO827" s="228"/>
      <c r="IP827" s="228"/>
      <c r="IQ827" s="228"/>
      <c r="IR827" s="228"/>
      <c r="IS827" s="228"/>
      <c r="IT827" s="228"/>
      <c r="IU827" s="228"/>
      <c r="IV827" s="228"/>
      <c r="IW827" s="228"/>
      <c r="IX827" s="228"/>
      <c r="IY827" s="228"/>
      <c r="IZ827" s="228"/>
      <c r="JA827" s="228"/>
      <c r="JB827" s="228"/>
      <c r="JC827" s="228"/>
      <c r="JD827" s="228"/>
      <c r="JE827" s="228"/>
      <c r="JF827" s="228"/>
      <c r="JG827" s="228"/>
      <c r="JH827" s="228"/>
      <c r="JI827" s="228"/>
      <c r="JJ827" s="228"/>
      <c r="JK827" s="228"/>
      <c r="JL827" s="228"/>
      <c r="JM827" s="228"/>
      <c r="JN827" s="228"/>
      <c r="JO827" s="228"/>
      <c r="JP827" s="228"/>
      <c r="JQ827" s="228"/>
      <c r="JR827" s="228"/>
      <c r="JS827" s="228"/>
      <c r="JT827" s="228"/>
      <c r="JU827" s="228"/>
      <c r="JV827" s="228"/>
      <c r="JW827" s="228"/>
      <c r="JX827" s="228"/>
      <c r="JY827" s="228"/>
      <c r="JZ827" s="228"/>
      <c r="KA827" s="228"/>
      <c r="KB827" s="228"/>
      <c r="KC827" s="228"/>
      <c r="KD827" s="228"/>
      <c r="KE827" s="228"/>
      <c r="KF827" s="228"/>
      <c r="KG827" s="228"/>
      <c r="KH827" s="228"/>
      <c r="KI827" s="228"/>
      <c r="KJ827" s="228"/>
      <c r="KK827" s="228"/>
      <c r="KL827" s="228"/>
      <c r="KM827" s="228"/>
      <c r="KN827" s="228"/>
      <c r="KO827" s="228"/>
      <c r="KP827" s="228"/>
      <c r="KQ827" s="228"/>
      <c r="KR827" s="228"/>
      <c r="KS827" s="228"/>
      <c r="KT827" s="228"/>
      <c r="KU827" s="228"/>
      <c r="KV827" s="228"/>
      <c r="KW827" s="228"/>
      <c r="KX827" s="228"/>
      <c r="KY827" s="228"/>
      <c r="KZ827" s="228"/>
      <c r="LA827" s="228"/>
      <c r="LB827" s="228"/>
      <c r="LC827" s="228"/>
      <c r="LD827" s="228"/>
      <c r="LE827" s="228"/>
      <c r="LF827" s="228"/>
      <c r="LG827" s="228"/>
      <c r="LH827" s="228"/>
      <c r="LI827" s="228"/>
      <c r="LJ827" s="228"/>
      <c r="LK827" s="228"/>
      <c r="LL827" s="228"/>
      <c r="LM827" s="228"/>
      <c r="LN827" s="228"/>
      <c r="LO827" s="228"/>
      <c r="LP827" s="228"/>
      <c r="LQ827" s="228"/>
      <c r="LR827" s="228"/>
      <c r="LS827" s="228"/>
      <c r="LT827" s="228"/>
      <c r="LU827" s="228"/>
      <c r="LV827" s="228"/>
      <c r="LW827" s="228"/>
      <c r="LX827" s="228"/>
      <c r="LY827" s="228"/>
      <c r="LZ827" s="228"/>
      <c r="MA827" s="228"/>
      <c r="MB827" s="228"/>
      <c r="MC827" s="228"/>
      <c r="MD827" s="228"/>
      <c r="ME827" s="228"/>
      <c r="MF827" s="228"/>
      <c r="MG827" s="228"/>
      <c r="MH827" s="228"/>
      <c r="MI827" s="228"/>
      <c r="MJ827" s="228"/>
      <c r="MK827" s="228"/>
      <c r="ML827" s="228"/>
      <c r="MM827" s="228"/>
      <c r="MN827" s="228"/>
      <c r="MO827" s="228"/>
      <c r="MP827" s="228"/>
      <c r="MQ827" s="228"/>
      <c r="MR827" s="228"/>
      <c r="MS827" s="228"/>
      <c r="MT827" s="228"/>
      <c r="MU827" s="228"/>
      <c r="MV827" s="228"/>
      <c r="MW827" s="228"/>
      <c r="MX827" s="228"/>
      <c r="MY827" s="228"/>
      <c r="MZ827" s="228"/>
      <c r="NA827" s="228"/>
      <c r="NB827" s="228"/>
      <c r="NC827" s="228"/>
      <c r="ND827" s="228"/>
      <c r="NE827" s="228"/>
      <c r="NF827" s="228"/>
      <c r="NG827" s="228"/>
      <c r="NH827" s="228"/>
      <c r="NI827" s="228"/>
      <c r="NJ827" s="228"/>
      <c r="NK827" s="228"/>
      <c r="NL827" s="228"/>
      <c r="NM827" s="228"/>
      <c r="NN827" s="228"/>
      <c r="NO827" s="228"/>
      <c r="NP827" s="228"/>
      <c r="NQ827" s="228"/>
      <c r="NR827" s="228"/>
      <c r="NS827" s="228"/>
      <c r="NT827" s="228"/>
      <c r="NU827" s="228"/>
      <c r="NV827" s="228"/>
      <c r="NW827" s="228"/>
      <c r="NX827" s="228"/>
      <c r="NY827" s="228"/>
      <c r="NZ827" s="228"/>
      <c r="OA827" s="228"/>
      <c r="OB827" s="228"/>
      <c r="OC827" s="228"/>
      <c r="OD827" s="228"/>
      <c r="OE827" s="228"/>
      <c r="OF827" s="228"/>
      <c r="OG827" s="228"/>
      <c r="OH827" s="228"/>
      <c r="OI827" s="228"/>
      <c r="OJ827" s="228"/>
      <c r="OK827" s="228"/>
      <c r="OL827" s="228"/>
      <c r="OM827" s="228"/>
      <c r="ON827" s="228"/>
      <c r="OO827" s="228"/>
      <c r="OP827" s="228"/>
      <c r="OQ827" s="228"/>
      <c r="OR827" s="228"/>
      <c r="OS827" s="228"/>
      <c r="OT827" s="228"/>
      <c r="OU827" s="228"/>
      <c r="OV827" s="228"/>
      <c r="OW827" s="228"/>
      <c r="OX827" s="228"/>
      <c r="OY827" s="228"/>
      <c r="OZ827" s="228"/>
      <c r="PA827" s="228"/>
      <c r="PB827" s="228"/>
      <c r="PC827" s="228"/>
      <c r="PD827" s="228"/>
      <c r="PE827" s="228"/>
      <c r="PF827" s="228"/>
      <c r="PG827" s="228"/>
      <c r="PH827" s="228"/>
      <c r="PI827" s="228"/>
      <c r="PJ827" s="228"/>
      <c r="PK827" s="228"/>
      <c r="PL827" s="228"/>
      <c r="PM827" s="228"/>
      <c r="PN827" s="228"/>
      <c r="PO827" s="228"/>
      <c r="PP827" s="228"/>
      <c r="PQ827" s="228"/>
      <c r="PR827" s="228"/>
      <c r="PS827" s="228"/>
      <c r="PT827" s="228"/>
      <c r="PU827" s="228"/>
      <c r="PV827" s="228"/>
      <c r="PW827" s="228"/>
      <c r="PX827" s="228"/>
      <c r="PY827" s="228"/>
      <c r="PZ827" s="228"/>
      <c r="QA827" s="228"/>
      <c r="QB827" s="228"/>
      <c r="QC827" s="228"/>
      <c r="QD827" s="228"/>
      <c r="QE827" s="228"/>
      <c r="QF827" s="228"/>
      <c r="QG827" s="228"/>
      <c r="QH827" s="228"/>
      <c r="QI827" s="228"/>
      <c r="QJ827" s="228"/>
      <c r="QK827" s="228"/>
      <c r="QL827" s="228"/>
      <c r="QM827" s="228"/>
      <c r="QN827" s="228"/>
      <c r="QO827" s="228"/>
      <c r="QP827" s="228"/>
      <c r="QQ827" s="228"/>
      <c r="QR827" s="228"/>
      <c r="QS827" s="228"/>
      <c r="QT827" s="228"/>
      <c r="QU827" s="228"/>
      <c r="QV827" s="228"/>
      <c r="QW827" s="228"/>
      <c r="QX827" s="228"/>
      <c r="QY827" s="228"/>
      <c r="QZ827" s="228"/>
      <c r="RA827" s="228"/>
      <c r="RB827" s="228"/>
      <c r="RC827" s="228"/>
      <c r="RD827" s="228"/>
      <c r="RE827" s="228"/>
      <c r="RF827" s="228"/>
      <c r="RG827" s="228"/>
      <c r="RH827" s="228"/>
      <c r="RI827" s="228"/>
      <c r="RJ827" s="228"/>
      <c r="RK827" s="228"/>
      <c r="RL827" s="228"/>
      <c r="RM827" s="228"/>
      <c r="RN827" s="228"/>
      <c r="RO827" s="228"/>
      <c r="RP827" s="228"/>
      <c r="RQ827" s="228"/>
      <c r="RR827" s="228"/>
      <c r="RS827" s="228"/>
      <c r="RT827" s="228"/>
      <c r="RU827" s="228"/>
      <c r="RV827" s="228"/>
      <c r="RW827" s="228"/>
      <c r="RX827" s="228"/>
      <c r="RY827" s="228"/>
      <c r="RZ827" s="228"/>
      <c r="SA827" s="228"/>
      <c r="SB827" s="228"/>
      <c r="SC827" s="228"/>
      <c r="SD827" s="228"/>
      <c r="SE827" s="228"/>
      <c r="SF827" s="228"/>
      <c r="SG827" s="228"/>
      <c r="SH827" s="228"/>
      <c r="SI827" s="228"/>
      <c r="SJ827" s="228"/>
      <c r="SK827" s="228"/>
      <c r="SL827" s="228"/>
      <c r="SM827" s="228"/>
      <c r="SN827" s="228"/>
      <c r="SO827" s="228"/>
      <c r="SP827" s="228"/>
      <c r="SQ827" s="228"/>
      <c r="SR827" s="228"/>
      <c r="SS827" s="228"/>
      <c r="ST827" s="228"/>
      <c r="SU827" s="228"/>
      <c r="SV827" s="228"/>
      <c r="SW827" s="228"/>
      <c r="SX827" s="228"/>
      <c r="SY827" s="228"/>
      <c r="SZ827" s="228"/>
      <c r="TA827" s="228"/>
      <c r="TB827" s="228"/>
      <c r="TC827" s="228"/>
      <c r="TD827" s="228"/>
      <c r="TE827" s="228"/>
      <c r="TF827" s="228"/>
      <c r="TG827" s="228"/>
      <c r="TH827" s="228"/>
      <c r="TI827" s="228"/>
      <c r="TJ827" s="228"/>
      <c r="TK827" s="228"/>
      <c r="TL827" s="228"/>
      <c r="TM827" s="228"/>
      <c r="TN827" s="228"/>
      <c r="TO827" s="228"/>
      <c r="TP827" s="228"/>
      <c r="TQ827" s="228"/>
      <c r="TR827" s="228"/>
      <c r="TS827" s="228"/>
      <c r="TT827" s="228"/>
      <c r="TU827" s="228"/>
      <c r="TV827" s="228"/>
      <c r="TW827" s="228"/>
      <c r="TX827" s="228"/>
      <c r="TY827" s="228"/>
      <c r="TZ827" s="228"/>
      <c r="UA827" s="228"/>
      <c r="UB827" s="228"/>
      <c r="UC827" s="228"/>
      <c r="UD827" s="228"/>
      <c r="UE827" s="228"/>
      <c r="UF827" s="228"/>
      <c r="UG827" s="228"/>
      <c r="UH827" s="228"/>
      <c r="UI827" s="228"/>
      <c r="UJ827" s="228"/>
      <c r="UK827" s="228"/>
      <c r="UL827" s="228"/>
      <c r="UM827" s="228"/>
      <c r="UN827" s="228"/>
      <c r="UO827" s="228"/>
      <c r="UP827" s="228"/>
      <c r="UQ827" s="228"/>
      <c r="UR827" s="228"/>
      <c r="US827" s="228"/>
      <c r="UT827" s="228"/>
      <c r="UU827" s="228"/>
      <c r="UV827" s="228"/>
      <c r="UW827" s="228"/>
      <c r="UX827" s="228"/>
      <c r="UY827" s="228"/>
      <c r="UZ827" s="228"/>
      <c r="VA827" s="228"/>
      <c r="VB827" s="228"/>
      <c r="VC827" s="228"/>
      <c r="VD827" s="228"/>
      <c r="VE827" s="228"/>
      <c r="VF827" s="228"/>
      <c r="VG827" s="228"/>
      <c r="VH827" s="228"/>
      <c r="VI827" s="228"/>
      <c r="VJ827" s="228"/>
      <c r="VK827" s="228"/>
      <c r="VL827" s="228"/>
      <c r="VM827" s="228"/>
      <c r="VN827" s="228"/>
      <c r="VO827" s="228"/>
      <c r="VP827" s="228"/>
      <c r="VQ827" s="228"/>
      <c r="VR827" s="228"/>
      <c r="VS827" s="228"/>
      <c r="VT827" s="228"/>
      <c r="VU827" s="228"/>
      <c r="VV827" s="228"/>
      <c r="VW827" s="228"/>
      <c r="VX827" s="228"/>
      <c r="VY827" s="228"/>
      <c r="VZ827" s="228"/>
      <c r="WA827" s="228"/>
      <c r="WB827" s="228"/>
      <c r="WC827" s="228"/>
      <c r="WD827" s="228"/>
      <c r="WE827" s="228"/>
      <c r="WF827" s="228"/>
      <c r="WG827" s="228"/>
      <c r="WH827" s="228"/>
      <c r="WI827" s="228"/>
      <c r="WJ827" s="228"/>
      <c r="WK827" s="228"/>
      <c r="WL827" s="228"/>
      <c r="WM827" s="228"/>
      <c r="WN827" s="228"/>
      <c r="WO827" s="228"/>
      <c r="WP827" s="228"/>
      <c r="WQ827" s="228"/>
      <c r="WR827" s="228"/>
      <c r="WS827" s="228"/>
      <c r="WT827" s="228"/>
      <c r="WU827" s="228"/>
      <c r="WV827" s="228"/>
      <c r="WW827" s="228"/>
      <c r="WX827" s="228"/>
      <c r="WY827" s="228"/>
      <c r="WZ827" s="228"/>
      <c r="XA827" s="228"/>
      <c r="XB827" s="228"/>
      <c r="XC827" s="228"/>
      <c r="XD827" s="228"/>
      <c r="XE827" s="228"/>
      <c r="XF827" s="228"/>
      <c r="XG827" s="228"/>
      <c r="XH827" s="228"/>
      <c r="XI827" s="228"/>
      <c r="XJ827" s="228"/>
      <c r="XK827" s="228"/>
      <c r="XL827" s="228"/>
      <c r="XM827" s="228"/>
      <c r="XN827" s="228"/>
      <c r="XO827" s="228"/>
      <c r="XP827" s="228"/>
      <c r="XQ827" s="228"/>
      <c r="XR827" s="228"/>
      <c r="XS827" s="228"/>
      <c r="XT827" s="228"/>
      <c r="XU827" s="228"/>
      <c r="XV827" s="228"/>
      <c r="XW827" s="228"/>
      <c r="XX827" s="228"/>
      <c r="XY827" s="228"/>
      <c r="XZ827" s="228"/>
      <c r="YA827" s="228"/>
      <c r="YB827" s="228"/>
      <c r="YC827" s="228"/>
      <c r="YD827" s="228"/>
      <c r="YE827" s="228"/>
      <c r="YF827" s="228"/>
      <c r="YG827" s="228"/>
      <c r="YH827" s="228"/>
      <c r="YI827" s="228"/>
      <c r="YJ827" s="228"/>
      <c r="YK827" s="228"/>
      <c r="YL827" s="228"/>
      <c r="YM827" s="228"/>
      <c r="YN827" s="228"/>
      <c r="YO827" s="228"/>
      <c r="YP827" s="228"/>
      <c r="YQ827" s="228"/>
      <c r="YR827" s="228"/>
      <c r="YS827" s="228"/>
      <c r="YT827" s="228"/>
      <c r="YU827" s="228"/>
      <c r="YV827" s="228"/>
      <c r="YW827" s="228"/>
      <c r="YX827" s="228"/>
      <c r="YY827" s="228"/>
      <c r="YZ827" s="228"/>
      <c r="ZA827" s="228"/>
      <c r="ZB827" s="228"/>
      <c r="ZC827" s="228"/>
      <c r="ZD827" s="228"/>
      <c r="ZE827" s="228"/>
      <c r="ZF827" s="228"/>
      <c r="ZG827" s="228"/>
      <c r="ZH827" s="228"/>
      <c r="ZI827" s="228"/>
      <c r="ZJ827" s="228"/>
      <c r="ZK827" s="228"/>
      <c r="ZL827" s="228"/>
      <c r="ZM827" s="228"/>
      <c r="ZN827" s="228"/>
      <c r="ZO827" s="228"/>
      <c r="ZP827" s="228"/>
      <c r="ZQ827" s="228"/>
      <c r="ZR827" s="228"/>
      <c r="ZS827" s="228"/>
      <c r="ZT827" s="228"/>
      <c r="ZU827" s="228"/>
      <c r="ZV827" s="228"/>
      <c r="ZW827" s="228"/>
      <c r="ZX827" s="228"/>
      <c r="ZY827" s="228"/>
      <c r="ZZ827" s="228"/>
      <c r="AAA827" s="228"/>
      <c r="AAB827" s="228"/>
      <c r="AAC827" s="228"/>
      <c r="AAD827" s="228"/>
      <c r="AAE827" s="228"/>
      <c r="AAF827" s="228"/>
      <c r="AAG827" s="228"/>
      <c r="AAH827" s="228"/>
      <c r="AAI827" s="228"/>
      <c r="AAJ827" s="228"/>
      <c r="AAK827" s="228"/>
      <c r="AAL827" s="228"/>
      <c r="AAM827" s="228"/>
      <c r="AAN827" s="228"/>
      <c r="AAO827" s="228"/>
      <c r="AAP827" s="228"/>
      <c r="AAQ827" s="228"/>
      <c r="AAR827" s="228"/>
      <c r="AAS827" s="228"/>
      <c r="AAT827" s="228"/>
      <c r="AAU827" s="228"/>
      <c r="AAV827" s="228"/>
      <c r="AAW827" s="228"/>
      <c r="AAX827" s="228"/>
      <c r="AAY827" s="228"/>
      <c r="AAZ827" s="228"/>
      <c r="ABA827" s="228"/>
      <c r="ABB827" s="228"/>
      <c r="ABC827" s="228"/>
      <c r="ABD827" s="228"/>
      <c r="ABE827" s="228"/>
      <c r="ABF827" s="228"/>
      <c r="ABG827" s="228"/>
      <c r="ABH827" s="228"/>
      <c r="ABI827" s="228"/>
      <c r="ABJ827" s="228"/>
      <c r="ABK827" s="228"/>
      <c r="ABL827" s="228"/>
      <c r="ABM827" s="228"/>
      <c r="ABN827" s="228"/>
      <c r="ABO827" s="228"/>
      <c r="ABP827" s="228"/>
      <c r="ABQ827" s="228"/>
      <c r="ABR827" s="228"/>
      <c r="ABS827" s="228"/>
      <c r="ABT827" s="228"/>
      <c r="ABU827" s="228"/>
      <c r="ABV827" s="228"/>
      <c r="ABW827" s="228"/>
      <c r="ABX827" s="228"/>
      <c r="ABY827" s="228"/>
      <c r="ABZ827" s="228"/>
      <c r="ACA827" s="228"/>
      <c r="ACB827" s="228"/>
      <c r="ACC827" s="228"/>
      <c r="ACD827" s="228"/>
      <c r="ACE827" s="228"/>
      <c r="ACF827" s="228"/>
      <c r="ACG827" s="228"/>
      <c r="ACH827" s="228"/>
      <c r="ACI827" s="228"/>
      <c r="ACJ827" s="228"/>
      <c r="ACK827" s="228"/>
      <c r="ACL827" s="228"/>
      <c r="ACM827" s="228"/>
      <c r="ACN827" s="228"/>
      <c r="ACO827" s="228"/>
      <c r="ACP827" s="228"/>
      <c r="ACQ827" s="228"/>
      <c r="ACR827" s="228"/>
      <c r="ACS827" s="228"/>
      <c r="ACT827" s="228"/>
      <c r="ACU827" s="228"/>
      <c r="ACV827" s="228"/>
      <c r="ACW827" s="228"/>
      <c r="ACX827" s="228"/>
      <c r="ACY827" s="228"/>
      <c r="ACZ827" s="228"/>
      <c r="ADA827" s="228"/>
      <c r="ADB827" s="228"/>
      <c r="ADC827" s="228"/>
      <c r="ADD827" s="228"/>
      <c r="ADE827" s="228"/>
      <c r="ADF827" s="228"/>
      <c r="ADG827" s="228"/>
      <c r="ADH827" s="228"/>
      <c r="ADI827" s="228"/>
      <c r="ADJ827" s="228"/>
      <c r="ADK827" s="228"/>
      <c r="ADL827" s="228"/>
      <c r="ADM827" s="228"/>
      <c r="ADN827" s="228"/>
      <c r="ADO827" s="228"/>
      <c r="ADP827" s="228"/>
      <c r="ADQ827" s="228"/>
      <c r="ADR827" s="228"/>
      <c r="ADS827" s="228"/>
      <c r="ADT827" s="228"/>
      <c r="ADU827" s="228"/>
      <c r="ADV827" s="228"/>
      <c r="ADW827" s="228"/>
      <c r="ADX827" s="228"/>
      <c r="ADY827" s="228"/>
      <c r="ADZ827" s="228"/>
      <c r="AEA827" s="228"/>
      <c r="AEB827" s="228"/>
      <c r="AEC827" s="228"/>
      <c r="AED827" s="228"/>
      <c r="AEE827" s="228"/>
      <c r="AEF827" s="228"/>
      <c r="AEG827" s="228"/>
      <c r="AEH827" s="228"/>
      <c r="AEI827" s="228"/>
      <c r="AEJ827" s="228"/>
      <c r="AEK827" s="228"/>
      <c r="AEL827" s="228"/>
      <c r="AEM827" s="228"/>
      <c r="AEN827" s="228"/>
      <c r="AEO827" s="228"/>
      <c r="AEP827" s="228"/>
      <c r="AEQ827" s="228"/>
      <c r="AER827" s="228"/>
      <c r="AES827" s="228"/>
      <c r="AET827" s="228"/>
      <c r="AEU827" s="228"/>
      <c r="AEV827" s="228"/>
      <c r="AEW827" s="228"/>
      <c r="AEX827" s="228"/>
      <c r="AEY827" s="228"/>
      <c r="AEZ827" s="228"/>
      <c r="AFA827" s="228"/>
      <c r="AFB827" s="228"/>
      <c r="AFC827" s="228"/>
      <c r="AFD827" s="228"/>
      <c r="AFE827" s="228"/>
      <c r="AFF827" s="228"/>
      <c r="AFG827" s="228"/>
      <c r="AFH827" s="228"/>
      <c r="AFI827" s="228"/>
      <c r="AFJ827" s="228"/>
      <c r="AFK827" s="228"/>
      <c r="AFL827" s="228"/>
      <c r="AFM827" s="228"/>
      <c r="AFN827" s="228"/>
      <c r="AFO827" s="228"/>
      <c r="AFP827" s="228"/>
      <c r="AFQ827" s="228"/>
      <c r="AFR827" s="228"/>
      <c r="AFS827" s="228"/>
      <c r="AFT827" s="228"/>
      <c r="AFU827" s="228"/>
      <c r="AFV827" s="228"/>
      <c r="AFW827" s="228"/>
      <c r="AFX827" s="228"/>
      <c r="AFY827" s="228"/>
      <c r="AFZ827" s="228"/>
      <c r="AGA827" s="228"/>
      <c r="AGB827" s="228"/>
      <c r="AGC827" s="228"/>
      <c r="AGD827" s="228"/>
      <c r="AGE827" s="228"/>
      <c r="AGF827" s="228"/>
      <c r="AGG827" s="228"/>
      <c r="AGH827" s="228"/>
      <c r="AGI827" s="228"/>
      <c r="AGJ827" s="228"/>
      <c r="AGK827" s="228"/>
      <c r="AGL827" s="228"/>
      <c r="AGM827" s="228"/>
      <c r="AGN827" s="228"/>
      <c r="AGO827" s="228"/>
      <c r="AGP827" s="228"/>
      <c r="AGQ827" s="228"/>
      <c r="AGR827" s="228"/>
      <c r="AGS827" s="228"/>
      <c r="AGT827" s="228"/>
      <c r="AGU827" s="228"/>
      <c r="AGV827" s="228"/>
      <c r="AGW827" s="228"/>
      <c r="AGX827" s="228"/>
      <c r="AGY827" s="228"/>
      <c r="AGZ827" s="228"/>
      <c r="AHA827" s="228"/>
      <c r="AHB827" s="228"/>
      <c r="AHC827" s="228"/>
      <c r="AHD827" s="228"/>
      <c r="AHE827" s="228"/>
      <c r="AHF827" s="228"/>
      <c r="AHG827" s="228"/>
      <c r="AHH827" s="228"/>
      <c r="AHI827" s="228"/>
      <c r="AHJ827" s="228"/>
      <c r="AHK827" s="228"/>
      <c r="AHL827" s="228"/>
      <c r="AHM827" s="228"/>
      <c r="AHN827" s="228"/>
      <c r="AHO827" s="228"/>
      <c r="AHP827" s="228"/>
      <c r="AHQ827" s="228"/>
      <c r="AHR827" s="228"/>
      <c r="AHS827" s="228"/>
      <c r="AHT827" s="228"/>
      <c r="AHU827" s="228"/>
      <c r="AHV827" s="228"/>
      <c r="AHW827" s="228"/>
      <c r="AHX827" s="228"/>
      <c r="AHY827" s="228"/>
      <c r="AHZ827" s="228"/>
      <c r="AIA827" s="228"/>
      <c r="AIB827" s="228"/>
      <c r="AIC827" s="228"/>
      <c r="AID827" s="228"/>
      <c r="AIE827" s="228"/>
      <c r="AIF827" s="228"/>
      <c r="AIG827" s="228"/>
      <c r="AIH827" s="228"/>
      <c r="AII827" s="228"/>
      <c r="AIJ827" s="228"/>
      <c r="AIK827" s="228"/>
      <c r="AIL827" s="228"/>
      <c r="AIM827" s="228"/>
      <c r="AIN827" s="228"/>
      <c r="AIO827" s="228"/>
      <c r="AIP827" s="228"/>
      <c r="AIQ827" s="228"/>
      <c r="AIR827" s="228"/>
      <c r="AIS827" s="228"/>
      <c r="AIT827" s="228"/>
      <c r="AIU827" s="228"/>
      <c r="AIV827" s="228"/>
      <c r="AIW827" s="228"/>
      <c r="AIX827" s="228"/>
      <c r="AIY827" s="228"/>
      <c r="AIZ827" s="228"/>
      <c r="AJA827" s="228"/>
      <c r="AJB827" s="228"/>
      <c r="AJC827" s="228"/>
      <c r="AJD827" s="228"/>
      <c r="AJE827" s="228"/>
      <c r="AJF827" s="228"/>
      <c r="AJG827" s="228"/>
      <c r="AJH827" s="228"/>
      <c r="AJI827" s="228"/>
      <c r="AJJ827" s="228"/>
      <c r="AJK827" s="228"/>
      <c r="AJL827" s="228"/>
      <c r="AJM827" s="228"/>
      <c r="AJN827" s="228"/>
      <c r="AJO827" s="228"/>
      <c r="AJP827" s="228"/>
      <c r="AJQ827" s="228"/>
      <c r="AJR827" s="228"/>
      <c r="AJS827" s="228"/>
      <c r="AJT827" s="228"/>
      <c r="AJU827" s="228"/>
      <c r="AJV827" s="228"/>
      <c r="AJW827" s="228"/>
      <c r="AJX827" s="228"/>
      <c r="AJY827" s="228"/>
      <c r="AJZ827" s="228"/>
      <c r="AKA827" s="228"/>
      <c r="AKB827" s="228"/>
      <c r="AKC827" s="228"/>
      <c r="AKD827" s="228"/>
      <c r="AKE827" s="228"/>
      <c r="AKF827" s="228"/>
      <c r="AKG827" s="228"/>
      <c r="AKH827" s="228"/>
      <c r="AKI827" s="228"/>
      <c r="AKJ827" s="228"/>
      <c r="AKK827" s="228"/>
      <c r="AKL827" s="228"/>
      <c r="AKM827" s="228"/>
      <c r="AKN827" s="228"/>
      <c r="AKO827" s="228"/>
      <c r="AKP827" s="228"/>
      <c r="AKQ827" s="228"/>
      <c r="AKR827" s="228"/>
      <c r="AKS827" s="228"/>
      <c r="AKT827" s="228"/>
      <c r="AKU827" s="228"/>
      <c r="AKV827" s="228"/>
      <c r="AKW827" s="228"/>
      <c r="AKX827" s="228"/>
      <c r="AKY827" s="228"/>
      <c r="AKZ827" s="228"/>
      <c r="ALA827" s="228"/>
      <c r="ALB827" s="228"/>
      <c r="ALC827" s="228"/>
      <c r="ALD827" s="228"/>
      <c r="ALE827" s="228"/>
      <c r="ALF827" s="228"/>
      <c r="ALG827" s="228"/>
      <c r="ALH827" s="228"/>
      <c r="ALI827" s="228"/>
      <c r="ALJ827" s="228"/>
      <c r="ALK827" s="228"/>
      <c r="ALL827" s="228"/>
      <c r="ALM827" s="228"/>
      <c r="ALN827" s="228"/>
      <c r="ALO827" s="228"/>
      <c r="ALP827" s="228"/>
      <c r="ALQ827" s="228"/>
      <c r="ALR827" s="228"/>
      <c r="ALS827" s="228"/>
      <c r="ALT827" s="228"/>
      <c r="ALU827" s="228"/>
      <c r="ALV827" s="228"/>
      <c r="ALW827" s="228"/>
      <c r="ALX827" s="228"/>
      <c r="ALY827" s="228"/>
      <c r="ALZ827" s="228"/>
      <c r="AMA827" s="228"/>
      <c r="AMB827" s="228"/>
      <c r="AMC827" s="228"/>
      <c r="AMD827" s="228"/>
      <c r="AME827" s="228"/>
      <c r="AMF827" s="228"/>
      <c r="AMG827" s="228"/>
      <c r="AMH827" s="228"/>
      <c r="AMI827" s="228"/>
      <c r="AMJ827" s="228"/>
      <c r="AMK827" s="228"/>
      <c r="AML827" s="228"/>
      <c r="AMM827" s="228"/>
      <c r="AMN827" s="228"/>
      <c r="AMO827" s="228"/>
      <c r="AMP827" s="228"/>
      <c r="AMQ827" s="228"/>
      <c r="AMR827" s="228"/>
      <c r="AMS827" s="228"/>
      <c r="AMT827" s="228"/>
      <c r="AMU827" s="228"/>
      <c r="AMV827" s="228"/>
      <c r="AMW827" s="228"/>
      <c r="AMX827" s="228"/>
    </row>
    <row r="828" spans="1:1038" ht="18" customHeight="1">
      <c r="A828" s="223"/>
      <c r="B828" s="224"/>
      <c r="D828" s="225"/>
      <c r="E828" s="249">
        <v>100</v>
      </c>
      <c r="F828" s="249">
        <v>2</v>
      </c>
      <c r="G828" s="304" t="str">
        <f t="shared" ref="G828" si="568">E828&amp;"-"&amp;F828</f>
        <v>100-2</v>
      </c>
      <c r="H828" s="135">
        <v>83.5</v>
      </c>
      <c r="I828" s="135">
        <v>84</v>
      </c>
      <c r="J828" s="203">
        <f t="shared" si="564"/>
        <v>0</v>
      </c>
      <c r="K828" s="644"/>
      <c r="L828" s="171">
        <f>(VLOOKUP($G828,Depth_Lookup!$A$3:$J$410,10,FALSE))+(H828/100)</f>
        <v>261.98499999999996</v>
      </c>
      <c r="M828" s="171">
        <f>(VLOOKUP($G828,Depth_Lookup!$A$3:$J$410,10,FALSE))+(I828/100)</f>
        <v>261.98999999999995</v>
      </c>
      <c r="N828" s="656"/>
      <c r="O828" s="135"/>
      <c r="P828" s="135"/>
      <c r="Q828" s="135"/>
      <c r="R828" s="196" t="s">
        <v>2061</v>
      </c>
      <c r="X828" s="202"/>
      <c r="Y828" s="135"/>
      <c r="Z828" s="135"/>
      <c r="AF828" s="196"/>
      <c r="AG828" s="657"/>
      <c r="AH828" s="135"/>
      <c r="AI828" s="258"/>
      <c r="AJ828" s="135"/>
      <c r="AK828" s="135"/>
      <c r="AL828" s="135"/>
      <c r="AM828" s="135"/>
      <c r="AN828" s="135"/>
      <c r="AO828" s="258"/>
      <c r="AP828" s="135"/>
      <c r="AQ828" s="135"/>
      <c r="AR828" s="135"/>
      <c r="AS828" s="135"/>
      <c r="AT828" s="135"/>
      <c r="AU828" s="258"/>
      <c r="AV828" s="135"/>
      <c r="AW828" s="135"/>
      <c r="AZ828" s="135"/>
      <c r="BA828" s="258"/>
      <c r="BG828" s="130"/>
      <c r="BM828" s="130"/>
      <c r="BY828" s="130"/>
      <c r="CF828" s="213"/>
      <c r="CG828" s="131"/>
      <c r="CH828" s="132"/>
      <c r="CI828" s="132"/>
      <c r="CJ828" s="132"/>
      <c r="CK828" s="662"/>
      <c r="CL828" s="134"/>
      <c r="CM828" s="134"/>
      <c r="CN828" s="134"/>
      <c r="CO828" s="134"/>
      <c r="CP828" s="134"/>
      <c r="CQ828" s="134"/>
      <c r="CR828" s="134"/>
      <c r="CS828" s="134"/>
      <c r="CT828" s="134"/>
      <c r="CU828" s="134"/>
      <c r="CV828" s="134"/>
      <c r="CW828" s="134"/>
      <c r="CX828" s="134"/>
      <c r="CY828" s="134"/>
      <c r="CZ828" s="134"/>
      <c r="DA828" s="134"/>
      <c r="DB828" s="134"/>
      <c r="DD828" s="134"/>
      <c r="DE828" s="134"/>
      <c r="DF828" s="134"/>
      <c r="DG828" s="134"/>
      <c r="DH828" s="134"/>
      <c r="DI828" s="134"/>
      <c r="DJ828" s="134"/>
      <c r="DK828" s="207"/>
      <c r="DL828" s="131"/>
      <c r="DM828" s="134"/>
      <c r="DN828" s="134"/>
      <c r="DO828" s="136"/>
      <c r="DQ828" s="131"/>
      <c r="DR828" s="658"/>
      <c r="DS828" s="131"/>
      <c r="DT828" s="224"/>
      <c r="DW828" s="214"/>
      <c r="DX828" s="660"/>
      <c r="DY828" s="660"/>
      <c r="DZ828"/>
      <c r="EA828" s="104"/>
      <c r="ED828" s="229" t="s">
        <v>2517</v>
      </c>
      <c r="EE828" s="140"/>
      <c r="EG828" s="140"/>
      <c r="EI828" s="218"/>
      <c r="EJ828" s="143"/>
      <c r="EK828" s="221"/>
      <c r="EM828" s="109"/>
      <c r="EN828" s="109" t="s">
        <v>1448</v>
      </c>
      <c r="EO828" s="144">
        <v>0.5</v>
      </c>
      <c r="EP828" s="144" t="s">
        <v>2054</v>
      </c>
      <c r="EV828" s="112">
        <v>33</v>
      </c>
      <c r="EW828" s="112">
        <v>90</v>
      </c>
      <c r="EX828" s="112">
        <v>17</v>
      </c>
      <c r="EY828" s="112">
        <v>0</v>
      </c>
      <c r="EZ828" s="192">
        <f t="shared" si="514"/>
        <v>-115.21030420577276</v>
      </c>
      <c r="FA828" s="192">
        <f t="shared" si="515"/>
        <v>244.78969579422724</v>
      </c>
      <c r="FB828" s="192">
        <f t="shared" si="516"/>
        <v>54.330146479369255</v>
      </c>
      <c r="FC828" s="192">
        <f t="shared" si="517"/>
        <v>334.78969579422721</v>
      </c>
      <c r="FD828" s="192">
        <f t="shared" si="518"/>
        <v>35.669853520630745</v>
      </c>
      <c r="FE828" s="193">
        <f t="shared" si="519"/>
        <v>64.789695794227242</v>
      </c>
      <c r="FF828" s="194">
        <f t="shared" si="520"/>
        <v>35.669853520630745</v>
      </c>
      <c r="FI828" s="778">
        <f t="shared" si="526"/>
        <v>0.5</v>
      </c>
      <c r="FJ828" s="779">
        <f t="shared" si="527"/>
        <v>35.669853520630745</v>
      </c>
      <c r="FK828" s="779">
        <f t="shared" si="528"/>
        <v>54.330146479369255</v>
      </c>
      <c r="FL828" s="780">
        <f t="shared" si="529"/>
        <v>0.94823993915579896</v>
      </c>
      <c r="FM828" s="169">
        <f t="shared" si="530"/>
        <v>0.81239044778374825</v>
      </c>
      <c r="FN828" s="783">
        <f t="shared" si="531"/>
        <v>0.40619522389187412</v>
      </c>
    </row>
    <row r="829" spans="1:1038" s="432" customFormat="1" ht="18" customHeight="1">
      <c r="A829" s="547">
        <v>43333</v>
      </c>
      <c r="B829" s="524" t="s">
        <v>1647</v>
      </c>
      <c r="C829" s="422"/>
      <c r="D829" s="525" t="s">
        <v>1279</v>
      </c>
      <c r="E829" s="429">
        <v>100</v>
      </c>
      <c r="F829" s="429">
        <v>2</v>
      </c>
      <c r="G829" s="526" t="str">
        <f t="shared" si="513"/>
        <v>100-2</v>
      </c>
      <c r="H829" s="429">
        <v>84</v>
      </c>
      <c r="I829" s="429">
        <v>94</v>
      </c>
      <c r="J829" s="527">
        <f t="shared" si="546"/>
        <v>0</v>
      </c>
      <c r="K829" s="528" t="str">
        <f>IF(J830=1,IF(((VLOOKUP($G829,[3]Depth_Lookup!$A$3:$J$550,9,FALSE))-(I829/100))=0,"Good",IF(((VLOOKUP($G829,[3]Depth_Lookup!$A$3:$J$550,9,FALSE))-(I829/100))&gt;0,"Too Short","Too Long")))</f>
        <v>Good</v>
      </c>
      <c r="L829" s="171">
        <f>(VLOOKUP($G829,Depth_Lookup!$A$3:$J$410,10,FALSE))+(H829/100)</f>
        <v>261.98999999999995</v>
      </c>
      <c r="M829" s="171">
        <f>(VLOOKUP($G829,Depth_Lookup!$A$3:$J$410,10,FALSE))+(I829/100)</f>
        <v>262.08999999999997</v>
      </c>
      <c r="N829" s="665" t="s">
        <v>2353</v>
      </c>
      <c r="O829" s="429">
        <v>1</v>
      </c>
      <c r="P829" s="429" t="s">
        <v>853</v>
      </c>
      <c r="Q829" s="429" t="s">
        <v>125</v>
      </c>
      <c r="R829" s="526" t="str">
        <f t="shared" si="537"/>
        <v>SerpentinizedHarzburgite</v>
      </c>
      <c r="S829" s="422" t="s">
        <v>700</v>
      </c>
      <c r="T829" s="422" t="s">
        <v>700</v>
      </c>
      <c r="U829" s="422"/>
      <c r="V829" s="422"/>
      <c r="W829" s="422" t="s">
        <v>102</v>
      </c>
      <c r="X829" s="529">
        <f>VLOOKUP(W829,[3]definitions_list_lookup!$A$13:$B$19,2,0)</f>
        <v>5</v>
      </c>
      <c r="Y829" s="429" t="s">
        <v>90</v>
      </c>
      <c r="Z829" s="429" t="s">
        <v>91</v>
      </c>
      <c r="AA829" s="422"/>
      <c r="AB829" s="422"/>
      <c r="AC829" s="422"/>
      <c r="AD829" s="422"/>
      <c r="AE829" s="423"/>
      <c r="AF829" s="526" t="e">
        <f>VLOOKUP(AE829,[3]definitions_list_mag!$V$12:$W$15,2,0)</f>
        <v>#N/A</v>
      </c>
      <c r="AG829" s="673"/>
      <c r="AH829" s="429"/>
      <c r="AI829" s="666">
        <v>68</v>
      </c>
      <c r="AJ829" s="429"/>
      <c r="AK829" s="429"/>
      <c r="AL829" s="429"/>
      <c r="AM829" s="429"/>
      <c r="AN829" s="429"/>
      <c r="AO829" s="666"/>
      <c r="AP829" s="429"/>
      <c r="AQ829" s="429"/>
      <c r="AR829" s="429"/>
      <c r="AS829" s="429"/>
      <c r="AT829" s="429"/>
      <c r="AU829" s="666">
        <v>1</v>
      </c>
      <c r="AV829" s="429">
        <v>1</v>
      </c>
      <c r="AW829" s="429">
        <v>0.5</v>
      </c>
      <c r="AX829" s="422" t="s">
        <v>110</v>
      </c>
      <c r="AY829" s="422" t="s">
        <v>103</v>
      </c>
      <c r="AZ829" s="429"/>
      <c r="BA829" s="666">
        <v>30</v>
      </c>
      <c r="BB829" s="422">
        <v>5</v>
      </c>
      <c r="BC829" s="422">
        <v>2</v>
      </c>
      <c r="BD829" s="422" t="s">
        <v>110</v>
      </c>
      <c r="BE829" s="422" t="s">
        <v>103</v>
      </c>
      <c r="BF829" s="422"/>
      <c r="BG829" s="426"/>
      <c r="BH829" s="422"/>
      <c r="BI829" s="422"/>
      <c r="BJ829" s="422"/>
      <c r="BK829" s="422"/>
      <c r="BL829" s="422"/>
      <c r="BM829" s="426">
        <v>1</v>
      </c>
      <c r="BN829" s="422">
        <v>1</v>
      </c>
      <c r="BO829" s="422">
        <v>0.5</v>
      </c>
      <c r="BP829" s="422"/>
      <c r="BQ829" s="422"/>
      <c r="BR829" s="422"/>
      <c r="BS829" s="422"/>
      <c r="BT829" s="422"/>
      <c r="BU829" s="422"/>
      <c r="BV829" s="422"/>
      <c r="BW829" s="422"/>
      <c r="BX829" s="422"/>
      <c r="BY829" s="426"/>
      <c r="BZ829" s="422"/>
      <c r="CA829" s="422"/>
      <c r="CB829" s="422"/>
      <c r="CC829" s="422"/>
      <c r="CD829" s="422"/>
      <c r="CE829" s="422"/>
      <c r="CF829" s="531">
        <f t="shared" si="538"/>
        <v>100</v>
      </c>
      <c r="CG829" s="166"/>
      <c r="CH829" s="163" t="s">
        <v>1329</v>
      </c>
      <c r="CI829" s="163">
        <v>80</v>
      </c>
      <c r="CJ829" s="163" t="s">
        <v>514</v>
      </c>
      <c r="CK829" s="604"/>
      <c r="CL829" s="165"/>
      <c r="CM829" s="165"/>
      <c r="CN829" s="165"/>
      <c r="CO829" s="165"/>
      <c r="CP829" s="165"/>
      <c r="CQ829" s="165"/>
      <c r="CR829" s="165"/>
      <c r="CS829" s="165"/>
      <c r="CT829" s="165"/>
      <c r="CU829" s="165"/>
      <c r="CV829" s="165"/>
      <c r="CW829" s="165"/>
      <c r="CX829" s="165"/>
      <c r="CY829" s="165"/>
      <c r="CZ829" s="165"/>
      <c r="DA829" s="165"/>
      <c r="DB829" s="165">
        <v>90</v>
      </c>
      <c r="DC829" s="429">
        <v>10</v>
      </c>
      <c r="DD829" s="165"/>
      <c r="DE829" s="165"/>
      <c r="DF829" s="165"/>
      <c r="DG829" s="165"/>
      <c r="DH829" s="165"/>
      <c r="DI829" s="165"/>
      <c r="DJ829" s="165"/>
      <c r="DK829" s="209">
        <f t="shared" si="539"/>
        <v>100</v>
      </c>
      <c r="DL829" s="166"/>
      <c r="DM829" s="165"/>
      <c r="DN829" s="165"/>
      <c r="DO829" s="167"/>
      <c r="DQ829" s="166"/>
      <c r="DR829" s="606"/>
      <c r="DS829" s="166"/>
      <c r="DT829" s="524" t="s">
        <v>2364</v>
      </c>
      <c r="DU829" s="429"/>
      <c r="DV829" s="429"/>
      <c r="DW829" s="532" t="e">
        <f>VLOOKUP(P829,[3]definitions_list_lookup!$K$30:$L$54,2,0)</f>
        <v>#N/A</v>
      </c>
      <c r="DX829" s="675" t="s">
        <v>2151</v>
      </c>
      <c r="DY829" s="609" t="s">
        <v>2351</v>
      </c>
      <c r="DZ829" s="533"/>
      <c r="EA829" s="534"/>
      <c r="EB829" s="429"/>
      <c r="EC829" s="534"/>
      <c r="ED829" s="229" t="s">
        <v>2517</v>
      </c>
      <c r="EE829" s="535"/>
      <c r="EF829" s="536"/>
      <c r="EG829" s="535"/>
      <c r="EH829" s="537"/>
      <c r="EI829" s="538"/>
      <c r="EJ829" s="539"/>
      <c r="EK829" s="540"/>
      <c r="EL829" s="535"/>
      <c r="EM829" s="537"/>
      <c r="EN829" s="537" t="s">
        <v>1448</v>
      </c>
      <c r="EO829" s="541"/>
      <c r="EP829" s="541"/>
      <c r="EQ829" s="541"/>
      <c r="ER829" s="541"/>
      <c r="ES829" s="541"/>
      <c r="ET829" s="541"/>
      <c r="EU829" s="541"/>
      <c r="EV829" s="542"/>
      <c r="EW829" s="542"/>
      <c r="EX829" s="542"/>
      <c r="EY829" s="542"/>
      <c r="EZ829" s="192" t="e">
        <f t="shared" si="514"/>
        <v>#DIV/0!</v>
      </c>
      <c r="FA829" s="192" t="e">
        <f t="shared" si="515"/>
        <v>#DIV/0!</v>
      </c>
      <c r="FB829" s="192" t="e">
        <f t="shared" si="516"/>
        <v>#DIV/0!</v>
      </c>
      <c r="FC829" s="192" t="e">
        <f t="shared" si="517"/>
        <v>#DIV/0!</v>
      </c>
      <c r="FD829" s="192" t="e">
        <f t="shared" si="518"/>
        <v>#DIV/0!</v>
      </c>
      <c r="FE829" s="193" t="e">
        <f t="shared" si="519"/>
        <v>#DIV/0!</v>
      </c>
      <c r="FF829" s="194" t="e">
        <f t="shared" si="520"/>
        <v>#DIV/0!</v>
      </c>
      <c r="FG829" s="535"/>
      <c r="FH829" s="537"/>
      <c r="FI829" s="778">
        <f t="shared" si="526"/>
        <v>0</v>
      </c>
      <c r="FJ829" s="779" t="e">
        <f t="shared" si="527"/>
        <v>#DIV/0!</v>
      </c>
      <c r="FK829" s="779" t="e">
        <f t="shared" si="528"/>
        <v>#DIV/0!</v>
      </c>
      <c r="FL829" s="780" t="e">
        <f t="shared" si="529"/>
        <v>#DIV/0!</v>
      </c>
      <c r="FM829" s="169" t="e">
        <f t="shared" si="530"/>
        <v>#DIV/0!</v>
      </c>
      <c r="FN829" s="783" t="e">
        <f t="shared" si="531"/>
        <v>#DIV/0!</v>
      </c>
      <c r="FO829" s="422"/>
      <c r="FP829" s="422"/>
      <c r="FQ829" s="422"/>
      <c r="FR829" s="422"/>
      <c r="FS829" s="422"/>
      <c r="FT829" s="422"/>
      <c r="FU829" s="422"/>
      <c r="FV829" s="422"/>
      <c r="FW829" s="422"/>
      <c r="FX829" s="422"/>
      <c r="FY829" s="422"/>
      <c r="FZ829" s="422"/>
      <c r="GA829" s="422"/>
      <c r="GB829" s="422"/>
      <c r="GC829" s="422"/>
      <c r="GD829" s="422"/>
      <c r="GE829" s="422"/>
      <c r="GF829" s="422"/>
      <c r="GG829" s="422"/>
      <c r="GH829" s="422"/>
      <c r="GI829" s="422"/>
      <c r="GJ829" s="422"/>
      <c r="GK829" s="422"/>
      <c r="GL829" s="422"/>
      <c r="GM829" s="422"/>
      <c r="GN829" s="422"/>
      <c r="GO829" s="422"/>
      <c r="GP829" s="422"/>
      <c r="GQ829" s="422"/>
      <c r="GR829" s="422"/>
      <c r="GS829" s="422"/>
      <c r="GT829" s="422"/>
      <c r="GU829" s="422"/>
      <c r="GV829" s="422"/>
      <c r="GW829" s="422"/>
      <c r="GX829" s="422"/>
      <c r="GY829" s="422"/>
      <c r="GZ829" s="422"/>
      <c r="HA829" s="422"/>
      <c r="HB829" s="422"/>
      <c r="HC829" s="422"/>
      <c r="HD829" s="422"/>
      <c r="HE829" s="422"/>
      <c r="HF829" s="422"/>
      <c r="HG829" s="422"/>
      <c r="HH829" s="422"/>
      <c r="HI829" s="422"/>
      <c r="HJ829" s="422"/>
      <c r="HK829" s="422"/>
      <c r="HL829" s="422"/>
      <c r="HM829" s="422"/>
      <c r="HN829" s="422"/>
      <c r="HO829" s="422"/>
      <c r="HP829" s="422"/>
      <c r="HQ829" s="422"/>
      <c r="HR829" s="422"/>
      <c r="HS829" s="422"/>
      <c r="HT829" s="422"/>
      <c r="HU829" s="422"/>
      <c r="HV829" s="422"/>
      <c r="HW829" s="422"/>
      <c r="HX829" s="422"/>
      <c r="HY829" s="422"/>
      <c r="HZ829" s="422"/>
      <c r="IA829" s="422"/>
      <c r="IB829" s="422"/>
      <c r="IC829" s="422"/>
      <c r="ID829" s="422"/>
      <c r="IE829" s="422"/>
      <c r="IF829" s="422"/>
      <c r="IG829" s="422"/>
      <c r="IH829" s="422"/>
      <c r="II829" s="422"/>
      <c r="IJ829" s="422"/>
      <c r="IK829" s="422"/>
      <c r="IL829" s="422"/>
      <c r="IM829" s="422"/>
      <c r="IN829" s="422"/>
      <c r="IO829" s="422"/>
      <c r="IP829" s="422"/>
      <c r="IQ829" s="422"/>
      <c r="IR829" s="422"/>
      <c r="IS829" s="422"/>
      <c r="IT829" s="422"/>
      <c r="IU829" s="422"/>
      <c r="IV829" s="422"/>
      <c r="IW829" s="422"/>
      <c r="IX829" s="422"/>
      <c r="IY829" s="422"/>
      <c r="IZ829" s="422"/>
      <c r="JA829" s="422"/>
      <c r="JB829" s="422"/>
      <c r="JC829" s="422"/>
      <c r="JD829" s="422"/>
      <c r="JE829" s="422"/>
      <c r="JF829" s="422"/>
      <c r="JG829" s="422"/>
      <c r="JH829" s="422"/>
      <c r="JI829" s="422"/>
      <c r="JJ829" s="422"/>
      <c r="JK829" s="422"/>
      <c r="JL829" s="422"/>
      <c r="JM829" s="422"/>
      <c r="JN829" s="422"/>
      <c r="JO829" s="422"/>
      <c r="JP829" s="422"/>
      <c r="JQ829" s="422"/>
      <c r="JR829" s="422"/>
      <c r="JS829" s="422"/>
      <c r="JT829" s="422"/>
      <c r="JU829" s="422"/>
      <c r="JV829" s="422"/>
      <c r="JW829" s="422"/>
      <c r="JX829" s="422"/>
      <c r="JY829" s="422"/>
      <c r="JZ829" s="422"/>
      <c r="KA829" s="422"/>
      <c r="KB829" s="422"/>
      <c r="KC829" s="422"/>
      <c r="KD829" s="422"/>
      <c r="KE829" s="422"/>
      <c r="KF829" s="422"/>
      <c r="KG829" s="422"/>
      <c r="KH829" s="422"/>
      <c r="KI829" s="422"/>
      <c r="KJ829" s="422"/>
      <c r="KK829" s="422"/>
      <c r="KL829" s="422"/>
      <c r="KM829" s="422"/>
      <c r="KN829" s="422"/>
      <c r="KO829" s="422"/>
      <c r="KP829" s="422"/>
      <c r="KQ829" s="422"/>
      <c r="KR829" s="422"/>
      <c r="KS829" s="422"/>
      <c r="KT829" s="422"/>
      <c r="KU829" s="422"/>
      <c r="KV829" s="422"/>
      <c r="KW829" s="422"/>
      <c r="KX829" s="422"/>
      <c r="KY829" s="422"/>
      <c r="KZ829" s="422"/>
      <c r="LA829" s="422"/>
      <c r="LB829" s="422"/>
      <c r="LC829" s="422"/>
      <c r="LD829" s="422"/>
      <c r="LE829" s="422"/>
      <c r="LF829" s="422"/>
      <c r="LG829" s="422"/>
      <c r="LH829" s="422"/>
      <c r="LI829" s="422"/>
      <c r="LJ829" s="422"/>
      <c r="LK829" s="422"/>
      <c r="LL829" s="422"/>
      <c r="LM829" s="422"/>
      <c r="LN829" s="422"/>
      <c r="LO829" s="422"/>
      <c r="LP829" s="422"/>
      <c r="LQ829" s="422"/>
      <c r="LR829" s="422"/>
      <c r="LS829" s="422"/>
      <c r="LT829" s="422"/>
      <c r="LU829" s="422"/>
      <c r="LV829" s="422"/>
      <c r="LW829" s="422"/>
      <c r="LX829" s="422"/>
      <c r="LY829" s="422"/>
      <c r="LZ829" s="422"/>
      <c r="MA829" s="422"/>
      <c r="MB829" s="422"/>
      <c r="MC829" s="422"/>
      <c r="MD829" s="422"/>
      <c r="ME829" s="422"/>
      <c r="MF829" s="422"/>
      <c r="MG829" s="422"/>
      <c r="MH829" s="422"/>
      <c r="MI829" s="422"/>
      <c r="MJ829" s="422"/>
      <c r="MK829" s="422"/>
      <c r="ML829" s="422"/>
      <c r="MM829" s="422"/>
      <c r="MN829" s="422"/>
      <c r="MO829" s="422"/>
      <c r="MP829" s="422"/>
      <c r="MQ829" s="422"/>
      <c r="MR829" s="422"/>
      <c r="MS829" s="422"/>
      <c r="MT829" s="422"/>
      <c r="MU829" s="422"/>
      <c r="MV829" s="422"/>
      <c r="MW829" s="422"/>
      <c r="MX829" s="422"/>
      <c r="MY829" s="422"/>
      <c r="MZ829" s="422"/>
      <c r="NA829" s="422"/>
      <c r="NB829" s="422"/>
      <c r="NC829" s="422"/>
      <c r="ND829" s="422"/>
      <c r="NE829" s="422"/>
      <c r="NF829" s="422"/>
      <c r="NG829" s="422"/>
      <c r="NH829" s="422"/>
      <c r="NI829" s="422"/>
      <c r="NJ829" s="422"/>
      <c r="NK829" s="422"/>
      <c r="NL829" s="422"/>
      <c r="NM829" s="422"/>
      <c r="NN829" s="422"/>
      <c r="NO829" s="422"/>
      <c r="NP829" s="422"/>
      <c r="NQ829" s="422"/>
      <c r="NR829" s="422"/>
      <c r="NS829" s="422"/>
      <c r="NT829" s="422"/>
      <c r="NU829" s="422"/>
      <c r="NV829" s="422"/>
      <c r="NW829" s="422"/>
      <c r="NX829" s="422"/>
      <c r="NY829" s="422"/>
      <c r="NZ829" s="422"/>
      <c r="OA829" s="422"/>
      <c r="OB829" s="422"/>
      <c r="OC829" s="422"/>
      <c r="OD829" s="422"/>
      <c r="OE829" s="422"/>
      <c r="OF829" s="422"/>
      <c r="OG829" s="422"/>
      <c r="OH829" s="422"/>
      <c r="OI829" s="422"/>
      <c r="OJ829" s="422"/>
      <c r="OK829" s="422"/>
      <c r="OL829" s="422"/>
      <c r="OM829" s="422"/>
      <c r="ON829" s="422"/>
      <c r="OO829" s="422"/>
      <c r="OP829" s="422"/>
      <c r="OQ829" s="422"/>
      <c r="OR829" s="422"/>
      <c r="OS829" s="422"/>
      <c r="OT829" s="422"/>
      <c r="OU829" s="422"/>
      <c r="OV829" s="422"/>
      <c r="OW829" s="422"/>
      <c r="OX829" s="422"/>
      <c r="OY829" s="422"/>
      <c r="OZ829" s="422"/>
      <c r="PA829" s="422"/>
      <c r="PB829" s="422"/>
      <c r="PC829" s="422"/>
      <c r="PD829" s="422"/>
      <c r="PE829" s="422"/>
      <c r="PF829" s="422"/>
      <c r="PG829" s="422"/>
      <c r="PH829" s="422"/>
      <c r="PI829" s="422"/>
      <c r="PJ829" s="422"/>
      <c r="PK829" s="422"/>
      <c r="PL829" s="422"/>
      <c r="PM829" s="422"/>
      <c r="PN829" s="422"/>
      <c r="PO829" s="422"/>
      <c r="PP829" s="422"/>
      <c r="PQ829" s="422"/>
      <c r="PR829" s="422"/>
      <c r="PS829" s="422"/>
      <c r="PT829" s="422"/>
      <c r="PU829" s="422"/>
      <c r="PV829" s="422"/>
      <c r="PW829" s="422"/>
      <c r="PX829" s="422"/>
      <c r="PY829" s="422"/>
      <c r="PZ829" s="422"/>
      <c r="QA829" s="422"/>
      <c r="QB829" s="422"/>
      <c r="QC829" s="422"/>
      <c r="QD829" s="422"/>
      <c r="QE829" s="422"/>
      <c r="QF829" s="422"/>
      <c r="QG829" s="422"/>
      <c r="QH829" s="422"/>
      <c r="QI829" s="422"/>
      <c r="QJ829" s="422"/>
      <c r="QK829" s="422"/>
      <c r="QL829" s="422"/>
      <c r="QM829" s="422"/>
      <c r="QN829" s="422"/>
      <c r="QO829" s="422"/>
      <c r="QP829" s="422"/>
      <c r="QQ829" s="422"/>
      <c r="QR829" s="422"/>
      <c r="QS829" s="422"/>
      <c r="QT829" s="422"/>
      <c r="QU829" s="422"/>
      <c r="QV829" s="422"/>
      <c r="QW829" s="422"/>
      <c r="QX829" s="422"/>
      <c r="QY829" s="422"/>
      <c r="QZ829" s="422"/>
      <c r="RA829" s="422"/>
      <c r="RB829" s="422"/>
      <c r="RC829" s="422"/>
      <c r="RD829" s="422"/>
      <c r="RE829" s="422"/>
      <c r="RF829" s="422"/>
      <c r="RG829" s="422"/>
      <c r="RH829" s="422"/>
      <c r="RI829" s="422"/>
      <c r="RJ829" s="422"/>
      <c r="RK829" s="422"/>
      <c r="RL829" s="422"/>
      <c r="RM829" s="422"/>
      <c r="RN829" s="422"/>
      <c r="RO829" s="422"/>
      <c r="RP829" s="422"/>
      <c r="RQ829" s="422"/>
      <c r="RR829" s="422"/>
      <c r="RS829" s="422"/>
      <c r="RT829" s="422"/>
      <c r="RU829" s="422"/>
      <c r="RV829" s="422"/>
      <c r="RW829" s="422"/>
      <c r="RX829" s="422"/>
      <c r="RY829" s="422"/>
      <c r="RZ829" s="422"/>
      <c r="SA829" s="422"/>
      <c r="SB829" s="422"/>
      <c r="SC829" s="422"/>
      <c r="SD829" s="422"/>
      <c r="SE829" s="422"/>
      <c r="SF829" s="422"/>
      <c r="SG829" s="422"/>
      <c r="SH829" s="422"/>
      <c r="SI829" s="422"/>
      <c r="SJ829" s="422"/>
      <c r="SK829" s="422"/>
      <c r="SL829" s="422"/>
      <c r="SM829" s="422"/>
      <c r="SN829" s="422"/>
      <c r="SO829" s="422"/>
      <c r="SP829" s="422"/>
      <c r="SQ829" s="422"/>
      <c r="SR829" s="422"/>
      <c r="SS829" s="422"/>
      <c r="ST829" s="422"/>
      <c r="SU829" s="422"/>
      <c r="SV829" s="422"/>
      <c r="SW829" s="422"/>
      <c r="SX829" s="422"/>
      <c r="SY829" s="422"/>
      <c r="SZ829" s="422"/>
      <c r="TA829" s="422"/>
      <c r="TB829" s="422"/>
      <c r="TC829" s="422"/>
      <c r="TD829" s="422"/>
      <c r="TE829" s="422"/>
      <c r="TF829" s="422"/>
      <c r="TG829" s="422"/>
      <c r="TH829" s="422"/>
      <c r="TI829" s="422"/>
      <c r="TJ829" s="422"/>
      <c r="TK829" s="422"/>
      <c r="TL829" s="422"/>
      <c r="TM829" s="422"/>
      <c r="TN829" s="422"/>
      <c r="TO829" s="422"/>
      <c r="TP829" s="422"/>
      <c r="TQ829" s="422"/>
      <c r="TR829" s="422"/>
      <c r="TS829" s="422"/>
      <c r="TT829" s="422"/>
      <c r="TU829" s="422"/>
      <c r="TV829" s="422"/>
      <c r="TW829" s="422"/>
      <c r="TX829" s="422"/>
      <c r="TY829" s="422"/>
      <c r="TZ829" s="422"/>
      <c r="UA829" s="422"/>
      <c r="UB829" s="422"/>
      <c r="UC829" s="422"/>
      <c r="UD829" s="422"/>
      <c r="UE829" s="422"/>
      <c r="UF829" s="422"/>
      <c r="UG829" s="422"/>
      <c r="UH829" s="422"/>
      <c r="UI829" s="422"/>
      <c r="UJ829" s="422"/>
      <c r="UK829" s="422"/>
      <c r="UL829" s="422"/>
      <c r="UM829" s="422"/>
      <c r="UN829" s="422"/>
      <c r="UO829" s="422"/>
      <c r="UP829" s="422"/>
      <c r="UQ829" s="422"/>
      <c r="UR829" s="422"/>
      <c r="US829" s="422"/>
      <c r="UT829" s="422"/>
      <c r="UU829" s="422"/>
      <c r="UV829" s="422"/>
      <c r="UW829" s="422"/>
      <c r="UX829" s="422"/>
      <c r="UY829" s="422"/>
      <c r="UZ829" s="422"/>
      <c r="VA829" s="422"/>
      <c r="VB829" s="422"/>
      <c r="VC829" s="422"/>
      <c r="VD829" s="422"/>
      <c r="VE829" s="422"/>
      <c r="VF829" s="422"/>
      <c r="VG829" s="422"/>
      <c r="VH829" s="422"/>
      <c r="VI829" s="422"/>
      <c r="VJ829" s="422"/>
      <c r="VK829" s="422"/>
      <c r="VL829" s="422"/>
      <c r="VM829" s="422"/>
      <c r="VN829" s="422"/>
      <c r="VO829" s="422"/>
      <c r="VP829" s="422"/>
      <c r="VQ829" s="422"/>
      <c r="VR829" s="422"/>
      <c r="VS829" s="422"/>
      <c r="VT829" s="422"/>
      <c r="VU829" s="422"/>
      <c r="VV829" s="422"/>
      <c r="VW829" s="422"/>
      <c r="VX829" s="422"/>
      <c r="VY829" s="422"/>
      <c r="VZ829" s="422"/>
      <c r="WA829" s="422"/>
      <c r="WB829" s="422"/>
      <c r="WC829" s="422"/>
      <c r="WD829" s="422"/>
      <c r="WE829" s="422"/>
      <c r="WF829" s="422"/>
      <c r="WG829" s="422"/>
      <c r="WH829" s="422"/>
      <c r="WI829" s="422"/>
      <c r="WJ829" s="422"/>
      <c r="WK829" s="422"/>
      <c r="WL829" s="422"/>
      <c r="WM829" s="422"/>
      <c r="WN829" s="422"/>
      <c r="WO829" s="422"/>
      <c r="WP829" s="422"/>
      <c r="WQ829" s="422"/>
      <c r="WR829" s="422"/>
      <c r="WS829" s="422"/>
      <c r="WT829" s="422"/>
      <c r="WU829" s="422"/>
      <c r="WV829" s="422"/>
      <c r="WW829" s="422"/>
      <c r="WX829" s="422"/>
      <c r="WY829" s="422"/>
      <c r="WZ829" s="422"/>
      <c r="XA829" s="422"/>
      <c r="XB829" s="422"/>
      <c r="XC829" s="422"/>
      <c r="XD829" s="422"/>
      <c r="XE829" s="422"/>
      <c r="XF829" s="422"/>
      <c r="XG829" s="422"/>
      <c r="XH829" s="422"/>
      <c r="XI829" s="422"/>
      <c r="XJ829" s="422"/>
      <c r="XK829" s="422"/>
      <c r="XL829" s="422"/>
      <c r="XM829" s="422"/>
      <c r="XN829" s="422"/>
      <c r="XO829" s="422"/>
      <c r="XP829" s="422"/>
      <c r="XQ829" s="422"/>
      <c r="XR829" s="422"/>
      <c r="XS829" s="422"/>
      <c r="XT829" s="422"/>
      <c r="XU829" s="422"/>
      <c r="XV829" s="422"/>
      <c r="XW829" s="422"/>
      <c r="XX829" s="422"/>
      <c r="XY829" s="422"/>
      <c r="XZ829" s="422"/>
      <c r="YA829" s="422"/>
      <c r="YB829" s="422"/>
      <c r="YC829" s="422"/>
      <c r="YD829" s="422"/>
      <c r="YE829" s="422"/>
      <c r="YF829" s="422"/>
      <c r="YG829" s="422"/>
      <c r="YH829" s="422"/>
      <c r="YI829" s="422"/>
      <c r="YJ829" s="422"/>
      <c r="YK829" s="422"/>
      <c r="YL829" s="422"/>
      <c r="YM829" s="422"/>
      <c r="YN829" s="422"/>
      <c r="YO829" s="422"/>
      <c r="YP829" s="422"/>
      <c r="YQ829" s="422"/>
      <c r="YR829" s="422"/>
      <c r="YS829" s="422"/>
      <c r="YT829" s="422"/>
      <c r="YU829" s="422"/>
      <c r="YV829" s="422"/>
      <c r="YW829" s="422"/>
      <c r="YX829" s="422"/>
      <c r="YY829" s="422"/>
      <c r="YZ829" s="422"/>
      <c r="ZA829" s="422"/>
      <c r="ZB829" s="422"/>
      <c r="ZC829" s="422"/>
      <c r="ZD829" s="422"/>
      <c r="ZE829" s="422"/>
      <c r="ZF829" s="422"/>
      <c r="ZG829" s="422"/>
      <c r="ZH829" s="422"/>
      <c r="ZI829" s="422"/>
      <c r="ZJ829" s="422"/>
      <c r="ZK829" s="422"/>
      <c r="ZL829" s="422"/>
      <c r="ZM829" s="422"/>
      <c r="ZN829" s="422"/>
      <c r="ZO829" s="422"/>
      <c r="ZP829" s="422"/>
      <c r="ZQ829" s="422"/>
      <c r="ZR829" s="422"/>
      <c r="ZS829" s="422"/>
      <c r="ZT829" s="422"/>
      <c r="ZU829" s="422"/>
      <c r="ZV829" s="422"/>
      <c r="ZW829" s="422"/>
      <c r="ZX829" s="422"/>
      <c r="ZY829" s="422"/>
      <c r="ZZ829" s="422"/>
      <c r="AAA829" s="422"/>
      <c r="AAB829" s="422"/>
      <c r="AAC829" s="422"/>
      <c r="AAD829" s="422"/>
      <c r="AAE829" s="422"/>
      <c r="AAF829" s="422"/>
      <c r="AAG829" s="422"/>
      <c r="AAH829" s="422"/>
      <c r="AAI829" s="422"/>
      <c r="AAJ829" s="422"/>
      <c r="AAK829" s="422"/>
      <c r="AAL829" s="422"/>
      <c r="AAM829" s="422"/>
      <c r="AAN829" s="422"/>
      <c r="AAO829" s="422"/>
      <c r="AAP829" s="422"/>
      <c r="AAQ829" s="422"/>
      <c r="AAR829" s="422"/>
      <c r="AAS829" s="422"/>
      <c r="AAT829" s="422"/>
      <c r="AAU829" s="422"/>
      <c r="AAV829" s="422"/>
      <c r="AAW829" s="422"/>
      <c r="AAX829" s="422"/>
      <c r="AAY829" s="422"/>
      <c r="AAZ829" s="422"/>
      <c r="ABA829" s="422"/>
      <c r="ABB829" s="422"/>
      <c r="ABC829" s="422"/>
      <c r="ABD829" s="422"/>
      <c r="ABE829" s="422"/>
      <c r="ABF829" s="422"/>
      <c r="ABG829" s="422"/>
      <c r="ABH829" s="422"/>
      <c r="ABI829" s="422"/>
      <c r="ABJ829" s="422"/>
      <c r="ABK829" s="422"/>
      <c r="ABL829" s="422"/>
      <c r="ABM829" s="422"/>
      <c r="ABN829" s="422"/>
      <c r="ABO829" s="422"/>
      <c r="ABP829" s="422"/>
      <c r="ABQ829" s="422"/>
      <c r="ABR829" s="422"/>
      <c r="ABS829" s="422"/>
      <c r="ABT829" s="422"/>
      <c r="ABU829" s="422"/>
      <c r="ABV829" s="422"/>
      <c r="ABW829" s="422"/>
      <c r="ABX829" s="422"/>
      <c r="ABY829" s="422"/>
      <c r="ABZ829" s="422"/>
      <c r="ACA829" s="422"/>
      <c r="ACB829" s="422"/>
      <c r="ACC829" s="422"/>
      <c r="ACD829" s="422"/>
      <c r="ACE829" s="422"/>
      <c r="ACF829" s="422"/>
      <c r="ACG829" s="422"/>
      <c r="ACH829" s="422"/>
      <c r="ACI829" s="422"/>
      <c r="ACJ829" s="422"/>
      <c r="ACK829" s="422"/>
      <c r="ACL829" s="422"/>
      <c r="ACM829" s="422"/>
      <c r="ACN829" s="422"/>
      <c r="ACO829" s="422"/>
      <c r="ACP829" s="422"/>
      <c r="ACQ829" s="422"/>
      <c r="ACR829" s="422"/>
      <c r="ACS829" s="422"/>
      <c r="ACT829" s="422"/>
      <c r="ACU829" s="422"/>
      <c r="ACV829" s="422"/>
      <c r="ACW829" s="422"/>
      <c r="ACX829" s="422"/>
      <c r="ACY829" s="422"/>
      <c r="ACZ829" s="422"/>
      <c r="ADA829" s="422"/>
      <c r="ADB829" s="422"/>
      <c r="ADC829" s="422"/>
      <c r="ADD829" s="422"/>
      <c r="ADE829" s="422"/>
      <c r="ADF829" s="422"/>
      <c r="ADG829" s="422"/>
      <c r="ADH829" s="422"/>
      <c r="ADI829" s="422"/>
      <c r="ADJ829" s="422"/>
      <c r="ADK829" s="422"/>
      <c r="ADL829" s="422"/>
      <c r="ADM829" s="422"/>
      <c r="ADN829" s="422"/>
      <c r="ADO829" s="422"/>
      <c r="ADP829" s="422"/>
      <c r="ADQ829" s="422"/>
      <c r="ADR829" s="422"/>
      <c r="ADS829" s="422"/>
      <c r="ADT829" s="422"/>
      <c r="ADU829" s="422"/>
      <c r="ADV829" s="422"/>
      <c r="ADW829" s="422"/>
      <c r="ADX829" s="422"/>
      <c r="ADY829" s="422"/>
      <c r="ADZ829" s="422"/>
      <c r="AEA829" s="422"/>
      <c r="AEB829" s="422"/>
      <c r="AEC829" s="422"/>
      <c r="AED829" s="422"/>
      <c r="AEE829" s="422"/>
      <c r="AEF829" s="422"/>
      <c r="AEG829" s="422"/>
      <c r="AEH829" s="422"/>
      <c r="AEI829" s="422"/>
      <c r="AEJ829" s="422"/>
      <c r="AEK829" s="422"/>
      <c r="AEL829" s="422"/>
      <c r="AEM829" s="422"/>
      <c r="AEN829" s="422"/>
      <c r="AEO829" s="422"/>
      <c r="AEP829" s="422"/>
      <c r="AEQ829" s="422"/>
      <c r="AER829" s="422"/>
      <c r="AES829" s="422"/>
      <c r="AET829" s="422"/>
      <c r="AEU829" s="422"/>
      <c r="AEV829" s="422"/>
      <c r="AEW829" s="422"/>
      <c r="AEX829" s="422"/>
      <c r="AEY829" s="422"/>
      <c r="AEZ829" s="422"/>
      <c r="AFA829" s="422"/>
      <c r="AFB829" s="422"/>
      <c r="AFC829" s="422"/>
      <c r="AFD829" s="422"/>
      <c r="AFE829" s="422"/>
      <c r="AFF829" s="422"/>
      <c r="AFG829" s="422"/>
      <c r="AFH829" s="422"/>
      <c r="AFI829" s="422"/>
      <c r="AFJ829" s="422"/>
      <c r="AFK829" s="422"/>
      <c r="AFL829" s="422"/>
      <c r="AFM829" s="422"/>
      <c r="AFN829" s="422"/>
      <c r="AFO829" s="422"/>
      <c r="AFP829" s="422"/>
      <c r="AFQ829" s="422"/>
      <c r="AFR829" s="422"/>
      <c r="AFS829" s="422"/>
      <c r="AFT829" s="422"/>
      <c r="AFU829" s="422"/>
      <c r="AFV829" s="422"/>
      <c r="AFW829" s="422"/>
      <c r="AFX829" s="422"/>
      <c r="AFY829" s="422"/>
      <c r="AFZ829" s="422"/>
      <c r="AGA829" s="422"/>
      <c r="AGB829" s="422"/>
      <c r="AGC829" s="422"/>
      <c r="AGD829" s="422"/>
      <c r="AGE829" s="422"/>
      <c r="AGF829" s="422"/>
      <c r="AGG829" s="422"/>
      <c r="AGH829" s="422"/>
      <c r="AGI829" s="422"/>
      <c r="AGJ829" s="422"/>
      <c r="AGK829" s="422"/>
      <c r="AGL829" s="422"/>
      <c r="AGM829" s="422"/>
      <c r="AGN829" s="422"/>
      <c r="AGO829" s="422"/>
      <c r="AGP829" s="422"/>
      <c r="AGQ829" s="422"/>
      <c r="AGR829" s="422"/>
      <c r="AGS829" s="422"/>
      <c r="AGT829" s="422"/>
      <c r="AGU829" s="422"/>
      <c r="AGV829" s="422"/>
      <c r="AGW829" s="422"/>
      <c r="AGX829" s="422"/>
      <c r="AGY829" s="422"/>
      <c r="AGZ829" s="422"/>
      <c r="AHA829" s="422"/>
      <c r="AHB829" s="422"/>
      <c r="AHC829" s="422"/>
      <c r="AHD829" s="422"/>
      <c r="AHE829" s="422"/>
      <c r="AHF829" s="422"/>
      <c r="AHG829" s="422"/>
      <c r="AHH829" s="422"/>
      <c r="AHI829" s="422"/>
      <c r="AHJ829" s="422"/>
      <c r="AHK829" s="422"/>
      <c r="AHL829" s="422"/>
      <c r="AHM829" s="422"/>
      <c r="AHN829" s="422"/>
      <c r="AHO829" s="422"/>
      <c r="AHP829" s="422"/>
      <c r="AHQ829" s="422"/>
      <c r="AHR829" s="422"/>
      <c r="AHS829" s="422"/>
      <c r="AHT829" s="422"/>
      <c r="AHU829" s="422"/>
      <c r="AHV829" s="422"/>
      <c r="AHW829" s="422"/>
      <c r="AHX829" s="422"/>
      <c r="AHY829" s="422"/>
      <c r="AHZ829" s="422"/>
      <c r="AIA829" s="422"/>
      <c r="AIB829" s="422"/>
      <c r="AIC829" s="422"/>
      <c r="AID829" s="422"/>
      <c r="AIE829" s="422"/>
      <c r="AIF829" s="422"/>
      <c r="AIG829" s="422"/>
      <c r="AIH829" s="422"/>
      <c r="AII829" s="422"/>
      <c r="AIJ829" s="422"/>
      <c r="AIK829" s="422"/>
      <c r="AIL829" s="422"/>
      <c r="AIM829" s="422"/>
      <c r="AIN829" s="422"/>
      <c r="AIO829" s="422"/>
      <c r="AIP829" s="422"/>
      <c r="AIQ829" s="422"/>
      <c r="AIR829" s="422"/>
      <c r="AIS829" s="422"/>
      <c r="AIT829" s="422"/>
      <c r="AIU829" s="422"/>
      <c r="AIV829" s="422"/>
      <c r="AIW829" s="422"/>
      <c r="AIX829" s="422"/>
      <c r="AIY829" s="422"/>
      <c r="AIZ829" s="422"/>
      <c r="AJA829" s="422"/>
      <c r="AJB829" s="422"/>
      <c r="AJC829" s="422"/>
      <c r="AJD829" s="422"/>
      <c r="AJE829" s="422"/>
      <c r="AJF829" s="422"/>
      <c r="AJG829" s="422"/>
      <c r="AJH829" s="422"/>
      <c r="AJI829" s="422"/>
      <c r="AJJ829" s="422"/>
      <c r="AJK829" s="422"/>
      <c r="AJL829" s="422"/>
      <c r="AJM829" s="422"/>
      <c r="AJN829" s="422"/>
      <c r="AJO829" s="422"/>
      <c r="AJP829" s="422"/>
      <c r="AJQ829" s="422"/>
      <c r="AJR829" s="422"/>
      <c r="AJS829" s="422"/>
      <c r="AJT829" s="422"/>
      <c r="AJU829" s="422"/>
      <c r="AJV829" s="422"/>
      <c r="AJW829" s="422"/>
      <c r="AJX829" s="422"/>
      <c r="AJY829" s="422"/>
      <c r="AJZ829" s="422"/>
      <c r="AKA829" s="422"/>
      <c r="AKB829" s="422"/>
      <c r="AKC829" s="422"/>
      <c r="AKD829" s="422"/>
      <c r="AKE829" s="422"/>
      <c r="AKF829" s="422"/>
      <c r="AKG829" s="422"/>
      <c r="AKH829" s="422"/>
      <c r="AKI829" s="422"/>
      <c r="AKJ829" s="422"/>
      <c r="AKK829" s="422"/>
      <c r="AKL829" s="422"/>
      <c r="AKM829" s="422"/>
      <c r="AKN829" s="422"/>
      <c r="AKO829" s="422"/>
      <c r="AKP829" s="422"/>
      <c r="AKQ829" s="422"/>
      <c r="AKR829" s="422"/>
      <c r="AKS829" s="422"/>
      <c r="AKT829" s="422"/>
      <c r="AKU829" s="422"/>
      <c r="AKV829" s="422"/>
      <c r="AKW829" s="422"/>
      <c r="AKX829" s="422"/>
      <c r="AKY829" s="422"/>
      <c r="AKZ829" s="422"/>
      <c r="ALA829" s="422"/>
      <c r="ALB829" s="422"/>
      <c r="ALC829" s="422"/>
      <c r="ALD829" s="422"/>
      <c r="ALE829" s="422"/>
      <c r="ALF829" s="422"/>
      <c r="ALG829" s="422"/>
      <c r="ALH829" s="422"/>
      <c r="ALI829" s="422"/>
      <c r="ALJ829" s="422"/>
      <c r="ALK829" s="422"/>
      <c r="ALL829" s="422"/>
      <c r="ALM829" s="422"/>
      <c r="ALN829" s="422"/>
      <c r="ALO829" s="422"/>
      <c r="ALP829" s="422"/>
      <c r="ALQ829" s="422"/>
      <c r="ALR829" s="422"/>
      <c r="ALS829" s="422"/>
      <c r="ALT829" s="422"/>
      <c r="ALU829" s="422"/>
      <c r="ALV829" s="422"/>
      <c r="ALW829" s="422"/>
      <c r="ALX829" s="422"/>
      <c r="ALY829" s="422"/>
      <c r="ALZ829" s="422"/>
      <c r="AMA829" s="422"/>
      <c r="AMB829" s="422"/>
      <c r="AMC829" s="422"/>
      <c r="AMD829" s="422"/>
      <c r="AME829" s="422"/>
      <c r="AMF829" s="422"/>
      <c r="AMG829" s="422"/>
      <c r="AMH829" s="422"/>
      <c r="AMI829" s="422"/>
      <c r="AMJ829" s="422"/>
      <c r="AMK829" s="422"/>
      <c r="AML829" s="422"/>
      <c r="AMM829" s="422"/>
      <c r="AMN829" s="422"/>
      <c r="AMO829" s="422"/>
      <c r="AMP829" s="422"/>
      <c r="AMQ829" s="422"/>
      <c r="AMR829" s="422"/>
      <c r="AMS829" s="422"/>
      <c r="AMT829" s="422"/>
      <c r="AMU829" s="422"/>
      <c r="AMV829" s="422"/>
      <c r="AMW829" s="422"/>
      <c r="AMX829" s="422"/>
    </row>
    <row r="830" spans="1:1038" s="432" customFormat="1" ht="18" customHeight="1">
      <c r="A830" s="547">
        <v>43333</v>
      </c>
      <c r="B830" s="524" t="s">
        <v>1647</v>
      </c>
      <c r="C830" s="422"/>
      <c r="D830" s="525" t="s">
        <v>1279</v>
      </c>
      <c r="E830" s="429">
        <v>100</v>
      </c>
      <c r="F830" s="429">
        <v>3</v>
      </c>
      <c r="G830" s="526" t="str">
        <f t="shared" si="513"/>
        <v>100-3</v>
      </c>
      <c r="H830" s="429">
        <v>0</v>
      </c>
      <c r="I830" s="429">
        <v>6</v>
      </c>
      <c r="J830" s="527">
        <f t="shared" si="546"/>
        <v>1</v>
      </c>
      <c r="K830" s="528" t="b">
        <f>IF(J831=1,IF(((VLOOKUP($G830,[3]Depth_Lookup!$A$3:$J$550,9,FALSE))-(I830/100))=0,"Good",IF(((VLOOKUP($G830,[3]Depth_Lookup!$A$3:$J$550,9,FALSE))-(I830/100))&gt;0,"Too Short","Too Long")))</f>
        <v>0</v>
      </c>
      <c r="L830" s="171">
        <f>(VLOOKUP($G830,Depth_Lookup!$A$3:$J$410,10,FALSE))+(H830/100)</f>
        <v>262.08999999999997</v>
      </c>
      <c r="M830" s="171">
        <f>(VLOOKUP($G830,Depth_Lookup!$A$3:$J$410,10,FALSE))+(I830/100)</f>
        <v>262.14999999999998</v>
      </c>
      <c r="N830" s="665" t="s">
        <v>2353</v>
      </c>
      <c r="O830" s="429">
        <v>1</v>
      </c>
      <c r="P830" s="429" t="s">
        <v>853</v>
      </c>
      <c r="Q830" s="429" t="s">
        <v>125</v>
      </c>
      <c r="R830" s="526" t="str">
        <f t="shared" si="537"/>
        <v>SerpentinizedHarzburgite</v>
      </c>
      <c r="S830" s="422" t="s">
        <v>700</v>
      </c>
      <c r="T830" s="429"/>
      <c r="U830" s="429"/>
      <c r="V830" s="429"/>
      <c r="W830" s="429" t="s">
        <v>102</v>
      </c>
      <c r="X830" s="529">
        <f>VLOOKUP(W830,[3]definitions_list_lookup!$A$13:$B$19,2,0)</f>
        <v>5</v>
      </c>
      <c r="Y830" s="429" t="s">
        <v>90</v>
      </c>
      <c r="Z830" s="429" t="s">
        <v>91</v>
      </c>
      <c r="AA830" s="429"/>
      <c r="AB830" s="422"/>
      <c r="AC830" s="422"/>
      <c r="AD830" s="422"/>
      <c r="AE830" s="423"/>
      <c r="AF830" s="526" t="e">
        <f>VLOOKUP(AE830,[3]definitions_list_mag!$V$12:$W$15,2,0)</f>
        <v>#N/A</v>
      </c>
      <c r="AG830" s="673"/>
      <c r="AH830" s="429"/>
      <c r="AI830" s="666">
        <v>68</v>
      </c>
      <c r="AJ830" s="429"/>
      <c r="AK830" s="429"/>
      <c r="AL830" s="429"/>
      <c r="AM830" s="429"/>
      <c r="AN830" s="429"/>
      <c r="AO830" s="666"/>
      <c r="AP830" s="429"/>
      <c r="AQ830" s="429"/>
      <c r="AR830" s="429"/>
      <c r="AS830" s="429"/>
      <c r="AT830" s="429"/>
      <c r="AU830" s="666">
        <v>1</v>
      </c>
      <c r="AV830" s="429">
        <v>1</v>
      </c>
      <c r="AW830" s="429">
        <v>0.5</v>
      </c>
      <c r="AX830" s="422" t="s">
        <v>110</v>
      </c>
      <c r="AY830" s="422" t="s">
        <v>103</v>
      </c>
      <c r="AZ830" s="429"/>
      <c r="BA830" s="666">
        <v>30</v>
      </c>
      <c r="BB830" s="422">
        <v>4</v>
      </c>
      <c r="BC830" s="422">
        <v>2</v>
      </c>
      <c r="BD830" s="422" t="s">
        <v>110</v>
      </c>
      <c r="BE830" s="422" t="s">
        <v>103</v>
      </c>
      <c r="BF830" s="422"/>
      <c r="BG830" s="426"/>
      <c r="BH830" s="422"/>
      <c r="BI830" s="422"/>
      <c r="BJ830" s="422"/>
      <c r="BK830" s="422"/>
      <c r="BL830" s="422"/>
      <c r="BM830" s="426">
        <v>1</v>
      </c>
      <c r="BN830" s="422">
        <v>0.5</v>
      </c>
      <c r="BO830" s="422">
        <v>0.5</v>
      </c>
      <c r="BP830" s="422"/>
      <c r="BQ830" s="422"/>
      <c r="BR830" s="422"/>
      <c r="BS830" s="422"/>
      <c r="BT830" s="422"/>
      <c r="BU830" s="422"/>
      <c r="BV830" s="422"/>
      <c r="BW830" s="422"/>
      <c r="BX830" s="422"/>
      <c r="BY830" s="426"/>
      <c r="BZ830" s="422"/>
      <c r="CA830" s="422"/>
      <c r="CB830" s="422"/>
      <c r="CC830" s="422"/>
      <c r="CD830" s="422"/>
      <c r="CE830" s="422"/>
      <c r="CF830" s="531">
        <f t="shared" si="538"/>
        <v>100</v>
      </c>
      <c r="CG830" s="166"/>
      <c r="CH830" s="163" t="s">
        <v>1329</v>
      </c>
      <c r="CI830" s="163">
        <v>80</v>
      </c>
      <c r="CJ830" s="163" t="s">
        <v>514</v>
      </c>
      <c r="CK830" s="604"/>
      <c r="CL830" s="165"/>
      <c r="CM830" s="165"/>
      <c r="CN830" s="165"/>
      <c r="CO830" s="165"/>
      <c r="CP830" s="165"/>
      <c r="CQ830" s="165"/>
      <c r="CR830" s="165"/>
      <c r="CS830" s="165"/>
      <c r="CT830" s="165"/>
      <c r="CU830" s="165"/>
      <c r="CV830" s="165"/>
      <c r="CW830" s="165"/>
      <c r="CX830" s="165"/>
      <c r="CY830" s="165"/>
      <c r="CZ830" s="165"/>
      <c r="DA830" s="165"/>
      <c r="DB830" s="165">
        <v>90</v>
      </c>
      <c r="DC830" s="429">
        <v>10</v>
      </c>
      <c r="DD830" s="165"/>
      <c r="DE830" s="165"/>
      <c r="DF830" s="165"/>
      <c r="DG830" s="165"/>
      <c r="DH830" s="165"/>
      <c r="DI830" s="165"/>
      <c r="DJ830" s="165"/>
      <c r="DK830" s="209">
        <f t="shared" si="539"/>
        <v>100</v>
      </c>
      <c r="DL830" s="166"/>
      <c r="DM830" s="165"/>
      <c r="DN830" s="165"/>
      <c r="DO830" s="167"/>
      <c r="DQ830" s="166"/>
      <c r="DR830" s="606"/>
      <c r="DS830" s="166"/>
      <c r="DT830" s="524" t="s">
        <v>1704</v>
      </c>
      <c r="DU830" s="429"/>
      <c r="DV830" s="429"/>
      <c r="DW830" s="532" t="e">
        <f>VLOOKUP(P830,[3]definitions_list_lookup!$K$30:$L$54,2,0)</f>
        <v>#N/A</v>
      </c>
      <c r="DX830" s="675" t="s">
        <v>2151</v>
      </c>
      <c r="DY830" s="609" t="s">
        <v>1762</v>
      </c>
      <c r="DZ830" s="533"/>
      <c r="EA830" s="534"/>
      <c r="EB830" s="429"/>
      <c r="EC830" s="534"/>
      <c r="ED830" s="229" t="s">
        <v>2517</v>
      </c>
      <c r="EE830" s="535"/>
      <c r="EF830" s="536"/>
      <c r="EG830" s="535"/>
      <c r="EH830" s="537"/>
      <c r="EI830" s="538"/>
      <c r="EJ830" s="539"/>
      <c r="EK830" s="540"/>
      <c r="EL830" s="535"/>
      <c r="EM830" s="537"/>
      <c r="EN830" s="537"/>
      <c r="EO830" s="541"/>
      <c r="EP830" s="541"/>
      <c r="EQ830" s="541"/>
      <c r="ER830" s="541"/>
      <c r="ES830" s="541"/>
      <c r="ET830" s="541"/>
      <c r="EU830" s="541"/>
      <c r="EV830" s="542"/>
      <c r="EW830" s="542"/>
      <c r="EX830" s="542"/>
      <c r="EY830" s="542"/>
      <c r="EZ830" s="192" t="e">
        <f t="shared" si="514"/>
        <v>#DIV/0!</v>
      </c>
      <c r="FA830" s="192" t="e">
        <f t="shared" si="515"/>
        <v>#DIV/0!</v>
      </c>
      <c r="FB830" s="192" t="e">
        <f t="shared" si="516"/>
        <v>#DIV/0!</v>
      </c>
      <c r="FC830" s="192" t="e">
        <f t="shared" si="517"/>
        <v>#DIV/0!</v>
      </c>
      <c r="FD830" s="192" t="e">
        <f t="shared" si="518"/>
        <v>#DIV/0!</v>
      </c>
      <c r="FE830" s="193" t="e">
        <f t="shared" si="519"/>
        <v>#DIV/0!</v>
      </c>
      <c r="FF830" s="194" t="e">
        <f t="shared" si="520"/>
        <v>#DIV/0!</v>
      </c>
      <c r="FG830" s="535"/>
      <c r="FH830" s="537"/>
      <c r="FI830" s="778">
        <f t="shared" si="526"/>
        <v>0</v>
      </c>
      <c r="FJ830" s="779" t="e">
        <f t="shared" si="527"/>
        <v>#DIV/0!</v>
      </c>
      <c r="FK830" s="779" t="e">
        <f t="shared" si="528"/>
        <v>#DIV/0!</v>
      </c>
      <c r="FL830" s="780" t="e">
        <f t="shared" si="529"/>
        <v>#DIV/0!</v>
      </c>
      <c r="FM830" s="169" t="e">
        <f t="shared" si="530"/>
        <v>#DIV/0!</v>
      </c>
      <c r="FN830" s="783" t="e">
        <f t="shared" si="531"/>
        <v>#DIV/0!</v>
      </c>
      <c r="FO830" s="422"/>
      <c r="FP830" s="422"/>
      <c r="FQ830" s="422"/>
      <c r="FR830" s="422"/>
      <c r="FS830" s="422"/>
      <c r="FT830" s="422"/>
      <c r="FU830" s="422"/>
      <c r="FV830" s="422"/>
      <c r="FW830" s="422"/>
      <c r="FX830" s="422"/>
      <c r="FY830" s="422"/>
      <c r="FZ830" s="422"/>
      <c r="GA830" s="422"/>
      <c r="GB830" s="422"/>
      <c r="GC830" s="422"/>
      <c r="GD830" s="422"/>
      <c r="GE830" s="422"/>
      <c r="GF830" s="422"/>
      <c r="GG830" s="422"/>
      <c r="GH830" s="422"/>
      <c r="GI830" s="422"/>
      <c r="GJ830" s="422"/>
      <c r="GK830" s="422"/>
      <c r="GL830" s="422"/>
      <c r="GM830" s="422"/>
      <c r="GN830" s="422"/>
      <c r="GO830" s="422"/>
      <c r="GP830" s="422"/>
      <c r="GQ830" s="422"/>
      <c r="GR830" s="422"/>
      <c r="GS830" s="422"/>
      <c r="GT830" s="422"/>
      <c r="GU830" s="422"/>
      <c r="GV830" s="422"/>
      <c r="GW830" s="422"/>
      <c r="GX830" s="422"/>
      <c r="GY830" s="422"/>
      <c r="GZ830" s="422"/>
      <c r="HA830" s="422"/>
      <c r="HB830" s="422"/>
      <c r="HC830" s="422"/>
      <c r="HD830" s="422"/>
      <c r="HE830" s="422"/>
      <c r="HF830" s="422"/>
      <c r="HG830" s="422"/>
      <c r="HH830" s="422"/>
      <c r="HI830" s="422"/>
      <c r="HJ830" s="422"/>
      <c r="HK830" s="422"/>
      <c r="HL830" s="422"/>
      <c r="HM830" s="422"/>
      <c r="HN830" s="422"/>
      <c r="HO830" s="422"/>
      <c r="HP830" s="422"/>
      <c r="HQ830" s="422"/>
      <c r="HR830" s="422"/>
      <c r="HS830" s="422"/>
      <c r="HT830" s="422"/>
      <c r="HU830" s="422"/>
      <c r="HV830" s="422"/>
      <c r="HW830" s="422"/>
      <c r="HX830" s="422"/>
      <c r="HY830" s="422"/>
      <c r="HZ830" s="422"/>
      <c r="IA830" s="422"/>
      <c r="IB830" s="422"/>
      <c r="IC830" s="422"/>
      <c r="ID830" s="422"/>
      <c r="IE830" s="422"/>
      <c r="IF830" s="422"/>
      <c r="IG830" s="422"/>
      <c r="IH830" s="422"/>
      <c r="II830" s="422"/>
      <c r="IJ830" s="422"/>
      <c r="IK830" s="422"/>
      <c r="IL830" s="422"/>
      <c r="IM830" s="422"/>
      <c r="IN830" s="422"/>
      <c r="IO830" s="422"/>
      <c r="IP830" s="422"/>
      <c r="IQ830" s="422"/>
      <c r="IR830" s="422"/>
      <c r="IS830" s="422"/>
      <c r="IT830" s="422"/>
      <c r="IU830" s="422"/>
      <c r="IV830" s="422"/>
      <c r="IW830" s="422"/>
      <c r="IX830" s="422"/>
      <c r="IY830" s="422"/>
      <c r="IZ830" s="422"/>
      <c r="JA830" s="422"/>
      <c r="JB830" s="422"/>
      <c r="JC830" s="422"/>
      <c r="JD830" s="422"/>
      <c r="JE830" s="422"/>
      <c r="JF830" s="422"/>
      <c r="JG830" s="422"/>
      <c r="JH830" s="422"/>
      <c r="JI830" s="422"/>
      <c r="JJ830" s="422"/>
      <c r="JK830" s="422"/>
      <c r="JL830" s="422"/>
      <c r="JM830" s="422"/>
      <c r="JN830" s="422"/>
      <c r="JO830" s="422"/>
      <c r="JP830" s="422"/>
      <c r="JQ830" s="422"/>
      <c r="JR830" s="422"/>
      <c r="JS830" s="422"/>
      <c r="JT830" s="422"/>
      <c r="JU830" s="422"/>
      <c r="JV830" s="422"/>
      <c r="JW830" s="422"/>
      <c r="JX830" s="422"/>
      <c r="JY830" s="422"/>
      <c r="JZ830" s="422"/>
      <c r="KA830" s="422"/>
      <c r="KB830" s="422"/>
      <c r="KC830" s="422"/>
      <c r="KD830" s="422"/>
      <c r="KE830" s="422"/>
      <c r="KF830" s="422"/>
      <c r="KG830" s="422"/>
      <c r="KH830" s="422"/>
      <c r="KI830" s="422"/>
      <c r="KJ830" s="422"/>
      <c r="KK830" s="422"/>
      <c r="KL830" s="422"/>
      <c r="KM830" s="422"/>
      <c r="KN830" s="422"/>
      <c r="KO830" s="422"/>
      <c r="KP830" s="422"/>
      <c r="KQ830" s="422"/>
      <c r="KR830" s="422"/>
      <c r="KS830" s="422"/>
      <c r="KT830" s="422"/>
      <c r="KU830" s="422"/>
      <c r="KV830" s="422"/>
      <c r="KW830" s="422"/>
      <c r="KX830" s="422"/>
      <c r="KY830" s="422"/>
      <c r="KZ830" s="422"/>
      <c r="LA830" s="422"/>
      <c r="LB830" s="422"/>
      <c r="LC830" s="422"/>
      <c r="LD830" s="422"/>
      <c r="LE830" s="422"/>
      <c r="LF830" s="422"/>
      <c r="LG830" s="422"/>
      <c r="LH830" s="422"/>
      <c r="LI830" s="422"/>
      <c r="LJ830" s="422"/>
      <c r="LK830" s="422"/>
      <c r="LL830" s="422"/>
      <c r="LM830" s="422"/>
      <c r="LN830" s="422"/>
      <c r="LO830" s="422"/>
      <c r="LP830" s="422"/>
      <c r="LQ830" s="422"/>
      <c r="LR830" s="422"/>
      <c r="LS830" s="422"/>
      <c r="LT830" s="422"/>
      <c r="LU830" s="422"/>
      <c r="LV830" s="422"/>
      <c r="LW830" s="422"/>
      <c r="LX830" s="422"/>
      <c r="LY830" s="422"/>
      <c r="LZ830" s="422"/>
      <c r="MA830" s="422"/>
      <c r="MB830" s="422"/>
      <c r="MC830" s="422"/>
      <c r="MD830" s="422"/>
      <c r="ME830" s="422"/>
      <c r="MF830" s="422"/>
      <c r="MG830" s="422"/>
      <c r="MH830" s="422"/>
      <c r="MI830" s="422"/>
      <c r="MJ830" s="422"/>
      <c r="MK830" s="422"/>
      <c r="ML830" s="422"/>
      <c r="MM830" s="422"/>
      <c r="MN830" s="422"/>
      <c r="MO830" s="422"/>
      <c r="MP830" s="422"/>
      <c r="MQ830" s="422"/>
      <c r="MR830" s="422"/>
      <c r="MS830" s="422"/>
      <c r="MT830" s="422"/>
      <c r="MU830" s="422"/>
      <c r="MV830" s="422"/>
      <c r="MW830" s="422"/>
      <c r="MX830" s="422"/>
      <c r="MY830" s="422"/>
      <c r="MZ830" s="422"/>
      <c r="NA830" s="422"/>
      <c r="NB830" s="422"/>
      <c r="NC830" s="422"/>
      <c r="ND830" s="422"/>
      <c r="NE830" s="422"/>
      <c r="NF830" s="422"/>
      <c r="NG830" s="422"/>
      <c r="NH830" s="422"/>
      <c r="NI830" s="422"/>
      <c r="NJ830" s="422"/>
      <c r="NK830" s="422"/>
      <c r="NL830" s="422"/>
      <c r="NM830" s="422"/>
      <c r="NN830" s="422"/>
      <c r="NO830" s="422"/>
      <c r="NP830" s="422"/>
      <c r="NQ830" s="422"/>
      <c r="NR830" s="422"/>
      <c r="NS830" s="422"/>
      <c r="NT830" s="422"/>
      <c r="NU830" s="422"/>
      <c r="NV830" s="422"/>
      <c r="NW830" s="422"/>
      <c r="NX830" s="422"/>
      <c r="NY830" s="422"/>
      <c r="NZ830" s="422"/>
      <c r="OA830" s="422"/>
      <c r="OB830" s="422"/>
      <c r="OC830" s="422"/>
      <c r="OD830" s="422"/>
      <c r="OE830" s="422"/>
      <c r="OF830" s="422"/>
      <c r="OG830" s="422"/>
      <c r="OH830" s="422"/>
      <c r="OI830" s="422"/>
      <c r="OJ830" s="422"/>
      <c r="OK830" s="422"/>
      <c r="OL830" s="422"/>
      <c r="OM830" s="422"/>
      <c r="ON830" s="422"/>
      <c r="OO830" s="422"/>
      <c r="OP830" s="422"/>
      <c r="OQ830" s="422"/>
      <c r="OR830" s="422"/>
      <c r="OS830" s="422"/>
      <c r="OT830" s="422"/>
      <c r="OU830" s="422"/>
      <c r="OV830" s="422"/>
      <c r="OW830" s="422"/>
      <c r="OX830" s="422"/>
      <c r="OY830" s="422"/>
      <c r="OZ830" s="422"/>
      <c r="PA830" s="422"/>
      <c r="PB830" s="422"/>
      <c r="PC830" s="422"/>
      <c r="PD830" s="422"/>
      <c r="PE830" s="422"/>
      <c r="PF830" s="422"/>
      <c r="PG830" s="422"/>
      <c r="PH830" s="422"/>
      <c r="PI830" s="422"/>
      <c r="PJ830" s="422"/>
      <c r="PK830" s="422"/>
      <c r="PL830" s="422"/>
      <c r="PM830" s="422"/>
      <c r="PN830" s="422"/>
      <c r="PO830" s="422"/>
      <c r="PP830" s="422"/>
      <c r="PQ830" s="422"/>
      <c r="PR830" s="422"/>
      <c r="PS830" s="422"/>
      <c r="PT830" s="422"/>
      <c r="PU830" s="422"/>
      <c r="PV830" s="422"/>
      <c r="PW830" s="422"/>
      <c r="PX830" s="422"/>
      <c r="PY830" s="422"/>
      <c r="PZ830" s="422"/>
      <c r="QA830" s="422"/>
      <c r="QB830" s="422"/>
      <c r="QC830" s="422"/>
      <c r="QD830" s="422"/>
      <c r="QE830" s="422"/>
      <c r="QF830" s="422"/>
      <c r="QG830" s="422"/>
      <c r="QH830" s="422"/>
      <c r="QI830" s="422"/>
      <c r="QJ830" s="422"/>
      <c r="QK830" s="422"/>
      <c r="QL830" s="422"/>
      <c r="QM830" s="422"/>
      <c r="QN830" s="422"/>
      <c r="QO830" s="422"/>
      <c r="QP830" s="422"/>
      <c r="QQ830" s="422"/>
      <c r="QR830" s="422"/>
      <c r="QS830" s="422"/>
      <c r="QT830" s="422"/>
      <c r="QU830" s="422"/>
      <c r="QV830" s="422"/>
      <c r="QW830" s="422"/>
      <c r="QX830" s="422"/>
      <c r="QY830" s="422"/>
      <c r="QZ830" s="422"/>
      <c r="RA830" s="422"/>
      <c r="RB830" s="422"/>
      <c r="RC830" s="422"/>
      <c r="RD830" s="422"/>
      <c r="RE830" s="422"/>
      <c r="RF830" s="422"/>
      <c r="RG830" s="422"/>
      <c r="RH830" s="422"/>
      <c r="RI830" s="422"/>
      <c r="RJ830" s="422"/>
      <c r="RK830" s="422"/>
      <c r="RL830" s="422"/>
      <c r="RM830" s="422"/>
      <c r="RN830" s="422"/>
      <c r="RO830" s="422"/>
      <c r="RP830" s="422"/>
      <c r="RQ830" s="422"/>
      <c r="RR830" s="422"/>
      <c r="RS830" s="422"/>
      <c r="RT830" s="422"/>
      <c r="RU830" s="422"/>
      <c r="RV830" s="422"/>
      <c r="RW830" s="422"/>
      <c r="RX830" s="422"/>
      <c r="RY830" s="422"/>
      <c r="RZ830" s="422"/>
      <c r="SA830" s="422"/>
      <c r="SB830" s="422"/>
      <c r="SC830" s="422"/>
      <c r="SD830" s="422"/>
      <c r="SE830" s="422"/>
      <c r="SF830" s="422"/>
      <c r="SG830" s="422"/>
      <c r="SH830" s="422"/>
      <c r="SI830" s="422"/>
      <c r="SJ830" s="422"/>
      <c r="SK830" s="422"/>
      <c r="SL830" s="422"/>
      <c r="SM830" s="422"/>
      <c r="SN830" s="422"/>
      <c r="SO830" s="422"/>
      <c r="SP830" s="422"/>
      <c r="SQ830" s="422"/>
      <c r="SR830" s="422"/>
      <c r="SS830" s="422"/>
      <c r="ST830" s="422"/>
      <c r="SU830" s="422"/>
      <c r="SV830" s="422"/>
      <c r="SW830" s="422"/>
      <c r="SX830" s="422"/>
      <c r="SY830" s="422"/>
      <c r="SZ830" s="422"/>
      <c r="TA830" s="422"/>
      <c r="TB830" s="422"/>
      <c r="TC830" s="422"/>
      <c r="TD830" s="422"/>
      <c r="TE830" s="422"/>
      <c r="TF830" s="422"/>
      <c r="TG830" s="422"/>
      <c r="TH830" s="422"/>
      <c r="TI830" s="422"/>
      <c r="TJ830" s="422"/>
      <c r="TK830" s="422"/>
      <c r="TL830" s="422"/>
      <c r="TM830" s="422"/>
      <c r="TN830" s="422"/>
      <c r="TO830" s="422"/>
      <c r="TP830" s="422"/>
      <c r="TQ830" s="422"/>
      <c r="TR830" s="422"/>
      <c r="TS830" s="422"/>
      <c r="TT830" s="422"/>
      <c r="TU830" s="422"/>
      <c r="TV830" s="422"/>
      <c r="TW830" s="422"/>
      <c r="TX830" s="422"/>
      <c r="TY830" s="422"/>
      <c r="TZ830" s="422"/>
      <c r="UA830" s="422"/>
      <c r="UB830" s="422"/>
      <c r="UC830" s="422"/>
      <c r="UD830" s="422"/>
      <c r="UE830" s="422"/>
      <c r="UF830" s="422"/>
      <c r="UG830" s="422"/>
      <c r="UH830" s="422"/>
      <c r="UI830" s="422"/>
      <c r="UJ830" s="422"/>
      <c r="UK830" s="422"/>
      <c r="UL830" s="422"/>
      <c r="UM830" s="422"/>
      <c r="UN830" s="422"/>
      <c r="UO830" s="422"/>
      <c r="UP830" s="422"/>
      <c r="UQ830" s="422"/>
      <c r="UR830" s="422"/>
      <c r="US830" s="422"/>
      <c r="UT830" s="422"/>
      <c r="UU830" s="422"/>
      <c r="UV830" s="422"/>
      <c r="UW830" s="422"/>
      <c r="UX830" s="422"/>
      <c r="UY830" s="422"/>
      <c r="UZ830" s="422"/>
      <c r="VA830" s="422"/>
      <c r="VB830" s="422"/>
      <c r="VC830" s="422"/>
      <c r="VD830" s="422"/>
      <c r="VE830" s="422"/>
      <c r="VF830" s="422"/>
      <c r="VG830" s="422"/>
      <c r="VH830" s="422"/>
      <c r="VI830" s="422"/>
      <c r="VJ830" s="422"/>
      <c r="VK830" s="422"/>
      <c r="VL830" s="422"/>
      <c r="VM830" s="422"/>
      <c r="VN830" s="422"/>
      <c r="VO830" s="422"/>
      <c r="VP830" s="422"/>
      <c r="VQ830" s="422"/>
      <c r="VR830" s="422"/>
      <c r="VS830" s="422"/>
      <c r="VT830" s="422"/>
      <c r="VU830" s="422"/>
      <c r="VV830" s="422"/>
      <c r="VW830" s="422"/>
      <c r="VX830" s="422"/>
      <c r="VY830" s="422"/>
      <c r="VZ830" s="422"/>
      <c r="WA830" s="422"/>
      <c r="WB830" s="422"/>
      <c r="WC830" s="422"/>
      <c r="WD830" s="422"/>
      <c r="WE830" s="422"/>
      <c r="WF830" s="422"/>
      <c r="WG830" s="422"/>
      <c r="WH830" s="422"/>
      <c r="WI830" s="422"/>
      <c r="WJ830" s="422"/>
      <c r="WK830" s="422"/>
      <c r="WL830" s="422"/>
      <c r="WM830" s="422"/>
      <c r="WN830" s="422"/>
      <c r="WO830" s="422"/>
      <c r="WP830" s="422"/>
      <c r="WQ830" s="422"/>
      <c r="WR830" s="422"/>
      <c r="WS830" s="422"/>
      <c r="WT830" s="422"/>
      <c r="WU830" s="422"/>
      <c r="WV830" s="422"/>
      <c r="WW830" s="422"/>
      <c r="WX830" s="422"/>
      <c r="WY830" s="422"/>
      <c r="WZ830" s="422"/>
      <c r="XA830" s="422"/>
      <c r="XB830" s="422"/>
      <c r="XC830" s="422"/>
      <c r="XD830" s="422"/>
      <c r="XE830" s="422"/>
      <c r="XF830" s="422"/>
      <c r="XG830" s="422"/>
      <c r="XH830" s="422"/>
      <c r="XI830" s="422"/>
      <c r="XJ830" s="422"/>
      <c r="XK830" s="422"/>
      <c r="XL830" s="422"/>
      <c r="XM830" s="422"/>
      <c r="XN830" s="422"/>
      <c r="XO830" s="422"/>
      <c r="XP830" s="422"/>
      <c r="XQ830" s="422"/>
      <c r="XR830" s="422"/>
      <c r="XS830" s="422"/>
      <c r="XT830" s="422"/>
      <c r="XU830" s="422"/>
      <c r="XV830" s="422"/>
      <c r="XW830" s="422"/>
      <c r="XX830" s="422"/>
      <c r="XY830" s="422"/>
      <c r="XZ830" s="422"/>
      <c r="YA830" s="422"/>
      <c r="YB830" s="422"/>
      <c r="YC830" s="422"/>
      <c r="YD830" s="422"/>
      <c r="YE830" s="422"/>
      <c r="YF830" s="422"/>
      <c r="YG830" s="422"/>
      <c r="YH830" s="422"/>
      <c r="YI830" s="422"/>
      <c r="YJ830" s="422"/>
      <c r="YK830" s="422"/>
      <c r="YL830" s="422"/>
      <c r="YM830" s="422"/>
      <c r="YN830" s="422"/>
      <c r="YO830" s="422"/>
      <c r="YP830" s="422"/>
      <c r="YQ830" s="422"/>
      <c r="YR830" s="422"/>
      <c r="YS830" s="422"/>
      <c r="YT830" s="422"/>
      <c r="YU830" s="422"/>
      <c r="YV830" s="422"/>
      <c r="YW830" s="422"/>
      <c r="YX830" s="422"/>
      <c r="YY830" s="422"/>
      <c r="YZ830" s="422"/>
      <c r="ZA830" s="422"/>
      <c r="ZB830" s="422"/>
      <c r="ZC830" s="422"/>
      <c r="ZD830" s="422"/>
      <c r="ZE830" s="422"/>
      <c r="ZF830" s="422"/>
      <c r="ZG830" s="422"/>
      <c r="ZH830" s="422"/>
      <c r="ZI830" s="422"/>
      <c r="ZJ830" s="422"/>
      <c r="ZK830" s="422"/>
      <c r="ZL830" s="422"/>
      <c r="ZM830" s="422"/>
      <c r="ZN830" s="422"/>
      <c r="ZO830" s="422"/>
      <c r="ZP830" s="422"/>
      <c r="ZQ830" s="422"/>
      <c r="ZR830" s="422"/>
      <c r="ZS830" s="422"/>
      <c r="ZT830" s="422"/>
      <c r="ZU830" s="422"/>
      <c r="ZV830" s="422"/>
      <c r="ZW830" s="422"/>
      <c r="ZX830" s="422"/>
      <c r="ZY830" s="422"/>
      <c r="ZZ830" s="422"/>
      <c r="AAA830" s="422"/>
      <c r="AAB830" s="422"/>
      <c r="AAC830" s="422"/>
      <c r="AAD830" s="422"/>
      <c r="AAE830" s="422"/>
      <c r="AAF830" s="422"/>
      <c r="AAG830" s="422"/>
      <c r="AAH830" s="422"/>
      <c r="AAI830" s="422"/>
      <c r="AAJ830" s="422"/>
      <c r="AAK830" s="422"/>
      <c r="AAL830" s="422"/>
      <c r="AAM830" s="422"/>
      <c r="AAN830" s="422"/>
      <c r="AAO830" s="422"/>
      <c r="AAP830" s="422"/>
      <c r="AAQ830" s="422"/>
      <c r="AAR830" s="422"/>
      <c r="AAS830" s="422"/>
      <c r="AAT830" s="422"/>
      <c r="AAU830" s="422"/>
      <c r="AAV830" s="422"/>
      <c r="AAW830" s="422"/>
      <c r="AAX830" s="422"/>
      <c r="AAY830" s="422"/>
      <c r="AAZ830" s="422"/>
      <c r="ABA830" s="422"/>
      <c r="ABB830" s="422"/>
      <c r="ABC830" s="422"/>
      <c r="ABD830" s="422"/>
      <c r="ABE830" s="422"/>
      <c r="ABF830" s="422"/>
      <c r="ABG830" s="422"/>
      <c r="ABH830" s="422"/>
      <c r="ABI830" s="422"/>
      <c r="ABJ830" s="422"/>
      <c r="ABK830" s="422"/>
      <c r="ABL830" s="422"/>
      <c r="ABM830" s="422"/>
      <c r="ABN830" s="422"/>
      <c r="ABO830" s="422"/>
      <c r="ABP830" s="422"/>
      <c r="ABQ830" s="422"/>
      <c r="ABR830" s="422"/>
      <c r="ABS830" s="422"/>
      <c r="ABT830" s="422"/>
      <c r="ABU830" s="422"/>
      <c r="ABV830" s="422"/>
      <c r="ABW830" s="422"/>
      <c r="ABX830" s="422"/>
      <c r="ABY830" s="422"/>
      <c r="ABZ830" s="422"/>
      <c r="ACA830" s="422"/>
      <c r="ACB830" s="422"/>
      <c r="ACC830" s="422"/>
      <c r="ACD830" s="422"/>
      <c r="ACE830" s="422"/>
      <c r="ACF830" s="422"/>
      <c r="ACG830" s="422"/>
      <c r="ACH830" s="422"/>
      <c r="ACI830" s="422"/>
      <c r="ACJ830" s="422"/>
      <c r="ACK830" s="422"/>
      <c r="ACL830" s="422"/>
      <c r="ACM830" s="422"/>
      <c r="ACN830" s="422"/>
      <c r="ACO830" s="422"/>
      <c r="ACP830" s="422"/>
      <c r="ACQ830" s="422"/>
      <c r="ACR830" s="422"/>
      <c r="ACS830" s="422"/>
      <c r="ACT830" s="422"/>
      <c r="ACU830" s="422"/>
      <c r="ACV830" s="422"/>
      <c r="ACW830" s="422"/>
      <c r="ACX830" s="422"/>
      <c r="ACY830" s="422"/>
      <c r="ACZ830" s="422"/>
      <c r="ADA830" s="422"/>
      <c r="ADB830" s="422"/>
      <c r="ADC830" s="422"/>
      <c r="ADD830" s="422"/>
      <c r="ADE830" s="422"/>
      <c r="ADF830" s="422"/>
      <c r="ADG830" s="422"/>
      <c r="ADH830" s="422"/>
      <c r="ADI830" s="422"/>
      <c r="ADJ830" s="422"/>
      <c r="ADK830" s="422"/>
      <c r="ADL830" s="422"/>
      <c r="ADM830" s="422"/>
      <c r="ADN830" s="422"/>
      <c r="ADO830" s="422"/>
      <c r="ADP830" s="422"/>
      <c r="ADQ830" s="422"/>
      <c r="ADR830" s="422"/>
      <c r="ADS830" s="422"/>
      <c r="ADT830" s="422"/>
      <c r="ADU830" s="422"/>
      <c r="ADV830" s="422"/>
      <c r="ADW830" s="422"/>
      <c r="ADX830" s="422"/>
      <c r="ADY830" s="422"/>
      <c r="ADZ830" s="422"/>
      <c r="AEA830" s="422"/>
      <c r="AEB830" s="422"/>
      <c r="AEC830" s="422"/>
      <c r="AED830" s="422"/>
      <c r="AEE830" s="422"/>
      <c r="AEF830" s="422"/>
      <c r="AEG830" s="422"/>
      <c r="AEH830" s="422"/>
      <c r="AEI830" s="422"/>
      <c r="AEJ830" s="422"/>
      <c r="AEK830" s="422"/>
      <c r="AEL830" s="422"/>
      <c r="AEM830" s="422"/>
      <c r="AEN830" s="422"/>
      <c r="AEO830" s="422"/>
      <c r="AEP830" s="422"/>
      <c r="AEQ830" s="422"/>
      <c r="AER830" s="422"/>
      <c r="AES830" s="422"/>
      <c r="AET830" s="422"/>
      <c r="AEU830" s="422"/>
      <c r="AEV830" s="422"/>
      <c r="AEW830" s="422"/>
      <c r="AEX830" s="422"/>
      <c r="AEY830" s="422"/>
      <c r="AEZ830" s="422"/>
      <c r="AFA830" s="422"/>
      <c r="AFB830" s="422"/>
      <c r="AFC830" s="422"/>
      <c r="AFD830" s="422"/>
      <c r="AFE830" s="422"/>
      <c r="AFF830" s="422"/>
      <c r="AFG830" s="422"/>
      <c r="AFH830" s="422"/>
      <c r="AFI830" s="422"/>
      <c r="AFJ830" s="422"/>
      <c r="AFK830" s="422"/>
      <c r="AFL830" s="422"/>
      <c r="AFM830" s="422"/>
      <c r="AFN830" s="422"/>
      <c r="AFO830" s="422"/>
      <c r="AFP830" s="422"/>
      <c r="AFQ830" s="422"/>
      <c r="AFR830" s="422"/>
      <c r="AFS830" s="422"/>
      <c r="AFT830" s="422"/>
      <c r="AFU830" s="422"/>
      <c r="AFV830" s="422"/>
      <c r="AFW830" s="422"/>
      <c r="AFX830" s="422"/>
      <c r="AFY830" s="422"/>
      <c r="AFZ830" s="422"/>
      <c r="AGA830" s="422"/>
      <c r="AGB830" s="422"/>
      <c r="AGC830" s="422"/>
      <c r="AGD830" s="422"/>
      <c r="AGE830" s="422"/>
      <c r="AGF830" s="422"/>
      <c r="AGG830" s="422"/>
      <c r="AGH830" s="422"/>
      <c r="AGI830" s="422"/>
      <c r="AGJ830" s="422"/>
      <c r="AGK830" s="422"/>
      <c r="AGL830" s="422"/>
      <c r="AGM830" s="422"/>
      <c r="AGN830" s="422"/>
      <c r="AGO830" s="422"/>
      <c r="AGP830" s="422"/>
      <c r="AGQ830" s="422"/>
      <c r="AGR830" s="422"/>
      <c r="AGS830" s="422"/>
      <c r="AGT830" s="422"/>
      <c r="AGU830" s="422"/>
      <c r="AGV830" s="422"/>
      <c r="AGW830" s="422"/>
      <c r="AGX830" s="422"/>
      <c r="AGY830" s="422"/>
      <c r="AGZ830" s="422"/>
      <c r="AHA830" s="422"/>
      <c r="AHB830" s="422"/>
      <c r="AHC830" s="422"/>
      <c r="AHD830" s="422"/>
      <c r="AHE830" s="422"/>
      <c r="AHF830" s="422"/>
      <c r="AHG830" s="422"/>
      <c r="AHH830" s="422"/>
      <c r="AHI830" s="422"/>
      <c r="AHJ830" s="422"/>
      <c r="AHK830" s="422"/>
      <c r="AHL830" s="422"/>
      <c r="AHM830" s="422"/>
      <c r="AHN830" s="422"/>
      <c r="AHO830" s="422"/>
      <c r="AHP830" s="422"/>
      <c r="AHQ830" s="422"/>
      <c r="AHR830" s="422"/>
      <c r="AHS830" s="422"/>
      <c r="AHT830" s="422"/>
      <c r="AHU830" s="422"/>
      <c r="AHV830" s="422"/>
      <c r="AHW830" s="422"/>
      <c r="AHX830" s="422"/>
      <c r="AHY830" s="422"/>
      <c r="AHZ830" s="422"/>
      <c r="AIA830" s="422"/>
      <c r="AIB830" s="422"/>
      <c r="AIC830" s="422"/>
      <c r="AID830" s="422"/>
      <c r="AIE830" s="422"/>
      <c r="AIF830" s="422"/>
      <c r="AIG830" s="422"/>
      <c r="AIH830" s="422"/>
      <c r="AII830" s="422"/>
      <c r="AIJ830" s="422"/>
      <c r="AIK830" s="422"/>
      <c r="AIL830" s="422"/>
      <c r="AIM830" s="422"/>
      <c r="AIN830" s="422"/>
      <c r="AIO830" s="422"/>
      <c r="AIP830" s="422"/>
      <c r="AIQ830" s="422"/>
      <c r="AIR830" s="422"/>
      <c r="AIS830" s="422"/>
      <c r="AIT830" s="422"/>
      <c r="AIU830" s="422"/>
      <c r="AIV830" s="422"/>
      <c r="AIW830" s="422"/>
      <c r="AIX830" s="422"/>
      <c r="AIY830" s="422"/>
      <c r="AIZ830" s="422"/>
      <c r="AJA830" s="422"/>
      <c r="AJB830" s="422"/>
      <c r="AJC830" s="422"/>
      <c r="AJD830" s="422"/>
      <c r="AJE830" s="422"/>
      <c r="AJF830" s="422"/>
      <c r="AJG830" s="422"/>
      <c r="AJH830" s="422"/>
      <c r="AJI830" s="422"/>
      <c r="AJJ830" s="422"/>
      <c r="AJK830" s="422"/>
      <c r="AJL830" s="422"/>
      <c r="AJM830" s="422"/>
      <c r="AJN830" s="422"/>
      <c r="AJO830" s="422"/>
      <c r="AJP830" s="422"/>
      <c r="AJQ830" s="422"/>
      <c r="AJR830" s="422"/>
      <c r="AJS830" s="422"/>
      <c r="AJT830" s="422"/>
      <c r="AJU830" s="422"/>
      <c r="AJV830" s="422"/>
      <c r="AJW830" s="422"/>
      <c r="AJX830" s="422"/>
      <c r="AJY830" s="422"/>
      <c r="AJZ830" s="422"/>
      <c r="AKA830" s="422"/>
      <c r="AKB830" s="422"/>
      <c r="AKC830" s="422"/>
      <c r="AKD830" s="422"/>
      <c r="AKE830" s="422"/>
      <c r="AKF830" s="422"/>
      <c r="AKG830" s="422"/>
      <c r="AKH830" s="422"/>
      <c r="AKI830" s="422"/>
      <c r="AKJ830" s="422"/>
      <c r="AKK830" s="422"/>
      <c r="AKL830" s="422"/>
      <c r="AKM830" s="422"/>
      <c r="AKN830" s="422"/>
      <c r="AKO830" s="422"/>
      <c r="AKP830" s="422"/>
      <c r="AKQ830" s="422"/>
      <c r="AKR830" s="422"/>
      <c r="AKS830" s="422"/>
      <c r="AKT830" s="422"/>
      <c r="AKU830" s="422"/>
      <c r="AKV830" s="422"/>
      <c r="AKW830" s="422"/>
      <c r="AKX830" s="422"/>
      <c r="AKY830" s="422"/>
      <c r="AKZ830" s="422"/>
      <c r="ALA830" s="422"/>
      <c r="ALB830" s="422"/>
      <c r="ALC830" s="422"/>
      <c r="ALD830" s="422"/>
      <c r="ALE830" s="422"/>
      <c r="ALF830" s="422"/>
      <c r="ALG830" s="422"/>
      <c r="ALH830" s="422"/>
      <c r="ALI830" s="422"/>
      <c r="ALJ830" s="422"/>
      <c r="ALK830" s="422"/>
      <c r="ALL830" s="422"/>
      <c r="ALM830" s="422"/>
      <c r="ALN830" s="422"/>
      <c r="ALO830" s="422"/>
      <c r="ALP830" s="422"/>
      <c r="ALQ830" s="422"/>
      <c r="ALR830" s="422"/>
      <c r="ALS830" s="422"/>
      <c r="ALT830" s="422"/>
      <c r="ALU830" s="422"/>
      <c r="ALV830" s="422"/>
      <c r="ALW830" s="422"/>
      <c r="ALX830" s="422"/>
      <c r="ALY830" s="422"/>
      <c r="ALZ830" s="422"/>
      <c r="AMA830" s="422"/>
      <c r="AMB830" s="422"/>
      <c r="AMC830" s="422"/>
      <c r="AMD830" s="422"/>
      <c r="AME830" s="422"/>
      <c r="AMF830" s="422"/>
      <c r="AMG830" s="422"/>
      <c r="AMH830" s="422"/>
      <c r="AMI830" s="422"/>
      <c r="AMJ830" s="422"/>
      <c r="AMK830" s="422"/>
      <c r="AML830" s="422"/>
      <c r="AMM830" s="422"/>
      <c r="AMN830" s="422"/>
      <c r="AMO830" s="422"/>
      <c r="AMP830" s="422"/>
      <c r="AMQ830" s="422"/>
      <c r="AMR830" s="422"/>
      <c r="AMS830" s="422"/>
      <c r="AMT830" s="422"/>
      <c r="AMU830" s="422"/>
      <c r="AMV830" s="422"/>
      <c r="AMW830" s="422"/>
      <c r="AMX830" s="422"/>
    </row>
    <row r="831" spans="1:1038" s="398" customFormat="1" ht="18" customHeight="1">
      <c r="A831" s="548">
        <v>43333</v>
      </c>
      <c r="B831" s="543" t="s">
        <v>1647</v>
      </c>
      <c r="C831" s="226"/>
      <c r="D831" s="225" t="s">
        <v>1279</v>
      </c>
      <c r="E831" s="684">
        <v>100</v>
      </c>
      <c r="F831" s="684">
        <v>3</v>
      </c>
      <c r="G831" s="391" t="str">
        <f t="shared" si="513"/>
        <v>100-3</v>
      </c>
      <c r="H831" s="684">
        <v>6</v>
      </c>
      <c r="I831" s="684">
        <v>7</v>
      </c>
      <c r="J831" s="544">
        <f t="shared" si="546"/>
        <v>0</v>
      </c>
      <c r="K831" s="545" t="b">
        <f>IF(J832=1,IF(((VLOOKUP($G831,[3]Depth_Lookup!$A$3:$J$550,9,FALSE))-(I831/100))=0,"Good",IF(((VLOOKUP($G831,[3]Depth_Lookup!$A$3:$J$550,9,FALSE))-(I831/100))&gt;0,"Too Short","Too Long")))</f>
        <v>0</v>
      </c>
      <c r="L831" s="171">
        <f>(VLOOKUP($G831,Depth_Lookup!$A$3:$J$410,10,FALSE))+(H831/100)</f>
        <v>262.14999999999998</v>
      </c>
      <c r="M831" s="171">
        <f>(VLOOKUP($G831,Depth_Lookup!$A$3:$J$410,10,FALSE))+(I831/100)</f>
        <v>262.15999999999997</v>
      </c>
      <c r="N831" s="685" t="s">
        <v>2353</v>
      </c>
      <c r="O831" s="684">
        <v>1</v>
      </c>
      <c r="P831" s="684"/>
      <c r="Q831" s="684" t="s">
        <v>97</v>
      </c>
      <c r="R831" s="391" t="str">
        <f t="shared" si="537"/>
        <v>Gabbro</v>
      </c>
      <c r="S831" s="684" t="s">
        <v>98</v>
      </c>
      <c r="T831" s="684"/>
      <c r="U831" s="684" t="s">
        <v>95</v>
      </c>
      <c r="V831" s="684" t="s">
        <v>96</v>
      </c>
      <c r="W831" s="684" t="s">
        <v>112</v>
      </c>
      <c r="X831" s="392">
        <f>VLOOKUP(W831,[3]definitions_list_lookup!$A$13:$B$19,2,0)</f>
        <v>4</v>
      </c>
      <c r="Y831" s="256" t="s">
        <v>90</v>
      </c>
      <c r="Z831" s="256" t="s">
        <v>91</v>
      </c>
      <c r="AA831" s="684"/>
      <c r="AB831" s="684"/>
      <c r="AC831" s="684"/>
      <c r="AD831" s="684"/>
      <c r="AE831" s="713"/>
      <c r="AF831" s="391" t="e">
        <f>VLOOKUP(AE831,[3]definitions_list_mag!$V$12:$W$15,2,0)</f>
        <v>#N/A</v>
      </c>
      <c r="AG831" s="686"/>
      <c r="AH831" s="684"/>
      <c r="AI831" s="687"/>
      <c r="AJ831" s="684"/>
      <c r="AK831" s="684"/>
      <c r="AL831" s="684"/>
      <c r="AM831" s="684"/>
      <c r="AN831" s="684"/>
      <c r="AO831" s="687">
        <v>50</v>
      </c>
      <c r="AP831" s="684"/>
      <c r="AQ831" s="684"/>
      <c r="AR831" s="684" t="s">
        <v>2357</v>
      </c>
      <c r="AS831" s="684"/>
      <c r="AT831" s="684" t="s">
        <v>1326</v>
      </c>
      <c r="AU831" s="687">
        <v>50</v>
      </c>
      <c r="AV831" s="684"/>
      <c r="AW831" s="684"/>
      <c r="AX831" s="684"/>
      <c r="AY831" s="684"/>
      <c r="AZ831" s="684" t="s">
        <v>1326</v>
      </c>
      <c r="BA831" s="687"/>
      <c r="BB831" s="684"/>
      <c r="BC831" s="684"/>
      <c r="BD831" s="684"/>
      <c r="BE831" s="684"/>
      <c r="BF831" s="684"/>
      <c r="BG831" s="687"/>
      <c r="BH831" s="684"/>
      <c r="BI831" s="684"/>
      <c r="BJ831" s="684"/>
      <c r="BK831" s="684"/>
      <c r="BL831" s="684"/>
      <c r="BM831" s="687"/>
      <c r="BN831" s="684"/>
      <c r="BO831" s="684"/>
      <c r="BP831" s="684"/>
      <c r="BQ831" s="684"/>
      <c r="BR831" s="684" t="s">
        <v>2365</v>
      </c>
      <c r="BS831" s="684"/>
      <c r="BT831" s="684"/>
      <c r="BU831" s="684"/>
      <c r="BV831" s="684"/>
      <c r="BW831" s="684"/>
      <c r="BX831" s="684"/>
      <c r="BY831" s="687"/>
      <c r="BZ831" s="684"/>
      <c r="CA831" s="684"/>
      <c r="CB831" s="684"/>
      <c r="CC831" s="684"/>
      <c r="CD831" s="684"/>
      <c r="CE831" s="684"/>
      <c r="CF831" s="399">
        <f t="shared" si="538"/>
        <v>100</v>
      </c>
      <c r="CG831" s="259"/>
      <c r="CH831" s="688" t="s">
        <v>1466</v>
      </c>
      <c r="CI831" s="688">
        <v>100</v>
      </c>
      <c r="CJ831" s="688" t="s">
        <v>514</v>
      </c>
      <c r="CK831" s="689"/>
      <c r="CL831" s="690"/>
      <c r="CM831" s="690"/>
      <c r="CN831" s="690"/>
      <c r="CO831" s="690"/>
      <c r="CP831" s="690"/>
      <c r="CQ831" s="690"/>
      <c r="CR831" s="690"/>
      <c r="CS831" s="690"/>
      <c r="CT831" s="690"/>
      <c r="CU831" s="690"/>
      <c r="CV831" s="690"/>
      <c r="CW831" s="690"/>
      <c r="CX831" s="690"/>
      <c r="CY831" s="690"/>
      <c r="CZ831" s="690"/>
      <c r="DA831" s="690"/>
      <c r="DB831" s="690"/>
      <c r="DC831" s="684"/>
      <c r="DD831" s="690">
        <v>20</v>
      </c>
      <c r="DE831" s="690"/>
      <c r="DF831" s="690"/>
      <c r="DG831" s="690"/>
      <c r="DH831" s="690"/>
      <c r="DI831" s="690"/>
      <c r="DJ831" s="690">
        <v>80</v>
      </c>
      <c r="DK831" s="396">
        <f t="shared" si="539"/>
        <v>100</v>
      </c>
      <c r="DL831" s="259"/>
      <c r="DM831" s="690"/>
      <c r="DN831" s="690"/>
      <c r="DO831" s="691"/>
      <c r="DP831" s="692"/>
      <c r="DQ831" s="259"/>
      <c r="DR831" s="693" t="s">
        <v>2159</v>
      </c>
      <c r="DS831" s="694"/>
      <c r="DT831" s="695" t="s">
        <v>2366</v>
      </c>
      <c r="DU831" s="684">
        <v>12</v>
      </c>
      <c r="DV831" s="684" t="s">
        <v>850</v>
      </c>
      <c r="DW831" s="400" t="e">
        <f>VLOOKUP(P831,[3]definitions_list_lookup!$K$30:$L$54,2,0)</f>
        <v>#N/A</v>
      </c>
      <c r="DX831" s="697" t="s">
        <v>2367</v>
      </c>
      <c r="DY831" s="697" t="s">
        <v>1973</v>
      </c>
      <c r="DZ831" s="546"/>
      <c r="EA831" s="104"/>
      <c r="EB831" s="256"/>
      <c r="EC831" s="104"/>
      <c r="ED831" s="229" t="s">
        <v>2517</v>
      </c>
      <c r="EE831" s="401"/>
      <c r="EF831" s="402"/>
      <c r="EG831" s="401"/>
      <c r="EH831" s="403"/>
      <c r="EI831" s="404"/>
      <c r="EJ831" s="405"/>
      <c r="EK831" s="406"/>
      <c r="EL831" s="401"/>
      <c r="EM831" s="403"/>
      <c r="EN831" s="403" t="s">
        <v>1448</v>
      </c>
      <c r="EO831" s="407">
        <v>1.2</v>
      </c>
      <c r="EP831" s="407" t="s">
        <v>2202</v>
      </c>
      <c r="EQ831" s="407"/>
      <c r="ER831" s="407"/>
      <c r="ES831" s="407"/>
      <c r="ET831" s="407"/>
      <c r="EU831" s="407"/>
      <c r="EV831" s="408">
        <v>22</v>
      </c>
      <c r="EW831" s="408">
        <v>90</v>
      </c>
      <c r="EX831" s="408">
        <v>6</v>
      </c>
      <c r="EY831" s="408">
        <v>180</v>
      </c>
      <c r="EZ831" s="192">
        <f t="shared" si="514"/>
        <v>-75.418157279387017</v>
      </c>
      <c r="FA831" s="192">
        <f t="shared" si="515"/>
        <v>284.581842720613</v>
      </c>
      <c r="FB831" s="192">
        <f t="shared" si="516"/>
        <v>67.340758532757931</v>
      </c>
      <c r="FC831" s="192">
        <f t="shared" si="517"/>
        <v>14.581842720612983</v>
      </c>
      <c r="FD831" s="192">
        <f t="shared" si="518"/>
        <v>22.659241467242069</v>
      </c>
      <c r="FE831" s="193">
        <f t="shared" si="519"/>
        <v>104.581842720613</v>
      </c>
      <c r="FF831" s="194">
        <f t="shared" si="520"/>
        <v>22.659241467242069</v>
      </c>
      <c r="FG831" s="401"/>
      <c r="FH831" s="403"/>
      <c r="FI831" s="778">
        <f t="shared" si="526"/>
        <v>1.2</v>
      </c>
      <c r="FJ831" s="779">
        <f t="shared" si="527"/>
        <v>22.659241467242069</v>
      </c>
      <c r="FK831" s="779">
        <f t="shared" si="528"/>
        <v>67.340758532757931</v>
      </c>
      <c r="FL831" s="780">
        <f t="shared" si="529"/>
        <v>1.1753179571870918</v>
      </c>
      <c r="FM831" s="169">
        <f t="shared" si="530"/>
        <v>0.92281237821967499</v>
      </c>
      <c r="FN831" s="783">
        <f t="shared" si="531"/>
        <v>1.1073748538636099</v>
      </c>
      <c r="FO831" s="226"/>
      <c r="FP831" s="226"/>
      <c r="FQ831" s="226"/>
      <c r="FR831" s="226"/>
      <c r="FS831" s="226"/>
      <c r="FT831" s="226"/>
      <c r="FU831" s="226"/>
      <c r="FV831" s="226"/>
      <c r="FW831" s="226"/>
      <c r="FX831" s="226"/>
      <c r="FY831" s="226"/>
      <c r="FZ831" s="226"/>
      <c r="GA831" s="226"/>
      <c r="GB831" s="226"/>
      <c r="GC831" s="226"/>
      <c r="GD831" s="226"/>
      <c r="GE831" s="226"/>
      <c r="GF831" s="226"/>
      <c r="GG831" s="226"/>
      <c r="GH831" s="226"/>
      <c r="GI831" s="226"/>
      <c r="GJ831" s="226"/>
      <c r="GK831" s="226"/>
      <c r="GL831" s="226"/>
      <c r="GM831" s="226"/>
      <c r="GN831" s="226"/>
      <c r="GO831" s="226"/>
      <c r="GP831" s="226"/>
      <c r="GQ831" s="226"/>
      <c r="GR831" s="226"/>
      <c r="GS831" s="226"/>
      <c r="GT831" s="226"/>
      <c r="GU831" s="226"/>
      <c r="GV831" s="226"/>
      <c r="GW831" s="226"/>
      <c r="GX831" s="226"/>
      <c r="GY831" s="226"/>
      <c r="GZ831" s="226"/>
      <c r="HA831" s="226"/>
      <c r="HB831" s="226"/>
      <c r="HC831" s="226"/>
      <c r="HD831" s="226"/>
      <c r="HE831" s="226"/>
      <c r="HF831" s="226"/>
      <c r="HG831" s="226"/>
      <c r="HH831" s="226"/>
      <c r="HI831" s="226"/>
      <c r="HJ831" s="226"/>
      <c r="HK831" s="226"/>
      <c r="HL831" s="226"/>
      <c r="HM831" s="226"/>
      <c r="HN831" s="226"/>
      <c r="HO831" s="226"/>
      <c r="HP831" s="226"/>
      <c r="HQ831" s="226"/>
      <c r="HR831" s="226"/>
      <c r="HS831" s="226"/>
      <c r="HT831" s="226"/>
      <c r="HU831" s="226"/>
      <c r="HV831" s="226"/>
      <c r="HW831" s="226"/>
      <c r="HX831" s="226"/>
      <c r="HY831" s="226"/>
      <c r="HZ831" s="226"/>
      <c r="IA831" s="226"/>
      <c r="IB831" s="226"/>
      <c r="IC831" s="226"/>
      <c r="ID831" s="226"/>
      <c r="IE831" s="226"/>
      <c r="IF831" s="226"/>
      <c r="IG831" s="226"/>
      <c r="IH831" s="226"/>
      <c r="II831" s="226"/>
      <c r="IJ831" s="226"/>
      <c r="IK831" s="226"/>
      <c r="IL831" s="226"/>
      <c r="IM831" s="226"/>
      <c r="IN831" s="226"/>
      <c r="IO831" s="226"/>
      <c r="IP831" s="226"/>
      <c r="IQ831" s="226"/>
      <c r="IR831" s="226"/>
      <c r="IS831" s="226"/>
      <c r="IT831" s="226"/>
      <c r="IU831" s="226"/>
      <c r="IV831" s="226"/>
      <c r="IW831" s="226"/>
      <c r="IX831" s="226"/>
      <c r="IY831" s="226"/>
      <c r="IZ831" s="226"/>
      <c r="JA831" s="226"/>
      <c r="JB831" s="226"/>
      <c r="JC831" s="226"/>
      <c r="JD831" s="226"/>
      <c r="JE831" s="226"/>
      <c r="JF831" s="226"/>
      <c r="JG831" s="226"/>
      <c r="JH831" s="226"/>
      <c r="JI831" s="226"/>
      <c r="JJ831" s="226"/>
      <c r="JK831" s="226"/>
      <c r="JL831" s="226"/>
      <c r="JM831" s="226"/>
      <c r="JN831" s="226"/>
      <c r="JO831" s="226"/>
      <c r="JP831" s="226"/>
      <c r="JQ831" s="226"/>
      <c r="JR831" s="226"/>
      <c r="JS831" s="226"/>
      <c r="JT831" s="226"/>
      <c r="JU831" s="226"/>
      <c r="JV831" s="226"/>
      <c r="JW831" s="226"/>
      <c r="JX831" s="226"/>
      <c r="JY831" s="226"/>
      <c r="JZ831" s="226"/>
      <c r="KA831" s="226"/>
      <c r="KB831" s="226"/>
      <c r="KC831" s="226"/>
      <c r="KD831" s="226"/>
      <c r="KE831" s="226"/>
      <c r="KF831" s="226"/>
      <c r="KG831" s="226"/>
      <c r="KH831" s="226"/>
      <c r="KI831" s="226"/>
      <c r="KJ831" s="226"/>
      <c r="KK831" s="226"/>
      <c r="KL831" s="226"/>
      <c r="KM831" s="226"/>
      <c r="KN831" s="226"/>
      <c r="KO831" s="226"/>
      <c r="KP831" s="226"/>
      <c r="KQ831" s="226"/>
      <c r="KR831" s="226"/>
      <c r="KS831" s="226"/>
      <c r="KT831" s="226"/>
      <c r="KU831" s="226"/>
      <c r="KV831" s="226"/>
      <c r="KW831" s="226"/>
      <c r="KX831" s="226"/>
      <c r="KY831" s="226"/>
      <c r="KZ831" s="226"/>
      <c r="LA831" s="226"/>
      <c r="LB831" s="226"/>
      <c r="LC831" s="226"/>
      <c r="LD831" s="226"/>
      <c r="LE831" s="226"/>
      <c r="LF831" s="226"/>
      <c r="LG831" s="226"/>
      <c r="LH831" s="226"/>
      <c r="LI831" s="226"/>
      <c r="LJ831" s="226"/>
      <c r="LK831" s="226"/>
      <c r="LL831" s="226"/>
      <c r="LM831" s="226"/>
      <c r="LN831" s="226"/>
      <c r="LO831" s="226"/>
      <c r="LP831" s="226"/>
      <c r="LQ831" s="226"/>
      <c r="LR831" s="226"/>
      <c r="LS831" s="226"/>
      <c r="LT831" s="226"/>
      <c r="LU831" s="226"/>
      <c r="LV831" s="226"/>
      <c r="LW831" s="226"/>
      <c r="LX831" s="226"/>
      <c r="LY831" s="226"/>
      <c r="LZ831" s="226"/>
      <c r="MA831" s="226"/>
      <c r="MB831" s="226"/>
      <c r="MC831" s="226"/>
      <c r="MD831" s="226"/>
      <c r="ME831" s="226"/>
      <c r="MF831" s="226"/>
      <c r="MG831" s="226"/>
      <c r="MH831" s="226"/>
      <c r="MI831" s="226"/>
      <c r="MJ831" s="226"/>
      <c r="MK831" s="226"/>
      <c r="ML831" s="226"/>
      <c r="MM831" s="226"/>
      <c r="MN831" s="226"/>
      <c r="MO831" s="226"/>
      <c r="MP831" s="226"/>
      <c r="MQ831" s="226"/>
      <c r="MR831" s="226"/>
      <c r="MS831" s="226"/>
      <c r="MT831" s="226"/>
      <c r="MU831" s="226"/>
      <c r="MV831" s="226"/>
      <c r="MW831" s="226"/>
      <c r="MX831" s="226"/>
      <c r="MY831" s="226"/>
      <c r="MZ831" s="226"/>
      <c r="NA831" s="226"/>
      <c r="NB831" s="226"/>
      <c r="NC831" s="226"/>
      <c r="ND831" s="226"/>
      <c r="NE831" s="226"/>
      <c r="NF831" s="226"/>
      <c r="NG831" s="226"/>
      <c r="NH831" s="226"/>
      <c r="NI831" s="226"/>
      <c r="NJ831" s="226"/>
      <c r="NK831" s="226"/>
      <c r="NL831" s="226"/>
      <c r="NM831" s="226"/>
      <c r="NN831" s="226"/>
      <c r="NO831" s="226"/>
      <c r="NP831" s="226"/>
      <c r="NQ831" s="226"/>
      <c r="NR831" s="226"/>
      <c r="NS831" s="226"/>
      <c r="NT831" s="226"/>
      <c r="NU831" s="226"/>
      <c r="NV831" s="226"/>
      <c r="NW831" s="226"/>
      <c r="NX831" s="226"/>
      <c r="NY831" s="226"/>
      <c r="NZ831" s="226"/>
      <c r="OA831" s="226"/>
      <c r="OB831" s="226"/>
      <c r="OC831" s="226"/>
      <c r="OD831" s="226"/>
      <c r="OE831" s="226"/>
      <c r="OF831" s="226"/>
      <c r="OG831" s="226"/>
      <c r="OH831" s="226"/>
      <c r="OI831" s="226"/>
      <c r="OJ831" s="226"/>
      <c r="OK831" s="226"/>
      <c r="OL831" s="226"/>
      <c r="OM831" s="226"/>
      <c r="ON831" s="226"/>
      <c r="OO831" s="226"/>
      <c r="OP831" s="226"/>
      <c r="OQ831" s="226"/>
      <c r="OR831" s="226"/>
      <c r="OS831" s="226"/>
      <c r="OT831" s="226"/>
      <c r="OU831" s="226"/>
      <c r="OV831" s="226"/>
      <c r="OW831" s="226"/>
      <c r="OX831" s="226"/>
      <c r="OY831" s="226"/>
      <c r="OZ831" s="226"/>
      <c r="PA831" s="226"/>
      <c r="PB831" s="226"/>
      <c r="PC831" s="226"/>
      <c r="PD831" s="226"/>
      <c r="PE831" s="226"/>
      <c r="PF831" s="226"/>
      <c r="PG831" s="226"/>
      <c r="PH831" s="226"/>
      <c r="PI831" s="226"/>
      <c r="PJ831" s="226"/>
      <c r="PK831" s="226"/>
      <c r="PL831" s="226"/>
      <c r="PM831" s="226"/>
      <c r="PN831" s="226"/>
      <c r="PO831" s="226"/>
      <c r="PP831" s="226"/>
      <c r="PQ831" s="226"/>
      <c r="PR831" s="226"/>
      <c r="PS831" s="226"/>
      <c r="PT831" s="226"/>
      <c r="PU831" s="226"/>
      <c r="PV831" s="226"/>
      <c r="PW831" s="226"/>
      <c r="PX831" s="226"/>
      <c r="PY831" s="226"/>
      <c r="PZ831" s="226"/>
      <c r="QA831" s="226"/>
      <c r="QB831" s="226"/>
      <c r="QC831" s="226"/>
      <c r="QD831" s="226"/>
      <c r="QE831" s="226"/>
      <c r="QF831" s="226"/>
      <c r="QG831" s="226"/>
      <c r="QH831" s="226"/>
      <c r="QI831" s="226"/>
      <c r="QJ831" s="226"/>
      <c r="QK831" s="226"/>
      <c r="QL831" s="226"/>
      <c r="QM831" s="226"/>
      <c r="QN831" s="226"/>
      <c r="QO831" s="226"/>
      <c r="QP831" s="226"/>
      <c r="QQ831" s="226"/>
      <c r="QR831" s="226"/>
      <c r="QS831" s="226"/>
      <c r="QT831" s="226"/>
      <c r="QU831" s="226"/>
      <c r="QV831" s="226"/>
      <c r="QW831" s="226"/>
      <c r="QX831" s="226"/>
      <c r="QY831" s="226"/>
      <c r="QZ831" s="226"/>
      <c r="RA831" s="226"/>
      <c r="RB831" s="226"/>
      <c r="RC831" s="226"/>
      <c r="RD831" s="226"/>
      <c r="RE831" s="226"/>
      <c r="RF831" s="226"/>
      <c r="RG831" s="226"/>
      <c r="RH831" s="226"/>
      <c r="RI831" s="226"/>
      <c r="RJ831" s="226"/>
      <c r="RK831" s="226"/>
      <c r="RL831" s="226"/>
      <c r="RM831" s="226"/>
      <c r="RN831" s="226"/>
      <c r="RO831" s="226"/>
      <c r="RP831" s="226"/>
      <c r="RQ831" s="226"/>
      <c r="RR831" s="226"/>
      <c r="RS831" s="226"/>
      <c r="RT831" s="226"/>
      <c r="RU831" s="226"/>
      <c r="RV831" s="226"/>
      <c r="RW831" s="226"/>
      <c r="RX831" s="226"/>
      <c r="RY831" s="226"/>
      <c r="RZ831" s="226"/>
      <c r="SA831" s="226"/>
      <c r="SB831" s="226"/>
      <c r="SC831" s="226"/>
      <c r="SD831" s="226"/>
      <c r="SE831" s="226"/>
      <c r="SF831" s="226"/>
      <c r="SG831" s="226"/>
      <c r="SH831" s="226"/>
      <c r="SI831" s="226"/>
      <c r="SJ831" s="226"/>
      <c r="SK831" s="226"/>
      <c r="SL831" s="226"/>
      <c r="SM831" s="226"/>
      <c r="SN831" s="226"/>
      <c r="SO831" s="226"/>
      <c r="SP831" s="226"/>
      <c r="SQ831" s="226"/>
      <c r="SR831" s="226"/>
      <c r="SS831" s="226"/>
      <c r="ST831" s="226"/>
      <c r="SU831" s="226"/>
      <c r="SV831" s="226"/>
      <c r="SW831" s="226"/>
      <c r="SX831" s="226"/>
      <c r="SY831" s="226"/>
      <c r="SZ831" s="226"/>
      <c r="TA831" s="226"/>
      <c r="TB831" s="226"/>
      <c r="TC831" s="226"/>
      <c r="TD831" s="226"/>
      <c r="TE831" s="226"/>
      <c r="TF831" s="226"/>
      <c r="TG831" s="226"/>
      <c r="TH831" s="226"/>
      <c r="TI831" s="226"/>
      <c r="TJ831" s="226"/>
      <c r="TK831" s="226"/>
      <c r="TL831" s="226"/>
      <c r="TM831" s="226"/>
      <c r="TN831" s="226"/>
      <c r="TO831" s="226"/>
      <c r="TP831" s="226"/>
      <c r="TQ831" s="226"/>
      <c r="TR831" s="226"/>
      <c r="TS831" s="226"/>
      <c r="TT831" s="226"/>
      <c r="TU831" s="226"/>
      <c r="TV831" s="226"/>
      <c r="TW831" s="226"/>
      <c r="TX831" s="226"/>
      <c r="TY831" s="226"/>
      <c r="TZ831" s="226"/>
      <c r="UA831" s="226"/>
      <c r="UB831" s="226"/>
      <c r="UC831" s="226"/>
      <c r="UD831" s="226"/>
      <c r="UE831" s="226"/>
      <c r="UF831" s="226"/>
      <c r="UG831" s="226"/>
      <c r="UH831" s="226"/>
      <c r="UI831" s="226"/>
      <c r="UJ831" s="226"/>
      <c r="UK831" s="226"/>
      <c r="UL831" s="226"/>
      <c r="UM831" s="226"/>
      <c r="UN831" s="226"/>
      <c r="UO831" s="226"/>
      <c r="UP831" s="226"/>
      <c r="UQ831" s="226"/>
      <c r="UR831" s="226"/>
      <c r="US831" s="226"/>
      <c r="UT831" s="226"/>
      <c r="UU831" s="226"/>
      <c r="UV831" s="226"/>
      <c r="UW831" s="226"/>
      <c r="UX831" s="226"/>
      <c r="UY831" s="226"/>
      <c r="UZ831" s="226"/>
      <c r="VA831" s="226"/>
      <c r="VB831" s="226"/>
      <c r="VC831" s="226"/>
      <c r="VD831" s="226"/>
      <c r="VE831" s="226"/>
      <c r="VF831" s="226"/>
      <c r="VG831" s="226"/>
      <c r="VH831" s="226"/>
      <c r="VI831" s="226"/>
      <c r="VJ831" s="226"/>
      <c r="VK831" s="226"/>
      <c r="VL831" s="226"/>
      <c r="VM831" s="226"/>
      <c r="VN831" s="226"/>
      <c r="VO831" s="226"/>
      <c r="VP831" s="226"/>
      <c r="VQ831" s="226"/>
      <c r="VR831" s="226"/>
      <c r="VS831" s="226"/>
      <c r="VT831" s="226"/>
      <c r="VU831" s="226"/>
      <c r="VV831" s="226"/>
      <c r="VW831" s="226"/>
      <c r="VX831" s="226"/>
      <c r="VY831" s="226"/>
      <c r="VZ831" s="226"/>
      <c r="WA831" s="226"/>
      <c r="WB831" s="226"/>
      <c r="WC831" s="226"/>
      <c r="WD831" s="226"/>
      <c r="WE831" s="226"/>
      <c r="WF831" s="226"/>
      <c r="WG831" s="226"/>
      <c r="WH831" s="226"/>
      <c r="WI831" s="226"/>
      <c r="WJ831" s="226"/>
      <c r="WK831" s="226"/>
      <c r="WL831" s="226"/>
      <c r="WM831" s="226"/>
      <c r="WN831" s="226"/>
      <c r="WO831" s="226"/>
      <c r="WP831" s="226"/>
      <c r="WQ831" s="226"/>
      <c r="WR831" s="226"/>
      <c r="WS831" s="226"/>
      <c r="WT831" s="226"/>
      <c r="WU831" s="226"/>
      <c r="WV831" s="226"/>
      <c r="WW831" s="226"/>
      <c r="WX831" s="226"/>
      <c r="WY831" s="226"/>
      <c r="WZ831" s="226"/>
      <c r="XA831" s="226"/>
      <c r="XB831" s="226"/>
      <c r="XC831" s="226"/>
      <c r="XD831" s="226"/>
      <c r="XE831" s="226"/>
      <c r="XF831" s="226"/>
      <c r="XG831" s="226"/>
      <c r="XH831" s="226"/>
      <c r="XI831" s="226"/>
      <c r="XJ831" s="226"/>
      <c r="XK831" s="226"/>
      <c r="XL831" s="226"/>
      <c r="XM831" s="226"/>
      <c r="XN831" s="226"/>
      <c r="XO831" s="226"/>
      <c r="XP831" s="226"/>
      <c r="XQ831" s="226"/>
      <c r="XR831" s="226"/>
      <c r="XS831" s="226"/>
      <c r="XT831" s="226"/>
      <c r="XU831" s="226"/>
      <c r="XV831" s="226"/>
      <c r="XW831" s="226"/>
      <c r="XX831" s="226"/>
      <c r="XY831" s="226"/>
      <c r="XZ831" s="226"/>
      <c r="YA831" s="226"/>
      <c r="YB831" s="226"/>
      <c r="YC831" s="226"/>
      <c r="YD831" s="226"/>
      <c r="YE831" s="226"/>
      <c r="YF831" s="226"/>
      <c r="YG831" s="226"/>
      <c r="YH831" s="226"/>
      <c r="YI831" s="226"/>
      <c r="YJ831" s="226"/>
      <c r="YK831" s="226"/>
      <c r="YL831" s="226"/>
      <c r="YM831" s="226"/>
      <c r="YN831" s="226"/>
      <c r="YO831" s="226"/>
      <c r="YP831" s="226"/>
      <c r="YQ831" s="226"/>
      <c r="YR831" s="226"/>
      <c r="YS831" s="226"/>
      <c r="YT831" s="226"/>
      <c r="YU831" s="226"/>
      <c r="YV831" s="226"/>
      <c r="YW831" s="226"/>
      <c r="YX831" s="226"/>
      <c r="YY831" s="226"/>
      <c r="YZ831" s="226"/>
      <c r="ZA831" s="226"/>
      <c r="ZB831" s="226"/>
      <c r="ZC831" s="226"/>
      <c r="ZD831" s="226"/>
      <c r="ZE831" s="226"/>
      <c r="ZF831" s="226"/>
      <c r="ZG831" s="226"/>
      <c r="ZH831" s="226"/>
      <c r="ZI831" s="226"/>
      <c r="ZJ831" s="226"/>
      <c r="ZK831" s="226"/>
      <c r="ZL831" s="226"/>
      <c r="ZM831" s="226"/>
      <c r="ZN831" s="226"/>
      <c r="ZO831" s="226"/>
      <c r="ZP831" s="226"/>
      <c r="ZQ831" s="226"/>
      <c r="ZR831" s="226"/>
      <c r="ZS831" s="226"/>
      <c r="ZT831" s="226"/>
      <c r="ZU831" s="226"/>
      <c r="ZV831" s="226"/>
      <c r="ZW831" s="226"/>
      <c r="ZX831" s="226"/>
      <c r="ZY831" s="226"/>
      <c r="ZZ831" s="226"/>
      <c r="AAA831" s="226"/>
      <c r="AAB831" s="226"/>
      <c r="AAC831" s="226"/>
      <c r="AAD831" s="226"/>
      <c r="AAE831" s="226"/>
      <c r="AAF831" s="226"/>
      <c r="AAG831" s="226"/>
      <c r="AAH831" s="226"/>
      <c r="AAI831" s="226"/>
      <c r="AAJ831" s="226"/>
      <c r="AAK831" s="226"/>
      <c r="AAL831" s="226"/>
      <c r="AAM831" s="226"/>
      <c r="AAN831" s="226"/>
      <c r="AAO831" s="226"/>
      <c r="AAP831" s="226"/>
      <c r="AAQ831" s="226"/>
      <c r="AAR831" s="226"/>
      <c r="AAS831" s="226"/>
      <c r="AAT831" s="226"/>
      <c r="AAU831" s="226"/>
      <c r="AAV831" s="226"/>
      <c r="AAW831" s="226"/>
      <c r="AAX831" s="226"/>
      <c r="AAY831" s="226"/>
      <c r="AAZ831" s="226"/>
      <c r="ABA831" s="226"/>
      <c r="ABB831" s="226"/>
      <c r="ABC831" s="226"/>
      <c r="ABD831" s="226"/>
      <c r="ABE831" s="226"/>
      <c r="ABF831" s="226"/>
      <c r="ABG831" s="226"/>
      <c r="ABH831" s="226"/>
      <c r="ABI831" s="226"/>
      <c r="ABJ831" s="226"/>
      <c r="ABK831" s="226"/>
      <c r="ABL831" s="226"/>
      <c r="ABM831" s="226"/>
      <c r="ABN831" s="226"/>
      <c r="ABO831" s="226"/>
      <c r="ABP831" s="226"/>
      <c r="ABQ831" s="226"/>
      <c r="ABR831" s="226"/>
      <c r="ABS831" s="226"/>
      <c r="ABT831" s="226"/>
      <c r="ABU831" s="226"/>
      <c r="ABV831" s="226"/>
      <c r="ABW831" s="226"/>
      <c r="ABX831" s="226"/>
      <c r="ABY831" s="226"/>
      <c r="ABZ831" s="226"/>
      <c r="ACA831" s="226"/>
      <c r="ACB831" s="226"/>
      <c r="ACC831" s="226"/>
      <c r="ACD831" s="226"/>
      <c r="ACE831" s="226"/>
      <c r="ACF831" s="226"/>
      <c r="ACG831" s="226"/>
      <c r="ACH831" s="226"/>
      <c r="ACI831" s="226"/>
      <c r="ACJ831" s="226"/>
      <c r="ACK831" s="226"/>
      <c r="ACL831" s="226"/>
      <c r="ACM831" s="226"/>
      <c r="ACN831" s="226"/>
      <c r="ACO831" s="226"/>
      <c r="ACP831" s="226"/>
      <c r="ACQ831" s="226"/>
      <c r="ACR831" s="226"/>
      <c r="ACS831" s="226"/>
      <c r="ACT831" s="226"/>
      <c r="ACU831" s="226"/>
      <c r="ACV831" s="226"/>
      <c r="ACW831" s="226"/>
      <c r="ACX831" s="226"/>
      <c r="ACY831" s="226"/>
      <c r="ACZ831" s="226"/>
      <c r="ADA831" s="226"/>
      <c r="ADB831" s="226"/>
      <c r="ADC831" s="226"/>
      <c r="ADD831" s="226"/>
      <c r="ADE831" s="226"/>
      <c r="ADF831" s="226"/>
      <c r="ADG831" s="226"/>
      <c r="ADH831" s="226"/>
      <c r="ADI831" s="226"/>
      <c r="ADJ831" s="226"/>
      <c r="ADK831" s="226"/>
      <c r="ADL831" s="226"/>
      <c r="ADM831" s="226"/>
      <c r="ADN831" s="226"/>
      <c r="ADO831" s="226"/>
      <c r="ADP831" s="226"/>
      <c r="ADQ831" s="226"/>
      <c r="ADR831" s="226"/>
      <c r="ADS831" s="226"/>
      <c r="ADT831" s="226"/>
      <c r="ADU831" s="226"/>
      <c r="ADV831" s="226"/>
      <c r="ADW831" s="226"/>
      <c r="ADX831" s="226"/>
      <c r="ADY831" s="226"/>
      <c r="ADZ831" s="226"/>
      <c r="AEA831" s="226"/>
      <c r="AEB831" s="226"/>
      <c r="AEC831" s="226"/>
      <c r="AED831" s="226"/>
      <c r="AEE831" s="226"/>
      <c r="AEF831" s="226"/>
      <c r="AEG831" s="226"/>
      <c r="AEH831" s="226"/>
      <c r="AEI831" s="226"/>
      <c r="AEJ831" s="226"/>
      <c r="AEK831" s="226"/>
      <c r="AEL831" s="226"/>
      <c r="AEM831" s="226"/>
      <c r="AEN831" s="226"/>
      <c r="AEO831" s="226"/>
      <c r="AEP831" s="226"/>
      <c r="AEQ831" s="226"/>
      <c r="AER831" s="226"/>
      <c r="AES831" s="226"/>
      <c r="AET831" s="226"/>
      <c r="AEU831" s="226"/>
      <c r="AEV831" s="226"/>
      <c r="AEW831" s="226"/>
      <c r="AEX831" s="226"/>
      <c r="AEY831" s="226"/>
      <c r="AEZ831" s="226"/>
      <c r="AFA831" s="226"/>
      <c r="AFB831" s="226"/>
      <c r="AFC831" s="226"/>
      <c r="AFD831" s="226"/>
      <c r="AFE831" s="226"/>
      <c r="AFF831" s="226"/>
      <c r="AFG831" s="226"/>
      <c r="AFH831" s="226"/>
      <c r="AFI831" s="226"/>
      <c r="AFJ831" s="226"/>
      <c r="AFK831" s="226"/>
      <c r="AFL831" s="226"/>
      <c r="AFM831" s="226"/>
      <c r="AFN831" s="226"/>
      <c r="AFO831" s="226"/>
      <c r="AFP831" s="226"/>
      <c r="AFQ831" s="226"/>
      <c r="AFR831" s="226"/>
      <c r="AFS831" s="226"/>
      <c r="AFT831" s="226"/>
      <c r="AFU831" s="226"/>
      <c r="AFV831" s="226"/>
      <c r="AFW831" s="226"/>
      <c r="AFX831" s="226"/>
      <c r="AFY831" s="226"/>
      <c r="AFZ831" s="226"/>
      <c r="AGA831" s="226"/>
      <c r="AGB831" s="226"/>
      <c r="AGC831" s="226"/>
      <c r="AGD831" s="226"/>
      <c r="AGE831" s="226"/>
      <c r="AGF831" s="226"/>
      <c r="AGG831" s="226"/>
      <c r="AGH831" s="226"/>
      <c r="AGI831" s="226"/>
      <c r="AGJ831" s="226"/>
      <c r="AGK831" s="226"/>
      <c r="AGL831" s="226"/>
      <c r="AGM831" s="226"/>
      <c r="AGN831" s="226"/>
      <c r="AGO831" s="226"/>
      <c r="AGP831" s="226"/>
      <c r="AGQ831" s="226"/>
      <c r="AGR831" s="226"/>
      <c r="AGS831" s="226"/>
      <c r="AGT831" s="226"/>
      <c r="AGU831" s="226"/>
      <c r="AGV831" s="226"/>
      <c r="AGW831" s="226"/>
      <c r="AGX831" s="226"/>
      <c r="AGY831" s="226"/>
      <c r="AGZ831" s="226"/>
      <c r="AHA831" s="226"/>
      <c r="AHB831" s="226"/>
      <c r="AHC831" s="226"/>
      <c r="AHD831" s="226"/>
      <c r="AHE831" s="226"/>
      <c r="AHF831" s="226"/>
      <c r="AHG831" s="226"/>
      <c r="AHH831" s="226"/>
      <c r="AHI831" s="226"/>
      <c r="AHJ831" s="226"/>
      <c r="AHK831" s="226"/>
      <c r="AHL831" s="226"/>
      <c r="AHM831" s="226"/>
      <c r="AHN831" s="226"/>
      <c r="AHO831" s="226"/>
      <c r="AHP831" s="226"/>
      <c r="AHQ831" s="226"/>
      <c r="AHR831" s="226"/>
      <c r="AHS831" s="226"/>
      <c r="AHT831" s="226"/>
      <c r="AHU831" s="226"/>
      <c r="AHV831" s="226"/>
      <c r="AHW831" s="226"/>
      <c r="AHX831" s="226"/>
      <c r="AHY831" s="226"/>
      <c r="AHZ831" s="226"/>
      <c r="AIA831" s="226"/>
      <c r="AIB831" s="226"/>
      <c r="AIC831" s="226"/>
      <c r="AID831" s="226"/>
      <c r="AIE831" s="226"/>
      <c r="AIF831" s="226"/>
      <c r="AIG831" s="226"/>
      <c r="AIH831" s="226"/>
      <c r="AII831" s="226"/>
      <c r="AIJ831" s="226"/>
      <c r="AIK831" s="226"/>
      <c r="AIL831" s="226"/>
      <c r="AIM831" s="226"/>
      <c r="AIN831" s="226"/>
      <c r="AIO831" s="226"/>
      <c r="AIP831" s="226"/>
      <c r="AIQ831" s="226"/>
      <c r="AIR831" s="226"/>
      <c r="AIS831" s="226"/>
      <c r="AIT831" s="226"/>
      <c r="AIU831" s="226"/>
      <c r="AIV831" s="226"/>
      <c r="AIW831" s="226"/>
      <c r="AIX831" s="226"/>
      <c r="AIY831" s="226"/>
      <c r="AIZ831" s="226"/>
      <c r="AJA831" s="226"/>
      <c r="AJB831" s="226"/>
      <c r="AJC831" s="226"/>
      <c r="AJD831" s="226"/>
      <c r="AJE831" s="226"/>
      <c r="AJF831" s="226"/>
      <c r="AJG831" s="226"/>
      <c r="AJH831" s="226"/>
      <c r="AJI831" s="226"/>
      <c r="AJJ831" s="226"/>
      <c r="AJK831" s="226"/>
      <c r="AJL831" s="226"/>
      <c r="AJM831" s="226"/>
      <c r="AJN831" s="226"/>
      <c r="AJO831" s="226"/>
      <c r="AJP831" s="226"/>
      <c r="AJQ831" s="226"/>
      <c r="AJR831" s="226"/>
      <c r="AJS831" s="226"/>
      <c r="AJT831" s="226"/>
      <c r="AJU831" s="226"/>
      <c r="AJV831" s="226"/>
      <c r="AJW831" s="226"/>
      <c r="AJX831" s="226"/>
      <c r="AJY831" s="226"/>
      <c r="AJZ831" s="226"/>
      <c r="AKA831" s="226"/>
      <c r="AKB831" s="226"/>
      <c r="AKC831" s="226"/>
      <c r="AKD831" s="226"/>
      <c r="AKE831" s="226"/>
      <c r="AKF831" s="226"/>
      <c r="AKG831" s="226"/>
      <c r="AKH831" s="226"/>
      <c r="AKI831" s="226"/>
      <c r="AKJ831" s="226"/>
      <c r="AKK831" s="226"/>
      <c r="AKL831" s="226"/>
      <c r="AKM831" s="226"/>
      <c r="AKN831" s="226"/>
      <c r="AKO831" s="226"/>
      <c r="AKP831" s="226"/>
      <c r="AKQ831" s="226"/>
      <c r="AKR831" s="226"/>
      <c r="AKS831" s="226"/>
      <c r="AKT831" s="226"/>
      <c r="AKU831" s="226"/>
      <c r="AKV831" s="226"/>
      <c r="AKW831" s="226"/>
      <c r="AKX831" s="226"/>
      <c r="AKY831" s="226"/>
      <c r="AKZ831" s="226"/>
      <c r="ALA831" s="226"/>
      <c r="ALB831" s="226"/>
      <c r="ALC831" s="226"/>
      <c r="ALD831" s="226"/>
      <c r="ALE831" s="226"/>
      <c r="ALF831" s="226"/>
      <c r="ALG831" s="226"/>
      <c r="ALH831" s="226"/>
      <c r="ALI831" s="226"/>
      <c r="ALJ831" s="226"/>
      <c r="ALK831" s="226"/>
      <c r="ALL831" s="226"/>
      <c r="ALM831" s="226"/>
      <c r="ALN831" s="226"/>
      <c r="ALO831" s="226"/>
      <c r="ALP831" s="226"/>
      <c r="ALQ831" s="226"/>
      <c r="ALR831" s="226"/>
      <c r="ALS831" s="226"/>
      <c r="ALT831" s="226"/>
      <c r="ALU831" s="226"/>
      <c r="ALV831" s="226"/>
      <c r="ALW831" s="226"/>
      <c r="ALX831" s="226"/>
      <c r="ALY831" s="226"/>
      <c r="ALZ831" s="226"/>
      <c r="AMA831" s="226"/>
      <c r="AMB831" s="226"/>
      <c r="AMC831" s="226"/>
      <c r="AMD831" s="226"/>
      <c r="AME831" s="226"/>
      <c r="AMF831" s="226"/>
      <c r="AMG831" s="226"/>
      <c r="AMH831" s="226"/>
      <c r="AMI831" s="226"/>
      <c r="AMJ831" s="226"/>
      <c r="AMK831" s="226"/>
      <c r="AML831" s="226"/>
      <c r="AMM831" s="226"/>
      <c r="AMN831" s="226"/>
      <c r="AMO831" s="226"/>
      <c r="AMP831" s="226"/>
      <c r="AMQ831" s="226"/>
      <c r="AMR831" s="226"/>
      <c r="AMS831" s="226"/>
      <c r="AMT831" s="226"/>
      <c r="AMU831" s="226"/>
      <c r="AMV831" s="226"/>
      <c r="AMW831" s="226"/>
      <c r="AMX831" s="226"/>
    </row>
    <row r="832" spans="1:1038" s="398" customFormat="1" ht="18" customHeight="1">
      <c r="A832" s="548">
        <v>43333</v>
      </c>
      <c r="B832" s="543" t="s">
        <v>1647</v>
      </c>
      <c r="C832" s="226"/>
      <c r="D832" s="225" t="s">
        <v>1279</v>
      </c>
      <c r="E832" s="256">
        <v>100</v>
      </c>
      <c r="F832" s="256">
        <v>3</v>
      </c>
      <c r="G832" s="391" t="str">
        <f t="shared" si="513"/>
        <v>100-3</v>
      </c>
      <c r="H832" s="256">
        <v>7</v>
      </c>
      <c r="I832" s="256">
        <v>27</v>
      </c>
      <c r="J832" s="544">
        <f t="shared" si="546"/>
        <v>0</v>
      </c>
      <c r="K832" s="545" t="b">
        <f>IF(J833=1,IF(((VLOOKUP($G832,[3]Depth_Lookup!$A$3:$J$550,9,FALSE))-(I832/100))=0,"Good",IF(((VLOOKUP($G832,[3]Depth_Lookup!$A$3:$J$550,9,FALSE))-(I832/100))&gt;0,"Too Short","Too Long")))</f>
        <v>0</v>
      </c>
      <c r="L832" s="171">
        <f>(VLOOKUP($G832,Depth_Lookup!$A$3:$J$410,10,FALSE))+(H832/100)</f>
        <v>262.15999999999997</v>
      </c>
      <c r="M832" s="171">
        <f>(VLOOKUP($G832,Depth_Lookup!$A$3:$J$410,10,FALSE))+(I832/100)</f>
        <v>262.35999999999996</v>
      </c>
      <c r="N832" s="646" t="s">
        <v>2353</v>
      </c>
      <c r="O832" s="256">
        <v>1</v>
      </c>
      <c r="P832" s="256" t="s">
        <v>853</v>
      </c>
      <c r="Q832" s="256" t="s">
        <v>125</v>
      </c>
      <c r="R832" s="391" t="str">
        <f t="shared" si="537"/>
        <v>SerpentinizedHarzburgite</v>
      </c>
      <c r="S832" s="226" t="s">
        <v>98</v>
      </c>
      <c r="T832" s="256"/>
      <c r="U832" s="684" t="s">
        <v>95</v>
      </c>
      <c r="V832" s="684" t="s">
        <v>96</v>
      </c>
      <c r="W832" s="256" t="s">
        <v>102</v>
      </c>
      <c r="X832" s="392">
        <f>VLOOKUP(W832,[3]definitions_list_lookup!$A$13:$B$19,2,0)</f>
        <v>5</v>
      </c>
      <c r="Y832" s="256" t="s">
        <v>90</v>
      </c>
      <c r="Z832" s="256" t="s">
        <v>91</v>
      </c>
      <c r="AA832" s="256"/>
      <c r="AB832" s="226"/>
      <c r="AC832" s="226"/>
      <c r="AD832" s="226"/>
      <c r="AE832" s="393"/>
      <c r="AF832" s="391" t="e">
        <f>VLOOKUP(AE832,[3]definitions_list_mag!$V$12:$W$15,2,0)</f>
        <v>#N/A</v>
      </c>
      <c r="AG832" s="683"/>
      <c r="AH832" s="256"/>
      <c r="AI832" s="255">
        <v>68</v>
      </c>
      <c r="AJ832" s="256"/>
      <c r="AK832" s="256"/>
      <c r="AL832" s="256"/>
      <c r="AM832" s="256"/>
      <c r="AN832" s="256"/>
      <c r="AO832" s="255"/>
      <c r="AP832" s="256"/>
      <c r="AQ832" s="256"/>
      <c r="AR832" s="256"/>
      <c r="AS832" s="256"/>
      <c r="AT832" s="256"/>
      <c r="AU832" s="255"/>
      <c r="AV832" s="256"/>
      <c r="AW832" s="256"/>
      <c r="AX832" s="226"/>
      <c r="AY832" s="226"/>
      <c r="AZ832" s="256"/>
      <c r="BA832" s="255">
        <v>30</v>
      </c>
      <c r="BB832" s="226">
        <v>6</v>
      </c>
      <c r="BC832" s="226">
        <v>2</v>
      </c>
      <c r="BD832" s="226" t="s">
        <v>110</v>
      </c>
      <c r="BE832" s="226" t="s">
        <v>103</v>
      </c>
      <c r="BF832" s="226"/>
      <c r="BG832" s="257"/>
      <c r="BH832" s="226"/>
      <c r="BI832" s="226"/>
      <c r="BJ832" s="226"/>
      <c r="BK832" s="226"/>
      <c r="BL832" s="226"/>
      <c r="BM832" s="257">
        <v>2</v>
      </c>
      <c r="BN832" s="226">
        <v>3</v>
      </c>
      <c r="BO832" s="226">
        <v>0.5</v>
      </c>
      <c r="BP832" s="226"/>
      <c r="BQ832" s="226"/>
      <c r="BR832" s="226"/>
      <c r="BS832" s="226"/>
      <c r="BT832" s="226"/>
      <c r="BU832" s="226"/>
      <c r="BV832" s="226"/>
      <c r="BW832" s="226"/>
      <c r="BX832" s="226"/>
      <c r="BY832" s="257"/>
      <c r="BZ832" s="226"/>
      <c r="CA832" s="226"/>
      <c r="CB832" s="226"/>
      <c r="CC832" s="226"/>
      <c r="CD832" s="226"/>
      <c r="CE832" s="226"/>
      <c r="CF832" s="399">
        <f t="shared" si="538"/>
        <v>100</v>
      </c>
      <c r="CG832" s="259"/>
      <c r="CH832" s="150" t="s">
        <v>1329</v>
      </c>
      <c r="CI832" s="150">
        <v>80</v>
      </c>
      <c r="CJ832" s="150" t="s">
        <v>514</v>
      </c>
      <c r="CK832" s="560"/>
      <c r="CL832" s="395"/>
      <c r="CM832" s="395"/>
      <c r="CN832" s="395"/>
      <c r="CO832" s="395"/>
      <c r="CP832" s="395"/>
      <c r="CQ832" s="395"/>
      <c r="CR832" s="395"/>
      <c r="CS832" s="395"/>
      <c r="CT832" s="395"/>
      <c r="CU832" s="395"/>
      <c r="CV832" s="395"/>
      <c r="CW832" s="395"/>
      <c r="CX832" s="395"/>
      <c r="CY832" s="395"/>
      <c r="CZ832" s="395"/>
      <c r="DA832" s="395"/>
      <c r="DB832" s="395">
        <v>90</v>
      </c>
      <c r="DC832" s="256">
        <v>10</v>
      </c>
      <c r="DD832" s="395"/>
      <c r="DE832" s="395"/>
      <c r="DF832" s="395"/>
      <c r="DG832" s="395"/>
      <c r="DH832" s="395"/>
      <c r="DI832" s="395"/>
      <c r="DJ832" s="395"/>
      <c r="DK832" s="396">
        <f t="shared" si="539"/>
        <v>100</v>
      </c>
      <c r="DL832" s="259"/>
      <c r="DM832" s="395"/>
      <c r="DN832" s="395"/>
      <c r="DO832" s="397"/>
      <c r="DQ832" s="259"/>
      <c r="DR832" s="563"/>
      <c r="DS832" s="259"/>
      <c r="DT832" s="543" t="s">
        <v>1704</v>
      </c>
      <c r="DU832" s="256"/>
      <c r="DV832" s="256"/>
      <c r="DW832" s="400" t="e">
        <f>VLOOKUP(P832,[3]definitions_list_lookup!$K$30:$L$54,2,0)</f>
        <v>#N/A</v>
      </c>
      <c r="DX832" s="698" t="s">
        <v>2151</v>
      </c>
      <c r="DY832" s="567" t="s">
        <v>1762</v>
      </c>
      <c r="DZ832" s="546"/>
      <c r="EA832" s="104"/>
      <c r="EB832" s="256"/>
      <c r="EC832" s="104"/>
      <c r="ED832" s="229" t="s">
        <v>2517</v>
      </c>
      <c r="EE832" s="401"/>
      <c r="EF832" s="402"/>
      <c r="EG832" s="401"/>
      <c r="EH832" s="403"/>
      <c r="EI832" s="404"/>
      <c r="EJ832" s="405"/>
      <c r="EK832" s="406"/>
      <c r="EL832" s="401"/>
      <c r="EM832" s="403"/>
      <c r="EN832" s="403" t="s">
        <v>1448</v>
      </c>
      <c r="EO832" s="407"/>
      <c r="EP832" s="407"/>
      <c r="EQ832" s="407"/>
      <c r="ER832" s="407"/>
      <c r="ES832" s="407"/>
      <c r="ET832" s="407"/>
      <c r="EU832" s="407"/>
      <c r="EV832" s="408">
        <v>22</v>
      </c>
      <c r="EW832" s="408">
        <v>90</v>
      </c>
      <c r="EX832" s="408">
        <v>6</v>
      </c>
      <c r="EY832" s="408">
        <v>180</v>
      </c>
      <c r="EZ832" s="192">
        <f t="shared" si="514"/>
        <v>-75.418157279387017</v>
      </c>
      <c r="FA832" s="192">
        <f t="shared" si="515"/>
        <v>284.581842720613</v>
      </c>
      <c r="FB832" s="192">
        <f t="shared" si="516"/>
        <v>67.340758532757931</v>
      </c>
      <c r="FC832" s="192">
        <f t="shared" si="517"/>
        <v>14.581842720612983</v>
      </c>
      <c r="FD832" s="192">
        <f t="shared" si="518"/>
        <v>22.659241467242069</v>
      </c>
      <c r="FE832" s="193">
        <f t="shared" si="519"/>
        <v>104.581842720613</v>
      </c>
      <c r="FF832" s="194">
        <f t="shared" si="520"/>
        <v>22.659241467242069</v>
      </c>
      <c r="FG832" s="401"/>
      <c r="FH832" s="403"/>
      <c r="FI832" s="778">
        <f t="shared" si="526"/>
        <v>0</v>
      </c>
      <c r="FJ832" s="779">
        <f t="shared" si="527"/>
        <v>22.659241467242069</v>
      </c>
      <c r="FK832" s="779">
        <f t="shared" si="528"/>
        <v>67.340758532757931</v>
      </c>
      <c r="FL832" s="780">
        <f t="shared" si="529"/>
        <v>1.1753179571870918</v>
      </c>
      <c r="FM832" s="169">
        <f t="shared" si="530"/>
        <v>0.92281237821967499</v>
      </c>
      <c r="FN832" s="783">
        <f t="shared" si="531"/>
        <v>0</v>
      </c>
      <c r="FO832" s="226"/>
      <c r="FP832" s="226"/>
      <c r="FQ832" s="226"/>
      <c r="FR832" s="226"/>
      <c r="FS832" s="226"/>
      <c r="FT832" s="226"/>
      <c r="FU832" s="226"/>
      <c r="FV832" s="226"/>
      <c r="FW832" s="226"/>
      <c r="FX832" s="226"/>
      <c r="FY832" s="226"/>
      <c r="FZ832" s="226"/>
      <c r="GA832" s="226"/>
      <c r="GB832" s="226"/>
      <c r="GC832" s="226"/>
      <c r="GD832" s="226"/>
      <c r="GE832" s="226"/>
      <c r="GF832" s="226"/>
      <c r="GG832" s="226"/>
      <c r="GH832" s="226"/>
      <c r="GI832" s="226"/>
      <c r="GJ832" s="226"/>
      <c r="GK832" s="226"/>
      <c r="GL832" s="226"/>
      <c r="GM832" s="226"/>
      <c r="GN832" s="226"/>
      <c r="GO832" s="226"/>
      <c r="GP832" s="226"/>
      <c r="GQ832" s="226"/>
      <c r="GR832" s="226"/>
      <c r="GS832" s="226"/>
      <c r="GT832" s="226"/>
      <c r="GU832" s="226"/>
      <c r="GV832" s="226"/>
      <c r="GW832" s="226"/>
      <c r="GX832" s="226"/>
      <c r="GY832" s="226"/>
      <c r="GZ832" s="226"/>
      <c r="HA832" s="226"/>
      <c r="HB832" s="226"/>
      <c r="HC832" s="226"/>
      <c r="HD832" s="226"/>
      <c r="HE832" s="226"/>
      <c r="HF832" s="226"/>
      <c r="HG832" s="226"/>
      <c r="HH832" s="226"/>
      <c r="HI832" s="226"/>
      <c r="HJ832" s="226"/>
      <c r="HK832" s="226"/>
      <c r="HL832" s="226"/>
      <c r="HM832" s="226"/>
      <c r="HN832" s="226"/>
      <c r="HO832" s="226"/>
      <c r="HP832" s="226"/>
      <c r="HQ832" s="226"/>
      <c r="HR832" s="226"/>
      <c r="HS832" s="226"/>
      <c r="HT832" s="226"/>
      <c r="HU832" s="226"/>
      <c r="HV832" s="226"/>
      <c r="HW832" s="226"/>
      <c r="HX832" s="226"/>
      <c r="HY832" s="226"/>
      <c r="HZ832" s="226"/>
      <c r="IA832" s="226"/>
      <c r="IB832" s="226"/>
      <c r="IC832" s="226"/>
      <c r="ID832" s="226"/>
      <c r="IE832" s="226"/>
      <c r="IF832" s="226"/>
      <c r="IG832" s="226"/>
      <c r="IH832" s="226"/>
      <c r="II832" s="226"/>
      <c r="IJ832" s="226"/>
      <c r="IK832" s="226"/>
      <c r="IL832" s="226"/>
      <c r="IM832" s="226"/>
      <c r="IN832" s="226"/>
      <c r="IO832" s="226"/>
      <c r="IP832" s="226"/>
      <c r="IQ832" s="226"/>
      <c r="IR832" s="226"/>
      <c r="IS832" s="226"/>
      <c r="IT832" s="226"/>
      <c r="IU832" s="226"/>
      <c r="IV832" s="226"/>
      <c r="IW832" s="226"/>
      <c r="IX832" s="226"/>
      <c r="IY832" s="226"/>
      <c r="IZ832" s="226"/>
      <c r="JA832" s="226"/>
      <c r="JB832" s="226"/>
      <c r="JC832" s="226"/>
      <c r="JD832" s="226"/>
      <c r="JE832" s="226"/>
      <c r="JF832" s="226"/>
      <c r="JG832" s="226"/>
      <c r="JH832" s="226"/>
      <c r="JI832" s="226"/>
      <c r="JJ832" s="226"/>
      <c r="JK832" s="226"/>
      <c r="JL832" s="226"/>
      <c r="JM832" s="226"/>
      <c r="JN832" s="226"/>
      <c r="JO832" s="226"/>
      <c r="JP832" s="226"/>
      <c r="JQ832" s="226"/>
      <c r="JR832" s="226"/>
      <c r="JS832" s="226"/>
      <c r="JT832" s="226"/>
      <c r="JU832" s="226"/>
      <c r="JV832" s="226"/>
      <c r="JW832" s="226"/>
      <c r="JX832" s="226"/>
      <c r="JY832" s="226"/>
      <c r="JZ832" s="226"/>
      <c r="KA832" s="226"/>
      <c r="KB832" s="226"/>
      <c r="KC832" s="226"/>
      <c r="KD832" s="226"/>
      <c r="KE832" s="226"/>
      <c r="KF832" s="226"/>
      <c r="KG832" s="226"/>
      <c r="KH832" s="226"/>
      <c r="KI832" s="226"/>
      <c r="KJ832" s="226"/>
      <c r="KK832" s="226"/>
      <c r="KL832" s="226"/>
      <c r="KM832" s="226"/>
      <c r="KN832" s="226"/>
      <c r="KO832" s="226"/>
      <c r="KP832" s="226"/>
      <c r="KQ832" s="226"/>
      <c r="KR832" s="226"/>
      <c r="KS832" s="226"/>
      <c r="KT832" s="226"/>
      <c r="KU832" s="226"/>
      <c r="KV832" s="226"/>
      <c r="KW832" s="226"/>
      <c r="KX832" s="226"/>
      <c r="KY832" s="226"/>
      <c r="KZ832" s="226"/>
      <c r="LA832" s="226"/>
      <c r="LB832" s="226"/>
      <c r="LC832" s="226"/>
      <c r="LD832" s="226"/>
      <c r="LE832" s="226"/>
      <c r="LF832" s="226"/>
      <c r="LG832" s="226"/>
      <c r="LH832" s="226"/>
      <c r="LI832" s="226"/>
      <c r="LJ832" s="226"/>
      <c r="LK832" s="226"/>
      <c r="LL832" s="226"/>
      <c r="LM832" s="226"/>
      <c r="LN832" s="226"/>
      <c r="LO832" s="226"/>
      <c r="LP832" s="226"/>
      <c r="LQ832" s="226"/>
      <c r="LR832" s="226"/>
      <c r="LS832" s="226"/>
      <c r="LT832" s="226"/>
      <c r="LU832" s="226"/>
      <c r="LV832" s="226"/>
      <c r="LW832" s="226"/>
      <c r="LX832" s="226"/>
      <c r="LY832" s="226"/>
      <c r="LZ832" s="226"/>
      <c r="MA832" s="226"/>
      <c r="MB832" s="226"/>
      <c r="MC832" s="226"/>
      <c r="MD832" s="226"/>
      <c r="ME832" s="226"/>
      <c r="MF832" s="226"/>
      <c r="MG832" s="226"/>
      <c r="MH832" s="226"/>
      <c r="MI832" s="226"/>
      <c r="MJ832" s="226"/>
      <c r="MK832" s="226"/>
      <c r="ML832" s="226"/>
      <c r="MM832" s="226"/>
      <c r="MN832" s="226"/>
      <c r="MO832" s="226"/>
      <c r="MP832" s="226"/>
      <c r="MQ832" s="226"/>
      <c r="MR832" s="226"/>
      <c r="MS832" s="226"/>
      <c r="MT832" s="226"/>
      <c r="MU832" s="226"/>
      <c r="MV832" s="226"/>
      <c r="MW832" s="226"/>
      <c r="MX832" s="226"/>
      <c r="MY832" s="226"/>
      <c r="MZ832" s="226"/>
      <c r="NA832" s="226"/>
      <c r="NB832" s="226"/>
      <c r="NC832" s="226"/>
      <c r="ND832" s="226"/>
      <c r="NE832" s="226"/>
      <c r="NF832" s="226"/>
      <c r="NG832" s="226"/>
      <c r="NH832" s="226"/>
      <c r="NI832" s="226"/>
      <c r="NJ832" s="226"/>
      <c r="NK832" s="226"/>
      <c r="NL832" s="226"/>
      <c r="NM832" s="226"/>
      <c r="NN832" s="226"/>
      <c r="NO832" s="226"/>
      <c r="NP832" s="226"/>
      <c r="NQ832" s="226"/>
      <c r="NR832" s="226"/>
      <c r="NS832" s="226"/>
      <c r="NT832" s="226"/>
      <c r="NU832" s="226"/>
      <c r="NV832" s="226"/>
      <c r="NW832" s="226"/>
      <c r="NX832" s="226"/>
      <c r="NY832" s="226"/>
      <c r="NZ832" s="226"/>
      <c r="OA832" s="226"/>
      <c r="OB832" s="226"/>
      <c r="OC832" s="226"/>
      <c r="OD832" s="226"/>
      <c r="OE832" s="226"/>
      <c r="OF832" s="226"/>
      <c r="OG832" s="226"/>
      <c r="OH832" s="226"/>
      <c r="OI832" s="226"/>
      <c r="OJ832" s="226"/>
      <c r="OK832" s="226"/>
      <c r="OL832" s="226"/>
      <c r="OM832" s="226"/>
      <c r="ON832" s="226"/>
      <c r="OO832" s="226"/>
      <c r="OP832" s="226"/>
      <c r="OQ832" s="226"/>
      <c r="OR832" s="226"/>
      <c r="OS832" s="226"/>
      <c r="OT832" s="226"/>
      <c r="OU832" s="226"/>
      <c r="OV832" s="226"/>
      <c r="OW832" s="226"/>
      <c r="OX832" s="226"/>
      <c r="OY832" s="226"/>
      <c r="OZ832" s="226"/>
      <c r="PA832" s="226"/>
      <c r="PB832" s="226"/>
      <c r="PC832" s="226"/>
      <c r="PD832" s="226"/>
      <c r="PE832" s="226"/>
      <c r="PF832" s="226"/>
      <c r="PG832" s="226"/>
      <c r="PH832" s="226"/>
      <c r="PI832" s="226"/>
      <c r="PJ832" s="226"/>
      <c r="PK832" s="226"/>
      <c r="PL832" s="226"/>
      <c r="PM832" s="226"/>
      <c r="PN832" s="226"/>
      <c r="PO832" s="226"/>
      <c r="PP832" s="226"/>
      <c r="PQ832" s="226"/>
      <c r="PR832" s="226"/>
      <c r="PS832" s="226"/>
      <c r="PT832" s="226"/>
      <c r="PU832" s="226"/>
      <c r="PV832" s="226"/>
      <c r="PW832" s="226"/>
      <c r="PX832" s="226"/>
      <c r="PY832" s="226"/>
      <c r="PZ832" s="226"/>
      <c r="QA832" s="226"/>
      <c r="QB832" s="226"/>
      <c r="QC832" s="226"/>
      <c r="QD832" s="226"/>
      <c r="QE832" s="226"/>
      <c r="QF832" s="226"/>
      <c r="QG832" s="226"/>
      <c r="QH832" s="226"/>
      <c r="QI832" s="226"/>
      <c r="QJ832" s="226"/>
      <c r="QK832" s="226"/>
      <c r="QL832" s="226"/>
      <c r="QM832" s="226"/>
      <c r="QN832" s="226"/>
      <c r="QO832" s="226"/>
      <c r="QP832" s="226"/>
      <c r="QQ832" s="226"/>
      <c r="QR832" s="226"/>
      <c r="QS832" s="226"/>
      <c r="QT832" s="226"/>
      <c r="QU832" s="226"/>
      <c r="QV832" s="226"/>
      <c r="QW832" s="226"/>
      <c r="QX832" s="226"/>
      <c r="QY832" s="226"/>
      <c r="QZ832" s="226"/>
      <c r="RA832" s="226"/>
      <c r="RB832" s="226"/>
      <c r="RC832" s="226"/>
      <c r="RD832" s="226"/>
      <c r="RE832" s="226"/>
      <c r="RF832" s="226"/>
      <c r="RG832" s="226"/>
      <c r="RH832" s="226"/>
      <c r="RI832" s="226"/>
      <c r="RJ832" s="226"/>
      <c r="RK832" s="226"/>
      <c r="RL832" s="226"/>
      <c r="RM832" s="226"/>
      <c r="RN832" s="226"/>
      <c r="RO832" s="226"/>
      <c r="RP832" s="226"/>
      <c r="RQ832" s="226"/>
      <c r="RR832" s="226"/>
      <c r="RS832" s="226"/>
      <c r="RT832" s="226"/>
      <c r="RU832" s="226"/>
      <c r="RV832" s="226"/>
      <c r="RW832" s="226"/>
      <c r="RX832" s="226"/>
      <c r="RY832" s="226"/>
      <c r="RZ832" s="226"/>
      <c r="SA832" s="226"/>
      <c r="SB832" s="226"/>
      <c r="SC832" s="226"/>
      <c r="SD832" s="226"/>
      <c r="SE832" s="226"/>
      <c r="SF832" s="226"/>
      <c r="SG832" s="226"/>
      <c r="SH832" s="226"/>
      <c r="SI832" s="226"/>
      <c r="SJ832" s="226"/>
      <c r="SK832" s="226"/>
      <c r="SL832" s="226"/>
      <c r="SM832" s="226"/>
      <c r="SN832" s="226"/>
      <c r="SO832" s="226"/>
      <c r="SP832" s="226"/>
      <c r="SQ832" s="226"/>
      <c r="SR832" s="226"/>
      <c r="SS832" s="226"/>
      <c r="ST832" s="226"/>
      <c r="SU832" s="226"/>
      <c r="SV832" s="226"/>
      <c r="SW832" s="226"/>
      <c r="SX832" s="226"/>
      <c r="SY832" s="226"/>
      <c r="SZ832" s="226"/>
      <c r="TA832" s="226"/>
      <c r="TB832" s="226"/>
      <c r="TC832" s="226"/>
      <c r="TD832" s="226"/>
      <c r="TE832" s="226"/>
      <c r="TF832" s="226"/>
      <c r="TG832" s="226"/>
      <c r="TH832" s="226"/>
      <c r="TI832" s="226"/>
      <c r="TJ832" s="226"/>
      <c r="TK832" s="226"/>
      <c r="TL832" s="226"/>
      <c r="TM832" s="226"/>
      <c r="TN832" s="226"/>
      <c r="TO832" s="226"/>
      <c r="TP832" s="226"/>
      <c r="TQ832" s="226"/>
      <c r="TR832" s="226"/>
      <c r="TS832" s="226"/>
      <c r="TT832" s="226"/>
      <c r="TU832" s="226"/>
      <c r="TV832" s="226"/>
      <c r="TW832" s="226"/>
      <c r="TX832" s="226"/>
      <c r="TY832" s="226"/>
      <c r="TZ832" s="226"/>
      <c r="UA832" s="226"/>
      <c r="UB832" s="226"/>
      <c r="UC832" s="226"/>
      <c r="UD832" s="226"/>
      <c r="UE832" s="226"/>
      <c r="UF832" s="226"/>
      <c r="UG832" s="226"/>
      <c r="UH832" s="226"/>
      <c r="UI832" s="226"/>
      <c r="UJ832" s="226"/>
      <c r="UK832" s="226"/>
      <c r="UL832" s="226"/>
      <c r="UM832" s="226"/>
      <c r="UN832" s="226"/>
      <c r="UO832" s="226"/>
      <c r="UP832" s="226"/>
      <c r="UQ832" s="226"/>
      <c r="UR832" s="226"/>
      <c r="US832" s="226"/>
      <c r="UT832" s="226"/>
      <c r="UU832" s="226"/>
      <c r="UV832" s="226"/>
      <c r="UW832" s="226"/>
      <c r="UX832" s="226"/>
      <c r="UY832" s="226"/>
      <c r="UZ832" s="226"/>
      <c r="VA832" s="226"/>
      <c r="VB832" s="226"/>
      <c r="VC832" s="226"/>
      <c r="VD832" s="226"/>
      <c r="VE832" s="226"/>
      <c r="VF832" s="226"/>
      <c r="VG832" s="226"/>
      <c r="VH832" s="226"/>
      <c r="VI832" s="226"/>
      <c r="VJ832" s="226"/>
      <c r="VK832" s="226"/>
      <c r="VL832" s="226"/>
      <c r="VM832" s="226"/>
      <c r="VN832" s="226"/>
      <c r="VO832" s="226"/>
      <c r="VP832" s="226"/>
      <c r="VQ832" s="226"/>
      <c r="VR832" s="226"/>
      <c r="VS832" s="226"/>
      <c r="VT832" s="226"/>
      <c r="VU832" s="226"/>
      <c r="VV832" s="226"/>
      <c r="VW832" s="226"/>
      <c r="VX832" s="226"/>
      <c r="VY832" s="226"/>
      <c r="VZ832" s="226"/>
      <c r="WA832" s="226"/>
      <c r="WB832" s="226"/>
      <c r="WC832" s="226"/>
      <c r="WD832" s="226"/>
      <c r="WE832" s="226"/>
      <c r="WF832" s="226"/>
      <c r="WG832" s="226"/>
      <c r="WH832" s="226"/>
      <c r="WI832" s="226"/>
      <c r="WJ832" s="226"/>
      <c r="WK832" s="226"/>
      <c r="WL832" s="226"/>
      <c r="WM832" s="226"/>
      <c r="WN832" s="226"/>
      <c r="WO832" s="226"/>
      <c r="WP832" s="226"/>
      <c r="WQ832" s="226"/>
      <c r="WR832" s="226"/>
      <c r="WS832" s="226"/>
      <c r="WT832" s="226"/>
      <c r="WU832" s="226"/>
      <c r="WV832" s="226"/>
      <c r="WW832" s="226"/>
      <c r="WX832" s="226"/>
      <c r="WY832" s="226"/>
      <c r="WZ832" s="226"/>
      <c r="XA832" s="226"/>
      <c r="XB832" s="226"/>
      <c r="XC832" s="226"/>
      <c r="XD832" s="226"/>
      <c r="XE832" s="226"/>
      <c r="XF832" s="226"/>
      <c r="XG832" s="226"/>
      <c r="XH832" s="226"/>
      <c r="XI832" s="226"/>
      <c r="XJ832" s="226"/>
      <c r="XK832" s="226"/>
      <c r="XL832" s="226"/>
      <c r="XM832" s="226"/>
      <c r="XN832" s="226"/>
      <c r="XO832" s="226"/>
      <c r="XP832" s="226"/>
      <c r="XQ832" s="226"/>
      <c r="XR832" s="226"/>
      <c r="XS832" s="226"/>
      <c r="XT832" s="226"/>
      <c r="XU832" s="226"/>
      <c r="XV832" s="226"/>
      <c r="XW832" s="226"/>
      <c r="XX832" s="226"/>
      <c r="XY832" s="226"/>
      <c r="XZ832" s="226"/>
      <c r="YA832" s="226"/>
      <c r="YB832" s="226"/>
      <c r="YC832" s="226"/>
      <c r="YD832" s="226"/>
      <c r="YE832" s="226"/>
      <c r="YF832" s="226"/>
      <c r="YG832" s="226"/>
      <c r="YH832" s="226"/>
      <c r="YI832" s="226"/>
      <c r="YJ832" s="226"/>
      <c r="YK832" s="226"/>
      <c r="YL832" s="226"/>
      <c r="YM832" s="226"/>
      <c r="YN832" s="226"/>
      <c r="YO832" s="226"/>
      <c r="YP832" s="226"/>
      <c r="YQ832" s="226"/>
      <c r="YR832" s="226"/>
      <c r="YS832" s="226"/>
      <c r="YT832" s="226"/>
      <c r="YU832" s="226"/>
      <c r="YV832" s="226"/>
      <c r="YW832" s="226"/>
      <c r="YX832" s="226"/>
      <c r="YY832" s="226"/>
      <c r="YZ832" s="226"/>
      <c r="ZA832" s="226"/>
      <c r="ZB832" s="226"/>
      <c r="ZC832" s="226"/>
      <c r="ZD832" s="226"/>
      <c r="ZE832" s="226"/>
      <c r="ZF832" s="226"/>
      <c r="ZG832" s="226"/>
      <c r="ZH832" s="226"/>
      <c r="ZI832" s="226"/>
      <c r="ZJ832" s="226"/>
      <c r="ZK832" s="226"/>
      <c r="ZL832" s="226"/>
      <c r="ZM832" s="226"/>
      <c r="ZN832" s="226"/>
      <c r="ZO832" s="226"/>
      <c r="ZP832" s="226"/>
      <c r="ZQ832" s="226"/>
      <c r="ZR832" s="226"/>
      <c r="ZS832" s="226"/>
      <c r="ZT832" s="226"/>
      <c r="ZU832" s="226"/>
      <c r="ZV832" s="226"/>
      <c r="ZW832" s="226"/>
      <c r="ZX832" s="226"/>
      <c r="ZY832" s="226"/>
      <c r="ZZ832" s="226"/>
      <c r="AAA832" s="226"/>
      <c r="AAB832" s="226"/>
      <c r="AAC832" s="226"/>
      <c r="AAD832" s="226"/>
      <c r="AAE832" s="226"/>
      <c r="AAF832" s="226"/>
      <c r="AAG832" s="226"/>
      <c r="AAH832" s="226"/>
      <c r="AAI832" s="226"/>
      <c r="AAJ832" s="226"/>
      <c r="AAK832" s="226"/>
      <c r="AAL832" s="226"/>
      <c r="AAM832" s="226"/>
      <c r="AAN832" s="226"/>
      <c r="AAO832" s="226"/>
      <c r="AAP832" s="226"/>
      <c r="AAQ832" s="226"/>
      <c r="AAR832" s="226"/>
      <c r="AAS832" s="226"/>
      <c r="AAT832" s="226"/>
      <c r="AAU832" s="226"/>
      <c r="AAV832" s="226"/>
      <c r="AAW832" s="226"/>
      <c r="AAX832" s="226"/>
      <c r="AAY832" s="226"/>
      <c r="AAZ832" s="226"/>
      <c r="ABA832" s="226"/>
      <c r="ABB832" s="226"/>
      <c r="ABC832" s="226"/>
      <c r="ABD832" s="226"/>
      <c r="ABE832" s="226"/>
      <c r="ABF832" s="226"/>
      <c r="ABG832" s="226"/>
      <c r="ABH832" s="226"/>
      <c r="ABI832" s="226"/>
      <c r="ABJ832" s="226"/>
      <c r="ABK832" s="226"/>
      <c r="ABL832" s="226"/>
      <c r="ABM832" s="226"/>
      <c r="ABN832" s="226"/>
      <c r="ABO832" s="226"/>
      <c r="ABP832" s="226"/>
      <c r="ABQ832" s="226"/>
      <c r="ABR832" s="226"/>
      <c r="ABS832" s="226"/>
      <c r="ABT832" s="226"/>
      <c r="ABU832" s="226"/>
      <c r="ABV832" s="226"/>
      <c r="ABW832" s="226"/>
      <c r="ABX832" s="226"/>
      <c r="ABY832" s="226"/>
      <c r="ABZ832" s="226"/>
      <c r="ACA832" s="226"/>
      <c r="ACB832" s="226"/>
      <c r="ACC832" s="226"/>
      <c r="ACD832" s="226"/>
      <c r="ACE832" s="226"/>
      <c r="ACF832" s="226"/>
      <c r="ACG832" s="226"/>
      <c r="ACH832" s="226"/>
      <c r="ACI832" s="226"/>
      <c r="ACJ832" s="226"/>
      <c r="ACK832" s="226"/>
      <c r="ACL832" s="226"/>
      <c r="ACM832" s="226"/>
      <c r="ACN832" s="226"/>
      <c r="ACO832" s="226"/>
      <c r="ACP832" s="226"/>
      <c r="ACQ832" s="226"/>
      <c r="ACR832" s="226"/>
      <c r="ACS832" s="226"/>
      <c r="ACT832" s="226"/>
      <c r="ACU832" s="226"/>
      <c r="ACV832" s="226"/>
      <c r="ACW832" s="226"/>
      <c r="ACX832" s="226"/>
      <c r="ACY832" s="226"/>
      <c r="ACZ832" s="226"/>
      <c r="ADA832" s="226"/>
      <c r="ADB832" s="226"/>
      <c r="ADC832" s="226"/>
      <c r="ADD832" s="226"/>
      <c r="ADE832" s="226"/>
      <c r="ADF832" s="226"/>
      <c r="ADG832" s="226"/>
      <c r="ADH832" s="226"/>
      <c r="ADI832" s="226"/>
      <c r="ADJ832" s="226"/>
      <c r="ADK832" s="226"/>
      <c r="ADL832" s="226"/>
      <c r="ADM832" s="226"/>
      <c r="ADN832" s="226"/>
      <c r="ADO832" s="226"/>
      <c r="ADP832" s="226"/>
      <c r="ADQ832" s="226"/>
      <c r="ADR832" s="226"/>
      <c r="ADS832" s="226"/>
      <c r="ADT832" s="226"/>
      <c r="ADU832" s="226"/>
      <c r="ADV832" s="226"/>
      <c r="ADW832" s="226"/>
      <c r="ADX832" s="226"/>
      <c r="ADY832" s="226"/>
      <c r="ADZ832" s="226"/>
      <c r="AEA832" s="226"/>
      <c r="AEB832" s="226"/>
      <c r="AEC832" s="226"/>
      <c r="AED832" s="226"/>
      <c r="AEE832" s="226"/>
      <c r="AEF832" s="226"/>
      <c r="AEG832" s="226"/>
      <c r="AEH832" s="226"/>
      <c r="AEI832" s="226"/>
      <c r="AEJ832" s="226"/>
      <c r="AEK832" s="226"/>
      <c r="AEL832" s="226"/>
      <c r="AEM832" s="226"/>
      <c r="AEN832" s="226"/>
      <c r="AEO832" s="226"/>
      <c r="AEP832" s="226"/>
      <c r="AEQ832" s="226"/>
      <c r="AER832" s="226"/>
      <c r="AES832" s="226"/>
      <c r="AET832" s="226"/>
      <c r="AEU832" s="226"/>
      <c r="AEV832" s="226"/>
      <c r="AEW832" s="226"/>
      <c r="AEX832" s="226"/>
      <c r="AEY832" s="226"/>
      <c r="AEZ832" s="226"/>
      <c r="AFA832" s="226"/>
      <c r="AFB832" s="226"/>
      <c r="AFC832" s="226"/>
      <c r="AFD832" s="226"/>
      <c r="AFE832" s="226"/>
      <c r="AFF832" s="226"/>
      <c r="AFG832" s="226"/>
      <c r="AFH832" s="226"/>
      <c r="AFI832" s="226"/>
      <c r="AFJ832" s="226"/>
      <c r="AFK832" s="226"/>
      <c r="AFL832" s="226"/>
      <c r="AFM832" s="226"/>
      <c r="AFN832" s="226"/>
      <c r="AFO832" s="226"/>
      <c r="AFP832" s="226"/>
      <c r="AFQ832" s="226"/>
      <c r="AFR832" s="226"/>
      <c r="AFS832" s="226"/>
      <c r="AFT832" s="226"/>
      <c r="AFU832" s="226"/>
      <c r="AFV832" s="226"/>
      <c r="AFW832" s="226"/>
      <c r="AFX832" s="226"/>
      <c r="AFY832" s="226"/>
      <c r="AFZ832" s="226"/>
      <c r="AGA832" s="226"/>
      <c r="AGB832" s="226"/>
      <c r="AGC832" s="226"/>
      <c r="AGD832" s="226"/>
      <c r="AGE832" s="226"/>
      <c r="AGF832" s="226"/>
      <c r="AGG832" s="226"/>
      <c r="AGH832" s="226"/>
      <c r="AGI832" s="226"/>
      <c r="AGJ832" s="226"/>
      <c r="AGK832" s="226"/>
      <c r="AGL832" s="226"/>
      <c r="AGM832" s="226"/>
      <c r="AGN832" s="226"/>
      <c r="AGO832" s="226"/>
      <c r="AGP832" s="226"/>
      <c r="AGQ832" s="226"/>
      <c r="AGR832" s="226"/>
      <c r="AGS832" s="226"/>
      <c r="AGT832" s="226"/>
      <c r="AGU832" s="226"/>
      <c r="AGV832" s="226"/>
      <c r="AGW832" s="226"/>
      <c r="AGX832" s="226"/>
      <c r="AGY832" s="226"/>
      <c r="AGZ832" s="226"/>
      <c r="AHA832" s="226"/>
      <c r="AHB832" s="226"/>
      <c r="AHC832" s="226"/>
      <c r="AHD832" s="226"/>
      <c r="AHE832" s="226"/>
      <c r="AHF832" s="226"/>
      <c r="AHG832" s="226"/>
      <c r="AHH832" s="226"/>
      <c r="AHI832" s="226"/>
      <c r="AHJ832" s="226"/>
      <c r="AHK832" s="226"/>
      <c r="AHL832" s="226"/>
      <c r="AHM832" s="226"/>
      <c r="AHN832" s="226"/>
      <c r="AHO832" s="226"/>
      <c r="AHP832" s="226"/>
      <c r="AHQ832" s="226"/>
      <c r="AHR832" s="226"/>
      <c r="AHS832" s="226"/>
      <c r="AHT832" s="226"/>
      <c r="AHU832" s="226"/>
      <c r="AHV832" s="226"/>
      <c r="AHW832" s="226"/>
      <c r="AHX832" s="226"/>
      <c r="AHY832" s="226"/>
      <c r="AHZ832" s="226"/>
      <c r="AIA832" s="226"/>
      <c r="AIB832" s="226"/>
      <c r="AIC832" s="226"/>
      <c r="AID832" s="226"/>
      <c r="AIE832" s="226"/>
      <c r="AIF832" s="226"/>
      <c r="AIG832" s="226"/>
      <c r="AIH832" s="226"/>
      <c r="AII832" s="226"/>
      <c r="AIJ832" s="226"/>
      <c r="AIK832" s="226"/>
      <c r="AIL832" s="226"/>
      <c r="AIM832" s="226"/>
      <c r="AIN832" s="226"/>
      <c r="AIO832" s="226"/>
      <c r="AIP832" s="226"/>
      <c r="AIQ832" s="226"/>
      <c r="AIR832" s="226"/>
      <c r="AIS832" s="226"/>
      <c r="AIT832" s="226"/>
      <c r="AIU832" s="226"/>
      <c r="AIV832" s="226"/>
      <c r="AIW832" s="226"/>
      <c r="AIX832" s="226"/>
      <c r="AIY832" s="226"/>
      <c r="AIZ832" s="226"/>
      <c r="AJA832" s="226"/>
      <c r="AJB832" s="226"/>
      <c r="AJC832" s="226"/>
      <c r="AJD832" s="226"/>
      <c r="AJE832" s="226"/>
      <c r="AJF832" s="226"/>
      <c r="AJG832" s="226"/>
      <c r="AJH832" s="226"/>
      <c r="AJI832" s="226"/>
      <c r="AJJ832" s="226"/>
      <c r="AJK832" s="226"/>
      <c r="AJL832" s="226"/>
      <c r="AJM832" s="226"/>
      <c r="AJN832" s="226"/>
      <c r="AJO832" s="226"/>
      <c r="AJP832" s="226"/>
      <c r="AJQ832" s="226"/>
      <c r="AJR832" s="226"/>
      <c r="AJS832" s="226"/>
      <c r="AJT832" s="226"/>
      <c r="AJU832" s="226"/>
      <c r="AJV832" s="226"/>
      <c r="AJW832" s="226"/>
      <c r="AJX832" s="226"/>
      <c r="AJY832" s="226"/>
      <c r="AJZ832" s="226"/>
      <c r="AKA832" s="226"/>
      <c r="AKB832" s="226"/>
      <c r="AKC832" s="226"/>
      <c r="AKD832" s="226"/>
      <c r="AKE832" s="226"/>
      <c r="AKF832" s="226"/>
      <c r="AKG832" s="226"/>
      <c r="AKH832" s="226"/>
      <c r="AKI832" s="226"/>
      <c r="AKJ832" s="226"/>
      <c r="AKK832" s="226"/>
      <c r="AKL832" s="226"/>
      <c r="AKM832" s="226"/>
      <c r="AKN832" s="226"/>
      <c r="AKO832" s="226"/>
      <c r="AKP832" s="226"/>
      <c r="AKQ832" s="226"/>
      <c r="AKR832" s="226"/>
      <c r="AKS832" s="226"/>
      <c r="AKT832" s="226"/>
      <c r="AKU832" s="226"/>
      <c r="AKV832" s="226"/>
      <c r="AKW832" s="226"/>
      <c r="AKX832" s="226"/>
      <c r="AKY832" s="226"/>
      <c r="AKZ832" s="226"/>
      <c r="ALA832" s="226"/>
      <c r="ALB832" s="226"/>
      <c r="ALC832" s="226"/>
      <c r="ALD832" s="226"/>
      <c r="ALE832" s="226"/>
      <c r="ALF832" s="226"/>
      <c r="ALG832" s="226"/>
      <c r="ALH832" s="226"/>
      <c r="ALI832" s="226"/>
      <c r="ALJ832" s="226"/>
      <c r="ALK832" s="226"/>
      <c r="ALL832" s="226"/>
      <c r="ALM832" s="226"/>
      <c r="ALN832" s="226"/>
      <c r="ALO832" s="226"/>
      <c r="ALP832" s="226"/>
      <c r="ALQ832" s="226"/>
      <c r="ALR832" s="226"/>
      <c r="ALS832" s="226"/>
      <c r="ALT832" s="226"/>
      <c r="ALU832" s="226"/>
      <c r="ALV832" s="226"/>
      <c r="ALW832" s="226"/>
      <c r="ALX832" s="226"/>
      <c r="ALY832" s="226"/>
      <c r="ALZ832" s="226"/>
      <c r="AMA832" s="226"/>
      <c r="AMB832" s="226"/>
      <c r="AMC832" s="226"/>
      <c r="AMD832" s="226"/>
      <c r="AME832" s="226"/>
      <c r="AMF832" s="226"/>
      <c r="AMG832" s="226"/>
      <c r="AMH832" s="226"/>
      <c r="AMI832" s="226"/>
      <c r="AMJ832" s="226"/>
      <c r="AMK832" s="226"/>
      <c r="AML832" s="226"/>
      <c r="AMM832" s="226"/>
      <c r="AMN832" s="226"/>
      <c r="AMO832" s="226"/>
      <c r="AMP832" s="226"/>
      <c r="AMQ832" s="226"/>
      <c r="AMR832" s="226"/>
      <c r="AMS832" s="226"/>
      <c r="AMT832" s="226"/>
      <c r="AMU832" s="226"/>
      <c r="AMV832" s="226"/>
      <c r="AMW832" s="226"/>
      <c r="AMX832" s="226"/>
    </row>
    <row r="833" spans="1:1038" s="398" customFormat="1" ht="18" customHeight="1">
      <c r="A833" s="548">
        <v>43333</v>
      </c>
      <c r="B833" s="543" t="s">
        <v>1647</v>
      </c>
      <c r="C833" s="226"/>
      <c r="D833" s="225" t="s">
        <v>1279</v>
      </c>
      <c r="E833" s="684">
        <v>100</v>
      </c>
      <c r="F833" s="684">
        <v>3</v>
      </c>
      <c r="G833" s="391" t="str">
        <f t="shared" si="513"/>
        <v>100-3</v>
      </c>
      <c r="H833" s="684">
        <v>27</v>
      </c>
      <c r="I833" s="684">
        <v>27.5</v>
      </c>
      <c r="J833" s="544">
        <f t="shared" si="546"/>
        <v>0</v>
      </c>
      <c r="K833" s="545" t="b">
        <f>IF(J834=1,IF(((VLOOKUP($G833,[3]Depth_Lookup!$A$3:$J$550,9,FALSE))-(I833/100))=0,"Good",IF(((VLOOKUP($G833,[3]Depth_Lookup!$A$3:$J$550,9,FALSE))-(I833/100))&gt;0,"Too Short","Too Long")))</f>
        <v>0</v>
      </c>
      <c r="L833" s="171">
        <f>(VLOOKUP($G833,Depth_Lookup!$A$3:$J$410,10,FALSE))+(H833/100)</f>
        <v>262.35999999999996</v>
      </c>
      <c r="M833" s="171">
        <f>(VLOOKUP($G833,Depth_Lookup!$A$3:$J$410,10,FALSE))+(I833/100)</f>
        <v>262.36499999999995</v>
      </c>
      <c r="N833" s="685" t="s">
        <v>2353</v>
      </c>
      <c r="O833" s="684">
        <v>1</v>
      </c>
      <c r="P833" s="684"/>
      <c r="Q833" s="684" t="s">
        <v>97</v>
      </c>
      <c r="R833" s="391" t="str">
        <f t="shared" si="537"/>
        <v>Gabbro</v>
      </c>
      <c r="S833" s="684" t="s">
        <v>98</v>
      </c>
      <c r="T833" s="684"/>
      <c r="U833" s="684" t="s">
        <v>95</v>
      </c>
      <c r="V833" s="684" t="s">
        <v>96</v>
      </c>
      <c r="W833" s="684" t="s">
        <v>112</v>
      </c>
      <c r="X833" s="392">
        <f>VLOOKUP(W833,[3]definitions_list_lookup!$A$13:$B$19,2,0)</f>
        <v>4</v>
      </c>
      <c r="Y833" s="256" t="s">
        <v>90</v>
      </c>
      <c r="Z833" s="256" t="s">
        <v>91</v>
      </c>
      <c r="AA833" s="684"/>
      <c r="AB833" s="684"/>
      <c r="AC833" s="684"/>
      <c r="AD833" s="684"/>
      <c r="AE833" s="713"/>
      <c r="AF833" s="391" t="e">
        <f>VLOOKUP(AE833,[3]definitions_list_mag!$V$12:$W$15,2,0)</f>
        <v>#N/A</v>
      </c>
      <c r="AG833" s="686"/>
      <c r="AH833" s="684"/>
      <c r="AI833" s="687"/>
      <c r="AJ833" s="684"/>
      <c r="AK833" s="684"/>
      <c r="AL833" s="684"/>
      <c r="AM833" s="684"/>
      <c r="AN833" s="684"/>
      <c r="AO833" s="687">
        <v>60</v>
      </c>
      <c r="AP833" s="684"/>
      <c r="AQ833" s="684"/>
      <c r="AR833" s="684" t="s">
        <v>2357</v>
      </c>
      <c r="AS833" s="684"/>
      <c r="AT833" s="684" t="s">
        <v>1326</v>
      </c>
      <c r="AU833" s="687">
        <v>40</v>
      </c>
      <c r="AV833" s="684"/>
      <c r="AW833" s="684"/>
      <c r="AX833" s="684"/>
      <c r="AY833" s="684"/>
      <c r="AZ833" s="684" t="s">
        <v>1326</v>
      </c>
      <c r="BA833" s="687"/>
      <c r="BB833" s="684"/>
      <c r="BC833" s="684"/>
      <c r="BD833" s="684"/>
      <c r="BE833" s="684"/>
      <c r="BF833" s="684"/>
      <c r="BG833" s="687"/>
      <c r="BH833" s="684"/>
      <c r="BI833" s="684"/>
      <c r="BJ833" s="684"/>
      <c r="BK833" s="684"/>
      <c r="BL833" s="684"/>
      <c r="BM833" s="687"/>
      <c r="BN833" s="684"/>
      <c r="BO833" s="684"/>
      <c r="BP833" s="684"/>
      <c r="BQ833" s="684"/>
      <c r="BR833" s="684"/>
      <c r="BS833" s="684"/>
      <c r="BT833" s="684"/>
      <c r="BU833" s="684"/>
      <c r="BV833" s="684"/>
      <c r="BW833" s="684"/>
      <c r="BX833" s="684"/>
      <c r="BY833" s="687"/>
      <c r="BZ833" s="684"/>
      <c r="CA833" s="684"/>
      <c r="CB833" s="684"/>
      <c r="CC833" s="684"/>
      <c r="CD833" s="684"/>
      <c r="CE833" s="684"/>
      <c r="CF833" s="399">
        <f t="shared" si="538"/>
        <v>100</v>
      </c>
      <c r="CG833" s="259"/>
      <c r="CH833" s="688" t="s">
        <v>1466</v>
      </c>
      <c r="CI833" s="688">
        <v>100</v>
      </c>
      <c r="CJ833" s="688" t="s">
        <v>514</v>
      </c>
      <c r="CK833" s="688"/>
      <c r="CL833" s="690"/>
      <c r="CM833" s="690"/>
      <c r="CN833" s="690"/>
      <c r="CO833" s="690"/>
      <c r="CP833" s="690"/>
      <c r="CQ833" s="690"/>
      <c r="CR833" s="690"/>
      <c r="CS833" s="690"/>
      <c r="CT833" s="690"/>
      <c r="CU833" s="690"/>
      <c r="CV833" s="690"/>
      <c r="CW833" s="690"/>
      <c r="CX833" s="690"/>
      <c r="CY833" s="690"/>
      <c r="CZ833" s="690"/>
      <c r="DA833" s="690"/>
      <c r="DB833" s="690"/>
      <c r="DC833" s="684"/>
      <c r="DD833" s="690">
        <v>25</v>
      </c>
      <c r="DE833" s="690"/>
      <c r="DF833" s="690"/>
      <c r="DG833" s="690"/>
      <c r="DH833" s="690"/>
      <c r="DI833" s="690"/>
      <c r="DJ833" s="690">
        <v>75</v>
      </c>
      <c r="DK833" s="396">
        <f t="shared" si="539"/>
        <v>100</v>
      </c>
      <c r="DL833" s="259"/>
      <c r="DM833" s="690"/>
      <c r="DN833" s="690"/>
      <c r="DO833" s="691"/>
      <c r="DP833" s="692"/>
      <c r="DQ833" s="259"/>
      <c r="DR833" s="693" t="s">
        <v>2159</v>
      </c>
      <c r="DS833" s="694"/>
      <c r="DT833" s="695" t="s">
        <v>2366</v>
      </c>
      <c r="DU833" s="684">
        <v>8</v>
      </c>
      <c r="DV833" s="684" t="s">
        <v>851</v>
      </c>
      <c r="DW833" s="400" t="e">
        <f>VLOOKUP(P833,[3]definitions_list_lookup!$K$30:$L$54,2,0)</f>
        <v>#N/A</v>
      </c>
      <c r="DX833" s="697" t="s">
        <v>2367</v>
      </c>
      <c r="DY833" s="697" t="s">
        <v>1973</v>
      </c>
      <c r="DZ833" s="546"/>
      <c r="EA833" s="104"/>
      <c r="EB833" s="256"/>
      <c r="EC833" s="104"/>
      <c r="ED833" s="229" t="s">
        <v>2517</v>
      </c>
      <c r="EE833" s="401"/>
      <c r="EF833" s="402"/>
      <c r="EG833" s="401"/>
      <c r="EH833" s="403"/>
      <c r="EI833" s="404"/>
      <c r="EJ833" s="405"/>
      <c r="EK833" s="406"/>
      <c r="EL833" s="401"/>
      <c r="EM833" s="403"/>
      <c r="EN833" s="403" t="s">
        <v>1448</v>
      </c>
      <c r="EO833" s="407">
        <v>0.7</v>
      </c>
      <c r="EP833" s="407" t="s">
        <v>2202</v>
      </c>
      <c r="EQ833" s="407"/>
      <c r="ER833" s="407"/>
      <c r="ES833" s="407"/>
      <c r="ET833" s="407"/>
      <c r="EU833" s="407"/>
      <c r="EV833" s="408">
        <v>53</v>
      </c>
      <c r="EW833" s="408">
        <v>90</v>
      </c>
      <c r="EX833" s="408">
        <v>62</v>
      </c>
      <c r="EY833" s="408">
        <v>0</v>
      </c>
      <c r="EZ833" s="192">
        <f t="shared" si="514"/>
        <v>-144.79312002491687</v>
      </c>
      <c r="FA833" s="192">
        <f t="shared" si="515"/>
        <v>215.20687997508313</v>
      </c>
      <c r="FB833" s="192">
        <f t="shared" si="516"/>
        <v>23.482384232802552</v>
      </c>
      <c r="FC833" s="192">
        <f t="shared" si="517"/>
        <v>305.2068799750831</v>
      </c>
      <c r="FD833" s="192">
        <f t="shared" si="518"/>
        <v>66.517615767197441</v>
      </c>
      <c r="FE833" s="193">
        <f t="shared" si="519"/>
        <v>35.206879975083126</v>
      </c>
      <c r="FF833" s="194">
        <f t="shared" si="520"/>
        <v>66.517615767197441</v>
      </c>
      <c r="FG833" s="401" t="s">
        <v>2374</v>
      </c>
      <c r="FH833" s="403"/>
      <c r="FI833" s="778">
        <f t="shared" si="526"/>
        <v>0.7</v>
      </c>
      <c r="FJ833" s="779">
        <f t="shared" si="527"/>
        <v>66.517615767197441</v>
      </c>
      <c r="FK833" s="779">
        <f t="shared" si="528"/>
        <v>23.482384232802559</v>
      </c>
      <c r="FL833" s="780">
        <f t="shared" si="529"/>
        <v>0.40984492108080728</v>
      </c>
      <c r="FM833" s="169">
        <f t="shared" si="530"/>
        <v>0.39846709708584965</v>
      </c>
      <c r="FN833" s="783">
        <f t="shared" si="531"/>
        <v>0.27892696796009475</v>
      </c>
      <c r="FO833" s="226"/>
      <c r="FP833" s="226"/>
      <c r="FQ833" s="226"/>
      <c r="FR833" s="226"/>
      <c r="FS833" s="226"/>
      <c r="FT833" s="226"/>
      <c r="FU833" s="226"/>
      <c r="FV833" s="226"/>
      <c r="FW833" s="226"/>
      <c r="FX833" s="226"/>
      <c r="FY833" s="226"/>
      <c r="FZ833" s="226"/>
      <c r="GA833" s="226"/>
      <c r="GB833" s="226"/>
      <c r="GC833" s="226"/>
      <c r="GD833" s="226"/>
      <c r="GE833" s="226"/>
      <c r="GF833" s="226"/>
      <c r="GG833" s="226"/>
      <c r="GH833" s="226"/>
      <c r="GI833" s="226"/>
      <c r="GJ833" s="226"/>
      <c r="GK833" s="226"/>
      <c r="GL833" s="226"/>
      <c r="GM833" s="226"/>
      <c r="GN833" s="226"/>
      <c r="GO833" s="226"/>
      <c r="GP833" s="226"/>
      <c r="GQ833" s="226"/>
      <c r="GR833" s="226"/>
      <c r="GS833" s="226"/>
      <c r="GT833" s="226"/>
      <c r="GU833" s="226"/>
      <c r="GV833" s="226"/>
      <c r="GW833" s="226"/>
      <c r="GX833" s="226"/>
      <c r="GY833" s="226"/>
      <c r="GZ833" s="226"/>
      <c r="HA833" s="226"/>
      <c r="HB833" s="226"/>
      <c r="HC833" s="226"/>
      <c r="HD833" s="226"/>
      <c r="HE833" s="226"/>
      <c r="HF833" s="226"/>
      <c r="HG833" s="226"/>
      <c r="HH833" s="226"/>
      <c r="HI833" s="226"/>
      <c r="HJ833" s="226"/>
      <c r="HK833" s="226"/>
      <c r="HL833" s="226"/>
      <c r="HM833" s="226"/>
      <c r="HN833" s="226"/>
      <c r="HO833" s="226"/>
      <c r="HP833" s="226"/>
      <c r="HQ833" s="226"/>
      <c r="HR833" s="226"/>
      <c r="HS833" s="226"/>
      <c r="HT833" s="226"/>
      <c r="HU833" s="226"/>
      <c r="HV833" s="226"/>
      <c r="HW833" s="226"/>
      <c r="HX833" s="226"/>
      <c r="HY833" s="226"/>
      <c r="HZ833" s="226"/>
      <c r="IA833" s="226"/>
      <c r="IB833" s="226"/>
      <c r="IC833" s="226"/>
      <c r="ID833" s="226"/>
      <c r="IE833" s="226"/>
      <c r="IF833" s="226"/>
      <c r="IG833" s="226"/>
      <c r="IH833" s="226"/>
      <c r="II833" s="226"/>
      <c r="IJ833" s="226"/>
      <c r="IK833" s="226"/>
      <c r="IL833" s="226"/>
      <c r="IM833" s="226"/>
      <c r="IN833" s="226"/>
      <c r="IO833" s="226"/>
      <c r="IP833" s="226"/>
      <c r="IQ833" s="226"/>
      <c r="IR833" s="226"/>
      <c r="IS833" s="226"/>
      <c r="IT833" s="226"/>
      <c r="IU833" s="226"/>
      <c r="IV833" s="226"/>
      <c r="IW833" s="226"/>
      <c r="IX833" s="226"/>
      <c r="IY833" s="226"/>
      <c r="IZ833" s="226"/>
      <c r="JA833" s="226"/>
      <c r="JB833" s="226"/>
      <c r="JC833" s="226"/>
      <c r="JD833" s="226"/>
      <c r="JE833" s="226"/>
      <c r="JF833" s="226"/>
      <c r="JG833" s="226"/>
      <c r="JH833" s="226"/>
      <c r="JI833" s="226"/>
      <c r="JJ833" s="226"/>
      <c r="JK833" s="226"/>
      <c r="JL833" s="226"/>
      <c r="JM833" s="226"/>
      <c r="JN833" s="226"/>
      <c r="JO833" s="226"/>
      <c r="JP833" s="226"/>
      <c r="JQ833" s="226"/>
      <c r="JR833" s="226"/>
      <c r="JS833" s="226"/>
      <c r="JT833" s="226"/>
      <c r="JU833" s="226"/>
      <c r="JV833" s="226"/>
      <c r="JW833" s="226"/>
      <c r="JX833" s="226"/>
      <c r="JY833" s="226"/>
      <c r="JZ833" s="226"/>
      <c r="KA833" s="226"/>
      <c r="KB833" s="226"/>
      <c r="KC833" s="226"/>
      <c r="KD833" s="226"/>
      <c r="KE833" s="226"/>
      <c r="KF833" s="226"/>
      <c r="KG833" s="226"/>
      <c r="KH833" s="226"/>
      <c r="KI833" s="226"/>
      <c r="KJ833" s="226"/>
      <c r="KK833" s="226"/>
      <c r="KL833" s="226"/>
      <c r="KM833" s="226"/>
      <c r="KN833" s="226"/>
      <c r="KO833" s="226"/>
      <c r="KP833" s="226"/>
      <c r="KQ833" s="226"/>
      <c r="KR833" s="226"/>
      <c r="KS833" s="226"/>
      <c r="KT833" s="226"/>
      <c r="KU833" s="226"/>
      <c r="KV833" s="226"/>
      <c r="KW833" s="226"/>
      <c r="KX833" s="226"/>
      <c r="KY833" s="226"/>
      <c r="KZ833" s="226"/>
      <c r="LA833" s="226"/>
      <c r="LB833" s="226"/>
      <c r="LC833" s="226"/>
      <c r="LD833" s="226"/>
      <c r="LE833" s="226"/>
      <c r="LF833" s="226"/>
      <c r="LG833" s="226"/>
      <c r="LH833" s="226"/>
      <c r="LI833" s="226"/>
      <c r="LJ833" s="226"/>
      <c r="LK833" s="226"/>
      <c r="LL833" s="226"/>
      <c r="LM833" s="226"/>
      <c r="LN833" s="226"/>
      <c r="LO833" s="226"/>
      <c r="LP833" s="226"/>
      <c r="LQ833" s="226"/>
      <c r="LR833" s="226"/>
      <c r="LS833" s="226"/>
      <c r="LT833" s="226"/>
      <c r="LU833" s="226"/>
      <c r="LV833" s="226"/>
      <c r="LW833" s="226"/>
      <c r="LX833" s="226"/>
      <c r="LY833" s="226"/>
      <c r="LZ833" s="226"/>
      <c r="MA833" s="226"/>
      <c r="MB833" s="226"/>
      <c r="MC833" s="226"/>
      <c r="MD833" s="226"/>
      <c r="ME833" s="226"/>
      <c r="MF833" s="226"/>
      <c r="MG833" s="226"/>
      <c r="MH833" s="226"/>
      <c r="MI833" s="226"/>
      <c r="MJ833" s="226"/>
      <c r="MK833" s="226"/>
      <c r="ML833" s="226"/>
      <c r="MM833" s="226"/>
      <c r="MN833" s="226"/>
      <c r="MO833" s="226"/>
      <c r="MP833" s="226"/>
      <c r="MQ833" s="226"/>
      <c r="MR833" s="226"/>
      <c r="MS833" s="226"/>
      <c r="MT833" s="226"/>
      <c r="MU833" s="226"/>
      <c r="MV833" s="226"/>
      <c r="MW833" s="226"/>
      <c r="MX833" s="226"/>
      <c r="MY833" s="226"/>
      <c r="MZ833" s="226"/>
      <c r="NA833" s="226"/>
      <c r="NB833" s="226"/>
      <c r="NC833" s="226"/>
      <c r="ND833" s="226"/>
      <c r="NE833" s="226"/>
      <c r="NF833" s="226"/>
      <c r="NG833" s="226"/>
      <c r="NH833" s="226"/>
      <c r="NI833" s="226"/>
      <c r="NJ833" s="226"/>
      <c r="NK833" s="226"/>
      <c r="NL833" s="226"/>
      <c r="NM833" s="226"/>
      <c r="NN833" s="226"/>
      <c r="NO833" s="226"/>
      <c r="NP833" s="226"/>
      <c r="NQ833" s="226"/>
      <c r="NR833" s="226"/>
      <c r="NS833" s="226"/>
      <c r="NT833" s="226"/>
      <c r="NU833" s="226"/>
      <c r="NV833" s="226"/>
      <c r="NW833" s="226"/>
      <c r="NX833" s="226"/>
      <c r="NY833" s="226"/>
      <c r="NZ833" s="226"/>
      <c r="OA833" s="226"/>
      <c r="OB833" s="226"/>
      <c r="OC833" s="226"/>
      <c r="OD833" s="226"/>
      <c r="OE833" s="226"/>
      <c r="OF833" s="226"/>
      <c r="OG833" s="226"/>
      <c r="OH833" s="226"/>
      <c r="OI833" s="226"/>
      <c r="OJ833" s="226"/>
      <c r="OK833" s="226"/>
      <c r="OL833" s="226"/>
      <c r="OM833" s="226"/>
      <c r="ON833" s="226"/>
      <c r="OO833" s="226"/>
      <c r="OP833" s="226"/>
      <c r="OQ833" s="226"/>
      <c r="OR833" s="226"/>
      <c r="OS833" s="226"/>
      <c r="OT833" s="226"/>
      <c r="OU833" s="226"/>
      <c r="OV833" s="226"/>
      <c r="OW833" s="226"/>
      <c r="OX833" s="226"/>
      <c r="OY833" s="226"/>
      <c r="OZ833" s="226"/>
      <c r="PA833" s="226"/>
      <c r="PB833" s="226"/>
      <c r="PC833" s="226"/>
      <c r="PD833" s="226"/>
      <c r="PE833" s="226"/>
      <c r="PF833" s="226"/>
      <c r="PG833" s="226"/>
      <c r="PH833" s="226"/>
      <c r="PI833" s="226"/>
      <c r="PJ833" s="226"/>
      <c r="PK833" s="226"/>
      <c r="PL833" s="226"/>
      <c r="PM833" s="226"/>
      <c r="PN833" s="226"/>
      <c r="PO833" s="226"/>
      <c r="PP833" s="226"/>
      <c r="PQ833" s="226"/>
      <c r="PR833" s="226"/>
      <c r="PS833" s="226"/>
      <c r="PT833" s="226"/>
      <c r="PU833" s="226"/>
      <c r="PV833" s="226"/>
      <c r="PW833" s="226"/>
      <c r="PX833" s="226"/>
      <c r="PY833" s="226"/>
      <c r="PZ833" s="226"/>
      <c r="QA833" s="226"/>
      <c r="QB833" s="226"/>
      <c r="QC833" s="226"/>
      <c r="QD833" s="226"/>
      <c r="QE833" s="226"/>
      <c r="QF833" s="226"/>
      <c r="QG833" s="226"/>
      <c r="QH833" s="226"/>
      <c r="QI833" s="226"/>
      <c r="QJ833" s="226"/>
      <c r="QK833" s="226"/>
      <c r="QL833" s="226"/>
      <c r="QM833" s="226"/>
      <c r="QN833" s="226"/>
      <c r="QO833" s="226"/>
      <c r="QP833" s="226"/>
      <c r="QQ833" s="226"/>
      <c r="QR833" s="226"/>
      <c r="QS833" s="226"/>
      <c r="QT833" s="226"/>
      <c r="QU833" s="226"/>
      <c r="QV833" s="226"/>
      <c r="QW833" s="226"/>
      <c r="QX833" s="226"/>
      <c r="QY833" s="226"/>
      <c r="QZ833" s="226"/>
      <c r="RA833" s="226"/>
      <c r="RB833" s="226"/>
      <c r="RC833" s="226"/>
      <c r="RD833" s="226"/>
      <c r="RE833" s="226"/>
      <c r="RF833" s="226"/>
      <c r="RG833" s="226"/>
      <c r="RH833" s="226"/>
      <c r="RI833" s="226"/>
      <c r="RJ833" s="226"/>
      <c r="RK833" s="226"/>
      <c r="RL833" s="226"/>
      <c r="RM833" s="226"/>
      <c r="RN833" s="226"/>
      <c r="RO833" s="226"/>
      <c r="RP833" s="226"/>
      <c r="RQ833" s="226"/>
      <c r="RR833" s="226"/>
      <c r="RS833" s="226"/>
      <c r="RT833" s="226"/>
      <c r="RU833" s="226"/>
      <c r="RV833" s="226"/>
      <c r="RW833" s="226"/>
      <c r="RX833" s="226"/>
      <c r="RY833" s="226"/>
      <c r="RZ833" s="226"/>
      <c r="SA833" s="226"/>
      <c r="SB833" s="226"/>
      <c r="SC833" s="226"/>
      <c r="SD833" s="226"/>
      <c r="SE833" s="226"/>
      <c r="SF833" s="226"/>
      <c r="SG833" s="226"/>
      <c r="SH833" s="226"/>
      <c r="SI833" s="226"/>
      <c r="SJ833" s="226"/>
      <c r="SK833" s="226"/>
      <c r="SL833" s="226"/>
      <c r="SM833" s="226"/>
      <c r="SN833" s="226"/>
      <c r="SO833" s="226"/>
      <c r="SP833" s="226"/>
      <c r="SQ833" s="226"/>
      <c r="SR833" s="226"/>
      <c r="SS833" s="226"/>
      <c r="ST833" s="226"/>
      <c r="SU833" s="226"/>
      <c r="SV833" s="226"/>
      <c r="SW833" s="226"/>
      <c r="SX833" s="226"/>
      <c r="SY833" s="226"/>
      <c r="SZ833" s="226"/>
      <c r="TA833" s="226"/>
      <c r="TB833" s="226"/>
      <c r="TC833" s="226"/>
      <c r="TD833" s="226"/>
      <c r="TE833" s="226"/>
      <c r="TF833" s="226"/>
      <c r="TG833" s="226"/>
      <c r="TH833" s="226"/>
      <c r="TI833" s="226"/>
      <c r="TJ833" s="226"/>
      <c r="TK833" s="226"/>
      <c r="TL833" s="226"/>
      <c r="TM833" s="226"/>
      <c r="TN833" s="226"/>
      <c r="TO833" s="226"/>
      <c r="TP833" s="226"/>
      <c r="TQ833" s="226"/>
      <c r="TR833" s="226"/>
      <c r="TS833" s="226"/>
      <c r="TT833" s="226"/>
      <c r="TU833" s="226"/>
      <c r="TV833" s="226"/>
      <c r="TW833" s="226"/>
      <c r="TX833" s="226"/>
      <c r="TY833" s="226"/>
      <c r="TZ833" s="226"/>
      <c r="UA833" s="226"/>
      <c r="UB833" s="226"/>
      <c r="UC833" s="226"/>
      <c r="UD833" s="226"/>
      <c r="UE833" s="226"/>
      <c r="UF833" s="226"/>
      <c r="UG833" s="226"/>
      <c r="UH833" s="226"/>
      <c r="UI833" s="226"/>
      <c r="UJ833" s="226"/>
      <c r="UK833" s="226"/>
      <c r="UL833" s="226"/>
      <c r="UM833" s="226"/>
      <c r="UN833" s="226"/>
      <c r="UO833" s="226"/>
      <c r="UP833" s="226"/>
      <c r="UQ833" s="226"/>
      <c r="UR833" s="226"/>
      <c r="US833" s="226"/>
      <c r="UT833" s="226"/>
      <c r="UU833" s="226"/>
      <c r="UV833" s="226"/>
      <c r="UW833" s="226"/>
      <c r="UX833" s="226"/>
      <c r="UY833" s="226"/>
      <c r="UZ833" s="226"/>
      <c r="VA833" s="226"/>
      <c r="VB833" s="226"/>
      <c r="VC833" s="226"/>
      <c r="VD833" s="226"/>
      <c r="VE833" s="226"/>
      <c r="VF833" s="226"/>
      <c r="VG833" s="226"/>
      <c r="VH833" s="226"/>
      <c r="VI833" s="226"/>
      <c r="VJ833" s="226"/>
      <c r="VK833" s="226"/>
      <c r="VL833" s="226"/>
      <c r="VM833" s="226"/>
      <c r="VN833" s="226"/>
      <c r="VO833" s="226"/>
      <c r="VP833" s="226"/>
      <c r="VQ833" s="226"/>
      <c r="VR833" s="226"/>
      <c r="VS833" s="226"/>
      <c r="VT833" s="226"/>
      <c r="VU833" s="226"/>
      <c r="VV833" s="226"/>
      <c r="VW833" s="226"/>
      <c r="VX833" s="226"/>
      <c r="VY833" s="226"/>
      <c r="VZ833" s="226"/>
      <c r="WA833" s="226"/>
      <c r="WB833" s="226"/>
      <c r="WC833" s="226"/>
      <c r="WD833" s="226"/>
      <c r="WE833" s="226"/>
      <c r="WF833" s="226"/>
      <c r="WG833" s="226"/>
      <c r="WH833" s="226"/>
      <c r="WI833" s="226"/>
      <c r="WJ833" s="226"/>
      <c r="WK833" s="226"/>
      <c r="WL833" s="226"/>
      <c r="WM833" s="226"/>
      <c r="WN833" s="226"/>
      <c r="WO833" s="226"/>
      <c r="WP833" s="226"/>
      <c r="WQ833" s="226"/>
      <c r="WR833" s="226"/>
      <c r="WS833" s="226"/>
      <c r="WT833" s="226"/>
      <c r="WU833" s="226"/>
      <c r="WV833" s="226"/>
      <c r="WW833" s="226"/>
      <c r="WX833" s="226"/>
      <c r="WY833" s="226"/>
      <c r="WZ833" s="226"/>
      <c r="XA833" s="226"/>
      <c r="XB833" s="226"/>
      <c r="XC833" s="226"/>
      <c r="XD833" s="226"/>
      <c r="XE833" s="226"/>
      <c r="XF833" s="226"/>
      <c r="XG833" s="226"/>
      <c r="XH833" s="226"/>
      <c r="XI833" s="226"/>
      <c r="XJ833" s="226"/>
      <c r="XK833" s="226"/>
      <c r="XL833" s="226"/>
      <c r="XM833" s="226"/>
      <c r="XN833" s="226"/>
      <c r="XO833" s="226"/>
      <c r="XP833" s="226"/>
      <c r="XQ833" s="226"/>
      <c r="XR833" s="226"/>
      <c r="XS833" s="226"/>
      <c r="XT833" s="226"/>
      <c r="XU833" s="226"/>
      <c r="XV833" s="226"/>
      <c r="XW833" s="226"/>
      <c r="XX833" s="226"/>
      <c r="XY833" s="226"/>
      <c r="XZ833" s="226"/>
      <c r="YA833" s="226"/>
      <c r="YB833" s="226"/>
      <c r="YC833" s="226"/>
      <c r="YD833" s="226"/>
      <c r="YE833" s="226"/>
      <c r="YF833" s="226"/>
      <c r="YG833" s="226"/>
      <c r="YH833" s="226"/>
      <c r="YI833" s="226"/>
      <c r="YJ833" s="226"/>
      <c r="YK833" s="226"/>
      <c r="YL833" s="226"/>
      <c r="YM833" s="226"/>
      <c r="YN833" s="226"/>
      <c r="YO833" s="226"/>
      <c r="YP833" s="226"/>
      <c r="YQ833" s="226"/>
      <c r="YR833" s="226"/>
      <c r="YS833" s="226"/>
      <c r="YT833" s="226"/>
      <c r="YU833" s="226"/>
      <c r="YV833" s="226"/>
      <c r="YW833" s="226"/>
      <c r="YX833" s="226"/>
      <c r="YY833" s="226"/>
      <c r="YZ833" s="226"/>
      <c r="ZA833" s="226"/>
      <c r="ZB833" s="226"/>
      <c r="ZC833" s="226"/>
      <c r="ZD833" s="226"/>
      <c r="ZE833" s="226"/>
      <c r="ZF833" s="226"/>
      <c r="ZG833" s="226"/>
      <c r="ZH833" s="226"/>
      <c r="ZI833" s="226"/>
      <c r="ZJ833" s="226"/>
      <c r="ZK833" s="226"/>
      <c r="ZL833" s="226"/>
      <c r="ZM833" s="226"/>
      <c r="ZN833" s="226"/>
      <c r="ZO833" s="226"/>
      <c r="ZP833" s="226"/>
      <c r="ZQ833" s="226"/>
      <c r="ZR833" s="226"/>
      <c r="ZS833" s="226"/>
      <c r="ZT833" s="226"/>
      <c r="ZU833" s="226"/>
      <c r="ZV833" s="226"/>
      <c r="ZW833" s="226"/>
      <c r="ZX833" s="226"/>
      <c r="ZY833" s="226"/>
      <c r="ZZ833" s="226"/>
      <c r="AAA833" s="226"/>
      <c r="AAB833" s="226"/>
      <c r="AAC833" s="226"/>
      <c r="AAD833" s="226"/>
      <c r="AAE833" s="226"/>
      <c r="AAF833" s="226"/>
      <c r="AAG833" s="226"/>
      <c r="AAH833" s="226"/>
      <c r="AAI833" s="226"/>
      <c r="AAJ833" s="226"/>
      <c r="AAK833" s="226"/>
      <c r="AAL833" s="226"/>
      <c r="AAM833" s="226"/>
      <c r="AAN833" s="226"/>
      <c r="AAO833" s="226"/>
      <c r="AAP833" s="226"/>
      <c r="AAQ833" s="226"/>
      <c r="AAR833" s="226"/>
      <c r="AAS833" s="226"/>
      <c r="AAT833" s="226"/>
      <c r="AAU833" s="226"/>
      <c r="AAV833" s="226"/>
      <c r="AAW833" s="226"/>
      <c r="AAX833" s="226"/>
      <c r="AAY833" s="226"/>
      <c r="AAZ833" s="226"/>
      <c r="ABA833" s="226"/>
      <c r="ABB833" s="226"/>
      <c r="ABC833" s="226"/>
      <c r="ABD833" s="226"/>
      <c r="ABE833" s="226"/>
      <c r="ABF833" s="226"/>
      <c r="ABG833" s="226"/>
      <c r="ABH833" s="226"/>
      <c r="ABI833" s="226"/>
      <c r="ABJ833" s="226"/>
      <c r="ABK833" s="226"/>
      <c r="ABL833" s="226"/>
      <c r="ABM833" s="226"/>
      <c r="ABN833" s="226"/>
      <c r="ABO833" s="226"/>
      <c r="ABP833" s="226"/>
      <c r="ABQ833" s="226"/>
      <c r="ABR833" s="226"/>
      <c r="ABS833" s="226"/>
      <c r="ABT833" s="226"/>
      <c r="ABU833" s="226"/>
      <c r="ABV833" s="226"/>
      <c r="ABW833" s="226"/>
      <c r="ABX833" s="226"/>
      <c r="ABY833" s="226"/>
      <c r="ABZ833" s="226"/>
      <c r="ACA833" s="226"/>
      <c r="ACB833" s="226"/>
      <c r="ACC833" s="226"/>
      <c r="ACD833" s="226"/>
      <c r="ACE833" s="226"/>
      <c r="ACF833" s="226"/>
      <c r="ACG833" s="226"/>
      <c r="ACH833" s="226"/>
      <c r="ACI833" s="226"/>
      <c r="ACJ833" s="226"/>
      <c r="ACK833" s="226"/>
      <c r="ACL833" s="226"/>
      <c r="ACM833" s="226"/>
      <c r="ACN833" s="226"/>
      <c r="ACO833" s="226"/>
      <c r="ACP833" s="226"/>
      <c r="ACQ833" s="226"/>
      <c r="ACR833" s="226"/>
      <c r="ACS833" s="226"/>
      <c r="ACT833" s="226"/>
      <c r="ACU833" s="226"/>
      <c r="ACV833" s="226"/>
      <c r="ACW833" s="226"/>
      <c r="ACX833" s="226"/>
      <c r="ACY833" s="226"/>
      <c r="ACZ833" s="226"/>
      <c r="ADA833" s="226"/>
      <c r="ADB833" s="226"/>
      <c r="ADC833" s="226"/>
      <c r="ADD833" s="226"/>
      <c r="ADE833" s="226"/>
      <c r="ADF833" s="226"/>
      <c r="ADG833" s="226"/>
      <c r="ADH833" s="226"/>
      <c r="ADI833" s="226"/>
      <c r="ADJ833" s="226"/>
      <c r="ADK833" s="226"/>
      <c r="ADL833" s="226"/>
      <c r="ADM833" s="226"/>
      <c r="ADN833" s="226"/>
      <c r="ADO833" s="226"/>
      <c r="ADP833" s="226"/>
      <c r="ADQ833" s="226"/>
      <c r="ADR833" s="226"/>
      <c r="ADS833" s="226"/>
      <c r="ADT833" s="226"/>
      <c r="ADU833" s="226"/>
      <c r="ADV833" s="226"/>
      <c r="ADW833" s="226"/>
      <c r="ADX833" s="226"/>
      <c r="ADY833" s="226"/>
      <c r="ADZ833" s="226"/>
      <c r="AEA833" s="226"/>
      <c r="AEB833" s="226"/>
      <c r="AEC833" s="226"/>
      <c r="AED833" s="226"/>
      <c r="AEE833" s="226"/>
      <c r="AEF833" s="226"/>
      <c r="AEG833" s="226"/>
      <c r="AEH833" s="226"/>
      <c r="AEI833" s="226"/>
      <c r="AEJ833" s="226"/>
      <c r="AEK833" s="226"/>
      <c r="AEL833" s="226"/>
      <c r="AEM833" s="226"/>
      <c r="AEN833" s="226"/>
      <c r="AEO833" s="226"/>
      <c r="AEP833" s="226"/>
      <c r="AEQ833" s="226"/>
      <c r="AER833" s="226"/>
      <c r="AES833" s="226"/>
      <c r="AET833" s="226"/>
      <c r="AEU833" s="226"/>
      <c r="AEV833" s="226"/>
      <c r="AEW833" s="226"/>
      <c r="AEX833" s="226"/>
      <c r="AEY833" s="226"/>
      <c r="AEZ833" s="226"/>
      <c r="AFA833" s="226"/>
      <c r="AFB833" s="226"/>
      <c r="AFC833" s="226"/>
      <c r="AFD833" s="226"/>
      <c r="AFE833" s="226"/>
      <c r="AFF833" s="226"/>
      <c r="AFG833" s="226"/>
      <c r="AFH833" s="226"/>
      <c r="AFI833" s="226"/>
      <c r="AFJ833" s="226"/>
      <c r="AFK833" s="226"/>
      <c r="AFL833" s="226"/>
      <c r="AFM833" s="226"/>
      <c r="AFN833" s="226"/>
      <c r="AFO833" s="226"/>
      <c r="AFP833" s="226"/>
      <c r="AFQ833" s="226"/>
      <c r="AFR833" s="226"/>
      <c r="AFS833" s="226"/>
      <c r="AFT833" s="226"/>
      <c r="AFU833" s="226"/>
      <c r="AFV833" s="226"/>
      <c r="AFW833" s="226"/>
      <c r="AFX833" s="226"/>
      <c r="AFY833" s="226"/>
      <c r="AFZ833" s="226"/>
      <c r="AGA833" s="226"/>
      <c r="AGB833" s="226"/>
      <c r="AGC833" s="226"/>
      <c r="AGD833" s="226"/>
      <c r="AGE833" s="226"/>
      <c r="AGF833" s="226"/>
      <c r="AGG833" s="226"/>
      <c r="AGH833" s="226"/>
      <c r="AGI833" s="226"/>
      <c r="AGJ833" s="226"/>
      <c r="AGK833" s="226"/>
      <c r="AGL833" s="226"/>
      <c r="AGM833" s="226"/>
      <c r="AGN833" s="226"/>
      <c r="AGO833" s="226"/>
      <c r="AGP833" s="226"/>
      <c r="AGQ833" s="226"/>
      <c r="AGR833" s="226"/>
      <c r="AGS833" s="226"/>
      <c r="AGT833" s="226"/>
      <c r="AGU833" s="226"/>
      <c r="AGV833" s="226"/>
      <c r="AGW833" s="226"/>
      <c r="AGX833" s="226"/>
      <c r="AGY833" s="226"/>
      <c r="AGZ833" s="226"/>
      <c r="AHA833" s="226"/>
      <c r="AHB833" s="226"/>
      <c r="AHC833" s="226"/>
      <c r="AHD833" s="226"/>
      <c r="AHE833" s="226"/>
      <c r="AHF833" s="226"/>
      <c r="AHG833" s="226"/>
      <c r="AHH833" s="226"/>
      <c r="AHI833" s="226"/>
      <c r="AHJ833" s="226"/>
      <c r="AHK833" s="226"/>
      <c r="AHL833" s="226"/>
      <c r="AHM833" s="226"/>
      <c r="AHN833" s="226"/>
      <c r="AHO833" s="226"/>
      <c r="AHP833" s="226"/>
      <c r="AHQ833" s="226"/>
      <c r="AHR833" s="226"/>
      <c r="AHS833" s="226"/>
      <c r="AHT833" s="226"/>
      <c r="AHU833" s="226"/>
      <c r="AHV833" s="226"/>
      <c r="AHW833" s="226"/>
      <c r="AHX833" s="226"/>
      <c r="AHY833" s="226"/>
      <c r="AHZ833" s="226"/>
      <c r="AIA833" s="226"/>
      <c r="AIB833" s="226"/>
      <c r="AIC833" s="226"/>
      <c r="AID833" s="226"/>
      <c r="AIE833" s="226"/>
      <c r="AIF833" s="226"/>
      <c r="AIG833" s="226"/>
      <c r="AIH833" s="226"/>
      <c r="AII833" s="226"/>
      <c r="AIJ833" s="226"/>
      <c r="AIK833" s="226"/>
      <c r="AIL833" s="226"/>
      <c r="AIM833" s="226"/>
      <c r="AIN833" s="226"/>
      <c r="AIO833" s="226"/>
      <c r="AIP833" s="226"/>
      <c r="AIQ833" s="226"/>
      <c r="AIR833" s="226"/>
      <c r="AIS833" s="226"/>
      <c r="AIT833" s="226"/>
      <c r="AIU833" s="226"/>
      <c r="AIV833" s="226"/>
      <c r="AIW833" s="226"/>
      <c r="AIX833" s="226"/>
      <c r="AIY833" s="226"/>
      <c r="AIZ833" s="226"/>
      <c r="AJA833" s="226"/>
      <c r="AJB833" s="226"/>
      <c r="AJC833" s="226"/>
      <c r="AJD833" s="226"/>
      <c r="AJE833" s="226"/>
      <c r="AJF833" s="226"/>
      <c r="AJG833" s="226"/>
      <c r="AJH833" s="226"/>
      <c r="AJI833" s="226"/>
      <c r="AJJ833" s="226"/>
      <c r="AJK833" s="226"/>
      <c r="AJL833" s="226"/>
      <c r="AJM833" s="226"/>
      <c r="AJN833" s="226"/>
      <c r="AJO833" s="226"/>
      <c r="AJP833" s="226"/>
      <c r="AJQ833" s="226"/>
      <c r="AJR833" s="226"/>
      <c r="AJS833" s="226"/>
      <c r="AJT833" s="226"/>
      <c r="AJU833" s="226"/>
      <c r="AJV833" s="226"/>
      <c r="AJW833" s="226"/>
      <c r="AJX833" s="226"/>
      <c r="AJY833" s="226"/>
      <c r="AJZ833" s="226"/>
      <c r="AKA833" s="226"/>
      <c r="AKB833" s="226"/>
      <c r="AKC833" s="226"/>
      <c r="AKD833" s="226"/>
      <c r="AKE833" s="226"/>
      <c r="AKF833" s="226"/>
      <c r="AKG833" s="226"/>
      <c r="AKH833" s="226"/>
      <c r="AKI833" s="226"/>
      <c r="AKJ833" s="226"/>
      <c r="AKK833" s="226"/>
      <c r="AKL833" s="226"/>
      <c r="AKM833" s="226"/>
      <c r="AKN833" s="226"/>
      <c r="AKO833" s="226"/>
      <c r="AKP833" s="226"/>
      <c r="AKQ833" s="226"/>
      <c r="AKR833" s="226"/>
      <c r="AKS833" s="226"/>
      <c r="AKT833" s="226"/>
      <c r="AKU833" s="226"/>
      <c r="AKV833" s="226"/>
      <c r="AKW833" s="226"/>
      <c r="AKX833" s="226"/>
      <c r="AKY833" s="226"/>
      <c r="AKZ833" s="226"/>
      <c r="ALA833" s="226"/>
      <c r="ALB833" s="226"/>
      <c r="ALC833" s="226"/>
      <c r="ALD833" s="226"/>
      <c r="ALE833" s="226"/>
      <c r="ALF833" s="226"/>
      <c r="ALG833" s="226"/>
      <c r="ALH833" s="226"/>
      <c r="ALI833" s="226"/>
      <c r="ALJ833" s="226"/>
      <c r="ALK833" s="226"/>
      <c r="ALL833" s="226"/>
      <c r="ALM833" s="226"/>
      <c r="ALN833" s="226"/>
      <c r="ALO833" s="226"/>
      <c r="ALP833" s="226"/>
      <c r="ALQ833" s="226"/>
      <c r="ALR833" s="226"/>
      <c r="ALS833" s="226"/>
      <c r="ALT833" s="226"/>
      <c r="ALU833" s="226"/>
      <c r="ALV833" s="226"/>
      <c r="ALW833" s="226"/>
      <c r="ALX833" s="226"/>
      <c r="ALY833" s="226"/>
      <c r="ALZ833" s="226"/>
      <c r="AMA833" s="226"/>
      <c r="AMB833" s="226"/>
      <c r="AMC833" s="226"/>
      <c r="AMD833" s="226"/>
      <c r="AME833" s="226"/>
      <c r="AMF833" s="226"/>
      <c r="AMG833" s="226"/>
      <c r="AMH833" s="226"/>
      <c r="AMI833" s="226"/>
      <c r="AMJ833" s="226"/>
      <c r="AMK833" s="226"/>
      <c r="AML833" s="226"/>
      <c r="AMM833" s="226"/>
      <c r="AMN833" s="226"/>
      <c r="AMO833" s="226"/>
      <c r="AMP833" s="226"/>
      <c r="AMQ833" s="226"/>
      <c r="AMR833" s="226"/>
      <c r="AMS833" s="226"/>
      <c r="AMT833" s="226"/>
      <c r="AMU833" s="226"/>
      <c r="AMV833" s="226"/>
      <c r="AMW833" s="226"/>
      <c r="AMX833" s="226"/>
    </row>
    <row r="834" spans="1:1038" s="398" customFormat="1" ht="18" customHeight="1">
      <c r="A834" s="548">
        <v>43333</v>
      </c>
      <c r="B834" s="543" t="s">
        <v>1647</v>
      </c>
      <c r="C834" s="226"/>
      <c r="D834" s="225" t="s">
        <v>1279</v>
      </c>
      <c r="E834" s="256">
        <v>100</v>
      </c>
      <c r="F834" s="256">
        <v>3</v>
      </c>
      <c r="G834" s="391" t="str">
        <f t="shared" si="513"/>
        <v>100-3</v>
      </c>
      <c r="H834" s="226">
        <v>27.5</v>
      </c>
      <c r="I834" s="226">
        <v>32.5</v>
      </c>
      <c r="J834" s="544">
        <f t="shared" si="546"/>
        <v>0</v>
      </c>
      <c r="K834" s="545" t="b">
        <f>IF(J835=1,IF(((VLOOKUP($G834,[3]Depth_Lookup!$A$3:$J$550,9,FALSE))-(I834/100))=0,"Good",IF(((VLOOKUP($G834,[3]Depth_Lookup!$A$3:$J$550,9,FALSE))-(I834/100))&gt;0,"Too Short","Too Long")))</f>
        <v>0</v>
      </c>
      <c r="L834" s="171">
        <f>(VLOOKUP($G834,Depth_Lookup!$A$3:$J$410,10,FALSE))+(H834/100)</f>
        <v>262.36499999999995</v>
      </c>
      <c r="M834" s="171">
        <f>(VLOOKUP($G834,Depth_Lookup!$A$3:$J$410,10,FALSE))+(I834/100)</f>
        <v>262.41499999999996</v>
      </c>
      <c r="N834" s="646" t="s">
        <v>2353</v>
      </c>
      <c r="O834" s="226">
        <v>1</v>
      </c>
      <c r="P834" s="256" t="s">
        <v>853</v>
      </c>
      <c r="Q834" s="256" t="s">
        <v>125</v>
      </c>
      <c r="R834" s="391" t="str">
        <f t="shared" si="537"/>
        <v>SerpentinizedHarzburgite</v>
      </c>
      <c r="S834" s="226" t="s">
        <v>98</v>
      </c>
      <c r="T834" s="226"/>
      <c r="U834" s="684" t="s">
        <v>95</v>
      </c>
      <c r="V834" s="684" t="s">
        <v>96</v>
      </c>
      <c r="W834" s="226" t="s">
        <v>102</v>
      </c>
      <c r="X834" s="392">
        <f>VLOOKUP(W834,[3]definitions_list_lookup!$A$13:$B$19,2,0)</f>
        <v>5</v>
      </c>
      <c r="Y834" s="256" t="s">
        <v>90</v>
      </c>
      <c r="Z834" s="256" t="s">
        <v>91</v>
      </c>
      <c r="AA834" s="226"/>
      <c r="AB834" s="226"/>
      <c r="AC834" s="226"/>
      <c r="AD834" s="226"/>
      <c r="AE834" s="393"/>
      <c r="AF834" s="391" t="e">
        <f>VLOOKUP(AE834,[3]definitions_list_mag!$V$12:$W$15,2,0)</f>
        <v>#N/A</v>
      </c>
      <c r="AG834" s="394"/>
      <c r="AH834" s="226"/>
      <c r="AI834" s="257">
        <v>69</v>
      </c>
      <c r="AJ834" s="226"/>
      <c r="AK834" s="226"/>
      <c r="AL834" s="226"/>
      <c r="AM834" s="226"/>
      <c r="AN834" s="226"/>
      <c r="AO834" s="257"/>
      <c r="AP834" s="226"/>
      <c r="AQ834" s="226"/>
      <c r="AR834" s="226"/>
      <c r="AS834" s="226"/>
      <c r="AT834" s="226"/>
      <c r="AU834" s="257"/>
      <c r="AV834" s="226"/>
      <c r="AW834" s="226"/>
      <c r="AX834" s="226"/>
      <c r="AY834" s="226"/>
      <c r="AZ834" s="226"/>
      <c r="BA834" s="257">
        <v>30</v>
      </c>
      <c r="BB834" s="226">
        <v>4</v>
      </c>
      <c r="BC834" s="226">
        <v>1</v>
      </c>
      <c r="BD834" s="226" t="s">
        <v>110</v>
      </c>
      <c r="BE834" s="226" t="s">
        <v>103</v>
      </c>
      <c r="BF834" s="226"/>
      <c r="BG834" s="257"/>
      <c r="BH834" s="226"/>
      <c r="BI834" s="226"/>
      <c r="BJ834" s="226"/>
      <c r="BK834" s="226"/>
      <c r="BL834" s="226"/>
      <c r="BM834" s="257">
        <v>1</v>
      </c>
      <c r="BN834" s="226">
        <v>0.5</v>
      </c>
      <c r="BO834" s="226">
        <v>0.5</v>
      </c>
      <c r="BP834" s="226"/>
      <c r="BQ834" s="226"/>
      <c r="BR834" s="226"/>
      <c r="BS834" s="226"/>
      <c r="BT834" s="226"/>
      <c r="BU834" s="226"/>
      <c r="BV834" s="226"/>
      <c r="BW834" s="226"/>
      <c r="BX834" s="226"/>
      <c r="BY834" s="257"/>
      <c r="BZ834" s="226"/>
      <c r="CA834" s="226"/>
      <c r="CB834" s="226"/>
      <c r="CC834" s="226"/>
      <c r="CD834" s="226"/>
      <c r="CE834" s="226"/>
      <c r="CF834" s="399">
        <f t="shared" si="538"/>
        <v>100</v>
      </c>
      <c r="CG834" s="259"/>
      <c r="CH834" s="150" t="s">
        <v>1329</v>
      </c>
      <c r="CI834" s="150">
        <v>80</v>
      </c>
      <c r="CJ834" s="150" t="s">
        <v>514</v>
      </c>
      <c r="CK834" s="158"/>
      <c r="CL834" s="395"/>
      <c r="CM834" s="395"/>
      <c r="CN834" s="395"/>
      <c r="CO834" s="395"/>
      <c r="CP834" s="395"/>
      <c r="CQ834" s="395"/>
      <c r="CR834" s="395"/>
      <c r="CS834" s="395"/>
      <c r="CT834" s="395"/>
      <c r="CU834" s="395"/>
      <c r="CV834" s="395"/>
      <c r="CW834" s="395"/>
      <c r="CX834" s="395"/>
      <c r="CY834" s="395"/>
      <c r="CZ834" s="395"/>
      <c r="DA834" s="395"/>
      <c r="DB834" s="395">
        <v>90</v>
      </c>
      <c r="DC834" s="256">
        <v>10</v>
      </c>
      <c r="DD834" s="395"/>
      <c r="DE834" s="395"/>
      <c r="DF834" s="395"/>
      <c r="DG834" s="395"/>
      <c r="DH834" s="395"/>
      <c r="DI834" s="395"/>
      <c r="DJ834" s="395"/>
      <c r="DK834" s="396">
        <f t="shared" si="539"/>
        <v>100</v>
      </c>
      <c r="DL834" s="259"/>
      <c r="DM834" s="395"/>
      <c r="DN834" s="395"/>
      <c r="DO834" s="397"/>
      <c r="DQ834" s="259"/>
      <c r="DR834" s="563"/>
      <c r="DS834" s="259"/>
      <c r="DT834" s="543" t="s">
        <v>1704</v>
      </c>
      <c r="DU834" s="256"/>
      <c r="DV834" s="256"/>
      <c r="DW834" s="400" t="e">
        <f>VLOOKUP(P834,[3]definitions_list_lookup!$K$30:$L$54,2,0)</f>
        <v>#N/A</v>
      </c>
      <c r="DX834" s="698" t="s">
        <v>2151</v>
      </c>
      <c r="DY834" s="567" t="s">
        <v>1631</v>
      </c>
      <c r="DZ834" s="546"/>
      <c r="EA834" s="104"/>
      <c r="EB834" s="256"/>
      <c r="EC834" s="104"/>
      <c r="ED834" s="229" t="s">
        <v>2517</v>
      </c>
      <c r="EE834" s="401"/>
      <c r="EF834" s="402"/>
      <c r="EG834" s="401"/>
      <c r="EH834" s="403"/>
      <c r="EI834" s="404"/>
      <c r="EJ834" s="405"/>
      <c r="EK834" s="406"/>
      <c r="EL834" s="401"/>
      <c r="EM834" s="403"/>
      <c r="EN834" s="403" t="s">
        <v>1448</v>
      </c>
      <c r="EO834" s="407"/>
      <c r="EP834" s="407"/>
      <c r="EQ834" s="407"/>
      <c r="ER834" s="407"/>
      <c r="ES834" s="407"/>
      <c r="ET834" s="407"/>
      <c r="EU834" s="407"/>
      <c r="EV834" s="408">
        <v>53</v>
      </c>
      <c r="EW834" s="408">
        <v>90</v>
      </c>
      <c r="EX834" s="408">
        <v>62</v>
      </c>
      <c r="EY834" s="408">
        <v>0</v>
      </c>
      <c r="EZ834" s="192">
        <f t="shared" si="514"/>
        <v>-144.79312002491687</v>
      </c>
      <c r="FA834" s="192">
        <f t="shared" si="515"/>
        <v>215.20687997508313</v>
      </c>
      <c r="FB834" s="192">
        <f t="shared" si="516"/>
        <v>23.482384232802552</v>
      </c>
      <c r="FC834" s="192">
        <f t="shared" si="517"/>
        <v>305.2068799750831</v>
      </c>
      <c r="FD834" s="192">
        <f t="shared" si="518"/>
        <v>66.517615767197441</v>
      </c>
      <c r="FE834" s="193">
        <f t="shared" si="519"/>
        <v>35.206879975083126</v>
      </c>
      <c r="FF834" s="194">
        <f t="shared" si="520"/>
        <v>66.517615767197441</v>
      </c>
      <c r="FG834" s="401" t="s">
        <v>2374</v>
      </c>
      <c r="FH834" s="403"/>
      <c r="FI834" s="778">
        <f t="shared" si="526"/>
        <v>0</v>
      </c>
      <c r="FJ834" s="779">
        <f t="shared" si="527"/>
        <v>66.517615767197441</v>
      </c>
      <c r="FK834" s="779">
        <f t="shared" si="528"/>
        <v>23.482384232802559</v>
      </c>
      <c r="FL834" s="780">
        <f t="shared" si="529"/>
        <v>0.40984492108080728</v>
      </c>
      <c r="FM834" s="169">
        <f t="shared" si="530"/>
        <v>0.39846709708584965</v>
      </c>
      <c r="FN834" s="783">
        <f t="shared" si="531"/>
        <v>0</v>
      </c>
      <c r="FO834" s="226"/>
      <c r="FP834" s="226"/>
      <c r="FQ834" s="226"/>
      <c r="FR834" s="226"/>
      <c r="FS834" s="226"/>
      <c r="FT834" s="226"/>
      <c r="FU834" s="226"/>
      <c r="FV834" s="226"/>
      <c r="FW834" s="226"/>
      <c r="FX834" s="226"/>
      <c r="FY834" s="226"/>
      <c r="FZ834" s="226"/>
      <c r="GA834" s="226"/>
      <c r="GB834" s="226"/>
      <c r="GC834" s="226"/>
      <c r="GD834" s="226"/>
      <c r="GE834" s="226"/>
      <c r="GF834" s="226"/>
      <c r="GG834" s="226"/>
      <c r="GH834" s="226"/>
      <c r="GI834" s="226"/>
      <c r="GJ834" s="226"/>
      <c r="GK834" s="226"/>
      <c r="GL834" s="226"/>
      <c r="GM834" s="226"/>
      <c r="GN834" s="226"/>
      <c r="GO834" s="226"/>
      <c r="GP834" s="226"/>
      <c r="GQ834" s="226"/>
      <c r="GR834" s="226"/>
      <c r="GS834" s="226"/>
      <c r="GT834" s="226"/>
      <c r="GU834" s="226"/>
      <c r="GV834" s="226"/>
      <c r="GW834" s="226"/>
      <c r="GX834" s="226"/>
      <c r="GY834" s="226"/>
      <c r="GZ834" s="226"/>
      <c r="HA834" s="226"/>
      <c r="HB834" s="226"/>
      <c r="HC834" s="226"/>
      <c r="HD834" s="226"/>
      <c r="HE834" s="226"/>
      <c r="HF834" s="226"/>
      <c r="HG834" s="226"/>
      <c r="HH834" s="226"/>
      <c r="HI834" s="226"/>
      <c r="HJ834" s="226"/>
      <c r="HK834" s="226"/>
      <c r="HL834" s="226"/>
      <c r="HM834" s="226"/>
      <c r="HN834" s="226"/>
      <c r="HO834" s="226"/>
      <c r="HP834" s="226"/>
      <c r="HQ834" s="226"/>
      <c r="HR834" s="226"/>
      <c r="HS834" s="226"/>
      <c r="HT834" s="226"/>
      <c r="HU834" s="226"/>
      <c r="HV834" s="226"/>
      <c r="HW834" s="226"/>
      <c r="HX834" s="226"/>
      <c r="HY834" s="226"/>
      <c r="HZ834" s="226"/>
      <c r="IA834" s="226"/>
      <c r="IB834" s="226"/>
      <c r="IC834" s="226"/>
      <c r="ID834" s="226"/>
      <c r="IE834" s="226"/>
      <c r="IF834" s="226"/>
      <c r="IG834" s="226"/>
      <c r="IH834" s="226"/>
      <c r="II834" s="226"/>
      <c r="IJ834" s="226"/>
      <c r="IK834" s="226"/>
      <c r="IL834" s="226"/>
      <c r="IM834" s="226"/>
      <c r="IN834" s="226"/>
      <c r="IO834" s="226"/>
      <c r="IP834" s="226"/>
      <c r="IQ834" s="226"/>
      <c r="IR834" s="226"/>
      <c r="IS834" s="226"/>
      <c r="IT834" s="226"/>
      <c r="IU834" s="226"/>
      <c r="IV834" s="226"/>
      <c r="IW834" s="226"/>
      <c r="IX834" s="226"/>
      <c r="IY834" s="226"/>
      <c r="IZ834" s="226"/>
      <c r="JA834" s="226"/>
      <c r="JB834" s="226"/>
      <c r="JC834" s="226"/>
      <c r="JD834" s="226"/>
      <c r="JE834" s="226"/>
      <c r="JF834" s="226"/>
      <c r="JG834" s="226"/>
      <c r="JH834" s="226"/>
      <c r="JI834" s="226"/>
      <c r="JJ834" s="226"/>
      <c r="JK834" s="226"/>
      <c r="JL834" s="226"/>
      <c r="JM834" s="226"/>
      <c r="JN834" s="226"/>
      <c r="JO834" s="226"/>
      <c r="JP834" s="226"/>
      <c r="JQ834" s="226"/>
      <c r="JR834" s="226"/>
      <c r="JS834" s="226"/>
      <c r="JT834" s="226"/>
      <c r="JU834" s="226"/>
      <c r="JV834" s="226"/>
      <c r="JW834" s="226"/>
      <c r="JX834" s="226"/>
      <c r="JY834" s="226"/>
      <c r="JZ834" s="226"/>
      <c r="KA834" s="226"/>
      <c r="KB834" s="226"/>
      <c r="KC834" s="226"/>
      <c r="KD834" s="226"/>
      <c r="KE834" s="226"/>
      <c r="KF834" s="226"/>
      <c r="KG834" s="226"/>
      <c r="KH834" s="226"/>
      <c r="KI834" s="226"/>
      <c r="KJ834" s="226"/>
      <c r="KK834" s="226"/>
      <c r="KL834" s="226"/>
      <c r="KM834" s="226"/>
      <c r="KN834" s="226"/>
      <c r="KO834" s="226"/>
      <c r="KP834" s="226"/>
      <c r="KQ834" s="226"/>
      <c r="KR834" s="226"/>
      <c r="KS834" s="226"/>
      <c r="KT834" s="226"/>
      <c r="KU834" s="226"/>
      <c r="KV834" s="226"/>
      <c r="KW834" s="226"/>
      <c r="KX834" s="226"/>
      <c r="KY834" s="226"/>
      <c r="KZ834" s="226"/>
      <c r="LA834" s="226"/>
      <c r="LB834" s="226"/>
      <c r="LC834" s="226"/>
      <c r="LD834" s="226"/>
      <c r="LE834" s="226"/>
      <c r="LF834" s="226"/>
      <c r="LG834" s="226"/>
      <c r="LH834" s="226"/>
      <c r="LI834" s="226"/>
      <c r="LJ834" s="226"/>
      <c r="LK834" s="226"/>
      <c r="LL834" s="226"/>
      <c r="LM834" s="226"/>
      <c r="LN834" s="226"/>
      <c r="LO834" s="226"/>
      <c r="LP834" s="226"/>
      <c r="LQ834" s="226"/>
      <c r="LR834" s="226"/>
      <c r="LS834" s="226"/>
      <c r="LT834" s="226"/>
      <c r="LU834" s="226"/>
      <c r="LV834" s="226"/>
      <c r="LW834" s="226"/>
      <c r="LX834" s="226"/>
      <c r="LY834" s="226"/>
      <c r="LZ834" s="226"/>
      <c r="MA834" s="226"/>
      <c r="MB834" s="226"/>
      <c r="MC834" s="226"/>
      <c r="MD834" s="226"/>
      <c r="ME834" s="226"/>
      <c r="MF834" s="226"/>
      <c r="MG834" s="226"/>
      <c r="MH834" s="226"/>
      <c r="MI834" s="226"/>
      <c r="MJ834" s="226"/>
      <c r="MK834" s="226"/>
      <c r="ML834" s="226"/>
      <c r="MM834" s="226"/>
      <c r="MN834" s="226"/>
      <c r="MO834" s="226"/>
      <c r="MP834" s="226"/>
      <c r="MQ834" s="226"/>
      <c r="MR834" s="226"/>
      <c r="MS834" s="226"/>
      <c r="MT834" s="226"/>
      <c r="MU834" s="226"/>
      <c r="MV834" s="226"/>
      <c r="MW834" s="226"/>
      <c r="MX834" s="226"/>
      <c r="MY834" s="226"/>
      <c r="MZ834" s="226"/>
      <c r="NA834" s="226"/>
      <c r="NB834" s="226"/>
      <c r="NC834" s="226"/>
      <c r="ND834" s="226"/>
      <c r="NE834" s="226"/>
      <c r="NF834" s="226"/>
      <c r="NG834" s="226"/>
      <c r="NH834" s="226"/>
      <c r="NI834" s="226"/>
      <c r="NJ834" s="226"/>
      <c r="NK834" s="226"/>
      <c r="NL834" s="226"/>
      <c r="NM834" s="226"/>
      <c r="NN834" s="226"/>
      <c r="NO834" s="226"/>
      <c r="NP834" s="226"/>
      <c r="NQ834" s="226"/>
      <c r="NR834" s="226"/>
      <c r="NS834" s="226"/>
      <c r="NT834" s="226"/>
      <c r="NU834" s="226"/>
      <c r="NV834" s="226"/>
      <c r="NW834" s="226"/>
      <c r="NX834" s="226"/>
      <c r="NY834" s="226"/>
      <c r="NZ834" s="226"/>
      <c r="OA834" s="226"/>
      <c r="OB834" s="226"/>
      <c r="OC834" s="226"/>
      <c r="OD834" s="226"/>
      <c r="OE834" s="226"/>
      <c r="OF834" s="226"/>
      <c r="OG834" s="226"/>
      <c r="OH834" s="226"/>
      <c r="OI834" s="226"/>
      <c r="OJ834" s="226"/>
      <c r="OK834" s="226"/>
      <c r="OL834" s="226"/>
      <c r="OM834" s="226"/>
      <c r="ON834" s="226"/>
      <c r="OO834" s="226"/>
      <c r="OP834" s="226"/>
      <c r="OQ834" s="226"/>
      <c r="OR834" s="226"/>
      <c r="OS834" s="226"/>
      <c r="OT834" s="226"/>
      <c r="OU834" s="226"/>
      <c r="OV834" s="226"/>
      <c r="OW834" s="226"/>
      <c r="OX834" s="226"/>
      <c r="OY834" s="226"/>
      <c r="OZ834" s="226"/>
      <c r="PA834" s="226"/>
      <c r="PB834" s="226"/>
      <c r="PC834" s="226"/>
      <c r="PD834" s="226"/>
      <c r="PE834" s="226"/>
      <c r="PF834" s="226"/>
      <c r="PG834" s="226"/>
      <c r="PH834" s="226"/>
      <c r="PI834" s="226"/>
      <c r="PJ834" s="226"/>
      <c r="PK834" s="226"/>
      <c r="PL834" s="226"/>
      <c r="PM834" s="226"/>
      <c r="PN834" s="226"/>
      <c r="PO834" s="226"/>
      <c r="PP834" s="226"/>
      <c r="PQ834" s="226"/>
      <c r="PR834" s="226"/>
      <c r="PS834" s="226"/>
      <c r="PT834" s="226"/>
      <c r="PU834" s="226"/>
      <c r="PV834" s="226"/>
      <c r="PW834" s="226"/>
      <c r="PX834" s="226"/>
      <c r="PY834" s="226"/>
      <c r="PZ834" s="226"/>
      <c r="QA834" s="226"/>
      <c r="QB834" s="226"/>
      <c r="QC834" s="226"/>
      <c r="QD834" s="226"/>
      <c r="QE834" s="226"/>
      <c r="QF834" s="226"/>
      <c r="QG834" s="226"/>
      <c r="QH834" s="226"/>
      <c r="QI834" s="226"/>
      <c r="QJ834" s="226"/>
      <c r="QK834" s="226"/>
      <c r="QL834" s="226"/>
      <c r="QM834" s="226"/>
      <c r="QN834" s="226"/>
      <c r="QO834" s="226"/>
      <c r="QP834" s="226"/>
      <c r="QQ834" s="226"/>
      <c r="QR834" s="226"/>
      <c r="QS834" s="226"/>
      <c r="QT834" s="226"/>
      <c r="QU834" s="226"/>
      <c r="QV834" s="226"/>
      <c r="QW834" s="226"/>
      <c r="QX834" s="226"/>
      <c r="QY834" s="226"/>
      <c r="QZ834" s="226"/>
      <c r="RA834" s="226"/>
      <c r="RB834" s="226"/>
      <c r="RC834" s="226"/>
      <c r="RD834" s="226"/>
      <c r="RE834" s="226"/>
      <c r="RF834" s="226"/>
      <c r="RG834" s="226"/>
      <c r="RH834" s="226"/>
      <c r="RI834" s="226"/>
      <c r="RJ834" s="226"/>
      <c r="RK834" s="226"/>
      <c r="RL834" s="226"/>
      <c r="RM834" s="226"/>
      <c r="RN834" s="226"/>
      <c r="RO834" s="226"/>
      <c r="RP834" s="226"/>
      <c r="RQ834" s="226"/>
      <c r="RR834" s="226"/>
      <c r="RS834" s="226"/>
      <c r="RT834" s="226"/>
      <c r="RU834" s="226"/>
      <c r="RV834" s="226"/>
      <c r="RW834" s="226"/>
      <c r="RX834" s="226"/>
      <c r="RY834" s="226"/>
      <c r="RZ834" s="226"/>
      <c r="SA834" s="226"/>
      <c r="SB834" s="226"/>
      <c r="SC834" s="226"/>
      <c r="SD834" s="226"/>
      <c r="SE834" s="226"/>
      <c r="SF834" s="226"/>
      <c r="SG834" s="226"/>
      <c r="SH834" s="226"/>
      <c r="SI834" s="226"/>
      <c r="SJ834" s="226"/>
      <c r="SK834" s="226"/>
      <c r="SL834" s="226"/>
      <c r="SM834" s="226"/>
      <c r="SN834" s="226"/>
      <c r="SO834" s="226"/>
      <c r="SP834" s="226"/>
      <c r="SQ834" s="226"/>
      <c r="SR834" s="226"/>
      <c r="SS834" s="226"/>
      <c r="ST834" s="226"/>
      <c r="SU834" s="226"/>
      <c r="SV834" s="226"/>
      <c r="SW834" s="226"/>
      <c r="SX834" s="226"/>
      <c r="SY834" s="226"/>
      <c r="SZ834" s="226"/>
      <c r="TA834" s="226"/>
      <c r="TB834" s="226"/>
      <c r="TC834" s="226"/>
      <c r="TD834" s="226"/>
      <c r="TE834" s="226"/>
      <c r="TF834" s="226"/>
      <c r="TG834" s="226"/>
      <c r="TH834" s="226"/>
      <c r="TI834" s="226"/>
      <c r="TJ834" s="226"/>
      <c r="TK834" s="226"/>
      <c r="TL834" s="226"/>
      <c r="TM834" s="226"/>
      <c r="TN834" s="226"/>
      <c r="TO834" s="226"/>
      <c r="TP834" s="226"/>
      <c r="TQ834" s="226"/>
      <c r="TR834" s="226"/>
      <c r="TS834" s="226"/>
      <c r="TT834" s="226"/>
      <c r="TU834" s="226"/>
      <c r="TV834" s="226"/>
      <c r="TW834" s="226"/>
      <c r="TX834" s="226"/>
      <c r="TY834" s="226"/>
      <c r="TZ834" s="226"/>
      <c r="UA834" s="226"/>
      <c r="UB834" s="226"/>
      <c r="UC834" s="226"/>
      <c r="UD834" s="226"/>
      <c r="UE834" s="226"/>
      <c r="UF834" s="226"/>
      <c r="UG834" s="226"/>
      <c r="UH834" s="226"/>
      <c r="UI834" s="226"/>
      <c r="UJ834" s="226"/>
      <c r="UK834" s="226"/>
      <c r="UL834" s="226"/>
      <c r="UM834" s="226"/>
      <c r="UN834" s="226"/>
      <c r="UO834" s="226"/>
      <c r="UP834" s="226"/>
      <c r="UQ834" s="226"/>
      <c r="UR834" s="226"/>
      <c r="US834" s="226"/>
      <c r="UT834" s="226"/>
      <c r="UU834" s="226"/>
      <c r="UV834" s="226"/>
      <c r="UW834" s="226"/>
      <c r="UX834" s="226"/>
      <c r="UY834" s="226"/>
      <c r="UZ834" s="226"/>
      <c r="VA834" s="226"/>
      <c r="VB834" s="226"/>
      <c r="VC834" s="226"/>
      <c r="VD834" s="226"/>
      <c r="VE834" s="226"/>
      <c r="VF834" s="226"/>
      <c r="VG834" s="226"/>
      <c r="VH834" s="226"/>
      <c r="VI834" s="226"/>
      <c r="VJ834" s="226"/>
      <c r="VK834" s="226"/>
      <c r="VL834" s="226"/>
      <c r="VM834" s="226"/>
      <c r="VN834" s="226"/>
      <c r="VO834" s="226"/>
      <c r="VP834" s="226"/>
      <c r="VQ834" s="226"/>
      <c r="VR834" s="226"/>
      <c r="VS834" s="226"/>
      <c r="VT834" s="226"/>
      <c r="VU834" s="226"/>
      <c r="VV834" s="226"/>
      <c r="VW834" s="226"/>
      <c r="VX834" s="226"/>
      <c r="VY834" s="226"/>
      <c r="VZ834" s="226"/>
      <c r="WA834" s="226"/>
      <c r="WB834" s="226"/>
      <c r="WC834" s="226"/>
      <c r="WD834" s="226"/>
      <c r="WE834" s="226"/>
      <c r="WF834" s="226"/>
      <c r="WG834" s="226"/>
      <c r="WH834" s="226"/>
      <c r="WI834" s="226"/>
      <c r="WJ834" s="226"/>
      <c r="WK834" s="226"/>
      <c r="WL834" s="226"/>
      <c r="WM834" s="226"/>
      <c r="WN834" s="226"/>
      <c r="WO834" s="226"/>
      <c r="WP834" s="226"/>
      <c r="WQ834" s="226"/>
      <c r="WR834" s="226"/>
      <c r="WS834" s="226"/>
      <c r="WT834" s="226"/>
      <c r="WU834" s="226"/>
      <c r="WV834" s="226"/>
      <c r="WW834" s="226"/>
      <c r="WX834" s="226"/>
      <c r="WY834" s="226"/>
      <c r="WZ834" s="226"/>
      <c r="XA834" s="226"/>
      <c r="XB834" s="226"/>
      <c r="XC834" s="226"/>
      <c r="XD834" s="226"/>
      <c r="XE834" s="226"/>
      <c r="XF834" s="226"/>
      <c r="XG834" s="226"/>
      <c r="XH834" s="226"/>
      <c r="XI834" s="226"/>
      <c r="XJ834" s="226"/>
      <c r="XK834" s="226"/>
      <c r="XL834" s="226"/>
      <c r="XM834" s="226"/>
      <c r="XN834" s="226"/>
      <c r="XO834" s="226"/>
      <c r="XP834" s="226"/>
      <c r="XQ834" s="226"/>
      <c r="XR834" s="226"/>
      <c r="XS834" s="226"/>
      <c r="XT834" s="226"/>
      <c r="XU834" s="226"/>
      <c r="XV834" s="226"/>
      <c r="XW834" s="226"/>
      <c r="XX834" s="226"/>
      <c r="XY834" s="226"/>
      <c r="XZ834" s="226"/>
      <c r="YA834" s="226"/>
      <c r="YB834" s="226"/>
      <c r="YC834" s="226"/>
      <c r="YD834" s="226"/>
      <c r="YE834" s="226"/>
      <c r="YF834" s="226"/>
      <c r="YG834" s="226"/>
      <c r="YH834" s="226"/>
      <c r="YI834" s="226"/>
      <c r="YJ834" s="226"/>
      <c r="YK834" s="226"/>
      <c r="YL834" s="226"/>
      <c r="YM834" s="226"/>
      <c r="YN834" s="226"/>
      <c r="YO834" s="226"/>
      <c r="YP834" s="226"/>
      <c r="YQ834" s="226"/>
      <c r="YR834" s="226"/>
      <c r="YS834" s="226"/>
      <c r="YT834" s="226"/>
      <c r="YU834" s="226"/>
      <c r="YV834" s="226"/>
      <c r="YW834" s="226"/>
      <c r="YX834" s="226"/>
      <c r="YY834" s="226"/>
      <c r="YZ834" s="226"/>
      <c r="ZA834" s="226"/>
      <c r="ZB834" s="226"/>
      <c r="ZC834" s="226"/>
      <c r="ZD834" s="226"/>
      <c r="ZE834" s="226"/>
      <c r="ZF834" s="226"/>
      <c r="ZG834" s="226"/>
      <c r="ZH834" s="226"/>
      <c r="ZI834" s="226"/>
      <c r="ZJ834" s="226"/>
      <c r="ZK834" s="226"/>
      <c r="ZL834" s="226"/>
      <c r="ZM834" s="226"/>
      <c r="ZN834" s="226"/>
      <c r="ZO834" s="226"/>
      <c r="ZP834" s="226"/>
      <c r="ZQ834" s="226"/>
      <c r="ZR834" s="226"/>
      <c r="ZS834" s="226"/>
      <c r="ZT834" s="226"/>
      <c r="ZU834" s="226"/>
      <c r="ZV834" s="226"/>
      <c r="ZW834" s="226"/>
      <c r="ZX834" s="226"/>
      <c r="ZY834" s="226"/>
      <c r="ZZ834" s="226"/>
      <c r="AAA834" s="226"/>
      <c r="AAB834" s="226"/>
      <c r="AAC834" s="226"/>
      <c r="AAD834" s="226"/>
      <c r="AAE834" s="226"/>
      <c r="AAF834" s="226"/>
      <c r="AAG834" s="226"/>
      <c r="AAH834" s="226"/>
      <c r="AAI834" s="226"/>
      <c r="AAJ834" s="226"/>
      <c r="AAK834" s="226"/>
      <c r="AAL834" s="226"/>
      <c r="AAM834" s="226"/>
      <c r="AAN834" s="226"/>
      <c r="AAO834" s="226"/>
      <c r="AAP834" s="226"/>
      <c r="AAQ834" s="226"/>
      <c r="AAR834" s="226"/>
      <c r="AAS834" s="226"/>
      <c r="AAT834" s="226"/>
      <c r="AAU834" s="226"/>
      <c r="AAV834" s="226"/>
      <c r="AAW834" s="226"/>
      <c r="AAX834" s="226"/>
      <c r="AAY834" s="226"/>
      <c r="AAZ834" s="226"/>
      <c r="ABA834" s="226"/>
      <c r="ABB834" s="226"/>
      <c r="ABC834" s="226"/>
      <c r="ABD834" s="226"/>
      <c r="ABE834" s="226"/>
      <c r="ABF834" s="226"/>
      <c r="ABG834" s="226"/>
      <c r="ABH834" s="226"/>
      <c r="ABI834" s="226"/>
      <c r="ABJ834" s="226"/>
      <c r="ABK834" s="226"/>
      <c r="ABL834" s="226"/>
      <c r="ABM834" s="226"/>
      <c r="ABN834" s="226"/>
      <c r="ABO834" s="226"/>
      <c r="ABP834" s="226"/>
      <c r="ABQ834" s="226"/>
      <c r="ABR834" s="226"/>
      <c r="ABS834" s="226"/>
      <c r="ABT834" s="226"/>
      <c r="ABU834" s="226"/>
      <c r="ABV834" s="226"/>
      <c r="ABW834" s="226"/>
      <c r="ABX834" s="226"/>
      <c r="ABY834" s="226"/>
      <c r="ABZ834" s="226"/>
      <c r="ACA834" s="226"/>
      <c r="ACB834" s="226"/>
      <c r="ACC834" s="226"/>
      <c r="ACD834" s="226"/>
      <c r="ACE834" s="226"/>
      <c r="ACF834" s="226"/>
      <c r="ACG834" s="226"/>
      <c r="ACH834" s="226"/>
      <c r="ACI834" s="226"/>
      <c r="ACJ834" s="226"/>
      <c r="ACK834" s="226"/>
      <c r="ACL834" s="226"/>
      <c r="ACM834" s="226"/>
      <c r="ACN834" s="226"/>
      <c r="ACO834" s="226"/>
      <c r="ACP834" s="226"/>
      <c r="ACQ834" s="226"/>
      <c r="ACR834" s="226"/>
      <c r="ACS834" s="226"/>
      <c r="ACT834" s="226"/>
      <c r="ACU834" s="226"/>
      <c r="ACV834" s="226"/>
      <c r="ACW834" s="226"/>
      <c r="ACX834" s="226"/>
      <c r="ACY834" s="226"/>
      <c r="ACZ834" s="226"/>
      <c r="ADA834" s="226"/>
      <c r="ADB834" s="226"/>
      <c r="ADC834" s="226"/>
      <c r="ADD834" s="226"/>
      <c r="ADE834" s="226"/>
      <c r="ADF834" s="226"/>
      <c r="ADG834" s="226"/>
      <c r="ADH834" s="226"/>
      <c r="ADI834" s="226"/>
      <c r="ADJ834" s="226"/>
      <c r="ADK834" s="226"/>
      <c r="ADL834" s="226"/>
      <c r="ADM834" s="226"/>
      <c r="ADN834" s="226"/>
      <c r="ADO834" s="226"/>
      <c r="ADP834" s="226"/>
      <c r="ADQ834" s="226"/>
      <c r="ADR834" s="226"/>
      <c r="ADS834" s="226"/>
      <c r="ADT834" s="226"/>
      <c r="ADU834" s="226"/>
      <c r="ADV834" s="226"/>
      <c r="ADW834" s="226"/>
      <c r="ADX834" s="226"/>
      <c r="ADY834" s="226"/>
      <c r="ADZ834" s="226"/>
      <c r="AEA834" s="226"/>
      <c r="AEB834" s="226"/>
      <c r="AEC834" s="226"/>
      <c r="AED834" s="226"/>
      <c r="AEE834" s="226"/>
      <c r="AEF834" s="226"/>
      <c r="AEG834" s="226"/>
      <c r="AEH834" s="226"/>
      <c r="AEI834" s="226"/>
      <c r="AEJ834" s="226"/>
      <c r="AEK834" s="226"/>
      <c r="AEL834" s="226"/>
      <c r="AEM834" s="226"/>
      <c r="AEN834" s="226"/>
      <c r="AEO834" s="226"/>
      <c r="AEP834" s="226"/>
      <c r="AEQ834" s="226"/>
      <c r="AER834" s="226"/>
      <c r="AES834" s="226"/>
      <c r="AET834" s="226"/>
      <c r="AEU834" s="226"/>
      <c r="AEV834" s="226"/>
      <c r="AEW834" s="226"/>
      <c r="AEX834" s="226"/>
      <c r="AEY834" s="226"/>
      <c r="AEZ834" s="226"/>
      <c r="AFA834" s="226"/>
      <c r="AFB834" s="226"/>
      <c r="AFC834" s="226"/>
      <c r="AFD834" s="226"/>
      <c r="AFE834" s="226"/>
      <c r="AFF834" s="226"/>
      <c r="AFG834" s="226"/>
      <c r="AFH834" s="226"/>
      <c r="AFI834" s="226"/>
      <c r="AFJ834" s="226"/>
      <c r="AFK834" s="226"/>
      <c r="AFL834" s="226"/>
      <c r="AFM834" s="226"/>
      <c r="AFN834" s="226"/>
      <c r="AFO834" s="226"/>
      <c r="AFP834" s="226"/>
      <c r="AFQ834" s="226"/>
      <c r="AFR834" s="226"/>
      <c r="AFS834" s="226"/>
      <c r="AFT834" s="226"/>
      <c r="AFU834" s="226"/>
      <c r="AFV834" s="226"/>
      <c r="AFW834" s="226"/>
      <c r="AFX834" s="226"/>
      <c r="AFY834" s="226"/>
      <c r="AFZ834" s="226"/>
      <c r="AGA834" s="226"/>
      <c r="AGB834" s="226"/>
      <c r="AGC834" s="226"/>
      <c r="AGD834" s="226"/>
      <c r="AGE834" s="226"/>
      <c r="AGF834" s="226"/>
      <c r="AGG834" s="226"/>
      <c r="AGH834" s="226"/>
      <c r="AGI834" s="226"/>
      <c r="AGJ834" s="226"/>
      <c r="AGK834" s="226"/>
      <c r="AGL834" s="226"/>
      <c r="AGM834" s="226"/>
      <c r="AGN834" s="226"/>
      <c r="AGO834" s="226"/>
      <c r="AGP834" s="226"/>
      <c r="AGQ834" s="226"/>
      <c r="AGR834" s="226"/>
      <c r="AGS834" s="226"/>
      <c r="AGT834" s="226"/>
      <c r="AGU834" s="226"/>
      <c r="AGV834" s="226"/>
      <c r="AGW834" s="226"/>
      <c r="AGX834" s="226"/>
      <c r="AGY834" s="226"/>
      <c r="AGZ834" s="226"/>
      <c r="AHA834" s="226"/>
      <c r="AHB834" s="226"/>
      <c r="AHC834" s="226"/>
      <c r="AHD834" s="226"/>
      <c r="AHE834" s="226"/>
      <c r="AHF834" s="226"/>
      <c r="AHG834" s="226"/>
      <c r="AHH834" s="226"/>
      <c r="AHI834" s="226"/>
      <c r="AHJ834" s="226"/>
      <c r="AHK834" s="226"/>
      <c r="AHL834" s="226"/>
      <c r="AHM834" s="226"/>
      <c r="AHN834" s="226"/>
      <c r="AHO834" s="226"/>
      <c r="AHP834" s="226"/>
      <c r="AHQ834" s="226"/>
      <c r="AHR834" s="226"/>
      <c r="AHS834" s="226"/>
      <c r="AHT834" s="226"/>
      <c r="AHU834" s="226"/>
      <c r="AHV834" s="226"/>
      <c r="AHW834" s="226"/>
      <c r="AHX834" s="226"/>
      <c r="AHY834" s="226"/>
      <c r="AHZ834" s="226"/>
      <c r="AIA834" s="226"/>
      <c r="AIB834" s="226"/>
      <c r="AIC834" s="226"/>
      <c r="AID834" s="226"/>
      <c r="AIE834" s="226"/>
      <c r="AIF834" s="226"/>
      <c r="AIG834" s="226"/>
      <c r="AIH834" s="226"/>
      <c r="AII834" s="226"/>
      <c r="AIJ834" s="226"/>
      <c r="AIK834" s="226"/>
      <c r="AIL834" s="226"/>
      <c r="AIM834" s="226"/>
      <c r="AIN834" s="226"/>
      <c r="AIO834" s="226"/>
      <c r="AIP834" s="226"/>
      <c r="AIQ834" s="226"/>
      <c r="AIR834" s="226"/>
      <c r="AIS834" s="226"/>
      <c r="AIT834" s="226"/>
      <c r="AIU834" s="226"/>
      <c r="AIV834" s="226"/>
      <c r="AIW834" s="226"/>
      <c r="AIX834" s="226"/>
      <c r="AIY834" s="226"/>
      <c r="AIZ834" s="226"/>
      <c r="AJA834" s="226"/>
      <c r="AJB834" s="226"/>
      <c r="AJC834" s="226"/>
      <c r="AJD834" s="226"/>
      <c r="AJE834" s="226"/>
      <c r="AJF834" s="226"/>
      <c r="AJG834" s="226"/>
      <c r="AJH834" s="226"/>
      <c r="AJI834" s="226"/>
      <c r="AJJ834" s="226"/>
      <c r="AJK834" s="226"/>
      <c r="AJL834" s="226"/>
      <c r="AJM834" s="226"/>
      <c r="AJN834" s="226"/>
      <c r="AJO834" s="226"/>
      <c r="AJP834" s="226"/>
      <c r="AJQ834" s="226"/>
      <c r="AJR834" s="226"/>
      <c r="AJS834" s="226"/>
      <c r="AJT834" s="226"/>
      <c r="AJU834" s="226"/>
      <c r="AJV834" s="226"/>
      <c r="AJW834" s="226"/>
      <c r="AJX834" s="226"/>
      <c r="AJY834" s="226"/>
      <c r="AJZ834" s="226"/>
      <c r="AKA834" s="226"/>
      <c r="AKB834" s="226"/>
      <c r="AKC834" s="226"/>
      <c r="AKD834" s="226"/>
      <c r="AKE834" s="226"/>
      <c r="AKF834" s="226"/>
      <c r="AKG834" s="226"/>
      <c r="AKH834" s="226"/>
      <c r="AKI834" s="226"/>
      <c r="AKJ834" s="226"/>
      <c r="AKK834" s="226"/>
      <c r="AKL834" s="226"/>
      <c r="AKM834" s="226"/>
      <c r="AKN834" s="226"/>
      <c r="AKO834" s="226"/>
      <c r="AKP834" s="226"/>
      <c r="AKQ834" s="226"/>
      <c r="AKR834" s="226"/>
      <c r="AKS834" s="226"/>
      <c r="AKT834" s="226"/>
      <c r="AKU834" s="226"/>
      <c r="AKV834" s="226"/>
      <c r="AKW834" s="226"/>
      <c r="AKX834" s="226"/>
      <c r="AKY834" s="226"/>
      <c r="AKZ834" s="226"/>
      <c r="ALA834" s="226"/>
      <c r="ALB834" s="226"/>
      <c r="ALC834" s="226"/>
      <c r="ALD834" s="226"/>
      <c r="ALE834" s="226"/>
      <c r="ALF834" s="226"/>
      <c r="ALG834" s="226"/>
      <c r="ALH834" s="226"/>
      <c r="ALI834" s="226"/>
      <c r="ALJ834" s="226"/>
      <c r="ALK834" s="226"/>
      <c r="ALL834" s="226"/>
      <c r="ALM834" s="226"/>
      <c r="ALN834" s="226"/>
      <c r="ALO834" s="226"/>
      <c r="ALP834" s="226"/>
      <c r="ALQ834" s="226"/>
      <c r="ALR834" s="226"/>
      <c r="ALS834" s="226"/>
      <c r="ALT834" s="226"/>
      <c r="ALU834" s="226"/>
      <c r="ALV834" s="226"/>
      <c r="ALW834" s="226"/>
      <c r="ALX834" s="226"/>
      <c r="ALY834" s="226"/>
      <c r="ALZ834" s="226"/>
      <c r="AMA834" s="226"/>
      <c r="AMB834" s="226"/>
      <c r="AMC834" s="226"/>
      <c r="AMD834" s="226"/>
      <c r="AME834" s="226"/>
      <c r="AMF834" s="226"/>
      <c r="AMG834" s="226"/>
      <c r="AMH834" s="226"/>
      <c r="AMI834" s="226"/>
      <c r="AMJ834" s="226"/>
      <c r="AMK834" s="226"/>
      <c r="AML834" s="226"/>
      <c r="AMM834" s="226"/>
      <c r="AMN834" s="226"/>
      <c r="AMO834" s="226"/>
      <c r="AMP834" s="226"/>
      <c r="AMQ834" s="226"/>
      <c r="AMR834" s="226"/>
      <c r="AMS834" s="226"/>
      <c r="AMT834" s="226"/>
      <c r="AMU834" s="226"/>
      <c r="AMV834" s="226"/>
      <c r="AMW834" s="226"/>
      <c r="AMX834" s="226"/>
    </row>
    <row r="835" spans="1:1038" s="398" customFormat="1" ht="18" customHeight="1">
      <c r="A835" s="548">
        <v>43333</v>
      </c>
      <c r="B835" s="543" t="s">
        <v>1647</v>
      </c>
      <c r="C835" s="226"/>
      <c r="D835" s="225" t="s">
        <v>1279</v>
      </c>
      <c r="E835" s="684">
        <v>100</v>
      </c>
      <c r="F835" s="684">
        <v>3</v>
      </c>
      <c r="G835" s="391" t="str">
        <f t="shared" si="513"/>
        <v>100-3</v>
      </c>
      <c r="H835" s="684">
        <v>32.5</v>
      </c>
      <c r="I835" s="684">
        <v>34</v>
      </c>
      <c r="J835" s="544">
        <f t="shared" si="546"/>
        <v>0</v>
      </c>
      <c r="K835" s="545" t="b">
        <f>IF(J838=1,IF(((VLOOKUP($G835,[3]Depth_Lookup!$A$3:$J$550,9,FALSE))-(I835/100))=0,"Good",IF(((VLOOKUP($G835,[3]Depth_Lookup!$A$3:$J$550,9,FALSE))-(I835/100))&gt;0,"Too Short","Too Long")))</f>
        <v>0</v>
      </c>
      <c r="L835" s="171">
        <f>(VLOOKUP($G835,Depth_Lookup!$A$3:$J$410,10,FALSE))+(H835/100)</f>
        <v>262.41499999999996</v>
      </c>
      <c r="M835" s="171">
        <f>(VLOOKUP($G835,Depth_Lookup!$A$3:$J$410,10,FALSE))+(I835/100)</f>
        <v>262.42999999999995</v>
      </c>
      <c r="N835" s="685" t="s">
        <v>2353</v>
      </c>
      <c r="O835" s="684">
        <v>1</v>
      </c>
      <c r="P835" s="684"/>
      <c r="Q835" s="684" t="s">
        <v>97</v>
      </c>
      <c r="R835" s="391" t="str">
        <f t="shared" si="537"/>
        <v>Gabbro</v>
      </c>
      <c r="S835" s="684" t="s">
        <v>98</v>
      </c>
      <c r="T835" s="684"/>
      <c r="U835" s="684" t="s">
        <v>95</v>
      </c>
      <c r="V835" s="684" t="s">
        <v>96</v>
      </c>
      <c r="W835" s="684" t="s">
        <v>112</v>
      </c>
      <c r="X835" s="392">
        <f>VLOOKUP(W835,[3]definitions_list_lookup!$A$13:$B$19,2,0)</f>
        <v>4</v>
      </c>
      <c r="Y835" s="256" t="s">
        <v>90</v>
      </c>
      <c r="Z835" s="256" t="s">
        <v>91</v>
      </c>
      <c r="AA835" s="684"/>
      <c r="AB835" s="684"/>
      <c r="AC835" s="684"/>
      <c r="AD835" s="684"/>
      <c r="AE835" s="713"/>
      <c r="AF835" s="391" t="e">
        <f>VLOOKUP(AE835,[3]definitions_list_mag!$V$12:$W$15,2,0)</f>
        <v>#N/A</v>
      </c>
      <c r="AG835" s="686"/>
      <c r="AH835" s="684"/>
      <c r="AI835" s="687"/>
      <c r="AJ835" s="684"/>
      <c r="AK835" s="684"/>
      <c r="AL835" s="684"/>
      <c r="AM835" s="684"/>
      <c r="AN835" s="684"/>
      <c r="AO835" s="687">
        <v>90</v>
      </c>
      <c r="AP835" s="684"/>
      <c r="AQ835" s="684"/>
      <c r="AR835" s="684" t="s">
        <v>2357</v>
      </c>
      <c r="AS835" s="684"/>
      <c r="AT835" s="684" t="s">
        <v>1326</v>
      </c>
      <c r="AU835" s="687">
        <v>10</v>
      </c>
      <c r="AV835" s="684"/>
      <c r="AW835" s="684"/>
      <c r="AX835" s="684"/>
      <c r="AY835" s="684"/>
      <c r="AZ835" s="684" t="s">
        <v>1326</v>
      </c>
      <c r="BA835" s="687"/>
      <c r="BB835" s="684"/>
      <c r="BC835" s="684"/>
      <c r="BD835" s="684"/>
      <c r="BE835" s="684"/>
      <c r="BF835" s="684"/>
      <c r="BG835" s="687"/>
      <c r="BH835" s="684"/>
      <c r="BI835" s="684"/>
      <c r="BJ835" s="684"/>
      <c r="BK835" s="684"/>
      <c r="BL835" s="684"/>
      <c r="BM835" s="687"/>
      <c r="BN835" s="684"/>
      <c r="BO835" s="684"/>
      <c r="BP835" s="684"/>
      <c r="BQ835" s="684"/>
      <c r="BR835" s="684"/>
      <c r="BS835" s="684"/>
      <c r="BT835" s="684"/>
      <c r="BU835" s="684"/>
      <c r="BV835" s="684"/>
      <c r="BW835" s="684"/>
      <c r="BX835" s="684"/>
      <c r="BY835" s="687"/>
      <c r="BZ835" s="684"/>
      <c r="CA835" s="684"/>
      <c r="CB835" s="684"/>
      <c r="CC835" s="684"/>
      <c r="CD835" s="684"/>
      <c r="CE835" s="684"/>
      <c r="CF835" s="399">
        <f t="shared" si="538"/>
        <v>100</v>
      </c>
      <c r="CG835" s="259"/>
      <c r="CH835" s="688" t="s">
        <v>1466</v>
      </c>
      <c r="CI835" s="688">
        <v>100</v>
      </c>
      <c r="CJ835" s="688" t="s">
        <v>514</v>
      </c>
      <c r="CK835" s="688"/>
      <c r="CL835" s="690"/>
      <c r="CM835" s="690"/>
      <c r="CN835" s="690"/>
      <c r="CO835" s="690"/>
      <c r="CP835" s="690"/>
      <c r="CQ835" s="690"/>
      <c r="CR835" s="690"/>
      <c r="CS835" s="690"/>
      <c r="CT835" s="690"/>
      <c r="CU835" s="690"/>
      <c r="CV835" s="690"/>
      <c r="CW835" s="690"/>
      <c r="CX835" s="690"/>
      <c r="CY835" s="690"/>
      <c r="CZ835" s="690"/>
      <c r="DA835" s="690"/>
      <c r="DB835" s="690"/>
      <c r="DC835" s="684"/>
      <c r="DD835" s="690">
        <v>5</v>
      </c>
      <c r="DE835" s="690"/>
      <c r="DF835" s="690"/>
      <c r="DG835" s="690"/>
      <c r="DH835" s="690"/>
      <c r="DI835" s="690"/>
      <c r="DJ835" s="690">
        <v>95</v>
      </c>
      <c r="DK835" s="396">
        <f t="shared" si="539"/>
        <v>100</v>
      </c>
      <c r="DL835" s="259"/>
      <c r="DM835" s="690"/>
      <c r="DN835" s="690"/>
      <c r="DO835" s="691"/>
      <c r="DP835" s="692"/>
      <c r="DQ835" s="259"/>
      <c r="DR835" s="693" t="s">
        <v>2159</v>
      </c>
      <c r="DS835" s="694"/>
      <c r="DT835" s="695" t="s">
        <v>2366</v>
      </c>
      <c r="DU835" s="684">
        <v>12</v>
      </c>
      <c r="DV835" s="684" t="s">
        <v>850</v>
      </c>
      <c r="DW835" s="400" t="e">
        <f>VLOOKUP(P835,[3]definitions_list_lookup!$K$30:$L$54,2,0)</f>
        <v>#N/A</v>
      </c>
      <c r="DX835" s="697" t="s">
        <v>2367</v>
      </c>
      <c r="DY835" s="697" t="s">
        <v>1786</v>
      </c>
      <c r="DZ835" s="546"/>
      <c r="EA835" s="104"/>
      <c r="EB835" s="256"/>
      <c r="EC835" s="104"/>
      <c r="ED835" s="229" t="s">
        <v>2517</v>
      </c>
      <c r="EE835" s="401"/>
      <c r="EF835" s="402"/>
      <c r="EG835" s="401"/>
      <c r="EH835" s="403"/>
      <c r="EI835" s="404"/>
      <c r="EJ835" s="405"/>
      <c r="EK835" s="406"/>
      <c r="EL835" s="401"/>
      <c r="EM835" s="403"/>
      <c r="EN835" s="403" t="s">
        <v>1448</v>
      </c>
      <c r="EO835" s="407">
        <v>1.4</v>
      </c>
      <c r="EP835" s="407" t="s">
        <v>2202</v>
      </c>
      <c r="EQ835" s="407"/>
      <c r="ER835" s="407"/>
      <c r="ES835" s="407"/>
      <c r="ET835" s="407"/>
      <c r="EU835" s="407"/>
      <c r="EV835" s="408">
        <v>43</v>
      </c>
      <c r="EW835" s="408">
        <v>270</v>
      </c>
      <c r="EX835" s="408">
        <v>35</v>
      </c>
      <c r="EY835" s="408">
        <v>0</v>
      </c>
      <c r="EZ835" s="192">
        <f t="shared" si="514"/>
        <v>126.90217698055534</v>
      </c>
      <c r="FA835" s="192">
        <f t="shared" si="515"/>
        <v>126.90217698055534</v>
      </c>
      <c r="FB835" s="192">
        <f t="shared" si="516"/>
        <v>40.614156554740717</v>
      </c>
      <c r="FC835" s="192">
        <f t="shared" si="517"/>
        <v>216.90217698055534</v>
      </c>
      <c r="FD835" s="192">
        <f t="shared" si="518"/>
        <v>49.385843445259283</v>
      </c>
      <c r="FE835" s="193">
        <f t="shared" si="519"/>
        <v>306.90217698055534</v>
      </c>
      <c r="FF835" s="194">
        <f t="shared" si="520"/>
        <v>49.385843445259283</v>
      </c>
      <c r="FG835" s="401" t="s">
        <v>2374</v>
      </c>
      <c r="FH835" s="403"/>
      <c r="FI835" s="778">
        <f t="shared" si="526"/>
        <v>1.4</v>
      </c>
      <c r="FJ835" s="779">
        <f t="shared" si="527"/>
        <v>49.385843445259283</v>
      </c>
      <c r="FK835" s="779">
        <f t="shared" si="528"/>
        <v>40.614156554740717</v>
      </c>
      <c r="FL835" s="780">
        <f t="shared" si="529"/>
        <v>0.70885075480066206</v>
      </c>
      <c r="FM835" s="169">
        <f t="shared" si="530"/>
        <v>0.65096179700863022</v>
      </c>
      <c r="FN835" s="783">
        <f t="shared" si="531"/>
        <v>0.91134651581208226</v>
      </c>
      <c r="FO835" s="226"/>
      <c r="FP835" s="226"/>
      <c r="FQ835" s="226"/>
      <c r="FR835" s="226"/>
      <c r="FS835" s="226"/>
      <c r="FT835" s="226"/>
      <c r="FU835" s="226"/>
      <c r="FV835" s="226"/>
      <c r="FW835" s="226"/>
      <c r="FX835" s="226"/>
      <c r="FY835" s="226"/>
      <c r="FZ835" s="226"/>
      <c r="GA835" s="226"/>
      <c r="GB835" s="226"/>
      <c r="GC835" s="226"/>
      <c r="GD835" s="226"/>
      <c r="GE835" s="226"/>
      <c r="GF835" s="226"/>
      <c r="GG835" s="226"/>
      <c r="GH835" s="226"/>
      <c r="GI835" s="226"/>
      <c r="GJ835" s="226"/>
      <c r="GK835" s="226"/>
      <c r="GL835" s="226"/>
      <c r="GM835" s="226"/>
      <c r="GN835" s="226"/>
      <c r="GO835" s="226"/>
      <c r="GP835" s="226"/>
      <c r="GQ835" s="226"/>
      <c r="GR835" s="226"/>
      <c r="GS835" s="226"/>
      <c r="GT835" s="226"/>
      <c r="GU835" s="226"/>
      <c r="GV835" s="226"/>
      <c r="GW835" s="226"/>
      <c r="GX835" s="226"/>
      <c r="GY835" s="226"/>
      <c r="GZ835" s="226"/>
      <c r="HA835" s="226"/>
      <c r="HB835" s="226"/>
      <c r="HC835" s="226"/>
      <c r="HD835" s="226"/>
      <c r="HE835" s="226"/>
      <c r="HF835" s="226"/>
      <c r="HG835" s="226"/>
      <c r="HH835" s="226"/>
      <c r="HI835" s="226"/>
      <c r="HJ835" s="226"/>
      <c r="HK835" s="226"/>
      <c r="HL835" s="226"/>
      <c r="HM835" s="226"/>
      <c r="HN835" s="226"/>
      <c r="HO835" s="226"/>
      <c r="HP835" s="226"/>
      <c r="HQ835" s="226"/>
      <c r="HR835" s="226"/>
      <c r="HS835" s="226"/>
      <c r="HT835" s="226"/>
      <c r="HU835" s="226"/>
      <c r="HV835" s="226"/>
      <c r="HW835" s="226"/>
      <c r="HX835" s="226"/>
      <c r="HY835" s="226"/>
      <c r="HZ835" s="226"/>
      <c r="IA835" s="226"/>
      <c r="IB835" s="226"/>
      <c r="IC835" s="226"/>
      <c r="ID835" s="226"/>
      <c r="IE835" s="226"/>
      <c r="IF835" s="226"/>
      <c r="IG835" s="226"/>
      <c r="IH835" s="226"/>
      <c r="II835" s="226"/>
      <c r="IJ835" s="226"/>
      <c r="IK835" s="226"/>
      <c r="IL835" s="226"/>
      <c r="IM835" s="226"/>
      <c r="IN835" s="226"/>
      <c r="IO835" s="226"/>
      <c r="IP835" s="226"/>
      <c r="IQ835" s="226"/>
      <c r="IR835" s="226"/>
      <c r="IS835" s="226"/>
      <c r="IT835" s="226"/>
      <c r="IU835" s="226"/>
      <c r="IV835" s="226"/>
      <c r="IW835" s="226"/>
      <c r="IX835" s="226"/>
      <c r="IY835" s="226"/>
      <c r="IZ835" s="226"/>
      <c r="JA835" s="226"/>
      <c r="JB835" s="226"/>
      <c r="JC835" s="226"/>
      <c r="JD835" s="226"/>
      <c r="JE835" s="226"/>
      <c r="JF835" s="226"/>
      <c r="JG835" s="226"/>
      <c r="JH835" s="226"/>
      <c r="JI835" s="226"/>
      <c r="JJ835" s="226"/>
      <c r="JK835" s="226"/>
      <c r="JL835" s="226"/>
      <c r="JM835" s="226"/>
      <c r="JN835" s="226"/>
      <c r="JO835" s="226"/>
      <c r="JP835" s="226"/>
      <c r="JQ835" s="226"/>
      <c r="JR835" s="226"/>
      <c r="JS835" s="226"/>
      <c r="JT835" s="226"/>
      <c r="JU835" s="226"/>
      <c r="JV835" s="226"/>
      <c r="JW835" s="226"/>
      <c r="JX835" s="226"/>
      <c r="JY835" s="226"/>
      <c r="JZ835" s="226"/>
      <c r="KA835" s="226"/>
      <c r="KB835" s="226"/>
      <c r="KC835" s="226"/>
      <c r="KD835" s="226"/>
      <c r="KE835" s="226"/>
      <c r="KF835" s="226"/>
      <c r="KG835" s="226"/>
      <c r="KH835" s="226"/>
      <c r="KI835" s="226"/>
      <c r="KJ835" s="226"/>
      <c r="KK835" s="226"/>
      <c r="KL835" s="226"/>
      <c r="KM835" s="226"/>
      <c r="KN835" s="226"/>
      <c r="KO835" s="226"/>
      <c r="KP835" s="226"/>
      <c r="KQ835" s="226"/>
      <c r="KR835" s="226"/>
      <c r="KS835" s="226"/>
      <c r="KT835" s="226"/>
      <c r="KU835" s="226"/>
      <c r="KV835" s="226"/>
      <c r="KW835" s="226"/>
      <c r="KX835" s="226"/>
      <c r="KY835" s="226"/>
      <c r="KZ835" s="226"/>
      <c r="LA835" s="226"/>
      <c r="LB835" s="226"/>
      <c r="LC835" s="226"/>
      <c r="LD835" s="226"/>
      <c r="LE835" s="226"/>
      <c r="LF835" s="226"/>
      <c r="LG835" s="226"/>
      <c r="LH835" s="226"/>
      <c r="LI835" s="226"/>
      <c r="LJ835" s="226"/>
      <c r="LK835" s="226"/>
      <c r="LL835" s="226"/>
      <c r="LM835" s="226"/>
      <c r="LN835" s="226"/>
      <c r="LO835" s="226"/>
      <c r="LP835" s="226"/>
      <c r="LQ835" s="226"/>
      <c r="LR835" s="226"/>
      <c r="LS835" s="226"/>
      <c r="LT835" s="226"/>
      <c r="LU835" s="226"/>
      <c r="LV835" s="226"/>
      <c r="LW835" s="226"/>
      <c r="LX835" s="226"/>
      <c r="LY835" s="226"/>
      <c r="LZ835" s="226"/>
      <c r="MA835" s="226"/>
      <c r="MB835" s="226"/>
      <c r="MC835" s="226"/>
      <c r="MD835" s="226"/>
      <c r="ME835" s="226"/>
      <c r="MF835" s="226"/>
      <c r="MG835" s="226"/>
      <c r="MH835" s="226"/>
      <c r="MI835" s="226"/>
      <c r="MJ835" s="226"/>
      <c r="MK835" s="226"/>
      <c r="ML835" s="226"/>
      <c r="MM835" s="226"/>
      <c r="MN835" s="226"/>
      <c r="MO835" s="226"/>
      <c r="MP835" s="226"/>
      <c r="MQ835" s="226"/>
      <c r="MR835" s="226"/>
      <c r="MS835" s="226"/>
      <c r="MT835" s="226"/>
      <c r="MU835" s="226"/>
      <c r="MV835" s="226"/>
      <c r="MW835" s="226"/>
      <c r="MX835" s="226"/>
      <c r="MY835" s="226"/>
      <c r="MZ835" s="226"/>
      <c r="NA835" s="226"/>
      <c r="NB835" s="226"/>
      <c r="NC835" s="226"/>
      <c r="ND835" s="226"/>
      <c r="NE835" s="226"/>
      <c r="NF835" s="226"/>
      <c r="NG835" s="226"/>
      <c r="NH835" s="226"/>
      <c r="NI835" s="226"/>
      <c r="NJ835" s="226"/>
      <c r="NK835" s="226"/>
      <c r="NL835" s="226"/>
      <c r="NM835" s="226"/>
      <c r="NN835" s="226"/>
      <c r="NO835" s="226"/>
      <c r="NP835" s="226"/>
      <c r="NQ835" s="226"/>
      <c r="NR835" s="226"/>
      <c r="NS835" s="226"/>
      <c r="NT835" s="226"/>
      <c r="NU835" s="226"/>
      <c r="NV835" s="226"/>
      <c r="NW835" s="226"/>
      <c r="NX835" s="226"/>
      <c r="NY835" s="226"/>
      <c r="NZ835" s="226"/>
      <c r="OA835" s="226"/>
      <c r="OB835" s="226"/>
      <c r="OC835" s="226"/>
      <c r="OD835" s="226"/>
      <c r="OE835" s="226"/>
      <c r="OF835" s="226"/>
      <c r="OG835" s="226"/>
      <c r="OH835" s="226"/>
      <c r="OI835" s="226"/>
      <c r="OJ835" s="226"/>
      <c r="OK835" s="226"/>
      <c r="OL835" s="226"/>
      <c r="OM835" s="226"/>
      <c r="ON835" s="226"/>
      <c r="OO835" s="226"/>
      <c r="OP835" s="226"/>
      <c r="OQ835" s="226"/>
      <c r="OR835" s="226"/>
      <c r="OS835" s="226"/>
      <c r="OT835" s="226"/>
      <c r="OU835" s="226"/>
      <c r="OV835" s="226"/>
      <c r="OW835" s="226"/>
      <c r="OX835" s="226"/>
      <c r="OY835" s="226"/>
      <c r="OZ835" s="226"/>
      <c r="PA835" s="226"/>
      <c r="PB835" s="226"/>
      <c r="PC835" s="226"/>
      <c r="PD835" s="226"/>
      <c r="PE835" s="226"/>
      <c r="PF835" s="226"/>
      <c r="PG835" s="226"/>
      <c r="PH835" s="226"/>
      <c r="PI835" s="226"/>
      <c r="PJ835" s="226"/>
      <c r="PK835" s="226"/>
      <c r="PL835" s="226"/>
      <c r="PM835" s="226"/>
      <c r="PN835" s="226"/>
      <c r="PO835" s="226"/>
      <c r="PP835" s="226"/>
      <c r="PQ835" s="226"/>
      <c r="PR835" s="226"/>
      <c r="PS835" s="226"/>
      <c r="PT835" s="226"/>
      <c r="PU835" s="226"/>
      <c r="PV835" s="226"/>
      <c r="PW835" s="226"/>
      <c r="PX835" s="226"/>
      <c r="PY835" s="226"/>
      <c r="PZ835" s="226"/>
      <c r="QA835" s="226"/>
      <c r="QB835" s="226"/>
      <c r="QC835" s="226"/>
      <c r="QD835" s="226"/>
      <c r="QE835" s="226"/>
      <c r="QF835" s="226"/>
      <c r="QG835" s="226"/>
      <c r="QH835" s="226"/>
      <c r="QI835" s="226"/>
      <c r="QJ835" s="226"/>
      <c r="QK835" s="226"/>
      <c r="QL835" s="226"/>
      <c r="QM835" s="226"/>
      <c r="QN835" s="226"/>
      <c r="QO835" s="226"/>
      <c r="QP835" s="226"/>
      <c r="QQ835" s="226"/>
      <c r="QR835" s="226"/>
      <c r="QS835" s="226"/>
      <c r="QT835" s="226"/>
      <c r="QU835" s="226"/>
      <c r="QV835" s="226"/>
      <c r="QW835" s="226"/>
      <c r="QX835" s="226"/>
      <c r="QY835" s="226"/>
      <c r="QZ835" s="226"/>
      <c r="RA835" s="226"/>
      <c r="RB835" s="226"/>
      <c r="RC835" s="226"/>
      <c r="RD835" s="226"/>
      <c r="RE835" s="226"/>
      <c r="RF835" s="226"/>
      <c r="RG835" s="226"/>
      <c r="RH835" s="226"/>
      <c r="RI835" s="226"/>
      <c r="RJ835" s="226"/>
      <c r="RK835" s="226"/>
      <c r="RL835" s="226"/>
      <c r="RM835" s="226"/>
      <c r="RN835" s="226"/>
      <c r="RO835" s="226"/>
      <c r="RP835" s="226"/>
      <c r="RQ835" s="226"/>
      <c r="RR835" s="226"/>
      <c r="RS835" s="226"/>
      <c r="RT835" s="226"/>
      <c r="RU835" s="226"/>
      <c r="RV835" s="226"/>
      <c r="RW835" s="226"/>
      <c r="RX835" s="226"/>
      <c r="RY835" s="226"/>
      <c r="RZ835" s="226"/>
      <c r="SA835" s="226"/>
      <c r="SB835" s="226"/>
      <c r="SC835" s="226"/>
      <c r="SD835" s="226"/>
      <c r="SE835" s="226"/>
      <c r="SF835" s="226"/>
      <c r="SG835" s="226"/>
      <c r="SH835" s="226"/>
      <c r="SI835" s="226"/>
      <c r="SJ835" s="226"/>
      <c r="SK835" s="226"/>
      <c r="SL835" s="226"/>
      <c r="SM835" s="226"/>
      <c r="SN835" s="226"/>
      <c r="SO835" s="226"/>
      <c r="SP835" s="226"/>
      <c r="SQ835" s="226"/>
      <c r="SR835" s="226"/>
      <c r="SS835" s="226"/>
      <c r="ST835" s="226"/>
      <c r="SU835" s="226"/>
      <c r="SV835" s="226"/>
      <c r="SW835" s="226"/>
      <c r="SX835" s="226"/>
      <c r="SY835" s="226"/>
      <c r="SZ835" s="226"/>
      <c r="TA835" s="226"/>
      <c r="TB835" s="226"/>
      <c r="TC835" s="226"/>
      <c r="TD835" s="226"/>
      <c r="TE835" s="226"/>
      <c r="TF835" s="226"/>
      <c r="TG835" s="226"/>
      <c r="TH835" s="226"/>
      <c r="TI835" s="226"/>
      <c r="TJ835" s="226"/>
      <c r="TK835" s="226"/>
      <c r="TL835" s="226"/>
      <c r="TM835" s="226"/>
      <c r="TN835" s="226"/>
      <c r="TO835" s="226"/>
      <c r="TP835" s="226"/>
      <c r="TQ835" s="226"/>
      <c r="TR835" s="226"/>
      <c r="TS835" s="226"/>
      <c r="TT835" s="226"/>
      <c r="TU835" s="226"/>
      <c r="TV835" s="226"/>
      <c r="TW835" s="226"/>
      <c r="TX835" s="226"/>
      <c r="TY835" s="226"/>
      <c r="TZ835" s="226"/>
      <c r="UA835" s="226"/>
      <c r="UB835" s="226"/>
      <c r="UC835" s="226"/>
      <c r="UD835" s="226"/>
      <c r="UE835" s="226"/>
      <c r="UF835" s="226"/>
      <c r="UG835" s="226"/>
      <c r="UH835" s="226"/>
      <c r="UI835" s="226"/>
      <c r="UJ835" s="226"/>
      <c r="UK835" s="226"/>
      <c r="UL835" s="226"/>
      <c r="UM835" s="226"/>
      <c r="UN835" s="226"/>
      <c r="UO835" s="226"/>
      <c r="UP835" s="226"/>
      <c r="UQ835" s="226"/>
      <c r="UR835" s="226"/>
      <c r="US835" s="226"/>
      <c r="UT835" s="226"/>
      <c r="UU835" s="226"/>
      <c r="UV835" s="226"/>
      <c r="UW835" s="226"/>
      <c r="UX835" s="226"/>
      <c r="UY835" s="226"/>
      <c r="UZ835" s="226"/>
      <c r="VA835" s="226"/>
      <c r="VB835" s="226"/>
      <c r="VC835" s="226"/>
      <c r="VD835" s="226"/>
      <c r="VE835" s="226"/>
      <c r="VF835" s="226"/>
      <c r="VG835" s="226"/>
      <c r="VH835" s="226"/>
      <c r="VI835" s="226"/>
      <c r="VJ835" s="226"/>
      <c r="VK835" s="226"/>
      <c r="VL835" s="226"/>
      <c r="VM835" s="226"/>
      <c r="VN835" s="226"/>
      <c r="VO835" s="226"/>
      <c r="VP835" s="226"/>
      <c r="VQ835" s="226"/>
      <c r="VR835" s="226"/>
      <c r="VS835" s="226"/>
      <c r="VT835" s="226"/>
      <c r="VU835" s="226"/>
      <c r="VV835" s="226"/>
      <c r="VW835" s="226"/>
      <c r="VX835" s="226"/>
      <c r="VY835" s="226"/>
      <c r="VZ835" s="226"/>
      <c r="WA835" s="226"/>
      <c r="WB835" s="226"/>
      <c r="WC835" s="226"/>
      <c r="WD835" s="226"/>
      <c r="WE835" s="226"/>
      <c r="WF835" s="226"/>
      <c r="WG835" s="226"/>
      <c r="WH835" s="226"/>
      <c r="WI835" s="226"/>
      <c r="WJ835" s="226"/>
      <c r="WK835" s="226"/>
      <c r="WL835" s="226"/>
      <c r="WM835" s="226"/>
      <c r="WN835" s="226"/>
      <c r="WO835" s="226"/>
      <c r="WP835" s="226"/>
      <c r="WQ835" s="226"/>
      <c r="WR835" s="226"/>
      <c r="WS835" s="226"/>
      <c r="WT835" s="226"/>
      <c r="WU835" s="226"/>
      <c r="WV835" s="226"/>
      <c r="WW835" s="226"/>
      <c r="WX835" s="226"/>
      <c r="WY835" s="226"/>
      <c r="WZ835" s="226"/>
      <c r="XA835" s="226"/>
      <c r="XB835" s="226"/>
      <c r="XC835" s="226"/>
      <c r="XD835" s="226"/>
      <c r="XE835" s="226"/>
      <c r="XF835" s="226"/>
      <c r="XG835" s="226"/>
      <c r="XH835" s="226"/>
      <c r="XI835" s="226"/>
      <c r="XJ835" s="226"/>
      <c r="XK835" s="226"/>
      <c r="XL835" s="226"/>
      <c r="XM835" s="226"/>
      <c r="XN835" s="226"/>
      <c r="XO835" s="226"/>
      <c r="XP835" s="226"/>
      <c r="XQ835" s="226"/>
      <c r="XR835" s="226"/>
      <c r="XS835" s="226"/>
      <c r="XT835" s="226"/>
      <c r="XU835" s="226"/>
      <c r="XV835" s="226"/>
      <c r="XW835" s="226"/>
      <c r="XX835" s="226"/>
      <c r="XY835" s="226"/>
      <c r="XZ835" s="226"/>
      <c r="YA835" s="226"/>
      <c r="YB835" s="226"/>
      <c r="YC835" s="226"/>
      <c r="YD835" s="226"/>
      <c r="YE835" s="226"/>
      <c r="YF835" s="226"/>
      <c r="YG835" s="226"/>
      <c r="YH835" s="226"/>
      <c r="YI835" s="226"/>
      <c r="YJ835" s="226"/>
      <c r="YK835" s="226"/>
      <c r="YL835" s="226"/>
      <c r="YM835" s="226"/>
      <c r="YN835" s="226"/>
      <c r="YO835" s="226"/>
      <c r="YP835" s="226"/>
      <c r="YQ835" s="226"/>
      <c r="YR835" s="226"/>
      <c r="YS835" s="226"/>
      <c r="YT835" s="226"/>
      <c r="YU835" s="226"/>
      <c r="YV835" s="226"/>
      <c r="YW835" s="226"/>
      <c r="YX835" s="226"/>
      <c r="YY835" s="226"/>
      <c r="YZ835" s="226"/>
      <c r="ZA835" s="226"/>
      <c r="ZB835" s="226"/>
      <c r="ZC835" s="226"/>
      <c r="ZD835" s="226"/>
      <c r="ZE835" s="226"/>
      <c r="ZF835" s="226"/>
      <c r="ZG835" s="226"/>
      <c r="ZH835" s="226"/>
      <c r="ZI835" s="226"/>
      <c r="ZJ835" s="226"/>
      <c r="ZK835" s="226"/>
      <c r="ZL835" s="226"/>
      <c r="ZM835" s="226"/>
      <c r="ZN835" s="226"/>
      <c r="ZO835" s="226"/>
      <c r="ZP835" s="226"/>
      <c r="ZQ835" s="226"/>
      <c r="ZR835" s="226"/>
      <c r="ZS835" s="226"/>
      <c r="ZT835" s="226"/>
      <c r="ZU835" s="226"/>
      <c r="ZV835" s="226"/>
      <c r="ZW835" s="226"/>
      <c r="ZX835" s="226"/>
      <c r="ZY835" s="226"/>
      <c r="ZZ835" s="226"/>
      <c r="AAA835" s="226"/>
      <c r="AAB835" s="226"/>
      <c r="AAC835" s="226"/>
      <c r="AAD835" s="226"/>
      <c r="AAE835" s="226"/>
      <c r="AAF835" s="226"/>
      <c r="AAG835" s="226"/>
      <c r="AAH835" s="226"/>
      <c r="AAI835" s="226"/>
      <c r="AAJ835" s="226"/>
      <c r="AAK835" s="226"/>
      <c r="AAL835" s="226"/>
      <c r="AAM835" s="226"/>
      <c r="AAN835" s="226"/>
      <c r="AAO835" s="226"/>
      <c r="AAP835" s="226"/>
      <c r="AAQ835" s="226"/>
      <c r="AAR835" s="226"/>
      <c r="AAS835" s="226"/>
      <c r="AAT835" s="226"/>
      <c r="AAU835" s="226"/>
      <c r="AAV835" s="226"/>
      <c r="AAW835" s="226"/>
      <c r="AAX835" s="226"/>
      <c r="AAY835" s="226"/>
      <c r="AAZ835" s="226"/>
      <c r="ABA835" s="226"/>
      <c r="ABB835" s="226"/>
      <c r="ABC835" s="226"/>
      <c r="ABD835" s="226"/>
      <c r="ABE835" s="226"/>
      <c r="ABF835" s="226"/>
      <c r="ABG835" s="226"/>
      <c r="ABH835" s="226"/>
      <c r="ABI835" s="226"/>
      <c r="ABJ835" s="226"/>
      <c r="ABK835" s="226"/>
      <c r="ABL835" s="226"/>
      <c r="ABM835" s="226"/>
      <c r="ABN835" s="226"/>
      <c r="ABO835" s="226"/>
      <c r="ABP835" s="226"/>
      <c r="ABQ835" s="226"/>
      <c r="ABR835" s="226"/>
      <c r="ABS835" s="226"/>
      <c r="ABT835" s="226"/>
      <c r="ABU835" s="226"/>
      <c r="ABV835" s="226"/>
      <c r="ABW835" s="226"/>
      <c r="ABX835" s="226"/>
      <c r="ABY835" s="226"/>
      <c r="ABZ835" s="226"/>
      <c r="ACA835" s="226"/>
      <c r="ACB835" s="226"/>
      <c r="ACC835" s="226"/>
      <c r="ACD835" s="226"/>
      <c r="ACE835" s="226"/>
      <c r="ACF835" s="226"/>
      <c r="ACG835" s="226"/>
      <c r="ACH835" s="226"/>
      <c r="ACI835" s="226"/>
      <c r="ACJ835" s="226"/>
      <c r="ACK835" s="226"/>
      <c r="ACL835" s="226"/>
      <c r="ACM835" s="226"/>
      <c r="ACN835" s="226"/>
      <c r="ACO835" s="226"/>
      <c r="ACP835" s="226"/>
      <c r="ACQ835" s="226"/>
      <c r="ACR835" s="226"/>
      <c r="ACS835" s="226"/>
      <c r="ACT835" s="226"/>
      <c r="ACU835" s="226"/>
      <c r="ACV835" s="226"/>
      <c r="ACW835" s="226"/>
      <c r="ACX835" s="226"/>
      <c r="ACY835" s="226"/>
      <c r="ACZ835" s="226"/>
      <c r="ADA835" s="226"/>
      <c r="ADB835" s="226"/>
      <c r="ADC835" s="226"/>
      <c r="ADD835" s="226"/>
      <c r="ADE835" s="226"/>
      <c r="ADF835" s="226"/>
      <c r="ADG835" s="226"/>
      <c r="ADH835" s="226"/>
      <c r="ADI835" s="226"/>
      <c r="ADJ835" s="226"/>
      <c r="ADK835" s="226"/>
      <c r="ADL835" s="226"/>
      <c r="ADM835" s="226"/>
      <c r="ADN835" s="226"/>
      <c r="ADO835" s="226"/>
      <c r="ADP835" s="226"/>
      <c r="ADQ835" s="226"/>
      <c r="ADR835" s="226"/>
      <c r="ADS835" s="226"/>
      <c r="ADT835" s="226"/>
      <c r="ADU835" s="226"/>
      <c r="ADV835" s="226"/>
      <c r="ADW835" s="226"/>
      <c r="ADX835" s="226"/>
      <c r="ADY835" s="226"/>
      <c r="ADZ835" s="226"/>
      <c r="AEA835" s="226"/>
      <c r="AEB835" s="226"/>
      <c r="AEC835" s="226"/>
      <c r="AED835" s="226"/>
      <c r="AEE835" s="226"/>
      <c r="AEF835" s="226"/>
      <c r="AEG835" s="226"/>
      <c r="AEH835" s="226"/>
      <c r="AEI835" s="226"/>
      <c r="AEJ835" s="226"/>
      <c r="AEK835" s="226"/>
      <c r="AEL835" s="226"/>
      <c r="AEM835" s="226"/>
      <c r="AEN835" s="226"/>
      <c r="AEO835" s="226"/>
      <c r="AEP835" s="226"/>
      <c r="AEQ835" s="226"/>
      <c r="AER835" s="226"/>
      <c r="AES835" s="226"/>
      <c r="AET835" s="226"/>
      <c r="AEU835" s="226"/>
      <c r="AEV835" s="226"/>
      <c r="AEW835" s="226"/>
      <c r="AEX835" s="226"/>
      <c r="AEY835" s="226"/>
      <c r="AEZ835" s="226"/>
      <c r="AFA835" s="226"/>
      <c r="AFB835" s="226"/>
      <c r="AFC835" s="226"/>
      <c r="AFD835" s="226"/>
      <c r="AFE835" s="226"/>
      <c r="AFF835" s="226"/>
      <c r="AFG835" s="226"/>
      <c r="AFH835" s="226"/>
      <c r="AFI835" s="226"/>
      <c r="AFJ835" s="226"/>
      <c r="AFK835" s="226"/>
      <c r="AFL835" s="226"/>
      <c r="AFM835" s="226"/>
      <c r="AFN835" s="226"/>
      <c r="AFO835" s="226"/>
      <c r="AFP835" s="226"/>
      <c r="AFQ835" s="226"/>
      <c r="AFR835" s="226"/>
      <c r="AFS835" s="226"/>
      <c r="AFT835" s="226"/>
      <c r="AFU835" s="226"/>
      <c r="AFV835" s="226"/>
      <c r="AFW835" s="226"/>
      <c r="AFX835" s="226"/>
      <c r="AFY835" s="226"/>
      <c r="AFZ835" s="226"/>
      <c r="AGA835" s="226"/>
      <c r="AGB835" s="226"/>
      <c r="AGC835" s="226"/>
      <c r="AGD835" s="226"/>
      <c r="AGE835" s="226"/>
      <c r="AGF835" s="226"/>
      <c r="AGG835" s="226"/>
      <c r="AGH835" s="226"/>
      <c r="AGI835" s="226"/>
      <c r="AGJ835" s="226"/>
      <c r="AGK835" s="226"/>
      <c r="AGL835" s="226"/>
      <c r="AGM835" s="226"/>
      <c r="AGN835" s="226"/>
      <c r="AGO835" s="226"/>
      <c r="AGP835" s="226"/>
      <c r="AGQ835" s="226"/>
      <c r="AGR835" s="226"/>
      <c r="AGS835" s="226"/>
      <c r="AGT835" s="226"/>
      <c r="AGU835" s="226"/>
      <c r="AGV835" s="226"/>
      <c r="AGW835" s="226"/>
      <c r="AGX835" s="226"/>
      <c r="AGY835" s="226"/>
      <c r="AGZ835" s="226"/>
      <c r="AHA835" s="226"/>
      <c r="AHB835" s="226"/>
      <c r="AHC835" s="226"/>
      <c r="AHD835" s="226"/>
      <c r="AHE835" s="226"/>
      <c r="AHF835" s="226"/>
      <c r="AHG835" s="226"/>
      <c r="AHH835" s="226"/>
      <c r="AHI835" s="226"/>
      <c r="AHJ835" s="226"/>
      <c r="AHK835" s="226"/>
      <c r="AHL835" s="226"/>
      <c r="AHM835" s="226"/>
      <c r="AHN835" s="226"/>
      <c r="AHO835" s="226"/>
      <c r="AHP835" s="226"/>
      <c r="AHQ835" s="226"/>
      <c r="AHR835" s="226"/>
      <c r="AHS835" s="226"/>
      <c r="AHT835" s="226"/>
      <c r="AHU835" s="226"/>
      <c r="AHV835" s="226"/>
      <c r="AHW835" s="226"/>
      <c r="AHX835" s="226"/>
      <c r="AHY835" s="226"/>
      <c r="AHZ835" s="226"/>
      <c r="AIA835" s="226"/>
      <c r="AIB835" s="226"/>
      <c r="AIC835" s="226"/>
      <c r="AID835" s="226"/>
      <c r="AIE835" s="226"/>
      <c r="AIF835" s="226"/>
      <c r="AIG835" s="226"/>
      <c r="AIH835" s="226"/>
      <c r="AII835" s="226"/>
      <c r="AIJ835" s="226"/>
      <c r="AIK835" s="226"/>
      <c r="AIL835" s="226"/>
      <c r="AIM835" s="226"/>
      <c r="AIN835" s="226"/>
      <c r="AIO835" s="226"/>
      <c r="AIP835" s="226"/>
      <c r="AIQ835" s="226"/>
      <c r="AIR835" s="226"/>
      <c r="AIS835" s="226"/>
      <c r="AIT835" s="226"/>
      <c r="AIU835" s="226"/>
      <c r="AIV835" s="226"/>
      <c r="AIW835" s="226"/>
      <c r="AIX835" s="226"/>
      <c r="AIY835" s="226"/>
      <c r="AIZ835" s="226"/>
      <c r="AJA835" s="226"/>
      <c r="AJB835" s="226"/>
      <c r="AJC835" s="226"/>
      <c r="AJD835" s="226"/>
      <c r="AJE835" s="226"/>
      <c r="AJF835" s="226"/>
      <c r="AJG835" s="226"/>
      <c r="AJH835" s="226"/>
      <c r="AJI835" s="226"/>
      <c r="AJJ835" s="226"/>
      <c r="AJK835" s="226"/>
      <c r="AJL835" s="226"/>
      <c r="AJM835" s="226"/>
      <c r="AJN835" s="226"/>
      <c r="AJO835" s="226"/>
      <c r="AJP835" s="226"/>
      <c r="AJQ835" s="226"/>
      <c r="AJR835" s="226"/>
      <c r="AJS835" s="226"/>
      <c r="AJT835" s="226"/>
      <c r="AJU835" s="226"/>
      <c r="AJV835" s="226"/>
      <c r="AJW835" s="226"/>
      <c r="AJX835" s="226"/>
      <c r="AJY835" s="226"/>
      <c r="AJZ835" s="226"/>
      <c r="AKA835" s="226"/>
      <c r="AKB835" s="226"/>
      <c r="AKC835" s="226"/>
      <c r="AKD835" s="226"/>
      <c r="AKE835" s="226"/>
      <c r="AKF835" s="226"/>
      <c r="AKG835" s="226"/>
      <c r="AKH835" s="226"/>
      <c r="AKI835" s="226"/>
      <c r="AKJ835" s="226"/>
      <c r="AKK835" s="226"/>
      <c r="AKL835" s="226"/>
      <c r="AKM835" s="226"/>
      <c r="AKN835" s="226"/>
      <c r="AKO835" s="226"/>
      <c r="AKP835" s="226"/>
      <c r="AKQ835" s="226"/>
      <c r="AKR835" s="226"/>
      <c r="AKS835" s="226"/>
      <c r="AKT835" s="226"/>
      <c r="AKU835" s="226"/>
      <c r="AKV835" s="226"/>
      <c r="AKW835" s="226"/>
      <c r="AKX835" s="226"/>
      <c r="AKY835" s="226"/>
      <c r="AKZ835" s="226"/>
      <c r="ALA835" s="226"/>
      <c r="ALB835" s="226"/>
      <c r="ALC835" s="226"/>
      <c r="ALD835" s="226"/>
      <c r="ALE835" s="226"/>
      <c r="ALF835" s="226"/>
      <c r="ALG835" s="226"/>
      <c r="ALH835" s="226"/>
      <c r="ALI835" s="226"/>
      <c r="ALJ835" s="226"/>
      <c r="ALK835" s="226"/>
      <c r="ALL835" s="226"/>
      <c r="ALM835" s="226"/>
      <c r="ALN835" s="226"/>
      <c r="ALO835" s="226"/>
      <c r="ALP835" s="226"/>
      <c r="ALQ835" s="226"/>
      <c r="ALR835" s="226"/>
      <c r="ALS835" s="226"/>
      <c r="ALT835" s="226"/>
      <c r="ALU835" s="226"/>
      <c r="ALV835" s="226"/>
      <c r="ALW835" s="226"/>
      <c r="ALX835" s="226"/>
      <c r="ALY835" s="226"/>
      <c r="ALZ835" s="226"/>
      <c r="AMA835" s="226"/>
      <c r="AMB835" s="226"/>
      <c r="AMC835" s="226"/>
      <c r="AMD835" s="226"/>
      <c r="AME835" s="226"/>
      <c r="AMF835" s="226"/>
      <c r="AMG835" s="226"/>
      <c r="AMH835" s="226"/>
      <c r="AMI835" s="226"/>
      <c r="AMJ835" s="226"/>
      <c r="AMK835" s="226"/>
      <c r="AML835" s="226"/>
      <c r="AMM835" s="226"/>
      <c r="AMN835" s="226"/>
      <c r="AMO835" s="226"/>
      <c r="AMP835" s="226"/>
      <c r="AMQ835" s="226"/>
      <c r="AMR835" s="226"/>
      <c r="AMS835" s="226"/>
      <c r="AMT835" s="226"/>
      <c r="AMU835" s="226"/>
      <c r="AMV835" s="226"/>
      <c r="AMW835" s="226"/>
      <c r="AMX835" s="226"/>
    </row>
    <row r="836" spans="1:1038" s="398" customFormat="1" ht="18" customHeight="1">
      <c r="A836" s="548">
        <v>43333</v>
      </c>
      <c r="B836" s="543" t="s">
        <v>1647</v>
      </c>
      <c r="C836" s="226"/>
      <c r="D836" s="225" t="s">
        <v>1279</v>
      </c>
      <c r="E836" s="256">
        <v>100</v>
      </c>
      <c r="F836" s="256">
        <v>3</v>
      </c>
      <c r="G836" s="391" t="str">
        <f t="shared" ref="G836" si="569">E836&amp;"-"&amp;F836</f>
        <v>100-3</v>
      </c>
      <c r="H836" s="226">
        <v>34</v>
      </c>
      <c r="I836" s="226">
        <v>83</v>
      </c>
      <c r="J836" s="544">
        <f t="shared" ref="J836:J837" si="570">IF(H836=0, 1, 0)</f>
        <v>0</v>
      </c>
      <c r="K836" s="545" t="b">
        <f>IF(J837=1,IF(((VLOOKUP($G836,[3]Depth_Lookup!$A$3:$J$550,9,FALSE))-(I836/100))=0,"Good",IF(((VLOOKUP($G836,[3]Depth_Lookup!$A$3:$J$550,9,FALSE))-(I836/100))&gt;0,"Too Short","Too Long")))</f>
        <v>0</v>
      </c>
      <c r="L836" s="171">
        <f>(VLOOKUP($G836,Depth_Lookup!$A$3:$J$410,10,FALSE))+(H836/100)</f>
        <v>262.42999999999995</v>
      </c>
      <c r="M836" s="171">
        <f>(VLOOKUP($G836,Depth_Lookup!$A$3:$J$410,10,FALSE))+(I836/100)</f>
        <v>262.91999999999996</v>
      </c>
      <c r="N836" s="646" t="s">
        <v>2353</v>
      </c>
      <c r="O836" s="226">
        <v>1</v>
      </c>
      <c r="P836" s="256" t="s">
        <v>853</v>
      </c>
      <c r="Q836" s="256" t="s">
        <v>125</v>
      </c>
      <c r="R836" s="391" t="str">
        <f t="shared" ref="R836" si="571">P836&amp;""&amp;Q836</f>
        <v>SerpentinizedHarzburgite</v>
      </c>
      <c r="S836" s="226" t="s">
        <v>98</v>
      </c>
      <c r="T836" s="226" t="s">
        <v>700</v>
      </c>
      <c r="U836" s="684" t="s">
        <v>95</v>
      </c>
      <c r="V836" s="684" t="s">
        <v>96</v>
      </c>
      <c r="W836" s="226" t="s">
        <v>102</v>
      </c>
      <c r="X836" s="392">
        <f>VLOOKUP(W836,[3]definitions_list_lookup!$A$13:$B$19,2,0)</f>
        <v>5</v>
      </c>
      <c r="Y836" s="256" t="s">
        <v>90</v>
      </c>
      <c r="Z836" s="256" t="s">
        <v>91</v>
      </c>
      <c r="AA836" s="226"/>
      <c r="AB836" s="226"/>
      <c r="AC836" s="226"/>
      <c r="AD836" s="226"/>
      <c r="AE836" s="393"/>
      <c r="AF836" s="391" t="e">
        <f>VLOOKUP(AE836,[3]definitions_list_mag!$V$12:$W$15,2,0)</f>
        <v>#N/A</v>
      </c>
      <c r="AG836" s="394"/>
      <c r="AH836" s="226"/>
      <c r="AI836" s="257">
        <v>68</v>
      </c>
      <c r="AJ836" s="226"/>
      <c r="AK836" s="226"/>
      <c r="AL836" s="226"/>
      <c r="AM836" s="226"/>
      <c r="AN836" s="226"/>
      <c r="AO836" s="257"/>
      <c r="AP836" s="226"/>
      <c r="AQ836" s="226"/>
      <c r="AR836" s="226"/>
      <c r="AS836" s="226"/>
      <c r="AT836" s="226"/>
      <c r="AU836" s="257">
        <v>1</v>
      </c>
      <c r="AV836" s="226">
        <v>2</v>
      </c>
      <c r="AW836" s="226">
        <v>0.5</v>
      </c>
      <c r="AX836" s="226" t="s">
        <v>110</v>
      </c>
      <c r="AY836" s="226" t="s">
        <v>103</v>
      </c>
      <c r="AZ836" s="226"/>
      <c r="BA836" s="257">
        <v>30</v>
      </c>
      <c r="BB836" s="226">
        <v>9</v>
      </c>
      <c r="BC836" s="226">
        <v>2</v>
      </c>
      <c r="BD836" s="226" t="s">
        <v>110</v>
      </c>
      <c r="BE836" s="226" t="s">
        <v>103</v>
      </c>
      <c r="BF836" s="226"/>
      <c r="BG836" s="257"/>
      <c r="BH836" s="226"/>
      <c r="BI836" s="226"/>
      <c r="BJ836" s="226"/>
      <c r="BK836" s="226"/>
      <c r="BL836" s="226"/>
      <c r="BM836" s="257">
        <v>1</v>
      </c>
      <c r="BN836" s="226">
        <v>2</v>
      </c>
      <c r="BO836" s="226">
        <v>0.5</v>
      </c>
      <c r="BP836" s="226"/>
      <c r="BQ836" s="226"/>
      <c r="BR836" s="226"/>
      <c r="BS836" s="226"/>
      <c r="BT836" s="226"/>
      <c r="BU836" s="226"/>
      <c r="BV836" s="226"/>
      <c r="BW836" s="226"/>
      <c r="BX836" s="226"/>
      <c r="BY836" s="257"/>
      <c r="BZ836" s="226"/>
      <c r="CA836" s="226"/>
      <c r="CB836" s="226"/>
      <c r="CC836" s="226"/>
      <c r="CD836" s="226"/>
      <c r="CE836" s="226"/>
      <c r="CF836" s="399">
        <f t="shared" ref="CF836" si="572">AI836+AO836+BA836+AU836+BG836+BM836+BY836</f>
        <v>100</v>
      </c>
      <c r="CG836" s="259"/>
      <c r="CH836" s="150" t="s">
        <v>1329</v>
      </c>
      <c r="CI836" s="150">
        <v>80</v>
      </c>
      <c r="CJ836" s="150" t="s">
        <v>514</v>
      </c>
      <c r="CK836" s="158"/>
      <c r="CL836" s="395"/>
      <c r="CM836" s="395"/>
      <c r="CN836" s="395"/>
      <c r="CO836" s="395"/>
      <c r="CP836" s="395"/>
      <c r="CQ836" s="395"/>
      <c r="CR836" s="395"/>
      <c r="CS836" s="395"/>
      <c r="CT836" s="395"/>
      <c r="CU836" s="395"/>
      <c r="CV836" s="395"/>
      <c r="CW836" s="395"/>
      <c r="CX836" s="395"/>
      <c r="CY836" s="395"/>
      <c r="CZ836" s="395"/>
      <c r="DA836" s="395"/>
      <c r="DB836" s="395">
        <v>90</v>
      </c>
      <c r="DC836" s="256">
        <v>10</v>
      </c>
      <c r="DD836" s="395"/>
      <c r="DE836" s="395"/>
      <c r="DF836" s="395"/>
      <c r="DG836" s="395"/>
      <c r="DH836" s="395"/>
      <c r="DI836" s="395"/>
      <c r="DJ836" s="395"/>
      <c r="DK836" s="396">
        <f t="shared" ref="DK836" si="573">SUM(CL836:DJ836)</f>
        <v>100</v>
      </c>
      <c r="DL836" s="259"/>
      <c r="DM836" s="395"/>
      <c r="DN836" s="395"/>
      <c r="DO836" s="397"/>
      <c r="DQ836" s="259"/>
      <c r="DR836" s="563"/>
      <c r="DS836" s="259"/>
      <c r="DT836" s="543" t="s">
        <v>2368</v>
      </c>
      <c r="DU836" s="256"/>
      <c r="DV836" s="256"/>
      <c r="DW836" s="400" t="e">
        <f>VLOOKUP(P836,[3]definitions_list_lookup!$K$30:$L$54,2,0)</f>
        <v>#N/A</v>
      </c>
      <c r="DX836" s="698" t="s">
        <v>853</v>
      </c>
      <c r="DY836" s="567" t="s">
        <v>2351</v>
      </c>
      <c r="DZ836" s="546"/>
      <c r="EA836" s="104"/>
      <c r="EB836" s="256"/>
      <c r="EC836" s="104"/>
      <c r="ED836" s="229" t="s">
        <v>2517</v>
      </c>
      <c r="EE836" s="401"/>
      <c r="EF836" s="402"/>
      <c r="EG836" s="401"/>
      <c r="EH836" s="403"/>
      <c r="EI836" s="404"/>
      <c r="EJ836" s="405"/>
      <c r="EK836" s="406"/>
      <c r="EL836" s="401"/>
      <c r="EM836" s="403"/>
      <c r="EN836" s="403" t="s">
        <v>1448</v>
      </c>
      <c r="EO836" s="407"/>
      <c r="EP836" s="407"/>
      <c r="EQ836" s="407"/>
      <c r="ER836" s="407"/>
      <c r="ES836" s="407"/>
      <c r="ET836" s="407"/>
      <c r="EU836" s="407"/>
      <c r="EV836" s="408">
        <v>43</v>
      </c>
      <c r="EW836" s="408">
        <v>270</v>
      </c>
      <c r="EX836" s="408">
        <v>35</v>
      </c>
      <c r="EY836" s="408">
        <v>0</v>
      </c>
      <c r="EZ836" s="192">
        <f t="shared" ref="EZ836:EZ899" si="574">+(IF($EW836&lt;$EY836,((MIN($EY836,$EW836)+(DEGREES(ATAN((TAN(RADIANS($EX836))/((TAN(RADIANS($EV836))*SIN(RADIANS(ABS($EW836-$EY836))))))-(COS(RADIANS(ABS($EW836-$EY836)))/SIN(RADIANS(ABS($EW836-$EY836)))))))-180)),((MAX($EY836,$EW836)-(DEGREES(ATAN((TAN(RADIANS($EX836))/((TAN(RADIANS($EV836))*SIN(RADIANS(ABS($EW836-$EY836))))))-(COS(RADIANS(ABS($EW836-$EY836)))/SIN(RADIANS(ABS($EW836-$EY836)))))))-180))))</f>
        <v>126.90217698055534</v>
      </c>
      <c r="FA836" s="192">
        <f t="shared" ref="FA836:FA899" si="575">IF($EZ836&gt;0,$EZ836,360+$EZ836)</f>
        <v>126.90217698055534</v>
      </c>
      <c r="FB836" s="192">
        <f t="shared" ref="FB836:FB899" si="576">+ABS(DEGREES(ATAN((COS(RADIANS(ABS($EZ836+180-(IF($EW836&gt;$EY836,MAX($EX836,$EW836),MIN($EW836,$EY836))))))/(TAN(RADIANS($EV836)))))))</f>
        <v>40.614156554740717</v>
      </c>
      <c r="FC836" s="192">
        <f t="shared" ref="FC836:FC899" si="577">+IF(($EZ836+90)&gt;0,$EZ836+90,$EZ836+450)</f>
        <v>216.90217698055534</v>
      </c>
      <c r="FD836" s="192">
        <f t="shared" ref="FD836:FD899" si="578">-$FB836+90</f>
        <v>49.385843445259283</v>
      </c>
      <c r="FE836" s="193">
        <f t="shared" ref="FE836:FE899" si="579">IF(($FA836&lt;180),$FA836+180,$FA836-180)</f>
        <v>306.90217698055534</v>
      </c>
      <c r="FF836" s="194">
        <f t="shared" ref="FF836:FF899" si="580">-$FB836+90</f>
        <v>49.385843445259283</v>
      </c>
      <c r="FG836" s="401"/>
      <c r="FH836" s="403"/>
      <c r="FI836" s="778">
        <f t="shared" si="526"/>
        <v>0</v>
      </c>
      <c r="FJ836" s="779">
        <f t="shared" si="527"/>
        <v>49.385843445259283</v>
      </c>
      <c r="FK836" s="779">
        <f t="shared" si="528"/>
        <v>40.614156554740717</v>
      </c>
      <c r="FL836" s="780">
        <f t="shared" si="529"/>
        <v>0.70885075480066206</v>
      </c>
      <c r="FM836" s="169">
        <f t="shared" si="530"/>
        <v>0.65096179700863022</v>
      </c>
      <c r="FN836" s="783">
        <f t="shared" si="531"/>
        <v>0</v>
      </c>
      <c r="FO836" s="226"/>
      <c r="FP836" s="226"/>
      <c r="FQ836" s="226"/>
      <c r="FR836" s="226"/>
      <c r="FS836" s="226"/>
      <c r="FT836" s="226"/>
      <c r="FU836" s="226"/>
      <c r="FV836" s="226"/>
      <c r="FW836" s="226"/>
      <c r="FX836" s="226"/>
      <c r="FY836" s="226"/>
      <c r="FZ836" s="226"/>
      <c r="GA836" s="226"/>
      <c r="GB836" s="226"/>
      <c r="GC836" s="226"/>
      <c r="GD836" s="226"/>
      <c r="GE836" s="226"/>
      <c r="GF836" s="226"/>
      <c r="GG836" s="226"/>
      <c r="GH836" s="226"/>
      <c r="GI836" s="226"/>
      <c r="GJ836" s="226"/>
      <c r="GK836" s="226"/>
      <c r="GL836" s="226"/>
      <c r="GM836" s="226"/>
      <c r="GN836" s="226"/>
      <c r="GO836" s="226"/>
      <c r="GP836" s="226"/>
      <c r="GQ836" s="226"/>
      <c r="GR836" s="226"/>
      <c r="GS836" s="226"/>
      <c r="GT836" s="226"/>
      <c r="GU836" s="226"/>
      <c r="GV836" s="226"/>
      <c r="GW836" s="226"/>
      <c r="GX836" s="226"/>
      <c r="GY836" s="226"/>
      <c r="GZ836" s="226"/>
      <c r="HA836" s="226"/>
      <c r="HB836" s="226"/>
      <c r="HC836" s="226"/>
      <c r="HD836" s="226"/>
      <c r="HE836" s="226"/>
      <c r="HF836" s="226"/>
      <c r="HG836" s="226"/>
      <c r="HH836" s="226"/>
      <c r="HI836" s="226"/>
      <c r="HJ836" s="226"/>
      <c r="HK836" s="226"/>
      <c r="HL836" s="226"/>
      <c r="HM836" s="226"/>
      <c r="HN836" s="226"/>
      <c r="HO836" s="226"/>
      <c r="HP836" s="226"/>
      <c r="HQ836" s="226"/>
      <c r="HR836" s="226"/>
      <c r="HS836" s="226"/>
      <c r="HT836" s="226"/>
      <c r="HU836" s="226"/>
      <c r="HV836" s="226"/>
      <c r="HW836" s="226"/>
      <c r="HX836" s="226"/>
      <c r="HY836" s="226"/>
      <c r="HZ836" s="226"/>
      <c r="IA836" s="226"/>
      <c r="IB836" s="226"/>
      <c r="IC836" s="226"/>
      <c r="ID836" s="226"/>
      <c r="IE836" s="226"/>
      <c r="IF836" s="226"/>
      <c r="IG836" s="226"/>
      <c r="IH836" s="226"/>
      <c r="II836" s="226"/>
      <c r="IJ836" s="226"/>
      <c r="IK836" s="226"/>
      <c r="IL836" s="226"/>
      <c r="IM836" s="226"/>
      <c r="IN836" s="226"/>
      <c r="IO836" s="226"/>
      <c r="IP836" s="226"/>
      <c r="IQ836" s="226"/>
      <c r="IR836" s="226"/>
      <c r="IS836" s="226"/>
      <c r="IT836" s="226"/>
      <c r="IU836" s="226"/>
      <c r="IV836" s="226"/>
      <c r="IW836" s="226"/>
      <c r="IX836" s="226"/>
      <c r="IY836" s="226"/>
      <c r="IZ836" s="226"/>
      <c r="JA836" s="226"/>
      <c r="JB836" s="226"/>
      <c r="JC836" s="226"/>
      <c r="JD836" s="226"/>
      <c r="JE836" s="226"/>
      <c r="JF836" s="226"/>
      <c r="JG836" s="226"/>
      <c r="JH836" s="226"/>
      <c r="JI836" s="226"/>
      <c r="JJ836" s="226"/>
      <c r="JK836" s="226"/>
      <c r="JL836" s="226"/>
      <c r="JM836" s="226"/>
      <c r="JN836" s="226"/>
      <c r="JO836" s="226"/>
      <c r="JP836" s="226"/>
      <c r="JQ836" s="226"/>
      <c r="JR836" s="226"/>
      <c r="JS836" s="226"/>
      <c r="JT836" s="226"/>
      <c r="JU836" s="226"/>
      <c r="JV836" s="226"/>
      <c r="JW836" s="226"/>
      <c r="JX836" s="226"/>
      <c r="JY836" s="226"/>
      <c r="JZ836" s="226"/>
      <c r="KA836" s="226"/>
      <c r="KB836" s="226"/>
      <c r="KC836" s="226"/>
      <c r="KD836" s="226"/>
      <c r="KE836" s="226"/>
      <c r="KF836" s="226"/>
      <c r="KG836" s="226"/>
      <c r="KH836" s="226"/>
      <c r="KI836" s="226"/>
      <c r="KJ836" s="226"/>
      <c r="KK836" s="226"/>
      <c r="KL836" s="226"/>
      <c r="KM836" s="226"/>
      <c r="KN836" s="226"/>
      <c r="KO836" s="226"/>
      <c r="KP836" s="226"/>
      <c r="KQ836" s="226"/>
      <c r="KR836" s="226"/>
      <c r="KS836" s="226"/>
      <c r="KT836" s="226"/>
      <c r="KU836" s="226"/>
      <c r="KV836" s="226"/>
      <c r="KW836" s="226"/>
      <c r="KX836" s="226"/>
      <c r="KY836" s="226"/>
      <c r="KZ836" s="226"/>
      <c r="LA836" s="226"/>
      <c r="LB836" s="226"/>
      <c r="LC836" s="226"/>
      <c r="LD836" s="226"/>
      <c r="LE836" s="226"/>
      <c r="LF836" s="226"/>
      <c r="LG836" s="226"/>
      <c r="LH836" s="226"/>
      <c r="LI836" s="226"/>
      <c r="LJ836" s="226"/>
      <c r="LK836" s="226"/>
      <c r="LL836" s="226"/>
      <c r="LM836" s="226"/>
      <c r="LN836" s="226"/>
      <c r="LO836" s="226"/>
      <c r="LP836" s="226"/>
      <c r="LQ836" s="226"/>
      <c r="LR836" s="226"/>
      <c r="LS836" s="226"/>
      <c r="LT836" s="226"/>
      <c r="LU836" s="226"/>
      <c r="LV836" s="226"/>
      <c r="LW836" s="226"/>
      <c r="LX836" s="226"/>
      <c r="LY836" s="226"/>
      <c r="LZ836" s="226"/>
      <c r="MA836" s="226"/>
      <c r="MB836" s="226"/>
      <c r="MC836" s="226"/>
      <c r="MD836" s="226"/>
      <c r="ME836" s="226"/>
      <c r="MF836" s="226"/>
      <c r="MG836" s="226"/>
      <c r="MH836" s="226"/>
      <c r="MI836" s="226"/>
      <c r="MJ836" s="226"/>
      <c r="MK836" s="226"/>
      <c r="ML836" s="226"/>
      <c r="MM836" s="226"/>
      <c r="MN836" s="226"/>
      <c r="MO836" s="226"/>
      <c r="MP836" s="226"/>
      <c r="MQ836" s="226"/>
      <c r="MR836" s="226"/>
      <c r="MS836" s="226"/>
      <c r="MT836" s="226"/>
      <c r="MU836" s="226"/>
      <c r="MV836" s="226"/>
      <c r="MW836" s="226"/>
      <c r="MX836" s="226"/>
      <c r="MY836" s="226"/>
      <c r="MZ836" s="226"/>
      <c r="NA836" s="226"/>
      <c r="NB836" s="226"/>
      <c r="NC836" s="226"/>
      <c r="ND836" s="226"/>
      <c r="NE836" s="226"/>
      <c r="NF836" s="226"/>
      <c r="NG836" s="226"/>
      <c r="NH836" s="226"/>
      <c r="NI836" s="226"/>
      <c r="NJ836" s="226"/>
      <c r="NK836" s="226"/>
      <c r="NL836" s="226"/>
      <c r="NM836" s="226"/>
      <c r="NN836" s="226"/>
      <c r="NO836" s="226"/>
      <c r="NP836" s="226"/>
      <c r="NQ836" s="226"/>
      <c r="NR836" s="226"/>
      <c r="NS836" s="226"/>
      <c r="NT836" s="226"/>
      <c r="NU836" s="226"/>
      <c r="NV836" s="226"/>
      <c r="NW836" s="226"/>
      <c r="NX836" s="226"/>
      <c r="NY836" s="226"/>
      <c r="NZ836" s="226"/>
      <c r="OA836" s="226"/>
      <c r="OB836" s="226"/>
      <c r="OC836" s="226"/>
      <c r="OD836" s="226"/>
      <c r="OE836" s="226"/>
      <c r="OF836" s="226"/>
      <c r="OG836" s="226"/>
      <c r="OH836" s="226"/>
      <c r="OI836" s="226"/>
      <c r="OJ836" s="226"/>
      <c r="OK836" s="226"/>
      <c r="OL836" s="226"/>
      <c r="OM836" s="226"/>
      <c r="ON836" s="226"/>
      <c r="OO836" s="226"/>
      <c r="OP836" s="226"/>
      <c r="OQ836" s="226"/>
      <c r="OR836" s="226"/>
      <c r="OS836" s="226"/>
      <c r="OT836" s="226"/>
      <c r="OU836" s="226"/>
      <c r="OV836" s="226"/>
      <c r="OW836" s="226"/>
      <c r="OX836" s="226"/>
      <c r="OY836" s="226"/>
      <c r="OZ836" s="226"/>
      <c r="PA836" s="226"/>
      <c r="PB836" s="226"/>
      <c r="PC836" s="226"/>
      <c r="PD836" s="226"/>
      <c r="PE836" s="226"/>
      <c r="PF836" s="226"/>
      <c r="PG836" s="226"/>
      <c r="PH836" s="226"/>
      <c r="PI836" s="226"/>
      <c r="PJ836" s="226"/>
      <c r="PK836" s="226"/>
      <c r="PL836" s="226"/>
      <c r="PM836" s="226"/>
      <c r="PN836" s="226"/>
      <c r="PO836" s="226"/>
      <c r="PP836" s="226"/>
      <c r="PQ836" s="226"/>
      <c r="PR836" s="226"/>
      <c r="PS836" s="226"/>
      <c r="PT836" s="226"/>
      <c r="PU836" s="226"/>
      <c r="PV836" s="226"/>
      <c r="PW836" s="226"/>
      <c r="PX836" s="226"/>
      <c r="PY836" s="226"/>
      <c r="PZ836" s="226"/>
      <c r="QA836" s="226"/>
      <c r="QB836" s="226"/>
      <c r="QC836" s="226"/>
      <c r="QD836" s="226"/>
      <c r="QE836" s="226"/>
      <c r="QF836" s="226"/>
      <c r="QG836" s="226"/>
      <c r="QH836" s="226"/>
      <c r="QI836" s="226"/>
      <c r="QJ836" s="226"/>
      <c r="QK836" s="226"/>
      <c r="QL836" s="226"/>
      <c r="QM836" s="226"/>
      <c r="QN836" s="226"/>
      <c r="QO836" s="226"/>
      <c r="QP836" s="226"/>
      <c r="QQ836" s="226"/>
      <c r="QR836" s="226"/>
      <c r="QS836" s="226"/>
      <c r="QT836" s="226"/>
      <c r="QU836" s="226"/>
      <c r="QV836" s="226"/>
      <c r="QW836" s="226"/>
      <c r="QX836" s="226"/>
      <c r="QY836" s="226"/>
      <c r="QZ836" s="226"/>
      <c r="RA836" s="226"/>
      <c r="RB836" s="226"/>
      <c r="RC836" s="226"/>
      <c r="RD836" s="226"/>
      <c r="RE836" s="226"/>
      <c r="RF836" s="226"/>
      <c r="RG836" s="226"/>
      <c r="RH836" s="226"/>
      <c r="RI836" s="226"/>
      <c r="RJ836" s="226"/>
      <c r="RK836" s="226"/>
      <c r="RL836" s="226"/>
      <c r="RM836" s="226"/>
      <c r="RN836" s="226"/>
      <c r="RO836" s="226"/>
      <c r="RP836" s="226"/>
      <c r="RQ836" s="226"/>
      <c r="RR836" s="226"/>
      <c r="RS836" s="226"/>
      <c r="RT836" s="226"/>
      <c r="RU836" s="226"/>
      <c r="RV836" s="226"/>
      <c r="RW836" s="226"/>
      <c r="RX836" s="226"/>
      <c r="RY836" s="226"/>
      <c r="RZ836" s="226"/>
      <c r="SA836" s="226"/>
      <c r="SB836" s="226"/>
      <c r="SC836" s="226"/>
      <c r="SD836" s="226"/>
      <c r="SE836" s="226"/>
      <c r="SF836" s="226"/>
      <c r="SG836" s="226"/>
      <c r="SH836" s="226"/>
      <c r="SI836" s="226"/>
      <c r="SJ836" s="226"/>
      <c r="SK836" s="226"/>
      <c r="SL836" s="226"/>
      <c r="SM836" s="226"/>
      <c r="SN836" s="226"/>
      <c r="SO836" s="226"/>
      <c r="SP836" s="226"/>
      <c r="SQ836" s="226"/>
      <c r="SR836" s="226"/>
      <c r="SS836" s="226"/>
      <c r="ST836" s="226"/>
      <c r="SU836" s="226"/>
      <c r="SV836" s="226"/>
      <c r="SW836" s="226"/>
      <c r="SX836" s="226"/>
      <c r="SY836" s="226"/>
      <c r="SZ836" s="226"/>
      <c r="TA836" s="226"/>
      <c r="TB836" s="226"/>
      <c r="TC836" s="226"/>
      <c r="TD836" s="226"/>
      <c r="TE836" s="226"/>
      <c r="TF836" s="226"/>
      <c r="TG836" s="226"/>
      <c r="TH836" s="226"/>
      <c r="TI836" s="226"/>
      <c r="TJ836" s="226"/>
      <c r="TK836" s="226"/>
      <c r="TL836" s="226"/>
      <c r="TM836" s="226"/>
      <c r="TN836" s="226"/>
      <c r="TO836" s="226"/>
      <c r="TP836" s="226"/>
      <c r="TQ836" s="226"/>
      <c r="TR836" s="226"/>
      <c r="TS836" s="226"/>
      <c r="TT836" s="226"/>
      <c r="TU836" s="226"/>
      <c r="TV836" s="226"/>
      <c r="TW836" s="226"/>
      <c r="TX836" s="226"/>
      <c r="TY836" s="226"/>
      <c r="TZ836" s="226"/>
      <c r="UA836" s="226"/>
      <c r="UB836" s="226"/>
      <c r="UC836" s="226"/>
      <c r="UD836" s="226"/>
      <c r="UE836" s="226"/>
      <c r="UF836" s="226"/>
      <c r="UG836" s="226"/>
      <c r="UH836" s="226"/>
      <c r="UI836" s="226"/>
      <c r="UJ836" s="226"/>
      <c r="UK836" s="226"/>
      <c r="UL836" s="226"/>
      <c r="UM836" s="226"/>
      <c r="UN836" s="226"/>
      <c r="UO836" s="226"/>
      <c r="UP836" s="226"/>
      <c r="UQ836" s="226"/>
      <c r="UR836" s="226"/>
      <c r="US836" s="226"/>
      <c r="UT836" s="226"/>
      <c r="UU836" s="226"/>
      <c r="UV836" s="226"/>
      <c r="UW836" s="226"/>
      <c r="UX836" s="226"/>
      <c r="UY836" s="226"/>
      <c r="UZ836" s="226"/>
      <c r="VA836" s="226"/>
      <c r="VB836" s="226"/>
      <c r="VC836" s="226"/>
      <c r="VD836" s="226"/>
      <c r="VE836" s="226"/>
      <c r="VF836" s="226"/>
      <c r="VG836" s="226"/>
      <c r="VH836" s="226"/>
      <c r="VI836" s="226"/>
      <c r="VJ836" s="226"/>
      <c r="VK836" s="226"/>
      <c r="VL836" s="226"/>
      <c r="VM836" s="226"/>
      <c r="VN836" s="226"/>
      <c r="VO836" s="226"/>
      <c r="VP836" s="226"/>
      <c r="VQ836" s="226"/>
      <c r="VR836" s="226"/>
      <c r="VS836" s="226"/>
      <c r="VT836" s="226"/>
      <c r="VU836" s="226"/>
      <c r="VV836" s="226"/>
      <c r="VW836" s="226"/>
      <c r="VX836" s="226"/>
      <c r="VY836" s="226"/>
      <c r="VZ836" s="226"/>
      <c r="WA836" s="226"/>
      <c r="WB836" s="226"/>
      <c r="WC836" s="226"/>
      <c r="WD836" s="226"/>
      <c r="WE836" s="226"/>
      <c r="WF836" s="226"/>
      <c r="WG836" s="226"/>
      <c r="WH836" s="226"/>
      <c r="WI836" s="226"/>
      <c r="WJ836" s="226"/>
      <c r="WK836" s="226"/>
      <c r="WL836" s="226"/>
      <c r="WM836" s="226"/>
      <c r="WN836" s="226"/>
      <c r="WO836" s="226"/>
      <c r="WP836" s="226"/>
      <c r="WQ836" s="226"/>
      <c r="WR836" s="226"/>
      <c r="WS836" s="226"/>
      <c r="WT836" s="226"/>
      <c r="WU836" s="226"/>
      <c r="WV836" s="226"/>
      <c r="WW836" s="226"/>
      <c r="WX836" s="226"/>
      <c r="WY836" s="226"/>
      <c r="WZ836" s="226"/>
      <c r="XA836" s="226"/>
      <c r="XB836" s="226"/>
      <c r="XC836" s="226"/>
      <c r="XD836" s="226"/>
      <c r="XE836" s="226"/>
      <c r="XF836" s="226"/>
      <c r="XG836" s="226"/>
      <c r="XH836" s="226"/>
      <c r="XI836" s="226"/>
      <c r="XJ836" s="226"/>
      <c r="XK836" s="226"/>
      <c r="XL836" s="226"/>
      <c r="XM836" s="226"/>
      <c r="XN836" s="226"/>
      <c r="XO836" s="226"/>
      <c r="XP836" s="226"/>
      <c r="XQ836" s="226"/>
      <c r="XR836" s="226"/>
      <c r="XS836" s="226"/>
      <c r="XT836" s="226"/>
      <c r="XU836" s="226"/>
      <c r="XV836" s="226"/>
      <c r="XW836" s="226"/>
      <c r="XX836" s="226"/>
      <c r="XY836" s="226"/>
      <c r="XZ836" s="226"/>
      <c r="YA836" s="226"/>
      <c r="YB836" s="226"/>
      <c r="YC836" s="226"/>
      <c r="YD836" s="226"/>
      <c r="YE836" s="226"/>
      <c r="YF836" s="226"/>
      <c r="YG836" s="226"/>
      <c r="YH836" s="226"/>
      <c r="YI836" s="226"/>
      <c r="YJ836" s="226"/>
      <c r="YK836" s="226"/>
      <c r="YL836" s="226"/>
      <c r="YM836" s="226"/>
      <c r="YN836" s="226"/>
      <c r="YO836" s="226"/>
      <c r="YP836" s="226"/>
      <c r="YQ836" s="226"/>
      <c r="YR836" s="226"/>
      <c r="YS836" s="226"/>
      <c r="YT836" s="226"/>
      <c r="YU836" s="226"/>
      <c r="YV836" s="226"/>
      <c r="YW836" s="226"/>
      <c r="YX836" s="226"/>
      <c r="YY836" s="226"/>
      <c r="YZ836" s="226"/>
      <c r="ZA836" s="226"/>
      <c r="ZB836" s="226"/>
      <c r="ZC836" s="226"/>
      <c r="ZD836" s="226"/>
      <c r="ZE836" s="226"/>
      <c r="ZF836" s="226"/>
      <c r="ZG836" s="226"/>
      <c r="ZH836" s="226"/>
      <c r="ZI836" s="226"/>
      <c r="ZJ836" s="226"/>
      <c r="ZK836" s="226"/>
      <c r="ZL836" s="226"/>
      <c r="ZM836" s="226"/>
      <c r="ZN836" s="226"/>
      <c r="ZO836" s="226"/>
      <c r="ZP836" s="226"/>
      <c r="ZQ836" s="226"/>
      <c r="ZR836" s="226"/>
      <c r="ZS836" s="226"/>
      <c r="ZT836" s="226"/>
      <c r="ZU836" s="226"/>
      <c r="ZV836" s="226"/>
      <c r="ZW836" s="226"/>
      <c r="ZX836" s="226"/>
      <c r="ZY836" s="226"/>
      <c r="ZZ836" s="226"/>
      <c r="AAA836" s="226"/>
      <c r="AAB836" s="226"/>
      <c r="AAC836" s="226"/>
      <c r="AAD836" s="226"/>
      <c r="AAE836" s="226"/>
      <c r="AAF836" s="226"/>
      <c r="AAG836" s="226"/>
      <c r="AAH836" s="226"/>
      <c r="AAI836" s="226"/>
      <c r="AAJ836" s="226"/>
      <c r="AAK836" s="226"/>
      <c r="AAL836" s="226"/>
      <c r="AAM836" s="226"/>
      <c r="AAN836" s="226"/>
      <c r="AAO836" s="226"/>
      <c r="AAP836" s="226"/>
      <c r="AAQ836" s="226"/>
      <c r="AAR836" s="226"/>
      <c r="AAS836" s="226"/>
      <c r="AAT836" s="226"/>
      <c r="AAU836" s="226"/>
      <c r="AAV836" s="226"/>
      <c r="AAW836" s="226"/>
      <c r="AAX836" s="226"/>
      <c r="AAY836" s="226"/>
      <c r="AAZ836" s="226"/>
      <c r="ABA836" s="226"/>
      <c r="ABB836" s="226"/>
      <c r="ABC836" s="226"/>
      <c r="ABD836" s="226"/>
      <c r="ABE836" s="226"/>
      <c r="ABF836" s="226"/>
      <c r="ABG836" s="226"/>
      <c r="ABH836" s="226"/>
      <c r="ABI836" s="226"/>
      <c r="ABJ836" s="226"/>
      <c r="ABK836" s="226"/>
      <c r="ABL836" s="226"/>
      <c r="ABM836" s="226"/>
      <c r="ABN836" s="226"/>
      <c r="ABO836" s="226"/>
      <c r="ABP836" s="226"/>
      <c r="ABQ836" s="226"/>
      <c r="ABR836" s="226"/>
      <c r="ABS836" s="226"/>
      <c r="ABT836" s="226"/>
      <c r="ABU836" s="226"/>
      <c r="ABV836" s="226"/>
      <c r="ABW836" s="226"/>
      <c r="ABX836" s="226"/>
      <c r="ABY836" s="226"/>
      <c r="ABZ836" s="226"/>
      <c r="ACA836" s="226"/>
      <c r="ACB836" s="226"/>
      <c r="ACC836" s="226"/>
      <c r="ACD836" s="226"/>
      <c r="ACE836" s="226"/>
      <c r="ACF836" s="226"/>
      <c r="ACG836" s="226"/>
      <c r="ACH836" s="226"/>
      <c r="ACI836" s="226"/>
      <c r="ACJ836" s="226"/>
      <c r="ACK836" s="226"/>
      <c r="ACL836" s="226"/>
      <c r="ACM836" s="226"/>
      <c r="ACN836" s="226"/>
      <c r="ACO836" s="226"/>
      <c r="ACP836" s="226"/>
      <c r="ACQ836" s="226"/>
      <c r="ACR836" s="226"/>
      <c r="ACS836" s="226"/>
      <c r="ACT836" s="226"/>
      <c r="ACU836" s="226"/>
      <c r="ACV836" s="226"/>
      <c r="ACW836" s="226"/>
      <c r="ACX836" s="226"/>
      <c r="ACY836" s="226"/>
      <c r="ACZ836" s="226"/>
      <c r="ADA836" s="226"/>
      <c r="ADB836" s="226"/>
      <c r="ADC836" s="226"/>
      <c r="ADD836" s="226"/>
      <c r="ADE836" s="226"/>
      <c r="ADF836" s="226"/>
      <c r="ADG836" s="226"/>
      <c r="ADH836" s="226"/>
      <c r="ADI836" s="226"/>
      <c r="ADJ836" s="226"/>
      <c r="ADK836" s="226"/>
      <c r="ADL836" s="226"/>
      <c r="ADM836" s="226"/>
      <c r="ADN836" s="226"/>
      <c r="ADO836" s="226"/>
      <c r="ADP836" s="226"/>
      <c r="ADQ836" s="226"/>
      <c r="ADR836" s="226"/>
      <c r="ADS836" s="226"/>
      <c r="ADT836" s="226"/>
      <c r="ADU836" s="226"/>
      <c r="ADV836" s="226"/>
      <c r="ADW836" s="226"/>
      <c r="ADX836" s="226"/>
      <c r="ADY836" s="226"/>
      <c r="ADZ836" s="226"/>
      <c r="AEA836" s="226"/>
      <c r="AEB836" s="226"/>
      <c r="AEC836" s="226"/>
      <c r="AED836" s="226"/>
      <c r="AEE836" s="226"/>
      <c r="AEF836" s="226"/>
      <c r="AEG836" s="226"/>
      <c r="AEH836" s="226"/>
      <c r="AEI836" s="226"/>
      <c r="AEJ836" s="226"/>
      <c r="AEK836" s="226"/>
      <c r="AEL836" s="226"/>
      <c r="AEM836" s="226"/>
      <c r="AEN836" s="226"/>
      <c r="AEO836" s="226"/>
      <c r="AEP836" s="226"/>
      <c r="AEQ836" s="226"/>
      <c r="AER836" s="226"/>
      <c r="AES836" s="226"/>
      <c r="AET836" s="226"/>
      <c r="AEU836" s="226"/>
      <c r="AEV836" s="226"/>
      <c r="AEW836" s="226"/>
      <c r="AEX836" s="226"/>
      <c r="AEY836" s="226"/>
      <c r="AEZ836" s="226"/>
      <c r="AFA836" s="226"/>
      <c r="AFB836" s="226"/>
      <c r="AFC836" s="226"/>
      <c r="AFD836" s="226"/>
      <c r="AFE836" s="226"/>
      <c r="AFF836" s="226"/>
      <c r="AFG836" s="226"/>
      <c r="AFH836" s="226"/>
      <c r="AFI836" s="226"/>
      <c r="AFJ836" s="226"/>
      <c r="AFK836" s="226"/>
      <c r="AFL836" s="226"/>
      <c r="AFM836" s="226"/>
      <c r="AFN836" s="226"/>
      <c r="AFO836" s="226"/>
      <c r="AFP836" s="226"/>
      <c r="AFQ836" s="226"/>
      <c r="AFR836" s="226"/>
      <c r="AFS836" s="226"/>
      <c r="AFT836" s="226"/>
      <c r="AFU836" s="226"/>
      <c r="AFV836" s="226"/>
      <c r="AFW836" s="226"/>
      <c r="AFX836" s="226"/>
      <c r="AFY836" s="226"/>
      <c r="AFZ836" s="226"/>
      <c r="AGA836" s="226"/>
      <c r="AGB836" s="226"/>
      <c r="AGC836" s="226"/>
      <c r="AGD836" s="226"/>
      <c r="AGE836" s="226"/>
      <c r="AGF836" s="226"/>
      <c r="AGG836" s="226"/>
      <c r="AGH836" s="226"/>
      <c r="AGI836" s="226"/>
      <c r="AGJ836" s="226"/>
      <c r="AGK836" s="226"/>
      <c r="AGL836" s="226"/>
      <c r="AGM836" s="226"/>
      <c r="AGN836" s="226"/>
      <c r="AGO836" s="226"/>
      <c r="AGP836" s="226"/>
      <c r="AGQ836" s="226"/>
      <c r="AGR836" s="226"/>
      <c r="AGS836" s="226"/>
      <c r="AGT836" s="226"/>
      <c r="AGU836" s="226"/>
      <c r="AGV836" s="226"/>
      <c r="AGW836" s="226"/>
      <c r="AGX836" s="226"/>
      <c r="AGY836" s="226"/>
      <c r="AGZ836" s="226"/>
      <c r="AHA836" s="226"/>
      <c r="AHB836" s="226"/>
      <c r="AHC836" s="226"/>
      <c r="AHD836" s="226"/>
      <c r="AHE836" s="226"/>
      <c r="AHF836" s="226"/>
      <c r="AHG836" s="226"/>
      <c r="AHH836" s="226"/>
      <c r="AHI836" s="226"/>
      <c r="AHJ836" s="226"/>
      <c r="AHK836" s="226"/>
      <c r="AHL836" s="226"/>
      <c r="AHM836" s="226"/>
      <c r="AHN836" s="226"/>
      <c r="AHO836" s="226"/>
      <c r="AHP836" s="226"/>
      <c r="AHQ836" s="226"/>
      <c r="AHR836" s="226"/>
      <c r="AHS836" s="226"/>
      <c r="AHT836" s="226"/>
      <c r="AHU836" s="226"/>
      <c r="AHV836" s="226"/>
      <c r="AHW836" s="226"/>
      <c r="AHX836" s="226"/>
      <c r="AHY836" s="226"/>
      <c r="AHZ836" s="226"/>
      <c r="AIA836" s="226"/>
      <c r="AIB836" s="226"/>
      <c r="AIC836" s="226"/>
      <c r="AID836" s="226"/>
      <c r="AIE836" s="226"/>
      <c r="AIF836" s="226"/>
      <c r="AIG836" s="226"/>
      <c r="AIH836" s="226"/>
      <c r="AII836" s="226"/>
      <c r="AIJ836" s="226"/>
      <c r="AIK836" s="226"/>
      <c r="AIL836" s="226"/>
      <c r="AIM836" s="226"/>
      <c r="AIN836" s="226"/>
      <c r="AIO836" s="226"/>
      <c r="AIP836" s="226"/>
      <c r="AIQ836" s="226"/>
      <c r="AIR836" s="226"/>
      <c r="AIS836" s="226"/>
      <c r="AIT836" s="226"/>
      <c r="AIU836" s="226"/>
      <c r="AIV836" s="226"/>
      <c r="AIW836" s="226"/>
      <c r="AIX836" s="226"/>
      <c r="AIY836" s="226"/>
      <c r="AIZ836" s="226"/>
      <c r="AJA836" s="226"/>
      <c r="AJB836" s="226"/>
      <c r="AJC836" s="226"/>
      <c r="AJD836" s="226"/>
      <c r="AJE836" s="226"/>
      <c r="AJF836" s="226"/>
      <c r="AJG836" s="226"/>
      <c r="AJH836" s="226"/>
      <c r="AJI836" s="226"/>
      <c r="AJJ836" s="226"/>
      <c r="AJK836" s="226"/>
      <c r="AJL836" s="226"/>
      <c r="AJM836" s="226"/>
      <c r="AJN836" s="226"/>
      <c r="AJO836" s="226"/>
      <c r="AJP836" s="226"/>
      <c r="AJQ836" s="226"/>
      <c r="AJR836" s="226"/>
      <c r="AJS836" s="226"/>
      <c r="AJT836" s="226"/>
      <c r="AJU836" s="226"/>
      <c r="AJV836" s="226"/>
      <c r="AJW836" s="226"/>
      <c r="AJX836" s="226"/>
      <c r="AJY836" s="226"/>
      <c r="AJZ836" s="226"/>
      <c r="AKA836" s="226"/>
      <c r="AKB836" s="226"/>
      <c r="AKC836" s="226"/>
      <c r="AKD836" s="226"/>
      <c r="AKE836" s="226"/>
      <c r="AKF836" s="226"/>
      <c r="AKG836" s="226"/>
      <c r="AKH836" s="226"/>
      <c r="AKI836" s="226"/>
      <c r="AKJ836" s="226"/>
      <c r="AKK836" s="226"/>
      <c r="AKL836" s="226"/>
      <c r="AKM836" s="226"/>
      <c r="AKN836" s="226"/>
      <c r="AKO836" s="226"/>
      <c r="AKP836" s="226"/>
      <c r="AKQ836" s="226"/>
      <c r="AKR836" s="226"/>
      <c r="AKS836" s="226"/>
      <c r="AKT836" s="226"/>
      <c r="AKU836" s="226"/>
      <c r="AKV836" s="226"/>
      <c r="AKW836" s="226"/>
      <c r="AKX836" s="226"/>
      <c r="AKY836" s="226"/>
      <c r="AKZ836" s="226"/>
      <c r="ALA836" s="226"/>
      <c r="ALB836" s="226"/>
      <c r="ALC836" s="226"/>
      <c r="ALD836" s="226"/>
      <c r="ALE836" s="226"/>
      <c r="ALF836" s="226"/>
      <c r="ALG836" s="226"/>
      <c r="ALH836" s="226"/>
      <c r="ALI836" s="226"/>
      <c r="ALJ836" s="226"/>
      <c r="ALK836" s="226"/>
      <c r="ALL836" s="226"/>
      <c r="ALM836" s="226"/>
      <c r="ALN836" s="226"/>
      <c r="ALO836" s="226"/>
      <c r="ALP836" s="226"/>
      <c r="ALQ836" s="226"/>
      <c r="ALR836" s="226"/>
      <c r="ALS836" s="226"/>
      <c r="ALT836" s="226"/>
      <c r="ALU836" s="226"/>
      <c r="ALV836" s="226"/>
      <c r="ALW836" s="226"/>
      <c r="ALX836" s="226"/>
      <c r="ALY836" s="226"/>
      <c r="ALZ836" s="226"/>
      <c r="AMA836" s="226"/>
      <c r="AMB836" s="226"/>
      <c r="AMC836" s="226"/>
      <c r="AMD836" s="226"/>
      <c r="AME836" s="226"/>
      <c r="AMF836" s="226"/>
      <c r="AMG836" s="226"/>
      <c r="AMH836" s="226"/>
      <c r="AMI836" s="226"/>
      <c r="AMJ836" s="226"/>
      <c r="AMK836" s="226"/>
      <c r="AML836" s="226"/>
      <c r="AMM836" s="226"/>
      <c r="AMN836" s="226"/>
      <c r="AMO836" s="226"/>
      <c r="AMP836" s="226"/>
      <c r="AMQ836" s="226"/>
      <c r="AMR836" s="226"/>
      <c r="AMS836" s="226"/>
      <c r="AMT836" s="226"/>
      <c r="AMU836" s="226"/>
      <c r="AMV836" s="226"/>
      <c r="AMW836" s="226"/>
      <c r="AMX836" s="226"/>
    </row>
    <row r="837" spans="1:1038" s="398" customFormat="1" ht="18" customHeight="1">
      <c r="A837" s="548"/>
      <c r="B837" s="543"/>
      <c r="C837" s="226"/>
      <c r="D837" s="225"/>
      <c r="E837" s="256">
        <v>100</v>
      </c>
      <c r="F837" s="256">
        <v>3</v>
      </c>
      <c r="G837" s="391" t="str">
        <f t="shared" ref="G837" si="581">E837&amp;"-"&amp;F837</f>
        <v>100-3</v>
      </c>
      <c r="H837" s="684">
        <v>83</v>
      </c>
      <c r="I837" s="684">
        <v>83.5</v>
      </c>
      <c r="J837" s="544">
        <f t="shared" si="570"/>
        <v>0</v>
      </c>
      <c r="K837" s="545"/>
      <c r="L837" s="171">
        <f>(VLOOKUP($G837,Depth_Lookup!$A$3:$J$410,10,FALSE))+(H837/100)</f>
        <v>262.91999999999996</v>
      </c>
      <c r="M837" s="171">
        <f>(VLOOKUP($G837,Depth_Lookup!$A$3:$J$410,10,FALSE))+(I837/100)</f>
        <v>262.92499999999995</v>
      </c>
      <c r="N837" s="685"/>
      <c r="O837" s="684"/>
      <c r="P837" s="684"/>
      <c r="Q837" s="684"/>
      <c r="R837" s="391" t="s">
        <v>2061</v>
      </c>
      <c r="S837" s="684"/>
      <c r="T837" s="684"/>
      <c r="U837" s="684"/>
      <c r="V837" s="684"/>
      <c r="W837" s="684"/>
      <c r="X837" s="392"/>
      <c r="Y837" s="256"/>
      <c r="Z837" s="256"/>
      <c r="AA837" s="684"/>
      <c r="AB837" s="684"/>
      <c r="AC837" s="684"/>
      <c r="AD837" s="684"/>
      <c r="AE837" s="713"/>
      <c r="AF837" s="391"/>
      <c r="AG837" s="686"/>
      <c r="AH837" s="684"/>
      <c r="AI837" s="687"/>
      <c r="AJ837" s="684"/>
      <c r="AK837" s="684"/>
      <c r="AL837" s="684"/>
      <c r="AM837" s="684"/>
      <c r="AN837" s="684"/>
      <c r="AO837" s="687"/>
      <c r="AP837" s="684"/>
      <c r="AQ837" s="684"/>
      <c r="AR837" s="684"/>
      <c r="AS837" s="684"/>
      <c r="AT837" s="684"/>
      <c r="AU837" s="687"/>
      <c r="AV837" s="684"/>
      <c r="AW837" s="684"/>
      <c r="AX837" s="684"/>
      <c r="AY837" s="684"/>
      <c r="AZ837" s="684"/>
      <c r="BA837" s="687"/>
      <c r="BB837" s="684"/>
      <c r="BC837" s="684"/>
      <c r="BD837" s="684"/>
      <c r="BE837" s="684"/>
      <c r="BF837" s="684"/>
      <c r="BG837" s="687"/>
      <c r="BH837" s="684"/>
      <c r="BI837" s="684"/>
      <c r="BJ837" s="684"/>
      <c r="BK837" s="684"/>
      <c r="BL837" s="684"/>
      <c r="BM837" s="687"/>
      <c r="BN837" s="684"/>
      <c r="BO837" s="684"/>
      <c r="BP837" s="684"/>
      <c r="BQ837" s="684"/>
      <c r="BR837" s="684"/>
      <c r="BS837" s="684"/>
      <c r="BT837" s="684"/>
      <c r="BU837" s="684"/>
      <c r="BV837" s="684"/>
      <c r="BW837" s="684"/>
      <c r="BX837" s="684"/>
      <c r="BY837" s="687"/>
      <c r="BZ837" s="684"/>
      <c r="CA837" s="684"/>
      <c r="CB837" s="684"/>
      <c r="CC837" s="684"/>
      <c r="CD837" s="684"/>
      <c r="CE837" s="684"/>
      <c r="CF837" s="399"/>
      <c r="CG837" s="259"/>
      <c r="CH837" s="688"/>
      <c r="CI837" s="688"/>
      <c r="CJ837" s="688"/>
      <c r="CK837" s="688"/>
      <c r="CL837" s="690"/>
      <c r="CM837" s="690"/>
      <c r="CN837" s="690"/>
      <c r="CO837" s="690"/>
      <c r="CP837" s="690"/>
      <c r="CQ837" s="690"/>
      <c r="CR837" s="690"/>
      <c r="CS837" s="690"/>
      <c r="CT837" s="690"/>
      <c r="CU837" s="690"/>
      <c r="CV837" s="690"/>
      <c r="CW837" s="690"/>
      <c r="CX837" s="690"/>
      <c r="CY837" s="690"/>
      <c r="CZ837" s="690"/>
      <c r="DA837" s="690"/>
      <c r="DB837" s="690"/>
      <c r="DC837" s="684"/>
      <c r="DD837" s="690"/>
      <c r="DE837" s="690"/>
      <c r="DF837" s="690"/>
      <c r="DG837" s="690"/>
      <c r="DH837" s="690"/>
      <c r="DI837" s="690"/>
      <c r="DJ837" s="690"/>
      <c r="DK837" s="396"/>
      <c r="DL837" s="259"/>
      <c r="DM837" s="690"/>
      <c r="DN837" s="690"/>
      <c r="DO837" s="691"/>
      <c r="DP837" s="692"/>
      <c r="DQ837" s="259"/>
      <c r="DR837" s="693"/>
      <c r="DS837" s="694"/>
      <c r="DT837" s="695"/>
      <c r="DU837" s="684"/>
      <c r="DV837" s="684"/>
      <c r="DW837" s="400"/>
      <c r="DX837" s="697"/>
      <c r="DY837" s="697"/>
      <c r="DZ837" s="546"/>
      <c r="EA837" s="104"/>
      <c r="EB837" s="256"/>
      <c r="EC837" s="104"/>
      <c r="ED837" s="229" t="s">
        <v>2517</v>
      </c>
      <c r="EE837" s="401"/>
      <c r="EF837" s="402"/>
      <c r="EG837" s="401"/>
      <c r="EH837" s="403"/>
      <c r="EI837" s="404"/>
      <c r="EJ837" s="405"/>
      <c r="EK837" s="406"/>
      <c r="EL837" s="401"/>
      <c r="EM837" s="403"/>
      <c r="EN837" s="403" t="s">
        <v>1448</v>
      </c>
      <c r="EO837" s="407">
        <v>0.2</v>
      </c>
      <c r="EP837" s="407" t="s">
        <v>2054</v>
      </c>
      <c r="EQ837" s="407"/>
      <c r="ER837" s="407"/>
      <c r="ES837" s="407"/>
      <c r="ET837" s="407"/>
      <c r="EU837" s="407"/>
      <c r="EV837" s="408">
        <v>60</v>
      </c>
      <c r="EW837" s="408">
        <v>270</v>
      </c>
      <c r="EX837" s="408">
        <v>47</v>
      </c>
      <c r="EY837" s="408">
        <v>180</v>
      </c>
      <c r="EZ837" s="192">
        <f t="shared" si="574"/>
        <v>58.237009765012317</v>
      </c>
      <c r="FA837" s="192">
        <f t="shared" si="575"/>
        <v>58.237009765012317</v>
      </c>
      <c r="FB837" s="192">
        <f t="shared" si="576"/>
        <v>26.145599359863173</v>
      </c>
      <c r="FC837" s="192">
        <f t="shared" si="577"/>
        <v>148.23700976501232</v>
      </c>
      <c r="FD837" s="192">
        <f t="shared" si="578"/>
        <v>63.854400640136831</v>
      </c>
      <c r="FE837" s="193">
        <f t="shared" si="579"/>
        <v>238.23700976501232</v>
      </c>
      <c r="FF837" s="194">
        <f t="shared" si="580"/>
        <v>63.854400640136831</v>
      </c>
      <c r="FG837" s="401"/>
      <c r="FH837" s="403"/>
      <c r="FI837" s="778">
        <f t="shared" ref="FI837:FI900" si="582">EO837</f>
        <v>0.2</v>
      </c>
      <c r="FJ837" s="779">
        <f t="shared" ref="FJ837:FJ900" si="583">FF837</f>
        <v>63.854400640136831</v>
      </c>
      <c r="FK837" s="779">
        <f t="shared" ref="FK837:FK900" si="584">90-FJ837</f>
        <v>26.145599359863169</v>
      </c>
      <c r="FL837" s="780">
        <f t="shared" ref="FL837:FL900" si="585">RADIANS(FK837)</f>
        <v>0.45632679373693408</v>
      </c>
      <c r="FM837" s="169">
        <f t="shared" ref="FM837:FM900" si="586">SIN(FL837)</f>
        <v>0.44065373375186673</v>
      </c>
      <c r="FN837" s="783">
        <f t="shared" ref="FN837:FN900" si="587">FI837*FM837</f>
        <v>8.8130746750373357E-2</v>
      </c>
      <c r="FO837" s="226"/>
      <c r="FP837" s="226"/>
      <c r="FQ837" s="226"/>
      <c r="FR837" s="226"/>
      <c r="FS837" s="226"/>
      <c r="FT837" s="226"/>
      <c r="FU837" s="226"/>
      <c r="FV837" s="226"/>
      <c r="FW837" s="226"/>
      <c r="FX837" s="226"/>
      <c r="FY837" s="226"/>
      <c r="FZ837" s="226"/>
      <c r="GA837" s="226"/>
      <c r="GB837" s="226"/>
      <c r="GC837" s="226"/>
      <c r="GD837" s="226"/>
      <c r="GE837" s="226"/>
      <c r="GF837" s="226"/>
      <c r="GG837" s="226"/>
      <c r="GH837" s="226"/>
      <c r="GI837" s="226"/>
      <c r="GJ837" s="226"/>
      <c r="GK837" s="226"/>
      <c r="GL837" s="226"/>
      <c r="GM837" s="226"/>
      <c r="GN837" s="226"/>
      <c r="GO837" s="226"/>
      <c r="GP837" s="226"/>
      <c r="GQ837" s="226"/>
      <c r="GR837" s="226"/>
      <c r="GS837" s="226"/>
      <c r="GT837" s="226"/>
      <c r="GU837" s="226"/>
      <c r="GV837" s="226"/>
      <c r="GW837" s="226"/>
      <c r="GX837" s="226"/>
      <c r="GY837" s="226"/>
      <c r="GZ837" s="226"/>
      <c r="HA837" s="226"/>
      <c r="HB837" s="226"/>
      <c r="HC837" s="226"/>
      <c r="HD837" s="226"/>
      <c r="HE837" s="226"/>
      <c r="HF837" s="226"/>
      <c r="HG837" s="226"/>
      <c r="HH837" s="226"/>
      <c r="HI837" s="226"/>
      <c r="HJ837" s="226"/>
      <c r="HK837" s="226"/>
      <c r="HL837" s="226"/>
      <c r="HM837" s="226"/>
      <c r="HN837" s="226"/>
      <c r="HO837" s="226"/>
      <c r="HP837" s="226"/>
      <c r="HQ837" s="226"/>
      <c r="HR837" s="226"/>
      <c r="HS837" s="226"/>
      <c r="HT837" s="226"/>
      <c r="HU837" s="226"/>
      <c r="HV837" s="226"/>
      <c r="HW837" s="226"/>
      <c r="HX837" s="226"/>
      <c r="HY837" s="226"/>
      <c r="HZ837" s="226"/>
      <c r="IA837" s="226"/>
      <c r="IB837" s="226"/>
      <c r="IC837" s="226"/>
      <c r="ID837" s="226"/>
      <c r="IE837" s="226"/>
      <c r="IF837" s="226"/>
      <c r="IG837" s="226"/>
      <c r="IH837" s="226"/>
      <c r="II837" s="226"/>
      <c r="IJ837" s="226"/>
      <c r="IK837" s="226"/>
      <c r="IL837" s="226"/>
      <c r="IM837" s="226"/>
      <c r="IN837" s="226"/>
      <c r="IO837" s="226"/>
      <c r="IP837" s="226"/>
      <c r="IQ837" s="226"/>
      <c r="IR837" s="226"/>
      <c r="IS837" s="226"/>
      <c r="IT837" s="226"/>
      <c r="IU837" s="226"/>
      <c r="IV837" s="226"/>
      <c r="IW837" s="226"/>
      <c r="IX837" s="226"/>
      <c r="IY837" s="226"/>
      <c r="IZ837" s="226"/>
      <c r="JA837" s="226"/>
      <c r="JB837" s="226"/>
      <c r="JC837" s="226"/>
      <c r="JD837" s="226"/>
      <c r="JE837" s="226"/>
      <c r="JF837" s="226"/>
      <c r="JG837" s="226"/>
      <c r="JH837" s="226"/>
      <c r="JI837" s="226"/>
      <c r="JJ837" s="226"/>
      <c r="JK837" s="226"/>
      <c r="JL837" s="226"/>
      <c r="JM837" s="226"/>
      <c r="JN837" s="226"/>
      <c r="JO837" s="226"/>
      <c r="JP837" s="226"/>
      <c r="JQ837" s="226"/>
      <c r="JR837" s="226"/>
      <c r="JS837" s="226"/>
      <c r="JT837" s="226"/>
      <c r="JU837" s="226"/>
      <c r="JV837" s="226"/>
      <c r="JW837" s="226"/>
      <c r="JX837" s="226"/>
      <c r="JY837" s="226"/>
      <c r="JZ837" s="226"/>
      <c r="KA837" s="226"/>
      <c r="KB837" s="226"/>
      <c r="KC837" s="226"/>
      <c r="KD837" s="226"/>
      <c r="KE837" s="226"/>
      <c r="KF837" s="226"/>
      <c r="KG837" s="226"/>
      <c r="KH837" s="226"/>
      <c r="KI837" s="226"/>
      <c r="KJ837" s="226"/>
      <c r="KK837" s="226"/>
      <c r="KL837" s="226"/>
      <c r="KM837" s="226"/>
      <c r="KN837" s="226"/>
      <c r="KO837" s="226"/>
      <c r="KP837" s="226"/>
      <c r="KQ837" s="226"/>
      <c r="KR837" s="226"/>
      <c r="KS837" s="226"/>
      <c r="KT837" s="226"/>
      <c r="KU837" s="226"/>
      <c r="KV837" s="226"/>
      <c r="KW837" s="226"/>
      <c r="KX837" s="226"/>
      <c r="KY837" s="226"/>
      <c r="KZ837" s="226"/>
      <c r="LA837" s="226"/>
      <c r="LB837" s="226"/>
      <c r="LC837" s="226"/>
      <c r="LD837" s="226"/>
      <c r="LE837" s="226"/>
      <c r="LF837" s="226"/>
      <c r="LG837" s="226"/>
      <c r="LH837" s="226"/>
      <c r="LI837" s="226"/>
      <c r="LJ837" s="226"/>
      <c r="LK837" s="226"/>
      <c r="LL837" s="226"/>
      <c r="LM837" s="226"/>
      <c r="LN837" s="226"/>
      <c r="LO837" s="226"/>
      <c r="LP837" s="226"/>
      <c r="LQ837" s="226"/>
      <c r="LR837" s="226"/>
      <c r="LS837" s="226"/>
      <c r="LT837" s="226"/>
      <c r="LU837" s="226"/>
      <c r="LV837" s="226"/>
      <c r="LW837" s="226"/>
      <c r="LX837" s="226"/>
      <c r="LY837" s="226"/>
      <c r="LZ837" s="226"/>
      <c r="MA837" s="226"/>
      <c r="MB837" s="226"/>
      <c r="MC837" s="226"/>
      <c r="MD837" s="226"/>
      <c r="ME837" s="226"/>
      <c r="MF837" s="226"/>
      <c r="MG837" s="226"/>
      <c r="MH837" s="226"/>
      <c r="MI837" s="226"/>
      <c r="MJ837" s="226"/>
      <c r="MK837" s="226"/>
      <c r="ML837" s="226"/>
      <c r="MM837" s="226"/>
      <c r="MN837" s="226"/>
      <c r="MO837" s="226"/>
      <c r="MP837" s="226"/>
      <c r="MQ837" s="226"/>
      <c r="MR837" s="226"/>
      <c r="MS837" s="226"/>
      <c r="MT837" s="226"/>
      <c r="MU837" s="226"/>
      <c r="MV837" s="226"/>
      <c r="MW837" s="226"/>
      <c r="MX837" s="226"/>
      <c r="MY837" s="226"/>
      <c r="MZ837" s="226"/>
      <c r="NA837" s="226"/>
      <c r="NB837" s="226"/>
      <c r="NC837" s="226"/>
      <c r="ND837" s="226"/>
      <c r="NE837" s="226"/>
      <c r="NF837" s="226"/>
      <c r="NG837" s="226"/>
      <c r="NH837" s="226"/>
      <c r="NI837" s="226"/>
      <c r="NJ837" s="226"/>
      <c r="NK837" s="226"/>
      <c r="NL837" s="226"/>
      <c r="NM837" s="226"/>
      <c r="NN837" s="226"/>
      <c r="NO837" s="226"/>
      <c r="NP837" s="226"/>
      <c r="NQ837" s="226"/>
      <c r="NR837" s="226"/>
      <c r="NS837" s="226"/>
      <c r="NT837" s="226"/>
      <c r="NU837" s="226"/>
      <c r="NV837" s="226"/>
      <c r="NW837" s="226"/>
      <c r="NX837" s="226"/>
      <c r="NY837" s="226"/>
      <c r="NZ837" s="226"/>
      <c r="OA837" s="226"/>
      <c r="OB837" s="226"/>
      <c r="OC837" s="226"/>
      <c r="OD837" s="226"/>
      <c r="OE837" s="226"/>
      <c r="OF837" s="226"/>
      <c r="OG837" s="226"/>
      <c r="OH837" s="226"/>
      <c r="OI837" s="226"/>
      <c r="OJ837" s="226"/>
      <c r="OK837" s="226"/>
      <c r="OL837" s="226"/>
      <c r="OM837" s="226"/>
      <c r="ON837" s="226"/>
      <c r="OO837" s="226"/>
      <c r="OP837" s="226"/>
      <c r="OQ837" s="226"/>
      <c r="OR837" s="226"/>
      <c r="OS837" s="226"/>
      <c r="OT837" s="226"/>
      <c r="OU837" s="226"/>
      <c r="OV837" s="226"/>
      <c r="OW837" s="226"/>
      <c r="OX837" s="226"/>
      <c r="OY837" s="226"/>
      <c r="OZ837" s="226"/>
      <c r="PA837" s="226"/>
      <c r="PB837" s="226"/>
      <c r="PC837" s="226"/>
      <c r="PD837" s="226"/>
      <c r="PE837" s="226"/>
      <c r="PF837" s="226"/>
      <c r="PG837" s="226"/>
      <c r="PH837" s="226"/>
      <c r="PI837" s="226"/>
      <c r="PJ837" s="226"/>
      <c r="PK837" s="226"/>
      <c r="PL837" s="226"/>
      <c r="PM837" s="226"/>
      <c r="PN837" s="226"/>
      <c r="PO837" s="226"/>
      <c r="PP837" s="226"/>
      <c r="PQ837" s="226"/>
      <c r="PR837" s="226"/>
      <c r="PS837" s="226"/>
      <c r="PT837" s="226"/>
      <c r="PU837" s="226"/>
      <c r="PV837" s="226"/>
      <c r="PW837" s="226"/>
      <c r="PX837" s="226"/>
      <c r="PY837" s="226"/>
      <c r="PZ837" s="226"/>
      <c r="QA837" s="226"/>
      <c r="QB837" s="226"/>
      <c r="QC837" s="226"/>
      <c r="QD837" s="226"/>
      <c r="QE837" s="226"/>
      <c r="QF837" s="226"/>
      <c r="QG837" s="226"/>
      <c r="QH837" s="226"/>
      <c r="QI837" s="226"/>
      <c r="QJ837" s="226"/>
      <c r="QK837" s="226"/>
      <c r="QL837" s="226"/>
      <c r="QM837" s="226"/>
      <c r="QN837" s="226"/>
      <c r="QO837" s="226"/>
      <c r="QP837" s="226"/>
      <c r="QQ837" s="226"/>
      <c r="QR837" s="226"/>
      <c r="QS837" s="226"/>
      <c r="QT837" s="226"/>
      <c r="QU837" s="226"/>
      <c r="QV837" s="226"/>
      <c r="QW837" s="226"/>
      <c r="QX837" s="226"/>
      <c r="QY837" s="226"/>
      <c r="QZ837" s="226"/>
      <c r="RA837" s="226"/>
      <c r="RB837" s="226"/>
      <c r="RC837" s="226"/>
      <c r="RD837" s="226"/>
      <c r="RE837" s="226"/>
      <c r="RF837" s="226"/>
      <c r="RG837" s="226"/>
      <c r="RH837" s="226"/>
      <c r="RI837" s="226"/>
      <c r="RJ837" s="226"/>
      <c r="RK837" s="226"/>
      <c r="RL837" s="226"/>
      <c r="RM837" s="226"/>
      <c r="RN837" s="226"/>
      <c r="RO837" s="226"/>
      <c r="RP837" s="226"/>
      <c r="RQ837" s="226"/>
      <c r="RR837" s="226"/>
      <c r="RS837" s="226"/>
      <c r="RT837" s="226"/>
      <c r="RU837" s="226"/>
      <c r="RV837" s="226"/>
      <c r="RW837" s="226"/>
      <c r="RX837" s="226"/>
      <c r="RY837" s="226"/>
      <c r="RZ837" s="226"/>
      <c r="SA837" s="226"/>
      <c r="SB837" s="226"/>
      <c r="SC837" s="226"/>
      <c r="SD837" s="226"/>
      <c r="SE837" s="226"/>
      <c r="SF837" s="226"/>
      <c r="SG837" s="226"/>
      <c r="SH837" s="226"/>
      <c r="SI837" s="226"/>
      <c r="SJ837" s="226"/>
      <c r="SK837" s="226"/>
      <c r="SL837" s="226"/>
      <c r="SM837" s="226"/>
      <c r="SN837" s="226"/>
      <c r="SO837" s="226"/>
      <c r="SP837" s="226"/>
      <c r="SQ837" s="226"/>
      <c r="SR837" s="226"/>
      <c r="SS837" s="226"/>
      <c r="ST837" s="226"/>
      <c r="SU837" s="226"/>
      <c r="SV837" s="226"/>
      <c r="SW837" s="226"/>
      <c r="SX837" s="226"/>
      <c r="SY837" s="226"/>
      <c r="SZ837" s="226"/>
      <c r="TA837" s="226"/>
      <c r="TB837" s="226"/>
      <c r="TC837" s="226"/>
      <c r="TD837" s="226"/>
      <c r="TE837" s="226"/>
      <c r="TF837" s="226"/>
      <c r="TG837" s="226"/>
      <c r="TH837" s="226"/>
      <c r="TI837" s="226"/>
      <c r="TJ837" s="226"/>
      <c r="TK837" s="226"/>
      <c r="TL837" s="226"/>
      <c r="TM837" s="226"/>
      <c r="TN837" s="226"/>
      <c r="TO837" s="226"/>
      <c r="TP837" s="226"/>
      <c r="TQ837" s="226"/>
      <c r="TR837" s="226"/>
      <c r="TS837" s="226"/>
      <c r="TT837" s="226"/>
      <c r="TU837" s="226"/>
      <c r="TV837" s="226"/>
      <c r="TW837" s="226"/>
      <c r="TX837" s="226"/>
      <c r="TY837" s="226"/>
      <c r="TZ837" s="226"/>
      <c r="UA837" s="226"/>
      <c r="UB837" s="226"/>
      <c r="UC837" s="226"/>
      <c r="UD837" s="226"/>
      <c r="UE837" s="226"/>
      <c r="UF837" s="226"/>
      <c r="UG837" s="226"/>
      <c r="UH837" s="226"/>
      <c r="UI837" s="226"/>
      <c r="UJ837" s="226"/>
      <c r="UK837" s="226"/>
      <c r="UL837" s="226"/>
      <c r="UM837" s="226"/>
      <c r="UN837" s="226"/>
      <c r="UO837" s="226"/>
      <c r="UP837" s="226"/>
      <c r="UQ837" s="226"/>
      <c r="UR837" s="226"/>
      <c r="US837" s="226"/>
      <c r="UT837" s="226"/>
      <c r="UU837" s="226"/>
      <c r="UV837" s="226"/>
      <c r="UW837" s="226"/>
      <c r="UX837" s="226"/>
      <c r="UY837" s="226"/>
      <c r="UZ837" s="226"/>
      <c r="VA837" s="226"/>
      <c r="VB837" s="226"/>
      <c r="VC837" s="226"/>
      <c r="VD837" s="226"/>
      <c r="VE837" s="226"/>
      <c r="VF837" s="226"/>
      <c r="VG837" s="226"/>
      <c r="VH837" s="226"/>
      <c r="VI837" s="226"/>
      <c r="VJ837" s="226"/>
      <c r="VK837" s="226"/>
      <c r="VL837" s="226"/>
      <c r="VM837" s="226"/>
      <c r="VN837" s="226"/>
      <c r="VO837" s="226"/>
      <c r="VP837" s="226"/>
      <c r="VQ837" s="226"/>
      <c r="VR837" s="226"/>
      <c r="VS837" s="226"/>
      <c r="VT837" s="226"/>
      <c r="VU837" s="226"/>
      <c r="VV837" s="226"/>
      <c r="VW837" s="226"/>
      <c r="VX837" s="226"/>
      <c r="VY837" s="226"/>
      <c r="VZ837" s="226"/>
      <c r="WA837" s="226"/>
      <c r="WB837" s="226"/>
      <c r="WC837" s="226"/>
      <c r="WD837" s="226"/>
      <c r="WE837" s="226"/>
      <c r="WF837" s="226"/>
      <c r="WG837" s="226"/>
      <c r="WH837" s="226"/>
      <c r="WI837" s="226"/>
      <c r="WJ837" s="226"/>
      <c r="WK837" s="226"/>
      <c r="WL837" s="226"/>
      <c r="WM837" s="226"/>
      <c r="WN837" s="226"/>
      <c r="WO837" s="226"/>
      <c r="WP837" s="226"/>
      <c r="WQ837" s="226"/>
      <c r="WR837" s="226"/>
      <c r="WS837" s="226"/>
      <c r="WT837" s="226"/>
      <c r="WU837" s="226"/>
      <c r="WV837" s="226"/>
      <c r="WW837" s="226"/>
      <c r="WX837" s="226"/>
      <c r="WY837" s="226"/>
      <c r="WZ837" s="226"/>
      <c r="XA837" s="226"/>
      <c r="XB837" s="226"/>
      <c r="XC837" s="226"/>
      <c r="XD837" s="226"/>
      <c r="XE837" s="226"/>
      <c r="XF837" s="226"/>
      <c r="XG837" s="226"/>
      <c r="XH837" s="226"/>
      <c r="XI837" s="226"/>
      <c r="XJ837" s="226"/>
      <c r="XK837" s="226"/>
      <c r="XL837" s="226"/>
      <c r="XM837" s="226"/>
      <c r="XN837" s="226"/>
      <c r="XO837" s="226"/>
      <c r="XP837" s="226"/>
      <c r="XQ837" s="226"/>
      <c r="XR837" s="226"/>
      <c r="XS837" s="226"/>
      <c r="XT837" s="226"/>
      <c r="XU837" s="226"/>
      <c r="XV837" s="226"/>
      <c r="XW837" s="226"/>
      <c r="XX837" s="226"/>
      <c r="XY837" s="226"/>
      <c r="XZ837" s="226"/>
      <c r="YA837" s="226"/>
      <c r="YB837" s="226"/>
      <c r="YC837" s="226"/>
      <c r="YD837" s="226"/>
      <c r="YE837" s="226"/>
      <c r="YF837" s="226"/>
      <c r="YG837" s="226"/>
      <c r="YH837" s="226"/>
      <c r="YI837" s="226"/>
      <c r="YJ837" s="226"/>
      <c r="YK837" s="226"/>
      <c r="YL837" s="226"/>
      <c r="YM837" s="226"/>
      <c r="YN837" s="226"/>
      <c r="YO837" s="226"/>
      <c r="YP837" s="226"/>
      <c r="YQ837" s="226"/>
      <c r="YR837" s="226"/>
      <c r="YS837" s="226"/>
      <c r="YT837" s="226"/>
      <c r="YU837" s="226"/>
      <c r="YV837" s="226"/>
      <c r="YW837" s="226"/>
      <c r="YX837" s="226"/>
      <c r="YY837" s="226"/>
      <c r="YZ837" s="226"/>
      <c r="ZA837" s="226"/>
      <c r="ZB837" s="226"/>
      <c r="ZC837" s="226"/>
      <c r="ZD837" s="226"/>
      <c r="ZE837" s="226"/>
      <c r="ZF837" s="226"/>
      <c r="ZG837" s="226"/>
      <c r="ZH837" s="226"/>
      <c r="ZI837" s="226"/>
      <c r="ZJ837" s="226"/>
      <c r="ZK837" s="226"/>
      <c r="ZL837" s="226"/>
      <c r="ZM837" s="226"/>
      <c r="ZN837" s="226"/>
      <c r="ZO837" s="226"/>
      <c r="ZP837" s="226"/>
      <c r="ZQ837" s="226"/>
      <c r="ZR837" s="226"/>
      <c r="ZS837" s="226"/>
      <c r="ZT837" s="226"/>
      <c r="ZU837" s="226"/>
      <c r="ZV837" s="226"/>
      <c r="ZW837" s="226"/>
      <c r="ZX837" s="226"/>
      <c r="ZY837" s="226"/>
      <c r="ZZ837" s="226"/>
      <c r="AAA837" s="226"/>
      <c r="AAB837" s="226"/>
      <c r="AAC837" s="226"/>
      <c r="AAD837" s="226"/>
      <c r="AAE837" s="226"/>
      <c r="AAF837" s="226"/>
      <c r="AAG837" s="226"/>
      <c r="AAH837" s="226"/>
      <c r="AAI837" s="226"/>
      <c r="AAJ837" s="226"/>
      <c r="AAK837" s="226"/>
      <c r="AAL837" s="226"/>
      <c r="AAM837" s="226"/>
      <c r="AAN837" s="226"/>
      <c r="AAO837" s="226"/>
      <c r="AAP837" s="226"/>
      <c r="AAQ837" s="226"/>
      <c r="AAR837" s="226"/>
      <c r="AAS837" s="226"/>
      <c r="AAT837" s="226"/>
      <c r="AAU837" s="226"/>
      <c r="AAV837" s="226"/>
      <c r="AAW837" s="226"/>
      <c r="AAX837" s="226"/>
      <c r="AAY837" s="226"/>
      <c r="AAZ837" s="226"/>
      <c r="ABA837" s="226"/>
      <c r="ABB837" s="226"/>
      <c r="ABC837" s="226"/>
      <c r="ABD837" s="226"/>
      <c r="ABE837" s="226"/>
      <c r="ABF837" s="226"/>
      <c r="ABG837" s="226"/>
      <c r="ABH837" s="226"/>
      <c r="ABI837" s="226"/>
      <c r="ABJ837" s="226"/>
      <c r="ABK837" s="226"/>
      <c r="ABL837" s="226"/>
      <c r="ABM837" s="226"/>
      <c r="ABN837" s="226"/>
      <c r="ABO837" s="226"/>
      <c r="ABP837" s="226"/>
      <c r="ABQ837" s="226"/>
      <c r="ABR837" s="226"/>
      <c r="ABS837" s="226"/>
      <c r="ABT837" s="226"/>
      <c r="ABU837" s="226"/>
      <c r="ABV837" s="226"/>
      <c r="ABW837" s="226"/>
      <c r="ABX837" s="226"/>
      <c r="ABY837" s="226"/>
      <c r="ABZ837" s="226"/>
      <c r="ACA837" s="226"/>
      <c r="ACB837" s="226"/>
      <c r="ACC837" s="226"/>
      <c r="ACD837" s="226"/>
      <c r="ACE837" s="226"/>
      <c r="ACF837" s="226"/>
      <c r="ACG837" s="226"/>
      <c r="ACH837" s="226"/>
      <c r="ACI837" s="226"/>
      <c r="ACJ837" s="226"/>
      <c r="ACK837" s="226"/>
      <c r="ACL837" s="226"/>
      <c r="ACM837" s="226"/>
      <c r="ACN837" s="226"/>
      <c r="ACO837" s="226"/>
      <c r="ACP837" s="226"/>
      <c r="ACQ837" s="226"/>
      <c r="ACR837" s="226"/>
      <c r="ACS837" s="226"/>
      <c r="ACT837" s="226"/>
      <c r="ACU837" s="226"/>
      <c r="ACV837" s="226"/>
      <c r="ACW837" s="226"/>
      <c r="ACX837" s="226"/>
      <c r="ACY837" s="226"/>
      <c r="ACZ837" s="226"/>
      <c r="ADA837" s="226"/>
      <c r="ADB837" s="226"/>
      <c r="ADC837" s="226"/>
      <c r="ADD837" s="226"/>
      <c r="ADE837" s="226"/>
      <c r="ADF837" s="226"/>
      <c r="ADG837" s="226"/>
      <c r="ADH837" s="226"/>
      <c r="ADI837" s="226"/>
      <c r="ADJ837" s="226"/>
      <c r="ADK837" s="226"/>
      <c r="ADL837" s="226"/>
      <c r="ADM837" s="226"/>
      <c r="ADN837" s="226"/>
      <c r="ADO837" s="226"/>
      <c r="ADP837" s="226"/>
      <c r="ADQ837" s="226"/>
      <c r="ADR837" s="226"/>
      <c r="ADS837" s="226"/>
      <c r="ADT837" s="226"/>
      <c r="ADU837" s="226"/>
      <c r="ADV837" s="226"/>
      <c r="ADW837" s="226"/>
      <c r="ADX837" s="226"/>
      <c r="ADY837" s="226"/>
      <c r="ADZ837" s="226"/>
      <c r="AEA837" s="226"/>
      <c r="AEB837" s="226"/>
      <c r="AEC837" s="226"/>
      <c r="AED837" s="226"/>
      <c r="AEE837" s="226"/>
      <c r="AEF837" s="226"/>
      <c r="AEG837" s="226"/>
      <c r="AEH837" s="226"/>
      <c r="AEI837" s="226"/>
      <c r="AEJ837" s="226"/>
      <c r="AEK837" s="226"/>
      <c r="AEL837" s="226"/>
      <c r="AEM837" s="226"/>
      <c r="AEN837" s="226"/>
      <c r="AEO837" s="226"/>
      <c r="AEP837" s="226"/>
      <c r="AEQ837" s="226"/>
      <c r="AER837" s="226"/>
      <c r="AES837" s="226"/>
      <c r="AET837" s="226"/>
      <c r="AEU837" s="226"/>
      <c r="AEV837" s="226"/>
      <c r="AEW837" s="226"/>
      <c r="AEX837" s="226"/>
      <c r="AEY837" s="226"/>
      <c r="AEZ837" s="226"/>
      <c r="AFA837" s="226"/>
      <c r="AFB837" s="226"/>
      <c r="AFC837" s="226"/>
      <c r="AFD837" s="226"/>
      <c r="AFE837" s="226"/>
      <c r="AFF837" s="226"/>
      <c r="AFG837" s="226"/>
      <c r="AFH837" s="226"/>
      <c r="AFI837" s="226"/>
      <c r="AFJ837" s="226"/>
      <c r="AFK837" s="226"/>
      <c r="AFL837" s="226"/>
      <c r="AFM837" s="226"/>
      <c r="AFN837" s="226"/>
      <c r="AFO837" s="226"/>
      <c r="AFP837" s="226"/>
      <c r="AFQ837" s="226"/>
      <c r="AFR837" s="226"/>
      <c r="AFS837" s="226"/>
      <c r="AFT837" s="226"/>
      <c r="AFU837" s="226"/>
      <c r="AFV837" s="226"/>
      <c r="AFW837" s="226"/>
      <c r="AFX837" s="226"/>
      <c r="AFY837" s="226"/>
      <c r="AFZ837" s="226"/>
      <c r="AGA837" s="226"/>
      <c r="AGB837" s="226"/>
      <c r="AGC837" s="226"/>
      <c r="AGD837" s="226"/>
      <c r="AGE837" s="226"/>
      <c r="AGF837" s="226"/>
      <c r="AGG837" s="226"/>
      <c r="AGH837" s="226"/>
      <c r="AGI837" s="226"/>
      <c r="AGJ837" s="226"/>
      <c r="AGK837" s="226"/>
      <c r="AGL837" s="226"/>
      <c r="AGM837" s="226"/>
      <c r="AGN837" s="226"/>
      <c r="AGO837" s="226"/>
      <c r="AGP837" s="226"/>
      <c r="AGQ837" s="226"/>
      <c r="AGR837" s="226"/>
      <c r="AGS837" s="226"/>
      <c r="AGT837" s="226"/>
      <c r="AGU837" s="226"/>
      <c r="AGV837" s="226"/>
      <c r="AGW837" s="226"/>
      <c r="AGX837" s="226"/>
      <c r="AGY837" s="226"/>
      <c r="AGZ837" s="226"/>
      <c r="AHA837" s="226"/>
      <c r="AHB837" s="226"/>
      <c r="AHC837" s="226"/>
      <c r="AHD837" s="226"/>
      <c r="AHE837" s="226"/>
      <c r="AHF837" s="226"/>
      <c r="AHG837" s="226"/>
      <c r="AHH837" s="226"/>
      <c r="AHI837" s="226"/>
      <c r="AHJ837" s="226"/>
      <c r="AHK837" s="226"/>
      <c r="AHL837" s="226"/>
      <c r="AHM837" s="226"/>
      <c r="AHN837" s="226"/>
      <c r="AHO837" s="226"/>
      <c r="AHP837" s="226"/>
      <c r="AHQ837" s="226"/>
      <c r="AHR837" s="226"/>
      <c r="AHS837" s="226"/>
      <c r="AHT837" s="226"/>
      <c r="AHU837" s="226"/>
      <c r="AHV837" s="226"/>
      <c r="AHW837" s="226"/>
      <c r="AHX837" s="226"/>
      <c r="AHY837" s="226"/>
      <c r="AHZ837" s="226"/>
      <c r="AIA837" s="226"/>
      <c r="AIB837" s="226"/>
      <c r="AIC837" s="226"/>
      <c r="AID837" s="226"/>
      <c r="AIE837" s="226"/>
      <c r="AIF837" s="226"/>
      <c r="AIG837" s="226"/>
      <c r="AIH837" s="226"/>
      <c r="AII837" s="226"/>
      <c r="AIJ837" s="226"/>
      <c r="AIK837" s="226"/>
      <c r="AIL837" s="226"/>
      <c r="AIM837" s="226"/>
      <c r="AIN837" s="226"/>
      <c r="AIO837" s="226"/>
      <c r="AIP837" s="226"/>
      <c r="AIQ837" s="226"/>
      <c r="AIR837" s="226"/>
      <c r="AIS837" s="226"/>
      <c r="AIT837" s="226"/>
      <c r="AIU837" s="226"/>
      <c r="AIV837" s="226"/>
      <c r="AIW837" s="226"/>
      <c r="AIX837" s="226"/>
      <c r="AIY837" s="226"/>
      <c r="AIZ837" s="226"/>
      <c r="AJA837" s="226"/>
      <c r="AJB837" s="226"/>
      <c r="AJC837" s="226"/>
      <c r="AJD837" s="226"/>
      <c r="AJE837" s="226"/>
      <c r="AJF837" s="226"/>
      <c r="AJG837" s="226"/>
      <c r="AJH837" s="226"/>
      <c r="AJI837" s="226"/>
      <c r="AJJ837" s="226"/>
      <c r="AJK837" s="226"/>
      <c r="AJL837" s="226"/>
      <c r="AJM837" s="226"/>
      <c r="AJN837" s="226"/>
      <c r="AJO837" s="226"/>
      <c r="AJP837" s="226"/>
      <c r="AJQ837" s="226"/>
      <c r="AJR837" s="226"/>
      <c r="AJS837" s="226"/>
      <c r="AJT837" s="226"/>
      <c r="AJU837" s="226"/>
      <c r="AJV837" s="226"/>
      <c r="AJW837" s="226"/>
      <c r="AJX837" s="226"/>
      <c r="AJY837" s="226"/>
      <c r="AJZ837" s="226"/>
      <c r="AKA837" s="226"/>
      <c r="AKB837" s="226"/>
      <c r="AKC837" s="226"/>
      <c r="AKD837" s="226"/>
      <c r="AKE837" s="226"/>
      <c r="AKF837" s="226"/>
      <c r="AKG837" s="226"/>
      <c r="AKH837" s="226"/>
      <c r="AKI837" s="226"/>
      <c r="AKJ837" s="226"/>
      <c r="AKK837" s="226"/>
      <c r="AKL837" s="226"/>
      <c r="AKM837" s="226"/>
      <c r="AKN837" s="226"/>
      <c r="AKO837" s="226"/>
      <c r="AKP837" s="226"/>
      <c r="AKQ837" s="226"/>
      <c r="AKR837" s="226"/>
      <c r="AKS837" s="226"/>
      <c r="AKT837" s="226"/>
      <c r="AKU837" s="226"/>
      <c r="AKV837" s="226"/>
      <c r="AKW837" s="226"/>
      <c r="AKX837" s="226"/>
      <c r="AKY837" s="226"/>
      <c r="AKZ837" s="226"/>
      <c r="ALA837" s="226"/>
      <c r="ALB837" s="226"/>
      <c r="ALC837" s="226"/>
      <c r="ALD837" s="226"/>
      <c r="ALE837" s="226"/>
      <c r="ALF837" s="226"/>
      <c r="ALG837" s="226"/>
      <c r="ALH837" s="226"/>
      <c r="ALI837" s="226"/>
      <c r="ALJ837" s="226"/>
      <c r="ALK837" s="226"/>
      <c r="ALL837" s="226"/>
      <c r="ALM837" s="226"/>
      <c r="ALN837" s="226"/>
      <c r="ALO837" s="226"/>
      <c r="ALP837" s="226"/>
      <c r="ALQ837" s="226"/>
      <c r="ALR837" s="226"/>
      <c r="ALS837" s="226"/>
      <c r="ALT837" s="226"/>
      <c r="ALU837" s="226"/>
      <c r="ALV837" s="226"/>
      <c r="ALW837" s="226"/>
      <c r="ALX837" s="226"/>
      <c r="ALY837" s="226"/>
      <c r="ALZ837" s="226"/>
      <c r="AMA837" s="226"/>
      <c r="AMB837" s="226"/>
      <c r="AMC837" s="226"/>
      <c r="AMD837" s="226"/>
      <c r="AME837" s="226"/>
      <c r="AMF837" s="226"/>
      <c r="AMG837" s="226"/>
      <c r="AMH837" s="226"/>
      <c r="AMI837" s="226"/>
      <c r="AMJ837" s="226"/>
      <c r="AMK837" s="226"/>
      <c r="AML837" s="226"/>
      <c r="AMM837" s="226"/>
      <c r="AMN837" s="226"/>
      <c r="AMO837" s="226"/>
      <c r="AMP837" s="226"/>
      <c r="AMQ837" s="226"/>
      <c r="AMR837" s="226"/>
      <c r="AMS837" s="226"/>
      <c r="AMT837" s="226"/>
      <c r="AMU837" s="226"/>
      <c r="AMV837" s="226"/>
      <c r="AMW837" s="226"/>
      <c r="AMX837" s="226"/>
    </row>
    <row r="838" spans="1:1038" s="288" customFormat="1" ht="18" customHeight="1">
      <c r="A838" s="549">
        <v>43333</v>
      </c>
      <c r="B838" s="283" t="s">
        <v>1647</v>
      </c>
      <c r="C838" s="227"/>
      <c r="D838" s="284" t="s">
        <v>1279</v>
      </c>
      <c r="E838" s="229">
        <v>100</v>
      </c>
      <c r="F838" s="229">
        <v>3</v>
      </c>
      <c r="G838" s="286" t="str">
        <f t="shared" si="513"/>
        <v>100-3</v>
      </c>
      <c r="H838" s="227">
        <v>83.5</v>
      </c>
      <c r="I838" s="227">
        <v>97</v>
      </c>
      <c r="J838" s="477">
        <f t="shared" si="546"/>
        <v>0</v>
      </c>
      <c r="K838" s="478" t="str">
        <f>IF(J839=1,IF(((VLOOKUP($G838,[3]Depth_Lookup!$A$3:$J$550,9,FALSE))-(I838/100))=0,"Good",IF(((VLOOKUP($G838,[3]Depth_Lookup!$A$3:$J$550,9,FALSE))-(I838/100))&gt;0,"Too Short","Too Long")))</f>
        <v>Good</v>
      </c>
      <c r="L838" s="171">
        <f>(VLOOKUP($G838,Depth_Lookup!$A$3:$J$410,10,FALSE))+(H838/100)</f>
        <v>262.92499999999995</v>
      </c>
      <c r="M838" s="171">
        <f>(VLOOKUP($G838,Depth_Lookup!$A$3:$J$410,10,FALSE))+(I838/100)</f>
        <v>263.06</v>
      </c>
      <c r="N838" s="645" t="s">
        <v>2353</v>
      </c>
      <c r="O838" s="227">
        <v>1</v>
      </c>
      <c r="P838" s="229" t="s">
        <v>853</v>
      </c>
      <c r="Q838" s="229" t="s">
        <v>125</v>
      </c>
      <c r="R838" s="286" t="str">
        <f t="shared" si="537"/>
        <v>SerpentinizedHarzburgite</v>
      </c>
      <c r="S838" s="227" t="s">
        <v>98</v>
      </c>
      <c r="T838" s="227" t="s">
        <v>700</v>
      </c>
      <c r="U838" s="714" t="s">
        <v>95</v>
      </c>
      <c r="V838" s="714" t="s">
        <v>96</v>
      </c>
      <c r="W838" s="227" t="s">
        <v>102</v>
      </c>
      <c r="X838" s="287">
        <f>VLOOKUP(W838,[3]definitions_list_lookup!$A$13:$B$19,2,0)</f>
        <v>5</v>
      </c>
      <c r="Y838" s="229" t="s">
        <v>90</v>
      </c>
      <c r="Z838" s="229" t="s">
        <v>91</v>
      </c>
      <c r="AA838" s="227"/>
      <c r="AB838" s="227"/>
      <c r="AC838" s="227"/>
      <c r="AD838" s="227"/>
      <c r="AE838" s="233"/>
      <c r="AF838" s="286" t="e">
        <f>VLOOKUP(AE838,[3]definitions_list_mag!$V$12:$W$15,2,0)</f>
        <v>#N/A</v>
      </c>
      <c r="AG838" s="237"/>
      <c r="AH838" s="227"/>
      <c r="AI838" s="240">
        <v>68</v>
      </c>
      <c r="AJ838" s="227"/>
      <c r="AK838" s="227"/>
      <c r="AL838" s="227"/>
      <c r="AM838" s="227"/>
      <c r="AN838" s="227"/>
      <c r="AO838" s="240"/>
      <c r="AP838" s="227"/>
      <c r="AQ838" s="227"/>
      <c r="AR838" s="227"/>
      <c r="AS838" s="227"/>
      <c r="AT838" s="227"/>
      <c r="AU838" s="240">
        <v>1</v>
      </c>
      <c r="AV838" s="227">
        <v>2</v>
      </c>
      <c r="AW838" s="227">
        <v>0.5</v>
      </c>
      <c r="AX838" s="227" t="s">
        <v>110</v>
      </c>
      <c r="AY838" s="227" t="s">
        <v>103</v>
      </c>
      <c r="AZ838" s="227"/>
      <c r="BA838" s="240">
        <v>30</v>
      </c>
      <c r="BB838" s="227">
        <v>9</v>
      </c>
      <c r="BC838" s="227">
        <v>2</v>
      </c>
      <c r="BD838" s="227" t="s">
        <v>110</v>
      </c>
      <c r="BE838" s="227" t="s">
        <v>103</v>
      </c>
      <c r="BF838" s="227"/>
      <c r="BG838" s="240"/>
      <c r="BH838" s="227"/>
      <c r="BI838" s="227"/>
      <c r="BJ838" s="227"/>
      <c r="BK838" s="227"/>
      <c r="BL838" s="227"/>
      <c r="BM838" s="240">
        <v>1</v>
      </c>
      <c r="BN838" s="227">
        <v>2</v>
      </c>
      <c r="BO838" s="227">
        <v>0.5</v>
      </c>
      <c r="BP838" s="227"/>
      <c r="BQ838" s="227"/>
      <c r="BR838" s="227"/>
      <c r="BS838" s="227"/>
      <c r="BT838" s="227"/>
      <c r="BU838" s="227"/>
      <c r="BV838" s="227"/>
      <c r="BW838" s="227"/>
      <c r="BX838" s="227"/>
      <c r="BY838" s="240"/>
      <c r="BZ838" s="227"/>
      <c r="CA838" s="227"/>
      <c r="CB838" s="227"/>
      <c r="CC838" s="227"/>
      <c r="CD838" s="227"/>
      <c r="CE838" s="227"/>
      <c r="CF838" s="290">
        <f t="shared" si="538"/>
        <v>100</v>
      </c>
      <c r="CG838" s="148"/>
      <c r="CH838" s="149" t="s">
        <v>1329</v>
      </c>
      <c r="CI838" s="149">
        <v>80</v>
      </c>
      <c r="CJ838" s="149" t="s">
        <v>514</v>
      </c>
      <c r="CK838" s="151"/>
      <c r="CL838" s="152"/>
      <c r="CM838" s="152"/>
      <c r="CN838" s="152"/>
      <c r="CO838" s="152"/>
      <c r="CP838" s="152"/>
      <c r="CQ838" s="152"/>
      <c r="CR838" s="152"/>
      <c r="CS838" s="152"/>
      <c r="CT838" s="152"/>
      <c r="CU838" s="152"/>
      <c r="CV838" s="152"/>
      <c r="CW838" s="152"/>
      <c r="CX838" s="152"/>
      <c r="CY838" s="152"/>
      <c r="CZ838" s="152"/>
      <c r="DA838" s="152"/>
      <c r="DB838" s="152">
        <v>90</v>
      </c>
      <c r="DC838" s="229">
        <v>10</v>
      </c>
      <c r="DD838" s="152"/>
      <c r="DE838" s="152"/>
      <c r="DF838" s="152"/>
      <c r="DG838" s="152"/>
      <c r="DH838" s="152"/>
      <c r="DI838" s="152"/>
      <c r="DJ838" s="152"/>
      <c r="DK838" s="208">
        <f t="shared" si="539"/>
        <v>100</v>
      </c>
      <c r="DL838" s="148"/>
      <c r="DM838" s="152"/>
      <c r="DN838" s="152"/>
      <c r="DO838" s="153"/>
      <c r="DQ838" s="148"/>
      <c r="DR838" s="574"/>
      <c r="DS838" s="148"/>
      <c r="DT838" s="283" t="s">
        <v>2368</v>
      </c>
      <c r="DU838" s="229"/>
      <c r="DV838" s="229"/>
      <c r="DW838" s="291" t="e">
        <f>VLOOKUP(P838,[3]definitions_list_lookup!$K$30:$L$54,2,0)</f>
        <v>#N/A</v>
      </c>
      <c r="DX838" s="677" t="s">
        <v>853</v>
      </c>
      <c r="DY838" s="578" t="s">
        <v>2351</v>
      </c>
      <c r="DZ838" s="479"/>
      <c r="EA838" s="292"/>
      <c r="EB838" s="229"/>
      <c r="EC838" s="292"/>
      <c r="ED838" s="229" t="s">
        <v>2517</v>
      </c>
      <c r="EE838" s="293"/>
      <c r="EF838" s="294"/>
      <c r="EG838" s="293"/>
      <c r="EH838" s="295"/>
      <c r="EI838" s="296"/>
      <c r="EJ838" s="297"/>
      <c r="EK838" s="298"/>
      <c r="EL838" s="293"/>
      <c r="EM838" s="295"/>
      <c r="EN838" s="295" t="s">
        <v>1448</v>
      </c>
      <c r="EO838" s="321"/>
      <c r="EP838" s="321"/>
      <c r="EQ838" s="321"/>
      <c r="ER838" s="321"/>
      <c r="ES838" s="321"/>
      <c r="ET838" s="321"/>
      <c r="EU838" s="321"/>
      <c r="EV838" s="322"/>
      <c r="EW838" s="322"/>
      <c r="EX838" s="322"/>
      <c r="EY838" s="322"/>
      <c r="EZ838" s="192" t="e">
        <f t="shared" si="574"/>
        <v>#DIV/0!</v>
      </c>
      <c r="FA838" s="192" t="e">
        <f t="shared" si="575"/>
        <v>#DIV/0!</v>
      </c>
      <c r="FB838" s="192" t="e">
        <f t="shared" si="576"/>
        <v>#DIV/0!</v>
      </c>
      <c r="FC838" s="192" t="e">
        <f t="shared" si="577"/>
        <v>#DIV/0!</v>
      </c>
      <c r="FD838" s="192" t="e">
        <f t="shared" si="578"/>
        <v>#DIV/0!</v>
      </c>
      <c r="FE838" s="193" t="e">
        <f t="shared" si="579"/>
        <v>#DIV/0!</v>
      </c>
      <c r="FF838" s="194" t="e">
        <f t="shared" si="580"/>
        <v>#DIV/0!</v>
      </c>
      <c r="FG838" s="293"/>
      <c r="FH838" s="295"/>
      <c r="FI838" s="778">
        <f t="shared" si="582"/>
        <v>0</v>
      </c>
      <c r="FJ838" s="779" t="e">
        <f t="shared" si="583"/>
        <v>#DIV/0!</v>
      </c>
      <c r="FK838" s="779" t="e">
        <f t="shared" si="584"/>
        <v>#DIV/0!</v>
      </c>
      <c r="FL838" s="780" t="e">
        <f t="shared" si="585"/>
        <v>#DIV/0!</v>
      </c>
      <c r="FM838" s="169" t="e">
        <f t="shared" si="586"/>
        <v>#DIV/0!</v>
      </c>
      <c r="FN838" s="783" t="e">
        <f t="shared" si="587"/>
        <v>#DIV/0!</v>
      </c>
      <c r="FO838" s="227"/>
      <c r="FP838" s="227"/>
      <c r="FQ838" s="227"/>
      <c r="FR838" s="227"/>
      <c r="FS838" s="227"/>
      <c r="FT838" s="227"/>
      <c r="FU838" s="227"/>
      <c r="FV838" s="227"/>
      <c r="FW838" s="227"/>
      <c r="FX838" s="227"/>
      <c r="FY838" s="227"/>
      <c r="FZ838" s="227"/>
      <c r="GA838" s="227"/>
      <c r="GB838" s="227"/>
      <c r="GC838" s="227"/>
      <c r="GD838" s="227"/>
      <c r="GE838" s="227"/>
      <c r="GF838" s="227"/>
      <c r="GG838" s="227"/>
      <c r="GH838" s="227"/>
      <c r="GI838" s="227"/>
      <c r="GJ838" s="227"/>
      <c r="GK838" s="227"/>
      <c r="GL838" s="227"/>
      <c r="GM838" s="227"/>
      <c r="GN838" s="227"/>
      <c r="GO838" s="227"/>
      <c r="GP838" s="227"/>
      <c r="GQ838" s="227"/>
      <c r="GR838" s="227"/>
      <c r="GS838" s="227"/>
      <c r="GT838" s="227"/>
      <c r="GU838" s="227"/>
      <c r="GV838" s="227"/>
      <c r="GW838" s="227"/>
      <c r="GX838" s="227"/>
      <c r="GY838" s="227"/>
      <c r="GZ838" s="227"/>
      <c r="HA838" s="227"/>
      <c r="HB838" s="227"/>
      <c r="HC838" s="227"/>
      <c r="HD838" s="227"/>
      <c r="HE838" s="227"/>
      <c r="HF838" s="227"/>
      <c r="HG838" s="227"/>
      <c r="HH838" s="227"/>
      <c r="HI838" s="227"/>
      <c r="HJ838" s="227"/>
      <c r="HK838" s="227"/>
      <c r="HL838" s="227"/>
      <c r="HM838" s="227"/>
      <c r="HN838" s="227"/>
      <c r="HO838" s="227"/>
      <c r="HP838" s="227"/>
      <c r="HQ838" s="227"/>
      <c r="HR838" s="227"/>
      <c r="HS838" s="227"/>
      <c r="HT838" s="227"/>
      <c r="HU838" s="227"/>
      <c r="HV838" s="227"/>
      <c r="HW838" s="227"/>
      <c r="HX838" s="227"/>
      <c r="HY838" s="227"/>
      <c r="HZ838" s="227"/>
      <c r="IA838" s="227"/>
      <c r="IB838" s="227"/>
      <c r="IC838" s="227"/>
      <c r="ID838" s="227"/>
      <c r="IE838" s="227"/>
      <c r="IF838" s="227"/>
      <c r="IG838" s="227"/>
      <c r="IH838" s="227"/>
      <c r="II838" s="227"/>
      <c r="IJ838" s="227"/>
      <c r="IK838" s="227"/>
      <c r="IL838" s="227"/>
      <c r="IM838" s="227"/>
      <c r="IN838" s="227"/>
      <c r="IO838" s="227"/>
      <c r="IP838" s="227"/>
      <c r="IQ838" s="227"/>
      <c r="IR838" s="227"/>
      <c r="IS838" s="227"/>
      <c r="IT838" s="227"/>
      <c r="IU838" s="227"/>
      <c r="IV838" s="227"/>
      <c r="IW838" s="227"/>
      <c r="IX838" s="227"/>
      <c r="IY838" s="227"/>
      <c r="IZ838" s="227"/>
      <c r="JA838" s="227"/>
      <c r="JB838" s="227"/>
      <c r="JC838" s="227"/>
      <c r="JD838" s="227"/>
      <c r="JE838" s="227"/>
      <c r="JF838" s="227"/>
      <c r="JG838" s="227"/>
      <c r="JH838" s="227"/>
      <c r="JI838" s="227"/>
      <c r="JJ838" s="227"/>
      <c r="JK838" s="227"/>
      <c r="JL838" s="227"/>
      <c r="JM838" s="227"/>
      <c r="JN838" s="227"/>
      <c r="JO838" s="227"/>
      <c r="JP838" s="227"/>
      <c r="JQ838" s="227"/>
      <c r="JR838" s="227"/>
      <c r="JS838" s="227"/>
      <c r="JT838" s="227"/>
      <c r="JU838" s="227"/>
      <c r="JV838" s="227"/>
      <c r="JW838" s="227"/>
      <c r="JX838" s="227"/>
      <c r="JY838" s="227"/>
      <c r="JZ838" s="227"/>
      <c r="KA838" s="227"/>
      <c r="KB838" s="227"/>
      <c r="KC838" s="227"/>
      <c r="KD838" s="227"/>
      <c r="KE838" s="227"/>
      <c r="KF838" s="227"/>
      <c r="KG838" s="227"/>
      <c r="KH838" s="227"/>
      <c r="KI838" s="227"/>
      <c r="KJ838" s="227"/>
      <c r="KK838" s="227"/>
      <c r="KL838" s="227"/>
      <c r="KM838" s="227"/>
      <c r="KN838" s="227"/>
      <c r="KO838" s="227"/>
      <c r="KP838" s="227"/>
      <c r="KQ838" s="227"/>
      <c r="KR838" s="227"/>
      <c r="KS838" s="227"/>
      <c r="KT838" s="227"/>
      <c r="KU838" s="227"/>
      <c r="KV838" s="227"/>
      <c r="KW838" s="227"/>
      <c r="KX838" s="227"/>
      <c r="KY838" s="227"/>
      <c r="KZ838" s="227"/>
      <c r="LA838" s="227"/>
      <c r="LB838" s="227"/>
      <c r="LC838" s="227"/>
      <c r="LD838" s="227"/>
      <c r="LE838" s="227"/>
      <c r="LF838" s="227"/>
      <c r="LG838" s="227"/>
      <c r="LH838" s="227"/>
      <c r="LI838" s="227"/>
      <c r="LJ838" s="227"/>
      <c r="LK838" s="227"/>
      <c r="LL838" s="227"/>
      <c r="LM838" s="227"/>
      <c r="LN838" s="227"/>
      <c r="LO838" s="227"/>
      <c r="LP838" s="227"/>
      <c r="LQ838" s="227"/>
      <c r="LR838" s="227"/>
      <c r="LS838" s="227"/>
      <c r="LT838" s="227"/>
      <c r="LU838" s="227"/>
      <c r="LV838" s="227"/>
      <c r="LW838" s="227"/>
      <c r="LX838" s="227"/>
      <c r="LY838" s="227"/>
      <c r="LZ838" s="227"/>
      <c r="MA838" s="227"/>
      <c r="MB838" s="227"/>
      <c r="MC838" s="227"/>
      <c r="MD838" s="227"/>
      <c r="ME838" s="227"/>
      <c r="MF838" s="227"/>
      <c r="MG838" s="227"/>
      <c r="MH838" s="227"/>
      <c r="MI838" s="227"/>
      <c r="MJ838" s="227"/>
      <c r="MK838" s="227"/>
      <c r="ML838" s="227"/>
      <c r="MM838" s="227"/>
      <c r="MN838" s="227"/>
      <c r="MO838" s="227"/>
      <c r="MP838" s="227"/>
      <c r="MQ838" s="227"/>
      <c r="MR838" s="227"/>
      <c r="MS838" s="227"/>
      <c r="MT838" s="227"/>
      <c r="MU838" s="227"/>
      <c r="MV838" s="227"/>
      <c r="MW838" s="227"/>
      <c r="MX838" s="227"/>
      <c r="MY838" s="227"/>
      <c r="MZ838" s="227"/>
      <c r="NA838" s="227"/>
      <c r="NB838" s="227"/>
      <c r="NC838" s="227"/>
      <c r="ND838" s="227"/>
      <c r="NE838" s="227"/>
      <c r="NF838" s="227"/>
      <c r="NG838" s="227"/>
      <c r="NH838" s="227"/>
      <c r="NI838" s="227"/>
      <c r="NJ838" s="227"/>
      <c r="NK838" s="227"/>
      <c r="NL838" s="227"/>
      <c r="NM838" s="227"/>
      <c r="NN838" s="227"/>
      <c r="NO838" s="227"/>
      <c r="NP838" s="227"/>
      <c r="NQ838" s="227"/>
      <c r="NR838" s="227"/>
      <c r="NS838" s="227"/>
      <c r="NT838" s="227"/>
      <c r="NU838" s="227"/>
      <c r="NV838" s="227"/>
      <c r="NW838" s="227"/>
      <c r="NX838" s="227"/>
      <c r="NY838" s="227"/>
      <c r="NZ838" s="227"/>
      <c r="OA838" s="227"/>
      <c r="OB838" s="227"/>
      <c r="OC838" s="227"/>
      <c r="OD838" s="227"/>
      <c r="OE838" s="227"/>
      <c r="OF838" s="227"/>
      <c r="OG838" s="227"/>
      <c r="OH838" s="227"/>
      <c r="OI838" s="227"/>
      <c r="OJ838" s="227"/>
      <c r="OK838" s="227"/>
      <c r="OL838" s="227"/>
      <c r="OM838" s="227"/>
      <c r="ON838" s="227"/>
      <c r="OO838" s="227"/>
      <c r="OP838" s="227"/>
      <c r="OQ838" s="227"/>
      <c r="OR838" s="227"/>
      <c r="OS838" s="227"/>
      <c r="OT838" s="227"/>
      <c r="OU838" s="227"/>
      <c r="OV838" s="227"/>
      <c r="OW838" s="227"/>
      <c r="OX838" s="227"/>
      <c r="OY838" s="227"/>
      <c r="OZ838" s="227"/>
      <c r="PA838" s="227"/>
      <c r="PB838" s="227"/>
      <c r="PC838" s="227"/>
      <c r="PD838" s="227"/>
      <c r="PE838" s="227"/>
      <c r="PF838" s="227"/>
      <c r="PG838" s="227"/>
      <c r="PH838" s="227"/>
      <c r="PI838" s="227"/>
      <c r="PJ838" s="227"/>
      <c r="PK838" s="227"/>
      <c r="PL838" s="227"/>
      <c r="PM838" s="227"/>
      <c r="PN838" s="227"/>
      <c r="PO838" s="227"/>
      <c r="PP838" s="227"/>
      <c r="PQ838" s="227"/>
      <c r="PR838" s="227"/>
      <c r="PS838" s="227"/>
      <c r="PT838" s="227"/>
      <c r="PU838" s="227"/>
      <c r="PV838" s="227"/>
      <c r="PW838" s="227"/>
      <c r="PX838" s="227"/>
      <c r="PY838" s="227"/>
      <c r="PZ838" s="227"/>
      <c r="QA838" s="227"/>
      <c r="QB838" s="227"/>
      <c r="QC838" s="227"/>
      <c r="QD838" s="227"/>
      <c r="QE838" s="227"/>
      <c r="QF838" s="227"/>
      <c r="QG838" s="227"/>
      <c r="QH838" s="227"/>
      <c r="QI838" s="227"/>
      <c r="QJ838" s="227"/>
      <c r="QK838" s="227"/>
      <c r="QL838" s="227"/>
      <c r="QM838" s="227"/>
      <c r="QN838" s="227"/>
      <c r="QO838" s="227"/>
      <c r="QP838" s="227"/>
      <c r="QQ838" s="227"/>
      <c r="QR838" s="227"/>
      <c r="QS838" s="227"/>
      <c r="QT838" s="227"/>
      <c r="QU838" s="227"/>
      <c r="QV838" s="227"/>
      <c r="QW838" s="227"/>
      <c r="QX838" s="227"/>
      <c r="QY838" s="227"/>
      <c r="QZ838" s="227"/>
      <c r="RA838" s="227"/>
      <c r="RB838" s="227"/>
      <c r="RC838" s="227"/>
      <c r="RD838" s="227"/>
      <c r="RE838" s="227"/>
      <c r="RF838" s="227"/>
      <c r="RG838" s="227"/>
      <c r="RH838" s="227"/>
      <c r="RI838" s="227"/>
      <c r="RJ838" s="227"/>
      <c r="RK838" s="227"/>
      <c r="RL838" s="227"/>
      <c r="RM838" s="227"/>
      <c r="RN838" s="227"/>
      <c r="RO838" s="227"/>
      <c r="RP838" s="227"/>
      <c r="RQ838" s="227"/>
      <c r="RR838" s="227"/>
      <c r="RS838" s="227"/>
      <c r="RT838" s="227"/>
      <c r="RU838" s="227"/>
      <c r="RV838" s="227"/>
      <c r="RW838" s="227"/>
      <c r="RX838" s="227"/>
      <c r="RY838" s="227"/>
      <c r="RZ838" s="227"/>
      <c r="SA838" s="227"/>
      <c r="SB838" s="227"/>
      <c r="SC838" s="227"/>
      <c r="SD838" s="227"/>
      <c r="SE838" s="227"/>
      <c r="SF838" s="227"/>
      <c r="SG838" s="227"/>
      <c r="SH838" s="227"/>
      <c r="SI838" s="227"/>
      <c r="SJ838" s="227"/>
      <c r="SK838" s="227"/>
      <c r="SL838" s="227"/>
      <c r="SM838" s="227"/>
      <c r="SN838" s="227"/>
      <c r="SO838" s="227"/>
      <c r="SP838" s="227"/>
      <c r="SQ838" s="227"/>
      <c r="SR838" s="227"/>
      <c r="SS838" s="227"/>
      <c r="ST838" s="227"/>
      <c r="SU838" s="227"/>
      <c r="SV838" s="227"/>
      <c r="SW838" s="227"/>
      <c r="SX838" s="227"/>
      <c r="SY838" s="227"/>
      <c r="SZ838" s="227"/>
      <c r="TA838" s="227"/>
      <c r="TB838" s="227"/>
      <c r="TC838" s="227"/>
      <c r="TD838" s="227"/>
      <c r="TE838" s="227"/>
      <c r="TF838" s="227"/>
      <c r="TG838" s="227"/>
      <c r="TH838" s="227"/>
      <c r="TI838" s="227"/>
      <c r="TJ838" s="227"/>
      <c r="TK838" s="227"/>
      <c r="TL838" s="227"/>
      <c r="TM838" s="227"/>
      <c r="TN838" s="227"/>
      <c r="TO838" s="227"/>
      <c r="TP838" s="227"/>
      <c r="TQ838" s="227"/>
      <c r="TR838" s="227"/>
      <c r="TS838" s="227"/>
      <c r="TT838" s="227"/>
      <c r="TU838" s="227"/>
      <c r="TV838" s="227"/>
      <c r="TW838" s="227"/>
      <c r="TX838" s="227"/>
      <c r="TY838" s="227"/>
      <c r="TZ838" s="227"/>
      <c r="UA838" s="227"/>
      <c r="UB838" s="227"/>
      <c r="UC838" s="227"/>
      <c r="UD838" s="227"/>
      <c r="UE838" s="227"/>
      <c r="UF838" s="227"/>
      <c r="UG838" s="227"/>
      <c r="UH838" s="227"/>
      <c r="UI838" s="227"/>
      <c r="UJ838" s="227"/>
      <c r="UK838" s="227"/>
      <c r="UL838" s="227"/>
      <c r="UM838" s="227"/>
      <c r="UN838" s="227"/>
      <c r="UO838" s="227"/>
      <c r="UP838" s="227"/>
      <c r="UQ838" s="227"/>
      <c r="UR838" s="227"/>
      <c r="US838" s="227"/>
      <c r="UT838" s="227"/>
      <c r="UU838" s="227"/>
      <c r="UV838" s="227"/>
      <c r="UW838" s="227"/>
      <c r="UX838" s="227"/>
      <c r="UY838" s="227"/>
      <c r="UZ838" s="227"/>
      <c r="VA838" s="227"/>
      <c r="VB838" s="227"/>
      <c r="VC838" s="227"/>
      <c r="VD838" s="227"/>
      <c r="VE838" s="227"/>
      <c r="VF838" s="227"/>
      <c r="VG838" s="227"/>
      <c r="VH838" s="227"/>
      <c r="VI838" s="227"/>
      <c r="VJ838" s="227"/>
      <c r="VK838" s="227"/>
      <c r="VL838" s="227"/>
      <c r="VM838" s="227"/>
      <c r="VN838" s="227"/>
      <c r="VO838" s="227"/>
      <c r="VP838" s="227"/>
      <c r="VQ838" s="227"/>
      <c r="VR838" s="227"/>
      <c r="VS838" s="227"/>
      <c r="VT838" s="227"/>
      <c r="VU838" s="227"/>
      <c r="VV838" s="227"/>
      <c r="VW838" s="227"/>
      <c r="VX838" s="227"/>
      <c r="VY838" s="227"/>
      <c r="VZ838" s="227"/>
      <c r="WA838" s="227"/>
      <c r="WB838" s="227"/>
      <c r="WC838" s="227"/>
      <c r="WD838" s="227"/>
      <c r="WE838" s="227"/>
      <c r="WF838" s="227"/>
      <c r="WG838" s="227"/>
      <c r="WH838" s="227"/>
      <c r="WI838" s="227"/>
      <c r="WJ838" s="227"/>
      <c r="WK838" s="227"/>
      <c r="WL838" s="227"/>
      <c r="WM838" s="227"/>
      <c r="WN838" s="227"/>
      <c r="WO838" s="227"/>
      <c r="WP838" s="227"/>
      <c r="WQ838" s="227"/>
      <c r="WR838" s="227"/>
      <c r="WS838" s="227"/>
      <c r="WT838" s="227"/>
      <c r="WU838" s="227"/>
      <c r="WV838" s="227"/>
      <c r="WW838" s="227"/>
      <c r="WX838" s="227"/>
      <c r="WY838" s="227"/>
      <c r="WZ838" s="227"/>
      <c r="XA838" s="227"/>
      <c r="XB838" s="227"/>
      <c r="XC838" s="227"/>
      <c r="XD838" s="227"/>
      <c r="XE838" s="227"/>
      <c r="XF838" s="227"/>
      <c r="XG838" s="227"/>
      <c r="XH838" s="227"/>
      <c r="XI838" s="227"/>
      <c r="XJ838" s="227"/>
      <c r="XK838" s="227"/>
      <c r="XL838" s="227"/>
      <c r="XM838" s="227"/>
      <c r="XN838" s="227"/>
      <c r="XO838" s="227"/>
      <c r="XP838" s="227"/>
      <c r="XQ838" s="227"/>
      <c r="XR838" s="227"/>
      <c r="XS838" s="227"/>
      <c r="XT838" s="227"/>
      <c r="XU838" s="227"/>
      <c r="XV838" s="227"/>
      <c r="XW838" s="227"/>
      <c r="XX838" s="227"/>
      <c r="XY838" s="227"/>
      <c r="XZ838" s="227"/>
      <c r="YA838" s="227"/>
      <c r="YB838" s="227"/>
      <c r="YC838" s="227"/>
      <c r="YD838" s="227"/>
      <c r="YE838" s="227"/>
      <c r="YF838" s="227"/>
      <c r="YG838" s="227"/>
      <c r="YH838" s="227"/>
      <c r="YI838" s="227"/>
      <c r="YJ838" s="227"/>
      <c r="YK838" s="227"/>
      <c r="YL838" s="227"/>
      <c r="YM838" s="227"/>
      <c r="YN838" s="227"/>
      <c r="YO838" s="227"/>
      <c r="YP838" s="227"/>
      <c r="YQ838" s="227"/>
      <c r="YR838" s="227"/>
      <c r="YS838" s="227"/>
      <c r="YT838" s="227"/>
      <c r="YU838" s="227"/>
      <c r="YV838" s="227"/>
      <c r="YW838" s="227"/>
      <c r="YX838" s="227"/>
      <c r="YY838" s="227"/>
      <c r="YZ838" s="227"/>
      <c r="ZA838" s="227"/>
      <c r="ZB838" s="227"/>
      <c r="ZC838" s="227"/>
      <c r="ZD838" s="227"/>
      <c r="ZE838" s="227"/>
      <c r="ZF838" s="227"/>
      <c r="ZG838" s="227"/>
      <c r="ZH838" s="227"/>
      <c r="ZI838" s="227"/>
      <c r="ZJ838" s="227"/>
      <c r="ZK838" s="227"/>
      <c r="ZL838" s="227"/>
      <c r="ZM838" s="227"/>
      <c r="ZN838" s="227"/>
      <c r="ZO838" s="227"/>
      <c r="ZP838" s="227"/>
      <c r="ZQ838" s="227"/>
      <c r="ZR838" s="227"/>
      <c r="ZS838" s="227"/>
      <c r="ZT838" s="227"/>
      <c r="ZU838" s="227"/>
      <c r="ZV838" s="227"/>
      <c r="ZW838" s="227"/>
      <c r="ZX838" s="227"/>
      <c r="ZY838" s="227"/>
      <c r="ZZ838" s="227"/>
      <c r="AAA838" s="227"/>
      <c r="AAB838" s="227"/>
      <c r="AAC838" s="227"/>
      <c r="AAD838" s="227"/>
      <c r="AAE838" s="227"/>
      <c r="AAF838" s="227"/>
      <c r="AAG838" s="227"/>
      <c r="AAH838" s="227"/>
      <c r="AAI838" s="227"/>
      <c r="AAJ838" s="227"/>
      <c r="AAK838" s="227"/>
      <c r="AAL838" s="227"/>
      <c r="AAM838" s="227"/>
      <c r="AAN838" s="227"/>
      <c r="AAO838" s="227"/>
      <c r="AAP838" s="227"/>
      <c r="AAQ838" s="227"/>
      <c r="AAR838" s="227"/>
      <c r="AAS838" s="227"/>
      <c r="AAT838" s="227"/>
      <c r="AAU838" s="227"/>
      <c r="AAV838" s="227"/>
      <c r="AAW838" s="227"/>
      <c r="AAX838" s="227"/>
      <c r="AAY838" s="227"/>
      <c r="AAZ838" s="227"/>
      <c r="ABA838" s="227"/>
      <c r="ABB838" s="227"/>
      <c r="ABC838" s="227"/>
      <c r="ABD838" s="227"/>
      <c r="ABE838" s="227"/>
      <c r="ABF838" s="227"/>
      <c r="ABG838" s="227"/>
      <c r="ABH838" s="227"/>
      <c r="ABI838" s="227"/>
      <c r="ABJ838" s="227"/>
      <c r="ABK838" s="227"/>
      <c r="ABL838" s="227"/>
      <c r="ABM838" s="227"/>
      <c r="ABN838" s="227"/>
      <c r="ABO838" s="227"/>
      <c r="ABP838" s="227"/>
      <c r="ABQ838" s="227"/>
      <c r="ABR838" s="227"/>
      <c r="ABS838" s="227"/>
      <c r="ABT838" s="227"/>
      <c r="ABU838" s="227"/>
      <c r="ABV838" s="227"/>
      <c r="ABW838" s="227"/>
      <c r="ABX838" s="227"/>
      <c r="ABY838" s="227"/>
      <c r="ABZ838" s="227"/>
      <c r="ACA838" s="227"/>
      <c r="ACB838" s="227"/>
      <c r="ACC838" s="227"/>
      <c r="ACD838" s="227"/>
      <c r="ACE838" s="227"/>
      <c r="ACF838" s="227"/>
      <c r="ACG838" s="227"/>
      <c r="ACH838" s="227"/>
      <c r="ACI838" s="227"/>
      <c r="ACJ838" s="227"/>
      <c r="ACK838" s="227"/>
      <c r="ACL838" s="227"/>
      <c r="ACM838" s="227"/>
      <c r="ACN838" s="227"/>
      <c r="ACO838" s="227"/>
      <c r="ACP838" s="227"/>
      <c r="ACQ838" s="227"/>
      <c r="ACR838" s="227"/>
      <c r="ACS838" s="227"/>
      <c r="ACT838" s="227"/>
      <c r="ACU838" s="227"/>
      <c r="ACV838" s="227"/>
      <c r="ACW838" s="227"/>
      <c r="ACX838" s="227"/>
      <c r="ACY838" s="227"/>
      <c r="ACZ838" s="227"/>
      <c r="ADA838" s="227"/>
      <c r="ADB838" s="227"/>
      <c r="ADC838" s="227"/>
      <c r="ADD838" s="227"/>
      <c r="ADE838" s="227"/>
      <c r="ADF838" s="227"/>
      <c r="ADG838" s="227"/>
      <c r="ADH838" s="227"/>
      <c r="ADI838" s="227"/>
      <c r="ADJ838" s="227"/>
      <c r="ADK838" s="227"/>
      <c r="ADL838" s="227"/>
      <c r="ADM838" s="227"/>
      <c r="ADN838" s="227"/>
      <c r="ADO838" s="227"/>
      <c r="ADP838" s="227"/>
      <c r="ADQ838" s="227"/>
      <c r="ADR838" s="227"/>
      <c r="ADS838" s="227"/>
      <c r="ADT838" s="227"/>
      <c r="ADU838" s="227"/>
      <c r="ADV838" s="227"/>
      <c r="ADW838" s="227"/>
      <c r="ADX838" s="227"/>
      <c r="ADY838" s="227"/>
      <c r="ADZ838" s="227"/>
      <c r="AEA838" s="227"/>
      <c r="AEB838" s="227"/>
      <c r="AEC838" s="227"/>
      <c r="AED838" s="227"/>
      <c r="AEE838" s="227"/>
      <c r="AEF838" s="227"/>
      <c r="AEG838" s="227"/>
      <c r="AEH838" s="227"/>
      <c r="AEI838" s="227"/>
      <c r="AEJ838" s="227"/>
      <c r="AEK838" s="227"/>
      <c r="AEL838" s="227"/>
      <c r="AEM838" s="227"/>
      <c r="AEN838" s="227"/>
      <c r="AEO838" s="227"/>
      <c r="AEP838" s="227"/>
      <c r="AEQ838" s="227"/>
      <c r="AER838" s="227"/>
      <c r="AES838" s="227"/>
      <c r="AET838" s="227"/>
      <c r="AEU838" s="227"/>
      <c r="AEV838" s="227"/>
      <c r="AEW838" s="227"/>
      <c r="AEX838" s="227"/>
      <c r="AEY838" s="227"/>
      <c r="AEZ838" s="227"/>
      <c r="AFA838" s="227"/>
      <c r="AFB838" s="227"/>
      <c r="AFC838" s="227"/>
      <c r="AFD838" s="227"/>
      <c r="AFE838" s="227"/>
      <c r="AFF838" s="227"/>
      <c r="AFG838" s="227"/>
      <c r="AFH838" s="227"/>
      <c r="AFI838" s="227"/>
      <c r="AFJ838" s="227"/>
      <c r="AFK838" s="227"/>
      <c r="AFL838" s="227"/>
      <c r="AFM838" s="227"/>
      <c r="AFN838" s="227"/>
      <c r="AFO838" s="227"/>
      <c r="AFP838" s="227"/>
      <c r="AFQ838" s="227"/>
      <c r="AFR838" s="227"/>
      <c r="AFS838" s="227"/>
      <c r="AFT838" s="227"/>
      <c r="AFU838" s="227"/>
      <c r="AFV838" s="227"/>
      <c r="AFW838" s="227"/>
      <c r="AFX838" s="227"/>
      <c r="AFY838" s="227"/>
      <c r="AFZ838" s="227"/>
      <c r="AGA838" s="227"/>
      <c r="AGB838" s="227"/>
      <c r="AGC838" s="227"/>
      <c r="AGD838" s="227"/>
      <c r="AGE838" s="227"/>
      <c r="AGF838" s="227"/>
      <c r="AGG838" s="227"/>
      <c r="AGH838" s="227"/>
      <c r="AGI838" s="227"/>
      <c r="AGJ838" s="227"/>
      <c r="AGK838" s="227"/>
      <c r="AGL838" s="227"/>
      <c r="AGM838" s="227"/>
      <c r="AGN838" s="227"/>
      <c r="AGO838" s="227"/>
      <c r="AGP838" s="227"/>
      <c r="AGQ838" s="227"/>
      <c r="AGR838" s="227"/>
      <c r="AGS838" s="227"/>
      <c r="AGT838" s="227"/>
      <c r="AGU838" s="227"/>
      <c r="AGV838" s="227"/>
      <c r="AGW838" s="227"/>
      <c r="AGX838" s="227"/>
      <c r="AGY838" s="227"/>
      <c r="AGZ838" s="227"/>
      <c r="AHA838" s="227"/>
      <c r="AHB838" s="227"/>
      <c r="AHC838" s="227"/>
      <c r="AHD838" s="227"/>
      <c r="AHE838" s="227"/>
      <c r="AHF838" s="227"/>
      <c r="AHG838" s="227"/>
      <c r="AHH838" s="227"/>
      <c r="AHI838" s="227"/>
      <c r="AHJ838" s="227"/>
      <c r="AHK838" s="227"/>
      <c r="AHL838" s="227"/>
      <c r="AHM838" s="227"/>
      <c r="AHN838" s="227"/>
      <c r="AHO838" s="227"/>
      <c r="AHP838" s="227"/>
      <c r="AHQ838" s="227"/>
      <c r="AHR838" s="227"/>
      <c r="AHS838" s="227"/>
      <c r="AHT838" s="227"/>
      <c r="AHU838" s="227"/>
      <c r="AHV838" s="227"/>
      <c r="AHW838" s="227"/>
      <c r="AHX838" s="227"/>
      <c r="AHY838" s="227"/>
      <c r="AHZ838" s="227"/>
      <c r="AIA838" s="227"/>
      <c r="AIB838" s="227"/>
      <c r="AIC838" s="227"/>
      <c r="AID838" s="227"/>
      <c r="AIE838" s="227"/>
      <c r="AIF838" s="227"/>
      <c r="AIG838" s="227"/>
      <c r="AIH838" s="227"/>
      <c r="AII838" s="227"/>
      <c r="AIJ838" s="227"/>
      <c r="AIK838" s="227"/>
      <c r="AIL838" s="227"/>
      <c r="AIM838" s="227"/>
      <c r="AIN838" s="227"/>
      <c r="AIO838" s="227"/>
      <c r="AIP838" s="227"/>
      <c r="AIQ838" s="227"/>
      <c r="AIR838" s="227"/>
      <c r="AIS838" s="227"/>
      <c r="AIT838" s="227"/>
      <c r="AIU838" s="227"/>
      <c r="AIV838" s="227"/>
      <c r="AIW838" s="227"/>
      <c r="AIX838" s="227"/>
      <c r="AIY838" s="227"/>
      <c r="AIZ838" s="227"/>
      <c r="AJA838" s="227"/>
      <c r="AJB838" s="227"/>
      <c r="AJC838" s="227"/>
      <c r="AJD838" s="227"/>
      <c r="AJE838" s="227"/>
      <c r="AJF838" s="227"/>
      <c r="AJG838" s="227"/>
      <c r="AJH838" s="227"/>
      <c r="AJI838" s="227"/>
      <c r="AJJ838" s="227"/>
      <c r="AJK838" s="227"/>
      <c r="AJL838" s="227"/>
      <c r="AJM838" s="227"/>
      <c r="AJN838" s="227"/>
      <c r="AJO838" s="227"/>
      <c r="AJP838" s="227"/>
      <c r="AJQ838" s="227"/>
      <c r="AJR838" s="227"/>
      <c r="AJS838" s="227"/>
      <c r="AJT838" s="227"/>
      <c r="AJU838" s="227"/>
      <c r="AJV838" s="227"/>
      <c r="AJW838" s="227"/>
      <c r="AJX838" s="227"/>
      <c r="AJY838" s="227"/>
      <c r="AJZ838" s="227"/>
      <c r="AKA838" s="227"/>
      <c r="AKB838" s="227"/>
      <c r="AKC838" s="227"/>
      <c r="AKD838" s="227"/>
      <c r="AKE838" s="227"/>
      <c r="AKF838" s="227"/>
      <c r="AKG838" s="227"/>
      <c r="AKH838" s="227"/>
      <c r="AKI838" s="227"/>
      <c r="AKJ838" s="227"/>
      <c r="AKK838" s="227"/>
      <c r="AKL838" s="227"/>
      <c r="AKM838" s="227"/>
      <c r="AKN838" s="227"/>
      <c r="AKO838" s="227"/>
      <c r="AKP838" s="227"/>
      <c r="AKQ838" s="227"/>
      <c r="AKR838" s="227"/>
      <c r="AKS838" s="227"/>
      <c r="AKT838" s="227"/>
      <c r="AKU838" s="227"/>
      <c r="AKV838" s="227"/>
      <c r="AKW838" s="227"/>
      <c r="AKX838" s="227"/>
      <c r="AKY838" s="227"/>
      <c r="AKZ838" s="227"/>
      <c r="ALA838" s="227"/>
      <c r="ALB838" s="227"/>
      <c r="ALC838" s="227"/>
      <c r="ALD838" s="227"/>
      <c r="ALE838" s="227"/>
      <c r="ALF838" s="227"/>
      <c r="ALG838" s="227"/>
      <c r="ALH838" s="227"/>
      <c r="ALI838" s="227"/>
      <c r="ALJ838" s="227"/>
      <c r="ALK838" s="227"/>
      <c r="ALL838" s="227"/>
      <c r="ALM838" s="227"/>
      <c r="ALN838" s="227"/>
      <c r="ALO838" s="227"/>
      <c r="ALP838" s="227"/>
      <c r="ALQ838" s="227"/>
      <c r="ALR838" s="227"/>
      <c r="ALS838" s="227"/>
      <c r="ALT838" s="227"/>
      <c r="ALU838" s="227"/>
      <c r="ALV838" s="227"/>
      <c r="ALW838" s="227"/>
      <c r="ALX838" s="227"/>
      <c r="ALY838" s="227"/>
      <c r="ALZ838" s="227"/>
      <c r="AMA838" s="227"/>
      <c r="AMB838" s="227"/>
      <c r="AMC838" s="227"/>
      <c r="AMD838" s="227"/>
      <c r="AME838" s="227"/>
      <c r="AMF838" s="227"/>
      <c r="AMG838" s="227"/>
      <c r="AMH838" s="227"/>
      <c r="AMI838" s="227"/>
      <c r="AMJ838" s="227"/>
      <c r="AMK838" s="227"/>
      <c r="AML838" s="227"/>
      <c r="AMM838" s="227"/>
      <c r="AMN838" s="227"/>
      <c r="AMO838" s="227"/>
      <c r="AMP838" s="227"/>
      <c r="AMQ838" s="227"/>
      <c r="AMR838" s="227"/>
      <c r="AMS838" s="227"/>
      <c r="AMT838" s="227"/>
      <c r="AMU838" s="227"/>
      <c r="AMV838" s="227"/>
      <c r="AMW838" s="227"/>
      <c r="AMX838" s="227"/>
    </row>
    <row r="839" spans="1:1038" s="398" customFormat="1" ht="18" customHeight="1">
      <c r="A839" s="548">
        <v>43333</v>
      </c>
      <c r="B839" s="543" t="s">
        <v>1647</v>
      </c>
      <c r="C839" s="226"/>
      <c r="D839" s="225" t="s">
        <v>1279</v>
      </c>
      <c r="E839" s="256">
        <v>100</v>
      </c>
      <c r="F839" s="226">
        <v>4</v>
      </c>
      <c r="G839" s="391" t="str">
        <f t="shared" si="513"/>
        <v>100-4</v>
      </c>
      <c r="H839" s="226">
        <v>0</v>
      </c>
      <c r="I839" s="226">
        <v>6</v>
      </c>
      <c r="J839" s="544">
        <f t="shared" si="546"/>
        <v>1</v>
      </c>
      <c r="K839" s="545" t="b">
        <f>IF(J846=1,IF(((VLOOKUP($G839,[3]Depth_Lookup!$A$3:$J$550,9,FALSE))-(I839/100))=0,"Good",IF(((VLOOKUP($G839,[3]Depth_Lookup!$A$3:$J$550,9,FALSE))-(I839/100))&gt;0,"Too Short","Too Long")))</f>
        <v>0</v>
      </c>
      <c r="L839" s="171">
        <f>(VLOOKUP($G839,Depth_Lookup!$A$3:$J$410,10,FALSE))+(H839/100)</f>
        <v>263.06</v>
      </c>
      <c r="M839" s="171">
        <f>(VLOOKUP($G839,Depth_Lookup!$A$3:$J$410,10,FALSE))+(I839/100)</f>
        <v>263.12</v>
      </c>
      <c r="N839" s="646" t="s">
        <v>2353</v>
      </c>
      <c r="O839" s="226">
        <v>1</v>
      </c>
      <c r="P839" s="256" t="s">
        <v>853</v>
      </c>
      <c r="Q839" s="256" t="s">
        <v>125</v>
      </c>
      <c r="R839" s="391" t="str">
        <f t="shared" si="537"/>
        <v>SerpentinizedHarzburgite</v>
      </c>
      <c r="S839" s="226" t="s">
        <v>700</v>
      </c>
      <c r="T839" s="226" t="s">
        <v>116</v>
      </c>
      <c r="U839" s="226"/>
      <c r="V839" s="226"/>
      <c r="W839" s="226" t="s">
        <v>102</v>
      </c>
      <c r="X839" s="392">
        <f>VLOOKUP(W839,[3]definitions_list_lookup!$A$13:$B$19,2,0)</f>
        <v>5</v>
      </c>
      <c r="Y839" s="256" t="s">
        <v>90</v>
      </c>
      <c r="Z839" s="256" t="s">
        <v>91</v>
      </c>
      <c r="AA839" s="226"/>
      <c r="AB839" s="226"/>
      <c r="AC839" s="226"/>
      <c r="AD839" s="226"/>
      <c r="AE839" s="393"/>
      <c r="AF839" s="391" t="e">
        <f>VLOOKUP(AE839,[3]definitions_list_mag!$V$12:$W$15,2,0)</f>
        <v>#N/A</v>
      </c>
      <c r="AG839" s="394"/>
      <c r="AH839" s="226"/>
      <c r="AI839" s="257">
        <v>68</v>
      </c>
      <c r="AJ839" s="226"/>
      <c r="AK839" s="226"/>
      <c r="AL839" s="226"/>
      <c r="AM839" s="226"/>
      <c r="AN839" s="226"/>
      <c r="AO839" s="257"/>
      <c r="AP839" s="226"/>
      <c r="AQ839" s="226"/>
      <c r="AR839" s="226"/>
      <c r="AS839" s="226"/>
      <c r="AT839" s="226"/>
      <c r="AU839" s="257">
        <v>1</v>
      </c>
      <c r="AV839" s="226">
        <v>1</v>
      </c>
      <c r="AW839" s="226">
        <v>0.5</v>
      </c>
      <c r="AX839" s="226" t="s">
        <v>110</v>
      </c>
      <c r="AY839" s="226" t="s">
        <v>103</v>
      </c>
      <c r="AZ839" s="226"/>
      <c r="BA839" s="257">
        <v>30</v>
      </c>
      <c r="BB839" s="226">
        <v>9</v>
      </c>
      <c r="BC839" s="226">
        <v>2</v>
      </c>
      <c r="BD839" s="226" t="s">
        <v>110</v>
      </c>
      <c r="BE839" s="226" t="s">
        <v>103</v>
      </c>
      <c r="BF839" s="226"/>
      <c r="BG839" s="257"/>
      <c r="BH839" s="226"/>
      <c r="BI839" s="226"/>
      <c r="BJ839" s="226"/>
      <c r="BK839" s="226"/>
      <c r="BL839" s="226"/>
      <c r="BM839" s="257">
        <v>1</v>
      </c>
      <c r="BN839" s="226">
        <v>1</v>
      </c>
      <c r="BO839" s="226">
        <v>0.5</v>
      </c>
      <c r="BP839" s="226"/>
      <c r="BQ839" s="226"/>
      <c r="BR839" s="226"/>
      <c r="BS839" s="226"/>
      <c r="BT839" s="226"/>
      <c r="BU839" s="226"/>
      <c r="BV839" s="226"/>
      <c r="BW839" s="226"/>
      <c r="BX839" s="226"/>
      <c r="BY839" s="257"/>
      <c r="BZ839" s="226"/>
      <c r="CA839" s="226"/>
      <c r="CB839" s="226"/>
      <c r="CC839" s="226"/>
      <c r="CD839" s="226"/>
      <c r="CE839" s="226"/>
      <c r="CF839" s="399">
        <f t="shared" si="538"/>
        <v>100</v>
      </c>
      <c r="CG839" s="259"/>
      <c r="CH839" s="150" t="s">
        <v>1329</v>
      </c>
      <c r="CI839" s="150">
        <v>80</v>
      </c>
      <c r="CJ839" s="150" t="s">
        <v>514</v>
      </c>
      <c r="CK839" s="158"/>
      <c r="CL839" s="395"/>
      <c r="CM839" s="395"/>
      <c r="CN839" s="395"/>
      <c r="CO839" s="395"/>
      <c r="CP839" s="395"/>
      <c r="CQ839" s="395"/>
      <c r="CR839" s="395"/>
      <c r="CS839" s="395"/>
      <c r="CT839" s="395"/>
      <c r="CU839" s="395"/>
      <c r="CV839" s="395"/>
      <c r="CW839" s="395"/>
      <c r="CX839" s="395"/>
      <c r="CY839" s="395"/>
      <c r="CZ839" s="395"/>
      <c r="DA839" s="395"/>
      <c r="DB839" s="395">
        <v>90</v>
      </c>
      <c r="DC839" s="256">
        <v>10</v>
      </c>
      <c r="DD839" s="395"/>
      <c r="DE839" s="395"/>
      <c r="DF839" s="395"/>
      <c r="DG839" s="395"/>
      <c r="DH839" s="395"/>
      <c r="DI839" s="395"/>
      <c r="DJ839" s="395"/>
      <c r="DK839" s="396">
        <f t="shared" si="539"/>
        <v>100</v>
      </c>
      <c r="DL839" s="259"/>
      <c r="DM839" s="395"/>
      <c r="DN839" s="395"/>
      <c r="DO839" s="397"/>
      <c r="DQ839" s="259"/>
      <c r="DR839" s="563"/>
      <c r="DS839" s="259"/>
      <c r="DT839" s="543" t="s">
        <v>2368</v>
      </c>
      <c r="DU839" s="566"/>
      <c r="DV839" s="566"/>
      <c r="DW839" s="400" t="e">
        <f>VLOOKUP(P839,[3]definitions_list_lookup!$K$30:$L$54,2,0)</f>
        <v>#N/A</v>
      </c>
      <c r="DX839" s="698" t="s">
        <v>853</v>
      </c>
      <c r="DY839" s="567" t="s">
        <v>2351</v>
      </c>
      <c r="DZ839" s="546"/>
      <c r="EA839" s="104"/>
      <c r="EB839" s="256"/>
      <c r="EC839" s="104"/>
      <c r="ED839" s="229" t="s">
        <v>2517</v>
      </c>
      <c r="EE839" s="401"/>
      <c r="EF839" s="402"/>
      <c r="EG839" s="401"/>
      <c r="EH839" s="403"/>
      <c r="EI839" s="404"/>
      <c r="EJ839" s="405"/>
      <c r="EK839" s="406"/>
      <c r="EL839" s="401"/>
      <c r="EM839" s="403"/>
      <c r="EN839" s="403"/>
      <c r="EO839" s="407"/>
      <c r="EP839" s="407"/>
      <c r="EQ839" s="407"/>
      <c r="ER839" s="407"/>
      <c r="ES839" s="407"/>
      <c r="ET839" s="407"/>
      <c r="EU839" s="407"/>
      <c r="EV839" s="408"/>
      <c r="EW839" s="408"/>
      <c r="EX839" s="408"/>
      <c r="EY839" s="408"/>
      <c r="EZ839" s="192" t="e">
        <f t="shared" si="574"/>
        <v>#DIV/0!</v>
      </c>
      <c r="FA839" s="192" t="e">
        <f t="shared" si="575"/>
        <v>#DIV/0!</v>
      </c>
      <c r="FB839" s="192" t="e">
        <f t="shared" si="576"/>
        <v>#DIV/0!</v>
      </c>
      <c r="FC839" s="192" t="e">
        <f t="shared" si="577"/>
        <v>#DIV/0!</v>
      </c>
      <c r="FD839" s="192" t="e">
        <f t="shared" si="578"/>
        <v>#DIV/0!</v>
      </c>
      <c r="FE839" s="193" t="e">
        <f t="shared" si="579"/>
        <v>#DIV/0!</v>
      </c>
      <c r="FF839" s="194" t="e">
        <f t="shared" si="580"/>
        <v>#DIV/0!</v>
      </c>
      <c r="FG839" s="401"/>
      <c r="FH839" s="403"/>
      <c r="FI839" s="778">
        <f t="shared" si="582"/>
        <v>0</v>
      </c>
      <c r="FJ839" s="779" t="e">
        <f t="shared" si="583"/>
        <v>#DIV/0!</v>
      </c>
      <c r="FK839" s="779" t="e">
        <f t="shared" si="584"/>
        <v>#DIV/0!</v>
      </c>
      <c r="FL839" s="780" t="e">
        <f t="shared" si="585"/>
        <v>#DIV/0!</v>
      </c>
      <c r="FM839" s="169" t="e">
        <f t="shared" si="586"/>
        <v>#DIV/0!</v>
      </c>
      <c r="FN839" s="783" t="e">
        <f t="shared" si="587"/>
        <v>#DIV/0!</v>
      </c>
      <c r="FO839" s="226"/>
      <c r="FP839" s="226"/>
      <c r="FQ839" s="226"/>
      <c r="FR839" s="226"/>
      <c r="FS839" s="226"/>
      <c r="FT839" s="226"/>
      <c r="FU839" s="226"/>
      <c r="FV839" s="226"/>
      <c r="FW839" s="226"/>
      <c r="FX839" s="226"/>
      <c r="FY839" s="226"/>
      <c r="FZ839" s="226"/>
      <c r="GA839" s="226"/>
      <c r="GB839" s="226"/>
      <c r="GC839" s="226"/>
      <c r="GD839" s="226"/>
      <c r="GE839" s="226"/>
      <c r="GF839" s="226"/>
      <c r="GG839" s="226"/>
      <c r="GH839" s="226"/>
      <c r="GI839" s="226"/>
      <c r="GJ839" s="226"/>
      <c r="GK839" s="226"/>
      <c r="GL839" s="226"/>
      <c r="GM839" s="226"/>
      <c r="GN839" s="226"/>
      <c r="GO839" s="226"/>
      <c r="GP839" s="226"/>
      <c r="GQ839" s="226"/>
      <c r="GR839" s="226"/>
      <c r="GS839" s="226"/>
      <c r="GT839" s="226"/>
      <c r="GU839" s="226"/>
      <c r="GV839" s="226"/>
      <c r="GW839" s="226"/>
      <c r="GX839" s="226"/>
      <c r="GY839" s="226"/>
      <c r="GZ839" s="226"/>
      <c r="HA839" s="226"/>
      <c r="HB839" s="226"/>
      <c r="HC839" s="226"/>
      <c r="HD839" s="226"/>
      <c r="HE839" s="226"/>
      <c r="HF839" s="226"/>
      <c r="HG839" s="226"/>
      <c r="HH839" s="226"/>
      <c r="HI839" s="226"/>
      <c r="HJ839" s="226"/>
      <c r="HK839" s="226"/>
      <c r="HL839" s="226"/>
      <c r="HM839" s="226"/>
      <c r="HN839" s="226"/>
      <c r="HO839" s="226"/>
      <c r="HP839" s="226"/>
      <c r="HQ839" s="226"/>
      <c r="HR839" s="226"/>
      <c r="HS839" s="226"/>
      <c r="HT839" s="226"/>
      <c r="HU839" s="226"/>
      <c r="HV839" s="226"/>
      <c r="HW839" s="226"/>
      <c r="HX839" s="226"/>
      <c r="HY839" s="226"/>
      <c r="HZ839" s="226"/>
      <c r="IA839" s="226"/>
      <c r="IB839" s="226"/>
      <c r="IC839" s="226"/>
      <c r="ID839" s="226"/>
      <c r="IE839" s="226"/>
      <c r="IF839" s="226"/>
      <c r="IG839" s="226"/>
      <c r="IH839" s="226"/>
      <c r="II839" s="226"/>
      <c r="IJ839" s="226"/>
      <c r="IK839" s="226"/>
      <c r="IL839" s="226"/>
      <c r="IM839" s="226"/>
      <c r="IN839" s="226"/>
      <c r="IO839" s="226"/>
      <c r="IP839" s="226"/>
      <c r="IQ839" s="226"/>
      <c r="IR839" s="226"/>
      <c r="IS839" s="226"/>
      <c r="IT839" s="226"/>
      <c r="IU839" s="226"/>
      <c r="IV839" s="226"/>
      <c r="IW839" s="226"/>
      <c r="IX839" s="226"/>
      <c r="IY839" s="226"/>
      <c r="IZ839" s="226"/>
      <c r="JA839" s="226"/>
      <c r="JB839" s="226"/>
      <c r="JC839" s="226"/>
      <c r="JD839" s="226"/>
      <c r="JE839" s="226"/>
      <c r="JF839" s="226"/>
      <c r="JG839" s="226"/>
      <c r="JH839" s="226"/>
      <c r="JI839" s="226"/>
      <c r="JJ839" s="226"/>
      <c r="JK839" s="226"/>
      <c r="JL839" s="226"/>
      <c r="JM839" s="226"/>
      <c r="JN839" s="226"/>
      <c r="JO839" s="226"/>
      <c r="JP839" s="226"/>
      <c r="JQ839" s="226"/>
      <c r="JR839" s="226"/>
      <c r="JS839" s="226"/>
      <c r="JT839" s="226"/>
      <c r="JU839" s="226"/>
      <c r="JV839" s="226"/>
      <c r="JW839" s="226"/>
      <c r="JX839" s="226"/>
      <c r="JY839" s="226"/>
      <c r="JZ839" s="226"/>
      <c r="KA839" s="226"/>
      <c r="KB839" s="226"/>
      <c r="KC839" s="226"/>
      <c r="KD839" s="226"/>
      <c r="KE839" s="226"/>
      <c r="KF839" s="226"/>
      <c r="KG839" s="226"/>
      <c r="KH839" s="226"/>
      <c r="KI839" s="226"/>
      <c r="KJ839" s="226"/>
      <c r="KK839" s="226"/>
      <c r="KL839" s="226"/>
      <c r="KM839" s="226"/>
      <c r="KN839" s="226"/>
      <c r="KO839" s="226"/>
      <c r="KP839" s="226"/>
      <c r="KQ839" s="226"/>
      <c r="KR839" s="226"/>
      <c r="KS839" s="226"/>
      <c r="KT839" s="226"/>
      <c r="KU839" s="226"/>
      <c r="KV839" s="226"/>
      <c r="KW839" s="226"/>
      <c r="KX839" s="226"/>
      <c r="KY839" s="226"/>
      <c r="KZ839" s="226"/>
      <c r="LA839" s="226"/>
      <c r="LB839" s="226"/>
      <c r="LC839" s="226"/>
      <c r="LD839" s="226"/>
      <c r="LE839" s="226"/>
      <c r="LF839" s="226"/>
      <c r="LG839" s="226"/>
      <c r="LH839" s="226"/>
      <c r="LI839" s="226"/>
      <c r="LJ839" s="226"/>
      <c r="LK839" s="226"/>
      <c r="LL839" s="226"/>
      <c r="LM839" s="226"/>
      <c r="LN839" s="226"/>
      <c r="LO839" s="226"/>
      <c r="LP839" s="226"/>
      <c r="LQ839" s="226"/>
      <c r="LR839" s="226"/>
      <c r="LS839" s="226"/>
      <c r="LT839" s="226"/>
      <c r="LU839" s="226"/>
      <c r="LV839" s="226"/>
      <c r="LW839" s="226"/>
      <c r="LX839" s="226"/>
      <c r="LY839" s="226"/>
      <c r="LZ839" s="226"/>
      <c r="MA839" s="226"/>
      <c r="MB839" s="226"/>
      <c r="MC839" s="226"/>
      <c r="MD839" s="226"/>
      <c r="ME839" s="226"/>
      <c r="MF839" s="226"/>
      <c r="MG839" s="226"/>
      <c r="MH839" s="226"/>
      <c r="MI839" s="226"/>
      <c r="MJ839" s="226"/>
      <c r="MK839" s="226"/>
      <c r="ML839" s="226"/>
      <c r="MM839" s="226"/>
      <c r="MN839" s="226"/>
      <c r="MO839" s="226"/>
      <c r="MP839" s="226"/>
      <c r="MQ839" s="226"/>
      <c r="MR839" s="226"/>
      <c r="MS839" s="226"/>
      <c r="MT839" s="226"/>
      <c r="MU839" s="226"/>
      <c r="MV839" s="226"/>
      <c r="MW839" s="226"/>
      <c r="MX839" s="226"/>
      <c r="MY839" s="226"/>
      <c r="MZ839" s="226"/>
      <c r="NA839" s="226"/>
      <c r="NB839" s="226"/>
      <c r="NC839" s="226"/>
      <c r="ND839" s="226"/>
      <c r="NE839" s="226"/>
      <c r="NF839" s="226"/>
      <c r="NG839" s="226"/>
      <c r="NH839" s="226"/>
      <c r="NI839" s="226"/>
      <c r="NJ839" s="226"/>
      <c r="NK839" s="226"/>
      <c r="NL839" s="226"/>
      <c r="NM839" s="226"/>
      <c r="NN839" s="226"/>
      <c r="NO839" s="226"/>
      <c r="NP839" s="226"/>
      <c r="NQ839" s="226"/>
      <c r="NR839" s="226"/>
      <c r="NS839" s="226"/>
      <c r="NT839" s="226"/>
      <c r="NU839" s="226"/>
      <c r="NV839" s="226"/>
      <c r="NW839" s="226"/>
      <c r="NX839" s="226"/>
      <c r="NY839" s="226"/>
      <c r="NZ839" s="226"/>
      <c r="OA839" s="226"/>
      <c r="OB839" s="226"/>
      <c r="OC839" s="226"/>
      <c r="OD839" s="226"/>
      <c r="OE839" s="226"/>
      <c r="OF839" s="226"/>
      <c r="OG839" s="226"/>
      <c r="OH839" s="226"/>
      <c r="OI839" s="226"/>
      <c r="OJ839" s="226"/>
      <c r="OK839" s="226"/>
      <c r="OL839" s="226"/>
      <c r="OM839" s="226"/>
      <c r="ON839" s="226"/>
      <c r="OO839" s="226"/>
      <c r="OP839" s="226"/>
      <c r="OQ839" s="226"/>
      <c r="OR839" s="226"/>
      <c r="OS839" s="226"/>
      <c r="OT839" s="226"/>
      <c r="OU839" s="226"/>
      <c r="OV839" s="226"/>
      <c r="OW839" s="226"/>
      <c r="OX839" s="226"/>
      <c r="OY839" s="226"/>
      <c r="OZ839" s="226"/>
      <c r="PA839" s="226"/>
      <c r="PB839" s="226"/>
      <c r="PC839" s="226"/>
      <c r="PD839" s="226"/>
      <c r="PE839" s="226"/>
      <c r="PF839" s="226"/>
      <c r="PG839" s="226"/>
      <c r="PH839" s="226"/>
      <c r="PI839" s="226"/>
      <c r="PJ839" s="226"/>
      <c r="PK839" s="226"/>
      <c r="PL839" s="226"/>
      <c r="PM839" s="226"/>
      <c r="PN839" s="226"/>
      <c r="PO839" s="226"/>
      <c r="PP839" s="226"/>
      <c r="PQ839" s="226"/>
      <c r="PR839" s="226"/>
      <c r="PS839" s="226"/>
      <c r="PT839" s="226"/>
      <c r="PU839" s="226"/>
      <c r="PV839" s="226"/>
      <c r="PW839" s="226"/>
      <c r="PX839" s="226"/>
      <c r="PY839" s="226"/>
      <c r="PZ839" s="226"/>
      <c r="QA839" s="226"/>
      <c r="QB839" s="226"/>
      <c r="QC839" s="226"/>
      <c r="QD839" s="226"/>
      <c r="QE839" s="226"/>
      <c r="QF839" s="226"/>
      <c r="QG839" s="226"/>
      <c r="QH839" s="226"/>
      <c r="QI839" s="226"/>
      <c r="QJ839" s="226"/>
      <c r="QK839" s="226"/>
      <c r="QL839" s="226"/>
      <c r="QM839" s="226"/>
      <c r="QN839" s="226"/>
      <c r="QO839" s="226"/>
      <c r="QP839" s="226"/>
      <c r="QQ839" s="226"/>
      <c r="QR839" s="226"/>
      <c r="QS839" s="226"/>
      <c r="QT839" s="226"/>
      <c r="QU839" s="226"/>
      <c r="QV839" s="226"/>
      <c r="QW839" s="226"/>
      <c r="QX839" s="226"/>
      <c r="QY839" s="226"/>
      <c r="QZ839" s="226"/>
      <c r="RA839" s="226"/>
      <c r="RB839" s="226"/>
      <c r="RC839" s="226"/>
      <c r="RD839" s="226"/>
      <c r="RE839" s="226"/>
      <c r="RF839" s="226"/>
      <c r="RG839" s="226"/>
      <c r="RH839" s="226"/>
      <c r="RI839" s="226"/>
      <c r="RJ839" s="226"/>
      <c r="RK839" s="226"/>
      <c r="RL839" s="226"/>
      <c r="RM839" s="226"/>
      <c r="RN839" s="226"/>
      <c r="RO839" s="226"/>
      <c r="RP839" s="226"/>
      <c r="RQ839" s="226"/>
      <c r="RR839" s="226"/>
      <c r="RS839" s="226"/>
      <c r="RT839" s="226"/>
      <c r="RU839" s="226"/>
      <c r="RV839" s="226"/>
      <c r="RW839" s="226"/>
      <c r="RX839" s="226"/>
      <c r="RY839" s="226"/>
      <c r="RZ839" s="226"/>
      <c r="SA839" s="226"/>
      <c r="SB839" s="226"/>
      <c r="SC839" s="226"/>
      <c r="SD839" s="226"/>
      <c r="SE839" s="226"/>
      <c r="SF839" s="226"/>
      <c r="SG839" s="226"/>
      <c r="SH839" s="226"/>
      <c r="SI839" s="226"/>
      <c r="SJ839" s="226"/>
      <c r="SK839" s="226"/>
      <c r="SL839" s="226"/>
      <c r="SM839" s="226"/>
      <c r="SN839" s="226"/>
      <c r="SO839" s="226"/>
      <c r="SP839" s="226"/>
      <c r="SQ839" s="226"/>
      <c r="SR839" s="226"/>
      <c r="SS839" s="226"/>
      <c r="ST839" s="226"/>
      <c r="SU839" s="226"/>
      <c r="SV839" s="226"/>
      <c r="SW839" s="226"/>
      <c r="SX839" s="226"/>
      <c r="SY839" s="226"/>
      <c r="SZ839" s="226"/>
      <c r="TA839" s="226"/>
      <c r="TB839" s="226"/>
      <c r="TC839" s="226"/>
      <c r="TD839" s="226"/>
      <c r="TE839" s="226"/>
      <c r="TF839" s="226"/>
      <c r="TG839" s="226"/>
      <c r="TH839" s="226"/>
      <c r="TI839" s="226"/>
      <c r="TJ839" s="226"/>
      <c r="TK839" s="226"/>
      <c r="TL839" s="226"/>
      <c r="TM839" s="226"/>
      <c r="TN839" s="226"/>
      <c r="TO839" s="226"/>
      <c r="TP839" s="226"/>
      <c r="TQ839" s="226"/>
      <c r="TR839" s="226"/>
      <c r="TS839" s="226"/>
      <c r="TT839" s="226"/>
      <c r="TU839" s="226"/>
      <c r="TV839" s="226"/>
      <c r="TW839" s="226"/>
      <c r="TX839" s="226"/>
      <c r="TY839" s="226"/>
      <c r="TZ839" s="226"/>
      <c r="UA839" s="226"/>
      <c r="UB839" s="226"/>
      <c r="UC839" s="226"/>
      <c r="UD839" s="226"/>
      <c r="UE839" s="226"/>
      <c r="UF839" s="226"/>
      <c r="UG839" s="226"/>
      <c r="UH839" s="226"/>
      <c r="UI839" s="226"/>
      <c r="UJ839" s="226"/>
      <c r="UK839" s="226"/>
      <c r="UL839" s="226"/>
      <c r="UM839" s="226"/>
      <c r="UN839" s="226"/>
      <c r="UO839" s="226"/>
      <c r="UP839" s="226"/>
      <c r="UQ839" s="226"/>
      <c r="UR839" s="226"/>
      <c r="US839" s="226"/>
      <c r="UT839" s="226"/>
      <c r="UU839" s="226"/>
      <c r="UV839" s="226"/>
      <c r="UW839" s="226"/>
      <c r="UX839" s="226"/>
      <c r="UY839" s="226"/>
      <c r="UZ839" s="226"/>
      <c r="VA839" s="226"/>
      <c r="VB839" s="226"/>
      <c r="VC839" s="226"/>
      <c r="VD839" s="226"/>
      <c r="VE839" s="226"/>
      <c r="VF839" s="226"/>
      <c r="VG839" s="226"/>
      <c r="VH839" s="226"/>
      <c r="VI839" s="226"/>
      <c r="VJ839" s="226"/>
      <c r="VK839" s="226"/>
      <c r="VL839" s="226"/>
      <c r="VM839" s="226"/>
      <c r="VN839" s="226"/>
      <c r="VO839" s="226"/>
      <c r="VP839" s="226"/>
      <c r="VQ839" s="226"/>
      <c r="VR839" s="226"/>
      <c r="VS839" s="226"/>
      <c r="VT839" s="226"/>
      <c r="VU839" s="226"/>
      <c r="VV839" s="226"/>
      <c r="VW839" s="226"/>
      <c r="VX839" s="226"/>
      <c r="VY839" s="226"/>
      <c r="VZ839" s="226"/>
      <c r="WA839" s="226"/>
      <c r="WB839" s="226"/>
      <c r="WC839" s="226"/>
      <c r="WD839" s="226"/>
      <c r="WE839" s="226"/>
      <c r="WF839" s="226"/>
      <c r="WG839" s="226"/>
      <c r="WH839" s="226"/>
      <c r="WI839" s="226"/>
      <c r="WJ839" s="226"/>
      <c r="WK839" s="226"/>
      <c r="WL839" s="226"/>
      <c r="WM839" s="226"/>
      <c r="WN839" s="226"/>
      <c r="WO839" s="226"/>
      <c r="WP839" s="226"/>
      <c r="WQ839" s="226"/>
      <c r="WR839" s="226"/>
      <c r="WS839" s="226"/>
      <c r="WT839" s="226"/>
      <c r="WU839" s="226"/>
      <c r="WV839" s="226"/>
      <c r="WW839" s="226"/>
      <c r="WX839" s="226"/>
      <c r="WY839" s="226"/>
      <c r="WZ839" s="226"/>
      <c r="XA839" s="226"/>
      <c r="XB839" s="226"/>
      <c r="XC839" s="226"/>
      <c r="XD839" s="226"/>
      <c r="XE839" s="226"/>
      <c r="XF839" s="226"/>
      <c r="XG839" s="226"/>
      <c r="XH839" s="226"/>
      <c r="XI839" s="226"/>
      <c r="XJ839" s="226"/>
      <c r="XK839" s="226"/>
      <c r="XL839" s="226"/>
      <c r="XM839" s="226"/>
      <c r="XN839" s="226"/>
      <c r="XO839" s="226"/>
      <c r="XP839" s="226"/>
      <c r="XQ839" s="226"/>
      <c r="XR839" s="226"/>
      <c r="XS839" s="226"/>
      <c r="XT839" s="226"/>
      <c r="XU839" s="226"/>
      <c r="XV839" s="226"/>
      <c r="XW839" s="226"/>
      <c r="XX839" s="226"/>
      <c r="XY839" s="226"/>
      <c r="XZ839" s="226"/>
      <c r="YA839" s="226"/>
      <c r="YB839" s="226"/>
      <c r="YC839" s="226"/>
      <c r="YD839" s="226"/>
      <c r="YE839" s="226"/>
      <c r="YF839" s="226"/>
      <c r="YG839" s="226"/>
      <c r="YH839" s="226"/>
      <c r="YI839" s="226"/>
      <c r="YJ839" s="226"/>
      <c r="YK839" s="226"/>
      <c r="YL839" s="226"/>
      <c r="YM839" s="226"/>
      <c r="YN839" s="226"/>
      <c r="YO839" s="226"/>
      <c r="YP839" s="226"/>
      <c r="YQ839" s="226"/>
      <c r="YR839" s="226"/>
      <c r="YS839" s="226"/>
      <c r="YT839" s="226"/>
      <c r="YU839" s="226"/>
      <c r="YV839" s="226"/>
      <c r="YW839" s="226"/>
      <c r="YX839" s="226"/>
      <c r="YY839" s="226"/>
      <c r="YZ839" s="226"/>
      <c r="ZA839" s="226"/>
      <c r="ZB839" s="226"/>
      <c r="ZC839" s="226"/>
      <c r="ZD839" s="226"/>
      <c r="ZE839" s="226"/>
      <c r="ZF839" s="226"/>
      <c r="ZG839" s="226"/>
      <c r="ZH839" s="226"/>
      <c r="ZI839" s="226"/>
      <c r="ZJ839" s="226"/>
      <c r="ZK839" s="226"/>
      <c r="ZL839" s="226"/>
      <c r="ZM839" s="226"/>
      <c r="ZN839" s="226"/>
      <c r="ZO839" s="226"/>
      <c r="ZP839" s="226"/>
      <c r="ZQ839" s="226"/>
      <c r="ZR839" s="226"/>
      <c r="ZS839" s="226"/>
      <c r="ZT839" s="226"/>
      <c r="ZU839" s="226"/>
      <c r="ZV839" s="226"/>
      <c r="ZW839" s="226"/>
      <c r="ZX839" s="226"/>
      <c r="ZY839" s="226"/>
      <c r="ZZ839" s="226"/>
      <c r="AAA839" s="226"/>
      <c r="AAB839" s="226"/>
      <c r="AAC839" s="226"/>
      <c r="AAD839" s="226"/>
      <c r="AAE839" s="226"/>
      <c r="AAF839" s="226"/>
      <c r="AAG839" s="226"/>
      <c r="AAH839" s="226"/>
      <c r="AAI839" s="226"/>
      <c r="AAJ839" s="226"/>
      <c r="AAK839" s="226"/>
      <c r="AAL839" s="226"/>
      <c r="AAM839" s="226"/>
      <c r="AAN839" s="226"/>
      <c r="AAO839" s="226"/>
      <c r="AAP839" s="226"/>
      <c r="AAQ839" s="226"/>
      <c r="AAR839" s="226"/>
      <c r="AAS839" s="226"/>
      <c r="AAT839" s="226"/>
      <c r="AAU839" s="226"/>
      <c r="AAV839" s="226"/>
      <c r="AAW839" s="226"/>
      <c r="AAX839" s="226"/>
      <c r="AAY839" s="226"/>
      <c r="AAZ839" s="226"/>
      <c r="ABA839" s="226"/>
      <c r="ABB839" s="226"/>
      <c r="ABC839" s="226"/>
      <c r="ABD839" s="226"/>
      <c r="ABE839" s="226"/>
      <c r="ABF839" s="226"/>
      <c r="ABG839" s="226"/>
      <c r="ABH839" s="226"/>
      <c r="ABI839" s="226"/>
      <c r="ABJ839" s="226"/>
      <c r="ABK839" s="226"/>
      <c r="ABL839" s="226"/>
      <c r="ABM839" s="226"/>
      <c r="ABN839" s="226"/>
      <c r="ABO839" s="226"/>
      <c r="ABP839" s="226"/>
      <c r="ABQ839" s="226"/>
      <c r="ABR839" s="226"/>
      <c r="ABS839" s="226"/>
      <c r="ABT839" s="226"/>
      <c r="ABU839" s="226"/>
      <c r="ABV839" s="226"/>
      <c r="ABW839" s="226"/>
      <c r="ABX839" s="226"/>
      <c r="ABY839" s="226"/>
      <c r="ABZ839" s="226"/>
      <c r="ACA839" s="226"/>
      <c r="ACB839" s="226"/>
      <c r="ACC839" s="226"/>
      <c r="ACD839" s="226"/>
      <c r="ACE839" s="226"/>
      <c r="ACF839" s="226"/>
      <c r="ACG839" s="226"/>
      <c r="ACH839" s="226"/>
      <c r="ACI839" s="226"/>
      <c r="ACJ839" s="226"/>
      <c r="ACK839" s="226"/>
      <c r="ACL839" s="226"/>
      <c r="ACM839" s="226"/>
      <c r="ACN839" s="226"/>
      <c r="ACO839" s="226"/>
      <c r="ACP839" s="226"/>
      <c r="ACQ839" s="226"/>
      <c r="ACR839" s="226"/>
      <c r="ACS839" s="226"/>
      <c r="ACT839" s="226"/>
      <c r="ACU839" s="226"/>
      <c r="ACV839" s="226"/>
      <c r="ACW839" s="226"/>
      <c r="ACX839" s="226"/>
      <c r="ACY839" s="226"/>
      <c r="ACZ839" s="226"/>
      <c r="ADA839" s="226"/>
      <c r="ADB839" s="226"/>
      <c r="ADC839" s="226"/>
      <c r="ADD839" s="226"/>
      <c r="ADE839" s="226"/>
      <c r="ADF839" s="226"/>
      <c r="ADG839" s="226"/>
      <c r="ADH839" s="226"/>
      <c r="ADI839" s="226"/>
      <c r="ADJ839" s="226"/>
      <c r="ADK839" s="226"/>
      <c r="ADL839" s="226"/>
      <c r="ADM839" s="226"/>
      <c r="ADN839" s="226"/>
      <c r="ADO839" s="226"/>
      <c r="ADP839" s="226"/>
      <c r="ADQ839" s="226"/>
      <c r="ADR839" s="226"/>
      <c r="ADS839" s="226"/>
      <c r="ADT839" s="226"/>
      <c r="ADU839" s="226"/>
      <c r="ADV839" s="226"/>
      <c r="ADW839" s="226"/>
      <c r="ADX839" s="226"/>
      <c r="ADY839" s="226"/>
      <c r="ADZ839" s="226"/>
      <c r="AEA839" s="226"/>
      <c r="AEB839" s="226"/>
      <c r="AEC839" s="226"/>
      <c r="AED839" s="226"/>
      <c r="AEE839" s="226"/>
      <c r="AEF839" s="226"/>
      <c r="AEG839" s="226"/>
      <c r="AEH839" s="226"/>
      <c r="AEI839" s="226"/>
      <c r="AEJ839" s="226"/>
      <c r="AEK839" s="226"/>
      <c r="AEL839" s="226"/>
      <c r="AEM839" s="226"/>
      <c r="AEN839" s="226"/>
      <c r="AEO839" s="226"/>
      <c r="AEP839" s="226"/>
      <c r="AEQ839" s="226"/>
      <c r="AER839" s="226"/>
      <c r="AES839" s="226"/>
      <c r="AET839" s="226"/>
      <c r="AEU839" s="226"/>
      <c r="AEV839" s="226"/>
      <c r="AEW839" s="226"/>
      <c r="AEX839" s="226"/>
      <c r="AEY839" s="226"/>
      <c r="AEZ839" s="226"/>
      <c r="AFA839" s="226"/>
      <c r="AFB839" s="226"/>
      <c r="AFC839" s="226"/>
      <c r="AFD839" s="226"/>
      <c r="AFE839" s="226"/>
      <c r="AFF839" s="226"/>
      <c r="AFG839" s="226"/>
      <c r="AFH839" s="226"/>
      <c r="AFI839" s="226"/>
      <c r="AFJ839" s="226"/>
      <c r="AFK839" s="226"/>
      <c r="AFL839" s="226"/>
      <c r="AFM839" s="226"/>
      <c r="AFN839" s="226"/>
      <c r="AFO839" s="226"/>
      <c r="AFP839" s="226"/>
      <c r="AFQ839" s="226"/>
      <c r="AFR839" s="226"/>
      <c r="AFS839" s="226"/>
      <c r="AFT839" s="226"/>
      <c r="AFU839" s="226"/>
      <c r="AFV839" s="226"/>
      <c r="AFW839" s="226"/>
      <c r="AFX839" s="226"/>
      <c r="AFY839" s="226"/>
      <c r="AFZ839" s="226"/>
      <c r="AGA839" s="226"/>
      <c r="AGB839" s="226"/>
      <c r="AGC839" s="226"/>
      <c r="AGD839" s="226"/>
      <c r="AGE839" s="226"/>
      <c r="AGF839" s="226"/>
      <c r="AGG839" s="226"/>
      <c r="AGH839" s="226"/>
      <c r="AGI839" s="226"/>
      <c r="AGJ839" s="226"/>
      <c r="AGK839" s="226"/>
      <c r="AGL839" s="226"/>
      <c r="AGM839" s="226"/>
      <c r="AGN839" s="226"/>
      <c r="AGO839" s="226"/>
      <c r="AGP839" s="226"/>
      <c r="AGQ839" s="226"/>
      <c r="AGR839" s="226"/>
      <c r="AGS839" s="226"/>
      <c r="AGT839" s="226"/>
      <c r="AGU839" s="226"/>
      <c r="AGV839" s="226"/>
      <c r="AGW839" s="226"/>
      <c r="AGX839" s="226"/>
      <c r="AGY839" s="226"/>
      <c r="AGZ839" s="226"/>
      <c r="AHA839" s="226"/>
      <c r="AHB839" s="226"/>
      <c r="AHC839" s="226"/>
      <c r="AHD839" s="226"/>
      <c r="AHE839" s="226"/>
      <c r="AHF839" s="226"/>
      <c r="AHG839" s="226"/>
      <c r="AHH839" s="226"/>
      <c r="AHI839" s="226"/>
      <c r="AHJ839" s="226"/>
      <c r="AHK839" s="226"/>
      <c r="AHL839" s="226"/>
      <c r="AHM839" s="226"/>
      <c r="AHN839" s="226"/>
      <c r="AHO839" s="226"/>
      <c r="AHP839" s="226"/>
      <c r="AHQ839" s="226"/>
      <c r="AHR839" s="226"/>
      <c r="AHS839" s="226"/>
      <c r="AHT839" s="226"/>
      <c r="AHU839" s="226"/>
      <c r="AHV839" s="226"/>
      <c r="AHW839" s="226"/>
      <c r="AHX839" s="226"/>
      <c r="AHY839" s="226"/>
      <c r="AHZ839" s="226"/>
      <c r="AIA839" s="226"/>
      <c r="AIB839" s="226"/>
      <c r="AIC839" s="226"/>
      <c r="AID839" s="226"/>
      <c r="AIE839" s="226"/>
      <c r="AIF839" s="226"/>
      <c r="AIG839" s="226"/>
      <c r="AIH839" s="226"/>
      <c r="AII839" s="226"/>
      <c r="AIJ839" s="226"/>
      <c r="AIK839" s="226"/>
      <c r="AIL839" s="226"/>
      <c r="AIM839" s="226"/>
      <c r="AIN839" s="226"/>
      <c r="AIO839" s="226"/>
      <c r="AIP839" s="226"/>
      <c r="AIQ839" s="226"/>
      <c r="AIR839" s="226"/>
      <c r="AIS839" s="226"/>
      <c r="AIT839" s="226"/>
      <c r="AIU839" s="226"/>
      <c r="AIV839" s="226"/>
      <c r="AIW839" s="226"/>
      <c r="AIX839" s="226"/>
      <c r="AIY839" s="226"/>
      <c r="AIZ839" s="226"/>
      <c r="AJA839" s="226"/>
      <c r="AJB839" s="226"/>
      <c r="AJC839" s="226"/>
      <c r="AJD839" s="226"/>
      <c r="AJE839" s="226"/>
      <c r="AJF839" s="226"/>
      <c r="AJG839" s="226"/>
      <c r="AJH839" s="226"/>
      <c r="AJI839" s="226"/>
      <c r="AJJ839" s="226"/>
      <c r="AJK839" s="226"/>
      <c r="AJL839" s="226"/>
      <c r="AJM839" s="226"/>
      <c r="AJN839" s="226"/>
      <c r="AJO839" s="226"/>
      <c r="AJP839" s="226"/>
      <c r="AJQ839" s="226"/>
      <c r="AJR839" s="226"/>
      <c r="AJS839" s="226"/>
      <c r="AJT839" s="226"/>
      <c r="AJU839" s="226"/>
      <c r="AJV839" s="226"/>
      <c r="AJW839" s="226"/>
      <c r="AJX839" s="226"/>
      <c r="AJY839" s="226"/>
      <c r="AJZ839" s="226"/>
      <c r="AKA839" s="226"/>
      <c r="AKB839" s="226"/>
      <c r="AKC839" s="226"/>
      <c r="AKD839" s="226"/>
      <c r="AKE839" s="226"/>
      <c r="AKF839" s="226"/>
      <c r="AKG839" s="226"/>
      <c r="AKH839" s="226"/>
      <c r="AKI839" s="226"/>
      <c r="AKJ839" s="226"/>
      <c r="AKK839" s="226"/>
      <c r="AKL839" s="226"/>
      <c r="AKM839" s="226"/>
      <c r="AKN839" s="226"/>
      <c r="AKO839" s="226"/>
      <c r="AKP839" s="226"/>
      <c r="AKQ839" s="226"/>
      <c r="AKR839" s="226"/>
      <c r="AKS839" s="226"/>
      <c r="AKT839" s="226"/>
      <c r="AKU839" s="226"/>
      <c r="AKV839" s="226"/>
      <c r="AKW839" s="226"/>
      <c r="AKX839" s="226"/>
      <c r="AKY839" s="226"/>
      <c r="AKZ839" s="226"/>
      <c r="ALA839" s="226"/>
      <c r="ALB839" s="226"/>
      <c r="ALC839" s="226"/>
      <c r="ALD839" s="226"/>
      <c r="ALE839" s="226"/>
      <c r="ALF839" s="226"/>
      <c r="ALG839" s="226"/>
      <c r="ALH839" s="226"/>
      <c r="ALI839" s="226"/>
      <c r="ALJ839" s="226"/>
      <c r="ALK839" s="226"/>
      <c r="ALL839" s="226"/>
      <c r="ALM839" s="226"/>
      <c r="ALN839" s="226"/>
      <c r="ALO839" s="226"/>
      <c r="ALP839" s="226"/>
      <c r="ALQ839" s="226"/>
      <c r="ALR839" s="226"/>
      <c r="ALS839" s="226"/>
      <c r="ALT839" s="226"/>
      <c r="ALU839" s="226"/>
      <c r="ALV839" s="226"/>
      <c r="ALW839" s="226"/>
      <c r="ALX839" s="226"/>
      <c r="ALY839" s="226"/>
      <c r="ALZ839" s="226"/>
      <c r="AMA839" s="226"/>
      <c r="AMB839" s="226"/>
      <c r="AMC839" s="226"/>
      <c r="AMD839" s="226"/>
      <c r="AME839" s="226"/>
      <c r="AMF839" s="226"/>
      <c r="AMG839" s="226"/>
      <c r="AMH839" s="226"/>
      <c r="AMI839" s="226"/>
      <c r="AMJ839" s="226"/>
      <c r="AMK839" s="226"/>
      <c r="AML839" s="226"/>
      <c r="AMM839" s="226"/>
      <c r="AMN839" s="226"/>
      <c r="AMO839" s="226"/>
      <c r="AMP839" s="226"/>
      <c r="AMQ839" s="226"/>
      <c r="AMR839" s="226"/>
      <c r="AMS839" s="226"/>
      <c r="AMT839" s="226"/>
      <c r="AMU839" s="226"/>
      <c r="AMV839" s="226"/>
      <c r="AMW839" s="226"/>
      <c r="AMX839" s="226"/>
    </row>
    <row r="840" spans="1:1038" s="398" customFormat="1" ht="18" customHeight="1">
      <c r="A840" s="548">
        <v>43333</v>
      </c>
      <c r="B840" s="543" t="s">
        <v>1647</v>
      </c>
      <c r="C840" s="226"/>
      <c r="D840" s="225" t="s">
        <v>1279</v>
      </c>
      <c r="E840" s="256">
        <v>100</v>
      </c>
      <c r="F840" s="226">
        <v>4</v>
      </c>
      <c r="G840" s="391" t="str">
        <f t="shared" ref="G840" si="588">E840&amp;"-"&amp;F840</f>
        <v>100-4</v>
      </c>
      <c r="H840" s="226">
        <v>6</v>
      </c>
      <c r="I840" s="226">
        <v>8</v>
      </c>
      <c r="J840" s="544">
        <f t="shared" ref="J840:J841" si="589">IF(H840=0, 1, 0)</f>
        <v>0</v>
      </c>
      <c r="K840" s="545" t="b">
        <f>IF(J841=1,IF(((VLOOKUP($G840,[3]Depth_Lookup!$A$3:$J$550,9,FALSE))-(I840/100))=0,"Good",IF(((VLOOKUP($G840,[3]Depth_Lookup!$A$3:$J$550,9,FALSE))-(I840/100))&gt;0,"Too Short","Too Long")))</f>
        <v>0</v>
      </c>
      <c r="L840" s="171">
        <f>(VLOOKUP($G840,Depth_Lookup!$A$3:$J$410,10,FALSE))+(H840/100)</f>
        <v>263.12</v>
      </c>
      <c r="M840" s="171">
        <f>(VLOOKUP($G840,Depth_Lookup!$A$3:$J$410,10,FALSE))+(I840/100)</f>
        <v>263.14</v>
      </c>
      <c r="N840" s="232" t="s">
        <v>2369</v>
      </c>
      <c r="O840" s="226">
        <v>1</v>
      </c>
      <c r="P840" s="256" t="s">
        <v>853</v>
      </c>
      <c r="Q840" s="256" t="s">
        <v>125</v>
      </c>
      <c r="R840" s="391" t="str">
        <f t="shared" ref="R840" si="590">P840&amp;""&amp;Q840</f>
        <v>SerpentinizedHarzburgite</v>
      </c>
      <c r="S840" s="226" t="s">
        <v>116</v>
      </c>
      <c r="T840" s="226" t="s">
        <v>116</v>
      </c>
      <c r="U840" s="226" t="s">
        <v>108</v>
      </c>
      <c r="V840" s="226" t="s">
        <v>509</v>
      </c>
      <c r="W840" s="226" t="s">
        <v>102</v>
      </c>
      <c r="X840" s="392">
        <f>VLOOKUP(W840,[3]definitions_list_lookup!$A$13:$B$19,2,0)</f>
        <v>5</v>
      </c>
      <c r="Y840" s="256" t="s">
        <v>90</v>
      </c>
      <c r="Z840" s="256"/>
      <c r="AA840" s="226"/>
      <c r="AB840" s="226" t="s">
        <v>116</v>
      </c>
      <c r="AC840" s="226" t="s">
        <v>108</v>
      </c>
      <c r="AD840" s="226" t="s">
        <v>96</v>
      </c>
      <c r="AE840" s="393" t="s">
        <v>123</v>
      </c>
      <c r="AF840" s="391">
        <f>VLOOKUP(AE840,[3]definitions_list_mag!$V$12:$W$15,2,0)</f>
        <v>1</v>
      </c>
      <c r="AG840" s="394" t="s">
        <v>1366</v>
      </c>
      <c r="AH840" s="226"/>
      <c r="AI840" s="257">
        <v>64</v>
      </c>
      <c r="AJ840" s="226"/>
      <c r="AK840" s="226"/>
      <c r="AL840" s="226"/>
      <c r="AM840" s="226"/>
      <c r="AN840" s="226"/>
      <c r="AO840" s="257"/>
      <c r="AP840" s="226"/>
      <c r="AQ840" s="226"/>
      <c r="AR840" s="226"/>
      <c r="AS840" s="226"/>
      <c r="AT840" s="226"/>
      <c r="AU840" s="257"/>
      <c r="AV840" s="226"/>
      <c r="AW840" s="226"/>
      <c r="AX840" s="226"/>
      <c r="AY840" s="226"/>
      <c r="AZ840" s="226"/>
      <c r="BA840" s="257">
        <v>35</v>
      </c>
      <c r="BB840" s="226">
        <v>6</v>
      </c>
      <c r="BC840" s="226">
        <v>2</v>
      </c>
      <c r="BD840" s="226" t="s">
        <v>110</v>
      </c>
      <c r="BE840" s="226" t="s">
        <v>103</v>
      </c>
      <c r="BF840" s="226"/>
      <c r="BG840" s="257"/>
      <c r="BH840" s="226"/>
      <c r="BI840" s="226"/>
      <c r="BJ840" s="226"/>
      <c r="BK840" s="226"/>
      <c r="BL840" s="226"/>
      <c r="BM840" s="257">
        <v>1</v>
      </c>
      <c r="BN840" s="226">
        <v>1</v>
      </c>
      <c r="BO840" s="226">
        <v>0.5</v>
      </c>
      <c r="BP840" s="226"/>
      <c r="BQ840" s="226"/>
      <c r="BR840" s="226"/>
      <c r="BS840" s="226"/>
      <c r="BT840" s="226"/>
      <c r="BU840" s="226"/>
      <c r="BV840" s="226"/>
      <c r="BW840" s="226"/>
      <c r="BX840" s="226"/>
      <c r="BY840" s="257"/>
      <c r="BZ840" s="226"/>
      <c r="CA840" s="226"/>
      <c r="CB840" s="226"/>
      <c r="CC840" s="226"/>
      <c r="CD840" s="226"/>
      <c r="CE840" s="226"/>
      <c r="CF840" s="399">
        <f t="shared" ref="CF840" si="591">AI840+AO840+BA840+AU840+BG840+BM840+BY840</f>
        <v>100</v>
      </c>
      <c r="CG840" s="259"/>
      <c r="CH840" s="150" t="s">
        <v>1329</v>
      </c>
      <c r="CI840" s="150">
        <v>75</v>
      </c>
      <c r="CJ840" s="150" t="s">
        <v>514</v>
      </c>
      <c r="CK840" s="158"/>
      <c r="CL840" s="395"/>
      <c r="CM840" s="395"/>
      <c r="CN840" s="395"/>
      <c r="CO840" s="395"/>
      <c r="CP840" s="395"/>
      <c r="CQ840" s="395"/>
      <c r="CR840" s="395"/>
      <c r="CS840" s="395"/>
      <c r="CT840" s="395"/>
      <c r="CU840" s="395"/>
      <c r="CV840" s="395"/>
      <c r="CW840" s="395"/>
      <c r="CX840" s="395"/>
      <c r="CY840" s="395"/>
      <c r="CZ840" s="395"/>
      <c r="DA840" s="395"/>
      <c r="DB840" s="395">
        <v>95</v>
      </c>
      <c r="DC840" s="256">
        <v>5</v>
      </c>
      <c r="DD840" s="395"/>
      <c r="DE840" s="395"/>
      <c r="DF840" s="395"/>
      <c r="DG840" s="395"/>
      <c r="DH840" s="395"/>
      <c r="DI840" s="395"/>
      <c r="DJ840" s="395"/>
      <c r="DK840" s="396">
        <f t="shared" ref="DK840" si="592">SUM(CL840:DJ840)</f>
        <v>100</v>
      </c>
      <c r="DL840" s="259"/>
      <c r="DM840" s="395"/>
      <c r="DN840" s="395"/>
      <c r="DO840" s="397"/>
      <c r="DQ840" s="259"/>
      <c r="DR840" s="563"/>
      <c r="DS840" s="259"/>
      <c r="DT840" s="543" t="s">
        <v>2370</v>
      </c>
      <c r="DU840" s="566"/>
      <c r="DV840" s="566"/>
      <c r="DW840" s="400" t="e">
        <f>VLOOKUP(P840,[3]definitions_list_lookup!$K$30:$L$54,2,0)</f>
        <v>#N/A</v>
      </c>
      <c r="DX840" s="698" t="s">
        <v>853</v>
      </c>
      <c r="DY840" s="567" t="s">
        <v>1751</v>
      </c>
      <c r="DZ840" s="546"/>
      <c r="EA840" s="104"/>
      <c r="EB840" s="256"/>
      <c r="EC840" s="104"/>
      <c r="ED840" s="229" t="s">
        <v>2517</v>
      </c>
      <c r="EE840" s="401"/>
      <c r="EF840" s="402"/>
      <c r="EG840" s="401"/>
      <c r="EH840" s="403"/>
      <c r="EI840" s="404"/>
      <c r="EJ840" s="405"/>
      <c r="EK840" s="406"/>
      <c r="EL840" s="401"/>
      <c r="EM840" s="403"/>
      <c r="EN840" s="403"/>
      <c r="EO840" s="407"/>
      <c r="EP840" s="407"/>
      <c r="EQ840" s="407"/>
      <c r="ER840" s="407"/>
      <c r="ES840" s="407"/>
      <c r="ET840" s="407"/>
      <c r="EU840" s="407"/>
      <c r="EV840" s="408"/>
      <c r="EW840" s="408"/>
      <c r="EX840" s="408"/>
      <c r="EY840" s="408"/>
      <c r="EZ840" s="192" t="e">
        <f t="shared" si="574"/>
        <v>#DIV/0!</v>
      </c>
      <c r="FA840" s="192" t="e">
        <f t="shared" si="575"/>
        <v>#DIV/0!</v>
      </c>
      <c r="FB840" s="192" t="e">
        <f t="shared" si="576"/>
        <v>#DIV/0!</v>
      </c>
      <c r="FC840" s="192" t="e">
        <f t="shared" si="577"/>
        <v>#DIV/0!</v>
      </c>
      <c r="FD840" s="192" t="e">
        <f t="shared" si="578"/>
        <v>#DIV/0!</v>
      </c>
      <c r="FE840" s="193" t="e">
        <f t="shared" si="579"/>
        <v>#DIV/0!</v>
      </c>
      <c r="FF840" s="194" t="e">
        <f t="shared" si="580"/>
        <v>#DIV/0!</v>
      </c>
      <c r="FG840" s="401"/>
      <c r="FH840" s="403"/>
      <c r="FI840" s="778">
        <f t="shared" si="582"/>
        <v>0</v>
      </c>
      <c r="FJ840" s="779" t="e">
        <f t="shared" si="583"/>
        <v>#DIV/0!</v>
      </c>
      <c r="FK840" s="779" t="e">
        <f t="shared" si="584"/>
        <v>#DIV/0!</v>
      </c>
      <c r="FL840" s="780" t="e">
        <f t="shared" si="585"/>
        <v>#DIV/0!</v>
      </c>
      <c r="FM840" s="169" t="e">
        <f t="shared" si="586"/>
        <v>#DIV/0!</v>
      </c>
      <c r="FN840" s="783" t="e">
        <f t="shared" si="587"/>
        <v>#DIV/0!</v>
      </c>
      <c r="FO840" s="226"/>
      <c r="FP840" s="226"/>
      <c r="FQ840" s="226"/>
      <c r="FR840" s="226"/>
      <c r="FS840" s="226"/>
      <c r="FT840" s="226"/>
      <c r="FU840" s="226"/>
      <c r="FV840" s="226"/>
      <c r="FW840" s="226"/>
      <c r="FX840" s="226"/>
      <c r="FY840" s="226"/>
      <c r="FZ840" s="226"/>
      <c r="GA840" s="226"/>
      <c r="GB840" s="226"/>
      <c r="GC840" s="226"/>
      <c r="GD840" s="226"/>
      <c r="GE840" s="226"/>
      <c r="GF840" s="226"/>
      <c r="GG840" s="226"/>
      <c r="GH840" s="226"/>
      <c r="GI840" s="226"/>
      <c r="GJ840" s="226"/>
      <c r="GK840" s="226"/>
      <c r="GL840" s="226"/>
      <c r="GM840" s="226"/>
      <c r="GN840" s="226"/>
      <c r="GO840" s="226"/>
      <c r="GP840" s="226"/>
      <c r="GQ840" s="226"/>
      <c r="GR840" s="226"/>
      <c r="GS840" s="226"/>
      <c r="GT840" s="226"/>
      <c r="GU840" s="226"/>
      <c r="GV840" s="226"/>
      <c r="GW840" s="226"/>
      <c r="GX840" s="226"/>
      <c r="GY840" s="226"/>
      <c r="GZ840" s="226"/>
      <c r="HA840" s="226"/>
      <c r="HB840" s="226"/>
      <c r="HC840" s="226"/>
      <c r="HD840" s="226"/>
      <c r="HE840" s="226"/>
      <c r="HF840" s="226"/>
      <c r="HG840" s="226"/>
      <c r="HH840" s="226"/>
      <c r="HI840" s="226"/>
      <c r="HJ840" s="226"/>
      <c r="HK840" s="226"/>
      <c r="HL840" s="226"/>
      <c r="HM840" s="226"/>
      <c r="HN840" s="226"/>
      <c r="HO840" s="226"/>
      <c r="HP840" s="226"/>
      <c r="HQ840" s="226"/>
      <c r="HR840" s="226"/>
      <c r="HS840" s="226"/>
      <c r="HT840" s="226"/>
      <c r="HU840" s="226"/>
      <c r="HV840" s="226"/>
      <c r="HW840" s="226"/>
      <c r="HX840" s="226"/>
      <c r="HY840" s="226"/>
      <c r="HZ840" s="226"/>
      <c r="IA840" s="226"/>
      <c r="IB840" s="226"/>
      <c r="IC840" s="226"/>
      <c r="ID840" s="226"/>
      <c r="IE840" s="226"/>
      <c r="IF840" s="226"/>
      <c r="IG840" s="226"/>
      <c r="IH840" s="226"/>
      <c r="II840" s="226"/>
      <c r="IJ840" s="226"/>
      <c r="IK840" s="226"/>
      <c r="IL840" s="226"/>
      <c r="IM840" s="226"/>
      <c r="IN840" s="226"/>
      <c r="IO840" s="226"/>
      <c r="IP840" s="226"/>
      <c r="IQ840" s="226"/>
      <c r="IR840" s="226"/>
      <c r="IS840" s="226"/>
      <c r="IT840" s="226"/>
      <c r="IU840" s="226"/>
      <c r="IV840" s="226"/>
      <c r="IW840" s="226"/>
      <c r="IX840" s="226"/>
      <c r="IY840" s="226"/>
      <c r="IZ840" s="226"/>
      <c r="JA840" s="226"/>
      <c r="JB840" s="226"/>
      <c r="JC840" s="226"/>
      <c r="JD840" s="226"/>
      <c r="JE840" s="226"/>
      <c r="JF840" s="226"/>
      <c r="JG840" s="226"/>
      <c r="JH840" s="226"/>
      <c r="JI840" s="226"/>
      <c r="JJ840" s="226"/>
      <c r="JK840" s="226"/>
      <c r="JL840" s="226"/>
      <c r="JM840" s="226"/>
      <c r="JN840" s="226"/>
      <c r="JO840" s="226"/>
      <c r="JP840" s="226"/>
      <c r="JQ840" s="226"/>
      <c r="JR840" s="226"/>
      <c r="JS840" s="226"/>
      <c r="JT840" s="226"/>
      <c r="JU840" s="226"/>
      <c r="JV840" s="226"/>
      <c r="JW840" s="226"/>
      <c r="JX840" s="226"/>
      <c r="JY840" s="226"/>
      <c r="JZ840" s="226"/>
      <c r="KA840" s="226"/>
      <c r="KB840" s="226"/>
      <c r="KC840" s="226"/>
      <c r="KD840" s="226"/>
      <c r="KE840" s="226"/>
      <c r="KF840" s="226"/>
      <c r="KG840" s="226"/>
      <c r="KH840" s="226"/>
      <c r="KI840" s="226"/>
      <c r="KJ840" s="226"/>
      <c r="KK840" s="226"/>
      <c r="KL840" s="226"/>
      <c r="KM840" s="226"/>
      <c r="KN840" s="226"/>
      <c r="KO840" s="226"/>
      <c r="KP840" s="226"/>
      <c r="KQ840" s="226"/>
      <c r="KR840" s="226"/>
      <c r="KS840" s="226"/>
      <c r="KT840" s="226"/>
      <c r="KU840" s="226"/>
      <c r="KV840" s="226"/>
      <c r="KW840" s="226"/>
      <c r="KX840" s="226"/>
      <c r="KY840" s="226"/>
      <c r="KZ840" s="226"/>
      <c r="LA840" s="226"/>
      <c r="LB840" s="226"/>
      <c r="LC840" s="226"/>
      <c r="LD840" s="226"/>
      <c r="LE840" s="226"/>
      <c r="LF840" s="226"/>
      <c r="LG840" s="226"/>
      <c r="LH840" s="226"/>
      <c r="LI840" s="226"/>
      <c r="LJ840" s="226"/>
      <c r="LK840" s="226"/>
      <c r="LL840" s="226"/>
      <c r="LM840" s="226"/>
      <c r="LN840" s="226"/>
      <c r="LO840" s="226"/>
      <c r="LP840" s="226"/>
      <c r="LQ840" s="226"/>
      <c r="LR840" s="226"/>
      <c r="LS840" s="226"/>
      <c r="LT840" s="226"/>
      <c r="LU840" s="226"/>
      <c r="LV840" s="226"/>
      <c r="LW840" s="226"/>
      <c r="LX840" s="226"/>
      <c r="LY840" s="226"/>
      <c r="LZ840" s="226"/>
      <c r="MA840" s="226"/>
      <c r="MB840" s="226"/>
      <c r="MC840" s="226"/>
      <c r="MD840" s="226"/>
      <c r="ME840" s="226"/>
      <c r="MF840" s="226"/>
      <c r="MG840" s="226"/>
      <c r="MH840" s="226"/>
      <c r="MI840" s="226"/>
      <c r="MJ840" s="226"/>
      <c r="MK840" s="226"/>
      <c r="ML840" s="226"/>
      <c r="MM840" s="226"/>
      <c r="MN840" s="226"/>
      <c r="MO840" s="226"/>
      <c r="MP840" s="226"/>
      <c r="MQ840" s="226"/>
      <c r="MR840" s="226"/>
      <c r="MS840" s="226"/>
      <c r="MT840" s="226"/>
      <c r="MU840" s="226"/>
      <c r="MV840" s="226"/>
      <c r="MW840" s="226"/>
      <c r="MX840" s="226"/>
      <c r="MY840" s="226"/>
      <c r="MZ840" s="226"/>
      <c r="NA840" s="226"/>
      <c r="NB840" s="226"/>
      <c r="NC840" s="226"/>
      <c r="ND840" s="226"/>
      <c r="NE840" s="226"/>
      <c r="NF840" s="226"/>
      <c r="NG840" s="226"/>
      <c r="NH840" s="226"/>
      <c r="NI840" s="226"/>
      <c r="NJ840" s="226"/>
      <c r="NK840" s="226"/>
      <c r="NL840" s="226"/>
      <c r="NM840" s="226"/>
      <c r="NN840" s="226"/>
      <c r="NO840" s="226"/>
      <c r="NP840" s="226"/>
      <c r="NQ840" s="226"/>
      <c r="NR840" s="226"/>
      <c r="NS840" s="226"/>
      <c r="NT840" s="226"/>
      <c r="NU840" s="226"/>
      <c r="NV840" s="226"/>
      <c r="NW840" s="226"/>
      <c r="NX840" s="226"/>
      <c r="NY840" s="226"/>
      <c r="NZ840" s="226"/>
      <c r="OA840" s="226"/>
      <c r="OB840" s="226"/>
      <c r="OC840" s="226"/>
      <c r="OD840" s="226"/>
      <c r="OE840" s="226"/>
      <c r="OF840" s="226"/>
      <c r="OG840" s="226"/>
      <c r="OH840" s="226"/>
      <c r="OI840" s="226"/>
      <c r="OJ840" s="226"/>
      <c r="OK840" s="226"/>
      <c r="OL840" s="226"/>
      <c r="OM840" s="226"/>
      <c r="ON840" s="226"/>
      <c r="OO840" s="226"/>
      <c r="OP840" s="226"/>
      <c r="OQ840" s="226"/>
      <c r="OR840" s="226"/>
      <c r="OS840" s="226"/>
      <c r="OT840" s="226"/>
      <c r="OU840" s="226"/>
      <c r="OV840" s="226"/>
      <c r="OW840" s="226"/>
      <c r="OX840" s="226"/>
      <c r="OY840" s="226"/>
      <c r="OZ840" s="226"/>
      <c r="PA840" s="226"/>
      <c r="PB840" s="226"/>
      <c r="PC840" s="226"/>
      <c r="PD840" s="226"/>
      <c r="PE840" s="226"/>
      <c r="PF840" s="226"/>
      <c r="PG840" s="226"/>
      <c r="PH840" s="226"/>
      <c r="PI840" s="226"/>
      <c r="PJ840" s="226"/>
      <c r="PK840" s="226"/>
      <c r="PL840" s="226"/>
      <c r="PM840" s="226"/>
      <c r="PN840" s="226"/>
      <c r="PO840" s="226"/>
      <c r="PP840" s="226"/>
      <c r="PQ840" s="226"/>
      <c r="PR840" s="226"/>
      <c r="PS840" s="226"/>
      <c r="PT840" s="226"/>
      <c r="PU840" s="226"/>
      <c r="PV840" s="226"/>
      <c r="PW840" s="226"/>
      <c r="PX840" s="226"/>
      <c r="PY840" s="226"/>
      <c r="PZ840" s="226"/>
      <c r="QA840" s="226"/>
      <c r="QB840" s="226"/>
      <c r="QC840" s="226"/>
      <c r="QD840" s="226"/>
      <c r="QE840" s="226"/>
      <c r="QF840" s="226"/>
      <c r="QG840" s="226"/>
      <c r="QH840" s="226"/>
      <c r="QI840" s="226"/>
      <c r="QJ840" s="226"/>
      <c r="QK840" s="226"/>
      <c r="QL840" s="226"/>
      <c r="QM840" s="226"/>
      <c r="QN840" s="226"/>
      <c r="QO840" s="226"/>
      <c r="QP840" s="226"/>
      <c r="QQ840" s="226"/>
      <c r="QR840" s="226"/>
      <c r="QS840" s="226"/>
      <c r="QT840" s="226"/>
      <c r="QU840" s="226"/>
      <c r="QV840" s="226"/>
      <c r="QW840" s="226"/>
      <c r="QX840" s="226"/>
      <c r="QY840" s="226"/>
      <c r="QZ840" s="226"/>
      <c r="RA840" s="226"/>
      <c r="RB840" s="226"/>
      <c r="RC840" s="226"/>
      <c r="RD840" s="226"/>
      <c r="RE840" s="226"/>
      <c r="RF840" s="226"/>
      <c r="RG840" s="226"/>
      <c r="RH840" s="226"/>
      <c r="RI840" s="226"/>
      <c r="RJ840" s="226"/>
      <c r="RK840" s="226"/>
      <c r="RL840" s="226"/>
      <c r="RM840" s="226"/>
      <c r="RN840" s="226"/>
      <c r="RO840" s="226"/>
      <c r="RP840" s="226"/>
      <c r="RQ840" s="226"/>
      <c r="RR840" s="226"/>
      <c r="RS840" s="226"/>
      <c r="RT840" s="226"/>
      <c r="RU840" s="226"/>
      <c r="RV840" s="226"/>
      <c r="RW840" s="226"/>
      <c r="RX840" s="226"/>
      <c r="RY840" s="226"/>
      <c r="RZ840" s="226"/>
      <c r="SA840" s="226"/>
      <c r="SB840" s="226"/>
      <c r="SC840" s="226"/>
      <c r="SD840" s="226"/>
      <c r="SE840" s="226"/>
      <c r="SF840" s="226"/>
      <c r="SG840" s="226"/>
      <c r="SH840" s="226"/>
      <c r="SI840" s="226"/>
      <c r="SJ840" s="226"/>
      <c r="SK840" s="226"/>
      <c r="SL840" s="226"/>
      <c r="SM840" s="226"/>
      <c r="SN840" s="226"/>
      <c r="SO840" s="226"/>
      <c r="SP840" s="226"/>
      <c r="SQ840" s="226"/>
      <c r="SR840" s="226"/>
      <c r="SS840" s="226"/>
      <c r="ST840" s="226"/>
      <c r="SU840" s="226"/>
      <c r="SV840" s="226"/>
      <c r="SW840" s="226"/>
      <c r="SX840" s="226"/>
      <c r="SY840" s="226"/>
      <c r="SZ840" s="226"/>
      <c r="TA840" s="226"/>
      <c r="TB840" s="226"/>
      <c r="TC840" s="226"/>
      <c r="TD840" s="226"/>
      <c r="TE840" s="226"/>
      <c r="TF840" s="226"/>
      <c r="TG840" s="226"/>
      <c r="TH840" s="226"/>
      <c r="TI840" s="226"/>
      <c r="TJ840" s="226"/>
      <c r="TK840" s="226"/>
      <c r="TL840" s="226"/>
      <c r="TM840" s="226"/>
      <c r="TN840" s="226"/>
      <c r="TO840" s="226"/>
      <c r="TP840" s="226"/>
      <c r="TQ840" s="226"/>
      <c r="TR840" s="226"/>
      <c r="TS840" s="226"/>
      <c r="TT840" s="226"/>
      <c r="TU840" s="226"/>
      <c r="TV840" s="226"/>
      <c r="TW840" s="226"/>
      <c r="TX840" s="226"/>
      <c r="TY840" s="226"/>
      <c r="TZ840" s="226"/>
      <c r="UA840" s="226"/>
      <c r="UB840" s="226"/>
      <c r="UC840" s="226"/>
      <c r="UD840" s="226"/>
      <c r="UE840" s="226"/>
      <c r="UF840" s="226"/>
      <c r="UG840" s="226"/>
      <c r="UH840" s="226"/>
      <c r="UI840" s="226"/>
      <c r="UJ840" s="226"/>
      <c r="UK840" s="226"/>
      <c r="UL840" s="226"/>
      <c r="UM840" s="226"/>
      <c r="UN840" s="226"/>
      <c r="UO840" s="226"/>
      <c r="UP840" s="226"/>
      <c r="UQ840" s="226"/>
      <c r="UR840" s="226"/>
      <c r="US840" s="226"/>
      <c r="UT840" s="226"/>
      <c r="UU840" s="226"/>
      <c r="UV840" s="226"/>
      <c r="UW840" s="226"/>
      <c r="UX840" s="226"/>
      <c r="UY840" s="226"/>
      <c r="UZ840" s="226"/>
      <c r="VA840" s="226"/>
      <c r="VB840" s="226"/>
      <c r="VC840" s="226"/>
      <c r="VD840" s="226"/>
      <c r="VE840" s="226"/>
      <c r="VF840" s="226"/>
      <c r="VG840" s="226"/>
      <c r="VH840" s="226"/>
      <c r="VI840" s="226"/>
      <c r="VJ840" s="226"/>
      <c r="VK840" s="226"/>
      <c r="VL840" s="226"/>
      <c r="VM840" s="226"/>
      <c r="VN840" s="226"/>
      <c r="VO840" s="226"/>
      <c r="VP840" s="226"/>
      <c r="VQ840" s="226"/>
      <c r="VR840" s="226"/>
      <c r="VS840" s="226"/>
      <c r="VT840" s="226"/>
      <c r="VU840" s="226"/>
      <c r="VV840" s="226"/>
      <c r="VW840" s="226"/>
      <c r="VX840" s="226"/>
      <c r="VY840" s="226"/>
      <c r="VZ840" s="226"/>
      <c r="WA840" s="226"/>
      <c r="WB840" s="226"/>
      <c r="WC840" s="226"/>
      <c r="WD840" s="226"/>
      <c r="WE840" s="226"/>
      <c r="WF840" s="226"/>
      <c r="WG840" s="226"/>
      <c r="WH840" s="226"/>
      <c r="WI840" s="226"/>
      <c r="WJ840" s="226"/>
      <c r="WK840" s="226"/>
      <c r="WL840" s="226"/>
      <c r="WM840" s="226"/>
      <c r="WN840" s="226"/>
      <c r="WO840" s="226"/>
      <c r="WP840" s="226"/>
      <c r="WQ840" s="226"/>
      <c r="WR840" s="226"/>
      <c r="WS840" s="226"/>
      <c r="WT840" s="226"/>
      <c r="WU840" s="226"/>
      <c r="WV840" s="226"/>
      <c r="WW840" s="226"/>
      <c r="WX840" s="226"/>
      <c r="WY840" s="226"/>
      <c r="WZ840" s="226"/>
      <c r="XA840" s="226"/>
      <c r="XB840" s="226"/>
      <c r="XC840" s="226"/>
      <c r="XD840" s="226"/>
      <c r="XE840" s="226"/>
      <c r="XF840" s="226"/>
      <c r="XG840" s="226"/>
      <c r="XH840" s="226"/>
      <c r="XI840" s="226"/>
      <c r="XJ840" s="226"/>
      <c r="XK840" s="226"/>
      <c r="XL840" s="226"/>
      <c r="XM840" s="226"/>
      <c r="XN840" s="226"/>
      <c r="XO840" s="226"/>
      <c r="XP840" s="226"/>
      <c r="XQ840" s="226"/>
      <c r="XR840" s="226"/>
      <c r="XS840" s="226"/>
      <c r="XT840" s="226"/>
      <c r="XU840" s="226"/>
      <c r="XV840" s="226"/>
      <c r="XW840" s="226"/>
      <c r="XX840" s="226"/>
      <c r="XY840" s="226"/>
      <c r="XZ840" s="226"/>
      <c r="YA840" s="226"/>
      <c r="YB840" s="226"/>
      <c r="YC840" s="226"/>
      <c r="YD840" s="226"/>
      <c r="YE840" s="226"/>
      <c r="YF840" s="226"/>
      <c r="YG840" s="226"/>
      <c r="YH840" s="226"/>
      <c r="YI840" s="226"/>
      <c r="YJ840" s="226"/>
      <c r="YK840" s="226"/>
      <c r="YL840" s="226"/>
      <c r="YM840" s="226"/>
      <c r="YN840" s="226"/>
      <c r="YO840" s="226"/>
      <c r="YP840" s="226"/>
      <c r="YQ840" s="226"/>
      <c r="YR840" s="226"/>
      <c r="YS840" s="226"/>
      <c r="YT840" s="226"/>
      <c r="YU840" s="226"/>
      <c r="YV840" s="226"/>
      <c r="YW840" s="226"/>
      <c r="YX840" s="226"/>
      <c r="YY840" s="226"/>
      <c r="YZ840" s="226"/>
      <c r="ZA840" s="226"/>
      <c r="ZB840" s="226"/>
      <c r="ZC840" s="226"/>
      <c r="ZD840" s="226"/>
      <c r="ZE840" s="226"/>
      <c r="ZF840" s="226"/>
      <c r="ZG840" s="226"/>
      <c r="ZH840" s="226"/>
      <c r="ZI840" s="226"/>
      <c r="ZJ840" s="226"/>
      <c r="ZK840" s="226"/>
      <c r="ZL840" s="226"/>
      <c r="ZM840" s="226"/>
      <c r="ZN840" s="226"/>
      <c r="ZO840" s="226"/>
      <c r="ZP840" s="226"/>
      <c r="ZQ840" s="226"/>
      <c r="ZR840" s="226"/>
      <c r="ZS840" s="226"/>
      <c r="ZT840" s="226"/>
      <c r="ZU840" s="226"/>
      <c r="ZV840" s="226"/>
      <c r="ZW840" s="226"/>
      <c r="ZX840" s="226"/>
      <c r="ZY840" s="226"/>
      <c r="ZZ840" s="226"/>
      <c r="AAA840" s="226"/>
      <c r="AAB840" s="226"/>
      <c r="AAC840" s="226"/>
      <c r="AAD840" s="226"/>
      <c r="AAE840" s="226"/>
      <c r="AAF840" s="226"/>
      <c r="AAG840" s="226"/>
      <c r="AAH840" s="226"/>
      <c r="AAI840" s="226"/>
      <c r="AAJ840" s="226"/>
      <c r="AAK840" s="226"/>
      <c r="AAL840" s="226"/>
      <c r="AAM840" s="226"/>
      <c r="AAN840" s="226"/>
      <c r="AAO840" s="226"/>
      <c r="AAP840" s="226"/>
      <c r="AAQ840" s="226"/>
      <c r="AAR840" s="226"/>
      <c r="AAS840" s="226"/>
      <c r="AAT840" s="226"/>
      <c r="AAU840" s="226"/>
      <c r="AAV840" s="226"/>
      <c r="AAW840" s="226"/>
      <c r="AAX840" s="226"/>
      <c r="AAY840" s="226"/>
      <c r="AAZ840" s="226"/>
      <c r="ABA840" s="226"/>
      <c r="ABB840" s="226"/>
      <c r="ABC840" s="226"/>
      <c r="ABD840" s="226"/>
      <c r="ABE840" s="226"/>
      <c r="ABF840" s="226"/>
      <c r="ABG840" s="226"/>
      <c r="ABH840" s="226"/>
      <c r="ABI840" s="226"/>
      <c r="ABJ840" s="226"/>
      <c r="ABK840" s="226"/>
      <c r="ABL840" s="226"/>
      <c r="ABM840" s="226"/>
      <c r="ABN840" s="226"/>
      <c r="ABO840" s="226"/>
      <c r="ABP840" s="226"/>
      <c r="ABQ840" s="226"/>
      <c r="ABR840" s="226"/>
      <c r="ABS840" s="226"/>
      <c r="ABT840" s="226"/>
      <c r="ABU840" s="226"/>
      <c r="ABV840" s="226"/>
      <c r="ABW840" s="226"/>
      <c r="ABX840" s="226"/>
      <c r="ABY840" s="226"/>
      <c r="ABZ840" s="226"/>
      <c r="ACA840" s="226"/>
      <c r="ACB840" s="226"/>
      <c r="ACC840" s="226"/>
      <c r="ACD840" s="226"/>
      <c r="ACE840" s="226"/>
      <c r="ACF840" s="226"/>
      <c r="ACG840" s="226"/>
      <c r="ACH840" s="226"/>
      <c r="ACI840" s="226"/>
      <c r="ACJ840" s="226"/>
      <c r="ACK840" s="226"/>
      <c r="ACL840" s="226"/>
      <c r="ACM840" s="226"/>
      <c r="ACN840" s="226"/>
      <c r="ACO840" s="226"/>
      <c r="ACP840" s="226"/>
      <c r="ACQ840" s="226"/>
      <c r="ACR840" s="226"/>
      <c r="ACS840" s="226"/>
      <c r="ACT840" s="226"/>
      <c r="ACU840" s="226"/>
      <c r="ACV840" s="226"/>
      <c r="ACW840" s="226"/>
      <c r="ACX840" s="226"/>
      <c r="ACY840" s="226"/>
      <c r="ACZ840" s="226"/>
      <c r="ADA840" s="226"/>
      <c r="ADB840" s="226"/>
      <c r="ADC840" s="226"/>
      <c r="ADD840" s="226"/>
      <c r="ADE840" s="226"/>
      <c r="ADF840" s="226"/>
      <c r="ADG840" s="226"/>
      <c r="ADH840" s="226"/>
      <c r="ADI840" s="226"/>
      <c r="ADJ840" s="226"/>
      <c r="ADK840" s="226"/>
      <c r="ADL840" s="226"/>
      <c r="ADM840" s="226"/>
      <c r="ADN840" s="226"/>
      <c r="ADO840" s="226"/>
      <c r="ADP840" s="226"/>
      <c r="ADQ840" s="226"/>
      <c r="ADR840" s="226"/>
      <c r="ADS840" s="226"/>
      <c r="ADT840" s="226"/>
      <c r="ADU840" s="226"/>
      <c r="ADV840" s="226"/>
      <c r="ADW840" s="226"/>
      <c r="ADX840" s="226"/>
      <c r="ADY840" s="226"/>
      <c r="ADZ840" s="226"/>
      <c r="AEA840" s="226"/>
      <c r="AEB840" s="226"/>
      <c r="AEC840" s="226"/>
      <c r="AED840" s="226"/>
      <c r="AEE840" s="226"/>
      <c r="AEF840" s="226"/>
      <c r="AEG840" s="226"/>
      <c r="AEH840" s="226"/>
      <c r="AEI840" s="226"/>
      <c r="AEJ840" s="226"/>
      <c r="AEK840" s="226"/>
      <c r="AEL840" s="226"/>
      <c r="AEM840" s="226"/>
      <c r="AEN840" s="226"/>
      <c r="AEO840" s="226"/>
      <c r="AEP840" s="226"/>
      <c r="AEQ840" s="226"/>
      <c r="AER840" s="226"/>
      <c r="AES840" s="226"/>
      <c r="AET840" s="226"/>
      <c r="AEU840" s="226"/>
      <c r="AEV840" s="226"/>
      <c r="AEW840" s="226"/>
      <c r="AEX840" s="226"/>
      <c r="AEY840" s="226"/>
      <c r="AEZ840" s="226"/>
      <c r="AFA840" s="226"/>
      <c r="AFB840" s="226"/>
      <c r="AFC840" s="226"/>
      <c r="AFD840" s="226"/>
      <c r="AFE840" s="226"/>
      <c r="AFF840" s="226"/>
      <c r="AFG840" s="226"/>
      <c r="AFH840" s="226"/>
      <c r="AFI840" s="226"/>
      <c r="AFJ840" s="226"/>
      <c r="AFK840" s="226"/>
      <c r="AFL840" s="226"/>
      <c r="AFM840" s="226"/>
      <c r="AFN840" s="226"/>
      <c r="AFO840" s="226"/>
      <c r="AFP840" s="226"/>
      <c r="AFQ840" s="226"/>
      <c r="AFR840" s="226"/>
      <c r="AFS840" s="226"/>
      <c r="AFT840" s="226"/>
      <c r="AFU840" s="226"/>
      <c r="AFV840" s="226"/>
      <c r="AFW840" s="226"/>
      <c r="AFX840" s="226"/>
      <c r="AFY840" s="226"/>
      <c r="AFZ840" s="226"/>
      <c r="AGA840" s="226"/>
      <c r="AGB840" s="226"/>
      <c r="AGC840" s="226"/>
      <c r="AGD840" s="226"/>
      <c r="AGE840" s="226"/>
      <c r="AGF840" s="226"/>
      <c r="AGG840" s="226"/>
      <c r="AGH840" s="226"/>
      <c r="AGI840" s="226"/>
      <c r="AGJ840" s="226"/>
      <c r="AGK840" s="226"/>
      <c r="AGL840" s="226"/>
      <c r="AGM840" s="226"/>
      <c r="AGN840" s="226"/>
      <c r="AGO840" s="226"/>
      <c r="AGP840" s="226"/>
      <c r="AGQ840" s="226"/>
      <c r="AGR840" s="226"/>
      <c r="AGS840" s="226"/>
      <c r="AGT840" s="226"/>
      <c r="AGU840" s="226"/>
      <c r="AGV840" s="226"/>
      <c r="AGW840" s="226"/>
      <c r="AGX840" s="226"/>
      <c r="AGY840" s="226"/>
      <c r="AGZ840" s="226"/>
      <c r="AHA840" s="226"/>
      <c r="AHB840" s="226"/>
      <c r="AHC840" s="226"/>
      <c r="AHD840" s="226"/>
      <c r="AHE840" s="226"/>
      <c r="AHF840" s="226"/>
      <c r="AHG840" s="226"/>
      <c r="AHH840" s="226"/>
      <c r="AHI840" s="226"/>
      <c r="AHJ840" s="226"/>
      <c r="AHK840" s="226"/>
      <c r="AHL840" s="226"/>
      <c r="AHM840" s="226"/>
      <c r="AHN840" s="226"/>
      <c r="AHO840" s="226"/>
      <c r="AHP840" s="226"/>
      <c r="AHQ840" s="226"/>
      <c r="AHR840" s="226"/>
      <c r="AHS840" s="226"/>
      <c r="AHT840" s="226"/>
      <c r="AHU840" s="226"/>
      <c r="AHV840" s="226"/>
      <c r="AHW840" s="226"/>
      <c r="AHX840" s="226"/>
      <c r="AHY840" s="226"/>
      <c r="AHZ840" s="226"/>
      <c r="AIA840" s="226"/>
      <c r="AIB840" s="226"/>
      <c r="AIC840" s="226"/>
      <c r="AID840" s="226"/>
      <c r="AIE840" s="226"/>
      <c r="AIF840" s="226"/>
      <c r="AIG840" s="226"/>
      <c r="AIH840" s="226"/>
      <c r="AII840" s="226"/>
      <c r="AIJ840" s="226"/>
      <c r="AIK840" s="226"/>
      <c r="AIL840" s="226"/>
      <c r="AIM840" s="226"/>
      <c r="AIN840" s="226"/>
      <c r="AIO840" s="226"/>
      <c r="AIP840" s="226"/>
      <c r="AIQ840" s="226"/>
      <c r="AIR840" s="226"/>
      <c r="AIS840" s="226"/>
      <c r="AIT840" s="226"/>
      <c r="AIU840" s="226"/>
      <c r="AIV840" s="226"/>
      <c r="AIW840" s="226"/>
      <c r="AIX840" s="226"/>
      <c r="AIY840" s="226"/>
      <c r="AIZ840" s="226"/>
      <c r="AJA840" s="226"/>
      <c r="AJB840" s="226"/>
      <c r="AJC840" s="226"/>
      <c r="AJD840" s="226"/>
      <c r="AJE840" s="226"/>
      <c r="AJF840" s="226"/>
      <c r="AJG840" s="226"/>
      <c r="AJH840" s="226"/>
      <c r="AJI840" s="226"/>
      <c r="AJJ840" s="226"/>
      <c r="AJK840" s="226"/>
      <c r="AJL840" s="226"/>
      <c r="AJM840" s="226"/>
      <c r="AJN840" s="226"/>
      <c r="AJO840" s="226"/>
      <c r="AJP840" s="226"/>
      <c r="AJQ840" s="226"/>
      <c r="AJR840" s="226"/>
      <c r="AJS840" s="226"/>
      <c r="AJT840" s="226"/>
      <c r="AJU840" s="226"/>
      <c r="AJV840" s="226"/>
      <c r="AJW840" s="226"/>
      <c r="AJX840" s="226"/>
      <c r="AJY840" s="226"/>
      <c r="AJZ840" s="226"/>
      <c r="AKA840" s="226"/>
      <c r="AKB840" s="226"/>
      <c r="AKC840" s="226"/>
      <c r="AKD840" s="226"/>
      <c r="AKE840" s="226"/>
      <c r="AKF840" s="226"/>
      <c r="AKG840" s="226"/>
      <c r="AKH840" s="226"/>
      <c r="AKI840" s="226"/>
      <c r="AKJ840" s="226"/>
      <c r="AKK840" s="226"/>
      <c r="AKL840" s="226"/>
      <c r="AKM840" s="226"/>
      <c r="AKN840" s="226"/>
      <c r="AKO840" s="226"/>
      <c r="AKP840" s="226"/>
      <c r="AKQ840" s="226"/>
      <c r="AKR840" s="226"/>
      <c r="AKS840" s="226"/>
      <c r="AKT840" s="226"/>
      <c r="AKU840" s="226"/>
      <c r="AKV840" s="226"/>
      <c r="AKW840" s="226"/>
      <c r="AKX840" s="226"/>
      <c r="AKY840" s="226"/>
      <c r="AKZ840" s="226"/>
      <c r="ALA840" s="226"/>
      <c r="ALB840" s="226"/>
      <c r="ALC840" s="226"/>
      <c r="ALD840" s="226"/>
      <c r="ALE840" s="226"/>
      <c r="ALF840" s="226"/>
      <c r="ALG840" s="226"/>
      <c r="ALH840" s="226"/>
      <c r="ALI840" s="226"/>
      <c r="ALJ840" s="226"/>
      <c r="ALK840" s="226"/>
      <c r="ALL840" s="226"/>
      <c r="ALM840" s="226"/>
      <c r="ALN840" s="226"/>
      <c r="ALO840" s="226"/>
      <c r="ALP840" s="226"/>
      <c r="ALQ840" s="226"/>
      <c r="ALR840" s="226"/>
      <c r="ALS840" s="226"/>
      <c r="ALT840" s="226"/>
      <c r="ALU840" s="226"/>
      <c r="ALV840" s="226"/>
      <c r="ALW840" s="226"/>
      <c r="ALX840" s="226"/>
      <c r="ALY840" s="226"/>
      <c r="ALZ840" s="226"/>
      <c r="AMA840" s="226"/>
      <c r="AMB840" s="226"/>
      <c r="AMC840" s="226"/>
      <c r="AMD840" s="226"/>
      <c r="AME840" s="226"/>
      <c r="AMF840" s="226"/>
      <c r="AMG840" s="226"/>
      <c r="AMH840" s="226"/>
      <c r="AMI840" s="226"/>
      <c r="AMJ840" s="226"/>
      <c r="AMK840" s="226"/>
      <c r="AML840" s="226"/>
      <c r="AMM840" s="226"/>
      <c r="AMN840" s="226"/>
      <c r="AMO840" s="226"/>
      <c r="AMP840" s="226"/>
      <c r="AMQ840" s="226"/>
      <c r="AMR840" s="226"/>
      <c r="AMS840" s="226"/>
      <c r="AMT840" s="226"/>
      <c r="AMU840" s="226"/>
      <c r="AMV840" s="226"/>
      <c r="AMW840" s="226"/>
      <c r="AMX840" s="226"/>
    </row>
    <row r="841" spans="1:1038" s="398" customFormat="1" ht="18" customHeight="1">
      <c r="A841" s="548"/>
      <c r="B841" s="543"/>
      <c r="C841" s="226"/>
      <c r="D841" s="225"/>
      <c r="E841" s="256">
        <v>100</v>
      </c>
      <c r="F841" s="226">
        <v>4</v>
      </c>
      <c r="G841" s="391" t="str">
        <f t="shared" ref="G841:G845" si="593">E841&amp;"-"&amp;F841</f>
        <v>100-4</v>
      </c>
      <c r="H841" s="226">
        <v>8</v>
      </c>
      <c r="I841" s="226">
        <v>9.5</v>
      </c>
      <c r="J841" s="544">
        <f t="shared" si="589"/>
        <v>0</v>
      </c>
      <c r="K841" s="545"/>
      <c r="L841" s="171">
        <f>(VLOOKUP($G841,Depth_Lookup!$A$3:$J$410,10,FALSE))+(H841/100)</f>
        <v>263.14</v>
      </c>
      <c r="M841" s="171">
        <f>(VLOOKUP($G841,Depth_Lookup!$A$3:$J$410,10,FALSE))+(I841/100)</f>
        <v>263.15500000000003</v>
      </c>
      <c r="N841" s="646"/>
      <c r="O841" s="226"/>
      <c r="P841" s="256"/>
      <c r="Q841" s="256"/>
      <c r="R841" s="391" t="s">
        <v>2373</v>
      </c>
      <c r="S841" s="226"/>
      <c r="T841" s="226"/>
      <c r="U841" s="226"/>
      <c r="V841" s="226"/>
      <c r="W841" s="226"/>
      <c r="X841" s="392"/>
      <c r="Y841" s="256"/>
      <c r="Z841" s="256"/>
      <c r="AA841" s="226"/>
      <c r="AB841" s="226"/>
      <c r="AC841" s="226"/>
      <c r="AD841" s="226"/>
      <c r="AE841" s="393"/>
      <c r="AF841" s="391"/>
      <c r="AG841" s="394"/>
      <c r="AH841" s="226"/>
      <c r="AI841" s="257"/>
      <c r="AJ841" s="226"/>
      <c r="AK841" s="226"/>
      <c r="AL841" s="226"/>
      <c r="AM841" s="226"/>
      <c r="AN841" s="226"/>
      <c r="AO841" s="257"/>
      <c r="AP841" s="226"/>
      <c r="AQ841" s="226"/>
      <c r="AR841" s="226"/>
      <c r="AS841" s="226"/>
      <c r="AT841" s="226"/>
      <c r="AU841" s="257"/>
      <c r="AV841" s="226"/>
      <c r="AW841" s="226"/>
      <c r="AX841" s="226"/>
      <c r="AY841" s="226"/>
      <c r="AZ841" s="226"/>
      <c r="BA841" s="257"/>
      <c r="BB841" s="226"/>
      <c r="BC841" s="226"/>
      <c r="BD841" s="226"/>
      <c r="BE841" s="226"/>
      <c r="BF841" s="226"/>
      <c r="BG841" s="257"/>
      <c r="BH841" s="226"/>
      <c r="BI841" s="226"/>
      <c r="BJ841" s="226"/>
      <c r="BK841" s="226"/>
      <c r="BL841" s="226"/>
      <c r="BM841" s="257"/>
      <c r="BN841" s="226"/>
      <c r="BO841" s="226"/>
      <c r="BP841" s="226"/>
      <c r="BQ841" s="226"/>
      <c r="BR841" s="226"/>
      <c r="BS841" s="226"/>
      <c r="BT841" s="226"/>
      <c r="BU841" s="226"/>
      <c r="BV841" s="226"/>
      <c r="BW841" s="226"/>
      <c r="BX841" s="226"/>
      <c r="BY841" s="257"/>
      <c r="BZ841" s="226"/>
      <c r="CA841" s="226"/>
      <c r="CB841" s="226"/>
      <c r="CC841" s="226"/>
      <c r="CD841" s="226"/>
      <c r="CE841" s="226"/>
      <c r="CF841" s="399"/>
      <c r="CG841" s="259"/>
      <c r="CH841" s="150"/>
      <c r="CI841" s="150"/>
      <c r="CJ841" s="150"/>
      <c r="CK841" s="158"/>
      <c r="CL841" s="395"/>
      <c r="CM841" s="395"/>
      <c r="CN841" s="395"/>
      <c r="CO841" s="395"/>
      <c r="CP841" s="395"/>
      <c r="CQ841" s="395"/>
      <c r="CR841" s="395"/>
      <c r="CS841" s="395"/>
      <c r="CT841" s="395"/>
      <c r="CU841" s="395"/>
      <c r="CV841" s="395"/>
      <c r="CW841" s="395"/>
      <c r="CX841" s="395"/>
      <c r="CY841" s="395"/>
      <c r="CZ841" s="395"/>
      <c r="DA841" s="395"/>
      <c r="DB841" s="395"/>
      <c r="DC841" s="256"/>
      <c r="DD841" s="395"/>
      <c r="DE841" s="395"/>
      <c r="DF841" s="395"/>
      <c r="DG841" s="395"/>
      <c r="DH841" s="395"/>
      <c r="DI841" s="395"/>
      <c r="DJ841" s="395"/>
      <c r="DK841" s="396"/>
      <c r="DL841" s="259"/>
      <c r="DM841" s="395"/>
      <c r="DN841" s="395"/>
      <c r="DO841" s="397"/>
      <c r="DQ841" s="259"/>
      <c r="DR841" s="563"/>
      <c r="DS841" s="259"/>
      <c r="DT841" s="543"/>
      <c r="DU841" s="566"/>
      <c r="DV841" s="566"/>
      <c r="DW841" s="400"/>
      <c r="DX841" s="698"/>
      <c r="DY841" s="567"/>
      <c r="DZ841" s="546"/>
      <c r="EA841" s="104"/>
      <c r="EB841" s="256"/>
      <c r="EC841" s="104"/>
      <c r="ED841" s="229" t="s">
        <v>2517</v>
      </c>
      <c r="EE841" s="401"/>
      <c r="EF841" s="402"/>
      <c r="EG841" s="401"/>
      <c r="EH841" s="403"/>
      <c r="EI841" s="404"/>
      <c r="EJ841" s="405"/>
      <c r="EK841" s="406"/>
      <c r="EL841" s="401"/>
      <c r="EM841" s="403"/>
      <c r="EN841" s="403" t="s">
        <v>2046</v>
      </c>
      <c r="EO841" s="407">
        <v>1</v>
      </c>
      <c r="EP841" s="407" t="s">
        <v>2202</v>
      </c>
      <c r="EQ841" s="407"/>
      <c r="ER841" s="407"/>
      <c r="ES841" s="407"/>
      <c r="ET841" s="407"/>
      <c r="EU841" s="407"/>
      <c r="EV841" s="408">
        <v>21</v>
      </c>
      <c r="EW841" s="408">
        <v>270</v>
      </c>
      <c r="EX841" s="408">
        <v>31</v>
      </c>
      <c r="EY841" s="408">
        <v>0</v>
      </c>
      <c r="EZ841" s="192">
        <f t="shared" si="574"/>
        <v>147.42723884787472</v>
      </c>
      <c r="FA841" s="192">
        <f t="shared" si="575"/>
        <v>147.42723884787472</v>
      </c>
      <c r="FB841" s="192">
        <f t="shared" si="576"/>
        <v>54.510702365287237</v>
      </c>
      <c r="FC841" s="192">
        <f t="shared" si="577"/>
        <v>237.42723884787472</v>
      </c>
      <c r="FD841" s="192">
        <f t="shared" si="578"/>
        <v>35.489297634712763</v>
      </c>
      <c r="FE841" s="193">
        <f t="shared" si="579"/>
        <v>327.42723884787472</v>
      </c>
      <c r="FF841" s="194">
        <f t="shared" si="580"/>
        <v>35.489297634712763</v>
      </c>
      <c r="FG841" s="401"/>
      <c r="FH841" s="403"/>
      <c r="FI841" s="778">
        <f t="shared" si="582"/>
        <v>1</v>
      </c>
      <c r="FJ841" s="779">
        <f t="shared" si="583"/>
        <v>35.489297634712763</v>
      </c>
      <c r="FK841" s="779">
        <f t="shared" si="584"/>
        <v>54.510702365287237</v>
      </c>
      <c r="FL841" s="780">
        <f t="shared" si="585"/>
        <v>0.95139123384892299</v>
      </c>
      <c r="FM841" s="169">
        <f t="shared" si="586"/>
        <v>0.81422397453613604</v>
      </c>
      <c r="FN841" s="783">
        <f t="shared" si="587"/>
        <v>0.81422397453613604</v>
      </c>
      <c r="FO841" s="226"/>
      <c r="FP841" s="226"/>
      <c r="FQ841" s="226"/>
      <c r="FR841" s="226"/>
      <c r="FS841" s="226"/>
      <c r="FT841" s="226"/>
      <c r="FU841" s="226"/>
      <c r="FV841" s="226"/>
      <c r="FW841" s="226"/>
      <c r="FX841" s="226"/>
      <c r="FY841" s="226"/>
      <c r="FZ841" s="226"/>
      <c r="GA841" s="226"/>
      <c r="GB841" s="226"/>
      <c r="GC841" s="226"/>
      <c r="GD841" s="226"/>
      <c r="GE841" s="226"/>
      <c r="GF841" s="226"/>
      <c r="GG841" s="226"/>
      <c r="GH841" s="226"/>
      <c r="GI841" s="226"/>
      <c r="GJ841" s="226"/>
      <c r="GK841" s="226"/>
      <c r="GL841" s="226"/>
      <c r="GM841" s="226"/>
      <c r="GN841" s="226"/>
      <c r="GO841" s="226"/>
      <c r="GP841" s="226"/>
      <c r="GQ841" s="226"/>
      <c r="GR841" s="226"/>
      <c r="GS841" s="226"/>
      <c r="GT841" s="226"/>
      <c r="GU841" s="226"/>
      <c r="GV841" s="226"/>
      <c r="GW841" s="226"/>
      <c r="GX841" s="226"/>
      <c r="GY841" s="226"/>
      <c r="GZ841" s="226"/>
      <c r="HA841" s="226"/>
      <c r="HB841" s="226"/>
      <c r="HC841" s="226"/>
      <c r="HD841" s="226"/>
      <c r="HE841" s="226"/>
      <c r="HF841" s="226"/>
      <c r="HG841" s="226"/>
      <c r="HH841" s="226"/>
      <c r="HI841" s="226"/>
      <c r="HJ841" s="226"/>
      <c r="HK841" s="226"/>
      <c r="HL841" s="226"/>
      <c r="HM841" s="226"/>
      <c r="HN841" s="226"/>
      <c r="HO841" s="226"/>
      <c r="HP841" s="226"/>
      <c r="HQ841" s="226"/>
      <c r="HR841" s="226"/>
      <c r="HS841" s="226"/>
      <c r="HT841" s="226"/>
      <c r="HU841" s="226"/>
      <c r="HV841" s="226"/>
      <c r="HW841" s="226"/>
      <c r="HX841" s="226"/>
      <c r="HY841" s="226"/>
      <c r="HZ841" s="226"/>
      <c r="IA841" s="226"/>
      <c r="IB841" s="226"/>
      <c r="IC841" s="226"/>
      <c r="ID841" s="226"/>
      <c r="IE841" s="226"/>
      <c r="IF841" s="226"/>
      <c r="IG841" s="226"/>
      <c r="IH841" s="226"/>
      <c r="II841" s="226"/>
      <c r="IJ841" s="226"/>
      <c r="IK841" s="226"/>
      <c r="IL841" s="226"/>
      <c r="IM841" s="226"/>
      <c r="IN841" s="226"/>
      <c r="IO841" s="226"/>
      <c r="IP841" s="226"/>
      <c r="IQ841" s="226"/>
      <c r="IR841" s="226"/>
      <c r="IS841" s="226"/>
      <c r="IT841" s="226"/>
      <c r="IU841" s="226"/>
      <c r="IV841" s="226"/>
      <c r="IW841" s="226"/>
      <c r="IX841" s="226"/>
      <c r="IY841" s="226"/>
      <c r="IZ841" s="226"/>
      <c r="JA841" s="226"/>
      <c r="JB841" s="226"/>
      <c r="JC841" s="226"/>
      <c r="JD841" s="226"/>
      <c r="JE841" s="226"/>
      <c r="JF841" s="226"/>
      <c r="JG841" s="226"/>
      <c r="JH841" s="226"/>
      <c r="JI841" s="226"/>
      <c r="JJ841" s="226"/>
      <c r="JK841" s="226"/>
      <c r="JL841" s="226"/>
      <c r="JM841" s="226"/>
      <c r="JN841" s="226"/>
      <c r="JO841" s="226"/>
      <c r="JP841" s="226"/>
      <c r="JQ841" s="226"/>
      <c r="JR841" s="226"/>
      <c r="JS841" s="226"/>
      <c r="JT841" s="226"/>
      <c r="JU841" s="226"/>
      <c r="JV841" s="226"/>
      <c r="JW841" s="226"/>
      <c r="JX841" s="226"/>
      <c r="JY841" s="226"/>
      <c r="JZ841" s="226"/>
      <c r="KA841" s="226"/>
      <c r="KB841" s="226"/>
      <c r="KC841" s="226"/>
      <c r="KD841" s="226"/>
      <c r="KE841" s="226"/>
      <c r="KF841" s="226"/>
      <c r="KG841" s="226"/>
      <c r="KH841" s="226"/>
      <c r="KI841" s="226"/>
      <c r="KJ841" s="226"/>
      <c r="KK841" s="226"/>
      <c r="KL841" s="226"/>
      <c r="KM841" s="226"/>
      <c r="KN841" s="226"/>
      <c r="KO841" s="226"/>
      <c r="KP841" s="226"/>
      <c r="KQ841" s="226"/>
      <c r="KR841" s="226"/>
      <c r="KS841" s="226"/>
      <c r="KT841" s="226"/>
      <c r="KU841" s="226"/>
      <c r="KV841" s="226"/>
      <c r="KW841" s="226"/>
      <c r="KX841" s="226"/>
      <c r="KY841" s="226"/>
      <c r="KZ841" s="226"/>
      <c r="LA841" s="226"/>
      <c r="LB841" s="226"/>
      <c r="LC841" s="226"/>
      <c r="LD841" s="226"/>
      <c r="LE841" s="226"/>
      <c r="LF841" s="226"/>
      <c r="LG841" s="226"/>
      <c r="LH841" s="226"/>
      <c r="LI841" s="226"/>
      <c r="LJ841" s="226"/>
      <c r="LK841" s="226"/>
      <c r="LL841" s="226"/>
      <c r="LM841" s="226"/>
      <c r="LN841" s="226"/>
      <c r="LO841" s="226"/>
      <c r="LP841" s="226"/>
      <c r="LQ841" s="226"/>
      <c r="LR841" s="226"/>
      <c r="LS841" s="226"/>
      <c r="LT841" s="226"/>
      <c r="LU841" s="226"/>
      <c r="LV841" s="226"/>
      <c r="LW841" s="226"/>
      <c r="LX841" s="226"/>
      <c r="LY841" s="226"/>
      <c r="LZ841" s="226"/>
      <c r="MA841" s="226"/>
      <c r="MB841" s="226"/>
      <c r="MC841" s="226"/>
      <c r="MD841" s="226"/>
      <c r="ME841" s="226"/>
      <c r="MF841" s="226"/>
      <c r="MG841" s="226"/>
      <c r="MH841" s="226"/>
      <c r="MI841" s="226"/>
      <c r="MJ841" s="226"/>
      <c r="MK841" s="226"/>
      <c r="ML841" s="226"/>
      <c r="MM841" s="226"/>
      <c r="MN841" s="226"/>
      <c r="MO841" s="226"/>
      <c r="MP841" s="226"/>
      <c r="MQ841" s="226"/>
      <c r="MR841" s="226"/>
      <c r="MS841" s="226"/>
      <c r="MT841" s="226"/>
      <c r="MU841" s="226"/>
      <c r="MV841" s="226"/>
      <c r="MW841" s="226"/>
      <c r="MX841" s="226"/>
      <c r="MY841" s="226"/>
      <c r="MZ841" s="226"/>
      <c r="NA841" s="226"/>
      <c r="NB841" s="226"/>
      <c r="NC841" s="226"/>
      <c r="ND841" s="226"/>
      <c r="NE841" s="226"/>
      <c r="NF841" s="226"/>
      <c r="NG841" s="226"/>
      <c r="NH841" s="226"/>
      <c r="NI841" s="226"/>
      <c r="NJ841" s="226"/>
      <c r="NK841" s="226"/>
      <c r="NL841" s="226"/>
      <c r="NM841" s="226"/>
      <c r="NN841" s="226"/>
      <c r="NO841" s="226"/>
      <c r="NP841" s="226"/>
      <c r="NQ841" s="226"/>
      <c r="NR841" s="226"/>
      <c r="NS841" s="226"/>
      <c r="NT841" s="226"/>
      <c r="NU841" s="226"/>
      <c r="NV841" s="226"/>
      <c r="NW841" s="226"/>
      <c r="NX841" s="226"/>
      <c r="NY841" s="226"/>
      <c r="NZ841" s="226"/>
      <c r="OA841" s="226"/>
      <c r="OB841" s="226"/>
      <c r="OC841" s="226"/>
      <c r="OD841" s="226"/>
      <c r="OE841" s="226"/>
      <c r="OF841" s="226"/>
      <c r="OG841" s="226"/>
      <c r="OH841" s="226"/>
      <c r="OI841" s="226"/>
      <c r="OJ841" s="226"/>
      <c r="OK841" s="226"/>
      <c r="OL841" s="226"/>
      <c r="OM841" s="226"/>
      <c r="ON841" s="226"/>
      <c r="OO841" s="226"/>
      <c r="OP841" s="226"/>
      <c r="OQ841" s="226"/>
      <c r="OR841" s="226"/>
      <c r="OS841" s="226"/>
      <c r="OT841" s="226"/>
      <c r="OU841" s="226"/>
      <c r="OV841" s="226"/>
      <c r="OW841" s="226"/>
      <c r="OX841" s="226"/>
      <c r="OY841" s="226"/>
      <c r="OZ841" s="226"/>
      <c r="PA841" s="226"/>
      <c r="PB841" s="226"/>
      <c r="PC841" s="226"/>
      <c r="PD841" s="226"/>
      <c r="PE841" s="226"/>
      <c r="PF841" s="226"/>
      <c r="PG841" s="226"/>
      <c r="PH841" s="226"/>
      <c r="PI841" s="226"/>
      <c r="PJ841" s="226"/>
      <c r="PK841" s="226"/>
      <c r="PL841" s="226"/>
      <c r="PM841" s="226"/>
      <c r="PN841" s="226"/>
      <c r="PO841" s="226"/>
      <c r="PP841" s="226"/>
      <c r="PQ841" s="226"/>
      <c r="PR841" s="226"/>
      <c r="PS841" s="226"/>
      <c r="PT841" s="226"/>
      <c r="PU841" s="226"/>
      <c r="PV841" s="226"/>
      <c r="PW841" s="226"/>
      <c r="PX841" s="226"/>
      <c r="PY841" s="226"/>
      <c r="PZ841" s="226"/>
      <c r="QA841" s="226"/>
      <c r="QB841" s="226"/>
      <c r="QC841" s="226"/>
      <c r="QD841" s="226"/>
      <c r="QE841" s="226"/>
      <c r="QF841" s="226"/>
      <c r="QG841" s="226"/>
      <c r="QH841" s="226"/>
      <c r="QI841" s="226"/>
      <c r="QJ841" s="226"/>
      <c r="QK841" s="226"/>
      <c r="QL841" s="226"/>
      <c r="QM841" s="226"/>
      <c r="QN841" s="226"/>
      <c r="QO841" s="226"/>
      <c r="QP841" s="226"/>
      <c r="QQ841" s="226"/>
      <c r="QR841" s="226"/>
      <c r="QS841" s="226"/>
      <c r="QT841" s="226"/>
      <c r="QU841" s="226"/>
      <c r="QV841" s="226"/>
      <c r="QW841" s="226"/>
      <c r="QX841" s="226"/>
      <c r="QY841" s="226"/>
      <c r="QZ841" s="226"/>
      <c r="RA841" s="226"/>
      <c r="RB841" s="226"/>
      <c r="RC841" s="226"/>
      <c r="RD841" s="226"/>
      <c r="RE841" s="226"/>
      <c r="RF841" s="226"/>
      <c r="RG841" s="226"/>
      <c r="RH841" s="226"/>
      <c r="RI841" s="226"/>
      <c r="RJ841" s="226"/>
      <c r="RK841" s="226"/>
      <c r="RL841" s="226"/>
      <c r="RM841" s="226"/>
      <c r="RN841" s="226"/>
      <c r="RO841" s="226"/>
      <c r="RP841" s="226"/>
      <c r="RQ841" s="226"/>
      <c r="RR841" s="226"/>
      <c r="RS841" s="226"/>
      <c r="RT841" s="226"/>
      <c r="RU841" s="226"/>
      <c r="RV841" s="226"/>
      <c r="RW841" s="226"/>
      <c r="RX841" s="226"/>
      <c r="RY841" s="226"/>
      <c r="RZ841" s="226"/>
      <c r="SA841" s="226"/>
      <c r="SB841" s="226"/>
      <c r="SC841" s="226"/>
      <c r="SD841" s="226"/>
      <c r="SE841" s="226"/>
      <c r="SF841" s="226"/>
      <c r="SG841" s="226"/>
      <c r="SH841" s="226"/>
      <c r="SI841" s="226"/>
      <c r="SJ841" s="226"/>
      <c r="SK841" s="226"/>
      <c r="SL841" s="226"/>
      <c r="SM841" s="226"/>
      <c r="SN841" s="226"/>
      <c r="SO841" s="226"/>
      <c r="SP841" s="226"/>
      <c r="SQ841" s="226"/>
      <c r="SR841" s="226"/>
      <c r="SS841" s="226"/>
      <c r="ST841" s="226"/>
      <c r="SU841" s="226"/>
      <c r="SV841" s="226"/>
      <c r="SW841" s="226"/>
      <c r="SX841" s="226"/>
      <c r="SY841" s="226"/>
      <c r="SZ841" s="226"/>
      <c r="TA841" s="226"/>
      <c r="TB841" s="226"/>
      <c r="TC841" s="226"/>
      <c r="TD841" s="226"/>
      <c r="TE841" s="226"/>
      <c r="TF841" s="226"/>
      <c r="TG841" s="226"/>
      <c r="TH841" s="226"/>
      <c r="TI841" s="226"/>
      <c r="TJ841" s="226"/>
      <c r="TK841" s="226"/>
      <c r="TL841" s="226"/>
      <c r="TM841" s="226"/>
      <c r="TN841" s="226"/>
      <c r="TO841" s="226"/>
      <c r="TP841" s="226"/>
      <c r="TQ841" s="226"/>
      <c r="TR841" s="226"/>
      <c r="TS841" s="226"/>
      <c r="TT841" s="226"/>
      <c r="TU841" s="226"/>
      <c r="TV841" s="226"/>
      <c r="TW841" s="226"/>
      <c r="TX841" s="226"/>
      <c r="TY841" s="226"/>
      <c r="TZ841" s="226"/>
      <c r="UA841" s="226"/>
      <c r="UB841" s="226"/>
      <c r="UC841" s="226"/>
      <c r="UD841" s="226"/>
      <c r="UE841" s="226"/>
      <c r="UF841" s="226"/>
      <c r="UG841" s="226"/>
      <c r="UH841" s="226"/>
      <c r="UI841" s="226"/>
      <c r="UJ841" s="226"/>
      <c r="UK841" s="226"/>
      <c r="UL841" s="226"/>
      <c r="UM841" s="226"/>
      <c r="UN841" s="226"/>
      <c r="UO841" s="226"/>
      <c r="UP841" s="226"/>
      <c r="UQ841" s="226"/>
      <c r="UR841" s="226"/>
      <c r="US841" s="226"/>
      <c r="UT841" s="226"/>
      <c r="UU841" s="226"/>
      <c r="UV841" s="226"/>
      <c r="UW841" s="226"/>
      <c r="UX841" s="226"/>
      <c r="UY841" s="226"/>
      <c r="UZ841" s="226"/>
      <c r="VA841" s="226"/>
      <c r="VB841" s="226"/>
      <c r="VC841" s="226"/>
      <c r="VD841" s="226"/>
      <c r="VE841" s="226"/>
      <c r="VF841" s="226"/>
      <c r="VG841" s="226"/>
      <c r="VH841" s="226"/>
      <c r="VI841" s="226"/>
      <c r="VJ841" s="226"/>
      <c r="VK841" s="226"/>
      <c r="VL841" s="226"/>
      <c r="VM841" s="226"/>
      <c r="VN841" s="226"/>
      <c r="VO841" s="226"/>
      <c r="VP841" s="226"/>
      <c r="VQ841" s="226"/>
      <c r="VR841" s="226"/>
      <c r="VS841" s="226"/>
      <c r="VT841" s="226"/>
      <c r="VU841" s="226"/>
      <c r="VV841" s="226"/>
      <c r="VW841" s="226"/>
      <c r="VX841" s="226"/>
      <c r="VY841" s="226"/>
      <c r="VZ841" s="226"/>
      <c r="WA841" s="226"/>
      <c r="WB841" s="226"/>
      <c r="WC841" s="226"/>
      <c r="WD841" s="226"/>
      <c r="WE841" s="226"/>
      <c r="WF841" s="226"/>
      <c r="WG841" s="226"/>
      <c r="WH841" s="226"/>
      <c r="WI841" s="226"/>
      <c r="WJ841" s="226"/>
      <c r="WK841" s="226"/>
      <c r="WL841" s="226"/>
      <c r="WM841" s="226"/>
      <c r="WN841" s="226"/>
      <c r="WO841" s="226"/>
      <c r="WP841" s="226"/>
      <c r="WQ841" s="226"/>
      <c r="WR841" s="226"/>
      <c r="WS841" s="226"/>
      <c r="WT841" s="226"/>
      <c r="WU841" s="226"/>
      <c r="WV841" s="226"/>
      <c r="WW841" s="226"/>
      <c r="WX841" s="226"/>
      <c r="WY841" s="226"/>
      <c r="WZ841" s="226"/>
      <c r="XA841" s="226"/>
      <c r="XB841" s="226"/>
      <c r="XC841" s="226"/>
      <c r="XD841" s="226"/>
      <c r="XE841" s="226"/>
      <c r="XF841" s="226"/>
      <c r="XG841" s="226"/>
      <c r="XH841" s="226"/>
      <c r="XI841" s="226"/>
      <c r="XJ841" s="226"/>
      <c r="XK841" s="226"/>
      <c r="XL841" s="226"/>
      <c r="XM841" s="226"/>
      <c r="XN841" s="226"/>
      <c r="XO841" s="226"/>
      <c r="XP841" s="226"/>
      <c r="XQ841" s="226"/>
      <c r="XR841" s="226"/>
      <c r="XS841" s="226"/>
      <c r="XT841" s="226"/>
      <c r="XU841" s="226"/>
      <c r="XV841" s="226"/>
      <c r="XW841" s="226"/>
      <c r="XX841" s="226"/>
      <c r="XY841" s="226"/>
      <c r="XZ841" s="226"/>
      <c r="YA841" s="226"/>
      <c r="YB841" s="226"/>
      <c r="YC841" s="226"/>
      <c r="YD841" s="226"/>
      <c r="YE841" s="226"/>
      <c r="YF841" s="226"/>
      <c r="YG841" s="226"/>
      <c r="YH841" s="226"/>
      <c r="YI841" s="226"/>
      <c r="YJ841" s="226"/>
      <c r="YK841" s="226"/>
      <c r="YL841" s="226"/>
      <c r="YM841" s="226"/>
      <c r="YN841" s="226"/>
      <c r="YO841" s="226"/>
      <c r="YP841" s="226"/>
      <c r="YQ841" s="226"/>
      <c r="YR841" s="226"/>
      <c r="YS841" s="226"/>
      <c r="YT841" s="226"/>
      <c r="YU841" s="226"/>
      <c r="YV841" s="226"/>
      <c r="YW841" s="226"/>
      <c r="YX841" s="226"/>
      <c r="YY841" s="226"/>
      <c r="YZ841" s="226"/>
      <c r="ZA841" s="226"/>
      <c r="ZB841" s="226"/>
      <c r="ZC841" s="226"/>
      <c r="ZD841" s="226"/>
      <c r="ZE841" s="226"/>
      <c r="ZF841" s="226"/>
      <c r="ZG841" s="226"/>
      <c r="ZH841" s="226"/>
      <c r="ZI841" s="226"/>
      <c r="ZJ841" s="226"/>
      <c r="ZK841" s="226"/>
      <c r="ZL841" s="226"/>
      <c r="ZM841" s="226"/>
      <c r="ZN841" s="226"/>
      <c r="ZO841" s="226"/>
      <c r="ZP841" s="226"/>
      <c r="ZQ841" s="226"/>
      <c r="ZR841" s="226"/>
      <c r="ZS841" s="226"/>
      <c r="ZT841" s="226"/>
      <c r="ZU841" s="226"/>
      <c r="ZV841" s="226"/>
      <c r="ZW841" s="226"/>
      <c r="ZX841" s="226"/>
      <c r="ZY841" s="226"/>
      <c r="ZZ841" s="226"/>
      <c r="AAA841" s="226"/>
      <c r="AAB841" s="226"/>
      <c r="AAC841" s="226"/>
      <c r="AAD841" s="226"/>
      <c r="AAE841" s="226"/>
      <c r="AAF841" s="226"/>
      <c r="AAG841" s="226"/>
      <c r="AAH841" s="226"/>
      <c r="AAI841" s="226"/>
      <c r="AAJ841" s="226"/>
      <c r="AAK841" s="226"/>
      <c r="AAL841" s="226"/>
      <c r="AAM841" s="226"/>
      <c r="AAN841" s="226"/>
      <c r="AAO841" s="226"/>
      <c r="AAP841" s="226"/>
      <c r="AAQ841" s="226"/>
      <c r="AAR841" s="226"/>
      <c r="AAS841" s="226"/>
      <c r="AAT841" s="226"/>
      <c r="AAU841" s="226"/>
      <c r="AAV841" s="226"/>
      <c r="AAW841" s="226"/>
      <c r="AAX841" s="226"/>
      <c r="AAY841" s="226"/>
      <c r="AAZ841" s="226"/>
      <c r="ABA841" s="226"/>
      <c r="ABB841" s="226"/>
      <c r="ABC841" s="226"/>
      <c r="ABD841" s="226"/>
      <c r="ABE841" s="226"/>
      <c r="ABF841" s="226"/>
      <c r="ABG841" s="226"/>
      <c r="ABH841" s="226"/>
      <c r="ABI841" s="226"/>
      <c r="ABJ841" s="226"/>
      <c r="ABK841" s="226"/>
      <c r="ABL841" s="226"/>
      <c r="ABM841" s="226"/>
      <c r="ABN841" s="226"/>
      <c r="ABO841" s="226"/>
      <c r="ABP841" s="226"/>
      <c r="ABQ841" s="226"/>
      <c r="ABR841" s="226"/>
      <c r="ABS841" s="226"/>
      <c r="ABT841" s="226"/>
      <c r="ABU841" s="226"/>
      <c r="ABV841" s="226"/>
      <c r="ABW841" s="226"/>
      <c r="ABX841" s="226"/>
      <c r="ABY841" s="226"/>
      <c r="ABZ841" s="226"/>
      <c r="ACA841" s="226"/>
      <c r="ACB841" s="226"/>
      <c r="ACC841" s="226"/>
      <c r="ACD841" s="226"/>
      <c r="ACE841" s="226"/>
      <c r="ACF841" s="226"/>
      <c r="ACG841" s="226"/>
      <c r="ACH841" s="226"/>
      <c r="ACI841" s="226"/>
      <c r="ACJ841" s="226"/>
      <c r="ACK841" s="226"/>
      <c r="ACL841" s="226"/>
      <c r="ACM841" s="226"/>
      <c r="ACN841" s="226"/>
      <c r="ACO841" s="226"/>
      <c r="ACP841" s="226"/>
      <c r="ACQ841" s="226"/>
      <c r="ACR841" s="226"/>
      <c r="ACS841" s="226"/>
      <c r="ACT841" s="226"/>
      <c r="ACU841" s="226"/>
      <c r="ACV841" s="226"/>
      <c r="ACW841" s="226"/>
      <c r="ACX841" s="226"/>
      <c r="ACY841" s="226"/>
      <c r="ACZ841" s="226"/>
      <c r="ADA841" s="226"/>
      <c r="ADB841" s="226"/>
      <c r="ADC841" s="226"/>
      <c r="ADD841" s="226"/>
      <c r="ADE841" s="226"/>
      <c r="ADF841" s="226"/>
      <c r="ADG841" s="226"/>
      <c r="ADH841" s="226"/>
      <c r="ADI841" s="226"/>
      <c r="ADJ841" s="226"/>
      <c r="ADK841" s="226"/>
      <c r="ADL841" s="226"/>
      <c r="ADM841" s="226"/>
      <c r="ADN841" s="226"/>
      <c r="ADO841" s="226"/>
      <c r="ADP841" s="226"/>
      <c r="ADQ841" s="226"/>
      <c r="ADR841" s="226"/>
      <c r="ADS841" s="226"/>
      <c r="ADT841" s="226"/>
      <c r="ADU841" s="226"/>
      <c r="ADV841" s="226"/>
      <c r="ADW841" s="226"/>
      <c r="ADX841" s="226"/>
      <c r="ADY841" s="226"/>
      <c r="ADZ841" s="226"/>
      <c r="AEA841" s="226"/>
      <c r="AEB841" s="226"/>
      <c r="AEC841" s="226"/>
      <c r="AED841" s="226"/>
      <c r="AEE841" s="226"/>
      <c r="AEF841" s="226"/>
      <c r="AEG841" s="226"/>
      <c r="AEH841" s="226"/>
      <c r="AEI841" s="226"/>
      <c r="AEJ841" s="226"/>
      <c r="AEK841" s="226"/>
      <c r="AEL841" s="226"/>
      <c r="AEM841" s="226"/>
      <c r="AEN841" s="226"/>
      <c r="AEO841" s="226"/>
      <c r="AEP841" s="226"/>
      <c r="AEQ841" s="226"/>
      <c r="AER841" s="226"/>
      <c r="AES841" s="226"/>
      <c r="AET841" s="226"/>
      <c r="AEU841" s="226"/>
      <c r="AEV841" s="226"/>
      <c r="AEW841" s="226"/>
      <c r="AEX841" s="226"/>
      <c r="AEY841" s="226"/>
      <c r="AEZ841" s="226"/>
      <c r="AFA841" s="226"/>
      <c r="AFB841" s="226"/>
      <c r="AFC841" s="226"/>
      <c r="AFD841" s="226"/>
      <c r="AFE841" s="226"/>
      <c r="AFF841" s="226"/>
      <c r="AFG841" s="226"/>
      <c r="AFH841" s="226"/>
      <c r="AFI841" s="226"/>
      <c r="AFJ841" s="226"/>
      <c r="AFK841" s="226"/>
      <c r="AFL841" s="226"/>
      <c r="AFM841" s="226"/>
      <c r="AFN841" s="226"/>
      <c r="AFO841" s="226"/>
      <c r="AFP841" s="226"/>
      <c r="AFQ841" s="226"/>
      <c r="AFR841" s="226"/>
      <c r="AFS841" s="226"/>
      <c r="AFT841" s="226"/>
      <c r="AFU841" s="226"/>
      <c r="AFV841" s="226"/>
      <c r="AFW841" s="226"/>
      <c r="AFX841" s="226"/>
      <c r="AFY841" s="226"/>
      <c r="AFZ841" s="226"/>
      <c r="AGA841" s="226"/>
      <c r="AGB841" s="226"/>
      <c r="AGC841" s="226"/>
      <c r="AGD841" s="226"/>
      <c r="AGE841" s="226"/>
      <c r="AGF841" s="226"/>
      <c r="AGG841" s="226"/>
      <c r="AGH841" s="226"/>
      <c r="AGI841" s="226"/>
      <c r="AGJ841" s="226"/>
      <c r="AGK841" s="226"/>
      <c r="AGL841" s="226"/>
      <c r="AGM841" s="226"/>
      <c r="AGN841" s="226"/>
      <c r="AGO841" s="226"/>
      <c r="AGP841" s="226"/>
      <c r="AGQ841" s="226"/>
      <c r="AGR841" s="226"/>
      <c r="AGS841" s="226"/>
      <c r="AGT841" s="226"/>
      <c r="AGU841" s="226"/>
      <c r="AGV841" s="226"/>
      <c r="AGW841" s="226"/>
      <c r="AGX841" s="226"/>
      <c r="AGY841" s="226"/>
      <c r="AGZ841" s="226"/>
      <c r="AHA841" s="226"/>
      <c r="AHB841" s="226"/>
      <c r="AHC841" s="226"/>
      <c r="AHD841" s="226"/>
      <c r="AHE841" s="226"/>
      <c r="AHF841" s="226"/>
      <c r="AHG841" s="226"/>
      <c r="AHH841" s="226"/>
      <c r="AHI841" s="226"/>
      <c r="AHJ841" s="226"/>
      <c r="AHK841" s="226"/>
      <c r="AHL841" s="226"/>
      <c r="AHM841" s="226"/>
      <c r="AHN841" s="226"/>
      <c r="AHO841" s="226"/>
      <c r="AHP841" s="226"/>
      <c r="AHQ841" s="226"/>
      <c r="AHR841" s="226"/>
      <c r="AHS841" s="226"/>
      <c r="AHT841" s="226"/>
      <c r="AHU841" s="226"/>
      <c r="AHV841" s="226"/>
      <c r="AHW841" s="226"/>
      <c r="AHX841" s="226"/>
      <c r="AHY841" s="226"/>
      <c r="AHZ841" s="226"/>
      <c r="AIA841" s="226"/>
      <c r="AIB841" s="226"/>
      <c r="AIC841" s="226"/>
      <c r="AID841" s="226"/>
      <c r="AIE841" s="226"/>
      <c r="AIF841" s="226"/>
      <c r="AIG841" s="226"/>
      <c r="AIH841" s="226"/>
      <c r="AII841" s="226"/>
      <c r="AIJ841" s="226"/>
      <c r="AIK841" s="226"/>
      <c r="AIL841" s="226"/>
      <c r="AIM841" s="226"/>
      <c r="AIN841" s="226"/>
      <c r="AIO841" s="226"/>
      <c r="AIP841" s="226"/>
      <c r="AIQ841" s="226"/>
      <c r="AIR841" s="226"/>
      <c r="AIS841" s="226"/>
      <c r="AIT841" s="226"/>
      <c r="AIU841" s="226"/>
      <c r="AIV841" s="226"/>
      <c r="AIW841" s="226"/>
      <c r="AIX841" s="226"/>
      <c r="AIY841" s="226"/>
      <c r="AIZ841" s="226"/>
      <c r="AJA841" s="226"/>
      <c r="AJB841" s="226"/>
      <c r="AJC841" s="226"/>
      <c r="AJD841" s="226"/>
      <c r="AJE841" s="226"/>
      <c r="AJF841" s="226"/>
      <c r="AJG841" s="226"/>
      <c r="AJH841" s="226"/>
      <c r="AJI841" s="226"/>
      <c r="AJJ841" s="226"/>
      <c r="AJK841" s="226"/>
      <c r="AJL841" s="226"/>
      <c r="AJM841" s="226"/>
      <c r="AJN841" s="226"/>
      <c r="AJO841" s="226"/>
      <c r="AJP841" s="226"/>
      <c r="AJQ841" s="226"/>
      <c r="AJR841" s="226"/>
      <c r="AJS841" s="226"/>
      <c r="AJT841" s="226"/>
      <c r="AJU841" s="226"/>
      <c r="AJV841" s="226"/>
      <c r="AJW841" s="226"/>
      <c r="AJX841" s="226"/>
      <c r="AJY841" s="226"/>
      <c r="AJZ841" s="226"/>
      <c r="AKA841" s="226"/>
      <c r="AKB841" s="226"/>
      <c r="AKC841" s="226"/>
      <c r="AKD841" s="226"/>
      <c r="AKE841" s="226"/>
      <c r="AKF841" s="226"/>
      <c r="AKG841" s="226"/>
      <c r="AKH841" s="226"/>
      <c r="AKI841" s="226"/>
      <c r="AKJ841" s="226"/>
      <c r="AKK841" s="226"/>
      <c r="AKL841" s="226"/>
      <c r="AKM841" s="226"/>
      <c r="AKN841" s="226"/>
      <c r="AKO841" s="226"/>
      <c r="AKP841" s="226"/>
      <c r="AKQ841" s="226"/>
      <c r="AKR841" s="226"/>
      <c r="AKS841" s="226"/>
      <c r="AKT841" s="226"/>
      <c r="AKU841" s="226"/>
      <c r="AKV841" s="226"/>
      <c r="AKW841" s="226"/>
      <c r="AKX841" s="226"/>
      <c r="AKY841" s="226"/>
      <c r="AKZ841" s="226"/>
      <c r="ALA841" s="226"/>
      <c r="ALB841" s="226"/>
      <c r="ALC841" s="226"/>
      <c r="ALD841" s="226"/>
      <c r="ALE841" s="226"/>
      <c r="ALF841" s="226"/>
      <c r="ALG841" s="226"/>
      <c r="ALH841" s="226"/>
      <c r="ALI841" s="226"/>
      <c r="ALJ841" s="226"/>
      <c r="ALK841" s="226"/>
      <c r="ALL841" s="226"/>
      <c r="ALM841" s="226"/>
      <c r="ALN841" s="226"/>
      <c r="ALO841" s="226"/>
      <c r="ALP841" s="226"/>
      <c r="ALQ841" s="226"/>
      <c r="ALR841" s="226"/>
      <c r="ALS841" s="226"/>
      <c r="ALT841" s="226"/>
      <c r="ALU841" s="226"/>
      <c r="ALV841" s="226"/>
      <c r="ALW841" s="226"/>
      <c r="ALX841" s="226"/>
      <c r="ALY841" s="226"/>
      <c r="ALZ841" s="226"/>
      <c r="AMA841" s="226"/>
      <c r="AMB841" s="226"/>
      <c r="AMC841" s="226"/>
      <c r="AMD841" s="226"/>
      <c r="AME841" s="226"/>
      <c r="AMF841" s="226"/>
      <c r="AMG841" s="226"/>
      <c r="AMH841" s="226"/>
      <c r="AMI841" s="226"/>
      <c r="AMJ841" s="226"/>
      <c r="AMK841" s="226"/>
      <c r="AML841" s="226"/>
      <c r="AMM841" s="226"/>
      <c r="AMN841" s="226"/>
      <c r="AMO841" s="226"/>
      <c r="AMP841" s="226"/>
      <c r="AMQ841" s="226"/>
      <c r="AMR841" s="226"/>
      <c r="AMS841" s="226"/>
      <c r="AMT841" s="226"/>
      <c r="AMU841" s="226"/>
      <c r="AMV841" s="226"/>
      <c r="AMW841" s="226"/>
      <c r="AMX841" s="226"/>
    </row>
    <row r="842" spans="1:1038" s="398" customFormat="1" ht="18" customHeight="1">
      <c r="A842" s="548">
        <v>43333</v>
      </c>
      <c r="B842" s="543" t="s">
        <v>1647</v>
      </c>
      <c r="C842" s="226"/>
      <c r="D842" s="225" t="s">
        <v>1279</v>
      </c>
      <c r="E842" s="256">
        <v>100</v>
      </c>
      <c r="F842" s="226">
        <v>4</v>
      </c>
      <c r="G842" s="391" t="str">
        <f t="shared" si="593"/>
        <v>100-4</v>
      </c>
      <c r="H842" s="226">
        <v>9.57</v>
      </c>
      <c r="I842" s="226">
        <v>18</v>
      </c>
      <c r="J842" s="544">
        <f t="shared" ref="J842:J843" si="594">IF(H842=0, 1, 0)</f>
        <v>0</v>
      </c>
      <c r="K842" s="545" t="b">
        <f>IF(J843=1,IF(((VLOOKUP($G842,[3]Depth_Lookup!$A$3:$J$550,9,FALSE))-(I842/100))=0,"Good",IF(((VLOOKUP($G842,[3]Depth_Lookup!$A$3:$J$550,9,FALSE))-(I842/100))&gt;0,"Too Short","Too Long")))</f>
        <v>0</v>
      </c>
      <c r="L842" s="171">
        <f>(VLOOKUP($G842,Depth_Lookup!$A$3:$J$410,10,FALSE))+(H842/100)</f>
        <v>263.15570000000002</v>
      </c>
      <c r="M842" s="171">
        <f>(VLOOKUP($G842,Depth_Lookup!$A$3:$J$410,10,FALSE))+(I842/100)</f>
        <v>263.24</v>
      </c>
      <c r="N842" s="232" t="s">
        <v>2369</v>
      </c>
      <c r="O842" s="226">
        <v>1</v>
      </c>
      <c r="P842" s="256" t="s">
        <v>853</v>
      </c>
      <c r="Q842" s="256" t="s">
        <v>125</v>
      </c>
      <c r="R842" s="391"/>
      <c r="S842" s="226" t="s">
        <v>116</v>
      </c>
      <c r="T842" s="226" t="s">
        <v>116</v>
      </c>
      <c r="U842" s="226" t="s">
        <v>108</v>
      </c>
      <c r="V842" s="226" t="s">
        <v>509</v>
      </c>
      <c r="W842" s="226" t="s">
        <v>102</v>
      </c>
      <c r="X842" s="392">
        <f>VLOOKUP(W842,[3]definitions_list_lookup!$A$13:$B$19,2,0)</f>
        <v>5</v>
      </c>
      <c r="Y842" s="256" t="s">
        <v>90</v>
      </c>
      <c r="Z842" s="256" t="s">
        <v>91</v>
      </c>
      <c r="AA842" s="226"/>
      <c r="AB842" s="226" t="s">
        <v>116</v>
      </c>
      <c r="AC842" s="226" t="s">
        <v>108</v>
      </c>
      <c r="AD842" s="226" t="s">
        <v>96</v>
      </c>
      <c r="AE842" s="393" t="s">
        <v>123</v>
      </c>
      <c r="AF842" s="391">
        <f>VLOOKUP(AE842,[3]definitions_list_mag!$V$12:$W$15,2,0)</f>
        <v>1</v>
      </c>
      <c r="AG842" s="394" t="s">
        <v>1366</v>
      </c>
      <c r="AH842" s="226"/>
      <c r="AI842" s="257">
        <v>64</v>
      </c>
      <c r="AJ842" s="226"/>
      <c r="AK842" s="226"/>
      <c r="AL842" s="226"/>
      <c r="AM842" s="226"/>
      <c r="AN842" s="226"/>
      <c r="AO842" s="257"/>
      <c r="AP842" s="226"/>
      <c r="AQ842" s="226"/>
      <c r="AR842" s="226"/>
      <c r="AS842" s="226"/>
      <c r="AT842" s="226"/>
      <c r="AU842" s="257"/>
      <c r="AV842" s="226"/>
      <c r="AW842" s="226"/>
      <c r="AX842" s="226"/>
      <c r="AY842" s="226"/>
      <c r="AZ842" s="226"/>
      <c r="BA842" s="257">
        <v>35</v>
      </c>
      <c r="BB842" s="226">
        <v>6</v>
      </c>
      <c r="BC842" s="226">
        <v>2</v>
      </c>
      <c r="BD842" s="226" t="s">
        <v>110</v>
      </c>
      <c r="BE842" s="226" t="s">
        <v>103</v>
      </c>
      <c r="BF842" s="226"/>
      <c r="BG842" s="257"/>
      <c r="BH842" s="226"/>
      <c r="BI842" s="226"/>
      <c r="BJ842" s="226"/>
      <c r="BK842" s="226"/>
      <c r="BL842" s="226"/>
      <c r="BM842" s="257">
        <v>1</v>
      </c>
      <c r="BN842" s="226">
        <v>1</v>
      </c>
      <c r="BO842" s="226">
        <v>0.5</v>
      </c>
      <c r="BP842" s="226"/>
      <c r="BQ842" s="226"/>
      <c r="BR842" s="226"/>
      <c r="BS842" s="226"/>
      <c r="BT842" s="226"/>
      <c r="BU842" s="226"/>
      <c r="BV842" s="226"/>
      <c r="BW842" s="226"/>
      <c r="BX842" s="226"/>
      <c r="BY842" s="257"/>
      <c r="BZ842" s="226"/>
      <c r="CA842" s="226"/>
      <c r="CB842" s="226"/>
      <c r="CC842" s="226"/>
      <c r="CD842" s="226"/>
      <c r="CE842" s="226"/>
      <c r="CF842" s="399">
        <f t="shared" ref="CF842" si="595">AI842+AO842+BA842+AU842+BG842+BM842+BY842</f>
        <v>100</v>
      </c>
      <c r="CG842" s="259"/>
      <c r="CH842" s="150" t="s">
        <v>1329</v>
      </c>
      <c r="CI842" s="150">
        <v>75</v>
      </c>
      <c r="CJ842" s="150" t="s">
        <v>514</v>
      </c>
      <c r="CK842" s="158"/>
      <c r="CL842" s="395"/>
      <c r="CM842" s="395"/>
      <c r="CN842" s="395"/>
      <c r="CO842" s="395"/>
      <c r="CP842" s="395"/>
      <c r="CQ842" s="395"/>
      <c r="CR842" s="395"/>
      <c r="CS842" s="395"/>
      <c r="CT842" s="395"/>
      <c r="CU842" s="395"/>
      <c r="CV842" s="395"/>
      <c r="CW842" s="395"/>
      <c r="CX842" s="395"/>
      <c r="CY842" s="395"/>
      <c r="CZ842" s="395"/>
      <c r="DA842" s="395"/>
      <c r="DB842" s="395">
        <v>95</v>
      </c>
      <c r="DC842" s="256">
        <v>5</v>
      </c>
      <c r="DD842" s="395"/>
      <c r="DE842" s="395"/>
      <c r="DF842" s="395"/>
      <c r="DG842" s="395"/>
      <c r="DH842" s="395"/>
      <c r="DI842" s="395"/>
      <c r="DJ842" s="395"/>
      <c r="DK842" s="396">
        <f t="shared" ref="DK842" si="596">SUM(CL842:DJ842)</f>
        <v>100</v>
      </c>
      <c r="DL842" s="259"/>
      <c r="DM842" s="395"/>
      <c r="DN842" s="395"/>
      <c r="DO842" s="397"/>
      <c r="DQ842" s="259"/>
      <c r="DR842" s="563"/>
      <c r="DS842" s="259"/>
      <c r="DT842" s="543" t="s">
        <v>2370</v>
      </c>
      <c r="DU842" s="566"/>
      <c r="DV842" s="566"/>
      <c r="DW842" s="400" t="e">
        <f>VLOOKUP(P842,[3]definitions_list_lookup!$K$30:$L$54,2,0)</f>
        <v>#N/A</v>
      </c>
      <c r="DX842" s="698" t="s">
        <v>853</v>
      </c>
      <c r="DY842" s="567" t="s">
        <v>1751</v>
      </c>
      <c r="DZ842" s="546"/>
      <c r="EA842" s="104"/>
      <c r="EB842" s="256"/>
      <c r="EC842" s="104"/>
      <c r="ED842" s="229" t="s">
        <v>2517</v>
      </c>
      <c r="EE842" s="401"/>
      <c r="EF842" s="402"/>
      <c r="EG842" s="401"/>
      <c r="EH842" s="403"/>
      <c r="EI842" s="404"/>
      <c r="EJ842" s="405"/>
      <c r="EK842" s="406"/>
      <c r="EL842" s="401"/>
      <c r="EM842" s="403"/>
      <c r="EN842" s="403" t="s">
        <v>2046</v>
      </c>
      <c r="EO842" s="407"/>
      <c r="EP842" s="407"/>
      <c r="EQ842" s="407"/>
      <c r="ER842" s="407"/>
      <c r="ES842" s="407"/>
      <c r="ET842" s="407"/>
      <c r="EU842" s="407"/>
      <c r="EV842" s="408">
        <v>21</v>
      </c>
      <c r="EW842" s="408">
        <v>270</v>
      </c>
      <c r="EX842" s="408">
        <v>31</v>
      </c>
      <c r="EY842" s="408">
        <v>0</v>
      </c>
      <c r="EZ842" s="192">
        <f t="shared" si="574"/>
        <v>147.42723884787472</v>
      </c>
      <c r="FA842" s="192">
        <f t="shared" si="575"/>
        <v>147.42723884787472</v>
      </c>
      <c r="FB842" s="192">
        <f t="shared" si="576"/>
        <v>54.510702365287237</v>
      </c>
      <c r="FC842" s="192">
        <f t="shared" si="577"/>
        <v>237.42723884787472</v>
      </c>
      <c r="FD842" s="192">
        <f t="shared" si="578"/>
        <v>35.489297634712763</v>
      </c>
      <c r="FE842" s="193">
        <f t="shared" si="579"/>
        <v>327.42723884787472</v>
      </c>
      <c r="FF842" s="194">
        <f t="shared" si="580"/>
        <v>35.489297634712763</v>
      </c>
      <c r="FG842" s="401"/>
      <c r="FH842" s="403"/>
      <c r="FI842" s="778">
        <f t="shared" si="582"/>
        <v>0</v>
      </c>
      <c r="FJ842" s="779">
        <f t="shared" si="583"/>
        <v>35.489297634712763</v>
      </c>
      <c r="FK842" s="779">
        <f t="shared" si="584"/>
        <v>54.510702365287237</v>
      </c>
      <c r="FL842" s="780">
        <f t="shared" si="585"/>
        <v>0.95139123384892299</v>
      </c>
      <c r="FM842" s="169">
        <f t="shared" si="586"/>
        <v>0.81422397453613604</v>
      </c>
      <c r="FN842" s="783">
        <f t="shared" si="587"/>
        <v>0</v>
      </c>
      <c r="FO842" s="226"/>
      <c r="FP842" s="226"/>
      <c r="FQ842" s="226"/>
      <c r="FR842" s="226"/>
      <c r="FS842" s="226"/>
      <c r="FT842" s="226"/>
      <c r="FU842" s="226"/>
      <c r="FV842" s="226"/>
      <c r="FW842" s="226"/>
      <c r="FX842" s="226"/>
      <c r="FY842" s="226"/>
      <c r="FZ842" s="226"/>
      <c r="GA842" s="226"/>
      <c r="GB842" s="226"/>
      <c r="GC842" s="226"/>
      <c r="GD842" s="226"/>
      <c r="GE842" s="226"/>
      <c r="GF842" s="226"/>
      <c r="GG842" s="226"/>
      <c r="GH842" s="226"/>
      <c r="GI842" s="226"/>
      <c r="GJ842" s="226"/>
      <c r="GK842" s="226"/>
      <c r="GL842" s="226"/>
      <c r="GM842" s="226"/>
      <c r="GN842" s="226"/>
      <c r="GO842" s="226"/>
      <c r="GP842" s="226"/>
      <c r="GQ842" s="226"/>
      <c r="GR842" s="226"/>
      <c r="GS842" s="226"/>
      <c r="GT842" s="226"/>
      <c r="GU842" s="226"/>
      <c r="GV842" s="226"/>
      <c r="GW842" s="226"/>
      <c r="GX842" s="226"/>
      <c r="GY842" s="226"/>
      <c r="GZ842" s="226"/>
      <c r="HA842" s="226"/>
      <c r="HB842" s="226"/>
      <c r="HC842" s="226"/>
      <c r="HD842" s="226"/>
      <c r="HE842" s="226"/>
      <c r="HF842" s="226"/>
      <c r="HG842" s="226"/>
      <c r="HH842" s="226"/>
      <c r="HI842" s="226"/>
      <c r="HJ842" s="226"/>
      <c r="HK842" s="226"/>
      <c r="HL842" s="226"/>
      <c r="HM842" s="226"/>
      <c r="HN842" s="226"/>
      <c r="HO842" s="226"/>
      <c r="HP842" s="226"/>
      <c r="HQ842" s="226"/>
      <c r="HR842" s="226"/>
      <c r="HS842" s="226"/>
      <c r="HT842" s="226"/>
      <c r="HU842" s="226"/>
      <c r="HV842" s="226"/>
      <c r="HW842" s="226"/>
      <c r="HX842" s="226"/>
      <c r="HY842" s="226"/>
      <c r="HZ842" s="226"/>
      <c r="IA842" s="226"/>
      <c r="IB842" s="226"/>
      <c r="IC842" s="226"/>
      <c r="ID842" s="226"/>
      <c r="IE842" s="226"/>
      <c r="IF842" s="226"/>
      <c r="IG842" s="226"/>
      <c r="IH842" s="226"/>
      <c r="II842" s="226"/>
      <c r="IJ842" s="226"/>
      <c r="IK842" s="226"/>
      <c r="IL842" s="226"/>
      <c r="IM842" s="226"/>
      <c r="IN842" s="226"/>
      <c r="IO842" s="226"/>
      <c r="IP842" s="226"/>
      <c r="IQ842" s="226"/>
      <c r="IR842" s="226"/>
      <c r="IS842" s="226"/>
      <c r="IT842" s="226"/>
      <c r="IU842" s="226"/>
      <c r="IV842" s="226"/>
      <c r="IW842" s="226"/>
      <c r="IX842" s="226"/>
      <c r="IY842" s="226"/>
      <c r="IZ842" s="226"/>
      <c r="JA842" s="226"/>
      <c r="JB842" s="226"/>
      <c r="JC842" s="226"/>
      <c r="JD842" s="226"/>
      <c r="JE842" s="226"/>
      <c r="JF842" s="226"/>
      <c r="JG842" s="226"/>
      <c r="JH842" s="226"/>
      <c r="JI842" s="226"/>
      <c r="JJ842" s="226"/>
      <c r="JK842" s="226"/>
      <c r="JL842" s="226"/>
      <c r="JM842" s="226"/>
      <c r="JN842" s="226"/>
      <c r="JO842" s="226"/>
      <c r="JP842" s="226"/>
      <c r="JQ842" s="226"/>
      <c r="JR842" s="226"/>
      <c r="JS842" s="226"/>
      <c r="JT842" s="226"/>
      <c r="JU842" s="226"/>
      <c r="JV842" s="226"/>
      <c r="JW842" s="226"/>
      <c r="JX842" s="226"/>
      <c r="JY842" s="226"/>
      <c r="JZ842" s="226"/>
      <c r="KA842" s="226"/>
      <c r="KB842" s="226"/>
      <c r="KC842" s="226"/>
      <c r="KD842" s="226"/>
      <c r="KE842" s="226"/>
      <c r="KF842" s="226"/>
      <c r="KG842" s="226"/>
      <c r="KH842" s="226"/>
      <c r="KI842" s="226"/>
      <c r="KJ842" s="226"/>
      <c r="KK842" s="226"/>
      <c r="KL842" s="226"/>
      <c r="KM842" s="226"/>
      <c r="KN842" s="226"/>
      <c r="KO842" s="226"/>
      <c r="KP842" s="226"/>
      <c r="KQ842" s="226"/>
      <c r="KR842" s="226"/>
      <c r="KS842" s="226"/>
      <c r="KT842" s="226"/>
      <c r="KU842" s="226"/>
      <c r="KV842" s="226"/>
      <c r="KW842" s="226"/>
      <c r="KX842" s="226"/>
      <c r="KY842" s="226"/>
      <c r="KZ842" s="226"/>
      <c r="LA842" s="226"/>
      <c r="LB842" s="226"/>
      <c r="LC842" s="226"/>
      <c r="LD842" s="226"/>
      <c r="LE842" s="226"/>
      <c r="LF842" s="226"/>
      <c r="LG842" s="226"/>
      <c r="LH842" s="226"/>
      <c r="LI842" s="226"/>
      <c r="LJ842" s="226"/>
      <c r="LK842" s="226"/>
      <c r="LL842" s="226"/>
      <c r="LM842" s="226"/>
      <c r="LN842" s="226"/>
      <c r="LO842" s="226"/>
      <c r="LP842" s="226"/>
      <c r="LQ842" s="226"/>
      <c r="LR842" s="226"/>
      <c r="LS842" s="226"/>
      <c r="LT842" s="226"/>
      <c r="LU842" s="226"/>
      <c r="LV842" s="226"/>
      <c r="LW842" s="226"/>
      <c r="LX842" s="226"/>
      <c r="LY842" s="226"/>
      <c r="LZ842" s="226"/>
      <c r="MA842" s="226"/>
      <c r="MB842" s="226"/>
      <c r="MC842" s="226"/>
      <c r="MD842" s="226"/>
      <c r="ME842" s="226"/>
      <c r="MF842" s="226"/>
      <c r="MG842" s="226"/>
      <c r="MH842" s="226"/>
      <c r="MI842" s="226"/>
      <c r="MJ842" s="226"/>
      <c r="MK842" s="226"/>
      <c r="ML842" s="226"/>
      <c r="MM842" s="226"/>
      <c r="MN842" s="226"/>
      <c r="MO842" s="226"/>
      <c r="MP842" s="226"/>
      <c r="MQ842" s="226"/>
      <c r="MR842" s="226"/>
      <c r="MS842" s="226"/>
      <c r="MT842" s="226"/>
      <c r="MU842" s="226"/>
      <c r="MV842" s="226"/>
      <c r="MW842" s="226"/>
      <c r="MX842" s="226"/>
      <c r="MY842" s="226"/>
      <c r="MZ842" s="226"/>
      <c r="NA842" s="226"/>
      <c r="NB842" s="226"/>
      <c r="NC842" s="226"/>
      <c r="ND842" s="226"/>
      <c r="NE842" s="226"/>
      <c r="NF842" s="226"/>
      <c r="NG842" s="226"/>
      <c r="NH842" s="226"/>
      <c r="NI842" s="226"/>
      <c r="NJ842" s="226"/>
      <c r="NK842" s="226"/>
      <c r="NL842" s="226"/>
      <c r="NM842" s="226"/>
      <c r="NN842" s="226"/>
      <c r="NO842" s="226"/>
      <c r="NP842" s="226"/>
      <c r="NQ842" s="226"/>
      <c r="NR842" s="226"/>
      <c r="NS842" s="226"/>
      <c r="NT842" s="226"/>
      <c r="NU842" s="226"/>
      <c r="NV842" s="226"/>
      <c r="NW842" s="226"/>
      <c r="NX842" s="226"/>
      <c r="NY842" s="226"/>
      <c r="NZ842" s="226"/>
      <c r="OA842" s="226"/>
      <c r="OB842" s="226"/>
      <c r="OC842" s="226"/>
      <c r="OD842" s="226"/>
      <c r="OE842" s="226"/>
      <c r="OF842" s="226"/>
      <c r="OG842" s="226"/>
      <c r="OH842" s="226"/>
      <c r="OI842" s="226"/>
      <c r="OJ842" s="226"/>
      <c r="OK842" s="226"/>
      <c r="OL842" s="226"/>
      <c r="OM842" s="226"/>
      <c r="ON842" s="226"/>
      <c r="OO842" s="226"/>
      <c r="OP842" s="226"/>
      <c r="OQ842" s="226"/>
      <c r="OR842" s="226"/>
      <c r="OS842" s="226"/>
      <c r="OT842" s="226"/>
      <c r="OU842" s="226"/>
      <c r="OV842" s="226"/>
      <c r="OW842" s="226"/>
      <c r="OX842" s="226"/>
      <c r="OY842" s="226"/>
      <c r="OZ842" s="226"/>
      <c r="PA842" s="226"/>
      <c r="PB842" s="226"/>
      <c r="PC842" s="226"/>
      <c r="PD842" s="226"/>
      <c r="PE842" s="226"/>
      <c r="PF842" s="226"/>
      <c r="PG842" s="226"/>
      <c r="PH842" s="226"/>
      <c r="PI842" s="226"/>
      <c r="PJ842" s="226"/>
      <c r="PK842" s="226"/>
      <c r="PL842" s="226"/>
      <c r="PM842" s="226"/>
      <c r="PN842" s="226"/>
      <c r="PO842" s="226"/>
      <c r="PP842" s="226"/>
      <c r="PQ842" s="226"/>
      <c r="PR842" s="226"/>
      <c r="PS842" s="226"/>
      <c r="PT842" s="226"/>
      <c r="PU842" s="226"/>
      <c r="PV842" s="226"/>
      <c r="PW842" s="226"/>
      <c r="PX842" s="226"/>
      <c r="PY842" s="226"/>
      <c r="PZ842" s="226"/>
      <c r="QA842" s="226"/>
      <c r="QB842" s="226"/>
      <c r="QC842" s="226"/>
      <c r="QD842" s="226"/>
      <c r="QE842" s="226"/>
      <c r="QF842" s="226"/>
      <c r="QG842" s="226"/>
      <c r="QH842" s="226"/>
      <c r="QI842" s="226"/>
      <c r="QJ842" s="226"/>
      <c r="QK842" s="226"/>
      <c r="QL842" s="226"/>
      <c r="QM842" s="226"/>
      <c r="QN842" s="226"/>
      <c r="QO842" s="226"/>
      <c r="QP842" s="226"/>
      <c r="QQ842" s="226"/>
      <c r="QR842" s="226"/>
      <c r="QS842" s="226"/>
      <c r="QT842" s="226"/>
      <c r="QU842" s="226"/>
      <c r="QV842" s="226"/>
      <c r="QW842" s="226"/>
      <c r="QX842" s="226"/>
      <c r="QY842" s="226"/>
      <c r="QZ842" s="226"/>
      <c r="RA842" s="226"/>
      <c r="RB842" s="226"/>
      <c r="RC842" s="226"/>
      <c r="RD842" s="226"/>
      <c r="RE842" s="226"/>
      <c r="RF842" s="226"/>
      <c r="RG842" s="226"/>
      <c r="RH842" s="226"/>
      <c r="RI842" s="226"/>
      <c r="RJ842" s="226"/>
      <c r="RK842" s="226"/>
      <c r="RL842" s="226"/>
      <c r="RM842" s="226"/>
      <c r="RN842" s="226"/>
      <c r="RO842" s="226"/>
      <c r="RP842" s="226"/>
      <c r="RQ842" s="226"/>
      <c r="RR842" s="226"/>
      <c r="RS842" s="226"/>
      <c r="RT842" s="226"/>
      <c r="RU842" s="226"/>
      <c r="RV842" s="226"/>
      <c r="RW842" s="226"/>
      <c r="RX842" s="226"/>
      <c r="RY842" s="226"/>
      <c r="RZ842" s="226"/>
      <c r="SA842" s="226"/>
      <c r="SB842" s="226"/>
      <c r="SC842" s="226"/>
      <c r="SD842" s="226"/>
      <c r="SE842" s="226"/>
      <c r="SF842" s="226"/>
      <c r="SG842" s="226"/>
      <c r="SH842" s="226"/>
      <c r="SI842" s="226"/>
      <c r="SJ842" s="226"/>
      <c r="SK842" s="226"/>
      <c r="SL842" s="226"/>
      <c r="SM842" s="226"/>
      <c r="SN842" s="226"/>
      <c r="SO842" s="226"/>
      <c r="SP842" s="226"/>
      <c r="SQ842" s="226"/>
      <c r="SR842" s="226"/>
      <c r="SS842" s="226"/>
      <c r="ST842" s="226"/>
      <c r="SU842" s="226"/>
      <c r="SV842" s="226"/>
      <c r="SW842" s="226"/>
      <c r="SX842" s="226"/>
      <c r="SY842" s="226"/>
      <c r="SZ842" s="226"/>
      <c r="TA842" s="226"/>
      <c r="TB842" s="226"/>
      <c r="TC842" s="226"/>
      <c r="TD842" s="226"/>
      <c r="TE842" s="226"/>
      <c r="TF842" s="226"/>
      <c r="TG842" s="226"/>
      <c r="TH842" s="226"/>
      <c r="TI842" s="226"/>
      <c r="TJ842" s="226"/>
      <c r="TK842" s="226"/>
      <c r="TL842" s="226"/>
      <c r="TM842" s="226"/>
      <c r="TN842" s="226"/>
      <c r="TO842" s="226"/>
      <c r="TP842" s="226"/>
      <c r="TQ842" s="226"/>
      <c r="TR842" s="226"/>
      <c r="TS842" s="226"/>
      <c r="TT842" s="226"/>
      <c r="TU842" s="226"/>
      <c r="TV842" s="226"/>
      <c r="TW842" s="226"/>
      <c r="TX842" s="226"/>
      <c r="TY842" s="226"/>
      <c r="TZ842" s="226"/>
      <c r="UA842" s="226"/>
      <c r="UB842" s="226"/>
      <c r="UC842" s="226"/>
      <c r="UD842" s="226"/>
      <c r="UE842" s="226"/>
      <c r="UF842" s="226"/>
      <c r="UG842" s="226"/>
      <c r="UH842" s="226"/>
      <c r="UI842" s="226"/>
      <c r="UJ842" s="226"/>
      <c r="UK842" s="226"/>
      <c r="UL842" s="226"/>
      <c r="UM842" s="226"/>
      <c r="UN842" s="226"/>
      <c r="UO842" s="226"/>
      <c r="UP842" s="226"/>
      <c r="UQ842" s="226"/>
      <c r="UR842" s="226"/>
      <c r="US842" s="226"/>
      <c r="UT842" s="226"/>
      <c r="UU842" s="226"/>
      <c r="UV842" s="226"/>
      <c r="UW842" s="226"/>
      <c r="UX842" s="226"/>
      <c r="UY842" s="226"/>
      <c r="UZ842" s="226"/>
      <c r="VA842" s="226"/>
      <c r="VB842" s="226"/>
      <c r="VC842" s="226"/>
      <c r="VD842" s="226"/>
      <c r="VE842" s="226"/>
      <c r="VF842" s="226"/>
      <c r="VG842" s="226"/>
      <c r="VH842" s="226"/>
      <c r="VI842" s="226"/>
      <c r="VJ842" s="226"/>
      <c r="VK842" s="226"/>
      <c r="VL842" s="226"/>
      <c r="VM842" s="226"/>
      <c r="VN842" s="226"/>
      <c r="VO842" s="226"/>
      <c r="VP842" s="226"/>
      <c r="VQ842" s="226"/>
      <c r="VR842" s="226"/>
      <c r="VS842" s="226"/>
      <c r="VT842" s="226"/>
      <c r="VU842" s="226"/>
      <c r="VV842" s="226"/>
      <c r="VW842" s="226"/>
      <c r="VX842" s="226"/>
      <c r="VY842" s="226"/>
      <c r="VZ842" s="226"/>
      <c r="WA842" s="226"/>
      <c r="WB842" s="226"/>
      <c r="WC842" s="226"/>
      <c r="WD842" s="226"/>
      <c r="WE842" s="226"/>
      <c r="WF842" s="226"/>
      <c r="WG842" s="226"/>
      <c r="WH842" s="226"/>
      <c r="WI842" s="226"/>
      <c r="WJ842" s="226"/>
      <c r="WK842" s="226"/>
      <c r="WL842" s="226"/>
      <c r="WM842" s="226"/>
      <c r="WN842" s="226"/>
      <c r="WO842" s="226"/>
      <c r="WP842" s="226"/>
      <c r="WQ842" s="226"/>
      <c r="WR842" s="226"/>
      <c r="WS842" s="226"/>
      <c r="WT842" s="226"/>
      <c r="WU842" s="226"/>
      <c r="WV842" s="226"/>
      <c r="WW842" s="226"/>
      <c r="WX842" s="226"/>
      <c r="WY842" s="226"/>
      <c r="WZ842" s="226"/>
      <c r="XA842" s="226"/>
      <c r="XB842" s="226"/>
      <c r="XC842" s="226"/>
      <c r="XD842" s="226"/>
      <c r="XE842" s="226"/>
      <c r="XF842" s="226"/>
      <c r="XG842" s="226"/>
      <c r="XH842" s="226"/>
      <c r="XI842" s="226"/>
      <c r="XJ842" s="226"/>
      <c r="XK842" s="226"/>
      <c r="XL842" s="226"/>
      <c r="XM842" s="226"/>
      <c r="XN842" s="226"/>
      <c r="XO842" s="226"/>
      <c r="XP842" s="226"/>
      <c r="XQ842" s="226"/>
      <c r="XR842" s="226"/>
      <c r="XS842" s="226"/>
      <c r="XT842" s="226"/>
      <c r="XU842" s="226"/>
      <c r="XV842" s="226"/>
      <c r="XW842" s="226"/>
      <c r="XX842" s="226"/>
      <c r="XY842" s="226"/>
      <c r="XZ842" s="226"/>
      <c r="YA842" s="226"/>
      <c r="YB842" s="226"/>
      <c r="YC842" s="226"/>
      <c r="YD842" s="226"/>
      <c r="YE842" s="226"/>
      <c r="YF842" s="226"/>
      <c r="YG842" s="226"/>
      <c r="YH842" s="226"/>
      <c r="YI842" s="226"/>
      <c r="YJ842" s="226"/>
      <c r="YK842" s="226"/>
      <c r="YL842" s="226"/>
      <c r="YM842" s="226"/>
      <c r="YN842" s="226"/>
      <c r="YO842" s="226"/>
      <c r="YP842" s="226"/>
      <c r="YQ842" s="226"/>
      <c r="YR842" s="226"/>
      <c r="YS842" s="226"/>
      <c r="YT842" s="226"/>
      <c r="YU842" s="226"/>
      <c r="YV842" s="226"/>
      <c r="YW842" s="226"/>
      <c r="YX842" s="226"/>
      <c r="YY842" s="226"/>
      <c r="YZ842" s="226"/>
      <c r="ZA842" s="226"/>
      <c r="ZB842" s="226"/>
      <c r="ZC842" s="226"/>
      <c r="ZD842" s="226"/>
      <c r="ZE842" s="226"/>
      <c r="ZF842" s="226"/>
      <c r="ZG842" s="226"/>
      <c r="ZH842" s="226"/>
      <c r="ZI842" s="226"/>
      <c r="ZJ842" s="226"/>
      <c r="ZK842" s="226"/>
      <c r="ZL842" s="226"/>
      <c r="ZM842" s="226"/>
      <c r="ZN842" s="226"/>
      <c r="ZO842" s="226"/>
      <c r="ZP842" s="226"/>
      <c r="ZQ842" s="226"/>
      <c r="ZR842" s="226"/>
      <c r="ZS842" s="226"/>
      <c r="ZT842" s="226"/>
      <c r="ZU842" s="226"/>
      <c r="ZV842" s="226"/>
      <c r="ZW842" s="226"/>
      <c r="ZX842" s="226"/>
      <c r="ZY842" s="226"/>
      <c r="ZZ842" s="226"/>
      <c r="AAA842" s="226"/>
      <c r="AAB842" s="226"/>
      <c r="AAC842" s="226"/>
      <c r="AAD842" s="226"/>
      <c r="AAE842" s="226"/>
      <c r="AAF842" s="226"/>
      <c r="AAG842" s="226"/>
      <c r="AAH842" s="226"/>
      <c r="AAI842" s="226"/>
      <c r="AAJ842" s="226"/>
      <c r="AAK842" s="226"/>
      <c r="AAL842" s="226"/>
      <c r="AAM842" s="226"/>
      <c r="AAN842" s="226"/>
      <c r="AAO842" s="226"/>
      <c r="AAP842" s="226"/>
      <c r="AAQ842" s="226"/>
      <c r="AAR842" s="226"/>
      <c r="AAS842" s="226"/>
      <c r="AAT842" s="226"/>
      <c r="AAU842" s="226"/>
      <c r="AAV842" s="226"/>
      <c r="AAW842" s="226"/>
      <c r="AAX842" s="226"/>
      <c r="AAY842" s="226"/>
      <c r="AAZ842" s="226"/>
      <c r="ABA842" s="226"/>
      <c r="ABB842" s="226"/>
      <c r="ABC842" s="226"/>
      <c r="ABD842" s="226"/>
      <c r="ABE842" s="226"/>
      <c r="ABF842" s="226"/>
      <c r="ABG842" s="226"/>
      <c r="ABH842" s="226"/>
      <c r="ABI842" s="226"/>
      <c r="ABJ842" s="226"/>
      <c r="ABK842" s="226"/>
      <c r="ABL842" s="226"/>
      <c r="ABM842" s="226"/>
      <c r="ABN842" s="226"/>
      <c r="ABO842" s="226"/>
      <c r="ABP842" s="226"/>
      <c r="ABQ842" s="226"/>
      <c r="ABR842" s="226"/>
      <c r="ABS842" s="226"/>
      <c r="ABT842" s="226"/>
      <c r="ABU842" s="226"/>
      <c r="ABV842" s="226"/>
      <c r="ABW842" s="226"/>
      <c r="ABX842" s="226"/>
      <c r="ABY842" s="226"/>
      <c r="ABZ842" s="226"/>
      <c r="ACA842" s="226"/>
      <c r="ACB842" s="226"/>
      <c r="ACC842" s="226"/>
      <c r="ACD842" s="226"/>
      <c r="ACE842" s="226"/>
      <c r="ACF842" s="226"/>
      <c r="ACG842" s="226"/>
      <c r="ACH842" s="226"/>
      <c r="ACI842" s="226"/>
      <c r="ACJ842" s="226"/>
      <c r="ACK842" s="226"/>
      <c r="ACL842" s="226"/>
      <c r="ACM842" s="226"/>
      <c r="ACN842" s="226"/>
      <c r="ACO842" s="226"/>
      <c r="ACP842" s="226"/>
      <c r="ACQ842" s="226"/>
      <c r="ACR842" s="226"/>
      <c r="ACS842" s="226"/>
      <c r="ACT842" s="226"/>
      <c r="ACU842" s="226"/>
      <c r="ACV842" s="226"/>
      <c r="ACW842" s="226"/>
      <c r="ACX842" s="226"/>
      <c r="ACY842" s="226"/>
      <c r="ACZ842" s="226"/>
      <c r="ADA842" s="226"/>
      <c r="ADB842" s="226"/>
      <c r="ADC842" s="226"/>
      <c r="ADD842" s="226"/>
      <c r="ADE842" s="226"/>
      <c r="ADF842" s="226"/>
      <c r="ADG842" s="226"/>
      <c r="ADH842" s="226"/>
      <c r="ADI842" s="226"/>
      <c r="ADJ842" s="226"/>
      <c r="ADK842" s="226"/>
      <c r="ADL842" s="226"/>
      <c r="ADM842" s="226"/>
      <c r="ADN842" s="226"/>
      <c r="ADO842" s="226"/>
      <c r="ADP842" s="226"/>
      <c r="ADQ842" s="226"/>
      <c r="ADR842" s="226"/>
      <c r="ADS842" s="226"/>
      <c r="ADT842" s="226"/>
      <c r="ADU842" s="226"/>
      <c r="ADV842" s="226"/>
      <c r="ADW842" s="226"/>
      <c r="ADX842" s="226"/>
      <c r="ADY842" s="226"/>
      <c r="ADZ842" s="226"/>
      <c r="AEA842" s="226"/>
      <c r="AEB842" s="226"/>
      <c r="AEC842" s="226"/>
      <c r="AED842" s="226"/>
      <c r="AEE842" s="226"/>
      <c r="AEF842" s="226"/>
      <c r="AEG842" s="226"/>
      <c r="AEH842" s="226"/>
      <c r="AEI842" s="226"/>
      <c r="AEJ842" s="226"/>
      <c r="AEK842" s="226"/>
      <c r="AEL842" s="226"/>
      <c r="AEM842" s="226"/>
      <c r="AEN842" s="226"/>
      <c r="AEO842" s="226"/>
      <c r="AEP842" s="226"/>
      <c r="AEQ842" s="226"/>
      <c r="AER842" s="226"/>
      <c r="AES842" s="226"/>
      <c r="AET842" s="226"/>
      <c r="AEU842" s="226"/>
      <c r="AEV842" s="226"/>
      <c r="AEW842" s="226"/>
      <c r="AEX842" s="226"/>
      <c r="AEY842" s="226"/>
      <c r="AEZ842" s="226"/>
      <c r="AFA842" s="226"/>
      <c r="AFB842" s="226"/>
      <c r="AFC842" s="226"/>
      <c r="AFD842" s="226"/>
      <c r="AFE842" s="226"/>
      <c r="AFF842" s="226"/>
      <c r="AFG842" s="226"/>
      <c r="AFH842" s="226"/>
      <c r="AFI842" s="226"/>
      <c r="AFJ842" s="226"/>
      <c r="AFK842" s="226"/>
      <c r="AFL842" s="226"/>
      <c r="AFM842" s="226"/>
      <c r="AFN842" s="226"/>
      <c r="AFO842" s="226"/>
      <c r="AFP842" s="226"/>
      <c r="AFQ842" s="226"/>
      <c r="AFR842" s="226"/>
      <c r="AFS842" s="226"/>
      <c r="AFT842" s="226"/>
      <c r="AFU842" s="226"/>
      <c r="AFV842" s="226"/>
      <c r="AFW842" s="226"/>
      <c r="AFX842" s="226"/>
      <c r="AFY842" s="226"/>
      <c r="AFZ842" s="226"/>
      <c r="AGA842" s="226"/>
      <c r="AGB842" s="226"/>
      <c r="AGC842" s="226"/>
      <c r="AGD842" s="226"/>
      <c r="AGE842" s="226"/>
      <c r="AGF842" s="226"/>
      <c r="AGG842" s="226"/>
      <c r="AGH842" s="226"/>
      <c r="AGI842" s="226"/>
      <c r="AGJ842" s="226"/>
      <c r="AGK842" s="226"/>
      <c r="AGL842" s="226"/>
      <c r="AGM842" s="226"/>
      <c r="AGN842" s="226"/>
      <c r="AGO842" s="226"/>
      <c r="AGP842" s="226"/>
      <c r="AGQ842" s="226"/>
      <c r="AGR842" s="226"/>
      <c r="AGS842" s="226"/>
      <c r="AGT842" s="226"/>
      <c r="AGU842" s="226"/>
      <c r="AGV842" s="226"/>
      <c r="AGW842" s="226"/>
      <c r="AGX842" s="226"/>
      <c r="AGY842" s="226"/>
      <c r="AGZ842" s="226"/>
      <c r="AHA842" s="226"/>
      <c r="AHB842" s="226"/>
      <c r="AHC842" s="226"/>
      <c r="AHD842" s="226"/>
      <c r="AHE842" s="226"/>
      <c r="AHF842" s="226"/>
      <c r="AHG842" s="226"/>
      <c r="AHH842" s="226"/>
      <c r="AHI842" s="226"/>
      <c r="AHJ842" s="226"/>
      <c r="AHK842" s="226"/>
      <c r="AHL842" s="226"/>
      <c r="AHM842" s="226"/>
      <c r="AHN842" s="226"/>
      <c r="AHO842" s="226"/>
      <c r="AHP842" s="226"/>
      <c r="AHQ842" s="226"/>
      <c r="AHR842" s="226"/>
      <c r="AHS842" s="226"/>
      <c r="AHT842" s="226"/>
      <c r="AHU842" s="226"/>
      <c r="AHV842" s="226"/>
      <c r="AHW842" s="226"/>
      <c r="AHX842" s="226"/>
      <c r="AHY842" s="226"/>
      <c r="AHZ842" s="226"/>
      <c r="AIA842" s="226"/>
      <c r="AIB842" s="226"/>
      <c r="AIC842" s="226"/>
      <c r="AID842" s="226"/>
      <c r="AIE842" s="226"/>
      <c r="AIF842" s="226"/>
      <c r="AIG842" s="226"/>
      <c r="AIH842" s="226"/>
      <c r="AII842" s="226"/>
      <c r="AIJ842" s="226"/>
      <c r="AIK842" s="226"/>
      <c r="AIL842" s="226"/>
      <c r="AIM842" s="226"/>
      <c r="AIN842" s="226"/>
      <c r="AIO842" s="226"/>
      <c r="AIP842" s="226"/>
      <c r="AIQ842" s="226"/>
      <c r="AIR842" s="226"/>
      <c r="AIS842" s="226"/>
      <c r="AIT842" s="226"/>
      <c r="AIU842" s="226"/>
      <c r="AIV842" s="226"/>
      <c r="AIW842" s="226"/>
      <c r="AIX842" s="226"/>
      <c r="AIY842" s="226"/>
      <c r="AIZ842" s="226"/>
      <c r="AJA842" s="226"/>
      <c r="AJB842" s="226"/>
      <c r="AJC842" s="226"/>
      <c r="AJD842" s="226"/>
      <c r="AJE842" s="226"/>
      <c r="AJF842" s="226"/>
      <c r="AJG842" s="226"/>
      <c r="AJH842" s="226"/>
      <c r="AJI842" s="226"/>
      <c r="AJJ842" s="226"/>
      <c r="AJK842" s="226"/>
      <c r="AJL842" s="226"/>
      <c r="AJM842" s="226"/>
      <c r="AJN842" s="226"/>
      <c r="AJO842" s="226"/>
      <c r="AJP842" s="226"/>
      <c r="AJQ842" s="226"/>
      <c r="AJR842" s="226"/>
      <c r="AJS842" s="226"/>
      <c r="AJT842" s="226"/>
      <c r="AJU842" s="226"/>
      <c r="AJV842" s="226"/>
      <c r="AJW842" s="226"/>
      <c r="AJX842" s="226"/>
      <c r="AJY842" s="226"/>
      <c r="AJZ842" s="226"/>
      <c r="AKA842" s="226"/>
      <c r="AKB842" s="226"/>
      <c r="AKC842" s="226"/>
      <c r="AKD842" s="226"/>
      <c r="AKE842" s="226"/>
      <c r="AKF842" s="226"/>
      <c r="AKG842" s="226"/>
      <c r="AKH842" s="226"/>
      <c r="AKI842" s="226"/>
      <c r="AKJ842" s="226"/>
      <c r="AKK842" s="226"/>
      <c r="AKL842" s="226"/>
      <c r="AKM842" s="226"/>
      <c r="AKN842" s="226"/>
      <c r="AKO842" s="226"/>
      <c r="AKP842" s="226"/>
      <c r="AKQ842" s="226"/>
      <c r="AKR842" s="226"/>
      <c r="AKS842" s="226"/>
      <c r="AKT842" s="226"/>
      <c r="AKU842" s="226"/>
      <c r="AKV842" s="226"/>
      <c r="AKW842" s="226"/>
      <c r="AKX842" s="226"/>
      <c r="AKY842" s="226"/>
      <c r="AKZ842" s="226"/>
      <c r="ALA842" s="226"/>
      <c r="ALB842" s="226"/>
      <c r="ALC842" s="226"/>
      <c r="ALD842" s="226"/>
      <c r="ALE842" s="226"/>
      <c r="ALF842" s="226"/>
      <c r="ALG842" s="226"/>
      <c r="ALH842" s="226"/>
      <c r="ALI842" s="226"/>
      <c r="ALJ842" s="226"/>
      <c r="ALK842" s="226"/>
      <c r="ALL842" s="226"/>
      <c r="ALM842" s="226"/>
      <c r="ALN842" s="226"/>
      <c r="ALO842" s="226"/>
      <c r="ALP842" s="226"/>
      <c r="ALQ842" s="226"/>
      <c r="ALR842" s="226"/>
      <c r="ALS842" s="226"/>
      <c r="ALT842" s="226"/>
      <c r="ALU842" s="226"/>
      <c r="ALV842" s="226"/>
      <c r="ALW842" s="226"/>
      <c r="ALX842" s="226"/>
      <c r="ALY842" s="226"/>
      <c r="ALZ842" s="226"/>
      <c r="AMA842" s="226"/>
      <c r="AMB842" s="226"/>
      <c r="AMC842" s="226"/>
      <c r="AMD842" s="226"/>
      <c r="AME842" s="226"/>
      <c r="AMF842" s="226"/>
      <c r="AMG842" s="226"/>
      <c r="AMH842" s="226"/>
      <c r="AMI842" s="226"/>
      <c r="AMJ842" s="226"/>
      <c r="AMK842" s="226"/>
      <c r="AML842" s="226"/>
      <c r="AMM842" s="226"/>
      <c r="AMN842" s="226"/>
      <c r="AMO842" s="226"/>
      <c r="AMP842" s="226"/>
      <c r="AMQ842" s="226"/>
      <c r="AMR842" s="226"/>
      <c r="AMS842" s="226"/>
      <c r="AMT842" s="226"/>
      <c r="AMU842" s="226"/>
      <c r="AMV842" s="226"/>
      <c r="AMW842" s="226"/>
      <c r="AMX842" s="226"/>
    </row>
    <row r="843" spans="1:1038" s="398" customFormat="1" ht="18" customHeight="1">
      <c r="A843" s="548"/>
      <c r="B843" s="543"/>
      <c r="C843" s="226"/>
      <c r="D843" s="225"/>
      <c r="E843" s="256">
        <v>100</v>
      </c>
      <c r="F843" s="226">
        <v>4</v>
      </c>
      <c r="G843" s="391" t="str">
        <f t="shared" si="593"/>
        <v>100-4</v>
      </c>
      <c r="H843" s="226">
        <v>18</v>
      </c>
      <c r="I843" s="226">
        <v>20</v>
      </c>
      <c r="J843" s="544">
        <f t="shared" si="594"/>
        <v>0</v>
      </c>
      <c r="K843" s="545"/>
      <c r="L843" s="171">
        <f>(VLOOKUP($G843,Depth_Lookup!$A$3:$J$410,10,FALSE))+(H843/100)</f>
        <v>263.24</v>
      </c>
      <c r="M843" s="171">
        <f>(VLOOKUP($G843,Depth_Lookup!$A$3:$J$410,10,FALSE))+(I843/100)</f>
        <v>263.26</v>
      </c>
      <c r="N843" s="646"/>
      <c r="O843" s="226"/>
      <c r="P843" s="256"/>
      <c r="Q843" s="256"/>
      <c r="R843" s="391" t="s">
        <v>2373</v>
      </c>
      <c r="S843" s="226"/>
      <c r="T843" s="226"/>
      <c r="U843" s="226"/>
      <c r="V843" s="226"/>
      <c r="W843" s="226"/>
      <c r="X843" s="392"/>
      <c r="Y843" s="256"/>
      <c r="Z843" s="256"/>
      <c r="AA843" s="226"/>
      <c r="AB843" s="226"/>
      <c r="AC843" s="226"/>
      <c r="AD843" s="226"/>
      <c r="AE843" s="393"/>
      <c r="AF843" s="391"/>
      <c r="AG843" s="394"/>
      <c r="AH843" s="226"/>
      <c r="AI843" s="257"/>
      <c r="AJ843" s="226"/>
      <c r="AK843" s="226"/>
      <c r="AL843" s="226"/>
      <c r="AM843" s="226"/>
      <c r="AN843" s="226"/>
      <c r="AO843" s="257"/>
      <c r="AP843" s="226"/>
      <c r="AQ843" s="226"/>
      <c r="AR843" s="226"/>
      <c r="AS843" s="226"/>
      <c r="AT843" s="226"/>
      <c r="AU843" s="257"/>
      <c r="AV843" s="226"/>
      <c r="AW843" s="226"/>
      <c r="AX843" s="226"/>
      <c r="AY843" s="226"/>
      <c r="AZ843" s="226"/>
      <c r="BA843" s="257"/>
      <c r="BB843" s="226"/>
      <c r="BC843" s="226"/>
      <c r="BD843" s="226"/>
      <c r="BE843" s="226"/>
      <c r="BF843" s="226"/>
      <c r="BG843" s="257"/>
      <c r="BH843" s="226"/>
      <c r="BI843" s="226"/>
      <c r="BJ843" s="226"/>
      <c r="BK843" s="226"/>
      <c r="BL843" s="226"/>
      <c r="BM843" s="257"/>
      <c r="BN843" s="226"/>
      <c r="BO843" s="226"/>
      <c r="BP843" s="226"/>
      <c r="BQ843" s="226"/>
      <c r="BR843" s="226"/>
      <c r="BS843" s="226"/>
      <c r="BT843" s="226"/>
      <c r="BU843" s="226"/>
      <c r="BV843" s="226"/>
      <c r="BW843" s="226"/>
      <c r="BX843" s="226"/>
      <c r="BY843" s="257"/>
      <c r="BZ843" s="226"/>
      <c r="CA843" s="226"/>
      <c r="CB843" s="226"/>
      <c r="CC843" s="226"/>
      <c r="CD843" s="226"/>
      <c r="CE843" s="226"/>
      <c r="CF843" s="399"/>
      <c r="CG843" s="259"/>
      <c r="CH843" s="150"/>
      <c r="CI843" s="150"/>
      <c r="CJ843" s="150"/>
      <c r="CK843" s="158"/>
      <c r="CL843" s="395"/>
      <c r="CM843" s="395"/>
      <c r="CN843" s="395"/>
      <c r="CO843" s="395"/>
      <c r="CP843" s="395"/>
      <c r="CQ843" s="395"/>
      <c r="CR843" s="395"/>
      <c r="CS843" s="395"/>
      <c r="CT843" s="395"/>
      <c r="CU843" s="395"/>
      <c r="CV843" s="395"/>
      <c r="CW843" s="395"/>
      <c r="CX843" s="395"/>
      <c r="CY843" s="395"/>
      <c r="CZ843" s="395"/>
      <c r="DA843" s="395"/>
      <c r="DB843" s="395"/>
      <c r="DC843" s="256"/>
      <c r="DD843" s="395"/>
      <c r="DE843" s="395"/>
      <c r="DF843" s="395"/>
      <c r="DG843" s="395"/>
      <c r="DH843" s="395"/>
      <c r="DI843" s="395"/>
      <c r="DJ843" s="395"/>
      <c r="DK843" s="396"/>
      <c r="DL843" s="259"/>
      <c r="DM843" s="395"/>
      <c r="DN843" s="395"/>
      <c r="DO843" s="397"/>
      <c r="DQ843" s="259"/>
      <c r="DR843" s="563"/>
      <c r="DS843" s="259"/>
      <c r="DT843" s="543"/>
      <c r="DU843" s="566"/>
      <c r="DV843" s="566"/>
      <c r="DW843" s="400"/>
      <c r="DX843" s="698"/>
      <c r="DY843" s="567"/>
      <c r="DZ843" s="546"/>
      <c r="EA843" s="104"/>
      <c r="EB843" s="256"/>
      <c r="EC843" s="104"/>
      <c r="ED843" s="229" t="s">
        <v>2517</v>
      </c>
      <c r="EE843" s="401"/>
      <c r="EF843" s="402"/>
      <c r="EG843" s="401"/>
      <c r="EH843" s="403"/>
      <c r="EI843" s="404"/>
      <c r="EJ843" s="405"/>
      <c r="EK843" s="406"/>
      <c r="EL843" s="401"/>
      <c r="EM843" s="403"/>
      <c r="EN843" s="403" t="s">
        <v>2046</v>
      </c>
      <c r="EO843" s="407">
        <v>2</v>
      </c>
      <c r="EP843" s="407" t="s">
        <v>2202</v>
      </c>
      <c r="EQ843" s="407"/>
      <c r="ER843" s="407"/>
      <c r="ES843" s="407"/>
      <c r="ET843" s="407"/>
      <c r="EU843" s="407"/>
      <c r="EV843" s="408">
        <v>25</v>
      </c>
      <c r="EW843" s="408">
        <v>270</v>
      </c>
      <c r="EX843" s="408">
        <v>15</v>
      </c>
      <c r="EY843" s="408">
        <v>180</v>
      </c>
      <c r="EZ843" s="192">
        <f t="shared" si="574"/>
        <v>60.117510869716483</v>
      </c>
      <c r="FA843" s="192">
        <f t="shared" si="575"/>
        <v>60.117510869716483</v>
      </c>
      <c r="FB843" s="192">
        <f t="shared" si="576"/>
        <v>61.72819149498212</v>
      </c>
      <c r="FC843" s="192">
        <f t="shared" si="577"/>
        <v>150.11751086971648</v>
      </c>
      <c r="FD843" s="192">
        <f t="shared" si="578"/>
        <v>28.27180850501788</v>
      </c>
      <c r="FE843" s="193">
        <f t="shared" si="579"/>
        <v>240.11751086971648</v>
      </c>
      <c r="FF843" s="194">
        <f t="shared" si="580"/>
        <v>28.27180850501788</v>
      </c>
      <c r="FG843" s="401"/>
      <c r="FH843" s="403"/>
      <c r="FI843" s="778">
        <f t="shared" si="582"/>
        <v>2</v>
      </c>
      <c r="FJ843" s="779">
        <f t="shared" si="583"/>
        <v>28.27180850501788</v>
      </c>
      <c r="FK843" s="779">
        <f t="shared" si="584"/>
        <v>61.72819149498212</v>
      </c>
      <c r="FL843" s="780">
        <f t="shared" si="585"/>
        <v>1.0773601828889987</v>
      </c>
      <c r="FM843" s="169">
        <f t="shared" si="586"/>
        <v>0.88071051463042482</v>
      </c>
      <c r="FN843" s="783">
        <f t="shared" si="587"/>
        <v>1.7614210292608496</v>
      </c>
      <c r="FO843" s="226"/>
      <c r="FP843" s="226"/>
      <c r="FQ843" s="226"/>
      <c r="FR843" s="226"/>
      <c r="FS843" s="226"/>
      <c r="FT843" s="226"/>
      <c r="FU843" s="226"/>
      <c r="FV843" s="226"/>
      <c r="FW843" s="226"/>
      <c r="FX843" s="226"/>
      <c r="FY843" s="226"/>
      <c r="FZ843" s="226"/>
      <c r="GA843" s="226"/>
      <c r="GB843" s="226"/>
      <c r="GC843" s="226"/>
      <c r="GD843" s="226"/>
      <c r="GE843" s="226"/>
      <c r="GF843" s="226"/>
      <c r="GG843" s="226"/>
      <c r="GH843" s="226"/>
      <c r="GI843" s="226"/>
      <c r="GJ843" s="226"/>
      <c r="GK843" s="226"/>
      <c r="GL843" s="226"/>
      <c r="GM843" s="226"/>
      <c r="GN843" s="226"/>
      <c r="GO843" s="226"/>
      <c r="GP843" s="226"/>
      <c r="GQ843" s="226"/>
      <c r="GR843" s="226"/>
      <c r="GS843" s="226"/>
      <c r="GT843" s="226"/>
      <c r="GU843" s="226"/>
      <c r="GV843" s="226"/>
      <c r="GW843" s="226"/>
      <c r="GX843" s="226"/>
      <c r="GY843" s="226"/>
      <c r="GZ843" s="226"/>
      <c r="HA843" s="226"/>
      <c r="HB843" s="226"/>
      <c r="HC843" s="226"/>
      <c r="HD843" s="226"/>
      <c r="HE843" s="226"/>
      <c r="HF843" s="226"/>
      <c r="HG843" s="226"/>
      <c r="HH843" s="226"/>
      <c r="HI843" s="226"/>
      <c r="HJ843" s="226"/>
      <c r="HK843" s="226"/>
      <c r="HL843" s="226"/>
      <c r="HM843" s="226"/>
      <c r="HN843" s="226"/>
      <c r="HO843" s="226"/>
      <c r="HP843" s="226"/>
      <c r="HQ843" s="226"/>
      <c r="HR843" s="226"/>
      <c r="HS843" s="226"/>
      <c r="HT843" s="226"/>
      <c r="HU843" s="226"/>
      <c r="HV843" s="226"/>
      <c r="HW843" s="226"/>
      <c r="HX843" s="226"/>
      <c r="HY843" s="226"/>
      <c r="HZ843" s="226"/>
      <c r="IA843" s="226"/>
      <c r="IB843" s="226"/>
      <c r="IC843" s="226"/>
      <c r="ID843" s="226"/>
      <c r="IE843" s="226"/>
      <c r="IF843" s="226"/>
      <c r="IG843" s="226"/>
      <c r="IH843" s="226"/>
      <c r="II843" s="226"/>
      <c r="IJ843" s="226"/>
      <c r="IK843" s="226"/>
      <c r="IL843" s="226"/>
      <c r="IM843" s="226"/>
      <c r="IN843" s="226"/>
      <c r="IO843" s="226"/>
      <c r="IP843" s="226"/>
      <c r="IQ843" s="226"/>
      <c r="IR843" s="226"/>
      <c r="IS843" s="226"/>
      <c r="IT843" s="226"/>
      <c r="IU843" s="226"/>
      <c r="IV843" s="226"/>
      <c r="IW843" s="226"/>
      <c r="IX843" s="226"/>
      <c r="IY843" s="226"/>
      <c r="IZ843" s="226"/>
      <c r="JA843" s="226"/>
      <c r="JB843" s="226"/>
      <c r="JC843" s="226"/>
      <c r="JD843" s="226"/>
      <c r="JE843" s="226"/>
      <c r="JF843" s="226"/>
      <c r="JG843" s="226"/>
      <c r="JH843" s="226"/>
      <c r="JI843" s="226"/>
      <c r="JJ843" s="226"/>
      <c r="JK843" s="226"/>
      <c r="JL843" s="226"/>
      <c r="JM843" s="226"/>
      <c r="JN843" s="226"/>
      <c r="JO843" s="226"/>
      <c r="JP843" s="226"/>
      <c r="JQ843" s="226"/>
      <c r="JR843" s="226"/>
      <c r="JS843" s="226"/>
      <c r="JT843" s="226"/>
      <c r="JU843" s="226"/>
      <c r="JV843" s="226"/>
      <c r="JW843" s="226"/>
      <c r="JX843" s="226"/>
      <c r="JY843" s="226"/>
      <c r="JZ843" s="226"/>
      <c r="KA843" s="226"/>
      <c r="KB843" s="226"/>
      <c r="KC843" s="226"/>
      <c r="KD843" s="226"/>
      <c r="KE843" s="226"/>
      <c r="KF843" s="226"/>
      <c r="KG843" s="226"/>
      <c r="KH843" s="226"/>
      <c r="KI843" s="226"/>
      <c r="KJ843" s="226"/>
      <c r="KK843" s="226"/>
      <c r="KL843" s="226"/>
      <c r="KM843" s="226"/>
      <c r="KN843" s="226"/>
      <c r="KO843" s="226"/>
      <c r="KP843" s="226"/>
      <c r="KQ843" s="226"/>
      <c r="KR843" s="226"/>
      <c r="KS843" s="226"/>
      <c r="KT843" s="226"/>
      <c r="KU843" s="226"/>
      <c r="KV843" s="226"/>
      <c r="KW843" s="226"/>
      <c r="KX843" s="226"/>
      <c r="KY843" s="226"/>
      <c r="KZ843" s="226"/>
      <c r="LA843" s="226"/>
      <c r="LB843" s="226"/>
      <c r="LC843" s="226"/>
      <c r="LD843" s="226"/>
      <c r="LE843" s="226"/>
      <c r="LF843" s="226"/>
      <c r="LG843" s="226"/>
      <c r="LH843" s="226"/>
      <c r="LI843" s="226"/>
      <c r="LJ843" s="226"/>
      <c r="LK843" s="226"/>
      <c r="LL843" s="226"/>
      <c r="LM843" s="226"/>
      <c r="LN843" s="226"/>
      <c r="LO843" s="226"/>
      <c r="LP843" s="226"/>
      <c r="LQ843" s="226"/>
      <c r="LR843" s="226"/>
      <c r="LS843" s="226"/>
      <c r="LT843" s="226"/>
      <c r="LU843" s="226"/>
      <c r="LV843" s="226"/>
      <c r="LW843" s="226"/>
      <c r="LX843" s="226"/>
      <c r="LY843" s="226"/>
      <c r="LZ843" s="226"/>
      <c r="MA843" s="226"/>
      <c r="MB843" s="226"/>
      <c r="MC843" s="226"/>
      <c r="MD843" s="226"/>
      <c r="ME843" s="226"/>
      <c r="MF843" s="226"/>
      <c r="MG843" s="226"/>
      <c r="MH843" s="226"/>
      <c r="MI843" s="226"/>
      <c r="MJ843" s="226"/>
      <c r="MK843" s="226"/>
      <c r="ML843" s="226"/>
      <c r="MM843" s="226"/>
      <c r="MN843" s="226"/>
      <c r="MO843" s="226"/>
      <c r="MP843" s="226"/>
      <c r="MQ843" s="226"/>
      <c r="MR843" s="226"/>
      <c r="MS843" s="226"/>
      <c r="MT843" s="226"/>
      <c r="MU843" s="226"/>
      <c r="MV843" s="226"/>
      <c r="MW843" s="226"/>
      <c r="MX843" s="226"/>
      <c r="MY843" s="226"/>
      <c r="MZ843" s="226"/>
      <c r="NA843" s="226"/>
      <c r="NB843" s="226"/>
      <c r="NC843" s="226"/>
      <c r="ND843" s="226"/>
      <c r="NE843" s="226"/>
      <c r="NF843" s="226"/>
      <c r="NG843" s="226"/>
      <c r="NH843" s="226"/>
      <c r="NI843" s="226"/>
      <c r="NJ843" s="226"/>
      <c r="NK843" s="226"/>
      <c r="NL843" s="226"/>
      <c r="NM843" s="226"/>
      <c r="NN843" s="226"/>
      <c r="NO843" s="226"/>
      <c r="NP843" s="226"/>
      <c r="NQ843" s="226"/>
      <c r="NR843" s="226"/>
      <c r="NS843" s="226"/>
      <c r="NT843" s="226"/>
      <c r="NU843" s="226"/>
      <c r="NV843" s="226"/>
      <c r="NW843" s="226"/>
      <c r="NX843" s="226"/>
      <c r="NY843" s="226"/>
      <c r="NZ843" s="226"/>
      <c r="OA843" s="226"/>
      <c r="OB843" s="226"/>
      <c r="OC843" s="226"/>
      <c r="OD843" s="226"/>
      <c r="OE843" s="226"/>
      <c r="OF843" s="226"/>
      <c r="OG843" s="226"/>
      <c r="OH843" s="226"/>
      <c r="OI843" s="226"/>
      <c r="OJ843" s="226"/>
      <c r="OK843" s="226"/>
      <c r="OL843" s="226"/>
      <c r="OM843" s="226"/>
      <c r="ON843" s="226"/>
      <c r="OO843" s="226"/>
      <c r="OP843" s="226"/>
      <c r="OQ843" s="226"/>
      <c r="OR843" s="226"/>
      <c r="OS843" s="226"/>
      <c r="OT843" s="226"/>
      <c r="OU843" s="226"/>
      <c r="OV843" s="226"/>
      <c r="OW843" s="226"/>
      <c r="OX843" s="226"/>
      <c r="OY843" s="226"/>
      <c r="OZ843" s="226"/>
      <c r="PA843" s="226"/>
      <c r="PB843" s="226"/>
      <c r="PC843" s="226"/>
      <c r="PD843" s="226"/>
      <c r="PE843" s="226"/>
      <c r="PF843" s="226"/>
      <c r="PG843" s="226"/>
      <c r="PH843" s="226"/>
      <c r="PI843" s="226"/>
      <c r="PJ843" s="226"/>
      <c r="PK843" s="226"/>
      <c r="PL843" s="226"/>
      <c r="PM843" s="226"/>
      <c r="PN843" s="226"/>
      <c r="PO843" s="226"/>
      <c r="PP843" s="226"/>
      <c r="PQ843" s="226"/>
      <c r="PR843" s="226"/>
      <c r="PS843" s="226"/>
      <c r="PT843" s="226"/>
      <c r="PU843" s="226"/>
      <c r="PV843" s="226"/>
      <c r="PW843" s="226"/>
      <c r="PX843" s="226"/>
      <c r="PY843" s="226"/>
      <c r="PZ843" s="226"/>
      <c r="QA843" s="226"/>
      <c r="QB843" s="226"/>
      <c r="QC843" s="226"/>
      <c r="QD843" s="226"/>
      <c r="QE843" s="226"/>
      <c r="QF843" s="226"/>
      <c r="QG843" s="226"/>
      <c r="QH843" s="226"/>
      <c r="QI843" s="226"/>
      <c r="QJ843" s="226"/>
      <c r="QK843" s="226"/>
      <c r="QL843" s="226"/>
      <c r="QM843" s="226"/>
      <c r="QN843" s="226"/>
      <c r="QO843" s="226"/>
      <c r="QP843" s="226"/>
      <c r="QQ843" s="226"/>
      <c r="QR843" s="226"/>
      <c r="QS843" s="226"/>
      <c r="QT843" s="226"/>
      <c r="QU843" s="226"/>
      <c r="QV843" s="226"/>
      <c r="QW843" s="226"/>
      <c r="QX843" s="226"/>
      <c r="QY843" s="226"/>
      <c r="QZ843" s="226"/>
      <c r="RA843" s="226"/>
      <c r="RB843" s="226"/>
      <c r="RC843" s="226"/>
      <c r="RD843" s="226"/>
      <c r="RE843" s="226"/>
      <c r="RF843" s="226"/>
      <c r="RG843" s="226"/>
      <c r="RH843" s="226"/>
      <c r="RI843" s="226"/>
      <c r="RJ843" s="226"/>
      <c r="RK843" s="226"/>
      <c r="RL843" s="226"/>
      <c r="RM843" s="226"/>
      <c r="RN843" s="226"/>
      <c r="RO843" s="226"/>
      <c r="RP843" s="226"/>
      <c r="RQ843" s="226"/>
      <c r="RR843" s="226"/>
      <c r="RS843" s="226"/>
      <c r="RT843" s="226"/>
      <c r="RU843" s="226"/>
      <c r="RV843" s="226"/>
      <c r="RW843" s="226"/>
      <c r="RX843" s="226"/>
      <c r="RY843" s="226"/>
      <c r="RZ843" s="226"/>
      <c r="SA843" s="226"/>
      <c r="SB843" s="226"/>
      <c r="SC843" s="226"/>
      <c r="SD843" s="226"/>
      <c r="SE843" s="226"/>
      <c r="SF843" s="226"/>
      <c r="SG843" s="226"/>
      <c r="SH843" s="226"/>
      <c r="SI843" s="226"/>
      <c r="SJ843" s="226"/>
      <c r="SK843" s="226"/>
      <c r="SL843" s="226"/>
      <c r="SM843" s="226"/>
      <c r="SN843" s="226"/>
      <c r="SO843" s="226"/>
      <c r="SP843" s="226"/>
      <c r="SQ843" s="226"/>
      <c r="SR843" s="226"/>
      <c r="SS843" s="226"/>
      <c r="ST843" s="226"/>
      <c r="SU843" s="226"/>
      <c r="SV843" s="226"/>
      <c r="SW843" s="226"/>
      <c r="SX843" s="226"/>
      <c r="SY843" s="226"/>
      <c r="SZ843" s="226"/>
      <c r="TA843" s="226"/>
      <c r="TB843" s="226"/>
      <c r="TC843" s="226"/>
      <c r="TD843" s="226"/>
      <c r="TE843" s="226"/>
      <c r="TF843" s="226"/>
      <c r="TG843" s="226"/>
      <c r="TH843" s="226"/>
      <c r="TI843" s="226"/>
      <c r="TJ843" s="226"/>
      <c r="TK843" s="226"/>
      <c r="TL843" s="226"/>
      <c r="TM843" s="226"/>
      <c r="TN843" s="226"/>
      <c r="TO843" s="226"/>
      <c r="TP843" s="226"/>
      <c r="TQ843" s="226"/>
      <c r="TR843" s="226"/>
      <c r="TS843" s="226"/>
      <c r="TT843" s="226"/>
      <c r="TU843" s="226"/>
      <c r="TV843" s="226"/>
      <c r="TW843" s="226"/>
      <c r="TX843" s="226"/>
      <c r="TY843" s="226"/>
      <c r="TZ843" s="226"/>
      <c r="UA843" s="226"/>
      <c r="UB843" s="226"/>
      <c r="UC843" s="226"/>
      <c r="UD843" s="226"/>
      <c r="UE843" s="226"/>
      <c r="UF843" s="226"/>
      <c r="UG843" s="226"/>
      <c r="UH843" s="226"/>
      <c r="UI843" s="226"/>
      <c r="UJ843" s="226"/>
      <c r="UK843" s="226"/>
      <c r="UL843" s="226"/>
      <c r="UM843" s="226"/>
      <c r="UN843" s="226"/>
      <c r="UO843" s="226"/>
      <c r="UP843" s="226"/>
      <c r="UQ843" s="226"/>
      <c r="UR843" s="226"/>
      <c r="US843" s="226"/>
      <c r="UT843" s="226"/>
      <c r="UU843" s="226"/>
      <c r="UV843" s="226"/>
      <c r="UW843" s="226"/>
      <c r="UX843" s="226"/>
      <c r="UY843" s="226"/>
      <c r="UZ843" s="226"/>
      <c r="VA843" s="226"/>
      <c r="VB843" s="226"/>
      <c r="VC843" s="226"/>
      <c r="VD843" s="226"/>
      <c r="VE843" s="226"/>
      <c r="VF843" s="226"/>
      <c r="VG843" s="226"/>
      <c r="VH843" s="226"/>
      <c r="VI843" s="226"/>
      <c r="VJ843" s="226"/>
      <c r="VK843" s="226"/>
      <c r="VL843" s="226"/>
      <c r="VM843" s="226"/>
      <c r="VN843" s="226"/>
      <c r="VO843" s="226"/>
      <c r="VP843" s="226"/>
      <c r="VQ843" s="226"/>
      <c r="VR843" s="226"/>
      <c r="VS843" s="226"/>
      <c r="VT843" s="226"/>
      <c r="VU843" s="226"/>
      <c r="VV843" s="226"/>
      <c r="VW843" s="226"/>
      <c r="VX843" s="226"/>
      <c r="VY843" s="226"/>
      <c r="VZ843" s="226"/>
      <c r="WA843" s="226"/>
      <c r="WB843" s="226"/>
      <c r="WC843" s="226"/>
      <c r="WD843" s="226"/>
      <c r="WE843" s="226"/>
      <c r="WF843" s="226"/>
      <c r="WG843" s="226"/>
      <c r="WH843" s="226"/>
      <c r="WI843" s="226"/>
      <c r="WJ843" s="226"/>
      <c r="WK843" s="226"/>
      <c r="WL843" s="226"/>
      <c r="WM843" s="226"/>
      <c r="WN843" s="226"/>
      <c r="WO843" s="226"/>
      <c r="WP843" s="226"/>
      <c r="WQ843" s="226"/>
      <c r="WR843" s="226"/>
      <c r="WS843" s="226"/>
      <c r="WT843" s="226"/>
      <c r="WU843" s="226"/>
      <c r="WV843" s="226"/>
      <c r="WW843" s="226"/>
      <c r="WX843" s="226"/>
      <c r="WY843" s="226"/>
      <c r="WZ843" s="226"/>
      <c r="XA843" s="226"/>
      <c r="XB843" s="226"/>
      <c r="XC843" s="226"/>
      <c r="XD843" s="226"/>
      <c r="XE843" s="226"/>
      <c r="XF843" s="226"/>
      <c r="XG843" s="226"/>
      <c r="XH843" s="226"/>
      <c r="XI843" s="226"/>
      <c r="XJ843" s="226"/>
      <c r="XK843" s="226"/>
      <c r="XL843" s="226"/>
      <c r="XM843" s="226"/>
      <c r="XN843" s="226"/>
      <c r="XO843" s="226"/>
      <c r="XP843" s="226"/>
      <c r="XQ843" s="226"/>
      <c r="XR843" s="226"/>
      <c r="XS843" s="226"/>
      <c r="XT843" s="226"/>
      <c r="XU843" s="226"/>
      <c r="XV843" s="226"/>
      <c r="XW843" s="226"/>
      <c r="XX843" s="226"/>
      <c r="XY843" s="226"/>
      <c r="XZ843" s="226"/>
      <c r="YA843" s="226"/>
      <c r="YB843" s="226"/>
      <c r="YC843" s="226"/>
      <c r="YD843" s="226"/>
      <c r="YE843" s="226"/>
      <c r="YF843" s="226"/>
      <c r="YG843" s="226"/>
      <c r="YH843" s="226"/>
      <c r="YI843" s="226"/>
      <c r="YJ843" s="226"/>
      <c r="YK843" s="226"/>
      <c r="YL843" s="226"/>
      <c r="YM843" s="226"/>
      <c r="YN843" s="226"/>
      <c r="YO843" s="226"/>
      <c r="YP843" s="226"/>
      <c r="YQ843" s="226"/>
      <c r="YR843" s="226"/>
      <c r="YS843" s="226"/>
      <c r="YT843" s="226"/>
      <c r="YU843" s="226"/>
      <c r="YV843" s="226"/>
      <c r="YW843" s="226"/>
      <c r="YX843" s="226"/>
      <c r="YY843" s="226"/>
      <c r="YZ843" s="226"/>
      <c r="ZA843" s="226"/>
      <c r="ZB843" s="226"/>
      <c r="ZC843" s="226"/>
      <c r="ZD843" s="226"/>
      <c r="ZE843" s="226"/>
      <c r="ZF843" s="226"/>
      <c r="ZG843" s="226"/>
      <c r="ZH843" s="226"/>
      <c r="ZI843" s="226"/>
      <c r="ZJ843" s="226"/>
      <c r="ZK843" s="226"/>
      <c r="ZL843" s="226"/>
      <c r="ZM843" s="226"/>
      <c r="ZN843" s="226"/>
      <c r="ZO843" s="226"/>
      <c r="ZP843" s="226"/>
      <c r="ZQ843" s="226"/>
      <c r="ZR843" s="226"/>
      <c r="ZS843" s="226"/>
      <c r="ZT843" s="226"/>
      <c r="ZU843" s="226"/>
      <c r="ZV843" s="226"/>
      <c r="ZW843" s="226"/>
      <c r="ZX843" s="226"/>
      <c r="ZY843" s="226"/>
      <c r="ZZ843" s="226"/>
      <c r="AAA843" s="226"/>
      <c r="AAB843" s="226"/>
      <c r="AAC843" s="226"/>
      <c r="AAD843" s="226"/>
      <c r="AAE843" s="226"/>
      <c r="AAF843" s="226"/>
      <c r="AAG843" s="226"/>
      <c r="AAH843" s="226"/>
      <c r="AAI843" s="226"/>
      <c r="AAJ843" s="226"/>
      <c r="AAK843" s="226"/>
      <c r="AAL843" s="226"/>
      <c r="AAM843" s="226"/>
      <c r="AAN843" s="226"/>
      <c r="AAO843" s="226"/>
      <c r="AAP843" s="226"/>
      <c r="AAQ843" s="226"/>
      <c r="AAR843" s="226"/>
      <c r="AAS843" s="226"/>
      <c r="AAT843" s="226"/>
      <c r="AAU843" s="226"/>
      <c r="AAV843" s="226"/>
      <c r="AAW843" s="226"/>
      <c r="AAX843" s="226"/>
      <c r="AAY843" s="226"/>
      <c r="AAZ843" s="226"/>
      <c r="ABA843" s="226"/>
      <c r="ABB843" s="226"/>
      <c r="ABC843" s="226"/>
      <c r="ABD843" s="226"/>
      <c r="ABE843" s="226"/>
      <c r="ABF843" s="226"/>
      <c r="ABG843" s="226"/>
      <c r="ABH843" s="226"/>
      <c r="ABI843" s="226"/>
      <c r="ABJ843" s="226"/>
      <c r="ABK843" s="226"/>
      <c r="ABL843" s="226"/>
      <c r="ABM843" s="226"/>
      <c r="ABN843" s="226"/>
      <c r="ABO843" s="226"/>
      <c r="ABP843" s="226"/>
      <c r="ABQ843" s="226"/>
      <c r="ABR843" s="226"/>
      <c r="ABS843" s="226"/>
      <c r="ABT843" s="226"/>
      <c r="ABU843" s="226"/>
      <c r="ABV843" s="226"/>
      <c r="ABW843" s="226"/>
      <c r="ABX843" s="226"/>
      <c r="ABY843" s="226"/>
      <c r="ABZ843" s="226"/>
      <c r="ACA843" s="226"/>
      <c r="ACB843" s="226"/>
      <c r="ACC843" s="226"/>
      <c r="ACD843" s="226"/>
      <c r="ACE843" s="226"/>
      <c r="ACF843" s="226"/>
      <c r="ACG843" s="226"/>
      <c r="ACH843" s="226"/>
      <c r="ACI843" s="226"/>
      <c r="ACJ843" s="226"/>
      <c r="ACK843" s="226"/>
      <c r="ACL843" s="226"/>
      <c r="ACM843" s="226"/>
      <c r="ACN843" s="226"/>
      <c r="ACO843" s="226"/>
      <c r="ACP843" s="226"/>
      <c r="ACQ843" s="226"/>
      <c r="ACR843" s="226"/>
      <c r="ACS843" s="226"/>
      <c r="ACT843" s="226"/>
      <c r="ACU843" s="226"/>
      <c r="ACV843" s="226"/>
      <c r="ACW843" s="226"/>
      <c r="ACX843" s="226"/>
      <c r="ACY843" s="226"/>
      <c r="ACZ843" s="226"/>
      <c r="ADA843" s="226"/>
      <c r="ADB843" s="226"/>
      <c r="ADC843" s="226"/>
      <c r="ADD843" s="226"/>
      <c r="ADE843" s="226"/>
      <c r="ADF843" s="226"/>
      <c r="ADG843" s="226"/>
      <c r="ADH843" s="226"/>
      <c r="ADI843" s="226"/>
      <c r="ADJ843" s="226"/>
      <c r="ADK843" s="226"/>
      <c r="ADL843" s="226"/>
      <c r="ADM843" s="226"/>
      <c r="ADN843" s="226"/>
      <c r="ADO843" s="226"/>
      <c r="ADP843" s="226"/>
      <c r="ADQ843" s="226"/>
      <c r="ADR843" s="226"/>
      <c r="ADS843" s="226"/>
      <c r="ADT843" s="226"/>
      <c r="ADU843" s="226"/>
      <c r="ADV843" s="226"/>
      <c r="ADW843" s="226"/>
      <c r="ADX843" s="226"/>
      <c r="ADY843" s="226"/>
      <c r="ADZ843" s="226"/>
      <c r="AEA843" s="226"/>
      <c r="AEB843" s="226"/>
      <c r="AEC843" s="226"/>
      <c r="AED843" s="226"/>
      <c r="AEE843" s="226"/>
      <c r="AEF843" s="226"/>
      <c r="AEG843" s="226"/>
      <c r="AEH843" s="226"/>
      <c r="AEI843" s="226"/>
      <c r="AEJ843" s="226"/>
      <c r="AEK843" s="226"/>
      <c r="AEL843" s="226"/>
      <c r="AEM843" s="226"/>
      <c r="AEN843" s="226"/>
      <c r="AEO843" s="226"/>
      <c r="AEP843" s="226"/>
      <c r="AEQ843" s="226"/>
      <c r="AER843" s="226"/>
      <c r="AES843" s="226"/>
      <c r="AET843" s="226"/>
      <c r="AEU843" s="226"/>
      <c r="AEV843" s="226"/>
      <c r="AEW843" s="226"/>
      <c r="AEX843" s="226"/>
      <c r="AEY843" s="226"/>
      <c r="AEZ843" s="226"/>
      <c r="AFA843" s="226"/>
      <c r="AFB843" s="226"/>
      <c r="AFC843" s="226"/>
      <c r="AFD843" s="226"/>
      <c r="AFE843" s="226"/>
      <c r="AFF843" s="226"/>
      <c r="AFG843" s="226"/>
      <c r="AFH843" s="226"/>
      <c r="AFI843" s="226"/>
      <c r="AFJ843" s="226"/>
      <c r="AFK843" s="226"/>
      <c r="AFL843" s="226"/>
      <c r="AFM843" s="226"/>
      <c r="AFN843" s="226"/>
      <c r="AFO843" s="226"/>
      <c r="AFP843" s="226"/>
      <c r="AFQ843" s="226"/>
      <c r="AFR843" s="226"/>
      <c r="AFS843" s="226"/>
      <c r="AFT843" s="226"/>
      <c r="AFU843" s="226"/>
      <c r="AFV843" s="226"/>
      <c r="AFW843" s="226"/>
      <c r="AFX843" s="226"/>
      <c r="AFY843" s="226"/>
      <c r="AFZ843" s="226"/>
      <c r="AGA843" s="226"/>
      <c r="AGB843" s="226"/>
      <c r="AGC843" s="226"/>
      <c r="AGD843" s="226"/>
      <c r="AGE843" s="226"/>
      <c r="AGF843" s="226"/>
      <c r="AGG843" s="226"/>
      <c r="AGH843" s="226"/>
      <c r="AGI843" s="226"/>
      <c r="AGJ843" s="226"/>
      <c r="AGK843" s="226"/>
      <c r="AGL843" s="226"/>
      <c r="AGM843" s="226"/>
      <c r="AGN843" s="226"/>
      <c r="AGO843" s="226"/>
      <c r="AGP843" s="226"/>
      <c r="AGQ843" s="226"/>
      <c r="AGR843" s="226"/>
      <c r="AGS843" s="226"/>
      <c r="AGT843" s="226"/>
      <c r="AGU843" s="226"/>
      <c r="AGV843" s="226"/>
      <c r="AGW843" s="226"/>
      <c r="AGX843" s="226"/>
      <c r="AGY843" s="226"/>
      <c r="AGZ843" s="226"/>
      <c r="AHA843" s="226"/>
      <c r="AHB843" s="226"/>
      <c r="AHC843" s="226"/>
      <c r="AHD843" s="226"/>
      <c r="AHE843" s="226"/>
      <c r="AHF843" s="226"/>
      <c r="AHG843" s="226"/>
      <c r="AHH843" s="226"/>
      <c r="AHI843" s="226"/>
      <c r="AHJ843" s="226"/>
      <c r="AHK843" s="226"/>
      <c r="AHL843" s="226"/>
      <c r="AHM843" s="226"/>
      <c r="AHN843" s="226"/>
      <c r="AHO843" s="226"/>
      <c r="AHP843" s="226"/>
      <c r="AHQ843" s="226"/>
      <c r="AHR843" s="226"/>
      <c r="AHS843" s="226"/>
      <c r="AHT843" s="226"/>
      <c r="AHU843" s="226"/>
      <c r="AHV843" s="226"/>
      <c r="AHW843" s="226"/>
      <c r="AHX843" s="226"/>
      <c r="AHY843" s="226"/>
      <c r="AHZ843" s="226"/>
      <c r="AIA843" s="226"/>
      <c r="AIB843" s="226"/>
      <c r="AIC843" s="226"/>
      <c r="AID843" s="226"/>
      <c r="AIE843" s="226"/>
      <c r="AIF843" s="226"/>
      <c r="AIG843" s="226"/>
      <c r="AIH843" s="226"/>
      <c r="AII843" s="226"/>
      <c r="AIJ843" s="226"/>
      <c r="AIK843" s="226"/>
      <c r="AIL843" s="226"/>
      <c r="AIM843" s="226"/>
      <c r="AIN843" s="226"/>
      <c r="AIO843" s="226"/>
      <c r="AIP843" s="226"/>
      <c r="AIQ843" s="226"/>
      <c r="AIR843" s="226"/>
      <c r="AIS843" s="226"/>
      <c r="AIT843" s="226"/>
      <c r="AIU843" s="226"/>
      <c r="AIV843" s="226"/>
      <c r="AIW843" s="226"/>
      <c r="AIX843" s="226"/>
      <c r="AIY843" s="226"/>
      <c r="AIZ843" s="226"/>
      <c r="AJA843" s="226"/>
      <c r="AJB843" s="226"/>
      <c r="AJC843" s="226"/>
      <c r="AJD843" s="226"/>
      <c r="AJE843" s="226"/>
      <c r="AJF843" s="226"/>
      <c r="AJG843" s="226"/>
      <c r="AJH843" s="226"/>
      <c r="AJI843" s="226"/>
      <c r="AJJ843" s="226"/>
      <c r="AJK843" s="226"/>
      <c r="AJL843" s="226"/>
      <c r="AJM843" s="226"/>
      <c r="AJN843" s="226"/>
      <c r="AJO843" s="226"/>
      <c r="AJP843" s="226"/>
      <c r="AJQ843" s="226"/>
      <c r="AJR843" s="226"/>
      <c r="AJS843" s="226"/>
      <c r="AJT843" s="226"/>
      <c r="AJU843" s="226"/>
      <c r="AJV843" s="226"/>
      <c r="AJW843" s="226"/>
      <c r="AJX843" s="226"/>
      <c r="AJY843" s="226"/>
      <c r="AJZ843" s="226"/>
      <c r="AKA843" s="226"/>
      <c r="AKB843" s="226"/>
      <c r="AKC843" s="226"/>
      <c r="AKD843" s="226"/>
      <c r="AKE843" s="226"/>
      <c r="AKF843" s="226"/>
      <c r="AKG843" s="226"/>
      <c r="AKH843" s="226"/>
      <c r="AKI843" s="226"/>
      <c r="AKJ843" s="226"/>
      <c r="AKK843" s="226"/>
      <c r="AKL843" s="226"/>
      <c r="AKM843" s="226"/>
      <c r="AKN843" s="226"/>
      <c r="AKO843" s="226"/>
      <c r="AKP843" s="226"/>
      <c r="AKQ843" s="226"/>
      <c r="AKR843" s="226"/>
      <c r="AKS843" s="226"/>
      <c r="AKT843" s="226"/>
      <c r="AKU843" s="226"/>
      <c r="AKV843" s="226"/>
      <c r="AKW843" s="226"/>
      <c r="AKX843" s="226"/>
      <c r="AKY843" s="226"/>
      <c r="AKZ843" s="226"/>
      <c r="ALA843" s="226"/>
      <c r="ALB843" s="226"/>
      <c r="ALC843" s="226"/>
      <c r="ALD843" s="226"/>
      <c r="ALE843" s="226"/>
      <c r="ALF843" s="226"/>
      <c r="ALG843" s="226"/>
      <c r="ALH843" s="226"/>
      <c r="ALI843" s="226"/>
      <c r="ALJ843" s="226"/>
      <c r="ALK843" s="226"/>
      <c r="ALL843" s="226"/>
      <c r="ALM843" s="226"/>
      <c r="ALN843" s="226"/>
      <c r="ALO843" s="226"/>
      <c r="ALP843" s="226"/>
      <c r="ALQ843" s="226"/>
      <c r="ALR843" s="226"/>
      <c r="ALS843" s="226"/>
      <c r="ALT843" s="226"/>
      <c r="ALU843" s="226"/>
      <c r="ALV843" s="226"/>
      <c r="ALW843" s="226"/>
      <c r="ALX843" s="226"/>
      <c r="ALY843" s="226"/>
      <c r="ALZ843" s="226"/>
      <c r="AMA843" s="226"/>
      <c r="AMB843" s="226"/>
      <c r="AMC843" s="226"/>
      <c r="AMD843" s="226"/>
      <c r="AME843" s="226"/>
      <c r="AMF843" s="226"/>
      <c r="AMG843" s="226"/>
      <c r="AMH843" s="226"/>
      <c r="AMI843" s="226"/>
      <c r="AMJ843" s="226"/>
      <c r="AMK843" s="226"/>
      <c r="AML843" s="226"/>
      <c r="AMM843" s="226"/>
      <c r="AMN843" s="226"/>
      <c r="AMO843" s="226"/>
      <c r="AMP843" s="226"/>
      <c r="AMQ843" s="226"/>
      <c r="AMR843" s="226"/>
      <c r="AMS843" s="226"/>
      <c r="AMT843" s="226"/>
      <c r="AMU843" s="226"/>
      <c r="AMV843" s="226"/>
      <c r="AMW843" s="226"/>
      <c r="AMX843" s="226"/>
    </row>
    <row r="844" spans="1:1038" s="398" customFormat="1" ht="18" customHeight="1">
      <c r="A844" s="548">
        <v>43333</v>
      </c>
      <c r="B844" s="543" t="s">
        <v>1647</v>
      </c>
      <c r="C844" s="226"/>
      <c r="D844" s="225" t="s">
        <v>1279</v>
      </c>
      <c r="E844" s="256">
        <v>100</v>
      </c>
      <c r="F844" s="226">
        <v>4</v>
      </c>
      <c r="G844" s="391" t="str">
        <f t="shared" si="593"/>
        <v>100-4</v>
      </c>
      <c r="H844" s="226">
        <v>20</v>
      </c>
      <c r="I844" s="226">
        <v>30</v>
      </c>
      <c r="J844" s="544">
        <f t="shared" ref="J844" si="597">IF(H844=0, 1, 0)</f>
        <v>0</v>
      </c>
      <c r="K844" s="545" t="b">
        <f>IF(J845=1,IF(((VLOOKUP($G844,[3]Depth_Lookup!$A$3:$J$550,9,FALSE))-(I844/100))=0,"Good",IF(((VLOOKUP($G844,[3]Depth_Lookup!$A$3:$J$550,9,FALSE))-(I844/100))&gt;0,"Too Short","Too Long")))</f>
        <v>0</v>
      </c>
      <c r="L844" s="171">
        <f>(VLOOKUP($G844,Depth_Lookup!$A$3:$J$410,10,FALSE))+(H844/100)</f>
        <v>263.26</v>
      </c>
      <c r="M844" s="171">
        <f>(VLOOKUP($G844,Depth_Lookup!$A$3:$J$410,10,FALSE))+(I844/100)</f>
        <v>263.36</v>
      </c>
      <c r="N844" s="232" t="s">
        <v>2369</v>
      </c>
      <c r="O844" s="226">
        <v>1</v>
      </c>
      <c r="P844" s="256" t="s">
        <v>853</v>
      </c>
      <c r="Q844" s="256" t="s">
        <v>125</v>
      </c>
      <c r="R844" s="391" t="str">
        <f t="shared" ref="R844" si="598">P844&amp;""&amp;Q844</f>
        <v>SerpentinizedHarzburgite</v>
      </c>
      <c r="S844" s="226" t="s">
        <v>116</v>
      </c>
      <c r="T844" s="226" t="s">
        <v>116</v>
      </c>
      <c r="U844" s="226" t="s">
        <v>108</v>
      </c>
      <c r="V844" s="226" t="s">
        <v>509</v>
      </c>
      <c r="W844" s="226" t="s">
        <v>102</v>
      </c>
      <c r="X844" s="392">
        <f>VLOOKUP(W844,[3]definitions_list_lookup!$A$13:$B$19,2,0)</f>
        <v>5</v>
      </c>
      <c r="Y844" s="256" t="s">
        <v>90</v>
      </c>
      <c r="Z844" s="256" t="s">
        <v>91</v>
      </c>
      <c r="AA844" s="226"/>
      <c r="AB844" s="226" t="s">
        <v>116</v>
      </c>
      <c r="AC844" s="226" t="s">
        <v>108</v>
      </c>
      <c r="AD844" s="226" t="s">
        <v>96</v>
      </c>
      <c r="AE844" s="393" t="s">
        <v>123</v>
      </c>
      <c r="AF844" s="391">
        <f>VLOOKUP(AE844,[3]definitions_list_mag!$V$12:$W$15,2,0)</f>
        <v>1</v>
      </c>
      <c r="AG844" s="394" t="s">
        <v>1366</v>
      </c>
      <c r="AH844" s="226"/>
      <c r="AI844" s="257">
        <v>64</v>
      </c>
      <c r="AJ844" s="226"/>
      <c r="AK844" s="226"/>
      <c r="AL844" s="226"/>
      <c r="AM844" s="226"/>
      <c r="AN844" s="226"/>
      <c r="AO844" s="257"/>
      <c r="AP844" s="226"/>
      <c r="AQ844" s="226"/>
      <c r="AR844" s="226"/>
      <c r="AS844" s="226"/>
      <c r="AT844" s="226"/>
      <c r="AU844" s="257"/>
      <c r="AV844" s="226"/>
      <c r="AW844" s="226"/>
      <c r="AX844" s="226"/>
      <c r="AY844" s="226"/>
      <c r="AZ844" s="226"/>
      <c r="BA844" s="257">
        <v>35</v>
      </c>
      <c r="BB844" s="226">
        <v>6</v>
      </c>
      <c r="BC844" s="226">
        <v>2</v>
      </c>
      <c r="BD844" s="226" t="s">
        <v>110</v>
      </c>
      <c r="BE844" s="226" t="s">
        <v>103</v>
      </c>
      <c r="BF844" s="226"/>
      <c r="BG844" s="257"/>
      <c r="BH844" s="226"/>
      <c r="BI844" s="226"/>
      <c r="BJ844" s="226"/>
      <c r="BK844" s="226"/>
      <c r="BL844" s="226"/>
      <c r="BM844" s="257">
        <v>1</v>
      </c>
      <c r="BN844" s="226">
        <v>1</v>
      </c>
      <c r="BO844" s="226">
        <v>0.5</v>
      </c>
      <c r="BP844" s="226"/>
      <c r="BQ844" s="226"/>
      <c r="BR844" s="226"/>
      <c r="BS844" s="226"/>
      <c r="BT844" s="226"/>
      <c r="BU844" s="226"/>
      <c r="BV844" s="226"/>
      <c r="BW844" s="226"/>
      <c r="BX844" s="226"/>
      <c r="BY844" s="257"/>
      <c r="BZ844" s="226"/>
      <c r="CA844" s="226"/>
      <c r="CB844" s="226"/>
      <c r="CC844" s="226"/>
      <c r="CD844" s="226"/>
      <c r="CE844" s="226"/>
      <c r="CF844" s="399">
        <f t="shared" ref="CF844" si="599">AI844+AO844+BA844+AU844+BG844+BM844+BY844</f>
        <v>100</v>
      </c>
      <c r="CG844" s="259"/>
      <c r="CH844" s="150" t="s">
        <v>1329</v>
      </c>
      <c r="CI844" s="150">
        <v>75</v>
      </c>
      <c r="CJ844" s="150" t="s">
        <v>514</v>
      </c>
      <c r="CK844" s="158"/>
      <c r="CL844" s="395"/>
      <c r="CM844" s="395"/>
      <c r="CN844" s="395"/>
      <c r="CO844" s="395"/>
      <c r="CP844" s="395"/>
      <c r="CQ844" s="395"/>
      <c r="CR844" s="395"/>
      <c r="CS844" s="395"/>
      <c r="CT844" s="395"/>
      <c r="CU844" s="395"/>
      <c r="CV844" s="395"/>
      <c r="CW844" s="395"/>
      <c r="CX844" s="395"/>
      <c r="CY844" s="395"/>
      <c r="CZ844" s="395"/>
      <c r="DA844" s="395"/>
      <c r="DB844" s="395">
        <v>95</v>
      </c>
      <c r="DC844" s="256">
        <v>5</v>
      </c>
      <c r="DD844" s="395"/>
      <c r="DE844" s="395"/>
      <c r="DF844" s="395"/>
      <c r="DG844" s="395"/>
      <c r="DH844" s="395"/>
      <c r="DI844" s="395"/>
      <c r="DJ844" s="395"/>
      <c r="DK844" s="396">
        <f t="shared" ref="DK844" si="600">SUM(CL844:DJ844)</f>
        <v>100</v>
      </c>
      <c r="DL844" s="259"/>
      <c r="DM844" s="395"/>
      <c r="DN844" s="395"/>
      <c r="DO844" s="397"/>
      <c r="DQ844" s="259"/>
      <c r="DR844" s="563"/>
      <c r="DS844" s="259"/>
      <c r="DT844" s="543" t="s">
        <v>2370</v>
      </c>
      <c r="DU844" s="566"/>
      <c r="DV844" s="566"/>
      <c r="DW844" s="400" t="e">
        <f>VLOOKUP(P844,[3]definitions_list_lookup!$K$30:$L$54,2,0)</f>
        <v>#N/A</v>
      </c>
      <c r="DX844" s="698" t="s">
        <v>853</v>
      </c>
      <c r="DY844" s="567" t="s">
        <v>1751</v>
      </c>
      <c r="DZ844" s="546"/>
      <c r="EA844" s="104"/>
      <c r="EB844" s="256"/>
      <c r="EC844" s="104"/>
      <c r="ED844" s="229" t="s">
        <v>2517</v>
      </c>
      <c r="EE844" s="401"/>
      <c r="EF844" s="402"/>
      <c r="EG844" s="401"/>
      <c r="EH844" s="403"/>
      <c r="EI844" s="404"/>
      <c r="EJ844" s="405"/>
      <c r="EK844" s="406"/>
      <c r="EL844" s="401"/>
      <c r="EM844" s="403"/>
      <c r="EN844" s="403" t="s">
        <v>2046</v>
      </c>
      <c r="EO844" s="407"/>
      <c r="EP844" s="407"/>
      <c r="EQ844" s="407"/>
      <c r="ER844" s="407"/>
      <c r="ES844" s="407"/>
      <c r="ET844" s="407"/>
      <c r="EU844" s="407"/>
      <c r="EV844" s="408">
        <v>25</v>
      </c>
      <c r="EW844" s="408">
        <v>270</v>
      </c>
      <c r="EX844" s="408">
        <v>15</v>
      </c>
      <c r="EY844" s="408">
        <v>180</v>
      </c>
      <c r="EZ844" s="192">
        <f t="shared" si="574"/>
        <v>60.117510869716483</v>
      </c>
      <c r="FA844" s="192">
        <f t="shared" si="575"/>
        <v>60.117510869716483</v>
      </c>
      <c r="FB844" s="192">
        <f t="shared" si="576"/>
        <v>61.72819149498212</v>
      </c>
      <c r="FC844" s="192">
        <f t="shared" si="577"/>
        <v>150.11751086971648</v>
      </c>
      <c r="FD844" s="192">
        <f t="shared" si="578"/>
        <v>28.27180850501788</v>
      </c>
      <c r="FE844" s="193">
        <f t="shared" si="579"/>
        <v>240.11751086971648</v>
      </c>
      <c r="FF844" s="194">
        <f t="shared" si="580"/>
        <v>28.27180850501788</v>
      </c>
      <c r="FG844" s="401"/>
      <c r="FH844" s="403"/>
      <c r="FI844" s="778">
        <f t="shared" si="582"/>
        <v>0</v>
      </c>
      <c r="FJ844" s="779">
        <f t="shared" si="583"/>
        <v>28.27180850501788</v>
      </c>
      <c r="FK844" s="779">
        <f t="shared" si="584"/>
        <v>61.72819149498212</v>
      </c>
      <c r="FL844" s="780">
        <f t="shared" si="585"/>
        <v>1.0773601828889987</v>
      </c>
      <c r="FM844" s="169">
        <f t="shared" si="586"/>
        <v>0.88071051463042482</v>
      </c>
      <c r="FN844" s="783">
        <f t="shared" si="587"/>
        <v>0</v>
      </c>
      <c r="FO844" s="226"/>
      <c r="FP844" s="226"/>
      <c r="FQ844" s="226"/>
      <c r="FR844" s="226"/>
      <c r="FS844" s="226"/>
      <c r="FT844" s="226"/>
      <c r="FU844" s="226"/>
      <c r="FV844" s="226"/>
      <c r="FW844" s="226"/>
      <c r="FX844" s="226"/>
      <c r="FY844" s="226"/>
      <c r="FZ844" s="226"/>
      <c r="GA844" s="226"/>
      <c r="GB844" s="226"/>
      <c r="GC844" s="226"/>
      <c r="GD844" s="226"/>
      <c r="GE844" s="226"/>
      <c r="GF844" s="226"/>
      <c r="GG844" s="226"/>
      <c r="GH844" s="226"/>
      <c r="GI844" s="226"/>
      <c r="GJ844" s="226"/>
      <c r="GK844" s="226"/>
      <c r="GL844" s="226"/>
      <c r="GM844" s="226"/>
      <c r="GN844" s="226"/>
      <c r="GO844" s="226"/>
      <c r="GP844" s="226"/>
      <c r="GQ844" s="226"/>
      <c r="GR844" s="226"/>
      <c r="GS844" s="226"/>
      <c r="GT844" s="226"/>
      <c r="GU844" s="226"/>
      <c r="GV844" s="226"/>
      <c r="GW844" s="226"/>
      <c r="GX844" s="226"/>
      <c r="GY844" s="226"/>
      <c r="GZ844" s="226"/>
      <c r="HA844" s="226"/>
      <c r="HB844" s="226"/>
      <c r="HC844" s="226"/>
      <c r="HD844" s="226"/>
      <c r="HE844" s="226"/>
      <c r="HF844" s="226"/>
      <c r="HG844" s="226"/>
      <c r="HH844" s="226"/>
      <c r="HI844" s="226"/>
      <c r="HJ844" s="226"/>
      <c r="HK844" s="226"/>
      <c r="HL844" s="226"/>
      <c r="HM844" s="226"/>
      <c r="HN844" s="226"/>
      <c r="HO844" s="226"/>
      <c r="HP844" s="226"/>
      <c r="HQ844" s="226"/>
      <c r="HR844" s="226"/>
      <c r="HS844" s="226"/>
      <c r="HT844" s="226"/>
      <c r="HU844" s="226"/>
      <c r="HV844" s="226"/>
      <c r="HW844" s="226"/>
      <c r="HX844" s="226"/>
      <c r="HY844" s="226"/>
      <c r="HZ844" s="226"/>
      <c r="IA844" s="226"/>
      <c r="IB844" s="226"/>
      <c r="IC844" s="226"/>
      <c r="ID844" s="226"/>
      <c r="IE844" s="226"/>
      <c r="IF844" s="226"/>
      <c r="IG844" s="226"/>
      <c r="IH844" s="226"/>
      <c r="II844" s="226"/>
      <c r="IJ844" s="226"/>
      <c r="IK844" s="226"/>
      <c r="IL844" s="226"/>
      <c r="IM844" s="226"/>
      <c r="IN844" s="226"/>
      <c r="IO844" s="226"/>
      <c r="IP844" s="226"/>
      <c r="IQ844" s="226"/>
      <c r="IR844" s="226"/>
      <c r="IS844" s="226"/>
      <c r="IT844" s="226"/>
      <c r="IU844" s="226"/>
      <c r="IV844" s="226"/>
      <c r="IW844" s="226"/>
      <c r="IX844" s="226"/>
      <c r="IY844" s="226"/>
      <c r="IZ844" s="226"/>
      <c r="JA844" s="226"/>
      <c r="JB844" s="226"/>
      <c r="JC844" s="226"/>
      <c r="JD844" s="226"/>
      <c r="JE844" s="226"/>
      <c r="JF844" s="226"/>
      <c r="JG844" s="226"/>
      <c r="JH844" s="226"/>
      <c r="JI844" s="226"/>
      <c r="JJ844" s="226"/>
      <c r="JK844" s="226"/>
      <c r="JL844" s="226"/>
      <c r="JM844" s="226"/>
      <c r="JN844" s="226"/>
      <c r="JO844" s="226"/>
      <c r="JP844" s="226"/>
      <c r="JQ844" s="226"/>
      <c r="JR844" s="226"/>
      <c r="JS844" s="226"/>
      <c r="JT844" s="226"/>
      <c r="JU844" s="226"/>
      <c r="JV844" s="226"/>
      <c r="JW844" s="226"/>
      <c r="JX844" s="226"/>
      <c r="JY844" s="226"/>
      <c r="JZ844" s="226"/>
      <c r="KA844" s="226"/>
      <c r="KB844" s="226"/>
      <c r="KC844" s="226"/>
      <c r="KD844" s="226"/>
      <c r="KE844" s="226"/>
      <c r="KF844" s="226"/>
      <c r="KG844" s="226"/>
      <c r="KH844" s="226"/>
      <c r="KI844" s="226"/>
      <c r="KJ844" s="226"/>
      <c r="KK844" s="226"/>
      <c r="KL844" s="226"/>
      <c r="KM844" s="226"/>
      <c r="KN844" s="226"/>
      <c r="KO844" s="226"/>
      <c r="KP844" s="226"/>
      <c r="KQ844" s="226"/>
      <c r="KR844" s="226"/>
      <c r="KS844" s="226"/>
      <c r="KT844" s="226"/>
      <c r="KU844" s="226"/>
      <c r="KV844" s="226"/>
      <c r="KW844" s="226"/>
      <c r="KX844" s="226"/>
      <c r="KY844" s="226"/>
      <c r="KZ844" s="226"/>
      <c r="LA844" s="226"/>
      <c r="LB844" s="226"/>
      <c r="LC844" s="226"/>
      <c r="LD844" s="226"/>
      <c r="LE844" s="226"/>
      <c r="LF844" s="226"/>
      <c r="LG844" s="226"/>
      <c r="LH844" s="226"/>
      <c r="LI844" s="226"/>
      <c r="LJ844" s="226"/>
      <c r="LK844" s="226"/>
      <c r="LL844" s="226"/>
      <c r="LM844" s="226"/>
      <c r="LN844" s="226"/>
      <c r="LO844" s="226"/>
      <c r="LP844" s="226"/>
      <c r="LQ844" s="226"/>
      <c r="LR844" s="226"/>
      <c r="LS844" s="226"/>
      <c r="LT844" s="226"/>
      <c r="LU844" s="226"/>
      <c r="LV844" s="226"/>
      <c r="LW844" s="226"/>
      <c r="LX844" s="226"/>
      <c r="LY844" s="226"/>
      <c r="LZ844" s="226"/>
      <c r="MA844" s="226"/>
      <c r="MB844" s="226"/>
      <c r="MC844" s="226"/>
      <c r="MD844" s="226"/>
      <c r="ME844" s="226"/>
      <c r="MF844" s="226"/>
      <c r="MG844" s="226"/>
      <c r="MH844" s="226"/>
      <c r="MI844" s="226"/>
      <c r="MJ844" s="226"/>
      <c r="MK844" s="226"/>
      <c r="ML844" s="226"/>
      <c r="MM844" s="226"/>
      <c r="MN844" s="226"/>
      <c r="MO844" s="226"/>
      <c r="MP844" s="226"/>
      <c r="MQ844" s="226"/>
      <c r="MR844" s="226"/>
      <c r="MS844" s="226"/>
      <c r="MT844" s="226"/>
      <c r="MU844" s="226"/>
      <c r="MV844" s="226"/>
      <c r="MW844" s="226"/>
      <c r="MX844" s="226"/>
      <c r="MY844" s="226"/>
      <c r="MZ844" s="226"/>
      <c r="NA844" s="226"/>
      <c r="NB844" s="226"/>
      <c r="NC844" s="226"/>
      <c r="ND844" s="226"/>
      <c r="NE844" s="226"/>
      <c r="NF844" s="226"/>
      <c r="NG844" s="226"/>
      <c r="NH844" s="226"/>
      <c r="NI844" s="226"/>
      <c r="NJ844" s="226"/>
      <c r="NK844" s="226"/>
      <c r="NL844" s="226"/>
      <c r="NM844" s="226"/>
      <c r="NN844" s="226"/>
      <c r="NO844" s="226"/>
      <c r="NP844" s="226"/>
      <c r="NQ844" s="226"/>
      <c r="NR844" s="226"/>
      <c r="NS844" s="226"/>
      <c r="NT844" s="226"/>
      <c r="NU844" s="226"/>
      <c r="NV844" s="226"/>
      <c r="NW844" s="226"/>
      <c r="NX844" s="226"/>
      <c r="NY844" s="226"/>
      <c r="NZ844" s="226"/>
      <c r="OA844" s="226"/>
      <c r="OB844" s="226"/>
      <c r="OC844" s="226"/>
      <c r="OD844" s="226"/>
      <c r="OE844" s="226"/>
      <c r="OF844" s="226"/>
      <c r="OG844" s="226"/>
      <c r="OH844" s="226"/>
      <c r="OI844" s="226"/>
      <c r="OJ844" s="226"/>
      <c r="OK844" s="226"/>
      <c r="OL844" s="226"/>
      <c r="OM844" s="226"/>
      <c r="ON844" s="226"/>
      <c r="OO844" s="226"/>
      <c r="OP844" s="226"/>
      <c r="OQ844" s="226"/>
      <c r="OR844" s="226"/>
      <c r="OS844" s="226"/>
      <c r="OT844" s="226"/>
      <c r="OU844" s="226"/>
      <c r="OV844" s="226"/>
      <c r="OW844" s="226"/>
      <c r="OX844" s="226"/>
      <c r="OY844" s="226"/>
      <c r="OZ844" s="226"/>
      <c r="PA844" s="226"/>
      <c r="PB844" s="226"/>
      <c r="PC844" s="226"/>
      <c r="PD844" s="226"/>
      <c r="PE844" s="226"/>
      <c r="PF844" s="226"/>
      <c r="PG844" s="226"/>
      <c r="PH844" s="226"/>
      <c r="PI844" s="226"/>
      <c r="PJ844" s="226"/>
      <c r="PK844" s="226"/>
      <c r="PL844" s="226"/>
      <c r="PM844" s="226"/>
      <c r="PN844" s="226"/>
      <c r="PO844" s="226"/>
      <c r="PP844" s="226"/>
      <c r="PQ844" s="226"/>
      <c r="PR844" s="226"/>
      <c r="PS844" s="226"/>
      <c r="PT844" s="226"/>
      <c r="PU844" s="226"/>
      <c r="PV844" s="226"/>
      <c r="PW844" s="226"/>
      <c r="PX844" s="226"/>
      <c r="PY844" s="226"/>
      <c r="PZ844" s="226"/>
      <c r="QA844" s="226"/>
      <c r="QB844" s="226"/>
      <c r="QC844" s="226"/>
      <c r="QD844" s="226"/>
      <c r="QE844" s="226"/>
      <c r="QF844" s="226"/>
      <c r="QG844" s="226"/>
      <c r="QH844" s="226"/>
      <c r="QI844" s="226"/>
      <c r="QJ844" s="226"/>
      <c r="QK844" s="226"/>
      <c r="QL844" s="226"/>
      <c r="QM844" s="226"/>
      <c r="QN844" s="226"/>
      <c r="QO844" s="226"/>
      <c r="QP844" s="226"/>
      <c r="QQ844" s="226"/>
      <c r="QR844" s="226"/>
      <c r="QS844" s="226"/>
      <c r="QT844" s="226"/>
      <c r="QU844" s="226"/>
      <c r="QV844" s="226"/>
      <c r="QW844" s="226"/>
      <c r="QX844" s="226"/>
      <c r="QY844" s="226"/>
      <c r="QZ844" s="226"/>
      <c r="RA844" s="226"/>
      <c r="RB844" s="226"/>
      <c r="RC844" s="226"/>
      <c r="RD844" s="226"/>
      <c r="RE844" s="226"/>
      <c r="RF844" s="226"/>
      <c r="RG844" s="226"/>
      <c r="RH844" s="226"/>
      <c r="RI844" s="226"/>
      <c r="RJ844" s="226"/>
      <c r="RK844" s="226"/>
      <c r="RL844" s="226"/>
      <c r="RM844" s="226"/>
      <c r="RN844" s="226"/>
      <c r="RO844" s="226"/>
      <c r="RP844" s="226"/>
      <c r="RQ844" s="226"/>
      <c r="RR844" s="226"/>
      <c r="RS844" s="226"/>
      <c r="RT844" s="226"/>
      <c r="RU844" s="226"/>
      <c r="RV844" s="226"/>
      <c r="RW844" s="226"/>
      <c r="RX844" s="226"/>
      <c r="RY844" s="226"/>
      <c r="RZ844" s="226"/>
      <c r="SA844" s="226"/>
      <c r="SB844" s="226"/>
      <c r="SC844" s="226"/>
      <c r="SD844" s="226"/>
      <c r="SE844" s="226"/>
      <c r="SF844" s="226"/>
      <c r="SG844" s="226"/>
      <c r="SH844" s="226"/>
      <c r="SI844" s="226"/>
      <c r="SJ844" s="226"/>
      <c r="SK844" s="226"/>
      <c r="SL844" s="226"/>
      <c r="SM844" s="226"/>
      <c r="SN844" s="226"/>
      <c r="SO844" s="226"/>
      <c r="SP844" s="226"/>
      <c r="SQ844" s="226"/>
      <c r="SR844" s="226"/>
      <c r="SS844" s="226"/>
      <c r="ST844" s="226"/>
      <c r="SU844" s="226"/>
      <c r="SV844" s="226"/>
      <c r="SW844" s="226"/>
      <c r="SX844" s="226"/>
      <c r="SY844" s="226"/>
      <c r="SZ844" s="226"/>
      <c r="TA844" s="226"/>
      <c r="TB844" s="226"/>
      <c r="TC844" s="226"/>
      <c r="TD844" s="226"/>
      <c r="TE844" s="226"/>
      <c r="TF844" s="226"/>
      <c r="TG844" s="226"/>
      <c r="TH844" s="226"/>
      <c r="TI844" s="226"/>
      <c r="TJ844" s="226"/>
      <c r="TK844" s="226"/>
      <c r="TL844" s="226"/>
      <c r="TM844" s="226"/>
      <c r="TN844" s="226"/>
      <c r="TO844" s="226"/>
      <c r="TP844" s="226"/>
      <c r="TQ844" s="226"/>
      <c r="TR844" s="226"/>
      <c r="TS844" s="226"/>
      <c r="TT844" s="226"/>
      <c r="TU844" s="226"/>
      <c r="TV844" s="226"/>
      <c r="TW844" s="226"/>
      <c r="TX844" s="226"/>
      <c r="TY844" s="226"/>
      <c r="TZ844" s="226"/>
      <c r="UA844" s="226"/>
      <c r="UB844" s="226"/>
      <c r="UC844" s="226"/>
      <c r="UD844" s="226"/>
      <c r="UE844" s="226"/>
      <c r="UF844" s="226"/>
      <c r="UG844" s="226"/>
      <c r="UH844" s="226"/>
      <c r="UI844" s="226"/>
      <c r="UJ844" s="226"/>
      <c r="UK844" s="226"/>
      <c r="UL844" s="226"/>
      <c r="UM844" s="226"/>
      <c r="UN844" s="226"/>
      <c r="UO844" s="226"/>
      <c r="UP844" s="226"/>
      <c r="UQ844" s="226"/>
      <c r="UR844" s="226"/>
      <c r="US844" s="226"/>
      <c r="UT844" s="226"/>
      <c r="UU844" s="226"/>
      <c r="UV844" s="226"/>
      <c r="UW844" s="226"/>
      <c r="UX844" s="226"/>
      <c r="UY844" s="226"/>
      <c r="UZ844" s="226"/>
      <c r="VA844" s="226"/>
      <c r="VB844" s="226"/>
      <c r="VC844" s="226"/>
      <c r="VD844" s="226"/>
      <c r="VE844" s="226"/>
      <c r="VF844" s="226"/>
      <c r="VG844" s="226"/>
      <c r="VH844" s="226"/>
      <c r="VI844" s="226"/>
      <c r="VJ844" s="226"/>
      <c r="VK844" s="226"/>
      <c r="VL844" s="226"/>
      <c r="VM844" s="226"/>
      <c r="VN844" s="226"/>
      <c r="VO844" s="226"/>
      <c r="VP844" s="226"/>
      <c r="VQ844" s="226"/>
      <c r="VR844" s="226"/>
      <c r="VS844" s="226"/>
      <c r="VT844" s="226"/>
      <c r="VU844" s="226"/>
      <c r="VV844" s="226"/>
      <c r="VW844" s="226"/>
      <c r="VX844" s="226"/>
      <c r="VY844" s="226"/>
      <c r="VZ844" s="226"/>
      <c r="WA844" s="226"/>
      <c r="WB844" s="226"/>
      <c r="WC844" s="226"/>
      <c r="WD844" s="226"/>
      <c r="WE844" s="226"/>
      <c r="WF844" s="226"/>
      <c r="WG844" s="226"/>
      <c r="WH844" s="226"/>
      <c r="WI844" s="226"/>
      <c r="WJ844" s="226"/>
      <c r="WK844" s="226"/>
      <c r="WL844" s="226"/>
      <c r="WM844" s="226"/>
      <c r="WN844" s="226"/>
      <c r="WO844" s="226"/>
      <c r="WP844" s="226"/>
      <c r="WQ844" s="226"/>
      <c r="WR844" s="226"/>
      <c r="WS844" s="226"/>
      <c r="WT844" s="226"/>
      <c r="WU844" s="226"/>
      <c r="WV844" s="226"/>
      <c r="WW844" s="226"/>
      <c r="WX844" s="226"/>
      <c r="WY844" s="226"/>
      <c r="WZ844" s="226"/>
      <c r="XA844" s="226"/>
      <c r="XB844" s="226"/>
      <c r="XC844" s="226"/>
      <c r="XD844" s="226"/>
      <c r="XE844" s="226"/>
      <c r="XF844" s="226"/>
      <c r="XG844" s="226"/>
      <c r="XH844" s="226"/>
      <c r="XI844" s="226"/>
      <c r="XJ844" s="226"/>
      <c r="XK844" s="226"/>
      <c r="XL844" s="226"/>
      <c r="XM844" s="226"/>
      <c r="XN844" s="226"/>
      <c r="XO844" s="226"/>
      <c r="XP844" s="226"/>
      <c r="XQ844" s="226"/>
      <c r="XR844" s="226"/>
      <c r="XS844" s="226"/>
      <c r="XT844" s="226"/>
      <c r="XU844" s="226"/>
      <c r="XV844" s="226"/>
      <c r="XW844" s="226"/>
      <c r="XX844" s="226"/>
      <c r="XY844" s="226"/>
      <c r="XZ844" s="226"/>
      <c r="YA844" s="226"/>
      <c r="YB844" s="226"/>
      <c r="YC844" s="226"/>
      <c r="YD844" s="226"/>
      <c r="YE844" s="226"/>
      <c r="YF844" s="226"/>
      <c r="YG844" s="226"/>
      <c r="YH844" s="226"/>
      <c r="YI844" s="226"/>
      <c r="YJ844" s="226"/>
      <c r="YK844" s="226"/>
      <c r="YL844" s="226"/>
      <c r="YM844" s="226"/>
      <c r="YN844" s="226"/>
      <c r="YO844" s="226"/>
      <c r="YP844" s="226"/>
      <c r="YQ844" s="226"/>
      <c r="YR844" s="226"/>
      <c r="YS844" s="226"/>
      <c r="YT844" s="226"/>
      <c r="YU844" s="226"/>
      <c r="YV844" s="226"/>
      <c r="YW844" s="226"/>
      <c r="YX844" s="226"/>
      <c r="YY844" s="226"/>
      <c r="YZ844" s="226"/>
      <c r="ZA844" s="226"/>
      <c r="ZB844" s="226"/>
      <c r="ZC844" s="226"/>
      <c r="ZD844" s="226"/>
      <c r="ZE844" s="226"/>
      <c r="ZF844" s="226"/>
      <c r="ZG844" s="226"/>
      <c r="ZH844" s="226"/>
      <c r="ZI844" s="226"/>
      <c r="ZJ844" s="226"/>
      <c r="ZK844" s="226"/>
      <c r="ZL844" s="226"/>
      <c r="ZM844" s="226"/>
      <c r="ZN844" s="226"/>
      <c r="ZO844" s="226"/>
      <c r="ZP844" s="226"/>
      <c r="ZQ844" s="226"/>
      <c r="ZR844" s="226"/>
      <c r="ZS844" s="226"/>
      <c r="ZT844" s="226"/>
      <c r="ZU844" s="226"/>
      <c r="ZV844" s="226"/>
      <c r="ZW844" s="226"/>
      <c r="ZX844" s="226"/>
      <c r="ZY844" s="226"/>
      <c r="ZZ844" s="226"/>
      <c r="AAA844" s="226"/>
      <c r="AAB844" s="226"/>
      <c r="AAC844" s="226"/>
      <c r="AAD844" s="226"/>
      <c r="AAE844" s="226"/>
      <c r="AAF844" s="226"/>
      <c r="AAG844" s="226"/>
      <c r="AAH844" s="226"/>
      <c r="AAI844" s="226"/>
      <c r="AAJ844" s="226"/>
      <c r="AAK844" s="226"/>
      <c r="AAL844" s="226"/>
      <c r="AAM844" s="226"/>
      <c r="AAN844" s="226"/>
      <c r="AAO844" s="226"/>
      <c r="AAP844" s="226"/>
      <c r="AAQ844" s="226"/>
      <c r="AAR844" s="226"/>
      <c r="AAS844" s="226"/>
      <c r="AAT844" s="226"/>
      <c r="AAU844" s="226"/>
      <c r="AAV844" s="226"/>
      <c r="AAW844" s="226"/>
      <c r="AAX844" s="226"/>
      <c r="AAY844" s="226"/>
      <c r="AAZ844" s="226"/>
      <c r="ABA844" s="226"/>
      <c r="ABB844" s="226"/>
      <c r="ABC844" s="226"/>
      <c r="ABD844" s="226"/>
      <c r="ABE844" s="226"/>
      <c r="ABF844" s="226"/>
      <c r="ABG844" s="226"/>
      <c r="ABH844" s="226"/>
      <c r="ABI844" s="226"/>
      <c r="ABJ844" s="226"/>
      <c r="ABK844" s="226"/>
      <c r="ABL844" s="226"/>
      <c r="ABM844" s="226"/>
      <c r="ABN844" s="226"/>
      <c r="ABO844" s="226"/>
      <c r="ABP844" s="226"/>
      <c r="ABQ844" s="226"/>
      <c r="ABR844" s="226"/>
      <c r="ABS844" s="226"/>
      <c r="ABT844" s="226"/>
      <c r="ABU844" s="226"/>
      <c r="ABV844" s="226"/>
      <c r="ABW844" s="226"/>
      <c r="ABX844" s="226"/>
      <c r="ABY844" s="226"/>
      <c r="ABZ844" s="226"/>
      <c r="ACA844" s="226"/>
      <c r="ACB844" s="226"/>
      <c r="ACC844" s="226"/>
      <c r="ACD844" s="226"/>
      <c r="ACE844" s="226"/>
      <c r="ACF844" s="226"/>
      <c r="ACG844" s="226"/>
      <c r="ACH844" s="226"/>
      <c r="ACI844" s="226"/>
      <c r="ACJ844" s="226"/>
      <c r="ACK844" s="226"/>
      <c r="ACL844" s="226"/>
      <c r="ACM844" s="226"/>
      <c r="ACN844" s="226"/>
      <c r="ACO844" s="226"/>
      <c r="ACP844" s="226"/>
      <c r="ACQ844" s="226"/>
      <c r="ACR844" s="226"/>
      <c r="ACS844" s="226"/>
      <c r="ACT844" s="226"/>
      <c r="ACU844" s="226"/>
      <c r="ACV844" s="226"/>
      <c r="ACW844" s="226"/>
      <c r="ACX844" s="226"/>
      <c r="ACY844" s="226"/>
      <c r="ACZ844" s="226"/>
      <c r="ADA844" s="226"/>
      <c r="ADB844" s="226"/>
      <c r="ADC844" s="226"/>
      <c r="ADD844" s="226"/>
      <c r="ADE844" s="226"/>
      <c r="ADF844" s="226"/>
      <c r="ADG844" s="226"/>
      <c r="ADH844" s="226"/>
      <c r="ADI844" s="226"/>
      <c r="ADJ844" s="226"/>
      <c r="ADK844" s="226"/>
      <c r="ADL844" s="226"/>
      <c r="ADM844" s="226"/>
      <c r="ADN844" s="226"/>
      <c r="ADO844" s="226"/>
      <c r="ADP844" s="226"/>
      <c r="ADQ844" s="226"/>
      <c r="ADR844" s="226"/>
      <c r="ADS844" s="226"/>
      <c r="ADT844" s="226"/>
      <c r="ADU844" s="226"/>
      <c r="ADV844" s="226"/>
      <c r="ADW844" s="226"/>
      <c r="ADX844" s="226"/>
      <c r="ADY844" s="226"/>
      <c r="ADZ844" s="226"/>
      <c r="AEA844" s="226"/>
      <c r="AEB844" s="226"/>
      <c r="AEC844" s="226"/>
      <c r="AED844" s="226"/>
      <c r="AEE844" s="226"/>
      <c r="AEF844" s="226"/>
      <c r="AEG844" s="226"/>
      <c r="AEH844" s="226"/>
      <c r="AEI844" s="226"/>
      <c r="AEJ844" s="226"/>
      <c r="AEK844" s="226"/>
      <c r="AEL844" s="226"/>
      <c r="AEM844" s="226"/>
      <c r="AEN844" s="226"/>
      <c r="AEO844" s="226"/>
      <c r="AEP844" s="226"/>
      <c r="AEQ844" s="226"/>
      <c r="AER844" s="226"/>
      <c r="AES844" s="226"/>
      <c r="AET844" s="226"/>
      <c r="AEU844" s="226"/>
      <c r="AEV844" s="226"/>
      <c r="AEW844" s="226"/>
      <c r="AEX844" s="226"/>
      <c r="AEY844" s="226"/>
      <c r="AEZ844" s="226"/>
      <c r="AFA844" s="226"/>
      <c r="AFB844" s="226"/>
      <c r="AFC844" s="226"/>
      <c r="AFD844" s="226"/>
      <c r="AFE844" s="226"/>
      <c r="AFF844" s="226"/>
      <c r="AFG844" s="226"/>
      <c r="AFH844" s="226"/>
      <c r="AFI844" s="226"/>
      <c r="AFJ844" s="226"/>
      <c r="AFK844" s="226"/>
      <c r="AFL844" s="226"/>
      <c r="AFM844" s="226"/>
      <c r="AFN844" s="226"/>
      <c r="AFO844" s="226"/>
      <c r="AFP844" s="226"/>
      <c r="AFQ844" s="226"/>
      <c r="AFR844" s="226"/>
      <c r="AFS844" s="226"/>
      <c r="AFT844" s="226"/>
      <c r="AFU844" s="226"/>
      <c r="AFV844" s="226"/>
      <c r="AFW844" s="226"/>
      <c r="AFX844" s="226"/>
      <c r="AFY844" s="226"/>
      <c r="AFZ844" s="226"/>
      <c r="AGA844" s="226"/>
      <c r="AGB844" s="226"/>
      <c r="AGC844" s="226"/>
      <c r="AGD844" s="226"/>
      <c r="AGE844" s="226"/>
      <c r="AGF844" s="226"/>
      <c r="AGG844" s="226"/>
      <c r="AGH844" s="226"/>
      <c r="AGI844" s="226"/>
      <c r="AGJ844" s="226"/>
      <c r="AGK844" s="226"/>
      <c r="AGL844" s="226"/>
      <c r="AGM844" s="226"/>
      <c r="AGN844" s="226"/>
      <c r="AGO844" s="226"/>
      <c r="AGP844" s="226"/>
      <c r="AGQ844" s="226"/>
      <c r="AGR844" s="226"/>
      <c r="AGS844" s="226"/>
      <c r="AGT844" s="226"/>
      <c r="AGU844" s="226"/>
      <c r="AGV844" s="226"/>
      <c r="AGW844" s="226"/>
      <c r="AGX844" s="226"/>
      <c r="AGY844" s="226"/>
      <c r="AGZ844" s="226"/>
      <c r="AHA844" s="226"/>
      <c r="AHB844" s="226"/>
      <c r="AHC844" s="226"/>
      <c r="AHD844" s="226"/>
      <c r="AHE844" s="226"/>
      <c r="AHF844" s="226"/>
      <c r="AHG844" s="226"/>
      <c r="AHH844" s="226"/>
      <c r="AHI844" s="226"/>
      <c r="AHJ844" s="226"/>
      <c r="AHK844" s="226"/>
      <c r="AHL844" s="226"/>
      <c r="AHM844" s="226"/>
      <c r="AHN844" s="226"/>
      <c r="AHO844" s="226"/>
      <c r="AHP844" s="226"/>
      <c r="AHQ844" s="226"/>
      <c r="AHR844" s="226"/>
      <c r="AHS844" s="226"/>
      <c r="AHT844" s="226"/>
      <c r="AHU844" s="226"/>
      <c r="AHV844" s="226"/>
      <c r="AHW844" s="226"/>
      <c r="AHX844" s="226"/>
      <c r="AHY844" s="226"/>
      <c r="AHZ844" s="226"/>
      <c r="AIA844" s="226"/>
      <c r="AIB844" s="226"/>
      <c r="AIC844" s="226"/>
      <c r="AID844" s="226"/>
      <c r="AIE844" s="226"/>
      <c r="AIF844" s="226"/>
      <c r="AIG844" s="226"/>
      <c r="AIH844" s="226"/>
      <c r="AII844" s="226"/>
      <c r="AIJ844" s="226"/>
      <c r="AIK844" s="226"/>
      <c r="AIL844" s="226"/>
      <c r="AIM844" s="226"/>
      <c r="AIN844" s="226"/>
      <c r="AIO844" s="226"/>
      <c r="AIP844" s="226"/>
      <c r="AIQ844" s="226"/>
      <c r="AIR844" s="226"/>
      <c r="AIS844" s="226"/>
      <c r="AIT844" s="226"/>
      <c r="AIU844" s="226"/>
      <c r="AIV844" s="226"/>
      <c r="AIW844" s="226"/>
      <c r="AIX844" s="226"/>
      <c r="AIY844" s="226"/>
      <c r="AIZ844" s="226"/>
      <c r="AJA844" s="226"/>
      <c r="AJB844" s="226"/>
      <c r="AJC844" s="226"/>
      <c r="AJD844" s="226"/>
      <c r="AJE844" s="226"/>
      <c r="AJF844" s="226"/>
      <c r="AJG844" s="226"/>
      <c r="AJH844" s="226"/>
      <c r="AJI844" s="226"/>
      <c r="AJJ844" s="226"/>
      <c r="AJK844" s="226"/>
      <c r="AJL844" s="226"/>
      <c r="AJM844" s="226"/>
      <c r="AJN844" s="226"/>
      <c r="AJO844" s="226"/>
      <c r="AJP844" s="226"/>
      <c r="AJQ844" s="226"/>
      <c r="AJR844" s="226"/>
      <c r="AJS844" s="226"/>
      <c r="AJT844" s="226"/>
      <c r="AJU844" s="226"/>
      <c r="AJV844" s="226"/>
      <c r="AJW844" s="226"/>
      <c r="AJX844" s="226"/>
      <c r="AJY844" s="226"/>
      <c r="AJZ844" s="226"/>
      <c r="AKA844" s="226"/>
      <c r="AKB844" s="226"/>
      <c r="AKC844" s="226"/>
      <c r="AKD844" s="226"/>
      <c r="AKE844" s="226"/>
      <c r="AKF844" s="226"/>
      <c r="AKG844" s="226"/>
      <c r="AKH844" s="226"/>
      <c r="AKI844" s="226"/>
      <c r="AKJ844" s="226"/>
      <c r="AKK844" s="226"/>
      <c r="AKL844" s="226"/>
      <c r="AKM844" s="226"/>
      <c r="AKN844" s="226"/>
      <c r="AKO844" s="226"/>
      <c r="AKP844" s="226"/>
      <c r="AKQ844" s="226"/>
      <c r="AKR844" s="226"/>
      <c r="AKS844" s="226"/>
      <c r="AKT844" s="226"/>
      <c r="AKU844" s="226"/>
      <c r="AKV844" s="226"/>
      <c r="AKW844" s="226"/>
      <c r="AKX844" s="226"/>
      <c r="AKY844" s="226"/>
      <c r="AKZ844" s="226"/>
      <c r="ALA844" s="226"/>
      <c r="ALB844" s="226"/>
      <c r="ALC844" s="226"/>
      <c r="ALD844" s="226"/>
      <c r="ALE844" s="226"/>
      <c r="ALF844" s="226"/>
      <c r="ALG844" s="226"/>
      <c r="ALH844" s="226"/>
      <c r="ALI844" s="226"/>
      <c r="ALJ844" s="226"/>
      <c r="ALK844" s="226"/>
      <c r="ALL844" s="226"/>
      <c r="ALM844" s="226"/>
      <c r="ALN844" s="226"/>
      <c r="ALO844" s="226"/>
      <c r="ALP844" s="226"/>
      <c r="ALQ844" s="226"/>
      <c r="ALR844" s="226"/>
      <c r="ALS844" s="226"/>
      <c r="ALT844" s="226"/>
      <c r="ALU844" s="226"/>
      <c r="ALV844" s="226"/>
      <c r="ALW844" s="226"/>
      <c r="ALX844" s="226"/>
      <c r="ALY844" s="226"/>
      <c r="ALZ844" s="226"/>
      <c r="AMA844" s="226"/>
      <c r="AMB844" s="226"/>
      <c r="AMC844" s="226"/>
      <c r="AMD844" s="226"/>
      <c r="AME844" s="226"/>
      <c r="AMF844" s="226"/>
      <c r="AMG844" s="226"/>
      <c r="AMH844" s="226"/>
      <c r="AMI844" s="226"/>
      <c r="AMJ844" s="226"/>
      <c r="AMK844" s="226"/>
      <c r="AML844" s="226"/>
      <c r="AMM844" s="226"/>
      <c r="AMN844" s="226"/>
      <c r="AMO844" s="226"/>
      <c r="AMP844" s="226"/>
      <c r="AMQ844" s="226"/>
      <c r="AMR844" s="226"/>
      <c r="AMS844" s="226"/>
      <c r="AMT844" s="226"/>
      <c r="AMU844" s="226"/>
      <c r="AMV844" s="226"/>
      <c r="AMW844" s="226"/>
      <c r="AMX844" s="226"/>
    </row>
    <row r="845" spans="1:1038" s="398" customFormat="1" ht="18" customHeight="1">
      <c r="A845" s="548"/>
      <c r="B845" s="543"/>
      <c r="C845" s="226"/>
      <c r="D845" s="225"/>
      <c r="E845" s="256">
        <v>100</v>
      </c>
      <c r="F845" s="226">
        <v>4</v>
      </c>
      <c r="G845" s="391" t="str">
        <f t="shared" si="593"/>
        <v>100-4</v>
      </c>
      <c r="H845" s="226">
        <v>30</v>
      </c>
      <c r="I845" s="226">
        <v>33</v>
      </c>
      <c r="J845" s="544"/>
      <c r="K845" s="545"/>
      <c r="L845" s="171">
        <f>(VLOOKUP($G845,Depth_Lookup!$A$3:$J$410,10,FALSE))+(H845/100)</f>
        <v>263.36</v>
      </c>
      <c r="M845" s="171">
        <f>(VLOOKUP($G845,Depth_Lookup!$A$3:$J$410,10,FALSE))+(I845/100)</f>
        <v>263.39</v>
      </c>
      <c r="N845" s="646"/>
      <c r="O845" s="226"/>
      <c r="P845" s="256"/>
      <c r="Q845" s="256"/>
      <c r="R845" s="391" t="s">
        <v>2373</v>
      </c>
      <c r="S845" s="226"/>
      <c r="T845" s="226"/>
      <c r="U845" s="226"/>
      <c r="V845" s="226"/>
      <c r="W845" s="226"/>
      <c r="X845" s="392"/>
      <c r="Y845" s="256"/>
      <c r="Z845" s="256"/>
      <c r="AA845" s="226"/>
      <c r="AB845" s="226"/>
      <c r="AC845" s="226"/>
      <c r="AD845" s="226"/>
      <c r="AE845" s="393"/>
      <c r="AF845" s="391"/>
      <c r="AG845" s="394"/>
      <c r="AH845" s="226"/>
      <c r="AI845" s="257"/>
      <c r="AJ845" s="226"/>
      <c r="AK845" s="226"/>
      <c r="AL845" s="226"/>
      <c r="AM845" s="226"/>
      <c r="AN845" s="226"/>
      <c r="AO845" s="257"/>
      <c r="AP845" s="226"/>
      <c r="AQ845" s="226"/>
      <c r="AR845" s="226"/>
      <c r="AS845" s="226"/>
      <c r="AT845" s="226"/>
      <c r="AU845" s="257"/>
      <c r="AV845" s="226"/>
      <c r="AW845" s="226"/>
      <c r="AX845" s="226"/>
      <c r="AY845" s="226"/>
      <c r="AZ845" s="226"/>
      <c r="BA845" s="257"/>
      <c r="BB845" s="226"/>
      <c r="BC845" s="226"/>
      <c r="BD845" s="226"/>
      <c r="BE845" s="226"/>
      <c r="BF845" s="226"/>
      <c r="BG845" s="257"/>
      <c r="BH845" s="226"/>
      <c r="BI845" s="226"/>
      <c r="BJ845" s="226"/>
      <c r="BK845" s="226"/>
      <c r="BL845" s="226"/>
      <c r="BM845" s="257"/>
      <c r="BN845" s="226"/>
      <c r="BO845" s="226"/>
      <c r="BP845" s="226"/>
      <c r="BQ845" s="226"/>
      <c r="BR845" s="226"/>
      <c r="BS845" s="226"/>
      <c r="BT845" s="226"/>
      <c r="BU845" s="226"/>
      <c r="BV845" s="226"/>
      <c r="BW845" s="226"/>
      <c r="BX845" s="226"/>
      <c r="BY845" s="257"/>
      <c r="BZ845" s="226"/>
      <c r="CA845" s="226"/>
      <c r="CB845" s="226"/>
      <c r="CC845" s="226"/>
      <c r="CD845" s="226"/>
      <c r="CE845" s="226"/>
      <c r="CF845" s="399"/>
      <c r="CG845" s="259"/>
      <c r="CH845" s="150"/>
      <c r="CI845" s="150"/>
      <c r="CJ845" s="150"/>
      <c r="CK845" s="158"/>
      <c r="CL845" s="395"/>
      <c r="CM845" s="395"/>
      <c r="CN845" s="395"/>
      <c r="CO845" s="395"/>
      <c r="CP845" s="395"/>
      <c r="CQ845" s="395"/>
      <c r="CR845" s="395"/>
      <c r="CS845" s="395"/>
      <c r="CT845" s="395"/>
      <c r="CU845" s="395"/>
      <c r="CV845" s="395"/>
      <c r="CW845" s="395"/>
      <c r="CX845" s="395"/>
      <c r="CY845" s="395"/>
      <c r="CZ845" s="395"/>
      <c r="DA845" s="395"/>
      <c r="DB845" s="395"/>
      <c r="DC845" s="256"/>
      <c r="DD845" s="395"/>
      <c r="DE845" s="395"/>
      <c r="DF845" s="395"/>
      <c r="DG845" s="395"/>
      <c r="DH845" s="395"/>
      <c r="DI845" s="395"/>
      <c r="DJ845" s="395"/>
      <c r="DK845" s="396"/>
      <c r="DL845" s="259"/>
      <c r="DM845" s="395"/>
      <c r="DN845" s="395"/>
      <c r="DO845" s="397"/>
      <c r="DQ845" s="259"/>
      <c r="DR845" s="563"/>
      <c r="DS845" s="259"/>
      <c r="DT845" s="543"/>
      <c r="DU845" s="566"/>
      <c r="DV845" s="566"/>
      <c r="DW845" s="400"/>
      <c r="DX845" s="698"/>
      <c r="DY845" s="567"/>
      <c r="DZ845" s="546"/>
      <c r="EA845" s="104"/>
      <c r="EB845" s="256"/>
      <c r="EC845" s="104"/>
      <c r="ED845" s="229" t="s">
        <v>2517</v>
      </c>
      <c r="EE845" s="401"/>
      <c r="EF845" s="402"/>
      <c r="EG845" s="401"/>
      <c r="EH845" s="403"/>
      <c r="EI845" s="404"/>
      <c r="EJ845" s="405"/>
      <c r="EK845" s="406"/>
      <c r="EL845" s="401"/>
      <c r="EM845" s="403"/>
      <c r="EN845" s="403" t="s">
        <v>2046</v>
      </c>
      <c r="EO845" s="407">
        <v>3.2</v>
      </c>
      <c r="EP845" s="407" t="s">
        <v>2202</v>
      </c>
      <c r="EQ845" s="407"/>
      <c r="ER845" s="407"/>
      <c r="ES845" s="407"/>
      <c r="ET845" s="407"/>
      <c r="EU845" s="407"/>
      <c r="EV845" s="408">
        <v>20</v>
      </c>
      <c r="EW845" s="408">
        <v>270</v>
      </c>
      <c r="EX845" s="408">
        <v>14</v>
      </c>
      <c r="EY845" s="408">
        <v>0</v>
      </c>
      <c r="EZ845" s="192">
        <f t="shared" si="574"/>
        <v>124.41204256769237</v>
      </c>
      <c r="FA845" s="192">
        <f t="shared" si="575"/>
        <v>124.41204256769237</v>
      </c>
      <c r="FB845" s="192">
        <f t="shared" si="576"/>
        <v>66.19394199636028</v>
      </c>
      <c r="FC845" s="192">
        <f t="shared" si="577"/>
        <v>214.41204256769237</v>
      </c>
      <c r="FD845" s="192">
        <f t="shared" si="578"/>
        <v>23.80605800363972</v>
      </c>
      <c r="FE845" s="193">
        <f t="shared" si="579"/>
        <v>304.41204256769237</v>
      </c>
      <c r="FF845" s="194">
        <f t="shared" si="580"/>
        <v>23.80605800363972</v>
      </c>
      <c r="FG845" s="401"/>
      <c r="FH845" s="403"/>
      <c r="FI845" s="778">
        <f t="shared" si="582"/>
        <v>3.2</v>
      </c>
      <c r="FJ845" s="779">
        <f t="shared" si="583"/>
        <v>23.80605800363972</v>
      </c>
      <c r="FK845" s="779">
        <f t="shared" si="584"/>
        <v>66.19394199636028</v>
      </c>
      <c r="FL845" s="780">
        <f t="shared" si="585"/>
        <v>1.1553022327106353</v>
      </c>
      <c r="FM845" s="169">
        <f t="shared" si="586"/>
        <v>0.91491699504010271</v>
      </c>
      <c r="FN845" s="783">
        <f t="shared" si="587"/>
        <v>2.9277343841283288</v>
      </c>
      <c r="FO845" s="226"/>
      <c r="FP845" s="226"/>
      <c r="FQ845" s="226"/>
      <c r="FR845" s="226"/>
      <c r="FS845" s="226"/>
      <c r="FT845" s="226"/>
      <c r="FU845" s="226"/>
      <c r="FV845" s="226"/>
      <c r="FW845" s="226"/>
      <c r="FX845" s="226"/>
      <c r="FY845" s="226"/>
      <c r="FZ845" s="226"/>
      <c r="GA845" s="226"/>
      <c r="GB845" s="226"/>
      <c r="GC845" s="226"/>
      <c r="GD845" s="226"/>
      <c r="GE845" s="226"/>
      <c r="GF845" s="226"/>
      <c r="GG845" s="226"/>
      <c r="GH845" s="226"/>
      <c r="GI845" s="226"/>
      <c r="GJ845" s="226"/>
      <c r="GK845" s="226"/>
      <c r="GL845" s="226"/>
      <c r="GM845" s="226"/>
      <c r="GN845" s="226"/>
      <c r="GO845" s="226"/>
      <c r="GP845" s="226"/>
      <c r="GQ845" s="226"/>
      <c r="GR845" s="226"/>
      <c r="GS845" s="226"/>
      <c r="GT845" s="226"/>
      <c r="GU845" s="226"/>
      <c r="GV845" s="226"/>
      <c r="GW845" s="226"/>
      <c r="GX845" s="226"/>
      <c r="GY845" s="226"/>
      <c r="GZ845" s="226"/>
      <c r="HA845" s="226"/>
      <c r="HB845" s="226"/>
      <c r="HC845" s="226"/>
      <c r="HD845" s="226"/>
      <c r="HE845" s="226"/>
      <c r="HF845" s="226"/>
      <c r="HG845" s="226"/>
      <c r="HH845" s="226"/>
      <c r="HI845" s="226"/>
      <c r="HJ845" s="226"/>
      <c r="HK845" s="226"/>
      <c r="HL845" s="226"/>
      <c r="HM845" s="226"/>
      <c r="HN845" s="226"/>
      <c r="HO845" s="226"/>
      <c r="HP845" s="226"/>
      <c r="HQ845" s="226"/>
      <c r="HR845" s="226"/>
      <c r="HS845" s="226"/>
      <c r="HT845" s="226"/>
      <c r="HU845" s="226"/>
      <c r="HV845" s="226"/>
      <c r="HW845" s="226"/>
      <c r="HX845" s="226"/>
      <c r="HY845" s="226"/>
      <c r="HZ845" s="226"/>
      <c r="IA845" s="226"/>
      <c r="IB845" s="226"/>
      <c r="IC845" s="226"/>
      <c r="ID845" s="226"/>
      <c r="IE845" s="226"/>
      <c r="IF845" s="226"/>
      <c r="IG845" s="226"/>
      <c r="IH845" s="226"/>
      <c r="II845" s="226"/>
      <c r="IJ845" s="226"/>
      <c r="IK845" s="226"/>
      <c r="IL845" s="226"/>
      <c r="IM845" s="226"/>
      <c r="IN845" s="226"/>
      <c r="IO845" s="226"/>
      <c r="IP845" s="226"/>
      <c r="IQ845" s="226"/>
      <c r="IR845" s="226"/>
      <c r="IS845" s="226"/>
      <c r="IT845" s="226"/>
      <c r="IU845" s="226"/>
      <c r="IV845" s="226"/>
      <c r="IW845" s="226"/>
      <c r="IX845" s="226"/>
      <c r="IY845" s="226"/>
      <c r="IZ845" s="226"/>
      <c r="JA845" s="226"/>
      <c r="JB845" s="226"/>
      <c r="JC845" s="226"/>
      <c r="JD845" s="226"/>
      <c r="JE845" s="226"/>
      <c r="JF845" s="226"/>
      <c r="JG845" s="226"/>
      <c r="JH845" s="226"/>
      <c r="JI845" s="226"/>
      <c r="JJ845" s="226"/>
      <c r="JK845" s="226"/>
      <c r="JL845" s="226"/>
      <c r="JM845" s="226"/>
      <c r="JN845" s="226"/>
      <c r="JO845" s="226"/>
      <c r="JP845" s="226"/>
      <c r="JQ845" s="226"/>
      <c r="JR845" s="226"/>
      <c r="JS845" s="226"/>
      <c r="JT845" s="226"/>
      <c r="JU845" s="226"/>
      <c r="JV845" s="226"/>
      <c r="JW845" s="226"/>
      <c r="JX845" s="226"/>
      <c r="JY845" s="226"/>
      <c r="JZ845" s="226"/>
      <c r="KA845" s="226"/>
      <c r="KB845" s="226"/>
      <c r="KC845" s="226"/>
      <c r="KD845" s="226"/>
      <c r="KE845" s="226"/>
      <c r="KF845" s="226"/>
      <c r="KG845" s="226"/>
      <c r="KH845" s="226"/>
      <c r="KI845" s="226"/>
      <c r="KJ845" s="226"/>
      <c r="KK845" s="226"/>
      <c r="KL845" s="226"/>
      <c r="KM845" s="226"/>
      <c r="KN845" s="226"/>
      <c r="KO845" s="226"/>
      <c r="KP845" s="226"/>
      <c r="KQ845" s="226"/>
      <c r="KR845" s="226"/>
      <c r="KS845" s="226"/>
      <c r="KT845" s="226"/>
      <c r="KU845" s="226"/>
      <c r="KV845" s="226"/>
      <c r="KW845" s="226"/>
      <c r="KX845" s="226"/>
      <c r="KY845" s="226"/>
      <c r="KZ845" s="226"/>
      <c r="LA845" s="226"/>
      <c r="LB845" s="226"/>
      <c r="LC845" s="226"/>
      <c r="LD845" s="226"/>
      <c r="LE845" s="226"/>
      <c r="LF845" s="226"/>
      <c r="LG845" s="226"/>
      <c r="LH845" s="226"/>
      <c r="LI845" s="226"/>
      <c r="LJ845" s="226"/>
      <c r="LK845" s="226"/>
      <c r="LL845" s="226"/>
      <c r="LM845" s="226"/>
      <c r="LN845" s="226"/>
      <c r="LO845" s="226"/>
      <c r="LP845" s="226"/>
      <c r="LQ845" s="226"/>
      <c r="LR845" s="226"/>
      <c r="LS845" s="226"/>
      <c r="LT845" s="226"/>
      <c r="LU845" s="226"/>
      <c r="LV845" s="226"/>
      <c r="LW845" s="226"/>
      <c r="LX845" s="226"/>
      <c r="LY845" s="226"/>
      <c r="LZ845" s="226"/>
      <c r="MA845" s="226"/>
      <c r="MB845" s="226"/>
      <c r="MC845" s="226"/>
      <c r="MD845" s="226"/>
      <c r="ME845" s="226"/>
      <c r="MF845" s="226"/>
      <c r="MG845" s="226"/>
      <c r="MH845" s="226"/>
      <c r="MI845" s="226"/>
      <c r="MJ845" s="226"/>
      <c r="MK845" s="226"/>
      <c r="ML845" s="226"/>
      <c r="MM845" s="226"/>
      <c r="MN845" s="226"/>
      <c r="MO845" s="226"/>
      <c r="MP845" s="226"/>
      <c r="MQ845" s="226"/>
      <c r="MR845" s="226"/>
      <c r="MS845" s="226"/>
      <c r="MT845" s="226"/>
      <c r="MU845" s="226"/>
      <c r="MV845" s="226"/>
      <c r="MW845" s="226"/>
      <c r="MX845" s="226"/>
      <c r="MY845" s="226"/>
      <c r="MZ845" s="226"/>
      <c r="NA845" s="226"/>
      <c r="NB845" s="226"/>
      <c r="NC845" s="226"/>
      <c r="ND845" s="226"/>
      <c r="NE845" s="226"/>
      <c r="NF845" s="226"/>
      <c r="NG845" s="226"/>
      <c r="NH845" s="226"/>
      <c r="NI845" s="226"/>
      <c r="NJ845" s="226"/>
      <c r="NK845" s="226"/>
      <c r="NL845" s="226"/>
      <c r="NM845" s="226"/>
      <c r="NN845" s="226"/>
      <c r="NO845" s="226"/>
      <c r="NP845" s="226"/>
      <c r="NQ845" s="226"/>
      <c r="NR845" s="226"/>
      <c r="NS845" s="226"/>
      <c r="NT845" s="226"/>
      <c r="NU845" s="226"/>
      <c r="NV845" s="226"/>
      <c r="NW845" s="226"/>
      <c r="NX845" s="226"/>
      <c r="NY845" s="226"/>
      <c r="NZ845" s="226"/>
      <c r="OA845" s="226"/>
      <c r="OB845" s="226"/>
      <c r="OC845" s="226"/>
      <c r="OD845" s="226"/>
      <c r="OE845" s="226"/>
      <c r="OF845" s="226"/>
      <c r="OG845" s="226"/>
      <c r="OH845" s="226"/>
      <c r="OI845" s="226"/>
      <c r="OJ845" s="226"/>
      <c r="OK845" s="226"/>
      <c r="OL845" s="226"/>
      <c r="OM845" s="226"/>
      <c r="ON845" s="226"/>
      <c r="OO845" s="226"/>
      <c r="OP845" s="226"/>
      <c r="OQ845" s="226"/>
      <c r="OR845" s="226"/>
      <c r="OS845" s="226"/>
      <c r="OT845" s="226"/>
      <c r="OU845" s="226"/>
      <c r="OV845" s="226"/>
      <c r="OW845" s="226"/>
      <c r="OX845" s="226"/>
      <c r="OY845" s="226"/>
      <c r="OZ845" s="226"/>
      <c r="PA845" s="226"/>
      <c r="PB845" s="226"/>
      <c r="PC845" s="226"/>
      <c r="PD845" s="226"/>
      <c r="PE845" s="226"/>
      <c r="PF845" s="226"/>
      <c r="PG845" s="226"/>
      <c r="PH845" s="226"/>
      <c r="PI845" s="226"/>
      <c r="PJ845" s="226"/>
      <c r="PK845" s="226"/>
      <c r="PL845" s="226"/>
      <c r="PM845" s="226"/>
      <c r="PN845" s="226"/>
      <c r="PO845" s="226"/>
      <c r="PP845" s="226"/>
      <c r="PQ845" s="226"/>
      <c r="PR845" s="226"/>
      <c r="PS845" s="226"/>
      <c r="PT845" s="226"/>
      <c r="PU845" s="226"/>
      <c r="PV845" s="226"/>
      <c r="PW845" s="226"/>
      <c r="PX845" s="226"/>
      <c r="PY845" s="226"/>
      <c r="PZ845" s="226"/>
      <c r="QA845" s="226"/>
      <c r="QB845" s="226"/>
      <c r="QC845" s="226"/>
      <c r="QD845" s="226"/>
      <c r="QE845" s="226"/>
      <c r="QF845" s="226"/>
      <c r="QG845" s="226"/>
      <c r="QH845" s="226"/>
      <c r="QI845" s="226"/>
      <c r="QJ845" s="226"/>
      <c r="QK845" s="226"/>
      <c r="QL845" s="226"/>
      <c r="QM845" s="226"/>
      <c r="QN845" s="226"/>
      <c r="QO845" s="226"/>
      <c r="QP845" s="226"/>
      <c r="QQ845" s="226"/>
      <c r="QR845" s="226"/>
      <c r="QS845" s="226"/>
      <c r="QT845" s="226"/>
      <c r="QU845" s="226"/>
      <c r="QV845" s="226"/>
      <c r="QW845" s="226"/>
      <c r="QX845" s="226"/>
      <c r="QY845" s="226"/>
      <c r="QZ845" s="226"/>
      <c r="RA845" s="226"/>
      <c r="RB845" s="226"/>
      <c r="RC845" s="226"/>
      <c r="RD845" s="226"/>
      <c r="RE845" s="226"/>
      <c r="RF845" s="226"/>
      <c r="RG845" s="226"/>
      <c r="RH845" s="226"/>
      <c r="RI845" s="226"/>
      <c r="RJ845" s="226"/>
      <c r="RK845" s="226"/>
      <c r="RL845" s="226"/>
      <c r="RM845" s="226"/>
      <c r="RN845" s="226"/>
      <c r="RO845" s="226"/>
      <c r="RP845" s="226"/>
      <c r="RQ845" s="226"/>
      <c r="RR845" s="226"/>
      <c r="RS845" s="226"/>
      <c r="RT845" s="226"/>
      <c r="RU845" s="226"/>
      <c r="RV845" s="226"/>
      <c r="RW845" s="226"/>
      <c r="RX845" s="226"/>
      <c r="RY845" s="226"/>
      <c r="RZ845" s="226"/>
      <c r="SA845" s="226"/>
      <c r="SB845" s="226"/>
      <c r="SC845" s="226"/>
      <c r="SD845" s="226"/>
      <c r="SE845" s="226"/>
      <c r="SF845" s="226"/>
      <c r="SG845" s="226"/>
      <c r="SH845" s="226"/>
      <c r="SI845" s="226"/>
      <c r="SJ845" s="226"/>
      <c r="SK845" s="226"/>
      <c r="SL845" s="226"/>
      <c r="SM845" s="226"/>
      <c r="SN845" s="226"/>
      <c r="SO845" s="226"/>
      <c r="SP845" s="226"/>
      <c r="SQ845" s="226"/>
      <c r="SR845" s="226"/>
      <c r="SS845" s="226"/>
      <c r="ST845" s="226"/>
      <c r="SU845" s="226"/>
      <c r="SV845" s="226"/>
      <c r="SW845" s="226"/>
      <c r="SX845" s="226"/>
      <c r="SY845" s="226"/>
      <c r="SZ845" s="226"/>
      <c r="TA845" s="226"/>
      <c r="TB845" s="226"/>
      <c r="TC845" s="226"/>
      <c r="TD845" s="226"/>
      <c r="TE845" s="226"/>
      <c r="TF845" s="226"/>
      <c r="TG845" s="226"/>
      <c r="TH845" s="226"/>
      <c r="TI845" s="226"/>
      <c r="TJ845" s="226"/>
      <c r="TK845" s="226"/>
      <c r="TL845" s="226"/>
      <c r="TM845" s="226"/>
      <c r="TN845" s="226"/>
      <c r="TO845" s="226"/>
      <c r="TP845" s="226"/>
      <c r="TQ845" s="226"/>
      <c r="TR845" s="226"/>
      <c r="TS845" s="226"/>
      <c r="TT845" s="226"/>
      <c r="TU845" s="226"/>
      <c r="TV845" s="226"/>
      <c r="TW845" s="226"/>
      <c r="TX845" s="226"/>
      <c r="TY845" s="226"/>
      <c r="TZ845" s="226"/>
      <c r="UA845" s="226"/>
      <c r="UB845" s="226"/>
      <c r="UC845" s="226"/>
      <c r="UD845" s="226"/>
      <c r="UE845" s="226"/>
      <c r="UF845" s="226"/>
      <c r="UG845" s="226"/>
      <c r="UH845" s="226"/>
      <c r="UI845" s="226"/>
      <c r="UJ845" s="226"/>
      <c r="UK845" s="226"/>
      <c r="UL845" s="226"/>
      <c r="UM845" s="226"/>
      <c r="UN845" s="226"/>
      <c r="UO845" s="226"/>
      <c r="UP845" s="226"/>
      <c r="UQ845" s="226"/>
      <c r="UR845" s="226"/>
      <c r="US845" s="226"/>
      <c r="UT845" s="226"/>
      <c r="UU845" s="226"/>
      <c r="UV845" s="226"/>
      <c r="UW845" s="226"/>
      <c r="UX845" s="226"/>
      <c r="UY845" s="226"/>
      <c r="UZ845" s="226"/>
      <c r="VA845" s="226"/>
      <c r="VB845" s="226"/>
      <c r="VC845" s="226"/>
      <c r="VD845" s="226"/>
      <c r="VE845" s="226"/>
      <c r="VF845" s="226"/>
      <c r="VG845" s="226"/>
      <c r="VH845" s="226"/>
      <c r="VI845" s="226"/>
      <c r="VJ845" s="226"/>
      <c r="VK845" s="226"/>
      <c r="VL845" s="226"/>
      <c r="VM845" s="226"/>
      <c r="VN845" s="226"/>
      <c r="VO845" s="226"/>
      <c r="VP845" s="226"/>
      <c r="VQ845" s="226"/>
      <c r="VR845" s="226"/>
      <c r="VS845" s="226"/>
      <c r="VT845" s="226"/>
      <c r="VU845" s="226"/>
      <c r="VV845" s="226"/>
      <c r="VW845" s="226"/>
      <c r="VX845" s="226"/>
      <c r="VY845" s="226"/>
      <c r="VZ845" s="226"/>
      <c r="WA845" s="226"/>
      <c r="WB845" s="226"/>
      <c r="WC845" s="226"/>
      <c r="WD845" s="226"/>
      <c r="WE845" s="226"/>
      <c r="WF845" s="226"/>
      <c r="WG845" s="226"/>
      <c r="WH845" s="226"/>
      <c r="WI845" s="226"/>
      <c r="WJ845" s="226"/>
      <c r="WK845" s="226"/>
      <c r="WL845" s="226"/>
      <c r="WM845" s="226"/>
      <c r="WN845" s="226"/>
      <c r="WO845" s="226"/>
      <c r="WP845" s="226"/>
      <c r="WQ845" s="226"/>
      <c r="WR845" s="226"/>
      <c r="WS845" s="226"/>
      <c r="WT845" s="226"/>
      <c r="WU845" s="226"/>
      <c r="WV845" s="226"/>
      <c r="WW845" s="226"/>
      <c r="WX845" s="226"/>
      <c r="WY845" s="226"/>
      <c r="WZ845" s="226"/>
      <c r="XA845" s="226"/>
      <c r="XB845" s="226"/>
      <c r="XC845" s="226"/>
      <c r="XD845" s="226"/>
      <c r="XE845" s="226"/>
      <c r="XF845" s="226"/>
      <c r="XG845" s="226"/>
      <c r="XH845" s="226"/>
      <c r="XI845" s="226"/>
      <c r="XJ845" s="226"/>
      <c r="XK845" s="226"/>
      <c r="XL845" s="226"/>
      <c r="XM845" s="226"/>
      <c r="XN845" s="226"/>
      <c r="XO845" s="226"/>
      <c r="XP845" s="226"/>
      <c r="XQ845" s="226"/>
      <c r="XR845" s="226"/>
      <c r="XS845" s="226"/>
      <c r="XT845" s="226"/>
      <c r="XU845" s="226"/>
      <c r="XV845" s="226"/>
      <c r="XW845" s="226"/>
      <c r="XX845" s="226"/>
      <c r="XY845" s="226"/>
      <c r="XZ845" s="226"/>
      <c r="YA845" s="226"/>
      <c r="YB845" s="226"/>
      <c r="YC845" s="226"/>
      <c r="YD845" s="226"/>
      <c r="YE845" s="226"/>
      <c r="YF845" s="226"/>
      <c r="YG845" s="226"/>
      <c r="YH845" s="226"/>
      <c r="YI845" s="226"/>
      <c r="YJ845" s="226"/>
      <c r="YK845" s="226"/>
      <c r="YL845" s="226"/>
      <c r="YM845" s="226"/>
      <c r="YN845" s="226"/>
      <c r="YO845" s="226"/>
      <c r="YP845" s="226"/>
      <c r="YQ845" s="226"/>
      <c r="YR845" s="226"/>
      <c r="YS845" s="226"/>
      <c r="YT845" s="226"/>
      <c r="YU845" s="226"/>
      <c r="YV845" s="226"/>
      <c r="YW845" s="226"/>
      <c r="YX845" s="226"/>
      <c r="YY845" s="226"/>
      <c r="YZ845" s="226"/>
      <c r="ZA845" s="226"/>
      <c r="ZB845" s="226"/>
      <c r="ZC845" s="226"/>
      <c r="ZD845" s="226"/>
      <c r="ZE845" s="226"/>
      <c r="ZF845" s="226"/>
      <c r="ZG845" s="226"/>
      <c r="ZH845" s="226"/>
      <c r="ZI845" s="226"/>
      <c r="ZJ845" s="226"/>
      <c r="ZK845" s="226"/>
      <c r="ZL845" s="226"/>
      <c r="ZM845" s="226"/>
      <c r="ZN845" s="226"/>
      <c r="ZO845" s="226"/>
      <c r="ZP845" s="226"/>
      <c r="ZQ845" s="226"/>
      <c r="ZR845" s="226"/>
      <c r="ZS845" s="226"/>
      <c r="ZT845" s="226"/>
      <c r="ZU845" s="226"/>
      <c r="ZV845" s="226"/>
      <c r="ZW845" s="226"/>
      <c r="ZX845" s="226"/>
      <c r="ZY845" s="226"/>
      <c r="ZZ845" s="226"/>
      <c r="AAA845" s="226"/>
      <c r="AAB845" s="226"/>
      <c r="AAC845" s="226"/>
      <c r="AAD845" s="226"/>
      <c r="AAE845" s="226"/>
      <c r="AAF845" s="226"/>
      <c r="AAG845" s="226"/>
      <c r="AAH845" s="226"/>
      <c r="AAI845" s="226"/>
      <c r="AAJ845" s="226"/>
      <c r="AAK845" s="226"/>
      <c r="AAL845" s="226"/>
      <c r="AAM845" s="226"/>
      <c r="AAN845" s="226"/>
      <c r="AAO845" s="226"/>
      <c r="AAP845" s="226"/>
      <c r="AAQ845" s="226"/>
      <c r="AAR845" s="226"/>
      <c r="AAS845" s="226"/>
      <c r="AAT845" s="226"/>
      <c r="AAU845" s="226"/>
      <c r="AAV845" s="226"/>
      <c r="AAW845" s="226"/>
      <c r="AAX845" s="226"/>
      <c r="AAY845" s="226"/>
      <c r="AAZ845" s="226"/>
      <c r="ABA845" s="226"/>
      <c r="ABB845" s="226"/>
      <c r="ABC845" s="226"/>
      <c r="ABD845" s="226"/>
      <c r="ABE845" s="226"/>
      <c r="ABF845" s="226"/>
      <c r="ABG845" s="226"/>
      <c r="ABH845" s="226"/>
      <c r="ABI845" s="226"/>
      <c r="ABJ845" s="226"/>
      <c r="ABK845" s="226"/>
      <c r="ABL845" s="226"/>
      <c r="ABM845" s="226"/>
      <c r="ABN845" s="226"/>
      <c r="ABO845" s="226"/>
      <c r="ABP845" s="226"/>
      <c r="ABQ845" s="226"/>
      <c r="ABR845" s="226"/>
      <c r="ABS845" s="226"/>
      <c r="ABT845" s="226"/>
      <c r="ABU845" s="226"/>
      <c r="ABV845" s="226"/>
      <c r="ABW845" s="226"/>
      <c r="ABX845" s="226"/>
      <c r="ABY845" s="226"/>
      <c r="ABZ845" s="226"/>
      <c r="ACA845" s="226"/>
      <c r="ACB845" s="226"/>
      <c r="ACC845" s="226"/>
      <c r="ACD845" s="226"/>
      <c r="ACE845" s="226"/>
      <c r="ACF845" s="226"/>
      <c r="ACG845" s="226"/>
      <c r="ACH845" s="226"/>
      <c r="ACI845" s="226"/>
      <c r="ACJ845" s="226"/>
      <c r="ACK845" s="226"/>
      <c r="ACL845" s="226"/>
      <c r="ACM845" s="226"/>
      <c r="ACN845" s="226"/>
      <c r="ACO845" s="226"/>
      <c r="ACP845" s="226"/>
      <c r="ACQ845" s="226"/>
      <c r="ACR845" s="226"/>
      <c r="ACS845" s="226"/>
      <c r="ACT845" s="226"/>
      <c r="ACU845" s="226"/>
      <c r="ACV845" s="226"/>
      <c r="ACW845" s="226"/>
      <c r="ACX845" s="226"/>
      <c r="ACY845" s="226"/>
      <c r="ACZ845" s="226"/>
      <c r="ADA845" s="226"/>
      <c r="ADB845" s="226"/>
      <c r="ADC845" s="226"/>
      <c r="ADD845" s="226"/>
      <c r="ADE845" s="226"/>
      <c r="ADF845" s="226"/>
      <c r="ADG845" s="226"/>
      <c r="ADH845" s="226"/>
      <c r="ADI845" s="226"/>
      <c r="ADJ845" s="226"/>
      <c r="ADK845" s="226"/>
      <c r="ADL845" s="226"/>
      <c r="ADM845" s="226"/>
      <c r="ADN845" s="226"/>
      <c r="ADO845" s="226"/>
      <c r="ADP845" s="226"/>
      <c r="ADQ845" s="226"/>
      <c r="ADR845" s="226"/>
      <c r="ADS845" s="226"/>
      <c r="ADT845" s="226"/>
      <c r="ADU845" s="226"/>
      <c r="ADV845" s="226"/>
      <c r="ADW845" s="226"/>
      <c r="ADX845" s="226"/>
      <c r="ADY845" s="226"/>
      <c r="ADZ845" s="226"/>
      <c r="AEA845" s="226"/>
      <c r="AEB845" s="226"/>
      <c r="AEC845" s="226"/>
      <c r="AED845" s="226"/>
      <c r="AEE845" s="226"/>
      <c r="AEF845" s="226"/>
      <c r="AEG845" s="226"/>
      <c r="AEH845" s="226"/>
      <c r="AEI845" s="226"/>
      <c r="AEJ845" s="226"/>
      <c r="AEK845" s="226"/>
      <c r="AEL845" s="226"/>
      <c r="AEM845" s="226"/>
      <c r="AEN845" s="226"/>
      <c r="AEO845" s="226"/>
      <c r="AEP845" s="226"/>
      <c r="AEQ845" s="226"/>
      <c r="AER845" s="226"/>
      <c r="AES845" s="226"/>
      <c r="AET845" s="226"/>
      <c r="AEU845" s="226"/>
      <c r="AEV845" s="226"/>
      <c r="AEW845" s="226"/>
      <c r="AEX845" s="226"/>
      <c r="AEY845" s="226"/>
      <c r="AEZ845" s="226"/>
      <c r="AFA845" s="226"/>
      <c r="AFB845" s="226"/>
      <c r="AFC845" s="226"/>
      <c r="AFD845" s="226"/>
      <c r="AFE845" s="226"/>
      <c r="AFF845" s="226"/>
      <c r="AFG845" s="226"/>
      <c r="AFH845" s="226"/>
      <c r="AFI845" s="226"/>
      <c r="AFJ845" s="226"/>
      <c r="AFK845" s="226"/>
      <c r="AFL845" s="226"/>
      <c r="AFM845" s="226"/>
      <c r="AFN845" s="226"/>
      <c r="AFO845" s="226"/>
      <c r="AFP845" s="226"/>
      <c r="AFQ845" s="226"/>
      <c r="AFR845" s="226"/>
      <c r="AFS845" s="226"/>
      <c r="AFT845" s="226"/>
      <c r="AFU845" s="226"/>
      <c r="AFV845" s="226"/>
      <c r="AFW845" s="226"/>
      <c r="AFX845" s="226"/>
      <c r="AFY845" s="226"/>
      <c r="AFZ845" s="226"/>
      <c r="AGA845" s="226"/>
      <c r="AGB845" s="226"/>
      <c r="AGC845" s="226"/>
      <c r="AGD845" s="226"/>
      <c r="AGE845" s="226"/>
      <c r="AGF845" s="226"/>
      <c r="AGG845" s="226"/>
      <c r="AGH845" s="226"/>
      <c r="AGI845" s="226"/>
      <c r="AGJ845" s="226"/>
      <c r="AGK845" s="226"/>
      <c r="AGL845" s="226"/>
      <c r="AGM845" s="226"/>
      <c r="AGN845" s="226"/>
      <c r="AGO845" s="226"/>
      <c r="AGP845" s="226"/>
      <c r="AGQ845" s="226"/>
      <c r="AGR845" s="226"/>
      <c r="AGS845" s="226"/>
      <c r="AGT845" s="226"/>
      <c r="AGU845" s="226"/>
      <c r="AGV845" s="226"/>
      <c r="AGW845" s="226"/>
      <c r="AGX845" s="226"/>
      <c r="AGY845" s="226"/>
      <c r="AGZ845" s="226"/>
      <c r="AHA845" s="226"/>
      <c r="AHB845" s="226"/>
      <c r="AHC845" s="226"/>
      <c r="AHD845" s="226"/>
      <c r="AHE845" s="226"/>
      <c r="AHF845" s="226"/>
      <c r="AHG845" s="226"/>
      <c r="AHH845" s="226"/>
      <c r="AHI845" s="226"/>
      <c r="AHJ845" s="226"/>
      <c r="AHK845" s="226"/>
      <c r="AHL845" s="226"/>
      <c r="AHM845" s="226"/>
      <c r="AHN845" s="226"/>
      <c r="AHO845" s="226"/>
      <c r="AHP845" s="226"/>
      <c r="AHQ845" s="226"/>
      <c r="AHR845" s="226"/>
      <c r="AHS845" s="226"/>
      <c r="AHT845" s="226"/>
      <c r="AHU845" s="226"/>
      <c r="AHV845" s="226"/>
      <c r="AHW845" s="226"/>
      <c r="AHX845" s="226"/>
      <c r="AHY845" s="226"/>
      <c r="AHZ845" s="226"/>
      <c r="AIA845" s="226"/>
      <c r="AIB845" s="226"/>
      <c r="AIC845" s="226"/>
      <c r="AID845" s="226"/>
      <c r="AIE845" s="226"/>
      <c r="AIF845" s="226"/>
      <c r="AIG845" s="226"/>
      <c r="AIH845" s="226"/>
      <c r="AII845" s="226"/>
      <c r="AIJ845" s="226"/>
      <c r="AIK845" s="226"/>
      <c r="AIL845" s="226"/>
      <c r="AIM845" s="226"/>
      <c r="AIN845" s="226"/>
      <c r="AIO845" s="226"/>
      <c r="AIP845" s="226"/>
      <c r="AIQ845" s="226"/>
      <c r="AIR845" s="226"/>
      <c r="AIS845" s="226"/>
      <c r="AIT845" s="226"/>
      <c r="AIU845" s="226"/>
      <c r="AIV845" s="226"/>
      <c r="AIW845" s="226"/>
      <c r="AIX845" s="226"/>
      <c r="AIY845" s="226"/>
      <c r="AIZ845" s="226"/>
      <c r="AJA845" s="226"/>
      <c r="AJB845" s="226"/>
      <c r="AJC845" s="226"/>
      <c r="AJD845" s="226"/>
      <c r="AJE845" s="226"/>
      <c r="AJF845" s="226"/>
      <c r="AJG845" s="226"/>
      <c r="AJH845" s="226"/>
      <c r="AJI845" s="226"/>
      <c r="AJJ845" s="226"/>
      <c r="AJK845" s="226"/>
      <c r="AJL845" s="226"/>
      <c r="AJM845" s="226"/>
      <c r="AJN845" s="226"/>
      <c r="AJO845" s="226"/>
      <c r="AJP845" s="226"/>
      <c r="AJQ845" s="226"/>
      <c r="AJR845" s="226"/>
      <c r="AJS845" s="226"/>
      <c r="AJT845" s="226"/>
      <c r="AJU845" s="226"/>
      <c r="AJV845" s="226"/>
      <c r="AJW845" s="226"/>
      <c r="AJX845" s="226"/>
      <c r="AJY845" s="226"/>
      <c r="AJZ845" s="226"/>
      <c r="AKA845" s="226"/>
      <c r="AKB845" s="226"/>
      <c r="AKC845" s="226"/>
      <c r="AKD845" s="226"/>
      <c r="AKE845" s="226"/>
      <c r="AKF845" s="226"/>
      <c r="AKG845" s="226"/>
      <c r="AKH845" s="226"/>
      <c r="AKI845" s="226"/>
      <c r="AKJ845" s="226"/>
      <c r="AKK845" s="226"/>
      <c r="AKL845" s="226"/>
      <c r="AKM845" s="226"/>
      <c r="AKN845" s="226"/>
      <c r="AKO845" s="226"/>
      <c r="AKP845" s="226"/>
      <c r="AKQ845" s="226"/>
      <c r="AKR845" s="226"/>
      <c r="AKS845" s="226"/>
      <c r="AKT845" s="226"/>
      <c r="AKU845" s="226"/>
      <c r="AKV845" s="226"/>
      <c r="AKW845" s="226"/>
      <c r="AKX845" s="226"/>
      <c r="AKY845" s="226"/>
      <c r="AKZ845" s="226"/>
      <c r="ALA845" s="226"/>
      <c r="ALB845" s="226"/>
      <c r="ALC845" s="226"/>
      <c r="ALD845" s="226"/>
      <c r="ALE845" s="226"/>
      <c r="ALF845" s="226"/>
      <c r="ALG845" s="226"/>
      <c r="ALH845" s="226"/>
      <c r="ALI845" s="226"/>
      <c r="ALJ845" s="226"/>
      <c r="ALK845" s="226"/>
      <c r="ALL845" s="226"/>
      <c r="ALM845" s="226"/>
      <c r="ALN845" s="226"/>
      <c r="ALO845" s="226"/>
      <c r="ALP845" s="226"/>
      <c r="ALQ845" s="226"/>
      <c r="ALR845" s="226"/>
      <c r="ALS845" s="226"/>
      <c r="ALT845" s="226"/>
      <c r="ALU845" s="226"/>
      <c r="ALV845" s="226"/>
      <c r="ALW845" s="226"/>
      <c r="ALX845" s="226"/>
      <c r="ALY845" s="226"/>
      <c r="ALZ845" s="226"/>
      <c r="AMA845" s="226"/>
      <c r="AMB845" s="226"/>
      <c r="AMC845" s="226"/>
      <c r="AMD845" s="226"/>
      <c r="AME845" s="226"/>
      <c r="AMF845" s="226"/>
      <c r="AMG845" s="226"/>
      <c r="AMH845" s="226"/>
      <c r="AMI845" s="226"/>
      <c r="AMJ845" s="226"/>
      <c r="AMK845" s="226"/>
      <c r="AML845" s="226"/>
      <c r="AMM845" s="226"/>
      <c r="AMN845" s="226"/>
      <c r="AMO845" s="226"/>
      <c r="AMP845" s="226"/>
      <c r="AMQ845" s="226"/>
      <c r="AMR845" s="226"/>
      <c r="AMS845" s="226"/>
      <c r="AMT845" s="226"/>
      <c r="AMU845" s="226"/>
      <c r="AMV845" s="226"/>
      <c r="AMW845" s="226"/>
      <c r="AMX845" s="226"/>
    </row>
    <row r="846" spans="1:1038" s="398" customFormat="1" ht="18" customHeight="1">
      <c r="A846" s="548">
        <v>43333</v>
      </c>
      <c r="B846" s="543" t="s">
        <v>1647</v>
      </c>
      <c r="C846" s="226"/>
      <c r="D846" s="225" t="s">
        <v>1279</v>
      </c>
      <c r="E846" s="256">
        <v>100</v>
      </c>
      <c r="F846" s="226">
        <v>4</v>
      </c>
      <c r="G846" s="391" t="str">
        <f t="shared" si="513"/>
        <v>100-4</v>
      </c>
      <c r="H846" s="226">
        <v>33</v>
      </c>
      <c r="I846" s="226">
        <v>34</v>
      </c>
      <c r="J846" s="544">
        <f t="shared" si="546"/>
        <v>0</v>
      </c>
      <c r="K846" s="545" t="b">
        <f>IF(J847=1,IF(((VLOOKUP($G846,[3]Depth_Lookup!$A$3:$J$550,9,FALSE))-(I846/100))=0,"Good",IF(((VLOOKUP($G846,[3]Depth_Lookup!$A$3:$J$550,9,FALSE))-(I846/100))&gt;0,"Too Short","Too Long")))</f>
        <v>0</v>
      </c>
      <c r="L846" s="171">
        <f>(VLOOKUP($G846,Depth_Lookup!$A$3:$J$410,10,FALSE))+(H846/100)</f>
        <v>263.39</v>
      </c>
      <c r="M846" s="171">
        <f>(VLOOKUP($G846,Depth_Lookup!$A$3:$J$410,10,FALSE))+(I846/100)</f>
        <v>263.39999999999998</v>
      </c>
      <c r="N846" s="232" t="s">
        <v>2369</v>
      </c>
      <c r="O846" s="226">
        <v>1</v>
      </c>
      <c r="P846" s="256" t="s">
        <v>853</v>
      </c>
      <c r="Q846" s="256" t="s">
        <v>125</v>
      </c>
      <c r="R846" s="391" t="str">
        <f t="shared" si="537"/>
        <v>SerpentinizedHarzburgite</v>
      </c>
      <c r="S846" s="226" t="s">
        <v>116</v>
      </c>
      <c r="T846" s="226" t="s">
        <v>116</v>
      </c>
      <c r="U846" s="226" t="s">
        <v>108</v>
      </c>
      <c r="V846" s="226" t="s">
        <v>509</v>
      </c>
      <c r="W846" s="226" t="s">
        <v>102</v>
      </c>
      <c r="X846" s="392">
        <f>VLOOKUP(W846,[3]definitions_list_lookup!$A$13:$B$19,2,0)</f>
        <v>5</v>
      </c>
      <c r="Y846" s="256" t="s">
        <v>90</v>
      </c>
      <c r="Z846" s="256" t="s">
        <v>91</v>
      </c>
      <c r="AA846" s="226"/>
      <c r="AB846" s="226" t="s">
        <v>116</v>
      </c>
      <c r="AC846" s="226" t="s">
        <v>108</v>
      </c>
      <c r="AD846" s="226" t="s">
        <v>96</v>
      </c>
      <c r="AE846" s="393" t="s">
        <v>123</v>
      </c>
      <c r="AF846" s="391">
        <f>VLOOKUP(AE846,[3]definitions_list_mag!$V$12:$W$15,2,0)</f>
        <v>1</v>
      </c>
      <c r="AG846" s="394" t="s">
        <v>1366</v>
      </c>
      <c r="AH846" s="226"/>
      <c r="AI846" s="257">
        <v>64</v>
      </c>
      <c r="AJ846" s="226"/>
      <c r="AK846" s="226"/>
      <c r="AL846" s="226"/>
      <c r="AM846" s="226"/>
      <c r="AN846" s="226"/>
      <c r="AO846" s="257"/>
      <c r="AP846" s="226"/>
      <c r="AQ846" s="226"/>
      <c r="AR846" s="226"/>
      <c r="AS846" s="226"/>
      <c r="AT846" s="226"/>
      <c r="AU846" s="257"/>
      <c r="AV846" s="226"/>
      <c r="AW846" s="226"/>
      <c r="AX846" s="226"/>
      <c r="AY846" s="226"/>
      <c r="AZ846" s="226"/>
      <c r="BA846" s="257">
        <v>35</v>
      </c>
      <c r="BB846" s="226">
        <v>6</v>
      </c>
      <c r="BC846" s="226">
        <v>2</v>
      </c>
      <c r="BD846" s="226" t="s">
        <v>110</v>
      </c>
      <c r="BE846" s="226" t="s">
        <v>103</v>
      </c>
      <c r="BF846" s="226"/>
      <c r="BG846" s="257"/>
      <c r="BH846" s="226"/>
      <c r="BI846" s="226"/>
      <c r="BJ846" s="226"/>
      <c r="BK846" s="226"/>
      <c r="BL846" s="226"/>
      <c r="BM846" s="257">
        <v>1</v>
      </c>
      <c r="BN846" s="226">
        <v>1</v>
      </c>
      <c r="BO846" s="226">
        <v>0.5</v>
      </c>
      <c r="BP846" s="226"/>
      <c r="BQ846" s="226"/>
      <c r="BR846" s="226"/>
      <c r="BS846" s="226"/>
      <c r="BT846" s="226"/>
      <c r="BU846" s="226"/>
      <c r="BV846" s="226"/>
      <c r="BW846" s="226"/>
      <c r="BX846" s="226"/>
      <c r="BY846" s="257"/>
      <c r="BZ846" s="226"/>
      <c r="CA846" s="226"/>
      <c r="CB846" s="226"/>
      <c r="CC846" s="226"/>
      <c r="CD846" s="226"/>
      <c r="CE846" s="226"/>
      <c r="CF846" s="399">
        <f t="shared" si="538"/>
        <v>100</v>
      </c>
      <c r="CG846" s="259"/>
      <c r="CH846" s="150" t="s">
        <v>1329</v>
      </c>
      <c r="CI846" s="150">
        <v>75</v>
      </c>
      <c r="CJ846" s="150" t="s">
        <v>514</v>
      </c>
      <c r="CK846" s="158"/>
      <c r="CL846" s="395"/>
      <c r="CM846" s="395"/>
      <c r="CN846" s="395"/>
      <c r="CO846" s="395"/>
      <c r="CP846" s="395"/>
      <c r="CQ846" s="395"/>
      <c r="CR846" s="395"/>
      <c r="CS846" s="395"/>
      <c r="CT846" s="395"/>
      <c r="CU846" s="395"/>
      <c r="CV846" s="395"/>
      <c r="CW846" s="395"/>
      <c r="CX846" s="395"/>
      <c r="CY846" s="395"/>
      <c r="CZ846" s="395"/>
      <c r="DA846" s="395"/>
      <c r="DB846" s="395">
        <v>95</v>
      </c>
      <c r="DC846" s="256">
        <v>5</v>
      </c>
      <c r="DD846" s="395"/>
      <c r="DE846" s="395"/>
      <c r="DF846" s="395"/>
      <c r="DG846" s="395"/>
      <c r="DH846" s="395"/>
      <c r="DI846" s="395"/>
      <c r="DJ846" s="395"/>
      <c r="DK846" s="396">
        <f t="shared" si="539"/>
        <v>100</v>
      </c>
      <c r="DL846" s="259"/>
      <c r="DM846" s="395"/>
      <c r="DN846" s="395"/>
      <c r="DO846" s="397"/>
      <c r="DQ846" s="259"/>
      <c r="DR846" s="563"/>
      <c r="DS846" s="259"/>
      <c r="DT846" s="543" t="s">
        <v>2370</v>
      </c>
      <c r="DU846" s="566"/>
      <c r="DV846" s="566"/>
      <c r="DW846" s="400" t="e">
        <f>VLOOKUP(P846,[3]definitions_list_lookup!$K$30:$L$54,2,0)</f>
        <v>#N/A</v>
      </c>
      <c r="DX846" s="698" t="s">
        <v>853</v>
      </c>
      <c r="DY846" s="567" t="s">
        <v>1751</v>
      </c>
      <c r="DZ846" s="546"/>
      <c r="EA846" s="104"/>
      <c r="EB846" s="256"/>
      <c r="EC846" s="104"/>
      <c r="ED846" s="229" t="s">
        <v>2517</v>
      </c>
      <c r="EE846" s="401"/>
      <c r="EF846" s="402"/>
      <c r="EG846" s="401"/>
      <c r="EH846" s="403"/>
      <c r="EI846" s="404"/>
      <c r="EJ846" s="405"/>
      <c r="EK846" s="406"/>
      <c r="EL846" s="401"/>
      <c r="EM846" s="403"/>
      <c r="EN846" s="403" t="s">
        <v>2046</v>
      </c>
      <c r="EO846" s="407"/>
      <c r="EP846" s="407"/>
      <c r="EQ846" s="407"/>
      <c r="ER846" s="407"/>
      <c r="ES846" s="407"/>
      <c r="ET846" s="407"/>
      <c r="EU846" s="407"/>
      <c r="EV846" s="408"/>
      <c r="EW846" s="408"/>
      <c r="EX846" s="408"/>
      <c r="EY846" s="408"/>
      <c r="EZ846" s="192" t="e">
        <f t="shared" si="574"/>
        <v>#DIV/0!</v>
      </c>
      <c r="FA846" s="192" t="e">
        <f t="shared" si="575"/>
        <v>#DIV/0!</v>
      </c>
      <c r="FB846" s="192" t="e">
        <f t="shared" si="576"/>
        <v>#DIV/0!</v>
      </c>
      <c r="FC846" s="192" t="e">
        <f t="shared" si="577"/>
        <v>#DIV/0!</v>
      </c>
      <c r="FD846" s="192" t="e">
        <f t="shared" si="578"/>
        <v>#DIV/0!</v>
      </c>
      <c r="FE846" s="193" t="e">
        <f t="shared" si="579"/>
        <v>#DIV/0!</v>
      </c>
      <c r="FF846" s="194" t="e">
        <f t="shared" si="580"/>
        <v>#DIV/0!</v>
      </c>
      <c r="FG846" s="401"/>
      <c r="FH846" s="403"/>
      <c r="FI846" s="778">
        <f t="shared" si="582"/>
        <v>0</v>
      </c>
      <c r="FJ846" s="779" t="e">
        <f t="shared" si="583"/>
        <v>#DIV/0!</v>
      </c>
      <c r="FK846" s="779" t="e">
        <f t="shared" si="584"/>
        <v>#DIV/0!</v>
      </c>
      <c r="FL846" s="780" t="e">
        <f t="shared" si="585"/>
        <v>#DIV/0!</v>
      </c>
      <c r="FM846" s="169" t="e">
        <f t="shared" si="586"/>
        <v>#DIV/0!</v>
      </c>
      <c r="FN846" s="783" t="e">
        <f t="shared" si="587"/>
        <v>#DIV/0!</v>
      </c>
      <c r="FO846" s="226"/>
      <c r="FP846" s="226"/>
      <c r="FQ846" s="226"/>
      <c r="FR846" s="226"/>
      <c r="FS846" s="226"/>
      <c r="FT846" s="226"/>
      <c r="FU846" s="226"/>
      <c r="FV846" s="226"/>
      <c r="FW846" s="226"/>
      <c r="FX846" s="226"/>
      <c r="FY846" s="226"/>
      <c r="FZ846" s="226"/>
      <c r="GA846" s="226"/>
      <c r="GB846" s="226"/>
      <c r="GC846" s="226"/>
      <c r="GD846" s="226"/>
      <c r="GE846" s="226"/>
      <c r="GF846" s="226"/>
      <c r="GG846" s="226"/>
      <c r="GH846" s="226"/>
      <c r="GI846" s="226"/>
      <c r="GJ846" s="226"/>
      <c r="GK846" s="226"/>
      <c r="GL846" s="226"/>
      <c r="GM846" s="226"/>
      <c r="GN846" s="226"/>
      <c r="GO846" s="226"/>
      <c r="GP846" s="226"/>
      <c r="GQ846" s="226"/>
      <c r="GR846" s="226"/>
      <c r="GS846" s="226"/>
      <c r="GT846" s="226"/>
      <c r="GU846" s="226"/>
      <c r="GV846" s="226"/>
      <c r="GW846" s="226"/>
      <c r="GX846" s="226"/>
      <c r="GY846" s="226"/>
      <c r="GZ846" s="226"/>
      <c r="HA846" s="226"/>
      <c r="HB846" s="226"/>
      <c r="HC846" s="226"/>
      <c r="HD846" s="226"/>
      <c r="HE846" s="226"/>
      <c r="HF846" s="226"/>
      <c r="HG846" s="226"/>
      <c r="HH846" s="226"/>
      <c r="HI846" s="226"/>
      <c r="HJ846" s="226"/>
      <c r="HK846" s="226"/>
      <c r="HL846" s="226"/>
      <c r="HM846" s="226"/>
      <c r="HN846" s="226"/>
      <c r="HO846" s="226"/>
      <c r="HP846" s="226"/>
      <c r="HQ846" s="226"/>
      <c r="HR846" s="226"/>
      <c r="HS846" s="226"/>
      <c r="HT846" s="226"/>
      <c r="HU846" s="226"/>
      <c r="HV846" s="226"/>
      <c r="HW846" s="226"/>
      <c r="HX846" s="226"/>
      <c r="HY846" s="226"/>
      <c r="HZ846" s="226"/>
      <c r="IA846" s="226"/>
      <c r="IB846" s="226"/>
      <c r="IC846" s="226"/>
      <c r="ID846" s="226"/>
      <c r="IE846" s="226"/>
      <c r="IF846" s="226"/>
      <c r="IG846" s="226"/>
      <c r="IH846" s="226"/>
      <c r="II846" s="226"/>
      <c r="IJ846" s="226"/>
      <c r="IK846" s="226"/>
      <c r="IL846" s="226"/>
      <c r="IM846" s="226"/>
      <c r="IN846" s="226"/>
      <c r="IO846" s="226"/>
      <c r="IP846" s="226"/>
      <c r="IQ846" s="226"/>
      <c r="IR846" s="226"/>
      <c r="IS846" s="226"/>
      <c r="IT846" s="226"/>
      <c r="IU846" s="226"/>
      <c r="IV846" s="226"/>
      <c r="IW846" s="226"/>
      <c r="IX846" s="226"/>
      <c r="IY846" s="226"/>
      <c r="IZ846" s="226"/>
      <c r="JA846" s="226"/>
      <c r="JB846" s="226"/>
      <c r="JC846" s="226"/>
      <c r="JD846" s="226"/>
      <c r="JE846" s="226"/>
      <c r="JF846" s="226"/>
      <c r="JG846" s="226"/>
      <c r="JH846" s="226"/>
      <c r="JI846" s="226"/>
      <c r="JJ846" s="226"/>
      <c r="JK846" s="226"/>
      <c r="JL846" s="226"/>
      <c r="JM846" s="226"/>
      <c r="JN846" s="226"/>
      <c r="JO846" s="226"/>
      <c r="JP846" s="226"/>
      <c r="JQ846" s="226"/>
      <c r="JR846" s="226"/>
      <c r="JS846" s="226"/>
      <c r="JT846" s="226"/>
      <c r="JU846" s="226"/>
      <c r="JV846" s="226"/>
      <c r="JW846" s="226"/>
      <c r="JX846" s="226"/>
      <c r="JY846" s="226"/>
      <c r="JZ846" s="226"/>
      <c r="KA846" s="226"/>
      <c r="KB846" s="226"/>
      <c r="KC846" s="226"/>
      <c r="KD846" s="226"/>
      <c r="KE846" s="226"/>
      <c r="KF846" s="226"/>
      <c r="KG846" s="226"/>
      <c r="KH846" s="226"/>
      <c r="KI846" s="226"/>
      <c r="KJ846" s="226"/>
      <c r="KK846" s="226"/>
      <c r="KL846" s="226"/>
      <c r="KM846" s="226"/>
      <c r="KN846" s="226"/>
      <c r="KO846" s="226"/>
      <c r="KP846" s="226"/>
      <c r="KQ846" s="226"/>
      <c r="KR846" s="226"/>
      <c r="KS846" s="226"/>
      <c r="KT846" s="226"/>
      <c r="KU846" s="226"/>
      <c r="KV846" s="226"/>
      <c r="KW846" s="226"/>
      <c r="KX846" s="226"/>
      <c r="KY846" s="226"/>
      <c r="KZ846" s="226"/>
      <c r="LA846" s="226"/>
      <c r="LB846" s="226"/>
      <c r="LC846" s="226"/>
      <c r="LD846" s="226"/>
      <c r="LE846" s="226"/>
      <c r="LF846" s="226"/>
      <c r="LG846" s="226"/>
      <c r="LH846" s="226"/>
      <c r="LI846" s="226"/>
      <c r="LJ846" s="226"/>
      <c r="LK846" s="226"/>
      <c r="LL846" s="226"/>
      <c r="LM846" s="226"/>
      <c r="LN846" s="226"/>
      <c r="LO846" s="226"/>
      <c r="LP846" s="226"/>
      <c r="LQ846" s="226"/>
      <c r="LR846" s="226"/>
      <c r="LS846" s="226"/>
      <c r="LT846" s="226"/>
      <c r="LU846" s="226"/>
      <c r="LV846" s="226"/>
      <c r="LW846" s="226"/>
      <c r="LX846" s="226"/>
      <c r="LY846" s="226"/>
      <c r="LZ846" s="226"/>
      <c r="MA846" s="226"/>
      <c r="MB846" s="226"/>
      <c r="MC846" s="226"/>
      <c r="MD846" s="226"/>
      <c r="ME846" s="226"/>
      <c r="MF846" s="226"/>
      <c r="MG846" s="226"/>
      <c r="MH846" s="226"/>
      <c r="MI846" s="226"/>
      <c r="MJ846" s="226"/>
      <c r="MK846" s="226"/>
      <c r="ML846" s="226"/>
      <c r="MM846" s="226"/>
      <c r="MN846" s="226"/>
      <c r="MO846" s="226"/>
      <c r="MP846" s="226"/>
      <c r="MQ846" s="226"/>
      <c r="MR846" s="226"/>
      <c r="MS846" s="226"/>
      <c r="MT846" s="226"/>
      <c r="MU846" s="226"/>
      <c r="MV846" s="226"/>
      <c r="MW846" s="226"/>
      <c r="MX846" s="226"/>
      <c r="MY846" s="226"/>
      <c r="MZ846" s="226"/>
      <c r="NA846" s="226"/>
      <c r="NB846" s="226"/>
      <c r="NC846" s="226"/>
      <c r="ND846" s="226"/>
      <c r="NE846" s="226"/>
      <c r="NF846" s="226"/>
      <c r="NG846" s="226"/>
      <c r="NH846" s="226"/>
      <c r="NI846" s="226"/>
      <c r="NJ846" s="226"/>
      <c r="NK846" s="226"/>
      <c r="NL846" s="226"/>
      <c r="NM846" s="226"/>
      <c r="NN846" s="226"/>
      <c r="NO846" s="226"/>
      <c r="NP846" s="226"/>
      <c r="NQ846" s="226"/>
      <c r="NR846" s="226"/>
      <c r="NS846" s="226"/>
      <c r="NT846" s="226"/>
      <c r="NU846" s="226"/>
      <c r="NV846" s="226"/>
      <c r="NW846" s="226"/>
      <c r="NX846" s="226"/>
      <c r="NY846" s="226"/>
      <c r="NZ846" s="226"/>
      <c r="OA846" s="226"/>
      <c r="OB846" s="226"/>
      <c r="OC846" s="226"/>
      <c r="OD846" s="226"/>
      <c r="OE846" s="226"/>
      <c r="OF846" s="226"/>
      <c r="OG846" s="226"/>
      <c r="OH846" s="226"/>
      <c r="OI846" s="226"/>
      <c r="OJ846" s="226"/>
      <c r="OK846" s="226"/>
      <c r="OL846" s="226"/>
      <c r="OM846" s="226"/>
      <c r="ON846" s="226"/>
      <c r="OO846" s="226"/>
      <c r="OP846" s="226"/>
      <c r="OQ846" s="226"/>
      <c r="OR846" s="226"/>
      <c r="OS846" s="226"/>
      <c r="OT846" s="226"/>
      <c r="OU846" s="226"/>
      <c r="OV846" s="226"/>
      <c r="OW846" s="226"/>
      <c r="OX846" s="226"/>
      <c r="OY846" s="226"/>
      <c r="OZ846" s="226"/>
      <c r="PA846" s="226"/>
      <c r="PB846" s="226"/>
      <c r="PC846" s="226"/>
      <c r="PD846" s="226"/>
      <c r="PE846" s="226"/>
      <c r="PF846" s="226"/>
      <c r="PG846" s="226"/>
      <c r="PH846" s="226"/>
      <c r="PI846" s="226"/>
      <c r="PJ846" s="226"/>
      <c r="PK846" s="226"/>
      <c r="PL846" s="226"/>
      <c r="PM846" s="226"/>
      <c r="PN846" s="226"/>
      <c r="PO846" s="226"/>
      <c r="PP846" s="226"/>
      <c r="PQ846" s="226"/>
      <c r="PR846" s="226"/>
      <c r="PS846" s="226"/>
      <c r="PT846" s="226"/>
      <c r="PU846" s="226"/>
      <c r="PV846" s="226"/>
      <c r="PW846" s="226"/>
      <c r="PX846" s="226"/>
      <c r="PY846" s="226"/>
      <c r="PZ846" s="226"/>
      <c r="QA846" s="226"/>
      <c r="QB846" s="226"/>
      <c r="QC846" s="226"/>
      <c r="QD846" s="226"/>
      <c r="QE846" s="226"/>
      <c r="QF846" s="226"/>
      <c r="QG846" s="226"/>
      <c r="QH846" s="226"/>
      <c r="QI846" s="226"/>
      <c r="QJ846" s="226"/>
      <c r="QK846" s="226"/>
      <c r="QL846" s="226"/>
      <c r="QM846" s="226"/>
      <c r="QN846" s="226"/>
      <c r="QO846" s="226"/>
      <c r="QP846" s="226"/>
      <c r="QQ846" s="226"/>
      <c r="QR846" s="226"/>
      <c r="QS846" s="226"/>
      <c r="QT846" s="226"/>
      <c r="QU846" s="226"/>
      <c r="QV846" s="226"/>
      <c r="QW846" s="226"/>
      <c r="QX846" s="226"/>
      <c r="QY846" s="226"/>
      <c r="QZ846" s="226"/>
      <c r="RA846" s="226"/>
      <c r="RB846" s="226"/>
      <c r="RC846" s="226"/>
      <c r="RD846" s="226"/>
      <c r="RE846" s="226"/>
      <c r="RF846" s="226"/>
      <c r="RG846" s="226"/>
      <c r="RH846" s="226"/>
      <c r="RI846" s="226"/>
      <c r="RJ846" s="226"/>
      <c r="RK846" s="226"/>
      <c r="RL846" s="226"/>
      <c r="RM846" s="226"/>
      <c r="RN846" s="226"/>
      <c r="RO846" s="226"/>
      <c r="RP846" s="226"/>
      <c r="RQ846" s="226"/>
      <c r="RR846" s="226"/>
      <c r="RS846" s="226"/>
      <c r="RT846" s="226"/>
      <c r="RU846" s="226"/>
      <c r="RV846" s="226"/>
      <c r="RW846" s="226"/>
      <c r="RX846" s="226"/>
      <c r="RY846" s="226"/>
      <c r="RZ846" s="226"/>
      <c r="SA846" s="226"/>
      <c r="SB846" s="226"/>
      <c r="SC846" s="226"/>
      <c r="SD846" s="226"/>
      <c r="SE846" s="226"/>
      <c r="SF846" s="226"/>
      <c r="SG846" s="226"/>
      <c r="SH846" s="226"/>
      <c r="SI846" s="226"/>
      <c r="SJ846" s="226"/>
      <c r="SK846" s="226"/>
      <c r="SL846" s="226"/>
      <c r="SM846" s="226"/>
      <c r="SN846" s="226"/>
      <c r="SO846" s="226"/>
      <c r="SP846" s="226"/>
      <c r="SQ846" s="226"/>
      <c r="SR846" s="226"/>
      <c r="SS846" s="226"/>
      <c r="ST846" s="226"/>
      <c r="SU846" s="226"/>
      <c r="SV846" s="226"/>
      <c r="SW846" s="226"/>
      <c r="SX846" s="226"/>
      <c r="SY846" s="226"/>
      <c r="SZ846" s="226"/>
      <c r="TA846" s="226"/>
      <c r="TB846" s="226"/>
      <c r="TC846" s="226"/>
      <c r="TD846" s="226"/>
      <c r="TE846" s="226"/>
      <c r="TF846" s="226"/>
      <c r="TG846" s="226"/>
      <c r="TH846" s="226"/>
      <c r="TI846" s="226"/>
      <c r="TJ846" s="226"/>
      <c r="TK846" s="226"/>
      <c r="TL846" s="226"/>
      <c r="TM846" s="226"/>
      <c r="TN846" s="226"/>
      <c r="TO846" s="226"/>
      <c r="TP846" s="226"/>
      <c r="TQ846" s="226"/>
      <c r="TR846" s="226"/>
      <c r="TS846" s="226"/>
      <c r="TT846" s="226"/>
      <c r="TU846" s="226"/>
      <c r="TV846" s="226"/>
      <c r="TW846" s="226"/>
      <c r="TX846" s="226"/>
      <c r="TY846" s="226"/>
      <c r="TZ846" s="226"/>
      <c r="UA846" s="226"/>
      <c r="UB846" s="226"/>
      <c r="UC846" s="226"/>
      <c r="UD846" s="226"/>
      <c r="UE846" s="226"/>
      <c r="UF846" s="226"/>
      <c r="UG846" s="226"/>
      <c r="UH846" s="226"/>
      <c r="UI846" s="226"/>
      <c r="UJ846" s="226"/>
      <c r="UK846" s="226"/>
      <c r="UL846" s="226"/>
      <c r="UM846" s="226"/>
      <c r="UN846" s="226"/>
      <c r="UO846" s="226"/>
      <c r="UP846" s="226"/>
      <c r="UQ846" s="226"/>
      <c r="UR846" s="226"/>
      <c r="US846" s="226"/>
      <c r="UT846" s="226"/>
      <c r="UU846" s="226"/>
      <c r="UV846" s="226"/>
      <c r="UW846" s="226"/>
      <c r="UX846" s="226"/>
      <c r="UY846" s="226"/>
      <c r="UZ846" s="226"/>
      <c r="VA846" s="226"/>
      <c r="VB846" s="226"/>
      <c r="VC846" s="226"/>
      <c r="VD846" s="226"/>
      <c r="VE846" s="226"/>
      <c r="VF846" s="226"/>
      <c r="VG846" s="226"/>
      <c r="VH846" s="226"/>
      <c r="VI846" s="226"/>
      <c r="VJ846" s="226"/>
      <c r="VK846" s="226"/>
      <c r="VL846" s="226"/>
      <c r="VM846" s="226"/>
      <c r="VN846" s="226"/>
      <c r="VO846" s="226"/>
      <c r="VP846" s="226"/>
      <c r="VQ846" s="226"/>
      <c r="VR846" s="226"/>
      <c r="VS846" s="226"/>
      <c r="VT846" s="226"/>
      <c r="VU846" s="226"/>
      <c r="VV846" s="226"/>
      <c r="VW846" s="226"/>
      <c r="VX846" s="226"/>
      <c r="VY846" s="226"/>
      <c r="VZ846" s="226"/>
      <c r="WA846" s="226"/>
      <c r="WB846" s="226"/>
      <c r="WC846" s="226"/>
      <c r="WD846" s="226"/>
      <c r="WE846" s="226"/>
      <c r="WF846" s="226"/>
      <c r="WG846" s="226"/>
      <c r="WH846" s="226"/>
      <c r="WI846" s="226"/>
      <c r="WJ846" s="226"/>
      <c r="WK846" s="226"/>
      <c r="WL846" s="226"/>
      <c r="WM846" s="226"/>
      <c r="WN846" s="226"/>
      <c r="WO846" s="226"/>
      <c r="WP846" s="226"/>
      <c r="WQ846" s="226"/>
      <c r="WR846" s="226"/>
      <c r="WS846" s="226"/>
      <c r="WT846" s="226"/>
      <c r="WU846" s="226"/>
      <c r="WV846" s="226"/>
      <c r="WW846" s="226"/>
      <c r="WX846" s="226"/>
      <c r="WY846" s="226"/>
      <c r="WZ846" s="226"/>
      <c r="XA846" s="226"/>
      <c r="XB846" s="226"/>
      <c r="XC846" s="226"/>
      <c r="XD846" s="226"/>
      <c r="XE846" s="226"/>
      <c r="XF846" s="226"/>
      <c r="XG846" s="226"/>
      <c r="XH846" s="226"/>
      <c r="XI846" s="226"/>
      <c r="XJ846" s="226"/>
      <c r="XK846" s="226"/>
      <c r="XL846" s="226"/>
      <c r="XM846" s="226"/>
      <c r="XN846" s="226"/>
      <c r="XO846" s="226"/>
      <c r="XP846" s="226"/>
      <c r="XQ846" s="226"/>
      <c r="XR846" s="226"/>
      <c r="XS846" s="226"/>
      <c r="XT846" s="226"/>
      <c r="XU846" s="226"/>
      <c r="XV846" s="226"/>
      <c r="XW846" s="226"/>
      <c r="XX846" s="226"/>
      <c r="XY846" s="226"/>
      <c r="XZ846" s="226"/>
      <c r="YA846" s="226"/>
      <c r="YB846" s="226"/>
      <c r="YC846" s="226"/>
      <c r="YD846" s="226"/>
      <c r="YE846" s="226"/>
      <c r="YF846" s="226"/>
      <c r="YG846" s="226"/>
      <c r="YH846" s="226"/>
      <c r="YI846" s="226"/>
      <c r="YJ846" s="226"/>
      <c r="YK846" s="226"/>
      <c r="YL846" s="226"/>
      <c r="YM846" s="226"/>
      <c r="YN846" s="226"/>
      <c r="YO846" s="226"/>
      <c r="YP846" s="226"/>
      <c r="YQ846" s="226"/>
      <c r="YR846" s="226"/>
      <c r="YS846" s="226"/>
      <c r="YT846" s="226"/>
      <c r="YU846" s="226"/>
      <c r="YV846" s="226"/>
      <c r="YW846" s="226"/>
      <c r="YX846" s="226"/>
      <c r="YY846" s="226"/>
      <c r="YZ846" s="226"/>
      <c r="ZA846" s="226"/>
      <c r="ZB846" s="226"/>
      <c r="ZC846" s="226"/>
      <c r="ZD846" s="226"/>
      <c r="ZE846" s="226"/>
      <c r="ZF846" s="226"/>
      <c r="ZG846" s="226"/>
      <c r="ZH846" s="226"/>
      <c r="ZI846" s="226"/>
      <c r="ZJ846" s="226"/>
      <c r="ZK846" s="226"/>
      <c r="ZL846" s="226"/>
      <c r="ZM846" s="226"/>
      <c r="ZN846" s="226"/>
      <c r="ZO846" s="226"/>
      <c r="ZP846" s="226"/>
      <c r="ZQ846" s="226"/>
      <c r="ZR846" s="226"/>
      <c r="ZS846" s="226"/>
      <c r="ZT846" s="226"/>
      <c r="ZU846" s="226"/>
      <c r="ZV846" s="226"/>
      <c r="ZW846" s="226"/>
      <c r="ZX846" s="226"/>
      <c r="ZY846" s="226"/>
      <c r="ZZ846" s="226"/>
      <c r="AAA846" s="226"/>
      <c r="AAB846" s="226"/>
      <c r="AAC846" s="226"/>
      <c r="AAD846" s="226"/>
      <c r="AAE846" s="226"/>
      <c r="AAF846" s="226"/>
      <c r="AAG846" s="226"/>
      <c r="AAH846" s="226"/>
      <c r="AAI846" s="226"/>
      <c r="AAJ846" s="226"/>
      <c r="AAK846" s="226"/>
      <c r="AAL846" s="226"/>
      <c r="AAM846" s="226"/>
      <c r="AAN846" s="226"/>
      <c r="AAO846" s="226"/>
      <c r="AAP846" s="226"/>
      <c r="AAQ846" s="226"/>
      <c r="AAR846" s="226"/>
      <c r="AAS846" s="226"/>
      <c r="AAT846" s="226"/>
      <c r="AAU846" s="226"/>
      <c r="AAV846" s="226"/>
      <c r="AAW846" s="226"/>
      <c r="AAX846" s="226"/>
      <c r="AAY846" s="226"/>
      <c r="AAZ846" s="226"/>
      <c r="ABA846" s="226"/>
      <c r="ABB846" s="226"/>
      <c r="ABC846" s="226"/>
      <c r="ABD846" s="226"/>
      <c r="ABE846" s="226"/>
      <c r="ABF846" s="226"/>
      <c r="ABG846" s="226"/>
      <c r="ABH846" s="226"/>
      <c r="ABI846" s="226"/>
      <c r="ABJ846" s="226"/>
      <c r="ABK846" s="226"/>
      <c r="ABL846" s="226"/>
      <c r="ABM846" s="226"/>
      <c r="ABN846" s="226"/>
      <c r="ABO846" s="226"/>
      <c r="ABP846" s="226"/>
      <c r="ABQ846" s="226"/>
      <c r="ABR846" s="226"/>
      <c r="ABS846" s="226"/>
      <c r="ABT846" s="226"/>
      <c r="ABU846" s="226"/>
      <c r="ABV846" s="226"/>
      <c r="ABW846" s="226"/>
      <c r="ABX846" s="226"/>
      <c r="ABY846" s="226"/>
      <c r="ABZ846" s="226"/>
      <c r="ACA846" s="226"/>
      <c r="ACB846" s="226"/>
      <c r="ACC846" s="226"/>
      <c r="ACD846" s="226"/>
      <c r="ACE846" s="226"/>
      <c r="ACF846" s="226"/>
      <c r="ACG846" s="226"/>
      <c r="ACH846" s="226"/>
      <c r="ACI846" s="226"/>
      <c r="ACJ846" s="226"/>
      <c r="ACK846" s="226"/>
      <c r="ACL846" s="226"/>
      <c r="ACM846" s="226"/>
      <c r="ACN846" s="226"/>
      <c r="ACO846" s="226"/>
      <c r="ACP846" s="226"/>
      <c r="ACQ846" s="226"/>
      <c r="ACR846" s="226"/>
      <c r="ACS846" s="226"/>
      <c r="ACT846" s="226"/>
      <c r="ACU846" s="226"/>
      <c r="ACV846" s="226"/>
      <c r="ACW846" s="226"/>
      <c r="ACX846" s="226"/>
      <c r="ACY846" s="226"/>
      <c r="ACZ846" s="226"/>
      <c r="ADA846" s="226"/>
      <c r="ADB846" s="226"/>
      <c r="ADC846" s="226"/>
      <c r="ADD846" s="226"/>
      <c r="ADE846" s="226"/>
      <c r="ADF846" s="226"/>
      <c r="ADG846" s="226"/>
      <c r="ADH846" s="226"/>
      <c r="ADI846" s="226"/>
      <c r="ADJ846" s="226"/>
      <c r="ADK846" s="226"/>
      <c r="ADL846" s="226"/>
      <c r="ADM846" s="226"/>
      <c r="ADN846" s="226"/>
      <c r="ADO846" s="226"/>
      <c r="ADP846" s="226"/>
      <c r="ADQ846" s="226"/>
      <c r="ADR846" s="226"/>
      <c r="ADS846" s="226"/>
      <c r="ADT846" s="226"/>
      <c r="ADU846" s="226"/>
      <c r="ADV846" s="226"/>
      <c r="ADW846" s="226"/>
      <c r="ADX846" s="226"/>
      <c r="ADY846" s="226"/>
      <c r="ADZ846" s="226"/>
      <c r="AEA846" s="226"/>
      <c r="AEB846" s="226"/>
      <c r="AEC846" s="226"/>
      <c r="AED846" s="226"/>
      <c r="AEE846" s="226"/>
      <c r="AEF846" s="226"/>
      <c r="AEG846" s="226"/>
      <c r="AEH846" s="226"/>
      <c r="AEI846" s="226"/>
      <c r="AEJ846" s="226"/>
      <c r="AEK846" s="226"/>
      <c r="AEL846" s="226"/>
      <c r="AEM846" s="226"/>
      <c r="AEN846" s="226"/>
      <c r="AEO846" s="226"/>
      <c r="AEP846" s="226"/>
      <c r="AEQ846" s="226"/>
      <c r="AER846" s="226"/>
      <c r="AES846" s="226"/>
      <c r="AET846" s="226"/>
      <c r="AEU846" s="226"/>
      <c r="AEV846" s="226"/>
      <c r="AEW846" s="226"/>
      <c r="AEX846" s="226"/>
      <c r="AEY846" s="226"/>
      <c r="AEZ846" s="226"/>
      <c r="AFA846" s="226"/>
      <c r="AFB846" s="226"/>
      <c r="AFC846" s="226"/>
      <c r="AFD846" s="226"/>
      <c r="AFE846" s="226"/>
      <c r="AFF846" s="226"/>
      <c r="AFG846" s="226"/>
      <c r="AFH846" s="226"/>
      <c r="AFI846" s="226"/>
      <c r="AFJ846" s="226"/>
      <c r="AFK846" s="226"/>
      <c r="AFL846" s="226"/>
      <c r="AFM846" s="226"/>
      <c r="AFN846" s="226"/>
      <c r="AFO846" s="226"/>
      <c r="AFP846" s="226"/>
      <c r="AFQ846" s="226"/>
      <c r="AFR846" s="226"/>
      <c r="AFS846" s="226"/>
      <c r="AFT846" s="226"/>
      <c r="AFU846" s="226"/>
      <c r="AFV846" s="226"/>
      <c r="AFW846" s="226"/>
      <c r="AFX846" s="226"/>
      <c r="AFY846" s="226"/>
      <c r="AFZ846" s="226"/>
      <c r="AGA846" s="226"/>
      <c r="AGB846" s="226"/>
      <c r="AGC846" s="226"/>
      <c r="AGD846" s="226"/>
      <c r="AGE846" s="226"/>
      <c r="AGF846" s="226"/>
      <c r="AGG846" s="226"/>
      <c r="AGH846" s="226"/>
      <c r="AGI846" s="226"/>
      <c r="AGJ846" s="226"/>
      <c r="AGK846" s="226"/>
      <c r="AGL846" s="226"/>
      <c r="AGM846" s="226"/>
      <c r="AGN846" s="226"/>
      <c r="AGO846" s="226"/>
      <c r="AGP846" s="226"/>
      <c r="AGQ846" s="226"/>
      <c r="AGR846" s="226"/>
      <c r="AGS846" s="226"/>
      <c r="AGT846" s="226"/>
      <c r="AGU846" s="226"/>
      <c r="AGV846" s="226"/>
      <c r="AGW846" s="226"/>
      <c r="AGX846" s="226"/>
      <c r="AGY846" s="226"/>
      <c r="AGZ846" s="226"/>
      <c r="AHA846" s="226"/>
      <c r="AHB846" s="226"/>
      <c r="AHC846" s="226"/>
      <c r="AHD846" s="226"/>
      <c r="AHE846" s="226"/>
      <c r="AHF846" s="226"/>
      <c r="AHG846" s="226"/>
      <c r="AHH846" s="226"/>
      <c r="AHI846" s="226"/>
      <c r="AHJ846" s="226"/>
      <c r="AHK846" s="226"/>
      <c r="AHL846" s="226"/>
      <c r="AHM846" s="226"/>
      <c r="AHN846" s="226"/>
      <c r="AHO846" s="226"/>
      <c r="AHP846" s="226"/>
      <c r="AHQ846" s="226"/>
      <c r="AHR846" s="226"/>
      <c r="AHS846" s="226"/>
      <c r="AHT846" s="226"/>
      <c r="AHU846" s="226"/>
      <c r="AHV846" s="226"/>
      <c r="AHW846" s="226"/>
      <c r="AHX846" s="226"/>
      <c r="AHY846" s="226"/>
      <c r="AHZ846" s="226"/>
      <c r="AIA846" s="226"/>
      <c r="AIB846" s="226"/>
      <c r="AIC846" s="226"/>
      <c r="AID846" s="226"/>
      <c r="AIE846" s="226"/>
      <c r="AIF846" s="226"/>
      <c r="AIG846" s="226"/>
      <c r="AIH846" s="226"/>
      <c r="AII846" s="226"/>
      <c r="AIJ846" s="226"/>
      <c r="AIK846" s="226"/>
      <c r="AIL846" s="226"/>
      <c r="AIM846" s="226"/>
      <c r="AIN846" s="226"/>
      <c r="AIO846" s="226"/>
      <c r="AIP846" s="226"/>
      <c r="AIQ846" s="226"/>
      <c r="AIR846" s="226"/>
      <c r="AIS846" s="226"/>
      <c r="AIT846" s="226"/>
      <c r="AIU846" s="226"/>
      <c r="AIV846" s="226"/>
      <c r="AIW846" s="226"/>
      <c r="AIX846" s="226"/>
      <c r="AIY846" s="226"/>
      <c r="AIZ846" s="226"/>
      <c r="AJA846" s="226"/>
      <c r="AJB846" s="226"/>
      <c r="AJC846" s="226"/>
      <c r="AJD846" s="226"/>
      <c r="AJE846" s="226"/>
      <c r="AJF846" s="226"/>
      <c r="AJG846" s="226"/>
      <c r="AJH846" s="226"/>
      <c r="AJI846" s="226"/>
      <c r="AJJ846" s="226"/>
      <c r="AJK846" s="226"/>
      <c r="AJL846" s="226"/>
      <c r="AJM846" s="226"/>
      <c r="AJN846" s="226"/>
      <c r="AJO846" s="226"/>
      <c r="AJP846" s="226"/>
      <c r="AJQ846" s="226"/>
      <c r="AJR846" s="226"/>
      <c r="AJS846" s="226"/>
      <c r="AJT846" s="226"/>
      <c r="AJU846" s="226"/>
      <c r="AJV846" s="226"/>
      <c r="AJW846" s="226"/>
      <c r="AJX846" s="226"/>
      <c r="AJY846" s="226"/>
      <c r="AJZ846" s="226"/>
      <c r="AKA846" s="226"/>
      <c r="AKB846" s="226"/>
      <c r="AKC846" s="226"/>
      <c r="AKD846" s="226"/>
      <c r="AKE846" s="226"/>
      <c r="AKF846" s="226"/>
      <c r="AKG846" s="226"/>
      <c r="AKH846" s="226"/>
      <c r="AKI846" s="226"/>
      <c r="AKJ846" s="226"/>
      <c r="AKK846" s="226"/>
      <c r="AKL846" s="226"/>
      <c r="AKM846" s="226"/>
      <c r="AKN846" s="226"/>
      <c r="AKO846" s="226"/>
      <c r="AKP846" s="226"/>
      <c r="AKQ846" s="226"/>
      <c r="AKR846" s="226"/>
      <c r="AKS846" s="226"/>
      <c r="AKT846" s="226"/>
      <c r="AKU846" s="226"/>
      <c r="AKV846" s="226"/>
      <c r="AKW846" s="226"/>
      <c r="AKX846" s="226"/>
      <c r="AKY846" s="226"/>
      <c r="AKZ846" s="226"/>
      <c r="ALA846" s="226"/>
      <c r="ALB846" s="226"/>
      <c r="ALC846" s="226"/>
      <c r="ALD846" s="226"/>
      <c r="ALE846" s="226"/>
      <c r="ALF846" s="226"/>
      <c r="ALG846" s="226"/>
      <c r="ALH846" s="226"/>
      <c r="ALI846" s="226"/>
      <c r="ALJ846" s="226"/>
      <c r="ALK846" s="226"/>
      <c r="ALL846" s="226"/>
      <c r="ALM846" s="226"/>
      <c r="ALN846" s="226"/>
      <c r="ALO846" s="226"/>
      <c r="ALP846" s="226"/>
      <c r="ALQ846" s="226"/>
      <c r="ALR846" s="226"/>
      <c r="ALS846" s="226"/>
      <c r="ALT846" s="226"/>
      <c r="ALU846" s="226"/>
      <c r="ALV846" s="226"/>
      <c r="ALW846" s="226"/>
      <c r="ALX846" s="226"/>
      <c r="ALY846" s="226"/>
      <c r="ALZ846" s="226"/>
      <c r="AMA846" s="226"/>
      <c r="AMB846" s="226"/>
      <c r="AMC846" s="226"/>
      <c r="AMD846" s="226"/>
      <c r="AME846" s="226"/>
      <c r="AMF846" s="226"/>
      <c r="AMG846" s="226"/>
      <c r="AMH846" s="226"/>
      <c r="AMI846" s="226"/>
      <c r="AMJ846" s="226"/>
      <c r="AMK846" s="226"/>
      <c r="AML846" s="226"/>
      <c r="AMM846" s="226"/>
      <c r="AMN846" s="226"/>
      <c r="AMO846" s="226"/>
      <c r="AMP846" s="226"/>
      <c r="AMQ846" s="226"/>
      <c r="AMR846" s="226"/>
      <c r="AMS846" s="226"/>
      <c r="AMT846" s="226"/>
      <c r="AMU846" s="226"/>
      <c r="AMV846" s="226"/>
      <c r="AMW846" s="226"/>
      <c r="AMX846" s="226"/>
    </row>
    <row r="847" spans="1:1038" s="288" customFormat="1" ht="18" customHeight="1">
      <c r="A847" s="549">
        <v>43333</v>
      </c>
      <c r="B847" s="283" t="s">
        <v>1647</v>
      </c>
      <c r="C847" s="227"/>
      <c r="D847" s="284" t="s">
        <v>1279</v>
      </c>
      <c r="E847" s="229">
        <v>100</v>
      </c>
      <c r="F847" s="227">
        <v>4</v>
      </c>
      <c r="G847" s="286" t="str">
        <f t="shared" si="513"/>
        <v>100-4</v>
      </c>
      <c r="H847" s="227">
        <v>34</v>
      </c>
      <c r="I847" s="227">
        <v>69</v>
      </c>
      <c r="J847" s="477">
        <f t="shared" si="546"/>
        <v>0</v>
      </c>
      <c r="K847" s="478" t="str">
        <f>IF(J848=1,IF(((VLOOKUP($G847,[3]Depth_Lookup!$A$3:$J$550,9,FALSE))-(I847/100))=0,"Good",IF(((VLOOKUP($G847,[3]Depth_Lookup!$A$3:$J$550,9,FALSE))-(I847/100))&gt;0,"Too Short","Too Long")))</f>
        <v>Good</v>
      </c>
      <c r="L847" s="171">
        <f>(VLOOKUP($G847,Depth_Lookup!$A$3:$J$410,10,FALSE))+(H847/100)</f>
        <v>263.39999999999998</v>
      </c>
      <c r="M847" s="171">
        <f>(VLOOKUP($G847,Depth_Lookup!$A$3:$J$410,10,FALSE))+(I847/100)</f>
        <v>263.75</v>
      </c>
      <c r="N847" s="230" t="s">
        <v>2371</v>
      </c>
      <c r="O847" s="227">
        <v>2</v>
      </c>
      <c r="P847" s="229" t="s">
        <v>853</v>
      </c>
      <c r="Q847" s="229" t="s">
        <v>125</v>
      </c>
      <c r="R847" s="286" t="str">
        <f t="shared" si="537"/>
        <v>SerpentinizedHarzburgite</v>
      </c>
      <c r="S847" s="227" t="s">
        <v>116</v>
      </c>
      <c r="T847" s="227" t="s">
        <v>116</v>
      </c>
      <c r="U847" s="227" t="s">
        <v>108</v>
      </c>
      <c r="V847" s="227" t="s">
        <v>509</v>
      </c>
      <c r="W847" s="227" t="s">
        <v>102</v>
      </c>
      <c r="X847" s="287">
        <f>VLOOKUP(W847,[3]definitions_list_lookup!$A$13:$B$19,2,0)</f>
        <v>5</v>
      </c>
      <c r="Y847" s="229" t="s">
        <v>90</v>
      </c>
      <c r="Z847" s="229" t="s">
        <v>91</v>
      </c>
      <c r="AA847" s="227"/>
      <c r="AB847" s="227"/>
      <c r="AC847" s="227"/>
      <c r="AD847" s="227"/>
      <c r="AE847" s="233"/>
      <c r="AF847" s="286" t="e">
        <f>VLOOKUP(AE847,[3]definitions_list_mag!$V$12:$W$15,2,0)</f>
        <v>#N/A</v>
      </c>
      <c r="AG847" s="237"/>
      <c r="AH847" s="227"/>
      <c r="AI847" s="240">
        <v>75</v>
      </c>
      <c r="AJ847" s="227"/>
      <c r="AK847" s="227"/>
      <c r="AL847" s="227"/>
      <c r="AM847" s="227"/>
      <c r="AN847" s="227"/>
      <c r="AO847" s="240"/>
      <c r="AP847" s="227"/>
      <c r="AQ847" s="227"/>
      <c r="AR847" s="227"/>
      <c r="AS847" s="227"/>
      <c r="AT847" s="227"/>
      <c r="AU847" s="240"/>
      <c r="AV847" s="227"/>
      <c r="AW847" s="227"/>
      <c r="AX847" s="227"/>
      <c r="AY847" s="227"/>
      <c r="AZ847" s="227"/>
      <c r="BA847" s="240">
        <v>25</v>
      </c>
      <c r="BB847" s="227">
        <v>4</v>
      </c>
      <c r="BC847" s="227">
        <v>2</v>
      </c>
      <c r="BD847" s="227" t="s">
        <v>110</v>
      </c>
      <c r="BE847" s="227" t="s">
        <v>103</v>
      </c>
      <c r="BF847" s="227"/>
      <c r="BG847" s="240"/>
      <c r="BH847" s="227"/>
      <c r="BI847" s="227"/>
      <c r="BJ847" s="227"/>
      <c r="BK847" s="227"/>
      <c r="BL847" s="227"/>
      <c r="BM847" s="240"/>
      <c r="BN847" s="227"/>
      <c r="BO847" s="227"/>
      <c r="BP847" s="227"/>
      <c r="BQ847" s="227"/>
      <c r="BR847" s="227"/>
      <c r="BS847" s="227"/>
      <c r="BT847" s="227"/>
      <c r="BU847" s="227"/>
      <c r="BV847" s="227"/>
      <c r="BW847" s="227"/>
      <c r="BX847" s="227"/>
      <c r="BY847" s="240"/>
      <c r="BZ847" s="227"/>
      <c r="CA847" s="227"/>
      <c r="CB847" s="227"/>
      <c r="CC847" s="227"/>
      <c r="CD847" s="227"/>
      <c r="CE847" s="227"/>
      <c r="CF847" s="290">
        <f t="shared" si="538"/>
        <v>100</v>
      </c>
      <c r="CG847" s="148"/>
      <c r="CH847" s="149" t="s">
        <v>1329</v>
      </c>
      <c r="CI847" s="149">
        <v>85</v>
      </c>
      <c r="CJ847" s="149" t="s">
        <v>514</v>
      </c>
      <c r="CK847" s="151"/>
      <c r="CL847" s="152"/>
      <c r="CM847" s="152"/>
      <c r="CN847" s="152"/>
      <c r="CO847" s="152"/>
      <c r="CP847" s="152"/>
      <c r="CQ847" s="152"/>
      <c r="CR847" s="152"/>
      <c r="CS847" s="152"/>
      <c r="CT847" s="152"/>
      <c r="CU847" s="152"/>
      <c r="CV847" s="152"/>
      <c r="CW847" s="152"/>
      <c r="CX847" s="152"/>
      <c r="CY847" s="152"/>
      <c r="CZ847" s="152"/>
      <c r="DA847" s="152"/>
      <c r="DB847" s="152">
        <v>85</v>
      </c>
      <c r="DC847" s="229">
        <v>15</v>
      </c>
      <c r="DD847" s="152"/>
      <c r="DE847" s="152"/>
      <c r="DF847" s="152"/>
      <c r="DG847" s="152"/>
      <c r="DH847" s="152"/>
      <c r="DI847" s="152"/>
      <c r="DJ847" s="152"/>
      <c r="DK847" s="208">
        <f t="shared" si="539"/>
        <v>100</v>
      </c>
      <c r="DL847" s="148"/>
      <c r="DM847" s="152"/>
      <c r="DN847" s="152"/>
      <c r="DO847" s="153"/>
      <c r="DQ847" s="148"/>
      <c r="DR847" s="574"/>
      <c r="DS847" s="148"/>
      <c r="DT847" s="283" t="s">
        <v>2372</v>
      </c>
      <c r="DU847" s="577"/>
      <c r="DV847" s="577"/>
      <c r="DW847" s="291" t="e">
        <f>VLOOKUP(P847,[3]definitions_list_lookup!$K$30:$L$54,2,0)</f>
        <v>#N/A</v>
      </c>
      <c r="DX847" s="677" t="s">
        <v>853</v>
      </c>
      <c r="DY847" s="578" t="s">
        <v>2361</v>
      </c>
      <c r="DZ847" s="479"/>
      <c r="EA847" s="292"/>
      <c r="EB847" s="229"/>
      <c r="EC847" s="292"/>
      <c r="ED847" s="229" t="s">
        <v>2517</v>
      </c>
      <c r="EE847" s="293"/>
      <c r="EF847" s="294"/>
      <c r="EG847" s="293"/>
      <c r="EH847" s="295"/>
      <c r="EI847" s="296"/>
      <c r="EJ847" s="297"/>
      <c r="EK847" s="298"/>
      <c r="EL847" s="293"/>
      <c r="EM847" s="295"/>
      <c r="EN847" s="295"/>
      <c r="EO847" s="321"/>
      <c r="EP847" s="321"/>
      <c r="EQ847" s="321"/>
      <c r="ER847" s="321"/>
      <c r="ES847" s="321"/>
      <c r="ET847" s="321"/>
      <c r="EU847" s="321"/>
      <c r="EV847" s="322"/>
      <c r="EW847" s="322"/>
      <c r="EX847" s="322"/>
      <c r="EY847" s="322"/>
      <c r="EZ847" s="192" t="e">
        <f t="shared" si="574"/>
        <v>#DIV/0!</v>
      </c>
      <c r="FA847" s="192" t="e">
        <f t="shared" si="575"/>
        <v>#DIV/0!</v>
      </c>
      <c r="FB847" s="192" t="e">
        <f t="shared" si="576"/>
        <v>#DIV/0!</v>
      </c>
      <c r="FC847" s="192" t="e">
        <f t="shared" si="577"/>
        <v>#DIV/0!</v>
      </c>
      <c r="FD847" s="192" t="e">
        <f t="shared" si="578"/>
        <v>#DIV/0!</v>
      </c>
      <c r="FE847" s="193" t="e">
        <f t="shared" si="579"/>
        <v>#DIV/0!</v>
      </c>
      <c r="FF847" s="194" t="e">
        <f t="shared" si="580"/>
        <v>#DIV/0!</v>
      </c>
      <c r="FG847" s="293"/>
      <c r="FH847" s="295"/>
      <c r="FI847" s="778">
        <f t="shared" si="582"/>
        <v>0</v>
      </c>
      <c r="FJ847" s="779" t="e">
        <f t="shared" si="583"/>
        <v>#DIV/0!</v>
      </c>
      <c r="FK847" s="779" t="e">
        <f t="shared" si="584"/>
        <v>#DIV/0!</v>
      </c>
      <c r="FL847" s="780" t="e">
        <f t="shared" si="585"/>
        <v>#DIV/0!</v>
      </c>
      <c r="FM847" s="169" t="e">
        <f t="shared" si="586"/>
        <v>#DIV/0!</v>
      </c>
      <c r="FN847" s="783" t="e">
        <f t="shared" si="587"/>
        <v>#DIV/0!</v>
      </c>
      <c r="FO847" s="227"/>
      <c r="FP847" s="227"/>
      <c r="FQ847" s="227"/>
      <c r="FR847" s="227"/>
      <c r="FS847" s="227"/>
      <c r="FT847" s="227"/>
      <c r="FU847" s="227"/>
      <c r="FV847" s="227"/>
      <c r="FW847" s="227"/>
      <c r="FX847" s="227"/>
      <c r="FY847" s="227"/>
      <c r="FZ847" s="227"/>
      <c r="GA847" s="227"/>
      <c r="GB847" s="227"/>
      <c r="GC847" s="227"/>
      <c r="GD847" s="227"/>
      <c r="GE847" s="227"/>
      <c r="GF847" s="227"/>
      <c r="GG847" s="227"/>
      <c r="GH847" s="227"/>
      <c r="GI847" s="227"/>
      <c r="GJ847" s="227"/>
      <c r="GK847" s="227"/>
      <c r="GL847" s="227"/>
      <c r="GM847" s="227"/>
      <c r="GN847" s="227"/>
      <c r="GO847" s="227"/>
      <c r="GP847" s="227"/>
      <c r="GQ847" s="227"/>
      <c r="GR847" s="227"/>
      <c r="GS847" s="227"/>
      <c r="GT847" s="227"/>
      <c r="GU847" s="227"/>
      <c r="GV847" s="227"/>
      <c r="GW847" s="227"/>
      <c r="GX847" s="227"/>
      <c r="GY847" s="227"/>
      <c r="GZ847" s="227"/>
      <c r="HA847" s="227"/>
      <c r="HB847" s="227"/>
      <c r="HC847" s="227"/>
      <c r="HD847" s="227"/>
      <c r="HE847" s="227"/>
      <c r="HF847" s="227"/>
      <c r="HG847" s="227"/>
      <c r="HH847" s="227"/>
      <c r="HI847" s="227"/>
      <c r="HJ847" s="227"/>
      <c r="HK847" s="227"/>
      <c r="HL847" s="227"/>
      <c r="HM847" s="227"/>
      <c r="HN847" s="227"/>
      <c r="HO847" s="227"/>
      <c r="HP847" s="227"/>
      <c r="HQ847" s="227"/>
      <c r="HR847" s="227"/>
      <c r="HS847" s="227"/>
      <c r="HT847" s="227"/>
      <c r="HU847" s="227"/>
      <c r="HV847" s="227"/>
      <c r="HW847" s="227"/>
      <c r="HX847" s="227"/>
      <c r="HY847" s="227"/>
      <c r="HZ847" s="227"/>
      <c r="IA847" s="227"/>
      <c r="IB847" s="227"/>
      <c r="IC847" s="227"/>
      <c r="ID847" s="227"/>
      <c r="IE847" s="227"/>
      <c r="IF847" s="227"/>
      <c r="IG847" s="227"/>
      <c r="IH847" s="227"/>
      <c r="II847" s="227"/>
      <c r="IJ847" s="227"/>
      <c r="IK847" s="227"/>
      <c r="IL847" s="227"/>
      <c r="IM847" s="227"/>
      <c r="IN847" s="227"/>
      <c r="IO847" s="227"/>
      <c r="IP847" s="227"/>
      <c r="IQ847" s="227"/>
      <c r="IR847" s="227"/>
      <c r="IS847" s="227"/>
      <c r="IT847" s="227"/>
      <c r="IU847" s="227"/>
      <c r="IV847" s="227"/>
      <c r="IW847" s="227"/>
      <c r="IX847" s="227"/>
      <c r="IY847" s="227"/>
      <c r="IZ847" s="227"/>
      <c r="JA847" s="227"/>
      <c r="JB847" s="227"/>
      <c r="JC847" s="227"/>
      <c r="JD847" s="227"/>
      <c r="JE847" s="227"/>
      <c r="JF847" s="227"/>
      <c r="JG847" s="227"/>
      <c r="JH847" s="227"/>
      <c r="JI847" s="227"/>
      <c r="JJ847" s="227"/>
      <c r="JK847" s="227"/>
      <c r="JL847" s="227"/>
      <c r="JM847" s="227"/>
      <c r="JN847" s="227"/>
      <c r="JO847" s="227"/>
      <c r="JP847" s="227"/>
      <c r="JQ847" s="227"/>
      <c r="JR847" s="227"/>
      <c r="JS847" s="227"/>
      <c r="JT847" s="227"/>
      <c r="JU847" s="227"/>
      <c r="JV847" s="227"/>
      <c r="JW847" s="227"/>
      <c r="JX847" s="227"/>
      <c r="JY847" s="227"/>
      <c r="JZ847" s="227"/>
      <c r="KA847" s="227"/>
      <c r="KB847" s="227"/>
      <c r="KC847" s="227"/>
      <c r="KD847" s="227"/>
      <c r="KE847" s="227"/>
      <c r="KF847" s="227"/>
      <c r="KG847" s="227"/>
      <c r="KH847" s="227"/>
      <c r="KI847" s="227"/>
      <c r="KJ847" s="227"/>
      <c r="KK847" s="227"/>
      <c r="KL847" s="227"/>
      <c r="KM847" s="227"/>
      <c r="KN847" s="227"/>
      <c r="KO847" s="227"/>
      <c r="KP847" s="227"/>
      <c r="KQ847" s="227"/>
      <c r="KR847" s="227"/>
      <c r="KS847" s="227"/>
      <c r="KT847" s="227"/>
      <c r="KU847" s="227"/>
      <c r="KV847" s="227"/>
      <c r="KW847" s="227"/>
      <c r="KX847" s="227"/>
      <c r="KY847" s="227"/>
      <c r="KZ847" s="227"/>
      <c r="LA847" s="227"/>
      <c r="LB847" s="227"/>
      <c r="LC847" s="227"/>
      <c r="LD847" s="227"/>
      <c r="LE847" s="227"/>
      <c r="LF847" s="227"/>
      <c r="LG847" s="227"/>
      <c r="LH847" s="227"/>
      <c r="LI847" s="227"/>
      <c r="LJ847" s="227"/>
      <c r="LK847" s="227"/>
      <c r="LL847" s="227"/>
      <c r="LM847" s="227"/>
      <c r="LN847" s="227"/>
      <c r="LO847" s="227"/>
      <c r="LP847" s="227"/>
      <c r="LQ847" s="227"/>
      <c r="LR847" s="227"/>
      <c r="LS847" s="227"/>
      <c r="LT847" s="227"/>
      <c r="LU847" s="227"/>
      <c r="LV847" s="227"/>
      <c r="LW847" s="227"/>
      <c r="LX847" s="227"/>
      <c r="LY847" s="227"/>
      <c r="LZ847" s="227"/>
      <c r="MA847" s="227"/>
      <c r="MB847" s="227"/>
      <c r="MC847" s="227"/>
      <c r="MD847" s="227"/>
      <c r="ME847" s="227"/>
      <c r="MF847" s="227"/>
      <c r="MG847" s="227"/>
      <c r="MH847" s="227"/>
      <c r="MI847" s="227"/>
      <c r="MJ847" s="227"/>
      <c r="MK847" s="227"/>
      <c r="ML847" s="227"/>
      <c r="MM847" s="227"/>
      <c r="MN847" s="227"/>
      <c r="MO847" s="227"/>
      <c r="MP847" s="227"/>
      <c r="MQ847" s="227"/>
      <c r="MR847" s="227"/>
      <c r="MS847" s="227"/>
      <c r="MT847" s="227"/>
      <c r="MU847" s="227"/>
      <c r="MV847" s="227"/>
      <c r="MW847" s="227"/>
      <c r="MX847" s="227"/>
      <c r="MY847" s="227"/>
      <c r="MZ847" s="227"/>
      <c r="NA847" s="227"/>
      <c r="NB847" s="227"/>
      <c r="NC847" s="227"/>
      <c r="ND847" s="227"/>
      <c r="NE847" s="227"/>
      <c r="NF847" s="227"/>
      <c r="NG847" s="227"/>
      <c r="NH847" s="227"/>
      <c r="NI847" s="227"/>
      <c r="NJ847" s="227"/>
      <c r="NK847" s="227"/>
      <c r="NL847" s="227"/>
      <c r="NM847" s="227"/>
      <c r="NN847" s="227"/>
      <c r="NO847" s="227"/>
      <c r="NP847" s="227"/>
      <c r="NQ847" s="227"/>
      <c r="NR847" s="227"/>
      <c r="NS847" s="227"/>
      <c r="NT847" s="227"/>
      <c r="NU847" s="227"/>
      <c r="NV847" s="227"/>
      <c r="NW847" s="227"/>
      <c r="NX847" s="227"/>
      <c r="NY847" s="227"/>
      <c r="NZ847" s="227"/>
      <c r="OA847" s="227"/>
      <c r="OB847" s="227"/>
      <c r="OC847" s="227"/>
      <c r="OD847" s="227"/>
      <c r="OE847" s="227"/>
      <c r="OF847" s="227"/>
      <c r="OG847" s="227"/>
      <c r="OH847" s="227"/>
      <c r="OI847" s="227"/>
      <c r="OJ847" s="227"/>
      <c r="OK847" s="227"/>
      <c r="OL847" s="227"/>
      <c r="OM847" s="227"/>
      <c r="ON847" s="227"/>
      <c r="OO847" s="227"/>
      <c r="OP847" s="227"/>
      <c r="OQ847" s="227"/>
      <c r="OR847" s="227"/>
      <c r="OS847" s="227"/>
      <c r="OT847" s="227"/>
      <c r="OU847" s="227"/>
      <c r="OV847" s="227"/>
      <c r="OW847" s="227"/>
      <c r="OX847" s="227"/>
      <c r="OY847" s="227"/>
      <c r="OZ847" s="227"/>
      <c r="PA847" s="227"/>
      <c r="PB847" s="227"/>
      <c r="PC847" s="227"/>
      <c r="PD847" s="227"/>
      <c r="PE847" s="227"/>
      <c r="PF847" s="227"/>
      <c r="PG847" s="227"/>
      <c r="PH847" s="227"/>
      <c r="PI847" s="227"/>
      <c r="PJ847" s="227"/>
      <c r="PK847" s="227"/>
      <c r="PL847" s="227"/>
      <c r="PM847" s="227"/>
      <c r="PN847" s="227"/>
      <c r="PO847" s="227"/>
      <c r="PP847" s="227"/>
      <c r="PQ847" s="227"/>
      <c r="PR847" s="227"/>
      <c r="PS847" s="227"/>
      <c r="PT847" s="227"/>
      <c r="PU847" s="227"/>
      <c r="PV847" s="227"/>
      <c r="PW847" s="227"/>
      <c r="PX847" s="227"/>
      <c r="PY847" s="227"/>
      <c r="PZ847" s="227"/>
      <c r="QA847" s="227"/>
      <c r="QB847" s="227"/>
      <c r="QC847" s="227"/>
      <c r="QD847" s="227"/>
      <c r="QE847" s="227"/>
      <c r="QF847" s="227"/>
      <c r="QG847" s="227"/>
      <c r="QH847" s="227"/>
      <c r="QI847" s="227"/>
      <c r="QJ847" s="227"/>
      <c r="QK847" s="227"/>
      <c r="QL847" s="227"/>
      <c r="QM847" s="227"/>
      <c r="QN847" s="227"/>
      <c r="QO847" s="227"/>
      <c r="QP847" s="227"/>
      <c r="QQ847" s="227"/>
      <c r="QR847" s="227"/>
      <c r="QS847" s="227"/>
      <c r="QT847" s="227"/>
      <c r="QU847" s="227"/>
      <c r="QV847" s="227"/>
      <c r="QW847" s="227"/>
      <c r="QX847" s="227"/>
      <c r="QY847" s="227"/>
      <c r="QZ847" s="227"/>
      <c r="RA847" s="227"/>
      <c r="RB847" s="227"/>
      <c r="RC847" s="227"/>
      <c r="RD847" s="227"/>
      <c r="RE847" s="227"/>
      <c r="RF847" s="227"/>
      <c r="RG847" s="227"/>
      <c r="RH847" s="227"/>
      <c r="RI847" s="227"/>
      <c r="RJ847" s="227"/>
      <c r="RK847" s="227"/>
      <c r="RL847" s="227"/>
      <c r="RM847" s="227"/>
      <c r="RN847" s="227"/>
      <c r="RO847" s="227"/>
      <c r="RP847" s="227"/>
      <c r="RQ847" s="227"/>
      <c r="RR847" s="227"/>
      <c r="RS847" s="227"/>
      <c r="RT847" s="227"/>
      <c r="RU847" s="227"/>
      <c r="RV847" s="227"/>
      <c r="RW847" s="227"/>
      <c r="RX847" s="227"/>
      <c r="RY847" s="227"/>
      <c r="RZ847" s="227"/>
      <c r="SA847" s="227"/>
      <c r="SB847" s="227"/>
      <c r="SC847" s="227"/>
      <c r="SD847" s="227"/>
      <c r="SE847" s="227"/>
      <c r="SF847" s="227"/>
      <c r="SG847" s="227"/>
      <c r="SH847" s="227"/>
      <c r="SI847" s="227"/>
      <c r="SJ847" s="227"/>
      <c r="SK847" s="227"/>
      <c r="SL847" s="227"/>
      <c r="SM847" s="227"/>
      <c r="SN847" s="227"/>
      <c r="SO847" s="227"/>
      <c r="SP847" s="227"/>
      <c r="SQ847" s="227"/>
      <c r="SR847" s="227"/>
      <c r="SS847" s="227"/>
      <c r="ST847" s="227"/>
      <c r="SU847" s="227"/>
      <c r="SV847" s="227"/>
      <c r="SW847" s="227"/>
      <c r="SX847" s="227"/>
      <c r="SY847" s="227"/>
      <c r="SZ847" s="227"/>
      <c r="TA847" s="227"/>
      <c r="TB847" s="227"/>
      <c r="TC847" s="227"/>
      <c r="TD847" s="227"/>
      <c r="TE847" s="227"/>
      <c r="TF847" s="227"/>
      <c r="TG847" s="227"/>
      <c r="TH847" s="227"/>
      <c r="TI847" s="227"/>
      <c r="TJ847" s="227"/>
      <c r="TK847" s="227"/>
      <c r="TL847" s="227"/>
      <c r="TM847" s="227"/>
      <c r="TN847" s="227"/>
      <c r="TO847" s="227"/>
      <c r="TP847" s="227"/>
      <c r="TQ847" s="227"/>
      <c r="TR847" s="227"/>
      <c r="TS847" s="227"/>
      <c r="TT847" s="227"/>
      <c r="TU847" s="227"/>
      <c r="TV847" s="227"/>
      <c r="TW847" s="227"/>
      <c r="TX847" s="227"/>
      <c r="TY847" s="227"/>
      <c r="TZ847" s="227"/>
      <c r="UA847" s="227"/>
      <c r="UB847" s="227"/>
      <c r="UC847" s="227"/>
      <c r="UD847" s="227"/>
      <c r="UE847" s="227"/>
      <c r="UF847" s="227"/>
      <c r="UG847" s="227"/>
      <c r="UH847" s="227"/>
      <c r="UI847" s="227"/>
      <c r="UJ847" s="227"/>
      <c r="UK847" s="227"/>
      <c r="UL847" s="227"/>
      <c r="UM847" s="227"/>
      <c r="UN847" s="227"/>
      <c r="UO847" s="227"/>
      <c r="UP847" s="227"/>
      <c r="UQ847" s="227"/>
      <c r="UR847" s="227"/>
      <c r="US847" s="227"/>
      <c r="UT847" s="227"/>
      <c r="UU847" s="227"/>
      <c r="UV847" s="227"/>
      <c r="UW847" s="227"/>
      <c r="UX847" s="227"/>
      <c r="UY847" s="227"/>
      <c r="UZ847" s="227"/>
      <c r="VA847" s="227"/>
      <c r="VB847" s="227"/>
      <c r="VC847" s="227"/>
      <c r="VD847" s="227"/>
      <c r="VE847" s="227"/>
      <c r="VF847" s="227"/>
      <c r="VG847" s="227"/>
      <c r="VH847" s="227"/>
      <c r="VI847" s="227"/>
      <c r="VJ847" s="227"/>
      <c r="VK847" s="227"/>
      <c r="VL847" s="227"/>
      <c r="VM847" s="227"/>
      <c r="VN847" s="227"/>
      <c r="VO847" s="227"/>
      <c r="VP847" s="227"/>
      <c r="VQ847" s="227"/>
      <c r="VR847" s="227"/>
      <c r="VS847" s="227"/>
      <c r="VT847" s="227"/>
      <c r="VU847" s="227"/>
      <c r="VV847" s="227"/>
      <c r="VW847" s="227"/>
      <c r="VX847" s="227"/>
      <c r="VY847" s="227"/>
      <c r="VZ847" s="227"/>
      <c r="WA847" s="227"/>
      <c r="WB847" s="227"/>
      <c r="WC847" s="227"/>
      <c r="WD847" s="227"/>
      <c r="WE847" s="227"/>
      <c r="WF847" s="227"/>
      <c r="WG847" s="227"/>
      <c r="WH847" s="227"/>
      <c r="WI847" s="227"/>
      <c r="WJ847" s="227"/>
      <c r="WK847" s="227"/>
      <c r="WL847" s="227"/>
      <c r="WM847" s="227"/>
      <c r="WN847" s="227"/>
      <c r="WO847" s="227"/>
      <c r="WP847" s="227"/>
      <c r="WQ847" s="227"/>
      <c r="WR847" s="227"/>
      <c r="WS847" s="227"/>
      <c r="WT847" s="227"/>
      <c r="WU847" s="227"/>
      <c r="WV847" s="227"/>
      <c r="WW847" s="227"/>
      <c r="WX847" s="227"/>
      <c r="WY847" s="227"/>
      <c r="WZ847" s="227"/>
      <c r="XA847" s="227"/>
      <c r="XB847" s="227"/>
      <c r="XC847" s="227"/>
      <c r="XD847" s="227"/>
      <c r="XE847" s="227"/>
      <c r="XF847" s="227"/>
      <c r="XG847" s="227"/>
      <c r="XH847" s="227"/>
      <c r="XI847" s="227"/>
      <c r="XJ847" s="227"/>
      <c r="XK847" s="227"/>
      <c r="XL847" s="227"/>
      <c r="XM847" s="227"/>
      <c r="XN847" s="227"/>
      <c r="XO847" s="227"/>
      <c r="XP847" s="227"/>
      <c r="XQ847" s="227"/>
      <c r="XR847" s="227"/>
      <c r="XS847" s="227"/>
      <c r="XT847" s="227"/>
      <c r="XU847" s="227"/>
      <c r="XV847" s="227"/>
      <c r="XW847" s="227"/>
      <c r="XX847" s="227"/>
      <c r="XY847" s="227"/>
      <c r="XZ847" s="227"/>
      <c r="YA847" s="227"/>
      <c r="YB847" s="227"/>
      <c r="YC847" s="227"/>
      <c r="YD847" s="227"/>
      <c r="YE847" s="227"/>
      <c r="YF847" s="227"/>
      <c r="YG847" s="227"/>
      <c r="YH847" s="227"/>
      <c r="YI847" s="227"/>
      <c r="YJ847" s="227"/>
      <c r="YK847" s="227"/>
      <c r="YL847" s="227"/>
      <c r="YM847" s="227"/>
      <c r="YN847" s="227"/>
      <c r="YO847" s="227"/>
      <c r="YP847" s="227"/>
      <c r="YQ847" s="227"/>
      <c r="YR847" s="227"/>
      <c r="YS847" s="227"/>
      <c r="YT847" s="227"/>
      <c r="YU847" s="227"/>
      <c r="YV847" s="227"/>
      <c r="YW847" s="227"/>
      <c r="YX847" s="227"/>
      <c r="YY847" s="227"/>
      <c r="YZ847" s="227"/>
      <c r="ZA847" s="227"/>
      <c r="ZB847" s="227"/>
      <c r="ZC847" s="227"/>
      <c r="ZD847" s="227"/>
      <c r="ZE847" s="227"/>
      <c r="ZF847" s="227"/>
      <c r="ZG847" s="227"/>
      <c r="ZH847" s="227"/>
      <c r="ZI847" s="227"/>
      <c r="ZJ847" s="227"/>
      <c r="ZK847" s="227"/>
      <c r="ZL847" s="227"/>
      <c r="ZM847" s="227"/>
      <c r="ZN847" s="227"/>
      <c r="ZO847" s="227"/>
      <c r="ZP847" s="227"/>
      <c r="ZQ847" s="227"/>
      <c r="ZR847" s="227"/>
      <c r="ZS847" s="227"/>
      <c r="ZT847" s="227"/>
      <c r="ZU847" s="227"/>
      <c r="ZV847" s="227"/>
      <c r="ZW847" s="227"/>
      <c r="ZX847" s="227"/>
      <c r="ZY847" s="227"/>
      <c r="ZZ847" s="227"/>
      <c r="AAA847" s="227"/>
      <c r="AAB847" s="227"/>
      <c r="AAC847" s="227"/>
      <c r="AAD847" s="227"/>
      <c r="AAE847" s="227"/>
      <c r="AAF847" s="227"/>
      <c r="AAG847" s="227"/>
      <c r="AAH847" s="227"/>
      <c r="AAI847" s="227"/>
      <c r="AAJ847" s="227"/>
      <c r="AAK847" s="227"/>
      <c r="AAL847" s="227"/>
      <c r="AAM847" s="227"/>
      <c r="AAN847" s="227"/>
      <c r="AAO847" s="227"/>
      <c r="AAP847" s="227"/>
      <c r="AAQ847" s="227"/>
      <c r="AAR847" s="227"/>
      <c r="AAS847" s="227"/>
      <c r="AAT847" s="227"/>
      <c r="AAU847" s="227"/>
      <c r="AAV847" s="227"/>
      <c r="AAW847" s="227"/>
      <c r="AAX847" s="227"/>
      <c r="AAY847" s="227"/>
      <c r="AAZ847" s="227"/>
      <c r="ABA847" s="227"/>
      <c r="ABB847" s="227"/>
      <c r="ABC847" s="227"/>
      <c r="ABD847" s="227"/>
      <c r="ABE847" s="227"/>
      <c r="ABF847" s="227"/>
      <c r="ABG847" s="227"/>
      <c r="ABH847" s="227"/>
      <c r="ABI847" s="227"/>
      <c r="ABJ847" s="227"/>
      <c r="ABK847" s="227"/>
      <c r="ABL847" s="227"/>
      <c r="ABM847" s="227"/>
      <c r="ABN847" s="227"/>
      <c r="ABO847" s="227"/>
      <c r="ABP847" s="227"/>
      <c r="ABQ847" s="227"/>
      <c r="ABR847" s="227"/>
      <c r="ABS847" s="227"/>
      <c r="ABT847" s="227"/>
      <c r="ABU847" s="227"/>
      <c r="ABV847" s="227"/>
      <c r="ABW847" s="227"/>
      <c r="ABX847" s="227"/>
      <c r="ABY847" s="227"/>
      <c r="ABZ847" s="227"/>
      <c r="ACA847" s="227"/>
      <c r="ACB847" s="227"/>
      <c r="ACC847" s="227"/>
      <c r="ACD847" s="227"/>
      <c r="ACE847" s="227"/>
      <c r="ACF847" s="227"/>
      <c r="ACG847" s="227"/>
      <c r="ACH847" s="227"/>
      <c r="ACI847" s="227"/>
      <c r="ACJ847" s="227"/>
      <c r="ACK847" s="227"/>
      <c r="ACL847" s="227"/>
      <c r="ACM847" s="227"/>
      <c r="ACN847" s="227"/>
      <c r="ACO847" s="227"/>
      <c r="ACP847" s="227"/>
      <c r="ACQ847" s="227"/>
      <c r="ACR847" s="227"/>
      <c r="ACS847" s="227"/>
      <c r="ACT847" s="227"/>
      <c r="ACU847" s="227"/>
      <c r="ACV847" s="227"/>
      <c r="ACW847" s="227"/>
      <c r="ACX847" s="227"/>
      <c r="ACY847" s="227"/>
      <c r="ACZ847" s="227"/>
      <c r="ADA847" s="227"/>
      <c r="ADB847" s="227"/>
      <c r="ADC847" s="227"/>
      <c r="ADD847" s="227"/>
      <c r="ADE847" s="227"/>
      <c r="ADF847" s="227"/>
      <c r="ADG847" s="227"/>
      <c r="ADH847" s="227"/>
      <c r="ADI847" s="227"/>
      <c r="ADJ847" s="227"/>
      <c r="ADK847" s="227"/>
      <c r="ADL847" s="227"/>
      <c r="ADM847" s="227"/>
      <c r="ADN847" s="227"/>
      <c r="ADO847" s="227"/>
      <c r="ADP847" s="227"/>
      <c r="ADQ847" s="227"/>
      <c r="ADR847" s="227"/>
      <c r="ADS847" s="227"/>
      <c r="ADT847" s="227"/>
      <c r="ADU847" s="227"/>
      <c r="ADV847" s="227"/>
      <c r="ADW847" s="227"/>
      <c r="ADX847" s="227"/>
      <c r="ADY847" s="227"/>
      <c r="ADZ847" s="227"/>
      <c r="AEA847" s="227"/>
      <c r="AEB847" s="227"/>
      <c r="AEC847" s="227"/>
      <c r="AED847" s="227"/>
      <c r="AEE847" s="227"/>
      <c r="AEF847" s="227"/>
      <c r="AEG847" s="227"/>
      <c r="AEH847" s="227"/>
      <c r="AEI847" s="227"/>
      <c r="AEJ847" s="227"/>
      <c r="AEK847" s="227"/>
      <c r="AEL847" s="227"/>
      <c r="AEM847" s="227"/>
      <c r="AEN847" s="227"/>
      <c r="AEO847" s="227"/>
      <c r="AEP847" s="227"/>
      <c r="AEQ847" s="227"/>
      <c r="AER847" s="227"/>
      <c r="AES847" s="227"/>
      <c r="AET847" s="227"/>
      <c r="AEU847" s="227"/>
      <c r="AEV847" s="227"/>
      <c r="AEW847" s="227"/>
      <c r="AEX847" s="227"/>
      <c r="AEY847" s="227"/>
      <c r="AEZ847" s="227"/>
      <c r="AFA847" s="227"/>
      <c r="AFB847" s="227"/>
      <c r="AFC847" s="227"/>
      <c r="AFD847" s="227"/>
      <c r="AFE847" s="227"/>
      <c r="AFF847" s="227"/>
      <c r="AFG847" s="227"/>
      <c r="AFH847" s="227"/>
      <c r="AFI847" s="227"/>
      <c r="AFJ847" s="227"/>
      <c r="AFK847" s="227"/>
      <c r="AFL847" s="227"/>
      <c r="AFM847" s="227"/>
      <c r="AFN847" s="227"/>
      <c r="AFO847" s="227"/>
      <c r="AFP847" s="227"/>
      <c r="AFQ847" s="227"/>
      <c r="AFR847" s="227"/>
      <c r="AFS847" s="227"/>
      <c r="AFT847" s="227"/>
      <c r="AFU847" s="227"/>
      <c r="AFV847" s="227"/>
      <c r="AFW847" s="227"/>
      <c r="AFX847" s="227"/>
      <c r="AFY847" s="227"/>
      <c r="AFZ847" s="227"/>
      <c r="AGA847" s="227"/>
      <c r="AGB847" s="227"/>
      <c r="AGC847" s="227"/>
      <c r="AGD847" s="227"/>
      <c r="AGE847" s="227"/>
      <c r="AGF847" s="227"/>
      <c r="AGG847" s="227"/>
      <c r="AGH847" s="227"/>
      <c r="AGI847" s="227"/>
      <c r="AGJ847" s="227"/>
      <c r="AGK847" s="227"/>
      <c r="AGL847" s="227"/>
      <c r="AGM847" s="227"/>
      <c r="AGN847" s="227"/>
      <c r="AGO847" s="227"/>
      <c r="AGP847" s="227"/>
      <c r="AGQ847" s="227"/>
      <c r="AGR847" s="227"/>
      <c r="AGS847" s="227"/>
      <c r="AGT847" s="227"/>
      <c r="AGU847" s="227"/>
      <c r="AGV847" s="227"/>
      <c r="AGW847" s="227"/>
      <c r="AGX847" s="227"/>
      <c r="AGY847" s="227"/>
      <c r="AGZ847" s="227"/>
      <c r="AHA847" s="227"/>
      <c r="AHB847" s="227"/>
      <c r="AHC847" s="227"/>
      <c r="AHD847" s="227"/>
      <c r="AHE847" s="227"/>
      <c r="AHF847" s="227"/>
      <c r="AHG847" s="227"/>
      <c r="AHH847" s="227"/>
      <c r="AHI847" s="227"/>
      <c r="AHJ847" s="227"/>
      <c r="AHK847" s="227"/>
      <c r="AHL847" s="227"/>
      <c r="AHM847" s="227"/>
      <c r="AHN847" s="227"/>
      <c r="AHO847" s="227"/>
      <c r="AHP847" s="227"/>
      <c r="AHQ847" s="227"/>
      <c r="AHR847" s="227"/>
      <c r="AHS847" s="227"/>
      <c r="AHT847" s="227"/>
      <c r="AHU847" s="227"/>
      <c r="AHV847" s="227"/>
      <c r="AHW847" s="227"/>
      <c r="AHX847" s="227"/>
      <c r="AHY847" s="227"/>
      <c r="AHZ847" s="227"/>
      <c r="AIA847" s="227"/>
      <c r="AIB847" s="227"/>
      <c r="AIC847" s="227"/>
      <c r="AID847" s="227"/>
      <c r="AIE847" s="227"/>
      <c r="AIF847" s="227"/>
      <c r="AIG847" s="227"/>
      <c r="AIH847" s="227"/>
      <c r="AII847" s="227"/>
      <c r="AIJ847" s="227"/>
      <c r="AIK847" s="227"/>
      <c r="AIL847" s="227"/>
      <c r="AIM847" s="227"/>
      <c r="AIN847" s="227"/>
      <c r="AIO847" s="227"/>
      <c r="AIP847" s="227"/>
      <c r="AIQ847" s="227"/>
      <c r="AIR847" s="227"/>
      <c r="AIS847" s="227"/>
      <c r="AIT847" s="227"/>
      <c r="AIU847" s="227"/>
      <c r="AIV847" s="227"/>
      <c r="AIW847" s="227"/>
      <c r="AIX847" s="227"/>
      <c r="AIY847" s="227"/>
      <c r="AIZ847" s="227"/>
      <c r="AJA847" s="227"/>
      <c r="AJB847" s="227"/>
      <c r="AJC847" s="227"/>
      <c r="AJD847" s="227"/>
      <c r="AJE847" s="227"/>
      <c r="AJF847" s="227"/>
      <c r="AJG847" s="227"/>
      <c r="AJH847" s="227"/>
      <c r="AJI847" s="227"/>
      <c r="AJJ847" s="227"/>
      <c r="AJK847" s="227"/>
      <c r="AJL847" s="227"/>
      <c r="AJM847" s="227"/>
      <c r="AJN847" s="227"/>
      <c r="AJO847" s="227"/>
      <c r="AJP847" s="227"/>
      <c r="AJQ847" s="227"/>
      <c r="AJR847" s="227"/>
      <c r="AJS847" s="227"/>
      <c r="AJT847" s="227"/>
      <c r="AJU847" s="227"/>
      <c r="AJV847" s="227"/>
      <c r="AJW847" s="227"/>
      <c r="AJX847" s="227"/>
      <c r="AJY847" s="227"/>
      <c r="AJZ847" s="227"/>
      <c r="AKA847" s="227"/>
      <c r="AKB847" s="227"/>
      <c r="AKC847" s="227"/>
      <c r="AKD847" s="227"/>
      <c r="AKE847" s="227"/>
      <c r="AKF847" s="227"/>
      <c r="AKG847" s="227"/>
      <c r="AKH847" s="227"/>
      <c r="AKI847" s="227"/>
      <c r="AKJ847" s="227"/>
      <c r="AKK847" s="227"/>
      <c r="AKL847" s="227"/>
      <c r="AKM847" s="227"/>
      <c r="AKN847" s="227"/>
      <c r="AKO847" s="227"/>
      <c r="AKP847" s="227"/>
      <c r="AKQ847" s="227"/>
      <c r="AKR847" s="227"/>
      <c r="AKS847" s="227"/>
      <c r="AKT847" s="227"/>
      <c r="AKU847" s="227"/>
      <c r="AKV847" s="227"/>
      <c r="AKW847" s="227"/>
      <c r="AKX847" s="227"/>
      <c r="AKY847" s="227"/>
      <c r="AKZ847" s="227"/>
      <c r="ALA847" s="227"/>
      <c r="ALB847" s="227"/>
      <c r="ALC847" s="227"/>
      <c r="ALD847" s="227"/>
      <c r="ALE847" s="227"/>
      <c r="ALF847" s="227"/>
      <c r="ALG847" s="227"/>
      <c r="ALH847" s="227"/>
      <c r="ALI847" s="227"/>
      <c r="ALJ847" s="227"/>
      <c r="ALK847" s="227"/>
      <c r="ALL847" s="227"/>
      <c r="ALM847" s="227"/>
      <c r="ALN847" s="227"/>
      <c r="ALO847" s="227"/>
      <c r="ALP847" s="227"/>
      <c r="ALQ847" s="227"/>
      <c r="ALR847" s="227"/>
      <c r="ALS847" s="227"/>
      <c r="ALT847" s="227"/>
      <c r="ALU847" s="227"/>
      <c r="ALV847" s="227"/>
      <c r="ALW847" s="227"/>
      <c r="ALX847" s="227"/>
      <c r="ALY847" s="227"/>
      <c r="ALZ847" s="227"/>
      <c r="AMA847" s="227"/>
      <c r="AMB847" s="227"/>
      <c r="AMC847" s="227"/>
      <c r="AMD847" s="227"/>
      <c r="AME847" s="227"/>
      <c r="AMF847" s="227"/>
      <c r="AMG847" s="227"/>
      <c r="AMH847" s="227"/>
      <c r="AMI847" s="227"/>
      <c r="AMJ847" s="227"/>
      <c r="AMK847" s="227"/>
      <c r="AML847" s="227"/>
      <c r="AMM847" s="227"/>
      <c r="AMN847" s="227"/>
      <c r="AMO847" s="227"/>
      <c r="AMP847" s="227"/>
      <c r="AMQ847" s="227"/>
      <c r="AMR847" s="227"/>
      <c r="AMS847" s="227"/>
      <c r="AMT847" s="227"/>
      <c r="AMU847" s="227"/>
      <c r="AMV847" s="227"/>
      <c r="AMW847" s="227"/>
      <c r="AMX847" s="227"/>
    </row>
    <row r="848" spans="1:1038" s="432" customFormat="1" ht="18" customHeight="1">
      <c r="A848" s="547" t="s">
        <v>2392</v>
      </c>
      <c r="B848" s="524" t="s">
        <v>1647</v>
      </c>
      <c r="C848" s="422"/>
      <c r="D848" s="525" t="s">
        <v>1279</v>
      </c>
      <c r="E848" s="422">
        <v>101</v>
      </c>
      <c r="F848" s="422">
        <v>1</v>
      </c>
      <c r="G848" s="526" t="str">
        <f t="shared" ref="G848:G954" si="601">E848&amp;"-"&amp;F848</f>
        <v>101-1</v>
      </c>
      <c r="H848" s="422">
        <v>0</v>
      </c>
      <c r="I848" s="422">
        <v>9</v>
      </c>
      <c r="J848" s="527">
        <f>IF(H848=0, 1, 0)</f>
        <v>1</v>
      </c>
      <c r="K848" s="528" t="b">
        <f>IF(J849=1,IF(((VLOOKUP($G848,[4]Depth_Lookup!$A$3:$J$550,9,FALSE))-(I848/100))=0,"Good",IF(((VLOOKUP($G848,[4]Depth_Lookup!$A$3:$J$550,9,FALSE))-(I848/100))&gt;0,"Too Short","Too Long")))</f>
        <v>0</v>
      </c>
      <c r="L848" s="171">
        <f>(VLOOKUP($G848,Depth_Lookup!$A$3:$J$410,10,FALSE))+(H848/100)</f>
        <v>263.7</v>
      </c>
      <c r="M848" s="171">
        <f>(VLOOKUP($G848,Depth_Lookup!$A$3:$J$410,10,FALSE))+(I848/100)</f>
        <v>263.78999999999996</v>
      </c>
      <c r="N848" s="441" t="s">
        <v>2371</v>
      </c>
      <c r="O848" s="422">
        <v>1</v>
      </c>
      <c r="P848" s="422" t="s">
        <v>853</v>
      </c>
      <c r="Q848" s="422" t="s">
        <v>125</v>
      </c>
      <c r="R848" s="526" t="str">
        <f t="shared" ref="R848:R954" si="602">P848&amp;""&amp;Q848</f>
        <v>SerpentinizedHarzburgite</v>
      </c>
      <c r="S848" s="422" t="s">
        <v>700</v>
      </c>
      <c r="T848" s="422" t="s">
        <v>116</v>
      </c>
      <c r="U848" s="422"/>
      <c r="V848" s="422"/>
      <c r="W848" s="422" t="s">
        <v>2393</v>
      </c>
      <c r="X848" s="529">
        <f>VLOOKUP(W848,[4]definitions_list_lookup!$A$13:$B$19,2,0)</f>
        <v>5</v>
      </c>
      <c r="Y848" s="422" t="s">
        <v>90</v>
      </c>
      <c r="Z848" s="422" t="s">
        <v>91</v>
      </c>
      <c r="AA848" s="422"/>
      <c r="AB848" s="422"/>
      <c r="AC848" s="422"/>
      <c r="AD848" s="422"/>
      <c r="AE848" s="423"/>
      <c r="AF848" s="526" t="e">
        <f>VLOOKUP(AE848,[4]definitions_list_mag!$V$12:$W$15,2,0)</f>
        <v>#N/A</v>
      </c>
      <c r="AG848" s="530"/>
      <c r="AH848" s="422"/>
      <c r="AI848" s="426">
        <f>100-(AO848+AU848+BA848+BM848)</f>
        <v>81</v>
      </c>
      <c r="AJ848" s="422"/>
      <c r="AK848" s="422"/>
      <c r="AL848" s="422"/>
      <c r="AM848" s="422"/>
      <c r="AN848" s="422"/>
      <c r="AO848" s="426"/>
      <c r="AP848" s="422"/>
      <c r="AQ848" s="422"/>
      <c r="AR848" s="422"/>
      <c r="AS848" s="422"/>
      <c r="AT848" s="422"/>
      <c r="AU848" s="426">
        <v>3</v>
      </c>
      <c r="AV848" s="422">
        <v>5</v>
      </c>
      <c r="AW848" s="422">
        <v>2</v>
      </c>
      <c r="AX848" s="422" t="s">
        <v>110</v>
      </c>
      <c r="AY848" s="422" t="s">
        <v>103</v>
      </c>
      <c r="AZ848" s="422"/>
      <c r="BA848" s="426">
        <v>15</v>
      </c>
      <c r="BB848" s="422">
        <v>7</v>
      </c>
      <c r="BC848" s="422">
        <v>3</v>
      </c>
      <c r="BD848" s="422" t="s">
        <v>118</v>
      </c>
      <c r="BE848" s="422" t="s">
        <v>103</v>
      </c>
      <c r="BF848" s="422"/>
      <c r="BG848" s="426"/>
      <c r="BH848" s="422"/>
      <c r="BI848" s="422"/>
      <c r="BJ848" s="422"/>
      <c r="BK848" s="422"/>
      <c r="BL848" s="422"/>
      <c r="BM848" s="426">
        <v>1</v>
      </c>
      <c r="BN848" s="422">
        <v>1</v>
      </c>
      <c r="BO848" s="422">
        <v>0.5</v>
      </c>
      <c r="BP848" s="422"/>
      <c r="BQ848" s="422"/>
      <c r="BR848" s="422"/>
      <c r="BS848" s="422"/>
      <c r="BT848" s="422"/>
      <c r="BU848" s="422"/>
      <c r="BV848" s="422"/>
      <c r="BW848" s="422"/>
      <c r="BX848" s="422"/>
      <c r="BY848" s="426"/>
      <c r="BZ848" s="422"/>
      <c r="CA848" s="422"/>
      <c r="CB848" s="422"/>
      <c r="CC848" s="422"/>
      <c r="CD848" s="422"/>
      <c r="CE848" s="422"/>
      <c r="CF848" s="531">
        <f t="shared" ref="CF848:CF954" si="603">AI848+AO848+BA848+AU848+BG848+BM848+BY848</f>
        <v>100</v>
      </c>
      <c r="CG848" s="166"/>
      <c r="CH848" s="163" t="s">
        <v>1329</v>
      </c>
      <c r="CI848" s="163">
        <v>90</v>
      </c>
      <c r="CJ848" s="163" t="s">
        <v>514</v>
      </c>
      <c r="CK848" s="164"/>
      <c r="CL848" s="165"/>
      <c r="CM848" s="165"/>
      <c r="CN848" s="165"/>
      <c r="CO848" s="165"/>
      <c r="CP848" s="165"/>
      <c r="CQ848" s="165"/>
      <c r="CR848" s="165"/>
      <c r="CS848" s="165"/>
      <c r="CT848" s="165"/>
      <c r="CU848" s="165"/>
      <c r="CV848" s="165"/>
      <c r="CW848" s="165"/>
      <c r="CX848" s="165"/>
      <c r="CY848" s="165"/>
      <c r="CZ848" s="165"/>
      <c r="DA848" s="165"/>
      <c r="DB848" s="165">
        <v>90</v>
      </c>
      <c r="DC848" s="426">
        <v>10</v>
      </c>
      <c r="DD848" s="165"/>
      <c r="DE848" s="165"/>
      <c r="DF848" s="165"/>
      <c r="DG848" s="165"/>
      <c r="DH848" s="165"/>
      <c r="DI848" s="165"/>
      <c r="DJ848" s="165"/>
      <c r="DK848" s="209">
        <f t="shared" ref="DK848:DK954" si="604">SUM(CL848:DJ848)</f>
        <v>100</v>
      </c>
      <c r="DL848" s="166"/>
      <c r="DM848" s="165"/>
      <c r="DN848" s="165"/>
      <c r="DO848" s="167"/>
      <c r="DQ848" s="166"/>
      <c r="DR848" s="167"/>
      <c r="DS848" s="166"/>
      <c r="DT848" s="555" t="s">
        <v>2394</v>
      </c>
      <c r="DU848" s="429"/>
      <c r="DV848" s="429"/>
      <c r="DW848" s="532" t="e">
        <f>VLOOKUP(P848,[4]definitions_list_lookup!$K$30:$L$54,2,0)</f>
        <v>#N/A</v>
      </c>
      <c r="DX848" s="443" t="s">
        <v>1838</v>
      </c>
      <c r="DY848" s="443" t="s">
        <v>2395</v>
      </c>
      <c r="DZ848" s="533"/>
      <c r="EA848" s="534"/>
      <c r="EB848" s="429"/>
      <c r="EC848" s="534"/>
      <c r="ED848" s="229" t="s">
        <v>2517</v>
      </c>
      <c r="EE848" s="535"/>
      <c r="EF848" s="536"/>
      <c r="EG848" s="535"/>
      <c r="EH848" s="537"/>
      <c r="EI848" s="538"/>
      <c r="EJ848" s="539"/>
      <c r="EK848" s="540"/>
      <c r="EL848" s="535"/>
      <c r="EM848" s="537"/>
      <c r="EN848" s="537"/>
      <c r="EO848" s="541"/>
      <c r="EP848" s="541"/>
      <c r="EQ848" s="541"/>
      <c r="ER848" s="541"/>
      <c r="ES848" s="541"/>
      <c r="ET848" s="541"/>
      <c r="EU848" s="541"/>
      <c r="EV848" s="542"/>
      <c r="EW848" s="542"/>
      <c r="EX848" s="542"/>
      <c r="EY848" s="542"/>
      <c r="EZ848" s="192" t="e">
        <f t="shared" si="574"/>
        <v>#DIV/0!</v>
      </c>
      <c r="FA848" s="192" t="e">
        <f t="shared" si="575"/>
        <v>#DIV/0!</v>
      </c>
      <c r="FB848" s="192" t="e">
        <f t="shared" si="576"/>
        <v>#DIV/0!</v>
      </c>
      <c r="FC848" s="192" t="e">
        <f t="shared" si="577"/>
        <v>#DIV/0!</v>
      </c>
      <c r="FD848" s="192" t="e">
        <f t="shared" si="578"/>
        <v>#DIV/0!</v>
      </c>
      <c r="FE848" s="193" t="e">
        <f t="shared" si="579"/>
        <v>#DIV/0!</v>
      </c>
      <c r="FF848" s="194" t="e">
        <f t="shared" si="580"/>
        <v>#DIV/0!</v>
      </c>
      <c r="FG848" s="535"/>
      <c r="FH848" s="537"/>
      <c r="FI848" s="778">
        <f t="shared" si="582"/>
        <v>0</v>
      </c>
      <c r="FJ848" s="779" t="e">
        <f t="shared" si="583"/>
        <v>#DIV/0!</v>
      </c>
      <c r="FK848" s="779" t="e">
        <f t="shared" si="584"/>
        <v>#DIV/0!</v>
      </c>
      <c r="FL848" s="780" t="e">
        <f t="shared" si="585"/>
        <v>#DIV/0!</v>
      </c>
      <c r="FM848" s="169" t="e">
        <f t="shared" si="586"/>
        <v>#DIV/0!</v>
      </c>
      <c r="FN848" s="783" t="e">
        <f t="shared" si="587"/>
        <v>#DIV/0!</v>
      </c>
      <c r="FO848" s="422"/>
      <c r="FP848" s="422"/>
      <c r="FQ848" s="422"/>
      <c r="FR848" s="422"/>
      <c r="FS848" s="422"/>
      <c r="FT848" s="422"/>
      <c r="FU848" s="422"/>
      <c r="FV848" s="422"/>
      <c r="FW848" s="422"/>
      <c r="FX848" s="422"/>
      <c r="FY848" s="422"/>
      <c r="FZ848" s="422"/>
      <c r="GA848" s="422"/>
      <c r="GB848" s="422"/>
      <c r="GC848" s="422"/>
      <c r="GD848" s="422"/>
      <c r="GE848" s="422"/>
      <c r="GF848" s="422"/>
      <c r="GG848" s="422"/>
      <c r="GH848" s="422"/>
      <c r="GI848" s="422"/>
      <c r="GJ848" s="422"/>
      <c r="GK848" s="422"/>
      <c r="GL848" s="422"/>
      <c r="GM848" s="422"/>
      <c r="GN848" s="422"/>
      <c r="GO848" s="422"/>
      <c r="GP848" s="422"/>
      <c r="GQ848" s="422"/>
      <c r="GR848" s="422"/>
      <c r="GS848" s="422"/>
      <c r="GT848" s="422"/>
      <c r="GU848" s="422"/>
      <c r="GV848" s="422"/>
      <c r="GW848" s="422"/>
      <c r="GX848" s="422"/>
      <c r="GY848" s="422"/>
      <c r="GZ848" s="422"/>
      <c r="HA848" s="422"/>
      <c r="HB848" s="422"/>
      <c r="HC848" s="422"/>
      <c r="HD848" s="422"/>
      <c r="HE848" s="422"/>
      <c r="HF848" s="422"/>
      <c r="HG848" s="422"/>
      <c r="HH848" s="422"/>
      <c r="HI848" s="422"/>
      <c r="HJ848" s="422"/>
      <c r="HK848" s="422"/>
      <c r="HL848" s="422"/>
      <c r="HM848" s="422"/>
      <c r="HN848" s="422"/>
      <c r="HO848" s="422"/>
      <c r="HP848" s="422"/>
      <c r="HQ848" s="422"/>
      <c r="HR848" s="422"/>
      <c r="HS848" s="422"/>
      <c r="HT848" s="422"/>
      <c r="HU848" s="422"/>
      <c r="HV848" s="422"/>
      <c r="HW848" s="422"/>
      <c r="HX848" s="422"/>
      <c r="HY848" s="422"/>
      <c r="HZ848" s="422"/>
      <c r="IA848" s="422"/>
      <c r="IB848" s="422"/>
      <c r="IC848" s="422"/>
      <c r="ID848" s="422"/>
      <c r="IE848" s="422"/>
      <c r="IF848" s="422"/>
      <c r="IG848" s="422"/>
      <c r="IH848" s="422"/>
      <c r="II848" s="422"/>
      <c r="IJ848" s="422"/>
      <c r="IK848" s="422"/>
      <c r="IL848" s="422"/>
      <c r="IM848" s="422"/>
      <c r="IN848" s="422"/>
      <c r="IO848" s="422"/>
      <c r="IP848" s="422"/>
      <c r="IQ848" s="422"/>
      <c r="IR848" s="422"/>
      <c r="IS848" s="422"/>
      <c r="IT848" s="422"/>
      <c r="IU848" s="422"/>
      <c r="IV848" s="422"/>
      <c r="IW848" s="422"/>
      <c r="IX848" s="422"/>
      <c r="IY848" s="422"/>
      <c r="IZ848" s="422"/>
      <c r="JA848" s="422"/>
      <c r="JB848" s="422"/>
      <c r="JC848" s="422"/>
      <c r="JD848" s="422"/>
      <c r="JE848" s="422"/>
      <c r="JF848" s="422"/>
      <c r="JG848" s="422"/>
      <c r="JH848" s="422"/>
      <c r="JI848" s="422"/>
      <c r="JJ848" s="422"/>
      <c r="JK848" s="422"/>
      <c r="JL848" s="422"/>
      <c r="JM848" s="422"/>
      <c r="JN848" s="422"/>
      <c r="JO848" s="422"/>
      <c r="JP848" s="422"/>
      <c r="JQ848" s="422"/>
      <c r="JR848" s="422"/>
      <c r="JS848" s="422"/>
      <c r="JT848" s="422"/>
      <c r="JU848" s="422"/>
      <c r="JV848" s="422"/>
      <c r="JW848" s="422"/>
      <c r="JX848" s="422"/>
      <c r="JY848" s="422"/>
      <c r="JZ848" s="422"/>
      <c r="KA848" s="422"/>
      <c r="KB848" s="422"/>
      <c r="KC848" s="422"/>
      <c r="KD848" s="422"/>
      <c r="KE848" s="422"/>
      <c r="KF848" s="422"/>
      <c r="KG848" s="422"/>
      <c r="KH848" s="422"/>
      <c r="KI848" s="422"/>
      <c r="KJ848" s="422"/>
      <c r="KK848" s="422"/>
      <c r="KL848" s="422"/>
      <c r="KM848" s="422"/>
      <c r="KN848" s="422"/>
      <c r="KO848" s="422"/>
      <c r="KP848" s="422"/>
      <c r="KQ848" s="422"/>
      <c r="KR848" s="422"/>
      <c r="KS848" s="422"/>
      <c r="KT848" s="422"/>
      <c r="KU848" s="422"/>
      <c r="KV848" s="422"/>
      <c r="KW848" s="422"/>
      <c r="KX848" s="422"/>
      <c r="KY848" s="422"/>
      <c r="KZ848" s="422"/>
      <c r="LA848" s="422"/>
      <c r="LB848" s="422"/>
      <c r="LC848" s="422"/>
      <c r="LD848" s="422"/>
      <c r="LE848" s="422"/>
      <c r="LF848" s="422"/>
      <c r="LG848" s="422"/>
      <c r="LH848" s="422"/>
      <c r="LI848" s="422"/>
      <c r="LJ848" s="422"/>
      <c r="LK848" s="422"/>
      <c r="LL848" s="422"/>
      <c r="LM848" s="422"/>
      <c r="LN848" s="422"/>
      <c r="LO848" s="422"/>
      <c r="LP848" s="422"/>
      <c r="LQ848" s="422"/>
      <c r="LR848" s="422"/>
      <c r="LS848" s="422"/>
      <c r="LT848" s="422"/>
      <c r="LU848" s="422"/>
      <c r="LV848" s="422"/>
      <c r="LW848" s="422"/>
      <c r="LX848" s="422"/>
      <c r="LY848" s="422"/>
      <c r="LZ848" s="422"/>
      <c r="MA848" s="422"/>
      <c r="MB848" s="422"/>
      <c r="MC848" s="422"/>
      <c r="MD848" s="422"/>
      <c r="ME848" s="422"/>
      <c r="MF848" s="422"/>
      <c r="MG848" s="422"/>
      <c r="MH848" s="422"/>
      <c r="MI848" s="422"/>
      <c r="MJ848" s="422"/>
      <c r="MK848" s="422"/>
      <c r="ML848" s="422"/>
      <c r="MM848" s="422"/>
      <c r="MN848" s="422"/>
      <c r="MO848" s="422"/>
      <c r="MP848" s="422"/>
      <c r="MQ848" s="422"/>
      <c r="MR848" s="422"/>
      <c r="MS848" s="422"/>
      <c r="MT848" s="422"/>
      <c r="MU848" s="422"/>
      <c r="MV848" s="422"/>
      <c r="MW848" s="422"/>
      <c r="MX848" s="422"/>
      <c r="MY848" s="422"/>
      <c r="MZ848" s="422"/>
      <c r="NA848" s="422"/>
      <c r="NB848" s="422"/>
      <c r="NC848" s="422"/>
      <c r="ND848" s="422"/>
      <c r="NE848" s="422"/>
      <c r="NF848" s="422"/>
      <c r="NG848" s="422"/>
      <c r="NH848" s="422"/>
      <c r="NI848" s="422"/>
      <c r="NJ848" s="422"/>
      <c r="NK848" s="422"/>
      <c r="NL848" s="422"/>
      <c r="NM848" s="422"/>
      <c r="NN848" s="422"/>
      <c r="NO848" s="422"/>
      <c r="NP848" s="422"/>
      <c r="NQ848" s="422"/>
      <c r="NR848" s="422"/>
      <c r="NS848" s="422"/>
      <c r="NT848" s="422"/>
      <c r="NU848" s="422"/>
      <c r="NV848" s="422"/>
      <c r="NW848" s="422"/>
      <c r="NX848" s="422"/>
      <c r="NY848" s="422"/>
      <c r="NZ848" s="422"/>
      <c r="OA848" s="422"/>
      <c r="OB848" s="422"/>
      <c r="OC848" s="422"/>
      <c r="OD848" s="422"/>
      <c r="OE848" s="422"/>
      <c r="OF848" s="422"/>
      <c r="OG848" s="422"/>
      <c r="OH848" s="422"/>
      <c r="OI848" s="422"/>
      <c r="OJ848" s="422"/>
      <c r="OK848" s="422"/>
      <c r="OL848" s="422"/>
      <c r="OM848" s="422"/>
      <c r="ON848" s="422"/>
      <c r="OO848" s="422"/>
      <c r="OP848" s="422"/>
      <c r="OQ848" s="422"/>
      <c r="OR848" s="422"/>
      <c r="OS848" s="422"/>
      <c r="OT848" s="422"/>
      <c r="OU848" s="422"/>
      <c r="OV848" s="422"/>
      <c r="OW848" s="422"/>
      <c r="OX848" s="422"/>
      <c r="OY848" s="422"/>
      <c r="OZ848" s="422"/>
      <c r="PA848" s="422"/>
      <c r="PB848" s="422"/>
      <c r="PC848" s="422"/>
      <c r="PD848" s="422"/>
      <c r="PE848" s="422"/>
      <c r="PF848" s="422"/>
      <c r="PG848" s="422"/>
      <c r="PH848" s="422"/>
      <c r="PI848" s="422"/>
      <c r="PJ848" s="422"/>
      <c r="PK848" s="422"/>
      <c r="PL848" s="422"/>
      <c r="PM848" s="422"/>
      <c r="PN848" s="422"/>
      <c r="PO848" s="422"/>
      <c r="PP848" s="422"/>
      <c r="PQ848" s="422"/>
      <c r="PR848" s="422"/>
      <c r="PS848" s="422"/>
      <c r="PT848" s="422"/>
      <c r="PU848" s="422"/>
      <c r="PV848" s="422"/>
      <c r="PW848" s="422"/>
      <c r="PX848" s="422"/>
      <c r="PY848" s="422"/>
      <c r="PZ848" s="422"/>
      <c r="QA848" s="422"/>
      <c r="QB848" s="422"/>
      <c r="QC848" s="422"/>
      <c r="QD848" s="422"/>
      <c r="QE848" s="422"/>
      <c r="QF848" s="422"/>
      <c r="QG848" s="422"/>
      <c r="QH848" s="422"/>
      <c r="QI848" s="422"/>
      <c r="QJ848" s="422"/>
      <c r="QK848" s="422"/>
      <c r="QL848" s="422"/>
      <c r="QM848" s="422"/>
      <c r="QN848" s="422"/>
      <c r="QO848" s="422"/>
      <c r="QP848" s="422"/>
      <c r="QQ848" s="422"/>
      <c r="QR848" s="422"/>
      <c r="QS848" s="422"/>
      <c r="QT848" s="422"/>
      <c r="QU848" s="422"/>
      <c r="QV848" s="422"/>
      <c r="QW848" s="422"/>
      <c r="QX848" s="422"/>
      <c r="QY848" s="422"/>
      <c r="QZ848" s="422"/>
      <c r="RA848" s="422"/>
      <c r="RB848" s="422"/>
      <c r="RC848" s="422"/>
      <c r="RD848" s="422"/>
      <c r="RE848" s="422"/>
      <c r="RF848" s="422"/>
      <c r="RG848" s="422"/>
      <c r="RH848" s="422"/>
      <c r="RI848" s="422"/>
      <c r="RJ848" s="422"/>
      <c r="RK848" s="422"/>
      <c r="RL848" s="422"/>
      <c r="RM848" s="422"/>
      <c r="RN848" s="422"/>
      <c r="RO848" s="422"/>
      <c r="RP848" s="422"/>
      <c r="RQ848" s="422"/>
      <c r="RR848" s="422"/>
      <c r="RS848" s="422"/>
      <c r="RT848" s="422"/>
      <c r="RU848" s="422"/>
      <c r="RV848" s="422"/>
      <c r="RW848" s="422"/>
      <c r="RX848" s="422"/>
      <c r="RY848" s="422"/>
      <c r="RZ848" s="422"/>
      <c r="SA848" s="422"/>
      <c r="SB848" s="422"/>
      <c r="SC848" s="422"/>
      <c r="SD848" s="422"/>
      <c r="SE848" s="422"/>
      <c r="SF848" s="422"/>
      <c r="SG848" s="422"/>
      <c r="SH848" s="422"/>
      <c r="SI848" s="422"/>
      <c r="SJ848" s="422"/>
      <c r="SK848" s="422"/>
      <c r="SL848" s="422"/>
      <c r="SM848" s="422"/>
      <c r="SN848" s="422"/>
      <c r="SO848" s="422"/>
      <c r="SP848" s="422"/>
      <c r="SQ848" s="422"/>
      <c r="SR848" s="422"/>
      <c r="SS848" s="422"/>
      <c r="ST848" s="422"/>
      <c r="SU848" s="422"/>
      <c r="SV848" s="422"/>
      <c r="SW848" s="422"/>
      <c r="SX848" s="422"/>
      <c r="SY848" s="422"/>
      <c r="SZ848" s="422"/>
      <c r="TA848" s="422"/>
      <c r="TB848" s="422"/>
      <c r="TC848" s="422"/>
      <c r="TD848" s="422"/>
      <c r="TE848" s="422"/>
      <c r="TF848" s="422"/>
      <c r="TG848" s="422"/>
      <c r="TH848" s="422"/>
      <c r="TI848" s="422"/>
      <c r="TJ848" s="422"/>
      <c r="TK848" s="422"/>
      <c r="TL848" s="422"/>
      <c r="TM848" s="422"/>
      <c r="TN848" s="422"/>
      <c r="TO848" s="422"/>
      <c r="TP848" s="422"/>
      <c r="TQ848" s="422"/>
      <c r="TR848" s="422"/>
      <c r="TS848" s="422"/>
      <c r="TT848" s="422"/>
      <c r="TU848" s="422"/>
      <c r="TV848" s="422"/>
      <c r="TW848" s="422"/>
      <c r="TX848" s="422"/>
      <c r="TY848" s="422"/>
      <c r="TZ848" s="422"/>
      <c r="UA848" s="422"/>
      <c r="UB848" s="422"/>
      <c r="UC848" s="422"/>
      <c r="UD848" s="422"/>
      <c r="UE848" s="422"/>
      <c r="UF848" s="422"/>
      <c r="UG848" s="422"/>
      <c r="UH848" s="422"/>
      <c r="UI848" s="422"/>
      <c r="UJ848" s="422"/>
      <c r="UK848" s="422"/>
      <c r="UL848" s="422"/>
      <c r="UM848" s="422"/>
      <c r="UN848" s="422"/>
      <c r="UO848" s="422"/>
      <c r="UP848" s="422"/>
      <c r="UQ848" s="422"/>
      <c r="UR848" s="422"/>
      <c r="US848" s="422"/>
      <c r="UT848" s="422"/>
      <c r="UU848" s="422"/>
      <c r="UV848" s="422"/>
      <c r="UW848" s="422"/>
      <c r="UX848" s="422"/>
      <c r="UY848" s="422"/>
      <c r="UZ848" s="422"/>
      <c r="VA848" s="422"/>
      <c r="VB848" s="422"/>
      <c r="VC848" s="422"/>
      <c r="VD848" s="422"/>
      <c r="VE848" s="422"/>
      <c r="VF848" s="422"/>
      <c r="VG848" s="422"/>
      <c r="VH848" s="422"/>
      <c r="VI848" s="422"/>
      <c r="VJ848" s="422"/>
      <c r="VK848" s="422"/>
      <c r="VL848" s="422"/>
      <c r="VM848" s="422"/>
      <c r="VN848" s="422"/>
      <c r="VO848" s="422"/>
      <c r="VP848" s="422"/>
      <c r="VQ848" s="422"/>
      <c r="VR848" s="422"/>
      <c r="VS848" s="422"/>
      <c r="VT848" s="422"/>
      <c r="VU848" s="422"/>
      <c r="VV848" s="422"/>
      <c r="VW848" s="422"/>
      <c r="VX848" s="422"/>
      <c r="VY848" s="422"/>
      <c r="VZ848" s="422"/>
      <c r="WA848" s="422"/>
      <c r="WB848" s="422"/>
      <c r="WC848" s="422"/>
      <c r="WD848" s="422"/>
      <c r="WE848" s="422"/>
      <c r="WF848" s="422"/>
      <c r="WG848" s="422"/>
      <c r="WH848" s="422"/>
      <c r="WI848" s="422"/>
      <c r="WJ848" s="422"/>
      <c r="WK848" s="422"/>
      <c r="WL848" s="422"/>
      <c r="WM848" s="422"/>
      <c r="WN848" s="422"/>
      <c r="WO848" s="422"/>
      <c r="WP848" s="422"/>
      <c r="WQ848" s="422"/>
      <c r="WR848" s="422"/>
      <c r="WS848" s="422"/>
      <c r="WT848" s="422"/>
      <c r="WU848" s="422"/>
      <c r="WV848" s="422"/>
      <c r="WW848" s="422"/>
      <c r="WX848" s="422"/>
      <c r="WY848" s="422"/>
      <c r="WZ848" s="422"/>
      <c r="XA848" s="422"/>
      <c r="XB848" s="422"/>
      <c r="XC848" s="422"/>
      <c r="XD848" s="422"/>
      <c r="XE848" s="422"/>
      <c r="XF848" s="422"/>
      <c r="XG848" s="422"/>
      <c r="XH848" s="422"/>
      <c r="XI848" s="422"/>
      <c r="XJ848" s="422"/>
      <c r="XK848" s="422"/>
      <c r="XL848" s="422"/>
      <c r="XM848" s="422"/>
      <c r="XN848" s="422"/>
      <c r="XO848" s="422"/>
      <c r="XP848" s="422"/>
      <c r="XQ848" s="422"/>
      <c r="XR848" s="422"/>
      <c r="XS848" s="422"/>
      <c r="XT848" s="422"/>
      <c r="XU848" s="422"/>
      <c r="XV848" s="422"/>
      <c r="XW848" s="422"/>
      <c r="XX848" s="422"/>
      <c r="XY848" s="422"/>
      <c r="XZ848" s="422"/>
      <c r="YA848" s="422"/>
      <c r="YB848" s="422"/>
      <c r="YC848" s="422"/>
      <c r="YD848" s="422"/>
      <c r="YE848" s="422"/>
      <c r="YF848" s="422"/>
      <c r="YG848" s="422"/>
      <c r="YH848" s="422"/>
      <c r="YI848" s="422"/>
      <c r="YJ848" s="422"/>
      <c r="YK848" s="422"/>
      <c r="YL848" s="422"/>
      <c r="YM848" s="422"/>
      <c r="YN848" s="422"/>
      <c r="YO848" s="422"/>
      <c r="YP848" s="422"/>
      <c r="YQ848" s="422"/>
      <c r="YR848" s="422"/>
      <c r="YS848" s="422"/>
      <c r="YT848" s="422"/>
      <c r="YU848" s="422"/>
      <c r="YV848" s="422"/>
      <c r="YW848" s="422"/>
      <c r="YX848" s="422"/>
      <c r="YY848" s="422"/>
      <c r="YZ848" s="422"/>
      <c r="ZA848" s="422"/>
      <c r="ZB848" s="422"/>
      <c r="ZC848" s="422"/>
      <c r="ZD848" s="422"/>
      <c r="ZE848" s="422"/>
      <c r="ZF848" s="422"/>
      <c r="ZG848" s="422"/>
      <c r="ZH848" s="422"/>
      <c r="ZI848" s="422"/>
      <c r="ZJ848" s="422"/>
      <c r="ZK848" s="422"/>
      <c r="ZL848" s="422"/>
      <c r="ZM848" s="422"/>
      <c r="ZN848" s="422"/>
      <c r="ZO848" s="422"/>
      <c r="ZP848" s="422"/>
      <c r="ZQ848" s="422"/>
      <c r="ZR848" s="422"/>
      <c r="ZS848" s="422"/>
      <c r="ZT848" s="422"/>
      <c r="ZU848" s="422"/>
      <c r="ZV848" s="422"/>
      <c r="ZW848" s="422"/>
      <c r="ZX848" s="422"/>
      <c r="ZY848" s="422"/>
      <c r="ZZ848" s="422"/>
      <c r="AAA848" s="422"/>
      <c r="AAB848" s="422"/>
      <c r="AAC848" s="422"/>
      <c r="AAD848" s="422"/>
      <c r="AAE848" s="422"/>
      <c r="AAF848" s="422"/>
      <c r="AAG848" s="422"/>
      <c r="AAH848" s="422"/>
      <c r="AAI848" s="422"/>
      <c r="AAJ848" s="422"/>
      <c r="AAK848" s="422"/>
      <c r="AAL848" s="422"/>
      <c r="AAM848" s="422"/>
      <c r="AAN848" s="422"/>
      <c r="AAO848" s="422"/>
      <c r="AAP848" s="422"/>
      <c r="AAQ848" s="422"/>
      <c r="AAR848" s="422"/>
      <c r="AAS848" s="422"/>
      <c r="AAT848" s="422"/>
      <c r="AAU848" s="422"/>
      <c r="AAV848" s="422"/>
      <c r="AAW848" s="422"/>
      <c r="AAX848" s="422"/>
      <c r="AAY848" s="422"/>
      <c r="AAZ848" s="422"/>
      <c r="ABA848" s="422"/>
      <c r="ABB848" s="422"/>
      <c r="ABC848" s="422"/>
      <c r="ABD848" s="422"/>
      <c r="ABE848" s="422"/>
      <c r="ABF848" s="422"/>
      <c r="ABG848" s="422"/>
      <c r="ABH848" s="422"/>
      <c r="ABI848" s="422"/>
      <c r="ABJ848" s="422"/>
      <c r="ABK848" s="422"/>
      <c r="ABL848" s="422"/>
      <c r="ABM848" s="422"/>
      <c r="ABN848" s="422"/>
      <c r="ABO848" s="422"/>
      <c r="ABP848" s="422"/>
      <c r="ABQ848" s="422"/>
      <c r="ABR848" s="422"/>
      <c r="ABS848" s="422"/>
      <c r="ABT848" s="422"/>
      <c r="ABU848" s="422"/>
      <c r="ABV848" s="422"/>
      <c r="ABW848" s="422"/>
      <c r="ABX848" s="422"/>
      <c r="ABY848" s="422"/>
      <c r="ABZ848" s="422"/>
      <c r="ACA848" s="422"/>
      <c r="ACB848" s="422"/>
      <c r="ACC848" s="422"/>
      <c r="ACD848" s="422"/>
      <c r="ACE848" s="422"/>
      <c r="ACF848" s="422"/>
      <c r="ACG848" s="422"/>
      <c r="ACH848" s="422"/>
      <c r="ACI848" s="422"/>
      <c r="ACJ848" s="422"/>
      <c r="ACK848" s="422"/>
      <c r="ACL848" s="422"/>
      <c r="ACM848" s="422"/>
      <c r="ACN848" s="422"/>
      <c r="ACO848" s="422"/>
      <c r="ACP848" s="422"/>
      <c r="ACQ848" s="422"/>
      <c r="ACR848" s="422"/>
      <c r="ACS848" s="422"/>
      <c r="ACT848" s="422"/>
      <c r="ACU848" s="422"/>
      <c r="ACV848" s="422"/>
      <c r="ACW848" s="422"/>
      <c r="ACX848" s="422"/>
      <c r="ACY848" s="422"/>
      <c r="ACZ848" s="422"/>
      <c r="ADA848" s="422"/>
      <c r="ADB848" s="422"/>
      <c r="ADC848" s="422"/>
      <c r="ADD848" s="422"/>
      <c r="ADE848" s="422"/>
      <c r="ADF848" s="422"/>
      <c r="ADG848" s="422"/>
      <c r="ADH848" s="422"/>
      <c r="ADI848" s="422"/>
      <c r="ADJ848" s="422"/>
      <c r="ADK848" s="422"/>
      <c r="ADL848" s="422"/>
      <c r="ADM848" s="422"/>
      <c r="ADN848" s="422"/>
      <c r="ADO848" s="422"/>
      <c r="ADP848" s="422"/>
      <c r="ADQ848" s="422"/>
      <c r="ADR848" s="422"/>
      <c r="ADS848" s="422"/>
      <c r="ADT848" s="422"/>
      <c r="ADU848" s="422"/>
      <c r="ADV848" s="422"/>
      <c r="ADW848" s="422"/>
      <c r="ADX848" s="422"/>
      <c r="ADY848" s="422"/>
      <c r="ADZ848" s="422"/>
      <c r="AEA848" s="422"/>
      <c r="AEB848" s="422"/>
      <c r="AEC848" s="422"/>
      <c r="AED848" s="422"/>
      <c r="AEE848" s="422"/>
      <c r="AEF848" s="422"/>
      <c r="AEG848" s="422"/>
      <c r="AEH848" s="422"/>
      <c r="AEI848" s="422"/>
      <c r="AEJ848" s="422"/>
      <c r="AEK848" s="422"/>
      <c r="AEL848" s="422"/>
      <c r="AEM848" s="422"/>
      <c r="AEN848" s="422"/>
      <c r="AEO848" s="422"/>
      <c r="AEP848" s="422"/>
      <c r="AEQ848" s="422"/>
      <c r="AER848" s="422"/>
      <c r="AES848" s="422"/>
      <c r="AET848" s="422"/>
      <c r="AEU848" s="422"/>
      <c r="AEV848" s="422"/>
      <c r="AEW848" s="422"/>
      <c r="AEX848" s="422"/>
      <c r="AEY848" s="422"/>
      <c r="AEZ848" s="422"/>
      <c r="AFA848" s="422"/>
      <c r="AFB848" s="422"/>
      <c r="AFC848" s="422"/>
      <c r="AFD848" s="422"/>
      <c r="AFE848" s="422"/>
      <c r="AFF848" s="422"/>
      <c r="AFG848" s="422"/>
      <c r="AFH848" s="422"/>
      <c r="AFI848" s="422"/>
      <c r="AFJ848" s="422"/>
      <c r="AFK848" s="422"/>
      <c r="AFL848" s="422"/>
      <c r="AFM848" s="422"/>
      <c r="AFN848" s="422"/>
      <c r="AFO848" s="422"/>
      <c r="AFP848" s="422"/>
      <c r="AFQ848" s="422"/>
      <c r="AFR848" s="422"/>
      <c r="AFS848" s="422"/>
      <c r="AFT848" s="422"/>
      <c r="AFU848" s="422"/>
      <c r="AFV848" s="422"/>
      <c r="AFW848" s="422"/>
      <c r="AFX848" s="422"/>
      <c r="AFY848" s="422"/>
      <c r="AFZ848" s="422"/>
      <c r="AGA848" s="422"/>
      <c r="AGB848" s="422"/>
      <c r="AGC848" s="422"/>
      <c r="AGD848" s="422"/>
      <c r="AGE848" s="422"/>
      <c r="AGF848" s="422"/>
      <c r="AGG848" s="422"/>
      <c r="AGH848" s="422"/>
      <c r="AGI848" s="422"/>
      <c r="AGJ848" s="422"/>
      <c r="AGK848" s="422"/>
      <c r="AGL848" s="422"/>
      <c r="AGM848" s="422"/>
      <c r="AGN848" s="422"/>
      <c r="AGO848" s="422"/>
      <c r="AGP848" s="422"/>
      <c r="AGQ848" s="422"/>
      <c r="AGR848" s="422"/>
      <c r="AGS848" s="422"/>
      <c r="AGT848" s="422"/>
      <c r="AGU848" s="422"/>
      <c r="AGV848" s="422"/>
      <c r="AGW848" s="422"/>
      <c r="AGX848" s="422"/>
      <c r="AGY848" s="422"/>
      <c r="AGZ848" s="422"/>
      <c r="AHA848" s="422"/>
      <c r="AHB848" s="422"/>
      <c r="AHC848" s="422"/>
      <c r="AHD848" s="422"/>
      <c r="AHE848" s="422"/>
      <c r="AHF848" s="422"/>
      <c r="AHG848" s="422"/>
      <c r="AHH848" s="422"/>
      <c r="AHI848" s="422"/>
      <c r="AHJ848" s="422"/>
      <c r="AHK848" s="422"/>
      <c r="AHL848" s="422"/>
      <c r="AHM848" s="422"/>
      <c r="AHN848" s="422"/>
      <c r="AHO848" s="422"/>
      <c r="AHP848" s="422"/>
      <c r="AHQ848" s="422"/>
      <c r="AHR848" s="422"/>
      <c r="AHS848" s="422"/>
      <c r="AHT848" s="422"/>
      <c r="AHU848" s="422"/>
      <c r="AHV848" s="422"/>
      <c r="AHW848" s="422"/>
      <c r="AHX848" s="422"/>
      <c r="AHY848" s="422"/>
      <c r="AHZ848" s="422"/>
      <c r="AIA848" s="422"/>
      <c r="AIB848" s="422"/>
      <c r="AIC848" s="422"/>
      <c r="AID848" s="422"/>
      <c r="AIE848" s="422"/>
      <c r="AIF848" s="422"/>
      <c r="AIG848" s="422"/>
      <c r="AIH848" s="422"/>
      <c r="AII848" s="422"/>
      <c r="AIJ848" s="422"/>
      <c r="AIK848" s="422"/>
      <c r="AIL848" s="422"/>
      <c r="AIM848" s="422"/>
      <c r="AIN848" s="422"/>
      <c r="AIO848" s="422"/>
      <c r="AIP848" s="422"/>
      <c r="AIQ848" s="422"/>
      <c r="AIR848" s="422"/>
      <c r="AIS848" s="422"/>
      <c r="AIT848" s="422"/>
      <c r="AIU848" s="422"/>
      <c r="AIV848" s="422"/>
      <c r="AIW848" s="422"/>
      <c r="AIX848" s="422"/>
      <c r="AIY848" s="422"/>
      <c r="AIZ848" s="422"/>
      <c r="AJA848" s="422"/>
      <c r="AJB848" s="422"/>
      <c r="AJC848" s="422"/>
      <c r="AJD848" s="422"/>
      <c r="AJE848" s="422"/>
      <c r="AJF848" s="422"/>
      <c r="AJG848" s="422"/>
      <c r="AJH848" s="422"/>
      <c r="AJI848" s="422"/>
      <c r="AJJ848" s="422"/>
      <c r="AJK848" s="422"/>
      <c r="AJL848" s="422"/>
      <c r="AJM848" s="422"/>
      <c r="AJN848" s="422"/>
      <c r="AJO848" s="422"/>
      <c r="AJP848" s="422"/>
      <c r="AJQ848" s="422"/>
      <c r="AJR848" s="422"/>
      <c r="AJS848" s="422"/>
      <c r="AJT848" s="422"/>
      <c r="AJU848" s="422"/>
      <c r="AJV848" s="422"/>
      <c r="AJW848" s="422"/>
      <c r="AJX848" s="422"/>
      <c r="AJY848" s="422"/>
      <c r="AJZ848" s="422"/>
      <c r="AKA848" s="422"/>
      <c r="AKB848" s="422"/>
      <c r="AKC848" s="422"/>
      <c r="AKD848" s="422"/>
      <c r="AKE848" s="422"/>
      <c r="AKF848" s="422"/>
      <c r="AKG848" s="422"/>
      <c r="AKH848" s="422"/>
      <c r="AKI848" s="422"/>
      <c r="AKJ848" s="422"/>
      <c r="AKK848" s="422"/>
      <c r="AKL848" s="422"/>
      <c r="AKM848" s="422"/>
      <c r="AKN848" s="422"/>
      <c r="AKO848" s="422"/>
      <c r="AKP848" s="422"/>
      <c r="AKQ848" s="422"/>
      <c r="AKR848" s="422"/>
      <c r="AKS848" s="422"/>
      <c r="AKT848" s="422"/>
      <c r="AKU848" s="422"/>
      <c r="AKV848" s="422"/>
      <c r="AKW848" s="422"/>
      <c r="AKX848" s="422"/>
      <c r="AKY848" s="422"/>
      <c r="AKZ848" s="422"/>
      <c r="ALA848" s="422"/>
      <c r="ALB848" s="422"/>
      <c r="ALC848" s="422"/>
      <c r="ALD848" s="422"/>
      <c r="ALE848" s="422"/>
      <c r="ALF848" s="422"/>
      <c r="ALG848" s="422"/>
      <c r="ALH848" s="422"/>
      <c r="ALI848" s="422"/>
      <c r="ALJ848" s="422"/>
      <c r="ALK848" s="422"/>
      <c r="ALL848" s="422"/>
      <c r="ALM848" s="422"/>
      <c r="ALN848" s="422"/>
      <c r="ALO848" s="422"/>
      <c r="ALP848" s="422"/>
      <c r="ALQ848" s="422"/>
      <c r="ALR848" s="422"/>
      <c r="ALS848" s="422"/>
      <c r="ALT848" s="422"/>
      <c r="ALU848" s="422"/>
      <c r="ALV848" s="422"/>
      <c r="ALW848" s="422"/>
      <c r="ALX848" s="422"/>
      <c r="ALY848" s="422"/>
      <c r="ALZ848" s="422"/>
      <c r="AMA848" s="422"/>
      <c r="AMB848" s="422"/>
      <c r="AMC848" s="422"/>
      <c r="AMD848" s="422"/>
      <c r="AME848" s="422"/>
      <c r="AMF848" s="422"/>
      <c r="AMG848" s="422"/>
      <c r="AMH848" s="422"/>
      <c r="AMI848" s="422"/>
      <c r="AMJ848" s="422"/>
      <c r="AMK848" s="422"/>
      <c r="AML848" s="422"/>
      <c r="AMM848" s="422"/>
      <c r="AMN848" s="422"/>
      <c r="AMO848" s="422"/>
      <c r="AMP848" s="422"/>
      <c r="AMQ848" s="422"/>
      <c r="AMR848" s="422"/>
      <c r="AMS848" s="422"/>
      <c r="AMT848" s="422"/>
      <c r="AMU848" s="422"/>
      <c r="AMV848" s="422"/>
      <c r="AMW848" s="422"/>
      <c r="AMX848" s="422"/>
    </row>
    <row r="849" spans="1:1038" s="288" customFormat="1" ht="18" customHeight="1">
      <c r="A849" s="549" t="s">
        <v>2392</v>
      </c>
      <c r="B849" s="283" t="s">
        <v>1647</v>
      </c>
      <c r="C849" s="227"/>
      <c r="D849" s="284" t="s">
        <v>1279</v>
      </c>
      <c r="E849" s="227">
        <v>101</v>
      </c>
      <c r="F849" s="227">
        <v>1</v>
      </c>
      <c r="G849" s="286" t="str">
        <f t="shared" si="601"/>
        <v>101-1</v>
      </c>
      <c r="H849" s="227">
        <v>9</v>
      </c>
      <c r="I849" s="227">
        <v>94</v>
      </c>
      <c r="J849" s="477">
        <f t="shared" ref="J849:J955" si="605">IF(H849=0, 1, 0)</f>
        <v>0</v>
      </c>
      <c r="K849" s="478" t="str">
        <f>IF(J850=1,IF(((VLOOKUP($G849,[4]Depth_Lookup!$A$3:$J$550,9,FALSE))-(I849/100))=0,"Good",IF(((VLOOKUP($G849,[4]Depth_Lookup!$A$3:$J$550,9,FALSE))-(I849/100))&gt;0,"Too Short","Too Long")))</f>
        <v>Good</v>
      </c>
      <c r="L849" s="171">
        <f>(VLOOKUP($G849,Depth_Lookup!$A$3:$J$410,10,FALSE))+(H849/100)</f>
        <v>263.78999999999996</v>
      </c>
      <c r="M849" s="171">
        <f>(VLOOKUP($G849,Depth_Lookup!$A$3:$J$410,10,FALSE))+(I849/100)</f>
        <v>264.64</v>
      </c>
      <c r="N849" s="230" t="s">
        <v>2396</v>
      </c>
      <c r="O849" s="227">
        <v>1</v>
      </c>
      <c r="P849" s="227" t="s">
        <v>853</v>
      </c>
      <c r="Q849" s="227" t="s">
        <v>125</v>
      </c>
      <c r="R849" s="286" t="str">
        <f t="shared" si="602"/>
        <v>SerpentinizedHarzburgite</v>
      </c>
      <c r="S849" s="227" t="s">
        <v>116</v>
      </c>
      <c r="T849" s="227" t="s">
        <v>700</v>
      </c>
      <c r="U849" s="227" t="s">
        <v>108</v>
      </c>
      <c r="V849" s="227" t="s">
        <v>509</v>
      </c>
      <c r="W849" s="227" t="s">
        <v>2393</v>
      </c>
      <c r="X849" s="287">
        <f>VLOOKUP(W849,[4]definitions_list_lookup!$A$13:$B$19,2,0)</f>
        <v>5</v>
      </c>
      <c r="Y849" s="227" t="s">
        <v>90</v>
      </c>
      <c r="Z849" s="227" t="s">
        <v>91</v>
      </c>
      <c r="AA849" s="227"/>
      <c r="AB849" s="227"/>
      <c r="AC849" s="227"/>
      <c r="AD849" s="227"/>
      <c r="AE849" s="233"/>
      <c r="AF849" s="286" t="e">
        <f>VLOOKUP(AE849,[4]definitions_list_mag!$V$12:$W$15,2,0)</f>
        <v>#N/A</v>
      </c>
      <c r="AG849" s="237"/>
      <c r="AH849" s="227"/>
      <c r="AI849" s="240">
        <f t="shared" ref="AI849:AI899" si="606">100-(AO849+AU849+BA849+BM849)</f>
        <v>76</v>
      </c>
      <c r="AJ849" s="227"/>
      <c r="AK849" s="227"/>
      <c r="AL849" s="227"/>
      <c r="AM849" s="227"/>
      <c r="AN849" s="227"/>
      <c r="AO849" s="240"/>
      <c r="AP849" s="227"/>
      <c r="AQ849" s="227"/>
      <c r="AR849" s="227"/>
      <c r="AS849" s="227"/>
      <c r="AT849" s="227"/>
      <c r="AU849" s="240">
        <v>3</v>
      </c>
      <c r="AV849" s="227">
        <v>5</v>
      </c>
      <c r="AW849" s="227">
        <v>2</v>
      </c>
      <c r="AX849" s="227" t="s">
        <v>110</v>
      </c>
      <c r="AY849" s="227" t="s">
        <v>103</v>
      </c>
      <c r="AZ849" s="227"/>
      <c r="BA849" s="240">
        <v>20</v>
      </c>
      <c r="BB849" s="227">
        <v>7</v>
      </c>
      <c r="BC849" s="227">
        <v>3</v>
      </c>
      <c r="BD849" s="227" t="s">
        <v>118</v>
      </c>
      <c r="BE849" s="227" t="s">
        <v>103</v>
      </c>
      <c r="BF849" s="227"/>
      <c r="BG849" s="240"/>
      <c r="BH849" s="227"/>
      <c r="BI849" s="227"/>
      <c r="BJ849" s="227"/>
      <c r="BK849" s="227"/>
      <c r="BL849" s="227"/>
      <c r="BM849" s="240">
        <v>1</v>
      </c>
      <c r="BN849" s="227">
        <v>1</v>
      </c>
      <c r="BO849" s="227">
        <v>0.5</v>
      </c>
      <c r="BP849" s="227"/>
      <c r="BQ849" s="227"/>
      <c r="BR849" s="227"/>
      <c r="BS849" s="227"/>
      <c r="BT849" s="227"/>
      <c r="BU849" s="227"/>
      <c r="BV849" s="227"/>
      <c r="BW849" s="227"/>
      <c r="BX849" s="227"/>
      <c r="BY849" s="240"/>
      <c r="BZ849" s="227"/>
      <c r="CA849" s="227"/>
      <c r="CB849" s="227"/>
      <c r="CC849" s="227"/>
      <c r="CD849" s="227"/>
      <c r="CE849" s="227"/>
      <c r="CF849" s="290">
        <f t="shared" si="603"/>
        <v>100</v>
      </c>
      <c r="CG849" s="148"/>
      <c r="CH849" s="149" t="s">
        <v>1329</v>
      </c>
      <c r="CI849" s="149">
        <v>90</v>
      </c>
      <c r="CJ849" s="149" t="s">
        <v>514</v>
      </c>
      <c r="CK849" s="151"/>
      <c r="CL849" s="152"/>
      <c r="CM849" s="152"/>
      <c r="CN849" s="152"/>
      <c r="CO849" s="152"/>
      <c r="CP849" s="152"/>
      <c r="CQ849" s="152"/>
      <c r="CR849" s="152"/>
      <c r="CS849" s="152"/>
      <c r="CT849" s="152"/>
      <c r="CU849" s="152"/>
      <c r="CV849" s="152"/>
      <c r="CW849" s="152"/>
      <c r="CX849" s="152"/>
      <c r="CY849" s="152"/>
      <c r="CZ849" s="152"/>
      <c r="DA849" s="152"/>
      <c r="DB849" s="152">
        <v>85</v>
      </c>
      <c r="DC849" s="240">
        <v>15</v>
      </c>
      <c r="DD849" s="152"/>
      <c r="DE849" s="152"/>
      <c r="DF849" s="152"/>
      <c r="DG849" s="152"/>
      <c r="DH849" s="152"/>
      <c r="DI849" s="152"/>
      <c r="DJ849" s="152"/>
      <c r="DK849" s="208">
        <f t="shared" si="604"/>
        <v>100</v>
      </c>
      <c r="DL849" s="148"/>
      <c r="DM849" s="152"/>
      <c r="DN849" s="152"/>
      <c r="DO849" s="153"/>
      <c r="DQ849" s="148"/>
      <c r="DR849" s="153"/>
      <c r="DS849" s="148"/>
      <c r="DT849" s="261" t="s">
        <v>2397</v>
      </c>
      <c r="DU849" s="229"/>
      <c r="DV849" s="229"/>
      <c r="DW849" s="291" t="e">
        <f>VLOOKUP(P849,[4]definitions_list_lookup!$K$30:$L$54,2,0)</f>
        <v>#N/A</v>
      </c>
      <c r="DX849" s="154" t="s">
        <v>1838</v>
      </c>
      <c r="DY849" s="154" t="s">
        <v>2395</v>
      </c>
      <c r="DZ849" s="479"/>
      <c r="EA849" s="292"/>
      <c r="EB849" s="229"/>
      <c r="EC849" s="292"/>
      <c r="ED849" s="229" t="s">
        <v>2517</v>
      </c>
      <c r="EE849" s="293"/>
      <c r="EF849" s="294"/>
      <c r="EG849" s="293"/>
      <c r="EH849" s="295"/>
      <c r="EI849" s="296"/>
      <c r="EJ849" s="297"/>
      <c r="EK849" s="298"/>
      <c r="EL849" s="293"/>
      <c r="EM849" s="295"/>
      <c r="EN849" s="295"/>
      <c r="EO849" s="321"/>
      <c r="EP849" s="321"/>
      <c r="EQ849" s="321"/>
      <c r="ER849" s="321"/>
      <c r="ES849" s="321"/>
      <c r="ET849" s="321"/>
      <c r="EU849" s="321"/>
      <c r="EV849" s="322"/>
      <c r="EW849" s="322"/>
      <c r="EX849" s="322"/>
      <c r="EY849" s="322"/>
      <c r="EZ849" s="192" t="e">
        <f t="shared" si="574"/>
        <v>#DIV/0!</v>
      </c>
      <c r="FA849" s="192" t="e">
        <f t="shared" si="575"/>
        <v>#DIV/0!</v>
      </c>
      <c r="FB849" s="192" t="e">
        <f t="shared" si="576"/>
        <v>#DIV/0!</v>
      </c>
      <c r="FC849" s="192" t="e">
        <f t="shared" si="577"/>
        <v>#DIV/0!</v>
      </c>
      <c r="FD849" s="192" t="e">
        <f t="shared" si="578"/>
        <v>#DIV/0!</v>
      </c>
      <c r="FE849" s="193" t="e">
        <f t="shared" si="579"/>
        <v>#DIV/0!</v>
      </c>
      <c r="FF849" s="194" t="e">
        <f t="shared" si="580"/>
        <v>#DIV/0!</v>
      </c>
      <c r="FG849" s="293"/>
      <c r="FH849" s="295"/>
      <c r="FI849" s="778">
        <f t="shared" si="582"/>
        <v>0</v>
      </c>
      <c r="FJ849" s="779" t="e">
        <f t="shared" si="583"/>
        <v>#DIV/0!</v>
      </c>
      <c r="FK849" s="779" t="e">
        <f t="shared" si="584"/>
        <v>#DIV/0!</v>
      </c>
      <c r="FL849" s="780" t="e">
        <f t="shared" si="585"/>
        <v>#DIV/0!</v>
      </c>
      <c r="FM849" s="169" t="e">
        <f t="shared" si="586"/>
        <v>#DIV/0!</v>
      </c>
      <c r="FN849" s="783" t="e">
        <f t="shared" si="587"/>
        <v>#DIV/0!</v>
      </c>
      <c r="FO849" s="227"/>
      <c r="FP849" s="227"/>
      <c r="FQ849" s="227"/>
      <c r="FR849" s="227"/>
      <c r="FS849" s="227"/>
      <c r="FT849" s="227"/>
      <c r="FU849" s="227"/>
      <c r="FV849" s="227"/>
      <c r="FW849" s="227"/>
      <c r="FX849" s="227"/>
      <c r="FY849" s="227"/>
      <c r="FZ849" s="227"/>
      <c r="GA849" s="227"/>
      <c r="GB849" s="227"/>
      <c r="GC849" s="227"/>
      <c r="GD849" s="227"/>
      <c r="GE849" s="227"/>
      <c r="GF849" s="227"/>
      <c r="GG849" s="227"/>
      <c r="GH849" s="227"/>
      <c r="GI849" s="227"/>
      <c r="GJ849" s="227"/>
      <c r="GK849" s="227"/>
      <c r="GL849" s="227"/>
      <c r="GM849" s="227"/>
      <c r="GN849" s="227"/>
      <c r="GO849" s="227"/>
      <c r="GP849" s="227"/>
      <c r="GQ849" s="227"/>
      <c r="GR849" s="227"/>
      <c r="GS849" s="227"/>
      <c r="GT849" s="227"/>
      <c r="GU849" s="227"/>
      <c r="GV849" s="227"/>
      <c r="GW849" s="227"/>
      <c r="GX849" s="227"/>
      <c r="GY849" s="227"/>
      <c r="GZ849" s="227"/>
      <c r="HA849" s="227"/>
      <c r="HB849" s="227"/>
      <c r="HC849" s="227"/>
      <c r="HD849" s="227"/>
      <c r="HE849" s="227"/>
      <c r="HF849" s="227"/>
      <c r="HG849" s="227"/>
      <c r="HH849" s="227"/>
      <c r="HI849" s="227"/>
      <c r="HJ849" s="227"/>
      <c r="HK849" s="227"/>
      <c r="HL849" s="227"/>
      <c r="HM849" s="227"/>
      <c r="HN849" s="227"/>
      <c r="HO849" s="227"/>
      <c r="HP849" s="227"/>
      <c r="HQ849" s="227"/>
      <c r="HR849" s="227"/>
      <c r="HS849" s="227"/>
      <c r="HT849" s="227"/>
      <c r="HU849" s="227"/>
      <c r="HV849" s="227"/>
      <c r="HW849" s="227"/>
      <c r="HX849" s="227"/>
      <c r="HY849" s="227"/>
      <c r="HZ849" s="227"/>
      <c r="IA849" s="227"/>
      <c r="IB849" s="227"/>
      <c r="IC849" s="227"/>
      <c r="ID849" s="227"/>
      <c r="IE849" s="227"/>
      <c r="IF849" s="227"/>
      <c r="IG849" s="227"/>
      <c r="IH849" s="227"/>
      <c r="II849" s="227"/>
      <c r="IJ849" s="227"/>
      <c r="IK849" s="227"/>
      <c r="IL849" s="227"/>
      <c r="IM849" s="227"/>
      <c r="IN849" s="227"/>
      <c r="IO849" s="227"/>
      <c r="IP849" s="227"/>
      <c r="IQ849" s="227"/>
      <c r="IR849" s="227"/>
      <c r="IS849" s="227"/>
      <c r="IT849" s="227"/>
      <c r="IU849" s="227"/>
      <c r="IV849" s="227"/>
      <c r="IW849" s="227"/>
      <c r="IX849" s="227"/>
      <c r="IY849" s="227"/>
      <c r="IZ849" s="227"/>
      <c r="JA849" s="227"/>
      <c r="JB849" s="227"/>
      <c r="JC849" s="227"/>
      <c r="JD849" s="227"/>
      <c r="JE849" s="227"/>
      <c r="JF849" s="227"/>
      <c r="JG849" s="227"/>
      <c r="JH849" s="227"/>
      <c r="JI849" s="227"/>
      <c r="JJ849" s="227"/>
      <c r="JK849" s="227"/>
      <c r="JL849" s="227"/>
      <c r="JM849" s="227"/>
      <c r="JN849" s="227"/>
      <c r="JO849" s="227"/>
      <c r="JP849" s="227"/>
      <c r="JQ849" s="227"/>
      <c r="JR849" s="227"/>
      <c r="JS849" s="227"/>
      <c r="JT849" s="227"/>
      <c r="JU849" s="227"/>
      <c r="JV849" s="227"/>
      <c r="JW849" s="227"/>
      <c r="JX849" s="227"/>
      <c r="JY849" s="227"/>
      <c r="JZ849" s="227"/>
      <c r="KA849" s="227"/>
      <c r="KB849" s="227"/>
      <c r="KC849" s="227"/>
      <c r="KD849" s="227"/>
      <c r="KE849" s="227"/>
      <c r="KF849" s="227"/>
      <c r="KG849" s="227"/>
      <c r="KH849" s="227"/>
      <c r="KI849" s="227"/>
      <c r="KJ849" s="227"/>
      <c r="KK849" s="227"/>
      <c r="KL849" s="227"/>
      <c r="KM849" s="227"/>
      <c r="KN849" s="227"/>
      <c r="KO849" s="227"/>
      <c r="KP849" s="227"/>
      <c r="KQ849" s="227"/>
      <c r="KR849" s="227"/>
      <c r="KS849" s="227"/>
      <c r="KT849" s="227"/>
      <c r="KU849" s="227"/>
      <c r="KV849" s="227"/>
      <c r="KW849" s="227"/>
      <c r="KX849" s="227"/>
      <c r="KY849" s="227"/>
      <c r="KZ849" s="227"/>
      <c r="LA849" s="227"/>
      <c r="LB849" s="227"/>
      <c r="LC849" s="227"/>
      <c r="LD849" s="227"/>
      <c r="LE849" s="227"/>
      <c r="LF849" s="227"/>
      <c r="LG849" s="227"/>
      <c r="LH849" s="227"/>
      <c r="LI849" s="227"/>
      <c r="LJ849" s="227"/>
      <c r="LK849" s="227"/>
      <c r="LL849" s="227"/>
      <c r="LM849" s="227"/>
      <c r="LN849" s="227"/>
      <c r="LO849" s="227"/>
      <c r="LP849" s="227"/>
      <c r="LQ849" s="227"/>
      <c r="LR849" s="227"/>
      <c r="LS849" s="227"/>
      <c r="LT849" s="227"/>
      <c r="LU849" s="227"/>
      <c r="LV849" s="227"/>
      <c r="LW849" s="227"/>
      <c r="LX849" s="227"/>
      <c r="LY849" s="227"/>
      <c r="LZ849" s="227"/>
      <c r="MA849" s="227"/>
      <c r="MB849" s="227"/>
      <c r="MC849" s="227"/>
      <c r="MD849" s="227"/>
      <c r="ME849" s="227"/>
      <c r="MF849" s="227"/>
      <c r="MG849" s="227"/>
      <c r="MH849" s="227"/>
      <c r="MI849" s="227"/>
      <c r="MJ849" s="227"/>
      <c r="MK849" s="227"/>
      <c r="ML849" s="227"/>
      <c r="MM849" s="227"/>
      <c r="MN849" s="227"/>
      <c r="MO849" s="227"/>
      <c r="MP849" s="227"/>
      <c r="MQ849" s="227"/>
      <c r="MR849" s="227"/>
      <c r="MS849" s="227"/>
      <c r="MT849" s="227"/>
      <c r="MU849" s="227"/>
      <c r="MV849" s="227"/>
      <c r="MW849" s="227"/>
      <c r="MX849" s="227"/>
      <c r="MY849" s="227"/>
      <c r="MZ849" s="227"/>
      <c r="NA849" s="227"/>
      <c r="NB849" s="227"/>
      <c r="NC849" s="227"/>
      <c r="ND849" s="227"/>
      <c r="NE849" s="227"/>
      <c r="NF849" s="227"/>
      <c r="NG849" s="227"/>
      <c r="NH849" s="227"/>
      <c r="NI849" s="227"/>
      <c r="NJ849" s="227"/>
      <c r="NK849" s="227"/>
      <c r="NL849" s="227"/>
      <c r="NM849" s="227"/>
      <c r="NN849" s="227"/>
      <c r="NO849" s="227"/>
      <c r="NP849" s="227"/>
      <c r="NQ849" s="227"/>
      <c r="NR849" s="227"/>
      <c r="NS849" s="227"/>
      <c r="NT849" s="227"/>
      <c r="NU849" s="227"/>
      <c r="NV849" s="227"/>
      <c r="NW849" s="227"/>
      <c r="NX849" s="227"/>
      <c r="NY849" s="227"/>
      <c r="NZ849" s="227"/>
      <c r="OA849" s="227"/>
      <c r="OB849" s="227"/>
      <c r="OC849" s="227"/>
      <c r="OD849" s="227"/>
      <c r="OE849" s="227"/>
      <c r="OF849" s="227"/>
      <c r="OG849" s="227"/>
      <c r="OH849" s="227"/>
      <c r="OI849" s="227"/>
      <c r="OJ849" s="227"/>
      <c r="OK849" s="227"/>
      <c r="OL849" s="227"/>
      <c r="OM849" s="227"/>
      <c r="ON849" s="227"/>
      <c r="OO849" s="227"/>
      <c r="OP849" s="227"/>
      <c r="OQ849" s="227"/>
      <c r="OR849" s="227"/>
      <c r="OS849" s="227"/>
      <c r="OT849" s="227"/>
      <c r="OU849" s="227"/>
      <c r="OV849" s="227"/>
      <c r="OW849" s="227"/>
      <c r="OX849" s="227"/>
      <c r="OY849" s="227"/>
      <c r="OZ849" s="227"/>
      <c r="PA849" s="227"/>
      <c r="PB849" s="227"/>
      <c r="PC849" s="227"/>
      <c r="PD849" s="227"/>
      <c r="PE849" s="227"/>
      <c r="PF849" s="227"/>
      <c r="PG849" s="227"/>
      <c r="PH849" s="227"/>
      <c r="PI849" s="227"/>
      <c r="PJ849" s="227"/>
      <c r="PK849" s="227"/>
      <c r="PL849" s="227"/>
      <c r="PM849" s="227"/>
      <c r="PN849" s="227"/>
      <c r="PO849" s="227"/>
      <c r="PP849" s="227"/>
      <c r="PQ849" s="227"/>
      <c r="PR849" s="227"/>
      <c r="PS849" s="227"/>
      <c r="PT849" s="227"/>
      <c r="PU849" s="227"/>
      <c r="PV849" s="227"/>
      <c r="PW849" s="227"/>
      <c r="PX849" s="227"/>
      <c r="PY849" s="227"/>
      <c r="PZ849" s="227"/>
      <c r="QA849" s="227"/>
      <c r="QB849" s="227"/>
      <c r="QC849" s="227"/>
      <c r="QD849" s="227"/>
      <c r="QE849" s="227"/>
      <c r="QF849" s="227"/>
      <c r="QG849" s="227"/>
      <c r="QH849" s="227"/>
      <c r="QI849" s="227"/>
      <c r="QJ849" s="227"/>
      <c r="QK849" s="227"/>
      <c r="QL849" s="227"/>
      <c r="QM849" s="227"/>
      <c r="QN849" s="227"/>
      <c r="QO849" s="227"/>
      <c r="QP849" s="227"/>
      <c r="QQ849" s="227"/>
      <c r="QR849" s="227"/>
      <c r="QS849" s="227"/>
      <c r="QT849" s="227"/>
      <c r="QU849" s="227"/>
      <c r="QV849" s="227"/>
      <c r="QW849" s="227"/>
      <c r="QX849" s="227"/>
      <c r="QY849" s="227"/>
      <c r="QZ849" s="227"/>
      <c r="RA849" s="227"/>
      <c r="RB849" s="227"/>
      <c r="RC849" s="227"/>
      <c r="RD849" s="227"/>
      <c r="RE849" s="227"/>
      <c r="RF849" s="227"/>
      <c r="RG849" s="227"/>
      <c r="RH849" s="227"/>
      <c r="RI849" s="227"/>
      <c r="RJ849" s="227"/>
      <c r="RK849" s="227"/>
      <c r="RL849" s="227"/>
      <c r="RM849" s="227"/>
      <c r="RN849" s="227"/>
      <c r="RO849" s="227"/>
      <c r="RP849" s="227"/>
      <c r="RQ849" s="227"/>
      <c r="RR849" s="227"/>
      <c r="RS849" s="227"/>
      <c r="RT849" s="227"/>
      <c r="RU849" s="227"/>
      <c r="RV849" s="227"/>
      <c r="RW849" s="227"/>
      <c r="RX849" s="227"/>
      <c r="RY849" s="227"/>
      <c r="RZ849" s="227"/>
      <c r="SA849" s="227"/>
      <c r="SB849" s="227"/>
      <c r="SC849" s="227"/>
      <c r="SD849" s="227"/>
      <c r="SE849" s="227"/>
      <c r="SF849" s="227"/>
      <c r="SG849" s="227"/>
      <c r="SH849" s="227"/>
      <c r="SI849" s="227"/>
      <c r="SJ849" s="227"/>
      <c r="SK849" s="227"/>
      <c r="SL849" s="227"/>
      <c r="SM849" s="227"/>
      <c r="SN849" s="227"/>
      <c r="SO849" s="227"/>
      <c r="SP849" s="227"/>
      <c r="SQ849" s="227"/>
      <c r="SR849" s="227"/>
      <c r="SS849" s="227"/>
      <c r="ST849" s="227"/>
      <c r="SU849" s="227"/>
      <c r="SV849" s="227"/>
      <c r="SW849" s="227"/>
      <c r="SX849" s="227"/>
      <c r="SY849" s="227"/>
      <c r="SZ849" s="227"/>
      <c r="TA849" s="227"/>
      <c r="TB849" s="227"/>
      <c r="TC849" s="227"/>
      <c r="TD849" s="227"/>
      <c r="TE849" s="227"/>
      <c r="TF849" s="227"/>
      <c r="TG849" s="227"/>
      <c r="TH849" s="227"/>
      <c r="TI849" s="227"/>
      <c r="TJ849" s="227"/>
      <c r="TK849" s="227"/>
      <c r="TL849" s="227"/>
      <c r="TM849" s="227"/>
      <c r="TN849" s="227"/>
      <c r="TO849" s="227"/>
      <c r="TP849" s="227"/>
      <c r="TQ849" s="227"/>
      <c r="TR849" s="227"/>
      <c r="TS849" s="227"/>
      <c r="TT849" s="227"/>
      <c r="TU849" s="227"/>
      <c r="TV849" s="227"/>
      <c r="TW849" s="227"/>
      <c r="TX849" s="227"/>
      <c r="TY849" s="227"/>
      <c r="TZ849" s="227"/>
      <c r="UA849" s="227"/>
      <c r="UB849" s="227"/>
      <c r="UC849" s="227"/>
      <c r="UD849" s="227"/>
      <c r="UE849" s="227"/>
      <c r="UF849" s="227"/>
      <c r="UG849" s="227"/>
      <c r="UH849" s="227"/>
      <c r="UI849" s="227"/>
      <c r="UJ849" s="227"/>
      <c r="UK849" s="227"/>
      <c r="UL849" s="227"/>
      <c r="UM849" s="227"/>
      <c r="UN849" s="227"/>
      <c r="UO849" s="227"/>
      <c r="UP849" s="227"/>
      <c r="UQ849" s="227"/>
      <c r="UR849" s="227"/>
      <c r="US849" s="227"/>
      <c r="UT849" s="227"/>
      <c r="UU849" s="227"/>
      <c r="UV849" s="227"/>
      <c r="UW849" s="227"/>
      <c r="UX849" s="227"/>
      <c r="UY849" s="227"/>
      <c r="UZ849" s="227"/>
      <c r="VA849" s="227"/>
      <c r="VB849" s="227"/>
      <c r="VC849" s="227"/>
      <c r="VD849" s="227"/>
      <c r="VE849" s="227"/>
      <c r="VF849" s="227"/>
      <c r="VG849" s="227"/>
      <c r="VH849" s="227"/>
      <c r="VI849" s="227"/>
      <c r="VJ849" s="227"/>
      <c r="VK849" s="227"/>
      <c r="VL849" s="227"/>
      <c r="VM849" s="227"/>
      <c r="VN849" s="227"/>
      <c r="VO849" s="227"/>
      <c r="VP849" s="227"/>
      <c r="VQ849" s="227"/>
      <c r="VR849" s="227"/>
      <c r="VS849" s="227"/>
      <c r="VT849" s="227"/>
      <c r="VU849" s="227"/>
      <c r="VV849" s="227"/>
      <c r="VW849" s="227"/>
      <c r="VX849" s="227"/>
      <c r="VY849" s="227"/>
      <c r="VZ849" s="227"/>
      <c r="WA849" s="227"/>
      <c r="WB849" s="227"/>
      <c r="WC849" s="227"/>
      <c r="WD849" s="227"/>
      <c r="WE849" s="227"/>
      <c r="WF849" s="227"/>
      <c r="WG849" s="227"/>
      <c r="WH849" s="227"/>
      <c r="WI849" s="227"/>
      <c r="WJ849" s="227"/>
      <c r="WK849" s="227"/>
      <c r="WL849" s="227"/>
      <c r="WM849" s="227"/>
      <c r="WN849" s="227"/>
      <c r="WO849" s="227"/>
      <c r="WP849" s="227"/>
      <c r="WQ849" s="227"/>
      <c r="WR849" s="227"/>
      <c r="WS849" s="227"/>
      <c r="WT849" s="227"/>
      <c r="WU849" s="227"/>
      <c r="WV849" s="227"/>
      <c r="WW849" s="227"/>
      <c r="WX849" s="227"/>
      <c r="WY849" s="227"/>
      <c r="WZ849" s="227"/>
      <c r="XA849" s="227"/>
      <c r="XB849" s="227"/>
      <c r="XC849" s="227"/>
      <c r="XD849" s="227"/>
      <c r="XE849" s="227"/>
      <c r="XF849" s="227"/>
      <c r="XG849" s="227"/>
      <c r="XH849" s="227"/>
      <c r="XI849" s="227"/>
      <c r="XJ849" s="227"/>
      <c r="XK849" s="227"/>
      <c r="XL849" s="227"/>
      <c r="XM849" s="227"/>
      <c r="XN849" s="227"/>
      <c r="XO849" s="227"/>
      <c r="XP849" s="227"/>
      <c r="XQ849" s="227"/>
      <c r="XR849" s="227"/>
      <c r="XS849" s="227"/>
      <c r="XT849" s="227"/>
      <c r="XU849" s="227"/>
      <c r="XV849" s="227"/>
      <c r="XW849" s="227"/>
      <c r="XX849" s="227"/>
      <c r="XY849" s="227"/>
      <c r="XZ849" s="227"/>
      <c r="YA849" s="227"/>
      <c r="YB849" s="227"/>
      <c r="YC849" s="227"/>
      <c r="YD849" s="227"/>
      <c r="YE849" s="227"/>
      <c r="YF849" s="227"/>
      <c r="YG849" s="227"/>
      <c r="YH849" s="227"/>
      <c r="YI849" s="227"/>
      <c r="YJ849" s="227"/>
      <c r="YK849" s="227"/>
      <c r="YL849" s="227"/>
      <c r="YM849" s="227"/>
      <c r="YN849" s="227"/>
      <c r="YO849" s="227"/>
      <c r="YP849" s="227"/>
      <c r="YQ849" s="227"/>
      <c r="YR849" s="227"/>
      <c r="YS849" s="227"/>
      <c r="YT849" s="227"/>
      <c r="YU849" s="227"/>
      <c r="YV849" s="227"/>
      <c r="YW849" s="227"/>
      <c r="YX849" s="227"/>
      <c r="YY849" s="227"/>
      <c r="YZ849" s="227"/>
      <c r="ZA849" s="227"/>
      <c r="ZB849" s="227"/>
      <c r="ZC849" s="227"/>
      <c r="ZD849" s="227"/>
      <c r="ZE849" s="227"/>
      <c r="ZF849" s="227"/>
      <c r="ZG849" s="227"/>
      <c r="ZH849" s="227"/>
      <c r="ZI849" s="227"/>
      <c r="ZJ849" s="227"/>
      <c r="ZK849" s="227"/>
      <c r="ZL849" s="227"/>
      <c r="ZM849" s="227"/>
      <c r="ZN849" s="227"/>
      <c r="ZO849" s="227"/>
      <c r="ZP849" s="227"/>
      <c r="ZQ849" s="227"/>
      <c r="ZR849" s="227"/>
      <c r="ZS849" s="227"/>
      <c r="ZT849" s="227"/>
      <c r="ZU849" s="227"/>
      <c r="ZV849" s="227"/>
      <c r="ZW849" s="227"/>
      <c r="ZX849" s="227"/>
      <c r="ZY849" s="227"/>
      <c r="ZZ849" s="227"/>
      <c r="AAA849" s="227"/>
      <c r="AAB849" s="227"/>
      <c r="AAC849" s="227"/>
      <c r="AAD849" s="227"/>
      <c r="AAE849" s="227"/>
      <c r="AAF849" s="227"/>
      <c r="AAG849" s="227"/>
      <c r="AAH849" s="227"/>
      <c r="AAI849" s="227"/>
      <c r="AAJ849" s="227"/>
      <c r="AAK849" s="227"/>
      <c r="AAL849" s="227"/>
      <c r="AAM849" s="227"/>
      <c r="AAN849" s="227"/>
      <c r="AAO849" s="227"/>
      <c r="AAP849" s="227"/>
      <c r="AAQ849" s="227"/>
      <c r="AAR849" s="227"/>
      <c r="AAS849" s="227"/>
      <c r="AAT849" s="227"/>
      <c r="AAU849" s="227"/>
      <c r="AAV849" s="227"/>
      <c r="AAW849" s="227"/>
      <c r="AAX849" s="227"/>
      <c r="AAY849" s="227"/>
      <c r="AAZ849" s="227"/>
      <c r="ABA849" s="227"/>
      <c r="ABB849" s="227"/>
      <c r="ABC849" s="227"/>
      <c r="ABD849" s="227"/>
      <c r="ABE849" s="227"/>
      <c r="ABF849" s="227"/>
      <c r="ABG849" s="227"/>
      <c r="ABH849" s="227"/>
      <c r="ABI849" s="227"/>
      <c r="ABJ849" s="227"/>
      <c r="ABK849" s="227"/>
      <c r="ABL849" s="227"/>
      <c r="ABM849" s="227"/>
      <c r="ABN849" s="227"/>
      <c r="ABO849" s="227"/>
      <c r="ABP849" s="227"/>
      <c r="ABQ849" s="227"/>
      <c r="ABR849" s="227"/>
      <c r="ABS849" s="227"/>
      <c r="ABT849" s="227"/>
      <c r="ABU849" s="227"/>
      <c r="ABV849" s="227"/>
      <c r="ABW849" s="227"/>
      <c r="ABX849" s="227"/>
      <c r="ABY849" s="227"/>
      <c r="ABZ849" s="227"/>
      <c r="ACA849" s="227"/>
      <c r="ACB849" s="227"/>
      <c r="ACC849" s="227"/>
      <c r="ACD849" s="227"/>
      <c r="ACE849" s="227"/>
      <c r="ACF849" s="227"/>
      <c r="ACG849" s="227"/>
      <c r="ACH849" s="227"/>
      <c r="ACI849" s="227"/>
      <c r="ACJ849" s="227"/>
      <c r="ACK849" s="227"/>
      <c r="ACL849" s="227"/>
      <c r="ACM849" s="227"/>
      <c r="ACN849" s="227"/>
      <c r="ACO849" s="227"/>
      <c r="ACP849" s="227"/>
      <c r="ACQ849" s="227"/>
      <c r="ACR849" s="227"/>
      <c r="ACS849" s="227"/>
      <c r="ACT849" s="227"/>
      <c r="ACU849" s="227"/>
      <c r="ACV849" s="227"/>
      <c r="ACW849" s="227"/>
      <c r="ACX849" s="227"/>
      <c r="ACY849" s="227"/>
      <c r="ACZ849" s="227"/>
      <c r="ADA849" s="227"/>
      <c r="ADB849" s="227"/>
      <c r="ADC849" s="227"/>
      <c r="ADD849" s="227"/>
      <c r="ADE849" s="227"/>
      <c r="ADF849" s="227"/>
      <c r="ADG849" s="227"/>
      <c r="ADH849" s="227"/>
      <c r="ADI849" s="227"/>
      <c r="ADJ849" s="227"/>
      <c r="ADK849" s="227"/>
      <c r="ADL849" s="227"/>
      <c r="ADM849" s="227"/>
      <c r="ADN849" s="227"/>
      <c r="ADO849" s="227"/>
      <c r="ADP849" s="227"/>
      <c r="ADQ849" s="227"/>
      <c r="ADR849" s="227"/>
      <c r="ADS849" s="227"/>
      <c r="ADT849" s="227"/>
      <c r="ADU849" s="227"/>
      <c r="ADV849" s="227"/>
      <c r="ADW849" s="227"/>
      <c r="ADX849" s="227"/>
      <c r="ADY849" s="227"/>
      <c r="ADZ849" s="227"/>
      <c r="AEA849" s="227"/>
      <c r="AEB849" s="227"/>
      <c r="AEC849" s="227"/>
      <c r="AED849" s="227"/>
      <c r="AEE849" s="227"/>
      <c r="AEF849" s="227"/>
      <c r="AEG849" s="227"/>
      <c r="AEH849" s="227"/>
      <c r="AEI849" s="227"/>
      <c r="AEJ849" s="227"/>
      <c r="AEK849" s="227"/>
      <c r="AEL849" s="227"/>
      <c r="AEM849" s="227"/>
      <c r="AEN849" s="227"/>
      <c r="AEO849" s="227"/>
      <c r="AEP849" s="227"/>
      <c r="AEQ849" s="227"/>
      <c r="AER849" s="227"/>
      <c r="AES849" s="227"/>
      <c r="AET849" s="227"/>
      <c r="AEU849" s="227"/>
      <c r="AEV849" s="227"/>
      <c r="AEW849" s="227"/>
      <c r="AEX849" s="227"/>
      <c r="AEY849" s="227"/>
      <c r="AEZ849" s="227"/>
      <c r="AFA849" s="227"/>
      <c r="AFB849" s="227"/>
      <c r="AFC849" s="227"/>
      <c r="AFD849" s="227"/>
      <c r="AFE849" s="227"/>
      <c r="AFF849" s="227"/>
      <c r="AFG849" s="227"/>
      <c r="AFH849" s="227"/>
      <c r="AFI849" s="227"/>
      <c r="AFJ849" s="227"/>
      <c r="AFK849" s="227"/>
      <c r="AFL849" s="227"/>
      <c r="AFM849" s="227"/>
      <c r="AFN849" s="227"/>
      <c r="AFO849" s="227"/>
      <c r="AFP849" s="227"/>
      <c r="AFQ849" s="227"/>
      <c r="AFR849" s="227"/>
      <c r="AFS849" s="227"/>
      <c r="AFT849" s="227"/>
      <c r="AFU849" s="227"/>
      <c r="AFV849" s="227"/>
      <c r="AFW849" s="227"/>
      <c r="AFX849" s="227"/>
      <c r="AFY849" s="227"/>
      <c r="AFZ849" s="227"/>
      <c r="AGA849" s="227"/>
      <c r="AGB849" s="227"/>
      <c r="AGC849" s="227"/>
      <c r="AGD849" s="227"/>
      <c r="AGE849" s="227"/>
      <c r="AGF849" s="227"/>
      <c r="AGG849" s="227"/>
      <c r="AGH849" s="227"/>
      <c r="AGI849" s="227"/>
      <c r="AGJ849" s="227"/>
      <c r="AGK849" s="227"/>
      <c r="AGL849" s="227"/>
      <c r="AGM849" s="227"/>
      <c r="AGN849" s="227"/>
      <c r="AGO849" s="227"/>
      <c r="AGP849" s="227"/>
      <c r="AGQ849" s="227"/>
      <c r="AGR849" s="227"/>
      <c r="AGS849" s="227"/>
      <c r="AGT849" s="227"/>
      <c r="AGU849" s="227"/>
      <c r="AGV849" s="227"/>
      <c r="AGW849" s="227"/>
      <c r="AGX849" s="227"/>
      <c r="AGY849" s="227"/>
      <c r="AGZ849" s="227"/>
      <c r="AHA849" s="227"/>
      <c r="AHB849" s="227"/>
      <c r="AHC849" s="227"/>
      <c r="AHD849" s="227"/>
      <c r="AHE849" s="227"/>
      <c r="AHF849" s="227"/>
      <c r="AHG849" s="227"/>
      <c r="AHH849" s="227"/>
      <c r="AHI849" s="227"/>
      <c r="AHJ849" s="227"/>
      <c r="AHK849" s="227"/>
      <c r="AHL849" s="227"/>
      <c r="AHM849" s="227"/>
      <c r="AHN849" s="227"/>
      <c r="AHO849" s="227"/>
      <c r="AHP849" s="227"/>
      <c r="AHQ849" s="227"/>
      <c r="AHR849" s="227"/>
      <c r="AHS849" s="227"/>
      <c r="AHT849" s="227"/>
      <c r="AHU849" s="227"/>
      <c r="AHV849" s="227"/>
      <c r="AHW849" s="227"/>
      <c r="AHX849" s="227"/>
      <c r="AHY849" s="227"/>
      <c r="AHZ849" s="227"/>
      <c r="AIA849" s="227"/>
      <c r="AIB849" s="227"/>
      <c r="AIC849" s="227"/>
      <c r="AID849" s="227"/>
      <c r="AIE849" s="227"/>
      <c r="AIF849" s="227"/>
      <c r="AIG849" s="227"/>
      <c r="AIH849" s="227"/>
      <c r="AII849" s="227"/>
      <c r="AIJ849" s="227"/>
      <c r="AIK849" s="227"/>
      <c r="AIL849" s="227"/>
      <c r="AIM849" s="227"/>
      <c r="AIN849" s="227"/>
      <c r="AIO849" s="227"/>
      <c r="AIP849" s="227"/>
      <c r="AIQ849" s="227"/>
      <c r="AIR849" s="227"/>
      <c r="AIS849" s="227"/>
      <c r="AIT849" s="227"/>
      <c r="AIU849" s="227"/>
      <c r="AIV849" s="227"/>
      <c r="AIW849" s="227"/>
      <c r="AIX849" s="227"/>
      <c r="AIY849" s="227"/>
      <c r="AIZ849" s="227"/>
      <c r="AJA849" s="227"/>
      <c r="AJB849" s="227"/>
      <c r="AJC849" s="227"/>
      <c r="AJD849" s="227"/>
      <c r="AJE849" s="227"/>
      <c r="AJF849" s="227"/>
      <c r="AJG849" s="227"/>
      <c r="AJH849" s="227"/>
      <c r="AJI849" s="227"/>
      <c r="AJJ849" s="227"/>
      <c r="AJK849" s="227"/>
      <c r="AJL849" s="227"/>
      <c r="AJM849" s="227"/>
      <c r="AJN849" s="227"/>
      <c r="AJO849" s="227"/>
      <c r="AJP849" s="227"/>
      <c r="AJQ849" s="227"/>
      <c r="AJR849" s="227"/>
      <c r="AJS849" s="227"/>
      <c r="AJT849" s="227"/>
      <c r="AJU849" s="227"/>
      <c r="AJV849" s="227"/>
      <c r="AJW849" s="227"/>
      <c r="AJX849" s="227"/>
      <c r="AJY849" s="227"/>
      <c r="AJZ849" s="227"/>
      <c r="AKA849" s="227"/>
      <c r="AKB849" s="227"/>
      <c r="AKC849" s="227"/>
      <c r="AKD849" s="227"/>
      <c r="AKE849" s="227"/>
      <c r="AKF849" s="227"/>
      <c r="AKG849" s="227"/>
      <c r="AKH849" s="227"/>
      <c r="AKI849" s="227"/>
      <c r="AKJ849" s="227"/>
      <c r="AKK849" s="227"/>
      <c r="AKL849" s="227"/>
      <c r="AKM849" s="227"/>
      <c r="AKN849" s="227"/>
      <c r="AKO849" s="227"/>
      <c r="AKP849" s="227"/>
      <c r="AKQ849" s="227"/>
      <c r="AKR849" s="227"/>
      <c r="AKS849" s="227"/>
      <c r="AKT849" s="227"/>
      <c r="AKU849" s="227"/>
      <c r="AKV849" s="227"/>
      <c r="AKW849" s="227"/>
      <c r="AKX849" s="227"/>
      <c r="AKY849" s="227"/>
      <c r="AKZ849" s="227"/>
      <c r="ALA849" s="227"/>
      <c r="ALB849" s="227"/>
      <c r="ALC849" s="227"/>
      <c r="ALD849" s="227"/>
      <c r="ALE849" s="227"/>
      <c r="ALF849" s="227"/>
      <c r="ALG849" s="227"/>
      <c r="ALH849" s="227"/>
      <c r="ALI849" s="227"/>
      <c r="ALJ849" s="227"/>
      <c r="ALK849" s="227"/>
      <c r="ALL849" s="227"/>
      <c r="ALM849" s="227"/>
      <c r="ALN849" s="227"/>
      <c r="ALO849" s="227"/>
      <c r="ALP849" s="227"/>
      <c r="ALQ849" s="227"/>
      <c r="ALR849" s="227"/>
      <c r="ALS849" s="227"/>
      <c r="ALT849" s="227"/>
      <c r="ALU849" s="227"/>
      <c r="ALV849" s="227"/>
      <c r="ALW849" s="227"/>
      <c r="ALX849" s="227"/>
      <c r="ALY849" s="227"/>
      <c r="ALZ849" s="227"/>
      <c r="AMA849" s="227"/>
      <c r="AMB849" s="227"/>
      <c r="AMC849" s="227"/>
      <c r="AMD849" s="227"/>
      <c r="AME849" s="227"/>
      <c r="AMF849" s="227"/>
      <c r="AMG849" s="227"/>
      <c r="AMH849" s="227"/>
      <c r="AMI849" s="227"/>
      <c r="AMJ849" s="227"/>
      <c r="AMK849" s="227"/>
      <c r="AML849" s="227"/>
      <c r="AMM849" s="227"/>
      <c r="AMN849" s="227"/>
      <c r="AMO849" s="227"/>
      <c r="AMP849" s="227"/>
      <c r="AMQ849" s="227"/>
      <c r="AMR849" s="227"/>
      <c r="AMS849" s="227"/>
      <c r="AMT849" s="227"/>
      <c r="AMU849" s="227"/>
      <c r="AMV849" s="227"/>
      <c r="AMW849" s="227"/>
      <c r="AMX849" s="227"/>
    </row>
    <row r="850" spans="1:1038" s="432" customFormat="1" ht="18" customHeight="1">
      <c r="A850" s="547" t="s">
        <v>2392</v>
      </c>
      <c r="B850" s="524" t="s">
        <v>1647</v>
      </c>
      <c r="C850" s="422"/>
      <c r="D850" s="525" t="s">
        <v>1279</v>
      </c>
      <c r="E850" s="422">
        <v>101</v>
      </c>
      <c r="F850" s="422">
        <v>2</v>
      </c>
      <c r="G850" s="526" t="str">
        <f t="shared" si="601"/>
        <v>101-2</v>
      </c>
      <c r="H850" s="422">
        <v>0</v>
      </c>
      <c r="I850" s="422">
        <v>40</v>
      </c>
      <c r="J850" s="527">
        <f t="shared" si="605"/>
        <v>1</v>
      </c>
      <c r="K850" s="528" t="b">
        <f>IF(J851=1,IF(((VLOOKUP($G850,[4]Depth_Lookup!$A$3:$J$550,9,FALSE))-(I850/100))=0,"Good",IF(((VLOOKUP($G850,[4]Depth_Lookup!$A$3:$J$550,9,FALSE))-(I850/100))&gt;0,"Too Short","Too Long")))</f>
        <v>0</v>
      </c>
      <c r="L850" s="171">
        <f>(VLOOKUP($G850,Depth_Lookup!$A$3:$J$410,10,FALSE))+(H850/100)</f>
        <v>264.64</v>
      </c>
      <c r="M850" s="171">
        <f>(VLOOKUP($G850,Depth_Lookup!$A$3:$J$410,10,FALSE))+(I850/100)</f>
        <v>265.03999999999996</v>
      </c>
      <c r="N850" s="441" t="s">
        <v>2396</v>
      </c>
      <c r="O850" s="422">
        <v>1</v>
      </c>
      <c r="P850" s="422" t="s">
        <v>853</v>
      </c>
      <c r="Q850" s="422" t="s">
        <v>125</v>
      </c>
      <c r="R850" s="526" t="str">
        <f t="shared" si="602"/>
        <v>SerpentinizedHarzburgite</v>
      </c>
      <c r="S850" s="422" t="s">
        <v>700</v>
      </c>
      <c r="T850" s="422"/>
      <c r="U850" s="422"/>
      <c r="V850" s="422"/>
      <c r="W850" s="422" t="s">
        <v>2393</v>
      </c>
      <c r="X850" s="529">
        <f>VLOOKUP(W850,[4]definitions_list_lookup!$A$13:$B$19,2,0)</f>
        <v>5</v>
      </c>
      <c r="Y850" s="422" t="s">
        <v>90</v>
      </c>
      <c r="Z850" s="422" t="s">
        <v>91</v>
      </c>
      <c r="AA850" s="422"/>
      <c r="AB850" s="422"/>
      <c r="AC850" s="422"/>
      <c r="AD850" s="422"/>
      <c r="AE850" s="423"/>
      <c r="AF850" s="526" t="e">
        <f>VLOOKUP(AE850,[4]definitions_list_mag!$V$12:$W$15,2,0)</f>
        <v>#N/A</v>
      </c>
      <c r="AG850" s="530"/>
      <c r="AH850" s="422"/>
      <c r="AI850" s="426">
        <f t="shared" si="606"/>
        <v>72</v>
      </c>
      <c r="AJ850" s="422"/>
      <c r="AK850" s="422"/>
      <c r="AL850" s="422"/>
      <c r="AM850" s="422"/>
      <c r="AN850" s="422"/>
      <c r="AO850" s="426"/>
      <c r="AP850" s="422"/>
      <c r="AQ850" s="422"/>
      <c r="AR850" s="422"/>
      <c r="AS850" s="422"/>
      <c r="AT850" s="422"/>
      <c r="AU850" s="426">
        <v>2</v>
      </c>
      <c r="AV850" s="422">
        <v>3</v>
      </c>
      <c r="AW850" s="422">
        <v>1</v>
      </c>
      <c r="AX850" s="422" t="s">
        <v>110</v>
      </c>
      <c r="AY850" s="422" t="s">
        <v>103</v>
      </c>
      <c r="AZ850" s="422"/>
      <c r="BA850" s="426">
        <v>25</v>
      </c>
      <c r="BB850" s="422">
        <v>7</v>
      </c>
      <c r="BC850" s="422">
        <v>4</v>
      </c>
      <c r="BD850" s="422" t="s">
        <v>118</v>
      </c>
      <c r="BE850" s="422" t="s">
        <v>103</v>
      </c>
      <c r="BF850" s="422"/>
      <c r="BG850" s="426"/>
      <c r="BH850" s="422"/>
      <c r="BI850" s="422"/>
      <c r="BJ850" s="422"/>
      <c r="BK850" s="422"/>
      <c r="BL850" s="422"/>
      <c r="BM850" s="426">
        <v>1</v>
      </c>
      <c r="BN850" s="422">
        <v>1</v>
      </c>
      <c r="BO850" s="422">
        <v>0.5</v>
      </c>
      <c r="BP850" s="422"/>
      <c r="BQ850" s="422"/>
      <c r="BR850" s="422"/>
      <c r="BS850" s="422"/>
      <c r="BT850" s="422"/>
      <c r="BU850" s="422"/>
      <c r="BV850" s="422"/>
      <c r="BW850" s="422"/>
      <c r="BX850" s="422"/>
      <c r="BY850" s="426"/>
      <c r="BZ850" s="422"/>
      <c r="CA850" s="422"/>
      <c r="CB850" s="422"/>
      <c r="CC850" s="422"/>
      <c r="CD850" s="422"/>
      <c r="CE850" s="422"/>
      <c r="CF850" s="531">
        <f t="shared" si="603"/>
        <v>100</v>
      </c>
      <c r="CG850" s="166"/>
      <c r="CH850" s="163" t="s">
        <v>1329</v>
      </c>
      <c r="CI850" s="163">
        <v>90</v>
      </c>
      <c r="CJ850" s="163" t="s">
        <v>514</v>
      </c>
      <c r="CK850" s="164"/>
      <c r="CL850" s="165"/>
      <c r="CM850" s="165"/>
      <c r="CN850" s="165"/>
      <c r="CO850" s="165"/>
      <c r="CP850" s="165"/>
      <c r="CQ850" s="165"/>
      <c r="CR850" s="165"/>
      <c r="CS850" s="165"/>
      <c r="CT850" s="165"/>
      <c r="CU850" s="165"/>
      <c r="CV850" s="165"/>
      <c r="CW850" s="165"/>
      <c r="CX850" s="165"/>
      <c r="CY850" s="165"/>
      <c r="CZ850" s="165"/>
      <c r="DA850" s="165"/>
      <c r="DB850" s="165">
        <v>80</v>
      </c>
      <c r="DC850" s="426">
        <v>20</v>
      </c>
      <c r="DD850" s="165"/>
      <c r="DE850" s="165"/>
      <c r="DF850" s="165"/>
      <c r="DG850" s="165"/>
      <c r="DH850" s="165"/>
      <c r="DI850" s="165"/>
      <c r="DJ850" s="165"/>
      <c r="DK850" s="209">
        <f t="shared" si="604"/>
        <v>100</v>
      </c>
      <c r="DL850" s="166"/>
      <c r="DM850" s="165" t="s">
        <v>696</v>
      </c>
      <c r="DN850" s="165">
        <v>10</v>
      </c>
      <c r="DO850" s="167" t="s">
        <v>1472</v>
      </c>
      <c r="DQ850" s="166"/>
      <c r="DR850" s="167"/>
      <c r="DS850" s="166"/>
      <c r="DT850" s="555" t="s">
        <v>2397</v>
      </c>
      <c r="DU850" s="429"/>
      <c r="DV850" s="429"/>
      <c r="DW850" s="532" t="e">
        <f>VLOOKUP(P850,[4]definitions_list_lookup!$K$30:$L$54,2,0)</f>
        <v>#N/A</v>
      </c>
      <c r="DX850" s="443" t="s">
        <v>1838</v>
      </c>
      <c r="DY850" s="443" t="s">
        <v>2395</v>
      </c>
      <c r="DZ850" s="533"/>
      <c r="EA850" s="534"/>
      <c r="EB850" s="429"/>
      <c r="EC850" s="534"/>
      <c r="ED850" s="229" t="s">
        <v>2517</v>
      </c>
      <c r="EE850" s="535"/>
      <c r="EF850" s="536"/>
      <c r="EG850" s="535"/>
      <c r="EH850" s="537"/>
      <c r="EI850" s="538"/>
      <c r="EJ850" s="539"/>
      <c r="EK850" s="540"/>
      <c r="EL850" s="535"/>
      <c r="EM850" s="537"/>
      <c r="EN850" s="537"/>
      <c r="EO850" s="541"/>
      <c r="EP850" s="541"/>
      <c r="EQ850" s="541"/>
      <c r="ER850" s="541"/>
      <c r="ES850" s="541"/>
      <c r="ET850" s="541"/>
      <c r="EU850" s="541"/>
      <c r="EV850" s="542"/>
      <c r="EW850" s="542"/>
      <c r="EX850" s="542"/>
      <c r="EY850" s="542"/>
      <c r="EZ850" s="192" t="e">
        <f t="shared" si="574"/>
        <v>#DIV/0!</v>
      </c>
      <c r="FA850" s="192" t="e">
        <f t="shared" si="575"/>
        <v>#DIV/0!</v>
      </c>
      <c r="FB850" s="192" t="e">
        <f t="shared" si="576"/>
        <v>#DIV/0!</v>
      </c>
      <c r="FC850" s="192" t="e">
        <f t="shared" si="577"/>
        <v>#DIV/0!</v>
      </c>
      <c r="FD850" s="192" t="e">
        <f t="shared" si="578"/>
        <v>#DIV/0!</v>
      </c>
      <c r="FE850" s="193" t="e">
        <f t="shared" si="579"/>
        <v>#DIV/0!</v>
      </c>
      <c r="FF850" s="194" t="e">
        <f t="shared" si="580"/>
        <v>#DIV/0!</v>
      </c>
      <c r="FG850" s="535"/>
      <c r="FH850" s="537"/>
      <c r="FI850" s="778">
        <f t="shared" si="582"/>
        <v>0</v>
      </c>
      <c r="FJ850" s="779" t="e">
        <f t="shared" si="583"/>
        <v>#DIV/0!</v>
      </c>
      <c r="FK850" s="779" t="e">
        <f t="shared" si="584"/>
        <v>#DIV/0!</v>
      </c>
      <c r="FL850" s="780" t="e">
        <f t="shared" si="585"/>
        <v>#DIV/0!</v>
      </c>
      <c r="FM850" s="169" t="e">
        <f t="shared" si="586"/>
        <v>#DIV/0!</v>
      </c>
      <c r="FN850" s="783" t="e">
        <f t="shared" si="587"/>
        <v>#DIV/0!</v>
      </c>
      <c r="FO850" s="422"/>
      <c r="FP850" s="422"/>
      <c r="FQ850" s="422"/>
      <c r="FR850" s="422"/>
      <c r="FS850" s="422"/>
      <c r="FT850" s="422"/>
      <c r="FU850" s="422"/>
      <c r="FV850" s="422"/>
      <c r="FW850" s="422"/>
      <c r="FX850" s="422"/>
      <c r="FY850" s="422"/>
      <c r="FZ850" s="422"/>
      <c r="GA850" s="422"/>
      <c r="GB850" s="422"/>
      <c r="GC850" s="422"/>
      <c r="GD850" s="422"/>
      <c r="GE850" s="422"/>
      <c r="GF850" s="422"/>
      <c r="GG850" s="422"/>
      <c r="GH850" s="422"/>
      <c r="GI850" s="422"/>
      <c r="GJ850" s="422"/>
      <c r="GK850" s="422"/>
      <c r="GL850" s="422"/>
      <c r="GM850" s="422"/>
      <c r="GN850" s="422"/>
      <c r="GO850" s="422"/>
      <c r="GP850" s="422"/>
      <c r="GQ850" s="422"/>
      <c r="GR850" s="422"/>
      <c r="GS850" s="422"/>
      <c r="GT850" s="422"/>
      <c r="GU850" s="422"/>
      <c r="GV850" s="422"/>
      <c r="GW850" s="422"/>
      <c r="GX850" s="422"/>
      <c r="GY850" s="422"/>
      <c r="GZ850" s="422"/>
      <c r="HA850" s="422"/>
      <c r="HB850" s="422"/>
      <c r="HC850" s="422"/>
      <c r="HD850" s="422"/>
      <c r="HE850" s="422"/>
      <c r="HF850" s="422"/>
      <c r="HG850" s="422"/>
      <c r="HH850" s="422"/>
      <c r="HI850" s="422"/>
      <c r="HJ850" s="422"/>
      <c r="HK850" s="422"/>
      <c r="HL850" s="422"/>
      <c r="HM850" s="422"/>
      <c r="HN850" s="422"/>
      <c r="HO850" s="422"/>
      <c r="HP850" s="422"/>
      <c r="HQ850" s="422"/>
      <c r="HR850" s="422"/>
      <c r="HS850" s="422"/>
      <c r="HT850" s="422"/>
      <c r="HU850" s="422"/>
      <c r="HV850" s="422"/>
      <c r="HW850" s="422"/>
      <c r="HX850" s="422"/>
      <c r="HY850" s="422"/>
      <c r="HZ850" s="422"/>
      <c r="IA850" s="422"/>
      <c r="IB850" s="422"/>
      <c r="IC850" s="422"/>
      <c r="ID850" s="422"/>
      <c r="IE850" s="422"/>
      <c r="IF850" s="422"/>
      <c r="IG850" s="422"/>
      <c r="IH850" s="422"/>
      <c r="II850" s="422"/>
      <c r="IJ850" s="422"/>
      <c r="IK850" s="422"/>
      <c r="IL850" s="422"/>
      <c r="IM850" s="422"/>
      <c r="IN850" s="422"/>
      <c r="IO850" s="422"/>
      <c r="IP850" s="422"/>
      <c r="IQ850" s="422"/>
      <c r="IR850" s="422"/>
      <c r="IS850" s="422"/>
      <c r="IT850" s="422"/>
      <c r="IU850" s="422"/>
      <c r="IV850" s="422"/>
      <c r="IW850" s="422"/>
      <c r="IX850" s="422"/>
      <c r="IY850" s="422"/>
      <c r="IZ850" s="422"/>
      <c r="JA850" s="422"/>
      <c r="JB850" s="422"/>
      <c r="JC850" s="422"/>
      <c r="JD850" s="422"/>
      <c r="JE850" s="422"/>
      <c r="JF850" s="422"/>
      <c r="JG850" s="422"/>
      <c r="JH850" s="422"/>
      <c r="JI850" s="422"/>
      <c r="JJ850" s="422"/>
      <c r="JK850" s="422"/>
      <c r="JL850" s="422"/>
      <c r="JM850" s="422"/>
      <c r="JN850" s="422"/>
      <c r="JO850" s="422"/>
      <c r="JP850" s="422"/>
      <c r="JQ850" s="422"/>
      <c r="JR850" s="422"/>
      <c r="JS850" s="422"/>
      <c r="JT850" s="422"/>
      <c r="JU850" s="422"/>
      <c r="JV850" s="422"/>
      <c r="JW850" s="422"/>
      <c r="JX850" s="422"/>
      <c r="JY850" s="422"/>
      <c r="JZ850" s="422"/>
      <c r="KA850" s="422"/>
      <c r="KB850" s="422"/>
      <c r="KC850" s="422"/>
      <c r="KD850" s="422"/>
      <c r="KE850" s="422"/>
      <c r="KF850" s="422"/>
      <c r="KG850" s="422"/>
      <c r="KH850" s="422"/>
      <c r="KI850" s="422"/>
      <c r="KJ850" s="422"/>
      <c r="KK850" s="422"/>
      <c r="KL850" s="422"/>
      <c r="KM850" s="422"/>
      <c r="KN850" s="422"/>
      <c r="KO850" s="422"/>
      <c r="KP850" s="422"/>
      <c r="KQ850" s="422"/>
      <c r="KR850" s="422"/>
      <c r="KS850" s="422"/>
      <c r="KT850" s="422"/>
      <c r="KU850" s="422"/>
      <c r="KV850" s="422"/>
      <c r="KW850" s="422"/>
      <c r="KX850" s="422"/>
      <c r="KY850" s="422"/>
      <c r="KZ850" s="422"/>
      <c r="LA850" s="422"/>
      <c r="LB850" s="422"/>
      <c r="LC850" s="422"/>
      <c r="LD850" s="422"/>
      <c r="LE850" s="422"/>
      <c r="LF850" s="422"/>
      <c r="LG850" s="422"/>
      <c r="LH850" s="422"/>
      <c r="LI850" s="422"/>
      <c r="LJ850" s="422"/>
      <c r="LK850" s="422"/>
      <c r="LL850" s="422"/>
      <c r="LM850" s="422"/>
      <c r="LN850" s="422"/>
      <c r="LO850" s="422"/>
      <c r="LP850" s="422"/>
      <c r="LQ850" s="422"/>
      <c r="LR850" s="422"/>
      <c r="LS850" s="422"/>
      <c r="LT850" s="422"/>
      <c r="LU850" s="422"/>
      <c r="LV850" s="422"/>
      <c r="LW850" s="422"/>
      <c r="LX850" s="422"/>
      <c r="LY850" s="422"/>
      <c r="LZ850" s="422"/>
      <c r="MA850" s="422"/>
      <c r="MB850" s="422"/>
      <c r="MC850" s="422"/>
      <c r="MD850" s="422"/>
      <c r="ME850" s="422"/>
      <c r="MF850" s="422"/>
      <c r="MG850" s="422"/>
      <c r="MH850" s="422"/>
      <c r="MI850" s="422"/>
      <c r="MJ850" s="422"/>
      <c r="MK850" s="422"/>
      <c r="ML850" s="422"/>
      <c r="MM850" s="422"/>
      <c r="MN850" s="422"/>
      <c r="MO850" s="422"/>
      <c r="MP850" s="422"/>
      <c r="MQ850" s="422"/>
      <c r="MR850" s="422"/>
      <c r="MS850" s="422"/>
      <c r="MT850" s="422"/>
      <c r="MU850" s="422"/>
      <c r="MV850" s="422"/>
      <c r="MW850" s="422"/>
      <c r="MX850" s="422"/>
      <c r="MY850" s="422"/>
      <c r="MZ850" s="422"/>
      <c r="NA850" s="422"/>
      <c r="NB850" s="422"/>
      <c r="NC850" s="422"/>
      <c r="ND850" s="422"/>
      <c r="NE850" s="422"/>
      <c r="NF850" s="422"/>
      <c r="NG850" s="422"/>
      <c r="NH850" s="422"/>
      <c r="NI850" s="422"/>
      <c r="NJ850" s="422"/>
      <c r="NK850" s="422"/>
      <c r="NL850" s="422"/>
      <c r="NM850" s="422"/>
      <c r="NN850" s="422"/>
      <c r="NO850" s="422"/>
      <c r="NP850" s="422"/>
      <c r="NQ850" s="422"/>
      <c r="NR850" s="422"/>
      <c r="NS850" s="422"/>
      <c r="NT850" s="422"/>
      <c r="NU850" s="422"/>
      <c r="NV850" s="422"/>
      <c r="NW850" s="422"/>
      <c r="NX850" s="422"/>
      <c r="NY850" s="422"/>
      <c r="NZ850" s="422"/>
      <c r="OA850" s="422"/>
      <c r="OB850" s="422"/>
      <c r="OC850" s="422"/>
      <c r="OD850" s="422"/>
      <c r="OE850" s="422"/>
      <c r="OF850" s="422"/>
      <c r="OG850" s="422"/>
      <c r="OH850" s="422"/>
      <c r="OI850" s="422"/>
      <c r="OJ850" s="422"/>
      <c r="OK850" s="422"/>
      <c r="OL850" s="422"/>
      <c r="OM850" s="422"/>
      <c r="ON850" s="422"/>
      <c r="OO850" s="422"/>
      <c r="OP850" s="422"/>
      <c r="OQ850" s="422"/>
      <c r="OR850" s="422"/>
      <c r="OS850" s="422"/>
      <c r="OT850" s="422"/>
      <c r="OU850" s="422"/>
      <c r="OV850" s="422"/>
      <c r="OW850" s="422"/>
      <c r="OX850" s="422"/>
      <c r="OY850" s="422"/>
      <c r="OZ850" s="422"/>
      <c r="PA850" s="422"/>
      <c r="PB850" s="422"/>
      <c r="PC850" s="422"/>
      <c r="PD850" s="422"/>
      <c r="PE850" s="422"/>
      <c r="PF850" s="422"/>
      <c r="PG850" s="422"/>
      <c r="PH850" s="422"/>
      <c r="PI850" s="422"/>
      <c r="PJ850" s="422"/>
      <c r="PK850" s="422"/>
      <c r="PL850" s="422"/>
      <c r="PM850" s="422"/>
      <c r="PN850" s="422"/>
      <c r="PO850" s="422"/>
      <c r="PP850" s="422"/>
      <c r="PQ850" s="422"/>
      <c r="PR850" s="422"/>
      <c r="PS850" s="422"/>
      <c r="PT850" s="422"/>
      <c r="PU850" s="422"/>
      <c r="PV850" s="422"/>
      <c r="PW850" s="422"/>
      <c r="PX850" s="422"/>
      <c r="PY850" s="422"/>
      <c r="PZ850" s="422"/>
      <c r="QA850" s="422"/>
      <c r="QB850" s="422"/>
      <c r="QC850" s="422"/>
      <c r="QD850" s="422"/>
      <c r="QE850" s="422"/>
      <c r="QF850" s="422"/>
      <c r="QG850" s="422"/>
      <c r="QH850" s="422"/>
      <c r="QI850" s="422"/>
      <c r="QJ850" s="422"/>
      <c r="QK850" s="422"/>
      <c r="QL850" s="422"/>
      <c r="QM850" s="422"/>
      <c r="QN850" s="422"/>
      <c r="QO850" s="422"/>
      <c r="QP850" s="422"/>
      <c r="QQ850" s="422"/>
      <c r="QR850" s="422"/>
      <c r="QS850" s="422"/>
      <c r="QT850" s="422"/>
      <c r="QU850" s="422"/>
      <c r="QV850" s="422"/>
      <c r="QW850" s="422"/>
      <c r="QX850" s="422"/>
      <c r="QY850" s="422"/>
      <c r="QZ850" s="422"/>
      <c r="RA850" s="422"/>
      <c r="RB850" s="422"/>
      <c r="RC850" s="422"/>
      <c r="RD850" s="422"/>
      <c r="RE850" s="422"/>
      <c r="RF850" s="422"/>
      <c r="RG850" s="422"/>
      <c r="RH850" s="422"/>
      <c r="RI850" s="422"/>
      <c r="RJ850" s="422"/>
      <c r="RK850" s="422"/>
      <c r="RL850" s="422"/>
      <c r="RM850" s="422"/>
      <c r="RN850" s="422"/>
      <c r="RO850" s="422"/>
      <c r="RP850" s="422"/>
      <c r="RQ850" s="422"/>
      <c r="RR850" s="422"/>
      <c r="RS850" s="422"/>
      <c r="RT850" s="422"/>
      <c r="RU850" s="422"/>
      <c r="RV850" s="422"/>
      <c r="RW850" s="422"/>
      <c r="RX850" s="422"/>
      <c r="RY850" s="422"/>
      <c r="RZ850" s="422"/>
      <c r="SA850" s="422"/>
      <c r="SB850" s="422"/>
      <c r="SC850" s="422"/>
      <c r="SD850" s="422"/>
      <c r="SE850" s="422"/>
      <c r="SF850" s="422"/>
      <c r="SG850" s="422"/>
      <c r="SH850" s="422"/>
      <c r="SI850" s="422"/>
      <c r="SJ850" s="422"/>
      <c r="SK850" s="422"/>
      <c r="SL850" s="422"/>
      <c r="SM850" s="422"/>
      <c r="SN850" s="422"/>
      <c r="SO850" s="422"/>
      <c r="SP850" s="422"/>
      <c r="SQ850" s="422"/>
      <c r="SR850" s="422"/>
      <c r="SS850" s="422"/>
      <c r="ST850" s="422"/>
      <c r="SU850" s="422"/>
      <c r="SV850" s="422"/>
      <c r="SW850" s="422"/>
      <c r="SX850" s="422"/>
      <c r="SY850" s="422"/>
      <c r="SZ850" s="422"/>
      <c r="TA850" s="422"/>
      <c r="TB850" s="422"/>
      <c r="TC850" s="422"/>
      <c r="TD850" s="422"/>
      <c r="TE850" s="422"/>
      <c r="TF850" s="422"/>
      <c r="TG850" s="422"/>
      <c r="TH850" s="422"/>
      <c r="TI850" s="422"/>
      <c r="TJ850" s="422"/>
      <c r="TK850" s="422"/>
      <c r="TL850" s="422"/>
      <c r="TM850" s="422"/>
      <c r="TN850" s="422"/>
      <c r="TO850" s="422"/>
      <c r="TP850" s="422"/>
      <c r="TQ850" s="422"/>
      <c r="TR850" s="422"/>
      <c r="TS850" s="422"/>
      <c r="TT850" s="422"/>
      <c r="TU850" s="422"/>
      <c r="TV850" s="422"/>
      <c r="TW850" s="422"/>
      <c r="TX850" s="422"/>
      <c r="TY850" s="422"/>
      <c r="TZ850" s="422"/>
      <c r="UA850" s="422"/>
      <c r="UB850" s="422"/>
      <c r="UC850" s="422"/>
      <c r="UD850" s="422"/>
      <c r="UE850" s="422"/>
      <c r="UF850" s="422"/>
      <c r="UG850" s="422"/>
      <c r="UH850" s="422"/>
      <c r="UI850" s="422"/>
      <c r="UJ850" s="422"/>
      <c r="UK850" s="422"/>
      <c r="UL850" s="422"/>
      <c r="UM850" s="422"/>
      <c r="UN850" s="422"/>
      <c r="UO850" s="422"/>
      <c r="UP850" s="422"/>
      <c r="UQ850" s="422"/>
      <c r="UR850" s="422"/>
      <c r="US850" s="422"/>
      <c r="UT850" s="422"/>
      <c r="UU850" s="422"/>
      <c r="UV850" s="422"/>
      <c r="UW850" s="422"/>
      <c r="UX850" s="422"/>
      <c r="UY850" s="422"/>
      <c r="UZ850" s="422"/>
      <c r="VA850" s="422"/>
      <c r="VB850" s="422"/>
      <c r="VC850" s="422"/>
      <c r="VD850" s="422"/>
      <c r="VE850" s="422"/>
      <c r="VF850" s="422"/>
      <c r="VG850" s="422"/>
      <c r="VH850" s="422"/>
      <c r="VI850" s="422"/>
      <c r="VJ850" s="422"/>
      <c r="VK850" s="422"/>
      <c r="VL850" s="422"/>
      <c r="VM850" s="422"/>
      <c r="VN850" s="422"/>
      <c r="VO850" s="422"/>
      <c r="VP850" s="422"/>
      <c r="VQ850" s="422"/>
      <c r="VR850" s="422"/>
      <c r="VS850" s="422"/>
      <c r="VT850" s="422"/>
      <c r="VU850" s="422"/>
      <c r="VV850" s="422"/>
      <c r="VW850" s="422"/>
      <c r="VX850" s="422"/>
      <c r="VY850" s="422"/>
      <c r="VZ850" s="422"/>
      <c r="WA850" s="422"/>
      <c r="WB850" s="422"/>
      <c r="WC850" s="422"/>
      <c r="WD850" s="422"/>
      <c r="WE850" s="422"/>
      <c r="WF850" s="422"/>
      <c r="WG850" s="422"/>
      <c r="WH850" s="422"/>
      <c r="WI850" s="422"/>
      <c r="WJ850" s="422"/>
      <c r="WK850" s="422"/>
      <c r="WL850" s="422"/>
      <c r="WM850" s="422"/>
      <c r="WN850" s="422"/>
      <c r="WO850" s="422"/>
      <c r="WP850" s="422"/>
      <c r="WQ850" s="422"/>
      <c r="WR850" s="422"/>
      <c r="WS850" s="422"/>
      <c r="WT850" s="422"/>
      <c r="WU850" s="422"/>
      <c r="WV850" s="422"/>
      <c r="WW850" s="422"/>
      <c r="WX850" s="422"/>
      <c r="WY850" s="422"/>
      <c r="WZ850" s="422"/>
      <c r="XA850" s="422"/>
      <c r="XB850" s="422"/>
      <c r="XC850" s="422"/>
      <c r="XD850" s="422"/>
      <c r="XE850" s="422"/>
      <c r="XF850" s="422"/>
      <c r="XG850" s="422"/>
      <c r="XH850" s="422"/>
      <c r="XI850" s="422"/>
      <c r="XJ850" s="422"/>
      <c r="XK850" s="422"/>
      <c r="XL850" s="422"/>
      <c r="XM850" s="422"/>
      <c r="XN850" s="422"/>
      <c r="XO850" s="422"/>
      <c r="XP850" s="422"/>
      <c r="XQ850" s="422"/>
      <c r="XR850" s="422"/>
      <c r="XS850" s="422"/>
      <c r="XT850" s="422"/>
      <c r="XU850" s="422"/>
      <c r="XV850" s="422"/>
      <c r="XW850" s="422"/>
      <c r="XX850" s="422"/>
      <c r="XY850" s="422"/>
      <c r="XZ850" s="422"/>
      <c r="YA850" s="422"/>
      <c r="YB850" s="422"/>
      <c r="YC850" s="422"/>
      <c r="YD850" s="422"/>
      <c r="YE850" s="422"/>
      <c r="YF850" s="422"/>
      <c r="YG850" s="422"/>
      <c r="YH850" s="422"/>
      <c r="YI850" s="422"/>
      <c r="YJ850" s="422"/>
      <c r="YK850" s="422"/>
      <c r="YL850" s="422"/>
      <c r="YM850" s="422"/>
      <c r="YN850" s="422"/>
      <c r="YO850" s="422"/>
      <c r="YP850" s="422"/>
      <c r="YQ850" s="422"/>
      <c r="YR850" s="422"/>
      <c r="YS850" s="422"/>
      <c r="YT850" s="422"/>
      <c r="YU850" s="422"/>
      <c r="YV850" s="422"/>
      <c r="YW850" s="422"/>
      <c r="YX850" s="422"/>
      <c r="YY850" s="422"/>
      <c r="YZ850" s="422"/>
      <c r="ZA850" s="422"/>
      <c r="ZB850" s="422"/>
      <c r="ZC850" s="422"/>
      <c r="ZD850" s="422"/>
      <c r="ZE850" s="422"/>
      <c r="ZF850" s="422"/>
      <c r="ZG850" s="422"/>
      <c r="ZH850" s="422"/>
      <c r="ZI850" s="422"/>
      <c r="ZJ850" s="422"/>
      <c r="ZK850" s="422"/>
      <c r="ZL850" s="422"/>
      <c r="ZM850" s="422"/>
      <c r="ZN850" s="422"/>
      <c r="ZO850" s="422"/>
      <c r="ZP850" s="422"/>
      <c r="ZQ850" s="422"/>
      <c r="ZR850" s="422"/>
      <c r="ZS850" s="422"/>
      <c r="ZT850" s="422"/>
      <c r="ZU850" s="422"/>
      <c r="ZV850" s="422"/>
      <c r="ZW850" s="422"/>
      <c r="ZX850" s="422"/>
      <c r="ZY850" s="422"/>
      <c r="ZZ850" s="422"/>
      <c r="AAA850" s="422"/>
      <c r="AAB850" s="422"/>
      <c r="AAC850" s="422"/>
      <c r="AAD850" s="422"/>
      <c r="AAE850" s="422"/>
      <c r="AAF850" s="422"/>
      <c r="AAG850" s="422"/>
      <c r="AAH850" s="422"/>
      <c r="AAI850" s="422"/>
      <c r="AAJ850" s="422"/>
      <c r="AAK850" s="422"/>
      <c r="AAL850" s="422"/>
      <c r="AAM850" s="422"/>
      <c r="AAN850" s="422"/>
      <c r="AAO850" s="422"/>
      <c r="AAP850" s="422"/>
      <c r="AAQ850" s="422"/>
      <c r="AAR850" s="422"/>
      <c r="AAS850" s="422"/>
      <c r="AAT850" s="422"/>
      <c r="AAU850" s="422"/>
      <c r="AAV850" s="422"/>
      <c r="AAW850" s="422"/>
      <c r="AAX850" s="422"/>
      <c r="AAY850" s="422"/>
      <c r="AAZ850" s="422"/>
      <c r="ABA850" s="422"/>
      <c r="ABB850" s="422"/>
      <c r="ABC850" s="422"/>
      <c r="ABD850" s="422"/>
      <c r="ABE850" s="422"/>
      <c r="ABF850" s="422"/>
      <c r="ABG850" s="422"/>
      <c r="ABH850" s="422"/>
      <c r="ABI850" s="422"/>
      <c r="ABJ850" s="422"/>
      <c r="ABK850" s="422"/>
      <c r="ABL850" s="422"/>
      <c r="ABM850" s="422"/>
      <c r="ABN850" s="422"/>
      <c r="ABO850" s="422"/>
      <c r="ABP850" s="422"/>
      <c r="ABQ850" s="422"/>
      <c r="ABR850" s="422"/>
      <c r="ABS850" s="422"/>
      <c r="ABT850" s="422"/>
      <c r="ABU850" s="422"/>
      <c r="ABV850" s="422"/>
      <c r="ABW850" s="422"/>
      <c r="ABX850" s="422"/>
      <c r="ABY850" s="422"/>
      <c r="ABZ850" s="422"/>
      <c r="ACA850" s="422"/>
      <c r="ACB850" s="422"/>
      <c r="ACC850" s="422"/>
      <c r="ACD850" s="422"/>
      <c r="ACE850" s="422"/>
      <c r="ACF850" s="422"/>
      <c r="ACG850" s="422"/>
      <c r="ACH850" s="422"/>
      <c r="ACI850" s="422"/>
      <c r="ACJ850" s="422"/>
      <c r="ACK850" s="422"/>
      <c r="ACL850" s="422"/>
      <c r="ACM850" s="422"/>
      <c r="ACN850" s="422"/>
      <c r="ACO850" s="422"/>
      <c r="ACP850" s="422"/>
      <c r="ACQ850" s="422"/>
      <c r="ACR850" s="422"/>
      <c r="ACS850" s="422"/>
      <c r="ACT850" s="422"/>
      <c r="ACU850" s="422"/>
      <c r="ACV850" s="422"/>
      <c r="ACW850" s="422"/>
      <c r="ACX850" s="422"/>
      <c r="ACY850" s="422"/>
      <c r="ACZ850" s="422"/>
      <c r="ADA850" s="422"/>
      <c r="ADB850" s="422"/>
      <c r="ADC850" s="422"/>
      <c r="ADD850" s="422"/>
      <c r="ADE850" s="422"/>
      <c r="ADF850" s="422"/>
      <c r="ADG850" s="422"/>
      <c r="ADH850" s="422"/>
      <c r="ADI850" s="422"/>
      <c r="ADJ850" s="422"/>
      <c r="ADK850" s="422"/>
      <c r="ADL850" s="422"/>
      <c r="ADM850" s="422"/>
      <c r="ADN850" s="422"/>
      <c r="ADO850" s="422"/>
      <c r="ADP850" s="422"/>
      <c r="ADQ850" s="422"/>
      <c r="ADR850" s="422"/>
      <c r="ADS850" s="422"/>
      <c r="ADT850" s="422"/>
      <c r="ADU850" s="422"/>
      <c r="ADV850" s="422"/>
      <c r="ADW850" s="422"/>
      <c r="ADX850" s="422"/>
      <c r="ADY850" s="422"/>
      <c r="ADZ850" s="422"/>
      <c r="AEA850" s="422"/>
      <c r="AEB850" s="422"/>
      <c r="AEC850" s="422"/>
      <c r="AED850" s="422"/>
      <c r="AEE850" s="422"/>
      <c r="AEF850" s="422"/>
      <c r="AEG850" s="422"/>
      <c r="AEH850" s="422"/>
      <c r="AEI850" s="422"/>
      <c r="AEJ850" s="422"/>
      <c r="AEK850" s="422"/>
      <c r="AEL850" s="422"/>
      <c r="AEM850" s="422"/>
      <c r="AEN850" s="422"/>
      <c r="AEO850" s="422"/>
      <c r="AEP850" s="422"/>
      <c r="AEQ850" s="422"/>
      <c r="AER850" s="422"/>
      <c r="AES850" s="422"/>
      <c r="AET850" s="422"/>
      <c r="AEU850" s="422"/>
      <c r="AEV850" s="422"/>
      <c r="AEW850" s="422"/>
      <c r="AEX850" s="422"/>
      <c r="AEY850" s="422"/>
      <c r="AEZ850" s="422"/>
      <c r="AFA850" s="422"/>
      <c r="AFB850" s="422"/>
      <c r="AFC850" s="422"/>
      <c r="AFD850" s="422"/>
      <c r="AFE850" s="422"/>
      <c r="AFF850" s="422"/>
      <c r="AFG850" s="422"/>
      <c r="AFH850" s="422"/>
      <c r="AFI850" s="422"/>
      <c r="AFJ850" s="422"/>
      <c r="AFK850" s="422"/>
      <c r="AFL850" s="422"/>
      <c r="AFM850" s="422"/>
      <c r="AFN850" s="422"/>
      <c r="AFO850" s="422"/>
      <c r="AFP850" s="422"/>
      <c r="AFQ850" s="422"/>
      <c r="AFR850" s="422"/>
      <c r="AFS850" s="422"/>
      <c r="AFT850" s="422"/>
      <c r="AFU850" s="422"/>
      <c r="AFV850" s="422"/>
      <c r="AFW850" s="422"/>
      <c r="AFX850" s="422"/>
      <c r="AFY850" s="422"/>
      <c r="AFZ850" s="422"/>
      <c r="AGA850" s="422"/>
      <c r="AGB850" s="422"/>
      <c r="AGC850" s="422"/>
      <c r="AGD850" s="422"/>
      <c r="AGE850" s="422"/>
      <c r="AGF850" s="422"/>
      <c r="AGG850" s="422"/>
      <c r="AGH850" s="422"/>
      <c r="AGI850" s="422"/>
      <c r="AGJ850" s="422"/>
      <c r="AGK850" s="422"/>
      <c r="AGL850" s="422"/>
      <c r="AGM850" s="422"/>
      <c r="AGN850" s="422"/>
      <c r="AGO850" s="422"/>
      <c r="AGP850" s="422"/>
      <c r="AGQ850" s="422"/>
      <c r="AGR850" s="422"/>
      <c r="AGS850" s="422"/>
      <c r="AGT850" s="422"/>
      <c r="AGU850" s="422"/>
      <c r="AGV850" s="422"/>
      <c r="AGW850" s="422"/>
      <c r="AGX850" s="422"/>
      <c r="AGY850" s="422"/>
      <c r="AGZ850" s="422"/>
      <c r="AHA850" s="422"/>
      <c r="AHB850" s="422"/>
      <c r="AHC850" s="422"/>
      <c r="AHD850" s="422"/>
      <c r="AHE850" s="422"/>
      <c r="AHF850" s="422"/>
      <c r="AHG850" s="422"/>
      <c r="AHH850" s="422"/>
      <c r="AHI850" s="422"/>
      <c r="AHJ850" s="422"/>
      <c r="AHK850" s="422"/>
      <c r="AHL850" s="422"/>
      <c r="AHM850" s="422"/>
      <c r="AHN850" s="422"/>
      <c r="AHO850" s="422"/>
      <c r="AHP850" s="422"/>
      <c r="AHQ850" s="422"/>
      <c r="AHR850" s="422"/>
      <c r="AHS850" s="422"/>
      <c r="AHT850" s="422"/>
      <c r="AHU850" s="422"/>
      <c r="AHV850" s="422"/>
      <c r="AHW850" s="422"/>
      <c r="AHX850" s="422"/>
      <c r="AHY850" s="422"/>
      <c r="AHZ850" s="422"/>
      <c r="AIA850" s="422"/>
      <c r="AIB850" s="422"/>
      <c r="AIC850" s="422"/>
      <c r="AID850" s="422"/>
      <c r="AIE850" s="422"/>
      <c r="AIF850" s="422"/>
      <c r="AIG850" s="422"/>
      <c r="AIH850" s="422"/>
      <c r="AII850" s="422"/>
      <c r="AIJ850" s="422"/>
      <c r="AIK850" s="422"/>
      <c r="AIL850" s="422"/>
      <c r="AIM850" s="422"/>
      <c r="AIN850" s="422"/>
      <c r="AIO850" s="422"/>
      <c r="AIP850" s="422"/>
      <c r="AIQ850" s="422"/>
      <c r="AIR850" s="422"/>
      <c r="AIS850" s="422"/>
      <c r="AIT850" s="422"/>
      <c r="AIU850" s="422"/>
      <c r="AIV850" s="422"/>
      <c r="AIW850" s="422"/>
      <c r="AIX850" s="422"/>
      <c r="AIY850" s="422"/>
      <c r="AIZ850" s="422"/>
      <c r="AJA850" s="422"/>
      <c r="AJB850" s="422"/>
      <c r="AJC850" s="422"/>
      <c r="AJD850" s="422"/>
      <c r="AJE850" s="422"/>
      <c r="AJF850" s="422"/>
      <c r="AJG850" s="422"/>
      <c r="AJH850" s="422"/>
      <c r="AJI850" s="422"/>
      <c r="AJJ850" s="422"/>
      <c r="AJK850" s="422"/>
      <c r="AJL850" s="422"/>
      <c r="AJM850" s="422"/>
      <c r="AJN850" s="422"/>
      <c r="AJO850" s="422"/>
      <c r="AJP850" s="422"/>
      <c r="AJQ850" s="422"/>
      <c r="AJR850" s="422"/>
      <c r="AJS850" s="422"/>
      <c r="AJT850" s="422"/>
      <c r="AJU850" s="422"/>
      <c r="AJV850" s="422"/>
      <c r="AJW850" s="422"/>
      <c r="AJX850" s="422"/>
      <c r="AJY850" s="422"/>
      <c r="AJZ850" s="422"/>
      <c r="AKA850" s="422"/>
      <c r="AKB850" s="422"/>
      <c r="AKC850" s="422"/>
      <c r="AKD850" s="422"/>
      <c r="AKE850" s="422"/>
      <c r="AKF850" s="422"/>
      <c r="AKG850" s="422"/>
      <c r="AKH850" s="422"/>
      <c r="AKI850" s="422"/>
      <c r="AKJ850" s="422"/>
      <c r="AKK850" s="422"/>
      <c r="AKL850" s="422"/>
      <c r="AKM850" s="422"/>
      <c r="AKN850" s="422"/>
      <c r="AKO850" s="422"/>
      <c r="AKP850" s="422"/>
      <c r="AKQ850" s="422"/>
      <c r="AKR850" s="422"/>
      <c r="AKS850" s="422"/>
      <c r="AKT850" s="422"/>
      <c r="AKU850" s="422"/>
      <c r="AKV850" s="422"/>
      <c r="AKW850" s="422"/>
      <c r="AKX850" s="422"/>
      <c r="AKY850" s="422"/>
      <c r="AKZ850" s="422"/>
      <c r="ALA850" s="422"/>
      <c r="ALB850" s="422"/>
      <c r="ALC850" s="422"/>
      <c r="ALD850" s="422"/>
      <c r="ALE850" s="422"/>
      <c r="ALF850" s="422"/>
      <c r="ALG850" s="422"/>
      <c r="ALH850" s="422"/>
      <c r="ALI850" s="422"/>
      <c r="ALJ850" s="422"/>
      <c r="ALK850" s="422"/>
      <c r="ALL850" s="422"/>
      <c r="ALM850" s="422"/>
      <c r="ALN850" s="422"/>
      <c r="ALO850" s="422"/>
      <c r="ALP850" s="422"/>
      <c r="ALQ850" s="422"/>
      <c r="ALR850" s="422"/>
      <c r="ALS850" s="422"/>
      <c r="ALT850" s="422"/>
      <c r="ALU850" s="422"/>
      <c r="ALV850" s="422"/>
      <c r="ALW850" s="422"/>
      <c r="ALX850" s="422"/>
      <c r="ALY850" s="422"/>
      <c r="ALZ850" s="422"/>
      <c r="AMA850" s="422"/>
      <c r="AMB850" s="422"/>
      <c r="AMC850" s="422"/>
      <c r="AMD850" s="422"/>
      <c r="AME850" s="422"/>
      <c r="AMF850" s="422"/>
      <c r="AMG850" s="422"/>
      <c r="AMH850" s="422"/>
      <c r="AMI850" s="422"/>
      <c r="AMJ850" s="422"/>
      <c r="AMK850" s="422"/>
      <c r="AML850" s="422"/>
      <c r="AMM850" s="422"/>
      <c r="AMN850" s="422"/>
      <c r="AMO850" s="422"/>
      <c r="AMP850" s="422"/>
      <c r="AMQ850" s="422"/>
      <c r="AMR850" s="422"/>
      <c r="AMS850" s="422"/>
      <c r="AMT850" s="422"/>
      <c r="AMU850" s="422"/>
      <c r="AMV850" s="422"/>
      <c r="AMW850" s="422"/>
      <c r="AMX850" s="422"/>
    </row>
    <row r="851" spans="1:1038" s="398" customFormat="1" ht="18" customHeight="1">
      <c r="A851" s="548" t="s">
        <v>2392</v>
      </c>
      <c r="B851" s="543" t="s">
        <v>1647</v>
      </c>
      <c r="C851" s="226"/>
      <c r="D851" s="225" t="s">
        <v>1279</v>
      </c>
      <c r="E851" s="226">
        <v>101</v>
      </c>
      <c r="F851" s="226">
        <v>2</v>
      </c>
      <c r="G851" s="391" t="str">
        <f t="shared" si="601"/>
        <v>101-2</v>
      </c>
      <c r="H851" s="226">
        <v>40</v>
      </c>
      <c r="I851" s="226">
        <v>40.5</v>
      </c>
      <c r="J851" s="544">
        <f t="shared" si="605"/>
        <v>0</v>
      </c>
      <c r="K851" s="545" t="b">
        <f>IF(J852=1,IF(((VLOOKUP($G851,[4]Depth_Lookup!$A$3:$J$550,9,FALSE))-(I851/100))=0,"Good",IF(((VLOOKUP($G851,[4]Depth_Lookup!$A$3:$J$550,9,FALSE))-(I851/100))&gt;0,"Too Short","Too Long")))</f>
        <v>0</v>
      </c>
      <c r="L851" s="171">
        <f>(VLOOKUP($G851,Depth_Lookup!$A$3:$J$410,10,FALSE))+(H851/100)</f>
        <v>265.03999999999996</v>
      </c>
      <c r="M851" s="171">
        <f>(VLOOKUP($G851,Depth_Lookup!$A$3:$J$410,10,FALSE))+(I851/100)</f>
        <v>265.04499999999996</v>
      </c>
      <c r="N851" s="232" t="s">
        <v>2396</v>
      </c>
      <c r="O851" s="226">
        <v>2</v>
      </c>
      <c r="P851" s="226"/>
      <c r="Q851" s="226" t="s">
        <v>137</v>
      </c>
      <c r="R851" s="391" t="str">
        <f t="shared" si="602"/>
        <v>Clinopyroxenite</v>
      </c>
      <c r="S851" s="226" t="s">
        <v>2398</v>
      </c>
      <c r="T851" s="226"/>
      <c r="U851" s="226" t="s">
        <v>95</v>
      </c>
      <c r="V851" s="226" t="s">
        <v>96</v>
      </c>
      <c r="W851" s="226" t="s">
        <v>112</v>
      </c>
      <c r="X851" s="392">
        <f>VLOOKUP(W851,[4]definitions_list_lookup!$A$13:$B$19,2,0)</f>
        <v>4</v>
      </c>
      <c r="Y851" s="226" t="s">
        <v>90</v>
      </c>
      <c r="Z851" s="226" t="s">
        <v>91</v>
      </c>
      <c r="AA851" s="226" t="s">
        <v>1326</v>
      </c>
      <c r="AB851" s="226"/>
      <c r="AC851" s="226"/>
      <c r="AD851" s="226"/>
      <c r="AE851" s="393"/>
      <c r="AF851" s="391" t="e">
        <f>VLOOKUP(AE851,[4]definitions_list_mag!$V$12:$W$15,2,0)</f>
        <v>#N/A</v>
      </c>
      <c r="AG851" s="394"/>
      <c r="AH851" s="226"/>
      <c r="AI851" s="257"/>
      <c r="AJ851" s="226"/>
      <c r="AK851" s="226"/>
      <c r="AL851" s="226"/>
      <c r="AM851" s="226"/>
      <c r="AN851" s="226"/>
      <c r="AO851" s="257"/>
      <c r="AP851" s="226"/>
      <c r="AQ851" s="226"/>
      <c r="AR851" s="226"/>
      <c r="AS851" s="226"/>
      <c r="AT851" s="226"/>
      <c r="AU851" s="257">
        <v>100</v>
      </c>
      <c r="AV851" s="226"/>
      <c r="AW851" s="226"/>
      <c r="AX851" s="226"/>
      <c r="AY851" s="226"/>
      <c r="AZ851" s="226"/>
      <c r="BA851" s="257"/>
      <c r="BB851" s="226"/>
      <c r="BC851" s="226"/>
      <c r="BD851" s="226"/>
      <c r="BE851" s="226"/>
      <c r="BF851" s="226"/>
      <c r="BG851" s="257"/>
      <c r="BH851" s="226"/>
      <c r="BI851" s="226"/>
      <c r="BJ851" s="226"/>
      <c r="BK851" s="226"/>
      <c r="BL851" s="226"/>
      <c r="BM851" s="257"/>
      <c r="BN851" s="226"/>
      <c r="BO851" s="226"/>
      <c r="BP851" s="226"/>
      <c r="BQ851" s="226"/>
      <c r="BR851" s="226"/>
      <c r="BS851" s="226"/>
      <c r="BT851" s="226"/>
      <c r="BU851" s="226"/>
      <c r="BV851" s="226"/>
      <c r="BW851" s="226"/>
      <c r="BX851" s="226"/>
      <c r="BY851" s="257"/>
      <c r="BZ851" s="226"/>
      <c r="CA851" s="226"/>
      <c r="CB851" s="226"/>
      <c r="CC851" s="226"/>
      <c r="CD851" s="226"/>
      <c r="CE851" s="226"/>
      <c r="CF851" s="399">
        <f t="shared" si="603"/>
        <v>100</v>
      </c>
      <c r="CG851" s="259"/>
      <c r="CH851" s="150" t="s">
        <v>1679</v>
      </c>
      <c r="CI851" s="150">
        <v>100</v>
      </c>
      <c r="CJ851" s="150" t="s">
        <v>514</v>
      </c>
      <c r="CK851" s="158"/>
      <c r="CL851" s="395"/>
      <c r="CM851" s="395"/>
      <c r="CN851" s="395"/>
      <c r="CO851" s="395"/>
      <c r="CP851" s="395"/>
      <c r="CQ851" s="395"/>
      <c r="CR851" s="395"/>
      <c r="CS851" s="395"/>
      <c r="CT851" s="395"/>
      <c r="CU851" s="395"/>
      <c r="CV851" s="395"/>
      <c r="CW851" s="395"/>
      <c r="CX851" s="395"/>
      <c r="CY851" s="395"/>
      <c r="CZ851" s="395"/>
      <c r="DA851" s="395"/>
      <c r="DB851" s="395"/>
      <c r="DC851" s="257"/>
      <c r="DD851" s="395"/>
      <c r="DE851" s="395"/>
      <c r="DF851" s="395"/>
      <c r="DG851" s="395"/>
      <c r="DH851" s="395"/>
      <c r="DI851" s="395"/>
      <c r="DJ851" s="395">
        <v>100</v>
      </c>
      <c r="DK851" s="396">
        <f t="shared" si="604"/>
        <v>100</v>
      </c>
      <c r="DL851" s="259"/>
      <c r="DM851" s="395"/>
      <c r="DN851" s="395"/>
      <c r="DO851" s="397"/>
      <c r="DQ851" s="259"/>
      <c r="DR851" s="397" t="s">
        <v>2399</v>
      </c>
      <c r="DS851" s="259"/>
      <c r="DT851" s="263" t="s">
        <v>1398</v>
      </c>
      <c r="DU851" s="256">
        <v>5</v>
      </c>
      <c r="DV851" s="256" t="s">
        <v>849</v>
      </c>
      <c r="DW851" s="400" t="e">
        <f>VLOOKUP(P851,[4]definitions_list_lookup!$K$30:$L$54,2,0)</f>
        <v>#N/A</v>
      </c>
      <c r="DX851" s="155" t="s">
        <v>1838</v>
      </c>
      <c r="DY851" s="155" t="s">
        <v>2395</v>
      </c>
      <c r="DZ851" s="546"/>
      <c r="EA851" s="104"/>
      <c r="EB851" s="256"/>
      <c r="EC851" s="104"/>
      <c r="ED851" s="229" t="s">
        <v>2517</v>
      </c>
      <c r="EE851" s="401"/>
      <c r="EF851" s="402"/>
      <c r="EG851" s="401"/>
      <c r="EH851" s="403"/>
      <c r="EI851" s="404"/>
      <c r="EJ851" s="405"/>
      <c r="EK851" s="406"/>
      <c r="EL851" s="401"/>
      <c r="EM851" s="403"/>
      <c r="EN851" s="403" t="s">
        <v>1448</v>
      </c>
      <c r="EO851" s="407">
        <v>0.5</v>
      </c>
      <c r="EP851" s="407" t="s">
        <v>2202</v>
      </c>
      <c r="EQ851" s="407"/>
      <c r="ER851" s="407"/>
      <c r="ES851" s="407"/>
      <c r="ET851" s="407"/>
      <c r="EU851" s="407"/>
      <c r="EV851" s="408">
        <v>14</v>
      </c>
      <c r="EW851" s="408">
        <v>270</v>
      </c>
      <c r="EX851" s="408">
        <v>22</v>
      </c>
      <c r="EY851" s="408">
        <v>0</v>
      </c>
      <c r="EZ851" s="192">
        <f t="shared" si="574"/>
        <v>148.32091345400255</v>
      </c>
      <c r="FA851" s="192">
        <f t="shared" si="575"/>
        <v>148.32091345400255</v>
      </c>
      <c r="FB851" s="192">
        <f t="shared" si="576"/>
        <v>64.603276652736128</v>
      </c>
      <c r="FC851" s="192">
        <f t="shared" si="577"/>
        <v>238.32091345400255</v>
      </c>
      <c r="FD851" s="192">
        <f t="shared" si="578"/>
        <v>25.396723347263872</v>
      </c>
      <c r="FE851" s="193">
        <f t="shared" si="579"/>
        <v>328.32091345400255</v>
      </c>
      <c r="FF851" s="194">
        <f t="shared" si="580"/>
        <v>25.396723347263872</v>
      </c>
      <c r="FG851" s="401"/>
      <c r="FH851" s="403"/>
      <c r="FI851" s="778">
        <f t="shared" si="582"/>
        <v>0.5</v>
      </c>
      <c r="FJ851" s="779">
        <f t="shared" si="583"/>
        <v>25.396723347263872</v>
      </c>
      <c r="FK851" s="779">
        <f t="shared" si="584"/>
        <v>64.603276652736128</v>
      </c>
      <c r="FL851" s="780">
        <f t="shared" si="585"/>
        <v>1.1275398851670269</v>
      </c>
      <c r="FM851" s="169">
        <f t="shared" si="586"/>
        <v>0.90335982149094607</v>
      </c>
      <c r="FN851" s="783">
        <f t="shared" si="587"/>
        <v>0.45167991074547303</v>
      </c>
      <c r="FO851" s="226"/>
      <c r="FP851" s="226"/>
      <c r="FQ851" s="226"/>
      <c r="FR851" s="226"/>
      <c r="FS851" s="226"/>
      <c r="FT851" s="226"/>
      <c r="FU851" s="226"/>
      <c r="FV851" s="226"/>
      <c r="FW851" s="226"/>
      <c r="FX851" s="226"/>
      <c r="FY851" s="226"/>
      <c r="FZ851" s="226"/>
      <c r="GA851" s="226"/>
      <c r="GB851" s="226"/>
      <c r="GC851" s="226"/>
      <c r="GD851" s="226"/>
      <c r="GE851" s="226"/>
      <c r="GF851" s="226"/>
      <c r="GG851" s="226"/>
      <c r="GH851" s="226"/>
      <c r="GI851" s="226"/>
      <c r="GJ851" s="226"/>
      <c r="GK851" s="226"/>
      <c r="GL851" s="226"/>
      <c r="GM851" s="226"/>
      <c r="GN851" s="226"/>
      <c r="GO851" s="226"/>
      <c r="GP851" s="226"/>
      <c r="GQ851" s="226"/>
      <c r="GR851" s="226"/>
      <c r="GS851" s="226"/>
      <c r="GT851" s="226"/>
      <c r="GU851" s="226"/>
      <c r="GV851" s="226"/>
      <c r="GW851" s="226"/>
      <c r="GX851" s="226"/>
      <c r="GY851" s="226"/>
      <c r="GZ851" s="226"/>
      <c r="HA851" s="226"/>
      <c r="HB851" s="226"/>
      <c r="HC851" s="226"/>
      <c r="HD851" s="226"/>
      <c r="HE851" s="226"/>
      <c r="HF851" s="226"/>
      <c r="HG851" s="226"/>
      <c r="HH851" s="226"/>
      <c r="HI851" s="226"/>
      <c r="HJ851" s="226"/>
      <c r="HK851" s="226"/>
      <c r="HL851" s="226"/>
      <c r="HM851" s="226"/>
      <c r="HN851" s="226"/>
      <c r="HO851" s="226"/>
      <c r="HP851" s="226"/>
      <c r="HQ851" s="226"/>
      <c r="HR851" s="226"/>
      <c r="HS851" s="226"/>
      <c r="HT851" s="226"/>
      <c r="HU851" s="226"/>
      <c r="HV851" s="226"/>
      <c r="HW851" s="226"/>
      <c r="HX851" s="226"/>
      <c r="HY851" s="226"/>
      <c r="HZ851" s="226"/>
      <c r="IA851" s="226"/>
      <c r="IB851" s="226"/>
      <c r="IC851" s="226"/>
      <c r="ID851" s="226"/>
      <c r="IE851" s="226"/>
      <c r="IF851" s="226"/>
      <c r="IG851" s="226"/>
      <c r="IH851" s="226"/>
      <c r="II851" s="226"/>
      <c r="IJ851" s="226"/>
      <c r="IK851" s="226"/>
      <c r="IL851" s="226"/>
      <c r="IM851" s="226"/>
      <c r="IN851" s="226"/>
      <c r="IO851" s="226"/>
      <c r="IP851" s="226"/>
      <c r="IQ851" s="226"/>
      <c r="IR851" s="226"/>
      <c r="IS851" s="226"/>
      <c r="IT851" s="226"/>
      <c r="IU851" s="226"/>
      <c r="IV851" s="226"/>
      <c r="IW851" s="226"/>
      <c r="IX851" s="226"/>
      <c r="IY851" s="226"/>
      <c r="IZ851" s="226"/>
      <c r="JA851" s="226"/>
      <c r="JB851" s="226"/>
      <c r="JC851" s="226"/>
      <c r="JD851" s="226"/>
      <c r="JE851" s="226"/>
      <c r="JF851" s="226"/>
      <c r="JG851" s="226"/>
      <c r="JH851" s="226"/>
      <c r="JI851" s="226"/>
      <c r="JJ851" s="226"/>
      <c r="JK851" s="226"/>
      <c r="JL851" s="226"/>
      <c r="JM851" s="226"/>
      <c r="JN851" s="226"/>
      <c r="JO851" s="226"/>
      <c r="JP851" s="226"/>
      <c r="JQ851" s="226"/>
      <c r="JR851" s="226"/>
      <c r="JS851" s="226"/>
      <c r="JT851" s="226"/>
      <c r="JU851" s="226"/>
      <c r="JV851" s="226"/>
      <c r="JW851" s="226"/>
      <c r="JX851" s="226"/>
      <c r="JY851" s="226"/>
      <c r="JZ851" s="226"/>
      <c r="KA851" s="226"/>
      <c r="KB851" s="226"/>
      <c r="KC851" s="226"/>
      <c r="KD851" s="226"/>
      <c r="KE851" s="226"/>
      <c r="KF851" s="226"/>
      <c r="KG851" s="226"/>
      <c r="KH851" s="226"/>
      <c r="KI851" s="226"/>
      <c r="KJ851" s="226"/>
      <c r="KK851" s="226"/>
      <c r="KL851" s="226"/>
      <c r="KM851" s="226"/>
      <c r="KN851" s="226"/>
      <c r="KO851" s="226"/>
      <c r="KP851" s="226"/>
      <c r="KQ851" s="226"/>
      <c r="KR851" s="226"/>
      <c r="KS851" s="226"/>
      <c r="KT851" s="226"/>
      <c r="KU851" s="226"/>
      <c r="KV851" s="226"/>
      <c r="KW851" s="226"/>
      <c r="KX851" s="226"/>
      <c r="KY851" s="226"/>
      <c r="KZ851" s="226"/>
      <c r="LA851" s="226"/>
      <c r="LB851" s="226"/>
      <c r="LC851" s="226"/>
      <c r="LD851" s="226"/>
      <c r="LE851" s="226"/>
      <c r="LF851" s="226"/>
      <c r="LG851" s="226"/>
      <c r="LH851" s="226"/>
      <c r="LI851" s="226"/>
      <c r="LJ851" s="226"/>
      <c r="LK851" s="226"/>
      <c r="LL851" s="226"/>
      <c r="LM851" s="226"/>
      <c r="LN851" s="226"/>
      <c r="LO851" s="226"/>
      <c r="LP851" s="226"/>
      <c r="LQ851" s="226"/>
      <c r="LR851" s="226"/>
      <c r="LS851" s="226"/>
      <c r="LT851" s="226"/>
      <c r="LU851" s="226"/>
      <c r="LV851" s="226"/>
      <c r="LW851" s="226"/>
      <c r="LX851" s="226"/>
      <c r="LY851" s="226"/>
      <c r="LZ851" s="226"/>
      <c r="MA851" s="226"/>
      <c r="MB851" s="226"/>
      <c r="MC851" s="226"/>
      <c r="MD851" s="226"/>
      <c r="ME851" s="226"/>
      <c r="MF851" s="226"/>
      <c r="MG851" s="226"/>
      <c r="MH851" s="226"/>
      <c r="MI851" s="226"/>
      <c r="MJ851" s="226"/>
      <c r="MK851" s="226"/>
      <c r="ML851" s="226"/>
      <c r="MM851" s="226"/>
      <c r="MN851" s="226"/>
      <c r="MO851" s="226"/>
      <c r="MP851" s="226"/>
      <c r="MQ851" s="226"/>
      <c r="MR851" s="226"/>
      <c r="MS851" s="226"/>
      <c r="MT851" s="226"/>
      <c r="MU851" s="226"/>
      <c r="MV851" s="226"/>
      <c r="MW851" s="226"/>
      <c r="MX851" s="226"/>
      <c r="MY851" s="226"/>
      <c r="MZ851" s="226"/>
      <c r="NA851" s="226"/>
      <c r="NB851" s="226"/>
      <c r="NC851" s="226"/>
      <c r="ND851" s="226"/>
      <c r="NE851" s="226"/>
      <c r="NF851" s="226"/>
      <c r="NG851" s="226"/>
      <c r="NH851" s="226"/>
      <c r="NI851" s="226"/>
      <c r="NJ851" s="226"/>
      <c r="NK851" s="226"/>
      <c r="NL851" s="226"/>
      <c r="NM851" s="226"/>
      <c r="NN851" s="226"/>
      <c r="NO851" s="226"/>
      <c r="NP851" s="226"/>
      <c r="NQ851" s="226"/>
      <c r="NR851" s="226"/>
      <c r="NS851" s="226"/>
      <c r="NT851" s="226"/>
      <c r="NU851" s="226"/>
      <c r="NV851" s="226"/>
      <c r="NW851" s="226"/>
      <c r="NX851" s="226"/>
      <c r="NY851" s="226"/>
      <c r="NZ851" s="226"/>
      <c r="OA851" s="226"/>
      <c r="OB851" s="226"/>
      <c r="OC851" s="226"/>
      <c r="OD851" s="226"/>
      <c r="OE851" s="226"/>
      <c r="OF851" s="226"/>
      <c r="OG851" s="226"/>
      <c r="OH851" s="226"/>
      <c r="OI851" s="226"/>
      <c r="OJ851" s="226"/>
      <c r="OK851" s="226"/>
      <c r="OL851" s="226"/>
      <c r="OM851" s="226"/>
      <c r="ON851" s="226"/>
      <c r="OO851" s="226"/>
      <c r="OP851" s="226"/>
      <c r="OQ851" s="226"/>
      <c r="OR851" s="226"/>
      <c r="OS851" s="226"/>
      <c r="OT851" s="226"/>
      <c r="OU851" s="226"/>
      <c r="OV851" s="226"/>
      <c r="OW851" s="226"/>
      <c r="OX851" s="226"/>
      <c r="OY851" s="226"/>
      <c r="OZ851" s="226"/>
      <c r="PA851" s="226"/>
      <c r="PB851" s="226"/>
      <c r="PC851" s="226"/>
      <c r="PD851" s="226"/>
      <c r="PE851" s="226"/>
      <c r="PF851" s="226"/>
      <c r="PG851" s="226"/>
      <c r="PH851" s="226"/>
      <c r="PI851" s="226"/>
      <c r="PJ851" s="226"/>
      <c r="PK851" s="226"/>
      <c r="PL851" s="226"/>
      <c r="PM851" s="226"/>
      <c r="PN851" s="226"/>
      <c r="PO851" s="226"/>
      <c r="PP851" s="226"/>
      <c r="PQ851" s="226"/>
      <c r="PR851" s="226"/>
      <c r="PS851" s="226"/>
      <c r="PT851" s="226"/>
      <c r="PU851" s="226"/>
      <c r="PV851" s="226"/>
      <c r="PW851" s="226"/>
      <c r="PX851" s="226"/>
      <c r="PY851" s="226"/>
      <c r="PZ851" s="226"/>
      <c r="QA851" s="226"/>
      <c r="QB851" s="226"/>
      <c r="QC851" s="226"/>
      <c r="QD851" s="226"/>
      <c r="QE851" s="226"/>
      <c r="QF851" s="226"/>
      <c r="QG851" s="226"/>
      <c r="QH851" s="226"/>
      <c r="QI851" s="226"/>
      <c r="QJ851" s="226"/>
      <c r="QK851" s="226"/>
      <c r="QL851" s="226"/>
      <c r="QM851" s="226"/>
      <c r="QN851" s="226"/>
      <c r="QO851" s="226"/>
      <c r="QP851" s="226"/>
      <c r="QQ851" s="226"/>
      <c r="QR851" s="226"/>
      <c r="QS851" s="226"/>
      <c r="QT851" s="226"/>
      <c r="QU851" s="226"/>
      <c r="QV851" s="226"/>
      <c r="QW851" s="226"/>
      <c r="QX851" s="226"/>
      <c r="QY851" s="226"/>
      <c r="QZ851" s="226"/>
      <c r="RA851" s="226"/>
      <c r="RB851" s="226"/>
      <c r="RC851" s="226"/>
      <c r="RD851" s="226"/>
      <c r="RE851" s="226"/>
      <c r="RF851" s="226"/>
      <c r="RG851" s="226"/>
      <c r="RH851" s="226"/>
      <c r="RI851" s="226"/>
      <c r="RJ851" s="226"/>
      <c r="RK851" s="226"/>
      <c r="RL851" s="226"/>
      <c r="RM851" s="226"/>
      <c r="RN851" s="226"/>
      <c r="RO851" s="226"/>
      <c r="RP851" s="226"/>
      <c r="RQ851" s="226"/>
      <c r="RR851" s="226"/>
      <c r="RS851" s="226"/>
      <c r="RT851" s="226"/>
      <c r="RU851" s="226"/>
      <c r="RV851" s="226"/>
      <c r="RW851" s="226"/>
      <c r="RX851" s="226"/>
      <c r="RY851" s="226"/>
      <c r="RZ851" s="226"/>
      <c r="SA851" s="226"/>
      <c r="SB851" s="226"/>
      <c r="SC851" s="226"/>
      <c r="SD851" s="226"/>
      <c r="SE851" s="226"/>
      <c r="SF851" s="226"/>
      <c r="SG851" s="226"/>
      <c r="SH851" s="226"/>
      <c r="SI851" s="226"/>
      <c r="SJ851" s="226"/>
      <c r="SK851" s="226"/>
      <c r="SL851" s="226"/>
      <c r="SM851" s="226"/>
      <c r="SN851" s="226"/>
      <c r="SO851" s="226"/>
      <c r="SP851" s="226"/>
      <c r="SQ851" s="226"/>
      <c r="SR851" s="226"/>
      <c r="SS851" s="226"/>
      <c r="ST851" s="226"/>
      <c r="SU851" s="226"/>
      <c r="SV851" s="226"/>
      <c r="SW851" s="226"/>
      <c r="SX851" s="226"/>
      <c r="SY851" s="226"/>
      <c r="SZ851" s="226"/>
      <c r="TA851" s="226"/>
      <c r="TB851" s="226"/>
      <c r="TC851" s="226"/>
      <c r="TD851" s="226"/>
      <c r="TE851" s="226"/>
      <c r="TF851" s="226"/>
      <c r="TG851" s="226"/>
      <c r="TH851" s="226"/>
      <c r="TI851" s="226"/>
      <c r="TJ851" s="226"/>
      <c r="TK851" s="226"/>
      <c r="TL851" s="226"/>
      <c r="TM851" s="226"/>
      <c r="TN851" s="226"/>
      <c r="TO851" s="226"/>
      <c r="TP851" s="226"/>
      <c r="TQ851" s="226"/>
      <c r="TR851" s="226"/>
      <c r="TS851" s="226"/>
      <c r="TT851" s="226"/>
      <c r="TU851" s="226"/>
      <c r="TV851" s="226"/>
      <c r="TW851" s="226"/>
      <c r="TX851" s="226"/>
      <c r="TY851" s="226"/>
      <c r="TZ851" s="226"/>
      <c r="UA851" s="226"/>
      <c r="UB851" s="226"/>
      <c r="UC851" s="226"/>
      <c r="UD851" s="226"/>
      <c r="UE851" s="226"/>
      <c r="UF851" s="226"/>
      <c r="UG851" s="226"/>
      <c r="UH851" s="226"/>
      <c r="UI851" s="226"/>
      <c r="UJ851" s="226"/>
      <c r="UK851" s="226"/>
      <c r="UL851" s="226"/>
      <c r="UM851" s="226"/>
      <c r="UN851" s="226"/>
      <c r="UO851" s="226"/>
      <c r="UP851" s="226"/>
      <c r="UQ851" s="226"/>
      <c r="UR851" s="226"/>
      <c r="US851" s="226"/>
      <c r="UT851" s="226"/>
      <c r="UU851" s="226"/>
      <c r="UV851" s="226"/>
      <c r="UW851" s="226"/>
      <c r="UX851" s="226"/>
      <c r="UY851" s="226"/>
      <c r="UZ851" s="226"/>
      <c r="VA851" s="226"/>
      <c r="VB851" s="226"/>
      <c r="VC851" s="226"/>
      <c r="VD851" s="226"/>
      <c r="VE851" s="226"/>
      <c r="VF851" s="226"/>
      <c r="VG851" s="226"/>
      <c r="VH851" s="226"/>
      <c r="VI851" s="226"/>
      <c r="VJ851" s="226"/>
      <c r="VK851" s="226"/>
      <c r="VL851" s="226"/>
      <c r="VM851" s="226"/>
      <c r="VN851" s="226"/>
      <c r="VO851" s="226"/>
      <c r="VP851" s="226"/>
      <c r="VQ851" s="226"/>
      <c r="VR851" s="226"/>
      <c r="VS851" s="226"/>
      <c r="VT851" s="226"/>
      <c r="VU851" s="226"/>
      <c r="VV851" s="226"/>
      <c r="VW851" s="226"/>
      <c r="VX851" s="226"/>
      <c r="VY851" s="226"/>
      <c r="VZ851" s="226"/>
      <c r="WA851" s="226"/>
      <c r="WB851" s="226"/>
      <c r="WC851" s="226"/>
      <c r="WD851" s="226"/>
      <c r="WE851" s="226"/>
      <c r="WF851" s="226"/>
      <c r="WG851" s="226"/>
      <c r="WH851" s="226"/>
      <c r="WI851" s="226"/>
      <c r="WJ851" s="226"/>
      <c r="WK851" s="226"/>
      <c r="WL851" s="226"/>
      <c r="WM851" s="226"/>
      <c r="WN851" s="226"/>
      <c r="WO851" s="226"/>
      <c r="WP851" s="226"/>
      <c r="WQ851" s="226"/>
      <c r="WR851" s="226"/>
      <c r="WS851" s="226"/>
      <c r="WT851" s="226"/>
      <c r="WU851" s="226"/>
      <c r="WV851" s="226"/>
      <c r="WW851" s="226"/>
      <c r="WX851" s="226"/>
      <c r="WY851" s="226"/>
      <c r="WZ851" s="226"/>
      <c r="XA851" s="226"/>
      <c r="XB851" s="226"/>
      <c r="XC851" s="226"/>
      <c r="XD851" s="226"/>
      <c r="XE851" s="226"/>
      <c r="XF851" s="226"/>
      <c r="XG851" s="226"/>
      <c r="XH851" s="226"/>
      <c r="XI851" s="226"/>
      <c r="XJ851" s="226"/>
      <c r="XK851" s="226"/>
      <c r="XL851" s="226"/>
      <c r="XM851" s="226"/>
      <c r="XN851" s="226"/>
      <c r="XO851" s="226"/>
      <c r="XP851" s="226"/>
      <c r="XQ851" s="226"/>
      <c r="XR851" s="226"/>
      <c r="XS851" s="226"/>
      <c r="XT851" s="226"/>
      <c r="XU851" s="226"/>
      <c r="XV851" s="226"/>
      <c r="XW851" s="226"/>
      <c r="XX851" s="226"/>
      <c r="XY851" s="226"/>
      <c r="XZ851" s="226"/>
      <c r="YA851" s="226"/>
      <c r="YB851" s="226"/>
      <c r="YC851" s="226"/>
      <c r="YD851" s="226"/>
      <c r="YE851" s="226"/>
      <c r="YF851" s="226"/>
      <c r="YG851" s="226"/>
      <c r="YH851" s="226"/>
      <c r="YI851" s="226"/>
      <c r="YJ851" s="226"/>
      <c r="YK851" s="226"/>
      <c r="YL851" s="226"/>
      <c r="YM851" s="226"/>
      <c r="YN851" s="226"/>
      <c r="YO851" s="226"/>
      <c r="YP851" s="226"/>
      <c r="YQ851" s="226"/>
      <c r="YR851" s="226"/>
      <c r="YS851" s="226"/>
      <c r="YT851" s="226"/>
      <c r="YU851" s="226"/>
      <c r="YV851" s="226"/>
      <c r="YW851" s="226"/>
      <c r="YX851" s="226"/>
      <c r="YY851" s="226"/>
      <c r="YZ851" s="226"/>
      <c r="ZA851" s="226"/>
      <c r="ZB851" s="226"/>
      <c r="ZC851" s="226"/>
      <c r="ZD851" s="226"/>
      <c r="ZE851" s="226"/>
      <c r="ZF851" s="226"/>
      <c r="ZG851" s="226"/>
      <c r="ZH851" s="226"/>
      <c r="ZI851" s="226"/>
      <c r="ZJ851" s="226"/>
      <c r="ZK851" s="226"/>
      <c r="ZL851" s="226"/>
      <c r="ZM851" s="226"/>
      <c r="ZN851" s="226"/>
      <c r="ZO851" s="226"/>
      <c r="ZP851" s="226"/>
      <c r="ZQ851" s="226"/>
      <c r="ZR851" s="226"/>
      <c r="ZS851" s="226"/>
      <c r="ZT851" s="226"/>
      <c r="ZU851" s="226"/>
      <c r="ZV851" s="226"/>
      <c r="ZW851" s="226"/>
      <c r="ZX851" s="226"/>
      <c r="ZY851" s="226"/>
      <c r="ZZ851" s="226"/>
      <c r="AAA851" s="226"/>
      <c r="AAB851" s="226"/>
      <c r="AAC851" s="226"/>
      <c r="AAD851" s="226"/>
      <c r="AAE851" s="226"/>
      <c r="AAF851" s="226"/>
      <c r="AAG851" s="226"/>
      <c r="AAH851" s="226"/>
      <c r="AAI851" s="226"/>
      <c r="AAJ851" s="226"/>
      <c r="AAK851" s="226"/>
      <c r="AAL851" s="226"/>
      <c r="AAM851" s="226"/>
      <c r="AAN851" s="226"/>
      <c r="AAO851" s="226"/>
      <c r="AAP851" s="226"/>
      <c r="AAQ851" s="226"/>
      <c r="AAR851" s="226"/>
      <c r="AAS851" s="226"/>
      <c r="AAT851" s="226"/>
      <c r="AAU851" s="226"/>
      <c r="AAV851" s="226"/>
      <c r="AAW851" s="226"/>
      <c r="AAX851" s="226"/>
      <c r="AAY851" s="226"/>
      <c r="AAZ851" s="226"/>
      <c r="ABA851" s="226"/>
      <c r="ABB851" s="226"/>
      <c r="ABC851" s="226"/>
      <c r="ABD851" s="226"/>
      <c r="ABE851" s="226"/>
      <c r="ABF851" s="226"/>
      <c r="ABG851" s="226"/>
      <c r="ABH851" s="226"/>
      <c r="ABI851" s="226"/>
      <c r="ABJ851" s="226"/>
      <c r="ABK851" s="226"/>
      <c r="ABL851" s="226"/>
      <c r="ABM851" s="226"/>
      <c r="ABN851" s="226"/>
      <c r="ABO851" s="226"/>
      <c r="ABP851" s="226"/>
      <c r="ABQ851" s="226"/>
      <c r="ABR851" s="226"/>
      <c r="ABS851" s="226"/>
      <c r="ABT851" s="226"/>
      <c r="ABU851" s="226"/>
      <c r="ABV851" s="226"/>
      <c r="ABW851" s="226"/>
      <c r="ABX851" s="226"/>
      <c r="ABY851" s="226"/>
      <c r="ABZ851" s="226"/>
      <c r="ACA851" s="226"/>
      <c r="ACB851" s="226"/>
      <c r="ACC851" s="226"/>
      <c r="ACD851" s="226"/>
      <c r="ACE851" s="226"/>
      <c r="ACF851" s="226"/>
      <c r="ACG851" s="226"/>
      <c r="ACH851" s="226"/>
      <c r="ACI851" s="226"/>
      <c r="ACJ851" s="226"/>
      <c r="ACK851" s="226"/>
      <c r="ACL851" s="226"/>
      <c r="ACM851" s="226"/>
      <c r="ACN851" s="226"/>
      <c r="ACO851" s="226"/>
      <c r="ACP851" s="226"/>
      <c r="ACQ851" s="226"/>
      <c r="ACR851" s="226"/>
      <c r="ACS851" s="226"/>
      <c r="ACT851" s="226"/>
      <c r="ACU851" s="226"/>
      <c r="ACV851" s="226"/>
      <c r="ACW851" s="226"/>
      <c r="ACX851" s="226"/>
      <c r="ACY851" s="226"/>
      <c r="ACZ851" s="226"/>
      <c r="ADA851" s="226"/>
      <c r="ADB851" s="226"/>
      <c r="ADC851" s="226"/>
      <c r="ADD851" s="226"/>
      <c r="ADE851" s="226"/>
      <c r="ADF851" s="226"/>
      <c r="ADG851" s="226"/>
      <c r="ADH851" s="226"/>
      <c r="ADI851" s="226"/>
      <c r="ADJ851" s="226"/>
      <c r="ADK851" s="226"/>
      <c r="ADL851" s="226"/>
      <c r="ADM851" s="226"/>
      <c r="ADN851" s="226"/>
      <c r="ADO851" s="226"/>
      <c r="ADP851" s="226"/>
      <c r="ADQ851" s="226"/>
      <c r="ADR851" s="226"/>
      <c r="ADS851" s="226"/>
      <c r="ADT851" s="226"/>
      <c r="ADU851" s="226"/>
      <c r="ADV851" s="226"/>
      <c r="ADW851" s="226"/>
      <c r="ADX851" s="226"/>
      <c r="ADY851" s="226"/>
      <c r="ADZ851" s="226"/>
      <c r="AEA851" s="226"/>
      <c r="AEB851" s="226"/>
      <c r="AEC851" s="226"/>
      <c r="AED851" s="226"/>
      <c r="AEE851" s="226"/>
      <c r="AEF851" s="226"/>
      <c r="AEG851" s="226"/>
      <c r="AEH851" s="226"/>
      <c r="AEI851" s="226"/>
      <c r="AEJ851" s="226"/>
      <c r="AEK851" s="226"/>
      <c r="AEL851" s="226"/>
      <c r="AEM851" s="226"/>
      <c r="AEN851" s="226"/>
      <c r="AEO851" s="226"/>
      <c r="AEP851" s="226"/>
      <c r="AEQ851" s="226"/>
      <c r="AER851" s="226"/>
      <c r="AES851" s="226"/>
      <c r="AET851" s="226"/>
      <c r="AEU851" s="226"/>
      <c r="AEV851" s="226"/>
      <c r="AEW851" s="226"/>
      <c r="AEX851" s="226"/>
      <c r="AEY851" s="226"/>
      <c r="AEZ851" s="226"/>
      <c r="AFA851" s="226"/>
      <c r="AFB851" s="226"/>
      <c r="AFC851" s="226"/>
      <c r="AFD851" s="226"/>
      <c r="AFE851" s="226"/>
      <c r="AFF851" s="226"/>
      <c r="AFG851" s="226"/>
      <c r="AFH851" s="226"/>
      <c r="AFI851" s="226"/>
      <c r="AFJ851" s="226"/>
      <c r="AFK851" s="226"/>
      <c r="AFL851" s="226"/>
      <c r="AFM851" s="226"/>
      <c r="AFN851" s="226"/>
      <c r="AFO851" s="226"/>
      <c r="AFP851" s="226"/>
      <c r="AFQ851" s="226"/>
      <c r="AFR851" s="226"/>
      <c r="AFS851" s="226"/>
      <c r="AFT851" s="226"/>
      <c r="AFU851" s="226"/>
      <c r="AFV851" s="226"/>
      <c r="AFW851" s="226"/>
      <c r="AFX851" s="226"/>
      <c r="AFY851" s="226"/>
      <c r="AFZ851" s="226"/>
      <c r="AGA851" s="226"/>
      <c r="AGB851" s="226"/>
      <c r="AGC851" s="226"/>
      <c r="AGD851" s="226"/>
      <c r="AGE851" s="226"/>
      <c r="AGF851" s="226"/>
      <c r="AGG851" s="226"/>
      <c r="AGH851" s="226"/>
      <c r="AGI851" s="226"/>
      <c r="AGJ851" s="226"/>
      <c r="AGK851" s="226"/>
      <c r="AGL851" s="226"/>
      <c r="AGM851" s="226"/>
      <c r="AGN851" s="226"/>
      <c r="AGO851" s="226"/>
      <c r="AGP851" s="226"/>
      <c r="AGQ851" s="226"/>
      <c r="AGR851" s="226"/>
      <c r="AGS851" s="226"/>
      <c r="AGT851" s="226"/>
      <c r="AGU851" s="226"/>
      <c r="AGV851" s="226"/>
      <c r="AGW851" s="226"/>
      <c r="AGX851" s="226"/>
      <c r="AGY851" s="226"/>
      <c r="AGZ851" s="226"/>
      <c r="AHA851" s="226"/>
      <c r="AHB851" s="226"/>
      <c r="AHC851" s="226"/>
      <c r="AHD851" s="226"/>
      <c r="AHE851" s="226"/>
      <c r="AHF851" s="226"/>
      <c r="AHG851" s="226"/>
      <c r="AHH851" s="226"/>
      <c r="AHI851" s="226"/>
      <c r="AHJ851" s="226"/>
      <c r="AHK851" s="226"/>
      <c r="AHL851" s="226"/>
      <c r="AHM851" s="226"/>
      <c r="AHN851" s="226"/>
      <c r="AHO851" s="226"/>
      <c r="AHP851" s="226"/>
      <c r="AHQ851" s="226"/>
      <c r="AHR851" s="226"/>
      <c r="AHS851" s="226"/>
      <c r="AHT851" s="226"/>
      <c r="AHU851" s="226"/>
      <c r="AHV851" s="226"/>
      <c r="AHW851" s="226"/>
      <c r="AHX851" s="226"/>
      <c r="AHY851" s="226"/>
      <c r="AHZ851" s="226"/>
      <c r="AIA851" s="226"/>
      <c r="AIB851" s="226"/>
      <c r="AIC851" s="226"/>
      <c r="AID851" s="226"/>
      <c r="AIE851" s="226"/>
      <c r="AIF851" s="226"/>
      <c r="AIG851" s="226"/>
      <c r="AIH851" s="226"/>
      <c r="AII851" s="226"/>
      <c r="AIJ851" s="226"/>
      <c r="AIK851" s="226"/>
      <c r="AIL851" s="226"/>
      <c r="AIM851" s="226"/>
      <c r="AIN851" s="226"/>
      <c r="AIO851" s="226"/>
      <c r="AIP851" s="226"/>
      <c r="AIQ851" s="226"/>
      <c r="AIR851" s="226"/>
      <c r="AIS851" s="226"/>
      <c r="AIT851" s="226"/>
      <c r="AIU851" s="226"/>
      <c r="AIV851" s="226"/>
      <c r="AIW851" s="226"/>
      <c r="AIX851" s="226"/>
      <c r="AIY851" s="226"/>
      <c r="AIZ851" s="226"/>
      <c r="AJA851" s="226"/>
      <c r="AJB851" s="226"/>
      <c r="AJC851" s="226"/>
      <c r="AJD851" s="226"/>
      <c r="AJE851" s="226"/>
      <c r="AJF851" s="226"/>
      <c r="AJG851" s="226"/>
      <c r="AJH851" s="226"/>
      <c r="AJI851" s="226"/>
      <c r="AJJ851" s="226"/>
      <c r="AJK851" s="226"/>
      <c r="AJL851" s="226"/>
      <c r="AJM851" s="226"/>
      <c r="AJN851" s="226"/>
      <c r="AJO851" s="226"/>
      <c r="AJP851" s="226"/>
      <c r="AJQ851" s="226"/>
      <c r="AJR851" s="226"/>
      <c r="AJS851" s="226"/>
      <c r="AJT851" s="226"/>
      <c r="AJU851" s="226"/>
      <c r="AJV851" s="226"/>
      <c r="AJW851" s="226"/>
      <c r="AJX851" s="226"/>
      <c r="AJY851" s="226"/>
      <c r="AJZ851" s="226"/>
      <c r="AKA851" s="226"/>
      <c r="AKB851" s="226"/>
      <c r="AKC851" s="226"/>
      <c r="AKD851" s="226"/>
      <c r="AKE851" s="226"/>
      <c r="AKF851" s="226"/>
      <c r="AKG851" s="226"/>
      <c r="AKH851" s="226"/>
      <c r="AKI851" s="226"/>
      <c r="AKJ851" s="226"/>
      <c r="AKK851" s="226"/>
      <c r="AKL851" s="226"/>
      <c r="AKM851" s="226"/>
      <c r="AKN851" s="226"/>
      <c r="AKO851" s="226"/>
      <c r="AKP851" s="226"/>
      <c r="AKQ851" s="226"/>
      <c r="AKR851" s="226"/>
      <c r="AKS851" s="226"/>
      <c r="AKT851" s="226"/>
      <c r="AKU851" s="226"/>
      <c r="AKV851" s="226"/>
      <c r="AKW851" s="226"/>
      <c r="AKX851" s="226"/>
      <c r="AKY851" s="226"/>
      <c r="AKZ851" s="226"/>
      <c r="ALA851" s="226"/>
      <c r="ALB851" s="226"/>
      <c r="ALC851" s="226"/>
      <c r="ALD851" s="226"/>
      <c r="ALE851" s="226"/>
      <c r="ALF851" s="226"/>
      <c r="ALG851" s="226"/>
      <c r="ALH851" s="226"/>
      <c r="ALI851" s="226"/>
      <c r="ALJ851" s="226"/>
      <c r="ALK851" s="226"/>
      <c r="ALL851" s="226"/>
      <c r="ALM851" s="226"/>
      <c r="ALN851" s="226"/>
      <c r="ALO851" s="226"/>
      <c r="ALP851" s="226"/>
      <c r="ALQ851" s="226"/>
      <c r="ALR851" s="226"/>
      <c r="ALS851" s="226"/>
      <c r="ALT851" s="226"/>
      <c r="ALU851" s="226"/>
      <c r="ALV851" s="226"/>
      <c r="ALW851" s="226"/>
      <c r="ALX851" s="226"/>
      <c r="ALY851" s="226"/>
      <c r="ALZ851" s="226"/>
      <c r="AMA851" s="226"/>
      <c r="AMB851" s="226"/>
      <c r="AMC851" s="226"/>
      <c r="AMD851" s="226"/>
      <c r="AME851" s="226"/>
      <c r="AMF851" s="226"/>
      <c r="AMG851" s="226"/>
      <c r="AMH851" s="226"/>
      <c r="AMI851" s="226"/>
      <c r="AMJ851" s="226"/>
      <c r="AMK851" s="226"/>
      <c r="AML851" s="226"/>
      <c r="AMM851" s="226"/>
      <c r="AMN851" s="226"/>
      <c r="AMO851" s="226"/>
      <c r="AMP851" s="226"/>
      <c r="AMQ851" s="226"/>
      <c r="AMR851" s="226"/>
      <c r="AMS851" s="226"/>
      <c r="AMT851" s="226"/>
      <c r="AMU851" s="226"/>
      <c r="AMV851" s="226"/>
      <c r="AMW851" s="226"/>
      <c r="AMX851" s="226"/>
    </row>
    <row r="852" spans="1:1038" s="398" customFormat="1" ht="18" customHeight="1">
      <c r="A852" s="548" t="s">
        <v>2392</v>
      </c>
      <c r="B852" s="543" t="s">
        <v>1647</v>
      </c>
      <c r="C852" s="226"/>
      <c r="D852" s="225" t="s">
        <v>1279</v>
      </c>
      <c r="E852" s="226">
        <v>101</v>
      </c>
      <c r="F852" s="226">
        <v>2</v>
      </c>
      <c r="G852" s="391" t="str">
        <f t="shared" si="601"/>
        <v>101-2</v>
      </c>
      <c r="H852" s="226">
        <v>40.5</v>
      </c>
      <c r="I852" s="226">
        <v>66</v>
      </c>
      <c r="J852" s="544">
        <f t="shared" si="605"/>
        <v>0</v>
      </c>
      <c r="K852" s="545" t="str">
        <f>IF(J855=1,IF(((VLOOKUP($G852,[4]Depth_Lookup!$A$3:$J$550,9,FALSE))-(I852/100))=0,"Good",IF(((VLOOKUP($G852,[4]Depth_Lookup!$A$3:$J$550,9,FALSE))-(I852/100))&gt;0,"Too Short","Too Long")))</f>
        <v>Good</v>
      </c>
      <c r="L852" s="171">
        <f>(VLOOKUP($G852,Depth_Lookup!$A$3:$J$410,10,FALSE))+(H852/100)</f>
        <v>265.04499999999996</v>
      </c>
      <c r="M852" s="171">
        <f>(VLOOKUP($G852,Depth_Lookup!$A$3:$J$410,10,FALSE))+(I852/100)</f>
        <v>265.3</v>
      </c>
      <c r="N852" s="232" t="s">
        <v>2396</v>
      </c>
      <c r="O852" s="226">
        <v>1</v>
      </c>
      <c r="P852" s="226" t="s">
        <v>853</v>
      </c>
      <c r="Q852" s="226" t="s">
        <v>125</v>
      </c>
      <c r="R852" s="391" t="str">
        <f t="shared" si="602"/>
        <v>SerpentinizedHarzburgite</v>
      </c>
      <c r="S852" s="226" t="s">
        <v>2398</v>
      </c>
      <c r="T852" s="226" t="s">
        <v>700</v>
      </c>
      <c r="U852" s="226" t="s">
        <v>95</v>
      </c>
      <c r="V852" s="226" t="s">
        <v>96</v>
      </c>
      <c r="W852" s="226" t="s">
        <v>2393</v>
      </c>
      <c r="X852" s="392">
        <f>VLOOKUP(W852,[4]definitions_list_lookup!$A$13:$B$19,2,0)</f>
        <v>5</v>
      </c>
      <c r="Y852" s="226" t="s">
        <v>90</v>
      </c>
      <c r="Z852" s="226" t="s">
        <v>91</v>
      </c>
      <c r="AA852" s="226"/>
      <c r="AB852" s="226"/>
      <c r="AC852" s="226"/>
      <c r="AD852" s="226"/>
      <c r="AE852" s="393"/>
      <c r="AF852" s="391" t="e">
        <f>VLOOKUP(AE852,[4]definitions_list_mag!$V$12:$W$15,2,0)</f>
        <v>#N/A</v>
      </c>
      <c r="AG852" s="394"/>
      <c r="AH852" s="226"/>
      <c r="AI852" s="257">
        <f t="shared" si="606"/>
        <v>72</v>
      </c>
      <c r="AJ852" s="226"/>
      <c r="AK852" s="226"/>
      <c r="AL852" s="226"/>
      <c r="AM852" s="226"/>
      <c r="AN852" s="226"/>
      <c r="AO852" s="257"/>
      <c r="AP852" s="226"/>
      <c r="AQ852" s="226"/>
      <c r="AR852" s="226"/>
      <c r="AS852" s="226"/>
      <c r="AT852" s="226"/>
      <c r="AU852" s="257">
        <v>2</v>
      </c>
      <c r="AV852" s="226">
        <v>3</v>
      </c>
      <c r="AW852" s="226">
        <v>1</v>
      </c>
      <c r="AX852" s="226" t="s">
        <v>110</v>
      </c>
      <c r="AY852" s="226" t="s">
        <v>103</v>
      </c>
      <c r="AZ852" s="226"/>
      <c r="BA852" s="257">
        <v>25</v>
      </c>
      <c r="BB852" s="226">
        <v>7</v>
      </c>
      <c r="BC852" s="226">
        <v>4</v>
      </c>
      <c r="BD852" s="226" t="s">
        <v>118</v>
      </c>
      <c r="BE852" s="226" t="s">
        <v>103</v>
      </c>
      <c r="BF852" s="226"/>
      <c r="BG852" s="257"/>
      <c r="BH852" s="226"/>
      <c r="BI852" s="226"/>
      <c r="BJ852" s="226"/>
      <c r="BK852" s="226"/>
      <c r="BL852" s="226"/>
      <c r="BM852" s="257">
        <v>1</v>
      </c>
      <c r="BN852" s="226">
        <v>1</v>
      </c>
      <c r="BO852" s="226">
        <v>0.5</v>
      </c>
      <c r="BP852" s="226"/>
      <c r="BQ852" s="226"/>
      <c r="BR852" s="226"/>
      <c r="BS852" s="226"/>
      <c r="BT852" s="226"/>
      <c r="BU852" s="226"/>
      <c r="BV852" s="226"/>
      <c r="BW852" s="226"/>
      <c r="BX852" s="226"/>
      <c r="BY852" s="257"/>
      <c r="BZ852" s="226"/>
      <c r="CA852" s="226"/>
      <c r="CB852" s="226"/>
      <c r="CC852" s="226"/>
      <c r="CD852" s="226"/>
      <c r="CE852" s="226"/>
      <c r="CF852" s="399">
        <f t="shared" si="603"/>
        <v>100</v>
      </c>
      <c r="CG852" s="259"/>
      <c r="CH852" s="150" t="s">
        <v>1329</v>
      </c>
      <c r="CI852" s="150">
        <v>90</v>
      </c>
      <c r="CJ852" s="150" t="s">
        <v>514</v>
      </c>
      <c r="CK852" s="158"/>
      <c r="CL852" s="395"/>
      <c r="CM852" s="395"/>
      <c r="CN852" s="395"/>
      <c r="CO852" s="395"/>
      <c r="CP852" s="395"/>
      <c r="CQ852" s="395"/>
      <c r="CR852" s="395"/>
      <c r="CS852" s="395"/>
      <c r="CT852" s="395"/>
      <c r="CU852" s="395"/>
      <c r="CV852" s="395"/>
      <c r="CW852" s="395"/>
      <c r="CX852" s="395"/>
      <c r="CY852" s="395"/>
      <c r="CZ852" s="395"/>
      <c r="DA852" s="395"/>
      <c r="DB852" s="395">
        <v>80</v>
      </c>
      <c r="DC852" s="257">
        <v>20</v>
      </c>
      <c r="DD852" s="395"/>
      <c r="DE852" s="395"/>
      <c r="DF852" s="395"/>
      <c r="DG852" s="395"/>
      <c r="DH852" s="395"/>
      <c r="DI852" s="395"/>
      <c r="DJ852" s="395"/>
      <c r="DK852" s="396">
        <f t="shared" si="604"/>
        <v>100</v>
      </c>
      <c r="DL852" s="259"/>
      <c r="DM852" s="395" t="s">
        <v>696</v>
      </c>
      <c r="DN852" s="395">
        <v>12</v>
      </c>
      <c r="DO852" s="397" t="s">
        <v>1472</v>
      </c>
      <c r="DQ852" s="259"/>
      <c r="DR852" s="397"/>
      <c r="DS852" s="259"/>
      <c r="DT852" s="263"/>
      <c r="DU852" s="256"/>
      <c r="DV852" s="256"/>
      <c r="DW852" s="400" t="e">
        <f>VLOOKUP(P852,[4]definitions_list_lookup!$K$30:$L$54,2,0)</f>
        <v>#N/A</v>
      </c>
      <c r="DX852" s="155" t="s">
        <v>1838</v>
      </c>
      <c r="DY852" s="155" t="s">
        <v>2395</v>
      </c>
      <c r="DZ852" s="546"/>
      <c r="EA852" s="104"/>
      <c r="EB852" s="256"/>
      <c r="EC852" s="104"/>
      <c r="ED852" s="229" t="s">
        <v>2517</v>
      </c>
      <c r="EE852" s="401"/>
      <c r="EF852" s="402"/>
      <c r="EG852" s="401"/>
      <c r="EH852" s="403"/>
      <c r="EI852" s="404"/>
      <c r="EJ852" s="405"/>
      <c r="EK852" s="406"/>
      <c r="EL852" s="401"/>
      <c r="EM852" s="403"/>
      <c r="EN852" s="403" t="s">
        <v>1448</v>
      </c>
      <c r="EO852" s="407"/>
      <c r="EP852" s="407"/>
      <c r="EQ852" s="407"/>
      <c r="ER852" s="407"/>
      <c r="ES852" s="407"/>
      <c r="ET852" s="407"/>
      <c r="EU852" s="407"/>
      <c r="EV852" s="408">
        <v>14</v>
      </c>
      <c r="EW852" s="408">
        <v>270</v>
      </c>
      <c r="EX852" s="408">
        <v>22</v>
      </c>
      <c r="EY852" s="408">
        <v>0</v>
      </c>
      <c r="EZ852" s="192">
        <f t="shared" si="574"/>
        <v>148.32091345400255</v>
      </c>
      <c r="FA852" s="192">
        <f t="shared" si="575"/>
        <v>148.32091345400255</v>
      </c>
      <c r="FB852" s="192">
        <f t="shared" si="576"/>
        <v>64.603276652736128</v>
      </c>
      <c r="FC852" s="192">
        <f t="shared" si="577"/>
        <v>238.32091345400255</v>
      </c>
      <c r="FD852" s="192">
        <f t="shared" si="578"/>
        <v>25.396723347263872</v>
      </c>
      <c r="FE852" s="193">
        <f t="shared" si="579"/>
        <v>328.32091345400255</v>
      </c>
      <c r="FF852" s="194">
        <f t="shared" si="580"/>
        <v>25.396723347263872</v>
      </c>
      <c r="FG852" s="401"/>
      <c r="FH852" s="403"/>
      <c r="FI852" s="778">
        <f t="shared" si="582"/>
        <v>0</v>
      </c>
      <c r="FJ852" s="779">
        <f t="shared" si="583"/>
        <v>25.396723347263872</v>
      </c>
      <c r="FK852" s="779">
        <f t="shared" si="584"/>
        <v>64.603276652736128</v>
      </c>
      <c r="FL852" s="780">
        <f t="shared" si="585"/>
        <v>1.1275398851670269</v>
      </c>
      <c r="FM852" s="169">
        <f t="shared" si="586"/>
        <v>0.90335982149094607</v>
      </c>
      <c r="FN852" s="783">
        <f t="shared" si="587"/>
        <v>0</v>
      </c>
      <c r="FO852" s="226"/>
      <c r="FP852" s="226"/>
      <c r="FQ852" s="226"/>
      <c r="FR852" s="226"/>
      <c r="FS852" s="226"/>
      <c r="FT852" s="226"/>
      <c r="FU852" s="226"/>
      <c r="FV852" s="226"/>
      <c r="FW852" s="226"/>
      <c r="FX852" s="226"/>
      <c r="FY852" s="226"/>
      <c r="FZ852" s="226"/>
      <c r="GA852" s="226"/>
      <c r="GB852" s="226"/>
      <c r="GC852" s="226"/>
      <c r="GD852" s="226"/>
      <c r="GE852" s="226"/>
      <c r="GF852" s="226"/>
      <c r="GG852" s="226"/>
      <c r="GH852" s="226"/>
      <c r="GI852" s="226"/>
      <c r="GJ852" s="226"/>
      <c r="GK852" s="226"/>
      <c r="GL852" s="226"/>
      <c r="GM852" s="226"/>
      <c r="GN852" s="226"/>
      <c r="GO852" s="226"/>
      <c r="GP852" s="226"/>
      <c r="GQ852" s="226"/>
      <c r="GR852" s="226"/>
      <c r="GS852" s="226"/>
      <c r="GT852" s="226"/>
      <c r="GU852" s="226"/>
      <c r="GV852" s="226"/>
      <c r="GW852" s="226"/>
      <c r="GX852" s="226"/>
      <c r="GY852" s="226"/>
      <c r="GZ852" s="226"/>
      <c r="HA852" s="226"/>
      <c r="HB852" s="226"/>
      <c r="HC852" s="226"/>
      <c r="HD852" s="226"/>
      <c r="HE852" s="226"/>
      <c r="HF852" s="226"/>
      <c r="HG852" s="226"/>
      <c r="HH852" s="226"/>
      <c r="HI852" s="226"/>
      <c r="HJ852" s="226"/>
      <c r="HK852" s="226"/>
      <c r="HL852" s="226"/>
      <c r="HM852" s="226"/>
      <c r="HN852" s="226"/>
      <c r="HO852" s="226"/>
      <c r="HP852" s="226"/>
      <c r="HQ852" s="226"/>
      <c r="HR852" s="226"/>
      <c r="HS852" s="226"/>
      <c r="HT852" s="226"/>
      <c r="HU852" s="226"/>
      <c r="HV852" s="226"/>
      <c r="HW852" s="226"/>
      <c r="HX852" s="226"/>
      <c r="HY852" s="226"/>
      <c r="HZ852" s="226"/>
      <c r="IA852" s="226"/>
      <c r="IB852" s="226"/>
      <c r="IC852" s="226"/>
      <c r="ID852" s="226"/>
      <c r="IE852" s="226"/>
      <c r="IF852" s="226"/>
      <c r="IG852" s="226"/>
      <c r="IH852" s="226"/>
      <c r="II852" s="226"/>
      <c r="IJ852" s="226"/>
      <c r="IK852" s="226"/>
      <c r="IL852" s="226"/>
      <c r="IM852" s="226"/>
      <c r="IN852" s="226"/>
      <c r="IO852" s="226"/>
      <c r="IP852" s="226"/>
      <c r="IQ852" s="226"/>
      <c r="IR852" s="226"/>
      <c r="IS852" s="226"/>
      <c r="IT852" s="226"/>
      <c r="IU852" s="226"/>
      <c r="IV852" s="226"/>
      <c r="IW852" s="226"/>
      <c r="IX852" s="226"/>
      <c r="IY852" s="226"/>
      <c r="IZ852" s="226"/>
      <c r="JA852" s="226"/>
      <c r="JB852" s="226"/>
      <c r="JC852" s="226"/>
      <c r="JD852" s="226"/>
      <c r="JE852" s="226"/>
      <c r="JF852" s="226"/>
      <c r="JG852" s="226"/>
      <c r="JH852" s="226"/>
      <c r="JI852" s="226"/>
      <c r="JJ852" s="226"/>
      <c r="JK852" s="226"/>
      <c r="JL852" s="226"/>
      <c r="JM852" s="226"/>
      <c r="JN852" s="226"/>
      <c r="JO852" s="226"/>
      <c r="JP852" s="226"/>
      <c r="JQ852" s="226"/>
      <c r="JR852" s="226"/>
      <c r="JS852" s="226"/>
      <c r="JT852" s="226"/>
      <c r="JU852" s="226"/>
      <c r="JV852" s="226"/>
      <c r="JW852" s="226"/>
      <c r="JX852" s="226"/>
      <c r="JY852" s="226"/>
      <c r="JZ852" s="226"/>
      <c r="KA852" s="226"/>
      <c r="KB852" s="226"/>
      <c r="KC852" s="226"/>
      <c r="KD852" s="226"/>
      <c r="KE852" s="226"/>
      <c r="KF852" s="226"/>
      <c r="KG852" s="226"/>
      <c r="KH852" s="226"/>
      <c r="KI852" s="226"/>
      <c r="KJ852" s="226"/>
      <c r="KK852" s="226"/>
      <c r="KL852" s="226"/>
      <c r="KM852" s="226"/>
      <c r="KN852" s="226"/>
      <c r="KO852" s="226"/>
      <c r="KP852" s="226"/>
      <c r="KQ852" s="226"/>
      <c r="KR852" s="226"/>
      <c r="KS852" s="226"/>
      <c r="KT852" s="226"/>
      <c r="KU852" s="226"/>
      <c r="KV852" s="226"/>
      <c r="KW852" s="226"/>
      <c r="KX852" s="226"/>
      <c r="KY852" s="226"/>
      <c r="KZ852" s="226"/>
      <c r="LA852" s="226"/>
      <c r="LB852" s="226"/>
      <c r="LC852" s="226"/>
      <c r="LD852" s="226"/>
      <c r="LE852" s="226"/>
      <c r="LF852" s="226"/>
      <c r="LG852" s="226"/>
      <c r="LH852" s="226"/>
      <c r="LI852" s="226"/>
      <c r="LJ852" s="226"/>
      <c r="LK852" s="226"/>
      <c r="LL852" s="226"/>
      <c r="LM852" s="226"/>
      <c r="LN852" s="226"/>
      <c r="LO852" s="226"/>
      <c r="LP852" s="226"/>
      <c r="LQ852" s="226"/>
      <c r="LR852" s="226"/>
      <c r="LS852" s="226"/>
      <c r="LT852" s="226"/>
      <c r="LU852" s="226"/>
      <c r="LV852" s="226"/>
      <c r="LW852" s="226"/>
      <c r="LX852" s="226"/>
      <c r="LY852" s="226"/>
      <c r="LZ852" s="226"/>
      <c r="MA852" s="226"/>
      <c r="MB852" s="226"/>
      <c r="MC852" s="226"/>
      <c r="MD852" s="226"/>
      <c r="ME852" s="226"/>
      <c r="MF852" s="226"/>
      <c r="MG852" s="226"/>
      <c r="MH852" s="226"/>
      <c r="MI852" s="226"/>
      <c r="MJ852" s="226"/>
      <c r="MK852" s="226"/>
      <c r="ML852" s="226"/>
      <c r="MM852" s="226"/>
      <c r="MN852" s="226"/>
      <c r="MO852" s="226"/>
      <c r="MP852" s="226"/>
      <c r="MQ852" s="226"/>
      <c r="MR852" s="226"/>
      <c r="MS852" s="226"/>
      <c r="MT852" s="226"/>
      <c r="MU852" s="226"/>
      <c r="MV852" s="226"/>
      <c r="MW852" s="226"/>
      <c r="MX852" s="226"/>
      <c r="MY852" s="226"/>
      <c r="MZ852" s="226"/>
      <c r="NA852" s="226"/>
      <c r="NB852" s="226"/>
      <c r="NC852" s="226"/>
      <c r="ND852" s="226"/>
      <c r="NE852" s="226"/>
      <c r="NF852" s="226"/>
      <c r="NG852" s="226"/>
      <c r="NH852" s="226"/>
      <c r="NI852" s="226"/>
      <c r="NJ852" s="226"/>
      <c r="NK852" s="226"/>
      <c r="NL852" s="226"/>
      <c r="NM852" s="226"/>
      <c r="NN852" s="226"/>
      <c r="NO852" s="226"/>
      <c r="NP852" s="226"/>
      <c r="NQ852" s="226"/>
      <c r="NR852" s="226"/>
      <c r="NS852" s="226"/>
      <c r="NT852" s="226"/>
      <c r="NU852" s="226"/>
      <c r="NV852" s="226"/>
      <c r="NW852" s="226"/>
      <c r="NX852" s="226"/>
      <c r="NY852" s="226"/>
      <c r="NZ852" s="226"/>
      <c r="OA852" s="226"/>
      <c r="OB852" s="226"/>
      <c r="OC852" s="226"/>
      <c r="OD852" s="226"/>
      <c r="OE852" s="226"/>
      <c r="OF852" s="226"/>
      <c r="OG852" s="226"/>
      <c r="OH852" s="226"/>
      <c r="OI852" s="226"/>
      <c r="OJ852" s="226"/>
      <c r="OK852" s="226"/>
      <c r="OL852" s="226"/>
      <c r="OM852" s="226"/>
      <c r="ON852" s="226"/>
      <c r="OO852" s="226"/>
      <c r="OP852" s="226"/>
      <c r="OQ852" s="226"/>
      <c r="OR852" s="226"/>
      <c r="OS852" s="226"/>
      <c r="OT852" s="226"/>
      <c r="OU852" s="226"/>
      <c r="OV852" s="226"/>
      <c r="OW852" s="226"/>
      <c r="OX852" s="226"/>
      <c r="OY852" s="226"/>
      <c r="OZ852" s="226"/>
      <c r="PA852" s="226"/>
      <c r="PB852" s="226"/>
      <c r="PC852" s="226"/>
      <c r="PD852" s="226"/>
      <c r="PE852" s="226"/>
      <c r="PF852" s="226"/>
      <c r="PG852" s="226"/>
      <c r="PH852" s="226"/>
      <c r="PI852" s="226"/>
      <c r="PJ852" s="226"/>
      <c r="PK852" s="226"/>
      <c r="PL852" s="226"/>
      <c r="PM852" s="226"/>
      <c r="PN852" s="226"/>
      <c r="PO852" s="226"/>
      <c r="PP852" s="226"/>
      <c r="PQ852" s="226"/>
      <c r="PR852" s="226"/>
      <c r="PS852" s="226"/>
      <c r="PT852" s="226"/>
      <c r="PU852" s="226"/>
      <c r="PV852" s="226"/>
      <c r="PW852" s="226"/>
      <c r="PX852" s="226"/>
      <c r="PY852" s="226"/>
      <c r="PZ852" s="226"/>
      <c r="QA852" s="226"/>
      <c r="QB852" s="226"/>
      <c r="QC852" s="226"/>
      <c r="QD852" s="226"/>
      <c r="QE852" s="226"/>
      <c r="QF852" s="226"/>
      <c r="QG852" s="226"/>
      <c r="QH852" s="226"/>
      <c r="QI852" s="226"/>
      <c r="QJ852" s="226"/>
      <c r="QK852" s="226"/>
      <c r="QL852" s="226"/>
      <c r="QM852" s="226"/>
      <c r="QN852" s="226"/>
      <c r="QO852" s="226"/>
      <c r="QP852" s="226"/>
      <c r="QQ852" s="226"/>
      <c r="QR852" s="226"/>
      <c r="QS852" s="226"/>
      <c r="QT852" s="226"/>
      <c r="QU852" s="226"/>
      <c r="QV852" s="226"/>
      <c r="QW852" s="226"/>
      <c r="QX852" s="226"/>
      <c r="QY852" s="226"/>
      <c r="QZ852" s="226"/>
      <c r="RA852" s="226"/>
      <c r="RB852" s="226"/>
      <c r="RC852" s="226"/>
      <c r="RD852" s="226"/>
      <c r="RE852" s="226"/>
      <c r="RF852" s="226"/>
      <c r="RG852" s="226"/>
      <c r="RH852" s="226"/>
      <c r="RI852" s="226"/>
      <c r="RJ852" s="226"/>
      <c r="RK852" s="226"/>
      <c r="RL852" s="226"/>
      <c r="RM852" s="226"/>
      <c r="RN852" s="226"/>
      <c r="RO852" s="226"/>
      <c r="RP852" s="226"/>
      <c r="RQ852" s="226"/>
      <c r="RR852" s="226"/>
      <c r="RS852" s="226"/>
      <c r="RT852" s="226"/>
      <c r="RU852" s="226"/>
      <c r="RV852" s="226"/>
      <c r="RW852" s="226"/>
      <c r="RX852" s="226"/>
      <c r="RY852" s="226"/>
      <c r="RZ852" s="226"/>
      <c r="SA852" s="226"/>
      <c r="SB852" s="226"/>
      <c r="SC852" s="226"/>
      <c r="SD852" s="226"/>
      <c r="SE852" s="226"/>
      <c r="SF852" s="226"/>
      <c r="SG852" s="226"/>
      <c r="SH852" s="226"/>
      <c r="SI852" s="226"/>
      <c r="SJ852" s="226"/>
      <c r="SK852" s="226"/>
      <c r="SL852" s="226"/>
      <c r="SM852" s="226"/>
      <c r="SN852" s="226"/>
      <c r="SO852" s="226"/>
      <c r="SP852" s="226"/>
      <c r="SQ852" s="226"/>
      <c r="SR852" s="226"/>
      <c r="SS852" s="226"/>
      <c r="ST852" s="226"/>
      <c r="SU852" s="226"/>
      <c r="SV852" s="226"/>
      <c r="SW852" s="226"/>
      <c r="SX852" s="226"/>
      <c r="SY852" s="226"/>
      <c r="SZ852" s="226"/>
      <c r="TA852" s="226"/>
      <c r="TB852" s="226"/>
      <c r="TC852" s="226"/>
      <c r="TD852" s="226"/>
      <c r="TE852" s="226"/>
      <c r="TF852" s="226"/>
      <c r="TG852" s="226"/>
      <c r="TH852" s="226"/>
      <c r="TI852" s="226"/>
      <c r="TJ852" s="226"/>
      <c r="TK852" s="226"/>
      <c r="TL852" s="226"/>
      <c r="TM852" s="226"/>
      <c r="TN852" s="226"/>
      <c r="TO852" s="226"/>
      <c r="TP852" s="226"/>
      <c r="TQ852" s="226"/>
      <c r="TR852" s="226"/>
      <c r="TS852" s="226"/>
      <c r="TT852" s="226"/>
      <c r="TU852" s="226"/>
      <c r="TV852" s="226"/>
      <c r="TW852" s="226"/>
      <c r="TX852" s="226"/>
      <c r="TY852" s="226"/>
      <c r="TZ852" s="226"/>
      <c r="UA852" s="226"/>
      <c r="UB852" s="226"/>
      <c r="UC852" s="226"/>
      <c r="UD852" s="226"/>
      <c r="UE852" s="226"/>
      <c r="UF852" s="226"/>
      <c r="UG852" s="226"/>
      <c r="UH852" s="226"/>
      <c r="UI852" s="226"/>
      <c r="UJ852" s="226"/>
      <c r="UK852" s="226"/>
      <c r="UL852" s="226"/>
      <c r="UM852" s="226"/>
      <c r="UN852" s="226"/>
      <c r="UO852" s="226"/>
      <c r="UP852" s="226"/>
      <c r="UQ852" s="226"/>
      <c r="UR852" s="226"/>
      <c r="US852" s="226"/>
      <c r="UT852" s="226"/>
      <c r="UU852" s="226"/>
      <c r="UV852" s="226"/>
      <c r="UW852" s="226"/>
      <c r="UX852" s="226"/>
      <c r="UY852" s="226"/>
      <c r="UZ852" s="226"/>
      <c r="VA852" s="226"/>
      <c r="VB852" s="226"/>
      <c r="VC852" s="226"/>
      <c r="VD852" s="226"/>
      <c r="VE852" s="226"/>
      <c r="VF852" s="226"/>
      <c r="VG852" s="226"/>
      <c r="VH852" s="226"/>
      <c r="VI852" s="226"/>
      <c r="VJ852" s="226"/>
      <c r="VK852" s="226"/>
      <c r="VL852" s="226"/>
      <c r="VM852" s="226"/>
      <c r="VN852" s="226"/>
      <c r="VO852" s="226"/>
      <c r="VP852" s="226"/>
      <c r="VQ852" s="226"/>
      <c r="VR852" s="226"/>
      <c r="VS852" s="226"/>
      <c r="VT852" s="226"/>
      <c r="VU852" s="226"/>
      <c r="VV852" s="226"/>
      <c r="VW852" s="226"/>
      <c r="VX852" s="226"/>
      <c r="VY852" s="226"/>
      <c r="VZ852" s="226"/>
      <c r="WA852" s="226"/>
      <c r="WB852" s="226"/>
      <c r="WC852" s="226"/>
      <c r="WD852" s="226"/>
      <c r="WE852" s="226"/>
      <c r="WF852" s="226"/>
      <c r="WG852" s="226"/>
      <c r="WH852" s="226"/>
      <c r="WI852" s="226"/>
      <c r="WJ852" s="226"/>
      <c r="WK852" s="226"/>
      <c r="WL852" s="226"/>
      <c r="WM852" s="226"/>
      <c r="WN852" s="226"/>
      <c r="WO852" s="226"/>
      <c r="WP852" s="226"/>
      <c r="WQ852" s="226"/>
      <c r="WR852" s="226"/>
      <c r="WS852" s="226"/>
      <c r="WT852" s="226"/>
      <c r="WU852" s="226"/>
      <c r="WV852" s="226"/>
      <c r="WW852" s="226"/>
      <c r="WX852" s="226"/>
      <c r="WY852" s="226"/>
      <c r="WZ852" s="226"/>
      <c r="XA852" s="226"/>
      <c r="XB852" s="226"/>
      <c r="XC852" s="226"/>
      <c r="XD852" s="226"/>
      <c r="XE852" s="226"/>
      <c r="XF852" s="226"/>
      <c r="XG852" s="226"/>
      <c r="XH852" s="226"/>
      <c r="XI852" s="226"/>
      <c r="XJ852" s="226"/>
      <c r="XK852" s="226"/>
      <c r="XL852" s="226"/>
      <c r="XM852" s="226"/>
      <c r="XN852" s="226"/>
      <c r="XO852" s="226"/>
      <c r="XP852" s="226"/>
      <c r="XQ852" s="226"/>
      <c r="XR852" s="226"/>
      <c r="XS852" s="226"/>
      <c r="XT852" s="226"/>
      <c r="XU852" s="226"/>
      <c r="XV852" s="226"/>
      <c r="XW852" s="226"/>
      <c r="XX852" s="226"/>
      <c r="XY852" s="226"/>
      <c r="XZ852" s="226"/>
      <c r="YA852" s="226"/>
      <c r="YB852" s="226"/>
      <c r="YC852" s="226"/>
      <c r="YD852" s="226"/>
      <c r="YE852" s="226"/>
      <c r="YF852" s="226"/>
      <c r="YG852" s="226"/>
      <c r="YH852" s="226"/>
      <c r="YI852" s="226"/>
      <c r="YJ852" s="226"/>
      <c r="YK852" s="226"/>
      <c r="YL852" s="226"/>
      <c r="YM852" s="226"/>
      <c r="YN852" s="226"/>
      <c r="YO852" s="226"/>
      <c r="YP852" s="226"/>
      <c r="YQ852" s="226"/>
      <c r="YR852" s="226"/>
      <c r="YS852" s="226"/>
      <c r="YT852" s="226"/>
      <c r="YU852" s="226"/>
      <c r="YV852" s="226"/>
      <c r="YW852" s="226"/>
      <c r="YX852" s="226"/>
      <c r="YY852" s="226"/>
      <c r="YZ852" s="226"/>
      <c r="ZA852" s="226"/>
      <c r="ZB852" s="226"/>
      <c r="ZC852" s="226"/>
      <c r="ZD852" s="226"/>
      <c r="ZE852" s="226"/>
      <c r="ZF852" s="226"/>
      <c r="ZG852" s="226"/>
      <c r="ZH852" s="226"/>
      <c r="ZI852" s="226"/>
      <c r="ZJ852" s="226"/>
      <c r="ZK852" s="226"/>
      <c r="ZL852" s="226"/>
      <c r="ZM852" s="226"/>
      <c r="ZN852" s="226"/>
      <c r="ZO852" s="226"/>
      <c r="ZP852" s="226"/>
      <c r="ZQ852" s="226"/>
      <c r="ZR852" s="226"/>
      <c r="ZS852" s="226"/>
      <c r="ZT852" s="226"/>
      <c r="ZU852" s="226"/>
      <c r="ZV852" s="226"/>
      <c r="ZW852" s="226"/>
      <c r="ZX852" s="226"/>
      <c r="ZY852" s="226"/>
      <c r="ZZ852" s="226"/>
      <c r="AAA852" s="226"/>
      <c r="AAB852" s="226"/>
      <c r="AAC852" s="226"/>
      <c r="AAD852" s="226"/>
      <c r="AAE852" s="226"/>
      <c r="AAF852" s="226"/>
      <c r="AAG852" s="226"/>
      <c r="AAH852" s="226"/>
      <c r="AAI852" s="226"/>
      <c r="AAJ852" s="226"/>
      <c r="AAK852" s="226"/>
      <c r="AAL852" s="226"/>
      <c r="AAM852" s="226"/>
      <c r="AAN852" s="226"/>
      <c r="AAO852" s="226"/>
      <c r="AAP852" s="226"/>
      <c r="AAQ852" s="226"/>
      <c r="AAR852" s="226"/>
      <c r="AAS852" s="226"/>
      <c r="AAT852" s="226"/>
      <c r="AAU852" s="226"/>
      <c r="AAV852" s="226"/>
      <c r="AAW852" s="226"/>
      <c r="AAX852" s="226"/>
      <c r="AAY852" s="226"/>
      <c r="AAZ852" s="226"/>
      <c r="ABA852" s="226"/>
      <c r="ABB852" s="226"/>
      <c r="ABC852" s="226"/>
      <c r="ABD852" s="226"/>
      <c r="ABE852" s="226"/>
      <c r="ABF852" s="226"/>
      <c r="ABG852" s="226"/>
      <c r="ABH852" s="226"/>
      <c r="ABI852" s="226"/>
      <c r="ABJ852" s="226"/>
      <c r="ABK852" s="226"/>
      <c r="ABL852" s="226"/>
      <c r="ABM852" s="226"/>
      <c r="ABN852" s="226"/>
      <c r="ABO852" s="226"/>
      <c r="ABP852" s="226"/>
      <c r="ABQ852" s="226"/>
      <c r="ABR852" s="226"/>
      <c r="ABS852" s="226"/>
      <c r="ABT852" s="226"/>
      <c r="ABU852" s="226"/>
      <c r="ABV852" s="226"/>
      <c r="ABW852" s="226"/>
      <c r="ABX852" s="226"/>
      <c r="ABY852" s="226"/>
      <c r="ABZ852" s="226"/>
      <c r="ACA852" s="226"/>
      <c r="ACB852" s="226"/>
      <c r="ACC852" s="226"/>
      <c r="ACD852" s="226"/>
      <c r="ACE852" s="226"/>
      <c r="ACF852" s="226"/>
      <c r="ACG852" s="226"/>
      <c r="ACH852" s="226"/>
      <c r="ACI852" s="226"/>
      <c r="ACJ852" s="226"/>
      <c r="ACK852" s="226"/>
      <c r="ACL852" s="226"/>
      <c r="ACM852" s="226"/>
      <c r="ACN852" s="226"/>
      <c r="ACO852" s="226"/>
      <c r="ACP852" s="226"/>
      <c r="ACQ852" s="226"/>
      <c r="ACR852" s="226"/>
      <c r="ACS852" s="226"/>
      <c r="ACT852" s="226"/>
      <c r="ACU852" s="226"/>
      <c r="ACV852" s="226"/>
      <c r="ACW852" s="226"/>
      <c r="ACX852" s="226"/>
      <c r="ACY852" s="226"/>
      <c r="ACZ852" s="226"/>
      <c r="ADA852" s="226"/>
      <c r="ADB852" s="226"/>
      <c r="ADC852" s="226"/>
      <c r="ADD852" s="226"/>
      <c r="ADE852" s="226"/>
      <c r="ADF852" s="226"/>
      <c r="ADG852" s="226"/>
      <c r="ADH852" s="226"/>
      <c r="ADI852" s="226"/>
      <c r="ADJ852" s="226"/>
      <c r="ADK852" s="226"/>
      <c r="ADL852" s="226"/>
      <c r="ADM852" s="226"/>
      <c r="ADN852" s="226"/>
      <c r="ADO852" s="226"/>
      <c r="ADP852" s="226"/>
      <c r="ADQ852" s="226"/>
      <c r="ADR852" s="226"/>
      <c r="ADS852" s="226"/>
      <c r="ADT852" s="226"/>
      <c r="ADU852" s="226"/>
      <c r="ADV852" s="226"/>
      <c r="ADW852" s="226"/>
      <c r="ADX852" s="226"/>
      <c r="ADY852" s="226"/>
      <c r="ADZ852" s="226"/>
      <c r="AEA852" s="226"/>
      <c r="AEB852" s="226"/>
      <c r="AEC852" s="226"/>
      <c r="AED852" s="226"/>
      <c r="AEE852" s="226"/>
      <c r="AEF852" s="226"/>
      <c r="AEG852" s="226"/>
      <c r="AEH852" s="226"/>
      <c r="AEI852" s="226"/>
      <c r="AEJ852" s="226"/>
      <c r="AEK852" s="226"/>
      <c r="AEL852" s="226"/>
      <c r="AEM852" s="226"/>
      <c r="AEN852" s="226"/>
      <c r="AEO852" s="226"/>
      <c r="AEP852" s="226"/>
      <c r="AEQ852" s="226"/>
      <c r="AER852" s="226"/>
      <c r="AES852" s="226"/>
      <c r="AET852" s="226"/>
      <c r="AEU852" s="226"/>
      <c r="AEV852" s="226"/>
      <c r="AEW852" s="226"/>
      <c r="AEX852" s="226"/>
      <c r="AEY852" s="226"/>
      <c r="AEZ852" s="226"/>
      <c r="AFA852" s="226"/>
      <c r="AFB852" s="226"/>
      <c r="AFC852" s="226"/>
      <c r="AFD852" s="226"/>
      <c r="AFE852" s="226"/>
      <c r="AFF852" s="226"/>
      <c r="AFG852" s="226"/>
      <c r="AFH852" s="226"/>
      <c r="AFI852" s="226"/>
      <c r="AFJ852" s="226"/>
      <c r="AFK852" s="226"/>
      <c r="AFL852" s="226"/>
      <c r="AFM852" s="226"/>
      <c r="AFN852" s="226"/>
      <c r="AFO852" s="226"/>
      <c r="AFP852" s="226"/>
      <c r="AFQ852" s="226"/>
      <c r="AFR852" s="226"/>
      <c r="AFS852" s="226"/>
      <c r="AFT852" s="226"/>
      <c r="AFU852" s="226"/>
      <c r="AFV852" s="226"/>
      <c r="AFW852" s="226"/>
      <c r="AFX852" s="226"/>
      <c r="AFY852" s="226"/>
      <c r="AFZ852" s="226"/>
      <c r="AGA852" s="226"/>
      <c r="AGB852" s="226"/>
      <c r="AGC852" s="226"/>
      <c r="AGD852" s="226"/>
      <c r="AGE852" s="226"/>
      <c r="AGF852" s="226"/>
      <c r="AGG852" s="226"/>
      <c r="AGH852" s="226"/>
      <c r="AGI852" s="226"/>
      <c r="AGJ852" s="226"/>
      <c r="AGK852" s="226"/>
      <c r="AGL852" s="226"/>
      <c r="AGM852" s="226"/>
      <c r="AGN852" s="226"/>
      <c r="AGO852" s="226"/>
      <c r="AGP852" s="226"/>
      <c r="AGQ852" s="226"/>
      <c r="AGR852" s="226"/>
      <c r="AGS852" s="226"/>
      <c r="AGT852" s="226"/>
      <c r="AGU852" s="226"/>
      <c r="AGV852" s="226"/>
      <c r="AGW852" s="226"/>
      <c r="AGX852" s="226"/>
      <c r="AGY852" s="226"/>
      <c r="AGZ852" s="226"/>
      <c r="AHA852" s="226"/>
      <c r="AHB852" s="226"/>
      <c r="AHC852" s="226"/>
      <c r="AHD852" s="226"/>
      <c r="AHE852" s="226"/>
      <c r="AHF852" s="226"/>
      <c r="AHG852" s="226"/>
      <c r="AHH852" s="226"/>
      <c r="AHI852" s="226"/>
      <c r="AHJ852" s="226"/>
      <c r="AHK852" s="226"/>
      <c r="AHL852" s="226"/>
      <c r="AHM852" s="226"/>
      <c r="AHN852" s="226"/>
      <c r="AHO852" s="226"/>
      <c r="AHP852" s="226"/>
      <c r="AHQ852" s="226"/>
      <c r="AHR852" s="226"/>
      <c r="AHS852" s="226"/>
      <c r="AHT852" s="226"/>
      <c r="AHU852" s="226"/>
      <c r="AHV852" s="226"/>
      <c r="AHW852" s="226"/>
      <c r="AHX852" s="226"/>
      <c r="AHY852" s="226"/>
      <c r="AHZ852" s="226"/>
      <c r="AIA852" s="226"/>
      <c r="AIB852" s="226"/>
      <c r="AIC852" s="226"/>
      <c r="AID852" s="226"/>
      <c r="AIE852" s="226"/>
      <c r="AIF852" s="226"/>
      <c r="AIG852" s="226"/>
      <c r="AIH852" s="226"/>
      <c r="AII852" s="226"/>
      <c r="AIJ852" s="226"/>
      <c r="AIK852" s="226"/>
      <c r="AIL852" s="226"/>
      <c r="AIM852" s="226"/>
      <c r="AIN852" s="226"/>
      <c r="AIO852" s="226"/>
      <c r="AIP852" s="226"/>
      <c r="AIQ852" s="226"/>
      <c r="AIR852" s="226"/>
      <c r="AIS852" s="226"/>
      <c r="AIT852" s="226"/>
      <c r="AIU852" s="226"/>
      <c r="AIV852" s="226"/>
      <c r="AIW852" s="226"/>
      <c r="AIX852" s="226"/>
      <c r="AIY852" s="226"/>
      <c r="AIZ852" s="226"/>
      <c r="AJA852" s="226"/>
      <c r="AJB852" s="226"/>
      <c r="AJC852" s="226"/>
      <c r="AJD852" s="226"/>
      <c r="AJE852" s="226"/>
      <c r="AJF852" s="226"/>
      <c r="AJG852" s="226"/>
      <c r="AJH852" s="226"/>
      <c r="AJI852" s="226"/>
      <c r="AJJ852" s="226"/>
      <c r="AJK852" s="226"/>
      <c r="AJL852" s="226"/>
      <c r="AJM852" s="226"/>
      <c r="AJN852" s="226"/>
      <c r="AJO852" s="226"/>
      <c r="AJP852" s="226"/>
      <c r="AJQ852" s="226"/>
      <c r="AJR852" s="226"/>
      <c r="AJS852" s="226"/>
      <c r="AJT852" s="226"/>
      <c r="AJU852" s="226"/>
      <c r="AJV852" s="226"/>
      <c r="AJW852" s="226"/>
      <c r="AJX852" s="226"/>
      <c r="AJY852" s="226"/>
      <c r="AJZ852" s="226"/>
      <c r="AKA852" s="226"/>
      <c r="AKB852" s="226"/>
      <c r="AKC852" s="226"/>
      <c r="AKD852" s="226"/>
      <c r="AKE852" s="226"/>
      <c r="AKF852" s="226"/>
      <c r="AKG852" s="226"/>
      <c r="AKH852" s="226"/>
      <c r="AKI852" s="226"/>
      <c r="AKJ852" s="226"/>
      <c r="AKK852" s="226"/>
      <c r="AKL852" s="226"/>
      <c r="AKM852" s="226"/>
      <c r="AKN852" s="226"/>
      <c r="AKO852" s="226"/>
      <c r="AKP852" s="226"/>
      <c r="AKQ852" s="226"/>
      <c r="AKR852" s="226"/>
      <c r="AKS852" s="226"/>
      <c r="AKT852" s="226"/>
      <c r="AKU852" s="226"/>
      <c r="AKV852" s="226"/>
      <c r="AKW852" s="226"/>
      <c r="AKX852" s="226"/>
      <c r="AKY852" s="226"/>
      <c r="AKZ852" s="226"/>
      <c r="ALA852" s="226"/>
      <c r="ALB852" s="226"/>
      <c r="ALC852" s="226"/>
      <c r="ALD852" s="226"/>
      <c r="ALE852" s="226"/>
      <c r="ALF852" s="226"/>
      <c r="ALG852" s="226"/>
      <c r="ALH852" s="226"/>
      <c r="ALI852" s="226"/>
      <c r="ALJ852" s="226"/>
      <c r="ALK852" s="226"/>
      <c r="ALL852" s="226"/>
      <c r="ALM852" s="226"/>
      <c r="ALN852" s="226"/>
      <c r="ALO852" s="226"/>
      <c r="ALP852" s="226"/>
      <c r="ALQ852" s="226"/>
      <c r="ALR852" s="226"/>
      <c r="ALS852" s="226"/>
      <c r="ALT852" s="226"/>
      <c r="ALU852" s="226"/>
      <c r="ALV852" s="226"/>
      <c r="ALW852" s="226"/>
      <c r="ALX852" s="226"/>
      <c r="ALY852" s="226"/>
      <c r="ALZ852" s="226"/>
      <c r="AMA852" s="226"/>
      <c r="AMB852" s="226"/>
      <c r="AMC852" s="226"/>
      <c r="AMD852" s="226"/>
      <c r="AME852" s="226"/>
      <c r="AMF852" s="226"/>
      <c r="AMG852" s="226"/>
      <c r="AMH852" s="226"/>
      <c r="AMI852" s="226"/>
      <c r="AMJ852" s="226"/>
      <c r="AMK852" s="226"/>
      <c r="AML852" s="226"/>
      <c r="AMM852" s="226"/>
      <c r="AMN852" s="226"/>
      <c r="AMO852" s="226"/>
      <c r="AMP852" s="226"/>
      <c r="AMQ852" s="226"/>
      <c r="AMR852" s="226"/>
      <c r="AMS852" s="226"/>
      <c r="AMT852" s="226"/>
      <c r="AMU852" s="226"/>
      <c r="AMV852" s="226"/>
      <c r="AMW852" s="226"/>
      <c r="AMX852" s="226"/>
    </row>
    <row r="853" spans="1:1038" s="432" customFormat="1" ht="18" customHeight="1">
      <c r="A853" s="547" t="s">
        <v>2392</v>
      </c>
      <c r="B853" s="524" t="s">
        <v>1647</v>
      </c>
      <c r="C853" s="422"/>
      <c r="D853" s="525" t="s">
        <v>1279</v>
      </c>
      <c r="E853" s="422">
        <v>101</v>
      </c>
      <c r="F853" s="422">
        <v>3</v>
      </c>
      <c r="G853" s="526" t="str">
        <f t="shared" ref="G853" si="607">E853&amp;"-"&amp;F853</f>
        <v>101-3</v>
      </c>
      <c r="H853" s="422">
        <v>0</v>
      </c>
      <c r="I853" s="422">
        <v>81</v>
      </c>
      <c r="J853" s="527">
        <f t="shared" ref="J853" si="608">IF(H853=0, 1, 0)</f>
        <v>1</v>
      </c>
      <c r="K853" s="528" t="b">
        <f>IF(J854=1,IF(((VLOOKUP($G853,[4]Depth_Lookup!$A$3:$J$550,9,FALSE))-(I853/100))=0,"Good",IF(((VLOOKUP($G853,[4]Depth_Lookup!$A$3:$J$550,9,FALSE))-(I853/100))&gt;0,"Too Short","Too Long")))</f>
        <v>0</v>
      </c>
      <c r="L853" s="171">
        <f>(VLOOKUP($G853,Depth_Lookup!$A$3:$J$410,10,FALSE))+(H853/100)</f>
        <v>265.3</v>
      </c>
      <c r="M853" s="171">
        <f>(VLOOKUP($G853,Depth_Lookup!$A$3:$J$410,10,FALSE))+(I853/100)</f>
        <v>266.11</v>
      </c>
      <c r="N853" s="441" t="s">
        <v>2396</v>
      </c>
      <c r="O853" s="422">
        <v>2</v>
      </c>
      <c r="P853" s="422" t="s">
        <v>853</v>
      </c>
      <c r="Q853" s="422" t="s">
        <v>125</v>
      </c>
      <c r="R853" s="526" t="str">
        <f t="shared" ref="R853" si="609">P853&amp;""&amp;Q853</f>
        <v>SerpentinizedHarzburgite</v>
      </c>
      <c r="S853" s="422" t="s">
        <v>700</v>
      </c>
      <c r="T853" s="422" t="s">
        <v>700</v>
      </c>
      <c r="U853" s="422"/>
      <c r="V853" s="422"/>
      <c r="W853" s="422" t="s">
        <v>2393</v>
      </c>
      <c r="X853" s="529">
        <f>VLOOKUP(W853,[4]definitions_list_lookup!$A$13:$B$19,2,0)</f>
        <v>5</v>
      </c>
      <c r="Y853" s="422" t="s">
        <v>90</v>
      </c>
      <c r="Z853" s="422" t="s">
        <v>91</v>
      </c>
      <c r="AA853" s="422"/>
      <c r="AB853" s="422"/>
      <c r="AC853" s="422"/>
      <c r="AD853" s="422"/>
      <c r="AE853" s="423"/>
      <c r="AF853" s="526" t="e">
        <f>VLOOKUP(AE853,[4]definitions_list_mag!$V$12:$W$15,2,0)</f>
        <v>#N/A</v>
      </c>
      <c r="AG853" s="530"/>
      <c r="AH853" s="422"/>
      <c r="AI853" s="426">
        <f t="shared" ref="AI853" si="610">100-(AO853+AU853+BA853+BM853)</f>
        <v>77</v>
      </c>
      <c r="AJ853" s="422"/>
      <c r="AK853" s="422"/>
      <c r="AL853" s="422"/>
      <c r="AM853" s="422"/>
      <c r="AN853" s="422"/>
      <c r="AO853" s="426"/>
      <c r="AP853" s="422"/>
      <c r="AQ853" s="422"/>
      <c r="AR853" s="422"/>
      <c r="AS853" s="422"/>
      <c r="AT853" s="422"/>
      <c r="AU853" s="426">
        <v>2</v>
      </c>
      <c r="AV853" s="422">
        <v>2</v>
      </c>
      <c r="AW853" s="422">
        <v>1</v>
      </c>
      <c r="AX853" s="422" t="s">
        <v>110</v>
      </c>
      <c r="AY853" s="422" t="s">
        <v>103</v>
      </c>
      <c r="AZ853" s="422"/>
      <c r="BA853" s="426">
        <v>20</v>
      </c>
      <c r="BB853" s="422">
        <v>6</v>
      </c>
      <c r="BC853" s="422">
        <v>4</v>
      </c>
      <c r="BD853" s="422" t="s">
        <v>118</v>
      </c>
      <c r="BE853" s="422" t="s">
        <v>103</v>
      </c>
      <c r="BF853" s="422"/>
      <c r="BG853" s="426"/>
      <c r="BH853" s="422"/>
      <c r="BI853" s="422"/>
      <c r="BJ853" s="422"/>
      <c r="BK853" s="422"/>
      <c r="BL853" s="422"/>
      <c r="BM853" s="426">
        <v>1</v>
      </c>
      <c r="BN853" s="422">
        <v>1</v>
      </c>
      <c r="BO853" s="422">
        <v>0.5</v>
      </c>
      <c r="BP853" s="422"/>
      <c r="BQ853" s="422"/>
      <c r="BR853" s="422"/>
      <c r="BS853" s="422"/>
      <c r="BT853" s="422"/>
      <c r="BU853" s="422"/>
      <c r="BV853" s="422"/>
      <c r="BW853" s="422"/>
      <c r="BX853" s="422"/>
      <c r="BY853" s="426"/>
      <c r="BZ853" s="422"/>
      <c r="CA853" s="422"/>
      <c r="CB853" s="422"/>
      <c r="CC853" s="422"/>
      <c r="CD853" s="422"/>
      <c r="CE853" s="422"/>
      <c r="CF853" s="531">
        <f t="shared" ref="CF853" si="611">AI853+AO853+BA853+AU853+BG853+BM853+BY853</f>
        <v>100</v>
      </c>
      <c r="CG853" s="166"/>
      <c r="CH853" s="163" t="s">
        <v>1329</v>
      </c>
      <c r="CI853" s="163">
        <v>90</v>
      </c>
      <c r="CJ853" s="163" t="s">
        <v>514</v>
      </c>
      <c r="CK853" s="164"/>
      <c r="CL853" s="165"/>
      <c r="CM853" s="165"/>
      <c r="CN853" s="165"/>
      <c r="CO853" s="165"/>
      <c r="CP853" s="165"/>
      <c r="CQ853" s="165"/>
      <c r="CR853" s="165"/>
      <c r="CS853" s="165"/>
      <c r="CT853" s="165"/>
      <c r="CU853" s="165"/>
      <c r="CV853" s="165"/>
      <c r="CW853" s="165"/>
      <c r="CX853" s="165"/>
      <c r="CY853" s="165"/>
      <c r="CZ853" s="165"/>
      <c r="DA853" s="165"/>
      <c r="DB853" s="165">
        <v>85</v>
      </c>
      <c r="DC853" s="426">
        <v>15</v>
      </c>
      <c r="DD853" s="165"/>
      <c r="DE853" s="165"/>
      <c r="DF853" s="165"/>
      <c r="DG853" s="165"/>
      <c r="DH853" s="165"/>
      <c r="DI853" s="165"/>
      <c r="DJ853" s="165"/>
      <c r="DK853" s="209">
        <f t="shared" ref="DK853" si="612">SUM(CL853:DJ853)</f>
        <v>100</v>
      </c>
      <c r="DL853" s="166"/>
      <c r="DM853" s="165"/>
      <c r="DN853" s="165"/>
      <c r="DO853" s="167"/>
      <c r="DQ853" s="166"/>
      <c r="DR853" s="167"/>
      <c r="DS853" s="166"/>
      <c r="DT853" s="555" t="s">
        <v>2397</v>
      </c>
      <c r="DU853" s="429"/>
      <c r="DV853" s="429"/>
      <c r="DW853" s="532" t="e">
        <f>VLOOKUP(P853,[4]definitions_list_lookup!$K$30:$L$54,2,0)</f>
        <v>#N/A</v>
      </c>
      <c r="DX853" s="443" t="s">
        <v>1838</v>
      </c>
      <c r="DY853" s="443" t="s">
        <v>2395</v>
      </c>
      <c r="DZ853" s="533"/>
      <c r="EA853" s="534"/>
      <c r="EB853" s="429"/>
      <c r="EC853" s="534"/>
      <c r="ED853" s="229" t="s">
        <v>2517</v>
      </c>
      <c r="EE853" s="535"/>
      <c r="EF853" s="536"/>
      <c r="EG853" s="535"/>
      <c r="EH853" s="537"/>
      <c r="EI853" s="538"/>
      <c r="EJ853" s="539"/>
      <c r="EK853" s="540"/>
      <c r="EL853" s="535"/>
      <c r="EM853" s="537"/>
      <c r="EN853" s="537"/>
      <c r="EO853" s="541"/>
      <c r="EP853" s="541"/>
      <c r="EQ853" s="541"/>
      <c r="ER853" s="541"/>
      <c r="ES853" s="541"/>
      <c r="ET853" s="541"/>
      <c r="EU853" s="541"/>
      <c r="EV853" s="542"/>
      <c r="EW853" s="542"/>
      <c r="EX853" s="542"/>
      <c r="EY853" s="542"/>
      <c r="EZ853" s="192" t="e">
        <f t="shared" si="574"/>
        <v>#DIV/0!</v>
      </c>
      <c r="FA853" s="192" t="e">
        <f t="shared" si="575"/>
        <v>#DIV/0!</v>
      </c>
      <c r="FB853" s="192" t="e">
        <f t="shared" si="576"/>
        <v>#DIV/0!</v>
      </c>
      <c r="FC853" s="192" t="e">
        <f t="shared" si="577"/>
        <v>#DIV/0!</v>
      </c>
      <c r="FD853" s="192" t="e">
        <f t="shared" si="578"/>
        <v>#DIV/0!</v>
      </c>
      <c r="FE853" s="193" t="e">
        <f t="shared" si="579"/>
        <v>#DIV/0!</v>
      </c>
      <c r="FF853" s="194" t="e">
        <f t="shared" si="580"/>
        <v>#DIV/0!</v>
      </c>
      <c r="FG853" s="535"/>
      <c r="FH853" s="537"/>
      <c r="FI853" s="778">
        <f t="shared" si="582"/>
        <v>0</v>
      </c>
      <c r="FJ853" s="779" t="e">
        <f t="shared" si="583"/>
        <v>#DIV/0!</v>
      </c>
      <c r="FK853" s="779" t="e">
        <f t="shared" si="584"/>
        <v>#DIV/0!</v>
      </c>
      <c r="FL853" s="780" t="e">
        <f t="shared" si="585"/>
        <v>#DIV/0!</v>
      </c>
      <c r="FM853" s="169" t="e">
        <f t="shared" si="586"/>
        <v>#DIV/0!</v>
      </c>
      <c r="FN853" s="783" t="e">
        <f t="shared" si="587"/>
        <v>#DIV/0!</v>
      </c>
      <c r="FO853" s="422"/>
      <c r="FP853" s="422"/>
      <c r="FQ853" s="422"/>
      <c r="FR853" s="422"/>
      <c r="FS853" s="422"/>
      <c r="FT853" s="422"/>
      <c r="FU853" s="422"/>
      <c r="FV853" s="422"/>
      <c r="FW853" s="422"/>
      <c r="FX853" s="422"/>
      <c r="FY853" s="422"/>
      <c r="FZ853" s="422"/>
      <c r="GA853" s="422"/>
      <c r="GB853" s="422"/>
      <c r="GC853" s="422"/>
      <c r="GD853" s="422"/>
      <c r="GE853" s="422"/>
      <c r="GF853" s="422"/>
      <c r="GG853" s="422"/>
      <c r="GH853" s="422"/>
      <c r="GI853" s="422"/>
      <c r="GJ853" s="422"/>
      <c r="GK853" s="422"/>
      <c r="GL853" s="422"/>
      <c r="GM853" s="422"/>
      <c r="GN853" s="422"/>
      <c r="GO853" s="422"/>
      <c r="GP853" s="422"/>
      <c r="GQ853" s="422"/>
      <c r="GR853" s="422"/>
      <c r="GS853" s="422"/>
      <c r="GT853" s="422"/>
      <c r="GU853" s="422"/>
      <c r="GV853" s="422"/>
      <c r="GW853" s="422"/>
      <c r="GX853" s="422"/>
      <c r="GY853" s="422"/>
      <c r="GZ853" s="422"/>
      <c r="HA853" s="422"/>
      <c r="HB853" s="422"/>
      <c r="HC853" s="422"/>
      <c r="HD853" s="422"/>
      <c r="HE853" s="422"/>
      <c r="HF853" s="422"/>
      <c r="HG853" s="422"/>
      <c r="HH853" s="422"/>
      <c r="HI853" s="422"/>
      <c r="HJ853" s="422"/>
      <c r="HK853" s="422"/>
      <c r="HL853" s="422"/>
      <c r="HM853" s="422"/>
      <c r="HN853" s="422"/>
      <c r="HO853" s="422"/>
      <c r="HP853" s="422"/>
      <c r="HQ853" s="422"/>
      <c r="HR853" s="422"/>
      <c r="HS853" s="422"/>
      <c r="HT853" s="422"/>
      <c r="HU853" s="422"/>
      <c r="HV853" s="422"/>
      <c r="HW853" s="422"/>
      <c r="HX853" s="422"/>
      <c r="HY853" s="422"/>
      <c r="HZ853" s="422"/>
      <c r="IA853" s="422"/>
      <c r="IB853" s="422"/>
      <c r="IC853" s="422"/>
      <c r="ID853" s="422"/>
      <c r="IE853" s="422"/>
      <c r="IF853" s="422"/>
      <c r="IG853" s="422"/>
      <c r="IH853" s="422"/>
      <c r="II853" s="422"/>
      <c r="IJ853" s="422"/>
      <c r="IK853" s="422"/>
      <c r="IL853" s="422"/>
      <c r="IM853" s="422"/>
      <c r="IN853" s="422"/>
      <c r="IO853" s="422"/>
      <c r="IP853" s="422"/>
      <c r="IQ853" s="422"/>
      <c r="IR853" s="422"/>
      <c r="IS853" s="422"/>
      <c r="IT853" s="422"/>
      <c r="IU853" s="422"/>
      <c r="IV853" s="422"/>
      <c r="IW853" s="422"/>
      <c r="IX853" s="422"/>
      <c r="IY853" s="422"/>
      <c r="IZ853" s="422"/>
      <c r="JA853" s="422"/>
      <c r="JB853" s="422"/>
      <c r="JC853" s="422"/>
      <c r="JD853" s="422"/>
      <c r="JE853" s="422"/>
      <c r="JF853" s="422"/>
      <c r="JG853" s="422"/>
      <c r="JH853" s="422"/>
      <c r="JI853" s="422"/>
      <c r="JJ853" s="422"/>
      <c r="JK853" s="422"/>
      <c r="JL853" s="422"/>
      <c r="JM853" s="422"/>
      <c r="JN853" s="422"/>
      <c r="JO853" s="422"/>
      <c r="JP853" s="422"/>
      <c r="JQ853" s="422"/>
      <c r="JR853" s="422"/>
      <c r="JS853" s="422"/>
      <c r="JT853" s="422"/>
      <c r="JU853" s="422"/>
      <c r="JV853" s="422"/>
      <c r="JW853" s="422"/>
      <c r="JX853" s="422"/>
      <c r="JY853" s="422"/>
      <c r="JZ853" s="422"/>
      <c r="KA853" s="422"/>
      <c r="KB853" s="422"/>
      <c r="KC853" s="422"/>
      <c r="KD853" s="422"/>
      <c r="KE853" s="422"/>
      <c r="KF853" s="422"/>
      <c r="KG853" s="422"/>
      <c r="KH853" s="422"/>
      <c r="KI853" s="422"/>
      <c r="KJ853" s="422"/>
      <c r="KK853" s="422"/>
      <c r="KL853" s="422"/>
      <c r="KM853" s="422"/>
      <c r="KN853" s="422"/>
      <c r="KO853" s="422"/>
      <c r="KP853" s="422"/>
      <c r="KQ853" s="422"/>
      <c r="KR853" s="422"/>
      <c r="KS853" s="422"/>
      <c r="KT853" s="422"/>
      <c r="KU853" s="422"/>
      <c r="KV853" s="422"/>
      <c r="KW853" s="422"/>
      <c r="KX853" s="422"/>
      <c r="KY853" s="422"/>
      <c r="KZ853" s="422"/>
      <c r="LA853" s="422"/>
      <c r="LB853" s="422"/>
      <c r="LC853" s="422"/>
      <c r="LD853" s="422"/>
      <c r="LE853" s="422"/>
      <c r="LF853" s="422"/>
      <c r="LG853" s="422"/>
      <c r="LH853" s="422"/>
      <c r="LI853" s="422"/>
      <c r="LJ853" s="422"/>
      <c r="LK853" s="422"/>
      <c r="LL853" s="422"/>
      <c r="LM853" s="422"/>
      <c r="LN853" s="422"/>
      <c r="LO853" s="422"/>
      <c r="LP853" s="422"/>
      <c r="LQ853" s="422"/>
      <c r="LR853" s="422"/>
      <c r="LS853" s="422"/>
      <c r="LT853" s="422"/>
      <c r="LU853" s="422"/>
      <c r="LV853" s="422"/>
      <c r="LW853" s="422"/>
      <c r="LX853" s="422"/>
      <c r="LY853" s="422"/>
      <c r="LZ853" s="422"/>
      <c r="MA853" s="422"/>
      <c r="MB853" s="422"/>
      <c r="MC853" s="422"/>
      <c r="MD853" s="422"/>
      <c r="ME853" s="422"/>
      <c r="MF853" s="422"/>
      <c r="MG853" s="422"/>
      <c r="MH853" s="422"/>
      <c r="MI853" s="422"/>
      <c r="MJ853" s="422"/>
      <c r="MK853" s="422"/>
      <c r="ML853" s="422"/>
      <c r="MM853" s="422"/>
      <c r="MN853" s="422"/>
      <c r="MO853" s="422"/>
      <c r="MP853" s="422"/>
      <c r="MQ853" s="422"/>
      <c r="MR853" s="422"/>
      <c r="MS853" s="422"/>
      <c r="MT853" s="422"/>
      <c r="MU853" s="422"/>
      <c r="MV853" s="422"/>
      <c r="MW853" s="422"/>
      <c r="MX853" s="422"/>
      <c r="MY853" s="422"/>
      <c r="MZ853" s="422"/>
      <c r="NA853" s="422"/>
      <c r="NB853" s="422"/>
      <c r="NC853" s="422"/>
      <c r="ND853" s="422"/>
      <c r="NE853" s="422"/>
      <c r="NF853" s="422"/>
      <c r="NG853" s="422"/>
      <c r="NH853" s="422"/>
      <c r="NI853" s="422"/>
      <c r="NJ853" s="422"/>
      <c r="NK853" s="422"/>
      <c r="NL853" s="422"/>
      <c r="NM853" s="422"/>
      <c r="NN853" s="422"/>
      <c r="NO853" s="422"/>
      <c r="NP853" s="422"/>
      <c r="NQ853" s="422"/>
      <c r="NR853" s="422"/>
      <c r="NS853" s="422"/>
      <c r="NT853" s="422"/>
      <c r="NU853" s="422"/>
      <c r="NV853" s="422"/>
      <c r="NW853" s="422"/>
      <c r="NX853" s="422"/>
      <c r="NY853" s="422"/>
      <c r="NZ853" s="422"/>
      <c r="OA853" s="422"/>
      <c r="OB853" s="422"/>
      <c r="OC853" s="422"/>
      <c r="OD853" s="422"/>
      <c r="OE853" s="422"/>
      <c r="OF853" s="422"/>
      <c r="OG853" s="422"/>
      <c r="OH853" s="422"/>
      <c r="OI853" s="422"/>
      <c r="OJ853" s="422"/>
      <c r="OK853" s="422"/>
      <c r="OL853" s="422"/>
      <c r="OM853" s="422"/>
      <c r="ON853" s="422"/>
      <c r="OO853" s="422"/>
      <c r="OP853" s="422"/>
      <c r="OQ853" s="422"/>
      <c r="OR853" s="422"/>
      <c r="OS853" s="422"/>
      <c r="OT853" s="422"/>
      <c r="OU853" s="422"/>
      <c r="OV853" s="422"/>
      <c r="OW853" s="422"/>
      <c r="OX853" s="422"/>
      <c r="OY853" s="422"/>
      <c r="OZ853" s="422"/>
      <c r="PA853" s="422"/>
      <c r="PB853" s="422"/>
      <c r="PC853" s="422"/>
      <c r="PD853" s="422"/>
      <c r="PE853" s="422"/>
      <c r="PF853" s="422"/>
      <c r="PG853" s="422"/>
      <c r="PH853" s="422"/>
      <c r="PI853" s="422"/>
      <c r="PJ853" s="422"/>
      <c r="PK853" s="422"/>
      <c r="PL853" s="422"/>
      <c r="PM853" s="422"/>
      <c r="PN853" s="422"/>
      <c r="PO853" s="422"/>
      <c r="PP853" s="422"/>
      <c r="PQ853" s="422"/>
      <c r="PR853" s="422"/>
      <c r="PS853" s="422"/>
      <c r="PT853" s="422"/>
      <c r="PU853" s="422"/>
      <c r="PV853" s="422"/>
      <c r="PW853" s="422"/>
      <c r="PX853" s="422"/>
      <c r="PY853" s="422"/>
      <c r="PZ853" s="422"/>
      <c r="QA853" s="422"/>
      <c r="QB853" s="422"/>
      <c r="QC853" s="422"/>
      <c r="QD853" s="422"/>
      <c r="QE853" s="422"/>
      <c r="QF853" s="422"/>
      <c r="QG853" s="422"/>
      <c r="QH853" s="422"/>
      <c r="QI853" s="422"/>
      <c r="QJ853" s="422"/>
      <c r="QK853" s="422"/>
      <c r="QL853" s="422"/>
      <c r="QM853" s="422"/>
      <c r="QN853" s="422"/>
      <c r="QO853" s="422"/>
      <c r="QP853" s="422"/>
      <c r="QQ853" s="422"/>
      <c r="QR853" s="422"/>
      <c r="QS853" s="422"/>
      <c r="QT853" s="422"/>
      <c r="QU853" s="422"/>
      <c r="QV853" s="422"/>
      <c r="QW853" s="422"/>
      <c r="QX853" s="422"/>
      <c r="QY853" s="422"/>
      <c r="QZ853" s="422"/>
      <c r="RA853" s="422"/>
      <c r="RB853" s="422"/>
      <c r="RC853" s="422"/>
      <c r="RD853" s="422"/>
      <c r="RE853" s="422"/>
      <c r="RF853" s="422"/>
      <c r="RG853" s="422"/>
      <c r="RH853" s="422"/>
      <c r="RI853" s="422"/>
      <c r="RJ853" s="422"/>
      <c r="RK853" s="422"/>
      <c r="RL853" s="422"/>
      <c r="RM853" s="422"/>
      <c r="RN853" s="422"/>
      <c r="RO853" s="422"/>
      <c r="RP853" s="422"/>
      <c r="RQ853" s="422"/>
      <c r="RR853" s="422"/>
      <c r="RS853" s="422"/>
      <c r="RT853" s="422"/>
      <c r="RU853" s="422"/>
      <c r="RV853" s="422"/>
      <c r="RW853" s="422"/>
      <c r="RX853" s="422"/>
      <c r="RY853" s="422"/>
      <c r="RZ853" s="422"/>
      <c r="SA853" s="422"/>
      <c r="SB853" s="422"/>
      <c r="SC853" s="422"/>
      <c r="SD853" s="422"/>
      <c r="SE853" s="422"/>
      <c r="SF853" s="422"/>
      <c r="SG853" s="422"/>
      <c r="SH853" s="422"/>
      <c r="SI853" s="422"/>
      <c r="SJ853" s="422"/>
      <c r="SK853" s="422"/>
      <c r="SL853" s="422"/>
      <c r="SM853" s="422"/>
      <c r="SN853" s="422"/>
      <c r="SO853" s="422"/>
      <c r="SP853" s="422"/>
      <c r="SQ853" s="422"/>
      <c r="SR853" s="422"/>
      <c r="SS853" s="422"/>
      <c r="ST853" s="422"/>
      <c r="SU853" s="422"/>
      <c r="SV853" s="422"/>
      <c r="SW853" s="422"/>
      <c r="SX853" s="422"/>
      <c r="SY853" s="422"/>
      <c r="SZ853" s="422"/>
      <c r="TA853" s="422"/>
      <c r="TB853" s="422"/>
      <c r="TC853" s="422"/>
      <c r="TD853" s="422"/>
      <c r="TE853" s="422"/>
      <c r="TF853" s="422"/>
      <c r="TG853" s="422"/>
      <c r="TH853" s="422"/>
      <c r="TI853" s="422"/>
      <c r="TJ853" s="422"/>
      <c r="TK853" s="422"/>
      <c r="TL853" s="422"/>
      <c r="TM853" s="422"/>
      <c r="TN853" s="422"/>
      <c r="TO853" s="422"/>
      <c r="TP853" s="422"/>
      <c r="TQ853" s="422"/>
      <c r="TR853" s="422"/>
      <c r="TS853" s="422"/>
      <c r="TT853" s="422"/>
      <c r="TU853" s="422"/>
      <c r="TV853" s="422"/>
      <c r="TW853" s="422"/>
      <c r="TX853" s="422"/>
      <c r="TY853" s="422"/>
      <c r="TZ853" s="422"/>
      <c r="UA853" s="422"/>
      <c r="UB853" s="422"/>
      <c r="UC853" s="422"/>
      <c r="UD853" s="422"/>
      <c r="UE853" s="422"/>
      <c r="UF853" s="422"/>
      <c r="UG853" s="422"/>
      <c r="UH853" s="422"/>
      <c r="UI853" s="422"/>
      <c r="UJ853" s="422"/>
      <c r="UK853" s="422"/>
      <c r="UL853" s="422"/>
      <c r="UM853" s="422"/>
      <c r="UN853" s="422"/>
      <c r="UO853" s="422"/>
      <c r="UP853" s="422"/>
      <c r="UQ853" s="422"/>
      <c r="UR853" s="422"/>
      <c r="US853" s="422"/>
      <c r="UT853" s="422"/>
      <c r="UU853" s="422"/>
      <c r="UV853" s="422"/>
      <c r="UW853" s="422"/>
      <c r="UX853" s="422"/>
      <c r="UY853" s="422"/>
      <c r="UZ853" s="422"/>
      <c r="VA853" s="422"/>
      <c r="VB853" s="422"/>
      <c r="VC853" s="422"/>
      <c r="VD853" s="422"/>
      <c r="VE853" s="422"/>
      <c r="VF853" s="422"/>
      <c r="VG853" s="422"/>
      <c r="VH853" s="422"/>
      <c r="VI853" s="422"/>
      <c r="VJ853" s="422"/>
      <c r="VK853" s="422"/>
      <c r="VL853" s="422"/>
      <c r="VM853" s="422"/>
      <c r="VN853" s="422"/>
      <c r="VO853" s="422"/>
      <c r="VP853" s="422"/>
      <c r="VQ853" s="422"/>
      <c r="VR853" s="422"/>
      <c r="VS853" s="422"/>
      <c r="VT853" s="422"/>
      <c r="VU853" s="422"/>
      <c r="VV853" s="422"/>
      <c r="VW853" s="422"/>
      <c r="VX853" s="422"/>
      <c r="VY853" s="422"/>
      <c r="VZ853" s="422"/>
      <c r="WA853" s="422"/>
      <c r="WB853" s="422"/>
      <c r="WC853" s="422"/>
      <c r="WD853" s="422"/>
      <c r="WE853" s="422"/>
      <c r="WF853" s="422"/>
      <c r="WG853" s="422"/>
      <c r="WH853" s="422"/>
      <c r="WI853" s="422"/>
      <c r="WJ853" s="422"/>
      <c r="WK853" s="422"/>
      <c r="WL853" s="422"/>
      <c r="WM853" s="422"/>
      <c r="WN853" s="422"/>
      <c r="WO853" s="422"/>
      <c r="WP853" s="422"/>
      <c r="WQ853" s="422"/>
      <c r="WR853" s="422"/>
      <c r="WS853" s="422"/>
      <c r="WT853" s="422"/>
      <c r="WU853" s="422"/>
      <c r="WV853" s="422"/>
      <c r="WW853" s="422"/>
      <c r="WX853" s="422"/>
      <c r="WY853" s="422"/>
      <c r="WZ853" s="422"/>
      <c r="XA853" s="422"/>
      <c r="XB853" s="422"/>
      <c r="XC853" s="422"/>
      <c r="XD853" s="422"/>
      <c r="XE853" s="422"/>
      <c r="XF853" s="422"/>
      <c r="XG853" s="422"/>
      <c r="XH853" s="422"/>
      <c r="XI853" s="422"/>
      <c r="XJ853" s="422"/>
      <c r="XK853" s="422"/>
      <c r="XL853" s="422"/>
      <c r="XM853" s="422"/>
      <c r="XN853" s="422"/>
      <c r="XO853" s="422"/>
      <c r="XP853" s="422"/>
      <c r="XQ853" s="422"/>
      <c r="XR853" s="422"/>
      <c r="XS853" s="422"/>
      <c r="XT853" s="422"/>
      <c r="XU853" s="422"/>
      <c r="XV853" s="422"/>
      <c r="XW853" s="422"/>
      <c r="XX853" s="422"/>
      <c r="XY853" s="422"/>
      <c r="XZ853" s="422"/>
      <c r="YA853" s="422"/>
      <c r="YB853" s="422"/>
      <c r="YC853" s="422"/>
      <c r="YD853" s="422"/>
      <c r="YE853" s="422"/>
      <c r="YF853" s="422"/>
      <c r="YG853" s="422"/>
      <c r="YH853" s="422"/>
      <c r="YI853" s="422"/>
      <c r="YJ853" s="422"/>
      <c r="YK853" s="422"/>
      <c r="YL853" s="422"/>
      <c r="YM853" s="422"/>
      <c r="YN853" s="422"/>
      <c r="YO853" s="422"/>
      <c r="YP853" s="422"/>
      <c r="YQ853" s="422"/>
      <c r="YR853" s="422"/>
      <c r="YS853" s="422"/>
      <c r="YT853" s="422"/>
      <c r="YU853" s="422"/>
      <c r="YV853" s="422"/>
      <c r="YW853" s="422"/>
      <c r="YX853" s="422"/>
      <c r="YY853" s="422"/>
      <c r="YZ853" s="422"/>
      <c r="ZA853" s="422"/>
      <c r="ZB853" s="422"/>
      <c r="ZC853" s="422"/>
      <c r="ZD853" s="422"/>
      <c r="ZE853" s="422"/>
      <c r="ZF853" s="422"/>
      <c r="ZG853" s="422"/>
      <c r="ZH853" s="422"/>
      <c r="ZI853" s="422"/>
      <c r="ZJ853" s="422"/>
      <c r="ZK853" s="422"/>
      <c r="ZL853" s="422"/>
      <c r="ZM853" s="422"/>
      <c r="ZN853" s="422"/>
      <c r="ZO853" s="422"/>
      <c r="ZP853" s="422"/>
      <c r="ZQ853" s="422"/>
      <c r="ZR853" s="422"/>
      <c r="ZS853" s="422"/>
      <c r="ZT853" s="422"/>
      <c r="ZU853" s="422"/>
      <c r="ZV853" s="422"/>
      <c r="ZW853" s="422"/>
      <c r="ZX853" s="422"/>
      <c r="ZY853" s="422"/>
      <c r="ZZ853" s="422"/>
      <c r="AAA853" s="422"/>
      <c r="AAB853" s="422"/>
      <c r="AAC853" s="422"/>
      <c r="AAD853" s="422"/>
      <c r="AAE853" s="422"/>
      <c r="AAF853" s="422"/>
      <c r="AAG853" s="422"/>
      <c r="AAH853" s="422"/>
      <c r="AAI853" s="422"/>
      <c r="AAJ853" s="422"/>
      <c r="AAK853" s="422"/>
      <c r="AAL853" s="422"/>
      <c r="AAM853" s="422"/>
      <c r="AAN853" s="422"/>
      <c r="AAO853" s="422"/>
      <c r="AAP853" s="422"/>
      <c r="AAQ853" s="422"/>
      <c r="AAR853" s="422"/>
      <c r="AAS853" s="422"/>
      <c r="AAT853" s="422"/>
      <c r="AAU853" s="422"/>
      <c r="AAV853" s="422"/>
      <c r="AAW853" s="422"/>
      <c r="AAX853" s="422"/>
      <c r="AAY853" s="422"/>
      <c r="AAZ853" s="422"/>
      <c r="ABA853" s="422"/>
      <c r="ABB853" s="422"/>
      <c r="ABC853" s="422"/>
      <c r="ABD853" s="422"/>
      <c r="ABE853" s="422"/>
      <c r="ABF853" s="422"/>
      <c r="ABG853" s="422"/>
      <c r="ABH853" s="422"/>
      <c r="ABI853" s="422"/>
      <c r="ABJ853" s="422"/>
      <c r="ABK853" s="422"/>
      <c r="ABL853" s="422"/>
      <c r="ABM853" s="422"/>
      <c r="ABN853" s="422"/>
      <c r="ABO853" s="422"/>
      <c r="ABP853" s="422"/>
      <c r="ABQ853" s="422"/>
      <c r="ABR853" s="422"/>
      <c r="ABS853" s="422"/>
      <c r="ABT853" s="422"/>
      <c r="ABU853" s="422"/>
      <c r="ABV853" s="422"/>
      <c r="ABW853" s="422"/>
      <c r="ABX853" s="422"/>
      <c r="ABY853" s="422"/>
      <c r="ABZ853" s="422"/>
      <c r="ACA853" s="422"/>
      <c r="ACB853" s="422"/>
      <c r="ACC853" s="422"/>
      <c r="ACD853" s="422"/>
      <c r="ACE853" s="422"/>
      <c r="ACF853" s="422"/>
      <c r="ACG853" s="422"/>
      <c r="ACH853" s="422"/>
      <c r="ACI853" s="422"/>
      <c r="ACJ853" s="422"/>
      <c r="ACK853" s="422"/>
      <c r="ACL853" s="422"/>
      <c r="ACM853" s="422"/>
      <c r="ACN853" s="422"/>
      <c r="ACO853" s="422"/>
      <c r="ACP853" s="422"/>
      <c r="ACQ853" s="422"/>
      <c r="ACR853" s="422"/>
      <c r="ACS853" s="422"/>
      <c r="ACT853" s="422"/>
      <c r="ACU853" s="422"/>
      <c r="ACV853" s="422"/>
      <c r="ACW853" s="422"/>
      <c r="ACX853" s="422"/>
      <c r="ACY853" s="422"/>
      <c r="ACZ853" s="422"/>
      <c r="ADA853" s="422"/>
      <c r="ADB853" s="422"/>
      <c r="ADC853" s="422"/>
      <c r="ADD853" s="422"/>
      <c r="ADE853" s="422"/>
      <c r="ADF853" s="422"/>
      <c r="ADG853" s="422"/>
      <c r="ADH853" s="422"/>
      <c r="ADI853" s="422"/>
      <c r="ADJ853" s="422"/>
      <c r="ADK853" s="422"/>
      <c r="ADL853" s="422"/>
      <c r="ADM853" s="422"/>
      <c r="ADN853" s="422"/>
      <c r="ADO853" s="422"/>
      <c r="ADP853" s="422"/>
      <c r="ADQ853" s="422"/>
      <c r="ADR853" s="422"/>
      <c r="ADS853" s="422"/>
      <c r="ADT853" s="422"/>
      <c r="ADU853" s="422"/>
      <c r="ADV853" s="422"/>
      <c r="ADW853" s="422"/>
      <c r="ADX853" s="422"/>
      <c r="ADY853" s="422"/>
      <c r="ADZ853" s="422"/>
      <c r="AEA853" s="422"/>
      <c r="AEB853" s="422"/>
      <c r="AEC853" s="422"/>
      <c r="AED853" s="422"/>
      <c r="AEE853" s="422"/>
      <c r="AEF853" s="422"/>
      <c r="AEG853" s="422"/>
      <c r="AEH853" s="422"/>
      <c r="AEI853" s="422"/>
      <c r="AEJ853" s="422"/>
      <c r="AEK853" s="422"/>
      <c r="AEL853" s="422"/>
      <c r="AEM853" s="422"/>
      <c r="AEN853" s="422"/>
      <c r="AEO853" s="422"/>
      <c r="AEP853" s="422"/>
      <c r="AEQ853" s="422"/>
      <c r="AER853" s="422"/>
      <c r="AES853" s="422"/>
      <c r="AET853" s="422"/>
      <c r="AEU853" s="422"/>
      <c r="AEV853" s="422"/>
      <c r="AEW853" s="422"/>
      <c r="AEX853" s="422"/>
      <c r="AEY853" s="422"/>
      <c r="AEZ853" s="422"/>
      <c r="AFA853" s="422"/>
      <c r="AFB853" s="422"/>
      <c r="AFC853" s="422"/>
      <c r="AFD853" s="422"/>
      <c r="AFE853" s="422"/>
      <c r="AFF853" s="422"/>
      <c r="AFG853" s="422"/>
      <c r="AFH853" s="422"/>
      <c r="AFI853" s="422"/>
      <c r="AFJ853" s="422"/>
      <c r="AFK853" s="422"/>
      <c r="AFL853" s="422"/>
      <c r="AFM853" s="422"/>
      <c r="AFN853" s="422"/>
      <c r="AFO853" s="422"/>
      <c r="AFP853" s="422"/>
      <c r="AFQ853" s="422"/>
      <c r="AFR853" s="422"/>
      <c r="AFS853" s="422"/>
      <c r="AFT853" s="422"/>
      <c r="AFU853" s="422"/>
      <c r="AFV853" s="422"/>
      <c r="AFW853" s="422"/>
      <c r="AFX853" s="422"/>
      <c r="AFY853" s="422"/>
      <c r="AFZ853" s="422"/>
      <c r="AGA853" s="422"/>
      <c r="AGB853" s="422"/>
      <c r="AGC853" s="422"/>
      <c r="AGD853" s="422"/>
      <c r="AGE853" s="422"/>
      <c r="AGF853" s="422"/>
      <c r="AGG853" s="422"/>
      <c r="AGH853" s="422"/>
      <c r="AGI853" s="422"/>
      <c r="AGJ853" s="422"/>
      <c r="AGK853" s="422"/>
      <c r="AGL853" s="422"/>
      <c r="AGM853" s="422"/>
      <c r="AGN853" s="422"/>
      <c r="AGO853" s="422"/>
      <c r="AGP853" s="422"/>
      <c r="AGQ853" s="422"/>
      <c r="AGR853" s="422"/>
      <c r="AGS853" s="422"/>
      <c r="AGT853" s="422"/>
      <c r="AGU853" s="422"/>
      <c r="AGV853" s="422"/>
      <c r="AGW853" s="422"/>
      <c r="AGX853" s="422"/>
      <c r="AGY853" s="422"/>
      <c r="AGZ853" s="422"/>
      <c r="AHA853" s="422"/>
      <c r="AHB853" s="422"/>
      <c r="AHC853" s="422"/>
      <c r="AHD853" s="422"/>
      <c r="AHE853" s="422"/>
      <c r="AHF853" s="422"/>
      <c r="AHG853" s="422"/>
      <c r="AHH853" s="422"/>
      <c r="AHI853" s="422"/>
      <c r="AHJ853" s="422"/>
      <c r="AHK853" s="422"/>
      <c r="AHL853" s="422"/>
      <c r="AHM853" s="422"/>
      <c r="AHN853" s="422"/>
      <c r="AHO853" s="422"/>
      <c r="AHP853" s="422"/>
      <c r="AHQ853" s="422"/>
      <c r="AHR853" s="422"/>
      <c r="AHS853" s="422"/>
      <c r="AHT853" s="422"/>
      <c r="AHU853" s="422"/>
      <c r="AHV853" s="422"/>
      <c r="AHW853" s="422"/>
      <c r="AHX853" s="422"/>
      <c r="AHY853" s="422"/>
      <c r="AHZ853" s="422"/>
      <c r="AIA853" s="422"/>
      <c r="AIB853" s="422"/>
      <c r="AIC853" s="422"/>
      <c r="AID853" s="422"/>
      <c r="AIE853" s="422"/>
      <c r="AIF853" s="422"/>
      <c r="AIG853" s="422"/>
      <c r="AIH853" s="422"/>
      <c r="AII853" s="422"/>
      <c r="AIJ853" s="422"/>
      <c r="AIK853" s="422"/>
      <c r="AIL853" s="422"/>
      <c r="AIM853" s="422"/>
      <c r="AIN853" s="422"/>
      <c r="AIO853" s="422"/>
      <c r="AIP853" s="422"/>
      <c r="AIQ853" s="422"/>
      <c r="AIR853" s="422"/>
      <c r="AIS853" s="422"/>
      <c r="AIT853" s="422"/>
      <c r="AIU853" s="422"/>
      <c r="AIV853" s="422"/>
      <c r="AIW853" s="422"/>
      <c r="AIX853" s="422"/>
      <c r="AIY853" s="422"/>
      <c r="AIZ853" s="422"/>
      <c r="AJA853" s="422"/>
      <c r="AJB853" s="422"/>
      <c r="AJC853" s="422"/>
      <c r="AJD853" s="422"/>
      <c r="AJE853" s="422"/>
      <c r="AJF853" s="422"/>
      <c r="AJG853" s="422"/>
      <c r="AJH853" s="422"/>
      <c r="AJI853" s="422"/>
      <c r="AJJ853" s="422"/>
      <c r="AJK853" s="422"/>
      <c r="AJL853" s="422"/>
      <c r="AJM853" s="422"/>
      <c r="AJN853" s="422"/>
      <c r="AJO853" s="422"/>
      <c r="AJP853" s="422"/>
      <c r="AJQ853" s="422"/>
      <c r="AJR853" s="422"/>
      <c r="AJS853" s="422"/>
      <c r="AJT853" s="422"/>
      <c r="AJU853" s="422"/>
      <c r="AJV853" s="422"/>
      <c r="AJW853" s="422"/>
      <c r="AJX853" s="422"/>
      <c r="AJY853" s="422"/>
      <c r="AJZ853" s="422"/>
      <c r="AKA853" s="422"/>
      <c r="AKB853" s="422"/>
      <c r="AKC853" s="422"/>
      <c r="AKD853" s="422"/>
      <c r="AKE853" s="422"/>
      <c r="AKF853" s="422"/>
      <c r="AKG853" s="422"/>
      <c r="AKH853" s="422"/>
      <c r="AKI853" s="422"/>
      <c r="AKJ853" s="422"/>
      <c r="AKK853" s="422"/>
      <c r="AKL853" s="422"/>
      <c r="AKM853" s="422"/>
      <c r="AKN853" s="422"/>
      <c r="AKO853" s="422"/>
      <c r="AKP853" s="422"/>
      <c r="AKQ853" s="422"/>
      <c r="AKR853" s="422"/>
      <c r="AKS853" s="422"/>
      <c r="AKT853" s="422"/>
      <c r="AKU853" s="422"/>
      <c r="AKV853" s="422"/>
      <c r="AKW853" s="422"/>
      <c r="AKX853" s="422"/>
      <c r="AKY853" s="422"/>
      <c r="AKZ853" s="422"/>
      <c r="ALA853" s="422"/>
      <c r="ALB853" s="422"/>
      <c r="ALC853" s="422"/>
      <c r="ALD853" s="422"/>
      <c r="ALE853" s="422"/>
      <c r="ALF853" s="422"/>
      <c r="ALG853" s="422"/>
      <c r="ALH853" s="422"/>
      <c r="ALI853" s="422"/>
      <c r="ALJ853" s="422"/>
      <c r="ALK853" s="422"/>
      <c r="ALL853" s="422"/>
      <c r="ALM853" s="422"/>
      <c r="ALN853" s="422"/>
      <c r="ALO853" s="422"/>
      <c r="ALP853" s="422"/>
      <c r="ALQ853" s="422"/>
      <c r="ALR853" s="422"/>
      <c r="ALS853" s="422"/>
      <c r="ALT853" s="422"/>
      <c r="ALU853" s="422"/>
      <c r="ALV853" s="422"/>
      <c r="ALW853" s="422"/>
      <c r="ALX853" s="422"/>
      <c r="ALY853" s="422"/>
      <c r="ALZ853" s="422"/>
      <c r="AMA853" s="422"/>
      <c r="AMB853" s="422"/>
      <c r="AMC853" s="422"/>
      <c r="AMD853" s="422"/>
      <c r="AME853" s="422"/>
      <c r="AMF853" s="422"/>
      <c r="AMG853" s="422"/>
      <c r="AMH853" s="422"/>
      <c r="AMI853" s="422"/>
      <c r="AMJ853" s="422"/>
      <c r="AMK853" s="422"/>
      <c r="AML853" s="422"/>
      <c r="AMM853" s="422"/>
      <c r="AMN853" s="422"/>
      <c r="AMO853" s="422"/>
      <c r="AMP853" s="422"/>
      <c r="AMQ853" s="422"/>
      <c r="AMR853" s="422"/>
      <c r="AMS853" s="422"/>
      <c r="AMT853" s="422"/>
      <c r="AMU853" s="422"/>
      <c r="AMV853" s="422"/>
      <c r="AMW853" s="422"/>
      <c r="AMX853" s="422"/>
    </row>
    <row r="854" spans="1:1038" s="398" customFormat="1" ht="18" customHeight="1">
      <c r="A854" s="548"/>
      <c r="B854" s="543"/>
      <c r="C854" s="226"/>
      <c r="D854" s="225"/>
      <c r="E854" s="226">
        <v>101</v>
      </c>
      <c r="F854" s="226">
        <v>3</v>
      </c>
      <c r="G854" s="391" t="str">
        <f t="shared" ref="G854" si="613">E854&amp;"-"&amp;F854</f>
        <v>101-3</v>
      </c>
      <c r="H854" s="226"/>
      <c r="I854" s="226"/>
      <c r="J854" s="544"/>
      <c r="K854" s="545"/>
      <c r="L854" s="171">
        <f>(VLOOKUP($G854,Depth_Lookup!$A$3:$J$410,10,FALSE))+(H854/100)</f>
        <v>265.3</v>
      </c>
      <c r="M854" s="171">
        <f>(VLOOKUP($G854,Depth_Lookup!$A$3:$J$410,10,FALSE))+(I854/100)</f>
        <v>265.3</v>
      </c>
      <c r="N854" s="232"/>
      <c r="O854" s="226"/>
      <c r="P854" s="226"/>
      <c r="Q854" s="226"/>
      <c r="R854" s="391" t="s">
        <v>2380</v>
      </c>
      <c r="S854" s="226"/>
      <c r="T854" s="226"/>
      <c r="U854" s="226"/>
      <c r="V854" s="226"/>
      <c r="W854" s="226"/>
      <c r="X854" s="392"/>
      <c r="Y854" s="226"/>
      <c r="Z854" s="226"/>
      <c r="AA854" s="226"/>
      <c r="AB854" s="226"/>
      <c r="AC854" s="226"/>
      <c r="AD854" s="226"/>
      <c r="AE854" s="393"/>
      <c r="AF854" s="391"/>
      <c r="AG854" s="394"/>
      <c r="AH854" s="226"/>
      <c r="AI854" s="257"/>
      <c r="AJ854" s="226"/>
      <c r="AK854" s="226"/>
      <c r="AL854" s="226"/>
      <c r="AM854" s="226"/>
      <c r="AN854" s="226"/>
      <c r="AO854" s="257"/>
      <c r="AP854" s="226"/>
      <c r="AQ854" s="226"/>
      <c r="AR854" s="226"/>
      <c r="AS854" s="226"/>
      <c r="AT854" s="226"/>
      <c r="AU854" s="257"/>
      <c r="AV854" s="226"/>
      <c r="AW854" s="226"/>
      <c r="AX854" s="226"/>
      <c r="AY854" s="226"/>
      <c r="AZ854" s="226"/>
      <c r="BA854" s="257"/>
      <c r="BB854" s="226"/>
      <c r="BC854" s="226"/>
      <c r="BD854" s="226"/>
      <c r="BE854" s="226"/>
      <c r="BF854" s="226"/>
      <c r="BG854" s="257"/>
      <c r="BH854" s="226"/>
      <c r="BI854" s="226"/>
      <c r="BJ854" s="226"/>
      <c r="BK854" s="226"/>
      <c r="BL854" s="226"/>
      <c r="BM854" s="257"/>
      <c r="BN854" s="226"/>
      <c r="BO854" s="226"/>
      <c r="BP854" s="226"/>
      <c r="BQ854" s="226"/>
      <c r="BR854" s="226"/>
      <c r="BS854" s="226"/>
      <c r="BT854" s="226"/>
      <c r="BU854" s="226"/>
      <c r="BV854" s="226"/>
      <c r="BW854" s="226"/>
      <c r="BX854" s="226"/>
      <c r="BY854" s="257"/>
      <c r="BZ854" s="226"/>
      <c r="CA854" s="226"/>
      <c r="CB854" s="226"/>
      <c r="CC854" s="226"/>
      <c r="CD854" s="226"/>
      <c r="CE854" s="226"/>
      <c r="CF854" s="399"/>
      <c r="CG854" s="259"/>
      <c r="CH854" s="150"/>
      <c r="CI854" s="150"/>
      <c r="CJ854" s="150"/>
      <c r="CK854" s="158"/>
      <c r="CL854" s="395"/>
      <c r="CM854" s="395"/>
      <c r="CN854" s="395"/>
      <c r="CO854" s="395"/>
      <c r="CP854" s="395"/>
      <c r="CQ854" s="395"/>
      <c r="CR854" s="395"/>
      <c r="CS854" s="395"/>
      <c r="CT854" s="395"/>
      <c r="CU854" s="395"/>
      <c r="CV854" s="395"/>
      <c r="CW854" s="395"/>
      <c r="CX854" s="395"/>
      <c r="CY854" s="395"/>
      <c r="CZ854" s="395"/>
      <c r="DA854" s="395"/>
      <c r="DB854" s="395"/>
      <c r="DC854" s="257"/>
      <c r="DD854" s="395"/>
      <c r="DE854" s="395"/>
      <c r="DF854" s="395"/>
      <c r="DG854" s="395"/>
      <c r="DH854" s="395"/>
      <c r="DI854" s="395"/>
      <c r="DJ854" s="395"/>
      <c r="DK854" s="396"/>
      <c r="DL854" s="259"/>
      <c r="DM854" s="395"/>
      <c r="DN854" s="395"/>
      <c r="DO854" s="397"/>
      <c r="DQ854" s="259"/>
      <c r="DR854" s="397"/>
      <c r="DS854" s="259"/>
      <c r="DT854" s="263"/>
      <c r="DU854" s="256"/>
      <c r="DV854" s="256"/>
      <c r="DW854" s="400"/>
      <c r="DX854" s="155"/>
      <c r="DY854" s="155"/>
      <c r="DZ854" s="546"/>
      <c r="EA854" s="104"/>
      <c r="EB854" s="256"/>
      <c r="EC854" s="104"/>
      <c r="ED854" s="229" t="s">
        <v>2517</v>
      </c>
      <c r="EE854" s="401"/>
      <c r="EF854" s="402"/>
      <c r="EG854" s="401"/>
      <c r="EH854" s="403"/>
      <c r="EI854" s="404"/>
      <c r="EJ854" s="405"/>
      <c r="EK854" s="406"/>
      <c r="EL854" s="401"/>
      <c r="EM854" s="403"/>
      <c r="EN854" s="403" t="s">
        <v>1448</v>
      </c>
      <c r="EO854" s="407">
        <v>0.5</v>
      </c>
      <c r="EP854" s="407"/>
      <c r="EQ854" s="407"/>
      <c r="ER854" s="407"/>
      <c r="ES854" s="407"/>
      <c r="ET854" s="407"/>
      <c r="EU854" s="407"/>
      <c r="EV854" s="408">
        <v>67</v>
      </c>
      <c r="EW854" s="408">
        <v>270</v>
      </c>
      <c r="EX854" s="408">
        <v>62</v>
      </c>
      <c r="EY854" s="408">
        <v>0</v>
      </c>
      <c r="EZ854" s="192">
        <f t="shared" si="574"/>
        <v>128.6011026165902</v>
      </c>
      <c r="FA854" s="192">
        <f t="shared" si="575"/>
        <v>128.6011026165902</v>
      </c>
      <c r="FB854" s="192">
        <f t="shared" si="576"/>
        <v>18.352265480721776</v>
      </c>
      <c r="FC854" s="192">
        <f t="shared" si="577"/>
        <v>218.6011026165902</v>
      </c>
      <c r="FD854" s="192">
        <f t="shared" si="578"/>
        <v>71.647734519278231</v>
      </c>
      <c r="FE854" s="193">
        <f t="shared" si="579"/>
        <v>308.6011026165902</v>
      </c>
      <c r="FF854" s="194">
        <f t="shared" si="580"/>
        <v>71.647734519278231</v>
      </c>
      <c r="FG854" s="401"/>
      <c r="FH854" s="403"/>
      <c r="FI854" s="778">
        <f t="shared" si="582"/>
        <v>0.5</v>
      </c>
      <c r="FJ854" s="779">
        <f t="shared" si="583"/>
        <v>71.647734519278231</v>
      </c>
      <c r="FK854" s="779">
        <f t="shared" si="584"/>
        <v>18.352265480721769</v>
      </c>
      <c r="FL854" s="780">
        <f t="shared" si="585"/>
        <v>0.3203074578386948</v>
      </c>
      <c r="FM854" s="169">
        <f t="shared" si="586"/>
        <v>0.31485839561353673</v>
      </c>
      <c r="FN854" s="783">
        <f t="shared" si="587"/>
        <v>0.15742919780676837</v>
      </c>
      <c r="FO854" s="226"/>
      <c r="FP854" s="226"/>
      <c r="FQ854" s="226"/>
      <c r="FR854" s="226"/>
      <c r="FS854" s="226"/>
      <c r="FT854" s="226"/>
      <c r="FU854" s="226"/>
      <c r="FV854" s="226"/>
      <c r="FW854" s="226"/>
      <c r="FX854" s="226"/>
      <c r="FY854" s="226"/>
      <c r="FZ854" s="226"/>
      <c r="GA854" s="226"/>
      <c r="GB854" s="226"/>
      <c r="GC854" s="226"/>
      <c r="GD854" s="226"/>
      <c r="GE854" s="226"/>
      <c r="GF854" s="226"/>
      <c r="GG854" s="226"/>
      <c r="GH854" s="226"/>
      <c r="GI854" s="226"/>
      <c r="GJ854" s="226"/>
      <c r="GK854" s="226"/>
      <c r="GL854" s="226"/>
      <c r="GM854" s="226"/>
      <c r="GN854" s="226"/>
      <c r="GO854" s="226"/>
      <c r="GP854" s="226"/>
      <c r="GQ854" s="226"/>
      <c r="GR854" s="226"/>
      <c r="GS854" s="226"/>
      <c r="GT854" s="226"/>
      <c r="GU854" s="226"/>
      <c r="GV854" s="226"/>
      <c r="GW854" s="226"/>
      <c r="GX854" s="226"/>
      <c r="GY854" s="226"/>
      <c r="GZ854" s="226"/>
      <c r="HA854" s="226"/>
      <c r="HB854" s="226"/>
      <c r="HC854" s="226"/>
      <c r="HD854" s="226"/>
      <c r="HE854" s="226"/>
      <c r="HF854" s="226"/>
      <c r="HG854" s="226"/>
      <c r="HH854" s="226"/>
      <c r="HI854" s="226"/>
      <c r="HJ854" s="226"/>
      <c r="HK854" s="226"/>
      <c r="HL854" s="226"/>
      <c r="HM854" s="226"/>
      <c r="HN854" s="226"/>
      <c r="HO854" s="226"/>
      <c r="HP854" s="226"/>
      <c r="HQ854" s="226"/>
      <c r="HR854" s="226"/>
      <c r="HS854" s="226"/>
      <c r="HT854" s="226"/>
      <c r="HU854" s="226"/>
      <c r="HV854" s="226"/>
      <c r="HW854" s="226"/>
      <c r="HX854" s="226"/>
      <c r="HY854" s="226"/>
      <c r="HZ854" s="226"/>
      <c r="IA854" s="226"/>
      <c r="IB854" s="226"/>
      <c r="IC854" s="226"/>
      <c r="ID854" s="226"/>
      <c r="IE854" s="226"/>
      <c r="IF854" s="226"/>
      <c r="IG854" s="226"/>
      <c r="IH854" s="226"/>
      <c r="II854" s="226"/>
      <c r="IJ854" s="226"/>
      <c r="IK854" s="226"/>
      <c r="IL854" s="226"/>
      <c r="IM854" s="226"/>
      <c r="IN854" s="226"/>
      <c r="IO854" s="226"/>
      <c r="IP854" s="226"/>
      <c r="IQ854" s="226"/>
      <c r="IR854" s="226"/>
      <c r="IS854" s="226"/>
      <c r="IT854" s="226"/>
      <c r="IU854" s="226"/>
      <c r="IV854" s="226"/>
      <c r="IW854" s="226"/>
      <c r="IX854" s="226"/>
      <c r="IY854" s="226"/>
      <c r="IZ854" s="226"/>
      <c r="JA854" s="226"/>
      <c r="JB854" s="226"/>
      <c r="JC854" s="226"/>
      <c r="JD854" s="226"/>
      <c r="JE854" s="226"/>
      <c r="JF854" s="226"/>
      <c r="JG854" s="226"/>
      <c r="JH854" s="226"/>
      <c r="JI854" s="226"/>
      <c r="JJ854" s="226"/>
      <c r="JK854" s="226"/>
      <c r="JL854" s="226"/>
      <c r="JM854" s="226"/>
      <c r="JN854" s="226"/>
      <c r="JO854" s="226"/>
      <c r="JP854" s="226"/>
      <c r="JQ854" s="226"/>
      <c r="JR854" s="226"/>
      <c r="JS854" s="226"/>
      <c r="JT854" s="226"/>
      <c r="JU854" s="226"/>
      <c r="JV854" s="226"/>
      <c r="JW854" s="226"/>
      <c r="JX854" s="226"/>
      <c r="JY854" s="226"/>
      <c r="JZ854" s="226"/>
      <c r="KA854" s="226"/>
      <c r="KB854" s="226"/>
      <c r="KC854" s="226"/>
      <c r="KD854" s="226"/>
      <c r="KE854" s="226"/>
      <c r="KF854" s="226"/>
      <c r="KG854" s="226"/>
      <c r="KH854" s="226"/>
      <c r="KI854" s="226"/>
      <c r="KJ854" s="226"/>
      <c r="KK854" s="226"/>
      <c r="KL854" s="226"/>
      <c r="KM854" s="226"/>
      <c r="KN854" s="226"/>
      <c r="KO854" s="226"/>
      <c r="KP854" s="226"/>
      <c r="KQ854" s="226"/>
      <c r="KR854" s="226"/>
      <c r="KS854" s="226"/>
      <c r="KT854" s="226"/>
      <c r="KU854" s="226"/>
      <c r="KV854" s="226"/>
      <c r="KW854" s="226"/>
      <c r="KX854" s="226"/>
      <c r="KY854" s="226"/>
      <c r="KZ854" s="226"/>
      <c r="LA854" s="226"/>
      <c r="LB854" s="226"/>
      <c r="LC854" s="226"/>
      <c r="LD854" s="226"/>
      <c r="LE854" s="226"/>
      <c r="LF854" s="226"/>
      <c r="LG854" s="226"/>
      <c r="LH854" s="226"/>
      <c r="LI854" s="226"/>
      <c r="LJ854" s="226"/>
      <c r="LK854" s="226"/>
      <c r="LL854" s="226"/>
      <c r="LM854" s="226"/>
      <c r="LN854" s="226"/>
      <c r="LO854" s="226"/>
      <c r="LP854" s="226"/>
      <c r="LQ854" s="226"/>
      <c r="LR854" s="226"/>
      <c r="LS854" s="226"/>
      <c r="LT854" s="226"/>
      <c r="LU854" s="226"/>
      <c r="LV854" s="226"/>
      <c r="LW854" s="226"/>
      <c r="LX854" s="226"/>
      <c r="LY854" s="226"/>
      <c r="LZ854" s="226"/>
      <c r="MA854" s="226"/>
      <c r="MB854" s="226"/>
      <c r="MC854" s="226"/>
      <c r="MD854" s="226"/>
      <c r="ME854" s="226"/>
      <c r="MF854" s="226"/>
      <c r="MG854" s="226"/>
      <c r="MH854" s="226"/>
      <c r="MI854" s="226"/>
      <c r="MJ854" s="226"/>
      <c r="MK854" s="226"/>
      <c r="ML854" s="226"/>
      <c r="MM854" s="226"/>
      <c r="MN854" s="226"/>
      <c r="MO854" s="226"/>
      <c r="MP854" s="226"/>
      <c r="MQ854" s="226"/>
      <c r="MR854" s="226"/>
      <c r="MS854" s="226"/>
      <c r="MT854" s="226"/>
      <c r="MU854" s="226"/>
      <c r="MV854" s="226"/>
      <c r="MW854" s="226"/>
      <c r="MX854" s="226"/>
      <c r="MY854" s="226"/>
      <c r="MZ854" s="226"/>
      <c r="NA854" s="226"/>
      <c r="NB854" s="226"/>
      <c r="NC854" s="226"/>
      <c r="ND854" s="226"/>
      <c r="NE854" s="226"/>
      <c r="NF854" s="226"/>
      <c r="NG854" s="226"/>
      <c r="NH854" s="226"/>
      <c r="NI854" s="226"/>
      <c r="NJ854" s="226"/>
      <c r="NK854" s="226"/>
      <c r="NL854" s="226"/>
      <c r="NM854" s="226"/>
      <c r="NN854" s="226"/>
      <c r="NO854" s="226"/>
      <c r="NP854" s="226"/>
      <c r="NQ854" s="226"/>
      <c r="NR854" s="226"/>
      <c r="NS854" s="226"/>
      <c r="NT854" s="226"/>
      <c r="NU854" s="226"/>
      <c r="NV854" s="226"/>
      <c r="NW854" s="226"/>
      <c r="NX854" s="226"/>
      <c r="NY854" s="226"/>
      <c r="NZ854" s="226"/>
      <c r="OA854" s="226"/>
      <c r="OB854" s="226"/>
      <c r="OC854" s="226"/>
      <c r="OD854" s="226"/>
      <c r="OE854" s="226"/>
      <c r="OF854" s="226"/>
      <c r="OG854" s="226"/>
      <c r="OH854" s="226"/>
      <c r="OI854" s="226"/>
      <c r="OJ854" s="226"/>
      <c r="OK854" s="226"/>
      <c r="OL854" s="226"/>
      <c r="OM854" s="226"/>
      <c r="ON854" s="226"/>
      <c r="OO854" s="226"/>
      <c r="OP854" s="226"/>
      <c r="OQ854" s="226"/>
      <c r="OR854" s="226"/>
      <c r="OS854" s="226"/>
      <c r="OT854" s="226"/>
      <c r="OU854" s="226"/>
      <c r="OV854" s="226"/>
      <c r="OW854" s="226"/>
      <c r="OX854" s="226"/>
      <c r="OY854" s="226"/>
      <c r="OZ854" s="226"/>
      <c r="PA854" s="226"/>
      <c r="PB854" s="226"/>
      <c r="PC854" s="226"/>
      <c r="PD854" s="226"/>
      <c r="PE854" s="226"/>
      <c r="PF854" s="226"/>
      <c r="PG854" s="226"/>
      <c r="PH854" s="226"/>
      <c r="PI854" s="226"/>
      <c r="PJ854" s="226"/>
      <c r="PK854" s="226"/>
      <c r="PL854" s="226"/>
      <c r="PM854" s="226"/>
      <c r="PN854" s="226"/>
      <c r="PO854" s="226"/>
      <c r="PP854" s="226"/>
      <c r="PQ854" s="226"/>
      <c r="PR854" s="226"/>
      <c r="PS854" s="226"/>
      <c r="PT854" s="226"/>
      <c r="PU854" s="226"/>
      <c r="PV854" s="226"/>
      <c r="PW854" s="226"/>
      <c r="PX854" s="226"/>
      <c r="PY854" s="226"/>
      <c r="PZ854" s="226"/>
      <c r="QA854" s="226"/>
      <c r="QB854" s="226"/>
      <c r="QC854" s="226"/>
      <c r="QD854" s="226"/>
      <c r="QE854" s="226"/>
      <c r="QF854" s="226"/>
      <c r="QG854" s="226"/>
      <c r="QH854" s="226"/>
      <c r="QI854" s="226"/>
      <c r="QJ854" s="226"/>
      <c r="QK854" s="226"/>
      <c r="QL854" s="226"/>
      <c r="QM854" s="226"/>
      <c r="QN854" s="226"/>
      <c r="QO854" s="226"/>
      <c r="QP854" s="226"/>
      <c r="QQ854" s="226"/>
      <c r="QR854" s="226"/>
      <c r="QS854" s="226"/>
      <c r="QT854" s="226"/>
      <c r="QU854" s="226"/>
      <c r="QV854" s="226"/>
      <c r="QW854" s="226"/>
      <c r="QX854" s="226"/>
      <c r="QY854" s="226"/>
      <c r="QZ854" s="226"/>
      <c r="RA854" s="226"/>
      <c r="RB854" s="226"/>
      <c r="RC854" s="226"/>
      <c r="RD854" s="226"/>
      <c r="RE854" s="226"/>
      <c r="RF854" s="226"/>
      <c r="RG854" s="226"/>
      <c r="RH854" s="226"/>
      <c r="RI854" s="226"/>
      <c r="RJ854" s="226"/>
      <c r="RK854" s="226"/>
      <c r="RL854" s="226"/>
      <c r="RM854" s="226"/>
      <c r="RN854" s="226"/>
      <c r="RO854" s="226"/>
      <c r="RP854" s="226"/>
      <c r="RQ854" s="226"/>
      <c r="RR854" s="226"/>
      <c r="RS854" s="226"/>
      <c r="RT854" s="226"/>
      <c r="RU854" s="226"/>
      <c r="RV854" s="226"/>
      <c r="RW854" s="226"/>
      <c r="RX854" s="226"/>
      <c r="RY854" s="226"/>
      <c r="RZ854" s="226"/>
      <c r="SA854" s="226"/>
      <c r="SB854" s="226"/>
      <c r="SC854" s="226"/>
      <c r="SD854" s="226"/>
      <c r="SE854" s="226"/>
      <c r="SF854" s="226"/>
      <c r="SG854" s="226"/>
      <c r="SH854" s="226"/>
      <c r="SI854" s="226"/>
      <c r="SJ854" s="226"/>
      <c r="SK854" s="226"/>
      <c r="SL854" s="226"/>
      <c r="SM854" s="226"/>
      <c r="SN854" s="226"/>
      <c r="SO854" s="226"/>
      <c r="SP854" s="226"/>
      <c r="SQ854" s="226"/>
      <c r="SR854" s="226"/>
      <c r="SS854" s="226"/>
      <c r="ST854" s="226"/>
      <c r="SU854" s="226"/>
      <c r="SV854" s="226"/>
      <c r="SW854" s="226"/>
      <c r="SX854" s="226"/>
      <c r="SY854" s="226"/>
      <c r="SZ854" s="226"/>
      <c r="TA854" s="226"/>
      <c r="TB854" s="226"/>
      <c r="TC854" s="226"/>
      <c r="TD854" s="226"/>
      <c r="TE854" s="226"/>
      <c r="TF854" s="226"/>
      <c r="TG854" s="226"/>
      <c r="TH854" s="226"/>
      <c r="TI854" s="226"/>
      <c r="TJ854" s="226"/>
      <c r="TK854" s="226"/>
      <c r="TL854" s="226"/>
      <c r="TM854" s="226"/>
      <c r="TN854" s="226"/>
      <c r="TO854" s="226"/>
      <c r="TP854" s="226"/>
      <c r="TQ854" s="226"/>
      <c r="TR854" s="226"/>
      <c r="TS854" s="226"/>
      <c r="TT854" s="226"/>
      <c r="TU854" s="226"/>
      <c r="TV854" s="226"/>
      <c r="TW854" s="226"/>
      <c r="TX854" s="226"/>
      <c r="TY854" s="226"/>
      <c r="TZ854" s="226"/>
      <c r="UA854" s="226"/>
      <c r="UB854" s="226"/>
      <c r="UC854" s="226"/>
      <c r="UD854" s="226"/>
      <c r="UE854" s="226"/>
      <c r="UF854" s="226"/>
      <c r="UG854" s="226"/>
      <c r="UH854" s="226"/>
      <c r="UI854" s="226"/>
      <c r="UJ854" s="226"/>
      <c r="UK854" s="226"/>
      <c r="UL854" s="226"/>
      <c r="UM854" s="226"/>
      <c r="UN854" s="226"/>
      <c r="UO854" s="226"/>
      <c r="UP854" s="226"/>
      <c r="UQ854" s="226"/>
      <c r="UR854" s="226"/>
      <c r="US854" s="226"/>
      <c r="UT854" s="226"/>
      <c r="UU854" s="226"/>
      <c r="UV854" s="226"/>
      <c r="UW854" s="226"/>
      <c r="UX854" s="226"/>
      <c r="UY854" s="226"/>
      <c r="UZ854" s="226"/>
      <c r="VA854" s="226"/>
      <c r="VB854" s="226"/>
      <c r="VC854" s="226"/>
      <c r="VD854" s="226"/>
      <c r="VE854" s="226"/>
      <c r="VF854" s="226"/>
      <c r="VG854" s="226"/>
      <c r="VH854" s="226"/>
      <c r="VI854" s="226"/>
      <c r="VJ854" s="226"/>
      <c r="VK854" s="226"/>
      <c r="VL854" s="226"/>
      <c r="VM854" s="226"/>
      <c r="VN854" s="226"/>
      <c r="VO854" s="226"/>
      <c r="VP854" s="226"/>
      <c r="VQ854" s="226"/>
      <c r="VR854" s="226"/>
      <c r="VS854" s="226"/>
      <c r="VT854" s="226"/>
      <c r="VU854" s="226"/>
      <c r="VV854" s="226"/>
      <c r="VW854" s="226"/>
      <c r="VX854" s="226"/>
      <c r="VY854" s="226"/>
      <c r="VZ854" s="226"/>
      <c r="WA854" s="226"/>
      <c r="WB854" s="226"/>
      <c r="WC854" s="226"/>
      <c r="WD854" s="226"/>
      <c r="WE854" s="226"/>
      <c r="WF854" s="226"/>
      <c r="WG854" s="226"/>
      <c r="WH854" s="226"/>
      <c r="WI854" s="226"/>
      <c r="WJ854" s="226"/>
      <c r="WK854" s="226"/>
      <c r="WL854" s="226"/>
      <c r="WM854" s="226"/>
      <c r="WN854" s="226"/>
      <c r="WO854" s="226"/>
      <c r="WP854" s="226"/>
      <c r="WQ854" s="226"/>
      <c r="WR854" s="226"/>
      <c r="WS854" s="226"/>
      <c r="WT854" s="226"/>
      <c r="WU854" s="226"/>
      <c r="WV854" s="226"/>
      <c r="WW854" s="226"/>
      <c r="WX854" s="226"/>
      <c r="WY854" s="226"/>
      <c r="WZ854" s="226"/>
      <c r="XA854" s="226"/>
      <c r="XB854" s="226"/>
      <c r="XC854" s="226"/>
      <c r="XD854" s="226"/>
      <c r="XE854" s="226"/>
      <c r="XF854" s="226"/>
      <c r="XG854" s="226"/>
      <c r="XH854" s="226"/>
      <c r="XI854" s="226"/>
      <c r="XJ854" s="226"/>
      <c r="XK854" s="226"/>
      <c r="XL854" s="226"/>
      <c r="XM854" s="226"/>
      <c r="XN854" s="226"/>
      <c r="XO854" s="226"/>
      <c r="XP854" s="226"/>
      <c r="XQ854" s="226"/>
      <c r="XR854" s="226"/>
      <c r="XS854" s="226"/>
      <c r="XT854" s="226"/>
      <c r="XU854" s="226"/>
      <c r="XV854" s="226"/>
      <c r="XW854" s="226"/>
      <c r="XX854" s="226"/>
      <c r="XY854" s="226"/>
      <c r="XZ854" s="226"/>
      <c r="YA854" s="226"/>
      <c r="YB854" s="226"/>
      <c r="YC854" s="226"/>
      <c r="YD854" s="226"/>
      <c r="YE854" s="226"/>
      <c r="YF854" s="226"/>
      <c r="YG854" s="226"/>
      <c r="YH854" s="226"/>
      <c r="YI854" s="226"/>
      <c r="YJ854" s="226"/>
      <c r="YK854" s="226"/>
      <c r="YL854" s="226"/>
      <c r="YM854" s="226"/>
      <c r="YN854" s="226"/>
      <c r="YO854" s="226"/>
      <c r="YP854" s="226"/>
      <c r="YQ854" s="226"/>
      <c r="YR854" s="226"/>
      <c r="YS854" s="226"/>
      <c r="YT854" s="226"/>
      <c r="YU854" s="226"/>
      <c r="YV854" s="226"/>
      <c r="YW854" s="226"/>
      <c r="YX854" s="226"/>
      <c r="YY854" s="226"/>
      <c r="YZ854" s="226"/>
      <c r="ZA854" s="226"/>
      <c r="ZB854" s="226"/>
      <c r="ZC854" s="226"/>
      <c r="ZD854" s="226"/>
      <c r="ZE854" s="226"/>
      <c r="ZF854" s="226"/>
      <c r="ZG854" s="226"/>
      <c r="ZH854" s="226"/>
      <c r="ZI854" s="226"/>
      <c r="ZJ854" s="226"/>
      <c r="ZK854" s="226"/>
      <c r="ZL854" s="226"/>
      <c r="ZM854" s="226"/>
      <c r="ZN854" s="226"/>
      <c r="ZO854" s="226"/>
      <c r="ZP854" s="226"/>
      <c r="ZQ854" s="226"/>
      <c r="ZR854" s="226"/>
      <c r="ZS854" s="226"/>
      <c r="ZT854" s="226"/>
      <c r="ZU854" s="226"/>
      <c r="ZV854" s="226"/>
      <c r="ZW854" s="226"/>
      <c r="ZX854" s="226"/>
      <c r="ZY854" s="226"/>
      <c r="ZZ854" s="226"/>
      <c r="AAA854" s="226"/>
      <c r="AAB854" s="226"/>
      <c r="AAC854" s="226"/>
      <c r="AAD854" s="226"/>
      <c r="AAE854" s="226"/>
      <c r="AAF854" s="226"/>
      <c r="AAG854" s="226"/>
      <c r="AAH854" s="226"/>
      <c r="AAI854" s="226"/>
      <c r="AAJ854" s="226"/>
      <c r="AAK854" s="226"/>
      <c r="AAL854" s="226"/>
      <c r="AAM854" s="226"/>
      <c r="AAN854" s="226"/>
      <c r="AAO854" s="226"/>
      <c r="AAP854" s="226"/>
      <c r="AAQ854" s="226"/>
      <c r="AAR854" s="226"/>
      <c r="AAS854" s="226"/>
      <c r="AAT854" s="226"/>
      <c r="AAU854" s="226"/>
      <c r="AAV854" s="226"/>
      <c r="AAW854" s="226"/>
      <c r="AAX854" s="226"/>
      <c r="AAY854" s="226"/>
      <c r="AAZ854" s="226"/>
      <c r="ABA854" s="226"/>
      <c r="ABB854" s="226"/>
      <c r="ABC854" s="226"/>
      <c r="ABD854" s="226"/>
      <c r="ABE854" s="226"/>
      <c r="ABF854" s="226"/>
      <c r="ABG854" s="226"/>
      <c r="ABH854" s="226"/>
      <c r="ABI854" s="226"/>
      <c r="ABJ854" s="226"/>
      <c r="ABK854" s="226"/>
      <c r="ABL854" s="226"/>
      <c r="ABM854" s="226"/>
      <c r="ABN854" s="226"/>
      <c r="ABO854" s="226"/>
      <c r="ABP854" s="226"/>
      <c r="ABQ854" s="226"/>
      <c r="ABR854" s="226"/>
      <c r="ABS854" s="226"/>
      <c r="ABT854" s="226"/>
      <c r="ABU854" s="226"/>
      <c r="ABV854" s="226"/>
      <c r="ABW854" s="226"/>
      <c r="ABX854" s="226"/>
      <c r="ABY854" s="226"/>
      <c r="ABZ854" s="226"/>
      <c r="ACA854" s="226"/>
      <c r="ACB854" s="226"/>
      <c r="ACC854" s="226"/>
      <c r="ACD854" s="226"/>
      <c r="ACE854" s="226"/>
      <c r="ACF854" s="226"/>
      <c r="ACG854" s="226"/>
      <c r="ACH854" s="226"/>
      <c r="ACI854" s="226"/>
      <c r="ACJ854" s="226"/>
      <c r="ACK854" s="226"/>
      <c r="ACL854" s="226"/>
      <c r="ACM854" s="226"/>
      <c r="ACN854" s="226"/>
      <c r="ACO854" s="226"/>
      <c r="ACP854" s="226"/>
      <c r="ACQ854" s="226"/>
      <c r="ACR854" s="226"/>
      <c r="ACS854" s="226"/>
      <c r="ACT854" s="226"/>
      <c r="ACU854" s="226"/>
      <c r="ACV854" s="226"/>
      <c r="ACW854" s="226"/>
      <c r="ACX854" s="226"/>
      <c r="ACY854" s="226"/>
      <c r="ACZ854" s="226"/>
      <c r="ADA854" s="226"/>
      <c r="ADB854" s="226"/>
      <c r="ADC854" s="226"/>
      <c r="ADD854" s="226"/>
      <c r="ADE854" s="226"/>
      <c r="ADF854" s="226"/>
      <c r="ADG854" s="226"/>
      <c r="ADH854" s="226"/>
      <c r="ADI854" s="226"/>
      <c r="ADJ854" s="226"/>
      <c r="ADK854" s="226"/>
      <c r="ADL854" s="226"/>
      <c r="ADM854" s="226"/>
      <c r="ADN854" s="226"/>
      <c r="ADO854" s="226"/>
      <c r="ADP854" s="226"/>
      <c r="ADQ854" s="226"/>
      <c r="ADR854" s="226"/>
      <c r="ADS854" s="226"/>
      <c r="ADT854" s="226"/>
      <c r="ADU854" s="226"/>
      <c r="ADV854" s="226"/>
      <c r="ADW854" s="226"/>
      <c r="ADX854" s="226"/>
      <c r="ADY854" s="226"/>
      <c r="ADZ854" s="226"/>
      <c r="AEA854" s="226"/>
      <c r="AEB854" s="226"/>
      <c r="AEC854" s="226"/>
      <c r="AED854" s="226"/>
      <c r="AEE854" s="226"/>
      <c r="AEF854" s="226"/>
      <c r="AEG854" s="226"/>
      <c r="AEH854" s="226"/>
      <c r="AEI854" s="226"/>
      <c r="AEJ854" s="226"/>
      <c r="AEK854" s="226"/>
      <c r="AEL854" s="226"/>
      <c r="AEM854" s="226"/>
      <c r="AEN854" s="226"/>
      <c r="AEO854" s="226"/>
      <c r="AEP854" s="226"/>
      <c r="AEQ854" s="226"/>
      <c r="AER854" s="226"/>
      <c r="AES854" s="226"/>
      <c r="AET854" s="226"/>
      <c r="AEU854" s="226"/>
      <c r="AEV854" s="226"/>
      <c r="AEW854" s="226"/>
      <c r="AEX854" s="226"/>
      <c r="AEY854" s="226"/>
      <c r="AEZ854" s="226"/>
      <c r="AFA854" s="226"/>
      <c r="AFB854" s="226"/>
      <c r="AFC854" s="226"/>
      <c r="AFD854" s="226"/>
      <c r="AFE854" s="226"/>
      <c r="AFF854" s="226"/>
      <c r="AFG854" s="226"/>
      <c r="AFH854" s="226"/>
      <c r="AFI854" s="226"/>
      <c r="AFJ854" s="226"/>
      <c r="AFK854" s="226"/>
      <c r="AFL854" s="226"/>
      <c r="AFM854" s="226"/>
      <c r="AFN854" s="226"/>
      <c r="AFO854" s="226"/>
      <c r="AFP854" s="226"/>
      <c r="AFQ854" s="226"/>
      <c r="AFR854" s="226"/>
      <c r="AFS854" s="226"/>
      <c r="AFT854" s="226"/>
      <c r="AFU854" s="226"/>
      <c r="AFV854" s="226"/>
      <c r="AFW854" s="226"/>
      <c r="AFX854" s="226"/>
      <c r="AFY854" s="226"/>
      <c r="AFZ854" s="226"/>
      <c r="AGA854" s="226"/>
      <c r="AGB854" s="226"/>
      <c r="AGC854" s="226"/>
      <c r="AGD854" s="226"/>
      <c r="AGE854" s="226"/>
      <c r="AGF854" s="226"/>
      <c r="AGG854" s="226"/>
      <c r="AGH854" s="226"/>
      <c r="AGI854" s="226"/>
      <c r="AGJ854" s="226"/>
      <c r="AGK854" s="226"/>
      <c r="AGL854" s="226"/>
      <c r="AGM854" s="226"/>
      <c r="AGN854" s="226"/>
      <c r="AGO854" s="226"/>
      <c r="AGP854" s="226"/>
      <c r="AGQ854" s="226"/>
      <c r="AGR854" s="226"/>
      <c r="AGS854" s="226"/>
      <c r="AGT854" s="226"/>
      <c r="AGU854" s="226"/>
      <c r="AGV854" s="226"/>
      <c r="AGW854" s="226"/>
      <c r="AGX854" s="226"/>
      <c r="AGY854" s="226"/>
      <c r="AGZ854" s="226"/>
      <c r="AHA854" s="226"/>
      <c r="AHB854" s="226"/>
      <c r="AHC854" s="226"/>
      <c r="AHD854" s="226"/>
      <c r="AHE854" s="226"/>
      <c r="AHF854" s="226"/>
      <c r="AHG854" s="226"/>
      <c r="AHH854" s="226"/>
      <c r="AHI854" s="226"/>
      <c r="AHJ854" s="226"/>
      <c r="AHK854" s="226"/>
      <c r="AHL854" s="226"/>
      <c r="AHM854" s="226"/>
      <c r="AHN854" s="226"/>
      <c r="AHO854" s="226"/>
      <c r="AHP854" s="226"/>
      <c r="AHQ854" s="226"/>
      <c r="AHR854" s="226"/>
      <c r="AHS854" s="226"/>
      <c r="AHT854" s="226"/>
      <c r="AHU854" s="226"/>
      <c r="AHV854" s="226"/>
      <c r="AHW854" s="226"/>
      <c r="AHX854" s="226"/>
      <c r="AHY854" s="226"/>
      <c r="AHZ854" s="226"/>
      <c r="AIA854" s="226"/>
      <c r="AIB854" s="226"/>
      <c r="AIC854" s="226"/>
      <c r="AID854" s="226"/>
      <c r="AIE854" s="226"/>
      <c r="AIF854" s="226"/>
      <c r="AIG854" s="226"/>
      <c r="AIH854" s="226"/>
      <c r="AII854" s="226"/>
      <c r="AIJ854" s="226"/>
      <c r="AIK854" s="226"/>
      <c r="AIL854" s="226"/>
      <c r="AIM854" s="226"/>
      <c r="AIN854" s="226"/>
      <c r="AIO854" s="226"/>
      <c r="AIP854" s="226"/>
      <c r="AIQ854" s="226"/>
      <c r="AIR854" s="226"/>
      <c r="AIS854" s="226"/>
      <c r="AIT854" s="226"/>
      <c r="AIU854" s="226"/>
      <c r="AIV854" s="226"/>
      <c r="AIW854" s="226"/>
      <c r="AIX854" s="226"/>
      <c r="AIY854" s="226"/>
      <c r="AIZ854" s="226"/>
      <c r="AJA854" s="226"/>
      <c r="AJB854" s="226"/>
      <c r="AJC854" s="226"/>
      <c r="AJD854" s="226"/>
      <c r="AJE854" s="226"/>
      <c r="AJF854" s="226"/>
      <c r="AJG854" s="226"/>
      <c r="AJH854" s="226"/>
      <c r="AJI854" s="226"/>
      <c r="AJJ854" s="226"/>
      <c r="AJK854" s="226"/>
      <c r="AJL854" s="226"/>
      <c r="AJM854" s="226"/>
      <c r="AJN854" s="226"/>
      <c r="AJO854" s="226"/>
      <c r="AJP854" s="226"/>
      <c r="AJQ854" s="226"/>
      <c r="AJR854" s="226"/>
      <c r="AJS854" s="226"/>
      <c r="AJT854" s="226"/>
      <c r="AJU854" s="226"/>
      <c r="AJV854" s="226"/>
      <c r="AJW854" s="226"/>
      <c r="AJX854" s="226"/>
      <c r="AJY854" s="226"/>
      <c r="AJZ854" s="226"/>
      <c r="AKA854" s="226"/>
      <c r="AKB854" s="226"/>
      <c r="AKC854" s="226"/>
      <c r="AKD854" s="226"/>
      <c r="AKE854" s="226"/>
      <c r="AKF854" s="226"/>
      <c r="AKG854" s="226"/>
      <c r="AKH854" s="226"/>
      <c r="AKI854" s="226"/>
      <c r="AKJ854" s="226"/>
      <c r="AKK854" s="226"/>
      <c r="AKL854" s="226"/>
      <c r="AKM854" s="226"/>
      <c r="AKN854" s="226"/>
      <c r="AKO854" s="226"/>
      <c r="AKP854" s="226"/>
      <c r="AKQ854" s="226"/>
      <c r="AKR854" s="226"/>
      <c r="AKS854" s="226"/>
      <c r="AKT854" s="226"/>
      <c r="AKU854" s="226"/>
      <c r="AKV854" s="226"/>
      <c r="AKW854" s="226"/>
      <c r="AKX854" s="226"/>
      <c r="AKY854" s="226"/>
      <c r="AKZ854" s="226"/>
      <c r="ALA854" s="226"/>
      <c r="ALB854" s="226"/>
      <c r="ALC854" s="226"/>
      <c r="ALD854" s="226"/>
      <c r="ALE854" s="226"/>
      <c r="ALF854" s="226"/>
      <c r="ALG854" s="226"/>
      <c r="ALH854" s="226"/>
      <c r="ALI854" s="226"/>
      <c r="ALJ854" s="226"/>
      <c r="ALK854" s="226"/>
      <c r="ALL854" s="226"/>
      <c r="ALM854" s="226"/>
      <c r="ALN854" s="226"/>
      <c r="ALO854" s="226"/>
      <c r="ALP854" s="226"/>
      <c r="ALQ854" s="226"/>
      <c r="ALR854" s="226"/>
      <c r="ALS854" s="226"/>
      <c r="ALT854" s="226"/>
      <c r="ALU854" s="226"/>
      <c r="ALV854" s="226"/>
      <c r="ALW854" s="226"/>
      <c r="ALX854" s="226"/>
      <c r="ALY854" s="226"/>
      <c r="ALZ854" s="226"/>
      <c r="AMA854" s="226"/>
      <c r="AMB854" s="226"/>
      <c r="AMC854" s="226"/>
      <c r="AMD854" s="226"/>
      <c r="AME854" s="226"/>
      <c r="AMF854" s="226"/>
      <c r="AMG854" s="226"/>
      <c r="AMH854" s="226"/>
      <c r="AMI854" s="226"/>
      <c r="AMJ854" s="226"/>
      <c r="AMK854" s="226"/>
      <c r="AML854" s="226"/>
      <c r="AMM854" s="226"/>
      <c r="AMN854" s="226"/>
      <c r="AMO854" s="226"/>
      <c r="AMP854" s="226"/>
      <c r="AMQ854" s="226"/>
      <c r="AMR854" s="226"/>
      <c r="AMS854" s="226"/>
      <c r="AMT854" s="226"/>
      <c r="AMU854" s="226"/>
      <c r="AMV854" s="226"/>
      <c r="AMW854" s="226"/>
      <c r="AMX854" s="226"/>
    </row>
    <row r="855" spans="1:1038" s="288" customFormat="1" ht="18" customHeight="1">
      <c r="A855" s="549" t="s">
        <v>2392</v>
      </c>
      <c r="B855" s="283" t="s">
        <v>1647</v>
      </c>
      <c r="C855" s="227"/>
      <c r="D855" s="284" t="s">
        <v>1279</v>
      </c>
      <c r="E855" s="227">
        <v>101</v>
      </c>
      <c r="F855" s="227">
        <v>3</v>
      </c>
      <c r="G855" s="286" t="str">
        <f t="shared" si="601"/>
        <v>101-3</v>
      </c>
      <c r="H855" s="227">
        <v>0</v>
      </c>
      <c r="I855" s="227">
        <v>81</v>
      </c>
      <c r="J855" s="477">
        <f t="shared" si="605"/>
        <v>1</v>
      </c>
      <c r="K855" s="478" t="str">
        <f>IF(J856=1,IF(((VLOOKUP($G855,[4]Depth_Lookup!$A$3:$J$550,9,FALSE))-(I855/100))=0,"Good",IF(((VLOOKUP($G855,[4]Depth_Lookup!$A$3:$J$550,9,FALSE))-(I855/100))&gt;0,"Too Short","Too Long")))</f>
        <v>Good</v>
      </c>
      <c r="L855" s="171">
        <f>(VLOOKUP($G855,Depth_Lookup!$A$3:$J$410,10,FALSE))+(H855/100)</f>
        <v>265.3</v>
      </c>
      <c r="M855" s="171">
        <f>(VLOOKUP($G855,Depth_Lookup!$A$3:$J$410,10,FALSE))+(I855/100)</f>
        <v>266.11</v>
      </c>
      <c r="N855" s="230" t="s">
        <v>2396</v>
      </c>
      <c r="O855" s="227">
        <v>2</v>
      </c>
      <c r="P855" s="227" t="s">
        <v>853</v>
      </c>
      <c r="Q855" s="227" t="s">
        <v>125</v>
      </c>
      <c r="R855" s="286" t="str">
        <f t="shared" si="602"/>
        <v>SerpentinizedHarzburgite</v>
      </c>
      <c r="S855" s="227" t="s">
        <v>700</v>
      </c>
      <c r="T855" s="227" t="s">
        <v>700</v>
      </c>
      <c r="U855" s="227"/>
      <c r="V855" s="227"/>
      <c r="W855" s="227" t="s">
        <v>2393</v>
      </c>
      <c r="X855" s="287">
        <f>VLOOKUP(W855,[4]definitions_list_lookup!$A$13:$B$19,2,0)</f>
        <v>5</v>
      </c>
      <c r="Y855" s="227" t="s">
        <v>90</v>
      </c>
      <c r="Z855" s="227" t="s">
        <v>91</v>
      </c>
      <c r="AA855" s="227"/>
      <c r="AB855" s="227"/>
      <c r="AC855" s="227"/>
      <c r="AD855" s="227"/>
      <c r="AE855" s="233"/>
      <c r="AF855" s="286" t="e">
        <f>VLOOKUP(AE855,[4]definitions_list_mag!$V$12:$W$15,2,0)</f>
        <v>#N/A</v>
      </c>
      <c r="AG855" s="237"/>
      <c r="AH855" s="227"/>
      <c r="AI855" s="240">
        <f t="shared" si="606"/>
        <v>77</v>
      </c>
      <c r="AJ855" s="227"/>
      <c r="AK855" s="227"/>
      <c r="AL855" s="227"/>
      <c r="AM855" s="227"/>
      <c r="AN855" s="227"/>
      <c r="AO855" s="240"/>
      <c r="AP855" s="227"/>
      <c r="AQ855" s="227"/>
      <c r="AR855" s="227"/>
      <c r="AS855" s="227"/>
      <c r="AT855" s="227"/>
      <c r="AU855" s="240">
        <v>2</v>
      </c>
      <c r="AV855" s="227">
        <v>2</v>
      </c>
      <c r="AW855" s="227">
        <v>1</v>
      </c>
      <c r="AX855" s="227" t="s">
        <v>110</v>
      </c>
      <c r="AY855" s="227" t="s">
        <v>103</v>
      </c>
      <c r="AZ855" s="227"/>
      <c r="BA855" s="240">
        <v>20</v>
      </c>
      <c r="BB855" s="227">
        <v>6</v>
      </c>
      <c r="BC855" s="227">
        <v>4</v>
      </c>
      <c r="BD855" s="227" t="s">
        <v>118</v>
      </c>
      <c r="BE855" s="227" t="s">
        <v>103</v>
      </c>
      <c r="BF855" s="227"/>
      <c r="BG855" s="240"/>
      <c r="BH855" s="227"/>
      <c r="BI855" s="227"/>
      <c r="BJ855" s="227"/>
      <c r="BK855" s="227"/>
      <c r="BL855" s="227"/>
      <c r="BM855" s="240">
        <v>1</v>
      </c>
      <c r="BN855" s="227">
        <v>1</v>
      </c>
      <c r="BO855" s="227">
        <v>0.5</v>
      </c>
      <c r="BP855" s="227"/>
      <c r="BQ855" s="227"/>
      <c r="BR855" s="227"/>
      <c r="BS855" s="227"/>
      <c r="BT855" s="227"/>
      <c r="BU855" s="227"/>
      <c r="BV855" s="227"/>
      <c r="BW855" s="227"/>
      <c r="BX855" s="227"/>
      <c r="BY855" s="240"/>
      <c r="BZ855" s="227"/>
      <c r="CA855" s="227"/>
      <c r="CB855" s="227"/>
      <c r="CC855" s="227"/>
      <c r="CD855" s="227"/>
      <c r="CE855" s="227"/>
      <c r="CF855" s="290">
        <f t="shared" si="603"/>
        <v>100</v>
      </c>
      <c r="CG855" s="148"/>
      <c r="CH855" s="149" t="s">
        <v>1329</v>
      </c>
      <c r="CI855" s="149">
        <v>90</v>
      </c>
      <c r="CJ855" s="149" t="s">
        <v>514</v>
      </c>
      <c r="CK855" s="151"/>
      <c r="CL855" s="152"/>
      <c r="CM855" s="152"/>
      <c r="CN855" s="152"/>
      <c r="CO855" s="152"/>
      <c r="CP855" s="152"/>
      <c r="CQ855" s="152"/>
      <c r="CR855" s="152"/>
      <c r="CS855" s="152"/>
      <c r="CT855" s="152"/>
      <c r="CU855" s="152"/>
      <c r="CV855" s="152"/>
      <c r="CW855" s="152"/>
      <c r="CX855" s="152"/>
      <c r="CY855" s="152"/>
      <c r="CZ855" s="152"/>
      <c r="DA855" s="152"/>
      <c r="DB855" s="152">
        <v>85</v>
      </c>
      <c r="DC855" s="240">
        <v>15</v>
      </c>
      <c r="DD855" s="152"/>
      <c r="DE855" s="152"/>
      <c r="DF855" s="152"/>
      <c r="DG855" s="152"/>
      <c r="DH855" s="152"/>
      <c r="DI855" s="152"/>
      <c r="DJ855" s="152"/>
      <c r="DK855" s="208">
        <f t="shared" si="604"/>
        <v>100</v>
      </c>
      <c r="DL855" s="148"/>
      <c r="DM855" s="152"/>
      <c r="DN855" s="152"/>
      <c r="DO855" s="153"/>
      <c r="DQ855" s="148"/>
      <c r="DR855" s="153"/>
      <c r="DS855" s="148"/>
      <c r="DT855" s="261" t="s">
        <v>2397</v>
      </c>
      <c r="DU855" s="229"/>
      <c r="DV855" s="229"/>
      <c r="DW855" s="291" t="e">
        <f>VLOOKUP(P855,[4]definitions_list_lookup!$K$30:$L$54,2,0)</f>
        <v>#N/A</v>
      </c>
      <c r="DX855" s="154" t="s">
        <v>1838</v>
      </c>
      <c r="DY855" s="154" t="s">
        <v>2395</v>
      </c>
      <c r="DZ855" s="479"/>
      <c r="EA855" s="292"/>
      <c r="EB855" s="229"/>
      <c r="EC855" s="292"/>
      <c r="ED855" s="229" t="s">
        <v>2517</v>
      </c>
      <c r="EE855" s="293"/>
      <c r="EF855" s="294"/>
      <c r="EG855" s="293"/>
      <c r="EH855" s="295"/>
      <c r="EI855" s="296"/>
      <c r="EJ855" s="297"/>
      <c r="EK855" s="298"/>
      <c r="EL855" s="293"/>
      <c r="EM855" s="295"/>
      <c r="EN855" s="295" t="s">
        <v>1448</v>
      </c>
      <c r="EO855" s="321"/>
      <c r="EP855" s="321"/>
      <c r="EQ855" s="321"/>
      <c r="ER855" s="321"/>
      <c r="ES855" s="321"/>
      <c r="ET855" s="321"/>
      <c r="EU855" s="321"/>
      <c r="EV855" s="322">
        <v>67</v>
      </c>
      <c r="EW855" s="322">
        <v>270</v>
      </c>
      <c r="EX855" s="322">
        <v>62</v>
      </c>
      <c r="EY855" s="322">
        <v>0</v>
      </c>
      <c r="EZ855" s="192">
        <f t="shared" si="574"/>
        <v>128.6011026165902</v>
      </c>
      <c r="FA855" s="192">
        <f t="shared" si="575"/>
        <v>128.6011026165902</v>
      </c>
      <c r="FB855" s="192">
        <f t="shared" si="576"/>
        <v>18.352265480721776</v>
      </c>
      <c r="FC855" s="192">
        <f t="shared" si="577"/>
        <v>218.6011026165902</v>
      </c>
      <c r="FD855" s="192">
        <f t="shared" si="578"/>
        <v>71.647734519278231</v>
      </c>
      <c r="FE855" s="193">
        <f t="shared" si="579"/>
        <v>308.6011026165902</v>
      </c>
      <c r="FF855" s="194">
        <f t="shared" si="580"/>
        <v>71.647734519278231</v>
      </c>
      <c r="FG855" s="293"/>
      <c r="FH855" s="295"/>
      <c r="FI855" s="778">
        <f t="shared" si="582"/>
        <v>0</v>
      </c>
      <c r="FJ855" s="779">
        <f t="shared" si="583"/>
        <v>71.647734519278231</v>
      </c>
      <c r="FK855" s="779">
        <f t="shared" si="584"/>
        <v>18.352265480721769</v>
      </c>
      <c r="FL855" s="780">
        <f t="shared" si="585"/>
        <v>0.3203074578386948</v>
      </c>
      <c r="FM855" s="169">
        <f t="shared" si="586"/>
        <v>0.31485839561353673</v>
      </c>
      <c r="FN855" s="783">
        <f t="shared" si="587"/>
        <v>0</v>
      </c>
      <c r="FO855" s="227"/>
      <c r="FP855" s="227"/>
      <c r="FQ855" s="227"/>
      <c r="FR855" s="227"/>
      <c r="FS855" s="227"/>
      <c r="FT855" s="227"/>
      <c r="FU855" s="227"/>
      <c r="FV855" s="227"/>
      <c r="FW855" s="227"/>
      <c r="FX855" s="227"/>
      <c r="FY855" s="227"/>
      <c r="FZ855" s="227"/>
      <c r="GA855" s="227"/>
      <c r="GB855" s="227"/>
      <c r="GC855" s="227"/>
      <c r="GD855" s="227"/>
      <c r="GE855" s="227"/>
      <c r="GF855" s="227"/>
      <c r="GG855" s="227"/>
      <c r="GH855" s="227"/>
      <c r="GI855" s="227"/>
      <c r="GJ855" s="227"/>
      <c r="GK855" s="227"/>
      <c r="GL855" s="227"/>
      <c r="GM855" s="227"/>
      <c r="GN855" s="227"/>
      <c r="GO855" s="227"/>
      <c r="GP855" s="227"/>
      <c r="GQ855" s="227"/>
      <c r="GR855" s="227"/>
      <c r="GS855" s="227"/>
      <c r="GT855" s="227"/>
      <c r="GU855" s="227"/>
      <c r="GV855" s="227"/>
      <c r="GW855" s="227"/>
      <c r="GX855" s="227"/>
      <c r="GY855" s="227"/>
      <c r="GZ855" s="227"/>
      <c r="HA855" s="227"/>
      <c r="HB855" s="227"/>
      <c r="HC855" s="227"/>
      <c r="HD855" s="227"/>
      <c r="HE855" s="227"/>
      <c r="HF855" s="227"/>
      <c r="HG855" s="227"/>
      <c r="HH855" s="227"/>
      <c r="HI855" s="227"/>
      <c r="HJ855" s="227"/>
      <c r="HK855" s="227"/>
      <c r="HL855" s="227"/>
      <c r="HM855" s="227"/>
      <c r="HN855" s="227"/>
      <c r="HO855" s="227"/>
      <c r="HP855" s="227"/>
      <c r="HQ855" s="227"/>
      <c r="HR855" s="227"/>
      <c r="HS855" s="227"/>
      <c r="HT855" s="227"/>
      <c r="HU855" s="227"/>
      <c r="HV855" s="227"/>
      <c r="HW855" s="227"/>
      <c r="HX855" s="227"/>
      <c r="HY855" s="227"/>
      <c r="HZ855" s="227"/>
      <c r="IA855" s="227"/>
      <c r="IB855" s="227"/>
      <c r="IC855" s="227"/>
      <c r="ID855" s="227"/>
      <c r="IE855" s="227"/>
      <c r="IF855" s="227"/>
      <c r="IG855" s="227"/>
      <c r="IH855" s="227"/>
      <c r="II855" s="227"/>
      <c r="IJ855" s="227"/>
      <c r="IK855" s="227"/>
      <c r="IL855" s="227"/>
      <c r="IM855" s="227"/>
      <c r="IN855" s="227"/>
      <c r="IO855" s="227"/>
      <c r="IP855" s="227"/>
      <c r="IQ855" s="227"/>
      <c r="IR855" s="227"/>
      <c r="IS855" s="227"/>
      <c r="IT855" s="227"/>
      <c r="IU855" s="227"/>
      <c r="IV855" s="227"/>
      <c r="IW855" s="227"/>
      <c r="IX855" s="227"/>
      <c r="IY855" s="227"/>
      <c r="IZ855" s="227"/>
      <c r="JA855" s="227"/>
      <c r="JB855" s="227"/>
      <c r="JC855" s="227"/>
      <c r="JD855" s="227"/>
      <c r="JE855" s="227"/>
      <c r="JF855" s="227"/>
      <c r="JG855" s="227"/>
      <c r="JH855" s="227"/>
      <c r="JI855" s="227"/>
      <c r="JJ855" s="227"/>
      <c r="JK855" s="227"/>
      <c r="JL855" s="227"/>
      <c r="JM855" s="227"/>
      <c r="JN855" s="227"/>
      <c r="JO855" s="227"/>
      <c r="JP855" s="227"/>
      <c r="JQ855" s="227"/>
      <c r="JR855" s="227"/>
      <c r="JS855" s="227"/>
      <c r="JT855" s="227"/>
      <c r="JU855" s="227"/>
      <c r="JV855" s="227"/>
      <c r="JW855" s="227"/>
      <c r="JX855" s="227"/>
      <c r="JY855" s="227"/>
      <c r="JZ855" s="227"/>
      <c r="KA855" s="227"/>
      <c r="KB855" s="227"/>
      <c r="KC855" s="227"/>
      <c r="KD855" s="227"/>
      <c r="KE855" s="227"/>
      <c r="KF855" s="227"/>
      <c r="KG855" s="227"/>
      <c r="KH855" s="227"/>
      <c r="KI855" s="227"/>
      <c r="KJ855" s="227"/>
      <c r="KK855" s="227"/>
      <c r="KL855" s="227"/>
      <c r="KM855" s="227"/>
      <c r="KN855" s="227"/>
      <c r="KO855" s="227"/>
      <c r="KP855" s="227"/>
      <c r="KQ855" s="227"/>
      <c r="KR855" s="227"/>
      <c r="KS855" s="227"/>
      <c r="KT855" s="227"/>
      <c r="KU855" s="227"/>
      <c r="KV855" s="227"/>
      <c r="KW855" s="227"/>
      <c r="KX855" s="227"/>
      <c r="KY855" s="227"/>
      <c r="KZ855" s="227"/>
      <c r="LA855" s="227"/>
      <c r="LB855" s="227"/>
      <c r="LC855" s="227"/>
      <c r="LD855" s="227"/>
      <c r="LE855" s="227"/>
      <c r="LF855" s="227"/>
      <c r="LG855" s="227"/>
      <c r="LH855" s="227"/>
      <c r="LI855" s="227"/>
      <c r="LJ855" s="227"/>
      <c r="LK855" s="227"/>
      <c r="LL855" s="227"/>
      <c r="LM855" s="227"/>
      <c r="LN855" s="227"/>
      <c r="LO855" s="227"/>
      <c r="LP855" s="227"/>
      <c r="LQ855" s="227"/>
      <c r="LR855" s="227"/>
      <c r="LS855" s="227"/>
      <c r="LT855" s="227"/>
      <c r="LU855" s="227"/>
      <c r="LV855" s="227"/>
      <c r="LW855" s="227"/>
      <c r="LX855" s="227"/>
      <c r="LY855" s="227"/>
      <c r="LZ855" s="227"/>
      <c r="MA855" s="227"/>
      <c r="MB855" s="227"/>
      <c r="MC855" s="227"/>
      <c r="MD855" s="227"/>
      <c r="ME855" s="227"/>
      <c r="MF855" s="227"/>
      <c r="MG855" s="227"/>
      <c r="MH855" s="227"/>
      <c r="MI855" s="227"/>
      <c r="MJ855" s="227"/>
      <c r="MK855" s="227"/>
      <c r="ML855" s="227"/>
      <c r="MM855" s="227"/>
      <c r="MN855" s="227"/>
      <c r="MO855" s="227"/>
      <c r="MP855" s="227"/>
      <c r="MQ855" s="227"/>
      <c r="MR855" s="227"/>
      <c r="MS855" s="227"/>
      <c r="MT855" s="227"/>
      <c r="MU855" s="227"/>
      <c r="MV855" s="227"/>
      <c r="MW855" s="227"/>
      <c r="MX855" s="227"/>
      <c r="MY855" s="227"/>
      <c r="MZ855" s="227"/>
      <c r="NA855" s="227"/>
      <c r="NB855" s="227"/>
      <c r="NC855" s="227"/>
      <c r="ND855" s="227"/>
      <c r="NE855" s="227"/>
      <c r="NF855" s="227"/>
      <c r="NG855" s="227"/>
      <c r="NH855" s="227"/>
      <c r="NI855" s="227"/>
      <c r="NJ855" s="227"/>
      <c r="NK855" s="227"/>
      <c r="NL855" s="227"/>
      <c r="NM855" s="227"/>
      <c r="NN855" s="227"/>
      <c r="NO855" s="227"/>
      <c r="NP855" s="227"/>
      <c r="NQ855" s="227"/>
      <c r="NR855" s="227"/>
      <c r="NS855" s="227"/>
      <c r="NT855" s="227"/>
      <c r="NU855" s="227"/>
      <c r="NV855" s="227"/>
      <c r="NW855" s="227"/>
      <c r="NX855" s="227"/>
      <c r="NY855" s="227"/>
      <c r="NZ855" s="227"/>
      <c r="OA855" s="227"/>
      <c r="OB855" s="227"/>
      <c r="OC855" s="227"/>
      <c r="OD855" s="227"/>
      <c r="OE855" s="227"/>
      <c r="OF855" s="227"/>
      <c r="OG855" s="227"/>
      <c r="OH855" s="227"/>
      <c r="OI855" s="227"/>
      <c r="OJ855" s="227"/>
      <c r="OK855" s="227"/>
      <c r="OL855" s="227"/>
      <c r="OM855" s="227"/>
      <c r="ON855" s="227"/>
      <c r="OO855" s="227"/>
      <c r="OP855" s="227"/>
      <c r="OQ855" s="227"/>
      <c r="OR855" s="227"/>
      <c r="OS855" s="227"/>
      <c r="OT855" s="227"/>
      <c r="OU855" s="227"/>
      <c r="OV855" s="227"/>
      <c r="OW855" s="227"/>
      <c r="OX855" s="227"/>
      <c r="OY855" s="227"/>
      <c r="OZ855" s="227"/>
      <c r="PA855" s="227"/>
      <c r="PB855" s="227"/>
      <c r="PC855" s="227"/>
      <c r="PD855" s="227"/>
      <c r="PE855" s="227"/>
      <c r="PF855" s="227"/>
      <c r="PG855" s="227"/>
      <c r="PH855" s="227"/>
      <c r="PI855" s="227"/>
      <c r="PJ855" s="227"/>
      <c r="PK855" s="227"/>
      <c r="PL855" s="227"/>
      <c r="PM855" s="227"/>
      <c r="PN855" s="227"/>
      <c r="PO855" s="227"/>
      <c r="PP855" s="227"/>
      <c r="PQ855" s="227"/>
      <c r="PR855" s="227"/>
      <c r="PS855" s="227"/>
      <c r="PT855" s="227"/>
      <c r="PU855" s="227"/>
      <c r="PV855" s="227"/>
      <c r="PW855" s="227"/>
      <c r="PX855" s="227"/>
      <c r="PY855" s="227"/>
      <c r="PZ855" s="227"/>
      <c r="QA855" s="227"/>
      <c r="QB855" s="227"/>
      <c r="QC855" s="227"/>
      <c r="QD855" s="227"/>
      <c r="QE855" s="227"/>
      <c r="QF855" s="227"/>
      <c r="QG855" s="227"/>
      <c r="QH855" s="227"/>
      <c r="QI855" s="227"/>
      <c r="QJ855" s="227"/>
      <c r="QK855" s="227"/>
      <c r="QL855" s="227"/>
      <c r="QM855" s="227"/>
      <c r="QN855" s="227"/>
      <c r="QO855" s="227"/>
      <c r="QP855" s="227"/>
      <c r="QQ855" s="227"/>
      <c r="QR855" s="227"/>
      <c r="QS855" s="227"/>
      <c r="QT855" s="227"/>
      <c r="QU855" s="227"/>
      <c r="QV855" s="227"/>
      <c r="QW855" s="227"/>
      <c r="QX855" s="227"/>
      <c r="QY855" s="227"/>
      <c r="QZ855" s="227"/>
      <c r="RA855" s="227"/>
      <c r="RB855" s="227"/>
      <c r="RC855" s="227"/>
      <c r="RD855" s="227"/>
      <c r="RE855" s="227"/>
      <c r="RF855" s="227"/>
      <c r="RG855" s="227"/>
      <c r="RH855" s="227"/>
      <c r="RI855" s="227"/>
      <c r="RJ855" s="227"/>
      <c r="RK855" s="227"/>
      <c r="RL855" s="227"/>
      <c r="RM855" s="227"/>
      <c r="RN855" s="227"/>
      <c r="RO855" s="227"/>
      <c r="RP855" s="227"/>
      <c r="RQ855" s="227"/>
      <c r="RR855" s="227"/>
      <c r="RS855" s="227"/>
      <c r="RT855" s="227"/>
      <c r="RU855" s="227"/>
      <c r="RV855" s="227"/>
      <c r="RW855" s="227"/>
      <c r="RX855" s="227"/>
      <c r="RY855" s="227"/>
      <c r="RZ855" s="227"/>
      <c r="SA855" s="227"/>
      <c r="SB855" s="227"/>
      <c r="SC855" s="227"/>
      <c r="SD855" s="227"/>
      <c r="SE855" s="227"/>
      <c r="SF855" s="227"/>
      <c r="SG855" s="227"/>
      <c r="SH855" s="227"/>
      <c r="SI855" s="227"/>
      <c r="SJ855" s="227"/>
      <c r="SK855" s="227"/>
      <c r="SL855" s="227"/>
      <c r="SM855" s="227"/>
      <c r="SN855" s="227"/>
      <c r="SO855" s="227"/>
      <c r="SP855" s="227"/>
      <c r="SQ855" s="227"/>
      <c r="SR855" s="227"/>
      <c r="SS855" s="227"/>
      <c r="ST855" s="227"/>
      <c r="SU855" s="227"/>
      <c r="SV855" s="227"/>
      <c r="SW855" s="227"/>
      <c r="SX855" s="227"/>
      <c r="SY855" s="227"/>
      <c r="SZ855" s="227"/>
      <c r="TA855" s="227"/>
      <c r="TB855" s="227"/>
      <c r="TC855" s="227"/>
      <c r="TD855" s="227"/>
      <c r="TE855" s="227"/>
      <c r="TF855" s="227"/>
      <c r="TG855" s="227"/>
      <c r="TH855" s="227"/>
      <c r="TI855" s="227"/>
      <c r="TJ855" s="227"/>
      <c r="TK855" s="227"/>
      <c r="TL855" s="227"/>
      <c r="TM855" s="227"/>
      <c r="TN855" s="227"/>
      <c r="TO855" s="227"/>
      <c r="TP855" s="227"/>
      <c r="TQ855" s="227"/>
      <c r="TR855" s="227"/>
      <c r="TS855" s="227"/>
      <c r="TT855" s="227"/>
      <c r="TU855" s="227"/>
      <c r="TV855" s="227"/>
      <c r="TW855" s="227"/>
      <c r="TX855" s="227"/>
      <c r="TY855" s="227"/>
      <c r="TZ855" s="227"/>
      <c r="UA855" s="227"/>
      <c r="UB855" s="227"/>
      <c r="UC855" s="227"/>
      <c r="UD855" s="227"/>
      <c r="UE855" s="227"/>
      <c r="UF855" s="227"/>
      <c r="UG855" s="227"/>
      <c r="UH855" s="227"/>
      <c r="UI855" s="227"/>
      <c r="UJ855" s="227"/>
      <c r="UK855" s="227"/>
      <c r="UL855" s="227"/>
      <c r="UM855" s="227"/>
      <c r="UN855" s="227"/>
      <c r="UO855" s="227"/>
      <c r="UP855" s="227"/>
      <c r="UQ855" s="227"/>
      <c r="UR855" s="227"/>
      <c r="US855" s="227"/>
      <c r="UT855" s="227"/>
      <c r="UU855" s="227"/>
      <c r="UV855" s="227"/>
      <c r="UW855" s="227"/>
      <c r="UX855" s="227"/>
      <c r="UY855" s="227"/>
      <c r="UZ855" s="227"/>
      <c r="VA855" s="227"/>
      <c r="VB855" s="227"/>
      <c r="VC855" s="227"/>
      <c r="VD855" s="227"/>
      <c r="VE855" s="227"/>
      <c r="VF855" s="227"/>
      <c r="VG855" s="227"/>
      <c r="VH855" s="227"/>
      <c r="VI855" s="227"/>
      <c r="VJ855" s="227"/>
      <c r="VK855" s="227"/>
      <c r="VL855" s="227"/>
      <c r="VM855" s="227"/>
      <c r="VN855" s="227"/>
      <c r="VO855" s="227"/>
      <c r="VP855" s="227"/>
      <c r="VQ855" s="227"/>
      <c r="VR855" s="227"/>
      <c r="VS855" s="227"/>
      <c r="VT855" s="227"/>
      <c r="VU855" s="227"/>
      <c r="VV855" s="227"/>
      <c r="VW855" s="227"/>
      <c r="VX855" s="227"/>
      <c r="VY855" s="227"/>
      <c r="VZ855" s="227"/>
      <c r="WA855" s="227"/>
      <c r="WB855" s="227"/>
      <c r="WC855" s="227"/>
      <c r="WD855" s="227"/>
      <c r="WE855" s="227"/>
      <c r="WF855" s="227"/>
      <c r="WG855" s="227"/>
      <c r="WH855" s="227"/>
      <c r="WI855" s="227"/>
      <c r="WJ855" s="227"/>
      <c r="WK855" s="227"/>
      <c r="WL855" s="227"/>
      <c r="WM855" s="227"/>
      <c r="WN855" s="227"/>
      <c r="WO855" s="227"/>
      <c r="WP855" s="227"/>
      <c r="WQ855" s="227"/>
      <c r="WR855" s="227"/>
      <c r="WS855" s="227"/>
      <c r="WT855" s="227"/>
      <c r="WU855" s="227"/>
      <c r="WV855" s="227"/>
      <c r="WW855" s="227"/>
      <c r="WX855" s="227"/>
      <c r="WY855" s="227"/>
      <c r="WZ855" s="227"/>
      <c r="XA855" s="227"/>
      <c r="XB855" s="227"/>
      <c r="XC855" s="227"/>
      <c r="XD855" s="227"/>
      <c r="XE855" s="227"/>
      <c r="XF855" s="227"/>
      <c r="XG855" s="227"/>
      <c r="XH855" s="227"/>
      <c r="XI855" s="227"/>
      <c r="XJ855" s="227"/>
      <c r="XK855" s="227"/>
      <c r="XL855" s="227"/>
      <c r="XM855" s="227"/>
      <c r="XN855" s="227"/>
      <c r="XO855" s="227"/>
      <c r="XP855" s="227"/>
      <c r="XQ855" s="227"/>
      <c r="XR855" s="227"/>
      <c r="XS855" s="227"/>
      <c r="XT855" s="227"/>
      <c r="XU855" s="227"/>
      <c r="XV855" s="227"/>
      <c r="XW855" s="227"/>
      <c r="XX855" s="227"/>
      <c r="XY855" s="227"/>
      <c r="XZ855" s="227"/>
      <c r="YA855" s="227"/>
      <c r="YB855" s="227"/>
      <c r="YC855" s="227"/>
      <c r="YD855" s="227"/>
      <c r="YE855" s="227"/>
      <c r="YF855" s="227"/>
      <c r="YG855" s="227"/>
      <c r="YH855" s="227"/>
      <c r="YI855" s="227"/>
      <c r="YJ855" s="227"/>
      <c r="YK855" s="227"/>
      <c r="YL855" s="227"/>
      <c r="YM855" s="227"/>
      <c r="YN855" s="227"/>
      <c r="YO855" s="227"/>
      <c r="YP855" s="227"/>
      <c r="YQ855" s="227"/>
      <c r="YR855" s="227"/>
      <c r="YS855" s="227"/>
      <c r="YT855" s="227"/>
      <c r="YU855" s="227"/>
      <c r="YV855" s="227"/>
      <c r="YW855" s="227"/>
      <c r="YX855" s="227"/>
      <c r="YY855" s="227"/>
      <c r="YZ855" s="227"/>
      <c r="ZA855" s="227"/>
      <c r="ZB855" s="227"/>
      <c r="ZC855" s="227"/>
      <c r="ZD855" s="227"/>
      <c r="ZE855" s="227"/>
      <c r="ZF855" s="227"/>
      <c r="ZG855" s="227"/>
      <c r="ZH855" s="227"/>
      <c r="ZI855" s="227"/>
      <c r="ZJ855" s="227"/>
      <c r="ZK855" s="227"/>
      <c r="ZL855" s="227"/>
      <c r="ZM855" s="227"/>
      <c r="ZN855" s="227"/>
      <c r="ZO855" s="227"/>
      <c r="ZP855" s="227"/>
      <c r="ZQ855" s="227"/>
      <c r="ZR855" s="227"/>
      <c r="ZS855" s="227"/>
      <c r="ZT855" s="227"/>
      <c r="ZU855" s="227"/>
      <c r="ZV855" s="227"/>
      <c r="ZW855" s="227"/>
      <c r="ZX855" s="227"/>
      <c r="ZY855" s="227"/>
      <c r="ZZ855" s="227"/>
      <c r="AAA855" s="227"/>
      <c r="AAB855" s="227"/>
      <c r="AAC855" s="227"/>
      <c r="AAD855" s="227"/>
      <c r="AAE855" s="227"/>
      <c r="AAF855" s="227"/>
      <c r="AAG855" s="227"/>
      <c r="AAH855" s="227"/>
      <c r="AAI855" s="227"/>
      <c r="AAJ855" s="227"/>
      <c r="AAK855" s="227"/>
      <c r="AAL855" s="227"/>
      <c r="AAM855" s="227"/>
      <c r="AAN855" s="227"/>
      <c r="AAO855" s="227"/>
      <c r="AAP855" s="227"/>
      <c r="AAQ855" s="227"/>
      <c r="AAR855" s="227"/>
      <c r="AAS855" s="227"/>
      <c r="AAT855" s="227"/>
      <c r="AAU855" s="227"/>
      <c r="AAV855" s="227"/>
      <c r="AAW855" s="227"/>
      <c r="AAX855" s="227"/>
      <c r="AAY855" s="227"/>
      <c r="AAZ855" s="227"/>
      <c r="ABA855" s="227"/>
      <c r="ABB855" s="227"/>
      <c r="ABC855" s="227"/>
      <c r="ABD855" s="227"/>
      <c r="ABE855" s="227"/>
      <c r="ABF855" s="227"/>
      <c r="ABG855" s="227"/>
      <c r="ABH855" s="227"/>
      <c r="ABI855" s="227"/>
      <c r="ABJ855" s="227"/>
      <c r="ABK855" s="227"/>
      <c r="ABL855" s="227"/>
      <c r="ABM855" s="227"/>
      <c r="ABN855" s="227"/>
      <c r="ABO855" s="227"/>
      <c r="ABP855" s="227"/>
      <c r="ABQ855" s="227"/>
      <c r="ABR855" s="227"/>
      <c r="ABS855" s="227"/>
      <c r="ABT855" s="227"/>
      <c r="ABU855" s="227"/>
      <c r="ABV855" s="227"/>
      <c r="ABW855" s="227"/>
      <c r="ABX855" s="227"/>
      <c r="ABY855" s="227"/>
      <c r="ABZ855" s="227"/>
      <c r="ACA855" s="227"/>
      <c r="ACB855" s="227"/>
      <c r="ACC855" s="227"/>
      <c r="ACD855" s="227"/>
      <c r="ACE855" s="227"/>
      <c r="ACF855" s="227"/>
      <c r="ACG855" s="227"/>
      <c r="ACH855" s="227"/>
      <c r="ACI855" s="227"/>
      <c r="ACJ855" s="227"/>
      <c r="ACK855" s="227"/>
      <c r="ACL855" s="227"/>
      <c r="ACM855" s="227"/>
      <c r="ACN855" s="227"/>
      <c r="ACO855" s="227"/>
      <c r="ACP855" s="227"/>
      <c r="ACQ855" s="227"/>
      <c r="ACR855" s="227"/>
      <c r="ACS855" s="227"/>
      <c r="ACT855" s="227"/>
      <c r="ACU855" s="227"/>
      <c r="ACV855" s="227"/>
      <c r="ACW855" s="227"/>
      <c r="ACX855" s="227"/>
      <c r="ACY855" s="227"/>
      <c r="ACZ855" s="227"/>
      <c r="ADA855" s="227"/>
      <c r="ADB855" s="227"/>
      <c r="ADC855" s="227"/>
      <c r="ADD855" s="227"/>
      <c r="ADE855" s="227"/>
      <c r="ADF855" s="227"/>
      <c r="ADG855" s="227"/>
      <c r="ADH855" s="227"/>
      <c r="ADI855" s="227"/>
      <c r="ADJ855" s="227"/>
      <c r="ADK855" s="227"/>
      <c r="ADL855" s="227"/>
      <c r="ADM855" s="227"/>
      <c r="ADN855" s="227"/>
      <c r="ADO855" s="227"/>
      <c r="ADP855" s="227"/>
      <c r="ADQ855" s="227"/>
      <c r="ADR855" s="227"/>
      <c r="ADS855" s="227"/>
      <c r="ADT855" s="227"/>
      <c r="ADU855" s="227"/>
      <c r="ADV855" s="227"/>
      <c r="ADW855" s="227"/>
      <c r="ADX855" s="227"/>
      <c r="ADY855" s="227"/>
      <c r="ADZ855" s="227"/>
      <c r="AEA855" s="227"/>
      <c r="AEB855" s="227"/>
      <c r="AEC855" s="227"/>
      <c r="AED855" s="227"/>
      <c r="AEE855" s="227"/>
      <c r="AEF855" s="227"/>
      <c r="AEG855" s="227"/>
      <c r="AEH855" s="227"/>
      <c r="AEI855" s="227"/>
      <c r="AEJ855" s="227"/>
      <c r="AEK855" s="227"/>
      <c r="AEL855" s="227"/>
      <c r="AEM855" s="227"/>
      <c r="AEN855" s="227"/>
      <c r="AEO855" s="227"/>
      <c r="AEP855" s="227"/>
      <c r="AEQ855" s="227"/>
      <c r="AER855" s="227"/>
      <c r="AES855" s="227"/>
      <c r="AET855" s="227"/>
      <c r="AEU855" s="227"/>
      <c r="AEV855" s="227"/>
      <c r="AEW855" s="227"/>
      <c r="AEX855" s="227"/>
      <c r="AEY855" s="227"/>
      <c r="AEZ855" s="227"/>
      <c r="AFA855" s="227"/>
      <c r="AFB855" s="227"/>
      <c r="AFC855" s="227"/>
      <c r="AFD855" s="227"/>
      <c r="AFE855" s="227"/>
      <c r="AFF855" s="227"/>
      <c r="AFG855" s="227"/>
      <c r="AFH855" s="227"/>
      <c r="AFI855" s="227"/>
      <c r="AFJ855" s="227"/>
      <c r="AFK855" s="227"/>
      <c r="AFL855" s="227"/>
      <c r="AFM855" s="227"/>
      <c r="AFN855" s="227"/>
      <c r="AFO855" s="227"/>
      <c r="AFP855" s="227"/>
      <c r="AFQ855" s="227"/>
      <c r="AFR855" s="227"/>
      <c r="AFS855" s="227"/>
      <c r="AFT855" s="227"/>
      <c r="AFU855" s="227"/>
      <c r="AFV855" s="227"/>
      <c r="AFW855" s="227"/>
      <c r="AFX855" s="227"/>
      <c r="AFY855" s="227"/>
      <c r="AFZ855" s="227"/>
      <c r="AGA855" s="227"/>
      <c r="AGB855" s="227"/>
      <c r="AGC855" s="227"/>
      <c r="AGD855" s="227"/>
      <c r="AGE855" s="227"/>
      <c r="AGF855" s="227"/>
      <c r="AGG855" s="227"/>
      <c r="AGH855" s="227"/>
      <c r="AGI855" s="227"/>
      <c r="AGJ855" s="227"/>
      <c r="AGK855" s="227"/>
      <c r="AGL855" s="227"/>
      <c r="AGM855" s="227"/>
      <c r="AGN855" s="227"/>
      <c r="AGO855" s="227"/>
      <c r="AGP855" s="227"/>
      <c r="AGQ855" s="227"/>
      <c r="AGR855" s="227"/>
      <c r="AGS855" s="227"/>
      <c r="AGT855" s="227"/>
      <c r="AGU855" s="227"/>
      <c r="AGV855" s="227"/>
      <c r="AGW855" s="227"/>
      <c r="AGX855" s="227"/>
      <c r="AGY855" s="227"/>
      <c r="AGZ855" s="227"/>
      <c r="AHA855" s="227"/>
      <c r="AHB855" s="227"/>
      <c r="AHC855" s="227"/>
      <c r="AHD855" s="227"/>
      <c r="AHE855" s="227"/>
      <c r="AHF855" s="227"/>
      <c r="AHG855" s="227"/>
      <c r="AHH855" s="227"/>
      <c r="AHI855" s="227"/>
      <c r="AHJ855" s="227"/>
      <c r="AHK855" s="227"/>
      <c r="AHL855" s="227"/>
      <c r="AHM855" s="227"/>
      <c r="AHN855" s="227"/>
      <c r="AHO855" s="227"/>
      <c r="AHP855" s="227"/>
      <c r="AHQ855" s="227"/>
      <c r="AHR855" s="227"/>
      <c r="AHS855" s="227"/>
      <c r="AHT855" s="227"/>
      <c r="AHU855" s="227"/>
      <c r="AHV855" s="227"/>
      <c r="AHW855" s="227"/>
      <c r="AHX855" s="227"/>
      <c r="AHY855" s="227"/>
      <c r="AHZ855" s="227"/>
      <c r="AIA855" s="227"/>
      <c r="AIB855" s="227"/>
      <c r="AIC855" s="227"/>
      <c r="AID855" s="227"/>
      <c r="AIE855" s="227"/>
      <c r="AIF855" s="227"/>
      <c r="AIG855" s="227"/>
      <c r="AIH855" s="227"/>
      <c r="AII855" s="227"/>
      <c r="AIJ855" s="227"/>
      <c r="AIK855" s="227"/>
      <c r="AIL855" s="227"/>
      <c r="AIM855" s="227"/>
      <c r="AIN855" s="227"/>
      <c r="AIO855" s="227"/>
      <c r="AIP855" s="227"/>
      <c r="AIQ855" s="227"/>
      <c r="AIR855" s="227"/>
      <c r="AIS855" s="227"/>
      <c r="AIT855" s="227"/>
      <c r="AIU855" s="227"/>
      <c r="AIV855" s="227"/>
      <c r="AIW855" s="227"/>
      <c r="AIX855" s="227"/>
      <c r="AIY855" s="227"/>
      <c r="AIZ855" s="227"/>
      <c r="AJA855" s="227"/>
      <c r="AJB855" s="227"/>
      <c r="AJC855" s="227"/>
      <c r="AJD855" s="227"/>
      <c r="AJE855" s="227"/>
      <c r="AJF855" s="227"/>
      <c r="AJG855" s="227"/>
      <c r="AJH855" s="227"/>
      <c r="AJI855" s="227"/>
      <c r="AJJ855" s="227"/>
      <c r="AJK855" s="227"/>
      <c r="AJL855" s="227"/>
      <c r="AJM855" s="227"/>
      <c r="AJN855" s="227"/>
      <c r="AJO855" s="227"/>
      <c r="AJP855" s="227"/>
      <c r="AJQ855" s="227"/>
      <c r="AJR855" s="227"/>
      <c r="AJS855" s="227"/>
      <c r="AJT855" s="227"/>
      <c r="AJU855" s="227"/>
      <c r="AJV855" s="227"/>
      <c r="AJW855" s="227"/>
      <c r="AJX855" s="227"/>
      <c r="AJY855" s="227"/>
      <c r="AJZ855" s="227"/>
      <c r="AKA855" s="227"/>
      <c r="AKB855" s="227"/>
      <c r="AKC855" s="227"/>
      <c r="AKD855" s="227"/>
      <c r="AKE855" s="227"/>
      <c r="AKF855" s="227"/>
      <c r="AKG855" s="227"/>
      <c r="AKH855" s="227"/>
      <c r="AKI855" s="227"/>
      <c r="AKJ855" s="227"/>
      <c r="AKK855" s="227"/>
      <c r="AKL855" s="227"/>
      <c r="AKM855" s="227"/>
      <c r="AKN855" s="227"/>
      <c r="AKO855" s="227"/>
      <c r="AKP855" s="227"/>
      <c r="AKQ855" s="227"/>
      <c r="AKR855" s="227"/>
      <c r="AKS855" s="227"/>
      <c r="AKT855" s="227"/>
      <c r="AKU855" s="227"/>
      <c r="AKV855" s="227"/>
      <c r="AKW855" s="227"/>
      <c r="AKX855" s="227"/>
      <c r="AKY855" s="227"/>
      <c r="AKZ855" s="227"/>
      <c r="ALA855" s="227"/>
      <c r="ALB855" s="227"/>
      <c r="ALC855" s="227"/>
      <c r="ALD855" s="227"/>
      <c r="ALE855" s="227"/>
      <c r="ALF855" s="227"/>
      <c r="ALG855" s="227"/>
      <c r="ALH855" s="227"/>
      <c r="ALI855" s="227"/>
      <c r="ALJ855" s="227"/>
      <c r="ALK855" s="227"/>
      <c r="ALL855" s="227"/>
      <c r="ALM855" s="227"/>
      <c r="ALN855" s="227"/>
      <c r="ALO855" s="227"/>
      <c r="ALP855" s="227"/>
      <c r="ALQ855" s="227"/>
      <c r="ALR855" s="227"/>
      <c r="ALS855" s="227"/>
      <c r="ALT855" s="227"/>
      <c r="ALU855" s="227"/>
      <c r="ALV855" s="227"/>
      <c r="ALW855" s="227"/>
      <c r="ALX855" s="227"/>
      <c r="ALY855" s="227"/>
      <c r="ALZ855" s="227"/>
      <c r="AMA855" s="227"/>
      <c r="AMB855" s="227"/>
      <c r="AMC855" s="227"/>
      <c r="AMD855" s="227"/>
      <c r="AME855" s="227"/>
      <c r="AMF855" s="227"/>
      <c r="AMG855" s="227"/>
      <c r="AMH855" s="227"/>
      <c r="AMI855" s="227"/>
      <c r="AMJ855" s="227"/>
      <c r="AMK855" s="227"/>
      <c r="AML855" s="227"/>
      <c r="AMM855" s="227"/>
      <c r="AMN855" s="227"/>
      <c r="AMO855" s="227"/>
      <c r="AMP855" s="227"/>
      <c r="AMQ855" s="227"/>
      <c r="AMR855" s="227"/>
      <c r="AMS855" s="227"/>
      <c r="AMT855" s="227"/>
      <c r="AMU855" s="227"/>
      <c r="AMV855" s="227"/>
      <c r="AMW855" s="227"/>
      <c r="AMX855" s="227"/>
    </row>
    <row r="856" spans="1:1038" s="432" customFormat="1" ht="18" customHeight="1">
      <c r="A856" s="547" t="s">
        <v>2392</v>
      </c>
      <c r="B856" s="524" t="s">
        <v>1647</v>
      </c>
      <c r="C856" s="422"/>
      <c r="D856" s="525" t="s">
        <v>1279</v>
      </c>
      <c r="E856" s="422">
        <v>101</v>
      </c>
      <c r="F856" s="422">
        <v>4</v>
      </c>
      <c r="G856" s="526" t="str">
        <f t="shared" si="601"/>
        <v>101-4</v>
      </c>
      <c r="H856" s="422">
        <v>0</v>
      </c>
      <c r="I856" s="422">
        <v>10.5</v>
      </c>
      <c r="J856" s="527">
        <f t="shared" si="605"/>
        <v>1</v>
      </c>
      <c r="K856" s="528" t="b">
        <f>IF(J857=1,IF(((VLOOKUP($G856,[4]Depth_Lookup!$A$3:$J$550,9,FALSE))-(I856/100))=0,"Good",IF(((VLOOKUP($G856,[4]Depth_Lookup!$A$3:$J$550,9,FALSE))-(I856/100))&gt;0,"Too Short","Too Long")))</f>
        <v>0</v>
      </c>
      <c r="L856" s="171">
        <f>(VLOOKUP($G856,Depth_Lookup!$A$3:$J$410,10,FALSE))+(H856/100)</f>
        <v>266.11</v>
      </c>
      <c r="M856" s="171">
        <f>(VLOOKUP($G856,Depth_Lookup!$A$3:$J$410,10,FALSE))+(I856/100)</f>
        <v>266.21500000000003</v>
      </c>
      <c r="N856" s="441" t="s">
        <v>2396</v>
      </c>
      <c r="O856" s="422">
        <v>1</v>
      </c>
      <c r="P856" s="422" t="s">
        <v>853</v>
      </c>
      <c r="Q856" s="422" t="s">
        <v>125</v>
      </c>
      <c r="R856" s="526" t="str">
        <f t="shared" si="602"/>
        <v>SerpentinizedHarzburgite</v>
      </c>
      <c r="S856" s="422" t="s">
        <v>700</v>
      </c>
      <c r="T856" s="422" t="s">
        <v>2400</v>
      </c>
      <c r="U856" s="422"/>
      <c r="V856" s="422"/>
      <c r="W856" s="422" t="s">
        <v>2393</v>
      </c>
      <c r="X856" s="529">
        <f>VLOOKUP(W856,[4]definitions_list_lookup!$A$13:$B$19,2,0)</f>
        <v>5</v>
      </c>
      <c r="Y856" s="422" t="s">
        <v>90</v>
      </c>
      <c r="Z856" s="422" t="s">
        <v>91</v>
      </c>
      <c r="AA856" s="422"/>
      <c r="AB856" s="422"/>
      <c r="AC856" s="422"/>
      <c r="AD856" s="422"/>
      <c r="AE856" s="423"/>
      <c r="AF856" s="526" t="e">
        <f>VLOOKUP(AE856,[4]definitions_list_mag!$V$12:$W$15,2,0)</f>
        <v>#N/A</v>
      </c>
      <c r="AG856" s="530"/>
      <c r="AH856" s="422"/>
      <c r="AI856" s="426">
        <f t="shared" si="606"/>
        <v>78</v>
      </c>
      <c r="AJ856" s="422"/>
      <c r="AK856" s="422"/>
      <c r="AL856" s="422"/>
      <c r="AM856" s="422"/>
      <c r="AN856" s="422"/>
      <c r="AO856" s="426"/>
      <c r="AP856" s="422"/>
      <c r="AQ856" s="422"/>
      <c r="AR856" s="422"/>
      <c r="AS856" s="422"/>
      <c r="AT856" s="422"/>
      <c r="AU856" s="426">
        <v>1</v>
      </c>
      <c r="AV856" s="422">
        <v>1</v>
      </c>
      <c r="AW856" s="422">
        <v>0.5</v>
      </c>
      <c r="AX856" s="422" t="s">
        <v>110</v>
      </c>
      <c r="AY856" s="422" t="s">
        <v>103</v>
      </c>
      <c r="AZ856" s="422"/>
      <c r="BA856" s="426">
        <v>20</v>
      </c>
      <c r="BB856" s="422">
        <v>5</v>
      </c>
      <c r="BC856" s="422">
        <v>2</v>
      </c>
      <c r="BD856" s="422" t="s">
        <v>118</v>
      </c>
      <c r="BE856" s="422" t="s">
        <v>103</v>
      </c>
      <c r="BF856" s="422"/>
      <c r="BG856" s="426"/>
      <c r="BH856" s="422"/>
      <c r="BI856" s="422"/>
      <c r="BJ856" s="422"/>
      <c r="BK856" s="422"/>
      <c r="BL856" s="422"/>
      <c r="BM856" s="426">
        <v>1</v>
      </c>
      <c r="BN856" s="422">
        <v>1</v>
      </c>
      <c r="BO856" s="422">
        <v>0.5</v>
      </c>
      <c r="BP856" s="422"/>
      <c r="BQ856" s="422"/>
      <c r="BR856" s="422"/>
      <c r="BS856" s="422"/>
      <c r="BT856" s="422"/>
      <c r="BU856" s="422"/>
      <c r="BV856" s="422"/>
      <c r="BW856" s="422"/>
      <c r="BX856" s="422"/>
      <c r="BY856" s="426"/>
      <c r="BZ856" s="422"/>
      <c r="CA856" s="422"/>
      <c r="CB856" s="422"/>
      <c r="CC856" s="422"/>
      <c r="CD856" s="422"/>
      <c r="CE856" s="422"/>
      <c r="CF856" s="531">
        <f t="shared" si="603"/>
        <v>100</v>
      </c>
      <c r="CG856" s="749"/>
      <c r="CH856" s="163" t="s">
        <v>1329</v>
      </c>
      <c r="CI856" s="163">
        <v>90</v>
      </c>
      <c r="CJ856" s="163" t="s">
        <v>514</v>
      </c>
      <c r="CK856" s="164"/>
      <c r="CL856" s="165"/>
      <c r="CM856" s="165"/>
      <c r="CN856" s="165"/>
      <c r="CO856" s="165"/>
      <c r="CP856" s="165"/>
      <c r="CQ856" s="165"/>
      <c r="CR856" s="165"/>
      <c r="CS856" s="165"/>
      <c r="CT856" s="165"/>
      <c r="CU856" s="165"/>
      <c r="CV856" s="165"/>
      <c r="CW856" s="165"/>
      <c r="CX856" s="165"/>
      <c r="CY856" s="165"/>
      <c r="CZ856" s="165"/>
      <c r="DA856" s="165"/>
      <c r="DB856" s="165">
        <v>85</v>
      </c>
      <c r="DC856" s="426">
        <v>15</v>
      </c>
      <c r="DD856" s="165"/>
      <c r="DE856" s="165"/>
      <c r="DF856" s="165"/>
      <c r="DG856" s="165"/>
      <c r="DH856" s="165"/>
      <c r="DI856" s="165"/>
      <c r="DJ856" s="165"/>
      <c r="DK856" s="209">
        <f t="shared" si="604"/>
        <v>100</v>
      </c>
      <c r="DL856" s="166"/>
      <c r="DM856" s="165"/>
      <c r="DN856" s="165"/>
      <c r="DO856" s="167"/>
      <c r="DQ856" s="166"/>
      <c r="DR856" s="167"/>
      <c r="DS856" s="166"/>
      <c r="DT856" s="555" t="s">
        <v>2397</v>
      </c>
      <c r="DU856" s="429"/>
      <c r="DV856" s="429"/>
      <c r="DW856" s="532" t="e">
        <f>VLOOKUP(P856,[4]definitions_list_lookup!$K$30:$L$54,2,0)</f>
        <v>#N/A</v>
      </c>
      <c r="DX856" s="443" t="s">
        <v>1838</v>
      </c>
      <c r="DY856" s="443" t="s">
        <v>2395</v>
      </c>
      <c r="DZ856" s="533"/>
      <c r="EA856" s="534"/>
      <c r="EB856" s="429"/>
      <c r="EC856" s="534"/>
      <c r="ED856" s="229" t="s">
        <v>2517</v>
      </c>
      <c r="EE856" s="535"/>
      <c r="EF856" s="536"/>
      <c r="EG856" s="535"/>
      <c r="EH856" s="537"/>
      <c r="EI856" s="538"/>
      <c r="EJ856" s="539"/>
      <c r="EK856" s="540"/>
      <c r="EL856" s="535"/>
      <c r="EM856" s="537"/>
      <c r="EN856" s="537"/>
      <c r="EO856" s="541"/>
      <c r="EP856" s="541"/>
      <c r="EQ856" s="541"/>
      <c r="ER856" s="541"/>
      <c r="ES856" s="541"/>
      <c r="ET856" s="541"/>
      <c r="EU856" s="541"/>
      <c r="EV856" s="542"/>
      <c r="EW856" s="542"/>
      <c r="EX856" s="542"/>
      <c r="EY856" s="542"/>
      <c r="EZ856" s="192" t="e">
        <f t="shared" si="574"/>
        <v>#DIV/0!</v>
      </c>
      <c r="FA856" s="192" t="e">
        <f t="shared" si="575"/>
        <v>#DIV/0!</v>
      </c>
      <c r="FB856" s="192" t="e">
        <f t="shared" si="576"/>
        <v>#DIV/0!</v>
      </c>
      <c r="FC856" s="192" t="e">
        <f t="shared" si="577"/>
        <v>#DIV/0!</v>
      </c>
      <c r="FD856" s="192" t="e">
        <f t="shared" si="578"/>
        <v>#DIV/0!</v>
      </c>
      <c r="FE856" s="193" t="e">
        <f t="shared" si="579"/>
        <v>#DIV/0!</v>
      </c>
      <c r="FF856" s="194" t="e">
        <f t="shared" si="580"/>
        <v>#DIV/0!</v>
      </c>
      <c r="FG856" s="535"/>
      <c r="FH856" s="537"/>
      <c r="FI856" s="778">
        <f t="shared" si="582"/>
        <v>0</v>
      </c>
      <c r="FJ856" s="779" t="e">
        <f t="shared" si="583"/>
        <v>#DIV/0!</v>
      </c>
      <c r="FK856" s="779" t="e">
        <f t="shared" si="584"/>
        <v>#DIV/0!</v>
      </c>
      <c r="FL856" s="780" t="e">
        <f t="shared" si="585"/>
        <v>#DIV/0!</v>
      </c>
      <c r="FM856" s="169" t="e">
        <f t="shared" si="586"/>
        <v>#DIV/0!</v>
      </c>
      <c r="FN856" s="783" t="e">
        <f t="shared" si="587"/>
        <v>#DIV/0!</v>
      </c>
      <c r="FO856" s="422"/>
      <c r="FP856" s="422"/>
      <c r="FQ856" s="422"/>
      <c r="FR856" s="422"/>
      <c r="FS856" s="422"/>
      <c r="FT856" s="422"/>
      <c r="FU856" s="422"/>
      <c r="FV856" s="422"/>
      <c r="FW856" s="422"/>
      <c r="FX856" s="422"/>
      <c r="FY856" s="422"/>
      <c r="FZ856" s="422"/>
      <c r="GA856" s="422"/>
      <c r="GB856" s="422"/>
      <c r="GC856" s="422"/>
      <c r="GD856" s="422"/>
      <c r="GE856" s="422"/>
      <c r="GF856" s="422"/>
      <c r="GG856" s="422"/>
      <c r="GH856" s="422"/>
      <c r="GI856" s="422"/>
      <c r="GJ856" s="422"/>
      <c r="GK856" s="422"/>
      <c r="GL856" s="422"/>
      <c r="GM856" s="422"/>
      <c r="GN856" s="422"/>
      <c r="GO856" s="422"/>
      <c r="GP856" s="422"/>
      <c r="GQ856" s="422"/>
      <c r="GR856" s="422"/>
      <c r="GS856" s="422"/>
      <c r="GT856" s="422"/>
      <c r="GU856" s="422"/>
      <c r="GV856" s="422"/>
      <c r="GW856" s="422"/>
      <c r="GX856" s="422"/>
      <c r="GY856" s="422"/>
      <c r="GZ856" s="422"/>
      <c r="HA856" s="422"/>
      <c r="HB856" s="422"/>
      <c r="HC856" s="422"/>
      <c r="HD856" s="422"/>
      <c r="HE856" s="422"/>
      <c r="HF856" s="422"/>
      <c r="HG856" s="422"/>
      <c r="HH856" s="422"/>
      <c r="HI856" s="422"/>
      <c r="HJ856" s="422"/>
      <c r="HK856" s="422"/>
      <c r="HL856" s="422"/>
      <c r="HM856" s="422"/>
      <c r="HN856" s="422"/>
      <c r="HO856" s="422"/>
      <c r="HP856" s="422"/>
      <c r="HQ856" s="422"/>
      <c r="HR856" s="422"/>
      <c r="HS856" s="422"/>
      <c r="HT856" s="422"/>
      <c r="HU856" s="422"/>
      <c r="HV856" s="422"/>
      <c r="HW856" s="422"/>
      <c r="HX856" s="422"/>
      <c r="HY856" s="422"/>
      <c r="HZ856" s="422"/>
      <c r="IA856" s="422"/>
      <c r="IB856" s="422"/>
      <c r="IC856" s="422"/>
      <c r="ID856" s="422"/>
      <c r="IE856" s="422"/>
      <c r="IF856" s="422"/>
      <c r="IG856" s="422"/>
      <c r="IH856" s="422"/>
      <c r="II856" s="422"/>
      <c r="IJ856" s="422"/>
      <c r="IK856" s="422"/>
      <c r="IL856" s="422"/>
      <c r="IM856" s="422"/>
      <c r="IN856" s="422"/>
      <c r="IO856" s="422"/>
      <c r="IP856" s="422"/>
      <c r="IQ856" s="422"/>
      <c r="IR856" s="422"/>
      <c r="IS856" s="422"/>
      <c r="IT856" s="422"/>
      <c r="IU856" s="422"/>
      <c r="IV856" s="422"/>
      <c r="IW856" s="422"/>
      <c r="IX856" s="422"/>
      <c r="IY856" s="422"/>
      <c r="IZ856" s="422"/>
      <c r="JA856" s="422"/>
      <c r="JB856" s="422"/>
      <c r="JC856" s="422"/>
      <c r="JD856" s="422"/>
      <c r="JE856" s="422"/>
      <c r="JF856" s="422"/>
      <c r="JG856" s="422"/>
      <c r="JH856" s="422"/>
      <c r="JI856" s="422"/>
      <c r="JJ856" s="422"/>
      <c r="JK856" s="422"/>
      <c r="JL856" s="422"/>
      <c r="JM856" s="422"/>
      <c r="JN856" s="422"/>
      <c r="JO856" s="422"/>
      <c r="JP856" s="422"/>
      <c r="JQ856" s="422"/>
      <c r="JR856" s="422"/>
      <c r="JS856" s="422"/>
      <c r="JT856" s="422"/>
      <c r="JU856" s="422"/>
      <c r="JV856" s="422"/>
      <c r="JW856" s="422"/>
      <c r="JX856" s="422"/>
      <c r="JY856" s="422"/>
      <c r="JZ856" s="422"/>
      <c r="KA856" s="422"/>
      <c r="KB856" s="422"/>
      <c r="KC856" s="422"/>
      <c r="KD856" s="422"/>
      <c r="KE856" s="422"/>
      <c r="KF856" s="422"/>
      <c r="KG856" s="422"/>
      <c r="KH856" s="422"/>
      <c r="KI856" s="422"/>
      <c r="KJ856" s="422"/>
      <c r="KK856" s="422"/>
      <c r="KL856" s="422"/>
      <c r="KM856" s="422"/>
      <c r="KN856" s="422"/>
      <c r="KO856" s="422"/>
      <c r="KP856" s="422"/>
      <c r="KQ856" s="422"/>
      <c r="KR856" s="422"/>
      <c r="KS856" s="422"/>
      <c r="KT856" s="422"/>
      <c r="KU856" s="422"/>
      <c r="KV856" s="422"/>
      <c r="KW856" s="422"/>
      <c r="KX856" s="422"/>
      <c r="KY856" s="422"/>
      <c r="KZ856" s="422"/>
      <c r="LA856" s="422"/>
      <c r="LB856" s="422"/>
      <c r="LC856" s="422"/>
      <c r="LD856" s="422"/>
      <c r="LE856" s="422"/>
      <c r="LF856" s="422"/>
      <c r="LG856" s="422"/>
      <c r="LH856" s="422"/>
      <c r="LI856" s="422"/>
      <c r="LJ856" s="422"/>
      <c r="LK856" s="422"/>
      <c r="LL856" s="422"/>
      <c r="LM856" s="422"/>
      <c r="LN856" s="422"/>
      <c r="LO856" s="422"/>
      <c r="LP856" s="422"/>
      <c r="LQ856" s="422"/>
      <c r="LR856" s="422"/>
      <c r="LS856" s="422"/>
      <c r="LT856" s="422"/>
      <c r="LU856" s="422"/>
      <c r="LV856" s="422"/>
      <c r="LW856" s="422"/>
      <c r="LX856" s="422"/>
      <c r="LY856" s="422"/>
      <c r="LZ856" s="422"/>
      <c r="MA856" s="422"/>
      <c r="MB856" s="422"/>
      <c r="MC856" s="422"/>
      <c r="MD856" s="422"/>
      <c r="ME856" s="422"/>
      <c r="MF856" s="422"/>
      <c r="MG856" s="422"/>
      <c r="MH856" s="422"/>
      <c r="MI856" s="422"/>
      <c r="MJ856" s="422"/>
      <c r="MK856" s="422"/>
      <c r="ML856" s="422"/>
      <c r="MM856" s="422"/>
      <c r="MN856" s="422"/>
      <c r="MO856" s="422"/>
      <c r="MP856" s="422"/>
      <c r="MQ856" s="422"/>
      <c r="MR856" s="422"/>
      <c r="MS856" s="422"/>
      <c r="MT856" s="422"/>
      <c r="MU856" s="422"/>
      <c r="MV856" s="422"/>
      <c r="MW856" s="422"/>
      <c r="MX856" s="422"/>
      <c r="MY856" s="422"/>
      <c r="MZ856" s="422"/>
      <c r="NA856" s="422"/>
      <c r="NB856" s="422"/>
      <c r="NC856" s="422"/>
      <c r="ND856" s="422"/>
      <c r="NE856" s="422"/>
      <c r="NF856" s="422"/>
      <c r="NG856" s="422"/>
      <c r="NH856" s="422"/>
      <c r="NI856" s="422"/>
      <c r="NJ856" s="422"/>
      <c r="NK856" s="422"/>
      <c r="NL856" s="422"/>
      <c r="NM856" s="422"/>
      <c r="NN856" s="422"/>
      <c r="NO856" s="422"/>
      <c r="NP856" s="422"/>
      <c r="NQ856" s="422"/>
      <c r="NR856" s="422"/>
      <c r="NS856" s="422"/>
      <c r="NT856" s="422"/>
      <c r="NU856" s="422"/>
      <c r="NV856" s="422"/>
      <c r="NW856" s="422"/>
      <c r="NX856" s="422"/>
      <c r="NY856" s="422"/>
      <c r="NZ856" s="422"/>
      <c r="OA856" s="422"/>
      <c r="OB856" s="422"/>
      <c r="OC856" s="422"/>
      <c r="OD856" s="422"/>
      <c r="OE856" s="422"/>
      <c r="OF856" s="422"/>
      <c r="OG856" s="422"/>
      <c r="OH856" s="422"/>
      <c r="OI856" s="422"/>
      <c r="OJ856" s="422"/>
      <c r="OK856" s="422"/>
      <c r="OL856" s="422"/>
      <c r="OM856" s="422"/>
      <c r="ON856" s="422"/>
      <c r="OO856" s="422"/>
      <c r="OP856" s="422"/>
      <c r="OQ856" s="422"/>
      <c r="OR856" s="422"/>
      <c r="OS856" s="422"/>
      <c r="OT856" s="422"/>
      <c r="OU856" s="422"/>
      <c r="OV856" s="422"/>
      <c r="OW856" s="422"/>
      <c r="OX856" s="422"/>
      <c r="OY856" s="422"/>
      <c r="OZ856" s="422"/>
      <c r="PA856" s="422"/>
      <c r="PB856" s="422"/>
      <c r="PC856" s="422"/>
      <c r="PD856" s="422"/>
      <c r="PE856" s="422"/>
      <c r="PF856" s="422"/>
      <c r="PG856" s="422"/>
      <c r="PH856" s="422"/>
      <c r="PI856" s="422"/>
      <c r="PJ856" s="422"/>
      <c r="PK856" s="422"/>
      <c r="PL856" s="422"/>
      <c r="PM856" s="422"/>
      <c r="PN856" s="422"/>
      <c r="PO856" s="422"/>
      <c r="PP856" s="422"/>
      <c r="PQ856" s="422"/>
      <c r="PR856" s="422"/>
      <c r="PS856" s="422"/>
      <c r="PT856" s="422"/>
      <c r="PU856" s="422"/>
      <c r="PV856" s="422"/>
      <c r="PW856" s="422"/>
      <c r="PX856" s="422"/>
      <c r="PY856" s="422"/>
      <c r="PZ856" s="422"/>
      <c r="QA856" s="422"/>
      <c r="QB856" s="422"/>
      <c r="QC856" s="422"/>
      <c r="QD856" s="422"/>
      <c r="QE856" s="422"/>
      <c r="QF856" s="422"/>
      <c r="QG856" s="422"/>
      <c r="QH856" s="422"/>
      <c r="QI856" s="422"/>
      <c r="QJ856" s="422"/>
      <c r="QK856" s="422"/>
      <c r="QL856" s="422"/>
      <c r="QM856" s="422"/>
      <c r="QN856" s="422"/>
      <c r="QO856" s="422"/>
      <c r="QP856" s="422"/>
      <c r="QQ856" s="422"/>
      <c r="QR856" s="422"/>
      <c r="QS856" s="422"/>
      <c r="QT856" s="422"/>
      <c r="QU856" s="422"/>
      <c r="QV856" s="422"/>
      <c r="QW856" s="422"/>
      <c r="QX856" s="422"/>
      <c r="QY856" s="422"/>
      <c r="QZ856" s="422"/>
      <c r="RA856" s="422"/>
      <c r="RB856" s="422"/>
      <c r="RC856" s="422"/>
      <c r="RD856" s="422"/>
      <c r="RE856" s="422"/>
      <c r="RF856" s="422"/>
      <c r="RG856" s="422"/>
      <c r="RH856" s="422"/>
      <c r="RI856" s="422"/>
      <c r="RJ856" s="422"/>
      <c r="RK856" s="422"/>
      <c r="RL856" s="422"/>
      <c r="RM856" s="422"/>
      <c r="RN856" s="422"/>
      <c r="RO856" s="422"/>
      <c r="RP856" s="422"/>
      <c r="RQ856" s="422"/>
      <c r="RR856" s="422"/>
      <c r="RS856" s="422"/>
      <c r="RT856" s="422"/>
      <c r="RU856" s="422"/>
      <c r="RV856" s="422"/>
      <c r="RW856" s="422"/>
      <c r="RX856" s="422"/>
      <c r="RY856" s="422"/>
      <c r="RZ856" s="422"/>
      <c r="SA856" s="422"/>
      <c r="SB856" s="422"/>
      <c r="SC856" s="422"/>
      <c r="SD856" s="422"/>
      <c r="SE856" s="422"/>
      <c r="SF856" s="422"/>
      <c r="SG856" s="422"/>
      <c r="SH856" s="422"/>
      <c r="SI856" s="422"/>
      <c r="SJ856" s="422"/>
      <c r="SK856" s="422"/>
      <c r="SL856" s="422"/>
      <c r="SM856" s="422"/>
      <c r="SN856" s="422"/>
      <c r="SO856" s="422"/>
      <c r="SP856" s="422"/>
      <c r="SQ856" s="422"/>
      <c r="SR856" s="422"/>
      <c r="SS856" s="422"/>
      <c r="ST856" s="422"/>
      <c r="SU856" s="422"/>
      <c r="SV856" s="422"/>
      <c r="SW856" s="422"/>
      <c r="SX856" s="422"/>
      <c r="SY856" s="422"/>
      <c r="SZ856" s="422"/>
      <c r="TA856" s="422"/>
      <c r="TB856" s="422"/>
      <c r="TC856" s="422"/>
      <c r="TD856" s="422"/>
      <c r="TE856" s="422"/>
      <c r="TF856" s="422"/>
      <c r="TG856" s="422"/>
      <c r="TH856" s="422"/>
      <c r="TI856" s="422"/>
      <c r="TJ856" s="422"/>
      <c r="TK856" s="422"/>
      <c r="TL856" s="422"/>
      <c r="TM856" s="422"/>
      <c r="TN856" s="422"/>
      <c r="TO856" s="422"/>
      <c r="TP856" s="422"/>
      <c r="TQ856" s="422"/>
      <c r="TR856" s="422"/>
      <c r="TS856" s="422"/>
      <c r="TT856" s="422"/>
      <c r="TU856" s="422"/>
      <c r="TV856" s="422"/>
      <c r="TW856" s="422"/>
      <c r="TX856" s="422"/>
      <c r="TY856" s="422"/>
      <c r="TZ856" s="422"/>
      <c r="UA856" s="422"/>
      <c r="UB856" s="422"/>
      <c r="UC856" s="422"/>
      <c r="UD856" s="422"/>
      <c r="UE856" s="422"/>
      <c r="UF856" s="422"/>
      <c r="UG856" s="422"/>
      <c r="UH856" s="422"/>
      <c r="UI856" s="422"/>
      <c r="UJ856" s="422"/>
      <c r="UK856" s="422"/>
      <c r="UL856" s="422"/>
      <c r="UM856" s="422"/>
      <c r="UN856" s="422"/>
      <c r="UO856" s="422"/>
      <c r="UP856" s="422"/>
      <c r="UQ856" s="422"/>
      <c r="UR856" s="422"/>
      <c r="US856" s="422"/>
      <c r="UT856" s="422"/>
      <c r="UU856" s="422"/>
      <c r="UV856" s="422"/>
      <c r="UW856" s="422"/>
      <c r="UX856" s="422"/>
      <c r="UY856" s="422"/>
      <c r="UZ856" s="422"/>
      <c r="VA856" s="422"/>
      <c r="VB856" s="422"/>
      <c r="VC856" s="422"/>
      <c r="VD856" s="422"/>
      <c r="VE856" s="422"/>
      <c r="VF856" s="422"/>
      <c r="VG856" s="422"/>
      <c r="VH856" s="422"/>
      <c r="VI856" s="422"/>
      <c r="VJ856" s="422"/>
      <c r="VK856" s="422"/>
      <c r="VL856" s="422"/>
      <c r="VM856" s="422"/>
      <c r="VN856" s="422"/>
      <c r="VO856" s="422"/>
      <c r="VP856" s="422"/>
      <c r="VQ856" s="422"/>
      <c r="VR856" s="422"/>
      <c r="VS856" s="422"/>
      <c r="VT856" s="422"/>
      <c r="VU856" s="422"/>
      <c r="VV856" s="422"/>
      <c r="VW856" s="422"/>
      <c r="VX856" s="422"/>
      <c r="VY856" s="422"/>
      <c r="VZ856" s="422"/>
      <c r="WA856" s="422"/>
      <c r="WB856" s="422"/>
      <c r="WC856" s="422"/>
      <c r="WD856" s="422"/>
      <c r="WE856" s="422"/>
      <c r="WF856" s="422"/>
      <c r="WG856" s="422"/>
      <c r="WH856" s="422"/>
      <c r="WI856" s="422"/>
      <c r="WJ856" s="422"/>
      <c r="WK856" s="422"/>
      <c r="WL856" s="422"/>
      <c r="WM856" s="422"/>
      <c r="WN856" s="422"/>
      <c r="WO856" s="422"/>
      <c r="WP856" s="422"/>
      <c r="WQ856" s="422"/>
      <c r="WR856" s="422"/>
      <c r="WS856" s="422"/>
      <c r="WT856" s="422"/>
      <c r="WU856" s="422"/>
      <c r="WV856" s="422"/>
      <c r="WW856" s="422"/>
      <c r="WX856" s="422"/>
      <c r="WY856" s="422"/>
      <c r="WZ856" s="422"/>
      <c r="XA856" s="422"/>
      <c r="XB856" s="422"/>
      <c r="XC856" s="422"/>
      <c r="XD856" s="422"/>
      <c r="XE856" s="422"/>
      <c r="XF856" s="422"/>
      <c r="XG856" s="422"/>
      <c r="XH856" s="422"/>
      <c r="XI856" s="422"/>
      <c r="XJ856" s="422"/>
      <c r="XK856" s="422"/>
      <c r="XL856" s="422"/>
      <c r="XM856" s="422"/>
      <c r="XN856" s="422"/>
      <c r="XO856" s="422"/>
      <c r="XP856" s="422"/>
      <c r="XQ856" s="422"/>
      <c r="XR856" s="422"/>
      <c r="XS856" s="422"/>
      <c r="XT856" s="422"/>
      <c r="XU856" s="422"/>
      <c r="XV856" s="422"/>
      <c r="XW856" s="422"/>
      <c r="XX856" s="422"/>
      <c r="XY856" s="422"/>
      <c r="XZ856" s="422"/>
      <c r="YA856" s="422"/>
      <c r="YB856" s="422"/>
      <c r="YC856" s="422"/>
      <c r="YD856" s="422"/>
      <c r="YE856" s="422"/>
      <c r="YF856" s="422"/>
      <c r="YG856" s="422"/>
      <c r="YH856" s="422"/>
      <c r="YI856" s="422"/>
      <c r="YJ856" s="422"/>
      <c r="YK856" s="422"/>
      <c r="YL856" s="422"/>
      <c r="YM856" s="422"/>
      <c r="YN856" s="422"/>
      <c r="YO856" s="422"/>
      <c r="YP856" s="422"/>
      <c r="YQ856" s="422"/>
      <c r="YR856" s="422"/>
      <c r="YS856" s="422"/>
      <c r="YT856" s="422"/>
      <c r="YU856" s="422"/>
      <c r="YV856" s="422"/>
      <c r="YW856" s="422"/>
      <c r="YX856" s="422"/>
      <c r="YY856" s="422"/>
      <c r="YZ856" s="422"/>
      <c r="ZA856" s="422"/>
      <c r="ZB856" s="422"/>
      <c r="ZC856" s="422"/>
      <c r="ZD856" s="422"/>
      <c r="ZE856" s="422"/>
      <c r="ZF856" s="422"/>
      <c r="ZG856" s="422"/>
      <c r="ZH856" s="422"/>
      <c r="ZI856" s="422"/>
      <c r="ZJ856" s="422"/>
      <c r="ZK856" s="422"/>
      <c r="ZL856" s="422"/>
      <c r="ZM856" s="422"/>
      <c r="ZN856" s="422"/>
      <c r="ZO856" s="422"/>
      <c r="ZP856" s="422"/>
      <c r="ZQ856" s="422"/>
      <c r="ZR856" s="422"/>
      <c r="ZS856" s="422"/>
      <c r="ZT856" s="422"/>
      <c r="ZU856" s="422"/>
      <c r="ZV856" s="422"/>
      <c r="ZW856" s="422"/>
      <c r="ZX856" s="422"/>
      <c r="ZY856" s="422"/>
      <c r="ZZ856" s="422"/>
      <c r="AAA856" s="422"/>
      <c r="AAB856" s="422"/>
      <c r="AAC856" s="422"/>
      <c r="AAD856" s="422"/>
      <c r="AAE856" s="422"/>
      <c r="AAF856" s="422"/>
      <c r="AAG856" s="422"/>
      <c r="AAH856" s="422"/>
      <c r="AAI856" s="422"/>
      <c r="AAJ856" s="422"/>
      <c r="AAK856" s="422"/>
      <c r="AAL856" s="422"/>
      <c r="AAM856" s="422"/>
      <c r="AAN856" s="422"/>
      <c r="AAO856" s="422"/>
      <c r="AAP856" s="422"/>
      <c r="AAQ856" s="422"/>
      <c r="AAR856" s="422"/>
      <c r="AAS856" s="422"/>
      <c r="AAT856" s="422"/>
      <c r="AAU856" s="422"/>
      <c r="AAV856" s="422"/>
      <c r="AAW856" s="422"/>
      <c r="AAX856" s="422"/>
      <c r="AAY856" s="422"/>
      <c r="AAZ856" s="422"/>
      <c r="ABA856" s="422"/>
      <c r="ABB856" s="422"/>
      <c r="ABC856" s="422"/>
      <c r="ABD856" s="422"/>
      <c r="ABE856" s="422"/>
      <c r="ABF856" s="422"/>
      <c r="ABG856" s="422"/>
      <c r="ABH856" s="422"/>
      <c r="ABI856" s="422"/>
      <c r="ABJ856" s="422"/>
      <c r="ABK856" s="422"/>
      <c r="ABL856" s="422"/>
      <c r="ABM856" s="422"/>
      <c r="ABN856" s="422"/>
      <c r="ABO856" s="422"/>
      <c r="ABP856" s="422"/>
      <c r="ABQ856" s="422"/>
      <c r="ABR856" s="422"/>
      <c r="ABS856" s="422"/>
      <c r="ABT856" s="422"/>
      <c r="ABU856" s="422"/>
      <c r="ABV856" s="422"/>
      <c r="ABW856" s="422"/>
      <c r="ABX856" s="422"/>
      <c r="ABY856" s="422"/>
      <c r="ABZ856" s="422"/>
      <c r="ACA856" s="422"/>
      <c r="ACB856" s="422"/>
      <c r="ACC856" s="422"/>
      <c r="ACD856" s="422"/>
      <c r="ACE856" s="422"/>
      <c r="ACF856" s="422"/>
      <c r="ACG856" s="422"/>
      <c r="ACH856" s="422"/>
      <c r="ACI856" s="422"/>
      <c r="ACJ856" s="422"/>
      <c r="ACK856" s="422"/>
      <c r="ACL856" s="422"/>
      <c r="ACM856" s="422"/>
      <c r="ACN856" s="422"/>
      <c r="ACO856" s="422"/>
      <c r="ACP856" s="422"/>
      <c r="ACQ856" s="422"/>
      <c r="ACR856" s="422"/>
      <c r="ACS856" s="422"/>
      <c r="ACT856" s="422"/>
      <c r="ACU856" s="422"/>
      <c r="ACV856" s="422"/>
      <c r="ACW856" s="422"/>
      <c r="ACX856" s="422"/>
      <c r="ACY856" s="422"/>
      <c r="ACZ856" s="422"/>
      <c r="ADA856" s="422"/>
      <c r="ADB856" s="422"/>
      <c r="ADC856" s="422"/>
      <c r="ADD856" s="422"/>
      <c r="ADE856" s="422"/>
      <c r="ADF856" s="422"/>
      <c r="ADG856" s="422"/>
      <c r="ADH856" s="422"/>
      <c r="ADI856" s="422"/>
      <c r="ADJ856" s="422"/>
      <c r="ADK856" s="422"/>
      <c r="ADL856" s="422"/>
      <c r="ADM856" s="422"/>
      <c r="ADN856" s="422"/>
      <c r="ADO856" s="422"/>
      <c r="ADP856" s="422"/>
      <c r="ADQ856" s="422"/>
      <c r="ADR856" s="422"/>
      <c r="ADS856" s="422"/>
      <c r="ADT856" s="422"/>
      <c r="ADU856" s="422"/>
      <c r="ADV856" s="422"/>
      <c r="ADW856" s="422"/>
      <c r="ADX856" s="422"/>
      <c r="ADY856" s="422"/>
      <c r="ADZ856" s="422"/>
      <c r="AEA856" s="422"/>
      <c r="AEB856" s="422"/>
      <c r="AEC856" s="422"/>
      <c r="AED856" s="422"/>
      <c r="AEE856" s="422"/>
      <c r="AEF856" s="422"/>
      <c r="AEG856" s="422"/>
      <c r="AEH856" s="422"/>
      <c r="AEI856" s="422"/>
      <c r="AEJ856" s="422"/>
      <c r="AEK856" s="422"/>
      <c r="AEL856" s="422"/>
      <c r="AEM856" s="422"/>
      <c r="AEN856" s="422"/>
      <c r="AEO856" s="422"/>
      <c r="AEP856" s="422"/>
      <c r="AEQ856" s="422"/>
      <c r="AER856" s="422"/>
      <c r="AES856" s="422"/>
      <c r="AET856" s="422"/>
      <c r="AEU856" s="422"/>
      <c r="AEV856" s="422"/>
      <c r="AEW856" s="422"/>
      <c r="AEX856" s="422"/>
      <c r="AEY856" s="422"/>
      <c r="AEZ856" s="422"/>
      <c r="AFA856" s="422"/>
      <c r="AFB856" s="422"/>
      <c r="AFC856" s="422"/>
      <c r="AFD856" s="422"/>
      <c r="AFE856" s="422"/>
      <c r="AFF856" s="422"/>
      <c r="AFG856" s="422"/>
      <c r="AFH856" s="422"/>
      <c r="AFI856" s="422"/>
      <c r="AFJ856" s="422"/>
      <c r="AFK856" s="422"/>
      <c r="AFL856" s="422"/>
      <c r="AFM856" s="422"/>
      <c r="AFN856" s="422"/>
      <c r="AFO856" s="422"/>
      <c r="AFP856" s="422"/>
      <c r="AFQ856" s="422"/>
      <c r="AFR856" s="422"/>
      <c r="AFS856" s="422"/>
      <c r="AFT856" s="422"/>
      <c r="AFU856" s="422"/>
      <c r="AFV856" s="422"/>
      <c r="AFW856" s="422"/>
      <c r="AFX856" s="422"/>
      <c r="AFY856" s="422"/>
      <c r="AFZ856" s="422"/>
      <c r="AGA856" s="422"/>
      <c r="AGB856" s="422"/>
      <c r="AGC856" s="422"/>
      <c r="AGD856" s="422"/>
      <c r="AGE856" s="422"/>
      <c r="AGF856" s="422"/>
      <c r="AGG856" s="422"/>
      <c r="AGH856" s="422"/>
      <c r="AGI856" s="422"/>
      <c r="AGJ856" s="422"/>
      <c r="AGK856" s="422"/>
      <c r="AGL856" s="422"/>
      <c r="AGM856" s="422"/>
      <c r="AGN856" s="422"/>
      <c r="AGO856" s="422"/>
      <c r="AGP856" s="422"/>
      <c r="AGQ856" s="422"/>
      <c r="AGR856" s="422"/>
      <c r="AGS856" s="422"/>
      <c r="AGT856" s="422"/>
      <c r="AGU856" s="422"/>
      <c r="AGV856" s="422"/>
      <c r="AGW856" s="422"/>
      <c r="AGX856" s="422"/>
      <c r="AGY856" s="422"/>
      <c r="AGZ856" s="422"/>
      <c r="AHA856" s="422"/>
      <c r="AHB856" s="422"/>
      <c r="AHC856" s="422"/>
      <c r="AHD856" s="422"/>
      <c r="AHE856" s="422"/>
      <c r="AHF856" s="422"/>
      <c r="AHG856" s="422"/>
      <c r="AHH856" s="422"/>
      <c r="AHI856" s="422"/>
      <c r="AHJ856" s="422"/>
      <c r="AHK856" s="422"/>
      <c r="AHL856" s="422"/>
      <c r="AHM856" s="422"/>
      <c r="AHN856" s="422"/>
      <c r="AHO856" s="422"/>
      <c r="AHP856" s="422"/>
      <c r="AHQ856" s="422"/>
      <c r="AHR856" s="422"/>
      <c r="AHS856" s="422"/>
      <c r="AHT856" s="422"/>
      <c r="AHU856" s="422"/>
      <c r="AHV856" s="422"/>
      <c r="AHW856" s="422"/>
      <c r="AHX856" s="422"/>
      <c r="AHY856" s="422"/>
      <c r="AHZ856" s="422"/>
      <c r="AIA856" s="422"/>
      <c r="AIB856" s="422"/>
      <c r="AIC856" s="422"/>
      <c r="AID856" s="422"/>
      <c r="AIE856" s="422"/>
      <c r="AIF856" s="422"/>
      <c r="AIG856" s="422"/>
      <c r="AIH856" s="422"/>
      <c r="AII856" s="422"/>
      <c r="AIJ856" s="422"/>
      <c r="AIK856" s="422"/>
      <c r="AIL856" s="422"/>
      <c r="AIM856" s="422"/>
      <c r="AIN856" s="422"/>
      <c r="AIO856" s="422"/>
      <c r="AIP856" s="422"/>
      <c r="AIQ856" s="422"/>
      <c r="AIR856" s="422"/>
      <c r="AIS856" s="422"/>
      <c r="AIT856" s="422"/>
      <c r="AIU856" s="422"/>
      <c r="AIV856" s="422"/>
      <c r="AIW856" s="422"/>
      <c r="AIX856" s="422"/>
      <c r="AIY856" s="422"/>
      <c r="AIZ856" s="422"/>
      <c r="AJA856" s="422"/>
      <c r="AJB856" s="422"/>
      <c r="AJC856" s="422"/>
      <c r="AJD856" s="422"/>
      <c r="AJE856" s="422"/>
      <c r="AJF856" s="422"/>
      <c r="AJG856" s="422"/>
      <c r="AJH856" s="422"/>
      <c r="AJI856" s="422"/>
      <c r="AJJ856" s="422"/>
      <c r="AJK856" s="422"/>
      <c r="AJL856" s="422"/>
      <c r="AJM856" s="422"/>
      <c r="AJN856" s="422"/>
      <c r="AJO856" s="422"/>
      <c r="AJP856" s="422"/>
      <c r="AJQ856" s="422"/>
      <c r="AJR856" s="422"/>
      <c r="AJS856" s="422"/>
      <c r="AJT856" s="422"/>
      <c r="AJU856" s="422"/>
      <c r="AJV856" s="422"/>
      <c r="AJW856" s="422"/>
      <c r="AJX856" s="422"/>
      <c r="AJY856" s="422"/>
      <c r="AJZ856" s="422"/>
      <c r="AKA856" s="422"/>
      <c r="AKB856" s="422"/>
      <c r="AKC856" s="422"/>
      <c r="AKD856" s="422"/>
      <c r="AKE856" s="422"/>
      <c r="AKF856" s="422"/>
      <c r="AKG856" s="422"/>
      <c r="AKH856" s="422"/>
      <c r="AKI856" s="422"/>
      <c r="AKJ856" s="422"/>
      <c r="AKK856" s="422"/>
      <c r="AKL856" s="422"/>
      <c r="AKM856" s="422"/>
      <c r="AKN856" s="422"/>
      <c r="AKO856" s="422"/>
      <c r="AKP856" s="422"/>
      <c r="AKQ856" s="422"/>
      <c r="AKR856" s="422"/>
      <c r="AKS856" s="422"/>
      <c r="AKT856" s="422"/>
      <c r="AKU856" s="422"/>
      <c r="AKV856" s="422"/>
      <c r="AKW856" s="422"/>
      <c r="AKX856" s="422"/>
      <c r="AKY856" s="422"/>
      <c r="AKZ856" s="422"/>
      <c r="ALA856" s="422"/>
      <c r="ALB856" s="422"/>
      <c r="ALC856" s="422"/>
      <c r="ALD856" s="422"/>
      <c r="ALE856" s="422"/>
      <c r="ALF856" s="422"/>
      <c r="ALG856" s="422"/>
      <c r="ALH856" s="422"/>
      <c r="ALI856" s="422"/>
      <c r="ALJ856" s="422"/>
      <c r="ALK856" s="422"/>
      <c r="ALL856" s="422"/>
      <c r="ALM856" s="422"/>
      <c r="ALN856" s="422"/>
      <c r="ALO856" s="422"/>
      <c r="ALP856" s="422"/>
      <c r="ALQ856" s="422"/>
      <c r="ALR856" s="422"/>
      <c r="ALS856" s="422"/>
      <c r="ALT856" s="422"/>
      <c r="ALU856" s="422"/>
      <c r="ALV856" s="422"/>
      <c r="ALW856" s="422"/>
      <c r="ALX856" s="422"/>
      <c r="ALY856" s="422"/>
      <c r="ALZ856" s="422"/>
      <c r="AMA856" s="422"/>
      <c r="AMB856" s="422"/>
      <c r="AMC856" s="422"/>
      <c r="AMD856" s="422"/>
      <c r="AME856" s="422"/>
      <c r="AMF856" s="422"/>
      <c r="AMG856" s="422"/>
      <c r="AMH856" s="422"/>
      <c r="AMI856" s="422"/>
      <c r="AMJ856" s="422"/>
      <c r="AMK856" s="422"/>
      <c r="AML856" s="422"/>
      <c r="AMM856" s="422"/>
      <c r="AMN856" s="422"/>
      <c r="AMO856" s="422"/>
      <c r="AMP856" s="422"/>
      <c r="AMQ856" s="422"/>
      <c r="AMR856" s="422"/>
      <c r="AMS856" s="422"/>
      <c r="AMT856" s="422"/>
      <c r="AMU856" s="422"/>
      <c r="AMV856" s="422"/>
      <c r="AMW856" s="422"/>
      <c r="AMX856" s="422"/>
    </row>
    <row r="857" spans="1:1038" s="398" customFormat="1" ht="18" customHeight="1">
      <c r="A857" s="548" t="s">
        <v>2392</v>
      </c>
      <c r="B857" s="543" t="s">
        <v>1647</v>
      </c>
      <c r="C857" s="226"/>
      <c r="D857" s="225" t="s">
        <v>1279</v>
      </c>
      <c r="E857" s="226">
        <v>101</v>
      </c>
      <c r="F857" s="226">
        <v>4</v>
      </c>
      <c r="G857" s="391" t="str">
        <f t="shared" si="601"/>
        <v>101-4</v>
      </c>
      <c r="H857" s="226">
        <f>I856</f>
        <v>10.5</v>
      </c>
      <c r="I857" s="226">
        <v>37</v>
      </c>
      <c r="J857" s="544">
        <f t="shared" si="605"/>
        <v>0</v>
      </c>
      <c r="K857" s="545" t="b">
        <f>IF(J858=1,IF(((VLOOKUP($G857,[4]Depth_Lookup!$A$3:$J$550,9,FALSE))-(I857/100))=0,"Good",IF(((VLOOKUP($G857,[4]Depth_Lookup!$A$3:$J$550,9,FALSE))-(I857/100))&gt;0,"Too Short","Too Long")))</f>
        <v>0</v>
      </c>
      <c r="L857" s="171">
        <f>(VLOOKUP($G857,Depth_Lookup!$A$3:$J$410,10,FALSE))+(H857/100)</f>
        <v>266.21500000000003</v>
      </c>
      <c r="M857" s="171">
        <f>(VLOOKUP($G857,Depth_Lookup!$A$3:$J$410,10,FALSE))+(I857/100)</f>
        <v>266.48</v>
      </c>
      <c r="N857" s="232" t="s">
        <v>2401</v>
      </c>
      <c r="O857" s="226">
        <v>2</v>
      </c>
      <c r="P857" s="226" t="s">
        <v>853</v>
      </c>
      <c r="Q857" s="226" t="s">
        <v>125</v>
      </c>
      <c r="R857" s="391" t="str">
        <f t="shared" si="602"/>
        <v>SerpentinizedHarzburgite</v>
      </c>
      <c r="S857" s="226" t="s">
        <v>2400</v>
      </c>
      <c r="T857" s="226" t="s">
        <v>2400</v>
      </c>
      <c r="U857" s="226" t="s">
        <v>108</v>
      </c>
      <c r="V857" s="226" t="s">
        <v>509</v>
      </c>
      <c r="W857" s="226" t="s">
        <v>2393</v>
      </c>
      <c r="X857" s="392">
        <f>VLOOKUP(W857,[4]definitions_list_lookup!$A$13:$B$19,2,0)</f>
        <v>5</v>
      </c>
      <c r="Y857" s="226" t="s">
        <v>90</v>
      </c>
      <c r="Z857" s="226" t="s">
        <v>91</v>
      </c>
      <c r="AA857" s="226"/>
      <c r="AB857" s="226"/>
      <c r="AC857" s="226"/>
      <c r="AD857" s="226"/>
      <c r="AE857" s="393"/>
      <c r="AF857" s="391" t="e">
        <f>VLOOKUP(AE857,[4]definitions_list_mag!$V$12:$W$15,2,0)</f>
        <v>#N/A</v>
      </c>
      <c r="AG857" s="394"/>
      <c r="AH857" s="226"/>
      <c r="AI857" s="257">
        <f t="shared" si="606"/>
        <v>73</v>
      </c>
      <c r="AJ857" s="226"/>
      <c r="AK857" s="226"/>
      <c r="AL857" s="226"/>
      <c r="AM857" s="226"/>
      <c r="AN857" s="226"/>
      <c r="AO857" s="257"/>
      <c r="AP857" s="226"/>
      <c r="AQ857" s="226"/>
      <c r="AR857" s="226"/>
      <c r="AS857" s="226"/>
      <c r="AT857" s="226"/>
      <c r="AU857" s="257">
        <v>1</v>
      </c>
      <c r="AV857" s="226">
        <v>1</v>
      </c>
      <c r="AW857" s="226">
        <v>0.5</v>
      </c>
      <c r="AX857" s="226" t="s">
        <v>110</v>
      </c>
      <c r="AY857" s="226" t="s">
        <v>103</v>
      </c>
      <c r="AZ857" s="226"/>
      <c r="BA857" s="257">
        <v>25</v>
      </c>
      <c r="BB857" s="226">
        <v>5</v>
      </c>
      <c r="BC857" s="226">
        <v>2</v>
      </c>
      <c r="BD857" s="226" t="s">
        <v>118</v>
      </c>
      <c r="BE857" s="226" t="s">
        <v>103</v>
      </c>
      <c r="BF857" s="226"/>
      <c r="BG857" s="257"/>
      <c r="BH857" s="226"/>
      <c r="BI857" s="226"/>
      <c r="BJ857" s="226"/>
      <c r="BK857" s="226"/>
      <c r="BL857" s="226"/>
      <c r="BM857" s="257">
        <v>1</v>
      </c>
      <c r="BN857" s="226">
        <v>1</v>
      </c>
      <c r="BO857" s="226">
        <v>0.5</v>
      </c>
      <c r="BP857" s="226"/>
      <c r="BQ857" s="226"/>
      <c r="BR857" s="226"/>
      <c r="BS857" s="226"/>
      <c r="BT857" s="226"/>
      <c r="BU857" s="226"/>
      <c r="BV857" s="226"/>
      <c r="BW857" s="226"/>
      <c r="BX857" s="226"/>
      <c r="BY857" s="257"/>
      <c r="BZ857" s="226"/>
      <c r="CA857" s="226"/>
      <c r="CB857" s="226"/>
      <c r="CC857" s="226"/>
      <c r="CD857" s="226"/>
      <c r="CE857" s="226"/>
      <c r="CF857" s="399">
        <f t="shared" si="603"/>
        <v>100</v>
      </c>
      <c r="CG857" s="145"/>
      <c r="CH857" s="150" t="s">
        <v>1360</v>
      </c>
      <c r="CI857" s="150">
        <v>100</v>
      </c>
      <c r="CJ857" s="150" t="s">
        <v>514</v>
      </c>
      <c r="CK857" s="158"/>
      <c r="CL857" s="395"/>
      <c r="CM857" s="395"/>
      <c r="CN857" s="395"/>
      <c r="CO857" s="395"/>
      <c r="CP857" s="395"/>
      <c r="CQ857" s="395"/>
      <c r="CR857" s="395"/>
      <c r="CS857" s="395"/>
      <c r="CT857" s="395"/>
      <c r="CU857" s="395"/>
      <c r="CV857" s="395"/>
      <c r="CW857" s="395"/>
      <c r="CX857" s="395"/>
      <c r="CY857" s="395"/>
      <c r="CZ857" s="395"/>
      <c r="DA857" s="395"/>
      <c r="DB857" s="395">
        <v>80</v>
      </c>
      <c r="DC857" s="257">
        <v>20</v>
      </c>
      <c r="DD857" s="395"/>
      <c r="DE857" s="395"/>
      <c r="DF857" s="395"/>
      <c r="DG857" s="395"/>
      <c r="DH857" s="395"/>
      <c r="DI857" s="395"/>
      <c r="DJ857" s="395"/>
      <c r="DK857" s="396">
        <f t="shared" si="604"/>
        <v>100</v>
      </c>
      <c r="DL857" s="259"/>
      <c r="DM857" s="395"/>
      <c r="DN857" s="395"/>
      <c r="DO857" s="397"/>
      <c r="DQ857" s="259"/>
      <c r="DR857" s="397"/>
      <c r="DS857" s="259"/>
      <c r="DT857" s="263" t="s">
        <v>2402</v>
      </c>
      <c r="DU857" s="256"/>
      <c r="DV857" s="256"/>
      <c r="DW857" s="400" t="e">
        <f>VLOOKUP(P857,[4]definitions_list_lookup!$K$30:$L$54,2,0)</f>
        <v>#N/A</v>
      </c>
      <c r="DX857" s="155" t="s">
        <v>1838</v>
      </c>
      <c r="DY857" s="155" t="s">
        <v>2395</v>
      </c>
      <c r="DZ857" s="546"/>
      <c r="EA857" s="104"/>
      <c r="EB857" s="256"/>
      <c r="EC857" s="104"/>
      <c r="ED857" s="229" t="s">
        <v>2517</v>
      </c>
      <c r="EE857" s="401"/>
      <c r="EF857" s="402"/>
      <c r="EG857" s="401"/>
      <c r="EH857" s="403"/>
      <c r="EI857" s="404"/>
      <c r="EJ857" s="405"/>
      <c r="EK857" s="406"/>
      <c r="EL857" s="401"/>
      <c r="EM857" s="403"/>
      <c r="EN857" s="403"/>
      <c r="EO857" s="407"/>
      <c r="EP857" s="407"/>
      <c r="EQ857" s="407"/>
      <c r="ER857" s="407"/>
      <c r="ES857" s="407"/>
      <c r="ET857" s="407"/>
      <c r="EU857" s="407"/>
      <c r="EV857" s="408"/>
      <c r="EW857" s="408"/>
      <c r="EX857" s="408"/>
      <c r="EY857" s="408"/>
      <c r="EZ857" s="192" t="e">
        <f t="shared" si="574"/>
        <v>#DIV/0!</v>
      </c>
      <c r="FA857" s="192" t="e">
        <f t="shared" si="575"/>
        <v>#DIV/0!</v>
      </c>
      <c r="FB857" s="192" t="e">
        <f t="shared" si="576"/>
        <v>#DIV/0!</v>
      </c>
      <c r="FC857" s="192" t="e">
        <f t="shared" si="577"/>
        <v>#DIV/0!</v>
      </c>
      <c r="FD857" s="192" t="e">
        <f t="shared" si="578"/>
        <v>#DIV/0!</v>
      </c>
      <c r="FE857" s="193" t="e">
        <f t="shared" si="579"/>
        <v>#DIV/0!</v>
      </c>
      <c r="FF857" s="194" t="e">
        <f t="shared" si="580"/>
        <v>#DIV/0!</v>
      </c>
      <c r="FG857" s="401"/>
      <c r="FH857" s="403"/>
      <c r="FI857" s="778">
        <f t="shared" si="582"/>
        <v>0</v>
      </c>
      <c r="FJ857" s="779" t="e">
        <f t="shared" si="583"/>
        <v>#DIV/0!</v>
      </c>
      <c r="FK857" s="779" t="e">
        <f t="shared" si="584"/>
        <v>#DIV/0!</v>
      </c>
      <c r="FL857" s="780" t="e">
        <f t="shared" si="585"/>
        <v>#DIV/0!</v>
      </c>
      <c r="FM857" s="169" t="e">
        <f t="shared" si="586"/>
        <v>#DIV/0!</v>
      </c>
      <c r="FN857" s="783" t="e">
        <f t="shared" si="587"/>
        <v>#DIV/0!</v>
      </c>
      <c r="FO857" s="226"/>
      <c r="FP857" s="226"/>
      <c r="FQ857" s="226"/>
      <c r="FR857" s="226"/>
      <c r="FS857" s="226"/>
      <c r="FT857" s="226"/>
      <c r="FU857" s="226"/>
      <c r="FV857" s="226"/>
      <c r="FW857" s="226"/>
      <c r="FX857" s="226"/>
      <c r="FY857" s="226"/>
      <c r="FZ857" s="226"/>
      <c r="GA857" s="226"/>
      <c r="GB857" s="226"/>
      <c r="GC857" s="226"/>
      <c r="GD857" s="226"/>
      <c r="GE857" s="226"/>
      <c r="GF857" s="226"/>
      <c r="GG857" s="226"/>
      <c r="GH857" s="226"/>
      <c r="GI857" s="226"/>
      <c r="GJ857" s="226"/>
      <c r="GK857" s="226"/>
      <c r="GL857" s="226"/>
      <c r="GM857" s="226"/>
      <c r="GN857" s="226"/>
      <c r="GO857" s="226"/>
      <c r="GP857" s="226"/>
      <c r="GQ857" s="226"/>
      <c r="GR857" s="226"/>
      <c r="GS857" s="226"/>
      <c r="GT857" s="226"/>
      <c r="GU857" s="226"/>
      <c r="GV857" s="226"/>
      <c r="GW857" s="226"/>
      <c r="GX857" s="226"/>
      <c r="GY857" s="226"/>
      <c r="GZ857" s="226"/>
      <c r="HA857" s="226"/>
      <c r="HB857" s="226"/>
      <c r="HC857" s="226"/>
      <c r="HD857" s="226"/>
      <c r="HE857" s="226"/>
      <c r="HF857" s="226"/>
      <c r="HG857" s="226"/>
      <c r="HH857" s="226"/>
      <c r="HI857" s="226"/>
      <c r="HJ857" s="226"/>
      <c r="HK857" s="226"/>
      <c r="HL857" s="226"/>
      <c r="HM857" s="226"/>
      <c r="HN857" s="226"/>
      <c r="HO857" s="226"/>
      <c r="HP857" s="226"/>
      <c r="HQ857" s="226"/>
      <c r="HR857" s="226"/>
      <c r="HS857" s="226"/>
      <c r="HT857" s="226"/>
      <c r="HU857" s="226"/>
      <c r="HV857" s="226"/>
      <c r="HW857" s="226"/>
      <c r="HX857" s="226"/>
      <c r="HY857" s="226"/>
      <c r="HZ857" s="226"/>
      <c r="IA857" s="226"/>
      <c r="IB857" s="226"/>
      <c r="IC857" s="226"/>
      <c r="ID857" s="226"/>
      <c r="IE857" s="226"/>
      <c r="IF857" s="226"/>
      <c r="IG857" s="226"/>
      <c r="IH857" s="226"/>
      <c r="II857" s="226"/>
      <c r="IJ857" s="226"/>
      <c r="IK857" s="226"/>
      <c r="IL857" s="226"/>
      <c r="IM857" s="226"/>
      <c r="IN857" s="226"/>
      <c r="IO857" s="226"/>
      <c r="IP857" s="226"/>
      <c r="IQ857" s="226"/>
      <c r="IR857" s="226"/>
      <c r="IS857" s="226"/>
      <c r="IT857" s="226"/>
      <c r="IU857" s="226"/>
      <c r="IV857" s="226"/>
      <c r="IW857" s="226"/>
      <c r="IX857" s="226"/>
      <c r="IY857" s="226"/>
      <c r="IZ857" s="226"/>
      <c r="JA857" s="226"/>
      <c r="JB857" s="226"/>
      <c r="JC857" s="226"/>
      <c r="JD857" s="226"/>
      <c r="JE857" s="226"/>
      <c r="JF857" s="226"/>
      <c r="JG857" s="226"/>
      <c r="JH857" s="226"/>
      <c r="JI857" s="226"/>
      <c r="JJ857" s="226"/>
      <c r="JK857" s="226"/>
      <c r="JL857" s="226"/>
      <c r="JM857" s="226"/>
      <c r="JN857" s="226"/>
      <c r="JO857" s="226"/>
      <c r="JP857" s="226"/>
      <c r="JQ857" s="226"/>
      <c r="JR857" s="226"/>
      <c r="JS857" s="226"/>
      <c r="JT857" s="226"/>
      <c r="JU857" s="226"/>
      <c r="JV857" s="226"/>
      <c r="JW857" s="226"/>
      <c r="JX857" s="226"/>
      <c r="JY857" s="226"/>
      <c r="JZ857" s="226"/>
      <c r="KA857" s="226"/>
      <c r="KB857" s="226"/>
      <c r="KC857" s="226"/>
      <c r="KD857" s="226"/>
      <c r="KE857" s="226"/>
      <c r="KF857" s="226"/>
      <c r="KG857" s="226"/>
      <c r="KH857" s="226"/>
      <c r="KI857" s="226"/>
      <c r="KJ857" s="226"/>
      <c r="KK857" s="226"/>
      <c r="KL857" s="226"/>
      <c r="KM857" s="226"/>
      <c r="KN857" s="226"/>
      <c r="KO857" s="226"/>
      <c r="KP857" s="226"/>
      <c r="KQ857" s="226"/>
      <c r="KR857" s="226"/>
      <c r="KS857" s="226"/>
      <c r="KT857" s="226"/>
      <c r="KU857" s="226"/>
      <c r="KV857" s="226"/>
      <c r="KW857" s="226"/>
      <c r="KX857" s="226"/>
      <c r="KY857" s="226"/>
      <c r="KZ857" s="226"/>
      <c r="LA857" s="226"/>
      <c r="LB857" s="226"/>
      <c r="LC857" s="226"/>
      <c r="LD857" s="226"/>
      <c r="LE857" s="226"/>
      <c r="LF857" s="226"/>
      <c r="LG857" s="226"/>
      <c r="LH857" s="226"/>
      <c r="LI857" s="226"/>
      <c r="LJ857" s="226"/>
      <c r="LK857" s="226"/>
      <c r="LL857" s="226"/>
      <c r="LM857" s="226"/>
      <c r="LN857" s="226"/>
      <c r="LO857" s="226"/>
      <c r="LP857" s="226"/>
      <c r="LQ857" s="226"/>
      <c r="LR857" s="226"/>
      <c r="LS857" s="226"/>
      <c r="LT857" s="226"/>
      <c r="LU857" s="226"/>
      <c r="LV857" s="226"/>
      <c r="LW857" s="226"/>
      <c r="LX857" s="226"/>
      <c r="LY857" s="226"/>
      <c r="LZ857" s="226"/>
      <c r="MA857" s="226"/>
      <c r="MB857" s="226"/>
      <c r="MC857" s="226"/>
      <c r="MD857" s="226"/>
      <c r="ME857" s="226"/>
      <c r="MF857" s="226"/>
      <c r="MG857" s="226"/>
      <c r="MH857" s="226"/>
      <c r="MI857" s="226"/>
      <c r="MJ857" s="226"/>
      <c r="MK857" s="226"/>
      <c r="ML857" s="226"/>
      <c r="MM857" s="226"/>
      <c r="MN857" s="226"/>
      <c r="MO857" s="226"/>
      <c r="MP857" s="226"/>
      <c r="MQ857" s="226"/>
      <c r="MR857" s="226"/>
      <c r="MS857" s="226"/>
      <c r="MT857" s="226"/>
      <c r="MU857" s="226"/>
      <c r="MV857" s="226"/>
      <c r="MW857" s="226"/>
      <c r="MX857" s="226"/>
      <c r="MY857" s="226"/>
      <c r="MZ857" s="226"/>
      <c r="NA857" s="226"/>
      <c r="NB857" s="226"/>
      <c r="NC857" s="226"/>
      <c r="ND857" s="226"/>
      <c r="NE857" s="226"/>
      <c r="NF857" s="226"/>
      <c r="NG857" s="226"/>
      <c r="NH857" s="226"/>
      <c r="NI857" s="226"/>
      <c r="NJ857" s="226"/>
      <c r="NK857" s="226"/>
      <c r="NL857" s="226"/>
      <c r="NM857" s="226"/>
      <c r="NN857" s="226"/>
      <c r="NO857" s="226"/>
      <c r="NP857" s="226"/>
      <c r="NQ857" s="226"/>
      <c r="NR857" s="226"/>
      <c r="NS857" s="226"/>
      <c r="NT857" s="226"/>
      <c r="NU857" s="226"/>
      <c r="NV857" s="226"/>
      <c r="NW857" s="226"/>
      <c r="NX857" s="226"/>
      <c r="NY857" s="226"/>
      <c r="NZ857" s="226"/>
      <c r="OA857" s="226"/>
      <c r="OB857" s="226"/>
      <c r="OC857" s="226"/>
      <c r="OD857" s="226"/>
      <c r="OE857" s="226"/>
      <c r="OF857" s="226"/>
      <c r="OG857" s="226"/>
      <c r="OH857" s="226"/>
      <c r="OI857" s="226"/>
      <c r="OJ857" s="226"/>
      <c r="OK857" s="226"/>
      <c r="OL857" s="226"/>
      <c r="OM857" s="226"/>
      <c r="ON857" s="226"/>
      <c r="OO857" s="226"/>
      <c r="OP857" s="226"/>
      <c r="OQ857" s="226"/>
      <c r="OR857" s="226"/>
      <c r="OS857" s="226"/>
      <c r="OT857" s="226"/>
      <c r="OU857" s="226"/>
      <c r="OV857" s="226"/>
      <c r="OW857" s="226"/>
      <c r="OX857" s="226"/>
      <c r="OY857" s="226"/>
      <c r="OZ857" s="226"/>
      <c r="PA857" s="226"/>
      <c r="PB857" s="226"/>
      <c r="PC857" s="226"/>
      <c r="PD857" s="226"/>
      <c r="PE857" s="226"/>
      <c r="PF857" s="226"/>
      <c r="PG857" s="226"/>
      <c r="PH857" s="226"/>
      <c r="PI857" s="226"/>
      <c r="PJ857" s="226"/>
      <c r="PK857" s="226"/>
      <c r="PL857" s="226"/>
      <c r="PM857" s="226"/>
      <c r="PN857" s="226"/>
      <c r="PO857" s="226"/>
      <c r="PP857" s="226"/>
      <c r="PQ857" s="226"/>
      <c r="PR857" s="226"/>
      <c r="PS857" s="226"/>
      <c r="PT857" s="226"/>
      <c r="PU857" s="226"/>
      <c r="PV857" s="226"/>
      <c r="PW857" s="226"/>
      <c r="PX857" s="226"/>
      <c r="PY857" s="226"/>
      <c r="PZ857" s="226"/>
      <c r="QA857" s="226"/>
      <c r="QB857" s="226"/>
      <c r="QC857" s="226"/>
      <c r="QD857" s="226"/>
      <c r="QE857" s="226"/>
      <c r="QF857" s="226"/>
      <c r="QG857" s="226"/>
      <c r="QH857" s="226"/>
      <c r="QI857" s="226"/>
      <c r="QJ857" s="226"/>
      <c r="QK857" s="226"/>
      <c r="QL857" s="226"/>
      <c r="QM857" s="226"/>
      <c r="QN857" s="226"/>
      <c r="QO857" s="226"/>
      <c r="QP857" s="226"/>
      <c r="QQ857" s="226"/>
      <c r="QR857" s="226"/>
      <c r="QS857" s="226"/>
      <c r="QT857" s="226"/>
      <c r="QU857" s="226"/>
      <c r="QV857" s="226"/>
      <c r="QW857" s="226"/>
      <c r="QX857" s="226"/>
      <c r="QY857" s="226"/>
      <c r="QZ857" s="226"/>
      <c r="RA857" s="226"/>
      <c r="RB857" s="226"/>
      <c r="RC857" s="226"/>
      <c r="RD857" s="226"/>
      <c r="RE857" s="226"/>
      <c r="RF857" s="226"/>
      <c r="RG857" s="226"/>
      <c r="RH857" s="226"/>
      <c r="RI857" s="226"/>
      <c r="RJ857" s="226"/>
      <c r="RK857" s="226"/>
      <c r="RL857" s="226"/>
      <c r="RM857" s="226"/>
      <c r="RN857" s="226"/>
      <c r="RO857" s="226"/>
      <c r="RP857" s="226"/>
      <c r="RQ857" s="226"/>
      <c r="RR857" s="226"/>
      <c r="RS857" s="226"/>
      <c r="RT857" s="226"/>
      <c r="RU857" s="226"/>
      <c r="RV857" s="226"/>
      <c r="RW857" s="226"/>
      <c r="RX857" s="226"/>
      <c r="RY857" s="226"/>
      <c r="RZ857" s="226"/>
      <c r="SA857" s="226"/>
      <c r="SB857" s="226"/>
      <c r="SC857" s="226"/>
      <c r="SD857" s="226"/>
      <c r="SE857" s="226"/>
      <c r="SF857" s="226"/>
      <c r="SG857" s="226"/>
      <c r="SH857" s="226"/>
      <c r="SI857" s="226"/>
      <c r="SJ857" s="226"/>
      <c r="SK857" s="226"/>
      <c r="SL857" s="226"/>
      <c r="SM857" s="226"/>
      <c r="SN857" s="226"/>
      <c r="SO857" s="226"/>
      <c r="SP857" s="226"/>
      <c r="SQ857" s="226"/>
      <c r="SR857" s="226"/>
      <c r="SS857" s="226"/>
      <c r="ST857" s="226"/>
      <c r="SU857" s="226"/>
      <c r="SV857" s="226"/>
      <c r="SW857" s="226"/>
      <c r="SX857" s="226"/>
      <c r="SY857" s="226"/>
      <c r="SZ857" s="226"/>
      <c r="TA857" s="226"/>
      <c r="TB857" s="226"/>
      <c r="TC857" s="226"/>
      <c r="TD857" s="226"/>
      <c r="TE857" s="226"/>
      <c r="TF857" s="226"/>
      <c r="TG857" s="226"/>
      <c r="TH857" s="226"/>
      <c r="TI857" s="226"/>
      <c r="TJ857" s="226"/>
      <c r="TK857" s="226"/>
      <c r="TL857" s="226"/>
      <c r="TM857" s="226"/>
      <c r="TN857" s="226"/>
      <c r="TO857" s="226"/>
      <c r="TP857" s="226"/>
      <c r="TQ857" s="226"/>
      <c r="TR857" s="226"/>
      <c r="TS857" s="226"/>
      <c r="TT857" s="226"/>
      <c r="TU857" s="226"/>
      <c r="TV857" s="226"/>
      <c r="TW857" s="226"/>
      <c r="TX857" s="226"/>
      <c r="TY857" s="226"/>
      <c r="TZ857" s="226"/>
      <c r="UA857" s="226"/>
      <c r="UB857" s="226"/>
      <c r="UC857" s="226"/>
      <c r="UD857" s="226"/>
      <c r="UE857" s="226"/>
      <c r="UF857" s="226"/>
      <c r="UG857" s="226"/>
      <c r="UH857" s="226"/>
      <c r="UI857" s="226"/>
      <c r="UJ857" s="226"/>
      <c r="UK857" s="226"/>
      <c r="UL857" s="226"/>
      <c r="UM857" s="226"/>
      <c r="UN857" s="226"/>
      <c r="UO857" s="226"/>
      <c r="UP857" s="226"/>
      <c r="UQ857" s="226"/>
      <c r="UR857" s="226"/>
      <c r="US857" s="226"/>
      <c r="UT857" s="226"/>
      <c r="UU857" s="226"/>
      <c r="UV857" s="226"/>
      <c r="UW857" s="226"/>
      <c r="UX857" s="226"/>
      <c r="UY857" s="226"/>
      <c r="UZ857" s="226"/>
      <c r="VA857" s="226"/>
      <c r="VB857" s="226"/>
      <c r="VC857" s="226"/>
      <c r="VD857" s="226"/>
      <c r="VE857" s="226"/>
      <c r="VF857" s="226"/>
      <c r="VG857" s="226"/>
      <c r="VH857" s="226"/>
      <c r="VI857" s="226"/>
      <c r="VJ857" s="226"/>
      <c r="VK857" s="226"/>
      <c r="VL857" s="226"/>
      <c r="VM857" s="226"/>
      <c r="VN857" s="226"/>
      <c r="VO857" s="226"/>
      <c r="VP857" s="226"/>
      <c r="VQ857" s="226"/>
      <c r="VR857" s="226"/>
      <c r="VS857" s="226"/>
      <c r="VT857" s="226"/>
      <c r="VU857" s="226"/>
      <c r="VV857" s="226"/>
      <c r="VW857" s="226"/>
      <c r="VX857" s="226"/>
      <c r="VY857" s="226"/>
      <c r="VZ857" s="226"/>
      <c r="WA857" s="226"/>
      <c r="WB857" s="226"/>
      <c r="WC857" s="226"/>
      <c r="WD857" s="226"/>
      <c r="WE857" s="226"/>
      <c r="WF857" s="226"/>
      <c r="WG857" s="226"/>
      <c r="WH857" s="226"/>
      <c r="WI857" s="226"/>
      <c r="WJ857" s="226"/>
      <c r="WK857" s="226"/>
      <c r="WL857" s="226"/>
      <c r="WM857" s="226"/>
      <c r="WN857" s="226"/>
      <c r="WO857" s="226"/>
      <c r="WP857" s="226"/>
      <c r="WQ857" s="226"/>
      <c r="WR857" s="226"/>
      <c r="WS857" s="226"/>
      <c r="WT857" s="226"/>
      <c r="WU857" s="226"/>
      <c r="WV857" s="226"/>
      <c r="WW857" s="226"/>
      <c r="WX857" s="226"/>
      <c r="WY857" s="226"/>
      <c r="WZ857" s="226"/>
      <c r="XA857" s="226"/>
      <c r="XB857" s="226"/>
      <c r="XC857" s="226"/>
      <c r="XD857" s="226"/>
      <c r="XE857" s="226"/>
      <c r="XF857" s="226"/>
      <c r="XG857" s="226"/>
      <c r="XH857" s="226"/>
      <c r="XI857" s="226"/>
      <c r="XJ857" s="226"/>
      <c r="XK857" s="226"/>
      <c r="XL857" s="226"/>
      <c r="XM857" s="226"/>
      <c r="XN857" s="226"/>
      <c r="XO857" s="226"/>
      <c r="XP857" s="226"/>
      <c r="XQ857" s="226"/>
      <c r="XR857" s="226"/>
      <c r="XS857" s="226"/>
      <c r="XT857" s="226"/>
      <c r="XU857" s="226"/>
      <c r="XV857" s="226"/>
      <c r="XW857" s="226"/>
      <c r="XX857" s="226"/>
      <c r="XY857" s="226"/>
      <c r="XZ857" s="226"/>
      <c r="YA857" s="226"/>
      <c r="YB857" s="226"/>
      <c r="YC857" s="226"/>
      <c r="YD857" s="226"/>
      <c r="YE857" s="226"/>
      <c r="YF857" s="226"/>
      <c r="YG857" s="226"/>
      <c r="YH857" s="226"/>
      <c r="YI857" s="226"/>
      <c r="YJ857" s="226"/>
      <c r="YK857" s="226"/>
      <c r="YL857" s="226"/>
      <c r="YM857" s="226"/>
      <c r="YN857" s="226"/>
      <c r="YO857" s="226"/>
      <c r="YP857" s="226"/>
      <c r="YQ857" s="226"/>
      <c r="YR857" s="226"/>
      <c r="YS857" s="226"/>
      <c r="YT857" s="226"/>
      <c r="YU857" s="226"/>
      <c r="YV857" s="226"/>
      <c r="YW857" s="226"/>
      <c r="YX857" s="226"/>
      <c r="YY857" s="226"/>
      <c r="YZ857" s="226"/>
      <c r="ZA857" s="226"/>
      <c r="ZB857" s="226"/>
      <c r="ZC857" s="226"/>
      <c r="ZD857" s="226"/>
      <c r="ZE857" s="226"/>
      <c r="ZF857" s="226"/>
      <c r="ZG857" s="226"/>
      <c r="ZH857" s="226"/>
      <c r="ZI857" s="226"/>
      <c r="ZJ857" s="226"/>
      <c r="ZK857" s="226"/>
      <c r="ZL857" s="226"/>
      <c r="ZM857" s="226"/>
      <c r="ZN857" s="226"/>
      <c r="ZO857" s="226"/>
      <c r="ZP857" s="226"/>
      <c r="ZQ857" s="226"/>
      <c r="ZR857" s="226"/>
      <c r="ZS857" s="226"/>
      <c r="ZT857" s="226"/>
      <c r="ZU857" s="226"/>
      <c r="ZV857" s="226"/>
      <c r="ZW857" s="226"/>
      <c r="ZX857" s="226"/>
      <c r="ZY857" s="226"/>
      <c r="ZZ857" s="226"/>
      <c r="AAA857" s="226"/>
      <c r="AAB857" s="226"/>
      <c r="AAC857" s="226"/>
      <c r="AAD857" s="226"/>
      <c r="AAE857" s="226"/>
      <c r="AAF857" s="226"/>
      <c r="AAG857" s="226"/>
      <c r="AAH857" s="226"/>
      <c r="AAI857" s="226"/>
      <c r="AAJ857" s="226"/>
      <c r="AAK857" s="226"/>
      <c r="AAL857" s="226"/>
      <c r="AAM857" s="226"/>
      <c r="AAN857" s="226"/>
      <c r="AAO857" s="226"/>
      <c r="AAP857" s="226"/>
      <c r="AAQ857" s="226"/>
      <c r="AAR857" s="226"/>
      <c r="AAS857" s="226"/>
      <c r="AAT857" s="226"/>
      <c r="AAU857" s="226"/>
      <c r="AAV857" s="226"/>
      <c r="AAW857" s="226"/>
      <c r="AAX857" s="226"/>
      <c r="AAY857" s="226"/>
      <c r="AAZ857" s="226"/>
      <c r="ABA857" s="226"/>
      <c r="ABB857" s="226"/>
      <c r="ABC857" s="226"/>
      <c r="ABD857" s="226"/>
      <c r="ABE857" s="226"/>
      <c r="ABF857" s="226"/>
      <c r="ABG857" s="226"/>
      <c r="ABH857" s="226"/>
      <c r="ABI857" s="226"/>
      <c r="ABJ857" s="226"/>
      <c r="ABK857" s="226"/>
      <c r="ABL857" s="226"/>
      <c r="ABM857" s="226"/>
      <c r="ABN857" s="226"/>
      <c r="ABO857" s="226"/>
      <c r="ABP857" s="226"/>
      <c r="ABQ857" s="226"/>
      <c r="ABR857" s="226"/>
      <c r="ABS857" s="226"/>
      <c r="ABT857" s="226"/>
      <c r="ABU857" s="226"/>
      <c r="ABV857" s="226"/>
      <c r="ABW857" s="226"/>
      <c r="ABX857" s="226"/>
      <c r="ABY857" s="226"/>
      <c r="ABZ857" s="226"/>
      <c r="ACA857" s="226"/>
      <c r="ACB857" s="226"/>
      <c r="ACC857" s="226"/>
      <c r="ACD857" s="226"/>
      <c r="ACE857" s="226"/>
      <c r="ACF857" s="226"/>
      <c r="ACG857" s="226"/>
      <c r="ACH857" s="226"/>
      <c r="ACI857" s="226"/>
      <c r="ACJ857" s="226"/>
      <c r="ACK857" s="226"/>
      <c r="ACL857" s="226"/>
      <c r="ACM857" s="226"/>
      <c r="ACN857" s="226"/>
      <c r="ACO857" s="226"/>
      <c r="ACP857" s="226"/>
      <c r="ACQ857" s="226"/>
      <c r="ACR857" s="226"/>
      <c r="ACS857" s="226"/>
      <c r="ACT857" s="226"/>
      <c r="ACU857" s="226"/>
      <c r="ACV857" s="226"/>
      <c r="ACW857" s="226"/>
      <c r="ACX857" s="226"/>
      <c r="ACY857" s="226"/>
      <c r="ACZ857" s="226"/>
      <c r="ADA857" s="226"/>
      <c r="ADB857" s="226"/>
      <c r="ADC857" s="226"/>
      <c r="ADD857" s="226"/>
      <c r="ADE857" s="226"/>
      <c r="ADF857" s="226"/>
      <c r="ADG857" s="226"/>
      <c r="ADH857" s="226"/>
      <c r="ADI857" s="226"/>
      <c r="ADJ857" s="226"/>
      <c r="ADK857" s="226"/>
      <c r="ADL857" s="226"/>
      <c r="ADM857" s="226"/>
      <c r="ADN857" s="226"/>
      <c r="ADO857" s="226"/>
      <c r="ADP857" s="226"/>
      <c r="ADQ857" s="226"/>
      <c r="ADR857" s="226"/>
      <c r="ADS857" s="226"/>
      <c r="ADT857" s="226"/>
      <c r="ADU857" s="226"/>
      <c r="ADV857" s="226"/>
      <c r="ADW857" s="226"/>
      <c r="ADX857" s="226"/>
      <c r="ADY857" s="226"/>
      <c r="ADZ857" s="226"/>
      <c r="AEA857" s="226"/>
      <c r="AEB857" s="226"/>
      <c r="AEC857" s="226"/>
      <c r="AED857" s="226"/>
      <c r="AEE857" s="226"/>
      <c r="AEF857" s="226"/>
      <c r="AEG857" s="226"/>
      <c r="AEH857" s="226"/>
      <c r="AEI857" s="226"/>
      <c r="AEJ857" s="226"/>
      <c r="AEK857" s="226"/>
      <c r="AEL857" s="226"/>
      <c r="AEM857" s="226"/>
      <c r="AEN857" s="226"/>
      <c r="AEO857" s="226"/>
      <c r="AEP857" s="226"/>
      <c r="AEQ857" s="226"/>
      <c r="AER857" s="226"/>
      <c r="AES857" s="226"/>
      <c r="AET857" s="226"/>
      <c r="AEU857" s="226"/>
      <c r="AEV857" s="226"/>
      <c r="AEW857" s="226"/>
      <c r="AEX857" s="226"/>
      <c r="AEY857" s="226"/>
      <c r="AEZ857" s="226"/>
      <c r="AFA857" s="226"/>
      <c r="AFB857" s="226"/>
      <c r="AFC857" s="226"/>
      <c r="AFD857" s="226"/>
      <c r="AFE857" s="226"/>
      <c r="AFF857" s="226"/>
      <c r="AFG857" s="226"/>
      <c r="AFH857" s="226"/>
      <c r="AFI857" s="226"/>
      <c r="AFJ857" s="226"/>
      <c r="AFK857" s="226"/>
      <c r="AFL857" s="226"/>
      <c r="AFM857" s="226"/>
      <c r="AFN857" s="226"/>
      <c r="AFO857" s="226"/>
      <c r="AFP857" s="226"/>
      <c r="AFQ857" s="226"/>
      <c r="AFR857" s="226"/>
      <c r="AFS857" s="226"/>
      <c r="AFT857" s="226"/>
      <c r="AFU857" s="226"/>
      <c r="AFV857" s="226"/>
      <c r="AFW857" s="226"/>
      <c r="AFX857" s="226"/>
      <c r="AFY857" s="226"/>
      <c r="AFZ857" s="226"/>
      <c r="AGA857" s="226"/>
      <c r="AGB857" s="226"/>
      <c r="AGC857" s="226"/>
      <c r="AGD857" s="226"/>
      <c r="AGE857" s="226"/>
      <c r="AGF857" s="226"/>
      <c r="AGG857" s="226"/>
      <c r="AGH857" s="226"/>
      <c r="AGI857" s="226"/>
      <c r="AGJ857" s="226"/>
      <c r="AGK857" s="226"/>
      <c r="AGL857" s="226"/>
      <c r="AGM857" s="226"/>
      <c r="AGN857" s="226"/>
      <c r="AGO857" s="226"/>
      <c r="AGP857" s="226"/>
      <c r="AGQ857" s="226"/>
      <c r="AGR857" s="226"/>
      <c r="AGS857" s="226"/>
      <c r="AGT857" s="226"/>
      <c r="AGU857" s="226"/>
      <c r="AGV857" s="226"/>
      <c r="AGW857" s="226"/>
      <c r="AGX857" s="226"/>
      <c r="AGY857" s="226"/>
      <c r="AGZ857" s="226"/>
      <c r="AHA857" s="226"/>
      <c r="AHB857" s="226"/>
      <c r="AHC857" s="226"/>
      <c r="AHD857" s="226"/>
      <c r="AHE857" s="226"/>
      <c r="AHF857" s="226"/>
      <c r="AHG857" s="226"/>
      <c r="AHH857" s="226"/>
      <c r="AHI857" s="226"/>
      <c r="AHJ857" s="226"/>
      <c r="AHK857" s="226"/>
      <c r="AHL857" s="226"/>
      <c r="AHM857" s="226"/>
      <c r="AHN857" s="226"/>
      <c r="AHO857" s="226"/>
      <c r="AHP857" s="226"/>
      <c r="AHQ857" s="226"/>
      <c r="AHR857" s="226"/>
      <c r="AHS857" s="226"/>
      <c r="AHT857" s="226"/>
      <c r="AHU857" s="226"/>
      <c r="AHV857" s="226"/>
      <c r="AHW857" s="226"/>
      <c r="AHX857" s="226"/>
      <c r="AHY857" s="226"/>
      <c r="AHZ857" s="226"/>
      <c r="AIA857" s="226"/>
      <c r="AIB857" s="226"/>
      <c r="AIC857" s="226"/>
      <c r="AID857" s="226"/>
      <c r="AIE857" s="226"/>
      <c r="AIF857" s="226"/>
      <c r="AIG857" s="226"/>
      <c r="AIH857" s="226"/>
      <c r="AII857" s="226"/>
      <c r="AIJ857" s="226"/>
      <c r="AIK857" s="226"/>
      <c r="AIL857" s="226"/>
      <c r="AIM857" s="226"/>
      <c r="AIN857" s="226"/>
      <c r="AIO857" s="226"/>
      <c r="AIP857" s="226"/>
      <c r="AIQ857" s="226"/>
      <c r="AIR857" s="226"/>
      <c r="AIS857" s="226"/>
      <c r="AIT857" s="226"/>
      <c r="AIU857" s="226"/>
      <c r="AIV857" s="226"/>
      <c r="AIW857" s="226"/>
      <c r="AIX857" s="226"/>
      <c r="AIY857" s="226"/>
      <c r="AIZ857" s="226"/>
      <c r="AJA857" s="226"/>
      <c r="AJB857" s="226"/>
      <c r="AJC857" s="226"/>
      <c r="AJD857" s="226"/>
      <c r="AJE857" s="226"/>
      <c r="AJF857" s="226"/>
      <c r="AJG857" s="226"/>
      <c r="AJH857" s="226"/>
      <c r="AJI857" s="226"/>
      <c r="AJJ857" s="226"/>
      <c r="AJK857" s="226"/>
      <c r="AJL857" s="226"/>
      <c r="AJM857" s="226"/>
      <c r="AJN857" s="226"/>
      <c r="AJO857" s="226"/>
      <c r="AJP857" s="226"/>
      <c r="AJQ857" s="226"/>
      <c r="AJR857" s="226"/>
      <c r="AJS857" s="226"/>
      <c r="AJT857" s="226"/>
      <c r="AJU857" s="226"/>
      <c r="AJV857" s="226"/>
      <c r="AJW857" s="226"/>
      <c r="AJX857" s="226"/>
      <c r="AJY857" s="226"/>
      <c r="AJZ857" s="226"/>
      <c r="AKA857" s="226"/>
      <c r="AKB857" s="226"/>
      <c r="AKC857" s="226"/>
      <c r="AKD857" s="226"/>
      <c r="AKE857" s="226"/>
      <c r="AKF857" s="226"/>
      <c r="AKG857" s="226"/>
      <c r="AKH857" s="226"/>
      <c r="AKI857" s="226"/>
      <c r="AKJ857" s="226"/>
      <c r="AKK857" s="226"/>
      <c r="AKL857" s="226"/>
      <c r="AKM857" s="226"/>
      <c r="AKN857" s="226"/>
      <c r="AKO857" s="226"/>
      <c r="AKP857" s="226"/>
      <c r="AKQ857" s="226"/>
      <c r="AKR857" s="226"/>
      <c r="AKS857" s="226"/>
      <c r="AKT857" s="226"/>
      <c r="AKU857" s="226"/>
      <c r="AKV857" s="226"/>
      <c r="AKW857" s="226"/>
      <c r="AKX857" s="226"/>
      <c r="AKY857" s="226"/>
      <c r="AKZ857" s="226"/>
      <c r="ALA857" s="226"/>
      <c r="ALB857" s="226"/>
      <c r="ALC857" s="226"/>
      <c r="ALD857" s="226"/>
      <c r="ALE857" s="226"/>
      <c r="ALF857" s="226"/>
      <c r="ALG857" s="226"/>
      <c r="ALH857" s="226"/>
      <c r="ALI857" s="226"/>
      <c r="ALJ857" s="226"/>
      <c r="ALK857" s="226"/>
      <c r="ALL857" s="226"/>
      <c r="ALM857" s="226"/>
      <c r="ALN857" s="226"/>
      <c r="ALO857" s="226"/>
      <c r="ALP857" s="226"/>
      <c r="ALQ857" s="226"/>
      <c r="ALR857" s="226"/>
      <c r="ALS857" s="226"/>
      <c r="ALT857" s="226"/>
      <c r="ALU857" s="226"/>
      <c r="ALV857" s="226"/>
      <c r="ALW857" s="226"/>
      <c r="ALX857" s="226"/>
      <c r="ALY857" s="226"/>
      <c r="ALZ857" s="226"/>
      <c r="AMA857" s="226"/>
      <c r="AMB857" s="226"/>
      <c r="AMC857" s="226"/>
      <c r="AMD857" s="226"/>
      <c r="AME857" s="226"/>
      <c r="AMF857" s="226"/>
      <c r="AMG857" s="226"/>
      <c r="AMH857" s="226"/>
      <c r="AMI857" s="226"/>
      <c r="AMJ857" s="226"/>
      <c r="AMK857" s="226"/>
      <c r="AML857" s="226"/>
      <c r="AMM857" s="226"/>
      <c r="AMN857" s="226"/>
      <c r="AMO857" s="226"/>
      <c r="AMP857" s="226"/>
      <c r="AMQ857" s="226"/>
      <c r="AMR857" s="226"/>
      <c r="AMS857" s="226"/>
      <c r="AMT857" s="226"/>
      <c r="AMU857" s="226"/>
      <c r="AMV857" s="226"/>
      <c r="AMW857" s="226"/>
      <c r="AMX857" s="226"/>
    </row>
    <row r="858" spans="1:1038" s="398" customFormat="1" ht="18" customHeight="1">
      <c r="A858" s="548" t="s">
        <v>2392</v>
      </c>
      <c r="B858" s="543" t="s">
        <v>1647</v>
      </c>
      <c r="C858" s="226"/>
      <c r="D858" s="225" t="s">
        <v>1279</v>
      </c>
      <c r="E858" s="226">
        <v>101</v>
      </c>
      <c r="F858" s="226">
        <v>4</v>
      </c>
      <c r="G858" s="391" t="str">
        <f t="shared" si="601"/>
        <v>101-4</v>
      </c>
      <c r="H858" s="226">
        <f>I857</f>
        <v>37</v>
      </c>
      <c r="I858" s="226">
        <v>59.5</v>
      </c>
      <c r="J858" s="544">
        <f t="shared" si="605"/>
        <v>0</v>
      </c>
      <c r="K858" s="545" t="b">
        <f>IF(J859=1,IF(((VLOOKUP($G858,[4]Depth_Lookup!$A$3:$J$550,9,FALSE))-(I858/100))=0,"Good",IF(((VLOOKUP($G858,[4]Depth_Lookup!$A$3:$J$550,9,FALSE))-(I858/100))&gt;0,"Too Short","Too Long")))</f>
        <v>0</v>
      </c>
      <c r="L858" s="171">
        <f>(VLOOKUP($G858,Depth_Lookup!$A$3:$J$410,10,FALSE))+(H858/100)</f>
        <v>266.48</v>
      </c>
      <c r="M858" s="171">
        <f>(VLOOKUP($G858,Depth_Lookup!$A$3:$J$410,10,FALSE))+(I858/100)</f>
        <v>266.70500000000004</v>
      </c>
      <c r="N858" s="232" t="s">
        <v>2403</v>
      </c>
      <c r="O858" s="226">
        <v>2</v>
      </c>
      <c r="P858" s="226" t="s">
        <v>853</v>
      </c>
      <c r="Q858" s="226" t="s">
        <v>125</v>
      </c>
      <c r="R858" s="391" t="str">
        <f t="shared" si="602"/>
        <v>SerpentinizedHarzburgite</v>
      </c>
      <c r="S858" s="226" t="s">
        <v>2400</v>
      </c>
      <c r="T858" s="226"/>
      <c r="U858" s="226" t="s">
        <v>108</v>
      </c>
      <c r="V858" s="226" t="s">
        <v>509</v>
      </c>
      <c r="W858" s="226" t="s">
        <v>2393</v>
      </c>
      <c r="X858" s="392">
        <f>VLOOKUP(W858,[4]definitions_list_lookup!$A$13:$B$19,2,0)</f>
        <v>5</v>
      </c>
      <c r="Y858" s="226" t="s">
        <v>90</v>
      </c>
      <c r="Z858" s="226" t="s">
        <v>91</v>
      </c>
      <c r="AA858" s="226"/>
      <c r="AB858" s="226"/>
      <c r="AC858" s="226"/>
      <c r="AD858" s="226"/>
      <c r="AE858" s="393"/>
      <c r="AF858" s="391" t="e">
        <f>VLOOKUP(AE858,[4]definitions_list_mag!$V$12:$W$15,2,0)</f>
        <v>#N/A</v>
      </c>
      <c r="AG858" s="394"/>
      <c r="AH858" s="226"/>
      <c r="AI858" s="257">
        <f t="shared" si="606"/>
        <v>73</v>
      </c>
      <c r="AJ858" s="226"/>
      <c r="AK858" s="226"/>
      <c r="AL858" s="226"/>
      <c r="AM858" s="226"/>
      <c r="AN858" s="226"/>
      <c r="AO858" s="257"/>
      <c r="AP858" s="226"/>
      <c r="AQ858" s="226"/>
      <c r="AR858" s="226"/>
      <c r="AS858" s="226"/>
      <c r="AT858" s="226"/>
      <c r="AU858" s="257">
        <v>1</v>
      </c>
      <c r="AV858" s="226">
        <v>1</v>
      </c>
      <c r="AW858" s="226">
        <v>0.5</v>
      </c>
      <c r="AX858" s="226" t="s">
        <v>110</v>
      </c>
      <c r="AY858" s="226" t="s">
        <v>103</v>
      </c>
      <c r="AZ858" s="226"/>
      <c r="BA858" s="257">
        <v>25</v>
      </c>
      <c r="BB858" s="226">
        <v>5</v>
      </c>
      <c r="BC858" s="226">
        <v>2</v>
      </c>
      <c r="BD858" s="226" t="s">
        <v>118</v>
      </c>
      <c r="BE858" s="226" t="s">
        <v>103</v>
      </c>
      <c r="BF858" s="226"/>
      <c r="BG858" s="257"/>
      <c r="BH858" s="226"/>
      <c r="BI858" s="226"/>
      <c r="BJ858" s="226"/>
      <c r="BK858" s="226"/>
      <c r="BL858" s="226"/>
      <c r="BM858" s="257">
        <v>1</v>
      </c>
      <c r="BN858" s="226">
        <v>1</v>
      </c>
      <c r="BO858" s="226">
        <v>0.5</v>
      </c>
      <c r="BP858" s="226"/>
      <c r="BQ858" s="226"/>
      <c r="BR858" s="226"/>
      <c r="BS858" s="226"/>
      <c r="BT858" s="226"/>
      <c r="BU858" s="226"/>
      <c r="BV858" s="226"/>
      <c r="BW858" s="226"/>
      <c r="BX858" s="226"/>
      <c r="BY858" s="257"/>
      <c r="BZ858" s="226"/>
      <c r="CA858" s="226"/>
      <c r="CB858" s="226"/>
      <c r="CC858" s="226"/>
      <c r="CD858" s="226"/>
      <c r="CE858" s="226"/>
      <c r="CF858" s="399">
        <f t="shared" si="603"/>
        <v>100</v>
      </c>
      <c r="CG858" s="145"/>
      <c r="CH858" s="150" t="s">
        <v>1329</v>
      </c>
      <c r="CI858" s="150">
        <v>90</v>
      </c>
      <c r="CJ858" s="150" t="s">
        <v>514</v>
      </c>
      <c r="CK858" s="158"/>
      <c r="CL858" s="395"/>
      <c r="CM858" s="395"/>
      <c r="CN858" s="395"/>
      <c r="CO858" s="395"/>
      <c r="CP858" s="395"/>
      <c r="CQ858" s="395"/>
      <c r="CR858" s="395"/>
      <c r="CS858" s="395"/>
      <c r="CT858" s="395"/>
      <c r="CU858" s="395"/>
      <c r="CV858" s="395"/>
      <c r="CW858" s="395"/>
      <c r="CX858" s="395"/>
      <c r="CY858" s="395"/>
      <c r="CZ858" s="395"/>
      <c r="DA858" s="395"/>
      <c r="DB858" s="395">
        <v>80</v>
      </c>
      <c r="DC858" s="257">
        <v>20</v>
      </c>
      <c r="DD858" s="395"/>
      <c r="DE858" s="395"/>
      <c r="DF858" s="395"/>
      <c r="DG858" s="395"/>
      <c r="DH858" s="395"/>
      <c r="DI858" s="395"/>
      <c r="DJ858" s="395"/>
      <c r="DK858" s="396">
        <f t="shared" si="604"/>
        <v>100</v>
      </c>
      <c r="DL858" s="259"/>
      <c r="DM858" s="395"/>
      <c r="DN858" s="395"/>
      <c r="DO858" s="397"/>
      <c r="DQ858" s="259"/>
      <c r="DR858" s="397"/>
      <c r="DS858" s="259"/>
      <c r="DT858" s="263" t="s">
        <v>2397</v>
      </c>
      <c r="DU858" s="256"/>
      <c r="DV858" s="256"/>
      <c r="DW858" s="400" t="e">
        <f>VLOOKUP(P858,[4]definitions_list_lookup!$K$30:$L$54,2,0)</f>
        <v>#N/A</v>
      </c>
      <c r="DX858" s="155" t="s">
        <v>1405</v>
      </c>
      <c r="DY858" s="155" t="s">
        <v>1437</v>
      </c>
      <c r="DZ858" s="546"/>
      <c r="EA858" s="104"/>
      <c r="EB858" s="256"/>
      <c r="EC858" s="104"/>
      <c r="ED858" s="229" t="s">
        <v>2517</v>
      </c>
      <c r="EE858" s="401"/>
      <c r="EF858" s="402"/>
      <c r="EG858" s="401"/>
      <c r="EH858" s="403"/>
      <c r="EI858" s="404"/>
      <c r="EJ858" s="405"/>
      <c r="EK858" s="406"/>
      <c r="EL858" s="401"/>
      <c r="EM858" s="403"/>
      <c r="EN858" s="403"/>
      <c r="EO858" s="407"/>
      <c r="EP858" s="407"/>
      <c r="EQ858" s="407"/>
      <c r="ER858" s="407"/>
      <c r="ES858" s="407"/>
      <c r="ET858" s="407"/>
      <c r="EU858" s="407"/>
      <c r="EV858" s="408"/>
      <c r="EW858" s="408"/>
      <c r="EX858" s="408"/>
      <c r="EY858" s="408"/>
      <c r="EZ858" s="192" t="e">
        <f t="shared" si="574"/>
        <v>#DIV/0!</v>
      </c>
      <c r="FA858" s="192" t="e">
        <f t="shared" si="575"/>
        <v>#DIV/0!</v>
      </c>
      <c r="FB858" s="192" t="e">
        <f t="shared" si="576"/>
        <v>#DIV/0!</v>
      </c>
      <c r="FC858" s="192" t="e">
        <f t="shared" si="577"/>
        <v>#DIV/0!</v>
      </c>
      <c r="FD858" s="192" t="e">
        <f t="shared" si="578"/>
        <v>#DIV/0!</v>
      </c>
      <c r="FE858" s="193" t="e">
        <f t="shared" si="579"/>
        <v>#DIV/0!</v>
      </c>
      <c r="FF858" s="194" t="e">
        <f t="shared" si="580"/>
        <v>#DIV/0!</v>
      </c>
      <c r="FG858" s="401"/>
      <c r="FH858" s="403"/>
      <c r="FI858" s="778">
        <f t="shared" si="582"/>
        <v>0</v>
      </c>
      <c r="FJ858" s="779" t="e">
        <f t="shared" si="583"/>
        <v>#DIV/0!</v>
      </c>
      <c r="FK858" s="779" t="e">
        <f t="shared" si="584"/>
        <v>#DIV/0!</v>
      </c>
      <c r="FL858" s="780" t="e">
        <f t="shared" si="585"/>
        <v>#DIV/0!</v>
      </c>
      <c r="FM858" s="169" t="e">
        <f t="shared" si="586"/>
        <v>#DIV/0!</v>
      </c>
      <c r="FN858" s="783" t="e">
        <f t="shared" si="587"/>
        <v>#DIV/0!</v>
      </c>
      <c r="FO858" s="226"/>
      <c r="FP858" s="226"/>
      <c r="FQ858" s="226"/>
      <c r="FR858" s="226"/>
      <c r="FS858" s="226"/>
      <c r="FT858" s="226"/>
      <c r="FU858" s="226"/>
      <c r="FV858" s="226"/>
      <c r="FW858" s="226"/>
      <c r="FX858" s="226"/>
      <c r="FY858" s="226"/>
      <c r="FZ858" s="226"/>
      <c r="GA858" s="226"/>
      <c r="GB858" s="226"/>
      <c r="GC858" s="226"/>
      <c r="GD858" s="226"/>
      <c r="GE858" s="226"/>
      <c r="GF858" s="226"/>
      <c r="GG858" s="226"/>
      <c r="GH858" s="226"/>
      <c r="GI858" s="226"/>
      <c r="GJ858" s="226"/>
      <c r="GK858" s="226"/>
      <c r="GL858" s="226"/>
      <c r="GM858" s="226"/>
      <c r="GN858" s="226"/>
      <c r="GO858" s="226"/>
      <c r="GP858" s="226"/>
      <c r="GQ858" s="226"/>
      <c r="GR858" s="226"/>
      <c r="GS858" s="226"/>
      <c r="GT858" s="226"/>
      <c r="GU858" s="226"/>
      <c r="GV858" s="226"/>
      <c r="GW858" s="226"/>
      <c r="GX858" s="226"/>
      <c r="GY858" s="226"/>
      <c r="GZ858" s="226"/>
      <c r="HA858" s="226"/>
      <c r="HB858" s="226"/>
      <c r="HC858" s="226"/>
      <c r="HD858" s="226"/>
      <c r="HE858" s="226"/>
      <c r="HF858" s="226"/>
      <c r="HG858" s="226"/>
      <c r="HH858" s="226"/>
      <c r="HI858" s="226"/>
      <c r="HJ858" s="226"/>
      <c r="HK858" s="226"/>
      <c r="HL858" s="226"/>
      <c r="HM858" s="226"/>
      <c r="HN858" s="226"/>
      <c r="HO858" s="226"/>
      <c r="HP858" s="226"/>
      <c r="HQ858" s="226"/>
      <c r="HR858" s="226"/>
      <c r="HS858" s="226"/>
      <c r="HT858" s="226"/>
      <c r="HU858" s="226"/>
      <c r="HV858" s="226"/>
      <c r="HW858" s="226"/>
      <c r="HX858" s="226"/>
      <c r="HY858" s="226"/>
      <c r="HZ858" s="226"/>
      <c r="IA858" s="226"/>
      <c r="IB858" s="226"/>
      <c r="IC858" s="226"/>
      <c r="ID858" s="226"/>
      <c r="IE858" s="226"/>
      <c r="IF858" s="226"/>
      <c r="IG858" s="226"/>
      <c r="IH858" s="226"/>
      <c r="II858" s="226"/>
      <c r="IJ858" s="226"/>
      <c r="IK858" s="226"/>
      <c r="IL858" s="226"/>
      <c r="IM858" s="226"/>
      <c r="IN858" s="226"/>
      <c r="IO858" s="226"/>
      <c r="IP858" s="226"/>
      <c r="IQ858" s="226"/>
      <c r="IR858" s="226"/>
      <c r="IS858" s="226"/>
      <c r="IT858" s="226"/>
      <c r="IU858" s="226"/>
      <c r="IV858" s="226"/>
      <c r="IW858" s="226"/>
      <c r="IX858" s="226"/>
      <c r="IY858" s="226"/>
      <c r="IZ858" s="226"/>
      <c r="JA858" s="226"/>
      <c r="JB858" s="226"/>
      <c r="JC858" s="226"/>
      <c r="JD858" s="226"/>
      <c r="JE858" s="226"/>
      <c r="JF858" s="226"/>
      <c r="JG858" s="226"/>
      <c r="JH858" s="226"/>
      <c r="JI858" s="226"/>
      <c r="JJ858" s="226"/>
      <c r="JK858" s="226"/>
      <c r="JL858" s="226"/>
      <c r="JM858" s="226"/>
      <c r="JN858" s="226"/>
      <c r="JO858" s="226"/>
      <c r="JP858" s="226"/>
      <c r="JQ858" s="226"/>
      <c r="JR858" s="226"/>
      <c r="JS858" s="226"/>
      <c r="JT858" s="226"/>
      <c r="JU858" s="226"/>
      <c r="JV858" s="226"/>
      <c r="JW858" s="226"/>
      <c r="JX858" s="226"/>
      <c r="JY858" s="226"/>
      <c r="JZ858" s="226"/>
      <c r="KA858" s="226"/>
      <c r="KB858" s="226"/>
      <c r="KC858" s="226"/>
      <c r="KD858" s="226"/>
      <c r="KE858" s="226"/>
      <c r="KF858" s="226"/>
      <c r="KG858" s="226"/>
      <c r="KH858" s="226"/>
      <c r="KI858" s="226"/>
      <c r="KJ858" s="226"/>
      <c r="KK858" s="226"/>
      <c r="KL858" s="226"/>
      <c r="KM858" s="226"/>
      <c r="KN858" s="226"/>
      <c r="KO858" s="226"/>
      <c r="KP858" s="226"/>
      <c r="KQ858" s="226"/>
      <c r="KR858" s="226"/>
      <c r="KS858" s="226"/>
      <c r="KT858" s="226"/>
      <c r="KU858" s="226"/>
      <c r="KV858" s="226"/>
      <c r="KW858" s="226"/>
      <c r="KX858" s="226"/>
      <c r="KY858" s="226"/>
      <c r="KZ858" s="226"/>
      <c r="LA858" s="226"/>
      <c r="LB858" s="226"/>
      <c r="LC858" s="226"/>
      <c r="LD858" s="226"/>
      <c r="LE858" s="226"/>
      <c r="LF858" s="226"/>
      <c r="LG858" s="226"/>
      <c r="LH858" s="226"/>
      <c r="LI858" s="226"/>
      <c r="LJ858" s="226"/>
      <c r="LK858" s="226"/>
      <c r="LL858" s="226"/>
      <c r="LM858" s="226"/>
      <c r="LN858" s="226"/>
      <c r="LO858" s="226"/>
      <c r="LP858" s="226"/>
      <c r="LQ858" s="226"/>
      <c r="LR858" s="226"/>
      <c r="LS858" s="226"/>
      <c r="LT858" s="226"/>
      <c r="LU858" s="226"/>
      <c r="LV858" s="226"/>
      <c r="LW858" s="226"/>
      <c r="LX858" s="226"/>
      <c r="LY858" s="226"/>
      <c r="LZ858" s="226"/>
      <c r="MA858" s="226"/>
      <c r="MB858" s="226"/>
      <c r="MC858" s="226"/>
      <c r="MD858" s="226"/>
      <c r="ME858" s="226"/>
      <c r="MF858" s="226"/>
      <c r="MG858" s="226"/>
      <c r="MH858" s="226"/>
      <c r="MI858" s="226"/>
      <c r="MJ858" s="226"/>
      <c r="MK858" s="226"/>
      <c r="ML858" s="226"/>
      <c r="MM858" s="226"/>
      <c r="MN858" s="226"/>
      <c r="MO858" s="226"/>
      <c r="MP858" s="226"/>
      <c r="MQ858" s="226"/>
      <c r="MR858" s="226"/>
      <c r="MS858" s="226"/>
      <c r="MT858" s="226"/>
      <c r="MU858" s="226"/>
      <c r="MV858" s="226"/>
      <c r="MW858" s="226"/>
      <c r="MX858" s="226"/>
      <c r="MY858" s="226"/>
      <c r="MZ858" s="226"/>
      <c r="NA858" s="226"/>
      <c r="NB858" s="226"/>
      <c r="NC858" s="226"/>
      <c r="ND858" s="226"/>
      <c r="NE858" s="226"/>
      <c r="NF858" s="226"/>
      <c r="NG858" s="226"/>
      <c r="NH858" s="226"/>
      <c r="NI858" s="226"/>
      <c r="NJ858" s="226"/>
      <c r="NK858" s="226"/>
      <c r="NL858" s="226"/>
      <c r="NM858" s="226"/>
      <c r="NN858" s="226"/>
      <c r="NO858" s="226"/>
      <c r="NP858" s="226"/>
      <c r="NQ858" s="226"/>
      <c r="NR858" s="226"/>
      <c r="NS858" s="226"/>
      <c r="NT858" s="226"/>
      <c r="NU858" s="226"/>
      <c r="NV858" s="226"/>
      <c r="NW858" s="226"/>
      <c r="NX858" s="226"/>
      <c r="NY858" s="226"/>
      <c r="NZ858" s="226"/>
      <c r="OA858" s="226"/>
      <c r="OB858" s="226"/>
      <c r="OC858" s="226"/>
      <c r="OD858" s="226"/>
      <c r="OE858" s="226"/>
      <c r="OF858" s="226"/>
      <c r="OG858" s="226"/>
      <c r="OH858" s="226"/>
      <c r="OI858" s="226"/>
      <c r="OJ858" s="226"/>
      <c r="OK858" s="226"/>
      <c r="OL858" s="226"/>
      <c r="OM858" s="226"/>
      <c r="ON858" s="226"/>
      <c r="OO858" s="226"/>
      <c r="OP858" s="226"/>
      <c r="OQ858" s="226"/>
      <c r="OR858" s="226"/>
      <c r="OS858" s="226"/>
      <c r="OT858" s="226"/>
      <c r="OU858" s="226"/>
      <c r="OV858" s="226"/>
      <c r="OW858" s="226"/>
      <c r="OX858" s="226"/>
      <c r="OY858" s="226"/>
      <c r="OZ858" s="226"/>
      <c r="PA858" s="226"/>
      <c r="PB858" s="226"/>
      <c r="PC858" s="226"/>
      <c r="PD858" s="226"/>
      <c r="PE858" s="226"/>
      <c r="PF858" s="226"/>
      <c r="PG858" s="226"/>
      <c r="PH858" s="226"/>
      <c r="PI858" s="226"/>
      <c r="PJ858" s="226"/>
      <c r="PK858" s="226"/>
      <c r="PL858" s="226"/>
      <c r="PM858" s="226"/>
      <c r="PN858" s="226"/>
      <c r="PO858" s="226"/>
      <c r="PP858" s="226"/>
      <c r="PQ858" s="226"/>
      <c r="PR858" s="226"/>
      <c r="PS858" s="226"/>
      <c r="PT858" s="226"/>
      <c r="PU858" s="226"/>
      <c r="PV858" s="226"/>
      <c r="PW858" s="226"/>
      <c r="PX858" s="226"/>
      <c r="PY858" s="226"/>
      <c r="PZ858" s="226"/>
      <c r="QA858" s="226"/>
      <c r="QB858" s="226"/>
      <c r="QC858" s="226"/>
      <c r="QD858" s="226"/>
      <c r="QE858" s="226"/>
      <c r="QF858" s="226"/>
      <c r="QG858" s="226"/>
      <c r="QH858" s="226"/>
      <c r="QI858" s="226"/>
      <c r="QJ858" s="226"/>
      <c r="QK858" s="226"/>
      <c r="QL858" s="226"/>
      <c r="QM858" s="226"/>
      <c r="QN858" s="226"/>
      <c r="QO858" s="226"/>
      <c r="QP858" s="226"/>
      <c r="QQ858" s="226"/>
      <c r="QR858" s="226"/>
      <c r="QS858" s="226"/>
      <c r="QT858" s="226"/>
      <c r="QU858" s="226"/>
      <c r="QV858" s="226"/>
      <c r="QW858" s="226"/>
      <c r="QX858" s="226"/>
      <c r="QY858" s="226"/>
      <c r="QZ858" s="226"/>
      <c r="RA858" s="226"/>
      <c r="RB858" s="226"/>
      <c r="RC858" s="226"/>
      <c r="RD858" s="226"/>
      <c r="RE858" s="226"/>
      <c r="RF858" s="226"/>
      <c r="RG858" s="226"/>
      <c r="RH858" s="226"/>
      <c r="RI858" s="226"/>
      <c r="RJ858" s="226"/>
      <c r="RK858" s="226"/>
      <c r="RL858" s="226"/>
      <c r="RM858" s="226"/>
      <c r="RN858" s="226"/>
      <c r="RO858" s="226"/>
      <c r="RP858" s="226"/>
      <c r="RQ858" s="226"/>
      <c r="RR858" s="226"/>
      <c r="RS858" s="226"/>
      <c r="RT858" s="226"/>
      <c r="RU858" s="226"/>
      <c r="RV858" s="226"/>
      <c r="RW858" s="226"/>
      <c r="RX858" s="226"/>
      <c r="RY858" s="226"/>
      <c r="RZ858" s="226"/>
      <c r="SA858" s="226"/>
      <c r="SB858" s="226"/>
      <c r="SC858" s="226"/>
      <c r="SD858" s="226"/>
      <c r="SE858" s="226"/>
      <c r="SF858" s="226"/>
      <c r="SG858" s="226"/>
      <c r="SH858" s="226"/>
      <c r="SI858" s="226"/>
      <c r="SJ858" s="226"/>
      <c r="SK858" s="226"/>
      <c r="SL858" s="226"/>
      <c r="SM858" s="226"/>
      <c r="SN858" s="226"/>
      <c r="SO858" s="226"/>
      <c r="SP858" s="226"/>
      <c r="SQ858" s="226"/>
      <c r="SR858" s="226"/>
      <c r="SS858" s="226"/>
      <c r="ST858" s="226"/>
      <c r="SU858" s="226"/>
      <c r="SV858" s="226"/>
      <c r="SW858" s="226"/>
      <c r="SX858" s="226"/>
      <c r="SY858" s="226"/>
      <c r="SZ858" s="226"/>
      <c r="TA858" s="226"/>
      <c r="TB858" s="226"/>
      <c r="TC858" s="226"/>
      <c r="TD858" s="226"/>
      <c r="TE858" s="226"/>
      <c r="TF858" s="226"/>
      <c r="TG858" s="226"/>
      <c r="TH858" s="226"/>
      <c r="TI858" s="226"/>
      <c r="TJ858" s="226"/>
      <c r="TK858" s="226"/>
      <c r="TL858" s="226"/>
      <c r="TM858" s="226"/>
      <c r="TN858" s="226"/>
      <c r="TO858" s="226"/>
      <c r="TP858" s="226"/>
      <c r="TQ858" s="226"/>
      <c r="TR858" s="226"/>
      <c r="TS858" s="226"/>
      <c r="TT858" s="226"/>
      <c r="TU858" s="226"/>
      <c r="TV858" s="226"/>
      <c r="TW858" s="226"/>
      <c r="TX858" s="226"/>
      <c r="TY858" s="226"/>
      <c r="TZ858" s="226"/>
      <c r="UA858" s="226"/>
      <c r="UB858" s="226"/>
      <c r="UC858" s="226"/>
      <c r="UD858" s="226"/>
      <c r="UE858" s="226"/>
      <c r="UF858" s="226"/>
      <c r="UG858" s="226"/>
      <c r="UH858" s="226"/>
      <c r="UI858" s="226"/>
      <c r="UJ858" s="226"/>
      <c r="UK858" s="226"/>
      <c r="UL858" s="226"/>
      <c r="UM858" s="226"/>
      <c r="UN858" s="226"/>
      <c r="UO858" s="226"/>
      <c r="UP858" s="226"/>
      <c r="UQ858" s="226"/>
      <c r="UR858" s="226"/>
      <c r="US858" s="226"/>
      <c r="UT858" s="226"/>
      <c r="UU858" s="226"/>
      <c r="UV858" s="226"/>
      <c r="UW858" s="226"/>
      <c r="UX858" s="226"/>
      <c r="UY858" s="226"/>
      <c r="UZ858" s="226"/>
      <c r="VA858" s="226"/>
      <c r="VB858" s="226"/>
      <c r="VC858" s="226"/>
      <c r="VD858" s="226"/>
      <c r="VE858" s="226"/>
      <c r="VF858" s="226"/>
      <c r="VG858" s="226"/>
      <c r="VH858" s="226"/>
      <c r="VI858" s="226"/>
      <c r="VJ858" s="226"/>
      <c r="VK858" s="226"/>
      <c r="VL858" s="226"/>
      <c r="VM858" s="226"/>
      <c r="VN858" s="226"/>
      <c r="VO858" s="226"/>
      <c r="VP858" s="226"/>
      <c r="VQ858" s="226"/>
      <c r="VR858" s="226"/>
      <c r="VS858" s="226"/>
      <c r="VT858" s="226"/>
      <c r="VU858" s="226"/>
      <c r="VV858" s="226"/>
      <c r="VW858" s="226"/>
      <c r="VX858" s="226"/>
      <c r="VY858" s="226"/>
      <c r="VZ858" s="226"/>
      <c r="WA858" s="226"/>
      <c r="WB858" s="226"/>
      <c r="WC858" s="226"/>
      <c r="WD858" s="226"/>
      <c r="WE858" s="226"/>
      <c r="WF858" s="226"/>
      <c r="WG858" s="226"/>
      <c r="WH858" s="226"/>
      <c r="WI858" s="226"/>
      <c r="WJ858" s="226"/>
      <c r="WK858" s="226"/>
      <c r="WL858" s="226"/>
      <c r="WM858" s="226"/>
      <c r="WN858" s="226"/>
      <c r="WO858" s="226"/>
      <c r="WP858" s="226"/>
      <c r="WQ858" s="226"/>
      <c r="WR858" s="226"/>
      <c r="WS858" s="226"/>
      <c r="WT858" s="226"/>
      <c r="WU858" s="226"/>
      <c r="WV858" s="226"/>
      <c r="WW858" s="226"/>
      <c r="WX858" s="226"/>
      <c r="WY858" s="226"/>
      <c r="WZ858" s="226"/>
      <c r="XA858" s="226"/>
      <c r="XB858" s="226"/>
      <c r="XC858" s="226"/>
      <c r="XD858" s="226"/>
      <c r="XE858" s="226"/>
      <c r="XF858" s="226"/>
      <c r="XG858" s="226"/>
      <c r="XH858" s="226"/>
      <c r="XI858" s="226"/>
      <c r="XJ858" s="226"/>
      <c r="XK858" s="226"/>
      <c r="XL858" s="226"/>
      <c r="XM858" s="226"/>
      <c r="XN858" s="226"/>
      <c r="XO858" s="226"/>
      <c r="XP858" s="226"/>
      <c r="XQ858" s="226"/>
      <c r="XR858" s="226"/>
      <c r="XS858" s="226"/>
      <c r="XT858" s="226"/>
      <c r="XU858" s="226"/>
      <c r="XV858" s="226"/>
      <c r="XW858" s="226"/>
      <c r="XX858" s="226"/>
      <c r="XY858" s="226"/>
      <c r="XZ858" s="226"/>
      <c r="YA858" s="226"/>
      <c r="YB858" s="226"/>
      <c r="YC858" s="226"/>
      <c r="YD858" s="226"/>
      <c r="YE858" s="226"/>
      <c r="YF858" s="226"/>
      <c r="YG858" s="226"/>
      <c r="YH858" s="226"/>
      <c r="YI858" s="226"/>
      <c r="YJ858" s="226"/>
      <c r="YK858" s="226"/>
      <c r="YL858" s="226"/>
      <c r="YM858" s="226"/>
      <c r="YN858" s="226"/>
      <c r="YO858" s="226"/>
      <c r="YP858" s="226"/>
      <c r="YQ858" s="226"/>
      <c r="YR858" s="226"/>
      <c r="YS858" s="226"/>
      <c r="YT858" s="226"/>
      <c r="YU858" s="226"/>
      <c r="YV858" s="226"/>
      <c r="YW858" s="226"/>
      <c r="YX858" s="226"/>
      <c r="YY858" s="226"/>
      <c r="YZ858" s="226"/>
      <c r="ZA858" s="226"/>
      <c r="ZB858" s="226"/>
      <c r="ZC858" s="226"/>
      <c r="ZD858" s="226"/>
      <c r="ZE858" s="226"/>
      <c r="ZF858" s="226"/>
      <c r="ZG858" s="226"/>
      <c r="ZH858" s="226"/>
      <c r="ZI858" s="226"/>
      <c r="ZJ858" s="226"/>
      <c r="ZK858" s="226"/>
      <c r="ZL858" s="226"/>
      <c r="ZM858" s="226"/>
      <c r="ZN858" s="226"/>
      <c r="ZO858" s="226"/>
      <c r="ZP858" s="226"/>
      <c r="ZQ858" s="226"/>
      <c r="ZR858" s="226"/>
      <c r="ZS858" s="226"/>
      <c r="ZT858" s="226"/>
      <c r="ZU858" s="226"/>
      <c r="ZV858" s="226"/>
      <c r="ZW858" s="226"/>
      <c r="ZX858" s="226"/>
      <c r="ZY858" s="226"/>
      <c r="ZZ858" s="226"/>
      <c r="AAA858" s="226"/>
      <c r="AAB858" s="226"/>
      <c r="AAC858" s="226"/>
      <c r="AAD858" s="226"/>
      <c r="AAE858" s="226"/>
      <c r="AAF858" s="226"/>
      <c r="AAG858" s="226"/>
      <c r="AAH858" s="226"/>
      <c r="AAI858" s="226"/>
      <c r="AAJ858" s="226"/>
      <c r="AAK858" s="226"/>
      <c r="AAL858" s="226"/>
      <c r="AAM858" s="226"/>
      <c r="AAN858" s="226"/>
      <c r="AAO858" s="226"/>
      <c r="AAP858" s="226"/>
      <c r="AAQ858" s="226"/>
      <c r="AAR858" s="226"/>
      <c r="AAS858" s="226"/>
      <c r="AAT858" s="226"/>
      <c r="AAU858" s="226"/>
      <c r="AAV858" s="226"/>
      <c r="AAW858" s="226"/>
      <c r="AAX858" s="226"/>
      <c r="AAY858" s="226"/>
      <c r="AAZ858" s="226"/>
      <c r="ABA858" s="226"/>
      <c r="ABB858" s="226"/>
      <c r="ABC858" s="226"/>
      <c r="ABD858" s="226"/>
      <c r="ABE858" s="226"/>
      <c r="ABF858" s="226"/>
      <c r="ABG858" s="226"/>
      <c r="ABH858" s="226"/>
      <c r="ABI858" s="226"/>
      <c r="ABJ858" s="226"/>
      <c r="ABK858" s="226"/>
      <c r="ABL858" s="226"/>
      <c r="ABM858" s="226"/>
      <c r="ABN858" s="226"/>
      <c r="ABO858" s="226"/>
      <c r="ABP858" s="226"/>
      <c r="ABQ858" s="226"/>
      <c r="ABR858" s="226"/>
      <c r="ABS858" s="226"/>
      <c r="ABT858" s="226"/>
      <c r="ABU858" s="226"/>
      <c r="ABV858" s="226"/>
      <c r="ABW858" s="226"/>
      <c r="ABX858" s="226"/>
      <c r="ABY858" s="226"/>
      <c r="ABZ858" s="226"/>
      <c r="ACA858" s="226"/>
      <c r="ACB858" s="226"/>
      <c r="ACC858" s="226"/>
      <c r="ACD858" s="226"/>
      <c r="ACE858" s="226"/>
      <c r="ACF858" s="226"/>
      <c r="ACG858" s="226"/>
      <c r="ACH858" s="226"/>
      <c r="ACI858" s="226"/>
      <c r="ACJ858" s="226"/>
      <c r="ACK858" s="226"/>
      <c r="ACL858" s="226"/>
      <c r="ACM858" s="226"/>
      <c r="ACN858" s="226"/>
      <c r="ACO858" s="226"/>
      <c r="ACP858" s="226"/>
      <c r="ACQ858" s="226"/>
      <c r="ACR858" s="226"/>
      <c r="ACS858" s="226"/>
      <c r="ACT858" s="226"/>
      <c r="ACU858" s="226"/>
      <c r="ACV858" s="226"/>
      <c r="ACW858" s="226"/>
      <c r="ACX858" s="226"/>
      <c r="ACY858" s="226"/>
      <c r="ACZ858" s="226"/>
      <c r="ADA858" s="226"/>
      <c r="ADB858" s="226"/>
      <c r="ADC858" s="226"/>
      <c r="ADD858" s="226"/>
      <c r="ADE858" s="226"/>
      <c r="ADF858" s="226"/>
      <c r="ADG858" s="226"/>
      <c r="ADH858" s="226"/>
      <c r="ADI858" s="226"/>
      <c r="ADJ858" s="226"/>
      <c r="ADK858" s="226"/>
      <c r="ADL858" s="226"/>
      <c r="ADM858" s="226"/>
      <c r="ADN858" s="226"/>
      <c r="ADO858" s="226"/>
      <c r="ADP858" s="226"/>
      <c r="ADQ858" s="226"/>
      <c r="ADR858" s="226"/>
      <c r="ADS858" s="226"/>
      <c r="ADT858" s="226"/>
      <c r="ADU858" s="226"/>
      <c r="ADV858" s="226"/>
      <c r="ADW858" s="226"/>
      <c r="ADX858" s="226"/>
      <c r="ADY858" s="226"/>
      <c r="ADZ858" s="226"/>
      <c r="AEA858" s="226"/>
      <c r="AEB858" s="226"/>
      <c r="AEC858" s="226"/>
      <c r="AED858" s="226"/>
      <c r="AEE858" s="226"/>
      <c r="AEF858" s="226"/>
      <c r="AEG858" s="226"/>
      <c r="AEH858" s="226"/>
      <c r="AEI858" s="226"/>
      <c r="AEJ858" s="226"/>
      <c r="AEK858" s="226"/>
      <c r="AEL858" s="226"/>
      <c r="AEM858" s="226"/>
      <c r="AEN858" s="226"/>
      <c r="AEO858" s="226"/>
      <c r="AEP858" s="226"/>
      <c r="AEQ858" s="226"/>
      <c r="AER858" s="226"/>
      <c r="AES858" s="226"/>
      <c r="AET858" s="226"/>
      <c r="AEU858" s="226"/>
      <c r="AEV858" s="226"/>
      <c r="AEW858" s="226"/>
      <c r="AEX858" s="226"/>
      <c r="AEY858" s="226"/>
      <c r="AEZ858" s="226"/>
      <c r="AFA858" s="226"/>
      <c r="AFB858" s="226"/>
      <c r="AFC858" s="226"/>
      <c r="AFD858" s="226"/>
      <c r="AFE858" s="226"/>
      <c r="AFF858" s="226"/>
      <c r="AFG858" s="226"/>
      <c r="AFH858" s="226"/>
      <c r="AFI858" s="226"/>
      <c r="AFJ858" s="226"/>
      <c r="AFK858" s="226"/>
      <c r="AFL858" s="226"/>
      <c r="AFM858" s="226"/>
      <c r="AFN858" s="226"/>
      <c r="AFO858" s="226"/>
      <c r="AFP858" s="226"/>
      <c r="AFQ858" s="226"/>
      <c r="AFR858" s="226"/>
      <c r="AFS858" s="226"/>
      <c r="AFT858" s="226"/>
      <c r="AFU858" s="226"/>
      <c r="AFV858" s="226"/>
      <c r="AFW858" s="226"/>
      <c r="AFX858" s="226"/>
      <c r="AFY858" s="226"/>
      <c r="AFZ858" s="226"/>
      <c r="AGA858" s="226"/>
      <c r="AGB858" s="226"/>
      <c r="AGC858" s="226"/>
      <c r="AGD858" s="226"/>
      <c r="AGE858" s="226"/>
      <c r="AGF858" s="226"/>
      <c r="AGG858" s="226"/>
      <c r="AGH858" s="226"/>
      <c r="AGI858" s="226"/>
      <c r="AGJ858" s="226"/>
      <c r="AGK858" s="226"/>
      <c r="AGL858" s="226"/>
      <c r="AGM858" s="226"/>
      <c r="AGN858" s="226"/>
      <c r="AGO858" s="226"/>
      <c r="AGP858" s="226"/>
      <c r="AGQ858" s="226"/>
      <c r="AGR858" s="226"/>
      <c r="AGS858" s="226"/>
      <c r="AGT858" s="226"/>
      <c r="AGU858" s="226"/>
      <c r="AGV858" s="226"/>
      <c r="AGW858" s="226"/>
      <c r="AGX858" s="226"/>
      <c r="AGY858" s="226"/>
      <c r="AGZ858" s="226"/>
      <c r="AHA858" s="226"/>
      <c r="AHB858" s="226"/>
      <c r="AHC858" s="226"/>
      <c r="AHD858" s="226"/>
      <c r="AHE858" s="226"/>
      <c r="AHF858" s="226"/>
      <c r="AHG858" s="226"/>
      <c r="AHH858" s="226"/>
      <c r="AHI858" s="226"/>
      <c r="AHJ858" s="226"/>
      <c r="AHK858" s="226"/>
      <c r="AHL858" s="226"/>
      <c r="AHM858" s="226"/>
      <c r="AHN858" s="226"/>
      <c r="AHO858" s="226"/>
      <c r="AHP858" s="226"/>
      <c r="AHQ858" s="226"/>
      <c r="AHR858" s="226"/>
      <c r="AHS858" s="226"/>
      <c r="AHT858" s="226"/>
      <c r="AHU858" s="226"/>
      <c r="AHV858" s="226"/>
      <c r="AHW858" s="226"/>
      <c r="AHX858" s="226"/>
      <c r="AHY858" s="226"/>
      <c r="AHZ858" s="226"/>
      <c r="AIA858" s="226"/>
      <c r="AIB858" s="226"/>
      <c r="AIC858" s="226"/>
      <c r="AID858" s="226"/>
      <c r="AIE858" s="226"/>
      <c r="AIF858" s="226"/>
      <c r="AIG858" s="226"/>
      <c r="AIH858" s="226"/>
      <c r="AII858" s="226"/>
      <c r="AIJ858" s="226"/>
      <c r="AIK858" s="226"/>
      <c r="AIL858" s="226"/>
      <c r="AIM858" s="226"/>
      <c r="AIN858" s="226"/>
      <c r="AIO858" s="226"/>
      <c r="AIP858" s="226"/>
      <c r="AIQ858" s="226"/>
      <c r="AIR858" s="226"/>
      <c r="AIS858" s="226"/>
      <c r="AIT858" s="226"/>
      <c r="AIU858" s="226"/>
      <c r="AIV858" s="226"/>
      <c r="AIW858" s="226"/>
      <c r="AIX858" s="226"/>
      <c r="AIY858" s="226"/>
      <c r="AIZ858" s="226"/>
      <c r="AJA858" s="226"/>
      <c r="AJB858" s="226"/>
      <c r="AJC858" s="226"/>
      <c r="AJD858" s="226"/>
      <c r="AJE858" s="226"/>
      <c r="AJF858" s="226"/>
      <c r="AJG858" s="226"/>
      <c r="AJH858" s="226"/>
      <c r="AJI858" s="226"/>
      <c r="AJJ858" s="226"/>
      <c r="AJK858" s="226"/>
      <c r="AJL858" s="226"/>
      <c r="AJM858" s="226"/>
      <c r="AJN858" s="226"/>
      <c r="AJO858" s="226"/>
      <c r="AJP858" s="226"/>
      <c r="AJQ858" s="226"/>
      <c r="AJR858" s="226"/>
      <c r="AJS858" s="226"/>
      <c r="AJT858" s="226"/>
      <c r="AJU858" s="226"/>
      <c r="AJV858" s="226"/>
      <c r="AJW858" s="226"/>
      <c r="AJX858" s="226"/>
      <c r="AJY858" s="226"/>
      <c r="AJZ858" s="226"/>
      <c r="AKA858" s="226"/>
      <c r="AKB858" s="226"/>
      <c r="AKC858" s="226"/>
      <c r="AKD858" s="226"/>
      <c r="AKE858" s="226"/>
      <c r="AKF858" s="226"/>
      <c r="AKG858" s="226"/>
      <c r="AKH858" s="226"/>
      <c r="AKI858" s="226"/>
      <c r="AKJ858" s="226"/>
      <c r="AKK858" s="226"/>
      <c r="AKL858" s="226"/>
      <c r="AKM858" s="226"/>
      <c r="AKN858" s="226"/>
      <c r="AKO858" s="226"/>
      <c r="AKP858" s="226"/>
      <c r="AKQ858" s="226"/>
      <c r="AKR858" s="226"/>
      <c r="AKS858" s="226"/>
      <c r="AKT858" s="226"/>
      <c r="AKU858" s="226"/>
      <c r="AKV858" s="226"/>
      <c r="AKW858" s="226"/>
      <c r="AKX858" s="226"/>
      <c r="AKY858" s="226"/>
      <c r="AKZ858" s="226"/>
      <c r="ALA858" s="226"/>
      <c r="ALB858" s="226"/>
      <c r="ALC858" s="226"/>
      <c r="ALD858" s="226"/>
      <c r="ALE858" s="226"/>
      <c r="ALF858" s="226"/>
      <c r="ALG858" s="226"/>
      <c r="ALH858" s="226"/>
      <c r="ALI858" s="226"/>
      <c r="ALJ858" s="226"/>
      <c r="ALK858" s="226"/>
      <c r="ALL858" s="226"/>
      <c r="ALM858" s="226"/>
      <c r="ALN858" s="226"/>
      <c r="ALO858" s="226"/>
      <c r="ALP858" s="226"/>
      <c r="ALQ858" s="226"/>
      <c r="ALR858" s="226"/>
      <c r="ALS858" s="226"/>
      <c r="ALT858" s="226"/>
      <c r="ALU858" s="226"/>
      <c r="ALV858" s="226"/>
      <c r="ALW858" s="226"/>
      <c r="ALX858" s="226"/>
      <c r="ALY858" s="226"/>
      <c r="ALZ858" s="226"/>
      <c r="AMA858" s="226"/>
      <c r="AMB858" s="226"/>
      <c r="AMC858" s="226"/>
      <c r="AMD858" s="226"/>
      <c r="AME858" s="226"/>
      <c r="AMF858" s="226"/>
      <c r="AMG858" s="226"/>
      <c r="AMH858" s="226"/>
      <c r="AMI858" s="226"/>
      <c r="AMJ858" s="226"/>
      <c r="AMK858" s="226"/>
      <c r="AML858" s="226"/>
      <c r="AMM858" s="226"/>
      <c r="AMN858" s="226"/>
      <c r="AMO858" s="226"/>
      <c r="AMP858" s="226"/>
      <c r="AMQ858" s="226"/>
      <c r="AMR858" s="226"/>
      <c r="AMS858" s="226"/>
      <c r="AMT858" s="226"/>
      <c r="AMU858" s="226"/>
      <c r="AMV858" s="226"/>
      <c r="AMW858" s="226"/>
      <c r="AMX858" s="226"/>
    </row>
    <row r="859" spans="1:1038" s="398" customFormat="1" ht="18" customHeight="1">
      <c r="A859" s="548" t="s">
        <v>2392</v>
      </c>
      <c r="B859" s="543" t="s">
        <v>1647</v>
      </c>
      <c r="C859" s="226"/>
      <c r="D859" s="225" t="s">
        <v>1279</v>
      </c>
      <c r="E859" s="226">
        <v>101</v>
      </c>
      <c r="F859" s="226">
        <v>4</v>
      </c>
      <c r="G859" s="391" t="str">
        <f t="shared" si="601"/>
        <v>101-4</v>
      </c>
      <c r="H859" s="226">
        <f>I858</f>
        <v>59.5</v>
      </c>
      <c r="I859" s="226">
        <v>60.5</v>
      </c>
      <c r="J859" s="544">
        <f t="shared" si="605"/>
        <v>0</v>
      </c>
      <c r="K859" s="545" t="b">
        <f>IF(J860=1,IF(((VLOOKUP($G859,[4]Depth_Lookup!$A$3:$J$550,9,FALSE))-(I859/100))=0,"Good",IF(((VLOOKUP($G859,[4]Depth_Lookup!$A$3:$J$550,9,FALSE))-(I859/100))&gt;0,"Too Short","Too Long")))</f>
        <v>0</v>
      </c>
      <c r="L859" s="171">
        <f>(VLOOKUP($G859,Depth_Lookup!$A$3:$J$410,10,FALSE))+(H859/100)</f>
        <v>266.70500000000004</v>
      </c>
      <c r="M859" s="171">
        <f>(VLOOKUP($G859,Depth_Lookup!$A$3:$J$410,10,FALSE))+(I859/100)</f>
        <v>266.71500000000003</v>
      </c>
      <c r="N859" s="232" t="s">
        <v>2403</v>
      </c>
      <c r="O859" s="226">
        <v>1</v>
      </c>
      <c r="P859" s="226"/>
      <c r="Q859" s="226" t="s">
        <v>137</v>
      </c>
      <c r="R859" s="391" t="str">
        <f t="shared" si="602"/>
        <v>Clinopyroxenite</v>
      </c>
      <c r="S859" s="226" t="s">
        <v>2398</v>
      </c>
      <c r="T859" s="226"/>
      <c r="U859" s="226" t="s">
        <v>95</v>
      </c>
      <c r="V859" s="226" t="s">
        <v>96</v>
      </c>
      <c r="W859" s="226" t="s">
        <v>112</v>
      </c>
      <c r="X859" s="392">
        <f>VLOOKUP(W859,[4]definitions_list_lookup!$A$13:$B$19,2,0)</f>
        <v>4</v>
      </c>
      <c r="Y859" s="226" t="s">
        <v>90</v>
      </c>
      <c r="Z859" s="226" t="s">
        <v>91</v>
      </c>
      <c r="AA859" s="226" t="s">
        <v>1326</v>
      </c>
      <c r="AB859" s="226"/>
      <c r="AC859" s="226"/>
      <c r="AD859" s="226"/>
      <c r="AE859" s="393"/>
      <c r="AF859" s="391" t="e">
        <f>VLOOKUP(AE859,[4]definitions_list_mag!$V$12:$W$15,2,0)</f>
        <v>#N/A</v>
      </c>
      <c r="AG859" s="394"/>
      <c r="AH859" s="226"/>
      <c r="AI859" s="257"/>
      <c r="AJ859" s="226"/>
      <c r="AK859" s="226"/>
      <c r="AL859" s="226"/>
      <c r="AM859" s="226"/>
      <c r="AN859" s="226"/>
      <c r="AO859" s="257"/>
      <c r="AP859" s="226"/>
      <c r="AQ859" s="226"/>
      <c r="AR859" s="226"/>
      <c r="AS859" s="226"/>
      <c r="AT859" s="226"/>
      <c r="AU859" s="257">
        <v>100</v>
      </c>
      <c r="AV859" s="226"/>
      <c r="AW859" s="226"/>
      <c r="AX859" s="226"/>
      <c r="AY859" s="226"/>
      <c r="AZ859" s="226"/>
      <c r="BA859" s="257"/>
      <c r="BB859" s="226"/>
      <c r="BC859" s="226"/>
      <c r="BD859" s="226"/>
      <c r="BE859" s="226"/>
      <c r="BF859" s="226"/>
      <c r="BG859" s="257"/>
      <c r="BH859" s="226"/>
      <c r="BI859" s="226"/>
      <c r="BJ859" s="226"/>
      <c r="BK859" s="226"/>
      <c r="BL859" s="226"/>
      <c r="BM859" s="257"/>
      <c r="BN859" s="226"/>
      <c r="BO859" s="226"/>
      <c r="BP859" s="226"/>
      <c r="BQ859" s="226"/>
      <c r="BR859" s="226"/>
      <c r="BS859" s="226"/>
      <c r="BT859" s="226"/>
      <c r="BU859" s="226"/>
      <c r="BV859" s="226"/>
      <c r="BW859" s="226"/>
      <c r="BX859" s="226"/>
      <c r="BY859" s="257"/>
      <c r="BZ859" s="226"/>
      <c r="CA859" s="226"/>
      <c r="CB859" s="226"/>
      <c r="CC859" s="226"/>
      <c r="CD859" s="226"/>
      <c r="CE859" s="226"/>
      <c r="CF859" s="399">
        <f t="shared" si="603"/>
        <v>100</v>
      </c>
      <c r="CG859" s="145"/>
      <c r="CH859" s="150" t="s">
        <v>1679</v>
      </c>
      <c r="CI859" s="150">
        <v>100</v>
      </c>
      <c r="CJ859" s="150" t="s">
        <v>514</v>
      </c>
      <c r="CK859" s="158"/>
      <c r="CL859" s="395"/>
      <c r="CM859" s="395"/>
      <c r="CN859" s="395"/>
      <c r="CO859" s="395"/>
      <c r="CP859" s="395"/>
      <c r="CQ859" s="395"/>
      <c r="CR859" s="395"/>
      <c r="CS859" s="395"/>
      <c r="CT859" s="395"/>
      <c r="CU859" s="395"/>
      <c r="CV859" s="395"/>
      <c r="CW859" s="395"/>
      <c r="CX859" s="395"/>
      <c r="CY859" s="395"/>
      <c r="CZ859" s="395"/>
      <c r="DA859" s="395"/>
      <c r="DB859" s="395"/>
      <c r="DC859" s="257"/>
      <c r="DD859" s="395"/>
      <c r="DE859" s="395"/>
      <c r="DF859" s="395"/>
      <c r="DG859" s="395"/>
      <c r="DH859" s="395"/>
      <c r="DI859" s="395"/>
      <c r="DJ859" s="395">
        <v>100</v>
      </c>
      <c r="DK859" s="396">
        <f t="shared" si="604"/>
        <v>100</v>
      </c>
      <c r="DL859" s="259"/>
      <c r="DM859" s="395"/>
      <c r="DN859" s="395"/>
      <c r="DO859" s="397"/>
      <c r="DQ859" s="259"/>
      <c r="DR859" s="397"/>
      <c r="DS859" s="259"/>
      <c r="DT859" s="263" t="s">
        <v>1398</v>
      </c>
      <c r="DU859" s="256">
        <v>13</v>
      </c>
      <c r="DV859" s="256" t="s">
        <v>849</v>
      </c>
      <c r="DW859" s="400" t="e">
        <f>VLOOKUP(P859,[4]definitions_list_lookup!$K$30:$L$54,2,0)</f>
        <v>#N/A</v>
      </c>
      <c r="DX859" s="155" t="s">
        <v>1405</v>
      </c>
      <c r="DY859" s="155" t="s">
        <v>2395</v>
      </c>
      <c r="DZ859" s="546"/>
      <c r="EA859" s="104"/>
      <c r="EB859" s="256"/>
      <c r="EC859" s="104"/>
      <c r="ED859" s="229" t="s">
        <v>2517</v>
      </c>
      <c r="EE859" s="401"/>
      <c r="EF859" s="402"/>
      <c r="EG859" s="401"/>
      <c r="EH859" s="403"/>
      <c r="EI859" s="404"/>
      <c r="EJ859" s="405"/>
      <c r="EK859" s="406"/>
      <c r="EL859" s="401"/>
      <c r="EM859" s="403"/>
      <c r="EN859" s="403" t="s">
        <v>1447</v>
      </c>
      <c r="EO859" s="407">
        <v>1.2</v>
      </c>
      <c r="EP859" s="407" t="s">
        <v>2387</v>
      </c>
      <c r="EQ859" s="407"/>
      <c r="ER859" s="407"/>
      <c r="ES859" s="407"/>
      <c r="ET859" s="407"/>
      <c r="EU859" s="407"/>
      <c r="EV859" s="408">
        <v>1</v>
      </c>
      <c r="EW859" s="408">
        <v>90</v>
      </c>
      <c r="EX859" s="408">
        <v>20</v>
      </c>
      <c r="EY859" s="408">
        <v>0</v>
      </c>
      <c r="EZ859" s="192">
        <f t="shared" si="574"/>
        <v>-177.25434720049083</v>
      </c>
      <c r="FA859" s="192">
        <f t="shared" si="575"/>
        <v>182.74565279950917</v>
      </c>
      <c r="FB859" s="192">
        <f t="shared" si="576"/>
        <v>69.978839133820856</v>
      </c>
      <c r="FC859" s="192">
        <f t="shared" si="577"/>
        <v>272.74565279950917</v>
      </c>
      <c r="FD859" s="192">
        <f t="shared" si="578"/>
        <v>20.021160866179144</v>
      </c>
      <c r="FE859" s="193">
        <f t="shared" si="579"/>
        <v>2.7456527995091733</v>
      </c>
      <c r="FF859" s="194">
        <f t="shared" si="580"/>
        <v>20.021160866179144</v>
      </c>
      <c r="FG859" s="401"/>
      <c r="FH859" s="403"/>
      <c r="FI859" s="778">
        <f t="shared" si="582"/>
        <v>1.2</v>
      </c>
      <c r="FJ859" s="779">
        <f t="shared" si="583"/>
        <v>20.021160866179144</v>
      </c>
      <c r="FK859" s="779">
        <f t="shared" si="584"/>
        <v>69.978839133820856</v>
      </c>
      <c r="FL859" s="780">
        <f t="shared" si="585"/>
        <v>1.2213611496086307</v>
      </c>
      <c r="FM859" s="169">
        <f t="shared" si="586"/>
        <v>0.93956623949991414</v>
      </c>
      <c r="FN859" s="783">
        <f t="shared" si="587"/>
        <v>1.127479487399897</v>
      </c>
      <c r="FO859" s="226"/>
      <c r="FP859" s="226"/>
      <c r="FQ859" s="226"/>
      <c r="FR859" s="226"/>
      <c r="FS859" s="226"/>
      <c r="FT859" s="226"/>
      <c r="FU859" s="226"/>
      <c r="FV859" s="226"/>
      <c r="FW859" s="226"/>
      <c r="FX859" s="226"/>
      <c r="FY859" s="226"/>
      <c r="FZ859" s="226"/>
      <c r="GA859" s="226"/>
      <c r="GB859" s="226"/>
      <c r="GC859" s="226"/>
      <c r="GD859" s="226"/>
      <c r="GE859" s="226"/>
      <c r="GF859" s="226"/>
      <c r="GG859" s="226"/>
      <c r="GH859" s="226"/>
      <c r="GI859" s="226"/>
      <c r="GJ859" s="226"/>
      <c r="GK859" s="226"/>
      <c r="GL859" s="226"/>
      <c r="GM859" s="226"/>
      <c r="GN859" s="226"/>
      <c r="GO859" s="226"/>
      <c r="GP859" s="226"/>
      <c r="GQ859" s="226"/>
      <c r="GR859" s="226"/>
      <c r="GS859" s="226"/>
      <c r="GT859" s="226"/>
      <c r="GU859" s="226"/>
      <c r="GV859" s="226"/>
      <c r="GW859" s="226"/>
      <c r="GX859" s="226"/>
      <c r="GY859" s="226"/>
      <c r="GZ859" s="226"/>
      <c r="HA859" s="226"/>
      <c r="HB859" s="226"/>
      <c r="HC859" s="226"/>
      <c r="HD859" s="226"/>
      <c r="HE859" s="226"/>
      <c r="HF859" s="226"/>
      <c r="HG859" s="226"/>
      <c r="HH859" s="226"/>
      <c r="HI859" s="226"/>
      <c r="HJ859" s="226"/>
      <c r="HK859" s="226"/>
      <c r="HL859" s="226"/>
      <c r="HM859" s="226"/>
      <c r="HN859" s="226"/>
      <c r="HO859" s="226"/>
      <c r="HP859" s="226"/>
      <c r="HQ859" s="226"/>
      <c r="HR859" s="226"/>
      <c r="HS859" s="226"/>
      <c r="HT859" s="226"/>
      <c r="HU859" s="226"/>
      <c r="HV859" s="226"/>
      <c r="HW859" s="226"/>
      <c r="HX859" s="226"/>
      <c r="HY859" s="226"/>
      <c r="HZ859" s="226"/>
      <c r="IA859" s="226"/>
      <c r="IB859" s="226"/>
      <c r="IC859" s="226"/>
      <c r="ID859" s="226"/>
      <c r="IE859" s="226"/>
      <c r="IF859" s="226"/>
      <c r="IG859" s="226"/>
      <c r="IH859" s="226"/>
      <c r="II859" s="226"/>
      <c r="IJ859" s="226"/>
      <c r="IK859" s="226"/>
      <c r="IL859" s="226"/>
      <c r="IM859" s="226"/>
      <c r="IN859" s="226"/>
      <c r="IO859" s="226"/>
      <c r="IP859" s="226"/>
      <c r="IQ859" s="226"/>
      <c r="IR859" s="226"/>
      <c r="IS859" s="226"/>
      <c r="IT859" s="226"/>
      <c r="IU859" s="226"/>
      <c r="IV859" s="226"/>
      <c r="IW859" s="226"/>
      <c r="IX859" s="226"/>
      <c r="IY859" s="226"/>
      <c r="IZ859" s="226"/>
      <c r="JA859" s="226"/>
      <c r="JB859" s="226"/>
      <c r="JC859" s="226"/>
      <c r="JD859" s="226"/>
      <c r="JE859" s="226"/>
      <c r="JF859" s="226"/>
      <c r="JG859" s="226"/>
      <c r="JH859" s="226"/>
      <c r="JI859" s="226"/>
      <c r="JJ859" s="226"/>
      <c r="JK859" s="226"/>
      <c r="JL859" s="226"/>
      <c r="JM859" s="226"/>
      <c r="JN859" s="226"/>
      <c r="JO859" s="226"/>
      <c r="JP859" s="226"/>
      <c r="JQ859" s="226"/>
      <c r="JR859" s="226"/>
      <c r="JS859" s="226"/>
      <c r="JT859" s="226"/>
      <c r="JU859" s="226"/>
      <c r="JV859" s="226"/>
      <c r="JW859" s="226"/>
      <c r="JX859" s="226"/>
      <c r="JY859" s="226"/>
      <c r="JZ859" s="226"/>
      <c r="KA859" s="226"/>
      <c r="KB859" s="226"/>
      <c r="KC859" s="226"/>
      <c r="KD859" s="226"/>
      <c r="KE859" s="226"/>
      <c r="KF859" s="226"/>
      <c r="KG859" s="226"/>
      <c r="KH859" s="226"/>
      <c r="KI859" s="226"/>
      <c r="KJ859" s="226"/>
      <c r="KK859" s="226"/>
      <c r="KL859" s="226"/>
      <c r="KM859" s="226"/>
      <c r="KN859" s="226"/>
      <c r="KO859" s="226"/>
      <c r="KP859" s="226"/>
      <c r="KQ859" s="226"/>
      <c r="KR859" s="226"/>
      <c r="KS859" s="226"/>
      <c r="KT859" s="226"/>
      <c r="KU859" s="226"/>
      <c r="KV859" s="226"/>
      <c r="KW859" s="226"/>
      <c r="KX859" s="226"/>
      <c r="KY859" s="226"/>
      <c r="KZ859" s="226"/>
      <c r="LA859" s="226"/>
      <c r="LB859" s="226"/>
      <c r="LC859" s="226"/>
      <c r="LD859" s="226"/>
      <c r="LE859" s="226"/>
      <c r="LF859" s="226"/>
      <c r="LG859" s="226"/>
      <c r="LH859" s="226"/>
      <c r="LI859" s="226"/>
      <c r="LJ859" s="226"/>
      <c r="LK859" s="226"/>
      <c r="LL859" s="226"/>
      <c r="LM859" s="226"/>
      <c r="LN859" s="226"/>
      <c r="LO859" s="226"/>
      <c r="LP859" s="226"/>
      <c r="LQ859" s="226"/>
      <c r="LR859" s="226"/>
      <c r="LS859" s="226"/>
      <c r="LT859" s="226"/>
      <c r="LU859" s="226"/>
      <c r="LV859" s="226"/>
      <c r="LW859" s="226"/>
      <c r="LX859" s="226"/>
      <c r="LY859" s="226"/>
      <c r="LZ859" s="226"/>
      <c r="MA859" s="226"/>
      <c r="MB859" s="226"/>
      <c r="MC859" s="226"/>
      <c r="MD859" s="226"/>
      <c r="ME859" s="226"/>
      <c r="MF859" s="226"/>
      <c r="MG859" s="226"/>
      <c r="MH859" s="226"/>
      <c r="MI859" s="226"/>
      <c r="MJ859" s="226"/>
      <c r="MK859" s="226"/>
      <c r="ML859" s="226"/>
      <c r="MM859" s="226"/>
      <c r="MN859" s="226"/>
      <c r="MO859" s="226"/>
      <c r="MP859" s="226"/>
      <c r="MQ859" s="226"/>
      <c r="MR859" s="226"/>
      <c r="MS859" s="226"/>
      <c r="MT859" s="226"/>
      <c r="MU859" s="226"/>
      <c r="MV859" s="226"/>
      <c r="MW859" s="226"/>
      <c r="MX859" s="226"/>
      <c r="MY859" s="226"/>
      <c r="MZ859" s="226"/>
      <c r="NA859" s="226"/>
      <c r="NB859" s="226"/>
      <c r="NC859" s="226"/>
      <c r="ND859" s="226"/>
      <c r="NE859" s="226"/>
      <c r="NF859" s="226"/>
      <c r="NG859" s="226"/>
      <c r="NH859" s="226"/>
      <c r="NI859" s="226"/>
      <c r="NJ859" s="226"/>
      <c r="NK859" s="226"/>
      <c r="NL859" s="226"/>
      <c r="NM859" s="226"/>
      <c r="NN859" s="226"/>
      <c r="NO859" s="226"/>
      <c r="NP859" s="226"/>
      <c r="NQ859" s="226"/>
      <c r="NR859" s="226"/>
      <c r="NS859" s="226"/>
      <c r="NT859" s="226"/>
      <c r="NU859" s="226"/>
      <c r="NV859" s="226"/>
      <c r="NW859" s="226"/>
      <c r="NX859" s="226"/>
      <c r="NY859" s="226"/>
      <c r="NZ859" s="226"/>
      <c r="OA859" s="226"/>
      <c r="OB859" s="226"/>
      <c r="OC859" s="226"/>
      <c r="OD859" s="226"/>
      <c r="OE859" s="226"/>
      <c r="OF859" s="226"/>
      <c r="OG859" s="226"/>
      <c r="OH859" s="226"/>
      <c r="OI859" s="226"/>
      <c r="OJ859" s="226"/>
      <c r="OK859" s="226"/>
      <c r="OL859" s="226"/>
      <c r="OM859" s="226"/>
      <c r="ON859" s="226"/>
      <c r="OO859" s="226"/>
      <c r="OP859" s="226"/>
      <c r="OQ859" s="226"/>
      <c r="OR859" s="226"/>
      <c r="OS859" s="226"/>
      <c r="OT859" s="226"/>
      <c r="OU859" s="226"/>
      <c r="OV859" s="226"/>
      <c r="OW859" s="226"/>
      <c r="OX859" s="226"/>
      <c r="OY859" s="226"/>
      <c r="OZ859" s="226"/>
      <c r="PA859" s="226"/>
      <c r="PB859" s="226"/>
      <c r="PC859" s="226"/>
      <c r="PD859" s="226"/>
      <c r="PE859" s="226"/>
      <c r="PF859" s="226"/>
      <c r="PG859" s="226"/>
      <c r="PH859" s="226"/>
      <c r="PI859" s="226"/>
      <c r="PJ859" s="226"/>
      <c r="PK859" s="226"/>
      <c r="PL859" s="226"/>
      <c r="PM859" s="226"/>
      <c r="PN859" s="226"/>
      <c r="PO859" s="226"/>
      <c r="PP859" s="226"/>
      <c r="PQ859" s="226"/>
      <c r="PR859" s="226"/>
      <c r="PS859" s="226"/>
      <c r="PT859" s="226"/>
      <c r="PU859" s="226"/>
      <c r="PV859" s="226"/>
      <c r="PW859" s="226"/>
      <c r="PX859" s="226"/>
      <c r="PY859" s="226"/>
      <c r="PZ859" s="226"/>
      <c r="QA859" s="226"/>
      <c r="QB859" s="226"/>
      <c r="QC859" s="226"/>
      <c r="QD859" s="226"/>
      <c r="QE859" s="226"/>
      <c r="QF859" s="226"/>
      <c r="QG859" s="226"/>
      <c r="QH859" s="226"/>
      <c r="QI859" s="226"/>
      <c r="QJ859" s="226"/>
      <c r="QK859" s="226"/>
      <c r="QL859" s="226"/>
      <c r="QM859" s="226"/>
      <c r="QN859" s="226"/>
      <c r="QO859" s="226"/>
      <c r="QP859" s="226"/>
      <c r="QQ859" s="226"/>
      <c r="QR859" s="226"/>
      <c r="QS859" s="226"/>
      <c r="QT859" s="226"/>
      <c r="QU859" s="226"/>
      <c r="QV859" s="226"/>
      <c r="QW859" s="226"/>
      <c r="QX859" s="226"/>
      <c r="QY859" s="226"/>
      <c r="QZ859" s="226"/>
      <c r="RA859" s="226"/>
      <c r="RB859" s="226"/>
      <c r="RC859" s="226"/>
      <c r="RD859" s="226"/>
      <c r="RE859" s="226"/>
      <c r="RF859" s="226"/>
      <c r="RG859" s="226"/>
      <c r="RH859" s="226"/>
      <c r="RI859" s="226"/>
      <c r="RJ859" s="226"/>
      <c r="RK859" s="226"/>
      <c r="RL859" s="226"/>
      <c r="RM859" s="226"/>
      <c r="RN859" s="226"/>
      <c r="RO859" s="226"/>
      <c r="RP859" s="226"/>
      <c r="RQ859" s="226"/>
      <c r="RR859" s="226"/>
      <c r="RS859" s="226"/>
      <c r="RT859" s="226"/>
      <c r="RU859" s="226"/>
      <c r="RV859" s="226"/>
      <c r="RW859" s="226"/>
      <c r="RX859" s="226"/>
      <c r="RY859" s="226"/>
      <c r="RZ859" s="226"/>
      <c r="SA859" s="226"/>
      <c r="SB859" s="226"/>
      <c r="SC859" s="226"/>
      <c r="SD859" s="226"/>
      <c r="SE859" s="226"/>
      <c r="SF859" s="226"/>
      <c r="SG859" s="226"/>
      <c r="SH859" s="226"/>
      <c r="SI859" s="226"/>
      <c r="SJ859" s="226"/>
      <c r="SK859" s="226"/>
      <c r="SL859" s="226"/>
      <c r="SM859" s="226"/>
      <c r="SN859" s="226"/>
      <c r="SO859" s="226"/>
      <c r="SP859" s="226"/>
      <c r="SQ859" s="226"/>
      <c r="SR859" s="226"/>
      <c r="SS859" s="226"/>
      <c r="ST859" s="226"/>
      <c r="SU859" s="226"/>
      <c r="SV859" s="226"/>
      <c r="SW859" s="226"/>
      <c r="SX859" s="226"/>
      <c r="SY859" s="226"/>
      <c r="SZ859" s="226"/>
      <c r="TA859" s="226"/>
      <c r="TB859" s="226"/>
      <c r="TC859" s="226"/>
      <c r="TD859" s="226"/>
      <c r="TE859" s="226"/>
      <c r="TF859" s="226"/>
      <c r="TG859" s="226"/>
      <c r="TH859" s="226"/>
      <c r="TI859" s="226"/>
      <c r="TJ859" s="226"/>
      <c r="TK859" s="226"/>
      <c r="TL859" s="226"/>
      <c r="TM859" s="226"/>
      <c r="TN859" s="226"/>
      <c r="TO859" s="226"/>
      <c r="TP859" s="226"/>
      <c r="TQ859" s="226"/>
      <c r="TR859" s="226"/>
      <c r="TS859" s="226"/>
      <c r="TT859" s="226"/>
      <c r="TU859" s="226"/>
      <c r="TV859" s="226"/>
      <c r="TW859" s="226"/>
      <c r="TX859" s="226"/>
      <c r="TY859" s="226"/>
      <c r="TZ859" s="226"/>
      <c r="UA859" s="226"/>
      <c r="UB859" s="226"/>
      <c r="UC859" s="226"/>
      <c r="UD859" s="226"/>
      <c r="UE859" s="226"/>
      <c r="UF859" s="226"/>
      <c r="UG859" s="226"/>
      <c r="UH859" s="226"/>
      <c r="UI859" s="226"/>
      <c r="UJ859" s="226"/>
      <c r="UK859" s="226"/>
      <c r="UL859" s="226"/>
      <c r="UM859" s="226"/>
      <c r="UN859" s="226"/>
      <c r="UO859" s="226"/>
      <c r="UP859" s="226"/>
      <c r="UQ859" s="226"/>
      <c r="UR859" s="226"/>
      <c r="US859" s="226"/>
      <c r="UT859" s="226"/>
      <c r="UU859" s="226"/>
      <c r="UV859" s="226"/>
      <c r="UW859" s="226"/>
      <c r="UX859" s="226"/>
      <c r="UY859" s="226"/>
      <c r="UZ859" s="226"/>
      <c r="VA859" s="226"/>
      <c r="VB859" s="226"/>
      <c r="VC859" s="226"/>
      <c r="VD859" s="226"/>
      <c r="VE859" s="226"/>
      <c r="VF859" s="226"/>
      <c r="VG859" s="226"/>
      <c r="VH859" s="226"/>
      <c r="VI859" s="226"/>
      <c r="VJ859" s="226"/>
      <c r="VK859" s="226"/>
      <c r="VL859" s="226"/>
      <c r="VM859" s="226"/>
      <c r="VN859" s="226"/>
      <c r="VO859" s="226"/>
      <c r="VP859" s="226"/>
      <c r="VQ859" s="226"/>
      <c r="VR859" s="226"/>
      <c r="VS859" s="226"/>
      <c r="VT859" s="226"/>
      <c r="VU859" s="226"/>
      <c r="VV859" s="226"/>
      <c r="VW859" s="226"/>
      <c r="VX859" s="226"/>
      <c r="VY859" s="226"/>
      <c r="VZ859" s="226"/>
      <c r="WA859" s="226"/>
      <c r="WB859" s="226"/>
      <c r="WC859" s="226"/>
      <c r="WD859" s="226"/>
      <c r="WE859" s="226"/>
      <c r="WF859" s="226"/>
      <c r="WG859" s="226"/>
      <c r="WH859" s="226"/>
      <c r="WI859" s="226"/>
      <c r="WJ859" s="226"/>
      <c r="WK859" s="226"/>
      <c r="WL859" s="226"/>
      <c r="WM859" s="226"/>
      <c r="WN859" s="226"/>
      <c r="WO859" s="226"/>
      <c r="WP859" s="226"/>
      <c r="WQ859" s="226"/>
      <c r="WR859" s="226"/>
      <c r="WS859" s="226"/>
      <c r="WT859" s="226"/>
      <c r="WU859" s="226"/>
      <c r="WV859" s="226"/>
      <c r="WW859" s="226"/>
      <c r="WX859" s="226"/>
      <c r="WY859" s="226"/>
      <c r="WZ859" s="226"/>
      <c r="XA859" s="226"/>
      <c r="XB859" s="226"/>
      <c r="XC859" s="226"/>
      <c r="XD859" s="226"/>
      <c r="XE859" s="226"/>
      <c r="XF859" s="226"/>
      <c r="XG859" s="226"/>
      <c r="XH859" s="226"/>
      <c r="XI859" s="226"/>
      <c r="XJ859" s="226"/>
      <c r="XK859" s="226"/>
      <c r="XL859" s="226"/>
      <c r="XM859" s="226"/>
      <c r="XN859" s="226"/>
      <c r="XO859" s="226"/>
      <c r="XP859" s="226"/>
      <c r="XQ859" s="226"/>
      <c r="XR859" s="226"/>
      <c r="XS859" s="226"/>
      <c r="XT859" s="226"/>
      <c r="XU859" s="226"/>
      <c r="XV859" s="226"/>
      <c r="XW859" s="226"/>
      <c r="XX859" s="226"/>
      <c r="XY859" s="226"/>
      <c r="XZ859" s="226"/>
      <c r="YA859" s="226"/>
      <c r="YB859" s="226"/>
      <c r="YC859" s="226"/>
      <c r="YD859" s="226"/>
      <c r="YE859" s="226"/>
      <c r="YF859" s="226"/>
      <c r="YG859" s="226"/>
      <c r="YH859" s="226"/>
      <c r="YI859" s="226"/>
      <c r="YJ859" s="226"/>
      <c r="YK859" s="226"/>
      <c r="YL859" s="226"/>
      <c r="YM859" s="226"/>
      <c r="YN859" s="226"/>
      <c r="YO859" s="226"/>
      <c r="YP859" s="226"/>
      <c r="YQ859" s="226"/>
      <c r="YR859" s="226"/>
      <c r="YS859" s="226"/>
      <c r="YT859" s="226"/>
      <c r="YU859" s="226"/>
      <c r="YV859" s="226"/>
      <c r="YW859" s="226"/>
      <c r="YX859" s="226"/>
      <c r="YY859" s="226"/>
      <c r="YZ859" s="226"/>
      <c r="ZA859" s="226"/>
      <c r="ZB859" s="226"/>
      <c r="ZC859" s="226"/>
      <c r="ZD859" s="226"/>
      <c r="ZE859" s="226"/>
      <c r="ZF859" s="226"/>
      <c r="ZG859" s="226"/>
      <c r="ZH859" s="226"/>
      <c r="ZI859" s="226"/>
      <c r="ZJ859" s="226"/>
      <c r="ZK859" s="226"/>
      <c r="ZL859" s="226"/>
      <c r="ZM859" s="226"/>
      <c r="ZN859" s="226"/>
      <c r="ZO859" s="226"/>
      <c r="ZP859" s="226"/>
      <c r="ZQ859" s="226"/>
      <c r="ZR859" s="226"/>
      <c r="ZS859" s="226"/>
      <c r="ZT859" s="226"/>
      <c r="ZU859" s="226"/>
      <c r="ZV859" s="226"/>
      <c r="ZW859" s="226"/>
      <c r="ZX859" s="226"/>
      <c r="ZY859" s="226"/>
      <c r="ZZ859" s="226"/>
      <c r="AAA859" s="226"/>
      <c r="AAB859" s="226"/>
      <c r="AAC859" s="226"/>
      <c r="AAD859" s="226"/>
      <c r="AAE859" s="226"/>
      <c r="AAF859" s="226"/>
      <c r="AAG859" s="226"/>
      <c r="AAH859" s="226"/>
      <c r="AAI859" s="226"/>
      <c r="AAJ859" s="226"/>
      <c r="AAK859" s="226"/>
      <c r="AAL859" s="226"/>
      <c r="AAM859" s="226"/>
      <c r="AAN859" s="226"/>
      <c r="AAO859" s="226"/>
      <c r="AAP859" s="226"/>
      <c r="AAQ859" s="226"/>
      <c r="AAR859" s="226"/>
      <c r="AAS859" s="226"/>
      <c r="AAT859" s="226"/>
      <c r="AAU859" s="226"/>
      <c r="AAV859" s="226"/>
      <c r="AAW859" s="226"/>
      <c r="AAX859" s="226"/>
      <c r="AAY859" s="226"/>
      <c r="AAZ859" s="226"/>
      <c r="ABA859" s="226"/>
      <c r="ABB859" s="226"/>
      <c r="ABC859" s="226"/>
      <c r="ABD859" s="226"/>
      <c r="ABE859" s="226"/>
      <c r="ABF859" s="226"/>
      <c r="ABG859" s="226"/>
      <c r="ABH859" s="226"/>
      <c r="ABI859" s="226"/>
      <c r="ABJ859" s="226"/>
      <c r="ABK859" s="226"/>
      <c r="ABL859" s="226"/>
      <c r="ABM859" s="226"/>
      <c r="ABN859" s="226"/>
      <c r="ABO859" s="226"/>
      <c r="ABP859" s="226"/>
      <c r="ABQ859" s="226"/>
      <c r="ABR859" s="226"/>
      <c r="ABS859" s="226"/>
      <c r="ABT859" s="226"/>
      <c r="ABU859" s="226"/>
      <c r="ABV859" s="226"/>
      <c r="ABW859" s="226"/>
      <c r="ABX859" s="226"/>
      <c r="ABY859" s="226"/>
      <c r="ABZ859" s="226"/>
      <c r="ACA859" s="226"/>
      <c r="ACB859" s="226"/>
      <c r="ACC859" s="226"/>
      <c r="ACD859" s="226"/>
      <c r="ACE859" s="226"/>
      <c r="ACF859" s="226"/>
      <c r="ACG859" s="226"/>
      <c r="ACH859" s="226"/>
      <c r="ACI859" s="226"/>
      <c r="ACJ859" s="226"/>
      <c r="ACK859" s="226"/>
      <c r="ACL859" s="226"/>
      <c r="ACM859" s="226"/>
      <c r="ACN859" s="226"/>
      <c r="ACO859" s="226"/>
      <c r="ACP859" s="226"/>
      <c r="ACQ859" s="226"/>
      <c r="ACR859" s="226"/>
      <c r="ACS859" s="226"/>
      <c r="ACT859" s="226"/>
      <c r="ACU859" s="226"/>
      <c r="ACV859" s="226"/>
      <c r="ACW859" s="226"/>
      <c r="ACX859" s="226"/>
      <c r="ACY859" s="226"/>
      <c r="ACZ859" s="226"/>
      <c r="ADA859" s="226"/>
      <c r="ADB859" s="226"/>
      <c r="ADC859" s="226"/>
      <c r="ADD859" s="226"/>
      <c r="ADE859" s="226"/>
      <c r="ADF859" s="226"/>
      <c r="ADG859" s="226"/>
      <c r="ADH859" s="226"/>
      <c r="ADI859" s="226"/>
      <c r="ADJ859" s="226"/>
      <c r="ADK859" s="226"/>
      <c r="ADL859" s="226"/>
      <c r="ADM859" s="226"/>
      <c r="ADN859" s="226"/>
      <c r="ADO859" s="226"/>
      <c r="ADP859" s="226"/>
      <c r="ADQ859" s="226"/>
      <c r="ADR859" s="226"/>
      <c r="ADS859" s="226"/>
      <c r="ADT859" s="226"/>
      <c r="ADU859" s="226"/>
      <c r="ADV859" s="226"/>
      <c r="ADW859" s="226"/>
      <c r="ADX859" s="226"/>
      <c r="ADY859" s="226"/>
      <c r="ADZ859" s="226"/>
      <c r="AEA859" s="226"/>
      <c r="AEB859" s="226"/>
      <c r="AEC859" s="226"/>
      <c r="AED859" s="226"/>
      <c r="AEE859" s="226"/>
      <c r="AEF859" s="226"/>
      <c r="AEG859" s="226"/>
      <c r="AEH859" s="226"/>
      <c r="AEI859" s="226"/>
      <c r="AEJ859" s="226"/>
      <c r="AEK859" s="226"/>
      <c r="AEL859" s="226"/>
      <c r="AEM859" s="226"/>
      <c r="AEN859" s="226"/>
      <c r="AEO859" s="226"/>
      <c r="AEP859" s="226"/>
      <c r="AEQ859" s="226"/>
      <c r="AER859" s="226"/>
      <c r="AES859" s="226"/>
      <c r="AET859" s="226"/>
      <c r="AEU859" s="226"/>
      <c r="AEV859" s="226"/>
      <c r="AEW859" s="226"/>
      <c r="AEX859" s="226"/>
      <c r="AEY859" s="226"/>
      <c r="AEZ859" s="226"/>
      <c r="AFA859" s="226"/>
      <c r="AFB859" s="226"/>
      <c r="AFC859" s="226"/>
      <c r="AFD859" s="226"/>
      <c r="AFE859" s="226"/>
      <c r="AFF859" s="226"/>
      <c r="AFG859" s="226"/>
      <c r="AFH859" s="226"/>
      <c r="AFI859" s="226"/>
      <c r="AFJ859" s="226"/>
      <c r="AFK859" s="226"/>
      <c r="AFL859" s="226"/>
      <c r="AFM859" s="226"/>
      <c r="AFN859" s="226"/>
      <c r="AFO859" s="226"/>
      <c r="AFP859" s="226"/>
      <c r="AFQ859" s="226"/>
      <c r="AFR859" s="226"/>
      <c r="AFS859" s="226"/>
      <c r="AFT859" s="226"/>
      <c r="AFU859" s="226"/>
      <c r="AFV859" s="226"/>
      <c r="AFW859" s="226"/>
      <c r="AFX859" s="226"/>
      <c r="AFY859" s="226"/>
      <c r="AFZ859" s="226"/>
      <c r="AGA859" s="226"/>
      <c r="AGB859" s="226"/>
      <c r="AGC859" s="226"/>
      <c r="AGD859" s="226"/>
      <c r="AGE859" s="226"/>
      <c r="AGF859" s="226"/>
      <c r="AGG859" s="226"/>
      <c r="AGH859" s="226"/>
      <c r="AGI859" s="226"/>
      <c r="AGJ859" s="226"/>
      <c r="AGK859" s="226"/>
      <c r="AGL859" s="226"/>
      <c r="AGM859" s="226"/>
      <c r="AGN859" s="226"/>
      <c r="AGO859" s="226"/>
      <c r="AGP859" s="226"/>
      <c r="AGQ859" s="226"/>
      <c r="AGR859" s="226"/>
      <c r="AGS859" s="226"/>
      <c r="AGT859" s="226"/>
      <c r="AGU859" s="226"/>
      <c r="AGV859" s="226"/>
      <c r="AGW859" s="226"/>
      <c r="AGX859" s="226"/>
      <c r="AGY859" s="226"/>
      <c r="AGZ859" s="226"/>
      <c r="AHA859" s="226"/>
      <c r="AHB859" s="226"/>
      <c r="AHC859" s="226"/>
      <c r="AHD859" s="226"/>
      <c r="AHE859" s="226"/>
      <c r="AHF859" s="226"/>
      <c r="AHG859" s="226"/>
      <c r="AHH859" s="226"/>
      <c r="AHI859" s="226"/>
      <c r="AHJ859" s="226"/>
      <c r="AHK859" s="226"/>
      <c r="AHL859" s="226"/>
      <c r="AHM859" s="226"/>
      <c r="AHN859" s="226"/>
      <c r="AHO859" s="226"/>
      <c r="AHP859" s="226"/>
      <c r="AHQ859" s="226"/>
      <c r="AHR859" s="226"/>
      <c r="AHS859" s="226"/>
      <c r="AHT859" s="226"/>
      <c r="AHU859" s="226"/>
      <c r="AHV859" s="226"/>
      <c r="AHW859" s="226"/>
      <c r="AHX859" s="226"/>
      <c r="AHY859" s="226"/>
      <c r="AHZ859" s="226"/>
      <c r="AIA859" s="226"/>
      <c r="AIB859" s="226"/>
      <c r="AIC859" s="226"/>
      <c r="AID859" s="226"/>
      <c r="AIE859" s="226"/>
      <c r="AIF859" s="226"/>
      <c r="AIG859" s="226"/>
      <c r="AIH859" s="226"/>
      <c r="AII859" s="226"/>
      <c r="AIJ859" s="226"/>
      <c r="AIK859" s="226"/>
      <c r="AIL859" s="226"/>
      <c r="AIM859" s="226"/>
      <c r="AIN859" s="226"/>
      <c r="AIO859" s="226"/>
      <c r="AIP859" s="226"/>
      <c r="AIQ859" s="226"/>
      <c r="AIR859" s="226"/>
      <c r="AIS859" s="226"/>
      <c r="AIT859" s="226"/>
      <c r="AIU859" s="226"/>
      <c r="AIV859" s="226"/>
      <c r="AIW859" s="226"/>
      <c r="AIX859" s="226"/>
      <c r="AIY859" s="226"/>
      <c r="AIZ859" s="226"/>
      <c r="AJA859" s="226"/>
      <c r="AJB859" s="226"/>
      <c r="AJC859" s="226"/>
      <c r="AJD859" s="226"/>
      <c r="AJE859" s="226"/>
      <c r="AJF859" s="226"/>
      <c r="AJG859" s="226"/>
      <c r="AJH859" s="226"/>
      <c r="AJI859" s="226"/>
      <c r="AJJ859" s="226"/>
      <c r="AJK859" s="226"/>
      <c r="AJL859" s="226"/>
      <c r="AJM859" s="226"/>
      <c r="AJN859" s="226"/>
      <c r="AJO859" s="226"/>
      <c r="AJP859" s="226"/>
      <c r="AJQ859" s="226"/>
      <c r="AJR859" s="226"/>
      <c r="AJS859" s="226"/>
      <c r="AJT859" s="226"/>
      <c r="AJU859" s="226"/>
      <c r="AJV859" s="226"/>
      <c r="AJW859" s="226"/>
      <c r="AJX859" s="226"/>
      <c r="AJY859" s="226"/>
      <c r="AJZ859" s="226"/>
      <c r="AKA859" s="226"/>
      <c r="AKB859" s="226"/>
      <c r="AKC859" s="226"/>
      <c r="AKD859" s="226"/>
      <c r="AKE859" s="226"/>
      <c r="AKF859" s="226"/>
      <c r="AKG859" s="226"/>
      <c r="AKH859" s="226"/>
      <c r="AKI859" s="226"/>
      <c r="AKJ859" s="226"/>
      <c r="AKK859" s="226"/>
      <c r="AKL859" s="226"/>
      <c r="AKM859" s="226"/>
      <c r="AKN859" s="226"/>
      <c r="AKO859" s="226"/>
      <c r="AKP859" s="226"/>
      <c r="AKQ859" s="226"/>
      <c r="AKR859" s="226"/>
      <c r="AKS859" s="226"/>
      <c r="AKT859" s="226"/>
      <c r="AKU859" s="226"/>
      <c r="AKV859" s="226"/>
      <c r="AKW859" s="226"/>
      <c r="AKX859" s="226"/>
      <c r="AKY859" s="226"/>
      <c r="AKZ859" s="226"/>
      <c r="ALA859" s="226"/>
      <c r="ALB859" s="226"/>
      <c r="ALC859" s="226"/>
      <c r="ALD859" s="226"/>
      <c r="ALE859" s="226"/>
      <c r="ALF859" s="226"/>
      <c r="ALG859" s="226"/>
      <c r="ALH859" s="226"/>
      <c r="ALI859" s="226"/>
      <c r="ALJ859" s="226"/>
      <c r="ALK859" s="226"/>
      <c r="ALL859" s="226"/>
      <c r="ALM859" s="226"/>
      <c r="ALN859" s="226"/>
      <c r="ALO859" s="226"/>
      <c r="ALP859" s="226"/>
      <c r="ALQ859" s="226"/>
      <c r="ALR859" s="226"/>
      <c r="ALS859" s="226"/>
      <c r="ALT859" s="226"/>
      <c r="ALU859" s="226"/>
      <c r="ALV859" s="226"/>
      <c r="ALW859" s="226"/>
      <c r="ALX859" s="226"/>
      <c r="ALY859" s="226"/>
      <c r="ALZ859" s="226"/>
      <c r="AMA859" s="226"/>
      <c r="AMB859" s="226"/>
      <c r="AMC859" s="226"/>
      <c r="AMD859" s="226"/>
      <c r="AME859" s="226"/>
      <c r="AMF859" s="226"/>
      <c r="AMG859" s="226"/>
      <c r="AMH859" s="226"/>
      <c r="AMI859" s="226"/>
      <c r="AMJ859" s="226"/>
      <c r="AMK859" s="226"/>
      <c r="AML859" s="226"/>
      <c r="AMM859" s="226"/>
      <c r="AMN859" s="226"/>
      <c r="AMO859" s="226"/>
      <c r="AMP859" s="226"/>
      <c r="AMQ859" s="226"/>
      <c r="AMR859" s="226"/>
      <c r="AMS859" s="226"/>
      <c r="AMT859" s="226"/>
      <c r="AMU859" s="226"/>
      <c r="AMV859" s="226"/>
      <c r="AMW859" s="226"/>
      <c r="AMX859" s="226"/>
    </row>
    <row r="860" spans="1:1038" s="398" customFormat="1" ht="18" customHeight="1">
      <c r="A860" s="548" t="s">
        <v>2392</v>
      </c>
      <c r="B860" s="543" t="s">
        <v>1647</v>
      </c>
      <c r="C860" s="226"/>
      <c r="D860" s="225" t="s">
        <v>1279</v>
      </c>
      <c r="E860" s="226">
        <v>101</v>
      </c>
      <c r="F860" s="226">
        <v>4</v>
      </c>
      <c r="G860" s="391" t="str">
        <f t="shared" si="601"/>
        <v>101-4</v>
      </c>
      <c r="H860" s="226">
        <f>I859</f>
        <v>60.5</v>
      </c>
      <c r="I860" s="226">
        <v>63</v>
      </c>
      <c r="J860" s="544">
        <f t="shared" si="605"/>
        <v>0</v>
      </c>
      <c r="K860" s="545" t="str">
        <f>IF(J861=1,IF(((VLOOKUP($G860,[4]Depth_Lookup!$A$3:$J$550,9,FALSE))-(I860/100))=0,"Good",IF(((VLOOKUP($G860,[4]Depth_Lookup!$A$3:$J$550,9,FALSE))-(I860/100))&gt;0,"Too Short","Too Long")))</f>
        <v>Good</v>
      </c>
      <c r="L860" s="171">
        <f>(VLOOKUP($G860,Depth_Lookup!$A$3:$J$410,10,FALSE))+(H860/100)</f>
        <v>266.71500000000003</v>
      </c>
      <c r="M860" s="171">
        <f>(VLOOKUP($G860,Depth_Lookup!$A$3:$J$410,10,FALSE))+(I860/100)</f>
        <v>266.74</v>
      </c>
      <c r="N860" s="232" t="s">
        <v>2403</v>
      </c>
      <c r="O860" s="226">
        <v>1</v>
      </c>
      <c r="P860" s="226" t="s">
        <v>853</v>
      </c>
      <c r="Q860" s="226" t="s">
        <v>125</v>
      </c>
      <c r="R860" s="391" t="str">
        <f t="shared" si="602"/>
        <v>SerpentinizedHarzburgite</v>
      </c>
      <c r="S860" s="226" t="s">
        <v>2398</v>
      </c>
      <c r="T860" s="226" t="s">
        <v>700</v>
      </c>
      <c r="U860" s="226" t="s">
        <v>95</v>
      </c>
      <c r="V860" s="226" t="s">
        <v>96</v>
      </c>
      <c r="W860" s="226" t="s">
        <v>112</v>
      </c>
      <c r="X860" s="392">
        <f>VLOOKUP(W860,[4]definitions_list_lookup!$A$13:$B$19,2,0)</f>
        <v>4</v>
      </c>
      <c r="Y860" s="226" t="s">
        <v>90</v>
      </c>
      <c r="Z860" s="226" t="s">
        <v>91</v>
      </c>
      <c r="AA860" s="226"/>
      <c r="AB860" s="226"/>
      <c r="AC860" s="226"/>
      <c r="AD860" s="226"/>
      <c r="AE860" s="393"/>
      <c r="AF860" s="391" t="e">
        <f>VLOOKUP(AE860,[4]definitions_list_mag!$V$12:$W$15,2,0)</f>
        <v>#N/A</v>
      </c>
      <c r="AG860" s="394"/>
      <c r="AH860" s="226"/>
      <c r="AI860" s="257">
        <f t="shared" si="606"/>
        <v>72</v>
      </c>
      <c r="AJ860" s="226"/>
      <c r="AK860" s="226"/>
      <c r="AL860" s="226"/>
      <c r="AM860" s="226"/>
      <c r="AN860" s="226"/>
      <c r="AO860" s="257"/>
      <c r="AP860" s="226"/>
      <c r="AQ860" s="226"/>
      <c r="AR860" s="226"/>
      <c r="AS860" s="226"/>
      <c r="AT860" s="226"/>
      <c r="AU860" s="257">
        <v>2</v>
      </c>
      <c r="AV860" s="226">
        <v>1</v>
      </c>
      <c r="AW860" s="226">
        <v>0.5</v>
      </c>
      <c r="AX860" s="226" t="s">
        <v>110</v>
      </c>
      <c r="AY860" s="226" t="s">
        <v>103</v>
      </c>
      <c r="AZ860" s="226"/>
      <c r="BA860" s="257">
        <v>25</v>
      </c>
      <c r="BB860" s="226">
        <v>5</v>
      </c>
      <c r="BC860" s="226">
        <v>2</v>
      </c>
      <c r="BD860" s="226" t="s">
        <v>118</v>
      </c>
      <c r="BE860" s="226" t="s">
        <v>103</v>
      </c>
      <c r="BF860" s="226"/>
      <c r="BG860" s="257"/>
      <c r="BH860" s="226"/>
      <c r="BI860" s="226"/>
      <c r="BJ860" s="226"/>
      <c r="BK860" s="226"/>
      <c r="BL860" s="226"/>
      <c r="BM860" s="257">
        <v>1</v>
      </c>
      <c r="BN860" s="226">
        <v>1</v>
      </c>
      <c r="BO860" s="226">
        <v>0.5</v>
      </c>
      <c r="BP860" s="226"/>
      <c r="BQ860" s="226"/>
      <c r="BR860" s="226"/>
      <c r="BS860" s="226"/>
      <c r="BT860" s="226"/>
      <c r="BU860" s="226"/>
      <c r="BV860" s="226"/>
      <c r="BW860" s="226"/>
      <c r="BX860" s="226"/>
      <c r="BY860" s="257"/>
      <c r="BZ860" s="226"/>
      <c r="CA860" s="226"/>
      <c r="CB860" s="226"/>
      <c r="CC860" s="226"/>
      <c r="CD860" s="226"/>
      <c r="CE860" s="226"/>
      <c r="CF860" s="399">
        <f t="shared" si="603"/>
        <v>100</v>
      </c>
      <c r="CG860" s="145"/>
      <c r="CH860" s="150" t="s">
        <v>1329</v>
      </c>
      <c r="CI860" s="150">
        <v>90</v>
      </c>
      <c r="CJ860" s="150" t="s">
        <v>514</v>
      </c>
      <c r="CK860" s="158"/>
      <c r="CL860" s="395"/>
      <c r="CM860" s="395"/>
      <c r="CN860" s="395"/>
      <c r="CO860" s="395"/>
      <c r="CP860" s="395"/>
      <c r="CQ860" s="395"/>
      <c r="CR860" s="395"/>
      <c r="CS860" s="395"/>
      <c r="CT860" s="395"/>
      <c r="CU860" s="395"/>
      <c r="CV860" s="395"/>
      <c r="CW860" s="395"/>
      <c r="CX860" s="395"/>
      <c r="CY860" s="395"/>
      <c r="CZ860" s="395"/>
      <c r="DA860" s="395"/>
      <c r="DB860" s="395">
        <v>80</v>
      </c>
      <c r="DC860" s="257">
        <v>20</v>
      </c>
      <c r="DD860" s="395"/>
      <c r="DE860" s="395"/>
      <c r="DF860" s="395"/>
      <c r="DG860" s="395"/>
      <c r="DH860" s="395"/>
      <c r="DI860" s="395"/>
      <c r="DJ860" s="395"/>
      <c r="DK860" s="396">
        <f t="shared" si="604"/>
        <v>100</v>
      </c>
      <c r="DL860" s="259"/>
      <c r="DM860" s="395"/>
      <c r="DN860" s="395"/>
      <c r="DO860" s="397"/>
      <c r="DQ860" s="259"/>
      <c r="DR860" s="397"/>
      <c r="DS860" s="259"/>
      <c r="DT860" s="263"/>
      <c r="DU860" s="256"/>
      <c r="DV860" s="256"/>
      <c r="DW860" s="400" t="e">
        <f>VLOOKUP(P860,[4]definitions_list_lookup!$K$30:$L$54,2,0)</f>
        <v>#N/A</v>
      </c>
      <c r="DX860" s="155" t="s">
        <v>1405</v>
      </c>
      <c r="DY860" s="155" t="s">
        <v>1437</v>
      </c>
      <c r="DZ860" s="546"/>
      <c r="EA860" s="104"/>
      <c r="EB860" s="256"/>
      <c r="EC860" s="104"/>
      <c r="ED860" s="229" t="s">
        <v>2517</v>
      </c>
      <c r="EE860" s="401"/>
      <c r="EF860" s="402"/>
      <c r="EG860" s="401"/>
      <c r="EH860" s="403"/>
      <c r="EI860" s="404"/>
      <c r="EJ860" s="405"/>
      <c r="EK860" s="406"/>
      <c r="EL860" s="401"/>
      <c r="EM860" s="403"/>
      <c r="EN860" s="403" t="s">
        <v>1447</v>
      </c>
      <c r="EO860" s="407"/>
      <c r="EP860" s="407"/>
      <c r="EQ860" s="407"/>
      <c r="ER860" s="407"/>
      <c r="ES860" s="407"/>
      <c r="ET860" s="407"/>
      <c r="EU860" s="407"/>
      <c r="EV860" s="408">
        <v>1</v>
      </c>
      <c r="EW860" s="408">
        <v>90</v>
      </c>
      <c r="EX860" s="408">
        <v>20</v>
      </c>
      <c r="EY860" s="408">
        <v>0</v>
      </c>
      <c r="EZ860" s="192">
        <f t="shared" si="574"/>
        <v>-177.25434720049083</v>
      </c>
      <c r="FA860" s="192">
        <f t="shared" si="575"/>
        <v>182.74565279950917</v>
      </c>
      <c r="FB860" s="192">
        <f t="shared" si="576"/>
        <v>69.978839133820856</v>
      </c>
      <c r="FC860" s="192">
        <f t="shared" si="577"/>
        <v>272.74565279950917</v>
      </c>
      <c r="FD860" s="192">
        <f t="shared" si="578"/>
        <v>20.021160866179144</v>
      </c>
      <c r="FE860" s="193">
        <f t="shared" si="579"/>
        <v>2.7456527995091733</v>
      </c>
      <c r="FF860" s="194">
        <f t="shared" si="580"/>
        <v>20.021160866179144</v>
      </c>
      <c r="FG860" s="401"/>
      <c r="FH860" s="403"/>
      <c r="FI860" s="778">
        <f t="shared" si="582"/>
        <v>0</v>
      </c>
      <c r="FJ860" s="779">
        <f t="shared" si="583"/>
        <v>20.021160866179144</v>
      </c>
      <c r="FK860" s="779">
        <f t="shared" si="584"/>
        <v>69.978839133820856</v>
      </c>
      <c r="FL860" s="780">
        <f t="shared" si="585"/>
        <v>1.2213611496086307</v>
      </c>
      <c r="FM860" s="169">
        <f t="shared" si="586"/>
        <v>0.93956623949991414</v>
      </c>
      <c r="FN860" s="783">
        <f t="shared" si="587"/>
        <v>0</v>
      </c>
      <c r="FO860" s="226"/>
      <c r="FP860" s="226"/>
      <c r="FQ860" s="226"/>
      <c r="FR860" s="226"/>
      <c r="FS860" s="226"/>
      <c r="FT860" s="226"/>
      <c r="FU860" s="226"/>
      <c r="FV860" s="226"/>
      <c r="FW860" s="226"/>
      <c r="FX860" s="226"/>
      <c r="FY860" s="226"/>
      <c r="FZ860" s="226"/>
      <c r="GA860" s="226"/>
      <c r="GB860" s="226"/>
      <c r="GC860" s="226"/>
      <c r="GD860" s="226"/>
      <c r="GE860" s="226"/>
      <c r="GF860" s="226"/>
      <c r="GG860" s="226"/>
      <c r="GH860" s="226"/>
      <c r="GI860" s="226"/>
      <c r="GJ860" s="226"/>
      <c r="GK860" s="226"/>
      <c r="GL860" s="226"/>
      <c r="GM860" s="226"/>
      <c r="GN860" s="226"/>
      <c r="GO860" s="226"/>
      <c r="GP860" s="226"/>
      <c r="GQ860" s="226"/>
      <c r="GR860" s="226"/>
      <c r="GS860" s="226"/>
      <c r="GT860" s="226"/>
      <c r="GU860" s="226"/>
      <c r="GV860" s="226"/>
      <c r="GW860" s="226"/>
      <c r="GX860" s="226"/>
      <c r="GY860" s="226"/>
      <c r="GZ860" s="226"/>
      <c r="HA860" s="226"/>
      <c r="HB860" s="226"/>
      <c r="HC860" s="226"/>
      <c r="HD860" s="226"/>
      <c r="HE860" s="226"/>
      <c r="HF860" s="226"/>
      <c r="HG860" s="226"/>
      <c r="HH860" s="226"/>
      <c r="HI860" s="226"/>
      <c r="HJ860" s="226"/>
      <c r="HK860" s="226"/>
      <c r="HL860" s="226"/>
      <c r="HM860" s="226"/>
      <c r="HN860" s="226"/>
      <c r="HO860" s="226"/>
      <c r="HP860" s="226"/>
      <c r="HQ860" s="226"/>
      <c r="HR860" s="226"/>
      <c r="HS860" s="226"/>
      <c r="HT860" s="226"/>
      <c r="HU860" s="226"/>
      <c r="HV860" s="226"/>
      <c r="HW860" s="226"/>
      <c r="HX860" s="226"/>
      <c r="HY860" s="226"/>
      <c r="HZ860" s="226"/>
      <c r="IA860" s="226"/>
      <c r="IB860" s="226"/>
      <c r="IC860" s="226"/>
      <c r="ID860" s="226"/>
      <c r="IE860" s="226"/>
      <c r="IF860" s="226"/>
      <c r="IG860" s="226"/>
      <c r="IH860" s="226"/>
      <c r="II860" s="226"/>
      <c r="IJ860" s="226"/>
      <c r="IK860" s="226"/>
      <c r="IL860" s="226"/>
      <c r="IM860" s="226"/>
      <c r="IN860" s="226"/>
      <c r="IO860" s="226"/>
      <c r="IP860" s="226"/>
      <c r="IQ860" s="226"/>
      <c r="IR860" s="226"/>
      <c r="IS860" s="226"/>
      <c r="IT860" s="226"/>
      <c r="IU860" s="226"/>
      <c r="IV860" s="226"/>
      <c r="IW860" s="226"/>
      <c r="IX860" s="226"/>
      <c r="IY860" s="226"/>
      <c r="IZ860" s="226"/>
      <c r="JA860" s="226"/>
      <c r="JB860" s="226"/>
      <c r="JC860" s="226"/>
      <c r="JD860" s="226"/>
      <c r="JE860" s="226"/>
      <c r="JF860" s="226"/>
      <c r="JG860" s="226"/>
      <c r="JH860" s="226"/>
      <c r="JI860" s="226"/>
      <c r="JJ860" s="226"/>
      <c r="JK860" s="226"/>
      <c r="JL860" s="226"/>
      <c r="JM860" s="226"/>
      <c r="JN860" s="226"/>
      <c r="JO860" s="226"/>
      <c r="JP860" s="226"/>
      <c r="JQ860" s="226"/>
      <c r="JR860" s="226"/>
      <c r="JS860" s="226"/>
      <c r="JT860" s="226"/>
      <c r="JU860" s="226"/>
      <c r="JV860" s="226"/>
      <c r="JW860" s="226"/>
      <c r="JX860" s="226"/>
      <c r="JY860" s="226"/>
      <c r="JZ860" s="226"/>
      <c r="KA860" s="226"/>
      <c r="KB860" s="226"/>
      <c r="KC860" s="226"/>
      <c r="KD860" s="226"/>
      <c r="KE860" s="226"/>
      <c r="KF860" s="226"/>
      <c r="KG860" s="226"/>
      <c r="KH860" s="226"/>
      <c r="KI860" s="226"/>
      <c r="KJ860" s="226"/>
      <c r="KK860" s="226"/>
      <c r="KL860" s="226"/>
      <c r="KM860" s="226"/>
      <c r="KN860" s="226"/>
      <c r="KO860" s="226"/>
      <c r="KP860" s="226"/>
      <c r="KQ860" s="226"/>
      <c r="KR860" s="226"/>
      <c r="KS860" s="226"/>
      <c r="KT860" s="226"/>
      <c r="KU860" s="226"/>
      <c r="KV860" s="226"/>
      <c r="KW860" s="226"/>
      <c r="KX860" s="226"/>
      <c r="KY860" s="226"/>
      <c r="KZ860" s="226"/>
      <c r="LA860" s="226"/>
      <c r="LB860" s="226"/>
      <c r="LC860" s="226"/>
      <c r="LD860" s="226"/>
      <c r="LE860" s="226"/>
      <c r="LF860" s="226"/>
      <c r="LG860" s="226"/>
      <c r="LH860" s="226"/>
      <c r="LI860" s="226"/>
      <c r="LJ860" s="226"/>
      <c r="LK860" s="226"/>
      <c r="LL860" s="226"/>
      <c r="LM860" s="226"/>
      <c r="LN860" s="226"/>
      <c r="LO860" s="226"/>
      <c r="LP860" s="226"/>
      <c r="LQ860" s="226"/>
      <c r="LR860" s="226"/>
      <c r="LS860" s="226"/>
      <c r="LT860" s="226"/>
      <c r="LU860" s="226"/>
      <c r="LV860" s="226"/>
      <c r="LW860" s="226"/>
      <c r="LX860" s="226"/>
      <c r="LY860" s="226"/>
      <c r="LZ860" s="226"/>
      <c r="MA860" s="226"/>
      <c r="MB860" s="226"/>
      <c r="MC860" s="226"/>
      <c r="MD860" s="226"/>
      <c r="ME860" s="226"/>
      <c r="MF860" s="226"/>
      <c r="MG860" s="226"/>
      <c r="MH860" s="226"/>
      <c r="MI860" s="226"/>
      <c r="MJ860" s="226"/>
      <c r="MK860" s="226"/>
      <c r="ML860" s="226"/>
      <c r="MM860" s="226"/>
      <c r="MN860" s="226"/>
      <c r="MO860" s="226"/>
      <c r="MP860" s="226"/>
      <c r="MQ860" s="226"/>
      <c r="MR860" s="226"/>
      <c r="MS860" s="226"/>
      <c r="MT860" s="226"/>
      <c r="MU860" s="226"/>
      <c r="MV860" s="226"/>
      <c r="MW860" s="226"/>
      <c r="MX860" s="226"/>
      <c r="MY860" s="226"/>
      <c r="MZ860" s="226"/>
      <c r="NA860" s="226"/>
      <c r="NB860" s="226"/>
      <c r="NC860" s="226"/>
      <c r="ND860" s="226"/>
      <c r="NE860" s="226"/>
      <c r="NF860" s="226"/>
      <c r="NG860" s="226"/>
      <c r="NH860" s="226"/>
      <c r="NI860" s="226"/>
      <c r="NJ860" s="226"/>
      <c r="NK860" s="226"/>
      <c r="NL860" s="226"/>
      <c r="NM860" s="226"/>
      <c r="NN860" s="226"/>
      <c r="NO860" s="226"/>
      <c r="NP860" s="226"/>
      <c r="NQ860" s="226"/>
      <c r="NR860" s="226"/>
      <c r="NS860" s="226"/>
      <c r="NT860" s="226"/>
      <c r="NU860" s="226"/>
      <c r="NV860" s="226"/>
      <c r="NW860" s="226"/>
      <c r="NX860" s="226"/>
      <c r="NY860" s="226"/>
      <c r="NZ860" s="226"/>
      <c r="OA860" s="226"/>
      <c r="OB860" s="226"/>
      <c r="OC860" s="226"/>
      <c r="OD860" s="226"/>
      <c r="OE860" s="226"/>
      <c r="OF860" s="226"/>
      <c r="OG860" s="226"/>
      <c r="OH860" s="226"/>
      <c r="OI860" s="226"/>
      <c r="OJ860" s="226"/>
      <c r="OK860" s="226"/>
      <c r="OL860" s="226"/>
      <c r="OM860" s="226"/>
      <c r="ON860" s="226"/>
      <c r="OO860" s="226"/>
      <c r="OP860" s="226"/>
      <c r="OQ860" s="226"/>
      <c r="OR860" s="226"/>
      <c r="OS860" s="226"/>
      <c r="OT860" s="226"/>
      <c r="OU860" s="226"/>
      <c r="OV860" s="226"/>
      <c r="OW860" s="226"/>
      <c r="OX860" s="226"/>
      <c r="OY860" s="226"/>
      <c r="OZ860" s="226"/>
      <c r="PA860" s="226"/>
      <c r="PB860" s="226"/>
      <c r="PC860" s="226"/>
      <c r="PD860" s="226"/>
      <c r="PE860" s="226"/>
      <c r="PF860" s="226"/>
      <c r="PG860" s="226"/>
      <c r="PH860" s="226"/>
      <c r="PI860" s="226"/>
      <c r="PJ860" s="226"/>
      <c r="PK860" s="226"/>
      <c r="PL860" s="226"/>
      <c r="PM860" s="226"/>
      <c r="PN860" s="226"/>
      <c r="PO860" s="226"/>
      <c r="PP860" s="226"/>
      <c r="PQ860" s="226"/>
      <c r="PR860" s="226"/>
      <c r="PS860" s="226"/>
      <c r="PT860" s="226"/>
      <c r="PU860" s="226"/>
      <c r="PV860" s="226"/>
      <c r="PW860" s="226"/>
      <c r="PX860" s="226"/>
      <c r="PY860" s="226"/>
      <c r="PZ860" s="226"/>
      <c r="QA860" s="226"/>
      <c r="QB860" s="226"/>
      <c r="QC860" s="226"/>
      <c r="QD860" s="226"/>
      <c r="QE860" s="226"/>
      <c r="QF860" s="226"/>
      <c r="QG860" s="226"/>
      <c r="QH860" s="226"/>
      <c r="QI860" s="226"/>
      <c r="QJ860" s="226"/>
      <c r="QK860" s="226"/>
      <c r="QL860" s="226"/>
      <c r="QM860" s="226"/>
      <c r="QN860" s="226"/>
      <c r="QO860" s="226"/>
      <c r="QP860" s="226"/>
      <c r="QQ860" s="226"/>
      <c r="QR860" s="226"/>
      <c r="QS860" s="226"/>
      <c r="QT860" s="226"/>
      <c r="QU860" s="226"/>
      <c r="QV860" s="226"/>
      <c r="QW860" s="226"/>
      <c r="QX860" s="226"/>
      <c r="QY860" s="226"/>
      <c r="QZ860" s="226"/>
      <c r="RA860" s="226"/>
      <c r="RB860" s="226"/>
      <c r="RC860" s="226"/>
      <c r="RD860" s="226"/>
      <c r="RE860" s="226"/>
      <c r="RF860" s="226"/>
      <c r="RG860" s="226"/>
      <c r="RH860" s="226"/>
      <c r="RI860" s="226"/>
      <c r="RJ860" s="226"/>
      <c r="RK860" s="226"/>
      <c r="RL860" s="226"/>
      <c r="RM860" s="226"/>
      <c r="RN860" s="226"/>
      <c r="RO860" s="226"/>
      <c r="RP860" s="226"/>
      <c r="RQ860" s="226"/>
      <c r="RR860" s="226"/>
      <c r="RS860" s="226"/>
      <c r="RT860" s="226"/>
      <c r="RU860" s="226"/>
      <c r="RV860" s="226"/>
      <c r="RW860" s="226"/>
      <c r="RX860" s="226"/>
      <c r="RY860" s="226"/>
      <c r="RZ860" s="226"/>
      <c r="SA860" s="226"/>
      <c r="SB860" s="226"/>
      <c r="SC860" s="226"/>
      <c r="SD860" s="226"/>
      <c r="SE860" s="226"/>
      <c r="SF860" s="226"/>
      <c r="SG860" s="226"/>
      <c r="SH860" s="226"/>
      <c r="SI860" s="226"/>
      <c r="SJ860" s="226"/>
      <c r="SK860" s="226"/>
      <c r="SL860" s="226"/>
      <c r="SM860" s="226"/>
      <c r="SN860" s="226"/>
      <c r="SO860" s="226"/>
      <c r="SP860" s="226"/>
      <c r="SQ860" s="226"/>
      <c r="SR860" s="226"/>
      <c r="SS860" s="226"/>
      <c r="ST860" s="226"/>
      <c r="SU860" s="226"/>
      <c r="SV860" s="226"/>
      <c r="SW860" s="226"/>
      <c r="SX860" s="226"/>
      <c r="SY860" s="226"/>
      <c r="SZ860" s="226"/>
      <c r="TA860" s="226"/>
      <c r="TB860" s="226"/>
      <c r="TC860" s="226"/>
      <c r="TD860" s="226"/>
      <c r="TE860" s="226"/>
      <c r="TF860" s="226"/>
      <c r="TG860" s="226"/>
      <c r="TH860" s="226"/>
      <c r="TI860" s="226"/>
      <c r="TJ860" s="226"/>
      <c r="TK860" s="226"/>
      <c r="TL860" s="226"/>
      <c r="TM860" s="226"/>
      <c r="TN860" s="226"/>
      <c r="TO860" s="226"/>
      <c r="TP860" s="226"/>
      <c r="TQ860" s="226"/>
      <c r="TR860" s="226"/>
      <c r="TS860" s="226"/>
      <c r="TT860" s="226"/>
      <c r="TU860" s="226"/>
      <c r="TV860" s="226"/>
      <c r="TW860" s="226"/>
      <c r="TX860" s="226"/>
      <c r="TY860" s="226"/>
      <c r="TZ860" s="226"/>
      <c r="UA860" s="226"/>
      <c r="UB860" s="226"/>
      <c r="UC860" s="226"/>
      <c r="UD860" s="226"/>
      <c r="UE860" s="226"/>
      <c r="UF860" s="226"/>
      <c r="UG860" s="226"/>
      <c r="UH860" s="226"/>
      <c r="UI860" s="226"/>
      <c r="UJ860" s="226"/>
      <c r="UK860" s="226"/>
      <c r="UL860" s="226"/>
      <c r="UM860" s="226"/>
      <c r="UN860" s="226"/>
      <c r="UO860" s="226"/>
      <c r="UP860" s="226"/>
      <c r="UQ860" s="226"/>
      <c r="UR860" s="226"/>
      <c r="US860" s="226"/>
      <c r="UT860" s="226"/>
      <c r="UU860" s="226"/>
      <c r="UV860" s="226"/>
      <c r="UW860" s="226"/>
      <c r="UX860" s="226"/>
      <c r="UY860" s="226"/>
      <c r="UZ860" s="226"/>
      <c r="VA860" s="226"/>
      <c r="VB860" s="226"/>
      <c r="VC860" s="226"/>
      <c r="VD860" s="226"/>
      <c r="VE860" s="226"/>
      <c r="VF860" s="226"/>
      <c r="VG860" s="226"/>
      <c r="VH860" s="226"/>
      <c r="VI860" s="226"/>
      <c r="VJ860" s="226"/>
      <c r="VK860" s="226"/>
      <c r="VL860" s="226"/>
      <c r="VM860" s="226"/>
      <c r="VN860" s="226"/>
      <c r="VO860" s="226"/>
      <c r="VP860" s="226"/>
      <c r="VQ860" s="226"/>
      <c r="VR860" s="226"/>
      <c r="VS860" s="226"/>
      <c r="VT860" s="226"/>
      <c r="VU860" s="226"/>
      <c r="VV860" s="226"/>
      <c r="VW860" s="226"/>
      <c r="VX860" s="226"/>
      <c r="VY860" s="226"/>
      <c r="VZ860" s="226"/>
      <c r="WA860" s="226"/>
      <c r="WB860" s="226"/>
      <c r="WC860" s="226"/>
      <c r="WD860" s="226"/>
      <c r="WE860" s="226"/>
      <c r="WF860" s="226"/>
      <c r="WG860" s="226"/>
      <c r="WH860" s="226"/>
      <c r="WI860" s="226"/>
      <c r="WJ860" s="226"/>
      <c r="WK860" s="226"/>
      <c r="WL860" s="226"/>
      <c r="WM860" s="226"/>
      <c r="WN860" s="226"/>
      <c r="WO860" s="226"/>
      <c r="WP860" s="226"/>
      <c r="WQ860" s="226"/>
      <c r="WR860" s="226"/>
      <c r="WS860" s="226"/>
      <c r="WT860" s="226"/>
      <c r="WU860" s="226"/>
      <c r="WV860" s="226"/>
      <c r="WW860" s="226"/>
      <c r="WX860" s="226"/>
      <c r="WY860" s="226"/>
      <c r="WZ860" s="226"/>
      <c r="XA860" s="226"/>
      <c r="XB860" s="226"/>
      <c r="XC860" s="226"/>
      <c r="XD860" s="226"/>
      <c r="XE860" s="226"/>
      <c r="XF860" s="226"/>
      <c r="XG860" s="226"/>
      <c r="XH860" s="226"/>
      <c r="XI860" s="226"/>
      <c r="XJ860" s="226"/>
      <c r="XK860" s="226"/>
      <c r="XL860" s="226"/>
      <c r="XM860" s="226"/>
      <c r="XN860" s="226"/>
      <c r="XO860" s="226"/>
      <c r="XP860" s="226"/>
      <c r="XQ860" s="226"/>
      <c r="XR860" s="226"/>
      <c r="XS860" s="226"/>
      <c r="XT860" s="226"/>
      <c r="XU860" s="226"/>
      <c r="XV860" s="226"/>
      <c r="XW860" s="226"/>
      <c r="XX860" s="226"/>
      <c r="XY860" s="226"/>
      <c r="XZ860" s="226"/>
      <c r="YA860" s="226"/>
      <c r="YB860" s="226"/>
      <c r="YC860" s="226"/>
      <c r="YD860" s="226"/>
      <c r="YE860" s="226"/>
      <c r="YF860" s="226"/>
      <c r="YG860" s="226"/>
      <c r="YH860" s="226"/>
      <c r="YI860" s="226"/>
      <c r="YJ860" s="226"/>
      <c r="YK860" s="226"/>
      <c r="YL860" s="226"/>
      <c r="YM860" s="226"/>
      <c r="YN860" s="226"/>
      <c r="YO860" s="226"/>
      <c r="YP860" s="226"/>
      <c r="YQ860" s="226"/>
      <c r="YR860" s="226"/>
      <c r="YS860" s="226"/>
      <c r="YT860" s="226"/>
      <c r="YU860" s="226"/>
      <c r="YV860" s="226"/>
      <c r="YW860" s="226"/>
      <c r="YX860" s="226"/>
      <c r="YY860" s="226"/>
      <c r="YZ860" s="226"/>
      <c r="ZA860" s="226"/>
      <c r="ZB860" s="226"/>
      <c r="ZC860" s="226"/>
      <c r="ZD860" s="226"/>
      <c r="ZE860" s="226"/>
      <c r="ZF860" s="226"/>
      <c r="ZG860" s="226"/>
      <c r="ZH860" s="226"/>
      <c r="ZI860" s="226"/>
      <c r="ZJ860" s="226"/>
      <c r="ZK860" s="226"/>
      <c r="ZL860" s="226"/>
      <c r="ZM860" s="226"/>
      <c r="ZN860" s="226"/>
      <c r="ZO860" s="226"/>
      <c r="ZP860" s="226"/>
      <c r="ZQ860" s="226"/>
      <c r="ZR860" s="226"/>
      <c r="ZS860" s="226"/>
      <c r="ZT860" s="226"/>
      <c r="ZU860" s="226"/>
      <c r="ZV860" s="226"/>
      <c r="ZW860" s="226"/>
      <c r="ZX860" s="226"/>
      <c r="ZY860" s="226"/>
      <c r="ZZ860" s="226"/>
      <c r="AAA860" s="226"/>
      <c r="AAB860" s="226"/>
      <c r="AAC860" s="226"/>
      <c r="AAD860" s="226"/>
      <c r="AAE860" s="226"/>
      <c r="AAF860" s="226"/>
      <c r="AAG860" s="226"/>
      <c r="AAH860" s="226"/>
      <c r="AAI860" s="226"/>
      <c r="AAJ860" s="226"/>
      <c r="AAK860" s="226"/>
      <c r="AAL860" s="226"/>
      <c r="AAM860" s="226"/>
      <c r="AAN860" s="226"/>
      <c r="AAO860" s="226"/>
      <c r="AAP860" s="226"/>
      <c r="AAQ860" s="226"/>
      <c r="AAR860" s="226"/>
      <c r="AAS860" s="226"/>
      <c r="AAT860" s="226"/>
      <c r="AAU860" s="226"/>
      <c r="AAV860" s="226"/>
      <c r="AAW860" s="226"/>
      <c r="AAX860" s="226"/>
      <c r="AAY860" s="226"/>
      <c r="AAZ860" s="226"/>
      <c r="ABA860" s="226"/>
      <c r="ABB860" s="226"/>
      <c r="ABC860" s="226"/>
      <c r="ABD860" s="226"/>
      <c r="ABE860" s="226"/>
      <c r="ABF860" s="226"/>
      <c r="ABG860" s="226"/>
      <c r="ABH860" s="226"/>
      <c r="ABI860" s="226"/>
      <c r="ABJ860" s="226"/>
      <c r="ABK860" s="226"/>
      <c r="ABL860" s="226"/>
      <c r="ABM860" s="226"/>
      <c r="ABN860" s="226"/>
      <c r="ABO860" s="226"/>
      <c r="ABP860" s="226"/>
      <c r="ABQ860" s="226"/>
      <c r="ABR860" s="226"/>
      <c r="ABS860" s="226"/>
      <c r="ABT860" s="226"/>
      <c r="ABU860" s="226"/>
      <c r="ABV860" s="226"/>
      <c r="ABW860" s="226"/>
      <c r="ABX860" s="226"/>
      <c r="ABY860" s="226"/>
      <c r="ABZ860" s="226"/>
      <c r="ACA860" s="226"/>
      <c r="ACB860" s="226"/>
      <c r="ACC860" s="226"/>
      <c r="ACD860" s="226"/>
      <c r="ACE860" s="226"/>
      <c r="ACF860" s="226"/>
      <c r="ACG860" s="226"/>
      <c r="ACH860" s="226"/>
      <c r="ACI860" s="226"/>
      <c r="ACJ860" s="226"/>
      <c r="ACK860" s="226"/>
      <c r="ACL860" s="226"/>
      <c r="ACM860" s="226"/>
      <c r="ACN860" s="226"/>
      <c r="ACO860" s="226"/>
      <c r="ACP860" s="226"/>
      <c r="ACQ860" s="226"/>
      <c r="ACR860" s="226"/>
      <c r="ACS860" s="226"/>
      <c r="ACT860" s="226"/>
      <c r="ACU860" s="226"/>
      <c r="ACV860" s="226"/>
      <c r="ACW860" s="226"/>
      <c r="ACX860" s="226"/>
      <c r="ACY860" s="226"/>
      <c r="ACZ860" s="226"/>
      <c r="ADA860" s="226"/>
      <c r="ADB860" s="226"/>
      <c r="ADC860" s="226"/>
      <c r="ADD860" s="226"/>
      <c r="ADE860" s="226"/>
      <c r="ADF860" s="226"/>
      <c r="ADG860" s="226"/>
      <c r="ADH860" s="226"/>
      <c r="ADI860" s="226"/>
      <c r="ADJ860" s="226"/>
      <c r="ADK860" s="226"/>
      <c r="ADL860" s="226"/>
      <c r="ADM860" s="226"/>
      <c r="ADN860" s="226"/>
      <c r="ADO860" s="226"/>
      <c r="ADP860" s="226"/>
      <c r="ADQ860" s="226"/>
      <c r="ADR860" s="226"/>
      <c r="ADS860" s="226"/>
      <c r="ADT860" s="226"/>
      <c r="ADU860" s="226"/>
      <c r="ADV860" s="226"/>
      <c r="ADW860" s="226"/>
      <c r="ADX860" s="226"/>
      <c r="ADY860" s="226"/>
      <c r="ADZ860" s="226"/>
      <c r="AEA860" s="226"/>
      <c r="AEB860" s="226"/>
      <c r="AEC860" s="226"/>
      <c r="AED860" s="226"/>
      <c r="AEE860" s="226"/>
      <c r="AEF860" s="226"/>
      <c r="AEG860" s="226"/>
      <c r="AEH860" s="226"/>
      <c r="AEI860" s="226"/>
      <c r="AEJ860" s="226"/>
      <c r="AEK860" s="226"/>
      <c r="AEL860" s="226"/>
      <c r="AEM860" s="226"/>
      <c r="AEN860" s="226"/>
      <c r="AEO860" s="226"/>
      <c r="AEP860" s="226"/>
      <c r="AEQ860" s="226"/>
      <c r="AER860" s="226"/>
      <c r="AES860" s="226"/>
      <c r="AET860" s="226"/>
      <c r="AEU860" s="226"/>
      <c r="AEV860" s="226"/>
      <c r="AEW860" s="226"/>
      <c r="AEX860" s="226"/>
      <c r="AEY860" s="226"/>
      <c r="AEZ860" s="226"/>
      <c r="AFA860" s="226"/>
      <c r="AFB860" s="226"/>
      <c r="AFC860" s="226"/>
      <c r="AFD860" s="226"/>
      <c r="AFE860" s="226"/>
      <c r="AFF860" s="226"/>
      <c r="AFG860" s="226"/>
      <c r="AFH860" s="226"/>
      <c r="AFI860" s="226"/>
      <c r="AFJ860" s="226"/>
      <c r="AFK860" s="226"/>
      <c r="AFL860" s="226"/>
      <c r="AFM860" s="226"/>
      <c r="AFN860" s="226"/>
      <c r="AFO860" s="226"/>
      <c r="AFP860" s="226"/>
      <c r="AFQ860" s="226"/>
      <c r="AFR860" s="226"/>
      <c r="AFS860" s="226"/>
      <c r="AFT860" s="226"/>
      <c r="AFU860" s="226"/>
      <c r="AFV860" s="226"/>
      <c r="AFW860" s="226"/>
      <c r="AFX860" s="226"/>
      <c r="AFY860" s="226"/>
      <c r="AFZ860" s="226"/>
      <c r="AGA860" s="226"/>
      <c r="AGB860" s="226"/>
      <c r="AGC860" s="226"/>
      <c r="AGD860" s="226"/>
      <c r="AGE860" s="226"/>
      <c r="AGF860" s="226"/>
      <c r="AGG860" s="226"/>
      <c r="AGH860" s="226"/>
      <c r="AGI860" s="226"/>
      <c r="AGJ860" s="226"/>
      <c r="AGK860" s="226"/>
      <c r="AGL860" s="226"/>
      <c r="AGM860" s="226"/>
      <c r="AGN860" s="226"/>
      <c r="AGO860" s="226"/>
      <c r="AGP860" s="226"/>
      <c r="AGQ860" s="226"/>
      <c r="AGR860" s="226"/>
      <c r="AGS860" s="226"/>
      <c r="AGT860" s="226"/>
      <c r="AGU860" s="226"/>
      <c r="AGV860" s="226"/>
      <c r="AGW860" s="226"/>
      <c r="AGX860" s="226"/>
      <c r="AGY860" s="226"/>
      <c r="AGZ860" s="226"/>
      <c r="AHA860" s="226"/>
      <c r="AHB860" s="226"/>
      <c r="AHC860" s="226"/>
      <c r="AHD860" s="226"/>
      <c r="AHE860" s="226"/>
      <c r="AHF860" s="226"/>
      <c r="AHG860" s="226"/>
      <c r="AHH860" s="226"/>
      <c r="AHI860" s="226"/>
      <c r="AHJ860" s="226"/>
      <c r="AHK860" s="226"/>
      <c r="AHL860" s="226"/>
      <c r="AHM860" s="226"/>
      <c r="AHN860" s="226"/>
      <c r="AHO860" s="226"/>
      <c r="AHP860" s="226"/>
      <c r="AHQ860" s="226"/>
      <c r="AHR860" s="226"/>
      <c r="AHS860" s="226"/>
      <c r="AHT860" s="226"/>
      <c r="AHU860" s="226"/>
      <c r="AHV860" s="226"/>
      <c r="AHW860" s="226"/>
      <c r="AHX860" s="226"/>
      <c r="AHY860" s="226"/>
      <c r="AHZ860" s="226"/>
      <c r="AIA860" s="226"/>
      <c r="AIB860" s="226"/>
      <c r="AIC860" s="226"/>
      <c r="AID860" s="226"/>
      <c r="AIE860" s="226"/>
      <c r="AIF860" s="226"/>
      <c r="AIG860" s="226"/>
      <c r="AIH860" s="226"/>
      <c r="AII860" s="226"/>
      <c r="AIJ860" s="226"/>
      <c r="AIK860" s="226"/>
      <c r="AIL860" s="226"/>
      <c r="AIM860" s="226"/>
      <c r="AIN860" s="226"/>
      <c r="AIO860" s="226"/>
      <c r="AIP860" s="226"/>
      <c r="AIQ860" s="226"/>
      <c r="AIR860" s="226"/>
      <c r="AIS860" s="226"/>
      <c r="AIT860" s="226"/>
      <c r="AIU860" s="226"/>
      <c r="AIV860" s="226"/>
      <c r="AIW860" s="226"/>
      <c r="AIX860" s="226"/>
      <c r="AIY860" s="226"/>
      <c r="AIZ860" s="226"/>
      <c r="AJA860" s="226"/>
      <c r="AJB860" s="226"/>
      <c r="AJC860" s="226"/>
      <c r="AJD860" s="226"/>
      <c r="AJE860" s="226"/>
      <c r="AJF860" s="226"/>
      <c r="AJG860" s="226"/>
      <c r="AJH860" s="226"/>
      <c r="AJI860" s="226"/>
      <c r="AJJ860" s="226"/>
      <c r="AJK860" s="226"/>
      <c r="AJL860" s="226"/>
      <c r="AJM860" s="226"/>
      <c r="AJN860" s="226"/>
      <c r="AJO860" s="226"/>
      <c r="AJP860" s="226"/>
      <c r="AJQ860" s="226"/>
      <c r="AJR860" s="226"/>
      <c r="AJS860" s="226"/>
      <c r="AJT860" s="226"/>
      <c r="AJU860" s="226"/>
      <c r="AJV860" s="226"/>
      <c r="AJW860" s="226"/>
      <c r="AJX860" s="226"/>
      <c r="AJY860" s="226"/>
      <c r="AJZ860" s="226"/>
      <c r="AKA860" s="226"/>
      <c r="AKB860" s="226"/>
      <c r="AKC860" s="226"/>
      <c r="AKD860" s="226"/>
      <c r="AKE860" s="226"/>
      <c r="AKF860" s="226"/>
      <c r="AKG860" s="226"/>
      <c r="AKH860" s="226"/>
      <c r="AKI860" s="226"/>
      <c r="AKJ860" s="226"/>
      <c r="AKK860" s="226"/>
      <c r="AKL860" s="226"/>
      <c r="AKM860" s="226"/>
      <c r="AKN860" s="226"/>
      <c r="AKO860" s="226"/>
      <c r="AKP860" s="226"/>
      <c r="AKQ860" s="226"/>
      <c r="AKR860" s="226"/>
      <c r="AKS860" s="226"/>
      <c r="AKT860" s="226"/>
      <c r="AKU860" s="226"/>
      <c r="AKV860" s="226"/>
      <c r="AKW860" s="226"/>
      <c r="AKX860" s="226"/>
      <c r="AKY860" s="226"/>
      <c r="AKZ860" s="226"/>
      <c r="ALA860" s="226"/>
      <c r="ALB860" s="226"/>
      <c r="ALC860" s="226"/>
      <c r="ALD860" s="226"/>
      <c r="ALE860" s="226"/>
      <c r="ALF860" s="226"/>
      <c r="ALG860" s="226"/>
      <c r="ALH860" s="226"/>
      <c r="ALI860" s="226"/>
      <c r="ALJ860" s="226"/>
      <c r="ALK860" s="226"/>
      <c r="ALL860" s="226"/>
      <c r="ALM860" s="226"/>
      <c r="ALN860" s="226"/>
      <c r="ALO860" s="226"/>
      <c r="ALP860" s="226"/>
      <c r="ALQ860" s="226"/>
      <c r="ALR860" s="226"/>
      <c r="ALS860" s="226"/>
      <c r="ALT860" s="226"/>
      <c r="ALU860" s="226"/>
      <c r="ALV860" s="226"/>
      <c r="ALW860" s="226"/>
      <c r="ALX860" s="226"/>
      <c r="ALY860" s="226"/>
      <c r="ALZ860" s="226"/>
      <c r="AMA860" s="226"/>
      <c r="AMB860" s="226"/>
      <c r="AMC860" s="226"/>
      <c r="AMD860" s="226"/>
      <c r="AME860" s="226"/>
      <c r="AMF860" s="226"/>
      <c r="AMG860" s="226"/>
      <c r="AMH860" s="226"/>
      <c r="AMI860" s="226"/>
      <c r="AMJ860" s="226"/>
      <c r="AMK860" s="226"/>
      <c r="AML860" s="226"/>
      <c r="AMM860" s="226"/>
      <c r="AMN860" s="226"/>
      <c r="AMO860" s="226"/>
      <c r="AMP860" s="226"/>
      <c r="AMQ860" s="226"/>
      <c r="AMR860" s="226"/>
      <c r="AMS860" s="226"/>
      <c r="AMT860" s="226"/>
      <c r="AMU860" s="226"/>
      <c r="AMV860" s="226"/>
      <c r="AMW860" s="226"/>
      <c r="AMX860" s="226"/>
    </row>
    <row r="861" spans="1:1038" s="432" customFormat="1" ht="18" customHeight="1">
      <c r="A861" s="547" t="s">
        <v>2392</v>
      </c>
      <c r="B861" s="524" t="s">
        <v>1647</v>
      </c>
      <c r="C861" s="422"/>
      <c r="D861" s="525" t="s">
        <v>1279</v>
      </c>
      <c r="E861" s="422">
        <v>102</v>
      </c>
      <c r="F861" s="422">
        <v>1</v>
      </c>
      <c r="G861" s="526" t="str">
        <f t="shared" si="601"/>
        <v>102-1</v>
      </c>
      <c r="H861" s="422">
        <v>0</v>
      </c>
      <c r="I861" s="422">
        <v>94.5</v>
      </c>
      <c r="J861" s="527">
        <f t="shared" si="605"/>
        <v>1</v>
      </c>
      <c r="K861" s="528" t="str">
        <f>IF(J862=1,IF(((VLOOKUP($G861,[4]Depth_Lookup!$A$3:$J$550,9,FALSE))-(I861/100))=0,"Good",IF(((VLOOKUP($G861,[4]Depth_Lookup!$A$3:$J$550,9,FALSE))-(I861/100))&gt;0,"Too Short","Too Long")))</f>
        <v>Good</v>
      </c>
      <c r="L861" s="171">
        <f>(VLOOKUP($G861,Depth_Lookup!$A$3:$J$410,10,FALSE))+(H861/100)</f>
        <v>266.7</v>
      </c>
      <c r="M861" s="171">
        <f>(VLOOKUP($G861,Depth_Lookup!$A$3:$J$410,10,FALSE))+(I861/100)</f>
        <v>267.64499999999998</v>
      </c>
      <c r="N861" s="441" t="s">
        <v>2403</v>
      </c>
      <c r="O861" s="422">
        <v>2</v>
      </c>
      <c r="P861" s="422" t="s">
        <v>853</v>
      </c>
      <c r="Q861" s="422" t="s">
        <v>125</v>
      </c>
      <c r="R861" s="526" t="str">
        <f t="shared" si="602"/>
        <v>SerpentinizedHarzburgite</v>
      </c>
      <c r="S861" s="422" t="s">
        <v>700</v>
      </c>
      <c r="T861" s="422" t="s">
        <v>700</v>
      </c>
      <c r="U861" s="422"/>
      <c r="V861" s="422"/>
      <c r="W861" s="422" t="s">
        <v>2393</v>
      </c>
      <c r="X861" s="529">
        <f>VLOOKUP(W861,[4]definitions_list_lookup!$A$13:$B$19,2,0)</f>
        <v>5</v>
      </c>
      <c r="Y861" s="422" t="s">
        <v>90</v>
      </c>
      <c r="Z861" s="422" t="s">
        <v>91</v>
      </c>
      <c r="AA861" s="422"/>
      <c r="AB861" s="422"/>
      <c r="AC861" s="422"/>
      <c r="AD861" s="422"/>
      <c r="AE861" s="423"/>
      <c r="AF861" s="526" t="e">
        <f>VLOOKUP(AE861,[4]definitions_list_mag!$V$12:$W$15,2,0)</f>
        <v>#N/A</v>
      </c>
      <c r="AG861" s="530"/>
      <c r="AH861" s="422"/>
      <c r="AI861" s="426">
        <f t="shared" si="606"/>
        <v>72</v>
      </c>
      <c r="AJ861" s="422"/>
      <c r="AK861" s="422"/>
      <c r="AL861" s="422"/>
      <c r="AM861" s="422"/>
      <c r="AN861" s="422"/>
      <c r="AO861" s="426"/>
      <c r="AP861" s="422"/>
      <c r="AQ861" s="422"/>
      <c r="AR861" s="422"/>
      <c r="AS861" s="422"/>
      <c r="AT861" s="422"/>
      <c r="AU861" s="426">
        <v>2</v>
      </c>
      <c r="AV861" s="422">
        <v>1</v>
      </c>
      <c r="AW861" s="422">
        <v>0.5</v>
      </c>
      <c r="AX861" s="422" t="s">
        <v>110</v>
      </c>
      <c r="AY861" s="422" t="s">
        <v>103</v>
      </c>
      <c r="AZ861" s="422"/>
      <c r="BA861" s="426">
        <v>25</v>
      </c>
      <c r="BB861" s="422">
        <v>5</v>
      </c>
      <c r="BC861" s="422">
        <v>3</v>
      </c>
      <c r="BD861" s="422" t="s">
        <v>118</v>
      </c>
      <c r="BE861" s="422" t="s">
        <v>103</v>
      </c>
      <c r="BF861" s="422"/>
      <c r="BG861" s="426"/>
      <c r="BH861" s="422"/>
      <c r="BI861" s="422"/>
      <c r="BJ861" s="422"/>
      <c r="BK861" s="422"/>
      <c r="BL861" s="422"/>
      <c r="BM861" s="426">
        <v>1</v>
      </c>
      <c r="BN861" s="422">
        <v>1</v>
      </c>
      <c r="BO861" s="422">
        <v>0.5</v>
      </c>
      <c r="BP861" s="422"/>
      <c r="BQ861" s="422"/>
      <c r="BR861" s="422"/>
      <c r="BS861" s="422"/>
      <c r="BT861" s="422"/>
      <c r="BU861" s="422"/>
      <c r="BV861" s="422"/>
      <c r="BW861" s="422"/>
      <c r="BX861" s="422"/>
      <c r="BY861" s="426"/>
      <c r="BZ861" s="422"/>
      <c r="CA861" s="422"/>
      <c r="CB861" s="422"/>
      <c r="CC861" s="422"/>
      <c r="CD861" s="422"/>
      <c r="CE861" s="422"/>
      <c r="CF861" s="531">
        <f t="shared" si="603"/>
        <v>100</v>
      </c>
      <c r="CG861" s="749"/>
      <c r="CH861" s="163" t="s">
        <v>2404</v>
      </c>
      <c r="CI861" s="163">
        <v>80</v>
      </c>
      <c r="CJ861" s="163" t="s">
        <v>514</v>
      </c>
      <c r="CK861" s="164"/>
      <c r="CL861" s="165"/>
      <c r="CM861" s="165"/>
      <c r="CN861" s="165"/>
      <c r="CO861" s="165"/>
      <c r="CP861" s="165"/>
      <c r="CQ861" s="165"/>
      <c r="CR861" s="165"/>
      <c r="CS861" s="165"/>
      <c r="CT861" s="165"/>
      <c r="CU861" s="165"/>
      <c r="CV861" s="165"/>
      <c r="CW861" s="165"/>
      <c r="CX861" s="165"/>
      <c r="CY861" s="165"/>
      <c r="CZ861" s="165"/>
      <c r="DA861" s="165"/>
      <c r="DB861" s="165">
        <v>80</v>
      </c>
      <c r="DC861" s="426">
        <v>20</v>
      </c>
      <c r="DD861" s="165"/>
      <c r="DE861" s="165"/>
      <c r="DF861" s="165"/>
      <c r="DG861" s="165"/>
      <c r="DH861" s="165"/>
      <c r="DI861" s="165"/>
      <c r="DJ861" s="165"/>
      <c r="DK861" s="209">
        <f t="shared" si="604"/>
        <v>100</v>
      </c>
      <c r="DL861" s="166"/>
      <c r="DM861" s="165"/>
      <c r="DN861" s="165"/>
      <c r="DO861" s="167"/>
      <c r="DQ861" s="166"/>
      <c r="DR861" s="167"/>
      <c r="DS861" s="166"/>
      <c r="DT861" s="555" t="s">
        <v>2397</v>
      </c>
      <c r="DU861" s="429"/>
      <c r="DV861" s="429"/>
      <c r="DW861" s="532" t="e">
        <f>VLOOKUP(P861,[4]definitions_list_lookup!$K$30:$L$54,2,0)</f>
        <v>#N/A</v>
      </c>
      <c r="DX861" s="443" t="s">
        <v>1838</v>
      </c>
      <c r="DY861" s="443" t="s">
        <v>2395</v>
      </c>
      <c r="DZ861" s="533"/>
      <c r="EA861" s="534"/>
      <c r="EB861" s="429"/>
      <c r="EC861" s="534"/>
      <c r="ED861" s="229" t="s">
        <v>2517</v>
      </c>
      <c r="EE861" s="535"/>
      <c r="EF861" s="536"/>
      <c r="EG861" s="535"/>
      <c r="EH861" s="537"/>
      <c r="EI861" s="538"/>
      <c r="EJ861" s="539"/>
      <c r="EK861" s="540"/>
      <c r="EL861" s="535"/>
      <c r="EM861" s="537"/>
      <c r="EN861" s="537"/>
      <c r="EO861" s="541"/>
      <c r="EP861" s="541"/>
      <c r="EQ861" s="541"/>
      <c r="ER861" s="541"/>
      <c r="ES861" s="541"/>
      <c r="ET861" s="541"/>
      <c r="EU861" s="541"/>
      <c r="EV861" s="542"/>
      <c r="EW861" s="542"/>
      <c r="EX861" s="542"/>
      <c r="EY861" s="542"/>
      <c r="EZ861" s="192" t="e">
        <f t="shared" si="574"/>
        <v>#DIV/0!</v>
      </c>
      <c r="FA861" s="192" t="e">
        <f t="shared" si="575"/>
        <v>#DIV/0!</v>
      </c>
      <c r="FB861" s="192" t="e">
        <f t="shared" si="576"/>
        <v>#DIV/0!</v>
      </c>
      <c r="FC861" s="192" t="e">
        <f t="shared" si="577"/>
        <v>#DIV/0!</v>
      </c>
      <c r="FD861" s="192" t="e">
        <f t="shared" si="578"/>
        <v>#DIV/0!</v>
      </c>
      <c r="FE861" s="193" t="e">
        <f t="shared" si="579"/>
        <v>#DIV/0!</v>
      </c>
      <c r="FF861" s="194" t="e">
        <f t="shared" si="580"/>
        <v>#DIV/0!</v>
      </c>
      <c r="FG861" s="535"/>
      <c r="FH861" s="537"/>
      <c r="FI861" s="778">
        <f t="shared" si="582"/>
        <v>0</v>
      </c>
      <c r="FJ861" s="779" t="e">
        <f t="shared" si="583"/>
        <v>#DIV/0!</v>
      </c>
      <c r="FK861" s="779" t="e">
        <f t="shared" si="584"/>
        <v>#DIV/0!</v>
      </c>
      <c r="FL861" s="780" t="e">
        <f t="shared" si="585"/>
        <v>#DIV/0!</v>
      </c>
      <c r="FM861" s="169" t="e">
        <f t="shared" si="586"/>
        <v>#DIV/0!</v>
      </c>
      <c r="FN861" s="783" t="e">
        <f t="shared" si="587"/>
        <v>#DIV/0!</v>
      </c>
      <c r="FO861" s="422"/>
      <c r="FP861" s="422"/>
      <c r="FQ861" s="422"/>
      <c r="FR861" s="422"/>
      <c r="FS861" s="422"/>
      <c r="FT861" s="422"/>
      <c r="FU861" s="422"/>
      <c r="FV861" s="422"/>
      <c r="FW861" s="422"/>
      <c r="FX861" s="422"/>
      <c r="FY861" s="422"/>
      <c r="FZ861" s="422"/>
      <c r="GA861" s="422"/>
      <c r="GB861" s="422"/>
      <c r="GC861" s="422"/>
      <c r="GD861" s="422"/>
      <c r="GE861" s="422"/>
      <c r="GF861" s="422"/>
      <c r="GG861" s="422"/>
      <c r="GH861" s="422"/>
      <c r="GI861" s="422"/>
      <c r="GJ861" s="422"/>
      <c r="GK861" s="422"/>
      <c r="GL861" s="422"/>
      <c r="GM861" s="422"/>
      <c r="GN861" s="422"/>
      <c r="GO861" s="422"/>
      <c r="GP861" s="422"/>
      <c r="GQ861" s="422"/>
      <c r="GR861" s="422"/>
      <c r="GS861" s="422"/>
      <c r="GT861" s="422"/>
      <c r="GU861" s="422"/>
      <c r="GV861" s="422"/>
      <c r="GW861" s="422"/>
      <c r="GX861" s="422"/>
      <c r="GY861" s="422"/>
      <c r="GZ861" s="422"/>
      <c r="HA861" s="422"/>
      <c r="HB861" s="422"/>
      <c r="HC861" s="422"/>
      <c r="HD861" s="422"/>
      <c r="HE861" s="422"/>
      <c r="HF861" s="422"/>
      <c r="HG861" s="422"/>
      <c r="HH861" s="422"/>
      <c r="HI861" s="422"/>
      <c r="HJ861" s="422"/>
      <c r="HK861" s="422"/>
      <c r="HL861" s="422"/>
      <c r="HM861" s="422"/>
      <c r="HN861" s="422"/>
      <c r="HO861" s="422"/>
      <c r="HP861" s="422"/>
      <c r="HQ861" s="422"/>
      <c r="HR861" s="422"/>
      <c r="HS861" s="422"/>
      <c r="HT861" s="422"/>
      <c r="HU861" s="422"/>
      <c r="HV861" s="422"/>
      <c r="HW861" s="422"/>
      <c r="HX861" s="422"/>
      <c r="HY861" s="422"/>
      <c r="HZ861" s="422"/>
      <c r="IA861" s="422"/>
      <c r="IB861" s="422"/>
      <c r="IC861" s="422"/>
      <c r="ID861" s="422"/>
      <c r="IE861" s="422"/>
      <c r="IF861" s="422"/>
      <c r="IG861" s="422"/>
      <c r="IH861" s="422"/>
      <c r="II861" s="422"/>
      <c r="IJ861" s="422"/>
      <c r="IK861" s="422"/>
      <c r="IL861" s="422"/>
      <c r="IM861" s="422"/>
      <c r="IN861" s="422"/>
      <c r="IO861" s="422"/>
      <c r="IP861" s="422"/>
      <c r="IQ861" s="422"/>
      <c r="IR861" s="422"/>
      <c r="IS861" s="422"/>
      <c r="IT861" s="422"/>
      <c r="IU861" s="422"/>
      <c r="IV861" s="422"/>
      <c r="IW861" s="422"/>
      <c r="IX861" s="422"/>
      <c r="IY861" s="422"/>
      <c r="IZ861" s="422"/>
      <c r="JA861" s="422"/>
      <c r="JB861" s="422"/>
      <c r="JC861" s="422"/>
      <c r="JD861" s="422"/>
      <c r="JE861" s="422"/>
      <c r="JF861" s="422"/>
      <c r="JG861" s="422"/>
      <c r="JH861" s="422"/>
      <c r="JI861" s="422"/>
      <c r="JJ861" s="422"/>
      <c r="JK861" s="422"/>
      <c r="JL861" s="422"/>
      <c r="JM861" s="422"/>
      <c r="JN861" s="422"/>
      <c r="JO861" s="422"/>
      <c r="JP861" s="422"/>
      <c r="JQ861" s="422"/>
      <c r="JR861" s="422"/>
      <c r="JS861" s="422"/>
      <c r="JT861" s="422"/>
      <c r="JU861" s="422"/>
      <c r="JV861" s="422"/>
      <c r="JW861" s="422"/>
      <c r="JX861" s="422"/>
      <c r="JY861" s="422"/>
      <c r="JZ861" s="422"/>
      <c r="KA861" s="422"/>
      <c r="KB861" s="422"/>
      <c r="KC861" s="422"/>
      <c r="KD861" s="422"/>
      <c r="KE861" s="422"/>
      <c r="KF861" s="422"/>
      <c r="KG861" s="422"/>
      <c r="KH861" s="422"/>
      <c r="KI861" s="422"/>
      <c r="KJ861" s="422"/>
      <c r="KK861" s="422"/>
      <c r="KL861" s="422"/>
      <c r="KM861" s="422"/>
      <c r="KN861" s="422"/>
      <c r="KO861" s="422"/>
      <c r="KP861" s="422"/>
      <c r="KQ861" s="422"/>
      <c r="KR861" s="422"/>
      <c r="KS861" s="422"/>
      <c r="KT861" s="422"/>
      <c r="KU861" s="422"/>
      <c r="KV861" s="422"/>
      <c r="KW861" s="422"/>
      <c r="KX861" s="422"/>
      <c r="KY861" s="422"/>
      <c r="KZ861" s="422"/>
      <c r="LA861" s="422"/>
      <c r="LB861" s="422"/>
      <c r="LC861" s="422"/>
      <c r="LD861" s="422"/>
      <c r="LE861" s="422"/>
      <c r="LF861" s="422"/>
      <c r="LG861" s="422"/>
      <c r="LH861" s="422"/>
      <c r="LI861" s="422"/>
      <c r="LJ861" s="422"/>
      <c r="LK861" s="422"/>
      <c r="LL861" s="422"/>
      <c r="LM861" s="422"/>
      <c r="LN861" s="422"/>
      <c r="LO861" s="422"/>
      <c r="LP861" s="422"/>
      <c r="LQ861" s="422"/>
      <c r="LR861" s="422"/>
      <c r="LS861" s="422"/>
      <c r="LT861" s="422"/>
      <c r="LU861" s="422"/>
      <c r="LV861" s="422"/>
      <c r="LW861" s="422"/>
      <c r="LX861" s="422"/>
      <c r="LY861" s="422"/>
      <c r="LZ861" s="422"/>
      <c r="MA861" s="422"/>
      <c r="MB861" s="422"/>
      <c r="MC861" s="422"/>
      <c r="MD861" s="422"/>
      <c r="ME861" s="422"/>
      <c r="MF861" s="422"/>
      <c r="MG861" s="422"/>
      <c r="MH861" s="422"/>
      <c r="MI861" s="422"/>
      <c r="MJ861" s="422"/>
      <c r="MK861" s="422"/>
      <c r="ML861" s="422"/>
      <c r="MM861" s="422"/>
      <c r="MN861" s="422"/>
      <c r="MO861" s="422"/>
      <c r="MP861" s="422"/>
      <c r="MQ861" s="422"/>
      <c r="MR861" s="422"/>
      <c r="MS861" s="422"/>
      <c r="MT861" s="422"/>
      <c r="MU861" s="422"/>
      <c r="MV861" s="422"/>
      <c r="MW861" s="422"/>
      <c r="MX861" s="422"/>
      <c r="MY861" s="422"/>
      <c r="MZ861" s="422"/>
      <c r="NA861" s="422"/>
      <c r="NB861" s="422"/>
      <c r="NC861" s="422"/>
      <c r="ND861" s="422"/>
      <c r="NE861" s="422"/>
      <c r="NF861" s="422"/>
      <c r="NG861" s="422"/>
      <c r="NH861" s="422"/>
      <c r="NI861" s="422"/>
      <c r="NJ861" s="422"/>
      <c r="NK861" s="422"/>
      <c r="NL861" s="422"/>
      <c r="NM861" s="422"/>
      <c r="NN861" s="422"/>
      <c r="NO861" s="422"/>
      <c r="NP861" s="422"/>
      <c r="NQ861" s="422"/>
      <c r="NR861" s="422"/>
      <c r="NS861" s="422"/>
      <c r="NT861" s="422"/>
      <c r="NU861" s="422"/>
      <c r="NV861" s="422"/>
      <c r="NW861" s="422"/>
      <c r="NX861" s="422"/>
      <c r="NY861" s="422"/>
      <c r="NZ861" s="422"/>
      <c r="OA861" s="422"/>
      <c r="OB861" s="422"/>
      <c r="OC861" s="422"/>
      <c r="OD861" s="422"/>
      <c r="OE861" s="422"/>
      <c r="OF861" s="422"/>
      <c r="OG861" s="422"/>
      <c r="OH861" s="422"/>
      <c r="OI861" s="422"/>
      <c r="OJ861" s="422"/>
      <c r="OK861" s="422"/>
      <c r="OL861" s="422"/>
      <c r="OM861" s="422"/>
      <c r="ON861" s="422"/>
      <c r="OO861" s="422"/>
      <c r="OP861" s="422"/>
      <c r="OQ861" s="422"/>
      <c r="OR861" s="422"/>
      <c r="OS861" s="422"/>
      <c r="OT861" s="422"/>
      <c r="OU861" s="422"/>
      <c r="OV861" s="422"/>
      <c r="OW861" s="422"/>
      <c r="OX861" s="422"/>
      <c r="OY861" s="422"/>
      <c r="OZ861" s="422"/>
      <c r="PA861" s="422"/>
      <c r="PB861" s="422"/>
      <c r="PC861" s="422"/>
      <c r="PD861" s="422"/>
      <c r="PE861" s="422"/>
      <c r="PF861" s="422"/>
      <c r="PG861" s="422"/>
      <c r="PH861" s="422"/>
      <c r="PI861" s="422"/>
      <c r="PJ861" s="422"/>
      <c r="PK861" s="422"/>
      <c r="PL861" s="422"/>
      <c r="PM861" s="422"/>
      <c r="PN861" s="422"/>
      <c r="PO861" s="422"/>
      <c r="PP861" s="422"/>
      <c r="PQ861" s="422"/>
      <c r="PR861" s="422"/>
      <c r="PS861" s="422"/>
      <c r="PT861" s="422"/>
      <c r="PU861" s="422"/>
      <c r="PV861" s="422"/>
      <c r="PW861" s="422"/>
      <c r="PX861" s="422"/>
      <c r="PY861" s="422"/>
      <c r="PZ861" s="422"/>
      <c r="QA861" s="422"/>
      <c r="QB861" s="422"/>
      <c r="QC861" s="422"/>
      <c r="QD861" s="422"/>
      <c r="QE861" s="422"/>
      <c r="QF861" s="422"/>
      <c r="QG861" s="422"/>
      <c r="QH861" s="422"/>
      <c r="QI861" s="422"/>
      <c r="QJ861" s="422"/>
      <c r="QK861" s="422"/>
      <c r="QL861" s="422"/>
      <c r="QM861" s="422"/>
      <c r="QN861" s="422"/>
      <c r="QO861" s="422"/>
      <c r="QP861" s="422"/>
      <c r="QQ861" s="422"/>
      <c r="QR861" s="422"/>
      <c r="QS861" s="422"/>
      <c r="QT861" s="422"/>
      <c r="QU861" s="422"/>
      <c r="QV861" s="422"/>
      <c r="QW861" s="422"/>
      <c r="QX861" s="422"/>
      <c r="QY861" s="422"/>
      <c r="QZ861" s="422"/>
      <c r="RA861" s="422"/>
      <c r="RB861" s="422"/>
      <c r="RC861" s="422"/>
      <c r="RD861" s="422"/>
      <c r="RE861" s="422"/>
      <c r="RF861" s="422"/>
      <c r="RG861" s="422"/>
      <c r="RH861" s="422"/>
      <c r="RI861" s="422"/>
      <c r="RJ861" s="422"/>
      <c r="RK861" s="422"/>
      <c r="RL861" s="422"/>
      <c r="RM861" s="422"/>
      <c r="RN861" s="422"/>
      <c r="RO861" s="422"/>
      <c r="RP861" s="422"/>
      <c r="RQ861" s="422"/>
      <c r="RR861" s="422"/>
      <c r="RS861" s="422"/>
      <c r="RT861" s="422"/>
      <c r="RU861" s="422"/>
      <c r="RV861" s="422"/>
      <c r="RW861" s="422"/>
      <c r="RX861" s="422"/>
      <c r="RY861" s="422"/>
      <c r="RZ861" s="422"/>
      <c r="SA861" s="422"/>
      <c r="SB861" s="422"/>
      <c r="SC861" s="422"/>
      <c r="SD861" s="422"/>
      <c r="SE861" s="422"/>
      <c r="SF861" s="422"/>
      <c r="SG861" s="422"/>
      <c r="SH861" s="422"/>
      <c r="SI861" s="422"/>
      <c r="SJ861" s="422"/>
      <c r="SK861" s="422"/>
      <c r="SL861" s="422"/>
      <c r="SM861" s="422"/>
      <c r="SN861" s="422"/>
      <c r="SO861" s="422"/>
      <c r="SP861" s="422"/>
      <c r="SQ861" s="422"/>
      <c r="SR861" s="422"/>
      <c r="SS861" s="422"/>
      <c r="ST861" s="422"/>
      <c r="SU861" s="422"/>
      <c r="SV861" s="422"/>
      <c r="SW861" s="422"/>
      <c r="SX861" s="422"/>
      <c r="SY861" s="422"/>
      <c r="SZ861" s="422"/>
      <c r="TA861" s="422"/>
      <c r="TB861" s="422"/>
      <c r="TC861" s="422"/>
      <c r="TD861" s="422"/>
      <c r="TE861" s="422"/>
      <c r="TF861" s="422"/>
      <c r="TG861" s="422"/>
      <c r="TH861" s="422"/>
      <c r="TI861" s="422"/>
      <c r="TJ861" s="422"/>
      <c r="TK861" s="422"/>
      <c r="TL861" s="422"/>
      <c r="TM861" s="422"/>
      <c r="TN861" s="422"/>
      <c r="TO861" s="422"/>
      <c r="TP861" s="422"/>
      <c r="TQ861" s="422"/>
      <c r="TR861" s="422"/>
      <c r="TS861" s="422"/>
      <c r="TT861" s="422"/>
      <c r="TU861" s="422"/>
      <c r="TV861" s="422"/>
      <c r="TW861" s="422"/>
      <c r="TX861" s="422"/>
      <c r="TY861" s="422"/>
      <c r="TZ861" s="422"/>
      <c r="UA861" s="422"/>
      <c r="UB861" s="422"/>
      <c r="UC861" s="422"/>
      <c r="UD861" s="422"/>
      <c r="UE861" s="422"/>
      <c r="UF861" s="422"/>
      <c r="UG861" s="422"/>
      <c r="UH861" s="422"/>
      <c r="UI861" s="422"/>
      <c r="UJ861" s="422"/>
      <c r="UK861" s="422"/>
      <c r="UL861" s="422"/>
      <c r="UM861" s="422"/>
      <c r="UN861" s="422"/>
      <c r="UO861" s="422"/>
      <c r="UP861" s="422"/>
      <c r="UQ861" s="422"/>
      <c r="UR861" s="422"/>
      <c r="US861" s="422"/>
      <c r="UT861" s="422"/>
      <c r="UU861" s="422"/>
      <c r="UV861" s="422"/>
      <c r="UW861" s="422"/>
      <c r="UX861" s="422"/>
      <c r="UY861" s="422"/>
      <c r="UZ861" s="422"/>
      <c r="VA861" s="422"/>
      <c r="VB861" s="422"/>
      <c r="VC861" s="422"/>
      <c r="VD861" s="422"/>
      <c r="VE861" s="422"/>
      <c r="VF861" s="422"/>
      <c r="VG861" s="422"/>
      <c r="VH861" s="422"/>
      <c r="VI861" s="422"/>
      <c r="VJ861" s="422"/>
      <c r="VK861" s="422"/>
      <c r="VL861" s="422"/>
      <c r="VM861" s="422"/>
      <c r="VN861" s="422"/>
      <c r="VO861" s="422"/>
      <c r="VP861" s="422"/>
      <c r="VQ861" s="422"/>
      <c r="VR861" s="422"/>
      <c r="VS861" s="422"/>
      <c r="VT861" s="422"/>
      <c r="VU861" s="422"/>
      <c r="VV861" s="422"/>
      <c r="VW861" s="422"/>
      <c r="VX861" s="422"/>
      <c r="VY861" s="422"/>
      <c r="VZ861" s="422"/>
      <c r="WA861" s="422"/>
      <c r="WB861" s="422"/>
      <c r="WC861" s="422"/>
      <c r="WD861" s="422"/>
      <c r="WE861" s="422"/>
      <c r="WF861" s="422"/>
      <c r="WG861" s="422"/>
      <c r="WH861" s="422"/>
      <c r="WI861" s="422"/>
      <c r="WJ861" s="422"/>
      <c r="WK861" s="422"/>
      <c r="WL861" s="422"/>
      <c r="WM861" s="422"/>
      <c r="WN861" s="422"/>
      <c r="WO861" s="422"/>
      <c r="WP861" s="422"/>
      <c r="WQ861" s="422"/>
      <c r="WR861" s="422"/>
      <c r="WS861" s="422"/>
      <c r="WT861" s="422"/>
      <c r="WU861" s="422"/>
      <c r="WV861" s="422"/>
      <c r="WW861" s="422"/>
      <c r="WX861" s="422"/>
      <c r="WY861" s="422"/>
      <c r="WZ861" s="422"/>
      <c r="XA861" s="422"/>
      <c r="XB861" s="422"/>
      <c r="XC861" s="422"/>
      <c r="XD861" s="422"/>
      <c r="XE861" s="422"/>
      <c r="XF861" s="422"/>
      <c r="XG861" s="422"/>
      <c r="XH861" s="422"/>
      <c r="XI861" s="422"/>
      <c r="XJ861" s="422"/>
      <c r="XK861" s="422"/>
      <c r="XL861" s="422"/>
      <c r="XM861" s="422"/>
      <c r="XN861" s="422"/>
      <c r="XO861" s="422"/>
      <c r="XP861" s="422"/>
      <c r="XQ861" s="422"/>
      <c r="XR861" s="422"/>
      <c r="XS861" s="422"/>
      <c r="XT861" s="422"/>
      <c r="XU861" s="422"/>
      <c r="XV861" s="422"/>
      <c r="XW861" s="422"/>
      <c r="XX861" s="422"/>
      <c r="XY861" s="422"/>
      <c r="XZ861" s="422"/>
      <c r="YA861" s="422"/>
      <c r="YB861" s="422"/>
      <c r="YC861" s="422"/>
      <c r="YD861" s="422"/>
      <c r="YE861" s="422"/>
      <c r="YF861" s="422"/>
      <c r="YG861" s="422"/>
      <c r="YH861" s="422"/>
      <c r="YI861" s="422"/>
      <c r="YJ861" s="422"/>
      <c r="YK861" s="422"/>
      <c r="YL861" s="422"/>
      <c r="YM861" s="422"/>
      <c r="YN861" s="422"/>
      <c r="YO861" s="422"/>
      <c r="YP861" s="422"/>
      <c r="YQ861" s="422"/>
      <c r="YR861" s="422"/>
      <c r="YS861" s="422"/>
      <c r="YT861" s="422"/>
      <c r="YU861" s="422"/>
      <c r="YV861" s="422"/>
      <c r="YW861" s="422"/>
      <c r="YX861" s="422"/>
      <c r="YY861" s="422"/>
      <c r="YZ861" s="422"/>
      <c r="ZA861" s="422"/>
      <c r="ZB861" s="422"/>
      <c r="ZC861" s="422"/>
      <c r="ZD861" s="422"/>
      <c r="ZE861" s="422"/>
      <c r="ZF861" s="422"/>
      <c r="ZG861" s="422"/>
      <c r="ZH861" s="422"/>
      <c r="ZI861" s="422"/>
      <c r="ZJ861" s="422"/>
      <c r="ZK861" s="422"/>
      <c r="ZL861" s="422"/>
      <c r="ZM861" s="422"/>
      <c r="ZN861" s="422"/>
      <c r="ZO861" s="422"/>
      <c r="ZP861" s="422"/>
      <c r="ZQ861" s="422"/>
      <c r="ZR861" s="422"/>
      <c r="ZS861" s="422"/>
      <c r="ZT861" s="422"/>
      <c r="ZU861" s="422"/>
      <c r="ZV861" s="422"/>
      <c r="ZW861" s="422"/>
      <c r="ZX861" s="422"/>
      <c r="ZY861" s="422"/>
      <c r="ZZ861" s="422"/>
      <c r="AAA861" s="422"/>
      <c r="AAB861" s="422"/>
      <c r="AAC861" s="422"/>
      <c r="AAD861" s="422"/>
      <c r="AAE861" s="422"/>
      <c r="AAF861" s="422"/>
      <c r="AAG861" s="422"/>
      <c r="AAH861" s="422"/>
      <c r="AAI861" s="422"/>
      <c r="AAJ861" s="422"/>
      <c r="AAK861" s="422"/>
      <c r="AAL861" s="422"/>
      <c r="AAM861" s="422"/>
      <c r="AAN861" s="422"/>
      <c r="AAO861" s="422"/>
      <c r="AAP861" s="422"/>
      <c r="AAQ861" s="422"/>
      <c r="AAR861" s="422"/>
      <c r="AAS861" s="422"/>
      <c r="AAT861" s="422"/>
      <c r="AAU861" s="422"/>
      <c r="AAV861" s="422"/>
      <c r="AAW861" s="422"/>
      <c r="AAX861" s="422"/>
      <c r="AAY861" s="422"/>
      <c r="AAZ861" s="422"/>
      <c r="ABA861" s="422"/>
      <c r="ABB861" s="422"/>
      <c r="ABC861" s="422"/>
      <c r="ABD861" s="422"/>
      <c r="ABE861" s="422"/>
      <c r="ABF861" s="422"/>
      <c r="ABG861" s="422"/>
      <c r="ABH861" s="422"/>
      <c r="ABI861" s="422"/>
      <c r="ABJ861" s="422"/>
      <c r="ABK861" s="422"/>
      <c r="ABL861" s="422"/>
      <c r="ABM861" s="422"/>
      <c r="ABN861" s="422"/>
      <c r="ABO861" s="422"/>
      <c r="ABP861" s="422"/>
      <c r="ABQ861" s="422"/>
      <c r="ABR861" s="422"/>
      <c r="ABS861" s="422"/>
      <c r="ABT861" s="422"/>
      <c r="ABU861" s="422"/>
      <c r="ABV861" s="422"/>
      <c r="ABW861" s="422"/>
      <c r="ABX861" s="422"/>
      <c r="ABY861" s="422"/>
      <c r="ABZ861" s="422"/>
      <c r="ACA861" s="422"/>
      <c r="ACB861" s="422"/>
      <c r="ACC861" s="422"/>
      <c r="ACD861" s="422"/>
      <c r="ACE861" s="422"/>
      <c r="ACF861" s="422"/>
      <c r="ACG861" s="422"/>
      <c r="ACH861" s="422"/>
      <c r="ACI861" s="422"/>
      <c r="ACJ861" s="422"/>
      <c r="ACK861" s="422"/>
      <c r="ACL861" s="422"/>
      <c r="ACM861" s="422"/>
      <c r="ACN861" s="422"/>
      <c r="ACO861" s="422"/>
      <c r="ACP861" s="422"/>
      <c r="ACQ861" s="422"/>
      <c r="ACR861" s="422"/>
      <c r="ACS861" s="422"/>
      <c r="ACT861" s="422"/>
      <c r="ACU861" s="422"/>
      <c r="ACV861" s="422"/>
      <c r="ACW861" s="422"/>
      <c r="ACX861" s="422"/>
      <c r="ACY861" s="422"/>
      <c r="ACZ861" s="422"/>
      <c r="ADA861" s="422"/>
      <c r="ADB861" s="422"/>
      <c r="ADC861" s="422"/>
      <c r="ADD861" s="422"/>
      <c r="ADE861" s="422"/>
      <c r="ADF861" s="422"/>
      <c r="ADG861" s="422"/>
      <c r="ADH861" s="422"/>
      <c r="ADI861" s="422"/>
      <c r="ADJ861" s="422"/>
      <c r="ADK861" s="422"/>
      <c r="ADL861" s="422"/>
      <c r="ADM861" s="422"/>
      <c r="ADN861" s="422"/>
      <c r="ADO861" s="422"/>
      <c r="ADP861" s="422"/>
      <c r="ADQ861" s="422"/>
      <c r="ADR861" s="422"/>
      <c r="ADS861" s="422"/>
      <c r="ADT861" s="422"/>
      <c r="ADU861" s="422"/>
      <c r="ADV861" s="422"/>
      <c r="ADW861" s="422"/>
      <c r="ADX861" s="422"/>
      <c r="ADY861" s="422"/>
      <c r="ADZ861" s="422"/>
      <c r="AEA861" s="422"/>
      <c r="AEB861" s="422"/>
      <c r="AEC861" s="422"/>
      <c r="AED861" s="422"/>
      <c r="AEE861" s="422"/>
      <c r="AEF861" s="422"/>
      <c r="AEG861" s="422"/>
      <c r="AEH861" s="422"/>
      <c r="AEI861" s="422"/>
      <c r="AEJ861" s="422"/>
      <c r="AEK861" s="422"/>
      <c r="AEL861" s="422"/>
      <c r="AEM861" s="422"/>
      <c r="AEN861" s="422"/>
      <c r="AEO861" s="422"/>
      <c r="AEP861" s="422"/>
      <c r="AEQ861" s="422"/>
      <c r="AER861" s="422"/>
      <c r="AES861" s="422"/>
      <c r="AET861" s="422"/>
      <c r="AEU861" s="422"/>
      <c r="AEV861" s="422"/>
      <c r="AEW861" s="422"/>
      <c r="AEX861" s="422"/>
      <c r="AEY861" s="422"/>
      <c r="AEZ861" s="422"/>
      <c r="AFA861" s="422"/>
      <c r="AFB861" s="422"/>
      <c r="AFC861" s="422"/>
      <c r="AFD861" s="422"/>
      <c r="AFE861" s="422"/>
      <c r="AFF861" s="422"/>
      <c r="AFG861" s="422"/>
      <c r="AFH861" s="422"/>
      <c r="AFI861" s="422"/>
      <c r="AFJ861" s="422"/>
      <c r="AFK861" s="422"/>
      <c r="AFL861" s="422"/>
      <c r="AFM861" s="422"/>
      <c r="AFN861" s="422"/>
      <c r="AFO861" s="422"/>
      <c r="AFP861" s="422"/>
      <c r="AFQ861" s="422"/>
      <c r="AFR861" s="422"/>
      <c r="AFS861" s="422"/>
      <c r="AFT861" s="422"/>
      <c r="AFU861" s="422"/>
      <c r="AFV861" s="422"/>
      <c r="AFW861" s="422"/>
      <c r="AFX861" s="422"/>
      <c r="AFY861" s="422"/>
      <c r="AFZ861" s="422"/>
      <c r="AGA861" s="422"/>
      <c r="AGB861" s="422"/>
      <c r="AGC861" s="422"/>
      <c r="AGD861" s="422"/>
      <c r="AGE861" s="422"/>
      <c r="AGF861" s="422"/>
      <c r="AGG861" s="422"/>
      <c r="AGH861" s="422"/>
      <c r="AGI861" s="422"/>
      <c r="AGJ861" s="422"/>
      <c r="AGK861" s="422"/>
      <c r="AGL861" s="422"/>
      <c r="AGM861" s="422"/>
      <c r="AGN861" s="422"/>
      <c r="AGO861" s="422"/>
      <c r="AGP861" s="422"/>
      <c r="AGQ861" s="422"/>
      <c r="AGR861" s="422"/>
      <c r="AGS861" s="422"/>
      <c r="AGT861" s="422"/>
      <c r="AGU861" s="422"/>
      <c r="AGV861" s="422"/>
      <c r="AGW861" s="422"/>
      <c r="AGX861" s="422"/>
      <c r="AGY861" s="422"/>
      <c r="AGZ861" s="422"/>
      <c r="AHA861" s="422"/>
      <c r="AHB861" s="422"/>
      <c r="AHC861" s="422"/>
      <c r="AHD861" s="422"/>
      <c r="AHE861" s="422"/>
      <c r="AHF861" s="422"/>
      <c r="AHG861" s="422"/>
      <c r="AHH861" s="422"/>
      <c r="AHI861" s="422"/>
      <c r="AHJ861" s="422"/>
      <c r="AHK861" s="422"/>
      <c r="AHL861" s="422"/>
      <c r="AHM861" s="422"/>
      <c r="AHN861" s="422"/>
      <c r="AHO861" s="422"/>
      <c r="AHP861" s="422"/>
      <c r="AHQ861" s="422"/>
      <c r="AHR861" s="422"/>
      <c r="AHS861" s="422"/>
      <c r="AHT861" s="422"/>
      <c r="AHU861" s="422"/>
      <c r="AHV861" s="422"/>
      <c r="AHW861" s="422"/>
      <c r="AHX861" s="422"/>
      <c r="AHY861" s="422"/>
      <c r="AHZ861" s="422"/>
      <c r="AIA861" s="422"/>
      <c r="AIB861" s="422"/>
      <c r="AIC861" s="422"/>
      <c r="AID861" s="422"/>
      <c r="AIE861" s="422"/>
      <c r="AIF861" s="422"/>
      <c r="AIG861" s="422"/>
      <c r="AIH861" s="422"/>
      <c r="AII861" s="422"/>
      <c r="AIJ861" s="422"/>
      <c r="AIK861" s="422"/>
      <c r="AIL861" s="422"/>
      <c r="AIM861" s="422"/>
      <c r="AIN861" s="422"/>
      <c r="AIO861" s="422"/>
      <c r="AIP861" s="422"/>
      <c r="AIQ861" s="422"/>
      <c r="AIR861" s="422"/>
      <c r="AIS861" s="422"/>
      <c r="AIT861" s="422"/>
      <c r="AIU861" s="422"/>
      <c r="AIV861" s="422"/>
      <c r="AIW861" s="422"/>
      <c r="AIX861" s="422"/>
      <c r="AIY861" s="422"/>
      <c r="AIZ861" s="422"/>
      <c r="AJA861" s="422"/>
      <c r="AJB861" s="422"/>
      <c r="AJC861" s="422"/>
      <c r="AJD861" s="422"/>
      <c r="AJE861" s="422"/>
      <c r="AJF861" s="422"/>
      <c r="AJG861" s="422"/>
      <c r="AJH861" s="422"/>
      <c r="AJI861" s="422"/>
      <c r="AJJ861" s="422"/>
      <c r="AJK861" s="422"/>
      <c r="AJL861" s="422"/>
      <c r="AJM861" s="422"/>
      <c r="AJN861" s="422"/>
      <c r="AJO861" s="422"/>
      <c r="AJP861" s="422"/>
      <c r="AJQ861" s="422"/>
      <c r="AJR861" s="422"/>
      <c r="AJS861" s="422"/>
      <c r="AJT861" s="422"/>
      <c r="AJU861" s="422"/>
      <c r="AJV861" s="422"/>
      <c r="AJW861" s="422"/>
      <c r="AJX861" s="422"/>
      <c r="AJY861" s="422"/>
      <c r="AJZ861" s="422"/>
      <c r="AKA861" s="422"/>
      <c r="AKB861" s="422"/>
      <c r="AKC861" s="422"/>
      <c r="AKD861" s="422"/>
      <c r="AKE861" s="422"/>
      <c r="AKF861" s="422"/>
      <c r="AKG861" s="422"/>
      <c r="AKH861" s="422"/>
      <c r="AKI861" s="422"/>
      <c r="AKJ861" s="422"/>
      <c r="AKK861" s="422"/>
      <c r="AKL861" s="422"/>
      <c r="AKM861" s="422"/>
      <c r="AKN861" s="422"/>
      <c r="AKO861" s="422"/>
      <c r="AKP861" s="422"/>
      <c r="AKQ861" s="422"/>
      <c r="AKR861" s="422"/>
      <c r="AKS861" s="422"/>
      <c r="AKT861" s="422"/>
      <c r="AKU861" s="422"/>
      <c r="AKV861" s="422"/>
      <c r="AKW861" s="422"/>
      <c r="AKX861" s="422"/>
      <c r="AKY861" s="422"/>
      <c r="AKZ861" s="422"/>
      <c r="ALA861" s="422"/>
      <c r="ALB861" s="422"/>
      <c r="ALC861" s="422"/>
      <c r="ALD861" s="422"/>
      <c r="ALE861" s="422"/>
      <c r="ALF861" s="422"/>
      <c r="ALG861" s="422"/>
      <c r="ALH861" s="422"/>
      <c r="ALI861" s="422"/>
      <c r="ALJ861" s="422"/>
      <c r="ALK861" s="422"/>
      <c r="ALL861" s="422"/>
      <c r="ALM861" s="422"/>
      <c r="ALN861" s="422"/>
      <c r="ALO861" s="422"/>
      <c r="ALP861" s="422"/>
      <c r="ALQ861" s="422"/>
      <c r="ALR861" s="422"/>
      <c r="ALS861" s="422"/>
      <c r="ALT861" s="422"/>
      <c r="ALU861" s="422"/>
      <c r="ALV861" s="422"/>
      <c r="ALW861" s="422"/>
      <c r="ALX861" s="422"/>
      <c r="ALY861" s="422"/>
      <c r="ALZ861" s="422"/>
      <c r="AMA861" s="422"/>
      <c r="AMB861" s="422"/>
      <c r="AMC861" s="422"/>
      <c r="AMD861" s="422"/>
      <c r="AME861" s="422"/>
      <c r="AMF861" s="422"/>
      <c r="AMG861" s="422"/>
      <c r="AMH861" s="422"/>
      <c r="AMI861" s="422"/>
      <c r="AMJ861" s="422"/>
      <c r="AMK861" s="422"/>
      <c r="AML861" s="422"/>
      <c r="AMM861" s="422"/>
      <c r="AMN861" s="422"/>
      <c r="AMO861" s="422"/>
      <c r="AMP861" s="422"/>
      <c r="AMQ861" s="422"/>
      <c r="AMR861" s="422"/>
      <c r="AMS861" s="422"/>
      <c r="AMT861" s="422"/>
      <c r="AMU861" s="422"/>
      <c r="AMV861" s="422"/>
      <c r="AMW861" s="422"/>
      <c r="AMX861" s="422"/>
    </row>
    <row r="862" spans="1:1038" s="432" customFormat="1" ht="18" customHeight="1">
      <c r="A862" s="547" t="s">
        <v>2392</v>
      </c>
      <c r="B862" s="524" t="s">
        <v>1647</v>
      </c>
      <c r="C862" s="422"/>
      <c r="D862" s="525" t="s">
        <v>1279</v>
      </c>
      <c r="E862" s="422">
        <v>102</v>
      </c>
      <c r="F862" s="422">
        <v>2</v>
      </c>
      <c r="G862" s="526" t="str">
        <f t="shared" si="601"/>
        <v>102-2</v>
      </c>
      <c r="H862" s="422">
        <v>0</v>
      </c>
      <c r="I862" s="422">
        <v>29</v>
      </c>
      <c r="J862" s="527">
        <f t="shared" si="605"/>
        <v>1</v>
      </c>
      <c r="K862" s="528" t="b">
        <f>IF(J863=1,IF(((VLOOKUP($G862,[4]Depth_Lookup!$A$3:$J$550,9,FALSE))-(I862/100))=0,"Good",IF(((VLOOKUP($G862,[4]Depth_Lookup!$A$3:$J$550,9,FALSE))-(I862/100))&gt;0,"Too Short","Too Long")))</f>
        <v>0</v>
      </c>
      <c r="L862" s="171">
        <f>(VLOOKUP($G862,Depth_Lookup!$A$3:$J$410,10,FALSE))+(H862/100)</f>
        <v>267.64499999999998</v>
      </c>
      <c r="M862" s="171">
        <f>(VLOOKUP($G862,Depth_Lookup!$A$3:$J$410,10,FALSE))+(I862/100)</f>
        <v>267.935</v>
      </c>
      <c r="N862" s="441" t="s">
        <v>2403</v>
      </c>
      <c r="O862" s="422">
        <v>1</v>
      </c>
      <c r="P862" s="422" t="s">
        <v>853</v>
      </c>
      <c r="Q862" s="422" t="s">
        <v>125</v>
      </c>
      <c r="R862" s="526" t="str">
        <f t="shared" si="602"/>
        <v>SerpentinizedHarzburgite</v>
      </c>
      <c r="S862" s="422" t="s">
        <v>700</v>
      </c>
      <c r="T862" s="422" t="s">
        <v>2400</v>
      </c>
      <c r="U862" s="422"/>
      <c r="V862" s="422"/>
      <c r="W862" s="422" t="s">
        <v>2393</v>
      </c>
      <c r="X862" s="529">
        <f>VLOOKUP(W862,[4]definitions_list_lookup!$A$13:$B$19,2,0)</f>
        <v>5</v>
      </c>
      <c r="Y862" s="422" t="s">
        <v>90</v>
      </c>
      <c r="Z862" s="422" t="s">
        <v>91</v>
      </c>
      <c r="AA862" s="422"/>
      <c r="AB862" s="422"/>
      <c r="AC862" s="422"/>
      <c r="AD862" s="422"/>
      <c r="AE862" s="423"/>
      <c r="AF862" s="526" t="e">
        <f>VLOOKUP(AE862,[4]definitions_list_mag!$V$12:$W$15,2,0)</f>
        <v>#N/A</v>
      </c>
      <c r="AG862" s="530"/>
      <c r="AH862" s="422"/>
      <c r="AI862" s="426">
        <f t="shared" si="606"/>
        <v>77</v>
      </c>
      <c r="AJ862" s="422"/>
      <c r="AK862" s="422"/>
      <c r="AL862" s="422"/>
      <c r="AM862" s="422"/>
      <c r="AN862" s="422"/>
      <c r="AO862" s="426"/>
      <c r="AP862" s="422"/>
      <c r="AQ862" s="422"/>
      <c r="AR862" s="422"/>
      <c r="AS862" s="422"/>
      <c r="AT862" s="422"/>
      <c r="AU862" s="426">
        <v>2</v>
      </c>
      <c r="AV862" s="422">
        <v>1</v>
      </c>
      <c r="AW862" s="422">
        <v>0.5</v>
      </c>
      <c r="AX862" s="422" t="s">
        <v>110</v>
      </c>
      <c r="AY862" s="422" t="s">
        <v>103</v>
      </c>
      <c r="AZ862" s="422"/>
      <c r="BA862" s="426">
        <v>20</v>
      </c>
      <c r="BB862" s="422">
        <v>7</v>
      </c>
      <c r="BC862" s="422">
        <v>4</v>
      </c>
      <c r="BD862" s="422" t="s">
        <v>118</v>
      </c>
      <c r="BE862" s="422" t="s">
        <v>103</v>
      </c>
      <c r="BF862" s="422"/>
      <c r="BG862" s="426"/>
      <c r="BH862" s="422"/>
      <c r="BI862" s="422"/>
      <c r="BJ862" s="422"/>
      <c r="BK862" s="422"/>
      <c r="BL862" s="422"/>
      <c r="BM862" s="426">
        <v>1</v>
      </c>
      <c r="BN862" s="422">
        <v>1</v>
      </c>
      <c r="BO862" s="422">
        <v>0.5</v>
      </c>
      <c r="BP862" s="422"/>
      <c r="BQ862" s="422"/>
      <c r="BR862" s="422"/>
      <c r="BS862" s="422"/>
      <c r="BT862" s="422"/>
      <c r="BU862" s="422"/>
      <c r="BV862" s="422"/>
      <c r="BW862" s="422"/>
      <c r="BX862" s="422"/>
      <c r="BY862" s="426"/>
      <c r="BZ862" s="422"/>
      <c r="CA862" s="422"/>
      <c r="CB862" s="422"/>
      <c r="CC862" s="422"/>
      <c r="CD862" s="422"/>
      <c r="CE862" s="422"/>
      <c r="CF862" s="531">
        <f t="shared" si="603"/>
        <v>100</v>
      </c>
      <c r="CG862" s="166"/>
      <c r="CH862" s="163" t="s">
        <v>2404</v>
      </c>
      <c r="CI862" s="163">
        <v>85</v>
      </c>
      <c r="CJ862" s="163" t="s">
        <v>514</v>
      </c>
      <c r="CK862" s="164"/>
      <c r="CL862" s="165"/>
      <c r="CM862" s="165"/>
      <c r="CN862" s="165"/>
      <c r="CO862" s="165"/>
      <c r="CP862" s="165"/>
      <c r="CQ862" s="165"/>
      <c r="CR862" s="165"/>
      <c r="CS862" s="165"/>
      <c r="CT862" s="165"/>
      <c r="CU862" s="165"/>
      <c r="CV862" s="165"/>
      <c r="CW862" s="165"/>
      <c r="CX862" s="165"/>
      <c r="CY862" s="165"/>
      <c r="CZ862" s="165"/>
      <c r="DA862" s="165"/>
      <c r="DB862" s="165">
        <v>85</v>
      </c>
      <c r="DC862" s="426">
        <v>15</v>
      </c>
      <c r="DD862" s="165"/>
      <c r="DE862" s="165"/>
      <c r="DF862" s="165"/>
      <c r="DG862" s="165"/>
      <c r="DH862" s="165"/>
      <c r="DI862" s="165"/>
      <c r="DJ862" s="165"/>
      <c r="DK862" s="209">
        <f t="shared" si="604"/>
        <v>100</v>
      </c>
      <c r="DL862" s="166"/>
      <c r="DM862" s="165"/>
      <c r="DN862" s="165"/>
      <c r="DO862" s="167"/>
      <c r="DQ862" s="166"/>
      <c r="DR862" s="167"/>
      <c r="DS862" s="166"/>
      <c r="DT862" s="555" t="s">
        <v>2397</v>
      </c>
      <c r="DU862" s="429"/>
      <c r="DV862" s="429"/>
      <c r="DW862" s="532" t="e">
        <f>VLOOKUP(P862,[4]definitions_list_lookup!$K$30:$L$54,2,0)</f>
        <v>#N/A</v>
      </c>
      <c r="DX862" s="443" t="s">
        <v>1838</v>
      </c>
      <c r="DY862" s="443" t="s">
        <v>2395</v>
      </c>
      <c r="DZ862" s="533"/>
      <c r="EA862" s="534"/>
      <c r="EB862" s="429"/>
      <c r="EC862" s="534"/>
      <c r="ED862" s="229" t="s">
        <v>2517</v>
      </c>
      <c r="EE862" s="535"/>
      <c r="EF862" s="536"/>
      <c r="EG862" s="535"/>
      <c r="EH862" s="537"/>
      <c r="EI862" s="538"/>
      <c r="EJ862" s="539"/>
      <c r="EK862" s="540"/>
      <c r="EL862" s="535"/>
      <c r="EM862" s="537"/>
      <c r="EN862" s="537"/>
      <c r="EO862" s="541"/>
      <c r="EP862" s="541"/>
      <c r="EQ862" s="541"/>
      <c r="ER862" s="541"/>
      <c r="ES862" s="541"/>
      <c r="ET862" s="541"/>
      <c r="EU862" s="541"/>
      <c r="EV862" s="542"/>
      <c r="EW862" s="542"/>
      <c r="EX862" s="542"/>
      <c r="EY862" s="542"/>
      <c r="EZ862" s="192" t="e">
        <f t="shared" si="574"/>
        <v>#DIV/0!</v>
      </c>
      <c r="FA862" s="192" t="e">
        <f t="shared" si="575"/>
        <v>#DIV/0!</v>
      </c>
      <c r="FB862" s="192" t="e">
        <f t="shared" si="576"/>
        <v>#DIV/0!</v>
      </c>
      <c r="FC862" s="192" t="e">
        <f t="shared" si="577"/>
        <v>#DIV/0!</v>
      </c>
      <c r="FD862" s="192" t="e">
        <f t="shared" si="578"/>
        <v>#DIV/0!</v>
      </c>
      <c r="FE862" s="193" t="e">
        <f t="shared" si="579"/>
        <v>#DIV/0!</v>
      </c>
      <c r="FF862" s="194" t="e">
        <f t="shared" si="580"/>
        <v>#DIV/0!</v>
      </c>
      <c r="FG862" s="535"/>
      <c r="FH862" s="537"/>
      <c r="FI862" s="778">
        <f t="shared" si="582"/>
        <v>0</v>
      </c>
      <c r="FJ862" s="779" t="e">
        <f t="shared" si="583"/>
        <v>#DIV/0!</v>
      </c>
      <c r="FK862" s="779" t="e">
        <f t="shared" si="584"/>
        <v>#DIV/0!</v>
      </c>
      <c r="FL862" s="780" t="e">
        <f t="shared" si="585"/>
        <v>#DIV/0!</v>
      </c>
      <c r="FM862" s="169" t="e">
        <f t="shared" si="586"/>
        <v>#DIV/0!</v>
      </c>
      <c r="FN862" s="783" t="e">
        <f t="shared" si="587"/>
        <v>#DIV/0!</v>
      </c>
      <c r="FO862" s="422"/>
      <c r="FP862" s="422"/>
      <c r="FQ862" s="422"/>
      <c r="FR862" s="422"/>
      <c r="FS862" s="422"/>
      <c r="FT862" s="422"/>
      <c r="FU862" s="422"/>
      <c r="FV862" s="422"/>
      <c r="FW862" s="422"/>
      <c r="FX862" s="422"/>
      <c r="FY862" s="422"/>
      <c r="FZ862" s="422"/>
      <c r="GA862" s="422"/>
      <c r="GB862" s="422"/>
      <c r="GC862" s="422"/>
      <c r="GD862" s="422"/>
      <c r="GE862" s="422"/>
      <c r="GF862" s="422"/>
      <c r="GG862" s="422"/>
      <c r="GH862" s="422"/>
      <c r="GI862" s="422"/>
      <c r="GJ862" s="422"/>
      <c r="GK862" s="422"/>
      <c r="GL862" s="422"/>
      <c r="GM862" s="422"/>
      <c r="GN862" s="422"/>
      <c r="GO862" s="422"/>
      <c r="GP862" s="422"/>
      <c r="GQ862" s="422"/>
      <c r="GR862" s="422"/>
      <c r="GS862" s="422"/>
      <c r="GT862" s="422"/>
      <c r="GU862" s="422"/>
      <c r="GV862" s="422"/>
      <c r="GW862" s="422"/>
      <c r="GX862" s="422"/>
      <c r="GY862" s="422"/>
      <c r="GZ862" s="422"/>
      <c r="HA862" s="422"/>
      <c r="HB862" s="422"/>
      <c r="HC862" s="422"/>
      <c r="HD862" s="422"/>
      <c r="HE862" s="422"/>
      <c r="HF862" s="422"/>
      <c r="HG862" s="422"/>
      <c r="HH862" s="422"/>
      <c r="HI862" s="422"/>
      <c r="HJ862" s="422"/>
      <c r="HK862" s="422"/>
      <c r="HL862" s="422"/>
      <c r="HM862" s="422"/>
      <c r="HN862" s="422"/>
      <c r="HO862" s="422"/>
      <c r="HP862" s="422"/>
      <c r="HQ862" s="422"/>
      <c r="HR862" s="422"/>
      <c r="HS862" s="422"/>
      <c r="HT862" s="422"/>
      <c r="HU862" s="422"/>
      <c r="HV862" s="422"/>
      <c r="HW862" s="422"/>
      <c r="HX862" s="422"/>
      <c r="HY862" s="422"/>
      <c r="HZ862" s="422"/>
      <c r="IA862" s="422"/>
      <c r="IB862" s="422"/>
      <c r="IC862" s="422"/>
      <c r="ID862" s="422"/>
      <c r="IE862" s="422"/>
      <c r="IF862" s="422"/>
      <c r="IG862" s="422"/>
      <c r="IH862" s="422"/>
      <c r="II862" s="422"/>
      <c r="IJ862" s="422"/>
      <c r="IK862" s="422"/>
      <c r="IL862" s="422"/>
      <c r="IM862" s="422"/>
      <c r="IN862" s="422"/>
      <c r="IO862" s="422"/>
      <c r="IP862" s="422"/>
      <c r="IQ862" s="422"/>
      <c r="IR862" s="422"/>
      <c r="IS862" s="422"/>
      <c r="IT862" s="422"/>
      <c r="IU862" s="422"/>
      <c r="IV862" s="422"/>
      <c r="IW862" s="422"/>
      <c r="IX862" s="422"/>
      <c r="IY862" s="422"/>
      <c r="IZ862" s="422"/>
      <c r="JA862" s="422"/>
      <c r="JB862" s="422"/>
      <c r="JC862" s="422"/>
      <c r="JD862" s="422"/>
      <c r="JE862" s="422"/>
      <c r="JF862" s="422"/>
      <c r="JG862" s="422"/>
      <c r="JH862" s="422"/>
      <c r="JI862" s="422"/>
      <c r="JJ862" s="422"/>
      <c r="JK862" s="422"/>
      <c r="JL862" s="422"/>
      <c r="JM862" s="422"/>
      <c r="JN862" s="422"/>
      <c r="JO862" s="422"/>
      <c r="JP862" s="422"/>
      <c r="JQ862" s="422"/>
      <c r="JR862" s="422"/>
      <c r="JS862" s="422"/>
      <c r="JT862" s="422"/>
      <c r="JU862" s="422"/>
      <c r="JV862" s="422"/>
      <c r="JW862" s="422"/>
      <c r="JX862" s="422"/>
      <c r="JY862" s="422"/>
      <c r="JZ862" s="422"/>
      <c r="KA862" s="422"/>
      <c r="KB862" s="422"/>
      <c r="KC862" s="422"/>
      <c r="KD862" s="422"/>
      <c r="KE862" s="422"/>
      <c r="KF862" s="422"/>
      <c r="KG862" s="422"/>
      <c r="KH862" s="422"/>
      <c r="KI862" s="422"/>
      <c r="KJ862" s="422"/>
      <c r="KK862" s="422"/>
      <c r="KL862" s="422"/>
      <c r="KM862" s="422"/>
      <c r="KN862" s="422"/>
      <c r="KO862" s="422"/>
      <c r="KP862" s="422"/>
      <c r="KQ862" s="422"/>
      <c r="KR862" s="422"/>
      <c r="KS862" s="422"/>
      <c r="KT862" s="422"/>
      <c r="KU862" s="422"/>
      <c r="KV862" s="422"/>
      <c r="KW862" s="422"/>
      <c r="KX862" s="422"/>
      <c r="KY862" s="422"/>
      <c r="KZ862" s="422"/>
      <c r="LA862" s="422"/>
      <c r="LB862" s="422"/>
      <c r="LC862" s="422"/>
      <c r="LD862" s="422"/>
      <c r="LE862" s="422"/>
      <c r="LF862" s="422"/>
      <c r="LG862" s="422"/>
      <c r="LH862" s="422"/>
      <c r="LI862" s="422"/>
      <c r="LJ862" s="422"/>
      <c r="LK862" s="422"/>
      <c r="LL862" s="422"/>
      <c r="LM862" s="422"/>
      <c r="LN862" s="422"/>
      <c r="LO862" s="422"/>
      <c r="LP862" s="422"/>
      <c r="LQ862" s="422"/>
      <c r="LR862" s="422"/>
      <c r="LS862" s="422"/>
      <c r="LT862" s="422"/>
      <c r="LU862" s="422"/>
      <c r="LV862" s="422"/>
      <c r="LW862" s="422"/>
      <c r="LX862" s="422"/>
      <c r="LY862" s="422"/>
      <c r="LZ862" s="422"/>
      <c r="MA862" s="422"/>
      <c r="MB862" s="422"/>
      <c r="MC862" s="422"/>
      <c r="MD862" s="422"/>
      <c r="ME862" s="422"/>
      <c r="MF862" s="422"/>
      <c r="MG862" s="422"/>
      <c r="MH862" s="422"/>
      <c r="MI862" s="422"/>
      <c r="MJ862" s="422"/>
      <c r="MK862" s="422"/>
      <c r="ML862" s="422"/>
      <c r="MM862" s="422"/>
      <c r="MN862" s="422"/>
      <c r="MO862" s="422"/>
      <c r="MP862" s="422"/>
      <c r="MQ862" s="422"/>
      <c r="MR862" s="422"/>
      <c r="MS862" s="422"/>
      <c r="MT862" s="422"/>
      <c r="MU862" s="422"/>
      <c r="MV862" s="422"/>
      <c r="MW862" s="422"/>
      <c r="MX862" s="422"/>
      <c r="MY862" s="422"/>
      <c r="MZ862" s="422"/>
      <c r="NA862" s="422"/>
      <c r="NB862" s="422"/>
      <c r="NC862" s="422"/>
      <c r="ND862" s="422"/>
      <c r="NE862" s="422"/>
      <c r="NF862" s="422"/>
      <c r="NG862" s="422"/>
      <c r="NH862" s="422"/>
      <c r="NI862" s="422"/>
      <c r="NJ862" s="422"/>
      <c r="NK862" s="422"/>
      <c r="NL862" s="422"/>
      <c r="NM862" s="422"/>
      <c r="NN862" s="422"/>
      <c r="NO862" s="422"/>
      <c r="NP862" s="422"/>
      <c r="NQ862" s="422"/>
      <c r="NR862" s="422"/>
      <c r="NS862" s="422"/>
      <c r="NT862" s="422"/>
      <c r="NU862" s="422"/>
      <c r="NV862" s="422"/>
      <c r="NW862" s="422"/>
      <c r="NX862" s="422"/>
      <c r="NY862" s="422"/>
      <c r="NZ862" s="422"/>
      <c r="OA862" s="422"/>
      <c r="OB862" s="422"/>
      <c r="OC862" s="422"/>
      <c r="OD862" s="422"/>
      <c r="OE862" s="422"/>
      <c r="OF862" s="422"/>
      <c r="OG862" s="422"/>
      <c r="OH862" s="422"/>
      <c r="OI862" s="422"/>
      <c r="OJ862" s="422"/>
      <c r="OK862" s="422"/>
      <c r="OL862" s="422"/>
      <c r="OM862" s="422"/>
      <c r="ON862" s="422"/>
      <c r="OO862" s="422"/>
      <c r="OP862" s="422"/>
      <c r="OQ862" s="422"/>
      <c r="OR862" s="422"/>
      <c r="OS862" s="422"/>
      <c r="OT862" s="422"/>
      <c r="OU862" s="422"/>
      <c r="OV862" s="422"/>
      <c r="OW862" s="422"/>
      <c r="OX862" s="422"/>
      <c r="OY862" s="422"/>
      <c r="OZ862" s="422"/>
      <c r="PA862" s="422"/>
      <c r="PB862" s="422"/>
      <c r="PC862" s="422"/>
      <c r="PD862" s="422"/>
      <c r="PE862" s="422"/>
      <c r="PF862" s="422"/>
      <c r="PG862" s="422"/>
      <c r="PH862" s="422"/>
      <c r="PI862" s="422"/>
      <c r="PJ862" s="422"/>
      <c r="PK862" s="422"/>
      <c r="PL862" s="422"/>
      <c r="PM862" s="422"/>
      <c r="PN862" s="422"/>
      <c r="PO862" s="422"/>
      <c r="PP862" s="422"/>
      <c r="PQ862" s="422"/>
      <c r="PR862" s="422"/>
      <c r="PS862" s="422"/>
      <c r="PT862" s="422"/>
      <c r="PU862" s="422"/>
      <c r="PV862" s="422"/>
      <c r="PW862" s="422"/>
      <c r="PX862" s="422"/>
      <c r="PY862" s="422"/>
      <c r="PZ862" s="422"/>
      <c r="QA862" s="422"/>
      <c r="QB862" s="422"/>
      <c r="QC862" s="422"/>
      <c r="QD862" s="422"/>
      <c r="QE862" s="422"/>
      <c r="QF862" s="422"/>
      <c r="QG862" s="422"/>
      <c r="QH862" s="422"/>
      <c r="QI862" s="422"/>
      <c r="QJ862" s="422"/>
      <c r="QK862" s="422"/>
      <c r="QL862" s="422"/>
      <c r="QM862" s="422"/>
      <c r="QN862" s="422"/>
      <c r="QO862" s="422"/>
      <c r="QP862" s="422"/>
      <c r="QQ862" s="422"/>
      <c r="QR862" s="422"/>
      <c r="QS862" s="422"/>
      <c r="QT862" s="422"/>
      <c r="QU862" s="422"/>
      <c r="QV862" s="422"/>
      <c r="QW862" s="422"/>
      <c r="QX862" s="422"/>
      <c r="QY862" s="422"/>
      <c r="QZ862" s="422"/>
      <c r="RA862" s="422"/>
      <c r="RB862" s="422"/>
      <c r="RC862" s="422"/>
      <c r="RD862" s="422"/>
      <c r="RE862" s="422"/>
      <c r="RF862" s="422"/>
      <c r="RG862" s="422"/>
      <c r="RH862" s="422"/>
      <c r="RI862" s="422"/>
      <c r="RJ862" s="422"/>
      <c r="RK862" s="422"/>
      <c r="RL862" s="422"/>
      <c r="RM862" s="422"/>
      <c r="RN862" s="422"/>
      <c r="RO862" s="422"/>
      <c r="RP862" s="422"/>
      <c r="RQ862" s="422"/>
      <c r="RR862" s="422"/>
      <c r="RS862" s="422"/>
      <c r="RT862" s="422"/>
      <c r="RU862" s="422"/>
      <c r="RV862" s="422"/>
      <c r="RW862" s="422"/>
      <c r="RX862" s="422"/>
      <c r="RY862" s="422"/>
      <c r="RZ862" s="422"/>
      <c r="SA862" s="422"/>
      <c r="SB862" s="422"/>
      <c r="SC862" s="422"/>
      <c r="SD862" s="422"/>
      <c r="SE862" s="422"/>
      <c r="SF862" s="422"/>
      <c r="SG862" s="422"/>
      <c r="SH862" s="422"/>
      <c r="SI862" s="422"/>
      <c r="SJ862" s="422"/>
      <c r="SK862" s="422"/>
      <c r="SL862" s="422"/>
      <c r="SM862" s="422"/>
      <c r="SN862" s="422"/>
      <c r="SO862" s="422"/>
      <c r="SP862" s="422"/>
      <c r="SQ862" s="422"/>
      <c r="SR862" s="422"/>
      <c r="SS862" s="422"/>
      <c r="ST862" s="422"/>
      <c r="SU862" s="422"/>
      <c r="SV862" s="422"/>
      <c r="SW862" s="422"/>
      <c r="SX862" s="422"/>
      <c r="SY862" s="422"/>
      <c r="SZ862" s="422"/>
      <c r="TA862" s="422"/>
      <c r="TB862" s="422"/>
      <c r="TC862" s="422"/>
      <c r="TD862" s="422"/>
      <c r="TE862" s="422"/>
      <c r="TF862" s="422"/>
      <c r="TG862" s="422"/>
      <c r="TH862" s="422"/>
      <c r="TI862" s="422"/>
      <c r="TJ862" s="422"/>
      <c r="TK862" s="422"/>
      <c r="TL862" s="422"/>
      <c r="TM862" s="422"/>
      <c r="TN862" s="422"/>
      <c r="TO862" s="422"/>
      <c r="TP862" s="422"/>
      <c r="TQ862" s="422"/>
      <c r="TR862" s="422"/>
      <c r="TS862" s="422"/>
      <c r="TT862" s="422"/>
      <c r="TU862" s="422"/>
      <c r="TV862" s="422"/>
      <c r="TW862" s="422"/>
      <c r="TX862" s="422"/>
      <c r="TY862" s="422"/>
      <c r="TZ862" s="422"/>
      <c r="UA862" s="422"/>
      <c r="UB862" s="422"/>
      <c r="UC862" s="422"/>
      <c r="UD862" s="422"/>
      <c r="UE862" s="422"/>
      <c r="UF862" s="422"/>
      <c r="UG862" s="422"/>
      <c r="UH862" s="422"/>
      <c r="UI862" s="422"/>
      <c r="UJ862" s="422"/>
      <c r="UK862" s="422"/>
      <c r="UL862" s="422"/>
      <c r="UM862" s="422"/>
      <c r="UN862" s="422"/>
      <c r="UO862" s="422"/>
      <c r="UP862" s="422"/>
      <c r="UQ862" s="422"/>
      <c r="UR862" s="422"/>
      <c r="US862" s="422"/>
      <c r="UT862" s="422"/>
      <c r="UU862" s="422"/>
      <c r="UV862" s="422"/>
      <c r="UW862" s="422"/>
      <c r="UX862" s="422"/>
      <c r="UY862" s="422"/>
      <c r="UZ862" s="422"/>
      <c r="VA862" s="422"/>
      <c r="VB862" s="422"/>
      <c r="VC862" s="422"/>
      <c r="VD862" s="422"/>
      <c r="VE862" s="422"/>
      <c r="VF862" s="422"/>
      <c r="VG862" s="422"/>
      <c r="VH862" s="422"/>
      <c r="VI862" s="422"/>
      <c r="VJ862" s="422"/>
      <c r="VK862" s="422"/>
      <c r="VL862" s="422"/>
      <c r="VM862" s="422"/>
      <c r="VN862" s="422"/>
      <c r="VO862" s="422"/>
      <c r="VP862" s="422"/>
      <c r="VQ862" s="422"/>
      <c r="VR862" s="422"/>
      <c r="VS862" s="422"/>
      <c r="VT862" s="422"/>
      <c r="VU862" s="422"/>
      <c r="VV862" s="422"/>
      <c r="VW862" s="422"/>
      <c r="VX862" s="422"/>
      <c r="VY862" s="422"/>
      <c r="VZ862" s="422"/>
      <c r="WA862" s="422"/>
      <c r="WB862" s="422"/>
      <c r="WC862" s="422"/>
      <c r="WD862" s="422"/>
      <c r="WE862" s="422"/>
      <c r="WF862" s="422"/>
      <c r="WG862" s="422"/>
      <c r="WH862" s="422"/>
      <c r="WI862" s="422"/>
      <c r="WJ862" s="422"/>
      <c r="WK862" s="422"/>
      <c r="WL862" s="422"/>
      <c r="WM862" s="422"/>
      <c r="WN862" s="422"/>
      <c r="WO862" s="422"/>
      <c r="WP862" s="422"/>
      <c r="WQ862" s="422"/>
      <c r="WR862" s="422"/>
      <c r="WS862" s="422"/>
      <c r="WT862" s="422"/>
      <c r="WU862" s="422"/>
      <c r="WV862" s="422"/>
      <c r="WW862" s="422"/>
      <c r="WX862" s="422"/>
      <c r="WY862" s="422"/>
      <c r="WZ862" s="422"/>
      <c r="XA862" s="422"/>
      <c r="XB862" s="422"/>
      <c r="XC862" s="422"/>
      <c r="XD862" s="422"/>
      <c r="XE862" s="422"/>
      <c r="XF862" s="422"/>
      <c r="XG862" s="422"/>
      <c r="XH862" s="422"/>
      <c r="XI862" s="422"/>
      <c r="XJ862" s="422"/>
      <c r="XK862" s="422"/>
      <c r="XL862" s="422"/>
      <c r="XM862" s="422"/>
      <c r="XN862" s="422"/>
      <c r="XO862" s="422"/>
      <c r="XP862" s="422"/>
      <c r="XQ862" s="422"/>
      <c r="XR862" s="422"/>
      <c r="XS862" s="422"/>
      <c r="XT862" s="422"/>
      <c r="XU862" s="422"/>
      <c r="XV862" s="422"/>
      <c r="XW862" s="422"/>
      <c r="XX862" s="422"/>
      <c r="XY862" s="422"/>
      <c r="XZ862" s="422"/>
      <c r="YA862" s="422"/>
      <c r="YB862" s="422"/>
      <c r="YC862" s="422"/>
      <c r="YD862" s="422"/>
      <c r="YE862" s="422"/>
      <c r="YF862" s="422"/>
      <c r="YG862" s="422"/>
      <c r="YH862" s="422"/>
      <c r="YI862" s="422"/>
      <c r="YJ862" s="422"/>
      <c r="YK862" s="422"/>
      <c r="YL862" s="422"/>
      <c r="YM862" s="422"/>
      <c r="YN862" s="422"/>
      <c r="YO862" s="422"/>
      <c r="YP862" s="422"/>
      <c r="YQ862" s="422"/>
      <c r="YR862" s="422"/>
      <c r="YS862" s="422"/>
      <c r="YT862" s="422"/>
      <c r="YU862" s="422"/>
      <c r="YV862" s="422"/>
      <c r="YW862" s="422"/>
      <c r="YX862" s="422"/>
      <c r="YY862" s="422"/>
      <c r="YZ862" s="422"/>
      <c r="ZA862" s="422"/>
      <c r="ZB862" s="422"/>
      <c r="ZC862" s="422"/>
      <c r="ZD862" s="422"/>
      <c r="ZE862" s="422"/>
      <c r="ZF862" s="422"/>
      <c r="ZG862" s="422"/>
      <c r="ZH862" s="422"/>
      <c r="ZI862" s="422"/>
      <c r="ZJ862" s="422"/>
      <c r="ZK862" s="422"/>
      <c r="ZL862" s="422"/>
      <c r="ZM862" s="422"/>
      <c r="ZN862" s="422"/>
      <c r="ZO862" s="422"/>
      <c r="ZP862" s="422"/>
      <c r="ZQ862" s="422"/>
      <c r="ZR862" s="422"/>
      <c r="ZS862" s="422"/>
      <c r="ZT862" s="422"/>
      <c r="ZU862" s="422"/>
      <c r="ZV862" s="422"/>
      <c r="ZW862" s="422"/>
      <c r="ZX862" s="422"/>
      <c r="ZY862" s="422"/>
      <c r="ZZ862" s="422"/>
      <c r="AAA862" s="422"/>
      <c r="AAB862" s="422"/>
      <c r="AAC862" s="422"/>
      <c r="AAD862" s="422"/>
      <c r="AAE862" s="422"/>
      <c r="AAF862" s="422"/>
      <c r="AAG862" s="422"/>
      <c r="AAH862" s="422"/>
      <c r="AAI862" s="422"/>
      <c r="AAJ862" s="422"/>
      <c r="AAK862" s="422"/>
      <c r="AAL862" s="422"/>
      <c r="AAM862" s="422"/>
      <c r="AAN862" s="422"/>
      <c r="AAO862" s="422"/>
      <c r="AAP862" s="422"/>
      <c r="AAQ862" s="422"/>
      <c r="AAR862" s="422"/>
      <c r="AAS862" s="422"/>
      <c r="AAT862" s="422"/>
      <c r="AAU862" s="422"/>
      <c r="AAV862" s="422"/>
      <c r="AAW862" s="422"/>
      <c r="AAX862" s="422"/>
      <c r="AAY862" s="422"/>
      <c r="AAZ862" s="422"/>
      <c r="ABA862" s="422"/>
      <c r="ABB862" s="422"/>
      <c r="ABC862" s="422"/>
      <c r="ABD862" s="422"/>
      <c r="ABE862" s="422"/>
      <c r="ABF862" s="422"/>
      <c r="ABG862" s="422"/>
      <c r="ABH862" s="422"/>
      <c r="ABI862" s="422"/>
      <c r="ABJ862" s="422"/>
      <c r="ABK862" s="422"/>
      <c r="ABL862" s="422"/>
      <c r="ABM862" s="422"/>
      <c r="ABN862" s="422"/>
      <c r="ABO862" s="422"/>
      <c r="ABP862" s="422"/>
      <c r="ABQ862" s="422"/>
      <c r="ABR862" s="422"/>
      <c r="ABS862" s="422"/>
      <c r="ABT862" s="422"/>
      <c r="ABU862" s="422"/>
      <c r="ABV862" s="422"/>
      <c r="ABW862" s="422"/>
      <c r="ABX862" s="422"/>
      <c r="ABY862" s="422"/>
      <c r="ABZ862" s="422"/>
      <c r="ACA862" s="422"/>
      <c r="ACB862" s="422"/>
      <c r="ACC862" s="422"/>
      <c r="ACD862" s="422"/>
      <c r="ACE862" s="422"/>
      <c r="ACF862" s="422"/>
      <c r="ACG862" s="422"/>
      <c r="ACH862" s="422"/>
      <c r="ACI862" s="422"/>
      <c r="ACJ862" s="422"/>
      <c r="ACK862" s="422"/>
      <c r="ACL862" s="422"/>
      <c r="ACM862" s="422"/>
      <c r="ACN862" s="422"/>
      <c r="ACO862" s="422"/>
      <c r="ACP862" s="422"/>
      <c r="ACQ862" s="422"/>
      <c r="ACR862" s="422"/>
      <c r="ACS862" s="422"/>
      <c r="ACT862" s="422"/>
      <c r="ACU862" s="422"/>
      <c r="ACV862" s="422"/>
      <c r="ACW862" s="422"/>
      <c r="ACX862" s="422"/>
      <c r="ACY862" s="422"/>
      <c r="ACZ862" s="422"/>
      <c r="ADA862" s="422"/>
      <c r="ADB862" s="422"/>
      <c r="ADC862" s="422"/>
      <c r="ADD862" s="422"/>
      <c r="ADE862" s="422"/>
      <c r="ADF862" s="422"/>
      <c r="ADG862" s="422"/>
      <c r="ADH862" s="422"/>
      <c r="ADI862" s="422"/>
      <c r="ADJ862" s="422"/>
      <c r="ADK862" s="422"/>
      <c r="ADL862" s="422"/>
      <c r="ADM862" s="422"/>
      <c r="ADN862" s="422"/>
      <c r="ADO862" s="422"/>
      <c r="ADP862" s="422"/>
      <c r="ADQ862" s="422"/>
      <c r="ADR862" s="422"/>
      <c r="ADS862" s="422"/>
      <c r="ADT862" s="422"/>
      <c r="ADU862" s="422"/>
      <c r="ADV862" s="422"/>
      <c r="ADW862" s="422"/>
      <c r="ADX862" s="422"/>
      <c r="ADY862" s="422"/>
      <c r="ADZ862" s="422"/>
      <c r="AEA862" s="422"/>
      <c r="AEB862" s="422"/>
      <c r="AEC862" s="422"/>
      <c r="AED862" s="422"/>
      <c r="AEE862" s="422"/>
      <c r="AEF862" s="422"/>
      <c r="AEG862" s="422"/>
      <c r="AEH862" s="422"/>
      <c r="AEI862" s="422"/>
      <c r="AEJ862" s="422"/>
      <c r="AEK862" s="422"/>
      <c r="AEL862" s="422"/>
      <c r="AEM862" s="422"/>
      <c r="AEN862" s="422"/>
      <c r="AEO862" s="422"/>
      <c r="AEP862" s="422"/>
      <c r="AEQ862" s="422"/>
      <c r="AER862" s="422"/>
      <c r="AES862" s="422"/>
      <c r="AET862" s="422"/>
      <c r="AEU862" s="422"/>
      <c r="AEV862" s="422"/>
      <c r="AEW862" s="422"/>
      <c r="AEX862" s="422"/>
      <c r="AEY862" s="422"/>
      <c r="AEZ862" s="422"/>
      <c r="AFA862" s="422"/>
      <c r="AFB862" s="422"/>
      <c r="AFC862" s="422"/>
      <c r="AFD862" s="422"/>
      <c r="AFE862" s="422"/>
      <c r="AFF862" s="422"/>
      <c r="AFG862" s="422"/>
      <c r="AFH862" s="422"/>
      <c r="AFI862" s="422"/>
      <c r="AFJ862" s="422"/>
      <c r="AFK862" s="422"/>
      <c r="AFL862" s="422"/>
      <c r="AFM862" s="422"/>
      <c r="AFN862" s="422"/>
      <c r="AFO862" s="422"/>
      <c r="AFP862" s="422"/>
      <c r="AFQ862" s="422"/>
      <c r="AFR862" s="422"/>
      <c r="AFS862" s="422"/>
      <c r="AFT862" s="422"/>
      <c r="AFU862" s="422"/>
      <c r="AFV862" s="422"/>
      <c r="AFW862" s="422"/>
      <c r="AFX862" s="422"/>
      <c r="AFY862" s="422"/>
      <c r="AFZ862" s="422"/>
      <c r="AGA862" s="422"/>
      <c r="AGB862" s="422"/>
      <c r="AGC862" s="422"/>
      <c r="AGD862" s="422"/>
      <c r="AGE862" s="422"/>
      <c r="AGF862" s="422"/>
      <c r="AGG862" s="422"/>
      <c r="AGH862" s="422"/>
      <c r="AGI862" s="422"/>
      <c r="AGJ862" s="422"/>
      <c r="AGK862" s="422"/>
      <c r="AGL862" s="422"/>
      <c r="AGM862" s="422"/>
      <c r="AGN862" s="422"/>
      <c r="AGO862" s="422"/>
      <c r="AGP862" s="422"/>
      <c r="AGQ862" s="422"/>
      <c r="AGR862" s="422"/>
      <c r="AGS862" s="422"/>
      <c r="AGT862" s="422"/>
      <c r="AGU862" s="422"/>
      <c r="AGV862" s="422"/>
      <c r="AGW862" s="422"/>
      <c r="AGX862" s="422"/>
      <c r="AGY862" s="422"/>
      <c r="AGZ862" s="422"/>
      <c r="AHA862" s="422"/>
      <c r="AHB862" s="422"/>
      <c r="AHC862" s="422"/>
      <c r="AHD862" s="422"/>
      <c r="AHE862" s="422"/>
      <c r="AHF862" s="422"/>
      <c r="AHG862" s="422"/>
      <c r="AHH862" s="422"/>
      <c r="AHI862" s="422"/>
      <c r="AHJ862" s="422"/>
      <c r="AHK862" s="422"/>
      <c r="AHL862" s="422"/>
      <c r="AHM862" s="422"/>
      <c r="AHN862" s="422"/>
      <c r="AHO862" s="422"/>
      <c r="AHP862" s="422"/>
      <c r="AHQ862" s="422"/>
      <c r="AHR862" s="422"/>
      <c r="AHS862" s="422"/>
      <c r="AHT862" s="422"/>
      <c r="AHU862" s="422"/>
      <c r="AHV862" s="422"/>
      <c r="AHW862" s="422"/>
      <c r="AHX862" s="422"/>
      <c r="AHY862" s="422"/>
      <c r="AHZ862" s="422"/>
      <c r="AIA862" s="422"/>
      <c r="AIB862" s="422"/>
      <c r="AIC862" s="422"/>
      <c r="AID862" s="422"/>
      <c r="AIE862" s="422"/>
      <c r="AIF862" s="422"/>
      <c r="AIG862" s="422"/>
      <c r="AIH862" s="422"/>
      <c r="AII862" s="422"/>
      <c r="AIJ862" s="422"/>
      <c r="AIK862" s="422"/>
      <c r="AIL862" s="422"/>
      <c r="AIM862" s="422"/>
      <c r="AIN862" s="422"/>
      <c r="AIO862" s="422"/>
      <c r="AIP862" s="422"/>
      <c r="AIQ862" s="422"/>
      <c r="AIR862" s="422"/>
      <c r="AIS862" s="422"/>
      <c r="AIT862" s="422"/>
      <c r="AIU862" s="422"/>
      <c r="AIV862" s="422"/>
      <c r="AIW862" s="422"/>
      <c r="AIX862" s="422"/>
      <c r="AIY862" s="422"/>
      <c r="AIZ862" s="422"/>
      <c r="AJA862" s="422"/>
      <c r="AJB862" s="422"/>
      <c r="AJC862" s="422"/>
      <c r="AJD862" s="422"/>
      <c r="AJE862" s="422"/>
      <c r="AJF862" s="422"/>
      <c r="AJG862" s="422"/>
      <c r="AJH862" s="422"/>
      <c r="AJI862" s="422"/>
      <c r="AJJ862" s="422"/>
      <c r="AJK862" s="422"/>
      <c r="AJL862" s="422"/>
      <c r="AJM862" s="422"/>
      <c r="AJN862" s="422"/>
      <c r="AJO862" s="422"/>
      <c r="AJP862" s="422"/>
      <c r="AJQ862" s="422"/>
      <c r="AJR862" s="422"/>
      <c r="AJS862" s="422"/>
      <c r="AJT862" s="422"/>
      <c r="AJU862" s="422"/>
      <c r="AJV862" s="422"/>
      <c r="AJW862" s="422"/>
      <c r="AJX862" s="422"/>
      <c r="AJY862" s="422"/>
      <c r="AJZ862" s="422"/>
      <c r="AKA862" s="422"/>
      <c r="AKB862" s="422"/>
      <c r="AKC862" s="422"/>
      <c r="AKD862" s="422"/>
      <c r="AKE862" s="422"/>
      <c r="AKF862" s="422"/>
      <c r="AKG862" s="422"/>
      <c r="AKH862" s="422"/>
      <c r="AKI862" s="422"/>
      <c r="AKJ862" s="422"/>
      <c r="AKK862" s="422"/>
      <c r="AKL862" s="422"/>
      <c r="AKM862" s="422"/>
      <c r="AKN862" s="422"/>
      <c r="AKO862" s="422"/>
      <c r="AKP862" s="422"/>
      <c r="AKQ862" s="422"/>
      <c r="AKR862" s="422"/>
      <c r="AKS862" s="422"/>
      <c r="AKT862" s="422"/>
      <c r="AKU862" s="422"/>
      <c r="AKV862" s="422"/>
      <c r="AKW862" s="422"/>
      <c r="AKX862" s="422"/>
      <c r="AKY862" s="422"/>
      <c r="AKZ862" s="422"/>
      <c r="ALA862" s="422"/>
      <c r="ALB862" s="422"/>
      <c r="ALC862" s="422"/>
      <c r="ALD862" s="422"/>
      <c r="ALE862" s="422"/>
      <c r="ALF862" s="422"/>
      <c r="ALG862" s="422"/>
      <c r="ALH862" s="422"/>
      <c r="ALI862" s="422"/>
      <c r="ALJ862" s="422"/>
      <c r="ALK862" s="422"/>
      <c r="ALL862" s="422"/>
      <c r="ALM862" s="422"/>
      <c r="ALN862" s="422"/>
      <c r="ALO862" s="422"/>
      <c r="ALP862" s="422"/>
      <c r="ALQ862" s="422"/>
      <c r="ALR862" s="422"/>
      <c r="ALS862" s="422"/>
      <c r="ALT862" s="422"/>
      <c r="ALU862" s="422"/>
      <c r="ALV862" s="422"/>
      <c r="ALW862" s="422"/>
      <c r="ALX862" s="422"/>
      <c r="ALY862" s="422"/>
      <c r="ALZ862" s="422"/>
      <c r="AMA862" s="422"/>
      <c r="AMB862" s="422"/>
      <c r="AMC862" s="422"/>
      <c r="AMD862" s="422"/>
      <c r="AME862" s="422"/>
      <c r="AMF862" s="422"/>
      <c r="AMG862" s="422"/>
      <c r="AMH862" s="422"/>
      <c r="AMI862" s="422"/>
      <c r="AMJ862" s="422"/>
      <c r="AMK862" s="422"/>
      <c r="AML862" s="422"/>
      <c r="AMM862" s="422"/>
      <c r="AMN862" s="422"/>
      <c r="AMO862" s="422"/>
      <c r="AMP862" s="422"/>
      <c r="AMQ862" s="422"/>
      <c r="AMR862" s="422"/>
      <c r="AMS862" s="422"/>
      <c r="AMT862" s="422"/>
      <c r="AMU862" s="422"/>
      <c r="AMV862" s="422"/>
      <c r="AMW862" s="422"/>
      <c r="AMX862" s="422"/>
    </row>
    <row r="863" spans="1:1038" s="398" customFormat="1" ht="18" customHeight="1">
      <c r="A863" s="548" t="s">
        <v>2392</v>
      </c>
      <c r="B863" s="543" t="s">
        <v>1647</v>
      </c>
      <c r="C863" s="226"/>
      <c r="D863" s="225" t="s">
        <v>1279</v>
      </c>
      <c r="E863" s="226">
        <v>102</v>
      </c>
      <c r="F863" s="226">
        <v>2</v>
      </c>
      <c r="G863" s="391" t="str">
        <f t="shared" si="601"/>
        <v>102-2</v>
      </c>
      <c r="H863" s="226">
        <f>I862</f>
        <v>29</v>
      </c>
      <c r="I863" s="226">
        <v>41</v>
      </c>
      <c r="J863" s="544">
        <f t="shared" si="605"/>
        <v>0</v>
      </c>
      <c r="K863" s="545" t="b">
        <f>IF(J866=1,IF(((VLOOKUP($G863,[4]Depth_Lookup!$A$3:$J$550,9,FALSE))-(I863/100))=0,"Good",IF(((VLOOKUP($G863,[4]Depth_Lookup!$A$3:$J$550,9,FALSE))-(I863/100))&gt;0,"Too Short","Too Long")))</f>
        <v>0</v>
      </c>
      <c r="L863" s="171">
        <f>(VLOOKUP($G863,Depth_Lookup!$A$3:$J$410,10,FALSE))+(H863/100)</f>
        <v>267.935</v>
      </c>
      <c r="M863" s="171">
        <f>(VLOOKUP($G863,Depth_Lookup!$A$3:$J$410,10,FALSE))+(I863/100)</f>
        <v>268.05500000000001</v>
      </c>
      <c r="N863" s="232" t="s">
        <v>2405</v>
      </c>
      <c r="O863" s="226">
        <v>2</v>
      </c>
      <c r="P863" s="226" t="s">
        <v>853</v>
      </c>
      <c r="Q863" s="226" t="s">
        <v>125</v>
      </c>
      <c r="R863" s="391" t="str">
        <f t="shared" si="602"/>
        <v>SerpentinizedHarzburgite</v>
      </c>
      <c r="S863" s="226" t="s">
        <v>2400</v>
      </c>
      <c r="T863" s="226" t="s">
        <v>2400</v>
      </c>
      <c r="U863" s="226" t="s">
        <v>108</v>
      </c>
      <c r="V863" s="226" t="s">
        <v>509</v>
      </c>
      <c r="W863" s="226" t="s">
        <v>2393</v>
      </c>
      <c r="X863" s="392">
        <f>VLOOKUP(W863,[4]definitions_list_lookup!$A$13:$B$19,2,0)</f>
        <v>5</v>
      </c>
      <c r="Y863" s="226" t="s">
        <v>90</v>
      </c>
      <c r="Z863" s="226" t="s">
        <v>91</v>
      </c>
      <c r="AA863" s="226"/>
      <c r="AB863" s="226"/>
      <c r="AC863" s="226"/>
      <c r="AD863" s="226"/>
      <c r="AE863" s="393"/>
      <c r="AF863" s="391" t="e">
        <f>VLOOKUP(AE863,[4]definitions_list_mag!$V$12:$W$15,2,0)</f>
        <v>#N/A</v>
      </c>
      <c r="AG863" s="394"/>
      <c r="AH863" s="226"/>
      <c r="AI863" s="257">
        <f t="shared" si="606"/>
        <v>77</v>
      </c>
      <c r="AJ863" s="226"/>
      <c r="AK863" s="226"/>
      <c r="AL863" s="226"/>
      <c r="AM863" s="226"/>
      <c r="AN863" s="226"/>
      <c r="AO863" s="257"/>
      <c r="AP863" s="226"/>
      <c r="AQ863" s="226"/>
      <c r="AR863" s="226"/>
      <c r="AS863" s="226"/>
      <c r="AT863" s="226"/>
      <c r="AU863" s="257">
        <v>2</v>
      </c>
      <c r="AV863" s="226">
        <v>1</v>
      </c>
      <c r="AW863" s="226">
        <v>0.5</v>
      </c>
      <c r="AX863" s="226" t="s">
        <v>110</v>
      </c>
      <c r="AY863" s="226" t="s">
        <v>103</v>
      </c>
      <c r="AZ863" s="226"/>
      <c r="BA863" s="257">
        <v>20</v>
      </c>
      <c r="BB863" s="226">
        <v>7</v>
      </c>
      <c r="BC863" s="226">
        <v>4</v>
      </c>
      <c r="BD863" s="226" t="s">
        <v>118</v>
      </c>
      <c r="BE863" s="226" t="s">
        <v>103</v>
      </c>
      <c r="BF863" s="226"/>
      <c r="BG863" s="257"/>
      <c r="BH863" s="226"/>
      <c r="BI863" s="226"/>
      <c r="BJ863" s="226"/>
      <c r="BK863" s="226"/>
      <c r="BL863" s="226"/>
      <c r="BM863" s="257">
        <v>1</v>
      </c>
      <c r="BN863" s="226">
        <v>1</v>
      </c>
      <c r="BO863" s="226">
        <v>0.5</v>
      </c>
      <c r="BP863" s="226"/>
      <c r="BQ863" s="226"/>
      <c r="BR863" s="226"/>
      <c r="BS863" s="226"/>
      <c r="BT863" s="226"/>
      <c r="BU863" s="226"/>
      <c r="BV863" s="226"/>
      <c r="BW863" s="226"/>
      <c r="BX863" s="226"/>
      <c r="BY863" s="257"/>
      <c r="BZ863" s="226"/>
      <c r="CA863" s="226"/>
      <c r="CB863" s="226"/>
      <c r="CC863" s="226"/>
      <c r="CD863" s="226"/>
      <c r="CE863" s="226"/>
      <c r="CF863" s="399">
        <f t="shared" si="603"/>
        <v>100</v>
      </c>
      <c r="CG863" s="259"/>
      <c r="CH863" s="150" t="s">
        <v>2404</v>
      </c>
      <c r="CI863" s="150">
        <v>85</v>
      </c>
      <c r="CJ863" s="150" t="s">
        <v>514</v>
      </c>
      <c r="CK863" s="158"/>
      <c r="CL863" s="395"/>
      <c r="CM863" s="395"/>
      <c r="CN863" s="395"/>
      <c r="CO863" s="395"/>
      <c r="CP863" s="395"/>
      <c r="CQ863" s="395"/>
      <c r="CR863" s="395"/>
      <c r="CS863" s="395"/>
      <c r="CT863" s="395"/>
      <c r="CU863" s="395"/>
      <c r="CV863" s="395"/>
      <c r="CW863" s="395"/>
      <c r="CX863" s="395"/>
      <c r="CY863" s="395"/>
      <c r="CZ863" s="395"/>
      <c r="DA863" s="395"/>
      <c r="DB863" s="395">
        <v>85</v>
      </c>
      <c r="DC863" s="257">
        <v>15</v>
      </c>
      <c r="DD863" s="395"/>
      <c r="DE863" s="395"/>
      <c r="DF863" s="395"/>
      <c r="DG863" s="395"/>
      <c r="DH863" s="395"/>
      <c r="DI863" s="395"/>
      <c r="DJ863" s="395"/>
      <c r="DK863" s="396">
        <f t="shared" si="604"/>
        <v>100</v>
      </c>
      <c r="DL863" s="259"/>
      <c r="DM863" s="395"/>
      <c r="DN863" s="395"/>
      <c r="DO863" s="397"/>
      <c r="DQ863" s="259"/>
      <c r="DR863" s="397"/>
      <c r="DS863" s="259"/>
      <c r="DT863" s="263" t="s">
        <v>2402</v>
      </c>
      <c r="DU863" s="256"/>
      <c r="DV863" s="256"/>
      <c r="DW863" s="400" t="e">
        <f>VLOOKUP(P863,[4]definitions_list_lookup!$K$30:$L$54,2,0)</f>
        <v>#N/A</v>
      </c>
      <c r="DX863" s="155" t="s">
        <v>1838</v>
      </c>
      <c r="DY863" s="155" t="s">
        <v>2395</v>
      </c>
      <c r="DZ863" s="546"/>
      <c r="EA863" s="104"/>
      <c r="EB863" s="256"/>
      <c r="EC863" s="104"/>
      <c r="ED863" s="229" t="s">
        <v>2517</v>
      </c>
      <c r="EE863" s="401"/>
      <c r="EF863" s="402"/>
      <c r="EG863" s="401"/>
      <c r="EH863" s="403"/>
      <c r="EI863" s="404"/>
      <c r="EJ863" s="405"/>
      <c r="EK863" s="406"/>
      <c r="EL863" s="401"/>
      <c r="EM863" s="403"/>
      <c r="EN863" s="403"/>
      <c r="EO863" s="407"/>
      <c r="EP863" s="407"/>
      <c r="EQ863" s="407"/>
      <c r="ER863" s="407"/>
      <c r="ES863" s="407"/>
      <c r="ET863" s="407"/>
      <c r="EU863" s="407"/>
      <c r="EV863" s="408"/>
      <c r="EW863" s="408"/>
      <c r="EX863" s="408"/>
      <c r="EY863" s="408"/>
      <c r="EZ863" s="192" t="e">
        <f t="shared" si="574"/>
        <v>#DIV/0!</v>
      </c>
      <c r="FA863" s="192" t="e">
        <f t="shared" si="575"/>
        <v>#DIV/0!</v>
      </c>
      <c r="FB863" s="192" t="e">
        <f t="shared" si="576"/>
        <v>#DIV/0!</v>
      </c>
      <c r="FC863" s="192" t="e">
        <f t="shared" si="577"/>
        <v>#DIV/0!</v>
      </c>
      <c r="FD863" s="192" t="e">
        <f t="shared" si="578"/>
        <v>#DIV/0!</v>
      </c>
      <c r="FE863" s="193" t="e">
        <f t="shared" si="579"/>
        <v>#DIV/0!</v>
      </c>
      <c r="FF863" s="194" t="e">
        <f t="shared" si="580"/>
        <v>#DIV/0!</v>
      </c>
      <c r="FG863" s="401"/>
      <c r="FH863" s="403"/>
      <c r="FI863" s="778">
        <f t="shared" si="582"/>
        <v>0</v>
      </c>
      <c r="FJ863" s="779" t="e">
        <f t="shared" si="583"/>
        <v>#DIV/0!</v>
      </c>
      <c r="FK863" s="779" t="e">
        <f t="shared" si="584"/>
        <v>#DIV/0!</v>
      </c>
      <c r="FL863" s="780" t="e">
        <f t="shared" si="585"/>
        <v>#DIV/0!</v>
      </c>
      <c r="FM863" s="169" t="e">
        <f t="shared" si="586"/>
        <v>#DIV/0!</v>
      </c>
      <c r="FN863" s="783" t="e">
        <f t="shared" si="587"/>
        <v>#DIV/0!</v>
      </c>
      <c r="FO863" s="226"/>
      <c r="FP863" s="226"/>
      <c r="FQ863" s="226"/>
      <c r="FR863" s="226"/>
      <c r="FS863" s="226"/>
      <c r="FT863" s="226"/>
      <c r="FU863" s="226"/>
      <c r="FV863" s="226"/>
      <c r="FW863" s="226"/>
      <c r="FX863" s="226"/>
      <c r="FY863" s="226"/>
      <c r="FZ863" s="226"/>
      <c r="GA863" s="226"/>
      <c r="GB863" s="226"/>
      <c r="GC863" s="226"/>
      <c r="GD863" s="226"/>
      <c r="GE863" s="226"/>
      <c r="GF863" s="226"/>
      <c r="GG863" s="226"/>
      <c r="GH863" s="226"/>
      <c r="GI863" s="226"/>
      <c r="GJ863" s="226"/>
      <c r="GK863" s="226"/>
      <c r="GL863" s="226"/>
      <c r="GM863" s="226"/>
      <c r="GN863" s="226"/>
      <c r="GO863" s="226"/>
      <c r="GP863" s="226"/>
      <c r="GQ863" s="226"/>
      <c r="GR863" s="226"/>
      <c r="GS863" s="226"/>
      <c r="GT863" s="226"/>
      <c r="GU863" s="226"/>
      <c r="GV863" s="226"/>
      <c r="GW863" s="226"/>
      <c r="GX863" s="226"/>
      <c r="GY863" s="226"/>
      <c r="GZ863" s="226"/>
      <c r="HA863" s="226"/>
      <c r="HB863" s="226"/>
      <c r="HC863" s="226"/>
      <c r="HD863" s="226"/>
      <c r="HE863" s="226"/>
      <c r="HF863" s="226"/>
      <c r="HG863" s="226"/>
      <c r="HH863" s="226"/>
      <c r="HI863" s="226"/>
      <c r="HJ863" s="226"/>
      <c r="HK863" s="226"/>
      <c r="HL863" s="226"/>
      <c r="HM863" s="226"/>
      <c r="HN863" s="226"/>
      <c r="HO863" s="226"/>
      <c r="HP863" s="226"/>
      <c r="HQ863" s="226"/>
      <c r="HR863" s="226"/>
      <c r="HS863" s="226"/>
      <c r="HT863" s="226"/>
      <c r="HU863" s="226"/>
      <c r="HV863" s="226"/>
      <c r="HW863" s="226"/>
      <c r="HX863" s="226"/>
      <c r="HY863" s="226"/>
      <c r="HZ863" s="226"/>
      <c r="IA863" s="226"/>
      <c r="IB863" s="226"/>
      <c r="IC863" s="226"/>
      <c r="ID863" s="226"/>
      <c r="IE863" s="226"/>
      <c r="IF863" s="226"/>
      <c r="IG863" s="226"/>
      <c r="IH863" s="226"/>
      <c r="II863" s="226"/>
      <c r="IJ863" s="226"/>
      <c r="IK863" s="226"/>
      <c r="IL863" s="226"/>
      <c r="IM863" s="226"/>
      <c r="IN863" s="226"/>
      <c r="IO863" s="226"/>
      <c r="IP863" s="226"/>
      <c r="IQ863" s="226"/>
      <c r="IR863" s="226"/>
      <c r="IS863" s="226"/>
      <c r="IT863" s="226"/>
      <c r="IU863" s="226"/>
      <c r="IV863" s="226"/>
      <c r="IW863" s="226"/>
      <c r="IX863" s="226"/>
      <c r="IY863" s="226"/>
      <c r="IZ863" s="226"/>
      <c r="JA863" s="226"/>
      <c r="JB863" s="226"/>
      <c r="JC863" s="226"/>
      <c r="JD863" s="226"/>
      <c r="JE863" s="226"/>
      <c r="JF863" s="226"/>
      <c r="JG863" s="226"/>
      <c r="JH863" s="226"/>
      <c r="JI863" s="226"/>
      <c r="JJ863" s="226"/>
      <c r="JK863" s="226"/>
      <c r="JL863" s="226"/>
      <c r="JM863" s="226"/>
      <c r="JN863" s="226"/>
      <c r="JO863" s="226"/>
      <c r="JP863" s="226"/>
      <c r="JQ863" s="226"/>
      <c r="JR863" s="226"/>
      <c r="JS863" s="226"/>
      <c r="JT863" s="226"/>
      <c r="JU863" s="226"/>
      <c r="JV863" s="226"/>
      <c r="JW863" s="226"/>
      <c r="JX863" s="226"/>
      <c r="JY863" s="226"/>
      <c r="JZ863" s="226"/>
      <c r="KA863" s="226"/>
      <c r="KB863" s="226"/>
      <c r="KC863" s="226"/>
      <c r="KD863" s="226"/>
      <c r="KE863" s="226"/>
      <c r="KF863" s="226"/>
      <c r="KG863" s="226"/>
      <c r="KH863" s="226"/>
      <c r="KI863" s="226"/>
      <c r="KJ863" s="226"/>
      <c r="KK863" s="226"/>
      <c r="KL863" s="226"/>
      <c r="KM863" s="226"/>
      <c r="KN863" s="226"/>
      <c r="KO863" s="226"/>
      <c r="KP863" s="226"/>
      <c r="KQ863" s="226"/>
      <c r="KR863" s="226"/>
      <c r="KS863" s="226"/>
      <c r="KT863" s="226"/>
      <c r="KU863" s="226"/>
      <c r="KV863" s="226"/>
      <c r="KW863" s="226"/>
      <c r="KX863" s="226"/>
      <c r="KY863" s="226"/>
      <c r="KZ863" s="226"/>
      <c r="LA863" s="226"/>
      <c r="LB863" s="226"/>
      <c r="LC863" s="226"/>
      <c r="LD863" s="226"/>
      <c r="LE863" s="226"/>
      <c r="LF863" s="226"/>
      <c r="LG863" s="226"/>
      <c r="LH863" s="226"/>
      <c r="LI863" s="226"/>
      <c r="LJ863" s="226"/>
      <c r="LK863" s="226"/>
      <c r="LL863" s="226"/>
      <c r="LM863" s="226"/>
      <c r="LN863" s="226"/>
      <c r="LO863" s="226"/>
      <c r="LP863" s="226"/>
      <c r="LQ863" s="226"/>
      <c r="LR863" s="226"/>
      <c r="LS863" s="226"/>
      <c r="LT863" s="226"/>
      <c r="LU863" s="226"/>
      <c r="LV863" s="226"/>
      <c r="LW863" s="226"/>
      <c r="LX863" s="226"/>
      <c r="LY863" s="226"/>
      <c r="LZ863" s="226"/>
      <c r="MA863" s="226"/>
      <c r="MB863" s="226"/>
      <c r="MC863" s="226"/>
      <c r="MD863" s="226"/>
      <c r="ME863" s="226"/>
      <c r="MF863" s="226"/>
      <c r="MG863" s="226"/>
      <c r="MH863" s="226"/>
      <c r="MI863" s="226"/>
      <c r="MJ863" s="226"/>
      <c r="MK863" s="226"/>
      <c r="ML863" s="226"/>
      <c r="MM863" s="226"/>
      <c r="MN863" s="226"/>
      <c r="MO863" s="226"/>
      <c r="MP863" s="226"/>
      <c r="MQ863" s="226"/>
      <c r="MR863" s="226"/>
      <c r="MS863" s="226"/>
      <c r="MT863" s="226"/>
      <c r="MU863" s="226"/>
      <c r="MV863" s="226"/>
      <c r="MW863" s="226"/>
      <c r="MX863" s="226"/>
      <c r="MY863" s="226"/>
      <c r="MZ863" s="226"/>
      <c r="NA863" s="226"/>
      <c r="NB863" s="226"/>
      <c r="NC863" s="226"/>
      <c r="ND863" s="226"/>
      <c r="NE863" s="226"/>
      <c r="NF863" s="226"/>
      <c r="NG863" s="226"/>
      <c r="NH863" s="226"/>
      <c r="NI863" s="226"/>
      <c r="NJ863" s="226"/>
      <c r="NK863" s="226"/>
      <c r="NL863" s="226"/>
      <c r="NM863" s="226"/>
      <c r="NN863" s="226"/>
      <c r="NO863" s="226"/>
      <c r="NP863" s="226"/>
      <c r="NQ863" s="226"/>
      <c r="NR863" s="226"/>
      <c r="NS863" s="226"/>
      <c r="NT863" s="226"/>
      <c r="NU863" s="226"/>
      <c r="NV863" s="226"/>
      <c r="NW863" s="226"/>
      <c r="NX863" s="226"/>
      <c r="NY863" s="226"/>
      <c r="NZ863" s="226"/>
      <c r="OA863" s="226"/>
      <c r="OB863" s="226"/>
      <c r="OC863" s="226"/>
      <c r="OD863" s="226"/>
      <c r="OE863" s="226"/>
      <c r="OF863" s="226"/>
      <c r="OG863" s="226"/>
      <c r="OH863" s="226"/>
      <c r="OI863" s="226"/>
      <c r="OJ863" s="226"/>
      <c r="OK863" s="226"/>
      <c r="OL863" s="226"/>
      <c r="OM863" s="226"/>
      <c r="ON863" s="226"/>
      <c r="OO863" s="226"/>
      <c r="OP863" s="226"/>
      <c r="OQ863" s="226"/>
      <c r="OR863" s="226"/>
      <c r="OS863" s="226"/>
      <c r="OT863" s="226"/>
      <c r="OU863" s="226"/>
      <c r="OV863" s="226"/>
      <c r="OW863" s="226"/>
      <c r="OX863" s="226"/>
      <c r="OY863" s="226"/>
      <c r="OZ863" s="226"/>
      <c r="PA863" s="226"/>
      <c r="PB863" s="226"/>
      <c r="PC863" s="226"/>
      <c r="PD863" s="226"/>
      <c r="PE863" s="226"/>
      <c r="PF863" s="226"/>
      <c r="PG863" s="226"/>
      <c r="PH863" s="226"/>
      <c r="PI863" s="226"/>
      <c r="PJ863" s="226"/>
      <c r="PK863" s="226"/>
      <c r="PL863" s="226"/>
      <c r="PM863" s="226"/>
      <c r="PN863" s="226"/>
      <c r="PO863" s="226"/>
      <c r="PP863" s="226"/>
      <c r="PQ863" s="226"/>
      <c r="PR863" s="226"/>
      <c r="PS863" s="226"/>
      <c r="PT863" s="226"/>
      <c r="PU863" s="226"/>
      <c r="PV863" s="226"/>
      <c r="PW863" s="226"/>
      <c r="PX863" s="226"/>
      <c r="PY863" s="226"/>
      <c r="PZ863" s="226"/>
      <c r="QA863" s="226"/>
      <c r="QB863" s="226"/>
      <c r="QC863" s="226"/>
      <c r="QD863" s="226"/>
      <c r="QE863" s="226"/>
      <c r="QF863" s="226"/>
      <c r="QG863" s="226"/>
      <c r="QH863" s="226"/>
      <c r="QI863" s="226"/>
      <c r="QJ863" s="226"/>
      <c r="QK863" s="226"/>
      <c r="QL863" s="226"/>
      <c r="QM863" s="226"/>
      <c r="QN863" s="226"/>
      <c r="QO863" s="226"/>
      <c r="QP863" s="226"/>
      <c r="QQ863" s="226"/>
      <c r="QR863" s="226"/>
      <c r="QS863" s="226"/>
      <c r="QT863" s="226"/>
      <c r="QU863" s="226"/>
      <c r="QV863" s="226"/>
      <c r="QW863" s="226"/>
      <c r="QX863" s="226"/>
      <c r="QY863" s="226"/>
      <c r="QZ863" s="226"/>
      <c r="RA863" s="226"/>
      <c r="RB863" s="226"/>
      <c r="RC863" s="226"/>
      <c r="RD863" s="226"/>
      <c r="RE863" s="226"/>
      <c r="RF863" s="226"/>
      <c r="RG863" s="226"/>
      <c r="RH863" s="226"/>
      <c r="RI863" s="226"/>
      <c r="RJ863" s="226"/>
      <c r="RK863" s="226"/>
      <c r="RL863" s="226"/>
      <c r="RM863" s="226"/>
      <c r="RN863" s="226"/>
      <c r="RO863" s="226"/>
      <c r="RP863" s="226"/>
      <c r="RQ863" s="226"/>
      <c r="RR863" s="226"/>
      <c r="RS863" s="226"/>
      <c r="RT863" s="226"/>
      <c r="RU863" s="226"/>
      <c r="RV863" s="226"/>
      <c r="RW863" s="226"/>
      <c r="RX863" s="226"/>
      <c r="RY863" s="226"/>
      <c r="RZ863" s="226"/>
      <c r="SA863" s="226"/>
      <c r="SB863" s="226"/>
      <c r="SC863" s="226"/>
      <c r="SD863" s="226"/>
      <c r="SE863" s="226"/>
      <c r="SF863" s="226"/>
      <c r="SG863" s="226"/>
      <c r="SH863" s="226"/>
      <c r="SI863" s="226"/>
      <c r="SJ863" s="226"/>
      <c r="SK863" s="226"/>
      <c r="SL863" s="226"/>
      <c r="SM863" s="226"/>
      <c r="SN863" s="226"/>
      <c r="SO863" s="226"/>
      <c r="SP863" s="226"/>
      <c r="SQ863" s="226"/>
      <c r="SR863" s="226"/>
      <c r="SS863" s="226"/>
      <c r="ST863" s="226"/>
      <c r="SU863" s="226"/>
      <c r="SV863" s="226"/>
      <c r="SW863" s="226"/>
      <c r="SX863" s="226"/>
      <c r="SY863" s="226"/>
      <c r="SZ863" s="226"/>
      <c r="TA863" s="226"/>
      <c r="TB863" s="226"/>
      <c r="TC863" s="226"/>
      <c r="TD863" s="226"/>
      <c r="TE863" s="226"/>
      <c r="TF863" s="226"/>
      <c r="TG863" s="226"/>
      <c r="TH863" s="226"/>
      <c r="TI863" s="226"/>
      <c r="TJ863" s="226"/>
      <c r="TK863" s="226"/>
      <c r="TL863" s="226"/>
      <c r="TM863" s="226"/>
      <c r="TN863" s="226"/>
      <c r="TO863" s="226"/>
      <c r="TP863" s="226"/>
      <c r="TQ863" s="226"/>
      <c r="TR863" s="226"/>
      <c r="TS863" s="226"/>
      <c r="TT863" s="226"/>
      <c r="TU863" s="226"/>
      <c r="TV863" s="226"/>
      <c r="TW863" s="226"/>
      <c r="TX863" s="226"/>
      <c r="TY863" s="226"/>
      <c r="TZ863" s="226"/>
      <c r="UA863" s="226"/>
      <c r="UB863" s="226"/>
      <c r="UC863" s="226"/>
      <c r="UD863" s="226"/>
      <c r="UE863" s="226"/>
      <c r="UF863" s="226"/>
      <c r="UG863" s="226"/>
      <c r="UH863" s="226"/>
      <c r="UI863" s="226"/>
      <c r="UJ863" s="226"/>
      <c r="UK863" s="226"/>
      <c r="UL863" s="226"/>
      <c r="UM863" s="226"/>
      <c r="UN863" s="226"/>
      <c r="UO863" s="226"/>
      <c r="UP863" s="226"/>
      <c r="UQ863" s="226"/>
      <c r="UR863" s="226"/>
      <c r="US863" s="226"/>
      <c r="UT863" s="226"/>
      <c r="UU863" s="226"/>
      <c r="UV863" s="226"/>
      <c r="UW863" s="226"/>
      <c r="UX863" s="226"/>
      <c r="UY863" s="226"/>
      <c r="UZ863" s="226"/>
      <c r="VA863" s="226"/>
      <c r="VB863" s="226"/>
      <c r="VC863" s="226"/>
      <c r="VD863" s="226"/>
      <c r="VE863" s="226"/>
      <c r="VF863" s="226"/>
      <c r="VG863" s="226"/>
      <c r="VH863" s="226"/>
      <c r="VI863" s="226"/>
      <c r="VJ863" s="226"/>
      <c r="VK863" s="226"/>
      <c r="VL863" s="226"/>
      <c r="VM863" s="226"/>
      <c r="VN863" s="226"/>
      <c r="VO863" s="226"/>
      <c r="VP863" s="226"/>
      <c r="VQ863" s="226"/>
      <c r="VR863" s="226"/>
      <c r="VS863" s="226"/>
      <c r="VT863" s="226"/>
      <c r="VU863" s="226"/>
      <c r="VV863" s="226"/>
      <c r="VW863" s="226"/>
      <c r="VX863" s="226"/>
      <c r="VY863" s="226"/>
      <c r="VZ863" s="226"/>
      <c r="WA863" s="226"/>
      <c r="WB863" s="226"/>
      <c r="WC863" s="226"/>
      <c r="WD863" s="226"/>
      <c r="WE863" s="226"/>
      <c r="WF863" s="226"/>
      <c r="WG863" s="226"/>
      <c r="WH863" s="226"/>
      <c r="WI863" s="226"/>
      <c r="WJ863" s="226"/>
      <c r="WK863" s="226"/>
      <c r="WL863" s="226"/>
      <c r="WM863" s="226"/>
      <c r="WN863" s="226"/>
      <c r="WO863" s="226"/>
      <c r="WP863" s="226"/>
      <c r="WQ863" s="226"/>
      <c r="WR863" s="226"/>
      <c r="WS863" s="226"/>
      <c r="WT863" s="226"/>
      <c r="WU863" s="226"/>
      <c r="WV863" s="226"/>
      <c r="WW863" s="226"/>
      <c r="WX863" s="226"/>
      <c r="WY863" s="226"/>
      <c r="WZ863" s="226"/>
      <c r="XA863" s="226"/>
      <c r="XB863" s="226"/>
      <c r="XC863" s="226"/>
      <c r="XD863" s="226"/>
      <c r="XE863" s="226"/>
      <c r="XF863" s="226"/>
      <c r="XG863" s="226"/>
      <c r="XH863" s="226"/>
      <c r="XI863" s="226"/>
      <c r="XJ863" s="226"/>
      <c r="XK863" s="226"/>
      <c r="XL863" s="226"/>
      <c r="XM863" s="226"/>
      <c r="XN863" s="226"/>
      <c r="XO863" s="226"/>
      <c r="XP863" s="226"/>
      <c r="XQ863" s="226"/>
      <c r="XR863" s="226"/>
      <c r="XS863" s="226"/>
      <c r="XT863" s="226"/>
      <c r="XU863" s="226"/>
      <c r="XV863" s="226"/>
      <c r="XW863" s="226"/>
      <c r="XX863" s="226"/>
      <c r="XY863" s="226"/>
      <c r="XZ863" s="226"/>
      <c r="YA863" s="226"/>
      <c r="YB863" s="226"/>
      <c r="YC863" s="226"/>
      <c r="YD863" s="226"/>
      <c r="YE863" s="226"/>
      <c r="YF863" s="226"/>
      <c r="YG863" s="226"/>
      <c r="YH863" s="226"/>
      <c r="YI863" s="226"/>
      <c r="YJ863" s="226"/>
      <c r="YK863" s="226"/>
      <c r="YL863" s="226"/>
      <c r="YM863" s="226"/>
      <c r="YN863" s="226"/>
      <c r="YO863" s="226"/>
      <c r="YP863" s="226"/>
      <c r="YQ863" s="226"/>
      <c r="YR863" s="226"/>
      <c r="YS863" s="226"/>
      <c r="YT863" s="226"/>
      <c r="YU863" s="226"/>
      <c r="YV863" s="226"/>
      <c r="YW863" s="226"/>
      <c r="YX863" s="226"/>
      <c r="YY863" s="226"/>
      <c r="YZ863" s="226"/>
      <c r="ZA863" s="226"/>
      <c r="ZB863" s="226"/>
      <c r="ZC863" s="226"/>
      <c r="ZD863" s="226"/>
      <c r="ZE863" s="226"/>
      <c r="ZF863" s="226"/>
      <c r="ZG863" s="226"/>
      <c r="ZH863" s="226"/>
      <c r="ZI863" s="226"/>
      <c r="ZJ863" s="226"/>
      <c r="ZK863" s="226"/>
      <c r="ZL863" s="226"/>
      <c r="ZM863" s="226"/>
      <c r="ZN863" s="226"/>
      <c r="ZO863" s="226"/>
      <c r="ZP863" s="226"/>
      <c r="ZQ863" s="226"/>
      <c r="ZR863" s="226"/>
      <c r="ZS863" s="226"/>
      <c r="ZT863" s="226"/>
      <c r="ZU863" s="226"/>
      <c r="ZV863" s="226"/>
      <c r="ZW863" s="226"/>
      <c r="ZX863" s="226"/>
      <c r="ZY863" s="226"/>
      <c r="ZZ863" s="226"/>
      <c r="AAA863" s="226"/>
      <c r="AAB863" s="226"/>
      <c r="AAC863" s="226"/>
      <c r="AAD863" s="226"/>
      <c r="AAE863" s="226"/>
      <c r="AAF863" s="226"/>
      <c r="AAG863" s="226"/>
      <c r="AAH863" s="226"/>
      <c r="AAI863" s="226"/>
      <c r="AAJ863" s="226"/>
      <c r="AAK863" s="226"/>
      <c r="AAL863" s="226"/>
      <c r="AAM863" s="226"/>
      <c r="AAN863" s="226"/>
      <c r="AAO863" s="226"/>
      <c r="AAP863" s="226"/>
      <c r="AAQ863" s="226"/>
      <c r="AAR863" s="226"/>
      <c r="AAS863" s="226"/>
      <c r="AAT863" s="226"/>
      <c r="AAU863" s="226"/>
      <c r="AAV863" s="226"/>
      <c r="AAW863" s="226"/>
      <c r="AAX863" s="226"/>
      <c r="AAY863" s="226"/>
      <c r="AAZ863" s="226"/>
      <c r="ABA863" s="226"/>
      <c r="ABB863" s="226"/>
      <c r="ABC863" s="226"/>
      <c r="ABD863" s="226"/>
      <c r="ABE863" s="226"/>
      <c r="ABF863" s="226"/>
      <c r="ABG863" s="226"/>
      <c r="ABH863" s="226"/>
      <c r="ABI863" s="226"/>
      <c r="ABJ863" s="226"/>
      <c r="ABK863" s="226"/>
      <c r="ABL863" s="226"/>
      <c r="ABM863" s="226"/>
      <c r="ABN863" s="226"/>
      <c r="ABO863" s="226"/>
      <c r="ABP863" s="226"/>
      <c r="ABQ863" s="226"/>
      <c r="ABR863" s="226"/>
      <c r="ABS863" s="226"/>
      <c r="ABT863" s="226"/>
      <c r="ABU863" s="226"/>
      <c r="ABV863" s="226"/>
      <c r="ABW863" s="226"/>
      <c r="ABX863" s="226"/>
      <c r="ABY863" s="226"/>
      <c r="ABZ863" s="226"/>
      <c r="ACA863" s="226"/>
      <c r="ACB863" s="226"/>
      <c r="ACC863" s="226"/>
      <c r="ACD863" s="226"/>
      <c r="ACE863" s="226"/>
      <c r="ACF863" s="226"/>
      <c r="ACG863" s="226"/>
      <c r="ACH863" s="226"/>
      <c r="ACI863" s="226"/>
      <c r="ACJ863" s="226"/>
      <c r="ACK863" s="226"/>
      <c r="ACL863" s="226"/>
      <c r="ACM863" s="226"/>
      <c r="ACN863" s="226"/>
      <c r="ACO863" s="226"/>
      <c r="ACP863" s="226"/>
      <c r="ACQ863" s="226"/>
      <c r="ACR863" s="226"/>
      <c r="ACS863" s="226"/>
      <c r="ACT863" s="226"/>
      <c r="ACU863" s="226"/>
      <c r="ACV863" s="226"/>
      <c r="ACW863" s="226"/>
      <c r="ACX863" s="226"/>
      <c r="ACY863" s="226"/>
      <c r="ACZ863" s="226"/>
      <c r="ADA863" s="226"/>
      <c r="ADB863" s="226"/>
      <c r="ADC863" s="226"/>
      <c r="ADD863" s="226"/>
      <c r="ADE863" s="226"/>
      <c r="ADF863" s="226"/>
      <c r="ADG863" s="226"/>
      <c r="ADH863" s="226"/>
      <c r="ADI863" s="226"/>
      <c r="ADJ863" s="226"/>
      <c r="ADK863" s="226"/>
      <c r="ADL863" s="226"/>
      <c r="ADM863" s="226"/>
      <c r="ADN863" s="226"/>
      <c r="ADO863" s="226"/>
      <c r="ADP863" s="226"/>
      <c r="ADQ863" s="226"/>
      <c r="ADR863" s="226"/>
      <c r="ADS863" s="226"/>
      <c r="ADT863" s="226"/>
      <c r="ADU863" s="226"/>
      <c r="ADV863" s="226"/>
      <c r="ADW863" s="226"/>
      <c r="ADX863" s="226"/>
      <c r="ADY863" s="226"/>
      <c r="ADZ863" s="226"/>
      <c r="AEA863" s="226"/>
      <c r="AEB863" s="226"/>
      <c r="AEC863" s="226"/>
      <c r="AED863" s="226"/>
      <c r="AEE863" s="226"/>
      <c r="AEF863" s="226"/>
      <c r="AEG863" s="226"/>
      <c r="AEH863" s="226"/>
      <c r="AEI863" s="226"/>
      <c r="AEJ863" s="226"/>
      <c r="AEK863" s="226"/>
      <c r="AEL863" s="226"/>
      <c r="AEM863" s="226"/>
      <c r="AEN863" s="226"/>
      <c r="AEO863" s="226"/>
      <c r="AEP863" s="226"/>
      <c r="AEQ863" s="226"/>
      <c r="AER863" s="226"/>
      <c r="AES863" s="226"/>
      <c r="AET863" s="226"/>
      <c r="AEU863" s="226"/>
      <c r="AEV863" s="226"/>
      <c r="AEW863" s="226"/>
      <c r="AEX863" s="226"/>
      <c r="AEY863" s="226"/>
      <c r="AEZ863" s="226"/>
      <c r="AFA863" s="226"/>
      <c r="AFB863" s="226"/>
      <c r="AFC863" s="226"/>
      <c r="AFD863" s="226"/>
      <c r="AFE863" s="226"/>
      <c r="AFF863" s="226"/>
      <c r="AFG863" s="226"/>
      <c r="AFH863" s="226"/>
      <c r="AFI863" s="226"/>
      <c r="AFJ863" s="226"/>
      <c r="AFK863" s="226"/>
      <c r="AFL863" s="226"/>
      <c r="AFM863" s="226"/>
      <c r="AFN863" s="226"/>
      <c r="AFO863" s="226"/>
      <c r="AFP863" s="226"/>
      <c r="AFQ863" s="226"/>
      <c r="AFR863" s="226"/>
      <c r="AFS863" s="226"/>
      <c r="AFT863" s="226"/>
      <c r="AFU863" s="226"/>
      <c r="AFV863" s="226"/>
      <c r="AFW863" s="226"/>
      <c r="AFX863" s="226"/>
      <c r="AFY863" s="226"/>
      <c r="AFZ863" s="226"/>
      <c r="AGA863" s="226"/>
      <c r="AGB863" s="226"/>
      <c r="AGC863" s="226"/>
      <c r="AGD863" s="226"/>
      <c r="AGE863" s="226"/>
      <c r="AGF863" s="226"/>
      <c r="AGG863" s="226"/>
      <c r="AGH863" s="226"/>
      <c r="AGI863" s="226"/>
      <c r="AGJ863" s="226"/>
      <c r="AGK863" s="226"/>
      <c r="AGL863" s="226"/>
      <c r="AGM863" s="226"/>
      <c r="AGN863" s="226"/>
      <c r="AGO863" s="226"/>
      <c r="AGP863" s="226"/>
      <c r="AGQ863" s="226"/>
      <c r="AGR863" s="226"/>
      <c r="AGS863" s="226"/>
      <c r="AGT863" s="226"/>
      <c r="AGU863" s="226"/>
      <c r="AGV863" s="226"/>
      <c r="AGW863" s="226"/>
      <c r="AGX863" s="226"/>
      <c r="AGY863" s="226"/>
      <c r="AGZ863" s="226"/>
      <c r="AHA863" s="226"/>
      <c r="AHB863" s="226"/>
      <c r="AHC863" s="226"/>
      <c r="AHD863" s="226"/>
      <c r="AHE863" s="226"/>
      <c r="AHF863" s="226"/>
      <c r="AHG863" s="226"/>
      <c r="AHH863" s="226"/>
      <c r="AHI863" s="226"/>
      <c r="AHJ863" s="226"/>
      <c r="AHK863" s="226"/>
      <c r="AHL863" s="226"/>
      <c r="AHM863" s="226"/>
      <c r="AHN863" s="226"/>
      <c r="AHO863" s="226"/>
      <c r="AHP863" s="226"/>
      <c r="AHQ863" s="226"/>
      <c r="AHR863" s="226"/>
      <c r="AHS863" s="226"/>
      <c r="AHT863" s="226"/>
      <c r="AHU863" s="226"/>
      <c r="AHV863" s="226"/>
      <c r="AHW863" s="226"/>
      <c r="AHX863" s="226"/>
      <c r="AHY863" s="226"/>
      <c r="AHZ863" s="226"/>
      <c r="AIA863" s="226"/>
      <c r="AIB863" s="226"/>
      <c r="AIC863" s="226"/>
      <c r="AID863" s="226"/>
      <c r="AIE863" s="226"/>
      <c r="AIF863" s="226"/>
      <c r="AIG863" s="226"/>
      <c r="AIH863" s="226"/>
      <c r="AII863" s="226"/>
      <c r="AIJ863" s="226"/>
      <c r="AIK863" s="226"/>
      <c r="AIL863" s="226"/>
      <c r="AIM863" s="226"/>
      <c r="AIN863" s="226"/>
      <c r="AIO863" s="226"/>
      <c r="AIP863" s="226"/>
      <c r="AIQ863" s="226"/>
      <c r="AIR863" s="226"/>
      <c r="AIS863" s="226"/>
      <c r="AIT863" s="226"/>
      <c r="AIU863" s="226"/>
      <c r="AIV863" s="226"/>
      <c r="AIW863" s="226"/>
      <c r="AIX863" s="226"/>
      <c r="AIY863" s="226"/>
      <c r="AIZ863" s="226"/>
      <c r="AJA863" s="226"/>
      <c r="AJB863" s="226"/>
      <c r="AJC863" s="226"/>
      <c r="AJD863" s="226"/>
      <c r="AJE863" s="226"/>
      <c r="AJF863" s="226"/>
      <c r="AJG863" s="226"/>
      <c r="AJH863" s="226"/>
      <c r="AJI863" s="226"/>
      <c r="AJJ863" s="226"/>
      <c r="AJK863" s="226"/>
      <c r="AJL863" s="226"/>
      <c r="AJM863" s="226"/>
      <c r="AJN863" s="226"/>
      <c r="AJO863" s="226"/>
      <c r="AJP863" s="226"/>
      <c r="AJQ863" s="226"/>
      <c r="AJR863" s="226"/>
      <c r="AJS863" s="226"/>
      <c r="AJT863" s="226"/>
      <c r="AJU863" s="226"/>
      <c r="AJV863" s="226"/>
      <c r="AJW863" s="226"/>
      <c r="AJX863" s="226"/>
      <c r="AJY863" s="226"/>
      <c r="AJZ863" s="226"/>
      <c r="AKA863" s="226"/>
      <c r="AKB863" s="226"/>
      <c r="AKC863" s="226"/>
      <c r="AKD863" s="226"/>
      <c r="AKE863" s="226"/>
      <c r="AKF863" s="226"/>
      <c r="AKG863" s="226"/>
      <c r="AKH863" s="226"/>
      <c r="AKI863" s="226"/>
      <c r="AKJ863" s="226"/>
      <c r="AKK863" s="226"/>
      <c r="AKL863" s="226"/>
      <c r="AKM863" s="226"/>
      <c r="AKN863" s="226"/>
      <c r="AKO863" s="226"/>
      <c r="AKP863" s="226"/>
      <c r="AKQ863" s="226"/>
      <c r="AKR863" s="226"/>
      <c r="AKS863" s="226"/>
      <c r="AKT863" s="226"/>
      <c r="AKU863" s="226"/>
      <c r="AKV863" s="226"/>
      <c r="AKW863" s="226"/>
      <c r="AKX863" s="226"/>
      <c r="AKY863" s="226"/>
      <c r="AKZ863" s="226"/>
      <c r="ALA863" s="226"/>
      <c r="ALB863" s="226"/>
      <c r="ALC863" s="226"/>
      <c r="ALD863" s="226"/>
      <c r="ALE863" s="226"/>
      <c r="ALF863" s="226"/>
      <c r="ALG863" s="226"/>
      <c r="ALH863" s="226"/>
      <c r="ALI863" s="226"/>
      <c r="ALJ863" s="226"/>
      <c r="ALK863" s="226"/>
      <c r="ALL863" s="226"/>
      <c r="ALM863" s="226"/>
      <c r="ALN863" s="226"/>
      <c r="ALO863" s="226"/>
      <c r="ALP863" s="226"/>
      <c r="ALQ863" s="226"/>
      <c r="ALR863" s="226"/>
      <c r="ALS863" s="226"/>
      <c r="ALT863" s="226"/>
      <c r="ALU863" s="226"/>
      <c r="ALV863" s="226"/>
      <c r="ALW863" s="226"/>
      <c r="ALX863" s="226"/>
      <c r="ALY863" s="226"/>
      <c r="ALZ863" s="226"/>
      <c r="AMA863" s="226"/>
      <c r="AMB863" s="226"/>
      <c r="AMC863" s="226"/>
      <c r="AMD863" s="226"/>
      <c r="AME863" s="226"/>
      <c r="AMF863" s="226"/>
      <c r="AMG863" s="226"/>
      <c r="AMH863" s="226"/>
      <c r="AMI863" s="226"/>
      <c r="AMJ863" s="226"/>
      <c r="AMK863" s="226"/>
      <c r="AML863" s="226"/>
      <c r="AMM863" s="226"/>
      <c r="AMN863" s="226"/>
      <c r="AMO863" s="226"/>
      <c r="AMP863" s="226"/>
      <c r="AMQ863" s="226"/>
      <c r="AMR863" s="226"/>
      <c r="AMS863" s="226"/>
      <c r="AMT863" s="226"/>
      <c r="AMU863" s="226"/>
      <c r="AMV863" s="226"/>
      <c r="AMW863" s="226"/>
      <c r="AMX863" s="226"/>
    </row>
    <row r="864" spans="1:1038" s="398" customFormat="1" ht="18" customHeight="1">
      <c r="A864" s="548" t="s">
        <v>2392</v>
      </c>
      <c r="B864" s="543" t="s">
        <v>1647</v>
      </c>
      <c r="C864" s="226"/>
      <c r="D864" s="225" t="s">
        <v>1279</v>
      </c>
      <c r="E864" s="226">
        <v>102</v>
      </c>
      <c r="F864" s="226">
        <v>2</v>
      </c>
      <c r="G864" s="391" t="str">
        <f t="shared" ref="G864" si="614">E864&amp;"-"&amp;F864</f>
        <v>102-2</v>
      </c>
      <c r="H864" s="226">
        <f>I861</f>
        <v>94.5</v>
      </c>
      <c r="I864" s="226">
        <v>57</v>
      </c>
      <c r="J864" s="544">
        <f t="shared" ref="J864" si="615">IF(H864=0, 1, 0)</f>
        <v>0</v>
      </c>
      <c r="K864" s="545" t="b">
        <f>IF(J865=1,IF(((VLOOKUP($G864,[4]Depth_Lookup!$A$3:$J$550,9,FALSE))-(I864/100))=0,"Good",IF(((VLOOKUP($G864,[4]Depth_Lookup!$A$3:$J$550,9,FALSE))-(I864/100))&gt;0,"Too Short","Too Long")))</f>
        <v>0</v>
      </c>
      <c r="L864" s="171">
        <f>(VLOOKUP($G864,Depth_Lookup!$A$3:$J$410,10,FALSE))+(H864/100)</f>
        <v>268.58999999999997</v>
      </c>
      <c r="M864" s="171">
        <f>(VLOOKUP($G864,Depth_Lookup!$A$3:$J$410,10,FALSE))+(I864/100)</f>
        <v>268.21499999999997</v>
      </c>
      <c r="N864" s="232" t="s">
        <v>2406</v>
      </c>
      <c r="O864" s="226">
        <v>1</v>
      </c>
      <c r="P864" s="226" t="s">
        <v>853</v>
      </c>
      <c r="Q864" s="226" t="s">
        <v>125</v>
      </c>
      <c r="R864" s="391" t="str">
        <f t="shared" ref="R864" si="616">P864&amp;""&amp;Q864</f>
        <v>SerpentinizedHarzburgite</v>
      </c>
      <c r="S864" s="226" t="s">
        <v>2400</v>
      </c>
      <c r="T864" s="226" t="s">
        <v>700</v>
      </c>
      <c r="U864" s="226" t="s">
        <v>108</v>
      </c>
      <c r="V864" s="226" t="s">
        <v>509</v>
      </c>
      <c r="W864" s="226" t="s">
        <v>2393</v>
      </c>
      <c r="X864" s="392">
        <f>VLOOKUP(W864,[4]definitions_list_lookup!$A$13:$B$19,2,0)</f>
        <v>5</v>
      </c>
      <c r="Y864" s="226" t="s">
        <v>90</v>
      </c>
      <c r="Z864" s="226" t="s">
        <v>91</v>
      </c>
      <c r="AA864" s="226"/>
      <c r="AB864" s="226"/>
      <c r="AC864" s="226"/>
      <c r="AD864" s="226"/>
      <c r="AE864" s="393"/>
      <c r="AF864" s="391" t="e">
        <f>VLOOKUP(AE864,[4]definitions_list_mag!$V$12:$W$15,2,0)</f>
        <v>#N/A</v>
      </c>
      <c r="AG864" s="394"/>
      <c r="AH864" s="226"/>
      <c r="AI864" s="257">
        <f t="shared" ref="AI864" si="617">100-(AO864+AU864+BA864+BM864)</f>
        <v>72</v>
      </c>
      <c r="AJ864" s="226"/>
      <c r="AK864" s="226"/>
      <c r="AL864" s="226"/>
      <c r="AM864" s="226"/>
      <c r="AN864" s="226"/>
      <c r="AO864" s="257"/>
      <c r="AP864" s="226"/>
      <c r="AQ864" s="226"/>
      <c r="AR864" s="226"/>
      <c r="AS864" s="226"/>
      <c r="AT864" s="226"/>
      <c r="AU864" s="257">
        <v>2</v>
      </c>
      <c r="AV864" s="226">
        <v>1</v>
      </c>
      <c r="AW864" s="226">
        <v>0.5</v>
      </c>
      <c r="AX864" s="226" t="s">
        <v>110</v>
      </c>
      <c r="AY864" s="226" t="s">
        <v>103</v>
      </c>
      <c r="AZ864" s="226"/>
      <c r="BA864" s="257">
        <v>25</v>
      </c>
      <c r="BB864" s="226">
        <v>7</v>
      </c>
      <c r="BC864" s="226">
        <v>4</v>
      </c>
      <c r="BD864" s="226" t="s">
        <v>118</v>
      </c>
      <c r="BE864" s="226" t="s">
        <v>103</v>
      </c>
      <c r="BF864" s="226"/>
      <c r="BG864" s="257"/>
      <c r="BH864" s="226"/>
      <c r="BI864" s="226"/>
      <c r="BJ864" s="226"/>
      <c r="BK864" s="226"/>
      <c r="BL864" s="226"/>
      <c r="BM864" s="257">
        <v>1</v>
      </c>
      <c r="BN864" s="226">
        <v>1</v>
      </c>
      <c r="BO864" s="226">
        <v>0.5</v>
      </c>
      <c r="BP864" s="226"/>
      <c r="BQ864" s="226"/>
      <c r="BR864" s="226"/>
      <c r="BS864" s="226"/>
      <c r="BT864" s="226"/>
      <c r="BU864" s="226"/>
      <c r="BV864" s="226"/>
      <c r="BW864" s="226"/>
      <c r="BX864" s="226"/>
      <c r="BY864" s="257"/>
      <c r="BZ864" s="226"/>
      <c r="CA864" s="226"/>
      <c r="CB864" s="226"/>
      <c r="CC864" s="226"/>
      <c r="CD864" s="226"/>
      <c r="CE864" s="226"/>
      <c r="CF864" s="399">
        <f t="shared" ref="CF864" si="618">AI864+AO864+BA864+AU864+BG864+BM864+BY864</f>
        <v>100</v>
      </c>
      <c r="CG864" s="259"/>
      <c r="CH864" s="150" t="s">
        <v>2404</v>
      </c>
      <c r="CI864" s="150">
        <v>85</v>
      </c>
      <c r="CJ864" s="150" t="s">
        <v>514</v>
      </c>
      <c r="CK864" s="158"/>
      <c r="CL864" s="395"/>
      <c r="CM864" s="395"/>
      <c r="CN864" s="395"/>
      <c r="CO864" s="395"/>
      <c r="CP864" s="395"/>
      <c r="CQ864" s="395"/>
      <c r="CR864" s="395"/>
      <c r="CS864" s="395"/>
      <c r="CT864" s="395"/>
      <c r="CU864" s="395"/>
      <c r="CV864" s="395"/>
      <c r="CW864" s="395"/>
      <c r="CX864" s="395"/>
      <c r="CY864" s="395"/>
      <c r="CZ864" s="395"/>
      <c r="DA864" s="395"/>
      <c r="DB864" s="395">
        <v>80</v>
      </c>
      <c r="DC864" s="257">
        <v>20</v>
      </c>
      <c r="DD864" s="395"/>
      <c r="DE864" s="395"/>
      <c r="DF864" s="395"/>
      <c r="DG864" s="395"/>
      <c r="DH864" s="395"/>
      <c r="DI864" s="395"/>
      <c r="DJ864" s="395"/>
      <c r="DK864" s="396">
        <f t="shared" ref="DK864" si="619">SUM(CL864:DJ864)</f>
        <v>100</v>
      </c>
      <c r="DL864" s="259"/>
      <c r="DM864" s="395"/>
      <c r="DN864" s="395"/>
      <c r="DO864" s="397"/>
      <c r="DQ864" s="259"/>
      <c r="DR864" s="397"/>
      <c r="DS864" s="259"/>
      <c r="DT864" s="263" t="s">
        <v>2397</v>
      </c>
      <c r="DU864" s="256"/>
      <c r="DV864" s="256"/>
      <c r="DW864" s="400" t="e">
        <f>VLOOKUP(P864,[4]definitions_list_lookup!$K$30:$L$54,2,0)</f>
        <v>#N/A</v>
      </c>
      <c r="DX864" s="155" t="s">
        <v>1838</v>
      </c>
      <c r="DY864" s="155" t="s">
        <v>2395</v>
      </c>
      <c r="DZ864" s="546"/>
      <c r="EA864" s="104"/>
      <c r="EB864" s="256"/>
      <c r="EC864" s="104"/>
      <c r="ED864" s="229" t="s">
        <v>2517</v>
      </c>
      <c r="EE864" s="401"/>
      <c r="EF864" s="402"/>
      <c r="EG864" s="401"/>
      <c r="EH864" s="403"/>
      <c r="EI864" s="404"/>
      <c r="EJ864" s="405"/>
      <c r="EK864" s="406"/>
      <c r="EL864" s="401"/>
      <c r="EM864" s="403"/>
      <c r="EN864" s="403"/>
      <c r="EO864" s="407"/>
      <c r="EP864" s="407"/>
      <c r="EQ864" s="407"/>
      <c r="ER864" s="407"/>
      <c r="ES864" s="407"/>
      <c r="ET864" s="407"/>
      <c r="EU864" s="407"/>
      <c r="EV864" s="408"/>
      <c r="EW864" s="408"/>
      <c r="EX864" s="408"/>
      <c r="EY864" s="408"/>
      <c r="EZ864" s="192" t="e">
        <f t="shared" si="574"/>
        <v>#DIV/0!</v>
      </c>
      <c r="FA864" s="192" t="e">
        <f t="shared" si="575"/>
        <v>#DIV/0!</v>
      </c>
      <c r="FB864" s="192" t="e">
        <f t="shared" si="576"/>
        <v>#DIV/0!</v>
      </c>
      <c r="FC864" s="192" t="e">
        <f t="shared" si="577"/>
        <v>#DIV/0!</v>
      </c>
      <c r="FD864" s="192" t="e">
        <f t="shared" si="578"/>
        <v>#DIV/0!</v>
      </c>
      <c r="FE864" s="193" t="e">
        <f t="shared" si="579"/>
        <v>#DIV/0!</v>
      </c>
      <c r="FF864" s="194" t="e">
        <f t="shared" si="580"/>
        <v>#DIV/0!</v>
      </c>
      <c r="FG864" s="401"/>
      <c r="FH864" s="403"/>
      <c r="FI864" s="778">
        <f t="shared" si="582"/>
        <v>0</v>
      </c>
      <c r="FJ864" s="779" t="e">
        <f t="shared" si="583"/>
        <v>#DIV/0!</v>
      </c>
      <c r="FK864" s="779" t="e">
        <f t="shared" si="584"/>
        <v>#DIV/0!</v>
      </c>
      <c r="FL864" s="780" t="e">
        <f t="shared" si="585"/>
        <v>#DIV/0!</v>
      </c>
      <c r="FM864" s="169" t="e">
        <f t="shared" si="586"/>
        <v>#DIV/0!</v>
      </c>
      <c r="FN864" s="783" t="e">
        <f t="shared" si="587"/>
        <v>#DIV/0!</v>
      </c>
      <c r="FO864" s="226"/>
      <c r="FP864" s="226"/>
      <c r="FQ864" s="226"/>
      <c r="FR864" s="226"/>
      <c r="FS864" s="226"/>
      <c r="FT864" s="226"/>
      <c r="FU864" s="226"/>
      <c r="FV864" s="226"/>
      <c r="FW864" s="226"/>
      <c r="FX864" s="226"/>
      <c r="FY864" s="226"/>
      <c r="FZ864" s="226"/>
      <c r="GA864" s="226"/>
      <c r="GB864" s="226"/>
      <c r="GC864" s="226"/>
      <c r="GD864" s="226"/>
      <c r="GE864" s="226"/>
      <c r="GF864" s="226"/>
      <c r="GG864" s="226"/>
      <c r="GH864" s="226"/>
      <c r="GI864" s="226"/>
      <c r="GJ864" s="226"/>
      <c r="GK864" s="226"/>
      <c r="GL864" s="226"/>
      <c r="GM864" s="226"/>
      <c r="GN864" s="226"/>
      <c r="GO864" s="226"/>
      <c r="GP864" s="226"/>
      <c r="GQ864" s="226"/>
      <c r="GR864" s="226"/>
      <c r="GS864" s="226"/>
      <c r="GT864" s="226"/>
      <c r="GU864" s="226"/>
      <c r="GV864" s="226"/>
      <c r="GW864" s="226"/>
      <c r="GX864" s="226"/>
      <c r="GY864" s="226"/>
      <c r="GZ864" s="226"/>
      <c r="HA864" s="226"/>
      <c r="HB864" s="226"/>
      <c r="HC864" s="226"/>
      <c r="HD864" s="226"/>
      <c r="HE864" s="226"/>
      <c r="HF864" s="226"/>
      <c r="HG864" s="226"/>
      <c r="HH864" s="226"/>
      <c r="HI864" s="226"/>
      <c r="HJ864" s="226"/>
      <c r="HK864" s="226"/>
      <c r="HL864" s="226"/>
      <c r="HM864" s="226"/>
      <c r="HN864" s="226"/>
      <c r="HO864" s="226"/>
      <c r="HP864" s="226"/>
      <c r="HQ864" s="226"/>
      <c r="HR864" s="226"/>
      <c r="HS864" s="226"/>
      <c r="HT864" s="226"/>
      <c r="HU864" s="226"/>
      <c r="HV864" s="226"/>
      <c r="HW864" s="226"/>
      <c r="HX864" s="226"/>
      <c r="HY864" s="226"/>
      <c r="HZ864" s="226"/>
      <c r="IA864" s="226"/>
      <c r="IB864" s="226"/>
      <c r="IC864" s="226"/>
      <c r="ID864" s="226"/>
      <c r="IE864" s="226"/>
      <c r="IF864" s="226"/>
      <c r="IG864" s="226"/>
      <c r="IH864" s="226"/>
      <c r="II864" s="226"/>
      <c r="IJ864" s="226"/>
      <c r="IK864" s="226"/>
      <c r="IL864" s="226"/>
      <c r="IM864" s="226"/>
      <c r="IN864" s="226"/>
      <c r="IO864" s="226"/>
      <c r="IP864" s="226"/>
      <c r="IQ864" s="226"/>
      <c r="IR864" s="226"/>
      <c r="IS864" s="226"/>
      <c r="IT864" s="226"/>
      <c r="IU864" s="226"/>
      <c r="IV864" s="226"/>
      <c r="IW864" s="226"/>
      <c r="IX864" s="226"/>
      <c r="IY864" s="226"/>
      <c r="IZ864" s="226"/>
      <c r="JA864" s="226"/>
      <c r="JB864" s="226"/>
      <c r="JC864" s="226"/>
      <c r="JD864" s="226"/>
      <c r="JE864" s="226"/>
      <c r="JF864" s="226"/>
      <c r="JG864" s="226"/>
      <c r="JH864" s="226"/>
      <c r="JI864" s="226"/>
      <c r="JJ864" s="226"/>
      <c r="JK864" s="226"/>
      <c r="JL864" s="226"/>
      <c r="JM864" s="226"/>
      <c r="JN864" s="226"/>
      <c r="JO864" s="226"/>
      <c r="JP864" s="226"/>
      <c r="JQ864" s="226"/>
      <c r="JR864" s="226"/>
      <c r="JS864" s="226"/>
      <c r="JT864" s="226"/>
      <c r="JU864" s="226"/>
      <c r="JV864" s="226"/>
      <c r="JW864" s="226"/>
      <c r="JX864" s="226"/>
      <c r="JY864" s="226"/>
      <c r="JZ864" s="226"/>
      <c r="KA864" s="226"/>
      <c r="KB864" s="226"/>
      <c r="KC864" s="226"/>
      <c r="KD864" s="226"/>
      <c r="KE864" s="226"/>
      <c r="KF864" s="226"/>
      <c r="KG864" s="226"/>
      <c r="KH864" s="226"/>
      <c r="KI864" s="226"/>
      <c r="KJ864" s="226"/>
      <c r="KK864" s="226"/>
      <c r="KL864" s="226"/>
      <c r="KM864" s="226"/>
      <c r="KN864" s="226"/>
      <c r="KO864" s="226"/>
      <c r="KP864" s="226"/>
      <c r="KQ864" s="226"/>
      <c r="KR864" s="226"/>
      <c r="KS864" s="226"/>
      <c r="KT864" s="226"/>
      <c r="KU864" s="226"/>
      <c r="KV864" s="226"/>
      <c r="KW864" s="226"/>
      <c r="KX864" s="226"/>
      <c r="KY864" s="226"/>
      <c r="KZ864" s="226"/>
      <c r="LA864" s="226"/>
      <c r="LB864" s="226"/>
      <c r="LC864" s="226"/>
      <c r="LD864" s="226"/>
      <c r="LE864" s="226"/>
      <c r="LF864" s="226"/>
      <c r="LG864" s="226"/>
      <c r="LH864" s="226"/>
      <c r="LI864" s="226"/>
      <c r="LJ864" s="226"/>
      <c r="LK864" s="226"/>
      <c r="LL864" s="226"/>
      <c r="LM864" s="226"/>
      <c r="LN864" s="226"/>
      <c r="LO864" s="226"/>
      <c r="LP864" s="226"/>
      <c r="LQ864" s="226"/>
      <c r="LR864" s="226"/>
      <c r="LS864" s="226"/>
      <c r="LT864" s="226"/>
      <c r="LU864" s="226"/>
      <c r="LV864" s="226"/>
      <c r="LW864" s="226"/>
      <c r="LX864" s="226"/>
      <c r="LY864" s="226"/>
      <c r="LZ864" s="226"/>
      <c r="MA864" s="226"/>
      <c r="MB864" s="226"/>
      <c r="MC864" s="226"/>
      <c r="MD864" s="226"/>
      <c r="ME864" s="226"/>
      <c r="MF864" s="226"/>
      <c r="MG864" s="226"/>
      <c r="MH864" s="226"/>
      <c r="MI864" s="226"/>
      <c r="MJ864" s="226"/>
      <c r="MK864" s="226"/>
      <c r="ML864" s="226"/>
      <c r="MM864" s="226"/>
      <c r="MN864" s="226"/>
      <c r="MO864" s="226"/>
      <c r="MP864" s="226"/>
      <c r="MQ864" s="226"/>
      <c r="MR864" s="226"/>
      <c r="MS864" s="226"/>
      <c r="MT864" s="226"/>
      <c r="MU864" s="226"/>
      <c r="MV864" s="226"/>
      <c r="MW864" s="226"/>
      <c r="MX864" s="226"/>
      <c r="MY864" s="226"/>
      <c r="MZ864" s="226"/>
      <c r="NA864" s="226"/>
      <c r="NB864" s="226"/>
      <c r="NC864" s="226"/>
      <c r="ND864" s="226"/>
      <c r="NE864" s="226"/>
      <c r="NF864" s="226"/>
      <c r="NG864" s="226"/>
      <c r="NH864" s="226"/>
      <c r="NI864" s="226"/>
      <c r="NJ864" s="226"/>
      <c r="NK864" s="226"/>
      <c r="NL864" s="226"/>
      <c r="NM864" s="226"/>
      <c r="NN864" s="226"/>
      <c r="NO864" s="226"/>
      <c r="NP864" s="226"/>
      <c r="NQ864" s="226"/>
      <c r="NR864" s="226"/>
      <c r="NS864" s="226"/>
      <c r="NT864" s="226"/>
      <c r="NU864" s="226"/>
      <c r="NV864" s="226"/>
      <c r="NW864" s="226"/>
      <c r="NX864" s="226"/>
      <c r="NY864" s="226"/>
      <c r="NZ864" s="226"/>
      <c r="OA864" s="226"/>
      <c r="OB864" s="226"/>
      <c r="OC864" s="226"/>
      <c r="OD864" s="226"/>
      <c r="OE864" s="226"/>
      <c r="OF864" s="226"/>
      <c r="OG864" s="226"/>
      <c r="OH864" s="226"/>
      <c r="OI864" s="226"/>
      <c r="OJ864" s="226"/>
      <c r="OK864" s="226"/>
      <c r="OL864" s="226"/>
      <c r="OM864" s="226"/>
      <c r="ON864" s="226"/>
      <c r="OO864" s="226"/>
      <c r="OP864" s="226"/>
      <c r="OQ864" s="226"/>
      <c r="OR864" s="226"/>
      <c r="OS864" s="226"/>
      <c r="OT864" s="226"/>
      <c r="OU864" s="226"/>
      <c r="OV864" s="226"/>
      <c r="OW864" s="226"/>
      <c r="OX864" s="226"/>
      <c r="OY864" s="226"/>
      <c r="OZ864" s="226"/>
      <c r="PA864" s="226"/>
      <c r="PB864" s="226"/>
      <c r="PC864" s="226"/>
      <c r="PD864" s="226"/>
      <c r="PE864" s="226"/>
      <c r="PF864" s="226"/>
      <c r="PG864" s="226"/>
      <c r="PH864" s="226"/>
      <c r="PI864" s="226"/>
      <c r="PJ864" s="226"/>
      <c r="PK864" s="226"/>
      <c r="PL864" s="226"/>
      <c r="PM864" s="226"/>
      <c r="PN864" s="226"/>
      <c r="PO864" s="226"/>
      <c r="PP864" s="226"/>
      <c r="PQ864" s="226"/>
      <c r="PR864" s="226"/>
      <c r="PS864" s="226"/>
      <c r="PT864" s="226"/>
      <c r="PU864" s="226"/>
      <c r="PV864" s="226"/>
      <c r="PW864" s="226"/>
      <c r="PX864" s="226"/>
      <c r="PY864" s="226"/>
      <c r="PZ864" s="226"/>
      <c r="QA864" s="226"/>
      <c r="QB864" s="226"/>
      <c r="QC864" s="226"/>
      <c r="QD864" s="226"/>
      <c r="QE864" s="226"/>
      <c r="QF864" s="226"/>
      <c r="QG864" s="226"/>
      <c r="QH864" s="226"/>
      <c r="QI864" s="226"/>
      <c r="QJ864" s="226"/>
      <c r="QK864" s="226"/>
      <c r="QL864" s="226"/>
      <c r="QM864" s="226"/>
      <c r="QN864" s="226"/>
      <c r="QO864" s="226"/>
      <c r="QP864" s="226"/>
      <c r="QQ864" s="226"/>
      <c r="QR864" s="226"/>
      <c r="QS864" s="226"/>
      <c r="QT864" s="226"/>
      <c r="QU864" s="226"/>
      <c r="QV864" s="226"/>
      <c r="QW864" s="226"/>
      <c r="QX864" s="226"/>
      <c r="QY864" s="226"/>
      <c r="QZ864" s="226"/>
      <c r="RA864" s="226"/>
      <c r="RB864" s="226"/>
      <c r="RC864" s="226"/>
      <c r="RD864" s="226"/>
      <c r="RE864" s="226"/>
      <c r="RF864" s="226"/>
      <c r="RG864" s="226"/>
      <c r="RH864" s="226"/>
      <c r="RI864" s="226"/>
      <c r="RJ864" s="226"/>
      <c r="RK864" s="226"/>
      <c r="RL864" s="226"/>
      <c r="RM864" s="226"/>
      <c r="RN864" s="226"/>
      <c r="RO864" s="226"/>
      <c r="RP864" s="226"/>
      <c r="RQ864" s="226"/>
      <c r="RR864" s="226"/>
      <c r="RS864" s="226"/>
      <c r="RT864" s="226"/>
      <c r="RU864" s="226"/>
      <c r="RV864" s="226"/>
      <c r="RW864" s="226"/>
      <c r="RX864" s="226"/>
      <c r="RY864" s="226"/>
      <c r="RZ864" s="226"/>
      <c r="SA864" s="226"/>
      <c r="SB864" s="226"/>
      <c r="SC864" s="226"/>
      <c r="SD864" s="226"/>
      <c r="SE864" s="226"/>
      <c r="SF864" s="226"/>
      <c r="SG864" s="226"/>
      <c r="SH864" s="226"/>
      <c r="SI864" s="226"/>
      <c r="SJ864" s="226"/>
      <c r="SK864" s="226"/>
      <c r="SL864" s="226"/>
      <c r="SM864" s="226"/>
      <c r="SN864" s="226"/>
      <c r="SO864" s="226"/>
      <c r="SP864" s="226"/>
      <c r="SQ864" s="226"/>
      <c r="SR864" s="226"/>
      <c r="SS864" s="226"/>
      <c r="ST864" s="226"/>
      <c r="SU864" s="226"/>
      <c r="SV864" s="226"/>
      <c r="SW864" s="226"/>
      <c r="SX864" s="226"/>
      <c r="SY864" s="226"/>
      <c r="SZ864" s="226"/>
      <c r="TA864" s="226"/>
      <c r="TB864" s="226"/>
      <c r="TC864" s="226"/>
      <c r="TD864" s="226"/>
      <c r="TE864" s="226"/>
      <c r="TF864" s="226"/>
      <c r="TG864" s="226"/>
      <c r="TH864" s="226"/>
      <c r="TI864" s="226"/>
      <c r="TJ864" s="226"/>
      <c r="TK864" s="226"/>
      <c r="TL864" s="226"/>
      <c r="TM864" s="226"/>
      <c r="TN864" s="226"/>
      <c r="TO864" s="226"/>
      <c r="TP864" s="226"/>
      <c r="TQ864" s="226"/>
      <c r="TR864" s="226"/>
      <c r="TS864" s="226"/>
      <c r="TT864" s="226"/>
      <c r="TU864" s="226"/>
      <c r="TV864" s="226"/>
      <c r="TW864" s="226"/>
      <c r="TX864" s="226"/>
      <c r="TY864" s="226"/>
      <c r="TZ864" s="226"/>
      <c r="UA864" s="226"/>
      <c r="UB864" s="226"/>
      <c r="UC864" s="226"/>
      <c r="UD864" s="226"/>
      <c r="UE864" s="226"/>
      <c r="UF864" s="226"/>
      <c r="UG864" s="226"/>
      <c r="UH864" s="226"/>
      <c r="UI864" s="226"/>
      <c r="UJ864" s="226"/>
      <c r="UK864" s="226"/>
      <c r="UL864" s="226"/>
      <c r="UM864" s="226"/>
      <c r="UN864" s="226"/>
      <c r="UO864" s="226"/>
      <c r="UP864" s="226"/>
      <c r="UQ864" s="226"/>
      <c r="UR864" s="226"/>
      <c r="US864" s="226"/>
      <c r="UT864" s="226"/>
      <c r="UU864" s="226"/>
      <c r="UV864" s="226"/>
      <c r="UW864" s="226"/>
      <c r="UX864" s="226"/>
      <c r="UY864" s="226"/>
      <c r="UZ864" s="226"/>
      <c r="VA864" s="226"/>
      <c r="VB864" s="226"/>
      <c r="VC864" s="226"/>
      <c r="VD864" s="226"/>
      <c r="VE864" s="226"/>
      <c r="VF864" s="226"/>
      <c r="VG864" s="226"/>
      <c r="VH864" s="226"/>
      <c r="VI864" s="226"/>
      <c r="VJ864" s="226"/>
      <c r="VK864" s="226"/>
      <c r="VL864" s="226"/>
      <c r="VM864" s="226"/>
      <c r="VN864" s="226"/>
      <c r="VO864" s="226"/>
      <c r="VP864" s="226"/>
      <c r="VQ864" s="226"/>
      <c r="VR864" s="226"/>
      <c r="VS864" s="226"/>
      <c r="VT864" s="226"/>
      <c r="VU864" s="226"/>
      <c r="VV864" s="226"/>
      <c r="VW864" s="226"/>
      <c r="VX864" s="226"/>
      <c r="VY864" s="226"/>
      <c r="VZ864" s="226"/>
      <c r="WA864" s="226"/>
      <c r="WB864" s="226"/>
      <c r="WC864" s="226"/>
      <c r="WD864" s="226"/>
      <c r="WE864" s="226"/>
      <c r="WF864" s="226"/>
      <c r="WG864" s="226"/>
      <c r="WH864" s="226"/>
      <c r="WI864" s="226"/>
      <c r="WJ864" s="226"/>
      <c r="WK864" s="226"/>
      <c r="WL864" s="226"/>
      <c r="WM864" s="226"/>
      <c r="WN864" s="226"/>
      <c r="WO864" s="226"/>
      <c r="WP864" s="226"/>
      <c r="WQ864" s="226"/>
      <c r="WR864" s="226"/>
      <c r="WS864" s="226"/>
      <c r="WT864" s="226"/>
      <c r="WU864" s="226"/>
      <c r="WV864" s="226"/>
      <c r="WW864" s="226"/>
      <c r="WX864" s="226"/>
      <c r="WY864" s="226"/>
      <c r="WZ864" s="226"/>
      <c r="XA864" s="226"/>
      <c r="XB864" s="226"/>
      <c r="XC864" s="226"/>
      <c r="XD864" s="226"/>
      <c r="XE864" s="226"/>
      <c r="XF864" s="226"/>
      <c r="XG864" s="226"/>
      <c r="XH864" s="226"/>
      <c r="XI864" s="226"/>
      <c r="XJ864" s="226"/>
      <c r="XK864" s="226"/>
      <c r="XL864" s="226"/>
      <c r="XM864" s="226"/>
      <c r="XN864" s="226"/>
      <c r="XO864" s="226"/>
      <c r="XP864" s="226"/>
      <c r="XQ864" s="226"/>
      <c r="XR864" s="226"/>
      <c r="XS864" s="226"/>
      <c r="XT864" s="226"/>
      <c r="XU864" s="226"/>
      <c r="XV864" s="226"/>
      <c r="XW864" s="226"/>
      <c r="XX864" s="226"/>
      <c r="XY864" s="226"/>
      <c r="XZ864" s="226"/>
      <c r="YA864" s="226"/>
      <c r="YB864" s="226"/>
      <c r="YC864" s="226"/>
      <c r="YD864" s="226"/>
      <c r="YE864" s="226"/>
      <c r="YF864" s="226"/>
      <c r="YG864" s="226"/>
      <c r="YH864" s="226"/>
      <c r="YI864" s="226"/>
      <c r="YJ864" s="226"/>
      <c r="YK864" s="226"/>
      <c r="YL864" s="226"/>
      <c r="YM864" s="226"/>
      <c r="YN864" s="226"/>
      <c r="YO864" s="226"/>
      <c r="YP864" s="226"/>
      <c r="YQ864" s="226"/>
      <c r="YR864" s="226"/>
      <c r="YS864" s="226"/>
      <c r="YT864" s="226"/>
      <c r="YU864" s="226"/>
      <c r="YV864" s="226"/>
      <c r="YW864" s="226"/>
      <c r="YX864" s="226"/>
      <c r="YY864" s="226"/>
      <c r="YZ864" s="226"/>
      <c r="ZA864" s="226"/>
      <c r="ZB864" s="226"/>
      <c r="ZC864" s="226"/>
      <c r="ZD864" s="226"/>
      <c r="ZE864" s="226"/>
      <c r="ZF864" s="226"/>
      <c r="ZG864" s="226"/>
      <c r="ZH864" s="226"/>
      <c r="ZI864" s="226"/>
      <c r="ZJ864" s="226"/>
      <c r="ZK864" s="226"/>
      <c r="ZL864" s="226"/>
      <c r="ZM864" s="226"/>
      <c r="ZN864" s="226"/>
      <c r="ZO864" s="226"/>
      <c r="ZP864" s="226"/>
      <c r="ZQ864" s="226"/>
      <c r="ZR864" s="226"/>
      <c r="ZS864" s="226"/>
      <c r="ZT864" s="226"/>
      <c r="ZU864" s="226"/>
      <c r="ZV864" s="226"/>
      <c r="ZW864" s="226"/>
      <c r="ZX864" s="226"/>
      <c r="ZY864" s="226"/>
      <c r="ZZ864" s="226"/>
      <c r="AAA864" s="226"/>
      <c r="AAB864" s="226"/>
      <c r="AAC864" s="226"/>
      <c r="AAD864" s="226"/>
      <c r="AAE864" s="226"/>
      <c r="AAF864" s="226"/>
      <c r="AAG864" s="226"/>
      <c r="AAH864" s="226"/>
      <c r="AAI864" s="226"/>
      <c r="AAJ864" s="226"/>
      <c r="AAK864" s="226"/>
      <c r="AAL864" s="226"/>
      <c r="AAM864" s="226"/>
      <c r="AAN864" s="226"/>
      <c r="AAO864" s="226"/>
      <c r="AAP864" s="226"/>
      <c r="AAQ864" s="226"/>
      <c r="AAR864" s="226"/>
      <c r="AAS864" s="226"/>
      <c r="AAT864" s="226"/>
      <c r="AAU864" s="226"/>
      <c r="AAV864" s="226"/>
      <c r="AAW864" s="226"/>
      <c r="AAX864" s="226"/>
      <c r="AAY864" s="226"/>
      <c r="AAZ864" s="226"/>
      <c r="ABA864" s="226"/>
      <c r="ABB864" s="226"/>
      <c r="ABC864" s="226"/>
      <c r="ABD864" s="226"/>
      <c r="ABE864" s="226"/>
      <c r="ABF864" s="226"/>
      <c r="ABG864" s="226"/>
      <c r="ABH864" s="226"/>
      <c r="ABI864" s="226"/>
      <c r="ABJ864" s="226"/>
      <c r="ABK864" s="226"/>
      <c r="ABL864" s="226"/>
      <c r="ABM864" s="226"/>
      <c r="ABN864" s="226"/>
      <c r="ABO864" s="226"/>
      <c r="ABP864" s="226"/>
      <c r="ABQ864" s="226"/>
      <c r="ABR864" s="226"/>
      <c r="ABS864" s="226"/>
      <c r="ABT864" s="226"/>
      <c r="ABU864" s="226"/>
      <c r="ABV864" s="226"/>
      <c r="ABW864" s="226"/>
      <c r="ABX864" s="226"/>
      <c r="ABY864" s="226"/>
      <c r="ABZ864" s="226"/>
      <c r="ACA864" s="226"/>
      <c r="ACB864" s="226"/>
      <c r="ACC864" s="226"/>
      <c r="ACD864" s="226"/>
      <c r="ACE864" s="226"/>
      <c r="ACF864" s="226"/>
      <c r="ACG864" s="226"/>
      <c r="ACH864" s="226"/>
      <c r="ACI864" s="226"/>
      <c r="ACJ864" s="226"/>
      <c r="ACK864" s="226"/>
      <c r="ACL864" s="226"/>
      <c r="ACM864" s="226"/>
      <c r="ACN864" s="226"/>
      <c r="ACO864" s="226"/>
      <c r="ACP864" s="226"/>
      <c r="ACQ864" s="226"/>
      <c r="ACR864" s="226"/>
      <c r="ACS864" s="226"/>
      <c r="ACT864" s="226"/>
      <c r="ACU864" s="226"/>
      <c r="ACV864" s="226"/>
      <c r="ACW864" s="226"/>
      <c r="ACX864" s="226"/>
      <c r="ACY864" s="226"/>
      <c r="ACZ864" s="226"/>
      <c r="ADA864" s="226"/>
      <c r="ADB864" s="226"/>
      <c r="ADC864" s="226"/>
      <c r="ADD864" s="226"/>
      <c r="ADE864" s="226"/>
      <c r="ADF864" s="226"/>
      <c r="ADG864" s="226"/>
      <c r="ADH864" s="226"/>
      <c r="ADI864" s="226"/>
      <c r="ADJ864" s="226"/>
      <c r="ADK864" s="226"/>
      <c r="ADL864" s="226"/>
      <c r="ADM864" s="226"/>
      <c r="ADN864" s="226"/>
      <c r="ADO864" s="226"/>
      <c r="ADP864" s="226"/>
      <c r="ADQ864" s="226"/>
      <c r="ADR864" s="226"/>
      <c r="ADS864" s="226"/>
      <c r="ADT864" s="226"/>
      <c r="ADU864" s="226"/>
      <c r="ADV864" s="226"/>
      <c r="ADW864" s="226"/>
      <c r="ADX864" s="226"/>
      <c r="ADY864" s="226"/>
      <c r="ADZ864" s="226"/>
      <c r="AEA864" s="226"/>
      <c r="AEB864" s="226"/>
      <c r="AEC864" s="226"/>
      <c r="AED864" s="226"/>
      <c r="AEE864" s="226"/>
      <c r="AEF864" s="226"/>
      <c r="AEG864" s="226"/>
      <c r="AEH864" s="226"/>
      <c r="AEI864" s="226"/>
      <c r="AEJ864" s="226"/>
      <c r="AEK864" s="226"/>
      <c r="AEL864" s="226"/>
      <c r="AEM864" s="226"/>
      <c r="AEN864" s="226"/>
      <c r="AEO864" s="226"/>
      <c r="AEP864" s="226"/>
      <c r="AEQ864" s="226"/>
      <c r="AER864" s="226"/>
      <c r="AES864" s="226"/>
      <c r="AET864" s="226"/>
      <c r="AEU864" s="226"/>
      <c r="AEV864" s="226"/>
      <c r="AEW864" s="226"/>
      <c r="AEX864" s="226"/>
      <c r="AEY864" s="226"/>
      <c r="AEZ864" s="226"/>
      <c r="AFA864" s="226"/>
      <c r="AFB864" s="226"/>
      <c r="AFC864" s="226"/>
      <c r="AFD864" s="226"/>
      <c r="AFE864" s="226"/>
      <c r="AFF864" s="226"/>
      <c r="AFG864" s="226"/>
      <c r="AFH864" s="226"/>
      <c r="AFI864" s="226"/>
      <c r="AFJ864" s="226"/>
      <c r="AFK864" s="226"/>
      <c r="AFL864" s="226"/>
      <c r="AFM864" s="226"/>
      <c r="AFN864" s="226"/>
      <c r="AFO864" s="226"/>
      <c r="AFP864" s="226"/>
      <c r="AFQ864" s="226"/>
      <c r="AFR864" s="226"/>
      <c r="AFS864" s="226"/>
      <c r="AFT864" s="226"/>
      <c r="AFU864" s="226"/>
      <c r="AFV864" s="226"/>
      <c r="AFW864" s="226"/>
      <c r="AFX864" s="226"/>
      <c r="AFY864" s="226"/>
      <c r="AFZ864" s="226"/>
      <c r="AGA864" s="226"/>
      <c r="AGB864" s="226"/>
      <c r="AGC864" s="226"/>
      <c r="AGD864" s="226"/>
      <c r="AGE864" s="226"/>
      <c r="AGF864" s="226"/>
      <c r="AGG864" s="226"/>
      <c r="AGH864" s="226"/>
      <c r="AGI864" s="226"/>
      <c r="AGJ864" s="226"/>
      <c r="AGK864" s="226"/>
      <c r="AGL864" s="226"/>
      <c r="AGM864" s="226"/>
      <c r="AGN864" s="226"/>
      <c r="AGO864" s="226"/>
      <c r="AGP864" s="226"/>
      <c r="AGQ864" s="226"/>
      <c r="AGR864" s="226"/>
      <c r="AGS864" s="226"/>
      <c r="AGT864" s="226"/>
      <c r="AGU864" s="226"/>
      <c r="AGV864" s="226"/>
      <c r="AGW864" s="226"/>
      <c r="AGX864" s="226"/>
      <c r="AGY864" s="226"/>
      <c r="AGZ864" s="226"/>
      <c r="AHA864" s="226"/>
      <c r="AHB864" s="226"/>
      <c r="AHC864" s="226"/>
      <c r="AHD864" s="226"/>
      <c r="AHE864" s="226"/>
      <c r="AHF864" s="226"/>
      <c r="AHG864" s="226"/>
      <c r="AHH864" s="226"/>
      <c r="AHI864" s="226"/>
      <c r="AHJ864" s="226"/>
      <c r="AHK864" s="226"/>
      <c r="AHL864" s="226"/>
      <c r="AHM864" s="226"/>
      <c r="AHN864" s="226"/>
      <c r="AHO864" s="226"/>
      <c r="AHP864" s="226"/>
      <c r="AHQ864" s="226"/>
      <c r="AHR864" s="226"/>
      <c r="AHS864" s="226"/>
      <c r="AHT864" s="226"/>
      <c r="AHU864" s="226"/>
      <c r="AHV864" s="226"/>
      <c r="AHW864" s="226"/>
      <c r="AHX864" s="226"/>
      <c r="AHY864" s="226"/>
      <c r="AHZ864" s="226"/>
      <c r="AIA864" s="226"/>
      <c r="AIB864" s="226"/>
      <c r="AIC864" s="226"/>
      <c r="AID864" s="226"/>
      <c r="AIE864" s="226"/>
      <c r="AIF864" s="226"/>
      <c r="AIG864" s="226"/>
      <c r="AIH864" s="226"/>
      <c r="AII864" s="226"/>
      <c r="AIJ864" s="226"/>
      <c r="AIK864" s="226"/>
      <c r="AIL864" s="226"/>
      <c r="AIM864" s="226"/>
      <c r="AIN864" s="226"/>
      <c r="AIO864" s="226"/>
      <c r="AIP864" s="226"/>
      <c r="AIQ864" s="226"/>
      <c r="AIR864" s="226"/>
      <c r="AIS864" s="226"/>
      <c r="AIT864" s="226"/>
      <c r="AIU864" s="226"/>
      <c r="AIV864" s="226"/>
      <c r="AIW864" s="226"/>
      <c r="AIX864" s="226"/>
      <c r="AIY864" s="226"/>
      <c r="AIZ864" s="226"/>
      <c r="AJA864" s="226"/>
      <c r="AJB864" s="226"/>
      <c r="AJC864" s="226"/>
      <c r="AJD864" s="226"/>
      <c r="AJE864" s="226"/>
      <c r="AJF864" s="226"/>
      <c r="AJG864" s="226"/>
      <c r="AJH864" s="226"/>
      <c r="AJI864" s="226"/>
      <c r="AJJ864" s="226"/>
      <c r="AJK864" s="226"/>
      <c r="AJL864" s="226"/>
      <c r="AJM864" s="226"/>
      <c r="AJN864" s="226"/>
      <c r="AJO864" s="226"/>
      <c r="AJP864" s="226"/>
      <c r="AJQ864" s="226"/>
      <c r="AJR864" s="226"/>
      <c r="AJS864" s="226"/>
      <c r="AJT864" s="226"/>
      <c r="AJU864" s="226"/>
      <c r="AJV864" s="226"/>
      <c r="AJW864" s="226"/>
      <c r="AJX864" s="226"/>
      <c r="AJY864" s="226"/>
      <c r="AJZ864" s="226"/>
      <c r="AKA864" s="226"/>
      <c r="AKB864" s="226"/>
      <c r="AKC864" s="226"/>
      <c r="AKD864" s="226"/>
      <c r="AKE864" s="226"/>
      <c r="AKF864" s="226"/>
      <c r="AKG864" s="226"/>
      <c r="AKH864" s="226"/>
      <c r="AKI864" s="226"/>
      <c r="AKJ864" s="226"/>
      <c r="AKK864" s="226"/>
      <c r="AKL864" s="226"/>
      <c r="AKM864" s="226"/>
      <c r="AKN864" s="226"/>
      <c r="AKO864" s="226"/>
      <c r="AKP864" s="226"/>
      <c r="AKQ864" s="226"/>
      <c r="AKR864" s="226"/>
      <c r="AKS864" s="226"/>
      <c r="AKT864" s="226"/>
      <c r="AKU864" s="226"/>
      <c r="AKV864" s="226"/>
      <c r="AKW864" s="226"/>
      <c r="AKX864" s="226"/>
      <c r="AKY864" s="226"/>
      <c r="AKZ864" s="226"/>
      <c r="ALA864" s="226"/>
      <c r="ALB864" s="226"/>
      <c r="ALC864" s="226"/>
      <c r="ALD864" s="226"/>
      <c r="ALE864" s="226"/>
      <c r="ALF864" s="226"/>
      <c r="ALG864" s="226"/>
      <c r="ALH864" s="226"/>
      <c r="ALI864" s="226"/>
      <c r="ALJ864" s="226"/>
      <c r="ALK864" s="226"/>
      <c r="ALL864" s="226"/>
      <c r="ALM864" s="226"/>
      <c r="ALN864" s="226"/>
      <c r="ALO864" s="226"/>
      <c r="ALP864" s="226"/>
      <c r="ALQ864" s="226"/>
      <c r="ALR864" s="226"/>
      <c r="ALS864" s="226"/>
      <c r="ALT864" s="226"/>
      <c r="ALU864" s="226"/>
      <c r="ALV864" s="226"/>
      <c r="ALW864" s="226"/>
      <c r="ALX864" s="226"/>
      <c r="ALY864" s="226"/>
      <c r="ALZ864" s="226"/>
      <c r="AMA864" s="226"/>
      <c r="AMB864" s="226"/>
      <c r="AMC864" s="226"/>
      <c r="AMD864" s="226"/>
      <c r="AME864" s="226"/>
      <c r="AMF864" s="226"/>
      <c r="AMG864" s="226"/>
      <c r="AMH864" s="226"/>
      <c r="AMI864" s="226"/>
      <c r="AMJ864" s="226"/>
      <c r="AMK864" s="226"/>
      <c r="AML864" s="226"/>
      <c r="AMM864" s="226"/>
      <c r="AMN864" s="226"/>
      <c r="AMO864" s="226"/>
      <c r="AMP864" s="226"/>
      <c r="AMQ864" s="226"/>
      <c r="AMR864" s="226"/>
      <c r="AMS864" s="226"/>
      <c r="AMT864" s="226"/>
      <c r="AMU864" s="226"/>
      <c r="AMV864" s="226"/>
      <c r="AMW864" s="226"/>
      <c r="AMX864" s="226"/>
    </row>
    <row r="865" spans="1:1038" s="398" customFormat="1" ht="18" customHeight="1">
      <c r="A865" s="548"/>
      <c r="B865" s="543"/>
      <c r="C865" s="226"/>
      <c r="D865" s="225"/>
      <c r="E865" s="226">
        <v>102</v>
      </c>
      <c r="F865" s="226">
        <v>2</v>
      </c>
      <c r="G865" s="391" t="str">
        <f t="shared" ref="G865" si="620">E865&amp;"-"&amp;F865</f>
        <v>102-2</v>
      </c>
      <c r="H865" s="226">
        <v>57</v>
      </c>
      <c r="I865" s="226">
        <v>57.5</v>
      </c>
      <c r="J865" s="544"/>
      <c r="K865" s="545"/>
      <c r="L865" s="171">
        <f>(VLOOKUP($G865,Depth_Lookup!$A$3:$J$410,10,FALSE))+(H865/100)</f>
        <v>268.21499999999997</v>
      </c>
      <c r="M865" s="171">
        <f>(VLOOKUP($G865,Depth_Lookup!$A$3:$J$410,10,FALSE))+(I865/100)</f>
        <v>268.21999999999997</v>
      </c>
      <c r="N865" s="232"/>
      <c r="O865" s="226"/>
      <c r="P865" s="226"/>
      <c r="Q865" s="226"/>
      <c r="R865" s="391" t="s">
        <v>2380</v>
      </c>
      <c r="S865" s="226"/>
      <c r="T865" s="226"/>
      <c r="U865" s="226"/>
      <c r="V865" s="226"/>
      <c r="W865" s="226"/>
      <c r="X865" s="392"/>
      <c r="Y865" s="226"/>
      <c r="Z865" s="226"/>
      <c r="AA865" s="226"/>
      <c r="AB865" s="226"/>
      <c r="AC865" s="226"/>
      <c r="AD865" s="226"/>
      <c r="AE865" s="393"/>
      <c r="AF865" s="391"/>
      <c r="AG865" s="394"/>
      <c r="AH865" s="226"/>
      <c r="AI865" s="257"/>
      <c r="AJ865" s="226"/>
      <c r="AK865" s="226"/>
      <c r="AL865" s="226"/>
      <c r="AM865" s="226"/>
      <c r="AN865" s="226"/>
      <c r="AO865" s="257"/>
      <c r="AP865" s="226"/>
      <c r="AQ865" s="226"/>
      <c r="AR865" s="226"/>
      <c r="AS865" s="226"/>
      <c r="AT865" s="226"/>
      <c r="AU865" s="257"/>
      <c r="AV865" s="226"/>
      <c r="AW865" s="226"/>
      <c r="AX865" s="226"/>
      <c r="AY865" s="226"/>
      <c r="AZ865" s="226"/>
      <c r="BA865" s="257"/>
      <c r="BB865" s="226"/>
      <c r="BC865" s="226"/>
      <c r="BD865" s="226"/>
      <c r="BE865" s="226"/>
      <c r="BF865" s="226"/>
      <c r="BG865" s="257"/>
      <c r="BH865" s="226"/>
      <c r="BI865" s="226"/>
      <c r="BJ865" s="226"/>
      <c r="BK865" s="226"/>
      <c r="BL865" s="226"/>
      <c r="BM865" s="257"/>
      <c r="BN865" s="226"/>
      <c r="BO865" s="226"/>
      <c r="BP865" s="226"/>
      <c r="BQ865" s="226"/>
      <c r="BR865" s="226"/>
      <c r="BS865" s="226"/>
      <c r="BT865" s="226"/>
      <c r="BU865" s="226"/>
      <c r="BV865" s="226"/>
      <c r="BW865" s="226"/>
      <c r="BX865" s="226"/>
      <c r="BY865" s="257"/>
      <c r="BZ865" s="226"/>
      <c r="CA865" s="226"/>
      <c r="CB865" s="226"/>
      <c r="CC865" s="226"/>
      <c r="CD865" s="226"/>
      <c r="CE865" s="226"/>
      <c r="CF865" s="399"/>
      <c r="CG865" s="259"/>
      <c r="CH865" s="150"/>
      <c r="CI865" s="150"/>
      <c r="CJ865" s="150"/>
      <c r="CK865" s="158"/>
      <c r="CL865" s="395"/>
      <c r="CM865" s="395"/>
      <c r="CN865" s="395"/>
      <c r="CO865" s="395"/>
      <c r="CP865" s="395"/>
      <c r="CQ865" s="395"/>
      <c r="CR865" s="395"/>
      <c r="CS865" s="395"/>
      <c r="CT865" s="395"/>
      <c r="CU865" s="395"/>
      <c r="CV865" s="395"/>
      <c r="CW865" s="395"/>
      <c r="CX865" s="395"/>
      <c r="CY865" s="395"/>
      <c r="CZ865" s="395"/>
      <c r="DA865" s="395"/>
      <c r="DB865" s="395"/>
      <c r="DC865" s="257"/>
      <c r="DD865" s="395"/>
      <c r="DE865" s="395"/>
      <c r="DF865" s="395"/>
      <c r="DG865" s="395"/>
      <c r="DH865" s="395"/>
      <c r="DI865" s="395"/>
      <c r="DJ865" s="395"/>
      <c r="DK865" s="396"/>
      <c r="DL865" s="259"/>
      <c r="DM865" s="395"/>
      <c r="DN865" s="395"/>
      <c r="DO865" s="397"/>
      <c r="DQ865" s="259"/>
      <c r="DR865" s="397"/>
      <c r="DS865" s="259"/>
      <c r="DT865" s="263"/>
      <c r="DU865" s="256"/>
      <c r="DV865" s="256"/>
      <c r="DW865" s="400"/>
      <c r="DX865" s="155"/>
      <c r="DY865" s="155"/>
      <c r="DZ865" s="546"/>
      <c r="EA865" s="104"/>
      <c r="EB865" s="256"/>
      <c r="EC865" s="104"/>
      <c r="ED865" s="229" t="s">
        <v>2517</v>
      </c>
      <c r="EE865" s="401"/>
      <c r="EF865" s="402"/>
      <c r="EG865" s="401"/>
      <c r="EH865" s="403"/>
      <c r="EI865" s="404"/>
      <c r="EJ865" s="405"/>
      <c r="EK865" s="406"/>
      <c r="EL865" s="401"/>
      <c r="EM865" s="403"/>
      <c r="EN865" s="403" t="s">
        <v>1448</v>
      </c>
      <c r="EO865" s="407">
        <v>0.4</v>
      </c>
      <c r="EP865" s="407" t="s">
        <v>2051</v>
      </c>
      <c r="EQ865" s="407"/>
      <c r="ER865" s="407"/>
      <c r="ES865" s="407"/>
      <c r="ET865" s="407"/>
      <c r="EU865" s="407"/>
      <c r="EV865" s="408">
        <v>31</v>
      </c>
      <c r="EW865" s="408">
        <v>270</v>
      </c>
      <c r="EX865" s="408">
        <v>23</v>
      </c>
      <c r="EY865" s="408">
        <v>0</v>
      </c>
      <c r="EZ865" s="192">
        <f t="shared" si="574"/>
        <v>125.2390931973344</v>
      </c>
      <c r="FA865" s="192">
        <f t="shared" si="575"/>
        <v>125.2390931973344</v>
      </c>
      <c r="FB865" s="192">
        <f t="shared" si="576"/>
        <v>53.659147161511299</v>
      </c>
      <c r="FC865" s="192">
        <f t="shared" si="577"/>
        <v>215.2390931973344</v>
      </c>
      <c r="FD865" s="192">
        <f t="shared" si="578"/>
        <v>36.340852838488701</v>
      </c>
      <c r="FE865" s="193">
        <f t="shared" si="579"/>
        <v>305.2390931973344</v>
      </c>
      <c r="FF865" s="194">
        <f t="shared" si="580"/>
        <v>36.340852838488701</v>
      </c>
      <c r="FG865" s="401"/>
      <c r="FH865" s="403"/>
      <c r="FI865" s="778">
        <f t="shared" si="582"/>
        <v>0.4</v>
      </c>
      <c r="FJ865" s="779">
        <f t="shared" si="583"/>
        <v>36.340852838488701</v>
      </c>
      <c r="FK865" s="779">
        <f t="shared" si="584"/>
        <v>53.659147161511299</v>
      </c>
      <c r="FL865" s="780">
        <f t="shared" si="585"/>
        <v>0.93652879178054171</v>
      </c>
      <c r="FM865" s="169">
        <f t="shared" si="586"/>
        <v>0.80550596223168258</v>
      </c>
      <c r="FN865" s="783">
        <f t="shared" si="587"/>
        <v>0.32220238489267305</v>
      </c>
      <c r="FO865" s="226"/>
      <c r="FP865" s="226"/>
      <c r="FQ865" s="226"/>
      <c r="FR865" s="226"/>
      <c r="FS865" s="226"/>
      <c r="FT865" s="226"/>
      <c r="FU865" s="226"/>
      <c r="FV865" s="226"/>
      <c r="FW865" s="226"/>
      <c r="FX865" s="226"/>
      <c r="FY865" s="226"/>
      <c r="FZ865" s="226"/>
      <c r="GA865" s="226"/>
      <c r="GB865" s="226"/>
      <c r="GC865" s="226"/>
      <c r="GD865" s="226"/>
      <c r="GE865" s="226"/>
      <c r="GF865" s="226"/>
      <c r="GG865" s="226"/>
      <c r="GH865" s="226"/>
      <c r="GI865" s="226"/>
      <c r="GJ865" s="226"/>
      <c r="GK865" s="226"/>
      <c r="GL865" s="226"/>
      <c r="GM865" s="226"/>
      <c r="GN865" s="226"/>
      <c r="GO865" s="226"/>
      <c r="GP865" s="226"/>
      <c r="GQ865" s="226"/>
      <c r="GR865" s="226"/>
      <c r="GS865" s="226"/>
      <c r="GT865" s="226"/>
      <c r="GU865" s="226"/>
      <c r="GV865" s="226"/>
      <c r="GW865" s="226"/>
      <c r="GX865" s="226"/>
      <c r="GY865" s="226"/>
      <c r="GZ865" s="226"/>
      <c r="HA865" s="226"/>
      <c r="HB865" s="226"/>
      <c r="HC865" s="226"/>
      <c r="HD865" s="226"/>
      <c r="HE865" s="226"/>
      <c r="HF865" s="226"/>
      <c r="HG865" s="226"/>
      <c r="HH865" s="226"/>
      <c r="HI865" s="226"/>
      <c r="HJ865" s="226"/>
      <c r="HK865" s="226"/>
      <c r="HL865" s="226"/>
      <c r="HM865" s="226"/>
      <c r="HN865" s="226"/>
      <c r="HO865" s="226"/>
      <c r="HP865" s="226"/>
      <c r="HQ865" s="226"/>
      <c r="HR865" s="226"/>
      <c r="HS865" s="226"/>
      <c r="HT865" s="226"/>
      <c r="HU865" s="226"/>
      <c r="HV865" s="226"/>
      <c r="HW865" s="226"/>
      <c r="HX865" s="226"/>
      <c r="HY865" s="226"/>
      <c r="HZ865" s="226"/>
      <c r="IA865" s="226"/>
      <c r="IB865" s="226"/>
      <c r="IC865" s="226"/>
      <c r="ID865" s="226"/>
      <c r="IE865" s="226"/>
      <c r="IF865" s="226"/>
      <c r="IG865" s="226"/>
      <c r="IH865" s="226"/>
      <c r="II865" s="226"/>
      <c r="IJ865" s="226"/>
      <c r="IK865" s="226"/>
      <c r="IL865" s="226"/>
      <c r="IM865" s="226"/>
      <c r="IN865" s="226"/>
      <c r="IO865" s="226"/>
      <c r="IP865" s="226"/>
      <c r="IQ865" s="226"/>
      <c r="IR865" s="226"/>
      <c r="IS865" s="226"/>
      <c r="IT865" s="226"/>
      <c r="IU865" s="226"/>
      <c r="IV865" s="226"/>
      <c r="IW865" s="226"/>
      <c r="IX865" s="226"/>
      <c r="IY865" s="226"/>
      <c r="IZ865" s="226"/>
      <c r="JA865" s="226"/>
      <c r="JB865" s="226"/>
      <c r="JC865" s="226"/>
      <c r="JD865" s="226"/>
      <c r="JE865" s="226"/>
      <c r="JF865" s="226"/>
      <c r="JG865" s="226"/>
      <c r="JH865" s="226"/>
      <c r="JI865" s="226"/>
      <c r="JJ865" s="226"/>
      <c r="JK865" s="226"/>
      <c r="JL865" s="226"/>
      <c r="JM865" s="226"/>
      <c r="JN865" s="226"/>
      <c r="JO865" s="226"/>
      <c r="JP865" s="226"/>
      <c r="JQ865" s="226"/>
      <c r="JR865" s="226"/>
      <c r="JS865" s="226"/>
      <c r="JT865" s="226"/>
      <c r="JU865" s="226"/>
      <c r="JV865" s="226"/>
      <c r="JW865" s="226"/>
      <c r="JX865" s="226"/>
      <c r="JY865" s="226"/>
      <c r="JZ865" s="226"/>
      <c r="KA865" s="226"/>
      <c r="KB865" s="226"/>
      <c r="KC865" s="226"/>
      <c r="KD865" s="226"/>
      <c r="KE865" s="226"/>
      <c r="KF865" s="226"/>
      <c r="KG865" s="226"/>
      <c r="KH865" s="226"/>
      <c r="KI865" s="226"/>
      <c r="KJ865" s="226"/>
      <c r="KK865" s="226"/>
      <c r="KL865" s="226"/>
      <c r="KM865" s="226"/>
      <c r="KN865" s="226"/>
      <c r="KO865" s="226"/>
      <c r="KP865" s="226"/>
      <c r="KQ865" s="226"/>
      <c r="KR865" s="226"/>
      <c r="KS865" s="226"/>
      <c r="KT865" s="226"/>
      <c r="KU865" s="226"/>
      <c r="KV865" s="226"/>
      <c r="KW865" s="226"/>
      <c r="KX865" s="226"/>
      <c r="KY865" s="226"/>
      <c r="KZ865" s="226"/>
      <c r="LA865" s="226"/>
      <c r="LB865" s="226"/>
      <c r="LC865" s="226"/>
      <c r="LD865" s="226"/>
      <c r="LE865" s="226"/>
      <c r="LF865" s="226"/>
      <c r="LG865" s="226"/>
      <c r="LH865" s="226"/>
      <c r="LI865" s="226"/>
      <c r="LJ865" s="226"/>
      <c r="LK865" s="226"/>
      <c r="LL865" s="226"/>
      <c r="LM865" s="226"/>
      <c r="LN865" s="226"/>
      <c r="LO865" s="226"/>
      <c r="LP865" s="226"/>
      <c r="LQ865" s="226"/>
      <c r="LR865" s="226"/>
      <c r="LS865" s="226"/>
      <c r="LT865" s="226"/>
      <c r="LU865" s="226"/>
      <c r="LV865" s="226"/>
      <c r="LW865" s="226"/>
      <c r="LX865" s="226"/>
      <c r="LY865" s="226"/>
      <c r="LZ865" s="226"/>
      <c r="MA865" s="226"/>
      <c r="MB865" s="226"/>
      <c r="MC865" s="226"/>
      <c r="MD865" s="226"/>
      <c r="ME865" s="226"/>
      <c r="MF865" s="226"/>
      <c r="MG865" s="226"/>
      <c r="MH865" s="226"/>
      <c r="MI865" s="226"/>
      <c r="MJ865" s="226"/>
      <c r="MK865" s="226"/>
      <c r="ML865" s="226"/>
      <c r="MM865" s="226"/>
      <c r="MN865" s="226"/>
      <c r="MO865" s="226"/>
      <c r="MP865" s="226"/>
      <c r="MQ865" s="226"/>
      <c r="MR865" s="226"/>
      <c r="MS865" s="226"/>
      <c r="MT865" s="226"/>
      <c r="MU865" s="226"/>
      <c r="MV865" s="226"/>
      <c r="MW865" s="226"/>
      <c r="MX865" s="226"/>
      <c r="MY865" s="226"/>
      <c r="MZ865" s="226"/>
      <c r="NA865" s="226"/>
      <c r="NB865" s="226"/>
      <c r="NC865" s="226"/>
      <c r="ND865" s="226"/>
      <c r="NE865" s="226"/>
      <c r="NF865" s="226"/>
      <c r="NG865" s="226"/>
      <c r="NH865" s="226"/>
      <c r="NI865" s="226"/>
      <c r="NJ865" s="226"/>
      <c r="NK865" s="226"/>
      <c r="NL865" s="226"/>
      <c r="NM865" s="226"/>
      <c r="NN865" s="226"/>
      <c r="NO865" s="226"/>
      <c r="NP865" s="226"/>
      <c r="NQ865" s="226"/>
      <c r="NR865" s="226"/>
      <c r="NS865" s="226"/>
      <c r="NT865" s="226"/>
      <c r="NU865" s="226"/>
      <c r="NV865" s="226"/>
      <c r="NW865" s="226"/>
      <c r="NX865" s="226"/>
      <c r="NY865" s="226"/>
      <c r="NZ865" s="226"/>
      <c r="OA865" s="226"/>
      <c r="OB865" s="226"/>
      <c r="OC865" s="226"/>
      <c r="OD865" s="226"/>
      <c r="OE865" s="226"/>
      <c r="OF865" s="226"/>
      <c r="OG865" s="226"/>
      <c r="OH865" s="226"/>
      <c r="OI865" s="226"/>
      <c r="OJ865" s="226"/>
      <c r="OK865" s="226"/>
      <c r="OL865" s="226"/>
      <c r="OM865" s="226"/>
      <c r="ON865" s="226"/>
      <c r="OO865" s="226"/>
      <c r="OP865" s="226"/>
      <c r="OQ865" s="226"/>
      <c r="OR865" s="226"/>
      <c r="OS865" s="226"/>
      <c r="OT865" s="226"/>
      <c r="OU865" s="226"/>
      <c r="OV865" s="226"/>
      <c r="OW865" s="226"/>
      <c r="OX865" s="226"/>
      <c r="OY865" s="226"/>
      <c r="OZ865" s="226"/>
      <c r="PA865" s="226"/>
      <c r="PB865" s="226"/>
      <c r="PC865" s="226"/>
      <c r="PD865" s="226"/>
      <c r="PE865" s="226"/>
      <c r="PF865" s="226"/>
      <c r="PG865" s="226"/>
      <c r="PH865" s="226"/>
      <c r="PI865" s="226"/>
      <c r="PJ865" s="226"/>
      <c r="PK865" s="226"/>
      <c r="PL865" s="226"/>
      <c r="PM865" s="226"/>
      <c r="PN865" s="226"/>
      <c r="PO865" s="226"/>
      <c r="PP865" s="226"/>
      <c r="PQ865" s="226"/>
      <c r="PR865" s="226"/>
      <c r="PS865" s="226"/>
      <c r="PT865" s="226"/>
      <c r="PU865" s="226"/>
      <c r="PV865" s="226"/>
      <c r="PW865" s="226"/>
      <c r="PX865" s="226"/>
      <c r="PY865" s="226"/>
      <c r="PZ865" s="226"/>
      <c r="QA865" s="226"/>
      <c r="QB865" s="226"/>
      <c r="QC865" s="226"/>
      <c r="QD865" s="226"/>
      <c r="QE865" s="226"/>
      <c r="QF865" s="226"/>
      <c r="QG865" s="226"/>
      <c r="QH865" s="226"/>
      <c r="QI865" s="226"/>
      <c r="QJ865" s="226"/>
      <c r="QK865" s="226"/>
      <c r="QL865" s="226"/>
      <c r="QM865" s="226"/>
      <c r="QN865" s="226"/>
      <c r="QO865" s="226"/>
      <c r="QP865" s="226"/>
      <c r="QQ865" s="226"/>
      <c r="QR865" s="226"/>
      <c r="QS865" s="226"/>
      <c r="QT865" s="226"/>
      <c r="QU865" s="226"/>
      <c r="QV865" s="226"/>
      <c r="QW865" s="226"/>
      <c r="QX865" s="226"/>
      <c r="QY865" s="226"/>
      <c r="QZ865" s="226"/>
      <c r="RA865" s="226"/>
      <c r="RB865" s="226"/>
      <c r="RC865" s="226"/>
      <c r="RD865" s="226"/>
      <c r="RE865" s="226"/>
      <c r="RF865" s="226"/>
      <c r="RG865" s="226"/>
      <c r="RH865" s="226"/>
      <c r="RI865" s="226"/>
      <c r="RJ865" s="226"/>
      <c r="RK865" s="226"/>
      <c r="RL865" s="226"/>
      <c r="RM865" s="226"/>
      <c r="RN865" s="226"/>
      <c r="RO865" s="226"/>
      <c r="RP865" s="226"/>
      <c r="RQ865" s="226"/>
      <c r="RR865" s="226"/>
      <c r="RS865" s="226"/>
      <c r="RT865" s="226"/>
      <c r="RU865" s="226"/>
      <c r="RV865" s="226"/>
      <c r="RW865" s="226"/>
      <c r="RX865" s="226"/>
      <c r="RY865" s="226"/>
      <c r="RZ865" s="226"/>
      <c r="SA865" s="226"/>
      <c r="SB865" s="226"/>
      <c r="SC865" s="226"/>
      <c r="SD865" s="226"/>
      <c r="SE865" s="226"/>
      <c r="SF865" s="226"/>
      <c r="SG865" s="226"/>
      <c r="SH865" s="226"/>
      <c r="SI865" s="226"/>
      <c r="SJ865" s="226"/>
      <c r="SK865" s="226"/>
      <c r="SL865" s="226"/>
      <c r="SM865" s="226"/>
      <c r="SN865" s="226"/>
      <c r="SO865" s="226"/>
      <c r="SP865" s="226"/>
      <c r="SQ865" s="226"/>
      <c r="SR865" s="226"/>
      <c r="SS865" s="226"/>
      <c r="ST865" s="226"/>
      <c r="SU865" s="226"/>
      <c r="SV865" s="226"/>
      <c r="SW865" s="226"/>
      <c r="SX865" s="226"/>
      <c r="SY865" s="226"/>
      <c r="SZ865" s="226"/>
      <c r="TA865" s="226"/>
      <c r="TB865" s="226"/>
      <c r="TC865" s="226"/>
      <c r="TD865" s="226"/>
      <c r="TE865" s="226"/>
      <c r="TF865" s="226"/>
      <c r="TG865" s="226"/>
      <c r="TH865" s="226"/>
      <c r="TI865" s="226"/>
      <c r="TJ865" s="226"/>
      <c r="TK865" s="226"/>
      <c r="TL865" s="226"/>
      <c r="TM865" s="226"/>
      <c r="TN865" s="226"/>
      <c r="TO865" s="226"/>
      <c r="TP865" s="226"/>
      <c r="TQ865" s="226"/>
      <c r="TR865" s="226"/>
      <c r="TS865" s="226"/>
      <c r="TT865" s="226"/>
      <c r="TU865" s="226"/>
      <c r="TV865" s="226"/>
      <c r="TW865" s="226"/>
      <c r="TX865" s="226"/>
      <c r="TY865" s="226"/>
      <c r="TZ865" s="226"/>
      <c r="UA865" s="226"/>
      <c r="UB865" s="226"/>
      <c r="UC865" s="226"/>
      <c r="UD865" s="226"/>
      <c r="UE865" s="226"/>
      <c r="UF865" s="226"/>
      <c r="UG865" s="226"/>
      <c r="UH865" s="226"/>
      <c r="UI865" s="226"/>
      <c r="UJ865" s="226"/>
      <c r="UK865" s="226"/>
      <c r="UL865" s="226"/>
      <c r="UM865" s="226"/>
      <c r="UN865" s="226"/>
      <c r="UO865" s="226"/>
      <c r="UP865" s="226"/>
      <c r="UQ865" s="226"/>
      <c r="UR865" s="226"/>
      <c r="US865" s="226"/>
      <c r="UT865" s="226"/>
      <c r="UU865" s="226"/>
      <c r="UV865" s="226"/>
      <c r="UW865" s="226"/>
      <c r="UX865" s="226"/>
      <c r="UY865" s="226"/>
      <c r="UZ865" s="226"/>
      <c r="VA865" s="226"/>
      <c r="VB865" s="226"/>
      <c r="VC865" s="226"/>
      <c r="VD865" s="226"/>
      <c r="VE865" s="226"/>
      <c r="VF865" s="226"/>
      <c r="VG865" s="226"/>
      <c r="VH865" s="226"/>
      <c r="VI865" s="226"/>
      <c r="VJ865" s="226"/>
      <c r="VK865" s="226"/>
      <c r="VL865" s="226"/>
      <c r="VM865" s="226"/>
      <c r="VN865" s="226"/>
      <c r="VO865" s="226"/>
      <c r="VP865" s="226"/>
      <c r="VQ865" s="226"/>
      <c r="VR865" s="226"/>
      <c r="VS865" s="226"/>
      <c r="VT865" s="226"/>
      <c r="VU865" s="226"/>
      <c r="VV865" s="226"/>
      <c r="VW865" s="226"/>
      <c r="VX865" s="226"/>
      <c r="VY865" s="226"/>
      <c r="VZ865" s="226"/>
      <c r="WA865" s="226"/>
      <c r="WB865" s="226"/>
      <c r="WC865" s="226"/>
      <c r="WD865" s="226"/>
      <c r="WE865" s="226"/>
      <c r="WF865" s="226"/>
      <c r="WG865" s="226"/>
      <c r="WH865" s="226"/>
      <c r="WI865" s="226"/>
      <c r="WJ865" s="226"/>
      <c r="WK865" s="226"/>
      <c r="WL865" s="226"/>
      <c r="WM865" s="226"/>
      <c r="WN865" s="226"/>
      <c r="WO865" s="226"/>
      <c r="WP865" s="226"/>
      <c r="WQ865" s="226"/>
      <c r="WR865" s="226"/>
      <c r="WS865" s="226"/>
      <c r="WT865" s="226"/>
      <c r="WU865" s="226"/>
      <c r="WV865" s="226"/>
      <c r="WW865" s="226"/>
      <c r="WX865" s="226"/>
      <c r="WY865" s="226"/>
      <c r="WZ865" s="226"/>
      <c r="XA865" s="226"/>
      <c r="XB865" s="226"/>
      <c r="XC865" s="226"/>
      <c r="XD865" s="226"/>
      <c r="XE865" s="226"/>
      <c r="XF865" s="226"/>
      <c r="XG865" s="226"/>
      <c r="XH865" s="226"/>
      <c r="XI865" s="226"/>
      <c r="XJ865" s="226"/>
      <c r="XK865" s="226"/>
      <c r="XL865" s="226"/>
      <c r="XM865" s="226"/>
      <c r="XN865" s="226"/>
      <c r="XO865" s="226"/>
      <c r="XP865" s="226"/>
      <c r="XQ865" s="226"/>
      <c r="XR865" s="226"/>
      <c r="XS865" s="226"/>
      <c r="XT865" s="226"/>
      <c r="XU865" s="226"/>
      <c r="XV865" s="226"/>
      <c r="XW865" s="226"/>
      <c r="XX865" s="226"/>
      <c r="XY865" s="226"/>
      <c r="XZ865" s="226"/>
      <c r="YA865" s="226"/>
      <c r="YB865" s="226"/>
      <c r="YC865" s="226"/>
      <c r="YD865" s="226"/>
      <c r="YE865" s="226"/>
      <c r="YF865" s="226"/>
      <c r="YG865" s="226"/>
      <c r="YH865" s="226"/>
      <c r="YI865" s="226"/>
      <c r="YJ865" s="226"/>
      <c r="YK865" s="226"/>
      <c r="YL865" s="226"/>
      <c r="YM865" s="226"/>
      <c r="YN865" s="226"/>
      <c r="YO865" s="226"/>
      <c r="YP865" s="226"/>
      <c r="YQ865" s="226"/>
      <c r="YR865" s="226"/>
      <c r="YS865" s="226"/>
      <c r="YT865" s="226"/>
      <c r="YU865" s="226"/>
      <c r="YV865" s="226"/>
      <c r="YW865" s="226"/>
      <c r="YX865" s="226"/>
      <c r="YY865" s="226"/>
      <c r="YZ865" s="226"/>
      <c r="ZA865" s="226"/>
      <c r="ZB865" s="226"/>
      <c r="ZC865" s="226"/>
      <c r="ZD865" s="226"/>
      <c r="ZE865" s="226"/>
      <c r="ZF865" s="226"/>
      <c r="ZG865" s="226"/>
      <c r="ZH865" s="226"/>
      <c r="ZI865" s="226"/>
      <c r="ZJ865" s="226"/>
      <c r="ZK865" s="226"/>
      <c r="ZL865" s="226"/>
      <c r="ZM865" s="226"/>
      <c r="ZN865" s="226"/>
      <c r="ZO865" s="226"/>
      <c r="ZP865" s="226"/>
      <c r="ZQ865" s="226"/>
      <c r="ZR865" s="226"/>
      <c r="ZS865" s="226"/>
      <c r="ZT865" s="226"/>
      <c r="ZU865" s="226"/>
      <c r="ZV865" s="226"/>
      <c r="ZW865" s="226"/>
      <c r="ZX865" s="226"/>
      <c r="ZY865" s="226"/>
      <c r="ZZ865" s="226"/>
      <c r="AAA865" s="226"/>
      <c r="AAB865" s="226"/>
      <c r="AAC865" s="226"/>
      <c r="AAD865" s="226"/>
      <c r="AAE865" s="226"/>
      <c r="AAF865" s="226"/>
      <c r="AAG865" s="226"/>
      <c r="AAH865" s="226"/>
      <c r="AAI865" s="226"/>
      <c r="AAJ865" s="226"/>
      <c r="AAK865" s="226"/>
      <c r="AAL865" s="226"/>
      <c r="AAM865" s="226"/>
      <c r="AAN865" s="226"/>
      <c r="AAO865" s="226"/>
      <c r="AAP865" s="226"/>
      <c r="AAQ865" s="226"/>
      <c r="AAR865" s="226"/>
      <c r="AAS865" s="226"/>
      <c r="AAT865" s="226"/>
      <c r="AAU865" s="226"/>
      <c r="AAV865" s="226"/>
      <c r="AAW865" s="226"/>
      <c r="AAX865" s="226"/>
      <c r="AAY865" s="226"/>
      <c r="AAZ865" s="226"/>
      <c r="ABA865" s="226"/>
      <c r="ABB865" s="226"/>
      <c r="ABC865" s="226"/>
      <c r="ABD865" s="226"/>
      <c r="ABE865" s="226"/>
      <c r="ABF865" s="226"/>
      <c r="ABG865" s="226"/>
      <c r="ABH865" s="226"/>
      <c r="ABI865" s="226"/>
      <c r="ABJ865" s="226"/>
      <c r="ABK865" s="226"/>
      <c r="ABL865" s="226"/>
      <c r="ABM865" s="226"/>
      <c r="ABN865" s="226"/>
      <c r="ABO865" s="226"/>
      <c r="ABP865" s="226"/>
      <c r="ABQ865" s="226"/>
      <c r="ABR865" s="226"/>
      <c r="ABS865" s="226"/>
      <c r="ABT865" s="226"/>
      <c r="ABU865" s="226"/>
      <c r="ABV865" s="226"/>
      <c r="ABW865" s="226"/>
      <c r="ABX865" s="226"/>
      <c r="ABY865" s="226"/>
      <c r="ABZ865" s="226"/>
      <c r="ACA865" s="226"/>
      <c r="ACB865" s="226"/>
      <c r="ACC865" s="226"/>
      <c r="ACD865" s="226"/>
      <c r="ACE865" s="226"/>
      <c r="ACF865" s="226"/>
      <c r="ACG865" s="226"/>
      <c r="ACH865" s="226"/>
      <c r="ACI865" s="226"/>
      <c r="ACJ865" s="226"/>
      <c r="ACK865" s="226"/>
      <c r="ACL865" s="226"/>
      <c r="ACM865" s="226"/>
      <c r="ACN865" s="226"/>
      <c r="ACO865" s="226"/>
      <c r="ACP865" s="226"/>
      <c r="ACQ865" s="226"/>
      <c r="ACR865" s="226"/>
      <c r="ACS865" s="226"/>
      <c r="ACT865" s="226"/>
      <c r="ACU865" s="226"/>
      <c r="ACV865" s="226"/>
      <c r="ACW865" s="226"/>
      <c r="ACX865" s="226"/>
      <c r="ACY865" s="226"/>
      <c r="ACZ865" s="226"/>
      <c r="ADA865" s="226"/>
      <c r="ADB865" s="226"/>
      <c r="ADC865" s="226"/>
      <c r="ADD865" s="226"/>
      <c r="ADE865" s="226"/>
      <c r="ADF865" s="226"/>
      <c r="ADG865" s="226"/>
      <c r="ADH865" s="226"/>
      <c r="ADI865" s="226"/>
      <c r="ADJ865" s="226"/>
      <c r="ADK865" s="226"/>
      <c r="ADL865" s="226"/>
      <c r="ADM865" s="226"/>
      <c r="ADN865" s="226"/>
      <c r="ADO865" s="226"/>
      <c r="ADP865" s="226"/>
      <c r="ADQ865" s="226"/>
      <c r="ADR865" s="226"/>
      <c r="ADS865" s="226"/>
      <c r="ADT865" s="226"/>
      <c r="ADU865" s="226"/>
      <c r="ADV865" s="226"/>
      <c r="ADW865" s="226"/>
      <c r="ADX865" s="226"/>
      <c r="ADY865" s="226"/>
      <c r="ADZ865" s="226"/>
      <c r="AEA865" s="226"/>
      <c r="AEB865" s="226"/>
      <c r="AEC865" s="226"/>
      <c r="AED865" s="226"/>
      <c r="AEE865" s="226"/>
      <c r="AEF865" s="226"/>
      <c r="AEG865" s="226"/>
      <c r="AEH865" s="226"/>
      <c r="AEI865" s="226"/>
      <c r="AEJ865" s="226"/>
      <c r="AEK865" s="226"/>
      <c r="AEL865" s="226"/>
      <c r="AEM865" s="226"/>
      <c r="AEN865" s="226"/>
      <c r="AEO865" s="226"/>
      <c r="AEP865" s="226"/>
      <c r="AEQ865" s="226"/>
      <c r="AER865" s="226"/>
      <c r="AES865" s="226"/>
      <c r="AET865" s="226"/>
      <c r="AEU865" s="226"/>
      <c r="AEV865" s="226"/>
      <c r="AEW865" s="226"/>
      <c r="AEX865" s="226"/>
      <c r="AEY865" s="226"/>
      <c r="AEZ865" s="226"/>
      <c r="AFA865" s="226"/>
      <c r="AFB865" s="226"/>
      <c r="AFC865" s="226"/>
      <c r="AFD865" s="226"/>
      <c r="AFE865" s="226"/>
      <c r="AFF865" s="226"/>
      <c r="AFG865" s="226"/>
      <c r="AFH865" s="226"/>
      <c r="AFI865" s="226"/>
      <c r="AFJ865" s="226"/>
      <c r="AFK865" s="226"/>
      <c r="AFL865" s="226"/>
      <c r="AFM865" s="226"/>
      <c r="AFN865" s="226"/>
      <c r="AFO865" s="226"/>
      <c r="AFP865" s="226"/>
      <c r="AFQ865" s="226"/>
      <c r="AFR865" s="226"/>
      <c r="AFS865" s="226"/>
      <c r="AFT865" s="226"/>
      <c r="AFU865" s="226"/>
      <c r="AFV865" s="226"/>
      <c r="AFW865" s="226"/>
      <c r="AFX865" s="226"/>
      <c r="AFY865" s="226"/>
      <c r="AFZ865" s="226"/>
      <c r="AGA865" s="226"/>
      <c r="AGB865" s="226"/>
      <c r="AGC865" s="226"/>
      <c r="AGD865" s="226"/>
      <c r="AGE865" s="226"/>
      <c r="AGF865" s="226"/>
      <c r="AGG865" s="226"/>
      <c r="AGH865" s="226"/>
      <c r="AGI865" s="226"/>
      <c r="AGJ865" s="226"/>
      <c r="AGK865" s="226"/>
      <c r="AGL865" s="226"/>
      <c r="AGM865" s="226"/>
      <c r="AGN865" s="226"/>
      <c r="AGO865" s="226"/>
      <c r="AGP865" s="226"/>
      <c r="AGQ865" s="226"/>
      <c r="AGR865" s="226"/>
      <c r="AGS865" s="226"/>
      <c r="AGT865" s="226"/>
      <c r="AGU865" s="226"/>
      <c r="AGV865" s="226"/>
      <c r="AGW865" s="226"/>
      <c r="AGX865" s="226"/>
      <c r="AGY865" s="226"/>
      <c r="AGZ865" s="226"/>
      <c r="AHA865" s="226"/>
      <c r="AHB865" s="226"/>
      <c r="AHC865" s="226"/>
      <c r="AHD865" s="226"/>
      <c r="AHE865" s="226"/>
      <c r="AHF865" s="226"/>
      <c r="AHG865" s="226"/>
      <c r="AHH865" s="226"/>
      <c r="AHI865" s="226"/>
      <c r="AHJ865" s="226"/>
      <c r="AHK865" s="226"/>
      <c r="AHL865" s="226"/>
      <c r="AHM865" s="226"/>
      <c r="AHN865" s="226"/>
      <c r="AHO865" s="226"/>
      <c r="AHP865" s="226"/>
      <c r="AHQ865" s="226"/>
      <c r="AHR865" s="226"/>
      <c r="AHS865" s="226"/>
      <c r="AHT865" s="226"/>
      <c r="AHU865" s="226"/>
      <c r="AHV865" s="226"/>
      <c r="AHW865" s="226"/>
      <c r="AHX865" s="226"/>
      <c r="AHY865" s="226"/>
      <c r="AHZ865" s="226"/>
      <c r="AIA865" s="226"/>
      <c r="AIB865" s="226"/>
      <c r="AIC865" s="226"/>
      <c r="AID865" s="226"/>
      <c r="AIE865" s="226"/>
      <c r="AIF865" s="226"/>
      <c r="AIG865" s="226"/>
      <c r="AIH865" s="226"/>
      <c r="AII865" s="226"/>
      <c r="AIJ865" s="226"/>
      <c r="AIK865" s="226"/>
      <c r="AIL865" s="226"/>
      <c r="AIM865" s="226"/>
      <c r="AIN865" s="226"/>
      <c r="AIO865" s="226"/>
      <c r="AIP865" s="226"/>
      <c r="AIQ865" s="226"/>
      <c r="AIR865" s="226"/>
      <c r="AIS865" s="226"/>
      <c r="AIT865" s="226"/>
      <c r="AIU865" s="226"/>
      <c r="AIV865" s="226"/>
      <c r="AIW865" s="226"/>
      <c r="AIX865" s="226"/>
      <c r="AIY865" s="226"/>
      <c r="AIZ865" s="226"/>
      <c r="AJA865" s="226"/>
      <c r="AJB865" s="226"/>
      <c r="AJC865" s="226"/>
      <c r="AJD865" s="226"/>
      <c r="AJE865" s="226"/>
      <c r="AJF865" s="226"/>
      <c r="AJG865" s="226"/>
      <c r="AJH865" s="226"/>
      <c r="AJI865" s="226"/>
      <c r="AJJ865" s="226"/>
      <c r="AJK865" s="226"/>
      <c r="AJL865" s="226"/>
      <c r="AJM865" s="226"/>
      <c r="AJN865" s="226"/>
      <c r="AJO865" s="226"/>
      <c r="AJP865" s="226"/>
      <c r="AJQ865" s="226"/>
      <c r="AJR865" s="226"/>
      <c r="AJS865" s="226"/>
      <c r="AJT865" s="226"/>
      <c r="AJU865" s="226"/>
      <c r="AJV865" s="226"/>
      <c r="AJW865" s="226"/>
      <c r="AJX865" s="226"/>
      <c r="AJY865" s="226"/>
      <c r="AJZ865" s="226"/>
      <c r="AKA865" s="226"/>
      <c r="AKB865" s="226"/>
      <c r="AKC865" s="226"/>
      <c r="AKD865" s="226"/>
      <c r="AKE865" s="226"/>
      <c r="AKF865" s="226"/>
      <c r="AKG865" s="226"/>
      <c r="AKH865" s="226"/>
      <c r="AKI865" s="226"/>
      <c r="AKJ865" s="226"/>
      <c r="AKK865" s="226"/>
      <c r="AKL865" s="226"/>
      <c r="AKM865" s="226"/>
      <c r="AKN865" s="226"/>
      <c r="AKO865" s="226"/>
      <c r="AKP865" s="226"/>
      <c r="AKQ865" s="226"/>
      <c r="AKR865" s="226"/>
      <c r="AKS865" s="226"/>
      <c r="AKT865" s="226"/>
      <c r="AKU865" s="226"/>
      <c r="AKV865" s="226"/>
      <c r="AKW865" s="226"/>
      <c r="AKX865" s="226"/>
      <c r="AKY865" s="226"/>
      <c r="AKZ865" s="226"/>
      <c r="ALA865" s="226"/>
      <c r="ALB865" s="226"/>
      <c r="ALC865" s="226"/>
      <c r="ALD865" s="226"/>
      <c r="ALE865" s="226"/>
      <c r="ALF865" s="226"/>
      <c r="ALG865" s="226"/>
      <c r="ALH865" s="226"/>
      <c r="ALI865" s="226"/>
      <c r="ALJ865" s="226"/>
      <c r="ALK865" s="226"/>
      <c r="ALL865" s="226"/>
      <c r="ALM865" s="226"/>
      <c r="ALN865" s="226"/>
      <c r="ALO865" s="226"/>
      <c r="ALP865" s="226"/>
      <c r="ALQ865" s="226"/>
      <c r="ALR865" s="226"/>
      <c r="ALS865" s="226"/>
      <c r="ALT865" s="226"/>
      <c r="ALU865" s="226"/>
      <c r="ALV865" s="226"/>
      <c r="ALW865" s="226"/>
      <c r="ALX865" s="226"/>
      <c r="ALY865" s="226"/>
      <c r="ALZ865" s="226"/>
      <c r="AMA865" s="226"/>
      <c r="AMB865" s="226"/>
      <c r="AMC865" s="226"/>
      <c r="AMD865" s="226"/>
      <c r="AME865" s="226"/>
      <c r="AMF865" s="226"/>
      <c r="AMG865" s="226"/>
      <c r="AMH865" s="226"/>
      <c r="AMI865" s="226"/>
      <c r="AMJ865" s="226"/>
      <c r="AMK865" s="226"/>
      <c r="AML865" s="226"/>
      <c r="AMM865" s="226"/>
      <c r="AMN865" s="226"/>
      <c r="AMO865" s="226"/>
      <c r="AMP865" s="226"/>
      <c r="AMQ865" s="226"/>
      <c r="AMR865" s="226"/>
      <c r="AMS865" s="226"/>
      <c r="AMT865" s="226"/>
      <c r="AMU865" s="226"/>
      <c r="AMV865" s="226"/>
      <c r="AMW865" s="226"/>
      <c r="AMX865" s="226"/>
    </row>
    <row r="866" spans="1:1038" s="288" customFormat="1" ht="18" customHeight="1">
      <c r="A866" s="549" t="s">
        <v>2392</v>
      </c>
      <c r="B866" s="283" t="s">
        <v>1647</v>
      </c>
      <c r="C866" s="227"/>
      <c r="D866" s="284" t="s">
        <v>1279</v>
      </c>
      <c r="E866" s="227">
        <v>102</v>
      </c>
      <c r="F866" s="227">
        <v>2</v>
      </c>
      <c r="G866" s="286" t="str">
        <f t="shared" si="601"/>
        <v>102-2</v>
      </c>
      <c r="H866" s="227">
        <v>57.5</v>
      </c>
      <c r="I866" s="227">
        <v>95</v>
      </c>
      <c r="J866" s="477">
        <f t="shared" si="605"/>
        <v>0</v>
      </c>
      <c r="K866" s="478" t="b">
        <f>IF(J869=1,IF(((VLOOKUP($G866,[4]Depth_Lookup!$A$3:$J$550,9,FALSE))-(I866/100))=0,"Good",IF(((VLOOKUP($G866,[4]Depth_Lookup!$A$3:$J$550,9,FALSE))-(I866/100))&gt;0,"Too Short","Too Long")))</f>
        <v>0</v>
      </c>
      <c r="L866" s="171">
        <f>(VLOOKUP($G866,Depth_Lookup!$A$3:$J$410,10,FALSE))+(H866/100)</f>
        <v>268.21999999999997</v>
      </c>
      <c r="M866" s="171">
        <f>(VLOOKUP($G866,Depth_Lookup!$A$3:$J$410,10,FALSE))+(I866/100)</f>
        <v>268.59499999999997</v>
      </c>
      <c r="N866" s="230" t="s">
        <v>2406</v>
      </c>
      <c r="O866" s="227">
        <v>1</v>
      </c>
      <c r="P866" s="227" t="s">
        <v>853</v>
      </c>
      <c r="Q866" s="227" t="s">
        <v>125</v>
      </c>
      <c r="R866" s="286" t="str">
        <f t="shared" si="602"/>
        <v>SerpentinizedHarzburgite</v>
      </c>
      <c r="S866" s="227" t="s">
        <v>2400</v>
      </c>
      <c r="T866" s="227" t="s">
        <v>700</v>
      </c>
      <c r="U866" s="227" t="s">
        <v>108</v>
      </c>
      <c r="V866" s="227" t="s">
        <v>509</v>
      </c>
      <c r="W866" s="227" t="s">
        <v>2393</v>
      </c>
      <c r="X866" s="287">
        <f>VLOOKUP(W866,[4]definitions_list_lookup!$A$13:$B$19,2,0)</f>
        <v>5</v>
      </c>
      <c r="Y866" s="227" t="s">
        <v>90</v>
      </c>
      <c r="Z866" s="227" t="s">
        <v>91</v>
      </c>
      <c r="AA866" s="227"/>
      <c r="AB866" s="227"/>
      <c r="AC866" s="227"/>
      <c r="AD866" s="227"/>
      <c r="AE866" s="233"/>
      <c r="AF866" s="286" t="e">
        <f>VLOOKUP(AE866,[4]definitions_list_mag!$V$12:$W$15,2,0)</f>
        <v>#N/A</v>
      </c>
      <c r="AG866" s="237"/>
      <c r="AH866" s="227"/>
      <c r="AI866" s="240">
        <f t="shared" si="606"/>
        <v>72</v>
      </c>
      <c r="AJ866" s="227"/>
      <c r="AK866" s="227"/>
      <c r="AL866" s="227"/>
      <c r="AM866" s="227"/>
      <c r="AN866" s="227"/>
      <c r="AO866" s="240"/>
      <c r="AP866" s="227"/>
      <c r="AQ866" s="227"/>
      <c r="AR866" s="227"/>
      <c r="AS866" s="227"/>
      <c r="AT866" s="227"/>
      <c r="AU866" s="240">
        <v>2</v>
      </c>
      <c r="AV866" s="227">
        <v>1</v>
      </c>
      <c r="AW866" s="227">
        <v>0.5</v>
      </c>
      <c r="AX866" s="227" t="s">
        <v>110</v>
      </c>
      <c r="AY866" s="227" t="s">
        <v>103</v>
      </c>
      <c r="AZ866" s="227"/>
      <c r="BA866" s="240">
        <v>25</v>
      </c>
      <c r="BB866" s="227">
        <v>7</v>
      </c>
      <c r="BC866" s="227">
        <v>4</v>
      </c>
      <c r="BD866" s="227" t="s">
        <v>118</v>
      </c>
      <c r="BE866" s="227" t="s">
        <v>103</v>
      </c>
      <c r="BF866" s="227"/>
      <c r="BG866" s="240"/>
      <c r="BH866" s="227"/>
      <c r="BI866" s="227"/>
      <c r="BJ866" s="227"/>
      <c r="BK866" s="227"/>
      <c r="BL866" s="227"/>
      <c r="BM866" s="240">
        <v>1</v>
      </c>
      <c r="BN866" s="227">
        <v>1</v>
      </c>
      <c r="BO866" s="227">
        <v>0.5</v>
      </c>
      <c r="BP866" s="227"/>
      <c r="BQ866" s="227"/>
      <c r="BR866" s="227"/>
      <c r="BS866" s="227"/>
      <c r="BT866" s="227"/>
      <c r="BU866" s="227"/>
      <c r="BV866" s="227"/>
      <c r="BW866" s="227"/>
      <c r="BX866" s="227"/>
      <c r="BY866" s="240"/>
      <c r="BZ866" s="227"/>
      <c r="CA866" s="227"/>
      <c r="CB866" s="227"/>
      <c r="CC866" s="227"/>
      <c r="CD866" s="227"/>
      <c r="CE866" s="227"/>
      <c r="CF866" s="290">
        <f t="shared" si="603"/>
        <v>100</v>
      </c>
      <c r="CG866" s="148"/>
      <c r="CH866" s="149" t="s">
        <v>2404</v>
      </c>
      <c r="CI866" s="149">
        <v>85</v>
      </c>
      <c r="CJ866" s="149" t="s">
        <v>514</v>
      </c>
      <c r="CK866" s="151"/>
      <c r="CL866" s="152"/>
      <c r="CM866" s="152"/>
      <c r="CN866" s="152"/>
      <c r="CO866" s="152"/>
      <c r="CP866" s="152"/>
      <c r="CQ866" s="152"/>
      <c r="CR866" s="152"/>
      <c r="CS866" s="152"/>
      <c r="CT866" s="152"/>
      <c r="CU866" s="152"/>
      <c r="CV866" s="152"/>
      <c r="CW866" s="152"/>
      <c r="CX866" s="152"/>
      <c r="CY866" s="152"/>
      <c r="CZ866" s="152"/>
      <c r="DA866" s="152"/>
      <c r="DB866" s="152">
        <v>80</v>
      </c>
      <c r="DC866" s="240">
        <v>20</v>
      </c>
      <c r="DD866" s="152"/>
      <c r="DE866" s="152"/>
      <c r="DF866" s="152"/>
      <c r="DG866" s="152"/>
      <c r="DH866" s="152"/>
      <c r="DI866" s="152"/>
      <c r="DJ866" s="152"/>
      <c r="DK866" s="208">
        <f t="shared" si="604"/>
        <v>100</v>
      </c>
      <c r="DL866" s="148"/>
      <c r="DM866" s="152"/>
      <c r="DN866" s="152"/>
      <c r="DO866" s="153"/>
      <c r="DQ866" s="148"/>
      <c r="DR866" s="153"/>
      <c r="DS866" s="148"/>
      <c r="DT866" s="261" t="s">
        <v>2397</v>
      </c>
      <c r="DU866" s="229"/>
      <c r="DV866" s="229"/>
      <c r="DW866" s="291" t="e">
        <f>VLOOKUP(P866,[4]definitions_list_lookup!$K$30:$L$54,2,0)</f>
        <v>#N/A</v>
      </c>
      <c r="DX866" s="154" t="s">
        <v>1838</v>
      </c>
      <c r="DY866" s="154" t="s">
        <v>2395</v>
      </c>
      <c r="DZ866" s="479"/>
      <c r="EA866" s="292"/>
      <c r="EB866" s="229"/>
      <c r="EC866" s="292"/>
      <c r="ED866" s="229" t="s">
        <v>2517</v>
      </c>
      <c r="EE866" s="293"/>
      <c r="EF866" s="294"/>
      <c r="EG866" s="293"/>
      <c r="EH866" s="295"/>
      <c r="EI866" s="296"/>
      <c r="EJ866" s="297"/>
      <c r="EK866" s="298"/>
      <c r="EL866" s="293"/>
      <c r="EM866" s="295"/>
      <c r="EN866" s="295" t="s">
        <v>1448</v>
      </c>
      <c r="EO866" s="321"/>
      <c r="EP866" s="321"/>
      <c r="EQ866" s="321"/>
      <c r="ER866" s="321"/>
      <c r="ES866" s="321"/>
      <c r="ET866" s="321"/>
      <c r="EU866" s="321"/>
      <c r="EV866" s="322">
        <v>31</v>
      </c>
      <c r="EW866" s="322">
        <v>270</v>
      </c>
      <c r="EX866" s="322">
        <v>23</v>
      </c>
      <c r="EY866" s="322">
        <v>0</v>
      </c>
      <c r="EZ866" s="192">
        <f t="shared" si="574"/>
        <v>125.2390931973344</v>
      </c>
      <c r="FA866" s="192">
        <f t="shared" si="575"/>
        <v>125.2390931973344</v>
      </c>
      <c r="FB866" s="192">
        <f t="shared" si="576"/>
        <v>53.659147161511299</v>
      </c>
      <c r="FC866" s="192">
        <f t="shared" si="577"/>
        <v>215.2390931973344</v>
      </c>
      <c r="FD866" s="192">
        <f t="shared" si="578"/>
        <v>36.340852838488701</v>
      </c>
      <c r="FE866" s="193">
        <f t="shared" si="579"/>
        <v>305.2390931973344</v>
      </c>
      <c r="FF866" s="194">
        <f t="shared" si="580"/>
        <v>36.340852838488701</v>
      </c>
      <c r="FG866" s="293"/>
      <c r="FH866" s="295"/>
      <c r="FI866" s="778">
        <f t="shared" si="582"/>
        <v>0</v>
      </c>
      <c r="FJ866" s="779">
        <f t="shared" si="583"/>
        <v>36.340852838488701</v>
      </c>
      <c r="FK866" s="779">
        <f t="shared" si="584"/>
        <v>53.659147161511299</v>
      </c>
      <c r="FL866" s="780">
        <f t="shared" si="585"/>
        <v>0.93652879178054171</v>
      </c>
      <c r="FM866" s="169">
        <f t="shared" si="586"/>
        <v>0.80550596223168258</v>
      </c>
      <c r="FN866" s="783">
        <f t="shared" si="587"/>
        <v>0</v>
      </c>
      <c r="FO866" s="227"/>
      <c r="FP866" s="227"/>
      <c r="FQ866" s="227"/>
      <c r="FR866" s="227"/>
      <c r="FS866" s="227"/>
      <c r="FT866" s="227"/>
      <c r="FU866" s="227"/>
      <c r="FV866" s="227"/>
      <c r="FW866" s="227"/>
      <c r="FX866" s="227"/>
      <c r="FY866" s="227"/>
      <c r="FZ866" s="227"/>
      <c r="GA866" s="227"/>
      <c r="GB866" s="227"/>
      <c r="GC866" s="227"/>
      <c r="GD866" s="227"/>
      <c r="GE866" s="227"/>
      <c r="GF866" s="227"/>
      <c r="GG866" s="227"/>
      <c r="GH866" s="227"/>
      <c r="GI866" s="227"/>
      <c r="GJ866" s="227"/>
      <c r="GK866" s="227"/>
      <c r="GL866" s="227"/>
      <c r="GM866" s="227"/>
      <c r="GN866" s="227"/>
      <c r="GO866" s="227"/>
      <c r="GP866" s="227"/>
      <c r="GQ866" s="227"/>
      <c r="GR866" s="227"/>
      <c r="GS866" s="227"/>
      <c r="GT866" s="227"/>
      <c r="GU866" s="227"/>
      <c r="GV866" s="227"/>
      <c r="GW866" s="227"/>
      <c r="GX866" s="227"/>
      <c r="GY866" s="227"/>
      <c r="GZ866" s="227"/>
      <c r="HA866" s="227"/>
      <c r="HB866" s="227"/>
      <c r="HC866" s="227"/>
      <c r="HD866" s="227"/>
      <c r="HE866" s="227"/>
      <c r="HF866" s="227"/>
      <c r="HG866" s="227"/>
      <c r="HH866" s="227"/>
      <c r="HI866" s="227"/>
      <c r="HJ866" s="227"/>
      <c r="HK866" s="227"/>
      <c r="HL866" s="227"/>
      <c r="HM866" s="227"/>
      <c r="HN866" s="227"/>
      <c r="HO866" s="227"/>
      <c r="HP866" s="227"/>
      <c r="HQ866" s="227"/>
      <c r="HR866" s="227"/>
      <c r="HS866" s="227"/>
      <c r="HT866" s="227"/>
      <c r="HU866" s="227"/>
      <c r="HV866" s="227"/>
      <c r="HW866" s="227"/>
      <c r="HX866" s="227"/>
      <c r="HY866" s="227"/>
      <c r="HZ866" s="227"/>
      <c r="IA866" s="227"/>
      <c r="IB866" s="227"/>
      <c r="IC866" s="227"/>
      <c r="ID866" s="227"/>
      <c r="IE866" s="227"/>
      <c r="IF866" s="227"/>
      <c r="IG866" s="227"/>
      <c r="IH866" s="227"/>
      <c r="II866" s="227"/>
      <c r="IJ866" s="227"/>
      <c r="IK866" s="227"/>
      <c r="IL866" s="227"/>
      <c r="IM866" s="227"/>
      <c r="IN866" s="227"/>
      <c r="IO866" s="227"/>
      <c r="IP866" s="227"/>
      <c r="IQ866" s="227"/>
      <c r="IR866" s="227"/>
      <c r="IS866" s="227"/>
      <c r="IT866" s="227"/>
      <c r="IU866" s="227"/>
      <c r="IV866" s="227"/>
      <c r="IW866" s="227"/>
      <c r="IX866" s="227"/>
      <c r="IY866" s="227"/>
      <c r="IZ866" s="227"/>
      <c r="JA866" s="227"/>
      <c r="JB866" s="227"/>
      <c r="JC866" s="227"/>
      <c r="JD866" s="227"/>
      <c r="JE866" s="227"/>
      <c r="JF866" s="227"/>
      <c r="JG866" s="227"/>
      <c r="JH866" s="227"/>
      <c r="JI866" s="227"/>
      <c r="JJ866" s="227"/>
      <c r="JK866" s="227"/>
      <c r="JL866" s="227"/>
      <c r="JM866" s="227"/>
      <c r="JN866" s="227"/>
      <c r="JO866" s="227"/>
      <c r="JP866" s="227"/>
      <c r="JQ866" s="227"/>
      <c r="JR866" s="227"/>
      <c r="JS866" s="227"/>
      <c r="JT866" s="227"/>
      <c r="JU866" s="227"/>
      <c r="JV866" s="227"/>
      <c r="JW866" s="227"/>
      <c r="JX866" s="227"/>
      <c r="JY866" s="227"/>
      <c r="JZ866" s="227"/>
      <c r="KA866" s="227"/>
      <c r="KB866" s="227"/>
      <c r="KC866" s="227"/>
      <c r="KD866" s="227"/>
      <c r="KE866" s="227"/>
      <c r="KF866" s="227"/>
      <c r="KG866" s="227"/>
      <c r="KH866" s="227"/>
      <c r="KI866" s="227"/>
      <c r="KJ866" s="227"/>
      <c r="KK866" s="227"/>
      <c r="KL866" s="227"/>
      <c r="KM866" s="227"/>
      <c r="KN866" s="227"/>
      <c r="KO866" s="227"/>
      <c r="KP866" s="227"/>
      <c r="KQ866" s="227"/>
      <c r="KR866" s="227"/>
      <c r="KS866" s="227"/>
      <c r="KT866" s="227"/>
      <c r="KU866" s="227"/>
      <c r="KV866" s="227"/>
      <c r="KW866" s="227"/>
      <c r="KX866" s="227"/>
      <c r="KY866" s="227"/>
      <c r="KZ866" s="227"/>
      <c r="LA866" s="227"/>
      <c r="LB866" s="227"/>
      <c r="LC866" s="227"/>
      <c r="LD866" s="227"/>
      <c r="LE866" s="227"/>
      <c r="LF866" s="227"/>
      <c r="LG866" s="227"/>
      <c r="LH866" s="227"/>
      <c r="LI866" s="227"/>
      <c r="LJ866" s="227"/>
      <c r="LK866" s="227"/>
      <c r="LL866" s="227"/>
      <c r="LM866" s="227"/>
      <c r="LN866" s="227"/>
      <c r="LO866" s="227"/>
      <c r="LP866" s="227"/>
      <c r="LQ866" s="227"/>
      <c r="LR866" s="227"/>
      <c r="LS866" s="227"/>
      <c r="LT866" s="227"/>
      <c r="LU866" s="227"/>
      <c r="LV866" s="227"/>
      <c r="LW866" s="227"/>
      <c r="LX866" s="227"/>
      <c r="LY866" s="227"/>
      <c r="LZ866" s="227"/>
      <c r="MA866" s="227"/>
      <c r="MB866" s="227"/>
      <c r="MC866" s="227"/>
      <c r="MD866" s="227"/>
      <c r="ME866" s="227"/>
      <c r="MF866" s="227"/>
      <c r="MG866" s="227"/>
      <c r="MH866" s="227"/>
      <c r="MI866" s="227"/>
      <c r="MJ866" s="227"/>
      <c r="MK866" s="227"/>
      <c r="ML866" s="227"/>
      <c r="MM866" s="227"/>
      <c r="MN866" s="227"/>
      <c r="MO866" s="227"/>
      <c r="MP866" s="227"/>
      <c r="MQ866" s="227"/>
      <c r="MR866" s="227"/>
      <c r="MS866" s="227"/>
      <c r="MT866" s="227"/>
      <c r="MU866" s="227"/>
      <c r="MV866" s="227"/>
      <c r="MW866" s="227"/>
      <c r="MX866" s="227"/>
      <c r="MY866" s="227"/>
      <c r="MZ866" s="227"/>
      <c r="NA866" s="227"/>
      <c r="NB866" s="227"/>
      <c r="NC866" s="227"/>
      <c r="ND866" s="227"/>
      <c r="NE866" s="227"/>
      <c r="NF866" s="227"/>
      <c r="NG866" s="227"/>
      <c r="NH866" s="227"/>
      <c r="NI866" s="227"/>
      <c r="NJ866" s="227"/>
      <c r="NK866" s="227"/>
      <c r="NL866" s="227"/>
      <c r="NM866" s="227"/>
      <c r="NN866" s="227"/>
      <c r="NO866" s="227"/>
      <c r="NP866" s="227"/>
      <c r="NQ866" s="227"/>
      <c r="NR866" s="227"/>
      <c r="NS866" s="227"/>
      <c r="NT866" s="227"/>
      <c r="NU866" s="227"/>
      <c r="NV866" s="227"/>
      <c r="NW866" s="227"/>
      <c r="NX866" s="227"/>
      <c r="NY866" s="227"/>
      <c r="NZ866" s="227"/>
      <c r="OA866" s="227"/>
      <c r="OB866" s="227"/>
      <c r="OC866" s="227"/>
      <c r="OD866" s="227"/>
      <c r="OE866" s="227"/>
      <c r="OF866" s="227"/>
      <c r="OG866" s="227"/>
      <c r="OH866" s="227"/>
      <c r="OI866" s="227"/>
      <c r="OJ866" s="227"/>
      <c r="OK866" s="227"/>
      <c r="OL866" s="227"/>
      <c r="OM866" s="227"/>
      <c r="ON866" s="227"/>
      <c r="OO866" s="227"/>
      <c r="OP866" s="227"/>
      <c r="OQ866" s="227"/>
      <c r="OR866" s="227"/>
      <c r="OS866" s="227"/>
      <c r="OT866" s="227"/>
      <c r="OU866" s="227"/>
      <c r="OV866" s="227"/>
      <c r="OW866" s="227"/>
      <c r="OX866" s="227"/>
      <c r="OY866" s="227"/>
      <c r="OZ866" s="227"/>
      <c r="PA866" s="227"/>
      <c r="PB866" s="227"/>
      <c r="PC866" s="227"/>
      <c r="PD866" s="227"/>
      <c r="PE866" s="227"/>
      <c r="PF866" s="227"/>
      <c r="PG866" s="227"/>
      <c r="PH866" s="227"/>
      <c r="PI866" s="227"/>
      <c r="PJ866" s="227"/>
      <c r="PK866" s="227"/>
      <c r="PL866" s="227"/>
      <c r="PM866" s="227"/>
      <c r="PN866" s="227"/>
      <c r="PO866" s="227"/>
      <c r="PP866" s="227"/>
      <c r="PQ866" s="227"/>
      <c r="PR866" s="227"/>
      <c r="PS866" s="227"/>
      <c r="PT866" s="227"/>
      <c r="PU866" s="227"/>
      <c r="PV866" s="227"/>
      <c r="PW866" s="227"/>
      <c r="PX866" s="227"/>
      <c r="PY866" s="227"/>
      <c r="PZ866" s="227"/>
      <c r="QA866" s="227"/>
      <c r="QB866" s="227"/>
      <c r="QC866" s="227"/>
      <c r="QD866" s="227"/>
      <c r="QE866" s="227"/>
      <c r="QF866" s="227"/>
      <c r="QG866" s="227"/>
      <c r="QH866" s="227"/>
      <c r="QI866" s="227"/>
      <c r="QJ866" s="227"/>
      <c r="QK866" s="227"/>
      <c r="QL866" s="227"/>
      <c r="QM866" s="227"/>
      <c r="QN866" s="227"/>
      <c r="QO866" s="227"/>
      <c r="QP866" s="227"/>
      <c r="QQ866" s="227"/>
      <c r="QR866" s="227"/>
      <c r="QS866" s="227"/>
      <c r="QT866" s="227"/>
      <c r="QU866" s="227"/>
      <c r="QV866" s="227"/>
      <c r="QW866" s="227"/>
      <c r="QX866" s="227"/>
      <c r="QY866" s="227"/>
      <c r="QZ866" s="227"/>
      <c r="RA866" s="227"/>
      <c r="RB866" s="227"/>
      <c r="RC866" s="227"/>
      <c r="RD866" s="227"/>
      <c r="RE866" s="227"/>
      <c r="RF866" s="227"/>
      <c r="RG866" s="227"/>
      <c r="RH866" s="227"/>
      <c r="RI866" s="227"/>
      <c r="RJ866" s="227"/>
      <c r="RK866" s="227"/>
      <c r="RL866" s="227"/>
      <c r="RM866" s="227"/>
      <c r="RN866" s="227"/>
      <c r="RO866" s="227"/>
      <c r="RP866" s="227"/>
      <c r="RQ866" s="227"/>
      <c r="RR866" s="227"/>
      <c r="RS866" s="227"/>
      <c r="RT866" s="227"/>
      <c r="RU866" s="227"/>
      <c r="RV866" s="227"/>
      <c r="RW866" s="227"/>
      <c r="RX866" s="227"/>
      <c r="RY866" s="227"/>
      <c r="RZ866" s="227"/>
      <c r="SA866" s="227"/>
      <c r="SB866" s="227"/>
      <c r="SC866" s="227"/>
      <c r="SD866" s="227"/>
      <c r="SE866" s="227"/>
      <c r="SF866" s="227"/>
      <c r="SG866" s="227"/>
      <c r="SH866" s="227"/>
      <c r="SI866" s="227"/>
      <c r="SJ866" s="227"/>
      <c r="SK866" s="227"/>
      <c r="SL866" s="227"/>
      <c r="SM866" s="227"/>
      <c r="SN866" s="227"/>
      <c r="SO866" s="227"/>
      <c r="SP866" s="227"/>
      <c r="SQ866" s="227"/>
      <c r="SR866" s="227"/>
      <c r="SS866" s="227"/>
      <c r="ST866" s="227"/>
      <c r="SU866" s="227"/>
      <c r="SV866" s="227"/>
      <c r="SW866" s="227"/>
      <c r="SX866" s="227"/>
      <c r="SY866" s="227"/>
      <c r="SZ866" s="227"/>
      <c r="TA866" s="227"/>
      <c r="TB866" s="227"/>
      <c r="TC866" s="227"/>
      <c r="TD866" s="227"/>
      <c r="TE866" s="227"/>
      <c r="TF866" s="227"/>
      <c r="TG866" s="227"/>
      <c r="TH866" s="227"/>
      <c r="TI866" s="227"/>
      <c r="TJ866" s="227"/>
      <c r="TK866" s="227"/>
      <c r="TL866" s="227"/>
      <c r="TM866" s="227"/>
      <c r="TN866" s="227"/>
      <c r="TO866" s="227"/>
      <c r="TP866" s="227"/>
      <c r="TQ866" s="227"/>
      <c r="TR866" s="227"/>
      <c r="TS866" s="227"/>
      <c r="TT866" s="227"/>
      <c r="TU866" s="227"/>
      <c r="TV866" s="227"/>
      <c r="TW866" s="227"/>
      <c r="TX866" s="227"/>
      <c r="TY866" s="227"/>
      <c r="TZ866" s="227"/>
      <c r="UA866" s="227"/>
      <c r="UB866" s="227"/>
      <c r="UC866" s="227"/>
      <c r="UD866" s="227"/>
      <c r="UE866" s="227"/>
      <c r="UF866" s="227"/>
      <c r="UG866" s="227"/>
      <c r="UH866" s="227"/>
      <c r="UI866" s="227"/>
      <c r="UJ866" s="227"/>
      <c r="UK866" s="227"/>
      <c r="UL866" s="227"/>
      <c r="UM866" s="227"/>
      <c r="UN866" s="227"/>
      <c r="UO866" s="227"/>
      <c r="UP866" s="227"/>
      <c r="UQ866" s="227"/>
      <c r="UR866" s="227"/>
      <c r="US866" s="227"/>
      <c r="UT866" s="227"/>
      <c r="UU866" s="227"/>
      <c r="UV866" s="227"/>
      <c r="UW866" s="227"/>
      <c r="UX866" s="227"/>
      <c r="UY866" s="227"/>
      <c r="UZ866" s="227"/>
      <c r="VA866" s="227"/>
      <c r="VB866" s="227"/>
      <c r="VC866" s="227"/>
      <c r="VD866" s="227"/>
      <c r="VE866" s="227"/>
      <c r="VF866" s="227"/>
      <c r="VG866" s="227"/>
      <c r="VH866" s="227"/>
      <c r="VI866" s="227"/>
      <c r="VJ866" s="227"/>
      <c r="VK866" s="227"/>
      <c r="VL866" s="227"/>
      <c r="VM866" s="227"/>
      <c r="VN866" s="227"/>
      <c r="VO866" s="227"/>
      <c r="VP866" s="227"/>
      <c r="VQ866" s="227"/>
      <c r="VR866" s="227"/>
      <c r="VS866" s="227"/>
      <c r="VT866" s="227"/>
      <c r="VU866" s="227"/>
      <c r="VV866" s="227"/>
      <c r="VW866" s="227"/>
      <c r="VX866" s="227"/>
      <c r="VY866" s="227"/>
      <c r="VZ866" s="227"/>
      <c r="WA866" s="227"/>
      <c r="WB866" s="227"/>
      <c r="WC866" s="227"/>
      <c r="WD866" s="227"/>
      <c r="WE866" s="227"/>
      <c r="WF866" s="227"/>
      <c r="WG866" s="227"/>
      <c r="WH866" s="227"/>
      <c r="WI866" s="227"/>
      <c r="WJ866" s="227"/>
      <c r="WK866" s="227"/>
      <c r="WL866" s="227"/>
      <c r="WM866" s="227"/>
      <c r="WN866" s="227"/>
      <c r="WO866" s="227"/>
      <c r="WP866" s="227"/>
      <c r="WQ866" s="227"/>
      <c r="WR866" s="227"/>
      <c r="WS866" s="227"/>
      <c r="WT866" s="227"/>
      <c r="WU866" s="227"/>
      <c r="WV866" s="227"/>
      <c r="WW866" s="227"/>
      <c r="WX866" s="227"/>
      <c r="WY866" s="227"/>
      <c r="WZ866" s="227"/>
      <c r="XA866" s="227"/>
      <c r="XB866" s="227"/>
      <c r="XC866" s="227"/>
      <c r="XD866" s="227"/>
      <c r="XE866" s="227"/>
      <c r="XF866" s="227"/>
      <c r="XG866" s="227"/>
      <c r="XH866" s="227"/>
      <c r="XI866" s="227"/>
      <c r="XJ866" s="227"/>
      <c r="XK866" s="227"/>
      <c r="XL866" s="227"/>
      <c r="XM866" s="227"/>
      <c r="XN866" s="227"/>
      <c r="XO866" s="227"/>
      <c r="XP866" s="227"/>
      <c r="XQ866" s="227"/>
      <c r="XR866" s="227"/>
      <c r="XS866" s="227"/>
      <c r="XT866" s="227"/>
      <c r="XU866" s="227"/>
      <c r="XV866" s="227"/>
      <c r="XW866" s="227"/>
      <c r="XX866" s="227"/>
      <c r="XY866" s="227"/>
      <c r="XZ866" s="227"/>
      <c r="YA866" s="227"/>
      <c r="YB866" s="227"/>
      <c r="YC866" s="227"/>
      <c r="YD866" s="227"/>
      <c r="YE866" s="227"/>
      <c r="YF866" s="227"/>
      <c r="YG866" s="227"/>
      <c r="YH866" s="227"/>
      <c r="YI866" s="227"/>
      <c r="YJ866" s="227"/>
      <c r="YK866" s="227"/>
      <c r="YL866" s="227"/>
      <c r="YM866" s="227"/>
      <c r="YN866" s="227"/>
      <c r="YO866" s="227"/>
      <c r="YP866" s="227"/>
      <c r="YQ866" s="227"/>
      <c r="YR866" s="227"/>
      <c r="YS866" s="227"/>
      <c r="YT866" s="227"/>
      <c r="YU866" s="227"/>
      <c r="YV866" s="227"/>
      <c r="YW866" s="227"/>
      <c r="YX866" s="227"/>
      <c r="YY866" s="227"/>
      <c r="YZ866" s="227"/>
      <c r="ZA866" s="227"/>
      <c r="ZB866" s="227"/>
      <c r="ZC866" s="227"/>
      <c r="ZD866" s="227"/>
      <c r="ZE866" s="227"/>
      <c r="ZF866" s="227"/>
      <c r="ZG866" s="227"/>
      <c r="ZH866" s="227"/>
      <c r="ZI866" s="227"/>
      <c r="ZJ866" s="227"/>
      <c r="ZK866" s="227"/>
      <c r="ZL866" s="227"/>
      <c r="ZM866" s="227"/>
      <c r="ZN866" s="227"/>
      <c r="ZO866" s="227"/>
      <c r="ZP866" s="227"/>
      <c r="ZQ866" s="227"/>
      <c r="ZR866" s="227"/>
      <c r="ZS866" s="227"/>
      <c r="ZT866" s="227"/>
      <c r="ZU866" s="227"/>
      <c r="ZV866" s="227"/>
      <c r="ZW866" s="227"/>
      <c r="ZX866" s="227"/>
      <c r="ZY866" s="227"/>
      <c r="ZZ866" s="227"/>
      <c r="AAA866" s="227"/>
      <c r="AAB866" s="227"/>
      <c r="AAC866" s="227"/>
      <c r="AAD866" s="227"/>
      <c r="AAE866" s="227"/>
      <c r="AAF866" s="227"/>
      <c r="AAG866" s="227"/>
      <c r="AAH866" s="227"/>
      <c r="AAI866" s="227"/>
      <c r="AAJ866" s="227"/>
      <c r="AAK866" s="227"/>
      <c r="AAL866" s="227"/>
      <c r="AAM866" s="227"/>
      <c r="AAN866" s="227"/>
      <c r="AAO866" s="227"/>
      <c r="AAP866" s="227"/>
      <c r="AAQ866" s="227"/>
      <c r="AAR866" s="227"/>
      <c r="AAS866" s="227"/>
      <c r="AAT866" s="227"/>
      <c r="AAU866" s="227"/>
      <c r="AAV866" s="227"/>
      <c r="AAW866" s="227"/>
      <c r="AAX866" s="227"/>
      <c r="AAY866" s="227"/>
      <c r="AAZ866" s="227"/>
      <c r="ABA866" s="227"/>
      <c r="ABB866" s="227"/>
      <c r="ABC866" s="227"/>
      <c r="ABD866" s="227"/>
      <c r="ABE866" s="227"/>
      <c r="ABF866" s="227"/>
      <c r="ABG866" s="227"/>
      <c r="ABH866" s="227"/>
      <c r="ABI866" s="227"/>
      <c r="ABJ866" s="227"/>
      <c r="ABK866" s="227"/>
      <c r="ABL866" s="227"/>
      <c r="ABM866" s="227"/>
      <c r="ABN866" s="227"/>
      <c r="ABO866" s="227"/>
      <c r="ABP866" s="227"/>
      <c r="ABQ866" s="227"/>
      <c r="ABR866" s="227"/>
      <c r="ABS866" s="227"/>
      <c r="ABT866" s="227"/>
      <c r="ABU866" s="227"/>
      <c r="ABV866" s="227"/>
      <c r="ABW866" s="227"/>
      <c r="ABX866" s="227"/>
      <c r="ABY866" s="227"/>
      <c r="ABZ866" s="227"/>
      <c r="ACA866" s="227"/>
      <c r="ACB866" s="227"/>
      <c r="ACC866" s="227"/>
      <c r="ACD866" s="227"/>
      <c r="ACE866" s="227"/>
      <c r="ACF866" s="227"/>
      <c r="ACG866" s="227"/>
      <c r="ACH866" s="227"/>
      <c r="ACI866" s="227"/>
      <c r="ACJ866" s="227"/>
      <c r="ACK866" s="227"/>
      <c r="ACL866" s="227"/>
      <c r="ACM866" s="227"/>
      <c r="ACN866" s="227"/>
      <c r="ACO866" s="227"/>
      <c r="ACP866" s="227"/>
      <c r="ACQ866" s="227"/>
      <c r="ACR866" s="227"/>
      <c r="ACS866" s="227"/>
      <c r="ACT866" s="227"/>
      <c r="ACU866" s="227"/>
      <c r="ACV866" s="227"/>
      <c r="ACW866" s="227"/>
      <c r="ACX866" s="227"/>
      <c r="ACY866" s="227"/>
      <c r="ACZ866" s="227"/>
      <c r="ADA866" s="227"/>
      <c r="ADB866" s="227"/>
      <c r="ADC866" s="227"/>
      <c r="ADD866" s="227"/>
      <c r="ADE866" s="227"/>
      <c r="ADF866" s="227"/>
      <c r="ADG866" s="227"/>
      <c r="ADH866" s="227"/>
      <c r="ADI866" s="227"/>
      <c r="ADJ866" s="227"/>
      <c r="ADK866" s="227"/>
      <c r="ADL866" s="227"/>
      <c r="ADM866" s="227"/>
      <c r="ADN866" s="227"/>
      <c r="ADO866" s="227"/>
      <c r="ADP866" s="227"/>
      <c r="ADQ866" s="227"/>
      <c r="ADR866" s="227"/>
      <c r="ADS866" s="227"/>
      <c r="ADT866" s="227"/>
      <c r="ADU866" s="227"/>
      <c r="ADV866" s="227"/>
      <c r="ADW866" s="227"/>
      <c r="ADX866" s="227"/>
      <c r="ADY866" s="227"/>
      <c r="ADZ866" s="227"/>
      <c r="AEA866" s="227"/>
      <c r="AEB866" s="227"/>
      <c r="AEC866" s="227"/>
      <c r="AED866" s="227"/>
      <c r="AEE866" s="227"/>
      <c r="AEF866" s="227"/>
      <c r="AEG866" s="227"/>
      <c r="AEH866" s="227"/>
      <c r="AEI866" s="227"/>
      <c r="AEJ866" s="227"/>
      <c r="AEK866" s="227"/>
      <c r="AEL866" s="227"/>
      <c r="AEM866" s="227"/>
      <c r="AEN866" s="227"/>
      <c r="AEO866" s="227"/>
      <c r="AEP866" s="227"/>
      <c r="AEQ866" s="227"/>
      <c r="AER866" s="227"/>
      <c r="AES866" s="227"/>
      <c r="AET866" s="227"/>
      <c r="AEU866" s="227"/>
      <c r="AEV866" s="227"/>
      <c r="AEW866" s="227"/>
      <c r="AEX866" s="227"/>
      <c r="AEY866" s="227"/>
      <c r="AEZ866" s="227"/>
      <c r="AFA866" s="227"/>
      <c r="AFB866" s="227"/>
      <c r="AFC866" s="227"/>
      <c r="AFD866" s="227"/>
      <c r="AFE866" s="227"/>
      <c r="AFF866" s="227"/>
      <c r="AFG866" s="227"/>
      <c r="AFH866" s="227"/>
      <c r="AFI866" s="227"/>
      <c r="AFJ866" s="227"/>
      <c r="AFK866" s="227"/>
      <c r="AFL866" s="227"/>
      <c r="AFM866" s="227"/>
      <c r="AFN866" s="227"/>
      <c r="AFO866" s="227"/>
      <c r="AFP866" s="227"/>
      <c r="AFQ866" s="227"/>
      <c r="AFR866" s="227"/>
      <c r="AFS866" s="227"/>
      <c r="AFT866" s="227"/>
      <c r="AFU866" s="227"/>
      <c r="AFV866" s="227"/>
      <c r="AFW866" s="227"/>
      <c r="AFX866" s="227"/>
      <c r="AFY866" s="227"/>
      <c r="AFZ866" s="227"/>
      <c r="AGA866" s="227"/>
      <c r="AGB866" s="227"/>
      <c r="AGC866" s="227"/>
      <c r="AGD866" s="227"/>
      <c r="AGE866" s="227"/>
      <c r="AGF866" s="227"/>
      <c r="AGG866" s="227"/>
      <c r="AGH866" s="227"/>
      <c r="AGI866" s="227"/>
      <c r="AGJ866" s="227"/>
      <c r="AGK866" s="227"/>
      <c r="AGL866" s="227"/>
      <c r="AGM866" s="227"/>
      <c r="AGN866" s="227"/>
      <c r="AGO866" s="227"/>
      <c r="AGP866" s="227"/>
      <c r="AGQ866" s="227"/>
      <c r="AGR866" s="227"/>
      <c r="AGS866" s="227"/>
      <c r="AGT866" s="227"/>
      <c r="AGU866" s="227"/>
      <c r="AGV866" s="227"/>
      <c r="AGW866" s="227"/>
      <c r="AGX866" s="227"/>
      <c r="AGY866" s="227"/>
      <c r="AGZ866" s="227"/>
      <c r="AHA866" s="227"/>
      <c r="AHB866" s="227"/>
      <c r="AHC866" s="227"/>
      <c r="AHD866" s="227"/>
      <c r="AHE866" s="227"/>
      <c r="AHF866" s="227"/>
      <c r="AHG866" s="227"/>
      <c r="AHH866" s="227"/>
      <c r="AHI866" s="227"/>
      <c r="AHJ866" s="227"/>
      <c r="AHK866" s="227"/>
      <c r="AHL866" s="227"/>
      <c r="AHM866" s="227"/>
      <c r="AHN866" s="227"/>
      <c r="AHO866" s="227"/>
      <c r="AHP866" s="227"/>
      <c r="AHQ866" s="227"/>
      <c r="AHR866" s="227"/>
      <c r="AHS866" s="227"/>
      <c r="AHT866" s="227"/>
      <c r="AHU866" s="227"/>
      <c r="AHV866" s="227"/>
      <c r="AHW866" s="227"/>
      <c r="AHX866" s="227"/>
      <c r="AHY866" s="227"/>
      <c r="AHZ866" s="227"/>
      <c r="AIA866" s="227"/>
      <c r="AIB866" s="227"/>
      <c r="AIC866" s="227"/>
      <c r="AID866" s="227"/>
      <c r="AIE866" s="227"/>
      <c r="AIF866" s="227"/>
      <c r="AIG866" s="227"/>
      <c r="AIH866" s="227"/>
      <c r="AII866" s="227"/>
      <c r="AIJ866" s="227"/>
      <c r="AIK866" s="227"/>
      <c r="AIL866" s="227"/>
      <c r="AIM866" s="227"/>
      <c r="AIN866" s="227"/>
      <c r="AIO866" s="227"/>
      <c r="AIP866" s="227"/>
      <c r="AIQ866" s="227"/>
      <c r="AIR866" s="227"/>
      <c r="AIS866" s="227"/>
      <c r="AIT866" s="227"/>
      <c r="AIU866" s="227"/>
      <c r="AIV866" s="227"/>
      <c r="AIW866" s="227"/>
      <c r="AIX866" s="227"/>
      <c r="AIY866" s="227"/>
      <c r="AIZ866" s="227"/>
      <c r="AJA866" s="227"/>
      <c r="AJB866" s="227"/>
      <c r="AJC866" s="227"/>
      <c r="AJD866" s="227"/>
      <c r="AJE866" s="227"/>
      <c r="AJF866" s="227"/>
      <c r="AJG866" s="227"/>
      <c r="AJH866" s="227"/>
      <c r="AJI866" s="227"/>
      <c r="AJJ866" s="227"/>
      <c r="AJK866" s="227"/>
      <c r="AJL866" s="227"/>
      <c r="AJM866" s="227"/>
      <c r="AJN866" s="227"/>
      <c r="AJO866" s="227"/>
      <c r="AJP866" s="227"/>
      <c r="AJQ866" s="227"/>
      <c r="AJR866" s="227"/>
      <c r="AJS866" s="227"/>
      <c r="AJT866" s="227"/>
      <c r="AJU866" s="227"/>
      <c r="AJV866" s="227"/>
      <c r="AJW866" s="227"/>
      <c r="AJX866" s="227"/>
      <c r="AJY866" s="227"/>
      <c r="AJZ866" s="227"/>
      <c r="AKA866" s="227"/>
      <c r="AKB866" s="227"/>
      <c r="AKC866" s="227"/>
      <c r="AKD866" s="227"/>
      <c r="AKE866" s="227"/>
      <c r="AKF866" s="227"/>
      <c r="AKG866" s="227"/>
      <c r="AKH866" s="227"/>
      <c r="AKI866" s="227"/>
      <c r="AKJ866" s="227"/>
      <c r="AKK866" s="227"/>
      <c r="AKL866" s="227"/>
      <c r="AKM866" s="227"/>
      <c r="AKN866" s="227"/>
      <c r="AKO866" s="227"/>
      <c r="AKP866" s="227"/>
      <c r="AKQ866" s="227"/>
      <c r="AKR866" s="227"/>
      <c r="AKS866" s="227"/>
      <c r="AKT866" s="227"/>
      <c r="AKU866" s="227"/>
      <c r="AKV866" s="227"/>
      <c r="AKW866" s="227"/>
      <c r="AKX866" s="227"/>
      <c r="AKY866" s="227"/>
      <c r="AKZ866" s="227"/>
      <c r="ALA866" s="227"/>
      <c r="ALB866" s="227"/>
      <c r="ALC866" s="227"/>
      <c r="ALD866" s="227"/>
      <c r="ALE866" s="227"/>
      <c r="ALF866" s="227"/>
      <c r="ALG866" s="227"/>
      <c r="ALH866" s="227"/>
      <c r="ALI866" s="227"/>
      <c r="ALJ866" s="227"/>
      <c r="ALK866" s="227"/>
      <c r="ALL866" s="227"/>
      <c r="ALM866" s="227"/>
      <c r="ALN866" s="227"/>
      <c r="ALO866" s="227"/>
      <c r="ALP866" s="227"/>
      <c r="ALQ866" s="227"/>
      <c r="ALR866" s="227"/>
      <c r="ALS866" s="227"/>
      <c r="ALT866" s="227"/>
      <c r="ALU866" s="227"/>
      <c r="ALV866" s="227"/>
      <c r="ALW866" s="227"/>
      <c r="ALX866" s="227"/>
      <c r="ALY866" s="227"/>
      <c r="ALZ866" s="227"/>
      <c r="AMA866" s="227"/>
      <c r="AMB866" s="227"/>
      <c r="AMC866" s="227"/>
      <c r="AMD866" s="227"/>
      <c r="AME866" s="227"/>
      <c r="AMF866" s="227"/>
      <c r="AMG866" s="227"/>
      <c r="AMH866" s="227"/>
      <c r="AMI866" s="227"/>
      <c r="AMJ866" s="227"/>
      <c r="AMK866" s="227"/>
      <c r="AML866" s="227"/>
      <c r="AMM866" s="227"/>
      <c r="AMN866" s="227"/>
      <c r="AMO866" s="227"/>
      <c r="AMP866" s="227"/>
      <c r="AMQ866" s="227"/>
      <c r="AMR866" s="227"/>
      <c r="AMS866" s="227"/>
      <c r="AMT866" s="227"/>
      <c r="AMU866" s="227"/>
      <c r="AMV866" s="227"/>
      <c r="AMW866" s="227"/>
      <c r="AMX866" s="227"/>
    </row>
    <row r="867" spans="1:1038" s="432" customFormat="1" ht="18" customHeight="1">
      <c r="A867" s="547" t="s">
        <v>2392</v>
      </c>
      <c r="B867" s="524" t="s">
        <v>1647</v>
      </c>
      <c r="C867" s="422"/>
      <c r="D867" s="525" t="s">
        <v>1279</v>
      </c>
      <c r="E867" s="422">
        <v>102</v>
      </c>
      <c r="F867" s="422">
        <v>3</v>
      </c>
      <c r="G867" s="526" t="str">
        <f t="shared" ref="G867" si="621">E867&amp;"-"&amp;F867</f>
        <v>102-3</v>
      </c>
      <c r="H867" s="422">
        <v>0</v>
      </c>
      <c r="I867" s="422">
        <v>44</v>
      </c>
      <c r="J867" s="527">
        <f t="shared" ref="J867:J868" si="622">IF(H867=0, 1, 0)</f>
        <v>1</v>
      </c>
      <c r="K867" s="528" t="b">
        <f>IF(J868=1,IF(((VLOOKUP($G867,[4]Depth_Lookup!$A$3:$J$550,9,FALSE))-(I867/100))=0,"Good",IF(((VLOOKUP($G867,[4]Depth_Lookup!$A$3:$J$550,9,FALSE))-(I867/100))&gt;0,"Too Short","Too Long")))</f>
        <v>0</v>
      </c>
      <c r="L867" s="171">
        <f>(VLOOKUP($G867,Depth_Lookup!$A$3:$J$410,10,FALSE))+(H867/100)</f>
        <v>268.59500000000003</v>
      </c>
      <c r="M867" s="171">
        <f>(VLOOKUP($G867,Depth_Lookup!$A$3:$J$410,10,FALSE))+(I867/100)</f>
        <v>269.03500000000003</v>
      </c>
      <c r="N867" s="441" t="s">
        <v>2406</v>
      </c>
      <c r="O867" s="422">
        <v>1</v>
      </c>
      <c r="P867" s="422" t="s">
        <v>853</v>
      </c>
      <c r="Q867" s="422" t="s">
        <v>125</v>
      </c>
      <c r="R867" s="526" t="str">
        <f t="shared" ref="R867" si="623">P867&amp;""&amp;Q867</f>
        <v>SerpentinizedHarzburgite</v>
      </c>
      <c r="S867" s="422" t="s">
        <v>700</v>
      </c>
      <c r="T867" s="422" t="s">
        <v>700</v>
      </c>
      <c r="U867" s="422"/>
      <c r="V867" s="422"/>
      <c r="W867" s="422" t="s">
        <v>2393</v>
      </c>
      <c r="X867" s="529">
        <f>VLOOKUP(W867,[4]definitions_list_lookup!$A$13:$B$19,2,0)</f>
        <v>5</v>
      </c>
      <c r="Y867" s="422" t="s">
        <v>90</v>
      </c>
      <c r="Z867" s="422" t="s">
        <v>91</v>
      </c>
      <c r="AA867" s="422"/>
      <c r="AB867" s="422"/>
      <c r="AC867" s="422"/>
      <c r="AD867" s="422"/>
      <c r="AE867" s="423"/>
      <c r="AF867" s="526" t="e">
        <f>VLOOKUP(AE867,[4]definitions_list_mag!$V$12:$W$15,2,0)</f>
        <v>#N/A</v>
      </c>
      <c r="AG867" s="530"/>
      <c r="AH867" s="422"/>
      <c r="AI867" s="426">
        <f t="shared" ref="AI867" si="624">100-(AO867+AU867+BA867+BM867)</f>
        <v>71</v>
      </c>
      <c r="AJ867" s="422"/>
      <c r="AK867" s="422"/>
      <c r="AL867" s="422"/>
      <c r="AM867" s="422"/>
      <c r="AN867" s="422"/>
      <c r="AO867" s="426"/>
      <c r="AP867" s="422"/>
      <c r="AQ867" s="422"/>
      <c r="AR867" s="422"/>
      <c r="AS867" s="422"/>
      <c r="AT867" s="422"/>
      <c r="AU867" s="426">
        <v>3</v>
      </c>
      <c r="AV867" s="422">
        <v>4</v>
      </c>
      <c r="AW867" s="422">
        <v>1</v>
      </c>
      <c r="AX867" s="422" t="s">
        <v>110</v>
      </c>
      <c r="AY867" s="422" t="s">
        <v>103</v>
      </c>
      <c r="AZ867" s="422"/>
      <c r="BA867" s="426">
        <v>25</v>
      </c>
      <c r="BB867" s="422">
        <v>8</v>
      </c>
      <c r="BC867" s="422">
        <v>4</v>
      </c>
      <c r="BD867" s="422" t="s">
        <v>118</v>
      </c>
      <c r="BE867" s="422" t="s">
        <v>103</v>
      </c>
      <c r="BF867" s="422"/>
      <c r="BG867" s="426"/>
      <c r="BH867" s="422"/>
      <c r="BI867" s="422"/>
      <c r="BJ867" s="422"/>
      <c r="BK867" s="422"/>
      <c r="BL867" s="422"/>
      <c r="BM867" s="426">
        <v>1</v>
      </c>
      <c r="BN867" s="422">
        <v>1</v>
      </c>
      <c r="BO867" s="422">
        <v>0.5</v>
      </c>
      <c r="BP867" s="422"/>
      <c r="BQ867" s="422"/>
      <c r="BR867" s="422"/>
      <c r="BS867" s="422"/>
      <c r="BT867" s="422"/>
      <c r="BU867" s="422"/>
      <c r="BV867" s="422"/>
      <c r="BW867" s="422"/>
      <c r="BX867" s="422"/>
      <c r="BY867" s="426"/>
      <c r="BZ867" s="422"/>
      <c r="CA867" s="422"/>
      <c r="CB867" s="422"/>
      <c r="CC867" s="422"/>
      <c r="CD867" s="422"/>
      <c r="CE867" s="422"/>
      <c r="CF867" s="531">
        <f t="shared" ref="CF867" si="625">AI867+AO867+BA867+AU867+BG867+BM867+BY867</f>
        <v>100</v>
      </c>
      <c r="CG867" s="166"/>
      <c r="CH867" s="163" t="s">
        <v>2404</v>
      </c>
      <c r="CI867" s="163">
        <v>85</v>
      </c>
      <c r="CJ867" s="163" t="s">
        <v>514</v>
      </c>
      <c r="CK867" s="164"/>
      <c r="CL867" s="165"/>
      <c r="CM867" s="165"/>
      <c r="CN867" s="165"/>
      <c r="CO867" s="165"/>
      <c r="CP867" s="165"/>
      <c r="CQ867" s="165"/>
      <c r="CR867" s="165"/>
      <c r="CS867" s="165"/>
      <c r="CT867" s="165"/>
      <c r="CU867" s="165"/>
      <c r="CV867" s="165"/>
      <c r="CW867" s="165"/>
      <c r="CX867" s="165"/>
      <c r="CY867" s="165"/>
      <c r="CZ867" s="165"/>
      <c r="DA867" s="165"/>
      <c r="DB867" s="165">
        <v>80</v>
      </c>
      <c r="DC867" s="426">
        <v>20</v>
      </c>
      <c r="DD867" s="165"/>
      <c r="DE867" s="165"/>
      <c r="DF867" s="165"/>
      <c r="DG867" s="165"/>
      <c r="DH867" s="165"/>
      <c r="DI867" s="165"/>
      <c r="DJ867" s="165"/>
      <c r="DK867" s="209">
        <f t="shared" ref="DK867" si="626">SUM(CL867:DJ867)</f>
        <v>100</v>
      </c>
      <c r="DL867" s="166"/>
      <c r="DM867" s="165"/>
      <c r="DN867" s="165"/>
      <c r="DO867" s="167"/>
      <c r="DQ867" s="166"/>
      <c r="DR867" s="167"/>
      <c r="DS867" s="166"/>
      <c r="DT867" s="555" t="s">
        <v>2397</v>
      </c>
      <c r="DU867" s="429"/>
      <c r="DV867" s="429"/>
      <c r="DW867" s="532" t="e">
        <f>VLOOKUP(P867,[4]definitions_list_lookup!$K$30:$L$54,2,0)</f>
        <v>#N/A</v>
      </c>
      <c r="DX867" s="443" t="s">
        <v>1838</v>
      </c>
      <c r="DY867" s="443" t="s">
        <v>2395</v>
      </c>
      <c r="DZ867" s="533"/>
      <c r="EA867" s="534"/>
      <c r="EB867" s="429"/>
      <c r="EC867" s="534"/>
      <c r="ED867" s="229" t="s">
        <v>2517</v>
      </c>
      <c r="EE867" s="535"/>
      <c r="EF867" s="536"/>
      <c r="EG867" s="535"/>
      <c r="EH867" s="537"/>
      <c r="EI867" s="538"/>
      <c r="EJ867" s="539"/>
      <c r="EK867" s="540"/>
      <c r="EL867" s="535"/>
      <c r="EM867" s="537"/>
      <c r="EN867" s="537"/>
      <c r="EO867" s="541"/>
      <c r="EP867" s="541"/>
      <c r="EQ867" s="541"/>
      <c r="ER867" s="541"/>
      <c r="ES867" s="541"/>
      <c r="ET867" s="541"/>
      <c r="EU867" s="541"/>
      <c r="EV867" s="542"/>
      <c r="EW867" s="542"/>
      <c r="EX867" s="542"/>
      <c r="EY867" s="542"/>
      <c r="EZ867" s="192" t="e">
        <f t="shared" si="574"/>
        <v>#DIV/0!</v>
      </c>
      <c r="FA867" s="192" t="e">
        <f t="shared" si="575"/>
        <v>#DIV/0!</v>
      </c>
      <c r="FB867" s="192" t="e">
        <f t="shared" si="576"/>
        <v>#DIV/0!</v>
      </c>
      <c r="FC867" s="192" t="e">
        <f t="shared" si="577"/>
        <v>#DIV/0!</v>
      </c>
      <c r="FD867" s="192" t="e">
        <f t="shared" si="578"/>
        <v>#DIV/0!</v>
      </c>
      <c r="FE867" s="193" t="e">
        <f t="shared" si="579"/>
        <v>#DIV/0!</v>
      </c>
      <c r="FF867" s="194" t="e">
        <f t="shared" si="580"/>
        <v>#DIV/0!</v>
      </c>
      <c r="FG867" s="535"/>
      <c r="FH867" s="537"/>
      <c r="FI867" s="778">
        <f t="shared" si="582"/>
        <v>0</v>
      </c>
      <c r="FJ867" s="779" t="e">
        <f t="shared" si="583"/>
        <v>#DIV/0!</v>
      </c>
      <c r="FK867" s="779" t="e">
        <f t="shared" si="584"/>
        <v>#DIV/0!</v>
      </c>
      <c r="FL867" s="780" t="e">
        <f t="shared" si="585"/>
        <v>#DIV/0!</v>
      </c>
      <c r="FM867" s="169" t="e">
        <f t="shared" si="586"/>
        <v>#DIV/0!</v>
      </c>
      <c r="FN867" s="783" t="e">
        <f t="shared" si="587"/>
        <v>#DIV/0!</v>
      </c>
      <c r="FO867" s="422"/>
      <c r="FP867" s="422"/>
      <c r="FQ867" s="422"/>
      <c r="FR867" s="422"/>
      <c r="FS867" s="422"/>
      <c r="FT867" s="422"/>
      <c r="FU867" s="422"/>
      <c r="FV867" s="422"/>
      <c r="FW867" s="422"/>
      <c r="FX867" s="422"/>
      <c r="FY867" s="422"/>
      <c r="FZ867" s="422"/>
      <c r="GA867" s="422"/>
      <c r="GB867" s="422"/>
      <c r="GC867" s="422"/>
      <c r="GD867" s="422"/>
      <c r="GE867" s="422"/>
      <c r="GF867" s="422"/>
      <c r="GG867" s="422"/>
      <c r="GH867" s="422"/>
      <c r="GI867" s="422"/>
      <c r="GJ867" s="422"/>
      <c r="GK867" s="422"/>
      <c r="GL867" s="422"/>
      <c r="GM867" s="422"/>
      <c r="GN867" s="422"/>
      <c r="GO867" s="422"/>
      <c r="GP867" s="422"/>
      <c r="GQ867" s="422"/>
      <c r="GR867" s="422"/>
      <c r="GS867" s="422"/>
      <c r="GT867" s="422"/>
      <c r="GU867" s="422"/>
      <c r="GV867" s="422"/>
      <c r="GW867" s="422"/>
      <c r="GX867" s="422"/>
      <c r="GY867" s="422"/>
      <c r="GZ867" s="422"/>
      <c r="HA867" s="422"/>
      <c r="HB867" s="422"/>
      <c r="HC867" s="422"/>
      <c r="HD867" s="422"/>
      <c r="HE867" s="422"/>
      <c r="HF867" s="422"/>
      <c r="HG867" s="422"/>
      <c r="HH867" s="422"/>
      <c r="HI867" s="422"/>
      <c r="HJ867" s="422"/>
      <c r="HK867" s="422"/>
      <c r="HL867" s="422"/>
      <c r="HM867" s="422"/>
      <c r="HN867" s="422"/>
      <c r="HO867" s="422"/>
      <c r="HP867" s="422"/>
      <c r="HQ867" s="422"/>
      <c r="HR867" s="422"/>
      <c r="HS867" s="422"/>
      <c r="HT867" s="422"/>
      <c r="HU867" s="422"/>
      <c r="HV867" s="422"/>
      <c r="HW867" s="422"/>
      <c r="HX867" s="422"/>
      <c r="HY867" s="422"/>
      <c r="HZ867" s="422"/>
      <c r="IA867" s="422"/>
      <c r="IB867" s="422"/>
      <c r="IC867" s="422"/>
      <c r="ID867" s="422"/>
      <c r="IE867" s="422"/>
      <c r="IF867" s="422"/>
      <c r="IG867" s="422"/>
      <c r="IH867" s="422"/>
      <c r="II867" s="422"/>
      <c r="IJ867" s="422"/>
      <c r="IK867" s="422"/>
      <c r="IL867" s="422"/>
      <c r="IM867" s="422"/>
      <c r="IN867" s="422"/>
      <c r="IO867" s="422"/>
      <c r="IP867" s="422"/>
      <c r="IQ867" s="422"/>
      <c r="IR867" s="422"/>
      <c r="IS867" s="422"/>
      <c r="IT867" s="422"/>
      <c r="IU867" s="422"/>
      <c r="IV867" s="422"/>
      <c r="IW867" s="422"/>
      <c r="IX867" s="422"/>
      <c r="IY867" s="422"/>
      <c r="IZ867" s="422"/>
      <c r="JA867" s="422"/>
      <c r="JB867" s="422"/>
      <c r="JC867" s="422"/>
      <c r="JD867" s="422"/>
      <c r="JE867" s="422"/>
      <c r="JF867" s="422"/>
      <c r="JG867" s="422"/>
      <c r="JH867" s="422"/>
      <c r="JI867" s="422"/>
      <c r="JJ867" s="422"/>
      <c r="JK867" s="422"/>
      <c r="JL867" s="422"/>
      <c r="JM867" s="422"/>
      <c r="JN867" s="422"/>
      <c r="JO867" s="422"/>
      <c r="JP867" s="422"/>
      <c r="JQ867" s="422"/>
      <c r="JR867" s="422"/>
      <c r="JS867" s="422"/>
      <c r="JT867" s="422"/>
      <c r="JU867" s="422"/>
      <c r="JV867" s="422"/>
      <c r="JW867" s="422"/>
      <c r="JX867" s="422"/>
      <c r="JY867" s="422"/>
      <c r="JZ867" s="422"/>
      <c r="KA867" s="422"/>
      <c r="KB867" s="422"/>
      <c r="KC867" s="422"/>
      <c r="KD867" s="422"/>
      <c r="KE867" s="422"/>
      <c r="KF867" s="422"/>
      <c r="KG867" s="422"/>
      <c r="KH867" s="422"/>
      <c r="KI867" s="422"/>
      <c r="KJ867" s="422"/>
      <c r="KK867" s="422"/>
      <c r="KL867" s="422"/>
      <c r="KM867" s="422"/>
      <c r="KN867" s="422"/>
      <c r="KO867" s="422"/>
      <c r="KP867" s="422"/>
      <c r="KQ867" s="422"/>
      <c r="KR867" s="422"/>
      <c r="KS867" s="422"/>
      <c r="KT867" s="422"/>
      <c r="KU867" s="422"/>
      <c r="KV867" s="422"/>
      <c r="KW867" s="422"/>
      <c r="KX867" s="422"/>
      <c r="KY867" s="422"/>
      <c r="KZ867" s="422"/>
      <c r="LA867" s="422"/>
      <c r="LB867" s="422"/>
      <c r="LC867" s="422"/>
      <c r="LD867" s="422"/>
      <c r="LE867" s="422"/>
      <c r="LF867" s="422"/>
      <c r="LG867" s="422"/>
      <c r="LH867" s="422"/>
      <c r="LI867" s="422"/>
      <c r="LJ867" s="422"/>
      <c r="LK867" s="422"/>
      <c r="LL867" s="422"/>
      <c r="LM867" s="422"/>
      <c r="LN867" s="422"/>
      <c r="LO867" s="422"/>
      <c r="LP867" s="422"/>
      <c r="LQ867" s="422"/>
      <c r="LR867" s="422"/>
      <c r="LS867" s="422"/>
      <c r="LT867" s="422"/>
      <c r="LU867" s="422"/>
      <c r="LV867" s="422"/>
      <c r="LW867" s="422"/>
      <c r="LX867" s="422"/>
      <c r="LY867" s="422"/>
      <c r="LZ867" s="422"/>
      <c r="MA867" s="422"/>
      <c r="MB867" s="422"/>
      <c r="MC867" s="422"/>
      <c r="MD867" s="422"/>
      <c r="ME867" s="422"/>
      <c r="MF867" s="422"/>
      <c r="MG867" s="422"/>
      <c r="MH867" s="422"/>
      <c r="MI867" s="422"/>
      <c r="MJ867" s="422"/>
      <c r="MK867" s="422"/>
      <c r="ML867" s="422"/>
      <c r="MM867" s="422"/>
      <c r="MN867" s="422"/>
      <c r="MO867" s="422"/>
      <c r="MP867" s="422"/>
      <c r="MQ867" s="422"/>
      <c r="MR867" s="422"/>
      <c r="MS867" s="422"/>
      <c r="MT867" s="422"/>
      <c r="MU867" s="422"/>
      <c r="MV867" s="422"/>
      <c r="MW867" s="422"/>
      <c r="MX867" s="422"/>
      <c r="MY867" s="422"/>
      <c r="MZ867" s="422"/>
      <c r="NA867" s="422"/>
      <c r="NB867" s="422"/>
      <c r="NC867" s="422"/>
      <c r="ND867" s="422"/>
      <c r="NE867" s="422"/>
      <c r="NF867" s="422"/>
      <c r="NG867" s="422"/>
      <c r="NH867" s="422"/>
      <c r="NI867" s="422"/>
      <c r="NJ867" s="422"/>
      <c r="NK867" s="422"/>
      <c r="NL867" s="422"/>
      <c r="NM867" s="422"/>
      <c r="NN867" s="422"/>
      <c r="NO867" s="422"/>
      <c r="NP867" s="422"/>
      <c r="NQ867" s="422"/>
      <c r="NR867" s="422"/>
      <c r="NS867" s="422"/>
      <c r="NT867" s="422"/>
      <c r="NU867" s="422"/>
      <c r="NV867" s="422"/>
      <c r="NW867" s="422"/>
      <c r="NX867" s="422"/>
      <c r="NY867" s="422"/>
      <c r="NZ867" s="422"/>
      <c r="OA867" s="422"/>
      <c r="OB867" s="422"/>
      <c r="OC867" s="422"/>
      <c r="OD867" s="422"/>
      <c r="OE867" s="422"/>
      <c r="OF867" s="422"/>
      <c r="OG867" s="422"/>
      <c r="OH867" s="422"/>
      <c r="OI867" s="422"/>
      <c r="OJ867" s="422"/>
      <c r="OK867" s="422"/>
      <c r="OL867" s="422"/>
      <c r="OM867" s="422"/>
      <c r="ON867" s="422"/>
      <c r="OO867" s="422"/>
      <c r="OP867" s="422"/>
      <c r="OQ867" s="422"/>
      <c r="OR867" s="422"/>
      <c r="OS867" s="422"/>
      <c r="OT867" s="422"/>
      <c r="OU867" s="422"/>
      <c r="OV867" s="422"/>
      <c r="OW867" s="422"/>
      <c r="OX867" s="422"/>
      <c r="OY867" s="422"/>
      <c r="OZ867" s="422"/>
      <c r="PA867" s="422"/>
      <c r="PB867" s="422"/>
      <c r="PC867" s="422"/>
      <c r="PD867" s="422"/>
      <c r="PE867" s="422"/>
      <c r="PF867" s="422"/>
      <c r="PG867" s="422"/>
      <c r="PH867" s="422"/>
      <c r="PI867" s="422"/>
      <c r="PJ867" s="422"/>
      <c r="PK867" s="422"/>
      <c r="PL867" s="422"/>
      <c r="PM867" s="422"/>
      <c r="PN867" s="422"/>
      <c r="PO867" s="422"/>
      <c r="PP867" s="422"/>
      <c r="PQ867" s="422"/>
      <c r="PR867" s="422"/>
      <c r="PS867" s="422"/>
      <c r="PT867" s="422"/>
      <c r="PU867" s="422"/>
      <c r="PV867" s="422"/>
      <c r="PW867" s="422"/>
      <c r="PX867" s="422"/>
      <c r="PY867" s="422"/>
      <c r="PZ867" s="422"/>
      <c r="QA867" s="422"/>
      <c r="QB867" s="422"/>
      <c r="QC867" s="422"/>
      <c r="QD867" s="422"/>
      <c r="QE867" s="422"/>
      <c r="QF867" s="422"/>
      <c r="QG867" s="422"/>
      <c r="QH867" s="422"/>
      <c r="QI867" s="422"/>
      <c r="QJ867" s="422"/>
      <c r="QK867" s="422"/>
      <c r="QL867" s="422"/>
      <c r="QM867" s="422"/>
      <c r="QN867" s="422"/>
      <c r="QO867" s="422"/>
      <c r="QP867" s="422"/>
      <c r="QQ867" s="422"/>
      <c r="QR867" s="422"/>
      <c r="QS867" s="422"/>
      <c r="QT867" s="422"/>
      <c r="QU867" s="422"/>
      <c r="QV867" s="422"/>
      <c r="QW867" s="422"/>
      <c r="QX867" s="422"/>
      <c r="QY867" s="422"/>
      <c r="QZ867" s="422"/>
      <c r="RA867" s="422"/>
      <c r="RB867" s="422"/>
      <c r="RC867" s="422"/>
      <c r="RD867" s="422"/>
      <c r="RE867" s="422"/>
      <c r="RF867" s="422"/>
      <c r="RG867" s="422"/>
      <c r="RH867" s="422"/>
      <c r="RI867" s="422"/>
      <c r="RJ867" s="422"/>
      <c r="RK867" s="422"/>
      <c r="RL867" s="422"/>
      <c r="RM867" s="422"/>
      <c r="RN867" s="422"/>
      <c r="RO867" s="422"/>
      <c r="RP867" s="422"/>
      <c r="RQ867" s="422"/>
      <c r="RR867" s="422"/>
      <c r="RS867" s="422"/>
      <c r="RT867" s="422"/>
      <c r="RU867" s="422"/>
      <c r="RV867" s="422"/>
      <c r="RW867" s="422"/>
      <c r="RX867" s="422"/>
      <c r="RY867" s="422"/>
      <c r="RZ867" s="422"/>
      <c r="SA867" s="422"/>
      <c r="SB867" s="422"/>
      <c r="SC867" s="422"/>
      <c r="SD867" s="422"/>
      <c r="SE867" s="422"/>
      <c r="SF867" s="422"/>
      <c r="SG867" s="422"/>
      <c r="SH867" s="422"/>
      <c r="SI867" s="422"/>
      <c r="SJ867" s="422"/>
      <c r="SK867" s="422"/>
      <c r="SL867" s="422"/>
      <c r="SM867" s="422"/>
      <c r="SN867" s="422"/>
      <c r="SO867" s="422"/>
      <c r="SP867" s="422"/>
      <c r="SQ867" s="422"/>
      <c r="SR867" s="422"/>
      <c r="SS867" s="422"/>
      <c r="ST867" s="422"/>
      <c r="SU867" s="422"/>
      <c r="SV867" s="422"/>
      <c r="SW867" s="422"/>
      <c r="SX867" s="422"/>
      <c r="SY867" s="422"/>
      <c r="SZ867" s="422"/>
      <c r="TA867" s="422"/>
      <c r="TB867" s="422"/>
      <c r="TC867" s="422"/>
      <c r="TD867" s="422"/>
      <c r="TE867" s="422"/>
      <c r="TF867" s="422"/>
      <c r="TG867" s="422"/>
      <c r="TH867" s="422"/>
      <c r="TI867" s="422"/>
      <c r="TJ867" s="422"/>
      <c r="TK867" s="422"/>
      <c r="TL867" s="422"/>
      <c r="TM867" s="422"/>
      <c r="TN867" s="422"/>
      <c r="TO867" s="422"/>
      <c r="TP867" s="422"/>
      <c r="TQ867" s="422"/>
      <c r="TR867" s="422"/>
      <c r="TS867" s="422"/>
      <c r="TT867" s="422"/>
      <c r="TU867" s="422"/>
      <c r="TV867" s="422"/>
      <c r="TW867" s="422"/>
      <c r="TX867" s="422"/>
      <c r="TY867" s="422"/>
      <c r="TZ867" s="422"/>
      <c r="UA867" s="422"/>
      <c r="UB867" s="422"/>
      <c r="UC867" s="422"/>
      <c r="UD867" s="422"/>
      <c r="UE867" s="422"/>
      <c r="UF867" s="422"/>
      <c r="UG867" s="422"/>
      <c r="UH867" s="422"/>
      <c r="UI867" s="422"/>
      <c r="UJ867" s="422"/>
      <c r="UK867" s="422"/>
      <c r="UL867" s="422"/>
      <c r="UM867" s="422"/>
      <c r="UN867" s="422"/>
      <c r="UO867" s="422"/>
      <c r="UP867" s="422"/>
      <c r="UQ867" s="422"/>
      <c r="UR867" s="422"/>
      <c r="US867" s="422"/>
      <c r="UT867" s="422"/>
      <c r="UU867" s="422"/>
      <c r="UV867" s="422"/>
      <c r="UW867" s="422"/>
      <c r="UX867" s="422"/>
      <c r="UY867" s="422"/>
      <c r="UZ867" s="422"/>
      <c r="VA867" s="422"/>
      <c r="VB867" s="422"/>
      <c r="VC867" s="422"/>
      <c r="VD867" s="422"/>
      <c r="VE867" s="422"/>
      <c r="VF867" s="422"/>
      <c r="VG867" s="422"/>
      <c r="VH867" s="422"/>
      <c r="VI867" s="422"/>
      <c r="VJ867" s="422"/>
      <c r="VK867" s="422"/>
      <c r="VL867" s="422"/>
      <c r="VM867" s="422"/>
      <c r="VN867" s="422"/>
      <c r="VO867" s="422"/>
      <c r="VP867" s="422"/>
      <c r="VQ867" s="422"/>
      <c r="VR867" s="422"/>
      <c r="VS867" s="422"/>
      <c r="VT867" s="422"/>
      <c r="VU867" s="422"/>
      <c r="VV867" s="422"/>
      <c r="VW867" s="422"/>
      <c r="VX867" s="422"/>
      <c r="VY867" s="422"/>
      <c r="VZ867" s="422"/>
      <c r="WA867" s="422"/>
      <c r="WB867" s="422"/>
      <c r="WC867" s="422"/>
      <c r="WD867" s="422"/>
      <c r="WE867" s="422"/>
      <c r="WF867" s="422"/>
      <c r="WG867" s="422"/>
      <c r="WH867" s="422"/>
      <c r="WI867" s="422"/>
      <c r="WJ867" s="422"/>
      <c r="WK867" s="422"/>
      <c r="WL867" s="422"/>
      <c r="WM867" s="422"/>
      <c r="WN867" s="422"/>
      <c r="WO867" s="422"/>
      <c r="WP867" s="422"/>
      <c r="WQ867" s="422"/>
      <c r="WR867" s="422"/>
      <c r="WS867" s="422"/>
      <c r="WT867" s="422"/>
      <c r="WU867" s="422"/>
      <c r="WV867" s="422"/>
      <c r="WW867" s="422"/>
      <c r="WX867" s="422"/>
      <c r="WY867" s="422"/>
      <c r="WZ867" s="422"/>
      <c r="XA867" s="422"/>
      <c r="XB867" s="422"/>
      <c r="XC867" s="422"/>
      <c r="XD867" s="422"/>
      <c r="XE867" s="422"/>
      <c r="XF867" s="422"/>
      <c r="XG867" s="422"/>
      <c r="XH867" s="422"/>
      <c r="XI867" s="422"/>
      <c r="XJ867" s="422"/>
      <c r="XK867" s="422"/>
      <c r="XL867" s="422"/>
      <c r="XM867" s="422"/>
      <c r="XN867" s="422"/>
      <c r="XO867" s="422"/>
      <c r="XP867" s="422"/>
      <c r="XQ867" s="422"/>
      <c r="XR867" s="422"/>
      <c r="XS867" s="422"/>
      <c r="XT867" s="422"/>
      <c r="XU867" s="422"/>
      <c r="XV867" s="422"/>
      <c r="XW867" s="422"/>
      <c r="XX867" s="422"/>
      <c r="XY867" s="422"/>
      <c r="XZ867" s="422"/>
      <c r="YA867" s="422"/>
      <c r="YB867" s="422"/>
      <c r="YC867" s="422"/>
      <c r="YD867" s="422"/>
      <c r="YE867" s="422"/>
      <c r="YF867" s="422"/>
      <c r="YG867" s="422"/>
      <c r="YH867" s="422"/>
      <c r="YI867" s="422"/>
      <c r="YJ867" s="422"/>
      <c r="YK867" s="422"/>
      <c r="YL867" s="422"/>
      <c r="YM867" s="422"/>
      <c r="YN867" s="422"/>
      <c r="YO867" s="422"/>
      <c r="YP867" s="422"/>
      <c r="YQ867" s="422"/>
      <c r="YR867" s="422"/>
      <c r="YS867" s="422"/>
      <c r="YT867" s="422"/>
      <c r="YU867" s="422"/>
      <c r="YV867" s="422"/>
      <c r="YW867" s="422"/>
      <c r="YX867" s="422"/>
      <c r="YY867" s="422"/>
      <c r="YZ867" s="422"/>
      <c r="ZA867" s="422"/>
      <c r="ZB867" s="422"/>
      <c r="ZC867" s="422"/>
      <c r="ZD867" s="422"/>
      <c r="ZE867" s="422"/>
      <c r="ZF867" s="422"/>
      <c r="ZG867" s="422"/>
      <c r="ZH867" s="422"/>
      <c r="ZI867" s="422"/>
      <c r="ZJ867" s="422"/>
      <c r="ZK867" s="422"/>
      <c r="ZL867" s="422"/>
      <c r="ZM867" s="422"/>
      <c r="ZN867" s="422"/>
      <c r="ZO867" s="422"/>
      <c r="ZP867" s="422"/>
      <c r="ZQ867" s="422"/>
      <c r="ZR867" s="422"/>
      <c r="ZS867" s="422"/>
      <c r="ZT867" s="422"/>
      <c r="ZU867" s="422"/>
      <c r="ZV867" s="422"/>
      <c r="ZW867" s="422"/>
      <c r="ZX867" s="422"/>
      <c r="ZY867" s="422"/>
      <c r="ZZ867" s="422"/>
      <c r="AAA867" s="422"/>
      <c r="AAB867" s="422"/>
      <c r="AAC867" s="422"/>
      <c r="AAD867" s="422"/>
      <c r="AAE867" s="422"/>
      <c r="AAF867" s="422"/>
      <c r="AAG867" s="422"/>
      <c r="AAH867" s="422"/>
      <c r="AAI867" s="422"/>
      <c r="AAJ867" s="422"/>
      <c r="AAK867" s="422"/>
      <c r="AAL867" s="422"/>
      <c r="AAM867" s="422"/>
      <c r="AAN867" s="422"/>
      <c r="AAO867" s="422"/>
      <c r="AAP867" s="422"/>
      <c r="AAQ867" s="422"/>
      <c r="AAR867" s="422"/>
      <c r="AAS867" s="422"/>
      <c r="AAT867" s="422"/>
      <c r="AAU867" s="422"/>
      <c r="AAV867" s="422"/>
      <c r="AAW867" s="422"/>
      <c r="AAX867" s="422"/>
      <c r="AAY867" s="422"/>
      <c r="AAZ867" s="422"/>
      <c r="ABA867" s="422"/>
      <c r="ABB867" s="422"/>
      <c r="ABC867" s="422"/>
      <c r="ABD867" s="422"/>
      <c r="ABE867" s="422"/>
      <c r="ABF867" s="422"/>
      <c r="ABG867" s="422"/>
      <c r="ABH867" s="422"/>
      <c r="ABI867" s="422"/>
      <c r="ABJ867" s="422"/>
      <c r="ABK867" s="422"/>
      <c r="ABL867" s="422"/>
      <c r="ABM867" s="422"/>
      <c r="ABN867" s="422"/>
      <c r="ABO867" s="422"/>
      <c r="ABP867" s="422"/>
      <c r="ABQ867" s="422"/>
      <c r="ABR867" s="422"/>
      <c r="ABS867" s="422"/>
      <c r="ABT867" s="422"/>
      <c r="ABU867" s="422"/>
      <c r="ABV867" s="422"/>
      <c r="ABW867" s="422"/>
      <c r="ABX867" s="422"/>
      <c r="ABY867" s="422"/>
      <c r="ABZ867" s="422"/>
      <c r="ACA867" s="422"/>
      <c r="ACB867" s="422"/>
      <c r="ACC867" s="422"/>
      <c r="ACD867" s="422"/>
      <c r="ACE867" s="422"/>
      <c r="ACF867" s="422"/>
      <c r="ACG867" s="422"/>
      <c r="ACH867" s="422"/>
      <c r="ACI867" s="422"/>
      <c r="ACJ867" s="422"/>
      <c r="ACK867" s="422"/>
      <c r="ACL867" s="422"/>
      <c r="ACM867" s="422"/>
      <c r="ACN867" s="422"/>
      <c r="ACO867" s="422"/>
      <c r="ACP867" s="422"/>
      <c r="ACQ867" s="422"/>
      <c r="ACR867" s="422"/>
      <c r="ACS867" s="422"/>
      <c r="ACT867" s="422"/>
      <c r="ACU867" s="422"/>
      <c r="ACV867" s="422"/>
      <c r="ACW867" s="422"/>
      <c r="ACX867" s="422"/>
      <c r="ACY867" s="422"/>
      <c r="ACZ867" s="422"/>
      <c r="ADA867" s="422"/>
      <c r="ADB867" s="422"/>
      <c r="ADC867" s="422"/>
      <c r="ADD867" s="422"/>
      <c r="ADE867" s="422"/>
      <c r="ADF867" s="422"/>
      <c r="ADG867" s="422"/>
      <c r="ADH867" s="422"/>
      <c r="ADI867" s="422"/>
      <c r="ADJ867" s="422"/>
      <c r="ADK867" s="422"/>
      <c r="ADL867" s="422"/>
      <c r="ADM867" s="422"/>
      <c r="ADN867" s="422"/>
      <c r="ADO867" s="422"/>
      <c r="ADP867" s="422"/>
      <c r="ADQ867" s="422"/>
      <c r="ADR867" s="422"/>
      <c r="ADS867" s="422"/>
      <c r="ADT867" s="422"/>
      <c r="ADU867" s="422"/>
      <c r="ADV867" s="422"/>
      <c r="ADW867" s="422"/>
      <c r="ADX867" s="422"/>
      <c r="ADY867" s="422"/>
      <c r="ADZ867" s="422"/>
      <c r="AEA867" s="422"/>
      <c r="AEB867" s="422"/>
      <c r="AEC867" s="422"/>
      <c r="AED867" s="422"/>
      <c r="AEE867" s="422"/>
      <c r="AEF867" s="422"/>
      <c r="AEG867" s="422"/>
      <c r="AEH867" s="422"/>
      <c r="AEI867" s="422"/>
      <c r="AEJ867" s="422"/>
      <c r="AEK867" s="422"/>
      <c r="AEL867" s="422"/>
      <c r="AEM867" s="422"/>
      <c r="AEN867" s="422"/>
      <c r="AEO867" s="422"/>
      <c r="AEP867" s="422"/>
      <c r="AEQ867" s="422"/>
      <c r="AER867" s="422"/>
      <c r="AES867" s="422"/>
      <c r="AET867" s="422"/>
      <c r="AEU867" s="422"/>
      <c r="AEV867" s="422"/>
      <c r="AEW867" s="422"/>
      <c r="AEX867" s="422"/>
      <c r="AEY867" s="422"/>
      <c r="AEZ867" s="422"/>
      <c r="AFA867" s="422"/>
      <c r="AFB867" s="422"/>
      <c r="AFC867" s="422"/>
      <c r="AFD867" s="422"/>
      <c r="AFE867" s="422"/>
      <c r="AFF867" s="422"/>
      <c r="AFG867" s="422"/>
      <c r="AFH867" s="422"/>
      <c r="AFI867" s="422"/>
      <c r="AFJ867" s="422"/>
      <c r="AFK867" s="422"/>
      <c r="AFL867" s="422"/>
      <c r="AFM867" s="422"/>
      <c r="AFN867" s="422"/>
      <c r="AFO867" s="422"/>
      <c r="AFP867" s="422"/>
      <c r="AFQ867" s="422"/>
      <c r="AFR867" s="422"/>
      <c r="AFS867" s="422"/>
      <c r="AFT867" s="422"/>
      <c r="AFU867" s="422"/>
      <c r="AFV867" s="422"/>
      <c r="AFW867" s="422"/>
      <c r="AFX867" s="422"/>
      <c r="AFY867" s="422"/>
      <c r="AFZ867" s="422"/>
      <c r="AGA867" s="422"/>
      <c r="AGB867" s="422"/>
      <c r="AGC867" s="422"/>
      <c r="AGD867" s="422"/>
      <c r="AGE867" s="422"/>
      <c r="AGF867" s="422"/>
      <c r="AGG867" s="422"/>
      <c r="AGH867" s="422"/>
      <c r="AGI867" s="422"/>
      <c r="AGJ867" s="422"/>
      <c r="AGK867" s="422"/>
      <c r="AGL867" s="422"/>
      <c r="AGM867" s="422"/>
      <c r="AGN867" s="422"/>
      <c r="AGO867" s="422"/>
      <c r="AGP867" s="422"/>
      <c r="AGQ867" s="422"/>
      <c r="AGR867" s="422"/>
      <c r="AGS867" s="422"/>
      <c r="AGT867" s="422"/>
      <c r="AGU867" s="422"/>
      <c r="AGV867" s="422"/>
      <c r="AGW867" s="422"/>
      <c r="AGX867" s="422"/>
      <c r="AGY867" s="422"/>
      <c r="AGZ867" s="422"/>
      <c r="AHA867" s="422"/>
      <c r="AHB867" s="422"/>
      <c r="AHC867" s="422"/>
      <c r="AHD867" s="422"/>
      <c r="AHE867" s="422"/>
      <c r="AHF867" s="422"/>
      <c r="AHG867" s="422"/>
      <c r="AHH867" s="422"/>
      <c r="AHI867" s="422"/>
      <c r="AHJ867" s="422"/>
      <c r="AHK867" s="422"/>
      <c r="AHL867" s="422"/>
      <c r="AHM867" s="422"/>
      <c r="AHN867" s="422"/>
      <c r="AHO867" s="422"/>
      <c r="AHP867" s="422"/>
      <c r="AHQ867" s="422"/>
      <c r="AHR867" s="422"/>
      <c r="AHS867" s="422"/>
      <c r="AHT867" s="422"/>
      <c r="AHU867" s="422"/>
      <c r="AHV867" s="422"/>
      <c r="AHW867" s="422"/>
      <c r="AHX867" s="422"/>
      <c r="AHY867" s="422"/>
      <c r="AHZ867" s="422"/>
      <c r="AIA867" s="422"/>
      <c r="AIB867" s="422"/>
      <c r="AIC867" s="422"/>
      <c r="AID867" s="422"/>
      <c r="AIE867" s="422"/>
      <c r="AIF867" s="422"/>
      <c r="AIG867" s="422"/>
      <c r="AIH867" s="422"/>
      <c r="AII867" s="422"/>
      <c r="AIJ867" s="422"/>
      <c r="AIK867" s="422"/>
      <c r="AIL867" s="422"/>
      <c r="AIM867" s="422"/>
      <c r="AIN867" s="422"/>
      <c r="AIO867" s="422"/>
      <c r="AIP867" s="422"/>
      <c r="AIQ867" s="422"/>
      <c r="AIR867" s="422"/>
      <c r="AIS867" s="422"/>
      <c r="AIT867" s="422"/>
      <c r="AIU867" s="422"/>
      <c r="AIV867" s="422"/>
      <c r="AIW867" s="422"/>
      <c r="AIX867" s="422"/>
      <c r="AIY867" s="422"/>
      <c r="AIZ867" s="422"/>
      <c r="AJA867" s="422"/>
      <c r="AJB867" s="422"/>
      <c r="AJC867" s="422"/>
      <c r="AJD867" s="422"/>
      <c r="AJE867" s="422"/>
      <c r="AJF867" s="422"/>
      <c r="AJG867" s="422"/>
      <c r="AJH867" s="422"/>
      <c r="AJI867" s="422"/>
      <c r="AJJ867" s="422"/>
      <c r="AJK867" s="422"/>
      <c r="AJL867" s="422"/>
      <c r="AJM867" s="422"/>
      <c r="AJN867" s="422"/>
      <c r="AJO867" s="422"/>
      <c r="AJP867" s="422"/>
      <c r="AJQ867" s="422"/>
      <c r="AJR867" s="422"/>
      <c r="AJS867" s="422"/>
      <c r="AJT867" s="422"/>
      <c r="AJU867" s="422"/>
      <c r="AJV867" s="422"/>
      <c r="AJW867" s="422"/>
      <c r="AJX867" s="422"/>
      <c r="AJY867" s="422"/>
      <c r="AJZ867" s="422"/>
      <c r="AKA867" s="422"/>
      <c r="AKB867" s="422"/>
      <c r="AKC867" s="422"/>
      <c r="AKD867" s="422"/>
      <c r="AKE867" s="422"/>
      <c r="AKF867" s="422"/>
      <c r="AKG867" s="422"/>
      <c r="AKH867" s="422"/>
      <c r="AKI867" s="422"/>
      <c r="AKJ867" s="422"/>
      <c r="AKK867" s="422"/>
      <c r="AKL867" s="422"/>
      <c r="AKM867" s="422"/>
      <c r="AKN867" s="422"/>
      <c r="AKO867" s="422"/>
      <c r="AKP867" s="422"/>
      <c r="AKQ867" s="422"/>
      <c r="AKR867" s="422"/>
      <c r="AKS867" s="422"/>
      <c r="AKT867" s="422"/>
      <c r="AKU867" s="422"/>
      <c r="AKV867" s="422"/>
      <c r="AKW867" s="422"/>
      <c r="AKX867" s="422"/>
      <c r="AKY867" s="422"/>
      <c r="AKZ867" s="422"/>
      <c r="ALA867" s="422"/>
      <c r="ALB867" s="422"/>
      <c r="ALC867" s="422"/>
      <c r="ALD867" s="422"/>
      <c r="ALE867" s="422"/>
      <c r="ALF867" s="422"/>
      <c r="ALG867" s="422"/>
      <c r="ALH867" s="422"/>
      <c r="ALI867" s="422"/>
      <c r="ALJ867" s="422"/>
      <c r="ALK867" s="422"/>
      <c r="ALL867" s="422"/>
      <c r="ALM867" s="422"/>
      <c r="ALN867" s="422"/>
      <c r="ALO867" s="422"/>
      <c r="ALP867" s="422"/>
      <c r="ALQ867" s="422"/>
      <c r="ALR867" s="422"/>
      <c r="ALS867" s="422"/>
      <c r="ALT867" s="422"/>
      <c r="ALU867" s="422"/>
      <c r="ALV867" s="422"/>
      <c r="ALW867" s="422"/>
      <c r="ALX867" s="422"/>
      <c r="ALY867" s="422"/>
      <c r="ALZ867" s="422"/>
      <c r="AMA867" s="422"/>
      <c r="AMB867" s="422"/>
      <c r="AMC867" s="422"/>
      <c r="AMD867" s="422"/>
      <c r="AME867" s="422"/>
      <c r="AMF867" s="422"/>
      <c r="AMG867" s="422"/>
      <c r="AMH867" s="422"/>
      <c r="AMI867" s="422"/>
      <c r="AMJ867" s="422"/>
      <c r="AMK867" s="422"/>
      <c r="AML867" s="422"/>
      <c r="AMM867" s="422"/>
      <c r="AMN867" s="422"/>
      <c r="AMO867" s="422"/>
      <c r="AMP867" s="422"/>
      <c r="AMQ867" s="422"/>
      <c r="AMR867" s="422"/>
      <c r="AMS867" s="422"/>
      <c r="AMT867" s="422"/>
      <c r="AMU867" s="422"/>
      <c r="AMV867" s="422"/>
      <c r="AMW867" s="422"/>
      <c r="AMX867" s="422"/>
    </row>
    <row r="868" spans="1:1038" s="398" customFormat="1" ht="18" customHeight="1">
      <c r="A868" s="548"/>
      <c r="B868" s="543"/>
      <c r="C868" s="226"/>
      <c r="D868" s="225"/>
      <c r="E868" s="226">
        <v>102</v>
      </c>
      <c r="F868" s="226">
        <v>3</v>
      </c>
      <c r="G868" s="391" t="str">
        <f t="shared" ref="G868:G869" si="627">E868&amp;"-"&amp;F868</f>
        <v>102-3</v>
      </c>
      <c r="H868" s="226">
        <v>44</v>
      </c>
      <c r="I868" s="226">
        <v>44.5</v>
      </c>
      <c r="J868" s="544">
        <f t="shared" si="622"/>
        <v>0</v>
      </c>
      <c r="K868" s="545"/>
      <c r="L868" s="171">
        <f>(VLOOKUP($G868,Depth_Lookup!$A$3:$J$410,10,FALSE))+(H868/100)</f>
        <v>269.03500000000003</v>
      </c>
      <c r="M868" s="171">
        <f>(VLOOKUP($G868,Depth_Lookup!$A$3:$J$410,10,FALSE))+(I868/100)</f>
        <v>269.04000000000002</v>
      </c>
      <c r="N868" s="232"/>
      <c r="O868" s="226"/>
      <c r="P868" s="226"/>
      <c r="Q868" s="226"/>
      <c r="R868" s="391" t="s">
        <v>2509</v>
      </c>
      <c r="S868" s="226"/>
      <c r="T868" s="226"/>
      <c r="U868" s="226"/>
      <c r="V868" s="226"/>
      <c r="W868" s="226"/>
      <c r="X868" s="392"/>
      <c r="Y868" s="226"/>
      <c r="Z868" s="226"/>
      <c r="AA868" s="226"/>
      <c r="AB868" s="226"/>
      <c r="AC868" s="226"/>
      <c r="AD868" s="226"/>
      <c r="AE868" s="393"/>
      <c r="AF868" s="391"/>
      <c r="AG868" s="394"/>
      <c r="AH868" s="226"/>
      <c r="AI868" s="257"/>
      <c r="AJ868" s="226"/>
      <c r="AK868" s="226"/>
      <c r="AL868" s="226"/>
      <c r="AM868" s="226"/>
      <c r="AN868" s="226"/>
      <c r="AO868" s="257"/>
      <c r="AP868" s="226"/>
      <c r="AQ868" s="226"/>
      <c r="AR868" s="226"/>
      <c r="AS868" s="226"/>
      <c r="AT868" s="226"/>
      <c r="AU868" s="257"/>
      <c r="AV868" s="226"/>
      <c r="AW868" s="226"/>
      <c r="AX868" s="226"/>
      <c r="AY868" s="226"/>
      <c r="AZ868" s="226"/>
      <c r="BA868" s="257"/>
      <c r="BB868" s="226"/>
      <c r="BC868" s="226"/>
      <c r="BD868" s="226"/>
      <c r="BE868" s="226"/>
      <c r="BF868" s="226"/>
      <c r="BG868" s="257"/>
      <c r="BH868" s="226"/>
      <c r="BI868" s="226"/>
      <c r="BJ868" s="226"/>
      <c r="BK868" s="226"/>
      <c r="BL868" s="226"/>
      <c r="BM868" s="257"/>
      <c r="BN868" s="226"/>
      <c r="BO868" s="226"/>
      <c r="BP868" s="226"/>
      <c r="BQ868" s="226"/>
      <c r="BR868" s="226"/>
      <c r="BS868" s="226"/>
      <c r="BT868" s="226"/>
      <c r="BU868" s="226"/>
      <c r="BV868" s="226"/>
      <c r="BW868" s="226"/>
      <c r="BX868" s="226"/>
      <c r="BY868" s="257"/>
      <c r="BZ868" s="226"/>
      <c r="CA868" s="226"/>
      <c r="CB868" s="226"/>
      <c r="CC868" s="226"/>
      <c r="CD868" s="226"/>
      <c r="CE868" s="226"/>
      <c r="CF868" s="399"/>
      <c r="CG868" s="259"/>
      <c r="CH868" s="150"/>
      <c r="CI868" s="150"/>
      <c r="CJ868" s="150"/>
      <c r="CK868" s="158"/>
      <c r="CL868" s="395"/>
      <c r="CM868" s="395"/>
      <c r="CN868" s="395"/>
      <c r="CO868" s="395"/>
      <c r="CP868" s="395"/>
      <c r="CQ868" s="395"/>
      <c r="CR868" s="395"/>
      <c r="CS868" s="395"/>
      <c r="CT868" s="395"/>
      <c r="CU868" s="395"/>
      <c r="CV868" s="395"/>
      <c r="CW868" s="395"/>
      <c r="CX868" s="395"/>
      <c r="CY868" s="395"/>
      <c r="CZ868" s="395"/>
      <c r="DA868" s="395"/>
      <c r="DB868" s="395"/>
      <c r="DC868" s="257"/>
      <c r="DD868" s="395"/>
      <c r="DE868" s="395"/>
      <c r="DF868" s="395"/>
      <c r="DG868" s="395"/>
      <c r="DH868" s="395"/>
      <c r="DI868" s="395"/>
      <c r="DJ868" s="395"/>
      <c r="DK868" s="396"/>
      <c r="DL868" s="259"/>
      <c r="DM868" s="395"/>
      <c r="DN868" s="395"/>
      <c r="DO868" s="397"/>
      <c r="DQ868" s="259"/>
      <c r="DR868" s="397"/>
      <c r="DS868" s="259"/>
      <c r="DT868" s="263"/>
      <c r="DU868" s="256"/>
      <c r="DV868" s="256"/>
      <c r="DW868" s="400"/>
      <c r="DX868" s="155"/>
      <c r="DY868" s="155"/>
      <c r="DZ868" s="546"/>
      <c r="EA868" s="104"/>
      <c r="EB868" s="256"/>
      <c r="EC868" s="104"/>
      <c r="ED868" s="229" t="s">
        <v>2517</v>
      </c>
      <c r="EE868" s="401"/>
      <c r="EF868" s="402"/>
      <c r="EG868" s="401"/>
      <c r="EH868" s="403"/>
      <c r="EI868" s="404"/>
      <c r="EJ868" s="405"/>
      <c r="EK868" s="406"/>
      <c r="EL868" s="401"/>
      <c r="EM868" s="403"/>
      <c r="EN868" s="403" t="s">
        <v>1448</v>
      </c>
      <c r="EO868" s="407">
        <v>0.2</v>
      </c>
      <c r="EP868" s="407" t="s">
        <v>2051</v>
      </c>
      <c r="EQ868" s="407"/>
      <c r="ER868" s="407"/>
      <c r="ES868" s="407"/>
      <c r="ET868" s="407"/>
      <c r="EU868" s="407"/>
      <c r="EV868" s="408">
        <v>13</v>
      </c>
      <c r="EW868" s="408">
        <v>270</v>
      </c>
      <c r="EX868" s="408">
        <v>27</v>
      </c>
      <c r="EY868" s="408">
        <v>0</v>
      </c>
      <c r="EZ868" s="192">
        <f t="shared" si="574"/>
        <v>155.62451360634248</v>
      </c>
      <c r="FA868" s="192">
        <f t="shared" si="575"/>
        <v>155.62451360634248</v>
      </c>
      <c r="FB868" s="192">
        <f t="shared" si="576"/>
        <v>60.777820988072712</v>
      </c>
      <c r="FC868" s="192">
        <f t="shared" si="577"/>
        <v>245.62451360634248</v>
      </c>
      <c r="FD868" s="192">
        <f t="shared" si="578"/>
        <v>29.222179011927288</v>
      </c>
      <c r="FE868" s="193">
        <f t="shared" si="579"/>
        <v>335.62451360634248</v>
      </c>
      <c r="FF868" s="194">
        <f t="shared" si="580"/>
        <v>29.222179011927288</v>
      </c>
      <c r="FG868" s="401"/>
      <c r="FH868" s="403"/>
      <c r="FI868" s="778">
        <f t="shared" si="582"/>
        <v>0.2</v>
      </c>
      <c r="FJ868" s="779">
        <f t="shared" si="583"/>
        <v>29.222179011927288</v>
      </c>
      <c r="FK868" s="779">
        <f t="shared" si="584"/>
        <v>60.777820988072712</v>
      </c>
      <c r="FL868" s="780">
        <f t="shared" si="585"/>
        <v>1.0607730884295821</v>
      </c>
      <c r="FM868" s="169">
        <f t="shared" si="586"/>
        <v>0.87273316296890047</v>
      </c>
      <c r="FN868" s="783">
        <f t="shared" si="587"/>
        <v>0.17454663259378012</v>
      </c>
      <c r="FO868" s="226"/>
      <c r="FP868" s="226"/>
      <c r="FQ868" s="226"/>
      <c r="FR868" s="226"/>
      <c r="FS868" s="226"/>
      <c r="FT868" s="226"/>
      <c r="FU868" s="226"/>
      <c r="FV868" s="226"/>
      <c r="FW868" s="226"/>
      <c r="FX868" s="226"/>
      <c r="FY868" s="226"/>
      <c r="FZ868" s="226"/>
      <c r="GA868" s="226"/>
      <c r="GB868" s="226"/>
      <c r="GC868" s="226"/>
      <c r="GD868" s="226"/>
      <c r="GE868" s="226"/>
      <c r="GF868" s="226"/>
      <c r="GG868" s="226"/>
      <c r="GH868" s="226"/>
      <c r="GI868" s="226"/>
      <c r="GJ868" s="226"/>
      <c r="GK868" s="226"/>
      <c r="GL868" s="226"/>
      <c r="GM868" s="226"/>
      <c r="GN868" s="226"/>
      <c r="GO868" s="226"/>
      <c r="GP868" s="226"/>
      <c r="GQ868" s="226"/>
      <c r="GR868" s="226"/>
      <c r="GS868" s="226"/>
      <c r="GT868" s="226"/>
      <c r="GU868" s="226"/>
      <c r="GV868" s="226"/>
      <c r="GW868" s="226"/>
      <c r="GX868" s="226"/>
      <c r="GY868" s="226"/>
      <c r="GZ868" s="226"/>
      <c r="HA868" s="226"/>
      <c r="HB868" s="226"/>
      <c r="HC868" s="226"/>
      <c r="HD868" s="226"/>
      <c r="HE868" s="226"/>
      <c r="HF868" s="226"/>
      <c r="HG868" s="226"/>
      <c r="HH868" s="226"/>
      <c r="HI868" s="226"/>
      <c r="HJ868" s="226"/>
      <c r="HK868" s="226"/>
      <c r="HL868" s="226"/>
      <c r="HM868" s="226"/>
      <c r="HN868" s="226"/>
      <c r="HO868" s="226"/>
      <c r="HP868" s="226"/>
      <c r="HQ868" s="226"/>
      <c r="HR868" s="226"/>
      <c r="HS868" s="226"/>
      <c r="HT868" s="226"/>
      <c r="HU868" s="226"/>
      <c r="HV868" s="226"/>
      <c r="HW868" s="226"/>
      <c r="HX868" s="226"/>
      <c r="HY868" s="226"/>
      <c r="HZ868" s="226"/>
      <c r="IA868" s="226"/>
      <c r="IB868" s="226"/>
      <c r="IC868" s="226"/>
      <c r="ID868" s="226"/>
      <c r="IE868" s="226"/>
      <c r="IF868" s="226"/>
      <c r="IG868" s="226"/>
      <c r="IH868" s="226"/>
      <c r="II868" s="226"/>
      <c r="IJ868" s="226"/>
      <c r="IK868" s="226"/>
      <c r="IL868" s="226"/>
      <c r="IM868" s="226"/>
      <c r="IN868" s="226"/>
      <c r="IO868" s="226"/>
      <c r="IP868" s="226"/>
      <c r="IQ868" s="226"/>
      <c r="IR868" s="226"/>
      <c r="IS868" s="226"/>
      <c r="IT868" s="226"/>
      <c r="IU868" s="226"/>
      <c r="IV868" s="226"/>
      <c r="IW868" s="226"/>
      <c r="IX868" s="226"/>
      <c r="IY868" s="226"/>
      <c r="IZ868" s="226"/>
      <c r="JA868" s="226"/>
      <c r="JB868" s="226"/>
      <c r="JC868" s="226"/>
      <c r="JD868" s="226"/>
      <c r="JE868" s="226"/>
      <c r="JF868" s="226"/>
      <c r="JG868" s="226"/>
      <c r="JH868" s="226"/>
      <c r="JI868" s="226"/>
      <c r="JJ868" s="226"/>
      <c r="JK868" s="226"/>
      <c r="JL868" s="226"/>
      <c r="JM868" s="226"/>
      <c r="JN868" s="226"/>
      <c r="JO868" s="226"/>
      <c r="JP868" s="226"/>
      <c r="JQ868" s="226"/>
      <c r="JR868" s="226"/>
      <c r="JS868" s="226"/>
      <c r="JT868" s="226"/>
      <c r="JU868" s="226"/>
      <c r="JV868" s="226"/>
      <c r="JW868" s="226"/>
      <c r="JX868" s="226"/>
      <c r="JY868" s="226"/>
      <c r="JZ868" s="226"/>
      <c r="KA868" s="226"/>
      <c r="KB868" s="226"/>
      <c r="KC868" s="226"/>
      <c r="KD868" s="226"/>
      <c r="KE868" s="226"/>
      <c r="KF868" s="226"/>
      <c r="KG868" s="226"/>
      <c r="KH868" s="226"/>
      <c r="KI868" s="226"/>
      <c r="KJ868" s="226"/>
      <c r="KK868" s="226"/>
      <c r="KL868" s="226"/>
      <c r="KM868" s="226"/>
      <c r="KN868" s="226"/>
      <c r="KO868" s="226"/>
      <c r="KP868" s="226"/>
      <c r="KQ868" s="226"/>
      <c r="KR868" s="226"/>
      <c r="KS868" s="226"/>
      <c r="KT868" s="226"/>
      <c r="KU868" s="226"/>
      <c r="KV868" s="226"/>
      <c r="KW868" s="226"/>
      <c r="KX868" s="226"/>
      <c r="KY868" s="226"/>
      <c r="KZ868" s="226"/>
      <c r="LA868" s="226"/>
      <c r="LB868" s="226"/>
      <c r="LC868" s="226"/>
      <c r="LD868" s="226"/>
      <c r="LE868" s="226"/>
      <c r="LF868" s="226"/>
      <c r="LG868" s="226"/>
      <c r="LH868" s="226"/>
      <c r="LI868" s="226"/>
      <c r="LJ868" s="226"/>
      <c r="LK868" s="226"/>
      <c r="LL868" s="226"/>
      <c r="LM868" s="226"/>
      <c r="LN868" s="226"/>
      <c r="LO868" s="226"/>
      <c r="LP868" s="226"/>
      <c r="LQ868" s="226"/>
      <c r="LR868" s="226"/>
      <c r="LS868" s="226"/>
      <c r="LT868" s="226"/>
      <c r="LU868" s="226"/>
      <c r="LV868" s="226"/>
      <c r="LW868" s="226"/>
      <c r="LX868" s="226"/>
      <c r="LY868" s="226"/>
      <c r="LZ868" s="226"/>
      <c r="MA868" s="226"/>
      <c r="MB868" s="226"/>
      <c r="MC868" s="226"/>
      <c r="MD868" s="226"/>
      <c r="ME868" s="226"/>
      <c r="MF868" s="226"/>
      <c r="MG868" s="226"/>
      <c r="MH868" s="226"/>
      <c r="MI868" s="226"/>
      <c r="MJ868" s="226"/>
      <c r="MK868" s="226"/>
      <c r="ML868" s="226"/>
      <c r="MM868" s="226"/>
      <c r="MN868" s="226"/>
      <c r="MO868" s="226"/>
      <c r="MP868" s="226"/>
      <c r="MQ868" s="226"/>
      <c r="MR868" s="226"/>
      <c r="MS868" s="226"/>
      <c r="MT868" s="226"/>
      <c r="MU868" s="226"/>
      <c r="MV868" s="226"/>
      <c r="MW868" s="226"/>
      <c r="MX868" s="226"/>
      <c r="MY868" s="226"/>
      <c r="MZ868" s="226"/>
      <c r="NA868" s="226"/>
      <c r="NB868" s="226"/>
      <c r="NC868" s="226"/>
      <c r="ND868" s="226"/>
      <c r="NE868" s="226"/>
      <c r="NF868" s="226"/>
      <c r="NG868" s="226"/>
      <c r="NH868" s="226"/>
      <c r="NI868" s="226"/>
      <c r="NJ868" s="226"/>
      <c r="NK868" s="226"/>
      <c r="NL868" s="226"/>
      <c r="NM868" s="226"/>
      <c r="NN868" s="226"/>
      <c r="NO868" s="226"/>
      <c r="NP868" s="226"/>
      <c r="NQ868" s="226"/>
      <c r="NR868" s="226"/>
      <c r="NS868" s="226"/>
      <c r="NT868" s="226"/>
      <c r="NU868" s="226"/>
      <c r="NV868" s="226"/>
      <c r="NW868" s="226"/>
      <c r="NX868" s="226"/>
      <c r="NY868" s="226"/>
      <c r="NZ868" s="226"/>
      <c r="OA868" s="226"/>
      <c r="OB868" s="226"/>
      <c r="OC868" s="226"/>
      <c r="OD868" s="226"/>
      <c r="OE868" s="226"/>
      <c r="OF868" s="226"/>
      <c r="OG868" s="226"/>
      <c r="OH868" s="226"/>
      <c r="OI868" s="226"/>
      <c r="OJ868" s="226"/>
      <c r="OK868" s="226"/>
      <c r="OL868" s="226"/>
      <c r="OM868" s="226"/>
      <c r="ON868" s="226"/>
      <c r="OO868" s="226"/>
      <c r="OP868" s="226"/>
      <c r="OQ868" s="226"/>
      <c r="OR868" s="226"/>
      <c r="OS868" s="226"/>
      <c r="OT868" s="226"/>
      <c r="OU868" s="226"/>
      <c r="OV868" s="226"/>
      <c r="OW868" s="226"/>
      <c r="OX868" s="226"/>
      <c r="OY868" s="226"/>
      <c r="OZ868" s="226"/>
      <c r="PA868" s="226"/>
      <c r="PB868" s="226"/>
      <c r="PC868" s="226"/>
      <c r="PD868" s="226"/>
      <c r="PE868" s="226"/>
      <c r="PF868" s="226"/>
      <c r="PG868" s="226"/>
      <c r="PH868" s="226"/>
      <c r="PI868" s="226"/>
      <c r="PJ868" s="226"/>
      <c r="PK868" s="226"/>
      <c r="PL868" s="226"/>
      <c r="PM868" s="226"/>
      <c r="PN868" s="226"/>
      <c r="PO868" s="226"/>
      <c r="PP868" s="226"/>
      <c r="PQ868" s="226"/>
      <c r="PR868" s="226"/>
      <c r="PS868" s="226"/>
      <c r="PT868" s="226"/>
      <c r="PU868" s="226"/>
      <c r="PV868" s="226"/>
      <c r="PW868" s="226"/>
      <c r="PX868" s="226"/>
      <c r="PY868" s="226"/>
      <c r="PZ868" s="226"/>
      <c r="QA868" s="226"/>
      <c r="QB868" s="226"/>
      <c r="QC868" s="226"/>
      <c r="QD868" s="226"/>
      <c r="QE868" s="226"/>
      <c r="QF868" s="226"/>
      <c r="QG868" s="226"/>
      <c r="QH868" s="226"/>
      <c r="QI868" s="226"/>
      <c r="QJ868" s="226"/>
      <c r="QK868" s="226"/>
      <c r="QL868" s="226"/>
      <c r="QM868" s="226"/>
      <c r="QN868" s="226"/>
      <c r="QO868" s="226"/>
      <c r="QP868" s="226"/>
      <c r="QQ868" s="226"/>
      <c r="QR868" s="226"/>
      <c r="QS868" s="226"/>
      <c r="QT868" s="226"/>
      <c r="QU868" s="226"/>
      <c r="QV868" s="226"/>
      <c r="QW868" s="226"/>
      <c r="QX868" s="226"/>
      <c r="QY868" s="226"/>
      <c r="QZ868" s="226"/>
      <c r="RA868" s="226"/>
      <c r="RB868" s="226"/>
      <c r="RC868" s="226"/>
      <c r="RD868" s="226"/>
      <c r="RE868" s="226"/>
      <c r="RF868" s="226"/>
      <c r="RG868" s="226"/>
      <c r="RH868" s="226"/>
      <c r="RI868" s="226"/>
      <c r="RJ868" s="226"/>
      <c r="RK868" s="226"/>
      <c r="RL868" s="226"/>
      <c r="RM868" s="226"/>
      <c r="RN868" s="226"/>
      <c r="RO868" s="226"/>
      <c r="RP868" s="226"/>
      <c r="RQ868" s="226"/>
      <c r="RR868" s="226"/>
      <c r="RS868" s="226"/>
      <c r="RT868" s="226"/>
      <c r="RU868" s="226"/>
      <c r="RV868" s="226"/>
      <c r="RW868" s="226"/>
      <c r="RX868" s="226"/>
      <c r="RY868" s="226"/>
      <c r="RZ868" s="226"/>
      <c r="SA868" s="226"/>
      <c r="SB868" s="226"/>
      <c r="SC868" s="226"/>
      <c r="SD868" s="226"/>
      <c r="SE868" s="226"/>
      <c r="SF868" s="226"/>
      <c r="SG868" s="226"/>
      <c r="SH868" s="226"/>
      <c r="SI868" s="226"/>
      <c r="SJ868" s="226"/>
      <c r="SK868" s="226"/>
      <c r="SL868" s="226"/>
      <c r="SM868" s="226"/>
      <c r="SN868" s="226"/>
      <c r="SO868" s="226"/>
      <c r="SP868" s="226"/>
      <c r="SQ868" s="226"/>
      <c r="SR868" s="226"/>
      <c r="SS868" s="226"/>
      <c r="ST868" s="226"/>
      <c r="SU868" s="226"/>
      <c r="SV868" s="226"/>
      <c r="SW868" s="226"/>
      <c r="SX868" s="226"/>
      <c r="SY868" s="226"/>
      <c r="SZ868" s="226"/>
      <c r="TA868" s="226"/>
      <c r="TB868" s="226"/>
      <c r="TC868" s="226"/>
      <c r="TD868" s="226"/>
      <c r="TE868" s="226"/>
      <c r="TF868" s="226"/>
      <c r="TG868" s="226"/>
      <c r="TH868" s="226"/>
      <c r="TI868" s="226"/>
      <c r="TJ868" s="226"/>
      <c r="TK868" s="226"/>
      <c r="TL868" s="226"/>
      <c r="TM868" s="226"/>
      <c r="TN868" s="226"/>
      <c r="TO868" s="226"/>
      <c r="TP868" s="226"/>
      <c r="TQ868" s="226"/>
      <c r="TR868" s="226"/>
      <c r="TS868" s="226"/>
      <c r="TT868" s="226"/>
      <c r="TU868" s="226"/>
      <c r="TV868" s="226"/>
      <c r="TW868" s="226"/>
      <c r="TX868" s="226"/>
      <c r="TY868" s="226"/>
      <c r="TZ868" s="226"/>
      <c r="UA868" s="226"/>
      <c r="UB868" s="226"/>
      <c r="UC868" s="226"/>
      <c r="UD868" s="226"/>
      <c r="UE868" s="226"/>
      <c r="UF868" s="226"/>
      <c r="UG868" s="226"/>
      <c r="UH868" s="226"/>
      <c r="UI868" s="226"/>
      <c r="UJ868" s="226"/>
      <c r="UK868" s="226"/>
      <c r="UL868" s="226"/>
      <c r="UM868" s="226"/>
      <c r="UN868" s="226"/>
      <c r="UO868" s="226"/>
      <c r="UP868" s="226"/>
      <c r="UQ868" s="226"/>
      <c r="UR868" s="226"/>
      <c r="US868" s="226"/>
      <c r="UT868" s="226"/>
      <c r="UU868" s="226"/>
      <c r="UV868" s="226"/>
      <c r="UW868" s="226"/>
      <c r="UX868" s="226"/>
      <c r="UY868" s="226"/>
      <c r="UZ868" s="226"/>
      <c r="VA868" s="226"/>
      <c r="VB868" s="226"/>
      <c r="VC868" s="226"/>
      <c r="VD868" s="226"/>
      <c r="VE868" s="226"/>
      <c r="VF868" s="226"/>
      <c r="VG868" s="226"/>
      <c r="VH868" s="226"/>
      <c r="VI868" s="226"/>
      <c r="VJ868" s="226"/>
      <c r="VK868" s="226"/>
      <c r="VL868" s="226"/>
      <c r="VM868" s="226"/>
      <c r="VN868" s="226"/>
      <c r="VO868" s="226"/>
      <c r="VP868" s="226"/>
      <c r="VQ868" s="226"/>
      <c r="VR868" s="226"/>
      <c r="VS868" s="226"/>
      <c r="VT868" s="226"/>
      <c r="VU868" s="226"/>
      <c r="VV868" s="226"/>
      <c r="VW868" s="226"/>
      <c r="VX868" s="226"/>
      <c r="VY868" s="226"/>
      <c r="VZ868" s="226"/>
      <c r="WA868" s="226"/>
      <c r="WB868" s="226"/>
      <c r="WC868" s="226"/>
      <c r="WD868" s="226"/>
      <c r="WE868" s="226"/>
      <c r="WF868" s="226"/>
      <c r="WG868" s="226"/>
      <c r="WH868" s="226"/>
      <c r="WI868" s="226"/>
      <c r="WJ868" s="226"/>
      <c r="WK868" s="226"/>
      <c r="WL868" s="226"/>
      <c r="WM868" s="226"/>
      <c r="WN868" s="226"/>
      <c r="WO868" s="226"/>
      <c r="WP868" s="226"/>
      <c r="WQ868" s="226"/>
      <c r="WR868" s="226"/>
      <c r="WS868" s="226"/>
      <c r="WT868" s="226"/>
      <c r="WU868" s="226"/>
      <c r="WV868" s="226"/>
      <c r="WW868" s="226"/>
      <c r="WX868" s="226"/>
      <c r="WY868" s="226"/>
      <c r="WZ868" s="226"/>
      <c r="XA868" s="226"/>
      <c r="XB868" s="226"/>
      <c r="XC868" s="226"/>
      <c r="XD868" s="226"/>
      <c r="XE868" s="226"/>
      <c r="XF868" s="226"/>
      <c r="XG868" s="226"/>
      <c r="XH868" s="226"/>
      <c r="XI868" s="226"/>
      <c r="XJ868" s="226"/>
      <c r="XK868" s="226"/>
      <c r="XL868" s="226"/>
      <c r="XM868" s="226"/>
      <c r="XN868" s="226"/>
      <c r="XO868" s="226"/>
      <c r="XP868" s="226"/>
      <c r="XQ868" s="226"/>
      <c r="XR868" s="226"/>
      <c r="XS868" s="226"/>
      <c r="XT868" s="226"/>
      <c r="XU868" s="226"/>
      <c r="XV868" s="226"/>
      <c r="XW868" s="226"/>
      <c r="XX868" s="226"/>
      <c r="XY868" s="226"/>
      <c r="XZ868" s="226"/>
      <c r="YA868" s="226"/>
      <c r="YB868" s="226"/>
      <c r="YC868" s="226"/>
      <c r="YD868" s="226"/>
      <c r="YE868" s="226"/>
      <c r="YF868" s="226"/>
      <c r="YG868" s="226"/>
      <c r="YH868" s="226"/>
      <c r="YI868" s="226"/>
      <c r="YJ868" s="226"/>
      <c r="YK868" s="226"/>
      <c r="YL868" s="226"/>
      <c r="YM868" s="226"/>
      <c r="YN868" s="226"/>
      <c r="YO868" s="226"/>
      <c r="YP868" s="226"/>
      <c r="YQ868" s="226"/>
      <c r="YR868" s="226"/>
      <c r="YS868" s="226"/>
      <c r="YT868" s="226"/>
      <c r="YU868" s="226"/>
      <c r="YV868" s="226"/>
      <c r="YW868" s="226"/>
      <c r="YX868" s="226"/>
      <c r="YY868" s="226"/>
      <c r="YZ868" s="226"/>
      <c r="ZA868" s="226"/>
      <c r="ZB868" s="226"/>
      <c r="ZC868" s="226"/>
      <c r="ZD868" s="226"/>
      <c r="ZE868" s="226"/>
      <c r="ZF868" s="226"/>
      <c r="ZG868" s="226"/>
      <c r="ZH868" s="226"/>
      <c r="ZI868" s="226"/>
      <c r="ZJ868" s="226"/>
      <c r="ZK868" s="226"/>
      <c r="ZL868" s="226"/>
      <c r="ZM868" s="226"/>
      <c r="ZN868" s="226"/>
      <c r="ZO868" s="226"/>
      <c r="ZP868" s="226"/>
      <c r="ZQ868" s="226"/>
      <c r="ZR868" s="226"/>
      <c r="ZS868" s="226"/>
      <c r="ZT868" s="226"/>
      <c r="ZU868" s="226"/>
      <c r="ZV868" s="226"/>
      <c r="ZW868" s="226"/>
      <c r="ZX868" s="226"/>
      <c r="ZY868" s="226"/>
      <c r="ZZ868" s="226"/>
      <c r="AAA868" s="226"/>
      <c r="AAB868" s="226"/>
      <c r="AAC868" s="226"/>
      <c r="AAD868" s="226"/>
      <c r="AAE868" s="226"/>
      <c r="AAF868" s="226"/>
      <c r="AAG868" s="226"/>
      <c r="AAH868" s="226"/>
      <c r="AAI868" s="226"/>
      <c r="AAJ868" s="226"/>
      <c r="AAK868" s="226"/>
      <c r="AAL868" s="226"/>
      <c r="AAM868" s="226"/>
      <c r="AAN868" s="226"/>
      <c r="AAO868" s="226"/>
      <c r="AAP868" s="226"/>
      <c r="AAQ868" s="226"/>
      <c r="AAR868" s="226"/>
      <c r="AAS868" s="226"/>
      <c r="AAT868" s="226"/>
      <c r="AAU868" s="226"/>
      <c r="AAV868" s="226"/>
      <c r="AAW868" s="226"/>
      <c r="AAX868" s="226"/>
      <c r="AAY868" s="226"/>
      <c r="AAZ868" s="226"/>
      <c r="ABA868" s="226"/>
      <c r="ABB868" s="226"/>
      <c r="ABC868" s="226"/>
      <c r="ABD868" s="226"/>
      <c r="ABE868" s="226"/>
      <c r="ABF868" s="226"/>
      <c r="ABG868" s="226"/>
      <c r="ABH868" s="226"/>
      <c r="ABI868" s="226"/>
      <c r="ABJ868" s="226"/>
      <c r="ABK868" s="226"/>
      <c r="ABL868" s="226"/>
      <c r="ABM868" s="226"/>
      <c r="ABN868" s="226"/>
      <c r="ABO868" s="226"/>
      <c r="ABP868" s="226"/>
      <c r="ABQ868" s="226"/>
      <c r="ABR868" s="226"/>
      <c r="ABS868" s="226"/>
      <c r="ABT868" s="226"/>
      <c r="ABU868" s="226"/>
      <c r="ABV868" s="226"/>
      <c r="ABW868" s="226"/>
      <c r="ABX868" s="226"/>
      <c r="ABY868" s="226"/>
      <c r="ABZ868" s="226"/>
      <c r="ACA868" s="226"/>
      <c r="ACB868" s="226"/>
      <c r="ACC868" s="226"/>
      <c r="ACD868" s="226"/>
      <c r="ACE868" s="226"/>
      <c r="ACF868" s="226"/>
      <c r="ACG868" s="226"/>
      <c r="ACH868" s="226"/>
      <c r="ACI868" s="226"/>
      <c r="ACJ868" s="226"/>
      <c r="ACK868" s="226"/>
      <c r="ACL868" s="226"/>
      <c r="ACM868" s="226"/>
      <c r="ACN868" s="226"/>
      <c r="ACO868" s="226"/>
      <c r="ACP868" s="226"/>
      <c r="ACQ868" s="226"/>
      <c r="ACR868" s="226"/>
      <c r="ACS868" s="226"/>
      <c r="ACT868" s="226"/>
      <c r="ACU868" s="226"/>
      <c r="ACV868" s="226"/>
      <c r="ACW868" s="226"/>
      <c r="ACX868" s="226"/>
      <c r="ACY868" s="226"/>
      <c r="ACZ868" s="226"/>
      <c r="ADA868" s="226"/>
      <c r="ADB868" s="226"/>
      <c r="ADC868" s="226"/>
      <c r="ADD868" s="226"/>
      <c r="ADE868" s="226"/>
      <c r="ADF868" s="226"/>
      <c r="ADG868" s="226"/>
      <c r="ADH868" s="226"/>
      <c r="ADI868" s="226"/>
      <c r="ADJ868" s="226"/>
      <c r="ADK868" s="226"/>
      <c r="ADL868" s="226"/>
      <c r="ADM868" s="226"/>
      <c r="ADN868" s="226"/>
      <c r="ADO868" s="226"/>
      <c r="ADP868" s="226"/>
      <c r="ADQ868" s="226"/>
      <c r="ADR868" s="226"/>
      <c r="ADS868" s="226"/>
      <c r="ADT868" s="226"/>
      <c r="ADU868" s="226"/>
      <c r="ADV868" s="226"/>
      <c r="ADW868" s="226"/>
      <c r="ADX868" s="226"/>
      <c r="ADY868" s="226"/>
      <c r="ADZ868" s="226"/>
      <c r="AEA868" s="226"/>
      <c r="AEB868" s="226"/>
      <c r="AEC868" s="226"/>
      <c r="AED868" s="226"/>
      <c r="AEE868" s="226"/>
      <c r="AEF868" s="226"/>
      <c r="AEG868" s="226"/>
      <c r="AEH868" s="226"/>
      <c r="AEI868" s="226"/>
      <c r="AEJ868" s="226"/>
      <c r="AEK868" s="226"/>
      <c r="AEL868" s="226"/>
      <c r="AEM868" s="226"/>
      <c r="AEN868" s="226"/>
      <c r="AEO868" s="226"/>
      <c r="AEP868" s="226"/>
      <c r="AEQ868" s="226"/>
      <c r="AER868" s="226"/>
      <c r="AES868" s="226"/>
      <c r="AET868" s="226"/>
      <c r="AEU868" s="226"/>
      <c r="AEV868" s="226"/>
      <c r="AEW868" s="226"/>
      <c r="AEX868" s="226"/>
      <c r="AEY868" s="226"/>
      <c r="AEZ868" s="226"/>
      <c r="AFA868" s="226"/>
      <c r="AFB868" s="226"/>
      <c r="AFC868" s="226"/>
      <c r="AFD868" s="226"/>
      <c r="AFE868" s="226"/>
      <c r="AFF868" s="226"/>
      <c r="AFG868" s="226"/>
      <c r="AFH868" s="226"/>
      <c r="AFI868" s="226"/>
      <c r="AFJ868" s="226"/>
      <c r="AFK868" s="226"/>
      <c r="AFL868" s="226"/>
      <c r="AFM868" s="226"/>
      <c r="AFN868" s="226"/>
      <c r="AFO868" s="226"/>
      <c r="AFP868" s="226"/>
      <c r="AFQ868" s="226"/>
      <c r="AFR868" s="226"/>
      <c r="AFS868" s="226"/>
      <c r="AFT868" s="226"/>
      <c r="AFU868" s="226"/>
      <c r="AFV868" s="226"/>
      <c r="AFW868" s="226"/>
      <c r="AFX868" s="226"/>
      <c r="AFY868" s="226"/>
      <c r="AFZ868" s="226"/>
      <c r="AGA868" s="226"/>
      <c r="AGB868" s="226"/>
      <c r="AGC868" s="226"/>
      <c r="AGD868" s="226"/>
      <c r="AGE868" s="226"/>
      <c r="AGF868" s="226"/>
      <c r="AGG868" s="226"/>
      <c r="AGH868" s="226"/>
      <c r="AGI868" s="226"/>
      <c r="AGJ868" s="226"/>
      <c r="AGK868" s="226"/>
      <c r="AGL868" s="226"/>
      <c r="AGM868" s="226"/>
      <c r="AGN868" s="226"/>
      <c r="AGO868" s="226"/>
      <c r="AGP868" s="226"/>
      <c r="AGQ868" s="226"/>
      <c r="AGR868" s="226"/>
      <c r="AGS868" s="226"/>
      <c r="AGT868" s="226"/>
      <c r="AGU868" s="226"/>
      <c r="AGV868" s="226"/>
      <c r="AGW868" s="226"/>
      <c r="AGX868" s="226"/>
      <c r="AGY868" s="226"/>
      <c r="AGZ868" s="226"/>
      <c r="AHA868" s="226"/>
      <c r="AHB868" s="226"/>
      <c r="AHC868" s="226"/>
      <c r="AHD868" s="226"/>
      <c r="AHE868" s="226"/>
      <c r="AHF868" s="226"/>
      <c r="AHG868" s="226"/>
      <c r="AHH868" s="226"/>
      <c r="AHI868" s="226"/>
      <c r="AHJ868" s="226"/>
      <c r="AHK868" s="226"/>
      <c r="AHL868" s="226"/>
      <c r="AHM868" s="226"/>
      <c r="AHN868" s="226"/>
      <c r="AHO868" s="226"/>
      <c r="AHP868" s="226"/>
      <c r="AHQ868" s="226"/>
      <c r="AHR868" s="226"/>
      <c r="AHS868" s="226"/>
      <c r="AHT868" s="226"/>
      <c r="AHU868" s="226"/>
      <c r="AHV868" s="226"/>
      <c r="AHW868" s="226"/>
      <c r="AHX868" s="226"/>
      <c r="AHY868" s="226"/>
      <c r="AHZ868" s="226"/>
      <c r="AIA868" s="226"/>
      <c r="AIB868" s="226"/>
      <c r="AIC868" s="226"/>
      <c r="AID868" s="226"/>
      <c r="AIE868" s="226"/>
      <c r="AIF868" s="226"/>
      <c r="AIG868" s="226"/>
      <c r="AIH868" s="226"/>
      <c r="AII868" s="226"/>
      <c r="AIJ868" s="226"/>
      <c r="AIK868" s="226"/>
      <c r="AIL868" s="226"/>
      <c r="AIM868" s="226"/>
      <c r="AIN868" s="226"/>
      <c r="AIO868" s="226"/>
      <c r="AIP868" s="226"/>
      <c r="AIQ868" s="226"/>
      <c r="AIR868" s="226"/>
      <c r="AIS868" s="226"/>
      <c r="AIT868" s="226"/>
      <c r="AIU868" s="226"/>
      <c r="AIV868" s="226"/>
      <c r="AIW868" s="226"/>
      <c r="AIX868" s="226"/>
      <c r="AIY868" s="226"/>
      <c r="AIZ868" s="226"/>
      <c r="AJA868" s="226"/>
      <c r="AJB868" s="226"/>
      <c r="AJC868" s="226"/>
      <c r="AJD868" s="226"/>
      <c r="AJE868" s="226"/>
      <c r="AJF868" s="226"/>
      <c r="AJG868" s="226"/>
      <c r="AJH868" s="226"/>
      <c r="AJI868" s="226"/>
      <c r="AJJ868" s="226"/>
      <c r="AJK868" s="226"/>
      <c r="AJL868" s="226"/>
      <c r="AJM868" s="226"/>
      <c r="AJN868" s="226"/>
      <c r="AJO868" s="226"/>
      <c r="AJP868" s="226"/>
      <c r="AJQ868" s="226"/>
      <c r="AJR868" s="226"/>
      <c r="AJS868" s="226"/>
      <c r="AJT868" s="226"/>
      <c r="AJU868" s="226"/>
      <c r="AJV868" s="226"/>
      <c r="AJW868" s="226"/>
      <c r="AJX868" s="226"/>
      <c r="AJY868" s="226"/>
      <c r="AJZ868" s="226"/>
      <c r="AKA868" s="226"/>
      <c r="AKB868" s="226"/>
      <c r="AKC868" s="226"/>
      <c r="AKD868" s="226"/>
      <c r="AKE868" s="226"/>
      <c r="AKF868" s="226"/>
      <c r="AKG868" s="226"/>
      <c r="AKH868" s="226"/>
      <c r="AKI868" s="226"/>
      <c r="AKJ868" s="226"/>
      <c r="AKK868" s="226"/>
      <c r="AKL868" s="226"/>
      <c r="AKM868" s="226"/>
      <c r="AKN868" s="226"/>
      <c r="AKO868" s="226"/>
      <c r="AKP868" s="226"/>
      <c r="AKQ868" s="226"/>
      <c r="AKR868" s="226"/>
      <c r="AKS868" s="226"/>
      <c r="AKT868" s="226"/>
      <c r="AKU868" s="226"/>
      <c r="AKV868" s="226"/>
      <c r="AKW868" s="226"/>
      <c r="AKX868" s="226"/>
      <c r="AKY868" s="226"/>
      <c r="AKZ868" s="226"/>
      <c r="ALA868" s="226"/>
      <c r="ALB868" s="226"/>
      <c r="ALC868" s="226"/>
      <c r="ALD868" s="226"/>
      <c r="ALE868" s="226"/>
      <c r="ALF868" s="226"/>
      <c r="ALG868" s="226"/>
      <c r="ALH868" s="226"/>
      <c r="ALI868" s="226"/>
      <c r="ALJ868" s="226"/>
      <c r="ALK868" s="226"/>
      <c r="ALL868" s="226"/>
      <c r="ALM868" s="226"/>
      <c r="ALN868" s="226"/>
      <c r="ALO868" s="226"/>
      <c r="ALP868" s="226"/>
      <c r="ALQ868" s="226"/>
      <c r="ALR868" s="226"/>
      <c r="ALS868" s="226"/>
      <c r="ALT868" s="226"/>
      <c r="ALU868" s="226"/>
      <c r="ALV868" s="226"/>
      <c r="ALW868" s="226"/>
      <c r="ALX868" s="226"/>
      <c r="ALY868" s="226"/>
      <c r="ALZ868" s="226"/>
      <c r="AMA868" s="226"/>
      <c r="AMB868" s="226"/>
      <c r="AMC868" s="226"/>
      <c r="AMD868" s="226"/>
      <c r="AME868" s="226"/>
      <c r="AMF868" s="226"/>
      <c r="AMG868" s="226"/>
      <c r="AMH868" s="226"/>
      <c r="AMI868" s="226"/>
      <c r="AMJ868" s="226"/>
      <c r="AMK868" s="226"/>
      <c r="AML868" s="226"/>
      <c r="AMM868" s="226"/>
      <c r="AMN868" s="226"/>
      <c r="AMO868" s="226"/>
      <c r="AMP868" s="226"/>
      <c r="AMQ868" s="226"/>
      <c r="AMR868" s="226"/>
      <c r="AMS868" s="226"/>
      <c r="AMT868" s="226"/>
      <c r="AMU868" s="226"/>
      <c r="AMV868" s="226"/>
      <c r="AMW868" s="226"/>
      <c r="AMX868" s="226"/>
    </row>
    <row r="869" spans="1:1038" s="288" customFormat="1" ht="18" customHeight="1">
      <c r="A869" s="549" t="s">
        <v>2392</v>
      </c>
      <c r="B869" s="283" t="s">
        <v>1647</v>
      </c>
      <c r="C869" s="227"/>
      <c r="D869" s="284" t="s">
        <v>1279</v>
      </c>
      <c r="E869" s="227">
        <v>102</v>
      </c>
      <c r="F869" s="227">
        <v>3</v>
      </c>
      <c r="G869" s="286" t="str">
        <f t="shared" si="627"/>
        <v>102-3</v>
      </c>
      <c r="H869" s="227">
        <v>44.5</v>
      </c>
      <c r="I869" s="227">
        <v>89</v>
      </c>
      <c r="J869" s="477">
        <f t="shared" si="605"/>
        <v>0</v>
      </c>
      <c r="K869" s="478" t="str">
        <f>IF(J870=1,IF(((VLOOKUP($G869,[4]Depth_Lookup!$A$3:$J$550,9,FALSE))-(I869/100))=0,"Good",IF(((VLOOKUP($G869,[4]Depth_Lookup!$A$3:$J$550,9,FALSE))-(I869/100))&gt;0,"Too Short","Too Long")))</f>
        <v>Good</v>
      </c>
      <c r="L869" s="171">
        <f>(VLOOKUP($G869,Depth_Lookup!$A$3:$J$410,10,FALSE))+(H869/100)</f>
        <v>269.04000000000002</v>
      </c>
      <c r="M869" s="171">
        <f>(VLOOKUP($G869,Depth_Lookup!$A$3:$J$410,10,FALSE))+(I869/100)</f>
        <v>269.48500000000001</v>
      </c>
      <c r="N869" s="230" t="s">
        <v>2406</v>
      </c>
      <c r="O869" s="227">
        <v>1</v>
      </c>
      <c r="P869" s="227" t="s">
        <v>853</v>
      </c>
      <c r="Q869" s="227" t="s">
        <v>125</v>
      </c>
      <c r="R869" s="286" t="str">
        <f t="shared" si="602"/>
        <v>SerpentinizedHarzburgite</v>
      </c>
      <c r="S869" s="227" t="s">
        <v>700</v>
      </c>
      <c r="T869" s="227" t="s">
        <v>700</v>
      </c>
      <c r="U869" s="227"/>
      <c r="V869" s="227"/>
      <c r="W869" s="227" t="s">
        <v>2393</v>
      </c>
      <c r="X869" s="287">
        <f>VLOOKUP(W869,[4]definitions_list_lookup!$A$13:$B$19,2,0)</f>
        <v>5</v>
      </c>
      <c r="Y869" s="227" t="s">
        <v>90</v>
      </c>
      <c r="Z869" s="227" t="s">
        <v>91</v>
      </c>
      <c r="AA869" s="227"/>
      <c r="AB869" s="227"/>
      <c r="AC869" s="227"/>
      <c r="AD869" s="227"/>
      <c r="AE869" s="233"/>
      <c r="AF869" s="286" t="e">
        <f>VLOOKUP(AE869,[4]definitions_list_mag!$V$12:$W$15,2,0)</f>
        <v>#N/A</v>
      </c>
      <c r="AG869" s="237"/>
      <c r="AH869" s="227"/>
      <c r="AI869" s="240">
        <f t="shared" si="606"/>
        <v>71</v>
      </c>
      <c r="AJ869" s="227"/>
      <c r="AK869" s="227"/>
      <c r="AL869" s="227"/>
      <c r="AM869" s="227"/>
      <c r="AN869" s="227"/>
      <c r="AO869" s="240"/>
      <c r="AP869" s="227"/>
      <c r="AQ869" s="227"/>
      <c r="AR869" s="227"/>
      <c r="AS869" s="227"/>
      <c r="AT869" s="227"/>
      <c r="AU869" s="240">
        <v>3</v>
      </c>
      <c r="AV869" s="227">
        <v>4</v>
      </c>
      <c r="AW869" s="227">
        <v>1</v>
      </c>
      <c r="AX869" s="227" t="s">
        <v>110</v>
      </c>
      <c r="AY869" s="227" t="s">
        <v>103</v>
      </c>
      <c r="AZ869" s="227"/>
      <c r="BA869" s="240">
        <v>25</v>
      </c>
      <c r="BB869" s="227">
        <v>8</v>
      </c>
      <c r="BC869" s="227">
        <v>4</v>
      </c>
      <c r="BD869" s="227" t="s">
        <v>118</v>
      </c>
      <c r="BE869" s="227" t="s">
        <v>103</v>
      </c>
      <c r="BF869" s="227"/>
      <c r="BG869" s="240"/>
      <c r="BH869" s="227"/>
      <c r="BI869" s="227"/>
      <c r="BJ869" s="227"/>
      <c r="BK869" s="227"/>
      <c r="BL869" s="227"/>
      <c r="BM869" s="240">
        <v>1</v>
      </c>
      <c r="BN869" s="227">
        <v>1</v>
      </c>
      <c r="BO869" s="227">
        <v>0.5</v>
      </c>
      <c r="BP869" s="227"/>
      <c r="BQ869" s="227"/>
      <c r="BR869" s="227"/>
      <c r="BS869" s="227"/>
      <c r="BT869" s="227"/>
      <c r="BU869" s="227"/>
      <c r="BV869" s="227"/>
      <c r="BW869" s="227"/>
      <c r="BX869" s="227"/>
      <c r="BY869" s="240"/>
      <c r="BZ869" s="227"/>
      <c r="CA869" s="227"/>
      <c r="CB869" s="227"/>
      <c r="CC869" s="227"/>
      <c r="CD869" s="227"/>
      <c r="CE869" s="227"/>
      <c r="CF869" s="290">
        <f t="shared" si="603"/>
        <v>100</v>
      </c>
      <c r="CG869" s="148"/>
      <c r="CH869" s="149" t="s">
        <v>2404</v>
      </c>
      <c r="CI869" s="149">
        <v>85</v>
      </c>
      <c r="CJ869" s="149" t="s">
        <v>514</v>
      </c>
      <c r="CK869" s="151"/>
      <c r="CL869" s="152"/>
      <c r="CM869" s="152"/>
      <c r="CN869" s="152"/>
      <c r="CO869" s="152"/>
      <c r="CP869" s="152"/>
      <c r="CQ869" s="152"/>
      <c r="CR869" s="152"/>
      <c r="CS869" s="152"/>
      <c r="CT869" s="152"/>
      <c r="CU869" s="152"/>
      <c r="CV869" s="152"/>
      <c r="CW869" s="152"/>
      <c r="CX869" s="152"/>
      <c r="CY869" s="152"/>
      <c r="CZ869" s="152"/>
      <c r="DA869" s="152"/>
      <c r="DB869" s="152">
        <v>80</v>
      </c>
      <c r="DC869" s="240">
        <v>20</v>
      </c>
      <c r="DD869" s="152"/>
      <c r="DE869" s="152"/>
      <c r="DF869" s="152"/>
      <c r="DG869" s="152"/>
      <c r="DH869" s="152"/>
      <c r="DI869" s="152"/>
      <c r="DJ869" s="152"/>
      <c r="DK869" s="208">
        <f t="shared" si="604"/>
        <v>100</v>
      </c>
      <c r="DL869" s="148"/>
      <c r="DM869" s="152"/>
      <c r="DN869" s="152"/>
      <c r="DO869" s="153"/>
      <c r="DQ869" s="148"/>
      <c r="DR869" s="153"/>
      <c r="DS869" s="148"/>
      <c r="DT869" s="261" t="s">
        <v>2397</v>
      </c>
      <c r="DU869" s="229"/>
      <c r="DV869" s="229"/>
      <c r="DW869" s="291" t="e">
        <f>VLOOKUP(P869,[4]definitions_list_lookup!$K$30:$L$54,2,0)</f>
        <v>#N/A</v>
      </c>
      <c r="DX869" s="154" t="s">
        <v>1838</v>
      </c>
      <c r="DY869" s="154" t="s">
        <v>2395</v>
      </c>
      <c r="DZ869" s="479"/>
      <c r="EA869" s="292"/>
      <c r="EB869" s="229"/>
      <c r="EC869" s="292"/>
      <c r="ED869" s="229" t="s">
        <v>2517</v>
      </c>
      <c r="EE869" s="293"/>
      <c r="EF869" s="294"/>
      <c r="EG869" s="293"/>
      <c r="EH869" s="295"/>
      <c r="EI869" s="296"/>
      <c r="EJ869" s="297"/>
      <c r="EK869" s="298"/>
      <c r="EL869" s="293"/>
      <c r="EM869" s="295"/>
      <c r="EN869" s="295" t="s">
        <v>1448</v>
      </c>
      <c r="EO869" s="321"/>
      <c r="EP869" s="321"/>
      <c r="EQ869" s="321"/>
      <c r="ER869" s="321"/>
      <c r="ES869" s="321"/>
      <c r="ET869" s="321"/>
      <c r="EU869" s="321"/>
      <c r="EV869" s="322">
        <v>13</v>
      </c>
      <c r="EW869" s="322">
        <v>270</v>
      </c>
      <c r="EX869" s="322">
        <v>27</v>
      </c>
      <c r="EY869" s="322">
        <v>0</v>
      </c>
      <c r="EZ869" s="192">
        <f t="shared" si="574"/>
        <v>155.62451360634248</v>
      </c>
      <c r="FA869" s="192">
        <f t="shared" si="575"/>
        <v>155.62451360634248</v>
      </c>
      <c r="FB869" s="192">
        <f t="shared" si="576"/>
        <v>60.777820988072712</v>
      </c>
      <c r="FC869" s="192">
        <f t="shared" si="577"/>
        <v>245.62451360634248</v>
      </c>
      <c r="FD869" s="192">
        <f t="shared" si="578"/>
        <v>29.222179011927288</v>
      </c>
      <c r="FE869" s="193">
        <f t="shared" si="579"/>
        <v>335.62451360634248</v>
      </c>
      <c r="FF869" s="194">
        <f t="shared" si="580"/>
        <v>29.222179011927288</v>
      </c>
      <c r="FG869" s="293"/>
      <c r="FH869" s="295"/>
      <c r="FI869" s="778">
        <f t="shared" si="582"/>
        <v>0</v>
      </c>
      <c r="FJ869" s="779">
        <f t="shared" si="583"/>
        <v>29.222179011927288</v>
      </c>
      <c r="FK869" s="779">
        <f t="shared" si="584"/>
        <v>60.777820988072712</v>
      </c>
      <c r="FL869" s="780">
        <f t="shared" si="585"/>
        <v>1.0607730884295821</v>
      </c>
      <c r="FM869" s="169">
        <f t="shared" si="586"/>
        <v>0.87273316296890047</v>
      </c>
      <c r="FN869" s="783">
        <f t="shared" si="587"/>
        <v>0</v>
      </c>
      <c r="FO869" s="227"/>
      <c r="FP869" s="227"/>
      <c r="FQ869" s="227"/>
      <c r="FR869" s="227"/>
      <c r="FS869" s="227"/>
      <c r="FT869" s="227"/>
      <c r="FU869" s="227"/>
      <c r="FV869" s="227"/>
      <c r="FW869" s="227"/>
      <c r="FX869" s="227"/>
      <c r="FY869" s="227"/>
      <c r="FZ869" s="227"/>
      <c r="GA869" s="227"/>
      <c r="GB869" s="227"/>
      <c r="GC869" s="227"/>
      <c r="GD869" s="227"/>
      <c r="GE869" s="227"/>
      <c r="GF869" s="227"/>
      <c r="GG869" s="227"/>
      <c r="GH869" s="227"/>
      <c r="GI869" s="227"/>
      <c r="GJ869" s="227"/>
      <c r="GK869" s="227"/>
      <c r="GL869" s="227"/>
      <c r="GM869" s="227"/>
      <c r="GN869" s="227"/>
      <c r="GO869" s="227"/>
      <c r="GP869" s="227"/>
      <c r="GQ869" s="227"/>
      <c r="GR869" s="227"/>
      <c r="GS869" s="227"/>
      <c r="GT869" s="227"/>
      <c r="GU869" s="227"/>
      <c r="GV869" s="227"/>
      <c r="GW869" s="227"/>
      <c r="GX869" s="227"/>
      <c r="GY869" s="227"/>
      <c r="GZ869" s="227"/>
      <c r="HA869" s="227"/>
      <c r="HB869" s="227"/>
      <c r="HC869" s="227"/>
      <c r="HD869" s="227"/>
      <c r="HE869" s="227"/>
      <c r="HF869" s="227"/>
      <c r="HG869" s="227"/>
      <c r="HH869" s="227"/>
      <c r="HI869" s="227"/>
      <c r="HJ869" s="227"/>
      <c r="HK869" s="227"/>
      <c r="HL869" s="227"/>
      <c r="HM869" s="227"/>
      <c r="HN869" s="227"/>
      <c r="HO869" s="227"/>
      <c r="HP869" s="227"/>
      <c r="HQ869" s="227"/>
      <c r="HR869" s="227"/>
      <c r="HS869" s="227"/>
      <c r="HT869" s="227"/>
      <c r="HU869" s="227"/>
      <c r="HV869" s="227"/>
      <c r="HW869" s="227"/>
      <c r="HX869" s="227"/>
      <c r="HY869" s="227"/>
      <c r="HZ869" s="227"/>
      <c r="IA869" s="227"/>
      <c r="IB869" s="227"/>
      <c r="IC869" s="227"/>
      <c r="ID869" s="227"/>
      <c r="IE869" s="227"/>
      <c r="IF869" s="227"/>
      <c r="IG869" s="227"/>
      <c r="IH869" s="227"/>
      <c r="II869" s="227"/>
      <c r="IJ869" s="227"/>
      <c r="IK869" s="227"/>
      <c r="IL869" s="227"/>
      <c r="IM869" s="227"/>
      <c r="IN869" s="227"/>
      <c r="IO869" s="227"/>
      <c r="IP869" s="227"/>
      <c r="IQ869" s="227"/>
      <c r="IR869" s="227"/>
      <c r="IS869" s="227"/>
      <c r="IT869" s="227"/>
      <c r="IU869" s="227"/>
      <c r="IV869" s="227"/>
      <c r="IW869" s="227"/>
      <c r="IX869" s="227"/>
      <c r="IY869" s="227"/>
      <c r="IZ869" s="227"/>
      <c r="JA869" s="227"/>
      <c r="JB869" s="227"/>
      <c r="JC869" s="227"/>
      <c r="JD869" s="227"/>
      <c r="JE869" s="227"/>
      <c r="JF869" s="227"/>
      <c r="JG869" s="227"/>
      <c r="JH869" s="227"/>
      <c r="JI869" s="227"/>
      <c r="JJ869" s="227"/>
      <c r="JK869" s="227"/>
      <c r="JL869" s="227"/>
      <c r="JM869" s="227"/>
      <c r="JN869" s="227"/>
      <c r="JO869" s="227"/>
      <c r="JP869" s="227"/>
      <c r="JQ869" s="227"/>
      <c r="JR869" s="227"/>
      <c r="JS869" s="227"/>
      <c r="JT869" s="227"/>
      <c r="JU869" s="227"/>
      <c r="JV869" s="227"/>
      <c r="JW869" s="227"/>
      <c r="JX869" s="227"/>
      <c r="JY869" s="227"/>
      <c r="JZ869" s="227"/>
      <c r="KA869" s="227"/>
      <c r="KB869" s="227"/>
      <c r="KC869" s="227"/>
      <c r="KD869" s="227"/>
      <c r="KE869" s="227"/>
      <c r="KF869" s="227"/>
      <c r="KG869" s="227"/>
      <c r="KH869" s="227"/>
      <c r="KI869" s="227"/>
      <c r="KJ869" s="227"/>
      <c r="KK869" s="227"/>
      <c r="KL869" s="227"/>
      <c r="KM869" s="227"/>
      <c r="KN869" s="227"/>
      <c r="KO869" s="227"/>
      <c r="KP869" s="227"/>
      <c r="KQ869" s="227"/>
      <c r="KR869" s="227"/>
      <c r="KS869" s="227"/>
      <c r="KT869" s="227"/>
      <c r="KU869" s="227"/>
      <c r="KV869" s="227"/>
      <c r="KW869" s="227"/>
      <c r="KX869" s="227"/>
      <c r="KY869" s="227"/>
      <c r="KZ869" s="227"/>
      <c r="LA869" s="227"/>
      <c r="LB869" s="227"/>
      <c r="LC869" s="227"/>
      <c r="LD869" s="227"/>
      <c r="LE869" s="227"/>
      <c r="LF869" s="227"/>
      <c r="LG869" s="227"/>
      <c r="LH869" s="227"/>
      <c r="LI869" s="227"/>
      <c r="LJ869" s="227"/>
      <c r="LK869" s="227"/>
      <c r="LL869" s="227"/>
      <c r="LM869" s="227"/>
      <c r="LN869" s="227"/>
      <c r="LO869" s="227"/>
      <c r="LP869" s="227"/>
      <c r="LQ869" s="227"/>
      <c r="LR869" s="227"/>
      <c r="LS869" s="227"/>
      <c r="LT869" s="227"/>
      <c r="LU869" s="227"/>
      <c r="LV869" s="227"/>
      <c r="LW869" s="227"/>
      <c r="LX869" s="227"/>
      <c r="LY869" s="227"/>
      <c r="LZ869" s="227"/>
      <c r="MA869" s="227"/>
      <c r="MB869" s="227"/>
      <c r="MC869" s="227"/>
      <c r="MD869" s="227"/>
      <c r="ME869" s="227"/>
      <c r="MF869" s="227"/>
      <c r="MG869" s="227"/>
      <c r="MH869" s="227"/>
      <c r="MI869" s="227"/>
      <c r="MJ869" s="227"/>
      <c r="MK869" s="227"/>
      <c r="ML869" s="227"/>
      <c r="MM869" s="227"/>
      <c r="MN869" s="227"/>
      <c r="MO869" s="227"/>
      <c r="MP869" s="227"/>
      <c r="MQ869" s="227"/>
      <c r="MR869" s="227"/>
      <c r="MS869" s="227"/>
      <c r="MT869" s="227"/>
      <c r="MU869" s="227"/>
      <c r="MV869" s="227"/>
      <c r="MW869" s="227"/>
      <c r="MX869" s="227"/>
      <c r="MY869" s="227"/>
      <c r="MZ869" s="227"/>
      <c r="NA869" s="227"/>
      <c r="NB869" s="227"/>
      <c r="NC869" s="227"/>
      <c r="ND869" s="227"/>
      <c r="NE869" s="227"/>
      <c r="NF869" s="227"/>
      <c r="NG869" s="227"/>
      <c r="NH869" s="227"/>
      <c r="NI869" s="227"/>
      <c r="NJ869" s="227"/>
      <c r="NK869" s="227"/>
      <c r="NL869" s="227"/>
      <c r="NM869" s="227"/>
      <c r="NN869" s="227"/>
      <c r="NO869" s="227"/>
      <c r="NP869" s="227"/>
      <c r="NQ869" s="227"/>
      <c r="NR869" s="227"/>
      <c r="NS869" s="227"/>
      <c r="NT869" s="227"/>
      <c r="NU869" s="227"/>
      <c r="NV869" s="227"/>
      <c r="NW869" s="227"/>
      <c r="NX869" s="227"/>
      <c r="NY869" s="227"/>
      <c r="NZ869" s="227"/>
      <c r="OA869" s="227"/>
      <c r="OB869" s="227"/>
      <c r="OC869" s="227"/>
      <c r="OD869" s="227"/>
      <c r="OE869" s="227"/>
      <c r="OF869" s="227"/>
      <c r="OG869" s="227"/>
      <c r="OH869" s="227"/>
      <c r="OI869" s="227"/>
      <c r="OJ869" s="227"/>
      <c r="OK869" s="227"/>
      <c r="OL869" s="227"/>
      <c r="OM869" s="227"/>
      <c r="ON869" s="227"/>
      <c r="OO869" s="227"/>
      <c r="OP869" s="227"/>
      <c r="OQ869" s="227"/>
      <c r="OR869" s="227"/>
      <c r="OS869" s="227"/>
      <c r="OT869" s="227"/>
      <c r="OU869" s="227"/>
      <c r="OV869" s="227"/>
      <c r="OW869" s="227"/>
      <c r="OX869" s="227"/>
      <c r="OY869" s="227"/>
      <c r="OZ869" s="227"/>
      <c r="PA869" s="227"/>
      <c r="PB869" s="227"/>
      <c r="PC869" s="227"/>
      <c r="PD869" s="227"/>
      <c r="PE869" s="227"/>
      <c r="PF869" s="227"/>
      <c r="PG869" s="227"/>
      <c r="PH869" s="227"/>
      <c r="PI869" s="227"/>
      <c r="PJ869" s="227"/>
      <c r="PK869" s="227"/>
      <c r="PL869" s="227"/>
      <c r="PM869" s="227"/>
      <c r="PN869" s="227"/>
      <c r="PO869" s="227"/>
      <c r="PP869" s="227"/>
      <c r="PQ869" s="227"/>
      <c r="PR869" s="227"/>
      <c r="PS869" s="227"/>
      <c r="PT869" s="227"/>
      <c r="PU869" s="227"/>
      <c r="PV869" s="227"/>
      <c r="PW869" s="227"/>
      <c r="PX869" s="227"/>
      <c r="PY869" s="227"/>
      <c r="PZ869" s="227"/>
      <c r="QA869" s="227"/>
      <c r="QB869" s="227"/>
      <c r="QC869" s="227"/>
      <c r="QD869" s="227"/>
      <c r="QE869" s="227"/>
      <c r="QF869" s="227"/>
      <c r="QG869" s="227"/>
      <c r="QH869" s="227"/>
      <c r="QI869" s="227"/>
      <c r="QJ869" s="227"/>
      <c r="QK869" s="227"/>
      <c r="QL869" s="227"/>
      <c r="QM869" s="227"/>
      <c r="QN869" s="227"/>
      <c r="QO869" s="227"/>
      <c r="QP869" s="227"/>
      <c r="QQ869" s="227"/>
      <c r="QR869" s="227"/>
      <c r="QS869" s="227"/>
      <c r="QT869" s="227"/>
      <c r="QU869" s="227"/>
      <c r="QV869" s="227"/>
      <c r="QW869" s="227"/>
      <c r="QX869" s="227"/>
      <c r="QY869" s="227"/>
      <c r="QZ869" s="227"/>
      <c r="RA869" s="227"/>
      <c r="RB869" s="227"/>
      <c r="RC869" s="227"/>
      <c r="RD869" s="227"/>
      <c r="RE869" s="227"/>
      <c r="RF869" s="227"/>
      <c r="RG869" s="227"/>
      <c r="RH869" s="227"/>
      <c r="RI869" s="227"/>
      <c r="RJ869" s="227"/>
      <c r="RK869" s="227"/>
      <c r="RL869" s="227"/>
      <c r="RM869" s="227"/>
      <c r="RN869" s="227"/>
      <c r="RO869" s="227"/>
      <c r="RP869" s="227"/>
      <c r="RQ869" s="227"/>
      <c r="RR869" s="227"/>
      <c r="RS869" s="227"/>
      <c r="RT869" s="227"/>
      <c r="RU869" s="227"/>
      <c r="RV869" s="227"/>
      <c r="RW869" s="227"/>
      <c r="RX869" s="227"/>
      <c r="RY869" s="227"/>
      <c r="RZ869" s="227"/>
      <c r="SA869" s="227"/>
      <c r="SB869" s="227"/>
      <c r="SC869" s="227"/>
      <c r="SD869" s="227"/>
      <c r="SE869" s="227"/>
      <c r="SF869" s="227"/>
      <c r="SG869" s="227"/>
      <c r="SH869" s="227"/>
      <c r="SI869" s="227"/>
      <c r="SJ869" s="227"/>
      <c r="SK869" s="227"/>
      <c r="SL869" s="227"/>
      <c r="SM869" s="227"/>
      <c r="SN869" s="227"/>
      <c r="SO869" s="227"/>
      <c r="SP869" s="227"/>
      <c r="SQ869" s="227"/>
      <c r="SR869" s="227"/>
      <c r="SS869" s="227"/>
      <c r="ST869" s="227"/>
      <c r="SU869" s="227"/>
      <c r="SV869" s="227"/>
      <c r="SW869" s="227"/>
      <c r="SX869" s="227"/>
      <c r="SY869" s="227"/>
      <c r="SZ869" s="227"/>
      <c r="TA869" s="227"/>
      <c r="TB869" s="227"/>
      <c r="TC869" s="227"/>
      <c r="TD869" s="227"/>
      <c r="TE869" s="227"/>
      <c r="TF869" s="227"/>
      <c r="TG869" s="227"/>
      <c r="TH869" s="227"/>
      <c r="TI869" s="227"/>
      <c r="TJ869" s="227"/>
      <c r="TK869" s="227"/>
      <c r="TL869" s="227"/>
      <c r="TM869" s="227"/>
      <c r="TN869" s="227"/>
      <c r="TO869" s="227"/>
      <c r="TP869" s="227"/>
      <c r="TQ869" s="227"/>
      <c r="TR869" s="227"/>
      <c r="TS869" s="227"/>
      <c r="TT869" s="227"/>
      <c r="TU869" s="227"/>
      <c r="TV869" s="227"/>
      <c r="TW869" s="227"/>
      <c r="TX869" s="227"/>
      <c r="TY869" s="227"/>
      <c r="TZ869" s="227"/>
      <c r="UA869" s="227"/>
      <c r="UB869" s="227"/>
      <c r="UC869" s="227"/>
      <c r="UD869" s="227"/>
      <c r="UE869" s="227"/>
      <c r="UF869" s="227"/>
      <c r="UG869" s="227"/>
      <c r="UH869" s="227"/>
      <c r="UI869" s="227"/>
      <c r="UJ869" s="227"/>
      <c r="UK869" s="227"/>
      <c r="UL869" s="227"/>
      <c r="UM869" s="227"/>
      <c r="UN869" s="227"/>
      <c r="UO869" s="227"/>
      <c r="UP869" s="227"/>
      <c r="UQ869" s="227"/>
      <c r="UR869" s="227"/>
      <c r="US869" s="227"/>
      <c r="UT869" s="227"/>
      <c r="UU869" s="227"/>
      <c r="UV869" s="227"/>
      <c r="UW869" s="227"/>
      <c r="UX869" s="227"/>
      <c r="UY869" s="227"/>
      <c r="UZ869" s="227"/>
      <c r="VA869" s="227"/>
      <c r="VB869" s="227"/>
      <c r="VC869" s="227"/>
      <c r="VD869" s="227"/>
      <c r="VE869" s="227"/>
      <c r="VF869" s="227"/>
      <c r="VG869" s="227"/>
      <c r="VH869" s="227"/>
      <c r="VI869" s="227"/>
      <c r="VJ869" s="227"/>
      <c r="VK869" s="227"/>
      <c r="VL869" s="227"/>
      <c r="VM869" s="227"/>
      <c r="VN869" s="227"/>
      <c r="VO869" s="227"/>
      <c r="VP869" s="227"/>
      <c r="VQ869" s="227"/>
      <c r="VR869" s="227"/>
      <c r="VS869" s="227"/>
      <c r="VT869" s="227"/>
      <c r="VU869" s="227"/>
      <c r="VV869" s="227"/>
      <c r="VW869" s="227"/>
      <c r="VX869" s="227"/>
      <c r="VY869" s="227"/>
      <c r="VZ869" s="227"/>
      <c r="WA869" s="227"/>
      <c r="WB869" s="227"/>
      <c r="WC869" s="227"/>
      <c r="WD869" s="227"/>
      <c r="WE869" s="227"/>
      <c r="WF869" s="227"/>
      <c r="WG869" s="227"/>
      <c r="WH869" s="227"/>
      <c r="WI869" s="227"/>
      <c r="WJ869" s="227"/>
      <c r="WK869" s="227"/>
      <c r="WL869" s="227"/>
      <c r="WM869" s="227"/>
      <c r="WN869" s="227"/>
      <c r="WO869" s="227"/>
      <c r="WP869" s="227"/>
      <c r="WQ869" s="227"/>
      <c r="WR869" s="227"/>
      <c r="WS869" s="227"/>
      <c r="WT869" s="227"/>
      <c r="WU869" s="227"/>
      <c r="WV869" s="227"/>
      <c r="WW869" s="227"/>
      <c r="WX869" s="227"/>
      <c r="WY869" s="227"/>
      <c r="WZ869" s="227"/>
      <c r="XA869" s="227"/>
      <c r="XB869" s="227"/>
      <c r="XC869" s="227"/>
      <c r="XD869" s="227"/>
      <c r="XE869" s="227"/>
      <c r="XF869" s="227"/>
      <c r="XG869" s="227"/>
      <c r="XH869" s="227"/>
      <c r="XI869" s="227"/>
      <c r="XJ869" s="227"/>
      <c r="XK869" s="227"/>
      <c r="XL869" s="227"/>
      <c r="XM869" s="227"/>
      <c r="XN869" s="227"/>
      <c r="XO869" s="227"/>
      <c r="XP869" s="227"/>
      <c r="XQ869" s="227"/>
      <c r="XR869" s="227"/>
      <c r="XS869" s="227"/>
      <c r="XT869" s="227"/>
      <c r="XU869" s="227"/>
      <c r="XV869" s="227"/>
      <c r="XW869" s="227"/>
      <c r="XX869" s="227"/>
      <c r="XY869" s="227"/>
      <c r="XZ869" s="227"/>
      <c r="YA869" s="227"/>
      <c r="YB869" s="227"/>
      <c r="YC869" s="227"/>
      <c r="YD869" s="227"/>
      <c r="YE869" s="227"/>
      <c r="YF869" s="227"/>
      <c r="YG869" s="227"/>
      <c r="YH869" s="227"/>
      <c r="YI869" s="227"/>
      <c r="YJ869" s="227"/>
      <c r="YK869" s="227"/>
      <c r="YL869" s="227"/>
      <c r="YM869" s="227"/>
      <c r="YN869" s="227"/>
      <c r="YO869" s="227"/>
      <c r="YP869" s="227"/>
      <c r="YQ869" s="227"/>
      <c r="YR869" s="227"/>
      <c r="YS869" s="227"/>
      <c r="YT869" s="227"/>
      <c r="YU869" s="227"/>
      <c r="YV869" s="227"/>
      <c r="YW869" s="227"/>
      <c r="YX869" s="227"/>
      <c r="YY869" s="227"/>
      <c r="YZ869" s="227"/>
      <c r="ZA869" s="227"/>
      <c r="ZB869" s="227"/>
      <c r="ZC869" s="227"/>
      <c r="ZD869" s="227"/>
      <c r="ZE869" s="227"/>
      <c r="ZF869" s="227"/>
      <c r="ZG869" s="227"/>
      <c r="ZH869" s="227"/>
      <c r="ZI869" s="227"/>
      <c r="ZJ869" s="227"/>
      <c r="ZK869" s="227"/>
      <c r="ZL869" s="227"/>
      <c r="ZM869" s="227"/>
      <c r="ZN869" s="227"/>
      <c r="ZO869" s="227"/>
      <c r="ZP869" s="227"/>
      <c r="ZQ869" s="227"/>
      <c r="ZR869" s="227"/>
      <c r="ZS869" s="227"/>
      <c r="ZT869" s="227"/>
      <c r="ZU869" s="227"/>
      <c r="ZV869" s="227"/>
      <c r="ZW869" s="227"/>
      <c r="ZX869" s="227"/>
      <c r="ZY869" s="227"/>
      <c r="ZZ869" s="227"/>
      <c r="AAA869" s="227"/>
      <c r="AAB869" s="227"/>
      <c r="AAC869" s="227"/>
      <c r="AAD869" s="227"/>
      <c r="AAE869" s="227"/>
      <c r="AAF869" s="227"/>
      <c r="AAG869" s="227"/>
      <c r="AAH869" s="227"/>
      <c r="AAI869" s="227"/>
      <c r="AAJ869" s="227"/>
      <c r="AAK869" s="227"/>
      <c r="AAL869" s="227"/>
      <c r="AAM869" s="227"/>
      <c r="AAN869" s="227"/>
      <c r="AAO869" s="227"/>
      <c r="AAP869" s="227"/>
      <c r="AAQ869" s="227"/>
      <c r="AAR869" s="227"/>
      <c r="AAS869" s="227"/>
      <c r="AAT869" s="227"/>
      <c r="AAU869" s="227"/>
      <c r="AAV869" s="227"/>
      <c r="AAW869" s="227"/>
      <c r="AAX869" s="227"/>
      <c r="AAY869" s="227"/>
      <c r="AAZ869" s="227"/>
      <c r="ABA869" s="227"/>
      <c r="ABB869" s="227"/>
      <c r="ABC869" s="227"/>
      <c r="ABD869" s="227"/>
      <c r="ABE869" s="227"/>
      <c r="ABF869" s="227"/>
      <c r="ABG869" s="227"/>
      <c r="ABH869" s="227"/>
      <c r="ABI869" s="227"/>
      <c r="ABJ869" s="227"/>
      <c r="ABK869" s="227"/>
      <c r="ABL869" s="227"/>
      <c r="ABM869" s="227"/>
      <c r="ABN869" s="227"/>
      <c r="ABO869" s="227"/>
      <c r="ABP869" s="227"/>
      <c r="ABQ869" s="227"/>
      <c r="ABR869" s="227"/>
      <c r="ABS869" s="227"/>
      <c r="ABT869" s="227"/>
      <c r="ABU869" s="227"/>
      <c r="ABV869" s="227"/>
      <c r="ABW869" s="227"/>
      <c r="ABX869" s="227"/>
      <c r="ABY869" s="227"/>
      <c r="ABZ869" s="227"/>
      <c r="ACA869" s="227"/>
      <c r="ACB869" s="227"/>
      <c r="ACC869" s="227"/>
      <c r="ACD869" s="227"/>
      <c r="ACE869" s="227"/>
      <c r="ACF869" s="227"/>
      <c r="ACG869" s="227"/>
      <c r="ACH869" s="227"/>
      <c r="ACI869" s="227"/>
      <c r="ACJ869" s="227"/>
      <c r="ACK869" s="227"/>
      <c r="ACL869" s="227"/>
      <c r="ACM869" s="227"/>
      <c r="ACN869" s="227"/>
      <c r="ACO869" s="227"/>
      <c r="ACP869" s="227"/>
      <c r="ACQ869" s="227"/>
      <c r="ACR869" s="227"/>
      <c r="ACS869" s="227"/>
      <c r="ACT869" s="227"/>
      <c r="ACU869" s="227"/>
      <c r="ACV869" s="227"/>
      <c r="ACW869" s="227"/>
      <c r="ACX869" s="227"/>
      <c r="ACY869" s="227"/>
      <c r="ACZ869" s="227"/>
      <c r="ADA869" s="227"/>
      <c r="ADB869" s="227"/>
      <c r="ADC869" s="227"/>
      <c r="ADD869" s="227"/>
      <c r="ADE869" s="227"/>
      <c r="ADF869" s="227"/>
      <c r="ADG869" s="227"/>
      <c r="ADH869" s="227"/>
      <c r="ADI869" s="227"/>
      <c r="ADJ869" s="227"/>
      <c r="ADK869" s="227"/>
      <c r="ADL869" s="227"/>
      <c r="ADM869" s="227"/>
      <c r="ADN869" s="227"/>
      <c r="ADO869" s="227"/>
      <c r="ADP869" s="227"/>
      <c r="ADQ869" s="227"/>
      <c r="ADR869" s="227"/>
      <c r="ADS869" s="227"/>
      <c r="ADT869" s="227"/>
      <c r="ADU869" s="227"/>
      <c r="ADV869" s="227"/>
      <c r="ADW869" s="227"/>
      <c r="ADX869" s="227"/>
      <c r="ADY869" s="227"/>
      <c r="ADZ869" s="227"/>
      <c r="AEA869" s="227"/>
      <c r="AEB869" s="227"/>
      <c r="AEC869" s="227"/>
      <c r="AED869" s="227"/>
      <c r="AEE869" s="227"/>
      <c r="AEF869" s="227"/>
      <c r="AEG869" s="227"/>
      <c r="AEH869" s="227"/>
      <c r="AEI869" s="227"/>
      <c r="AEJ869" s="227"/>
      <c r="AEK869" s="227"/>
      <c r="AEL869" s="227"/>
      <c r="AEM869" s="227"/>
      <c r="AEN869" s="227"/>
      <c r="AEO869" s="227"/>
      <c r="AEP869" s="227"/>
      <c r="AEQ869" s="227"/>
      <c r="AER869" s="227"/>
      <c r="AES869" s="227"/>
      <c r="AET869" s="227"/>
      <c r="AEU869" s="227"/>
      <c r="AEV869" s="227"/>
      <c r="AEW869" s="227"/>
      <c r="AEX869" s="227"/>
      <c r="AEY869" s="227"/>
      <c r="AEZ869" s="227"/>
      <c r="AFA869" s="227"/>
      <c r="AFB869" s="227"/>
      <c r="AFC869" s="227"/>
      <c r="AFD869" s="227"/>
      <c r="AFE869" s="227"/>
      <c r="AFF869" s="227"/>
      <c r="AFG869" s="227"/>
      <c r="AFH869" s="227"/>
      <c r="AFI869" s="227"/>
      <c r="AFJ869" s="227"/>
      <c r="AFK869" s="227"/>
      <c r="AFL869" s="227"/>
      <c r="AFM869" s="227"/>
      <c r="AFN869" s="227"/>
      <c r="AFO869" s="227"/>
      <c r="AFP869" s="227"/>
      <c r="AFQ869" s="227"/>
      <c r="AFR869" s="227"/>
      <c r="AFS869" s="227"/>
      <c r="AFT869" s="227"/>
      <c r="AFU869" s="227"/>
      <c r="AFV869" s="227"/>
      <c r="AFW869" s="227"/>
      <c r="AFX869" s="227"/>
      <c r="AFY869" s="227"/>
      <c r="AFZ869" s="227"/>
      <c r="AGA869" s="227"/>
      <c r="AGB869" s="227"/>
      <c r="AGC869" s="227"/>
      <c r="AGD869" s="227"/>
      <c r="AGE869" s="227"/>
      <c r="AGF869" s="227"/>
      <c r="AGG869" s="227"/>
      <c r="AGH869" s="227"/>
      <c r="AGI869" s="227"/>
      <c r="AGJ869" s="227"/>
      <c r="AGK869" s="227"/>
      <c r="AGL869" s="227"/>
      <c r="AGM869" s="227"/>
      <c r="AGN869" s="227"/>
      <c r="AGO869" s="227"/>
      <c r="AGP869" s="227"/>
      <c r="AGQ869" s="227"/>
      <c r="AGR869" s="227"/>
      <c r="AGS869" s="227"/>
      <c r="AGT869" s="227"/>
      <c r="AGU869" s="227"/>
      <c r="AGV869" s="227"/>
      <c r="AGW869" s="227"/>
      <c r="AGX869" s="227"/>
      <c r="AGY869" s="227"/>
      <c r="AGZ869" s="227"/>
      <c r="AHA869" s="227"/>
      <c r="AHB869" s="227"/>
      <c r="AHC869" s="227"/>
      <c r="AHD869" s="227"/>
      <c r="AHE869" s="227"/>
      <c r="AHF869" s="227"/>
      <c r="AHG869" s="227"/>
      <c r="AHH869" s="227"/>
      <c r="AHI869" s="227"/>
      <c r="AHJ869" s="227"/>
      <c r="AHK869" s="227"/>
      <c r="AHL869" s="227"/>
      <c r="AHM869" s="227"/>
      <c r="AHN869" s="227"/>
      <c r="AHO869" s="227"/>
      <c r="AHP869" s="227"/>
      <c r="AHQ869" s="227"/>
      <c r="AHR869" s="227"/>
      <c r="AHS869" s="227"/>
      <c r="AHT869" s="227"/>
      <c r="AHU869" s="227"/>
      <c r="AHV869" s="227"/>
      <c r="AHW869" s="227"/>
      <c r="AHX869" s="227"/>
      <c r="AHY869" s="227"/>
      <c r="AHZ869" s="227"/>
      <c r="AIA869" s="227"/>
      <c r="AIB869" s="227"/>
      <c r="AIC869" s="227"/>
      <c r="AID869" s="227"/>
      <c r="AIE869" s="227"/>
      <c r="AIF869" s="227"/>
      <c r="AIG869" s="227"/>
      <c r="AIH869" s="227"/>
      <c r="AII869" s="227"/>
      <c r="AIJ869" s="227"/>
      <c r="AIK869" s="227"/>
      <c r="AIL869" s="227"/>
      <c r="AIM869" s="227"/>
      <c r="AIN869" s="227"/>
      <c r="AIO869" s="227"/>
      <c r="AIP869" s="227"/>
      <c r="AIQ869" s="227"/>
      <c r="AIR869" s="227"/>
      <c r="AIS869" s="227"/>
      <c r="AIT869" s="227"/>
      <c r="AIU869" s="227"/>
      <c r="AIV869" s="227"/>
      <c r="AIW869" s="227"/>
      <c r="AIX869" s="227"/>
      <c r="AIY869" s="227"/>
      <c r="AIZ869" s="227"/>
      <c r="AJA869" s="227"/>
      <c r="AJB869" s="227"/>
      <c r="AJC869" s="227"/>
      <c r="AJD869" s="227"/>
      <c r="AJE869" s="227"/>
      <c r="AJF869" s="227"/>
      <c r="AJG869" s="227"/>
      <c r="AJH869" s="227"/>
      <c r="AJI869" s="227"/>
      <c r="AJJ869" s="227"/>
      <c r="AJK869" s="227"/>
      <c r="AJL869" s="227"/>
      <c r="AJM869" s="227"/>
      <c r="AJN869" s="227"/>
      <c r="AJO869" s="227"/>
      <c r="AJP869" s="227"/>
      <c r="AJQ869" s="227"/>
      <c r="AJR869" s="227"/>
      <c r="AJS869" s="227"/>
      <c r="AJT869" s="227"/>
      <c r="AJU869" s="227"/>
      <c r="AJV869" s="227"/>
      <c r="AJW869" s="227"/>
      <c r="AJX869" s="227"/>
      <c r="AJY869" s="227"/>
      <c r="AJZ869" s="227"/>
      <c r="AKA869" s="227"/>
      <c r="AKB869" s="227"/>
      <c r="AKC869" s="227"/>
      <c r="AKD869" s="227"/>
      <c r="AKE869" s="227"/>
      <c r="AKF869" s="227"/>
      <c r="AKG869" s="227"/>
      <c r="AKH869" s="227"/>
      <c r="AKI869" s="227"/>
      <c r="AKJ869" s="227"/>
      <c r="AKK869" s="227"/>
      <c r="AKL869" s="227"/>
      <c r="AKM869" s="227"/>
      <c r="AKN869" s="227"/>
      <c r="AKO869" s="227"/>
      <c r="AKP869" s="227"/>
      <c r="AKQ869" s="227"/>
      <c r="AKR869" s="227"/>
      <c r="AKS869" s="227"/>
      <c r="AKT869" s="227"/>
      <c r="AKU869" s="227"/>
      <c r="AKV869" s="227"/>
      <c r="AKW869" s="227"/>
      <c r="AKX869" s="227"/>
      <c r="AKY869" s="227"/>
      <c r="AKZ869" s="227"/>
      <c r="ALA869" s="227"/>
      <c r="ALB869" s="227"/>
      <c r="ALC869" s="227"/>
      <c r="ALD869" s="227"/>
      <c r="ALE869" s="227"/>
      <c r="ALF869" s="227"/>
      <c r="ALG869" s="227"/>
      <c r="ALH869" s="227"/>
      <c r="ALI869" s="227"/>
      <c r="ALJ869" s="227"/>
      <c r="ALK869" s="227"/>
      <c r="ALL869" s="227"/>
      <c r="ALM869" s="227"/>
      <c r="ALN869" s="227"/>
      <c r="ALO869" s="227"/>
      <c r="ALP869" s="227"/>
      <c r="ALQ869" s="227"/>
      <c r="ALR869" s="227"/>
      <c r="ALS869" s="227"/>
      <c r="ALT869" s="227"/>
      <c r="ALU869" s="227"/>
      <c r="ALV869" s="227"/>
      <c r="ALW869" s="227"/>
      <c r="ALX869" s="227"/>
      <c r="ALY869" s="227"/>
      <c r="ALZ869" s="227"/>
      <c r="AMA869" s="227"/>
      <c r="AMB869" s="227"/>
      <c r="AMC869" s="227"/>
      <c r="AMD869" s="227"/>
      <c r="AME869" s="227"/>
      <c r="AMF869" s="227"/>
      <c r="AMG869" s="227"/>
      <c r="AMH869" s="227"/>
      <c r="AMI869" s="227"/>
      <c r="AMJ869" s="227"/>
      <c r="AMK869" s="227"/>
      <c r="AML869" s="227"/>
      <c r="AMM869" s="227"/>
      <c r="AMN869" s="227"/>
      <c r="AMO869" s="227"/>
      <c r="AMP869" s="227"/>
      <c r="AMQ869" s="227"/>
      <c r="AMR869" s="227"/>
      <c r="AMS869" s="227"/>
      <c r="AMT869" s="227"/>
      <c r="AMU869" s="227"/>
      <c r="AMV869" s="227"/>
      <c r="AMW869" s="227"/>
      <c r="AMX869" s="227"/>
    </row>
    <row r="870" spans="1:1038" ht="18" customHeight="1">
      <c r="A870" s="223" t="s">
        <v>2392</v>
      </c>
      <c r="B870" s="224" t="s">
        <v>1647</v>
      </c>
      <c r="D870" s="225" t="s">
        <v>1279</v>
      </c>
      <c r="E870" s="126">
        <v>102</v>
      </c>
      <c r="F870" s="126">
        <v>4</v>
      </c>
      <c r="G870" s="196" t="str">
        <f t="shared" si="601"/>
        <v>102-4</v>
      </c>
      <c r="H870" s="126">
        <v>0</v>
      </c>
      <c r="I870" s="126">
        <v>27</v>
      </c>
      <c r="J870" s="203">
        <f t="shared" si="605"/>
        <v>1</v>
      </c>
      <c r="K870" s="644" t="b">
        <f>IF(J873=1,IF(((VLOOKUP($G870,[4]Depth_Lookup!$A$3:$J$550,9,FALSE))-(I870/100))=0,"Good",IF(((VLOOKUP($G870,[4]Depth_Lookup!$A$3:$J$550,9,FALSE))-(I870/100))&gt;0,"Too Short","Too Long")))</f>
        <v>0</v>
      </c>
      <c r="L870" s="171">
        <f>(VLOOKUP($G870,Depth_Lookup!$A$3:$J$410,10,FALSE))+(H870/100)</f>
        <v>269.48500000000001</v>
      </c>
      <c r="M870" s="171">
        <f>(VLOOKUP($G870,Depth_Lookup!$A$3:$J$410,10,FALSE))+(I870/100)</f>
        <v>269.755</v>
      </c>
      <c r="N870" s="127" t="s">
        <v>2406</v>
      </c>
      <c r="O870" s="126">
        <v>2</v>
      </c>
      <c r="P870" s="126" t="s">
        <v>853</v>
      </c>
      <c r="Q870" s="126" t="s">
        <v>125</v>
      </c>
      <c r="R870" s="196" t="str">
        <f t="shared" si="602"/>
        <v>SerpentinizedHarzburgite</v>
      </c>
      <c r="S870" s="126" t="s">
        <v>700</v>
      </c>
      <c r="T870" s="126" t="s">
        <v>700</v>
      </c>
      <c r="W870" s="126" t="s">
        <v>2393</v>
      </c>
      <c r="X870" s="202">
        <f>VLOOKUP(W870,[4]definitions_list_lookup!$A$13:$B$19,2,0)</f>
        <v>5</v>
      </c>
      <c r="Y870" s="126" t="s">
        <v>90</v>
      </c>
      <c r="Z870" s="126" t="s">
        <v>91</v>
      </c>
      <c r="AF870" s="196" t="e">
        <f>VLOOKUP(AE870,[4]definitions_list_mag!$V$12:$W$15,2,0)</f>
        <v>#N/A</v>
      </c>
      <c r="AI870" s="130">
        <f t="shared" si="606"/>
        <v>71</v>
      </c>
      <c r="AO870" s="130"/>
      <c r="AU870" s="130">
        <v>3</v>
      </c>
      <c r="AV870" s="126">
        <v>4</v>
      </c>
      <c r="AW870" s="126">
        <v>1</v>
      </c>
      <c r="AX870" s="126" t="s">
        <v>110</v>
      </c>
      <c r="AY870" s="126" t="s">
        <v>103</v>
      </c>
      <c r="BA870" s="130">
        <v>25</v>
      </c>
      <c r="BB870" s="126">
        <v>8</v>
      </c>
      <c r="BC870" s="126">
        <v>4</v>
      </c>
      <c r="BD870" s="126" t="s">
        <v>118</v>
      </c>
      <c r="BE870" s="126" t="s">
        <v>103</v>
      </c>
      <c r="BG870" s="130"/>
      <c r="BM870" s="130">
        <v>1</v>
      </c>
      <c r="BN870" s="126">
        <v>1</v>
      </c>
      <c r="BO870" s="126">
        <v>0.5</v>
      </c>
      <c r="BY870" s="130"/>
      <c r="CF870" s="213">
        <f t="shared" si="603"/>
        <v>100</v>
      </c>
      <c r="CG870" s="131"/>
      <c r="CH870" s="132" t="s">
        <v>2404</v>
      </c>
      <c r="CI870" s="132">
        <v>85</v>
      </c>
      <c r="CJ870" s="132" t="s">
        <v>514</v>
      </c>
      <c r="CK870" s="133"/>
      <c r="CL870" s="134"/>
      <c r="CM870" s="134"/>
      <c r="CN870" s="134"/>
      <c r="CO870" s="134"/>
      <c r="CP870" s="134"/>
      <c r="CQ870" s="134"/>
      <c r="CR870" s="134"/>
      <c r="CS870" s="134"/>
      <c r="CT870" s="134"/>
      <c r="CU870" s="134"/>
      <c r="CV870" s="134"/>
      <c r="CW870" s="134"/>
      <c r="CX870" s="134"/>
      <c r="CY870" s="134"/>
      <c r="CZ870" s="134"/>
      <c r="DA870" s="134"/>
      <c r="DB870" s="134">
        <v>80</v>
      </c>
      <c r="DC870" s="130">
        <v>20</v>
      </c>
      <c r="DD870" s="134"/>
      <c r="DE870" s="134"/>
      <c r="DF870" s="134"/>
      <c r="DG870" s="134"/>
      <c r="DH870" s="134"/>
      <c r="DI870" s="134"/>
      <c r="DJ870" s="134"/>
      <c r="DK870" s="207">
        <f t="shared" si="604"/>
        <v>100</v>
      </c>
      <c r="DL870" s="131"/>
      <c r="DM870" s="134"/>
      <c r="DN870" s="134"/>
      <c r="DO870" s="136"/>
      <c r="DQ870" s="131"/>
      <c r="DR870" s="136"/>
      <c r="DS870" s="131"/>
      <c r="DT870" s="138" t="s">
        <v>2397</v>
      </c>
      <c r="DW870" s="214" t="e">
        <f>VLOOKUP(P870,[4]definitions_list_lookup!$K$30:$L$54,2,0)</f>
        <v>#N/A</v>
      </c>
      <c r="DX870" s="155" t="s">
        <v>1838</v>
      </c>
      <c r="DY870" s="139" t="s">
        <v>2395</v>
      </c>
      <c r="DZ870"/>
      <c r="EA870" s="104"/>
      <c r="ED870" s="229" t="s">
        <v>2517</v>
      </c>
      <c r="EE870" s="140"/>
      <c r="EG870" s="140"/>
      <c r="EI870" s="218"/>
      <c r="EJ870" s="143"/>
      <c r="EK870" s="221"/>
      <c r="EM870" s="109"/>
      <c r="EN870" s="109"/>
      <c r="EZ870" s="192" t="e">
        <f t="shared" si="574"/>
        <v>#DIV/0!</v>
      </c>
      <c r="FA870" s="192" t="e">
        <f t="shared" si="575"/>
        <v>#DIV/0!</v>
      </c>
      <c r="FB870" s="192" t="e">
        <f t="shared" si="576"/>
        <v>#DIV/0!</v>
      </c>
      <c r="FC870" s="192" t="e">
        <f t="shared" si="577"/>
        <v>#DIV/0!</v>
      </c>
      <c r="FD870" s="192" t="e">
        <f t="shared" si="578"/>
        <v>#DIV/0!</v>
      </c>
      <c r="FE870" s="193" t="e">
        <f t="shared" si="579"/>
        <v>#DIV/0!</v>
      </c>
      <c r="FF870" s="194" t="e">
        <f t="shared" si="580"/>
        <v>#DIV/0!</v>
      </c>
      <c r="FI870" s="778">
        <f t="shared" si="582"/>
        <v>0</v>
      </c>
      <c r="FJ870" s="779" t="e">
        <f t="shared" si="583"/>
        <v>#DIV/0!</v>
      </c>
      <c r="FK870" s="779" t="e">
        <f t="shared" si="584"/>
        <v>#DIV/0!</v>
      </c>
      <c r="FL870" s="780" t="e">
        <f t="shared" si="585"/>
        <v>#DIV/0!</v>
      </c>
      <c r="FM870" s="169" t="e">
        <f t="shared" si="586"/>
        <v>#DIV/0!</v>
      </c>
      <c r="FN870" s="783" t="e">
        <f t="shared" si="587"/>
        <v>#DIV/0!</v>
      </c>
    </row>
    <row r="871" spans="1:1038" s="432" customFormat="1" ht="18" customHeight="1">
      <c r="A871" s="547">
        <v>43334</v>
      </c>
      <c r="B871" s="524" t="s">
        <v>1647</v>
      </c>
      <c r="C871" s="422"/>
      <c r="D871" s="525" t="s">
        <v>1279</v>
      </c>
      <c r="E871" s="422">
        <v>103</v>
      </c>
      <c r="F871" s="422">
        <v>1</v>
      </c>
      <c r="G871" s="526" t="str">
        <f t="shared" ref="G871" si="628">E871&amp;"-"&amp;F871</f>
        <v>103-1</v>
      </c>
      <c r="H871" s="422">
        <v>0</v>
      </c>
      <c r="I871" s="422">
        <v>61.5</v>
      </c>
      <c r="J871" s="527">
        <f t="shared" ref="J871:J872" si="629">IF(H871=0, 1, 0)</f>
        <v>1</v>
      </c>
      <c r="K871" s="528" t="b">
        <f>IF(J872=1,IF(((VLOOKUP($G871,[4]Depth_Lookup!$A$3:$J$550,9,FALSE))-(I871/100))=0,"Good",IF(((VLOOKUP($G871,[4]Depth_Lookup!$A$3:$J$550,9,FALSE))-(I871/100))&gt;0,"Too Short","Too Long")))</f>
        <v>0</v>
      </c>
      <c r="L871" s="171">
        <f>(VLOOKUP($G871,Depth_Lookup!$A$3:$J$410,10,FALSE))+(H871/100)</f>
        <v>269.7</v>
      </c>
      <c r="M871" s="171">
        <f>(VLOOKUP($G871,Depth_Lookup!$A$3:$J$410,10,FALSE))+(I871/100)</f>
        <v>270.315</v>
      </c>
      <c r="N871" s="441" t="s">
        <v>2406</v>
      </c>
      <c r="O871" s="422">
        <v>1</v>
      </c>
      <c r="P871" s="422" t="s">
        <v>853</v>
      </c>
      <c r="Q871" s="422" t="s">
        <v>125</v>
      </c>
      <c r="R871" s="526" t="str">
        <f t="shared" ref="R871" si="630">P871&amp;""&amp;Q871</f>
        <v>SerpentinizedHarzburgite</v>
      </c>
      <c r="S871" s="422" t="s">
        <v>700</v>
      </c>
      <c r="T871" s="422" t="s">
        <v>700</v>
      </c>
      <c r="U871" s="422"/>
      <c r="V871" s="422"/>
      <c r="W871" s="422" t="s">
        <v>2393</v>
      </c>
      <c r="X871" s="529">
        <f>VLOOKUP(W871,[4]definitions_list_lookup!$A$13:$B$19,2,0)</f>
        <v>5</v>
      </c>
      <c r="Y871" s="422" t="s">
        <v>90</v>
      </c>
      <c r="Z871" s="422" t="s">
        <v>91</v>
      </c>
      <c r="AA871" s="422"/>
      <c r="AB871" s="422"/>
      <c r="AC871" s="422"/>
      <c r="AD871" s="422"/>
      <c r="AE871" s="423"/>
      <c r="AF871" s="526" t="e">
        <f>VLOOKUP(AE871,[4]definitions_list_mag!$V$12:$W$15,2,0)</f>
        <v>#N/A</v>
      </c>
      <c r="AG871" s="530"/>
      <c r="AH871" s="422"/>
      <c r="AI871" s="426">
        <f t="shared" ref="AI871" si="631">100-(AO871+AU871+BA871+BM871)</f>
        <v>71</v>
      </c>
      <c r="AJ871" s="422"/>
      <c r="AK871" s="422"/>
      <c r="AL871" s="422"/>
      <c r="AM871" s="422"/>
      <c r="AN871" s="422"/>
      <c r="AO871" s="426"/>
      <c r="AP871" s="422"/>
      <c r="AQ871" s="422"/>
      <c r="AR871" s="422"/>
      <c r="AS871" s="422"/>
      <c r="AT871" s="422"/>
      <c r="AU871" s="426">
        <v>3</v>
      </c>
      <c r="AV871" s="422">
        <v>2</v>
      </c>
      <c r="AW871" s="422">
        <v>1</v>
      </c>
      <c r="AX871" s="422" t="s">
        <v>110</v>
      </c>
      <c r="AY871" s="422" t="s">
        <v>103</v>
      </c>
      <c r="AZ871" s="422"/>
      <c r="BA871" s="426">
        <v>25</v>
      </c>
      <c r="BB871" s="422">
        <v>6</v>
      </c>
      <c r="BC871" s="422">
        <v>4</v>
      </c>
      <c r="BD871" s="422" t="s">
        <v>118</v>
      </c>
      <c r="BE871" s="422" t="s">
        <v>103</v>
      </c>
      <c r="BF871" s="422"/>
      <c r="BG871" s="426"/>
      <c r="BH871" s="422"/>
      <c r="BI871" s="422"/>
      <c r="BJ871" s="422"/>
      <c r="BK871" s="422"/>
      <c r="BL871" s="422"/>
      <c r="BM871" s="426">
        <v>1</v>
      </c>
      <c r="BN871" s="422">
        <v>1</v>
      </c>
      <c r="BO871" s="422">
        <v>0.5</v>
      </c>
      <c r="BP871" s="422"/>
      <c r="BQ871" s="422"/>
      <c r="BR871" s="422"/>
      <c r="BS871" s="422"/>
      <c r="BT871" s="422"/>
      <c r="BU871" s="422"/>
      <c r="BV871" s="422"/>
      <c r="BW871" s="422"/>
      <c r="BX871" s="422"/>
      <c r="BY871" s="426"/>
      <c r="BZ871" s="422"/>
      <c r="CA871" s="422"/>
      <c r="CB871" s="422"/>
      <c r="CC871" s="422"/>
      <c r="CD871" s="422"/>
      <c r="CE871" s="422"/>
      <c r="CF871" s="531">
        <f t="shared" ref="CF871" si="632">AI871+AO871+BA871+AU871+BG871+BM871+BY871</f>
        <v>100</v>
      </c>
      <c r="CG871" s="166"/>
      <c r="CH871" s="163" t="s">
        <v>2404</v>
      </c>
      <c r="CI871" s="163">
        <v>85</v>
      </c>
      <c r="CJ871" s="163" t="s">
        <v>514</v>
      </c>
      <c r="CK871" s="164"/>
      <c r="CL871" s="165"/>
      <c r="CM871" s="165"/>
      <c r="CN871" s="165"/>
      <c r="CO871" s="165"/>
      <c r="CP871" s="165"/>
      <c r="CQ871" s="165"/>
      <c r="CR871" s="165"/>
      <c r="CS871" s="165"/>
      <c r="CT871" s="165"/>
      <c r="CU871" s="165"/>
      <c r="CV871" s="165"/>
      <c r="CW871" s="165"/>
      <c r="CX871" s="165"/>
      <c r="CY871" s="165"/>
      <c r="CZ871" s="165"/>
      <c r="DA871" s="165"/>
      <c r="DB871" s="165">
        <v>80</v>
      </c>
      <c r="DC871" s="426">
        <v>20</v>
      </c>
      <c r="DD871" s="165"/>
      <c r="DE871" s="165"/>
      <c r="DF871" s="165"/>
      <c r="DG871" s="165"/>
      <c r="DH871" s="165"/>
      <c r="DI871" s="165"/>
      <c r="DJ871" s="165"/>
      <c r="DK871" s="209">
        <f t="shared" ref="DK871" si="633">SUM(CL871:DJ871)</f>
        <v>100</v>
      </c>
      <c r="DL871" s="166"/>
      <c r="DM871" s="165"/>
      <c r="DN871" s="165"/>
      <c r="DO871" s="167"/>
      <c r="DQ871" s="166"/>
      <c r="DR871" s="167"/>
      <c r="DS871" s="166"/>
      <c r="DT871" s="555" t="s">
        <v>2397</v>
      </c>
      <c r="DU871" s="429"/>
      <c r="DV871" s="429"/>
      <c r="DW871" s="532" t="e">
        <f>VLOOKUP(P871,[4]definitions_list_lookup!$K$30:$L$54,2,0)</f>
        <v>#N/A</v>
      </c>
      <c r="DX871" s="443" t="s">
        <v>1838</v>
      </c>
      <c r="DY871" s="443" t="s">
        <v>2395</v>
      </c>
      <c r="DZ871" s="533"/>
      <c r="EA871" s="534"/>
      <c r="EB871" s="429"/>
      <c r="EC871" s="534"/>
      <c r="ED871" s="229" t="s">
        <v>2517</v>
      </c>
      <c r="EE871" s="535"/>
      <c r="EF871" s="536"/>
      <c r="EG871" s="535"/>
      <c r="EH871" s="537"/>
      <c r="EI871" s="538"/>
      <c r="EJ871" s="539"/>
      <c r="EK871" s="540"/>
      <c r="EL871" s="535"/>
      <c r="EM871" s="537"/>
      <c r="EN871" s="537"/>
      <c r="EO871" s="541"/>
      <c r="EP871" s="541"/>
      <c r="EQ871" s="541"/>
      <c r="ER871" s="541"/>
      <c r="ES871" s="541"/>
      <c r="ET871" s="541"/>
      <c r="EU871" s="541"/>
      <c r="EV871" s="542"/>
      <c r="EW871" s="542"/>
      <c r="EX871" s="542"/>
      <c r="EY871" s="542"/>
      <c r="EZ871" s="192" t="e">
        <f t="shared" si="574"/>
        <v>#DIV/0!</v>
      </c>
      <c r="FA871" s="192" t="e">
        <f t="shared" si="575"/>
        <v>#DIV/0!</v>
      </c>
      <c r="FB871" s="192" t="e">
        <f t="shared" si="576"/>
        <v>#DIV/0!</v>
      </c>
      <c r="FC871" s="192" t="e">
        <f t="shared" si="577"/>
        <v>#DIV/0!</v>
      </c>
      <c r="FD871" s="192" t="e">
        <f t="shared" si="578"/>
        <v>#DIV/0!</v>
      </c>
      <c r="FE871" s="193" t="e">
        <f t="shared" si="579"/>
        <v>#DIV/0!</v>
      </c>
      <c r="FF871" s="194" t="e">
        <f t="shared" si="580"/>
        <v>#DIV/0!</v>
      </c>
      <c r="FG871" s="535"/>
      <c r="FH871" s="537"/>
      <c r="FI871" s="778">
        <f t="shared" si="582"/>
        <v>0</v>
      </c>
      <c r="FJ871" s="779" t="e">
        <f t="shared" si="583"/>
        <v>#DIV/0!</v>
      </c>
      <c r="FK871" s="779" t="e">
        <f t="shared" si="584"/>
        <v>#DIV/0!</v>
      </c>
      <c r="FL871" s="780" t="e">
        <f t="shared" si="585"/>
        <v>#DIV/0!</v>
      </c>
      <c r="FM871" s="169" t="e">
        <f t="shared" si="586"/>
        <v>#DIV/0!</v>
      </c>
      <c r="FN871" s="783" t="e">
        <f t="shared" si="587"/>
        <v>#DIV/0!</v>
      </c>
      <c r="FO871" s="422"/>
      <c r="FP871" s="422"/>
      <c r="FQ871" s="422"/>
      <c r="FR871" s="422"/>
      <c r="FS871" s="422"/>
      <c r="FT871" s="422"/>
      <c r="FU871" s="422"/>
      <c r="FV871" s="422"/>
      <c r="FW871" s="422"/>
      <c r="FX871" s="422"/>
      <c r="FY871" s="422"/>
      <c r="FZ871" s="422"/>
      <c r="GA871" s="422"/>
      <c r="GB871" s="422"/>
      <c r="GC871" s="422"/>
      <c r="GD871" s="422"/>
      <c r="GE871" s="422"/>
      <c r="GF871" s="422"/>
      <c r="GG871" s="422"/>
      <c r="GH871" s="422"/>
      <c r="GI871" s="422"/>
      <c r="GJ871" s="422"/>
      <c r="GK871" s="422"/>
      <c r="GL871" s="422"/>
      <c r="GM871" s="422"/>
      <c r="GN871" s="422"/>
      <c r="GO871" s="422"/>
      <c r="GP871" s="422"/>
      <c r="GQ871" s="422"/>
      <c r="GR871" s="422"/>
      <c r="GS871" s="422"/>
      <c r="GT871" s="422"/>
      <c r="GU871" s="422"/>
      <c r="GV871" s="422"/>
      <c r="GW871" s="422"/>
      <c r="GX871" s="422"/>
      <c r="GY871" s="422"/>
      <c r="GZ871" s="422"/>
      <c r="HA871" s="422"/>
      <c r="HB871" s="422"/>
      <c r="HC871" s="422"/>
      <c r="HD871" s="422"/>
      <c r="HE871" s="422"/>
      <c r="HF871" s="422"/>
      <c r="HG871" s="422"/>
      <c r="HH871" s="422"/>
      <c r="HI871" s="422"/>
      <c r="HJ871" s="422"/>
      <c r="HK871" s="422"/>
      <c r="HL871" s="422"/>
      <c r="HM871" s="422"/>
      <c r="HN871" s="422"/>
      <c r="HO871" s="422"/>
      <c r="HP871" s="422"/>
      <c r="HQ871" s="422"/>
      <c r="HR871" s="422"/>
      <c r="HS871" s="422"/>
      <c r="HT871" s="422"/>
      <c r="HU871" s="422"/>
      <c r="HV871" s="422"/>
      <c r="HW871" s="422"/>
      <c r="HX871" s="422"/>
      <c r="HY871" s="422"/>
      <c r="HZ871" s="422"/>
      <c r="IA871" s="422"/>
      <c r="IB871" s="422"/>
      <c r="IC871" s="422"/>
      <c r="ID871" s="422"/>
      <c r="IE871" s="422"/>
      <c r="IF871" s="422"/>
      <c r="IG871" s="422"/>
      <c r="IH871" s="422"/>
      <c r="II871" s="422"/>
      <c r="IJ871" s="422"/>
      <c r="IK871" s="422"/>
      <c r="IL871" s="422"/>
      <c r="IM871" s="422"/>
      <c r="IN871" s="422"/>
      <c r="IO871" s="422"/>
      <c r="IP871" s="422"/>
      <c r="IQ871" s="422"/>
      <c r="IR871" s="422"/>
      <c r="IS871" s="422"/>
      <c r="IT871" s="422"/>
      <c r="IU871" s="422"/>
      <c r="IV871" s="422"/>
      <c r="IW871" s="422"/>
      <c r="IX871" s="422"/>
      <c r="IY871" s="422"/>
      <c r="IZ871" s="422"/>
      <c r="JA871" s="422"/>
      <c r="JB871" s="422"/>
      <c r="JC871" s="422"/>
      <c r="JD871" s="422"/>
      <c r="JE871" s="422"/>
      <c r="JF871" s="422"/>
      <c r="JG871" s="422"/>
      <c r="JH871" s="422"/>
      <c r="JI871" s="422"/>
      <c r="JJ871" s="422"/>
      <c r="JK871" s="422"/>
      <c r="JL871" s="422"/>
      <c r="JM871" s="422"/>
      <c r="JN871" s="422"/>
      <c r="JO871" s="422"/>
      <c r="JP871" s="422"/>
      <c r="JQ871" s="422"/>
      <c r="JR871" s="422"/>
      <c r="JS871" s="422"/>
      <c r="JT871" s="422"/>
      <c r="JU871" s="422"/>
      <c r="JV871" s="422"/>
      <c r="JW871" s="422"/>
      <c r="JX871" s="422"/>
      <c r="JY871" s="422"/>
      <c r="JZ871" s="422"/>
      <c r="KA871" s="422"/>
      <c r="KB871" s="422"/>
      <c r="KC871" s="422"/>
      <c r="KD871" s="422"/>
      <c r="KE871" s="422"/>
      <c r="KF871" s="422"/>
      <c r="KG871" s="422"/>
      <c r="KH871" s="422"/>
      <c r="KI871" s="422"/>
      <c r="KJ871" s="422"/>
      <c r="KK871" s="422"/>
      <c r="KL871" s="422"/>
      <c r="KM871" s="422"/>
      <c r="KN871" s="422"/>
      <c r="KO871" s="422"/>
      <c r="KP871" s="422"/>
      <c r="KQ871" s="422"/>
      <c r="KR871" s="422"/>
      <c r="KS871" s="422"/>
      <c r="KT871" s="422"/>
      <c r="KU871" s="422"/>
      <c r="KV871" s="422"/>
      <c r="KW871" s="422"/>
      <c r="KX871" s="422"/>
      <c r="KY871" s="422"/>
      <c r="KZ871" s="422"/>
      <c r="LA871" s="422"/>
      <c r="LB871" s="422"/>
      <c r="LC871" s="422"/>
      <c r="LD871" s="422"/>
      <c r="LE871" s="422"/>
      <c r="LF871" s="422"/>
      <c r="LG871" s="422"/>
      <c r="LH871" s="422"/>
      <c r="LI871" s="422"/>
      <c r="LJ871" s="422"/>
      <c r="LK871" s="422"/>
      <c r="LL871" s="422"/>
      <c r="LM871" s="422"/>
      <c r="LN871" s="422"/>
      <c r="LO871" s="422"/>
      <c r="LP871" s="422"/>
      <c r="LQ871" s="422"/>
      <c r="LR871" s="422"/>
      <c r="LS871" s="422"/>
      <c r="LT871" s="422"/>
      <c r="LU871" s="422"/>
      <c r="LV871" s="422"/>
      <c r="LW871" s="422"/>
      <c r="LX871" s="422"/>
      <c r="LY871" s="422"/>
      <c r="LZ871" s="422"/>
      <c r="MA871" s="422"/>
      <c r="MB871" s="422"/>
      <c r="MC871" s="422"/>
      <c r="MD871" s="422"/>
      <c r="ME871" s="422"/>
      <c r="MF871" s="422"/>
      <c r="MG871" s="422"/>
      <c r="MH871" s="422"/>
      <c r="MI871" s="422"/>
      <c r="MJ871" s="422"/>
      <c r="MK871" s="422"/>
      <c r="ML871" s="422"/>
      <c r="MM871" s="422"/>
      <c r="MN871" s="422"/>
      <c r="MO871" s="422"/>
      <c r="MP871" s="422"/>
      <c r="MQ871" s="422"/>
      <c r="MR871" s="422"/>
      <c r="MS871" s="422"/>
      <c r="MT871" s="422"/>
      <c r="MU871" s="422"/>
      <c r="MV871" s="422"/>
      <c r="MW871" s="422"/>
      <c r="MX871" s="422"/>
      <c r="MY871" s="422"/>
      <c r="MZ871" s="422"/>
      <c r="NA871" s="422"/>
      <c r="NB871" s="422"/>
      <c r="NC871" s="422"/>
      <c r="ND871" s="422"/>
      <c r="NE871" s="422"/>
      <c r="NF871" s="422"/>
      <c r="NG871" s="422"/>
      <c r="NH871" s="422"/>
      <c r="NI871" s="422"/>
      <c r="NJ871" s="422"/>
      <c r="NK871" s="422"/>
      <c r="NL871" s="422"/>
      <c r="NM871" s="422"/>
      <c r="NN871" s="422"/>
      <c r="NO871" s="422"/>
      <c r="NP871" s="422"/>
      <c r="NQ871" s="422"/>
      <c r="NR871" s="422"/>
      <c r="NS871" s="422"/>
      <c r="NT871" s="422"/>
      <c r="NU871" s="422"/>
      <c r="NV871" s="422"/>
      <c r="NW871" s="422"/>
      <c r="NX871" s="422"/>
      <c r="NY871" s="422"/>
      <c r="NZ871" s="422"/>
      <c r="OA871" s="422"/>
      <c r="OB871" s="422"/>
      <c r="OC871" s="422"/>
      <c r="OD871" s="422"/>
      <c r="OE871" s="422"/>
      <c r="OF871" s="422"/>
      <c r="OG871" s="422"/>
      <c r="OH871" s="422"/>
      <c r="OI871" s="422"/>
      <c r="OJ871" s="422"/>
      <c r="OK871" s="422"/>
      <c r="OL871" s="422"/>
      <c r="OM871" s="422"/>
      <c r="ON871" s="422"/>
      <c r="OO871" s="422"/>
      <c r="OP871" s="422"/>
      <c r="OQ871" s="422"/>
      <c r="OR871" s="422"/>
      <c r="OS871" s="422"/>
      <c r="OT871" s="422"/>
      <c r="OU871" s="422"/>
      <c r="OV871" s="422"/>
      <c r="OW871" s="422"/>
      <c r="OX871" s="422"/>
      <c r="OY871" s="422"/>
      <c r="OZ871" s="422"/>
      <c r="PA871" s="422"/>
      <c r="PB871" s="422"/>
      <c r="PC871" s="422"/>
      <c r="PD871" s="422"/>
      <c r="PE871" s="422"/>
      <c r="PF871" s="422"/>
      <c r="PG871" s="422"/>
      <c r="PH871" s="422"/>
      <c r="PI871" s="422"/>
      <c r="PJ871" s="422"/>
      <c r="PK871" s="422"/>
      <c r="PL871" s="422"/>
      <c r="PM871" s="422"/>
      <c r="PN871" s="422"/>
      <c r="PO871" s="422"/>
      <c r="PP871" s="422"/>
      <c r="PQ871" s="422"/>
      <c r="PR871" s="422"/>
      <c r="PS871" s="422"/>
      <c r="PT871" s="422"/>
      <c r="PU871" s="422"/>
      <c r="PV871" s="422"/>
      <c r="PW871" s="422"/>
      <c r="PX871" s="422"/>
      <c r="PY871" s="422"/>
      <c r="PZ871" s="422"/>
      <c r="QA871" s="422"/>
      <c r="QB871" s="422"/>
      <c r="QC871" s="422"/>
      <c r="QD871" s="422"/>
      <c r="QE871" s="422"/>
      <c r="QF871" s="422"/>
      <c r="QG871" s="422"/>
      <c r="QH871" s="422"/>
      <c r="QI871" s="422"/>
      <c r="QJ871" s="422"/>
      <c r="QK871" s="422"/>
      <c r="QL871" s="422"/>
      <c r="QM871" s="422"/>
      <c r="QN871" s="422"/>
      <c r="QO871" s="422"/>
      <c r="QP871" s="422"/>
      <c r="QQ871" s="422"/>
      <c r="QR871" s="422"/>
      <c r="QS871" s="422"/>
      <c r="QT871" s="422"/>
      <c r="QU871" s="422"/>
      <c r="QV871" s="422"/>
      <c r="QW871" s="422"/>
      <c r="QX871" s="422"/>
      <c r="QY871" s="422"/>
      <c r="QZ871" s="422"/>
      <c r="RA871" s="422"/>
      <c r="RB871" s="422"/>
      <c r="RC871" s="422"/>
      <c r="RD871" s="422"/>
      <c r="RE871" s="422"/>
      <c r="RF871" s="422"/>
      <c r="RG871" s="422"/>
      <c r="RH871" s="422"/>
      <c r="RI871" s="422"/>
      <c r="RJ871" s="422"/>
      <c r="RK871" s="422"/>
      <c r="RL871" s="422"/>
      <c r="RM871" s="422"/>
      <c r="RN871" s="422"/>
      <c r="RO871" s="422"/>
      <c r="RP871" s="422"/>
      <c r="RQ871" s="422"/>
      <c r="RR871" s="422"/>
      <c r="RS871" s="422"/>
      <c r="RT871" s="422"/>
      <c r="RU871" s="422"/>
      <c r="RV871" s="422"/>
      <c r="RW871" s="422"/>
      <c r="RX871" s="422"/>
      <c r="RY871" s="422"/>
      <c r="RZ871" s="422"/>
      <c r="SA871" s="422"/>
      <c r="SB871" s="422"/>
      <c r="SC871" s="422"/>
      <c r="SD871" s="422"/>
      <c r="SE871" s="422"/>
      <c r="SF871" s="422"/>
      <c r="SG871" s="422"/>
      <c r="SH871" s="422"/>
      <c r="SI871" s="422"/>
      <c r="SJ871" s="422"/>
      <c r="SK871" s="422"/>
      <c r="SL871" s="422"/>
      <c r="SM871" s="422"/>
      <c r="SN871" s="422"/>
      <c r="SO871" s="422"/>
      <c r="SP871" s="422"/>
      <c r="SQ871" s="422"/>
      <c r="SR871" s="422"/>
      <c r="SS871" s="422"/>
      <c r="ST871" s="422"/>
      <c r="SU871" s="422"/>
      <c r="SV871" s="422"/>
      <c r="SW871" s="422"/>
      <c r="SX871" s="422"/>
      <c r="SY871" s="422"/>
      <c r="SZ871" s="422"/>
      <c r="TA871" s="422"/>
      <c r="TB871" s="422"/>
      <c r="TC871" s="422"/>
      <c r="TD871" s="422"/>
      <c r="TE871" s="422"/>
      <c r="TF871" s="422"/>
      <c r="TG871" s="422"/>
      <c r="TH871" s="422"/>
      <c r="TI871" s="422"/>
      <c r="TJ871" s="422"/>
      <c r="TK871" s="422"/>
      <c r="TL871" s="422"/>
      <c r="TM871" s="422"/>
      <c r="TN871" s="422"/>
      <c r="TO871" s="422"/>
      <c r="TP871" s="422"/>
      <c r="TQ871" s="422"/>
      <c r="TR871" s="422"/>
      <c r="TS871" s="422"/>
      <c r="TT871" s="422"/>
      <c r="TU871" s="422"/>
      <c r="TV871" s="422"/>
      <c r="TW871" s="422"/>
      <c r="TX871" s="422"/>
      <c r="TY871" s="422"/>
      <c r="TZ871" s="422"/>
      <c r="UA871" s="422"/>
      <c r="UB871" s="422"/>
      <c r="UC871" s="422"/>
      <c r="UD871" s="422"/>
      <c r="UE871" s="422"/>
      <c r="UF871" s="422"/>
      <c r="UG871" s="422"/>
      <c r="UH871" s="422"/>
      <c r="UI871" s="422"/>
      <c r="UJ871" s="422"/>
      <c r="UK871" s="422"/>
      <c r="UL871" s="422"/>
      <c r="UM871" s="422"/>
      <c r="UN871" s="422"/>
      <c r="UO871" s="422"/>
      <c r="UP871" s="422"/>
      <c r="UQ871" s="422"/>
      <c r="UR871" s="422"/>
      <c r="US871" s="422"/>
      <c r="UT871" s="422"/>
      <c r="UU871" s="422"/>
      <c r="UV871" s="422"/>
      <c r="UW871" s="422"/>
      <c r="UX871" s="422"/>
      <c r="UY871" s="422"/>
      <c r="UZ871" s="422"/>
      <c r="VA871" s="422"/>
      <c r="VB871" s="422"/>
      <c r="VC871" s="422"/>
      <c r="VD871" s="422"/>
      <c r="VE871" s="422"/>
      <c r="VF871" s="422"/>
      <c r="VG871" s="422"/>
      <c r="VH871" s="422"/>
      <c r="VI871" s="422"/>
      <c r="VJ871" s="422"/>
      <c r="VK871" s="422"/>
      <c r="VL871" s="422"/>
      <c r="VM871" s="422"/>
      <c r="VN871" s="422"/>
      <c r="VO871" s="422"/>
      <c r="VP871" s="422"/>
      <c r="VQ871" s="422"/>
      <c r="VR871" s="422"/>
      <c r="VS871" s="422"/>
      <c r="VT871" s="422"/>
      <c r="VU871" s="422"/>
      <c r="VV871" s="422"/>
      <c r="VW871" s="422"/>
      <c r="VX871" s="422"/>
      <c r="VY871" s="422"/>
      <c r="VZ871" s="422"/>
      <c r="WA871" s="422"/>
      <c r="WB871" s="422"/>
      <c r="WC871" s="422"/>
      <c r="WD871" s="422"/>
      <c r="WE871" s="422"/>
      <c r="WF871" s="422"/>
      <c r="WG871" s="422"/>
      <c r="WH871" s="422"/>
      <c r="WI871" s="422"/>
      <c r="WJ871" s="422"/>
      <c r="WK871" s="422"/>
      <c r="WL871" s="422"/>
      <c r="WM871" s="422"/>
      <c r="WN871" s="422"/>
      <c r="WO871" s="422"/>
      <c r="WP871" s="422"/>
      <c r="WQ871" s="422"/>
      <c r="WR871" s="422"/>
      <c r="WS871" s="422"/>
      <c r="WT871" s="422"/>
      <c r="WU871" s="422"/>
      <c r="WV871" s="422"/>
      <c r="WW871" s="422"/>
      <c r="WX871" s="422"/>
      <c r="WY871" s="422"/>
      <c r="WZ871" s="422"/>
      <c r="XA871" s="422"/>
      <c r="XB871" s="422"/>
      <c r="XC871" s="422"/>
      <c r="XD871" s="422"/>
      <c r="XE871" s="422"/>
      <c r="XF871" s="422"/>
      <c r="XG871" s="422"/>
      <c r="XH871" s="422"/>
      <c r="XI871" s="422"/>
      <c r="XJ871" s="422"/>
      <c r="XK871" s="422"/>
      <c r="XL871" s="422"/>
      <c r="XM871" s="422"/>
      <c r="XN871" s="422"/>
      <c r="XO871" s="422"/>
      <c r="XP871" s="422"/>
      <c r="XQ871" s="422"/>
      <c r="XR871" s="422"/>
      <c r="XS871" s="422"/>
      <c r="XT871" s="422"/>
      <c r="XU871" s="422"/>
      <c r="XV871" s="422"/>
      <c r="XW871" s="422"/>
      <c r="XX871" s="422"/>
      <c r="XY871" s="422"/>
      <c r="XZ871" s="422"/>
      <c r="YA871" s="422"/>
      <c r="YB871" s="422"/>
      <c r="YC871" s="422"/>
      <c r="YD871" s="422"/>
      <c r="YE871" s="422"/>
      <c r="YF871" s="422"/>
      <c r="YG871" s="422"/>
      <c r="YH871" s="422"/>
      <c r="YI871" s="422"/>
      <c r="YJ871" s="422"/>
      <c r="YK871" s="422"/>
      <c r="YL871" s="422"/>
      <c r="YM871" s="422"/>
      <c r="YN871" s="422"/>
      <c r="YO871" s="422"/>
      <c r="YP871" s="422"/>
      <c r="YQ871" s="422"/>
      <c r="YR871" s="422"/>
      <c r="YS871" s="422"/>
      <c r="YT871" s="422"/>
      <c r="YU871" s="422"/>
      <c r="YV871" s="422"/>
      <c r="YW871" s="422"/>
      <c r="YX871" s="422"/>
      <c r="YY871" s="422"/>
      <c r="YZ871" s="422"/>
      <c r="ZA871" s="422"/>
      <c r="ZB871" s="422"/>
      <c r="ZC871" s="422"/>
      <c r="ZD871" s="422"/>
      <c r="ZE871" s="422"/>
      <c r="ZF871" s="422"/>
      <c r="ZG871" s="422"/>
      <c r="ZH871" s="422"/>
      <c r="ZI871" s="422"/>
      <c r="ZJ871" s="422"/>
      <c r="ZK871" s="422"/>
      <c r="ZL871" s="422"/>
      <c r="ZM871" s="422"/>
      <c r="ZN871" s="422"/>
      <c r="ZO871" s="422"/>
      <c r="ZP871" s="422"/>
      <c r="ZQ871" s="422"/>
      <c r="ZR871" s="422"/>
      <c r="ZS871" s="422"/>
      <c r="ZT871" s="422"/>
      <c r="ZU871" s="422"/>
      <c r="ZV871" s="422"/>
      <c r="ZW871" s="422"/>
      <c r="ZX871" s="422"/>
      <c r="ZY871" s="422"/>
      <c r="ZZ871" s="422"/>
      <c r="AAA871" s="422"/>
      <c r="AAB871" s="422"/>
      <c r="AAC871" s="422"/>
      <c r="AAD871" s="422"/>
      <c r="AAE871" s="422"/>
      <c r="AAF871" s="422"/>
      <c r="AAG871" s="422"/>
      <c r="AAH871" s="422"/>
      <c r="AAI871" s="422"/>
      <c r="AAJ871" s="422"/>
      <c r="AAK871" s="422"/>
      <c r="AAL871" s="422"/>
      <c r="AAM871" s="422"/>
      <c r="AAN871" s="422"/>
      <c r="AAO871" s="422"/>
      <c r="AAP871" s="422"/>
      <c r="AAQ871" s="422"/>
      <c r="AAR871" s="422"/>
      <c r="AAS871" s="422"/>
      <c r="AAT871" s="422"/>
      <c r="AAU871" s="422"/>
      <c r="AAV871" s="422"/>
      <c r="AAW871" s="422"/>
      <c r="AAX871" s="422"/>
      <c r="AAY871" s="422"/>
      <c r="AAZ871" s="422"/>
      <c r="ABA871" s="422"/>
      <c r="ABB871" s="422"/>
      <c r="ABC871" s="422"/>
      <c r="ABD871" s="422"/>
      <c r="ABE871" s="422"/>
      <c r="ABF871" s="422"/>
      <c r="ABG871" s="422"/>
      <c r="ABH871" s="422"/>
      <c r="ABI871" s="422"/>
      <c r="ABJ871" s="422"/>
      <c r="ABK871" s="422"/>
      <c r="ABL871" s="422"/>
      <c r="ABM871" s="422"/>
      <c r="ABN871" s="422"/>
      <c r="ABO871" s="422"/>
      <c r="ABP871" s="422"/>
      <c r="ABQ871" s="422"/>
      <c r="ABR871" s="422"/>
      <c r="ABS871" s="422"/>
      <c r="ABT871" s="422"/>
      <c r="ABU871" s="422"/>
      <c r="ABV871" s="422"/>
      <c r="ABW871" s="422"/>
      <c r="ABX871" s="422"/>
      <c r="ABY871" s="422"/>
      <c r="ABZ871" s="422"/>
      <c r="ACA871" s="422"/>
      <c r="ACB871" s="422"/>
      <c r="ACC871" s="422"/>
      <c r="ACD871" s="422"/>
      <c r="ACE871" s="422"/>
      <c r="ACF871" s="422"/>
      <c r="ACG871" s="422"/>
      <c r="ACH871" s="422"/>
      <c r="ACI871" s="422"/>
      <c r="ACJ871" s="422"/>
      <c r="ACK871" s="422"/>
      <c r="ACL871" s="422"/>
      <c r="ACM871" s="422"/>
      <c r="ACN871" s="422"/>
      <c r="ACO871" s="422"/>
      <c r="ACP871" s="422"/>
      <c r="ACQ871" s="422"/>
      <c r="ACR871" s="422"/>
      <c r="ACS871" s="422"/>
      <c r="ACT871" s="422"/>
      <c r="ACU871" s="422"/>
      <c r="ACV871" s="422"/>
      <c r="ACW871" s="422"/>
      <c r="ACX871" s="422"/>
      <c r="ACY871" s="422"/>
      <c r="ACZ871" s="422"/>
      <c r="ADA871" s="422"/>
      <c r="ADB871" s="422"/>
      <c r="ADC871" s="422"/>
      <c r="ADD871" s="422"/>
      <c r="ADE871" s="422"/>
      <c r="ADF871" s="422"/>
      <c r="ADG871" s="422"/>
      <c r="ADH871" s="422"/>
      <c r="ADI871" s="422"/>
      <c r="ADJ871" s="422"/>
      <c r="ADK871" s="422"/>
      <c r="ADL871" s="422"/>
      <c r="ADM871" s="422"/>
      <c r="ADN871" s="422"/>
      <c r="ADO871" s="422"/>
      <c r="ADP871" s="422"/>
      <c r="ADQ871" s="422"/>
      <c r="ADR871" s="422"/>
      <c r="ADS871" s="422"/>
      <c r="ADT871" s="422"/>
      <c r="ADU871" s="422"/>
      <c r="ADV871" s="422"/>
      <c r="ADW871" s="422"/>
      <c r="ADX871" s="422"/>
      <c r="ADY871" s="422"/>
      <c r="ADZ871" s="422"/>
      <c r="AEA871" s="422"/>
      <c r="AEB871" s="422"/>
      <c r="AEC871" s="422"/>
      <c r="AED871" s="422"/>
      <c r="AEE871" s="422"/>
      <c r="AEF871" s="422"/>
      <c r="AEG871" s="422"/>
      <c r="AEH871" s="422"/>
      <c r="AEI871" s="422"/>
      <c r="AEJ871" s="422"/>
      <c r="AEK871" s="422"/>
      <c r="AEL871" s="422"/>
      <c r="AEM871" s="422"/>
      <c r="AEN871" s="422"/>
      <c r="AEO871" s="422"/>
      <c r="AEP871" s="422"/>
      <c r="AEQ871" s="422"/>
      <c r="AER871" s="422"/>
      <c r="AES871" s="422"/>
      <c r="AET871" s="422"/>
      <c r="AEU871" s="422"/>
      <c r="AEV871" s="422"/>
      <c r="AEW871" s="422"/>
      <c r="AEX871" s="422"/>
      <c r="AEY871" s="422"/>
      <c r="AEZ871" s="422"/>
      <c r="AFA871" s="422"/>
      <c r="AFB871" s="422"/>
      <c r="AFC871" s="422"/>
      <c r="AFD871" s="422"/>
      <c r="AFE871" s="422"/>
      <c r="AFF871" s="422"/>
      <c r="AFG871" s="422"/>
      <c r="AFH871" s="422"/>
      <c r="AFI871" s="422"/>
      <c r="AFJ871" s="422"/>
      <c r="AFK871" s="422"/>
      <c r="AFL871" s="422"/>
      <c r="AFM871" s="422"/>
      <c r="AFN871" s="422"/>
      <c r="AFO871" s="422"/>
      <c r="AFP871" s="422"/>
      <c r="AFQ871" s="422"/>
      <c r="AFR871" s="422"/>
      <c r="AFS871" s="422"/>
      <c r="AFT871" s="422"/>
      <c r="AFU871" s="422"/>
      <c r="AFV871" s="422"/>
      <c r="AFW871" s="422"/>
      <c r="AFX871" s="422"/>
      <c r="AFY871" s="422"/>
      <c r="AFZ871" s="422"/>
      <c r="AGA871" s="422"/>
      <c r="AGB871" s="422"/>
      <c r="AGC871" s="422"/>
      <c r="AGD871" s="422"/>
      <c r="AGE871" s="422"/>
      <c r="AGF871" s="422"/>
      <c r="AGG871" s="422"/>
      <c r="AGH871" s="422"/>
      <c r="AGI871" s="422"/>
      <c r="AGJ871" s="422"/>
      <c r="AGK871" s="422"/>
      <c r="AGL871" s="422"/>
      <c r="AGM871" s="422"/>
      <c r="AGN871" s="422"/>
      <c r="AGO871" s="422"/>
      <c r="AGP871" s="422"/>
      <c r="AGQ871" s="422"/>
      <c r="AGR871" s="422"/>
      <c r="AGS871" s="422"/>
      <c r="AGT871" s="422"/>
      <c r="AGU871" s="422"/>
      <c r="AGV871" s="422"/>
      <c r="AGW871" s="422"/>
      <c r="AGX871" s="422"/>
      <c r="AGY871" s="422"/>
      <c r="AGZ871" s="422"/>
      <c r="AHA871" s="422"/>
      <c r="AHB871" s="422"/>
      <c r="AHC871" s="422"/>
      <c r="AHD871" s="422"/>
      <c r="AHE871" s="422"/>
      <c r="AHF871" s="422"/>
      <c r="AHG871" s="422"/>
      <c r="AHH871" s="422"/>
      <c r="AHI871" s="422"/>
      <c r="AHJ871" s="422"/>
      <c r="AHK871" s="422"/>
      <c r="AHL871" s="422"/>
      <c r="AHM871" s="422"/>
      <c r="AHN871" s="422"/>
      <c r="AHO871" s="422"/>
      <c r="AHP871" s="422"/>
      <c r="AHQ871" s="422"/>
      <c r="AHR871" s="422"/>
      <c r="AHS871" s="422"/>
      <c r="AHT871" s="422"/>
      <c r="AHU871" s="422"/>
      <c r="AHV871" s="422"/>
      <c r="AHW871" s="422"/>
      <c r="AHX871" s="422"/>
      <c r="AHY871" s="422"/>
      <c r="AHZ871" s="422"/>
      <c r="AIA871" s="422"/>
      <c r="AIB871" s="422"/>
      <c r="AIC871" s="422"/>
      <c r="AID871" s="422"/>
      <c r="AIE871" s="422"/>
      <c r="AIF871" s="422"/>
      <c r="AIG871" s="422"/>
      <c r="AIH871" s="422"/>
      <c r="AII871" s="422"/>
      <c r="AIJ871" s="422"/>
      <c r="AIK871" s="422"/>
      <c r="AIL871" s="422"/>
      <c r="AIM871" s="422"/>
      <c r="AIN871" s="422"/>
      <c r="AIO871" s="422"/>
      <c r="AIP871" s="422"/>
      <c r="AIQ871" s="422"/>
      <c r="AIR871" s="422"/>
      <c r="AIS871" s="422"/>
      <c r="AIT871" s="422"/>
      <c r="AIU871" s="422"/>
      <c r="AIV871" s="422"/>
      <c r="AIW871" s="422"/>
      <c r="AIX871" s="422"/>
      <c r="AIY871" s="422"/>
      <c r="AIZ871" s="422"/>
      <c r="AJA871" s="422"/>
      <c r="AJB871" s="422"/>
      <c r="AJC871" s="422"/>
      <c r="AJD871" s="422"/>
      <c r="AJE871" s="422"/>
      <c r="AJF871" s="422"/>
      <c r="AJG871" s="422"/>
      <c r="AJH871" s="422"/>
      <c r="AJI871" s="422"/>
      <c r="AJJ871" s="422"/>
      <c r="AJK871" s="422"/>
      <c r="AJL871" s="422"/>
      <c r="AJM871" s="422"/>
      <c r="AJN871" s="422"/>
      <c r="AJO871" s="422"/>
      <c r="AJP871" s="422"/>
      <c r="AJQ871" s="422"/>
      <c r="AJR871" s="422"/>
      <c r="AJS871" s="422"/>
      <c r="AJT871" s="422"/>
      <c r="AJU871" s="422"/>
      <c r="AJV871" s="422"/>
      <c r="AJW871" s="422"/>
      <c r="AJX871" s="422"/>
      <c r="AJY871" s="422"/>
      <c r="AJZ871" s="422"/>
      <c r="AKA871" s="422"/>
      <c r="AKB871" s="422"/>
      <c r="AKC871" s="422"/>
      <c r="AKD871" s="422"/>
      <c r="AKE871" s="422"/>
      <c r="AKF871" s="422"/>
      <c r="AKG871" s="422"/>
      <c r="AKH871" s="422"/>
      <c r="AKI871" s="422"/>
      <c r="AKJ871" s="422"/>
      <c r="AKK871" s="422"/>
      <c r="AKL871" s="422"/>
      <c r="AKM871" s="422"/>
      <c r="AKN871" s="422"/>
      <c r="AKO871" s="422"/>
      <c r="AKP871" s="422"/>
      <c r="AKQ871" s="422"/>
      <c r="AKR871" s="422"/>
      <c r="AKS871" s="422"/>
      <c r="AKT871" s="422"/>
      <c r="AKU871" s="422"/>
      <c r="AKV871" s="422"/>
      <c r="AKW871" s="422"/>
      <c r="AKX871" s="422"/>
      <c r="AKY871" s="422"/>
      <c r="AKZ871" s="422"/>
      <c r="ALA871" s="422"/>
      <c r="ALB871" s="422"/>
      <c r="ALC871" s="422"/>
      <c r="ALD871" s="422"/>
      <c r="ALE871" s="422"/>
      <c r="ALF871" s="422"/>
      <c r="ALG871" s="422"/>
      <c r="ALH871" s="422"/>
      <c r="ALI871" s="422"/>
      <c r="ALJ871" s="422"/>
      <c r="ALK871" s="422"/>
      <c r="ALL871" s="422"/>
      <c r="ALM871" s="422"/>
      <c r="ALN871" s="422"/>
      <c r="ALO871" s="422"/>
      <c r="ALP871" s="422"/>
      <c r="ALQ871" s="422"/>
      <c r="ALR871" s="422"/>
      <c r="ALS871" s="422"/>
      <c r="ALT871" s="422"/>
      <c r="ALU871" s="422"/>
      <c r="ALV871" s="422"/>
      <c r="ALW871" s="422"/>
      <c r="ALX871" s="422"/>
      <c r="ALY871" s="422"/>
      <c r="ALZ871" s="422"/>
      <c r="AMA871" s="422"/>
      <c r="AMB871" s="422"/>
      <c r="AMC871" s="422"/>
      <c r="AMD871" s="422"/>
      <c r="AME871" s="422"/>
      <c r="AMF871" s="422"/>
      <c r="AMG871" s="422"/>
      <c r="AMH871" s="422"/>
      <c r="AMI871" s="422"/>
      <c r="AMJ871" s="422"/>
      <c r="AMK871" s="422"/>
      <c r="AML871" s="422"/>
      <c r="AMM871" s="422"/>
      <c r="AMN871" s="422"/>
      <c r="AMO871" s="422"/>
      <c r="AMP871" s="422"/>
      <c r="AMQ871" s="422"/>
      <c r="AMR871" s="422"/>
      <c r="AMS871" s="422"/>
      <c r="AMT871" s="422"/>
      <c r="AMU871" s="422"/>
      <c r="AMV871" s="422"/>
      <c r="AMW871" s="422"/>
      <c r="AMX871" s="422"/>
    </row>
    <row r="872" spans="1:1038" s="398" customFormat="1" ht="18" customHeight="1">
      <c r="A872" s="548"/>
      <c r="B872" s="543"/>
      <c r="C872" s="226"/>
      <c r="D872" s="225"/>
      <c r="E872" s="226">
        <v>103</v>
      </c>
      <c r="F872" s="226">
        <v>1</v>
      </c>
      <c r="G872" s="391" t="str">
        <f t="shared" ref="G872" si="634">E872&amp;"-"&amp;F872</f>
        <v>103-1</v>
      </c>
      <c r="H872" s="226">
        <v>61.5</v>
      </c>
      <c r="I872" s="226">
        <v>62</v>
      </c>
      <c r="J872" s="544">
        <f t="shared" si="629"/>
        <v>0</v>
      </c>
      <c r="K872" s="545"/>
      <c r="L872" s="171">
        <f>(VLOOKUP($G872,Depth_Lookup!$A$3:$J$410,10,FALSE))+(H872/100)</f>
        <v>270.315</v>
      </c>
      <c r="M872" s="171">
        <f>(VLOOKUP($G872,Depth_Lookup!$A$3:$J$410,10,FALSE))+(I872/100)</f>
        <v>270.32</v>
      </c>
      <c r="N872" s="232"/>
      <c r="O872" s="226"/>
      <c r="P872" s="226"/>
      <c r="Q872" s="226"/>
      <c r="R872" s="391" t="s">
        <v>2380</v>
      </c>
      <c r="S872" s="226"/>
      <c r="T872" s="226"/>
      <c r="U872" s="226"/>
      <c r="V872" s="226"/>
      <c r="W872" s="226"/>
      <c r="X872" s="392"/>
      <c r="Y872" s="226"/>
      <c r="Z872" s="226"/>
      <c r="AA872" s="226"/>
      <c r="AB872" s="226"/>
      <c r="AC872" s="226"/>
      <c r="AD872" s="226"/>
      <c r="AE872" s="393"/>
      <c r="AF872" s="391"/>
      <c r="AG872" s="394"/>
      <c r="AH872" s="226"/>
      <c r="AI872" s="257"/>
      <c r="AJ872" s="226"/>
      <c r="AK872" s="226"/>
      <c r="AL872" s="226"/>
      <c r="AM872" s="226"/>
      <c r="AN872" s="226"/>
      <c r="AO872" s="257"/>
      <c r="AP872" s="226"/>
      <c r="AQ872" s="226"/>
      <c r="AR872" s="226"/>
      <c r="AS872" s="226"/>
      <c r="AT872" s="226"/>
      <c r="AU872" s="257"/>
      <c r="AV872" s="226"/>
      <c r="AW872" s="226"/>
      <c r="AX872" s="226"/>
      <c r="AY872" s="226"/>
      <c r="AZ872" s="226"/>
      <c r="BA872" s="257"/>
      <c r="BB872" s="226"/>
      <c r="BC872" s="226"/>
      <c r="BD872" s="226"/>
      <c r="BE872" s="226"/>
      <c r="BF872" s="226"/>
      <c r="BG872" s="257"/>
      <c r="BH872" s="226"/>
      <c r="BI872" s="226"/>
      <c r="BJ872" s="226"/>
      <c r="BK872" s="226"/>
      <c r="BL872" s="226"/>
      <c r="BM872" s="257"/>
      <c r="BN872" s="226"/>
      <c r="BO872" s="226"/>
      <c r="BP872" s="226"/>
      <c r="BQ872" s="226"/>
      <c r="BR872" s="226"/>
      <c r="BS872" s="226"/>
      <c r="BT872" s="226"/>
      <c r="BU872" s="226"/>
      <c r="BV872" s="226"/>
      <c r="BW872" s="226"/>
      <c r="BX872" s="226"/>
      <c r="BY872" s="257"/>
      <c r="BZ872" s="226"/>
      <c r="CA872" s="226"/>
      <c r="CB872" s="226"/>
      <c r="CC872" s="226"/>
      <c r="CD872" s="226"/>
      <c r="CE872" s="226"/>
      <c r="CF872" s="399"/>
      <c r="CG872" s="259"/>
      <c r="CH872" s="150"/>
      <c r="CI872" s="150"/>
      <c r="CJ872" s="150"/>
      <c r="CK872" s="158"/>
      <c r="CL872" s="395"/>
      <c r="CM872" s="395"/>
      <c r="CN872" s="395"/>
      <c r="CO872" s="395"/>
      <c r="CP872" s="395"/>
      <c r="CQ872" s="395"/>
      <c r="CR872" s="395"/>
      <c r="CS872" s="395"/>
      <c r="CT872" s="395"/>
      <c r="CU872" s="395"/>
      <c r="CV872" s="395"/>
      <c r="CW872" s="395"/>
      <c r="CX872" s="395"/>
      <c r="CY872" s="395"/>
      <c r="CZ872" s="395"/>
      <c r="DA872" s="395"/>
      <c r="DB872" s="395"/>
      <c r="DC872" s="257"/>
      <c r="DD872" s="395"/>
      <c r="DE872" s="395"/>
      <c r="DF872" s="395"/>
      <c r="DG872" s="395"/>
      <c r="DH872" s="395"/>
      <c r="DI872" s="395"/>
      <c r="DJ872" s="395"/>
      <c r="DK872" s="396"/>
      <c r="DL872" s="259"/>
      <c r="DM872" s="395"/>
      <c r="DN872" s="395"/>
      <c r="DO872" s="397"/>
      <c r="DQ872" s="259"/>
      <c r="DR872" s="397"/>
      <c r="DS872" s="259"/>
      <c r="DT872" s="263"/>
      <c r="DU872" s="256"/>
      <c r="DV872" s="256"/>
      <c r="DW872" s="400"/>
      <c r="DX872" s="155"/>
      <c r="DY872" s="155"/>
      <c r="DZ872" s="546"/>
      <c r="EA872" s="104"/>
      <c r="EB872" s="256"/>
      <c r="EC872" s="104"/>
      <c r="ED872" s="229" t="s">
        <v>2517</v>
      </c>
      <c r="EE872" s="401"/>
      <c r="EF872" s="402"/>
      <c r="EG872" s="401"/>
      <c r="EH872" s="403"/>
      <c r="EI872" s="404"/>
      <c r="EJ872" s="405"/>
      <c r="EK872" s="406"/>
      <c r="EL872" s="401"/>
      <c r="EM872" s="403"/>
      <c r="EN872" s="403" t="s">
        <v>1448</v>
      </c>
      <c r="EO872" s="407">
        <v>0.4</v>
      </c>
      <c r="EP872" s="407"/>
      <c r="EQ872" s="407"/>
      <c r="ER872" s="407"/>
      <c r="ES872" s="407"/>
      <c r="ET872" s="407"/>
      <c r="EU872" s="407"/>
      <c r="EV872" s="408">
        <v>7</v>
      </c>
      <c r="EW872" s="408">
        <v>270</v>
      </c>
      <c r="EX872" s="408">
        <v>30</v>
      </c>
      <c r="EY872" s="408">
        <v>0</v>
      </c>
      <c r="EZ872" s="192">
        <f t="shared" si="574"/>
        <v>167.99383101490037</v>
      </c>
      <c r="FA872" s="192">
        <f t="shared" si="575"/>
        <v>167.99383101490037</v>
      </c>
      <c r="FB872" s="192">
        <f t="shared" si="576"/>
        <v>59.448255619778891</v>
      </c>
      <c r="FC872" s="192">
        <f t="shared" si="577"/>
        <v>257.99383101490037</v>
      </c>
      <c r="FD872" s="192">
        <f t="shared" si="578"/>
        <v>30.551744380221109</v>
      </c>
      <c r="FE872" s="193">
        <f t="shared" si="579"/>
        <v>347.99383101490037</v>
      </c>
      <c r="FF872" s="194">
        <f t="shared" si="580"/>
        <v>30.551744380221109</v>
      </c>
      <c r="FG872" s="401"/>
      <c r="FH872" s="403"/>
      <c r="FI872" s="778">
        <f t="shared" si="582"/>
        <v>0.4</v>
      </c>
      <c r="FJ872" s="779">
        <f t="shared" si="583"/>
        <v>30.551744380221109</v>
      </c>
      <c r="FK872" s="779">
        <f t="shared" si="584"/>
        <v>59.448255619778891</v>
      </c>
      <c r="FL872" s="780">
        <f t="shared" si="585"/>
        <v>1.0375677951323639</v>
      </c>
      <c r="FM872" s="169">
        <f t="shared" si="586"/>
        <v>0.86117044625670336</v>
      </c>
      <c r="FN872" s="783">
        <f t="shared" si="587"/>
        <v>0.34446817850268135</v>
      </c>
      <c r="FO872" s="226"/>
      <c r="FP872" s="226"/>
      <c r="FQ872" s="226"/>
      <c r="FR872" s="226"/>
      <c r="FS872" s="226"/>
      <c r="FT872" s="226"/>
      <c r="FU872" s="226"/>
      <c r="FV872" s="226"/>
      <c r="FW872" s="226"/>
      <c r="FX872" s="226"/>
      <c r="FY872" s="226"/>
      <c r="FZ872" s="226"/>
      <c r="GA872" s="226"/>
      <c r="GB872" s="226"/>
      <c r="GC872" s="226"/>
      <c r="GD872" s="226"/>
      <c r="GE872" s="226"/>
      <c r="GF872" s="226"/>
      <c r="GG872" s="226"/>
      <c r="GH872" s="226"/>
      <c r="GI872" s="226"/>
      <c r="GJ872" s="226"/>
      <c r="GK872" s="226"/>
      <c r="GL872" s="226"/>
      <c r="GM872" s="226"/>
      <c r="GN872" s="226"/>
      <c r="GO872" s="226"/>
      <c r="GP872" s="226"/>
      <c r="GQ872" s="226"/>
      <c r="GR872" s="226"/>
      <c r="GS872" s="226"/>
      <c r="GT872" s="226"/>
      <c r="GU872" s="226"/>
      <c r="GV872" s="226"/>
      <c r="GW872" s="226"/>
      <c r="GX872" s="226"/>
      <c r="GY872" s="226"/>
      <c r="GZ872" s="226"/>
      <c r="HA872" s="226"/>
      <c r="HB872" s="226"/>
      <c r="HC872" s="226"/>
      <c r="HD872" s="226"/>
      <c r="HE872" s="226"/>
      <c r="HF872" s="226"/>
      <c r="HG872" s="226"/>
      <c r="HH872" s="226"/>
      <c r="HI872" s="226"/>
      <c r="HJ872" s="226"/>
      <c r="HK872" s="226"/>
      <c r="HL872" s="226"/>
      <c r="HM872" s="226"/>
      <c r="HN872" s="226"/>
      <c r="HO872" s="226"/>
      <c r="HP872" s="226"/>
      <c r="HQ872" s="226"/>
      <c r="HR872" s="226"/>
      <c r="HS872" s="226"/>
      <c r="HT872" s="226"/>
      <c r="HU872" s="226"/>
      <c r="HV872" s="226"/>
      <c r="HW872" s="226"/>
      <c r="HX872" s="226"/>
      <c r="HY872" s="226"/>
      <c r="HZ872" s="226"/>
      <c r="IA872" s="226"/>
      <c r="IB872" s="226"/>
      <c r="IC872" s="226"/>
      <c r="ID872" s="226"/>
      <c r="IE872" s="226"/>
      <c r="IF872" s="226"/>
      <c r="IG872" s="226"/>
      <c r="IH872" s="226"/>
      <c r="II872" s="226"/>
      <c r="IJ872" s="226"/>
      <c r="IK872" s="226"/>
      <c r="IL872" s="226"/>
      <c r="IM872" s="226"/>
      <c r="IN872" s="226"/>
      <c r="IO872" s="226"/>
      <c r="IP872" s="226"/>
      <c r="IQ872" s="226"/>
      <c r="IR872" s="226"/>
      <c r="IS872" s="226"/>
      <c r="IT872" s="226"/>
      <c r="IU872" s="226"/>
      <c r="IV872" s="226"/>
      <c r="IW872" s="226"/>
      <c r="IX872" s="226"/>
      <c r="IY872" s="226"/>
      <c r="IZ872" s="226"/>
      <c r="JA872" s="226"/>
      <c r="JB872" s="226"/>
      <c r="JC872" s="226"/>
      <c r="JD872" s="226"/>
      <c r="JE872" s="226"/>
      <c r="JF872" s="226"/>
      <c r="JG872" s="226"/>
      <c r="JH872" s="226"/>
      <c r="JI872" s="226"/>
      <c r="JJ872" s="226"/>
      <c r="JK872" s="226"/>
      <c r="JL872" s="226"/>
      <c r="JM872" s="226"/>
      <c r="JN872" s="226"/>
      <c r="JO872" s="226"/>
      <c r="JP872" s="226"/>
      <c r="JQ872" s="226"/>
      <c r="JR872" s="226"/>
      <c r="JS872" s="226"/>
      <c r="JT872" s="226"/>
      <c r="JU872" s="226"/>
      <c r="JV872" s="226"/>
      <c r="JW872" s="226"/>
      <c r="JX872" s="226"/>
      <c r="JY872" s="226"/>
      <c r="JZ872" s="226"/>
      <c r="KA872" s="226"/>
      <c r="KB872" s="226"/>
      <c r="KC872" s="226"/>
      <c r="KD872" s="226"/>
      <c r="KE872" s="226"/>
      <c r="KF872" s="226"/>
      <c r="KG872" s="226"/>
      <c r="KH872" s="226"/>
      <c r="KI872" s="226"/>
      <c r="KJ872" s="226"/>
      <c r="KK872" s="226"/>
      <c r="KL872" s="226"/>
      <c r="KM872" s="226"/>
      <c r="KN872" s="226"/>
      <c r="KO872" s="226"/>
      <c r="KP872" s="226"/>
      <c r="KQ872" s="226"/>
      <c r="KR872" s="226"/>
      <c r="KS872" s="226"/>
      <c r="KT872" s="226"/>
      <c r="KU872" s="226"/>
      <c r="KV872" s="226"/>
      <c r="KW872" s="226"/>
      <c r="KX872" s="226"/>
      <c r="KY872" s="226"/>
      <c r="KZ872" s="226"/>
      <c r="LA872" s="226"/>
      <c r="LB872" s="226"/>
      <c r="LC872" s="226"/>
      <c r="LD872" s="226"/>
      <c r="LE872" s="226"/>
      <c r="LF872" s="226"/>
      <c r="LG872" s="226"/>
      <c r="LH872" s="226"/>
      <c r="LI872" s="226"/>
      <c r="LJ872" s="226"/>
      <c r="LK872" s="226"/>
      <c r="LL872" s="226"/>
      <c r="LM872" s="226"/>
      <c r="LN872" s="226"/>
      <c r="LO872" s="226"/>
      <c r="LP872" s="226"/>
      <c r="LQ872" s="226"/>
      <c r="LR872" s="226"/>
      <c r="LS872" s="226"/>
      <c r="LT872" s="226"/>
      <c r="LU872" s="226"/>
      <c r="LV872" s="226"/>
      <c r="LW872" s="226"/>
      <c r="LX872" s="226"/>
      <c r="LY872" s="226"/>
      <c r="LZ872" s="226"/>
      <c r="MA872" s="226"/>
      <c r="MB872" s="226"/>
      <c r="MC872" s="226"/>
      <c r="MD872" s="226"/>
      <c r="ME872" s="226"/>
      <c r="MF872" s="226"/>
      <c r="MG872" s="226"/>
      <c r="MH872" s="226"/>
      <c r="MI872" s="226"/>
      <c r="MJ872" s="226"/>
      <c r="MK872" s="226"/>
      <c r="ML872" s="226"/>
      <c r="MM872" s="226"/>
      <c r="MN872" s="226"/>
      <c r="MO872" s="226"/>
      <c r="MP872" s="226"/>
      <c r="MQ872" s="226"/>
      <c r="MR872" s="226"/>
      <c r="MS872" s="226"/>
      <c r="MT872" s="226"/>
      <c r="MU872" s="226"/>
      <c r="MV872" s="226"/>
      <c r="MW872" s="226"/>
      <c r="MX872" s="226"/>
      <c r="MY872" s="226"/>
      <c r="MZ872" s="226"/>
      <c r="NA872" s="226"/>
      <c r="NB872" s="226"/>
      <c r="NC872" s="226"/>
      <c r="ND872" s="226"/>
      <c r="NE872" s="226"/>
      <c r="NF872" s="226"/>
      <c r="NG872" s="226"/>
      <c r="NH872" s="226"/>
      <c r="NI872" s="226"/>
      <c r="NJ872" s="226"/>
      <c r="NK872" s="226"/>
      <c r="NL872" s="226"/>
      <c r="NM872" s="226"/>
      <c r="NN872" s="226"/>
      <c r="NO872" s="226"/>
      <c r="NP872" s="226"/>
      <c r="NQ872" s="226"/>
      <c r="NR872" s="226"/>
      <c r="NS872" s="226"/>
      <c r="NT872" s="226"/>
      <c r="NU872" s="226"/>
      <c r="NV872" s="226"/>
      <c r="NW872" s="226"/>
      <c r="NX872" s="226"/>
      <c r="NY872" s="226"/>
      <c r="NZ872" s="226"/>
      <c r="OA872" s="226"/>
      <c r="OB872" s="226"/>
      <c r="OC872" s="226"/>
      <c r="OD872" s="226"/>
      <c r="OE872" s="226"/>
      <c r="OF872" s="226"/>
      <c r="OG872" s="226"/>
      <c r="OH872" s="226"/>
      <c r="OI872" s="226"/>
      <c r="OJ872" s="226"/>
      <c r="OK872" s="226"/>
      <c r="OL872" s="226"/>
      <c r="OM872" s="226"/>
      <c r="ON872" s="226"/>
      <c r="OO872" s="226"/>
      <c r="OP872" s="226"/>
      <c r="OQ872" s="226"/>
      <c r="OR872" s="226"/>
      <c r="OS872" s="226"/>
      <c r="OT872" s="226"/>
      <c r="OU872" s="226"/>
      <c r="OV872" s="226"/>
      <c r="OW872" s="226"/>
      <c r="OX872" s="226"/>
      <c r="OY872" s="226"/>
      <c r="OZ872" s="226"/>
      <c r="PA872" s="226"/>
      <c r="PB872" s="226"/>
      <c r="PC872" s="226"/>
      <c r="PD872" s="226"/>
      <c r="PE872" s="226"/>
      <c r="PF872" s="226"/>
      <c r="PG872" s="226"/>
      <c r="PH872" s="226"/>
      <c r="PI872" s="226"/>
      <c r="PJ872" s="226"/>
      <c r="PK872" s="226"/>
      <c r="PL872" s="226"/>
      <c r="PM872" s="226"/>
      <c r="PN872" s="226"/>
      <c r="PO872" s="226"/>
      <c r="PP872" s="226"/>
      <c r="PQ872" s="226"/>
      <c r="PR872" s="226"/>
      <c r="PS872" s="226"/>
      <c r="PT872" s="226"/>
      <c r="PU872" s="226"/>
      <c r="PV872" s="226"/>
      <c r="PW872" s="226"/>
      <c r="PX872" s="226"/>
      <c r="PY872" s="226"/>
      <c r="PZ872" s="226"/>
      <c r="QA872" s="226"/>
      <c r="QB872" s="226"/>
      <c r="QC872" s="226"/>
      <c r="QD872" s="226"/>
      <c r="QE872" s="226"/>
      <c r="QF872" s="226"/>
      <c r="QG872" s="226"/>
      <c r="QH872" s="226"/>
      <c r="QI872" s="226"/>
      <c r="QJ872" s="226"/>
      <c r="QK872" s="226"/>
      <c r="QL872" s="226"/>
      <c r="QM872" s="226"/>
      <c r="QN872" s="226"/>
      <c r="QO872" s="226"/>
      <c r="QP872" s="226"/>
      <c r="QQ872" s="226"/>
      <c r="QR872" s="226"/>
      <c r="QS872" s="226"/>
      <c r="QT872" s="226"/>
      <c r="QU872" s="226"/>
      <c r="QV872" s="226"/>
      <c r="QW872" s="226"/>
      <c r="QX872" s="226"/>
      <c r="QY872" s="226"/>
      <c r="QZ872" s="226"/>
      <c r="RA872" s="226"/>
      <c r="RB872" s="226"/>
      <c r="RC872" s="226"/>
      <c r="RD872" s="226"/>
      <c r="RE872" s="226"/>
      <c r="RF872" s="226"/>
      <c r="RG872" s="226"/>
      <c r="RH872" s="226"/>
      <c r="RI872" s="226"/>
      <c r="RJ872" s="226"/>
      <c r="RK872" s="226"/>
      <c r="RL872" s="226"/>
      <c r="RM872" s="226"/>
      <c r="RN872" s="226"/>
      <c r="RO872" s="226"/>
      <c r="RP872" s="226"/>
      <c r="RQ872" s="226"/>
      <c r="RR872" s="226"/>
      <c r="RS872" s="226"/>
      <c r="RT872" s="226"/>
      <c r="RU872" s="226"/>
      <c r="RV872" s="226"/>
      <c r="RW872" s="226"/>
      <c r="RX872" s="226"/>
      <c r="RY872" s="226"/>
      <c r="RZ872" s="226"/>
      <c r="SA872" s="226"/>
      <c r="SB872" s="226"/>
      <c r="SC872" s="226"/>
      <c r="SD872" s="226"/>
      <c r="SE872" s="226"/>
      <c r="SF872" s="226"/>
      <c r="SG872" s="226"/>
      <c r="SH872" s="226"/>
      <c r="SI872" s="226"/>
      <c r="SJ872" s="226"/>
      <c r="SK872" s="226"/>
      <c r="SL872" s="226"/>
      <c r="SM872" s="226"/>
      <c r="SN872" s="226"/>
      <c r="SO872" s="226"/>
      <c r="SP872" s="226"/>
      <c r="SQ872" s="226"/>
      <c r="SR872" s="226"/>
      <c r="SS872" s="226"/>
      <c r="ST872" s="226"/>
      <c r="SU872" s="226"/>
      <c r="SV872" s="226"/>
      <c r="SW872" s="226"/>
      <c r="SX872" s="226"/>
      <c r="SY872" s="226"/>
      <c r="SZ872" s="226"/>
      <c r="TA872" s="226"/>
      <c r="TB872" s="226"/>
      <c r="TC872" s="226"/>
      <c r="TD872" s="226"/>
      <c r="TE872" s="226"/>
      <c r="TF872" s="226"/>
      <c r="TG872" s="226"/>
      <c r="TH872" s="226"/>
      <c r="TI872" s="226"/>
      <c r="TJ872" s="226"/>
      <c r="TK872" s="226"/>
      <c r="TL872" s="226"/>
      <c r="TM872" s="226"/>
      <c r="TN872" s="226"/>
      <c r="TO872" s="226"/>
      <c r="TP872" s="226"/>
      <c r="TQ872" s="226"/>
      <c r="TR872" s="226"/>
      <c r="TS872" s="226"/>
      <c r="TT872" s="226"/>
      <c r="TU872" s="226"/>
      <c r="TV872" s="226"/>
      <c r="TW872" s="226"/>
      <c r="TX872" s="226"/>
      <c r="TY872" s="226"/>
      <c r="TZ872" s="226"/>
      <c r="UA872" s="226"/>
      <c r="UB872" s="226"/>
      <c r="UC872" s="226"/>
      <c r="UD872" s="226"/>
      <c r="UE872" s="226"/>
      <c r="UF872" s="226"/>
      <c r="UG872" s="226"/>
      <c r="UH872" s="226"/>
      <c r="UI872" s="226"/>
      <c r="UJ872" s="226"/>
      <c r="UK872" s="226"/>
      <c r="UL872" s="226"/>
      <c r="UM872" s="226"/>
      <c r="UN872" s="226"/>
      <c r="UO872" s="226"/>
      <c r="UP872" s="226"/>
      <c r="UQ872" s="226"/>
      <c r="UR872" s="226"/>
      <c r="US872" s="226"/>
      <c r="UT872" s="226"/>
      <c r="UU872" s="226"/>
      <c r="UV872" s="226"/>
      <c r="UW872" s="226"/>
      <c r="UX872" s="226"/>
      <c r="UY872" s="226"/>
      <c r="UZ872" s="226"/>
      <c r="VA872" s="226"/>
      <c r="VB872" s="226"/>
      <c r="VC872" s="226"/>
      <c r="VD872" s="226"/>
      <c r="VE872" s="226"/>
      <c r="VF872" s="226"/>
      <c r="VG872" s="226"/>
      <c r="VH872" s="226"/>
      <c r="VI872" s="226"/>
      <c r="VJ872" s="226"/>
      <c r="VK872" s="226"/>
      <c r="VL872" s="226"/>
      <c r="VM872" s="226"/>
      <c r="VN872" s="226"/>
      <c r="VO872" s="226"/>
      <c r="VP872" s="226"/>
      <c r="VQ872" s="226"/>
      <c r="VR872" s="226"/>
      <c r="VS872" s="226"/>
      <c r="VT872" s="226"/>
      <c r="VU872" s="226"/>
      <c r="VV872" s="226"/>
      <c r="VW872" s="226"/>
      <c r="VX872" s="226"/>
      <c r="VY872" s="226"/>
      <c r="VZ872" s="226"/>
      <c r="WA872" s="226"/>
      <c r="WB872" s="226"/>
      <c r="WC872" s="226"/>
      <c r="WD872" s="226"/>
      <c r="WE872" s="226"/>
      <c r="WF872" s="226"/>
      <c r="WG872" s="226"/>
      <c r="WH872" s="226"/>
      <c r="WI872" s="226"/>
      <c r="WJ872" s="226"/>
      <c r="WK872" s="226"/>
      <c r="WL872" s="226"/>
      <c r="WM872" s="226"/>
      <c r="WN872" s="226"/>
      <c r="WO872" s="226"/>
      <c r="WP872" s="226"/>
      <c r="WQ872" s="226"/>
      <c r="WR872" s="226"/>
      <c r="WS872" s="226"/>
      <c r="WT872" s="226"/>
      <c r="WU872" s="226"/>
      <c r="WV872" s="226"/>
      <c r="WW872" s="226"/>
      <c r="WX872" s="226"/>
      <c r="WY872" s="226"/>
      <c r="WZ872" s="226"/>
      <c r="XA872" s="226"/>
      <c r="XB872" s="226"/>
      <c r="XC872" s="226"/>
      <c r="XD872" s="226"/>
      <c r="XE872" s="226"/>
      <c r="XF872" s="226"/>
      <c r="XG872" s="226"/>
      <c r="XH872" s="226"/>
      <c r="XI872" s="226"/>
      <c r="XJ872" s="226"/>
      <c r="XK872" s="226"/>
      <c r="XL872" s="226"/>
      <c r="XM872" s="226"/>
      <c r="XN872" s="226"/>
      <c r="XO872" s="226"/>
      <c r="XP872" s="226"/>
      <c r="XQ872" s="226"/>
      <c r="XR872" s="226"/>
      <c r="XS872" s="226"/>
      <c r="XT872" s="226"/>
      <c r="XU872" s="226"/>
      <c r="XV872" s="226"/>
      <c r="XW872" s="226"/>
      <c r="XX872" s="226"/>
      <c r="XY872" s="226"/>
      <c r="XZ872" s="226"/>
      <c r="YA872" s="226"/>
      <c r="YB872" s="226"/>
      <c r="YC872" s="226"/>
      <c r="YD872" s="226"/>
      <c r="YE872" s="226"/>
      <c r="YF872" s="226"/>
      <c r="YG872" s="226"/>
      <c r="YH872" s="226"/>
      <c r="YI872" s="226"/>
      <c r="YJ872" s="226"/>
      <c r="YK872" s="226"/>
      <c r="YL872" s="226"/>
      <c r="YM872" s="226"/>
      <c r="YN872" s="226"/>
      <c r="YO872" s="226"/>
      <c r="YP872" s="226"/>
      <c r="YQ872" s="226"/>
      <c r="YR872" s="226"/>
      <c r="YS872" s="226"/>
      <c r="YT872" s="226"/>
      <c r="YU872" s="226"/>
      <c r="YV872" s="226"/>
      <c r="YW872" s="226"/>
      <c r="YX872" s="226"/>
      <c r="YY872" s="226"/>
      <c r="YZ872" s="226"/>
      <c r="ZA872" s="226"/>
      <c r="ZB872" s="226"/>
      <c r="ZC872" s="226"/>
      <c r="ZD872" s="226"/>
      <c r="ZE872" s="226"/>
      <c r="ZF872" s="226"/>
      <c r="ZG872" s="226"/>
      <c r="ZH872" s="226"/>
      <c r="ZI872" s="226"/>
      <c r="ZJ872" s="226"/>
      <c r="ZK872" s="226"/>
      <c r="ZL872" s="226"/>
      <c r="ZM872" s="226"/>
      <c r="ZN872" s="226"/>
      <c r="ZO872" s="226"/>
      <c r="ZP872" s="226"/>
      <c r="ZQ872" s="226"/>
      <c r="ZR872" s="226"/>
      <c r="ZS872" s="226"/>
      <c r="ZT872" s="226"/>
      <c r="ZU872" s="226"/>
      <c r="ZV872" s="226"/>
      <c r="ZW872" s="226"/>
      <c r="ZX872" s="226"/>
      <c r="ZY872" s="226"/>
      <c r="ZZ872" s="226"/>
      <c r="AAA872" s="226"/>
      <c r="AAB872" s="226"/>
      <c r="AAC872" s="226"/>
      <c r="AAD872" s="226"/>
      <c r="AAE872" s="226"/>
      <c r="AAF872" s="226"/>
      <c r="AAG872" s="226"/>
      <c r="AAH872" s="226"/>
      <c r="AAI872" s="226"/>
      <c r="AAJ872" s="226"/>
      <c r="AAK872" s="226"/>
      <c r="AAL872" s="226"/>
      <c r="AAM872" s="226"/>
      <c r="AAN872" s="226"/>
      <c r="AAO872" s="226"/>
      <c r="AAP872" s="226"/>
      <c r="AAQ872" s="226"/>
      <c r="AAR872" s="226"/>
      <c r="AAS872" s="226"/>
      <c r="AAT872" s="226"/>
      <c r="AAU872" s="226"/>
      <c r="AAV872" s="226"/>
      <c r="AAW872" s="226"/>
      <c r="AAX872" s="226"/>
      <c r="AAY872" s="226"/>
      <c r="AAZ872" s="226"/>
      <c r="ABA872" s="226"/>
      <c r="ABB872" s="226"/>
      <c r="ABC872" s="226"/>
      <c r="ABD872" s="226"/>
      <c r="ABE872" s="226"/>
      <c r="ABF872" s="226"/>
      <c r="ABG872" s="226"/>
      <c r="ABH872" s="226"/>
      <c r="ABI872" s="226"/>
      <c r="ABJ872" s="226"/>
      <c r="ABK872" s="226"/>
      <c r="ABL872" s="226"/>
      <c r="ABM872" s="226"/>
      <c r="ABN872" s="226"/>
      <c r="ABO872" s="226"/>
      <c r="ABP872" s="226"/>
      <c r="ABQ872" s="226"/>
      <c r="ABR872" s="226"/>
      <c r="ABS872" s="226"/>
      <c r="ABT872" s="226"/>
      <c r="ABU872" s="226"/>
      <c r="ABV872" s="226"/>
      <c r="ABW872" s="226"/>
      <c r="ABX872" s="226"/>
      <c r="ABY872" s="226"/>
      <c r="ABZ872" s="226"/>
      <c r="ACA872" s="226"/>
      <c r="ACB872" s="226"/>
      <c r="ACC872" s="226"/>
      <c r="ACD872" s="226"/>
      <c r="ACE872" s="226"/>
      <c r="ACF872" s="226"/>
      <c r="ACG872" s="226"/>
      <c r="ACH872" s="226"/>
      <c r="ACI872" s="226"/>
      <c r="ACJ872" s="226"/>
      <c r="ACK872" s="226"/>
      <c r="ACL872" s="226"/>
      <c r="ACM872" s="226"/>
      <c r="ACN872" s="226"/>
      <c r="ACO872" s="226"/>
      <c r="ACP872" s="226"/>
      <c r="ACQ872" s="226"/>
      <c r="ACR872" s="226"/>
      <c r="ACS872" s="226"/>
      <c r="ACT872" s="226"/>
      <c r="ACU872" s="226"/>
      <c r="ACV872" s="226"/>
      <c r="ACW872" s="226"/>
      <c r="ACX872" s="226"/>
      <c r="ACY872" s="226"/>
      <c r="ACZ872" s="226"/>
      <c r="ADA872" s="226"/>
      <c r="ADB872" s="226"/>
      <c r="ADC872" s="226"/>
      <c r="ADD872" s="226"/>
      <c r="ADE872" s="226"/>
      <c r="ADF872" s="226"/>
      <c r="ADG872" s="226"/>
      <c r="ADH872" s="226"/>
      <c r="ADI872" s="226"/>
      <c r="ADJ872" s="226"/>
      <c r="ADK872" s="226"/>
      <c r="ADL872" s="226"/>
      <c r="ADM872" s="226"/>
      <c r="ADN872" s="226"/>
      <c r="ADO872" s="226"/>
      <c r="ADP872" s="226"/>
      <c r="ADQ872" s="226"/>
      <c r="ADR872" s="226"/>
      <c r="ADS872" s="226"/>
      <c r="ADT872" s="226"/>
      <c r="ADU872" s="226"/>
      <c r="ADV872" s="226"/>
      <c r="ADW872" s="226"/>
      <c r="ADX872" s="226"/>
      <c r="ADY872" s="226"/>
      <c r="ADZ872" s="226"/>
      <c r="AEA872" s="226"/>
      <c r="AEB872" s="226"/>
      <c r="AEC872" s="226"/>
      <c r="AED872" s="226"/>
      <c r="AEE872" s="226"/>
      <c r="AEF872" s="226"/>
      <c r="AEG872" s="226"/>
      <c r="AEH872" s="226"/>
      <c r="AEI872" s="226"/>
      <c r="AEJ872" s="226"/>
      <c r="AEK872" s="226"/>
      <c r="AEL872" s="226"/>
      <c r="AEM872" s="226"/>
      <c r="AEN872" s="226"/>
      <c r="AEO872" s="226"/>
      <c r="AEP872" s="226"/>
      <c r="AEQ872" s="226"/>
      <c r="AER872" s="226"/>
      <c r="AES872" s="226"/>
      <c r="AET872" s="226"/>
      <c r="AEU872" s="226"/>
      <c r="AEV872" s="226"/>
      <c r="AEW872" s="226"/>
      <c r="AEX872" s="226"/>
      <c r="AEY872" s="226"/>
      <c r="AEZ872" s="226"/>
      <c r="AFA872" s="226"/>
      <c r="AFB872" s="226"/>
      <c r="AFC872" s="226"/>
      <c r="AFD872" s="226"/>
      <c r="AFE872" s="226"/>
      <c r="AFF872" s="226"/>
      <c r="AFG872" s="226"/>
      <c r="AFH872" s="226"/>
      <c r="AFI872" s="226"/>
      <c r="AFJ872" s="226"/>
      <c r="AFK872" s="226"/>
      <c r="AFL872" s="226"/>
      <c r="AFM872" s="226"/>
      <c r="AFN872" s="226"/>
      <c r="AFO872" s="226"/>
      <c r="AFP872" s="226"/>
      <c r="AFQ872" s="226"/>
      <c r="AFR872" s="226"/>
      <c r="AFS872" s="226"/>
      <c r="AFT872" s="226"/>
      <c r="AFU872" s="226"/>
      <c r="AFV872" s="226"/>
      <c r="AFW872" s="226"/>
      <c r="AFX872" s="226"/>
      <c r="AFY872" s="226"/>
      <c r="AFZ872" s="226"/>
      <c r="AGA872" s="226"/>
      <c r="AGB872" s="226"/>
      <c r="AGC872" s="226"/>
      <c r="AGD872" s="226"/>
      <c r="AGE872" s="226"/>
      <c r="AGF872" s="226"/>
      <c r="AGG872" s="226"/>
      <c r="AGH872" s="226"/>
      <c r="AGI872" s="226"/>
      <c r="AGJ872" s="226"/>
      <c r="AGK872" s="226"/>
      <c r="AGL872" s="226"/>
      <c r="AGM872" s="226"/>
      <c r="AGN872" s="226"/>
      <c r="AGO872" s="226"/>
      <c r="AGP872" s="226"/>
      <c r="AGQ872" s="226"/>
      <c r="AGR872" s="226"/>
      <c r="AGS872" s="226"/>
      <c r="AGT872" s="226"/>
      <c r="AGU872" s="226"/>
      <c r="AGV872" s="226"/>
      <c r="AGW872" s="226"/>
      <c r="AGX872" s="226"/>
      <c r="AGY872" s="226"/>
      <c r="AGZ872" s="226"/>
      <c r="AHA872" s="226"/>
      <c r="AHB872" s="226"/>
      <c r="AHC872" s="226"/>
      <c r="AHD872" s="226"/>
      <c r="AHE872" s="226"/>
      <c r="AHF872" s="226"/>
      <c r="AHG872" s="226"/>
      <c r="AHH872" s="226"/>
      <c r="AHI872" s="226"/>
      <c r="AHJ872" s="226"/>
      <c r="AHK872" s="226"/>
      <c r="AHL872" s="226"/>
      <c r="AHM872" s="226"/>
      <c r="AHN872" s="226"/>
      <c r="AHO872" s="226"/>
      <c r="AHP872" s="226"/>
      <c r="AHQ872" s="226"/>
      <c r="AHR872" s="226"/>
      <c r="AHS872" s="226"/>
      <c r="AHT872" s="226"/>
      <c r="AHU872" s="226"/>
      <c r="AHV872" s="226"/>
      <c r="AHW872" s="226"/>
      <c r="AHX872" s="226"/>
      <c r="AHY872" s="226"/>
      <c r="AHZ872" s="226"/>
      <c r="AIA872" s="226"/>
      <c r="AIB872" s="226"/>
      <c r="AIC872" s="226"/>
      <c r="AID872" s="226"/>
      <c r="AIE872" s="226"/>
      <c r="AIF872" s="226"/>
      <c r="AIG872" s="226"/>
      <c r="AIH872" s="226"/>
      <c r="AII872" s="226"/>
      <c r="AIJ872" s="226"/>
      <c r="AIK872" s="226"/>
      <c r="AIL872" s="226"/>
      <c r="AIM872" s="226"/>
      <c r="AIN872" s="226"/>
      <c r="AIO872" s="226"/>
      <c r="AIP872" s="226"/>
      <c r="AIQ872" s="226"/>
      <c r="AIR872" s="226"/>
      <c r="AIS872" s="226"/>
      <c r="AIT872" s="226"/>
      <c r="AIU872" s="226"/>
      <c r="AIV872" s="226"/>
      <c r="AIW872" s="226"/>
      <c r="AIX872" s="226"/>
      <c r="AIY872" s="226"/>
      <c r="AIZ872" s="226"/>
      <c r="AJA872" s="226"/>
      <c r="AJB872" s="226"/>
      <c r="AJC872" s="226"/>
      <c r="AJD872" s="226"/>
      <c r="AJE872" s="226"/>
      <c r="AJF872" s="226"/>
      <c r="AJG872" s="226"/>
      <c r="AJH872" s="226"/>
      <c r="AJI872" s="226"/>
      <c r="AJJ872" s="226"/>
      <c r="AJK872" s="226"/>
      <c r="AJL872" s="226"/>
      <c r="AJM872" s="226"/>
      <c r="AJN872" s="226"/>
      <c r="AJO872" s="226"/>
      <c r="AJP872" s="226"/>
      <c r="AJQ872" s="226"/>
      <c r="AJR872" s="226"/>
      <c r="AJS872" s="226"/>
      <c r="AJT872" s="226"/>
      <c r="AJU872" s="226"/>
      <c r="AJV872" s="226"/>
      <c r="AJW872" s="226"/>
      <c r="AJX872" s="226"/>
      <c r="AJY872" s="226"/>
      <c r="AJZ872" s="226"/>
      <c r="AKA872" s="226"/>
      <c r="AKB872" s="226"/>
      <c r="AKC872" s="226"/>
      <c r="AKD872" s="226"/>
      <c r="AKE872" s="226"/>
      <c r="AKF872" s="226"/>
      <c r="AKG872" s="226"/>
      <c r="AKH872" s="226"/>
      <c r="AKI872" s="226"/>
      <c r="AKJ872" s="226"/>
      <c r="AKK872" s="226"/>
      <c r="AKL872" s="226"/>
      <c r="AKM872" s="226"/>
      <c r="AKN872" s="226"/>
      <c r="AKO872" s="226"/>
      <c r="AKP872" s="226"/>
      <c r="AKQ872" s="226"/>
      <c r="AKR872" s="226"/>
      <c r="AKS872" s="226"/>
      <c r="AKT872" s="226"/>
      <c r="AKU872" s="226"/>
      <c r="AKV872" s="226"/>
      <c r="AKW872" s="226"/>
      <c r="AKX872" s="226"/>
      <c r="AKY872" s="226"/>
      <c r="AKZ872" s="226"/>
      <c r="ALA872" s="226"/>
      <c r="ALB872" s="226"/>
      <c r="ALC872" s="226"/>
      <c r="ALD872" s="226"/>
      <c r="ALE872" s="226"/>
      <c r="ALF872" s="226"/>
      <c r="ALG872" s="226"/>
      <c r="ALH872" s="226"/>
      <c r="ALI872" s="226"/>
      <c r="ALJ872" s="226"/>
      <c r="ALK872" s="226"/>
      <c r="ALL872" s="226"/>
      <c r="ALM872" s="226"/>
      <c r="ALN872" s="226"/>
      <c r="ALO872" s="226"/>
      <c r="ALP872" s="226"/>
      <c r="ALQ872" s="226"/>
      <c r="ALR872" s="226"/>
      <c r="ALS872" s="226"/>
      <c r="ALT872" s="226"/>
      <c r="ALU872" s="226"/>
      <c r="ALV872" s="226"/>
      <c r="ALW872" s="226"/>
      <c r="ALX872" s="226"/>
      <c r="ALY872" s="226"/>
      <c r="ALZ872" s="226"/>
      <c r="AMA872" s="226"/>
      <c r="AMB872" s="226"/>
      <c r="AMC872" s="226"/>
      <c r="AMD872" s="226"/>
      <c r="AME872" s="226"/>
      <c r="AMF872" s="226"/>
      <c r="AMG872" s="226"/>
      <c r="AMH872" s="226"/>
      <c r="AMI872" s="226"/>
      <c r="AMJ872" s="226"/>
      <c r="AMK872" s="226"/>
      <c r="AML872" s="226"/>
      <c r="AMM872" s="226"/>
      <c r="AMN872" s="226"/>
      <c r="AMO872" s="226"/>
      <c r="AMP872" s="226"/>
      <c r="AMQ872" s="226"/>
      <c r="AMR872" s="226"/>
      <c r="AMS872" s="226"/>
      <c r="AMT872" s="226"/>
      <c r="AMU872" s="226"/>
      <c r="AMV872" s="226"/>
      <c r="AMW872" s="226"/>
      <c r="AMX872" s="226"/>
    </row>
    <row r="873" spans="1:1038" s="288" customFormat="1" ht="18" customHeight="1">
      <c r="A873" s="549" t="s">
        <v>2392</v>
      </c>
      <c r="B873" s="283" t="s">
        <v>1647</v>
      </c>
      <c r="C873" s="227"/>
      <c r="D873" s="284" t="s">
        <v>1279</v>
      </c>
      <c r="E873" s="227">
        <v>103</v>
      </c>
      <c r="F873" s="227">
        <v>1</v>
      </c>
      <c r="G873" s="286" t="str">
        <f t="shared" si="601"/>
        <v>103-1</v>
      </c>
      <c r="H873" s="227">
        <v>62</v>
      </c>
      <c r="I873" s="227">
        <v>84.5</v>
      </c>
      <c r="J873" s="477">
        <f t="shared" si="605"/>
        <v>0</v>
      </c>
      <c r="K873" s="478" t="b">
        <f>IF(J876=1,IF(((VLOOKUP($G873,[4]Depth_Lookup!$A$3:$J$550,9,FALSE))-(I873/100))=0,"Good",IF(((VLOOKUP($G873,[4]Depth_Lookup!$A$3:$J$550,9,FALSE))-(I873/100))&gt;0,"Too Short","Too Long")))</f>
        <v>0</v>
      </c>
      <c r="L873" s="171">
        <f>(VLOOKUP($G873,Depth_Lookup!$A$3:$J$410,10,FALSE))+(H873/100)</f>
        <v>270.32</v>
      </c>
      <c r="M873" s="171">
        <f>(VLOOKUP($G873,Depth_Lookup!$A$3:$J$410,10,FALSE))+(I873/100)</f>
        <v>270.54500000000002</v>
      </c>
      <c r="N873" s="230" t="s">
        <v>2406</v>
      </c>
      <c r="O873" s="227">
        <v>1</v>
      </c>
      <c r="P873" s="227" t="s">
        <v>853</v>
      </c>
      <c r="Q873" s="227" t="s">
        <v>125</v>
      </c>
      <c r="R873" s="286" t="str">
        <f t="shared" si="602"/>
        <v>SerpentinizedHarzburgite</v>
      </c>
      <c r="S873" s="227" t="s">
        <v>700</v>
      </c>
      <c r="T873" s="227" t="s">
        <v>700</v>
      </c>
      <c r="U873" s="227"/>
      <c r="V873" s="227"/>
      <c r="W873" s="227" t="s">
        <v>2393</v>
      </c>
      <c r="X873" s="287">
        <f>VLOOKUP(W873,[4]definitions_list_lookup!$A$13:$B$19,2,0)</f>
        <v>5</v>
      </c>
      <c r="Y873" s="227" t="s">
        <v>90</v>
      </c>
      <c r="Z873" s="227" t="s">
        <v>91</v>
      </c>
      <c r="AA873" s="227"/>
      <c r="AB873" s="227"/>
      <c r="AC873" s="227"/>
      <c r="AD873" s="227"/>
      <c r="AE873" s="233"/>
      <c r="AF873" s="286" t="e">
        <f>VLOOKUP(AE873,[4]definitions_list_mag!$V$12:$W$15,2,0)</f>
        <v>#N/A</v>
      </c>
      <c r="AG873" s="237"/>
      <c r="AH873" s="227"/>
      <c r="AI873" s="240">
        <f t="shared" si="606"/>
        <v>71</v>
      </c>
      <c r="AJ873" s="227"/>
      <c r="AK873" s="227"/>
      <c r="AL873" s="227"/>
      <c r="AM873" s="227"/>
      <c r="AN873" s="227"/>
      <c r="AO873" s="240"/>
      <c r="AP873" s="227"/>
      <c r="AQ873" s="227"/>
      <c r="AR873" s="227"/>
      <c r="AS873" s="227"/>
      <c r="AT873" s="227"/>
      <c r="AU873" s="240">
        <v>3</v>
      </c>
      <c r="AV873" s="227">
        <v>2</v>
      </c>
      <c r="AW873" s="227">
        <v>1</v>
      </c>
      <c r="AX873" s="227" t="s">
        <v>110</v>
      </c>
      <c r="AY873" s="227" t="s">
        <v>103</v>
      </c>
      <c r="AZ873" s="227"/>
      <c r="BA873" s="240">
        <v>25</v>
      </c>
      <c r="BB873" s="227">
        <v>6</v>
      </c>
      <c r="BC873" s="227">
        <v>4</v>
      </c>
      <c r="BD873" s="227" t="s">
        <v>118</v>
      </c>
      <c r="BE873" s="227" t="s">
        <v>103</v>
      </c>
      <c r="BF873" s="227"/>
      <c r="BG873" s="240"/>
      <c r="BH873" s="227"/>
      <c r="BI873" s="227"/>
      <c r="BJ873" s="227"/>
      <c r="BK873" s="227"/>
      <c r="BL873" s="227"/>
      <c r="BM873" s="240">
        <v>1</v>
      </c>
      <c r="BN873" s="227">
        <v>1</v>
      </c>
      <c r="BO873" s="227">
        <v>0.5</v>
      </c>
      <c r="BP873" s="227"/>
      <c r="BQ873" s="227"/>
      <c r="BR873" s="227"/>
      <c r="BS873" s="227"/>
      <c r="BT873" s="227"/>
      <c r="BU873" s="227"/>
      <c r="BV873" s="227"/>
      <c r="BW873" s="227"/>
      <c r="BX873" s="227"/>
      <c r="BY873" s="240"/>
      <c r="BZ873" s="227"/>
      <c r="CA873" s="227"/>
      <c r="CB873" s="227"/>
      <c r="CC873" s="227"/>
      <c r="CD873" s="227"/>
      <c r="CE873" s="227"/>
      <c r="CF873" s="290">
        <f t="shared" si="603"/>
        <v>100</v>
      </c>
      <c r="CG873" s="148"/>
      <c r="CH873" s="149" t="s">
        <v>2404</v>
      </c>
      <c r="CI873" s="149">
        <v>85</v>
      </c>
      <c r="CJ873" s="149" t="s">
        <v>514</v>
      </c>
      <c r="CK873" s="151"/>
      <c r="CL873" s="152"/>
      <c r="CM873" s="152"/>
      <c r="CN873" s="152"/>
      <c r="CO873" s="152"/>
      <c r="CP873" s="152"/>
      <c r="CQ873" s="152"/>
      <c r="CR873" s="152"/>
      <c r="CS873" s="152"/>
      <c r="CT873" s="152"/>
      <c r="CU873" s="152"/>
      <c r="CV873" s="152"/>
      <c r="CW873" s="152"/>
      <c r="CX873" s="152"/>
      <c r="CY873" s="152"/>
      <c r="CZ873" s="152"/>
      <c r="DA873" s="152"/>
      <c r="DB873" s="152">
        <v>80</v>
      </c>
      <c r="DC873" s="240">
        <v>20</v>
      </c>
      <c r="DD873" s="152"/>
      <c r="DE873" s="152"/>
      <c r="DF873" s="152"/>
      <c r="DG873" s="152"/>
      <c r="DH873" s="152"/>
      <c r="DI873" s="152"/>
      <c r="DJ873" s="152"/>
      <c r="DK873" s="208">
        <f t="shared" si="604"/>
        <v>100</v>
      </c>
      <c r="DL873" s="148"/>
      <c r="DM873" s="152"/>
      <c r="DN873" s="152"/>
      <c r="DO873" s="153"/>
      <c r="DQ873" s="148"/>
      <c r="DR873" s="153"/>
      <c r="DS873" s="148"/>
      <c r="DT873" s="261" t="s">
        <v>2397</v>
      </c>
      <c r="DU873" s="229"/>
      <c r="DV873" s="229"/>
      <c r="DW873" s="291" t="e">
        <f>VLOOKUP(P873,[4]definitions_list_lookup!$K$30:$L$54,2,0)</f>
        <v>#N/A</v>
      </c>
      <c r="DX873" s="154" t="s">
        <v>1838</v>
      </c>
      <c r="DY873" s="154" t="s">
        <v>2395</v>
      </c>
      <c r="DZ873" s="479"/>
      <c r="EA873" s="292"/>
      <c r="EB873" s="229"/>
      <c r="EC873" s="292"/>
      <c r="ED873" s="229" t="s">
        <v>2517</v>
      </c>
      <c r="EE873" s="293"/>
      <c r="EF873" s="294"/>
      <c r="EG873" s="293"/>
      <c r="EH873" s="295"/>
      <c r="EI873" s="296"/>
      <c r="EJ873" s="297"/>
      <c r="EK873" s="298"/>
      <c r="EL873" s="293"/>
      <c r="EM873" s="295"/>
      <c r="EN873" s="295" t="s">
        <v>1448</v>
      </c>
      <c r="EO873" s="321"/>
      <c r="EP873" s="321"/>
      <c r="EQ873" s="321"/>
      <c r="ER873" s="321"/>
      <c r="ES873" s="321"/>
      <c r="ET873" s="321"/>
      <c r="EU873" s="321"/>
      <c r="EV873" s="322">
        <v>7</v>
      </c>
      <c r="EW873" s="322">
        <v>270</v>
      </c>
      <c r="EX873" s="322">
        <v>30</v>
      </c>
      <c r="EY873" s="322">
        <v>0</v>
      </c>
      <c r="EZ873" s="192">
        <f t="shared" si="574"/>
        <v>167.99383101490037</v>
      </c>
      <c r="FA873" s="192">
        <f t="shared" si="575"/>
        <v>167.99383101490037</v>
      </c>
      <c r="FB873" s="192">
        <f t="shared" si="576"/>
        <v>59.448255619778891</v>
      </c>
      <c r="FC873" s="192">
        <f t="shared" si="577"/>
        <v>257.99383101490037</v>
      </c>
      <c r="FD873" s="192">
        <f t="shared" si="578"/>
        <v>30.551744380221109</v>
      </c>
      <c r="FE873" s="193">
        <f t="shared" si="579"/>
        <v>347.99383101490037</v>
      </c>
      <c r="FF873" s="194">
        <f t="shared" si="580"/>
        <v>30.551744380221109</v>
      </c>
      <c r="FG873" s="293"/>
      <c r="FH873" s="295"/>
      <c r="FI873" s="778">
        <f t="shared" si="582"/>
        <v>0</v>
      </c>
      <c r="FJ873" s="779">
        <f t="shared" si="583"/>
        <v>30.551744380221109</v>
      </c>
      <c r="FK873" s="779">
        <f t="shared" si="584"/>
        <v>59.448255619778891</v>
      </c>
      <c r="FL873" s="780">
        <f t="shared" si="585"/>
        <v>1.0375677951323639</v>
      </c>
      <c r="FM873" s="169">
        <f t="shared" si="586"/>
        <v>0.86117044625670336</v>
      </c>
      <c r="FN873" s="783">
        <f t="shared" si="587"/>
        <v>0</v>
      </c>
      <c r="FO873" s="227"/>
      <c r="FP873" s="227"/>
      <c r="FQ873" s="227"/>
      <c r="FR873" s="227"/>
      <c r="FS873" s="227"/>
      <c r="FT873" s="227"/>
      <c r="FU873" s="227"/>
      <c r="FV873" s="227"/>
      <c r="FW873" s="227"/>
      <c r="FX873" s="227"/>
      <c r="FY873" s="227"/>
      <c r="FZ873" s="227"/>
      <c r="GA873" s="227"/>
      <c r="GB873" s="227"/>
      <c r="GC873" s="227"/>
      <c r="GD873" s="227"/>
      <c r="GE873" s="227"/>
      <c r="GF873" s="227"/>
      <c r="GG873" s="227"/>
      <c r="GH873" s="227"/>
      <c r="GI873" s="227"/>
      <c r="GJ873" s="227"/>
      <c r="GK873" s="227"/>
      <c r="GL873" s="227"/>
      <c r="GM873" s="227"/>
      <c r="GN873" s="227"/>
      <c r="GO873" s="227"/>
      <c r="GP873" s="227"/>
      <c r="GQ873" s="227"/>
      <c r="GR873" s="227"/>
      <c r="GS873" s="227"/>
      <c r="GT873" s="227"/>
      <c r="GU873" s="227"/>
      <c r="GV873" s="227"/>
      <c r="GW873" s="227"/>
      <c r="GX873" s="227"/>
      <c r="GY873" s="227"/>
      <c r="GZ873" s="227"/>
      <c r="HA873" s="227"/>
      <c r="HB873" s="227"/>
      <c r="HC873" s="227"/>
      <c r="HD873" s="227"/>
      <c r="HE873" s="227"/>
      <c r="HF873" s="227"/>
      <c r="HG873" s="227"/>
      <c r="HH873" s="227"/>
      <c r="HI873" s="227"/>
      <c r="HJ873" s="227"/>
      <c r="HK873" s="227"/>
      <c r="HL873" s="227"/>
      <c r="HM873" s="227"/>
      <c r="HN873" s="227"/>
      <c r="HO873" s="227"/>
      <c r="HP873" s="227"/>
      <c r="HQ873" s="227"/>
      <c r="HR873" s="227"/>
      <c r="HS873" s="227"/>
      <c r="HT873" s="227"/>
      <c r="HU873" s="227"/>
      <c r="HV873" s="227"/>
      <c r="HW873" s="227"/>
      <c r="HX873" s="227"/>
      <c r="HY873" s="227"/>
      <c r="HZ873" s="227"/>
      <c r="IA873" s="227"/>
      <c r="IB873" s="227"/>
      <c r="IC873" s="227"/>
      <c r="ID873" s="227"/>
      <c r="IE873" s="227"/>
      <c r="IF873" s="227"/>
      <c r="IG873" s="227"/>
      <c r="IH873" s="227"/>
      <c r="II873" s="227"/>
      <c r="IJ873" s="227"/>
      <c r="IK873" s="227"/>
      <c r="IL873" s="227"/>
      <c r="IM873" s="227"/>
      <c r="IN873" s="227"/>
      <c r="IO873" s="227"/>
      <c r="IP873" s="227"/>
      <c r="IQ873" s="227"/>
      <c r="IR873" s="227"/>
      <c r="IS873" s="227"/>
      <c r="IT873" s="227"/>
      <c r="IU873" s="227"/>
      <c r="IV873" s="227"/>
      <c r="IW873" s="227"/>
      <c r="IX873" s="227"/>
      <c r="IY873" s="227"/>
      <c r="IZ873" s="227"/>
      <c r="JA873" s="227"/>
      <c r="JB873" s="227"/>
      <c r="JC873" s="227"/>
      <c r="JD873" s="227"/>
      <c r="JE873" s="227"/>
      <c r="JF873" s="227"/>
      <c r="JG873" s="227"/>
      <c r="JH873" s="227"/>
      <c r="JI873" s="227"/>
      <c r="JJ873" s="227"/>
      <c r="JK873" s="227"/>
      <c r="JL873" s="227"/>
      <c r="JM873" s="227"/>
      <c r="JN873" s="227"/>
      <c r="JO873" s="227"/>
      <c r="JP873" s="227"/>
      <c r="JQ873" s="227"/>
      <c r="JR873" s="227"/>
      <c r="JS873" s="227"/>
      <c r="JT873" s="227"/>
      <c r="JU873" s="227"/>
      <c r="JV873" s="227"/>
      <c r="JW873" s="227"/>
      <c r="JX873" s="227"/>
      <c r="JY873" s="227"/>
      <c r="JZ873" s="227"/>
      <c r="KA873" s="227"/>
      <c r="KB873" s="227"/>
      <c r="KC873" s="227"/>
      <c r="KD873" s="227"/>
      <c r="KE873" s="227"/>
      <c r="KF873" s="227"/>
      <c r="KG873" s="227"/>
      <c r="KH873" s="227"/>
      <c r="KI873" s="227"/>
      <c r="KJ873" s="227"/>
      <c r="KK873" s="227"/>
      <c r="KL873" s="227"/>
      <c r="KM873" s="227"/>
      <c r="KN873" s="227"/>
      <c r="KO873" s="227"/>
      <c r="KP873" s="227"/>
      <c r="KQ873" s="227"/>
      <c r="KR873" s="227"/>
      <c r="KS873" s="227"/>
      <c r="KT873" s="227"/>
      <c r="KU873" s="227"/>
      <c r="KV873" s="227"/>
      <c r="KW873" s="227"/>
      <c r="KX873" s="227"/>
      <c r="KY873" s="227"/>
      <c r="KZ873" s="227"/>
      <c r="LA873" s="227"/>
      <c r="LB873" s="227"/>
      <c r="LC873" s="227"/>
      <c r="LD873" s="227"/>
      <c r="LE873" s="227"/>
      <c r="LF873" s="227"/>
      <c r="LG873" s="227"/>
      <c r="LH873" s="227"/>
      <c r="LI873" s="227"/>
      <c r="LJ873" s="227"/>
      <c r="LK873" s="227"/>
      <c r="LL873" s="227"/>
      <c r="LM873" s="227"/>
      <c r="LN873" s="227"/>
      <c r="LO873" s="227"/>
      <c r="LP873" s="227"/>
      <c r="LQ873" s="227"/>
      <c r="LR873" s="227"/>
      <c r="LS873" s="227"/>
      <c r="LT873" s="227"/>
      <c r="LU873" s="227"/>
      <c r="LV873" s="227"/>
      <c r="LW873" s="227"/>
      <c r="LX873" s="227"/>
      <c r="LY873" s="227"/>
      <c r="LZ873" s="227"/>
      <c r="MA873" s="227"/>
      <c r="MB873" s="227"/>
      <c r="MC873" s="227"/>
      <c r="MD873" s="227"/>
      <c r="ME873" s="227"/>
      <c r="MF873" s="227"/>
      <c r="MG873" s="227"/>
      <c r="MH873" s="227"/>
      <c r="MI873" s="227"/>
      <c r="MJ873" s="227"/>
      <c r="MK873" s="227"/>
      <c r="ML873" s="227"/>
      <c r="MM873" s="227"/>
      <c r="MN873" s="227"/>
      <c r="MO873" s="227"/>
      <c r="MP873" s="227"/>
      <c r="MQ873" s="227"/>
      <c r="MR873" s="227"/>
      <c r="MS873" s="227"/>
      <c r="MT873" s="227"/>
      <c r="MU873" s="227"/>
      <c r="MV873" s="227"/>
      <c r="MW873" s="227"/>
      <c r="MX873" s="227"/>
      <c r="MY873" s="227"/>
      <c r="MZ873" s="227"/>
      <c r="NA873" s="227"/>
      <c r="NB873" s="227"/>
      <c r="NC873" s="227"/>
      <c r="ND873" s="227"/>
      <c r="NE873" s="227"/>
      <c r="NF873" s="227"/>
      <c r="NG873" s="227"/>
      <c r="NH873" s="227"/>
      <c r="NI873" s="227"/>
      <c r="NJ873" s="227"/>
      <c r="NK873" s="227"/>
      <c r="NL873" s="227"/>
      <c r="NM873" s="227"/>
      <c r="NN873" s="227"/>
      <c r="NO873" s="227"/>
      <c r="NP873" s="227"/>
      <c r="NQ873" s="227"/>
      <c r="NR873" s="227"/>
      <c r="NS873" s="227"/>
      <c r="NT873" s="227"/>
      <c r="NU873" s="227"/>
      <c r="NV873" s="227"/>
      <c r="NW873" s="227"/>
      <c r="NX873" s="227"/>
      <c r="NY873" s="227"/>
      <c r="NZ873" s="227"/>
      <c r="OA873" s="227"/>
      <c r="OB873" s="227"/>
      <c r="OC873" s="227"/>
      <c r="OD873" s="227"/>
      <c r="OE873" s="227"/>
      <c r="OF873" s="227"/>
      <c r="OG873" s="227"/>
      <c r="OH873" s="227"/>
      <c r="OI873" s="227"/>
      <c r="OJ873" s="227"/>
      <c r="OK873" s="227"/>
      <c r="OL873" s="227"/>
      <c r="OM873" s="227"/>
      <c r="ON873" s="227"/>
      <c r="OO873" s="227"/>
      <c r="OP873" s="227"/>
      <c r="OQ873" s="227"/>
      <c r="OR873" s="227"/>
      <c r="OS873" s="227"/>
      <c r="OT873" s="227"/>
      <c r="OU873" s="227"/>
      <c r="OV873" s="227"/>
      <c r="OW873" s="227"/>
      <c r="OX873" s="227"/>
      <c r="OY873" s="227"/>
      <c r="OZ873" s="227"/>
      <c r="PA873" s="227"/>
      <c r="PB873" s="227"/>
      <c r="PC873" s="227"/>
      <c r="PD873" s="227"/>
      <c r="PE873" s="227"/>
      <c r="PF873" s="227"/>
      <c r="PG873" s="227"/>
      <c r="PH873" s="227"/>
      <c r="PI873" s="227"/>
      <c r="PJ873" s="227"/>
      <c r="PK873" s="227"/>
      <c r="PL873" s="227"/>
      <c r="PM873" s="227"/>
      <c r="PN873" s="227"/>
      <c r="PO873" s="227"/>
      <c r="PP873" s="227"/>
      <c r="PQ873" s="227"/>
      <c r="PR873" s="227"/>
      <c r="PS873" s="227"/>
      <c r="PT873" s="227"/>
      <c r="PU873" s="227"/>
      <c r="PV873" s="227"/>
      <c r="PW873" s="227"/>
      <c r="PX873" s="227"/>
      <c r="PY873" s="227"/>
      <c r="PZ873" s="227"/>
      <c r="QA873" s="227"/>
      <c r="QB873" s="227"/>
      <c r="QC873" s="227"/>
      <c r="QD873" s="227"/>
      <c r="QE873" s="227"/>
      <c r="QF873" s="227"/>
      <c r="QG873" s="227"/>
      <c r="QH873" s="227"/>
      <c r="QI873" s="227"/>
      <c r="QJ873" s="227"/>
      <c r="QK873" s="227"/>
      <c r="QL873" s="227"/>
      <c r="QM873" s="227"/>
      <c r="QN873" s="227"/>
      <c r="QO873" s="227"/>
      <c r="QP873" s="227"/>
      <c r="QQ873" s="227"/>
      <c r="QR873" s="227"/>
      <c r="QS873" s="227"/>
      <c r="QT873" s="227"/>
      <c r="QU873" s="227"/>
      <c r="QV873" s="227"/>
      <c r="QW873" s="227"/>
      <c r="QX873" s="227"/>
      <c r="QY873" s="227"/>
      <c r="QZ873" s="227"/>
      <c r="RA873" s="227"/>
      <c r="RB873" s="227"/>
      <c r="RC873" s="227"/>
      <c r="RD873" s="227"/>
      <c r="RE873" s="227"/>
      <c r="RF873" s="227"/>
      <c r="RG873" s="227"/>
      <c r="RH873" s="227"/>
      <c r="RI873" s="227"/>
      <c r="RJ873" s="227"/>
      <c r="RK873" s="227"/>
      <c r="RL873" s="227"/>
      <c r="RM873" s="227"/>
      <c r="RN873" s="227"/>
      <c r="RO873" s="227"/>
      <c r="RP873" s="227"/>
      <c r="RQ873" s="227"/>
      <c r="RR873" s="227"/>
      <c r="RS873" s="227"/>
      <c r="RT873" s="227"/>
      <c r="RU873" s="227"/>
      <c r="RV873" s="227"/>
      <c r="RW873" s="227"/>
      <c r="RX873" s="227"/>
      <c r="RY873" s="227"/>
      <c r="RZ873" s="227"/>
      <c r="SA873" s="227"/>
      <c r="SB873" s="227"/>
      <c r="SC873" s="227"/>
      <c r="SD873" s="227"/>
      <c r="SE873" s="227"/>
      <c r="SF873" s="227"/>
      <c r="SG873" s="227"/>
      <c r="SH873" s="227"/>
      <c r="SI873" s="227"/>
      <c r="SJ873" s="227"/>
      <c r="SK873" s="227"/>
      <c r="SL873" s="227"/>
      <c r="SM873" s="227"/>
      <c r="SN873" s="227"/>
      <c r="SO873" s="227"/>
      <c r="SP873" s="227"/>
      <c r="SQ873" s="227"/>
      <c r="SR873" s="227"/>
      <c r="SS873" s="227"/>
      <c r="ST873" s="227"/>
      <c r="SU873" s="227"/>
      <c r="SV873" s="227"/>
      <c r="SW873" s="227"/>
      <c r="SX873" s="227"/>
      <c r="SY873" s="227"/>
      <c r="SZ873" s="227"/>
      <c r="TA873" s="227"/>
      <c r="TB873" s="227"/>
      <c r="TC873" s="227"/>
      <c r="TD873" s="227"/>
      <c r="TE873" s="227"/>
      <c r="TF873" s="227"/>
      <c r="TG873" s="227"/>
      <c r="TH873" s="227"/>
      <c r="TI873" s="227"/>
      <c r="TJ873" s="227"/>
      <c r="TK873" s="227"/>
      <c r="TL873" s="227"/>
      <c r="TM873" s="227"/>
      <c r="TN873" s="227"/>
      <c r="TO873" s="227"/>
      <c r="TP873" s="227"/>
      <c r="TQ873" s="227"/>
      <c r="TR873" s="227"/>
      <c r="TS873" s="227"/>
      <c r="TT873" s="227"/>
      <c r="TU873" s="227"/>
      <c r="TV873" s="227"/>
      <c r="TW873" s="227"/>
      <c r="TX873" s="227"/>
      <c r="TY873" s="227"/>
      <c r="TZ873" s="227"/>
      <c r="UA873" s="227"/>
      <c r="UB873" s="227"/>
      <c r="UC873" s="227"/>
      <c r="UD873" s="227"/>
      <c r="UE873" s="227"/>
      <c r="UF873" s="227"/>
      <c r="UG873" s="227"/>
      <c r="UH873" s="227"/>
      <c r="UI873" s="227"/>
      <c r="UJ873" s="227"/>
      <c r="UK873" s="227"/>
      <c r="UL873" s="227"/>
      <c r="UM873" s="227"/>
      <c r="UN873" s="227"/>
      <c r="UO873" s="227"/>
      <c r="UP873" s="227"/>
      <c r="UQ873" s="227"/>
      <c r="UR873" s="227"/>
      <c r="US873" s="227"/>
      <c r="UT873" s="227"/>
      <c r="UU873" s="227"/>
      <c r="UV873" s="227"/>
      <c r="UW873" s="227"/>
      <c r="UX873" s="227"/>
      <c r="UY873" s="227"/>
      <c r="UZ873" s="227"/>
      <c r="VA873" s="227"/>
      <c r="VB873" s="227"/>
      <c r="VC873" s="227"/>
      <c r="VD873" s="227"/>
      <c r="VE873" s="227"/>
      <c r="VF873" s="227"/>
      <c r="VG873" s="227"/>
      <c r="VH873" s="227"/>
      <c r="VI873" s="227"/>
      <c r="VJ873" s="227"/>
      <c r="VK873" s="227"/>
      <c r="VL873" s="227"/>
      <c r="VM873" s="227"/>
      <c r="VN873" s="227"/>
      <c r="VO873" s="227"/>
      <c r="VP873" s="227"/>
      <c r="VQ873" s="227"/>
      <c r="VR873" s="227"/>
      <c r="VS873" s="227"/>
      <c r="VT873" s="227"/>
      <c r="VU873" s="227"/>
      <c r="VV873" s="227"/>
      <c r="VW873" s="227"/>
      <c r="VX873" s="227"/>
      <c r="VY873" s="227"/>
      <c r="VZ873" s="227"/>
      <c r="WA873" s="227"/>
      <c r="WB873" s="227"/>
      <c r="WC873" s="227"/>
      <c r="WD873" s="227"/>
      <c r="WE873" s="227"/>
      <c r="WF873" s="227"/>
      <c r="WG873" s="227"/>
      <c r="WH873" s="227"/>
      <c r="WI873" s="227"/>
      <c r="WJ873" s="227"/>
      <c r="WK873" s="227"/>
      <c r="WL873" s="227"/>
      <c r="WM873" s="227"/>
      <c r="WN873" s="227"/>
      <c r="WO873" s="227"/>
      <c r="WP873" s="227"/>
      <c r="WQ873" s="227"/>
      <c r="WR873" s="227"/>
      <c r="WS873" s="227"/>
      <c r="WT873" s="227"/>
      <c r="WU873" s="227"/>
      <c r="WV873" s="227"/>
      <c r="WW873" s="227"/>
      <c r="WX873" s="227"/>
      <c r="WY873" s="227"/>
      <c r="WZ873" s="227"/>
      <c r="XA873" s="227"/>
      <c r="XB873" s="227"/>
      <c r="XC873" s="227"/>
      <c r="XD873" s="227"/>
      <c r="XE873" s="227"/>
      <c r="XF873" s="227"/>
      <c r="XG873" s="227"/>
      <c r="XH873" s="227"/>
      <c r="XI873" s="227"/>
      <c r="XJ873" s="227"/>
      <c r="XK873" s="227"/>
      <c r="XL873" s="227"/>
      <c r="XM873" s="227"/>
      <c r="XN873" s="227"/>
      <c r="XO873" s="227"/>
      <c r="XP873" s="227"/>
      <c r="XQ873" s="227"/>
      <c r="XR873" s="227"/>
      <c r="XS873" s="227"/>
      <c r="XT873" s="227"/>
      <c r="XU873" s="227"/>
      <c r="XV873" s="227"/>
      <c r="XW873" s="227"/>
      <c r="XX873" s="227"/>
      <c r="XY873" s="227"/>
      <c r="XZ873" s="227"/>
      <c r="YA873" s="227"/>
      <c r="YB873" s="227"/>
      <c r="YC873" s="227"/>
      <c r="YD873" s="227"/>
      <c r="YE873" s="227"/>
      <c r="YF873" s="227"/>
      <c r="YG873" s="227"/>
      <c r="YH873" s="227"/>
      <c r="YI873" s="227"/>
      <c r="YJ873" s="227"/>
      <c r="YK873" s="227"/>
      <c r="YL873" s="227"/>
      <c r="YM873" s="227"/>
      <c r="YN873" s="227"/>
      <c r="YO873" s="227"/>
      <c r="YP873" s="227"/>
      <c r="YQ873" s="227"/>
      <c r="YR873" s="227"/>
      <c r="YS873" s="227"/>
      <c r="YT873" s="227"/>
      <c r="YU873" s="227"/>
      <c r="YV873" s="227"/>
      <c r="YW873" s="227"/>
      <c r="YX873" s="227"/>
      <c r="YY873" s="227"/>
      <c r="YZ873" s="227"/>
      <c r="ZA873" s="227"/>
      <c r="ZB873" s="227"/>
      <c r="ZC873" s="227"/>
      <c r="ZD873" s="227"/>
      <c r="ZE873" s="227"/>
      <c r="ZF873" s="227"/>
      <c r="ZG873" s="227"/>
      <c r="ZH873" s="227"/>
      <c r="ZI873" s="227"/>
      <c r="ZJ873" s="227"/>
      <c r="ZK873" s="227"/>
      <c r="ZL873" s="227"/>
      <c r="ZM873" s="227"/>
      <c r="ZN873" s="227"/>
      <c r="ZO873" s="227"/>
      <c r="ZP873" s="227"/>
      <c r="ZQ873" s="227"/>
      <c r="ZR873" s="227"/>
      <c r="ZS873" s="227"/>
      <c r="ZT873" s="227"/>
      <c r="ZU873" s="227"/>
      <c r="ZV873" s="227"/>
      <c r="ZW873" s="227"/>
      <c r="ZX873" s="227"/>
      <c r="ZY873" s="227"/>
      <c r="ZZ873" s="227"/>
      <c r="AAA873" s="227"/>
      <c r="AAB873" s="227"/>
      <c r="AAC873" s="227"/>
      <c r="AAD873" s="227"/>
      <c r="AAE873" s="227"/>
      <c r="AAF873" s="227"/>
      <c r="AAG873" s="227"/>
      <c r="AAH873" s="227"/>
      <c r="AAI873" s="227"/>
      <c r="AAJ873" s="227"/>
      <c r="AAK873" s="227"/>
      <c r="AAL873" s="227"/>
      <c r="AAM873" s="227"/>
      <c r="AAN873" s="227"/>
      <c r="AAO873" s="227"/>
      <c r="AAP873" s="227"/>
      <c r="AAQ873" s="227"/>
      <c r="AAR873" s="227"/>
      <c r="AAS873" s="227"/>
      <c r="AAT873" s="227"/>
      <c r="AAU873" s="227"/>
      <c r="AAV873" s="227"/>
      <c r="AAW873" s="227"/>
      <c r="AAX873" s="227"/>
      <c r="AAY873" s="227"/>
      <c r="AAZ873" s="227"/>
      <c r="ABA873" s="227"/>
      <c r="ABB873" s="227"/>
      <c r="ABC873" s="227"/>
      <c r="ABD873" s="227"/>
      <c r="ABE873" s="227"/>
      <c r="ABF873" s="227"/>
      <c r="ABG873" s="227"/>
      <c r="ABH873" s="227"/>
      <c r="ABI873" s="227"/>
      <c r="ABJ873" s="227"/>
      <c r="ABK873" s="227"/>
      <c r="ABL873" s="227"/>
      <c r="ABM873" s="227"/>
      <c r="ABN873" s="227"/>
      <c r="ABO873" s="227"/>
      <c r="ABP873" s="227"/>
      <c r="ABQ873" s="227"/>
      <c r="ABR873" s="227"/>
      <c r="ABS873" s="227"/>
      <c r="ABT873" s="227"/>
      <c r="ABU873" s="227"/>
      <c r="ABV873" s="227"/>
      <c r="ABW873" s="227"/>
      <c r="ABX873" s="227"/>
      <c r="ABY873" s="227"/>
      <c r="ABZ873" s="227"/>
      <c r="ACA873" s="227"/>
      <c r="ACB873" s="227"/>
      <c r="ACC873" s="227"/>
      <c r="ACD873" s="227"/>
      <c r="ACE873" s="227"/>
      <c r="ACF873" s="227"/>
      <c r="ACG873" s="227"/>
      <c r="ACH873" s="227"/>
      <c r="ACI873" s="227"/>
      <c r="ACJ873" s="227"/>
      <c r="ACK873" s="227"/>
      <c r="ACL873" s="227"/>
      <c r="ACM873" s="227"/>
      <c r="ACN873" s="227"/>
      <c r="ACO873" s="227"/>
      <c r="ACP873" s="227"/>
      <c r="ACQ873" s="227"/>
      <c r="ACR873" s="227"/>
      <c r="ACS873" s="227"/>
      <c r="ACT873" s="227"/>
      <c r="ACU873" s="227"/>
      <c r="ACV873" s="227"/>
      <c r="ACW873" s="227"/>
      <c r="ACX873" s="227"/>
      <c r="ACY873" s="227"/>
      <c r="ACZ873" s="227"/>
      <c r="ADA873" s="227"/>
      <c r="ADB873" s="227"/>
      <c r="ADC873" s="227"/>
      <c r="ADD873" s="227"/>
      <c r="ADE873" s="227"/>
      <c r="ADF873" s="227"/>
      <c r="ADG873" s="227"/>
      <c r="ADH873" s="227"/>
      <c r="ADI873" s="227"/>
      <c r="ADJ873" s="227"/>
      <c r="ADK873" s="227"/>
      <c r="ADL873" s="227"/>
      <c r="ADM873" s="227"/>
      <c r="ADN873" s="227"/>
      <c r="ADO873" s="227"/>
      <c r="ADP873" s="227"/>
      <c r="ADQ873" s="227"/>
      <c r="ADR873" s="227"/>
      <c r="ADS873" s="227"/>
      <c r="ADT873" s="227"/>
      <c r="ADU873" s="227"/>
      <c r="ADV873" s="227"/>
      <c r="ADW873" s="227"/>
      <c r="ADX873" s="227"/>
      <c r="ADY873" s="227"/>
      <c r="ADZ873" s="227"/>
      <c r="AEA873" s="227"/>
      <c r="AEB873" s="227"/>
      <c r="AEC873" s="227"/>
      <c r="AED873" s="227"/>
      <c r="AEE873" s="227"/>
      <c r="AEF873" s="227"/>
      <c r="AEG873" s="227"/>
      <c r="AEH873" s="227"/>
      <c r="AEI873" s="227"/>
      <c r="AEJ873" s="227"/>
      <c r="AEK873" s="227"/>
      <c r="AEL873" s="227"/>
      <c r="AEM873" s="227"/>
      <c r="AEN873" s="227"/>
      <c r="AEO873" s="227"/>
      <c r="AEP873" s="227"/>
      <c r="AEQ873" s="227"/>
      <c r="AER873" s="227"/>
      <c r="AES873" s="227"/>
      <c r="AET873" s="227"/>
      <c r="AEU873" s="227"/>
      <c r="AEV873" s="227"/>
      <c r="AEW873" s="227"/>
      <c r="AEX873" s="227"/>
      <c r="AEY873" s="227"/>
      <c r="AEZ873" s="227"/>
      <c r="AFA873" s="227"/>
      <c r="AFB873" s="227"/>
      <c r="AFC873" s="227"/>
      <c r="AFD873" s="227"/>
      <c r="AFE873" s="227"/>
      <c r="AFF873" s="227"/>
      <c r="AFG873" s="227"/>
      <c r="AFH873" s="227"/>
      <c r="AFI873" s="227"/>
      <c r="AFJ873" s="227"/>
      <c r="AFK873" s="227"/>
      <c r="AFL873" s="227"/>
      <c r="AFM873" s="227"/>
      <c r="AFN873" s="227"/>
      <c r="AFO873" s="227"/>
      <c r="AFP873" s="227"/>
      <c r="AFQ873" s="227"/>
      <c r="AFR873" s="227"/>
      <c r="AFS873" s="227"/>
      <c r="AFT873" s="227"/>
      <c r="AFU873" s="227"/>
      <c r="AFV873" s="227"/>
      <c r="AFW873" s="227"/>
      <c r="AFX873" s="227"/>
      <c r="AFY873" s="227"/>
      <c r="AFZ873" s="227"/>
      <c r="AGA873" s="227"/>
      <c r="AGB873" s="227"/>
      <c r="AGC873" s="227"/>
      <c r="AGD873" s="227"/>
      <c r="AGE873" s="227"/>
      <c r="AGF873" s="227"/>
      <c r="AGG873" s="227"/>
      <c r="AGH873" s="227"/>
      <c r="AGI873" s="227"/>
      <c r="AGJ873" s="227"/>
      <c r="AGK873" s="227"/>
      <c r="AGL873" s="227"/>
      <c r="AGM873" s="227"/>
      <c r="AGN873" s="227"/>
      <c r="AGO873" s="227"/>
      <c r="AGP873" s="227"/>
      <c r="AGQ873" s="227"/>
      <c r="AGR873" s="227"/>
      <c r="AGS873" s="227"/>
      <c r="AGT873" s="227"/>
      <c r="AGU873" s="227"/>
      <c r="AGV873" s="227"/>
      <c r="AGW873" s="227"/>
      <c r="AGX873" s="227"/>
      <c r="AGY873" s="227"/>
      <c r="AGZ873" s="227"/>
      <c r="AHA873" s="227"/>
      <c r="AHB873" s="227"/>
      <c r="AHC873" s="227"/>
      <c r="AHD873" s="227"/>
      <c r="AHE873" s="227"/>
      <c r="AHF873" s="227"/>
      <c r="AHG873" s="227"/>
      <c r="AHH873" s="227"/>
      <c r="AHI873" s="227"/>
      <c r="AHJ873" s="227"/>
      <c r="AHK873" s="227"/>
      <c r="AHL873" s="227"/>
      <c r="AHM873" s="227"/>
      <c r="AHN873" s="227"/>
      <c r="AHO873" s="227"/>
      <c r="AHP873" s="227"/>
      <c r="AHQ873" s="227"/>
      <c r="AHR873" s="227"/>
      <c r="AHS873" s="227"/>
      <c r="AHT873" s="227"/>
      <c r="AHU873" s="227"/>
      <c r="AHV873" s="227"/>
      <c r="AHW873" s="227"/>
      <c r="AHX873" s="227"/>
      <c r="AHY873" s="227"/>
      <c r="AHZ873" s="227"/>
      <c r="AIA873" s="227"/>
      <c r="AIB873" s="227"/>
      <c r="AIC873" s="227"/>
      <c r="AID873" s="227"/>
      <c r="AIE873" s="227"/>
      <c r="AIF873" s="227"/>
      <c r="AIG873" s="227"/>
      <c r="AIH873" s="227"/>
      <c r="AII873" s="227"/>
      <c r="AIJ873" s="227"/>
      <c r="AIK873" s="227"/>
      <c r="AIL873" s="227"/>
      <c r="AIM873" s="227"/>
      <c r="AIN873" s="227"/>
      <c r="AIO873" s="227"/>
      <c r="AIP873" s="227"/>
      <c r="AIQ873" s="227"/>
      <c r="AIR873" s="227"/>
      <c r="AIS873" s="227"/>
      <c r="AIT873" s="227"/>
      <c r="AIU873" s="227"/>
      <c r="AIV873" s="227"/>
      <c r="AIW873" s="227"/>
      <c r="AIX873" s="227"/>
      <c r="AIY873" s="227"/>
      <c r="AIZ873" s="227"/>
      <c r="AJA873" s="227"/>
      <c r="AJB873" s="227"/>
      <c r="AJC873" s="227"/>
      <c r="AJD873" s="227"/>
      <c r="AJE873" s="227"/>
      <c r="AJF873" s="227"/>
      <c r="AJG873" s="227"/>
      <c r="AJH873" s="227"/>
      <c r="AJI873" s="227"/>
      <c r="AJJ873" s="227"/>
      <c r="AJK873" s="227"/>
      <c r="AJL873" s="227"/>
      <c r="AJM873" s="227"/>
      <c r="AJN873" s="227"/>
      <c r="AJO873" s="227"/>
      <c r="AJP873" s="227"/>
      <c r="AJQ873" s="227"/>
      <c r="AJR873" s="227"/>
      <c r="AJS873" s="227"/>
      <c r="AJT873" s="227"/>
      <c r="AJU873" s="227"/>
      <c r="AJV873" s="227"/>
      <c r="AJW873" s="227"/>
      <c r="AJX873" s="227"/>
      <c r="AJY873" s="227"/>
      <c r="AJZ873" s="227"/>
      <c r="AKA873" s="227"/>
      <c r="AKB873" s="227"/>
      <c r="AKC873" s="227"/>
      <c r="AKD873" s="227"/>
      <c r="AKE873" s="227"/>
      <c r="AKF873" s="227"/>
      <c r="AKG873" s="227"/>
      <c r="AKH873" s="227"/>
      <c r="AKI873" s="227"/>
      <c r="AKJ873" s="227"/>
      <c r="AKK873" s="227"/>
      <c r="AKL873" s="227"/>
      <c r="AKM873" s="227"/>
      <c r="AKN873" s="227"/>
      <c r="AKO873" s="227"/>
      <c r="AKP873" s="227"/>
      <c r="AKQ873" s="227"/>
      <c r="AKR873" s="227"/>
      <c r="AKS873" s="227"/>
      <c r="AKT873" s="227"/>
      <c r="AKU873" s="227"/>
      <c r="AKV873" s="227"/>
      <c r="AKW873" s="227"/>
      <c r="AKX873" s="227"/>
      <c r="AKY873" s="227"/>
      <c r="AKZ873" s="227"/>
      <c r="ALA873" s="227"/>
      <c r="ALB873" s="227"/>
      <c r="ALC873" s="227"/>
      <c r="ALD873" s="227"/>
      <c r="ALE873" s="227"/>
      <c r="ALF873" s="227"/>
      <c r="ALG873" s="227"/>
      <c r="ALH873" s="227"/>
      <c r="ALI873" s="227"/>
      <c r="ALJ873" s="227"/>
      <c r="ALK873" s="227"/>
      <c r="ALL873" s="227"/>
      <c r="ALM873" s="227"/>
      <c r="ALN873" s="227"/>
      <c r="ALO873" s="227"/>
      <c r="ALP873" s="227"/>
      <c r="ALQ873" s="227"/>
      <c r="ALR873" s="227"/>
      <c r="ALS873" s="227"/>
      <c r="ALT873" s="227"/>
      <c r="ALU873" s="227"/>
      <c r="ALV873" s="227"/>
      <c r="ALW873" s="227"/>
      <c r="ALX873" s="227"/>
      <c r="ALY873" s="227"/>
      <c r="ALZ873" s="227"/>
      <c r="AMA873" s="227"/>
      <c r="AMB873" s="227"/>
      <c r="AMC873" s="227"/>
      <c r="AMD873" s="227"/>
      <c r="AME873" s="227"/>
      <c r="AMF873" s="227"/>
      <c r="AMG873" s="227"/>
      <c r="AMH873" s="227"/>
      <c r="AMI873" s="227"/>
      <c r="AMJ873" s="227"/>
      <c r="AMK873" s="227"/>
      <c r="AML873" s="227"/>
      <c r="AMM873" s="227"/>
      <c r="AMN873" s="227"/>
      <c r="AMO873" s="227"/>
      <c r="AMP873" s="227"/>
      <c r="AMQ873" s="227"/>
      <c r="AMR873" s="227"/>
      <c r="AMS873" s="227"/>
      <c r="AMT873" s="227"/>
      <c r="AMU873" s="227"/>
      <c r="AMV873" s="227"/>
      <c r="AMW873" s="227"/>
      <c r="AMX873" s="227"/>
    </row>
    <row r="874" spans="1:1038" ht="18" customHeight="1">
      <c r="A874" s="223" t="s">
        <v>2392</v>
      </c>
      <c r="B874" s="224" t="s">
        <v>1647</v>
      </c>
      <c r="D874" s="225" t="s">
        <v>1279</v>
      </c>
      <c r="E874" s="126">
        <v>103</v>
      </c>
      <c r="F874" s="126">
        <v>2</v>
      </c>
      <c r="G874" s="196" t="str">
        <f t="shared" ref="G874" si="635">E874&amp;"-"&amp;F874</f>
        <v>103-2</v>
      </c>
      <c r="H874" s="126">
        <v>0</v>
      </c>
      <c r="I874" s="126">
        <v>20.5</v>
      </c>
      <c r="J874" s="203">
        <f t="shared" ref="J874:J875" si="636">IF(H874=0, 1, 0)</f>
        <v>1</v>
      </c>
      <c r="K874" s="644" t="b">
        <f>IF(J875=1,IF(((VLOOKUP($G874,[4]Depth_Lookup!$A$3:$J$550,9,FALSE))-(I874/100))=0,"Good",IF(((VLOOKUP($G874,[4]Depth_Lookup!$A$3:$J$550,9,FALSE))-(I874/100))&gt;0,"Too Short","Too Long")))</f>
        <v>0</v>
      </c>
      <c r="L874" s="171">
        <f>(VLOOKUP($G874,Depth_Lookup!$A$3:$J$410,10,FALSE))+(H874/100)</f>
        <v>270.54500000000002</v>
      </c>
      <c r="M874" s="171">
        <f>(VLOOKUP($G874,Depth_Lookup!$A$3:$J$410,10,FALSE))+(I874/100)</f>
        <v>270.75</v>
      </c>
      <c r="N874" s="127" t="s">
        <v>2406</v>
      </c>
      <c r="O874" s="126">
        <v>1</v>
      </c>
      <c r="P874" s="126" t="s">
        <v>853</v>
      </c>
      <c r="Q874" s="126" t="s">
        <v>125</v>
      </c>
      <c r="R874" s="196" t="str">
        <f t="shared" ref="R874" si="637">P874&amp;""&amp;Q874</f>
        <v>SerpentinizedHarzburgite</v>
      </c>
      <c r="S874" s="126" t="s">
        <v>700</v>
      </c>
      <c r="T874" s="126" t="s">
        <v>700</v>
      </c>
      <c r="W874" s="126" t="s">
        <v>2393</v>
      </c>
      <c r="X874" s="202">
        <f>VLOOKUP(W874,[4]definitions_list_lookup!$A$13:$B$19,2,0)</f>
        <v>5</v>
      </c>
      <c r="Y874" s="126" t="s">
        <v>90</v>
      </c>
      <c r="Z874" s="126" t="s">
        <v>91</v>
      </c>
      <c r="AF874" s="196" t="e">
        <f>VLOOKUP(AE874,[4]definitions_list_mag!$V$12:$W$15,2,0)</f>
        <v>#N/A</v>
      </c>
      <c r="AI874" s="130">
        <f t="shared" ref="AI874" si="638">100-(AO874+AU874+BA874+BM874)</f>
        <v>71</v>
      </c>
      <c r="AO874" s="130"/>
      <c r="AU874" s="130">
        <v>3</v>
      </c>
      <c r="AV874" s="126">
        <v>2</v>
      </c>
      <c r="AW874" s="126">
        <v>1</v>
      </c>
      <c r="AX874" s="126" t="s">
        <v>110</v>
      </c>
      <c r="AY874" s="126" t="s">
        <v>103</v>
      </c>
      <c r="BA874" s="130">
        <v>25</v>
      </c>
      <c r="BB874" s="126">
        <v>7</v>
      </c>
      <c r="BC874" s="126">
        <v>3</v>
      </c>
      <c r="BD874" s="126" t="s">
        <v>118</v>
      </c>
      <c r="BE874" s="126" t="s">
        <v>103</v>
      </c>
      <c r="BG874" s="130"/>
      <c r="BM874" s="130">
        <v>1</v>
      </c>
      <c r="BN874" s="126">
        <v>1</v>
      </c>
      <c r="BO874" s="126">
        <v>0.5</v>
      </c>
      <c r="BY874" s="130"/>
      <c r="CF874" s="213">
        <f t="shared" ref="CF874" si="639">AI874+AO874+BA874+AU874+BG874+BM874+BY874</f>
        <v>100</v>
      </c>
      <c r="CG874" s="131"/>
      <c r="CH874" s="132" t="s">
        <v>2404</v>
      </c>
      <c r="CI874" s="132">
        <v>85</v>
      </c>
      <c r="CJ874" s="132" t="s">
        <v>514</v>
      </c>
      <c r="CK874" s="133"/>
      <c r="CL874" s="134"/>
      <c r="CM874" s="134"/>
      <c r="CN874" s="134"/>
      <c r="CO874" s="134"/>
      <c r="CP874" s="134"/>
      <c r="CQ874" s="134"/>
      <c r="CR874" s="134"/>
      <c r="CS874" s="134"/>
      <c r="CT874" s="134"/>
      <c r="CU874" s="134"/>
      <c r="CV874" s="134"/>
      <c r="CW874" s="134"/>
      <c r="CX874" s="134"/>
      <c r="CY874" s="134"/>
      <c r="CZ874" s="134"/>
      <c r="DA874" s="134"/>
      <c r="DB874" s="134">
        <v>80</v>
      </c>
      <c r="DC874" s="130">
        <v>20</v>
      </c>
      <c r="DD874" s="134"/>
      <c r="DE874" s="134"/>
      <c r="DF874" s="134"/>
      <c r="DG874" s="134"/>
      <c r="DH874" s="134"/>
      <c r="DI874" s="134"/>
      <c r="DJ874" s="134"/>
      <c r="DK874" s="207">
        <f t="shared" ref="DK874" si="640">SUM(CL874:DJ874)</f>
        <v>100</v>
      </c>
      <c r="DL874" s="131"/>
      <c r="DM874" s="134"/>
      <c r="DN874" s="134"/>
      <c r="DO874" s="136"/>
      <c r="DQ874" s="131"/>
      <c r="DR874" s="136"/>
      <c r="DS874" s="131"/>
      <c r="DT874" s="138" t="s">
        <v>2397</v>
      </c>
      <c r="DW874" s="214" t="e">
        <f>VLOOKUP(P874,[4]definitions_list_lookup!$K$30:$L$54,2,0)</f>
        <v>#N/A</v>
      </c>
      <c r="DX874" s="155" t="s">
        <v>1405</v>
      </c>
      <c r="DY874" s="139" t="s">
        <v>1437</v>
      </c>
      <c r="DZ874"/>
      <c r="EA874" s="104"/>
      <c r="ED874" s="229" t="s">
        <v>2517</v>
      </c>
      <c r="EE874" s="140"/>
      <c r="EG874" s="140"/>
      <c r="EI874" s="218"/>
      <c r="EJ874" s="143"/>
      <c r="EK874" s="221"/>
      <c r="EM874" s="109"/>
      <c r="EN874" s="109"/>
      <c r="EZ874" s="192" t="e">
        <f t="shared" si="574"/>
        <v>#DIV/0!</v>
      </c>
      <c r="FA874" s="192" t="e">
        <f t="shared" si="575"/>
        <v>#DIV/0!</v>
      </c>
      <c r="FB874" s="192" t="e">
        <f t="shared" si="576"/>
        <v>#DIV/0!</v>
      </c>
      <c r="FC874" s="192" t="e">
        <f t="shared" si="577"/>
        <v>#DIV/0!</v>
      </c>
      <c r="FD874" s="192" t="e">
        <f t="shared" si="578"/>
        <v>#DIV/0!</v>
      </c>
      <c r="FE874" s="193" t="e">
        <f t="shared" si="579"/>
        <v>#DIV/0!</v>
      </c>
      <c r="FF874" s="194" t="e">
        <f t="shared" si="580"/>
        <v>#DIV/0!</v>
      </c>
      <c r="FI874" s="778">
        <f t="shared" si="582"/>
        <v>0</v>
      </c>
      <c r="FJ874" s="779" t="e">
        <f t="shared" si="583"/>
        <v>#DIV/0!</v>
      </c>
      <c r="FK874" s="779" t="e">
        <f t="shared" si="584"/>
        <v>#DIV/0!</v>
      </c>
      <c r="FL874" s="780" t="e">
        <f t="shared" si="585"/>
        <v>#DIV/0!</v>
      </c>
      <c r="FM874" s="169" t="e">
        <f t="shared" si="586"/>
        <v>#DIV/0!</v>
      </c>
      <c r="FN874" s="783" t="e">
        <f t="shared" si="587"/>
        <v>#DIV/0!</v>
      </c>
    </row>
    <row r="875" spans="1:1038" s="398" customFormat="1" ht="18" customHeight="1">
      <c r="A875" s="223"/>
      <c r="B875" s="543"/>
      <c r="C875" s="226"/>
      <c r="D875" s="225"/>
      <c r="E875" s="126">
        <v>103</v>
      </c>
      <c r="F875" s="126">
        <v>2</v>
      </c>
      <c r="G875" s="196" t="str">
        <f t="shared" ref="G875" si="641">E875&amp;"-"&amp;F875</f>
        <v>103-2</v>
      </c>
      <c r="H875" s="226">
        <v>20.5</v>
      </c>
      <c r="I875" s="226">
        <v>21</v>
      </c>
      <c r="J875" s="544">
        <f t="shared" si="636"/>
        <v>0</v>
      </c>
      <c r="K875" s="545"/>
      <c r="L875" s="171">
        <f>(VLOOKUP($G875,Depth_Lookup!$A$3:$J$410,10,FALSE))+(H875/100)</f>
        <v>270.75</v>
      </c>
      <c r="M875" s="171">
        <f>(VLOOKUP($G875,Depth_Lookup!$A$3:$J$410,10,FALSE))+(I875/100)</f>
        <v>270.755</v>
      </c>
      <c r="N875" s="232"/>
      <c r="O875" s="226"/>
      <c r="P875" s="226"/>
      <c r="Q875" s="226"/>
      <c r="R875" s="391" t="s">
        <v>2380</v>
      </c>
      <c r="S875" s="226"/>
      <c r="T875" s="226"/>
      <c r="U875" s="226"/>
      <c r="V875" s="226"/>
      <c r="W875" s="226"/>
      <c r="X875" s="392"/>
      <c r="Y875" s="226"/>
      <c r="Z875" s="226"/>
      <c r="AA875" s="226"/>
      <c r="AB875" s="226"/>
      <c r="AC875" s="226"/>
      <c r="AD875" s="226"/>
      <c r="AE875" s="393"/>
      <c r="AF875" s="391"/>
      <c r="AG875" s="394"/>
      <c r="AH875" s="226"/>
      <c r="AI875" s="257"/>
      <c r="AJ875" s="226"/>
      <c r="AK875" s="226"/>
      <c r="AL875" s="226"/>
      <c r="AM875" s="226"/>
      <c r="AN875" s="226"/>
      <c r="AO875" s="257"/>
      <c r="AP875" s="226"/>
      <c r="AQ875" s="226"/>
      <c r="AR875" s="226"/>
      <c r="AS875" s="226"/>
      <c r="AT875" s="226"/>
      <c r="AU875" s="257"/>
      <c r="AV875" s="226"/>
      <c r="AW875" s="226"/>
      <c r="AX875" s="226"/>
      <c r="AY875" s="226"/>
      <c r="AZ875" s="226"/>
      <c r="BA875" s="257"/>
      <c r="BB875" s="226"/>
      <c r="BC875" s="226"/>
      <c r="BD875" s="226"/>
      <c r="BE875" s="226"/>
      <c r="BF875" s="226"/>
      <c r="BG875" s="257"/>
      <c r="BH875" s="226"/>
      <c r="BI875" s="226"/>
      <c r="BJ875" s="226"/>
      <c r="BK875" s="226"/>
      <c r="BL875" s="226"/>
      <c r="BM875" s="257"/>
      <c r="BN875" s="226"/>
      <c r="BO875" s="226"/>
      <c r="BP875" s="226"/>
      <c r="BQ875" s="226"/>
      <c r="BR875" s="226"/>
      <c r="BS875" s="226"/>
      <c r="BT875" s="226"/>
      <c r="BU875" s="226"/>
      <c r="BV875" s="226"/>
      <c r="BW875" s="226"/>
      <c r="BX875" s="226"/>
      <c r="BY875" s="257"/>
      <c r="BZ875" s="226"/>
      <c r="CA875" s="226"/>
      <c r="CB875" s="226"/>
      <c r="CC875" s="226"/>
      <c r="CD875" s="226"/>
      <c r="CE875" s="226"/>
      <c r="CF875" s="399"/>
      <c r="CG875" s="259"/>
      <c r="CH875" s="150"/>
      <c r="CI875" s="150"/>
      <c r="CJ875" s="150"/>
      <c r="CK875" s="158"/>
      <c r="CL875" s="395"/>
      <c r="CM875" s="395"/>
      <c r="CN875" s="395"/>
      <c r="CO875" s="395"/>
      <c r="CP875" s="395"/>
      <c r="CQ875" s="395"/>
      <c r="CR875" s="395"/>
      <c r="CS875" s="395"/>
      <c r="CT875" s="395"/>
      <c r="CU875" s="395"/>
      <c r="CV875" s="395"/>
      <c r="CW875" s="395"/>
      <c r="CX875" s="395"/>
      <c r="CY875" s="395"/>
      <c r="CZ875" s="395"/>
      <c r="DA875" s="395"/>
      <c r="DB875" s="395"/>
      <c r="DC875" s="257"/>
      <c r="DD875" s="395"/>
      <c r="DE875" s="395"/>
      <c r="DF875" s="395"/>
      <c r="DG875" s="395"/>
      <c r="DH875" s="395"/>
      <c r="DI875" s="395"/>
      <c r="DJ875" s="395"/>
      <c r="DK875" s="396"/>
      <c r="DL875" s="259"/>
      <c r="DM875" s="395"/>
      <c r="DN875" s="395"/>
      <c r="DO875" s="397"/>
      <c r="DQ875" s="259"/>
      <c r="DR875" s="397"/>
      <c r="DS875" s="259"/>
      <c r="DT875" s="263"/>
      <c r="DU875" s="256"/>
      <c r="DV875" s="256"/>
      <c r="DW875" s="400"/>
      <c r="DX875" s="155"/>
      <c r="DY875" s="155"/>
      <c r="DZ875" s="546"/>
      <c r="EA875" s="104"/>
      <c r="EB875" s="256"/>
      <c r="EC875" s="104"/>
      <c r="ED875" s="229" t="s">
        <v>2517</v>
      </c>
      <c r="EE875" s="401"/>
      <c r="EF875" s="402"/>
      <c r="EG875" s="401"/>
      <c r="EH875" s="403"/>
      <c r="EI875" s="404"/>
      <c r="EJ875" s="405"/>
      <c r="EK875" s="406"/>
      <c r="EL875" s="401"/>
      <c r="EM875" s="403"/>
      <c r="EN875" s="403" t="s">
        <v>1448</v>
      </c>
      <c r="EO875" s="407">
        <v>0.5</v>
      </c>
      <c r="EP875" s="407"/>
      <c r="EQ875" s="407"/>
      <c r="ER875" s="407"/>
      <c r="ES875" s="407"/>
      <c r="ET875" s="407"/>
      <c r="EU875" s="407"/>
      <c r="EV875" s="408">
        <v>2</v>
      </c>
      <c r="EW875" s="408">
        <v>270</v>
      </c>
      <c r="EX875" s="408">
        <v>24</v>
      </c>
      <c r="EY875" s="408">
        <v>0</v>
      </c>
      <c r="EZ875" s="192">
        <f t="shared" si="574"/>
        <v>175.51528238288404</v>
      </c>
      <c r="FA875" s="192">
        <f t="shared" si="575"/>
        <v>175.51528238288404</v>
      </c>
      <c r="FB875" s="192">
        <f t="shared" si="576"/>
        <v>65.934649297607891</v>
      </c>
      <c r="FC875" s="192">
        <f t="shared" si="577"/>
        <v>265.51528238288404</v>
      </c>
      <c r="FD875" s="192">
        <f t="shared" si="578"/>
        <v>24.065350702392109</v>
      </c>
      <c r="FE875" s="193">
        <f t="shared" si="579"/>
        <v>355.51528238288404</v>
      </c>
      <c r="FF875" s="194">
        <f t="shared" si="580"/>
        <v>24.065350702392109</v>
      </c>
      <c r="FG875" s="401"/>
      <c r="FH875" s="403"/>
      <c r="FI875" s="778">
        <f t="shared" si="582"/>
        <v>0.5</v>
      </c>
      <c r="FJ875" s="779">
        <f t="shared" si="583"/>
        <v>24.065350702392109</v>
      </c>
      <c r="FK875" s="779">
        <f t="shared" si="584"/>
        <v>65.934649297607891</v>
      </c>
      <c r="FL875" s="780">
        <f t="shared" si="585"/>
        <v>1.1507767213910243</v>
      </c>
      <c r="FM875" s="169">
        <f t="shared" si="586"/>
        <v>0.91308094582846056</v>
      </c>
      <c r="FN875" s="783">
        <f t="shared" si="587"/>
        <v>0.45654047291423028</v>
      </c>
      <c r="FO875" s="226"/>
      <c r="FP875" s="226"/>
      <c r="FQ875" s="226"/>
      <c r="FR875" s="226"/>
      <c r="FS875" s="226"/>
      <c r="FT875" s="226"/>
      <c r="FU875" s="226"/>
      <c r="FV875" s="226"/>
      <c r="FW875" s="226"/>
      <c r="FX875" s="226"/>
      <c r="FY875" s="226"/>
      <c r="FZ875" s="226"/>
      <c r="GA875" s="226"/>
      <c r="GB875" s="226"/>
      <c r="GC875" s="226"/>
      <c r="GD875" s="226"/>
      <c r="GE875" s="226"/>
      <c r="GF875" s="226"/>
      <c r="GG875" s="226"/>
      <c r="GH875" s="226"/>
      <c r="GI875" s="226"/>
      <c r="GJ875" s="226"/>
      <c r="GK875" s="226"/>
      <c r="GL875" s="226"/>
      <c r="GM875" s="226"/>
      <c r="GN875" s="226"/>
      <c r="GO875" s="226"/>
      <c r="GP875" s="226"/>
      <c r="GQ875" s="226"/>
      <c r="GR875" s="226"/>
      <c r="GS875" s="226"/>
      <c r="GT875" s="226"/>
      <c r="GU875" s="226"/>
      <c r="GV875" s="226"/>
      <c r="GW875" s="226"/>
      <c r="GX875" s="226"/>
      <c r="GY875" s="226"/>
      <c r="GZ875" s="226"/>
      <c r="HA875" s="226"/>
      <c r="HB875" s="226"/>
      <c r="HC875" s="226"/>
      <c r="HD875" s="226"/>
      <c r="HE875" s="226"/>
      <c r="HF875" s="226"/>
      <c r="HG875" s="226"/>
      <c r="HH875" s="226"/>
      <c r="HI875" s="226"/>
      <c r="HJ875" s="226"/>
      <c r="HK875" s="226"/>
      <c r="HL875" s="226"/>
      <c r="HM875" s="226"/>
      <c r="HN875" s="226"/>
      <c r="HO875" s="226"/>
      <c r="HP875" s="226"/>
      <c r="HQ875" s="226"/>
      <c r="HR875" s="226"/>
      <c r="HS875" s="226"/>
      <c r="HT875" s="226"/>
      <c r="HU875" s="226"/>
      <c r="HV875" s="226"/>
      <c r="HW875" s="226"/>
      <c r="HX875" s="226"/>
      <c r="HY875" s="226"/>
      <c r="HZ875" s="226"/>
      <c r="IA875" s="226"/>
      <c r="IB875" s="226"/>
      <c r="IC875" s="226"/>
      <c r="ID875" s="226"/>
      <c r="IE875" s="226"/>
      <c r="IF875" s="226"/>
      <c r="IG875" s="226"/>
      <c r="IH875" s="226"/>
      <c r="II875" s="226"/>
      <c r="IJ875" s="226"/>
      <c r="IK875" s="226"/>
      <c r="IL875" s="226"/>
      <c r="IM875" s="226"/>
      <c r="IN875" s="226"/>
      <c r="IO875" s="226"/>
      <c r="IP875" s="226"/>
      <c r="IQ875" s="226"/>
      <c r="IR875" s="226"/>
      <c r="IS875" s="226"/>
      <c r="IT875" s="226"/>
      <c r="IU875" s="226"/>
      <c r="IV875" s="226"/>
      <c r="IW875" s="226"/>
      <c r="IX875" s="226"/>
      <c r="IY875" s="226"/>
      <c r="IZ875" s="226"/>
      <c r="JA875" s="226"/>
      <c r="JB875" s="226"/>
      <c r="JC875" s="226"/>
      <c r="JD875" s="226"/>
      <c r="JE875" s="226"/>
      <c r="JF875" s="226"/>
      <c r="JG875" s="226"/>
      <c r="JH875" s="226"/>
      <c r="JI875" s="226"/>
      <c r="JJ875" s="226"/>
      <c r="JK875" s="226"/>
      <c r="JL875" s="226"/>
      <c r="JM875" s="226"/>
      <c r="JN875" s="226"/>
      <c r="JO875" s="226"/>
      <c r="JP875" s="226"/>
      <c r="JQ875" s="226"/>
      <c r="JR875" s="226"/>
      <c r="JS875" s="226"/>
      <c r="JT875" s="226"/>
      <c r="JU875" s="226"/>
      <c r="JV875" s="226"/>
      <c r="JW875" s="226"/>
      <c r="JX875" s="226"/>
      <c r="JY875" s="226"/>
      <c r="JZ875" s="226"/>
      <c r="KA875" s="226"/>
      <c r="KB875" s="226"/>
      <c r="KC875" s="226"/>
      <c r="KD875" s="226"/>
      <c r="KE875" s="226"/>
      <c r="KF875" s="226"/>
      <c r="KG875" s="226"/>
      <c r="KH875" s="226"/>
      <c r="KI875" s="226"/>
      <c r="KJ875" s="226"/>
      <c r="KK875" s="226"/>
      <c r="KL875" s="226"/>
      <c r="KM875" s="226"/>
      <c r="KN875" s="226"/>
      <c r="KO875" s="226"/>
      <c r="KP875" s="226"/>
      <c r="KQ875" s="226"/>
      <c r="KR875" s="226"/>
      <c r="KS875" s="226"/>
      <c r="KT875" s="226"/>
      <c r="KU875" s="226"/>
      <c r="KV875" s="226"/>
      <c r="KW875" s="226"/>
      <c r="KX875" s="226"/>
      <c r="KY875" s="226"/>
      <c r="KZ875" s="226"/>
      <c r="LA875" s="226"/>
      <c r="LB875" s="226"/>
      <c r="LC875" s="226"/>
      <c r="LD875" s="226"/>
      <c r="LE875" s="226"/>
      <c r="LF875" s="226"/>
      <c r="LG875" s="226"/>
      <c r="LH875" s="226"/>
      <c r="LI875" s="226"/>
      <c r="LJ875" s="226"/>
      <c r="LK875" s="226"/>
      <c r="LL875" s="226"/>
      <c r="LM875" s="226"/>
      <c r="LN875" s="226"/>
      <c r="LO875" s="226"/>
      <c r="LP875" s="226"/>
      <c r="LQ875" s="226"/>
      <c r="LR875" s="226"/>
      <c r="LS875" s="226"/>
      <c r="LT875" s="226"/>
      <c r="LU875" s="226"/>
      <c r="LV875" s="226"/>
      <c r="LW875" s="226"/>
      <c r="LX875" s="226"/>
      <c r="LY875" s="226"/>
      <c r="LZ875" s="226"/>
      <c r="MA875" s="226"/>
      <c r="MB875" s="226"/>
      <c r="MC875" s="226"/>
      <c r="MD875" s="226"/>
      <c r="ME875" s="226"/>
      <c r="MF875" s="226"/>
      <c r="MG875" s="226"/>
      <c r="MH875" s="226"/>
      <c r="MI875" s="226"/>
      <c r="MJ875" s="226"/>
      <c r="MK875" s="226"/>
      <c r="ML875" s="226"/>
      <c r="MM875" s="226"/>
      <c r="MN875" s="226"/>
      <c r="MO875" s="226"/>
      <c r="MP875" s="226"/>
      <c r="MQ875" s="226"/>
      <c r="MR875" s="226"/>
      <c r="MS875" s="226"/>
      <c r="MT875" s="226"/>
      <c r="MU875" s="226"/>
      <c r="MV875" s="226"/>
      <c r="MW875" s="226"/>
      <c r="MX875" s="226"/>
      <c r="MY875" s="226"/>
      <c r="MZ875" s="226"/>
      <c r="NA875" s="226"/>
      <c r="NB875" s="226"/>
      <c r="NC875" s="226"/>
      <c r="ND875" s="226"/>
      <c r="NE875" s="226"/>
      <c r="NF875" s="226"/>
      <c r="NG875" s="226"/>
      <c r="NH875" s="226"/>
      <c r="NI875" s="226"/>
      <c r="NJ875" s="226"/>
      <c r="NK875" s="226"/>
      <c r="NL875" s="226"/>
      <c r="NM875" s="226"/>
      <c r="NN875" s="226"/>
      <c r="NO875" s="226"/>
      <c r="NP875" s="226"/>
      <c r="NQ875" s="226"/>
      <c r="NR875" s="226"/>
      <c r="NS875" s="226"/>
      <c r="NT875" s="226"/>
      <c r="NU875" s="226"/>
      <c r="NV875" s="226"/>
      <c r="NW875" s="226"/>
      <c r="NX875" s="226"/>
      <c r="NY875" s="226"/>
      <c r="NZ875" s="226"/>
      <c r="OA875" s="226"/>
      <c r="OB875" s="226"/>
      <c r="OC875" s="226"/>
      <c r="OD875" s="226"/>
      <c r="OE875" s="226"/>
      <c r="OF875" s="226"/>
      <c r="OG875" s="226"/>
      <c r="OH875" s="226"/>
      <c r="OI875" s="226"/>
      <c r="OJ875" s="226"/>
      <c r="OK875" s="226"/>
      <c r="OL875" s="226"/>
      <c r="OM875" s="226"/>
      <c r="ON875" s="226"/>
      <c r="OO875" s="226"/>
      <c r="OP875" s="226"/>
      <c r="OQ875" s="226"/>
      <c r="OR875" s="226"/>
      <c r="OS875" s="226"/>
      <c r="OT875" s="226"/>
      <c r="OU875" s="226"/>
      <c r="OV875" s="226"/>
      <c r="OW875" s="226"/>
      <c r="OX875" s="226"/>
      <c r="OY875" s="226"/>
      <c r="OZ875" s="226"/>
      <c r="PA875" s="226"/>
      <c r="PB875" s="226"/>
      <c r="PC875" s="226"/>
      <c r="PD875" s="226"/>
      <c r="PE875" s="226"/>
      <c r="PF875" s="226"/>
      <c r="PG875" s="226"/>
      <c r="PH875" s="226"/>
      <c r="PI875" s="226"/>
      <c r="PJ875" s="226"/>
      <c r="PK875" s="226"/>
      <c r="PL875" s="226"/>
      <c r="PM875" s="226"/>
      <c r="PN875" s="226"/>
      <c r="PO875" s="226"/>
      <c r="PP875" s="226"/>
      <c r="PQ875" s="226"/>
      <c r="PR875" s="226"/>
      <c r="PS875" s="226"/>
      <c r="PT875" s="226"/>
      <c r="PU875" s="226"/>
      <c r="PV875" s="226"/>
      <c r="PW875" s="226"/>
      <c r="PX875" s="226"/>
      <c r="PY875" s="226"/>
      <c r="PZ875" s="226"/>
      <c r="QA875" s="226"/>
      <c r="QB875" s="226"/>
      <c r="QC875" s="226"/>
      <c r="QD875" s="226"/>
      <c r="QE875" s="226"/>
      <c r="QF875" s="226"/>
      <c r="QG875" s="226"/>
      <c r="QH875" s="226"/>
      <c r="QI875" s="226"/>
      <c r="QJ875" s="226"/>
      <c r="QK875" s="226"/>
      <c r="QL875" s="226"/>
      <c r="QM875" s="226"/>
      <c r="QN875" s="226"/>
      <c r="QO875" s="226"/>
      <c r="QP875" s="226"/>
      <c r="QQ875" s="226"/>
      <c r="QR875" s="226"/>
      <c r="QS875" s="226"/>
      <c r="QT875" s="226"/>
      <c r="QU875" s="226"/>
      <c r="QV875" s="226"/>
      <c r="QW875" s="226"/>
      <c r="QX875" s="226"/>
      <c r="QY875" s="226"/>
      <c r="QZ875" s="226"/>
      <c r="RA875" s="226"/>
      <c r="RB875" s="226"/>
      <c r="RC875" s="226"/>
      <c r="RD875" s="226"/>
      <c r="RE875" s="226"/>
      <c r="RF875" s="226"/>
      <c r="RG875" s="226"/>
      <c r="RH875" s="226"/>
      <c r="RI875" s="226"/>
      <c r="RJ875" s="226"/>
      <c r="RK875" s="226"/>
      <c r="RL875" s="226"/>
      <c r="RM875" s="226"/>
      <c r="RN875" s="226"/>
      <c r="RO875" s="226"/>
      <c r="RP875" s="226"/>
      <c r="RQ875" s="226"/>
      <c r="RR875" s="226"/>
      <c r="RS875" s="226"/>
      <c r="RT875" s="226"/>
      <c r="RU875" s="226"/>
      <c r="RV875" s="226"/>
      <c r="RW875" s="226"/>
      <c r="RX875" s="226"/>
      <c r="RY875" s="226"/>
      <c r="RZ875" s="226"/>
      <c r="SA875" s="226"/>
      <c r="SB875" s="226"/>
      <c r="SC875" s="226"/>
      <c r="SD875" s="226"/>
      <c r="SE875" s="226"/>
      <c r="SF875" s="226"/>
      <c r="SG875" s="226"/>
      <c r="SH875" s="226"/>
      <c r="SI875" s="226"/>
      <c r="SJ875" s="226"/>
      <c r="SK875" s="226"/>
      <c r="SL875" s="226"/>
      <c r="SM875" s="226"/>
      <c r="SN875" s="226"/>
      <c r="SO875" s="226"/>
      <c r="SP875" s="226"/>
      <c r="SQ875" s="226"/>
      <c r="SR875" s="226"/>
      <c r="SS875" s="226"/>
      <c r="ST875" s="226"/>
      <c r="SU875" s="226"/>
      <c r="SV875" s="226"/>
      <c r="SW875" s="226"/>
      <c r="SX875" s="226"/>
      <c r="SY875" s="226"/>
      <c r="SZ875" s="226"/>
      <c r="TA875" s="226"/>
      <c r="TB875" s="226"/>
      <c r="TC875" s="226"/>
      <c r="TD875" s="226"/>
      <c r="TE875" s="226"/>
      <c r="TF875" s="226"/>
      <c r="TG875" s="226"/>
      <c r="TH875" s="226"/>
      <c r="TI875" s="226"/>
      <c r="TJ875" s="226"/>
      <c r="TK875" s="226"/>
      <c r="TL875" s="226"/>
      <c r="TM875" s="226"/>
      <c r="TN875" s="226"/>
      <c r="TO875" s="226"/>
      <c r="TP875" s="226"/>
      <c r="TQ875" s="226"/>
      <c r="TR875" s="226"/>
      <c r="TS875" s="226"/>
      <c r="TT875" s="226"/>
      <c r="TU875" s="226"/>
      <c r="TV875" s="226"/>
      <c r="TW875" s="226"/>
      <c r="TX875" s="226"/>
      <c r="TY875" s="226"/>
      <c r="TZ875" s="226"/>
      <c r="UA875" s="226"/>
      <c r="UB875" s="226"/>
      <c r="UC875" s="226"/>
      <c r="UD875" s="226"/>
      <c r="UE875" s="226"/>
      <c r="UF875" s="226"/>
      <c r="UG875" s="226"/>
      <c r="UH875" s="226"/>
      <c r="UI875" s="226"/>
      <c r="UJ875" s="226"/>
      <c r="UK875" s="226"/>
      <c r="UL875" s="226"/>
      <c r="UM875" s="226"/>
      <c r="UN875" s="226"/>
      <c r="UO875" s="226"/>
      <c r="UP875" s="226"/>
      <c r="UQ875" s="226"/>
      <c r="UR875" s="226"/>
      <c r="US875" s="226"/>
      <c r="UT875" s="226"/>
      <c r="UU875" s="226"/>
      <c r="UV875" s="226"/>
      <c r="UW875" s="226"/>
      <c r="UX875" s="226"/>
      <c r="UY875" s="226"/>
      <c r="UZ875" s="226"/>
      <c r="VA875" s="226"/>
      <c r="VB875" s="226"/>
      <c r="VC875" s="226"/>
      <c r="VD875" s="226"/>
      <c r="VE875" s="226"/>
      <c r="VF875" s="226"/>
      <c r="VG875" s="226"/>
      <c r="VH875" s="226"/>
      <c r="VI875" s="226"/>
      <c r="VJ875" s="226"/>
      <c r="VK875" s="226"/>
      <c r="VL875" s="226"/>
      <c r="VM875" s="226"/>
      <c r="VN875" s="226"/>
      <c r="VO875" s="226"/>
      <c r="VP875" s="226"/>
      <c r="VQ875" s="226"/>
      <c r="VR875" s="226"/>
      <c r="VS875" s="226"/>
      <c r="VT875" s="226"/>
      <c r="VU875" s="226"/>
      <c r="VV875" s="226"/>
      <c r="VW875" s="226"/>
      <c r="VX875" s="226"/>
      <c r="VY875" s="226"/>
      <c r="VZ875" s="226"/>
      <c r="WA875" s="226"/>
      <c r="WB875" s="226"/>
      <c r="WC875" s="226"/>
      <c r="WD875" s="226"/>
      <c r="WE875" s="226"/>
      <c r="WF875" s="226"/>
      <c r="WG875" s="226"/>
      <c r="WH875" s="226"/>
      <c r="WI875" s="226"/>
      <c r="WJ875" s="226"/>
      <c r="WK875" s="226"/>
      <c r="WL875" s="226"/>
      <c r="WM875" s="226"/>
      <c r="WN875" s="226"/>
      <c r="WO875" s="226"/>
      <c r="WP875" s="226"/>
      <c r="WQ875" s="226"/>
      <c r="WR875" s="226"/>
      <c r="WS875" s="226"/>
      <c r="WT875" s="226"/>
      <c r="WU875" s="226"/>
      <c r="WV875" s="226"/>
      <c r="WW875" s="226"/>
      <c r="WX875" s="226"/>
      <c r="WY875" s="226"/>
      <c r="WZ875" s="226"/>
      <c r="XA875" s="226"/>
      <c r="XB875" s="226"/>
      <c r="XC875" s="226"/>
      <c r="XD875" s="226"/>
      <c r="XE875" s="226"/>
      <c r="XF875" s="226"/>
      <c r="XG875" s="226"/>
      <c r="XH875" s="226"/>
      <c r="XI875" s="226"/>
      <c r="XJ875" s="226"/>
      <c r="XK875" s="226"/>
      <c r="XL875" s="226"/>
      <c r="XM875" s="226"/>
      <c r="XN875" s="226"/>
      <c r="XO875" s="226"/>
      <c r="XP875" s="226"/>
      <c r="XQ875" s="226"/>
      <c r="XR875" s="226"/>
      <c r="XS875" s="226"/>
      <c r="XT875" s="226"/>
      <c r="XU875" s="226"/>
      <c r="XV875" s="226"/>
      <c r="XW875" s="226"/>
      <c r="XX875" s="226"/>
      <c r="XY875" s="226"/>
      <c r="XZ875" s="226"/>
      <c r="YA875" s="226"/>
      <c r="YB875" s="226"/>
      <c r="YC875" s="226"/>
      <c r="YD875" s="226"/>
      <c r="YE875" s="226"/>
      <c r="YF875" s="226"/>
      <c r="YG875" s="226"/>
      <c r="YH875" s="226"/>
      <c r="YI875" s="226"/>
      <c r="YJ875" s="226"/>
      <c r="YK875" s="226"/>
      <c r="YL875" s="226"/>
      <c r="YM875" s="226"/>
      <c r="YN875" s="226"/>
      <c r="YO875" s="226"/>
      <c r="YP875" s="226"/>
      <c r="YQ875" s="226"/>
      <c r="YR875" s="226"/>
      <c r="YS875" s="226"/>
      <c r="YT875" s="226"/>
      <c r="YU875" s="226"/>
      <c r="YV875" s="226"/>
      <c r="YW875" s="226"/>
      <c r="YX875" s="226"/>
      <c r="YY875" s="226"/>
      <c r="YZ875" s="226"/>
      <c r="ZA875" s="226"/>
      <c r="ZB875" s="226"/>
      <c r="ZC875" s="226"/>
      <c r="ZD875" s="226"/>
      <c r="ZE875" s="226"/>
      <c r="ZF875" s="226"/>
      <c r="ZG875" s="226"/>
      <c r="ZH875" s="226"/>
      <c r="ZI875" s="226"/>
      <c r="ZJ875" s="226"/>
      <c r="ZK875" s="226"/>
      <c r="ZL875" s="226"/>
      <c r="ZM875" s="226"/>
      <c r="ZN875" s="226"/>
      <c r="ZO875" s="226"/>
      <c r="ZP875" s="226"/>
      <c r="ZQ875" s="226"/>
      <c r="ZR875" s="226"/>
      <c r="ZS875" s="226"/>
      <c r="ZT875" s="226"/>
      <c r="ZU875" s="226"/>
      <c r="ZV875" s="226"/>
      <c r="ZW875" s="226"/>
      <c r="ZX875" s="226"/>
      <c r="ZY875" s="226"/>
      <c r="ZZ875" s="226"/>
      <c r="AAA875" s="226"/>
      <c r="AAB875" s="226"/>
      <c r="AAC875" s="226"/>
      <c r="AAD875" s="226"/>
      <c r="AAE875" s="226"/>
      <c r="AAF875" s="226"/>
      <c r="AAG875" s="226"/>
      <c r="AAH875" s="226"/>
      <c r="AAI875" s="226"/>
      <c r="AAJ875" s="226"/>
      <c r="AAK875" s="226"/>
      <c r="AAL875" s="226"/>
      <c r="AAM875" s="226"/>
      <c r="AAN875" s="226"/>
      <c r="AAO875" s="226"/>
      <c r="AAP875" s="226"/>
      <c r="AAQ875" s="226"/>
      <c r="AAR875" s="226"/>
      <c r="AAS875" s="226"/>
      <c r="AAT875" s="226"/>
      <c r="AAU875" s="226"/>
      <c r="AAV875" s="226"/>
      <c r="AAW875" s="226"/>
      <c r="AAX875" s="226"/>
      <c r="AAY875" s="226"/>
      <c r="AAZ875" s="226"/>
      <c r="ABA875" s="226"/>
      <c r="ABB875" s="226"/>
      <c r="ABC875" s="226"/>
      <c r="ABD875" s="226"/>
      <c r="ABE875" s="226"/>
      <c r="ABF875" s="226"/>
      <c r="ABG875" s="226"/>
      <c r="ABH875" s="226"/>
      <c r="ABI875" s="226"/>
      <c r="ABJ875" s="226"/>
      <c r="ABK875" s="226"/>
      <c r="ABL875" s="226"/>
      <c r="ABM875" s="226"/>
      <c r="ABN875" s="226"/>
      <c r="ABO875" s="226"/>
      <c r="ABP875" s="226"/>
      <c r="ABQ875" s="226"/>
      <c r="ABR875" s="226"/>
      <c r="ABS875" s="226"/>
      <c r="ABT875" s="226"/>
      <c r="ABU875" s="226"/>
      <c r="ABV875" s="226"/>
      <c r="ABW875" s="226"/>
      <c r="ABX875" s="226"/>
      <c r="ABY875" s="226"/>
      <c r="ABZ875" s="226"/>
      <c r="ACA875" s="226"/>
      <c r="ACB875" s="226"/>
      <c r="ACC875" s="226"/>
      <c r="ACD875" s="226"/>
      <c r="ACE875" s="226"/>
      <c r="ACF875" s="226"/>
      <c r="ACG875" s="226"/>
      <c r="ACH875" s="226"/>
      <c r="ACI875" s="226"/>
      <c r="ACJ875" s="226"/>
      <c r="ACK875" s="226"/>
      <c r="ACL875" s="226"/>
      <c r="ACM875" s="226"/>
      <c r="ACN875" s="226"/>
      <c r="ACO875" s="226"/>
      <c r="ACP875" s="226"/>
      <c r="ACQ875" s="226"/>
      <c r="ACR875" s="226"/>
      <c r="ACS875" s="226"/>
      <c r="ACT875" s="226"/>
      <c r="ACU875" s="226"/>
      <c r="ACV875" s="226"/>
      <c r="ACW875" s="226"/>
      <c r="ACX875" s="226"/>
      <c r="ACY875" s="226"/>
      <c r="ACZ875" s="226"/>
      <c r="ADA875" s="226"/>
      <c r="ADB875" s="226"/>
      <c r="ADC875" s="226"/>
      <c r="ADD875" s="226"/>
      <c r="ADE875" s="226"/>
      <c r="ADF875" s="226"/>
      <c r="ADG875" s="226"/>
      <c r="ADH875" s="226"/>
      <c r="ADI875" s="226"/>
      <c r="ADJ875" s="226"/>
      <c r="ADK875" s="226"/>
      <c r="ADL875" s="226"/>
      <c r="ADM875" s="226"/>
      <c r="ADN875" s="226"/>
      <c r="ADO875" s="226"/>
      <c r="ADP875" s="226"/>
      <c r="ADQ875" s="226"/>
      <c r="ADR875" s="226"/>
      <c r="ADS875" s="226"/>
      <c r="ADT875" s="226"/>
      <c r="ADU875" s="226"/>
      <c r="ADV875" s="226"/>
      <c r="ADW875" s="226"/>
      <c r="ADX875" s="226"/>
      <c r="ADY875" s="226"/>
      <c r="ADZ875" s="226"/>
      <c r="AEA875" s="226"/>
      <c r="AEB875" s="226"/>
      <c r="AEC875" s="226"/>
      <c r="AED875" s="226"/>
      <c r="AEE875" s="226"/>
      <c r="AEF875" s="226"/>
      <c r="AEG875" s="226"/>
      <c r="AEH875" s="226"/>
      <c r="AEI875" s="226"/>
      <c r="AEJ875" s="226"/>
      <c r="AEK875" s="226"/>
      <c r="AEL875" s="226"/>
      <c r="AEM875" s="226"/>
      <c r="AEN875" s="226"/>
      <c r="AEO875" s="226"/>
      <c r="AEP875" s="226"/>
      <c r="AEQ875" s="226"/>
      <c r="AER875" s="226"/>
      <c r="AES875" s="226"/>
      <c r="AET875" s="226"/>
      <c r="AEU875" s="226"/>
      <c r="AEV875" s="226"/>
      <c r="AEW875" s="226"/>
      <c r="AEX875" s="226"/>
      <c r="AEY875" s="226"/>
      <c r="AEZ875" s="226"/>
      <c r="AFA875" s="226"/>
      <c r="AFB875" s="226"/>
      <c r="AFC875" s="226"/>
      <c r="AFD875" s="226"/>
      <c r="AFE875" s="226"/>
      <c r="AFF875" s="226"/>
      <c r="AFG875" s="226"/>
      <c r="AFH875" s="226"/>
      <c r="AFI875" s="226"/>
      <c r="AFJ875" s="226"/>
      <c r="AFK875" s="226"/>
      <c r="AFL875" s="226"/>
      <c r="AFM875" s="226"/>
      <c r="AFN875" s="226"/>
      <c r="AFO875" s="226"/>
      <c r="AFP875" s="226"/>
      <c r="AFQ875" s="226"/>
      <c r="AFR875" s="226"/>
      <c r="AFS875" s="226"/>
      <c r="AFT875" s="226"/>
      <c r="AFU875" s="226"/>
      <c r="AFV875" s="226"/>
      <c r="AFW875" s="226"/>
      <c r="AFX875" s="226"/>
      <c r="AFY875" s="226"/>
      <c r="AFZ875" s="226"/>
      <c r="AGA875" s="226"/>
      <c r="AGB875" s="226"/>
      <c r="AGC875" s="226"/>
      <c r="AGD875" s="226"/>
      <c r="AGE875" s="226"/>
      <c r="AGF875" s="226"/>
      <c r="AGG875" s="226"/>
      <c r="AGH875" s="226"/>
      <c r="AGI875" s="226"/>
      <c r="AGJ875" s="226"/>
      <c r="AGK875" s="226"/>
      <c r="AGL875" s="226"/>
      <c r="AGM875" s="226"/>
      <c r="AGN875" s="226"/>
      <c r="AGO875" s="226"/>
      <c r="AGP875" s="226"/>
      <c r="AGQ875" s="226"/>
      <c r="AGR875" s="226"/>
      <c r="AGS875" s="226"/>
      <c r="AGT875" s="226"/>
      <c r="AGU875" s="226"/>
      <c r="AGV875" s="226"/>
      <c r="AGW875" s="226"/>
      <c r="AGX875" s="226"/>
      <c r="AGY875" s="226"/>
      <c r="AGZ875" s="226"/>
      <c r="AHA875" s="226"/>
      <c r="AHB875" s="226"/>
      <c r="AHC875" s="226"/>
      <c r="AHD875" s="226"/>
      <c r="AHE875" s="226"/>
      <c r="AHF875" s="226"/>
      <c r="AHG875" s="226"/>
      <c r="AHH875" s="226"/>
      <c r="AHI875" s="226"/>
      <c r="AHJ875" s="226"/>
      <c r="AHK875" s="226"/>
      <c r="AHL875" s="226"/>
      <c r="AHM875" s="226"/>
      <c r="AHN875" s="226"/>
      <c r="AHO875" s="226"/>
      <c r="AHP875" s="226"/>
      <c r="AHQ875" s="226"/>
      <c r="AHR875" s="226"/>
      <c r="AHS875" s="226"/>
      <c r="AHT875" s="226"/>
      <c r="AHU875" s="226"/>
      <c r="AHV875" s="226"/>
      <c r="AHW875" s="226"/>
      <c r="AHX875" s="226"/>
      <c r="AHY875" s="226"/>
      <c r="AHZ875" s="226"/>
      <c r="AIA875" s="226"/>
      <c r="AIB875" s="226"/>
      <c r="AIC875" s="226"/>
      <c r="AID875" s="226"/>
      <c r="AIE875" s="226"/>
      <c r="AIF875" s="226"/>
      <c r="AIG875" s="226"/>
      <c r="AIH875" s="226"/>
      <c r="AII875" s="226"/>
      <c r="AIJ875" s="226"/>
      <c r="AIK875" s="226"/>
      <c r="AIL875" s="226"/>
      <c r="AIM875" s="226"/>
      <c r="AIN875" s="226"/>
      <c r="AIO875" s="226"/>
      <c r="AIP875" s="226"/>
      <c r="AIQ875" s="226"/>
      <c r="AIR875" s="226"/>
      <c r="AIS875" s="226"/>
      <c r="AIT875" s="226"/>
      <c r="AIU875" s="226"/>
      <c r="AIV875" s="226"/>
      <c r="AIW875" s="226"/>
      <c r="AIX875" s="226"/>
      <c r="AIY875" s="226"/>
      <c r="AIZ875" s="226"/>
      <c r="AJA875" s="226"/>
      <c r="AJB875" s="226"/>
      <c r="AJC875" s="226"/>
      <c r="AJD875" s="226"/>
      <c r="AJE875" s="226"/>
      <c r="AJF875" s="226"/>
      <c r="AJG875" s="226"/>
      <c r="AJH875" s="226"/>
      <c r="AJI875" s="226"/>
      <c r="AJJ875" s="226"/>
      <c r="AJK875" s="226"/>
      <c r="AJL875" s="226"/>
      <c r="AJM875" s="226"/>
      <c r="AJN875" s="226"/>
      <c r="AJO875" s="226"/>
      <c r="AJP875" s="226"/>
      <c r="AJQ875" s="226"/>
      <c r="AJR875" s="226"/>
      <c r="AJS875" s="226"/>
      <c r="AJT875" s="226"/>
      <c r="AJU875" s="226"/>
      <c r="AJV875" s="226"/>
      <c r="AJW875" s="226"/>
      <c r="AJX875" s="226"/>
      <c r="AJY875" s="226"/>
      <c r="AJZ875" s="226"/>
      <c r="AKA875" s="226"/>
      <c r="AKB875" s="226"/>
      <c r="AKC875" s="226"/>
      <c r="AKD875" s="226"/>
      <c r="AKE875" s="226"/>
      <c r="AKF875" s="226"/>
      <c r="AKG875" s="226"/>
      <c r="AKH875" s="226"/>
      <c r="AKI875" s="226"/>
      <c r="AKJ875" s="226"/>
      <c r="AKK875" s="226"/>
      <c r="AKL875" s="226"/>
      <c r="AKM875" s="226"/>
      <c r="AKN875" s="226"/>
      <c r="AKO875" s="226"/>
      <c r="AKP875" s="226"/>
      <c r="AKQ875" s="226"/>
      <c r="AKR875" s="226"/>
      <c r="AKS875" s="226"/>
      <c r="AKT875" s="226"/>
      <c r="AKU875" s="226"/>
      <c r="AKV875" s="226"/>
      <c r="AKW875" s="226"/>
      <c r="AKX875" s="226"/>
      <c r="AKY875" s="226"/>
      <c r="AKZ875" s="226"/>
      <c r="ALA875" s="226"/>
      <c r="ALB875" s="226"/>
      <c r="ALC875" s="226"/>
      <c r="ALD875" s="226"/>
      <c r="ALE875" s="226"/>
      <c r="ALF875" s="226"/>
      <c r="ALG875" s="226"/>
      <c r="ALH875" s="226"/>
      <c r="ALI875" s="226"/>
      <c r="ALJ875" s="226"/>
      <c r="ALK875" s="226"/>
      <c r="ALL875" s="226"/>
      <c r="ALM875" s="226"/>
      <c r="ALN875" s="226"/>
      <c r="ALO875" s="226"/>
      <c r="ALP875" s="226"/>
      <c r="ALQ875" s="226"/>
      <c r="ALR875" s="226"/>
      <c r="ALS875" s="226"/>
      <c r="ALT875" s="226"/>
      <c r="ALU875" s="226"/>
      <c r="ALV875" s="226"/>
      <c r="ALW875" s="226"/>
      <c r="ALX875" s="226"/>
      <c r="ALY875" s="226"/>
      <c r="ALZ875" s="226"/>
      <c r="AMA875" s="226"/>
      <c r="AMB875" s="226"/>
      <c r="AMC875" s="226"/>
      <c r="AMD875" s="226"/>
      <c r="AME875" s="226"/>
      <c r="AMF875" s="226"/>
      <c r="AMG875" s="226"/>
      <c r="AMH875" s="226"/>
      <c r="AMI875" s="226"/>
      <c r="AMJ875" s="226"/>
      <c r="AMK875" s="226"/>
      <c r="AML875" s="226"/>
      <c r="AMM875" s="226"/>
      <c r="AMN875" s="226"/>
      <c r="AMO875" s="226"/>
      <c r="AMP875" s="226"/>
      <c r="AMQ875" s="226"/>
      <c r="AMR875" s="226"/>
      <c r="AMS875" s="226"/>
      <c r="AMT875" s="226"/>
      <c r="AMU875" s="226"/>
      <c r="AMV875" s="226"/>
      <c r="AMW875" s="226"/>
      <c r="AMX875" s="226"/>
    </row>
    <row r="876" spans="1:1038" ht="18" customHeight="1">
      <c r="A876" s="223" t="s">
        <v>2392</v>
      </c>
      <c r="B876" s="224" t="s">
        <v>1647</v>
      </c>
      <c r="D876" s="225" t="s">
        <v>1279</v>
      </c>
      <c r="E876" s="126">
        <v>103</v>
      </c>
      <c r="F876" s="126">
        <v>2</v>
      </c>
      <c r="G876" s="196" t="str">
        <f t="shared" si="601"/>
        <v>103-2</v>
      </c>
      <c r="H876" s="126">
        <v>21</v>
      </c>
      <c r="I876" s="126">
        <v>68.5</v>
      </c>
      <c r="J876" s="203">
        <f t="shared" si="605"/>
        <v>0</v>
      </c>
      <c r="K876" s="644" t="str">
        <f>IF(J877=1,IF(((VLOOKUP($G876,[4]Depth_Lookup!$A$3:$J$550,9,FALSE))-(I876/100))=0,"Good",IF(((VLOOKUP($G876,[4]Depth_Lookup!$A$3:$J$550,9,FALSE))-(I876/100))&gt;0,"Too Short","Too Long")))</f>
        <v>Good</v>
      </c>
      <c r="L876" s="171">
        <f>(VLOOKUP($G876,Depth_Lookup!$A$3:$J$410,10,FALSE))+(H876/100)</f>
        <v>270.755</v>
      </c>
      <c r="M876" s="171">
        <f>(VLOOKUP($G876,Depth_Lookup!$A$3:$J$410,10,FALSE))+(I876/100)</f>
        <v>271.23</v>
      </c>
      <c r="N876" s="127" t="s">
        <v>2406</v>
      </c>
      <c r="O876" s="126">
        <v>1</v>
      </c>
      <c r="P876" s="126" t="s">
        <v>853</v>
      </c>
      <c r="Q876" s="126" t="s">
        <v>125</v>
      </c>
      <c r="R876" s="196" t="str">
        <f t="shared" si="602"/>
        <v>SerpentinizedHarzburgite</v>
      </c>
      <c r="S876" s="126" t="s">
        <v>700</v>
      </c>
      <c r="T876" s="126" t="s">
        <v>700</v>
      </c>
      <c r="W876" s="126" t="s">
        <v>2393</v>
      </c>
      <c r="X876" s="202">
        <f>VLOOKUP(W876,[4]definitions_list_lookup!$A$13:$B$19,2,0)</f>
        <v>5</v>
      </c>
      <c r="Y876" s="126" t="s">
        <v>90</v>
      </c>
      <c r="Z876" s="126" t="s">
        <v>91</v>
      </c>
      <c r="AF876" s="196" t="e">
        <f>VLOOKUP(AE876,[4]definitions_list_mag!$V$12:$W$15,2,0)</f>
        <v>#N/A</v>
      </c>
      <c r="AI876" s="130">
        <f t="shared" si="606"/>
        <v>71</v>
      </c>
      <c r="AO876" s="130"/>
      <c r="AU876" s="130">
        <v>3</v>
      </c>
      <c r="AV876" s="126">
        <v>2</v>
      </c>
      <c r="AW876" s="126">
        <v>1</v>
      </c>
      <c r="AX876" s="126" t="s">
        <v>110</v>
      </c>
      <c r="AY876" s="126" t="s">
        <v>103</v>
      </c>
      <c r="BA876" s="130">
        <v>25</v>
      </c>
      <c r="BB876" s="126">
        <v>7</v>
      </c>
      <c r="BC876" s="126">
        <v>3</v>
      </c>
      <c r="BD876" s="126" t="s">
        <v>118</v>
      </c>
      <c r="BE876" s="126" t="s">
        <v>103</v>
      </c>
      <c r="BG876" s="130"/>
      <c r="BM876" s="130">
        <v>1</v>
      </c>
      <c r="BN876" s="126">
        <v>1</v>
      </c>
      <c r="BO876" s="126">
        <v>0.5</v>
      </c>
      <c r="BY876" s="130"/>
      <c r="CF876" s="213">
        <f t="shared" si="603"/>
        <v>100</v>
      </c>
      <c r="CG876" s="131"/>
      <c r="CH876" s="132" t="s">
        <v>2404</v>
      </c>
      <c r="CI876" s="132">
        <v>85</v>
      </c>
      <c r="CJ876" s="132" t="s">
        <v>514</v>
      </c>
      <c r="CK876" s="133"/>
      <c r="CL876" s="134"/>
      <c r="CM876" s="134"/>
      <c r="CN876" s="134"/>
      <c r="CO876" s="134"/>
      <c r="CP876" s="134"/>
      <c r="CQ876" s="134"/>
      <c r="CR876" s="134"/>
      <c r="CS876" s="134"/>
      <c r="CT876" s="134"/>
      <c r="CU876" s="134"/>
      <c r="CV876" s="134"/>
      <c r="CW876" s="134"/>
      <c r="CX876" s="134"/>
      <c r="CY876" s="134"/>
      <c r="CZ876" s="134"/>
      <c r="DA876" s="134"/>
      <c r="DB876" s="134">
        <v>80</v>
      </c>
      <c r="DC876" s="130">
        <v>20</v>
      </c>
      <c r="DD876" s="134"/>
      <c r="DE876" s="134"/>
      <c r="DF876" s="134"/>
      <c r="DG876" s="134"/>
      <c r="DH876" s="134"/>
      <c r="DI876" s="134"/>
      <c r="DJ876" s="134"/>
      <c r="DK876" s="207">
        <f t="shared" si="604"/>
        <v>100</v>
      </c>
      <c r="DL876" s="131"/>
      <c r="DM876" s="134"/>
      <c r="DN876" s="134"/>
      <c r="DO876" s="136"/>
      <c r="DQ876" s="131"/>
      <c r="DR876" s="136"/>
      <c r="DS876" s="131"/>
      <c r="DT876" s="138" t="s">
        <v>2397</v>
      </c>
      <c r="DW876" s="214" t="e">
        <f>VLOOKUP(P876,[4]definitions_list_lookup!$K$30:$L$54,2,0)</f>
        <v>#N/A</v>
      </c>
      <c r="DX876" s="155" t="s">
        <v>1405</v>
      </c>
      <c r="DY876" s="139" t="s">
        <v>1437</v>
      </c>
      <c r="DZ876"/>
      <c r="EA876" s="104"/>
      <c r="ED876" s="229" t="s">
        <v>2517</v>
      </c>
      <c r="EE876" s="140"/>
      <c r="EG876" s="140"/>
      <c r="EI876" s="218"/>
      <c r="EJ876" s="143"/>
      <c r="EK876" s="221"/>
      <c r="EM876" s="109"/>
      <c r="EN876" s="109" t="s">
        <v>1448</v>
      </c>
      <c r="EV876" s="408">
        <v>2</v>
      </c>
      <c r="EW876" s="408">
        <v>270</v>
      </c>
      <c r="EX876" s="408">
        <v>24</v>
      </c>
      <c r="EY876" s="408">
        <v>0</v>
      </c>
      <c r="EZ876" s="192">
        <f t="shared" si="574"/>
        <v>175.51528238288404</v>
      </c>
      <c r="FA876" s="192">
        <f t="shared" si="575"/>
        <v>175.51528238288404</v>
      </c>
      <c r="FB876" s="192">
        <f t="shared" si="576"/>
        <v>65.934649297607891</v>
      </c>
      <c r="FC876" s="192">
        <f t="shared" si="577"/>
        <v>265.51528238288404</v>
      </c>
      <c r="FD876" s="192">
        <f t="shared" si="578"/>
        <v>24.065350702392109</v>
      </c>
      <c r="FE876" s="193">
        <f t="shared" si="579"/>
        <v>355.51528238288404</v>
      </c>
      <c r="FF876" s="194">
        <f t="shared" si="580"/>
        <v>24.065350702392109</v>
      </c>
      <c r="FI876" s="778">
        <f t="shared" si="582"/>
        <v>0</v>
      </c>
      <c r="FJ876" s="779">
        <f t="shared" si="583"/>
        <v>24.065350702392109</v>
      </c>
      <c r="FK876" s="779">
        <f t="shared" si="584"/>
        <v>65.934649297607891</v>
      </c>
      <c r="FL876" s="780">
        <f t="shared" si="585"/>
        <v>1.1507767213910243</v>
      </c>
      <c r="FM876" s="169">
        <f t="shared" si="586"/>
        <v>0.91308094582846056</v>
      </c>
      <c r="FN876" s="783">
        <f t="shared" si="587"/>
        <v>0</v>
      </c>
    </row>
    <row r="877" spans="1:1038" ht="18" customHeight="1">
      <c r="A877" s="223" t="s">
        <v>2392</v>
      </c>
      <c r="B877" s="224" t="s">
        <v>1647</v>
      </c>
      <c r="D877" s="225" t="s">
        <v>1279</v>
      </c>
      <c r="E877" s="126">
        <v>103</v>
      </c>
      <c r="F877" s="126">
        <v>3</v>
      </c>
      <c r="G877" s="196" t="str">
        <f t="shared" si="601"/>
        <v>103-3</v>
      </c>
      <c r="H877" s="126">
        <v>0</v>
      </c>
      <c r="I877" s="126">
        <v>80</v>
      </c>
      <c r="J877" s="203">
        <f t="shared" si="605"/>
        <v>1</v>
      </c>
      <c r="K877" s="644" t="str">
        <f>IF(J878=1,IF(((VLOOKUP($G877,[4]Depth_Lookup!$A$3:$J$550,9,FALSE))-(I877/100))=0,"Good",IF(((VLOOKUP($G877,[4]Depth_Lookup!$A$3:$J$550,9,FALSE))-(I877/100))&gt;0,"Too Short","Too Long")))</f>
        <v>Good</v>
      </c>
      <c r="L877" s="171">
        <f>(VLOOKUP($G877,Depth_Lookup!$A$3:$J$410,10,FALSE))+(H877/100)</f>
        <v>271.23</v>
      </c>
      <c r="M877" s="171">
        <f>(VLOOKUP($G877,Depth_Lookup!$A$3:$J$410,10,FALSE))+(I877/100)</f>
        <v>272.03000000000003</v>
      </c>
      <c r="N877" s="127" t="s">
        <v>2407</v>
      </c>
      <c r="O877" s="126">
        <v>3</v>
      </c>
      <c r="P877" s="126" t="s">
        <v>853</v>
      </c>
      <c r="Q877" s="126" t="s">
        <v>125</v>
      </c>
      <c r="R877" s="196" t="str">
        <f t="shared" si="602"/>
        <v>SerpentinizedHarzburgite</v>
      </c>
      <c r="S877" s="126" t="s">
        <v>700</v>
      </c>
      <c r="T877" s="126" t="s">
        <v>700</v>
      </c>
      <c r="W877" s="126" t="s">
        <v>2393</v>
      </c>
      <c r="X877" s="202">
        <f>VLOOKUP(W877,[4]definitions_list_lookup!$A$13:$B$19,2,0)</f>
        <v>5</v>
      </c>
      <c r="Y877" s="126" t="s">
        <v>90</v>
      </c>
      <c r="Z877" s="126" t="s">
        <v>91</v>
      </c>
      <c r="AF877" s="196" t="e">
        <f>VLOOKUP(AE877,[4]definitions_list_mag!$V$12:$W$15,2,0)</f>
        <v>#N/A</v>
      </c>
      <c r="AI877" s="130">
        <f t="shared" si="606"/>
        <v>71</v>
      </c>
      <c r="AO877" s="130"/>
      <c r="AU877" s="130">
        <v>3</v>
      </c>
      <c r="AV877" s="126">
        <v>2</v>
      </c>
      <c r="AW877" s="126">
        <v>1</v>
      </c>
      <c r="AX877" s="126" t="s">
        <v>110</v>
      </c>
      <c r="AY877" s="126" t="s">
        <v>103</v>
      </c>
      <c r="BA877" s="130">
        <v>25</v>
      </c>
      <c r="BB877" s="126">
        <v>5</v>
      </c>
      <c r="BC877" s="126">
        <v>3</v>
      </c>
      <c r="BD877" s="126" t="s">
        <v>118</v>
      </c>
      <c r="BE877" s="126" t="s">
        <v>103</v>
      </c>
      <c r="BG877" s="130"/>
      <c r="BM877" s="130">
        <v>1</v>
      </c>
      <c r="BN877" s="126">
        <v>1</v>
      </c>
      <c r="BO877" s="126">
        <v>0.5</v>
      </c>
      <c r="BY877" s="130"/>
      <c r="CF877" s="213">
        <f t="shared" si="603"/>
        <v>100</v>
      </c>
      <c r="CG877" s="131"/>
      <c r="CH877" s="132" t="s">
        <v>2404</v>
      </c>
      <c r="CI877" s="132">
        <v>85</v>
      </c>
      <c r="CJ877" s="132" t="s">
        <v>514</v>
      </c>
      <c r="CK877" s="133"/>
      <c r="CL877" s="134"/>
      <c r="CM877" s="134"/>
      <c r="CN877" s="134"/>
      <c r="CO877" s="134"/>
      <c r="CP877" s="134"/>
      <c r="CQ877" s="134"/>
      <c r="CR877" s="134"/>
      <c r="CS877" s="134"/>
      <c r="CT877" s="134"/>
      <c r="CU877" s="134"/>
      <c r="CV877" s="134"/>
      <c r="CW877" s="134"/>
      <c r="CX877" s="134"/>
      <c r="CY877" s="134"/>
      <c r="CZ877" s="134"/>
      <c r="DA877" s="134"/>
      <c r="DB877" s="134">
        <v>80</v>
      </c>
      <c r="DC877" s="130">
        <v>20</v>
      </c>
      <c r="DD877" s="134"/>
      <c r="DE877" s="134"/>
      <c r="DF877" s="134"/>
      <c r="DG877" s="134"/>
      <c r="DH877" s="134"/>
      <c r="DI877" s="134"/>
      <c r="DJ877" s="134"/>
      <c r="DK877" s="207">
        <f t="shared" si="604"/>
        <v>100</v>
      </c>
      <c r="DL877" s="131"/>
      <c r="DM877" s="134"/>
      <c r="DN877" s="134"/>
      <c r="DO877" s="136"/>
      <c r="DQ877" s="131"/>
      <c r="DR877" s="136"/>
      <c r="DS877" s="131"/>
      <c r="DT877" s="138" t="s">
        <v>2215</v>
      </c>
      <c r="DW877" s="214" t="e">
        <f>VLOOKUP(P877,[4]definitions_list_lookup!$K$30:$L$54,2,0)</f>
        <v>#N/A</v>
      </c>
      <c r="DX877" s="155" t="s">
        <v>1405</v>
      </c>
      <c r="DY877" s="139" t="s">
        <v>1437</v>
      </c>
      <c r="DZ877"/>
      <c r="EA877" s="104"/>
      <c r="ED877" s="229" t="s">
        <v>2517</v>
      </c>
      <c r="EE877" s="140"/>
      <c r="EG877" s="140"/>
      <c r="EI877" s="218"/>
      <c r="EJ877" s="143"/>
      <c r="EK877" s="221"/>
      <c r="EM877" s="109"/>
      <c r="EN877" s="109"/>
      <c r="EZ877" s="192" t="e">
        <f t="shared" si="574"/>
        <v>#DIV/0!</v>
      </c>
      <c r="FA877" s="192" t="e">
        <f t="shared" si="575"/>
        <v>#DIV/0!</v>
      </c>
      <c r="FB877" s="192" t="e">
        <f t="shared" si="576"/>
        <v>#DIV/0!</v>
      </c>
      <c r="FC877" s="192" t="e">
        <f t="shared" si="577"/>
        <v>#DIV/0!</v>
      </c>
      <c r="FD877" s="192" t="e">
        <f t="shared" si="578"/>
        <v>#DIV/0!</v>
      </c>
      <c r="FE877" s="193" t="e">
        <f t="shared" si="579"/>
        <v>#DIV/0!</v>
      </c>
      <c r="FF877" s="194" t="e">
        <f t="shared" si="580"/>
        <v>#DIV/0!</v>
      </c>
      <c r="FI877" s="778">
        <f t="shared" si="582"/>
        <v>0</v>
      </c>
      <c r="FJ877" s="779" t="e">
        <f t="shared" si="583"/>
        <v>#DIV/0!</v>
      </c>
      <c r="FK877" s="779" t="e">
        <f t="shared" si="584"/>
        <v>#DIV/0!</v>
      </c>
      <c r="FL877" s="780" t="e">
        <f t="shared" si="585"/>
        <v>#DIV/0!</v>
      </c>
      <c r="FM877" s="169" t="e">
        <f t="shared" si="586"/>
        <v>#DIV/0!</v>
      </c>
      <c r="FN877" s="783" t="e">
        <f t="shared" si="587"/>
        <v>#DIV/0!</v>
      </c>
    </row>
    <row r="878" spans="1:1038" ht="18" customHeight="1">
      <c r="A878" s="223" t="s">
        <v>2392</v>
      </c>
      <c r="B878" s="224" t="s">
        <v>1647</v>
      </c>
      <c r="D878" s="225" t="s">
        <v>1279</v>
      </c>
      <c r="E878" s="126">
        <v>103</v>
      </c>
      <c r="F878" s="126">
        <v>4</v>
      </c>
      <c r="G878" s="196" t="str">
        <f t="shared" si="601"/>
        <v>103-4</v>
      </c>
      <c r="H878" s="126">
        <v>0</v>
      </c>
      <c r="I878" s="126">
        <v>82</v>
      </c>
      <c r="J878" s="203">
        <f t="shared" si="605"/>
        <v>1</v>
      </c>
      <c r="K878" s="644" t="str">
        <f>IF(J879=1,IF(((VLOOKUP($G878,[4]Depth_Lookup!$A$3:$J$550,9,FALSE))-(I878/100))=0,"Good",IF(((VLOOKUP($G878,[4]Depth_Lookup!$A$3:$J$550,9,FALSE))-(I878/100))&gt;0,"Too Short","Too Long")))</f>
        <v>Good</v>
      </c>
      <c r="L878" s="171">
        <f>(VLOOKUP($G878,Depth_Lookup!$A$3:$J$410,10,FALSE))+(H878/100)</f>
        <v>272.02999999999997</v>
      </c>
      <c r="M878" s="171">
        <f>(VLOOKUP($G878,Depth_Lookup!$A$3:$J$410,10,FALSE))+(I878/100)</f>
        <v>272.84999999999997</v>
      </c>
      <c r="N878" s="127" t="s">
        <v>2407</v>
      </c>
      <c r="O878" s="126">
        <v>1</v>
      </c>
      <c r="P878" s="126" t="s">
        <v>853</v>
      </c>
      <c r="Q878" s="126" t="s">
        <v>125</v>
      </c>
      <c r="R878" s="196" t="str">
        <f t="shared" si="602"/>
        <v>SerpentinizedHarzburgite</v>
      </c>
      <c r="S878" s="126" t="s">
        <v>700</v>
      </c>
      <c r="T878" s="126" t="s">
        <v>700</v>
      </c>
      <c r="W878" s="126" t="s">
        <v>2393</v>
      </c>
      <c r="X878" s="202">
        <f>VLOOKUP(W878,[4]definitions_list_lookup!$A$13:$B$19,2,0)</f>
        <v>5</v>
      </c>
      <c r="Y878" s="126" t="s">
        <v>90</v>
      </c>
      <c r="Z878" s="126" t="s">
        <v>91</v>
      </c>
      <c r="AF878" s="196" t="e">
        <f>VLOOKUP(AE878,[4]definitions_list_mag!$V$12:$W$15,2,0)</f>
        <v>#N/A</v>
      </c>
      <c r="AI878" s="130">
        <f t="shared" si="606"/>
        <v>76</v>
      </c>
      <c r="AO878" s="130"/>
      <c r="AU878" s="130">
        <v>3</v>
      </c>
      <c r="AV878" s="126">
        <v>4</v>
      </c>
      <c r="AW878" s="126">
        <v>1</v>
      </c>
      <c r="AX878" s="126" t="s">
        <v>110</v>
      </c>
      <c r="AY878" s="126" t="s">
        <v>103</v>
      </c>
      <c r="BA878" s="130">
        <v>20</v>
      </c>
      <c r="BB878" s="126">
        <v>6</v>
      </c>
      <c r="BC878" s="126">
        <v>3</v>
      </c>
      <c r="BD878" s="126" t="s">
        <v>118</v>
      </c>
      <c r="BE878" s="126" t="s">
        <v>103</v>
      </c>
      <c r="BG878" s="130"/>
      <c r="BM878" s="130">
        <v>1</v>
      </c>
      <c r="BN878" s="126">
        <v>1</v>
      </c>
      <c r="BO878" s="126">
        <v>0.5</v>
      </c>
      <c r="BY878" s="130"/>
      <c r="CF878" s="213">
        <f t="shared" si="603"/>
        <v>100</v>
      </c>
      <c r="CG878" s="131"/>
      <c r="CH878" s="132" t="s">
        <v>2404</v>
      </c>
      <c r="CI878" s="132">
        <v>85</v>
      </c>
      <c r="CJ878" s="132" t="s">
        <v>514</v>
      </c>
      <c r="CK878" s="133"/>
      <c r="CL878" s="134"/>
      <c r="CM878" s="134"/>
      <c r="CN878" s="134"/>
      <c r="CO878" s="134"/>
      <c r="CP878" s="134"/>
      <c r="CQ878" s="134"/>
      <c r="CR878" s="134"/>
      <c r="CS878" s="134"/>
      <c r="CT878" s="134"/>
      <c r="CU878" s="134"/>
      <c r="CV878" s="134"/>
      <c r="CW878" s="134"/>
      <c r="CX878" s="134"/>
      <c r="CY878" s="134"/>
      <c r="CZ878" s="134"/>
      <c r="DA878" s="134"/>
      <c r="DB878" s="134">
        <v>85</v>
      </c>
      <c r="DC878" s="130">
        <v>15</v>
      </c>
      <c r="DD878" s="134"/>
      <c r="DE878" s="134"/>
      <c r="DF878" s="134"/>
      <c r="DG878" s="134"/>
      <c r="DH878" s="134"/>
      <c r="DI878" s="134"/>
      <c r="DJ878" s="134"/>
      <c r="DK878" s="207">
        <f t="shared" si="604"/>
        <v>100</v>
      </c>
      <c r="DL878" s="131"/>
      <c r="DM878" s="134"/>
      <c r="DN878" s="134"/>
      <c r="DO878" s="136"/>
      <c r="DQ878" s="131"/>
      <c r="DR878" s="136"/>
      <c r="DS878" s="131"/>
      <c r="DT878" s="138" t="s">
        <v>2215</v>
      </c>
      <c r="DW878" s="214" t="e">
        <f>VLOOKUP(P878,[4]definitions_list_lookup!$K$30:$L$54,2,0)</f>
        <v>#N/A</v>
      </c>
      <c r="DX878" s="155" t="s">
        <v>1405</v>
      </c>
      <c r="DY878" s="139" t="s">
        <v>1437</v>
      </c>
      <c r="DZ878"/>
      <c r="EA878" s="104"/>
      <c r="ED878" s="229" t="s">
        <v>2517</v>
      </c>
      <c r="EE878" s="140"/>
      <c r="EG878" s="140"/>
      <c r="EI878" s="218"/>
      <c r="EJ878" s="143"/>
      <c r="EK878" s="221"/>
      <c r="EM878" s="109"/>
      <c r="EN878" s="109"/>
      <c r="EZ878" s="192" t="e">
        <f t="shared" si="574"/>
        <v>#DIV/0!</v>
      </c>
      <c r="FA878" s="192" t="e">
        <f t="shared" si="575"/>
        <v>#DIV/0!</v>
      </c>
      <c r="FB878" s="192" t="e">
        <f t="shared" si="576"/>
        <v>#DIV/0!</v>
      </c>
      <c r="FC878" s="192" t="e">
        <f t="shared" si="577"/>
        <v>#DIV/0!</v>
      </c>
      <c r="FD878" s="192" t="e">
        <f t="shared" si="578"/>
        <v>#DIV/0!</v>
      </c>
      <c r="FE878" s="193" t="e">
        <f t="shared" si="579"/>
        <v>#DIV/0!</v>
      </c>
      <c r="FF878" s="194" t="e">
        <f t="shared" si="580"/>
        <v>#DIV/0!</v>
      </c>
      <c r="FI878" s="778">
        <f t="shared" si="582"/>
        <v>0</v>
      </c>
      <c r="FJ878" s="779" t="e">
        <f t="shared" si="583"/>
        <v>#DIV/0!</v>
      </c>
      <c r="FK878" s="779" t="e">
        <f t="shared" si="584"/>
        <v>#DIV/0!</v>
      </c>
      <c r="FL878" s="780" t="e">
        <f t="shared" si="585"/>
        <v>#DIV/0!</v>
      </c>
      <c r="FM878" s="169" t="e">
        <f t="shared" si="586"/>
        <v>#DIV/0!</v>
      </c>
      <c r="FN878" s="783" t="e">
        <f t="shared" si="587"/>
        <v>#DIV/0!</v>
      </c>
    </row>
    <row r="879" spans="1:1038" s="432" customFormat="1" ht="18" customHeight="1">
      <c r="A879" s="547" t="s">
        <v>2392</v>
      </c>
      <c r="B879" s="524" t="s">
        <v>1647</v>
      </c>
      <c r="C879" s="422"/>
      <c r="D879" s="525" t="s">
        <v>1279</v>
      </c>
      <c r="E879" s="422">
        <v>104</v>
      </c>
      <c r="F879" s="422">
        <v>1</v>
      </c>
      <c r="G879" s="526" t="str">
        <f t="shared" si="601"/>
        <v>104-1</v>
      </c>
      <c r="H879" s="422">
        <v>0</v>
      </c>
      <c r="I879" s="422">
        <v>61</v>
      </c>
      <c r="J879" s="527">
        <f t="shared" si="605"/>
        <v>1</v>
      </c>
      <c r="K879" s="528" t="b">
        <f>IF(J880=1,IF(((VLOOKUP($G879,[4]Depth_Lookup!$A$3:$J$550,9,FALSE))-(I879/100))=0,"Good",IF(((VLOOKUP($G879,[4]Depth_Lookup!$A$3:$J$550,9,FALSE))-(I879/100))&gt;0,"Too Short","Too Long")))</f>
        <v>0</v>
      </c>
      <c r="L879" s="171">
        <f>(VLOOKUP($G879,Depth_Lookup!$A$3:$J$410,10,FALSE))+(H879/100)</f>
        <v>272.7</v>
      </c>
      <c r="M879" s="171">
        <f>(VLOOKUP($G879,Depth_Lookup!$A$3:$J$410,10,FALSE))+(I879/100)</f>
        <v>273.31</v>
      </c>
      <c r="N879" s="441" t="s">
        <v>2407</v>
      </c>
      <c r="O879" s="422">
        <v>1</v>
      </c>
      <c r="P879" s="422" t="s">
        <v>853</v>
      </c>
      <c r="Q879" s="422" t="s">
        <v>125</v>
      </c>
      <c r="R879" s="526" t="str">
        <f t="shared" si="602"/>
        <v>SerpentinizedHarzburgite</v>
      </c>
      <c r="S879" s="422" t="s">
        <v>700</v>
      </c>
      <c r="T879" s="422" t="s">
        <v>116</v>
      </c>
      <c r="U879" s="422"/>
      <c r="V879" s="422"/>
      <c r="W879" s="422" t="s">
        <v>2393</v>
      </c>
      <c r="X879" s="529">
        <f>VLOOKUP(W879,[4]definitions_list_lookup!$A$13:$B$19,2,0)</f>
        <v>5</v>
      </c>
      <c r="Y879" s="422" t="s">
        <v>90</v>
      </c>
      <c r="Z879" s="422" t="s">
        <v>91</v>
      </c>
      <c r="AA879" s="422"/>
      <c r="AB879" s="422"/>
      <c r="AC879" s="422"/>
      <c r="AD879" s="422"/>
      <c r="AE879" s="423"/>
      <c r="AF879" s="526" t="e">
        <f>VLOOKUP(AE879,[4]definitions_list_mag!$V$12:$W$15,2,0)</f>
        <v>#N/A</v>
      </c>
      <c r="AG879" s="530"/>
      <c r="AH879" s="422"/>
      <c r="AI879" s="426">
        <f t="shared" si="606"/>
        <v>77</v>
      </c>
      <c r="AJ879" s="422"/>
      <c r="AK879" s="422"/>
      <c r="AL879" s="422"/>
      <c r="AM879" s="422"/>
      <c r="AN879" s="422"/>
      <c r="AO879" s="426"/>
      <c r="AP879" s="422"/>
      <c r="AQ879" s="422"/>
      <c r="AR879" s="422"/>
      <c r="AS879" s="422"/>
      <c r="AT879" s="422"/>
      <c r="AU879" s="426">
        <v>2</v>
      </c>
      <c r="AV879" s="422">
        <v>2</v>
      </c>
      <c r="AW879" s="422">
        <v>1</v>
      </c>
      <c r="AX879" s="422" t="s">
        <v>110</v>
      </c>
      <c r="AY879" s="422" t="s">
        <v>103</v>
      </c>
      <c r="AZ879" s="422"/>
      <c r="BA879" s="426">
        <v>20</v>
      </c>
      <c r="BB879" s="422">
        <v>5</v>
      </c>
      <c r="BC879" s="422">
        <v>4</v>
      </c>
      <c r="BD879" s="422" t="s">
        <v>118</v>
      </c>
      <c r="BE879" s="422" t="s">
        <v>103</v>
      </c>
      <c r="BF879" s="422"/>
      <c r="BG879" s="426"/>
      <c r="BH879" s="422"/>
      <c r="BI879" s="422"/>
      <c r="BJ879" s="422"/>
      <c r="BK879" s="422"/>
      <c r="BL879" s="422"/>
      <c r="BM879" s="426">
        <v>1</v>
      </c>
      <c r="BN879" s="422">
        <v>1</v>
      </c>
      <c r="BO879" s="422">
        <v>0.5</v>
      </c>
      <c r="BP879" s="422"/>
      <c r="BQ879" s="422"/>
      <c r="BR879" s="422"/>
      <c r="BS879" s="422"/>
      <c r="BT879" s="422"/>
      <c r="BU879" s="422"/>
      <c r="BV879" s="422"/>
      <c r="BW879" s="422"/>
      <c r="BX879" s="422"/>
      <c r="BY879" s="426"/>
      <c r="BZ879" s="422"/>
      <c r="CA879" s="422"/>
      <c r="CB879" s="422"/>
      <c r="CC879" s="422"/>
      <c r="CD879" s="422"/>
      <c r="CE879" s="422"/>
      <c r="CF879" s="531">
        <f t="shared" si="603"/>
        <v>100</v>
      </c>
      <c r="CG879" s="166"/>
      <c r="CH879" s="163" t="s">
        <v>2404</v>
      </c>
      <c r="CI879" s="163">
        <v>85</v>
      </c>
      <c r="CJ879" s="163" t="s">
        <v>514</v>
      </c>
      <c r="CK879" s="164"/>
      <c r="CL879" s="165"/>
      <c r="CM879" s="165"/>
      <c r="CN879" s="165"/>
      <c r="CO879" s="165"/>
      <c r="CP879" s="165"/>
      <c r="CQ879" s="165"/>
      <c r="CR879" s="165"/>
      <c r="CS879" s="165"/>
      <c r="CT879" s="165"/>
      <c r="CU879" s="165"/>
      <c r="CV879" s="165"/>
      <c r="CW879" s="165"/>
      <c r="CX879" s="165"/>
      <c r="CY879" s="165"/>
      <c r="CZ879" s="165"/>
      <c r="DA879" s="165"/>
      <c r="DB879" s="165">
        <v>85</v>
      </c>
      <c r="DC879" s="426">
        <v>15</v>
      </c>
      <c r="DD879" s="165"/>
      <c r="DE879" s="165"/>
      <c r="DF879" s="165"/>
      <c r="DG879" s="165"/>
      <c r="DH879" s="165"/>
      <c r="DI879" s="165"/>
      <c r="DJ879" s="165"/>
      <c r="DK879" s="209">
        <f t="shared" si="604"/>
        <v>100</v>
      </c>
      <c r="DL879" s="166"/>
      <c r="DM879" s="165"/>
      <c r="DN879" s="165"/>
      <c r="DO879" s="167"/>
      <c r="DQ879" s="166"/>
      <c r="DR879" s="167"/>
      <c r="DS879" s="166"/>
      <c r="DT879" s="555" t="s">
        <v>2215</v>
      </c>
      <c r="DU879" s="429"/>
      <c r="DV879" s="429"/>
      <c r="DW879" s="532" t="e">
        <f>VLOOKUP(P879,[4]definitions_list_lookup!$K$30:$L$54,2,0)</f>
        <v>#N/A</v>
      </c>
      <c r="DX879" s="443" t="s">
        <v>1838</v>
      </c>
      <c r="DY879" s="443" t="s">
        <v>2395</v>
      </c>
      <c r="DZ879" s="533"/>
      <c r="EA879" s="534"/>
      <c r="EB879" s="429"/>
      <c r="EC879" s="534"/>
      <c r="ED879" s="229" t="s">
        <v>2517</v>
      </c>
      <c r="EE879" s="535"/>
      <c r="EF879" s="536"/>
      <c r="EG879" s="535"/>
      <c r="EH879" s="537"/>
      <c r="EI879" s="538"/>
      <c r="EJ879" s="539"/>
      <c r="EK879" s="540"/>
      <c r="EL879" s="535"/>
      <c r="EM879" s="537"/>
      <c r="EN879" s="537"/>
      <c r="EO879" s="541"/>
      <c r="EP879" s="541"/>
      <c r="EQ879" s="541"/>
      <c r="ER879" s="541"/>
      <c r="ES879" s="541"/>
      <c r="ET879" s="541"/>
      <c r="EU879" s="541"/>
      <c r="EV879" s="542"/>
      <c r="EW879" s="542"/>
      <c r="EX879" s="542"/>
      <c r="EY879" s="542"/>
      <c r="EZ879" s="192" t="e">
        <f t="shared" si="574"/>
        <v>#DIV/0!</v>
      </c>
      <c r="FA879" s="192" t="e">
        <f t="shared" si="575"/>
        <v>#DIV/0!</v>
      </c>
      <c r="FB879" s="192" t="e">
        <f t="shared" si="576"/>
        <v>#DIV/0!</v>
      </c>
      <c r="FC879" s="192" t="e">
        <f t="shared" si="577"/>
        <v>#DIV/0!</v>
      </c>
      <c r="FD879" s="192" t="e">
        <f t="shared" si="578"/>
        <v>#DIV/0!</v>
      </c>
      <c r="FE879" s="193" t="e">
        <f t="shared" si="579"/>
        <v>#DIV/0!</v>
      </c>
      <c r="FF879" s="194" t="e">
        <f t="shared" si="580"/>
        <v>#DIV/0!</v>
      </c>
      <c r="FG879" s="535"/>
      <c r="FH879" s="537"/>
      <c r="FI879" s="778">
        <f t="shared" si="582"/>
        <v>0</v>
      </c>
      <c r="FJ879" s="779" t="e">
        <f t="shared" si="583"/>
        <v>#DIV/0!</v>
      </c>
      <c r="FK879" s="779" t="e">
        <f t="shared" si="584"/>
        <v>#DIV/0!</v>
      </c>
      <c r="FL879" s="780" t="e">
        <f t="shared" si="585"/>
        <v>#DIV/0!</v>
      </c>
      <c r="FM879" s="169" t="e">
        <f t="shared" si="586"/>
        <v>#DIV/0!</v>
      </c>
      <c r="FN879" s="783" t="e">
        <f t="shared" si="587"/>
        <v>#DIV/0!</v>
      </c>
      <c r="FO879" s="422"/>
      <c r="FP879" s="422"/>
      <c r="FQ879" s="422"/>
      <c r="FR879" s="422"/>
      <c r="FS879" s="422"/>
      <c r="FT879" s="422"/>
      <c r="FU879" s="422"/>
      <c r="FV879" s="422"/>
      <c r="FW879" s="422"/>
      <c r="FX879" s="422"/>
      <c r="FY879" s="422"/>
      <c r="FZ879" s="422"/>
      <c r="GA879" s="422"/>
      <c r="GB879" s="422"/>
      <c r="GC879" s="422"/>
      <c r="GD879" s="422"/>
      <c r="GE879" s="422"/>
      <c r="GF879" s="422"/>
      <c r="GG879" s="422"/>
      <c r="GH879" s="422"/>
      <c r="GI879" s="422"/>
      <c r="GJ879" s="422"/>
      <c r="GK879" s="422"/>
      <c r="GL879" s="422"/>
      <c r="GM879" s="422"/>
      <c r="GN879" s="422"/>
      <c r="GO879" s="422"/>
      <c r="GP879" s="422"/>
      <c r="GQ879" s="422"/>
      <c r="GR879" s="422"/>
      <c r="GS879" s="422"/>
      <c r="GT879" s="422"/>
      <c r="GU879" s="422"/>
      <c r="GV879" s="422"/>
      <c r="GW879" s="422"/>
      <c r="GX879" s="422"/>
      <c r="GY879" s="422"/>
      <c r="GZ879" s="422"/>
      <c r="HA879" s="422"/>
      <c r="HB879" s="422"/>
      <c r="HC879" s="422"/>
      <c r="HD879" s="422"/>
      <c r="HE879" s="422"/>
      <c r="HF879" s="422"/>
      <c r="HG879" s="422"/>
      <c r="HH879" s="422"/>
      <c r="HI879" s="422"/>
      <c r="HJ879" s="422"/>
      <c r="HK879" s="422"/>
      <c r="HL879" s="422"/>
      <c r="HM879" s="422"/>
      <c r="HN879" s="422"/>
      <c r="HO879" s="422"/>
      <c r="HP879" s="422"/>
      <c r="HQ879" s="422"/>
      <c r="HR879" s="422"/>
      <c r="HS879" s="422"/>
      <c r="HT879" s="422"/>
      <c r="HU879" s="422"/>
      <c r="HV879" s="422"/>
      <c r="HW879" s="422"/>
      <c r="HX879" s="422"/>
      <c r="HY879" s="422"/>
      <c r="HZ879" s="422"/>
      <c r="IA879" s="422"/>
      <c r="IB879" s="422"/>
      <c r="IC879" s="422"/>
      <c r="ID879" s="422"/>
      <c r="IE879" s="422"/>
      <c r="IF879" s="422"/>
      <c r="IG879" s="422"/>
      <c r="IH879" s="422"/>
      <c r="II879" s="422"/>
      <c r="IJ879" s="422"/>
      <c r="IK879" s="422"/>
      <c r="IL879" s="422"/>
      <c r="IM879" s="422"/>
      <c r="IN879" s="422"/>
      <c r="IO879" s="422"/>
      <c r="IP879" s="422"/>
      <c r="IQ879" s="422"/>
      <c r="IR879" s="422"/>
      <c r="IS879" s="422"/>
      <c r="IT879" s="422"/>
      <c r="IU879" s="422"/>
      <c r="IV879" s="422"/>
      <c r="IW879" s="422"/>
      <c r="IX879" s="422"/>
      <c r="IY879" s="422"/>
      <c r="IZ879" s="422"/>
      <c r="JA879" s="422"/>
      <c r="JB879" s="422"/>
      <c r="JC879" s="422"/>
      <c r="JD879" s="422"/>
      <c r="JE879" s="422"/>
      <c r="JF879" s="422"/>
      <c r="JG879" s="422"/>
      <c r="JH879" s="422"/>
      <c r="JI879" s="422"/>
      <c r="JJ879" s="422"/>
      <c r="JK879" s="422"/>
      <c r="JL879" s="422"/>
      <c r="JM879" s="422"/>
      <c r="JN879" s="422"/>
      <c r="JO879" s="422"/>
      <c r="JP879" s="422"/>
      <c r="JQ879" s="422"/>
      <c r="JR879" s="422"/>
      <c r="JS879" s="422"/>
      <c r="JT879" s="422"/>
      <c r="JU879" s="422"/>
      <c r="JV879" s="422"/>
      <c r="JW879" s="422"/>
      <c r="JX879" s="422"/>
      <c r="JY879" s="422"/>
      <c r="JZ879" s="422"/>
      <c r="KA879" s="422"/>
      <c r="KB879" s="422"/>
      <c r="KC879" s="422"/>
      <c r="KD879" s="422"/>
      <c r="KE879" s="422"/>
      <c r="KF879" s="422"/>
      <c r="KG879" s="422"/>
      <c r="KH879" s="422"/>
      <c r="KI879" s="422"/>
      <c r="KJ879" s="422"/>
      <c r="KK879" s="422"/>
      <c r="KL879" s="422"/>
      <c r="KM879" s="422"/>
      <c r="KN879" s="422"/>
      <c r="KO879" s="422"/>
      <c r="KP879" s="422"/>
      <c r="KQ879" s="422"/>
      <c r="KR879" s="422"/>
      <c r="KS879" s="422"/>
      <c r="KT879" s="422"/>
      <c r="KU879" s="422"/>
      <c r="KV879" s="422"/>
      <c r="KW879" s="422"/>
      <c r="KX879" s="422"/>
      <c r="KY879" s="422"/>
      <c r="KZ879" s="422"/>
      <c r="LA879" s="422"/>
      <c r="LB879" s="422"/>
      <c r="LC879" s="422"/>
      <c r="LD879" s="422"/>
      <c r="LE879" s="422"/>
      <c r="LF879" s="422"/>
      <c r="LG879" s="422"/>
      <c r="LH879" s="422"/>
      <c r="LI879" s="422"/>
      <c r="LJ879" s="422"/>
      <c r="LK879" s="422"/>
      <c r="LL879" s="422"/>
      <c r="LM879" s="422"/>
      <c r="LN879" s="422"/>
      <c r="LO879" s="422"/>
      <c r="LP879" s="422"/>
      <c r="LQ879" s="422"/>
      <c r="LR879" s="422"/>
      <c r="LS879" s="422"/>
      <c r="LT879" s="422"/>
      <c r="LU879" s="422"/>
      <c r="LV879" s="422"/>
      <c r="LW879" s="422"/>
      <c r="LX879" s="422"/>
      <c r="LY879" s="422"/>
      <c r="LZ879" s="422"/>
      <c r="MA879" s="422"/>
      <c r="MB879" s="422"/>
      <c r="MC879" s="422"/>
      <c r="MD879" s="422"/>
      <c r="ME879" s="422"/>
      <c r="MF879" s="422"/>
      <c r="MG879" s="422"/>
      <c r="MH879" s="422"/>
      <c r="MI879" s="422"/>
      <c r="MJ879" s="422"/>
      <c r="MK879" s="422"/>
      <c r="ML879" s="422"/>
      <c r="MM879" s="422"/>
      <c r="MN879" s="422"/>
      <c r="MO879" s="422"/>
      <c r="MP879" s="422"/>
      <c r="MQ879" s="422"/>
      <c r="MR879" s="422"/>
      <c r="MS879" s="422"/>
      <c r="MT879" s="422"/>
      <c r="MU879" s="422"/>
      <c r="MV879" s="422"/>
      <c r="MW879" s="422"/>
      <c r="MX879" s="422"/>
      <c r="MY879" s="422"/>
      <c r="MZ879" s="422"/>
      <c r="NA879" s="422"/>
      <c r="NB879" s="422"/>
      <c r="NC879" s="422"/>
      <c r="ND879" s="422"/>
      <c r="NE879" s="422"/>
      <c r="NF879" s="422"/>
      <c r="NG879" s="422"/>
      <c r="NH879" s="422"/>
      <c r="NI879" s="422"/>
      <c r="NJ879" s="422"/>
      <c r="NK879" s="422"/>
      <c r="NL879" s="422"/>
      <c r="NM879" s="422"/>
      <c r="NN879" s="422"/>
      <c r="NO879" s="422"/>
      <c r="NP879" s="422"/>
      <c r="NQ879" s="422"/>
      <c r="NR879" s="422"/>
      <c r="NS879" s="422"/>
      <c r="NT879" s="422"/>
      <c r="NU879" s="422"/>
      <c r="NV879" s="422"/>
      <c r="NW879" s="422"/>
      <c r="NX879" s="422"/>
      <c r="NY879" s="422"/>
      <c r="NZ879" s="422"/>
      <c r="OA879" s="422"/>
      <c r="OB879" s="422"/>
      <c r="OC879" s="422"/>
      <c r="OD879" s="422"/>
      <c r="OE879" s="422"/>
      <c r="OF879" s="422"/>
      <c r="OG879" s="422"/>
      <c r="OH879" s="422"/>
      <c r="OI879" s="422"/>
      <c r="OJ879" s="422"/>
      <c r="OK879" s="422"/>
      <c r="OL879" s="422"/>
      <c r="OM879" s="422"/>
      <c r="ON879" s="422"/>
      <c r="OO879" s="422"/>
      <c r="OP879" s="422"/>
      <c r="OQ879" s="422"/>
      <c r="OR879" s="422"/>
      <c r="OS879" s="422"/>
      <c r="OT879" s="422"/>
      <c r="OU879" s="422"/>
      <c r="OV879" s="422"/>
      <c r="OW879" s="422"/>
      <c r="OX879" s="422"/>
      <c r="OY879" s="422"/>
      <c r="OZ879" s="422"/>
      <c r="PA879" s="422"/>
      <c r="PB879" s="422"/>
      <c r="PC879" s="422"/>
      <c r="PD879" s="422"/>
      <c r="PE879" s="422"/>
      <c r="PF879" s="422"/>
      <c r="PG879" s="422"/>
      <c r="PH879" s="422"/>
      <c r="PI879" s="422"/>
      <c r="PJ879" s="422"/>
      <c r="PK879" s="422"/>
      <c r="PL879" s="422"/>
      <c r="PM879" s="422"/>
      <c r="PN879" s="422"/>
      <c r="PO879" s="422"/>
      <c r="PP879" s="422"/>
      <c r="PQ879" s="422"/>
      <c r="PR879" s="422"/>
      <c r="PS879" s="422"/>
      <c r="PT879" s="422"/>
      <c r="PU879" s="422"/>
      <c r="PV879" s="422"/>
      <c r="PW879" s="422"/>
      <c r="PX879" s="422"/>
      <c r="PY879" s="422"/>
      <c r="PZ879" s="422"/>
      <c r="QA879" s="422"/>
      <c r="QB879" s="422"/>
      <c r="QC879" s="422"/>
      <c r="QD879" s="422"/>
      <c r="QE879" s="422"/>
      <c r="QF879" s="422"/>
      <c r="QG879" s="422"/>
      <c r="QH879" s="422"/>
      <c r="QI879" s="422"/>
      <c r="QJ879" s="422"/>
      <c r="QK879" s="422"/>
      <c r="QL879" s="422"/>
      <c r="QM879" s="422"/>
      <c r="QN879" s="422"/>
      <c r="QO879" s="422"/>
      <c r="QP879" s="422"/>
      <c r="QQ879" s="422"/>
      <c r="QR879" s="422"/>
      <c r="QS879" s="422"/>
      <c r="QT879" s="422"/>
      <c r="QU879" s="422"/>
      <c r="QV879" s="422"/>
      <c r="QW879" s="422"/>
      <c r="QX879" s="422"/>
      <c r="QY879" s="422"/>
      <c r="QZ879" s="422"/>
      <c r="RA879" s="422"/>
      <c r="RB879" s="422"/>
      <c r="RC879" s="422"/>
      <c r="RD879" s="422"/>
      <c r="RE879" s="422"/>
      <c r="RF879" s="422"/>
      <c r="RG879" s="422"/>
      <c r="RH879" s="422"/>
      <c r="RI879" s="422"/>
      <c r="RJ879" s="422"/>
      <c r="RK879" s="422"/>
      <c r="RL879" s="422"/>
      <c r="RM879" s="422"/>
      <c r="RN879" s="422"/>
      <c r="RO879" s="422"/>
      <c r="RP879" s="422"/>
      <c r="RQ879" s="422"/>
      <c r="RR879" s="422"/>
      <c r="RS879" s="422"/>
      <c r="RT879" s="422"/>
      <c r="RU879" s="422"/>
      <c r="RV879" s="422"/>
      <c r="RW879" s="422"/>
      <c r="RX879" s="422"/>
      <c r="RY879" s="422"/>
      <c r="RZ879" s="422"/>
      <c r="SA879" s="422"/>
      <c r="SB879" s="422"/>
      <c r="SC879" s="422"/>
      <c r="SD879" s="422"/>
      <c r="SE879" s="422"/>
      <c r="SF879" s="422"/>
      <c r="SG879" s="422"/>
      <c r="SH879" s="422"/>
      <c r="SI879" s="422"/>
      <c r="SJ879" s="422"/>
      <c r="SK879" s="422"/>
      <c r="SL879" s="422"/>
      <c r="SM879" s="422"/>
      <c r="SN879" s="422"/>
      <c r="SO879" s="422"/>
      <c r="SP879" s="422"/>
      <c r="SQ879" s="422"/>
      <c r="SR879" s="422"/>
      <c r="SS879" s="422"/>
      <c r="ST879" s="422"/>
      <c r="SU879" s="422"/>
      <c r="SV879" s="422"/>
      <c r="SW879" s="422"/>
      <c r="SX879" s="422"/>
      <c r="SY879" s="422"/>
      <c r="SZ879" s="422"/>
      <c r="TA879" s="422"/>
      <c r="TB879" s="422"/>
      <c r="TC879" s="422"/>
      <c r="TD879" s="422"/>
      <c r="TE879" s="422"/>
      <c r="TF879" s="422"/>
      <c r="TG879" s="422"/>
      <c r="TH879" s="422"/>
      <c r="TI879" s="422"/>
      <c r="TJ879" s="422"/>
      <c r="TK879" s="422"/>
      <c r="TL879" s="422"/>
      <c r="TM879" s="422"/>
      <c r="TN879" s="422"/>
      <c r="TO879" s="422"/>
      <c r="TP879" s="422"/>
      <c r="TQ879" s="422"/>
      <c r="TR879" s="422"/>
      <c r="TS879" s="422"/>
      <c r="TT879" s="422"/>
      <c r="TU879" s="422"/>
      <c r="TV879" s="422"/>
      <c r="TW879" s="422"/>
      <c r="TX879" s="422"/>
      <c r="TY879" s="422"/>
      <c r="TZ879" s="422"/>
      <c r="UA879" s="422"/>
      <c r="UB879" s="422"/>
      <c r="UC879" s="422"/>
      <c r="UD879" s="422"/>
      <c r="UE879" s="422"/>
      <c r="UF879" s="422"/>
      <c r="UG879" s="422"/>
      <c r="UH879" s="422"/>
      <c r="UI879" s="422"/>
      <c r="UJ879" s="422"/>
      <c r="UK879" s="422"/>
      <c r="UL879" s="422"/>
      <c r="UM879" s="422"/>
      <c r="UN879" s="422"/>
      <c r="UO879" s="422"/>
      <c r="UP879" s="422"/>
      <c r="UQ879" s="422"/>
      <c r="UR879" s="422"/>
      <c r="US879" s="422"/>
      <c r="UT879" s="422"/>
      <c r="UU879" s="422"/>
      <c r="UV879" s="422"/>
      <c r="UW879" s="422"/>
      <c r="UX879" s="422"/>
      <c r="UY879" s="422"/>
      <c r="UZ879" s="422"/>
      <c r="VA879" s="422"/>
      <c r="VB879" s="422"/>
      <c r="VC879" s="422"/>
      <c r="VD879" s="422"/>
      <c r="VE879" s="422"/>
      <c r="VF879" s="422"/>
      <c r="VG879" s="422"/>
      <c r="VH879" s="422"/>
      <c r="VI879" s="422"/>
      <c r="VJ879" s="422"/>
      <c r="VK879" s="422"/>
      <c r="VL879" s="422"/>
      <c r="VM879" s="422"/>
      <c r="VN879" s="422"/>
      <c r="VO879" s="422"/>
      <c r="VP879" s="422"/>
      <c r="VQ879" s="422"/>
      <c r="VR879" s="422"/>
      <c r="VS879" s="422"/>
      <c r="VT879" s="422"/>
      <c r="VU879" s="422"/>
      <c r="VV879" s="422"/>
      <c r="VW879" s="422"/>
      <c r="VX879" s="422"/>
      <c r="VY879" s="422"/>
      <c r="VZ879" s="422"/>
      <c r="WA879" s="422"/>
      <c r="WB879" s="422"/>
      <c r="WC879" s="422"/>
      <c r="WD879" s="422"/>
      <c r="WE879" s="422"/>
      <c r="WF879" s="422"/>
      <c r="WG879" s="422"/>
      <c r="WH879" s="422"/>
      <c r="WI879" s="422"/>
      <c r="WJ879" s="422"/>
      <c r="WK879" s="422"/>
      <c r="WL879" s="422"/>
      <c r="WM879" s="422"/>
      <c r="WN879" s="422"/>
      <c r="WO879" s="422"/>
      <c r="WP879" s="422"/>
      <c r="WQ879" s="422"/>
      <c r="WR879" s="422"/>
      <c r="WS879" s="422"/>
      <c r="WT879" s="422"/>
      <c r="WU879" s="422"/>
      <c r="WV879" s="422"/>
      <c r="WW879" s="422"/>
      <c r="WX879" s="422"/>
      <c r="WY879" s="422"/>
      <c r="WZ879" s="422"/>
      <c r="XA879" s="422"/>
      <c r="XB879" s="422"/>
      <c r="XC879" s="422"/>
      <c r="XD879" s="422"/>
      <c r="XE879" s="422"/>
      <c r="XF879" s="422"/>
      <c r="XG879" s="422"/>
      <c r="XH879" s="422"/>
      <c r="XI879" s="422"/>
      <c r="XJ879" s="422"/>
      <c r="XK879" s="422"/>
      <c r="XL879" s="422"/>
      <c r="XM879" s="422"/>
      <c r="XN879" s="422"/>
      <c r="XO879" s="422"/>
      <c r="XP879" s="422"/>
      <c r="XQ879" s="422"/>
      <c r="XR879" s="422"/>
      <c r="XS879" s="422"/>
      <c r="XT879" s="422"/>
      <c r="XU879" s="422"/>
      <c r="XV879" s="422"/>
      <c r="XW879" s="422"/>
      <c r="XX879" s="422"/>
      <c r="XY879" s="422"/>
      <c r="XZ879" s="422"/>
      <c r="YA879" s="422"/>
      <c r="YB879" s="422"/>
      <c r="YC879" s="422"/>
      <c r="YD879" s="422"/>
      <c r="YE879" s="422"/>
      <c r="YF879" s="422"/>
      <c r="YG879" s="422"/>
      <c r="YH879" s="422"/>
      <c r="YI879" s="422"/>
      <c r="YJ879" s="422"/>
      <c r="YK879" s="422"/>
      <c r="YL879" s="422"/>
      <c r="YM879" s="422"/>
      <c r="YN879" s="422"/>
      <c r="YO879" s="422"/>
      <c r="YP879" s="422"/>
      <c r="YQ879" s="422"/>
      <c r="YR879" s="422"/>
      <c r="YS879" s="422"/>
      <c r="YT879" s="422"/>
      <c r="YU879" s="422"/>
      <c r="YV879" s="422"/>
      <c r="YW879" s="422"/>
      <c r="YX879" s="422"/>
      <c r="YY879" s="422"/>
      <c r="YZ879" s="422"/>
      <c r="ZA879" s="422"/>
      <c r="ZB879" s="422"/>
      <c r="ZC879" s="422"/>
      <c r="ZD879" s="422"/>
      <c r="ZE879" s="422"/>
      <c r="ZF879" s="422"/>
      <c r="ZG879" s="422"/>
      <c r="ZH879" s="422"/>
      <c r="ZI879" s="422"/>
      <c r="ZJ879" s="422"/>
      <c r="ZK879" s="422"/>
      <c r="ZL879" s="422"/>
      <c r="ZM879" s="422"/>
      <c r="ZN879" s="422"/>
      <c r="ZO879" s="422"/>
      <c r="ZP879" s="422"/>
      <c r="ZQ879" s="422"/>
      <c r="ZR879" s="422"/>
      <c r="ZS879" s="422"/>
      <c r="ZT879" s="422"/>
      <c r="ZU879" s="422"/>
      <c r="ZV879" s="422"/>
      <c r="ZW879" s="422"/>
      <c r="ZX879" s="422"/>
      <c r="ZY879" s="422"/>
      <c r="ZZ879" s="422"/>
      <c r="AAA879" s="422"/>
      <c r="AAB879" s="422"/>
      <c r="AAC879" s="422"/>
      <c r="AAD879" s="422"/>
      <c r="AAE879" s="422"/>
      <c r="AAF879" s="422"/>
      <c r="AAG879" s="422"/>
      <c r="AAH879" s="422"/>
      <c r="AAI879" s="422"/>
      <c r="AAJ879" s="422"/>
      <c r="AAK879" s="422"/>
      <c r="AAL879" s="422"/>
      <c r="AAM879" s="422"/>
      <c r="AAN879" s="422"/>
      <c r="AAO879" s="422"/>
      <c r="AAP879" s="422"/>
      <c r="AAQ879" s="422"/>
      <c r="AAR879" s="422"/>
      <c r="AAS879" s="422"/>
      <c r="AAT879" s="422"/>
      <c r="AAU879" s="422"/>
      <c r="AAV879" s="422"/>
      <c r="AAW879" s="422"/>
      <c r="AAX879" s="422"/>
      <c r="AAY879" s="422"/>
      <c r="AAZ879" s="422"/>
      <c r="ABA879" s="422"/>
      <c r="ABB879" s="422"/>
      <c r="ABC879" s="422"/>
      <c r="ABD879" s="422"/>
      <c r="ABE879" s="422"/>
      <c r="ABF879" s="422"/>
      <c r="ABG879" s="422"/>
      <c r="ABH879" s="422"/>
      <c r="ABI879" s="422"/>
      <c r="ABJ879" s="422"/>
      <c r="ABK879" s="422"/>
      <c r="ABL879" s="422"/>
      <c r="ABM879" s="422"/>
      <c r="ABN879" s="422"/>
      <c r="ABO879" s="422"/>
      <c r="ABP879" s="422"/>
      <c r="ABQ879" s="422"/>
      <c r="ABR879" s="422"/>
      <c r="ABS879" s="422"/>
      <c r="ABT879" s="422"/>
      <c r="ABU879" s="422"/>
      <c r="ABV879" s="422"/>
      <c r="ABW879" s="422"/>
      <c r="ABX879" s="422"/>
      <c r="ABY879" s="422"/>
      <c r="ABZ879" s="422"/>
      <c r="ACA879" s="422"/>
      <c r="ACB879" s="422"/>
      <c r="ACC879" s="422"/>
      <c r="ACD879" s="422"/>
      <c r="ACE879" s="422"/>
      <c r="ACF879" s="422"/>
      <c r="ACG879" s="422"/>
      <c r="ACH879" s="422"/>
      <c r="ACI879" s="422"/>
      <c r="ACJ879" s="422"/>
      <c r="ACK879" s="422"/>
      <c r="ACL879" s="422"/>
      <c r="ACM879" s="422"/>
      <c r="ACN879" s="422"/>
      <c r="ACO879" s="422"/>
      <c r="ACP879" s="422"/>
      <c r="ACQ879" s="422"/>
      <c r="ACR879" s="422"/>
      <c r="ACS879" s="422"/>
      <c r="ACT879" s="422"/>
      <c r="ACU879" s="422"/>
      <c r="ACV879" s="422"/>
      <c r="ACW879" s="422"/>
      <c r="ACX879" s="422"/>
      <c r="ACY879" s="422"/>
      <c r="ACZ879" s="422"/>
      <c r="ADA879" s="422"/>
      <c r="ADB879" s="422"/>
      <c r="ADC879" s="422"/>
      <c r="ADD879" s="422"/>
      <c r="ADE879" s="422"/>
      <c r="ADF879" s="422"/>
      <c r="ADG879" s="422"/>
      <c r="ADH879" s="422"/>
      <c r="ADI879" s="422"/>
      <c r="ADJ879" s="422"/>
      <c r="ADK879" s="422"/>
      <c r="ADL879" s="422"/>
      <c r="ADM879" s="422"/>
      <c r="ADN879" s="422"/>
      <c r="ADO879" s="422"/>
      <c r="ADP879" s="422"/>
      <c r="ADQ879" s="422"/>
      <c r="ADR879" s="422"/>
      <c r="ADS879" s="422"/>
      <c r="ADT879" s="422"/>
      <c r="ADU879" s="422"/>
      <c r="ADV879" s="422"/>
      <c r="ADW879" s="422"/>
      <c r="ADX879" s="422"/>
      <c r="ADY879" s="422"/>
      <c r="ADZ879" s="422"/>
      <c r="AEA879" s="422"/>
      <c r="AEB879" s="422"/>
      <c r="AEC879" s="422"/>
      <c r="AED879" s="422"/>
      <c r="AEE879" s="422"/>
      <c r="AEF879" s="422"/>
      <c r="AEG879" s="422"/>
      <c r="AEH879" s="422"/>
      <c r="AEI879" s="422"/>
      <c r="AEJ879" s="422"/>
      <c r="AEK879" s="422"/>
      <c r="AEL879" s="422"/>
      <c r="AEM879" s="422"/>
      <c r="AEN879" s="422"/>
      <c r="AEO879" s="422"/>
      <c r="AEP879" s="422"/>
      <c r="AEQ879" s="422"/>
      <c r="AER879" s="422"/>
      <c r="AES879" s="422"/>
      <c r="AET879" s="422"/>
      <c r="AEU879" s="422"/>
      <c r="AEV879" s="422"/>
      <c r="AEW879" s="422"/>
      <c r="AEX879" s="422"/>
      <c r="AEY879" s="422"/>
      <c r="AEZ879" s="422"/>
      <c r="AFA879" s="422"/>
      <c r="AFB879" s="422"/>
      <c r="AFC879" s="422"/>
      <c r="AFD879" s="422"/>
      <c r="AFE879" s="422"/>
      <c r="AFF879" s="422"/>
      <c r="AFG879" s="422"/>
      <c r="AFH879" s="422"/>
      <c r="AFI879" s="422"/>
      <c r="AFJ879" s="422"/>
      <c r="AFK879" s="422"/>
      <c r="AFL879" s="422"/>
      <c r="AFM879" s="422"/>
      <c r="AFN879" s="422"/>
      <c r="AFO879" s="422"/>
      <c r="AFP879" s="422"/>
      <c r="AFQ879" s="422"/>
      <c r="AFR879" s="422"/>
      <c r="AFS879" s="422"/>
      <c r="AFT879" s="422"/>
      <c r="AFU879" s="422"/>
      <c r="AFV879" s="422"/>
      <c r="AFW879" s="422"/>
      <c r="AFX879" s="422"/>
      <c r="AFY879" s="422"/>
      <c r="AFZ879" s="422"/>
      <c r="AGA879" s="422"/>
      <c r="AGB879" s="422"/>
      <c r="AGC879" s="422"/>
      <c r="AGD879" s="422"/>
      <c r="AGE879" s="422"/>
      <c r="AGF879" s="422"/>
      <c r="AGG879" s="422"/>
      <c r="AGH879" s="422"/>
      <c r="AGI879" s="422"/>
      <c r="AGJ879" s="422"/>
      <c r="AGK879" s="422"/>
      <c r="AGL879" s="422"/>
      <c r="AGM879" s="422"/>
      <c r="AGN879" s="422"/>
      <c r="AGO879" s="422"/>
      <c r="AGP879" s="422"/>
      <c r="AGQ879" s="422"/>
      <c r="AGR879" s="422"/>
      <c r="AGS879" s="422"/>
      <c r="AGT879" s="422"/>
      <c r="AGU879" s="422"/>
      <c r="AGV879" s="422"/>
      <c r="AGW879" s="422"/>
      <c r="AGX879" s="422"/>
      <c r="AGY879" s="422"/>
      <c r="AGZ879" s="422"/>
      <c r="AHA879" s="422"/>
      <c r="AHB879" s="422"/>
      <c r="AHC879" s="422"/>
      <c r="AHD879" s="422"/>
      <c r="AHE879" s="422"/>
      <c r="AHF879" s="422"/>
      <c r="AHG879" s="422"/>
      <c r="AHH879" s="422"/>
      <c r="AHI879" s="422"/>
      <c r="AHJ879" s="422"/>
      <c r="AHK879" s="422"/>
      <c r="AHL879" s="422"/>
      <c r="AHM879" s="422"/>
      <c r="AHN879" s="422"/>
      <c r="AHO879" s="422"/>
      <c r="AHP879" s="422"/>
      <c r="AHQ879" s="422"/>
      <c r="AHR879" s="422"/>
      <c r="AHS879" s="422"/>
      <c r="AHT879" s="422"/>
      <c r="AHU879" s="422"/>
      <c r="AHV879" s="422"/>
      <c r="AHW879" s="422"/>
      <c r="AHX879" s="422"/>
      <c r="AHY879" s="422"/>
      <c r="AHZ879" s="422"/>
      <c r="AIA879" s="422"/>
      <c r="AIB879" s="422"/>
      <c r="AIC879" s="422"/>
      <c r="AID879" s="422"/>
      <c r="AIE879" s="422"/>
      <c r="AIF879" s="422"/>
      <c r="AIG879" s="422"/>
      <c r="AIH879" s="422"/>
      <c r="AII879" s="422"/>
      <c r="AIJ879" s="422"/>
      <c r="AIK879" s="422"/>
      <c r="AIL879" s="422"/>
      <c r="AIM879" s="422"/>
      <c r="AIN879" s="422"/>
      <c r="AIO879" s="422"/>
      <c r="AIP879" s="422"/>
      <c r="AIQ879" s="422"/>
      <c r="AIR879" s="422"/>
      <c r="AIS879" s="422"/>
      <c r="AIT879" s="422"/>
      <c r="AIU879" s="422"/>
      <c r="AIV879" s="422"/>
      <c r="AIW879" s="422"/>
      <c r="AIX879" s="422"/>
      <c r="AIY879" s="422"/>
      <c r="AIZ879" s="422"/>
      <c r="AJA879" s="422"/>
      <c r="AJB879" s="422"/>
      <c r="AJC879" s="422"/>
      <c r="AJD879" s="422"/>
      <c r="AJE879" s="422"/>
      <c r="AJF879" s="422"/>
      <c r="AJG879" s="422"/>
      <c r="AJH879" s="422"/>
      <c r="AJI879" s="422"/>
      <c r="AJJ879" s="422"/>
      <c r="AJK879" s="422"/>
      <c r="AJL879" s="422"/>
      <c r="AJM879" s="422"/>
      <c r="AJN879" s="422"/>
      <c r="AJO879" s="422"/>
      <c r="AJP879" s="422"/>
      <c r="AJQ879" s="422"/>
      <c r="AJR879" s="422"/>
      <c r="AJS879" s="422"/>
      <c r="AJT879" s="422"/>
      <c r="AJU879" s="422"/>
      <c r="AJV879" s="422"/>
      <c r="AJW879" s="422"/>
      <c r="AJX879" s="422"/>
      <c r="AJY879" s="422"/>
      <c r="AJZ879" s="422"/>
      <c r="AKA879" s="422"/>
      <c r="AKB879" s="422"/>
      <c r="AKC879" s="422"/>
      <c r="AKD879" s="422"/>
      <c r="AKE879" s="422"/>
      <c r="AKF879" s="422"/>
      <c r="AKG879" s="422"/>
      <c r="AKH879" s="422"/>
      <c r="AKI879" s="422"/>
      <c r="AKJ879" s="422"/>
      <c r="AKK879" s="422"/>
      <c r="AKL879" s="422"/>
      <c r="AKM879" s="422"/>
      <c r="AKN879" s="422"/>
      <c r="AKO879" s="422"/>
      <c r="AKP879" s="422"/>
      <c r="AKQ879" s="422"/>
      <c r="AKR879" s="422"/>
      <c r="AKS879" s="422"/>
      <c r="AKT879" s="422"/>
      <c r="AKU879" s="422"/>
      <c r="AKV879" s="422"/>
      <c r="AKW879" s="422"/>
      <c r="AKX879" s="422"/>
      <c r="AKY879" s="422"/>
      <c r="AKZ879" s="422"/>
      <c r="ALA879" s="422"/>
      <c r="ALB879" s="422"/>
      <c r="ALC879" s="422"/>
      <c r="ALD879" s="422"/>
      <c r="ALE879" s="422"/>
      <c r="ALF879" s="422"/>
      <c r="ALG879" s="422"/>
      <c r="ALH879" s="422"/>
      <c r="ALI879" s="422"/>
      <c r="ALJ879" s="422"/>
      <c r="ALK879" s="422"/>
      <c r="ALL879" s="422"/>
      <c r="ALM879" s="422"/>
      <c r="ALN879" s="422"/>
      <c r="ALO879" s="422"/>
      <c r="ALP879" s="422"/>
      <c r="ALQ879" s="422"/>
      <c r="ALR879" s="422"/>
      <c r="ALS879" s="422"/>
      <c r="ALT879" s="422"/>
      <c r="ALU879" s="422"/>
      <c r="ALV879" s="422"/>
      <c r="ALW879" s="422"/>
      <c r="ALX879" s="422"/>
      <c r="ALY879" s="422"/>
      <c r="ALZ879" s="422"/>
      <c r="AMA879" s="422"/>
      <c r="AMB879" s="422"/>
      <c r="AMC879" s="422"/>
      <c r="AMD879" s="422"/>
      <c r="AME879" s="422"/>
      <c r="AMF879" s="422"/>
      <c r="AMG879" s="422"/>
      <c r="AMH879" s="422"/>
      <c r="AMI879" s="422"/>
      <c r="AMJ879" s="422"/>
      <c r="AMK879" s="422"/>
      <c r="AML879" s="422"/>
      <c r="AMM879" s="422"/>
      <c r="AMN879" s="422"/>
      <c r="AMO879" s="422"/>
      <c r="AMP879" s="422"/>
      <c r="AMQ879" s="422"/>
      <c r="AMR879" s="422"/>
      <c r="AMS879" s="422"/>
      <c r="AMT879" s="422"/>
      <c r="AMU879" s="422"/>
      <c r="AMV879" s="422"/>
      <c r="AMW879" s="422"/>
      <c r="AMX879" s="422"/>
    </row>
    <row r="880" spans="1:1038" s="398" customFormat="1" ht="18" customHeight="1">
      <c r="A880" s="548" t="s">
        <v>2392</v>
      </c>
      <c r="B880" s="543" t="s">
        <v>1647</v>
      </c>
      <c r="C880" s="226"/>
      <c r="D880" s="225" t="s">
        <v>1279</v>
      </c>
      <c r="E880" s="226">
        <v>104</v>
      </c>
      <c r="F880" s="226">
        <v>1</v>
      </c>
      <c r="G880" s="391" t="str">
        <f t="shared" si="601"/>
        <v>104-1</v>
      </c>
      <c r="H880" s="226">
        <v>61</v>
      </c>
      <c r="I880" s="226">
        <v>74</v>
      </c>
      <c r="J880" s="544">
        <f t="shared" si="605"/>
        <v>0</v>
      </c>
      <c r="K880" s="545" t="b">
        <f>IF(J883=1,IF(((VLOOKUP($G880,[4]Depth_Lookup!$A$3:$J$550,9,FALSE))-(I880/100))=0,"Good",IF(((VLOOKUP($G880,[4]Depth_Lookup!$A$3:$J$550,9,FALSE))-(I880/100))&gt;0,"Too Short","Too Long")))</f>
        <v>0</v>
      </c>
      <c r="L880" s="171">
        <f>(VLOOKUP($G880,Depth_Lookup!$A$3:$J$410,10,FALSE))+(H880/100)</f>
        <v>273.31</v>
      </c>
      <c r="M880" s="171">
        <f>(VLOOKUP($G880,Depth_Lookup!$A$3:$J$410,10,FALSE))+(I880/100)</f>
        <v>273.44</v>
      </c>
      <c r="N880" s="232" t="s">
        <v>2408</v>
      </c>
      <c r="O880" s="226">
        <v>1</v>
      </c>
      <c r="P880" s="226" t="s">
        <v>853</v>
      </c>
      <c r="Q880" s="226" t="s">
        <v>125</v>
      </c>
      <c r="R880" s="391" t="str">
        <f t="shared" si="602"/>
        <v>SerpentinizedHarzburgite</v>
      </c>
      <c r="S880" s="226" t="s">
        <v>116</v>
      </c>
      <c r="T880" s="226" t="s">
        <v>116</v>
      </c>
      <c r="U880" s="226" t="s">
        <v>108</v>
      </c>
      <c r="V880" s="226" t="s">
        <v>509</v>
      </c>
      <c r="W880" s="226" t="s">
        <v>2393</v>
      </c>
      <c r="X880" s="392">
        <f>VLOOKUP(W880,[4]definitions_list_lookup!$A$13:$B$19,2,0)</f>
        <v>5</v>
      </c>
      <c r="Y880" s="226" t="s">
        <v>90</v>
      </c>
      <c r="Z880" s="226" t="s">
        <v>91</v>
      </c>
      <c r="AA880" s="226"/>
      <c r="AB880" s="226"/>
      <c r="AC880" s="226"/>
      <c r="AD880" s="226"/>
      <c r="AE880" s="393"/>
      <c r="AF880" s="391" t="e">
        <f>VLOOKUP(AE880,[4]definitions_list_mag!$V$12:$W$15,2,0)</f>
        <v>#N/A</v>
      </c>
      <c r="AG880" s="394"/>
      <c r="AH880" s="226"/>
      <c r="AI880" s="257">
        <f t="shared" si="606"/>
        <v>66</v>
      </c>
      <c r="AJ880" s="226"/>
      <c r="AK880" s="226"/>
      <c r="AL880" s="226"/>
      <c r="AM880" s="226"/>
      <c r="AN880" s="226"/>
      <c r="AO880" s="257"/>
      <c r="AP880" s="226"/>
      <c r="AQ880" s="226"/>
      <c r="AR880" s="226"/>
      <c r="AS880" s="226"/>
      <c r="AT880" s="226"/>
      <c r="AU880" s="257">
        <v>3</v>
      </c>
      <c r="AV880" s="226">
        <v>4</v>
      </c>
      <c r="AW880" s="226">
        <v>1</v>
      </c>
      <c r="AX880" s="226" t="s">
        <v>110</v>
      </c>
      <c r="AY880" s="226" t="s">
        <v>103</v>
      </c>
      <c r="AZ880" s="226"/>
      <c r="BA880" s="257">
        <v>30</v>
      </c>
      <c r="BB880" s="226">
        <v>13</v>
      </c>
      <c r="BC880" s="226">
        <v>5</v>
      </c>
      <c r="BD880" s="226" t="s">
        <v>118</v>
      </c>
      <c r="BE880" s="226" t="s">
        <v>103</v>
      </c>
      <c r="BF880" s="226"/>
      <c r="BG880" s="257"/>
      <c r="BH880" s="226"/>
      <c r="BI880" s="226"/>
      <c r="BJ880" s="226"/>
      <c r="BK880" s="226"/>
      <c r="BL880" s="226"/>
      <c r="BM880" s="257">
        <v>1</v>
      </c>
      <c r="BN880" s="226">
        <v>1</v>
      </c>
      <c r="BO880" s="226">
        <v>0.5</v>
      </c>
      <c r="BP880" s="226"/>
      <c r="BQ880" s="226"/>
      <c r="BR880" s="226"/>
      <c r="BS880" s="226"/>
      <c r="BT880" s="226"/>
      <c r="BU880" s="226"/>
      <c r="BV880" s="226"/>
      <c r="BW880" s="226"/>
      <c r="BX880" s="226"/>
      <c r="BY880" s="257"/>
      <c r="BZ880" s="226"/>
      <c r="CA880" s="226"/>
      <c r="CB880" s="226"/>
      <c r="CC880" s="226"/>
      <c r="CD880" s="226"/>
      <c r="CE880" s="226"/>
      <c r="CF880" s="399">
        <f t="shared" si="603"/>
        <v>100</v>
      </c>
      <c r="CG880" s="259"/>
      <c r="CH880" s="150" t="s">
        <v>2404</v>
      </c>
      <c r="CI880" s="150">
        <v>85</v>
      </c>
      <c r="CJ880" s="150" t="s">
        <v>514</v>
      </c>
      <c r="CK880" s="158"/>
      <c r="CL880" s="395"/>
      <c r="CM880" s="395"/>
      <c r="CN880" s="395"/>
      <c r="CO880" s="395"/>
      <c r="CP880" s="395"/>
      <c r="CQ880" s="395"/>
      <c r="CR880" s="395"/>
      <c r="CS880" s="395"/>
      <c r="CT880" s="395"/>
      <c r="CU880" s="395"/>
      <c r="CV880" s="395"/>
      <c r="CW880" s="395"/>
      <c r="CX880" s="395"/>
      <c r="CY880" s="395"/>
      <c r="CZ880" s="395"/>
      <c r="DA880" s="395"/>
      <c r="DB880" s="395">
        <v>75</v>
      </c>
      <c r="DC880" s="257">
        <v>25</v>
      </c>
      <c r="DD880" s="395"/>
      <c r="DE880" s="395"/>
      <c r="DF880" s="395"/>
      <c r="DG880" s="395"/>
      <c r="DH880" s="395"/>
      <c r="DI880" s="395"/>
      <c r="DJ880" s="395"/>
      <c r="DK880" s="396">
        <f t="shared" si="604"/>
        <v>100</v>
      </c>
      <c r="DL880" s="259"/>
      <c r="DM880" s="395"/>
      <c r="DN880" s="395"/>
      <c r="DO880" s="397"/>
      <c r="DQ880" s="259"/>
      <c r="DR880" s="397"/>
      <c r="DS880" s="259"/>
      <c r="DT880" s="263" t="s">
        <v>2409</v>
      </c>
      <c r="DU880" s="256"/>
      <c r="DV880" s="256"/>
      <c r="DW880" s="400" t="e">
        <f>VLOOKUP(P880,[4]definitions_list_lookup!$K$30:$L$54,2,0)</f>
        <v>#N/A</v>
      </c>
      <c r="DX880" s="155" t="s">
        <v>1838</v>
      </c>
      <c r="DY880" s="155" t="s">
        <v>2395</v>
      </c>
      <c r="DZ880" s="546"/>
      <c r="EA880" s="104"/>
      <c r="EB880" s="256"/>
      <c r="EC880" s="104"/>
      <c r="ED880" s="229" t="s">
        <v>2517</v>
      </c>
      <c r="EE880" s="401"/>
      <c r="EF880" s="402"/>
      <c r="EG880" s="401"/>
      <c r="EH880" s="403"/>
      <c r="EI880" s="404"/>
      <c r="EJ880" s="405"/>
      <c r="EK880" s="406"/>
      <c r="EL880" s="401"/>
      <c r="EM880" s="403"/>
      <c r="EN880" s="403"/>
      <c r="EO880" s="407"/>
      <c r="EP880" s="407"/>
      <c r="EQ880" s="407"/>
      <c r="ER880" s="407"/>
      <c r="ES880" s="407"/>
      <c r="ET880" s="407"/>
      <c r="EU880" s="407"/>
      <c r="EV880" s="408"/>
      <c r="EW880" s="408"/>
      <c r="EX880" s="408"/>
      <c r="EY880" s="408"/>
      <c r="EZ880" s="192" t="e">
        <f t="shared" si="574"/>
        <v>#DIV/0!</v>
      </c>
      <c r="FA880" s="192" t="e">
        <f t="shared" si="575"/>
        <v>#DIV/0!</v>
      </c>
      <c r="FB880" s="192" t="e">
        <f t="shared" si="576"/>
        <v>#DIV/0!</v>
      </c>
      <c r="FC880" s="192" t="e">
        <f t="shared" si="577"/>
        <v>#DIV/0!</v>
      </c>
      <c r="FD880" s="192" t="e">
        <f t="shared" si="578"/>
        <v>#DIV/0!</v>
      </c>
      <c r="FE880" s="193" t="e">
        <f t="shared" si="579"/>
        <v>#DIV/0!</v>
      </c>
      <c r="FF880" s="194" t="e">
        <f t="shared" si="580"/>
        <v>#DIV/0!</v>
      </c>
      <c r="FG880" s="401"/>
      <c r="FH880" s="403"/>
      <c r="FI880" s="778">
        <f t="shared" si="582"/>
        <v>0</v>
      </c>
      <c r="FJ880" s="779" t="e">
        <f t="shared" si="583"/>
        <v>#DIV/0!</v>
      </c>
      <c r="FK880" s="779" t="e">
        <f t="shared" si="584"/>
        <v>#DIV/0!</v>
      </c>
      <c r="FL880" s="780" t="e">
        <f t="shared" si="585"/>
        <v>#DIV/0!</v>
      </c>
      <c r="FM880" s="169" t="e">
        <f t="shared" si="586"/>
        <v>#DIV/0!</v>
      </c>
      <c r="FN880" s="783" t="e">
        <f t="shared" si="587"/>
        <v>#DIV/0!</v>
      </c>
      <c r="FO880" s="226"/>
      <c r="FP880" s="226"/>
      <c r="FQ880" s="226"/>
      <c r="FR880" s="226"/>
      <c r="FS880" s="226"/>
      <c r="FT880" s="226"/>
      <c r="FU880" s="226"/>
      <c r="FV880" s="226"/>
      <c r="FW880" s="226"/>
      <c r="FX880" s="226"/>
      <c r="FY880" s="226"/>
      <c r="FZ880" s="226"/>
      <c r="GA880" s="226"/>
      <c r="GB880" s="226"/>
      <c r="GC880" s="226"/>
      <c r="GD880" s="226"/>
      <c r="GE880" s="226"/>
      <c r="GF880" s="226"/>
      <c r="GG880" s="226"/>
      <c r="GH880" s="226"/>
      <c r="GI880" s="226"/>
      <c r="GJ880" s="226"/>
      <c r="GK880" s="226"/>
      <c r="GL880" s="226"/>
      <c r="GM880" s="226"/>
      <c r="GN880" s="226"/>
      <c r="GO880" s="226"/>
      <c r="GP880" s="226"/>
      <c r="GQ880" s="226"/>
      <c r="GR880" s="226"/>
      <c r="GS880" s="226"/>
      <c r="GT880" s="226"/>
      <c r="GU880" s="226"/>
      <c r="GV880" s="226"/>
      <c r="GW880" s="226"/>
      <c r="GX880" s="226"/>
      <c r="GY880" s="226"/>
      <c r="GZ880" s="226"/>
      <c r="HA880" s="226"/>
      <c r="HB880" s="226"/>
      <c r="HC880" s="226"/>
      <c r="HD880" s="226"/>
      <c r="HE880" s="226"/>
      <c r="HF880" s="226"/>
      <c r="HG880" s="226"/>
      <c r="HH880" s="226"/>
      <c r="HI880" s="226"/>
      <c r="HJ880" s="226"/>
      <c r="HK880" s="226"/>
      <c r="HL880" s="226"/>
      <c r="HM880" s="226"/>
      <c r="HN880" s="226"/>
      <c r="HO880" s="226"/>
      <c r="HP880" s="226"/>
      <c r="HQ880" s="226"/>
      <c r="HR880" s="226"/>
      <c r="HS880" s="226"/>
      <c r="HT880" s="226"/>
      <c r="HU880" s="226"/>
      <c r="HV880" s="226"/>
      <c r="HW880" s="226"/>
      <c r="HX880" s="226"/>
      <c r="HY880" s="226"/>
      <c r="HZ880" s="226"/>
      <c r="IA880" s="226"/>
      <c r="IB880" s="226"/>
      <c r="IC880" s="226"/>
      <c r="ID880" s="226"/>
      <c r="IE880" s="226"/>
      <c r="IF880" s="226"/>
      <c r="IG880" s="226"/>
      <c r="IH880" s="226"/>
      <c r="II880" s="226"/>
      <c r="IJ880" s="226"/>
      <c r="IK880" s="226"/>
      <c r="IL880" s="226"/>
      <c r="IM880" s="226"/>
      <c r="IN880" s="226"/>
      <c r="IO880" s="226"/>
      <c r="IP880" s="226"/>
      <c r="IQ880" s="226"/>
      <c r="IR880" s="226"/>
      <c r="IS880" s="226"/>
      <c r="IT880" s="226"/>
      <c r="IU880" s="226"/>
      <c r="IV880" s="226"/>
      <c r="IW880" s="226"/>
      <c r="IX880" s="226"/>
      <c r="IY880" s="226"/>
      <c r="IZ880" s="226"/>
      <c r="JA880" s="226"/>
      <c r="JB880" s="226"/>
      <c r="JC880" s="226"/>
      <c r="JD880" s="226"/>
      <c r="JE880" s="226"/>
      <c r="JF880" s="226"/>
      <c r="JG880" s="226"/>
      <c r="JH880" s="226"/>
      <c r="JI880" s="226"/>
      <c r="JJ880" s="226"/>
      <c r="JK880" s="226"/>
      <c r="JL880" s="226"/>
      <c r="JM880" s="226"/>
      <c r="JN880" s="226"/>
      <c r="JO880" s="226"/>
      <c r="JP880" s="226"/>
      <c r="JQ880" s="226"/>
      <c r="JR880" s="226"/>
      <c r="JS880" s="226"/>
      <c r="JT880" s="226"/>
      <c r="JU880" s="226"/>
      <c r="JV880" s="226"/>
      <c r="JW880" s="226"/>
      <c r="JX880" s="226"/>
      <c r="JY880" s="226"/>
      <c r="JZ880" s="226"/>
      <c r="KA880" s="226"/>
      <c r="KB880" s="226"/>
      <c r="KC880" s="226"/>
      <c r="KD880" s="226"/>
      <c r="KE880" s="226"/>
      <c r="KF880" s="226"/>
      <c r="KG880" s="226"/>
      <c r="KH880" s="226"/>
      <c r="KI880" s="226"/>
      <c r="KJ880" s="226"/>
      <c r="KK880" s="226"/>
      <c r="KL880" s="226"/>
      <c r="KM880" s="226"/>
      <c r="KN880" s="226"/>
      <c r="KO880" s="226"/>
      <c r="KP880" s="226"/>
      <c r="KQ880" s="226"/>
      <c r="KR880" s="226"/>
      <c r="KS880" s="226"/>
      <c r="KT880" s="226"/>
      <c r="KU880" s="226"/>
      <c r="KV880" s="226"/>
      <c r="KW880" s="226"/>
      <c r="KX880" s="226"/>
      <c r="KY880" s="226"/>
      <c r="KZ880" s="226"/>
      <c r="LA880" s="226"/>
      <c r="LB880" s="226"/>
      <c r="LC880" s="226"/>
      <c r="LD880" s="226"/>
      <c r="LE880" s="226"/>
      <c r="LF880" s="226"/>
      <c r="LG880" s="226"/>
      <c r="LH880" s="226"/>
      <c r="LI880" s="226"/>
      <c r="LJ880" s="226"/>
      <c r="LK880" s="226"/>
      <c r="LL880" s="226"/>
      <c r="LM880" s="226"/>
      <c r="LN880" s="226"/>
      <c r="LO880" s="226"/>
      <c r="LP880" s="226"/>
      <c r="LQ880" s="226"/>
      <c r="LR880" s="226"/>
      <c r="LS880" s="226"/>
      <c r="LT880" s="226"/>
      <c r="LU880" s="226"/>
      <c r="LV880" s="226"/>
      <c r="LW880" s="226"/>
      <c r="LX880" s="226"/>
      <c r="LY880" s="226"/>
      <c r="LZ880" s="226"/>
      <c r="MA880" s="226"/>
      <c r="MB880" s="226"/>
      <c r="MC880" s="226"/>
      <c r="MD880" s="226"/>
      <c r="ME880" s="226"/>
      <c r="MF880" s="226"/>
      <c r="MG880" s="226"/>
      <c r="MH880" s="226"/>
      <c r="MI880" s="226"/>
      <c r="MJ880" s="226"/>
      <c r="MK880" s="226"/>
      <c r="ML880" s="226"/>
      <c r="MM880" s="226"/>
      <c r="MN880" s="226"/>
      <c r="MO880" s="226"/>
      <c r="MP880" s="226"/>
      <c r="MQ880" s="226"/>
      <c r="MR880" s="226"/>
      <c r="MS880" s="226"/>
      <c r="MT880" s="226"/>
      <c r="MU880" s="226"/>
      <c r="MV880" s="226"/>
      <c r="MW880" s="226"/>
      <c r="MX880" s="226"/>
      <c r="MY880" s="226"/>
      <c r="MZ880" s="226"/>
      <c r="NA880" s="226"/>
      <c r="NB880" s="226"/>
      <c r="NC880" s="226"/>
      <c r="ND880" s="226"/>
      <c r="NE880" s="226"/>
      <c r="NF880" s="226"/>
      <c r="NG880" s="226"/>
      <c r="NH880" s="226"/>
      <c r="NI880" s="226"/>
      <c r="NJ880" s="226"/>
      <c r="NK880" s="226"/>
      <c r="NL880" s="226"/>
      <c r="NM880" s="226"/>
      <c r="NN880" s="226"/>
      <c r="NO880" s="226"/>
      <c r="NP880" s="226"/>
      <c r="NQ880" s="226"/>
      <c r="NR880" s="226"/>
      <c r="NS880" s="226"/>
      <c r="NT880" s="226"/>
      <c r="NU880" s="226"/>
      <c r="NV880" s="226"/>
      <c r="NW880" s="226"/>
      <c r="NX880" s="226"/>
      <c r="NY880" s="226"/>
      <c r="NZ880" s="226"/>
      <c r="OA880" s="226"/>
      <c r="OB880" s="226"/>
      <c r="OC880" s="226"/>
      <c r="OD880" s="226"/>
      <c r="OE880" s="226"/>
      <c r="OF880" s="226"/>
      <c r="OG880" s="226"/>
      <c r="OH880" s="226"/>
      <c r="OI880" s="226"/>
      <c r="OJ880" s="226"/>
      <c r="OK880" s="226"/>
      <c r="OL880" s="226"/>
      <c r="OM880" s="226"/>
      <c r="ON880" s="226"/>
      <c r="OO880" s="226"/>
      <c r="OP880" s="226"/>
      <c r="OQ880" s="226"/>
      <c r="OR880" s="226"/>
      <c r="OS880" s="226"/>
      <c r="OT880" s="226"/>
      <c r="OU880" s="226"/>
      <c r="OV880" s="226"/>
      <c r="OW880" s="226"/>
      <c r="OX880" s="226"/>
      <c r="OY880" s="226"/>
      <c r="OZ880" s="226"/>
      <c r="PA880" s="226"/>
      <c r="PB880" s="226"/>
      <c r="PC880" s="226"/>
      <c r="PD880" s="226"/>
      <c r="PE880" s="226"/>
      <c r="PF880" s="226"/>
      <c r="PG880" s="226"/>
      <c r="PH880" s="226"/>
      <c r="PI880" s="226"/>
      <c r="PJ880" s="226"/>
      <c r="PK880" s="226"/>
      <c r="PL880" s="226"/>
      <c r="PM880" s="226"/>
      <c r="PN880" s="226"/>
      <c r="PO880" s="226"/>
      <c r="PP880" s="226"/>
      <c r="PQ880" s="226"/>
      <c r="PR880" s="226"/>
      <c r="PS880" s="226"/>
      <c r="PT880" s="226"/>
      <c r="PU880" s="226"/>
      <c r="PV880" s="226"/>
      <c r="PW880" s="226"/>
      <c r="PX880" s="226"/>
      <c r="PY880" s="226"/>
      <c r="PZ880" s="226"/>
      <c r="QA880" s="226"/>
      <c r="QB880" s="226"/>
      <c r="QC880" s="226"/>
      <c r="QD880" s="226"/>
      <c r="QE880" s="226"/>
      <c r="QF880" s="226"/>
      <c r="QG880" s="226"/>
      <c r="QH880" s="226"/>
      <c r="QI880" s="226"/>
      <c r="QJ880" s="226"/>
      <c r="QK880" s="226"/>
      <c r="QL880" s="226"/>
      <c r="QM880" s="226"/>
      <c r="QN880" s="226"/>
      <c r="QO880" s="226"/>
      <c r="QP880" s="226"/>
      <c r="QQ880" s="226"/>
      <c r="QR880" s="226"/>
      <c r="QS880" s="226"/>
      <c r="QT880" s="226"/>
      <c r="QU880" s="226"/>
      <c r="QV880" s="226"/>
      <c r="QW880" s="226"/>
      <c r="QX880" s="226"/>
      <c r="QY880" s="226"/>
      <c r="QZ880" s="226"/>
      <c r="RA880" s="226"/>
      <c r="RB880" s="226"/>
      <c r="RC880" s="226"/>
      <c r="RD880" s="226"/>
      <c r="RE880" s="226"/>
      <c r="RF880" s="226"/>
      <c r="RG880" s="226"/>
      <c r="RH880" s="226"/>
      <c r="RI880" s="226"/>
      <c r="RJ880" s="226"/>
      <c r="RK880" s="226"/>
      <c r="RL880" s="226"/>
      <c r="RM880" s="226"/>
      <c r="RN880" s="226"/>
      <c r="RO880" s="226"/>
      <c r="RP880" s="226"/>
      <c r="RQ880" s="226"/>
      <c r="RR880" s="226"/>
      <c r="RS880" s="226"/>
      <c r="RT880" s="226"/>
      <c r="RU880" s="226"/>
      <c r="RV880" s="226"/>
      <c r="RW880" s="226"/>
      <c r="RX880" s="226"/>
      <c r="RY880" s="226"/>
      <c r="RZ880" s="226"/>
      <c r="SA880" s="226"/>
      <c r="SB880" s="226"/>
      <c r="SC880" s="226"/>
      <c r="SD880" s="226"/>
      <c r="SE880" s="226"/>
      <c r="SF880" s="226"/>
      <c r="SG880" s="226"/>
      <c r="SH880" s="226"/>
      <c r="SI880" s="226"/>
      <c r="SJ880" s="226"/>
      <c r="SK880" s="226"/>
      <c r="SL880" s="226"/>
      <c r="SM880" s="226"/>
      <c r="SN880" s="226"/>
      <c r="SO880" s="226"/>
      <c r="SP880" s="226"/>
      <c r="SQ880" s="226"/>
      <c r="SR880" s="226"/>
      <c r="SS880" s="226"/>
      <c r="ST880" s="226"/>
      <c r="SU880" s="226"/>
      <c r="SV880" s="226"/>
      <c r="SW880" s="226"/>
      <c r="SX880" s="226"/>
      <c r="SY880" s="226"/>
      <c r="SZ880" s="226"/>
      <c r="TA880" s="226"/>
      <c r="TB880" s="226"/>
      <c r="TC880" s="226"/>
      <c r="TD880" s="226"/>
      <c r="TE880" s="226"/>
      <c r="TF880" s="226"/>
      <c r="TG880" s="226"/>
      <c r="TH880" s="226"/>
      <c r="TI880" s="226"/>
      <c r="TJ880" s="226"/>
      <c r="TK880" s="226"/>
      <c r="TL880" s="226"/>
      <c r="TM880" s="226"/>
      <c r="TN880" s="226"/>
      <c r="TO880" s="226"/>
      <c r="TP880" s="226"/>
      <c r="TQ880" s="226"/>
      <c r="TR880" s="226"/>
      <c r="TS880" s="226"/>
      <c r="TT880" s="226"/>
      <c r="TU880" s="226"/>
      <c r="TV880" s="226"/>
      <c r="TW880" s="226"/>
      <c r="TX880" s="226"/>
      <c r="TY880" s="226"/>
      <c r="TZ880" s="226"/>
      <c r="UA880" s="226"/>
      <c r="UB880" s="226"/>
      <c r="UC880" s="226"/>
      <c r="UD880" s="226"/>
      <c r="UE880" s="226"/>
      <c r="UF880" s="226"/>
      <c r="UG880" s="226"/>
      <c r="UH880" s="226"/>
      <c r="UI880" s="226"/>
      <c r="UJ880" s="226"/>
      <c r="UK880" s="226"/>
      <c r="UL880" s="226"/>
      <c r="UM880" s="226"/>
      <c r="UN880" s="226"/>
      <c r="UO880" s="226"/>
      <c r="UP880" s="226"/>
      <c r="UQ880" s="226"/>
      <c r="UR880" s="226"/>
      <c r="US880" s="226"/>
      <c r="UT880" s="226"/>
      <c r="UU880" s="226"/>
      <c r="UV880" s="226"/>
      <c r="UW880" s="226"/>
      <c r="UX880" s="226"/>
      <c r="UY880" s="226"/>
      <c r="UZ880" s="226"/>
      <c r="VA880" s="226"/>
      <c r="VB880" s="226"/>
      <c r="VC880" s="226"/>
      <c r="VD880" s="226"/>
      <c r="VE880" s="226"/>
      <c r="VF880" s="226"/>
      <c r="VG880" s="226"/>
      <c r="VH880" s="226"/>
      <c r="VI880" s="226"/>
      <c r="VJ880" s="226"/>
      <c r="VK880" s="226"/>
      <c r="VL880" s="226"/>
      <c r="VM880" s="226"/>
      <c r="VN880" s="226"/>
      <c r="VO880" s="226"/>
      <c r="VP880" s="226"/>
      <c r="VQ880" s="226"/>
      <c r="VR880" s="226"/>
      <c r="VS880" s="226"/>
      <c r="VT880" s="226"/>
      <c r="VU880" s="226"/>
      <c r="VV880" s="226"/>
      <c r="VW880" s="226"/>
      <c r="VX880" s="226"/>
      <c r="VY880" s="226"/>
      <c r="VZ880" s="226"/>
      <c r="WA880" s="226"/>
      <c r="WB880" s="226"/>
      <c r="WC880" s="226"/>
      <c r="WD880" s="226"/>
      <c r="WE880" s="226"/>
      <c r="WF880" s="226"/>
      <c r="WG880" s="226"/>
      <c r="WH880" s="226"/>
      <c r="WI880" s="226"/>
      <c r="WJ880" s="226"/>
      <c r="WK880" s="226"/>
      <c r="WL880" s="226"/>
      <c r="WM880" s="226"/>
      <c r="WN880" s="226"/>
      <c r="WO880" s="226"/>
      <c r="WP880" s="226"/>
      <c r="WQ880" s="226"/>
      <c r="WR880" s="226"/>
      <c r="WS880" s="226"/>
      <c r="WT880" s="226"/>
      <c r="WU880" s="226"/>
      <c r="WV880" s="226"/>
      <c r="WW880" s="226"/>
      <c r="WX880" s="226"/>
      <c r="WY880" s="226"/>
      <c r="WZ880" s="226"/>
      <c r="XA880" s="226"/>
      <c r="XB880" s="226"/>
      <c r="XC880" s="226"/>
      <c r="XD880" s="226"/>
      <c r="XE880" s="226"/>
      <c r="XF880" s="226"/>
      <c r="XG880" s="226"/>
      <c r="XH880" s="226"/>
      <c r="XI880" s="226"/>
      <c r="XJ880" s="226"/>
      <c r="XK880" s="226"/>
      <c r="XL880" s="226"/>
      <c r="XM880" s="226"/>
      <c r="XN880" s="226"/>
      <c r="XO880" s="226"/>
      <c r="XP880" s="226"/>
      <c r="XQ880" s="226"/>
      <c r="XR880" s="226"/>
      <c r="XS880" s="226"/>
      <c r="XT880" s="226"/>
      <c r="XU880" s="226"/>
      <c r="XV880" s="226"/>
      <c r="XW880" s="226"/>
      <c r="XX880" s="226"/>
      <c r="XY880" s="226"/>
      <c r="XZ880" s="226"/>
      <c r="YA880" s="226"/>
      <c r="YB880" s="226"/>
      <c r="YC880" s="226"/>
      <c r="YD880" s="226"/>
      <c r="YE880" s="226"/>
      <c r="YF880" s="226"/>
      <c r="YG880" s="226"/>
      <c r="YH880" s="226"/>
      <c r="YI880" s="226"/>
      <c r="YJ880" s="226"/>
      <c r="YK880" s="226"/>
      <c r="YL880" s="226"/>
      <c r="YM880" s="226"/>
      <c r="YN880" s="226"/>
      <c r="YO880" s="226"/>
      <c r="YP880" s="226"/>
      <c r="YQ880" s="226"/>
      <c r="YR880" s="226"/>
      <c r="YS880" s="226"/>
      <c r="YT880" s="226"/>
      <c r="YU880" s="226"/>
      <c r="YV880" s="226"/>
      <c r="YW880" s="226"/>
      <c r="YX880" s="226"/>
      <c r="YY880" s="226"/>
      <c r="YZ880" s="226"/>
      <c r="ZA880" s="226"/>
      <c r="ZB880" s="226"/>
      <c r="ZC880" s="226"/>
      <c r="ZD880" s="226"/>
      <c r="ZE880" s="226"/>
      <c r="ZF880" s="226"/>
      <c r="ZG880" s="226"/>
      <c r="ZH880" s="226"/>
      <c r="ZI880" s="226"/>
      <c r="ZJ880" s="226"/>
      <c r="ZK880" s="226"/>
      <c r="ZL880" s="226"/>
      <c r="ZM880" s="226"/>
      <c r="ZN880" s="226"/>
      <c r="ZO880" s="226"/>
      <c r="ZP880" s="226"/>
      <c r="ZQ880" s="226"/>
      <c r="ZR880" s="226"/>
      <c r="ZS880" s="226"/>
      <c r="ZT880" s="226"/>
      <c r="ZU880" s="226"/>
      <c r="ZV880" s="226"/>
      <c r="ZW880" s="226"/>
      <c r="ZX880" s="226"/>
      <c r="ZY880" s="226"/>
      <c r="ZZ880" s="226"/>
      <c r="AAA880" s="226"/>
      <c r="AAB880" s="226"/>
      <c r="AAC880" s="226"/>
      <c r="AAD880" s="226"/>
      <c r="AAE880" s="226"/>
      <c r="AAF880" s="226"/>
      <c r="AAG880" s="226"/>
      <c r="AAH880" s="226"/>
      <c r="AAI880" s="226"/>
      <c r="AAJ880" s="226"/>
      <c r="AAK880" s="226"/>
      <c r="AAL880" s="226"/>
      <c r="AAM880" s="226"/>
      <c r="AAN880" s="226"/>
      <c r="AAO880" s="226"/>
      <c r="AAP880" s="226"/>
      <c r="AAQ880" s="226"/>
      <c r="AAR880" s="226"/>
      <c r="AAS880" s="226"/>
      <c r="AAT880" s="226"/>
      <c r="AAU880" s="226"/>
      <c r="AAV880" s="226"/>
      <c r="AAW880" s="226"/>
      <c r="AAX880" s="226"/>
      <c r="AAY880" s="226"/>
      <c r="AAZ880" s="226"/>
      <c r="ABA880" s="226"/>
      <c r="ABB880" s="226"/>
      <c r="ABC880" s="226"/>
      <c r="ABD880" s="226"/>
      <c r="ABE880" s="226"/>
      <c r="ABF880" s="226"/>
      <c r="ABG880" s="226"/>
      <c r="ABH880" s="226"/>
      <c r="ABI880" s="226"/>
      <c r="ABJ880" s="226"/>
      <c r="ABK880" s="226"/>
      <c r="ABL880" s="226"/>
      <c r="ABM880" s="226"/>
      <c r="ABN880" s="226"/>
      <c r="ABO880" s="226"/>
      <c r="ABP880" s="226"/>
      <c r="ABQ880" s="226"/>
      <c r="ABR880" s="226"/>
      <c r="ABS880" s="226"/>
      <c r="ABT880" s="226"/>
      <c r="ABU880" s="226"/>
      <c r="ABV880" s="226"/>
      <c r="ABW880" s="226"/>
      <c r="ABX880" s="226"/>
      <c r="ABY880" s="226"/>
      <c r="ABZ880" s="226"/>
      <c r="ACA880" s="226"/>
      <c r="ACB880" s="226"/>
      <c r="ACC880" s="226"/>
      <c r="ACD880" s="226"/>
      <c r="ACE880" s="226"/>
      <c r="ACF880" s="226"/>
      <c r="ACG880" s="226"/>
      <c r="ACH880" s="226"/>
      <c r="ACI880" s="226"/>
      <c r="ACJ880" s="226"/>
      <c r="ACK880" s="226"/>
      <c r="ACL880" s="226"/>
      <c r="ACM880" s="226"/>
      <c r="ACN880" s="226"/>
      <c r="ACO880" s="226"/>
      <c r="ACP880" s="226"/>
      <c r="ACQ880" s="226"/>
      <c r="ACR880" s="226"/>
      <c r="ACS880" s="226"/>
      <c r="ACT880" s="226"/>
      <c r="ACU880" s="226"/>
      <c r="ACV880" s="226"/>
      <c r="ACW880" s="226"/>
      <c r="ACX880" s="226"/>
      <c r="ACY880" s="226"/>
      <c r="ACZ880" s="226"/>
      <c r="ADA880" s="226"/>
      <c r="ADB880" s="226"/>
      <c r="ADC880" s="226"/>
      <c r="ADD880" s="226"/>
      <c r="ADE880" s="226"/>
      <c r="ADF880" s="226"/>
      <c r="ADG880" s="226"/>
      <c r="ADH880" s="226"/>
      <c r="ADI880" s="226"/>
      <c r="ADJ880" s="226"/>
      <c r="ADK880" s="226"/>
      <c r="ADL880" s="226"/>
      <c r="ADM880" s="226"/>
      <c r="ADN880" s="226"/>
      <c r="ADO880" s="226"/>
      <c r="ADP880" s="226"/>
      <c r="ADQ880" s="226"/>
      <c r="ADR880" s="226"/>
      <c r="ADS880" s="226"/>
      <c r="ADT880" s="226"/>
      <c r="ADU880" s="226"/>
      <c r="ADV880" s="226"/>
      <c r="ADW880" s="226"/>
      <c r="ADX880" s="226"/>
      <c r="ADY880" s="226"/>
      <c r="ADZ880" s="226"/>
      <c r="AEA880" s="226"/>
      <c r="AEB880" s="226"/>
      <c r="AEC880" s="226"/>
      <c r="AED880" s="226"/>
      <c r="AEE880" s="226"/>
      <c r="AEF880" s="226"/>
      <c r="AEG880" s="226"/>
      <c r="AEH880" s="226"/>
      <c r="AEI880" s="226"/>
      <c r="AEJ880" s="226"/>
      <c r="AEK880" s="226"/>
      <c r="AEL880" s="226"/>
      <c r="AEM880" s="226"/>
      <c r="AEN880" s="226"/>
      <c r="AEO880" s="226"/>
      <c r="AEP880" s="226"/>
      <c r="AEQ880" s="226"/>
      <c r="AER880" s="226"/>
      <c r="AES880" s="226"/>
      <c r="AET880" s="226"/>
      <c r="AEU880" s="226"/>
      <c r="AEV880" s="226"/>
      <c r="AEW880" s="226"/>
      <c r="AEX880" s="226"/>
      <c r="AEY880" s="226"/>
      <c r="AEZ880" s="226"/>
      <c r="AFA880" s="226"/>
      <c r="AFB880" s="226"/>
      <c r="AFC880" s="226"/>
      <c r="AFD880" s="226"/>
      <c r="AFE880" s="226"/>
      <c r="AFF880" s="226"/>
      <c r="AFG880" s="226"/>
      <c r="AFH880" s="226"/>
      <c r="AFI880" s="226"/>
      <c r="AFJ880" s="226"/>
      <c r="AFK880" s="226"/>
      <c r="AFL880" s="226"/>
      <c r="AFM880" s="226"/>
      <c r="AFN880" s="226"/>
      <c r="AFO880" s="226"/>
      <c r="AFP880" s="226"/>
      <c r="AFQ880" s="226"/>
      <c r="AFR880" s="226"/>
      <c r="AFS880" s="226"/>
      <c r="AFT880" s="226"/>
      <c r="AFU880" s="226"/>
      <c r="AFV880" s="226"/>
      <c r="AFW880" s="226"/>
      <c r="AFX880" s="226"/>
      <c r="AFY880" s="226"/>
      <c r="AFZ880" s="226"/>
      <c r="AGA880" s="226"/>
      <c r="AGB880" s="226"/>
      <c r="AGC880" s="226"/>
      <c r="AGD880" s="226"/>
      <c r="AGE880" s="226"/>
      <c r="AGF880" s="226"/>
      <c r="AGG880" s="226"/>
      <c r="AGH880" s="226"/>
      <c r="AGI880" s="226"/>
      <c r="AGJ880" s="226"/>
      <c r="AGK880" s="226"/>
      <c r="AGL880" s="226"/>
      <c r="AGM880" s="226"/>
      <c r="AGN880" s="226"/>
      <c r="AGO880" s="226"/>
      <c r="AGP880" s="226"/>
      <c r="AGQ880" s="226"/>
      <c r="AGR880" s="226"/>
      <c r="AGS880" s="226"/>
      <c r="AGT880" s="226"/>
      <c r="AGU880" s="226"/>
      <c r="AGV880" s="226"/>
      <c r="AGW880" s="226"/>
      <c r="AGX880" s="226"/>
      <c r="AGY880" s="226"/>
      <c r="AGZ880" s="226"/>
      <c r="AHA880" s="226"/>
      <c r="AHB880" s="226"/>
      <c r="AHC880" s="226"/>
      <c r="AHD880" s="226"/>
      <c r="AHE880" s="226"/>
      <c r="AHF880" s="226"/>
      <c r="AHG880" s="226"/>
      <c r="AHH880" s="226"/>
      <c r="AHI880" s="226"/>
      <c r="AHJ880" s="226"/>
      <c r="AHK880" s="226"/>
      <c r="AHL880" s="226"/>
      <c r="AHM880" s="226"/>
      <c r="AHN880" s="226"/>
      <c r="AHO880" s="226"/>
      <c r="AHP880" s="226"/>
      <c r="AHQ880" s="226"/>
      <c r="AHR880" s="226"/>
      <c r="AHS880" s="226"/>
      <c r="AHT880" s="226"/>
      <c r="AHU880" s="226"/>
      <c r="AHV880" s="226"/>
      <c r="AHW880" s="226"/>
      <c r="AHX880" s="226"/>
      <c r="AHY880" s="226"/>
      <c r="AHZ880" s="226"/>
      <c r="AIA880" s="226"/>
      <c r="AIB880" s="226"/>
      <c r="AIC880" s="226"/>
      <c r="AID880" s="226"/>
      <c r="AIE880" s="226"/>
      <c r="AIF880" s="226"/>
      <c r="AIG880" s="226"/>
      <c r="AIH880" s="226"/>
      <c r="AII880" s="226"/>
      <c r="AIJ880" s="226"/>
      <c r="AIK880" s="226"/>
      <c r="AIL880" s="226"/>
      <c r="AIM880" s="226"/>
      <c r="AIN880" s="226"/>
      <c r="AIO880" s="226"/>
      <c r="AIP880" s="226"/>
      <c r="AIQ880" s="226"/>
      <c r="AIR880" s="226"/>
      <c r="AIS880" s="226"/>
      <c r="AIT880" s="226"/>
      <c r="AIU880" s="226"/>
      <c r="AIV880" s="226"/>
      <c r="AIW880" s="226"/>
      <c r="AIX880" s="226"/>
      <c r="AIY880" s="226"/>
      <c r="AIZ880" s="226"/>
      <c r="AJA880" s="226"/>
      <c r="AJB880" s="226"/>
      <c r="AJC880" s="226"/>
      <c r="AJD880" s="226"/>
      <c r="AJE880" s="226"/>
      <c r="AJF880" s="226"/>
      <c r="AJG880" s="226"/>
      <c r="AJH880" s="226"/>
      <c r="AJI880" s="226"/>
      <c r="AJJ880" s="226"/>
      <c r="AJK880" s="226"/>
      <c r="AJL880" s="226"/>
      <c r="AJM880" s="226"/>
      <c r="AJN880" s="226"/>
      <c r="AJO880" s="226"/>
      <c r="AJP880" s="226"/>
      <c r="AJQ880" s="226"/>
      <c r="AJR880" s="226"/>
      <c r="AJS880" s="226"/>
      <c r="AJT880" s="226"/>
      <c r="AJU880" s="226"/>
      <c r="AJV880" s="226"/>
      <c r="AJW880" s="226"/>
      <c r="AJX880" s="226"/>
      <c r="AJY880" s="226"/>
      <c r="AJZ880" s="226"/>
      <c r="AKA880" s="226"/>
      <c r="AKB880" s="226"/>
      <c r="AKC880" s="226"/>
      <c r="AKD880" s="226"/>
      <c r="AKE880" s="226"/>
      <c r="AKF880" s="226"/>
      <c r="AKG880" s="226"/>
      <c r="AKH880" s="226"/>
      <c r="AKI880" s="226"/>
      <c r="AKJ880" s="226"/>
      <c r="AKK880" s="226"/>
      <c r="AKL880" s="226"/>
      <c r="AKM880" s="226"/>
      <c r="AKN880" s="226"/>
      <c r="AKO880" s="226"/>
      <c r="AKP880" s="226"/>
      <c r="AKQ880" s="226"/>
      <c r="AKR880" s="226"/>
      <c r="AKS880" s="226"/>
      <c r="AKT880" s="226"/>
      <c r="AKU880" s="226"/>
      <c r="AKV880" s="226"/>
      <c r="AKW880" s="226"/>
      <c r="AKX880" s="226"/>
      <c r="AKY880" s="226"/>
      <c r="AKZ880" s="226"/>
      <c r="ALA880" s="226"/>
      <c r="ALB880" s="226"/>
      <c r="ALC880" s="226"/>
      <c r="ALD880" s="226"/>
      <c r="ALE880" s="226"/>
      <c r="ALF880" s="226"/>
      <c r="ALG880" s="226"/>
      <c r="ALH880" s="226"/>
      <c r="ALI880" s="226"/>
      <c r="ALJ880" s="226"/>
      <c r="ALK880" s="226"/>
      <c r="ALL880" s="226"/>
      <c r="ALM880" s="226"/>
      <c r="ALN880" s="226"/>
      <c r="ALO880" s="226"/>
      <c r="ALP880" s="226"/>
      <c r="ALQ880" s="226"/>
      <c r="ALR880" s="226"/>
      <c r="ALS880" s="226"/>
      <c r="ALT880" s="226"/>
      <c r="ALU880" s="226"/>
      <c r="ALV880" s="226"/>
      <c r="ALW880" s="226"/>
      <c r="ALX880" s="226"/>
      <c r="ALY880" s="226"/>
      <c r="ALZ880" s="226"/>
      <c r="AMA880" s="226"/>
      <c r="AMB880" s="226"/>
      <c r="AMC880" s="226"/>
      <c r="AMD880" s="226"/>
      <c r="AME880" s="226"/>
      <c r="AMF880" s="226"/>
      <c r="AMG880" s="226"/>
      <c r="AMH880" s="226"/>
      <c r="AMI880" s="226"/>
      <c r="AMJ880" s="226"/>
      <c r="AMK880" s="226"/>
      <c r="AML880" s="226"/>
      <c r="AMM880" s="226"/>
      <c r="AMN880" s="226"/>
      <c r="AMO880" s="226"/>
      <c r="AMP880" s="226"/>
      <c r="AMQ880" s="226"/>
      <c r="AMR880" s="226"/>
      <c r="AMS880" s="226"/>
      <c r="AMT880" s="226"/>
      <c r="AMU880" s="226"/>
      <c r="AMV880" s="226"/>
      <c r="AMW880" s="226"/>
      <c r="AMX880" s="226"/>
    </row>
    <row r="881" spans="1:1038" s="398" customFormat="1" ht="18" customHeight="1">
      <c r="A881" s="548"/>
      <c r="B881" s="543"/>
      <c r="C881" s="226"/>
      <c r="D881" s="225"/>
      <c r="E881" s="226">
        <v>104</v>
      </c>
      <c r="F881" s="226">
        <v>1</v>
      </c>
      <c r="G881" s="391" t="str">
        <f t="shared" ref="G881" si="642">E881&amp;"-"&amp;F881</f>
        <v>104-1</v>
      </c>
      <c r="H881" s="226">
        <v>74</v>
      </c>
      <c r="I881" s="226">
        <v>77</v>
      </c>
      <c r="J881" s="544">
        <f t="shared" si="605"/>
        <v>0</v>
      </c>
      <c r="K881" s="545"/>
      <c r="L881" s="171">
        <f>(VLOOKUP($G881,Depth_Lookup!$A$3:$J$410,10,FALSE))+(H881/100)</f>
        <v>273.44</v>
      </c>
      <c r="M881" s="171">
        <f>(VLOOKUP($G881,Depth_Lookup!$A$3:$J$410,10,FALSE))+(I881/100)</f>
        <v>273.46999999999997</v>
      </c>
      <c r="N881" s="232"/>
      <c r="O881" s="226"/>
      <c r="P881" s="226"/>
      <c r="Q881" s="226"/>
      <c r="R881" s="391" t="s">
        <v>2373</v>
      </c>
      <c r="S881" s="226"/>
      <c r="T881" s="226"/>
      <c r="U881" s="226"/>
      <c r="V881" s="226"/>
      <c r="W881" s="226"/>
      <c r="X881" s="392"/>
      <c r="Y881" s="226"/>
      <c r="Z881" s="226"/>
      <c r="AA881" s="226"/>
      <c r="AB881" s="226"/>
      <c r="AC881" s="226"/>
      <c r="AD881" s="226"/>
      <c r="AE881" s="393"/>
      <c r="AF881" s="391"/>
      <c r="AG881" s="394"/>
      <c r="AH881" s="226"/>
      <c r="AI881" s="257"/>
      <c r="AJ881" s="226"/>
      <c r="AK881" s="226"/>
      <c r="AL881" s="226"/>
      <c r="AM881" s="226"/>
      <c r="AN881" s="226"/>
      <c r="AO881" s="257"/>
      <c r="AP881" s="226"/>
      <c r="AQ881" s="226"/>
      <c r="AR881" s="226"/>
      <c r="AS881" s="226"/>
      <c r="AT881" s="226"/>
      <c r="AU881" s="257"/>
      <c r="AV881" s="226"/>
      <c r="AW881" s="226"/>
      <c r="AX881" s="226"/>
      <c r="AY881" s="226"/>
      <c r="AZ881" s="226"/>
      <c r="BA881" s="257"/>
      <c r="BB881" s="226"/>
      <c r="BC881" s="226"/>
      <c r="BD881" s="226"/>
      <c r="BE881" s="226"/>
      <c r="BF881" s="226"/>
      <c r="BG881" s="257"/>
      <c r="BH881" s="226"/>
      <c r="BI881" s="226"/>
      <c r="BJ881" s="226"/>
      <c r="BK881" s="226"/>
      <c r="BL881" s="226"/>
      <c r="BM881" s="257"/>
      <c r="BN881" s="226"/>
      <c r="BO881" s="226"/>
      <c r="BP881" s="226"/>
      <c r="BQ881" s="226"/>
      <c r="BR881" s="226"/>
      <c r="BS881" s="226"/>
      <c r="BT881" s="226"/>
      <c r="BU881" s="226"/>
      <c r="BV881" s="226"/>
      <c r="BW881" s="226"/>
      <c r="BX881" s="226"/>
      <c r="BY881" s="257"/>
      <c r="BZ881" s="226"/>
      <c r="CA881" s="226"/>
      <c r="CB881" s="226"/>
      <c r="CC881" s="226"/>
      <c r="CD881" s="226"/>
      <c r="CE881" s="226"/>
      <c r="CF881" s="399"/>
      <c r="CG881" s="259"/>
      <c r="CH881" s="150"/>
      <c r="CI881" s="150"/>
      <c r="CJ881" s="150"/>
      <c r="CK881" s="158"/>
      <c r="CL881" s="395"/>
      <c r="CM881" s="395"/>
      <c r="CN881" s="395"/>
      <c r="CO881" s="395"/>
      <c r="CP881" s="395"/>
      <c r="CQ881" s="395"/>
      <c r="CR881" s="395"/>
      <c r="CS881" s="395"/>
      <c r="CT881" s="395"/>
      <c r="CU881" s="395"/>
      <c r="CV881" s="395"/>
      <c r="CW881" s="395"/>
      <c r="CX881" s="395"/>
      <c r="CY881" s="395"/>
      <c r="CZ881" s="395"/>
      <c r="DA881" s="395"/>
      <c r="DB881" s="395"/>
      <c r="DC881" s="257"/>
      <c r="DD881" s="395"/>
      <c r="DE881" s="395"/>
      <c r="DF881" s="395"/>
      <c r="DG881" s="395"/>
      <c r="DH881" s="395"/>
      <c r="DI881" s="395"/>
      <c r="DJ881" s="395"/>
      <c r="DK881" s="396"/>
      <c r="DL881" s="259"/>
      <c r="DM881" s="395"/>
      <c r="DN881" s="395"/>
      <c r="DO881" s="397"/>
      <c r="DQ881" s="259"/>
      <c r="DR881" s="397"/>
      <c r="DS881" s="259"/>
      <c r="DT881" s="263"/>
      <c r="DU881" s="256"/>
      <c r="DV881" s="256"/>
      <c r="DW881" s="400"/>
      <c r="DX881" s="155"/>
      <c r="DY881" s="155"/>
      <c r="DZ881" s="546"/>
      <c r="EA881" s="104"/>
      <c r="EB881" s="256"/>
      <c r="EC881" s="104"/>
      <c r="ED881" s="229" t="s">
        <v>2517</v>
      </c>
      <c r="EE881" s="401"/>
      <c r="EF881" s="402"/>
      <c r="EG881" s="401"/>
      <c r="EH881" s="403"/>
      <c r="EI881" s="404"/>
      <c r="EJ881" s="405"/>
      <c r="EK881" s="406"/>
      <c r="EL881" s="401"/>
      <c r="EM881" s="403"/>
      <c r="EN881" s="403" t="s">
        <v>2046</v>
      </c>
      <c r="EO881" s="407">
        <v>1.1000000000000001</v>
      </c>
      <c r="EP881" s="407" t="s">
        <v>2202</v>
      </c>
      <c r="EQ881" s="407"/>
      <c r="ER881" s="407"/>
      <c r="ES881" s="407"/>
      <c r="ET881" s="407"/>
      <c r="EU881" s="407"/>
      <c r="EV881" s="408">
        <v>29</v>
      </c>
      <c r="EW881" s="408">
        <v>270</v>
      </c>
      <c r="EX881" s="408">
        <v>11</v>
      </c>
      <c r="EY881" s="408">
        <v>0</v>
      </c>
      <c r="EZ881" s="192">
        <f t="shared" si="574"/>
        <v>109.32430729762802</v>
      </c>
      <c r="FA881" s="192">
        <f t="shared" si="575"/>
        <v>109.32430729762802</v>
      </c>
      <c r="FB881" s="192">
        <f t="shared" si="576"/>
        <v>59.569898058961414</v>
      </c>
      <c r="FC881" s="192">
        <f t="shared" si="577"/>
        <v>199.32430729762802</v>
      </c>
      <c r="FD881" s="192">
        <f t="shared" si="578"/>
        <v>30.430101941038586</v>
      </c>
      <c r="FE881" s="193">
        <f t="shared" si="579"/>
        <v>289.32430729762802</v>
      </c>
      <c r="FF881" s="194">
        <f t="shared" si="580"/>
        <v>30.430101941038586</v>
      </c>
      <c r="FG881" s="401"/>
      <c r="FH881" s="403"/>
      <c r="FI881" s="778">
        <f t="shared" si="582"/>
        <v>1.1000000000000001</v>
      </c>
      <c r="FJ881" s="779">
        <f t="shared" si="583"/>
        <v>30.430101941038586</v>
      </c>
      <c r="FK881" s="779">
        <f t="shared" si="584"/>
        <v>59.569898058961414</v>
      </c>
      <c r="FL881" s="780">
        <f t="shared" si="585"/>
        <v>1.0396908562062559</v>
      </c>
      <c r="FM881" s="169">
        <f t="shared" si="586"/>
        <v>0.86224769118510391</v>
      </c>
      <c r="FN881" s="783">
        <f t="shared" si="587"/>
        <v>0.94847246030361443</v>
      </c>
      <c r="FO881" s="226"/>
      <c r="FP881" s="226"/>
      <c r="FQ881" s="226"/>
      <c r="FR881" s="226"/>
      <c r="FS881" s="226"/>
      <c r="FT881" s="226"/>
      <c r="FU881" s="226"/>
      <c r="FV881" s="226"/>
      <c r="FW881" s="226"/>
      <c r="FX881" s="226"/>
      <c r="FY881" s="226"/>
      <c r="FZ881" s="226"/>
      <c r="GA881" s="226"/>
      <c r="GB881" s="226"/>
      <c r="GC881" s="226"/>
      <c r="GD881" s="226"/>
      <c r="GE881" s="226"/>
      <c r="GF881" s="226"/>
      <c r="GG881" s="226"/>
      <c r="GH881" s="226"/>
      <c r="GI881" s="226"/>
      <c r="GJ881" s="226"/>
      <c r="GK881" s="226"/>
      <c r="GL881" s="226"/>
      <c r="GM881" s="226"/>
      <c r="GN881" s="226"/>
      <c r="GO881" s="226"/>
      <c r="GP881" s="226"/>
      <c r="GQ881" s="226"/>
      <c r="GR881" s="226"/>
      <c r="GS881" s="226"/>
      <c r="GT881" s="226"/>
      <c r="GU881" s="226"/>
      <c r="GV881" s="226"/>
      <c r="GW881" s="226"/>
      <c r="GX881" s="226"/>
      <c r="GY881" s="226"/>
      <c r="GZ881" s="226"/>
      <c r="HA881" s="226"/>
      <c r="HB881" s="226"/>
      <c r="HC881" s="226"/>
      <c r="HD881" s="226"/>
      <c r="HE881" s="226"/>
      <c r="HF881" s="226"/>
      <c r="HG881" s="226"/>
      <c r="HH881" s="226"/>
      <c r="HI881" s="226"/>
      <c r="HJ881" s="226"/>
      <c r="HK881" s="226"/>
      <c r="HL881" s="226"/>
      <c r="HM881" s="226"/>
      <c r="HN881" s="226"/>
      <c r="HO881" s="226"/>
      <c r="HP881" s="226"/>
      <c r="HQ881" s="226"/>
      <c r="HR881" s="226"/>
      <c r="HS881" s="226"/>
      <c r="HT881" s="226"/>
      <c r="HU881" s="226"/>
      <c r="HV881" s="226"/>
      <c r="HW881" s="226"/>
      <c r="HX881" s="226"/>
      <c r="HY881" s="226"/>
      <c r="HZ881" s="226"/>
      <c r="IA881" s="226"/>
      <c r="IB881" s="226"/>
      <c r="IC881" s="226"/>
      <c r="ID881" s="226"/>
      <c r="IE881" s="226"/>
      <c r="IF881" s="226"/>
      <c r="IG881" s="226"/>
      <c r="IH881" s="226"/>
      <c r="II881" s="226"/>
      <c r="IJ881" s="226"/>
      <c r="IK881" s="226"/>
      <c r="IL881" s="226"/>
      <c r="IM881" s="226"/>
      <c r="IN881" s="226"/>
      <c r="IO881" s="226"/>
      <c r="IP881" s="226"/>
      <c r="IQ881" s="226"/>
      <c r="IR881" s="226"/>
      <c r="IS881" s="226"/>
      <c r="IT881" s="226"/>
      <c r="IU881" s="226"/>
      <c r="IV881" s="226"/>
      <c r="IW881" s="226"/>
      <c r="IX881" s="226"/>
      <c r="IY881" s="226"/>
      <c r="IZ881" s="226"/>
      <c r="JA881" s="226"/>
      <c r="JB881" s="226"/>
      <c r="JC881" s="226"/>
      <c r="JD881" s="226"/>
      <c r="JE881" s="226"/>
      <c r="JF881" s="226"/>
      <c r="JG881" s="226"/>
      <c r="JH881" s="226"/>
      <c r="JI881" s="226"/>
      <c r="JJ881" s="226"/>
      <c r="JK881" s="226"/>
      <c r="JL881" s="226"/>
      <c r="JM881" s="226"/>
      <c r="JN881" s="226"/>
      <c r="JO881" s="226"/>
      <c r="JP881" s="226"/>
      <c r="JQ881" s="226"/>
      <c r="JR881" s="226"/>
      <c r="JS881" s="226"/>
      <c r="JT881" s="226"/>
      <c r="JU881" s="226"/>
      <c r="JV881" s="226"/>
      <c r="JW881" s="226"/>
      <c r="JX881" s="226"/>
      <c r="JY881" s="226"/>
      <c r="JZ881" s="226"/>
      <c r="KA881" s="226"/>
      <c r="KB881" s="226"/>
      <c r="KC881" s="226"/>
      <c r="KD881" s="226"/>
      <c r="KE881" s="226"/>
      <c r="KF881" s="226"/>
      <c r="KG881" s="226"/>
      <c r="KH881" s="226"/>
      <c r="KI881" s="226"/>
      <c r="KJ881" s="226"/>
      <c r="KK881" s="226"/>
      <c r="KL881" s="226"/>
      <c r="KM881" s="226"/>
      <c r="KN881" s="226"/>
      <c r="KO881" s="226"/>
      <c r="KP881" s="226"/>
      <c r="KQ881" s="226"/>
      <c r="KR881" s="226"/>
      <c r="KS881" s="226"/>
      <c r="KT881" s="226"/>
      <c r="KU881" s="226"/>
      <c r="KV881" s="226"/>
      <c r="KW881" s="226"/>
      <c r="KX881" s="226"/>
      <c r="KY881" s="226"/>
      <c r="KZ881" s="226"/>
      <c r="LA881" s="226"/>
      <c r="LB881" s="226"/>
      <c r="LC881" s="226"/>
      <c r="LD881" s="226"/>
      <c r="LE881" s="226"/>
      <c r="LF881" s="226"/>
      <c r="LG881" s="226"/>
      <c r="LH881" s="226"/>
      <c r="LI881" s="226"/>
      <c r="LJ881" s="226"/>
      <c r="LK881" s="226"/>
      <c r="LL881" s="226"/>
      <c r="LM881" s="226"/>
      <c r="LN881" s="226"/>
      <c r="LO881" s="226"/>
      <c r="LP881" s="226"/>
      <c r="LQ881" s="226"/>
      <c r="LR881" s="226"/>
      <c r="LS881" s="226"/>
      <c r="LT881" s="226"/>
      <c r="LU881" s="226"/>
      <c r="LV881" s="226"/>
      <c r="LW881" s="226"/>
      <c r="LX881" s="226"/>
      <c r="LY881" s="226"/>
      <c r="LZ881" s="226"/>
      <c r="MA881" s="226"/>
      <c r="MB881" s="226"/>
      <c r="MC881" s="226"/>
      <c r="MD881" s="226"/>
      <c r="ME881" s="226"/>
      <c r="MF881" s="226"/>
      <c r="MG881" s="226"/>
      <c r="MH881" s="226"/>
      <c r="MI881" s="226"/>
      <c r="MJ881" s="226"/>
      <c r="MK881" s="226"/>
      <c r="ML881" s="226"/>
      <c r="MM881" s="226"/>
      <c r="MN881" s="226"/>
      <c r="MO881" s="226"/>
      <c r="MP881" s="226"/>
      <c r="MQ881" s="226"/>
      <c r="MR881" s="226"/>
      <c r="MS881" s="226"/>
      <c r="MT881" s="226"/>
      <c r="MU881" s="226"/>
      <c r="MV881" s="226"/>
      <c r="MW881" s="226"/>
      <c r="MX881" s="226"/>
      <c r="MY881" s="226"/>
      <c r="MZ881" s="226"/>
      <c r="NA881" s="226"/>
      <c r="NB881" s="226"/>
      <c r="NC881" s="226"/>
      <c r="ND881" s="226"/>
      <c r="NE881" s="226"/>
      <c r="NF881" s="226"/>
      <c r="NG881" s="226"/>
      <c r="NH881" s="226"/>
      <c r="NI881" s="226"/>
      <c r="NJ881" s="226"/>
      <c r="NK881" s="226"/>
      <c r="NL881" s="226"/>
      <c r="NM881" s="226"/>
      <c r="NN881" s="226"/>
      <c r="NO881" s="226"/>
      <c r="NP881" s="226"/>
      <c r="NQ881" s="226"/>
      <c r="NR881" s="226"/>
      <c r="NS881" s="226"/>
      <c r="NT881" s="226"/>
      <c r="NU881" s="226"/>
      <c r="NV881" s="226"/>
      <c r="NW881" s="226"/>
      <c r="NX881" s="226"/>
      <c r="NY881" s="226"/>
      <c r="NZ881" s="226"/>
      <c r="OA881" s="226"/>
      <c r="OB881" s="226"/>
      <c r="OC881" s="226"/>
      <c r="OD881" s="226"/>
      <c r="OE881" s="226"/>
      <c r="OF881" s="226"/>
      <c r="OG881" s="226"/>
      <c r="OH881" s="226"/>
      <c r="OI881" s="226"/>
      <c r="OJ881" s="226"/>
      <c r="OK881" s="226"/>
      <c r="OL881" s="226"/>
      <c r="OM881" s="226"/>
      <c r="ON881" s="226"/>
      <c r="OO881" s="226"/>
      <c r="OP881" s="226"/>
      <c r="OQ881" s="226"/>
      <c r="OR881" s="226"/>
      <c r="OS881" s="226"/>
      <c r="OT881" s="226"/>
      <c r="OU881" s="226"/>
      <c r="OV881" s="226"/>
      <c r="OW881" s="226"/>
      <c r="OX881" s="226"/>
      <c r="OY881" s="226"/>
      <c r="OZ881" s="226"/>
      <c r="PA881" s="226"/>
      <c r="PB881" s="226"/>
      <c r="PC881" s="226"/>
      <c r="PD881" s="226"/>
      <c r="PE881" s="226"/>
      <c r="PF881" s="226"/>
      <c r="PG881" s="226"/>
      <c r="PH881" s="226"/>
      <c r="PI881" s="226"/>
      <c r="PJ881" s="226"/>
      <c r="PK881" s="226"/>
      <c r="PL881" s="226"/>
      <c r="PM881" s="226"/>
      <c r="PN881" s="226"/>
      <c r="PO881" s="226"/>
      <c r="PP881" s="226"/>
      <c r="PQ881" s="226"/>
      <c r="PR881" s="226"/>
      <c r="PS881" s="226"/>
      <c r="PT881" s="226"/>
      <c r="PU881" s="226"/>
      <c r="PV881" s="226"/>
      <c r="PW881" s="226"/>
      <c r="PX881" s="226"/>
      <c r="PY881" s="226"/>
      <c r="PZ881" s="226"/>
      <c r="QA881" s="226"/>
      <c r="QB881" s="226"/>
      <c r="QC881" s="226"/>
      <c r="QD881" s="226"/>
      <c r="QE881" s="226"/>
      <c r="QF881" s="226"/>
      <c r="QG881" s="226"/>
      <c r="QH881" s="226"/>
      <c r="QI881" s="226"/>
      <c r="QJ881" s="226"/>
      <c r="QK881" s="226"/>
      <c r="QL881" s="226"/>
      <c r="QM881" s="226"/>
      <c r="QN881" s="226"/>
      <c r="QO881" s="226"/>
      <c r="QP881" s="226"/>
      <c r="QQ881" s="226"/>
      <c r="QR881" s="226"/>
      <c r="QS881" s="226"/>
      <c r="QT881" s="226"/>
      <c r="QU881" s="226"/>
      <c r="QV881" s="226"/>
      <c r="QW881" s="226"/>
      <c r="QX881" s="226"/>
      <c r="QY881" s="226"/>
      <c r="QZ881" s="226"/>
      <c r="RA881" s="226"/>
      <c r="RB881" s="226"/>
      <c r="RC881" s="226"/>
      <c r="RD881" s="226"/>
      <c r="RE881" s="226"/>
      <c r="RF881" s="226"/>
      <c r="RG881" s="226"/>
      <c r="RH881" s="226"/>
      <c r="RI881" s="226"/>
      <c r="RJ881" s="226"/>
      <c r="RK881" s="226"/>
      <c r="RL881" s="226"/>
      <c r="RM881" s="226"/>
      <c r="RN881" s="226"/>
      <c r="RO881" s="226"/>
      <c r="RP881" s="226"/>
      <c r="RQ881" s="226"/>
      <c r="RR881" s="226"/>
      <c r="RS881" s="226"/>
      <c r="RT881" s="226"/>
      <c r="RU881" s="226"/>
      <c r="RV881" s="226"/>
      <c r="RW881" s="226"/>
      <c r="RX881" s="226"/>
      <c r="RY881" s="226"/>
      <c r="RZ881" s="226"/>
      <c r="SA881" s="226"/>
      <c r="SB881" s="226"/>
      <c r="SC881" s="226"/>
      <c r="SD881" s="226"/>
      <c r="SE881" s="226"/>
      <c r="SF881" s="226"/>
      <c r="SG881" s="226"/>
      <c r="SH881" s="226"/>
      <c r="SI881" s="226"/>
      <c r="SJ881" s="226"/>
      <c r="SK881" s="226"/>
      <c r="SL881" s="226"/>
      <c r="SM881" s="226"/>
      <c r="SN881" s="226"/>
      <c r="SO881" s="226"/>
      <c r="SP881" s="226"/>
      <c r="SQ881" s="226"/>
      <c r="SR881" s="226"/>
      <c r="SS881" s="226"/>
      <c r="ST881" s="226"/>
      <c r="SU881" s="226"/>
      <c r="SV881" s="226"/>
      <c r="SW881" s="226"/>
      <c r="SX881" s="226"/>
      <c r="SY881" s="226"/>
      <c r="SZ881" s="226"/>
      <c r="TA881" s="226"/>
      <c r="TB881" s="226"/>
      <c r="TC881" s="226"/>
      <c r="TD881" s="226"/>
      <c r="TE881" s="226"/>
      <c r="TF881" s="226"/>
      <c r="TG881" s="226"/>
      <c r="TH881" s="226"/>
      <c r="TI881" s="226"/>
      <c r="TJ881" s="226"/>
      <c r="TK881" s="226"/>
      <c r="TL881" s="226"/>
      <c r="TM881" s="226"/>
      <c r="TN881" s="226"/>
      <c r="TO881" s="226"/>
      <c r="TP881" s="226"/>
      <c r="TQ881" s="226"/>
      <c r="TR881" s="226"/>
      <c r="TS881" s="226"/>
      <c r="TT881" s="226"/>
      <c r="TU881" s="226"/>
      <c r="TV881" s="226"/>
      <c r="TW881" s="226"/>
      <c r="TX881" s="226"/>
      <c r="TY881" s="226"/>
      <c r="TZ881" s="226"/>
      <c r="UA881" s="226"/>
      <c r="UB881" s="226"/>
      <c r="UC881" s="226"/>
      <c r="UD881" s="226"/>
      <c r="UE881" s="226"/>
      <c r="UF881" s="226"/>
      <c r="UG881" s="226"/>
      <c r="UH881" s="226"/>
      <c r="UI881" s="226"/>
      <c r="UJ881" s="226"/>
      <c r="UK881" s="226"/>
      <c r="UL881" s="226"/>
      <c r="UM881" s="226"/>
      <c r="UN881" s="226"/>
      <c r="UO881" s="226"/>
      <c r="UP881" s="226"/>
      <c r="UQ881" s="226"/>
      <c r="UR881" s="226"/>
      <c r="US881" s="226"/>
      <c r="UT881" s="226"/>
      <c r="UU881" s="226"/>
      <c r="UV881" s="226"/>
      <c r="UW881" s="226"/>
      <c r="UX881" s="226"/>
      <c r="UY881" s="226"/>
      <c r="UZ881" s="226"/>
      <c r="VA881" s="226"/>
      <c r="VB881" s="226"/>
      <c r="VC881" s="226"/>
      <c r="VD881" s="226"/>
      <c r="VE881" s="226"/>
      <c r="VF881" s="226"/>
      <c r="VG881" s="226"/>
      <c r="VH881" s="226"/>
      <c r="VI881" s="226"/>
      <c r="VJ881" s="226"/>
      <c r="VK881" s="226"/>
      <c r="VL881" s="226"/>
      <c r="VM881" s="226"/>
      <c r="VN881" s="226"/>
      <c r="VO881" s="226"/>
      <c r="VP881" s="226"/>
      <c r="VQ881" s="226"/>
      <c r="VR881" s="226"/>
      <c r="VS881" s="226"/>
      <c r="VT881" s="226"/>
      <c r="VU881" s="226"/>
      <c r="VV881" s="226"/>
      <c r="VW881" s="226"/>
      <c r="VX881" s="226"/>
      <c r="VY881" s="226"/>
      <c r="VZ881" s="226"/>
      <c r="WA881" s="226"/>
      <c r="WB881" s="226"/>
      <c r="WC881" s="226"/>
      <c r="WD881" s="226"/>
      <c r="WE881" s="226"/>
      <c r="WF881" s="226"/>
      <c r="WG881" s="226"/>
      <c r="WH881" s="226"/>
      <c r="WI881" s="226"/>
      <c r="WJ881" s="226"/>
      <c r="WK881" s="226"/>
      <c r="WL881" s="226"/>
      <c r="WM881" s="226"/>
      <c r="WN881" s="226"/>
      <c r="WO881" s="226"/>
      <c r="WP881" s="226"/>
      <c r="WQ881" s="226"/>
      <c r="WR881" s="226"/>
      <c r="WS881" s="226"/>
      <c r="WT881" s="226"/>
      <c r="WU881" s="226"/>
      <c r="WV881" s="226"/>
      <c r="WW881" s="226"/>
      <c r="WX881" s="226"/>
      <c r="WY881" s="226"/>
      <c r="WZ881" s="226"/>
      <c r="XA881" s="226"/>
      <c r="XB881" s="226"/>
      <c r="XC881" s="226"/>
      <c r="XD881" s="226"/>
      <c r="XE881" s="226"/>
      <c r="XF881" s="226"/>
      <c r="XG881" s="226"/>
      <c r="XH881" s="226"/>
      <c r="XI881" s="226"/>
      <c r="XJ881" s="226"/>
      <c r="XK881" s="226"/>
      <c r="XL881" s="226"/>
      <c r="XM881" s="226"/>
      <c r="XN881" s="226"/>
      <c r="XO881" s="226"/>
      <c r="XP881" s="226"/>
      <c r="XQ881" s="226"/>
      <c r="XR881" s="226"/>
      <c r="XS881" s="226"/>
      <c r="XT881" s="226"/>
      <c r="XU881" s="226"/>
      <c r="XV881" s="226"/>
      <c r="XW881" s="226"/>
      <c r="XX881" s="226"/>
      <c r="XY881" s="226"/>
      <c r="XZ881" s="226"/>
      <c r="YA881" s="226"/>
      <c r="YB881" s="226"/>
      <c r="YC881" s="226"/>
      <c r="YD881" s="226"/>
      <c r="YE881" s="226"/>
      <c r="YF881" s="226"/>
      <c r="YG881" s="226"/>
      <c r="YH881" s="226"/>
      <c r="YI881" s="226"/>
      <c r="YJ881" s="226"/>
      <c r="YK881" s="226"/>
      <c r="YL881" s="226"/>
      <c r="YM881" s="226"/>
      <c r="YN881" s="226"/>
      <c r="YO881" s="226"/>
      <c r="YP881" s="226"/>
      <c r="YQ881" s="226"/>
      <c r="YR881" s="226"/>
      <c r="YS881" s="226"/>
      <c r="YT881" s="226"/>
      <c r="YU881" s="226"/>
      <c r="YV881" s="226"/>
      <c r="YW881" s="226"/>
      <c r="YX881" s="226"/>
      <c r="YY881" s="226"/>
      <c r="YZ881" s="226"/>
      <c r="ZA881" s="226"/>
      <c r="ZB881" s="226"/>
      <c r="ZC881" s="226"/>
      <c r="ZD881" s="226"/>
      <c r="ZE881" s="226"/>
      <c r="ZF881" s="226"/>
      <c r="ZG881" s="226"/>
      <c r="ZH881" s="226"/>
      <c r="ZI881" s="226"/>
      <c r="ZJ881" s="226"/>
      <c r="ZK881" s="226"/>
      <c r="ZL881" s="226"/>
      <c r="ZM881" s="226"/>
      <c r="ZN881" s="226"/>
      <c r="ZO881" s="226"/>
      <c r="ZP881" s="226"/>
      <c r="ZQ881" s="226"/>
      <c r="ZR881" s="226"/>
      <c r="ZS881" s="226"/>
      <c r="ZT881" s="226"/>
      <c r="ZU881" s="226"/>
      <c r="ZV881" s="226"/>
      <c r="ZW881" s="226"/>
      <c r="ZX881" s="226"/>
      <c r="ZY881" s="226"/>
      <c r="ZZ881" s="226"/>
      <c r="AAA881" s="226"/>
      <c r="AAB881" s="226"/>
      <c r="AAC881" s="226"/>
      <c r="AAD881" s="226"/>
      <c r="AAE881" s="226"/>
      <c r="AAF881" s="226"/>
      <c r="AAG881" s="226"/>
      <c r="AAH881" s="226"/>
      <c r="AAI881" s="226"/>
      <c r="AAJ881" s="226"/>
      <c r="AAK881" s="226"/>
      <c r="AAL881" s="226"/>
      <c r="AAM881" s="226"/>
      <c r="AAN881" s="226"/>
      <c r="AAO881" s="226"/>
      <c r="AAP881" s="226"/>
      <c r="AAQ881" s="226"/>
      <c r="AAR881" s="226"/>
      <c r="AAS881" s="226"/>
      <c r="AAT881" s="226"/>
      <c r="AAU881" s="226"/>
      <c r="AAV881" s="226"/>
      <c r="AAW881" s="226"/>
      <c r="AAX881" s="226"/>
      <c r="AAY881" s="226"/>
      <c r="AAZ881" s="226"/>
      <c r="ABA881" s="226"/>
      <c r="ABB881" s="226"/>
      <c r="ABC881" s="226"/>
      <c r="ABD881" s="226"/>
      <c r="ABE881" s="226"/>
      <c r="ABF881" s="226"/>
      <c r="ABG881" s="226"/>
      <c r="ABH881" s="226"/>
      <c r="ABI881" s="226"/>
      <c r="ABJ881" s="226"/>
      <c r="ABK881" s="226"/>
      <c r="ABL881" s="226"/>
      <c r="ABM881" s="226"/>
      <c r="ABN881" s="226"/>
      <c r="ABO881" s="226"/>
      <c r="ABP881" s="226"/>
      <c r="ABQ881" s="226"/>
      <c r="ABR881" s="226"/>
      <c r="ABS881" s="226"/>
      <c r="ABT881" s="226"/>
      <c r="ABU881" s="226"/>
      <c r="ABV881" s="226"/>
      <c r="ABW881" s="226"/>
      <c r="ABX881" s="226"/>
      <c r="ABY881" s="226"/>
      <c r="ABZ881" s="226"/>
      <c r="ACA881" s="226"/>
      <c r="ACB881" s="226"/>
      <c r="ACC881" s="226"/>
      <c r="ACD881" s="226"/>
      <c r="ACE881" s="226"/>
      <c r="ACF881" s="226"/>
      <c r="ACG881" s="226"/>
      <c r="ACH881" s="226"/>
      <c r="ACI881" s="226"/>
      <c r="ACJ881" s="226"/>
      <c r="ACK881" s="226"/>
      <c r="ACL881" s="226"/>
      <c r="ACM881" s="226"/>
      <c r="ACN881" s="226"/>
      <c r="ACO881" s="226"/>
      <c r="ACP881" s="226"/>
      <c r="ACQ881" s="226"/>
      <c r="ACR881" s="226"/>
      <c r="ACS881" s="226"/>
      <c r="ACT881" s="226"/>
      <c r="ACU881" s="226"/>
      <c r="ACV881" s="226"/>
      <c r="ACW881" s="226"/>
      <c r="ACX881" s="226"/>
      <c r="ACY881" s="226"/>
      <c r="ACZ881" s="226"/>
      <c r="ADA881" s="226"/>
      <c r="ADB881" s="226"/>
      <c r="ADC881" s="226"/>
      <c r="ADD881" s="226"/>
      <c r="ADE881" s="226"/>
      <c r="ADF881" s="226"/>
      <c r="ADG881" s="226"/>
      <c r="ADH881" s="226"/>
      <c r="ADI881" s="226"/>
      <c r="ADJ881" s="226"/>
      <c r="ADK881" s="226"/>
      <c r="ADL881" s="226"/>
      <c r="ADM881" s="226"/>
      <c r="ADN881" s="226"/>
      <c r="ADO881" s="226"/>
      <c r="ADP881" s="226"/>
      <c r="ADQ881" s="226"/>
      <c r="ADR881" s="226"/>
      <c r="ADS881" s="226"/>
      <c r="ADT881" s="226"/>
      <c r="ADU881" s="226"/>
      <c r="ADV881" s="226"/>
      <c r="ADW881" s="226"/>
      <c r="ADX881" s="226"/>
      <c r="ADY881" s="226"/>
      <c r="ADZ881" s="226"/>
      <c r="AEA881" s="226"/>
      <c r="AEB881" s="226"/>
      <c r="AEC881" s="226"/>
      <c r="AED881" s="226"/>
      <c r="AEE881" s="226"/>
      <c r="AEF881" s="226"/>
      <c r="AEG881" s="226"/>
      <c r="AEH881" s="226"/>
      <c r="AEI881" s="226"/>
      <c r="AEJ881" s="226"/>
      <c r="AEK881" s="226"/>
      <c r="AEL881" s="226"/>
      <c r="AEM881" s="226"/>
      <c r="AEN881" s="226"/>
      <c r="AEO881" s="226"/>
      <c r="AEP881" s="226"/>
      <c r="AEQ881" s="226"/>
      <c r="AER881" s="226"/>
      <c r="AES881" s="226"/>
      <c r="AET881" s="226"/>
      <c r="AEU881" s="226"/>
      <c r="AEV881" s="226"/>
      <c r="AEW881" s="226"/>
      <c r="AEX881" s="226"/>
      <c r="AEY881" s="226"/>
      <c r="AEZ881" s="226"/>
      <c r="AFA881" s="226"/>
      <c r="AFB881" s="226"/>
      <c r="AFC881" s="226"/>
      <c r="AFD881" s="226"/>
      <c r="AFE881" s="226"/>
      <c r="AFF881" s="226"/>
      <c r="AFG881" s="226"/>
      <c r="AFH881" s="226"/>
      <c r="AFI881" s="226"/>
      <c r="AFJ881" s="226"/>
      <c r="AFK881" s="226"/>
      <c r="AFL881" s="226"/>
      <c r="AFM881" s="226"/>
      <c r="AFN881" s="226"/>
      <c r="AFO881" s="226"/>
      <c r="AFP881" s="226"/>
      <c r="AFQ881" s="226"/>
      <c r="AFR881" s="226"/>
      <c r="AFS881" s="226"/>
      <c r="AFT881" s="226"/>
      <c r="AFU881" s="226"/>
      <c r="AFV881" s="226"/>
      <c r="AFW881" s="226"/>
      <c r="AFX881" s="226"/>
      <c r="AFY881" s="226"/>
      <c r="AFZ881" s="226"/>
      <c r="AGA881" s="226"/>
      <c r="AGB881" s="226"/>
      <c r="AGC881" s="226"/>
      <c r="AGD881" s="226"/>
      <c r="AGE881" s="226"/>
      <c r="AGF881" s="226"/>
      <c r="AGG881" s="226"/>
      <c r="AGH881" s="226"/>
      <c r="AGI881" s="226"/>
      <c r="AGJ881" s="226"/>
      <c r="AGK881" s="226"/>
      <c r="AGL881" s="226"/>
      <c r="AGM881" s="226"/>
      <c r="AGN881" s="226"/>
      <c r="AGO881" s="226"/>
      <c r="AGP881" s="226"/>
      <c r="AGQ881" s="226"/>
      <c r="AGR881" s="226"/>
      <c r="AGS881" s="226"/>
      <c r="AGT881" s="226"/>
      <c r="AGU881" s="226"/>
      <c r="AGV881" s="226"/>
      <c r="AGW881" s="226"/>
      <c r="AGX881" s="226"/>
      <c r="AGY881" s="226"/>
      <c r="AGZ881" s="226"/>
      <c r="AHA881" s="226"/>
      <c r="AHB881" s="226"/>
      <c r="AHC881" s="226"/>
      <c r="AHD881" s="226"/>
      <c r="AHE881" s="226"/>
      <c r="AHF881" s="226"/>
      <c r="AHG881" s="226"/>
      <c r="AHH881" s="226"/>
      <c r="AHI881" s="226"/>
      <c r="AHJ881" s="226"/>
      <c r="AHK881" s="226"/>
      <c r="AHL881" s="226"/>
      <c r="AHM881" s="226"/>
      <c r="AHN881" s="226"/>
      <c r="AHO881" s="226"/>
      <c r="AHP881" s="226"/>
      <c r="AHQ881" s="226"/>
      <c r="AHR881" s="226"/>
      <c r="AHS881" s="226"/>
      <c r="AHT881" s="226"/>
      <c r="AHU881" s="226"/>
      <c r="AHV881" s="226"/>
      <c r="AHW881" s="226"/>
      <c r="AHX881" s="226"/>
      <c r="AHY881" s="226"/>
      <c r="AHZ881" s="226"/>
      <c r="AIA881" s="226"/>
      <c r="AIB881" s="226"/>
      <c r="AIC881" s="226"/>
      <c r="AID881" s="226"/>
      <c r="AIE881" s="226"/>
      <c r="AIF881" s="226"/>
      <c r="AIG881" s="226"/>
      <c r="AIH881" s="226"/>
      <c r="AII881" s="226"/>
      <c r="AIJ881" s="226"/>
      <c r="AIK881" s="226"/>
      <c r="AIL881" s="226"/>
      <c r="AIM881" s="226"/>
      <c r="AIN881" s="226"/>
      <c r="AIO881" s="226"/>
      <c r="AIP881" s="226"/>
      <c r="AIQ881" s="226"/>
      <c r="AIR881" s="226"/>
      <c r="AIS881" s="226"/>
      <c r="AIT881" s="226"/>
      <c r="AIU881" s="226"/>
      <c r="AIV881" s="226"/>
      <c r="AIW881" s="226"/>
      <c r="AIX881" s="226"/>
      <c r="AIY881" s="226"/>
      <c r="AIZ881" s="226"/>
      <c r="AJA881" s="226"/>
      <c r="AJB881" s="226"/>
      <c r="AJC881" s="226"/>
      <c r="AJD881" s="226"/>
      <c r="AJE881" s="226"/>
      <c r="AJF881" s="226"/>
      <c r="AJG881" s="226"/>
      <c r="AJH881" s="226"/>
      <c r="AJI881" s="226"/>
      <c r="AJJ881" s="226"/>
      <c r="AJK881" s="226"/>
      <c r="AJL881" s="226"/>
      <c r="AJM881" s="226"/>
      <c r="AJN881" s="226"/>
      <c r="AJO881" s="226"/>
      <c r="AJP881" s="226"/>
      <c r="AJQ881" s="226"/>
      <c r="AJR881" s="226"/>
      <c r="AJS881" s="226"/>
      <c r="AJT881" s="226"/>
      <c r="AJU881" s="226"/>
      <c r="AJV881" s="226"/>
      <c r="AJW881" s="226"/>
      <c r="AJX881" s="226"/>
      <c r="AJY881" s="226"/>
      <c r="AJZ881" s="226"/>
      <c r="AKA881" s="226"/>
      <c r="AKB881" s="226"/>
      <c r="AKC881" s="226"/>
      <c r="AKD881" s="226"/>
      <c r="AKE881" s="226"/>
      <c r="AKF881" s="226"/>
      <c r="AKG881" s="226"/>
      <c r="AKH881" s="226"/>
      <c r="AKI881" s="226"/>
      <c r="AKJ881" s="226"/>
      <c r="AKK881" s="226"/>
      <c r="AKL881" s="226"/>
      <c r="AKM881" s="226"/>
      <c r="AKN881" s="226"/>
      <c r="AKO881" s="226"/>
      <c r="AKP881" s="226"/>
      <c r="AKQ881" s="226"/>
      <c r="AKR881" s="226"/>
      <c r="AKS881" s="226"/>
      <c r="AKT881" s="226"/>
      <c r="AKU881" s="226"/>
      <c r="AKV881" s="226"/>
      <c r="AKW881" s="226"/>
      <c r="AKX881" s="226"/>
      <c r="AKY881" s="226"/>
      <c r="AKZ881" s="226"/>
      <c r="ALA881" s="226"/>
      <c r="ALB881" s="226"/>
      <c r="ALC881" s="226"/>
      <c r="ALD881" s="226"/>
      <c r="ALE881" s="226"/>
      <c r="ALF881" s="226"/>
      <c r="ALG881" s="226"/>
      <c r="ALH881" s="226"/>
      <c r="ALI881" s="226"/>
      <c r="ALJ881" s="226"/>
      <c r="ALK881" s="226"/>
      <c r="ALL881" s="226"/>
      <c r="ALM881" s="226"/>
      <c r="ALN881" s="226"/>
      <c r="ALO881" s="226"/>
      <c r="ALP881" s="226"/>
      <c r="ALQ881" s="226"/>
      <c r="ALR881" s="226"/>
      <c r="ALS881" s="226"/>
      <c r="ALT881" s="226"/>
      <c r="ALU881" s="226"/>
      <c r="ALV881" s="226"/>
      <c r="ALW881" s="226"/>
      <c r="ALX881" s="226"/>
      <c r="ALY881" s="226"/>
      <c r="ALZ881" s="226"/>
      <c r="AMA881" s="226"/>
      <c r="AMB881" s="226"/>
      <c r="AMC881" s="226"/>
      <c r="AMD881" s="226"/>
      <c r="AME881" s="226"/>
      <c r="AMF881" s="226"/>
      <c r="AMG881" s="226"/>
      <c r="AMH881" s="226"/>
      <c r="AMI881" s="226"/>
      <c r="AMJ881" s="226"/>
      <c r="AMK881" s="226"/>
      <c r="AML881" s="226"/>
      <c r="AMM881" s="226"/>
      <c r="AMN881" s="226"/>
      <c r="AMO881" s="226"/>
      <c r="AMP881" s="226"/>
      <c r="AMQ881" s="226"/>
      <c r="AMR881" s="226"/>
      <c r="AMS881" s="226"/>
      <c r="AMT881" s="226"/>
      <c r="AMU881" s="226"/>
      <c r="AMV881" s="226"/>
      <c r="AMW881" s="226"/>
      <c r="AMX881" s="226"/>
    </row>
    <row r="882" spans="1:1038" s="398" customFormat="1" ht="18" customHeight="1">
      <c r="A882" s="548" t="s">
        <v>2392</v>
      </c>
      <c r="B882" s="543" t="s">
        <v>1647</v>
      </c>
      <c r="C882" s="226"/>
      <c r="D882" s="225" t="s">
        <v>1279</v>
      </c>
      <c r="E882" s="226">
        <v>104</v>
      </c>
      <c r="F882" s="226">
        <v>1</v>
      </c>
      <c r="G882" s="391" t="str">
        <f t="shared" ref="G882" si="643">E882&amp;"-"&amp;F882</f>
        <v>104-1</v>
      </c>
      <c r="H882" s="226">
        <v>77</v>
      </c>
      <c r="I882" s="226">
        <v>86</v>
      </c>
      <c r="J882" s="544">
        <f t="shared" ref="J882" si="644">IF(H882=0, 1, 0)</f>
        <v>0</v>
      </c>
      <c r="K882" s="545" t="b">
        <f>IF(J885=1,IF(((VLOOKUP($G882,[4]Depth_Lookup!$A$3:$J$550,9,FALSE))-(I882/100))=0,"Good",IF(((VLOOKUP($G882,[4]Depth_Lookup!$A$3:$J$550,9,FALSE))-(I882/100))&gt;0,"Too Short","Too Long")))</f>
        <v>0</v>
      </c>
      <c r="L882" s="171">
        <f>(VLOOKUP($G882,Depth_Lookup!$A$3:$J$410,10,FALSE))+(H882/100)</f>
        <v>273.46999999999997</v>
      </c>
      <c r="M882" s="171">
        <f>(VLOOKUP($G882,Depth_Lookup!$A$3:$J$410,10,FALSE))+(I882/100)</f>
        <v>273.56</v>
      </c>
      <c r="N882" s="232" t="s">
        <v>2408</v>
      </c>
      <c r="O882" s="226">
        <v>1</v>
      </c>
      <c r="P882" s="226" t="s">
        <v>853</v>
      </c>
      <c r="Q882" s="226" t="s">
        <v>125</v>
      </c>
      <c r="R882" s="391" t="str">
        <f t="shared" ref="R882" si="645">P882&amp;""&amp;Q882</f>
        <v>SerpentinizedHarzburgite</v>
      </c>
      <c r="S882" s="226" t="s">
        <v>116</v>
      </c>
      <c r="T882" s="226" t="s">
        <v>116</v>
      </c>
      <c r="U882" s="226" t="s">
        <v>108</v>
      </c>
      <c r="V882" s="226" t="s">
        <v>509</v>
      </c>
      <c r="W882" s="226" t="s">
        <v>2393</v>
      </c>
      <c r="X882" s="392">
        <f>VLOOKUP(W882,[4]definitions_list_lookup!$A$13:$B$19,2,0)</f>
        <v>5</v>
      </c>
      <c r="Y882" s="226" t="s">
        <v>90</v>
      </c>
      <c r="Z882" s="226" t="s">
        <v>91</v>
      </c>
      <c r="AA882" s="226"/>
      <c r="AB882" s="226"/>
      <c r="AC882" s="226"/>
      <c r="AD882" s="226"/>
      <c r="AE882" s="393"/>
      <c r="AF882" s="391" t="e">
        <f>VLOOKUP(AE882,[4]definitions_list_mag!$V$12:$W$15,2,0)</f>
        <v>#N/A</v>
      </c>
      <c r="AG882" s="394"/>
      <c r="AH882" s="226"/>
      <c r="AI882" s="257">
        <f t="shared" ref="AI882" si="646">100-(AO882+AU882+BA882+BM882)</f>
        <v>66</v>
      </c>
      <c r="AJ882" s="226"/>
      <c r="AK882" s="226"/>
      <c r="AL882" s="226"/>
      <c r="AM882" s="226"/>
      <c r="AN882" s="226"/>
      <c r="AO882" s="257"/>
      <c r="AP882" s="226"/>
      <c r="AQ882" s="226"/>
      <c r="AR882" s="226"/>
      <c r="AS882" s="226"/>
      <c r="AT882" s="226"/>
      <c r="AU882" s="257">
        <v>3</v>
      </c>
      <c r="AV882" s="226">
        <v>4</v>
      </c>
      <c r="AW882" s="226">
        <v>1</v>
      </c>
      <c r="AX882" s="226" t="s">
        <v>110</v>
      </c>
      <c r="AY882" s="226" t="s">
        <v>103</v>
      </c>
      <c r="AZ882" s="226"/>
      <c r="BA882" s="257">
        <v>30</v>
      </c>
      <c r="BB882" s="226">
        <v>13</v>
      </c>
      <c r="BC882" s="226">
        <v>5</v>
      </c>
      <c r="BD882" s="226" t="s">
        <v>118</v>
      </c>
      <c r="BE882" s="226" t="s">
        <v>103</v>
      </c>
      <c r="BF882" s="226"/>
      <c r="BG882" s="257"/>
      <c r="BH882" s="226"/>
      <c r="BI882" s="226"/>
      <c r="BJ882" s="226"/>
      <c r="BK882" s="226"/>
      <c r="BL882" s="226"/>
      <c r="BM882" s="257">
        <v>1</v>
      </c>
      <c r="BN882" s="226">
        <v>1</v>
      </c>
      <c r="BO882" s="226">
        <v>0.5</v>
      </c>
      <c r="BP882" s="226"/>
      <c r="BQ882" s="226"/>
      <c r="BR882" s="226"/>
      <c r="BS882" s="226"/>
      <c r="BT882" s="226"/>
      <c r="BU882" s="226"/>
      <c r="BV882" s="226"/>
      <c r="BW882" s="226"/>
      <c r="BX882" s="226"/>
      <c r="BY882" s="257"/>
      <c r="BZ882" s="226"/>
      <c r="CA882" s="226"/>
      <c r="CB882" s="226"/>
      <c r="CC882" s="226"/>
      <c r="CD882" s="226"/>
      <c r="CE882" s="226"/>
      <c r="CF882" s="399">
        <f t="shared" ref="CF882" si="647">AI882+AO882+BA882+AU882+BG882+BM882+BY882</f>
        <v>100</v>
      </c>
      <c r="CG882" s="259"/>
      <c r="CH882" s="150" t="s">
        <v>2404</v>
      </c>
      <c r="CI882" s="150">
        <v>85</v>
      </c>
      <c r="CJ882" s="150" t="s">
        <v>514</v>
      </c>
      <c r="CK882" s="158"/>
      <c r="CL882" s="395"/>
      <c r="CM882" s="395"/>
      <c r="CN882" s="395"/>
      <c r="CO882" s="395"/>
      <c r="CP882" s="395"/>
      <c r="CQ882" s="395"/>
      <c r="CR882" s="395"/>
      <c r="CS882" s="395"/>
      <c r="CT882" s="395"/>
      <c r="CU882" s="395"/>
      <c r="CV882" s="395"/>
      <c r="CW882" s="395"/>
      <c r="CX882" s="395"/>
      <c r="CY882" s="395"/>
      <c r="CZ882" s="395"/>
      <c r="DA882" s="395"/>
      <c r="DB882" s="395">
        <v>75</v>
      </c>
      <c r="DC882" s="257">
        <v>25</v>
      </c>
      <c r="DD882" s="395"/>
      <c r="DE882" s="395"/>
      <c r="DF882" s="395"/>
      <c r="DG882" s="395"/>
      <c r="DH882" s="395"/>
      <c r="DI882" s="395"/>
      <c r="DJ882" s="395"/>
      <c r="DK882" s="396">
        <f t="shared" ref="DK882" si="648">SUM(CL882:DJ882)</f>
        <v>100</v>
      </c>
      <c r="DL882" s="259"/>
      <c r="DM882" s="395"/>
      <c r="DN882" s="395"/>
      <c r="DO882" s="397"/>
      <c r="DQ882" s="259"/>
      <c r="DR882" s="397"/>
      <c r="DS882" s="259"/>
      <c r="DT882" s="263" t="s">
        <v>2409</v>
      </c>
      <c r="DU882" s="256"/>
      <c r="DV882" s="256"/>
      <c r="DW882" s="400" t="e">
        <f>VLOOKUP(P882,[4]definitions_list_lookup!$K$30:$L$54,2,0)</f>
        <v>#N/A</v>
      </c>
      <c r="DX882" s="155" t="s">
        <v>1838</v>
      </c>
      <c r="DY882" s="155" t="s">
        <v>2395</v>
      </c>
      <c r="DZ882" s="546"/>
      <c r="EA882" s="104"/>
      <c r="EB882" s="256"/>
      <c r="EC882" s="104"/>
      <c r="ED882" s="229" t="s">
        <v>2517</v>
      </c>
      <c r="EE882" s="401"/>
      <c r="EF882" s="402"/>
      <c r="EG882" s="401"/>
      <c r="EH882" s="403"/>
      <c r="EI882" s="404"/>
      <c r="EJ882" s="405"/>
      <c r="EK882" s="406"/>
      <c r="EL882" s="401"/>
      <c r="EM882" s="403"/>
      <c r="EN882" s="403" t="s">
        <v>2046</v>
      </c>
      <c r="EO882" s="407"/>
      <c r="EP882" s="407"/>
      <c r="EQ882" s="407"/>
      <c r="ER882" s="407"/>
      <c r="ES882" s="407"/>
      <c r="ET882" s="407"/>
      <c r="EU882" s="407"/>
      <c r="EV882" s="408">
        <v>29</v>
      </c>
      <c r="EW882" s="408">
        <v>270</v>
      </c>
      <c r="EX882" s="408">
        <v>11</v>
      </c>
      <c r="EY882" s="408">
        <v>0</v>
      </c>
      <c r="EZ882" s="192">
        <f t="shared" si="574"/>
        <v>109.32430729762802</v>
      </c>
      <c r="FA882" s="192">
        <f t="shared" si="575"/>
        <v>109.32430729762802</v>
      </c>
      <c r="FB882" s="192">
        <f t="shared" si="576"/>
        <v>59.569898058961414</v>
      </c>
      <c r="FC882" s="192">
        <f t="shared" si="577"/>
        <v>199.32430729762802</v>
      </c>
      <c r="FD882" s="192">
        <f t="shared" si="578"/>
        <v>30.430101941038586</v>
      </c>
      <c r="FE882" s="193">
        <f t="shared" si="579"/>
        <v>289.32430729762802</v>
      </c>
      <c r="FF882" s="194">
        <f t="shared" si="580"/>
        <v>30.430101941038586</v>
      </c>
      <c r="FG882" s="401"/>
      <c r="FH882" s="403"/>
      <c r="FI882" s="778">
        <f t="shared" si="582"/>
        <v>0</v>
      </c>
      <c r="FJ882" s="779">
        <f t="shared" si="583"/>
        <v>30.430101941038586</v>
      </c>
      <c r="FK882" s="779">
        <f t="shared" si="584"/>
        <v>59.569898058961414</v>
      </c>
      <c r="FL882" s="780">
        <f t="shared" si="585"/>
        <v>1.0396908562062559</v>
      </c>
      <c r="FM882" s="169">
        <f t="shared" si="586"/>
        <v>0.86224769118510391</v>
      </c>
      <c r="FN882" s="783">
        <f t="shared" si="587"/>
        <v>0</v>
      </c>
      <c r="FO882" s="226"/>
      <c r="FP882" s="226"/>
      <c r="FQ882" s="226"/>
      <c r="FR882" s="226"/>
      <c r="FS882" s="226"/>
      <c r="FT882" s="226"/>
      <c r="FU882" s="226"/>
      <c r="FV882" s="226"/>
      <c r="FW882" s="226"/>
      <c r="FX882" s="226"/>
      <c r="FY882" s="226"/>
      <c r="FZ882" s="226"/>
      <c r="GA882" s="226"/>
      <c r="GB882" s="226"/>
      <c r="GC882" s="226"/>
      <c r="GD882" s="226"/>
      <c r="GE882" s="226"/>
      <c r="GF882" s="226"/>
      <c r="GG882" s="226"/>
      <c r="GH882" s="226"/>
      <c r="GI882" s="226"/>
      <c r="GJ882" s="226"/>
      <c r="GK882" s="226"/>
      <c r="GL882" s="226"/>
      <c r="GM882" s="226"/>
      <c r="GN882" s="226"/>
      <c r="GO882" s="226"/>
      <c r="GP882" s="226"/>
      <c r="GQ882" s="226"/>
      <c r="GR882" s="226"/>
      <c r="GS882" s="226"/>
      <c r="GT882" s="226"/>
      <c r="GU882" s="226"/>
      <c r="GV882" s="226"/>
      <c r="GW882" s="226"/>
      <c r="GX882" s="226"/>
      <c r="GY882" s="226"/>
      <c r="GZ882" s="226"/>
      <c r="HA882" s="226"/>
      <c r="HB882" s="226"/>
      <c r="HC882" s="226"/>
      <c r="HD882" s="226"/>
      <c r="HE882" s="226"/>
      <c r="HF882" s="226"/>
      <c r="HG882" s="226"/>
      <c r="HH882" s="226"/>
      <c r="HI882" s="226"/>
      <c r="HJ882" s="226"/>
      <c r="HK882" s="226"/>
      <c r="HL882" s="226"/>
      <c r="HM882" s="226"/>
      <c r="HN882" s="226"/>
      <c r="HO882" s="226"/>
      <c r="HP882" s="226"/>
      <c r="HQ882" s="226"/>
      <c r="HR882" s="226"/>
      <c r="HS882" s="226"/>
      <c r="HT882" s="226"/>
      <c r="HU882" s="226"/>
      <c r="HV882" s="226"/>
      <c r="HW882" s="226"/>
      <c r="HX882" s="226"/>
      <c r="HY882" s="226"/>
      <c r="HZ882" s="226"/>
      <c r="IA882" s="226"/>
      <c r="IB882" s="226"/>
      <c r="IC882" s="226"/>
      <c r="ID882" s="226"/>
      <c r="IE882" s="226"/>
      <c r="IF882" s="226"/>
      <c r="IG882" s="226"/>
      <c r="IH882" s="226"/>
      <c r="II882" s="226"/>
      <c r="IJ882" s="226"/>
      <c r="IK882" s="226"/>
      <c r="IL882" s="226"/>
      <c r="IM882" s="226"/>
      <c r="IN882" s="226"/>
      <c r="IO882" s="226"/>
      <c r="IP882" s="226"/>
      <c r="IQ882" s="226"/>
      <c r="IR882" s="226"/>
      <c r="IS882" s="226"/>
      <c r="IT882" s="226"/>
      <c r="IU882" s="226"/>
      <c r="IV882" s="226"/>
      <c r="IW882" s="226"/>
      <c r="IX882" s="226"/>
      <c r="IY882" s="226"/>
      <c r="IZ882" s="226"/>
      <c r="JA882" s="226"/>
      <c r="JB882" s="226"/>
      <c r="JC882" s="226"/>
      <c r="JD882" s="226"/>
      <c r="JE882" s="226"/>
      <c r="JF882" s="226"/>
      <c r="JG882" s="226"/>
      <c r="JH882" s="226"/>
      <c r="JI882" s="226"/>
      <c r="JJ882" s="226"/>
      <c r="JK882" s="226"/>
      <c r="JL882" s="226"/>
      <c r="JM882" s="226"/>
      <c r="JN882" s="226"/>
      <c r="JO882" s="226"/>
      <c r="JP882" s="226"/>
      <c r="JQ882" s="226"/>
      <c r="JR882" s="226"/>
      <c r="JS882" s="226"/>
      <c r="JT882" s="226"/>
      <c r="JU882" s="226"/>
      <c r="JV882" s="226"/>
      <c r="JW882" s="226"/>
      <c r="JX882" s="226"/>
      <c r="JY882" s="226"/>
      <c r="JZ882" s="226"/>
      <c r="KA882" s="226"/>
      <c r="KB882" s="226"/>
      <c r="KC882" s="226"/>
      <c r="KD882" s="226"/>
      <c r="KE882" s="226"/>
      <c r="KF882" s="226"/>
      <c r="KG882" s="226"/>
      <c r="KH882" s="226"/>
      <c r="KI882" s="226"/>
      <c r="KJ882" s="226"/>
      <c r="KK882" s="226"/>
      <c r="KL882" s="226"/>
      <c r="KM882" s="226"/>
      <c r="KN882" s="226"/>
      <c r="KO882" s="226"/>
      <c r="KP882" s="226"/>
      <c r="KQ882" s="226"/>
      <c r="KR882" s="226"/>
      <c r="KS882" s="226"/>
      <c r="KT882" s="226"/>
      <c r="KU882" s="226"/>
      <c r="KV882" s="226"/>
      <c r="KW882" s="226"/>
      <c r="KX882" s="226"/>
      <c r="KY882" s="226"/>
      <c r="KZ882" s="226"/>
      <c r="LA882" s="226"/>
      <c r="LB882" s="226"/>
      <c r="LC882" s="226"/>
      <c r="LD882" s="226"/>
      <c r="LE882" s="226"/>
      <c r="LF882" s="226"/>
      <c r="LG882" s="226"/>
      <c r="LH882" s="226"/>
      <c r="LI882" s="226"/>
      <c r="LJ882" s="226"/>
      <c r="LK882" s="226"/>
      <c r="LL882" s="226"/>
      <c r="LM882" s="226"/>
      <c r="LN882" s="226"/>
      <c r="LO882" s="226"/>
      <c r="LP882" s="226"/>
      <c r="LQ882" s="226"/>
      <c r="LR882" s="226"/>
      <c r="LS882" s="226"/>
      <c r="LT882" s="226"/>
      <c r="LU882" s="226"/>
      <c r="LV882" s="226"/>
      <c r="LW882" s="226"/>
      <c r="LX882" s="226"/>
      <c r="LY882" s="226"/>
      <c r="LZ882" s="226"/>
      <c r="MA882" s="226"/>
      <c r="MB882" s="226"/>
      <c r="MC882" s="226"/>
      <c r="MD882" s="226"/>
      <c r="ME882" s="226"/>
      <c r="MF882" s="226"/>
      <c r="MG882" s="226"/>
      <c r="MH882" s="226"/>
      <c r="MI882" s="226"/>
      <c r="MJ882" s="226"/>
      <c r="MK882" s="226"/>
      <c r="ML882" s="226"/>
      <c r="MM882" s="226"/>
      <c r="MN882" s="226"/>
      <c r="MO882" s="226"/>
      <c r="MP882" s="226"/>
      <c r="MQ882" s="226"/>
      <c r="MR882" s="226"/>
      <c r="MS882" s="226"/>
      <c r="MT882" s="226"/>
      <c r="MU882" s="226"/>
      <c r="MV882" s="226"/>
      <c r="MW882" s="226"/>
      <c r="MX882" s="226"/>
      <c r="MY882" s="226"/>
      <c r="MZ882" s="226"/>
      <c r="NA882" s="226"/>
      <c r="NB882" s="226"/>
      <c r="NC882" s="226"/>
      <c r="ND882" s="226"/>
      <c r="NE882" s="226"/>
      <c r="NF882" s="226"/>
      <c r="NG882" s="226"/>
      <c r="NH882" s="226"/>
      <c r="NI882" s="226"/>
      <c r="NJ882" s="226"/>
      <c r="NK882" s="226"/>
      <c r="NL882" s="226"/>
      <c r="NM882" s="226"/>
      <c r="NN882" s="226"/>
      <c r="NO882" s="226"/>
      <c r="NP882" s="226"/>
      <c r="NQ882" s="226"/>
      <c r="NR882" s="226"/>
      <c r="NS882" s="226"/>
      <c r="NT882" s="226"/>
      <c r="NU882" s="226"/>
      <c r="NV882" s="226"/>
      <c r="NW882" s="226"/>
      <c r="NX882" s="226"/>
      <c r="NY882" s="226"/>
      <c r="NZ882" s="226"/>
      <c r="OA882" s="226"/>
      <c r="OB882" s="226"/>
      <c r="OC882" s="226"/>
      <c r="OD882" s="226"/>
      <c r="OE882" s="226"/>
      <c r="OF882" s="226"/>
      <c r="OG882" s="226"/>
      <c r="OH882" s="226"/>
      <c r="OI882" s="226"/>
      <c r="OJ882" s="226"/>
      <c r="OK882" s="226"/>
      <c r="OL882" s="226"/>
      <c r="OM882" s="226"/>
      <c r="ON882" s="226"/>
      <c r="OO882" s="226"/>
      <c r="OP882" s="226"/>
      <c r="OQ882" s="226"/>
      <c r="OR882" s="226"/>
      <c r="OS882" s="226"/>
      <c r="OT882" s="226"/>
      <c r="OU882" s="226"/>
      <c r="OV882" s="226"/>
      <c r="OW882" s="226"/>
      <c r="OX882" s="226"/>
      <c r="OY882" s="226"/>
      <c r="OZ882" s="226"/>
      <c r="PA882" s="226"/>
      <c r="PB882" s="226"/>
      <c r="PC882" s="226"/>
      <c r="PD882" s="226"/>
      <c r="PE882" s="226"/>
      <c r="PF882" s="226"/>
      <c r="PG882" s="226"/>
      <c r="PH882" s="226"/>
      <c r="PI882" s="226"/>
      <c r="PJ882" s="226"/>
      <c r="PK882" s="226"/>
      <c r="PL882" s="226"/>
      <c r="PM882" s="226"/>
      <c r="PN882" s="226"/>
      <c r="PO882" s="226"/>
      <c r="PP882" s="226"/>
      <c r="PQ882" s="226"/>
      <c r="PR882" s="226"/>
      <c r="PS882" s="226"/>
      <c r="PT882" s="226"/>
      <c r="PU882" s="226"/>
      <c r="PV882" s="226"/>
      <c r="PW882" s="226"/>
      <c r="PX882" s="226"/>
      <c r="PY882" s="226"/>
      <c r="PZ882" s="226"/>
      <c r="QA882" s="226"/>
      <c r="QB882" s="226"/>
      <c r="QC882" s="226"/>
      <c r="QD882" s="226"/>
      <c r="QE882" s="226"/>
      <c r="QF882" s="226"/>
      <c r="QG882" s="226"/>
      <c r="QH882" s="226"/>
      <c r="QI882" s="226"/>
      <c r="QJ882" s="226"/>
      <c r="QK882" s="226"/>
      <c r="QL882" s="226"/>
      <c r="QM882" s="226"/>
      <c r="QN882" s="226"/>
      <c r="QO882" s="226"/>
      <c r="QP882" s="226"/>
      <c r="QQ882" s="226"/>
      <c r="QR882" s="226"/>
      <c r="QS882" s="226"/>
      <c r="QT882" s="226"/>
      <c r="QU882" s="226"/>
      <c r="QV882" s="226"/>
      <c r="QW882" s="226"/>
      <c r="QX882" s="226"/>
      <c r="QY882" s="226"/>
      <c r="QZ882" s="226"/>
      <c r="RA882" s="226"/>
      <c r="RB882" s="226"/>
      <c r="RC882" s="226"/>
      <c r="RD882" s="226"/>
      <c r="RE882" s="226"/>
      <c r="RF882" s="226"/>
      <c r="RG882" s="226"/>
      <c r="RH882" s="226"/>
      <c r="RI882" s="226"/>
      <c r="RJ882" s="226"/>
      <c r="RK882" s="226"/>
      <c r="RL882" s="226"/>
      <c r="RM882" s="226"/>
      <c r="RN882" s="226"/>
      <c r="RO882" s="226"/>
      <c r="RP882" s="226"/>
      <c r="RQ882" s="226"/>
      <c r="RR882" s="226"/>
      <c r="RS882" s="226"/>
      <c r="RT882" s="226"/>
      <c r="RU882" s="226"/>
      <c r="RV882" s="226"/>
      <c r="RW882" s="226"/>
      <c r="RX882" s="226"/>
      <c r="RY882" s="226"/>
      <c r="RZ882" s="226"/>
      <c r="SA882" s="226"/>
      <c r="SB882" s="226"/>
      <c r="SC882" s="226"/>
      <c r="SD882" s="226"/>
      <c r="SE882" s="226"/>
      <c r="SF882" s="226"/>
      <c r="SG882" s="226"/>
      <c r="SH882" s="226"/>
      <c r="SI882" s="226"/>
      <c r="SJ882" s="226"/>
      <c r="SK882" s="226"/>
      <c r="SL882" s="226"/>
      <c r="SM882" s="226"/>
      <c r="SN882" s="226"/>
      <c r="SO882" s="226"/>
      <c r="SP882" s="226"/>
      <c r="SQ882" s="226"/>
      <c r="SR882" s="226"/>
      <c r="SS882" s="226"/>
      <c r="ST882" s="226"/>
      <c r="SU882" s="226"/>
      <c r="SV882" s="226"/>
      <c r="SW882" s="226"/>
      <c r="SX882" s="226"/>
      <c r="SY882" s="226"/>
      <c r="SZ882" s="226"/>
      <c r="TA882" s="226"/>
      <c r="TB882" s="226"/>
      <c r="TC882" s="226"/>
      <c r="TD882" s="226"/>
      <c r="TE882" s="226"/>
      <c r="TF882" s="226"/>
      <c r="TG882" s="226"/>
      <c r="TH882" s="226"/>
      <c r="TI882" s="226"/>
      <c r="TJ882" s="226"/>
      <c r="TK882" s="226"/>
      <c r="TL882" s="226"/>
      <c r="TM882" s="226"/>
      <c r="TN882" s="226"/>
      <c r="TO882" s="226"/>
      <c r="TP882" s="226"/>
      <c r="TQ882" s="226"/>
      <c r="TR882" s="226"/>
      <c r="TS882" s="226"/>
      <c r="TT882" s="226"/>
      <c r="TU882" s="226"/>
      <c r="TV882" s="226"/>
      <c r="TW882" s="226"/>
      <c r="TX882" s="226"/>
      <c r="TY882" s="226"/>
      <c r="TZ882" s="226"/>
      <c r="UA882" s="226"/>
      <c r="UB882" s="226"/>
      <c r="UC882" s="226"/>
      <c r="UD882" s="226"/>
      <c r="UE882" s="226"/>
      <c r="UF882" s="226"/>
      <c r="UG882" s="226"/>
      <c r="UH882" s="226"/>
      <c r="UI882" s="226"/>
      <c r="UJ882" s="226"/>
      <c r="UK882" s="226"/>
      <c r="UL882" s="226"/>
      <c r="UM882" s="226"/>
      <c r="UN882" s="226"/>
      <c r="UO882" s="226"/>
      <c r="UP882" s="226"/>
      <c r="UQ882" s="226"/>
      <c r="UR882" s="226"/>
      <c r="US882" s="226"/>
      <c r="UT882" s="226"/>
      <c r="UU882" s="226"/>
      <c r="UV882" s="226"/>
      <c r="UW882" s="226"/>
      <c r="UX882" s="226"/>
      <c r="UY882" s="226"/>
      <c r="UZ882" s="226"/>
      <c r="VA882" s="226"/>
      <c r="VB882" s="226"/>
      <c r="VC882" s="226"/>
      <c r="VD882" s="226"/>
      <c r="VE882" s="226"/>
      <c r="VF882" s="226"/>
      <c r="VG882" s="226"/>
      <c r="VH882" s="226"/>
      <c r="VI882" s="226"/>
      <c r="VJ882" s="226"/>
      <c r="VK882" s="226"/>
      <c r="VL882" s="226"/>
      <c r="VM882" s="226"/>
      <c r="VN882" s="226"/>
      <c r="VO882" s="226"/>
      <c r="VP882" s="226"/>
      <c r="VQ882" s="226"/>
      <c r="VR882" s="226"/>
      <c r="VS882" s="226"/>
      <c r="VT882" s="226"/>
      <c r="VU882" s="226"/>
      <c r="VV882" s="226"/>
      <c r="VW882" s="226"/>
      <c r="VX882" s="226"/>
      <c r="VY882" s="226"/>
      <c r="VZ882" s="226"/>
      <c r="WA882" s="226"/>
      <c r="WB882" s="226"/>
      <c r="WC882" s="226"/>
      <c r="WD882" s="226"/>
      <c r="WE882" s="226"/>
      <c r="WF882" s="226"/>
      <c r="WG882" s="226"/>
      <c r="WH882" s="226"/>
      <c r="WI882" s="226"/>
      <c r="WJ882" s="226"/>
      <c r="WK882" s="226"/>
      <c r="WL882" s="226"/>
      <c r="WM882" s="226"/>
      <c r="WN882" s="226"/>
      <c r="WO882" s="226"/>
      <c r="WP882" s="226"/>
      <c r="WQ882" s="226"/>
      <c r="WR882" s="226"/>
      <c r="WS882" s="226"/>
      <c r="WT882" s="226"/>
      <c r="WU882" s="226"/>
      <c r="WV882" s="226"/>
      <c r="WW882" s="226"/>
      <c r="WX882" s="226"/>
      <c r="WY882" s="226"/>
      <c r="WZ882" s="226"/>
      <c r="XA882" s="226"/>
      <c r="XB882" s="226"/>
      <c r="XC882" s="226"/>
      <c r="XD882" s="226"/>
      <c r="XE882" s="226"/>
      <c r="XF882" s="226"/>
      <c r="XG882" s="226"/>
      <c r="XH882" s="226"/>
      <c r="XI882" s="226"/>
      <c r="XJ882" s="226"/>
      <c r="XK882" s="226"/>
      <c r="XL882" s="226"/>
      <c r="XM882" s="226"/>
      <c r="XN882" s="226"/>
      <c r="XO882" s="226"/>
      <c r="XP882" s="226"/>
      <c r="XQ882" s="226"/>
      <c r="XR882" s="226"/>
      <c r="XS882" s="226"/>
      <c r="XT882" s="226"/>
      <c r="XU882" s="226"/>
      <c r="XV882" s="226"/>
      <c r="XW882" s="226"/>
      <c r="XX882" s="226"/>
      <c r="XY882" s="226"/>
      <c r="XZ882" s="226"/>
      <c r="YA882" s="226"/>
      <c r="YB882" s="226"/>
      <c r="YC882" s="226"/>
      <c r="YD882" s="226"/>
      <c r="YE882" s="226"/>
      <c r="YF882" s="226"/>
      <c r="YG882" s="226"/>
      <c r="YH882" s="226"/>
      <c r="YI882" s="226"/>
      <c r="YJ882" s="226"/>
      <c r="YK882" s="226"/>
      <c r="YL882" s="226"/>
      <c r="YM882" s="226"/>
      <c r="YN882" s="226"/>
      <c r="YO882" s="226"/>
      <c r="YP882" s="226"/>
      <c r="YQ882" s="226"/>
      <c r="YR882" s="226"/>
      <c r="YS882" s="226"/>
      <c r="YT882" s="226"/>
      <c r="YU882" s="226"/>
      <c r="YV882" s="226"/>
      <c r="YW882" s="226"/>
      <c r="YX882" s="226"/>
      <c r="YY882" s="226"/>
      <c r="YZ882" s="226"/>
      <c r="ZA882" s="226"/>
      <c r="ZB882" s="226"/>
      <c r="ZC882" s="226"/>
      <c r="ZD882" s="226"/>
      <c r="ZE882" s="226"/>
      <c r="ZF882" s="226"/>
      <c r="ZG882" s="226"/>
      <c r="ZH882" s="226"/>
      <c r="ZI882" s="226"/>
      <c r="ZJ882" s="226"/>
      <c r="ZK882" s="226"/>
      <c r="ZL882" s="226"/>
      <c r="ZM882" s="226"/>
      <c r="ZN882" s="226"/>
      <c r="ZO882" s="226"/>
      <c r="ZP882" s="226"/>
      <c r="ZQ882" s="226"/>
      <c r="ZR882" s="226"/>
      <c r="ZS882" s="226"/>
      <c r="ZT882" s="226"/>
      <c r="ZU882" s="226"/>
      <c r="ZV882" s="226"/>
      <c r="ZW882" s="226"/>
      <c r="ZX882" s="226"/>
      <c r="ZY882" s="226"/>
      <c r="ZZ882" s="226"/>
      <c r="AAA882" s="226"/>
      <c r="AAB882" s="226"/>
      <c r="AAC882" s="226"/>
      <c r="AAD882" s="226"/>
      <c r="AAE882" s="226"/>
      <c r="AAF882" s="226"/>
      <c r="AAG882" s="226"/>
      <c r="AAH882" s="226"/>
      <c r="AAI882" s="226"/>
      <c r="AAJ882" s="226"/>
      <c r="AAK882" s="226"/>
      <c r="AAL882" s="226"/>
      <c r="AAM882" s="226"/>
      <c r="AAN882" s="226"/>
      <c r="AAO882" s="226"/>
      <c r="AAP882" s="226"/>
      <c r="AAQ882" s="226"/>
      <c r="AAR882" s="226"/>
      <c r="AAS882" s="226"/>
      <c r="AAT882" s="226"/>
      <c r="AAU882" s="226"/>
      <c r="AAV882" s="226"/>
      <c r="AAW882" s="226"/>
      <c r="AAX882" s="226"/>
      <c r="AAY882" s="226"/>
      <c r="AAZ882" s="226"/>
      <c r="ABA882" s="226"/>
      <c r="ABB882" s="226"/>
      <c r="ABC882" s="226"/>
      <c r="ABD882" s="226"/>
      <c r="ABE882" s="226"/>
      <c r="ABF882" s="226"/>
      <c r="ABG882" s="226"/>
      <c r="ABH882" s="226"/>
      <c r="ABI882" s="226"/>
      <c r="ABJ882" s="226"/>
      <c r="ABK882" s="226"/>
      <c r="ABL882" s="226"/>
      <c r="ABM882" s="226"/>
      <c r="ABN882" s="226"/>
      <c r="ABO882" s="226"/>
      <c r="ABP882" s="226"/>
      <c r="ABQ882" s="226"/>
      <c r="ABR882" s="226"/>
      <c r="ABS882" s="226"/>
      <c r="ABT882" s="226"/>
      <c r="ABU882" s="226"/>
      <c r="ABV882" s="226"/>
      <c r="ABW882" s="226"/>
      <c r="ABX882" s="226"/>
      <c r="ABY882" s="226"/>
      <c r="ABZ882" s="226"/>
      <c r="ACA882" s="226"/>
      <c r="ACB882" s="226"/>
      <c r="ACC882" s="226"/>
      <c r="ACD882" s="226"/>
      <c r="ACE882" s="226"/>
      <c r="ACF882" s="226"/>
      <c r="ACG882" s="226"/>
      <c r="ACH882" s="226"/>
      <c r="ACI882" s="226"/>
      <c r="ACJ882" s="226"/>
      <c r="ACK882" s="226"/>
      <c r="ACL882" s="226"/>
      <c r="ACM882" s="226"/>
      <c r="ACN882" s="226"/>
      <c r="ACO882" s="226"/>
      <c r="ACP882" s="226"/>
      <c r="ACQ882" s="226"/>
      <c r="ACR882" s="226"/>
      <c r="ACS882" s="226"/>
      <c r="ACT882" s="226"/>
      <c r="ACU882" s="226"/>
      <c r="ACV882" s="226"/>
      <c r="ACW882" s="226"/>
      <c r="ACX882" s="226"/>
      <c r="ACY882" s="226"/>
      <c r="ACZ882" s="226"/>
      <c r="ADA882" s="226"/>
      <c r="ADB882" s="226"/>
      <c r="ADC882" s="226"/>
      <c r="ADD882" s="226"/>
      <c r="ADE882" s="226"/>
      <c r="ADF882" s="226"/>
      <c r="ADG882" s="226"/>
      <c r="ADH882" s="226"/>
      <c r="ADI882" s="226"/>
      <c r="ADJ882" s="226"/>
      <c r="ADK882" s="226"/>
      <c r="ADL882" s="226"/>
      <c r="ADM882" s="226"/>
      <c r="ADN882" s="226"/>
      <c r="ADO882" s="226"/>
      <c r="ADP882" s="226"/>
      <c r="ADQ882" s="226"/>
      <c r="ADR882" s="226"/>
      <c r="ADS882" s="226"/>
      <c r="ADT882" s="226"/>
      <c r="ADU882" s="226"/>
      <c r="ADV882" s="226"/>
      <c r="ADW882" s="226"/>
      <c r="ADX882" s="226"/>
      <c r="ADY882" s="226"/>
      <c r="ADZ882" s="226"/>
      <c r="AEA882" s="226"/>
      <c r="AEB882" s="226"/>
      <c r="AEC882" s="226"/>
      <c r="AED882" s="226"/>
      <c r="AEE882" s="226"/>
      <c r="AEF882" s="226"/>
      <c r="AEG882" s="226"/>
      <c r="AEH882" s="226"/>
      <c r="AEI882" s="226"/>
      <c r="AEJ882" s="226"/>
      <c r="AEK882" s="226"/>
      <c r="AEL882" s="226"/>
      <c r="AEM882" s="226"/>
      <c r="AEN882" s="226"/>
      <c r="AEO882" s="226"/>
      <c r="AEP882" s="226"/>
      <c r="AEQ882" s="226"/>
      <c r="AER882" s="226"/>
      <c r="AES882" s="226"/>
      <c r="AET882" s="226"/>
      <c r="AEU882" s="226"/>
      <c r="AEV882" s="226"/>
      <c r="AEW882" s="226"/>
      <c r="AEX882" s="226"/>
      <c r="AEY882" s="226"/>
      <c r="AEZ882" s="226"/>
      <c r="AFA882" s="226"/>
      <c r="AFB882" s="226"/>
      <c r="AFC882" s="226"/>
      <c r="AFD882" s="226"/>
      <c r="AFE882" s="226"/>
      <c r="AFF882" s="226"/>
      <c r="AFG882" s="226"/>
      <c r="AFH882" s="226"/>
      <c r="AFI882" s="226"/>
      <c r="AFJ882" s="226"/>
      <c r="AFK882" s="226"/>
      <c r="AFL882" s="226"/>
      <c r="AFM882" s="226"/>
      <c r="AFN882" s="226"/>
      <c r="AFO882" s="226"/>
      <c r="AFP882" s="226"/>
      <c r="AFQ882" s="226"/>
      <c r="AFR882" s="226"/>
      <c r="AFS882" s="226"/>
      <c r="AFT882" s="226"/>
      <c r="AFU882" s="226"/>
      <c r="AFV882" s="226"/>
      <c r="AFW882" s="226"/>
      <c r="AFX882" s="226"/>
      <c r="AFY882" s="226"/>
      <c r="AFZ882" s="226"/>
      <c r="AGA882" s="226"/>
      <c r="AGB882" s="226"/>
      <c r="AGC882" s="226"/>
      <c r="AGD882" s="226"/>
      <c r="AGE882" s="226"/>
      <c r="AGF882" s="226"/>
      <c r="AGG882" s="226"/>
      <c r="AGH882" s="226"/>
      <c r="AGI882" s="226"/>
      <c r="AGJ882" s="226"/>
      <c r="AGK882" s="226"/>
      <c r="AGL882" s="226"/>
      <c r="AGM882" s="226"/>
      <c r="AGN882" s="226"/>
      <c r="AGO882" s="226"/>
      <c r="AGP882" s="226"/>
      <c r="AGQ882" s="226"/>
      <c r="AGR882" s="226"/>
      <c r="AGS882" s="226"/>
      <c r="AGT882" s="226"/>
      <c r="AGU882" s="226"/>
      <c r="AGV882" s="226"/>
      <c r="AGW882" s="226"/>
      <c r="AGX882" s="226"/>
      <c r="AGY882" s="226"/>
      <c r="AGZ882" s="226"/>
      <c r="AHA882" s="226"/>
      <c r="AHB882" s="226"/>
      <c r="AHC882" s="226"/>
      <c r="AHD882" s="226"/>
      <c r="AHE882" s="226"/>
      <c r="AHF882" s="226"/>
      <c r="AHG882" s="226"/>
      <c r="AHH882" s="226"/>
      <c r="AHI882" s="226"/>
      <c r="AHJ882" s="226"/>
      <c r="AHK882" s="226"/>
      <c r="AHL882" s="226"/>
      <c r="AHM882" s="226"/>
      <c r="AHN882" s="226"/>
      <c r="AHO882" s="226"/>
      <c r="AHP882" s="226"/>
      <c r="AHQ882" s="226"/>
      <c r="AHR882" s="226"/>
      <c r="AHS882" s="226"/>
      <c r="AHT882" s="226"/>
      <c r="AHU882" s="226"/>
      <c r="AHV882" s="226"/>
      <c r="AHW882" s="226"/>
      <c r="AHX882" s="226"/>
      <c r="AHY882" s="226"/>
      <c r="AHZ882" s="226"/>
      <c r="AIA882" s="226"/>
      <c r="AIB882" s="226"/>
      <c r="AIC882" s="226"/>
      <c r="AID882" s="226"/>
      <c r="AIE882" s="226"/>
      <c r="AIF882" s="226"/>
      <c r="AIG882" s="226"/>
      <c r="AIH882" s="226"/>
      <c r="AII882" s="226"/>
      <c r="AIJ882" s="226"/>
      <c r="AIK882" s="226"/>
      <c r="AIL882" s="226"/>
      <c r="AIM882" s="226"/>
      <c r="AIN882" s="226"/>
      <c r="AIO882" s="226"/>
      <c r="AIP882" s="226"/>
      <c r="AIQ882" s="226"/>
      <c r="AIR882" s="226"/>
      <c r="AIS882" s="226"/>
      <c r="AIT882" s="226"/>
      <c r="AIU882" s="226"/>
      <c r="AIV882" s="226"/>
      <c r="AIW882" s="226"/>
      <c r="AIX882" s="226"/>
      <c r="AIY882" s="226"/>
      <c r="AIZ882" s="226"/>
      <c r="AJA882" s="226"/>
      <c r="AJB882" s="226"/>
      <c r="AJC882" s="226"/>
      <c r="AJD882" s="226"/>
      <c r="AJE882" s="226"/>
      <c r="AJF882" s="226"/>
      <c r="AJG882" s="226"/>
      <c r="AJH882" s="226"/>
      <c r="AJI882" s="226"/>
      <c r="AJJ882" s="226"/>
      <c r="AJK882" s="226"/>
      <c r="AJL882" s="226"/>
      <c r="AJM882" s="226"/>
      <c r="AJN882" s="226"/>
      <c r="AJO882" s="226"/>
      <c r="AJP882" s="226"/>
      <c r="AJQ882" s="226"/>
      <c r="AJR882" s="226"/>
      <c r="AJS882" s="226"/>
      <c r="AJT882" s="226"/>
      <c r="AJU882" s="226"/>
      <c r="AJV882" s="226"/>
      <c r="AJW882" s="226"/>
      <c r="AJX882" s="226"/>
      <c r="AJY882" s="226"/>
      <c r="AJZ882" s="226"/>
      <c r="AKA882" s="226"/>
      <c r="AKB882" s="226"/>
      <c r="AKC882" s="226"/>
      <c r="AKD882" s="226"/>
      <c r="AKE882" s="226"/>
      <c r="AKF882" s="226"/>
      <c r="AKG882" s="226"/>
      <c r="AKH882" s="226"/>
      <c r="AKI882" s="226"/>
      <c r="AKJ882" s="226"/>
      <c r="AKK882" s="226"/>
      <c r="AKL882" s="226"/>
      <c r="AKM882" s="226"/>
      <c r="AKN882" s="226"/>
      <c r="AKO882" s="226"/>
      <c r="AKP882" s="226"/>
      <c r="AKQ882" s="226"/>
      <c r="AKR882" s="226"/>
      <c r="AKS882" s="226"/>
      <c r="AKT882" s="226"/>
      <c r="AKU882" s="226"/>
      <c r="AKV882" s="226"/>
      <c r="AKW882" s="226"/>
      <c r="AKX882" s="226"/>
      <c r="AKY882" s="226"/>
      <c r="AKZ882" s="226"/>
      <c r="ALA882" s="226"/>
      <c r="ALB882" s="226"/>
      <c r="ALC882" s="226"/>
      <c r="ALD882" s="226"/>
      <c r="ALE882" s="226"/>
      <c r="ALF882" s="226"/>
      <c r="ALG882" s="226"/>
      <c r="ALH882" s="226"/>
      <c r="ALI882" s="226"/>
      <c r="ALJ882" s="226"/>
      <c r="ALK882" s="226"/>
      <c r="ALL882" s="226"/>
      <c r="ALM882" s="226"/>
      <c r="ALN882" s="226"/>
      <c r="ALO882" s="226"/>
      <c r="ALP882" s="226"/>
      <c r="ALQ882" s="226"/>
      <c r="ALR882" s="226"/>
      <c r="ALS882" s="226"/>
      <c r="ALT882" s="226"/>
      <c r="ALU882" s="226"/>
      <c r="ALV882" s="226"/>
      <c r="ALW882" s="226"/>
      <c r="ALX882" s="226"/>
      <c r="ALY882" s="226"/>
      <c r="ALZ882" s="226"/>
      <c r="AMA882" s="226"/>
      <c r="AMB882" s="226"/>
      <c r="AMC882" s="226"/>
      <c r="AMD882" s="226"/>
      <c r="AME882" s="226"/>
      <c r="AMF882" s="226"/>
      <c r="AMG882" s="226"/>
      <c r="AMH882" s="226"/>
      <c r="AMI882" s="226"/>
      <c r="AMJ882" s="226"/>
      <c r="AMK882" s="226"/>
      <c r="AML882" s="226"/>
      <c r="AMM882" s="226"/>
      <c r="AMN882" s="226"/>
      <c r="AMO882" s="226"/>
      <c r="AMP882" s="226"/>
      <c r="AMQ882" s="226"/>
      <c r="AMR882" s="226"/>
      <c r="AMS882" s="226"/>
      <c r="AMT882" s="226"/>
      <c r="AMU882" s="226"/>
      <c r="AMV882" s="226"/>
      <c r="AMW882" s="226"/>
      <c r="AMX882" s="226"/>
    </row>
    <row r="883" spans="1:1038" s="398" customFormat="1" ht="18" customHeight="1">
      <c r="A883" s="548" t="s">
        <v>2392</v>
      </c>
      <c r="B883" s="543" t="s">
        <v>1647</v>
      </c>
      <c r="C883" s="226"/>
      <c r="D883" s="225" t="s">
        <v>1279</v>
      </c>
      <c r="E883" s="226">
        <v>104</v>
      </c>
      <c r="F883" s="226">
        <v>1</v>
      </c>
      <c r="G883" s="391" t="str">
        <f t="shared" si="601"/>
        <v>104-1</v>
      </c>
      <c r="H883" s="226">
        <v>86</v>
      </c>
      <c r="I883" s="226">
        <v>93</v>
      </c>
      <c r="J883" s="544">
        <f t="shared" si="605"/>
        <v>0</v>
      </c>
      <c r="K883" s="545" t="b">
        <f>IF(J886=1,IF(((VLOOKUP($G883,[4]Depth_Lookup!$A$3:$J$550,9,FALSE))-(I883/100))=0,"Good",IF(((VLOOKUP($G883,[4]Depth_Lookup!$A$3:$J$550,9,FALSE))-(I883/100))&gt;0,"Too Short","Too Long")))</f>
        <v>0</v>
      </c>
      <c r="L883" s="171">
        <f>(VLOOKUP($G883,Depth_Lookup!$A$3:$J$410,10,FALSE))+(H883/100)</f>
        <v>273.56</v>
      </c>
      <c r="M883" s="171">
        <f>(VLOOKUP($G883,Depth_Lookup!$A$3:$J$410,10,FALSE))+(I883/100)</f>
        <v>273.63</v>
      </c>
      <c r="N883" s="232" t="s">
        <v>2410</v>
      </c>
      <c r="O883" s="226">
        <v>1</v>
      </c>
      <c r="P883" s="226" t="s">
        <v>853</v>
      </c>
      <c r="Q883" s="226" t="s">
        <v>125</v>
      </c>
      <c r="R883" s="391" t="str">
        <f t="shared" si="602"/>
        <v>SerpentinizedHarzburgite</v>
      </c>
      <c r="S883" s="226" t="s">
        <v>116</v>
      </c>
      <c r="T883" s="226" t="s">
        <v>700</v>
      </c>
      <c r="U883" s="226" t="s">
        <v>108</v>
      </c>
      <c r="V883" s="226" t="s">
        <v>509</v>
      </c>
      <c r="W883" s="226" t="s">
        <v>2393</v>
      </c>
      <c r="X883" s="392">
        <f>VLOOKUP(W883,[4]definitions_list_lookup!$A$13:$B$19,2,0)</f>
        <v>5</v>
      </c>
      <c r="Y883" s="226" t="s">
        <v>90</v>
      </c>
      <c r="Z883" s="226" t="s">
        <v>91</v>
      </c>
      <c r="AA883" s="226"/>
      <c r="AB883" s="226"/>
      <c r="AC883" s="226"/>
      <c r="AD883" s="226"/>
      <c r="AE883" s="393"/>
      <c r="AF883" s="391" t="e">
        <f>VLOOKUP(AE883,[4]definitions_list_mag!$V$12:$W$15,2,0)</f>
        <v>#N/A</v>
      </c>
      <c r="AG883" s="394"/>
      <c r="AH883" s="226"/>
      <c r="AI883" s="257">
        <f t="shared" si="606"/>
        <v>76</v>
      </c>
      <c r="AJ883" s="226"/>
      <c r="AK883" s="226"/>
      <c r="AL883" s="226"/>
      <c r="AM883" s="226"/>
      <c r="AN883" s="226"/>
      <c r="AO883" s="257"/>
      <c r="AP883" s="226"/>
      <c r="AQ883" s="226"/>
      <c r="AR883" s="226"/>
      <c r="AS883" s="226"/>
      <c r="AT883" s="226"/>
      <c r="AU883" s="257">
        <v>3</v>
      </c>
      <c r="AV883" s="226">
        <v>2</v>
      </c>
      <c r="AW883" s="226">
        <v>1</v>
      </c>
      <c r="AX883" s="226" t="s">
        <v>110</v>
      </c>
      <c r="AY883" s="226" t="s">
        <v>103</v>
      </c>
      <c r="AZ883" s="226"/>
      <c r="BA883" s="257">
        <v>20</v>
      </c>
      <c r="BB883" s="226">
        <v>6</v>
      </c>
      <c r="BC883" s="226">
        <v>2</v>
      </c>
      <c r="BD883" s="226" t="s">
        <v>118</v>
      </c>
      <c r="BE883" s="226" t="s">
        <v>103</v>
      </c>
      <c r="BF883" s="226"/>
      <c r="BG883" s="257"/>
      <c r="BH883" s="226"/>
      <c r="BI883" s="226"/>
      <c r="BJ883" s="226"/>
      <c r="BK883" s="226"/>
      <c r="BL883" s="226"/>
      <c r="BM883" s="257">
        <v>1</v>
      </c>
      <c r="BN883" s="226">
        <v>1</v>
      </c>
      <c r="BO883" s="226">
        <v>0.5</v>
      </c>
      <c r="BP883" s="226"/>
      <c r="BQ883" s="226"/>
      <c r="BR883" s="226"/>
      <c r="BS883" s="226"/>
      <c r="BT883" s="226"/>
      <c r="BU883" s="226"/>
      <c r="BV883" s="226"/>
      <c r="BW883" s="226"/>
      <c r="BX883" s="226"/>
      <c r="BY883" s="257"/>
      <c r="BZ883" s="226"/>
      <c r="CA883" s="226"/>
      <c r="CB883" s="226"/>
      <c r="CC883" s="226"/>
      <c r="CD883" s="226"/>
      <c r="CE883" s="226"/>
      <c r="CF883" s="399">
        <f t="shared" si="603"/>
        <v>100</v>
      </c>
      <c r="CG883" s="259"/>
      <c r="CH883" s="150" t="s">
        <v>2404</v>
      </c>
      <c r="CI883" s="150">
        <v>85</v>
      </c>
      <c r="CJ883" s="150" t="s">
        <v>514</v>
      </c>
      <c r="CK883" s="158"/>
      <c r="CL883" s="395"/>
      <c r="CM883" s="395"/>
      <c r="CN883" s="395"/>
      <c r="CO883" s="395"/>
      <c r="CP883" s="395"/>
      <c r="CQ883" s="395"/>
      <c r="CR883" s="395"/>
      <c r="CS883" s="395"/>
      <c r="CT883" s="395"/>
      <c r="CU883" s="395"/>
      <c r="CV883" s="395"/>
      <c r="CW883" s="395"/>
      <c r="CX883" s="395"/>
      <c r="CY883" s="395"/>
      <c r="CZ883" s="395"/>
      <c r="DA883" s="395"/>
      <c r="DB883" s="395">
        <v>85</v>
      </c>
      <c r="DC883" s="257">
        <v>15</v>
      </c>
      <c r="DD883" s="395"/>
      <c r="DE883" s="395"/>
      <c r="DF883" s="395"/>
      <c r="DG883" s="395"/>
      <c r="DH883" s="395"/>
      <c r="DI883" s="395"/>
      <c r="DJ883" s="395"/>
      <c r="DK883" s="396">
        <f t="shared" si="604"/>
        <v>100</v>
      </c>
      <c r="DL883" s="259"/>
      <c r="DM883" s="395"/>
      <c r="DN883" s="395"/>
      <c r="DO883" s="397"/>
      <c r="DQ883" s="259"/>
      <c r="DR883" s="397"/>
      <c r="DS883" s="259"/>
      <c r="DT883" s="263" t="s">
        <v>2215</v>
      </c>
      <c r="DU883" s="256"/>
      <c r="DV883" s="256"/>
      <c r="DW883" s="400" t="e">
        <f>VLOOKUP(P883,[4]definitions_list_lookup!$K$30:$L$54,2,0)</f>
        <v>#N/A</v>
      </c>
      <c r="DX883" s="155" t="s">
        <v>1838</v>
      </c>
      <c r="DY883" s="155" t="s">
        <v>2395</v>
      </c>
      <c r="DZ883" s="546"/>
      <c r="EA883" s="104"/>
      <c r="EB883" s="256"/>
      <c r="EC883" s="104"/>
      <c r="ED883" s="229" t="s">
        <v>2517</v>
      </c>
      <c r="EE883" s="401"/>
      <c r="EF883" s="402"/>
      <c r="EG883" s="401"/>
      <c r="EH883" s="403"/>
      <c r="EI883" s="404"/>
      <c r="EJ883" s="405"/>
      <c r="EK883" s="406"/>
      <c r="EL883" s="401"/>
      <c r="EM883" s="403"/>
      <c r="EN883" s="403"/>
      <c r="EO883" s="407"/>
      <c r="EP883" s="407"/>
      <c r="EQ883" s="407"/>
      <c r="ER883" s="407"/>
      <c r="ES883" s="407"/>
      <c r="ET883" s="407"/>
      <c r="EU883" s="407"/>
      <c r="EV883" s="408"/>
      <c r="EW883" s="408"/>
      <c r="EX883" s="408"/>
      <c r="EY883" s="408"/>
      <c r="EZ883" s="192" t="e">
        <f t="shared" si="574"/>
        <v>#DIV/0!</v>
      </c>
      <c r="FA883" s="192" t="e">
        <f t="shared" si="575"/>
        <v>#DIV/0!</v>
      </c>
      <c r="FB883" s="192" t="e">
        <f t="shared" si="576"/>
        <v>#DIV/0!</v>
      </c>
      <c r="FC883" s="192" t="e">
        <f t="shared" si="577"/>
        <v>#DIV/0!</v>
      </c>
      <c r="FD883" s="192" t="e">
        <f t="shared" si="578"/>
        <v>#DIV/0!</v>
      </c>
      <c r="FE883" s="193" t="e">
        <f t="shared" si="579"/>
        <v>#DIV/0!</v>
      </c>
      <c r="FF883" s="194" t="e">
        <f t="shared" si="580"/>
        <v>#DIV/0!</v>
      </c>
      <c r="FG883" s="401"/>
      <c r="FH883" s="403"/>
      <c r="FI883" s="778">
        <f t="shared" si="582"/>
        <v>0</v>
      </c>
      <c r="FJ883" s="779" t="e">
        <f t="shared" si="583"/>
        <v>#DIV/0!</v>
      </c>
      <c r="FK883" s="779" t="e">
        <f t="shared" si="584"/>
        <v>#DIV/0!</v>
      </c>
      <c r="FL883" s="780" t="e">
        <f t="shared" si="585"/>
        <v>#DIV/0!</v>
      </c>
      <c r="FM883" s="169" t="e">
        <f t="shared" si="586"/>
        <v>#DIV/0!</v>
      </c>
      <c r="FN883" s="783" t="e">
        <f t="shared" si="587"/>
        <v>#DIV/0!</v>
      </c>
      <c r="FO883" s="226"/>
      <c r="FP883" s="226"/>
      <c r="FQ883" s="226"/>
      <c r="FR883" s="226"/>
      <c r="FS883" s="226"/>
      <c r="FT883" s="226"/>
      <c r="FU883" s="226"/>
      <c r="FV883" s="226"/>
      <c r="FW883" s="226"/>
      <c r="FX883" s="226"/>
      <c r="FY883" s="226"/>
      <c r="FZ883" s="226"/>
      <c r="GA883" s="226"/>
      <c r="GB883" s="226"/>
      <c r="GC883" s="226"/>
      <c r="GD883" s="226"/>
      <c r="GE883" s="226"/>
      <c r="GF883" s="226"/>
      <c r="GG883" s="226"/>
      <c r="GH883" s="226"/>
      <c r="GI883" s="226"/>
      <c r="GJ883" s="226"/>
      <c r="GK883" s="226"/>
      <c r="GL883" s="226"/>
      <c r="GM883" s="226"/>
      <c r="GN883" s="226"/>
      <c r="GO883" s="226"/>
      <c r="GP883" s="226"/>
      <c r="GQ883" s="226"/>
      <c r="GR883" s="226"/>
      <c r="GS883" s="226"/>
      <c r="GT883" s="226"/>
      <c r="GU883" s="226"/>
      <c r="GV883" s="226"/>
      <c r="GW883" s="226"/>
      <c r="GX883" s="226"/>
      <c r="GY883" s="226"/>
      <c r="GZ883" s="226"/>
      <c r="HA883" s="226"/>
      <c r="HB883" s="226"/>
      <c r="HC883" s="226"/>
      <c r="HD883" s="226"/>
      <c r="HE883" s="226"/>
      <c r="HF883" s="226"/>
      <c r="HG883" s="226"/>
      <c r="HH883" s="226"/>
      <c r="HI883" s="226"/>
      <c r="HJ883" s="226"/>
      <c r="HK883" s="226"/>
      <c r="HL883" s="226"/>
      <c r="HM883" s="226"/>
      <c r="HN883" s="226"/>
      <c r="HO883" s="226"/>
      <c r="HP883" s="226"/>
      <c r="HQ883" s="226"/>
      <c r="HR883" s="226"/>
      <c r="HS883" s="226"/>
      <c r="HT883" s="226"/>
      <c r="HU883" s="226"/>
      <c r="HV883" s="226"/>
      <c r="HW883" s="226"/>
      <c r="HX883" s="226"/>
      <c r="HY883" s="226"/>
      <c r="HZ883" s="226"/>
      <c r="IA883" s="226"/>
      <c r="IB883" s="226"/>
      <c r="IC883" s="226"/>
      <c r="ID883" s="226"/>
      <c r="IE883" s="226"/>
      <c r="IF883" s="226"/>
      <c r="IG883" s="226"/>
      <c r="IH883" s="226"/>
      <c r="II883" s="226"/>
      <c r="IJ883" s="226"/>
      <c r="IK883" s="226"/>
      <c r="IL883" s="226"/>
      <c r="IM883" s="226"/>
      <c r="IN883" s="226"/>
      <c r="IO883" s="226"/>
      <c r="IP883" s="226"/>
      <c r="IQ883" s="226"/>
      <c r="IR883" s="226"/>
      <c r="IS883" s="226"/>
      <c r="IT883" s="226"/>
      <c r="IU883" s="226"/>
      <c r="IV883" s="226"/>
      <c r="IW883" s="226"/>
      <c r="IX883" s="226"/>
      <c r="IY883" s="226"/>
      <c r="IZ883" s="226"/>
      <c r="JA883" s="226"/>
      <c r="JB883" s="226"/>
      <c r="JC883" s="226"/>
      <c r="JD883" s="226"/>
      <c r="JE883" s="226"/>
      <c r="JF883" s="226"/>
      <c r="JG883" s="226"/>
      <c r="JH883" s="226"/>
      <c r="JI883" s="226"/>
      <c r="JJ883" s="226"/>
      <c r="JK883" s="226"/>
      <c r="JL883" s="226"/>
      <c r="JM883" s="226"/>
      <c r="JN883" s="226"/>
      <c r="JO883" s="226"/>
      <c r="JP883" s="226"/>
      <c r="JQ883" s="226"/>
      <c r="JR883" s="226"/>
      <c r="JS883" s="226"/>
      <c r="JT883" s="226"/>
      <c r="JU883" s="226"/>
      <c r="JV883" s="226"/>
      <c r="JW883" s="226"/>
      <c r="JX883" s="226"/>
      <c r="JY883" s="226"/>
      <c r="JZ883" s="226"/>
      <c r="KA883" s="226"/>
      <c r="KB883" s="226"/>
      <c r="KC883" s="226"/>
      <c r="KD883" s="226"/>
      <c r="KE883" s="226"/>
      <c r="KF883" s="226"/>
      <c r="KG883" s="226"/>
      <c r="KH883" s="226"/>
      <c r="KI883" s="226"/>
      <c r="KJ883" s="226"/>
      <c r="KK883" s="226"/>
      <c r="KL883" s="226"/>
      <c r="KM883" s="226"/>
      <c r="KN883" s="226"/>
      <c r="KO883" s="226"/>
      <c r="KP883" s="226"/>
      <c r="KQ883" s="226"/>
      <c r="KR883" s="226"/>
      <c r="KS883" s="226"/>
      <c r="KT883" s="226"/>
      <c r="KU883" s="226"/>
      <c r="KV883" s="226"/>
      <c r="KW883" s="226"/>
      <c r="KX883" s="226"/>
      <c r="KY883" s="226"/>
      <c r="KZ883" s="226"/>
      <c r="LA883" s="226"/>
      <c r="LB883" s="226"/>
      <c r="LC883" s="226"/>
      <c r="LD883" s="226"/>
      <c r="LE883" s="226"/>
      <c r="LF883" s="226"/>
      <c r="LG883" s="226"/>
      <c r="LH883" s="226"/>
      <c r="LI883" s="226"/>
      <c r="LJ883" s="226"/>
      <c r="LK883" s="226"/>
      <c r="LL883" s="226"/>
      <c r="LM883" s="226"/>
      <c r="LN883" s="226"/>
      <c r="LO883" s="226"/>
      <c r="LP883" s="226"/>
      <c r="LQ883" s="226"/>
      <c r="LR883" s="226"/>
      <c r="LS883" s="226"/>
      <c r="LT883" s="226"/>
      <c r="LU883" s="226"/>
      <c r="LV883" s="226"/>
      <c r="LW883" s="226"/>
      <c r="LX883" s="226"/>
      <c r="LY883" s="226"/>
      <c r="LZ883" s="226"/>
      <c r="MA883" s="226"/>
      <c r="MB883" s="226"/>
      <c r="MC883" s="226"/>
      <c r="MD883" s="226"/>
      <c r="ME883" s="226"/>
      <c r="MF883" s="226"/>
      <c r="MG883" s="226"/>
      <c r="MH883" s="226"/>
      <c r="MI883" s="226"/>
      <c r="MJ883" s="226"/>
      <c r="MK883" s="226"/>
      <c r="ML883" s="226"/>
      <c r="MM883" s="226"/>
      <c r="MN883" s="226"/>
      <c r="MO883" s="226"/>
      <c r="MP883" s="226"/>
      <c r="MQ883" s="226"/>
      <c r="MR883" s="226"/>
      <c r="MS883" s="226"/>
      <c r="MT883" s="226"/>
      <c r="MU883" s="226"/>
      <c r="MV883" s="226"/>
      <c r="MW883" s="226"/>
      <c r="MX883" s="226"/>
      <c r="MY883" s="226"/>
      <c r="MZ883" s="226"/>
      <c r="NA883" s="226"/>
      <c r="NB883" s="226"/>
      <c r="NC883" s="226"/>
      <c r="ND883" s="226"/>
      <c r="NE883" s="226"/>
      <c r="NF883" s="226"/>
      <c r="NG883" s="226"/>
      <c r="NH883" s="226"/>
      <c r="NI883" s="226"/>
      <c r="NJ883" s="226"/>
      <c r="NK883" s="226"/>
      <c r="NL883" s="226"/>
      <c r="NM883" s="226"/>
      <c r="NN883" s="226"/>
      <c r="NO883" s="226"/>
      <c r="NP883" s="226"/>
      <c r="NQ883" s="226"/>
      <c r="NR883" s="226"/>
      <c r="NS883" s="226"/>
      <c r="NT883" s="226"/>
      <c r="NU883" s="226"/>
      <c r="NV883" s="226"/>
      <c r="NW883" s="226"/>
      <c r="NX883" s="226"/>
      <c r="NY883" s="226"/>
      <c r="NZ883" s="226"/>
      <c r="OA883" s="226"/>
      <c r="OB883" s="226"/>
      <c r="OC883" s="226"/>
      <c r="OD883" s="226"/>
      <c r="OE883" s="226"/>
      <c r="OF883" s="226"/>
      <c r="OG883" s="226"/>
      <c r="OH883" s="226"/>
      <c r="OI883" s="226"/>
      <c r="OJ883" s="226"/>
      <c r="OK883" s="226"/>
      <c r="OL883" s="226"/>
      <c r="OM883" s="226"/>
      <c r="ON883" s="226"/>
      <c r="OO883" s="226"/>
      <c r="OP883" s="226"/>
      <c r="OQ883" s="226"/>
      <c r="OR883" s="226"/>
      <c r="OS883" s="226"/>
      <c r="OT883" s="226"/>
      <c r="OU883" s="226"/>
      <c r="OV883" s="226"/>
      <c r="OW883" s="226"/>
      <c r="OX883" s="226"/>
      <c r="OY883" s="226"/>
      <c r="OZ883" s="226"/>
      <c r="PA883" s="226"/>
      <c r="PB883" s="226"/>
      <c r="PC883" s="226"/>
      <c r="PD883" s="226"/>
      <c r="PE883" s="226"/>
      <c r="PF883" s="226"/>
      <c r="PG883" s="226"/>
      <c r="PH883" s="226"/>
      <c r="PI883" s="226"/>
      <c r="PJ883" s="226"/>
      <c r="PK883" s="226"/>
      <c r="PL883" s="226"/>
      <c r="PM883" s="226"/>
      <c r="PN883" s="226"/>
      <c r="PO883" s="226"/>
      <c r="PP883" s="226"/>
      <c r="PQ883" s="226"/>
      <c r="PR883" s="226"/>
      <c r="PS883" s="226"/>
      <c r="PT883" s="226"/>
      <c r="PU883" s="226"/>
      <c r="PV883" s="226"/>
      <c r="PW883" s="226"/>
      <c r="PX883" s="226"/>
      <c r="PY883" s="226"/>
      <c r="PZ883" s="226"/>
      <c r="QA883" s="226"/>
      <c r="QB883" s="226"/>
      <c r="QC883" s="226"/>
      <c r="QD883" s="226"/>
      <c r="QE883" s="226"/>
      <c r="QF883" s="226"/>
      <c r="QG883" s="226"/>
      <c r="QH883" s="226"/>
      <c r="QI883" s="226"/>
      <c r="QJ883" s="226"/>
      <c r="QK883" s="226"/>
      <c r="QL883" s="226"/>
      <c r="QM883" s="226"/>
      <c r="QN883" s="226"/>
      <c r="QO883" s="226"/>
      <c r="QP883" s="226"/>
      <c r="QQ883" s="226"/>
      <c r="QR883" s="226"/>
      <c r="QS883" s="226"/>
      <c r="QT883" s="226"/>
      <c r="QU883" s="226"/>
      <c r="QV883" s="226"/>
      <c r="QW883" s="226"/>
      <c r="QX883" s="226"/>
      <c r="QY883" s="226"/>
      <c r="QZ883" s="226"/>
      <c r="RA883" s="226"/>
      <c r="RB883" s="226"/>
      <c r="RC883" s="226"/>
      <c r="RD883" s="226"/>
      <c r="RE883" s="226"/>
      <c r="RF883" s="226"/>
      <c r="RG883" s="226"/>
      <c r="RH883" s="226"/>
      <c r="RI883" s="226"/>
      <c r="RJ883" s="226"/>
      <c r="RK883" s="226"/>
      <c r="RL883" s="226"/>
      <c r="RM883" s="226"/>
      <c r="RN883" s="226"/>
      <c r="RO883" s="226"/>
      <c r="RP883" s="226"/>
      <c r="RQ883" s="226"/>
      <c r="RR883" s="226"/>
      <c r="RS883" s="226"/>
      <c r="RT883" s="226"/>
      <c r="RU883" s="226"/>
      <c r="RV883" s="226"/>
      <c r="RW883" s="226"/>
      <c r="RX883" s="226"/>
      <c r="RY883" s="226"/>
      <c r="RZ883" s="226"/>
      <c r="SA883" s="226"/>
      <c r="SB883" s="226"/>
      <c r="SC883" s="226"/>
      <c r="SD883" s="226"/>
      <c r="SE883" s="226"/>
      <c r="SF883" s="226"/>
      <c r="SG883" s="226"/>
      <c r="SH883" s="226"/>
      <c r="SI883" s="226"/>
      <c r="SJ883" s="226"/>
      <c r="SK883" s="226"/>
      <c r="SL883" s="226"/>
      <c r="SM883" s="226"/>
      <c r="SN883" s="226"/>
      <c r="SO883" s="226"/>
      <c r="SP883" s="226"/>
      <c r="SQ883" s="226"/>
      <c r="SR883" s="226"/>
      <c r="SS883" s="226"/>
      <c r="ST883" s="226"/>
      <c r="SU883" s="226"/>
      <c r="SV883" s="226"/>
      <c r="SW883" s="226"/>
      <c r="SX883" s="226"/>
      <c r="SY883" s="226"/>
      <c r="SZ883" s="226"/>
      <c r="TA883" s="226"/>
      <c r="TB883" s="226"/>
      <c r="TC883" s="226"/>
      <c r="TD883" s="226"/>
      <c r="TE883" s="226"/>
      <c r="TF883" s="226"/>
      <c r="TG883" s="226"/>
      <c r="TH883" s="226"/>
      <c r="TI883" s="226"/>
      <c r="TJ883" s="226"/>
      <c r="TK883" s="226"/>
      <c r="TL883" s="226"/>
      <c r="TM883" s="226"/>
      <c r="TN883" s="226"/>
      <c r="TO883" s="226"/>
      <c r="TP883" s="226"/>
      <c r="TQ883" s="226"/>
      <c r="TR883" s="226"/>
      <c r="TS883" s="226"/>
      <c r="TT883" s="226"/>
      <c r="TU883" s="226"/>
      <c r="TV883" s="226"/>
      <c r="TW883" s="226"/>
      <c r="TX883" s="226"/>
      <c r="TY883" s="226"/>
      <c r="TZ883" s="226"/>
      <c r="UA883" s="226"/>
      <c r="UB883" s="226"/>
      <c r="UC883" s="226"/>
      <c r="UD883" s="226"/>
      <c r="UE883" s="226"/>
      <c r="UF883" s="226"/>
      <c r="UG883" s="226"/>
      <c r="UH883" s="226"/>
      <c r="UI883" s="226"/>
      <c r="UJ883" s="226"/>
      <c r="UK883" s="226"/>
      <c r="UL883" s="226"/>
      <c r="UM883" s="226"/>
      <c r="UN883" s="226"/>
      <c r="UO883" s="226"/>
      <c r="UP883" s="226"/>
      <c r="UQ883" s="226"/>
      <c r="UR883" s="226"/>
      <c r="US883" s="226"/>
      <c r="UT883" s="226"/>
      <c r="UU883" s="226"/>
      <c r="UV883" s="226"/>
      <c r="UW883" s="226"/>
      <c r="UX883" s="226"/>
      <c r="UY883" s="226"/>
      <c r="UZ883" s="226"/>
      <c r="VA883" s="226"/>
      <c r="VB883" s="226"/>
      <c r="VC883" s="226"/>
      <c r="VD883" s="226"/>
      <c r="VE883" s="226"/>
      <c r="VF883" s="226"/>
      <c r="VG883" s="226"/>
      <c r="VH883" s="226"/>
      <c r="VI883" s="226"/>
      <c r="VJ883" s="226"/>
      <c r="VK883" s="226"/>
      <c r="VL883" s="226"/>
      <c r="VM883" s="226"/>
      <c r="VN883" s="226"/>
      <c r="VO883" s="226"/>
      <c r="VP883" s="226"/>
      <c r="VQ883" s="226"/>
      <c r="VR883" s="226"/>
      <c r="VS883" s="226"/>
      <c r="VT883" s="226"/>
      <c r="VU883" s="226"/>
      <c r="VV883" s="226"/>
      <c r="VW883" s="226"/>
      <c r="VX883" s="226"/>
      <c r="VY883" s="226"/>
      <c r="VZ883" s="226"/>
      <c r="WA883" s="226"/>
      <c r="WB883" s="226"/>
      <c r="WC883" s="226"/>
      <c r="WD883" s="226"/>
      <c r="WE883" s="226"/>
      <c r="WF883" s="226"/>
      <c r="WG883" s="226"/>
      <c r="WH883" s="226"/>
      <c r="WI883" s="226"/>
      <c r="WJ883" s="226"/>
      <c r="WK883" s="226"/>
      <c r="WL883" s="226"/>
      <c r="WM883" s="226"/>
      <c r="WN883" s="226"/>
      <c r="WO883" s="226"/>
      <c r="WP883" s="226"/>
      <c r="WQ883" s="226"/>
      <c r="WR883" s="226"/>
      <c r="WS883" s="226"/>
      <c r="WT883" s="226"/>
      <c r="WU883" s="226"/>
      <c r="WV883" s="226"/>
      <c r="WW883" s="226"/>
      <c r="WX883" s="226"/>
      <c r="WY883" s="226"/>
      <c r="WZ883" s="226"/>
      <c r="XA883" s="226"/>
      <c r="XB883" s="226"/>
      <c r="XC883" s="226"/>
      <c r="XD883" s="226"/>
      <c r="XE883" s="226"/>
      <c r="XF883" s="226"/>
      <c r="XG883" s="226"/>
      <c r="XH883" s="226"/>
      <c r="XI883" s="226"/>
      <c r="XJ883" s="226"/>
      <c r="XK883" s="226"/>
      <c r="XL883" s="226"/>
      <c r="XM883" s="226"/>
      <c r="XN883" s="226"/>
      <c r="XO883" s="226"/>
      <c r="XP883" s="226"/>
      <c r="XQ883" s="226"/>
      <c r="XR883" s="226"/>
      <c r="XS883" s="226"/>
      <c r="XT883" s="226"/>
      <c r="XU883" s="226"/>
      <c r="XV883" s="226"/>
      <c r="XW883" s="226"/>
      <c r="XX883" s="226"/>
      <c r="XY883" s="226"/>
      <c r="XZ883" s="226"/>
      <c r="YA883" s="226"/>
      <c r="YB883" s="226"/>
      <c r="YC883" s="226"/>
      <c r="YD883" s="226"/>
      <c r="YE883" s="226"/>
      <c r="YF883" s="226"/>
      <c r="YG883" s="226"/>
      <c r="YH883" s="226"/>
      <c r="YI883" s="226"/>
      <c r="YJ883" s="226"/>
      <c r="YK883" s="226"/>
      <c r="YL883" s="226"/>
      <c r="YM883" s="226"/>
      <c r="YN883" s="226"/>
      <c r="YO883" s="226"/>
      <c r="YP883" s="226"/>
      <c r="YQ883" s="226"/>
      <c r="YR883" s="226"/>
      <c r="YS883" s="226"/>
      <c r="YT883" s="226"/>
      <c r="YU883" s="226"/>
      <c r="YV883" s="226"/>
      <c r="YW883" s="226"/>
      <c r="YX883" s="226"/>
      <c r="YY883" s="226"/>
      <c r="YZ883" s="226"/>
      <c r="ZA883" s="226"/>
      <c r="ZB883" s="226"/>
      <c r="ZC883" s="226"/>
      <c r="ZD883" s="226"/>
      <c r="ZE883" s="226"/>
      <c r="ZF883" s="226"/>
      <c r="ZG883" s="226"/>
      <c r="ZH883" s="226"/>
      <c r="ZI883" s="226"/>
      <c r="ZJ883" s="226"/>
      <c r="ZK883" s="226"/>
      <c r="ZL883" s="226"/>
      <c r="ZM883" s="226"/>
      <c r="ZN883" s="226"/>
      <c r="ZO883" s="226"/>
      <c r="ZP883" s="226"/>
      <c r="ZQ883" s="226"/>
      <c r="ZR883" s="226"/>
      <c r="ZS883" s="226"/>
      <c r="ZT883" s="226"/>
      <c r="ZU883" s="226"/>
      <c r="ZV883" s="226"/>
      <c r="ZW883" s="226"/>
      <c r="ZX883" s="226"/>
      <c r="ZY883" s="226"/>
      <c r="ZZ883" s="226"/>
      <c r="AAA883" s="226"/>
      <c r="AAB883" s="226"/>
      <c r="AAC883" s="226"/>
      <c r="AAD883" s="226"/>
      <c r="AAE883" s="226"/>
      <c r="AAF883" s="226"/>
      <c r="AAG883" s="226"/>
      <c r="AAH883" s="226"/>
      <c r="AAI883" s="226"/>
      <c r="AAJ883" s="226"/>
      <c r="AAK883" s="226"/>
      <c r="AAL883" s="226"/>
      <c r="AAM883" s="226"/>
      <c r="AAN883" s="226"/>
      <c r="AAO883" s="226"/>
      <c r="AAP883" s="226"/>
      <c r="AAQ883" s="226"/>
      <c r="AAR883" s="226"/>
      <c r="AAS883" s="226"/>
      <c r="AAT883" s="226"/>
      <c r="AAU883" s="226"/>
      <c r="AAV883" s="226"/>
      <c r="AAW883" s="226"/>
      <c r="AAX883" s="226"/>
      <c r="AAY883" s="226"/>
      <c r="AAZ883" s="226"/>
      <c r="ABA883" s="226"/>
      <c r="ABB883" s="226"/>
      <c r="ABC883" s="226"/>
      <c r="ABD883" s="226"/>
      <c r="ABE883" s="226"/>
      <c r="ABF883" s="226"/>
      <c r="ABG883" s="226"/>
      <c r="ABH883" s="226"/>
      <c r="ABI883" s="226"/>
      <c r="ABJ883" s="226"/>
      <c r="ABK883" s="226"/>
      <c r="ABL883" s="226"/>
      <c r="ABM883" s="226"/>
      <c r="ABN883" s="226"/>
      <c r="ABO883" s="226"/>
      <c r="ABP883" s="226"/>
      <c r="ABQ883" s="226"/>
      <c r="ABR883" s="226"/>
      <c r="ABS883" s="226"/>
      <c r="ABT883" s="226"/>
      <c r="ABU883" s="226"/>
      <c r="ABV883" s="226"/>
      <c r="ABW883" s="226"/>
      <c r="ABX883" s="226"/>
      <c r="ABY883" s="226"/>
      <c r="ABZ883" s="226"/>
      <c r="ACA883" s="226"/>
      <c r="ACB883" s="226"/>
      <c r="ACC883" s="226"/>
      <c r="ACD883" s="226"/>
      <c r="ACE883" s="226"/>
      <c r="ACF883" s="226"/>
      <c r="ACG883" s="226"/>
      <c r="ACH883" s="226"/>
      <c r="ACI883" s="226"/>
      <c r="ACJ883" s="226"/>
      <c r="ACK883" s="226"/>
      <c r="ACL883" s="226"/>
      <c r="ACM883" s="226"/>
      <c r="ACN883" s="226"/>
      <c r="ACO883" s="226"/>
      <c r="ACP883" s="226"/>
      <c r="ACQ883" s="226"/>
      <c r="ACR883" s="226"/>
      <c r="ACS883" s="226"/>
      <c r="ACT883" s="226"/>
      <c r="ACU883" s="226"/>
      <c r="ACV883" s="226"/>
      <c r="ACW883" s="226"/>
      <c r="ACX883" s="226"/>
      <c r="ACY883" s="226"/>
      <c r="ACZ883" s="226"/>
      <c r="ADA883" s="226"/>
      <c r="ADB883" s="226"/>
      <c r="ADC883" s="226"/>
      <c r="ADD883" s="226"/>
      <c r="ADE883" s="226"/>
      <c r="ADF883" s="226"/>
      <c r="ADG883" s="226"/>
      <c r="ADH883" s="226"/>
      <c r="ADI883" s="226"/>
      <c r="ADJ883" s="226"/>
      <c r="ADK883" s="226"/>
      <c r="ADL883" s="226"/>
      <c r="ADM883" s="226"/>
      <c r="ADN883" s="226"/>
      <c r="ADO883" s="226"/>
      <c r="ADP883" s="226"/>
      <c r="ADQ883" s="226"/>
      <c r="ADR883" s="226"/>
      <c r="ADS883" s="226"/>
      <c r="ADT883" s="226"/>
      <c r="ADU883" s="226"/>
      <c r="ADV883" s="226"/>
      <c r="ADW883" s="226"/>
      <c r="ADX883" s="226"/>
      <c r="ADY883" s="226"/>
      <c r="ADZ883" s="226"/>
      <c r="AEA883" s="226"/>
      <c r="AEB883" s="226"/>
      <c r="AEC883" s="226"/>
      <c r="AED883" s="226"/>
      <c r="AEE883" s="226"/>
      <c r="AEF883" s="226"/>
      <c r="AEG883" s="226"/>
      <c r="AEH883" s="226"/>
      <c r="AEI883" s="226"/>
      <c r="AEJ883" s="226"/>
      <c r="AEK883" s="226"/>
      <c r="AEL883" s="226"/>
      <c r="AEM883" s="226"/>
      <c r="AEN883" s="226"/>
      <c r="AEO883" s="226"/>
      <c r="AEP883" s="226"/>
      <c r="AEQ883" s="226"/>
      <c r="AER883" s="226"/>
      <c r="AES883" s="226"/>
      <c r="AET883" s="226"/>
      <c r="AEU883" s="226"/>
      <c r="AEV883" s="226"/>
      <c r="AEW883" s="226"/>
      <c r="AEX883" s="226"/>
      <c r="AEY883" s="226"/>
      <c r="AEZ883" s="226"/>
      <c r="AFA883" s="226"/>
      <c r="AFB883" s="226"/>
      <c r="AFC883" s="226"/>
      <c r="AFD883" s="226"/>
      <c r="AFE883" s="226"/>
      <c r="AFF883" s="226"/>
      <c r="AFG883" s="226"/>
      <c r="AFH883" s="226"/>
      <c r="AFI883" s="226"/>
      <c r="AFJ883" s="226"/>
      <c r="AFK883" s="226"/>
      <c r="AFL883" s="226"/>
      <c r="AFM883" s="226"/>
      <c r="AFN883" s="226"/>
      <c r="AFO883" s="226"/>
      <c r="AFP883" s="226"/>
      <c r="AFQ883" s="226"/>
      <c r="AFR883" s="226"/>
      <c r="AFS883" s="226"/>
      <c r="AFT883" s="226"/>
      <c r="AFU883" s="226"/>
      <c r="AFV883" s="226"/>
      <c r="AFW883" s="226"/>
      <c r="AFX883" s="226"/>
      <c r="AFY883" s="226"/>
      <c r="AFZ883" s="226"/>
      <c r="AGA883" s="226"/>
      <c r="AGB883" s="226"/>
      <c r="AGC883" s="226"/>
      <c r="AGD883" s="226"/>
      <c r="AGE883" s="226"/>
      <c r="AGF883" s="226"/>
      <c r="AGG883" s="226"/>
      <c r="AGH883" s="226"/>
      <c r="AGI883" s="226"/>
      <c r="AGJ883" s="226"/>
      <c r="AGK883" s="226"/>
      <c r="AGL883" s="226"/>
      <c r="AGM883" s="226"/>
      <c r="AGN883" s="226"/>
      <c r="AGO883" s="226"/>
      <c r="AGP883" s="226"/>
      <c r="AGQ883" s="226"/>
      <c r="AGR883" s="226"/>
      <c r="AGS883" s="226"/>
      <c r="AGT883" s="226"/>
      <c r="AGU883" s="226"/>
      <c r="AGV883" s="226"/>
      <c r="AGW883" s="226"/>
      <c r="AGX883" s="226"/>
      <c r="AGY883" s="226"/>
      <c r="AGZ883" s="226"/>
      <c r="AHA883" s="226"/>
      <c r="AHB883" s="226"/>
      <c r="AHC883" s="226"/>
      <c r="AHD883" s="226"/>
      <c r="AHE883" s="226"/>
      <c r="AHF883" s="226"/>
      <c r="AHG883" s="226"/>
      <c r="AHH883" s="226"/>
      <c r="AHI883" s="226"/>
      <c r="AHJ883" s="226"/>
      <c r="AHK883" s="226"/>
      <c r="AHL883" s="226"/>
      <c r="AHM883" s="226"/>
      <c r="AHN883" s="226"/>
      <c r="AHO883" s="226"/>
      <c r="AHP883" s="226"/>
      <c r="AHQ883" s="226"/>
      <c r="AHR883" s="226"/>
      <c r="AHS883" s="226"/>
      <c r="AHT883" s="226"/>
      <c r="AHU883" s="226"/>
      <c r="AHV883" s="226"/>
      <c r="AHW883" s="226"/>
      <c r="AHX883" s="226"/>
      <c r="AHY883" s="226"/>
      <c r="AHZ883" s="226"/>
      <c r="AIA883" s="226"/>
      <c r="AIB883" s="226"/>
      <c r="AIC883" s="226"/>
      <c r="AID883" s="226"/>
      <c r="AIE883" s="226"/>
      <c r="AIF883" s="226"/>
      <c r="AIG883" s="226"/>
      <c r="AIH883" s="226"/>
      <c r="AII883" s="226"/>
      <c r="AIJ883" s="226"/>
      <c r="AIK883" s="226"/>
      <c r="AIL883" s="226"/>
      <c r="AIM883" s="226"/>
      <c r="AIN883" s="226"/>
      <c r="AIO883" s="226"/>
      <c r="AIP883" s="226"/>
      <c r="AIQ883" s="226"/>
      <c r="AIR883" s="226"/>
      <c r="AIS883" s="226"/>
      <c r="AIT883" s="226"/>
      <c r="AIU883" s="226"/>
      <c r="AIV883" s="226"/>
      <c r="AIW883" s="226"/>
      <c r="AIX883" s="226"/>
      <c r="AIY883" s="226"/>
      <c r="AIZ883" s="226"/>
      <c r="AJA883" s="226"/>
      <c r="AJB883" s="226"/>
      <c r="AJC883" s="226"/>
      <c r="AJD883" s="226"/>
      <c r="AJE883" s="226"/>
      <c r="AJF883" s="226"/>
      <c r="AJG883" s="226"/>
      <c r="AJH883" s="226"/>
      <c r="AJI883" s="226"/>
      <c r="AJJ883" s="226"/>
      <c r="AJK883" s="226"/>
      <c r="AJL883" s="226"/>
      <c r="AJM883" s="226"/>
      <c r="AJN883" s="226"/>
      <c r="AJO883" s="226"/>
      <c r="AJP883" s="226"/>
      <c r="AJQ883" s="226"/>
      <c r="AJR883" s="226"/>
      <c r="AJS883" s="226"/>
      <c r="AJT883" s="226"/>
      <c r="AJU883" s="226"/>
      <c r="AJV883" s="226"/>
      <c r="AJW883" s="226"/>
      <c r="AJX883" s="226"/>
      <c r="AJY883" s="226"/>
      <c r="AJZ883" s="226"/>
      <c r="AKA883" s="226"/>
      <c r="AKB883" s="226"/>
      <c r="AKC883" s="226"/>
      <c r="AKD883" s="226"/>
      <c r="AKE883" s="226"/>
      <c r="AKF883" s="226"/>
      <c r="AKG883" s="226"/>
      <c r="AKH883" s="226"/>
      <c r="AKI883" s="226"/>
      <c r="AKJ883" s="226"/>
      <c r="AKK883" s="226"/>
      <c r="AKL883" s="226"/>
      <c r="AKM883" s="226"/>
      <c r="AKN883" s="226"/>
      <c r="AKO883" s="226"/>
      <c r="AKP883" s="226"/>
      <c r="AKQ883" s="226"/>
      <c r="AKR883" s="226"/>
      <c r="AKS883" s="226"/>
      <c r="AKT883" s="226"/>
      <c r="AKU883" s="226"/>
      <c r="AKV883" s="226"/>
      <c r="AKW883" s="226"/>
      <c r="AKX883" s="226"/>
      <c r="AKY883" s="226"/>
      <c r="AKZ883" s="226"/>
      <c r="ALA883" s="226"/>
      <c r="ALB883" s="226"/>
      <c r="ALC883" s="226"/>
      <c r="ALD883" s="226"/>
      <c r="ALE883" s="226"/>
      <c r="ALF883" s="226"/>
      <c r="ALG883" s="226"/>
      <c r="ALH883" s="226"/>
      <c r="ALI883" s="226"/>
      <c r="ALJ883" s="226"/>
      <c r="ALK883" s="226"/>
      <c r="ALL883" s="226"/>
      <c r="ALM883" s="226"/>
      <c r="ALN883" s="226"/>
      <c r="ALO883" s="226"/>
      <c r="ALP883" s="226"/>
      <c r="ALQ883" s="226"/>
      <c r="ALR883" s="226"/>
      <c r="ALS883" s="226"/>
      <c r="ALT883" s="226"/>
      <c r="ALU883" s="226"/>
      <c r="ALV883" s="226"/>
      <c r="ALW883" s="226"/>
      <c r="ALX883" s="226"/>
      <c r="ALY883" s="226"/>
      <c r="ALZ883" s="226"/>
      <c r="AMA883" s="226"/>
      <c r="AMB883" s="226"/>
      <c r="AMC883" s="226"/>
      <c r="AMD883" s="226"/>
      <c r="AME883" s="226"/>
      <c r="AMF883" s="226"/>
      <c r="AMG883" s="226"/>
      <c r="AMH883" s="226"/>
      <c r="AMI883" s="226"/>
      <c r="AMJ883" s="226"/>
      <c r="AMK883" s="226"/>
      <c r="AML883" s="226"/>
      <c r="AMM883" s="226"/>
      <c r="AMN883" s="226"/>
      <c r="AMO883" s="226"/>
      <c r="AMP883" s="226"/>
      <c r="AMQ883" s="226"/>
      <c r="AMR883" s="226"/>
      <c r="AMS883" s="226"/>
      <c r="AMT883" s="226"/>
      <c r="AMU883" s="226"/>
      <c r="AMV883" s="226"/>
      <c r="AMW883" s="226"/>
      <c r="AMX883" s="226"/>
    </row>
    <row r="884" spans="1:1038" s="432" customFormat="1" ht="18" customHeight="1">
      <c r="A884" s="547" t="s">
        <v>2392</v>
      </c>
      <c r="B884" s="524" t="s">
        <v>1647</v>
      </c>
      <c r="C884" s="422"/>
      <c r="D884" s="525" t="s">
        <v>1279</v>
      </c>
      <c r="E884" s="422">
        <v>104</v>
      </c>
      <c r="F884" s="422">
        <v>2</v>
      </c>
      <c r="G884" s="526" t="str">
        <f t="shared" ref="G884" si="649">E884&amp;"-"&amp;F884</f>
        <v>104-2</v>
      </c>
      <c r="H884" s="422">
        <v>0</v>
      </c>
      <c r="I884" s="422">
        <v>17</v>
      </c>
      <c r="J884" s="527">
        <f t="shared" ref="J884:J885" si="650">IF(H884=0, 1, 0)</f>
        <v>1</v>
      </c>
      <c r="K884" s="528" t="b">
        <f>IF(J885=1,IF(((VLOOKUP($G884,[4]Depth_Lookup!$A$3:$J$550,9,FALSE))-(I884/100))=0,"Good",IF(((VLOOKUP($G884,[4]Depth_Lookup!$A$3:$J$550,9,FALSE))-(I884/100))&gt;0,"Too Short","Too Long")))</f>
        <v>0</v>
      </c>
      <c r="L884" s="171">
        <f>(VLOOKUP($G884,Depth_Lookup!$A$3:$J$410,10,FALSE))+(H884/100)</f>
        <v>273.63</v>
      </c>
      <c r="M884" s="171">
        <f>(VLOOKUP($G884,Depth_Lookup!$A$3:$J$410,10,FALSE))+(I884/100)</f>
        <v>273.8</v>
      </c>
      <c r="N884" s="441" t="s">
        <v>2410</v>
      </c>
      <c r="O884" s="422">
        <v>1</v>
      </c>
      <c r="P884" s="422" t="s">
        <v>853</v>
      </c>
      <c r="Q884" s="422" t="s">
        <v>125</v>
      </c>
      <c r="R884" s="526" t="str">
        <f t="shared" ref="R884" si="651">P884&amp;""&amp;Q884</f>
        <v>SerpentinizedHarzburgite</v>
      </c>
      <c r="S884" s="422" t="s">
        <v>700</v>
      </c>
      <c r="T884" s="422" t="s">
        <v>116</v>
      </c>
      <c r="U884" s="422"/>
      <c r="V884" s="422"/>
      <c r="W884" s="422" t="s">
        <v>2393</v>
      </c>
      <c r="X884" s="529">
        <f>VLOOKUP(W884,[4]definitions_list_lookup!$A$13:$B$19,2,0)</f>
        <v>5</v>
      </c>
      <c r="Y884" s="422" t="s">
        <v>90</v>
      </c>
      <c r="Z884" s="422" t="s">
        <v>91</v>
      </c>
      <c r="AA884" s="422"/>
      <c r="AB884" s="422"/>
      <c r="AC884" s="422"/>
      <c r="AD884" s="422"/>
      <c r="AE884" s="423"/>
      <c r="AF884" s="526" t="e">
        <f>VLOOKUP(AE884,[4]definitions_list_mag!$V$12:$W$15,2,0)</f>
        <v>#N/A</v>
      </c>
      <c r="AG884" s="530"/>
      <c r="AH884" s="422"/>
      <c r="AI884" s="426">
        <f t="shared" ref="AI884" si="652">100-(AO884+AU884+BA884+BM884)</f>
        <v>77</v>
      </c>
      <c r="AJ884" s="422"/>
      <c r="AK884" s="422"/>
      <c r="AL884" s="422"/>
      <c r="AM884" s="422"/>
      <c r="AN884" s="422"/>
      <c r="AO884" s="426"/>
      <c r="AP884" s="422"/>
      <c r="AQ884" s="422"/>
      <c r="AR884" s="422"/>
      <c r="AS884" s="422"/>
      <c r="AT884" s="422"/>
      <c r="AU884" s="426">
        <v>2</v>
      </c>
      <c r="AV884" s="422">
        <v>2</v>
      </c>
      <c r="AW884" s="422">
        <v>1</v>
      </c>
      <c r="AX884" s="422" t="s">
        <v>110</v>
      </c>
      <c r="AY884" s="422" t="s">
        <v>103</v>
      </c>
      <c r="AZ884" s="422"/>
      <c r="BA884" s="426">
        <v>20</v>
      </c>
      <c r="BB884" s="422">
        <v>8</v>
      </c>
      <c r="BC884" s="422">
        <v>4</v>
      </c>
      <c r="BD884" s="422" t="s">
        <v>118</v>
      </c>
      <c r="BE884" s="422" t="s">
        <v>103</v>
      </c>
      <c r="BF884" s="422"/>
      <c r="BG884" s="426"/>
      <c r="BH884" s="422"/>
      <c r="BI884" s="422"/>
      <c r="BJ884" s="422"/>
      <c r="BK884" s="422"/>
      <c r="BL884" s="422"/>
      <c r="BM884" s="426">
        <v>1</v>
      </c>
      <c r="BN884" s="422">
        <v>1</v>
      </c>
      <c r="BO884" s="422">
        <v>0.5</v>
      </c>
      <c r="BP884" s="422"/>
      <c r="BQ884" s="422"/>
      <c r="BR884" s="422"/>
      <c r="BS884" s="422"/>
      <c r="BT884" s="422"/>
      <c r="BU884" s="422"/>
      <c r="BV884" s="422"/>
      <c r="BW884" s="422"/>
      <c r="BX884" s="422"/>
      <c r="BY884" s="426"/>
      <c r="BZ884" s="422"/>
      <c r="CA884" s="422"/>
      <c r="CB884" s="422"/>
      <c r="CC884" s="422"/>
      <c r="CD884" s="422"/>
      <c r="CE884" s="422"/>
      <c r="CF884" s="531">
        <f t="shared" ref="CF884" si="653">AI884+AO884+BA884+AU884+BG884+BM884+BY884</f>
        <v>100</v>
      </c>
      <c r="CG884" s="166"/>
      <c r="CH884" s="163" t="s">
        <v>2404</v>
      </c>
      <c r="CI884" s="163">
        <v>85</v>
      </c>
      <c r="CJ884" s="163" t="s">
        <v>514</v>
      </c>
      <c r="CK884" s="164"/>
      <c r="CL884" s="165"/>
      <c r="CM884" s="165"/>
      <c r="CN884" s="165"/>
      <c r="CO884" s="165"/>
      <c r="CP884" s="165"/>
      <c r="CQ884" s="165"/>
      <c r="CR884" s="165"/>
      <c r="CS884" s="165"/>
      <c r="CT884" s="165"/>
      <c r="CU884" s="165"/>
      <c r="CV884" s="165"/>
      <c r="CW884" s="165"/>
      <c r="CX884" s="165"/>
      <c r="CY884" s="165"/>
      <c r="CZ884" s="165"/>
      <c r="DA884" s="165"/>
      <c r="DB884" s="165">
        <v>85</v>
      </c>
      <c r="DC884" s="426">
        <v>15</v>
      </c>
      <c r="DD884" s="165"/>
      <c r="DE884" s="165"/>
      <c r="DF884" s="165"/>
      <c r="DG884" s="165"/>
      <c r="DH884" s="165"/>
      <c r="DI884" s="165"/>
      <c r="DJ884" s="165"/>
      <c r="DK884" s="209">
        <f t="shared" ref="DK884" si="654">SUM(CL884:DJ884)</f>
        <v>100</v>
      </c>
      <c r="DL884" s="166"/>
      <c r="DM884" s="165"/>
      <c r="DN884" s="165"/>
      <c r="DO884" s="167"/>
      <c r="DQ884" s="166"/>
      <c r="DR884" s="167"/>
      <c r="DS884" s="166"/>
      <c r="DT884" s="555" t="s">
        <v>2215</v>
      </c>
      <c r="DU884" s="429"/>
      <c r="DV884" s="429"/>
      <c r="DW884" s="532" t="e">
        <f>VLOOKUP(P884,[4]definitions_list_lookup!$K$30:$L$54,2,0)</f>
        <v>#N/A</v>
      </c>
      <c r="DX884" s="443" t="s">
        <v>1838</v>
      </c>
      <c r="DY884" s="443" t="s">
        <v>2395</v>
      </c>
      <c r="DZ884" s="533"/>
      <c r="EA884" s="534"/>
      <c r="EB884" s="429"/>
      <c r="EC884" s="534"/>
      <c r="ED884" s="229" t="s">
        <v>2517</v>
      </c>
      <c r="EE884" s="535"/>
      <c r="EF884" s="536"/>
      <c r="EG884" s="535"/>
      <c r="EH884" s="537"/>
      <c r="EI884" s="538"/>
      <c r="EJ884" s="539"/>
      <c r="EK884" s="540"/>
      <c r="EL884" s="535"/>
      <c r="EM884" s="537"/>
      <c r="EN884" s="537"/>
      <c r="EO884" s="541"/>
      <c r="EP884" s="541"/>
      <c r="EQ884" s="541"/>
      <c r="ER884" s="541"/>
      <c r="ES884" s="541"/>
      <c r="ET884" s="541"/>
      <c r="EU884" s="541"/>
      <c r="EV884" s="542"/>
      <c r="EW884" s="542"/>
      <c r="EX884" s="542"/>
      <c r="EY884" s="542"/>
      <c r="EZ884" s="192" t="e">
        <f t="shared" si="574"/>
        <v>#DIV/0!</v>
      </c>
      <c r="FA884" s="192" t="e">
        <f t="shared" si="575"/>
        <v>#DIV/0!</v>
      </c>
      <c r="FB884" s="192" t="e">
        <f t="shared" si="576"/>
        <v>#DIV/0!</v>
      </c>
      <c r="FC884" s="192" t="e">
        <f t="shared" si="577"/>
        <v>#DIV/0!</v>
      </c>
      <c r="FD884" s="192" t="e">
        <f t="shared" si="578"/>
        <v>#DIV/0!</v>
      </c>
      <c r="FE884" s="193" t="e">
        <f t="shared" si="579"/>
        <v>#DIV/0!</v>
      </c>
      <c r="FF884" s="194" t="e">
        <f t="shared" si="580"/>
        <v>#DIV/0!</v>
      </c>
      <c r="FG884" s="535"/>
      <c r="FH884" s="537"/>
      <c r="FI884" s="778">
        <f t="shared" si="582"/>
        <v>0</v>
      </c>
      <c r="FJ884" s="779" t="e">
        <f t="shared" si="583"/>
        <v>#DIV/0!</v>
      </c>
      <c r="FK884" s="779" t="e">
        <f t="shared" si="584"/>
        <v>#DIV/0!</v>
      </c>
      <c r="FL884" s="780" t="e">
        <f t="shared" si="585"/>
        <v>#DIV/0!</v>
      </c>
      <c r="FM884" s="169" t="e">
        <f t="shared" si="586"/>
        <v>#DIV/0!</v>
      </c>
      <c r="FN884" s="783" t="e">
        <f t="shared" si="587"/>
        <v>#DIV/0!</v>
      </c>
      <c r="FO884" s="422"/>
      <c r="FP884" s="422"/>
      <c r="FQ884" s="422"/>
      <c r="FR884" s="422"/>
      <c r="FS884" s="422"/>
      <c r="FT884" s="422"/>
      <c r="FU884" s="422"/>
      <c r="FV884" s="422"/>
      <c r="FW884" s="422"/>
      <c r="FX884" s="422"/>
      <c r="FY884" s="422"/>
      <c r="FZ884" s="422"/>
      <c r="GA884" s="422"/>
      <c r="GB884" s="422"/>
      <c r="GC884" s="422"/>
      <c r="GD884" s="422"/>
      <c r="GE884" s="422"/>
      <c r="GF884" s="422"/>
      <c r="GG884" s="422"/>
      <c r="GH884" s="422"/>
      <c r="GI884" s="422"/>
      <c r="GJ884" s="422"/>
      <c r="GK884" s="422"/>
      <c r="GL884" s="422"/>
      <c r="GM884" s="422"/>
      <c r="GN884" s="422"/>
      <c r="GO884" s="422"/>
      <c r="GP884" s="422"/>
      <c r="GQ884" s="422"/>
      <c r="GR884" s="422"/>
      <c r="GS884" s="422"/>
      <c r="GT884" s="422"/>
      <c r="GU884" s="422"/>
      <c r="GV884" s="422"/>
      <c r="GW884" s="422"/>
      <c r="GX884" s="422"/>
      <c r="GY884" s="422"/>
      <c r="GZ884" s="422"/>
      <c r="HA884" s="422"/>
      <c r="HB884" s="422"/>
      <c r="HC884" s="422"/>
      <c r="HD884" s="422"/>
      <c r="HE884" s="422"/>
      <c r="HF884" s="422"/>
      <c r="HG884" s="422"/>
      <c r="HH884" s="422"/>
      <c r="HI884" s="422"/>
      <c r="HJ884" s="422"/>
      <c r="HK884" s="422"/>
      <c r="HL884" s="422"/>
      <c r="HM884" s="422"/>
      <c r="HN884" s="422"/>
      <c r="HO884" s="422"/>
      <c r="HP884" s="422"/>
      <c r="HQ884" s="422"/>
      <c r="HR884" s="422"/>
      <c r="HS884" s="422"/>
      <c r="HT884" s="422"/>
      <c r="HU884" s="422"/>
      <c r="HV884" s="422"/>
      <c r="HW884" s="422"/>
      <c r="HX884" s="422"/>
      <c r="HY884" s="422"/>
      <c r="HZ884" s="422"/>
      <c r="IA884" s="422"/>
      <c r="IB884" s="422"/>
      <c r="IC884" s="422"/>
      <c r="ID884" s="422"/>
      <c r="IE884" s="422"/>
      <c r="IF884" s="422"/>
      <c r="IG884" s="422"/>
      <c r="IH884" s="422"/>
      <c r="II884" s="422"/>
      <c r="IJ884" s="422"/>
      <c r="IK884" s="422"/>
      <c r="IL884" s="422"/>
      <c r="IM884" s="422"/>
      <c r="IN884" s="422"/>
      <c r="IO884" s="422"/>
      <c r="IP884" s="422"/>
      <c r="IQ884" s="422"/>
      <c r="IR884" s="422"/>
      <c r="IS884" s="422"/>
      <c r="IT884" s="422"/>
      <c r="IU884" s="422"/>
      <c r="IV884" s="422"/>
      <c r="IW884" s="422"/>
      <c r="IX884" s="422"/>
      <c r="IY884" s="422"/>
      <c r="IZ884" s="422"/>
      <c r="JA884" s="422"/>
      <c r="JB884" s="422"/>
      <c r="JC884" s="422"/>
      <c r="JD884" s="422"/>
      <c r="JE884" s="422"/>
      <c r="JF884" s="422"/>
      <c r="JG884" s="422"/>
      <c r="JH884" s="422"/>
      <c r="JI884" s="422"/>
      <c r="JJ884" s="422"/>
      <c r="JK884" s="422"/>
      <c r="JL884" s="422"/>
      <c r="JM884" s="422"/>
      <c r="JN884" s="422"/>
      <c r="JO884" s="422"/>
      <c r="JP884" s="422"/>
      <c r="JQ884" s="422"/>
      <c r="JR884" s="422"/>
      <c r="JS884" s="422"/>
      <c r="JT884" s="422"/>
      <c r="JU884" s="422"/>
      <c r="JV884" s="422"/>
      <c r="JW884" s="422"/>
      <c r="JX884" s="422"/>
      <c r="JY884" s="422"/>
      <c r="JZ884" s="422"/>
      <c r="KA884" s="422"/>
      <c r="KB884" s="422"/>
      <c r="KC884" s="422"/>
      <c r="KD884" s="422"/>
      <c r="KE884" s="422"/>
      <c r="KF884" s="422"/>
      <c r="KG884" s="422"/>
      <c r="KH884" s="422"/>
      <c r="KI884" s="422"/>
      <c r="KJ884" s="422"/>
      <c r="KK884" s="422"/>
      <c r="KL884" s="422"/>
      <c r="KM884" s="422"/>
      <c r="KN884" s="422"/>
      <c r="KO884" s="422"/>
      <c r="KP884" s="422"/>
      <c r="KQ884" s="422"/>
      <c r="KR884" s="422"/>
      <c r="KS884" s="422"/>
      <c r="KT884" s="422"/>
      <c r="KU884" s="422"/>
      <c r="KV884" s="422"/>
      <c r="KW884" s="422"/>
      <c r="KX884" s="422"/>
      <c r="KY884" s="422"/>
      <c r="KZ884" s="422"/>
      <c r="LA884" s="422"/>
      <c r="LB884" s="422"/>
      <c r="LC884" s="422"/>
      <c r="LD884" s="422"/>
      <c r="LE884" s="422"/>
      <c r="LF884" s="422"/>
      <c r="LG884" s="422"/>
      <c r="LH884" s="422"/>
      <c r="LI884" s="422"/>
      <c r="LJ884" s="422"/>
      <c r="LK884" s="422"/>
      <c r="LL884" s="422"/>
      <c r="LM884" s="422"/>
      <c r="LN884" s="422"/>
      <c r="LO884" s="422"/>
      <c r="LP884" s="422"/>
      <c r="LQ884" s="422"/>
      <c r="LR884" s="422"/>
      <c r="LS884" s="422"/>
      <c r="LT884" s="422"/>
      <c r="LU884" s="422"/>
      <c r="LV884" s="422"/>
      <c r="LW884" s="422"/>
      <c r="LX884" s="422"/>
      <c r="LY884" s="422"/>
      <c r="LZ884" s="422"/>
      <c r="MA884" s="422"/>
      <c r="MB884" s="422"/>
      <c r="MC884" s="422"/>
      <c r="MD884" s="422"/>
      <c r="ME884" s="422"/>
      <c r="MF884" s="422"/>
      <c r="MG884" s="422"/>
      <c r="MH884" s="422"/>
      <c r="MI884" s="422"/>
      <c r="MJ884" s="422"/>
      <c r="MK884" s="422"/>
      <c r="ML884" s="422"/>
      <c r="MM884" s="422"/>
      <c r="MN884" s="422"/>
      <c r="MO884" s="422"/>
      <c r="MP884" s="422"/>
      <c r="MQ884" s="422"/>
      <c r="MR884" s="422"/>
      <c r="MS884" s="422"/>
      <c r="MT884" s="422"/>
      <c r="MU884" s="422"/>
      <c r="MV884" s="422"/>
      <c r="MW884" s="422"/>
      <c r="MX884" s="422"/>
      <c r="MY884" s="422"/>
      <c r="MZ884" s="422"/>
      <c r="NA884" s="422"/>
      <c r="NB884" s="422"/>
      <c r="NC884" s="422"/>
      <c r="ND884" s="422"/>
      <c r="NE884" s="422"/>
      <c r="NF884" s="422"/>
      <c r="NG884" s="422"/>
      <c r="NH884" s="422"/>
      <c r="NI884" s="422"/>
      <c r="NJ884" s="422"/>
      <c r="NK884" s="422"/>
      <c r="NL884" s="422"/>
      <c r="NM884" s="422"/>
      <c r="NN884" s="422"/>
      <c r="NO884" s="422"/>
      <c r="NP884" s="422"/>
      <c r="NQ884" s="422"/>
      <c r="NR884" s="422"/>
      <c r="NS884" s="422"/>
      <c r="NT884" s="422"/>
      <c r="NU884" s="422"/>
      <c r="NV884" s="422"/>
      <c r="NW884" s="422"/>
      <c r="NX884" s="422"/>
      <c r="NY884" s="422"/>
      <c r="NZ884" s="422"/>
      <c r="OA884" s="422"/>
      <c r="OB884" s="422"/>
      <c r="OC884" s="422"/>
      <c r="OD884" s="422"/>
      <c r="OE884" s="422"/>
      <c r="OF884" s="422"/>
      <c r="OG884" s="422"/>
      <c r="OH884" s="422"/>
      <c r="OI884" s="422"/>
      <c r="OJ884" s="422"/>
      <c r="OK884" s="422"/>
      <c r="OL884" s="422"/>
      <c r="OM884" s="422"/>
      <c r="ON884" s="422"/>
      <c r="OO884" s="422"/>
      <c r="OP884" s="422"/>
      <c r="OQ884" s="422"/>
      <c r="OR884" s="422"/>
      <c r="OS884" s="422"/>
      <c r="OT884" s="422"/>
      <c r="OU884" s="422"/>
      <c r="OV884" s="422"/>
      <c r="OW884" s="422"/>
      <c r="OX884" s="422"/>
      <c r="OY884" s="422"/>
      <c r="OZ884" s="422"/>
      <c r="PA884" s="422"/>
      <c r="PB884" s="422"/>
      <c r="PC884" s="422"/>
      <c r="PD884" s="422"/>
      <c r="PE884" s="422"/>
      <c r="PF884" s="422"/>
      <c r="PG884" s="422"/>
      <c r="PH884" s="422"/>
      <c r="PI884" s="422"/>
      <c r="PJ884" s="422"/>
      <c r="PK884" s="422"/>
      <c r="PL884" s="422"/>
      <c r="PM884" s="422"/>
      <c r="PN884" s="422"/>
      <c r="PO884" s="422"/>
      <c r="PP884" s="422"/>
      <c r="PQ884" s="422"/>
      <c r="PR884" s="422"/>
      <c r="PS884" s="422"/>
      <c r="PT884" s="422"/>
      <c r="PU884" s="422"/>
      <c r="PV884" s="422"/>
      <c r="PW884" s="422"/>
      <c r="PX884" s="422"/>
      <c r="PY884" s="422"/>
      <c r="PZ884" s="422"/>
      <c r="QA884" s="422"/>
      <c r="QB884" s="422"/>
      <c r="QC884" s="422"/>
      <c r="QD884" s="422"/>
      <c r="QE884" s="422"/>
      <c r="QF884" s="422"/>
      <c r="QG884" s="422"/>
      <c r="QH884" s="422"/>
      <c r="QI884" s="422"/>
      <c r="QJ884" s="422"/>
      <c r="QK884" s="422"/>
      <c r="QL884" s="422"/>
      <c r="QM884" s="422"/>
      <c r="QN884" s="422"/>
      <c r="QO884" s="422"/>
      <c r="QP884" s="422"/>
      <c r="QQ884" s="422"/>
      <c r="QR884" s="422"/>
      <c r="QS884" s="422"/>
      <c r="QT884" s="422"/>
      <c r="QU884" s="422"/>
      <c r="QV884" s="422"/>
      <c r="QW884" s="422"/>
      <c r="QX884" s="422"/>
      <c r="QY884" s="422"/>
      <c r="QZ884" s="422"/>
      <c r="RA884" s="422"/>
      <c r="RB884" s="422"/>
      <c r="RC884" s="422"/>
      <c r="RD884" s="422"/>
      <c r="RE884" s="422"/>
      <c r="RF884" s="422"/>
      <c r="RG884" s="422"/>
      <c r="RH884" s="422"/>
      <c r="RI884" s="422"/>
      <c r="RJ884" s="422"/>
      <c r="RK884" s="422"/>
      <c r="RL884" s="422"/>
      <c r="RM884" s="422"/>
      <c r="RN884" s="422"/>
      <c r="RO884" s="422"/>
      <c r="RP884" s="422"/>
      <c r="RQ884" s="422"/>
      <c r="RR884" s="422"/>
      <c r="RS884" s="422"/>
      <c r="RT884" s="422"/>
      <c r="RU884" s="422"/>
      <c r="RV884" s="422"/>
      <c r="RW884" s="422"/>
      <c r="RX884" s="422"/>
      <c r="RY884" s="422"/>
      <c r="RZ884" s="422"/>
      <c r="SA884" s="422"/>
      <c r="SB884" s="422"/>
      <c r="SC884" s="422"/>
      <c r="SD884" s="422"/>
      <c r="SE884" s="422"/>
      <c r="SF884" s="422"/>
      <c r="SG884" s="422"/>
      <c r="SH884" s="422"/>
      <c r="SI884" s="422"/>
      <c r="SJ884" s="422"/>
      <c r="SK884" s="422"/>
      <c r="SL884" s="422"/>
      <c r="SM884" s="422"/>
      <c r="SN884" s="422"/>
      <c r="SO884" s="422"/>
      <c r="SP884" s="422"/>
      <c r="SQ884" s="422"/>
      <c r="SR884" s="422"/>
      <c r="SS884" s="422"/>
      <c r="ST884" s="422"/>
      <c r="SU884" s="422"/>
      <c r="SV884" s="422"/>
      <c r="SW884" s="422"/>
      <c r="SX884" s="422"/>
      <c r="SY884" s="422"/>
      <c r="SZ884" s="422"/>
      <c r="TA884" s="422"/>
      <c r="TB884" s="422"/>
      <c r="TC884" s="422"/>
      <c r="TD884" s="422"/>
      <c r="TE884" s="422"/>
      <c r="TF884" s="422"/>
      <c r="TG884" s="422"/>
      <c r="TH884" s="422"/>
      <c r="TI884" s="422"/>
      <c r="TJ884" s="422"/>
      <c r="TK884" s="422"/>
      <c r="TL884" s="422"/>
      <c r="TM884" s="422"/>
      <c r="TN884" s="422"/>
      <c r="TO884" s="422"/>
      <c r="TP884" s="422"/>
      <c r="TQ884" s="422"/>
      <c r="TR884" s="422"/>
      <c r="TS884" s="422"/>
      <c r="TT884" s="422"/>
      <c r="TU884" s="422"/>
      <c r="TV884" s="422"/>
      <c r="TW884" s="422"/>
      <c r="TX884" s="422"/>
      <c r="TY884" s="422"/>
      <c r="TZ884" s="422"/>
      <c r="UA884" s="422"/>
      <c r="UB884" s="422"/>
      <c r="UC884" s="422"/>
      <c r="UD884" s="422"/>
      <c r="UE884" s="422"/>
      <c r="UF884" s="422"/>
      <c r="UG884" s="422"/>
      <c r="UH884" s="422"/>
      <c r="UI884" s="422"/>
      <c r="UJ884" s="422"/>
      <c r="UK884" s="422"/>
      <c r="UL884" s="422"/>
      <c r="UM884" s="422"/>
      <c r="UN884" s="422"/>
      <c r="UO884" s="422"/>
      <c r="UP884" s="422"/>
      <c r="UQ884" s="422"/>
      <c r="UR884" s="422"/>
      <c r="US884" s="422"/>
      <c r="UT884" s="422"/>
      <c r="UU884" s="422"/>
      <c r="UV884" s="422"/>
      <c r="UW884" s="422"/>
      <c r="UX884" s="422"/>
      <c r="UY884" s="422"/>
      <c r="UZ884" s="422"/>
      <c r="VA884" s="422"/>
      <c r="VB884" s="422"/>
      <c r="VC884" s="422"/>
      <c r="VD884" s="422"/>
      <c r="VE884" s="422"/>
      <c r="VF884" s="422"/>
      <c r="VG884" s="422"/>
      <c r="VH884" s="422"/>
      <c r="VI884" s="422"/>
      <c r="VJ884" s="422"/>
      <c r="VK884" s="422"/>
      <c r="VL884" s="422"/>
      <c r="VM884" s="422"/>
      <c r="VN884" s="422"/>
      <c r="VO884" s="422"/>
      <c r="VP884" s="422"/>
      <c r="VQ884" s="422"/>
      <c r="VR884" s="422"/>
      <c r="VS884" s="422"/>
      <c r="VT884" s="422"/>
      <c r="VU884" s="422"/>
      <c r="VV884" s="422"/>
      <c r="VW884" s="422"/>
      <c r="VX884" s="422"/>
      <c r="VY884" s="422"/>
      <c r="VZ884" s="422"/>
      <c r="WA884" s="422"/>
      <c r="WB884" s="422"/>
      <c r="WC884" s="422"/>
      <c r="WD884" s="422"/>
      <c r="WE884" s="422"/>
      <c r="WF884" s="422"/>
      <c r="WG884" s="422"/>
      <c r="WH884" s="422"/>
      <c r="WI884" s="422"/>
      <c r="WJ884" s="422"/>
      <c r="WK884" s="422"/>
      <c r="WL884" s="422"/>
      <c r="WM884" s="422"/>
      <c r="WN884" s="422"/>
      <c r="WO884" s="422"/>
      <c r="WP884" s="422"/>
      <c r="WQ884" s="422"/>
      <c r="WR884" s="422"/>
      <c r="WS884" s="422"/>
      <c r="WT884" s="422"/>
      <c r="WU884" s="422"/>
      <c r="WV884" s="422"/>
      <c r="WW884" s="422"/>
      <c r="WX884" s="422"/>
      <c r="WY884" s="422"/>
      <c r="WZ884" s="422"/>
      <c r="XA884" s="422"/>
      <c r="XB884" s="422"/>
      <c r="XC884" s="422"/>
      <c r="XD884" s="422"/>
      <c r="XE884" s="422"/>
      <c r="XF884" s="422"/>
      <c r="XG884" s="422"/>
      <c r="XH884" s="422"/>
      <c r="XI884" s="422"/>
      <c r="XJ884" s="422"/>
      <c r="XK884" s="422"/>
      <c r="XL884" s="422"/>
      <c r="XM884" s="422"/>
      <c r="XN884" s="422"/>
      <c r="XO884" s="422"/>
      <c r="XP884" s="422"/>
      <c r="XQ884" s="422"/>
      <c r="XR884" s="422"/>
      <c r="XS884" s="422"/>
      <c r="XT884" s="422"/>
      <c r="XU884" s="422"/>
      <c r="XV884" s="422"/>
      <c r="XW884" s="422"/>
      <c r="XX884" s="422"/>
      <c r="XY884" s="422"/>
      <c r="XZ884" s="422"/>
      <c r="YA884" s="422"/>
      <c r="YB884" s="422"/>
      <c r="YC884" s="422"/>
      <c r="YD884" s="422"/>
      <c r="YE884" s="422"/>
      <c r="YF884" s="422"/>
      <c r="YG884" s="422"/>
      <c r="YH884" s="422"/>
      <c r="YI884" s="422"/>
      <c r="YJ884" s="422"/>
      <c r="YK884" s="422"/>
      <c r="YL884" s="422"/>
      <c r="YM884" s="422"/>
      <c r="YN884" s="422"/>
      <c r="YO884" s="422"/>
      <c r="YP884" s="422"/>
      <c r="YQ884" s="422"/>
      <c r="YR884" s="422"/>
      <c r="YS884" s="422"/>
      <c r="YT884" s="422"/>
      <c r="YU884" s="422"/>
      <c r="YV884" s="422"/>
      <c r="YW884" s="422"/>
      <c r="YX884" s="422"/>
      <c r="YY884" s="422"/>
      <c r="YZ884" s="422"/>
      <c r="ZA884" s="422"/>
      <c r="ZB884" s="422"/>
      <c r="ZC884" s="422"/>
      <c r="ZD884" s="422"/>
      <c r="ZE884" s="422"/>
      <c r="ZF884" s="422"/>
      <c r="ZG884" s="422"/>
      <c r="ZH884" s="422"/>
      <c r="ZI884" s="422"/>
      <c r="ZJ884" s="422"/>
      <c r="ZK884" s="422"/>
      <c r="ZL884" s="422"/>
      <c r="ZM884" s="422"/>
      <c r="ZN884" s="422"/>
      <c r="ZO884" s="422"/>
      <c r="ZP884" s="422"/>
      <c r="ZQ884" s="422"/>
      <c r="ZR884" s="422"/>
      <c r="ZS884" s="422"/>
      <c r="ZT884" s="422"/>
      <c r="ZU884" s="422"/>
      <c r="ZV884" s="422"/>
      <c r="ZW884" s="422"/>
      <c r="ZX884" s="422"/>
      <c r="ZY884" s="422"/>
      <c r="ZZ884" s="422"/>
      <c r="AAA884" s="422"/>
      <c r="AAB884" s="422"/>
      <c r="AAC884" s="422"/>
      <c r="AAD884" s="422"/>
      <c r="AAE884" s="422"/>
      <c r="AAF884" s="422"/>
      <c r="AAG884" s="422"/>
      <c r="AAH884" s="422"/>
      <c r="AAI884" s="422"/>
      <c r="AAJ884" s="422"/>
      <c r="AAK884" s="422"/>
      <c r="AAL884" s="422"/>
      <c r="AAM884" s="422"/>
      <c r="AAN884" s="422"/>
      <c r="AAO884" s="422"/>
      <c r="AAP884" s="422"/>
      <c r="AAQ884" s="422"/>
      <c r="AAR884" s="422"/>
      <c r="AAS884" s="422"/>
      <c r="AAT884" s="422"/>
      <c r="AAU884" s="422"/>
      <c r="AAV884" s="422"/>
      <c r="AAW884" s="422"/>
      <c r="AAX884" s="422"/>
      <c r="AAY884" s="422"/>
      <c r="AAZ884" s="422"/>
      <c r="ABA884" s="422"/>
      <c r="ABB884" s="422"/>
      <c r="ABC884" s="422"/>
      <c r="ABD884" s="422"/>
      <c r="ABE884" s="422"/>
      <c r="ABF884" s="422"/>
      <c r="ABG884" s="422"/>
      <c r="ABH884" s="422"/>
      <c r="ABI884" s="422"/>
      <c r="ABJ884" s="422"/>
      <c r="ABK884" s="422"/>
      <c r="ABL884" s="422"/>
      <c r="ABM884" s="422"/>
      <c r="ABN884" s="422"/>
      <c r="ABO884" s="422"/>
      <c r="ABP884" s="422"/>
      <c r="ABQ884" s="422"/>
      <c r="ABR884" s="422"/>
      <c r="ABS884" s="422"/>
      <c r="ABT884" s="422"/>
      <c r="ABU884" s="422"/>
      <c r="ABV884" s="422"/>
      <c r="ABW884" s="422"/>
      <c r="ABX884" s="422"/>
      <c r="ABY884" s="422"/>
      <c r="ABZ884" s="422"/>
      <c r="ACA884" s="422"/>
      <c r="ACB884" s="422"/>
      <c r="ACC884" s="422"/>
      <c r="ACD884" s="422"/>
      <c r="ACE884" s="422"/>
      <c r="ACF884" s="422"/>
      <c r="ACG884" s="422"/>
      <c r="ACH884" s="422"/>
      <c r="ACI884" s="422"/>
      <c r="ACJ884" s="422"/>
      <c r="ACK884" s="422"/>
      <c r="ACL884" s="422"/>
      <c r="ACM884" s="422"/>
      <c r="ACN884" s="422"/>
      <c r="ACO884" s="422"/>
      <c r="ACP884" s="422"/>
      <c r="ACQ884" s="422"/>
      <c r="ACR884" s="422"/>
      <c r="ACS884" s="422"/>
      <c r="ACT884" s="422"/>
      <c r="ACU884" s="422"/>
      <c r="ACV884" s="422"/>
      <c r="ACW884" s="422"/>
      <c r="ACX884" s="422"/>
      <c r="ACY884" s="422"/>
      <c r="ACZ884" s="422"/>
      <c r="ADA884" s="422"/>
      <c r="ADB884" s="422"/>
      <c r="ADC884" s="422"/>
      <c r="ADD884" s="422"/>
      <c r="ADE884" s="422"/>
      <c r="ADF884" s="422"/>
      <c r="ADG884" s="422"/>
      <c r="ADH884" s="422"/>
      <c r="ADI884" s="422"/>
      <c r="ADJ884" s="422"/>
      <c r="ADK884" s="422"/>
      <c r="ADL884" s="422"/>
      <c r="ADM884" s="422"/>
      <c r="ADN884" s="422"/>
      <c r="ADO884" s="422"/>
      <c r="ADP884" s="422"/>
      <c r="ADQ884" s="422"/>
      <c r="ADR884" s="422"/>
      <c r="ADS884" s="422"/>
      <c r="ADT884" s="422"/>
      <c r="ADU884" s="422"/>
      <c r="ADV884" s="422"/>
      <c r="ADW884" s="422"/>
      <c r="ADX884" s="422"/>
      <c r="ADY884" s="422"/>
      <c r="ADZ884" s="422"/>
      <c r="AEA884" s="422"/>
      <c r="AEB884" s="422"/>
      <c r="AEC884" s="422"/>
      <c r="AED884" s="422"/>
      <c r="AEE884" s="422"/>
      <c r="AEF884" s="422"/>
      <c r="AEG884" s="422"/>
      <c r="AEH884" s="422"/>
      <c r="AEI884" s="422"/>
      <c r="AEJ884" s="422"/>
      <c r="AEK884" s="422"/>
      <c r="AEL884" s="422"/>
      <c r="AEM884" s="422"/>
      <c r="AEN884" s="422"/>
      <c r="AEO884" s="422"/>
      <c r="AEP884" s="422"/>
      <c r="AEQ884" s="422"/>
      <c r="AER884" s="422"/>
      <c r="AES884" s="422"/>
      <c r="AET884" s="422"/>
      <c r="AEU884" s="422"/>
      <c r="AEV884" s="422"/>
      <c r="AEW884" s="422"/>
      <c r="AEX884" s="422"/>
      <c r="AEY884" s="422"/>
      <c r="AEZ884" s="422"/>
      <c r="AFA884" s="422"/>
      <c r="AFB884" s="422"/>
      <c r="AFC884" s="422"/>
      <c r="AFD884" s="422"/>
      <c r="AFE884" s="422"/>
      <c r="AFF884" s="422"/>
      <c r="AFG884" s="422"/>
      <c r="AFH884" s="422"/>
      <c r="AFI884" s="422"/>
      <c r="AFJ884" s="422"/>
      <c r="AFK884" s="422"/>
      <c r="AFL884" s="422"/>
      <c r="AFM884" s="422"/>
      <c r="AFN884" s="422"/>
      <c r="AFO884" s="422"/>
      <c r="AFP884" s="422"/>
      <c r="AFQ884" s="422"/>
      <c r="AFR884" s="422"/>
      <c r="AFS884" s="422"/>
      <c r="AFT884" s="422"/>
      <c r="AFU884" s="422"/>
      <c r="AFV884" s="422"/>
      <c r="AFW884" s="422"/>
      <c r="AFX884" s="422"/>
      <c r="AFY884" s="422"/>
      <c r="AFZ884" s="422"/>
      <c r="AGA884" s="422"/>
      <c r="AGB884" s="422"/>
      <c r="AGC884" s="422"/>
      <c r="AGD884" s="422"/>
      <c r="AGE884" s="422"/>
      <c r="AGF884" s="422"/>
      <c r="AGG884" s="422"/>
      <c r="AGH884" s="422"/>
      <c r="AGI884" s="422"/>
      <c r="AGJ884" s="422"/>
      <c r="AGK884" s="422"/>
      <c r="AGL884" s="422"/>
      <c r="AGM884" s="422"/>
      <c r="AGN884" s="422"/>
      <c r="AGO884" s="422"/>
      <c r="AGP884" s="422"/>
      <c r="AGQ884" s="422"/>
      <c r="AGR884" s="422"/>
      <c r="AGS884" s="422"/>
      <c r="AGT884" s="422"/>
      <c r="AGU884" s="422"/>
      <c r="AGV884" s="422"/>
      <c r="AGW884" s="422"/>
      <c r="AGX884" s="422"/>
      <c r="AGY884" s="422"/>
      <c r="AGZ884" s="422"/>
      <c r="AHA884" s="422"/>
      <c r="AHB884" s="422"/>
      <c r="AHC884" s="422"/>
      <c r="AHD884" s="422"/>
      <c r="AHE884" s="422"/>
      <c r="AHF884" s="422"/>
      <c r="AHG884" s="422"/>
      <c r="AHH884" s="422"/>
      <c r="AHI884" s="422"/>
      <c r="AHJ884" s="422"/>
      <c r="AHK884" s="422"/>
      <c r="AHL884" s="422"/>
      <c r="AHM884" s="422"/>
      <c r="AHN884" s="422"/>
      <c r="AHO884" s="422"/>
      <c r="AHP884" s="422"/>
      <c r="AHQ884" s="422"/>
      <c r="AHR884" s="422"/>
      <c r="AHS884" s="422"/>
      <c r="AHT884" s="422"/>
      <c r="AHU884" s="422"/>
      <c r="AHV884" s="422"/>
      <c r="AHW884" s="422"/>
      <c r="AHX884" s="422"/>
      <c r="AHY884" s="422"/>
      <c r="AHZ884" s="422"/>
      <c r="AIA884" s="422"/>
      <c r="AIB884" s="422"/>
      <c r="AIC884" s="422"/>
      <c r="AID884" s="422"/>
      <c r="AIE884" s="422"/>
      <c r="AIF884" s="422"/>
      <c r="AIG884" s="422"/>
      <c r="AIH884" s="422"/>
      <c r="AII884" s="422"/>
      <c r="AIJ884" s="422"/>
      <c r="AIK884" s="422"/>
      <c r="AIL884" s="422"/>
      <c r="AIM884" s="422"/>
      <c r="AIN884" s="422"/>
      <c r="AIO884" s="422"/>
      <c r="AIP884" s="422"/>
      <c r="AIQ884" s="422"/>
      <c r="AIR884" s="422"/>
      <c r="AIS884" s="422"/>
      <c r="AIT884" s="422"/>
      <c r="AIU884" s="422"/>
      <c r="AIV884" s="422"/>
      <c r="AIW884" s="422"/>
      <c r="AIX884" s="422"/>
      <c r="AIY884" s="422"/>
      <c r="AIZ884" s="422"/>
      <c r="AJA884" s="422"/>
      <c r="AJB884" s="422"/>
      <c r="AJC884" s="422"/>
      <c r="AJD884" s="422"/>
      <c r="AJE884" s="422"/>
      <c r="AJF884" s="422"/>
      <c r="AJG884" s="422"/>
      <c r="AJH884" s="422"/>
      <c r="AJI884" s="422"/>
      <c r="AJJ884" s="422"/>
      <c r="AJK884" s="422"/>
      <c r="AJL884" s="422"/>
      <c r="AJM884" s="422"/>
      <c r="AJN884" s="422"/>
      <c r="AJO884" s="422"/>
      <c r="AJP884" s="422"/>
      <c r="AJQ884" s="422"/>
      <c r="AJR884" s="422"/>
      <c r="AJS884" s="422"/>
      <c r="AJT884" s="422"/>
      <c r="AJU884" s="422"/>
      <c r="AJV884" s="422"/>
      <c r="AJW884" s="422"/>
      <c r="AJX884" s="422"/>
      <c r="AJY884" s="422"/>
      <c r="AJZ884" s="422"/>
      <c r="AKA884" s="422"/>
      <c r="AKB884" s="422"/>
      <c r="AKC884" s="422"/>
      <c r="AKD884" s="422"/>
      <c r="AKE884" s="422"/>
      <c r="AKF884" s="422"/>
      <c r="AKG884" s="422"/>
      <c r="AKH884" s="422"/>
      <c r="AKI884" s="422"/>
      <c r="AKJ884" s="422"/>
      <c r="AKK884" s="422"/>
      <c r="AKL884" s="422"/>
      <c r="AKM884" s="422"/>
      <c r="AKN884" s="422"/>
      <c r="AKO884" s="422"/>
      <c r="AKP884" s="422"/>
      <c r="AKQ884" s="422"/>
      <c r="AKR884" s="422"/>
      <c r="AKS884" s="422"/>
      <c r="AKT884" s="422"/>
      <c r="AKU884" s="422"/>
      <c r="AKV884" s="422"/>
      <c r="AKW884" s="422"/>
      <c r="AKX884" s="422"/>
      <c r="AKY884" s="422"/>
      <c r="AKZ884" s="422"/>
      <c r="ALA884" s="422"/>
      <c r="ALB884" s="422"/>
      <c r="ALC884" s="422"/>
      <c r="ALD884" s="422"/>
      <c r="ALE884" s="422"/>
      <c r="ALF884" s="422"/>
      <c r="ALG884" s="422"/>
      <c r="ALH884" s="422"/>
      <c r="ALI884" s="422"/>
      <c r="ALJ884" s="422"/>
      <c r="ALK884" s="422"/>
      <c r="ALL884" s="422"/>
      <c r="ALM884" s="422"/>
      <c r="ALN884" s="422"/>
      <c r="ALO884" s="422"/>
      <c r="ALP884" s="422"/>
      <c r="ALQ884" s="422"/>
      <c r="ALR884" s="422"/>
      <c r="ALS884" s="422"/>
      <c r="ALT884" s="422"/>
      <c r="ALU884" s="422"/>
      <c r="ALV884" s="422"/>
      <c r="ALW884" s="422"/>
      <c r="ALX884" s="422"/>
      <c r="ALY884" s="422"/>
      <c r="ALZ884" s="422"/>
      <c r="AMA884" s="422"/>
      <c r="AMB884" s="422"/>
      <c r="AMC884" s="422"/>
      <c r="AMD884" s="422"/>
      <c r="AME884" s="422"/>
      <c r="AMF884" s="422"/>
      <c r="AMG884" s="422"/>
      <c r="AMH884" s="422"/>
      <c r="AMI884" s="422"/>
      <c r="AMJ884" s="422"/>
      <c r="AMK884" s="422"/>
      <c r="AML884" s="422"/>
      <c r="AMM884" s="422"/>
      <c r="AMN884" s="422"/>
      <c r="AMO884" s="422"/>
      <c r="AMP884" s="422"/>
      <c r="AMQ884" s="422"/>
      <c r="AMR884" s="422"/>
      <c r="AMS884" s="422"/>
      <c r="AMT884" s="422"/>
      <c r="AMU884" s="422"/>
      <c r="AMV884" s="422"/>
      <c r="AMW884" s="422"/>
      <c r="AMX884" s="422"/>
    </row>
    <row r="885" spans="1:1038" s="398" customFormat="1" ht="18" customHeight="1">
      <c r="A885" s="548"/>
      <c r="B885" s="543"/>
      <c r="C885" s="226"/>
      <c r="D885" s="225"/>
      <c r="E885" s="422">
        <v>104</v>
      </c>
      <c r="F885" s="422">
        <v>2</v>
      </c>
      <c r="G885" s="526" t="str">
        <f t="shared" ref="G885" si="655">E885&amp;"-"&amp;F885</f>
        <v>104-2</v>
      </c>
      <c r="H885" s="226">
        <v>17</v>
      </c>
      <c r="I885" s="226">
        <v>17.5</v>
      </c>
      <c r="J885" s="544">
        <f t="shared" si="650"/>
        <v>0</v>
      </c>
      <c r="K885" s="545"/>
      <c r="L885" s="171">
        <f>(VLOOKUP($G885,Depth_Lookup!$A$3:$J$410,10,FALSE))+(H885/100)</f>
        <v>273.8</v>
      </c>
      <c r="M885" s="171">
        <f>(VLOOKUP($G885,Depth_Lookup!$A$3:$J$410,10,FALSE))+(I885/100)</f>
        <v>273.80500000000001</v>
      </c>
      <c r="N885" s="232"/>
      <c r="O885" s="226"/>
      <c r="P885" s="226"/>
      <c r="Q885" s="226"/>
      <c r="R885" s="391" t="s">
        <v>2061</v>
      </c>
      <c r="S885" s="226"/>
      <c r="T885" s="226"/>
      <c r="U885" s="226"/>
      <c r="V885" s="226"/>
      <c r="W885" s="226"/>
      <c r="X885" s="392"/>
      <c r="Y885" s="226"/>
      <c r="Z885" s="226"/>
      <c r="AA885" s="226"/>
      <c r="AB885" s="226"/>
      <c r="AC885" s="226"/>
      <c r="AD885" s="226"/>
      <c r="AE885" s="393"/>
      <c r="AF885" s="391"/>
      <c r="AG885" s="394"/>
      <c r="AH885" s="226"/>
      <c r="AI885" s="257"/>
      <c r="AJ885" s="226"/>
      <c r="AK885" s="226"/>
      <c r="AL885" s="226"/>
      <c r="AM885" s="226"/>
      <c r="AN885" s="226"/>
      <c r="AO885" s="257"/>
      <c r="AP885" s="226"/>
      <c r="AQ885" s="226"/>
      <c r="AR885" s="226"/>
      <c r="AS885" s="226"/>
      <c r="AT885" s="226"/>
      <c r="AU885" s="257"/>
      <c r="AV885" s="226"/>
      <c r="AW885" s="226"/>
      <c r="AX885" s="226"/>
      <c r="AY885" s="226"/>
      <c r="AZ885" s="226"/>
      <c r="BA885" s="257"/>
      <c r="BB885" s="226"/>
      <c r="BC885" s="226"/>
      <c r="BD885" s="226"/>
      <c r="BE885" s="226"/>
      <c r="BF885" s="226"/>
      <c r="BG885" s="257"/>
      <c r="BH885" s="226"/>
      <c r="BI885" s="226"/>
      <c r="BJ885" s="226"/>
      <c r="BK885" s="226"/>
      <c r="BL885" s="226"/>
      <c r="BM885" s="257"/>
      <c r="BN885" s="226"/>
      <c r="BO885" s="226"/>
      <c r="BP885" s="226"/>
      <c r="BQ885" s="226"/>
      <c r="BR885" s="226"/>
      <c r="BS885" s="226"/>
      <c r="BT885" s="226"/>
      <c r="BU885" s="226"/>
      <c r="BV885" s="226"/>
      <c r="BW885" s="226"/>
      <c r="BX885" s="226"/>
      <c r="BY885" s="257"/>
      <c r="BZ885" s="226"/>
      <c r="CA885" s="226"/>
      <c r="CB885" s="226"/>
      <c r="CC885" s="226"/>
      <c r="CD885" s="226"/>
      <c r="CE885" s="226"/>
      <c r="CF885" s="399"/>
      <c r="CG885" s="259"/>
      <c r="CH885" s="150"/>
      <c r="CI885" s="150"/>
      <c r="CJ885" s="150"/>
      <c r="CK885" s="158"/>
      <c r="CL885" s="395"/>
      <c r="CM885" s="395"/>
      <c r="CN885" s="395"/>
      <c r="CO885" s="395"/>
      <c r="CP885" s="395"/>
      <c r="CQ885" s="395"/>
      <c r="CR885" s="395"/>
      <c r="CS885" s="395"/>
      <c r="CT885" s="395"/>
      <c r="CU885" s="395"/>
      <c r="CV885" s="395"/>
      <c r="CW885" s="395"/>
      <c r="CX885" s="395"/>
      <c r="CY885" s="395"/>
      <c r="CZ885" s="395"/>
      <c r="DA885" s="395"/>
      <c r="DB885" s="395"/>
      <c r="DC885" s="257"/>
      <c r="DD885" s="395"/>
      <c r="DE885" s="395"/>
      <c r="DF885" s="395"/>
      <c r="DG885" s="395"/>
      <c r="DH885" s="395"/>
      <c r="DI885" s="395"/>
      <c r="DJ885" s="395"/>
      <c r="DK885" s="396"/>
      <c r="DL885" s="259"/>
      <c r="DM885" s="395"/>
      <c r="DN885" s="395"/>
      <c r="DO885" s="397"/>
      <c r="DQ885" s="259"/>
      <c r="DR885" s="397"/>
      <c r="DS885" s="259"/>
      <c r="DT885" s="263"/>
      <c r="DU885" s="256"/>
      <c r="DV885" s="256"/>
      <c r="DW885" s="400"/>
      <c r="DX885" s="155"/>
      <c r="DY885" s="155"/>
      <c r="DZ885" s="546"/>
      <c r="EA885" s="104"/>
      <c r="EB885" s="256"/>
      <c r="EC885" s="104"/>
      <c r="ED885" s="229" t="s">
        <v>2517</v>
      </c>
      <c r="EE885" s="401"/>
      <c r="EF885" s="402"/>
      <c r="EG885" s="401"/>
      <c r="EH885" s="403"/>
      <c r="EI885" s="404"/>
      <c r="EJ885" s="405"/>
      <c r="EK885" s="406"/>
      <c r="EL885" s="401"/>
      <c r="EM885" s="403"/>
      <c r="EN885" s="403" t="s">
        <v>1448</v>
      </c>
      <c r="EO885" s="407">
        <v>0.3</v>
      </c>
      <c r="EP885" s="407" t="s">
        <v>2054</v>
      </c>
      <c r="EQ885" s="407"/>
      <c r="ER885" s="407"/>
      <c r="ES885" s="407"/>
      <c r="ET885" s="407"/>
      <c r="EU885" s="407"/>
      <c r="EV885" s="408">
        <v>3</v>
      </c>
      <c r="EW885" s="408">
        <v>270</v>
      </c>
      <c r="EX885" s="408">
        <v>37</v>
      </c>
      <c r="EY885" s="408">
        <v>0</v>
      </c>
      <c r="EZ885" s="192">
        <f t="shared" si="574"/>
        <v>176.02162938169539</v>
      </c>
      <c r="FA885" s="192">
        <f t="shared" si="575"/>
        <v>176.02162938169539</v>
      </c>
      <c r="FB885" s="192">
        <f t="shared" si="576"/>
        <v>52.933539623128631</v>
      </c>
      <c r="FC885" s="192">
        <f t="shared" si="577"/>
        <v>266.02162938169539</v>
      </c>
      <c r="FD885" s="192">
        <f t="shared" si="578"/>
        <v>37.066460376871369</v>
      </c>
      <c r="FE885" s="193">
        <f t="shared" si="579"/>
        <v>356.02162938169539</v>
      </c>
      <c r="FF885" s="194">
        <f t="shared" si="580"/>
        <v>37.066460376871369</v>
      </c>
      <c r="FG885" s="401"/>
      <c r="FH885" s="403"/>
      <c r="FI885" s="778">
        <f t="shared" si="582"/>
        <v>0.3</v>
      </c>
      <c r="FJ885" s="779">
        <f t="shared" si="583"/>
        <v>37.066460376871369</v>
      </c>
      <c r="FK885" s="779">
        <f t="shared" si="584"/>
        <v>52.933539623128631</v>
      </c>
      <c r="FL885" s="780">
        <f t="shared" si="585"/>
        <v>0.92386455115847299</v>
      </c>
      <c r="FM885" s="169">
        <f t="shared" si="586"/>
        <v>0.79793689614645069</v>
      </c>
      <c r="FN885" s="783">
        <f t="shared" si="587"/>
        <v>0.2393810688439352</v>
      </c>
      <c r="FO885" s="226"/>
      <c r="FP885" s="226"/>
      <c r="FQ885" s="226"/>
      <c r="FR885" s="226"/>
      <c r="FS885" s="226"/>
      <c r="FT885" s="226"/>
      <c r="FU885" s="226"/>
      <c r="FV885" s="226"/>
      <c r="FW885" s="226"/>
      <c r="FX885" s="226"/>
      <c r="FY885" s="226"/>
      <c r="FZ885" s="226"/>
      <c r="GA885" s="226"/>
      <c r="GB885" s="226"/>
      <c r="GC885" s="226"/>
      <c r="GD885" s="226"/>
      <c r="GE885" s="226"/>
      <c r="GF885" s="226"/>
      <c r="GG885" s="226"/>
      <c r="GH885" s="226"/>
      <c r="GI885" s="226"/>
      <c r="GJ885" s="226"/>
      <c r="GK885" s="226"/>
      <c r="GL885" s="226"/>
      <c r="GM885" s="226"/>
      <c r="GN885" s="226"/>
      <c r="GO885" s="226"/>
      <c r="GP885" s="226"/>
      <c r="GQ885" s="226"/>
      <c r="GR885" s="226"/>
      <c r="GS885" s="226"/>
      <c r="GT885" s="226"/>
      <c r="GU885" s="226"/>
      <c r="GV885" s="226"/>
      <c r="GW885" s="226"/>
      <c r="GX885" s="226"/>
      <c r="GY885" s="226"/>
      <c r="GZ885" s="226"/>
      <c r="HA885" s="226"/>
      <c r="HB885" s="226"/>
      <c r="HC885" s="226"/>
      <c r="HD885" s="226"/>
      <c r="HE885" s="226"/>
      <c r="HF885" s="226"/>
      <c r="HG885" s="226"/>
      <c r="HH885" s="226"/>
      <c r="HI885" s="226"/>
      <c r="HJ885" s="226"/>
      <c r="HK885" s="226"/>
      <c r="HL885" s="226"/>
      <c r="HM885" s="226"/>
      <c r="HN885" s="226"/>
      <c r="HO885" s="226"/>
      <c r="HP885" s="226"/>
      <c r="HQ885" s="226"/>
      <c r="HR885" s="226"/>
      <c r="HS885" s="226"/>
      <c r="HT885" s="226"/>
      <c r="HU885" s="226"/>
      <c r="HV885" s="226"/>
      <c r="HW885" s="226"/>
      <c r="HX885" s="226"/>
      <c r="HY885" s="226"/>
      <c r="HZ885" s="226"/>
      <c r="IA885" s="226"/>
      <c r="IB885" s="226"/>
      <c r="IC885" s="226"/>
      <c r="ID885" s="226"/>
      <c r="IE885" s="226"/>
      <c r="IF885" s="226"/>
      <c r="IG885" s="226"/>
      <c r="IH885" s="226"/>
      <c r="II885" s="226"/>
      <c r="IJ885" s="226"/>
      <c r="IK885" s="226"/>
      <c r="IL885" s="226"/>
      <c r="IM885" s="226"/>
      <c r="IN885" s="226"/>
      <c r="IO885" s="226"/>
      <c r="IP885" s="226"/>
      <c r="IQ885" s="226"/>
      <c r="IR885" s="226"/>
      <c r="IS885" s="226"/>
      <c r="IT885" s="226"/>
      <c r="IU885" s="226"/>
      <c r="IV885" s="226"/>
      <c r="IW885" s="226"/>
      <c r="IX885" s="226"/>
      <c r="IY885" s="226"/>
      <c r="IZ885" s="226"/>
      <c r="JA885" s="226"/>
      <c r="JB885" s="226"/>
      <c r="JC885" s="226"/>
      <c r="JD885" s="226"/>
      <c r="JE885" s="226"/>
      <c r="JF885" s="226"/>
      <c r="JG885" s="226"/>
      <c r="JH885" s="226"/>
      <c r="JI885" s="226"/>
      <c r="JJ885" s="226"/>
      <c r="JK885" s="226"/>
      <c r="JL885" s="226"/>
      <c r="JM885" s="226"/>
      <c r="JN885" s="226"/>
      <c r="JO885" s="226"/>
      <c r="JP885" s="226"/>
      <c r="JQ885" s="226"/>
      <c r="JR885" s="226"/>
      <c r="JS885" s="226"/>
      <c r="JT885" s="226"/>
      <c r="JU885" s="226"/>
      <c r="JV885" s="226"/>
      <c r="JW885" s="226"/>
      <c r="JX885" s="226"/>
      <c r="JY885" s="226"/>
      <c r="JZ885" s="226"/>
      <c r="KA885" s="226"/>
      <c r="KB885" s="226"/>
      <c r="KC885" s="226"/>
      <c r="KD885" s="226"/>
      <c r="KE885" s="226"/>
      <c r="KF885" s="226"/>
      <c r="KG885" s="226"/>
      <c r="KH885" s="226"/>
      <c r="KI885" s="226"/>
      <c r="KJ885" s="226"/>
      <c r="KK885" s="226"/>
      <c r="KL885" s="226"/>
      <c r="KM885" s="226"/>
      <c r="KN885" s="226"/>
      <c r="KO885" s="226"/>
      <c r="KP885" s="226"/>
      <c r="KQ885" s="226"/>
      <c r="KR885" s="226"/>
      <c r="KS885" s="226"/>
      <c r="KT885" s="226"/>
      <c r="KU885" s="226"/>
      <c r="KV885" s="226"/>
      <c r="KW885" s="226"/>
      <c r="KX885" s="226"/>
      <c r="KY885" s="226"/>
      <c r="KZ885" s="226"/>
      <c r="LA885" s="226"/>
      <c r="LB885" s="226"/>
      <c r="LC885" s="226"/>
      <c r="LD885" s="226"/>
      <c r="LE885" s="226"/>
      <c r="LF885" s="226"/>
      <c r="LG885" s="226"/>
      <c r="LH885" s="226"/>
      <c r="LI885" s="226"/>
      <c r="LJ885" s="226"/>
      <c r="LK885" s="226"/>
      <c r="LL885" s="226"/>
      <c r="LM885" s="226"/>
      <c r="LN885" s="226"/>
      <c r="LO885" s="226"/>
      <c r="LP885" s="226"/>
      <c r="LQ885" s="226"/>
      <c r="LR885" s="226"/>
      <c r="LS885" s="226"/>
      <c r="LT885" s="226"/>
      <c r="LU885" s="226"/>
      <c r="LV885" s="226"/>
      <c r="LW885" s="226"/>
      <c r="LX885" s="226"/>
      <c r="LY885" s="226"/>
      <c r="LZ885" s="226"/>
      <c r="MA885" s="226"/>
      <c r="MB885" s="226"/>
      <c r="MC885" s="226"/>
      <c r="MD885" s="226"/>
      <c r="ME885" s="226"/>
      <c r="MF885" s="226"/>
      <c r="MG885" s="226"/>
      <c r="MH885" s="226"/>
      <c r="MI885" s="226"/>
      <c r="MJ885" s="226"/>
      <c r="MK885" s="226"/>
      <c r="ML885" s="226"/>
      <c r="MM885" s="226"/>
      <c r="MN885" s="226"/>
      <c r="MO885" s="226"/>
      <c r="MP885" s="226"/>
      <c r="MQ885" s="226"/>
      <c r="MR885" s="226"/>
      <c r="MS885" s="226"/>
      <c r="MT885" s="226"/>
      <c r="MU885" s="226"/>
      <c r="MV885" s="226"/>
      <c r="MW885" s="226"/>
      <c r="MX885" s="226"/>
      <c r="MY885" s="226"/>
      <c r="MZ885" s="226"/>
      <c r="NA885" s="226"/>
      <c r="NB885" s="226"/>
      <c r="NC885" s="226"/>
      <c r="ND885" s="226"/>
      <c r="NE885" s="226"/>
      <c r="NF885" s="226"/>
      <c r="NG885" s="226"/>
      <c r="NH885" s="226"/>
      <c r="NI885" s="226"/>
      <c r="NJ885" s="226"/>
      <c r="NK885" s="226"/>
      <c r="NL885" s="226"/>
      <c r="NM885" s="226"/>
      <c r="NN885" s="226"/>
      <c r="NO885" s="226"/>
      <c r="NP885" s="226"/>
      <c r="NQ885" s="226"/>
      <c r="NR885" s="226"/>
      <c r="NS885" s="226"/>
      <c r="NT885" s="226"/>
      <c r="NU885" s="226"/>
      <c r="NV885" s="226"/>
      <c r="NW885" s="226"/>
      <c r="NX885" s="226"/>
      <c r="NY885" s="226"/>
      <c r="NZ885" s="226"/>
      <c r="OA885" s="226"/>
      <c r="OB885" s="226"/>
      <c r="OC885" s="226"/>
      <c r="OD885" s="226"/>
      <c r="OE885" s="226"/>
      <c r="OF885" s="226"/>
      <c r="OG885" s="226"/>
      <c r="OH885" s="226"/>
      <c r="OI885" s="226"/>
      <c r="OJ885" s="226"/>
      <c r="OK885" s="226"/>
      <c r="OL885" s="226"/>
      <c r="OM885" s="226"/>
      <c r="ON885" s="226"/>
      <c r="OO885" s="226"/>
      <c r="OP885" s="226"/>
      <c r="OQ885" s="226"/>
      <c r="OR885" s="226"/>
      <c r="OS885" s="226"/>
      <c r="OT885" s="226"/>
      <c r="OU885" s="226"/>
      <c r="OV885" s="226"/>
      <c r="OW885" s="226"/>
      <c r="OX885" s="226"/>
      <c r="OY885" s="226"/>
      <c r="OZ885" s="226"/>
      <c r="PA885" s="226"/>
      <c r="PB885" s="226"/>
      <c r="PC885" s="226"/>
      <c r="PD885" s="226"/>
      <c r="PE885" s="226"/>
      <c r="PF885" s="226"/>
      <c r="PG885" s="226"/>
      <c r="PH885" s="226"/>
      <c r="PI885" s="226"/>
      <c r="PJ885" s="226"/>
      <c r="PK885" s="226"/>
      <c r="PL885" s="226"/>
      <c r="PM885" s="226"/>
      <c r="PN885" s="226"/>
      <c r="PO885" s="226"/>
      <c r="PP885" s="226"/>
      <c r="PQ885" s="226"/>
      <c r="PR885" s="226"/>
      <c r="PS885" s="226"/>
      <c r="PT885" s="226"/>
      <c r="PU885" s="226"/>
      <c r="PV885" s="226"/>
      <c r="PW885" s="226"/>
      <c r="PX885" s="226"/>
      <c r="PY885" s="226"/>
      <c r="PZ885" s="226"/>
      <c r="QA885" s="226"/>
      <c r="QB885" s="226"/>
      <c r="QC885" s="226"/>
      <c r="QD885" s="226"/>
      <c r="QE885" s="226"/>
      <c r="QF885" s="226"/>
      <c r="QG885" s="226"/>
      <c r="QH885" s="226"/>
      <c r="QI885" s="226"/>
      <c r="QJ885" s="226"/>
      <c r="QK885" s="226"/>
      <c r="QL885" s="226"/>
      <c r="QM885" s="226"/>
      <c r="QN885" s="226"/>
      <c r="QO885" s="226"/>
      <c r="QP885" s="226"/>
      <c r="QQ885" s="226"/>
      <c r="QR885" s="226"/>
      <c r="QS885" s="226"/>
      <c r="QT885" s="226"/>
      <c r="QU885" s="226"/>
      <c r="QV885" s="226"/>
      <c r="QW885" s="226"/>
      <c r="QX885" s="226"/>
      <c r="QY885" s="226"/>
      <c r="QZ885" s="226"/>
      <c r="RA885" s="226"/>
      <c r="RB885" s="226"/>
      <c r="RC885" s="226"/>
      <c r="RD885" s="226"/>
      <c r="RE885" s="226"/>
      <c r="RF885" s="226"/>
      <c r="RG885" s="226"/>
      <c r="RH885" s="226"/>
      <c r="RI885" s="226"/>
      <c r="RJ885" s="226"/>
      <c r="RK885" s="226"/>
      <c r="RL885" s="226"/>
      <c r="RM885" s="226"/>
      <c r="RN885" s="226"/>
      <c r="RO885" s="226"/>
      <c r="RP885" s="226"/>
      <c r="RQ885" s="226"/>
      <c r="RR885" s="226"/>
      <c r="RS885" s="226"/>
      <c r="RT885" s="226"/>
      <c r="RU885" s="226"/>
      <c r="RV885" s="226"/>
      <c r="RW885" s="226"/>
      <c r="RX885" s="226"/>
      <c r="RY885" s="226"/>
      <c r="RZ885" s="226"/>
      <c r="SA885" s="226"/>
      <c r="SB885" s="226"/>
      <c r="SC885" s="226"/>
      <c r="SD885" s="226"/>
      <c r="SE885" s="226"/>
      <c r="SF885" s="226"/>
      <c r="SG885" s="226"/>
      <c r="SH885" s="226"/>
      <c r="SI885" s="226"/>
      <c r="SJ885" s="226"/>
      <c r="SK885" s="226"/>
      <c r="SL885" s="226"/>
      <c r="SM885" s="226"/>
      <c r="SN885" s="226"/>
      <c r="SO885" s="226"/>
      <c r="SP885" s="226"/>
      <c r="SQ885" s="226"/>
      <c r="SR885" s="226"/>
      <c r="SS885" s="226"/>
      <c r="ST885" s="226"/>
      <c r="SU885" s="226"/>
      <c r="SV885" s="226"/>
      <c r="SW885" s="226"/>
      <c r="SX885" s="226"/>
      <c r="SY885" s="226"/>
      <c r="SZ885" s="226"/>
      <c r="TA885" s="226"/>
      <c r="TB885" s="226"/>
      <c r="TC885" s="226"/>
      <c r="TD885" s="226"/>
      <c r="TE885" s="226"/>
      <c r="TF885" s="226"/>
      <c r="TG885" s="226"/>
      <c r="TH885" s="226"/>
      <c r="TI885" s="226"/>
      <c r="TJ885" s="226"/>
      <c r="TK885" s="226"/>
      <c r="TL885" s="226"/>
      <c r="TM885" s="226"/>
      <c r="TN885" s="226"/>
      <c r="TO885" s="226"/>
      <c r="TP885" s="226"/>
      <c r="TQ885" s="226"/>
      <c r="TR885" s="226"/>
      <c r="TS885" s="226"/>
      <c r="TT885" s="226"/>
      <c r="TU885" s="226"/>
      <c r="TV885" s="226"/>
      <c r="TW885" s="226"/>
      <c r="TX885" s="226"/>
      <c r="TY885" s="226"/>
      <c r="TZ885" s="226"/>
      <c r="UA885" s="226"/>
      <c r="UB885" s="226"/>
      <c r="UC885" s="226"/>
      <c r="UD885" s="226"/>
      <c r="UE885" s="226"/>
      <c r="UF885" s="226"/>
      <c r="UG885" s="226"/>
      <c r="UH885" s="226"/>
      <c r="UI885" s="226"/>
      <c r="UJ885" s="226"/>
      <c r="UK885" s="226"/>
      <c r="UL885" s="226"/>
      <c r="UM885" s="226"/>
      <c r="UN885" s="226"/>
      <c r="UO885" s="226"/>
      <c r="UP885" s="226"/>
      <c r="UQ885" s="226"/>
      <c r="UR885" s="226"/>
      <c r="US885" s="226"/>
      <c r="UT885" s="226"/>
      <c r="UU885" s="226"/>
      <c r="UV885" s="226"/>
      <c r="UW885" s="226"/>
      <c r="UX885" s="226"/>
      <c r="UY885" s="226"/>
      <c r="UZ885" s="226"/>
      <c r="VA885" s="226"/>
      <c r="VB885" s="226"/>
      <c r="VC885" s="226"/>
      <c r="VD885" s="226"/>
      <c r="VE885" s="226"/>
      <c r="VF885" s="226"/>
      <c r="VG885" s="226"/>
      <c r="VH885" s="226"/>
      <c r="VI885" s="226"/>
      <c r="VJ885" s="226"/>
      <c r="VK885" s="226"/>
      <c r="VL885" s="226"/>
      <c r="VM885" s="226"/>
      <c r="VN885" s="226"/>
      <c r="VO885" s="226"/>
      <c r="VP885" s="226"/>
      <c r="VQ885" s="226"/>
      <c r="VR885" s="226"/>
      <c r="VS885" s="226"/>
      <c r="VT885" s="226"/>
      <c r="VU885" s="226"/>
      <c r="VV885" s="226"/>
      <c r="VW885" s="226"/>
      <c r="VX885" s="226"/>
      <c r="VY885" s="226"/>
      <c r="VZ885" s="226"/>
      <c r="WA885" s="226"/>
      <c r="WB885" s="226"/>
      <c r="WC885" s="226"/>
      <c r="WD885" s="226"/>
      <c r="WE885" s="226"/>
      <c r="WF885" s="226"/>
      <c r="WG885" s="226"/>
      <c r="WH885" s="226"/>
      <c r="WI885" s="226"/>
      <c r="WJ885" s="226"/>
      <c r="WK885" s="226"/>
      <c r="WL885" s="226"/>
      <c r="WM885" s="226"/>
      <c r="WN885" s="226"/>
      <c r="WO885" s="226"/>
      <c r="WP885" s="226"/>
      <c r="WQ885" s="226"/>
      <c r="WR885" s="226"/>
      <c r="WS885" s="226"/>
      <c r="WT885" s="226"/>
      <c r="WU885" s="226"/>
      <c r="WV885" s="226"/>
      <c r="WW885" s="226"/>
      <c r="WX885" s="226"/>
      <c r="WY885" s="226"/>
      <c r="WZ885" s="226"/>
      <c r="XA885" s="226"/>
      <c r="XB885" s="226"/>
      <c r="XC885" s="226"/>
      <c r="XD885" s="226"/>
      <c r="XE885" s="226"/>
      <c r="XF885" s="226"/>
      <c r="XG885" s="226"/>
      <c r="XH885" s="226"/>
      <c r="XI885" s="226"/>
      <c r="XJ885" s="226"/>
      <c r="XK885" s="226"/>
      <c r="XL885" s="226"/>
      <c r="XM885" s="226"/>
      <c r="XN885" s="226"/>
      <c r="XO885" s="226"/>
      <c r="XP885" s="226"/>
      <c r="XQ885" s="226"/>
      <c r="XR885" s="226"/>
      <c r="XS885" s="226"/>
      <c r="XT885" s="226"/>
      <c r="XU885" s="226"/>
      <c r="XV885" s="226"/>
      <c r="XW885" s="226"/>
      <c r="XX885" s="226"/>
      <c r="XY885" s="226"/>
      <c r="XZ885" s="226"/>
      <c r="YA885" s="226"/>
      <c r="YB885" s="226"/>
      <c r="YC885" s="226"/>
      <c r="YD885" s="226"/>
      <c r="YE885" s="226"/>
      <c r="YF885" s="226"/>
      <c r="YG885" s="226"/>
      <c r="YH885" s="226"/>
      <c r="YI885" s="226"/>
      <c r="YJ885" s="226"/>
      <c r="YK885" s="226"/>
      <c r="YL885" s="226"/>
      <c r="YM885" s="226"/>
      <c r="YN885" s="226"/>
      <c r="YO885" s="226"/>
      <c r="YP885" s="226"/>
      <c r="YQ885" s="226"/>
      <c r="YR885" s="226"/>
      <c r="YS885" s="226"/>
      <c r="YT885" s="226"/>
      <c r="YU885" s="226"/>
      <c r="YV885" s="226"/>
      <c r="YW885" s="226"/>
      <c r="YX885" s="226"/>
      <c r="YY885" s="226"/>
      <c r="YZ885" s="226"/>
      <c r="ZA885" s="226"/>
      <c r="ZB885" s="226"/>
      <c r="ZC885" s="226"/>
      <c r="ZD885" s="226"/>
      <c r="ZE885" s="226"/>
      <c r="ZF885" s="226"/>
      <c r="ZG885" s="226"/>
      <c r="ZH885" s="226"/>
      <c r="ZI885" s="226"/>
      <c r="ZJ885" s="226"/>
      <c r="ZK885" s="226"/>
      <c r="ZL885" s="226"/>
      <c r="ZM885" s="226"/>
      <c r="ZN885" s="226"/>
      <c r="ZO885" s="226"/>
      <c r="ZP885" s="226"/>
      <c r="ZQ885" s="226"/>
      <c r="ZR885" s="226"/>
      <c r="ZS885" s="226"/>
      <c r="ZT885" s="226"/>
      <c r="ZU885" s="226"/>
      <c r="ZV885" s="226"/>
      <c r="ZW885" s="226"/>
      <c r="ZX885" s="226"/>
      <c r="ZY885" s="226"/>
      <c r="ZZ885" s="226"/>
      <c r="AAA885" s="226"/>
      <c r="AAB885" s="226"/>
      <c r="AAC885" s="226"/>
      <c r="AAD885" s="226"/>
      <c r="AAE885" s="226"/>
      <c r="AAF885" s="226"/>
      <c r="AAG885" s="226"/>
      <c r="AAH885" s="226"/>
      <c r="AAI885" s="226"/>
      <c r="AAJ885" s="226"/>
      <c r="AAK885" s="226"/>
      <c r="AAL885" s="226"/>
      <c r="AAM885" s="226"/>
      <c r="AAN885" s="226"/>
      <c r="AAO885" s="226"/>
      <c r="AAP885" s="226"/>
      <c r="AAQ885" s="226"/>
      <c r="AAR885" s="226"/>
      <c r="AAS885" s="226"/>
      <c r="AAT885" s="226"/>
      <c r="AAU885" s="226"/>
      <c r="AAV885" s="226"/>
      <c r="AAW885" s="226"/>
      <c r="AAX885" s="226"/>
      <c r="AAY885" s="226"/>
      <c r="AAZ885" s="226"/>
      <c r="ABA885" s="226"/>
      <c r="ABB885" s="226"/>
      <c r="ABC885" s="226"/>
      <c r="ABD885" s="226"/>
      <c r="ABE885" s="226"/>
      <c r="ABF885" s="226"/>
      <c r="ABG885" s="226"/>
      <c r="ABH885" s="226"/>
      <c r="ABI885" s="226"/>
      <c r="ABJ885" s="226"/>
      <c r="ABK885" s="226"/>
      <c r="ABL885" s="226"/>
      <c r="ABM885" s="226"/>
      <c r="ABN885" s="226"/>
      <c r="ABO885" s="226"/>
      <c r="ABP885" s="226"/>
      <c r="ABQ885" s="226"/>
      <c r="ABR885" s="226"/>
      <c r="ABS885" s="226"/>
      <c r="ABT885" s="226"/>
      <c r="ABU885" s="226"/>
      <c r="ABV885" s="226"/>
      <c r="ABW885" s="226"/>
      <c r="ABX885" s="226"/>
      <c r="ABY885" s="226"/>
      <c r="ABZ885" s="226"/>
      <c r="ACA885" s="226"/>
      <c r="ACB885" s="226"/>
      <c r="ACC885" s="226"/>
      <c r="ACD885" s="226"/>
      <c r="ACE885" s="226"/>
      <c r="ACF885" s="226"/>
      <c r="ACG885" s="226"/>
      <c r="ACH885" s="226"/>
      <c r="ACI885" s="226"/>
      <c r="ACJ885" s="226"/>
      <c r="ACK885" s="226"/>
      <c r="ACL885" s="226"/>
      <c r="ACM885" s="226"/>
      <c r="ACN885" s="226"/>
      <c r="ACO885" s="226"/>
      <c r="ACP885" s="226"/>
      <c r="ACQ885" s="226"/>
      <c r="ACR885" s="226"/>
      <c r="ACS885" s="226"/>
      <c r="ACT885" s="226"/>
      <c r="ACU885" s="226"/>
      <c r="ACV885" s="226"/>
      <c r="ACW885" s="226"/>
      <c r="ACX885" s="226"/>
      <c r="ACY885" s="226"/>
      <c r="ACZ885" s="226"/>
      <c r="ADA885" s="226"/>
      <c r="ADB885" s="226"/>
      <c r="ADC885" s="226"/>
      <c r="ADD885" s="226"/>
      <c r="ADE885" s="226"/>
      <c r="ADF885" s="226"/>
      <c r="ADG885" s="226"/>
      <c r="ADH885" s="226"/>
      <c r="ADI885" s="226"/>
      <c r="ADJ885" s="226"/>
      <c r="ADK885" s="226"/>
      <c r="ADL885" s="226"/>
      <c r="ADM885" s="226"/>
      <c r="ADN885" s="226"/>
      <c r="ADO885" s="226"/>
      <c r="ADP885" s="226"/>
      <c r="ADQ885" s="226"/>
      <c r="ADR885" s="226"/>
      <c r="ADS885" s="226"/>
      <c r="ADT885" s="226"/>
      <c r="ADU885" s="226"/>
      <c r="ADV885" s="226"/>
      <c r="ADW885" s="226"/>
      <c r="ADX885" s="226"/>
      <c r="ADY885" s="226"/>
      <c r="ADZ885" s="226"/>
      <c r="AEA885" s="226"/>
      <c r="AEB885" s="226"/>
      <c r="AEC885" s="226"/>
      <c r="AED885" s="226"/>
      <c r="AEE885" s="226"/>
      <c r="AEF885" s="226"/>
      <c r="AEG885" s="226"/>
      <c r="AEH885" s="226"/>
      <c r="AEI885" s="226"/>
      <c r="AEJ885" s="226"/>
      <c r="AEK885" s="226"/>
      <c r="AEL885" s="226"/>
      <c r="AEM885" s="226"/>
      <c r="AEN885" s="226"/>
      <c r="AEO885" s="226"/>
      <c r="AEP885" s="226"/>
      <c r="AEQ885" s="226"/>
      <c r="AER885" s="226"/>
      <c r="AES885" s="226"/>
      <c r="AET885" s="226"/>
      <c r="AEU885" s="226"/>
      <c r="AEV885" s="226"/>
      <c r="AEW885" s="226"/>
      <c r="AEX885" s="226"/>
      <c r="AEY885" s="226"/>
      <c r="AEZ885" s="226"/>
      <c r="AFA885" s="226"/>
      <c r="AFB885" s="226"/>
      <c r="AFC885" s="226"/>
      <c r="AFD885" s="226"/>
      <c r="AFE885" s="226"/>
      <c r="AFF885" s="226"/>
      <c r="AFG885" s="226"/>
      <c r="AFH885" s="226"/>
      <c r="AFI885" s="226"/>
      <c r="AFJ885" s="226"/>
      <c r="AFK885" s="226"/>
      <c r="AFL885" s="226"/>
      <c r="AFM885" s="226"/>
      <c r="AFN885" s="226"/>
      <c r="AFO885" s="226"/>
      <c r="AFP885" s="226"/>
      <c r="AFQ885" s="226"/>
      <c r="AFR885" s="226"/>
      <c r="AFS885" s="226"/>
      <c r="AFT885" s="226"/>
      <c r="AFU885" s="226"/>
      <c r="AFV885" s="226"/>
      <c r="AFW885" s="226"/>
      <c r="AFX885" s="226"/>
      <c r="AFY885" s="226"/>
      <c r="AFZ885" s="226"/>
      <c r="AGA885" s="226"/>
      <c r="AGB885" s="226"/>
      <c r="AGC885" s="226"/>
      <c r="AGD885" s="226"/>
      <c r="AGE885" s="226"/>
      <c r="AGF885" s="226"/>
      <c r="AGG885" s="226"/>
      <c r="AGH885" s="226"/>
      <c r="AGI885" s="226"/>
      <c r="AGJ885" s="226"/>
      <c r="AGK885" s="226"/>
      <c r="AGL885" s="226"/>
      <c r="AGM885" s="226"/>
      <c r="AGN885" s="226"/>
      <c r="AGO885" s="226"/>
      <c r="AGP885" s="226"/>
      <c r="AGQ885" s="226"/>
      <c r="AGR885" s="226"/>
      <c r="AGS885" s="226"/>
      <c r="AGT885" s="226"/>
      <c r="AGU885" s="226"/>
      <c r="AGV885" s="226"/>
      <c r="AGW885" s="226"/>
      <c r="AGX885" s="226"/>
      <c r="AGY885" s="226"/>
      <c r="AGZ885" s="226"/>
      <c r="AHA885" s="226"/>
      <c r="AHB885" s="226"/>
      <c r="AHC885" s="226"/>
      <c r="AHD885" s="226"/>
      <c r="AHE885" s="226"/>
      <c r="AHF885" s="226"/>
      <c r="AHG885" s="226"/>
      <c r="AHH885" s="226"/>
      <c r="AHI885" s="226"/>
      <c r="AHJ885" s="226"/>
      <c r="AHK885" s="226"/>
      <c r="AHL885" s="226"/>
      <c r="AHM885" s="226"/>
      <c r="AHN885" s="226"/>
      <c r="AHO885" s="226"/>
      <c r="AHP885" s="226"/>
      <c r="AHQ885" s="226"/>
      <c r="AHR885" s="226"/>
      <c r="AHS885" s="226"/>
      <c r="AHT885" s="226"/>
      <c r="AHU885" s="226"/>
      <c r="AHV885" s="226"/>
      <c r="AHW885" s="226"/>
      <c r="AHX885" s="226"/>
      <c r="AHY885" s="226"/>
      <c r="AHZ885" s="226"/>
      <c r="AIA885" s="226"/>
      <c r="AIB885" s="226"/>
      <c r="AIC885" s="226"/>
      <c r="AID885" s="226"/>
      <c r="AIE885" s="226"/>
      <c r="AIF885" s="226"/>
      <c r="AIG885" s="226"/>
      <c r="AIH885" s="226"/>
      <c r="AII885" s="226"/>
      <c r="AIJ885" s="226"/>
      <c r="AIK885" s="226"/>
      <c r="AIL885" s="226"/>
      <c r="AIM885" s="226"/>
      <c r="AIN885" s="226"/>
      <c r="AIO885" s="226"/>
      <c r="AIP885" s="226"/>
      <c r="AIQ885" s="226"/>
      <c r="AIR885" s="226"/>
      <c r="AIS885" s="226"/>
      <c r="AIT885" s="226"/>
      <c r="AIU885" s="226"/>
      <c r="AIV885" s="226"/>
      <c r="AIW885" s="226"/>
      <c r="AIX885" s="226"/>
      <c r="AIY885" s="226"/>
      <c r="AIZ885" s="226"/>
      <c r="AJA885" s="226"/>
      <c r="AJB885" s="226"/>
      <c r="AJC885" s="226"/>
      <c r="AJD885" s="226"/>
      <c r="AJE885" s="226"/>
      <c r="AJF885" s="226"/>
      <c r="AJG885" s="226"/>
      <c r="AJH885" s="226"/>
      <c r="AJI885" s="226"/>
      <c r="AJJ885" s="226"/>
      <c r="AJK885" s="226"/>
      <c r="AJL885" s="226"/>
      <c r="AJM885" s="226"/>
      <c r="AJN885" s="226"/>
      <c r="AJO885" s="226"/>
      <c r="AJP885" s="226"/>
      <c r="AJQ885" s="226"/>
      <c r="AJR885" s="226"/>
      <c r="AJS885" s="226"/>
      <c r="AJT885" s="226"/>
      <c r="AJU885" s="226"/>
      <c r="AJV885" s="226"/>
      <c r="AJW885" s="226"/>
      <c r="AJX885" s="226"/>
      <c r="AJY885" s="226"/>
      <c r="AJZ885" s="226"/>
      <c r="AKA885" s="226"/>
      <c r="AKB885" s="226"/>
      <c r="AKC885" s="226"/>
      <c r="AKD885" s="226"/>
      <c r="AKE885" s="226"/>
      <c r="AKF885" s="226"/>
      <c r="AKG885" s="226"/>
      <c r="AKH885" s="226"/>
      <c r="AKI885" s="226"/>
      <c r="AKJ885" s="226"/>
      <c r="AKK885" s="226"/>
      <c r="AKL885" s="226"/>
      <c r="AKM885" s="226"/>
      <c r="AKN885" s="226"/>
      <c r="AKO885" s="226"/>
      <c r="AKP885" s="226"/>
      <c r="AKQ885" s="226"/>
      <c r="AKR885" s="226"/>
      <c r="AKS885" s="226"/>
      <c r="AKT885" s="226"/>
      <c r="AKU885" s="226"/>
      <c r="AKV885" s="226"/>
      <c r="AKW885" s="226"/>
      <c r="AKX885" s="226"/>
      <c r="AKY885" s="226"/>
      <c r="AKZ885" s="226"/>
      <c r="ALA885" s="226"/>
      <c r="ALB885" s="226"/>
      <c r="ALC885" s="226"/>
      <c r="ALD885" s="226"/>
      <c r="ALE885" s="226"/>
      <c r="ALF885" s="226"/>
      <c r="ALG885" s="226"/>
      <c r="ALH885" s="226"/>
      <c r="ALI885" s="226"/>
      <c r="ALJ885" s="226"/>
      <c r="ALK885" s="226"/>
      <c r="ALL885" s="226"/>
      <c r="ALM885" s="226"/>
      <c r="ALN885" s="226"/>
      <c r="ALO885" s="226"/>
      <c r="ALP885" s="226"/>
      <c r="ALQ885" s="226"/>
      <c r="ALR885" s="226"/>
      <c r="ALS885" s="226"/>
      <c r="ALT885" s="226"/>
      <c r="ALU885" s="226"/>
      <c r="ALV885" s="226"/>
      <c r="ALW885" s="226"/>
      <c r="ALX885" s="226"/>
      <c r="ALY885" s="226"/>
      <c r="ALZ885" s="226"/>
      <c r="AMA885" s="226"/>
      <c r="AMB885" s="226"/>
      <c r="AMC885" s="226"/>
      <c r="AMD885" s="226"/>
      <c r="AME885" s="226"/>
      <c r="AMF885" s="226"/>
      <c r="AMG885" s="226"/>
      <c r="AMH885" s="226"/>
      <c r="AMI885" s="226"/>
      <c r="AMJ885" s="226"/>
      <c r="AMK885" s="226"/>
      <c r="AML885" s="226"/>
      <c r="AMM885" s="226"/>
      <c r="AMN885" s="226"/>
      <c r="AMO885" s="226"/>
      <c r="AMP885" s="226"/>
      <c r="AMQ885" s="226"/>
      <c r="AMR885" s="226"/>
      <c r="AMS885" s="226"/>
      <c r="AMT885" s="226"/>
      <c r="AMU885" s="226"/>
      <c r="AMV885" s="226"/>
      <c r="AMW885" s="226"/>
      <c r="AMX885" s="226"/>
    </row>
    <row r="886" spans="1:1038" s="398" customFormat="1" ht="18" customHeight="1">
      <c r="A886" s="548" t="s">
        <v>2392</v>
      </c>
      <c r="B886" s="543" t="s">
        <v>1647</v>
      </c>
      <c r="C886" s="226"/>
      <c r="D886" s="225" t="s">
        <v>1279</v>
      </c>
      <c r="E886" s="226">
        <v>104</v>
      </c>
      <c r="F886" s="226">
        <v>2</v>
      </c>
      <c r="G886" s="391" t="str">
        <f t="shared" si="601"/>
        <v>104-2</v>
      </c>
      <c r="H886" s="226">
        <v>17.5</v>
      </c>
      <c r="I886" s="226">
        <v>63</v>
      </c>
      <c r="J886" s="544">
        <f t="shared" si="605"/>
        <v>0</v>
      </c>
      <c r="K886" s="545" t="str">
        <f>IF(J887=1,IF(((VLOOKUP($G886,[4]Depth_Lookup!$A$3:$J$550,9,FALSE))-(I886/100))=0,"Good",IF(((VLOOKUP($G886,[4]Depth_Lookup!$A$3:$J$550,9,FALSE))-(I886/100))&gt;0,"Too Short","Too Long")))</f>
        <v>Good</v>
      </c>
      <c r="L886" s="171">
        <f>(VLOOKUP($G886,Depth_Lookup!$A$3:$J$410,10,FALSE))+(H886/100)</f>
        <v>273.80500000000001</v>
      </c>
      <c r="M886" s="171">
        <f>(VLOOKUP($G886,Depth_Lookup!$A$3:$J$410,10,FALSE))+(I886/100)</f>
        <v>274.26</v>
      </c>
      <c r="N886" s="232" t="s">
        <v>2410</v>
      </c>
      <c r="O886" s="226">
        <v>1</v>
      </c>
      <c r="P886" s="226" t="s">
        <v>853</v>
      </c>
      <c r="Q886" s="226" t="s">
        <v>125</v>
      </c>
      <c r="R886" s="391" t="str">
        <f t="shared" si="602"/>
        <v>SerpentinizedHarzburgite</v>
      </c>
      <c r="S886" s="226" t="s">
        <v>700</v>
      </c>
      <c r="T886" s="226" t="s">
        <v>116</v>
      </c>
      <c r="U886" s="226"/>
      <c r="V886" s="226"/>
      <c r="W886" s="226" t="s">
        <v>2393</v>
      </c>
      <c r="X886" s="392">
        <f>VLOOKUP(W886,[4]definitions_list_lookup!$A$13:$B$19,2,0)</f>
        <v>5</v>
      </c>
      <c r="Y886" s="226" t="s">
        <v>90</v>
      </c>
      <c r="Z886" s="226" t="s">
        <v>91</v>
      </c>
      <c r="AA886" s="226"/>
      <c r="AB886" s="226"/>
      <c r="AC886" s="226"/>
      <c r="AD886" s="226"/>
      <c r="AE886" s="393"/>
      <c r="AF886" s="391" t="e">
        <f>VLOOKUP(AE886,[4]definitions_list_mag!$V$12:$W$15,2,0)</f>
        <v>#N/A</v>
      </c>
      <c r="AG886" s="394"/>
      <c r="AH886" s="226"/>
      <c r="AI886" s="257">
        <f t="shared" si="606"/>
        <v>77</v>
      </c>
      <c r="AJ886" s="226"/>
      <c r="AK886" s="226"/>
      <c r="AL886" s="226"/>
      <c r="AM886" s="226"/>
      <c r="AN886" s="226"/>
      <c r="AO886" s="257"/>
      <c r="AP886" s="226"/>
      <c r="AQ886" s="226"/>
      <c r="AR886" s="226"/>
      <c r="AS886" s="226"/>
      <c r="AT886" s="226"/>
      <c r="AU886" s="257">
        <v>2</v>
      </c>
      <c r="AV886" s="226">
        <v>2</v>
      </c>
      <c r="AW886" s="226">
        <v>1</v>
      </c>
      <c r="AX886" s="226" t="s">
        <v>110</v>
      </c>
      <c r="AY886" s="226" t="s">
        <v>103</v>
      </c>
      <c r="AZ886" s="226"/>
      <c r="BA886" s="257">
        <v>20</v>
      </c>
      <c r="BB886" s="226">
        <v>8</v>
      </c>
      <c r="BC886" s="226">
        <v>4</v>
      </c>
      <c r="BD886" s="226" t="s">
        <v>118</v>
      </c>
      <c r="BE886" s="226" t="s">
        <v>103</v>
      </c>
      <c r="BF886" s="226"/>
      <c r="BG886" s="257"/>
      <c r="BH886" s="226"/>
      <c r="BI886" s="226"/>
      <c r="BJ886" s="226"/>
      <c r="BK886" s="226"/>
      <c r="BL886" s="226"/>
      <c r="BM886" s="257">
        <v>1</v>
      </c>
      <c r="BN886" s="226">
        <v>1</v>
      </c>
      <c r="BO886" s="226">
        <v>0.5</v>
      </c>
      <c r="BP886" s="226"/>
      <c r="BQ886" s="226"/>
      <c r="BR886" s="226"/>
      <c r="BS886" s="226"/>
      <c r="BT886" s="226"/>
      <c r="BU886" s="226"/>
      <c r="BV886" s="226"/>
      <c r="BW886" s="226"/>
      <c r="BX886" s="226"/>
      <c r="BY886" s="257"/>
      <c r="BZ886" s="226"/>
      <c r="CA886" s="226"/>
      <c r="CB886" s="226"/>
      <c r="CC886" s="226"/>
      <c r="CD886" s="226"/>
      <c r="CE886" s="226"/>
      <c r="CF886" s="399">
        <f t="shared" si="603"/>
        <v>100</v>
      </c>
      <c r="CG886" s="259"/>
      <c r="CH886" s="150" t="s">
        <v>2404</v>
      </c>
      <c r="CI886" s="150">
        <v>85</v>
      </c>
      <c r="CJ886" s="150" t="s">
        <v>514</v>
      </c>
      <c r="CK886" s="158"/>
      <c r="CL886" s="395"/>
      <c r="CM886" s="395"/>
      <c r="CN886" s="395"/>
      <c r="CO886" s="395"/>
      <c r="CP886" s="395"/>
      <c r="CQ886" s="395"/>
      <c r="CR886" s="395"/>
      <c r="CS886" s="395"/>
      <c r="CT886" s="395"/>
      <c r="CU886" s="395"/>
      <c r="CV886" s="395"/>
      <c r="CW886" s="395"/>
      <c r="CX886" s="395"/>
      <c r="CY886" s="395"/>
      <c r="CZ886" s="395"/>
      <c r="DA886" s="395"/>
      <c r="DB886" s="395">
        <v>85</v>
      </c>
      <c r="DC886" s="257">
        <v>15</v>
      </c>
      <c r="DD886" s="395"/>
      <c r="DE886" s="395"/>
      <c r="DF886" s="395"/>
      <c r="DG886" s="395"/>
      <c r="DH886" s="395"/>
      <c r="DI886" s="395"/>
      <c r="DJ886" s="395"/>
      <c r="DK886" s="396">
        <f t="shared" si="604"/>
        <v>100</v>
      </c>
      <c r="DL886" s="259"/>
      <c r="DM886" s="395"/>
      <c r="DN886" s="395"/>
      <c r="DO886" s="397"/>
      <c r="DQ886" s="259"/>
      <c r="DR886" s="397"/>
      <c r="DS886" s="259"/>
      <c r="DT886" s="263" t="s">
        <v>2215</v>
      </c>
      <c r="DU886" s="256"/>
      <c r="DV886" s="256"/>
      <c r="DW886" s="400" t="e">
        <f>VLOOKUP(P886,[4]definitions_list_lookup!$K$30:$L$54,2,0)</f>
        <v>#N/A</v>
      </c>
      <c r="DX886" s="155" t="s">
        <v>1838</v>
      </c>
      <c r="DY886" s="155" t="s">
        <v>2395</v>
      </c>
      <c r="DZ886" s="546"/>
      <c r="EA886" s="104"/>
      <c r="EB886" s="256"/>
      <c r="EC886" s="104"/>
      <c r="ED886" s="229" t="s">
        <v>2517</v>
      </c>
      <c r="EE886" s="401"/>
      <c r="EF886" s="402"/>
      <c r="EG886" s="401"/>
      <c r="EH886" s="403"/>
      <c r="EI886" s="404"/>
      <c r="EJ886" s="405"/>
      <c r="EK886" s="406"/>
      <c r="EL886" s="401"/>
      <c r="EM886" s="403"/>
      <c r="EN886" s="403" t="s">
        <v>1448</v>
      </c>
      <c r="EO886" s="407"/>
      <c r="EP886" s="407"/>
      <c r="EQ886" s="407"/>
      <c r="ER886" s="407"/>
      <c r="ES886" s="407"/>
      <c r="ET886" s="407"/>
      <c r="EU886" s="407"/>
      <c r="EV886" s="408">
        <v>3</v>
      </c>
      <c r="EW886" s="408">
        <v>270</v>
      </c>
      <c r="EX886" s="408">
        <v>37</v>
      </c>
      <c r="EY886" s="408">
        <v>0</v>
      </c>
      <c r="EZ886" s="192">
        <f t="shared" si="574"/>
        <v>176.02162938169539</v>
      </c>
      <c r="FA886" s="192">
        <f t="shared" si="575"/>
        <v>176.02162938169539</v>
      </c>
      <c r="FB886" s="192">
        <f t="shared" si="576"/>
        <v>52.933539623128631</v>
      </c>
      <c r="FC886" s="192">
        <f t="shared" si="577"/>
        <v>266.02162938169539</v>
      </c>
      <c r="FD886" s="192">
        <f t="shared" si="578"/>
        <v>37.066460376871369</v>
      </c>
      <c r="FE886" s="193">
        <f t="shared" si="579"/>
        <v>356.02162938169539</v>
      </c>
      <c r="FF886" s="194">
        <f t="shared" si="580"/>
        <v>37.066460376871369</v>
      </c>
      <c r="FG886" s="401"/>
      <c r="FH886" s="403"/>
      <c r="FI886" s="778">
        <f t="shared" si="582"/>
        <v>0</v>
      </c>
      <c r="FJ886" s="779">
        <f t="shared" si="583"/>
        <v>37.066460376871369</v>
      </c>
      <c r="FK886" s="779">
        <f t="shared" si="584"/>
        <v>52.933539623128631</v>
      </c>
      <c r="FL886" s="780">
        <f t="shared" si="585"/>
        <v>0.92386455115847299</v>
      </c>
      <c r="FM886" s="169">
        <f t="shared" si="586"/>
        <v>0.79793689614645069</v>
      </c>
      <c r="FN886" s="783">
        <f t="shared" si="587"/>
        <v>0</v>
      </c>
      <c r="FO886" s="226"/>
      <c r="FP886" s="226"/>
      <c r="FQ886" s="226"/>
      <c r="FR886" s="226"/>
      <c r="FS886" s="226"/>
      <c r="FT886" s="226"/>
      <c r="FU886" s="226"/>
      <c r="FV886" s="226"/>
      <c r="FW886" s="226"/>
      <c r="FX886" s="226"/>
      <c r="FY886" s="226"/>
      <c r="FZ886" s="226"/>
      <c r="GA886" s="226"/>
      <c r="GB886" s="226"/>
      <c r="GC886" s="226"/>
      <c r="GD886" s="226"/>
      <c r="GE886" s="226"/>
      <c r="GF886" s="226"/>
      <c r="GG886" s="226"/>
      <c r="GH886" s="226"/>
      <c r="GI886" s="226"/>
      <c r="GJ886" s="226"/>
      <c r="GK886" s="226"/>
      <c r="GL886" s="226"/>
      <c r="GM886" s="226"/>
      <c r="GN886" s="226"/>
      <c r="GO886" s="226"/>
      <c r="GP886" s="226"/>
      <c r="GQ886" s="226"/>
      <c r="GR886" s="226"/>
      <c r="GS886" s="226"/>
      <c r="GT886" s="226"/>
      <c r="GU886" s="226"/>
      <c r="GV886" s="226"/>
      <c r="GW886" s="226"/>
      <c r="GX886" s="226"/>
      <c r="GY886" s="226"/>
      <c r="GZ886" s="226"/>
      <c r="HA886" s="226"/>
      <c r="HB886" s="226"/>
      <c r="HC886" s="226"/>
      <c r="HD886" s="226"/>
      <c r="HE886" s="226"/>
      <c r="HF886" s="226"/>
      <c r="HG886" s="226"/>
      <c r="HH886" s="226"/>
      <c r="HI886" s="226"/>
      <c r="HJ886" s="226"/>
      <c r="HK886" s="226"/>
      <c r="HL886" s="226"/>
      <c r="HM886" s="226"/>
      <c r="HN886" s="226"/>
      <c r="HO886" s="226"/>
      <c r="HP886" s="226"/>
      <c r="HQ886" s="226"/>
      <c r="HR886" s="226"/>
      <c r="HS886" s="226"/>
      <c r="HT886" s="226"/>
      <c r="HU886" s="226"/>
      <c r="HV886" s="226"/>
      <c r="HW886" s="226"/>
      <c r="HX886" s="226"/>
      <c r="HY886" s="226"/>
      <c r="HZ886" s="226"/>
      <c r="IA886" s="226"/>
      <c r="IB886" s="226"/>
      <c r="IC886" s="226"/>
      <c r="ID886" s="226"/>
      <c r="IE886" s="226"/>
      <c r="IF886" s="226"/>
      <c r="IG886" s="226"/>
      <c r="IH886" s="226"/>
      <c r="II886" s="226"/>
      <c r="IJ886" s="226"/>
      <c r="IK886" s="226"/>
      <c r="IL886" s="226"/>
      <c r="IM886" s="226"/>
      <c r="IN886" s="226"/>
      <c r="IO886" s="226"/>
      <c r="IP886" s="226"/>
      <c r="IQ886" s="226"/>
      <c r="IR886" s="226"/>
      <c r="IS886" s="226"/>
      <c r="IT886" s="226"/>
      <c r="IU886" s="226"/>
      <c r="IV886" s="226"/>
      <c r="IW886" s="226"/>
      <c r="IX886" s="226"/>
      <c r="IY886" s="226"/>
      <c r="IZ886" s="226"/>
      <c r="JA886" s="226"/>
      <c r="JB886" s="226"/>
      <c r="JC886" s="226"/>
      <c r="JD886" s="226"/>
      <c r="JE886" s="226"/>
      <c r="JF886" s="226"/>
      <c r="JG886" s="226"/>
      <c r="JH886" s="226"/>
      <c r="JI886" s="226"/>
      <c r="JJ886" s="226"/>
      <c r="JK886" s="226"/>
      <c r="JL886" s="226"/>
      <c r="JM886" s="226"/>
      <c r="JN886" s="226"/>
      <c r="JO886" s="226"/>
      <c r="JP886" s="226"/>
      <c r="JQ886" s="226"/>
      <c r="JR886" s="226"/>
      <c r="JS886" s="226"/>
      <c r="JT886" s="226"/>
      <c r="JU886" s="226"/>
      <c r="JV886" s="226"/>
      <c r="JW886" s="226"/>
      <c r="JX886" s="226"/>
      <c r="JY886" s="226"/>
      <c r="JZ886" s="226"/>
      <c r="KA886" s="226"/>
      <c r="KB886" s="226"/>
      <c r="KC886" s="226"/>
      <c r="KD886" s="226"/>
      <c r="KE886" s="226"/>
      <c r="KF886" s="226"/>
      <c r="KG886" s="226"/>
      <c r="KH886" s="226"/>
      <c r="KI886" s="226"/>
      <c r="KJ886" s="226"/>
      <c r="KK886" s="226"/>
      <c r="KL886" s="226"/>
      <c r="KM886" s="226"/>
      <c r="KN886" s="226"/>
      <c r="KO886" s="226"/>
      <c r="KP886" s="226"/>
      <c r="KQ886" s="226"/>
      <c r="KR886" s="226"/>
      <c r="KS886" s="226"/>
      <c r="KT886" s="226"/>
      <c r="KU886" s="226"/>
      <c r="KV886" s="226"/>
      <c r="KW886" s="226"/>
      <c r="KX886" s="226"/>
      <c r="KY886" s="226"/>
      <c r="KZ886" s="226"/>
      <c r="LA886" s="226"/>
      <c r="LB886" s="226"/>
      <c r="LC886" s="226"/>
      <c r="LD886" s="226"/>
      <c r="LE886" s="226"/>
      <c r="LF886" s="226"/>
      <c r="LG886" s="226"/>
      <c r="LH886" s="226"/>
      <c r="LI886" s="226"/>
      <c r="LJ886" s="226"/>
      <c r="LK886" s="226"/>
      <c r="LL886" s="226"/>
      <c r="LM886" s="226"/>
      <c r="LN886" s="226"/>
      <c r="LO886" s="226"/>
      <c r="LP886" s="226"/>
      <c r="LQ886" s="226"/>
      <c r="LR886" s="226"/>
      <c r="LS886" s="226"/>
      <c r="LT886" s="226"/>
      <c r="LU886" s="226"/>
      <c r="LV886" s="226"/>
      <c r="LW886" s="226"/>
      <c r="LX886" s="226"/>
      <c r="LY886" s="226"/>
      <c r="LZ886" s="226"/>
      <c r="MA886" s="226"/>
      <c r="MB886" s="226"/>
      <c r="MC886" s="226"/>
      <c r="MD886" s="226"/>
      <c r="ME886" s="226"/>
      <c r="MF886" s="226"/>
      <c r="MG886" s="226"/>
      <c r="MH886" s="226"/>
      <c r="MI886" s="226"/>
      <c r="MJ886" s="226"/>
      <c r="MK886" s="226"/>
      <c r="ML886" s="226"/>
      <c r="MM886" s="226"/>
      <c r="MN886" s="226"/>
      <c r="MO886" s="226"/>
      <c r="MP886" s="226"/>
      <c r="MQ886" s="226"/>
      <c r="MR886" s="226"/>
      <c r="MS886" s="226"/>
      <c r="MT886" s="226"/>
      <c r="MU886" s="226"/>
      <c r="MV886" s="226"/>
      <c r="MW886" s="226"/>
      <c r="MX886" s="226"/>
      <c r="MY886" s="226"/>
      <c r="MZ886" s="226"/>
      <c r="NA886" s="226"/>
      <c r="NB886" s="226"/>
      <c r="NC886" s="226"/>
      <c r="ND886" s="226"/>
      <c r="NE886" s="226"/>
      <c r="NF886" s="226"/>
      <c r="NG886" s="226"/>
      <c r="NH886" s="226"/>
      <c r="NI886" s="226"/>
      <c r="NJ886" s="226"/>
      <c r="NK886" s="226"/>
      <c r="NL886" s="226"/>
      <c r="NM886" s="226"/>
      <c r="NN886" s="226"/>
      <c r="NO886" s="226"/>
      <c r="NP886" s="226"/>
      <c r="NQ886" s="226"/>
      <c r="NR886" s="226"/>
      <c r="NS886" s="226"/>
      <c r="NT886" s="226"/>
      <c r="NU886" s="226"/>
      <c r="NV886" s="226"/>
      <c r="NW886" s="226"/>
      <c r="NX886" s="226"/>
      <c r="NY886" s="226"/>
      <c r="NZ886" s="226"/>
      <c r="OA886" s="226"/>
      <c r="OB886" s="226"/>
      <c r="OC886" s="226"/>
      <c r="OD886" s="226"/>
      <c r="OE886" s="226"/>
      <c r="OF886" s="226"/>
      <c r="OG886" s="226"/>
      <c r="OH886" s="226"/>
      <c r="OI886" s="226"/>
      <c r="OJ886" s="226"/>
      <c r="OK886" s="226"/>
      <c r="OL886" s="226"/>
      <c r="OM886" s="226"/>
      <c r="ON886" s="226"/>
      <c r="OO886" s="226"/>
      <c r="OP886" s="226"/>
      <c r="OQ886" s="226"/>
      <c r="OR886" s="226"/>
      <c r="OS886" s="226"/>
      <c r="OT886" s="226"/>
      <c r="OU886" s="226"/>
      <c r="OV886" s="226"/>
      <c r="OW886" s="226"/>
      <c r="OX886" s="226"/>
      <c r="OY886" s="226"/>
      <c r="OZ886" s="226"/>
      <c r="PA886" s="226"/>
      <c r="PB886" s="226"/>
      <c r="PC886" s="226"/>
      <c r="PD886" s="226"/>
      <c r="PE886" s="226"/>
      <c r="PF886" s="226"/>
      <c r="PG886" s="226"/>
      <c r="PH886" s="226"/>
      <c r="PI886" s="226"/>
      <c r="PJ886" s="226"/>
      <c r="PK886" s="226"/>
      <c r="PL886" s="226"/>
      <c r="PM886" s="226"/>
      <c r="PN886" s="226"/>
      <c r="PO886" s="226"/>
      <c r="PP886" s="226"/>
      <c r="PQ886" s="226"/>
      <c r="PR886" s="226"/>
      <c r="PS886" s="226"/>
      <c r="PT886" s="226"/>
      <c r="PU886" s="226"/>
      <c r="PV886" s="226"/>
      <c r="PW886" s="226"/>
      <c r="PX886" s="226"/>
      <c r="PY886" s="226"/>
      <c r="PZ886" s="226"/>
      <c r="QA886" s="226"/>
      <c r="QB886" s="226"/>
      <c r="QC886" s="226"/>
      <c r="QD886" s="226"/>
      <c r="QE886" s="226"/>
      <c r="QF886" s="226"/>
      <c r="QG886" s="226"/>
      <c r="QH886" s="226"/>
      <c r="QI886" s="226"/>
      <c r="QJ886" s="226"/>
      <c r="QK886" s="226"/>
      <c r="QL886" s="226"/>
      <c r="QM886" s="226"/>
      <c r="QN886" s="226"/>
      <c r="QO886" s="226"/>
      <c r="QP886" s="226"/>
      <c r="QQ886" s="226"/>
      <c r="QR886" s="226"/>
      <c r="QS886" s="226"/>
      <c r="QT886" s="226"/>
      <c r="QU886" s="226"/>
      <c r="QV886" s="226"/>
      <c r="QW886" s="226"/>
      <c r="QX886" s="226"/>
      <c r="QY886" s="226"/>
      <c r="QZ886" s="226"/>
      <c r="RA886" s="226"/>
      <c r="RB886" s="226"/>
      <c r="RC886" s="226"/>
      <c r="RD886" s="226"/>
      <c r="RE886" s="226"/>
      <c r="RF886" s="226"/>
      <c r="RG886" s="226"/>
      <c r="RH886" s="226"/>
      <c r="RI886" s="226"/>
      <c r="RJ886" s="226"/>
      <c r="RK886" s="226"/>
      <c r="RL886" s="226"/>
      <c r="RM886" s="226"/>
      <c r="RN886" s="226"/>
      <c r="RO886" s="226"/>
      <c r="RP886" s="226"/>
      <c r="RQ886" s="226"/>
      <c r="RR886" s="226"/>
      <c r="RS886" s="226"/>
      <c r="RT886" s="226"/>
      <c r="RU886" s="226"/>
      <c r="RV886" s="226"/>
      <c r="RW886" s="226"/>
      <c r="RX886" s="226"/>
      <c r="RY886" s="226"/>
      <c r="RZ886" s="226"/>
      <c r="SA886" s="226"/>
      <c r="SB886" s="226"/>
      <c r="SC886" s="226"/>
      <c r="SD886" s="226"/>
      <c r="SE886" s="226"/>
      <c r="SF886" s="226"/>
      <c r="SG886" s="226"/>
      <c r="SH886" s="226"/>
      <c r="SI886" s="226"/>
      <c r="SJ886" s="226"/>
      <c r="SK886" s="226"/>
      <c r="SL886" s="226"/>
      <c r="SM886" s="226"/>
      <c r="SN886" s="226"/>
      <c r="SO886" s="226"/>
      <c r="SP886" s="226"/>
      <c r="SQ886" s="226"/>
      <c r="SR886" s="226"/>
      <c r="SS886" s="226"/>
      <c r="ST886" s="226"/>
      <c r="SU886" s="226"/>
      <c r="SV886" s="226"/>
      <c r="SW886" s="226"/>
      <c r="SX886" s="226"/>
      <c r="SY886" s="226"/>
      <c r="SZ886" s="226"/>
      <c r="TA886" s="226"/>
      <c r="TB886" s="226"/>
      <c r="TC886" s="226"/>
      <c r="TD886" s="226"/>
      <c r="TE886" s="226"/>
      <c r="TF886" s="226"/>
      <c r="TG886" s="226"/>
      <c r="TH886" s="226"/>
      <c r="TI886" s="226"/>
      <c r="TJ886" s="226"/>
      <c r="TK886" s="226"/>
      <c r="TL886" s="226"/>
      <c r="TM886" s="226"/>
      <c r="TN886" s="226"/>
      <c r="TO886" s="226"/>
      <c r="TP886" s="226"/>
      <c r="TQ886" s="226"/>
      <c r="TR886" s="226"/>
      <c r="TS886" s="226"/>
      <c r="TT886" s="226"/>
      <c r="TU886" s="226"/>
      <c r="TV886" s="226"/>
      <c r="TW886" s="226"/>
      <c r="TX886" s="226"/>
      <c r="TY886" s="226"/>
      <c r="TZ886" s="226"/>
      <c r="UA886" s="226"/>
      <c r="UB886" s="226"/>
      <c r="UC886" s="226"/>
      <c r="UD886" s="226"/>
      <c r="UE886" s="226"/>
      <c r="UF886" s="226"/>
      <c r="UG886" s="226"/>
      <c r="UH886" s="226"/>
      <c r="UI886" s="226"/>
      <c r="UJ886" s="226"/>
      <c r="UK886" s="226"/>
      <c r="UL886" s="226"/>
      <c r="UM886" s="226"/>
      <c r="UN886" s="226"/>
      <c r="UO886" s="226"/>
      <c r="UP886" s="226"/>
      <c r="UQ886" s="226"/>
      <c r="UR886" s="226"/>
      <c r="US886" s="226"/>
      <c r="UT886" s="226"/>
      <c r="UU886" s="226"/>
      <c r="UV886" s="226"/>
      <c r="UW886" s="226"/>
      <c r="UX886" s="226"/>
      <c r="UY886" s="226"/>
      <c r="UZ886" s="226"/>
      <c r="VA886" s="226"/>
      <c r="VB886" s="226"/>
      <c r="VC886" s="226"/>
      <c r="VD886" s="226"/>
      <c r="VE886" s="226"/>
      <c r="VF886" s="226"/>
      <c r="VG886" s="226"/>
      <c r="VH886" s="226"/>
      <c r="VI886" s="226"/>
      <c r="VJ886" s="226"/>
      <c r="VK886" s="226"/>
      <c r="VL886" s="226"/>
      <c r="VM886" s="226"/>
      <c r="VN886" s="226"/>
      <c r="VO886" s="226"/>
      <c r="VP886" s="226"/>
      <c r="VQ886" s="226"/>
      <c r="VR886" s="226"/>
      <c r="VS886" s="226"/>
      <c r="VT886" s="226"/>
      <c r="VU886" s="226"/>
      <c r="VV886" s="226"/>
      <c r="VW886" s="226"/>
      <c r="VX886" s="226"/>
      <c r="VY886" s="226"/>
      <c r="VZ886" s="226"/>
      <c r="WA886" s="226"/>
      <c r="WB886" s="226"/>
      <c r="WC886" s="226"/>
      <c r="WD886" s="226"/>
      <c r="WE886" s="226"/>
      <c r="WF886" s="226"/>
      <c r="WG886" s="226"/>
      <c r="WH886" s="226"/>
      <c r="WI886" s="226"/>
      <c r="WJ886" s="226"/>
      <c r="WK886" s="226"/>
      <c r="WL886" s="226"/>
      <c r="WM886" s="226"/>
      <c r="WN886" s="226"/>
      <c r="WO886" s="226"/>
      <c r="WP886" s="226"/>
      <c r="WQ886" s="226"/>
      <c r="WR886" s="226"/>
      <c r="WS886" s="226"/>
      <c r="WT886" s="226"/>
      <c r="WU886" s="226"/>
      <c r="WV886" s="226"/>
      <c r="WW886" s="226"/>
      <c r="WX886" s="226"/>
      <c r="WY886" s="226"/>
      <c r="WZ886" s="226"/>
      <c r="XA886" s="226"/>
      <c r="XB886" s="226"/>
      <c r="XC886" s="226"/>
      <c r="XD886" s="226"/>
      <c r="XE886" s="226"/>
      <c r="XF886" s="226"/>
      <c r="XG886" s="226"/>
      <c r="XH886" s="226"/>
      <c r="XI886" s="226"/>
      <c r="XJ886" s="226"/>
      <c r="XK886" s="226"/>
      <c r="XL886" s="226"/>
      <c r="XM886" s="226"/>
      <c r="XN886" s="226"/>
      <c r="XO886" s="226"/>
      <c r="XP886" s="226"/>
      <c r="XQ886" s="226"/>
      <c r="XR886" s="226"/>
      <c r="XS886" s="226"/>
      <c r="XT886" s="226"/>
      <c r="XU886" s="226"/>
      <c r="XV886" s="226"/>
      <c r="XW886" s="226"/>
      <c r="XX886" s="226"/>
      <c r="XY886" s="226"/>
      <c r="XZ886" s="226"/>
      <c r="YA886" s="226"/>
      <c r="YB886" s="226"/>
      <c r="YC886" s="226"/>
      <c r="YD886" s="226"/>
      <c r="YE886" s="226"/>
      <c r="YF886" s="226"/>
      <c r="YG886" s="226"/>
      <c r="YH886" s="226"/>
      <c r="YI886" s="226"/>
      <c r="YJ886" s="226"/>
      <c r="YK886" s="226"/>
      <c r="YL886" s="226"/>
      <c r="YM886" s="226"/>
      <c r="YN886" s="226"/>
      <c r="YO886" s="226"/>
      <c r="YP886" s="226"/>
      <c r="YQ886" s="226"/>
      <c r="YR886" s="226"/>
      <c r="YS886" s="226"/>
      <c r="YT886" s="226"/>
      <c r="YU886" s="226"/>
      <c r="YV886" s="226"/>
      <c r="YW886" s="226"/>
      <c r="YX886" s="226"/>
      <c r="YY886" s="226"/>
      <c r="YZ886" s="226"/>
      <c r="ZA886" s="226"/>
      <c r="ZB886" s="226"/>
      <c r="ZC886" s="226"/>
      <c r="ZD886" s="226"/>
      <c r="ZE886" s="226"/>
      <c r="ZF886" s="226"/>
      <c r="ZG886" s="226"/>
      <c r="ZH886" s="226"/>
      <c r="ZI886" s="226"/>
      <c r="ZJ886" s="226"/>
      <c r="ZK886" s="226"/>
      <c r="ZL886" s="226"/>
      <c r="ZM886" s="226"/>
      <c r="ZN886" s="226"/>
      <c r="ZO886" s="226"/>
      <c r="ZP886" s="226"/>
      <c r="ZQ886" s="226"/>
      <c r="ZR886" s="226"/>
      <c r="ZS886" s="226"/>
      <c r="ZT886" s="226"/>
      <c r="ZU886" s="226"/>
      <c r="ZV886" s="226"/>
      <c r="ZW886" s="226"/>
      <c r="ZX886" s="226"/>
      <c r="ZY886" s="226"/>
      <c r="ZZ886" s="226"/>
      <c r="AAA886" s="226"/>
      <c r="AAB886" s="226"/>
      <c r="AAC886" s="226"/>
      <c r="AAD886" s="226"/>
      <c r="AAE886" s="226"/>
      <c r="AAF886" s="226"/>
      <c r="AAG886" s="226"/>
      <c r="AAH886" s="226"/>
      <c r="AAI886" s="226"/>
      <c r="AAJ886" s="226"/>
      <c r="AAK886" s="226"/>
      <c r="AAL886" s="226"/>
      <c r="AAM886" s="226"/>
      <c r="AAN886" s="226"/>
      <c r="AAO886" s="226"/>
      <c r="AAP886" s="226"/>
      <c r="AAQ886" s="226"/>
      <c r="AAR886" s="226"/>
      <c r="AAS886" s="226"/>
      <c r="AAT886" s="226"/>
      <c r="AAU886" s="226"/>
      <c r="AAV886" s="226"/>
      <c r="AAW886" s="226"/>
      <c r="AAX886" s="226"/>
      <c r="AAY886" s="226"/>
      <c r="AAZ886" s="226"/>
      <c r="ABA886" s="226"/>
      <c r="ABB886" s="226"/>
      <c r="ABC886" s="226"/>
      <c r="ABD886" s="226"/>
      <c r="ABE886" s="226"/>
      <c r="ABF886" s="226"/>
      <c r="ABG886" s="226"/>
      <c r="ABH886" s="226"/>
      <c r="ABI886" s="226"/>
      <c r="ABJ886" s="226"/>
      <c r="ABK886" s="226"/>
      <c r="ABL886" s="226"/>
      <c r="ABM886" s="226"/>
      <c r="ABN886" s="226"/>
      <c r="ABO886" s="226"/>
      <c r="ABP886" s="226"/>
      <c r="ABQ886" s="226"/>
      <c r="ABR886" s="226"/>
      <c r="ABS886" s="226"/>
      <c r="ABT886" s="226"/>
      <c r="ABU886" s="226"/>
      <c r="ABV886" s="226"/>
      <c r="ABW886" s="226"/>
      <c r="ABX886" s="226"/>
      <c r="ABY886" s="226"/>
      <c r="ABZ886" s="226"/>
      <c r="ACA886" s="226"/>
      <c r="ACB886" s="226"/>
      <c r="ACC886" s="226"/>
      <c r="ACD886" s="226"/>
      <c r="ACE886" s="226"/>
      <c r="ACF886" s="226"/>
      <c r="ACG886" s="226"/>
      <c r="ACH886" s="226"/>
      <c r="ACI886" s="226"/>
      <c r="ACJ886" s="226"/>
      <c r="ACK886" s="226"/>
      <c r="ACL886" s="226"/>
      <c r="ACM886" s="226"/>
      <c r="ACN886" s="226"/>
      <c r="ACO886" s="226"/>
      <c r="ACP886" s="226"/>
      <c r="ACQ886" s="226"/>
      <c r="ACR886" s="226"/>
      <c r="ACS886" s="226"/>
      <c r="ACT886" s="226"/>
      <c r="ACU886" s="226"/>
      <c r="ACV886" s="226"/>
      <c r="ACW886" s="226"/>
      <c r="ACX886" s="226"/>
      <c r="ACY886" s="226"/>
      <c r="ACZ886" s="226"/>
      <c r="ADA886" s="226"/>
      <c r="ADB886" s="226"/>
      <c r="ADC886" s="226"/>
      <c r="ADD886" s="226"/>
      <c r="ADE886" s="226"/>
      <c r="ADF886" s="226"/>
      <c r="ADG886" s="226"/>
      <c r="ADH886" s="226"/>
      <c r="ADI886" s="226"/>
      <c r="ADJ886" s="226"/>
      <c r="ADK886" s="226"/>
      <c r="ADL886" s="226"/>
      <c r="ADM886" s="226"/>
      <c r="ADN886" s="226"/>
      <c r="ADO886" s="226"/>
      <c r="ADP886" s="226"/>
      <c r="ADQ886" s="226"/>
      <c r="ADR886" s="226"/>
      <c r="ADS886" s="226"/>
      <c r="ADT886" s="226"/>
      <c r="ADU886" s="226"/>
      <c r="ADV886" s="226"/>
      <c r="ADW886" s="226"/>
      <c r="ADX886" s="226"/>
      <c r="ADY886" s="226"/>
      <c r="ADZ886" s="226"/>
      <c r="AEA886" s="226"/>
      <c r="AEB886" s="226"/>
      <c r="AEC886" s="226"/>
      <c r="AED886" s="226"/>
      <c r="AEE886" s="226"/>
      <c r="AEF886" s="226"/>
      <c r="AEG886" s="226"/>
      <c r="AEH886" s="226"/>
      <c r="AEI886" s="226"/>
      <c r="AEJ886" s="226"/>
      <c r="AEK886" s="226"/>
      <c r="AEL886" s="226"/>
      <c r="AEM886" s="226"/>
      <c r="AEN886" s="226"/>
      <c r="AEO886" s="226"/>
      <c r="AEP886" s="226"/>
      <c r="AEQ886" s="226"/>
      <c r="AER886" s="226"/>
      <c r="AES886" s="226"/>
      <c r="AET886" s="226"/>
      <c r="AEU886" s="226"/>
      <c r="AEV886" s="226"/>
      <c r="AEW886" s="226"/>
      <c r="AEX886" s="226"/>
      <c r="AEY886" s="226"/>
      <c r="AEZ886" s="226"/>
      <c r="AFA886" s="226"/>
      <c r="AFB886" s="226"/>
      <c r="AFC886" s="226"/>
      <c r="AFD886" s="226"/>
      <c r="AFE886" s="226"/>
      <c r="AFF886" s="226"/>
      <c r="AFG886" s="226"/>
      <c r="AFH886" s="226"/>
      <c r="AFI886" s="226"/>
      <c r="AFJ886" s="226"/>
      <c r="AFK886" s="226"/>
      <c r="AFL886" s="226"/>
      <c r="AFM886" s="226"/>
      <c r="AFN886" s="226"/>
      <c r="AFO886" s="226"/>
      <c r="AFP886" s="226"/>
      <c r="AFQ886" s="226"/>
      <c r="AFR886" s="226"/>
      <c r="AFS886" s="226"/>
      <c r="AFT886" s="226"/>
      <c r="AFU886" s="226"/>
      <c r="AFV886" s="226"/>
      <c r="AFW886" s="226"/>
      <c r="AFX886" s="226"/>
      <c r="AFY886" s="226"/>
      <c r="AFZ886" s="226"/>
      <c r="AGA886" s="226"/>
      <c r="AGB886" s="226"/>
      <c r="AGC886" s="226"/>
      <c r="AGD886" s="226"/>
      <c r="AGE886" s="226"/>
      <c r="AGF886" s="226"/>
      <c r="AGG886" s="226"/>
      <c r="AGH886" s="226"/>
      <c r="AGI886" s="226"/>
      <c r="AGJ886" s="226"/>
      <c r="AGK886" s="226"/>
      <c r="AGL886" s="226"/>
      <c r="AGM886" s="226"/>
      <c r="AGN886" s="226"/>
      <c r="AGO886" s="226"/>
      <c r="AGP886" s="226"/>
      <c r="AGQ886" s="226"/>
      <c r="AGR886" s="226"/>
      <c r="AGS886" s="226"/>
      <c r="AGT886" s="226"/>
      <c r="AGU886" s="226"/>
      <c r="AGV886" s="226"/>
      <c r="AGW886" s="226"/>
      <c r="AGX886" s="226"/>
      <c r="AGY886" s="226"/>
      <c r="AGZ886" s="226"/>
      <c r="AHA886" s="226"/>
      <c r="AHB886" s="226"/>
      <c r="AHC886" s="226"/>
      <c r="AHD886" s="226"/>
      <c r="AHE886" s="226"/>
      <c r="AHF886" s="226"/>
      <c r="AHG886" s="226"/>
      <c r="AHH886" s="226"/>
      <c r="AHI886" s="226"/>
      <c r="AHJ886" s="226"/>
      <c r="AHK886" s="226"/>
      <c r="AHL886" s="226"/>
      <c r="AHM886" s="226"/>
      <c r="AHN886" s="226"/>
      <c r="AHO886" s="226"/>
      <c r="AHP886" s="226"/>
      <c r="AHQ886" s="226"/>
      <c r="AHR886" s="226"/>
      <c r="AHS886" s="226"/>
      <c r="AHT886" s="226"/>
      <c r="AHU886" s="226"/>
      <c r="AHV886" s="226"/>
      <c r="AHW886" s="226"/>
      <c r="AHX886" s="226"/>
      <c r="AHY886" s="226"/>
      <c r="AHZ886" s="226"/>
      <c r="AIA886" s="226"/>
      <c r="AIB886" s="226"/>
      <c r="AIC886" s="226"/>
      <c r="AID886" s="226"/>
      <c r="AIE886" s="226"/>
      <c r="AIF886" s="226"/>
      <c r="AIG886" s="226"/>
      <c r="AIH886" s="226"/>
      <c r="AII886" s="226"/>
      <c r="AIJ886" s="226"/>
      <c r="AIK886" s="226"/>
      <c r="AIL886" s="226"/>
      <c r="AIM886" s="226"/>
      <c r="AIN886" s="226"/>
      <c r="AIO886" s="226"/>
      <c r="AIP886" s="226"/>
      <c r="AIQ886" s="226"/>
      <c r="AIR886" s="226"/>
      <c r="AIS886" s="226"/>
      <c r="AIT886" s="226"/>
      <c r="AIU886" s="226"/>
      <c r="AIV886" s="226"/>
      <c r="AIW886" s="226"/>
      <c r="AIX886" s="226"/>
      <c r="AIY886" s="226"/>
      <c r="AIZ886" s="226"/>
      <c r="AJA886" s="226"/>
      <c r="AJB886" s="226"/>
      <c r="AJC886" s="226"/>
      <c r="AJD886" s="226"/>
      <c r="AJE886" s="226"/>
      <c r="AJF886" s="226"/>
      <c r="AJG886" s="226"/>
      <c r="AJH886" s="226"/>
      <c r="AJI886" s="226"/>
      <c r="AJJ886" s="226"/>
      <c r="AJK886" s="226"/>
      <c r="AJL886" s="226"/>
      <c r="AJM886" s="226"/>
      <c r="AJN886" s="226"/>
      <c r="AJO886" s="226"/>
      <c r="AJP886" s="226"/>
      <c r="AJQ886" s="226"/>
      <c r="AJR886" s="226"/>
      <c r="AJS886" s="226"/>
      <c r="AJT886" s="226"/>
      <c r="AJU886" s="226"/>
      <c r="AJV886" s="226"/>
      <c r="AJW886" s="226"/>
      <c r="AJX886" s="226"/>
      <c r="AJY886" s="226"/>
      <c r="AJZ886" s="226"/>
      <c r="AKA886" s="226"/>
      <c r="AKB886" s="226"/>
      <c r="AKC886" s="226"/>
      <c r="AKD886" s="226"/>
      <c r="AKE886" s="226"/>
      <c r="AKF886" s="226"/>
      <c r="AKG886" s="226"/>
      <c r="AKH886" s="226"/>
      <c r="AKI886" s="226"/>
      <c r="AKJ886" s="226"/>
      <c r="AKK886" s="226"/>
      <c r="AKL886" s="226"/>
      <c r="AKM886" s="226"/>
      <c r="AKN886" s="226"/>
      <c r="AKO886" s="226"/>
      <c r="AKP886" s="226"/>
      <c r="AKQ886" s="226"/>
      <c r="AKR886" s="226"/>
      <c r="AKS886" s="226"/>
      <c r="AKT886" s="226"/>
      <c r="AKU886" s="226"/>
      <c r="AKV886" s="226"/>
      <c r="AKW886" s="226"/>
      <c r="AKX886" s="226"/>
      <c r="AKY886" s="226"/>
      <c r="AKZ886" s="226"/>
      <c r="ALA886" s="226"/>
      <c r="ALB886" s="226"/>
      <c r="ALC886" s="226"/>
      <c r="ALD886" s="226"/>
      <c r="ALE886" s="226"/>
      <c r="ALF886" s="226"/>
      <c r="ALG886" s="226"/>
      <c r="ALH886" s="226"/>
      <c r="ALI886" s="226"/>
      <c r="ALJ886" s="226"/>
      <c r="ALK886" s="226"/>
      <c r="ALL886" s="226"/>
      <c r="ALM886" s="226"/>
      <c r="ALN886" s="226"/>
      <c r="ALO886" s="226"/>
      <c r="ALP886" s="226"/>
      <c r="ALQ886" s="226"/>
      <c r="ALR886" s="226"/>
      <c r="ALS886" s="226"/>
      <c r="ALT886" s="226"/>
      <c r="ALU886" s="226"/>
      <c r="ALV886" s="226"/>
      <c r="ALW886" s="226"/>
      <c r="ALX886" s="226"/>
      <c r="ALY886" s="226"/>
      <c r="ALZ886" s="226"/>
      <c r="AMA886" s="226"/>
      <c r="AMB886" s="226"/>
      <c r="AMC886" s="226"/>
      <c r="AMD886" s="226"/>
      <c r="AME886" s="226"/>
      <c r="AMF886" s="226"/>
      <c r="AMG886" s="226"/>
      <c r="AMH886" s="226"/>
      <c r="AMI886" s="226"/>
      <c r="AMJ886" s="226"/>
      <c r="AMK886" s="226"/>
      <c r="AML886" s="226"/>
      <c r="AMM886" s="226"/>
      <c r="AMN886" s="226"/>
      <c r="AMO886" s="226"/>
      <c r="AMP886" s="226"/>
      <c r="AMQ886" s="226"/>
      <c r="AMR886" s="226"/>
      <c r="AMS886" s="226"/>
      <c r="AMT886" s="226"/>
      <c r="AMU886" s="226"/>
      <c r="AMV886" s="226"/>
      <c r="AMW886" s="226"/>
      <c r="AMX886" s="226"/>
    </row>
    <row r="887" spans="1:1038" s="432" customFormat="1" ht="18" customHeight="1">
      <c r="A887" s="547" t="s">
        <v>2392</v>
      </c>
      <c r="B887" s="524" t="s">
        <v>1647</v>
      </c>
      <c r="C887" s="422"/>
      <c r="D887" s="525" t="s">
        <v>1279</v>
      </c>
      <c r="E887" s="422">
        <v>104</v>
      </c>
      <c r="F887" s="422">
        <v>3</v>
      </c>
      <c r="G887" s="526" t="str">
        <f t="shared" si="601"/>
        <v>104-3</v>
      </c>
      <c r="H887" s="422">
        <v>0</v>
      </c>
      <c r="I887" s="422">
        <v>27</v>
      </c>
      <c r="J887" s="527">
        <f t="shared" si="605"/>
        <v>1</v>
      </c>
      <c r="K887" s="528" t="b">
        <f>IF(J888=1,IF(((VLOOKUP($G887,[4]Depth_Lookup!$A$3:$J$550,9,FALSE))-(I887/100))=0,"Good",IF(((VLOOKUP($G887,[4]Depth_Lookup!$A$3:$J$550,9,FALSE))-(I887/100))&gt;0,"Too Short","Too Long")))</f>
        <v>0</v>
      </c>
      <c r="L887" s="171">
        <f>(VLOOKUP($G887,Depth_Lookup!$A$3:$J$410,10,FALSE))+(H887/100)</f>
        <v>274.26</v>
      </c>
      <c r="M887" s="171">
        <f>(VLOOKUP($G887,Depth_Lookup!$A$3:$J$410,10,FALSE))+(I887/100)</f>
        <v>274.52999999999997</v>
      </c>
      <c r="N887" s="441" t="s">
        <v>2411</v>
      </c>
      <c r="O887" s="422">
        <v>1</v>
      </c>
      <c r="P887" s="422" t="s">
        <v>853</v>
      </c>
      <c r="Q887" s="422" t="s">
        <v>125</v>
      </c>
      <c r="R887" s="526" t="str">
        <f t="shared" si="602"/>
        <v>SerpentinizedHarzburgite</v>
      </c>
      <c r="S887" s="422" t="s">
        <v>116</v>
      </c>
      <c r="T887" s="422" t="s">
        <v>116</v>
      </c>
      <c r="U887" s="422" t="s">
        <v>108</v>
      </c>
      <c r="V887" s="422" t="s">
        <v>509</v>
      </c>
      <c r="W887" s="422" t="s">
        <v>2393</v>
      </c>
      <c r="X887" s="529">
        <f>VLOOKUP(W887,[4]definitions_list_lookup!$A$13:$B$19,2,0)</f>
        <v>5</v>
      </c>
      <c r="Y887" s="422" t="s">
        <v>90</v>
      </c>
      <c r="Z887" s="422" t="s">
        <v>91</v>
      </c>
      <c r="AA887" s="422"/>
      <c r="AB887" s="422"/>
      <c r="AC887" s="422"/>
      <c r="AD887" s="422"/>
      <c r="AE887" s="423"/>
      <c r="AF887" s="526" t="e">
        <f>VLOOKUP(AE887,[4]definitions_list_mag!$V$12:$W$15,2,0)</f>
        <v>#N/A</v>
      </c>
      <c r="AG887" s="530"/>
      <c r="AH887" s="422"/>
      <c r="AI887" s="426">
        <f t="shared" si="606"/>
        <v>78</v>
      </c>
      <c r="AJ887" s="422"/>
      <c r="AK887" s="422"/>
      <c r="AL887" s="422"/>
      <c r="AM887" s="422"/>
      <c r="AN887" s="422"/>
      <c r="AO887" s="426"/>
      <c r="AP887" s="422"/>
      <c r="AQ887" s="422"/>
      <c r="AR887" s="422"/>
      <c r="AS887" s="422"/>
      <c r="AT887" s="422"/>
      <c r="AU887" s="426">
        <v>1</v>
      </c>
      <c r="AV887" s="422">
        <v>1</v>
      </c>
      <c r="AW887" s="422">
        <v>1</v>
      </c>
      <c r="AX887" s="422" t="s">
        <v>110</v>
      </c>
      <c r="AY887" s="422" t="s">
        <v>103</v>
      </c>
      <c r="AZ887" s="422"/>
      <c r="BA887" s="426">
        <v>20</v>
      </c>
      <c r="BB887" s="422">
        <v>5</v>
      </c>
      <c r="BC887" s="422">
        <v>4</v>
      </c>
      <c r="BD887" s="422" t="s">
        <v>118</v>
      </c>
      <c r="BE887" s="422" t="s">
        <v>103</v>
      </c>
      <c r="BF887" s="422"/>
      <c r="BG887" s="426"/>
      <c r="BH887" s="422"/>
      <c r="BI887" s="422"/>
      <c r="BJ887" s="422"/>
      <c r="BK887" s="422"/>
      <c r="BL887" s="422"/>
      <c r="BM887" s="426">
        <v>1</v>
      </c>
      <c r="BN887" s="422">
        <v>1</v>
      </c>
      <c r="BO887" s="422">
        <v>0.5</v>
      </c>
      <c r="BP887" s="422"/>
      <c r="BQ887" s="422"/>
      <c r="BR887" s="422"/>
      <c r="BS887" s="422"/>
      <c r="BT887" s="422"/>
      <c r="BU887" s="422"/>
      <c r="BV887" s="422"/>
      <c r="BW887" s="422"/>
      <c r="BX887" s="422"/>
      <c r="BY887" s="426"/>
      <c r="BZ887" s="422"/>
      <c r="CA887" s="422"/>
      <c r="CB887" s="422"/>
      <c r="CC887" s="422"/>
      <c r="CD887" s="422"/>
      <c r="CE887" s="422"/>
      <c r="CF887" s="531">
        <f t="shared" si="603"/>
        <v>100</v>
      </c>
      <c r="CG887" s="166"/>
      <c r="CH887" s="163" t="s">
        <v>2404</v>
      </c>
      <c r="CI887" s="163">
        <v>85</v>
      </c>
      <c r="CJ887" s="163" t="s">
        <v>514</v>
      </c>
      <c r="CK887" s="164"/>
      <c r="CL887" s="165"/>
      <c r="CM887" s="165"/>
      <c r="CN887" s="165"/>
      <c r="CO887" s="165"/>
      <c r="CP887" s="165"/>
      <c r="CQ887" s="165"/>
      <c r="CR887" s="165"/>
      <c r="CS887" s="165"/>
      <c r="CT887" s="165"/>
      <c r="CU887" s="165"/>
      <c r="CV887" s="165"/>
      <c r="CW887" s="165"/>
      <c r="CX887" s="165"/>
      <c r="CY887" s="165"/>
      <c r="CZ887" s="165"/>
      <c r="DA887" s="165"/>
      <c r="DB887" s="165">
        <v>85</v>
      </c>
      <c r="DC887" s="426">
        <v>15</v>
      </c>
      <c r="DD887" s="165"/>
      <c r="DE887" s="165"/>
      <c r="DF887" s="165"/>
      <c r="DG887" s="165"/>
      <c r="DH887" s="165"/>
      <c r="DI887" s="165"/>
      <c r="DJ887" s="165"/>
      <c r="DK887" s="209">
        <f t="shared" si="604"/>
        <v>100</v>
      </c>
      <c r="DL887" s="166"/>
      <c r="DM887" s="165"/>
      <c r="DN887" s="165"/>
      <c r="DO887" s="167"/>
      <c r="DQ887" s="166"/>
      <c r="DR887" s="167"/>
      <c r="DS887" s="166"/>
      <c r="DT887" s="555" t="s">
        <v>2409</v>
      </c>
      <c r="DU887" s="429"/>
      <c r="DV887" s="429"/>
      <c r="DW887" s="532" t="e">
        <f>VLOOKUP(P887,[4]definitions_list_lookup!$K$30:$L$54,2,0)</f>
        <v>#N/A</v>
      </c>
      <c r="DX887" s="443" t="s">
        <v>1838</v>
      </c>
      <c r="DY887" s="443" t="s">
        <v>2395</v>
      </c>
      <c r="DZ887" s="533"/>
      <c r="EA887" s="534"/>
      <c r="EB887" s="429"/>
      <c r="EC887" s="534"/>
      <c r="ED887" s="229" t="s">
        <v>2517</v>
      </c>
      <c r="EE887" s="535"/>
      <c r="EF887" s="536"/>
      <c r="EG887" s="535"/>
      <c r="EH887" s="537"/>
      <c r="EI887" s="538"/>
      <c r="EJ887" s="539"/>
      <c r="EK887" s="540"/>
      <c r="EL887" s="535"/>
      <c r="EM887" s="537"/>
      <c r="EN887" s="537"/>
      <c r="EO887" s="541"/>
      <c r="EP887" s="541"/>
      <c r="EQ887" s="541"/>
      <c r="ER887" s="541"/>
      <c r="ES887" s="541"/>
      <c r="ET887" s="541"/>
      <c r="EU887" s="541"/>
      <c r="EV887" s="542"/>
      <c r="EW887" s="542"/>
      <c r="EX887" s="542"/>
      <c r="EY887" s="542"/>
      <c r="EZ887" s="192" t="e">
        <f t="shared" si="574"/>
        <v>#DIV/0!</v>
      </c>
      <c r="FA887" s="192" t="e">
        <f t="shared" si="575"/>
        <v>#DIV/0!</v>
      </c>
      <c r="FB887" s="192" t="e">
        <f t="shared" si="576"/>
        <v>#DIV/0!</v>
      </c>
      <c r="FC887" s="192" t="e">
        <f t="shared" si="577"/>
        <v>#DIV/0!</v>
      </c>
      <c r="FD887" s="192" t="e">
        <f t="shared" si="578"/>
        <v>#DIV/0!</v>
      </c>
      <c r="FE887" s="193" t="e">
        <f t="shared" si="579"/>
        <v>#DIV/0!</v>
      </c>
      <c r="FF887" s="194" t="e">
        <f t="shared" si="580"/>
        <v>#DIV/0!</v>
      </c>
      <c r="FG887" s="535"/>
      <c r="FH887" s="537"/>
      <c r="FI887" s="778">
        <f t="shared" si="582"/>
        <v>0</v>
      </c>
      <c r="FJ887" s="779" t="e">
        <f t="shared" si="583"/>
        <v>#DIV/0!</v>
      </c>
      <c r="FK887" s="779" t="e">
        <f t="shared" si="584"/>
        <v>#DIV/0!</v>
      </c>
      <c r="FL887" s="780" t="e">
        <f t="shared" si="585"/>
        <v>#DIV/0!</v>
      </c>
      <c r="FM887" s="169" t="e">
        <f t="shared" si="586"/>
        <v>#DIV/0!</v>
      </c>
      <c r="FN887" s="783" t="e">
        <f t="shared" si="587"/>
        <v>#DIV/0!</v>
      </c>
      <c r="FO887" s="422"/>
      <c r="FP887" s="422"/>
      <c r="FQ887" s="422"/>
      <c r="FR887" s="422"/>
      <c r="FS887" s="422"/>
      <c r="FT887" s="422"/>
      <c r="FU887" s="422"/>
      <c r="FV887" s="422"/>
      <c r="FW887" s="422"/>
      <c r="FX887" s="422"/>
      <c r="FY887" s="422"/>
      <c r="FZ887" s="422"/>
      <c r="GA887" s="422"/>
      <c r="GB887" s="422"/>
      <c r="GC887" s="422"/>
      <c r="GD887" s="422"/>
      <c r="GE887" s="422"/>
      <c r="GF887" s="422"/>
      <c r="GG887" s="422"/>
      <c r="GH887" s="422"/>
      <c r="GI887" s="422"/>
      <c r="GJ887" s="422"/>
      <c r="GK887" s="422"/>
      <c r="GL887" s="422"/>
      <c r="GM887" s="422"/>
      <c r="GN887" s="422"/>
      <c r="GO887" s="422"/>
      <c r="GP887" s="422"/>
      <c r="GQ887" s="422"/>
      <c r="GR887" s="422"/>
      <c r="GS887" s="422"/>
      <c r="GT887" s="422"/>
      <c r="GU887" s="422"/>
      <c r="GV887" s="422"/>
      <c r="GW887" s="422"/>
      <c r="GX887" s="422"/>
      <c r="GY887" s="422"/>
      <c r="GZ887" s="422"/>
      <c r="HA887" s="422"/>
      <c r="HB887" s="422"/>
      <c r="HC887" s="422"/>
      <c r="HD887" s="422"/>
      <c r="HE887" s="422"/>
      <c r="HF887" s="422"/>
      <c r="HG887" s="422"/>
      <c r="HH887" s="422"/>
      <c r="HI887" s="422"/>
      <c r="HJ887" s="422"/>
      <c r="HK887" s="422"/>
      <c r="HL887" s="422"/>
      <c r="HM887" s="422"/>
      <c r="HN887" s="422"/>
      <c r="HO887" s="422"/>
      <c r="HP887" s="422"/>
      <c r="HQ887" s="422"/>
      <c r="HR887" s="422"/>
      <c r="HS887" s="422"/>
      <c r="HT887" s="422"/>
      <c r="HU887" s="422"/>
      <c r="HV887" s="422"/>
      <c r="HW887" s="422"/>
      <c r="HX887" s="422"/>
      <c r="HY887" s="422"/>
      <c r="HZ887" s="422"/>
      <c r="IA887" s="422"/>
      <c r="IB887" s="422"/>
      <c r="IC887" s="422"/>
      <c r="ID887" s="422"/>
      <c r="IE887" s="422"/>
      <c r="IF887" s="422"/>
      <c r="IG887" s="422"/>
      <c r="IH887" s="422"/>
      <c r="II887" s="422"/>
      <c r="IJ887" s="422"/>
      <c r="IK887" s="422"/>
      <c r="IL887" s="422"/>
      <c r="IM887" s="422"/>
      <c r="IN887" s="422"/>
      <c r="IO887" s="422"/>
      <c r="IP887" s="422"/>
      <c r="IQ887" s="422"/>
      <c r="IR887" s="422"/>
      <c r="IS887" s="422"/>
      <c r="IT887" s="422"/>
      <c r="IU887" s="422"/>
      <c r="IV887" s="422"/>
      <c r="IW887" s="422"/>
      <c r="IX887" s="422"/>
      <c r="IY887" s="422"/>
      <c r="IZ887" s="422"/>
      <c r="JA887" s="422"/>
      <c r="JB887" s="422"/>
      <c r="JC887" s="422"/>
      <c r="JD887" s="422"/>
      <c r="JE887" s="422"/>
      <c r="JF887" s="422"/>
      <c r="JG887" s="422"/>
      <c r="JH887" s="422"/>
      <c r="JI887" s="422"/>
      <c r="JJ887" s="422"/>
      <c r="JK887" s="422"/>
      <c r="JL887" s="422"/>
      <c r="JM887" s="422"/>
      <c r="JN887" s="422"/>
      <c r="JO887" s="422"/>
      <c r="JP887" s="422"/>
      <c r="JQ887" s="422"/>
      <c r="JR887" s="422"/>
      <c r="JS887" s="422"/>
      <c r="JT887" s="422"/>
      <c r="JU887" s="422"/>
      <c r="JV887" s="422"/>
      <c r="JW887" s="422"/>
      <c r="JX887" s="422"/>
      <c r="JY887" s="422"/>
      <c r="JZ887" s="422"/>
      <c r="KA887" s="422"/>
      <c r="KB887" s="422"/>
      <c r="KC887" s="422"/>
      <c r="KD887" s="422"/>
      <c r="KE887" s="422"/>
      <c r="KF887" s="422"/>
      <c r="KG887" s="422"/>
      <c r="KH887" s="422"/>
      <c r="KI887" s="422"/>
      <c r="KJ887" s="422"/>
      <c r="KK887" s="422"/>
      <c r="KL887" s="422"/>
      <c r="KM887" s="422"/>
      <c r="KN887" s="422"/>
      <c r="KO887" s="422"/>
      <c r="KP887" s="422"/>
      <c r="KQ887" s="422"/>
      <c r="KR887" s="422"/>
      <c r="KS887" s="422"/>
      <c r="KT887" s="422"/>
      <c r="KU887" s="422"/>
      <c r="KV887" s="422"/>
      <c r="KW887" s="422"/>
      <c r="KX887" s="422"/>
      <c r="KY887" s="422"/>
      <c r="KZ887" s="422"/>
      <c r="LA887" s="422"/>
      <c r="LB887" s="422"/>
      <c r="LC887" s="422"/>
      <c r="LD887" s="422"/>
      <c r="LE887" s="422"/>
      <c r="LF887" s="422"/>
      <c r="LG887" s="422"/>
      <c r="LH887" s="422"/>
      <c r="LI887" s="422"/>
      <c r="LJ887" s="422"/>
      <c r="LK887" s="422"/>
      <c r="LL887" s="422"/>
      <c r="LM887" s="422"/>
      <c r="LN887" s="422"/>
      <c r="LO887" s="422"/>
      <c r="LP887" s="422"/>
      <c r="LQ887" s="422"/>
      <c r="LR887" s="422"/>
      <c r="LS887" s="422"/>
      <c r="LT887" s="422"/>
      <c r="LU887" s="422"/>
      <c r="LV887" s="422"/>
      <c r="LW887" s="422"/>
      <c r="LX887" s="422"/>
      <c r="LY887" s="422"/>
      <c r="LZ887" s="422"/>
      <c r="MA887" s="422"/>
      <c r="MB887" s="422"/>
      <c r="MC887" s="422"/>
      <c r="MD887" s="422"/>
      <c r="ME887" s="422"/>
      <c r="MF887" s="422"/>
      <c r="MG887" s="422"/>
      <c r="MH887" s="422"/>
      <c r="MI887" s="422"/>
      <c r="MJ887" s="422"/>
      <c r="MK887" s="422"/>
      <c r="ML887" s="422"/>
      <c r="MM887" s="422"/>
      <c r="MN887" s="422"/>
      <c r="MO887" s="422"/>
      <c r="MP887" s="422"/>
      <c r="MQ887" s="422"/>
      <c r="MR887" s="422"/>
      <c r="MS887" s="422"/>
      <c r="MT887" s="422"/>
      <c r="MU887" s="422"/>
      <c r="MV887" s="422"/>
      <c r="MW887" s="422"/>
      <c r="MX887" s="422"/>
      <c r="MY887" s="422"/>
      <c r="MZ887" s="422"/>
      <c r="NA887" s="422"/>
      <c r="NB887" s="422"/>
      <c r="NC887" s="422"/>
      <c r="ND887" s="422"/>
      <c r="NE887" s="422"/>
      <c r="NF887" s="422"/>
      <c r="NG887" s="422"/>
      <c r="NH887" s="422"/>
      <c r="NI887" s="422"/>
      <c r="NJ887" s="422"/>
      <c r="NK887" s="422"/>
      <c r="NL887" s="422"/>
      <c r="NM887" s="422"/>
      <c r="NN887" s="422"/>
      <c r="NO887" s="422"/>
      <c r="NP887" s="422"/>
      <c r="NQ887" s="422"/>
      <c r="NR887" s="422"/>
      <c r="NS887" s="422"/>
      <c r="NT887" s="422"/>
      <c r="NU887" s="422"/>
      <c r="NV887" s="422"/>
      <c r="NW887" s="422"/>
      <c r="NX887" s="422"/>
      <c r="NY887" s="422"/>
      <c r="NZ887" s="422"/>
      <c r="OA887" s="422"/>
      <c r="OB887" s="422"/>
      <c r="OC887" s="422"/>
      <c r="OD887" s="422"/>
      <c r="OE887" s="422"/>
      <c r="OF887" s="422"/>
      <c r="OG887" s="422"/>
      <c r="OH887" s="422"/>
      <c r="OI887" s="422"/>
      <c r="OJ887" s="422"/>
      <c r="OK887" s="422"/>
      <c r="OL887" s="422"/>
      <c r="OM887" s="422"/>
      <c r="ON887" s="422"/>
      <c r="OO887" s="422"/>
      <c r="OP887" s="422"/>
      <c r="OQ887" s="422"/>
      <c r="OR887" s="422"/>
      <c r="OS887" s="422"/>
      <c r="OT887" s="422"/>
      <c r="OU887" s="422"/>
      <c r="OV887" s="422"/>
      <c r="OW887" s="422"/>
      <c r="OX887" s="422"/>
      <c r="OY887" s="422"/>
      <c r="OZ887" s="422"/>
      <c r="PA887" s="422"/>
      <c r="PB887" s="422"/>
      <c r="PC887" s="422"/>
      <c r="PD887" s="422"/>
      <c r="PE887" s="422"/>
      <c r="PF887" s="422"/>
      <c r="PG887" s="422"/>
      <c r="PH887" s="422"/>
      <c r="PI887" s="422"/>
      <c r="PJ887" s="422"/>
      <c r="PK887" s="422"/>
      <c r="PL887" s="422"/>
      <c r="PM887" s="422"/>
      <c r="PN887" s="422"/>
      <c r="PO887" s="422"/>
      <c r="PP887" s="422"/>
      <c r="PQ887" s="422"/>
      <c r="PR887" s="422"/>
      <c r="PS887" s="422"/>
      <c r="PT887" s="422"/>
      <c r="PU887" s="422"/>
      <c r="PV887" s="422"/>
      <c r="PW887" s="422"/>
      <c r="PX887" s="422"/>
      <c r="PY887" s="422"/>
      <c r="PZ887" s="422"/>
      <c r="QA887" s="422"/>
      <c r="QB887" s="422"/>
      <c r="QC887" s="422"/>
      <c r="QD887" s="422"/>
      <c r="QE887" s="422"/>
      <c r="QF887" s="422"/>
      <c r="QG887" s="422"/>
      <c r="QH887" s="422"/>
      <c r="QI887" s="422"/>
      <c r="QJ887" s="422"/>
      <c r="QK887" s="422"/>
      <c r="QL887" s="422"/>
      <c r="QM887" s="422"/>
      <c r="QN887" s="422"/>
      <c r="QO887" s="422"/>
      <c r="QP887" s="422"/>
      <c r="QQ887" s="422"/>
      <c r="QR887" s="422"/>
      <c r="QS887" s="422"/>
      <c r="QT887" s="422"/>
      <c r="QU887" s="422"/>
      <c r="QV887" s="422"/>
      <c r="QW887" s="422"/>
      <c r="QX887" s="422"/>
      <c r="QY887" s="422"/>
      <c r="QZ887" s="422"/>
      <c r="RA887" s="422"/>
      <c r="RB887" s="422"/>
      <c r="RC887" s="422"/>
      <c r="RD887" s="422"/>
      <c r="RE887" s="422"/>
      <c r="RF887" s="422"/>
      <c r="RG887" s="422"/>
      <c r="RH887" s="422"/>
      <c r="RI887" s="422"/>
      <c r="RJ887" s="422"/>
      <c r="RK887" s="422"/>
      <c r="RL887" s="422"/>
      <c r="RM887" s="422"/>
      <c r="RN887" s="422"/>
      <c r="RO887" s="422"/>
      <c r="RP887" s="422"/>
      <c r="RQ887" s="422"/>
      <c r="RR887" s="422"/>
      <c r="RS887" s="422"/>
      <c r="RT887" s="422"/>
      <c r="RU887" s="422"/>
      <c r="RV887" s="422"/>
      <c r="RW887" s="422"/>
      <c r="RX887" s="422"/>
      <c r="RY887" s="422"/>
      <c r="RZ887" s="422"/>
      <c r="SA887" s="422"/>
      <c r="SB887" s="422"/>
      <c r="SC887" s="422"/>
      <c r="SD887" s="422"/>
      <c r="SE887" s="422"/>
      <c r="SF887" s="422"/>
      <c r="SG887" s="422"/>
      <c r="SH887" s="422"/>
      <c r="SI887" s="422"/>
      <c r="SJ887" s="422"/>
      <c r="SK887" s="422"/>
      <c r="SL887" s="422"/>
      <c r="SM887" s="422"/>
      <c r="SN887" s="422"/>
      <c r="SO887" s="422"/>
      <c r="SP887" s="422"/>
      <c r="SQ887" s="422"/>
      <c r="SR887" s="422"/>
      <c r="SS887" s="422"/>
      <c r="ST887" s="422"/>
      <c r="SU887" s="422"/>
      <c r="SV887" s="422"/>
      <c r="SW887" s="422"/>
      <c r="SX887" s="422"/>
      <c r="SY887" s="422"/>
      <c r="SZ887" s="422"/>
      <c r="TA887" s="422"/>
      <c r="TB887" s="422"/>
      <c r="TC887" s="422"/>
      <c r="TD887" s="422"/>
      <c r="TE887" s="422"/>
      <c r="TF887" s="422"/>
      <c r="TG887" s="422"/>
      <c r="TH887" s="422"/>
      <c r="TI887" s="422"/>
      <c r="TJ887" s="422"/>
      <c r="TK887" s="422"/>
      <c r="TL887" s="422"/>
      <c r="TM887" s="422"/>
      <c r="TN887" s="422"/>
      <c r="TO887" s="422"/>
      <c r="TP887" s="422"/>
      <c r="TQ887" s="422"/>
      <c r="TR887" s="422"/>
      <c r="TS887" s="422"/>
      <c r="TT887" s="422"/>
      <c r="TU887" s="422"/>
      <c r="TV887" s="422"/>
      <c r="TW887" s="422"/>
      <c r="TX887" s="422"/>
      <c r="TY887" s="422"/>
      <c r="TZ887" s="422"/>
      <c r="UA887" s="422"/>
      <c r="UB887" s="422"/>
      <c r="UC887" s="422"/>
      <c r="UD887" s="422"/>
      <c r="UE887" s="422"/>
      <c r="UF887" s="422"/>
      <c r="UG887" s="422"/>
      <c r="UH887" s="422"/>
      <c r="UI887" s="422"/>
      <c r="UJ887" s="422"/>
      <c r="UK887" s="422"/>
      <c r="UL887" s="422"/>
      <c r="UM887" s="422"/>
      <c r="UN887" s="422"/>
      <c r="UO887" s="422"/>
      <c r="UP887" s="422"/>
      <c r="UQ887" s="422"/>
      <c r="UR887" s="422"/>
      <c r="US887" s="422"/>
      <c r="UT887" s="422"/>
      <c r="UU887" s="422"/>
      <c r="UV887" s="422"/>
      <c r="UW887" s="422"/>
      <c r="UX887" s="422"/>
      <c r="UY887" s="422"/>
      <c r="UZ887" s="422"/>
      <c r="VA887" s="422"/>
      <c r="VB887" s="422"/>
      <c r="VC887" s="422"/>
      <c r="VD887" s="422"/>
      <c r="VE887" s="422"/>
      <c r="VF887" s="422"/>
      <c r="VG887" s="422"/>
      <c r="VH887" s="422"/>
      <c r="VI887" s="422"/>
      <c r="VJ887" s="422"/>
      <c r="VK887" s="422"/>
      <c r="VL887" s="422"/>
      <c r="VM887" s="422"/>
      <c r="VN887" s="422"/>
      <c r="VO887" s="422"/>
      <c r="VP887" s="422"/>
      <c r="VQ887" s="422"/>
      <c r="VR887" s="422"/>
      <c r="VS887" s="422"/>
      <c r="VT887" s="422"/>
      <c r="VU887" s="422"/>
      <c r="VV887" s="422"/>
      <c r="VW887" s="422"/>
      <c r="VX887" s="422"/>
      <c r="VY887" s="422"/>
      <c r="VZ887" s="422"/>
      <c r="WA887" s="422"/>
      <c r="WB887" s="422"/>
      <c r="WC887" s="422"/>
      <c r="WD887" s="422"/>
      <c r="WE887" s="422"/>
      <c r="WF887" s="422"/>
      <c r="WG887" s="422"/>
      <c r="WH887" s="422"/>
      <c r="WI887" s="422"/>
      <c r="WJ887" s="422"/>
      <c r="WK887" s="422"/>
      <c r="WL887" s="422"/>
      <c r="WM887" s="422"/>
      <c r="WN887" s="422"/>
      <c r="WO887" s="422"/>
      <c r="WP887" s="422"/>
      <c r="WQ887" s="422"/>
      <c r="WR887" s="422"/>
      <c r="WS887" s="422"/>
      <c r="WT887" s="422"/>
      <c r="WU887" s="422"/>
      <c r="WV887" s="422"/>
      <c r="WW887" s="422"/>
      <c r="WX887" s="422"/>
      <c r="WY887" s="422"/>
      <c r="WZ887" s="422"/>
      <c r="XA887" s="422"/>
      <c r="XB887" s="422"/>
      <c r="XC887" s="422"/>
      <c r="XD887" s="422"/>
      <c r="XE887" s="422"/>
      <c r="XF887" s="422"/>
      <c r="XG887" s="422"/>
      <c r="XH887" s="422"/>
      <c r="XI887" s="422"/>
      <c r="XJ887" s="422"/>
      <c r="XK887" s="422"/>
      <c r="XL887" s="422"/>
      <c r="XM887" s="422"/>
      <c r="XN887" s="422"/>
      <c r="XO887" s="422"/>
      <c r="XP887" s="422"/>
      <c r="XQ887" s="422"/>
      <c r="XR887" s="422"/>
      <c r="XS887" s="422"/>
      <c r="XT887" s="422"/>
      <c r="XU887" s="422"/>
      <c r="XV887" s="422"/>
      <c r="XW887" s="422"/>
      <c r="XX887" s="422"/>
      <c r="XY887" s="422"/>
      <c r="XZ887" s="422"/>
      <c r="YA887" s="422"/>
      <c r="YB887" s="422"/>
      <c r="YC887" s="422"/>
      <c r="YD887" s="422"/>
      <c r="YE887" s="422"/>
      <c r="YF887" s="422"/>
      <c r="YG887" s="422"/>
      <c r="YH887" s="422"/>
      <c r="YI887" s="422"/>
      <c r="YJ887" s="422"/>
      <c r="YK887" s="422"/>
      <c r="YL887" s="422"/>
      <c r="YM887" s="422"/>
      <c r="YN887" s="422"/>
      <c r="YO887" s="422"/>
      <c r="YP887" s="422"/>
      <c r="YQ887" s="422"/>
      <c r="YR887" s="422"/>
      <c r="YS887" s="422"/>
      <c r="YT887" s="422"/>
      <c r="YU887" s="422"/>
      <c r="YV887" s="422"/>
      <c r="YW887" s="422"/>
      <c r="YX887" s="422"/>
      <c r="YY887" s="422"/>
      <c r="YZ887" s="422"/>
      <c r="ZA887" s="422"/>
      <c r="ZB887" s="422"/>
      <c r="ZC887" s="422"/>
      <c r="ZD887" s="422"/>
      <c r="ZE887" s="422"/>
      <c r="ZF887" s="422"/>
      <c r="ZG887" s="422"/>
      <c r="ZH887" s="422"/>
      <c r="ZI887" s="422"/>
      <c r="ZJ887" s="422"/>
      <c r="ZK887" s="422"/>
      <c r="ZL887" s="422"/>
      <c r="ZM887" s="422"/>
      <c r="ZN887" s="422"/>
      <c r="ZO887" s="422"/>
      <c r="ZP887" s="422"/>
      <c r="ZQ887" s="422"/>
      <c r="ZR887" s="422"/>
      <c r="ZS887" s="422"/>
      <c r="ZT887" s="422"/>
      <c r="ZU887" s="422"/>
      <c r="ZV887" s="422"/>
      <c r="ZW887" s="422"/>
      <c r="ZX887" s="422"/>
      <c r="ZY887" s="422"/>
      <c r="ZZ887" s="422"/>
      <c r="AAA887" s="422"/>
      <c r="AAB887" s="422"/>
      <c r="AAC887" s="422"/>
      <c r="AAD887" s="422"/>
      <c r="AAE887" s="422"/>
      <c r="AAF887" s="422"/>
      <c r="AAG887" s="422"/>
      <c r="AAH887" s="422"/>
      <c r="AAI887" s="422"/>
      <c r="AAJ887" s="422"/>
      <c r="AAK887" s="422"/>
      <c r="AAL887" s="422"/>
      <c r="AAM887" s="422"/>
      <c r="AAN887" s="422"/>
      <c r="AAO887" s="422"/>
      <c r="AAP887" s="422"/>
      <c r="AAQ887" s="422"/>
      <c r="AAR887" s="422"/>
      <c r="AAS887" s="422"/>
      <c r="AAT887" s="422"/>
      <c r="AAU887" s="422"/>
      <c r="AAV887" s="422"/>
      <c r="AAW887" s="422"/>
      <c r="AAX887" s="422"/>
      <c r="AAY887" s="422"/>
      <c r="AAZ887" s="422"/>
      <c r="ABA887" s="422"/>
      <c r="ABB887" s="422"/>
      <c r="ABC887" s="422"/>
      <c r="ABD887" s="422"/>
      <c r="ABE887" s="422"/>
      <c r="ABF887" s="422"/>
      <c r="ABG887" s="422"/>
      <c r="ABH887" s="422"/>
      <c r="ABI887" s="422"/>
      <c r="ABJ887" s="422"/>
      <c r="ABK887" s="422"/>
      <c r="ABL887" s="422"/>
      <c r="ABM887" s="422"/>
      <c r="ABN887" s="422"/>
      <c r="ABO887" s="422"/>
      <c r="ABP887" s="422"/>
      <c r="ABQ887" s="422"/>
      <c r="ABR887" s="422"/>
      <c r="ABS887" s="422"/>
      <c r="ABT887" s="422"/>
      <c r="ABU887" s="422"/>
      <c r="ABV887" s="422"/>
      <c r="ABW887" s="422"/>
      <c r="ABX887" s="422"/>
      <c r="ABY887" s="422"/>
      <c r="ABZ887" s="422"/>
      <c r="ACA887" s="422"/>
      <c r="ACB887" s="422"/>
      <c r="ACC887" s="422"/>
      <c r="ACD887" s="422"/>
      <c r="ACE887" s="422"/>
      <c r="ACF887" s="422"/>
      <c r="ACG887" s="422"/>
      <c r="ACH887" s="422"/>
      <c r="ACI887" s="422"/>
      <c r="ACJ887" s="422"/>
      <c r="ACK887" s="422"/>
      <c r="ACL887" s="422"/>
      <c r="ACM887" s="422"/>
      <c r="ACN887" s="422"/>
      <c r="ACO887" s="422"/>
      <c r="ACP887" s="422"/>
      <c r="ACQ887" s="422"/>
      <c r="ACR887" s="422"/>
      <c r="ACS887" s="422"/>
      <c r="ACT887" s="422"/>
      <c r="ACU887" s="422"/>
      <c r="ACV887" s="422"/>
      <c r="ACW887" s="422"/>
      <c r="ACX887" s="422"/>
      <c r="ACY887" s="422"/>
      <c r="ACZ887" s="422"/>
      <c r="ADA887" s="422"/>
      <c r="ADB887" s="422"/>
      <c r="ADC887" s="422"/>
      <c r="ADD887" s="422"/>
      <c r="ADE887" s="422"/>
      <c r="ADF887" s="422"/>
      <c r="ADG887" s="422"/>
      <c r="ADH887" s="422"/>
      <c r="ADI887" s="422"/>
      <c r="ADJ887" s="422"/>
      <c r="ADK887" s="422"/>
      <c r="ADL887" s="422"/>
      <c r="ADM887" s="422"/>
      <c r="ADN887" s="422"/>
      <c r="ADO887" s="422"/>
      <c r="ADP887" s="422"/>
      <c r="ADQ887" s="422"/>
      <c r="ADR887" s="422"/>
      <c r="ADS887" s="422"/>
      <c r="ADT887" s="422"/>
      <c r="ADU887" s="422"/>
      <c r="ADV887" s="422"/>
      <c r="ADW887" s="422"/>
      <c r="ADX887" s="422"/>
      <c r="ADY887" s="422"/>
      <c r="ADZ887" s="422"/>
      <c r="AEA887" s="422"/>
      <c r="AEB887" s="422"/>
      <c r="AEC887" s="422"/>
      <c r="AED887" s="422"/>
      <c r="AEE887" s="422"/>
      <c r="AEF887" s="422"/>
      <c r="AEG887" s="422"/>
      <c r="AEH887" s="422"/>
      <c r="AEI887" s="422"/>
      <c r="AEJ887" s="422"/>
      <c r="AEK887" s="422"/>
      <c r="AEL887" s="422"/>
      <c r="AEM887" s="422"/>
      <c r="AEN887" s="422"/>
      <c r="AEO887" s="422"/>
      <c r="AEP887" s="422"/>
      <c r="AEQ887" s="422"/>
      <c r="AER887" s="422"/>
      <c r="AES887" s="422"/>
      <c r="AET887" s="422"/>
      <c r="AEU887" s="422"/>
      <c r="AEV887" s="422"/>
      <c r="AEW887" s="422"/>
      <c r="AEX887" s="422"/>
      <c r="AEY887" s="422"/>
      <c r="AEZ887" s="422"/>
      <c r="AFA887" s="422"/>
      <c r="AFB887" s="422"/>
      <c r="AFC887" s="422"/>
      <c r="AFD887" s="422"/>
      <c r="AFE887" s="422"/>
      <c r="AFF887" s="422"/>
      <c r="AFG887" s="422"/>
      <c r="AFH887" s="422"/>
      <c r="AFI887" s="422"/>
      <c r="AFJ887" s="422"/>
      <c r="AFK887" s="422"/>
      <c r="AFL887" s="422"/>
      <c r="AFM887" s="422"/>
      <c r="AFN887" s="422"/>
      <c r="AFO887" s="422"/>
      <c r="AFP887" s="422"/>
      <c r="AFQ887" s="422"/>
      <c r="AFR887" s="422"/>
      <c r="AFS887" s="422"/>
      <c r="AFT887" s="422"/>
      <c r="AFU887" s="422"/>
      <c r="AFV887" s="422"/>
      <c r="AFW887" s="422"/>
      <c r="AFX887" s="422"/>
      <c r="AFY887" s="422"/>
      <c r="AFZ887" s="422"/>
      <c r="AGA887" s="422"/>
      <c r="AGB887" s="422"/>
      <c r="AGC887" s="422"/>
      <c r="AGD887" s="422"/>
      <c r="AGE887" s="422"/>
      <c r="AGF887" s="422"/>
      <c r="AGG887" s="422"/>
      <c r="AGH887" s="422"/>
      <c r="AGI887" s="422"/>
      <c r="AGJ887" s="422"/>
      <c r="AGK887" s="422"/>
      <c r="AGL887" s="422"/>
      <c r="AGM887" s="422"/>
      <c r="AGN887" s="422"/>
      <c r="AGO887" s="422"/>
      <c r="AGP887" s="422"/>
      <c r="AGQ887" s="422"/>
      <c r="AGR887" s="422"/>
      <c r="AGS887" s="422"/>
      <c r="AGT887" s="422"/>
      <c r="AGU887" s="422"/>
      <c r="AGV887" s="422"/>
      <c r="AGW887" s="422"/>
      <c r="AGX887" s="422"/>
      <c r="AGY887" s="422"/>
      <c r="AGZ887" s="422"/>
      <c r="AHA887" s="422"/>
      <c r="AHB887" s="422"/>
      <c r="AHC887" s="422"/>
      <c r="AHD887" s="422"/>
      <c r="AHE887" s="422"/>
      <c r="AHF887" s="422"/>
      <c r="AHG887" s="422"/>
      <c r="AHH887" s="422"/>
      <c r="AHI887" s="422"/>
      <c r="AHJ887" s="422"/>
      <c r="AHK887" s="422"/>
      <c r="AHL887" s="422"/>
      <c r="AHM887" s="422"/>
      <c r="AHN887" s="422"/>
      <c r="AHO887" s="422"/>
      <c r="AHP887" s="422"/>
      <c r="AHQ887" s="422"/>
      <c r="AHR887" s="422"/>
      <c r="AHS887" s="422"/>
      <c r="AHT887" s="422"/>
      <c r="AHU887" s="422"/>
      <c r="AHV887" s="422"/>
      <c r="AHW887" s="422"/>
      <c r="AHX887" s="422"/>
      <c r="AHY887" s="422"/>
      <c r="AHZ887" s="422"/>
      <c r="AIA887" s="422"/>
      <c r="AIB887" s="422"/>
      <c r="AIC887" s="422"/>
      <c r="AID887" s="422"/>
      <c r="AIE887" s="422"/>
      <c r="AIF887" s="422"/>
      <c r="AIG887" s="422"/>
      <c r="AIH887" s="422"/>
      <c r="AII887" s="422"/>
      <c r="AIJ887" s="422"/>
      <c r="AIK887" s="422"/>
      <c r="AIL887" s="422"/>
      <c r="AIM887" s="422"/>
      <c r="AIN887" s="422"/>
      <c r="AIO887" s="422"/>
      <c r="AIP887" s="422"/>
      <c r="AIQ887" s="422"/>
      <c r="AIR887" s="422"/>
      <c r="AIS887" s="422"/>
      <c r="AIT887" s="422"/>
      <c r="AIU887" s="422"/>
      <c r="AIV887" s="422"/>
      <c r="AIW887" s="422"/>
      <c r="AIX887" s="422"/>
      <c r="AIY887" s="422"/>
      <c r="AIZ887" s="422"/>
      <c r="AJA887" s="422"/>
      <c r="AJB887" s="422"/>
      <c r="AJC887" s="422"/>
      <c r="AJD887" s="422"/>
      <c r="AJE887" s="422"/>
      <c r="AJF887" s="422"/>
      <c r="AJG887" s="422"/>
      <c r="AJH887" s="422"/>
      <c r="AJI887" s="422"/>
      <c r="AJJ887" s="422"/>
      <c r="AJK887" s="422"/>
      <c r="AJL887" s="422"/>
      <c r="AJM887" s="422"/>
      <c r="AJN887" s="422"/>
      <c r="AJO887" s="422"/>
      <c r="AJP887" s="422"/>
      <c r="AJQ887" s="422"/>
      <c r="AJR887" s="422"/>
      <c r="AJS887" s="422"/>
      <c r="AJT887" s="422"/>
      <c r="AJU887" s="422"/>
      <c r="AJV887" s="422"/>
      <c r="AJW887" s="422"/>
      <c r="AJX887" s="422"/>
      <c r="AJY887" s="422"/>
      <c r="AJZ887" s="422"/>
      <c r="AKA887" s="422"/>
      <c r="AKB887" s="422"/>
      <c r="AKC887" s="422"/>
      <c r="AKD887" s="422"/>
      <c r="AKE887" s="422"/>
      <c r="AKF887" s="422"/>
      <c r="AKG887" s="422"/>
      <c r="AKH887" s="422"/>
      <c r="AKI887" s="422"/>
      <c r="AKJ887" s="422"/>
      <c r="AKK887" s="422"/>
      <c r="AKL887" s="422"/>
      <c r="AKM887" s="422"/>
      <c r="AKN887" s="422"/>
      <c r="AKO887" s="422"/>
      <c r="AKP887" s="422"/>
      <c r="AKQ887" s="422"/>
      <c r="AKR887" s="422"/>
      <c r="AKS887" s="422"/>
      <c r="AKT887" s="422"/>
      <c r="AKU887" s="422"/>
      <c r="AKV887" s="422"/>
      <c r="AKW887" s="422"/>
      <c r="AKX887" s="422"/>
      <c r="AKY887" s="422"/>
      <c r="AKZ887" s="422"/>
      <c r="ALA887" s="422"/>
      <c r="ALB887" s="422"/>
      <c r="ALC887" s="422"/>
      <c r="ALD887" s="422"/>
      <c r="ALE887" s="422"/>
      <c r="ALF887" s="422"/>
      <c r="ALG887" s="422"/>
      <c r="ALH887" s="422"/>
      <c r="ALI887" s="422"/>
      <c r="ALJ887" s="422"/>
      <c r="ALK887" s="422"/>
      <c r="ALL887" s="422"/>
      <c r="ALM887" s="422"/>
      <c r="ALN887" s="422"/>
      <c r="ALO887" s="422"/>
      <c r="ALP887" s="422"/>
      <c r="ALQ887" s="422"/>
      <c r="ALR887" s="422"/>
      <c r="ALS887" s="422"/>
      <c r="ALT887" s="422"/>
      <c r="ALU887" s="422"/>
      <c r="ALV887" s="422"/>
      <c r="ALW887" s="422"/>
      <c r="ALX887" s="422"/>
      <c r="ALY887" s="422"/>
      <c r="ALZ887" s="422"/>
      <c r="AMA887" s="422"/>
      <c r="AMB887" s="422"/>
      <c r="AMC887" s="422"/>
      <c r="AMD887" s="422"/>
      <c r="AME887" s="422"/>
      <c r="AMF887" s="422"/>
      <c r="AMG887" s="422"/>
      <c r="AMH887" s="422"/>
      <c r="AMI887" s="422"/>
      <c r="AMJ887" s="422"/>
      <c r="AMK887" s="422"/>
      <c r="AML887" s="422"/>
      <c r="AMM887" s="422"/>
      <c r="AMN887" s="422"/>
      <c r="AMO887" s="422"/>
      <c r="AMP887" s="422"/>
      <c r="AMQ887" s="422"/>
      <c r="AMR887" s="422"/>
      <c r="AMS887" s="422"/>
      <c r="AMT887" s="422"/>
      <c r="AMU887" s="422"/>
      <c r="AMV887" s="422"/>
      <c r="AMW887" s="422"/>
      <c r="AMX887" s="422"/>
    </row>
    <row r="888" spans="1:1038" s="398" customFormat="1" ht="18" customHeight="1">
      <c r="A888" s="548" t="s">
        <v>2392</v>
      </c>
      <c r="B888" s="543" t="s">
        <v>1647</v>
      </c>
      <c r="C888" s="226"/>
      <c r="D888" s="225" t="s">
        <v>1279</v>
      </c>
      <c r="E888" s="226">
        <v>104</v>
      </c>
      <c r="F888" s="226">
        <v>3</v>
      </c>
      <c r="G888" s="391" t="str">
        <f t="shared" si="601"/>
        <v>104-3</v>
      </c>
      <c r="H888" s="226">
        <v>27</v>
      </c>
      <c r="I888" s="226">
        <v>32</v>
      </c>
      <c r="J888" s="544">
        <f t="shared" si="605"/>
        <v>0</v>
      </c>
      <c r="K888" s="545" t="b">
        <f>IF(J896=1,IF(((VLOOKUP($G888,[4]Depth_Lookup!$A$3:$J$550,9,FALSE))-(I888/100))=0,"Good",IF(((VLOOKUP($G888,[4]Depth_Lookup!$A$3:$J$550,9,FALSE))-(I888/100))&gt;0,"Too Short","Too Long")))</f>
        <v>0</v>
      </c>
      <c r="L888" s="171">
        <f>(VLOOKUP($G888,Depth_Lookup!$A$3:$J$410,10,FALSE))+(H888/100)</f>
        <v>274.52999999999997</v>
      </c>
      <c r="M888" s="171">
        <f>(VLOOKUP($G888,Depth_Lookup!$A$3:$J$410,10,FALSE))+(I888/100)</f>
        <v>274.58</v>
      </c>
      <c r="N888" s="232" t="s">
        <v>2412</v>
      </c>
      <c r="O888" s="226">
        <v>1</v>
      </c>
      <c r="P888" s="226" t="s">
        <v>853</v>
      </c>
      <c r="Q888" s="226" t="s">
        <v>125</v>
      </c>
      <c r="R888" s="391" t="str">
        <f t="shared" si="602"/>
        <v>SerpentinizedHarzburgite</v>
      </c>
      <c r="S888" s="226" t="s">
        <v>116</v>
      </c>
      <c r="T888" s="226" t="s">
        <v>700</v>
      </c>
      <c r="U888" s="226" t="s">
        <v>108</v>
      </c>
      <c r="V888" s="226" t="s">
        <v>509</v>
      </c>
      <c r="W888" s="226" t="s">
        <v>2393</v>
      </c>
      <c r="X888" s="392">
        <f>VLOOKUP(W888,[4]definitions_list_lookup!$A$13:$B$19,2,0)</f>
        <v>5</v>
      </c>
      <c r="Y888" s="226" t="s">
        <v>90</v>
      </c>
      <c r="Z888" s="226" t="s">
        <v>91</v>
      </c>
      <c r="AA888" s="226"/>
      <c r="AB888" s="226"/>
      <c r="AC888" s="226"/>
      <c r="AD888" s="226"/>
      <c r="AE888" s="393"/>
      <c r="AF888" s="391" t="e">
        <f>VLOOKUP(AE888,[4]definitions_list_mag!$V$12:$W$15,2,0)</f>
        <v>#N/A</v>
      </c>
      <c r="AG888" s="394"/>
      <c r="AH888" s="226"/>
      <c r="AI888" s="257">
        <f t="shared" si="606"/>
        <v>66</v>
      </c>
      <c r="AJ888" s="226"/>
      <c r="AK888" s="226"/>
      <c r="AL888" s="226"/>
      <c r="AM888" s="226"/>
      <c r="AN888" s="226"/>
      <c r="AO888" s="257"/>
      <c r="AP888" s="226"/>
      <c r="AQ888" s="226"/>
      <c r="AR888" s="226"/>
      <c r="AS888" s="226"/>
      <c r="AT888" s="226"/>
      <c r="AU888" s="257">
        <v>3</v>
      </c>
      <c r="AV888" s="226">
        <v>2</v>
      </c>
      <c r="AW888" s="226">
        <v>1</v>
      </c>
      <c r="AX888" s="226" t="s">
        <v>110</v>
      </c>
      <c r="AY888" s="226" t="s">
        <v>103</v>
      </c>
      <c r="AZ888" s="226"/>
      <c r="BA888" s="257">
        <v>30</v>
      </c>
      <c r="BB888" s="226">
        <v>5</v>
      </c>
      <c r="BC888" s="226">
        <v>3</v>
      </c>
      <c r="BD888" s="226" t="s">
        <v>118</v>
      </c>
      <c r="BE888" s="226" t="s">
        <v>103</v>
      </c>
      <c r="BF888" s="226"/>
      <c r="BG888" s="257"/>
      <c r="BH888" s="226"/>
      <c r="BI888" s="226"/>
      <c r="BJ888" s="226"/>
      <c r="BK888" s="226"/>
      <c r="BL888" s="226"/>
      <c r="BM888" s="257">
        <v>1</v>
      </c>
      <c r="BN888" s="226">
        <v>1</v>
      </c>
      <c r="BO888" s="226">
        <v>0.5</v>
      </c>
      <c r="BP888" s="226"/>
      <c r="BQ888" s="226"/>
      <c r="BR888" s="226"/>
      <c r="BS888" s="226"/>
      <c r="BT888" s="226"/>
      <c r="BU888" s="226"/>
      <c r="BV888" s="226"/>
      <c r="BW888" s="226"/>
      <c r="BX888" s="226"/>
      <c r="BY888" s="257"/>
      <c r="BZ888" s="226"/>
      <c r="CA888" s="226"/>
      <c r="CB888" s="226"/>
      <c r="CC888" s="226"/>
      <c r="CD888" s="226"/>
      <c r="CE888" s="226"/>
      <c r="CF888" s="399">
        <f t="shared" si="603"/>
        <v>100</v>
      </c>
      <c r="CG888" s="259"/>
      <c r="CH888" s="150" t="s">
        <v>2404</v>
      </c>
      <c r="CI888" s="150">
        <v>85</v>
      </c>
      <c r="CJ888" s="150" t="s">
        <v>514</v>
      </c>
      <c r="CK888" s="158"/>
      <c r="CL888" s="395"/>
      <c r="CM888" s="395"/>
      <c r="CN888" s="395"/>
      <c r="CO888" s="395"/>
      <c r="CP888" s="395"/>
      <c r="CQ888" s="395"/>
      <c r="CR888" s="395"/>
      <c r="CS888" s="395"/>
      <c r="CT888" s="395"/>
      <c r="CU888" s="395"/>
      <c r="CV888" s="395"/>
      <c r="CW888" s="395"/>
      <c r="CX888" s="395"/>
      <c r="CY888" s="395"/>
      <c r="CZ888" s="395"/>
      <c r="DA888" s="395"/>
      <c r="DB888" s="395">
        <v>75</v>
      </c>
      <c r="DC888" s="257">
        <v>25</v>
      </c>
      <c r="DD888" s="395"/>
      <c r="DE888" s="395"/>
      <c r="DF888" s="395"/>
      <c r="DG888" s="395"/>
      <c r="DH888" s="395"/>
      <c r="DI888" s="395"/>
      <c r="DJ888" s="395"/>
      <c r="DK888" s="396">
        <f t="shared" si="604"/>
        <v>100</v>
      </c>
      <c r="DL888" s="259"/>
      <c r="DM888" s="395"/>
      <c r="DN888" s="395"/>
      <c r="DO888" s="397"/>
      <c r="DQ888" s="259"/>
      <c r="DR888" s="397"/>
      <c r="DS888" s="259"/>
      <c r="DT888" s="263" t="s">
        <v>2215</v>
      </c>
      <c r="DU888" s="256"/>
      <c r="DV888" s="256"/>
      <c r="DW888" s="400" t="e">
        <f>VLOOKUP(P888,[4]definitions_list_lookup!$K$30:$L$54,2,0)</f>
        <v>#N/A</v>
      </c>
      <c r="DX888" s="155" t="s">
        <v>1838</v>
      </c>
      <c r="DY888" s="155" t="s">
        <v>2395</v>
      </c>
      <c r="DZ888" s="546"/>
      <c r="EA888" s="104"/>
      <c r="EB888" s="256"/>
      <c r="EC888" s="104"/>
      <c r="ED888" s="229" t="s">
        <v>2517</v>
      </c>
      <c r="EE888" s="401"/>
      <c r="EF888" s="402"/>
      <c r="EG888" s="401"/>
      <c r="EH888" s="403"/>
      <c r="EI888" s="404"/>
      <c r="EJ888" s="405"/>
      <c r="EK888" s="406"/>
      <c r="EL888" s="401"/>
      <c r="EM888" s="403"/>
      <c r="EN888" s="403"/>
      <c r="EO888" s="407"/>
      <c r="EP888" s="407"/>
      <c r="EQ888" s="407"/>
      <c r="ER888" s="407"/>
      <c r="ES888" s="407"/>
      <c r="ET888" s="407"/>
      <c r="EU888" s="407"/>
      <c r="EV888" s="408"/>
      <c r="EW888" s="408"/>
      <c r="EX888" s="408"/>
      <c r="EY888" s="408"/>
      <c r="EZ888" s="192" t="e">
        <f t="shared" si="574"/>
        <v>#DIV/0!</v>
      </c>
      <c r="FA888" s="192" t="e">
        <f t="shared" si="575"/>
        <v>#DIV/0!</v>
      </c>
      <c r="FB888" s="192" t="e">
        <f t="shared" si="576"/>
        <v>#DIV/0!</v>
      </c>
      <c r="FC888" s="192" t="e">
        <f t="shared" si="577"/>
        <v>#DIV/0!</v>
      </c>
      <c r="FD888" s="192" t="e">
        <f t="shared" si="578"/>
        <v>#DIV/0!</v>
      </c>
      <c r="FE888" s="193" t="e">
        <f t="shared" si="579"/>
        <v>#DIV/0!</v>
      </c>
      <c r="FF888" s="194" t="e">
        <f t="shared" si="580"/>
        <v>#DIV/0!</v>
      </c>
      <c r="FG888" s="401"/>
      <c r="FH888" s="403"/>
      <c r="FI888" s="778">
        <f t="shared" si="582"/>
        <v>0</v>
      </c>
      <c r="FJ888" s="779" t="e">
        <f t="shared" si="583"/>
        <v>#DIV/0!</v>
      </c>
      <c r="FK888" s="779" t="e">
        <f t="shared" si="584"/>
        <v>#DIV/0!</v>
      </c>
      <c r="FL888" s="780" t="e">
        <f t="shared" si="585"/>
        <v>#DIV/0!</v>
      </c>
      <c r="FM888" s="169" t="e">
        <f t="shared" si="586"/>
        <v>#DIV/0!</v>
      </c>
      <c r="FN888" s="783" t="e">
        <f t="shared" si="587"/>
        <v>#DIV/0!</v>
      </c>
      <c r="FO888" s="226"/>
      <c r="FP888" s="226"/>
      <c r="FQ888" s="226"/>
      <c r="FR888" s="226"/>
      <c r="FS888" s="226"/>
      <c r="FT888" s="226"/>
      <c r="FU888" s="226"/>
      <c r="FV888" s="226"/>
      <c r="FW888" s="226"/>
      <c r="FX888" s="226"/>
      <c r="FY888" s="226"/>
      <c r="FZ888" s="226"/>
      <c r="GA888" s="226"/>
      <c r="GB888" s="226"/>
      <c r="GC888" s="226"/>
      <c r="GD888" s="226"/>
      <c r="GE888" s="226"/>
      <c r="GF888" s="226"/>
      <c r="GG888" s="226"/>
      <c r="GH888" s="226"/>
      <c r="GI888" s="226"/>
      <c r="GJ888" s="226"/>
      <c r="GK888" s="226"/>
      <c r="GL888" s="226"/>
      <c r="GM888" s="226"/>
      <c r="GN888" s="226"/>
      <c r="GO888" s="226"/>
      <c r="GP888" s="226"/>
      <c r="GQ888" s="226"/>
      <c r="GR888" s="226"/>
      <c r="GS888" s="226"/>
      <c r="GT888" s="226"/>
      <c r="GU888" s="226"/>
      <c r="GV888" s="226"/>
      <c r="GW888" s="226"/>
      <c r="GX888" s="226"/>
      <c r="GY888" s="226"/>
      <c r="GZ888" s="226"/>
      <c r="HA888" s="226"/>
      <c r="HB888" s="226"/>
      <c r="HC888" s="226"/>
      <c r="HD888" s="226"/>
      <c r="HE888" s="226"/>
      <c r="HF888" s="226"/>
      <c r="HG888" s="226"/>
      <c r="HH888" s="226"/>
      <c r="HI888" s="226"/>
      <c r="HJ888" s="226"/>
      <c r="HK888" s="226"/>
      <c r="HL888" s="226"/>
      <c r="HM888" s="226"/>
      <c r="HN888" s="226"/>
      <c r="HO888" s="226"/>
      <c r="HP888" s="226"/>
      <c r="HQ888" s="226"/>
      <c r="HR888" s="226"/>
      <c r="HS888" s="226"/>
      <c r="HT888" s="226"/>
      <c r="HU888" s="226"/>
      <c r="HV888" s="226"/>
      <c r="HW888" s="226"/>
      <c r="HX888" s="226"/>
      <c r="HY888" s="226"/>
      <c r="HZ888" s="226"/>
      <c r="IA888" s="226"/>
      <c r="IB888" s="226"/>
      <c r="IC888" s="226"/>
      <c r="ID888" s="226"/>
      <c r="IE888" s="226"/>
      <c r="IF888" s="226"/>
      <c r="IG888" s="226"/>
      <c r="IH888" s="226"/>
      <c r="II888" s="226"/>
      <c r="IJ888" s="226"/>
      <c r="IK888" s="226"/>
      <c r="IL888" s="226"/>
      <c r="IM888" s="226"/>
      <c r="IN888" s="226"/>
      <c r="IO888" s="226"/>
      <c r="IP888" s="226"/>
      <c r="IQ888" s="226"/>
      <c r="IR888" s="226"/>
      <c r="IS888" s="226"/>
      <c r="IT888" s="226"/>
      <c r="IU888" s="226"/>
      <c r="IV888" s="226"/>
      <c r="IW888" s="226"/>
      <c r="IX888" s="226"/>
      <c r="IY888" s="226"/>
      <c r="IZ888" s="226"/>
      <c r="JA888" s="226"/>
      <c r="JB888" s="226"/>
      <c r="JC888" s="226"/>
      <c r="JD888" s="226"/>
      <c r="JE888" s="226"/>
      <c r="JF888" s="226"/>
      <c r="JG888" s="226"/>
      <c r="JH888" s="226"/>
      <c r="JI888" s="226"/>
      <c r="JJ888" s="226"/>
      <c r="JK888" s="226"/>
      <c r="JL888" s="226"/>
      <c r="JM888" s="226"/>
      <c r="JN888" s="226"/>
      <c r="JO888" s="226"/>
      <c r="JP888" s="226"/>
      <c r="JQ888" s="226"/>
      <c r="JR888" s="226"/>
      <c r="JS888" s="226"/>
      <c r="JT888" s="226"/>
      <c r="JU888" s="226"/>
      <c r="JV888" s="226"/>
      <c r="JW888" s="226"/>
      <c r="JX888" s="226"/>
      <c r="JY888" s="226"/>
      <c r="JZ888" s="226"/>
      <c r="KA888" s="226"/>
      <c r="KB888" s="226"/>
      <c r="KC888" s="226"/>
      <c r="KD888" s="226"/>
      <c r="KE888" s="226"/>
      <c r="KF888" s="226"/>
      <c r="KG888" s="226"/>
      <c r="KH888" s="226"/>
      <c r="KI888" s="226"/>
      <c r="KJ888" s="226"/>
      <c r="KK888" s="226"/>
      <c r="KL888" s="226"/>
      <c r="KM888" s="226"/>
      <c r="KN888" s="226"/>
      <c r="KO888" s="226"/>
      <c r="KP888" s="226"/>
      <c r="KQ888" s="226"/>
      <c r="KR888" s="226"/>
      <c r="KS888" s="226"/>
      <c r="KT888" s="226"/>
      <c r="KU888" s="226"/>
      <c r="KV888" s="226"/>
      <c r="KW888" s="226"/>
      <c r="KX888" s="226"/>
      <c r="KY888" s="226"/>
      <c r="KZ888" s="226"/>
      <c r="LA888" s="226"/>
      <c r="LB888" s="226"/>
      <c r="LC888" s="226"/>
      <c r="LD888" s="226"/>
      <c r="LE888" s="226"/>
      <c r="LF888" s="226"/>
      <c r="LG888" s="226"/>
      <c r="LH888" s="226"/>
      <c r="LI888" s="226"/>
      <c r="LJ888" s="226"/>
      <c r="LK888" s="226"/>
      <c r="LL888" s="226"/>
      <c r="LM888" s="226"/>
      <c r="LN888" s="226"/>
      <c r="LO888" s="226"/>
      <c r="LP888" s="226"/>
      <c r="LQ888" s="226"/>
      <c r="LR888" s="226"/>
      <c r="LS888" s="226"/>
      <c r="LT888" s="226"/>
      <c r="LU888" s="226"/>
      <c r="LV888" s="226"/>
      <c r="LW888" s="226"/>
      <c r="LX888" s="226"/>
      <c r="LY888" s="226"/>
      <c r="LZ888" s="226"/>
      <c r="MA888" s="226"/>
      <c r="MB888" s="226"/>
      <c r="MC888" s="226"/>
      <c r="MD888" s="226"/>
      <c r="ME888" s="226"/>
      <c r="MF888" s="226"/>
      <c r="MG888" s="226"/>
      <c r="MH888" s="226"/>
      <c r="MI888" s="226"/>
      <c r="MJ888" s="226"/>
      <c r="MK888" s="226"/>
      <c r="ML888" s="226"/>
      <c r="MM888" s="226"/>
      <c r="MN888" s="226"/>
      <c r="MO888" s="226"/>
      <c r="MP888" s="226"/>
      <c r="MQ888" s="226"/>
      <c r="MR888" s="226"/>
      <c r="MS888" s="226"/>
      <c r="MT888" s="226"/>
      <c r="MU888" s="226"/>
      <c r="MV888" s="226"/>
      <c r="MW888" s="226"/>
      <c r="MX888" s="226"/>
      <c r="MY888" s="226"/>
      <c r="MZ888" s="226"/>
      <c r="NA888" s="226"/>
      <c r="NB888" s="226"/>
      <c r="NC888" s="226"/>
      <c r="ND888" s="226"/>
      <c r="NE888" s="226"/>
      <c r="NF888" s="226"/>
      <c r="NG888" s="226"/>
      <c r="NH888" s="226"/>
      <c r="NI888" s="226"/>
      <c r="NJ888" s="226"/>
      <c r="NK888" s="226"/>
      <c r="NL888" s="226"/>
      <c r="NM888" s="226"/>
      <c r="NN888" s="226"/>
      <c r="NO888" s="226"/>
      <c r="NP888" s="226"/>
      <c r="NQ888" s="226"/>
      <c r="NR888" s="226"/>
      <c r="NS888" s="226"/>
      <c r="NT888" s="226"/>
      <c r="NU888" s="226"/>
      <c r="NV888" s="226"/>
      <c r="NW888" s="226"/>
      <c r="NX888" s="226"/>
      <c r="NY888" s="226"/>
      <c r="NZ888" s="226"/>
      <c r="OA888" s="226"/>
      <c r="OB888" s="226"/>
      <c r="OC888" s="226"/>
      <c r="OD888" s="226"/>
      <c r="OE888" s="226"/>
      <c r="OF888" s="226"/>
      <c r="OG888" s="226"/>
      <c r="OH888" s="226"/>
      <c r="OI888" s="226"/>
      <c r="OJ888" s="226"/>
      <c r="OK888" s="226"/>
      <c r="OL888" s="226"/>
      <c r="OM888" s="226"/>
      <c r="ON888" s="226"/>
      <c r="OO888" s="226"/>
      <c r="OP888" s="226"/>
      <c r="OQ888" s="226"/>
      <c r="OR888" s="226"/>
      <c r="OS888" s="226"/>
      <c r="OT888" s="226"/>
      <c r="OU888" s="226"/>
      <c r="OV888" s="226"/>
      <c r="OW888" s="226"/>
      <c r="OX888" s="226"/>
      <c r="OY888" s="226"/>
      <c r="OZ888" s="226"/>
      <c r="PA888" s="226"/>
      <c r="PB888" s="226"/>
      <c r="PC888" s="226"/>
      <c r="PD888" s="226"/>
      <c r="PE888" s="226"/>
      <c r="PF888" s="226"/>
      <c r="PG888" s="226"/>
      <c r="PH888" s="226"/>
      <c r="PI888" s="226"/>
      <c r="PJ888" s="226"/>
      <c r="PK888" s="226"/>
      <c r="PL888" s="226"/>
      <c r="PM888" s="226"/>
      <c r="PN888" s="226"/>
      <c r="PO888" s="226"/>
      <c r="PP888" s="226"/>
      <c r="PQ888" s="226"/>
      <c r="PR888" s="226"/>
      <c r="PS888" s="226"/>
      <c r="PT888" s="226"/>
      <c r="PU888" s="226"/>
      <c r="PV888" s="226"/>
      <c r="PW888" s="226"/>
      <c r="PX888" s="226"/>
      <c r="PY888" s="226"/>
      <c r="PZ888" s="226"/>
      <c r="QA888" s="226"/>
      <c r="QB888" s="226"/>
      <c r="QC888" s="226"/>
      <c r="QD888" s="226"/>
      <c r="QE888" s="226"/>
      <c r="QF888" s="226"/>
      <c r="QG888" s="226"/>
      <c r="QH888" s="226"/>
      <c r="QI888" s="226"/>
      <c r="QJ888" s="226"/>
      <c r="QK888" s="226"/>
      <c r="QL888" s="226"/>
      <c r="QM888" s="226"/>
      <c r="QN888" s="226"/>
      <c r="QO888" s="226"/>
      <c r="QP888" s="226"/>
      <c r="QQ888" s="226"/>
      <c r="QR888" s="226"/>
      <c r="QS888" s="226"/>
      <c r="QT888" s="226"/>
      <c r="QU888" s="226"/>
      <c r="QV888" s="226"/>
      <c r="QW888" s="226"/>
      <c r="QX888" s="226"/>
      <c r="QY888" s="226"/>
      <c r="QZ888" s="226"/>
      <c r="RA888" s="226"/>
      <c r="RB888" s="226"/>
      <c r="RC888" s="226"/>
      <c r="RD888" s="226"/>
      <c r="RE888" s="226"/>
      <c r="RF888" s="226"/>
      <c r="RG888" s="226"/>
      <c r="RH888" s="226"/>
      <c r="RI888" s="226"/>
      <c r="RJ888" s="226"/>
      <c r="RK888" s="226"/>
      <c r="RL888" s="226"/>
      <c r="RM888" s="226"/>
      <c r="RN888" s="226"/>
      <c r="RO888" s="226"/>
      <c r="RP888" s="226"/>
      <c r="RQ888" s="226"/>
      <c r="RR888" s="226"/>
      <c r="RS888" s="226"/>
      <c r="RT888" s="226"/>
      <c r="RU888" s="226"/>
      <c r="RV888" s="226"/>
      <c r="RW888" s="226"/>
      <c r="RX888" s="226"/>
      <c r="RY888" s="226"/>
      <c r="RZ888" s="226"/>
      <c r="SA888" s="226"/>
      <c r="SB888" s="226"/>
      <c r="SC888" s="226"/>
      <c r="SD888" s="226"/>
      <c r="SE888" s="226"/>
      <c r="SF888" s="226"/>
      <c r="SG888" s="226"/>
      <c r="SH888" s="226"/>
      <c r="SI888" s="226"/>
      <c r="SJ888" s="226"/>
      <c r="SK888" s="226"/>
      <c r="SL888" s="226"/>
      <c r="SM888" s="226"/>
      <c r="SN888" s="226"/>
      <c r="SO888" s="226"/>
      <c r="SP888" s="226"/>
      <c r="SQ888" s="226"/>
      <c r="SR888" s="226"/>
      <c r="SS888" s="226"/>
      <c r="ST888" s="226"/>
      <c r="SU888" s="226"/>
      <c r="SV888" s="226"/>
      <c r="SW888" s="226"/>
      <c r="SX888" s="226"/>
      <c r="SY888" s="226"/>
      <c r="SZ888" s="226"/>
      <c r="TA888" s="226"/>
      <c r="TB888" s="226"/>
      <c r="TC888" s="226"/>
      <c r="TD888" s="226"/>
      <c r="TE888" s="226"/>
      <c r="TF888" s="226"/>
      <c r="TG888" s="226"/>
      <c r="TH888" s="226"/>
      <c r="TI888" s="226"/>
      <c r="TJ888" s="226"/>
      <c r="TK888" s="226"/>
      <c r="TL888" s="226"/>
      <c r="TM888" s="226"/>
      <c r="TN888" s="226"/>
      <c r="TO888" s="226"/>
      <c r="TP888" s="226"/>
      <c r="TQ888" s="226"/>
      <c r="TR888" s="226"/>
      <c r="TS888" s="226"/>
      <c r="TT888" s="226"/>
      <c r="TU888" s="226"/>
      <c r="TV888" s="226"/>
      <c r="TW888" s="226"/>
      <c r="TX888" s="226"/>
      <c r="TY888" s="226"/>
      <c r="TZ888" s="226"/>
      <c r="UA888" s="226"/>
      <c r="UB888" s="226"/>
      <c r="UC888" s="226"/>
      <c r="UD888" s="226"/>
      <c r="UE888" s="226"/>
      <c r="UF888" s="226"/>
      <c r="UG888" s="226"/>
      <c r="UH888" s="226"/>
      <c r="UI888" s="226"/>
      <c r="UJ888" s="226"/>
      <c r="UK888" s="226"/>
      <c r="UL888" s="226"/>
      <c r="UM888" s="226"/>
      <c r="UN888" s="226"/>
      <c r="UO888" s="226"/>
      <c r="UP888" s="226"/>
      <c r="UQ888" s="226"/>
      <c r="UR888" s="226"/>
      <c r="US888" s="226"/>
      <c r="UT888" s="226"/>
      <c r="UU888" s="226"/>
      <c r="UV888" s="226"/>
      <c r="UW888" s="226"/>
      <c r="UX888" s="226"/>
      <c r="UY888" s="226"/>
      <c r="UZ888" s="226"/>
      <c r="VA888" s="226"/>
      <c r="VB888" s="226"/>
      <c r="VC888" s="226"/>
      <c r="VD888" s="226"/>
      <c r="VE888" s="226"/>
      <c r="VF888" s="226"/>
      <c r="VG888" s="226"/>
      <c r="VH888" s="226"/>
      <c r="VI888" s="226"/>
      <c r="VJ888" s="226"/>
      <c r="VK888" s="226"/>
      <c r="VL888" s="226"/>
      <c r="VM888" s="226"/>
      <c r="VN888" s="226"/>
      <c r="VO888" s="226"/>
      <c r="VP888" s="226"/>
      <c r="VQ888" s="226"/>
      <c r="VR888" s="226"/>
      <c r="VS888" s="226"/>
      <c r="VT888" s="226"/>
      <c r="VU888" s="226"/>
      <c r="VV888" s="226"/>
      <c r="VW888" s="226"/>
      <c r="VX888" s="226"/>
      <c r="VY888" s="226"/>
      <c r="VZ888" s="226"/>
      <c r="WA888" s="226"/>
      <c r="WB888" s="226"/>
      <c r="WC888" s="226"/>
      <c r="WD888" s="226"/>
      <c r="WE888" s="226"/>
      <c r="WF888" s="226"/>
      <c r="WG888" s="226"/>
      <c r="WH888" s="226"/>
      <c r="WI888" s="226"/>
      <c r="WJ888" s="226"/>
      <c r="WK888" s="226"/>
      <c r="WL888" s="226"/>
      <c r="WM888" s="226"/>
      <c r="WN888" s="226"/>
      <c r="WO888" s="226"/>
      <c r="WP888" s="226"/>
      <c r="WQ888" s="226"/>
      <c r="WR888" s="226"/>
      <c r="WS888" s="226"/>
      <c r="WT888" s="226"/>
      <c r="WU888" s="226"/>
      <c r="WV888" s="226"/>
      <c r="WW888" s="226"/>
      <c r="WX888" s="226"/>
      <c r="WY888" s="226"/>
      <c r="WZ888" s="226"/>
      <c r="XA888" s="226"/>
      <c r="XB888" s="226"/>
      <c r="XC888" s="226"/>
      <c r="XD888" s="226"/>
      <c r="XE888" s="226"/>
      <c r="XF888" s="226"/>
      <c r="XG888" s="226"/>
      <c r="XH888" s="226"/>
      <c r="XI888" s="226"/>
      <c r="XJ888" s="226"/>
      <c r="XK888" s="226"/>
      <c r="XL888" s="226"/>
      <c r="XM888" s="226"/>
      <c r="XN888" s="226"/>
      <c r="XO888" s="226"/>
      <c r="XP888" s="226"/>
      <c r="XQ888" s="226"/>
      <c r="XR888" s="226"/>
      <c r="XS888" s="226"/>
      <c r="XT888" s="226"/>
      <c r="XU888" s="226"/>
      <c r="XV888" s="226"/>
      <c r="XW888" s="226"/>
      <c r="XX888" s="226"/>
      <c r="XY888" s="226"/>
      <c r="XZ888" s="226"/>
      <c r="YA888" s="226"/>
      <c r="YB888" s="226"/>
      <c r="YC888" s="226"/>
      <c r="YD888" s="226"/>
      <c r="YE888" s="226"/>
      <c r="YF888" s="226"/>
      <c r="YG888" s="226"/>
      <c r="YH888" s="226"/>
      <c r="YI888" s="226"/>
      <c r="YJ888" s="226"/>
      <c r="YK888" s="226"/>
      <c r="YL888" s="226"/>
      <c r="YM888" s="226"/>
      <c r="YN888" s="226"/>
      <c r="YO888" s="226"/>
      <c r="YP888" s="226"/>
      <c r="YQ888" s="226"/>
      <c r="YR888" s="226"/>
      <c r="YS888" s="226"/>
      <c r="YT888" s="226"/>
      <c r="YU888" s="226"/>
      <c r="YV888" s="226"/>
      <c r="YW888" s="226"/>
      <c r="YX888" s="226"/>
      <c r="YY888" s="226"/>
      <c r="YZ888" s="226"/>
      <c r="ZA888" s="226"/>
      <c r="ZB888" s="226"/>
      <c r="ZC888" s="226"/>
      <c r="ZD888" s="226"/>
      <c r="ZE888" s="226"/>
      <c r="ZF888" s="226"/>
      <c r="ZG888" s="226"/>
      <c r="ZH888" s="226"/>
      <c r="ZI888" s="226"/>
      <c r="ZJ888" s="226"/>
      <c r="ZK888" s="226"/>
      <c r="ZL888" s="226"/>
      <c r="ZM888" s="226"/>
      <c r="ZN888" s="226"/>
      <c r="ZO888" s="226"/>
      <c r="ZP888" s="226"/>
      <c r="ZQ888" s="226"/>
      <c r="ZR888" s="226"/>
      <c r="ZS888" s="226"/>
      <c r="ZT888" s="226"/>
      <c r="ZU888" s="226"/>
      <c r="ZV888" s="226"/>
      <c r="ZW888" s="226"/>
      <c r="ZX888" s="226"/>
      <c r="ZY888" s="226"/>
      <c r="ZZ888" s="226"/>
      <c r="AAA888" s="226"/>
      <c r="AAB888" s="226"/>
      <c r="AAC888" s="226"/>
      <c r="AAD888" s="226"/>
      <c r="AAE888" s="226"/>
      <c r="AAF888" s="226"/>
      <c r="AAG888" s="226"/>
      <c r="AAH888" s="226"/>
      <c r="AAI888" s="226"/>
      <c r="AAJ888" s="226"/>
      <c r="AAK888" s="226"/>
      <c r="AAL888" s="226"/>
      <c r="AAM888" s="226"/>
      <c r="AAN888" s="226"/>
      <c r="AAO888" s="226"/>
      <c r="AAP888" s="226"/>
      <c r="AAQ888" s="226"/>
      <c r="AAR888" s="226"/>
      <c r="AAS888" s="226"/>
      <c r="AAT888" s="226"/>
      <c r="AAU888" s="226"/>
      <c r="AAV888" s="226"/>
      <c r="AAW888" s="226"/>
      <c r="AAX888" s="226"/>
      <c r="AAY888" s="226"/>
      <c r="AAZ888" s="226"/>
      <c r="ABA888" s="226"/>
      <c r="ABB888" s="226"/>
      <c r="ABC888" s="226"/>
      <c r="ABD888" s="226"/>
      <c r="ABE888" s="226"/>
      <c r="ABF888" s="226"/>
      <c r="ABG888" s="226"/>
      <c r="ABH888" s="226"/>
      <c r="ABI888" s="226"/>
      <c r="ABJ888" s="226"/>
      <c r="ABK888" s="226"/>
      <c r="ABL888" s="226"/>
      <c r="ABM888" s="226"/>
      <c r="ABN888" s="226"/>
      <c r="ABO888" s="226"/>
      <c r="ABP888" s="226"/>
      <c r="ABQ888" s="226"/>
      <c r="ABR888" s="226"/>
      <c r="ABS888" s="226"/>
      <c r="ABT888" s="226"/>
      <c r="ABU888" s="226"/>
      <c r="ABV888" s="226"/>
      <c r="ABW888" s="226"/>
      <c r="ABX888" s="226"/>
      <c r="ABY888" s="226"/>
      <c r="ABZ888" s="226"/>
      <c r="ACA888" s="226"/>
      <c r="ACB888" s="226"/>
      <c r="ACC888" s="226"/>
      <c r="ACD888" s="226"/>
      <c r="ACE888" s="226"/>
      <c r="ACF888" s="226"/>
      <c r="ACG888" s="226"/>
      <c r="ACH888" s="226"/>
      <c r="ACI888" s="226"/>
      <c r="ACJ888" s="226"/>
      <c r="ACK888" s="226"/>
      <c r="ACL888" s="226"/>
      <c r="ACM888" s="226"/>
      <c r="ACN888" s="226"/>
      <c r="ACO888" s="226"/>
      <c r="ACP888" s="226"/>
      <c r="ACQ888" s="226"/>
      <c r="ACR888" s="226"/>
      <c r="ACS888" s="226"/>
      <c r="ACT888" s="226"/>
      <c r="ACU888" s="226"/>
      <c r="ACV888" s="226"/>
      <c r="ACW888" s="226"/>
      <c r="ACX888" s="226"/>
      <c r="ACY888" s="226"/>
      <c r="ACZ888" s="226"/>
      <c r="ADA888" s="226"/>
      <c r="ADB888" s="226"/>
      <c r="ADC888" s="226"/>
      <c r="ADD888" s="226"/>
      <c r="ADE888" s="226"/>
      <c r="ADF888" s="226"/>
      <c r="ADG888" s="226"/>
      <c r="ADH888" s="226"/>
      <c r="ADI888" s="226"/>
      <c r="ADJ888" s="226"/>
      <c r="ADK888" s="226"/>
      <c r="ADL888" s="226"/>
      <c r="ADM888" s="226"/>
      <c r="ADN888" s="226"/>
      <c r="ADO888" s="226"/>
      <c r="ADP888" s="226"/>
      <c r="ADQ888" s="226"/>
      <c r="ADR888" s="226"/>
      <c r="ADS888" s="226"/>
      <c r="ADT888" s="226"/>
      <c r="ADU888" s="226"/>
      <c r="ADV888" s="226"/>
      <c r="ADW888" s="226"/>
      <c r="ADX888" s="226"/>
      <c r="ADY888" s="226"/>
      <c r="ADZ888" s="226"/>
      <c r="AEA888" s="226"/>
      <c r="AEB888" s="226"/>
      <c r="AEC888" s="226"/>
      <c r="AED888" s="226"/>
      <c r="AEE888" s="226"/>
      <c r="AEF888" s="226"/>
      <c r="AEG888" s="226"/>
      <c r="AEH888" s="226"/>
      <c r="AEI888" s="226"/>
      <c r="AEJ888" s="226"/>
      <c r="AEK888" s="226"/>
      <c r="AEL888" s="226"/>
      <c r="AEM888" s="226"/>
      <c r="AEN888" s="226"/>
      <c r="AEO888" s="226"/>
      <c r="AEP888" s="226"/>
      <c r="AEQ888" s="226"/>
      <c r="AER888" s="226"/>
      <c r="AES888" s="226"/>
      <c r="AET888" s="226"/>
      <c r="AEU888" s="226"/>
      <c r="AEV888" s="226"/>
      <c r="AEW888" s="226"/>
      <c r="AEX888" s="226"/>
      <c r="AEY888" s="226"/>
      <c r="AEZ888" s="226"/>
      <c r="AFA888" s="226"/>
      <c r="AFB888" s="226"/>
      <c r="AFC888" s="226"/>
      <c r="AFD888" s="226"/>
      <c r="AFE888" s="226"/>
      <c r="AFF888" s="226"/>
      <c r="AFG888" s="226"/>
      <c r="AFH888" s="226"/>
      <c r="AFI888" s="226"/>
      <c r="AFJ888" s="226"/>
      <c r="AFK888" s="226"/>
      <c r="AFL888" s="226"/>
      <c r="AFM888" s="226"/>
      <c r="AFN888" s="226"/>
      <c r="AFO888" s="226"/>
      <c r="AFP888" s="226"/>
      <c r="AFQ888" s="226"/>
      <c r="AFR888" s="226"/>
      <c r="AFS888" s="226"/>
      <c r="AFT888" s="226"/>
      <c r="AFU888" s="226"/>
      <c r="AFV888" s="226"/>
      <c r="AFW888" s="226"/>
      <c r="AFX888" s="226"/>
      <c r="AFY888" s="226"/>
      <c r="AFZ888" s="226"/>
      <c r="AGA888" s="226"/>
      <c r="AGB888" s="226"/>
      <c r="AGC888" s="226"/>
      <c r="AGD888" s="226"/>
      <c r="AGE888" s="226"/>
      <c r="AGF888" s="226"/>
      <c r="AGG888" s="226"/>
      <c r="AGH888" s="226"/>
      <c r="AGI888" s="226"/>
      <c r="AGJ888" s="226"/>
      <c r="AGK888" s="226"/>
      <c r="AGL888" s="226"/>
      <c r="AGM888" s="226"/>
      <c r="AGN888" s="226"/>
      <c r="AGO888" s="226"/>
      <c r="AGP888" s="226"/>
      <c r="AGQ888" s="226"/>
      <c r="AGR888" s="226"/>
      <c r="AGS888" s="226"/>
      <c r="AGT888" s="226"/>
      <c r="AGU888" s="226"/>
      <c r="AGV888" s="226"/>
      <c r="AGW888" s="226"/>
      <c r="AGX888" s="226"/>
      <c r="AGY888" s="226"/>
      <c r="AGZ888" s="226"/>
      <c r="AHA888" s="226"/>
      <c r="AHB888" s="226"/>
      <c r="AHC888" s="226"/>
      <c r="AHD888" s="226"/>
      <c r="AHE888" s="226"/>
      <c r="AHF888" s="226"/>
      <c r="AHG888" s="226"/>
      <c r="AHH888" s="226"/>
      <c r="AHI888" s="226"/>
      <c r="AHJ888" s="226"/>
      <c r="AHK888" s="226"/>
      <c r="AHL888" s="226"/>
      <c r="AHM888" s="226"/>
      <c r="AHN888" s="226"/>
      <c r="AHO888" s="226"/>
      <c r="AHP888" s="226"/>
      <c r="AHQ888" s="226"/>
      <c r="AHR888" s="226"/>
      <c r="AHS888" s="226"/>
      <c r="AHT888" s="226"/>
      <c r="AHU888" s="226"/>
      <c r="AHV888" s="226"/>
      <c r="AHW888" s="226"/>
      <c r="AHX888" s="226"/>
      <c r="AHY888" s="226"/>
      <c r="AHZ888" s="226"/>
      <c r="AIA888" s="226"/>
      <c r="AIB888" s="226"/>
      <c r="AIC888" s="226"/>
      <c r="AID888" s="226"/>
      <c r="AIE888" s="226"/>
      <c r="AIF888" s="226"/>
      <c r="AIG888" s="226"/>
      <c r="AIH888" s="226"/>
      <c r="AII888" s="226"/>
      <c r="AIJ888" s="226"/>
      <c r="AIK888" s="226"/>
      <c r="AIL888" s="226"/>
      <c r="AIM888" s="226"/>
      <c r="AIN888" s="226"/>
      <c r="AIO888" s="226"/>
      <c r="AIP888" s="226"/>
      <c r="AIQ888" s="226"/>
      <c r="AIR888" s="226"/>
      <c r="AIS888" s="226"/>
      <c r="AIT888" s="226"/>
      <c r="AIU888" s="226"/>
      <c r="AIV888" s="226"/>
      <c r="AIW888" s="226"/>
      <c r="AIX888" s="226"/>
      <c r="AIY888" s="226"/>
      <c r="AIZ888" s="226"/>
      <c r="AJA888" s="226"/>
      <c r="AJB888" s="226"/>
      <c r="AJC888" s="226"/>
      <c r="AJD888" s="226"/>
      <c r="AJE888" s="226"/>
      <c r="AJF888" s="226"/>
      <c r="AJG888" s="226"/>
      <c r="AJH888" s="226"/>
      <c r="AJI888" s="226"/>
      <c r="AJJ888" s="226"/>
      <c r="AJK888" s="226"/>
      <c r="AJL888" s="226"/>
      <c r="AJM888" s="226"/>
      <c r="AJN888" s="226"/>
      <c r="AJO888" s="226"/>
      <c r="AJP888" s="226"/>
      <c r="AJQ888" s="226"/>
      <c r="AJR888" s="226"/>
      <c r="AJS888" s="226"/>
      <c r="AJT888" s="226"/>
      <c r="AJU888" s="226"/>
      <c r="AJV888" s="226"/>
      <c r="AJW888" s="226"/>
      <c r="AJX888" s="226"/>
      <c r="AJY888" s="226"/>
      <c r="AJZ888" s="226"/>
      <c r="AKA888" s="226"/>
      <c r="AKB888" s="226"/>
      <c r="AKC888" s="226"/>
      <c r="AKD888" s="226"/>
      <c r="AKE888" s="226"/>
      <c r="AKF888" s="226"/>
      <c r="AKG888" s="226"/>
      <c r="AKH888" s="226"/>
      <c r="AKI888" s="226"/>
      <c r="AKJ888" s="226"/>
      <c r="AKK888" s="226"/>
      <c r="AKL888" s="226"/>
      <c r="AKM888" s="226"/>
      <c r="AKN888" s="226"/>
      <c r="AKO888" s="226"/>
      <c r="AKP888" s="226"/>
      <c r="AKQ888" s="226"/>
      <c r="AKR888" s="226"/>
      <c r="AKS888" s="226"/>
      <c r="AKT888" s="226"/>
      <c r="AKU888" s="226"/>
      <c r="AKV888" s="226"/>
      <c r="AKW888" s="226"/>
      <c r="AKX888" s="226"/>
      <c r="AKY888" s="226"/>
      <c r="AKZ888" s="226"/>
      <c r="ALA888" s="226"/>
      <c r="ALB888" s="226"/>
      <c r="ALC888" s="226"/>
      <c r="ALD888" s="226"/>
      <c r="ALE888" s="226"/>
      <c r="ALF888" s="226"/>
      <c r="ALG888" s="226"/>
      <c r="ALH888" s="226"/>
      <c r="ALI888" s="226"/>
      <c r="ALJ888" s="226"/>
      <c r="ALK888" s="226"/>
      <c r="ALL888" s="226"/>
      <c r="ALM888" s="226"/>
      <c r="ALN888" s="226"/>
      <c r="ALO888" s="226"/>
      <c r="ALP888" s="226"/>
      <c r="ALQ888" s="226"/>
      <c r="ALR888" s="226"/>
      <c r="ALS888" s="226"/>
      <c r="ALT888" s="226"/>
      <c r="ALU888" s="226"/>
      <c r="ALV888" s="226"/>
      <c r="ALW888" s="226"/>
      <c r="ALX888" s="226"/>
      <c r="ALY888" s="226"/>
      <c r="ALZ888" s="226"/>
      <c r="AMA888" s="226"/>
      <c r="AMB888" s="226"/>
      <c r="AMC888" s="226"/>
      <c r="AMD888" s="226"/>
      <c r="AME888" s="226"/>
      <c r="AMF888" s="226"/>
      <c r="AMG888" s="226"/>
      <c r="AMH888" s="226"/>
      <c r="AMI888" s="226"/>
      <c r="AMJ888" s="226"/>
      <c r="AMK888" s="226"/>
      <c r="AML888" s="226"/>
      <c r="AMM888" s="226"/>
      <c r="AMN888" s="226"/>
      <c r="AMO888" s="226"/>
      <c r="AMP888" s="226"/>
      <c r="AMQ888" s="226"/>
      <c r="AMR888" s="226"/>
      <c r="AMS888" s="226"/>
      <c r="AMT888" s="226"/>
      <c r="AMU888" s="226"/>
      <c r="AMV888" s="226"/>
      <c r="AMW888" s="226"/>
      <c r="AMX888" s="226"/>
    </row>
    <row r="889" spans="1:1038" s="398" customFormat="1" ht="18" customHeight="1">
      <c r="A889" s="548"/>
      <c r="B889" s="543"/>
      <c r="C889" s="226"/>
      <c r="D889" s="225"/>
      <c r="E889" s="226">
        <v>104</v>
      </c>
      <c r="F889" s="226">
        <v>3</v>
      </c>
      <c r="G889" s="391" t="str">
        <f t="shared" ref="G889:G891" si="656">E889&amp;"-"&amp;F889</f>
        <v>104-3</v>
      </c>
      <c r="H889" s="226">
        <v>32</v>
      </c>
      <c r="I889" s="226">
        <v>39</v>
      </c>
      <c r="J889" s="544"/>
      <c r="K889" s="545" t="str">
        <f>IF(J897=1,IF(((VLOOKUP($G889,[4]Depth_Lookup!$A$3:$J$550,9,FALSE))-(I889/100))=0,"Good",IF(((VLOOKUP($G889,[4]Depth_Lookup!$A$3:$J$550,9,FALSE))-(I889/100))&gt;0,"Too Short","Too Long")))</f>
        <v>Too Short</v>
      </c>
      <c r="L889" s="171">
        <f>(VLOOKUP($G889,Depth_Lookup!$A$3:$J$410,10,FALSE))+(H889/100)</f>
        <v>274.58</v>
      </c>
      <c r="M889" s="171">
        <f>(VLOOKUP($G889,Depth_Lookup!$A$3:$J$410,10,FALSE))+(I889/100)</f>
        <v>274.64999999999998</v>
      </c>
      <c r="N889" s="232"/>
      <c r="O889" s="226"/>
      <c r="P889" s="226"/>
      <c r="Q889" s="226"/>
      <c r="R889" s="391" t="s">
        <v>2373</v>
      </c>
      <c r="S889" s="226"/>
      <c r="T889" s="226"/>
      <c r="U889" s="226"/>
      <c r="V889" s="226"/>
      <c r="W889" s="226"/>
      <c r="X889" s="392"/>
      <c r="Y889" s="226"/>
      <c r="Z889" s="226"/>
      <c r="AA889" s="226"/>
      <c r="AB889" s="226"/>
      <c r="AC889" s="226"/>
      <c r="AD889" s="226"/>
      <c r="AE889" s="393"/>
      <c r="AF889" s="391"/>
      <c r="AG889" s="394"/>
      <c r="AH889" s="226"/>
      <c r="AI889" s="257"/>
      <c r="AJ889" s="226"/>
      <c r="AK889" s="226"/>
      <c r="AL889" s="226"/>
      <c r="AM889" s="226"/>
      <c r="AN889" s="226"/>
      <c r="AO889" s="257"/>
      <c r="AP889" s="226"/>
      <c r="AQ889" s="226"/>
      <c r="AR889" s="226"/>
      <c r="AS889" s="226"/>
      <c r="AT889" s="226"/>
      <c r="AU889" s="257"/>
      <c r="AV889" s="226"/>
      <c r="AW889" s="226"/>
      <c r="AX889" s="226"/>
      <c r="AY889" s="226"/>
      <c r="AZ889" s="226"/>
      <c r="BA889" s="257"/>
      <c r="BB889" s="226"/>
      <c r="BC889" s="226"/>
      <c r="BD889" s="226"/>
      <c r="BE889" s="226"/>
      <c r="BF889" s="226"/>
      <c r="BG889" s="257"/>
      <c r="BH889" s="226"/>
      <c r="BI889" s="226"/>
      <c r="BJ889" s="226"/>
      <c r="BK889" s="226"/>
      <c r="BL889" s="226"/>
      <c r="BM889" s="257"/>
      <c r="BN889" s="226"/>
      <c r="BO889" s="226"/>
      <c r="BP889" s="226"/>
      <c r="BQ889" s="226"/>
      <c r="BR889" s="226"/>
      <c r="BS889" s="226"/>
      <c r="BT889" s="226"/>
      <c r="BU889" s="226"/>
      <c r="BV889" s="226"/>
      <c r="BW889" s="226"/>
      <c r="BX889" s="226"/>
      <c r="BY889" s="257"/>
      <c r="BZ889" s="226"/>
      <c r="CA889" s="226"/>
      <c r="CB889" s="226"/>
      <c r="CC889" s="226"/>
      <c r="CD889" s="226"/>
      <c r="CE889" s="226"/>
      <c r="CF889" s="399"/>
      <c r="CG889" s="259"/>
      <c r="CH889" s="150"/>
      <c r="CI889" s="150"/>
      <c r="CJ889" s="150"/>
      <c r="CK889" s="158"/>
      <c r="CL889" s="395"/>
      <c r="CM889" s="395"/>
      <c r="CN889" s="395"/>
      <c r="CO889" s="395"/>
      <c r="CP889" s="395"/>
      <c r="CQ889" s="395"/>
      <c r="CR889" s="395"/>
      <c r="CS889" s="395"/>
      <c r="CT889" s="395"/>
      <c r="CU889" s="395"/>
      <c r="CV889" s="395"/>
      <c r="CW889" s="395"/>
      <c r="CX889" s="395"/>
      <c r="CY889" s="395"/>
      <c r="CZ889" s="395"/>
      <c r="DA889" s="395"/>
      <c r="DB889" s="395"/>
      <c r="DC889" s="257"/>
      <c r="DD889" s="395"/>
      <c r="DE889" s="395"/>
      <c r="DF889" s="395"/>
      <c r="DG889" s="395"/>
      <c r="DH889" s="395"/>
      <c r="DI889" s="395"/>
      <c r="DJ889" s="395"/>
      <c r="DK889" s="396"/>
      <c r="DL889" s="259"/>
      <c r="DM889" s="395"/>
      <c r="DN889" s="395"/>
      <c r="DO889" s="397"/>
      <c r="DQ889" s="259"/>
      <c r="DR889" s="397"/>
      <c r="DS889" s="259"/>
      <c r="DT889" s="263"/>
      <c r="DU889" s="256"/>
      <c r="DV889" s="256"/>
      <c r="DW889" s="400"/>
      <c r="DX889" s="155"/>
      <c r="DY889" s="155"/>
      <c r="DZ889" s="546"/>
      <c r="EA889" s="104"/>
      <c r="EB889" s="256"/>
      <c r="EC889" s="104"/>
      <c r="ED889" s="229" t="s">
        <v>2517</v>
      </c>
      <c r="EE889" s="401"/>
      <c r="EF889" s="402"/>
      <c r="EG889" s="401"/>
      <c r="EH889" s="403"/>
      <c r="EI889" s="404"/>
      <c r="EJ889" s="405"/>
      <c r="EK889" s="406"/>
      <c r="EL889" s="401"/>
      <c r="EM889" s="403"/>
      <c r="EN889" s="403" t="s">
        <v>2046</v>
      </c>
      <c r="EO889" s="407">
        <v>5.5</v>
      </c>
      <c r="EP889" s="407" t="s">
        <v>2202</v>
      </c>
      <c r="EQ889" s="407"/>
      <c r="ER889" s="407"/>
      <c r="ES889" s="407"/>
      <c r="ET889" s="407"/>
      <c r="EU889" s="407"/>
      <c r="EV889" s="408">
        <v>35</v>
      </c>
      <c r="EW889" s="408">
        <v>270</v>
      </c>
      <c r="EX889" s="408">
        <v>27</v>
      </c>
      <c r="EY889" s="408">
        <v>0</v>
      </c>
      <c r="EZ889" s="192">
        <f t="shared" si="574"/>
        <v>126.0425486905375</v>
      </c>
      <c r="FA889" s="192">
        <f t="shared" si="575"/>
        <v>126.0425486905375</v>
      </c>
      <c r="FB889" s="192">
        <f t="shared" si="576"/>
        <v>49.108367558029855</v>
      </c>
      <c r="FC889" s="192">
        <f t="shared" si="577"/>
        <v>216.0425486905375</v>
      </c>
      <c r="FD889" s="192">
        <f t="shared" si="578"/>
        <v>40.891632441970145</v>
      </c>
      <c r="FE889" s="193">
        <f t="shared" si="579"/>
        <v>306.0425486905375</v>
      </c>
      <c r="FF889" s="194">
        <f t="shared" si="580"/>
        <v>40.891632441970145</v>
      </c>
      <c r="FG889" s="401"/>
      <c r="FH889" s="403"/>
      <c r="FI889" s="778">
        <f t="shared" si="582"/>
        <v>5.5</v>
      </c>
      <c r="FJ889" s="779">
        <f t="shared" si="583"/>
        <v>40.891632441970145</v>
      </c>
      <c r="FK889" s="779">
        <f t="shared" si="584"/>
        <v>49.108367558029855</v>
      </c>
      <c r="FL889" s="780">
        <f t="shared" si="585"/>
        <v>0.85710270416718848</v>
      </c>
      <c r="FM889" s="169">
        <f t="shared" si="586"/>
        <v>0.75594908039677455</v>
      </c>
      <c r="FN889" s="783">
        <f t="shared" si="587"/>
        <v>4.1577199421822604</v>
      </c>
      <c r="FO889" s="226"/>
      <c r="FP889" s="226"/>
      <c r="FQ889" s="226"/>
      <c r="FR889" s="226"/>
      <c r="FS889" s="226"/>
      <c r="FT889" s="226"/>
      <c r="FU889" s="226"/>
      <c r="FV889" s="226"/>
      <c r="FW889" s="226"/>
      <c r="FX889" s="226"/>
      <c r="FY889" s="226"/>
      <c r="FZ889" s="226"/>
      <c r="GA889" s="226"/>
      <c r="GB889" s="226"/>
      <c r="GC889" s="226"/>
      <c r="GD889" s="226"/>
      <c r="GE889" s="226"/>
      <c r="GF889" s="226"/>
      <c r="GG889" s="226"/>
      <c r="GH889" s="226"/>
      <c r="GI889" s="226"/>
      <c r="GJ889" s="226"/>
      <c r="GK889" s="226"/>
      <c r="GL889" s="226"/>
      <c r="GM889" s="226"/>
      <c r="GN889" s="226"/>
      <c r="GO889" s="226"/>
      <c r="GP889" s="226"/>
      <c r="GQ889" s="226"/>
      <c r="GR889" s="226"/>
      <c r="GS889" s="226"/>
      <c r="GT889" s="226"/>
      <c r="GU889" s="226"/>
      <c r="GV889" s="226"/>
      <c r="GW889" s="226"/>
      <c r="GX889" s="226"/>
      <c r="GY889" s="226"/>
      <c r="GZ889" s="226"/>
      <c r="HA889" s="226"/>
      <c r="HB889" s="226"/>
      <c r="HC889" s="226"/>
      <c r="HD889" s="226"/>
      <c r="HE889" s="226"/>
      <c r="HF889" s="226"/>
      <c r="HG889" s="226"/>
      <c r="HH889" s="226"/>
      <c r="HI889" s="226"/>
      <c r="HJ889" s="226"/>
      <c r="HK889" s="226"/>
      <c r="HL889" s="226"/>
      <c r="HM889" s="226"/>
      <c r="HN889" s="226"/>
      <c r="HO889" s="226"/>
      <c r="HP889" s="226"/>
      <c r="HQ889" s="226"/>
      <c r="HR889" s="226"/>
      <c r="HS889" s="226"/>
      <c r="HT889" s="226"/>
      <c r="HU889" s="226"/>
      <c r="HV889" s="226"/>
      <c r="HW889" s="226"/>
      <c r="HX889" s="226"/>
      <c r="HY889" s="226"/>
      <c r="HZ889" s="226"/>
      <c r="IA889" s="226"/>
      <c r="IB889" s="226"/>
      <c r="IC889" s="226"/>
      <c r="ID889" s="226"/>
      <c r="IE889" s="226"/>
      <c r="IF889" s="226"/>
      <c r="IG889" s="226"/>
      <c r="IH889" s="226"/>
      <c r="II889" s="226"/>
      <c r="IJ889" s="226"/>
      <c r="IK889" s="226"/>
      <c r="IL889" s="226"/>
      <c r="IM889" s="226"/>
      <c r="IN889" s="226"/>
      <c r="IO889" s="226"/>
      <c r="IP889" s="226"/>
      <c r="IQ889" s="226"/>
      <c r="IR889" s="226"/>
      <c r="IS889" s="226"/>
      <c r="IT889" s="226"/>
      <c r="IU889" s="226"/>
      <c r="IV889" s="226"/>
      <c r="IW889" s="226"/>
      <c r="IX889" s="226"/>
      <c r="IY889" s="226"/>
      <c r="IZ889" s="226"/>
      <c r="JA889" s="226"/>
      <c r="JB889" s="226"/>
      <c r="JC889" s="226"/>
      <c r="JD889" s="226"/>
      <c r="JE889" s="226"/>
      <c r="JF889" s="226"/>
      <c r="JG889" s="226"/>
      <c r="JH889" s="226"/>
      <c r="JI889" s="226"/>
      <c r="JJ889" s="226"/>
      <c r="JK889" s="226"/>
      <c r="JL889" s="226"/>
      <c r="JM889" s="226"/>
      <c r="JN889" s="226"/>
      <c r="JO889" s="226"/>
      <c r="JP889" s="226"/>
      <c r="JQ889" s="226"/>
      <c r="JR889" s="226"/>
      <c r="JS889" s="226"/>
      <c r="JT889" s="226"/>
      <c r="JU889" s="226"/>
      <c r="JV889" s="226"/>
      <c r="JW889" s="226"/>
      <c r="JX889" s="226"/>
      <c r="JY889" s="226"/>
      <c r="JZ889" s="226"/>
      <c r="KA889" s="226"/>
      <c r="KB889" s="226"/>
      <c r="KC889" s="226"/>
      <c r="KD889" s="226"/>
      <c r="KE889" s="226"/>
      <c r="KF889" s="226"/>
      <c r="KG889" s="226"/>
      <c r="KH889" s="226"/>
      <c r="KI889" s="226"/>
      <c r="KJ889" s="226"/>
      <c r="KK889" s="226"/>
      <c r="KL889" s="226"/>
      <c r="KM889" s="226"/>
      <c r="KN889" s="226"/>
      <c r="KO889" s="226"/>
      <c r="KP889" s="226"/>
      <c r="KQ889" s="226"/>
      <c r="KR889" s="226"/>
      <c r="KS889" s="226"/>
      <c r="KT889" s="226"/>
      <c r="KU889" s="226"/>
      <c r="KV889" s="226"/>
      <c r="KW889" s="226"/>
      <c r="KX889" s="226"/>
      <c r="KY889" s="226"/>
      <c r="KZ889" s="226"/>
      <c r="LA889" s="226"/>
      <c r="LB889" s="226"/>
      <c r="LC889" s="226"/>
      <c r="LD889" s="226"/>
      <c r="LE889" s="226"/>
      <c r="LF889" s="226"/>
      <c r="LG889" s="226"/>
      <c r="LH889" s="226"/>
      <c r="LI889" s="226"/>
      <c r="LJ889" s="226"/>
      <c r="LK889" s="226"/>
      <c r="LL889" s="226"/>
      <c r="LM889" s="226"/>
      <c r="LN889" s="226"/>
      <c r="LO889" s="226"/>
      <c r="LP889" s="226"/>
      <c r="LQ889" s="226"/>
      <c r="LR889" s="226"/>
      <c r="LS889" s="226"/>
      <c r="LT889" s="226"/>
      <c r="LU889" s="226"/>
      <c r="LV889" s="226"/>
      <c r="LW889" s="226"/>
      <c r="LX889" s="226"/>
      <c r="LY889" s="226"/>
      <c r="LZ889" s="226"/>
      <c r="MA889" s="226"/>
      <c r="MB889" s="226"/>
      <c r="MC889" s="226"/>
      <c r="MD889" s="226"/>
      <c r="ME889" s="226"/>
      <c r="MF889" s="226"/>
      <c r="MG889" s="226"/>
      <c r="MH889" s="226"/>
      <c r="MI889" s="226"/>
      <c r="MJ889" s="226"/>
      <c r="MK889" s="226"/>
      <c r="ML889" s="226"/>
      <c r="MM889" s="226"/>
      <c r="MN889" s="226"/>
      <c r="MO889" s="226"/>
      <c r="MP889" s="226"/>
      <c r="MQ889" s="226"/>
      <c r="MR889" s="226"/>
      <c r="MS889" s="226"/>
      <c r="MT889" s="226"/>
      <c r="MU889" s="226"/>
      <c r="MV889" s="226"/>
      <c r="MW889" s="226"/>
      <c r="MX889" s="226"/>
      <c r="MY889" s="226"/>
      <c r="MZ889" s="226"/>
      <c r="NA889" s="226"/>
      <c r="NB889" s="226"/>
      <c r="NC889" s="226"/>
      <c r="ND889" s="226"/>
      <c r="NE889" s="226"/>
      <c r="NF889" s="226"/>
      <c r="NG889" s="226"/>
      <c r="NH889" s="226"/>
      <c r="NI889" s="226"/>
      <c r="NJ889" s="226"/>
      <c r="NK889" s="226"/>
      <c r="NL889" s="226"/>
      <c r="NM889" s="226"/>
      <c r="NN889" s="226"/>
      <c r="NO889" s="226"/>
      <c r="NP889" s="226"/>
      <c r="NQ889" s="226"/>
      <c r="NR889" s="226"/>
      <c r="NS889" s="226"/>
      <c r="NT889" s="226"/>
      <c r="NU889" s="226"/>
      <c r="NV889" s="226"/>
      <c r="NW889" s="226"/>
      <c r="NX889" s="226"/>
      <c r="NY889" s="226"/>
      <c r="NZ889" s="226"/>
      <c r="OA889" s="226"/>
      <c r="OB889" s="226"/>
      <c r="OC889" s="226"/>
      <c r="OD889" s="226"/>
      <c r="OE889" s="226"/>
      <c r="OF889" s="226"/>
      <c r="OG889" s="226"/>
      <c r="OH889" s="226"/>
      <c r="OI889" s="226"/>
      <c r="OJ889" s="226"/>
      <c r="OK889" s="226"/>
      <c r="OL889" s="226"/>
      <c r="OM889" s="226"/>
      <c r="ON889" s="226"/>
      <c r="OO889" s="226"/>
      <c r="OP889" s="226"/>
      <c r="OQ889" s="226"/>
      <c r="OR889" s="226"/>
      <c r="OS889" s="226"/>
      <c r="OT889" s="226"/>
      <c r="OU889" s="226"/>
      <c r="OV889" s="226"/>
      <c r="OW889" s="226"/>
      <c r="OX889" s="226"/>
      <c r="OY889" s="226"/>
      <c r="OZ889" s="226"/>
      <c r="PA889" s="226"/>
      <c r="PB889" s="226"/>
      <c r="PC889" s="226"/>
      <c r="PD889" s="226"/>
      <c r="PE889" s="226"/>
      <c r="PF889" s="226"/>
      <c r="PG889" s="226"/>
      <c r="PH889" s="226"/>
      <c r="PI889" s="226"/>
      <c r="PJ889" s="226"/>
      <c r="PK889" s="226"/>
      <c r="PL889" s="226"/>
      <c r="PM889" s="226"/>
      <c r="PN889" s="226"/>
      <c r="PO889" s="226"/>
      <c r="PP889" s="226"/>
      <c r="PQ889" s="226"/>
      <c r="PR889" s="226"/>
      <c r="PS889" s="226"/>
      <c r="PT889" s="226"/>
      <c r="PU889" s="226"/>
      <c r="PV889" s="226"/>
      <c r="PW889" s="226"/>
      <c r="PX889" s="226"/>
      <c r="PY889" s="226"/>
      <c r="PZ889" s="226"/>
      <c r="QA889" s="226"/>
      <c r="QB889" s="226"/>
      <c r="QC889" s="226"/>
      <c r="QD889" s="226"/>
      <c r="QE889" s="226"/>
      <c r="QF889" s="226"/>
      <c r="QG889" s="226"/>
      <c r="QH889" s="226"/>
      <c r="QI889" s="226"/>
      <c r="QJ889" s="226"/>
      <c r="QK889" s="226"/>
      <c r="QL889" s="226"/>
      <c r="QM889" s="226"/>
      <c r="QN889" s="226"/>
      <c r="QO889" s="226"/>
      <c r="QP889" s="226"/>
      <c r="QQ889" s="226"/>
      <c r="QR889" s="226"/>
      <c r="QS889" s="226"/>
      <c r="QT889" s="226"/>
      <c r="QU889" s="226"/>
      <c r="QV889" s="226"/>
      <c r="QW889" s="226"/>
      <c r="QX889" s="226"/>
      <c r="QY889" s="226"/>
      <c r="QZ889" s="226"/>
      <c r="RA889" s="226"/>
      <c r="RB889" s="226"/>
      <c r="RC889" s="226"/>
      <c r="RD889" s="226"/>
      <c r="RE889" s="226"/>
      <c r="RF889" s="226"/>
      <c r="RG889" s="226"/>
      <c r="RH889" s="226"/>
      <c r="RI889" s="226"/>
      <c r="RJ889" s="226"/>
      <c r="RK889" s="226"/>
      <c r="RL889" s="226"/>
      <c r="RM889" s="226"/>
      <c r="RN889" s="226"/>
      <c r="RO889" s="226"/>
      <c r="RP889" s="226"/>
      <c r="RQ889" s="226"/>
      <c r="RR889" s="226"/>
      <c r="RS889" s="226"/>
      <c r="RT889" s="226"/>
      <c r="RU889" s="226"/>
      <c r="RV889" s="226"/>
      <c r="RW889" s="226"/>
      <c r="RX889" s="226"/>
      <c r="RY889" s="226"/>
      <c r="RZ889" s="226"/>
      <c r="SA889" s="226"/>
      <c r="SB889" s="226"/>
      <c r="SC889" s="226"/>
      <c r="SD889" s="226"/>
      <c r="SE889" s="226"/>
      <c r="SF889" s="226"/>
      <c r="SG889" s="226"/>
      <c r="SH889" s="226"/>
      <c r="SI889" s="226"/>
      <c r="SJ889" s="226"/>
      <c r="SK889" s="226"/>
      <c r="SL889" s="226"/>
      <c r="SM889" s="226"/>
      <c r="SN889" s="226"/>
      <c r="SO889" s="226"/>
      <c r="SP889" s="226"/>
      <c r="SQ889" s="226"/>
      <c r="SR889" s="226"/>
      <c r="SS889" s="226"/>
      <c r="ST889" s="226"/>
      <c r="SU889" s="226"/>
      <c r="SV889" s="226"/>
      <c r="SW889" s="226"/>
      <c r="SX889" s="226"/>
      <c r="SY889" s="226"/>
      <c r="SZ889" s="226"/>
      <c r="TA889" s="226"/>
      <c r="TB889" s="226"/>
      <c r="TC889" s="226"/>
      <c r="TD889" s="226"/>
      <c r="TE889" s="226"/>
      <c r="TF889" s="226"/>
      <c r="TG889" s="226"/>
      <c r="TH889" s="226"/>
      <c r="TI889" s="226"/>
      <c r="TJ889" s="226"/>
      <c r="TK889" s="226"/>
      <c r="TL889" s="226"/>
      <c r="TM889" s="226"/>
      <c r="TN889" s="226"/>
      <c r="TO889" s="226"/>
      <c r="TP889" s="226"/>
      <c r="TQ889" s="226"/>
      <c r="TR889" s="226"/>
      <c r="TS889" s="226"/>
      <c r="TT889" s="226"/>
      <c r="TU889" s="226"/>
      <c r="TV889" s="226"/>
      <c r="TW889" s="226"/>
      <c r="TX889" s="226"/>
      <c r="TY889" s="226"/>
      <c r="TZ889" s="226"/>
      <c r="UA889" s="226"/>
      <c r="UB889" s="226"/>
      <c r="UC889" s="226"/>
      <c r="UD889" s="226"/>
      <c r="UE889" s="226"/>
      <c r="UF889" s="226"/>
      <c r="UG889" s="226"/>
      <c r="UH889" s="226"/>
      <c r="UI889" s="226"/>
      <c r="UJ889" s="226"/>
      <c r="UK889" s="226"/>
      <c r="UL889" s="226"/>
      <c r="UM889" s="226"/>
      <c r="UN889" s="226"/>
      <c r="UO889" s="226"/>
      <c r="UP889" s="226"/>
      <c r="UQ889" s="226"/>
      <c r="UR889" s="226"/>
      <c r="US889" s="226"/>
      <c r="UT889" s="226"/>
      <c r="UU889" s="226"/>
      <c r="UV889" s="226"/>
      <c r="UW889" s="226"/>
      <c r="UX889" s="226"/>
      <c r="UY889" s="226"/>
      <c r="UZ889" s="226"/>
      <c r="VA889" s="226"/>
      <c r="VB889" s="226"/>
      <c r="VC889" s="226"/>
      <c r="VD889" s="226"/>
      <c r="VE889" s="226"/>
      <c r="VF889" s="226"/>
      <c r="VG889" s="226"/>
      <c r="VH889" s="226"/>
      <c r="VI889" s="226"/>
      <c r="VJ889" s="226"/>
      <c r="VK889" s="226"/>
      <c r="VL889" s="226"/>
      <c r="VM889" s="226"/>
      <c r="VN889" s="226"/>
      <c r="VO889" s="226"/>
      <c r="VP889" s="226"/>
      <c r="VQ889" s="226"/>
      <c r="VR889" s="226"/>
      <c r="VS889" s="226"/>
      <c r="VT889" s="226"/>
      <c r="VU889" s="226"/>
      <c r="VV889" s="226"/>
      <c r="VW889" s="226"/>
      <c r="VX889" s="226"/>
      <c r="VY889" s="226"/>
      <c r="VZ889" s="226"/>
      <c r="WA889" s="226"/>
      <c r="WB889" s="226"/>
      <c r="WC889" s="226"/>
      <c r="WD889" s="226"/>
      <c r="WE889" s="226"/>
      <c r="WF889" s="226"/>
      <c r="WG889" s="226"/>
      <c r="WH889" s="226"/>
      <c r="WI889" s="226"/>
      <c r="WJ889" s="226"/>
      <c r="WK889" s="226"/>
      <c r="WL889" s="226"/>
      <c r="WM889" s="226"/>
      <c r="WN889" s="226"/>
      <c r="WO889" s="226"/>
      <c r="WP889" s="226"/>
      <c r="WQ889" s="226"/>
      <c r="WR889" s="226"/>
      <c r="WS889" s="226"/>
      <c r="WT889" s="226"/>
      <c r="WU889" s="226"/>
      <c r="WV889" s="226"/>
      <c r="WW889" s="226"/>
      <c r="WX889" s="226"/>
      <c r="WY889" s="226"/>
      <c r="WZ889" s="226"/>
      <c r="XA889" s="226"/>
      <c r="XB889" s="226"/>
      <c r="XC889" s="226"/>
      <c r="XD889" s="226"/>
      <c r="XE889" s="226"/>
      <c r="XF889" s="226"/>
      <c r="XG889" s="226"/>
      <c r="XH889" s="226"/>
      <c r="XI889" s="226"/>
      <c r="XJ889" s="226"/>
      <c r="XK889" s="226"/>
      <c r="XL889" s="226"/>
      <c r="XM889" s="226"/>
      <c r="XN889" s="226"/>
      <c r="XO889" s="226"/>
      <c r="XP889" s="226"/>
      <c r="XQ889" s="226"/>
      <c r="XR889" s="226"/>
      <c r="XS889" s="226"/>
      <c r="XT889" s="226"/>
      <c r="XU889" s="226"/>
      <c r="XV889" s="226"/>
      <c r="XW889" s="226"/>
      <c r="XX889" s="226"/>
      <c r="XY889" s="226"/>
      <c r="XZ889" s="226"/>
      <c r="YA889" s="226"/>
      <c r="YB889" s="226"/>
      <c r="YC889" s="226"/>
      <c r="YD889" s="226"/>
      <c r="YE889" s="226"/>
      <c r="YF889" s="226"/>
      <c r="YG889" s="226"/>
      <c r="YH889" s="226"/>
      <c r="YI889" s="226"/>
      <c r="YJ889" s="226"/>
      <c r="YK889" s="226"/>
      <c r="YL889" s="226"/>
      <c r="YM889" s="226"/>
      <c r="YN889" s="226"/>
      <c r="YO889" s="226"/>
      <c r="YP889" s="226"/>
      <c r="YQ889" s="226"/>
      <c r="YR889" s="226"/>
      <c r="YS889" s="226"/>
      <c r="YT889" s="226"/>
      <c r="YU889" s="226"/>
      <c r="YV889" s="226"/>
      <c r="YW889" s="226"/>
      <c r="YX889" s="226"/>
      <c r="YY889" s="226"/>
      <c r="YZ889" s="226"/>
      <c r="ZA889" s="226"/>
      <c r="ZB889" s="226"/>
      <c r="ZC889" s="226"/>
      <c r="ZD889" s="226"/>
      <c r="ZE889" s="226"/>
      <c r="ZF889" s="226"/>
      <c r="ZG889" s="226"/>
      <c r="ZH889" s="226"/>
      <c r="ZI889" s="226"/>
      <c r="ZJ889" s="226"/>
      <c r="ZK889" s="226"/>
      <c r="ZL889" s="226"/>
      <c r="ZM889" s="226"/>
      <c r="ZN889" s="226"/>
      <c r="ZO889" s="226"/>
      <c r="ZP889" s="226"/>
      <c r="ZQ889" s="226"/>
      <c r="ZR889" s="226"/>
      <c r="ZS889" s="226"/>
      <c r="ZT889" s="226"/>
      <c r="ZU889" s="226"/>
      <c r="ZV889" s="226"/>
      <c r="ZW889" s="226"/>
      <c r="ZX889" s="226"/>
      <c r="ZY889" s="226"/>
      <c r="ZZ889" s="226"/>
      <c r="AAA889" s="226"/>
      <c r="AAB889" s="226"/>
      <c r="AAC889" s="226"/>
      <c r="AAD889" s="226"/>
      <c r="AAE889" s="226"/>
      <c r="AAF889" s="226"/>
      <c r="AAG889" s="226"/>
      <c r="AAH889" s="226"/>
      <c r="AAI889" s="226"/>
      <c r="AAJ889" s="226"/>
      <c r="AAK889" s="226"/>
      <c r="AAL889" s="226"/>
      <c r="AAM889" s="226"/>
      <c r="AAN889" s="226"/>
      <c r="AAO889" s="226"/>
      <c r="AAP889" s="226"/>
      <c r="AAQ889" s="226"/>
      <c r="AAR889" s="226"/>
      <c r="AAS889" s="226"/>
      <c r="AAT889" s="226"/>
      <c r="AAU889" s="226"/>
      <c r="AAV889" s="226"/>
      <c r="AAW889" s="226"/>
      <c r="AAX889" s="226"/>
      <c r="AAY889" s="226"/>
      <c r="AAZ889" s="226"/>
      <c r="ABA889" s="226"/>
      <c r="ABB889" s="226"/>
      <c r="ABC889" s="226"/>
      <c r="ABD889" s="226"/>
      <c r="ABE889" s="226"/>
      <c r="ABF889" s="226"/>
      <c r="ABG889" s="226"/>
      <c r="ABH889" s="226"/>
      <c r="ABI889" s="226"/>
      <c r="ABJ889" s="226"/>
      <c r="ABK889" s="226"/>
      <c r="ABL889" s="226"/>
      <c r="ABM889" s="226"/>
      <c r="ABN889" s="226"/>
      <c r="ABO889" s="226"/>
      <c r="ABP889" s="226"/>
      <c r="ABQ889" s="226"/>
      <c r="ABR889" s="226"/>
      <c r="ABS889" s="226"/>
      <c r="ABT889" s="226"/>
      <c r="ABU889" s="226"/>
      <c r="ABV889" s="226"/>
      <c r="ABW889" s="226"/>
      <c r="ABX889" s="226"/>
      <c r="ABY889" s="226"/>
      <c r="ABZ889" s="226"/>
      <c r="ACA889" s="226"/>
      <c r="ACB889" s="226"/>
      <c r="ACC889" s="226"/>
      <c r="ACD889" s="226"/>
      <c r="ACE889" s="226"/>
      <c r="ACF889" s="226"/>
      <c r="ACG889" s="226"/>
      <c r="ACH889" s="226"/>
      <c r="ACI889" s="226"/>
      <c r="ACJ889" s="226"/>
      <c r="ACK889" s="226"/>
      <c r="ACL889" s="226"/>
      <c r="ACM889" s="226"/>
      <c r="ACN889" s="226"/>
      <c r="ACO889" s="226"/>
      <c r="ACP889" s="226"/>
      <c r="ACQ889" s="226"/>
      <c r="ACR889" s="226"/>
      <c r="ACS889" s="226"/>
      <c r="ACT889" s="226"/>
      <c r="ACU889" s="226"/>
      <c r="ACV889" s="226"/>
      <c r="ACW889" s="226"/>
      <c r="ACX889" s="226"/>
      <c r="ACY889" s="226"/>
      <c r="ACZ889" s="226"/>
      <c r="ADA889" s="226"/>
      <c r="ADB889" s="226"/>
      <c r="ADC889" s="226"/>
      <c r="ADD889" s="226"/>
      <c r="ADE889" s="226"/>
      <c r="ADF889" s="226"/>
      <c r="ADG889" s="226"/>
      <c r="ADH889" s="226"/>
      <c r="ADI889" s="226"/>
      <c r="ADJ889" s="226"/>
      <c r="ADK889" s="226"/>
      <c r="ADL889" s="226"/>
      <c r="ADM889" s="226"/>
      <c r="ADN889" s="226"/>
      <c r="ADO889" s="226"/>
      <c r="ADP889" s="226"/>
      <c r="ADQ889" s="226"/>
      <c r="ADR889" s="226"/>
      <c r="ADS889" s="226"/>
      <c r="ADT889" s="226"/>
      <c r="ADU889" s="226"/>
      <c r="ADV889" s="226"/>
      <c r="ADW889" s="226"/>
      <c r="ADX889" s="226"/>
      <c r="ADY889" s="226"/>
      <c r="ADZ889" s="226"/>
      <c r="AEA889" s="226"/>
      <c r="AEB889" s="226"/>
      <c r="AEC889" s="226"/>
      <c r="AED889" s="226"/>
      <c r="AEE889" s="226"/>
      <c r="AEF889" s="226"/>
      <c r="AEG889" s="226"/>
      <c r="AEH889" s="226"/>
      <c r="AEI889" s="226"/>
      <c r="AEJ889" s="226"/>
      <c r="AEK889" s="226"/>
      <c r="AEL889" s="226"/>
      <c r="AEM889" s="226"/>
      <c r="AEN889" s="226"/>
      <c r="AEO889" s="226"/>
      <c r="AEP889" s="226"/>
      <c r="AEQ889" s="226"/>
      <c r="AER889" s="226"/>
      <c r="AES889" s="226"/>
      <c r="AET889" s="226"/>
      <c r="AEU889" s="226"/>
      <c r="AEV889" s="226"/>
      <c r="AEW889" s="226"/>
      <c r="AEX889" s="226"/>
      <c r="AEY889" s="226"/>
      <c r="AEZ889" s="226"/>
      <c r="AFA889" s="226"/>
      <c r="AFB889" s="226"/>
      <c r="AFC889" s="226"/>
      <c r="AFD889" s="226"/>
      <c r="AFE889" s="226"/>
      <c r="AFF889" s="226"/>
      <c r="AFG889" s="226"/>
      <c r="AFH889" s="226"/>
      <c r="AFI889" s="226"/>
      <c r="AFJ889" s="226"/>
      <c r="AFK889" s="226"/>
      <c r="AFL889" s="226"/>
      <c r="AFM889" s="226"/>
      <c r="AFN889" s="226"/>
      <c r="AFO889" s="226"/>
      <c r="AFP889" s="226"/>
      <c r="AFQ889" s="226"/>
      <c r="AFR889" s="226"/>
      <c r="AFS889" s="226"/>
      <c r="AFT889" s="226"/>
      <c r="AFU889" s="226"/>
      <c r="AFV889" s="226"/>
      <c r="AFW889" s="226"/>
      <c r="AFX889" s="226"/>
      <c r="AFY889" s="226"/>
      <c r="AFZ889" s="226"/>
      <c r="AGA889" s="226"/>
      <c r="AGB889" s="226"/>
      <c r="AGC889" s="226"/>
      <c r="AGD889" s="226"/>
      <c r="AGE889" s="226"/>
      <c r="AGF889" s="226"/>
      <c r="AGG889" s="226"/>
      <c r="AGH889" s="226"/>
      <c r="AGI889" s="226"/>
      <c r="AGJ889" s="226"/>
      <c r="AGK889" s="226"/>
      <c r="AGL889" s="226"/>
      <c r="AGM889" s="226"/>
      <c r="AGN889" s="226"/>
      <c r="AGO889" s="226"/>
      <c r="AGP889" s="226"/>
      <c r="AGQ889" s="226"/>
      <c r="AGR889" s="226"/>
      <c r="AGS889" s="226"/>
      <c r="AGT889" s="226"/>
      <c r="AGU889" s="226"/>
      <c r="AGV889" s="226"/>
      <c r="AGW889" s="226"/>
      <c r="AGX889" s="226"/>
      <c r="AGY889" s="226"/>
      <c r="AGZ889" s="226"/>
      <c r="AHA889" s="226"/>
      <c r="AHB889" s="226"/>
      <c r="AHC889" s="226"/>
      <c r="AHD889" s="226"/>
      <c r="AHE889" s="226"/>
      <c r="AHF889" s="226"/>
      <c r="AHG889" s="226"/>
      <c r="AHH889" s="226"/>
      <c r="AHI889" s="226"/>
      <c r="AHJ889" s="226"/>
      <c r="AHK889" s="226"/>
      <c r="AHL889" s="226"/>
      <c r="AHM889" s="226"/>
      <c r="AHN889" s="226"/>
      <c r="AHO889" s="226"/>
      <c r="AHP889" s="226"/>
      <c r="AHQ889" s="226"/>
      <c r="AHR889" s="226"/>
      <c r="AHS889" s="226"/>
      <c r="AHT889" s="226"/>
      <c r="AHU889" s="226"/>
      <c r="AHV889" s="226"/>
      <c r="AHW889" s="226"/>
      <c r="AHX889" s="226"/>
      <c r="AHY889" s="226"/>
      <c r="AHZ889" s="226"/>
      <c r="AIA889" s="226"/>
      <c r="AIB889" s="226"/>
      <c r="AIC889" s="226"/>
      <c r="AID889" s="226"/>
      <c r="AIE889" s="226"/>
      <c r="AIF889" s="226"/>
      <c r="AIG889" s="226"/>
      <c r="AIH889" s="226"/>
      <c r="AII889" s="226"/>
      <c r="AIJ889" s="226"/>
      <c r="AIK889" s="226"/>
      <c r="AIL889" s="226"/>
      <c r="AIM889" s="226"/>
      <c r="AIN889" s="226"/>
      <c r="AIO889" s="226"/>
      <c r="AIP889" s="226"/>
      <c r="AIQ889" s="226"/>
      <c r="AIR889" s="226"/>
      <c r="AIS889" s="226"/>
      <c r="AIT889" s="226"/>
      <c r="AIU889" s="226"/>
      <c r="AIV889" s="226"/>
      <c r="AIW889" s="226"/>
      <c r="AIX889" s="226"/>
      <c r="AIY889" s="226"/>
      <c r="AIZ889" s="226"/>
      <c r="AJA889" s="226"/>
      <c r="AJB889" s="226"/>
      <c r="AJC889" s="226"/>
      <c r="AJD889" s="226"/>
      <c r="AJE889" s="226"/>
      <c r="AJF889" s="226"/>
      <c r="AJG889" s="226"/>
      <c r="AJH889" s="226"/>
      <c r="AJI889" s="226"/>
      <c r="AJJ889" s="226"/>
      <c r="AJK889" s="226"/>
      <c r="AJL889" s="226"/>
      <c r="AJM889" s="226"/>
      <c r="AJN889" s="226"/>
      <c r="AJO889" s="226"/>
      <c r="AJP889" s="226"/>
      <c r="AJQ889" s="226"/>
      <c r="AJR889" s="226"/>
      <c r="AJS889" s="226"/>
      <c r="AJT889" s="226"/>
      <c r="AJU889" s="226"/>
      <c r="AJV889" s="226"/>
      <c r="AJW889" s="226"/>
      <c r="AJX889" s="226"/>
      <c r="AJY889" s="226"/>
      <c r="AJZ889" s="226"/>
      <c r="AKA889" s="226"/>
      <c r="AKB889" s="226"/>
      <c r="AKC889" s="226"/>
      <c r="AKD889" s="226"/>
      <c r="AKE889" s="226"/>
      <c r="AKF889" s="226"/>
      <c r="AKG889" s="226"/>
      <c r="AKH889" s="226"/>
      <c r="AKI889" s="226"/>
      <c r="AKJ889" s="226"/>
      <c r="AKK889" s="226"/>
      <c r="AKL889" s="226"/>
      <c r="AKM889" s="226"/>
      <c r="AKN889" s="226"/>
      <c r="AKO889" s="226"/>
      <c r="AKP889" s="226"/>
      <c r="AKQ889" s="226"/>
      <c r="AKR889" s="226"/>
      <c r="AKS889" s="226"/>
      <c r="AKT889" s="226"/>
      <c r="AKU889" s="226"/>
      <c r="AKV889" s="226"/>
      <c r="AKW889" s="226"/>
      <c r="AKX889" s="226"/>
      <c r="AKY889" s="226"/>
      <c r="AKZ889" s="226"/>
      <c r="ALA889" s="226"/>
      <c r="ALB889" s="226"/>
      <c r="ALC889" s="226"/>
      <c r="ALD889" s="226"/>
      <c r="ALE889" s="226"/>
      <c r="ALF889" s="226"/>
      <c r="ALG889" s="226"/>
      <c r="ALH889" s="226"/>
      <c r="ALI889" s="226"/>
      <c r="ALJ889" s="226"/>
      <c r="ALK889" s="226"/>
      <c r="ALL889" s="226"/>
      <c r="ALM889" s="226"/>
      <c r="ALN889" s="226"/>
      <c r="ALO889" s="226"/>
      <c r="ALP889" s="226"/>
      <c r="ALQ889" s="226"/>
      <c r="ALR889" s="226"/>
      <c r="ALS889" s="226"/>
      <c r="ALT889" s="226"/>
      <c r="ALU889" s="226"/>
      <c r="ALV889" s="226"/>
      <c r="ALW889" s="226"/>
      <c r="ALX889" s="226"/>
      <c r="ALY889" s="226"/>
      <c r="ALZ889" s="226"/>
      <c r="AMA889" s="226"/>
      <c r="AMB889" s="226"/>
      <c r="AMC889" s="226"/>
      <c r="AMD889" s="226"/>
      <c r="AME889" s="226"/>
      <c r="AMF889" s="226"/>
      <c r="AMG889" s="226"/>
      <c r="AMH889" s="226"/>
      <c r="AMI889" s="226"/>
      <c r="AMJ889" s="226"/>
      <c r="AMK889" s="226"/>
      <c r="AML889" s="226"/>
      <c r="AMM889" s="226"/>
      <c r="AMN889" s="226"/>
      <c r="AMO889" s="226"/>
      <c r="AMP889" s="226"/>
      <c r="AMQ889" s="226"/>
      <c r="AMR889" s="226"/>
      <c r="AMS889" s="226"/>
      <c r="AMT889" s="226"/>
      <c r="AMU889" s="226"/>
      <c r="AMV889" s="226"/>
      <c r="AMW889" s="226"/>
      <c r="AMX889" s="226"/>
    </row>
    <row r="890" spans="1:1038" s="398" customFormat="1" ht="18" customHeight="1">
      <c r="A890" s="548" t="s">
        <v>2392</v>
      </c>
      <c r="B890" s="543" t="s">
        <v>1647</v>
      </c>
      <c r="C890" s="226"/>
      <c r="D890" s="225" t="s">
        <v>1279</v>
      </c>
      <c r="E890" s="226">
        <v>104</v>
      </c>
      <c r="F890" s="226">
        <v>3</v>
      </c>
      <c r="G890" s="391" t="str">
        <f t="shared" si="656"/>
        <v>104-3</v>
      </c>
      <c r="H890" s="226">
        <v>39</v>
      </c>
      <c r="I890" s="226">
        <v>53</v>
      </c>
      <c r="J890" s="544">
        <f t="shared" ref="J890" si="657">IF(H890=0, 1, 0)</f>
        <v>0</v>
      </c>
      <c r="K890" s="545" t="str">
        <f>IF(J898=1,IF(((VLOOKUP($G890,[4]Depth_Lookup!$A$3:$J$550,9,FALSE))-(I890/100))=0,"Good",IF(((VLOOKUP($G890,[4]Depth_Lookup!$A$3:$J$550,9,FALSE))-(I890/100))&gt;0,"Too Short","Too Long")))</f>
        <v>Too Short</v>
      </c>
      <c r="L890" s="171">
        <f>(VLOOKUP($G890,Depth_Lookup!$A$3:$J$410,10,FALSE))+(H890/100)</f>
        <v>274.64999999999998</v>
      </c>
      <c r="M890" s="171">
        <f>(VLOOKUP($G890,Depth_Lookup!$A$3:$J$410,10,FALSE))+(I890/100)</f>
        <v>274.78999999999996</v>
      </c>
      <c r="N890" s="232" t="s">
        <v>2412</v>
      </c>
      <c r="O890" s="226">
        <v>1</v>
      </c>
      <c r="P890" s="226" t="s">
        <v>853</v>
      </c>
      <c r="Q890" s="226" t="s">
        <v>125</v>
      </c>
      <c r="R890" s="391" t="str">
        <f t="shared" ref="R890" si="658">P890&amp;""&amp;Q890</f>
        <v>SerpentinizedHarzburgite</v>
      </c>
      <c r="S890" s="226" t="s">
        <v>116</v>
      </c>
      <c r="T890" s="226" t="s">
        <v>700</v>
      </c>
      <c r="U890" s="226" t="s">
        <v>108</v>
      </c>
      <c r="V890" s="226" t="s">
        <v>509</v>
      </c>
      <c r="W890" s="226" t="s">
        <v>2393</v>
      </c>
      <c r="X890" s="392">
        <f>VLOOKUP(W890,[4]definitions_list_lookup!$A$13:$B$19,2,0)</f>
        <v>5</v>
      </c>
      <c r="Y890" s="226" t="s">
        <v>90</v>
      </c>
      <c r="Z890" s="226" t="s">
        <v>91</v>
      </c>
      <c r="AA890" s="226"/>
      <c r="AB890" s="226"/>
      <c r="AC890" s="226"/>
      <c r="AD890" s="226"/>
      <c r="AE890" s="393"/>
      <c r="AF890" s="391" t="e">
        <f>VLOOKUP(AE890,[4]definitions_list_mag!$V$12:$W$15,2,0)</f>
        <v>#N/A</v>
      </c>
      <c r="AG890" s="394"/>
      <c r="AH890" s="226"/>
      <c r="AI890" s="257">
        <f t="shared" ref="AI890" si="659">100-(AO890+AU890+BA890+BM890)</f>
        <v>66</v>
      </c>
      <c r="AJ890" s="226"/>
      <c r="AK890" s="226"/>
      <c r="AL890" s="226"/>
      <c r="AM890" s="226"/>
      <c r="AN890" s="226"/>
      <c r="AO890" s="257"/>
      <c r="AP890" s="226"/>
      <c r="AQ890" s="226"/>
      <c r="AR890" s="226"/>
      <c r="AS890" s="226"/>
      <c r="AT890" s="226"/>
      <c r="AU890" s="257">
        <v>3</v>
      </c>
      <c r="AV890" s="226">
        <v>2</v>
      </c>
      <c r="AW890" s="226">
        <v>1</v>
      </c>
      <c r="AX890" s="226" t="s">
        <v>110</v>
      </c>
      <c r="AY890" s="226" t="s">
        <v>103</v>
      </c>
      <c r="AZ890" s="226"/>
      <c r="BA890" s="257">
        <v>30</v>
      </c>
      <c r="BB890" s="226">
        <v>5</v>
      </c>
      <c r="BC890" s="226">
        <v>3</v>
      </c>
      <c r="BD890" s="226" t="s">
        <v>118</v>
      </c>
      <c r="BE890" s="226" t="s">
        <v>103</v>
      </c>
      <c r="BF890" s="226"/>
      <c r="BG890" s="257"/>
      <c r="BH890" s="226"/>
      <c r="BI890" s="226"/>
      <c r="BJ890" s="226"/>
      <c r="BK890" s="226"/>
      <c r="BL890" s="226"/>
      <c r="BM890" s="257">
        <v>1</v>
      </c>
      <c r="BN890" s="226">
        <v>1</v>
      </c>
      <c r="BO890" s="226">
        <v>0.5</v>
      </c>
      <c r="BP890" s="226"/>
      <c r="BQ890" s="226"/>
      <c r="BR890" s="226"/>
      <c r="BS890" s="226"/>
      <c r="BT890" s="226"/>
      <c r="BU890" s="226"/>
      <c r="BV890" s="226"/>
      <c r="BW890" s="226"/>
      <c r="BX890" s="226"/>
      <c r="BY890" s="257"/>
      <c r="BZ890" s="226"/>
      <c r="CA890" s="226"/>
      <c r="CB890" s="226"/>
      <c r="CC890" s="226"/>
      <c r="CD890" s="226"/>
      <c r="CE890" s="226"/>
      <c r="CF890" s="399">
        <f t="shared" ref="CF890" si="660">AI890+AO890+BA890+AU890+BG890+BM890+BY890</f>
        <v>100</v>
      </c>
      <c r="CG890" s="259"/>
      <c r="CH890" s="150" t="s">
        <v>2404</v>
      </c>
      <c r="CI890" s="150">
        <v>85</v>
      </c>
      <c r="CJ890" s="150" t="s">
        <v>514</v>
      </c>
      <c r="CK890" s="158"/>
      <c r="CL890" s="395"/>
      <c r="CM890" s="395"/>
      <c r="CN890" s="395"/>
      <c r="CO890" s="395"/>
      <c r="CP890" s="395"/>
      <c r="CQ890" s="395"/>
      <c r="CR890" s="395"/>
      <c r="CS890" s="395"/>
      <c r="CT890" s="395"/>
      <c r="CU890" s="395"/>
      <c r="CV890" s="395"/>
      <c r="CW890" s="395"/>
      <c r="CX890" s="395"/>
      <c r="CY890" s="395"/>
      <c r="CZ890" s="395"/>
      <c r="DA890" s="395"/>
      <c r="DB890" s="395">
        <v>75</v>
      </c>
      <c r="DC890" s="257">
        <v>25</v>
      </c>
      <c r="DD890" s="395"/>
      <c r="DE890" s="395"/>
      <c r="DF890" s="395"/>
      <c r="DG890" s="395"/>
      <c r="DH890" s="395"/>
      <c r="DI890" s="395"/>
      <c r="DJ890" s="395"/>
      <c r="DK890" s="396">
        <f t="shared" ref="DK890" si="661">SUM(CL890:DJ890)</f>
        <v>100</v>
      </c>
      <c r="DL890" s="259"/>
      <c r="DM890" s="395"/>
      <c r="DN890" s="395"/>
      <c r="DO890" s="397"/>
      <c r="DQ890" s="259"/>
      <c r="DR890" s="397"/>
      <c r="DS890" s="259"/>
      <c r="DT890" s="263" t="s">
        <v>2215</v>
      </c>
      <c r="DU890" s="256"/>
      <c r="DV890" s="256"/>
      <c r="DW890" s="400" t="e">
        <f>VLOOKUP(P890,[4]definitions_list_lookup!$K$30:$L$54,2,0)</f>
        <v>#N/A</v>
      </c>
      <c r="DX890" s="155" t="s">
        <v>1838</v>
      </c>
      <c r="DY890" s="155" t="s">
        <v>2395</v>
      </c>
      <c r="DZ890" s="546"/>
      <c r="EA890" s="104"/>
      <c r="EB890" s="256"/>
      <c r="EC890" s="104"/>
      <c r="ED890" s="229" t="s">
        <v>2517</v>
      </c>
      <c r="EE890" s="401"/>
      <c r="EF890" s="402"/>
      <c r="EG890" s="401"/>
      <c r="EH890" s="403"/>
      <c r="EI890" s="404"/>
      <c r="EJ890" s="405"/>
      <c r="EK890" s="406"/>
      <c r="EL890" s="401"/>
      <c r="EM890" s="403"/>
      <c r="EN890" s="403" t="s">
        <v>2046</v>
      </c>
      <c r="EO890" s="407"/>
      <c r="EP890" s="407"/>
      <c r="EQ890" s="407"/>
      <c r="ER890" s="407"/>
      <c r="ES890" s="407"/>
      <c r="ET890" s="407"/>
      <c r="EU890" s="407"/>
      <c r="EV890" s="408">
        <v>35</v>
      </c>
      <c r="EW890" s="408">
        <v>270</v>
      </c>
      <c r="EX890" s="408">
        <v>27</v>
      </c>
      <c r="EY890" s="408">
        <v>0</v>
      </c>
      <c r="EZ890" s="192">
        <f t="shared" si="574"/>
        <v>126.0425486905375</v>
      </c>
      <c r="FA890" s="192">
        <f t="shared" si="575"/>
        <v>126.0425486905375</v>
      </c>
      <c r="FB890" s="192">
        <f t="shared" si="576"/>
        <v>49.108367558029855</v>
      </c>
      <c r="FC890" s="192">
        <f t="shared" si="577"/>
        <v>216.0425486905375</v>
      </c>
      <c r="FD890" s="192">
        <f t="shared" si="578"/>
        <v>40.891632441970145</v>
      </c>
      <c r="FE890" s="193">
        <f t="shared" si="579"/>
        <v>306.0425486905375</v>
      </c>
      <c r="FF890" s="194">
        <f t="shared" si="580"/>
        <v>40.891632441970145</v>
      </c>
      <c r="FG890" s="401"/>
      <c r="FH890" s="403"/>
      <c r="FI890" s="778">
        <f t="shared" si="582"/>
        <v>0</v>
      </c>
      <c r="FJ890" s="779">
        <f t="shared" si="583"/>
        <v>40.891632441970145</v>
      </c>
      <c r="FK890" s="779">
        <f t="shared" si="584"/>
        <v>49.108367558029855</v>
      </c>
      <c r="FL890" s="780">
        <f t="shared" si="585"/>
        <v>0.85710270416718848</v>
      </c>
      <c r="FM890" s="169">
        <f t="shared" si="586"/>
        <v>0.75594908039677455</v>
      </c>
      <c r="FN890" s="783">
        <f t="shared" si="587"/>
        <v>0</v>
      </c>
      <c r="FO890" s="226"/>
      <c r="FP890" s="226"/>
      <c r="FQ890" s="226"/>
      <c r="FR890" s="226"/>
      <c r="FS890" s="226"/>
      <c r="FT890" s="226"/>
      <c r="FU890" s="226"/>
      <c r="FV890" s="226"/>
      <c r="FW890" s="226"/>
      <c r="FX890" s="226"/>
      <c r="FY890" s="226"/>
      <c r="FZ890" s="226"/>
      <c r="GA890" s="226"/>
      <c r="GB890" s="226"/>
      <c r="GC890" s="226"/>
      <c r="GD890" s="226"/>
      <c r="GE890" s="226"/>
      <c r="GF890" s="226"/>
      <c r="GG890" s="226"/>
      <c r="GH890" s="226"/>
      <c r="GI890" s="226"/>
      <c r="GJ890" s="226"/>
      <c r="GK890" s="226"/>
      <c r="GL890" s="226"/>
      <c r="GM890" s="226"/>
      <c r="GN890" s="226"/>
      <c r="GO890" s="226"/>
      <c r="GP890" s="226"/>
      <c r="GQ890" s="226"/>
      <c r="GR890" s="226"/>
      <c r="GS890" s="226"/>
      <c r="GT890" s="226"/>
      <c r="GU890" s="226"/>
      <c r="GV890" s="226"/>
      <c r="GW890" s="226"/>
      <c r="GX890" s="226"/>
      <c r="GY890" s="226"/>
      <c r="GZ890" s="226"/>
      <c r="HA890" s="226"/>
      <c r="HB890" s="226"/>
      <c r="HC890" s="226"/>
      <c r="HD890" s="226"/>
      <c r="HE890" s="226"/>
      <c r="HF890" s="226"/>
      <c r="HG890" s="226"/>
      <c r="HH890" s="226"/>
      <c r="HI890" s="226"/>
      <c r="HJ890" s="226"/>
      <c r="HK890" s="226"/>
      <c r="HL890" s="226"/>
      <c r="HM890" s="226"/>
      <c r="HN890" s="226"/>
      <c r="HO890" s="226"/>
      <c r="HP890" s="226"/>
      <c r="HQ890" s="226"/>
      <c r="HR890" s="226"/>
      <c r="HS890" s="226"/>
      <c r="HT890" s="226"/>
      <c r="HU890" s="226"/>
      <c r="HV890" s="226"/>
      <c r="HW890" s="226"/>
      <c r="HX890" s="226"/>
      <c r="HY890" s="226"/>
      <c r="HZ890" s="226"/>
      <c r="IA890" s="226"/>
      <c r="IB890" s="226"/>
      <c r="IC890" s="226"/>
      <c r="ID890" s="226"/>
      <c r="IE890" s="226"/>
      <c r="IF890" s="226"/>
      <c r="IG890" s="226"/>
      <c r="IH890" s="226"/>
      <c r="II890" s="226"/>
      <c r="IJ890" s="226"/>
      <c r="IK890" s="226"/>
      <c r="IL890" s="226"/>
      <c r="IM890" s="226"/>
      <c r="IN890" s="226"/>
      <c r="IO890" s="226"/>
      <c r="IP890" s="226"/>
      <c r="IQ890" s="226"/>
      <c r="IR890" s="226"/>
      <c r="IS890" s="226"/>
      <c r="IT890" s="226"/>
      <c r="IU890" s="226"/>
      <c r="IV890" s="226"/>
      <c r="IW890" s="226"/>
      <c r="IX890" s="226"/>
      <c r="IY890" s="226"/>
      <c r="IZ890" s="226"/>
      <c r="JA890" s="226"/>
      <c r="JB890" s="226"/>
      <c r="JC890" s="226"/>
      <c r="JD890" s="226"/>
      <c r="JE890" s="226"/>
      <c r="JF890" s="226"/>
      <c r="JG890" s="226"/>
      <c r="JH890" s="226"/>
      <c r="JI890" s="226"/>
      <c r="JJ890" s="226"/>
      <c r="JK890" s="226"/>
      <c r="JL890" s="226"/>
      <c r="JM890" s="226"/>
      <c r="JN890" s="226"/>
      <c r="JO890" s="226"/>
      <c r="JP890" s="226"/>
      <c r="JQ890" s="226"/>
      <c r="JR890" s="226"/>
      <c r="JS890" s="226"/>
      <c r="JT890" s="226"/>
      <c r="JU890" s="226"/>
      <c r="JV890" s="226"/>
      <c r="JW890" s="226"/>
      <c r="JX890" s="226"/>
      <c r="JY890" s="226"/>
      <c r="JZ890" s="226"/>
      <c r="KA890" s="226"/>
      <c r="KB890" s="226"/>
      <c r="KC890" s="226"/>
      <c r="KD890" s="226"/>
      <c r="KE890" s="226"/>
      <c r="KF890" s="226"/>
      <c r="KG890" s="226"/>
      <c r="KH890" s="226"/>
      <c r="KI890" s="226"/>
      <c r="KJ890" s="226"/>
      <c r="KK890" s="226"/>
      <c r="KL890" s="226"/>
      <c r="KM890" s="226"/>
      <c r="KN890" s="226"/>
      <c r="KO890" s="226"/>
      <c r="KP890" s="226"/>
      <c r="KQ890" s="226"/>
      <c r="KR890" s="226"/>
      <c r="KS890" s="226"/>
      <c r="KT890" s="226"/>
      <c r="KU890" s="226"/>
      <c r="KV890" s="226"/>
      <c r="KW890" s="226"/>
      <c r="KX890" s="226"/>
      <c r="KY890" s="226"/>
      <c r="KZ890" s="226"/>
      <c r="LA890" s="226"/>
      <c r="LB890" s="226"/>
      <c r="LC890" s="226"/>
      <c r="LD890" s="226"/>
      <c r="LE890" s="226"/>
      <c r="LF890" s="226"/>
      <c r="LG890" s="226"/>
      <c r="LH890" s="226"/>
      <c r="LI890" s="226"/>
      <c r="LJ890" s="226"/>
      <c r="LK890" s="226"/>
      <c r="LL890" s="226"/>
      <c r="LM890" s="226"/>
      <c r="LN890" s="226"/>
      <c r="LO890" s="226"/>
      <c r="LP890" s="226"/>
      <c r="LQ890" s="226"/>
      <c r="LR890" s="226"/>
      <c r="LS890" s="226"/>
      <c r="LT890" s="226"/>
      <c r="LU890" s="226"/>
      <c r="LV890" s="226"/>
      <c r="LW890" s="226"/>
      <c r="LX890" s="226"/>
      <c r="LY890" s="226"/>
      <c r="LZ890" s="226"/>
      <c r="MA890" s="226"/>
      <c r="MB890" s="226"/>
      <c r="MC890" s="226"/>
      <c r="MD890" s="226"/>
      <c r="ME890" s="226"/>
      <c r="MF890" s="226"/>
      <c r="MG890" s="226"/>
      <c r="MH890" s="226"/>
      <c r="MI890" s="226"/>
      <c r="MJ890" s="226"/>
      <c r="MK890" s="226"/>
      <c r="ML890" s="226"/>
      <c r="MM890" s="226"/>
      <c r="MN890" s="226"/>
      <c r="MO890" s="226"/>
      <c r="MP890" s="226"/>
      <c r="MQ890" s="226"/>
      <c r="MR890" s="226"/>
      <c r="MS890" s="226"/>
      <c r="MT890" s="226"/>
      <c r="MU890" s="226"/>
      <c r="MV890" s="226"/>
      <c r="MW890" s="226"/>
      <c r="MX890" s="226"/>
      <c r="MY890" s="226"/>
      <c r="MZ890" s="226"/>
      <c r="NA890" s="226"/>
      <c r="NB890" s="226"/>
      <c r="NC890" s="226"/>
      <c r="ND890" s="226"/>
      <c r="NE890" s="226"/>
      <c r="NF890" s="226"/>
      <c r="NG890" s="226"/>
      <c r="NH890" s="226"/>
      <c r="NI890" s="226"/>
      <c r="NJ890" s="226"/>
      <c r="NK890" s="226"/>
      <c r="NL890" s="226"/>
      <c r="NM890" s="226"/>
      <c r="NN890" s="226"/>
      <c r="NO890" s="226"/>
      <c r="NP890" s="226"/>
      <c r="NQ890" s="226"/>
      <c r="NR890" s="226"/>
      <c r="NS890" s="226"/>
      <c r="NT890" s="226"/>
      <c r="NU890" s="226"/>
      <c r="NV890" s="226"/>
      <c r="NW890" s="226"/>
      <c r="NX890" s="226"/>
      <c r="NY890" s="226"/>
      <c r="NZ890" s="226"/>
      <c r="OA890" s="226"/>
      <c r="OB890" s="226"/>
      <c r="OC890" s="226"/>
      <c r="OD890" s="226"/>
      <c r="OE890" s="226"/>
      <c r="OF890" s="226"/>
      <c r="OG890" s="226"/>
      <c r="OH890" s="226"/>
      <c r="OI890" s="226"/>
      <c r="OJ890" s="226"/>
      <c r="OK890" s="226"/>
      <c r="OL890" s="226"/>
      <c r="OM890" s="226"/>
      <c r="ON890" s="226"/>
      <c r="OO890" s="226"/>
      <c r="OP890" s="226"/>
      <c r="OQ890" s="226"/>
      <c r="OR890" s="226"/>
      <c r="OS890" s="226"/>
      <c r="OT890" s="226"/>
      <c r="OU890" s="226"/>
      <c r="OV890" s="226"/>
      <c r="OW890" s="226"/>
      <c r="OX890" s="226"/>
      <c r="OY890" s="226"/>
      <c r="OZ890" s="226"/>
      <c r="PA890" s="226"/>
      <c r="PB890" s="226"/>
      <c r="PC890" s="226"/>
      <c r="PD890" s="226"/>
      <c r="PE890" s="226"/>
      <c r="PF890" s="226"/>
      <c r="PG890" s="226"/>
      <c r="PH890" s="226"/>
      <c r="PI890" s="226"/>
      <c r="PJ890" s="226"/>
      <c r="PK890" s="226"/>
      <c r="PL890" s="226"/>
      <c r="PM890" s="226"/>
      <c r="PN890" s="226"/>
      <c r="PO890" s="226"/>
      <c r="PP890" s="226"/>
      <c r="PQ890" s="226"/>
      <c r="PR890" s="226"/>
      <c r="PS890" s="226"/>
      <c r="PT890" s="226"/>
      <c r="PU890" s="226"/>
      <c r="PV890" s="226"/>
      <c r="PW890" s="226"/>
      <c r="PX890" s="226"/>
      <c r="PY890" s="226"/>
      <c r="PZ890" s="226"/>
      <c r="QA890" s="226"/>
      <c r="QB890" s="226"/>
      <c r="QC890" s="226"/>
      <c r="QD890" s="226"/>
      <c r="QE890" s="226"/>
      <c r="QF890" s="226"/>
      <c r="QG890" s="226"/>
      <c r="QH890" s="226"/>
      <c r="QI890" s="226"/>
      <c r="QJ890" s="226"/>
      <c r="QK890" s="226"/>
      <c r="QL890" s="226"/>
      <c r="QM890" s="226"/>
      <c r="QN890" s="226"/>
      <c r="QO890" s="226"/>
      <c r="QP890" s="226"/>
      <c r="QQ890" s="226"/>
      <c r="QR890" s="226"/>
      <c r="QS890" s="226"/>
      <c r="QT890" s="226"/>
      <c r="QU890" s="226"/>
      <c r="QV890" s="226"/>
      <c r="QW890" s="226"/>
      <c r="QX890" s="226"/>
      <c r="QY890" s="226"/>
      <c r="QZ890" s="226"/>
      <c r="RA890" s="226"/>
      <c r="RB890" s="226"/>
      <c r="RC890" s="226"/>
      <c r="RD890" s="226"/>
      <c r="RE890" s="226"/>
      <c r="RF890" s="226"/>
      <c r="RG890" s="226"/>
      <c r="RH890" s="226"/>
      <c r="RI890" s="226"/>
      <c r="RJ890" s="226"/>
      <c r="RK890" s="226"/>
      <c r="RL890" s="226"/>
      <c r="RM890" s="226"/>
      <c r="RN890" s="226"/>
      <c r="RO890" s="226"/>
      <c r="RP890" s="226"/>
      <c r="RQ890" s="226"/>
      <c r="RR890" s="226"/>
      <c r="RS890" s="226"/>
      <c r="RT890" s="226"/>
      <c r="RU890" s="226"/>
      <c r="RV890" s="226"/>
      <c r="RW890" s="226"/>
      <c r="RX890" s="226"/>
      <c r="RY890" s="226"/>
      <c r="RZ890" s="226"/>
      <c r="SA890" s="226"/>
      <c r="SB890" s="226"/>
      <c r="SC890" s="226"/>
      <c r="SD890" s="226"/>
      <c r="SE890" s="226"/>
      <c r="SF890" s="226"/>
      <c r="SG890" s="226"/>
      <c r="SH890" s="226"/>
      <c r="SI890" s="226"/>
      <c r="SJ890" s="226"/>
      <c r="SK890" s="226"/>
      <c r="SL890" s="226"/>
      <c r="SM890" s="226"/>
      <c r="SN890" s="226"/>
      <c r="SO890" s="226"/>
      <c r="SP890" s="226"/>
      <c r="SQ890" s="226"/>
      <c r="SR890" s="226"/>
      <c r="SS890" s="226"/>
      <c r="ST890" s="226"/>
      <c r="SU890" s="226"/>
      <c r="SV890" s="226"/>
      <c r="SW890" s="226"/>
      <c r="SX890" s="226"/>
      <c r="SY890" s="226"/>
      <c r="SZ890" s="226"/>
      <c r="TA890" s="226"/>
      <c r="TB890" s="226"/>
      <c r="TC890" s="226"/>
      <c r="TD890" s="226"/>
      <c r="TE890" s="226"/>
      <c r="TF890" s="226"/>
      <c r="TG890" s="226"/>
      <c r="TH890" s="226"/>
      <c r="TI890" s="226"/>
      <c r="TJ890" s="226"/>
      <c r="TK890" s="226"/>
      <c r="TL890" s="226"/>
      <c r="TM890" s="226"/>
      <c r="TN890" s="226"/>
      <c r="TO890" s="226"/>
      <c r="TP890" s="226"/>
      <c r="TQ890" s="226"/>
      <c r="TR890" s="226"/>
      <c r="TS890" s="226"/>
      <c r="TT890" s="226"/>
      <c r="TU890" s="226"/>
      <c r="TV890" s="226"/>
      <c r="TW890" s="226"/>
      <c r="TX890" s="226"/>
      <c r="TY890" s="226"/>
      <c r="TZ890" s="226"/>
      <c r="UA890" s="226"/>
      <c r="UB890" s="226"/>
      <c r="UC890" s="226"/>
      <c r="UD890" s="226"/>
      <c r="UE890" s="226"/>
      <c r="UF890" s="226"/>
      <c r="UG890" s="226"/>
      <c r="UH890" s="226"/>
      <c r="UI890" s="226"/>
      <c r="UJ890" s="226"/>
      <c r="UK890" s="226"/>
      <c r="UL890" s="226"/>
      <c r="UM890" s="226"/>
      <c r="UN890" s="226"/>
      <c r="UO890" s="226"/>
      <c r="UP890" s="226"/>
      <c r="UQ890" s="226"/>
      <c r="UR890" s="226"/>
      <c r="US890" s="226"/>
      <c r="UT890" s="226"/>
      <c r="UU890" s="226"/>
      <c r="UV890" s="226"/>
      <c r="UW890" s="226"/>
      <c r="UX890" s="226"/>
      <c r="UY890" s="226"/>
      <c r="UZ890" s="226"/>
      <c r="VA890" s="226"/>
      <c r="VB890" s="226"/>
      <c r="VC890" s="226"/>
      <c r="VD890" s="226"/>
      <c r="VE890" s="226"/>
      <c r="VF890" s="226"/>
      <c r="VG890" s="226"/>
      <c r="VH890" s="226"/>
      <c r="VI890" s="226"/>
      <c r="VJ890" s="226"/>
      <c r="VK890" s="226"/>
      <c r="VL890" s="226"/>
      <c r="VM890" s="226"/>
      <c r="VN890" s="226"/>
      <c r="VO890" s="226"/>
      <c r="VP890" s="226"/>
      <c r="VQ890" s="226"/>
      <c r="VR890" s="226"/>
      <c r="VS890" s="226"/>
      <c r="VT890" s="226"/>
      <c r="VU890" s="226"/>
      <c r="VV890" s="226"/>
      <c r="VW890" s="226"/>
      <c r="VX890" s="226"/>
      <c r="VY890" s="226"/>
      <c r="VZ890" s="226"/>
      <c r="WA890" s="226"/>
      <c r="WB890" s="226"/>
      <c r="WC890" s="226"/>
      <c r="WD890" s="226"/>
      <c r="WE890" s="226"/>
      <c r="WF890" s="226"/>
      <c r="WG890" s="226"/>
      <c r="WH890" s="226"/>
      <c r="WI890" s="226"/>
      <c r="WJ890" s="226"/>
      <c r="WK890" s="226"/>
      <c r="WL890" s="226"/>
      <c r="WM890" s="226"/>
      <c r="WN890" s="226"/>
      <c r="WO890" s="226"/>
      <c r="WP890" s="226"/>
      <c r="WQ890" s="226"/>
      <c r="WR890" s="226"/>
      <c r="WS890" s="226"/>
      <c r="WT890" s="226"/>
      <c r="WU890" s="226"/>
      <c r="WV890" s="226"/>
      <c r="WW890" s="226"/>
      <c r="WX890" s="226"/>
      <c r="WY890" s="226"/>
      <c r="WZ890" s="226"/>
      <c r="XA890" s="226"/>
      <c r="XB890" s="226"/>
      <c r="XC890" s="226"/>
      <c r="XD890" s="226"/>
      <c r="XE890" s="226"/>
      <c r="XF890" s="226"/>
      <c r="XG890" s="226"/>
      <c r="XH890" s="226"/>
      <c r="XI890" s="226"/>
      <c r="XJ890" s="226"/>
      <c r="XK890" s="226"/>
      <c r="XL890" s="226"/>
      <c r="XM890" s="226"/>
      <c r="XN890" s="226"/>
      <c r="XO890" s="226"/>
      <c r="XP890" s="226"/>
      <c r="XQ890" s="226"/>
      <c r="XR890" s="226"/>
      <c r="XS890" s="226"/>
      <c r="XT890" s="226"/>
      <c r="XU890" s="226"/>
      <c r="XV890" s="226"/>
      <c r="XW890" s="226"/>
      <c r="XX890" s="226"/>
      <c r="XY890" s="226"/>
      <c r="XZ890" s="226"/>
      <c r="YA890" s="226"/>
      <c r="YB890" s="226"/>
      <c r="YC890" s="226"/>
      <c r="YD890" s="226"/>
      <c r="YE890" s="226"/>
      <c r="YF890" s="226"/>
      <c r="YG890" s="226"/>
      <c r="YH890" s="226"/>
      <c r="YI890" s="226"/>
      <c r="YJ890" s="226"/>
      <c r="YK890" s="226"/>
      <c r="YL890" s="226"/>
      <c r="YM890" s="226"/>
      <c r="YN890" s="226"/>
      <c r="YO890" s="226"/>
      <c r="YP890" s="226"/>
      <c r="YQ890" s="226"/>
      <c r="YR890" s="226"/>
      <c r="YS890" s="226"/>
      <c r="YT890" s="226"/>
      <c r="YU890" s="226"/>
      <c r="YV890" s="226"/>
      <c r="YW890" s="226"/>
      <c r="YX890" s="226"/>
      <c r="YY890" s="226"/>
      <c r="YZ890" s="226"/>
      <c r="ZA890" s="226"/>
      <c r="ZB890" s="226"/>
      <c r="ZC890" s="226"/>
      <c r="ZD890" s="226"/>
      <c r="ZE890" s="226"/>
      <c r="ZF890" s="226"/>
      <c r="ZG890" s="226"/>
      <c r="ZH890" s="226"/>
      <c r="ZI890" s="226"/>
      <c r="ZJ890" s="226"/>
      <c r="ZK890" s="226"/>
      <c r="ZL890" s="226"/>
      <c r="ZM890" s="226"/>
      <c r="ZN890" s="226"/>
      <c r="ZO890" s="226"/>
      <c r="ZP890" s="226"/>
      <c r="ZQ890" s="226"/>
      <c r="ZR890" s="226"/>
      <c r="ZS890" s="226"/>
      <c r="ZT890" s="226"/>
      <c r="ZU890" s="226"/>
      <c r="ZV890" s="226"/>
      <c r="ZW890" s="226"/>
      <c r="ZX890" s="226"/>
      <c r="ZY890" s="226"/>
      <c r="ZZ890" s="226"/>
      <c r="AAA890" s="226"/>
      <c r="AAB890" s="226"/>
      <c r="AAC890" s="226"/>
      <c r="AAD890" s="226"/>
      <c r="AAE890" s="226"/>
      <c r="AAF890" s="226"/>
      <c r="AAG890" s="226"/>
      <c r="AAH890" s="226"/>
      <c r="AAI890" s="226"/>
      <c r="AAJ890" s="226"/>
      <c r="AAK890" s="226"/>
      <c r="AAL890" s="226"/>
      <c r="AAM890" s="226"/>
      <c r="AAN890" s="226"/>
      <c r="AAO890" s="226"/>
      <c r="AAP890" s="226"/>
      <c r="AAQ890" s="226"/>
      <c r="AAR890" s="226"/>
      <c r="AAS890" s="226"/>
      <c r="AAT890" s="226"/>
      <c r="AAU890" s="226"/>
      <c r="AAV890" s="226"/>
      <c r="AAW890" s="226"/>
      <c r="AAX890" s="226"/>
      <c r="AAY890" s="226"/>
      <c r="AAZ890" s="226"/>
      <c r="ABA890" s="226"/>
      <c r="ABB890" s="226"/>
      <c r="ABC890" s="226"/>
      <c r="ABD890" s="226"/>
      <c r="ABE890" s="226"/>
      <c r="ABF890" s="226"/>
      <c r="ABG890" s="226"/>
      <c r="ABH890" s="226"/>
      <c r="ABI890" s="226"/>
      <c r="ABJ890" s="226"/>
      <c r="ABK890" s="226"/>
      <c r="ABL890" s="226"/>
      <c r="ABM890" s="226"/>
      <c r="ABN890" s="226"/>
      <c r="ABO890" s="226"/>
      <c r="ABP890" s="226"/>
      <c r="ABQ890" s="226"/>
      <c r="ABR890" s="226"/>
      <c r="ABS890" s="226"/>
      <c r="ABT890" s="226"/>
      <c r="ABU890" s="226"/>
      <c r="ABV890" s="226"/>
      <c r="ABW890" s="226"/>
      <c r="ABX890" s="226"/>
      <c r="ABY890" s="226"/>
      <c r="ABZ890" s="226"/>
      <c r="ACA890" s="226"/>
      <c r="ACB890" s="226"/>
      <c r="ACC890" s="226"/>
      <c r="ACD890" s="226"/>
      <c r="ACE890" s="226"/>
      <c r="ACF890" s="226"/>
      <c r="ACG890" s="226"/>
      <c r="ACH890" s="226"/>
      <c r="ACI890" s="226"/>
      <c r="ACJ890" s="226"/>
      <c r="ACK890" s="226"/>
      <c r="ACL890" s="226"/>
      <c r="ACM890" s="226"/>
      <c r="ACN890" s="226"/>
      <c r="ACO890" s="226"/>
      <c r="ACP890" s="226"/>
      <c r="ACQ890" s="226"/>
      <c r="ACR890" s="226"/>
      <c r="ACS890" s="226"/>
      <c r="ACT890" s="226"/>
      <c r="ACU890" s="226"/>
      <c r="ACV890" s="226"/>
      <c r="ACW890" s="226"/>
      <c r="ACX890" s="226"/>
      <c r="ACY890" s="226"/>
      <c r="ACZ890" s="226"/>
      <c r="ADA890" s="226"/>
      <c r="ADB890" s="226"/>
      <c r="ADC890" s="226"/>
      <c r="ADD890" s="226"/>
      <c r="ADE890" s="226"/>
      <c r="ADF890" s="226"/>
      <c r="ADG890" s="226"/>
      <c r="ADH890" s="226"/>
      <c r="ADI890" s="226"/>
      <c r="ADJ890" s="226"/>
      <c r="ADK890" s="226"/>
      <c r="ADL890" s="226"/>
      <c r="ADM890" s="226"/>
      <c r="ADN890" s="226"/>
      <c r="ADO890" s="226"/>
      <c r="ADP890" s="226"/>
      <c r="ADQ890" s="226"/>
      <c r="ADR890" s="226"/>
      <c r="ADS890" s="226"/>
      <c r="ADT890" s="226"/>
      <c r="ADU890" s="226"/>
      <c r="ADV890" s="226"/>
      <c r="ADW890" s="226"/>
      <c r="ADX890" s="226"/>
      <c r="ADY890" s="226"/>
      <c r="ADZ890" s="226"/>
      <c r="AEA890" s="226"/>
      <c r="AEB890" s="226"/>
      <c r="AEC890" s="226"/>
      <c r="AED890" s="226"/>
      <c r="AEE890" s="226"/>
      <c r="AEF890" s="226"/>
      <c r="AEG890" s="226"/>
      <c r="AEH890" s="226"/>
      <c r="AEI890" s="226"/>
      <c r="AEJ890" s="226"/>
      <c r="AEK890" s="226"/>
      <c r="AEL890" s="226"/>
      <c r="AEM890" s="226"/>
      <c r="AEN890" s="226"/>
      <c r="AEO890" s="226"/>
      <c r="AEP890" s="226"/>
      <c r="AEQ890" s="226"/>
      <c r="AER890" s="226"/>
      <c r="AES890" s="226"/>
      <c r="AET890" s="226"/>
      <c r="AEU890" s="226"/>
      <c r="AEV890" s="226"/>
      <c r="AEW890" s="226"/>
      <c r="AEX890" s="226"/>
      <c r="AEY890" s="226"/>
      <c r="AEZ890" s="226"/>
      <c r="AFA890" s="226"/>
      <c r="AFB890" s="226"/>
      <c r="AFC890" s="226"/>
      <c r="AFD890" s="226"/>
      <c r="AFE890" s="226"/>
      <c r="AFF890" s="226"/>
      <c r="AFG890" s="226"/>
      <c r="AFH890" s="226"/>
      <c r="AFI890" s="226"/>
      <c r="AFJ890" s="226"/>
      <c r="AFK890" s="226"/>
      <c r="AFL890" s="226"/>
      <c r="AFM890" s="226"/>
      <c r="AFN890" s="226"/>
      <c r="AFO890" s="226"/>
      <c r="AFP890" s="226"/>
      <c r="AFQ890" s="226"/>
      <c r="AFR890" s="226"/>
      <c r="AFS890" s="226"/>
      <c r="AFT890" s="226"/>
      <c r="AFU890" s="226"/>
      <c r="AFV890" s="226"/>
      <c r="AFW890" s="226"/>
      <c r="AFX890" s="226"/>
      <c r="AFY890" s="226"/>
      <c r="AFZ890" s="226"/>
      <c r="AGA890" s="226"/>
      <c r="AGB890" s="226"/>
      <c r="AGC890" s="226"/>
      <c r="AGD890" s="226"/>
      <c r="AGE890" s="226"/>
      <c r="AGF890" s="226"/>
      <c r="AGG890" s="226"/>
      <c r="AGH890" s="226"/>
      <c r="AGI890" s="226"/>
      <c r="AGJ890" s="226"/>
      <c r="AGK890" s="226"/>
      <c r="AGL890" s="226"/>
      <c r="AGM890" s="226"/>
      <c r="AGN890" s="226"/>
      <c r="AGO890" s="226"/>
      <c r="AGP890" s="226"/>
      <c r="AGQ890" s="226"/>
      <c r="AGR890" s="226"/>
      <c r="AGS890" s="226"/>
      <c r="AGT890" s="226"/>
      <c r="AGU890" s="226"/>
      <c r="AGV890" s="226"/>
      <c r="AGW890" s="226"/>
      <c r="AGX890" s="226"/>
      <c r="AGY890" s="226"/>
      <c r="AGZ890" s="226"/>
      <c r="AHA890" s="226"/>
      <c r="AHB890" s="226"/>
      <c r="AHC890" s="226"/>
      <c r="AHD890" s="226"/>
      <c r="AHE890" s="226"/>
      <c r="AHF890" s="226"/>
      <c r="AHG890" s="226"/>
      <c r="AHH890" s="226"/>
      <c r="AHI890" s="226"/>
      <c r="AHJ890" s="226"/>
      <c r="AHK890" s="226"/>
      <c r="AHL890" s="226"/>
      <c r="AHM890" s="226"/>
      <c r="AHN890" s="226"/>
      <c r="AHO890" s="226"/>
      <c r="AHP890" s="226"/>
      <c r="AHQ890" s="226"/>
      <c r="AHR890" s="226"/>
      <c r="AHS890" s="226"/>
      <c r="AHT890" s="226"/>
      <c r="AHU890" s="226"/>
      <c r="AHV890" s="226"/>
      <c r="AHW890" s="226"/>
      <c r="AHX890" s="226"/>
      <c r="AHY890" s="226"/>
      <c r="AHZ890" s="226"/>
      <c r="AIA890" s="226"/>
      <c r="AIB890" s="226"/>
      <c r="AIC890" s="226"/>
      <c r="AID890" s="226"/>
      <c r="AIE890" s="226"/>
      <c r="AIF890" s="226"/>
      <c r="AIG890" s="226"/>
      <c r="AIH890" s="226"/>
      <c r="AII890" s="226"/>
      <c r="AIJ890" s="226"/>
      <c r="AIK890" s="226"/>
      <c r="AIL890" s="226"/>
      <c r="AIM890" s="226"/>
      <c r="AIN890" s="226"/>
      <c r="AIO890" s="226"/>
      <c r="AIP890" s="226"/>
      <c r="AIQ890" s="226"/>
      <c r="AIR890" s="226"/>
      <c r="AIS890" s="226"/>
      <c r="AIT890" s="226"/>
      <c r="AIU890" s="226"/>
      <c r="AIV890" s="226"/>
      <c r="AIW890" s="226"/>
      <c r="AIX890" s="226"/>
      <c r="AIY890" s="226"/>
      <c r="AIZ890" s="226"/>
      <c r="AJA890" s="226"/>
      <c r="AJB890" s="226"/>
      <c r="AJC890" s="226"/>
      <c r="AJD890" s="226"/>
      <c r="AJE890" s="226"/>
      <c r="AJF890" s="226"/>
      <c r="AJG890" s="226"/>
      <c r="AJH890" s="226"/>
      <c r="AJI890" s="226"/>
      <c r="AJJ890" s="226"/>
      <c r="AJK890" s="226"/>
      <c r="AJL890" s="226"/>
      <c r="AJM890" s="226"/>
      <c r="AJN890" s="226"/>
      <c r="AJO890" s="226"/>
      <c r="AJP890" s="226"/>
      <c r="AJQ890" s="226"/>
      <c r="AJR890" s="226"/>
      <c r="AJS890" s="226"/>
      <c r="AJT890" s="226"/>
      <c r="AJU890" s="226"/>
      <c r="AJV890" s="226"/>
      <c r="AJW890" s="226"/>
      <c r="AJX890" s="226"/>
      <c r="AJY890" s="226"/>
      <c r="AJZ890" s="226"/>
      <c r="AKA890" s="226"/>
      <c r="AKB890" s="226"/>
      <c r="AKC890" s="226"/>
      <c r="AKD890" s="226"/>
      <c r="AKE890" s="226"/>
      <c r="AKF890" s="226"/>
      <c r="AKG890" s="226"/>
      <c r="AKH890" s="226"/>
      <c r="AKI890" s="226"/>
      <c r="AKJ890" s="226"/>
      <c r="AKK890" s="226"/>
      <c r="AKL890" s="226"/>
      <c r="AKM890" s="226"/>
      <c r="AKN890" s="226"/>
      <c r="AKO890" s="226"/>
      <c r="AKP890" s="226"/>
      <c r="AKQ890" s="226"/>
      <c r="AKR890" s="226"/>
      <c r="AKS890" s="226"/>
      <c r="AKT890" s="226"/>
      <c r="AKU890" s="226"/>
      <c r="AKV890" s="226"/>
      <c r="AKW890" s="226"/>
      <c r="AKX890" s="226"/>
      <c r="AKY890" s="226"/>
      <c r="AKZ890" s="226"/>
      <c r="ALA890" s="226"/>
      <c r="ALB890" s="226"/>
      <c r="ALC890" s="226"/>
      <c r="ALD890" s="226"/>
      <c r="ALE890" s="226"/>
      <c r="ALF890" s="226"/>
      <c r="ALG890" s="226"/>
      <c r="ALH890" s="226"/>
      <c r="ALI890" s="226"/>
      <c r="ALJ890" s="226"/>
      <c r="ALK890" s="226"/>
      <c r="ALL890" s="226"/>
      <c r="ALM890" s="226"/>
      <c r="ALN890" s="226"/>
      <c r="ALO890" s="226"/>
      <c r="ALP890" s="226"/>
      <c r="ALQ890" s="226"/>
      <c r="ALR890" s="226"/>
      <c r="ALS890" s="226"/>
      <c r="ALT890" s="226"/>
      <c r="ALU890" s="226"/>
      <c r="ALV890" s="226"/>
      <c r="ALW890" s="226"/>
      <c r="ALX890" s="226"/>
      <c r="ALY890" s="226"/>
      <c r="ALZ890" s="226"/>
      <c r="AMA890" s="226"/>
      <c r="AMB890" s="226"/>
      <c r="AMC890" s="226"/>
      <c r="AMD890" s="226"/>
      <c r="AME890" s="226"/>
      <c r="AMF890" s="226"/>
      <c r="AMG890" s="226"/>
      <c r="AMH890" s="226"/>
      <c r="AMI890" s="226"/>
      <c r="AMJ890" s="226"/>
      <c r="AMK890" s="226"/>
      <c r="AML890" s="226"/>
      <c r="AMM890" s="226"/>
      <c r="AMN890" s="226"/>
      <c r="AMO890" s="226"/>
      <c r="AMP890" s="226"/>
      <c r="AMQ890" s="226"/>
      <c r="AMR890" s="226"/>
      <c r="AMS890" s="226"/>
      <c r="AMT890" s="226"/>
      <c r="AMU890" s="226"/>
      <c r="AMV890" s="226"/>
      <c r="AMW890" s="226"/>
      <c r="AMX890" s="226"/>
    </row>
    <row r="891" spans="1:1038" s="398" customFormat="1" ht="18" customHeight="1">
      <c r="A891" s="548"/>
      <c r="B891" s="543"/>
      <c r="C891" s="226"/>
      <c r="D891" s="225"/>
      <c r="E891" s="226">
        <v>104</v>
      </c>
      <c r="F891" s="226">
        <v>3</v>
      </c>
      <c r="G891" s="391" t="str">
        <f t="shared" si="656"/>
        <v>104-3</v>
      </c>
      <c r="H891" s="226">
        <v>53</v>
      </c>
      <c r="I891" s="226">
        <v>56</v>
      </c>
      <c r="J891" s="544"/>
      <c r="K891" s="545" t="b">
        <f>IF(J899=1,IF(((VLOOKUP($G891,[4]Depth_Lookup!$A$3:$J$550,9,FALSE))-(I891/100))=0,"Good",IF(((VLOOKUP($G891,[4]Depth_Lookup!$A$3:$J$550,9,FALSE))-(I891/100))&gt;0,"Too Short","Too Long")))</f>
        <v>0</v>
      </c>
      <c r="L891" s="171">
        <f>(VLOOKUP($G891,Depth_Lookup!$A$3:$J$410,10,FALSE))+(H891/100)</f>
        <v>274.78999999999996</v>
      </c>
      <c r="M891" s="171">
        <f>(VLOOKUP($G891,Depth_Lookup!$A$3:$J$410,10,FALSE))+(I891/100)</f>
        <v>274.82</v>
      </c>
      <c r="N891" s="232"/>
      <c r="O891" s="226"/>
      <c r="P891" s="226"/>
      <c r="Q891" s="226"/>
      <c r="R891" s="391" t="s">
        <v>2373</v>
      </c>
      <c r="S891" s="226"/>
      <c r="T891" s="226"/>
      <c r="U891" s="226"/>
      <c r="V891" s="226"/>
      <c r="W891" s="226"/>
      <c r="X891" s="392"/>
      <c r="Y891" s="226"/>
      <c r="Z891" s="226"/>
      <c r="AA891" s="226"/>
      <c r="AB891" s="226"/>
      <c r="AC891" s="226"/>
      <c r="AD891" s="226"/>
      <c r="AE891" s="393"/>
      <c r="AF891" s="391"/>
      <c r="AG891" s="394"/>
      <c r="AH891" s="226"/>
      <c r="AI891" s="257"/>
      <c r="AJ891" s="226"/>
      <c r="AK891" s="226"/>
      <c r="AL891" s="226"/>
      <c r="AM891" s="226"/>
      <c r="AN891" s="226"/>
      <c r="AO891" s="257"/>
      <c r="AP891" s="226"/>
      <c r="AQ891" s="226"/>
      <c r="AR891" s="226"/>
      <c r="AS891" s="226"/>
      <c r="AT891" s="226"/>
      <c r="AU891" s="257"/>
      <c r="AV891" s="226"/>
      <c r="AW891" s="226"/>
      <c r="AX891" s="226"/>
      <c r="AY891" s="226"/>
      <c r="AZ891" s="226"/>
      <c r="BA891" s="257"/>
      <c r="BB891" s="226"/>
      <c r="BC891" s="226"/>
      <c r="BD891" s="226"/>
      <c r="BE891" s="226"/>
      <c r="BF891" s="226"/>
      <c r="BG891" s="257"/>
      <c r="BH891" s="226"/>
      <c r="BI891" s="226"/>
      <c r="BJ891" s="226"/>
      <c r="BK891" s="226"/>
      <c r="BL891" s="226"/>
      <c r="BM891" s="257"/>
      <c r="BN891" s="226"/>
      <c r="BO891" s="226"/>
      <c r="BP891" s="226"/>
      <c r="BQ891" s="226"/>
      <c r="BR891" s="226"/>
      <c r="BS891" s="226"/>
      <c r="BT891" s="226"/>
      <c r="BU891" s="226"/>
      <c r="BV891" s="226"/>
      <c r="BW891" s="226"/>
      <c r="BX891" s="226"/>
      <c r="BY891" s="257"/>
      <c r="BZ891" s="226"/>
      <c r="CA891" s="226"/>
      <c r="CB891" s="226"/>
      <c r="CC891" s="226"/>
      <c r="CD891" s="226"/>
      <c r="CE891" s="226"/>
      <c r="CF891" s="399"/>
      <c r="CG891" s="259"/>
      <c r="CH891" s="150"/>
      <c r="CI891" s="150"/>
      <c r="CJ891" s="150"/>
      <c r="CK891" s="158"/>
      <c r="CL891" s="395"/>
      <c r="CM891" s="395"/>
      <c r="CN891" s="395"/>
      <c r="CO891" s="395"/>
      <c r="CP891" s="395"/>
      <c r="CQ891" s="395"/>
      <c r="CR891" s="395"/>
      <c r="CS891" s="395"/>
      <c r="CT891" s="395"/>
      <c r="CU891" s="395"/>
      <c r="CV891" s="395"/>
      <c r="CW891" s="395"/>
      <c r="CX891" s="395"/>
      <c r="CY891" s="395"/>
      <c r="CZ891" s="395"/>
      <c r="DA891" s="395"/>
      <c r="DB891" s="395"/>
      <c r="DC891" s="257"/>
      <c r="DD891" s="395"/>
      <c r="DE891" s="395"/>
      <c r="DF891" s="395"/>
      <c r="DG891" s="395"/>
      <c r="DH891" s="395"/>
      <c r="DI891" s="395"/>
      <c r="DJ891" s="395"/>
      <c r="DK891" s="396"/>
      <c r="DL891" s="259"/>
      <c r="DM891" s="395"/>
      <c r="DN891" s="395"/>
      <c r="DO891" s="397"/>
      <c r="DQ891" s="259"/>
      <c r="DR891" s="397"/>
      <c r="DS891" s="259"/>
      <c r="DT891" s="263"/>
      <c r="DU891" s="256"/>
      <c r="DV891" s="256"/>
      <c r="DW891" s="400"/>
      <c r="DX891" s="155"/>
      <c r="DY891" s="155"/>
      <c r="DZ891" s="546"/>
      <c r="EA891" s="104"/>
      <c r="EB891" s="256"/>
      <c r="EC891" s="104"/>
      <c r="ED891" s="229" t="s">
        <v>2517</v>
      </c>
      <c r="EE891" s="401"/>
      <c r="EF891" s="402"/>
      <c r="EG891" s="401"/>
      <c r="EH891" s="403"/>
      <c r="EI891" s="404"/>
      <c r="EJ891" s="405"/>
      <c r="EK891" s="406"/>
      <c r="EL891" s="401"/>
      <c r="EM891" s="403"/>
      <c r="EN891" s="403" t="s">
        <v>2046</v>
      </c>
      <c r="EO891" s="407">
        <v>1.5</v>
      </c>
      <c r="EP891" s="407" t="s">
        <v>2202</v>
      </c>
      <c r="EQ891" s="407"/>
      <c r="ER891" s="407"/>
      <c r="ES891" s="407"/>
      <c r="ET891" s="407"/>
      <c r="EU891" s="407"/>
      <c r="EV891" s="408">
        <v>45</v>
      </c>
      <c r="EW891" s="408">
        <v>270</v>
      </c>
      <c r="EX891" s="408">
        <v>32</v>
      </c>
      <c r="EY891" s="408">
        <v>0</v>
      </c>
      <c r="EZ891" s="192">
        <f t="shared" si="574"/>
        <v>122</v>
      </c>
      <c r="FA891" s="192">
        <f t="shared" si="575"/>
        <v>122</v>
      </c>
      <c r="FB891" s="192">
        <f t="shared" si="576"/>
        <v>40.299547528800716</v>
      </c>
      <c r="FC891" s="192">
        <f t="shared" si="577"/>
        <v>212</v>
      </c>
      <c r="FD891" s="192">
        <f t="shared" si="578"/>
        <v>49.700452471199284</v>
      </c>
      <c r="FE891" s="193">
        <f t="shared" si="579"/>
        <v>302</v>
      </c>
      <c r="FF891" s="194">
        <f t="shared" si="580"/>
        <v>49.700452471199284</v>
      </c>
      <c r="FG891" s="401"/>
      <c r="FH891" s="403"/>
      <c r="FI891" s="778">
        <f t="shared" si="582"/>
        <v>1.5</v>
      </c>
      <c r="FJ891" s="779">
        <f t="shared" si="583"/>
        <v>49.700452471199284</v>
      </c>
      <c r="FK891" s="779">
        <f t="shared" si="584"/>
        <v>40.299547528800716</v>
      </c>
      <c r="FL891" s="780">
        <f t="shared" si="585"/>
        <v>0.70335979144151684</v>
      </c>
      <c r="FM891" s="169">
        <f t="shared" si="586"/>
        <v>0.64678375661292187</v>
      </c>
      <c r="FN891" s="783">
        <f t="shared" si="587"/>
        <v>0.97017563491938286</v>
      </c>
      <c r="FO891" s="226"/>
      <c r="FP891" s="226"/>
      <c r="FQ891" s="226"/>
      <c r="FR891" s="226"/>
      <c r="FS891" s="226"/>
      <c r="FT891" s="226"/>
      <c r="FU891" s="226"/>
      <c r="FV891" s="226"/>
      <c r="FW891" s="226"/>
      <c r="FX891" s="226"/>
      <c r="FY891" s="226"/>
      <c r="FZ891" s="226"/>
      <c r="GA891" s="226"/>
      <c r="GB891" s="226"/>
      <c r="GC891" s="226"/>
      <c r="GD891" s="226"/>
      <c r="GE891" s="226"/>
      <c r="GF891" s="226"/>
      <c r="GG891" s="226"/>
      <c r="GH891" s="226"/>
      <c r="GI891" s="226"/>
      <c r="GJ891" s="226"/>
      <c r="GK891" s="226"/>
      <c r="GL891" s="226"/>
      <c r="GM891" s="226"/>
      <c r="GN891" s="226"/>
      <c r="GO891" s="226"/>
      <c r="GP891" s="226"/>
      <c r="GQ891" s="226"/>
      <c r="GR891" s="226"/>
      <c r="GS891" s="226"/>
      <c r="GT891" s="226"/>
      <c r="GU891" s="226"/>
      <c r="GV891" s="226"/>
      <c r="GW891" s="226"/>
      <c r="GX891" s="226"/>
      <c r="GY891" s="226"/>
      <c r="GZ891" s="226"/>
      <c r="HA891" s="226"/>
      <c r="HB891" s="226"/>
      <c r="HC891" s="226"/>
      <c r="HD891" s="226"/>
      <c r="HE891" s="226"/>
      <c r="HF891" s="226"/>
      <c r="HG891" s="226"/>
      <c r="HH891" s="226"/>
      <c r="HI891" s="226"/>
      <c r="HJ891" s="226"/>
      <c r="HK891" s="226"/>
      <c r="HL891" s="226"/>
      <c r="HM891" s="226"/>
      <c r="HN891" s="226"/>
      <c r="HO891" s="226"/>
      <c r="HP891" s="226"/>
      <c r="HQ891" s="226"/>
      <c r="HR891" s="226"/>
      <c r="HS891" s="226"/>
      <c r="HT891" s="226"/>
      <c r="HU891" s="226"/>
      <c r="HV891" s="226"/>
      <c r="HW891" s="226"/>
      <c r="HX891" s="226"/>
      <c r="HY891" s="226"/>
      <c r="HZ891" s="226"/>
      <c r="IA891" s="226"/>
      <c r="IB891" s="226"/>
      <c r="IC891" s="226"/>
      <c r="ID891" s="226"/>
      <c r="IE891" s="226"/>
      <c r="IF891" s="226"/>
      <c r="IG891" s="226"/>
      <c r="IH891" s="226"/>
      <c r="II891" s="226"/>
      <c r="IJ891" s="226"/>
      <c r="IK891" s="226"/>
      <c r="IL891" s="226"/>
      <c r="IM891" s="226"/>
      <c r="IN891" s="226"/>
      <c r="IO891" s="226"/>
      <c r="IP891" s="226"/>
      <c r="IQ891" s="226"/>
      <c r="IR891" s="226"/>
      <c r="IS891" s="226"/>
      <c r="IT891" s="226"/>
      <c r="IU891" s="226"/>
      <c r="IV891" s="226"/>
      <c r="IW891" s="226"/>
      <c r="IX891" s="226"/>
      <c r="IY891" s="226"/>
      <c r="IZ891" s="226"/>
      <c r="JA891" s="226"/>
      <c r="JB891" s="226"/>
      <c r="JC891" s="226"/>
      <c r="JD891" s="226"/>
      <c r="JE891" s="226"/>
      <c r="JF891" s="226"/>
      <c r="JG891" s="226"/>
      <c r="JH891" s="226"/>
      <c r="JI891" s="226"/>
      <c r="JJ891" s="226"/>
      <c r="JK891" s="226"/>
      <c r="JL891" s="226"/>
      <c r="JM891" s="226"/>
      <c r="JN891" s="226"/>
      <c r="JO891" s="226"/>
      <c r="JP891" s="226"/>
      <c r="JQ891" s="226"/>
      <c r="JR891" s="226"/>
      <c r="JS891" s="226"/>
      <c r="JT891" s="226"/>
      <c r="JU891" s="226"/>
      <c r="JV891" s="226"/>
      <c r="JW891" s="226"/>
      <c r="JX891" s="226"/>
      <c r="JY891" s="226"/>
      <c r="JZ891" s="226"/>
      <c r="KA891" s="226"/>
      <c r="KB891" s="226"/>
      <c r="KC891" s="226"/>
      <c r="KD891" s="226"/>
      <c r="KE891" s="226"/>
      <c r="KF891" s="226"/>
      <c r="KG891" s="226"/>
      <c r="KH891" s="226"/>
      <c r="KI891" s="226"/>
      <c r="KJ891" s="226"/>
      <c r="KK891" s="226"/>
      <c r="KL891" s="226"/>
      <c r="KM891" s="226"/>
      <c r="KN891" s="226"/>
      <c r="KO891" s="226"/>
      <c r="KP891" s="226"/>
      <c r="KQ891" s="226"/>
      <c r="KR891" s="226"/>
      <c r="KS891" s="226"/>
      <c r="KT891" s="226"/>
      <c r="KU891" s="226"/>
      <c r="KV891" s="226"/>
      <c r="KW891" s="226"/>
      <c r="KX891" s="226"/>
      <c r="KY891" s="226"/>
      <c r="KZ891" s="226"/>
      <c r="LA891" s="226"/>
      <c r="LB891" s="226"/>
      <c r="LC891" s="226"/>
      <c r="LD891" s="226"/>
      <c r="LE891" s="226"/>
      <c r="LF891" s="226"/>
      <c r="LG891" s="226"/>
      <c r="LH891" s="226"/>
      <c r="LI891" s="226"/>
      <c r="LJ891" s="226"/>
      <c r="LK891" s="226"/>
      <c r="LL891" s="226"/>
      <c r="LM891" s="226"/>
      <c r="LN891" s="226"/>
      <c r="LO891" s="226"/>
      <c r="LP891" s="226"/>
      <c r="LQ891" s="226"/>
      <c r="LR891" s="226"/>
      <c r="LS891" s="226"/>
      <c r="LT891" s="226"/>
      <c r="LU891" s="226"/>
      <c r="LV891" s="226"/>
      <c r="LW891" s="226"/>
      <c r="LX891" s="226"/>
      <c r="LY891" s="226"/>
      <c r="LZ891" s="226"/>
      <c r="MA891" s="226"/>
      <c r="MB891" s="226"/>
      <c r="MC891" s="226"/>
      <c r="MD891" s="226"/>
      <c r="ME891" s="226"/>
      <c r="MF891" s="226"/>
      <c r="MG891" s="226"/>
      <c r="MH891" s="226"/>
      <c r="MI891" s="226"/>
      <c r="MJ891" s="226"/>
      <c r="MK891" s="226"/>
      <c r="ML891" s="226"/>
      <c r="MM891" s="226"/>
      <c r="MN891" s="226"/>
      <c r="MO891" s="226"/>
      <c r="MP891" s="226"/>
      <c r="MQ891" s="226"/>
      <c r="MR891" s="226"/>
      <c r="MS891" s="226"/>
      <c r="MT891" s="226"/>
      <c r="MU891" s="226"/>
      <c r="MV891" s="226"/>
      <c r="MW891" s="226"/>
      <c r="MX891" s="226"/>
      <c r="MY891" s="226"/>
      <c r="MZ891" s="226"/>
      <c r="NA891" s="226"/>
      <c r="NB891" s="226"/>
      <c r="NC891" s="226"/>
      <c r="ND891" s="226"/>
      <c r="NE891" s="226"/>
      <c r="NF891" s="226"/>
      <c r="NG891" s="226"/>
      <c r="NH891" s="226"/>
      <c r="NI891" s="226"/>
      <c r="NJ891" s="226"/>
      <c r="NK891" s="226"/>
      <c r="NL891" s="226"/>
      <c r="NM891" s="226"/>
      <c r="NN891" s="226"/>
      <c r="NO891" s="226"/>
      <c r="NP891" s="226"/>
      <c r="NQ891" s="226"/>
      <c r="NR891" s="226"/>
      <c r="NS891" s="226"/>
      <c r="NT891" s="226"/>
      <c r="NU891" s="226"/>
      <c r="NV891" s="226"/>
      <c r="NW891" s="226"/>
      <c r="NX891" s="226"/>
      <c r="NY891" s="226"/>
      <c r="NZ891" s="226"/>
      <c r="OA891" s="226"/>
      <c r="OB891" s="226"/>
      <c r="OC891" s="226"/>
      <c r="OD891" s="226"/>
      <c r="OE891" s="226"/>
      <c r="OF891" s="226"/>
      <c r="OG891" s="226"/>
      <c r="OH891" s="226"/>
      <c r="OI891" s="226"/>
      <c r="OJ891" s="226"/>
      <c r="OK891" s="226"/>
      <c r="OL891" s="226"/>
      <c r="OM891" s="226"/>
      <c r="ON891" s="226"/>
      <c r="OO891" s="226"/>
      <c r="OP891" s="226"/>
      <c r="OQ891" s="226"/>
      <c r="OR891" s="226"/>
      <c r="OS891" s="226"/>
      <c r="OT891" s="226"/>
      <c r="OU891" s="226"/>
      <c r="OV891" s="226"/>
      <c r="OW891" s="226"/>
      <c r="OX891" s="226"/>
      <c r="OY891" s="226"/>
      <c r="OZ891" s="226"/>
      <c r="PA891" s="226"/>
      <c r="PB891" s="226"/>
      <c r="PC891" s="226"/>
      <c r="PD891" s="226"/>
      <c r="PE891" s="226"/>
      <c r="PF891" s="226"/>
      <c r="PG891" s="226"/>
      <c r="PH891" s="226"/>
      <c r="PI891" s="226"/>
      <c r="PJ891" s="226"/>
      <c r="PK891" s="226"/>
      <c r="PL891" s="226"/>
      <c r="PM891" s="226"/>
      <c r="PN891" s="226"/>
      <c r="PO891" s="226"/>
      <c r="PP891" s="226"/>
      <c r="PQ891" s="226"/>
      <c r="PR891" s="226"/>
      <c r="PS891" s="226"/>
      <c r="PT891" s="226"/>
      <c r="PU891" s="226"/>
      <c r="PV891" s="226"/>
      <c r="PW891" s="226"/>
      <c r="PX891" s="226"/>
      <c r="PY891" s="226"/>
      <c r="PZ891" s="226"/>
      <c r="QA891" s="226"/>
      <c r="QB891" s="226"/>
      <c r="QC891" s="226"/>
      <c r="QD891" s="226"/>
      <c r="QE891" s="226"/>
      <c r="QF891" s="226"/>
      <c r="QG891" s="226"/>
      <c r="QH891" s="226"/>
      <c r="QI891" s="226"/>
      <c r="QJ891" s="226"/>
      <c r="QK891" s="226"/>
      <c r="QL891" s="226"/>
      <c r="QM891" s="226"/>
      <c r="QN891" s="226"/>
      <c r="QO891" s="226"/>
      <c r="QP891" s="226"/>
      <c r="QQ891" s="226"/>
      <c r="QR891" s="226"/>
      <c r="QS891" s="226"/>
      <c r="QT891" s="226"/>
      <c r="QU891" s="226"/>
      <c r="QV891" s="226"/>
      <c r="QW891" s="226"/>
      <c r="QX891" s="226"/>
      <c r="QY891" s="226"/>
      <c r="QZ891" s="226"/>
      <c r="RA891" s="226"/>
      <c r="RB891" s="226"/>
      <c r="RC891" s="226"/>
      <c r="RD891" s="226"/>
      <c r="RE891" s="226"/>
      <c r="RF891" s="226"/>
      <c r="RG891" s="226"/>
      <c r="RH891" s="226"/>
      <c r="RI891" s="226"/>
      <c r="RJ891" s="226"/>
      <c r="RK891" s="226"/>
      <c r="RL891" s="226"/>
      <c r="RM891" s="226"/>
      <c r="RN891" s="226"/>
      <c r="RO891" s="226"/>
      <c r="RP891" s="226"/>
      <c r="RQ891" s="226"/>
      <c r="RR891" s="226"/>
      <c r="RS891" s="226"/>
      <c r="RT891" s="226"/>
      <c r="RU891" s="226"/>
      <c r="RV891" s="226"/>
      <c r="RW891" s="226"/>
      <c r="RX891" s="226"/>
      <c r="RY891" s="226"/>
      <c r="RZ891" s="226"/>
      <c r="SA891" s="226"/>
      <c r="SB891" s="226"/>
      <c r="SC891" s="226"/>
      <c r="SD891" s="226"/>
      <c r="SE891" s="226"/>
      <c r="SF891" s="226"/>
      <c r="SG891" s="226"/>
      <c r="SH891" s="226"/>
      <c r="SI891" s="226"/>
      <c r="SJ891" s="226"/>
      <c r="SK891" s="226"/>
      <c r="SL891" s="226"/>
      <c r="SM891" s="226"/>
      <c r="SN891" s="226"/>
      <c r="SO891" s="226"/>
      <c r="SP891" s="226"/>
      <c r="SQ891" s="226"/>
      <c r="SR891" s="226"/>
      <c r="SS891" s="226"/>
      <c r="ST891" s="226"/>
      <c r="SU891" s="226"/>
      <c r="SV891" s="226"/>
      <c r="SW891" s="226"/>
      <c r="SX891" s="226"/>
      <c r="SY891" s="226"/>
      <c r="SZ891" s="226"/>
      <c r="TA891" s="226"/>
      <c r="TB891" s="226"/>
      <c r="TC891" s="226"/>
      <c r="TD891" s="226"/>
      <c r="TE891" s="226"/>
      <c r="TF891" s="226"/>
      <c r="TG891" s="226"/>
      <c r="TH891" s="226"/>
      <c r="TI891" s="226"/>
      <c r="TJ891" s="226"/>
      <c r="TK891" s="226"/>
      <c r="TL891" s="226"/>
      <c r="TM891" s="226"/>
      <c r="TN891" s="226"/>
      <c r="TO891" s="226"/>
      <c r="TP891" s="226"/>
      <c r="TQ891" s="226"/>
      <c r="TR891" s="226"/>
      <c r="TS891" s="226"/>
      <c r="TT891" s="226"/>
      <c r="TU891" s="226"/>
      <c r="TV891" s="226"/>
      <c r="TW891" s="226"/>
      <c r="TX891" s="226"/>
      <c r="TY891" s="226"/>
      <c r="TZ891" s="226"/>
      <c r="UA891" s="226"/>
      <c r="UB891" s="226"/>
      <c r="UC891" s="226"/>
      <c r="UD891" s="226"/>
      <c r="UE891" s="226"/>
      <c r="UF891" s="226"/>
      <c r="UG891" s="226"/>
      <c r="UH891" s="226"/>
      <c r="UI891" s="226"/>
      <c r="UJ891" s="226"/>
      <c r="UK891" s="226"/>
      <c r="UL891" s="226"/>
      <c r="UM891" s="226"/>
      <c r="UN891" s="226"/>
      <c r="UO891" s="226"/>
      <c r="UP891" s="226"/>
      <c r="UQ891" s="226"/>
      <c r="UR891" s="226"/>
      <c r="US891" s="226"/>
      <c r="UT891" s="226"/>
      <c r="UU891" s="226"/>
      <c r="UV891" s="226"/>
      <c r="UW891" s="226"/>
      <c r="UX891" s="226"/>
      <c r="UY891" s="226"/>
      <c r="UZ891" s="226"/>
      <c r="VA891" s="226"/>
      <c r="VB891" s="226"/>
      <c r="VC891" s="226"/>
      <c r="VD891" s="226"/>
      <c r="VE891" s="226"/>
      <c r="VF891" s="226"/>
      <c r="VG891" s="226"/>
      <c r="VH891" s="226"/>
      <c r="VI891" s="226"/>
      <c r="VJ891" s="226"/>
      <c r="VK891" s="226"/>
      <c r="VL891" s="226"/>
      <c r="VM891" s="226"/>
      <c r="VN891" s="226"/>
      <c r="VO891" s="226"/>
      <c r="VP891" s="226"/>
      <c r="VQ891" s="226"/>
      <c r="VR891" s="226"/>
      <c r="VS891" s="226"/>
      <c r="VT891" s="226"/>
      <c r="VU891" s="226"/>
      <c r="VV891" s="226"/>
      <c r="VW891" s="226"/>
      <c r="VX891" s="226"/>
      <c r="VY891" s="226"/>
      <c r="VZ891" s="226"/>
      <c r="WA891" s="226"/>
      <c r="WB891" s="226"/>
      <c r="WC891" s="226"/>
      <c r="WD891" s="226"/>
      <c r="WE891" s="226"/>
      <c r="WF891" s="226"/>
      <c r="WG891" s="226"/>
      <c r="WH891" s="226"/>
      <c r="WI891" s="226"/>
      <c r="WJ891" s="226"/>
      <c r="WK891" s="226"/>
      <c r="WL891" s="226"/>
      <c r="WM891" s="226"/>
      <c r="WN891" s="226"/>
      <c r="WO891" s="226"/>
      <c r="WP891" s="226"/>
      <c r="WQ891" s="226"/>
      <c r="WR891" s="226"/>
      <c r="WS891" s="226"/>
      <c r="WT891" s="226"/>
      <c r="WU891" s="226"/>
      <c r="WV891" s="226"/>
      <c r="WW891" s="226"/>
      <c r="WX891" s="226"/>
      <c r="WY891" s="226"/>
      <c r="WZ891" s="226"/>
      <c r="XA891" s="226"/>
      <c r="XB891" s="226"/>
      <c r="XC891" s="226"/>
      <c r="XD891" s="226"/>
      <c r="XE891" s="226"/>
      <c r="XF891" s="226"/>
      <c r="XG891" s="226"/>
      <c r="XH891" s="226"/>
      <c r="XI891" s="226"/>
      <c r="XJ891" s="226"/>
      <c r="XK891" s="226"/>
      <c r="XL891" s="226"/>
      <c r="XM891" s="226"/>
      <c r="XN891" s="226"/>
      <c r="XO891" s="226"/>
      <c r="XP891" s="226"/>
      <c r="XQ891" s="226"/>
      <c r="XR891" s="226"/>
      <c r="XS891" s="226"/>
      <c r="XT891" s="226"/>
      <c r="XU891" s="226"/>
      <c r="XV891" s="226"/>
      <c r="XW891" s="226"/>
      <c r="XX891" s="226"/>
      <c r="XY891" s="226"/>
      <c r="XZ891" s="226"/>
      <c r="YA891" s="226"/>
      <c r="YB891" s="226"/>
      <c r="YC891" s="226"/>
      <c r="YD891" s="226"/>
      <c r="YE891" s="226"/>
      <c r="YF891" s="226"/>
      <c r="YG891" s="226"/>
      <c r="YH891" s="226"/>
      <c r="YI891" s="226"/>
      <c r="YJ891" s="226"/>
      <c r="YK891" s="226"/>
      <c r="YL891" s="226"/>
      <c r="YM891" s="226"/>
      <c r="YN891" s="226"/>
      <c r="YO891" s="226"/>
      <c r="YP891" s="226"/>
      <c r="YQ891" s="226"/>
      <c r="YR891" s="226"/>
      <c r="YS891" s="226"/>
      <c r="YT891" s="226"/>
      <c r="YU891" s="226"/>
      <c r="YV891" s="226"/>
      <c r="YW891" s="226"/>
      <c r="YX891" s="226"/>
      <c r="YY891" s="226"/>
      <c r="YZ891" s="226"/>
      <c r="ZA891" s="226"/>
      <c r="ZB891" s="226"/>
      <c r="ZC891" s="226"/>
      <c r="ZD891" s="226"/>
      <c r="ZE891" s="226"/>
      <c r="ZF891" s="226"/>
      <c r="ZG891" s="226"/>
      <c r="ZH891" s="226"/>
      <c r="ZI891" s="226"/>
      <c r="ZJ891" s="226"/>
      <c r="ZK891" s="226"/>
      <c r="ZL891" s="226"/>
      <c r="ZM891" s="226"/>
      <c r="ZN891" s="226"/>
      <c r="ZO891" s="226"/>
      <c r="ZP891" s="226"/>
      <c r="ZQ891" s="226"/>
      <c r="ZR891" s="226"/>
      <c r="ZS891" s="226"/>
      <c r="ZT891" s="226"/>
      <c r="ZU891" s="226"/>
      <c r="ZV891" s="226"/>
      <c r="ZW891" s="226"/>
      <c r="ZX891" s="226"/>
      <c r="ZY891" s="226"/>
      <c r="ZZ891" s="226"/>
      <c r="AAA891" s="226"/>
      <c r="AAB891" s="226"/>
      <c r="AAC891" s="226"/>
      <c r="AAD891" s="226"/>
      <c r="AAE891" s="226"/>
      <c r="AAF891" s="226"/>
      <c r="AAG891" s="226"/>
      <c r="AAH891" s="226"/>
      <c r="AAI891" s="226"/>
      <c r="AAJ891" s="226"/>
      <c r="AAK891" s="226"/>
      <c r="AAL891" s="226"/>
      <c r="AAM891" s="226"/>
      <c r="AAN891" s="226"/>
      <c r="AAO891" s="226"/>
      <c r="AAP891" s="226"/>
      <c r="AAQ891" s="226"/>
      <c r="AAR891" s="226"/>
      <c r="AAS891" s="226"/>
      <c r="AAT891" s="226"/>
      <c r="AAU891" s="226"/>
      <c r="AAV891" s="226"/>
      <c r="AAW891" s="226"/>
      <c r="AAX891" s="226"/>
      <c r="AAY891" s="226"/>
      <c r="AAZ891" s="226"/>
      <c r="ABA891" s="226"/>
      <c r="ABB891" s="226"/>
      <c r="ABC891" s="226"/>
      <c r="ABD891" s="226"/>
      <c r="ABE891" s="226"/>
      <c r="ABF891" s="226"/>
      <c r="ABG891" s="226"/>
      <c r="ABH891" s="226"/>
      <c r="ABI891" s="226"/>
      <c r="ABJ891" s="226"/>
      <c r="ABK891" s="226"/>
      <c r="ABL891" s="226"/>
      <c r="ABM891" s="226"/>
      <c r="ABN891" s="226"/>
      <c r="ABO891" s="226"/>
      <c r="ABP891" s="226"/>
      <c r="ABQ891" s="226"/>
      <c r="ABR891" s="226"/>
      <c r="ABS891" s="226"/>
      <c r="ABT891" s="226"/>
      <c r="ABU891" s="226"/>
      <c r="ABV891" s="226"/>
      <c r="ABW891" s="226"/>
      <c r="ABX891" s="226"/>
      <c r="ABY891" s="226"/>
      <c r="ABZ891" s="226"/>
      <c r="ACA891" s="226"/>
      <c r="ACB891" s="226"/>
      <c r="ACC891" s="226"/>
      <c r="ACD891" s="226"/>
      <c r="ACE891" s="226"/>
      <c r="ACF891" s="226"/>
      <c r="ACG891" s="226"/>
      <c r="ACH891" s="226"/>
      <c r="ACI891" s="226"/>
      <c r="ACJ891" s="226"/>
      <c r="ACK891" s="226"/>
      <c r="ACL891" s="226"/>
      <c r="ACM891" s="226"/>
      <c r="ACN891" s="226"/>
      <c r="ACO891" s="226"/>
      <c r="ACP891" s="226"/>
      <c r="ACQ891" s="226"/>
      <c r="ACR891" s="226"/>
      <c r="ACS891" s="226"/>
      <c r="ACT891" s="226"/>
      <c r="ACU891" s="226"/>
      <c r="ACV891" s="226"/>
      <c r="ACW891" s="226"/>
      <c r="ACX891" s="226"/>
      <c r="ACY891" s="226"/>
      <c r="ACZ891" s="226"/>
      <c r="ADA891" s="226"/>
      <c r="ADB891" s="226"/>
      <c r="ADC891" s="226"/>
      <c r="ADD891" s="226"/>
      <c r="ADE891" s="226"/>
      <c r="ADF891" s="226"/>
      <c r="ADG891" s="226"/>
      <c r="ADH891" s="226"/>
      <c r="ADI891" s="226"/>
      <c r="ADJ891" s="226"/>
      <c r="ADK891" s="226"/>
      <c r="ADL891" s="226"/>
      <c r="ADM891" s="226"/>
      <c r="ADN891" s="226"/>
      <c r="ADO891" s="226"/>
      <c r="ADP891" s="226"/>
      <c r="ADQ891" s="226"/>
      <c r="ADR891" s="226"/>
      <c r="ADS891" s="226"/>
      <c r="ADT891" s="226"/>
      <c r="ADU891" s="226"/>
      <c r="ADV891" s="226"/>
      <c r="ADW891" s="226"/>
      <c r="ADX891" s="226"/>
      <c r="ADY891" s="226"/>
      <c r="ADZ891" s="226"/>
      <c r="AEA891" s="226"/>
      <c r="AEB891" s="226"/>
      <c r="AEC891" s="226"/>
      <c r="AED891" s="226"/>
      <c r="AEE891" s="226"/>
      <c r="AEF891" s="226"/>
      <c r="AEG891" s="226"/>
      <c r="AEH891" s="226"/>
      <c r="AEI891" s="226"/>
      <c r="AEJ891" s="226"/>
      <c r="AEK891" s="226"/>
      <c r="AEL891" s="226"/>
      <c r="AEM891" s="226"/>
      <c r="AEN891" s="226"/>
      <c r="AEO891" s="226"/>
      <c r="AEP891" s="226"/>
      <c r="AEQ891" s="226"/>
      <c r="AER891" s="226"/>
      <c r="AES891" s="226"/>
      <c r="AET891" s="226"/>
      <c r="AEU891" s="226"/>
      <c r="AEV891" s="226"/>
      <c r="AEW891" s="226"/>
      <c r="AEX891" s="226"/>
      <c r="AEY891" s="226"/>
      <c r="AEZ891" s="226"/>
      <c r="AFA891" s="226"/>
      <c r="AFB891" s="226"/>
      <c r="AFC891" s="226"/>
      <c r="AFD891" s="226"/>
      <c r="AFE891" s="226"/>
      <c r="AFF891" s="226"/>
      <c r="AFG891" s="226"/>
      <c r="AFH891" s="226"/>
      <c r="AFI891" s="226"/>
      <c r="AFJ891" s="226"/>
      <c r="AFK891" s="226"/>
      <c r="AFL891" s="226"/>
      <c r="AFM891" s="226"/>
      <c r="AFN891" s="226"/>
      <c r="AFO891" s="226"/>
      <c r="AFP891" s="226"/>
      <c r="AFQ891" s="226"/>
      <c r="AFR891" s="226"/>
      <c r="AFS891" s="226"/>
      <c r="AFT891" s="226"/>
      <c r="AFU891" s="226"/>
      <c r="AFV891" s="226"/>
      <c r="AFW891" s="226"/>
      <c r="AFX891" s="226"/>
      <c r="AFY891" s="226"/>
      <c r="AFZ891" s="226"/>
      <c r="AGA891" s="226"/>
      <c r="AGB891" s="226"/>
      <c r="AGC891" s="226"/>
      <c r="AGD891" s="226"/>
      <c r="AGE891" s="226"/>
      <c r="AGF891" s="226"/>
      <c r="AGG891" s="226"/>
      <c r="AGH891" s="226"/>
      <c r="AGI891" s="226"/>
      <c r="AGJ891" s="226"/>
      <c r="AGK891" s="226"/>
      <c r="AGL891" s="226"/>
      <c r="AGM891" s="226"/>
      <c r="AGN891" s="226"/>
      <c r="AGO891" s="226"/>
      <c r="AGP891" s="226"/>
      <c r="AGQ891" s="226"/>
      <c r="AGR891" s="226"/>
      <c r="AGS891" s="226"/>
      <c r="AGT891" s="226"/>
      <c r="AGU891" s="226"/>
      <c r="AGV891" s="226"/>
      <c r="AGW891" s="226"/>
      <c r="AGX891" s="226"/>
      <c r="AGY891" s="226"/>
      <c r="AGZ891" s="226"/>
      <c r="AHA891" s="226"/>
      <c r="AHB891" s="226"/>
      <c r="AHC891" s="226"/>
      <c r="AHD891" s="226"/>
      <c r="AHE891" s="226"/>
      <c r="AHF891" s="226"/>
      <c r="AHG891" s="226"/>
      <c r="AHH891" s="226"/>
      <c r="AHI891" s="226"/>
      <c r="AHJ891" s="226"/>
      <c r="AHK891" s="226"/>
      <c r="AHL891" s="226"/>
      <c r="AHM891" s="226"/>
      <c r="AHN891" s="226"/>
      <c r="AHO891" s="226"/>
      <c r="AHP891" s="226"/>
      <c r="AHQ891" s="226"/>
      <c r="AHR891" s="226"/>
      <c r="AHS891" s="226"/>
      <c r="AHT891" s="226"/>
      <c r="AHU891" s="226"/>
      <c r="AHV891" s="226"/>
      <c r="AHW891" s="226"/>
      <c r="AHX891" s="226"/>
      <c r="AHY891" s="226"/>
      <c r="AHZ891" s="226"/>
      <c r="AIA891" s="226"/>
      <c r="AIB891" s="226"/>
      <c r="AIC891" s="226"/>
      <c r="AID891" s="226"/>
      <c r="AIE891" s="226"/>
      <c r="AIF891" s="226"/>
      <c r="AIG891" s="226"/>
      <c r="AIH891" s="226"/>
      <c r="AII891" s="226"/>
      <c r="AIJ891" s="226"/>
      <c r="AIK891" s="226"/>
      <c r="AIL891" s="226"/>
      <c r="AIM891" s="226"/>
      <c r="AIN891" s="226"/>
      <c r="AIO891" s="226"/>
      <c r="AIP891" s="226"/>
      <c r="AIQ891" s="226"/>
      <c r="AIR891" s="226"/>
      <c r="AIS891" s="226"/>
      <c r="AIT891" s="226"/>
      <c r="AIU891" s="226"/>
      <c r="AIV891" s="226"/>
      <c r="AIW891" s="226"/>
      <c r="AIX891" s="226"/>
      <c r="AIY891" s="226"/>
      <c r="AIZ891" s="226"/>
      <c r="AJA891" s="226"/>
      <c r="AJB891" s="226"/>
      <c r="AJC891" s="226"/>
      <c r="AJD891" s="226"/>
      <c r="AJE891" s="226"/>
      <c r="AJF891" s="226"/>
      <c r="AJG891" s="226"/>
      <c r="AJH891" s="226"/>
      <c r="AJI891" s="226"/>
      <c r="AJJ891" s="226"/>
      <c r="AJK891" s="226"/>
      <c r="AJL891" s="226"/>
      <c r="AJM891" s="226"/>
      <c r="AJN891" s="226"/>
      <c r="AJO891" s="226"/>
      <c r="AJP891" s="226"/>
      <c r="AJQ891" s="226"/>
      <c r="AJR891" s="226"/>
      <c r="AJS891" s="226"/>
      <c r="AJT891" s="226"/>
      <c r="AJU891" s="226"/>
      <c r="AJV891" s="226"/>
      <c r="AJW891" s="226"/>
      <c r="AJX891" s="226"/>
      <c r="AJY891" s="226"/>
      <c r="AJZ891" s="226"/>
      <c r="AKA891" s="226"/>
      <c r="AKB891" s="226"/>
      <c r="AKC891" s="226"/>
      <c r="AKD891" s="226"/>
      <c r="AKE891" s="226"/>
      <c r="AKF891" s="226"/>
      <c r="AKG891" s="226"/>
      <c r="AKH891" s="226"/>
      <c r="AKI891" s="226"/>
      <c r="AKJ891" s="226"/>
      <c r="AKK891" s="226"/>
      <c r="AKL891" s="226"/>
      <c r="AKM891" s="226"/>
      <c r="AKN891" s="226"/>
      <c r="AKO891" s="226"/>
      <c r="AKP891" s="226"/>
      <c r="AKQ891" s="226"/>
      <c r="AKR891" s="226"/>
      <c r="AKS891" s="226"/>
      <c r="AKT891" s="226"/>
      <c r="AKU891" s="226"/>
      <c r="AKV891" s="226"/>
      <c r="AKW891" s="226"/>
      <c r="AKX891" s="226"/>
      <c r="AKY891" s="226"/>
      <c r="AKZ891" s="226"/>
      <c r="ALA891" s="226"/>
      <c r="ALB891" s="226"/>
      <c r="ALC891" s="226"/>
      <c r="ALD891" s="226"/>
      <c r="ALE891" s="226"/>
      <c r="ALF891" s="226"/>
      <c r="ALG891" s="226"/>
      <c r="ALH891" s="226"/>
      <c r="ALI891" s="226"/>
      <c r="ALJ891" s="226"/>
      <c r="ALK891" s="226"/>
      <c r="ALL891" s="226"/>
      <c r="ALM891" s="226"/>
      <c r="ALN891" s="226"/>
      <c r="ALO891" s="226"/>
      <c r="ALP891" s="226"/>
      <c r="ALQ891" s="226"/>
      <c r="ALR891" s="226"/>
      <c r="ALS891" s="226"/>
      <c r="ALT891" s="226"/>
      <c r="ALU891" s="226"/>
      <c r="ALV891" s="226"/>
      <c r="ALW891" s="226"/>
      <c r="ALX891" s="226"/>
      <c r="ALY891" s="226"/>
      <c r="ALZ891" s="226"/>
      <c r="AMA891" s="226"/>
      <c r="AMB891" s="226"/>
      <c r="AMC891" s="226"/>
      <c r="AMD891" s="226"/>
      <c r="AME891" s="226"/>
      <c r="AMF891" s="226"/>
      <c r="AMG891" s="226"/>
      <c r="AMH891" s="226"/>
      <c r="AMI891" s="226"/>
      <c r="AMJ891" s="226"/>
      <c r="AMK891" s="226"/>
      <c r="AML891" s="226"/>
      <c r="AMM891" s="226"/>
      <c r="AMN891" s="226"/>
      <c r="AMO891" s="226"/>
      <c r="AMP891" s="226"/>
      <c r="AMQ891" s="226"/>
      <c r="AMR891" s="226"/>
      <c r="AMS891" s="226"/>
      <c r="AMT891" s="226"/>
      <c r="AMU891" s="226"/>
      <c r="AMV891" s="226"/>
      <c r="AMW891" s="226"/>
      <c r="AMX891" s="226"/>
    </row>
    <row r="892" spans="1:1038" s="398" customFormat="1" ht="18" customHeight="1">
      <c r="A892" s="548" t="s">
        <v>2392</v>
      </c>
      <c r="B892" s="543" t="s">
        <v>1647</v>
      </c>
      <c r="C892" s="226"/>
      <c r="D892" s="225" t="s">
        <v>1279</v>
      </c>
      <c r="E892" s="226">
        <v>104</v>
      </c>
      <c r="F892" s="226">
        <v>3</v>
      </c>
      <c r="G892" s="391" t="str">
        <f t="shared" ref="G892" si="662">E892&amp;"-"&amp;F892</f>
        <v>104-3</v>
      </c>
      <c r="H892" s="226">
        <v>56</v>
      </c>
      <c r="I892" s="226">
        <v>61</v>
      </c>
      <c r="J892" s="544">
        <f t="shared" ref="J892" si="663">IF(H892=0, 1, 0)</f>
        <v>0</v>
      </c>
      <c r="K892" s="545" t="str">
        <f>IF(J900=1,IF(((VLOOKUP($G892,[4]Depth_Lookup!$A$3:$J$550,9,FALSE))-(I892/100))=0,"Good",IF(((VLOOKUP($G892,[4]Depth_Lookup!$A$3:$J$550,9,FALSE))-(I892/100))&gt;0,"Too Short","Too Long")))</f>
        <v>Too Short</v>
      </c>
      <c r="L892" s="171">
        <f>(VLOOKUP($G892,Depth_Lookup!$A$3:$J$410,10,FALSE))+(H892/100)</f>
        <v>274.82</v>
      </c>
      <c r="M892" s="171">
        <f>(VLOOKUP($G892,Depth_Lookup!$A$3:$J$410,10,FALSE))+(I892/100)</f>
        <v>274.87</v>
      </c>
      <c r="N892" s="232" t="s">
        <v>2412</v>
      </c>
      <c r="O892" s="226">
        <v>1</v>
      </c>
      <c r="P892" s="226" t="s">
        <v>853</v>
      </c>
      <c r="Q892" s="226" t="s">
        <v>125</v>
      </c>
      <c r="R892" s="391" t="str">
        <f t="shared" ref="R892" si="664">P892&amp;""&amp;Q892</f>
        <v>SerpentinizedHarzburgite</v>
      </c>
      <c r="S892" s="226" t="s">
        <v>116</v>
      </c>
      <c r="T892" s="226" t="s">
        <v>700</v>
      </c>
      <c r="U892" s="226" t="s">
        <v>108</v>
      </c>
      <c r="V892" s="226" t="s">
        <v>509</v>
      </c>
      <c r="W892" s="226" t="s">
        <v>2393</v>
      </c>
      <c r="X892" s="392">
        <f>VLOOKUP(W892,[4]definitions_list_lookup!$A$13:$B$19,2,0)</f>
        <v>5</v>
      </c>
      <c r="Y892" s="226" t="s">
        <v>90</v>
      </c>
      <c r="Z892" s="226" t="s">
        <v>91</v>
      </c>
      <c r="AA892" s="226"/>
      <c r="AB892" s="226"/>
      <c r="AC892" s="226"/>
      <c r="AD892" s="226"/>
      <c r="AE892" s="393"/>
      <c r="AF892" s="391" t="e">
        <f>VLOOKUP(AE892,[4]definitions_list_mag!$V$12:$W$15,2,0)</f>
        <v>#N/A</v>
      </c>
      <c r="AG892" s="394"/>
      <c r="AH892" s="226"/>
      <c r="AI892" s="257">
        <f t="shared" ref="AI892" si="665">100-(AO892+AU892+BA892+BM892)</f>
        <v>66</v>
      </c>
      <c r="AJ892" s="226"/>
      <c r="AK892" s="226"/>
      <c r="AL892" s="226"/>
      <c r="AM892" s="226"/>
      <c r="AN892" s="226"/>
      <c r="AO892" s="257"/>
      <c r="AP892" s="226"/>
      <c r="AQ892" s="226"/>
      <c r="AR892" s="226"/>
      <c r="AS892" s="226"/>
      <c r="AT892" s="226"/>
      <c r="AU892" s="257">
        <v>3</v>
      </c>
      <c r="AV892" s="226">
        <v>2</v>
      </c>
      <c r="AW892" s="226">
        <v>1</v>
      </c>
      <c r="AX892" s="226" t="s">
        <v>110</v>
      </c>
      <c r="AY892" s="226" t="s">
        <v>103</v>
      </c>
      <c r="AZ892" s="226"/>
      <c r="BA892" s="257">
        <v>30</v>
      </c>
      <c r="BB892" s="226">
        <v>5</v>
      </c>
      <c r="BC892" s="226">
        <v>3</v>
      </c>
      <c r="BD892" s="226" t="s">
        <v>118</v>
      </c>
      <c r="BE892" s="226" t="s">
        <v>103</v>
      </c>
      <c r="BF892" s="226"/>
      <c r="BG892" s="257"/>
      <c r="BH892" s="226"/>
      <c r="BI892" s="226"/>
      <c r="BJ892" s="226"/>
      <c r="BK892" s="226"/>
      <c r="BL892" s="226"/>
      <c r="BM892" s="257">
        <v>1</v>
      </c>
      <c r="BN892" s="226">
        <v>1</v>
      </c>
      <c r="BO892" s="226">
        <v>0.5</v>
      </c>
      <c r="BP892" s="226"/>
      <c r="BQ892" s="226"/>
      <c r="BR892" s="226"/>
      <c r="BS892" s="226"/>
      <c r="BT892" s="226"/>
      <c r="BU892" s="226"/>
      <c r="BV892" s="226"/>
      <c r="BW892" s="226"/>
      <c r="BX892" s="226"/>
      <c r="BY892" s="257"/>
      <c r="BZ892" s="226"/>
      <c r="CA892" s="226"/>
      <c r="CB892" s="226"/>
      <c r="CC892" s="226"/>
      <c r="CD892" s="226"/>
      <c r="CE892" s="226"/>
      <c r="CF892" s="399">
        <f t="shared" ref="CF892" si="666">AI892+AO892+BA892+AU892+BG892+BM892+BY892</f>
        <v>100</v>
      </c>
      <c r="CG892" s="259"/>
      <c r="CH892" s="150" t="s">
        <v>2404</v>
      </c>
      <c r="CI892" s="150">
        <v>85</v>
      </c>
      <c r="CJ892" s="150" t="s">
        <v>514</v>
      </c>
      <c r="CK892" s="158"/>
      <c r="CL892" s="395"/>
      <c r="CM892" s="395"/>
      <c r="CN892" s="395"/>
      <c r="CO892" s="395"/>
      <c r="CP892" s="395"/>
      <c r="CQ892" s="395"/>
      <c r="CR892" s="395"/>
      <c r="CS892" s="395"/>
      <c r="CT892" s="395"/>
      <c r="CU892" s="395"/>
      <c r="CV892" s="395"/>
      <c r="CW892" s="395"/>
      <c r="CX892" s="395"/>
      <c r="CY892" s="395"/>
      <c r="CZ892" s="395"/>
      <c r="DA892" s="395"/>
      <c r="DB892" s="395">
        <v>75</v>
      </c>
      <c r="DC892" s="257">
        <v>25</v>
      </c>
      <c r="DD892" s="395"/>
      <c r="DE892" s="395"/>
      <c r="DF892" s="395"/>
      <c r="DG892" s="395"/>
      <c r="DH892" s="395"/>
      <c r="DI892" s="395"/>
      <c r="DJ892" s="395"/>
      <c r="DK892" s="396">
        <f t="shared" ref="DK892" si="667">SUM(CL892:DJ892)</f>
        <v>100</v>
      </c>
      <c r="DL892" s="259"/>
      <c r="DM892" s="395"/>
      <c r="DN892" s="395"/>
      <c r="DO892" s="397"/>
      <c r="DQ892" s="259"/>
      <c r="DR892" s="397"/>
      <c r="DS892" s="259"/>
      <c r="DT892" s="263" t="s">
        <v>2215</v>
      </c>
      <c r="DU892" s="256"/>
      <c r="DV892" s="256"/>
      <c r="DW892" s="400" t="e">
        <f>VLOOKUP(P892,[4]definitions_list_lookup!$K$30:$L$54,2,0)</f>
        <v>#N/A</v>
      </c>
      <c r="DX892" s="155" t="s">
        <v>1838</v>
      </c>
      <c r="DY892" s="155" t="s">
        <v>2395</v>
      </c>
      <c r="DZ892" s="546"/>
      <c r="EA892" s="104"/>
      <c r="EB892" s="256"/>
      <c r="EC892" s="104"/>
      <c r="ED892" s="229" t="s">
        <v>2517</v>
      </c>
      <c r="EE892" s="401"/>
      <c r="EF892" s="402"/>
      <c r="EG892" s="401"/>
      <c r="EH892" s="403"/>
      <c r="EI892" s="404"/>
      <c r="EJ892" s="405"/>
      <c r="EK892" s="406"/>
      <c r="EL892" s="401"/>
      <c r="EM892" s="403"/>
      <c r="EN892" s="403" t="s">
        <v>2046</v>
      </c>
      <c r="EO892" s="407"/>
      <c r="EP892" s="407"/>
      <c r="EQ892" s="407"/>
      <c r="ER892" s="407"/>
      <c r="ES892" s="407"/>
      <c r="ET892" s="407"/>
      <c r="EU892" s="407"/>
      <c r="EV892" s="408">
        <v>45</v>
      </c>
      <c r="EW892" s="408">
        <v>270</v>
      </c>
      <c r="EX892" s="408">
        <v>32</v>
      </c>
      <c r="EY892" s="408">
        <v>0</v>
      </c>
      <c r="EZ892" s="192">
        <f t="shared" si="574"/>
        <v>122</v>
      </c>
      <c r="FA892" s="192">
        <f t="shared" si="575"/>
        <v>122</v>
      </c>
      <c r="FB892" s="192">
        <f t="shared" si="576"/>
        <v>40.299547528800716</v>
      </c>
      <c r="FC892" s="192">
        <f t="shared" si="577"/>
        <v>212</v>
      </c>
      <c r="FD892" s="192">
        <f t="shared" si="578"/>
        <v>49.700452471199284</v>
      </c>
      <c r="FE892" s="193">
        <f t="shared" si="579"/>
        <v>302</v>
      </c>
      <c r="FF892" s="194">
        <f t="shared" si="580"/>
        <v>49.700452471199284</v>
      </c>
      <c r="FG892" s="401"/>
      <c r="FH892" s="403"/>
      <c r="FI892" s="778">
        <f t="shared" si="582"/>
        <v>0</v>
      </c>
      <c r="FJ892" s="779">
        <f t="shared" si="583"/>
        <v>49.700452471199284</v>
      </c>
      <c r="FK892" s="779">
        <f t="shared" si="584"/>
        <v>40.299547528800716</v>
      </c>
      <c r="FL892" s="780">
        <f t="shared" si="585"/>
        <v>0.70335979144151684</v>
      </c>
      <c r="FM892" s="169">
        <f t="shared" si="586"/>
        <v>0.64678375661292187</v>
      </c>
      <c r="FN892" s="783">
        <f t="shared" si="587"/>
        <v>0</v>
      </c>
      <c r="FO892" s="226"/>
      <c r="FP892" s="226"/>
      <c r="FQ892" s="226"/>
      <c r="FR892" s="226"/>
      <c r="FS892" s="226"/>
      <c r="FT892" s="226"/>
      <c r="FU892" s="226"/>
      <c r="FV892" s="226"/>
      <c r="FW892" s="226"/>
      <c r="FX892" s="226"/>
      <c r="FY892" s="226"/>
      <c r="FZ892" s="226"/>
      <c r="GA892" s="226"/>
      <c r="GB892" s="226"/>
      <c r="GC892" s="226"/>
      <c r="GD892" s="226"/>
      <c r="GE892" s="226"/>
      <c r="GF892" s="226"/>
      <c r="GG892" s="226"/>
      <c r="GH892" s="226"/>
      <c r="GI892" s="226"/>
      <c r="GJ892" s="226"/>
      <c r="GK892" s="226"/>
      <c r="GL892" s="226"/>
      <c r="GM892" s="226"/>
      <c r="GN892" s="226"/>
      <c r="GO892" s="226"/>
      <c r="GP892" s="226"/>
      <c r="GQ892" s="226"/>
      <c r="GR892" s="226"/>
      <c r="GS892" s="226"/>
      <c r="GT892" s="226"/>
      <c r="GU892" s="226"/>
      <c r="GV892" s="226"/>
      <c r="GW892" s="226"/>
      <c r="GX892" s="226"/>
      <c r="GY892" s="226"/>
      <c r="GZ892" s="226"/>
      <c r="HA892" s="226"/>
      <c r="HB892" s="226"/>
      <c r="HC892" s="226"/>
      <c r="HD892" s="226"/>
      <c r="HE892" s="226"/>
      <c r="HF892" s="226"/>
      <c r="HG892" s="226"/>
      <c r="HH892" s="226"/>
      <c r="HI892" s="226"/>
      <c r="HJ892" s="226"/>
      <c r="HK892" s="226"/>
      <c r="HL892" s="226"/>
      <c r="HM892" s="226"/>
      <c r="HN892" s="226"/>
      <c r="HO892" s="226"/>
      <c r="HP892" s="226"/>
      <c r="HQ892" s="226"/>
      <c r="HR892" s="226"/>
      <c r="HS892" s="226"/>
      <c r="HT892" s="226"/>
      <c r="HU892" s="226"/>
      <c r="HV892" s="226"/>
      <c r="HW892" s="226"/>
      <c r="HX892" s="226"/>
      <c r="HY892" s="226"/>
      <c r="HZ892" s="226"/>
      <c r="IA892" s="226"/>
      <c r="IB892" s="226"/>
      <c r="IC892" s="226"/>
      <c r="ID892" s="226"/>
      <c r="IE892" s="226"/>
      <c r="IF892" s="226"/>
      <c r="IG892" s="226"/>
      <c r="IH892" s="226"/>
      <c r="II892" s="226"/>
      <c r="IJ892" s="226"/>
      <c r="IK892" s="226"/>
      <c r="IL892" s="226"/>
      <c r="IM892" s="226"/>
      <c r="IN892" s="226"/>
      <c r="IO892" s="226"/>
      <c r="IP892" s="226"/>
      <c r="IQ892" s="226"/>
      <c r="IR892" s="226"/>
      <c r="IS892" s="226"/>
      <c r="IT892" s="226"/>
      <c r="IU892" s="226"/>
      <c r="IV892" s="226"/>
      <c r="IW892" s="226"/>
      <c r="IX892" s="226"/>
      <c r="IY892" s="226"/>
      <c r="IZ892" s="226"/>
      <c r="JA892" s="226"/>
      <c r="JB892" s="226"/>
      <c r="JC892" s="226"/>
      <c r="JD892" s="226"/>
      <c r="JE892" s="226"/>
      <c r="JF892" s="226"/>
      <c r="JG892" s="226"/>
      <c r="JH892" s="226"/>
      <c r="JI892" s="226"/>
      <c r="JJ892" s="226"/>
      <c r="JK892" s="226"/>
      <c r="JL892" s="226"/>
      <c r="JM892" s="226"/>
      <c r="JN892" s="226"/>
      <c r="JO892" s="226"/>
      <c r="JP892" s="226"/>
      <c r="JQ892" s="226"/>
      <c r="JR892" s="226"/>
      <c r="JS892" s="226"/>
      <c r="JT892" s="226"/>
      <c r="JU892" s="226"/>
      <c r="JV892" s="226"/>
      <c r="JW892" s="226"/>
      <c r="JX892" s="226"/>
      <c r="JY892" s="226"/>
      <c r="JZ892" s="226"/>
      <c r="KA892" s="226"/>
      <c r="KB892" s="226"/>
      <c r="KC892" s="226"/>
      <c r="KD892" s="226"/>
      <c r="KE892" s="226"/>
      <c r="KF892" s="226"/>
      <c r="KG892" s="226"/>
      <c r="KH892" s="226"/>
      <c r="KI892" s="226"/>
      <c r="KJ892" s="226"/>
      <c r="KK892" s="226"/>
      <c r="KL892" s="226"/>
      <c r="KM892" s="226"/>
      <c r="KN892" s="226"/>
      <c r="KO892" s="226"/>
      <c r="KP892" s="226"/>
      <c r="KQ892" s="226"/>
      <c r="KR892" s="226"/>
      <c r="KS892" s="226"/>
      <c r="KT892" s="226"/>
      <c r="KU892" s="226"/>
      <c r="KV892" s="226"/>
      <c r="KW892" s="226"/>
      <c r="KX892" s="226"/>
      <c r="KY892" s="226"/>
      <c r="KZ892" s="226"/>
      <c r="LA892" s="226"/>
      <c r="LB892" s="226"/>
      <c r="LC892" s="226"/>
      <c r="LD892" s="226"/>
      <c r="LE892" s="226"/>
      <c r="LF892" s="226"/>
      <c r="LG892" s="226"/>
      <c r="LH892" s="226"/>
      <c r="LI892" s="226"/>
      <c r="LJ892" s="226"/>
      <c r="LK892" s="226"/>
      <c r="LL892" s="226"/>
      <c r="LM892" s="226"/>
      <c r="LN892" s="226"/>
      <c r="LO892" s="226"/>
      <c r="LP892" s="226"/>
      <c r="LQ892" s="226"/>
      <c r="LR892" s="226"/>
      <c r="LS892" s="226"/>
      <c r="LT892" s="226"/>
      <c r="LU892" s="226"/>
      <c r="LV892" s="226"/>
      <c r="LW892" s="226"/>
      <c r="LX892" s="226"/>
      <c r="LY892" s="226"/>
      <c r="LZ892" s="226"/>
      <c r="MA892" s="226"/>
      <c r="MB892" s="226"/>
      <c r="MC892" s="226"/>
      <c r="MD892" s="226"/>
      <c r="ME892" s="226"/>
      <c r="MF892" s="226"/>
      <c r="MG892" s="226"/>
      <c r="MH892" s="226"/>
      <c r="MI892" s="226"/>
      <c r="MJ892" s="226"/>
      <c r="MK892" s="226"/>
      <c r="ML892" s="226"/>
      <c r="MM892" s="226"/>
      <c r="MN892" s="226"/>
      <c r="MO892" s="226"/>
      <c r="MP892" s="226"/>
      <c r="MQ892" s="226"/>
      <c r="MR892" s="226"/>
      <c r="MS892" s="226"/>
      <c r="MT892" s="226"/>
      <c r="MU892" s="226"/>
      <c r="MV892" s="226"/>
      <c r="MW892" s="226"/>
      <c r="MX892" s="226"/>
      <c r="MY892" s="226"/>
      <c r="MZ892" s="226"/>
      <c r="NA892" s="226"/>
      <c r="NB892" s="226"/>
      <c r="NC892" s="226"/>
      <c r="ND892" s="226"/>
      <c r="NE892" s="226"/>
      <c r="NF892" s="226"/>
      <c r="NG892" s="226"/>
      <c r="NH892" s="226"/>
      <c r="NI892" s="226"/>
      <c r="NJ892" s="226"/>
      <c r="NK892" s="226"/>
      <c r="NL892" s="226"/>
      <c r="NM892" s="226"/>
      <c r="NN892" s="226"/>
      <c r="NO892" s="226"/>
      <c r="NP892" s="226"/>
      <c r="NQ892" s="226"/>
      <c r="NR892" s="226"/>
      <c r="NS892" s="226"/>
      <c r="NT892" s="226"/>
      <c r="NU892" s="226"/>
      <c r="NV892" s="226"/>
      <c r="NW892" s="226"/>
      <c r="NX892" s="226"/>
      <c r="NY892" s="226"/>
      <c r="NZ892" s="226"/>
      <c r="OA892" s="226"/>
      <c r="OB892" s="226"/>
      <c r="OC892" s="226"/>
      <c r="OD892" s="226"/>
      <c r="OE892" s="226"/>
      <c r="OF892" s="226"/>
      <c r="OG892" s="226"/>
      <c r="OH892" s="226"/>
      <c r="OI892" s="226"/>
      <c r="OJ892" s="226"/>
      <c r="OK892" s="226"/>
      <c r="OL892" s="226"/>
      <c r="OM892" s="226"/>
      <c r="ON892" s="226"/>
      <c r="OO892" s="226"/>
      <c r="OP892" s="226"/>
      <c r="OQ892" s="226"/>
      <c r="OR892" s="226"/>
      <c r="OS892" s="226"/>
      <c r="OT892" s="226"/>
      <c r="OU892" s="226"/>
      <c r="OV892" s="226"/>
      <c r="OW892" s="226"/>
      <c r="OX892" s="226"/>
      <c r="OY892" s="226"/>
      <c r="OZ892" s="226"/>
      <c r="PA892" s="226"/>
      <c r="PB892" s="226"/>
      <c r="PC892" s="226"/>
      <c r="PD892" s="226"/>
      <c r="PE892" s="226"/>
      <c r="PF892" s="226"/>
      <c r="PG892" s="226"/>
      <c r="PH892" s="226"/>
      <c r="PI892" s="226"/>
      <c r="PJ892" s="226"/>
      <c r="PK892" s="226"/>
      <c r="PL892" s="226"/>
      <c r="PM892" s="226"/>
      <c r="PN892" s="226"/>
      <c r="PO892" s="226"/>
      <c r="PP892" s="226"/>
      <c r="PQ892" s="226"/>
      <c r="PR892" s="226"/>
      <c r="PS892" s="226"/>
      <c r="PT892" s="226"/>
      <c r="PU892" s="226"/>
      <c r="PV892" s="226"/>
      <c r="PW892" s="226"/>
      <c r="PX892" s="226"/>
      <c r="PY892" s="226"/>
      <c r="PZ892" s="226"/>
      <c r="QA892" s="226"/>
      <c r="QB892" s="226"/>
      <c r="QC892" s="226"/>
      <c r="QD892" s="226"/>
      <c r="QE892" s="226"/>
      <c r="QF892" s="226"/>
      <c r="QG892" s="226"/>
      <c r="QH892" s="226"/>
      <c r="QI892" s="226"/>
      <c r="QJ892" s="226"/>
      <c r="QK892" s="226"/>
      <c r="QL892" s="226"/>
      <c r="QM892" s="226"/>
      <c r="QN892" s="226"/>
      <c r="QO892" s="226"/>
      <c r="QP892" s="226"/>
      <c r="QQ892" s="226"/>
      <c r="QR892" s="226"/>
      <c r="QS892" s="226"/>
      <c r="QT892" s="226"/>
      <c r="QU892" s="226"/>
      <c r="QV892" s="226"/>
      <c r="QW892" s="226"/>
      <c r="QX892" s="226"/>
      <c r="QY892" s="226"/>
      <c r="QZ892" s="226"/>
      <c r="RA892" s="226"/>
      <c r="RB892" s="226"/>
      <c r="RC892" s="226"/>
      <c r="RD892" s="226"/>
      <c r="RE892" s="226"/>
      <c r="RF892" s="226"/>
      <c r="RG892" s="226"/>
      <c r="RH892" s="226"/>
      <c r="RI892" s="226"/>
      <c r="RJ892" s="226"/>
      <c r="RK892" s="226"/>
      <c r="RL892" s="226"/>
      <c r="RM892" s="226"/>
      <c r="RN892" s="226"/>
      <c r="RO892" s="226"/>
      <c r="RP892" s="226"/>
      <c r="RQ892" s="226"/>
      <c r="RR892" s="226"/>
      <c r="RS892" s="226"/>
      <c r="RT892" s="226"/>
      <c r="RU892" s="226"/>
      <c r="RV892" s="226"/>
      <c r="RW892" s="226"/>
      <c r="RX892" s="226"/>
      <c r="RY892" s="226"/>
      <c r="RZ892" s="226"/>
      <c r="SA892" s="226"/>
      <c r="SB892" s="226"/>
      <c r="SC892" s="226"/>
      <c r="SD892" s="226"/>
      <c r="SE892" s="226"/>
      <c r="SF892" s="226"/>
      <c r="SG892" s="226"/>
      <c r="SH892" s="226"/>
      <c r="SI892" s="226"/>
      <c r="SJ892" s="226"/>
      <c r="SK892" s="226"/>
      <c r="SL892" s="226"/>
      <c r="SM892" s="226"/>
      <c r="SN892" s="226"/>
      <c r="SO892" s="226"/>
      <c r="SP892" s="226"/>
      <c r="SQ892" s="226"/>
      <c r="SR892" s="226"/>
      <c r="SS892" s="226"/>
      <c r="ST892" s="226"/>
      <c r="SU892" s="226"/>
      <c r="SV892" s="226"/>
      <c r="SW892" s="226"/>
      <c r="SX892" s="226"/>
      <c r="SY892" s="226"/>
      <c r="SZ892" s="226"/>
      <c r="TA892" s="226"/>
      <c r="TB892" s="226"/>
      <c r="TC892" s="226"/>
      <c r="TD892" s="226"/>
      <c r="TE892" s="226"/>
      <c r="TF892" s="226"/>
      <c r="TG892" s="226"/>
      <c r="TH892" s="226"/>
      <c r="TI892" s="226"/>
      <c r="TJ892" s="226"/>
      <c r="TK892" s="226"/>
      <c r="TL892" s="226"/>
      <c r="TM892" s="226"/>
      <c r="TN892" s="226"/>
      <c r="TO892" s="226"/>
      <c r="TP892" s="226"/>
      <c r="TQ892" s="226"/>
      <c r="TR892" s="226"/>
      <c r="TS892" s="226"/>
      <c r="TT892" s="226"/>
      <c r="TU892" s="226"/>
      <c r="TV892" s="226"/>
      <c r="TW892" s="226"/>
      <c r="TX892" s="226"/>
      <c r="TY892" s="226"/>
      <c r="TZ892" s="226"/>
      <c r="UA892" s="226"/>
      <c r="UB892" s="226"/>
      <c r="UC892" s="226"/>
      <c r="UD892" s="226"/>
      <c r="UE892" s="226"/>
      <c r="UF892" s="226"/>
      <c r="UG892" s="226"/>
      <c r="UH892" s="226"/>
      <c r="UI892" s="226"/>
      <c r="UJ892" s="226"/>
      <c r="UK892" s="226"/>
      <c r="UL892" s="226"/>
      <c r="UM892" s="226"/>
      <c r="UN892" s="226"/>
      <c r="UO892" s="226"/>
      <c r="UP892" s="226"/>
      <c r="UQ892" s="226"/>
      <c r="UR892" s="226"/>
      <c r="US892" s="226"/>
      <c r="UT892" s="226"/>
      <c r="UU892" s="226"/>
      <c r="UV892" s="226"/>
      <c r="UW892" s="226"/>
      <c r="UX892" s="226"/>
      <c r="UY892" s="226"/>
      <c r="UZ892" s="226"/>
      <c r="VA892" s="226"/>
      <c r="VB892" s="226"/>
      <c r="VC892" s="226"/>
      <c r="VD892" s="226"/>
      <c r="VE892" s="226"/>
      <c r="VF892" s="226"/>
      <c r="VG892" s="226"/>
      <c r="VH892" s="226"/>
      <c r="VI892" s="226"/>
      <c r="VJ892" s="226"/>
      <c r="VK892" s="226"/>
      <c r="VL892" s="226"/>
      <c r="VM892" s="226"/>
      <c r="VN892" s="226"/>
      <c r="VO892" s="226"/>
      <c r="VP892" s="226"/>
      <c r="VQ892" s="226"/>
      <c r="VR892" s="226"/>
      <c r="VS892" s="226"/>
      <c r="VT892" s="226"/>
      <c r="VU892" s="226"/>
      <c r="VV892" s="226"/>
      <c r="VW892" s="226"/>
      <c r="VX892" s="226"/>
      <c r="VY892" s="226"/>
      <c r="VZ892" s="226"/>
      <c r="WA892" s="226"/>
      <c r="WB892" s="226"/>
      <c r="WC892" s="226"/>
      <c r="WD892" s="226"/>
      <c r="WE892" s="226"/>
      <c r="WF892" s="226"/>
      <c r="WG892" s="226"/>
      <c r="WH892" s="226"/>
      <c r="WI892" s="226"/>
      <c r="WJ892" s="226"/>
      <c r="WK892" s="226"/>
      <c r="WL892" s="226"/>
      <c r="WM892" s="226"/>
      <c r="WN892" s="226"/>
      <c r="WO892" s="226"/>
      <c r="WP892" s="226"/>
      <c r="WQ892" s="226"/>
      <c r="WR892" s="226"/>
      <c r="WS892" s="226"/>
      <c r="WT892" s="226"/>
      <c r="WU892" s="226"/>
      <c r="WV892" s="226"/>
      <c r="WW892" s="226"/>
      <c r="WX892" s="226"/>
      <c r="WY892" s="226"/>
      <c r="WZ892" s="226"/>
      <c r="XA892" s="226"/>
      <c r="XB892" s="226"/>
      <c r="XC892" s="226"/>
      <c r="XD892" s="226"/>
      <c r="XE892" s="226"/>
      <c r="XF892" s="226"/>
      <c r="XG892" s="226"/>
      <c r="XH892" s="226"/>
      <c r="XI892" s="226"/>
      <c r="XJ892" s="226"/>
      <c r="XK892" s="226"/>
      <c r="XL892" s="226"/>
      <c r="XM892" s="226"/>
      <c r="XN892" s="226"/>
      <c r="XO892" s="226"/>
      <c r="XP892" s="226"/>
      <c r="XQ892" s="226"/>
      <c r="XR892" s="226"/>
      <c r="XS892" s="226"/>
      <c r="XT892" s="226"/>
      <c r="XU892" s="226"/>
      <c r="XV892" s="226"/>
      <c r="XW892" s="226"/>
      <c r="XX892" s="226"/>
      <c r="XY892" s="226"/>
      <c r="XZ892" s="226"/>
      <c r="YA892" s="226"/>
      <c r="YB892" s="226"/>
      <c r="YC892" s="226"/>
      <c r="YD892" s="226"/>
      <c r="YE892" s="226"/>
      <c r="YF892" s="226"/>
      <c r="YG892" s="226"/>
      <c r="YH892" s="226"/>
      <c r="YI892" s="226"/>
      <c r="YJ892" s="226"/>
      <c r="YK892" s="226"/>
      <c r="YL892" s="226"/>
      <c r="YM892" s="226"/>
      <c r="YN892" s="226"/>
      <c r="YO892" s="226"/>
      <c r="YP892" s="226"/>
      <c r="YQ892" s="226"/>
      <c r="YR892" s="226"/>
      <c r="YS892" s="226"/>
      <c r="YT892" s="226"/>
      <c r="YU892" s="226"/>
      <c r="YV892" s="226"/>
      <c r="YW892" s="226"/>
      <c r="YX892" s="226"/>
      <c r="YY892" s="226"/>
      <c r="YZ892" s="226"/>
      <c r="ZA892" s="226"/>
      <c r="ZB892" s="226"/>
      <c r="ZC892" s="226"/>
      <c r="ZD892" s="226"/>
      <c r="ZE892" s="226"/>
      <c r="ZF892" s="226"/>
      <c r="ZG892" s="226"/>
      <c r="ZH892" s="226"/>
      <c r="ZI892" s="226"/>
      <c r="ZJ892" s="226"/>
      <c r="ZK892" s="226"/>
      <c r="ZL892" s="226"/>
      <c r="ZM892" s="226"/>
      <c r="ZN892" s="226"/>
      <c r="ZO892" s="226"/>
      <c r="ZP892" s="226"/>
      <c r="ZQ892" s="226"/>
      <c r="ZR892" s="226"/>
      <c r="ZS892" s="226"/>
      <c r="ZT892" s="226"/>
      <c r="ZU892" s="226"/>
      <c r="ZV892" s="226"/>
      <c r="ZW892" s="226"/>
      <c r="ZX892" s="226"/>
      <c r="ZY892" s="226"/>
      <c r="ZZ892" s="226"/>
      <c r="AAA892" s="226"/>
      <c r="AAB892" s="226"/>
      <c r="AAC892" s="226"/>
      <c r="AAD892" s="226"/>
      <c r="AAE892" s="226"/>
      <c r="AAF892" s="226"/>
      <c r="AAG892" s="226"/>
      <c r="AAH892" s="226"/>
      <c r="AAI892" s="226"/>
      <c r="AAJ892" s="226"/>
      <c r="AAK892" s="226"/>
      <c r="AAL892" s="226"/>
      <c r="AAM892" s="226"/>
      <c r="AAN892" s="226"/>
      <c r="AAO892" s="226"/>
      <c r="AAP892" s="226"/>
      <c r="AAQ892" s="226"/>
      <c r="AAR892" s="226"/>
      <c r="AAS892" s="226"/>
      <c r="AAT892" s="226"/>
      <c r="AAU892" s="226"/>
      <c r="AAV892" s="226"/>
      <c r="AAW892" s="226"/>
      <c r="AAX892" s="226"/>
      <c r="AAY892" s="226"/>
      <c r="AAZ892" s="226"/>
      <c r="ABA892" s="226"/>
      <c r="ABB892" s="226"/>
      <c r="ABC892" s="226"/>
      <c r="ABD892" s="226"/>
      <c r="ABE892" s="226"/>
      <c r="ABF892" s="226"/>
      <c r="ABG892" s="226"/>
      <c r="ABH892" s="226"/>
      <c r="ABI892" s="226"/>
      <c r="ABJ892" s="226"/>
      <c r="ABK892" s="226"/>
      <c r="ABL892" s="226"/>
      <c r="ABM892" s="226"/>
      <c r="ABN892" s="226"/>
      <c r="ABO892" s="226"/>
      <c r="ABP892" s="226"/>
      <c r="ABQ892" s="226"/>
      <c r="ABR892" s="226"/>
      <c r="ABS892" s="226"/>
      <c r="ABT892" s="226"/>
      <c r="ABU892" s="226"/>
      <c r="ABV892" s="226"/>
      <c r="ABW892" s="226"/>
      <c r="ABX892" s="226"/>
      <c r="ABY892" s="226"/>
      <c r="ABZ892" s="226"/>
      <c r="ACA892" s="226"/>
      <c r="ACB892" s="226"/>
      <c r="ACC892" s="226"/>
      <c r="ACD892" s="226"/>
      <c r="ACE892" s="226"/>
      <c r="ACF892" s="226"/>
      <c r="ACG892" s="226"/>
      <c r="ACH892" s="226"/>
      <c r="ACI892" s="226"/>
      <c r="ACJ892" s="226"/>
      <c r="ACK892" s="226"/>
      <c r="ACL892" s="226"/>
      <c r="ACM892" s="226"/>
      <c r="ACN892" s="226"/>
      <c r="ACO892" s="226"/>
      <c r="ACP892" s="226"/>
      <c r="ACQ892" s="226"/>
      <c r="ACR892" s="226"/>
      <c r="ACS892" s="226"/>
      <c r="ACT892" s="226"/>
      <c r="ACU892" s="226"/>
      <c r="ACV892" s="226"/>
      <c r="ACW892" s="226"/>
      <c r="ACX892" s="226"/>
      <c r="ACY892" s="226"/>
      <c r="ACZ892" s="226"/>
      <c r="ADA892" s="226"/>
      <c r="ADB892" s="226"/>
      <c r="ADC892" s="226"/>
      <c r="ADD892" s="226"/>
      <c r="ADE892" s="226"/>
      <c r="ADF892" s="226"/>
      <c r="ADG892" s="226"/>
      <c r="ADH892" s="226"/>
      <c r="ADI892" s="226"/>
      <c r="ADJ892" s="226"/>
      <c r="ADK892" s="226"/>
      <c r="ADL892" s="226"/>
      <c r="ADM892" s="226"/>
      <c r="ADN892" s="226"/>
      <c r="ADO892" s="226"/>
      <c r="ADP892" s="226"/>
      <c r="ADQ892" s="226"/>
      <c r="ADR892" s="226"/>
      <c r="ADS892" s="226"/>
      <c r="ADT892" s="226"/>
      <c r="ADU892" s="226"/>
      <c r="ADV892" s="226"/>
      <c r="ADW892" s="226"/>
      <c r="ADX892" s="226"/>
      <c r="ADY892" s="226"/>
      <c r="ADZ892" s="226"/>
      <c r="AEA892" s="226"/>
      <c r="AEB892" s="226"/>
      <c r="AEC892" s="226"/>
      <c r="AED892" s="226"/>
      <c r="AEE892" s="226"/>
      <c r="AEF892" s="226"/>
      <c r="AEG892" s="226"/>
      <c r="AEH892" s="226"/>
      <c r="AEI892" s="226"/>
      <c r="AEJ892" s="226"/>
      <c r="AEK892" s="226"/>
      <c r="AEL892" s="226"/>
      <c r="AEM892" s="226"/>
      <c r="AEN892" s="226"/>
      <c r="AEO892" s="226"/>
      <c r="AEP892" s="226"/>
      <c r="AEQ892" s="226"/>
      <c r="AER892" s="226"/>
      <c r="AES892" s="226"/>
      <c r="AET892" s="226"/>
      <c r="AEU892" s="226"/>
      <c r="AEV892" s="226"/>
      <c r="AEW892" s="226"/>
      <c r="AEX892" s="226"/>
      <c r="AEY892" s="226"/>
      <c r="AEZ892" s="226"/>
      <c r="AFA892" s="226"/>
      <c r="AFB892" s="226"/>
      <c r="AFC892" s="226"/>
      <c r="AFD892" s="226"/>
      <c r="AFE892" s="226"/>
      <c r="AFF892" s="226"/>
      <c r="AFG892" s="226"/>
      <c r="AFH892" s="226"/>
      <c r="AFI892" s="226"/>
      <c r="AFJ892" s="226"/>
      <c r="AFK892" s="226"/>
      <c r="AFL892" s="226"/>
      <c r="AFM892" s="226"/>
      <c r="AFN892" s="226"/>
      <c r="AFO892" s="226"/>
      <c r="AFP892" s="226"/>
      <c r="AFQ892" s="226"/>
      <c r="AFR892" s="226"/>
      <c r="AFS892" s="226"/>
      <c r="AFT892" s="226"/>
      <c r="AFU892" s="226"/>
      <c r="AFV892" s="226"/>
      <c r="AFW892" s="226"/>
      <c r="AFX892" s="226"/>
      <c r="AFY892" s="226"/>
      <c r="AFZ892" s="226"/>
      <c r="AGA892" s="226"/>
      <c r="AGB892" s="226"/>
      <c r="AGC892" s="226"/>
      <c r="AGD892" s="226"/>
      <c r="AGE892" s="226"/>
      <c r="AGF892" s="226"/>
      <c r="AGG892" s="226"/>
      <c r="AGH892" s="226"/>
      <c r="AGI892" s="226"/>
      <c r="AGJ892" s="226"/>
      <c r="AGK892" s="226"/>
      <c r="AGL892" s="226"/>
      <c r="AGM892" s="226"/>
      <c r="AGN892" s="226"/>
      <c r="AGO892" s="226"/>
      <c r="AGP892" s="226"/>
      <c r="AGQ892" s="226"/>
      <c r="AGR892" s="226"/>
      <c r="AGS892" s="226"/>
      <c r="AGT892" s="226"/>
      <c r="AGU892" s="226"/>
      <c r="AGV892" s="226"/>
      <c r="AGW892" s="226"/>
      <c r="AGX892" s="226"/>
      <c r="AGY892" s="226"/>
      <c r="AGZ892" s="226"/>
      <c r="AHA892" s="226"/>
      <c r="AHB892" s="226"/>
      <c r="AHC892" s="226"/>
      <c r="AHD892" s="226"/>
      <c r="AHE892" s="226"/>
      <c r="AHF892" s="226"/>
      <c r="AHG892" s="226"/>
      <c r="AHH892" s="226"/>
      <c r="AHI892" s="226"/>
      <c r="AHJ892" s="226"/>
      <c r="AHK892" s="226"/>
      <c r="AHL892" s="226"/>
      <c r="AHM892" s="226"/>
      <c r="AHN892" s="226"/>
      <c r="AHO892" s="226"/>
      <c r="AHP892" s="226"/>
      <c r="AHQ892" s="226"/>
      <c r="AHR892" s="226"/>
      <c r="AHS892" s="226"/>
      <c r="AHT892" s="226"/>
      <c r="AHU892" s="226"/>
      <c r="AHV892" s="226"/>
      <c r="AHW892" s="226"/>
      <c r="AHX892" s="226"/>
      <c r="AHY892" s="226"/>
      <c r="AHZ892" s="226"/>
      <c r="AIA892" s="226"/>
      <c r="AIB892" s="226"/>
      <c r="AIC892" s="226"/>
      <c r="AID892" s="226"/>
      <c r="AIE892" s="226"/>
      <c r="AIF892" s="226"/>
      <c r="AIG892" s="226"/>
      <c r="AIH892" s="226"/>
      <c r="AII892" s="226"/>
      <c r="AIJ892" s="226"/>
      <c r="AIK892" s="226"/>
      <c r="AIL892" s="226"/>
      <c r="AIM892" s="226"/>
      <c r="AIN892" s="226"/>
      <c r="AIO892" s="226"/>
      <c r="AIP892" s="226"/>
      <c r="AIQ892" s="226"/>
      <c r="AIR892" s="226"/>
      <c r="AIS892" s="226"/>
      <c r="AIT892" s="226"/>
      <c r="AIU892" s="226"/>
      <c r="AIV892" s="226"/>
      <c r="AIW892" s="226"/>
      <c r="AIX892" s="226"/>
      <c r="AIY892" s="226"/>
      <c r="AIZ892" s="226"/>
      <c r="AJA892" s="226"/>
      <c r="AJB892" s="226"/>
      <c r="AJC892" s="226"/>
      <c r="AJD892" s="226"/>
      <c r="AJE892" s="226"/>
      <c r="AJF892" s="226"/>
      <c r="AJG892" s="226"/>
      <c r="AJH892" s="226"/>
      <c r="AJI892" s="226"/>
      <c r="AJJ892" s="226"/>
      <c r="AJK892" s="226"/>
      <c r="AJL892" s="226"/>
      <c r="AJM892" s="226"/>
      <c r="AJN892" s="226"/>
      <c r="AJO892" s="226"/>
      <c r="AJP892" s="226"/>
      <c r="AJQ892" s="226"/>
      <c r="AJR892" s="226"/>
      <c r="AJS892" s="226"/>
      <c r="AJT892" s="226"/>
      <c r="AJU892" s="226"/>
      <c r="AJV892" s="226"/>
      <c r="AJW892" s="226"/>
      <c r="AJX892" s="226"/>
      <c r="AJY892" s="226"/>
      <c r="AJZ892" s="226"/>
      <c r="AKA892" s="226"/>
      <c r="AKB892" s="226"/>
      <c r="AKC892" s="226"/>
      <c r="AKD892" s="226"/>
      <c r="AKE892" s="226"/>
      <c r="AKF892" s="226"/>
      <c r="AKG892" s="226"/>
      <c r="AKH892" s="226"/>
      <c r="AKI892" s="226"/>
      <c r="AKJ892" s="226"/>
      <c r="AKK892" s="226"/>
      <c r="AKL892" s="226"/>
      <c r="AKM892" s="226"/>
      <c r="AKN892" s="226"/>
      <c r="AKO892" s="226"/>
      <c r="AKP892" s="226"/>
      <c r="AKQ892" s="226"/>
      <c r="AKR892" s="226"/>
      <c r="AKS892" s="226"/>
      <c r="AKT892" s="226"/>
      <c r="AKU892" s="226"/>
      <c r="AKV892" s="226"/>
      <c r="AKW892" s="226"/>
      <c r="AKX892" s="226"/>
      <c r="AKY892" s="226"/>
      <c r="AKZ892" s="226"/>
      <c r="ALA892" s="226"/>
      <c r="ALB892" s="226"/>
      <c r="ALC892" s="226"/>
      <c r="ALD892" s="226"/>
      <c r="ALE892" s="226"/>
      <c r="ALF892" s="226"/>
      <c r="ALG892" s="226"/>
      <c r="ALH892" s="226"/>
      <c r="ALI892" s="226"/>
      <c r="ALJ892" s="226"/>
      <c r="ALK892" s="226"/>
      <c r="ALL892" s="226"/>
      <c r="ALM892" s="226"/>
      <c r="ALN892" s="226"/>
      <c r="ALO892" s="226"/>
      <c r="ALP892" s="226"/>
      <c r="ALQ892" s="226"/>
      <c r="ALR892" s="226"/>
      <c r="ALS892" s="226"/>
      <c r="ALT892" s="226"/>
      <c r="ALU892" s="226"/>
      <c r="ALV892" s="226"/>
      <c r="ALW892" s="226"/>
      <c r="ALX892" s="226"/>
      <c r="ALY892" s="226"/>
      <c r="ALZ892" s="226"/>
      <c r="AMA892" s="226"/>
      <c r="AMB892" s="226"/>
      <c r="AMC892" s="226"/>
      <c r="AMD892" s="226"/>
      <c r="AME892" s="226"/>
      <c r="AMF892" s="226"/>
      <c r="AMG892" s="226"/>
      <c r="AMH892" s="226"/>
      <c r="AMI892" s="226"/>
      <c r="AMJ892" s="226"/>
      <c r="AMK892" s="226"/>
      <c r="AML892" s="226"/>
      <c r="AMM892" s="226"/>
      <c r="AMN892" s="226"/>
      <c r="AMO892" s="226"/>
      <c r="AMP892" s="226"/>
      <c r="AMQ892" s="226"/>
      <c r="AMR892" s="226"/>
      <c r="AMS892" s="226"/>
      <c r="AMT892" s="226"/>
      <c r="AMU892" s="226"/>
      <c r="AMV892" s="226"/>
      <c r="AMW892" s="226"/>
      <c r="AMX892" s="226"/>
    </row>
    <row r="893" spans="1:1038" s="398" customFormat="1" ht="18" customHeight="1">
      <c r="A893" s="548"/>
      <c r="B893" s="543"/>
      <c r="C893" s="226"/>
      <c r="D893" s="225"/>
      <c r="E893" s="226">
        <v>104</v>
      </c>
      <c r="F893" s="226">
        <v>3</v>
      </c>
      <c r="G893" s="391" t="str">
        <f t="shared" ref="G893:G894" si="668">E893&amp;"-"&amp;F893</f>
        <v>104-3</v>
      </c>
      <c r="H893" s="226">
        <v>61</v>
      </c>
      <c r="I893" s="226">
        <v>61.5</v>
      </c>
      <c r="J893" s="544"/>
      <c r="K893" s="545"/>
      <c r="L893" s="171">
        <f>(VLOOKUP($G893,Depth_Lookup!$A$3:$J$410,10,FALSE))+(H893/100)</f>
        <v>274.87</v>
      </c>
      <c r="M893" s="171">
        <f>(VLOOKUP($G893,Depth_Lookup!$A$3:$J$410,10,FALSE))+(I893/100)</f>
        <v>274.875</v>
      </c>
      <c r="N893" s="232"/>
      <c r="O893" s="226"/>
      <c r="P893" s="226"/>
      <c r="Q893" s="226"/>
      <c r="R893" s="391" t="s">
        <v>2061</v>
      </c>
      <c r="S893" s="226"/>
      <c r="T893" s="226"/>
      <c r="U893" s="226"/>
      <c r="V893" s="226"/>
      <c r="W893" s="226"/>
      <c r="X893" s="392"/>
      <c r="Y893" s="226"/>
      <c r="Z893" s="226"/>
      <c r="AA893" s="226"/>
      <c r="AB893" s="226"/>
      <c r="AC893" s="226"/>
      <c r="AD893" s="226"/>
      <c r="AE893" s="393"/>
      <c r="AF893" s="391"/>
      <c r="AG893" s="394"/>
      <c r="AH893" s="226"/>
      <c r="AI893" s="257"/>
      <c r="AJ893" s="226"/>
      <c r="AK893" s="226"/>
      <c r="AL893" s="226"/>
      <c r="AM893" s="226"/>
      <c r="AN893" s="226"/>
      <c r="AO893" s="257"/>
      <c r="AP893" s="226"/>
      <c r="AQ893" s="226"/>
      <c r="AR893" s="226"/>
      <c r="AS893" s="226"/>
      <c r="AT893" s="226"/>
      <c r="AU893" s="257"/>
      <c r="AV893" s="226"/>
      <c r="AW893" s="226"/>
      <c r="AX893" s="226"/>
      <c r="AY893" s="226"/>
      <c r="AZ893" s="226"/>
      <c r="BA893" s="257"/>
      <c r="BB893" s="226"/>
      <c r="BC893" s="226"/>
      <c r="BD893" s="226"/>
      <c r="BE893" s="226"/>
      <c r="BF893" s="226"/>
      <c r="BG893" s="257"/>
      <c r="BH893" s="226"/>
      <c r="BI893" s="226"/>
      <c r="BJ893" s="226"/>
      <c r="BK893" s="226"/>
      <c r="BL893" s="226"/>
      <c r="BM893" s="257"/>
      <c r="BN893" s="226"/>
      <c r="BO893" s="226"/>
      <c r="BP893" s="226"/>
      <c r="BQ893" s="226"/>
      <c r="BR893" s="226"/>
      <c r="BS893" s="226"/>
      <c r="BT893" s="226"/>
      <c r="BU893" s="226"/>
      <c r="BV893" s="226"/>
      <c r="BW893" s="226"/>
      <c r="BX893" s="226"/>
      <c r="BY893" s="257"/>
      <c r="BZ893" s="226"/>
      <c r="CA893" s="226"/>
      <c r="CB893" s="226"/>
      <c r="CC893" s="226"/>
      <c r="CD893" s="226"/>
      <c r="CE893" s="226"/>
      <c r="CF893" s="399"/>
      <c r="CG893" s="259"/>
      <c r="CH893" s="150"/>
      <c r="CI893" s="150"/>
      <c r="CJ893" s="150"/>
      <c r="CK893" s="158"/>
      <c r="CL893" s="395"/>
      <c r="CM893" s="395"/>
      <c r="CN893" s="395"/>
      <c r="CO893" s="395"/>
      <c r="CP893" s="395"/>
      <c r="CQ893" s="395"/>
      <c r="CR893" s="395"/>
      <c r="CS893" s="395"/>
      <c r="CT893" s="395"/>
      <c r="CU893" s="395"/>
      <c r="CV893" s="395"/>
      <c r="CW893" s="395"/>
      <c r="CX893" s="395"/>
      <c r="CY893" s="395"/>
      <c r="CZ893" s="395"/>
      <c r="DA893" s="395"/>
      <c r="DB893" s="395"/>
      <c r="DC893" s="257"/>
      <c r="DD893" s="395"/>
      <c r="DE893" s="395"/>
      <c r="DF893" s="395"/>
      <c r="DG893" s="395"/>
      <c r="DH893" s="395"/>
      <c r="DI893" s="395"/>
      <c r="DJ893" s="395"/>
      <c r="DK893" s="396"/>
      <c r="DL893" s="259"/>
      <c r="DM893" s="395"/>
      <c r="DN893" s="395"/>
      <c r="DO893" s="397"/>
      <c r="DQ893" s="259"/>
      <c r="DR893" s="397"/>
      <c r="DS893" s="259"/>
      <c r="DT893" s="263"/>
      <c r="DU893" s="256"/>
      <c r="DV893" s="256"/>
      <c r="DW893" s="400"/>
      <c r="DX893" s="155"/>
      <c r="DY893" s="155"/>
      <c r="DZ893" s="546"/>
      <c r="EA893" s="104"/>
      <c r="EB893" s="256"/>
      <c r="EC893" s="104"/>
      <c r="ED893" s="229" t="s">
        <v>2517</v>
      </c>
      <c r="EE893" s="401"/>
      <c r="EF893" s="402"/>
      <c r="EG893" s="401"/>
      <c r="EH893" s="403"/>
      <c r="EI893" s="404"/>
      <c r="EJ893" s="405"/>
      <c r="EK893" s="406"/>
      <c r="EL893" s="401"/>
      <c r="EM893" s="403"/>
      <c r="EN893" s="403" t="s">
        <v>1448</v>
      </c>
      <c r="EO893" s="407">
        <v>0.3</v>
      </c>
      <c r="EP893" s="407" t="s">
        <v>2054</v>
      </c>
      <c r="EQ893" s="407"/>
      <c r="ER893" s="407"/>
      <c r="ES893" s="407"/>
      <c r="ET893" s="407"/>
      <c r="EU893" s="407"/>
      <c r="EV893" s="408">
        <v>20</v>
      </c>
      <c r="EW893" s="408">
        <v>270</v>
      </c>
      <c r="EX893" s="408">
        <v>62</v>
      </c>
      <c r="EY893" s="408">
        <v>180</v>
      </c>
      <c r="EZ893" s="192">
        <f t="shared" si="574"/>
        <v>10.952848712317348</v>
      </c>
      <c r="FA893" s="192">
        <f t="shared" si="575"/>
        <v>10.952848712317348</v>
      </c>
      <c r="FB893" s="192">
        <f t="shared" si="576"/>
        <v>27.565628170023121</v>
      </c>
      <c r="FC893" s="192">
        <f t="shared" si="577"/>
        <v>100.95284871231735</v>
      </c>
      <c r="FD893" s="192">
        <f t="shared" si="578"/>
        <v>62.434371829976882</v>
      </c>
      <c r="FE893" s="193">
        <f t="shared" si="579"/>
        <v>190.95284871231735</v>
      </c>
      <c r="FF893" s="194">
        <f t="shared" si="580"/>
        <v>62.434371829976882</v>
      </c>
      <c r="FG893" s="401"/>
      <c r="FH893" s="403"/>
      <c r="FI893" s="778">
        <f t="shared" si="582"/>
        <v>0.3</v>
      </c>
      <c r="FJ893" s="779">
        <f t="shared" si="583"/>
        <v>62.434371829976882</v>
      </c>
      <c r="FK893" s="779">
        <f t="shared" si="584"/>
        <v>27.565628170023118</v>
      </c>
      <c r="FL893" s="780">
        <f t="shared" si="585"/>
        <v>0.48111097194740265</v>
      </c>
      <c r="FM893" s="169">
        <f t="shared" si="586"/>
        <v>0.46276431683802166</v>
      </c>
      <c r="FN893" s="783">
        <f t="shared" si="587"/>
        <v>0.13882929505140648</v>
      </c>
      <c r="FO893" s="226"/>
      <c r="FP893" s="226"/>
      <c r="FQ893" s="226"/>
      <c r="FR893" s="226"/>
      <c r="FS893" s="226"/>
      <c r="FT893" s="226"/>
      <c r="FU893" s="226"/>
      <c r="FV893" s="226"/>
      <c r="FW893" s="226"/>
      <c r="FX893" s="226"/>
      <c r="FY893" s="226"/>
      <c r="FZ893" s="226"/>
      <c r="GA893" s="226"/>
      <c r="GB893" s="226"/>
      <c r="GC893" s="226"/>
      <c r="GD893" s="226"/>
      <c r="GE893" s="226"/>
      <c r="GF893" s="226"/>
      <c r="GG893" s="226"/>
      <c r="GH893" s="226"/>
      <c r="GI893" s="226"/>
      <c r="GJ893" s="226"/>
      <c r="GK893" s="226"/>
      <c r="GL893" s="226"/>
      <c r="GM893" s="226"/>
      <c r="GN893" s="226"/>
      <c r="GO893" s="226"/>
      <c r="GP893" s="226"/>
      <c r="GQ893" s="226"/>
      <c r="GR893" s="226"/>
      <c r="GS893" s="226"/>
      <c r="GT893" s="226"/>
      <c r="GU893" s="226"/>
      <c r="GV893" s="226"/>
      <c r="GW893" s="226"/>
      <c r="GX893" s="226"/>
      <c r="GY893" s="226"/>
      <c r="GZ893" s="226"/>
      <c r="HA893" s="226"/>
      <c r="HB893" s="226"/>
      <c r="HC893" s="226"/>
      <c r="HD893" s="226"/>
      <c r="HE893" s="226"/>
      <c r="HF893" s="226"/>
      <c r="HG893" s="226"/>
      <c r="HH893" s="226"/>
      <c r="HI893" s="226"/>
      <c r="HJ893" s="226"/>
      <c r="HK893" s="226"/>
      <c r="HL893" s="226"/>
      <c r="HM893" s="226"/>
      <c r="HN893" s="226"/>
      <c r="HO893" s="226"/>
      <c r="HP893" s="226"/>
      <c r="HQ893" s="226"/>
      <c r="HR893" s="226"/>
      <c r="HS893" s="226"/>
      <c r="HT893" s="226"/>
      <c r="HU893" s="226"/>
      <c r="HV893" s="226"/>
      <c r="HW893" s="226"/>
      <c r="HX893" s="226"/>
      <c r="HY893" s="226"/>
      <c r="HZ893" s="226"/>
      <c r="IA893" s="226"/>
      <c r="IB893" s="226"/>
      <c r="IC893" s="226"/>
      <c r="ID893" s="226"/>
      <c r="IE893" s="226"/>
      <c r="IF893" s="226"/>
      <c r="IG893" s="226"/>
      <c r="IH893" s="226"/>
      <c r="II893" s="226"/>
      <c r="IJ893" s="226"/>
      <c r="IK893" s="226"/>
      <c r="IL893" s="226"/>
      <c r="IM893" s="226"/>
      <c r="IN893" s="226"/>
      <c r="IO893" s="226"/>
      <c r="IP893" s="226"/>
      <c r="IQ893" s="226"/>
      <c r="IR893" s="226"/>
      <c r="IS893" s="226"/>
      <c r="IT893" s="226"/>
      <c r="IU893" s="226"/>
      <c r="IV893" s="226"/>
      <c r="IW893" s="226"/>
      <c r="IX893" s="226"/>
      <c r="IY893" s="226"/>
      <c r="IZ893" s="226"/>
      <c r="JA893" s="226"/>
      <c r="JB893" s="226"/>
      <c r="JC893" s="226"/>
      <c r="JD893" s="226"/>
      <c r="JE893" s="226"/>
      <c r="JF893" s="226"/>
      <c r="JG893" s="226"/>
      <c r="JH893" s="226"/>
      <c r="JI893" s="226"/>
      <c r="JJ893" s="226"/>
      <c r="JK893" s="226"/>
      <c r="JL893" s="226"/>
      <c r="JM893" s="226"/>
      <c r="JN893" s="226"/>
      <c r="JO893" s="226"/>
      <c r="JP893" s="226"/>
      <c r="JQ893" s="226"/>
      <c r="JR893" s="226"/>
      <c r="JS893" s="226"/>
      <c r="JT893" s="226"/>
      <c r="JU893" s="226"/>
      <c r="JV893" s="226"/>
      <c r="JW893" s="226"/>
      <c r="JX893" s="226"/>
      <c r="JY893" s="226"/>
      <c r="JZ893" s="226"/>
      <c r="KA893" s="226"/>
      <c r="KB893" s="226"/>
      <c r="KC893" s="226"/>
      <c r="KD893" s="226"/>
      <c r="KE893" s="226"/>
      <c r="KF893" s="226"/>
      <c r="KG893" s="226"/>
      <c r="KH893" s="226"/>
      <c r="KI893" s="226"/>
      <c r="KJ893" s="226"/>
      <c r="KK893" s="226"/>
      <c r="KL893" s="226"/>
      <c r="KM893" s="226"/>
      <c r="KN893" s="226"/>
      <c r="KO893" s="226"/>
      <c r="KP893" s="226"/>
      <c r="KQ893" s="226"/>
      <c r="KR893" s="226"/>
      <c r="KS893" s="226"/>
      <c r="KT893" s="226"/>
      <c r="KU893" s="226"/>
      <c r="KV893" s="226"/>
      <c r="KW893" s="226"/>
      <c r="KX893" s="226"/>
      <c r="KY893" s="226"/>
      <c r="KZ893" s="226"/>
      <c r="LA893" s="226"/>
      <c r="LB893" s="226"/>
      <c r="LC893" s="226"/>
      <c r="LD893" s="226"/>
      <c r="LE893" s="226"/>
      <c r="LF893" s="226"/>
      <c r="LG893" s="226"/>
      <c r="LH893" s="226"/>
      <c r="LI893" s="226"/>
      <c r="LJ893" s="226"/>
      <c r="LK893" s="226"/>
      <c r="LL893" s="226"/>
      <c r="LM893" s="226"/>
      <c r="LN893" s="226"/>
      <c r="LO893" s="226"/>
      <c r="LP893" s="226"/>
      <c r="LQ893" s="226"/>
      <c r="LR893" s="226"/>
      <c r="LS893" s="226"/>
      <c r="LT893" s="226"/>
      <c r="LU893" s="226"/>
      <c r="LV893" s="226"/>
      <c r="LW893" s="226"/>
      <c r="LX893" s="226"/>
      <c r="LY893" s="226"/>
      <c r="LZ893" s="226"/>
      <c r="MA893" s="226"/>
      <c r="MB893" s="226"/>
      <c r="MC893" s="226"/>
      <c r="MD893" s="226"/>
      <c r="ME893" s="226"/>
      <c r="MF893" s="226"/>
      <c r="MG893" s="226"/>
      <c r="MH893" s="226"/>
      <c r="MI893" s="226"/>
      <c r="MJ893" s="226"/>
      <c r="MK893" s="226"/>
      <c r="ML893" s="226"/>
      <c r="MM893" s="226"/>
      <c r="MN893" s="226"/>
      <c r="MO893" s="226"/>
      <c r="MP893" s="226"/>
      <c r="MQ893" s="226"/>
      <c r="MR893" s="226"/>
      <c r="MS893" s="226"/>
      <c r="MT893" s="226"/>
      <c r="MU893" s="226"/>
      <c r="MV893" s="226"/>
      <c r="MW893" s="226"/>
      <c r="MX893" s="226"/>
      <c r="MY893" s="226"/>
      <c r="MZ893" s="226"/>
      <c r="NA893" s="226"/>
      <c r="NB893" s="226"/>
      <c r="NC893" s="226"/>
      <c r="ND893" s="226"/>
      <c r="NE893" s="226"/>
      <c r="NF893" s="226"/>
      <c r="NG893" s="226"/>
      <c r="NH893" s="226"/>
      <c r="NI893" s="226"/>
      <c r="NJ893" s="226"/>
      <c r="NK893" s="226"/>
      <c r="NL893" s="226"/>
      <c r="NM893" s="226"/>
      <c r="NN893" s="226"/>
      <c r="NO893" s="226"/>
      <c r="NP893" s="226"/>
      <c r="NQ893" s="226"/>
      <c r="NR893" s="226"/>
      <c r="NS893" s="226"/>
      <c r="NT893" s="226"/>
      <c r="NU893" s="226"/>
      <c r="NV893" s="226"/>
      <c r="NW893" s="226"/>
      <c r="NX893" s="226"/>
      <c r="NY893" s="226"/>
      <c r="NZ893" s="226"/>
      <c r="OA893" s="226"/>
      <c r="OB893" s="226"/>
      <c r="OC893" s="226"/>
      <c r="OD893" s="226"/>
      <c r="OE893" s="226"/>
      <c r="OF893" s="226"/>
      <c r="OG893" s="226"/>
      <c r="OH893" s="226"/>
      <c r="OI893" s="226"/>
      <c r="OJ893" s="226"/>
      <c r="OK893" s="226"/>
      <c r="OL893" s="226"/>
      <c r="OM893" s="226"/>
      <c r="ON893" s="226"/>
      <c r="OO893" s="226"/>
      <c r="OP893" s="226"/>
      <c r="OQ893" s="226"/>
      <c r="OR893" s="226"/>
      <c r="OS893" s="226"/>
      <c r="OT893" s="226"/>
      <c r="OU893" s="226"/>
      <c r="OV893" s="226"/>
      <c r="OW893" s="226"/>
      <c r="OX893" s="226"/>
      <c r="OY893" s="226"/>
      <c r="OZ893" s="226"/>
      <c r="PA893" s="226"/>
      <c r="PB893" s="226"/>
      <c r="PC893" s="226"/>
      <c r="PD893" s="226"/>
      <c r="PE893" s="226"/>
      <c r="PF893" s="226"/>
      <c r="PG893" s="226"/>
      <c r="PH893" s="226"/>
      <c r="PI893" s="226"/>
      <c r="PJ893" s="226"/>
      <c r="PK893" s="226"/>
      <c r="PL893" s="226"/>
      <c r="PM893" s="226"/>
      <c r="PN893" s="226"/>
      <c r="PO893" s="226"/>
      <c r="PP893" s="226"/>
      <c r="PQ893" s="226"/>
      <c r="PR893" s="226"/>
      <c r="PS893" s="226"/>
      <c r="PT893" s="226"/>
      <c r="PU893" s="226"/>
      <c r="PV893" s="226"/>
      <c r="PW893" s="226"/>
      <c r="PX893" s="226"/>
      <c r="PY893" s="226"/>
      <c r="PZ893" s="226"/>
      <c r="QA893" s="226"/>
      <c r="QB893" s="226"/>
      <c r="QC893" s="226"/>
      <c r="QD893" s="226"/>
      <c r="QE893" s="226"/>
      <c r="QF893" s="226"/>
      <c r="QG893" s="226"/>
      <c r="QH893" s="226"/>
      <c r="QI893" s="226"/>
      <c r="QJ893" s="226"/>
      <c r="QK893" s="226"/>
      <c r="QL893" s="226"/>
      <c r="QM893" s="226"/>
      <c r="QN893" s="226"/>
      <c r="QO893" s="226"/>
      <c r="QP893" s="226"/>
      <c r="QQ893" s="226"/>
      <c r="QR893" s="226"/>
      <c r="QS893" s="226"/>
      <c r="QT893" s="226"/>
      <c r="QU893" s="226"/>
      <c r="QV893" s="226"/>
      <c r="QW893" s="226"/>
      <c r="QX893" s="226"/>
      <c r="QY893" s="226"/>
      <c r="QZ893" s="226"/>
      <c r="RA893" s="226"/>
      <c r="RB893" s="226"/>
      <c r="RC893" s="226"/>
      <c r="RD893" s="226"/>
      <c r="RE893" s="226"/>
      <c r="RF893" s="226"/>
      <c r="RG893" s="226"/>
      <c r="RH893" s="226"/>
      <c r="RI893" s="226"/>
      <c r="RJ893" s="226"/>
      <c r="RK893" s="226"/>
      <c r="RL893" s="226"/>
      <c r="RM893" s="226"/>
      <c r="RN893" s="226"/>
      <c r="RO893" s="226"/>
      <c r="RP893" s="226"/>
      <c r="RQ893" s="226"/>
      <c r="RR893" s="226"/>
      <c r="RS893" s="226"/>
      <c r="RT893" s="226"/>
      <c r="RU893" s="226"/>
      <c r="RV893" s="226"/>
      <c r="RW893" s="226"/>
      <c r="RX893" s="226"/>
      <c r="RY893" s="226"/>
      <c r="RZ893" s="226"/>
      <c r="SA893" s="226"/>
      <c r="SB893" s="226"/>
      <c r="SC893" s="226"/>
      <c r="SD893" s="226"/>
      <c r="SE893" s="226"/>
      <c r="SF893" s="226"/>
      <c r="SG893" s="226"/>
      <c r="SH893" s="226"/>
      <c r="SI893" s="226"/>
      <c r="SJ893" s="226"/>
      <c r="SK893" s="226"/>
      <c r="SL893" s="226"/>
      <c r="SM893" s="226"/>
      <c r="SN893" s="226"/>
      <c r="SO893" s="226"/>
      <c r="SP893" s="226"/>
      <c r="SQ893" s="226"/>
      <c r="SR893" s="226"/>
      <c r="SS893" s="226"/>
      <c r="ST893" s="226"/>
      <c r="SU893" s="226"/>
      <c r="SV893" s="226"/>
      <c r="SW893" s="226"/>
      <c r="SX893" s="226"/>
      <c r="SY893" s="226"/>
      <c r="SZ893" s="226"/>
      <c r="TA893" s="226"/>
      <c r="TB893" s="226"/>
      <c r="TC893" s="226"/>
      <c r="TD893" s="226"/>
      <c r="TE893" s="226"/>
      <c r="TF893" s="226"/>
      <c r="TG893" s="226"/>
      <c r="TH893" s="226"/>
      <c r="TI893" s="226"/>
      <c r="TJ893" s="226"/>
      <c r="TK893" s="226"/>
      <c r="TL893" s="226"/>
      <c r="TM893" s="226"/>
      <c r="TN893" s="226"/>
      <c r="TO893" s="226"/>
      <c r="TP893" s="226"/>
      <c r="TQ893" s="226"/>
      <c r="TR893" s="226"/>
      <c r="TS893" s="226"/>
      <c r="TT893" s="226"/>
      <c r="TU893" s="226"/>
      <c r="TV893" s="226"/>
      <c r="TW893" s="226"/>
      <c r="TX893" s="226"/>
      <c r="TY893" s="226"/>
      <c r="TZ893" s="226"/>
      <c r="UA893" s="226"/>
      <c r="UB893" s="226"/>
      <c r="UC893" s="226"/>
      <c r="UD893" s="226"/>
      <c r="UE893" s="226"/>
      <c r="UF893" s="226"/>
      <c r="UG893" s="226"/>
      <c r="UH893" s="226"/>
      <c r="UI893" s="226"/>
      <c r="UJ893" s="226"/>
      <c r="UK893" s="226"/>
      <c r="UL893" s="226"/>
      <c r="UM893" s="226"/>
      <c r="UN893" s="226"/>
      <c r="UO893" s="226"/>
      <c r="UP893" s="226"/>
      <c r="UQ893" s="226"/>
      <c r="UR893" s="226"/>
      <c r="US893" s="226"/>
      <c r="UT893" s="226"/>
      <c r="UU893" s="226"/>
      <c r="UV893" s="226"/>
      <c r="UW893" s="226"/>
      <c r="UX893" s="226"/>
      <c r="UY893" s="226"/>
      <c r="UZ893" s="226"/>
      <c r="VA893" s="226"/>
      <c r="VB893" s="226"/>
      <c r="VC893" s="226"/>
      <c r="VD893" s="226"/>
      <c r="VE893" s="226"/>
      <c r="VF893" s="226"/>
      <c r="VG893" s="226"/>
      <c r="VH893" s="226"/>
      <c r="VI893" s="226"/>
      <c r="VJ893" s="226"/>
      <c r="VK893" s="226"/>
      <c r="VL893" s="226"/>
      <c r="VM893" s="226"/>
      <c r="VN893" s="226"/>
      <c r="VO893" s="226"/>
      <c r="VP893" s="226"/>
      <c r="VQ893" s="226"/>
      <c r="VR893" s="226"/>
      <c r="VS893" s="226"/>
      <c r="VT893" s="226"/>
      <c r="VU893" s="226"/>
      <c r="VV893" s="226"/>
      <c r="VW893" s="226"/>
      <c r="VX893" s="226"/>
      <c r="VY893" s="226"/>
      <c r="VZ893" s="226"/>
      <c r="WA893" s="226"/>
      <c r="WB893" s="226"/>
      <c r="WC893" s="226"/>
      <c r="WD893" s="226"/>
      <c r="WE893" s="226"/>
      <c r="WF893" s="226"/>
      <c r="WG893" s="226"/>
      <c r="WH893" s="226"/>
      <c r="WI893" s="226"/>
      <c r="WJ893" s="226"/>
      <c r="WK893" s="226"/>
      <c r="WL893" s="226"/>
      <c r="WM893" s="226"/>
      <c r="WN893" s="226"/>
      <c r="WO893" s="226"/>
      <c r="WP893" s="226"/>
      <c r="WQ893" s="226"/>
      <c r="WR893" s="226"/>
      <c r="WS893" s="226"/>
      <c r="WT893" s="226"/>
      <c r="WU893" s="226"/>
      <c r="WV893" s="226"/>
      <c r="WW893" s="226"/>
      <c r="WX893" s="226"/>
      <c r="WY893" s="226"/>
      <c r="WZ893" s="226"/>
      <c r="XA893" s="226"/>
      <c r="XB893" s="226"/>
      <c r="XC893" s="226"/>
      <c r="XD893" s="226"/>
      <c r="XE893" s="226"/>
      <c r="XF893" s="226"/>
      <c r="XG893" s="226"/>
      <c r="XH893" s="226"/>
      <c r="XI893" s="226"/>
      <c r="XJ893" s="226"/>
      <c r="XK893" s="226"/>
      <c r="XL893" s="226"/>
      <c r="XM893" s="226"/>
      <c r="XN893" s="226"/>
      <c r="XO893" s="226"/>
      <c r="XP893" s="226"/>
      <c r="XQ893" s="226"/>
      <c r="XR893" s="226"/>
      <c r="XS893" s="226"/>
      <c r="XT893" s="226"/>
      <c r="XU893" s="226"/>
      <c r="XV893" s="226"/>
      <c r="XW893" s="226"/>
      <c r="XX893" s="226"/>
      <c r="XY893" s="226"/>
      <c r="XZ893" s="226"/>
      <c r="YA893" s="226"/>
      <c r="YB893" s="226"/>
      <c r="YC893" s="226"/>
      <c r="YD893" s="226"/>
      <c r="YE893" s="226"/>
      <c r="YF893" s="226"/>
      <c r="YG893" s="226"/>
      <c r="YH893" s="226"/>
      <c r="YI893" s="226"/>
      <c r="YJ893" s="226"/>
      <c r="YK893" s="226"/>
      <c r="YL893" s="226"/>
      <c r="YM893" s="226"/>
      <c r="YN893" s="226"/>
      <c r="YO893" s="226"/>
      <c r="YP893" s="226"/>
      <c r="YQ893" s="226"/>
      <c r="YR893" s="226"/>
      <c r="YS893" s="226"/>
      <c r="YT893" s="226"/>
      <c r="YU893" s="226"/>
      <c r="YV893" s="226"/>
      <c r="YW893" s="226"/>
      <c r="YX893" s="226"/>
      <c r="YY893" s="226"/>
      <c r="YZ893" s="226"/>
      <c r="ZA893" s="226"/>
      <c r="ZB893" s="226"/>
      <c r="ZC893" s="226"/>
      <c r="ZD893" s="226"/>
      <c r="ZE893" s="226"/>
      <c r="ZF893" s="226"/>
      <c r="ZG893" s="226"/>
      <c r="ZH893" s="226"/>
      <c r="ZI893" s="226"/>
      <c r="ZJ893" s="226"/>
      <c r="ZK893" s="226"/>
      <c r="ZL893" s="226"/>
      <c r="ZM893" s="226"/>
      <c r="ZN893" s="226"/>
      <c r="ZO893" s="226"/>
      <c r="ZP893" s="226"/>
      <c r="ZQ893" s="226"/>
      <c r="ZR893" s="226"/>
      <c r="ZS893" s="226"/>
      <c r="ZT893" s="226"/>
      <c r="ZU893" s="226"/>
      <c r="ZV893" s="226"/>
      <c r="ZW893" s="226"/>
      <c r="ZX893" s="226"/>
      <c r="ZY893" s="226"/>
      <c r="ZZ893" s="226"/>
      <c r="AAA893" s="226"/>
      <c r="AAB893" s="226"/>
      <c r="AAC893" s="226"/>
      <c r="AAD893" s="226"/>
      <c r="AAE893" s="226"/>
      <c r="AAF893" s="226"/>
      <c r="AAG893" s="226"/>
      <c r="AAH893" s="226"/>
      <c r="AAI893" s="226"/>
      <c r="AAJ893" s="226"/>
      <c r="AAK893" s="226"/>
      <c r="AAL893" s="226"/>
      <c r="AAM893" s="226"/>
      <c r="AAN893" s="226"/>
      <c r="AAO893" s="226"/>
      <c r="AAP893" s="226"/>
      <c r="AAQ893" s="226"/>
      <c r="AAR893" s="226"/>
      <c r="AAS893" s="226"/>
      <c r="AAT893" s="226"/>
      <c r="AAU893" s="226"/>
      <c r="AAV893" s="226"/>
      <c r="AAW893" s="226"/>
      <c r="AAX893" s="226"/>
      <c r="AAY893" s="226"/>
      <c r="AAZ893" s="226"/>
      <c r="ABA893" s="226"/>
      <c r="ABB893" s="226"/>
      <c r="ABC893" s="226"/>
      <c r="ABD893" s="226"/>
      <c r="ABE893" s="226"/>
      <c r="ABF893" s="226"/>
      <c r="ABG893" s="226"/>
      <c r="ABH893" s="226"/>
      <c r="ABI893" s="226"/>
      <c r="ABJ893" s="226"/>
      <c r="ABK893" s="226"/>
      <c r="ABL893" s="226"/>
      <c r="ABM893" s="226"/>
      <c r="ABN893" s="226"/>
      <c r="ABO893" s="226"/>
      <c r="ABP893" s="226"/>
      <c r="ABQ893" s="226"/>
      <c r="ABR893" s="226"/>
      <c r="ABS893" s="226"/>
      <c r="ABT893" s="226"/>
      <c r="ABU893" s="226"/>
      <c r="ABV893" s="226"/>
      <c r="ABW893" s="226"/>
      <c r="ABX893" s="226"/>
      <c r="ABY893" s="226"/>
      <c r="ABZ893" s="226"/>
      <c r="ACA893" s="226"/>
      <c r="ACB893" s="226"/>
      <c r="ACC893" s="226"/>
      <c r="ACD893" s="226"/>
      <c r="ACE893" s="226"/>
      <c r="ACF893" s="226"/>
      <c r="ACG893" s="226"/>
      <c r="ACH893" s="226"/>
      <c r="ACI893" s="226"/>
      <c r="ACJ893" s="226"/>
      <c r="ACK893" s="226"/>
      <c r="ACL893" s="226"/>
      <c r="ACM893" s="226"/>
      <c r="ACN893" s="226"/>
      <c r="ACO893" s="226"/>
      <c r="ACP893" s="226"/>
      <c r="ACQ893" s="226"/>
      <c r="ACR893" s="226"/>
      <c r="ACS893" s="226"/>
      <c r="ACT893" s="226"/>
      <c r="ACU893" s="226"/>
      <c r="ACV893" s="226"/>
      <c r="ACW893" s="226"/>
      <c r="ACX893" s="226"/>
      <c r="ACY893" s="226"/>
      <c r="ACZ893" s="226"/>
      <c r="ADA893" s="226"/>
      <c r="ADB893" s="226"/>
      <c r="ADC893" s="226"/>
      <c r="ADD893" s="226"/>
      <c r="ADE893" s="226"/>
      <c r="ADF893" s="226"/>
      <c r="ADG893" s="226"/>
      <c r="ADH893" s="226"/>
      <c r="ADI893" s="226"/>
      <c r="ADJ893" s="226"/>
      <c r="ADK893" s="226"/>
      <c r="ADL893" s="226"/>
      <c r="ADM893" s="226"/>
      <c r="ADN893" s="226"/>
      <c r="ADO893" s="226"/>
      <c r="ADP893" s="226"/>
      <c r="ADQ893" s="226"/>
      <c r="ADR893" s="226"/>
      <c r="ADS893" s="226"/>
      <c r="ADT893" s="226"/>
      <c r="ADU893" s="226"/>
      <c r="ADV893" s="226"/>
      <c r="ADW893" s="226"/>
      <c r="ADX893" s="226"/>
      <c r="ADY893" s="226"/>
      <c r="ADZ893" s="226"/>
      <c r="AEA893" s="226"/>
      <c r="AEB893" s="226"/>
      <c r="AEC893" s="226"/>
      <c r="AED893" s="226"/>
      <c r="AEE893" s="226"/>
      <c r="AEF893" s="226"/>
      <c r="AEG893" s="226"/>
      <c r="AEH893" s="226"/>
      <c r="AEI893" s="226"/>
      <c r="AEJ893" s="226"/>
      <c r="AEK893" s="226"/>
      <c r="AEL893" s="226"/>
      <c r="AEM893" s="226"/>
      <c r="AEN893" s="226"/>
      <c r="AEO893" s="226"/>
      <c r="AEP893" s="226"/>
      <c r="AEQ893" s="226"/>
      <c r="AER893" s="226"/>
      <c r="AES893" s="226"/>
      <c r="AET893" s="226"/>
      <c r="AEU893" s="226"/>
      <c r="AEV893" s="226"/>
      <c r="AEW893" s="226"/>
      <c r="AEX893" s="226"/>
      <c r="AEY893" s="226"/>
      <c r="AEZ893" s="226"/>
      <c r="AFA893" s="226"/>
      <c r="AFB893" s="226"/>
      <c r="AFC893" s="226"/>
      <c r="AFD893" s="226"/>
      <c r="AFE893" s="226"/>
      <c r="AFF893" s="226"/>
      <c r="AFG893" s="226"/>
      <c r="AFH893" s="226"/>
      <c r="AFI893" s="226"/>
      <c r="AFJ893" s="226"/>
      <c r="AFK893" s="226"/>
      <c r="AFL893" s="226"/>
      <c r="AFM893" s="226"/>
      <c r="AFN893" s="226"/>
      <c r="AFO893" s="226"/>
      <c r="AFP893" s="226"/>
      <c r="AFQ893" s="226"/>
      <c r="AFR893" s="226"/>
      <c r="AFS893" s="226"/>
      <c r="AFT893" s="226"/>
      <c r="AFU893" s="226"/>
      <c r="AFV893" s="226"/>
      <c r="AFW893" s="226"/>
      <c r="AFX893" s="226"/>
      <c r="AFY893" s="226"/>
      <c r="AFZ893" s="226"/>
      <c r="AGA893" s="226"/>
      <c r="AGB893" s="226"/>
      <c r="AGC893" s="226"/>
      <c r="AGD893" s="226"/>
      <c r="AGE893" s="226"/>
      <c r="AGF893" s="226"/>
      <c r="AGG893" s="226"/>
      <c r="AGH893" s="226"/>
      <c r="AGI893" s="226"/>
      <c r="AGJ893" s="226"/>
      <c r="AGK893" s="226"/>
      <c r="AGL893" s="226"/>
      <c r="AGM893" s="226"/>
      <c r="AGN893" s="226"/>
      <c r="AGO893" s="226"/>
      <c r="AGP893" s="226"/>
      <c r="AGQ893" s="226"/>
      <c r="AGR893" s="226"/>
      <c r="AGS893" s="226"/>
      <c r="AGT893" s="226"/>
      <c r="AGU893" s="226"/>
      <c r="AGV893" s="226"/>
      <c r="AGW893" s="226"/>
      <c r="AGX893" s="226"/>
      <c r="AGY893" s="226"/>
      <c r="AGZ893" s="226"/>
      <c r="AHA893" s="226"/>
      <c r="AHB893" s="226"/>
      <c r="AHC893" s="226"/>
      <c r="AHD893" s="226"/>
      <c r="AHE893" s="226"/>
      <c r="AHF893" s="226"/>
      <c r="AHG893" s="226"/>
      <c r="AHH893" s="226"/>
      <c r="AHI893" s="226"/>
      <c r="AHJ893" s="226"/>
      <c r="AHK893" s="226"/>
      <c r="AHL893" s="226"/>
      <c r="AHM893" s="226"/>
      <c r="AHN893" s="226"/>
      <c r="AHO893" s="226"/>
      <c r="AHP893" s="226"/>
      <c r="AHQ893" s="226"/>
      <c r="AHR893" s="226"/>
      <c r="AHS893" s="226"/>
      <c r="AHT893" s="226"/>
      <c r="AHU893" s="226"/>
      <c r="AHV893" s="226"/>
      <c r="AHW893" s="226"/>
      <c r="AHX893" s="226"/>
      <c r="AHY893" s="226"/>
      <c r="AHZ893" s="226"/>
      <c r="AIA893" s="226"/>
      <c r="AIB893" s="226"/>
      <c r="AIC893" s="226"/>
      <c r="AID893" s="226"/>
      <c r="AIE893" s="226"/>
      <c r="AIF893" s="226"/>
      <c r="AIG893" s="226"/>
      <c r="AIH893" s="226"/>
      <c r="AII893" s="226"/>
      <c r="AIJ893" s="226"/>
      <c r="AIK893" s="226"/>
      <c r="AIL893" s="226"/>
      <c r="AIM893" s="226"/>
      <c r="AIN893" s="226"/>
      <c r="AIO893" s="226"/>
      <c r="AIP893" s="226"/>
      <c r="AIQ893" s="226"/>
      <c r="AIR893" s="226"/>
      <c r="AIS893" s="226"/>
      <c r="AIT893" s="226"/>
      <c r="AIU893" s="226"/>
      <c r="AIV893" s="226"/>
      <c r="AIW893" s="226"/>
      <c r="AIX893" s="226"/>
      <c r="AIY893" s="226"/>
      <c r="AIZ893" s="226"/>
      <c r="AJA893" s="226"/>
      <c r="AJB893" s="226"/>
      <c r="AJC893" s="226"/>
      <c r="AJD893" s="226"/>
      <c r="AJE893" s="226"/>
      <c r="AJF893" s="226"/>
      <c r="AJG893" s="226"/>
      <c r="AJH893" s="226"/>
      <c r="AJI893" s="226"/>
      <c r="AJJ893" s="226"/>
      <c r="AJK893" s="226"/>
      <c r="AJL893" s="226"/>
      <c r="AJM893" s="226"/>
      <c r="AJN893" s="226"/>
      <c r="AJO893" s="226"/>
      <c r="AJP893" s="226"/>
      <c r="AJQ893" s="226"/>
      <c r="AJR893" s="226"/>
      <c r="AJS893" s="226"/>
      <c r="AJT893" s="226"/>
      <c r="AJU893" s="226"/>
      <c r="AJV893" s="226"/>
      <c r="AJW893" s="226"/>
      <c r="AJX893" s="226"/>
      <c r="AJY893" s="226"/>
      <c r="AJZ893" s="226"/>
      <c r="AKA893" s="226"/>
      <c r="AKB893" s="226"/>
      <c r="AKC893" s="226"/>
      <c r="AKD893" s="226"/>
      <c r="AKE893" s="226"/>
      <c r="AKF893" s="226"/>
      <c r="AKG893" s="226"/>
      <c r="AKH893" s="226"/>
      <c r="AKI893" s="226"/>
      <c r="AKJ893" s="226"/>
      <c r="AKK893" s="226"/>
      <c r="AKL893" s="226"/>
      <c r="AKM893" s="226"/>
      <c r="AKN893" s="226"/>
      <c r="AKO893" s="226"/>
      <c r="AKP893" s="226"/>
      <c r="AKQ893" s="226"/>
      <c r="AKR893" s="226"/>
      <c r="AKS893" s="226"/>
      <c r="AKT893" s="226"/>
      <c r="AKU893" s="226"/>
      <c r="AKV893" s="226"/>
      <c r="AKW893" s="226"/>
      <c r="AKX893" s="226"/>
      <c r="AKY893" s="226"/>
      <c r="AKZ893" s="226"/>
      <c r="ALA893" s="226"/>
      <c r="ALB893" s="226"/>
      <c r="ALC893" s="226"/>
      <c r="ALD893" s="226"/>
      <c r="ALE893" s="226"/>
      <c r="ALF893" s="226"/>
      <c r="ALG893" s="226"/>
      <c r="ALH893" s="226"/>
      <c r="ALI893" s="226"/>
      <c r="ALJ893" s="226"/>
      <c r="ALK893" s="226"/>
      <c r="ALL893" s="226"/>
      <c r="ALM893" s="226"/>
      <c r="ALN893" s="226"/>
      <c r="ALO893" s="226"/>
      <c r="ALP893" s="226"/>
      <c r="ALQ893" s="226"/>
      <c r="ALR893" s="226"/>
      <c r="ALS893" s="226"/>
      <c r="ALT893" s="226"/>
      <c r="ALU893" s="226"/>
      <c r="ALV893" s="226"/>
      <c r="ALW893" s="226"/>
      <c r="ALX893" s="226"/>
      <c r="ALY893" s="226"/>
      <c r="ALZ893" s="226"/>
      <c r="AMA893" s="226"/>
      <c r="AMB893" s="226"/>
      <c r="AMC893" s="226"/>
      <c r="AMD893" s="226"/>
      <c r="AME893" s="226"/>
      <c r="AMF893" s="226"/>
      <c r="AMG893" s="226"/>
      <c r="AMH893" s="226"/>
      <c r="AMI893" s="226"/>
      <c r="AMJ893" s="226"/>
      <c r="AMK893" s="226"/>
      <c r="AML893" s="226"/>
      <c r="AMM893" s="226"/>
      <c r="AMN893" s="226"/>
      <c r="AMO893" s="226"/>
      <c r="AMP893" s="226"/>
      <c r="AMQ893" s="226"/>
      <c r="AMR893" s="226"/>
      <c r="AMS893" s="226"/>
      <c r="AMT893" s="226"/>
      <c r="AMU893" s="226"/>
      <c r="AMV893" s="226"/>
      <c r="AMW893" s="226"/>
      <c r="AMX893" s="226"/>
    </row>
    <row r="894" spans="1:1038" s="398" customFormat="1" ht="18" customHeight="1">
      <c r="A894" s="548" t="s">
        <v>2392</v>
      </c>
      <c r="B894" s="543" t="s">
        <v>1647</v>
      </c>
      <c r="C894" s="226"/>
      <c r="D894" s="225" t="s">
        <v>1279</v>
      </c>
      <c r="E894" s="226">
        <v>104</v>
      </c>
      <c r="F894" s="226">
        <v>3</v>
      </c>
      <c r="G894" s="391" t="str">
        <f t="shared" si="668"/>
        <v>104-3</v>
      </c>
      <c r="H894" s="226">
        <v>61.5</v>
      </c>
      <c r="I894" s="226">
        <v>91</v>
      </c>
      <c r="J894" s="544">
        <f t="shared" ref="J894" si="669">IF(H894=0, 1, 0)</f>
        <v>0</v>
      </c>
      <c r="K894" s="545" t="b">
        <f>IF(J895=1,IF(((VLOOKUP($G894,[4]Depth_Lookup!$A$3:$J$550,9,FALSE))-(I894/100))=0,"Good",IF(((VLOOKUP($G894,[4]Depth_Lookup!$A$3:$J$550,9,FALSE))-(I894/100))&gt;0,"Too Short","Too Long")))</f>
        <v>0</v>
      </c>
      <c r="L894" s="171">
        <f>(VLOOKUP($G894,Depth_Lookup!$A$3:$J$410,10,FALSE))+(H894/100)</f>
        <v>274.875</v>
      </c>
      <c r="M894" s="171">
        <f>(VLOOKUP($G894,Depth_Lookup!$A$3:$J$410,10,FALSE))+(I894/100)</f>
        <v>275.17</v>
      </c>
      <c r="N894" s="232" t="s">
        <v>2412</v>
      </c>
      <c r="O894" s="226">
        <v>1</v>
      </c>
      <c r="P894" s="226" t="s">
        <v>853</v>
      </c>
      <c r="Q894" s="226" t="s">
        <v>125</v>
      </c>
      <c r="R894" s="391" t="str">
        <f t="shared" ref="R894" si="670">P894&amp;""&amp;Q894</f>
        <v>SerpentinizedHarzburgite</v>
      </c>
      <c r="S894" s="226" t="s">
        <v>700</v>
      </c>
      <c r="T894" s="226" t="s">
        <v>700</v>
      </c>
      <c r="U894" s="226"/>
      <c r="V894" s="226"/>
      <c r="W894" s="226" t="s">
        <v>2393</v>
      </c>
      <c r="X894" s="392">
        <f>VLOOKUP(W894,[4]definitions_list_lookup!$A$13:$B$19,2,0)</f>
        <v>5</v>
      </c>
      <c r="Y894" s="226" t="s">
        <v>90</v>
      </c>
      <c r="Z894" s="226" t="s">
        <v>91</v>
      </c>
      <c r="AA894" s="226"/>
      <c r="AB894" s="226"/>
      <c r="AC894" s="226"/>
      <c r="AD894" s="226"/>
      <c r="AE894" s="393"/>
      <c r="AF894" s="391" t="e">
        <f>VLOOKUP(AE894,[4]definitions_list_mag!$V$12:$W$15,2,0)</f>
        <v>#N/A</v>
      </c>
      <c r="AG894" s="394"/>
      <c r="AH894" s="226"/>
      <c r="AI894" s="257">
        <f t="shared" ref="AI894" si="671">100-(AO894+AU894+BA894+BM894)</f>
        <v>77</v>
      </c>
      <c r="AJ894" s="226"/>
      <c r="AK894" s="226"/>
      <c r="AL894" s="226"/>
      <c r="AM894" s="226"/>
      <c r="AN894" s="226"/>
      <c r="AO894" s="257"/>
      <c r="AP894" s="226"/>
      <c r="AQ894" s="226"/>
      <c r="AR894" s="226"/>
      <c r="AS894" s="226"/>
      <c r="AT894" s="226"/>
      <c r="AU894" s="257">
        <v>2</v>
      </c>
      <c r="AV894" s="226">
        <v>1</v>
      </c>
      <c r="AW894" s="226">
        <v>1</v>
      </c>
      <c r="AX894" s="226" t="s">
        <v>110</v>
      </c>
      <c r="AY894" s="226" t="s">
        <v>103</v>
      </c>
      <c r="AZ894" s="226"/>
      <c r="BA894" s="257">
        <v>20</v>
      </c>
      <c r="BB894" s="226">
        <v>7</v>
      </c>
      <c r="BC894" s="226">
        <v>3</v>
      </c>
      <c r="BD894" s="226" t="s">
        <v>118</v>
      </c>
      <c r="BE894" s="226" t="s">
        <v>103</v>
      </c>
      <c r="BF894" s="226"/>
      <c r="BG894" s="257"/>
      <c r="BH894" s="226"/>
      <c r="BI894" s="226"/>
      <c r="BJ894" s="226"/>
      <c r="BK894" s="226"/>
      <c r="BL894" s="226"/>
      <c r="BM894" s="257">
        <v>1</v>
      </c>
      <c r="BN894" s="226">
        <v>1</v>
      </c>
      <c r="BO894" s="226">
        <v>0.5</v>
      </c>
      <c r="BP894" s="226"/>
      <c r="BQ894" s="226"/>
      <c r="BR894" s="226"/>
      <c r="BS894" s="226"/>
      <c r="BT894" s="226"/>
      <c r="BU894" s="226"/>
      <c r="BV894" s="226"/>
      <c r="BW894" s="226"/>
      <c r="BX894" s="226"/>
      <c r="BY894" s="257"/>
      <c r="BZ894" s="226"/>
      <c r="CA894" s="226"/>
      <c r="CB894" s="226"/>
      <c r="CC894" s="226"/>
      <c r="CD894" s="226"/>
      <c r="CE894" s="226"/>
      <c r="CF894" s="399">
        <f t="shared" ref="CF894" si="672">AI894+AO894+BA894+AU894+BG894+BM894+BY894</f>
        <v>100</v>
      </c>
      <c r="CG894" s="259"/>
      <c r="CH894" s="150" t="s">
        <v>2404</v>
      </c>
      <c r="CI894" s="150">
        <v>85</v>
      </c>
      <c r="CJ894" s="150" t="s">
        <v>514</v>
      </c>
      <c r="CK894" s="158"/>
      <c r="CL894" s="395"/>
      <c r="CM894" s="395"/>
      <c r="CN894" s="395"/>
      <c r="CO894" s="395"/>
      <c r="CP894" s="395"/>
      <c r="CQ894" s="395"/>
      <c r="CR894" s="395"/>
      <c r="CS894" s="395"/>
      <c r="CT894" s="395"/>
      <c r="CU894" s="395"/>
      <c r="CV894" s="395"/>
      <c r="CW894" s="395"/>
      <c r="CX894" s="395"/>
      <c r="CY894" s="395"/>
      <c r="CZ894" s="395"/>
      <c r="DA894" s="395"/>
      <c r="DB894" s="395">
        <v>85</v>
      </c>
      <c r="DC894" s="257">
        <v>15</v>
      </c>
      <c r="DD894" s="395"/>
      <c r="DE894" s="395"/>
      <c r="DF894" s="395"/>
      <c r="DG894" s="395"/>
      <c r="DH894" s="395"/>
      <c r="DI894" s="395"/>
      <c r="DJ894" s="395"/>
      <c r="DK894" s="396">
        <f t="shared" ref="DK894" si="673">SUM(CL894:DJ894)</f>
        <v>100</v>
      </c>
      <c r="DL894" s="259"/>
      <c r="DM894" s="395"/>
      <c r="DN894" s="395"/>
      <c r="DO894" s="397"/>
      <c r="DQ894" s="259"/>
      <c r="DR894" s="397"/>
      <c r="DS894" s="259"/>
      <c r="DT894" s="263" t="s">
        <v>2215</v>
      </c>
      <c r="DU894" s="256"/>
      <c r="DV894" s="256"/>
      <c r="DW894" s="400" t="e">
        <f>VLOOKUP(P894,[4]definitions_list_lookup!$K$30:$L$54,2,0)</f>
        <v>#N/A</v>
      </c>
      <c r="DX894" s="155" t="s">
        <v>1838</v>
      </c>
      <c r="DY894" s="155" t="s">
        <v>2395</v>
      </c>
      <c r="DZ894" s="546"/>
      <c r="EA894" s="104"/>
      <c r="EB894" s="256"/>
      <c r="EC894" s="104"/>
      <c r="ED894" s="229" t="s">
        <v>2517</v>
      </c>
      <c r="EE894" s="401"/>
      <c r="EF894" s="402"/>
      <c r="EG894" s="401"/>
      <c r="EH894" s="403"/>
      <c r="EI894" s="404"/>
      <c r="EJ894" s="405"/>
      <c r="EK894" s="406"/>
      <c r="EL894" s="401"/>
      <c r="EM894" s="403"/>
      <c r="EN894" s="403" t="s">
        <v>1448</v>
      </c>
      <c r="EO894" s="407"/>
      <c r="EP894" s="407"/>
      <c r="EQ894" s="407"/>
      <c r="ER894" s="407"/>
      <c r="ES894" s="407"/>
      <c r="ET894" s="407"/>
      <c r="EU894" s="407"/>
      <c r="EV894" s="408">
        <v>20</v>
      </c>
      <c r="EW894" s="408">
        <v>270</v>
      </c>
      <c r="EX894" s="408">
        <v>62</v>
      </c>
      <c r="EY894" s="408">
        <v>180</v>
      </c>
      <c r="EZ894" s="192">
        <f t="shared" si="574"/>
        <v>10.952848712317348</v>
      </c>
      <c r="FA894" s="192">
        <f t="shared" si="575"/>
        <v>10.952848712317348</v>
      </c>
      <c r="FB894" s="192">
        <f t="shared" si="576"/>
        <v>27.565628170023121</v>
      </c>
      <c r="FC894" s="192">
        <f t="shared" si="577"/>
        <v>100.95284871231735</v>
      </c>
      <c r="FD894" s="192">
        <f t="shared" si="578"/>
        <v>62.434371829976882</v>
      </c>
      <c r="FE894" s="193">
        <f t="shared" si="579"/>
        <v>190.95284871231735</v>
      </c>
      <c r="FF894" s="194">
        <f t="shared" si="580"/>
        <v>62.434371829976882</v>
      </c>
      <c r="FG894" s="401"/>
      <c r="FH894" s="403"/>
      <c r="FI894" s="778">
        <f t="shared" si="582"/>
        <v>0</v>
      </c>
      <c r="FJ894" s="779">
        <f t="shared" si="583"/>
        <v>62.434371829976882</v>
      </c>
      <c r="FK894" s="779">
        <f t="shared" si="584"/>
        <v>27.565628170023118</v>
      </c>
      <c r="FL894" s="780">
        <f t="shared" si="585"/>
        <v>0.48111097194740265</v>
      </c>
      <c r="FM894" s="169">
        <f t="shared" si="586"/>
        <v>0.46276431683802166</v>
      </c>
      <c r="FN894" s="783">
        <f t="shared" si="587"/>
        <v>0</v>
      </c>
      <c r="FO894" s="226"/>
      <c r="FP894" s="226"/>
      <c r="FQ894" s="226"/>
      <c r="FR894" s="226"/>
      <c r="FS894" s="226"/>
      <c r="FT894" s="226"/>
      <c r="FU894" s="226"/>
      <c r="FV894" s="226"/>
      <c r="FW894" s="226"/>
      <c r="FX894" s="226"/>
      <c r="FY894" s="226"/>
      <c r="FZ894" s="226"/>
      <c r="GA894" s="226"/>
      <c r="GB894" s="226"/>
      <c r="GC894" s="226"/>
      <c r="GD894" s="226"/>
      <c r="GE894" s="226"/>
      <c r="GF894" s="226"/>
      <c r="GG894" s="226"/>
      <c r="GH894" s="226"/>
      <c r="GI894" s="226"/>
      <c r="GJ894" s="226"/>
      <c r="GK894" s="226"/>
      <c r="GL894" s="226"/>
      <c r="GM894" s="226"/>
      <c r="GN894" s="226"/>
      <c r="GO894" s="226"/>
      <c r="GP894" s="226"/>
      <c r="GQ894" s="226"/>
      <c r="GR894" s="226"/>
      <c r="GS894" s="226"/>
      <c r="GT894" s="226"/>
      <c r="GU894" s="226"/>
      <c r="GV894" s="226"/>
      <c r="GW894" s="226"/>
      <c r="GX894" s="226"/>
      <c r="GY894" s="226"/>
      <c r="GZ894" s="226"/>
      <c r="HA894" s="226"/>
      <c r="HB894" s="226"/>
      <c r="HC894" s="226"/>
      <c r="HD894" s="226"/>
      <c r="HE894" s="226"/>
      <c r="HF894" s="226"/>
      <c r="HG894" s="226"/>
      <c r="HH894" s="226"/>
      <c r="HI894" s="226"/>
      <c r="HJ894" s="226"/>
      <c r="HK894" s="226"/>
      <c r="HL894" s="226"/>
      <c r="HM894" s="226"/>
      <c r="HN894" s="226"/>
      <c r="HO894" s="226"/>
      <c r="HP894" s="226"/>
      <c r="HQ894" s="226"/>
      <c r="HR894" s="226"/>
      <c r="HS894" s="226"/>
      <c r="HT894" s="226"/>
      <c r="HU894" s="226"/>
      <c r="HV894" s="226"/>
      <c r="HW894" s="226"/>
      <c r="HX894" s="226"/>
      <c r="HY894" s="226"/>
      <c r="HZ894" s="226"/>
      <c r="IA894" s="226"/>
      <c r="IB894" s="226"/>
      <c r="IC894" s="226"/>
      <c r="ID894" s="226"/>
      <c r="IE894" s="226"/>
      <c r="IF894" s="226"/>
      <c r="IG894" s="226"/>
      <c r="IH894" s="226"/>
      <c r="II894" s="226"/>
      <c r="IJ894" s="226"/>
      <c r="IK894" s="226"/>
      <c r="IL894" s="226"/>
      <c r="IM894" s="226"/>
      <c r="IN894" s="226"/>
      <c r="IO894" s="226"/>
      <c r="IP894" s="226"/>
      <c r="IQ894" s="226"/>
      <c r="IR894" s="226"/>
      <c r="IS894" s="226"/>
      <c r="IT894" s="226"/>
      <c r="IU894" s="226"/>
      <c r="IV894" s="226"/>
      <c r="IW894" s="226"/>
      <c r="IX894" s="226"/>
      <c r="IY894" s="226"/>
      <c r="IZ894" s="226"/>
      <c r="JA894" s="226"/>
      <c r="JB894" s="226"/>
      <c r="JC894" s="226"/>
      <c r="JD894" s="226"/>
      <c r="JE894" s="226"/>
      <c r="JF894" s="226"/>
      <c r="JG894" s="226"/>
      <c r="JH894" s="226"/>
      <c r="JI894" s="226"/>
      <c r="JJ894" s="226"/>
      <c r="JK894" s="226"/>
      <c r="JL894" s="226"/>
      <c r="JM894" s="226"/>
      <c r="JN894" s="226"/>
      <c r="JO894" s="226"/>
      <c r="JP894" s="226"/>
      <c r="JQ894" s="226"/>
      <c r="JR894" s="226"/>
      <c r="JS894" s="226"/>
      <c r="JT894" s="226"/>
      <c r="JU894" s="226"/>
      <c r="JV894" s="226"/>
      <c r="JW894" s="226"/>
      <c r="JX894" s="226"/>
      <c r="JY894" s="226"/>
      <c r="JZ894" s="226"/>
      <c r="KA894" s="226"/>
      <c r="KB894" s="226"/>
      <c r="KC894" s="226"/>
      <c r="KD894" s="226"/>
      <c r="KE894" s="226"/>
      <c r="KF894" s="226"/>
      <c r="KG894" s="226"/>
      <c r="KH894" s="226"/>
      <c r="KI894" s="226"/>
      <c r="KJ894" s="226"/>
      <c r="KK894" s="226"/>
      <c r="KL894" s="226"/>
      <c r="KM894" s="226"/>
      <c r="KN894" s="226"/>
      <c r="KO894" s="226"/>
      <c r="KP894" s="226"/>
      <c r="KQ894" s="226"/>
      <c r="KR894" s="226"/>
      <c r="KS894" s="226"/>
      <c r="KT894" s="226"/>
      <c r="KU894" s="226"/>
      <c r="KV894" s="226"/>
      <c r="KW894" s="226"/>
      <c r="KX894" s="226"/>
      <c r="KY894" s="226"/>
      <c r="KZ894" s="226"/>
      <c r="LA894" s="226"/>
      <c r="LB894" s="226"/>
      <c r="LC894" s="226"/>
      <c r="LD894" s="226"/>
      <c r="LE894" s="226"/>
      <c r="LF894" s="226"/>
      <c r="LG894" s="226"/>
      <c r="LH894" s="226"/>
      <c r="LI894" s="226"/>
      <c r="LJ894" s="226"/>
      <c r="LK894" s="226"/>
      <c r="LL894" s="226"/>
      <c r="LM894" s="226"/>
      <c r="LN894" s="226"/>
      <c r="LO894" s="226"/>
      <c r="LP894" s="226"/>
      <c r="LQ894" s="226"/>
      <c r="LR894" s="226"/>
      <c r="LS894" s="226"/>
      <c r="LT894" s="226"/>
      <c r="LU894" s="226"/>
      <c r="LV894" s="226"/>
      <c r="LW894" s="226"/>
      <c r="LX894" s="226"/>
      <c r="LY894" s="226"/>
      <c r="LZ894" s="226"/>
      <c r="MA894" s="226"/>
      <c r="MB894" s="226"/>
      <c r="MC894" s="226"/>
      <c r="MD894" s="226"/>
      <c r="ME894" s="226"/>
      <c r="MF894" s="226"/>
      <c r="MG894" s="226"/>
      <c r="MH894" s="226"/>
      <c r="MI894" s="226"/>
      <c r="MJ894" s="226"/>
      <c r="MK894" s="226"/>
      <c r="ML894" s="226"/>
      <c r="MM894" s="226"/>
      <c r="MN894" s="226"/>
      <c r="MO894" s="226"/>
      <c r="MP894" s="226"/>
      <c r="MQ894" s="226"/>
      <c r="MR894" s="226"/>
      <c r="MS894" s="226"/>
      <c r="MT894" s="226"/>
      <c r="MU894" s="226"/>
      <c r="MV894" s="226"/>
      <c r="MW894" s="226"/>
      <c r="MX894" s="226"/>
      <c r="MY894" s="226"/>
      <c r="MZ894" s="226"/>
      <c r="NA894" s="226"/>
      <c r="NB894" s="226"/>
      <c r="NC894" s="226"/>
      <c r="ND894" s="226"/>
      <c r="NE894" s="226"/>
      <c r="NF894" s="226"/>
      <c r="NG894" s="226"/>
      <c r="NH894" s="226"/>
      <c r="NI894" s="226"/>
      <c r="NJ894" s="226"/>
      <c r="NK894" s="226"/>
      <c r="NL894" s="226"/>
      <c r="NM894" s="226"/>
      <c r="NN894" s="226"/>
      <c r="NO894" s="226"/>
      <c r="NP894" s="226"/>
      <c r="NQ894" s="226"/>
      <c r="NR894" s="226"/>
      <c r="NS894" s="226"/>
      <c r="NT894" s="226"/>
      <c r="NU894" s="226"/>
      <c r="NV894" s="226"/>
      <c r="NW894" s="226"/>
      <c r="NX894" s="226"/>
      <c r="NY894" s="226"/>
      <c r="NZ894" s="226"/>
      <c r="OA894" s="226"/>
      <c r="OB894" s="226"/>
      <c r="OC894" s="226"/>
      <c r="OD894" s="226"/>
      <c r="OE894" s="226"/>
      <c r="OF894" s="226"/>
      <c r="OG894" s="226"/>
      <c r="OH894" s="226"/>
      <c r="OI894" s="226"/>
      <c r="OJ894" s="226"/>
      <c r="OK894" s="226"/>
      <c r="OL894" s="226"/>
      <c r="OM894" s="226"/>
      <c r="ON894" s="226"/>
      <c r="OO894" s="226"/>
      <c r="OP894" s="226"/>
      <c r="OQ894" s="226"/>
      <c r="OR894" s="226"/>
      <c r="OS894" s="226"/>
      <c r="OT894" s="226"/>
      <c r="OU894" s="226"/>
      <c r="OV894" s="226"/>
      <c r="OW894" s="226"/>
      <c r="OX894" s="226"/>
      <c r="OY894" s="226"/>
      <c r="OZ894" s="226"/>
      <c r="PA894" s="226"/>
      <c r="PB894" s="226"/>
      <c r="PC894" s="226"/>
      <c r="PD894" s="226"/>
      <c r="PE894" s="226"/>
      <c r="PF894" s="226"/>
      <c r="PG894" s="226"/>
      <c r="PH894" s="226"/>
      <c r="PI894" s="226"/>
      <c r="PJ894" s="226"/>
      <c r="PK894" s="226"/>
      <c r="PL894" s="226"/>
      <c r="PM894" s="226"/>
      <c r="PN894" s="226"/>
      <c r="PO894" s="226"/>
      <c r="PP894" s="226"/>
      <c r="PQ894" s="226"/>
      <c r="PR894" s="226"/>
      <c r="PS894" s="226"/>
      <c r="PT894" s="226"/>
      <c r="PU894" s="226"/>
      <c r="PV894" s="226"/>
      <c r="PW894" s="226"/>
      <c r="PX894" s="226"/>
      <c r="PY894" s="226"/>
      <c r="PZ894" s="226"/>
      <c r="QA894" s="226"/>
      <c r="QB894" s="226"/>
      <c r="QC894" s="226"/>
      <c r="QD894" s="226"/>
      <c r="QE894" s="226"/>
      <c r="QF894" s="226"/>
      <c r="QG894" s="226"/>
      <c r="QH894" s="226"/>
      <c r="QI894" s="226"/>
      <c r="QJ894" s="226"/>
      <c r="QK894" s="226"/>
      <c r="QL894" s="226"/>
      <c r="QM894" s="226"/>
      <c r="QN894" s="226"/>
      <c r="QO894" s="226"/>
      <c r="QP894" s="226"/>
      <c r="QQ894" s="226"/>
      <c r="QR894" s="226"/>
      <c r="QS894" s="226"/>
      <c r="QT894" s="226"/>
      <c r="QU894" s="226"/>
      <c r="QV894" s="226"/>
      <c r="QW894" s="226"/>
      <c r="QX894" s="226"/>
      <c r="QY894" s="226"/>
      <c r="QZ894" s="226"/>
      <c r="RA894" s="226"/>
      <c r="RB894" s="226"/>
      <c r="RC894" s="226"/>
      <c r="RD894" s="226"/>
      <c r="RE894" s="226"/>
      <c r="RF894" s="226"/>
      <c r="RG894" s="226"/>
      <c r="RH894" s="226"/>
      <c r="RI894" s="226"/>
      <c r="RJ894" s="226"/>
      <c r="RK894" s="226"/>
      <c r="RL894" s="226"/>
      <c r="RM894" s="226"/>
      <c r="RN894" s="226"/>
      <c r="RO894" s="226"/>
      <c r="RP894" s="226"/>
      <c r="RQ894" s="226"/>
      <c r="RR894" s="226"/>
      <c r="RS894" s="226"/>
      <c r="RT894" s="226"/>
      <c r="RU894" s="226"/>
      <c r="RV894" s="226"/>
      <c r="RW894" s="226"/>
      <c r="RX894" s="226"/>
      <c r="RY894" s="226"/>
      <c r="RZ894" s="226"/>
      <c r="SA894" s="226"/>
      <c r="SB894" s="226"/>
      <c r="SC894" s="226"/>
      <c r="SD894" s="226"/>
      <c r="SE894" s="226"/>
      <c r="SF894" s="226"/>
      <c r="SG894" s="226"/>
      <c r="SH894" s="226"/>
      <c r="SI894" s="226"/>
      <c r="SJ894" s="226"/>
      <c r="SK894" s="226"/>
      <c r="SL894" s="226"/>
      <c r="SM894" s="226"/>
      <c r="SN894" s="226"/>
      <c r="SO894" s="226"/>
      <c r="SP894" s="226"/>
      <c r="SQ894" s="226"/>
      <c r="SR894" s="226"/>
      <c r="SS894" s="226"/>
      <c r="ST894" s="226"/>
      <c r="SU894" s="226"/>
      <c r="SV894" s="226"/>
      <c r="SW894" s="226"/>
      <c r="SX894" s="226"/>
      <c r="SY894" s="226"/>
      <c r="SZ894" s="226"/>
      <c r="TA894" s="226"/>
      <c r="TB894" s="226"/>
      <c r="TC894" s="226"/>
      <c r="TD894" s="226"/>
      <c r="TE894" s="226"/>
      <c r="TF894" s="226"/>
      <c r="TG894" s="226"/>
      <c r="TH894" s="226"/>
      <c r="TI894" s="226"/>
      <c r="TJ894" s="226"/>
      <c r="TK894" s="226"/>
      <c r="TL894" s="226"/>
      <c r="TM894" s="226"/>
      <c r="TN894" s="226"/>
      <c r="TO894" s="226"/>
      <c r="TP894" s="226"/>
      <c r="TQ894" s="226"/>
      <c r="TR894" s="226"/>
      <c r="TS894" s="226"/>
      <c r="TT894" s="226"/>
      <c r="TU894" s="226"/>
      <c r="TV894" s="226"/>
      <c r="TW894" s="226"/>
      <c r="TX894" s="226"/>
      <c r="TY894" s="226"/>
      <c r="TZ894" s="226"/>
      <c r="UA894" s="226"/>
      <c r="UB894" s="226"/>
      <c r="UC894" s="226"/>
      <c r="UD894" s="226"/>
      <c r="UE894" s="226"/>
      <c r="UF894" s="226"/>
      <c r="UG894" s="226"/>
      <c r="UH894" s="226"/>
      <c r="UI894" s="226"/>
      <c r="UJ894" s="226"/>
      <c r="UK894" s="226"/>
      <c r="UL894" s="226"/>
      <c r="UM894" s="226"/>
      <c r="UN894" s="226"/>
      <c r="UO894" s="226"/>
      <c r="UP894" s="226"/>
      <c r="UQ894" s="226"/>
      <c r="UR894" s="226"/>
      <c r="US894" s="226"/>
      <c r="UT894" s="226"/>
      <c r="UU894" s="226"/>
      <c r="UV894" s="226"/>
      <c r="UW894" s="226"/>
      <c r="UX894" s="226"/>
      <c r="UY894" s="226"/>
      <c r="UZ894" s="226"/>
      <c r="VA894" s="226"/>
      <c r="VB894" s="226"/>
      <c r="VC894" s="226"/>
      <c r="VD894" s="226"/>
      <c r="VE894" s="226"/>
      <c r="VF894" s="226"/>
      <c r="VG894" s="226"/>
      <c r="VH894" s="226"/>
      <c r="VI894" s="226"/>
      <c r="VJ894" s="226"/>
      <c r="VK894" s="226"/>
      <c r="VL894" s="226"/>
      <c r="VM894" s="226"/>
      <c r="VN894" s="226"/>
      <c r="VO894" s="226"/>
      <c r="VP894" s="226"/>
      <c r="VQ894" s="226"/>
      <c r="VR894" s="226"/>
      <c r="VS894" s="226"/>
      <c r="VT894" s="226"/>
      <c r="VU894" s="226"/>
      <c r="VV894" s="226"/>
      <c r="VW894" s="226"/>
      <c r="VX894" s="226"/>
      <c r="VY894" s="226"/>
      <c r="VZ894" s="226"/>
      <c r="WA894" s="226"/>
      <c r="WB894" s="226"/>
      <c r="WC894" s="226"/>
      <c r="WD894" s="226"/>
      <c r="WE894" s="226"/>
      <c r="WF894" s="226"/>
      <c r="WG894" s="226"/>
      <c r="WH894" s="226"/>
      <c r="WI894" s="226"/>
      <c r="WJ894" s="226"/>
      <c r="WK894" s="226"/>
      <c r="WL894" s="226"/>
      <c r="WM894" s="226"/>
      <c r="WN894" s="226"/>
      <c r="WO894" s="226"/>
      <c r="WP894" s="226"/>
      <c r="WQ894" s="226"/>
      <c r="WR894" s="226"/>
      <c r="WS894" s="226"/>
      <c r="WT894" s="226"/>
      <c r="WU894" s="226"/>
      <c r="WV894" s="226"/>
      <c r="WW894" s="226"/>
      <c r="WX894" s="226"/>
      <c r="WY894" s="226"/>
      <c r="WZ894" s="226"/>
      <c r="XA894" s="226"/>
      <c r="XB894" s="226"/>
      <c r="XC894" s="226"/>
      <c r="XD894" s="226"/>
      <c r="XE894" s="226"/>
      <c r="XF894" s="226"/>
      <c r="XG894" s="226"/>
      <c r="XH894" s="226"/>
      <c r="XI894" s="226"/>
      <c r="XJ894" s="226"/>
      <c r="XK894" s="226"/>
      <c r="XL894" s="226"/>
      <c r="XM894" s="226"/>
      <c r="XN894" s="226"/>
      <c r="XO894" s="226"/>
      <c r="XP894" s="226"/>
      <c r="XQ894" s="226"/>
      <c r="XR894" s="226"/>
      <c r="XS894" s="226"/>
      <c r="XT894" s="226"/>
      <c r="XU894" s="226"/>
      <c r="XV894" s="226"/>
      <c r="XW894" s="226"/>
      <c r="XX894" s="226"/>
      <c r="XY894" s="226"/>
      <c r="XZ894" s="226"/>
      <c r="YA894" s="226"/>
      <c r="YB894" s="226"/>
      <c r="YC894" s="226"/>
      <c r="YD894" s="226"/>
      <c r="YE894" s="226"/>
      <c r="YF894" s="226"/>
      <c r="YG894" s="226"/>
      <c r="YH894" s="226"/>
      <c r="YI894" s="226"/>
      <c r="YJ894" s="226"/>
      <c r="YK894" s="226"/>
      <c r="YL894" s="226"/>
      <c r="YM894" s="226"/>
      <c r="YN894" s="226"/>
      <c r="YO894" s="226"/>
      <c r="YP894" s="226"/>
      <c r="YQ894" s="226"/>
      <c r="YR894" s="226"/>
      <c r="YS894" s="226"/>
      <c r="YT894" s="226"/>
      <c r="YU894" s="226"/>
      <c r="YV894" s="226"/>
      <c r="YW894" s="226"/>
      <c r="YX894" s="226"/>
      <c r="YY894" s="226"/>
      <c r="YZ894" s="226"/>
      <c r="ZA894" s="226"/>
      <c r="ZB894" s="226"/>
      <c r="ZC894" s="226"/>
      <c r="ZD894" s="226"/>
      <c r="ZE894" s="226"/>
      <c r="ZF894" s="226"/>
      <c r="ZG894" s="226"/>
      <c r="ZH894" s="226"/>
      <c r="ZI894" s="226"/>
      <c r="ZJ894" s="226"/>
      <c r="ZK894" s="226"/>
      <c r="ZL894" s="226"/>
      <c r="ZM894" s="226"/>
      <c r="ZN894" s="226"/>
      <c r="ZO894" s="226"/>
      <c r="ZP894" s="226"/>
      <c r="ZQ894" s="226"/>
      <c r="ZR894" s="226"/>
      <c r="ZS894" s="226"/>
      <c r="ZT894" s="226"/>
      <c r="ZU894" s="226"/>
      <c r="ZV894" s="226"/>
      <c r="ZW894" s="226"/>
      <c r="ZX894" s="226"/>
      <c r="ZY894" s="226"/>
      <c r="ZZ894" s="226"/>
      <c r="AAA894" s="226"/>
      <c r="AAB894" s="226"/>
      <c r="AAC894" s="226"/>
      <c r="AAD894" s="226"/>
      <c r="AAE894" s="226"/>
      <c r="AAF894" s="226"/>
      <c r="AAG894" s="226"/>
      <c r="AAH894" s="226"/>
      <c r="AAI894" s="226"/>
      <c r="AAJ894" s="226"/>
      <c r="AAK894" s="226"/>
      <c r="AAL894" s="226"/>
      <c r="AAM894" s="226"/>
      <c r="AAN894" s="226"/>
      <c r="AAO894" s="226"/>
      <c r="AAP894" s="226"/>
      <c r="AAQ894" s="226"/>
      <c r="AAR894" s="226"/>
      <c r="AAS894" s="226"/>
      <c r="AAT894" s="226"/>
      <c r="AAU894" s="226"/>
      <c r="AAV894" s="226"/>
      <c r="AAW894" s="226"/>
      <c r="AAX894" s="226"/>
      <c r="AAY894" s="226"/>
      <c r="AAZ894" s="226"/>
      <c r="ABA894" s="226"/>
      <c r="ABB894" s="226"/>
      <c r="ABC894" s="226"/>
      <c r="ABD894" s="226"/>
      <c r="ABE894" s="226"/>
      <c r="ABF894" s="226"/>
      <c r="ABG894" s="226"/>
      <c r="ABH894" s="226"/>
      <c r="ABI894" s="226"/>
      <c r="ABJ894" s="226"/>
      <c r="ABK894" s="226"/>
      <c r="ABL894" s="226"/>
      <c r="ABM894" s="226"/>
      <c r="ABN894" s="226"/>
      <c r="ABO894" s="226"/>
      <c r="ABP894" s="226"/>
      <c r="ABQ894" s="226"/>
      <c r="ABR894" s="226"/>
      <c r="ABS894" s="226"/>
      <c r="ABT894" s="226"/>
      <c r="ABU894" s="226"/>
      <c r="ABV894" s="226"/>
      <c r="ABW894" s="226"/>
      <c r="ABX894" s="226"/>
      <c r="ABY894" s="226"/>
      <c r="ABZ894" s="226"/>
      <c r="ACA894" s="226"/>
      <c r="ACB894" s="226"/>
      <c r="ACC894" s="226"/>
      <c r="ACD894" s="226"/>
      <c r="ACE894" s="226"/>
      <c r="ACF894" s="226"/>
      <c r="ACG894" s="226"/>
      <c r="ACH894" s="226"/>
      <c r="ACI894" s="226"/>
      <c r="ACJ894" s="226"/>
      <c r="ACK894" s="226"/>
      <c r="ACL894" s="226"/>
      <c r="ACM894" s="226"/>
      <c r="ACN894" s="226"/>
      <c r="ACO894" s="226"/>
      <c r="ACP894" s="226"/>
      <c r="ACQ894" s="226"/>
      <c r="ACR894" s="226"/>
      <c r="ACS894" s="226"/>
      <c r="ACT894" s="226"/>
      <c r="ACU894" s="226"/>
      <c r="ACV894" s="226"/>
      <c r="ACW894" s="226"/>
      <c r="ACX894" s="226"/>
      <c r="ACY894" s="226"/>
      <c r="ACZ894" s="226"/>
      <c r="ADA894" s="226"/>
      <c r="ADB894" s="226"/>
      <c r="ADC894" s="226"/>
      <c r="ADD894" s="226"/>
      <c r="ADE894" s="226"/>
      <c r="ADF894" s="226"/>
      <c r="ADG894" s="226"/>
      <c r="ADH894" s="226"/>
      <c r="ADI894" s="226"/>
      <c r="ADJ894" s="226"/>
      <c r="ADK894" s="226"/>
      <c r="ADL894" s="226"/>
      <c r="ADM894" s="226"/>
      <c r="ADN894" s="226"/>
      <c r="ADO894" s="226"/>
      <c r="ADP894" s="226"/>
      <c r="ADQ894" s="226"/>
      <c r="ADR894" s="226"/>
      <c r="ADS894" s="226"/>
      <c r="ADT894" s="226"/>
      <c r="ADU894" s="226"/>
      <c r="ADV894" s="226"/>
      <c r="ADW894" s="226"/>
      <c r="ADX894" s="226"/>
      <c r="ADY894" s="226"/>
      <c r="ADZ894" s="226"/>
      <c r="AEA894" s="226"/>
      <c r="AEB894" s="226"/>
      <c r="AEC894" s="226"/>
      <c r="AED894" s="226"/>
      <c r="AEE894" s="226"/>
      <c r="AEF894" s="226"/>
      <c r="AEG894" s="226"/>
      <c r="AEH894" s="226"/>
      <c r="AEI894" s="226"/>
      <c r="AEJ894" s="226"/>
      <c r="AEK894" s="226"/>
      <c r="AEL894" s="226"/>
      <c r="AEM894" s="226"/>
      <c r="AEN894" s="226"/>
      <c r="AEO894" s="226"/>
      <c r="AEP894" s="226"/>
      <c r="AEQ894" s="226"/>
      <c r="AER894" s="226"/>
      <c r="AES894" s="226"/>
      <c r="AET894" s="226"/>
      <c r="AEU894" s="226"/>
      <c r="AEV894" s="226"/>
      <c r="AEW894" s="226"/>
      <c r="AEX894" s="226"/>
      <c r="AEY894" s="226"/>
      <c r="AEZ894" s="226"/>
      <c r="AFA894" s="226"/>
      <c r="AFB894" s="226"/>
      <c r="AFC894" s="226"/>
      <c r="AFD894" s="226"/>
      <c r="AFE894" s="226"/>
      <c r="AFF894" s="226"/>
      <c r="AFG894" s="226"/>
      <c r="AFH894" s="226"/>
      <c r="AFI894" s="226"/>
      <c r="AFJ894" s="226"/>
      <c r="AFK894" s="226"/>
      <c r="AFL894" s="226"/>
      <c r="AFM894" s="226"/>
      <c r="AFN894" s="226"/>
      <c r="AFO894" s="226"/>
      <c r="AFP894" s="226"/>
      <c r="AFQ894" s="226"/>
      <c r="AFR894" s="226"/>
      <c r="AFS894" s="226"/>
      <c r="AFT894" s="226"/>
      <c r="AFU894" s="226"/>
      <c r="AFV894" s="226"/>
      <c r="AFW894" s="226"/>
      <c r="AFX894" s="226"/>
      <c r="AFY894" s="226"/>
      <c r="AFZ894" s="226"/>
      <c r="AGA894" s="226"/>
      <c r="AGB894" s="226"/>
      <c r="AGC894" s="226"/>
      <c r="AGD894" s="226"/>
      <c r="AGE894" s="226"/>
      <c r="AGF894" s="226"/>
      <c r="AGG894" s="226"/>
      <c r="AGH894" s="226"/>
      <c r="AGI894" s="226"/>
      <c r="AGJ894" s="226"/>
      <c r="AGK894" s="226"/>
      <c r="AGL894" s="226"/>
      <c r="AGM894" s="226"/>
      <c r="AGN894" s="226"/>
      <c r="AGO894" s="226"/>
      <c r="AGP894" s="226"/>
      <c r="AGQ894" s="226"/>
      <c r="AGR894" s="226"/>
      <c r="AGS894" s="226"/>
      <c r="AGT894" s="226"/>
      <c r="AGU894" s="226"/>
      <c r="AGV894" s="226"/>
      <c r="AGW894" s="226"/>
      <c r="AGX894" s="226"/>
      <c r="AGY894" s="226"/>
      <c r="AGZ894" s="226"/>
      <c r="AHA894" s="226"/>
      <c r="AHB894" s="226"/>
      <c r="AHC894" s="226"/>
      <c r="AHD894" s="226"/>
      <c r="AHE894" s="226"/>
      <c r="AHF894" s="226"/>
      <c r="AHG894" s="226"/>
      <c r="AHH894" s="226"/>
      <c r="AHI894" s="226"/>
      <c r="AHJ894" s="226"/>
      <c r="AHK894" s="226"/>
      <c r="AHL894" s="226"/>
      <c r="AHM894" s="226"/>
      <c r="AHN894" s="226"/>
      <c r="AHO894" s="226"/>
      <c r="AHP894" s="226"/>
      <c r="AHQ894" s="226"/>
      <c r="AHR894" s="226"/>
      <c r="AHS894" s="226"/>
      <c r="AHT894" s="226"/>
      <c r="AHU894" s="226"/>
      <c r="AHV894" s="226"/>
      <c r="AHW894" s="226"/>
      <c r="AHX894" s="226"/>
      <c r="AHY894" s="226"/>
      <c r="AHZ894" s="226"/>
      <c r="AIA894" s="226"/>
      <c r="AIB894" s="226"/>
      <c r="AIC894" s="226"/>
      <c r="AID894" s="226"/>
      <c r="AIE894" s="226"/>
      <c r="AIF894" s="226"/>
      <c r="AIG894" s="226"/>
      <c r="AIH894" s="226"/>
      <c r="AII894" s="226"/>
      <c r="AIJ894" s="226"/>
      <c r="AIK894" s="226"/>
      <c r="AIL894" s="226"/>
      <c r="AIM894" s="226"/>
      <c r="AIN894" s="226"/>
      <c r="AIO894" s="226"/>
      <c r="AIP894" s="226"/>
      <c r="AIQ894" s="226"/>
      <c r="AIR894" s="226"/>
      <c r="AIS894" s="226"/>
      <c r="AIT894" s="226"/>
      <c r="AIU894" s="226"/>
      <c r="AIV894" s="226"/>
      <c r="AIW894" s="226"/>
      <c r="AIX894" s="226"/>
      <c r="AIY894" s="226"/>
      <c r="AIZ894" s="226"/>
      <c r="AJA894" s="226"/>
      <c r="AJB894" s="226"/>
      <c r="AJC894" s="226"/>
      <c r="AJD894" s="226"/>
      <c r="AJE894" s="226"/>
      <c r="AJF894" s="226"/>
      <c r="AJG894" s="226"/>
      <c r="AJH894" s="226"/>
      <c r="AJI894" s="226"/>
      <c r="AJJ894" s="226"/>
      <c r="AJK894" s="226"/>
      <c r="AJL894" s="226"/>
      <c r="AJM894" s="226"/>
      <c r="AJN894" s="226"/>
      <c r="AJO894" s="226"/>
      <c r="AJP894" s="226"/>
      <c r="AJQ894" s="226"/>
      <c r="AJR894" s="226"/>
      <c r="AJS894" s="226"/>
      <c r="AJT894" s="226"/>
      <c r="AJU894" s="226"/>
      <c r="AJV894" s="226"/>
      <c r="AJW894" s="226"/>
      <c r="AJX894" s="226"/>
      <c r="AJY894" s="226"/>
      <c r="AJZ894" s="226"/>
      <c r="AKA894" s="226"/>
      <c r="AKB894" s="226"/>
      <c r="AKC894" s="226"/>
      <c r="AKD894" s="226"/>
      <c r="AKE894" s="226"/>
      <c r="AKF894" s="226"/>
      <c r="AKG894" s="226"/>
      <c r="AKH894" s="226"/>
      <c r="AKI894" s="226"/>
      <c r="AKJ894" s="226"/>
      <c r="AKK894" s="226"/>
      <c r="AKL894" s="226"/>
      <c r="AKM894" s="226"/>
      <c r="AKN894" s="226"/>
      <c r="AKO894" s="226"/>
      <c r="AKP894" s="226"/>
      <c r="AKQ894" s="226"/>
      <c r="AKR894" s="226"/>
      <c r="AKS894" s="226"/>
      <c r="AKT894" s="226"/>
      <c r="AKU894" s="226"/>
      <c r="AKV894" s="226"/>
      <c r="AKW894" s="226"/>
      <c r="AKX894" s="226"/>
      <c r="AKY894" s="226"/>
      <c r="AKZ894" s="226"/>
      <c r="ALA894" s="226"/>
      <c r="ALB894" s="226"/>
      <c r="ALC894" s="226"/>
      <c r="ALD894" s="226"/>
      <c r="ALE894" s="226"/>
      <c r="ALF894" s="226"/>
      <c r="ALG894" s="226"/>
      <c r="ALH894" s="226"/>
      <c r="ALI894" s="226"/>
      <c r="ALJ894" s="226"/>
      <c r="ALK894" s="226"/>
      <c r="ALL894" s="226"/>
      <c r="ALM894" s="226"/>
      <c r="ALN894" s="226"/>
      <c r="ALO894" s="226"/>
      <c r="ALP894" s="226"/>
      <c r="ALQ894" s="226"/>
      <c r="ALR894" s="226"/>
      <c r="ALS894" s="226"/>
      <c r="ALT894" s="226"/>
      <c r="ALU894" s="226"/>
      <c r="ALV894" s="226"/>
      <c r="ALW894" s="226"/>
      <c r="ALX894" s="226"/>
      <c r="ALY894" s="226"/>
      <c r="ALZ894" s="226"/>
      <c r="AMA894" s="226"/>
      <c r="AMB894" s="226"/>
      <c r="AMC894" s="226"/>
      <c r="AMD894" s="226"/>
      <c r="AME894" s="226"/>
      <c r="AMF894" s="226"/>
      <c r="AMG894" s="226"/>
      <c r="AMH894" s="226"/>
      <c r="AMI894" s="226"/>
      <c r="AMJ894" s="226"/>
      <c r="AMK894" s="226"/>
      <c r="AML894" s="226"/>
      <c r="AMM894" s="226"/>
      <c r="AMN894" s="226"/>
      <c r="AMO894" s="226"/>
      <c r="AMP894" s="226"/>
      <c r="AMQ894" s="226"/>
      <c r="AMR894" s="226"/>
      <c r="AMS894" s="226"/>
      <c r="AMT894" s="226"/>
      <c r="AMU894" s="226"/>
      <c r="AMV894" s="226"/>
      <c r="AMW894" s="226"/>
      <c r="AMX894" s="226"/>
    </row>
    <row r="895" spans="1:1038" s="398" customFormat="1" ht="18" customHeight="1">
      <c r="A895" s="548"/>
      <c r="B895" s="543"/>
      <c r="C895" s="226"/>
      <c r="D895" s="225"/>
      <c r="E895" s="226">
        <v>104</v>
      </c>
      <c r="F895" s="226">
        <v>3</v>
      </c>
      <c r="G895" s="391" t="str">
        <f t="shared" ref="G895" si="674">E895&amp;"-"&amp;F895</f>
        <v>104-3</v>
      </c>
      <c r="H895" s="226"/>
      <c r="I895" s="226"/>
      <c r="J895" s="544"/>
      <c r="K895" s="545"/>
      <c r="L895" s="171">
        <f>(VLOOKUP($G895,Depth_Lookup!$A$3:$J$410,10,FALSE))+(H895/100)</f>
        <v>274.26</v>
      </c>
      <c r="M895" s="171">
        <f>(VLOOKUP($G895,Depth_Lookup!$A$3:$J$410,10,FALSE))+(I895/100)</f>
        <v>274.26</v>
      </c>
      <c r="N895" s="232"/>
      <c r="O895" s="226"/>
      <c r="P895" s="226"/>
      <c r="Q895" s="226"/>
      <c r="R895" s="391" t="s">
        <v>2061</v>
      </c>
      <c r="S895" s="226"/>
      <c r="T895" s="226"/>
      <c r="U895" s="226"/>
      <c r="V895" s="226"/>
      <c r="W895" s="226"/>
      <c r="X895" s="392"/>
      <c r="Y895" s="226"/>
      <c r="Z895" s="226"/>
      <c r="AA895" s="226"/>
      <c r="AB895" s="226"/>
      <c r="AC895" s="226"/>
      <c r="AD895" s="226"/>
      <c r="AE895" s="393"/>
      <c r="AF895" s="391"/>
      <c r="AG895" s="394"/>
      <c r="AH895" s="226"/>
      <c r="AI895" s="257"/>
      <c r="AJ895" s="226"/>
      <c r="AK895" s="226"/>
      <c r="AL895" s="226"/>
      <c r="AM895" s="226"/>
      <c r="AN895" s="226"/>
      <c r="AO895" s="257"/>
      <c r="AP895" s="226"/>
      <c r="AQ895" s="226"/>
      <c r="AR895" s="226"/>
      <c r="AS895" s="226"/>
      <c r="AT895" s="226"/>
      <c r="AU895" s="257"/>
      <c r="AV895" s="226"/>
      <c r="AW895" s="226"/>
      <c r="AX895" s="226"/>
      <c r="AY895" s="226"/>
      <c r="AZ895" s="226"/>
      <c r="BA895" s="257"/>
      <c r="BB895" s="226"/>
      <c r="BC895" s="226"/>
      <c r="BD895" s="226"/>
      <c r="BE895" s="226"/>
      <c r="BF895" s="226"/>
      <c r="BG895" s="257"/>
      <c r="BH895" s="226"/>
      <c r="BI895" s="226"/>
      <c r="BJ895" s="226"/>
      <c r="BK895" s="226"/>
      <c r="BL895" s="226"/>
      <c r="BM895" s="257"/>
      <c r="BN895" s="226"/>
      <c r="BO895" s="226"/>
      <c r="BP895" s="226"/>
      <c r="BQ895" s="226"/>
      <c r="BR895" s="226"/>
      <c r="BS895" s="226"/>
      <c r="BT895" s="226"/>
      <c r="BU895" s="226"/>
      <c r="BV895" s="226"/>
      <c r="BW895" s="226"/>
      <c r="BX895" s="226"/>
      <c r="BY895" s="257"/>
      <c r="BZ895" s="226"/>
      <c r="CA895" s="226"/>
      <c r="CB895" s="226"/>
      <c r="CC895" s="226"/>
      <c r="CD895" s="226"/>
      <c r="CE895" s="226"/>
      <c r="CF895" s="399"/>
      <c r="CG895" s="259"/>
      <c r="CH895" s="150"/>
      <c r="CI895" s="150"/>
      <c r="CJ895" s="150"/>
      <c r="CK895" s="158"/>
      <c r="CL895" s="395"/>
      <c r="CM895" s="395"/>
      <c r="CN895" s="395"/>
      <c r="CO895" s="395"/>
      <c r="CP895" s="395"/>
      <c r="CQ895" s="395"/>
      <c r="CR895" s="395"/>
      <c r="CS895" s="395"/>
      <c r="CT895" s="395"/>
      <c r="CU895" s="395"/>
      <c r="CV895" s="395"/>
      <c r="CW895" s="395"/>
      <c r="CX895" s="395"/>
      <c r="CY895" s="395"/>
      <c r="CZ895" s="395"/>
      <c r="DA895" s="395"/>
      <c r="DB895" s="395"/>
      <c r="DC895" s="257"/>
      <c r="DD895" s="395"/>
      <c r="DE895" s="395"/>
      <c r="DF895" s="395"/>
      <c r="DG895" s="395"/>
      <c r="DH895" s="395"/>
      <c r="DI895" s="395"/>
      <c r="DJ895" s="395"/>
      <c r="DK895" s="396"/>
      <c r="DL895" s="259"/>
      <c r="DM895" s="395"/>
      <c r="DN895" s="395"/>
      <c r="DO895" s="397"/>
      <c r="DQ895" s="259"/>
      <c r="DR895" s="397"/>
      <c r="DS895" s="259"/>
      <c r="DT895" s="263"/>
      <c r="DU895" s="256"/>
      <c r="DV895" s="256"/>
      <c r="DW895" s="400"/>
      <c r="DX895" s="155"/>
      <c r="DY895" s="155"/>
      <c r="DZ895" s="546"/>
      <c r="EA895" s="104"/>
      <c r="EB895" s="256"/>
      <c r="EC895" s="104"/>
      <c r="ED895" s="229" t="s">
        <v>2517</v>
      </c>
      <c r="EE895" s="401"/>
      <c r="EF895" s="402"/>
      <c r="EG895" s="401"/>
      <c r="EH895" s="403"/>
      <c r="EI895" s="404"/>
      <c r="EJ895" s="405"/>
      <c r="EK895" s="406"/>
      <c r="EL895" s="401"/>
      <c r="EM895" s="403"/>
      <c r="EN895" s="403" t="s">
        <v>1448</v>
      </c>
      <c r="EO895" s="407">
        <v>0.2</v>
      </c>
      <c r="EP895" s="407" t="s">
        <v>2054</v>
      </c>
      <c r="EQ895" s="407"/>
      <c r="ER895" s="407"/>
      <c r="ES895" s="407"/>
      <c r="ET895" s="407"/>
      <c r="EU895" s="407"/>
      <c r="EV895" s="408">
        <v>16</v>
      </c>
      <c r="EW895" s="408">
        <v>90</v>
      </c>
      <c r="EX895" s="408">
        <v>38</v>
      </c>
      <c r="EY895" s="408">
        <v>0</v>
      </c>
      <c r="EZ895" s="192">
        <f t="shared" si="574"/>
        <v>-159.84598675585497</v>
      </c>
      <c r="FA895" s="192">
        <f t="shared" si="575"/>
        <v>200.15401324414503</v>
      </c>
      <c r="FB895" s="192">
        <f t="shared" si="576"/>
        <v>50.23128181627068</v>
      </c>
      <c r="FC895" s="192">
        <f t="shared" si="577"/>
        <v>290.15401324414506</v>
      </c>
      <c r="FD895" s="192">
        <f t="shared" si="578"/>
        <v>39.76871818372932</v>
      </c>
      <c r="FE895" s="193">
        <f t="shared" si="579"/>
        <v>20.154013244145034</v>
      </c>
      <c r="FF895" s="194">
        <f t="shared" si="580"/>
        <v>39.76871818372932</v>
      </c>
      <c r="FG895" s="401"/>
      <c r="FH895" s="403"/>
      <c r="FI895" s="778">
        <f t="shared" si="582"/>
        <v>0.2</v>
      </c>
      <c r="FJ895" s="779">
        <f t="shared" si="583"/>
        <v>39.76871818372932</v>
      </c>
      <c r="FK895" s="779">
        <f t="shared" si="584"/>
        <v>50.23128181627068</v>
      </c>
      <c r="FL895" s="780">
        <f t="shared" si="585"/>
        <v>0.87670125519108077</v>
      </c>
      <c r="FM895" s="169">
        <f t="shared" si="586"/>
        <v>0.76863289020391001</v>
      </c>
      <c r="FN895" s="783">
        <f t="shared" si="587"/>
        <v>0.15372657804078202</v>
      </c>
      <c r="FO895" s="226"/>
      <c r="FP895" s="226"/>
      <c r="FQ895" s="226"/>
      <c r="FR895" s="226"/>
      <c r="FS895" s="226"/>
      <c r="FT895" s="226"/>
      <c r="FU895" s="226"/>
      <c r="FV895" s="226"/>
      <c r="FW895" s="226"/>
      <c r="FX895" s="226"/>
      <c r="FY895" s="226"/>
      <c r="FZ895" s="226"/>
      <c r="GA895" s="226"/>
      <c r="GB895" s="226"/>
      <c r="GC895" s="226"/>
      <c r="GD895" s="226"/>
      <c r="GE895" s="226"/>
      <c r="GF895" s="226"/>
      <c r="GG895" s="226"/>
      <c r="GH895" s="226"/>
      <c r="GI895" s="226"/>
      <c r="GJ895" s="226"/>
      <c r="GK895" s="226"/>
      <c r="GL895" s="226"/>
      <c r="GM895" s="226"/>
      <c r="GN895" s="226"/>
      <c r="GO895" s="226"/>
      <c r="GP895" s="226"/>
      <c r="GQ895" s="226"/>
      <c r="GR895" s="226"/>
      <c r="GS895" s="226"/>
      <c r="GT895" s="226"/>
      <c r="GU895" s="226"/>
      <c r="GV895" s="226"/>
      <c r="GW895" s="226"/>
      <c r="GX895" s="226"/>
      <c r="GY895" s="226"/>
      <c r="GZ895" s="226"/>
      <c r="HA895" s="226"/>
      <c r="HB895" s="226"/>
      <c r="HC895" s="226"/>
      <c r="HD895" s="226"/>
      <c r="HE895" s="226"/>
      <c r="HF895" s="226"/>
      <c r="HG895" s="226"/>
      <c r="HH895" s="226"/>
      <c r="HI895" s="226"/>
      <c r="HJ895" s="226"/>
      <c r="HK895" s="226"/>
      <c r="HL895" s="226"/>
      <c r="HM895" s="226"/>
      <c r="HN895" s="226"/>
      <c r="HO895" s="226"/>
      <c r="HP895" s="226"/>
      <c r="HQ895" s="226"/>
      <c r="HR895" s="226"/>
      <c r="HS895" s="226"/>
      <c r="HT895" s="226"/>
      <c r="HU895" s="226"/>
      <c r="HV895" s="226"/>
      <c r="HW895" s="226"/>
      <c r="HX895" s="226"/>
      <c r="HY895" s="226"/>
      <c r="HZ895" s="226"/>
      <c r="IA895" s="226"/>
      <c r="IB895" s="226"/>
      <c r="IC895" s="226"/>
      <c r="ID895" s="226"/>
      <c r="IE895" s="226"/>
      <c r="IF895" s="226"/>
      <c r="IG895" s="226"/>
      <c r="IH895" s="226"/>
      <c r="II895" s="226"/>
      <c r="IJ895" s="226"/>
      <c r="IK895" s="226"/>
      <c r="IL895" s="226"/>
      <c r="IM895" s="226"/>
      <c r="IN895" s="226"/>
      <c r="IO895" s="226"/>
      <c r="IP895" s="226"/>
      <c r="IQ895" s="226"/>
      <c r="IR895" s="226"/>
      <c r="IS895" s="226"/>
      <c r="IT895" s="226"/>
      <c r="IU895" s="226"/>
      <c r="IV895" s="226"/>
      <c r="IW895" s="226"/>
      <c r="IX895" s="226"/>
      <c r="IY895" s="226"/>
      <c r="IZ895" s="226"/>
      <c r="JA895" s="226"/>
      <c r="JB895" s="226"/>
      <c r="JC895" s="226"/>
      <c r="JD895" s="226"/>
      <c r="JE895" s="226"/>
      <c r="JF895" s="226"/>
      <c r="JG895" s="226"/>
      <c r="JH895" s="226"/>
      <c r="JI895" s="226"/>
      <c r="JJ895" s="226"/>
      <c r="JK895" s="226"/>
      <c r="JL895" s="226"/>
      <c r="JM895" s="226"/>
      <c r="JN895" s="226"/>
      <c r="JO895" s="226"/>
      <c r="JP895" s="226"/>
      <c r="JQ895" s="226"/>
      <c r="JR895" s="226"/>
      <c r="JS895" s="226"/>
      <c r="JT895" s="226"/>
      <c r="JU895" s="226"/>
      <c r="JV895" s="226"/>
      <c r="JW895" s="226"/>
      <c r="JX895" s="226"/>
      <c r="JY895" s="226"/>
      <c r="JZ895" s="226"/>
      <c r="KA895" s="226"/>
      <c r="KB895" s="226"/>
      <c r="KC895" s="226"/>
      <c r="KD895" s="226"/>
      <c r="KE895" s="226"/>
      <c r="KF895" s="226"/>
      <c r="KG895" s="226"/>
      <c r="KH895" s="226"/>
      <c r="KI895" s="226"/>
      <c r="KJ895" s="226"/>
      <c r="KK895" s="226"/>
      <c r="KL895" s="226"/>
      <c r="KM895" s="226"/>
      <c r="KN895" s="226"/>
      <c r="KO895" s="226"/>
      <c r="KP895" s="226"/>
      <c r="KQ895" s="226"/>
      <c r="KR895" s="226"/>
      <c r="KS895" s="226"/>
      <c r="KT895" s="226"/>
      <c r="KU895" s="226"/>
      <c r="KV895" s="226"/>
      <c r="KW895" s="226"/>
      <c r="KX895" s="226"/>
      <c r="KY895" s="226"/>
      <c r="KZ895" s="226"/>
      <c r="LA895" s="226"/>
      <c r="LB895" s="226"/>
      <c r="LC895" s="226"/>
      <c r="LD895" s="226"/>
      <c r="LE895" s="226"/>
      <c r="LF895" s="226"/>
      <c r="LG895" s="226"/>
      <c r="LH895" s="226"/>
      <c r="LI895" s="226"/>
      <c r="LJ895" s="226"/>
      <c r="LK895" s="226"/>
      <c r="LL895" s="226"/>
      <c r="LM895" s="226"/>
      <c r="LN895" s="226"/>
      <c r="LO895" s="226"/>
      <c r="LP895" s="226"/>
      <c r="LQ895" s="226"/>
      <c r="LR895" s="226"/>
      <c r="LS895" s="226"/>
      <c r="LT895" s="226"/>
      <c r="LU895" s="226"/>
      <c r="LV895" s="226"/>
      <c r="LW895" s="226"/>
      <c r="LX895" s="226"/>
      <c r="LY895" s="226"/>
      <c r="LZ895" s="226"/>
      <c r="MA895" s="226"/>
      <c r="MB895" s="226"/>
      <c r="MC895" s="226"/>
      <c r="MD895" s="226"/>
      <c r="ME895" s="226"/>
      <c r="MF895" s="226"/>
      <c r="MG895" s="226"/>
      <c r="MH895" s="226"/>
      <c r="MI895" s="226"/>
      <c r="MJ895" s="226"/>
      <c r="MK895" s="226"/>
      <c r="ML895" s="226"/>
      <c r="MM895" s="226"/>
      <c r="MN895" s="226"/>
      <c r="MO895" s="226"/>
      <c r="MP895" s="226"/>
      <c r="MQ895" s="226"/>
      <c r="MR895" s="226"/>
      <c r="MS895" s="226"/>
      <c r="MT895" s="226"/>
      <c r="MU895" s="226"/>
      <c r="MV895" s="226"/>
      <c r="MW895" s="226"/>
      <c r="MX895" s="226"/>
      <c r="MY895" s="226"/>
      <c r="MZ895" s="226"/>
      <c r="NA895" s="226"/>
      <c r="NB895" s="226"/>
      <c r="NC895" s="226"/>
      <c r="ND895" s="226"/>
      <c r="NE895" s="226"/>
      <c r="NF895" s="226"/>
      <c r="NG895" s="226"/>
      <c r="NH895" s="226"/>
      <c r="NI895" s="226"/>
      <c r="NJ895" s="226"/>
      <c r="NK895" s="226"/>
      <c r="NL895" s="226"/>
      <c r="NM895" s="226"/>
      <c r="NN895" s="226"/>
      <c r="NO895" s="226"/>
      <c r="NP895" s="226"/>
      <c r="NQ895" s="226"/>
      <c r="NR895" s="226"/>
      <c r="NS895" s="226"/>
      <c r="NT895" s="226"/>
      <c r="NU895" s="226"/>
      <c r="NV895" s="226"/>
      <c r="NW895" s="226"/>
      <c r="NX895" s="226"/>
      <c r="NY895" s="226"/>
      <c r="NZ895" s="226"/>
      <c r="OA895" s="226"/>
      <c r="OB895" s="226"/>
      <c r="OC895" s="226"/>
      <c r="OD895" s="226"/>
      <c r="OE895" s="226"/>
      <c r="OF895" s="226"/>
      <c r="OG895" s="226"/>
      <c r="OH895" s="226"/>
      <c r="OI895" s="226"/>
      <c r="OJ895" s="226"/>
      <c r="OK895" s="226"/>
      <c r="OL895" s="226"/>
      <c r="OM895" s="226"/>
      <c r="ON895" s="226"/>
      <c r="OO895" s="226"/>
      <c r="OP895" s="226"/>
      <c r="OQ895" s="226"/>
      <c r="OR895" s="226"/>
      <c r="OS895" s="226"/>
      <c r="OT895" s="226"/>
      <c r="OU895" s="226"/>
      <c r="OV895" s="226"/>
      <c r="OW895" s="226"/>
      <c r="OX895" s="226"/>
      <c r="OY895" s="226"/>
      <c r="OZ895" s="226"/>
      <c r="PA895" s="226"/>
      <c r="PB895" s="226"/>
      <c r="PC895" s="226"/>
      <c r="PD895" s="226"/>
      <c r="PE895" s="226"/>
      <c r="PF895" s="226"/>
      <c r="PG895" s="226"/>
      <c r="PH895" s="226"/>
      <c r="PI895" s="226"/>
      <c r="PJ895" s="226"/>
      <c r="PK895" s="226"/>
      <c r="PL895" s="226"/>
      <c r="PM895" s="226"/>
      <c r="PN895" s="226"/>
      <c r="PO895" s="226"/>
      <c r="PP895" s="226"/>
      <c r="PQ895" s="226"/>
      <c r="PR895" s="226"/>
      <c r="PS895" s="226"/>
      <c r="PT895" s="226"/>
      <c r="PU895" s="226"/>
      <c r="PV895" s="226"/>
      <c r="PW895" s="226"/>
      <c r="PX895" s="226"/>
      <c r="PY895" s="226"/>
      <c r="PZ895" s="226"/>
      <c r="QA895" s="226"/>
      <c r="QB895" s="226"/>
      <c r="QC895" s="226"/>
      <c r="QD895" s="226"/>
      <c r="QE895" s="226"/>
      <c r="QF895" s="226"/>
      <c r="QG895" s="226"/>
      <c r="QH895" s="226"/>
      <c r="QI895" s="226"/>
      <c r="QJ895" s="226"/>
      <c r="QK895" s="226"/>
      <c r="QL895" s="226"/>
      <c r="QM895" s="226"/>
      <c r="QN895" s="226"/>
      <c r="QO895" s="226"/>
      <c r="QP895" s="226"/>
      <c r="QQ895" s="226"/>
      <c r="QR895" s="226"/>
      <c r="QS895" s="226"/>
      <c r="QT895" s="226"/>
      <c r="QU895" s="226"/>
      <c r="QV895" s="226"/>
      <c r="QW895" s="226"/>
      <c r="QX895" s="226"/>
      <c r="QY895" s="226"/>
      <c r="QZ895" s="226"/>
      <c r="RA895" s="226"/>
      <c r="RB895" s="226"/>
      <c r="RC895" s="226"/>
      <c r="RD895" s="226"/>
      <c r="RE895" s="226"/>
      <c r="RF895" s="226"/>
      <c r="RG895" s="226"/>
      <c r="RH895" s="226"/>
      <c r="RI895" s="226"/>
      <c r="RJ895" s="226"/>
      <c r="RK895" s="226"/>
      <c r="RL895" s="226"/>
      <c r="RM895" s="226"/>
      <c r="RN895" s="226"/>
      <c r="RO895" s="226"/>
      <c r="RP895" s="226"/>
      <c r="RQ895" s="226"/>
      <c r="RR895" s="226"/>
      <c r="RS895" s="226"/>
      <c r="RT895" s="226"/>
      <c r="RU895" s="226"/>
      <c r="RV895" s="226"/>
      <c r="RW895" s="226"/>
      <c r="RX895" s="226"/>
      <c r="RY895" s="226"/>
      <c r="RZ895" s="226"/>
      <c r="SA895" s="226"/>
      <c r="SB895" s="226"/>
      <c r="SC895" s="226"/>
      <c r="SD895" s="226"/>
      <c r="SE895" s="226"/>
      <c r="SF895" s="226"/>
      <c r="SG895" s="226"/>
      <c r="SH895" s="226"/>
      <c r="SI895" s="226"/>
      <c r="SJ895" s="226"/>
      <c r="SK895" s="226"/>
      <c r="SL895" s="226"/>
      <c r="SM895" s="226"/>
      <c r="SN895" s="226"/>
      <c r="SO895" s="226"/>
      <c r="SP895" s="226"/>
      <c r="SQ895" s="226"/>
      <c r="SR895" s="226"/>
      <c r="SS895" s="226"/>
      <c r="ST895" s="226"/>
      <c r="SU895" s="226"/>
      <c r="SV895" s="226"/>
      <c r="SW895" s="226"/>
      <c r="SX895" s="226"/>
      <c r="SY895" s="226"/>
      <c r="SZ895" s="226"/>
      <c r="TA895" s="226"/>
      <c r="TB895" s="226"/>
      <c r="TC895" s="226"/>
      <c r="TD895" s="226"/>
      <c r="TE895" s="226"/>
      <c r="TF895" s="226"/>
      <c r="TG895" s="226"/>
      <c r="TH895" s="226"/>
      <c r="TI895" s="226"/>
      <c r="TJ895" s="226"/>
      <c r="TK895" s="226"/>
      <c r="TL895" s="226"/>
      <c r="TM895" s="226"/>
      <c r="TN895" s="226"/>
      <c r="TO895" s="226"/>
      <c r="TP895" s="226"/>
      <c r="TQ895" s="226"/>
      <c r="TR895" s="226"/>
      <c r="TS895" s="226"/>
      <c r="TT895" s="226"/>
      <c r="TU895" s="226"/>
      <c r="TV895" s="226"/>
      <c r="TW895" s="226"/>
      <c r="TX895" s="226"/>
      <c r="TY895" s="226"/>
      <c r="TZ895" s="226"/>
      <c r="UA895" s="226"/>
      <c r="UB895" s="226"/>
      <c r="UC895" s="226"/>
      <c r="UD895" s="226"/>
      <c r="UE895" s="226"/>
      <c r="UF895" s="226"/>
      <c r="UG895" s="226"/>
      <c r="UH895" s="226"/>
      <c r="UI895" s="226"/>
      <c r="UJ895" s="226"/>
      <c r="UK895" s="226"/>
      <c r="UL895" s="226"/>
      <c r="UM895" s="226"/>
      <c r="UN895" s="226"/>
      <c r="UO895" s="226"/>
      <c r="UP895" s="226"/>
      <c r="UQ895" s="226"/>
      <c r="UR895" s="226"/>
      <c r="US895" s="226"/>
      <c r="UT895" s="226"/>
      <c r="UU895" s="226"/>
      <c r="UV895" s="226"/>
      <c r="UW895" s="226"/>
      <c r="UX895" s="226"/>
      <c r="UY895" s="226"/>
      <c r="UZ895" s="226"/>
      <c r="VA895" s="226"/>
      <c r="VB895" s="226"/>
      <c r="VC895" s="226"/>
      <c r="VD895" s="226"/>
      <c r="VE895" s="226"/>
      <c r="VF895" s="226"/>
      <c r="VG895" s="226"/>
      <c r="VH895" s="226"/>
      <c r="VI895" s="226"/>
      <c r="VJ895" s="226"/>
      <c r="VK895" s="226"/>
      <c r="VL895" s="226"/>
      <c r="VM895" s="226"/>
      <c r="VN895" s="226"/>
      <c r="VO895" s="226"/>
      <c r="VP895" s="226"/>
      <c r="VQ895" s="226"/>
      <c r="VR895" s="226"/>
      <c r="VS895" s="226"/>
      <c r="VT895" s="226"/>
      <c r="VU895" s="226"/>
      <c r="VV895" s="226"/>
      <c r="VW895" s="226"/>
      <c r="VX895" s="226"/>
      <c r="VY895" s="226"/>
      <c r="VZ895" s="226"/>
      <c r="WA895" s="226"/>
      <c r="WB895" s="226"/>
      <c r="WC895" s="226"/>
      <c r="WD895" s="226"/>
      <c r="WE895" s="226"/>
      <c r="WF895" s="226"/>
      <c r="WG895" s="226"/>
      <c r="WH895" s="226"/>
      <c r="WI895" s="226"/>
      <c r="WJ895" s="226"/>
      <c r="WK895" s="226"/>
      <c r="WL895" s="226"/>
      <c r="WM895" s="226"/>
      <c r="WN895" s="226"/>
      <c r="WO895" s="226"/>
      <c r="WP895" s="226"/>
      <c r="WQ895" s="226"/>
      <c r="WR895" s="226"/>
      <c r="WS895" s="226"/>
      <c r="WT895" s="226"/>
      <c r="WU895" s="226"/>
      <c r="WV895" s="226"/>
      <c r="WW895" s="226"/>
      <c r="WX895" s="226"/>
      <c r="WY895" s="226"/>
      <c r="WZ895" s="226"/>
      <c r="XA895" s="226"/>
      <c r="XB895" s="226"/>
      <c r="XC895" s="226"/>
      <c r="XD895" s="226"/>
      <c r="XE895" s="226"/>
      <c r="XF895" s="226"/>
      <c r="XG895" s="226"/>
      <c r="XH895" s="226"/>
      <c r="XI895" s="226"/>
      <c r="XJ895" s="226"/>
      <c r="XK895" s="226"/>
      <c r="XL895" s="226"/>
      <c r="XM895" s="226"/>
      <c r="XN895" s="226"/>
      <c r="XO895" s="226"/>
      <c r="XP895" s="226"/>
      <c r="XQ895" s="226"/>
      <c r="XR895" s="226"/>
      <c r="XS895" s="226"/>
      <c r="XT895" s="226"/>
      <c r="XU895" s="226"/>
      <c r="XV895" s="226"/>
      <c r="XW895" s="226"/>
      <c r="XX895" s="226"/>
      <c r="XY895" s="226"/>
      <c r="XZ895" s="226"/>
      <c r="YA895" s="226"/>
      <c r="YB895" s="226"/>
      <c r="YC895" s="226"/>
      <c r="YD895" s="226"/>
      <c r="YE895" s="226"/>
      <c r="YF895" s="226"/>
      <c r="YG895" s="226"/>
      <c r="YH895" s="226"/>
      <c r="YI895" s="226"/>
      <c r="YJ895" s="226"/>
      <c r="YK895" s="226"/>
      <c r="YL895" s="226"/>
      <c r="YM895" s="226"/>
      <c r="YN895" s="226"/>
      <c r="YO895" s="226"/>
      <c r="YP895" s="226"/>
      <c r="YQ895" s="226"/>
      <c r="YR895" s="226"/>
      <c r="YS895" s="226"/>
      <c r="YT895" s="226"/>
      <c r="YU895" s="226"/>
      <c r="YV895" s="226"/>
      <c r="YW895" s="226"/>
      <c r="YX895" s="226"/>
      <c r="YY895" s="226"/>
      <c r="YZ895" s="226"/>
      <c r="ZA895" s="226"/>
      <c r="ZB895" s="226"/>
      <c r="ZC895" s="226"/>
      <c r="ZD895" s="226"/>
      <c r="ZE895" s="226"/>
      <c r="ZF895" s="226"/>
      <c r="ZG895" s="226"/>
      <c r="ZH895" s="226"/>
      <c r="ZI895" s="226"/>
      <c r="ZJ895" s="226"/>
      <c r="ZK895" s="226"/>
      <c r="ZL895" s="226"/>
      <c r="ZM895" s="226"/>
      <c r="ZN895" s="226"/>
      <c r="ZO895" s="226"/>
      <c r="ZP895" s="226"/>
      <c r="ZQ895" s="226"/>
      <c r="ZR895" s="226"/>
      <c r="ZS895" s="226"/>
      <c r="ZT895" s="226"/>
      <c r="ZU895" s="226"/>
      <c r="ZV895" s="226"/>
      <c r="ZW895" s="226"/>
      <c r="ZX895" s="226"/>
      <c r="ZY895" s="226"/>
      <c r="ZZ895" s="226"/>
      <c r="AAA895" s="226"/>
      <c r="AAB895" s="226"/>
      <c r="AAC895" s="226"/>
      <c r="AAD895" s="226"/>
      <c r="AAE895" s="226"/>
      <c r="AAF895" s="226"/>
      <c r="AAG895" s="226"/>
      <c r="AAH895" s="226"/>
      <c r="AAI895" s="226"/>
      <c r="AAJ895" s="226"/>
      <c r="AAK895" s="226"/>
      <c r="AAL895" s="226"/>
      <c r="AAM895" s="226"/>
      <c r="AAN895" s="226"/>
      <c r="AAO895" s="226"/>
      <c r="AAP895" s="226"/>
      <c r="AAQ895" s="226"/>
      <c r="AAR895" s="226"/>
      <c r="AAS895" s="226"/>
      <c r="AAT895" s="226"/>
      <c r="AAU895" s="226"/>
      <c r="AAV895" s="226"/>
      <c r="AAW895" s="226"/>
      <c r="AAX895" s="226"/>
      <c r="AAY895" s="226"/>
      <c r="AAZ895" s="226"/>
      <c r="ABA895" s="226"/>
      <c r="ABB895" s="226"/>
      <c r="ABC895" s="226"/>
      <c r="ABD895" s="226"/>
      <c r="ABE895" s="226"/>
      <c r="ABF895" s="226"/>
      <c r="ABG895" s="226"/>
      <c r="ABH895" s="226"/>
      <c r="ABI895" s="226"/>
      <c r="ABJ895" s="226"/>
      <c r="ABK895" s="226"/>
      <c r="ABL895" s="226"/>
      <c r="ABM895" s="226"/>
      <c r="ABN895" s="226"/>
      <c r="ABO895" s="226"/>
      <c r="ABP895" s="226"/>
      <c r="ABQ895" s="226"/>
      <c r="ABR895" s="226"/>
      <c r="ABS895" s="226"/>
      <c r="ABT895" s="226"/>
      <c r="ABU895" s="226"/>
      <c r="ABV895" s="226"/>
      <c r="ABW895" s="226"/>
      <c r="ABX895" s="226"/>
      <c r="ABY895" s="226"/>
      <c r="ABZ895" s="226"/>
      <c r="ACA895" s="226"/>
      <c r="ACB895" s="226"/>
      <c r="ACC895" s="226"/>
      <c r="ACD895" s="226"/>
      <c r="ACE895" s="226"/>
      <c r="ACF895" s="226"/>
      <c r="ACG895" s="226"/>
      <c r="ACH895" s="226"/>
      <c r="ACI895" s="226"/>
      <c r="ACJ895" s="226"/>
      <c r="ACK895" s="226"/>
      <c r="ACL895" s="226"/>
      <c r="ACM895" s="226"/>
      <c r="ACN895" s="226"/>
      <c r="ACO895" s="226"/>
      <c r="ACP895" s="226"/>
      <c r="ACQ895" s="226"/>
      <c r="ACR895" s="226"/>
      <c r="ACS895" s="226"/>
      <c r="ACT895" s="226"/>
      <c r="ACU895" s="226"/>
      <c r="ACV895" s="226"/>
      <c r="ACW895" s="226"/>
      <c r="ACX895" s="226"/>
      <c r="ACY895" s="226"/>
      <c r="ACZ895" s="226"/>
      <c r="ADA895" s="226"/>
      <c r="ADB895" s="226"/>
      <c r="ADC895" s="226"/>
      <c r="ADD895" s="226"/>
      <c r="ADE895" s="226"/>
      <c r="ADF895" s="226"/>
      <c r="ADG895" s="226"/>
      <c r="ADH895" s="226"/>
      <c r="ADI895" s="226"/>
      <c r="ADJ895" s="226"/>
      <c r="ADK895" s="226"/>
      <c r="ADL895" s="226"/>
      <c r="ADM895" s="226"/>
      <c r="ADN895" s="226"/>
      <c r="ADO895" s="226"/>
      <c r="ADP895" s="226"/>
      <c r="ADQ895" s="226"/>
      <c r="ADR895" s="226"/>
      <c r="ADS895" s="226"/>
      <c r="ADT895" s="226"/>
      <c r="ADU895" s="226"/>
      <c r="ADV895" s="226"/>
      <c r="ADW895" s="226"/>
      <c r="ADX895" s="226"/>
      <c r="ADY895" s="226"/>
      <c r="ADZ895" s="226"/>
      <c r="AEA895" s="226"/>
      <c r="AEB895" s="226"/>
      <c r="AEC895" s="226"/>
      <c r="AED895" s="226"/>
      <c r="AEE895" s="226"/>
      <c r="AEF895" s="226"/>
      <c r="AEG895" s="226"/>
      <c r="AEH895" s="226"/>
      <c r="AEI895" s="226"/>
      <c r="AEJ895" s="226"/>
      <c r="AEK895" s="226"/>
      <c r="AEL895" s="226"/>
      <c r="AEM895" s="226"/>
      <c r="AEN895" s="226"/>
      <c r="AEO895" s="226"/>
      <c r="AEP895" s="226"/>
      <c r="AEQ895" s="226"/>
      <c r="AER895" s="226"/>
      <c r="AES895" s="226"/>
      <c r="AET895" s="226"/>
      <c r="AEU895" s="226"/>
      <c r="AEV895" s="226"/>
      <c r="AEW895" s="226"/>
      <c r="AEX895" s="226"/>
      <c r="AEY895" s="226"/>
      <c r="AEZ895" s="226"/>
      <c r="AFA895" s="226"/>
      <c r="AFB895" s="226"/>
      <c r="AFC895" s="226"/>
      <c r="AFD895" s="226"/>
      <c r="AFE895" s="226"/>
      <c r="AFF895" s="226"/>
      <c r="AFG895" s="226"/>
      <c r="AFH895" s="226"/>
      <c r="AFI895" s="226"/>
      <c r="AFJ895" s="226"/>
      <c r="AFK895" s="226"/>
      <c r="AFL895" s="226"/>
      <c r="AFM895" s="226"/>
      <c r="AFN895" s="226"/>
      <c r="AFO895" s="226"/>
      <c r="AFP895" s="226"/>
      <c r="AFQ895" s="226"/>
      <c r="AFR895" s="226"/>
      <c r="AFS895" s="226"/>
      <c r="AFT895" s="226"/>
      <c r="AFU895" s="226"/>
      <c r="AFV895" s="226"/>
      <c r="AFW895" s="226"/>
      <c r="AFX895" s="226"/>
      <c r="AFY895" s="226"/>
      <c r="AFZ895" s="226"/>
      <c r="AGA895" s="226"/>
      <c r="AGB895" s="226"/>
      <c r="AGC895" s="226"/>
      <c r="AGD895" s="226"/>
      <c r="AGE895" s="226"/>
      <c r="AGF895" s="226"/>
      <c r="AGG895" s="226"/>
      <c r="AGH895" s="226"/>
      <c r="AGI895" s="226"/>
      <c r="AGJ895" s="226"/>
      <c r="AGK895" s="226"/>
      <c r="AGL895" s="226"/>
      <c r="AGM895" s="226"/>
      <c r="AGN895" s="226"/>
      <c r="AGO895" s="226"/>
      <c r="AGP895" s="226"/>
      <c r="AGQ895" s="226"/>
      <c r="AGR895" s="226"/>
      <c r="AGS895" s="226"/>
      <c r="AGT895" s="226"/>
      <c r="AGU895" s="226"/>
      <c r="AGV895" s="226"/>
      <c r="AGW895" s="226"/>
      <c r="AGX895" s="226"/>
      <c r="AGY895" s="226"/>
      <c r="AGZ895" s="226"/>
      <c r="AHA895" s="226"/>
      <c r="AHB895" s="226"/>
      <c r="AHC895" s="226"/>
      <c r="AHD895" s="226"/>
      <c r="AHE895" s="226"/>
      <c r="AHF895" s="226"/>
      <c r="AHG895" s="226"/>
      <c r="AHH895" s="226"/>
      <c r="AHI895" s="226"/>
      <c r="AHJ895" s="226"/>
      <c r="AHK895" s="226"/>
      <c r="AHL895" s="226"/>
      <c r="AHM895" s="226"/>
      <c r="AHN895" s="226"/>
      <c r="AHO895" s="226"/>
      <c r="AHP895" s="226"/>
      <c r="AHQ895" s="226"/>
      <c r="AHR895" s="226"/>
      <c r="AHS895" s="226"/>
      <c r="AHT895" s="226"/>
      <c r="AHU895" s="226"/>
      <c r="AHV895" s="226"/>
      <c r="AHW895" s="226"/>
      <c r="AHX895" s="226"/>
      <c r="AHY895" s="226"/>
      <c r="AHZ895" s="226"/>
      <c r="AIA895" s="226"/>
      <c r="AIB895" s="226"/>
      <c r="AIC895" s="226"/>
      <c r="AID895" s="226"/>
      <c r="AIE895" s="226"/>
      <c r="AIF895" s="226"/>
      <c r="AIG895" s="226"/>
      <c r="AIH895" s="226"/>
      <c r="AII895" s="226"/>
      <c r="AIJ895" s="226"/>
      <c r="AIK895" s="226"/>
      <c r="AIL895" s="226"/>
      <c r="AIM895" s="226"/>
      <c r="AIN895" s="226"/>
      <c r="AIO895" s="226"/>
      <c r="AIP895" s="226"/>
      <c r="AIQ895" s="226"/>
      <c r="AIR895" s="226"/>
      <c r="AIS895" s="226"/>
      <c r="AIT895" s="226"/>
      <c r="AIU895" s="226"/>
      <c r="AIV895" s="226"/>
      <c r="AIW895" s="226"/>
      <c r="AIX895" s="226"/>
      <c r="AIY895" s="226"/>
      <c r="AIZ895" s="226"/>
      <c r="AJA895" s="226"/>
      <c r="AJB895" s="226"/>
      <c r="AJC895" s="226"/>
      <c r="AJD895" s="226"/>
      <c r="AJE895" s="226"/>
      <c r="AJF895" s="226"/>
      <c r="AJG895" s="226"/>
      <c r="AJH895" s="226"/>
      <c r="AJI895" s="226"/>
      <c r="AJJ895" s="226"/>
      <c r="AJK895" s="226"/>
      <c r="AJL895" s="226"/>
      <c r="AJM895" s="226"/>
      <c r="AJN895" s="226"/>
      <c r="AJO895" s="226"/>
      <c r="AJP895" s="226"/>
      <c r="AJQ895" s="226"/>
      <c r="AJR895" s="226"/>
      <c r="AJS895" s="226"/>
      <c r="AJT895" s="226"/>
      <c r="AJU895" s="226"/>
      <c r="AJV895" s="226"/>
      <c r="AJW895" s="226"/>
      <c r="AJX895" s="226"/>
      <c r="AJY895" s="226"/>
      <c r="AJZ895" s="226"/>
      <c r="AKA895" s="226"/>
      <c r="AKB895" s="226"/>
      <c r="AKC895" s="226"/>
      <c r="AKD895" s="226"/>
      <c r="AKE895" s="226"/>
      <c r="AKF895" s="226"/>
      <c r="AKG895" s="226"/>
      <c r="AKH895" s="226"/>
      <c r="AKI895" s="226"/>
      <c r="AKJ895" s="226"/>
      <c r="AKK895" s="226"/>
      <c r="AKL895" s="226"/>
      <c r="AKM895" s="226"/>
      <c r="AKN895" s="226"/>
      <c r="AKO895" s="226"/>
      <c r="AKP895" s="226"/>
      <c r="AKQ895" s="226"/>
      <c r="AKR895" s="226"/>
      <c r="AKS895" s="226"/>
      <c r="AKT895" s="226"/>
      <c r="AKU895" s="226"/>
      <c r="AKV895" s="226"/>
      <c r="AKW895" s="226"/>
      <c r="AKX895" s="226"/>
      <c r="AKY895" s="226"/>
      <c r="AKZ895" s="226"/>
      <c r="ALA895" s="226"/>
      <c r="ALB895" s="226"/>
      <c r="ALC895" s="226"/>
      <c r="ALD895" s="226"/>
      <c r="ALE895" s="226"/>
      <c r="ALF895" s="226"/>
      <c r="ALG895" s="226"/>
      <c r="ALH895" s="226"/>
      <c r="ALI895" s="226"/>
      <c r="ALJ895" s="226"/>
      <c r="ALK895" s="226"/>
      <c r="ALL895" s="226"/>
      <c r="ALM895" s="226"/>
      <c r="ALN895" s="226"/>
      <c r="ALO895" s="226"/>
      <c r="ALP895" s="226"/>
      <c r="ALQ895" s="226"/>
      <c r="ALR895" s="226"/>
      <c r="ALS895" s="226"/>
      <c r="ALT895" s="226"/>
      <c r="ALU895" s="226"/>
      <c r="ALV895" s="226"/>
      <c r="ALW895" s="226"/>
      <c r="ALX895" s="226"/>
      <c r="ALY895" s="226"/>
      <c r="ALZ895" s="226"/>
      <c r="AMA895" s="226"/>
      <c r="AMB895" s="226"/>
      <c r="AMC895" s="226"/>
      <c r="AMD895" s="226"/>
      <c r="AME895" s="226"/>
      <c r="AMF895" s="226"/>
      <c r="AMG895" s="226"/>
      <c r="AMH895" s="226"/>
      <c r="AMI895" s="226"/>
      <c r="AMJ895" s="226"/>
      <c r="AMK895" s="226"/>
      <c r="AML895" s="226"/>
      <c r="AMM895" s="226"/>
      <c r="AMN895" s="226"/>
      <c r="AMO895" s="226"/>
      <c r="AMP895" s="226"/>
      <c r="AMQ895" s="226"/>
      <c r="AMR895" s="226"/>
      <c r="AMS895" s="226"/>
      <c r="AMT895" s="226"/>
      <c r="AMU895" s="226"/>
      <c r="AMV895" s="226"/>
      <c r="AMW895" s="226"/>
      <c r="AMX895" s="226"/>
    </row>
    <row r="896" spans="1:1038" s="288" customFormat="1" ht="18" customHeight="1">
      <c r="A896" s="549" t="s">
        <v>2392</v>
      </c>
      <c r="B896" s="283" t="s">
        <v>1647</v>
      </c>
      <c r="C896" s="227"/>
      <c r="D896" s="284" t="s">
        <v>1279</v>
      </c>
      <c r="E896" s="227">
        <v>104</v>
      </c>
      <c r="F896" s="227">
        <v>3</v>
      </c>
      <c r="G896" s="286" t="str">
        <f t="shared" si="601"/>
        <v>104-3</v>
      </c>
      <c r="H896" s="227">
        <v>61.5</v>
      </c>
      <c r="I896" s="227">
        <v>91</v>
      </c>
      <c r="J896" s="477">
        <f t="shared" si="605"/>
        <v>0</v>
      </c>
      <c r="K896" s="478" t="str">
        <f>IF(J897=1,IF(((VLOOKUP($G896,[4]Depth_Lookup!$A$3:$J$550,9,FALSE))-(I896/100))=0,"Good",IF(((VLOOKUP($G896,[4]Depth_Lookup!$A$3:$J$550,9,FALSE))-(I896/100))&gt;0,"Too Short","Too Long")))</f>
        <v>Good</v>
      </c>
      <c r="L896" s="171">
        <f>(VLOOKUP($G896,Depth_Lookup!$A$3:$J$410,10,FALSE))+(H896/100)</f>
        <v>274.875</v>
      </c>
      <c r="M896" s="171">
        <f>(VLOOKUP($G896,Depth_Lookup!$A$3:$J$410,10,FALSE))+(I896/100)</f>
        <v>275.17</v>
      </c>
      <c r="N896" s="230" t="s">
        <v>2412</v>
      </c>
      <c r="O896" s="227">
        <v>1</v>
      </c>
      <c r="P896" s="227" t="s">
        <v>853</v>
      </c>
      <c r="Q896" s="227" t="s">
        <v>125</v>
      </c>
      <c r="R896" s="286" t="str">
        <f t="shared" si="602"/>
        <v>SerpentinizedHarzburgite</v>
      </c>
      <c r="S896" s="227" t="s">
        <v>700</v>
      </c>
      <c r="T896" s="227" t="s">
        <v>700</v>
      </c>
      <c r="U896" s="227"/>
      <c r="V896" s="227"/>
      <c r="W896" s="227" t="s">
        <v>2393</v>
      </c>
      <c r="X896" s="287">
        <f>VLOOKUP(W896,[4]definitions_list_lookup!$A$13:$B$19,2,0)</f>
        <v>5</v>
      </c>
      <c r="Y896" s="227" t="s">
        <v>90</v>
      </c>
      <c r="Z896" s="227" t="s">
        <v>91</v>
      </c>
      <c r="AA896" s="227"/>
      <c r="AB896" s="227"/>
      <c r="AC896" s="227"/>
      <c r="AD896" s="227"/>
      <c r="AE896" s="233"/>
      <c r="AF896" s="286" t="e">
        <f>VLOOKUP(AE896,[4]definitions_list_mag!$V$12:$W$15,2,0)</f>
        <v>#N/A</v>
      </c>
      <c r="AG896" s="237"/>
      <c r="AH896" s="227"/>
      <c r="AI896" s="240">
        <f t="shared" si="606"/>
        <v>77</v>
      </c>
      <c r="AJ896" s="227"/>
      <c r="AK896" s="227"/>
      <c r="AL896" s="227"/>
      <c r="AM896" s="227"/>
      <c r="AN896" s="227"/>
      <c r="AO896" s="240"/>
      <c r="AP896" s="227"/>
      <c r="AQ896" s="227"/>
      <c r="AR896" s="227"/>
      <c r="AS896" s="227"/>
      <c r="AT896" s="227"/>
      <c r="AU896" s="240">
        <v>2</v>
      </c>
      <c r="AV896" s="227">
        <v>1</v>
      </c>
      <c r="AW896" s="227">
        <v>1</v>
      </c>
      <c r="AX896" s="227" t="s">
        <v>110</v>
      </c>
      <c r="AY896" s="227" t="s">
        <v>103</v>
      </c>
      <c r="AZ896" s="227"/>
      <c r="BA896" s="240">
        <v>20</v>
      </c>
      <c r="BB896" s="227">
        <v>7</v>
      </c>
      <c r="BC896" s="227">
        <v>3</v>
      </c>
      <c r="BD896" s="227" t="s">
        <v>118</v>
      </c>
      <c r="BE896" s="227" t="s">
        <v>103</v>
      </c>
      <c r="BF896" s="227"/>
      <c r="BG896" s="240"/>
      <c r="BH896" s="227"/>
      <c r="BI896" s="227"/>
      <c r="BJ896" s="227"/>
      <c r="BK896" s="227"/>
      <c r="BL896" s="227"/>
      <c r="BM896" s="240">
        <v>1</v>
      </c>
      <c r="BN896" s="227">
        <v>1</v>
      </c>
      <c r="BO896" s="227">
        <v>0.5</v>
      </c>
      <c r="BP896" s="227"/>
      <c r="BQ896" s="227"/>
      <c r="BR896" s="227"/>
      <c r="BS896" s="227"/>
      <c r="BT896" s="227"/>
      <c r="BU896" s="227"/>
      <c r="BV896" s="227"/>
      <c r="BW896" s="227"/>
      <c r="BX896" s="227"/>
      <c r="BY896" s="240"/>
      <c r="BZ896" s="227"/>
      <c r="CA896" s="227"/>
      <c r="CB896" s="227"/>
      <c r="CC896" s="227"/>
      <c r="CD896" s="227"/>
      <c r="CE896" s="227"/>
      <c r="CF896" s="290">
        <f t="shared" si="603"/>
        <v>100</v>
      </c>
      <c r="CG896" s="148"/>
      <c r="CH896" s="149" t="s">
        <v>2404</v>
      </c>
      <c r="CI896" s="149">
        <v>85</v>
      </c>
      <c r="CJ896" s="149" t="s">
        <v>514</v>
      </c>
      <c r="CK896" s="151"/>
      <c r="CL896" s="152"/>
      <c r="CM896" s="152"/>
      <c r="CN896" s="152"/>
      <c r="CO896" s="152"/>
      <c r="CP896" s="152"/>
      <c r="CQ896" s="152"/>
      <c r="CR896" s="152"/>
      <c r="CS896" s="152"/>
      <c r="CT896" s="152"/>
      <c r="CU896" s="152"/>
      <c r="CV896" s="152"/>
      <c r="CW896" s="152"/>
      <c r="CX896" s="152"/>
      <c r="CY896" s="152"/>
      <c r="CZ896" s="152"/>
      <c r="DA896" s="152"/>
      <c r="DB896" s="152">
        <v>85</v>
      </c>
      <c r="DC896" s="240">
        <v>15</v>
      </c>
      <c r="DD896" s="152"/>
      <c r="DE896" s="152"/>
      <c r="DF896" s="152"/>
      <c r="DG896" s="152"/>
      <c r="DH896" s="152"/>
      <c r="DI896" s="152"/>
      <c r="DJ896" s="152"/>
      <c r="DK896" s="208">
        <f t="shared" si="604"/>
        <v>100</v>
      </c>
      <c r="DL896" s="148"/>
      <c r="DM896" s="152"/>
      <c r="DN896" s="152"/>
      <c r="DO896" s="153"/>
      <c r="DQ896" s="148"/>
      <c r="DR896" s="153"/>
      <c r="DS896" s="148"/>
      <c r="DT896" s="261" t="s">
        <v>2215</v>
      </c>
      <c r="DU896" s="229"/>
      <c r="DV896" s="229"/>
      <c r="DW896" s="291" t="e">
        <f>VLOOKUP(P896,[4]definitions_list_lookup!$K$30:$L$54,2,0)</f>
        <v>#N/A</v>
      </c>
      <c r="DX896" s="154" t="s">
        <v>1838</v>
      </c>
      <c r="DY896" s="154" t="s">
        <v>2395</v>
      </c>
      <c r="DZ896" s="479"/>
      <c r="EA896" s="292"/>
      <c r="EB896" s="229"/>
      <c r="EC896" s="292"/>
      <c r="ED896" s="229" t="s">
        <v>2517</v>
      </c>
      <c r="EE896" s="293"/>
      <c r="EF896" s="294"/>
      <c r="EG896" s="293"/>
      <c r="EH896" s="295"/>
      <c r="EI896" s="296"/>
      <c r="EJ896" s="297"/>
      <c r="EK896" s="298"/>
      <c r="EL896" s="293"/>
      <c r="EM896" s="295"/>
      <c r="EN896" s="295" t="s">
        <v>1448</v>
      </c>
      <c r="EO896" s="321"/>
      <c r="EP896" s="321"/>
      <c r="EQ896" s="321"/>
      <c r="ER896" s="321"/>
      <c r="ES896" s="321"/>
      <c r="ET896" s="321"/>
      <c r="EU896" s="321"/>
      <c r="EV896" s="322">
        <v>16</v>
      </c>
      <c r="EW896" s="322">
        <v>90</v>
      </c>
      <c r="EX896" s="322">
        <v>38</v>
      </c>
      <c r="EY896" s="322">
        <v>0</v>
      </c>
      <c r="EZ896" s="192">
        <f t="shared" si="574"/>
        <v>-159.84598675585497</v>
      </c>
      <c r="FA896" s="192">
        <f t="shared" si="575"/>
        <v>200.15401324414503</v>
      </c>
      <c r="FB896" s="192">
        <f t="shared" si="576"/>
        <v>50.23128181627068</v>
      </c>
      <c r="FC896" s="192">
        <f t="shared" si="577"/>
        <v>290.15401324414506</v>
      </c>
      <c r="FD896" s="192">
        <f t="shared" si="578"/>
        <v>39.76871818372932</v>
      </c>
      <c r="FE896" s="193">
        <f t="shared" si="579"/>
        <v>20.154013244145034</v>
      </c>
      <c r="FF896" s="194">
        <f t="shared" si="580"/>
        <v>39.76871818372932</v>
      </c>
      <c r="FG896" s="293"/>
      <c r="FH896" s="295"/>
      <c r="FI896" s="778">
        <f t="shared" si="582"/>
        <v>0</v>
      </c>
      <c r="FJ896" s="779">
        <f t="shared" si="583"/>
        <v>39.76871818372932</v>
      </c>
      <c r="FK896" s="779">
        <f t="shared" si="584"/>
        <v>50.23128181627068</v>
      </c>
      <c r="FL896" s="780">
        <f t="shared" si="585"/>
        <v>0.87670125519108077</v>
      </c>
      <c r="FM896" s="169">
        <f t="shared" si="586"/>
        <v>0.76863289020391001</v>
      </c>
      <c r="FN896" s="783">
        <f t="shared" si="587"/>
        <v>0</v>
      </c>
      <c r="FO896" s="227"/>
      <c r="FP896" s="227"/>
      <c r="FQ896" s="227"/>
      <c r="FR896" s="227"/>
      <c r="FS896" s="227"/>
      <c r="FT896" s="227"/>
      <c r="FU896" s="227"/>
      <c r="FV896" s="227"/>
      <c r="FW896" s="227"/>
      <c r="FX896" s="227"/>
      <c r="FY896" s="227"/>
      <c r="FZ896" s="227"/>
      <c r="GA896" s="227"/>
      <c r="GB896" s="227"/>
      <c r="GC896" s="227"/>
      <c r="GD896" s="227"/>
      <c r="GE896" s="227"/>
      <c r="GF896" s="227"/>
      <c r="GG896" s="227"/>
      <c r="GH896" s="227"/>
      <c r="GI896" s="227"/>
      <c r="GJ896" s="227"/>
      <c r="GK896" s="227"/>
      <c r="GL896" s="227"/>
      <c r="GM896" s="227"/>
      <c r="GN896" s="227"/>
      <c r="GO896" s="227"/>
      <c r="GP896" s="227"/>
      <c r="GQ896" s="227"/>
      <c r="GR896" s="227"/>
      <c r="GS896" s="227"/>
      <c r="GT896" s="227"/>
      <c r="GU896" s="227"/>
      <c r="GV896" s="227"/>
      <c r="GW896" s="227"/>
      <c r="GX896" s="227"/>
      <c r="GY896" s="227"/>
      <c r="GZ896" s="227"/>
      <c r="HA896" s="227"/>
      <c r="HB896" s="227"/>
      <c r="HC896" s="227"/>
      <c r="HD896" s="227"/>
      <c r="HE896" s="227"/>
      <c r="HF896" s="227"/>
      <c r="HG896" s="227"/>
      <c r="HH896" s="227"/>
      <c r="HI896" s="227"/>
      <c r="HJ896" s="227"/>
      <c r="HK896" s="227"/>
      <c r="HL896" s="227"/>
      <c r="HM896" s="227"/>
      <c r="HN896" s="227"/>
      <c r="HO896" s="227"/>
      <c r="HP896" s="227"/>
      <c r="HQ896" s="227"/>
      <c r="HR896" s="227"/>
      <c r="HS896" s="227"/>
      <c r="HT896" s="227"/>
      <c r="HU896" s="227"/>
      <c r="HV896" s="227"/>
      <c r="HW896" s="227"/>
      <c r="HX896" s="227"/>
      <c r="HY896" s="227"/>
      <c r="HZ896" s="227"/>
      <c r="IA896" s="227"/>
      <c r="IB896" s="227"/>
      <c r="IC896" s="227"/>
      <c r="ID896" s="227"/>
      <c r="IE896" s="227"/>
      <c r="IF896" s="227"/>
      <c r="IG896" s="227"/>
      <c r="IH896" s="227"/>
      <c r="II896" s="227"/>
      <c r="IJ896" s="227"/>
      <c r="IK896" s="227"/>
      <c r="IL896" s="227"/>
      <c r="IM896" s="227"/>
      <c r="IN896" s="227"/>
      <c r="IO896" s="227"/>
      <c r="IP896" s="227"/>
      <c r="IQ896" s="227"/>
      <c r="IR896" s="227"/>
      <c r="IS896" s="227"/>
      <c r="IT896" s="227"/>
      <c r="IU896" s="227"/>
      <c r="IV896" s="227"/>
      <c r="IW896" s="227"/>
      <c r="IX896" s="227"/>
      <c r="IY896" s="227"/>
      <c r="IZ896" s="227"/>
      <c r="JA896" s="227"/>
      <c r="JB896" s="227"/>
      <c r="JC896" s="227"/>
      <c r="JD896" s="227"/>
      <c r="JE896" s="227"/>
      <c r="JF896" s="227"/>
      <c r="JG896" s="227"/>
      <c r="JH896" s="227"/>
      <c r="JI896" s="227"/>
      <c r="JJ896" s="227"/>
      <c r="JK896" s="227"/>
      <c r="JL896" s="227"/>
      <c r="JM896" s="227"/>
      <c r="JN896" s="227"/>
      <c r="JO896" s="227"/>
      <c r="JP896" s="227"/>
      <c r="JQ896" s="227"/>
      <c r="JR896" s="227"/>
      <c r="JS896" s="227"/>
      <c r="JT896" s="227"/>
      <c r="JU896" s="227"/>
      <c r="JV896" s="227"/>
      <c r="JW896" s="227"/>
      <c r="JX896" s="227"/>
      <c r="JY896" s="227"/>
      <c r="JZ896" s="227"/>
      <c r="KA896" s="227"/>
      <c r="KB896" s="227"/>
      <c r="KC896" s="227"/>
      <c r="KD896" s="227"/>
      <c r="KE896" s="227"/>
      <c r="KF896" s="227"/>
      <c r="KG896" s="227"/>
      <c r="KH896" s="227"/>
      <c r="KI896" s="227"/>
      <c r="KJ896" s="227"/>
      <c r="KK896" s="227"/>
      <c r="KL896" s="227"/>
      <c r="KM896" s="227"/>
      <c r="KN896" s="227"/>
      <c r="KO896" s="227"/>
      <c r="KP896" s="227"/>
      <c r="KQ896" s="227"/>
      <c r="KR896" s="227"/>
      <c r="KS896" s="227"/>
      <c r="KT896" s="227"/>
      <c r="KU896" s="227"/>
      <c r="KV896" s="227"/>
      <c r="KW896" s="227"/>
      <c r="KX896" s="227"/>
      <c r="KY896" s="227"/>
      <c r="KZ896" s="227"/>
      <c r="LA896" s="227"/>
      <c r="LB896" s="227"/>
      <c r="LC896" s="227"/>
      <c r="LD896" s="227"/>
      <c r="LE896" s="227"/>
      <c r="LF896" s="227"/>
      <c r="LG896" s="227"/>
      <c r="LH896" s="227"/>
      <c r="LI896" s="227"/>
      <c r="LJ896" s="227"/>
      <c r="LK896" s="227"/>
      <c r="LL896" s="227"/>
      <c r="LM896" s="227"/>
      <c r="LN896" s="227"/>
      <c r="LO896" s="227"/>
      <c r="LP896" s="227"/>
      <c r="LQ896" s="227"/>
      <c r="LR896" s="227"/>
      <c r="LS896" s="227"/>
      <c r="LT896" s="227"/>
      <c r="LU896" s="227"/>
      <c r="LV896" s="227"/>
      <c r="LW896" s="227"/>
      <c r="LX896" s="227"/>
      <c r="LY896" s="227"/>
      <c r="LZ896" s="227"/>
      <c r="MA896" s="227"/>
      <c r="MB896" s="227"/>
      <c r="MC896" s="227"/>
      <c r="MD896" s="227"/>
      <c r="ME896" s="227"/>
      <c r="MF896" s="227"/>
      <c r="MG896" s="227"/>
      <c r="MH896" s="227"/>
      <c r="MI896" s="227"/>
      <c r="MJ896" s="227"/>
      <c r="MK896" s="227"/>
      <c r="ML896" s="227"/>
      <c r="MM896" s="227"/>
      <c r="MN896" s="227"/>
      <c r="MO896" s="227"/>
      <c r="MP896" s="227"/>
      <c r="MQ896" s="227"/>
      <c r="MR896" s="227"/>
      <c r="MS896" s="227"/>
      <c r="MT896" s="227"/>
      <c r="MU896" s="227"/>
      <c r="MV896" s="227"/>
      <c r="MW896" s="227"/>
      <c r="MX896" s="227"/>
      <c r="MY896" s="227"/>
      <c r="MZ896" s="227"/>
      <c r="NA896" s="227"/>
      <c r="NB896" s="227"/>
      <c r="NC896" s="227"/>
      <c r="ND896" s="227"/>
      <c r="NE896" s="227"/>
      <c r="NF896" s="227"/>
      <c r="NG896" s="227"/>
      <c r="NH896" s="227"/>
      <c r="NI896" s="227"/>
      <c r="NJ896" s="227"/>
      <c r="NK896" s="227"/>
      <c r="NL896" s="227"/>
      <c r="NM896" s="227"/>
      <c r="NN896" s="227"/>
      <c r="NO896" s="227"/>
      <c r="NP896" s="227"/>
      <c r="NQ896" s="227"/>
      <c r="NR896" s="227"/>
      <c r="NS896" s="227"/>
      <c r="NT896" s="227"/>
      <c r="NU896" s="227"/>
      <c r="NV896" s="227"/>
      <c r="NW896" s="227"/>
      <c r="NX896" s="227"/>
      <c r="NY896" s="227"/>
      <c r="NZ896" s="227"/>
      <c r="OA896" s="227"/>
      <c r="OB896" s="227"/>
      <c r="OC896" s="227"/>
      <c r="OD896" s="227"/>
      <c r="OE896" s="227"/>
      <c r="OF896" s="227"/>
      <c r="OG896" s="227"/>
      <c r="OH896" s="227"/>
      <c r="OI896" s="227"/>
      <c r="OJ896" s="227"/>
      <c r="OK896" s="227"/>
      <c r="OL896" s="227"/>
      <c r="OM896" s="227"/>
      <c r="ON896" s="227"/>
      <c r="OO896" s="227"/>
      <c r="OP896" s="227"/>
      <c r="OQ896" s="227"/>
      <c r="OR896" s="227"/>
      <c r="OS896" s="227"/>
      <c r="OT896" s="227"/>
      <c r="OU896" s="227"/>
      <c r="OV896" s="227"/>
      <c r="OW896" s="227"/>
      <c r="OX896" s="227"/>
      <c r="OY896" s="227"/>
      <c r="OZ896" s="227"/>
      <c r="PA896" s="227"/>
      <c r="PB896" s="227"/>
      <c r="PC896" s="227"/>
      <c r="PD896" s="227"/>
      <c r="PE896" s="227"/>
      <c r="PF896" s="227"/>
      <c r="PG896" s="227"/>
      <c r="PH896" s="227"/>
      <c r="PI896" s="227"/>
      <c r="PJ896" s="227"/>
      <c r="PK896" s="227"/>
      <c r="PL896" s="227"/>
      <c r="PM896" s="227"/>
      <c r="PN896" s="227"/>
      <c r="PO896" s="227"/>
      <c r="PP896" s="227"/>
      <c r="PQ896" s="227"/>
      <c r="PR896" s="227"/>
      <c r="PS896" s="227"/>
      <c r="PT896" s="227"/>
      <c r="PU896" s="227"/>
      <c r="PV896" s="227"/>
      <c r="PW896" s="227"/>
      <c r="PX896" s="227"/>
      <c r="PY896" s="227"/>
      <c r="PZ896" s="227"/>
      <c r="QA896" s="227"/>
      <c r="QB896" s="227"/>
      <c r="QC896" s="227"/>
      <c r="QD896" s="227"/>
      <c r="QE896" s="227"/>
      <c r="QF896" s="227"/>
      <c r="QG896" s="227"/>
      <c r="QH896" s="227"/>
      <c r="QI896" s="227"/>
      <c r="QJ896" s="227"/>
      <c r="QK896" s="227"/>
      <c r="QL896" s="227"/>
      <c r="QM896" s="227"/>
      <c r="QN896" s="227"/>
      <c r="QO896" s="227"/>
      <c r="QP896" s="227"/>
      <c r="QQ896" s="227"/>
      <c r="QR896" s="227"/>
      <c r="QS896" s="227"/>
      <c r="QT896" s="227"/>
      <c r="QU896" s="227"/>
      <c r="QV896" s="227"/>
      <c r="QW896" s="227"/>
      <c r="QX896" s="227"/>
      <c r="QY896" s="227"/>
      <c r="QZ896" s="227"/>
      <c r="RA896" s="227"/>
      <c r="RB896" s="227"/>
      <c r="RC896" s="227"/>
      <c r="RD896" s="227"/>
      <c r="RE896" s="227"/>
      <c r="RF896" s="227"/>
      <c r="RG896" s="227"/>
      <c r="RH896" s="227"/>
      <c r="RI896" s="227"/>
      <c r="RJ896" s="227"/>
      <c r="RK896" s="227"/>
      <c r="RL896" s="227"/>
      <c r="RM896" s="227"/>
      <c r="RN896" s="227"/>
      <c r="RO896" s="227"/>
      <c r="RP896" s="227"/>
      <c r="RQ896" s="227"/>
      <c r="RR896" s="227"/>
      <c r="RS896" s="227"/>
      <c r="RT896" s="227"/>
      <c r="RU896" s="227"/>
      <c r="RV896" s="227"/>
      <c r="RW896" s="227"/>
      <c r="RX896" s="227"/>
      <c r="RY896" s="227"/>
      <c r="RZ896" s="227"/>
      <c r="SA896" s="227"/>
      <c r="SB896" s="227"/>
      <c r="SC896" s="227"/>
      <c r="SD896" s="227"/>
      <c r="SE896" s="227"/>
      <c r="SF896" s="227"/>
      <c r="SG896" s="227"/>
      <c r="SH896" s="227"/>
      <c r="SI896" s="227"/>
      <c r="SJ896" s="227"/>
      <c r="SK896" s="227"/>
      <c r="SL896" s="227"/>
      <c r="SM896" s="227"/>
      <c r="SN896" s="227"/>
      <c r="SO896" s="227"/>
      <c r="SP896" s="227"/>
      <c r="SQ896" s="227"/>
      <c r="SR896" s="227"/>
      <c r="SS896" s="227"/>
      <c r="ST896" s="227"/>
      <c r="SU896" s="227"/>
      <c r="SV896" s="227"/>
      <c r="SW896" s="227"/>
      <c r="SX896" s="227"/>
      <c r="SY896" s="227"/>
      <c r="SZ896" s="227"/>
      <c r="TA896" s="227"/>
      <c r="TB896" s="227"/>
      <c r="TC896" s="227"/>
      <c r="TD896" s="227"/>
      <c r="TE896" s="227"/>
      <c r="TF896" s="227"/>
      <c r="TG896" s="227"/>
      <c r="TH896" s="227"/>
      <c r="TI896" s="227"/>
      <c r="TJ896" s="227"/>
      <c r="TK896" s="227"/>
      <c r="TL896" s="227"/>
      <c r="TM896" s="227"/>
      <c r="TN896" s="227"/>
      <c r="TO896" s="227"/>
      <c r="TP896" s="227"/>
      <c r="TQ896" s="227"/>
      <c r="TR896" s="227"/>
      <c r="TS896" s="227"/>
      <c r="TT896" s="227"/>
      <c r="TU896" s="227"/>
      <c r="TV896" s="227"/>
      <c r="TW896" s="227"/>
      <c r="TX896" s="227"/>
      <c r="TY896" s="227"/>
      <c r="TZ896" s="227"/>
      <c r="UA896" s="227"/>
      <c r="UB896" s="227"/>
      <c r="UC896" s="227"/>
      <c r="UD896" s="227"/>
      <c r="UE896" s="227"/>
      <c r="UF896" s="227"/>
      <c r="UG896" s="227"/>
      <c r="UH896" s="227"/>
      <c r="UI896" s="227"/>
      <c r="UJ896" s="227"/>
      <c r="UK896" s="227"/>
      <c r="UL896" s="227"/>
      <c r="UM896" s="227"/>
      <c r="UN896" s="227"/>
      <c r="UO896" s="227"/>
      <c r="UP896" s="227"/>
      <c r="UQ896" s="227"/>
      <c r="UR896" s="227"/>
      <c r="US896" s="227"/>
      <c r="UT896" s="227"/>
      <c r="UU896" s="227"/>
      <c r="UV896" s="227"/>
      <c r="UW896" s="227"/>
      <c r="UX896" s="227"/>
      <c r="UY896" s="227"/>
      <c r="UZ896" s="227"/>
      <c r="VA896" s="227"/>
      <c r="VB896" s="227"/>
      <c r="VC896" s="227"/>
      <c r="VD896" s="227"/>
      <c r="VE896" s="227"/>
      <c r="VF896" s="227"/>
      <c r="VG896" s="227"/>
      <c r="VH896" s="227"/>
      <c r="VI896" s="227"/>
      <c r="VJ896" s="227"/>
      <c r="VK896" s="227"/>
      <c r="VL896" s="227"/>
      <c r="VM896" s="227"/>
      <c r="VN896" s="227"/>
      <c r="VO896" s="227"/>
      <c r="VP896" s="227"/>
      <c r="VQ896" s="227"/>
      <c r="VR896" s="227"/>
      <c r="VS896" s="227"/>
      <c r="VT896" s="227"/>
      <c r="VU896" s="227"/>
      <c r="VV896" s="227"/>
      <c r="VW896" s="227"/>
      <c r="VX896" s="227"/>
      <c r="VY896" s="227"/>
      <c r="VZ896" s="227"/>
      <c r="WA896" s="227"/>
      <c r="WB896" s="227"/>
      <c r="WC896" s="227"/>
      <c r="WD896" s="227"/>
      <c r="WE896" s="227"/>
      <c r="WF896" s="227"/>
      <c r="WG896" s="227"/>
      <c r="WH896" s="227"/>
      <c r="WI896" s="227"/>
      <c r="WJ896" s="227"/>
      <c r="WK896" s="227"/>
      <c r="WL896" s="227"/>
      <c r="WM896" s="227"/>
      <c r="WN896" s="227"/>
      <c r="WO896" s="227"/>
      <c r="WP896" s="227"/>
      <c r="WQ896" s="227"/>
      <c r="WR896" s="227"/>
      <c r="WS896" s="227"/>
      <c r="WT896" s="227"/>
      <c r="WU896" s="227"/>
      <c r="WV896" s="227"/>
      <c r="WW896" s="227"/>
      <c r="WX896" s="227"/>
      <c r="WY896" s="227"/>
      <c r="WZ896" s="227"/>
      <c r="XA896" s="227"/>
      <c r="XB896" s="227"/>
      <c r="XC896" s="227"/>
      <c r="XD896" s="227"/>
      <c r="XE896" s="227"/>
      <c r="XF896" s="227"/>
      <c r="XG896" s="227"/>
      <c r="XH896" s="227"/>
      <c r="XI896" s="227"/>
      <c r="XJ896" s="227"/>
      <c r="XK896" s="227"/>
      <c r="XL896" s="227"/>
      <c r="XM896" s="227"/>
      <c r="XN896" s="227"/>
      <c r="XO896" s="227"/>
      <c r="XP896" s="227"/>
      <c r="XQ896" s="227"/>
      <c r="XR896" s="227"/>
      <c r="XS896" s="227"/>
      <c r="XT896" s="227"/>
      <c r="XU896" s="227"/>
      <c r="XV896" s="227"/>
      <c r="XW896" s="227"/>
      <c r="XX896" s="227"/>
      <c r="XY896" s="227"/>
      <c r="XZ896" s="227"/>
      <c r="YA896" s="227"/>
      <c r="YB896" s="227"/>
      <c r="YC896" s="227"/>
      <c r="YD896" s="227"/>
      <c r="YE896" s="227"/>
      <c r="YF896" s="227"/>
      <c r="YG896" s="227"/>
      <c r="YH896" s="227"/>
      <c r="YI896" s="227"/>
      <c r="YJ896" s="227"/>
      <c r="YK896" s="227"/>
      <c r="YL896" s="227"/>
      <c r="YM896" s="227"/>
      <c r="YN896" s="227"/>
      <c r="YO896" s="227"/>
      <c r="YP896" s="227"/>
      <c r="YQ896" s="227"/>
      <c r="YR896" s="227"/>
      <c r="YS896" s="227"/>
      <c r="YT896" s="227"/>
      <c r="YU896" s="227"/>
      <c r="YV896" s="227"/>
      <c r="YW896" s="227"/>
      <c r="YX896" s="227"/>
      <c r="YY896" s="227"/>
      <c r="YZ896" s="227"/>
      <c r="ZA896" s="227"/>
      <c r="ZB896" s="227"/>
      <c r="ZC896" s="227"/>
      <c r="ZD896" s="227"/>
      <c r="ZE896" s="227"/>
      <c r="ZF896" s="227"/>
      <c r="ZG896" s="227"/>
      <c r="ZH896" s="227"/>
      <c r="ZI896" s="227"/>
      <c r="ZJ896" s="227"/>
      <c r="ZK896" s="227"/>
      <c r="ZL896" s="227"/>
      <c r="ZM896" s="227"/>
      <c r="ZN896" s="227"/>
      <c r="ZO896" s="227"/>
      <c r="ZP896" s="227"/>
      <c r="ZQ896" s="227"/>
      <c r="ZR896" s="227"/>
      <c r="ZS896" s="227"/>
      <c r="ZT896" s="227"/>
      <c r="ZU896" s="227"/>
      <c r="ZV896" s="227"/>
      <c r="ZW896" s="227"/>
      <c r="ZX896" s="227"/>
      <c r="ZY896" s="227"/>
      <c r="ZZ896" s="227"/>
      <c r="AAA896" s="227"/>
      <c r="AAB896" s="227"/>
      <c r="AAC896" s="227"/>
      <c r="AAD896" s="227"/>
      <c r="AAE896" s="227"/>
      <c r="AAF896" s="227"/>
      <c r="AAG896" s="227"/>
      <c r="AAH896" s="227"/>
      <c r="AAI896" s="227"/>
      <c r="AAJ896" s="227"/>
      <c r="AAK896" s="227"/>
      <c r="AAL896" s="227"/>
      <c r="AAM896" s="227"/>
      <c r="AAN896" s="227"/>
      <c r="AAO896" s="227"/>
      <c r="AAP896" s="227"/>
      <c r="AAQ896" s="227"/>
      <c r="AAR896" s="227"/>
      <c r="AAS896" s="227"/>
      <c r="AAT896" s="227"/>
      <c r="AAU896" s="227"/>
      <c r="AAV896" s="227"/>
      <c r="AAW896" s="227"/>
      <c r="AAX896" s="227"/>
      <c r="AAY896" s="227"/>
      <c r="AAZ896" s="227"/>
      <c r="ABA896" s="227"/>
      <c r="ABB896" s="227"/>
      <c r="ABC896" s="227"/>
      <c r="ABD896" s="227"/>
      <c r="ABE896" s="227"/>
      <c r="ABF896" s="227"/>
      <c r="ABG896" s="227"/>
      <c r="ABH896" s="227"/>
      <c r="ABI896" s="227"/>
      <c r="ABJ896" s="227"/>
      <c r="ABK896" s="227"/>
      <c r="ABL896" s="227"/>
      <c r="ABM896" s="227"/>
      <c r="ABN896" s="227"/>
      <c r="ABO896" s="227"/>
      <c r="ABP896" s="227"/>
      <c r="ABQ896" s="227"/>
      <c r="ABR896" s="227"/>
      <c r="ABS896" s="227"/>
      <c r="ABT896" s="227"/>
      <c r="ABU896" s="227"/>
      <c r="ABV896" s="227"/>
      <c r="ABW896" s="227"/>
      <c r="ABX896" s="227"/>
      <c r="ABY896" s="227"/>
      <c r="ABZ896" s="227"/>
      <c r="ACA896" s="227"/>
      <c r="ACB896" s="227"/>
      <c r="ACC896" s="227"/>
      <c r="ACD896" s="227"/>
      <c r="ACE896" s="227"/>
      <c r="ACF896" s="227"/>
      <c r="ACG896" s="227"/>
      <c r="ACH896" s="227"/>
      <c r="ACI896" s="227"/>
      <c r="ACJ896" s="227"/>
      <c r="ACK896" s="227"/>
      <c r="ACL896" s="227"/>
      <c r="ACM896" s="227"/>
      <c r="ACN896" s="227"/>
      <c r="ACO896" s="227"/>
      <c r="ACP896" s="227"/>
      <c r="ACQ896" s="227"/>
      <c r="ACR896" s="227"/>
      <c r="ACS896" s="227"/>
      <c r="ACT896" s="227"/>
      <c r="ACU896" s="227"/>
      <c r="ACV896" s="227"/>
      <c r="ACW896" s="227"/>
      <c r="ACX896" s="227"/>
      <c r="ACY896" s="227"/>
      <c r="ACZ896" s="227"/>
      <c r="ADA896" s="227"/>
      <c r="ADB896" s="227"/>
      <c r="ADC896" s="227"/>
      <c r="ADD896" s="227"/>
      <c r="ADE896" s="227"/>
      <c r="ADF896" s="227"/>
      <c r="ADG896" s="227"/>
      <c r="ADH896" s="227"/>
      <c r="ADI896" s="227"/>
      <c r="ADJ896" s="227"/>
      <c r="ADK896" s="227"/>
      <c r="ADL896" s="227"/>
      <c r="ADM896" s="227"/>
      <c r="ADN896" s="227"/>
      <c r="ADO896" s="227"/>
      <c r="ADP896" s="227"/>
      <c r="ADQ896" s="227"/>
      <c r="ADR896" s="227"/>
      <c r="ADS896" s="227"/>
      <c r="ADT896" s="227"/>
      <c r="ADU896" s="227"/>
      <c r="ADV896" s="227"/>
      <c r="ADW896" s="227"/>
      <c r="ADX896" s="227"/>
      <c r="ADY896" s="227"/>
      <c r="ADZ896" s="227"/>
      <c r="AEA896" s="227"/>
      <c r="AEB896" s="227"/>
      <c r="AEC896" s="227"/>
      <c r="AED896" s="227"/>
      <c r="AEE896" s="227"/>
      <c r="AEF896" s="227"/>
      <c r="AEG896" s="227"/>
      <c r="AEH896" s="227"/>
      <c r="AEI896" s="227"/>
      <c r="AEJ896" s="227"/>
      <c r="AEK896" s="227"/>
      <c r="AEL896" s="227"/>
      <c r="AEM896" s="227"/>
      <c r="AEN896" s="227"/>
      <c r="AEO896" s="227"/>
      <c r="AEP896" s="227"/>
      <c r="AEQ896" s="227"/>
      <c r="AER896" s="227"/>
      <c r="AES896" s="227"/>
      <c r="AET896" s="227"/>
      <c r="AEU896" s="227"/>
      <c r="AEV896" s="227"/>
      <c r="AEW896" s="227"/>
      <c r="AEX896" s="227"/>
      <c r="AEY896" s="227"/>
      <c r="AEZ896" s="227"/>
      <c r="AFA896" s="227"/>
      <c r="AFB896" s="227"/>
      <c r="AFC896" s="227"/>
      <c r="AFD896" s="227"/>
      <c r="AFE896" s="227"/>
      <c r="AFF896" s="227"/>
      <c r="AFG896" s="227"/>
      <c r="AFH896" s="227"/>
      <c r="AFI896" s="227"/>
      <c r="AFJ896" s="227"/>
      <c r="AFK896" s="227"/>
      <c r="AFL896" s="227"/>
      <c r="AFM896" s="227"/>
      <c r="AFN896" s="227"/>
      <c r="AFO896" s="227"/>
      <c r="AFP896" s="227"/>
      <c r="AFQ896" s="227"/>
      <c r="AFR896" s="227"/>
      <c r="AFS896" s="227"/>
      <c r="AFT896" s="227"/>
      <c r="AFU896" s="227"/>
      <c r="AFV896" s="227"/>
      <c r="AFW896" s="227"/>
      <c r="AFX896" s="227"/>
      <c r="AFY896" s="227"/>
      <c r="AFZ896" s="227"/>
      <c r="AGA896" s="227"/>
      <c r="AGB896" s="227"/>
      <c r="AGC896" s="227"/>
      <c r="AGD896" s="227"/>
      <c r="AGE896" s="227"/>
      <c r="AGF896" s="227"/>
      <c r="AGG896" s="227"/>
      <c r="AGH896" s="227"/>
      <c r="AGI896" s="227"/>
      <c r="AGJ896" s="227"/>
      <c r="AGK896" s="227"/>
      <c r="AGL896" s="227"/>
      <c r="AGM896" s="227"/>
      <c r="AGN896" s="227"/>
      <c r="AGO896" s="227"/>
      <c r="AGP896" s="227"/>
      <c r="AGQ896" s="227"/>
      <c r="AGR896" s="227"/>
      <c r="AGS896" s="227"/>
      <c r="AGT896" s="227"/>
      <c r="AGU896" s="227"/>
      <c r="AGV896" s="227"/>
      <c r="AGW896" s="227"/>
      <c r="AGX896" s="227"/>
      <c r="AGY896" s="227"/>
      <c r="AGZ896" s="227"/>
      <c r="AHA896" s="227"/>
      <c r="AHB896" s="227"/>
      <c r="AHC896" s="227"/>
      <c r="AHD896" s="227"/>
      <c r="AHE896" s="227"/>
      <c r="AHF896" s="227"/>
      <c r="AHG896" s="227"/>
      <c r="AHH896" s="227"/>
      <c r="AHI896" s="227"/>
      <c r="AHJ896" s="227"/>
      <c r="AHK896" s="227"/>
      <c r="AHL896" s="227"/>
      <c r="AHM896" s="227"/>
      <c r="AHN896" s="227"/>
      <c r="AHO896" s="227"/>
      <c r="AHP896" s="227"/>
      <c r="AHQ896" s="227"/>
      <c r="AHR896" s="227"/>
      <c r="AHS896" s="227"/>
      <c r="AHT896" s="227"/>
      <c r="AHU896" s="227"/>
      <c r="AHV896" s="227"/>
      <c r="AHW896" s="227"/>
      <c r="AHX896" s="227"/>
      <c r="AHY896" s="227"/>
      <c r="AHZ896" s="227"/>
      <c r="AIA896" s="227"/>
      <c r="AIB896" s="227"/>
      <c r="AIC896" s="227"/>
      <c r="AID896" s="227"/>
      <c r="AIE896" s="227"/>
      <c r="AIF896" s="227"/>
      <c r="AIG896" s="227"/>
      <c r="AIH896" s="227"/>
      <c r="AII896" s="227"/>
      <c r="AIJ896" s="227"/>
      <c r="AIK896" s="227"/>
      <c r="AIL896" s="227"/>
      <c r="AIM896" s="227"/>
      <c r="AIN896" s="227"/>
      <c r="AIO896" s="227"/>
      <c r="AIP896" s="227"/>
      <c r="AIQ896" s="227"/>
      <c r="AIR896" s="227"/>
      <c r="AIS896" s="227"/>
      <c r="AIT896" s="227"/>
      <c r="AIU896" s="227"/>
      <c r="AIV896" s="227"/>
      <c r="AIW896" s="227"/>
      <c r="AIX896" s="227"/>
      <c r="AIY896" s="227"/>
      <c r="AIZ896" s="227"/>
      <c r="AJA896" s="227"/>
      <c r="AJB896" s="227"/>
      <c r="AJC896" s="227"/>
      <c r="AJD896" s="227"/>
      <c r="AJE896" s="227"/>
      <c r="AJF896" s="227"/>
      <c r="AJG896" s="227"/>
      <c r="AJH896" s="227"/>
      <c r="AJI896" s="227"/>
      <c r="AJJ896" s="227"/>
      <c r="AJK896" s="227"/>
      <c r="AJL896" s="227"/>
      <c r="AJM896" s="227"/>
      <c r="AJN896" s="227"/>
      <c r="AJO896" s="227"/>
      <c r="AJP896" s="227"/>
      <c r="AJQ896" s="227"/>
      <c r="AJR896" s="227"/>
      <c r="AJS896" s="227"/>
      <c r="AJT896" s="227"/>
      <c r="AJU896" s="227"/>
      <c r="AJV896" s="227"/>
      <c r="AJW896" s="227"/>
      <c r="AJX896" s="227"/>
      <c r="AJY896" s="227"/>
      <c r="AJZ896" s="227"/>
      <c r="AKA896" s="227"/>
      <c r="AKB896" s="227"/>
      <c r="AKC896" s="227"/>
      <c r="AKD896" s="227"/>
      <c r="AKE896" s="227"/>
      <c r="AKF896" s="227"/>
      <c r="AKG896" s="227"/>
      <c r="AKH896" s="227"/>
      <c r="AKI896" s="227"/>
      <c r="AKJ896" s="227"/>
      <c r="AKK896" s="227"/>
      <c r="AKL896" s="227"/>
      <c r="AKM896" s="227"/>
      <c r="AKN896" s="227"/>
      <c r="AKO896" s="227"/>
      <c r="AKP896" s="227"/>
      <c r="AKQ896" s="227"/>
      <c r="AKR896" s="227"/>
      <c r="AKS896" s="227"/>
      <c r="AKT896" s="227"/>
      <c r="AKU896" s="227"/>
      <c r="AKV896" s="227"/>
      <c r="AKW896" s="227"/>
      <c r="AKX896" s="227"/>
      <c r="AKY896" s="227"/>
      <c r="AKZ896" s="227"/>
      <c r="ALA896" s="227"/>
      <c r="ALB896" s="227"/>
      <c r="ALC896" s="227"/>
      <c r="ALD896" s="227"/>
      <c r="ALE896" s="227"/>
      <c r="ALF896" s="227"/>
      <c r="ALG896" s="227"/>
      <c r="ALH896" s="227"/>
      <c r="ALI896" s="227"/>
      <c r="ALJ896" s="227"/>
      <c r="ALK896" s="227"/>
      <c r="ALL896" s="227"/>
      <c r="ALM896" s="227"/>
      <c r="ALN896" s="227"/>
      <c r="ALO896" s="227"/>
      <c r="ALP896" s="227"/>
      <c r="ALQ896" s="227"/>
      <c r="ALR896" s="227"/>
      <c r="ALS896" s="227"/>
      <c r="ALT896" s="227"/>
      <c r="ALU896" s="227"/>
      <c r="ALV896" s="227"/>
      <c r="ALW896" s="227"/>
      <c r="ALX896" s="227"/>
      <c r="ALY896" s="227"/>
      <c r="ALZ896" s="227"/>
      <c r="AMA896" s="227"/>
      <c r="AMB896" s="227"/>
      <c r="AMC896" s="227"/>
      <c r="AMD896" s="227"/>
      <c r="AME896" s="227"/>
      <c r="AMF896" s="227"/>
      <c r="AMG896" s="227"/>
      <c r="AMH896" s="227"/>
      <c r="AMI896" s="227"/>
      <c r="AMJ896" s="227"/>
      <c r="AMK896" s="227"/>
      <c r="AML896" s="227"/>
      <c r="AMM896" s="227"/>
      <c r="AMN896" s="227"/>
      <c r="AMO896" s="227"/>
      <c r="AMP896" s="227"/>
      <c r="AMQ896" s="227"/>
      <c r="AMR896" s="227"/>
      <c r="AMS896" s="227"/>
      <c r="AMT896" s="227"/>
      <c r="AMU896" s="227"/>
      <c r="AMV896" s="227"/>
      <c r="AMW896" s="227"/>
      <c r="AMX896" s="227"/>
    </row>
    <row r="897" spans="1:1038" s="308" customFormat="1" ht="18" customHeight="1">
      <c r="A897" s="522" t="s">
        <v>2392</v>
      </c>
      <c r="B897" s="302" t="s">
        <v>1647</v>
      </c>
      <c r="C897" s="228"/>
      <c r="D897" s="303" t="s">
        <v>1279</v>
      </c>
      <c r="E897" s="228">
        <v>104</v>
      </c>
      <c r="F897" s="228">
        <v>4</v>
      </c>
      <c r="G897" s="304" t="str">
        <f t="shared" si="601"/>
        <v>104-4</v>
      </c>
      <c r="H897" s="228">
        <v>0</v>
      </c>
      <c r="I897" s="228">
        <v>57</v>
      </c>
      <c r="J897" s="480">
        <f t="shared" si="605"/>
        <v>1</v>
      </c>
      <c r="K897" s="481" t="str">
        <f>IF(J898=1,IF(((VLOOKUP($G897,[4]Depth_Lookup!$A$3:$J$550,9,FALSE))-(I897/100))=0,"Good",IF(((VLOOKUP($G897,[4]Depth_Lookup!$A$3:$J$550,9,FALSE))-(I897/100))&gt;0,"Too Short","Too Long")))</f>
        <v>Good</v>
      </c>
      <c r="L897" s="171">
        <f>(VLOOKUP($G897,Depth_Lookup!$A$3:$J$410,10,FALSE))+(H897/100)</f>
        <v>275.17</v>
      </c>
      <c r="M897" s="171">
        <f>(VLOOKUP($G897,Depth_Lookup!$A$3:$J$410,10,FALSE))+(I897/100)</f>
        <v>275.74</v>
      </c>
      <c r="N897" s="231" t="s">
        <v>2412</v>
      </c>
      <c r="O897" s="228">
        <v>1</v>
      </c>
      <c r="P897" s="228" t="s">
        <v>853</v>
      </c>
      <c r="Q897" s="228" t="s">
        <v>125</v>
      </c>
      <c r="R897" s="304" t="str">
        <f t="shared" si="602"/>
        <v>SerpentinizedHarzburgite</v>
      </c>
      <c r="S897" s="228" t="s">
        <v>700</v>
      </c>
      <c r="T897" s="228" t="s">
        <v>700</v>
      </c>
      <c r="U897" s="228"/>
      <c r="V897" s="228"/>
      <c r="W897" s="228" t="s">
        <v>2393</v>
      </c>
      <c r="X897" s="305">
        <f>VLOOKUP(W897,[4]definitions_list_lookup!$A$13:$B$19,2,0)</f>
        <v>5</v>
      </c>
      <c r="Y897" s="228" t="s">
        <v>90</v>
      </c>
      <c r="Z897" s="228" t="s">
        <v>91</v>
      </c>
      <c r="AA897" s="228"/>
      <c r="AB897" s="228"/>
      <c r="AC897" s="228"/>
      <c r="AD897" s="228"/>
      <c r="AE897" s="234"/>
      <c r="AF897" s="304" t="e">
        <f>VLOOKUP(AE897,[4]definitions_list_mag!$V$12:$W$15,2,0)</f>
        <v>#N/A</v>
      </c>
      <c r="AG897" s="241"/>
      <c r="AH897" s="228"/>
      <c r="AI897" s="244">
        <f t="shared" si="606"/>
        <v>81</v>
      </c>
      <c r="AJ897" s="228"/>
      <c r="AK897" s="228"/>
      <c r="AL897" s="228"/>
      <c r="AM897" s="228"/>
      <c r="AN897" s="228"/>
      <c r="AO897" s="244"/>
      <c r="AP897" s="228"/>
      <c r="AQ897" s="228"/>
      <c r="AR897" s="228"/>
      <c r="AS897" s="228"/>
      <c r="AT897" s="228"/>
      <c r="AU897" s="244">
        <v>3</v>
      </c>
      <c r="AV897" s="228">
        <v>4</v>
      </c>
      <c r="AW897" s="228">
        <v>2</v>
      </c>
      <c r="AX897" s="228" t="s">
        <v>110</v>
      </c>
      <c r="AY897" s="228" t="s">
        <v>103</v>
      </c>
      <c r="AZ897" s="228"/>
      <c r="BA897" s="244">
        <v>15</v>
      </c>
      <c r="BB897" s="228">
        <v>7</v>
      </c>
      <c r="BC897" s="228">
        <v>3</v>
      </c>
      <c r="BD897" s="228" t="s">
        <v>118</v>
      </c>
      <c r="BE897" s="228" t="s">
        <v>103</v>
      </c>
      <c r="BF897" s="228"/>
      <c r="BG897" s="244"/>
      <c r="BH897" s="228"/>
      <c r="BI897" s="228"/>
      <c r="BJ897" s="228"/>
      <c r="BK897" s="228"/>
      <c r="BL897" s="228"/>
      <c r="BM897" s="244">
        <v>1</v>
      </c>
      <c r="BN897" s="228">
        <v>1</v>
      </c>
      <c r="BO897" s="228">
        <v>0.5</v>
      </c>
      <c r="BP897" s="228"/>
      <c r="BQ897" s="228"/>
      <c r="BR897" s="228"/>
      <c r="BS897" s="228"/>
      <c r="BT897" s="228"/>
      <c r="BU897" s="228"/>
      <c r="BV897" s="228"/>
      <c r="BW897" s="228"/>
      <c r="BX897" s="228"/>
      <c r="BY897" s="244"/>
      <c r="BZ897" s="228"/>
      <c r="CA897" s="228"/>
      <c r="CB897" s="228"/>
      <c r="CC897" s="228"/>
      <c r="CD897" s="228"/>
      <c r="CE897" s="228"/>
      <c r="CF897" s="310">
        <f t="shared" si="603"/>
        <v>100</v>
      </c>
      <c r="CG897" s="245"/>
      <c r="CH897" s="246" t="s">
        <v>2404</v>
      </c>
      <c r="CI897" s="246">
        <v>85</v>
      </c>
      <c r="CJ897" s="246" t="s">
        <v>514</v>
      </c>
      <c r="CK897" s="247"/>
      <c r="CL897" s="248"/>
      <c r="CM897" s="248"/>
      <c r="CN897" s="248"/>
      <c r="CO897" s="248"/>
      <c r="CP897" s="248"/>
      <c r="CQ897" s="248"/>
      <c r="CR897" s="248"/>
      <c r="CS897" s="248"/>
      <c r="CT897" s="248"/>
      <c r="CU897" s="248"/>
      <c r="CV897" s="248"/>
      <c r="CW897" s="248"/>
      <c r="CX897" s="248"/>
      <c r="CY897" s="248"/>
      <c r="CZ897" s="248"/>
      <c r="DA897" s="248"/>
      <c r="DB897" s="248">
        <v>80</v>
      </c>
      <c r="DC897" s="244">
        <v>20</v>
      </c>
      <c r="DD897" s="248"/>
      <c r="DE897" s="248"/>
      <c r="DF897" s="248"/>
      <c r="DG897" s="248"/>
      <c r="DH897" s="248"/>
      <c r="DI897" s="248"/>
      <c r="DJ897" s="248"/>
      <c r="DK897" s="306">
        <f t="shared" si="604"/>
        <v>100</v>
      </c>
      <c r="DL897" s="245"/>
      <c r="DM897" s="248"/>
      <c r="DN897" s="248"/>
      <c r="DO897" s="307"/>
      <c r="DQ897" s="245"/>
      <c r="DR897" s="307"/>
      <c r="DS897" s="245"/>
      <c r="DT897" s="262" t="s">
        <v>2215</v>
      </c>
      <c r="DU897" s="249"/>
      <c r="DV897" s="249"/>
      <c r="DW897" s="311" t="e">
        <f>VLOOKUP(P897,[4]definitions_list_lookup!$K$30:$L$54,2,0)</f>
        <v>#N/A</v>
      </c>
      <c r="DX897" s="268" t="s">
        <v>1838</v>
      </c>
      <c r="DY897" s="268" t="s">
        <v>2395</v>
      </c>
      <c r="DZ897" s="482"/>
      <c r="EA897" s="312"/>
      <c r="EB897" s="249"/>
      <c r="EC897" s="312"/>
      <c r="ED897" s="229" t="s">
        <v>2517</v>
      </c>
      <c r="EE897" s="313"/>
      <c r="EF897" s="314"/>
      <c r="EG897" s="313"/>
      <c r="EH897" s="315"/>
      <c r="EI897" s="316"/>
      <c r="EJ897" s="317"/>
      <c r="EK897" s="318"/>
      <c r="EL897" s="313"/>
      <c r="EM897" s="315"/>
      <c r="EN897" s="315"/>
      <c r="EO897" s="319"/>
      <c r="EP897" s="319"/>
      <c r="EQ897" s="319"/>
      <c r="ER897" s="319"/>
      <c r="ES897" s="319"/>
      <c r="ET897" s="319"/>
      <c r="EU897" s="319"/>
      <c r="EV897" s="320"/>
      <c r="EW897" s="320"/>
      <c r="EX897" s="320"/>
      <c r="EY897" s="320"/>
      <c r="EZ897" s="192" t="e">
        <f t="shared" si="574"/>
        <v>#DIV/0!</v>
      </c>
      <c r="FA897" s="192" t="e">
        <f t="shared" si="575"/>
        <v>#DIV/0!</v>
      </c>
      <c r="FB897" s="192" t="e">
        <f t="shared" si="576"/>
        <v>#DIV/0!</v>
      </c>
      <c r="FC897" s="192" t="e">
        <f t="shared" si="577"/>
        <v>#DIV/0!</v>
      </c>
      <c r="FD897" s="192" t="e">
        <f t="shared" si="578"/>
        <v>#DIV/0!</v>
      </c>
      <c r="FE897" s="193" t="e">
        <f t="shared" si="579"/>
        <v>#DIV/0!</v>
      </c>
      <c r="FF897" s="194" t="e">
        <f t="shared" si="580"/>
        <v>#DIV/0!</v>
      </c>
      <c r="FG897" s="313"/>
      <c r="FH897" s="315"/>
      <c r="FI897" s="778">
        <f t="shared" si="582"/>
        <v>0</v>
      </c>
      <c r="FJ897" s="779" t="e">
        <f t="shared" si="583"/>
        <v>#DIV/0!</v>
      </c>
      <c r="FK897" s="779" t="e">
        <f t="shared" si="584"/>
        <v>#DIV/0!</v>
      </c>
      <c r="FL897" s="780" t="e">
        <f t="shared" si="585"/>
        <v>#DIV/0!</v>
      </c>
      <c r="FM897" s="169" t="e">
        <f t="shared" si="586"/>
        <v>#DIV/0!</v>
      </c>
      <c r="FN897" s="783" t="e">
        <f t="shared" si="587"/>
        <v>#DIV/0!</v>
      </c>
      <c r="FO897" s="228"/>
      <c r="FP897" s="228"/>
      <c r="FQ897" s="228"/>
      <c r="FR897" s="228"/>
      <c r="FS897" s="228"/>
      <c r="FT897" s="228"/>
      <c r="FU897" s="228"/>
      <c r="FV897" s="228"/>
      <c r="FW897" s="228"/>
      <c r="FX897" s="228"/>
      <c r="FY897" s="228"/>
      <c r="FZ897" s="228"/>
      <c r="GA897" s="228"/>
      <c r="GB897" s="228"/>
      <c r="GC897" s="228"/>
      <c r="GD897" s="228"/>
      <c r="GE897" s="228"/>
      <c r="GF897" s="228"/>
      <c r="GG897" s="228"/>
      <c r="GH897" s="228"/>
      <c r="GI897" s="228"/>
      <c r="GJ897" s="228"/>
      <c r="GK897" s="228"/>
      <c r="GL897" s="228"/>
      <c r="GM897" s="228"/>
      <c r="GN897" s="228"/>
      <c r="GO897" s="228"/>
      <c r="GP897" s="228"/>
      <c r="GQ897" s="228"/>
      <c r="GR897" s="228"/>
      <c r="GS897" s="228"/>
      <c r="GT897" s="228"/>
      <c r="GU897" s="228"/>
      <c r="GV897" s="228"/>
      <c r="GW897" s="228"/>
      <c r="GX897" s="228"/>
      <c r="GY897" s="228"/>
      <c r="GZ897" s="228"/>
      <c r="HA897" s="228"/>
      <c r="HB897" s="228"/>
      <c r="HC897" s="228"/>
      <c r="HD897" s="228"/>
      <c r="HE897" s="228"/>
      <c r="HF897" s="228"/>
      <c r="HG897" s="228"/>
      <c r="HH897" s="228"/>
      <c r="HI897" s="228"/>
      <c r="HJ897" s="228"/>
      <c r="HK897" s="228"/>
      <c r="HL897" s="228"/>
      <c r="HM897" s="228"/>
      <c r="HN897" s="228"/>
      <c r="HO897" s="228"/>
      <c r="HP897" s="228"/>
      <c r="HQ897" s="228"/>
      <c r="HR897" s="228"/>
      <c r="HS897" s="228"/>
      <c r="HT897" s="228"/>
      <c r="HU897" s="228"/>
      <c r="HV897" s="228"/>
      <c r="HW897" s="228"/>
      <c r="HX897" s="228"/>
      <c r="HY897" s="228"/>
      <c r="HZ897" s="228"/>
      <c r="IA897" s="228"/>
      <c r="IB897" s="228"/>
      <c r="IC897" s="228"/>
      <c r="ID897" s="228"/>
      <c r="IE897" s="228"/>
      <c r="IF897" s="228"/>
      <c r="IG897" s="228"/>
      <c r="IH897" s="228"/>
      <c r="II897" s="228"/>
      <c r="IJ897" s="228"/>
      <c r="IK897" s="228"/>
      <c r="IL897" s="228"/>
      <c r="IM897" s="228"/>
      <c r="IN897" s="228"/>
      <c r="IO897" s="228"/>
      <c r="IP897" s="228"/>
      <c r="IQ897" s="228"/>
      <c r="IR897" s="228"/>
      <c r="IS897" s="228"/>
      <c r="IT897" s="228"/>
      <c r="IU897" s="228"/>
      <c r="IV897" s="228"/>
      <c r="IW897" s="228"/>
      <c r="IX897" s="228"/>
      <c r="IY897" s="228"/>
      <c r="IZ897" s="228"/>
      <c r="JA897" s="228"/>
      <c r="JB897" s="228"/>
      <c r="JC897" s="228"/>
      <c r="JD897" s="228"/>
      <c r="JE897" s="228"/>
      <c r="JF897" s="228"/>
      <c r="JG897" s="228"/>
      <c r="JH897" s="228"/>
      <c r="JI897" s="228"/>
      <c r="JJ897" s="228"/>
      <c r="JK897" s="228"/>
      <c r="JL897" s="228"/>
      <c r="JM897" s="228"/>
      <c r="JN897" s="228"/>
      <c r="JO897" s="228"/>
      <c r="JP897" s="228"/>
      <c r="JQ897" s="228"/>
      <c r="JR897" s="228"/>
      <c r="JS897" s="228"/>
      <c r="JT897" s="228"/>
      <c r="JU897" s="228"/>
      <c r="JV897" s="228"/>
      <c r="JW897" s="228"/>
      <c r="JX897" s="228"/>
      <c r="JY897" s="228"/>
      <c r="JZ897" s="228"/>
      <c r="KA897" s="228"/>
      <c r="KB897" s="228"/>
      <c r="KC897" s="228"/>
      <c r="KD897" s="228"/>
      <c r="KE897" s="228"/>
      <c r="KF897" s="228"/>
      <c r="KG897" s="228"/>
      <c r="KH897" s="228"/>
      <c r="KI897" s="228"/>
      <c r="KJ897" s="228"/>
      <c r="KK897" s="228"/>
      <c r="KL897" s="228"/>
      <c r="KM897" s="228"/>
      <c r="KN897" s="228"/>
      <c r="KO897" s="228"/>
      <c r="KP897" s="228"/>
      <c r="KQ897" s="228"/>
      <c r="KR897" s="228"/>
      <c r="KS897" s="228"/>
      <c r="KT897" s="228"/>
      <c r="KU897" s="228"/>
      <c r="KV897" s="228"/>
      <c r="KW897" s="228"/>
      <c r="KX897" s="228"/>
      <c r="KY897" s="228"/>
      <c r="KZ897" s="228"/>
      <c r="LA897" s="228"/>
      <c r="LB897" s="228"/>
      <c r="LC897" s="228"/>
      <c r="LD897" s="228"/>
      <c r="LE897" s="228"/>
      <c r="LF897" s="228"/>
      <c r="LG897" s="228"/>
      <c r="LH897" s="228"/>
      <c r="LI897" s="228"/>
      <c r="LJ897" s="228"/>
      <c r="LK897" s="228"/>
      <c r="LL897" s="228"/>
      <c r="LM897" s="228"/>
      <c r="LN897" s="228"/>
      <c r="LO897" s="228"/>
      <c r="LP897" s="228"/>
      <c r="LQ897" s="228"/>
      <c r="LR897" s="228"/>
      <c r="LS897" s="228"/>
      <c r="LT897" s="228"/>
      <c r="LU897" s="228"/>
      <c r="LV897" s="228"/>
      <c r="LW897" s="228"/>
      <c r="LX897" s="228"/>
      <c r="LY897" s="228"/>
      <c r="LZ897" s="228"/>
      <c r="MA897" s="228"/>
      <c r="MB897" s="228"/>
      <c r="MC897" s="228"/>
      <c r="MD897" s="228"/>
      <c r="ME897" s="228"/>
      <c r="MF897" s="228"/>
      <c r="MG897" s="228"/>
      <c r="MH897" s="228"/>
      <c r="MI897" s="228"/>
      <c r="MJ897" s="228"/>
      <c r="MK897" s="228"/>
      <c r="ML897" s="228"/>
      <c r="MM897" s="228"/>
      <c r="MN897" s="228"/>
      <c r="MO897" s="228"/>
      <c r="MP897" s="228"/>
      <c r="MQ897" s="228"/>
      <c r="MR897" s="228"/>
      <c r="MS897" s="228"/>
      <c r="MT897" s="228"/>
      <c r="MU897" s="228"/>
      <c r="MV897" s="228"/>
      <c r="MW897" s="228"/>
      <c r="MX897" s="228"/>
      <c r="MY897" s="228"/>
      <c r="MZ897" s="228"/>
      <c r="NA897" s="228"/>
      <c r="NB897" s="228"/>
      <c r="NC897" s="228"/>
      <c r="ND897" s="228"/>
      <c r="NE897" s="228"/>
      <c r="NF897" s="228"/>
      <c r="NG897" s="228"/>
      <c r="NH897" s="228"/>
      <c r="NI897" s="228"/>
      <c r="NJ897" s="228"/>
      <c r="NK897" s="228"/>
      <c r="NL897" s="228"/>
      <c r="NM897" s="228"/>
      <c r="NN897" s="228"/>
      <c r="NO897" s="228"/>
      <c r="NP897" s="228"/>
      <c r="NQ897" s="228"/>
      <c r="NR897" s="228"/>
      <c r="NS897" s="228"/>
      <c r="NT897" s="228"/>
      <c r="NU897" s="228"/>
      <c r="NV897" s="228"/>
      <c r="NW897" s="228"/>
      <c r="NX897" s="228"/>
      <c r="NY897" s="228"/>
      <c r="NZ897" s="228"/>
      <c r="OA897" s="228"/>
      <c r="OB897" s="228"/>
      <c r="OC897" s="228"/>
      <c r="OD897" s="228"/>
      <c r="OE897" s="228"/>
      <c r="OF897" s="228"/>
      <c r="OG897" s="228"/>
      <c r="OH897" s="228"/>
      <c r="OI897" s="228"/>
      <c r="OJ897" s="228"/>
      <c r="OK897" s="228"/>
      <c r="OL897" s="228"/>
      <c r="OM897" s="228"/>
      <c r="ON897" s="228"/>
      <c r="OO897" s="228"/>
      <c r="OP897" s="228"/>
      <c r="OQ897" s="228"/>
      <c r="OR897" s="228"/>
      <c r="OS897" s="228"/>
      <c r="OT897" s="228"/>
      <c r="OU897" s="228"/>
      <c r="OV897" s="228"/>
      <c r="OW897" s="228"/>
      <c r="OX897" s="228"/>
      <c r="OY897" s="228"/>
      <c r="OZ897" s="228"/>
      <c r="PA897" s="228"/>
      <c r="PB897" s="228"/>
      <c r="PC897" s="228"/>
      <c r="PD897" s="228"/>
      <c r="PE897" s="228"/>
      <c r="PF897" s="228"/>
      <c r="PG897" s="228"/>
      <c r="PH897" s="228"/>
      <c r="PI897" s="228"/>
      <c r="PJ897" s="228"/>
      <c r="PK897" s="228"/>
      <c r="PL897" s="228"/>
      <c r="PM897" s="228"/>
      <c r="PN897" s="228"/>
      <c r="PO897" s="228"/>
      <c r="PP897" s="228"/>
      <c r="PQ897" s="228"/>
      <c r="PR897" s="228"/>
      <c r="PS897" s="228"/>
      <c r="PT897" s="228"/>
      <c r="PU897" s="228"/>
      <c r="PV897" s="228"/>
      <c r="PW897" s="228"/>
      <c r="PX897" s="228"/>
      <c r="PY897" s="228"/>
      <c r="PZ897" s="228"/>
      <c r="QA897" s="228"/>
      <c r="QB897" s="228"/>
      <c r="QC897" s="228"/>
      <c r="QD897" s="228"/>
      <c r="QE897" s="228"/>
      <c r="QF897" s="228"/>
      <c r="QG897" s="228"/>
      <c r="QH897" s="228"/>
      <c r="QI897" s="228"/>
      <c r="QJ897" s="228"/>
      <c r="QK897" s="228"/>
      <c r="QL897" s="228"/>
      <c r="QM897" s="228"/>
      <c r="QN897" s="228"/>
      <c r="QO897" s="228"/>
      <c r="QP897" s="228"/>
      <c r="QQ897" s="228"/>
      <c r="QR897" s="228"/>
      <c r="QS897" s="228"/>
      <c r="QT897" s="228"/>
      <c r="QU897" s="228"/>
      <c r="QV897" s="228"/>
      <c r="QW897" s="228"/>
      <c r="QX897" s="228"/>
      <c r="QY897" s="228"/>
      <c r="QZ897" s="228"/>
      <c r="RA897" s="228"/>
      <c r="RB897" s="228"/>
      <c r="RC897" s="228"/>
      <c r="RD897" s="228"/>
      <c r="RE897" s="228"/>
      <c r="RF897" s="228"/>
      <c r="RG897" s="228"/>
      <c r="RH897" s="228"/>
      <c r="RI897" s="228"/>
      <c r="RJ897" s="228"/>
      <c r="RK897" s="228"/>
      <c r="RL897" s="228"/>
      <c r="RM897" s="228"/>
      <c r="RN897" s="228"/>
      <c r="RO897" s="228"/>
      <c r="RP897" s="228"/>
      <c r="RQ897" s="228"/>
      <c r="RR897" s="228"/>
      <c r="RS897" s="228"/>
      <c r="RT897" s="228"/>
      <c r="RU897" s="228"/>
      <c r="RV897" s="228"/>
      <c r="RW897" s="228"/>
      <c r="RX897" s="228"/>
      <c r="RY897" s="228"/>
      <c r="RZ897" s="228"/>
      <c r="SA897" s="228"/>
      <c r="SB897" s="228"/>
      <c r="SC897" s="228"/>
      <c r="SD897" s="228"/>
      <c r="SE897" s="228"/>
      <c r="SF897" s="228"/>
      <c r="SG897" s="228"/>
      <c r="SH897" s="228"/>
      <c r="SI897" s="228"/>
      <c r="SJ897" s="228"/>
      <c r="SK897" s="228"/>
      <c r="SL897" s="228"/>
      <c r="SM897" s="228"/>
      <c r="SN897" s="228"/>
      <c r="SO897" s="228"/>
      <c r="SP897" s="228"/>
      <c r="SQ897" s="228"/>
      <c r="SR897" s="228"/>
      <c r="SS897" s="228"/>
      <c r="ST897" s="228"/>
      <c r="SU897" s="228"/>
      <c r="SV897" s="228"/>
      <c r="SW897" s="228"/>
      <c r="SX897" s="228"/>
      <c r="SY897" s="228"/>
      <c r="SZ897" s="228"/>
      <c r="TA897" s="228"/>
      <c r="TB897" s="228"/>
      <c r="TC897" s="228"/>
      <c r="TD897" s="228"/>
      <c r="TE897" s="228"/>
      <c r="TF897" s="228"/>
      <c r="TG897" s="228"/>
      <c r="TH897" s="228"/>
      <c r="TI897" s="228"/>
      <c r="TJ897" s="228"/>
      <c r="TK897" s="228"/>
      <c r="TL897" s="228"/>
      <c r="TM897" s="228"/>
      <c r="TN897" s="228"/>
      <c r="TO897" s="228"/>
      <c r="TP897" s="228"/>
      <c r="TQ897" s="228"/>
      <c r="TR897" s="228"/>
      <c r="TS897" s="228"/>
      <c r="TT897" s="228"/>
      <c r="TU897" s="228"/>
      <c r="TV897" s="228"/>
      <c r="TW897" s="228"/>
      <c r="TX897" s="228"/>
      <c r="TY897" s="228"/>
      <c r="TZ897" s="228"/>
      <c r="UA897" s="228"/>
      <c r="UB897" s="228"/>
      <c r="UC897" s="228"/>
      <c r="UD897" s="228"/>
      <c r="UE897" s="228"/>
      <c r="UF897" s="228"/>
      <c r="UG897" s="228"/>
      <c r="UH897" s="228"/>
      <c r="UI897" s="228"/>
      <c r="UJ897" s="228"/>
      <c r="UK897" s="228"/>
      <c r="UL897" s="228"/>
      <c r="UM897" s="228"/>
      <c r="UN897" s="228"/>
      <c r="UO897" s="228"/>
      <c r="UP897" s="228"/>
      <c r="UQ897" s="228"/>
      <c r="UR897" s="228"/>
      <c r="US897" s="228"/>
      <c r="UT897" s="228"/>
      <c r="UU897" s="228"/>
      <c r="UV897" s="228"/>
      <c r="UW897" s="228"/>
      <c r="UX897" s="228"/>
      <c r="UY897" s="228"/>
      <c r="UZ897" s="228"/>
      <c r="VA897" s="228"/>
      <c r="VB897" s="228"/>
      <c r="VC897" s="228"/>
      <c r="VD897" s="228"/>
      <c r="VE897" s="228"/>
      <c r="VF897" s="228"/>
      <c r="VG897" s="228"/>
      <c r="VH897" s="228"/>
      <c r="VI897" s="228"/>
      <c r="VJ897" s="228"/>
      <c r="VK897" s="228"/>
      <c r="VL897" s="228"/>
      <c r="VM897" s="228"/>
      <c r="VN897" s="228"/>
      <c r="VO897" s="228"/>
      <c r="VP897" s="228"/>
      <c r="VQ897" s="228"/>
      <c r="VR897" s="228"/>
      <c r="VS897" s="228"/>
      <c r="VT897" s="228"/>
      <c r="VU897" s="228"/>
      <c r="VV897" s="228"/>
      <c r="VW897" s="228"/>
      <c r="VX897" s="228"/>
      <c r="VY897" s="228"/>
      <c r="VZ897" s="228"/>
      <c r="WA897" s="228"/>
      <c r="WB897" s="228"/>
      <c r="WC897" s="228"/>
      <c r="WD897" s="228"/>
      <c r="WE897" s="228"/>
      <c r="WF897" s="228"/>
      <c r="WG897" s="228"/>
      <c r="WH897" s="228"/>
      <c r="WI897" s="228"/>
      <c r="WJ897" s="228"/>
      <c r="WK897" s="228"/>
      <c r="WL897" s="228"/>
      <c r="WM897" s="228"/>
      <c r="WN897" s="228"/>
      <c r="WO897" s="228"/>
      <c r="WP897" s="228"/>
      <c r="WQ897" s="228"/>
      <c r="WR897" s="228"/>
      <c r="WS897" s="228"/>
      <c r="WT897" s="228"/>
      <c r="WU897" s="228"/>
      <c r="WV897" s="228"/>
      <c r="WW897" s="228"/>
      <c r="WX897" s="228"/>
      <c r="WY897" s="228"/>
      <c r="WZ897" s="228"/>
      <c r="XA897" s="228"/>
      <c r="XB897" s="228"/>
      <c r="XC897" s="228"/>
      <c r="XD897" s="228"/>
      <c r="XE897" s="228"/>
      <c r="XF897" s="228"/>
      <c r="XG897" s="228"/>
      <c r="XH897" s="228"/>
      <c r="XI897" s="228"/>
      <c r="XJ897" s="228"/>
      <c r="XK897" s="228"/>
      <c r="XL897" s="228"/>
      <c r="XM897" s="228"/>
      <c r="XN897" s="228"/>
      <c r="XO897" s="228"/>
      <c r="XP897" s="228"/>
      <c r="XQ897" s="228"/>
      <c r="XR897" s="228"/>
      <c r="XS897" s="228"/>
      <c r="XT897" s="228"/>
      <c r="XU897" s="228"/>
      <c r="XV897" s="228"/>
      <c r="XW897" s="228"/>
      <c r="XX897" s="228"/>
      <c r="XY897" s="228"/>
      <c r="XZ897" s="228"/>
      <c r="YA897" s="228"/>
      <c r="YB897" s="228"/>
      <c r="YC897" s="228"/>
      <c r="YD897" s="228"/>
      <c r="YE897" s="228"/>
      <c r="YF897" s="228"/>
      <c r="YG897" s="228"/>
      <c r="YH897" s="228"/>
      <c r="YI897" s="228"/>
      <c r="YJ897" s="228"/>
      <c r="YK897" s="228"/>
      <c r="YL897" s="228"/>
      <c r="YM897" s="228"/>
      <c r="YN897" s="228"/>
      <c r="YO897" s="228"/>
      <c r="YP897" s="228"/>
      <c r="YQ897" s="228"/>
      <c r="YR897" s="228"/>
      <c r="YS897" s="228"/>
      <c r="YT897" s="228"/>
      <c r="YU897" s="228"/>
      <c r="YV897" s="228"/>
      <c r="YW897" s="228"/>
      <c r="YX897" s="228"/>
      <c r="YY897" s="228"/>
      <c r="YZ897" s="228"/>
      <c r="ZA897" s="228"/>
      <c r="ZB897" s="228"/>
      <c r="ZC897" s="228"/>
      <c r="ZD897" s="228"/>
      <c r="ZE897" s="228"/>
      <c r="ZF897" s="228"/>
      <c r="ZG897" s="228"/>
      <c r="ZH897" s="228"/>
      <c r="ZI897" s="228"/>
      <c r="ZJ897" s="228"/>
      <c r="ZK897" s="228"/>
      <c r="ZL897" s="228"/>
      <c r="ZM897" s="228"/>
      <c r="ZN897" s="228"/>
      <c r="ZO897" s="228"/>
      <c r="ZP897" s="228"/>
      <c r="ZQ897" s="228"/>
      <c r="ZR897" s="228"/>
      <c r="ZS897" s="228"/>
      <c r="ZT897" s="228"/>
      <c r="ZU897" s="228"/>
      <c r="ZV897" s="228"/>
      <c r="ZW897" s="228"/>
      <c r="ZX897" s="228"/>
      <c r="ZY897" s="228"/>
      <c r="ZZ897" s="228"/>
      <c r="AAA897" s="228"/>
      <c r="AAB897" s="228"/>
      <c r="AAC897" s="228"/>
      <c r="AAD897" s="228"/>
      <c r="AAE897" s="228"/>
      <c r="AAF897" s="228"/>
      <c r="AAG897" s="228"/>
      <c r="AAH897" s="228"/>
      <c r="AAI897" s="228"/>
      <c r="AAJ897" s="228"/>
      <c r="AAK897" s="228"/>
      <c r="AAL897" s="228"/>
      <c r="AAM897" s="228"/>
      <c r="AAN897" s="228"/>
      <c r="AAO897" s="228"/>
      <c r="AAP897" s="228"/>
      <c r="AAQ897" s="228"/>
      <c r="AAR897" s="228"/>
      <c r="AAS897" s="228"/>
      <c r="AAT897" s="228"/>
      <c r="AAU897" s="228"/>
      <c r="AAV897" s="228"/>
      <c r="AAW897" s="228"/>
      <c r="AAX897" s="228"/>
      <c r="AAY897" s="228"/>
      <c r="AAZ897" s="228"/>
      <c r="ABA897" s="228"/>
      <c r="ABB897" s="228"/>
      <c r="ABC897" s="228"/>
      <c r="ABD897" s="228"/>
      <c r="ABE897" s="228"/>
      <c r="ABF897" s="228"/>
      <c r="ABG897" s="228"/>
      <c r="ABH897" s="228"/>
      <c r="ABI897" s="228"/>
      <c r="ABJ897" s="228"/>
      <c r="ABK897" s="228"/>
      <c r="ABL897" s="228"/>
      <c r="ABM897" s="228"/>
      <c r="ABN897" s="228"/>
      <c r="ABO897" s="228"/>
      <c r="ABP897" s="228"/>
      <c r="ABQ897" s="228"/>
      <c r="ABR897" s="228"/>
      <c r="ABS897" s="228"/>
      <c r="ABT897" s="228"/>
      <c r="ABU897" s="228"/>
      <c r="ABV897" s="228"/>
      <c r="ABW897" s="228"/>
      <c r="ABX897" s="228"/>
      <c r="ABY897" s="228"/>
      <c r="ABZ897" s="228"/>
      <c r="ACA897" s="228"/>
      <c r="ACB897" s="228"/>
      <c r="ACC897" s="228"/>
      <c r="ACD897" s="228"/>
      <c r="ACE897" s="228"/>
      <c r="ACF897" s="228"/>
      <c r="ACG897" s="228"/>
      <c r="ACH897" s="228"/>
      <c r="ACI897" s="228"/>
      <c r="ACJ897" s="228"/>
      <c r="ACK897" s="228"/>
      <c r="ACL897" s="228"/>
      <c r="ACM897" s="228"/>
      <c r="ACN897" s="228"/>
      <c r="ACO897" s="228"/>
      <c r="ACP897" s="228"/>
      <c r="ACQ897" s="228"/>
      <c r="ACR897" s="228"/>
      <c r="ACS897" s="228"/>
      <c r="ACT897" s="228"/>
      <c r="ACU897" s="228"/>
      <c r="ACV897" s="228"/>
      <c r="ACW897" s="228"/>
      <c r="ACX897" s="228"/>
      <c r="ACY897" s="228"/>
      <c r="ACZ897" s="228"/>
      <c r="ADA897" s="228"/>
      <c r="ADB897" s="228"/>
      <c r="ADC897" s="228"/>
      <c r="ADD897" s="228"/>
      <c r="ADE897" s="228"/>
      <c r="ADF897" s="228"/>
      <c r="ADG897" s="228"/>
      <c r="ADH897" s="228"/>
      <c r="ADI897" s="228"/>
      <c r="ADJ897" s="228"/>
      <c r="ADK897" s="228"/>
      <c r="ADL897" s="228"/>
      <c r="ADM897" s="228"/>
      <c r="ADN897" s="228"/>
      <c r="ADO897" s="228"/>
      <c r="ADP897" s="228"/>
      <c r="ADQ897" s="228"/>
      <c r="ADR897" s="228"/>
      <c r="ADS897" s="228"/>
      <c r="ADT897" s="228"/>
      <c r="ADU897" s="228"/>
      <c r="ADV897" s="228"/>
      <c r="ADW897" s="228"/>
      <c r="ADX897" s="228"/>
      <c r="ADY897" s="228"/>
      <c r="ADZ897" s="228"/>
      <c r="AEA897" s="228"/>
      <c r="AEB897" s="228"/>
      <c r="AEC897" s="228"/>
      <c r="AED897" s="228"/>
      <c r="AEE897" s="228"/>
      <c r="AEF897" s="228"/>
      <c r="AEG897" s="228"/>
      <c r="AEH897" s="228"/>
      <c r="AEI897" s="228"/>
      <c r="AEJ897" s="228"/>
      <c r="AEK897" s="228"/>
      <c r="AEL897" s="228"/>
      <c r="AEM897" s="228"/>
      <c r="AEN897" s="228"/>
      <c r="AEO897" s="228"/>
      <c r="AEP897" s="228"/>
      <c r="AEQ897" s="228"/>
      <c r="AER897" s="228"/>
      <c r="AES897" s="228"/>
      <c r="AET897" s="228"/>
      <c r="AEU897" s="228"/>
      <c r="AEV897" s="228"/>
      <c r="AEW897" s="228"/>
      <c r="AEX897" s="228"/>
      <c r="AEY897" s="228"/>
      <c r="AEZ897" s="228"/>
      <c r="AFA897" s="228"/>
      <c r="AFB897" s="228"/>
      <c r="AFC897" s="228"/>
      <c r="AFD897" s="228"/>
      <c r="AFE897" s="228"/>
      <c r="AFF897" s="228"/>
      <c r="AFG897" s="228"/>
      <c r="AFH897" s="228"/>
      <c r="AFI897" s="228"/>
      <c r="AFJ897" s="228"/>
      <c r="AFK897" s="228"/>
      <c r="AFL897" s="228"/>
      <c r="AFM897" s="228"/>
      <c r="AFN897" s="228"/>
      <c r="AFO897" s="228"/>
      <c r="AFP897" s="228"/>
      <c r="AFQ897" s="228"/>
      <c r="AFR897" s="228"/>
      <c r="AFS897" s="228"/>
      <c r="AFT897" s="228"/>
      <c r="AFU897" s="228"/>
      <c r="AFV897" s="228"/>
      <c r="AFW897" s="228"/>
      <c r="AFX897" s="228"/>
      <c r="AFY897" s="228"/>
      <c r="AFZ897" s="228"/>
      <c r="AGA897" s="228"/>
      <c r="AGB897" s="228"/>
      <c r="AGC897" s="228"/>
      <c r="AGD897" s="228"/>
      <c r="AGE897" s="228"/>
      <c r="AGF897" s="228"/>
      <c r="AGG897" s="228"/>
      <c r="AGH897" s="228"/>
      <c r="AGI897" s="228"/>
      <c r="AGJ897" s="228"/>
      <c r="AGK897" s="228"/>
      <c r="AGL897" s="228"/>
      <c r="AGM897" s="228"/>
      <c r="AGN897" s="228"/>
      <c r="AGO897" s="228"/>
      <c r="AGP897" s="228"/>
      <c r="AGQ897" s="228"/>
      <c r="AGR897" s="228"/>
      <c r="AGS897" s="228"/>
      <c r="AGT897" s="228"/>
      <c r="AGU897" s="228"/>
      <c r="AGV897" s="228"/>
      <c r="AGW897" s="228"/>
      <c r="AGX897" s="228"/>
      <c r="AGY897" s="228"/>
      <c r="AGZ897" s="228"/>
      <c r="AHA897" s="228"/>
      <c r="AHB897" s="228"/>
      <c r="AHC897" s="228"/>
      <c r="AHD897" s="228"/>
      <c r="AHE897" s="228"/>
      <c r="AHF897" s="228"/>
      <c r="AHG897" s="228"/>
      <c r="AHH897" s="228"/>
      <c r="AHI897" s="228"/>
      <c r="AHJ897" s="228"/>
      <c r="AHK897" s="228"/>
      <c r="AHL897" s="228"/>
      <c r="AHM897" s="228"/>
      <c r="AHN897" s="228"/>
      <c r="AHO897" s="228"/>
      <c r="AHP897" s="228"/>
      <c r="AHQ897" s="228"/>
      <c r="AHR897" s="228"/>
      <c r="AHS897" s="228"/>
      <c r="AHT897" s="228"/>
      <c r="AHU897" s="228"/>
      <c r="AHV897" s="228"/>
      <c r="AHW897" s="228"/>
      <c r="AHX897" s="228"/>
      <c r="AHY897" s="228"/>
      <c r="AHZ897" s="228"/>
      <c r="AIA897" s="228"/>
      <c r="AIB897" s="228"/>
      <c r="AIC897" s="228"/>
      <c r="AID897" s="228"/>
      <c r="AIE897" s="228"/>
      <c r="AIF897" s="228"/>
      <c r="AIG897" s="228"/>
      <c r="AIH897" s="228"/>
      <c r="AII897" s="228"/>
      <c r="AIJ897" s="228"/>
      <c r="AIK897" s="228"/>
      <c r="AIL897" s="228"/>
      <c r="AIM897" s="228"/>
      <c r="AIN897" s="228"/>
      <c r="AIO897" s="228"/>
      <c r="AIP897" s="228"/>
      <c r="AIQ897" s="228"/>
      <c r="AIR897" s="228"/>
      <c r="AIS897" s="228"/>
      <c r="AIT897" s="228"/>
      <c r="AIU897" s="228"/>
      <c r="AIV897" s="228"/>
      <c r="AIW897" s="228"/>
      <c r="AIX897" s="228"/>
      <c r="AIY897" s="228"/>
      <c r="AIZ897" s="228"/>
      <c r="AJA897" s="228"/>
      <c r="AJB897" s="228"/>
      <c r="AJC897" s="228"/>
      <c r="AJD897" s="228"/>
      <c r="AJE897" s="228"/>
      <c r="AJF897" s="228"/>
      <c r="AJG897" s="228"/>
      <c r="AJH897" s="228"/>
      <c r="AJI897" s="228"/>
      <c r="AJJ897" s="228"/>
      <c r="AJK897" s="228"/>
      <c r="AJL897" s="228"/>
      <c r="AJM897" s="228"/>
      <c r="AJN897" s="228"/>
      <c r="AJO897" s="228"/>
      <c r="AJP897" s="228"/>
      <c r="AJQ897" s="228"/>
      <c r="AJR897" s="228"/>
      <c r="AJS897" s="228"/>
      <c r="AJT897" s="228"/>
      <c r="AJU897" s="228"/>
      <c r="AJV897" s="228"/>
      <c r="AJW897" s="228"/>
      <c r="AJX897" s="228"/>
      <c r="AJY897" s="228"/>
      <c r="AJZ897" s="228"/>
      <c r="AKA897" s="228"/>
      <c r="AKB897" s="228"/>
      <c r="AKC897" s="228"/>
      <c r="AKD897" s="228"/>
      <c r="AKE897" s="228"/>
      <c r="AKF897" s="228"/>
      <c r="AKG897" s="228"/>
      <c r="AKH897" s="228"/>
      <c r="AKI897" s="228"/>
      <c r="AKJ897" s="228"/>
      <c r="AKK897" s="228"/>
      <c r="AKL897" s="228"/>
      <c r="AKM897" s="228"/>
      <c r="AKN897" s="228"/>
      <c r="AKO897" s="228"/>
      <c r="AKP897" s="228"/>
      <c r="AKQ897" s="228"/>
      <c r="AKR897" s="228"/>
      <c r="AKS897" s="228"/>
      <c r="AKT897" s="228"/>
      <c r="AKU897" s="228"/>
      <c r="AKV897" s="228"/>
      <c r="AKW897" s="228"/>
      <c r="AKX897" s="228"/>
      <c r="AKY897" s="228"/>
      <c r="AKZ897" s="228"/>
      <c r="ALA897" s="228"/>
      <c r="ALB897" s="228"/>
      <c r="ALC897" s="228"/>
      <c r="ALD897" s="228"/>
      <c r="ALE897" s="228"/>
      <c r="ALF897" s="228"/>
      <c r="ALG897" s="228"/>
      <c r="ALH897" s="228"/>
      <c r="ALI897" s="228"/>
      <c r="ALJ897" s="228"/>
      <c r="ALK897" s="228"/>
      <c r="ALL897" s="228"/>
      <c r="ALM897" s="228"/>
      <c r="ALN897" s="228"/>
      <c r="ALO897" s="228"/>
      <c r="ALP897" s="228"/>
      <c r="ALQ897" s="228"/>
      <c r="ALR897" s="228"/>
      <c r="ALS897" s="228"/>
      <c r="ALT897" s="228"/>
      <c r="ALU897" s="228"/>
      <c r="ALV897" s="228"/>
      <c r="ALW897" s="228"/>
      <c r="ALX897" s="228"/>
      <c r="ALY897" s="228"/>
      <c r="ALZ897" s="228"/>
      <c r="AMA897" s="228"/>
      <c r="AMB897" s="228"/>
      <c r="AMC897" s="228"/>
      <c r="AMD897" s="228"/>
      <c r="AME897" s="228"/>
      <c r="AMF897" s="228"/>
      <c r="AMG897" s="228"/>
      <c r="AMH897" s="228"/>
      <c r="AMI897" s="228"/>
      <c r="AMJ897" s="228"/>
      <c r="AMK897" s="228"/>
      <c r="AML897" s="228"/>
      <c r="AMM897" s="228"/>
      <c r="AMN897" s="228"/>
      <c r="AMO897" s="228"/>
      <c r="AMP897" s="228"/>
      <c r="AMQ897" s="228"/>
      <c r="AMR897" s="228"/>
      <c r="AMS897" s="228"/>
      <c r="AMT897" s="228"/>
      <c r="AMU897" s="228"/>
      <c r="AMV897" s="228"/>
      <c r="AMW897" s="228"/>
      <c r="AMX897" s="228"/>
    </row>
    <row r="898" spans="1:1038" ht="18" customHeight="1">
      <c r="A898" s="223" t="s">
        <v>2392</v>
      </c>
      <c r="B898" s="224" t="s">
        <v>1647</v>
      </c>
      <c r="D898" s="225" t="s">
        <v>1279</v>
      </c>
      <c r="E898" s="126">
        <v>105</v>
      </c>
      <c r="F898" s="126">
        <v>1</v>
      </c>
      <c r="G898" s="196" t="str">
        <f t="shared" si="601"/>
        <v>105-1</v>
      </c>
      <c r="H898" s="126">
        <v>0</v>
      </c>
      <c r="I898" s="126">
        <v>71</v>
      </c>
      <c r="J898" s="203">
        <f t="shared" si="605"/>
        <v>1</v>
      </c>
      <c r="K898" s="644" t="b">
        <f>IF(J899=1,IF(((VLOOKUP($G898,[4]Depth_Lookup!$A$3:$J$550,9,FALSE))-(I898/100))=0,"Good",IF(((VLOOKUP($G898,[4]Depth_Lookup!$A$3:$J$550,9,FALSE))-(I898/100))&gt;0,"Too Short","Too Long")))</f>
        <v>0</v>
      </c>
      <c r="L898" s="171">
        <f>(VLOOKUP($G898,Depth_Lookup!$A$3:$J$410,10,FALSE))+(H898/100)</f>
        <v>275.7</v>
      </c>
      <c r="M898" s="171">
        <f>(VLOOKUP($G898,Depth_Lookup!$A$3:$J$410,10,FALSE))+(I898/100)</f>
        <v>276.40999999999997</v>
      </c>
      <c r="N898" s="127" t="s">
        <v>2412</v>
      </c>
      <c r="O898" s="126">
        <v>1</v>
      </c>
      <c r="P898" s="126" t="s">
        <v>853</v>
      </c>
      <c r="Q898" s="126" t="s">
        <v>125</v>
      </c>
      <c r="R898" s="196" t="str">
        <f t="shared" si="602"/>
        <v>SerpentinizedHarzburgite</v>
      </c>
      <c r="S898" s="126" t="s">
        <v>700</v>
      </c>
      <c r="T898" s="126" t="s">
        <v>2400</v>
      </c>
      <c r="W898" s="126" t="s">
        <v>2393</v>
      </c>
      <c r="X898" s="202">
        <f>VLOOKUP(W898,[4]definitions_list_lookup!$A$13:$B$19,2,0)</f>
        <v>5</v>
      </c>
      <c r="Y898" s="126" t="s">
        <v>90</v>
      </c>
      <c r="Z898" s="126" t="s">
        <v>91</v>
      </c>
      <c r="AF898" s="196" t="e">
        <f>VLOOKUP(AE898,[4]definitions_list_mag!$V$12:$W$15,2,0)</f>
        <v>#N/A</v>
      </c>
      <c r="AI898" s="130">
        <f t="shared" si="606"/>
        <v>76</v>
      </c>
      <c r="AO898" s="130"/>
      <c r="AU898" s="130">
        <v>3</v>
      </c>
      <c r="AV898" s="126">
        <v>2</v>
      </c>
      <c r="AW898" s="126">
        <v>1</v>
      </c>
      <c r="AX898" s="126" t="s">
        <v>110</v>
      </c>
      <c r="AY898" s="126" t="s">
        <v>103</v>
      </c>
      <c r="BA898" s="130">
        <v>20</v>
      </c>
      <c r="BB898" s="126">
        <v>8</v>
      </c>
      <c r="BC898" s="126">
        <v>4</v>
      </c>
      <c r="BD898" s="126" t="s">
        <v>118</v>
      </c>
      <c r="BE898" s="126" t="s">
        <v>103</v>
      </c>
      <c r="BG898" s="130"/>
      <c r="BM898" s="130">
        <v>1</v>
      </c>
      <c r="BN898" s="126">
        <v>1</v>
      </c>
      <c r="BO898" s="126">
        <v>0.5</v>
      </c>
      <c r="BY898" s="130"/>
      <c r="CF898" s="213">
        <f t="shared" si="603"/>
        <v>100</v>
      </c>
      <c r="CG898" s="131"/>
      <c r="CH898" s="132" t="s">
        <v>2404</v>
      </c>
      <c r="CI898" s="132">
        <v>85</v>
      </c>
      <c r="CJ898" s="132" t="s">
        <v>514</v>
      </c>
      <c r="CK898" s="133"/>
      <c r="CL898" s="134"/>
      <c r="CM898" s="134"/>
      <c r="CN898" s="134"/>
      <c r="CO898" s="134"/>
      <c r="CP898" s="134"/>
      <c r="CQ898" s="134"/>
      <c r="CR898" s="134"/>
      <c r="CS898" s="134"/>
      <c r="CT898" s="134"/>
      <c r="CU898" s="134"/>
      <c r="CV898" s="134"/>
      <c r="CW898" s="134"/>
      <c r="CX898" s="134"/>
      <c r="CY898" s="134"/>
      <c r="CZ898" s="134"/>
      <c r="DA898" s="134"/>
      <c r="DB898" s="134">
        <v>85</v>
      </c>
      <c r="DC898" s="130">
        <v>15</v>
      </c>
      <c r="DD898" s="134"/>
      <c r="DE898" s="134"/>
      <c r="DF898" s="134"/>
      <c r="DG898" s="134"/>
      <c r="DH898" s="134"/>
      <c r="DI898" s="134"/>
      <c r="DJ898" s="134"/>
      <c r="DK898" s="207">
        <f t="shared" si="604"/>
        <v>100</v>
      </c>
      <c r="DL898" s="131"/>
      <c r="DM898" s="134"/>
      <c r="DN898" s="134"/>
      <c r="DO898" s="136"/>
      <c r="DQ898" s="131"/>
      <c r="DR898" s="136"/>
      <c r="DS898" s="131"/>
      <c r="DT898" s="138" t="s">
        <v>2215</v>
      </c>
      <c r="DW898" s="214" t="e">
        <f>VLOOKUP(P898,[4]definitions_list_lookup!$K$30:$L$54,2,0)</f>
        <v>#N/A</v>
      </c>
      <c r="DX898" s="155" t="s">
        <v>1838</v>
      </c>
      <c r="DY898" s="139" t="s">
        <v>2395</v>
      </c>
      <c r="DZ898"/>
      <c r="EA898" s="104"/>
      <c r="ED898" s="229" t="s">
        <v>2517</v>
      </c>
      <c r="EE898" s="140"/>
      <c r="EG898" s="140"/>
      <c r="EI898" s="218"/>
      <c r="EJ898" s="143"/>
      <c r="EK898" s="221"/>
      <c r="EM898" s="109"/>
      <c r="EN898" s="109"/>
      <c r="EZ898" s="192" t="e">
        <f t="shared" si="574"/>
        <v>#DIV/0!</v>
      </c>
      <c r="FA898" s="192" t="e">
        <f t="shared" si="575"/>
        <v>#DIV/0!</v>
      </c>
      <c r="FB898" s="192" t="e">
        <f t="shared" si="576"/>
        <v>#DIV/0!</v>
      </c>
      <c r="FC898" s="192" t="e">
        <f t="shared" si="577"/>
        <v>#DIV/0!</v>
      </c>
      <c r="FD898" s="192" t="e">
        <f t="shared" si="578"/>
        <v>#DIV/0!</v>
      </c>
      <c r="FE898" s="193" t="e">
        <f t="shared" si="579"/>
        <v>#DIV/0!</v>
      </c>
      <c r="FF898" s="194" t="e">
        <f t="shared" si="580"/>
        <v>#DIV/0!</v>
      </c>
      <c r="FI898" s="778">
        <f t="shared" si="582"/>
        <v>0</v>
      </c>
      <c r="FJ898" s="779" t="e">
        <f t="shared" si="583"/>
        <v>#DIV/0!</v>
      </c>
      <c r="FK898" s="779" t="e">
        <f t="shared" si="584"/>
        <v>#DIV/0!</v>
      </c>
      <c r="FL898" s="780" t="e">
        <f t="shared" si="585"/>
        <v>#DIV/0!</v>
      </c>
      <c r="FM898" s="169" t="e">
        <f t="shared" si="586"/>
        <v>#DIV/0!</v>
      </c>
      <c r="FN898" s="783" t="e">
        <f t="shared" si="587"/>
        <v>#DIV/0!</v>
      </c>
    </row>
    <row r="899" spans="1:1038" ht="18" customHeight="1">
      <c r="A899" s="223" t="s">
        <v>2392</v>
      </c>
      <c r="B899" s="224" t="s">
        <v>1647</v>
      </c>
      <c r="D899" s="225" t="s">
        <v>1279</v>
      </c>
      <c r="E899" s="126">
        <v>105</v>
      </c>
      <c r="F899" s="126">
        <v>1</v>
      </c>
      <c r="G899" s="196" t="str">
        <f t="shared" si="601"/>
        <v>105-1</v>
      </c>
      <c r="H899" s="126">
        <v>71</v>
      </c>
      <c r="I899" s="126">
        <v>86.5</v>
      </c>
      <c r="J899" s="203">
        <f t="shared" si="605"/>
        <v>0</v>
      </c>
      <c r="K899" s="644" t="str">
        <f>IF(J900=1,IF(((VLOOKUP($G899,[4]Depth_Lookup!$A$3:$J$550,9,FALSE))-(I899/100))=0,"Good",IF(((VLOOKUP($G899,[4]Depth_Lookup!$A$3:$J$550,9,FALSE))-(I899/100))&gt;0,"Too Short","Too Long")))</f>
        <v>Good</v>
      </c>
      <c r="L899" s="171">
        <f>(VLOOKUP($G899,Depth_Lookup!$A$3:$J$410,10,FALSE))+(H899/100)</f>
        <v>276.40999999999997</v>
      </c>
      <c r="M899" s="171">
        <f>(VLOOKUP($G899,Depth_Lookup!$A$3:$J$410,10,FALSE))+(I899/100)</f>
        <v>276.565</v>
      </c>
      <c r="N899" s="127" t="s">
        <v>2413</v>
      </c>
      <c r="O899" s="126">
        <v>1</v>
      </c>
      <c r="P899" s="126" t="s">
        <v>853</v>
      </c>
      <c r="Q899" s="126" t="s">
        <v>125</v>
      </c>
      <c r="R899" s="196" t="str">
        <f t="shared" si="602"/>
        <v>SerpentinizedHarzburgite</v>
      </c>
      <c r="S899" s="126" t="s">
        <v>2400</v>
      </c>
      <c r="T899" s="126" t="s">
        <v>700</v>
      </c>
      <c r="W899" s="126" t="s">
        <v>2393</v>
      </c>
      <c r="X899" s="202">
        <f>VLOOKUP(W899,[4]definitions_list_lookup!$A$13:$B$19,2,0)</f>
        <v>5</v>
      </c>
      <c r="Y899" s="126" t="s">
        <v>90</v>
      </c>
      <c r="Z899" s="126" t="s">
        <v>91</v>
      </c>
      <c r="AF899" s="196" t="e">
        <f>VLOOKUP(AE899,[4]definitions_list_mag!$V$12:$W$15,2,0)</f>
        <v>#N/A</v>
      </c>
      <c r="AI899" s="130">
        <f t="shared" si="606"/>
        <v>82</v>
      </c>
      <c r="AO899" s="130"/>
      <c r="AU899" s="130">
        <v>2</v>
      </c>
      <c r="AV899" s="126">
        <v>1</v>
      </c>
      <c r="AW899" s="126">
        <v>1</v>
      </c>
      <c r="AX899" s="126" t="s">
        <v>110</v>
      </c>
      <c r="AY899" s="126" t="s">
        <v>103</v>
      </c>
      <c r="BA899" s="130">
        <v>15</v>
      </c>
      <c r="BB899" s="126">
        <v>4</v>
      </c>
      <c r="BC899" s="126">
        <v>2</v>
      </c>
      <c r="BD899" s="126" t="s">
        <v>118</v>
      </c>
      <c r="BE899" s="126" t="s">
        <v>103</v>
      </c>
      <c r="BG899" s="130"/>
      <c r="BM899" s="130">
        <v>1</v>
      </c>
      <c r="BN899" s="126">
        <v>1</v>
      </c>
      <c r="BO899" s="126">
        <v>0.5</v>
      </c>
      <c r="BY899" s="130"/>
      <c r="CF899" s="213">
        <f t="shared" si="603"/>
        <v>100</v>
      </c>
      <c r="CG899" s="131"/>
      <c r="CH899" s="132" t="s">
        <v>2404</v>
      </c>
      <c r="CI899" s="132">
        <v>85</v>
      </c>
      <c r="CJ899" s="132" t="s">
        <v>514</v>
      </c>
      <c r="CK899" s="133"/>
      <c r="CL899" s="134"/>
      <c r="CM899" s="134"/>
      <c r="CN899" s="134"/>
      <c r="CO899" s="134"/>
      <c r="CP899" s="134"/>
      <c r="CQ899" s="134"/>
      <c r="CR899" s="134"/>
      <c r="CS899" s="134"/>
      <c r="CT899" s="134"/>
      <c r="CU899" s="134"/>
      <c r="CV899" s="134"/>
      <c r="CW899" s="134"/>
      <c r="CX899" s="134"/>
      <c r="CY899" s="134"/>
      <c r="CZ899" s="134"/>
      <c r="DA899" s="134"/>
      <c r="DB899" s="134">
        <v>90</v>
      </c>
      <c r="DC899" s="130">
        <v>10</v>
      </c>
      <c r="DD899" s="134"/>
      <c r="DE899" s="134"/>
      <c r="DF899" s="134"/>
      <c r="DG899" s="134"/>
      <c r="DH899" s="134"/>
      <c r="DI899" s="134"/>
      <c r="DJ899" s="134"/>
      <c r="DK899" s="207">
        <f t="shared" si="604"/>
        <v>100</v>
      </c>
      <c r="DL899" s="131"/>
      <c r="DM899" s="134"/>
      <c r="DN899" s="134"/>
      <c r="DO899" s="136"/>
      <c r="DQ899" s="131"/>
      <c r="DR899" s="136"/>
      <c r="DS899" s="131"/>
      <c r="DT899" s="138" t="s">
        <v>2414</v>
      </c>
      <c r="DW899" s="214" t="e">
        <f>VLOOKUP(P899,[4]definitions_list_lookup!$K$30:$L$54,2,0)</f>
        <v>#N/A</v>
      </c>
      <c r="DX899" s="155" t="s">
        <v>1838</v>
      </c>
      <c r="DY899" s="139" t="s">
        <v>2395</v>
      </c>
      <c r="DZ899"/>
      <c r="EA899" s="104"/>
      <c r="ED899" s="229" t="s">
        <v>2517</v>
      </c>
      <c r="EE899" s="140"/>
      <c r="EG899" s="140"/>
      <c r="EI899" s="218"/>
      <c r="EJ899" s="143"/>
      <c r="EK899" s="221"/>
      <c r="EM899" s="109"/>
      <c r="EN899" s="109"/>
      <c r="EZ899" s="192" t="e">
        <f t="shared" si="574"/>
        <v>#DIV/0!</v>
      </c>
      <c r="FA899" s="192" t="e">
        <f t="shared" si="575"/>
        <v>#DIV/0!</v>
      </c>
      <c r="FB899" s="192" t="e">
        <f t="shared" si="576"/>
        <v>#DIV/0!</v>
      </c>
      <c r="FC899" s="192" t="e">
        <f t="shared" si="577"/>
        <v>#DIV/0!</v>
      </c>
      <c r="FD899" s="192" t="e">
        <f t="shared" si="578"/>
        <v>#DIV/0!</v>
      </c>
      <c r="FE899" s="193" t="e">
        <f t="shared" si="579"/>
        <v>#DIV/0!</v>
      </c>
      <c r="FF899" s="194" t="e">
        <f t="shared" si="580"/>
        <v>#DIV/0!</v>
      </c>
      <c r="FI899" s="778">
        <f t="shared" si="582"/>
        <v>0</v>
      </c>
      <c r="FJ899" s="779" t="e">
        <f t="shared" si="583"/>
        <v>#DIV/0!</v>
      </c>
      <c r="FK899" s="779" t="e">
        <f t="shared" si="584"/>
        <v>#DIV/0!</v>
      </c>
      <c r="FL899" s="780" t="e">
        <f t="shared" si="585"/>
        <v>#DIV/0!</v>
      </c>
      <c r="FM899" s="169" t="e">
        <f t="shared" si="586"/>
        <v>#DIV/0!</v>
      </c>
      <c r="FN899" s="783" t="e">
        <f t="shared" si="587"/>
        <v>#DIV/0!</v>
      </c>
    </row>
    <row r="900" spans="1:1038" ht="18" customHeight="1">
      <c r="A900" s="223" t="s">
        <v>2392</v>
      </c>
      <c r="B900" s="224" t="s">
        <v>1647</v>
      </c>
      <c r="D900" s="225" t="s">
        <v>1279</v>
      </c>
      <c r="E900" s="227">
        <v>105</v>
      </c>
      <c r="F900" s="227">
        <v>2</v>
      </c>
      <c r="G900" s="196" t="str">
        <f t="shared" si="601"/>
        <v>105-2</v>
      </c>
      <c r="H900" s="227">
        <v>0</v>
      </c>
      <c r="I900" s="227">
        <v>87.5</v>
      </c>
      <c r="J900" s="203">
        <f t="shared" si="605"/>
        <v>1</v>
      </c>
      <c r="K900" s="644" t="str">
        <f>IF(J901=1,IF(((VLOOKUP($G900,[4]Depth_Lookup!$A$3:$J$550,9,FALSE))-(I900/100))=0,"Good",IF(((VLOOKUP($G900,[4]Depth_Lookup!$A$3:$J$550,9,FALSE))-(I900/100))&gt;0,"Too Short","Too Long")))</f>
        <v>Good</v>
      </c>
      <c r="L900" s="171">
        <f>(VLOOKUP($G900,Depth_Lookup!$A$3:$J$410,10,FALSE))+(H900/100)</f>
        <v>276.565</v>
      </c>
      <c r="M900" s="171">
        <f>(VLOOKUP($G900,Depth_Lookup!$A$3:$J$410,10,FALSE))+(I900/100)</f>
        <v>277.44</v>
      </c>
      <c r="N900" s="230" t="s">
        <v>2413</v>
      </c>
      <c r="O900" s="227">
        <v>1</v>
      </c>
      <c r="P900" s="227" t="s">
        <v>853</v>
      </c>
      <c r="Q900" s="227" t="s">
        <v>125</v>
      </c>
      <c r="R900" s="196" t="str">
        <f t="shared" si="602"/>
        <v>SerpentinizedHarzburgite</v>
      </c>
      <c r="S900" s="227" t="s">
        <v>94</v>
      </c>
      <c r="T900" s="227" t="s">
        <v>94</v>
      </c>
      <c r="U900" s="227" t="s">
        <v>95</v>
      </c>
      <c r="V900" s="227" t="s">
        <v>96</v>
      </c>
      <c r="W900" s="227" t="s">
        <v>102</v>
      </c>
      <c r="X900" s="202">
        <f>VLOOKUP(W900,[4]definitions_list_lookup!$A$13:$B$19,2,0)</f>
        <v>5</v>
      </c>
      <c r="Y900" s="227" t="s">
        <v>90</v>
      </c>
      <c r="Z900" s="227" t="s">
        <v>91</v>
      </c>
      <c r="AA900" s="227"/>
      <c r="AF900" s="196" t="e">
        <f>VLOOKUP(AE900,[4]definitions_list_mag!$V$12:$W$15,2,0)</f>
        <v>#N/A</v>
      </c>
      <c r="AI900" s="252">
        <v>84</v>
      </c>
      <c r="AJ900" s="229"/>
      <c r="AK900" s="229"/>
      <c r="AL900" s="229"/>
      <c r="AM900" s="229"/>
      <c r="AN900" s="229"/>
      <c r="AO900" s="252"/>
      <c r="AP900" s="229"/>
      <c r="AQ900" s="229"/>
      <c r="AR900" s="229"/>
      <c r="AS900" s="229"/>
      <c r="AT900" s="229"/>
      <c r="AU900" s="252"/>
      <c r="AV900" s="229"/>
      <c r="AW900" s="229"/>
      <c r="AX900" s="229"/>
      <c r="AY900" s="229"/>
      <c r="AZ900" s="229"/>
      <c r="BA900" s="252">
        <v>15</v>
      </c>
      <c r="BB900" s="229">
        <v>5</v>
      </c>
      <c r="BC900" s="229">
        <v>2</v>
      </c>
      <c r="BD900" s="229" t="s">
        <v>110</v>
      </c>
      <c r="BE900" s="229" t="s">
        <v>103</v>
      </c>
      <c r="BF900" s="229"/>
      <c r="BG900" s="252"/>
      <c r="BH900" s="229"/>
      <c r="BI900" s="229"/>
      <c r="BJ900" s="229"/>
      <c r="BK900" s="229"/>
      <c r="BL900" s="229"/>
      <c r="BM900" s="252">
        <v>1</v>
      </c>
      <c r="BN900" s="229">
        <v>2</v>
      </c>
      <c r="BO900" s="229">
        <v>0.5</v>
      </c>
      <c r="BP900" s="229" t="s">
        <v>110</v>
      </c>
      <c r="BQ900" s="229" t="s">
        <v>103</v>
      </c>
      <c r="BR900" s="229"/>
      <c r="BS900" s="229"/>
      <c r="BT900" s="229"/>
      <c r="BU900" s="229"/>
      <c r="BV900" s="229"/>
      <c r="BW900" s="229"/>
      <c r="BX900" s="229"/>
      <c r="BY900" s="240"/>
      <c r="BZ900" s="227"/>
      <c r="CA900" s="227"/>
      <c r="CB900" s="227"/>
      <c r="CC900" s="227"/>
      <c r="CD900" s="227"/>
      <c r="CE900" s="289"/>
      <c r="CF900" s="213">
        <f t="shared" si="603"/>
        <v>100</v>
      </c>
      <c r="CG900" s="131"/>
      <c r="CH900" s="149" t="s">
        <v>2293</v>
      </c>
      <c r="CI900" s="149">
        <v>100</v>
      </c>
      <c r="CJ900" s="149" t="s">
        <v>514</v>
      </c>
      <c r="CK900" s="151" t="s">
        <v>2415</v>
      </c>
      <c r="CL900" s="152"/>
      <c r="CM900" s="152"/>
      <c r="CN900" s="152"/>
      <c r="CO900" s="152"/>
      <c r="CP900" s="152"/>
      <c r="CQ900" s="152"/>
      <c r="CR900" s="152"/>
      <c r="CS900" s="152"/>
      <c r="CT900" s="152"/>
      <c r="CU900" s="152"/>
      <c r="CV900" s="152"/>
      <c r="CW900" s="152"/>
      <c r="CX900" s="152"/>
      <c r="CY900" s="152"/>
      <c r="CZ900" s="152"/>
      <c r="DA900" s="152"/>
      <c r="DB900" s="152">
        <v>70</v>
      </c>
      <c r="DC900" s="229">
        <v>1</v>
      </c>
      <c r="DD900" s="152"/>
      <c r="DE900" s="152"/>
      <c r="DF900" s="152"/>
      <c r="DG900" s="152"/>
      <c r="DH900" s="152"/>
      <c r="DI900" s="152"/>
      <c r="DJ900" s="152">
        <v>29</v>
      </c>
      <c r="DK900" s="207">
        <f t="shared" si="604"/>
        <v>100</v>
      </c>
      <c r="DL900" s="131"/>
      <c r="DM900" s="152"/>
      <c r="DN900" s="152"/>
      <c r="DO900" s="153"/>
      <c r="DP900" s="288"/>
      <c r="DQ900" s="148"/>
      <c r="DR900" s="153"/>
      <c r="DS900" s="131"/>
      <c r="DT900" s="289" t="s">
        <v>2416</v>
      </c>
      <c r="DU900" s="229"/>
      <c r="DV900" s="229"/>
      <c r="DW900" s="214" t="e">
        <f>VLOOKUP(P900,[4]definitions_list_lookup!$K$30:$L$54,2,0)</f>
        <v>#N/A</v>
      </c>
      <c r="DX900" s="154" t="s">
        <v>2151</v>
      </c>
      <c r="DY900" s="154" t="s">
        <v>2296</v>
      </c>
      <c r="DZ900"/>
      <c r="EA900" s="104"/>
      <c r="ED900" s="229" t="s">
        <v>2517</v>
      </c>
      <c r="EE900" s="140"/>
      <c r="EG900" s="140"/>
      <c r="EI900" s="218"/>
      <c r="EJ900" s="143"/>
      <c r="EK900" s="221"/>
      <c r="EM900" s="109"/>
      <c r="EN900" s="109"/>
      <c r="EZ900" s="192" t="e">
        <f t="shared" ref="EZ900:EZ963" si="675">+(IF($EW900&lt;$EY900,((MIN($EY900,$EW900)+(DEGREES(ATAN((TAN(RADIANS($EX900))/((TAN(RADIANS($EV900))*SIN(RADIANS(ABS($EW900-$EY900))))))-(COS(RADIANS(ABS($EW900-$EY900)))/SIN(RADIANS(ABS($EW900-$EY900)))))))-180)),((MAX($EY900,$EW900)-(DEGREES(ATAN((TAN(RADIANS($EX900))/((TAN(RADIANS($EV900))*SIN(RADIANS(ABS($EW900-$EY900))))))-(COS(RADIANS(ABS($EW900-$EY900)))/SIN(RADIANS(ABS($EW900-$EY900)))))))-180))))</f>
        <v>#DIV/0!</v>
      </c>
      <c r="FA900" s="192" t="e">
        <f t="shared" ref="FA900:FA963" si="676">IF($EZ900&gt;0,$EZ900,360+$EZ900)</f>
        <v>#DIV/0!</v>
      </c>
      <c r="FB900" s="192" t="e">
        <f t="shared" ref="FB900:FB963" si="677">+ABS(DEGREES(ATAN((COS(RADIANS(ABS($EZ900+180-(IF($EW900&gt;$EY900,MAX($EX900,$EW900),MIN($EW900,$EY900))))))/(TAN(RADIANS($EV900)))))))</f>
        <v>#DIV/0!</v>
      </c>
      <c r="FC900" s="192" t="e">
        <f t="shared" ref="FC900:FC963" si="678">+IF(($EZ900+90)&gt;0,$EZ900+90,$EZ900+450)</f>
        <v>#DIV/0!</v>
      </c>
      <c r="FD900" s="192" t="e">
        <f t="shared" ref="FD900:FD963" si="679">-$FB900+90</f>
        <v>#DIV/0!</v>
      </c>
      <c r="FE900" s="193" t="e">
        <f t="shared" ref="FE900:FE963" si="680">IF(($FA900&lt;180),$FA900+180,$FA900-180)</f>
        <v>#DIV/0!</v>
      </c>
      <c r="FF900" s="194" t="e">
        <f t="shared" ref="FF900:FF963" si="681">-$FB900+90</f>
        <v>#DIV/0!</v>
      </c>
      <c r="FI900" s="778">
        <f t="shared" si="582"/>
        <v>0</v>
      </c>
      <c r="FJ900" s="779" t="e">
        <f t="shared" si="583"/>
        <v>#DIV/0!</v>
      </c>
      <c r="FK900" s="779" t="e">
        <f t="shared" si="584"/>
        <v>#DIV/0!</v>
      </c>
      <c r="FL900" s="780" t="e">
        <f t="shared" si="585"/>
        <v>#DIV/0!</v>
      </c>
      <c r="FM900" s="169" t="e">
        <f t="shared" si="586"/>
        <v>#DIV/0!</v>
      </c>
      <c r="FN900" s="783" t="e">
        <f t="shared" si="587"/>
        <v>#DIV/0!</v>
      </c>
    </row>
    <row r="901" spans="1:1038" ht="18" customHeight="1">
      <c r="A901" s="223" t="s">
        <v>2392</v>
      </c>
      <c r="B901" s="224" t="s">
        <v>1647</v>
      </c>
      <c r="D901" s="225" t="s">
        <v>1279</v>
      </c>
      <c r="E901" s="227">
        <v>105</v>
      </c>
      <c r="F901" s="227">
        <v>3</v>
      </c>
      <c r="G901" s="196" t="str">
        <f t="shared" si="601"/>
        <v>105-3</v>
      </c>
      <c r="H901" s="227">
        <v>0</v>
      </c>
      <c r="I901" s="227">
        <v>82.5</v>
      </c>
      <c r="J901" s="203">
        <f t="shared" si="605"/>
        <v>1</v>
      </c>
      <c r="K901" s="644" t="str">
        <f>IF(J902=1,IF(((VLOOKUP($G901,[4]Depth_Lookup!$A$3:$J$550,9,FALSE))-(I901/100))=0,"Good",IF(((VLOOKUP($G901,[4]Depth_Lookup!$A$3:$J$550,9,FALSE))-(I901/100))&gt;0,"Too Short","Too Long")))</f>
        <v>Good</v>
      </c>
      <c r="L901" s="171">
        <f>(VLOOKUP($G901,Depth_Lookup!$A$3:$J$410,10,FALSE))+(H901/100)</f>
        <v>277.44</v>
      </c>
      <c r="M901" s="171">
        <f>(VLOOKUP($G901,Depth_Lookup!$A$3:$J$410,10,FALSE))+(I901/100)</f>
        <v>278.26499999999999</v>
      </c>
      <c r="N901" s="230" t="s">
        <v>2413</v>
      </c>
      <c r="O901" s="227">
        <v>1</v>
      </c>
      <c r="P901" s="227" t="s">
        <v>853</v>
      </c>
      <c r="Q901" s="227" t="s">
        <v>125</v>
      </c>
      <c r="R901" s="196" t="str">
        <f t="shared" si="602"/>
        <v>SerpentinizedHarzburgite</v>
      </c>
      <c r="S901" s="227" t="s">
        <v>94</v>
      </c>
      <c r="T901" s="227" t="s">
        <v>94</v>
      </c>
      <c r="U901" s="227" t="s">
        <v>95</v>
      </c>
      <c r="V901" s="227" t="s">
        <v>96</v>
      </c>
      <c r="W901" s="227" t="s">
        <v>102</v>
      </c>
      <c r="X901" s="202">
        <f>VLOOKUP(W901,[4]definitions_list_lookup!$A$13:$B$19,2,0)</f>
        <v>5</v>
      </c>
      <c r="Y901" s="227" t="s">
        <v>90</v>
      </c>
      <c r="Z901" s="227" t="s">
        <v>91</v>
      </c>
      <c r="AA901" s="227"/>
      <c r="AF901" s="196" t="e">
        <f>VLOOKUP(AE901,[4]definitions_list_mag!$V$12:$W$15,2,0)</f>
        <v>#N/A</v>
      </c>
      <c r="AI901" s="252">
        <v>79</v>
      </c>
      <c r="AJ901" s="229"/>
      <c r="AK901" s="229"/>
      <c r="AL901" s="229"/>
      <c r="AM901" s="229"/>
      <c r="AN901" s="229"/>
      <c r="AO901" s="252"/>
      <c r="AP901" s="229"/>
      <c r="AQ901" s="229"/>
      <c r="AR901" s="229"/>
      <c r="AS901" s="229"/>
      <c r="AT901" s="229"/>
      <c r="AU901" s="252"/>
      <c r="AV901" s="229"/>
      <c r="AW901" s="229"/>
      <c r="AX901" s="229"/>
      <c r="AY901" s="229"/>
      <c r="AZ901" s="229"/>
      <c r="BA901" s="252">
        <v>20</v>
      </c>
      <c r="BB901" s="229">
        <v>5</v>
      </c>
      <c r="BC901" s="229">
        <v>2</v>
      </c>
      <c r="BD901" s="229" t="s">
        <v>110</v>
      </c>
      <c r="BE901" s="229" t="s">
        <v>103</v>
      </c>
      <c r="BF901" s="229"/>
      <c r="BG901" s="252"/>
      <c r="BH901" s="229"/>
      <c r="BI901" s="229"/>
      <c r="BJ901" s="229"/>
      <c r="BK901" s="229"/>
      <c r="BL901" s="229"/>
      <c r="BM901" s="252">
        <v>1</v>
      </c>
      <c r="BN901" s="229">
        <v>2</v>
      </c>
      <c r="BO901" s="229">
        <v>0.5</v>
      </c>
      <c r="BP901" s="229" t="s">
        <v>110</v>
      </c>
      <c r="BQ901" s="229" t="s">
        <v>103</v>
      </c>
      <c r="BR901" s="229"/>
      <c r="BS901" s="229"/>
      <c r="BT901" s="229"/>
      <c r="BU901" s="229"/>
      <c r="BV901" s="229"/>
      <c r="BW901" s="229"/>
      <c r="BX901" s="229"/>
      <c r="BY901" s="240"/>
      <c r="BZ901" s="227"/>
      <c r="CA901" s="227"/>
      <c r="CB901" s="227"/>
      <c r="CC901" s="227"/>
      <c r="CD901" s="227"/>
      <c r="CE901" s="289" t="s">
        <v>2417</v>
      </c>
      <c r="CF901" s="213">
        <f t="shared" si="603"/>
        <v>100</v>
      </c>
      <c r="CG901" s="131"/>
      <c r="CH901" s="149" t="s">
        <v>2293</v>
      </c>
      <c r="CI901" s="149">
        <v>100</v>
      </c>
      <c r="CJ901" s="149" t="s">
        <v>514</v>
      </c>
      <c r="CK901" s="151" t="s">
        <v>2415</v>
      </c>
      <c r="CL901" s="152"/>
      <c r="CM901" s="152"/>
      <c r="CN901" s="152"/>
      <c r="CO901" s="152"/>
      <c r="CP901" s="152"/>
      <c r="CQ901" s="152"/>
      <c r="CR901" s="152"/>
      <c r="CS901" s="152"/>
      <c r="CT901" s="152"/>
      <c r="CU901" s="152"/>
      <c r="CV901" s="152"/>
      <c r="CW901" s="152"/>
      <c r="CX901" s="152"/>
      <c r="CY901" s="152"/>
      <c r="CZ901" s="152"/>
      <c r="DA901" s="152"/>
      <c r="DB901" s="152">
        <v>55</v>
      </c>
      <c r="DC901" s="229">
        <v>1</v>
      </c>
      <c r="DD901" s="152"/>
      <c r="DE901" s="152"/>
      <c r="DF901" s="152"/>
      <c r="DG901" s="152"/>
      <c r="DH901" s="152"/>
      <c r="DI901" s="152"/>
      <c r="DJ901" s="152">
        <v>44</v>
      </c>
      <c r="DK901" s="207">
        <f t="shared" si="604"/>
        <v>100</v>
      </c>
      <c r="DL901" s="131"/>
      <c r="DM901" s="152"/>
      <c r="DN901" s="152"/>
      <c r="DO901" s="153"/>
      <c r="DP901" s="288"/>
      <c r="DQ901" s="148"/>
      <c r="DR901" s="153"/>
      <c r="DS901" s="131"/>
      <c r="DT901" s="289" t="s">
        <v>2416</v>
      </c>
      <c r="DU901" s="229"/>
      <c r="DV901" s="229"/>
      <c r="DW901" s="214" t="e">
        <f>VLOOKUP(P901,[4]definitions_list_lookup!$K$30:$L$54,2,0)</f>
        <v>#N/A</v>
      </c>
      <c r="DX901" s="154" t="s">
        <v>2151</v>
      </c>
      <c r="DY901" s="154" t="s">
        <v>2296</v>
      </c>
      <c r="DZ901"/>
      <c r="EA901" s="104"/>
      <c r="ED901" s="229" t="s">
        <v>2517</v>
      </c>
      <c r="EE901" s="140"/>
      <c r="EG901" s="140"/>
      <c r="EI901" s="218"/>
      <c r="EJ901" s="143"/>
      <c r="EK901" s="221"/>
      <c r="EM901" s="109"/>
      <c r="EN901" s="109"/>
      <c r="EZ901" s="192" t="e">
        <f t="shared" si="675"/>
        <v>#DIV/0!</v>
      </c>
      <c r="FA901" s="192" t="e">
        <f t="shared" si="676"/>
        <v>#DIV/0!</v>
      </c>
      <c r="FB901" s="192" t="e">
        <f t="shared" si="677"/>
        <v>#DIV/0!</v>
      </c>
      <c r="FC901" s="192" t="e">
        <f t="shared" si="678"/>
        <v>#DIV/0!</v>
      </c>
      <c r="FD901" s="192" t="e">
        <f t="shared" si="679"/>
        <v>#DIV/0!</v>
      </c>
      <c r="FE901" s="193" t="e">
        <f t="shared" si="680"/>
        <v>#DIV/0!</v>
      </c>
      <c r="FF901" s="194" t="e">
        <f t="shared" si="681"/>
        <v>#DIV/0!</v>
      </c>
      <c r="FI901" s="778">
        <f t="shared" ref="FI901:FI964" si="682">EO901</f>
        <v>0</v>
      </c>
      <c r="FJ901" s="779" t="e">
        <f t="shared" ref="FJ901:FJ964" si="683">FF901</f>
        <v>#DIV/0!</v>
      </c>
      <c r="FK901" s="779" t="e">
        <f t="shared" ref="FK901:FK964" si="684">90-FJ901</f>
        <v>#DIV/0!</v>
      </c>
      <c r="FL901" s="780" t="e">
        <f t="shared" ref="FL901:FL964" si="685">RADIANS(FK901)</f>
        <v>#DIV/0!</v>
      </c>
      <c r="FM901" s="169" t="e">
        <f t="shared" ref="FM901:FM964" si="686">SIN(FL901)</f>
        <v>#DIV/0!</v>
      </c>
      <c r="FN901" s="783" t="e">
        <f t="shared" ref="FN901:FN964" si="687">FI901*FM901</f>
        <v>#DIV/0!</v>
      </c>
    </row>
    <row r="902" spans="1:1038" ht="18" customHeight="1">
      <c r="A902" s="223" t="s">
        <v>2392</v>
      </c>
      <c r="B902" s="224" t="s">
        <v>1647</v>
      </c>
      <c r="D902" s="225" t="s">
        <v>1279</v>
      </c>
      <c r="E902" s="126">
        <v>105</v>
      </c>
      <c r="F902" s="126">
        <v>4</v>
      </c>
      <c r="G902" s="196" t="str">
        <f t="shared" si="601"/>
        <v>105-4</v>
      </c>
      <c r="H902" s="126">
        <v>0</v>
      </c>
      <c r="I902" s="126">
        <v>18</v>
      </c>
      <c r="J902" s="203">
        <f t="shared" si="605"/>
        <v>1</v>
      </c>
      <c r="K902" s="644" t="b">
        <f>IF(J903=1,IF(((VLOOKUP($G902,[4]Depth_Lookup!$A$3:$J$550,9,FALSE))-(I902/100))=0,"Good",IF(((VLOOKUP($G902,[4]Depth_Lookup!$A$3:$J$550,9,FALSE))-(I902/100))&gt;0,"Too Short","Too Long")))</f>
        <v>0</v>
      </c>
      <c r="L902" s="171">
        <f>(VLOOKUP($G902,Depth_Lookup!$A$3:$J$410,10,FALSE))+(H902/100)</f>
        <v>278.26499999999999</v>
      </c>
      <c r="M902" s="171">
        <f>(VLOOKUP($G902,Depth_Lookup!$A$3:$J$410,10,FALSE))+(I902/100)</f>
        <v>278.44499999999999</v>
      </c>
      <c r="N902" s="127" t="s">
        <v>2413</v>
      </c>
      <c r="O902" s="126">
        <v>1</v>
      </c>
      <c r="P902" s="126" t="s">
        <v>853</v>
      </c>
      <c r="Q902" s="126" t="s">
        <v>125</v>
      </c>
      <c r="R902" s="196" t="str">
        <f t="shared" si="602"/>
        <v>SerpentinizedHarzburgite</v>
      </c>
      <c r="S902" s="126" t="s">
        <v>94</v>
      </c>
      <c r="T902" s="126" t="s">
        <v>587</v>
      </c>
      <c r="U902" s="126" t="s">
        <v>95</v>
      </c>
      <c r="V902" s="126" t="s">
        <v>96</v>
      </c>
      <c r="W902" s="126" t="s">
        <v>102</v>
      </c>
      <c r="X902" s="202">
        <f>VLOOKUP(W902,[4]definitions_list_lookup!$A$13:$B$19,2,0)</f>
        <v>5</v>
      </c>
      <c r="Y902" s="126" t="s">
        <v>90</v>
      </c>
      <c r="Z902" s="126" t="s">
        <v>91</v>
      </c>
      <c r="AF902" s="196" t="e">
        <f>VLOOKUP(AE902,[4]definitions_list_mag!$V$12:$W$15,2,0)</f>
        <v>#N/A</v>
      </c>
      <c r="AI902" s="258">
        <v>79</v>
      </c>
      <c r="AJ902" s="135"/>
      <c r="AK902" s="135"/>
      <c r="AL902" s="135"/>
      <c r="AM902" s="135"/>
      <c r="AN902" s="135"/>
      <c r="AO902" s="258"/>
      <c r="AP902" s="135"/>
      <c r="AQ902" s="135"/>
      <c r="AR902" s="135"/>
      <c r="AS902" s="135"/>
      <c r="AT902" s="135"/>
      <c r="AU902" s="258"/>
      <c r="AV902" s="135"/>
      <c r="AW902" s="135"/>
      <c r="AX902" s="135"/>
      <c r="AY902" s="135"/>
      <c r="AZ902" s="135"/>
      <c r="BA902" s="258">
        <v>20</v>
      </c>
      <c r="BB902" s="135">
        <v>5</v>
      </c>
      <c r="BC902" s="135">
        <v>2</v>
      </c>
      <c r="BD902" s="135" t="s">
        <v>1330</v>
      </c>
      <c r="BE902" s="135" t="s">
        <v>103</v>
      </c>
      <c r="BF902" s="135"/>
      <c r="BG902" s="258"/>
      <c r="BH902" s="135"/>
      <c r="BI902" s="135"/>
      <c r="BJ902" s="135"/>
      <c r="BK902" s="135"/>
      <c r="BL902" s="135"/>
      <c r="BM902" s="258">
        <v>1</v>
      </c>
      <c r="BN902" s="135">
        <v>2</v>
      </c>
      <c r="BO902" s="135">
        <v>0.5</v>
      </c>
      <c r="BP902" s="135" t="s">
        <v>1330</v>
      </c>
      <c r="BQ902" s="135" t="s">
        <v>103</v>
      </c>
      <c r="BR902" s="135"/>
      <c r="BS902" s="135"/>
      <c r="BT902" s="135"/>
      <c r="BU902" s="135"/>
      <c r="BV902" s="135"/>
      <c r="BW902" s="135"/>
      <c r="BX902" s="135"/>
      <c r="BY902" s="130"/>
      <c r="CE902" s="160"/>
      <c r="CF902" s="213">
        <f t="shared" si="603"/>
        <v>100</v>
      </c>
      <c r="CG902" s="131"/>
      <c r="CH902" s="150" t="s">
        <v>2293</v>
      </c>
      <c r="CI902" s="150">
        <v>100</v>
      </c>
      <c r="CJ902" s="150" t="s">
        <v>514</v>
      </c>
      <c r="CK902" s="158" t="s">
        <v>2415</v>
      </c>
      <c r="CL902" s="134"/>
      <c r="CM902" s="134"/>
      <c r="CN902" s="134"/>
      <c r="CO902" s="134"/>
      <c r="CP902" s="134"/>
      <c r="CQ902" s="134"/>
      <c r="CR902" s="134"/>
      <c r="CS902" s="134"/>
      <c r="CT902" s="134"/>
      <c r="CU902" s="134"/>
      <c r="CV902" s="134"/>
      <c r="CW902" s="134"/>
      <c r="CX902" s="134"/>
      <c r="CY902" s="134"/>
      <c r="CZ902" s="134"/>
      <c r="DA902" s="134"/>
      <c r="DB902" s="134">
        <v>10</v>
      </c>
      <c r="DC902" s="135">
        <v>1</v>
      </c>
      <c r="DD902" s="134"/>
      <c r="DE902" s="134"/>
      <c r="DF902" s="134"/>
      <c r="DG902" s="134"/>
      <c r="DH902" s="134"/>
      <c r="DI902" s="134"/>
      <c r="DJ902" s="134">
        <v>89</v>
      </c>
      <c r="DK902" s="207">
        <f t="shared" si="604"/>
        <v>100</v>
      </c>
      <c r="DL902" s="131"/>
      <c r="DM902" s="134"/>
      <c r="DN902" s="134"/>
      <c r="DO902" s="136"/>
      <c r="DQ902" s="131"/>
      <c r="DR902" s="136"/>
      <c r="DS902" s="131"/>
      <c r="DT902" s="160" t="s">
        <v>2416</v>
      </c>
      <c r="DW902" s="214" t="e">
        <f>VLOOKUP(P902,[4]definitions_list_lookup!$K$30:$L$54,2,0)</f>
        <v>#N/A</v>
      </c>
      <c r="DX902" s="139" t="s">
        <v>2151</v>
      </c>
      <c r="DY902" s="139" t="s">
        <v>2296</v>
      </c>
      <c r="DZ902"/>
      <c r="EA902" s="104"/>
      <c r="ED902" s="229" t="s">
        <v>2517</v>
      </c>
      <c r="EE902" s="140"/>
      <c r="EG902" s="140"/>
      <c r="EI902" s="218"/>
      <c r="EJ902" s="143"/>
      <c r="EK902" s="221"/>
      <c r="EM902" s="109"/>
      <c r="EN902" s="109"/>
      <c r="EZ902" s="192" t="e">
        <f t="shared" si="675"/>
        <v>#DIV/0!</v>
      </c>
      <c r="FA902" s="192" t="e">
        <f t="shared" si="676"/>
        <v>#DIV/0!</v>
      </c>
      <c r="FB902" s="192" t="e">
        <f t="shared" si="677"/>
        <v>#DIV/0!</v>
      </c>
      <c r="FC902" s="192" t="e">
        <f t="shared" si="678"/>
        <v>#DIV/0!</v>
      </c>
      <c r="FD902" s="192" t="e">
        <f t="shared" si="679"/>
        <v>#DIV/0!</v>
      </c>
      <c r="FE902" s="193" t="e">
        <f t="shared" si="680"/>
        <v>#DIV/0!</v>
      </c>
      <c r="FF902" s="194" t="e">
        <f t="shared" si="681"/>
        <v>#DIV/0!</v>
      </c>
      <c r="FI902" s="778">
        <f t="shared" si="682"/>
        <v>0</v>
      </c>
      <c r="FJ902" s="779" t="e">
        <f t="shared" si="683"/>
        <v>#DIV/0!</v>
      </c>
      <c r="FK902" s="779" t="e">
        <f t="shared" si="684"/>
        <v>#DIV/0!</v>
      </c>
      <c r="FL902" s="780" t="e">
        <f t="shared" si="685"/>
        <v>#DIV/0!</v>
      </c>
      <c r="FM902" s="169" t="e">
        <f t="shared" si="686"/>
        <v>#DIV/0!</v>
      </c>
      <c r="FN902" s="783" t="e">
        <f t="shared" si="687"/>
        <v>#DIV/0!</v>
      </c>
    </row>
    <row r="903" spans="1:1038" ht="18" customHeight="1">
      <c r="A903" s="223" t="s">
        <v>2392</v>
      </c>
      <c r="B903" s="224" t="s">
        <v>1647</v>
      </c>
      <c r="D903" s="225" t="s">
        <v>1279</v>
      </c>
      <c r="E903" s="227">
        <v>105</v>
      </c>
      <c r="F903" s="227">
        <v>4</v>
      </c>
      <c r="G903" s="196" t="str">
        <f t="shared" si="601"/>
        <v>105-4</v>
      </c>
      <c r="H903" s="227">
        <v>18</v>
      </c>
      <c r="I903" s="227">
        <v>64.5</v>
      </c>
      <c r="J903" s="203">
        <f t="shared" si="605"/>
        <v>0</v>
      </c>
      <c r="K903" s="644" t="str">
        <f>IF(J904=1,IF(((VLOOKUP($G903,[4]Depth_Lookup!$A$3:$J$550,9,FALSE))-(I903/100))=0,"Good",IF(((VLOOKUP($G903,[4]Depth_Lookup!$A$3:$J$550,9,FALSE))-(I903/100))&gt;0,"Too Short","Too Long")))</f>
        <v>Good</v>
      </c>
      <c r="L903" s="171">
        <f>(VLOOKUP($G903,Depth_Lookup!$A$3:$J$410,10,FALSE))+(H903/100)</f>
        <v>278.44499999999999</v>
      </c>
      <c r="M903" s="171">
        <f>(VLOOKUP($G903,Depth_Lookup!$A$3:$J$410,10,FALSE))+(I903/100)</f>
        <v>278.90999999999997</v>
      </c>
      <c r="N903" s="230" t="s">
        <v>2418</v>
      </c>
      <c r="O903" s="227">
        <v>1</v>
      </c>
      <c r="P903" s="227" t="s">
        <v>853</v>
      </c>
      <c r="Q903" s="227" t="s">
        <v>125</v>
      </c>
      <c r="R903" s="196" t="str">
        <f t="shared" si="602"/>
        <v>SerpentinizedHarzburgite</v>
      </c>
      <c r="S903" s="227" t="s">
        <v>587</v>
      </c>
      <c r="T903" s="227" t="s">
        <v>94</v>
      </c>
      <c r="U903" s="227" t="s">
        <v>108</v>
      </c>
      <c r="V903" s="227" t="s">
        <v>509</v>
      </c>
      <c r="W903" s="227" t="s">
        <v>102</v>
      </c>
      <c r="X903" s="202">
        <f>VLOOKUP(W903,[4]definitions_list_lookup!$A$13:$B$19,2,0)</f>
        <v>5</v>
      </c>
      <c r="Y903" s="227" t="s">
        <v>90</v>
      </c>
      <c r="Z903" s="227" t="s">
        <v>91</v>
      </c>
      <c r="AA903" s="227"/>
      <c r="AF903" s="196" t="e">
        <f>VLOOKUP(AE903,[4]definitions_list_mag!$V$12:$W$15,2,0)</f>
        <v>#N/A</v>
      </c>
      <c r="AI903" s="252">
        <v>78</v>
      </c>
      <c r="AJ903" s="229"/>
      <c r="AK903" s="229"/>
      <c r="AL903" s="229"/>
      <c r="AM903" s="229"/>
      <c r="AN903" s="229"/>
      <c r="AO903" s="252"/>
      <c r="AP903" s="229"/>
      <c r="AQ903" s="229"/>
      <c r="AR903" s="229"/>
      <c r="AS903" s="229"/>
      <c r="AT903" s="229"/>
      <c r="AU903" s="252"/>
      <c r="AV903" s="229"/>
      <c r="AW903" s="229"/>
      <c r="AX903" s="229"/>
      <c r="AY903" s="229"/>
      <c r="AZ903" s="229"/>
      <c r="BA903" s="252">
        <v>20</v>
      </c>
      <c r="BB903" s="229">
        <v>5</v>
      </c>
      <c r="BC903" s="229">
        <v>2</v>
      </c>
      <c r="BD903" s="229" t="s">
        <v>110</v>
      </c>
      <c r="BE903" s="229" t="s">
        <v>103</v>
      </c>
      <c r="BF903" s="229"/>
      <c r="BG903" s="252"/>
      <c r="BH903" s="229"/>
      <c r="BI903" s="229"/>
      <c r="BJ903" s="229"/>
      <c r="BK903" s="229"/>
      <c r="BL903" s="229"/>
      <c r="BM903" s="252">
        <v>2</v>
      </c>
      <c r="BN903" s="229">
        <v>2</v>
      </c>
      <c r="BO903" s="229">
        <v>0.5</v>
      </c>
      <c r="BP903" s="229" t="s">
        <v>110</v>
      </c>
      <c r="BQ903" s="229" t="s">
        <v>103</v>
      </c>
      <c r="BR903" s="229"/>
      <c r="BS903" s="229"/>
      <c r="BT903" s="229"/>
      <c r="BU903" s="229"/>
      <c r="BV903" s="229"/>
      <c r="BW903" s="229"/>
      <c r="BX903" s="229"/>
      <c r="BY903" s="240"/>
      <c r="BZ903" s="227"/>
      <c r="CA903" s="227"/>
      <c r="CB903" s="227"/>
      <c r="CC903" s="227"/>
      <c r="CD903" s="227"/>
      <c r="CE903" s="289"/>
      <c r="CF903" s="213">
        <f t="shared" si="603"/>
        <v>100</v>
      </c>
      <c r="CG903" s="131"/>
      <c r="CH903" s="149" t="s">
        <v>2150</v>
      </c>
      <c r="CI903" s="149">
        <v>90</v>
      </c>
      <c r="CJ903" s="149" t="s">
        <v>514</v>
      </c>
      <c r="CK903" s="151"/>
      <c r="CL903" s="152"/>
      <c r="CM903" s="152"/>
      <c r="CN903" s="152"/>
      <c r="CO903" s="152"/>
      <c r="CP903" s="152"/>
      <c r="CQ903" s="152"/>
      <c r="CR903" s="152"/>
      <c r="CS903" s="152"/>
      <c r="CT903" s="152"/>
      <c r="CU903" s="152"/>
      <c r="CV903" s="152"/>
      <c r="CW903" s="152"/>
      <c r="CX903" s="152"/>
      <c r="CY903" s="152"/>
      <c r="CZ903" s="152"/>
      <c r="DA903" s="152"/>
      <c r="DB903" s="152">
        <v>75</v>
      </c>
      <c r="DC903" s="229">
        <v>1</v>
      </c>
      <c r="DD903" s="152"/>
      <c r="DE903" s="152"/>
      <c r="DF903" s="152"/>
      <c r="DG903" s="152"/>
      <c r="DH903" s="152"/>
      <c r="DI903" s="152"/>
      <c r="DJ903" s="152">
        <v>24</v>
      </c>
      <c r="DK903" s="207">
        <f t="shared" si="604"/>
        <v>100</v>
      </c>
      <c r="DL903" s="131"/>
      <c r="DM903" s="152"/>
      <c r="DN903" s="152"/>
      <c r="DO903" s="153"/>
      <c r="DP903" s="288"/>
      <c r="DQ903" s="148"/>
      <c r="DR903" s="153"/>
      <c r="DS903" s="131"/>
      <c r="DT903" s="261" t="s">
        <v>2419</v>
      </c>
      <c r="DU903" s="229"/>
      <c r="DV903" s="229"/>
      <c r="DW903" s="214" t="e">
        <f>VLOOKUP(P903,[4]definitions_list_lookup!$K$30:$L$54,2,0)</f>
        <v>#N/A</v>
      </c>
      <c r="DX903" s="154" t="s">
        <v>2151</v>
      </c>
      <c r="DY903" s="154" t="s">
        <v>2420</v>
      </c>
      <c r="DZ903"/>
      <c r="EA903" s="104"/>
      <c r="ED903" s="229" t="s">
        <v>2517</v>
      </c>
      <c r="EE903" s="140"/>
      <c r="EG903" s="140"/>
      <c r="EI903" s="218"/>
      <c r="EJ903" s="143"/>
      <c r="EK903" s="221"/>
      <c r="EM903" s="109"/>
      <c r="EN903" s="109"/>
      <c r="EZ903" s="192" t="e">
        <f t="shared" si="675"/>
        <v>#DIV/0!</v>
      </c>
      <c r="FA903" s="192" t="e">
        <f t="shared" si="676"/>
        <v>#DIV/0!</v>
      </c>
      <c r="FB903" s="192" t="e">
        <f t="shared" si="677"/>
        <v>#DIV/0!</v>
      </c>
      <c r="FC903" s="192" t="e">
        <f t="shared" si="678"/>
        <v>#DIV/0!</v>
      </c>
      <c r="FD903" s="192" t="e">
        <f t="shared" si="679"/>
        <v>#DIV/0!</v>
      </c>
      <c r="FE903" s="193" t="e">
        <f t="shared" si="680"/>
        <v>#DIV/0!</v>
      </c>
      <c r="FF903" s="194" t="e">
        <f t="shared" si="681"/>
        <v>#DIV/0!</v>
      </c>
      <c r="FI903" s="778">
        <f t="shared" si="682"/>
        <v>0</v>
      </c>
      <c r="FJ903" s="779" t="e">
        <f t="shared" si="683"/>
        <v>#DIV/0!</v>
      </c>
      <c r="FK903" s="779" t="e">
        <f t="shared" si="684"/>
        <v>#DIV/0!</v>
      </c>
      <c r="FL903" s="780" t="e">
        <f t="shared" si="685"/>
        <v>#DIV/0!</v>
      </c>
      <c r="FM903" s="169" t="e">
        <f t="shared" si="686"/>
        <v>#DIV/0!</v>
      </c>
      <c r="FN903" s="783" t="e">
        <f t="shared" si="687"/>
        <v>#DIV/0!</v>
      </c>
    </row>
    <row r="904" spans="1:1038" ht="18" customHeight="1">
      <c r="A904" s="223" t="s">
        <v>2392</v>
      </c>
      <c r="B904" s="224" t="s">
        <v>1647</v>
      </c>
      <c r="D904" s="225" t="s">
        <v>1279</v>
      </c>
      <c r="E904" s="126">
        <v>106</v>
      </c>
      <c r="F904" s="126">
        <v>1</v>
      </c>
      <c r="G904" s="196" t="str">
        <f t="shared" si="601"/>
        <v>106-1</v>
      </c>
      <c r="H904" s="126">
        <v>0</v>
      </c>
      <c r="I904" s="126">
        <v>12</v>
      </c>
      <c r="J904" s="203">
        <f t="shared" si="605"/>
        <v>1</v>
      </c>
      <c r="K904" s="644" t="b">
        <f>IF(J905=1,IF(((VLOOKUP($G904,[4]Depth_Lookup!$A$3:$J$550,9,FALSE))-(I904/100))=0,"Good",IF(((VLOOKUP($G904,[4]Depth_Lookup!$A$3:$J$550,9,FALSE))-(I904/100))&gt;0,"Too Short","Too Long")))</f>
        <v>0</v>
      </c>
      <c r="L904" s="171">
        <f>(VLOOKUP($G904,Depth_Lookup!$A$3:$J$410,10,FALSE))+(H904/100)</f>
        <v>278.7</v>
      </c>
      <c r="M904" s="171">
        <f>(VLOOKUP($G904,Depth_Lookup!$A$3:$J$410,10,FALSE))+(I904/100)</f>
        <v>278.82</v>
      </c>
      <c r="N904" s="127" t="s">
        <v>2418</v>
      </c>
      <c r="O904" s="126">
        <v>1</v>
      </c>
      <c r="P904" s="126" t="s">
        <v>853</v>
      </c>
      <c r="Q904" s="126" t="s">
        <v>125</v>
      </c>
      <c r="R904" s="196" t="str">
        <f t="shared" si="602"/>
        <v>SerpentinizedHarzburgite</v>
      </c>
      <c r="S904" s="126" t="s">
        <v>94</v>
      </c>
      <c r="T904" s="126" t="s">
        <v>98</v>
      </c>
      <c r="U904" s="126" t="s">
        <v>95</v>
      </c>
      <c r="V904" s="126" t="s">
        <v>96</v>
      </c>
      <c r="W904" s="126" t="s">
        <v>102</v>
      </c>
      <c r="X904" s="202">
        <f>VLOOKUP(W904,[4]definitions_list_lookup!$A$13:$B$19,2,0)</f>
        <v>5</v>
      </c>
      <c r="Y904" s="126" t="s">
        <v>90</v>
      </c>
      <c r="Z904" s="126" t="s">
        <v>91</v>
      </c>
      <c r="AF904" s="196" t="e">
        <f>VLOOKUP(AE904,[4]definitions_list_mag!$V$12:$W$15,2,0)</f>
        <v>#N/A</v>
      </c>
      <c r="AI904" s="258">
        <v>79</v>
      </c>
      <c r="AJ904" s="135"/>
      <c r="AK904" s="135"/>
      <c r="AL904" s="135"/>
      <c r="AM904" s="135"/>
      <c r="AN904" s="135"/>
      <c r="AO904" s="258"/>
      <c r="AP904" s="135"/>
      <c r="AQ904" s="135"/>
      <c r="AR904" s="135"/>
      <c r="AS904" s="135"/>
      <c r="AT904" s="135"/>
      <c r="AU904" s="258"/>
      <c r="AV904" s="135"/>
      <c r="AW904" s="135"/>
      <c r="AX904" s="135"/>
      <c r="AY904" s="135"/>
      <c r="AZ904" s="135"/>
      <c r="BA904" s="258">
        <v>20</v>
      </c>
      <c r="BB904" s="135">
        <v>3</v>
      </c>
      <c r="BC904" s="135">
        <v>2</v>
      </c>
      <c r="BD904" s="135" t="s">
        <v>1330</v>
      </c>
      <c r="BE904" s="135" t="s">
        <v>103</v>
      </c>
      <c r="BF904" s="135"/>
      <c r="BG904" s="258"/>
      <c r="BH904" s="135"/>
      <c r="BI904" s="135"/>
      <c r="BJ904" s="135"/>
      <c r="BK904" s="135"/>
      <c r="BL904" s="135"/>
      <c r="BM904" s="258">
        <v>1</v>
      </c>
      <c r="BN904" s="135">
        <v>1</v>
      </c>
      <c r="BO904" s="135">
        <v>0.5</v>
      </c>
      <c r="BP904" s="135" t="s">
        <v>1330</v>
      </c>
      <c r="BQ904" s="135" t="s">
        <v>103</v>
      </c>
      <c r="BR904" s="135"/>
      <c r="BS904" s="135"/>
      <c r="BT904" s="135"/>
      <c r="BU904" s="135"/>
      <c r="BV904" s="135"/>
      <c r="BW904" s="135"/>
      <c r="BX904" s="135"/>
      <c r="BY904" s="130"/>
      <c r="CE904" s="160"/>
      <c r="CF904" s="213">
        <f t="shared" si="603"/>
        <v>100</v>
      </c>
      <c r="CG904" s="131"/>
      <c r="CH904" s="150" t="s">
        <v>2150</v>
      </c>
      <c r="CI904" s="150">
        <v>90</v>
      </c>
      <c r="CJ904" s="150" t="s">
        <v>514</v>
      </c>
      <c r="CK904" s="133" t="s">
        <v>2415</v>
      </c>
      <c r="CL904" s="134"/>
      <c r="CM904" s="134"/>
      <c r="CN904" s="134"/>
      <c r="CO904" s="134"/>
      <c r="CP904" s="134"/>
      <c r="CQ904" s="134"/>
      <c r="CR904" s="134"/>
      <c r="CS904" s="134"/>
      <c r="CT904" s="134"/>
      <c r="CU904" s="134"/>
      <c r="CV904" s="134"/>
      <c r="CW904" s="134"/>
      <c r="CX904" s="134"/>
      <c r="CY904" s="134"/>
      <c r="CZ904" s="134"/>
      <c r="DA904" s="134"/>
      <c r="DB904" s="134">
        <v>65</v>
      </c>
      <c r="DC904" s="135">
        <v>1</v>
      </c>
      <c r="DD904" s="134"/>
      <c r="DE904" s="134"/>
      <c r="DF904" s="134"/>
      <c r="DG904" s="134"/>
      <c r="DH904" s="134"/>
      <c r="DI904" s="134"/>
      <c r="DJ904" s="134">
        <v>34</v>
      </c>
      <c r="DK904" s="207">
        <f t="shared" si="604"/>
        <v>100</v>
      </c>
      <c r="DL904" s="131"/>
      <c r="DM904" s="134"/>
      <c r="DN904" s="134"/>
      <c r="DO904" s="136"/>
      <c r="DQ904" s="131"/>
      <c r="DR904" s="136"/>
      <c r="DS904" s="131"/>
      <c r="DT904" s="138" t="s">
        <v>2419</v>
      </c>
      <c r="DW904" s="214" t="e">
        <f>VLOOKUP(P904,[4]definitions_list_lookup!$K$30:$L$54,2,0)</f>
        <v>#N/A</v>
      </c>
      <c r="DX904" s="139" t="s">
        <v>2151</v>
      </c>
      <c r="DY904" s="139" t="s">
        <v>2420</v>
      </c>
      <c r="DZ904"/>
      <c r="EA904" s="104"/>
      <c r="ED904" s="229" t="s">
        <v>2517</v>
      </c>
      <c r="EE904" s="140"/>
      <c r="EG904" s="140"/>
      <c r="EI904" s="218"/>
      <c r="EJ904" s="143"/>
      <c r="EK904" s="221"/>
      <c r="EM904" s="109"/>
      <c r="EN904" s="109"/>
      <c r="EZ904" s="192" t="e">
        <f t="shared" si="675"/>
        <v>#DIV/0!</v>
      </c>
      <c r="FA904" s="192" t="e">
        <f t="shared" si="676"/>
        <v>#DIV/0!</v>
      </c>
      <c r="FB904" s="192" t="e">
        <f t="shared" si="677"/>
        <v>#DIV/0!</v>
      </c>
      <c r="FC904" s="192" t="e">
        <f t="shared" si="678"/>
        <v>#DIV/0!</v>
      </c>
      <c r="FD904" s="192" t="e">
        <f t="shared" si="679"/>
        <v>#DIV/0!</v>
      </c>
      <c r="FE904" s="193" t="e">
        <f t="shared" si="680"/>
        <v>#DIV/0!</v>
      </c>
      <c r="FF904" s="194" t="e">
        <f t="shared" si="681"/>
        <v>#DIV/0!</v>
      </c>
      <c r="FI904" s="778">
        <f t="shared" si="682"/>
        <v>0</v>
      </c>
      <c r="FJ904" s="779" t="e">
        <f t="shared" si="683"/>
        <v>#DIV/0!</v>
      </c>
      <c r="FK904" s="779" t="e">
        <f t="shared" si="684"/>
        <v>#DIV/0!</v>
      </c>
      <c r="FL904" s="780" t="e">
        <f t="shared" si="685"/>
        <v>#DIV/0!</v>
      </c>
      <c r="FM904" s="169" t="e">
        <f t="shared" si="686"/>
        <v>#DIV/0!</v>
      </c>
      <c r="FN904" s="783" t="e">
        <f t="shared" si="687"/>
        <v>#DIV/0!</v>
      </c>
    </row>
    <row r="905" spans="1:1038" ht="18" customHeight="1">
      <c r="A905" s="223" t="s">
        <v>2392</v>
      </c>
      <c r="B905" s="224" t="s">
        <v>1647</v>
      </c>
      <c r="D905" s="225" t="s">
        <v>1279</v>
      </c>
      <c r="E905" s="126">
        <v>106</v>
      </c>
      <c r="F905" s="126">
        <v>1</v>
      </c>
      <c r="G905" s="196" t="str">
        <f t="shared" si="601"/>
        <v>106-1</v>
      </c>
      <c r="H905" s="126">
        <v>12</v>
      </c>
      <c r="I905" s="126">
        <v>13</v>
      </c>
      <c r="J905" s="203">
        <f t="shared" si="605"/>
        <v>0</v>
      </c>
      <c r="K905" s="644" t="b">
        <f>IF(J910=1,IF(((VLOOKUP($G905,[4]Depth_Lookup!$A$3:$J$550,9,FALSE))-(I905/100))=0,"Good",IF(((VLOOKUP($G905,[4]Depth_Lookup!$A$3:$J$550,9,FALSE))-(I905/100))&gt;0,"Too Short","Too Long")))</f>
        <v>0</v>
      </c>
      <c r="L905" s="171">
        <f>(VLOOKUP($G905,Depth_Lookup!$A$3:$J$410,10,FALSE))+(H905/100)</f>
        <v>278.82</v>
      </c>
      <c r="M905" s="171">
        <f>(VLOOKUP($G905,Depth_Lookup!$A$3:$J$410,10,FALSE))+(I905/100)</f>
        <v>278.83</v>
      </c>
      <c r="N905" s="127" t="s">
        <v>2418</v>
      </c>
      <c r="Q905" s="126" t="s">
        <v>137</v>
      </c>
      <c r="R905" s="196" t="str">
        <f t="shared" si="602"/>
        <v>Clinopyroxenite</v>
      </c>
      <c r="S905" s="126" t="s">
        <v>98</v>
      </c>
      <c r="T905" s="126" t="s">
        <v>98</v>
      </c>
      <c r="U905" s="126" t="s">
        <v>95</v>
      </c>
      <c r="V905" s="126" t="s">
        <v>96</v>
      </c>
      <c r="W905" s="126" t="s">
        <v>102</v>
      </c>
      <c r="X905" s="202">
        <f>VLOOKUP(W905,[4]definitions_list_lookup!$A$13:$B$19,2,0)</f>
        <v>5</v>
      </c>
      <c r="Y905" s="126" t="s">
        <v>90</v>
      </c>
      <c r="Z905" s="126" t="s">
        <v>91</v>
      </c>
      <c r="AF905" s="196" t="e">
        <f>VLOOKUP(AE905,[4]definitions_list_mag!$V$12:$W$15,2,0)</f>
        <v>#N/A</v>
      </c>
      <c r="AI905" s="258">
        <v>25</v>
      </c>
      <c r="AJ905" s="135">
        <v>2</v>
      </c>
      <c r="AK905" s="135">
        <v>1</v>
      </c>
      <c r="AL905" s="135" t="s">
        <v>110</v>
      </c>
      <c r="AM905" s="135" t="s">
        <v>103</v>
      </c>
      <c r="AN905" s="135"/>
      <c r="AO905" s="258"/>
      <c r="AP905" s="135"/>
      <c r="AQ905" s="135"/>
      <c r="AR905" s="135"/>
      <c r="AS905" s="135"/>
      <c r="AT905" s="135"/>
      <c r="AU905" s="258">
        <v>75</v>
      </c>
      <c r="AV905" s="135">
        <v>5</v>
      </c>
      <c r="AW905" s="135">
        <v>2</v>
      </c>
      <c r="AX905" s="135" t="s">
        <v>110</v>
      </c>
      <c r="AY905" s="135" t="s">
        <v>103</v>
      </c>
      <c r="AZ905" s="135"/>
      <c r="BA905" s="258"/>
      <c r="BB905" s="135"/>
      <c r="BC905" s="135"/>
      <c r="BD905" s="135"/>
      <c r="BE905" s="135"/>
      <c r="BF905" s="135"/>
      <c r="BG905" s="258"/>
      <c r="BH905" s="135"/>
      <c r="BI905" s="135"/>
      <c r="BJ905" s="135"/>
      <c r="BK905" s="135"/>
      <c r="BL905" s="135"/>
      <c r="BM905" s="258"/>
      <c r="BN905" s="135"/>
      <c r="BO905" s="256"/>
      <c r="BP905" s="256"/>
      <c r="BQ905" s="256"/>
      <c r="BR905" s="135"/>
      <c r="BS905" s="135"/>
      <c r="BT905" s="135"/>
      <c r="BU905" s="135"/>
      <c r="BV905" s="135"/>
      <c r="BW905" s="135"/>
      <c r="BX905" s="135"/>
      <c r="BY905" s="130"/>
      <c r="CE905" s="160"/>
      <c r="CF905" s="213">
        <f t="shared" si="603"/>
        <v>100</v>
      </c>
      <c r="CG905" s="131"/>
      <c r="CH905" s="150"/>
      <c r="CI905" s="150"/>
      <c r="CJ905" s="150"/>
      <c r="CK905" s="133"/>
      <c r="CL905" s="134"/>
      <c r="CM905" s="134"/>
      <c r="CN905" s="134"/>
      <c r="CO905" s="134"/>
      <c r="CP905" s="134"/>
      <c r="CQ905" s="134"/>
      <c r="CR905" s="134"/>
      <c r="CS905" s="134"/>
      <c r="CT905" s="134"/>
      <c r="CU905" s="134"/>
      <c r="CV905" s="134"/>
      <c r="CW905" s="134"/>
      <c r="CX905" s="134"/>
      <c r="CY905" s="134"/>
      <c r="CZ905" s="134"/>
      <c r="DA905" s="134"/>
      <c r="DB905" s="134">
        <v>25</v>
      </c>
      <c r="DD905" s="134"/>
      <c r="DE905" s="134"/>
      <c r="DF905" s="134"/>
      <c r="DG905" s="134"/>
      <c r="DH905" s="134"/>
      <c r="DI905" s="134"/>
      <c r="DJ905" s="134">
        <v>75</v>
      </c>
      <c r="DK905" s="207">
        <f t="shared" si="604"/>
        <v>100</v>
      </c>
      <c r="DL905" s="131"/>
      <c r="DM905" s="134" t="s">
        <v>696</v>
      </c>
      <c r="DN905" s="134">
        <v>10</v>
      </c>
      <c r="DO905" s="136" t="s">
        <v>1329</v>
      </c>
      <c r="DQ905" s="131"/>
      <c r="DR905" s="136" t="s">
        <v>2154</v>
      </c>
      <c r="DS905" s="131"/>
      <c r="DU905" s="135">
        <v>10</v>
      </c>
      <c r="DV905" s="135" t="s">
        <v>849</v>
      </c>
      <c r="DW905" s="214" t="e">
        <f>VLOOKUP(P905,[4]definitions_list_lookup!$K$30:$L$54,2,0)</f>
        <v>#N/A</v>
      </c>
      <c r="DX905" s="139"/>
      <c r="DY905" s="139"/>
      <c r="DZ905"/>
      <c r="EA905" s="104"/>
      <c r="ED905" s="229" t="s">
        <v>2517</v>
      </c>
      <c r="EE905" s="140"/>
      <c r="EG905" s="140"/>
      <c r="EI905" s="218"/>
      <c r="EJ905" s="143"/>
      <c r="EK905" s="221"/>
      <c r="EM905" s="109"/>
      <c r="EN905" s="109" t="s">
        <v>1448</v>
      </c>
      <c r="EO905" s="144">
        <v>1.3</v>
      </c>
      <c r="EP905" s="144" t="s">
        <v>2202</v>
      </c>
      <c r="EV905" s="112">
        <v>4</v>
      </c>
      <c r="EW905" s="112">
        <v>90</v>
      </c>
      <c r="EX905" s="112">
        <v>33</v>
      </c>
      <c r="EY905" s="112">
        <v>0</v>
      </c>
      <c r="EZ905" s="192">
        <f t="shared" si="675"/>
        <v>-173.85419333726662</v>
      </c>
      <c r="FA905" s="192">
        <f t="shared" si="676"/>
        <v>186.14580666273338</v>
      </c>
      <c r="FB905" s="192">
        <f t="shared" si="677"/>
        <v>56.848975618701743</v>
      </c>
      <c r="FC905" s="192">
        <f t="shared" si="678"/>
        <v>276.14580666273338</v>
      </c>
      <c r="FD905" s="192">
        <f t="shared" si="679"/>
        <v>33.151024381298257</v>
      </c>
      <c r="FE905" s="193">
        <f t="shared" si="680"/>
        <v>6.1458066627333778</v>
      </c>
      <c r="FF905" s="194">
        <f t="shared" si="681"/>
        <v>33.151024381298257</v>
      </c>
      <c r="FI905" s="778">
        <f t="shared" si="682"/>
        <v>1.3</v>
      </c>
      <c r="FJ905" s="779">
        <f t="shared" si="683"/>
        <v>33.151024381298257</v>
      </c>
      <c r="FK905" s="779">
        <f t="shared" si="684"/>
        <v>56.848975618701743</v>
      </c>
      <c r="FL905" s="780">
        <f t="shared" si="685"/>
        <v>0.99220180093232591</v>
      </c>
      <c r="FM905" s="169">
        <f t="shared" si="686"/>
        <v>0.83723205697518921</v>
      </c>
      <c r="FN905" s="783">
        <f t="shared" si="687"/>
        <v>1.088401674067746</v>
      </c>
    </row>
    <row r="906" spans="1:1038" ht="18" customHeight="1">
      <c r="A906" s="223" t="s">
        <v>2392</v>
      </c>
      <c r="B906" s="224" t="s">
        <v>1647</v>
      </c>
      <c r="D906" s="225" t="s">
        <v>1279</v>
      </c>
      <c r="E906" s="227">
        <v>106</v>
      </c>
      <c r="F906" s="227">
        <v>1</v>
      </c>
      <c r="G906" s="196" t="str">
        <f t="shared" ref="G906" si="688">E906&amp;"-"&amp;F906</f>
        <v>106-1</v>
      </c>
      <c r="H906" s="227">
        <v>13</v>
      </c>
      <c r="I906" s="227">
        <v>88</v>
      </c>
      <c r="J906" s="203">
        <f t="shared" ref="J906" si="689">IF(H906=0, 1, 0)</f>
        <v>0</v>
      </c>
      <c r="K906" s="644" t="b">
        <f>IF(J907=1,IF(((VLOOKUP($G906,[4]Depth_Lookup!$A$3:$J$550,9,FALSE))-(I906/100))=0,"Good",IF(((VLOOKUP($G906,[4]Depth_Lookup!$A$3:$J$550,9,FALSE))-(I906/100))&gt;0,"Too Short","Too Long")))</f>
        <v>0</v>
      </c>
      <c r="L906" s="171">
        <f>(VLOOKUP($G906,Depth_Lookup!$A$3:$J$410,10,FALSE))+(H906/100)</f>
        <v>278.83</v>
      </c>
      <c r="M906" s="171">
        <f>(VLOOKUP($G906,Depth_Lookup!$A$3:$J$410,10,FALSE))+(I906/100)</f>
        <v>279.58</v>
      </c>
      <c r="N906" s="230" t="s">
        <v>2418</v>
      </c>
      <c r="O906" s="227">
        <v>1</v>
      </c>
      <c r="P906" s="227" t="s">
        <v>853</v>
      </c>
      <c r="Q906" s="227" t="s">
        <v>125</v>
      </c>
      <c r="R906" s="196" t="str">
        <f t="shared" ref="R906" si="690">P906&amp;""&amp;Q906</f>
        <v>SerpentinizedHarzburgite</v>
      </c>
      <c r="S906" s="227" t="s">
        <v>98</v>
      </c>
      <c r="T906" s="227" t="s">
        <v>94</v>
      </c>
      <c r="U906" s="227" t="s">
        <v>95</v>
      </c>
      <c r="V906" s="227" t="s">
        <v>96</v>
      </c>
      <c r="W906" s="227" t="s">
        <v>102</v>
      </c>
      <c r="X906" s="202">
        <f>VLOOKUP(W906,[4]definitions_list_lookup!$A$13:$B$19,2,0)</f>
        <v>5</v>
      </c>
      <c r="Y906" s="227" t="s">
        <v>90</v>
      </c>
      <c r="Z906" s="227" t="s">
        <v>91</v>
      </c>
      <c r="AA906" s="227"/>
      <c r="AF906" s="196" t="e">
        <f>VLOOKUP(AE906,[4]definitions_list_mag!$V$12:$W$15,2,0)</f>
        <v>#N/A</v>
      </c>
      <c r="AI906" s="252">
        <v>73</v>
      </c>
      <c r="AJ906" s="229"/>
      <c r="AK906" s="229"/>
      <c r="AL906" s="229"/>
      <c r="AM906" s="229"/>
      <c r="AN906" s="229"/>
      <c r="AO906" s="252"/>
      <c r="AP906" s="229"/>
      <c r="AQ906" s="229"/>
      <c r="AR906" s="229"/>
      <c r="AS906" s="229"/>
      <c r="AT906" s="229"/>
      <c r="AU906" s="252"/>
      <c r="AV906" s="229"/>
      <c r="AW906" s="229"/>
      <c r="AX906" s="229"/>
      <c r="AY906" s="229"/>
      <c r="AZ906" s="229"/>
      <c r="BA906" s="252">
        <v>25</v>
      </c>
      <c r="BB906" s="229">
        <v>6</v>
      </c>
      <c r="BC906" s="229">
        <v>2</v>
      </c>
      <c r="BD906" s="229" t="s">
        <v>1330</v>
      </c>
      <c r="BE906" s="229" t="s">
        <v>103</v>
      </c>
      <c r="BF906" s="229"/>
      <c r="BG906" s="252"/>
      <c r="BH906" s="229"/>
      <c r="BI906" s="229"/>
      <c r="BJ906" s="229"/>
      <c r="BK906" s="229"/>
      <c r="BL906" s="229"/>
      <c r="BM906" s="252">
        <v>2</v>
      </c>
      <c r="BN906" s="229">
        <v>1</v>
      </c>
      <c r="BO906" s="229">
        <v>0.5</v>
      </c>
      <c r="BP906" s="229" t="s">
        <v>1330</v>
      </c>
      <c r="BQ906" s="229" t="s">
        <v>103</v>
      </c>
      <c r="BR906" s="229"/>
      <c r="BS906" s="229"/>
      <c r="BT906" s="229"/>
      <c r="BU906" s="229"/>
      <c r="BV906" s="229"/>
      <c r="BW906" s="229"/>
      <c r="BX906" s="229"/>
      <c r="BY906" s="240"/>
      <c r="BZ906" s="227"/>
      <c r="CA906" s="227"/>
      <c r="CB906" s="227"/>
      <c r="CC906" s="227"/>
      <c r="CD906" s="227"/>
      <c r="CE906" s="289" t="s">
        <v>2417</v>
      </c>
      <c r="CF906" s="213">
        <f t="shared" ref="CF906" si="691">AI906+AO906+BA906+AU906+BG906+BM906+BY906</f>
        <v>100</v>
      </c>
      <c r="CG906" s="131"/>
      <c r="CH906" s="149" t="s">
        <v>2150</v>
      </c>
      <c r="CI906" s="149">
        <v>90</v>
      </c>
      <c r="CJ906" s="149" t="s">
        <v>514</v>
      </c>
      <c r="CK906" s="151"/>
      <c r="CL906" s="152"/>
      <c r="CM906" s="152"/>
      <c r="CN906" s="152"/>
      <c r="CO906" s="152"/>
      <c r="CP906" s="152"/>
      <c r="CQ906" s="152"/>
      <c r="CR906" s="152"/>
      <c r="CS906" s="152"/>
      <c r="CT906" s="152"/>
      <c r="CU906" s="152"/>
      <c r="CV906" s="152"/>
      <c r="CW906" s="152"/>
      <c r="CX906" s="152"/>
      <c r="CY906" s="152"/>
      <c r="CZ906" s="152"/>
      <c r="DA906" s="152"/>
      <c r="DB906" s="152">
        <v>75</v>
      </c>
      <c r="DC906" s="229">
        <v>1</v>
      </c>
      <c r="DD906" s="152"/>
      <c r="DE906" s="152"/>
      <c r="DF906" s="152"/>
      <c r="DG906" s="152"/>
      <c r="DH906" s="152"/>
      <c r="DI906" s="152"/>
      <c r="DJ906" s="152">
        <v>24</v>
      </c>
      <c r="DK906" s="207">
        <f t="shared" ref="DK906" si="692">SUM(CL906:DJ906)</f>
        <v>100</v>
      </c>
      <c r="DL906" s="131"/>
      <c r="DM906" s="152"/>
      <c r="DN906" s="152"/>
      <c r="DO906" s="153"/>
      <c r="DP906" s="288"/>
      <c r="DQ906" s="148"/>
      <c r="DR906" s="153"/>
      <c r="DS906" s="131"/>
      <c r="DT906" s="261"/>
      <c r="DU906" s="229"/>
      <c r="DV906" s="229"/>
      <c r="DW906" s="214" t="e">
        <f>VLOOKUP(P906,[4]definitions_list_lookup!$K$30:$L$54,2,0)</f>
        <v>#N/A</v>
      </c>
      <c r="DX906" s="154"/>
      <c r="DY906" s="154"/>
      <c r="DZ906"/>
      <c r="EA906" s="104"/>
      <c r="ED906" s="229" t="s">
        <v>2517</v>
      </c>
      <c r="EE906" s="140"/>
      <c r="EG906" s="140"/>
      <c r="EI906" s="218"/>
      <c r="EJ906" s="143"/>
      <c r="EK906" s="221"/>
      <c r="EM906" s="109"/>
      <c r="EN906" s="109" t="s">
        <v>1448</v>
      </c>
      <c r="EV906" s="112">
        <v>4</v>
      </c>
      <c r="EW906" s="112">
        <v>90</v>
      </c>
      <c r="EX906" s="112">
        <v>33</v>
      </c>
      <c r="EY906" s="112">
        <v>0</v>
      </c>
      <c r="EZ906" s="192">
        <f t="shared" si="675"/>
        <v>-173.85419333726662</v>
      </c>
      <c r="FA906" s="192">
        <f t="shared" si="676"/>
        <v>186.14580666273338</v>
      </c>
      <c r="FB906" s="192">
        <f t="shared" si="677"/>
        <v>56.848975618701743</v>
      </c>
      <c r="FC906" s="192">
        <f t="shared" si="678"/>
        <v>276.14580666273338</v>
      </c>
      <c r="FD906" s="192">
        <f t="shared" si="679"/>
        <v>33.151024381298257</v>
      </c>
      <c r="FE906" s="193">
        <f t="shared" si="680"/>
        <v>6.1458066627333778</v>
      </c>
      <c r="FF906" s="194">
        <f t="shared" si="681"/>
        <v>33.151024381298257</v>
      </c>
      <c r="FI906" s="778">
        <f t="shared" si="682"/>
        <v>0</v>
      </c>
      <c r="FJ906" s="779">
        <f t="shared" si="683"/>
        <v>33.151024381298257</v>
      </c>
      <c r="FK906" s="779">
        <f t="shared" si="684"/>
        <v>56.848975618701743</v>
      </c>
      <c r="FL906" s="780">
        <f t="shared" si="685"/>
        <v>0.99220180093232591</v>
      </c>
      <c r="FM906" s="169">
        <f t="shared" si="686"/>
        <v>0.83723205697518921</v>
      </c>
      <c r="FN906" s="783">
        <f t="shared" si="687"/>
        <v>0</v>
      </c>
    </row>
    <row r="907" spans="1:1038" ht="18" customHeight="1">
      <c r="A907" s="223"/>
      <c r="B907" s="224"/>
      <c r="D907" s="225"/>
      <c r="E907" s="227">
        <v>106</v>
      </c>
      <c r="F907" s="227">
        <v>1</v>
      </c>
      <c r="G907" s="196" t="str">
        <f t="shared" ref="G907:G909" si="693">E907&amp;"-"&amp;F907</f>
        <v>106-1</v>
      </c>
      <c r="H907" s="126"/>
      <c r="J907" s="203"/>
      <c r="K907" s="644"/>
      <c r="L907" s="171">
        <f>(VLOOKUP($G907,Depth_Lookup!$A$3:$J$410,10,FALSE))+(H907/100)</f>
        <v>278.7</v>
      </c>
      <c r="M907" s="171">
        <f>(VLOOKUP($G907,Depth_Lookup!$A$3:$J$410,10,FALSE))+(I907/100)</f>
        <v>278.7</v>
      </c>
      <c r="N907" s="127"/>
      <c r="R907" s="196" t="s">
        <v>2373</v>
      </c>
      <c r="X907" s="202"/>
      <c r="AF907" s="196"/>
      <c r="AI907" s="258"/>
      <c r="AJ907" s="135"/>
      <c r="AK907" s="135"/>
      <c r="AL907" s="135"/>
      <c r="AM907" s="135"/>
      <c r="AN907" s="135"/>
      <c r="AO907" s="258"/>
      <c r="AP907" s="135"/>
      <c r="AQ907" s="135"/>
      <c r="AR907" s="135"/>
      <c r="AS907" s="135"/>
      <c r="AT907" s="135"/>
      <c r="AU907" s="258"/>
      <c r="AV907" s="135"/>
      <c r="AW907" s="135"/>
      <c r="AX907" s="135"/>
      <c r="AY907" s="135"/>
      <c r="AZ907" s="135"/>
      <c r="BA907" s="258"/>
      <c r="BB907" s="135"/>
      <c r="BC907" s="135"/>
      <c r="BD907" s="135"/>
      <c r="BE907" s="135"/>
      <c r="BF907" s="135"/>
      <c r="BG907" s="258"/>
      <c r="BH907" s="135"/>
      <c r="BI907" s="135"/>
      <c r="BJ907" s="135"/>
      <c r="BK907" s="135"/>
      <c r="BL907" s="135"/>
      <c r="BM907" s="258"/>
      <c r="BN907" s="135"/>
      <c r="BO907" s="256"/>
      <c r="BP907" s="256"/>
      <c r="BQ907" s="256"/>
      <c r="BR907" s="135"/>
      <c r="BS907" s="135"/>
      <c r="BT907" s="135"/>
      <c r="BU907" s="135"/>
      <c r="BV907" s="135"/>
      <c r="BW907" s="135"/>
      <c r="BX907" s="135"/>
      <c r="BY907" s="130"/>
      <c r="CE907" s="160"/>
      <c r="CF907" s="213"/>
      <c r="CG907" s="131"/>
      <c r="CH907" s="150"/>
      <c r="CI907" s="150"/>
      <c r="CJ907" s="150"/>
      <c r="CK907" s="133"/>
      <c r="CL907" s="134"/>
      <c r="CM907" s="134"/>
      <c r="CN907" s="134"/>
      <c r="CO907" s="134"/>
      <c r="CP907" s="134"/>
      <c r="CQ907" s="134"/>
      <c r="CR907" s="134"/>
      <c r="CS907" s="134"/>
      <c r="CT907" s="134"/>
      <c r="CU907" s="134"/>
      <c r="CV907" s="134"/>
      <c r="CW907" s="134"/>
      <c r="CX907" s="134"/>
      <c r="CY907" s="134"/>
      <c r="CZ907" s="134"/>
      <c r="DA907" s="134"/>
      <c r="DB907" s="134"/>
      <c r="DD907" s="134"/>
      <c r="DE907" s="134"/>
      <c r="DF907" s="134"/>
      <c r="DG907" s="134"/>
      <c r="DH907" s="134"/>
      <c r="DI907" s="134"/>
      <c r="DJ907" s="134"/>
      <c r="DK907" s="207"/>
      <c r="DL907" s="131"/>
      <c r="DM907" s="134"/>
      <c r="DN907" s="134"/>
      <c r="DO907" s="136"/>
      <c r="DQ907" s="131"/>
      <c r="DR907" s="136"/>
      <c r="DS907" s="131"/>
      <c r="DW907" s="214"/>
      <c r="DX907" s="139"/>
      <c r="DY907" s="139"/>
      <c r="DZ907"/>
      <c r="EA907" s="104"/>
      <c r="ED907" s="229" t="s">
        <v>2517</v>
      </c>
      <c r="EE907" s="140"/>
      <c r="EG907" s="140"/>
      <c r="EI907" s="218"/>
      <c r="EJ907" s="143"/>
      <c r="EK907" s="221"/>
      <c r="EM907" s="109"/>
      <c r="EN907" s="109" t="s">
        <v>2046</v>
      </c>
      <c r="EO907" s="144">
        <v>1.4</v>
      </c>
      <c r="EP907" s="144" t="s">
        <v>2202</v>
      </c>
      <c r="EV907" s="112">
        <v>40</v>
      </c>
      <c r="EW907" s="112">
        <v>270</v>
      </c>
      <c r="EX907" s="112">
        <v>37</v>
      </c>
      <c r="EY907" s="112">
        <v>180</v>
      </c>
      <c r="EZ907" s="192">
        <f t="shared" si="675"/>
        <v>48.074551213391914</v>
      </c>
      <c r="FA907" s="192">
        <f t="shared" si="676"/>
        <v>48.074551213391914</v>
      </c>
      <c r="FB907" s="192">
        <f t="shared" si="677"/>
        <v>41.562838543116868</v>
      </c>
      <c r="FC907" s="192">
        <f t="shared" si="678"/>
        <v>138.07455121339191</v>
      </c>
      <c r="FD907" s="192">
        <f t="shared" si="679"/>
        <v>48.437161456883132</v>
      </c>
      <c r="FE907" s="193">
        <f t="shared" si="680"/>
        <v>228.07455121339191</v>
      </c>
      <c r="FF907" s="194">
        <f t="shared" si="681"/>
        <v>48.437161456883132</v>
      </c>
      <c r="FI907" s="778">
        <f t="shared" si="682"/>
        <v>1.4</v>
      </c>
      <c r="FJ907" s="779">
        <f t="shared" si="683"/>
        <v>48.437161456883132</v>
      </c>
      <c r="FK907" s="779">
        <f t="shared" si="684"/>
        <v>41.562838543116868</v>
      </c>
      <c r="FL907" s="780">
        <f t="shared" si="685"/>
        <v>0.72540837905219258</v>
      </c>
      <c r="FM907" s="169">
        <f t="shared" si="686"/>
        <v>0.66344105884267046</v>
      </c>
      <c r="FN907" s="783">
        <f t="shared" si="687"/>
        <v>0.9288174823797386</v>
      </c>
    </row>
    <row r="908" spans="1:1038" ht="18" customHeight="1">
      <c r="A908" s="223" t="s">
        <v>2392</v>
      </c>
      <c r="B908" s="224" t="s">
        <v>1647</v>
      </c>
      <c r="D908" s="225" t="s">
        <v>1279</v>
      </c>
      <c r="E908" s="227">
        <v>106</v>
      </c>
      <c r="F908" s="227">
        <v>1</v>
      </c>
      <c r="G908" s="196" t="str">
        <f t="shared" si="693"/>
        <v>106-1</v>
      </c>
      <c r="H908" s="227">
        <v>13</v>
      </c>
      <c r="I908" s="227">
        <v>88</v>
      </c>
      <c r="J908" s="203">
        <f t="shared" ref="J908" si="694">IF(H908=0, 1, 0)</f>
        <v>0</v>
      </c>
      <c r="K908" s="644" t="b">
        <f>IF(J909=1,IF(((VLOOKUP($G908,[4]Depth_Lookup!$A$3:$J$550,9,FALSE))-(I908/100))=0,"Good",IF(((VLOOKUP($G908,[4]Depth_Lookup!$A$3:$J$550,9,FALSE))-(I908/100))&gt;0,"Too Short","Too Long")))</f>
        <v>0</v>
      </c>
      <c r="L908" s="171">
        <f>(VLOOKUP($G908,Depth_Lookup!$A$3:$J$410,10,FALSE))+(H908/100)</f>
        <v>278.83</v>
      </c>
      <c r="M908" s="171">
        <f>(VLOOKUP($G908,Depth_Lookup!$A$3:$J$410,10,FALSE))+(I908/100)</f>
        <v>279.58</v>
      </c>
      <c r="N908" s="230" t="s">
        <v>2418</v>
      </c>
      <c r="O908" s="227">
        <v>1</v>
      </c>
      <c r="P908" s="227" t="s">
        <v>853</v>
      </c>
      <c r="Q908" s="227" t="s">
        <v>125</v>
      </c>
      <c r="R908" s="196" t="str">
        <f t="shared" ref="R908" si="695">P908&amp;""&amp;Q908</f>
        <v>SerpentinizedHarzburgite</v>
      </c>
      <c r="S908" s="227" t="s">
        <v>98</v>
      </c>
      <c r="T908" s="227" t="s">
        <v>94</v>
      </c>
      <c r="U908" s="227" t="s">
        <v>95</v>
      </c>
      <c r="V908" s="227" t="s">
        <v>96</v>
      </c>
      <c r="W908" s="227" t="s">
        <v>102</v>
      </c>
      <c r="X908" s="202">
        <f>VLOOKUP(W908,[4]definitions_list_lookup!$A$13:$B$19,2,0)</f>
        <v>5</v>
      </c>
      <c r="Y908" s="227" t="s">
        <v>90</v>
      </c>
      <c r="Z908" s="227" t="s">
        <v>91</v>
      </c>
      <c r="AA908" s="227"/>
      <c r="AF908" s="196" t="e">
        <f>VLOOKUP(AE908,[4]definitions_list_mag!$V$12:$W$15,2,0)</f>
        <v>#N/A</v>
      </c>
      <c r="AI908" s="252">
        <v>73</v>
      </c>
      <c r="AJ908" s="229"/>
      <c r="AK908" s="229"/>
      <c r="AL908" s="229"/>
      <c r="AM908" s="229"/>
      <c r="AN908" s="229"/>
      <c r="AO908" s="252"/>
      <c r="AP908" s="229"/>
      <c r="AQ908" s="229"/>
      <c r="AR908" s="229"/>
      <c r="AS908" s="229"/>
      <c r="AT908" s="229"/>
      <c r="AU908" s="252"/>
      <c r="AV908" s="229"/>
      <c r="AW908" s="229"/>
      <c r="AX908" s="229"/>
      <c r="AY908" s="229"/>
      <c r="AZ908" s="229"/>
      <c r="BA908" s="252">
        <v>25</v>
      </c>
      <c r="BB908" s="229">
        <v>6</v>
      </c>
      <c r="BC908" s="229">
        <v>2</v>
      </c>
      <c r="BD908" s="229" t="s">
        <v>1330</v>
      </c>
      <c r="BE908" s="229" t="s">
        <v>103</v>
      </c>
      <c r="BF908" s="229"/>
      <c r="BG908" s="252"/>
      <c r="BH908" s="229"/>
      <c r="BI908" s="229"/>
      <c r="BJ908" s="229"/>
      <c r="BK908" s="229"/>
      <c r="BL908" s="229"/>
      <c r="BM908" s="252">
        <v>2</v>
      </c>
      <c r="BN908" s="229">
        <v>1</v>
      </c>
      <c r="BO908" s="229">
        <v>0.5</v>
      </c>
      <c r="BP908" s="229" t="s">
        <v>1330</v>
      </c>
      <c r="BQ908" s="229" t="s">
        <v>103</v>
      </c>
      <c r="BR908" s="229"/>
      <c r="BS908" s="229"/>
      <c r="BT908" s="229"/>
      <c r="BU908" s="229"/>
      <c r="BV908" s="229"/>
      <c r="BW908" s="229"/>
      <c r="BX908" s="229"/>
      <c r="BY908" s="240"/>
      <c r="BZ908" s="227"/>
      <c r="CA908" s="227"/>
      <c r="CB908" s="227"/>
      <c r="CC908" s="227"/>
      <c r="CD908" s="227"/>
      <c r="CE908" s="289" t="s">
        <v>2417</v>
      </c>
      <c r="CF908" s="213">
        <f t="shared" ref="CF908" si="696">AI908+AO908+BA908+AU908+BG908+BM908+BY908</f>
        <v>100</v>
      </c>
      <c r="CG908" s="131"/>
      <c r="CH908" s="149" t="s">
        <v>2150</v>
      </c>
      <c r="CI908" s="149">
        <v>90</v>
      </c>
      <c r="CJ908" s="149" t="s">
        <v>514</v>
      </c>
      <c r="CK908" s="151"/>
      <c r="CL908" s="152"/>
      <c r="CM908" s="152"/>
      <c r="CN908" s="152"/>
      <c r="CO908" s="152"/>
      <c r="CP908" s="152"/>
      <c r="CQ908" s="152"/>
      <c r="CR908" s="152"/>
      <c r="CS908" s="152"/>
      <c r="CT908" s="152"/>
      <c r="CU908" s="152"/>
      <c r="CV908" s="152"/>
      <c r="CW908" s="152"/>
      <c r="CX908" s="152"/>
      <c r="CY908" s="152"/>
      <c r="CZ908" s="152"/>
      <c r="DA908" s="152"/>
      <c r="DB908" s="152">
        <v>75</v>
      </c>
      <c r="DC908" s="229">
        <v>1</v>
      </c>
      <c r="DD908" s="152"/>
      <c r="DE908" s="152"/>
      <c r="DF908" s="152"/>
      <c r="DG908" s="152"/>
      <c r="DH908" s="152"/>
      <c r="DI908" s="152"/>
      <c r="DJ908" s="152">
        <v>24</v>
      </c>
      <c r="DK908" s="207">
        <f t="shared" ref="DK908" si="697">SUM(CL908:DJ908)</f>
        <v>100</v>
      </c>
      <c r="DL908" s="131"/>
      <c r="DM908" s="152"/>
      <c r="DN908" s="152"/>
      <c r="DO908" s="153"/>
      <c r="DP908" s="288"/>
      <c r="DQ908" s="148"/>
      <c r="DR908" s="153"/>
      <c r="DS908" s="131"/>
      <c r="DT908" s="261"/>
      <c r="DU908" s="229"/>
      <c r="DV908" s="229"/>
      <c r="DW908" s="214" t="e">
        <f>VLOOKUP(P908,[4]definitions_list_lookup!$K$30:$L$54,2,0)</f>
        <v>#N/A</v>
      </c>
      <c r="DX908" s="154"/>
      <c r="DY908" s="154"/>
      <c r="DZ908"/>
      <c r="EA908" s="104"/>
      <c r="ED908" s="229" t="s">
        <v>2517</v>
      </c>
      <c r="EE908" s="140"/>
      <c r="EG908" s="140"/>
      <c r="EI908" s="218"/>
      <c r="EJ908" s="143"/>
      <c r="EK908" s="221"/>
      <c r="EM908" s="109"/>
      <c r="EN908" s="109" t="s">
        <v>2046</v>
      </c>
      <c r="EV908" s="112">
        <v>40</v>
      </c>
      <c r="EW908" s="112">
        <v>270</v>
      </c>
      <c r="EX908" s="112">
        <v>37</v>
      </c>
      <c r="EY908" s="112">
        <v>180</v>
      </c>
      <c r="EZ908" s="192">
        <f t="shared" si="675"/>
        <v>48.074551213391914</v>
      </c>
      <c r="FA908" s="192">
        <f t="shared" si="676"/>
        <v>48.074551213391914</v>
      </c>
      <c r="FB908" s="192">
        <f t="shared" si="677"/>
        <v>41.562838543116868</v>
      </c>
      <c r="FC908" s="192">
        <f t="shared" si="678"/>
        <v>138.07455121339191</v>
      </c>
      <c r="FD908" s="192">
        <f t="shared" si="679"/>
        <v>48.437161456883132</v>
      </c>
      <c r="FE908" s="193">
        <f t="shared" si="680"/>
        <v>228.07455121339191</v>
      </c>
      <c r="FF908" s="194">
        <f t="shared" si="681"/>
        <v>48.437161456883132</v>
      </c>
      <c r="FI908" s="778">
        <f t="shared" si="682"/>
        <v>0</v>
      </c>
      <c r="FJ908" s="779">
        <f t="shared" si="683"/>
        <v>48.437161456883132</v>
      </c>
      <c r="FK908" s="779">
        <f t="shared" si="684"/>
        <v>41.562838543116868</v>
      </c>
      <c r="FL908" s="780">
        <f t="shared" si="685"/>
        <v>0.72540837905219258</v>
      </c>
      <c r="FM908" s="169">
        <f t="shared" si="686"/>
        <v>0.66344105884267046</v>
      </c>
      <c r="FN908" s="783">
        <f t="shared" si="687"/>
        <v>0</v>
      </c>
    </row>
    <row r="909" spans="1:1038" ht="18" customHeight="1">
      <c r="A909" s="223"/>
      <c r="B909" s="224"/>
      <c r="D909" s="225"/>
      <c r="E909" s="227">
        <v>106</v>
      </c>
      <c r="F909" s="227">
        <v>1</v>
      </c>
      <c r="G909" s="196" t="str">
        <f t="shared" si="693"/>
        <v>106-1</v>
      </c>
      <c r="H909" s="126"/>
      <c r="J909" s="203"/>
      <c r="K909" s="644"/>
      <c r="L909" s="171">
        <f>(VLOOKUP($G909,Depth_Lookup!$A$3:$J$410,10,FALSE))+(H909/100)</f>
        <v>278.7</v>
      </c>
      <c r="M909" s="171">
        <f>(VLOOKUP($G909,Depth_Lookup!$A$3:$J$410,10,FALSE))+(I909/100)</f>
        <v>278.7</v>
      </c>
      <c r="N909" s="127"/>
      <c r="R909" s="196" t="s">
        <v>2373</v>
      </c>
      <c r="X909" s="202"/>
      <c r="AF909" s="196"/>
      <c r="AI909" s="258"/>
      <c r="AJ909" s="135"/>
      <c r="AK909" s="135"/>
      <c r="AL909" s="135"/>
      <c r="AM909" s="135"/>
      <c r="AN909" s="135"/>
      <c r="AO909" s="258"/>
      <c r="AP909" s="135"/>
      <c r="AQ909" s="135"/>
      <c r="AR909" s="135"/>
      <c r="AS909" s="135"/>
      <c r="AT909" s="135"/>
      <c r="AU909" s="258"/>
      <c r="AV909" s="135"/>
      <c r="AW909" s="135"/>
      <c r="AX909" s="135"/>
      <c r="AY909" s="135"/>
      <c r="AZ909" s="135"/>
      <c r="BA909" s="258"/>
      <c r="BB909" s="135"/>
      <c r="BC909" s="135"/>
      <c r="BD909" s="135"/>
      <c r="BE909" s="135"/>
      <c r="BF909" s="135"/>
      <c r="BG909" s="258"/>
      <c r="BH909" s="135"/>
      <c r="BI909" s="135"/>
      <c r="BJ909" s="135"/>
      <c r="BK909" s="135"/>
      <c r="BL909" s="135"/>
      <c r="BM909" s="258"/>
      <c r="BN909" s="135"/>
      <c r="BO909" s="256"/>
      <c r="BP909" s="256"/>
      <c r="BQ909" s="256"/>
      <c r="BR909" s="135"/>
      <c r="BS909" s="135"/>
      <c r="BT909" s="135"/>
      <c r="BU909" s="135"/>
      <c r="BV909" s="135"/>
      <c r="BW909" s="135"/>
      <c r="BX909" s="135"/>
      <c r="BY909" s="130"/>
      <c r="CE909" s="160"/>
      <c r="CF909" s="213"/>
      <c r="CG909" s="131"/>
      <c r="CH909" s="150"/>
      <c r="CI909" s="150"/>
      <c r="CJ909" s="150"/>
      <c r="CK909" s="133"/>
      <c r="CL909" s="134"/>
      <c r="CM909" s="134"/>
      <c r="CN909" s="134"/>
      <c r="CO909" s="134"/>
      <c r="CP909" s="134"/>
      <c r="CQ909" s="134"/>
      <c r="CR909" s="134"/>
      <c r="CS909" s="134"/>
      <c r="CT909" s="134"/>
      <c r="CU909" s="134"/>
      <c r="CV909" s="134"/>
      <c r="CW909" s="134"/>
      <c r="CX909" s="134"/>
      <c r="CY909" s="134"/>
      <c r="CZ909" s="134"/>
      <c r="DA909" s="134"/>
      <c r="DB909" s="134"/>
      <c r="DD909" s="134"/>
      <c r="DE909" s="134"/>
      <c r="DF909" s="134"/>
      <c r="DG909" s="134"/>
      <c r="DH909" s="134"/>
      <c r="DI909" s="134"/>
      <c r="DJ909" s="134"/>
      <c r="DK909" s="207"/>
      <c r="DL909" s="131"/>
      <c r="DM909" s="134"/>
      <c r="DN909" s="134"/>
      <c r="DO909" s="136"/>
      <c r="DQ909" s="131"/>
      <c r="DR909" s="136"/>
      <c r="DS909" s="131"/>
      <c r="DW909" s="214"/>
      <c r="DX909" s="139"/>
      <c r="DY909" s="139"/>
      <c r="DZ909"/>
      <c r="EA909" s="104"/>
      <c r="ED909" s="229" t="s">
        <v>2517</v>
      </c>
      <c r="EE909" s="140"/>
      <c r="EG909" s="140"/>
      <c r="EI909" s="218"/>
      <c r="EJ909" s="143"/>
      <c r="EK909" s="221"/>
      <c r="EM909" s="109"/>
      <c r="EN909" s="109" t="s">
        <v>2046</v>
      </c>
      <c r="EO909" s="144">
        <v>2.5</v>
      </c>
      <c r="EP909" s="144" t="s">
        <v>2202</v>
      </c>
      <c r="EV909" s="112">
        <v>43</v>
      </c>
      <c r="EW909" s="112">
        <v>270</v>
      </c>
      <c r="EX909" s="112">
        <v>40</v>
      </c>
      <c r="EY909" s="112">
        <v>180</v>
      </c>
      <c r="EZ909" s="192">
        <f t="shared" si="675"/>
        <v>48.018353308080464</v>
      </c>
      <c r="FA909" s="192">
        <f t="shared" si="676"/>
        <v>48.018353308080464</v>
      </c>
      <c r="FB909" s="192">
        <f t="shared" si="677"/>
        <v>38.560278407628466</v>
      </c>
      <c r="FC909" s="192">
        <f t="shared" si="678"/>
        <v>138.01835330808046</v>
      </c>
      <c r="FD909" s="192">
        <f t="shared" si="679"/>
        <v>51.439721592371534</v>
      </c>
      <c r="FE909" s="193">
        <f t="shared" si="680"/>
        <v>228.01835330808046</v>
      </c>
      <c r="FF909" s="194">
        <f t="shared" si="681"/>
        <v>51.439721592371534</v>
      </c>
      <c r="FI909" s="778">
        <f t="shared" si="682"/>
        <v>2.5</v>
      </c>
      <c r="FJ909" s="779">
        <f t="shared" si="683"/>
        <v>51.439721592371534</v>
      </c>
      <c r="FK909" s="779">
        <f t="shared" si="684"/>
        <v>38.560278407628466</v>
      </c>
      <c r="FL909" s="780">
        <f t="shared" si="685"/>
        <v>0.67300381869879289</v>
      </c>
      <c r="FM909" s="169">
        <f t="shared" si="686"/>
        <v>0.623337640118931</v>
      </c>
      <c r="FN909" s="783">
        <f t="shared" si="687"/>
        <v>1.5583441002973275</v>
      </c>
    </row>
    <row r="910" spans="1:1038" ht="18" customHeight="1">
      <c r="A910" s="223" t="s">
        <v>2392</v>
      </c>
      <c r="B910" s="224" t="s">
        <v>1647</v>
      </c>
      <c r="D910" s="225" t="s">
        <v>1279</v>
      </c>
      <c r="E910" s="227">
        <v>106</v>
      </c>
      <c r="F910" s="227">
        <v>1</v>
      </c>
      <c r="G910" s="196" t="str">
        <f t="shared" si="601"/>
        <v>106-1</v>
      </c>
      <c r="H910" s="227">
        <v>13</v>
      </c>
      <c r="I910" s="227">
        <v>88</v>
      </c>
      <c r="J910" s="203">
        <f t="shared" si="605"/>
        <v>0</v>
      </c>
      <c r="K910" s="644" t="str">
        <f>IF(J911=1,IF(((VLOOKUP($G910,[4]Depth_Lookup!$A$3:$J$550,9,FALSE))-(I910/100))=0,"Good",IF(((VLOOKUP($G910,[4]Depth_Lookup!$A$3:$J$550,9,FALSE))-(I910/100))&gt;0,"Too Short","Too Long")))</f>
        <v>Good</v>
      </c>
      <c r="L910" s="171">
        <f>(VLOOKUP($G910,Depth_Lookup!$A$3:$J$410,10,FALSE))+(H910/100)</f>
        <v>278.83</v>
      </c>
      <c r="M910" s="171">
        <f>(VLOOKUP($G910,Depth_Lookup!$A$3:$J$410,10,FALSE))+(I910/100)</f>
        <v>279.58</v>
      </c>
      <c r="N910" s="230" t="s">
        <v>2418</v>
      </c>
      <c r="O910" s="227">
        <v>1</v>
      </c>
      <c r="P910" s="227" t="s">
        <v>853</v>
      </c>
      <c r="Q910" s="227" t="s">
        <v>125</v>
      </c>
      <c r="R910" s="196" t="str">
        <f t="shared" si="602"/>
        <v>SerpentinizedHarzburgite</v>
      </c>
      <c r="S910" s="227" t="s">
        <v>98</v>
      </c>
      <c r="T910" s="227" t="s">
        <v>94</v>
      </c>
      <c r="U910" s="227" t="s">
        <v>95</v>
      </c>
      <c r="V910" s="227" t="s">
        <v>96</v>
      </c>
      <c r="W910" s="227" t="s">
        <v>102</v>
      </c>
      <c r="X910" s="202">
        <f>VLOOKUP(W910,[4]definitions_list_lookup!$A$13:$B$19,2,0)</f>
        <v>5</v>
      </c>
      <c r="Y910" s="227" t="s">
        <v>90</v>
      </c>
      <c r="Z910" s="227" t="s">
        <v>91</v>
      </c>
      <c r="AA910" s="227"/>
      <c r="AF910" s="196" t="e">
        <f>VLOOKUP(AE910,[4]definitions_list_mag!$V$12:$W$15,2,0)</f>
        <v>#N/A</v>
      </c>
      <c r="AI910" s="252">
        <v>73</v>
      </c>
      <c r="AJ910" s="229"/>
      <c r="AK910" s="229"/>
      <c r="AL910" s="229"/>
      <c r="AM910" s="229"/>
      <c r="AN910" s="229"/>
      <c r="AO910" s="252"/>
      <c r="AP910" s="229"/>
      <c r="AQ910" s="229"/>
      <c r="AR910" s="229"/>
      <c r="AS910" s="229"/>
      <c r="AT910" s="229"/>
      <c r="AU910" s="252"/>
      <c r="AV910" s="229"/>
      <c r="AW910" s="229"/>
      <c r="AX910" s="229"/>
      <c r="AY910" s="229"/>
      <c r="AZ910" s="229"/>
      <c r="BA910" s="252">
        <v>25</v>
      </c>
      <c r="BB910" s="229">
        <v>6</v>
      </c>
      <c r="BC910" s="229">
        <v>2</v>
      </c>
      <c r="BD910" s="229" t="s">
        <v>1330</v>
      </c>
      <c r="BE910" s="229" t="s">
        <v>103</v>
      </c>
      <c r="BF910" s="229"/>
      <c r="BG910" s="252"/>
      <c r="BH910" s="229"/>
      <c r="BI910" s="229"/>
      <c r="BJ910" s="229"/>
      <c r="BK910" s="229"/>
      <c r="BL910" s="229"/>
      <c r="BM910" s="252">
        <v>2</v>
      </c>
      <c r="BN910" s="229">
        <v>1</v>
      </c>
      <c r="BO910" s="229">
        <v>0.5</v>
      </c>
      <c r="BP910" s="229" t="s">
        <v>1330</v>
      </c>
      <c r="BQ910" s="229" t="s">
        <v>103</v>
      </c>
      <c r="BR910" s="229"/>
      <c r="BS910" s="229"/>
      <c r="BT910" s="229"/>
      <c r="BU910" s="229"/>
      <c r="BV910" s="229"/>
      <c r="BW910" s="229"/>
      <c r="BX910" s="229"/>
      <c r="BY910" s="240"/>
      <c r="BZ910" s="227"/>
      <c r="CA910" s="227"/>
      <c r="CB910" s="227"/>
      <c r="CC910" s="227"/>
      <c r="CD910" s="227"/>
      <c r="CE910" s="289" t="s">
        <v>2417</v>
      </c>
      <c r="CF910" s="213">
        <f t="shared" si="603"/>
        <v>100</v>
      </c>
      <c r="CG910" s="131"/>
      <c r="CH910" s="149" t="s">
        <v>2150</v>
      </c>
      <c r="CI910" s="149">
        <v>90</v>
      </c>
      <c r="CJ910" s="149" t="s">
        <v>514</v>
      </c>
      <c r="CK910" s="151"/>
      <c r="CL910" s="152"/>
      <c r="CM910" s="152"/>
      <c r="CN910" s="152"/>
      <c r="CO910" s="152"/>
      <c r="CP910" s="152"/>
      <c r="CQ910" s="152"/>
      <c r="CR910" s="152"/>
      <c r="CS910" s="152"/>
      <c r="CT910" s="152"/>
      <c r="CU910" s="152"/>
      <c r="CV910" s="152"/>
      <c r="CW910" s="152"/>
      <c r="CX910" s="152"/>
      <c r="CY910" s="152"/>
      <c r="CZ910" s="152"/>
      <c r="DA910" s="152"/>
      <c r="DB910" s="152">
        <v>75</v>
      </c>
      <c r="DC910" s="229">
        <v>1</v>
      </c>
      <c r="DD910" s="152"/>
      <c r="DE910" s="152"/>
      <c r="DF910" s="152"/>
      <c r="DG910" s="152"/>
      <c r="DH910" s="152"/>
      <c r="DI910" s="152"/>
      <c r="DJ910" s="152">
        <v>24</v>
      </c>
      <c r="DK910" s="207">
        <f t="shared" si="604"/>
        <v>100</v>
      </c>
      <c r="DL910" s="131"/>
      <c r="DM910" s="152"/>
      <c r="DN910" s="152"/>
      <c r="DO910" s="153"/>
      <c r="DP910" s="288"/>
      <c r="DQ910" s="148"/>
      <c r="DR910" s="153"/>
      <c r="DS910" s="131"/>
      <c r="DT910" s="261"/>
      <c r="DU910" s="229"/>
      <c r="DV910" s="229"/>
      <c r="DW910" s="214" t="e">
        <f>VLOOKUP(P910,[4]definitions_list_lookup!$K$30:$L$54,2,0)</f>
        <v>#N/A</v>
      </c>
      <c r="DX910" s="154"/>
      <c r="DY910" s="154"/>
      <c r="DZ910"/>
      <c r="EA910" s="104"/>
      <c r="ED910" s="229" t="s">
        <v>2517</v>
      </c>
      <c r="EE910" s="140"/>
      <c r="EG910" s="140"/>
      <c r="EI910" s="218"/>
      <c r="EJ910" s="143"/>
      <c r="EK910" s="221"/>
      <c r="EM910" s="109"/>
      <c r="EN910" s="109" t="s">
        <v>2046</v>
      </c>
      <c r="EV910" s="112">
        <v>43</v>
      </c>
      <c r="EW910" s="112">
        <v>270</v>
      </c>
      <c r="EX910" s="112">
        <v>40</v>
      </c>
      <c r="EY910" s="112">
        <v>180</v>
      </c>
      <c r="EZ910" s="192">
        <f t="shared" si="675"/>
        <v>48.018353308080464</v>
      </c>
      <c r="FA910" s="192">
        <f t="shared" si="676"/>
        <v>48.018353308080464</v>
      </c>
      <c r="FB910" s="192">
        <f t="shared" si="677"/>
        <v>38.560278407628466</v>
      </c>
      <c r="FC910" s="192">
        <f t="shared" si="678"/>
        <v>138.01835330808046</v>
      </c>
      <c r="FD910" s="192">
        <f t="shared" si="679"/>
        <v>51.439721592371534</v>
      </c>
      <c r="FE910" s="193">
        <f t="shared" si="680"/>
        <v>228.01835330808046</v>
      </c>
      <c r="FF910" s="194">
        <f t="shared" si="681"/>
        <v>51.439721592371534</v>
      </c>
      <c r="FI910" s="778">
        <f t="shared" si="682"/>
        <v>0</v>
      </c>
      <c r="FJ910" s="779">
        <f t="shared" si="683"/>
        <v>51.439721592371534</v>
      </c>
      <c r="FK910" s="779">
        <f t="shared" si="684"/>
        <v>38.560278407628466</v>
      </c>
      <c r="FL910" s="780">
        <f t="shared" si="685"/>
        <v>0.67300381869879289</v>
      </c>
      <c r="FM910" s="169">
        <f t="shared" si="686"/>
        <v>0.623337640118931</v>
      </c>
      <c r="FN910" s="783">
        <f t="shared" si="687"/>
        <v>0</v>
      </c>
    </row>
    <row r="911" spans="1:1038" ht="18" customHeight="1">
      <c r="A911" s="223" t="s">
        <v>2392</v>
      </c>
      <c r="B911" s="224" t="s">
        <v>1647</v>
      </c>
      <c r="D911" s="225" t="s">
        <v>1279</v>
      </c>
      <c r="E911" s="227">
        <v>106</v>
      </c>
      <c r="F911" s="227">
        <v>2</v>
      </c>
      <c r="G911" s="196" t="str">
        <f t="shared" si="601"/>
        <v>106-2</v>
      </c>
      <c r="H911" s="227">
        <v>0</v>
      </c>
      <c r="I911" s="227">
        <v>51</v>
      </c>
      <c r="J911" s="203">
        <f t="shared" si="605"/>
        <v>1</v>
      </c>
      <c r="K911" s="644" t="str">
        <f>IF(J912=1,IF(((VLOOKUP($G911,[4]Depth_Lookup!$A$3:$J$550,9,FALSE))-(I911/100))=0,"Good",IF(((VLOOKUP($G911,[4]Depth_Lookup!$A$3:$J$550,9,FALSE))-(I911/100))&gt;0,"Too Short","Too Long")))</f>
        <v>Good</v>
      </c>
      <c r="L911" s="171">
        <f>(VLOOKUP($G911,Depth_Lookup!$A$3:$J$410,10,FALSE))+(H911/100)</f>
        <v>279.58</v>
      </c>
      <c r="M911" s="171">
        <f>(VLOOKUP($G911,Depth_Lookup!$A$3:$J$410,10,FALSE))+(I911/100)</f>
        <v>280.08999999999997</v>
      </c>
      <c r="N911" s="230" t="s">
        <v>2418</v>
      </c>
      <c r="O911" s="227">
        <v>1</v>
      </c>
      <c r="P911" s="227" t="s">
        <v>853</v>
      </c>
      <c r="Q911" s="227" t="s">
        <v>125</v>
      </c>
      <c r="R911" s="196" t="str">
        <f t="shared" si="602"/>
        <v>SerpentinizedHarzburgite</v>
      </c>
      <c r="S911" s="227" t="s">
        <v>94</v>
      </c>
      <c r="T911" s="227" t="s">
        <v>94</v>
      </c>
      <c r="U911" s="227" t="s">
        <v>95</v>
      </c>
      <c r="V911" s="227" t="s">
        <v>96</v>
      </c>
      <c r="W911" s="227" t="s">
        <v>102</v>
      </c>
      <c r="X911" s="202">
        <f>VLOOKUP(W911,[4]definitions_list_lookup!$A$13:$B$19,2,0)</f>
        <v>5</v>
      </c>
      <c r="Y911" s="227" t="s">
        <v>90</v>
      </c>
      <c r="Z911" s="227" t="s">
        <v>91</v>
      </c>
      <c r="AA911" s="227"/>
      <c r="AF911" s="196" t="e">
        <f>VLOOKUP(AE911,[4]definitions_list_mag!$V$12:$W$15,2,0)</f>
        <v>#N/A</v>
      </c>
      <c r="AI911" s="252">
        <v>73</v>
      </c>
      <c r="AJ911" s="229"/>
      <c r="AK911" s="229"/>
      <c r="AL911" s="229"/>
      <c r="AM911" s="229"/>
      <c r="AN911" s="229"/>
      <c r="AO911" s="252"/>
      <c r="AP911" s="229"/>
      <c r="AQ911" s="229"/>
      <c r="AR911" s="229"/>
      <c r="AS911" s="229"/>
      <c r="AT911" s="229"/>
      <c r="AU911" s="252"/>
      <c r="AV911" s="229"/>
      <c r="AW911" s="229"/>
      <c r="AX911" s="229"/>
      <c r="AY911" s="229"/>
      <c r="AZ911" s="229"/>
      <c r="BA911" s="252">
        <v>25</v>
      </c>
      <c r="BB911" s="229">
        <v>6</v>
      </c>
      <c r="BC911" s="229">
        <v>2</v>
      </c>
      <c r="BD911" s="229" t="s">
        <v>1330</v>
      </c>
      <c r="BE911" s="229" t="s">
        <v>103</v>
      </c>
      <c r="BF911" s="229"/>
      <c r="BG911" s="252"/>
      <c r="BH911" s="229"/>
      <c r="BI911" s="229"/>
      <c r="BJ911" s="229"/>
      <c r="BK911" s="229"/>
      <c r="BL911" s="229"/>
      <c r="BM911" s="252">
        <v>2</v>
      </c>
      <c r="BN911" s="229">
        <v>1</v>
      </c>
      <c r="BO911" s="229">
        <v>0.5</v>
      </c>
      <c r="BP911" s="229" t="s">
        <v>1330</v>
      </c>
      <c r="BQ911" s="229" t="s">
        <v>103</v>
      </c>
      <c r="BR911" s="229"/>
      <c r="BS911" s="229"/>
      <c r="BT911" s="229"/>
      <c r="BU911" s="229"/>
      <c r="BV911" s="229"/>
      <c r="BW911" s="229"/>
      <c r="BX911" s="229"/>
      <c r="BY911" s="240"/>
      <c r="BZ911" s="227"/>
      <c r="CA911" s="227"/>
      <c r="CB911" s="227"/>
      <c r="CC911" s="227"/>
      <c r="CD911" s="227"/>
      <c r="CE911" s="289" t="s">
        <v>2417</v>
      </c>
      <c r="CF911" s="213">
        <f t="shared" si="603"/>
        <v>100</v>
      </c>
      <c r="CG911" s="131"/>
      <c r="CH911" s="149" t="s">
        <v>2150</v>
      </c>
      <c r="CI911" s="149">
        <v>90</v>
      </c>
      <c r="CJ911" s="149" t="s">
        <v>514</v>
      </c>
      <c r="CK911" s="151"/>
      <c r="CL911" s="152"/>
      <c r="CM911" s="152"/>
      <c r="CN911" s="152"/>
      <c r="CO911" s="152"/>
      <c r="CP911" s="152"/>
      <c r="CQ911" s="152"/>
      <c r="CR911" s="152"/>
      <c r="CS911" s="152"/>
      <c r="CT911" s="152"/>
      <c r="CU911" s="152"/>
      <c r="CV911" s="152"/>
      <c r="CW911" s="152"/>
      <c r="CX911" s="152"/>
      <c r="CY911" s="152"/>
      <c r="CZ911" s="152"/>
      <c r="DA911" s="152"/>
      <c r="DB911" s="152">
        <v>75</v>
      </c>
      <c r="DC911" s="229">
        <v>1</v>
      </c>
      <c r="DD911" s="152"/>
      <c r="DE911" s="152"/>
      <c r="DF911" s="152"/>
      <c r="DG911" s="152"/>
      <c r="DH911" s="152"/>
      <c r="DI911" s="152"/>
      <c r="DJ911" s="152">
        <v>24</v>
      </c>
      <c r="DK911" s="207">
        <f t="shared" si="604"/>
        <v>100</v>
      </c>
      <c r="DL911" s="131"/>
      <c r="DM911" s="152"/>
      <c r="DN911" s="152"/>
      <c r="DO911" s="153"/>
      <c r="DP911" s="288"/>
      <c r="DQ911" s="148"/>
      <c r="DR911" s="153"/>
      <c r="DS911" s="131"/>
      <c r="DT911" s="261" t="s">
        <v>2419</v>
      </c>
      <c r="DU911" s="229"/>
      <c r="DV911" s="229"/>
      <c r="DW911" s="214" t="e">
        <f>VLOOKUP(P911,[4]definitions_list_lookup!$K$30:$L$54,2,0)</f>
        <v>#N/A</v>
      </c>
      <c r="DX911" s="154" t="s">
        <v>2151</v>
      </c>
      <c r="DY911" s="154" t="s">
        <v>2420</v>
      </c>
      <c r="DZ911"/>
      <c r="EA911" s="104"/>
      <c r="ED911" s="229" t="s">
        <v>2517</v>
      </c>
      <c r="EE911" s="140"/>
      <c r="EG911" s="140"/>
      <c r="EI911" s="218"/>
      <c r="EJ911" s="143"/>
      <c r="EK911" s="221"/>
      <c r="EM911" s="109"/>
      <c r="EN911" s="109"/>
      <c r="EZ911" s="192" t="e">
        <f t="shared" si="675"/>
        <v>#DIV/0!</v>
      </c>
      <c r="FA911" s="192" t="e">
        <f t="shared" si="676"/>
        <v>#DIV/0!</v>
      </c>
      <c r="FB911" s="192" t="e">
        <f t="shared" si="677"/>
        <v>#DIV/0!</v>
      </c>
      <c r="FC911" s="192" t="e">
        <f t="shared" si="678"/>
        <v>#DIV/0!</v>
      </c>
      <c r="FD911" s="192" t="e">
        <f t="shared" si="679"/>
        <v>#DIV/0!</v>
      </c>
      <c r="FE911" s="193" t="e">
        <f t="shared" si="680"/>
        <v>#DIV/0!</v>
      </c>
      <c r="FF911" s="194" t="e">
        <f t="shared" si="681"/>
        <v>#DIV/0!</v>
      </c>
      <c r="FI911" s="778">
        <f t="shared" si="682"/>
        <v>0</v>
      </c>
      <c r="FJ911" s="779" t="e">
        <f t="shared" si="683"/>
        <v>#DIV/0!</v>
      </c>
      <c r="FK911" s="779" t="e">
        <f t="shared" si="684"/>
        <v>#DIV/0!</v>
      </c>
      <c r="FL911" s="780" t="e">
        <f t="shared" si="685"/>
        <v>#DIV/0!</v>
      </c>
      <c r="FM911" s="169" t="e">
        <f t="shared" si="686"/>
        <v>#DIV/0!</v>
      </c>
      <c r="FN911" s="783" t="e">
        <f t="shared" si="687"/>
        <v>#DIV/0!</v>
      </c>
    </row>
    <row r="912" spans="1:1038" ht="18" customHeight="1">
      <c r="A912" s="223" t="s">
        <v>2392</v>
      </c>
      <c r="B912" s="224" t="s">
        <v>1647</v>
      </c>
      <c r="D912" s="225" t="s">
        <v>1279</v>
      </c>
      <c r="E912" s="226">
        <v>106</v>
      </c>
      <c r="F912" s="226">
        <v>3</v>
      </c>
      <c r="G912" s="196" t="str">
        <f t="shared" si="601"/>
        <v>106-3</v>
      </c>
      <c r="H912" s="226">
        <v>0</v>
      </c>
      <c r="I912" s="226">
        <v>72</v>
      </c>
      <c r="J912" s="203">
        <f t="shared" si="605"/>
        <v>1</v>
      </c>
      <c r="K912" s="644" t="str">
        <f>IF(J913=1,IF(((VLOOKUP($G912,[4]Depth_Lookup!$A$3:$J$550,9,FALSE))-(I912/100))=0,"Good",IF(((VLOOKUP($G912,[4]Depth_Lookup!$A$3:$J$550,9,FALSE))-(I912/100))&gt;0,"Too Short","Too Long")))</f>
        <v>Good</v>
      </c>
      <c r="L912" s="171">
        <f>(VLOOKUP($G912,Depth_Lookup!$A$3:$J$410,10,FALSE))+(H912/100)</f>
        <v>280.08999999999997</v>
      </c>
      <c r="M912" s="171">
        <f>(VLOOKUP($G912,Depth_Lookup!$A$3:$J$410,10,FALSE))+(I912/100)</f>
        <v>280.81</v>
      </c>
      <c r="N912" s="232" t="s">
        <v>2421</v>
      </c>
      <c r="O912" s="226">
        <v>1</v>
      </c>
      <c r="P912" s="226" t="s">
        <v>853</v>
      </c>
      <c r="Q912" s="226" t="s">
        <v>125</v>
      </c>
      <c r="R912" s="196" t="str">
        <f t="shared" si="602"/>
        <v>SerpentinizedHarzburgite</v>
      </c>
      <c r="S912" s="226" t="s">
        <v>94</v>
      </c>
      <c r="T912" s="226" t="s">
        <v>94</v>
      </c>
      <c r="U912" s="226" t="s">
        <v>95</v>
      </c>
      <c r="V912" s="226" t="s">
        <v>96</v>
      </c>
      <c r="W912" s="226" t="s">
        <v>102</v>
      </c>
      <c r="X912" s="202">
        <f>VLOOKUP(W912,[4]definitions_list_lookup!$A$13:$B$19,2,0)</f>
        <v>5</v>
      </c>
      <c r="Y912" s="226" t="s">
        <v>90</v>
      </c>
      <c r="Z912" s="226" t="s">
        <v>91</v>
      </c>
      <c r="AA912" s="226"/>
      <c r="AF912" s="196" t="e">
        <f>VLOOKUP(AE912,[4]definitions_list_mag!$V$12:$W$15,2,0)</f>
        <v>#N/A</v>
      </c>
      <c r="AI912" s="255">
        <v>74</v>
      </c>
      <c r="AJ912" s="256"/>
      <c r="AK912" s="256"/>
      <c r="AL912" s="256"/>
      <c r="AM912" s="256"/>
      <c r="AN912" s="256"/>
      <c r="AO912" s="255"/>
      <c r="AP912" s="256"/>
      <c r="AQ912" s="256"/>
      <c r="AR912" s="256"/>
      <c r="AS912" s="256"/>
      <c r="AT912" s="256"/>
      <c r="AU912" s="255"/>
      <c r="AV912" s="256"/>
      <c r="AW912" s="256"/>
      <c r="AX912" s="256"/>
      <c r="AY912" s="256"/>
      <c r="AZ912" s="256"/>
      <c r="BA912" s="255">
        <v>25</v>
      </c>
      <c r="BB912" s="256">
        <v>3</v>
      </c>
      <c r="BC912" s="256">
        <v>2</v>
      </c>
      <c r="BD912" s="256" t="s">
        <v>1330</v>
      </c>
      <c r="BE912" s="256" t="s">
        <v>103</v>
      </c>
      <c r="BF912" s="256"/>
      <c r="BG912" s="255"/>
      <c r="BH912" s="256"/>
      <c r="BI912" s="256"/>
      <c r="BJ912" s="256"/>
      <c r="BK912" s="256"/>
      <c r="BL912" s="256"/>
      <c r="BM912" s="255">
        <v>1</v>
      </c>
      <c r="BN912" s="256">
        <v>1</v>
      </c>
      <c r="BO912" s="256">
        <v>0.5</v>
      </c>
      <c r="BP912" s="256" t="s">
        <v>1330</v>
      </c>
      <c r="BQ912" s="256" t="s">
        <v>103</v>
      </c>
      <c r="BR912" s="256"/>
      <c r="BS912" s="256"/>
      <c r="BT912" s="256"/>
      <c r="BU912" s="256"/>
      <c r="BV912" s="256"/>
      <c r="BW912" s="256"/>
      <c r="BX912" s="256"/>
      <c r="BY912" s="257"/>
      <c r="BZ912" s="226"/>
      <c r="CA912" s="226"/>
      <c r="CB912" s="226"/>
      <c r="CC912" s="226"/>
      <c r="CD912" s="226"/>
      <c r="CE912" s="410"/>
      <c r="CF912" s="213">
        <f t="shared" si="603"/>
        <v>100</v>
      </c>
      <c r="CG912" s="131"/>
      <c r="CH912" s="777" t="s">
        <v>2150</v>
      </c>
      <c r="CI912" s="150">
        <v>90</v>
      </c>
      <c r="CJ912" s="150" t="s">
        <v>514</v>
      </c>
      <c r="CK912" s="158"/>
      <c r="CL912" s="395"/>
      <c r="CM912" s="395"/>
      <c r="CN912" s="395"/>
      <c r="CO912" s="395"/>
      <c r="CP912" s="395"/>
      <c r="CQ912" s="395"/>
      <c r="CR912" s="395"/>
      <c r="CS912" s="395"/>
      <c r="CT912" s="395"/>
      <c r="CU912" s="395"/>
      <c r="CV912" s="395"/>
      <c r="CW912" s="395"/>
      <c r="CX912" s="395"/>
      <c r="CY912" s="395"/>
      <c r="CZ912" s="395"/>
      <c r="DA912" s="395"/>
      <c r="DB912" s="395">
        <v>75</v>
      </c>
      <c r="DC912" s="256"/>
      <c r="DD912" s="395"/>
      <c r="DE912" s="395"/>
      <c r="DF912" s="395"/>
      <c r="DG912" s="395"/>
      <c r="DH912" s="395"/>
      <c r="DI912" s="395"/>
      <c r="DJ912" s="395">
        <v>25</v>
      </c>
      <c r="DK912" s="207">
        <f t="shared" si="604"/>
        <v>100</v>
      </c>
      <c r="DL912" s="131"/>
      <c r="DM912" s="395"/>
      <c r="DN912" s="395"/>
      <c r="DO912" s="397"/>
      <c r="DP912" s="398"/>
      <c r="DQ912" s="259"/>
      <c r="DR912" s="397"/>
      <c r="DS912" s="131"/>
      <c r="DT912" s="263" t="s">
        <v>1389</v>
      </c>
      <c r="DU912" s="256"/>
      <c r="DV912" s="256"/>
      <c r="DW912" s="214" t="e">
        <f>VLOOKUP(P912,[4]definitions_list_lookup!$K$30:$L$54,2,0)</f>
        <v>#N/A</v>
      </c>
      <c r="DX912" s="155" t="s">
        <v>2151</v>
      </c>
      <c r="DY912" s="155" t="s">
        <v>2179</v>
      </c>
      <c r="DZ912"/>
      <c r="EA912" s="104"/>
      <c r="ED912" s="229" t="s">
        <v>2517</v>
      </c>
      <c r="EE912" s="140"/>
      <c r="EG912" s="140"/>
      <c r="EI912" s="218"/>
      <c r="EJ912" s="143"/>
      <c r="EK912" s="221"/>
      <c r="EM912" s="109"/>
      <c r="EN912" s="109"/>
      <c r="EZ912" s="192" t="e">
        <f t="shared" si="675"/>
        <v>#DIV/0!</v>
      </c>
      <c r="FA912" s="192" t="e">
        <f t="shared" si="676"/>
        <v>#DIV/0!</v>
      </c>
      <c r="FB912" s="192" t="e">
        <f t="shared" si="677"/>
        <v>#DIV/0!</v>
      </c>
      <c r="FC912" s="192" t="e">
        <f t="shared" si="678"/>
        <v>#DIV/0!</v>
      </c>
      <c r="FD912" s="192" t="e">
        <f t="shared" si="679"/>
        <v>#DIV/0!</v>
      </c>
      <c r="FE912" s="193" t="e">
        <f t="shared" si="680"/>
        <v>#DIV/0!</v>
      </c>
      <c r="FF912" s="194" t="e">
        <f t="shared" si="681"/>
        <v>#DIV/0!</v>
      </c>
      <c r="FI912" s="778">
        <f t="shared" si="682"/>
        <v>0</v>
      </c>
      <c r="FJ912" s="779" t="e">
        <f t="shared" si="683"/>
        <v>#DIV/0!</v>
      </c>
      <c r="FK912" s="779" t="e">
        <f t="shared" si="684"/>
        <v>#DIV/0!</v>
      </c>
      <c r="FL912" s="780" t="e">
        <f t="shared" si="685"/>
        <v>#DIV/0!</v>
      </c>
      <c r="FM912" s="169" t="e">
        <f t="shared" si="686"/>
        <v>#DIV/0!</v>
      </c>
      <c r="FN912" s="783" t="e">
        <f t="shared" si="687"/>
        <v>#DIV/0!</v>
      </c>
    </row>
    <row r="913" spans="1:1038" s="432" customFormat="1" ht="18" customHeight="1">
      <c r="A913" s="547" t="s">
        <v>2392</v>
      </c>
      <c r="B913" s="524" t="s">
        <v>1647</v>
      </c>
      <c r="C913" s="422"/>
      <c r="D913" s="525" t="s">
        <v>1279</v>
      </c>
      <c r="E913" s="422">
        <v>106</v>
      </c>
      <c r="F913" s="422">
        <v>4</v>
      </c>
      <c r="G913" s="526" t="str">
        <f t="shared" si="601"/>
        <v>106-4</v>
      </c>
      <c r="H913" s="422">
        <v>0</v>
      </c>
      <c r="I913" s="422">
        <v>30</v>
      </c>
      <c r="J913" s="527">
        <f t="shared" si="605"/>
        <v>1</v>
      </c>
      <c r="K913" s="528" t="b">
        <f>IF(J916=1,IF(((VLOOKUP($G913,[4]Depth_Lookup!$A$3:$J$550,9,FALSE))-(I913/100))=0,"Good",IF(((VLOOKUP($G913,[4]Depth_Lookup!$A$3:$J$550,9,FALSE))-(I913/100))&gt;0,"Too Short","Too Long")))</f>
        <v>0</v>
      </c>
      <c r="L913" s="171">
        <f>(VLOOKUP($G913,Depth_Lookup!$A$3:$J$410,10,FALSE))+(H913/100)</f>
        <v>280.81</v>
      </c>
      <c r="M913" s="171">
        <f>(VLOOKUP($G913,Depth_Lookup!$A$3:$J$410,10,FALSE))+(I913/100)</f>
        <v>281.11</v>
      </c>
      <c r="N913" s="441" t="s">
        <v>2422</v>
      </c>
      <c r="O913" s="422">
        <v>2</v>
      </c>
      <c r="P913" s="422" t="s">
        <v>853</v>
      </c>
      <c r="Q913" s="422" t="s">
        <v>125</v>
      </c>
      <c r="R913" s="526" t="str">
        <f t="shared" si="602"/>
        <v>SerpentinizedHarzburgite</v>
      </c>
      <c r="S913" s="422" t="s">
        <v>94</v>
      </c>
      <c r="T913" s="422" t="s">
        <v>94</v>
      </c>
      <c r="U913" s="422" t="s">
        <v>95</v>
      </c>
      <c r="V913" s="422" t="s">
        <v>96</v>
      </c>
      <c r="W913" s="422" t="s">
        <v>102</v>
      </c>
      <c r="X913" s="529">
        <f>VLOOKUP(W913,[4]definitions_list_lookup!$A$13:$B$19,2,0)</f>
        <v>5</v>
      </c>
      <c r="Y913" s="422" t="s">
        <v>90</v>
      </c>
      <c r="Z913" s="422" t="s">
        <v>91</v>
      </c>
      <c r="AA913" s="422"/>
      <c r="AB913" s="422"/>
      <c r="AC913" s="422"/>
      <c r="AD913" s="422"/>
      <c r="AE913" s="423"/>
      <c r="AF913" s="526" t="e">
        <f>VLOOKUP(AE913,[4]definitions_list_mag!$V$12:$W$15,2,0)</f>
        <v>#N/A</v>
      </c>
      <c r="AG913" s="530"/>
      <c r="AH913" s="422"/>
      <c r="AI913" s="666">
        <v>84</v>
      </c>
      <c r="AJ913" s="429"/>
      <c r="AK913" s="429"/>
      <c r="AL913" s="429"/>
      <c r="AM913" s="429"/>
      <c r="AN913" s="429"/>
      <c r="AO913" s="666"/>
      <c r="AP913" s="429"/>
      <c r="AQ913" s="429"/>
      <c r="AR913" s="429"/>
      <c r="AS913" s="429"/>
      <c r="AT913" s="429"/>
      <c r="AU913" s="666"/>
      <c r="AV913" s="429"/>
      <c r="AW913" s="429"/>
      <c r="AX913" s="429"/>
      <c r="AY913" s="429"/>
      <c r="AZ913" s="429"/>
      <c r="BA913" s="666">
        <v>15</v>
      </c>
      <c r="BB913" s="429">
        <v>3</v>
      </c>
      <c r="BC913" s="429">
        <v>2</v>
      </c>
      <c r="BD913" s="429" t="s">
        <v>1330</v>
      </c>
      <c r="BE913" s="429" t="s">
        <v>103</v>
      </c>
      <c r="BF913" s="429"/>
      <c r="BG913" s="666"/>
      <c r="BH913" s="429"/>
      <c r="BI913" s="429"/>
      <c r="BJ913" s="429"/>
      <c r="BK913" s="429"/>
      <c r="BL913" s="429"/>
      <c r="BM913" s="666">
        <v>1</v>
      </c>
      <c r="BN913" s="429">
        <v>2</v>
      </c>
      <c r="BO913" s="429">
        <v>0.5</v>
      </c>
      <c r="BP913" s="429" t="s">
        <v>110</v>
      </c>
      <c r="BQ913" s="429" t="s">
        <v>103</v>
      </c>
      <c r="BR913" s="429"/>
      <c r="BS913" s="429"/>
      <c r="BT913" s="429"/>
      <c r="BU913" s="429"/>
      <c r="BV913" s="429"/>
      <c r="BW913" s="429"/>
      <c r="BX913" s="429"/>
      <c r="BY913" s="426"/>
      <c r="BZ913" s="422"/>
      <c r="CA913" s="422"/>
      <c r="CB913" s="422"/>
      <c r="CC913" s="422"/>
      <c r="CD913" s="422"/>
      <c r="CE913" s="427"/>
      <c r="CF913" s="531">
        <f t="shared" si="603"/>
        <v>100</v>
      </c>
      <c r="CG913" s="166"/>
      <c r="CH913" s="163" t="s">
        <v>2150</v>
      </c>
      <c r="CI913" s="163">
        <v>90</v>
      </c>
      <c r="CJ913" s="163" t="s">
        <v>514</v>
      </c>
      <c r="CK913" s="164" t="s">
        <v>2415</v>
      </c>
      <c r="CL913" s="165"/>
      <c r="CM913" s="165"/>
      <c r="CN913" s="165"/>
      <c r="CO913" s="165"/>
      <c r="CP913" s="165"/>
      <c r="CQ913" s="165"/>
      <c r="CR913" s="165"/>
      <c r="CS913" s="165"/>
      <c r="CT913" s="165"/>
      <c r="CU913" s="165"/>
      <c r="CV913" s="165"/>
      <c r="CW913" s="165"/>
      <c r="CX913" s="165"/>
      <c r="CY913" s="165"/>
      <c r="CZ913" s="165"/>
      <c r="DA913" s="165"/>
      <c r="DB913" s="165">
        <v>55</v>
      </c>
      <c r="DC913" s="429"/>
      <c r="DD913" s="165"/>
      <c r="DE913" s="165"/>
      <c r="DF913" s="165"/>
      <c r="DG913" s="165"/>
      <c r="DH913" s="165"/>
      <c r="DI913" s="165"/>
      <c r="DJ913" s="165">
        <v>45</v>
      </c>
      <c r="DK913" s="209">
        <f t="shared" si="604"/>
        <v>100</v>
      </c>
      <c r="DL913" s="166"/>
      <c r="DM913" s="165"/>
      <c r="DN913" s="165"/>
      <c r="DO913" s="167"/>
      <c r="DQ913" s="166"/>
      <c r="DR913" s="167"/>
      <c r="DS913" s="166"/>
      <c r="DT913" s="555" t="s">
        <v>2423</v>
      </c>
      <c r="DU913" s="429"/>
      <c r="DV913" s="429"/>
      <c r="DW913" s="532" t="e">
        <f>VLOOKUP(P913,[4]definitions_list_lookup!$K$30:$L$54,2,0)</f>
        <v>#N/A</v>
      </c>
      <c r="DX913" s="443" t="s">
        <v>2151</v>
      </c>
      <c r="DY913" s="443" t="s">
        <v>2424</v>
      </c>
      <c r="DZ913" s="533"/>
      <c r="EA913" s="534"/>
      <c r="EB913" s="429"/>
      <c r="EC913" s="534"/>
      <c r="ED913" s="229" t="s">
        <v>2517</v>
      </c>
      <c r="EE913" s="535"/>
      <c r="EF913" s="536"/>
      <c r="EG913" s="535"/>
      <c r="EH913" s="537"/>
      <c r="EI913" s="538"/>
      <c r="EJ913" s="539"/>
      <c r="EK913" s="540"/>
      <c r="EL913" s="535"/>
      <c r="EM913" s="537"/>
      <c r="EN913" s="537"/>
      <c r="EO913" s="541"/>
      <c r="EP913" s="541"/>
      <c r="EQ913" s="541"/>
      <c r="ER913" s="541"/>
      <c r="ES913" s="541"/>
      <c r="ET913" s="541"/>
      <c r="EU913" s="541"/>
      <c r="EV913" s="542"/>
      <c r="EW913" s="542"/>
      <c r="EX913" s="542"/>
      <c r="EY913" s="542"/>
      <c r="EZ913" s="192" t="e">
        <f t="shared" si="675"/>
        <v>#DIV/0!</v>
      </c>
      <c r="FA913" s="192" t="e">
        <f t="shared" si="676"/>
        <v>#DIV/0!</v>
      </c>
      <c r="FB913" s="192" t="e">
        <f t="shared" si="677"/>
        <v>#DIV/0!</v>
      </c>
      <c r="FC913" s="192" t="e">
        <f t="shared" si="678"/>
        <v>#DIV/0!</v>
      </c>
      <c r="FD913" s="192" t="e">
        <f t="shared" si="679"/>
        <v>#DIV/0!</v>
      </c>
      <c r="FE913" s="193" t="e">
        <f t="shared" si="680"/>
        <v>#DIV/0!</v>
      </c>
      <c r="FF913" s="194" t="e">
        <f t="shared" si="681"/>
        <v>#DIV/0!</v>
      </c>
      <c r="FG913" s="535"/>
      <c r="FH913" s="537"/>
      <c r="FI913" s="778">
        <f t="shared" si="682"/>
        <v>0</v>
      </c>
      <c r="FJ913" s="779" t="e">
        <f t="shared" si="683"/>
        <v>#DIV/0!</v>
      </c>
      <c r="FK913" s="779" t="e">
        <f t="shared" si="684"/>
        <v>#DIV/0!</v>
      </c>
      <c r="FL913" s="780" t="e">
        <f t="shared" si="685"/>
        <v>#DIV/0!</v>
      </c>
      <c r="FM913" s="169" t="e">
        <f t="shared" si="686"/>
        <v>#DIV/0!</v>
      </c>
      <c r="FN913" s="783" t="e">
        <f t="shared" si="687"/>
        <v>#DIV/0!</v>
      </c>
      <c r="FO913" s="422"/>
      <c r="FP913" s="422"/>
      <c r="FQ913" s="422"/>
      <c r="FR913" s="422"/>
      <c r="FS913" s="422"/>
      <c r="FT913" s="422"/>
      <c r="FU913" s="422"/>
      <c r="FV913" s="422"/>
      <c r="FW913" s="422"/>
      <c r="FX913" s="422"/>
      <c r="FY913" s="422"/>
      <c r="FZ913" s="422"/>
      <c r="GA913" s="422"/>
      <c r="GB913" s="422"/>
      <c r="GC913" s="422"/>
      <c r="GD913" s="422"/>
      <c r="GE913" s="422"/>
      <c r="GF913" s="422"/>
      <c r="GG913" s="422"/>
      <c r="GH913" s="422"/>
      <c r="GI913" s="422"/>
      <c r="GJ913" s="422"/>
      <c r="GK913" s="422"/>
      <c r="GL913" s="422"/>
      <c r="GM913" s="422"/>
      <c r="GN913" s="422"/>
      <c r="GO913" s="422"/>
      <c r="GP913" s="422"/>
      <c r="GQ913" s="422"/>
      <c r="GR913" s="422"/>
      <c r="GS913" s="422"/>
      <c r="GT913" s="422"/>
      <c r="GU913" s="422"/>
      <c r="GV913" s="422"/>
      <c r="GW913" s="422"/>
      <c r="GX913" s="422"/>
      <c r="GY913" s="422"/>
      <c r="GZ913" s="422"/>
      <c r="HA913" s="422"/>
      <c r="HB913" s="422"/>
      <c r="HC913" s="422"/>
      <c r="HD913" s="422"/>
      <c r="HE913" s="422"/>
      <c r="HF913" s="422"/>
      <c r="HG913" s="422"/>
      <c r="HH913" s="422"/>
      <c r="HI913" s="422"/>
      <c r="HJ913" s="422"/>
      <c r="HK913" s="422"/>
      <c r="HL913" s="422"/>
      <c r="HM913" s="422"/>
      <c r="HN913" s="422"/>
      <c r="HO913" s="422"/>
      <c r="HP913" s="422"/>
      <c r="HQ913" s="422"/>
      <c r="HR913" s="422"/>
      <c r="HS913" s="422"/>
      <c r="HT913" s="422"/>
      <c r="HU913" s="422"/>
      <c r="HV913" s="422"/>
      <c r="HW913" s="422"/>
      <c r="HX913" s="422"/>
      <c r="HY913" s="422"/>
      <c r="HZ913" s="422"/>
      <c r="IA913" s="422"/>
      <c r="IB913" s="422"/>
      <c r="IC913" s="422"/>
      <c r="ID913" s="422"/>
      <c r="IE913" s="422"/>
      <c r="IF913" s="422"/>
      <c r="IG913" s="422"/>
      <c r="IH913" s="422"/>
      <c r="II913" s="422"/>
      <c r="IJ913" s="422"/>
      <c r="IK913" s="422"/>
      <c r="IL913" s="422"/>
      <c r="IM913" s="422"/>
      <c r="IN913" s="422"/>
      <c r="IO913" s="422"/>
      <c r="IP913" s="422"/>
      <c r="IQ913" s="422"/>
      <c r="IR913" s="422"/>
      <c r="IS913" s="422"/>
      <c r="IT913" s="422"/>
      <c r="IU913" s="422"/>
      <c r="IV913" s="422"/>
      <c r="IW913" s="422"/>
      <c r="IX913" s="422"/>
      <c r="IY913" s="422"/>
      <c r="IZ913" s="422"/>
      <c r="JA913" s="422"/>
      <c r="JB913" s="422"/>
      <c r="JC913" s="422"/>
      <c r="JD913" s="422"/>
      <c r="JE913" s="422"/>
      <c r="JF913" s="422"/>
      <c r="JG913" s="422"/>
      <c r="JH913" s="422"/>
      <c r="JI913" s="422"/>
      <c r="JJ913" s="422"/>
      <c r="JK913" s="422"/>
      <c r="JL913" s="422"/>
      <c r="JM913" s="422"/>
      <c r="JN913" s="422"/>
      <c r="JO913" s="422"/>
      <c r="JP913" s="422"/>
      <c r="JQ913" s="422"/>
      <c r="JR913" s="422"/>
      <c r="JS913" s="422"/>
      <c r="JT913" s="422"/>
      <c r="JU913" s="422"/>
      <c r="JV913" s="422"/>
      <c r="JW913" s="422"/>
      <c r="JX913" s="422"/>
      <c r="JY913" s="422"/>
      <c r="JZ913" s="422"/>
      <c r="KA913" s="422"/>
      <c r="KB913" s="422"/>
      <c r="KC913" s="422"/>
      <c r="KD913" s="422"/>
      <c r="KE913" s="422"/>
      <c r="KF913" s="422"/>
      <c r="KG913" s="422"/>
      <c r="KH913" s="422"/>
      <c r="KI913" s="422"/>
      <c r="KJ913" s="422"/>
      <c r="KK913" s="422"/>
      <c r="KL913" s="422"/>
      <c r="KM913" s="422"/>
      <c r="KN913" s="422"/>
      <c r="KO913" s="422"/>
      <c r="KP913" s="422"/>
      <c r="KQ913" s="422"/>
      <c r="KR913" s="422"/>
      <c r="KS913" s="422"/>
      <c r="KT913" s="422"/>
      <c r="KU913" s="422"/>
      <c r="KV913" s="422"/>
      <c r="KW913" s="422"/>
      <c r="KX913" s="422"/>
      <c r="KY913" s="422"/>
      <c r="KZ913" s="422"/>
      <c r="LA913" s="422"/>
      <c r="LB913" s="422"/>
      <c r="LC913" s="422"/>
      <c r="LD913" s="422"/>
      <c r="LE913" s="422"/>
      <c r="LF913" s="422"/>
      <c r="LG913" s="422"/>
      <c r="LH913" s="422"/>
      <c r="LI913" s="422"/>
      <c r="LJ913" s="422"/>
      <c r="LK913" s="422"/>
      <c r="LL913" s="422"/>
      <c r="LM913" s="422"/>
      <c r="LN913" s="422"/>
      <c r="LO913" s="422"/>
      <c r="LP913" s="422"/>
      <c r="LQ913" s="422"/>
      <c r="LR913" s="422"/>
      <c r="LS913" s="422"/>
      <c r="LT913" s="422"/>
      <c r="LU913" s="422"/>
      <c r="LV913" s="422"/>
      <c r="LW913" s="422"/>
      <c r="LX913" s="422"/>
      <c r="LY913" s="422"/>
      <c r="LZ913" s="422"/>
      <c r="MA913" s="422"/>
      <c r="MB913" s="422"/>
      <c r="MC913" s="422"/>
      <c r="MD913" s="422"/>
      <c r="ME913" s="422"/>
      <c r="MF913" s="422"/>
      <c r="MG913" s="422"/>
      <c r="MH913" s="422"/>
      <c r="MI913" s="422"/>
      <c r="MJ913" s="422"/>
      <c r="MK913" s="422"/>
      <c r="ML913" s="422"/>
      <c r="MM913" s="422"/>
      <c r="MN913" s="422"/>
      <c r="MO913" s="422"/>
      <c r="MP913" s="422"/>
      <c r="MQ913" s="422"/>
      <c r="MR913" s="422"/>
      <c r="MS913" s="422"/>
      <c r="MT913" s="422"/>
      <c r="MU913" s="422"/>
      <c r="MV913" s="422"/>
      <c r="MW913" s="422"/>
      <c r="MX913" s="422"/>
      <c r="MY913" s="422"/>
      <c r="MZ913" s="422"/>
      <c r="NA913" s="422"/>
      <c r="NB913" s="422"/>
      <c r="NC913" s="422"/>
      <c r="ND913" s="422"/>
      <c r="NE913" s="422"/>
      <c r="NF913" s="422"/>
      <c r="NG913" s="422"/>
      <c r="NH913" s="422"/>
      <c r="NI913" s="422"/>
      <c r="NJ913" s="422"/>
      <c r="NK913" s="422"/>
      <c r="NL913" s="422"/>
      <c r="NM913" s="422"/>
      <c r="NN913" s="422"/>
      <c r="NO913" s="422"/>
      <c r="NP913" s="422"/>
      <c r="NQ913" s="422"/>
      <c r="NR913" s="422"/>
      <c r="NS913" s="422"/>
      <c r="NT913" s="422"/>
      <c r="NU913" s="422"/>
      <c r="NV913" s="422"/>
      <c r="NW913" s="422"/>
      <c r="NX913" s="422"/>
      <c r="NY913" s="422"/>
      <c r="NZ913" s="422"/>
      <c r="OA913" s="422"/>
      <c r="OB913" s="422"/>
      <c r="OC913" s="422"/>
      <c r="OD913" s="422"/>
      <c r="OE913" s="422"/>
      <c r="OF913" s="422"/>
      <c r="OG913" s="422"/>
      <c r="OH913" s="422"/>
      <c r="OI913" s="422"/>
      <c r="OJ913" s="422"/>
      <c r="OK913" s="422"/>
      <c r="OL913" s="422"/>
      <c r="OM913" s="422"/>
      <c r="ON913" s="422"/>
      <c r="OO913" s="422"/>
      <c r="OP913" s="422"/>
      <c r="OQ913" s="422"/>
      <c r="OR913" s="422"/>
      <c r="OS913" s="422"/>
      <c r="OT913" s="422"/>
      <c r="OU913" s="422"/>
      <c r="OV913" s="422"/>
      <c r="OW913" s="422"/>
      <c r="OX913" s="422"/>
      <c r="OY913" s="422"/>
      <c r="OZ913" s="422"/>
      <c r="PA913" s="422"/>
      <c r="PB913" s="422"/>
      <c r="PC913" s="422"/>
      <c r="PD913" s="422"/>
      <c r="PE913" s="422"/>
      <c r="PF913" s="422"/>
      <c r="PG913" s="422"/>
      <c r="PH913" s="422"/>
      <c r="PI913" s="422"/>
      <c r="PJ913" s="422"/>
      <c r="PK913" s="422"/>
      <c r="PL913" s="422"/>
      <c r="PM913" s="422"/>
      <c r="PN913" s="422"/>
      <c r="PO913" s="422"/>
      <c r="PP913" s="422"/>
      <c r="PQ913" s="422"/>
      <c r="PR913" s="422"/>
      <c r="PS913" s="422"/>
      <c r="PT913" s="422"/>
      <c r="PU913" s="422"/>
      <c r="PV913" s="422"/>
      <c r="PW913" s="422"/>
      <c r="PX913" s="422"/>
      <c r="PY913" s="422"/>
      <c r="PZ913" s="422"/>
      <c r="QA913" s="422"/>
      <c r="QB913" s="422"/>
      <c r="QC913" s="422"/>
      <c r="QD913" s="422"/>
      <c r="QE913" s="422"/>
      <c r="QF913" s="422"/>
      <c r="QG913" s="422"/>
      <c r="QH913" s="422"/>
      <c r="QI913" s="422"/>
      <c r="QJ913" s="422"/>
      <c r="QK913" s="422"/>
      <c r="QL913" s="422"/>
      <c r="QM913" s="422"/>
      <c r="QN913" s="422"/>
      <c r="QO913" s="422"/>
      <c r="QP913" s="422"/>
      <c r="QQ913" s="422"/>
      <c r="QR913" s="422"/>
      <c r="QS913" s="422"/>
      <c r="QT913" s="422"/>
      <c r="QU913" s="422"/>
      <c r="QV913" s="422"/>
      <c r="QW913" s="422"/>
      <c r="QX913" s="422"/>
      <c r="QY913" s="422"/>
      <c r="QZ913" s="422"/>
      <c r="RA913" s="422"/>
      <c r="RB913" s="422"/>
      <c r="RC913" s="422"/>
      <c r="RD913" s="422"/>
      <c r="RE913" s="422"/>
      <c r="RF913" s="422"/>
      <c r="RG913" s="422"/>
      <c r="RH913" s="422"/>
      <c r="RI913" s="422"/>
      <c r="RJ913" s="422"/>
      <c r="RK913" s="422"/>
      <c r="RL913" s="422"/>
      <c r="RM913" s="422"/>
      <c r="RN913" s="422"/>
      <c r="RO913" s="422"/>
      <c r="RP913" s="422"/>
      <c r="RQ913" s="422"/>
      <c r="RR913" s="422"/>
      <c r="RS913" s="422"/>
      <c r="RT913" s="422"/>
      <c r="RU913" s="422"/>
      <c r="RV913" s="422"/>
      <c r="RW913" s="422"/>
      <c r="RX913" s="422"/>
      <c r="RY913" s="422"/>
      <c r="RZ913" s="422"/>
      <c r="SA913" s="422"/>
      <c r="SB913" s="422"/>
      <c r="SC913" s="422"/>
      <c r="SD913" s="422"/>
      <c r="SE913" s="422"/>
      <c r="SF913" s="422"/>
      <c r="SG913" s="422"/>
      <c r="SH913" s="422"/>
      <c r="SI913" s="422"/>
      <c r="SJ913" s="422"/>
      <c r="SK913" s="422"/>
      <c r="SL913" s="422"/>
      <c r="SM913" s="422"/>
      <c r="SN913" s="422"/>
      <c r="SO913" s="422"/>
      <c r="SP913" s="422"/>
      <c r="SQ913" s="422"/>
      <c r="SR913" s="422"/>
      <c r="SS913" s="422"/>
      <c r="ST913" s="422"/>
      <c r="SU913" s="422"/>
      <c r="SV913" s="422"/>
      <c r="SW913" s="422"/>
      <c r="SX913" s="422"/>
      <c r="SY913" s="422"/>
      <c r="SZ913" s="422"/>
      <c r="TA913" s="422"/>
      <c r="TB913" s="422"/>
      <c r="TC913" s="422"/>
      <c r="TD913" s="422"/>
      <c r="TE913" s="422"/>
      <c r="TF913" s="422"/>
      <c r="TG913" s="422"/>
      <c r="TH913" s="422"/>
      <c r="TI913" s="422"/>
      <c r="TJ913" s="422"/>
      <c r="TK913" s="422"/>
      <c r="TL913" s="422"/>
      <c r="TM913" s="422"/>
      <c r="TN913" s="422"/>
      <c r="TO913" s="422"/>
      <c r="TP913" s="422"/>
      <c r="TQ913" s="422"/>
      <c r="TR913" s="422"/>
      <c r="TS913" s="422"/>
      <c r="TT913" s="422"/>
      <c r="TU913" s="422"/>
      <c r="TV913" s="422"/>
      <c r="TW913" s="422"/>
      <c r="TX913" s="422"/>
      <c r="TY913" s="422"/>
      <c r="TZ913" s="422"/>
      <c r="UA913" s="422"/>
      <c r="UB913" s="422"/>
      <c r="UC913" s="422"/>
      <c r="UD913" s="422"/>
      <c r="UE913" s="422"/>
      <c r="UF913" s="422"/>
      <c r="UG913" s="422"/>
      <c r="UH913" s="422"/>
      <c r="UI913" s="422"/>
      <c r="UJ913" s="422"/>
      <c r="UK913" s="422"/>
      <c r="UL913" s="422"/>
      <c r="UM913" s="422"/>
      <c r="UN913" s="422"/>
      <c r="UO913" s="422"/>
      <c r="UP913" s="422"/>
      <c r="UQ913" s="422"/>
      <c r="UR913" s="422"/>
      <c r="US913" s="422"/>
      <c r="UT913" s="422"/>
      <c r="UU913" s="422"/>
      <c r="UV913" s="422"/>
      <c r="UW913" s="422"/>
      <c r="UX913" s="422"/>
      <c r="UY913" s="422"/>
      <c r="UZ913" s="422"/>
      <c r="VA913" s="422"/>
      <c r="VB913" s="422"/>
      <c r="VC913" s="422"/>
      <c r="VD913" s="422"/>
      <c r="VE913" s="422"/>
      <c r="VF913" s="422"/>
      <c r="VG913" s="422"/>
      <c r="VH913" s="422"/>
      <c r="VI913" s="422"/>
      <c r="VJ913" s="422"/>
      <c r="VK913" s="422"/>
      <c r="VL913" s="422"/>
      <c r="VM913" s="422"/>
      <c r="VN913" s="422"/>
      <c r="VO913" s="422"/>
      <c r="VP913" s="422"/>
      <c r="VQ913" s="422"/>
      <c r="VR913" s="422"/>
      <c r="VS913" s="422"/>
      <c r="VT913" s="422"/>
      <c r="VU913" s="422"/>
      <c r="VV913" s="422"/>
      <c r="VW913" s="422"/>
      <c r="VX913" s="422"/>
      <c r="VY913" s="422"/>
      <c r="VZ913" s="422"/>
      <c r="WA913" s="422"/>
      <c r="WB913" s="422"/>
      <c r="WC913" s="422"/>
      <c r="WD913" s="422"/>
      <c r="WE913" s="422"/>
      <c r="WF913" s="422"/>
      <c r="WG913" s="422"/>
      <c r="WH913" s="422"/>
      <c r="WI913" s="422"/>
      <c r="WJ913" s="422"/>
      <c r="WK913" s="422"/>
      <c r="WL913" s="422"/>
      <c r="WM913" s="422"/>
      <c r="WN913" s="422"/>
      <c r="WO913" s="422"/>
      <c r="WP913" s="422"/>
      <c r="WQ913" s="422"/>
      <c r="WR913" s="422"/>
      <c r="WS913" s="422"/>
      <c r="WT913" s="422"/>
      <c r="WU913" s="422"/>
      <c r="WV913" s="422"/>
      <c r="WW913" s="422"/>
      <c r="WX913" s="422"/>
      <c r="WY913" s="422"/>
      <c r="WZ913" s="422"/>
      <c r="XA913" s="422"/>
      <c r="XB913" s="422"/>
      <c r="XC913" s="422"/>
      <c r="XD913" s="422"/>
      <c r="XE913" s="422"/>
      <c r="XF913" s="422"/>
      <c r="XG913" s="422"/>
      <c r="XH913" s="422"/>
      <c r="XI913" s="422"/>
      <c r="XJ913" s="422"/>
      <c r="XK913" s="422"/>
      <c r="XL913" s="422"/>
      <c r="XM913" s="422"/>
      <c r="XN913" s="422"/>
      <c r="XO913" s="422"/>
      <c r="XP913" s="422"/>
      <c r="XQ913" s="422"/>
      <c r="XR913" s="422"/>
      <c r="XS913" s="422"/>
      <c r="XT913" s="422"/>
      <c r="XU913" s="422"/>
      <c r="XV913" s="422"/>
      <c r="XW913" s="422"/>
      <c r="XX913" s="422"/>
      <c r="XY913" s="422"/>
      <c r="XZ913" s="422"/>
      <c r="YA913" s="422"/>
      <c r="YB913" s="422"/>
      <c r="YC913" s="422"/>
      <c r="YD913" s="422"/>
      <c r="YE913" s="422"/>
      <c r="YF913" s="422"/>
      <c r="YG913" s="422"/>
      <c r="YH913" s="422"/>
      <c r="YI913" s="422"/>
      <c r="YJ913" s="422"/>
      <c r="YK913" s="422"/>
      <c r="YL913" s="422"/>
      <c r="YM913" s="422"/>
      <c r="YN913" s="422"/>
      <c r="YO913" s="422"/>
      <c r="YP913" s="422"/>
      <c r="YQ913" s="422"/>
      <c r="YR913" s="422"/>
      <c r="YS913" s="422"/>
      <c r="YT913" s="422"/>
      <c r="YU913" s="422"/>
      <c r="YV913" s="422"/>
      <c r="YW913" s="422"/>
      <c r="YX913" s="422"/>
      <c r="YY913" s="422"/>
      <c r="YZ913" s="422"/>
      <c r="ZA913" s="422"/>
      <c r="ZB913" s="422"/>
      <c r="ZC913" s="422"/>
      <c r="ZD913" s="422"/>
      <c r="ZE913" s="422"/>
      <c r="ZF913" s="422"/>
      <c r="ZG913" s="422"/>
      <c r="ZH913" s="422"/>
      <c r="ZI913" s="422"/>
      <c r="ZJ913" s="422"/>
      <c r="ZK913" s="422"/>
      <c r="ZL913" s="422"/>
      <c r="ZM913" s="422"/>
      <c r="ZN913" s="422"/>
      <c r="ZO913" s="422"/>
      <c r="ZP913" s="422"/>
      <c r="ZQ913" s="422"/>
      <c r="ZR913" s="422"/>
      <c r="ZS913" s="422"/>
      <c r="ZT913" s="422"/>
      <c r="ZU913" s="422"/>
      <c r="ZV913" s="422"/>
      <c r="ZW913" s="422"/>
      <c r="ZX913" s="422"/>
      <c r="ZY913" s="422"/>
      <c r="ZZ913" s="422"/>
      <c r="AAA913" s="422"/>
      <c r="AAB913" s="422"/>
      <c r="AAC913" s="422"/>
      <c r="AAD913" s="422"/>
      <c r="AAE913" s="422"/>
      <c r="AAF913" s="422"/>
      <c r="AAG913" s="422"/>
      <c r="AAH913" s="422"/>
      <c r="AAI913" s="422"/>
      <c r="AAJ913" s="422"/>
      <c r="AAK913" s="422"/>
      <c r="AAL913" s="422"/>
      <c r="AAM913" s="422"/>
      <c r="AAN913" s="422"/>
      <c r="AAO913" s="422"/>
      <c r="AAP913" s="422"/>
      <c r="AAQ913" s="422"/>
      <c r="AAR913" s="422"/>
      <c r="AAS913" s="422"/>
      <c r="AAT913" s="422"/>
      <c r="AAU913" s="422"/>
      <c r="AAV913" s="422"/>
      <c r="AAW913" s="422"/>
      <c r="AAX913" s="422"/>
      <c r="AAY913" s="422"/>
      <c r="AAZ913" s="422"/>
      <c r="ABA913" s="422"/>
      <c r="ABB913" s="422"/>
      <c r="ABC913" s="422"/>
      <c r="ABD913" s="422"/>
      <c r="ABE913" s="422"/>
      <c r="ABF913" s="422"/>
      <c r="ABG913" s="422"/>
      <c r="ABH913" s="422"/>
      <c r="ABI913" s="422"/>
      <c r="ABJ913" s="422"/>
      <c r="ABK913" s="422"/>
      <c r="ABL913" s="422"/>
      <c r="ABM913" s="422"/>
      <c r="ABN913" s="422"/>
      <c r="ABO913" s="422"/>
      <c r="ABP913" s="422"/>
      <c r="ABQ913" s="422"/>
      <c r="ABR913" s="422"/>
      <c r="ABS913" s="422"/>
      <c r="ABT913" s="422"/>
      <c r="ABU913" s="422"/>
      <c r="ABV913" s="422"/>
      <c r="ABW913" s="422"/>
      <c r="ABX913" s="422"/>
      <c r="ABY913" s="422"/>
      <c r="ABZ913" s="422"/>
      <c r="ACA913" s="422"/>
      <c r="ACB913" s="422"/>
      <c r="ACC913" s="422"/>
      <c r="ACD913" s="422"/>
      <c r="ACE913" s="422"/>
      <c r="ACF913" s="422"/>
      <c r="ACG913" s="422"/>
      <c r="ACH913" s="422"/>
      <c r="ACI913" s="422"/>
      <c r="ACJ913" s="422"/>
      <c r="ACK913" s="422"/>
      <c r="ACL913" s="422"/>
      <c r="ACM913" s="422"/>
      <c r="ACN913" s="422"/>
      <c r="ACO913" s="422"/>
      <c r="ACP913" s="422"/>
      <c r="ACQ913" s="422"/>
      <c r="ACR913" s="422"/>
      <c r="ACS913" s="422"/>
      <c r="ACT913" s="422"/>
      <c r="ACU913" s="422"/>
      <c r="ACV913" s="422"/>
      <c r="ACW913" s="422"/>
      <c r="ACX913" s="422"/>
      <c r="ACY913" s="422"/>
      <c r="ACZ913" s="422"/>
      <c r="ADA913" s="422"/>
      <c r="ADB913" s="422"/>
      <c r="ADC913" s="422"/>
      <c r="ADD913" s="422"/>
      <c r="ADE913" s="422"/>
      <c r="ADF913" s="422"/>
      <c r="ADG913" s="422"/>
      <c r="ADH913" s="422"/>
      <c r="ADI913" s="422"/>
      <c r="ADJ913" s="422"/>
      <c r="ADK913" s="422"/>
      <c r="ADL913" s="422"/>
      <c r="ADM913" s="422"/>
      <c r="ADN913" s="422"/>
      <c r="ADO913" s="422"/>
      <c r="ADP913" s="422"/>
      <c r="ADQ913" s="422"/>
      <c r="ADR913" s="422"/>
      <c r="ADS913" s="422"/>
      <c r="ADT913" s="422"/>
      <c r="ADU913" s="422"/>
      <c r="ADV913" s="422"/>
      <c r="ADW913" s="422"/>
      <c r="ADX913" s="422"/>
      <c r="ADY913" s="422"/>
      <c r="ADZ913" s="422"/>
      <c r="AEA913" s="422"/>
      <c r="AEB913" s="422"/>
      <c r="AEC913" s="422"/>
      <c r="AED913" s="422"/>
      <c r="AEE913" s="422"/>
      <c r="AEF913" s="422"/>
      <c r="AEG913" s="422"/>
      <c r="AEH913" s="422"/>
      <c r="AEI913" s="422"/>
      <c r="AEJ913" s="422"/>
      <c r="AEK913" s="422"/>
      <c r="AEL913" s="422"/>
      <c r="AEM913" s="422"/>
      <c r="AEN913" s="422"/>
      <c r="AEO913" s="422"/>
      <c r="AEP913" s="422"/>
      <c r="AEQ913" s="422"/>
      <c r="AER913" s="422"/>
      <c r="AES913" s="422"/>
      <c r="AET913" s="422"/>
      <c r="AEU913" s="422"/>
      <c r="AEV913" s="422"/>
      <c r="AEW913" s="422"/>
      <c r="AEX913" s="422"/>
      <c r="AEY913" s="422"/>
      <c r="AEZ913" s="422"/>
      <c r="AFA913" s="422"/>
      <c r="AFB913" s="422"/>
      <c r="AFC913" s="422"/>
      <c r="AFD913" s="422"/>
      <c r="AFE913" s="422"/>
      <c r="AFF913" s="422"/>
      <c r="AFG913" s="422"/>
      <c r="AFH913" s="422"/>
      <c r="AFI913" s="422"/>
      <c r="AFJ913" s="422"/>
      <c r="AFK913" s="422"/>
      <c r="AFL913" s="422"/>
      <c r="AFM913" s="422"/>
      <c r="AFN913" s="422"/>
      <c r="AFO913" s="422"/>
      <c r="AFP913" s="422"/>
      <c r="AFQ913" s="422"/>
      <c r="AFR913" s="422"/>
      <c r="AFS913" s="422"/>
      <c r="AFT913" s="422"/>
      <c r="AFU913" s="422"/>
      <c r="AFV913" s="422"/>
      <c r="AFW913" s="422"/>
      <c r="AFX913" s="422"/>
      <c r="AFY913" s="422"/>
      <c r="AFZ913" s="422"/>
      <c r="AGA913" s="422"/>
      <c r="AGB913" s="422"/>
      <c r="AGC913" s="422"/>
      <c r="AGD913" s="422"/>
      <c r="AGE913" s="422"/>
      <c r="AGF913" s="422"/>
      <c r="AGG913" s="422"/>
      <c r="AGH913" s="422"/>
      <c r="AGI913" s="422"/>
      <c r="AGJ913" s="422"/>
      <c r="AGK913" s="422"/>
      <c r="AGL913" s="422"/>
      <c r="AGM913" s="422"/>
      <c r="AGN913" s="422"/>
      <c r="AGO913" s="422"/>
      <c r="AGP913" s="422"/>
      <c r="AGQ913" s="422"/>
      <c r="AGR913" s="422"/>
      <c r="AGS913" s="422"/>
      <c r="AGT913" s="422"/>
      <c r="AGU913" s="422"/>
      <c r="AGV913" s="422"/>
      <c r="AGW913" s="422"/>
      <c r="AGX913" s="422"/>
      <c r="AGY913" s="422"/>
      <c r="AGZ913" s="422"/>
      <c r="AHA913" s="422"/>
      <c r="AHB913" s="422"/>
      <c r="AHC913" s="422"/>
      <c r="AHD913" s="422"/>
      <c r="AHE913" s="422"/>
      <c r="AHF913" s="422"/>
      <c r="AHG913" s="422"/>
      <c r="AHH913" s="422"/>
      <c r="AHI913" s="422"/>
      <c r="AHJ913" s="422"/>
      <c r="AHK913" s="422"/>
      <c r="AHL913" s="422"/>
      <c r="AHM913" s="422"/>
      <c r="AHN913" s="422"/>
      <c r="AHO913" s="422"/>
      <c r="AHP913" s="422"/>
      <c r="AHQ913" s="422"/>
      <c r="AHR913" s="422"/>
      <c r="AHS913" s="422"/>
      <c r="AHT913" s="422"/>
      <c r="AHU913" s="422"/>
      <c r="AHV913" s="422"/>
      <c r="AHW913" s="422"/>
      <c r="AHX913" s="422"/>
      <c r="AHY913" s="422"/>
      <c r="AHZ913" s="422"/>
      <c r="AIA913" s="422"/>
      <c r="AIB913" s="422"/>
      <c r="AIC913" s="422"/>
      <c r="AID913" s="422"/>
      <c r="AIE913" s="422"/>
      <c r="AIF913" s="422"/>
      <c r="AIG913" s="422"/>
      <c r="AIH913" s="422"/>
      <c r="AII913" s="422"/>
      <c r="AIJ913" s="422"/>
      <c r="AIK913" s="422"/>
      <c r="AIL913" s="422"/>
      <c r="AIM913" s="422"/>
      <c r="AIN913" s="422"/>
      <c r="AIO913" s="422"/>
      <c r="AIP913" s="422"/>
      <c r="AIQ913" s="422"/>
      <c r="AIR913" s="422"/>
      <c r="AIS913" s="422"/>
      <c r="AIT913" s="422"/>
      <c r="AIU913" s="422"/>
      <c r="AIV913" s="422"/>
      <c r="AIW913" s="422"/>
      <c r="AIX913" s="422"/>
      <c r="AIY913" s="422"/>
      <c r="AIZ913" s="422"/>
      <c r="AJA913" s="422"/>
      <c r="AJB913" s="422"/>
      <c r="AJC913" s="422"/>
      <c r="AJD913" s="422"/>
      <c r="AJE913" s="422"/>
      <c r="AJF913" s="422"/>
      <c r="AJG913" s="422"/>
      <c r="AJH913" s="422"/>
      <c r="AJI913" s="422"/>
      <c r="AJJ913" s="422"/>
      <c r="AJK913" s="422"/>
      <c r="AJL913" s="422"/>
      <c r="AJM913" s="422"/>
      <c r="AJN913" s="422"/>
      <c r="AJO913" s="422"/>
      <c r="AJP913" s="422"/>
      <c r="AJQ913" s="422"/>
      <c r="AJR913" s="422"/>
      <c r="AJS913" s="422"/>
      <c r="AJT913" s="422"/>
      <c r="AJU913" s="422"/>
      <c r="AJV913" s="422"/>
      <c r="AJW913" s="422"/>
      <c r="AJX913" s="422"/>
      <c r="AJY913" s="422"/>
      <c r="AJZ913" s="422"/>
      <c r="AKA913" s="422"/>
      <c r="AKB913" s="422"/>
      <c r="AKC913" s="422"/>
      <c r="AKD913" s="422"/>
      <c r="AKE913" s="422"/>
      <c r="AKF913" s="422"/>
      <c r="AKG913" s="422"/>
      <c r="AKH913" s="422"/>
      <c r="AKI913" s="422"/>
      <c r="AKJ913" s="422"/>
      <c r="AKK913" s="422"/>
      <c r="AKL913" s="422"/>
      <c r="AKM913" s="422"/>
      <c r="AKN913" s="422"/>
      <c r="AKO913" s="422"/>
      <c r="AKP913" s="422"/>
      <c r="AKQ913" s="422"/>
      <c r="AKR913" s="422"/>
      <c r="AKS913" s="422"/>
      <c r="AKT913" s="422"/>
      <c r="AKU913" s="422"/>
      <c r="AKV913" s="422"/>
      <c r="AKW913" s="422"/>
      <c r="AKX913" s="422"/>
      <c r="AKY913" s="422"/>
      <c r="AKZ913" s="422"/>
      <c r="ALA913" s="422"/>
      <c r="ALB913" s="422"/>
      <c r="ALC913" s="422"/>
      <c r="ALD913" s="422"/>
      <c r="ALE913" s="422"/>
      <c r="ALF913" s="422"/>
      <c r="ALG913" s="422"/>
      <c r="ALH913" s="422"/>
      <c r="ALI913" s="422"/>
      <c r="ALJ913" s="422"/>
      <c r="ALK913" s="422"/>
      <c r="ALL913" s="422"/>
      <c r="ALM913" s="422"/>
      <c r="ALN913" s="422"/>
      <c r="ALO913" s="422"/>
      <c r="ALP913" s="422"/>
      <c r="ALQ913" s="422"/>
      <c r="ALR913" s="422"/>
      <c r="ALS913" s="422"/>
      <c r="ALT913" s="422"/>
      <c r="ALU913" s="422"/>
      <c r="ALV913" s="422"/>
      <c r="ALW913" s="422"/>
      <c r="ALX913" s="422"/>
      <c r="ALY913" s="422"/>
      <c r="ALZ913" s="422"/>
      <c r="AMA913" s="422"/>
      <c r="AMB913" s="422"/>
      <c r="AMC913" s="422"/>
      <c r="AMD913" s="422"/>
      <c r="AME913" s="422"/>
      <c r="AMF913" s="422"/>
      <c r="AMG913" s="422"/>
      <c r="AMH913" s="422"/>
      <c r="AMI913" s="422"/>
      <c r="AMJ913" s="422"/>
      <c r="AMK913" s="422"/>
      <c r="AML913" s="422"/>
      <c r="AMM913" s="422"/>
      <c r="AMN913" s="422"/>
      <c r="AMO913" s="422"/>
      <c r="AMP913" s="422"/>
      <c r="AMQ913" s="422"/>
      <c r="AMR913" s="422"/>
      <c r="AMS913" s="422"/>
      <c r="AMT913" s="422"/>
      <c r="AMU913" s="422"/>
      <c r="AMV913" s="422"/>
      <c r="AMW913" s="422"/>
      <c r="AMX913" s="422"/>
    </row>
    <row r="914" spans="1:1038" s="398" customFormat="1" ht="18" customHeight="1">
      <c r="A914" s="548" t="s">
        <v>2392</v>
      </c>
      <c r="B914" s="543" t="s">
        <v>1647</v>
      </c>
      <c r="C914" s="226"/>
      <c r="D914" s="225" t="s">
        <v>1279</v>
      </c>
      <c r="E914" s="226">
        <v>106</v>
      </c>
      <c r="F914" s="226">
        <v>4</v>
      </c>
      <c r="G914" s="391" t="str">
        <f t="shared" ref="G914" si="698">E914&amp;"-"&amp;F914</f>
        <v>106-4</v>
      </c>
      <c r="H914" s="226">
        <v>30</v>
      </c>
      <c r="I914" s="226">
        <v>97</v>
      </c>
      <c r="J914" s="544">
        <f t="shared" ref="J914:J915" si="699">IF(H914=0, 1, 0)</f>
        <v>0</v>
      </c>
      <c r="K914" s="545" t="b">
        <f>IF(J915=1,IF(((VLOOKUP($G914,[4]Depth_Lookup!$A$3:$J$550,9,FALSE))-(I914/100))=0,"Good",IF(((VLOOKUP($G914,[4]Depth_Lookup!$A$3:$J$550,9,FALSE))-(I914/100))&gt;0,"Too Short","Too Long")))</f>
        <v>0</v>
      </c>
      <c r="L914" s="171">
        <f>(VLOOKUP($G914,Depth_Lookup!$A$3:$J$410,10,FALSE))+(H914/100)</f>
        <v>281.11</v>
      </c>
      <c r="M914" s="171">
        <f>(VLOOKUP($G914,Depth_Lookup!$A$3:$J$410,10,FALSE))+(I914/100)</f>
        <v>281.78000000000003</v>
      </c>
      <c r="N914" s="232" t="s">
        <v>2425</v>
      </c>
      <c r="O914" s="226">
        <v>2</v>
      </c>
      <c r="P914" s="226" t="s">
        <v>853</v>
      </c>
      <c r="Q914" s="226" t="s">
        <v>125</v>
      </c>
      <c r="R914" s="391" t="str">
        <f t="shared" ref="R914" si="700">P914&amp;""&amp;Q914</f>
        <v>SerpentinizedHarzburgite</v>
      </c>
      <c r="S914" s="226" t="s">
        <v>94</v>
      </c>
      <c r="T914" s="226" t="s">
        <v>94</v>
      </c>
      <c r="U914" s="226" t="s">
        <v>95</v>
      </c>
      <c r="V914" s="226" t="s">
        <v>96</v>
      </c>
      <c r="W914" s="226" t="s">
        <v>102</v>
      </c>
      <c r="X914" s="392">
        <f>VLOOKUP(W914,[4]definitions_list_lookup!$A$13:$B$19,2,0)</f>
        <v>5</v>
      </c>
      <c r="Y914" s="226" t="s">
        <v>90</v>
      </c>
      <c r="Z914" s="226" t="s">
        <v>91</v>
      </c>
      <c r="AA914" s="226"/>
      <c r="AB914" s="226"/>
      <c r="AC914" s="226"/>
      <c r="AD914" s="226"/>
      <c r="AE914" s="393"/>
      <c r="AF914" s="391" t="e">
        <f>VLOOKUP(AE914,[4]definitions_list_mag!$V$12:$W$15,2,0)</f>
        <v>#N/A</v>
      </c>
      <c r="AG914" s="394"/>
      <c r="AH914" s="226"/>
      <c r="AI914" s="255">
        <v>73</v>
      </c>
      <c r="AJ914" s="256"/>
      <c r="AK914" s="256"/>
      <c r="AL914" s="256"/>
      <c r="AM914" s="256"/>
      <c r="AN914" s="256"/>
      <c r="AO914" s="255"/>
      <c r="AP914" s="256"/>
      <c r="AQ914" s="256"/>
      <c r="AR914" s="256"/>
      <c r="AS914" s="256"/>
      <c r="AT914" s="256"/>
      <c r="AU914" s="255"/>
      <c r="AV914" s="256"/>
      <c r="AW914" s="256"/>
      <c r="AX914" s="256"/>
      <c r="AY914" s="256"/>
      <c r="AZ914" s="256"/>
      <c r="BA914" s="255">
        <v>25</v>
      </c>
      <c r="BB914" s="256">
        <v>5</v>
      </c>
      <c r="BC914" s="256">
        <v>2</v>
      </c>
      <c r="BD914" s="256" t="s">
        <v>1330</v>
      </c>
      <c r="BE914" s="256" t="s">
        <v>103</v>
      </c>
      <c r="BF914" s="256"/>
      <c r="BG914" s="255"/>
      <c r="BH914" s="256"/>
      <c r="BI914" s="256"/>
      <c r="BJ914" s="256"/>
      <c r="BK914" s="256"/>
      <c r="BL914" s="256"/>
      <c r="BM914" s="255">
        <v>2</v>
      </c>
      <c r="BN914" s="256">
        <v>2</v>
      </c>
      <c r="BO914" s="256">
        <v>0.5</v>
      </c>
      <c r="BP914" s="256" t="s">
        <v>1330</v>
      </c>
      <c r="BQ914" s="256" t="s">
        <v>103</v>
      </c>
      <c r="BR914" s="256"/>
      <c r="BS914" s="256"/>
      <c r="BT914" s="256"/>
      <c r="BU914" s="256"/>
      <c r="BV914" s="256"/>
      <c r="BW914" s="256"/>
      <c r="BX914" s="256"/>
      <c r="BY914" s="257"/>
      <c r="BZ914" s="226"/>
      <c r="CA914" s="226"/>
      <c r="CB914" s="226"/>
      <c r="CC914" s="226"/>
      <c r="CD914" s="226"/>
      <c r="CE914" s="410"/>
      <c r="CF914" s="399">
        <f t="shared" ref="CF914" si="701">AI914+AO914+BA914+AU914+BG914+BM914+BY914</f>
        <v>100</v>
      </c>
      <c r="CG914" s="259"/>
      <c r="CH914" s="150" t="s">
        <v>2293</v>
      </c>
      <c r="CI914" s="150">
        <v>100</v>
      </c>
      <c r="CJ914" s="150" t="s">
        <v>514</v>
      </c>
      <c r="CK914" s="158"/>
      <c r="CL914" s="395"/>
      <c r="CM914" s="395"/>
      <c r="CN914" s="395"/>
      <c r="CO914" s="395"/>
      <c r="CP914" s="395"/>
      <c r="CQ914" s="395"/>
      <c r="CR914" s="395"/>
      <c r="CS914" s="395"/>
      <c r="CT914" s="395"/>
      <c r="CU914" s="395"/>
      <c r="CV914" s="395"/>
      <c r="CW914" s="395"/>
      <c r="CX914" s="395"/>
      <c r="CY914" s="395"/>
      <c r="CZ914" s="395"/>
      <c r="DA914" s="395"/>
      <c r="DB914" s="395">
        <v>70</v>
      </c>
      <c r="DC914" s="256">
        <v>1</v>
      </c>
      <c r="DD914" s="395"/>
      <c r="DE914" s="395"/>
      <c r="DF914" s="395"/>
      <c r="DG914" s="395"/>
      <c r="DH914" s="395"/>
      <c r="DI914" s="395"/>
      <c r="DJ914" s="395">
        <v>29</v>
      </c>
      <c r="DK914" s="396">
        <f t="shared" ref="DK914" si="702">SUM(CL914:DJ914)</f>
        <v>100</v>
      </c>
      <c r="DL914" s="259"/>
      <c r="DM914" s="395"/>
      <c r="DN914" s="395"/>
      <c r="DO914" s="397"/>
      <c r="DQ914" s="259"/>
      <c r="DR914" s="397"/>
      <c r="DS914" s="259"/>
      <c r="DT914" s="263" t="s">
        <v>2426</v>
      </c>
      <c r="DU914" s="256"/>
      <c r="DV914" s="256"/>
      <c r="DW914" s="400" t="e">
        <f>VLOOKUP(P914,[4]definitions_list_lookup!$K$30:$L$54,2,0)</f>
        <v>#N/A</v>
      </c>
      <c r="DX914" s="155" t="s">
        <v>2151</v>
      </c>
      <c r="DY914" s="155" t="s">
        <v>2427</v>
      </c>
      <c r="DZ914" s="546"/>
      <c r="EA914" s="104"/>
      <c r="EB914" s="256"/>
      <c r="EC914" s="104"/>
      <c r="ED914" s="229" t="s">
        <v>2517</v>
      </c>
      <c r="EE914" s="401"/>
      <c r="EF914" s="402"/>
      <c r="EG914" s="401"/>
      <c r="EH914" s="403"/>
      <c r="EI914" s="404"/>
      <c r="EJ914" s="405"/>
      <c r="EK914" s="406"/>
      <c r="EL914" s="401"/>
      <c r="EM914" s="403"/>
      <c r="EN914" s="403"/>
      <c r="EO914" s="407"/>
      <c r="EP914" s="407"/>
      <c r="EQ914" s="407"/>
      <c r="ER914" s="407"/>
      <c r="ES914" s="407"/>
      <c r="ET914" s="407"/>
      <c r="EU914" s="407"/>
      <c r="EV914" s="408"/>
      <c r="EW914" s="408"/>
      <c r="EX914" s="408"/>
      <c r="EY914" s="408"/>
      <c r="EZ914" s="192" t="e">
        <f t="shared" si="675"/>
        <v>#DIV/0!</v>
      </c>
      <c r="FA914" s="192" t="e">
        <f t="shared" si="676"/>
        <v>#DIV/0!</v>
      </c>
      <c r="FB914" s="192" t="e">
        <f t="shared" si="677"/>
        <v>#DIV/0!</v>
      </c>
      <c r="FC914" s="192" t="e">
        <f t="shared" si="678"/>
        <v>#DIV/0!</v>
      </c>
      <c r="FD914" s="192" t="e">
        <f t="shared" si="679"/>
        <v>#DIV/0!</v>
      </c>
      <c r="FE914" s="193" t="e">
        <f t="shared" si="680"/>
        <v>#DIV/0!</v>
      </c>
      <c r="FF914" s="194" t="e">
        <f t="shared" si="681"/>
        <v>#DIV/0!</v>
      </c>
      <c r="FG914" s="401"/>
      <c r="FH914" s="403"/>
      <c r="FI914" s="778">
        <f t="shared" si="682"/>
        <v>0</v>
      </c>
      <c r="FJ914" s="779" t="e">
        <f t="shared" si="683"/>
        <v>#DIV/0!</v>
      </c>
      <c r="FK914" s="779" t="e">
        <f t="shared" si="684"/>
        <v>#DIV/0!</v>
      </c>
      <c r="FL914" s="780" t="e">
        <f t="shared" si="685"/>
        <v>#DIV/0!</v>
      </c>
      <c r="FM914" s="169" t="e">
        <f t="shared" si="686"/>
        <v>#DIV/0!</v>
      </c>
      <c r="FN914" s="783" t="e">
        <f t="shared" si="687"/>
        <v>#DIV/0!</v>
      </c>
      <c r="FO914" s="226"/>
      <c r="FP914" s="226"/>
      <c r="FQ914" s="226"/>
      <c r="FR914" s="226"/>
      <c r="FS914" s="226"/>
      <c r="FT914" s="226"/>
      <c r="FU914" s="226"/>
      <c r="FV914" s="226"/>
      <c r="FW914" s="226"/>
      <c r="FX914" s="226"/>
      <c r="FY914" s="226"/>
      <c r="FZ914" s="226"/>
      <c r="GA914" s="226"/>
      <c r="GB914" s="226"/>
      <c r="GC914" s="226"/>
      <c r="GD914" s="226"/>
      <c r="GE914" s="226"/>
      <c r="GF914" s="226"/>
      <c r="GG914" s="226"/>
      <c r="GH914" s="226"/>
      <c r="GI914" s="226"/>
      <c r="GJ914" s="226"/>
      <c r="GK914" s="226"/>
      <c r="GL914" s="226"/>
      <c r="GM914" s="226"/>
      <c r="GN914" s="226"/>
      <c r="GO914" s="226"/>
      <c r="GP914" s="226"/>
      <c r="GQ914" s="226"/>
      <c r="GR914" s="226"/>
      <c r="GS914" s="226"/>
      <c r="GT914" s="226"/>
      <c r="GU914" s="226"/>
      <c r="GV914" s="226"/>
      <c r="GW914" s="226"/>
      <c r="GX914" s="226"/>
      <c r="GY914" s="226"/>
      <c r="GZ914" s="226"/>
      <c r="HA914" s="226"/>
      <c r="HB914" s="226"/>
      <c r="HC914" s="226"/>
      <c r="HD914" s="226"/>
      <c r="HE914" s="226"/>
      <c r="HF914" s="226"/>
      <c r="HG914" s="226"/>
      <c r="HH914" s="226"/>
      <c r="HI914" s="226"/>
      <c r="HJ914" s="226"/>
      <c r="HK914" s="226"/>
      <c r="HL914" s="226"/>
      <c r="HM914" s="226"/>
      <c r="HN914" s="226"/>
      <c r="HO914" s="226"/>
      <c r="HP914" s="226"/>
      <c r="HQ914" s="226"/>
      <c r="HR914" s="226"/>
      <c r="HS914" s="226"/>
      <c r="HT914" s="226"/>
      <c r="HU914" s="226"/>
      <c r="HV914" s="226"/>
      <c r="HW914" s="226"/>
      <c r="HX914" s="226"/>
      <c r="HY914" s="226"/>
      <c r="HZ914" s="226"/>
      <c r="IA914" s="226"/>
      <c r="IB914" s="226"/>
      <c r="IC914" s="226"/>
      <c r="ID914" s="226"/>
      <c r="IE914" s="226"/>
      <c r="IF914" s="226"/>
      <c r="IG914" s="226"/>
      <c r="IH914" s="226"/>
      <c r="II914" s="226"/>
      <c r="IJ914" s="226"/>
      <c r="IK914" s="226"/>
      <c r="IL914" s="226"/>
      <c r="IM914" s="226"/>
      <c r="IN914" s="226"/>
      <c r="IO914" s="226"/>
      <c r="IP914" s="226"/>
      <c r="IQ914" s="226"/>
      <c r="IR914" s="226"/>
      <c r="IS914" s="226"/>
      <c r="IT914" s="226"/>
      <c r="IU914" s="226"/>
      <c r="IV914" s="226"/>
      <c r="IW914" s="226"/>
      <c r="IX914" s="226"/>
      <c r="IY914" s="226"/>
      <c r="IZ914" s="226"/>
      <c r="JA914" s="226"/>
      <c r="JB914" s="226"/>
      <c r="JC914" s="226"/>
      <c r="JD914" s="226"/>
      <c r="JE914" s="226"/>
      <c r="JF914" s="226"/>
      <c r="JG914" s="226"/>
      <c r="JH914" s="226"/>
      <c r="JI914" s="226"/>
      <c r="JJ914" s="226"/>
      <c r="JK914" s="226"/>
      <c r="JL914" s="226"/>
      <c r="JM914" s="226"/>
      <c r="JN914" s="226"/>
      <c r="JO914" s="226"/>
      <c r="JP914" s="226"/>
      <c r="JQ914" s="226"/>
      <c r="JR914" s="226"/>
      <c r="JS914" s="226"/>
      <c r="JT914" s="226"/>
      <c r="JU914" s="226"/>
      <c r="JV914" s="226"/>
      <c r="JW914" s="226"/>
      <c r="JX914" s="226"/>
      <c r="JY914" s="226"/>
      <c r="JZ914" s="226"/>
      <c r="KA914" s="226"/>
      <c r="KB914" s="226"/>
      <c r="KC914" s="226"/>
      <c r="KD914" s="226"/>
      <c r="KE914" s="226"/>
      <c r="KF914" s="226"/>
      <c r="KG914" s="226"/>
      <c r="KH914" s="226"/>
      <c r="KI914" s="226"/>
      <c r="KJ914" s="226"/>
      <c r="KK914" s="226"/>
      <c r="KL914" s="226"/>
      <c r="KM914" s="226"/>
      <c r="KN914" s="226"/>
      <c r="KO914" s="226"/>
      <c r="KP914" s="226"/>
      <c r="KQ914" s="226"/>
      <c r="KR914" s="226"/>
      <c r="KS914" s="226"/>
      <c r="KT914" s="226"/>
      <c r="KU914" s="226"/>
      <c r="KV914" s="226"/>
      <c r="KW914" s="226"/>
      <c r="KX914" s="226"/>
      <c r="KY914" s="226"/>
      <c r="KZ914" s="226"/>
      <c r="LA914" s="226"/>
      <c r="LB914" s="226"/>
      <c r="LC914" s="226"/>
      <c r="LD914" s="226"/>
      <c r="LE914" s="226"/>
      <c r="LF914" s="226"/>
      <c r="LG914" s="226"/>
      <c r="LH914" s="226"/>
      <c r="LI914" s="226"/>
      <c r="LJ914" s="226"/>
      <c r="LK914" s="226"/>
      <c r="LL914" s="226"/>
      <c r="LM914" s="226"/>
      <c r="LN914" s="226"/>
      <c r="LO914" s="226"/>
      <c r="LP914" s="226"/>
      <c r="LQ914" s="226"/>
      <c r="LR914" s="226"/>
      <c r="LS914" s="226"/>
      <c r="LT914" s="226"/>
      <c r="LU914" s="226"/>
      <c r="LV914" s="226"/>
      <c r="LW914" s="226"/>
      <c r="LX914" s="226"/>
      <c r="LY914" s="226"/>
      <c r="LZ914" s="226"/>
      <c r="MA914" s="226"/>
      <c r="MB914" s="226"/>
      <c r="MC914" s="226"/>
      <c r="MD914" s="226"/>
      <c r="ME914" s="226"/>
      <c r="MF914" s="226"/>
      <c r="MG914" s="226"/>
      <c r="MH914" s="226"/>
      <c r="MI914" s="226"/>
      <c r="MJ914" s="226"/>
      <c r="MK914" s="226"/>
      <c r="ML914" s="226"/>
      <c r="MM914" s="226"/>
      <c r="MN914" s="226"/>
      <c r="MO914" s="226"/>
      <c r="MP914" s="226"/>
      <c r="MQ914" s="226"/>
      <c r="MR914" s="226"/>
      <c r="MS914" s="226"/>
      <c r="MT914" s="226"/>
      <c r="MU914" s="226"/>
      <c r="MV914" s="226"/>
      <c r="MW914" s="226"/>
      <c r="MX914" s="226"/>
      <c r="MY914" s="226"/>
      <c r="MZ914" s="226"/>
      <c r="NA914" s="226"/>
      <c r="NB914" s="226"/>
      <c r="NC914" s="226"/>
      <c r="ND914" s="226"/>
      <c r="NE914" s="226"/>
      <c r="NF914" s="226"/>
      <c r="NG914" s="226"/>
      <c r="NH914" s="226"/>
      <c r="NI914" s="226"/>
      <c r="NJ914" s="226"/>
      <c r="NK914" s="226"/>
      <c r="NL914" s="226"/>
      <c r="NM914" s="226"/>
      <c r="NN914" s="226"/>
      <c r="NO914" s="226"/>
      <c r="NP914" s="226"/>
      <c r="NQ914" s="226"/>
      <c r="NR914" s="226"/>
      <c r="NS914" s="226"/>
      <c r="NT914" s="226"/>
      <c r="NU914" s="226"/>
      <c r="NV914" s="226"/>
      <c r="NW914" s="226"/>
      <c r="NX914" s="226"/>
      <c r="NY914" s="226"/>
      <c r="NZ914" s="226"/>
      <c r="OA914" s="226"/>
      <c r="OB914" s="226"/>
      <c r="OC914" s="226"/>
      <c r="OD914" s="226"/>
      <c r="OE914" s="226"/>
      <c r="OF914" s="226"/>
      <c r="OG914" s="226"/>
      <c r="OH914" s="226"/>
      <c r="OI914" s="226"/>
      <c r="OJ914" s="226"/>
      <c r="OK914" s="226"/>
      <c r="OL914" s="226"/>
      <c r="OM914" s="226"/>
      <c r="ON914" s="226"/>
      <c r="OO914" s="226"/>
      <c r="OP914" s="226"/>
      <c r="OQ914" s="226"/>
      <c r="OR914" s="226"/>
      <c r="OS914" s="226"/>
      <c r="OT914" s="226"/>
      <c r="OU914" s="226"/>
      <c r="OV914" s="226"/>
      <c r="OW914" s="226"/>
      <c r="OX914" s="226"/>
      <c r="OY914" s="226"/>
      <c r="OZ914" s="226"/>
      <c r="PA914" s="226"/>
      <c r="PB914" s="226"/>
      <c r="PC914" s="226"/>
      <c r="PD914" s="226"/>
      <c r="PE914" s="226"/>
      <c r="PF914" s="226"/>
      <c r="PG914" s="226"/>
      <c r="PH914" s="226"/>
      <c r="PI914" s="226"/>
      <c r="PJ914" s="226"/>
      <c r="PK914" s="226"/>
      <c r="PL914" s="226"/>
      <c r="PM914" s="226"/>
      <c r="PN914" s="226"/>
      <c r="PO914" s="226"/>
      <c r="PP914" s="226"/>
      <c r="PQ914" s="226"/>
      <c r="PR914" s="226"/>
      <c r="PS914" s="226"/>
      <c r="PT914" s="226"/>
      <c r="PU914" s="226"/>
      <c r="PV914" s="226"/>
      <c r="PW914" s="226"/>
      <c r="PX914" s="226"/>
      <c r="PY914" s="226"/>
      <c r="PZ914" s="226"/>
      <c r="QA914" s="226"/>
      <c r="QB914" s="226"/>
      <c r="QC914" s="226"/>
      <c r="QD914" s="226"/>
      <c r="QE914" s="226"/>
      <c r="QF914" s="226"/>
      <c r="QG914" s="226"/>
      <c r="QH914" s="226"/>
      <c r="QI914" s="226"/>
      <c r="QJ914" s="226"/>
      <c r="QK914" s="226"/>
      <c r="QL914" s="226"/>
      <c r="QM914" s="226"/>
      <c r="QN914" s="226"/>
      <c r="QO914" s="226"/>
      <c r="QP914" s="226"/>
      <c r="QQ914" s="226"/>
      <c r="QR914" s="226"/>
      <c r="QS914" s="226"/>
      <c r="QT914" s="226"/>
      <c r="QU914" s="226"/>
      <c r="QV914" s="226"/>
      <c r="QW914" s="226"/>
      <c r="QX914" s="226"/>
      <c r="QY914" s="226"/>
      <c r="QZ914" s="226"/>
      <c r="RA914" s="226"/>
      <c r="RB914" s="226"/>
      <c r="RC914" s="226"/>
      <c r="RD914" s="226"/>
      <c r="RE914" s="226"/>
      <c r="RF914" s="226"/>
      <c r="RG914" s="226"/>
      <c r="RH914" s="226"/>
      <c r="RI914" s="226"/>
      <c r="RJ914" s="226"/>
      <c r="RK914" s="226"/>
      <c r="RL914" s="226"/>
      <c r="RM914" s="226"/>
      <c r="RN914" s="226"/>
      <c r="RO914" s="226"/>
      <c r="RP914" s="226"/>
      <c r="RQ914" s="226"/>
      <c r="RR914" s="226"/>
      <c r="RS914" s="226"/>
      <c r="RT914" s="226"/>
      <c r="RU914" s="226"/>
      <c r="RV914" s="226"/>
      <c r="RW914" s="226"/>
      <c r="RX914" s="226"/>
      <c r="RY914" s="226"/>
      <c r="RZ914" s="226"/>
      <c r="SA914" s="226"/>
      <c r="SB914" s="226"/>
      <c r="SC914" s="226"/>
      <c r="SD914" s="226"/>
      <c r="SE914" s="226"/>
      <c r="SF914" s="226"/>
      <c r="SG914" s="226"/>
      <c r="SH914" s="226"/>
      <c r="SI914" s="226"/>
      <c r="SJ914" s="226"/>
      <c r="SK914" s="226"/>
      <c r="SL914" s="226"/>
      <c r="SM914" s="226"/>
      <c r="SN914" s="226"/>
      <c r="SO914" s="226"/>
      <c r="SP914" s="226"/>
      <c r="SQ914" s="226"/>
      <c r="SR914" s="226"/>
      <c r="SS914" s="226"/>
      <c r="ST914" s="226"/>
      <c r="SU914" s="226"/>
      <c r="SV914" s="226"/>
      <c r="SW914" s="226"/>
      <c r="SX914" s="226"/>
      <c r="SY914" s="226"/>
      <c r="SZ914" s="226"/>
      <c r="TA914" s="226"/>
      <c r="TB914" s="226"/>
      <c r="TC914" s="226"/>
      <c r="TD914" s="226"/>
      <c r="TE914" s="226"/>
      <c r="TF914" s="226"/>
      <c r="TG914" s="226"/>
      <c r="TH914" s="226"/>
      <c r="TI914" s="226"/>
      <c r="TJ914" s="226"/>
      <c r="TK914" s="226"/>
      <c r="TL914" s="226"/>
      <c r="TM914" s="226"/>
      <c r="TN914" s="226"/>
      <c r="TO914" s="226"/>
      <c r="TP914" s="226"/>
      <c r="TQ914" s="226"/>
      <c r="TR914" s="226"/>
      <c r="TS914" s="226"/>
      <c r="TT914" s="226"/>
      <c r="TU914" s="226"/>
      <c r="TV914" s="226"/>
      <c r="TW914" s="226"/>
      <c r="TX914" s="226"/>
      <c r="TY914" s="226"/>
      <c r="TZ914" s="226"/>
      <c r="UA914" s="226"/>
      <c r="UB914" s="226"/>
      <c r="UC914" s="226"/>
      <c r="UD914" s="226"/>
      <c r="UE914" s="226"/>
      <c r="UF914" s="226"/>
      <c r="UG914" s="226"/>
      <c r="UH914" s="226"/>
      <c r="UI914" s="226"/>
      <c r="UJ914" s="226"/>
      <c r="UK914" s="226"/>
      <c r="UL914" s="226"/>
      <c r="UM914" s="226"/>
      <c r="UN914" s="226"/>
      <c r="UO914" s="226"/>
      <c r="UP914" s="226"/>
      <c r="UQ914" s="226"/>
      <c r="UR914" s="226"/>
      <c r="US914" s="226"/>
      <c r="UT914" s="226"/>
      <c r="UU914" s="226"/>
      <c r="UV914" s="226"/>
      <c r="UW914" s="226"/>
      <c r="UX914" s="226"/>
      <c r="UY914" s="226"/>
      <c r="UZ914" s="226"/>
      <c r="VA914" s="226"/>
      <c r="VB914" s="226"/>
      <c r="VC914" s="226"/>
      <c r="VD914" s="226"/>
      <c r="VE914" s="226"/>
      <c r="VF914" s="226"/>
      <c r="VG914" s="226"/>
      <c r="VH914" s="226"/>
      <c r="VI914" s="226"/>
      <c r="VJ914" s="226"/>
      <c r="VK914" s="226"/>
      <c r="VL914" s="226"/>
      <c r="VM914" s="226"/>
      <c r="VN914" s="226"/>
      <c r="VO914" s="226"/>
      <c r="VP914" s="226"/>
      <c r="VQ914" s="226"/>
      <c r="VR914" s="226"/>
      <c r="VS914" s="226"/>
      <c r="VT914" s="226"/>
      <c r="VU914" s="226"/>
      <c r="VV914" s="226"/>
      <c r="VW914" s="226"/>
      <c r="VX914" s="226"/>
      <c r="VY914" s="226"/>
      <c r="VZ914" s="226"/>
      <c r="WA914" s="226"/>
      <c r="WB914" s="226"/>
      <c r="WC914" s="226"/>
      <c r="WD914" s="226"/>
      <c r="WE914" s="226"/>
      <c r="WF914" s="226"/>
      <c r="WG914" s="226"/>
      <c r="WH914" s="226"/>
      <c r="WI914" s="226"/>
      <c r="WJ914" s="226"/>
      <c r="WK914" s="226"/>
      <c r="WL914" s="226"/>
      <c r="WM914" s="226"/>
      <c r="WN914" s="226"/>
      <c r="WO914" s="226"/>
      <c r="WP914" s="226"/>
      <c r="WQ914" s="226"/>
      <c r="WR914" s="226"/>
      <c r="WS914" s="226"/>
      <c r="WT914" s="226"/>
      <c r="WU914" s="226"/>
      <c r="WV914" s="226"/>
      <c r="WW914" s="226"/>
      <c r="WX914" s="226"/>
      <c r="WY914" s="226"/>
      <c r="WZ914" s="226"/>
      <c r="XA914" s="226"/>
      <c r="XB914" s="226"/>
      <c r="XC914" s="226"/>
      <c r="XD914" s="226"/>
      <c r="XE914" s="226"/>
      <c r="XF914" s="226"/>
      <c r="XG914" s="226"/>
      <c r="XH914" s="226"/>
      <c r="XI914" s="226"/>
      <c r="XJ914" s="226"/>
      <c r="XK914" s="226"/>
      <c r="XL914" s="226"/>
      <c r="XM914" s="226"/>
      <c r="XN914" s="226"/>
      <c r="XO914" s="226"/>
      <c r="XP914" s="226"/>
      <c r="XQ914" s="226"/>
      <c r="XR914" s="226"/>
      <c r="XS914" s="226"/>
      <c r="XT914" s="226"/>
      <c r="XU914" s="226"/>
      <c r="XV914" s="226"/>
      <c r="XW914" s="226"/>
      <c r="XX914" s="226"/>
      <c r="XY914" s="226"/>
      <c r="XZ914" s="226"/>
      <c r="YA914" s="226"/>
      <c r="YB914" s="226"/>
      <c r="YC914" s="226"/>
      <c r="YD914" s="226"/>
      <c r="YE914" s="226"/>
      <c r="YF914" s="226"/>
      <c r="YG914" s="226"/>
      <c r="YH914" s="226"/>
      <c r="YI914" s="226"/>
      <c r="YJ914" s="226"/>
      <c r="YK914" s="226"/>
      <c r="YL914" s="226"/>
      <c r="YM914" s="226"/>
      <c r="YN914" s="226"/>
      <c r="YO914" s="226"/>
      <c r="YP914" s="226"/>
      <c r="YQ914" s="226"/>
      <c r="YR914" s="226"/>
      <c r="YS914" s="226"/>
      <c r="YT914" s="226"/>
      <c r="YU914" s="226"/>
      <c r="YV914" s="226"/>
      <c r="YW914" s="226"/>
      <c r="YX914" s="226"/>
      <c r="YY914" s="226"/>
      <c r="YZ914" s="226"/>
      <c r="ZA914" s="226"/>
      <c r="ZB914" s="226"/>
      <c r="ZC914" s="226"/>
      <c r="ZD914" s="226"/>
      <c r="ZE914" s="226"/>
      <c r="ZF914" s="226"/>
      <c r="ZG914" s="226"/>
      <c r="ZH914" s="226"/>
      <c r="ZI914" s="226"/>
      <c r="ZJ914" s="226"/>
      <c r="ZK914" s="226"/>
      <c r="ZL914" s="226"/>
      <c r="ZM914" s="226"/>
      <c r="ZN914" s="226"/>
      <c r="ZO914" s="226"/>
      <c r="ZP914" s="226"/>
      <c r="ZQ914" s="226"/>
      <c r="ZR914" s="226"/>
      <c r="ZS914" s="226"/>
      <c r="ZT914" s="226"/>
      <c r="ZU914" s="226"/>
      <c r="ZV914" s="226"/>
      <c r="ZW914" s="226"/>
      <c r="ZX914" s="226"/>
      <c r="ZY914" s="226"/>
      <c r="ZZ914" s="226"/>
      <c r="AAA914" s="226"/>
      <c r="AAB914" s="226"/>
      <c r="AAC914" s="226"/>
      <c r="AAD914" s="226"/>
      <c r="AAE914" s="226"/>
      <c r="AAF914" s="226"/>
      <c r="AAG914" s="226"/>
      <c r="AAH914" s="226"/>
      <c r="AAI914" s="226"/>
      <c r="AAJ914" s="226"/>
      <c r="AAK914" s="226"/>
      <c r="AAL914" s="226"/>
      <c r="AAM914" s="226"/>
      <c r="AAN914" s="226"/>
      <c r="AAO914" s="226"/>
      <c r="AAP914" s="226"/>
      <c r="AAQ914" s="226"/>
      <c r="AAR914" s="226"/>
      <c r="AAS914" s="226"/>
      <c r="AAT914" s="226"/>
      <c r="AAU914" s="226"/>
      <c r="AAV914" s="226"/>
      <c r="AAW914" s="226"/>
      <c r="AAX914" s="226"/>
      <c r="AAY914" s="226"/>
      <c r="AAZ914" s="226"/>
      <c r="ABA914" s="226"/>
      <c r="ABB914" s="226"/>
      <c r="ABC914" s="226"/>
      <c r="ABD914" s="226"/>
      <c r="ABE914" s="226"/>
      <c r="ABF914" s="226"/>
      <c r="ABG914" s="226"/>
      <c r="ABH914" s="226"/>
      <c r="ABI914" s="226"/>
      <c r="ABJ914" s="226"/>
      <c r="ABK914" s="226"/>
      <c r="ABL914" s="226"/>
      <c r="ABM914" s="226"/>
      <c r="ABN914" s="226"/>
      <c r="ABO914" s="226"/>
      <c r="ABP914" s="226"/>
      <c r="ABQ914" s="226"/>
      <c r="ABR914" s="226"/>
      <c r="ABS914" s="226"/>
      <c r="ABT914" s="226"/>
      <c r="ABU914" s="226"/>
      <c r="ABV914" s="226"/>
      <c r="ABW914" s="226"/>
      <c r="ABX914" s="226"/>
      <c r="ABY914" s="226"/>
      <c r="ABZ914" s="226"/>
      <c r="ACA914" s="226"/>
      <c r="ACB914" s="226"/>
      <c r="ACC914" s="226"/>
      <c r="ACD914" s="226"/>
      <c r="ACE914" s="226"/>
      <c r="ACF914" s="226"/>
      <c r="ACG914" s="226"/>
      <c r="ACH914" s="226"/>
      <c r="ACI914" s="226"/>
      <c r="ACJ914" s="226"/>
      <c r="ACK914" s="226"/>
      <c r="ACL914" s="226"/>
      <c r="ACM914" s="226"/>
      <c r="ACN914" s="226"/>
      <c r="ACO914" s="226"/>
      <c r="ACP914" s="226"/>
      <c r="ACQ914" s="226"/>
      <c r="ACR914" s="226"/>
      <c r="ACS914" s="226"/>
      <c r="ACT914" s="226"/>
      <c r="ACU914" s="226"/>
      <c r="ACV914" s="226"/>
      <c r="ACW914" s="226"/>
      <c r="ACX914" s="226"/>
      <c r="ACY914" s="226"/>
      <c r="ACZ914" s="226"/>
      <c r="ADA914" s="226"/>
      <c r="ADB914" s="226"/>
      <c r="ADC914" s="226"/>
      <c r="ADD914" s="226"/>
      <c r="ADE914" s="226"/>
      <c r="ADF914" s="226"/>
      <c r="ADG914" s="226"/>
      <c r="ADH914" s="226"/>
      <c r="ADI914" s="226"/>
      <c r="ADJ914" s="226"/>
      <c r="ADK914" s="226"/>
      <c r="ADL914" s="226"/>
      <c r="ADM914" s="226"/>
      <c r="ADN914" s="226"/>
      <c r="ADO914" s="226"/>
      <c r="ADP914" s="226"/>
      <c r="ADQ914" s="226"/>
      <c r="ADR914" s="226"/>
      <c r="ADS914" s="226"/>
      <c r="ADT914" s="226"/>
      <c r="ADU914" s="226"/>
      <c r="ADV914" s="226"/>
      <c r="ADW914" s="226"/>
      <c r="ADX914" s="226"/>
      <c r="ADY914" s="226"/>
      <c r="ADZ914" s="226"/>
      <c r="AEA914" s="226"/>
      <c r="AEB914" s="226"/>
      <c r="AEC914" s="226"/>
      <c r="AED914" s="226"/>
      <c r="AEE914" s="226"/>
      <c r="AEF914" s="226"/>
      <c r="AEG914" s="226"/>
      <c r="AEH914" s="226"/>
      <c r="AEI914" s="226"/>
      <c r="AEJ914" s="226"/>
      <c r="AEK914" s="226"/>
      <c r="AEL914" s="226"/>
      <c r="AEM914" s="226"/>
      <c r="AEN914" s="226"/>
      <c r="AEO914" s="226"/>
      <c r="AEP914" s="226"/>
      <c r="AEQ914" s="226"/>
      <c r="AER914" s="226"/>
      <c r="AES914" s="226"/>
      <c r="AET914" s="226"/>
      <c r="AEU914" s="226"/>
      <c r="AEV914" s="226"/>
      <c r="AEW914" s="226"/>
      <c r="AEX914" s="226"/>
      <c r="AEY914" s="226"/>
      <c r="AEZ914" s="226"/>
      <c r="AFA914" s="226"/>
      <c r="AFB914" s="226"/>
      <c r="AFC914" s="226"/>
      <c r="AFD914" s="226"/>
      <c r="AFE914" s="226"/>
      <c r="AFF914" s="226"/>
      <c r="AFG914" s="226"/>
      <c r="AFH914" s="226"/>
      <c r="AFI914" s="226"/>
      <c r="AFJ914" s="226"/>
      <c r="AFK914" s="226"/>
      <c r="AFL914" s="226"/>
      <c r="AFM914" s="226"/>
      <c r="AFN914" s="226"/>
      <c r="AFO914" s="226"/>
      <c r="AFP914" s="226"/>
      <c r="AFQ914" s="226"/>
      <c r="AFR914" s="226"/>
      <c r="AFS914" s="226"/>
      <c r="AFT914" s="226"/>
      <c r="AFU914" s="226"/>
      <c r="AFV914" s="226"/>
      <c r="AFW914" s="226"/>
      <c r="AFX914" s="226"/>
      <c r="AFY914" s="226"/>
      <c r="AFZ914" s="226"/>
      <c r="AGA914" s="226"/>
      <c r="AGB914" s="226"/>
      <c r="AGC914" s="226"/>
      <c r="AGD914" s="226"/>
      <c r="AGE914" s="226"/>
      <c r="AGF914" s="226"/>
      <c r="AGG914" s="226"/>
      <c r="AGH914" s="226"/>
      <c r="AGI914" s="226"/>
      <c r="AGJ914" s="226"/>
      <c r="AGK914" s="226"/>
      <c r="AGL914" s="226"/>
      <c r="AGM914" s="226"/>
      <c r="AGN914" s="226"/>
      <c r="AGO914" s="226"/>
      <c r="AGP914" s="226"/>
      <c r="AGQ914" s="226"/>
      <c r="AGR914" s="226"/>
      <c r="AGS914" s="226"/>
      <c r="AGT914" s="226"/>
      <c r="AGU914" s="226"/>
      <c r="AGV914" s="226"/>
      <c r="AGW914" s="226"/>
      <c r="AGX914" s="226"/>
      <c r="AGY914" s="226"/>
      <c r="AGZ914" s="226"/>
      <c r="AHA914" s="226"/>
      <c r="AHB914" s="226"/>
      <c r="AHC914" s="226"/>
      <c r="AHD914" s="226"/>
      <c r="AHE914" s="226"/>
      <c r="AHF914" s="226"/>
      <c r="AHG914" s="226"/>
      <c r="AHH914" s="226"/>
      <c r="AHI914" s="226"/>
      <c r="AHJ914" s="226"/>
      <c r="AHK914" s="226"/>
      <c r="AHL914" s="226"/>
      <c r="AHM914" s="226"/>
      <c r="AHN914" s="226"/>
      <c r="AHO914" s="226"/>
      <c r="AHP914" s="226"/>
      <c r="AHQ914" s="226"/>
      <c r="AHR914" s="226"/>
      <c r="AHS914" s="226"/>
      <c r="AHT914" s="226"/>
      <c r="AHU914" s="226"/>
      <c r="AHV914" s="226"/>
      <c r="AHW914" s="226"/>
      <c r="AHX914" s="226"/>
      <c r="AHY914" s="226"/>
      <c r="AHZ914" s="226"/>
      <c r="AIA914" s="226"/>
      <c r="AIB914" s="226"/>
      <c r="AIC914" s="226"/>
      <c r="AID914" s="226"/>
      <c r="AIE914" s="226"/>
      <c r="AIF914" s="226"/>
      <c r="AIG914" s="226"/>
      <c r="AIH914" s="226"/>
      <c r="AII914" s="226"/>
      <c r="AIJ914" s="226"/>
      <c r="AIK914" s="226"/>
      <c r="AIL914" s="226"/>
      <c r="AIM914" s="226"/>
      <c r="AIN914" s="226"/>
      <c r="AIO914" s="226"/>
      <c r="AIP914" s="226"/>
      <c r="AIQ914" s="226"/>
      <c r="AIR914" s="226"/>
      <c r="AIS914" s="226"/>
      <c r="AIT914" s="226"/>
      <c r="AIU914" s="226"/>
      <c r="AIV914" s="226"/>
      <c r="AIW914" s="226"/>
      <c r="AIX914" s="226"/>
      <c r="AIY914" s="226"/>
      <c r="AIZ914" s="226"/>
      <c r="AJA914" s="226"/>
      <c r="AJB914" s="226"/>
      <c r="AJC914" s="226"/>
      <c r="AJD914" s="226"/>
      <c r="AJE914" s="226"/>
      <c r="AJF914" s="226"/>
      <c r="AJG914" s="226"/>
      <c r="AJH914" s="226"/>
      <c r="AJI914" s="226"/>
      <c r="AJJ914" s="226"/>
      <c r="AJK914" s="226"/>
      <c r="AJL914" s="226"/>
      <c r="AJM914" s="226"/>
      <c r="AJN914" s="226"/>
      <c r="AJO914" s="226"/>
      <c r="AJP914" s="226"/>
      <c r="AJQ914" s="226"/>
      <c r="AJR914" s="226"/>
      <c r="AJS914" s="226"/>
      <c r="AJT914" s="226"/>
      <c r="AJU914" s="226"/>
      <c r="AJV914" s="226"/>
      <c r="AJW914" s="226"/>
      <c r="AJX914" s="226"/>
      <c r="AJY914" s="226"/>
      <c r="AJZ914" s="226"/>
      <c r="AKA914" s="226"/>
      <c r="AKB914" s="226"/>
      <c r="AKC914" s="226"/>
      <c r="AKD914" s="226"/>
      <c r="AKE914" s="226"/>
      <c r="AKF914" s="226"/>
      <c r="AKG914" s="226"/>
      <c r="AKH914" s="226"/>
      <c r="AKI914" s="226"/>
      <c r="AKJ914" s="226"/>
      <c r="AKK914" s="226"/>
      <c r="AKL914" s="226"/>
      <c r="AKM914" s="226"/>
      <c r="AKN914" s="226"/>
      <c r="AKO914" s="226"/>
      <c r="AKP914" s="226"/>
      <c r="AKQ914" s="226"/>
      <c r="AKR914" s="226"/>
      <c r="AKS914" s="226"/>
      <c r="AKT914" s="226"/>
      <c r="AKU914" s="226"/>
      <c r="AKV914" s="226"/>
      <c r="AKW914" s="226"/>
      <c r="AKX914" s="226"/>
      <c r="AKY914" s="226"/>
      <c r="AKZ914" s="226"/>
      <c r="ALA914" s="226"/>
      <c r="ALB914" s="226"/>
      <c r="ALC914" s="226"/>
      <c r="ALD914" s="226"/>
      <c r="ALE914" s="226"/>
      <c r="ALF914" s="226"/>
      <c r="ALG914" s="226"/>
      <c r="ALH914" s="226"/>
      <c r="ALI914" s="226"/>
      <c r="ALJ914" s="226"/>
      <c r="ALK914" s="226"/>
      <c r="ALL914" s="226"/>
      <c r="ALM914" s="226"/>
      <c r="ALN914" s="226"/>
      <c r="ALO914" s="226"/>
      <c r="ALP914" s="226"/>
      <c r="ALQ914" s="226"/>
      <c r="ALR914" s="226"/>
      <c r="ALS914" s="226"/>
      <c r="ALT914" s="226"/>
      <c r="ALU914" s="226"/>
      <c r="ALV914" s="226"/>
      <c r="ALW914" s="226"/>
      <c r="ALX914" s="226"/>
      <c r="ALY914" s="226"/>
      <c r="ALZ914" s="226"/>
      <c r="AMA914" s="226"/>
      <c r="AMB914" s="226"/>
      <c r="AMC914" s="226"/>
      <c r="AMD914" s="226"/>
      <c r="AME914" s="226"/>
      <c r="AMF914" s="226"/>
      <c r="AMG914" s="226"/>
      <c r="AMH914" s="226"/>
      <c r="AMI914" s="226"/>
      <c r="AMJ914" s="226"/>
      <c r="AMK914" s="226"/>
      <c r="AML914" s="226"/>
      <c r="AMM914" s="226"/>
      <c r="AMN914" s="226"/>
      <c r="AMO914" s="226"/>
      <c r="AMP914" s="226"/>
      <c r="AMQ914" s="226"/>
      <c r="AMR914" s="226"/>
      <c r="AMS914" s="226"/>
      <c r="AMT914" s="226"/>
      <c r="AMU914" s="226"/>
      <c r="AMV914" s="226"/>
      <c r="AMW914" s="226"/>
      <c r="AMX914" s="226"/>
    </row>
    <row r="915" spans="1:1038" s="398" customFormat="1" ht="18" customHeight="1">
      <c r="A915" s="548"/>
      <c r="B915" s="543"/>
      <c r="C915" s="226"/>
      <c r="D915" s="225"/>
      <c r="E915" s="226">
        <v>106</v>
      </c>
      <c r="F915" s="226">
        <v>4</v>
      </c>
      <c r="G915" s="391" t="str">
        <f t="shared" ref="G915" si="703">E915&amp;"-"&amp;F915</f>
        <v>106-4</v>
      </c>
      <c r="H915" s="226">
        <v>43</v>
      </c>
      <c r="I915" s="226">
        <v>43.5</v>
      </c>
      <c r="J915" s="544">
        <f t="shared" si="699"/>
        <v>0</v>
      </c>
      <c r="K915" s="545" t="b">
        <f>IF(J916=1,IF(((VLOOKUP($G915,[4]Depth_Lookup!$A$3:$J$550,9,FALSE))-(I915/100))=0,"Good",IF(((VLOOKUP($G915,[4]Depth_Lookup!$A$3:$J$550,9,FALSE))-(I915/100))&gt;0,"Too Short","Too Long")))</f>
        <v>0</v>
      </c>
      <c r="L915" s="171">
        <f>(VLOOKUP($G915,Depth_Lookup!$A$3:$J$410,10,FALSE))+(H915/100)</f>
        <v>281.24</v>
      </c>
      <c r="M915" s="171">
        <f>(VLOOKUP($G915,Depth_Lookup!$A$3:$J$410,10,FALSE))+(I915/100)</f>
        <v>281.245</v>
      </c>
      <c r="N915" s="232"/>
      <c r="O915" s="226"/>
      <c r="P915" s="226"/>
      <c r="Q915" s="226"/>
      <c r="R915" s="391" t="s">
        <v>2061</v>
      </c>
      <c r="S915" s="226"/>
      <c r="T915" s="226"/>
      <c r="U915" s="226"/>
      <c r="V915" s="226"/>
      <c r="W915" s="226"/>
      <c r="X915" s="392"/>
      <c r="Y915" s="226"/>
      <c r="Z915" s="226"/>
      <c r="AA915" s="226"/>
      <c r="AB915" s="226"/>
      <c r="AC915" s="226"/>
      <c r="AD915" s="226"/>
      <c r="AE915" s="393"/>
      <c r="AF915" s="391"/>
      <c r="AG915" s="394"/>
      <c r="AH915" s="226"/>
      <c r="AI915" s="255"/>
      <c r="AJ915" s="256"/>
      <c r="AK915" s="256"/>
      <c r="AL915" s="256"/>
      <c r="AM915" s="256"/>
      <c r="AN915" s="256"/>
      <c r="AO915" s="255"/>
      <c r="AP915" s="256"/>
      <c r="AQ915" s="256"/>
      <c r="AR915" s="256"/>
      <c r="AS915" s="256"/>
      <c r="AT915" s="256"/>
      <c r="AU915" s="255"/>
      <c r="AV915" s="256"/>
      <c r="AW915" s="256"/>
      <c r="AX915" s="256"/>
      <c r="AY915" s="256"/>
      <c r="AZ915" s="256"/>
      <c r="BA915" s="255"/>
      <c r="BB915" s="256"/>
      <c r="BC915" s="256"/>
      <c r="BD915" s="256"/>
      <c r="BE915" s="256"/>
      <c r="BF915" s="256"/>
      <c r="BG915" s="255"/>
      <c r="BH915" s="256"/>
      <c r="BI915" s="256"/>
      <c r="BJ915" s="256"/>
      <c r="BK915" s="256"/>
      <c r="BL915" s="256"/>
      <c r="BM915" s="255"/>
      <c r="BN915" s="256"/>
      <c r="BO915" s="256"/>
      <c r="BP915" s="256"/>
      <c r="BQ915" s="256"/>
      <c r="BR915" s="256"/>
      <c r="BS915" s="256"/>
      <c r="BT915" s="256"/>
      <c r="BU915" s="256"/>
      <c r="BV915" s="256"/>
      <c r="BW915" s="256"/>
      <c r="BX915" s="256"/>
      <c r="BY915" s="257"/>
      <c r="BZ915" s="226"/>
      <c r="CA915" s="226"/>
      <c r="CB915" s="226"/>
      <c r="CC915" s="226"/>
      <c r="CD915" s="226"/>
      <c r="CE915" s="410"/>
      <c r="CF915" s="399"/>
      <c r="CG915" s="259"/>
      <c r="CH915" s="150"/>
      <c r="CI915" s="150"/>
      <c r="CJ915" s="150"/>
      <c r="CK915" s="158"/>
      <c r="CL915" s="395"/>
      <c r="CM915" s="395"/>
      <c r="CN915" s="395"/>
      <c r="CO915" s="395"/>
      <c r="CP915" s="395"/>
      <c r="CQ915" s="395"/>
      <c r="CR915" s="395"/>
      <c r="CS915" s="395"/>
      <c r="CT915" s="395"/>
      <c r="CU915" s="395"/>
      <c r="CV915" s="395"/>
      <c r="CW915" s="395"/>
      <c r="CX915" s="395"/>
      <c r="CY915" s="395"/>
      <c r="CZ915" s="395"/>
      <c r="DA915" s="395"/>
      <c r="DB915" s="395"/>
      <c r="DC915" s="256"/>
      <c r="DD915" s="395"/>
      <c r="DE915" s="395"/>
      <c r="DF915" s="395"/>
      <c r="DG915" s="395"/>
      <c r="DH915" s="395"/>
      <c r="DI915" s="395"/>
      <c r="DJ915" s="395"/>
      <c r="DK915" s="396"/>
      <c r="DL915" s="259"/>
      <c r="DM915" s="395"/>
      <c r="DN915" s="395"/>
      <c r="DO915" s="397"/>
      <c r="DQ915" s="259"/>
      <c r="DR915" s="397"/>
      <c r="DS915" s="259"/>
      <c r="DT915" s="263"/>
      <c r="DU915" s="256"/>
      <c r="DV915" s="256"/>
      <c r="DW915" s="400"/>
      <c r="DX915" s="155"/>
      <c r="DY915" s="155"/>
      <c r="DZ915" s="546"/>
      <c r="EA915" s="104"/>
      <c r="EB915" s="256"/>
      <c r="EC915" s="104"/>
      <c r="ED915" s="229" t="s">
        <v>2517</v>
      </c>
      <c r="EE915" s="401"/>
      <c r="EF915" s="402"/>
      <c r="EG915" s="401"/>
      <c r="EH915" s="403"/>
      <c r="EI915" s="404"/>
      <c r="EJ915" s="405"/>
      <c r="EK915" s="406"/>
      <c r="EL915" s="401"/>
      <c r="EM915" s="403"/>
      <c r="EN915" s="403" t="s">
        <v>1448</v>
      </c>
      <c r="EO915" s="407">
        <v>0.3</v>
      </c>
      <c r="EP915" s="407" t="s">
        <v>2387</v>
      </c>
      <c r="EQ915" s="407"/>
      <c r="ER915" s="407"/>
      <c r="ES915" s="407"/>
      <c r="ET915" s="407"/>
      <c r="EU915" s="407"/>
      <c r="EV915" s="408">
        <v>26</v>
      </c>
      <c r="EW915" s="408">
        <v>90</v>
      </c>
      <c r="EX915" s="408">
        <v>43</v>
      </c>
      <c r="EY915" s="408">
        <v>0</v>
      </c>
      <c r="EZ915" s="192">
        <f t="shared" si="675"/>
        <v>-152.38912062564253</v>
      </c>
      <c r="FA915" s="192">
        <f t="shared" si="676"/>
        <v>207.61087937435747</v>
      </c>
      <c r="FB915" s="192">
        <f t="shared" si="677"/>
        <v>43.538505593145416</v>
      </c>
      <c r="FC915" s="192">
        <f t="shared" si="678"/>
        <v>297.61087937435747</v>
      </c>
      <c r="FD915" s="192">
        <f t="shared" si="679"/>
        <v>46.461494406854584</v>
      </c>
      <c r="FE915" s="193">
        <f t="shared" si="680"/>
        <v>27.610879374357467</v>
      </c>
      <c r="FF915" s="194">
        <f t="shared" si="681"/>
        <v>46.461494406854584</v>
      </c>
      <c r="FG915" s="401"/>
      <c r="FH915" s="403"/>
      <c r="FI915" s="778">
        <f t="shared" si="682"/>
        <v>0.3</v>
      </c>
      <c r="FJ915" s="779">
        <f t="shared" si="683"/>
        <v>46.461494406854584</v>
      </c>
      <c r="FK915" s="779">
        <f t="shared" si="684"/>
        <v>43.538505593145416</v>
      </c>
      <c r="FL915" s="780">
        <f t="shared" si="685"/>
        <v>0.75989027399835418</v>
      </c>
      <c r="FM915" s="169">
        <f t="shared" si="686"/>
        <v>0.68884190760616681</v>
      </c>
      <c r="FN915" s="783">
        <f t="shared" si="687"/>
        <v>0.20665257228185005</v>
      </c>
      <c r="FO915" s="226"/>
      <c r="FP915" s="226"/>
      <c r="FQ915" s="226"/>
      <c r="FR915" s="226"/>
      <c r="FS915" s="226"/>
      <c r="FT915" s="226"/>
      <c r="FU915" s="226"/>
      <c r="FV915" s="226"/>
      <c r="FW915" s="226"/>
      <c r="FX915" s="226"/>
      <c r="FY915" s="226"/>
      <c r="FZ915" s="226"/>
      <c r="GA915" s="226"/>
      <c r="GB915" s="226"/>
      <c r="GC915" s="226"/>
      <c r="GD915" s="226"/>
      <c r="GE915" s="226"/>
      <c r="GF915" s="226"/>
      <c r="GG915" s="226"/>
      <c r="GH915" s="226"/>
      <c r="GI915" s="226"/>
      <c r="GJ915" s="226"/>
      <c r="GK915" s="226"/>
      <c r="GL915" s="226"/>
      <c r="GM915" s="226"/>
      <c r="GN915" s="226"/>
      <c r="GO915" s="226"/>
      <c r="GP915" s="226"/>
      <c r="GQ915" s="226"/>
      <c r="GR915" s="226"/>
      <c r="GS915" s="226"/>
      <c r="GT915" s="226"/>
      <c r="GU915" s="226"/>
      <c r="GV915" s="226"/>
      <c r="GW915" s="226"/>
      <c r="GX915" s="226"/>
      <c r="GY915" s="226"/>
      <c r="GZ915" s="226"/>
      <c r="HA915" s="226"/>
      <c r="HB915" s="226"/>
      <c r="HC915" s="226"/>
      <c r="HD915" s="226"/>
      <c r="HE915" s="226"/>
      <c r="HF915" s="226"/>
      <c r="HG915" s="226"/>
      <c r="HH915" s="226"/>
      <c r="HI915" s="226"/>
      <c r="HJ915" s="226"/>
      <c r="HK915" s="226"/>
      <c r="HL915" s="226"/>
      <c r="HM915" s="226"/>
      <c r="HN915" s="226"/>
      <c r="HO915" s="226"/>
      <c r="HP915" s="226"/>
      <c r="HQ915" s="226"/>
      <c r="HR915" s="226"/>
      <c r="HS915" s="226"/>
      <c r="HT915" s="226"/>
      <c r="HU915" s="226"/>
      <c r="HV915" s="226"/>
      <c r="HW915" s="226"/>
      <c r="HX915" s="226"/>
      <c r="HY915" s="226"/>
      <c r="HZ915" s="226"/>
      <c r="IA915" s="226"/>
      <c r="IB915" s="226"/>
      <c r="IC915" s="226"/>
      <c r="ID915" s="226"/>
      <c r="IE915" s="226"/>
      <c r="IF915" s="226"/>
      <c r="IG915" s="226"/>
      <c r="IH915" s="226"/>
      <c r="II915" s="226"/>
      <c r="IJ915" s="226"/>
      <c r="IK915" s="226"/>
      <c r="IL915" s="226"/>
      <c r="IM915" s="226"/>
      <c r="IN915" s="226"/>
      <c r="IO915" s="226"/>
      <c r="IP915" s="226"/>
      <c r="IQ915" s="226"/>
      <c r="IR915" s="226"/>
      <c r="IS915" s="226"/>
      <c r="IT915" s="226"/>
      <c r="IU915" s="226"/>
      <c r="IV915" s="226"/>
      <c r="IW915" s="226"/>
      <c r="IX915" s="226"/>
      <c r="IY915" s="226"/>
      <c r="IZ915" s="226"/>
      <c r="JA915" s="226"/>
      <c r="JB915" s="226"/>
      <c r="JC915" s="226"/>
      <c r="JD915" s="226"/>
      <c r="JE915" s="226"/>
      <c r="JF915" s="226"/>
      <c r="JG915" s="226"/>
      <c r="JH915" s="226"/>
      <c r="JI915" s="226"/>
      <c r="JJ915" s="226"/>
      <c r="JK915" s="226"/>
      <c r="JL915" s="226"/>
      <c r="JM915" s="226"/>
      <c r="JN915" s="226"/>
      <c r="JO915" s="226"/>
      <c r="JP915" s="226"/>
      <c r="JQ915" s="226"/>
      <c r="JR915" s="226"/>
      <c r="JS915" s="226"/>
      <c r="JT915" s="226"/>
      <c r="JU915" s="226"/>
      <c r="JV915" s="226"/>
      <c r="JW915" s="226"/>
      <c r="JX915" s="226"/>
      <c r="JY915" s="226"/>
      <c r="JZ915" s="226"/>
      <c r="KA915" s="226"/>
      <c r="KB915" s="226"/>
      <c r="KC915" s="226"/>
      <c r="KD915" s="226"/>
      <c r="KE915" s="226"/>
      <c r="KF915" s="226"/>
      <c r="KG915" s="226"/>
      <c r="KH915" s="226"/>
      <c r="KI915" s="226"/>
      <c r="KJ915" s="226"/>
      <c r="KK915" s="226"/>
      <c r="KL915" s="226"/>
      <c r="KM915" s="226"/>
      <c r="KN915" s="226"/>
      <c r="KO915" s="226"/>
      <c r="KP915" s="226"/>
      <c r="KQ915" s="226"/>
      <c r="KR915" s="226"/>
      <c r="KS915" s="226"/>
      <c r="KT915" s="226"/>
      <c r="KU915" s="226"/>
      <c r="KV915" s="226"/>
      <c r="KW915" s="226"/>
      <c r="KX915" s="226"/>
      <c r="KY915" s="226"/>
      <c r="KZ915" s="226"/>
      <c r="LA915" s="226"/>
      <c r="LB915" s="226"/>
      <c r="LC915" s="226"/>
      <c r="LD915" s="226"/>
      <c r="LE915" s="226"/>
      <c r="LF915" s="226"/>
      <c r="LG915" s="226"/>
      <c r="LH915" s="226"/>
      <c r="LI915" s="226"/>
      <c r="LJ915" s="226"/>
      <c r="LK915" s="226"/>
      <c r="LL915" s="226"/>
      <c r="LM915" s="226"/>
      <c r="LN915" s="226"/>
      <c r="LO915" s="226"/>
      <c r="LP915" s="226"/>
      <c r="LQ915" s="226"/>
      <c r="LR915" s="226"/>
      <c r="LS915" s="226"/>
      <c r="LT915" s="226"/>
      <c r="LU915" s="226"/>
      <c r="LV915" s="226"/>
      <c r="LW915" s="226"/>
      <c r="LX915" s="226"/>
      <c r="LY915" s="226"/>
      <c r="LZ915" s="226"/>
      <c r="MA915" s="226"/>
      <c r="MB915" s="226"/>
      <c r="MC915" s="226"/>
      <c r="MD915" s="226"/>
      <c r="ME915" s="226"/>
      <c r="MF915" s="226"/>
      <c r="MG915" s="226"/>
      <c r="MH915" s="226"/>
      <c r="MI915" s="226"/>
      <c r="MJ915" s="226"/>
      <c r="MK915" s="226"/>
      <c r="ML915" s="226"/>
      <c r="MM915" s="226"/>
      <c r="MN915" s="226"/>
      <c r="MO915" s="226"/>
      <c r="MP915" s="226"/>
      <c r="MQ915" s="226"/>
      <c r="MR915" s="226"/>
      <c r="MS915" s="226"/>
      <c r="MT915" s="226"/>
      <c r="MU915" s="226"/>
      <c r="MV915" s="226"/>
      <c r="MW915" s="226"/>
      <c r="MX915" s="226"/>
      <c r="MY915" s="226"/>
      <c r="MZ915" s="226"/>
      <c r="NA915" s="226"/>
      <c r="NB915" s="226"/>
      <c r="NC915" s="226"/>
      <c r="ND915" s="226"/>
      <c r="NE915" s="226"/>
      <c r="NF915" s="226"/>
      <c r="NG915" s="226"/>
      <c r="NH915" s="226"/>
      <c r="NI915" s="226"/>
      <c r="NJ915" s="226"/>
      <c r="NK915" s="226"/>
      <c r="NL915" s="226"/>
      <c r="NM915" s="226"/>
      <c r="NN915" s="226"/>
      <c r="NO915" s="226"/>
      <c r="NP915" s="226"/>
      <c r="NQ915" s="226"/>
      <c r="NR915" s="226"/>
      <c r="NS915" s="226"/>
      <c r="NT915" s="226"/>
      <c r="NU915" s="226"/>
      <c r="NV915" s="226"/>
      <c r="NW915" s="226"/>
      <c r="NX915" s="226"/>
      <c r="NY915" s="226"/>
      <c r="NZ915" s="226"/>
      <c r="OA915" s="226"/>
      <c r="OB915" s="226"/>
      <c r="OC915" s="226"/>
      <c r="OD915" s="226"/>
      <c r="OE915" s="226"/>
      <c r="OF915" s="226"/>
      <c r="OG915" s="226"/>
      <c r="OH915" s="226"/>
      <c r="OI915" s="226"/>
      <c r="OJ915" s="226"/>
      <c r="OK915" s="226"/>
      <c r="OL915" s="226"/>
      <c r="OM915" s="226"/>
      <c r="ON915" s="226"/>
      <c r="OO915" s="226"/>
      <c r="OP915" s="226"/>
      <c r="OQ915" s="226"/>
      <c r="OR915" s="226"/>
      <c r="OS915" s="226"/>
      <c r="OT915" s="226"/>
      <c r="OU915" s="226"/>
      <c r="OV915" s="226"/>
      <c r="OW915" s="226"/>
      <c r="OX915" s="226"/>
      <c r="OY915" s="226"/>
      <c r="OZ915" s="226"/>
      <c r="PA915" s="226"/>
      <c r="PB915" s="226"/>
      <c r="PC915" s="226"/>
      <c r="PD915" s="226"/>
      <c r="PE915" s="226"/>
      <c r="PF915" s="226"/>
      <c r="PG915" s="226"/>
      <c r="PH915" s="226"/>
      <c r="PI915" s="226"/>
      <c r="PJ915" s="226"/>
      <c r="PK915" s="226"/>
      <c r="PL915" s="226"/>
      <c r="PM915" s="226"/>
      <c r="PN915" s="226"/>
      <c r="PO915" s="226"/>
      <c r="PP915" s="226"/>
      <c r="PQ915" s="226"/>
      <c r="PR915" s="226"/>
      <c r="PS915" s="226"/>
      <c r="PT915" s="226"/>
      <c r="PU915" s="226"/>
      <c r="PV915" s="226"/>
      <c r="PW915" s="226"/>
      <c r="PX915" s="226"/>
      <c r="PY915" s="226"/>
      <c r="PZ915" s="226"/>
      <c r="QA915" s="226"/>
      <c r="QB915" s="226"/>
      <c r="QC915" s="226"/>
      <c r="QD915" s="226"/>
      <c r="QE915" s="226"/>
      <c r="QF915" s="226"/>
      <c r="QG915" s="226"/>
      <c r="QH915" s="226"/>
      <c r="QI915" s="226"/>
      <c r="QJ915" s="226"/>
      <c r="QK915" s="226"/>
      <c r="QL915" s="226"/>
      <c r="QM915" s="226"/>
      <c r="QN915" s="226"/>
      <c r="QO915" s="226"/>
      <c r="QP915" s="226"/>
      <c r="QQ915" s="226"/>
      <c r="QR915" s="226"/>
      <c r="QS915" s="226"/>
      <c r="QT915" s="226"/>
      <c r="QU915" s="226"/>
      <c r="QV915" s="226"/>
      <c r="QW915" s="226"/>
      <c r="QX915" s="226"/>
      <c r="QY915" s="226"/>
      <c r="QZ915" s="226"/>
      <c r="RA915" s="226"/>
      <c r="RB915" s="226"/>
      <c r="RC915" s="226"/>
      <c r="RD915" s="226"/>
      <c r="RE915" s="226"/>
      <c r="RF915" s="226"/>
      <c r="RG915" s="226"/>
      <c r="RH915" s="226"/>
      <c r="RI915" s="226"/>
      <c r="RJ915" s="226"/>
      <c r="RK915" s="226"/>
      <c r="RL915" s="226"/>
      <c r="RM915" s="226"/>
      <c r="RN915" s="226"/>
      <c r="RO915" s="226"/>
      <c r="RP915" s="226"/>
      <c r="RQ915" s="226"/>
      <c r="RR915" s="226"/>
      <c r="RS915" s="226"/>
      <c r="RT915" s="226"/>
      <c r="RU915" s="226"/>
      <c r="RV915" s="226"/>
      <c r="RW915" s="226"/>
      <c r="RX915" s="226"/>
      <c r="RY915" s="226"/>
      <c r="RZ915" s="226"/>
      <c r="SA915" s="226"/>
      <c r="SB915" s="226"/>
      <c r="SC915" s="226"/>
      <c r="SD915" s="226"/>
      <c r="SE915" s="226"/>
      <c r="SF915" s="226"/>
      <c r="SG915" s="226"/>
      <c r="SH915" s="226"/>
      <c r="SI915" s="226"/>
      <c r="SJ915" s="226"/>
      <c r="SK915" s="226"/>
      <c r="SL915" s="226"/>
      <c r="SM915" s="226"/>
      <c r="SN915" s="226"/>
      <c r="SO915" s="226"/>
      <c r="SP915" s="226"/>
      <c r="SQ915" s="226"/>
      <c r="SR915" s="226"/>
      <c r="SS915" s="226"/>
      <c r="ST915" s="226"/>
      <c r="SU915" s="226"/>
      <c r="SV915" s="226"/>
      <c r="SW915" s="226"/>
      <c r="SX915" s="226"/>
      <c r="SY915" s="226"/>
      <c r="SZ915" s="226"/>
      <c r="TA915" s="226"/>
      <c r="TB915" s="226"/>
      <c r="TC915" s="226"/>
      <c r="TD915" s="226"/>
      <c r="TE915" s="226"/>
      <c r="TF915" s="226"/>
      <c r="TG915" s="226"/>
      <c r="TH915" s="226"/>
      <c r="TI915" s="226"/>
      <c r="TJ915" s="226"/>
      <c r="TK915" s="226"/>
      <c r="TL915" s="226"/>
      <c r="TM915" s="226"/>
      <c r="TN915" s="226"/>
      <c r="TO915" s="226"/>
      <c r="TP915" s="226"/>
      <c r="TQ915" s="226"/>
      <c r="TR915" s="226"/>
      <c r="TS915" s="226"/>
      <c r="TT915" s="226"/>
      <c r="TU915" s="226"/>
      <c r="TV915" s="226"/>
      <c r="TW915" s="226"/>
      <c r="TX915" s="226"/>
      <c r="TY915" s="226"/>
      <c r="TZ915" s="226"/>
      <c r="UA915" s="226"/>
      <c r="UB915" s="226"/>
      <c r="UC915" s="226"/>
      <c r="UD915" s="226"/>
      <c r="UE915" s="226"/>
      <c r="UF915" s="226"/>
      <c r="UG915" s="226"/>
      <c r="UH915" s="226"/>
      <c r="UI915" s="226"/>
      <c r="UJ915" s="226"/>
      <c r="UK915" s="226"/>
      <c r="UL915" s="226"/>
      <c r="UM915" s="226"/>
      <c r="UN915" s="226"/>
      <c r="UO915" s="226"/>
      <c r="UP915" s="226"/>
      <c r="UQ915" s="226"/>
      <c r="UR915" s="226"/>
      <c r="US915" s="226"/>
      <c r="UT915" s="226"/>
      <c r="UU915" s="226"/>
      <c r="UV915" s="226"/>
      <c r="UW915" s="226"/>
      <c r="UX915" s="226"/>
      <c r="UY915" s="226"/>
      <c r="UZ915" s="226"/>
      <c r="VA915" s="226"/>
      <c r="VB915" s="226"/>
      <c r="VC915" s="226"/>
      <c r="VD915" s="226"/>
      <c r="VE915" s="226"/>
      <c r="VF915" s="226"/>
      <c r="VG915" s="226"/>
      <c r="VH915" s="226"/>
      <c r="VI915" s="226"/>
      <c r="VJ915" s="226"/>
      <c r="VK915" s="226"/>
      <c r="VL915" s="226"/>
      <c r="VM915" s="226"/>
      <c r="VN915" s="226"/>
      <c r="VO915" s="226"/>
      <c r="VP915" s="226"/>
      <c r="VQ915" s="226"/>
      <c r="VR915" s="226"/>
      <c r="VS915" s="226"/>
      <c r="VT915" s="226"/>
      <c r="VU915" s="226"/>
      <c r="VV915" s="226"/>
      <c r="VW915" s="226"/>
      <c r="VX915" s="226"/>
      <c r="VY915" s="226"/>
      <c r="VZ915" s="226"/>
      <c r="WA915" s="226"/>
      <c r="WB915" s="226"/>
      <c r="WC915" s="226"/>
      <c r="WD915" s="226"/>
      <c r="WE915" s="226"/>
      <c r="WF915" s="226"/>
      <c r="WG915" s="226"/>
      <c r="WH915" s="226"/>
      <c r="WI915" s="226"/>
      <c r="WJ915" s="226"/>
      <c r="WK915" s="226"/>
      <c r="WL915" s="226"/>
      <c r="WM915" s="226"/>
      <c r="WN915" s="226"/>
      <c r="WO915" s="226"/>
      <c r="WP915" s="226"/>
      <c r="WQ915" s="226"/>
      <c r="WR915" s="226"/>
      <c r="WS915" s="226"/>
      <c r="WT915" s="226"/>
      <c r="WU915" s="226"/>
      <c r="WV915" s="226"/>
      <c r="WW915" s="226"/>
      <c r="WX915" s="226"/>
      <c r="WY915" s="226"/>
      <c r="WZ915" s="226"/>
      <c r="XA915" s="226"/>
      <c r="XB915" s="226"/>
      <c r="XC915" s="226"/>
      <c r="XD915" s="226"/>
      <c r="XE915" s="226"/>
      <c r="XF915" s="226"/>
      <c r="XG915" s="226"/>
      <c r="XH915" s="226"/>
      <c r="XI915" s="226"/>
      <c r="XJ915" s="226"/>
      <c r="XK915" s="226"/>
      <c r="XL915" s="226"/>
      <c r="XM915" s="226"/>
      <c r="XN915" s="226"/>
      <c r="XO915" s="226"/>
      <c r="XP915" s="226"/>
      <c r="XQ915" s="226"/>
      <c r="XR915" s="226"/>
      <c r="XS915" s="226"/>
      <c r="XT915" s="226"/>
      <c r="XU915" s="226"/>
      <c r="XV915" s="226"/>
      <c r="XW915" s="226"/>
      <c r="XX915" s="226"/>
      <c r="XY915" s="226"/>
      <c r="XZ915" s="226"/>
      <c r="YA915" s="226"/>
      <c r="YB915" s="226"/>
      <c r="YC915" s="226"/>
      <c r="YD915" s="226"/>
      <c r="YE915" s="226"/>
      <c r="YF915" s="226"/>
      <c r="YG915" s="226"/>
      <c r="YH915" s="226"/>
      <c r="YI915" s="226"/>
      <c r="YJ915" s="226"/>
      <c r="YK915" s="226"/>
      <c r="YL915" s="226"/>
      <c r="YM915" s="226"/>
      <c r="YN915" s="226"/>
      <c r="YO915" s="226"/>
      <c r="YP915" s="226"/>
      <c r="YQ915" s="226"/>
      <c r="YR915" s="226"/>
      <c r="YS915" s="226"/>
      <c r="YT915" s="226"/>
      <c r="YU915" s="226"/>
      <c r="YV915" s="226"/>
      <c r="YW915" s="226"/>
      <c r="YX915" s="226"/>
      <c r="YY915" s="226"/>
      <c r="YZ915" s="226"/>
      <c r="ZA915" s="226"/>
      <c r="ZB915" s="226"/>
      <c r="ZC915" s="226"/>
      <c r="ZD915" s="226"/>
      <c r="ZE915" s="226"/>
      <c r="ZF915" s="226"/>
      <c r="ZG915" s="226"/>
      <c r="ZH915" s="226"/>
      <c r="ZI915" s="226"/>
      <c r="ZJ915" s="226"/>
      <c r="ZK915" s="226"/>
      <c r="ZL915" s="226"/>
      <c r="ZM915" s="226"/>
      <c r="ZN915" s="226"/>
      <c r="ZO915" s="226"/>
      <c r="ZP915" s="226"/>
      <c r="ZQ915" s="226"/>
      <c r="ZR915" s="226"/>
      <c r="ZS915" s="226"/>
      <c r="ZT915" s="226"/>
      <c r="ZU915" s="226"/>
      <c r="ZV915" s="226"/>
      <c r="ZW915" s="226"/>
      <c r="ZX915" s="226"/>
      <c r="ZY915" s="226"/>
      <c r="ZZ915" s="226"/>
      <c r="AAA915" s="226"/>
      <c r="AAB915" s="226"/>
      <c r="AAC915" s="226"/>
      <c r="AAD915" s="226"/>
      <c r="AAE915" s="226"/>
      <c r="AAF915" s="226"/>
      <c r="AAG915" s="226"/>
      <c r="AAH915" s="226"/>
      <c r="AAI915" s="226"/>
      <c r="AAJ915" s="226"/>
      <c r="AAK915" s="226"/>
      <c r="AAL915" s="226"/>
      <c r="AAM915" s="226"/>
      <c r="AAN915" s="226"/>
      <c r="AAO915" s="226"/>
      <c r="AAP915" s="226"/>
      <c r="AAQ915" s="226"/>
      <c r="AAR915" s="226"/>
      <c r="AAS915" s="226"/>
      <c r="AAT915" s="226"/>
      <c r="AAU915" s="226"/>
      <c r="AAV915" s="226"/>
      <c r="AAW915" s="226"/>
      <c r="AAX915" s="226"/>
      <c r="AAY915" s="226"/>
      <c r="AAZ915" s="226"/>
      <c r="ABA915" s="226"/>
      <c r="ABB915" s="226"/>
      <c r="ABC915" s="226"/>
      <c r="ABD915" s="226"/>
      <c r="ABE915" s="226"/>
      <c r="ABF915" s="226"/>
      <c r="ABG915" s="226"/>
      <c r="ABH915" s="226"/>
      <c r="ABI915" s="226"/>
      <c r="ABJ915" s="226"/>
      <c r="ABK915" s="226"/>
      <c r="ABL915" s="226"/>
      <c r="ABM915" s="226"/>
      <c r="ABN915" s="226"/>
      <c r="ABO915" s="226"/>
      <c r="ABP915" s="226"/>
      <c r="ABQ915" s="226"/>
      <c r="ABR915" s="226"/>
      <c r="ABS915" s="226"/>
      <c r="ABT915" s="226"/>
      <c r="ABU915" s="226"/>
      <c r="ABV915" s="226"/>
      <c r="ABW915" s="226"/>
      <c r="ABX915" s="226"/>
      <c r="ABY915" s="226"/>
      <c r="ABZ915" s="226"/>
      <c r="ACA915" s="226"/>
      <c r="ACB915" s="226"/>
      <c r="ACC915" s="226"/>
      <c r="ACD915" s="226"/>
      <c r="ACE915" s="226"/>
      <c r="ACF915" s="226"/>
      <c r="ACG915" s="226"/>
      <c r="ACH915" s="226"/>
      <c r="ACI915" s="226"/>
      <c r="ACJ915" s="226"/>
      <c r="ACK915" s="226"/>
      <c r="ACL915" s="226"/>
      <c r="ACM915" s="226"/>
      <c r="ACN915" s="226"/>
      <c r="ACO915" s="226"/>
      <c r="ACP915" s="226"/>
      <c r="ACQ915" s="226"/>
      <c r="ACR915" s="226"/>
      <c r="ACS915" s="226"/>
      <c r="ACT915" s="226"/>
      <c r="ACU915" s="226"/>
      <c r="ACV915" s="226"/>
      <c r="ACW915" s="226"/>
      <c r="ACX915" s="226"/>
      <c r="ACY915" s="226"/>
      <c r="ACZ915" s="226"/>
      <c r="ADA915" s="226"/>
      <c r="ADB915" s="226"/>
      <c r="ADC915" s="226"/>
      <c r="ADD915" s="226"/>
      <c r="ADE915" s="226"/>
      <c r="ADF915" s="226"/>
      <c r="ADG915" s="226"/>
      <c r="ADH915" s="226"/>
      <c r="ADI915" s="226"/>
      <c r="ADJ915" s="226"/>
      <c r="ADK915" s="226"/>
      <c r="ADL915" s="226"/>
      <c r="ADM915" s="226"/>
      <c r="ADN915" s="226"/>
      <c r="ADO915" s="226"/>
      <c r="ADP915" s="226"/>
      <c r="ADQ915" s="226"/>
      <c r="ADR915" s="226"/>
      <c r="ADS915" s="226"/>
      <c r="ADT915" s="226"/>
      <c r="ADU915" s="226"/>
      <c r="ADV915" s="226"/>
      <c r="ADW915" s="226"/>
      <c r="ADX915" s="226"/>
      <c r="ADY915" s="226"/>
      <c r="ADZ915" s="226"/>
      <c r="AEA915" s="226"/>
      <c r="AEB915" s="226"/>
      <c r="AEC915" s="226"/>
      <c r="AED915" s="226"/>
      <c r="AEE915" s="226"/>
      <c r="AEF915" s="226"/>
      <c r="AEG915" s="226"/>
      <c r="AEH915" s="226"/>
      <c r="AEI915" s="226"/>
      <c r="AEJ915" s="226"/>
      <c r="AEK915" s="226"/>
      <c r="AEL915" s="226"/>
      <c r="AEM915" s="226"/>
      <c r="AEN915" s="226"/>
      <c r="AEO915" s="226"/>
      <c r="AEP915" s="226"/>
      <c r="AEQ915" s="226"/>
      <c r="AER915" s="226"/>
      <c r="AES915" s="226"/>
      <c r="AET915" s="226"/>
      <c r="AEU915" s="226"/>
      <c r="AEV915" s="226"/>
      <c r="AEW915" s="226"/>
      <c r="AEX915" s="226"/>
      <c r="AEY915" s="226"/>
      <c r="AEZ915" s="226"/>
      <c r="AFA915" s="226"/>
      <c r="AFB915" s="226"/>
      <c r="AFC915" s="226"/>
      <c r="AFD915" s="226"/>
      <c r="AFE915" s="226"/>
      <c r="AFF915" s="226"/>
      <c r="AFG915" s="226"/>
      <c r="AFH915" s="226"/>
      <c r="AFI915" s="226"/>
      <c r="AFJ915" s="226"/>
      <c r="AFK915" s="226"/>
      <c r="AFL915" s="226"/>
      <c r="AFM915" s="226"/>
      <c r="AFN915" s="226"/>
      <c r="AFO915" s="226"/>
      <c r="AFP915" s="226"/>
      <c r="AFQ915" s="226"/>
      <c r="AFR915" s="226"/>
      <c r="AFS915" s="226"/>
      <c r="AFT915" s="226"/>
      <c r="AFU915" s="226"/>
      <c r="AFV915" s="226"/>
      <c r="AFW915" s="226"/>
      <c r="AFX915" s="226"/>
      <c r="AFY915" s="226"/>
      <c r="AFZ915" s="226"/>
      <c r="AGA915" s="226"/>
      <c r="AGB915" s="226"/>
      <c r="AGC915" s="226"/>
      <c r="AGD915" s="226"/>
      <c r="AGE915" s="226"/>
      <c r="AGF915" s="226"/>
      <c r="AGG915" s="226"/>
      <c r="AGH915" s="226"/>
      <c r="AGI915" s="226"/>
      <c r="AGJ915" s="226"/>
      <c r="AGK915" s="226"/>
      <c r="AGL915" s="226"/>
      <c r="AGM915" s="226"/>
      <c r="AGN915" s="226"/>
      <c r="AGO915" s="226"/>
      <c r="AGP915" s="226"/>
      <c r="AGQ915" s="226"/>
      <c r="AGR915" s="226"/>
      <c r="AGS915" s="226"/>
      <c r="AGT915" s="226"/>
      <c r="AGU915" s="226"/>
      <c r="AGV915" s="226"/>
      <c r="AGW915" s="226"/>
      <c r="AGX915" s="226"/>
      <c r="AGY915" s="226"/>
      <c r="AGZ915" s="226"/>
      <c r="AHA915" s="226"/>
      <c r="AHB915" s="226"/>
      <c r="AHC915" s="226"/>
      <c r="AHD915" s="226"/>
      <c r="AHE915" s="226"/>
      <c r="AHF915" s="226"/>
      <c r="AHG915" s="226"/>
      <c r="AHH915" s="226"/>
      <c r="AHI915" s="226"/>
      <c r="AHJ915" s="226"/>
      <c r="AHK915" s="226"/>
      <c r="AHL915" s="226"/>
      <c r="AHM915" s="226"/>
      <c r="AHN915" s="226"/>
      <c r="AHO915" s="226"/>
      <c r="AHP915" s="226"/>
      <c r="AHQ915" s="226"/>
      <c r="AHR915" s="226"/>
      <c r="AHS915" s="226"/>
      <c r="AHT915" s="226"/>
      <c r="AHU915" s="226"/>
      <c r="AHV915" s="226"/>
      <c r="AHW915" s="226"/>
      <c r="AHX915" s="226"/>
      <c r="AHY915" s="226"/>
      <c r="AHZ915" s="226"/>
      <c r="AIA915" s="226"/>
      <c r="AIB915" s="226"/>
      <c r="AIC915" s="226"/>
      <c r="AID915" s="226"/>
      <c r="AIE915" s="226"/>
      <c r="AIF915" s="226"/>
      <c r="AIG915" s="226"/>
      <c r="AIH915" s="226"/>
      <c r="AII915" s="226"/>
      <c r="AIJ915" s="226"/>
      <c r="AIK915" s="226"/>
      <c r="AIL915" s="226"/>
      <c r="AIM915" s="226"/>
      <c r="AIN915" s="226"/>
      <c r="AIO915" s="226"/>
      <c r="AIP915" s="226"/>
      <c r="AIQ915" s="226"/>
      <c r="AIR915" s="226"/>
      <c r="AIS915" s="226"/>
      <c r="AIT915" s="226"/>
      <c r="AIU915" s="226"/>
      <c r="AIV915" s="226"/>
      <c r="AIW915" s="226"/>
      <c r="AIX915" s="226"/>
      <c r="AIY915" s="226"/>
      <c r="AIZ915" s="226"/>
      <c r="AJA915" s="226"/>
      <c r="AJB915" s="226"/>
      <c r="AJC915" s="226"/>
      <c r="AJD915" s="226"/>
      <c r="AJE915" s="226"/>
      <c r="AJF915" s="226"/>
      <c r="AJG915" s="226"/>
      <c r="AJH915" s="226"/>
      <c r="AJI915" s="226"/>
      <c r="AJJ915" s="226"/>
      <c r="AJK915" s="226"/>
      <c r="AJL915" s="226"/>
      <c r="AJM915" s="226"/>
      <c r="AJN915" s="226"/>
      <c r="AJO915" s="226"/>
      <c r="AJP915" s="226"/>
      <c r="AJQ915" s="226"/>
      <c r="AJR915" s="226"/>
      <c r="AJS915" s="226"/>
      <c r="AJT915" s="226"/>
      <c r="AJU915" s="226"/>
      <c r="AJV915" s="226"/>
      <c r="AJW915" s="226"/>
      <c r="AJX915" s="226"/>
      <c r="AJY915" s="226"/>
      <c r="AJZ915" s="226"/>
      <c r="AKA915" s="226"/>
      <c r="AKB915" s="226"/>
      <c r="AKC915" s="226"/>
      <c r="AKD915" s="226"/>
      <c r="AKE915" s="226"/>
      <c r="AKF915" s="226"/>
      <c r="AKG915" s="226"/>
      <c r="AKH915" s="226"/>
      <c r="AKI915" s="226"/>
      <c r="AKJ915" s="226"/>
      <c r="AKK915" s="226"/>
      <c r="AKL915" s="226"/>
      <c r="AKM915" s="226"/>
      <c r="AKN915" s="226"/>
      <c r="AKO915" s="226"/>
      <c r="AKP915" s="226"/>
      <c r="AKQ915" s="226"/>
      <c r="AKR915" s="226"/>
      <c r="AKS915" s="226"/>
      <c r="AKT915" s="226"/>
      <c r="AKU915" s="226"/>
      <c r="AKV915" s="226"/>
      <c r="AKW915" s="226"/>
      <c r="AKX915" s="226"/>
      <c r="AKY915" s="226"/>
      <c r="AKZ915" s="226"/>
      <c r="ALA915" s="226"/>
      <c r="ALB915" s="226"/>
      <c r="ALC915" s="226"/>
      <c r="ALD915" s="226"/>
      <c r="ALE915" s="226"/>
      <c r="ALF915" s="226"/>
      <c r="ALG915" s="226"/>
      <c r="ALH915" s="226"/>
      <c r="ALI915" s="226"/>
      <c r="ALJ915" s="226"/>
      <c r="ALK915" s="226"/>
      <c r="ALL915" s="226"/>
      <c r="ALM915" s="226"/>
      <c r="ALN915" s="226"/>
      <c r="ALO915" s="226"/>
      <c r="ALP915" s="226"/>
      <c r="ALQ915" s="226"/>
      <c r="ALR915" s="226"/>
      <c r="ALS915" s="226"/>
      <c r="ALT915" s="226"/>
      <c r="ALU915" s="226"/>
      <c r="ALV915" s="226"/>
      <c r="ALW915" s="226"/>
      <c r="ALX915" s="226"/>
      <c r="ALY915" s="226"/>
      <c r="ALZ915" s="226"/>
      <c r="AMA915" s="226"/>
      <c r="AMB915" s="226"/>
      <c r="AMC915" s="226"/>
      <c r="AMD915" s="226"/>
      <c r="AME915" s="226"/>
      <c r="AMF915" s="226"/>
      <c r="AMG915" s="226"/>
      <c r="AMH915" s="226"/>
      <c r="AMI915" s="226"/>
      <c r="AMJ915" s="226"/>
      <c r="AMK915" s="226"/>
      <c r="AML915" s="226"/>
      <c r="AMM915" s="226"/>
      <c r="AMN915" s="226"/>
      <c r="AMO915" s="226"/>
      <c r="AMP915" s="226"/>
      <c r="AMQ915" s="226"/>
      <c r="AMR915" s="226"/>
      <c r="AMS915" s="226"/>
      <c r="AMT915" s="226"/>
      <c r="AMU915" s="226"/>
      <c r="AMV915" s="226"/>
      <c r="AMW915" s="226"/>
      <c r="AMX915" s="226"/>
    </row>
    <row r="916" spans="1:1038" s="398" customFormat="1" ht="18" customHeight="1">
      <c r="A916" s="548" t="s">
        <v>2392</v>
      </c>
      <c r="B916" s="543" t="s">
        <v>1647</v>
      </c>
      <c r="C916" s="226"/>
      <c r="D916" s="225" t="s">
        <v>1279</v>
      </c>
      <c r="E916" s="226">
        <v>106</v>
      </c>
      <c r="F916" s="226">
        <v>4</v>
      </c>
      <c r="G916" s="391" t="str">
        <f t="shared" si="601"/>
        <v>106-4</v>
      </c>
      <c r="H916" s="226">
        <v>30</v>
      </c>
      <c r="I916" s="226">
        <v>97</v>
      </c>
      <c r="J916" s="544">
        <f t="shared" si="605"/>
        <v>0</v>
      </c>
      <c r="K916" s="545" t="str">
        <f>IF(J917=1,IF(((VLOOKUP($G916,[4]Depth_Lookup!$A$3:$J$550,9,FALSE))-(I916/100))=0,"Good",IF(((VLOOKUP($G916,[4]Depth_Lookup!$A$3:$J$550,9,FALSE))-(I916/100))&gt;0,"Too Short","Too Long")))</f>
        <v>Good</v>
      </c>
      <c r="L916" s="171">
        <f>(VLOOKUP($G916,Depth_Lookup!$A$3:$J$410,10,FALSE))+(H916/100)</f>
        <v>281.11</v>
      </c>
      <c r="M916" s="171">
        <f>(VLOOKUP($G916,Depth_Lookup!$A$3:$J$410,10,FALSE))+(I916/100)</f>
        <v>281.78000000000003</v>
      </c>
      <c r="N916" s="232" t="s">
        <v>2425</v>
      </c>
      <c r="O916" s="226">
        <v>2</v>
      </c>
      <c r="P916" s="226" t="s">
        <v>853</v>
      </c>
      <c r="Q916" s="226" t="s">
        <v>125</v>
      </c>
      <c r="R916" s="391" t="str">
        <f t="shared" si="602"/>
        <v>SerpentinizedHarzburgite</v>
      </c>
      <c r="S916" s="226" t="s">
        <v>94</v>
      </c>
      <c r="T916" s="226" t="s">
        <v>94</v>
      </c>
      <c r="U916" s="226" t="s">
        <v>95</v>
      </c>
      <c r="V916" s="226" t="s">
        <v>96</v>
      </c>
      <c r="W916" s="226" t="s">
        <v>102</v>
      </c>
      <c r="X916" s="392">
        <f>VLOOKUP(W916,[4]definitions_list_lookup!$A$13:$B$19,2,0)</f>
        <v>5</v>
      </c>
      <c r="Y916" s="226" t="s">
        <v>90</v>
      </c>
      <c r="Z916" s="226" t="s">
        <v>91</v>
      </c>
      <c r="AA916" s="226"/>
      <c r="AB916" s="226"/>
      <c r="AC916" s="226"/>
      <c r="AD916" s="226"/>
      <c r="AE916" s="393"/>
      <c r="AF916" s="391" t="e">
        <f>VLOOKUP(AE916,[4]definitions_list_mag!$V$12:$W$15,2,0)</f>
        <v>#N/A</v>
      </c>
      <c r="AG916" s="394"/>
      <c r="AH916" s="226"/>
      <c r="AI916" s="255">
        <v>73</v>
      </c>
      <c r="AJ916" s="256"/>
      <c r="AK916" s="256"/>
      <c r="AL916" s="256"/>
      <c r="AM916" s="256"/>
      <c r="AN916" s="256"/>
      <c r="AO916" s="255"/>
      <c r="AP916" s="256"/>
      <c r="AQ916" s="256"/>
      <c r="AR916" s="256"/>
      <c r="AS916" s="256"/>
      <c r="AT916" s="256"/>
      <c r="AU916" s="255"/>
      <c r="AV916" s="256"/>
      <c r="AW916" s="256"/>
      <c r="AX916" s="256"/>
      <c r="AY916" s="256"/>
      <c r="AZ916" s="256"/>
      <c r="BA916" s="255">
        <v>25</v>
      </c>
      <c r="BB916" s="256">
        <v>5</v>
      </c>
      <c r="BC916" s="256">
        <v>2</v>
      </c>
      <c r="BD916" s="256" t="s">
        <v>1330</v>
      </c>
      <c r="BE916" s="256" t="s">
        <v>103</v>
      </c>
      <c r="BF916" s="256"/>
      <c r="BG916" s="255"/>
      <c r="BH916" s="256"/>
      <c r="BI916" s="256"/>
      <c r="BJ916" s="256"/>
      <c r="BK916" s="256"/>
      <c r="BL916" s="256"/>
      <c r="BM916" s="255">
        <v>2</v>
      </c>
      <c r="BN916" s="256">
        <v>2</v>
      </c>
      <c r="BO916" s="256">
        <v>0.5</v>
      </c>
      <c r="BP916" s="256" t="s">
        <v>1330</v>
      </c>
      <c r="BQ916" s="256" t="s">
        <v>103</v>
      </c>
      <c r="BR916" s="256"/>
      <c r="BS916" s="256"/>
      <c r="BT916" s="256"/>
      <c r="BU916" s="256"/>
      <c r="BV916" s="256"/>
      <c r="BW916" s="256"/>
      <c r="BX916" s="256"/>
      <c r="BY916" s="257"/>
      <c r="BZ916" s="226"/>
      <c r="CA916" s="226"/>
      <c r="CB916" s="226"/>
      <c r="CC916" s="226"/>
      <c r="CD916" s="226"/>
      <c r="CE916" s="410"/>
      <c r="CF916" s="399">
        <f t="shared" si="603"/>
        <v>100</v>
      </c>
      <c r="CG916" s="259"/>
      <c r="CH916" s="150" t="s">
        <v>2293</v>
      </c>
      <c r="CI916" s="150">
        <v>100</v>
      </c>
      <c r="CJ916" s="150" t="s">
        <v>514</v>
      </c>
      <c r="CK916" s="158"/>
      <c r="CL916" s="395"/>
      <c r="CM916" s="395"/>
      <c r="CN916" s="395"/>
      <c r="CO916" s="395"/>
      <c r="CP916" s="395"/>
      <c r="CQ916" s="395"/>
      <c r="CR916" s="395"/>
      <c r="CS916" s="395"/>
      <c r="CT916" s="395"/>
      <c r="CU916" s="395"/>
      <c r="CV916" s="395"/>
      <c r="CW916" s="395"/>
      <c r="CX916" s="395"/>
      <c r="CY916" s="395"/>
      <c r="CZ916" s="395"/>
      <c r="DA916" s="395"/>
      <c r="DB916" s="395">
        <v>70</v>
      </c>
      <c r="DC916" s="256">
        <v>1</v>
      </c>
      <c r="DD916" s="395"/>
      <c r="DE916" s="395"/>
      <c r="DF916" s="395"/>
      <c r="DG916" s="395"/>
      <c r="DH916" s="395"/>
      <c r="DI916" s="395"/>
      <c r="DJ916" s="395">
        <v>29</v>
      </c>
      <c r="DK916" s="396">
        <f t="shared" si="604"/>
        <v>100</v>
      </c>
      <c r="DL916" s="259"/>
      <c r="DM916" s="395"/>
      <c r="DN916" s="395"/>
      <c r="DO916" s="397"/>
      <c r="DQ916" s="259"/>
      <c r="DR916" s="397"/>
      <c r="DS916" s="259"/>
      <c r="DT916" s="263" t="s">
        <v>2426</v>
      </c>
      <c r="DU916" s="256"/>
      <c r="DV916" s="256"/>
      <c r="DW916" s="400" t="e">
        <f>VLOOKUP(P916,[4]definitions_list_lookup!$K$30:$L$54,2,0)</f>
        <v>#N/A</v>
      </c>
      <c r="DX916" s="155" t="s">
        <v>2151</v>
      </c>
      <c r="DY916" s="155" t="s">
        <v>2427</v>
      </c>
      <c r="DZ916" s="546"/>
      <c r="EA916" s="104"/>
      <c r="EB916" s="256"/>
      <c r="EC916" s="104"/>
      <c r="ED916" s="229" t="s">
        <v>2517</v>
      </c>
      <c r="EE916" s="401"/>
      <c r="EF916" s="402"/>
      <c r="EG916" s="401"/>
      <c r="EH916" s="403"/>
      <c r="EI916" s="404"/>
      <c r="EJ916" s="405"/>
      <c r="EK916" s="406"/>
      <c r="EL916" s="401"/>
      <c r="EM916" s="403"/>
      <c r="EN916" s="403" t="s">
        <v>1448</v>
      </c>
      <c r="EO916" s="407"/>
      <c r="EP916" s="407"/>
      <c r="EQ916" s="407"/>
      <c r="ER916" s="407"/>
      <c r="ES916" s="407"/>
      <c r="ET916" s="407"/>
      <c r="EU916" s="407"/>
      <c r="EV916" s="408">
        <v>26</v>
      </c>
      <c r="EW916" s="408">
        <v>90</v>
      </c>
      <c r="EX916" s="408">
        <v>43</v>
      </c>
      <c r="EY916" s="408">
        <v>0</v>
      </c>
      <c r="EZ916" s="192">
        <f t="shared" si="675"/>
        <v>-152.38912062564253</v>
      </c>
      <c r="FA916" s="192">
        <f t="shared" si="676"/>
        <v>207.61087937435747</v>
      </c>
      <c r="FB916" s="192">
        <f t="shared" si="677"/>
        <v>43.538505593145416</v>
      </c>
      <c r="FC916" s="192">
        <f t="shared" si="678"/>
        <v>297.61087937435747</v>
      </c>
      <c r="FD916" s="192">
        <f t="shared" si="679"/>
        <v>46.461494406854584</v>
      </c>
      <c r="FE916" s="193">
        <f t="shared" si="680"/>
        <v>27.610879374357467</v>
      </c>
      <c r="FF916" s="194">
        <f t="shared" si="681"/>
        <v>46.461494406854584</v>
      </c>
      <c r="FG916" s="401"/>
      <c r="FH916" s="403"/>
      <c r="FI916" s="778">
        <f t="shared" si="682"/>
        <v>0</v>
      </c>
      <c r="FJ916" s="779">
        <f t="shared" si="683"/>
        <v>46.461494406854584</v>
      </c>
      <c r="FK916" s="779">
        <f t="shared" si="684"/>
        <v>43.538505593145416</v>
      </c>
      <c r="FL916" s="780">
        <f t="shared" si="685"/>
        <v>0.75989027399835418</v>
      </c>
      <c r="FM916" s="169">
        <f t="shared" si="686"/>
        <v>0.68884190760616681</v>
      </c>
      <c r="FN916" s="783">
        <f t="shared" si="687"/>
        <v>0</v>
      </c>
      <c r="FO916" s="226"/>
      <c r="FP916" s="226"/>
      <c r="FQ916" s="226"/>
      <c r="FR916" s="226"/>
      <c r="FS916" s="226"/>
      <c r="FT916" s="226"/>
      <c r="FU916" s="226"/>
      <c r="FV916" s="226"/>
      <c r="FW916" s="226"/>
      <c r="FX916" s="226"/>
      <c r="FY916" s="226"/>
      <c r="FZ916" s="226"/>
      <c r="GA916" s="226"/>
      <c r="GB916" s="226"/>
      <c r="GC916" s="226"/>
      <c r="GD916" s="226"/>
      <c r="GE916" s="226"/>
      <c r="GF916" s="226"/>
      <c r="GG916" s="226"/>
      <c r="GH916" s="226"/>
      <c r="GI916" s="226"/>
      <c r="GJ916" s="226"/>
      <c r="GK916" s="226"/>
      <c r="GL916" s="226"/>
      <c r="GM916" s="226"/>
      <c r="GN916" s="226"/>
      <c r="GO916" s="226"/>
      <c r="GP916" s="226"/>
      <c r="GQ916" s="226"/>
      <c r="GR916" s="226"/>
      <c r="GS916" s="226"/>
      <c r="GT916" s="226"/>
      <c r="GU916" s="226"/>
      <c r="GV916" s="226"/>
      <c r="GW916" s="226"/>
      <c r="GX916" s="226"/>
      <c r="GY916" s="226"/>
      <c r="GZ916" s="226"/>
      <c r="HA916" s="226"/>
      <c r="HB916" s="226"/>
      <c r="HC916" s="226"/>
      <c r="HD916" s="226"/>
      <c r="HE916" s="226"/>
      <c r="HF916" s="226"/>
      <c r="HG916" s="226"/>
      <c r="HH916" s="226"/>
      <c r="HI916" s="226"/>
      <c r="HJ916" s="226"/>
      <c r="HK916" s="226"/>
      <c r="HL916" s="226"/>
      <c r="HM916" s="226"/>
      <c r="HN916" s="226"/>
      <c r="HO916" s="226"/>
      <c r="HP916" s="226"/>
      <c r="HQ916" s="226"/>
      <c r="HR916" s="226"/>
      <c r="HS916" s="226"/>
      <c r="HT916" s="226"/>
      <c r="HU916" s="226"/>
      <c r="HV916" s="226"/>
      <c r="HW916" s="226"/>
      <c r="HX916" s="226"/>
      <c r="HY916" s="226"/>
      <c r="HZ916" s="226"/>
      <c r="IA916" s="226"/>
      <c r="IB916" s="226"/>
      <c r="IC916" s="226"/>
      <c r="ID916" s="226"/>
      <c r="IE916" s="226"/>
      <c r="IF916" s="226"/>
      <c r="IG916" s="226"/>
      <c r="IH916" s="226"/>
      <c r="II916" s="226"/>
      <c r="IJ916" s="226"/>
      <c r="IK916" s="226"/>
      <c r="IL916" s="226"/>
      <c r="IM916" s="226"/>
      <c r="IN916" s="226"/>
      <c r="IO916" s="226"/>
      <c r="IP916" s="226"/>
      <c r="IQ916" s="226"/>
      <c r="IR916" s="226"/>
      <c r="IS916" s="226"/>
      <c r="IT916" s="226"/>
      <c r="IU916" s="226"/>
      <c r="IV916" s="226"/>
      <c r="IW916" s="226"/>
      <c r="IX916" s="226"/>
      <c r="IY916" s="226"/>
      <c r="IZ916" s="226"/>
      <c r="JA916" s="226"/>
      <c r="JB916" s="226"/>
      <c r="JC916" s="226"/>
      <c r="JD916" s="226"/>
      <c r="JE916" s="226"/>
      <c r="JF916" s="226"/>
      <c r="JG916" s="226"/>
      <c r="JH916" s="226"/>
      <c r="JI916" s="226"/>
      <c r="JJ916" s="226"/>
      <c r="JK916" s="226"/>
      <c r="JL916" s="226"/>
      <c r="JM916" s="226"/>
      <c r="JN916" s="226"/>
      <c r="JO916" s="226"/>
      <c r="JP916" s="226"/>
      <c r="JQ916" s="226"/>
      <c r="JR916" s="226"/>
      <c r="JS916" s="226"/>
      <c r="JT916" s="226"/>
      <c r="JU916" s="226"/>
      <c r="JV916" s="226"/>
      <c r="JW916" s="226"/>
      <c r="JX916" s="226"/>
      <c r="JY916" s="226"/>
      <c r="JZ916" s="226"/>
      <c r="KA916" s="226"/>
      <c r="KB916" s="226"/>
      <c r="KC916" s="226"/>
      <c r="KD916" s="226"/>
      <c r="KE916" s="226"/>
      <c r="KF916" s="226"/>
      <c r="KG916" s="226"/>
      <c r="KH916" s="226"/>
      <c r="KI916" s="226"/>
      <c r="KJ916" s="226"/>
      <c r="KK916" s="226"/>
      <c r="KL916" s="226"/>
      <c r="KM916" s="226"/>
      <c r="KN916" s="226"/>
      <c r="KO916" s="226"/>
      <c r="KP916" s="226"/>
      <c r="KQ916" s="226"/>
      <c r="KR916" s="226"/>
      <c r="KS916" s="226"/>
      <c r="KT916" s="226"/>
      <c r="KU916" s="226"/>
      <c r="KV916" s="226"/>
      <c r="KW916" s="226"/>
      <c r="KX916" s="226"/>
      <c r="KY916" s="226"/>
      <c r="KZ916" s="226"/>
      <c r="LA916" s="226"/>
      <c r="LB916" s="226"/>
      <c r="LC916" s="226"/>
      <c r="LD916" s="226"/>
      <c r="LE916" s="226"/>
      <c r="LF916" s="226"/>
      <c r="LG916" s="226"/>
      <c r="LH916" s="226"/>
      <c r="LI916" s="226"/>
      <c r="LJ916" s="226"/>
      <c r="LK916" s="226"/>
      <c r="LL916" s="226"/>
      <c r="LM916" s="226"/>
      <c r="LN916" s="226"/>
      <c r="LO916" s="226"/>
      <c r="LP916" s="226"/>
      <c r="LQ916" s="226"/>
      <c r="LR916" s="226"/>
      <c r="LS916" s="226"/>
      <c r="LT916" s="226"/>
      <c r="LU916" s="226"/>
      <c r="LV916" s="226"/>
      <c r="LW916" s="226"/>
      <c r="LX916" s="226"/>
      <c r="LY916" s="226"/>
      <c r="LZ916" s="226"/>
      <c r="MA916" s="226"/>
      <c r="MB916" s="226"/>
      <c r="MC916" s="226"/>
      <c r="MD916" s="226"/>
      <c r="ME916" s="226"/>
      <c r="MF916" s="226"/>
      <c r="MG916" s="226"/>
      <c r="MH916" s="226"/>
      <c r="MI916" s="226"/>
      <c r="MJ916" s="226"/>
      <c r="MK916" s="226"/>
      <c r="ML916" s="226"/>
      <c r="MM916" s="226"/>
      <c r="MN916" s="226"/>
      <c r="MO916" s="226"/>
      <c r="MP916" s="226"/>
      <c r="MQ916" s="226"/>
      <c r="MR916" s="226"/>
      <c r="MS916" s="226"/>
      <c r="MT916" s="226"/>
      <c r="MU916" s="226"/>
      <c r="MV916" s="226"/>
      <c r="MW916" s="226"/>
      <c r="MX916" s="226"/>
      <c r="MY916" s="226"/>
      <c r="MZ916" s="226"/>
      <c r="NA916" s="226"/>
      <c r="NB916" s="226"/>
      <c r="NC916" s="226"/>
      <c r="ND916" s="226"/>
      <c r="NE916" s="226"/>
      <c r="NF916" s="226"/>
      <c r="NG916" s="226"/>
      <c r="NH916" s="226"/>
      <c r="NI916" s="226"/>
      <c r="NJ916" s="226"/>
      <c r="NK916" s="226"/>
      <c r="NL916" s="226"/>
      <c r="NM916" s="226"/>
      <c r="NN916" s="226"/>
      <c r="NO916" s="226"/>
      <c r="NP916" s="226"/>
      <c r="NQ916" s="226"/>
      <c r="NR916" s="226"/>
      <c r="NS916" s="226"/>
      <c r="NT916" s="226"/>
      <c r="NU916" s="226"/>
      <c r="NV916" s="226"/>
      <c r="NW916" s="226"/>
      <c r="NX916" s="226"/>
      <c r="NY916" s="226"/>
      <c r="NZ916" s="226"/>
      <c r="OA916" s="226"/>
      <c r="OB916" s="226"/>
      <c r="OC916" s="226"/>
      <c r="OD916" s="226"/>
      <c r="OE916" s="226"/>
      <c r="OF916" s="226"/>
      <c r="OG916" s="226"/>
      <c r="OH916" s="226"/>
      <c r="OI916" s="226"/>
      <c r="OJ916" s="226"/>
      <c r="OK916" s="226"/>
      <c r="OL916" s="226"/>
      <c r="OM916" s="226"/>
      <c r="ON916" s="226"/>
      <c r="OO916" s="226"/>
      <c r="OP916" s="226"/>
      <c r="OQ916" s="226"/>
      <c r="OR916" s="226"/>
      <c r="OS916" s="226"/>
      <c r="OT916" s="226"/>
      <c r="OU916" s="226"/>
      <c r="OV916" s="226"/>
      <c r="OW916" s="226"/>
      <c r="OX916" s="226"/>
      <c r="OY916" s="226"/>
      <c r="OZ916" s="226"/>
      <c r="PA916" s="226"/>
      <c r="PB916" s="226"/>
      <c r="PC916" s="226"/>
      <c r="PD916" s="226"/>
      <c r="PE916" s="226"/>
      <c r="PF916" s="226"/>
      <c r="PG916" s="226"/>
      <c r="PH916" s="226"/>
      <c r="PI916" s="226"/>
      <c r="PJ916" s="226"/>
      <c r="PK916" s="226"/>
      <c r="PL916" s="226"/>
      <c r="PM916" s="226"/>
      <c r="PN916" s="226"/>
      <c r="PO916" s="226"/>
      <c r="PP916" s="226"/>
      <c r="PQ916" s="226"/>
      <c r="PR916" s="226"/>
      <c r="PS916" s="226"/>
      <c r="PT916" s="226"/>
      <c r="PU916" s="226"/>
      <c r="PV916" s="226"/>
      <c r="PW916" s="226"/>
      <c r="PX916" s="226"/>
      <c r="PY916" s="226"/>
      <c r="PZ916" s="226"/>
      <c r="QA916" s="226"/>
      <c r="QB916" s="226"/>
      <c r="QC916" s="226"/>
      <c r="QD916" s="226"/>
      <c r="QE916" s="226"/>
      <c r="QF916" s="226"/>
      <c r="QG916" s="226"/>
      <c r="QH916" s="226"/>
      <c r="QI916" s="226"/>
      <c r="QJ916" s="226"/>
      <c r="QK916" s="226"/>
      <c r="QL916" s="226"/>
      <c r="QM916" s="226"/>
      <c r="QN916" s="226"/>
      <c r="QO916" s="226"/>
      <c r="QP916" s="226"/>
      <c r="QQ916" s="226"/>
      <c r="QR916" s="226"/>
      <c r="QS916" s="226"/>
      <c r="QT916" s="226"/>
      <c r="QU916" s="226"/>
      <c r="QV916" s="226"/>
      <c r="QW916" s="226"/>
      <c r="QX916" s="226"/>
      <c r="QY916" s="226"/>
      <c r="QZ916" s="226"/>
      <c r="RA916" s="226"/>
      <c r="RB916" s="226"/>
      <c r="RC916" s="226"/>
      <c r="RD916" s="226"/>
      <c r="RE916" s="226"/>
      <c r="RF916" s="226"/>
      <c r="RG916" s="226"/>
      <c r="RH916" s="226"/>
      <c r="RI916" s="226"/>
      <c r="RJ916" s="226"/>
      <c r="RK916" s="226"/>
      <c r="RL916" s="226"/>
      <c r="RM916" s="226"/>
      <c r="RN916" s="226"/>
      <c r="RO916" s="226"/>
      <c r="RP916" s="226"/>
      <c r="RQ916" s="226"/>
      <c r="RR916" s="226"/>
      <c r="RS916" s="226"/>
      <c r="RT916" s="226"/>
      <c r="RU916" s="226"/>
      <c r="RV916" s="226"/>
      <c r="RW916" s="226"/>
      <c r="RX916" s="226"/>
      <c r="RY916" s="226"/>
      <c r="RZ916" s="226"/>
      <c r="SA916" s="226"/>
      <c r="SB916" s="226"/>
      <c r="SC916" s="226"/>
      <c r="SD916" s="226"/>
      <c r="SE916" s="226"/>
      <c r="SF916" s="226"/>
      <c r="SG916" s="226"/>
      <c r="SH916" s="226"/>
      <c r="SI916" s="226"/>
      <c r="SJ916" s="226"/>
      <c r="SK916" s="226"/>
      <c r="SL916" s="226"/>
      <c r="SM916" s="226"/>
      <c r="SN916" s="226"/>
      <c r="SO916" s="226"/>
      <c r="SP916" s="226"/>
      <c r="SQ916" s="226"/>
      <c r="SR916" s="226"/>
      <c r="SS916" s="226"/>
      <c r="ST916" s="226"/>
      <c r="SU916" s="226"/>
      <c r="SV916" s="226"/>
      <c r="SW916" s="226"/>
      <c r="SX916" s="226"/>
      <c r="SY916" s="226"/>
      <c r="SZ916" s="226"/>
      <c r="TA916" s="226"/>
      <c r="TB916" s="226"/>
      <c r="TC916" s="226"/>
      <c r="TD916" s="226"/>
      <c r="TE916" s="226"/>
      <c r="TF916" s="226"/>
      <c r="TG916" s="226"/>
      <c r="TH916" s="226"/>
      <c r="TI916" s="226"/>
      <c r="TJ916" s="226"/>
      <c r="TK916" s="226"/>
      <c r="TL916" s="226"/>
      <c r="TM916" s="226"/>
      <c r="TN916" s="226"/>
      <c r="TO916" s="226"/>
      <c r="TP916" s="226"/>
      <c r="TQ916" s="226"/>
      <c r="TR916" s="226"/>
      <c r="TS916" s="226"/>
      <c r="TT916" s="226"/>
      <c r="TU916" s="226"/>
      <c r="TV916" s="226"/>
      <c r="TW916" s="226"/>
      <c r="TX916" s="226"/>
      <c r="TY916" s="226"/>
      <c r="TZ916" s="226"/>
      <c r="UA916" s="226"/>
      <c r="UB916" s="226"/>
      <c r="UC916" s="226"/>
      <c r="UD916" s="226"/>
      <c r="UE916" s="226"/>
      <c r="UF916" s="226"/>
      <c r="UG916" s="226"/>
      <c r="UH916" s="226"/>
      <c r="UI916" s="226"/>
      <c r="UJ916" s="226"/>
      <c r="UK916" s="226"/>
      <c r="UL916" s="226"/>
      <c r="UM916" s="226"/>
      <c r="UN916" s="226"/>
      <c r="UO916" s="226"/>
      <c r="UP916" s="226"/>
      <c r="UQ916" s="226"/>
      <c r="UR916" s="226"/>
      <c r="US916" s="226"/>
      <c r="UT916" s="226"/>
      <c r="UU916" s="226"/>
      <c r="UV916" s="226"/>
      <c r="UW916" s="226"/>
      <c r="UX916" s="226"/>
      <c r="UY916" s="226"/>
      <c r="UZ916" s="226"/>
      <c r="VA916" s="226"/>
      <c r="VB916" s="226"/>
      <c r="VC916" s="226"/>
      <c r="VD916" s="226"/>
      <c r="VE916" s="226"/>
      <c r="VF916" s="226"/>
      <c r="VG916" s="226"/>
      <c r="VH916" s="226"/>
      <c r="VI916" s="226"/>
      <c r="VJ916" s="226"/>
      <c r="VK916" s="226"/>
      <c r="VL916" s="226"/>
      <c r="VM916" s="226"/>
      <c r="VN916" s="226"/>
      <c r="VO916" s="226"/>
      <c r="VP916" s="226"/>
      <c r="VQ916" s="226"/>
      <c r="VR916" s="226"/>
      <c r="VS916" s="226"/>
      <c r="VT916" s="226"/>
      <c r="VU916" s="226"/>
      <c r="VV916" s="226"/>
      <c r="VW916" s="226"/>
      <c r="VX916" s="226"/>
      <c r="VY916" s="226"/>
      <c r="VZ916" s="226"/>
      <c r="WA916" s="226"/>
      <c r="WB916" s="226"/>
      <c r="WC916" s="226"/>
      <c r="WD916" s="226"/>
      <c r="WE916" s="226"/>
      <c r="WF916" s="226"/>
      <c r="WG916" s="226"/>
      <c r="WH916" s="226"/>
      <c r="WI916" s="226"/>
      <c r="WJ916" s="226"/>
      <c r="WK916" s="226"/>
      <c r="WL916" s="226"/>
      <c r="WM916" s="226"/>
      <c r="WN916" s="226"/>
      <c r="WO916" s="226"/>
      <c r="WP916" s="226"/>
      <c r="WQ916" s="226"/>
      <c r="WR916" s="226"/>
      <c r="WS916" s="226"/>
      <c r="WT916" s="226"/>
      <c r="WU916" s="226"/>
      <c r="WV916" s="226"/>
      <c r="WW916" s="226"/>
      <c r="WX916" s="226"/>
      <c r="WY916" s="226"/>
      <c r="WZ916" s="226"/>
      <c r="XA916" s="226"/>
      <c r="XB916" s="226"/>
      <c r="XC916" s="226"/>
      <c r="XD916" s="226"/>
      <c r="XE916" s="226"/>
      <c r="XF916" s="226"/>
      <c r="XG916" s="226"/>
      <c r="XH916" s="226"/>
      <c r="XI916" s="226"/>
      <c r="XJ916" s="226"/>
      <c r="XK916" s="226"/>
      <c r="XL916" s="226"/>
      <c r="XM916" s="226"/>
      <c r="XN916" s="226"/>
      <c r="XO916" s="226"/>
      <c r="XP916" s="226"/>
      <c r="XQ916" s="226"/>
      <c r="XR916" s="226"/>
      <c r="XS916" s="226"/>
      <c r="XT916" s="226"/>
      <c r="XU916" s="226"/>
      <c r="XV916" s="226"/>
      <c r="XW916" s="226"/>
      <c r="XX916" s="226"/>
      <c r="XY916" s="226"/>
      <c r="XZ916" s="226"/>
      <c r="YA916" s="226"/>
      <c r="YB916" s="226"/>
      <c r="YC916" s="226"/>
      <c r="YD916" s="226"/>
      <c r="YE916" s="226"/>
      <c r="YF916" s="226"/>
      <c r="YG916" s="226"/>
      <c r="YH916" s="226"/>
      <c r="YI916" s="226"/>
      <c r="YJ916" s="226"/>
      <c r="YK916" s="226"/>
      <c r="YL916" s="226"/>
      <c r="YM916" s="226"/>
      <c r="YN916" s="226"/>
      <c r="YO916" s="226"/>
      <c r="YP916" s="226"/>
      <c r="YQ916" s="226"/>
      <c r="YR916" s="226"/>
      <c r="YS916" s="226"/>
      <c r="YT916" s="226"/>
      <c r="YU916" s="226"/>
      <c r="YV916" s="226"/>
      <c r="YW916" s="226"/>
      <c r="YX916" s="226"/>
      <c r="YY916" s="226"/>
      <c r="YZ916" s="226"/>
      <c r="ZA916" s="226"/>
      <c r="ZB916" s="226"/>
      <c r="ZC916" s="226"/>
      <c r="ZD916" s="226"/>
      <c r="ZE916" s="226"/>
      <c r="ZF916" s="226"/>
      <c r="ZG916" s="226"/>
      <c r="ZH916" s="226"/>
      <c r="ZI916" s="226"/>
      <c r="ZJ916" s="226"/>
      <c r="ZK916" s="226"/>
      <c r="ZL916" s="226"/>
      <c r="ZM916" s="226"/>
      <c r="ZN916" s="226"/>
      <c r="ZO916" s="226"/>
      <c r="ZP916" s="226"/>
      <c r="ZQ916" s="226"/>
      <c r="ZR916" s="226"/>
      <c r="ZS916" s="226"/>
      <c r="ZT916" s="226"/>
      <c r="ZU916" s="226"/>
      <c r="ZV916" s="226"/>
      <c r="ZW916" s="226"/>
      <c r="ZX916" s="226"/>
      <c r="ZY916" s="226"/>
      <c r="ZZ916" s="226"/>
      <c r="AAA916" s="226"/>
      <c r="AAB916" s="226"/>
      <c r="AAC916" s="226"/>
      <c r="AAD916" s="226"/>
      <c r="AAE916" s="226"/>
      <c r="AAF916" s="226"/>
      <c r="AAG916" s="226"/>
      <c r="AAH916" s="226"/>
      <c r="AAI916" s="226"/>
      <c r="AAJ916" s="226"/>
      <c r="AAK916" s="226"/>
      <c r="AAL916" s="226"/>
      <c r="AAM916" s="226"/>
      <c r="AAN916" s="226"/>
      <c r="AAO916" s="226"/>
      <c r="AAP916" s="226"/>
      <c r="AAQ916" s="226"/>
      <c r="AAR916" s="226"/>
      <c r="AAS916" s="226"/>
      <c r="AAT916" s="226"/>
      <c r="AAU916" s="226"/>
      <c r="AAV916" s="226"/>
      <c r="AAW916" s="226"/>
      <c r="AAX916" s="226"/>
      <c r="AAY916" s="226"/>
      <c r="AAZ916" s="226"/>
      <c r="ABA916" s="226"/>
      <c r="ABB916" s="226"/>
      <c r="ABC916" s="226"/>
      <c r="ABD916" s="226"/>
      <c r="ABE916" s="226"/>
      <c r="ABF916" s="226"/>
      <c r="ABG916" s="226"/>
      <c r="ABH916" s="226"/>
      <c r="ABI916" s="226"/>
      <c r="ABJ916" s="226"/>
      <c r="ABK916" s="226"/>
      <c r="ABL916" s="226"/>
      <c r="ABM916" s="226"/>
      <c r="ABN916" s="226"/>
      <c r="ABO916" s="226"/>
      <c r="ABP916" s="226"/>
      <c r="ABQ916" s="226"/>
      <c r="ABR916" s="226"/>
      <c r="ABS916" s="226"/>
      <c r="ABT916" s="226"/>
      <c r="ABU916" s="226"/>
      <c r="ABV916" s="226"/>
      <c r="ABW916" s="226"/>
      <c r="ABX916" s="226"/>
      <c r="ABY916" s="226"/>
      <c r="ABZ916" s="226"/>
      <c r="ACA916" s="226"/>
      <c r="ACB916" s="226"/>
      <c r="ACC916" s="226"/>
      <c r="ACD916" s="226"/>
      <c r="ACE916" s="226"/>
      <c r="ACF916" s="226"/>
      <c r="ACG916" s="226"/>
      <c r="ACH916" s="226"/>
      <c r="ACI916" s="226"/>
      <c r="ACJ916" s="226"/>
      <c r="ACK916" s="226"/>
      <c r="ACL916" s="226"/>
      <c r="ACM916" s="226"/>
      <c r="ACN916" s="226"/>
      <c r="ACO916" s="226"/>
      <c r="ACP916" s="226"/>
      <c r="ACQ916" s="226"/>
      <c r="ACR916" s="226"/>
      <c r="ACS916" s="226"/>
      <c r="ACT916" s="226"/>
      <c r="ACU916" s="226"/>
      <c r="ACV916" s="226"/>
      <c r="ACW916" s="226"/>
      <c r="ACX916" s="226"/>
      <c r="ACY916" s="226"/>
      <c r="ACZ916" s="226"/>
      <c r="ADA916" s="226"/>
      <c r="ADB916" s="226"/>
      <c r="ADC916" s="226"/>
      <c r="ADD916" s="226"/>
      <c r="ADE916" s="226"/>
      <c r="ADF916" s="226"/>
      <c r="ADG916" s="226"/>
      <c r="ADH916" s="226"/>
      <c r="ADI916" s="226"/>
      <c r="ADJ916" s="226"/>
      <c r="ADK916" s="226"/>
      <c r="ADL916" s="226"/>
      <c r="ADM916" s="226"/>
      <c r="ADN916" s="226"/>
      <c r="ADO916" s="226"/>
      <c r="ADP916" s="226"/>
      <c r="ADQ916" s="226"/>
      <c r="ADR916" s="226"/>
      <c r="ADS916" s="226"/>
      <c r="ADT916" s="226"/>
      <c r="ADU916" s="226"/>
      <c r="ADV916" s="226"/>
      <c r="ADW916" s="226"/>
      <c r="ADX916" s="226"/>
      <c r="ADY916" s="226"/>
      <c r="ADZ916" s="226"/>
      <c r="AEA916" s="226"/>
      <c r="AEB916" s="226"/>
      <c r="AEC916" s="226"/>
      <c r="AED916" s="226"/>
      <c r="AEE916" s="226"/>
      <c r="AEF916" s="226"/>
      <c r="AEG916" s="226"/>
      <c r="AEH916" s="226"/>
      <c r="AEI916" s="226"/>
      <c r="AEJ916" s="226"/>
      <c r="AEK916" s="226"/>
      <c r="AEL916" s="226"/>
      <c r="AEM916" s="226"/>
      <c r="AEN916" s="226"/>
      <c r="AEO916" s="226"/>
      <c r="AEP916" s="226"/>
      <c r="AEQ916" s="226"/>
      <c r="AER916" s="226"/>
      <c r="AES916" s="226"/>
      <c r="AET916" s="226"/>
      <c r="AEU916" s="226"/>
      <c r="AEV916" s="226"/>
      <c r="AEW916" s="226"/>
      <c r="AEX916" s="226"/>
      <c r="AEY916" s="226"/>
      <c r="AEZ916" s="226"/>
      <c r="AFA916" s="226"/>
      <c r="AFB916" s="226"/>
      <c r="AFC916" s="226"/>
      <c r="AFD916" s="226"/>
      <c r="AFE916" s="226"/>
      <c r="AFF916" s="226"/>
      <c r="AFG916" s="226"/>
      <c r="AFH916" s="226"/>
      <c r="AFI916" s="226"/>
      <c r="AFJ916" s="226"/>
      <c r="AFK916" s="226"/>
      <c r="AFL916" s="226"/>
      <c r="AFM916" s="226"/>
      <c r="AFN916" s="226"/>
      <c r="AFO916" s="226"/>
      <c r="AFP916" s="226"/>
      <c r="AFQ916" s="226"/>
      <c r="AFR916" s="226"/>
      <c r="AFS916" s="226"/>
      <c r="AFT916" s="226"/>
      <c r="AFU916" s="226"/>
      <c r="AFV916" s="226"/>
      <c r="AFW916" s="226"/>
      <c r="AFX916" s="226"/>
      <c r="AFY916" s="226"/>
      <c r="AFZ916" s="226"/>
      <c r="AGA916" s="226"/>
      <c r="AGB916" s="226"/>
      <c r="AGC916" s="226"/>
      <c r="AGD916" s="226"/>
      <c r="AGE916" s="226"/>
      <c r="AGF916" s="226"/>
      <c r="AGG916" s="226"/>
      <c r="AGH916" s="226"/>
      <c r="AGI916" s="226"/>
      <c r="AGJ916" s="226"/>
      <c r="AGK916" s="226"/>
      <c r="AGL916" s="226"/>
      <c r="AGM916" s="226"/>
      <c r="AGN916" s="226"/>
      <c r="AGO916" s="226"/>
      <c r="AGP916" s="226"/>
      <c r="AGQ916" s="226"/>
      <c r="AGR916" s="226"/>
      <c r="AGS916" s="226"/>
      <c r="AGT916" s="226"/>
      <c r="AGU916" s="226"/>
      <c r="AGV916" s="226"/>
      <c r="AGW916" s="226"/>
      <c r="AGX916" s="226"/>
      <c r="AGY916" s="226"/>
      <c r="AGZ916" s="226"/>
      <c r="AHA916" s="226"/>
      <c r="AHB916" s="226"/>
      <c r="AHC916" s="226"/>
      <c r="AHD916" s="226"/>
      <c r="AHE916" s="226"/>
      <c r="AHF916" s="226"/>
      <c r="AHG916" s="226"/>
      <c r="AHH916" s="226"/>
      <c r="AHI916" s="226"/>
      <c r="AHJ916" s="226"/>
      <c r="AHK916" s="226"/>
      <c r="AHL916" s="226"/>
      <c r="AHM916" s="226"/>
      <c r="AHN916" s="226"/>
      <c r="AHO916" s="226"/>
      <c r="AHP916" s="226"/>
      <c r="AHQ916" s="226"/>
      <c r="AHR916" s="226"/>
      <c r="AHS916" s="226"/>
      <c r="AHT916" s="226"/>
      <c r="AHU916" s="226"/>
      <c r="AHV916" s="226"/>
      <c r="AHW916" s="226"/>
      <c r="AHX916" s="226"/>
      <c r="AHY916" s="226"/>
      <c r="AHZ916" s="226"/>
      <c r="AIA916" s="226"/>
      <c r="AIB916" s="226"/>
      <c r="AIC916" s="226"/>
      <c r="AID916" s="226"/>
      <c r="AIE916" s="226"/>
      <c r="AIF916" s="226"/>
      <c r="AIG916" s="226"/>
      <c r="AIH916" s="226"/>
      <c r="AII916" s="226"/>
      <c r="AIJ916" s="226"/>
      <c r="AIK916" s="226"/>
      <c r="AIL916" s="226"/>
      <c r="AIM916" s="226"/>
      <c r="AIN916" s="226"/>
      <c r="AIO916" s="226"/>
      <c r="AIP916" s="226"/>
      <c r="AIQ916" s="226"/>
      <c r="AIR916" s="226"/>
      <c r="AIS916" s="226"/>
      <c r="AIT916" s="226"/>
      <c r="AIU916" s="226"/>
      <c r="AIV916" s="226"/>
      <c r="AIW916" s="226"/>
      <c r="AIX916" s="226"/>
      <c r="AIY916" s="226"/>
      <c r="AIZ916" s="226"/>
      <c r="AJA916" s="226"/>
      <c r="AJB916" s="226"/>
      <c r="AJC916" s="226"/>
      <c r="AJD916" s="226"/>
      <c r="AJE916" s="226"/>
      <c r="AJF916" s="226"/>
      <c r="AJG916" s="226"/>
      <c r="AJH916" s="226"/>
      <c r="AJI916" s="226"/>
      <c r="AJJ916" s="226"/>
      <c r="AJK916" s="226"/>
      <c r="AJL916" s="226"/>
      <c r="AJM916" s="226"/>
      <c r="AJN916" s="226"/>
      <c r="AJO916" s="226"/>
      <c r="AJP916" s="226"/>
      <c r="AJQ916" s="226"/>
      <c r="AJR916" s="226"/>
      <c r="AJS916" s="226"/>
      <c r="AJT916" s="226"/>
      <c r="AJU916" s="226"/>
      <c r="AJV916" s="226"/>
      <c r="AJW916" s="226"/>
      <c r="AJX916" s="226"/>
      <c r="AJY916" s="226"/>
      <c r="AJZ916" s="226"/>
      <c r="AKA916" s="226"/>
      <c r="AKB916" s="226"/>
      <c r="AKC916" s="226"/>
      <c r="AKD916" s="226"/>
      <c r="AKE916" s="226"/>
      <c r="AKF916" s="226"/>
      <c r="AKG916" s="226"/>
      <c r="AKH916" s="226"/>
      <c r="AKI916" s="226"/>
      <c r="AKJ916" s="226"/>
      <c r="AKK916" s="226"/>
      <c r="AKL916" s="226"/>
      <c r="AKM916" s="226"/>
      <c r="AKN916" s="226"/>
      <c r="AKO916" s="226"/>
      <c r="AKP916" s="226"/>
      <c r="AKQ916" s="226"/>
      <c r="AKR916" s="226"/>
      <c r="AKS916" s="226"/>
      <c r="AKT916" s="226"/>
      <c r="AKU916" s="226"/>
      <c r="AKV916" s="226"/>
      <c r="AKW916" s="226"/>
      <c r="AKX916" s="226"/>
      <c r="AKY916" s="226"/>
      <c r="AKZ916" s="226"/>
      <c r="ALA916" s="226"/>
      <c r="ALB916" s="226"/>
      <c r="ALC916" s="226"/>
      <c r="ALD916" s="226"/>
      <c r="ALE916" s="226"/>
      <c r="ALF916" s="226"/>
      <c r="ALG916" s="226"/>
      <c r="ALH916" s="226"/>
      <c r="ALI916" s="226"/>
      <c r="ALJ916" s="226"/>
      <c r="ALK916" s="226"/>
      <c r="ALL916" s="226"/>
      <c r="ALM916" s="226"/>
      <c r="ALN916" s="226"/>
      <c r="ALO916" s="226"/>
      <c r="ALP916" s="226"/>
      <c r="ALQ916" s="226"/>
      <c r="ALR916" s="226"/>
      <c r="ALS916" s="226"/>
      <c r="ALT916" s="226"/>
      <c r="ALU916" s="226"/>
      <c r="ALV916" s="226"/>
      <c r="ALW916" s="226"/>
      <c r="ALX916" s="226"/>
      <c r="ALY916" s="226"/>
      <c r="ALZ916" s="226"/>
      <c r="AMA916" s="226"/>
      <c r="AMB916" s="226"/>
      <c r="AMC916" s="226"/>
      <c r="AMD916" s="226"/>
      <c r="AME916" s="226"/>
      <c r="AMF916" s="226"/>
      <c r="AMG916" s="226"/>
      <c r="AMH916" s="226"/>
      <c r="AMI916" s="226"/>
      <c r="AMJ916" s="226"/>
      <c r="AMK916" s="226"/>
      <c r="AML916" s="226"/>
      <c r="AMM916" s="226"/>
      <c r="AMN916" s="226"/>
      <c r="AMO916" s="226"/>
      <c r="AMP916" s="226"/>
      <c r="AMQ916" s="226"/>
      <c r="AMR916" s="226"/>
      <c r="AMS916" s="226"/>
      <c r="AMT916" s="226"/>
      <c r="AMU916" s="226"/>
      <c r="AMV916" s="226"/>
      <c r="AMW916" s="226"/>
      <c r="AMX916" s="226"/>
    </row>
    <row r="917" spans="1:1038" s="432" customFormat="1" ht="18" customHeight="1">
      <c r="A917" s="547" t="s">
        <v>2392</v>
      </c>
      <c r="B917" s="524" t="s">
        <v>1647</v>
      </c>
      <c r="C917" s="422"/>
      <c r="D917" s="525" t="s">
        <v>1279</v>
      </c>
      <c r="E917" s="422">
        <v>107</v>
      </c>
      <c r="F917" s="422">
        <v>1</v>
      </c>
      <c r="G917" s="526" t="str">
        <f t="shared" ref="G917" si="704">E917&amp;"-"&amp;F917</f>
        <v>107-1</v>
      </c>
      <c r="H917" s="422">
        <v>0</v>
      </c>
      <c r="I917" s="422">
        <v>23</v>
      </c>
      <c r="J917" s="527">
        <f t="shared" ref="J917:J918" si="705">IF(H917=0, 1, 0)</f>
        <v>1</v>
      </c>
      <c r="K917" s="528" t="b">
        <f>IF(J918=1,IF(((VLOOKUP($G917,[4]Depth_Lookup!$A$3:$J$550,9,FALSE))-(I917/100))=0,"Good",IF(((VLOOKUP($G917,[4]Depth_Lookup!$A$3:$J$550,9,FALSE))-(I917/100))&gt;0,"Too Short","Too Long")))</f>
        <v>0</v>
      </c>
      <c r="L917" s="171">
        <f>(VLOOKUP($G917,Depth_Lookup!$A$3:$J$410,10,FALSE))+(H917/100)</f>
        <v>281.7</v>
      </c>
      <c r="M917" s="171">
        <f>(VLOOKUP($G917,Depth_Lookup!$A$3:$J$410,10,FALSE))+(I917/100)</f>
        <v>281.93</v>
      </c>
      <c r="N917" s="441" t="s">
        <v>2425</v>
      </c>
      <c r="O917" s="422">
        <v>2</v>
      </c>
      <c r="P917" s="422" t="s">
        <v>853</v>
      </c>
      <c r="Q917" s="422" t="s">
        <v>125</v>
      </c>
      <c r="R917" s="526" t="str">
        <f t="shared" ref="R917" si="706">P917&amp;""&amp;Q917</f>
        <v>SerpentinizedHarzburgite</v>
      </c>
      <c r="S917" s="422" t="s">
        <v>94</v>
      </c>
      <c r="T917" s="422" t="s">
        <v>94</v>
      </c>
      <c r="U917" s="422" t="s">
        <v>95</v>
      </c>
      <c r="V917" s="422" t="s">
        <v>96</v>
      </c>
      <c r="W917" s="422" t="s">
        <v>102</v>
      </c>
      <c r="X917" s="529">
        <f>VLOOKUP(W917,[4]definitions_list_lookup!$A$13:$B$19,2,0)</f>
        <v>5</v>
      </c>
      <c r="Y917" s="422" t="s">
        <v>90</v>
      </c>
      <c r="Z917" s="422" t="s">
        <v>91</v>
      </c>
      <c r="AA917" s="422"/>
      <c r="AB917" s="422"/>
      <c r="AC917" s="422"/>
      <c r="AD917" s="422"/>
      <c r="AE917" s="423"/>
      <c r="AF917" s="526" t="e">
        <f>VLOOKUP(AE917,[4]definitions_list_mag!$V$12:$W$15,2,0)</f>
        <v>#N/A</v>
      </c>
      <c r="AG917" s="530"/>
      <c r="AH917" s="422"/>
      <c r="AI917" s="666">
        <v>73</v>
      </c>
      <c r="AJ917" s="429"/>
      <c r="AK917" s="429"/>
      <c r="AL917" s="429"/>
      <c r="AM917" s="429"/>
      <c r="AN917" s="429"/>
      <c r="AO917" s="666"/>
      <c r="AP917" s="429"/>
      <c r="AQ917" s="429"/>
      <c r="AR917" s="429"/>
      <c r="AS917" s="429"/>
      <c r="AT917" s="429"/>
      <c r="AU917" s="666"/>
      <c r="AV917" s="429"/>
      <c r="AW917" s="429"/>
      <c r="AX917" s="429"/>
      <c r="AY917" s="429"/>
      <c r="AZ917" s="429"/>
      <c r="BA917" s="666">
        <v>25</v>
      </c>
      <c r="BB917" s="429">
        <v>6</v>
      </c>
      <c r="BC917" s="429">
        <v>2</v>
      </c>
      <c r="BD917" s="429" t="s">
        <v>1330</v>
      </c>
      <c r="BE917" s="429" t="s">
        <v>103</v>
      </c>
      <c r="BF917" s="429"/>
      <c r="BG917" s="666"/>
      <c r="BH917" s="429"/>
      <c r="BI917" s="429"/>
      <c r="BJ917" s="429"/>
      <c r="BK917" s="429"/>
      <c r="BL917" s="429"/>
      <c r="BM917" s="666">
        <v>2</v>
      </c>
      <c r="BN917" s="429">
        <v>2</v>
      </c>
      <c r="BO917" s="429">
        <v>0.5</v>
      </c>
      <c r="BP917" s="429" t="s">
        <v>110</v>
      </c>
      <c r="BQ917" s="429" t="s">
        <v>103</v>
      </c>
      <c r="BR917" s="429"/>
      <c r="BS917" s="429"/>
      <c r="BT917" s="429"/>
      <c r="BU917" s="429"/>
      <c r="BV917" s="429"/>
      <c r="BW917" s="429"/>
      <c r="BX917" s="429"/>
      <c r="BY917" s="426"/>
      <c r="BZ917" s="422"/>
      <c r="CA917" s="422"/>
      <c r="CB917" s="422"/>
      <c r="CC917" s="422"/>
      <c r="CD917" s="422"/>
      <c r="CE917" s="427"/>
      <c r="CF917" s="531">
        <f t="shared" ref="CF917" si="707">AI917+AO917+BA917+AU917+BG917+BM917+BY917</f>
        <v>100</v>
      </c>
      <c r="CG917" s="166"/>
      <c r="CH917" s="163"/>
      <c r="CI917" s="163"/>
      <c r="CJ917" s="163"/>
      <c r="CK917" s="164" t="s">
        <v>2415</v>
      </c>
      <c r="CL917" s="165"/>
      <c r="CM917" s="165"/>
      <c r="CN917" s="165"/>
      <c r="CO917" s="165"/>
      <c r="CP917" s="165"/>
      <c r="CQ917" s="165"/>
      <c r="CR917" s="165"/>
      <c r="CS917" s="165"/>
      <c r="CT917" s="165"/>
      <c r="CU917" s="165"/>
      <c r="CV917" s="165"/>
      <c r="CW917" s="165"/>
      <c r="CX917" s="165"/>
      <c r="CY917" s="165"/>
      <c r="CZ917" s="165"/>
      <c r="DA917" s="165"/>
      <c r="DB917" s="165">
        <v>70</v>
      </c>
      <c r="DC917" s="429"/>
      <c r="DD917" s="165"/>
      <c r="DE917" s="165"/>
      <c r="DF917" s="165"/>
      <c r="DG917" s="165"/>
      <c r="DH917" s="165"/>
      <c r="DI917" s="165"/>
      <c r="DJ917" s="165">
        <v>30</v>
      </c>
      <c r="DK917" s="209">
        <f t="shared" ref="DK917" si="708">SUM(CL917:DJ917)</f>
        <v>100</v>
      </c>
      <c r="DL917" s="166"/>
      <c r="DM917" s="165"/>
      <c r="DN917" s="165"/>
      <c r="DO917" s="167"/>
      <c r="DQ917" s="166"/>
      <c r="DR917" s="167"/>
      <c r="DS917" s="166"/>
      <c r="DT917" s="555" t="s">
        <v>2426</v>
      </c>
      <c r="DU917" s="429"/>
      <c r="DV917" s="429"/>
      <c r="DW917" s="532" t="e">
        <f>VLOOKUP(P917,[4]definitions_list_lookup!$K$30:$L$54,2,0)</f>
        <v>#N/A</v>
      </c>
      <c r="DX917" s="443" t="s">
        <v>2151</v>
      </c>
      <c r="DY917" s="443" t="s">
        <v>2427</v>
      </c>
      <c r="DZ917" s="533"/>
      <c r="EA917" s="534"/>
      <c r="EB917" s="429"/>
      <c r="EC917" s="534"/>
      <c r="ED917" s="229" t="s">
        <v>2517</v>
      </c>
      <c r="EE917" s="535"/>
      <c r="EF917" s="536"/>
      <c r="EG917" s="535"/>
      <c r="EH917" s="537"/>
      <c r="EI917" s="538"/>
      <c r="EJ917" s="539"/>
      <c r="EK917" s="540"/>
      <c r="EL917" s="535"/>
      <c r="EM917" s="537"/>
      <c r="EN917" s="537"/>
      <c r="EO917" s="541"/>
      <c r="EP917" s="541"/>
      <c r="EQ917" s="541"/>
      <c r="ER917" s="541"/>
      <c r="ES917" s="541"/>
      <c r="ET917" s="541"/>
      <c r="EU917" s="541"/>
      <c r="EV917" s="542"/>
      <c r="EW917" s="542"/>
      <c r="EX917" s="542"/>
      <c r="EY917" s="542"/>
      <c r="EZ917" s="192" t="e">
        <f t="shared" si="675"/>
        <v>#DIV/0!</v>
      </c>
      <c r="FA917" s="192" t="e">
        <f t="shared" si="676"/>
        <v>#DIV/0!</v>
      </c>
      <c r="FB917" s="192" t="e">
        <f t="shared" si="677"/>
        <v>#DIV/0!</v>
      </c>
      <c r="FC917" s="192" t="e">
        <f t="shared" si="678"/>
        <v>#DIV/0!</v>
      </c>
      <c r="FD917" s="192" t="e">
        <f t="shared" si="679"/>
        <v>#DIV/0!</v>
      </c>
      <c r="FE917" s="193" t="e">
        <f t="shared" si="680"/>
        <v>#DIV/0!</v>
      </c>
      <c r="FF917" s="194" t="e">
        <f t="shared" si="681"/>
        <v>#DIV/0!</v>
      </c>
      <c r="FG917" s="535"/>
      <c r="FH917" s="537"/>
      <c r="FI917" s="778">
        <f t="shared" si="682"/>
        <v>0</v>
      </c>
      <c r="FJ917" s="779" t="e">
        <f t="shared" si="683"/>
        <v>#DIV/0!</v>
      </c>
      <c r="FK917" s="779" t="e">
        <f t="shared" si="684"/>
        <v>#DIV/0!</v>
      </c>
      <c r="FL917" s="780" t="e">
        <f t="shared" si="685"/>
        <v>#DIV/0!</v>
      </c>
      <c r="FM917" s="169" t="e">
        <f t="shared" si="686"/>
        <v>#DIV/0!</v>
      </c>
      <c r="FN917" s="783" t="e">
        <f t="shared" si="687"/>
        <v>#DIV/0!</v>
      </c>
      <c r="FO917" s="422"/>
      <c r="FP917" s="422"/>
      <c r="FQ917" s="422"/>
      <c r="FR917" s="422"/>
      <c r="FS917" s="422"/>
      <c r="FT917" s="422"/>
      <c r="FU917" s="422"/>
      <c r="FV917" s="422"/>
      <c r="FW917" s="422"/>
      <c r="FX917" s="422"/>
      <c r="FY917" s="422"/>
      <c r="FZ917" s="422"/>
      <c r="GA917" s="422"/>
      <c r="GB917" s="422"/>
      <c r="GC917" s="422"/>
      <c r="GD917" s="422"/>
      <c r="GE917" s="422"/>
      <c r="GF917" s="422"/>
      <c r="GG917" s="422"/>
      <c r="GH917" s="422"/>
      <c r="GI917" s="422"/>
      <c r="GJ917" s="422"/>
      <c r="GK917" s="422"/>
      <c r="GL917" s="422"/>
      <c r="GM917" s="422"/>
      <c r="GN917" s="422"/>
      <c r="GO917" s="422"/>
      <c r="GP917" s="422"/>
      <c r="GQ917" s="422"/>
      <c r="GR917" s="422"/>
      <c r="GS917" s="422"/>
      <c r="GT917" s="422"/>
      <c r="GU917" s="422"/>
      <c r="GV917" s="422"/>
      <c r="GW917" s="422"/>
      <c r="GX917" s="422"/>
      <c r="GY917" s="422"/>
      <c r="GZ917" s="422"/>
      <c r="HA917" s="422"/>
      <c r="HB917" s="422"/>
      <c r="HC917" s="422"/>
      <c r="HD917" s="422"/>
      <c r="HE917" s="422"/>
      <c r="HF917" s="422"/>
      <c r="HG917" s="422"/>
      <c r="HH917" s="422"/>
      <c r="HI917" s="422"/>
      <c r="HJ917" s="422"/>
      <c r="HK917" s="422"/>
      <c r="HL917" s="422"/>
      <c r="HM917" s="422"/>
      <c r="HN917" s="422"/>
      <c r="HO917" s="422"/>
      <c r="HP917" s="422"/>
      <c r="HQ917" s="422"/>
      <c r="HR917" s="422"/>
      <c r="HS917" s="422"/>
      <c r="HT917" s="422"/>
      <c r="HU917" s="422"/>
      <c r="HV917" s="422"/>
      <c r="HW917" s="422"/>
      <c r="HX917" s="422"/>
      <c r="HY917" s="422"/>
      <c r="HZ917" s="422"/>
      <c r="IA917" s="422"/>
      <c r="IB917" s="422"/>
      <c r="IC917" s="422"/>
      <c r="ID917" s="422"/>
      <c r="IE917" s="422"/>
      <c r="IF917" s="422"/>
      <c r="IG917" s="422"/>
      <c r="IH917" s="422"/>
      <c r="II917" s="422"/>
      <c r="IJ917" s="422"/>
      <c r="IK917" s="422"/>
      <c r="IL917" s="422"/>
      <c r="IM917" s="422"/>
      <c r="IN917" s="422"/>
      <c r="IO917" s="422"/>
      <c r="IP917" s="422"/>
      <c r="IQ917" s="422"/>
      <c r="IR917" s="422"/>
      <c r="IS917" s="422"/>
      <c r="IT917" s="422"/>
      <c r="IU917" s="422"/>
      <c r="IV917" s="422"/>
      <c r="IW917" s="422"/>
      <c r="IX917" s="422"/>
      <c r="IY917" s="422"/>
      <c r="IZ917" s="422"/>
      <c r="JA917" s="422"/>
      <c r="JB917" s="422"/>
      <c r="JC917" s="422"/>
      <c r="JD917" s="422"/>
      <c r="JE917" s="422"/>
      <c r="JF917" s="422"/>
      <c r="JG917" s="422"/>
      <c r="JH917" s="422"/>
      <c r="JI917" s="422"/>
      <c r="JJ917" s="422"/>
      <c r="JK917" s="422"/>
      <c r="JL917" s="422"/>
      <c r="JM917" s="422"/>
      <c r="JN917" s="422"/>
      <c r="JO917" s="422"/>
      <c r="JP917" s="422"/>
      <c r="JQ917" s="422"/>
      <c r="JR917" s="422"/>
      <c r="JS917" s="422"/>
      <c r="JT917" s="422"/>
      <c r="JU917" s="422"/>
      <c r="JV917" s="422"/>
      <c r="JW917" s="422"/>
      <c r="JX917" s="422"/>
      <c r="JY917" s="422"/>
      <c r="JZ917" s="422"/>
      <c r="KA917" s="422"/>
      <c r="KB917" s="422"/>
      <c r="KC917" s="422"/>
      <c r="KD917" s="422"/>
      <c r="KE917" s="422"/>
      <c r="KF917" s="422"/>
      <c r="KG917" s="422"/>
      <c r="KH917" s="422"/>
      <c r="KI917" s="422"/>
      <c r="KJ917" s="422"/>
      <c r="KK917" s="422"/>
      <c r="KL917" s="422"/>
      <c r="KM917" s="422"/>
      <c r="KN917" s="422"/>
      <c r="KO917" s="422"/>
      <c r="KP917" s="422"/>
      <c r="KQ917" s="422"/>
      <c r="KR917" s="422"/>
      <c r="KS917" s="422"/>
      <c r="KT917" s="422"/>
      <c r="KU917" s="422"/>
      <c r="KV917" s="422"/>
      <c r="KW917" s="422"/>
      <c r="KX917" s="422"/>
      <c r="KY917" s="422"/>
      <c r="KZ917" s="422"/>
      <c r="LA917" s="422"/>
      <c r="LB917" s="422"/>
      <c r="LC917" s="422"/>
      <c r="LD917" s="422"/>
      <c r="LE917" s="422"/>
      <c r="LF917" s="422"/>
      <c r="LG917" s="422"/>
      <c r="LH917" s="422"/>
      <c r="LI917" s="422"/>
      <c r="LJ917" s="422"/>
      <c r="LK917" s="422"/>
      <c r="LL917" s="422"/>
      <c r="LM917" s="422"/>
      <c r="LN917" s="422"/>
      <c r="LO917" s="422"/>
      <c r="LP917" s="422"/>
      <c r="LQ917" s="422"/>
      <c r="LR917" s="422"/>
      <c r="LS917" s="422"/>
      <c r="LT917" s="422"/>
      <c r="LU917" s="422"/>
      <c r="LV917" s="422"/>
      <c r="LW917" s="422"/>
      <c r="LX917" s="422"/>
      <c r="LY917" s="422"/>
      <c r="LZ917" s="422"/>
      <c r="MA917" s="422"/>
      <c r="MB917" s="422"/>
      <c r="MC917" s="422"/>
      <c r="MD917" s="422"/>
      <c r="ME917" s="422"/>
      <c r="MF917" s="422"/>
      <c r="MG917" s="422"/>
      <c r="MH917" s="422"/>
      <c r="MI917" s="422"/>
      <c r="MJ917" s="422"/>
      <c r="MK917" s="422"/>
      <c r="ML917" s="422"/>
      <c r="MM917" s="422"/>
      <c r="MN917" s="422"/>
      <c r="MO917" s="422"/>
      <c r="MP917" s="422"/>
      <c r="MQ917" s="422"/>
      <c r="MR917" s="422"/>
      <c r="MS917" s="422"/>
      <c r="MT917" s="422"/>
      <c r="MU917" s="422"/>
      <c r="MV917" s="422"/>
      <c r="MW917" s="422"/>
      <c r="MX917" s="422"/>
      <c r="MY917" s="422"/>
      <c r="MZ917" s="422"/>
      <c r="NA917" s="422"/>
      <c r="NB917" s="422"/>
      <c r="NC917" s="422"/>
      <c r="ND917" s="422"/>
      <c r="NE917" s="422"/>
      <c r="NF917" s="422"/>
      <c r="NG917" s="422"/>
      <c r="NH917" s="422"/>
      <c r="NI917" s="422"/>
      <c r="NJ917" s="422"/>
      <c r="NK917" s="422"/>
      <c r="NL917" s="422"/>
      <c r="NM917" s="422"/>
      <c r="NN917" s="422"/>
      <c r="NO917" s="422"/>
      <c r="NP917" s="422"/>
      <c r="NQ917" s="422"/>
      <c r="NR917" s="422"/>
      <c r="NS917" s="422"/>
      <c r="NT917" s="422"/>
      <c r="NU917" s="422"/>
      <c r="NV917" s="422"/>
      <c r="NW917" s="422"/>
      <c r="NX917" s="422"/>
      <c r="NY917" s="422"/>
      <c r="NZ917" s="422"/>
      <c r="OA917" s="422"/>
      <c r="OB917" s="422"/>
      <c r="OC917" s="422"/>
      <c r="OD917" s="422"/>
      <c r="OE917" s="422"/>
      <c r="OF917" s="422"/>
      <c r="OG917" s="422"/>
      <c r="OH917" s="422"/>
      <c r="OI917" s="422"/>
      <c r="OJ917" s="422"/>
      <c r="OK917" s="422"/>
      <c r="OL917" s="422"/>
      <c r="OM917" s="422"/>
      <c r="ON917" s="422"/>
      <c r="OO917" s="422"/>
      <c r="OP917" s="422"/>
      <c r="OQ917" s="422"/>
      <c r="OR917" s="422"/>
      <c r="OS917" s="422"/>
      <c r="OT917" s="422"/>
      <c r="OU917" s="422"/>
      <c r="OV917" s="422"/>
      <c r="OW917" s="422"/>
      <c r="OX917" s="422"/>
      <c r="OY917" s="422"/>
      <c r="OZ917" s="422"/>
      <c r="PA917" s="422"/>
      <c r="PB917" s="422"/>
      <c r="PC917" s="422"/>
      <c r="PD917" s="422"/>
      <c r="PE917" s="422"/>
      <c r="PF917" s="422"/>
      <c r="PG917" s="422"/>
      <c r="PH917" s="422"/>
      <c r="PI917" s="422"/>
      <c r="PJ917" s="422"/>
      <c r="PK917" s="422"/>
      <c r="PL917" s="422"/>
      <c r="PM917" s="422"/>
      <c r="PN917" s="422"/>
      <c r="PO917" s="422"/>
      <c r="PP917" s="422"/>
      <c r="PQ917" s="422"/>
      <c r="PR917" s="422"/>
      <c r="PS917" s="422"/>
      <c r="PT917" s="422"/>
      <c r="PU917" s="422"/>
      <c r="PV917" s="422"/>
      <c r="PW917" s="422"/>
      <c r="PX917" s="422"/>
      <c r="PY917" s="422"/>
      <c r="PZ917" s="422"/>
      <c r="QA917" s="422"/>
      <c r="QB917" s="422"/>
      <c r="QC917" s="422"/>
      <c r="QD917" s="422"/>
      <c r="QE917" s="422"/>
      <c r="QF917" s="422"/>
      <c r="QG917" s="422"/>
      <c r="QH917" s="422"/>
      <c r="QI917" s="422"/>
      <c r="QJ917" s="422"/>
      <c r="QK917" s="422"/>
      <c r="QL917" s="422"/>
      <c r="QM917" s="422"/>
      <c r="QN917" s="422"/>
      <c r="QO917" s="422"/>
      <c r="QP917" s="422"/>
      <c r="QQ917" s="422"/>
      <c r="QR917" s="422"/>
      <c r="QS917" s="422"/>
      <c r="QT917" s="422"/>
      <c r="QU917" s="422"/>
      <c r="QV917" s="422"/>
      <c r="QW917" s="422"/>
      <c r="QX917" s="422"/>
      <c r="QY917" s="422"/>
      <c r="QZ917" s="422"/>
      <c r="RA917" s="422"/>
      <c r="RB917" s="422"/>
      <c r="RC917" s="422"/>
      <c r="RD917" s="422"/>
      <c r="RE917" s="422"/>
      <c r="RF917" s="422"/>
      <c r="RG917" s="422"/>
      <c r="RH917" s="422"/>
      <c r="RI917" s="422"/>
      <c r="RJ917" s="422"/>
      <c r="RK917" s="422"/>
      <c r="RL917" s="422"/>
      <c r="RM917" s="422"/>
      <c r="RN917" s="422"/>
      <c r="RO917" s="422"/>
      <c r="RP917" s="422"/>
      <c r="RQ917" s="422"/>
      <c r="RR917" s="422"/>
      <c r="RS917" s="422"/>
      <c r="RT917" s="422"/>
      <c r="RU917" s="422"/>
      <c r="RV917" s="422"/>
      <c r="RW917" s="422"/>
      <c r="RX917" s="422"/>
      <c r="RY917" s="422"/>
      <c r="RZ917" s="422"/>
      <c r="SA917" s="422"/>
      <c r="SB917" s="422"/>
      <c r="SC917" s="422"/>
      <c r="SD917" s="422"/>
      <c r="SE917" s="422"/>
      <c r="SF917" s="422"/>
      <c r="SG917" s="422"/>
      <c r="SH917" s="422"/>
      <c r="SI917" s="422"/>
      <c r="SJ917" s="422"/>
      <c r="SK917" s="422"/>
      <c r="SL917" s="422"/>
      <c r="SM917" s="422"/>
      <c r="SN917" s="422"/>
      <c r="SO917" s="422"/>
      <c r="SP917" s="422"/>
      <c r="SQ917" s="422"/>
      <c r="SR917" s="422"/>
      <c r="SS917" s="422"/>
      <c r="ST917" s="422"/>
      <c r="SU917" s="422"/>
      <c r="SV917" s="422"/>
      <c r="SW917" s="422"/>
      <c r="SX917" s="422"/>
      <c r="SY917" s="422"/>
      <c r="SZ917" s="422"/>
      <c r="TA917" s="422"/>
      <c r="TB917" s="422"/>
      <c r="TC917" s="422"/>
      <c r="TD917" s="422"/>
      <c r="TE917" s="422"/>
      <c r="TF917" s="422"/>
      <c r="TG917" s="422"/>
      <c r="TH917" s="422"/>
      <c r="TI917" s="422"/>
      <c r="TJ917" s="422"/>
      <c r="TK917" s="422"/>
      <c r="TL917" s="422"/>
      <c r="TM917" s="422"/>
      <c r="TN917" s="422"/>
      <c r="TO917" s="422"/>
      <c r="TP917" s="422"/>
      <c r="TQ917" s="422"/>
      <c r="TR917" s="422"/>
      <c r="TS917" s="422"/>
      <c r="TT917" s="422"/>
      <c r="TU917" s="422"/>
      <c r="TV917" s="422"/>
      <c r="TW917" s="422"/>
      <c r="TX917" s="422"/>
      <c r="TY917" s="422"/>
      <c r="TZ917" s="422"/>
      <c r="UA917" s="422"/>
      <c r="UB917" s="422"/>
      <c r="UC917" s="422"/>
      <c r="UD917" s="422"/>
      <c r="UE917" s="422"/>
      <c r="UF917" s="422"/>
      <c r="UG917" s="422"/>
      <c r="UH917" s="422"/>
      <c r="UI917" s="422"/>
      <c r="UJ917" s="422"/>
      <c r="UK917" s="422"/>
      <c r="UL917" s="422"/>
      <c r="UM917" s="422"/>
      <c r="UN917" s="422"/>
      <c r="UO917" s="422"/>
      <c r="UP917" s="422"/>
      <c r="UQ917" s="422"/>
      <c r="UR917" s="422"/>
      <c r="US917" s="422"/>
      <c r="UT917" s="422"/>
      <c r="UU917" s="422"/>
      <c r="UV917" s="422"/>
      <c r="UW917" s="422"/>
      <c r="UX917" s="422"/>
      <c r="UY917" s="422"/>
      <c r="UZ917" s="422"/>
      <c r="VA917" s="422"/>
      <c r="VB917" s="422"/>
      <c r="VC917" s="422"/>
      <c r="VD917" s="422"/>
      <c r="VE917" s="422"/>
      <c r="VF917" s="422"/>
      <c r="VG917" s="422"/>
      <c r="VH917" s="422"/>
      <c r="VI917" s="422"/>
      <c r="VJ917" s="422"/>
      <c r="VK917" s="422"/>
      <c r="VL917" s="422"/>
      <c r="VM917" s="422"/>
      <c r="VN917" s="422"/>
      <c r="VO917" s="422"/>
      <c r="VP917" s="422"/>
      <c r="VQ917" s="422"/>
      <c r="VR917" s="422"/>
      <c r="VS917" s="422"/>
      <c r="VT917" s="422"/>
      <c r="VU917" s="422"/>
      <c r="VV917" s="422"/>
      <c r="VW917" s="422"/>
      <c r="VX917" s="422"/>
      <c r="VY917" s="422"/>
      <c r="VZ917" s="422"/>
      <c r="WA917" s="422"/>
      <c r="WB917" s="422"/>
      <c r="WC917" s="422"/>
      <c r="WD917" s="422"/>
      <c r="WE917" s="422"/>
      <c r="WF917" s="422"/>
      <c r="WG917" s="422"/>
      <c r="WH917" s="422"/>
      <c r="WI917" s="422"/>
      <c r="WJ917" s="422"/>
      <c r="WK917" s="422"/>
      <c r="WL917" s="422"/>
      <c r="WM917" s="422"/>
      <c r="WN917" s="422"/>
      <c r="WO917" s="422"/>
      <c r="WP917" s="422"/>
      <c r="WQ917" s="422"/>
      <c r="WR917" s="422"/>
      <c r="WS917" s="422"/>
      <c r="WT917" s="422"/>
      <c r="WU917" s="422"/>
      <c r="WV917" s="422"/>
      <c r="WW917" s="422"/>
      <c r="WX917" s="422"/>
      <c r="WY917" s="422"/>
      <c r="WZ917" s="422"/>
      <c r="XA917" s="422"/>
      <c r="XB917" s="422"/>
      <c r="XC917" s="422"/>
      <c r="XD917" s="422"/>
      <c r="XE917" s="422"/>
      <c r="XF917" s="422"/>
      <c r="XG917" s="422"/>
      <c r="XH917" s="422"/>
      <c r="XI917" s="422"/>
      <c r="XJ917" s="422"/>
      <c r="XK917" s="422"/>
      <c r="XL917" s="422"/>
      <c r="XM917" s="422"/>
      <c r="XN917" s="422"/>
      <c r="XO917" s="422"/>
      <c r="XP917" s="422"/>
      <c r="XQ917" s="422"/>
      <c r="XR917" s="422"/>
      <c r="XS917" s="422"/>
      <c r="XT917" s="422"/>
      <c r="XU917" s="422"/>
      <c r="XV917" s="422"/>
      <c r="XW917" s="422"/>
      <c r="XX917" s="422"/>
      <c r="XY917" s="422"/>
      <c r="XZ917" s="422"/>
      <c r="YA917" s="422"/>
      <c r="YB917" s="422"/>
      <c r="YC917" s="422"/>
      <c r="YD917" s="422"/>
      <c r="YE917" s="422"/>
      <c r="YF917" s="422"/>
      <c r="YG917" s="422"/>
      <c r="YH917" s="422"/>
      <c r="YI917" s="422"/>
      <c r="YJ917" s="422"/>
      <c r="YK917" s="422"/>
      <c r="YL917" s="422"/>
      <c r="YM917" s="422"/>
      <c r="YN917" s="422"/>
      <c r="YO917" s="422"/>
      <c r="YP917" s="422"/>
      <c r="YQ917" s="422"/>
      <c r="YR917" s="422"/>
      <c r="YS917" s="422"/>
      <c r="YT917" s="422"/>
      <c r="YU917" s="422"/>
      <c r="YV917" s="422"/>
      <c r="YW917" s="422"/>
      <c r="YX917" s="422"/>
      <c r="YY917" s="422"/>
      <c r="YZ917" s="422"/>
      <c r="ZA917" s="422"/>
      <c r="ZB917" s="422"/>
      <c r="ZC917" s="422"/>
      <c r="ZD917" s="422"/>
      <c r="ZE917" s="422"/>
      <c r="ZF917" s="422"/>
      <c r="ZG917" s="422"/>
      <c r="ZH917" s="422"/>
      <c r="ZI917" s="422"/>
      <c r="ZJ917" s="422"/>
      <c r="ZK917" s="422"/>
      <c r="ZL917" s="422"/>
      <c r="ZM917" s="422"/>
      <c r="ZN917" s="422"/>
      <c r="ZO917" s="422"/>
      <c r="ZP917" s="422"/>
      <c r="ZQ917" s="422"/>
      <c r="ZR917" s="422"/>
      <c r="ZS917" s="422"/>
      <c r="ZT917" s="422"/>
      <c r="ZU917" s="422"/>
      <c r="ZV917" s="422"/>
      <c r="ZW917" s="422"/>
      <c r="ZX917" s="422"/>
      <c r="ZY917" s="422"/>
      <c r="ZZ917" s="422"/>
      <c r="AAA917" s="422"/>
      <c r="AAB917" s="422"/>
      <c r="AAC917" s="422"/>
      <c r="AAD917" s="422"/>
      <c r="AAE917" s="422"/>
      <c r="AAF917" s="422"/>
      <c r="AAG917" s="422"/>
      <c r="AAH917" s="422"/>
      <c r="AAI917" s="422"/>
      <c r="AAJ917" s="422"/>
      <c r="AAK917" s="422"/>
      <c r="AAL917" s="422"/>
      <c r="AAM917" s="422"/>
      <c r="AAN917" s="422"/>
      <c r="AAO917" s="422"/>
      <c r="AAP917" s="422"/>
      <c r="AAQ917" s="422"/>
      <c r="AAR917" s="422"/>
      <c r="AAS917" s="422"/>
      <c r="AAT917" s="422"/>
      <c r="AAU917" s="422"/>
      <c r="AAV917" s="422"/>
      <c r="AAW917" s="422"/>
      <c r="AAX917" s="422"/>
      <c r="AAY917" s="422"/>
      <c r="AAZ917" s="422"/>
      <c r="ABA917" s="422"/>
      <c r="ABB917" s="422"/>
      <c r="ABC917" s="422"/>
      <c r="ABD917" s="422"/>
      <c r="ABE917" s="422"/>
      <c r="ABF917" s="422"/>
      <c r="ABG917" s="422"/>
      <c r="ABH917" s="422"/>
      <c r="ABI917" s="422"/>
      <c r="ABJ917" s="422"/>
      <c r="ABK917" s="422"/>
      <c r="ABL917" s="422"/>
      <c r="ABM917" s="422"/>
      <c r="ABN917" s="422"/>
      <c r="ABO917" s="422"/>
      <c r="ABP917" s="422"/>
      <c r="ABQ917" s="422"/>
      <c r="ABR917" s="422"/>
      <c r="ABS917" s="422"/>
      <c r="ABT917" s="422"/>
      <c r="ABU917" s="422"/>
      <c r="ABV917" s="422"/>
      <c r="ABW917" s="422"/>
      <c r="ABX917" s="422"/>
      <c r="ABY917" s="422"/>
      <c r="ABZ917" s="422"/>
      <c r="ACA917" s="422"/>
      <c r="ACB917" s="422"/>
      <c r="ACC917" s="422"/>
      <c r="ACD917" s="422"/>
      <c r="ACE917" s="422"/>
      <c r="ACF917" s="422"/>
      <c r="ACG917" s="422"/>
      <c r="ACH917" s="422"/>
      <c r="ACI917" s="422"/>
      <c r="ACJ917" s="422"/>
      <c r="ACK917" s="422"/>
      <c r="ACL917" s="422"/>
      <c r="ACM917" s="422"/>
      <c r="ACN917" s="422"/>
      <c r="ACO917" s="422"/>
      <c r="ACP917" s="422"/>
      <c r="ACQ917" s="422"/>
      <c r="ACR917" s="422"/>
      <c r="ACS917" s="422"/>
      <c r="ACT917" s="422"/>
      <c r="ACU917" s="422"/>
      <c r="ACV917" s="422"/>
      <c r="ACW917" s="422"/>
      <c r="ACX917" s="422"/>
      <c r="ACY917" s="422"/>
      <c r="ACZ917" s="422"/>
      <c r="ADA917" s="422"/>
      <c r="ADB917" s="422"/>
      <c r="ADC917" s="422"/>
      <c r="ADD917" s="422"/>
      <c r="ADE917" s="422"/>
      <c r="ADF917" s="422"/>
      <c r="ADG917" s="422"/>
      <c r="ADH917" s="422"/>
      <c r="ADI917" s="422"/>
      <c r="ADJ917" s="422"/>
      <c r="ADK917" s="422"/>
      <c r="ADL917" s="422"/>
      <c r="ADM917" s="422"/>
      <c r="ADN917" s="422"/>
      <c r="ADO917" s="422"/>
      <c r="ADP917" s="422"/>
      <c r="ADQ917" s="422"/>
      <c r="ADR917" s="422"/>
      <c r="ADS917" s="422"/>
      <c r="ADT917" s="422"/>
      <c r="ADU917" s="422"/>
      <c r="ADV917" s="422"/>
      <c r="ADW917" s="422"/>
      <c r="ADX917" s="422"/>
      <c r="ADY917" s="422"/>
      <c r="ADZ917" s="422"/>
      <c r="AEA917" s="422"/>
      <c r="AEB917" s="422"/>
      <c r="AEC917" s="422"/>
      <c r="AED917" s="422"/>
      <c r="AEE917" s="422"/>
      <c r="AEF917" s="422"/>
      <c r="AEG917" s="422"/>
      <c r="AEH917" s="422"/>
      <c r="AEI917" s="422"/>
      <c r="AEJ917" s="422"/>
      <c r="AEK917" s="422"/>
      <c r="AEL917" s="422"/>
      <c r="AEM917" s="422"/>
      <c r="AEN917" s="422"/>
      <c r="AEO917" s="422"/>
      <c r="AEP917" s="422"/>
      <c r="AEQ917" s="422"/>
      <c r="AER917" s="422"/>
      <c r="AES917" s="422"/>
      <c r="AET917" s="422"/>
      <c r="AEU917" s="422"/>
      <c r="AEV917" s="422"/>
      <c r="AEW917" s="422"/>
      <c r="AEX917" s="422"/>
      <c r="AEY917" s="422"/>
      <c r="AEZ917" s="422"/>
      <c r="AFA917" s="422"/>
      <c r="AFB917" s="422"/>
      <c r="AFC917" s="422"/>
      <c r="AFD917" s="422"/>
      <c r="AFE917" s="422"/>
      <c r="AFF917" s="422"/>
      <c r="AFG917" s="422"/>
      <c r="AFH917" s="422"/>
      <c r="AFI917" s="422"/>
      <c r="AFJ917" s="422"/>
      <c r="AFK917" s="422"/>
      <c r="AFL917" s="422"/>
      <c r="AFM917" s="422"/>
      <c r="AFN917" s="422"/>
      <c r="AFO917" s="422"/>
      <c r="AFP917" s="422"/>
      <c r="AFQ917" s="422"/>
      <c r="AFR917" s="422"/>
      <c r="AFS917" s="422"/>
      <c r="AFT917" s="422"/>
      <c r="AFU917" s="422"/>
      <c r="AFV917" s="422"/>
      <c r="AFW917" s="422"/>
      <c r="AFX917" s="422"/>
      <c r="AFY917" s="422"/>
      <c r="AFZ917" s="422"/>
      <c r="AGA917" s="422"/>
      <c r="AGB917" s="422"/>
      <c r="AGC917" s="422"/>
      <c r="AGD917" s="422"/>
      <c r="AGE917" s="422"/>
      <c r="AGF917" s="422"/>
      <c r="AGG917" s="422"/>
      <c r="AGH917" s="422"/>
      <c r="AGI917" s="422"/>
      <c r="AGJ917" s="422"/>
      <c r="AGK917" s="422"/>
      <c r="AGL917" s="422"/>
      <c r="AGM917" s="422"/>
      <c r="AGN917" s="422"/>
      <c r="AGO917" s="422"/>
      <c r="AGP917" s="422"/>
      <c r="AGQ917" s="422"/>
      <c r="AGR917" s="422"/>
      <c r="AGS917" s="422"/>
      <c r="AGT917" s="422"/>
      <c r="AGU917" s="422"/>
      <c r="AGV917" s="422"/>
      <c r="AGW917" s="422"/>
      <c r="AGX917" s="422"/>
      <c r="AGY917" s="422"/>
      <c r="AGZ917" s="422"/>
      <c r="AHA917" s="422"/>
      <c r="AHB917" s="422"/>
      <c r="AHC917" s="422"/>
      <c r="AHD917" s="422"/>
      <c r="AHE917" s="422"/>
      <c r="AHF917" s="422"/>
      <c r="AHG917" s="422"/>
      <c r="AHH917" s="422"/>
      <c r="AHI917" s="422"/>
      <c r="AHJ917" s="422"/>
      <c r="AHK917" s="422"/>
      <c r="AHL917" s="422"/>
      <c r="AHM917" s="422"/>
      <c r="AHN917" s="422"/>
      <c r="AHO917" s="422"/>
      <c r="AHP917" s="422"/>
      <c r="AHQ917" s="422"/>
      <c r="AHR917" s="422"/>
      <c r="AHS917" s="422"/>
      <c r="AHT917" s="422"/>
      <c r="AHU917" s="422"/>
      <c r="AHV917" s="422"/>
      <c r="AHW917" s="422"/>
      <c r="AHX917" s="422"/>
      <c r="AHY917" s="422"/>
      <c r="AHZ917" s="422"/>
      <c r="AIA917" s="422"/>
      <c r="AIB917" s="422"/>
      <c r="AIC917" s="422"/>
      <c r="AID917" s="422"/>
      <c r="AIE917" s="422"/>
      <c r="AIF917" s="422"/>
      <c r="AIG917" s="422"/>
      <c r="AIH917" s="422"/>
      <c r="AII917" s="422"/>
      <c r="AIJ917" s="422"/>
      <c r="AIK917" s="422"/>
      <c r="AIL917" s="422"/>
      <c r="AIM917" s="422"/>
      <c r="AIN917" s="422"/>
      <c r="AIO917" s="422"/>
      <c r="AIP917" s="422"/>
      <c r="AIQ917" s="422"/>
      <c r="AIR917" s="422"/>
      <c r="AIS917" s="422"/>
      <c r="AIT917" s="422"/>
      <c r="AIU917" s="422"/>
      <c r="AIV917" s="422"/>
      <c r="AIW917" s="422"/>
      <c r="AIX917" s="422"/>
      <c r="AIY917" s="422"/>
      <c r="AIZ917" s="422"/>
      <c r="AJA917" s="422"/>
      <c r="AJB917" s="422"/>
      <c r="AJC917" s="422"/>
      <c r="AJD917" s="422"/>
      <c r="AJE917" s="422"/>
      <c r="AJF917" s="422"/>
      <c r="AJG917" s="422"/>
      <c r="AJH917" s="422"/>
      <c r="AJI917" s="422"/>
      <c r="AJJ917" s="422"/>
      <c r="AJK917" s="422"/>
      <c r="AJL917" s="422"/>
      <c r="AJM917" s="422"/>
      <c r="AJN917" s="422"/>
      <c r="AJO917" s="422"/>
      <c r="AJP917" s="422"/>
      <c r="AJQ917" s="422"/>
      <c r="AJR917" s="422"/>
      <c r="AJS917" s="422"/>
      <c r="AJT917" s="422"/>
      <c r="AJU917" s="422"/>
      <c r="AJV917" s="422"/>
      <c r="AJW917" s="422"/>
      <c r="AJX917" s="422"/>
      <c r="AJY917" s="422"/>
      <c r="AJZ917" s="422"/>
      <c r="AKA917" s="422"/>
      <c r="AKB917" s="422"/>
      <c r="AKC917" s="422"/>
      <c r="AKD917" s="422"/>
      <c r="AKE917" s="422"/>
      <c r="AKF917" s="422"/>
      <c r="AKG917" s="422"/>
      <c r="AKH917" s="422"/>
      <c r="AKI917" s="422"/>
      <c r="AKJ917" s="422"/>
      <c r="AKK917" s="422"/>
      <c r="AKL917" s="422"/>
      <c r="AKM917" s="422"/>
      <c r="AKN917" s="422"/>
      <c r="AKO917" s="422"/>
      <c r="AKP917" s="422"/>
      <c r="AKQ917" s="422"/>
      <c r="AKR917" s="422"/>
      <c r="AKS917" s="422"/>
      <c r="AKT917" s="422"/>
      <c r="AKU917" s="422"/>
      <c r="AKV917" s="422"/>
      <c r="AKW917" s="422"/>
      <c r="AKX917" s="422"/>
      <c r="AKY917" s="422"/>
      <c r="AKZ917" s="422"/>
      <c r="ALA917" s="422"/>
      <c r="ALB917" s="422"/>
      <c r="ALC917" s="422"/>
      <c r="ALD917" s="422"/>
      <c r="ALE917" s="422"/>
      <c r="ALF917" s="422"/>
      <c r="ALG917" s="422"/>
      <c r="ALH917" s="422"/>
      <c r="ALI917" s="422"/>
      <c r="ALJ917" s="422"/>
      <c r="ALK917" s="422"/>
      <c r="ALL917" s="422"/>
      <c r="ALM917" s="422"/>
      <c r="ALN917" s="422"/>
      <c r="ALO917" s="422"/>
      <c r="ALP917" s="422"/>
      <c r="ALQ917" s="422"/>
      <c r="ALR917" s="422"/>
      <c r="ALS917" s="422"/>
      <c r="ALT917" s="422"/>
      <c r="ALU917" s="422"/>
      <c r="ALV917" s="422"/>
      <c r="ALW917" s="422"/>
      <c r="ALX917" s="422"/>
      <c r="ALY917" s="422"/>
      <c r="ALZ917" s="422"/>
      <c r="AMA917" s="422"/>
      <c r="AMB917" s="422"/>
      <c r="AMC917" s="422"/>
      <c r="AMD917" s="422"/>
      <c r="AME917" s="422"/>
      <c r="AMF917" s="422"/>
      <c r="AMG917" s="422"/>
      <c r="AMH917" s="422"/>
      <c r="AMI917" s="422"/>
      <c r="AMJ917" s="422"/>
      <c r="AMK917" s="422"/>
      <c r="AML917" s="422"/>
      <c r="AMM917" s="422"/>
      <c r="AMN917" s="422"/>
      <c r="AMO917" s="422"/>
      <c r="AMP917" s="422"/>
      <c r="AMQ917" s="422"/>
      <c r="AMR917" s="422"/>
      <c r="AMS917" s="422"/>
      <c r="AMT917" s="422"/>
      <c r="AMU917" s="422"/>
      <c r="AMV917" s="422"/>
      <c r="AMW917" s="422"/>
      <c r="AMX917" s="422"/>
    </row>
    <row r="918" spans="1:1038" s="398" customFormat="1" ht="18" customHeight="1">
      <c r="A918" s="548"/>
      <c r="B918" s="543"/>
      <c r="C918" s="226"/>
      <c r="D918" s="225"/>
      <c r="E918" s="422">
        <v>107</v>
      </c>
      <c r="F918" s="422">
        <v>1</v>
      </c>
      <c r="G918" s="526" t="str">
        <f t="shared" ref="G918" si="709">E918&amp;"-"&amp;F918</f>
        <v>107-1</v>
      </c>
      <c r="H918" s="226">
        <v>23</v>
      </c>
      <c r="I918" s="226">
        <v>23.5</v>
      </c>
      <c r="J918" s="544">
        <f t="shared" si="705"/>
        <v>0</v>
      </c>
      <c r="K918" s="528" t="b">
        <f>IF(J919=1,IF(((VLOOKUP($G918,[4]Depth_Lookup!$A$3:$J$550,9,FALSE))-(I918/100))=0,"Good",IF(((VLOOKUP($G918,[4]Depth_Lookup!$A$3:$J$550,9,FALSE))-(I918/100))&gt;0,"Too Short","Too Long")))</f>
        <v>0</v>
      </c>
      <c r="L918" s="171">
        <f>(VLOOKUP($G918,Depth_Lookup!$A$3:$J$410,10,FALSE))+(H918/100)</f>
        <v>281.93</v>
      </c>
      <c r="M918" s="171">
        <f>(VLOOKUP($G918,Depth_Lookup!$A$3:$J$410,10,FALSE))+(I918/100)</f>
        <v>281.935</v>
      </c>
      <c r="N918" s="232"/>
      <c r="O918" s="226"/>
      <c r="P918" s="226"/>
      <c r="Q918" s="226"/>
      <c r="R918" s="391" t="s">
        <v>2061</v>
      </c>
      <c r="S918" s="226"/>
      <c r="T918" s="226"/>
      <c r="U918" s="226"/>
      <c r="V918" s="226"/>
      <c r="W918" s="226"/>
      <c r="X918" s="392"/>
      <c r="Y918" s="226"/>
      <c r="Z918" s="226"/>
      <c r="AA918" s="226"/>
      <c r="AB918" s="226"/>
      <c r="AC918" s="226"/>
      <c r="AD918" s="226"/>
      <c r="AE918" s="393"/>
      <c r="AF918" s="391"/>
      <c r="AG918" s="394"/>
      <c r="AH918" s="226"/>
      <c r="AI918" s="255"/>
      <c r="AJ918" s="256"/>
      <c r="AK918" s="256"/>
      <c r="AL918" s="256"/>
      <c r="AM918" s="256"/>
      <c r="AN918" s="256"/>
      <c r="AO918" s="255"/>
      <c r="AP918" s="256"/>
      <c r="AQ918" s="256"/>
      <c r="AR918" s="256"/>
      <c r="AS918" s="256"/>
      <c r="AT918" s="256"/>
      <c r="AU918" s="255"/>
      <c r="AV918" s="256"/>
      <c r="AW918" s="256"/>
      <c r="AX918" s="256"/>
      <c r="AY918" s="256"/>
      <c r="AZ918" s="256"/>
      <c r="BA918" s="255"/>
      <c r="BB918" s="256"/>
      <c r="BC918" s="256"/>
      <c r="BD918" s="256"/>
      <c r="BE918" s="256"/>
      <c r="BF918" s="256"/>
      <c r="BG918" s="255"/>
      <c r="BH918" s="256"/>
      <c r="BI918" s="256"/>
      <c r="BJ918" s="256"/>
      <c r="BK918" s="256"/>
      <c r="BL918" s="256"/>
      <c r="BM918" s="255"/>
      <c r="BN918" s="256"/>
      <c r="BO918" s="256"/>
      <c r="BP918" s="256"/>
      <c r="BQ918" s="256"/>
      <c r="BR918" s="256"/>
      <c r="BS918" s="256"/>
      <c r="BT918" s="256"/>
      <c r="BU918" s="256"/>
      <c r="BV918" s="256"/>
      <c r="BW918" s="256"/>
      <c r="BX918" s="256"/>
      <c r="BY918" s="257"/>
      <c r="BZ918" s="226"/>
      <c r="CA918" s="226"/>
      <c r="CB918" s="226"/>
      <c r="CC918" s="226"/>
      <c r="CD918" s="226"/>
      <c r="CE918" s="410"/>
      <c r="CF918" s="399"/>
      <c r="CG918" s="259"/>
      <c r="CH918" s="150"/>
      <c r="CI918" s="150"/>
      <c r="CJ918" s="150"/>
      <c r="CK918" s="158"/>
      <c r="CL918" s="395"/>
      <c r="CM918" s="395"/>
      <c r="CN918" s="395"/>
      <c r="CO918" s="395"/>
      <c r="CP918" s="395"/>
      <c r="CQ918" s="395"/>
      <c r="CR918" s="395"/>
      <c r="CS918" s="395"/>
      <c r="CT918" s="395"/>
      <c r="CU918" s="395"/>
      <c r="CV918" s="395"/>
      <c r="CW918" s="395"/>
      <c r="CX918" s="395"/>
      <c r="CY918" s="395"/>
      <c r="CZ918" s="395"/>
      <c r="DA918" s="395"/>
      <c r="DB918" s="395"/>
      <c r="DC918" s="256"/>
      <c r="DD918" s="395"/>
      <c r="DE918" s="395"/>
      <c r="DF918" s="395"/>
      <c r="DG918" s="395"/>
      <c r="DH918" s="395"/>
      <c r="DI918" s="395"/>
      <c r="DJ918" s="395"/>
      <c r="DK918" s="396"/>
      <c r="DL918" s="259"/>
      <c r="DM918" s="395"/>
      <c r="DN918" s="395"/>
      <c r="DO918" s="397"/>
      <c r="DQ918" s="259"/>
      <c r="DR918" s="397"/>
      <c r="DS918" s="259"/>
      <c r="DT918" s="263"/>
      <c r="DU918" s="256"/>
      <c r="DV918" s="256"/>
      <c r="DW918" s="400"/>
      <c r="DX918" s="155"/>
      <c r="DY918" s="155"/>
      <c r="DZ918" s="546"/>
      <c r="EA918" s="104"/>
      <c r="EB918" s="256"/>
      <c r="EC918" s="104"/>
      <c r="ED918" s="229" t="s">
        <v>2517</v>
      </c>
      <c r="EE918" s="401"/>
      <c r="EF918" s="402"/>
      <c r="EG918" s="401"/>
      <c r="EH918" s="403"/>
      <c r="EI918" s="404"/>
      <c r="EJ918" s="405"/>
      <c r="EK918" s="406"/>
      <c r="EL918" s="401"/>
      <c r="EM918" s="403"/>
      <c r="EN918" s="403" t="s">
        <v>1448</v>
      </c>
      <c r="EO918" s="407">
        <v>0.2</v>
      </c>
      <c r="EP918" s="407" t="s">
        <v>2054</v>
      </c>
      <c r="EQ918" s="407"/>
      <c r="ER918" s="407"/>
      <c r="ES918" s="407"/>
      <c r="ET918" s="407"/>
      <c r="EU918" s="407"/>
      <c r="EV918" s="408">
        <v>13</v>
      </c>
      <c r="EW918" s="408">
        <v>90</v>
      </c>
      <c r="EX918" s="408">
        <v>22</v>
      </c>
      <c r="EY918" s="408">
        <v>0</v>
      </c>
      <c r="EZ918" s="192">
        <f t="shared" si="675"/>
        <v>-150.25553968634341</v>
      </c>
      <c r="FA918" s="192">
        <f t="shared" si="676"/>
        <v>209.74446031365659</v>
      </c>
      <c r="FB918" s="192">
        <f t="shared" si="677"/>
        <v>65.04575975106134</v>
      </c>
      <c r="FC918" s="192">
        <f t="shared" si="678"/>
        <v>299.74446031365659</v>
      </c>
      <c r="FD918" s="192">
        <f t="shared" si="679"/>
        <v>24.95424024893866</v>
      </c>
      <c r="FE918" s="193">
        <f t="shared" si="680"/>
        <v>29.744460313656589</v>
      </c>
      <c r="FF918" s="194">
        <f t="shared" si="681"/>
        <v>24.95424024893866</v>
      </c>
      <c r="FG918" s="401"/>
      <c r="FH918" s="403"/>
      <c r="FI918" s="778">
        <f t="shared" si="682"/>
        <v>0.2</v>
      </c>
      <c r="FJ918" s="779">
        <f t="shared" si="683"/>
        <v>24.95424024893866</v>
      </c>
      <c r="FK918" s="779">
        <f t="shared" si="684"/>
        <v>65.04575975106134</v>
      </c>
      <c r="FL918" s="780">
        <f t="shared" si="685"/>
        <v>1.1352626721172276</v>
      </c>
      <c r="FM918" s="169">
        <f t="shared" si="686"/>
        <v>0.90664502554556403</v>
      </c>
      <c r="FN918" s="783">
        <f t="shared" si="687"/>
        <v>0.18132900510911282</v>
      </c>
      <c r="FO918" s="226"/>
      <c r="FP918" s="226"/>
      <c r="FQ918" s="226"/>
      <c r="FR918" s="226"/>
      <c r="FS918" s="226"/>
      <c r="FT918" s="226"/>
      <c r="FU918" s="226"/>
      <c r="FV918" s="226"/>
      <c r="FW918" s="226"/>
      <c r="FX918" s="226"/>
      <c r="FY918" s="226"/>
      <c r="FZ918" s="226"/>
      <c r="GA918" s="226"/>
      <c r="GB918" s="226"/>
      <c r="GC918" s="226"/>
      <c r="GD918" s="226"/>
      <c r="GE918" s="226"/>
      <c r="GF918" s="226"/>
      <c r="GG918" s="226"/>
      <c r="GH918" s="226"/>
      <c r="GI918" s="226"/>
      <c r="GJ918" s="226"/>
      <c r="GK918" s="226"/>
      <c r="GL918" s="226"/>
      <c r="GM918" s="226"/>
      <c r="GN918" s="226"/>
      <c r="GO918" s="226"/>
      <c r="GP918" s="226"/>
      <c r="GQ918" s="226"/>
      <c r="GR918" s="226"/>
      <c r="GS918" s="226"/>
      <c r="GT918" s="226"/>
      <c r="GU918" s="226"/>
      <c r="GV918" s="226"/>
      <c r="GW918" s="226"/>
      <c r="GX918" s="226"/>
      <c r="GY918" s="226"/>
      <c r="GZ918" s="226"/>
      <c r="HA918" s="226"/>
      <c r="HB918" s="226"/>
      <c r="HC918" s="226"/>
      <c r="HD918" s="226"/>
      <c r="HE918" s="226"/>
      <c r="HF918" s="226"/>
      <c r="HG918" s="226"/>
      <c r="HH918" s="226"/>
      <c r="HI918" s="226"/>
      <c r="HJ918" s="226"/>
      <c r="HK918" s="226"/>
      <c r="HL918" s="226"/>
      <c r="HM918" s="226"/>
      <c r="HN918" s="226"/>
      <c r="HO918" s="226"/>
      <c r="HP918" s="226"/>
      <c r="HQ918" s="226"/>
      <c r="HR918" s="226"/>
      <c r="HS918" s="226"/>
      <c r="HT918" s="226"/>
      <c r="HU918" s="226"/>
      <c r="HV918" s="226"/>
      <c r="HW918" s="226"/>
      <c r="HX918" s="226"/>
      <c r="HY918" s="226"/>
      <c r="HZ918" s="226"/>
      <c r="IA918" s="226"/>
      <c r="IB918" s="226"/>
      <c r="IC918" s="226"/>
      <c r="ID918" s="226"/>
      <c r="IE918" s="226"/>
      <c r="IF918" s="226"/>
      <c r="IG918" s="226"/>
      <c r="IH918" s="226"/>
      <c r="II918" s="226"/>
      <c r="IJ918" s="226"/>
      <c r="IK918" s="226"/>
      <c r="IL918" s="226"/>
      <c r="IM918" s="226"/>
      <c r="IN918" s="226"/>
      <c r="IO918" s="226"/>
      <c r="IP918" s="226"/>
      <c r="IQ918" s="226"/>
      <c r="IR918" s="226"/>
      <c r="IS918" s="226"/>
      <c r="IT918" s="226"/>
      <c r="IU918" s="226"/>
      <c r="IV918" s="226"/>
      <c r="IW918" s="226"/>
      <c r="IX918" s="226"/>
      <c r="IY918" s="226"/>
      <c r="IZ918" s="226"/>
      <c r="JA918" s="226"/>
      <c r="JB918" s="226"/>
      <c r="JC918" s="226"/>
      <c r="JD918" s="226"/>
      <c r="JE918" s="226"/>
      <c r="JF918" s="226"/>
      <c r="JG918" s="226"/>
      <c r="JH918" s="226"/>
      <c r="JI918" s="226"/>
      <c r="JJ918" s="226"/>
      <c r="JK918" s="226"/>
      <c r="JL918" s="226"/>
      <c r="JM918" s="226"/>
      <c r="JN918" s="226"/>
      <c r="JO918" s="226"/>
      <c r="JP918" s="226"/>
      <c r="JQ918" s="226"/>
      <c r="JR918" s="226"/>
      <c r="JS918" s="226"/>
      <c r="JT918" s="226"/>
      <c r="JU918" s="226"/>
      <c r="JV918" s="226"/>
      <c r="JW918" s="226"/>
      <c r="JX918" s="226"/>
      <c r="JY918" s="226"/>
      <c r="JZ918" s="226"/>
      <c r="KA918" s="226"/>
      <c r="KB918" s="226"/>
      <c r="KC918" s="226"/>
      <c r="KD918" s="226"/>
      <c r="KE918" s="226"/>
      <c r="KF918" s="226"/>
      <c r="KG918" s="226"/>
      <c r="KH918" s="226"/>
      <c r="KI918" s="226"/>
      <c r="KJ918" s="226"/>
      <c r="KK918" s="226"/>
      <c r="KL918" s="226"/>
      <c r="KM918" s="226"/>
      <c r="KN918" s="226"/>
      <c r="KO918" s="226"/>
      <c r="KP918" s="226"/>
      <c r="KQ918" s="226"/>
      <c r="KR918" s="226"/>
      <c r="KS918" s="226"/>
      <c r="KT918" s="226"/>
      <c r="KU918" s="226"/>
      <c r="KV918" s="226"/>
      <c r="KW918" s="226"/>
      <c r="KX918" s="226"/>
      <c r="KY918" s="226"/>
      <c r="KZ918" s="226"/>
      <c r="LA918" s="226"/>
      <c r="LB918" s="226"/>
      <c r="LC918" s="226"/>
      <c r="LD918" s="226"/>
      <c r="LE918" s="226"/>
      <c r="LF918" s="226"/>
      <c r="LG918" s="226"/>
      <c r="LH918" s="226"/>
      <c r="LI918" s="226"/>
      <c r="LJ918" s="226"/>
      <c r="LK918" s="226"/>
      <c r="LL918" s="226"/>
      <c r="LM918" s="226"/>
      <c r="LN918" s="226"/>
      <c r="LO918" s="226"/>
      <c r="LP918" s="226"/>
      <c r="LQ918" s="226"/>
      <c r="LR918" s="226"/>
      <c r="LS918" s="226"/>
      <c r="LT918" s="226"/>
      <c r="LU918" s="226"/>
      <c r="LV918" s="226"/>
      <c r="LW918" s="226"/>
      <c r="LX918" s="226"/>
      <c r="LY918" s="226"/>
      <c r="LZ918" s="226"/>
      <c r="MA918" s="226"/>
      <c r="MB918" s="226"/>
      <c r="MC918" s="226"/>
      <c r="MD918" s="226"/>
      <c r="ME918" s="226"/>
      <c r="MF918" s="226"/>
      <c r="MG918" s="226"/>
      <c r="MH918" s="226"/>
      <c r="MI918" s="226"/>
      <c r="MJ918" s="226"/>
      <c r="MK918" s="226"/>
      <c r="ML918" s="226"/>
      <c r="MM918" s="226"/>
      <c r="MN918" s="226"/>
      <c r="MO918" s="226"/>
      <c r="MP918" s="226"/>
      <c r="MQ918" s="226"/>
      <c r="MR918" s="226"/>
      <c r="MS918" s="226"/>
      <c r="MT918" s="226"/>
      <c r="MU918" s="226"/>
      <c r="MV918" s="226"/>
      <c r="MW918" s="226"/>
      <c r="MX918" s="226"/>
      <c r="MY918" s="226"/>
      <c r="MZ918" s="226"/>
      <c r="NA918" s="226"/>
      <c r="NB918" s="226"/>
      <c r="NC918" s="226"/>
      <c r="ND918" s="226"/>
      <c r="NE918" s="226"/>
      <c r="NF918" s="226"/>
      <c r="NG918" s="226"/>
      <c r="NH918" s="226"/>
      <c r="NI918" s="226"/>
      <c r="NJ918" s="226"/>
      <c r="NK918" s="226"/>
      <c r="NL918" s="226"/>
      <c r="NM918" s="226"/>
      <c r="NN918" s="226"/>
      <c r="NO918" s="226"/>
      <c r="NP918" s="226"/>
      <c r="NQ918" s="226"/>
      <c r="NR918" s="226"/>
      <c r="NS918" s="226"/>
      <c r="NT918" s="226"/>
      <c r="NU918" s="226"/>
      <c r="NV918" s="226"/>
      <c r="NW918" s="226"/>
      <c r="NX918" s="226"/>
      <c r="NY918" s="226"/>
      <c r="NZ918" s="226"/>
      <c r="OA918" s="226"/>
      <c r="OB918" s="226"/>
      <c r="OC918" s="226"/>
      <c r="OD918" s="226"/>
      <c r="OE918" s="226"/>
      <c r="OF918" s="226"/>
      <c r="OG918" s="226"/>
      <c r="OH918" s="226"/>
      <c r="OI918" s="226"/>
      <c r="OJ918" s="226"/>
      <c r="OK918" s="226"/>
      <c r="OL918" s="226"/>
      <c r="OM918" s="226"/>
      <c r="ON918" s="226"/>
      <c r="OO918" s="226"/>
      <c r="OP918" s="226"/>
      <c r="OQ918" s="226"/>
      <c r="OR918" s="226"/>
      <c r="OS918" s="226"/>
      <c r="OT918" s="226"/>
      <c r="OU918" s="226"/>
      <c r="OV918" s="226"/>
      <c r="OW918" s="226"/>
      <c r="OX918" s="226"/>
      <c r="OY918" s="226"/>
      <c r="OZ918" s="226"/>
      <c r="PA918" s="226"/>
      <c r="PB918" s="226"/>
      <c r="PC918" s="226"/>
      <c r="PD918" s="226"/>
      <c r="PE918" s="226"/>
      <c r="PF918" s="226"/>
      <c r="PG918" s="226"/>
      <c r="PH918" s="226"/>
      <c r="PI918" s="226"/>
      <c r="PJ918" s="226"/>
      <c r="PK918" s="226"/>
      <c r="PL918" s="226"/>
      <c r="PM918" s="226"/>
      <c r="PN918" s="226"/>
      <c r="PO918" s="226"/>
      <c r="PP918" s="226"/>
      <c r="PQ918" s="226"/>
      <c r="PR918" s="226"/>
      <c r="PS918" s="226"/>
      <c r="PT918" s="226"/>
      <c r="PU918" s="226"/>
      <c r="PV918" s="226"/>
      <c r="PW918" s="226"/>
      <c r="PX918" s="226"/>
      <c r="PY918" s="226"/>
      <c r="PZ918" s="226"/>
      <c r="QA918" s="226"/>
      <c r="QB918" s="226"/>
      <c r="QC918" s="226"/>
      <c r="QD918" s="226"/>
      <c r="QE918" s="226"/>
      <c r="QF918" s="226"/>
      <c r="QG918" s="226"/>
      <c r="QH918" s="226"/>
      <c r="QI918" s="226"/>
      <c r="QJ918" s="226"/>
      <c r="QK918" s="226"/>
      <c r="QL918" s="226"/>
      <c r="QM918" s="226"/>
      <c r="QN918" s="226"/>
      <c r="QO918" s="226"/>
      <c r="QP918" s="226"/>
      <c r="QQ918" s="226"/>
      <c r="QR918" s="226"/>
      <c r="QS918" s="226"/>
      <c r="QT918" s="226"/>
      <c r="QU918" s="226"/>
      <c r="QV918" s="226"/>
      <c r="QW918" s="226"/>
      <c r="QX918" s="226"/>
      <c r="QY918" s="226"/>
      <c r="QZ918" s="226"/>
      <c r="RA918" s="226"/>
      <c r="RB918" s="226"/>
      <c r="RC918" s="226"/>
      <c r="RD918" s="226"/>
      <c r="RE918" s="226"/>
      <c r="RF918" s="226"/>
      <c r="RG918" s="226"/>
      <c r="RH918" s="226"/>
      <c r="RI918" s="226"/>
      <c r="RJ918" s="226"/>
      <c r="RK918" s="226"/>
      <c r="RL918" s="226"/>
      <c r="RM918" s="226"/>
      <c r="RN918" s="226"/>
      <c r="RO918" s="226"/>
      <c r="RP918" s="226"/>
      <c r="RQ918" s="226"/>
      <c r="RR918" s="226"/>
      <c r="RS918" s="226"/>
      <c r="RT918" s="226"/>
      <c r="RU918" s="226"/>
      <c r="RV918" s="226"/>
      <c r="RW918" s="226"/>
      <c r="RX918" s="226"/>
      <c r="RY918" s="226"/>
      <c r="RZ918" s="226"/>
      <c r="SA918" s="226"/>
      <c r="SB918" s="226"/>
      <c r="SC918" s="226"/>
      <c r="SD918" s="226"/>
      <c r="SE918" s="226"/>
      <c r="SF918" s="226"/>
      <c r="SG918" s="226"/>
      <c r="SH918" s="226"/>
      <c r="SI918" s="226"/>
      <c r="SJ918" s="226"/>
      <c r="SK918" s="226"/>
      <c r="SL918" s="226"/>
      <c r="SM918" s="226"/>
      <c r="SN918" s="226"/>
      <c r="SO918" s="226"/>
      <c r="SP918" s="226"/>
      <c r="SQ918" s="226"/>
      <c r="SR918" s="226"/>
      <c r="SS918" s="226"/>
      <c r="ST918" s="226"/>
      <c r="SU918" s="226"/>
      <c r="SV918" s="226"/>
      <c r="SW918" s="226"/>
      <c r="SX918" s="226"/>
      <c r="SY918" s="226"/>
      <c r="SZ918" s="226"/>
      <c r="TA918" s="226"/>
      <c r="TB918" s="226"/>
      <c r="TC918" s="226"/>
      <c r="TD918" s="226"/>
      <c r="TE918" s="226"/>
      <c r="TF918" s="226"/>
      <c r="TG918" s="226"/>
      <c r="TH918" s="226"/>
      <c r="TI918" s="226"/>
      <c r="TJ918" s="226"/>
      <c r="TK918" s="226"/>
      <c r="TL918" s="226"/>
      <c r="TM918" s="226"/>
      <c r="TN918" s="226"/>
      <c r="TO918" s="226"/>
      <c r="TP918" s="226"/>
      <c r="TQ918" s="226"/>
      <c r="TR918" s="226"/>
      <c r="TS918" s="226"/>
      <c r="TT918" s="226"/>
      <c r="TU918" s="226"/>
      <c r="TV918" s="226"/>
      <c r="TW918" s="226"/>
      <c r="TX918" s="226"/>
      <c r="TY918" s="226"/>
      <c r="TZ918" s="226"/>
      <c r="UA918" s="226"/>
      <c r="UB918" s="226"/>
      <c r="UC918" s="226"/>
      <c r="UD918" s="226"/>
      <c r="UE918" s="226"/>
      <c r="UF918" s="226"/>
      <c r="UG918" s="226"/>
      <c r="UH918" s="226"/>
      <c r="UI918" s="226"/>
      <c r="UJ918" s="226"/>
      <c r="UK918" s="226"/>
      <c r="UL918" s="226"/>
      <c r="UM918" s="226"/>
      <c r="UN918" s="226"/>
      <c r="UO918" s="226"/>
      <c r="UP918" s="226"/>
      <c r="UQ918" s="226"/>
      <c r="UR918" s="226"/>
      <c r="US918" s="226"/>
      <c r="UT918" s="226"/>
      <c r="UU918" s="226"/>
      <c r="UV918" s="226"/>
      <c r="UW918" s="226"/>
      <c r="UX918" s="226"/>
      <c r="UY918" s="226"/>
      <c r="UZ918" s="226"/>
      <c r="VA918" s="226"/>
      <c r="VB918" s="226"/>
      <c r="VC918" s="226"/>
      <c r="VD918" s="226"/>
      <c r="VE918" s="226"/>
      <c r="VF918" s="226"/>
      <c r="VG918" s="226"/>
      <c r="VH918" s="226"/>
      <c r="VI918" s="226"/>
      <c r="VJ918" s="226"/>
      <c r="VK918" s="226"/>
      <c r="VL918" s="226"/>
      <c r="VM918" s="226"/>
      <c r="VN918" s="226"/>
      <c r="VO918" s="226"/>
      <c r="VP918" s="226"/>
      <c r="VQ918" s="226"/>
      <c r="VR918" s="226"/>
      <c r="VS918" s="226"/>
      <c r="VT918" s="226"/>
      <c r="VU918" s="226"/>
      <c r="VV918" s="226"/>
      <c r="VW918" s="226"/>
      <c r="VX918" s="226"/>
      <c r="VY918" s="226"/>
      <c r="VZ918" s="226"/>
      <c r="WA918" s="226"/>
      <c r="WB918" s="226"/>
      <c r="WC918" s="226"/>
      <c r="WD918" s="226"/>
      <c r="WE918" s="226"/>
      <c r="WF918" s="226"/>
      <c r="WG918" s="226"/>
      <c r="WH918" s="226"/>
      <c r="WI918" s="226"/>
      <c r="WJ918" s="226"/>
      <c r="WK918" s="226"/>
      <c r="WL918" s="226"/>
      <c r="WM918" s="226"/>
      <c r="WN918" s="226"/>
      <c r="WO918" s="226"/>
      <c r="WP918" s="226"/>
      <c r="WQ918" s="226"/>
      <c r="WR918" s="226"/>
      <c r="WS918" s="226"/>
      <c r="WT918" s="226"/>
      <c r="WU918" s="226"/>
      <c r="WV918" s="226"/>
      <c r="WW918" s="226"/>
      <c r="WX918" s="226"/>
      <c r="WY918" s="226"/>
      <c r="WZ918" s="226"/>
      <c r="XA918" s="226"/>
      <c r="XB918" s="226"/>
      <c r="XC918" s="226"/>
      <c r="XD918" s="226"/>
      <c r="XE918" s="226"/>
      <c r="XF918" s="226"/>
      <c r="XG918" s="226"/>
      <c r="XH918" s="226"/>
      <c r="XI918" s="226"/>
      <c r="XJ918" s="226"/>
      <c r="XK918" s="226"/>
      <c r="XL918" s="226"/>
      <c r="XM918" s="226"/>
      <c r="XN918" s="226"/>
      <c r="XO918" s="226"/>
      <c r="XP918" s="226"/>
      <c r="XQ918" s="226"/>
      <c r="XR918" s="226"/>
      <c r="XS918" s="226"/>
      <c r="XT918" s="226"/>
      <c r="XU918" s="226"/>
      <c r="XV918" s="226"/>
      <c r="XW918" s="226"/>
      <c r="XX918" s="226"/>
      <c r="XY918" s="226"/>
      <c r="XZ918" s="226"/>
      <c r="YA918" s="226"/>
      <c r="YB918" s="226"/>
      <c r="YC918" s="226"/>
      <c r="YD918" s="226"/>
      <c r="YE918" s="226"/>
      <c r="YF918" s="226"/>
      <c r="YG918" s="226"/>
      <c r="YH918" s="226"/>
      <c r="YI918" s="226"/>
      <c r="YJ918" s="226"/>
      <c r="YK918" s="226"/>
      <c r="YL918" s="226"/>
      <c r="YM918" s="226"/>
      <c r="YN918" s="226"/>
      <c r="YO918" s="226"/>
      <c r="YP918" s="226"/>
      <c r="YQ918" s="226"/>
      <c r="YR918" s="226"/>
      <c r="YS918" s="226"/>
      <c r="YT918" s="226"/>
      <c r="YU918" s="226"/>
      <c r="YV918" s="226"/>
      <c r="YW918" s="226"/>
      <c r="YX918" s="226"/>
      <c r="YY918" s="226"/>
      <c r="YZ918" s="226"/>
      <c r="ZA918" s="226"/>
      <c r="ZB918" s="226"/>
      <c r="ZC918" s="226"/>
      <c r="ZD918" s="226"/>
      <c r="ZE918" s="226"/>
      <c r="ZF918" s="226"/>
      <c r="ZG918" s="226"/>
      <c r="ZH918" s="226"/>
      <c r="ZI918" s="226"/>
      <c r="ZJ918" s="226"/>
      <c r="ZK918" s="226"/>
      <c r="ZL918" s="226"/>
      <c r="ZM918" s="226"/>
      <c r="ZN918" s="226"/>
      <c r="ZO918" s="226"/>
      <c r="ZP918" s="226"/>
      <c r="ZQ918" s="226"/>
      <c r="ZR918" s="226"/>
      <c r="ZS918" s="226"/>
      <c r="ZT918" s="226"/>
      <c r="ZU918" s="226"/>
      <c r="ZV918" s="226"/>
      <c r="ZW918" s="226"/>
      <c r="ZX918" s="226"/>
      <c r="ZY918" s="226"/>
      <c r="ZZ918" s="226"/>
      <c r="AAA918" s="226"/>
      <c r="AAB918" s="226"/>
      <c r="AAC918" s="226"/>
      <c r="AAD918" s="226"/>
      <c r="AAE918" s="226"/>
      <c r="AAF918" s="226"/>
      <c r="AAG918" s="226"/>
      <c r="AAH918" s="226"/>
      <c r="AAI918" s="226"/>
      <c r="AAJ918" s="226"/>
      <c r="AAK918" s="226"/>
      <c r="AAL918" s="226"/>
      <c r="AAM918" s="226"/>
      <c r="AAN918" s="226"/>
      <c r="AAO918" s="226"/>
      <c r="AAP918" s="226"/>
      <c r="AAQ918" s="226"/>
      <c r="AAR918" s="226"/>
      <c r="AAS918" s="226"/>
      <c r="AAT918" s="226"/>
      <c r="AAU918" s="226"/>
      <c r="AAV918" s="226"/>
      <c r="AAW918" s="226"/>
      <c r="AAX918" s="226"/>
      <c r="AAY918" s="226"/>
      <c r="AAZ918" s="226"/>
      <c r="ABA918" s="226"/>
      <c r="ABB918" s="226"/>
      <c r="ABC918" s="226"/>
      <c r="ABD918" s="226"/>
      <c r="ABE918" s="226"/>
      <c r="ABF918" s="226"/>
      <c r="ABG918" s="226"/>
      <c r="ABH918" s="226"/>
      <c r="ABI918" s="226"/>
      <c r="ABJ918" s="226"/>
      <c r="ABK918" s="226"/>
      <c r="ABL918" s="226"/>
      <c r="ABM918" s="226"/>
      <c r="ABN918" s="226"/>
      <c r="ABO918" s="226"/>
      <c r="ABP918" s="226"/>
      <c r="ABQ918" s="226"/>
      <c r="ABR918" s="226"/>
      <c r="ABS918" s="226"/>
      <c r="ABT918" s="226"/>
      <c r="ABU918" s="226"/>
      <c r="ABV918" s="226"/>
      <c r="ABW918" s="226"/>
      <c r="ABX918" s="226"/>
      <c r="ABY918" s="226"/>
      <c r="ABZ918" s="226"/>
      <c r="ACA918" s="226"/>
      <c r="ACB918" s="226"/>
      <c r="ACC918" s="226"/>
      <c r="ACD918" s="226"/>
      <c r="ACE918" s="226"/>
      <c r="ACF918" s="226"/>
      <c r="ACG918" s="226"/>
      <c r="ACH918" s="226"/>
      <c r="ACI918" s="226"/>
      <c r="ACJ918" s="226"/>
      <c r="ACK918" s="226"/>
      <c r="ACL918" s="226"/>
      <c r="ACM918" s="226"/>
      <c r="ACN918" s="226"/>
      <c r="ACO918" s="226"/>
      <c r="ACP918" s="226"/>
      <c r="ACQ918" s="226"/>
      <c r="ACR918" s="226"/>
      <c r="ACS918" s="226"/>
      <c r="ACT918" s="226"/>
      <c r="ACU918" s="226"/>
      <c r="ACV918" s="226"/>
      <c r="ACW918" s="226"/>
      <c r="ACX918" s="226"/>
      <c r="ACY918" s="226"/>
      <c r="ACZ918" s="226"/>
      <c r="ADA918" s="226"/>
      <c r="ADB918" s="226"/>
      <c r="ADC918" s="226"/>
      <c r="ADD918" s="226"/>
      <c r="ADE918" s="226"/>
      <c r="ADF918" s="226"/>
      <c r="ADG918" s="226"/>
      <c r="ADH918" s="226"/>
      <c r="ADI918" s="226"/>
      <c r="ADJ918" s="226"/>
      <c r="ADK918" s="226"/>
      <c r="ADL918" s="226"/>
      <c r="ADM918" s="226"/>
      <c r="ADN918" s="226"/>
      <c r="ADO918" s="226"/>
      <c r="ADP918" s="226"/>
      <c r="ADQ918" s="226"/>
      <c r="ADR918" s="226"/>
      <c r="ADS918" s="226"/>
      <c r="ADT918" s="226"/>
      <c r="ADU918" s="226"/>
      <c r="ADV918" s="226"/>
      <c r="ADW918" s="226"/>
      <c r="ADX918" s="226"/>
      <c r="ADY918" s="226"/>
      <c r="ADZ918" s="226"/>
      <c r="AEA918" s="226"/>
      <c r="AEB918" s="226"/>
      <c r="AEC918" s="226"/>
      <c r="AED918" s="226"/>
      <c r="AEE918" s="226"/>
      <c r="AEF918" s="226"/>
      <c r="AEG918" s="226"/>
      <c r="AEH918" s="226"/>
      <c r="AEI918" s="226"/>
      <c r="AEJ918" s="226"/>
      <c r="AEK918" s="226"/>
      <c r="AEL918" s="226"/>
      <c r="AEM918" s="226"/>
      <c r="AEN918" s="226"/>
      <c r="AEO918" s="226"/>
      <c r="AEP918" s="226"/>
      <c r="AEQ918" s="226"/>
      <c r="AER918" s="226"/>
      <c r="AES918" s="226"/>
      <c r="AET918" s="226"/>
      <c r="AEU918" s="226"/>
      <c r="AEV918" s="226"/>
      <c r="AEW918" s="226"/>
      <c r="AEX918" s="226"/>
      <c r="AEY918" s="226"/>
      <c r="AEZ918" s="226"/>
      <c r="AFA918" s="226"/>
      <c r="AFB918" s="226"/>
      <c r="AFC918" s="226"/>
      <c r="AFD918" s="226"/>
      <c r="AFE918" s="226"/>
      <c r="AFF918" s="226"/>
      <c r="AFG918" s="226"/>
      <c r="AFH918" s="226"/>
      <c r="AFI918" s="226"/>
      <c r="AFJ918" s="226"/>
      <c r="AFK918" s="226"/>
      <c r="AFL918" s="226"/>
      <c r="AFM918" s="226"/>
      <c r="AFN918" s="226"/>
      <c r="AFO918" s="226"/>
      <c r="AFP918" s="226"/>
      <c r="AFQ918" s="226"/>
      <c r="AFR918" s="226"/>
      <c r="AFS918" s="226"/>
      <c r="AFT918" s="226"/>
      <c r="AFU918" s="226"/>
      <c r="AFV918" s="226"/>
      <c r="AFW918" s="226"/>
      <c r="AFX918" s="226"/>
      <c r="AFY918" s="226"/>
      <c r="AFZ918" s="226"/>
      <c r="AGA918" s="226"/>
      <c r="AGB918" s="226"/>
      <c r="AGC918" s="226"/>
      <c r="AGD918" s="226"/>
      <c r="AGE918" s="226"/>
      <c r="AGF918" s="226"/>
      <c r="AGG918" s="226"/>
      <c r="AGH918" s="226"/>
      <c r="AGI918" s="226"/>
      <c r="AGJ918" s="226"/>
      <c r="AGK918" s="226"/>
      <c r="AGL918" s="226"/>
      <c r="AGM918" s="226"/>
      <c r="AGN918" s="226"/>
      <c r="AGO918" s="226"/>
      <c r="AGP918" s="226"/>
      <c r="AGQ918" s="226"/>
      <c r="AGR918" s="226"/>
      <c r="AGS918" s="226"/>
      <c r="AGT918" s="226"/>
      <c r="AGU918" s="226"/>
      <c r="AGV918" s="226"/>
      <c r="AGW918" s="226"/>
      <c r="AGX918" s="226"/>
      <c r="AGY918" s="226"/>
      <c r="AGZ918" s="226"/>
      <c r="AHA918" s="226"/>
      <c r="AHB918" s="226"/>
      <c r="AHC918" s="226"/>
      <c r="AHD918" s="226"/>
      <c r="AHE918" s="226"/>
      <c r="AHF918" s="226"/>
      <c r="AHG918" s="226"/>
      <c r="AHH918" s="226"/>
      <c r="AHI918" s="226"/>
      <c r="AHJ918" s="226"/>
      <c r="AHK918" s="226"/>
      <c r="AHL918" s="226"/>
      <c r="AHM918" s="226"/>
      <c r="AHN918" s="226"/>
      <c r="AHO918" s="226"/>
      <c r="AHP918" s="226"/>
      <c r="AHQ918" s="226"/>
      <c r="AHR918" s="226"/>
      <c r="AHS918" s="226"/>
      <c r="AHT918" s="226"/>
      <c r="AHU918" s="226"/>
      <c r="AHV918" s="226"/>
      <c r="AHW918" s="226"/>
      <c r="AHX918" s="226"/>
      <c r="AHY918" s="226"/>
      <c r="AHZ918" s="226"/>
      <c r="AIA918" s="226"/>
      <c r="AIB918" s="226"/>
      <c r="AIC918" s="226"/>
      <c r="AID918" s="226"/>
      <c r="AIE918" s="226"/>
      <c r="AIF918" s="226"/>
      <c r="AIG918" s="226"/>
      <c r="AIH918" s="226"/>
      <c r="AII918" s="226"/>
      <c r="AIJ918" s="226"/>
      <c r="AIK918" s="226"/>
      <c r="AIL918" s="226"/>
      <c r="AIM918" s="226"/>
      <c r="AIN918" s="226"/>
      <c r="AIO918" s="226"/>
      <c r="AIP918" s="226"/>
      <c r="AIQ918" s="226"/>
      <c r="AIR918" s="226"/>
      <c r="AIS918" s="226"/>
      <c r="AIT918" s="226"/>
      <c r="AIU918" s="226"/>
      <c r="AIV918" s="226"/>
      <c r="AIW918" s="226"/>
      <c r="AIX918" s="226"/>
      <c r="AIY918" s="226"/>
      <c r="AIZ918" s="226"/>
      <c r="AJA918" s="226"/>
      <c r="AJB918" s="226"/>
      <c r="AJC918" s="226"/>
      <c r="AJD918" s="226"/>
      <c r="AJE918" s="226"/>
      <c r="AJF918" s="226"/>
      <c r="AJG918" s="226"/>
      <c r="AJH918" s="226"/>
      <c r="AJI918" s="226"/>
      <c r="AJJ918" s="226"/>
      <c r="AJK918" s="226"/>
      <c r="AJL918" s="226"/>
      <c r="AJM918" s="226"/>
      <c r="AJN918" s="226"/>
      <c r="AJO918" s="226"/>
      <c r="AJP918" s="226"/>
      <c r="AJQ918" s="226"/>
      <c r="AJR918" s="226"/>
      <c r="AJS918" s="226"/>
      <c r="AJT918" s="226"/>
      <c r="AJU918" s="226"/>
      <c r="AJV918" s="226"/>
      <c r="AJW918" s="226"/>
      <c r="AJX918" s="226"/>
      <c r="AJY918" s="226"/>
      <c r="AJZ918" s="226"/>
      <c r="AKA918" s="226"/>
      <c r="AKB918" s="226"/>
      <c r="AKC918" s="226"/>
      <c r="AKD918" s="226"/>
      <c r="AKE918" s="226"/>
      <c r="AKF918" s="226"/>
      <c r="AKG918" s="226"/>
      <c r="AKH918" s="226"/>
      <c r="AKI918" s="226"/>
      <c r="AKJ918" s="226"/>
      <c r="AKK918" s="226"/>
      <c r="AKL918" s="226"/>
      <c r="AKM918" s="226"/>
      <c r="AKN918" s="226"/>
      <c r="AKO918" s="226"/>
      <c r="AKP918" s="226"/>
      <c r="AKQ918" s="226"/>
      <c r="AKR918" s="226"/>
      <c r="AKS918" s="226"/>
      <c r="AKT918" s="226"/>
      <c r="AKU918" s="226"/>
      <c r="AKV918" s="226"/>
      <c r="AKW918" s="226"/>
      <c r="AKX918" s="226"/>
      <c r="AKY918" s="226"/>
      <c r="AKZ918" s="226"/>
      <c r="ALA918" s="226"/>
      <c r="ALB918" s="226"/>
      <c r="ALC918" s="226"/>
      <c r="ALD918" s="226"/>
      <c r="ALE918" s="226"/>
      <c r="ALF918" s="226"/>
      <c r="ALG918" s="226"/>
      <c r="ALH918" s="226"/>
      <c r="ALI918" s="226"/>
      <c r="ALJ918" s="226"/>
      <c r="ALK918" s="226"/>
      <c r="ALL918" s="226"/>
      <c r="ALM918" s="226"/>
      <c r="ALN918" s="226"/>
      <c r="ALO918" s="226"/>
      <c r="ALP918" s="226"/>
      <c r="ALQ918" s="226"/>
      <c r="ALR918" s="226"/>
      <c r="ALS918" s="226"/>
      <c r="ALT918" s="226"/>
      <c r="ALU918" s="226"/>
      <c r="ALV918" s="226"/>
      <c r="ALW918" s="226"/>
      <c r="ALX918" s="226"/>
      <c r="ALY918" s="226"/>
      <c r="ALZ918" s="226"/>
      <c r="AMA918" s="226"/>
      <c r="AMB918" s="226"/>
      <c r="AMC918" s="226"/>
      <c r="AMD918" s="226"/>
      <c r="AME918" s="226"/>
      <c r="AMF918" s="226"/>
      <c r="AMG918" s="226"/>
      <c r="AMH918" s="226"/>
      <c r="AMI918" s="226"/>
      <c r="AMJ918" s="226"/>
      <c r="AMK918" s="226"/>
      <c r="AML918" s="226"/>
      <c r="AMM918" s="226"/>
      <c r="AMN918" s="226"/>
      <c r="AMO918" s="226"/>
      <c r="AMP918" s="226"/>
      <c r="AMQ918" s="226"/>
      <c r="AMR918" s="226"/>
      <c r="AMS918" s="226"/>
      <c r="AMT918" s="226"/>
      <c r="AMU918" s="226"/>
      <c r="AMV918" s="226"/>
      <c r="AMW918" s="226"/>
      <c r="AMX918" s="226"/>
    </row>
    <row r="919" spans="1:1038" s="398" customFormat="1" ht="18" customHeight="1">
      <c r="A919" s="548" t="s">
        <v>2392</v>
      </c>
      <c r="B919" s="543" t="s">
        <v>1647</v>
      </c>
      <c r="C919" s="226"/>
      <c r="D919" s="225" t="s">
        <v>1279</v>
      </c>
      <c r="E919" s="226">
        <v>107</v>
      </c>
      <c r="F919" s="226">
        <v>1</v>
      </c>
      <c r="G919" s="391" t="str">
        <f t="shared" si="601"/>
        <v>107-1</v>
      </c>
      <c r="H919" s="226">
        <v>23.5</v>
      </c>
      <c r="I919" s="226">
        <v>80</v>
      </c>
      <c r="J919" s="544">
        <f t="shared" si="605"/>
        <v>0</v>
      </c>
      <c r="K919" s="545" t="str">
        <f>IF(J920=1,IF(((VLOOKUP($G919,[4]Depth_Lookup!$A$3:$J$550,9,FALSE))-(I919/100))=0,"Good",IF(((VLOOKUP($G919,[4]Depth_Lookup!$A$3:$J$550,9,FALSE))-(I919/100))&gt;0,"Too Short","Too Long")))</f>
        <v>Good</v>
      </c>
      <c r="L919" s="171">
        <f>(VLOOKUP($G919,Depth_Lookup!$A$3:$J$410,10,FALSE))+(H919/100)</f>
        <v>281.935</v>
      </c>
      <c r="M919" s="171">
        <f>(VLOOKUP($G919,Depth_Lookup!$A$3:$J$410,10,FALSE))+(I919/100)</f>
        <v>282.5</v>
      </c>
      <c r="N919" s="232" t="s">
        <v>2425</v>
      </c>
      <c r="O919" s="226">
        <v>2</v>
      </c>
      <c r="P919" s="226" t="s">
        <v>853</v>
      </c>
      <c r="Q919" s="226" t="s">
        <v>125</v>
      </c>
      <c r="R919" s="391" t="str">
        <f t="shared" si="602"/>
        <v>SerpentinizedHarzburgite</v>
      </c>
      <c r="S919" s="226" t="s">
        <v>94</v>
      </c>
      <c r="T919" s="226" t="s">
        <v>94</v>
      </c>
      <c r="U919" s="226" t="s">
        <v>95</v>
      </c>
      <c r="V919" s="226" t="s">
        <v>96</v>
      </c>
      <c r="W919" s="226" t="s">
        <v>102</v>
      </c>
      <c r="X919" s="392">
        <f>VLOOKUP(W919,[4]definitions_list_lookup!$A$13:$B$19,2,0)</f>
        <v>5</v>
      </c>
      <c r="Y919" s="226" t="s">
        <v>90</v>
      </c>
      <c r="Z919" s="226" t="s">
        <v>91</v>
      </c>
      <c r="AA919" s="226"/>
      <c r="AB919" s="226"/>
      <c r="AC919" s="226"/>
      <c r="AD919" s="226"/>
      <c r="AE919" s="393"/>
      <c r="AF919" s="391" t="e">
        <f>VLOOKUP(AE919,[4]definitions_list_mag!$V$12:$W$15,2,0)</f>
        <v>#N/A</v>
      </c>
      <c r="AG919" s="394"/>
      <c r="AH919" s="226"/>
      <c r="AI919" s="255">
        <v>73</v>
      </c>
      <c r="AJ919" s="256"/>
      <c r="AK919" s="256"/>
      <c r="AL919" s="256"/>
      <c r="AM919" s="256"/>
      <c r="AN919" s="256"/>
      <c r="AO919" s="255"/>
      <c r="AP919" s="256"/>
      <c r="AQ919" s="256"/>
      <c r="AR919" s="256"/>
      <c r="AS919" s="256"/>
      <c r="AT919" s="256"/>
      <c r="AU919" s="255"/>
      <c r="AV919" s="256"/>
      <c r="AW919" s="256"/>
      <c r="AX919" s="256"/>
      <c r="AY919" s="256"/>
      <c r="AZ919" s="256"/>
      <c r="BA919" s="255">
        <v>25</v>
      </c>
      <c r="BB919" s="256">
        <v>6</v>
      </c>
      <c r="BC919" s="256">
        <v>2</v>
      </c>
      <c r="BD919" s="256" t="s">
        <v>1330</v>
      </c>
      <c r="BE919" s="256" t="s">
        <v>103</v>
      </c>
      <c r="BF919" s="256"/>
      <c r="BG919" s="255"/>
      <c r="BH919" s="256"/>
      <c r="BI919" s="256"/>
      <c r="BJ919" s="256"/>
      <c r="BK919" s="256"/>
      <c r="BL919" s="256"/>
      <c r="BM919" s="255">
        <v>2</v>
      </c>
      <c r="BN919" s="256">
        <v>2</v>
      </c>
      <c r="BO919" s="256">
        <v>0.5</v>
      </c>
      <c r="BP919" s="256" t="s">
        <v>110</v>
      </c>
      <c r="BQ919" s="256" t="s">
        <v>103</v>
      </c>
      <c r="BR919" s="256"/>
      <c r="BS919" s="256"/>
      <c r="BT919" s="256"/>
      <c r="BU919" s="256"/>
      <c r="BV919" s="256"/>
      <c r="BW919" s="256"/>
      <c r="BX919" s="256"/>
      <c r="BY919" s="257"/>
      <c r="BZ919" s="226"/>
      <c r="CA919" s="226"/>
      <c r="CB919" s="226"/>
      <c r="CC919" s="226"/>
      <c r="CD919" s="226"/>
      <c r="CE919" s="410"/>
      <c r="CF919" s="399">
        <f t="shared" si="603"/>
        <v>100</v>
      </c>
      <c r="CG919" s="259"/>
      <c r="CH919" s="150"/>
      <c r="CI919" s="150"/>
      <c r="CJ919" s="150"/>
      <c r="CK919" s="158" t="s">
        <v>2415</v>
      </c>
      <c r="CL919" s="395"/>
      <c r="CM919" s="395"/>
      <c r="CN919" s="395"/>
      <c r="CO919" s="395"/>
      <c r="CP919" s="395"/>
      <c r="CQ919" s="395"/>
      <c r="CR919" s="395"/>
      <c r="CS919" s="395"/>
      <c r="CT919" s="395"/>
      <c r="CU919" s="395"/>
      <c r="CV919" s="395"/>
      <c r="CW919" s="395"/>
      <c r="CX919" s="395"/>
      <c r="CY919" s="395"/>
      <c r="CZ919" s="395"/>
      <c r="DA919" s="395"/>
      <c r="DB919" s="395">
        <v>70</v>
      </c>
      <c r="DC919" s="256"/>
      <c r="DD919" s="395"/>
      <c r="DE919" s="395"/>
      <c r="DF919" s="395"/>
      <c r="DG919" s="395"/>
      <c r="DH919" s="395"/>
      <c r="DI919" s="395"/>
      <c r="DJ919" s="395">
        <v>30</v>
      </c>
      <c r="DK919" s="396">
        <f t="shared" si="604"/>
        <v>100</v>
      </c>
      <c r="DL919" s="259"/>
      <c r="DM919" s="395"/>
      <c r="DN919" s="395"/>
      <c r="DO919" s="397"/>
      <c r="DQ919" s="259"/>
      <c r="DR919" s="397"/>
      <c r="DS919" s="259"/>
      <c r="DT919" s="263" t="s">
        <v>2426</v>
      </c>
      <c r="DU919" s="256"/>
      <c r="DV919" s="256"/>
      <c r="DW919" s="400" t="e">
        <f>VLOOKUP(P919,[4]definitions_list_lookup!$K$30:$L$54,2,0)</f>
        <v>#N/A</v>
      </c>
      <c r="DX919" s="155" t="s">
        <v>2151</v>
      </c>
      <c r="DY919" s="155" t="s">
        <v>2427</v>
      </c>
      <c r="DZ919" s="546"/>
      <c r="EA919" s="104"/>
      <c r="EB919" s="256"/>
      <c r="EC919" s="104"/>
      <c r="ED919" s="229" t="s">
        <v>2517</v>
      </c>
      <c r="EE919" s="401"/>
      <c r="EF919" s="402"/>
      <c r="EG919" s="401"/>
      <c r="EH919" s="403"/>
      <c r="EI919" s="404"/>
      <c r="EJ919" s="405"/>
      <c r="EK919" s="406"/>
      <c r="EL919" s="401"/>
      <c r="EM919" s="403"/>
      <c r="EN919" s="403" t="s">
        <v>1448</v>
      </c>
      <c r="EO919" s="407"/>
      <c r="EP919" s="407"/>
      <c r="EQ919" s="407"/>
      <c r="ER919" s="407"/>
      <c r="ES919" s="407"/>
      <c r="ET919" s="407"/>
      <c r="EU919" s="407"/>
      <c r="EV919" s="408">
        <v>13</v>
      </c>
      <c r="EW919" s="408">
        <v>90</v>
      </c>
      <c r="EX919" s="408">
        <v>22</v>
      </c>
      <c r="EY919" s="408">
        <v>0</v>
      </c>
      <c r="EZ919" s="192">
        <f t="shared" si="675"/>
        <v>-150.25553968634341</v>
      </c>
      <c r="FA919" s="192">
        <f t="shared" si="676"/>
        <v>209.74446031365659</v>
      </c>
      <c r="FB919" s="192">
        <f t="shared" si="677"/>
        <v>65.04575975106134</v>
      </c>
      <c r="FC919" s="192">
        <f t="shared" si="678"/>
        <v>299.74446031365659</v>
      </c>
      <c r="FD919" s="192">
        <f t="shared" si="679"/>
        <v>24.95424024893866</v>
      </c>
      <c r="FE919" s="193">
        <f t="shared" si="680"/>
        <v>29.744460313656589</v>
      </c>
      <c r="FF919" s="194">
        <f t="shared" si="681"/>
        <v>24.95424024893866</v>
      </c>
      <c r="FG919" s="401"/>
      <c r="FH919" s="403"/>
      <c r="FI919" s="778">
        <f t="shared" si="682"/>
        <v>0</v>
      </c>
      <c r="FJ919" s="779">
        <f t="shared" si="683"/>
        <v>24.95424024893866</v>
      </c>
      <c r="FK919" s="779">
        <f t="shared" si="684"/>
        <v>65.04575975106134</v>
      </c>
      <c r="FL919" s="780">
        <f t="shared" si="685"/>
        <v>1.1352626721172276</v>
      </c>
      <c r="FM919" s="169">
        <f t="shared" si="686"/>
        <v>0.90664502554556403</v>
      </c>
      <c r="FN919" s="783">
        <f t="shared" si="687"/>
        <v>0</v>
      </c>
      <c r="FO919" s="226"/>
      <c r="FP919" s="226"/>
      <c r="FQ919" s="226"/>
      <c r="FR919" s="226"/>
      <c r="FS919" s="226"/>
      <c r="FT919" s="226"/>
      <c r="FU919" s="226"/>
      <c r="FV919" s="226"/>
      <c r="FW919" s="226"/>
      <c r="FX919" s="226"/>
      <c r="FY919" s="226"/>
      <c r="FZ919" s="226"/>
      <c r="GA919" s="226"/>
      <c r="GB919" s="226"/>
      <c r="GC919" s="226"/>
      <c r="GD919" s="226"/>
      <c r="GE919" s="226"/>
      <c r="GF919" s="226"/>
      <c r="GG919" s="226"/>
      <c r="GH919" s="226"/>
      <c r="GI919" s="226"/>
      <c r="GJ919" s="226"/>
      <c r="GK919" s="226"/>
      <c r="GL919" s="226"/>
      <c r="GM919" s="226"/>
      <c r="GN919" s="226"/>
      <c r="GO919" s="226"/>
      <c r="GP919" s="226"/>
      <c r="GQ919" s="226"/>
      <c r="GR919" s="226"/>
      <c r="GS919" s="226"/>
      <c r="GT919" s="226"/>
      <c r="GU919" s="226"/>
      <c r="GV919" s="226"/>
      <c r="GW919" s="226"/>
      <c r="GX919" s="226"/>
      <c r="GY919" s="226"/>
      <c r="GZ919" s="226"/>
      <c r="HA919" s="226"/>
      <c r="HB919" s="226"/>
      <c r="HC919" s="226"/>
      <c r="HD919" s="226"/>
      <c r="HE919" s="226"/>
      <c r="HF919" s="226"/>
      <c r="HG919" s="226"/>
      <c r="HH919" s="226"/>
      <c r="HI919" s="226"/>
      <c r="HJ919" s="226"/>
      <c r="HK919" s="226"/>
      <c r="HL919" s="226"/>
      <c r="HM919" s="226"/>
      <c r="HN919" s="226"/>
      <c r="HO919" s="226"/>
      <c r="HP919" s="226"/>
      <c r="HQ919" s="226"/>
      <c r="HR919" s="226"/>
      <c r="HS919" s="226"/>
      <c r="HT919" s="226"/>
      <c r="HU919" s="226"/>
      <c r="HV919" s="226"/>
      <c r="HW919" s="226"/>
      <c r="HX919" s="226"/>
      <c r="HY919" s="226"/>
      <c r="HZ919" s="226"/>
      <c r="IA919" s="226"/>
      <c r="IB919" s="226"/>
      <c r="IC919" s="226"/>
      <c r="ID919" s="226"/>
      <c r="IE919" s="226"/>
      <c r="IF919" s="226"/>
      <c r="IG919" s="226"/>
      <c r="IH919" s="226"/>
      <c r="II919" s="226"/>
      <c r="IJ919" s="226"/>
      <c r="IK919" s="226"/>
      <c r="IL919" s="226"/>
      <c r="IM919" s="226"/>
      <c r="IN919" s="226"/>
      <c r="IO919" s="226"/>
      <c r="IP919" s="226"/>
      <c r="IQ919" s="226"/>
      <c r="IR919" s="226"/>
      <c r="IS919" s="226"/>
      <c r="IT919" s="226"/>
      <c r="IU919" s="226"/>
      <c r="IV919" s="226"/>
      <c r="IW919" s="226"/>
      <c r="IX919" s="226"/>
      <c r="IY919" s="226"/>
      <c r="IZ919" s="226"/>
      <c r="JA919" s="226"/>
      <c r="JB919" s="226"/>
      <c r="JC919" s="226"/>
      <c r="JD919" s="226"/>
      <c r="JE919" s="226"/>
      <c r="JF919" s="226"/>
      <c r="JG919" s="226"/>
      <c r="JH919" s="226"/>
      <c r="JI919" s="226"/>
      <c r="JJ919" s="226"/>
      <c r="JK919" s="226"/>
      <c r="JL919" s="226"/>
      <c r="JM919" s="226"/>
      <c r="JN919" s="226"/>
      <c r="JO919" s="226"/>
      <c r="JP919" s="226"/>
      <c r="JQ919" s="226"/>
      <c r="JR919" s="226"/>
      <c r="JS919" s="226"/>
      <c r="JT919" s="226"/>
      <c r="JU919" s="226"/>
      <c r="JV919" s="226"/>
      <c r="JW919" s="226"/>
      <c r="JX919" s="226"/>
      <c r="JY919" s="226"/>
      <c r="JZ919" s="226"/>
      <c r="KA919" s="226"/>
      <c r="KB919" s="226"/>
      <c r="KC919" s="226"/>
      <c r="KD919" s="226"/>
      <c r="KE919" s="226"/>
      <c r="KF919" s="226"/>
      <c r="KG919" s="226"/>
      <c r="KH919" s="226"/>
      <c r="KI919" s="226"/>
      <c r="KJ919" s="226"/>
      <c r="KK919" s="226"/>
      <c r="KL919" s="226"/>
      <c r="KM919" s="226"/>
      <c r="KN919" s="226"/>
      <c r="KO919" s="226"/>
      <c r="KP919" s="226"/>
      <c r="KQ919" s="226"/>
      <c r="KR919" s="226"/>
      <c r="KS919" s="226"/>
      <c r="KT919" s="226"/>
      <c r="KU919" s="226"/>
      <c r="KV919" s="226"/>
      <c r="KW919" s="226"/>
      <c r="KX919" s="226"/>
      <c r="KY919" s="226"/>
      <c r="KZ919" s="226"/>
      <c r="LA919" s="226"/>
      <c r="LB919" s="226"/>
      <c r="LC919" s="226"/>
      <c r="LD919" s="226"/>
      <c r="LE919" s="226"/>
      <c r="LF919" s="226"/>
      <c r="LG919" s="226"/>
      <c r="LH919" s="226"/>
      <c r="LI919" s="226"/>
      <c r="LJ919" s="226"/>
      <c r="LK919" s="226"/>
      <c r="LL919" s="226"/>
      <c r="LM919" s="226"/>
      <c r="LN919" s="226"/>
      <c r="LO919" s="226"/>
      <c r="LP919" s="226"/>
      <c r="LQ919" s="226"/>
      <c r="LR919" s="226"/>
      <c r="LS919" s="226"/>
      <c r="LT919" s="226"/>
      <c r="LU919" s="226"/>
      <c r="LV919" s="226"/>
      <c r="LW919" s="226"/>
      <c r="LX919" s="226"/>
      <c r="LY919" s="226"/>
      <c r="LZ919" s="226"/>
      <c r="MA919" s="226"/>
      <c r="MB919" s="226"/>
      <c r="MC919" s="226"/>
      <c r="MD919" s="226"/>
      <c r="ME919" s="226"/>
      <c r="MF919" s="226"/>
      <c r="MG919" s="226"/>
      <c r="MH919" s="226"/>
      <c r="MI919" s="226"/>
      <c r="MJ919" s="226"/>
      <c r="MK919" s="226"/>
      <c r="ML919" s="226"/>
      <c r="MM919" s="226"/>
      <c r="MN919" s="226"/>
      <c r="MO919" s="226"/>
      <c r="MP919" s="226"/>
      <c r="MQ919" s="226"/>
      <c r="MR919" s="226"/>
      <c r="MS919" s="226"/>
      <c r="MT919" s="226"/>
      <c r="MU919" s="226"/>
      <c r="MV919" s="226"/>
      <c r="MW919" s="226"/>
      <c r="MX919" s="226"/>
      <c r="MY919" s="226"/>
      <c r="MZ919" s="226"/>
      <c r="NA919" s="226"/>
      <c r="NB919" s="226"/>
      <c r="NC919" s="226"/>
      <c r="ND919" s="226"/>
      <c r="NE919" s="226"/>
      <c r="NF919" s="226"/>
      <c r="NG919" s="226"/>
      <c r="NH919" s="226"/>
      <c r="NI919" s="226"/>
      <c r="NJ919" s="226"/>
      <c r="NK919" s="226"/>
      <c r="NL919" s="226"/>
      <c r="NM919" s="226"/>
      <c r="NN919" s="226"/>
      <c r="NO919" s="226"/>
      <c r="NP919" s="226"/>
      <c r="NQ919" s="226"/>
      <c r="NR919" s="226"/>
      <c r="NS919" s="226"/>
      <c r="NT919" s="226"/>
      <c r="NU919" s="226"/>
      <c r="NV919" s="226"/>
      <c r="NW919" s="226"/>
      <c r="NX919" s="226"/>
      <c r="NY919" s="226"/>
      <c r="NZ919" s="226"/>
      <c r="OA919" s="226"/>
      <c r="OB919" s="226"/>
      <c r="OC919" s="226"/>
      <c r="OD919" s="226"/>
      <c r="OE919" s="226"/>
      <c r="OF919" s="226"/>
      <c r="OG919" s="226"/>
      <c r="OH919" s="226"/>
      <c r="OI919" s="226"/>
      <c r="OJ919" s="226"/>
      <c r="OK919" s="226"/>
      <c r="OL919" s="226"/>
      <c r="OM919" s="226"/>
      <c r="ON919" s="226"/>
      <c r="OO919" s="226"/>
      <c r="OP919" s="226"/>
      <c r="OQ919" s="226"/>
      <c r="OR919" s="226"/>
      <c r="OS919" s="226"/>
      <c r="OT919" s="226"/>
      <c r="OU919" s="226"/>
      <c r="OV919" s="226"/>
      <c r="OW919" s="226"/>
      <c r="OX919" s="226"/>
      <c r="OY919" s="226"/>
      <c r="OZ919" s="226"/>
      <c r="PA919" s="226"/>
      <c r="PB919" s="226"/>
      <c r="PC919" s="226"/>
      <c r="PD919" s="226"/>
      <c r="PE919" s="226"/>
      <c r="PF919" s="226"/>
      <c r="PG919" s="226"/>
      <c r="PH919" s="226"/>
      <c r="PI919" s="226"/>
      <c r="PJ919" s="226"/>
      <c r="PK919" s="226"/>
      <c r="PL919" s="226"/>
      <c r="PM919" s="226"/>
      <c r="PN919" s="226"/>
      <c r="PO919" s="226"/>
      <c r="PP919" s="226"/>
      <c r="PQ919" s="226"/>
      <c r="PR919" s="226"/>
      <c r="PS919" s="226"/>
      <c r="PT919" s="226"/>
      <c r="PU919" s="226"/>
      <c r="PV919" s="226"/>
      <c r="PW919" s="226"/>
      <c r="PX919" s="226"/>
      <c r="PY919" s="226"/>
      <c r="PZ919" s="226"/>
      <c r="QA919" s="226"/>
      <c r="QB919" s="226"/>
      <c r="QC919" s="226"/>
      <c r="QD919" s="226"/>
      <c r="QE919" s="226"/>
      <c r="QF919" s="226"/>
      <c r="QG919" s="226"/>
      <c r="QH919" s="226"/>
      <c r="QI919" s="226"/>
      <c r="QJ919" s="226"/>
      <c r="QK919" s="226"/>
      <c r="QL919" s="226"/>
      <c r="QM919" s="226"/>
      <c r="QN919" s="226"/>
      <c r="QO919" s="226"/>
      <c r="QP919" s="226"/>
      <c r="QQ919" s="226"/>
      <c r="QR919" s="226"/>
      <c r="QS919" s="226"/>
      <c r="QT919" s="226"/>
      <c r="QU919" s="226"/>
      <c r="QV919" s="226"/>
      <c r="QW919" s="226"/>
      <c r="QX919" s="226"/>
      <c r="QY919" s="226"/>
      <c r="QZ919" s="226"/>
      <c r="RA919" s="226"/>
      <c r="RB919" s="226"/>
      <c r="RC919" s="226"/>
      <c r="RD919" s="226"/>
      <c r="RE919" s="226"/>
      <c r="RF919" s="226"/>
      <c r="RG919" s="226"/>
      <c r="RH919" s="226"/>
      <c r="RI919" s="226"/>
      <c r="RJ919" s="226"/>
      <c r="RK919" s="226"/>
      <c r="RL919" s="226"/>
      <c r="RM919" s="226"/>
      <c r="RN919" s="226"/>
      <c r="RO919" s="226"/>
      <c r="RP919" s="226"/>
      <c r="RQ919" s="226"/>
      <c r="RR919" s="226"/>
      <c r="RS919" s="226"/>
      <c r="RT919" s="226"/>
      <c r="RU919" s="226"/>
      <c r="RV919" s="226"/>
      <c r="RW919" s="226"/>
      <c r="RX919" s="226"/>
      <c r="RY919" s="226"/>
      <c r="RZ919" s="226"/>
      <c r="SA919" s="226"/>
      <c r="SB919" s="226"/>
      <c r="SC919" s="226"/>
      <c r="SD919" s="226"/>
      <c r="SE919" s="226"/>
      <c r="SF919" s="226"/>
      <c r="SG919" s="226"/>
      <c r="SH919" s="226"/>
      <c r="SI919" s="226"/>
      <c r="SJ919" s="226"/>
      <c r="SK919" s="226"/>
      <c r="SL919" s="226"/>
      <c r="SM919" s="226"/>
      <c r="SN919" s="226"/>
      <c r="SO919" s="226"/>
      <c r="SP919" s="226"/>
      <c r="SQ919" s="226"/>
      <c r="SR919" s="226"/>
      <c r="SS919" s="226"/>
      <c r="ST919" s="226"/>
      <c r="SU919" s="226"/>
      <c r="SV919" s="226"/>
      <c r="SW919" s="226"/>
      <c r="SX919" s="226"/>
      <c r="SY919" s="226"/>
      <c r="SZ919" s="226"/>
      <c r="TA919" s="226"/>
      <c r="TB919" s="226"/>
      <c r="TC919" s="226"/>
      <c r="TD919" s="226"/>
      <c r="TE919" s="226"/>
      <c r="TF919" s="226"/>
      <c r="TG919" s="226"/>
      <c r="TH919" s="226"/>
      <c r="TI919" s="226"/>
      <c r="TJ919" s="226"/>
      <c r="TK919" s="226"/>
      <c r="TL919" s="226"/>
      <c r="TM919" s="226"/>
      <c r="TN919" s="226"/>
      <c r="TO919" s="226"/>
      <c r="TP919" s="226"/>
      <c r="TQ919" s="226"/>
      <c r="TR919" s="226"/>
      <c r="TS919" s="226"/>
      <c r="TT919" s="226"/>
      <c r="TU919" s="226"/>
      <c r="TV919" s="226"/>
      <c r="TW919" s="226"/>
      <c r="TX919" s="226"/>
      <c r="TY919" s="226"/>
      <c r="TZ919" s="226"/>
      <c r="UA919" s="226"/>
      <c r="UB919" s="226"/>
      <c r="UC919" s="226"/>
      <c r="UD919" s="226"/>
      <c r="UE919" s="226"/>
      <c r="UF919" s="226"/>
      <c r="UG919" s="226"/>
      <c r="UH919" s="226"/>
      <c r="UI919" s="226"/>
      <c r="UJ919" s="226"/>
      <c r="UK919" s="226"/>
      <c r="UL919" s="226"/>
      <c r="UM919" s="226"/>
      <c r="UN919" s="226"/>
      <c r="UO919" s="226"/>
      <c r="UP919" s="226"/>
      <c r="UQ919" s="226"/>
      <c r="UR919" s="226"/>
      <c r="US919" s="226"/>
      <c r="UT919" s="226"/>
      <c r="UU919" s="226"/>
      <c r="UV919" s="226"/>
      <c r="UW919" s="226"/>
      <c r="UX919" s="226"/>
      <c r="UY919" s="226"/>
      <c r="UZ919" s="226"/>
      <c r="VA919" s="226"/>
      <c r="VB919" s="226"/>
      <c r="VC919" s="226"/>
      <c r="VD919" s="226"/>
      <c r="VE919" s="226"/>
      <c r="VF919" s="226"/>
      <c r="VG919" s="226"/>
      <c r="VH919" s="226"/>
      <c r="VI919" s="226"/>
      <c r="VJ919" s="226"/>
      <c r="VK919" s="226"/>
      <c r="VL919" s="226"/>
      <c r="VM919" s="226"/>
      <c r="VN919" s="226"/>
      <c r="VO919" s="226"/>
      <c r="VP919" s="226"/>
      <c r="VQ919" s="226"/>
      <c r="VR919" s="226"/>
      <c r="VS919" s="226"/>
      <c r="VT919" s="226"/>
      <c r="VU919" s="226"/>
      <c r="VV919" s="226"/>
      <c r="VW919" s="226"/>
      <c r="VX919" s="226"/>
      <c r="VY919" s="226"/>
      <c r="VZ919" s="226"/>
      <c r="WA919" s="226"/>
      <c r="WB919" s="226"/>
      <c r="WC919" s="226"/>
      <c r="WD919" s="226"/>
      <c r="WE919" s="226"/>
      <c r="WF919" s="226"/>
      <c r="WG919" s="226"/>
      <c r="WH919" s="226"/>
      <c r="WI919" s="226"/>
      <c r="WJ919" s="226"/>
      <c r="WK919" s="226"/>
      <c r="WL919" s="226"/>
      <c r="WM919" s="226"/>
      <c r="WN919" s="226"/>
      <c r="WO919" s="226"/>
      <c r="WP919" s="226"/>
      <c r="WQ919" s="226"/>
      <c r="WR919" s="226"/>
      <c r="WS919" s="226"/>
      <c r="WT919" s="226"/>
      <c r="WU919" s="226"/>
      <c r="WV919" s="226"/>
      <c r="WW919" s="226"/>
      <c r="WX919" s="226"/>
      <c r="WY919" s="226"/>
      <c r="WZ919" s="226"/>
      <c r="XA919" s="226"/>
      <c r="XB919" s="226"/>
      <c r="XC919" s="226"/>
      <c r="XD919" s="226"/>
      <c r="XE919" s="226"/>
      <c r="XF919" s="226"/>
      <c r="XG919" s="226"/>
      <c r="XH919" s="226"/>
      <c r="XI919" s="226"/>
      <c r="XJ919" s="226"/>
      <c r="XK919" s="226"/>
      <c r="XL919" s="226"/>
      <c r="XM919" s="226"/>
      <c r="XN919" s="226"/>
      <c r="XO919" s="226"/>
      <c r="XP919" s="226"/>
      <c r="XQ919" s="226"/>
      <c r="XR919" s="226"/>
      <c r="XS919" s="226"/>
      <c r="XT919" s="226"/>
      <c r="XU919" s="226"/>
      <c r="XV919" s="226"/>
      <c r="XW919" s="226"/>
      <c r="XX919" s="226"/>
      <c r="XY919" s="226"/>
      <c r="XZ919" s="226"/>
      <c r="YA919" s="226"/>
      <c r="YB919" s="226"/>
      <c r="YC919" s="226"/>
      <c r="YD919" s="226"/>
      <c r="YE919" s="226"/>
      <c r="YF919" s="226"/>
      <c r="YG919" s="226"/>
      <c r="YH919" s="226"/>
      <c r="YI919" s="226"/>
      <c r="YJ919" s="226"/>
      <c r="YK919" s="226"/>
      <c r="YL919" s="226"/>
      <c r="YM919" s="226"/>
      <c r="YN919" s="226"/>
      <c r="YO919" s="226"/>
      <c r="YP919" s="226"/>
      <c r="YQ919" s="226"/>
      <c r="YR919" s="226"/>
      <c r="YS919" s="226"/>
      <c r="YT919" s="226"/>
      <c r="YU919" s="226"/>
      <c r="YV919" s="226"/>
      <c r="YW919" s="226"/>
      <c r="YX919" s="226"/>
      <c r="YY919" s="226"/>
      <c r="YZ919" s="226"/>
      <c r="ZA919" s="226"/>
      <c r="ZB919" s="226"/>
      <c r="ZC919" s="226"/>
      <c r="ZD919" s="226"/>
      <c r="ZE919" s="226"/>
      <c r="ZF919" s="226"/>
      <c r="ZG919" s="226"/>
      <c r="ZH919" s="226"/>
      <c r="ZI919" s="226"/>
      <c r="ZJ919" s="226"/>
      <c r="ZK919" s="226"/>
      <c r="ZL919" s="226"/>
      <c r="ZM919" s="226"/>
      <c r="ZN919" s="226"/>
      <c r="ZO919" s="226"/>
      <c r="ZP919" s="226"/>
      <c r="ZQ919" s="226"/>
      <c r="ZR919" s="226"/>
      <c r="ZS919" s="226"/>
      <c r="ZT919" s="226"/>
      <c r="ZU919" s="226"/>
      <c r="ZV919" s="226"/>
      <c r="ZW919" s="226"/>
      <c r="ZX919" s="226"/>
      <c r="ZY919" s="226"/>
      <c r="ZZ919" s="226"/>
      <c r="AAA919" s="226"/>
      <c r="AAB919" s="226"/>
      <c r="AAC919" s="226"/>
      <c r="AAD919" s="226"/>
      <c r="AAE919" s="226"/>
      <c r="AAF919" s="226"/>
      <c r="AAG919" s="226"/>
      <c r="AAH919" s="226"/>
      <c r="AAI919" s="226"/>
      <c r="AAJ919" s="226"/>
      <c r="AAK919" s="226"/>
      <c r="AAL919" s="226"/>
      <c r="AAM919" s="226"/>
      <c r="AAN919" s="226"/>
      <c r="AAO919" s="226"/>
      <c r="AAP919" s="226"/>
      <c r="AAQ919" s="226"/>
      <c r="AAR919" s="226"/>
      <c r="AAS919" s="226"/>
      <c r="AAT919" s="226"/>
      <c r="AAU919" s="226"/>
      <c r="AAV919" s="226"/>
      <c r="AAW919" s="226"/>
      <c r="AAX919" s="226"/>
      <c r="AAY919" s="226"/>
      <c r="AAZ919" s="226"/>
      <c r="ABA919" s="226"/>
      <c r="ABB919" s="226"/>
      <c r="ABC919" s="226"/>
      <c r="ABD919" s="226"/>
      <c r="ABE919" s="226"/>
      <c r="ABF919" s="226"/>
      <c r="ABG919" s="226"/>
      <c r="ABH919" s="226"/>
      <c r="ABI919" s="226"/>
      <c r="ABJ919" s="226"/>
      <c r="ABK919" s="226"/>
      <c r="ABL919" s="226"/>
      <c r="ABM919" s="226"/>
      <c r="ABN919" s="226"/>
      <c r="ABO919" s="226"/>
      <c r="ABP919" s="226"/>
      <c r="ABQ919" s="226"/>
      <c r="ABR919" s="226"/>
      <c r="ABS919" s="226"/>
      <c r="ABT919" s="226"/>
      <c r="ABU919" s="226"/>
      <c r="ABV919" s="226"/>
      <c r="ABW919" s="226"/>
      <c r="ABX919" s="226"/>
      <c r="ABY919" s="226"/>
      <c r="ABZ919" s="226"/>
      <c r="ACA919" s="226"/>
      <c r="ACB919" s="226"/>
      <c r="ACC919" s="226"/>
      <c r="ACD919" s="226"/>
      <c r="ACE919" s="226"/>
      <c r="ACF919" s="226"/>
      <c r="ACG919" s="226"/>
      <c r="ACH919" s="226"/>
      <c r="ACI919" s="226"/>
      <c r="ACJ919" s="226"/>
      <c r="ACK919" s="226"/>
      <c r="ACL919" s="226"/>
      <c r="ACM919" s="226"/>
      <c r="ACN919" s="226"/>
      <c r="ACO919" s="226"/>
      <c r="ACP919" s="226"/>
      <c r="ACQ919" s="226"/>
      <c r="ACR919" s="226"/>
      <c r="ACS919" s="226"/>
      <c r="ACT919" s="226"/>
      <c r="ACU919" s="226"/>
      <c r="ACV919" s="226"/>
      <c r="ACW919" s="226"/>
      <c r="ACX919" s="226"/>
      <c r="ACY919" s="226"/>
      <c r="ACZ919" s="226"/>
      <c r="ADA919" s="226"/>
      <c r="ADB919" s="226"/>
      <c r="ADC919" s="226"/>
      <c r="ADD919" s="226"/>
      <c r="ADE919" s="226"/>
      <c r="ADF919" s="226"/>
      <c r="ADG919" s="226"/>
      <c r="ADH919" s="226"/>
      <c r="ADI919" s="226"/>
      <c r="ADJ919" s="226"/>
      <c r="ADK919" s="226"/>
      <c r="ADL919" s="226"/>
      <c r="ADM919" s="226"/>
      <c r="ADN919" s="226"/>
      <c r="ADO919" s="226"/>
      <c r="ADP919" s="226"/>
      <c r="ADQ919" s="226"/>
      <c r="ADR919" s="226"/>
      <c r="ADS919" s="226"/>
      <c r="ADT919" s="226"/>
      <c r="ADU919" s="226"/>
      <c r="ADV919" s="226"/>
      <c r="ADW919" s="226"/>
      <c r="ADX919" s="226"/>
      <c r="ADY919" s="226"/>
      <c r="ADZ919" s="226"/>
      <c r="AEA919" s="226"/>
      <c r="AEB919" s="226"/>
      <c r="AEC919" s="226"/>
      <c r="AED919" s="226"/>
      <c r="AEE919" s="226"/>
      <c r="AEF919" s="226"/>
      <c r="AEG919" s="226"/>
      <c r="AEH919" s="226"/>
      <c r="AEI919" s="226"/>
      <c r="AEJ919" s="226"/>
      <c r="AEK919" s="226"/>
      <c r="AEL919" s="226"/>
      <c r="AEM919" s="226"/>
      <c r="AEN919" s="226"/>
      <c r="AEO919" s="226"/>
      <c r="AEP919" s="226"/>
      <c r="AEQ919" s="226"/>
      <c r="AER919" s="226"/>
      <c r="AES919" s="226"/>
      <c r="AET919" s="226"/>
      <c r="AEU919" s="226"/>
      <c r="AEV919" s="226"/>
      <c r="AEW919" s="226"/>
      <c r="AEX919" s="226"/>
      <c r="AEY919" s="226"/>
      <c r="AEZ919" s="226"/>
      <c r="AFA919" s="226"/>
      <c r="AFB919" s="226"/>
      <c r="AFC919" s="226"/>
      <c r="AFD919" s="226"/>
      <c r="AFE919" s="226"/>
      <c r="AFF919" s="226"/>
      <c r="AFG919" s="226"/>
      <c r="AFH919" s="226"/>
      <c r="AFI919" s="226"/>
      <c r="AFJ919" s="226"/>
      <c r="AFK919" s="226"/>
      <c r="AFL919" s="226"/>
      <c r="AFM919" s="226"/>
      <c r="AFN919" s="226"/>
      <c r="AFO919" s="226"/>
      <c r="AFP919" s="226"/>
      <c r="AFQ919" s="226"/>
      <c r="AFR919" s="226"/>
      <c r="AFS919" s="226"/>
      <c r="AFT919" s="226"/>
      <c r="AFU919" s="226"/>
      <c r="AFV919" s="226"/>
      <c r="AFW919" s="226"/>
      <c r="AFX919" s="226"/>
      <c r="AFY919" s="226"/>
      <c r="AFZ919" s="226"/>
      <c r="AGA919" s="226"/>
      <c r="AGB919" s="226"/>
      <c r="AGC919" s="226"/>
      <c r="AGD919" s="226"/>
      <c r="AGE919" s="226"/>
      <c r="AGF919" s="226"/>
      <c r="AGG919" s="226"/>
      <c r="AGH919" s="226"/>
      <c r="AGI919" s="226"/>
      <c r="AGJ919" s="226"/>
      <c r="AGK919" s="226"/>
      <c r="AGL919" s="226"/>
      <c r="AGM919" s="226"/>
      <c r="AGN919" s="226"/>
      <c r="AGO919" s="226"/>
      <c r="AGP919" s="226"/>
      <c r="AGQ919" s="226"/>
      <c r="AGR919" s="226"/>
      <c r="AGS919" s="226"/>
      <c r="AGT919" s="226"/>
      <c r="AGU919" s="226"/>
      <c r="AGV919" s="226"/>
      <c r="AGW919" s="226"/>
      <c r="AGX919" s="226"/>
      <c r="AGY919" s="226"/>
      <c r="AGZ919" s="226"/>
      <c r="AHA919" s="226"/>
      <c r="AHB919" s="226"/>
      <c r="AHC919" s="226"/>
      <c r="AHD919" s="226"/>
      <c r="AHE919" s="226"/>
      <c r="AHF919" s="226"/>
      <c r="AHG919" s="226"/>
      <c r="AHH919" s="226"/>
      <c r="AHI919" s="226"/>
      <c r="AHJ919" s="226"/>
      <c r="AHK919" s="226"/>
      <c r="AHL919" s="226"/>
      <c r="AHM919" s="226"/>
      <c r="AHN919" s="226"/>
      <c r="AHO919" s="226"/>
      <c r="AHP919" s="226"/>
      <c r="AHQ919" s="226"/>
      <c r="AHR919" s="226"/>
      <c r="AHS919" s="226"/>
      <c r="AHT919" s="226"/>
      <c r="AHU919" s="226"/>
      <c r="AHV919" s="226"/>
      <c r="AHW919" s="226"/>
      <c r="AHX919" s="226"/>
      <c r="AHY919" s="226"/>
      <c r="AHZ919" s="226"/>
      <c r="AIA919" s="226"/>
      <c r="AIB919" s="226"/>
      <c r="AIC919" s="226"/>
      <c r="AID919" s="226"/>
      <c r="AIE919" s="226"/>
      <c r="AIF919" s="226"/>
      <c r="AIG919" s="226"/>
      <c r="AIH919" s="226"/>
      <c r="AII919" s="226"/>
      <c r="AIJ919" s="226"/>
      <c r="AIK919" s="226"/>
      <c r="AIL919" s="226"/>
      <c r="AIM919" s="226"/>
      <c r="AIN919" s="226"/>
      <c r="AIO919" s="226"/>
      <c r="AIP919" s="226"/>
      <c r="AIQ919" s="226"/>
      <c r="AIR919" s="226"/>
      <c r="AIS919" s="226"/>
      <c r="AIT919" s="226"/>
      <c r="AIU919" s="226"/>
      <c r="AIV919" s="226"/>
      <c r="AIW919" s="226"/>
      <c r="AIX919" s="226"/>
      <c r="AIY919" s="226"/>
      <c r="AIZ919" s="226"/>
      <c r="AJA919" s="226"/>
      <c r="AJB919" s="226"/>
      <c r="AJC919" s="226"/>
      <c r="AJD919" s="226"/>
      <c r="AJE919" s="226"/>
      <c r="AJF919" s="226"/>
      <c r="AJG919" s="226"/>
      <c r="AJH919" s="226"/>
      <c r="AJI919" s="226"/>
      <c r="AJJ919" s="226"/>
      <c r="AJK919" s="226"/>
      <c r="AJL919" s="226"/>
      <c r="AJM919" s="226"/>
      <c r="AJN919" s="226"/>
      <c r="AJO919" s="226"/>
      <c r="AJP919" s="226"/>
      <c r="AJQ919" s="226"/>
      <c r="AJR919" s="226"/>
      <c r="AJS919" s="226"/>
      <c r="AJT919" s="226"/>
      <c r="AJU919" s="226"/>
      <c r="AJV919" s="226"/>
      <c r="AJW919" s="226"/>
      <c r="AJX919" s="226"/>
      <c r="AJY919" s="226"/>
      <c r="AJZ919" s="226"/>
      <c r="AKA919" s="226"/>
      <c r="AKB919" s="226"/>
      <c r="AKC919" s="226"/>
      <c r="AKD919" s="226"/>
      <c r="AKE919" s="226"/>
      <c r="AKF919" s="226"/>
      <c r="AKG919" s="226"/>
      <c r="AKH919" s="226"/>
      <c r="AKI919" s="226"/>
      <c r="AKJ919" s="226"/>
      <c r="AKK919" s="226"/>
      <c r="AKL919" s="226"/>
      <c r="AKM919" s="226"/>
      <c r="AKN919" s="226"/>
      <c r="AKO919" s="226"/>
      <c r="AKP919" s="226"/>
      <c r="AKQ919" s="226"/>
      <c r="AKR919" s="226"/>
      <c r="AKS919" s="226"/>
      <c r="AKT919" s="226"/>
      <c r="AKU919" s="226"/>
      <c r="AKV919" s="226"/>
      <c r="AKW919" s="226"/>
      <c r="AKX919" s="226"/>
      <c r="AKY919" s="226"/>
      <c r="AKZ919" s="226"/>
      <c r="ALA919" s="226"/>
      <c r="ALB919" s="226"/>
      <c r="ALC919" s="226"/>
      <c r="ALD919" s="226"/>
      <c r="ALE919" s="226"/>
      <c r="ALF919" s="226"/>
      <c r="ALG919" s="226"/>
      <c r="ALH919" s="226"/>
      <c r="ALI919" s="226"/>
      <c r="ALJ919" s="226"/>
      <c r="ALK919" s="226"/>
      <c r="ALL919" s="226"/>
      <c r="ALM919" s="226"/>
      <c r="ALN919" s="226"/>
      <c r="ALO919" s="226"/>
      <c r="ALP919" s="226"/>
      <c r="ALQ919" s="226"/>
      <c r="ALR919" s="226"/>
      <c r="ALS919" s="226"/>
      <c r="ALT919" s="226"/>
      <c r="ALU919" s="226"/>
      <c r="ALV919" s="226"/>
      <c r="ALW919" s="226"/>
      <c r="ALX919" s="226"/>
      <c r="ALY919" s="226"/>
      <c r="ALZ919" s="226"/>
      <c r="AMA919" s="226"/>
      <c r="AMB919" s="226"/>
      <c r="AMC919" s="226"/>
      <c r="AMD919" s="226"/>
      <c r="AME919" s="226"/>
      <c r="AMF919" s="226"/>
      <c r="AMG919" s="226"/>
      <c r="AMH919" s="226"/>
      <c r="AMI919" s="226"/>
      <c r="AMJ919" s="226"/>
      <c r="AMK919" s="226"/>
      <c r="AML919" s="226"/>
      <c r="AMM919" s="226"/>
      <c r="AMN919" s="226"/>
      <c r="AMO919" s="226"/>
      <c r="AMP919" s="226"/>
      <c r="AMQ919" s="226"/>
      <c r="AMR919" s="226"/>
      <c r="AMS919" s="226"/>
      <c r="AMT919" s="226"/>
      <c r="AMU919" s="226"/>
      <c r="AMV919" s="226"/>
      <c r="AMW919" s="226"/>
      <c r="AMX919" s="226"/>
    </row>
    <row r="920" spans="1:1038" s="432" customFormat="1" ht="18" customHeight="1">
      <c r="A920" s="547" t="s">
        <v>2392</v>
      </c>
      <c r="B920" s="524" t="s">
        <v>1647</v>
      </c>
      <c r="C920" s="422"/>
      <c r="D920" s="525" t="s">
        <v>1279</v>
      </c>
      <c r="E920" s="422">
        <v>107</v>
      </c>
      <c r="F920" s="422">
        <v>2</v>
      </c>
      <c r="G920" s="526" t="str">
        <f t="shared" si="601"/>
        <v>107-2</v>
      </c>
      <c r="H920" s="422">
        <v>0</v>
      </c>
      <c r="I920" s="422">
        <v>48</v>
      </c>
      <c r="J920" s="527">
        <f t="shared" si="605"/>
        <v>1</v>
      </c>
      <c r="K920" s="528" t="b">
        <f>IF(J922=1,IF(((VLOOKUP($G920,[4]Depth_Lookup!$A$3:$J$550,9,FALSE))-(I920/100))=0,"Good",IF(((VLOOKUP($G920,[4]Depth_Lookup!$A$3:$J$550,9,FALSE))-(I920/100))&gt;0,"Too Short","Too Long")))</f>
        <v>0</v>
      </c>
      <c r="L920" s="171">
        <f>(VLOOKUP($G920,Depth_Lookup!$A$3:$J$410,10,FALSE))+(H920/100)</f>
        <v>282.5</v>
      </c>
      <c r="M920" s="171">
        <f>(VLOOKUP($G920,Depth_Lookup!$A$3:$J$410,10,FALSE))+(I920/100)</f>
        <v>282.98</v>
      </c>
      <c r="N920" s="441" t="s">
        <v>2425</v>
      </c>
      <c r="O920" s="422">
        <v>1</v>
      </c>
      <c r="P920" s="422" t="s">
        <v>853</v>
      </c>
      <c r="Q920" s="422" t="s">
        <v>125</v>
      </c>
      <c r="R920" s="526" t="str">
        <f t="shared" si="602"/>
        <v>SerpentinizedHarzburgite</v>
      </c>
      <c r="S920" s="422" t="s">
        <v>94</v>
      </c>
      <c r="T920" s="422" t="s">
        <v>94</v>
      </c>
      <c r="U920" s="422" t="s">
        <v>95</v>
      </c>
      <c r="V920" s="422" t="s">
        <v>509</v>
      </c>
      <c r="W920" s="422" t="s">
        <v>102</v>
      </c>
      <c r="X920" s="529">
        <f>VLOOKUP(W920,[4]definitions_list_lookup!$A$13:$B$19,2,0)</f>
        <v>5</v>
      </c>
      <c r="Y920" s="422" t="s">
        <v>90</v>
      </c>
      <c r="Z920" s="422" t="s">
        <v>91</v>
      </c>
      <c r="AA920" s="422"/>
      <c r="AB920" s="422"/>
      <c r="AC920" s="422"/>
      <c r="AD920" s="422"/>
      <c r="AE920" s="423"/>
      <c r="AF920" s="526" t="e">
        <f>VLOOKUP(AE920,[4]definitions_list_mag!$V$12:$W$15,2,0)</f>
        <v>#N/A</v>
      </c>
      <c r="AG920" s="530"/>
      <c r="AH920" s="422"/>
      <c r="AI920" s="666">
        <v>73</v>
      </c>
      <c r="AJ920" s="429"/>
      <c r="AK920" s="429"/>
      <c r="AL920" s="429"/>
      <c r="AM920" s="429"/>
      <c r="AN920" s="429"/>
      <c r="AO920" s="666"/>
      <c r="AP920" s="429"/>
      <c r="AQ920" s="429"/>
      <c r="AR920" s="429"/>
      <c r="AS920" s="429"/>
      <c r="AT920" s="429"/>
      <c r="AU920" s="666"/>
      <c r="AV920" s="429"/>
      <c r="AW920" s="429"/>
      <c r="AX920" s="429"/>
      <c r="AY920" s="429"/>
      <c r="AZ920" s="429"/>
      <c r="BA920" s="666">
        <v>25</v>
      </c>
      <c r="BB920" s="429">
        <v>5</v>
      </c>
      <c r="BC920" s="429">
        <v>2</v>
      </c>
      <c r="BD920" s="429" t="s">
        <v>1330</v>
      </c>
      <c r="BE920" s="429" t="s">
        <v>103</v>
      </c>
      <c r="BF920" s="429"/>
      <c r="BG920" s="666"/>
      <c r="BH920" s="429"/>
      <c r="BI920" s="429"/>
      <c r="BJ920" s="429"/>
      <c r="BK920" s="429"/>
      <c r="BL920" s="429"/>
      <c r="BM920" s="666">
        <v>2</v>
      </c>
      <c r="BN920" s="429">
        <v>1</v>
      </c>
      <c r="BO920" s="429">
        <v>0.5</v>
      </c>
      <c r="BP920" s="429" t="s">
        <v>1330</v>
      </c>
      <c r="BQ920" s="429" t="s">
        <v>103</v>
      </c>
      <c r="BR920" s="429"/>
      <c r="BS920" s="429"/>
      <c r="BT920" s="429"/>
      <c r="BU920" s="429"/>
      <c r="BV920" s="429"/>
      <c r="BW920" s="429"/>
      <c r="BX920" s="429"/>
      <c r="BY920" s="426"/>
      <c r="BZ920" s="422"/>
      <c r="CA920" s="422"/>
      <c r="CB920" s="422"/>
      <c r="CC920" s="422"/>
      <c r="CD920" s="422"/>
      <c r="CE920" s="427"/>
      <c r="CF920" s="531">
        <f t="shared" si="603"/>
        <v>100</v>
      </c>
      <c r="CG920" s="166"/>
      <c r="CH920" s="163"/>
      <c r="CI920" s="163"/>
      <c r="CJ920" s="163"/>
      <c r="CK920" s="164" t="s">
        <v>2415</v>
      </c>
      <c r="CL920" s="165"/>
      <c r="CM920" s="165"/>
      <c r="CN920" s="165"/>
      <c r="CO920" s="165"/>
      <c r="CP920" s="165"/>
      <c r="CQ920" s="165"/>
      <c r="CR920" s="165"/>
      <c r="CS920" s="165"/>
      <c r="CT920" s="165"/>
      <c r="CU920" s="165"/>
      <c r="CV920" s="165"/>
      <c r="CW920" s="165"/>
      <c r="CX920" s="165"/>
      <c r="CY920" s="165"/>
      <c r="CZ920" s="165"/>
      <c r="DA920" s="165"/>
      <c r="DB920" s="165">
        <v>65</v>
      </c>
      <c r="DC920" s="429"/>
      <c r="DD920" s="165"/>
      <c r="DE920" s="165"/>
      <c r="DF920" s="165"/>
      <c r="DG920" s="165"/>
      <c r="DH920" s="165"/>
      <c r="DI920" s="165"/>
      <c r="DJ920" s="165">
        <v>35</v>
      </c>
      <c r="DK920" s="209">
        <f t="shared" si="604"/>
        <v>100</v>
      </c>
      <c r="DL920" s="166"/>
      <c r="DM920" s="165"/>
      <c r="DN920" s="165"/>
      <c r="DO920" s="167"/>
      <c r="DQ920" s="166"/>
      <c r="DR920" s="167"/>
      <c r="DS920" s="166"/>
      <c r="DT920" s="555" t="s">
        <v>2426</v>
      </c>
      <c r="DU920" s="429"/>
      <c r="DV920" s="429"/>
      <c r="DW920" s="532" t="e">
        <f>VLOOKUP(P920,[4]definitions_list_lookup!$K$30:$L$54,2,0)</f>
        <v>#N/A</v>
      </c>
      <c r="DX920" s="443" t="s">
        <v>2151</v>
      </c>
      <c r="DY920" s="443" t="s">
        <v>2427</v>
      </c>
      <c r="DZ920" s="533"/>
      <c r="EA920" s="534"/>
      <c r="EB920" s="429"/>
      <c r="EC920" s="534"/>
      <c r="ED920" s="229" t="s">
        <v>2517</v>
      </c>
      <c r="EE920" s="535"/>
      <c r="EF920" s="536"/>
      <c r="EG920" s="535"/>
      <c r="EH920" s="537"/>
      <c r="EI920" s="538"/>
      <c r="EJ920" s="539"/>
      <c r="EK920" s="540"/>
      <c r="EL920" s="535"/>
      <c r="EM920" s="537"/>
      <c r="EN920" s="537"/>
      <c r="EO920" s="541"/>
      <c r="EP920" s="541"/>
      <c r="EQ920" s="541"/>
      <c r="ER920" s="541"/>
      <c r="ES920" s="541"/>
      <c r="ET920" s="541"/>
      <c r="EU920" s="541"/>
      <c r="EV920" s="542"/>
      <c r="EW920" s="542"/>
      <c r="EX920" s="542"/>
      <c r="EY920" s="542"/>
      <c r="EZ920" s="192" t="e">
        <f t="shared" si="675"/>
        <v>#DIV/0!</v>
      </c>
      <c r="FA920" s="192" t="e">
        <f t="shared" si="676"/>
        <v>#DIV/0!</v>
      </c>
      <c r="FB920" s="192" t="e">
        <f t="shared" si="677"/>
        <v>#DIV/0!</v>
      </c>
      <c r="FC920" s="192" t="e">
        <f t="shared" si="678"/>
        <v>#DIV/0!</v>
      </c>
      <c r="FD920" s="192" t="e">
        <f t="shared" si="679"/>
        <v>#DIV/0!</v>
      </c>
      <c r="FE920" s="193" t="e">
        <f t="shared" si="680"/>
        <v>#DIV/0!</v>
      </c>
      <c r="FF920" s="194" t="e">
        <f t="shared" si="681"/>
        <v>#DIV/0!</v>
      </c>
      <c r="FG920" s="535"/>
      <c r="FH920" s="537"/>
      <c r="FI920" s="778">
        <f t="shared" si="682"/>
        <v>0</v>
      </c>
      <c r="FJ920" s="779" t="e">
        <f t="shared" si="683"/>
        <v>#DIV/0!</v>
      </c>
      <c r="FK920" s="779" t="e">
        <f t="shared" si="684"/>
        <v>#DIV/0!</v>
      </c>
      <c r="FL920" s="780" t="e">
        <f t="shared" si="685"/>
        <v>#DIV/0!</v>
      </c>
      <c r="FM920" s="169" t="e">
        <f t="shared" si="686"/>
        <v>#DIV/0!</v>
      </c>
      <c r="FN920" s="783" t="e">
        <f t="shared" si="687"/>
        <v>#DIV/0!</v>
      </c>
      <c r="FO920" s="422"/>
      <c r="FP920" s="422"/>
      <c r="FQ920" s="422"/>
      <c r="FR920" s="422"/>
      <c r="FS920" s="422"/>
      <c r="FT920" s="422"/>
      <c r="FU920" s="422"/>
      <c r="FV920" s="422"/>
      <c r="FW920" s="422"/>
      <c r="FX920" s="422"/>
      <c r="FY920" s="422"/>
      <c r="FZ920" s="422"/>
      <c r="GA920" s="422"/>
      <c r="GB920" s="422"/>
      <c r="GC920" s="422"/>
      <c r="GD920" s="422"/>
      <c r="GE920" s="422"/>
      <c r="GF920" s="422"/>
      <c r="GG920" s="422"/>
      <c r="GH920" s="422"/>
      <c r="GI920" s="422"/>
      <c r="GJ920" s="422"/>
      <c r="GK920" s="422"/>
      <c r="GL920" s="422"/>
      <c r="GM920" s="422"/>
      <c r="GN920" s="422"/>
      <c r="GO920" s="422"/>
      <c r="GP920" s="422"/>
      <c r="GQ920" s="422"/>
      <c r="GR920" s="422"/>
      <c r="GS920" s="422"/>
      <c r="GT920" s="422"/>
      <c r="GU920" s="422"/>
      <c r="GV920" s="422"/>
      <c r="GW920" s="422"/>
      <c r="GX920" s="422"/>
      <c r="GY920" s="422"/>
      <c r="GZ920" s="422"/>
      <c r="HA920" s="422"/>
      <c r="HB920" s="422"/>
      <c r="HC920" s="422"/>
      <c r="HD920" s="422"/>
      <c r="HE920" s="422"/>
      <c r="HF920" s="422"/>
      <c r="HG920" s="422"/>
      <c r="HH920" s="422"/>
      <c r="HI920" s="422"/>
      <c r="HJ920" s="422"/>
      <c r="HK920" s="422"/>
      <c r="HL920" s="422"/>
      <c r="HM920" s="422"/>
      <c r="HN920" s="422"/>
      <c r="HO920" s="422"/>
      <c r="HP920" s="422"/>
      <c r="HQ920" s="422"/>
      <c r="HR920" s="422"/>
      <c r="HS920" s="422"/>
      <c r="HT920" s="422"/>
      <c r="HU920" s="422"/>
      <c r="HV920" s="422"/>
      <c r="HW920" s="422"/>
      <c r="HX920" s="422"/>
      <c r="HY920" s="422"/>
      <c r="HZ920" s="422"/>
      <c r="IA920" s="422"/>
      <c r="IB920" s="422"/>
      <c r="IC920" s="422"/>
      <c r="ID920" s="422"/>
      <c r="IE920" s="422"/>
      <c r="IF920" s="422"/>
      <c r="IG920" s="422"/>
      <c r="IH920" s="422"/>
      <c r="II920" s="422"/>
      <c r="IJ920" s="422"/>
      <c r="IK920" s="422"/>
      <c r="IL920" s="422"/>
      <c r="IM920" s="422"/>
      <c r="IN920" s="422"/>
      <c r="IO920" s="422"/>
      <c r="IP920" s="422"/>
      <c r="IQ920" s="422"/>
      <c r="IR920" s="422"/>
      <c r="IS920" s="422"/>
      <c r="IT920" s="422"/>
      <c r="IU920" s="422"/>
      <c r="IV920" s="422"/>
      <c r="IW920" s="422"/>
      <c r="IX920" s="422"/>
      <c r="IY920" s="422"/>
      <c r="IZ920" s="422"/>
      <c r="JA920" s="422"/>
      <c r="JB920" s="422"/>
      <c r="JC920" s="422"/>
      <c r="JD920" s="422"/>
      <c r="JE920" s="422"/>
      <c r="JF920" s="422"/>
      <c r="JG920" s="422"/>
      <c r="JH920" s="422"/>
      <c r="JI920" s="422"/>
      <c r="JJ920" s="422"/>
      <c r="JK920" s="422"/>
      <c r="JL920" s="422"/>
      <c r="JM920" s="422"/>
      <c r="JN920" s="422"/>
      <c r="JO920" s="422"/>
      <c r="JP920" s="422"/>
      <c r="JQ920" s="422"/>
      <c r="JR920" s="422"/>
      <c r="JS920" s="422"/>
      <c r="JT920" s="422"/>
      <c r="JU920" s="422"/>
      <c r="JV920" s="422"/>
      <c r="JW920" s="422"/>
      <c r="JX920" s="422"/>
      <c r="JY920" s="422"/>
      <c r="JZ920" s="422"/>
      <c r="KA920" s="422"/>
      <c r="KB920" s="422"/>
      <c r="KC920" s="422"/>
      <c r="KD920" s="422"/>
      <c r="KE920" s="422"/>
      <c r="KF920" s="422"/>
      <c r="KG920" s="422"/>
      <c r="KH920" s="422"/>
      <c r="KI920" s="422"/>
      <c r="KJ920" s="422"/>
      <c r="KK920" s="422"/>
      <c r="KL920" s="422"/>
      <c r="KM920" s="422"/>
      <c r="KN920" s="422"/>
      <c r="KO920" s="422"/>
      <c r="KP920" s="422"/>
      <c r="KQ920" s="422"/>
      <c r="KR920" s="422"/>
      <c r="KS920" s="422"/>
      <c r="KT920" s="422"/>
      <c r="KU920" s="422"/>
      <c r="KV920" s="422"/>
      <c r="KW920" s="422"/>
      <c r="KX920" s="422"/>
      <c r="KY920" s="422"/>
      <c r="KZ920" s="422"/>
      <c r="LA920" s="422"/>
      <c r="LB920" s="422"/>
      <c r="LC920" s="422"/>
      <c r="LD920" s="422"/>
      <c r="LE920" s="422"/>
      <c r="LF920" s="422"/>
      <c r="LG920" s="422"/>
      <c r="LH920" s="422"/>
      <c r="LI920" s="422"/>
      <c r="LJ920" s="422"/>
      <c r="LK920" s="422"/>
      <c r="LL920" s="422"/>
      <c r="LM920" s="422"/>
      <c r="LN920" s="422"/>
      <c r="LO920" s="422"/>
      <c r="LP920" s="422"/>
      <c r="LQ920" s="422"/>
      <c r="LR920" s="422"/>
      <c r="LS920" s="422"/>
      <c r="LT920" s="422"/>
      <c r="LU920" s="422"/>
      <c r="LV920" s="422"/>
      <c r="LW920" s="422"/>
      <c r="LX920" s="422"/>
      <c r="LY920" s="422"/>
      <c r="LZ920" s="422"/>
      <c r="MA920" s="422"/>
      <c r="MB920" s="422"/>
      <c r="MC920" s="422"/>
      <c r="MD920" s="422"/>
      <c r="ME920" s="422"/>
      <c r="MF920" s="422"/>
      <c r="MG920" s="422"/>
      <c r="MH920" s="422"/>
      <c r="MI920" s="422"/>
      <c r="MJ920" s="422"/>
      <c r="MK920" s="422"/>
      <c r="ML920" s="422"/>
      <c r="MM920" s="422"/>
      <c r="MN920" s="422"/>
      <c r="MO920" s="422"/>
      <c r="MP920" s="422"/>
      <c r="MQ920" s="422"/>
      <c r="MR920" s="422"/>
      <c r="MS920" s="422"/>
      <c r="MT920" s="422"/>
      <c r="MU920" s="422"/>
      <c r="MV920" s="422"/>
      <c r="MW920" s="422"/>
      <c r="MX920" s="422"/>
      <c r="MY920" s="422"/>
      <c r="MZ920" s="422"/>
      <c r="NA920" s="422"/>
      <c r="NB920" s="422"/>
      <c r="NC920" s="422"/>
      <c r="ND920" s="422"/>
      <c r="NE920" s="422"/>
      <c r="NF920" s="422"/>
      <c r="NG920" s="422"/>
      <c r="NH920" s="422"/>
      <c r="NI920" s="422"/>
      <c r="NJ920" s="422"/>
      <c r="NK920" s="422"/>
      <c r="NL920" s="422"/>
      <c r="NM920" s="422"/>
      <c r="NN920" s="422"/>
      <c r="NO920" s="422"/>
      <c r="NP920" s="422"/>
      <c r="NQ920" s="422"/>
      <c r="NR920" s="422"/>
      <c r="NS920" s="422"/>
      <c r="NT920" s="422"/>
      <c r="NU920" s="422"/>
      <c r="NV920" s="422"/>
      <c r="NW920" s="422"/>
      <c r="NX920" s="422"/>
      <c r="NY920" s="422"/>
      <c r="NZ920" s="422"/>
      <c r="OA920" s="422"/>
      <c r="OB920" s="422"/>
      <c r="OC920" s="422"/>
      <c r="OD920" s="422"/>
      <c r="OE920" s="422"/>
      <c r="OF920" s="422"/>
      <c r="OG920" s="422"/>
      <c r="OH920" s="422"/>
      <c r="OI920" s="422"/>
      <c r="OJ920" s="422"/>
      <c r="OK920" s="422"/>
      <c r="OL920" s="422"/>
      <c r="OM920" s="422"/>
      <c r="ON920" s="422"/>
      <c r="OO920" s="422"/>
      <c r="OP920" s="422"/>
      <c r="OQ920" s="422"/>
      <c r="OR920" s="422"/>
      <c r="OS920" s="422"/>
      <c r="OT920" s="422"/>
      <c r="OU920" s="422"/>
      <c r="OV920" s="422"/>
      <c r="OW920" s="422"/>
      <c r="OX920" s="422"/>
      <c r="OY920" s="422"/>
      <c r="OZ920" s="422"/>
      <c r="PA920" s="422"/>
      <c r="PB920" s="422"/>
      <c r="PC920" s="422"/>
      <c r="PD920" s="422"/>
      <c r="PE920" s="422"/>
      <c r="PF920" s="422"/>
      <c r="PG920" s="422"/>
      <c r="PH920" s="422"/>
      <c r="PI920" s="422"/>
      <c r="PJ920" s="422"/>
      <c r="PK920" s="422"/>
      <c r="PL920" s="422"/>
      <c r="PM920" s="422"/>
      <c r="PN920" s="422"/>
      <c r="PO920" s="422"/>
      <c r="PP920" s="422"/>
      <c r="PQ920" s="422"/>
      <c r="PR920" s="422"/>
      <c r="PS920" s="422"/>
      <c r="PT920" s="422"/>
      <c r="PU920" s="422"/>
      <c r="PV920" s="422"/>
      <c r="PW920" s="422"/>
      <c r="PX920" s="422"/>
      <c r="PY920" s="422"/>
      <c r="PZ920" s="422"/>
      <c r="QA920" s="422"/>
      <c r="QB920" s="422"/>
      <c r="QC920" s="422"/>
      <c r="QD920" s="422"/>
      <c r="QE920" s="422"/>
      <c r="QF920" s="422"/>
      <c r="QG920" s="422"/>
      <c r="QH920" s="422"/>
      <c r="QI920" s="422"/>
      <c r="QJ920" s="422"/>
      <c r="QK920" s="422"/>
      <c r="QL920" s="422"/>
      <c r="QM920" s="422"/>
      <c r="QN920" s="422"/>
      <c r="QO920" s="422"/>
      <c r="QP920" s="422"/>
      <c r="QQ920" s="422"/>
      <c r="QR920" s="422"/>
      <c r="QS920" s="422"/>
      <c r="QT920" s="422"/>
      <c r="QU920" s="422"/>
      <c r="QV920" s="422"/>
      <c r="QW920" s="422"/>
      <c r="QX920" s="422"/>
      <c r="QY920" s="422"/>
      <c r="QZ920" s="422"/>
      <c r="RA920" s="422"/>
      <c r="RB920" s="422"/>
      <c r="RC920" s="422"/>
      <c r="RD920" s="422"/>
      <c r="RE920" s="422"/>
      <c r="RF920" s="422"/>
      <c r="RG920" s="422"/>
      <c r="RH920" s="422"/>
      <c r="RI920" s="422"/>
      <c r="RJ920" s="422"/>
      <c r="RK920" s="422"/>
      <c r="RL920" s="422"/>
      <c r="RM920" s="422"/>
      <c r="RN920" s="422"/>
      <c r="RO920" s="422"/>
      <c r="RP920" s="422"/>
      <c r="RQ920" s="422"/>
      <c r="RR920" s="422"/>
      <c r="RS920" s="422"/>
      <c r="RT920" s="422"/>
      <c r="RU920" s="422"/>
      <c r="RV920" s="422"/>
      <c r="RW920" s="422"/>
      <c r="RX920" s="422"/>
      <c r="RY920" s="422"/>
      <c r="RZ920" s="422"/>
      <c r="SA920" s="422"/>
      <c r="SB920" s="422"/>
      <c r="SC920" s="422"/>
      <c r="SD920" s="422"/>
      <c r="SE920" s="422"/>
      <c r="SF920" s="422"/>
      <c r="SG920" s="422"/>
      <c r="SH920" s="422"/>
      <c r="SI920" s="422"/>
      <c r="SJ920" s="422"/>
      <c r="SK920" s="422"/>
      <c r="SL920" s="422"/>
      <c r="SM920" s="422"/>
      <c r="SN920" s="422"/>
      <c r="SO920" s="422"/>
      <c r="SP920" s="422"/>
      <c r="SQ920" s="422"/>
      <c r="SR920" s="422"/>
      <c r="SS920" s="422"/>
      <c r="ST920" s="422"/>
      <c r="SU920" s="422"/>
      <c r="SV920" s="422"/>
      <c r="SW920" s="422"/>
      <c r="SX920" s="422"/>
      <c r="SY920" s="422"/>
      <c r="SZ920" s="422"/>
      <c r="TA920" s="422"/>
      <c r="TB920" s="422"/>
      <c r="TC920" s="422"/>
      <c r="TD920" s="422"/>
      <c r="TE920" s="422"/>
      <c r="TF920" s="422"/>
      <c r="TG920" s="422"/>
      <c r="TH920" s="422"/>
      <c r="TI920" s="422"/>
      <c r="TJ920" s="422"/>
      <c r="TK920" s="422"/>
      <c r="TL920" s="422"/>
      <c r="TM920" s="422"/>
      <c r="TN920" s="422"/>
      <c r="TO920" s="422"/>
      <c r="TP920" s="422"/>
      <c r="TQ920" s="422"/>
      <c r="TR920" s="422"/>
      <c r="TS920" s="422"/>
      <c r="TT920" s="422"/>
      <c r="TU920" s="422"/>
      <c r="TV920" s="422"/>
      <c r="TW920" s="422"/>
      <c r="TX920" s="422"/>
      <c r="TY920" s="422"/>
      <c r="TZ920" s="422"/>
      <c r="UA920" s="422"/>
      <c r="UB920" s="422"/>
      <c r="UC920" s="422"/>
      <c r="UD920" s="422"/>
      <c r="UE920" s="422"/>
      <c r="UF920" s="422"/>
      <c r="UG920" s="422"/>
      <c r="UH920" s="422"/>
      <c r="UI920" s="422"/>
      <c r="UJ920" s="422"/>
      <c r="UK920" s="422"/>
      <c r="UL920" s="422"/>
      <c r="UM920" s="422"/>
      <c r="UN920" s="422"/>
      <c r="UO920" s="422"/>
      <c r="UP920" s="422"/>
      <c r="UQ920" s="422"/>
      <c r="UR920" s="422"/>
      <c r="US920" s="422"/>
      <c r="UT920" s="422"/>
      <c r="UU920" s="422"/>
      <c r="UV920" s="422"/>
      <c r="UW920" s="422"/>
      <c r="UX920" s="422"/>
      <c r="UY920" s="422"/>
      <c r="UZ920" s="422"/>
      <c r="VA920" s="422"/>
      <c r="VB920" s="422"/>
      <c r="VC920" s="422"/>
      <c r="VD920" s="422"/>
      <c r="VE920" s="422"/>
      <c r="VF920" s="422"/>
      <c r="VG920" s="422"/>
      <c r="VH920" s="422"/>
      <c r="VI920" s="422"/>
      <c r="VJ920" s="422"/>
      <c r="VK920" s="422"/>
      <c r="VL920" s="422"/>
      <c r="VM920" s="422"/>
      <c r="VN920" s="422"/>
      <c r="VO920" s="422"/>
      <c r="VP920" s="422"/>
      <c r="VQ920" s="422"/>
      <c r="VR920" s="422"/>
      <c r="VS920" s="422"/>
      <c r="VT920" s="422"/>
      <c r="VU920" s="422"/>
      <c r="VV920" s="422"/>
      <c r="VW920" s="422"/>
      <c r="VX920" s="422"/>
      <c r="VY920" s="422"/>
      <c r="VZ920" s="422"/>
      <c r="WA920" s="422"/>
      <c r="WB920" s="422"/>
      <c r="WC920" s="422"/>
      <c r="WD920" s="422"/>
      <c r="WE920" s="422"/>
      <c r="WF920" s="422"/>
      <c r="WG920" s="422"/>
      <c r="WH920" s="422"/>
      <c r="WI920" s="422"/>
      <c r="WJ920" s="422"/>
      <c r="WK920" s="422"/>
      <c r="WL920" s="422"/>
      <c r="WM920" s="422"/>
      <c r="WN920" s="422"/>
      <c r="WO920" s="422"/>
      <c r="WP920" s="422"/>
      <c r="WQ920" s="422"/>
      <c r="WR920" s="422"/>
      <c r="WS920" s="422"/>
      <c r="WT920" s="422"/>
      <c r="WU920" s="422"/>
      <c r="WV920" s="422"/>
      <c r="WW920" s="422"/>
      <c r="WX920" s="422"/>
      <c r="WY920" s="422"/>
      <c r="WZ920" s="422"/>
      <c r="XA920" s="422"/>
      <c r="XB920" s="422"/>
      <c r="XC920" s="422"/>
      <c r="XD920" s="422"/>
      <c r="XE920" s="422"/>
      <c r="XF920" s="422"/>
      <c r="XG920" s="422"/>
      <c r="XH920" s="422"/>
      <c r="XI920" s="422"/>
      <c r="XJ920" s="422"/>
      <c r="XK920" s="422"/>
      <c r="XL920" s="422"/>
      <c r="XM920" s="422"/>
      <c r="XN920" s="422"/>
      <c r="XO920" s="422"/>
      <c r="XP920" s="422"/>
      <c r="XQ920" s="422"/>
      <c r="XR920" s="422"/>
      <c r="XS920" s="422"/>
      <c r="XT920" s="422"/>
      <c r="XU920" s="422"/>
      <c r="XV920" s="422"/>
      <c r="XW920" s="422"/>
      <c r="XX920" s="422"/>
      <c r="XY920" s="422"/>
      <c r="XZ920" s="422"/>
      <c r="YA920" s="422"/>
      <c r="YB920" s="422"/>
      <c r="YC920" s="422"/>
      <c r="YD920" s="422"/>
      <c r="YE920" s="422"/>
      <c r="YF920" s="422"/>
      <c r="YG920" s="422"/>
      <c r="YH920" s="422"/>
      <c r="YI920" s="422"/>
      <c r="YJ920" s="422"/>
      <c r="YK920" s="422"/>
      <c r="YL920" s="422"/>
      <c r="YM920" s="422"/>
      <c r="YN920" s="422"/>
      <c r="YO920" s="422"/>
      <c r="YP920" s="422"/>
      <c r="YQ920" s="422"/>
      <c r="YR920" s="422"/>
      <c r="YS920" s="422"/>
      <c r="YT920" s="422"/>
      <c r="YU920" s="422"/>
      <c r="YV920" s="422"/>
      <c r="YW920" s="422"/>
      <c r="YX920" s="422"/>
      <c r="YY920" s="422"/>
      <c r="YZ920" s="422"/>
      <c r="ZA920" s="422"/>
      <c r="ZB920" s="422"/>
      <c r="ZC920" s="422"/>
      <c r="ZD920" s="422"/>
      <c r="ZE920" s="422"/>
      <c r="ZF920" s="422"/>
      <c r="ZG920" s="422"/>
      <c r="ZH920" s="422"/>
      <c r="ZI920" s="422"/>
      <c r="ZJ920" s="422"/>
      <c r="ZK920" s="422"/>
      <c r="ZL920" s="422"/>
      <c r="ZM920" s="422"/>
      <c r="ZN920" s="422"/>
      <c r="ZO920" s="422"/>
      <c r="ZP920" s="422"/>
      <c r="ZQ920" s="422"/>
      <c r="ZR920" s="422"/>
      <c r="ZS920" s="422"/>
      <c r="ZT920" s="422"/>
      <c r="ZU920" s="422"/>
      <c r="ZV920" s="422"/>
      <c r="ZW920" s="422"/>
      <c r="ZX920" s="422"/>
      <c r="ZY920" s="422"/>
      <c r="ZZ920" s="422"/>
      <c r="AAA920" s="422"/>
      <c r="AAB920" s="422"/>
      <c r="AAC920" s="422"/>
      <c r="AAD920" s="422"/>
      <c r="AAE920" s="422"/>
      <c r="AAF920" s="422"/>
      <c r="AAG920" s="422"/>
      <c r="AAH920" s="422"/>
      <c r="AAI920" s="422"/>
      <c r="AAJ920" s="422"/>
      <c r="AAK920" s="422"/>
      <c r="AAL920" s="422"/>
      <c r="AAM920" s="422"/>
      <c r="AAN920" s="422"/>
      <c r="AAO920" s="422"/>
      <c r="AAP920" s="422"/>
      <c r="AAQ920" s="422"/>
      <c r="AAR920" s="422"/>
      <c r="AAS920" s="422"/>
      <c r="AAT920" s="422"/>
      <c r="AAU920" s="422"/>
      <c r="AAV920" s="422"/>
      <c r="AAW920" s="422"/>
      <c r="AAX920" s="422"/>
      <c r="AAY920" s="422"/>
      <c r="AAZ920" s="422"/>
      <c r="ABA920" s="422"/>
      <c r="ABB920" s="422"/>
      <c r="ABC920" s="422"/>
      <c r="ABD920" s="422"/>
      <c r="ABE920" s="422"/>
      <c r="ABF920" s="422"/>
      <c r="ABG920" s="422"/>
      <c r="ABH920" s="422"/>
      <c r="ABI920" s="422"/>
      <c r="ABJ920" s="422"/>
      <c r="ABK920" s="422"/>
      <c r="ABL920" s="422"/>
      <c r="ABM920" s="422"/>
      <c r="ABN920" s="422"/>
      <c r="ABO920" s="422"/>
      <c r="ABP920" s="422"/>
      <c r="ABQ920" s="422"/>
      <c r="ABR920" s="422"/>
      <c r="ABS920" s="422"/>
      <c r="ABT920" s="422"/>
      <c r="ABU920" s="422"/>
      <c r="ABV920" s="422"/>
      <c r="ABW920" s="422"/>
      <c r="ABX920" s="422"/>
      <c r="ABY920" s="422"/>
      <c r="ABZ920" s="422"/>
      <c r="ACA920" s="422"/>
      <c r="ACB920" s="422"/>
      <c r="ACC920" s="422"/>
      <c r="ACD920" s="422"/>
      <c r="ACE920" s="422"/>
      <c r="ACF920" s="422"/>
      <c r="ACG920" s="422"/>
      <c r="ACH920" s="422"/>
      <c r="ACI920" s="422"/>
      <c r="ACJ920" s="422"/>
      <c r="ACK920" s="422"/>
      <c r="ACL920" s="422"/>
      <c r="ACM920" s="422"/>
      <c r="ACN920" s="422"/>
      <c r="ACO920" s="422"/>
      <c r="ACP920" s="422"/>
      <c r="ACQ920" s="422"/>
      <c r="ACR920" s="422"/>
      <c r="ACS920" s="422"/>
      <c r="ACT920" s="422"/>
      <c r="ACU920" s="422"/>
      <c r="ACV920" s="422"/>
      <c r="ACW920" s="422"/>
      <c r="ACX920" s="422"/>
      <c r="ACY920" s="422"/>
      <c r="ACZ920" s="422"/>
      <c r="ADA920" s="422"/>
      <c r="ADB920" s="422"/>
      <c r="ADC920" s="422"/>
      <c r="ADD920" s="422"/>
      <c r="ADE920" s="422"/>
      <c r="ADF920" s="422"/>
      <c r="ADG920" s="422"/>
      <c r="ADH920" s="422"/>
      <c r="ADI920" s="422"/>
      <c r="ADJ920" s="422"/>
      <c r="ADK920" s="422"/>
      <c r="ADL920" s="422"/>
      <c r="ADM920" s="422"/>
      <c r="ADN920" s="422"/>
      <c r="ADO920" s="422"/>
      <c r="ADP920" s="422"/>
      <c r="ADQ920" s="422"/>
      <c r="ADR920" s="422"/>
      <c r="ADS920" s="422"/>
      <c r="ADT920" s="422"/>
      <c r="ADU920" s="422"/>
      <c r="ADV920" s="422"/>
      <c r="ADW920" s="422"/>
      <c r="ADX920" s="422"/>
      <c r="ADY920" s="422"/>
      <c r="ADZ920" s="422"/>
      <c r="AEA920" s="422"/>
      <c r="AEB920" s="422"/>
      <c r="AEC920" s="422"/>
      <c r="AED920" s="422"/>
      <c r="AEE920" s="422"/>
      <c r="AEF920" s="422"/>
      <c r="AEG920" s="422"/>
      <c r="AEH920" s="422"/>
      <c r="AEI920" s="422"/>
      <c r="AEJ920" s="422"/>
      <c r="AEK920" s="422"/>
      <c r="AEL920" s="422"/>
      <c r="AEM920" s="422"/>
      <c r="AEN920" s="422"/>
      <c r="AEO920" s="422"/>
      <c r="AEP920" s="422"/>
      <c r="AEQ920" s="422"/>
      <c r="AER920" s="422"/>
      <c r="AES920" s="422"/>
      <c r="AET920" s="422"/>
      <c r="AEU920" s="422"/>
      <c r="AEV920" s="422"/>
      <c r="AEW920" s="422"/>
      <c r="AEX920" s="422"/>
      <c r="AEY920" s="422"/>
      <c r="AEZ920" s="422"/>
      <c r="AFA920" s="422"/>
      <c r="AFB920" s="422"/>
      <c r="AFC920" s="422"/>
      <c r="AFD920" s="422"/>
      <c r="AFE920" s="422"/>
      <c r="AFF920" s="422"/>
      <c r="AFG920" s="422"/>
      <c r="AFH920" s="422"/>
      <c r="AFI920" s="422"/>
      <c r="AFJ920" s="422"/>
      <c r="AFK920" s="422"/>
      <c r="AFL920" s="422"/>
      <c r="AFM920" s="422"/>
      <c r="AFN920" s="422"/>
      <c r="AFO920" s="422"/>
      <c r="AFP920" s="422"/>
      <c r="AFQ920" s="422"/>
      <c r="AFR920" s="422"/>
      <c r="AFS920" s="422"/>
      <c r="AFT920" s="422"/>
      <c r="AFU920" s="422"/>
      <c r="AFV920" s="422"/>
      <c r="AFW920" s="422"/>
      <c r="AFX920" s="422"/>
      <c r="AFY920" s="422"/>
      <c r="AFZ920" s="422"/>
      <c r="AGA920" s="422"/>
      <c r="AGB920" s="422"/>
      <c r="AGC920" s="422"/>
      <c r="AGD920" s="422"/>
      <c r="AGE920" s="422"/>
      <c r="AGF920" s="422"/>
      <c r="AGG920" s="422"/>
      <c r="AGH920" s="422"/>
      <c r="AGI920" s="422"/>
      <c r="AGJ920" s="422"/>
      <c r="AGK920" s="422"/>
      <c r="AGL920" s="422"/>
      <c r="AGM920" s="422"/>
      <c r="AGN920" s="422"/>
      <c r="AGO920" s="422"/>
      <c r="AGP920" s="422"/>
      <c r="AGQ920" s="422"/>
      <c r="AGR920" s="422"/>
      <c r="AGS920" s="422"/>
      <c r="AGT920" s="422"/>
      <c r="AGU920" s="422"/>
      <c r="AGV920" s="422"/>
      <c r="AGW920" s="422"/>
      <c r="AGX920" s="422"/>
      <c r="AGY920" s="422"/>
      <c r="AGZ920" s="422"/>
      <c r="AHA920" s="422"/>
      <c r="AHB920" s="422"/>
      <c r="AHC920" s="422"/>
      <c r="AHD920" s="422"/>
      <c r="AHE920" s="422"/>
      <c r="AHF920" s="422"/>
      <c r="AHG920" s="422"/>
      <c r="AHH920" s="422"/>
      <c r="AHI920" s="422"/>
      <c r="AHJ920" s="422"/>
      <c r="AHK920" s="422"/>
      <c r="AHL920" s="422"/>
      <c r="AHM920" s="422"/>
      <c r="AHN920" s="422"/>
      <c r="AHO920" s="422"/>
      <c r="AHP920" s="422"/>
      <c r="AHQ920" s="422"/>
      <c r="AHR920" s="422"/>
      <c r="AHS920" s="422"/>
      <c r="AHT920" s="422"/>
      <c r="AHU920" s="422"/>
      <c r="AHV920" s="422"/>
      <c r="AHW920" s="422"/>
      <c r="AHX920" s="422"/>
      <c r="AHY920" s="422"/>
      <c r="AHZ920" s="422"/>
      <c r="AIA920" s="422"/>
      <c r="AIB920" s="422"/>
      <c r="AIC920" s="422"/>
      <c r="AID920" s="422"/>
      <c r="AIE920" s="422"/>
      <c r="AIF920" s="422"/>
      <c r="AIG920" s="422"/>
      <c r="AIH920" s="422"/>
      <c r="AII920" s="422"/>
      <c r="AIJ920" s="422"/>
      <c r="AIK920" s="422"/>
      <c r="AIL920" s="422"/>
      <c r="AIM920" s="422"/>
      <c r="AIN920" s="422"/>
      <c r="AIO920" s="422"/>
      <c r="AIP920" s="422"/>
      <c r="AIQ920" s="422"/>
      <c r="AIR920" s="422"/>
      <c r="AIS920" s="422"/>
      <c r="AIT920" s="422"/>
      <c r="AIU920" s="422"/>
      <c r="AIV920" s="422"/>
      <c r="AIW920" s="422"/>
      <c r="AIX920" s="422"/>
      <c r="AIY920" s="422"/>
      <c r="AIZ920" s="422"/>
      <c r="AJA920" s="422"/>
      <c r="AJB920" s="422"/>
      <c r="AJC920" s="422"/>
      <c r="AJD920" s="422"/>
      <c r="AJE920" s="422"/>
      <c r="AJF920" s="422"/>
      <c r="AJG920" s="422"/>
      <c r="AJH920" s="422"/>
      <c r="AJI920" s="422"/>
      <c r="AJJ920" s="422"/>
      <c r="AJK920" s="422"/>
      <c r="AJL920" s="422"/>
      <c r="AJM920" s="422"/>
      <c r="AJN920" s="422"/>
      <c r="AJO920" s="422"/>
      <c r="AJP920" s="422"/>
      <c r="AJQ920" s="422"/>
      <c r="AJR920" s="422"/>
      <c r="AJS920" s="422"/>
      <c r="AJT920" s="422"/>
      <c r="AJU920" s="422"/>
      <c r="AJV920" s="422"/>
      <c r="AJW920" s="422"/>
      <c r="AJX920" s="422"/>
      <c r="AJY920" s="422"/>
      <c r="AJZ920" s="422"/>
      <c r="AKA920" s="422"/>
      <c r="AKB920" s="422"/>
      <c r="AKC920" s="422"/>
      <c r="AKD920" s="422"/>
      <c r="AKE920" s="422"/>
      <c r="AKF920" s="422"/>
      <c r="AKG920" s="422"/>
      <c r="AKH920" s="422"/>
      <c r="AKI920" s="422"/>
      <c r="AKJ920" s="422"/>
      <c r="AKK920" s="422"/>
      <c r="AKL920" s="422"/>
      <c r="AKM920" s="422"/>
      <c r="AKN920" s="422"/>
      <c r="AKO920" s="422"/>
      <c r="AKP920" s="422"/>
      <c r="AKQ920" s="422"/>
      <c r="AKR920" s="422"/>
      <c r="AKS920" s="422"/>
      <c r="AKT920" s="422"/>
      <c r="AKU920" s="422"/>
      <c r="AKV920" s="422"/>
      <c r="AKW920" s="422"/>
      <c r="AKX920" s="422"/>
      <c r="AKY920" s="422"/>
      <c r="AKZ920" s="422"/>
      <c r="ALA920" s="422"/>
      <c r="ALB920" s="422"/>
      <c r="ALC920" s="422"/>
      <c r="ALD920" s="422"/>
      <c r="ALE920" s="422"/>
      <c r="ALF920" s="422"/>
      <c r="ALG920" s="422"/>
      <c r="ALH920" s="422"/>
      <c r="ALI920" s="422"/>
      <c r="ALJ920" s="422"/>
      <c r="ALK920" s="422"/>
      <c r="ALL920" s="422"/>
      <c r="ALM920" s="422"/>
      <c r="ALN920" s="422"/>
      <c r="ALO920" s="422"/>
      <c r="ALP920" s="422"/>
      <c r="ALQ920" s="422"/>
      <c r="ALR920" s="422"/>
      <c r="ALS920" s="422"/>
      <c r="ALT920" s="422"/>
      <c r="ALU920" s="422"/>
      <c r="ALV920" s="422"/>
      <c r="ALW920" s="422"/>
      <c r="ALX920" s="422"/>
      <c r="ALY920" s="422"/>
      <c r="ALZ920" s="422"/>
      <c r="AMA920" s="422"/>
      <c r="AMB920" s="422"/>
      <c r="AMC920" s="422"/>
      <c r="AMD920" s="422"/>
      <c r="AME920" s="422"/>
      <c r="AMF920" s="422"/>
      <c r="AMG920" s="422"/>
      <c r="AMH920" s="422"/>
      <c r="AMI920" s="422"/>
      <c r="AMJ920" s="422"/>
      <c r="AMK920" s="422"/>
      <c r="AML920" s="422"/>
      <c r="AMM920" s="422"/>
      <c r="AMN920" s="422"/>
      <c r="AMO920" s="422"/>
      <c r="AMP920" s="422"/>
      <c r="AMQ920" s="422"/>
      <c r="AMR920" s="422"/>
      <c r="AMS920" s="422"/>
      <c r="AMT920" s="422"/>
      <c r="AMU920" s="422"/>
      <c r="AMV920" s="422"/>
      <c r="AMW920" s="422"/>
      <c r="AMX920" s="422"/>
    </row>
    <row r="921" spans="1:1038" s="398" customFormat="1" ht="18" customHeight="1">
      <c r="A921" s="548"/>
      <c r="B921" s="543"/>
      <c r="C921" s="226"/>
      <c r="D921" s="225"/>
      <c r="E921" s="422">
        <v>107</v>
      </c>
      <c r="F921" s="422">
        <v>2</v>
      </c>
      <c r="G921" s="526" t="str">
        <f t="shared" ref="G921" si="710">E921&amp;"-"&amp;F921</f>
        <v>107-2</v>
      </c>
      <c r="H921" s="226"/>
      <c r="I921" s="226"/>
      <c r="J921" s="544"/>
      <c r="K921" s="545"/>
      <c r="L921" s="171">
        <f>(VLOOKUP($G921,Depth_Lookup!$A$3:$J$410,10,FALSE))+(H921/100)</f>
        <v>282.5</v>
      </c>
      <c r="M921" s="171">
        <f>(VLOOKUP($G921,Depth_Lookup!$A$3:$J$410,10,FALSE))+(I921/100)</f>
        <v>282.5</v>
      </c>
      <c r="N921" s="232"/>
      <c r="O921" s="226"/>
      <c r="P921" s="226"/>
      <c r="Q921" s="226"/>
      <c r="R921" s="391" t="s">
        <v>2380</v>
      </c>
      <c r="S921" s="226"/>
      <c r="T921" s="226"/>
      <c r="U921" s="226"/>
      <c r="V921" s="226"/>
      <c r="W921" s="226"/>
      <c r="X921" s="392"/>
      <c r="Y921" s="226"/>
      <c r="Z921" s="226"/>
      <c r="AA921" s="226"/>
      <c r="AB921" s="226"/>
      <c r="AC921" s="226"/>
      <c r="AD921" s="226"/>
      <c r="AE921" s="393"/>
      <c r="AF921" s="391"/>
      <c r="AG921" s="394"/>
      <c r="AH921" s="226"/>
      <c r="AI921" s="255"/>
      <c r="AJ921" s="256"/>
      <c r="AK921" s="256"/>
      <c r="AL921" s="256"/>
      <c r="AM921" s="256"/>
      <c r="AN921" s="256"/>
      <c r="AO921" s="255"/>
      <c r="AP921" s="256"/>
      <c r="AQ921" s="256"/>
      <c r="AR921" s="256"/>
      <c r="AS921" s="256"/>
      <c r="AT921" s="256"/>
      <c r="AU921" s="255"/>
      <c r="AV921" s="256"/>
      <c r="AW921" s="256"/>
      <c r="AX921" s="256"/>
      <c r="AY921" s="256"/>
      <c r="AZ921" s="256"/>
      <c r="BA921" s="255"/>
      <c r="BB921" s="256"/>
      <c r="BC921" s="256"/>
      <c r="BD921" s="256"/>
      <c r="BE921" s="256"/>
      <c r="BF921" s="256"/>
      <c r="BG921" s="255"/>
      <c r="BH921" s="256"/>
      <c r="BI921" s="256"/>
      <c r="BJ921" s="256"/>
      <c r="BK921" s="256"/>
      <c r="BL921" s="256"/>
      <c r="BM921" s="255"/>
      <c r="BN921" s="256"/>
      <c r="BO921" s="256"/>
      <c r="BP921" s="256"/>
      <c r="BQ921" s="256"/>
      <c r="BR921" s="256"/>
      <c r="BS921" s="256"/>
      <c r="BT921" s="256"/>
      <c r="BU921" s="256"/>
      <c r="BV921" s="256"/>
      <c r="BW921" s="256"/>
      <c r="BX921" s="256"/>
      <c r="BY921" s="257"/>
      <c r="BZ921" s="226"/>
      <c r="CA921" s="226"/>
      <c r="CB921" s="226"/>
      <c r="CC921" s="226"/>
      <c r="CD921" s="226"/>
      <c r="CE921" s="410"/>
      <c r="CF921" s="399"/>
      <c r="CG921" s="259"/>
      <c r="CH921" s="150"/>
      <c r="CI921" s="150"/>
      <c r="CJ921" s="150"/>
      <c r="CK921" s="158"/>
      <c r="CL921" s="395"/>
      <c r="CM921" s="395"/>
      <c r="CN921" s="395"/>
      <c r="CO921" s="395"/>
      <c r="CP921" s="395"/>
      <c r="CQ921" s="395"/>
      <c r="CR921" s="395"/>
      <c r="CS921" s="395"/>
      <c r="CT921" s="395"/>
      <c r="CU921" s="395"/>
      <c r="CV921" s="395"/>
      <c r="CW921" s="395"/>
      <c r="CX921" s="395"/>
      <c r="CY921" s="395"/>
      <c r="CZ921" s="395"/>
      <c r="DA921" s="395"/>
      <c r="DB921" s="395"/>
      <c r="DC921" s="256"/>
      <c r="DD921" s="395"/>
      <c r="DE921" s="395"/>
      <c r="DF921" s="395"/>
      <c r="DG921" s="395"/>
      <c r="DH921" s="395"/>
      <c r="DI921" s="395"/>
      <c r="DJ921" s="395"/>
      <c r="DK921" s="396"/>
      <c r="DL921" s="259"/>
      <c r="DM921" s="395"/>
      <c r="DN921" s="395"/>
      <c r="DO921" s="397"/>
      <c r="DQ921" s="259"/>
      <c r="DR921" s="397"/>
      <c r="DS921" s="259"/>
      <c r="DT921" s="263"/>
      <c r="DU921" s="256"/>
      <c r="DV921" s="256"/>
      <c r="DW921" s="400"/>
      <c r="DX921" s="155"/>
      <c r="DY921" s="155"/>
      <c r="DZ921" s="546"/>
      <c r="EA921" s="104"/>
      <c r="EB921" s="256"/>
      <c r="EC921" s="104"/>
      <c r="ED921" s="229" t="s">
        <v>2517</v>
      </c>
      <c r="EE921" s="401"/>
      <c r="EF921" s="402"/>
      <c r="EG921" s="401"/>
      <c r="EH921" s="403"/>
      <c r="EI921" s="404"/>
      <c r="EJ921" s="405"/>
      <c r="EK921" s="406"/>
      <c r="EL921" s="401"/>
      <c r="EM921" s="403"/>
      <c r="EN921" s="403" t="s">
        <v>1448</v>
      </c>
      <c r="EO921" s="407">
        <v>0.8</v>
      </c>
      <c r="EP921" s="407" t="s">
        <v>2202</v>
      </c>
      <c r="EQ921" s="407"/>
      <c r="ER921" s="407"/>
      <c r="ES921" s="407"/>
      <c r="ET921" s="407"/>
      <c r="EU921" s="407"/>
      <c r="EV921" s="408">
        <v>27</v>
      </c>
      <c r="EW921" s="408">
        <v>90</v>
      </c>
      <c r="EX921" s="408">
        <v>32</v>
      </c>
      <c r="EY921" s="408">
        <v>0</v>
      </c>
      <c r="EZ921" s="192">
        <f t="shared" si="675"/>
        <v>-140.80581303335416</v>
      </c>
      <c r="FA921" s="192">
        <f t="shared" si="676"/>
        <v>219.19418696664584</v>
      </c>
      <c r="FB921" s="192">
        <f t="shared" si="677"/>
        <v>51.121667551032616</v>
      </c>
      <c r="FC921" s="192">
        <f t="shared" si="678"/>
        <v>309.19418696664582</v>
      </c>
      <c r="FD921" s="192">
        <f t="shared" si="679"/>
        <v>38.878332448967384</v>
      </c>
      <c r="FE921" s="193">
        <f t="shared" si="680"/>
        <v>39.194186966645844</v>
      </c>
      <c r="FF921" s="194">
        <f t="shared" si="681"/>
        <v>38.878332448967384</v>
      </c>
      <c r="FG921" s="401"/>
      <c r="FH921" s="403"/>
      <c r="FI921" s="778">
        <f t="shared" si="682"/>
        <v>0.8</v>
      </c>
      <c r="FJ921" s="779">
        <f t="shared" si="683"/>
        <v>38.878332448967384</v>
      </c>
      <c r="FK921" s="779">
        <f t="shared" si="684"/>
        <v>51.121667551032616</v>
      </c>
      <c r="FL921" s="780">
        <f t="shared" si="685"/>
        <v>0.8922414178754654</v>
      </c>
      <c r="FM921" s="169">
        <f t="shared" si="686"/>
        <v>0.77848056972736512</v>
      </c>
      <c r="FN921" s="783">
        <f t="shared" si="687"/>
        <v>0.62278445578189212</v>
      </c>
      <c r="FO921" s="226"/>
      <c r="FP921" s="226"/>
      <c r="FQ921" s="226"/>
      <c r="FR921" s="226"/>
      <c r="FS921" s="226"/>
      <c r="FT921" s="226"/>
      <c r="FU921" s="226"/>
      <c r="FV921" s="226"/>
      <c r="FW921" s="226"/>
      <c r="FX921" s="226"/>
      <c r="FY921" s="226"/>
      <c r="FZ921" s="226"/>
      <c r="GA921" s="226"/>
      <c r="GB921" s="226"/>
      <c r="GC921" s="226"/>
      <c r="GD921" s="226"/>
      <c r="GE921" s="226"/>
      <c r="GF921" s="226"/>
      <c r="GG921" s="226"/>
      <c r="GH921" s="226"/>
      <c r="GI921" s="226"/>
      <c r="GJ921" s="226"/>
      <c r="GK921" s="226"/>
      <c r="GL921" s="226"/>
      <c r="GM921" s="226"/>
      <c r="GN921" s="226"/>
      <c r="GO921" s="226"/>
      <c r="GP921" s="226"/>
      <c r="GQ921" s="226"/>
      <c r="GR921" s="226"/>
      <c r="GS921" s="226"/>
      <c r="GT921" s="226"/>
      <c r="GU921" s="226"/>
      <c r="GV921" s="226"/>
      <c r="GW921" s="226"/>
      <c r="GX921" s="226"/>
      <c r="GY921" s="226"/>
      <c r="GZ921" s="226"/>
      <c r="HA921" s="226"/>
      <c r="HB921" s="226"/>
      <c r="HC921" s="226"/>
      <c r="HD921" s="226"/>
      <c r="HE921" s="226"/>
      <c r="HF921" s="226"/>
      <c r="HG921" s="226"/>
      <c r="HH921" s="226"/>
      <c r="HI921" s="226"/>
      <c r="HJ921" s="226"/>
      <c r="HK921" s="226"/>
      <c r="HL921" s="226"/>
      <c r="HM921" s="226"/>
      <c r="HN921" s="226"/>
      <c r="HO921" s="226"/>
      <c r="HP921" s="226"/>
      <c r="HQ921" s="226"/>
      <c r="HR921" s="226"/>
      <c r="HS921" s="226"/>
      <c r="HT921" s="226"/>
      <c r="HU921" s="226"/>
      <c r="HV921" s="226"/>
      <c r="HW921" s="226"/>
      <c r="HX921" s="226"/>
      <c r="HY921" s="226"/>
      <c r="HZ921" s="226"/>
      <c r="IA921" s="226"/>
      <c r="IB921" s="226"/>
      <c r="IC921" s="226"/>
      <c r="ID921" s="226"/>
      <c r="IE921" s="226"/>
      <c r="IF921" s="226"/>
      <c r="IG921" s="226"/>
      <c r="IH921" s="226"/>
      <c r="II921" s="226"/>
      <c r="IJ921" s="226"/>
      <c r="IK921" s="226"/>
      <c r="IL921" s="226"/>
      <c r="IM921" s="226"/>
      <c r="IN921" s="226"/>
      <c r="IO921" s="226"/>
      <c r="IP921" s="226"/>
      <c r="IQ921" s="226"/>
      <c r="IR921" s="226"/>
      <c r="IS921" s="226"/>
      <c r="IT921" s="226"/>
      <c r="IU921" s="226"/>
      <c r="IV921" s="226"/>
      <c r="IW921" s="226"/>
      <c r="IX921" s="226"/>
      <c r="IY921" s="226"/>
      <c r="IZ921" s="226"/>
      <c r="JA921" s="226"/>
      <c r="JB921" s="226"/>
      <c r="JC921" s="226"/>
      <c r="JD921" s="226"/>
      <c r="JE921" s="226"/>
      <c r="JF921" s="226"/>
      <c r="JG921" s="226"/>
      <c r="JH921" s="226"/>
      <c r="JI921" s="226"/>
      <c r="JJ921" s="226"/>
      <c r="JK921" s="226"/>
      <c r="JL921" s="226"/>
      <c r="JM921" s="226"/>
      <c r="JN921" s="226"/>
      <c r="JO921" s="226"/>
      <c r="JP921" s="226"/>
      <c r="JQ921" s="226"/>
      <c r="JR921" s="226"/>
      <c r="JS921" s="226"/>
      <c r="JT921" s="226"/>
      <c r="JU921" s="226"/>
      <c r="JV921" s="226"/>
      <c r="JW921" s="226"/>
      <c r="JX921" s="226"/>
      <c r="JY921" s="226"/>
      <c r="JZ921" s="226"/>
      <c r="KA921" s="226"/>
      <c r="KB921" s="226"/>
      <c r="KC921" s="226"/>
      <c r="KD921" s="226"/>
      <c r="KE921" s="226"/>
      <c r="KF921" s="226"/>
      <c r="KG921" s="226"/>
      <c r="KH921" s="226"/>
      <c r="KI921" s="226"/>
      <c r="KJ921" s="226"/>
      <c r="KK921" s="226"/>
      <c r="KL921" s="226"/>
      <c r="KM921" s="226"/>
      <c r="KN921" s="226"/>
      <c r="KO921" s="226"/>
      <c r="KP921" s="226"/>
      <c r="KQ921" s="226"/>
      <c r="KR921" s="226"/>
      <c r="KS921" s="226"/>
      <c r="KT921" s="226"/>
      <c r="KU921" s="226"/>
      <c r="KV921" s="226"/>
      <c r="KW921" s="226"/>
      <c r="KX921" s="226"/>
      <c r="KY921" s="226"/>
      <c r="KZ921" s="226"/>
      <c r="LA921" s="226"/>
      <c r="LB921" s="226"/>
      <c r="LC921" s="226"/>
      <c r="LD921" s="226"/>
      <c r="LE921" s="226"/>
      <c r="LF921" s="226"/>
      <c r="LG921" s="226"/>
      <c r="LH921" s="226"/>
      <c r="LI921" s="226"/>
      <c r="LJ921" s="226"/>
      <c r="LK921" s="226"/>
      <c r="LL921" s="226"/>
      <c r="LM921" s="226"/>
      <c r="LN921" s="226"/>
      <c r="LO921" s="226"/>
      <c r="LP921" s="226"/>
      <c r="LQ921" s="226"/>
      <c r="LR921" s="226"/>
      <c r="LS921" s="226"/>
      <c r="LT921" s="226"/>
      <c r="LU921" s="226"/>
      <c r="LV921" s="226"/>
      <c r="LW921" s="226"/>
      <c r="LX921" s="226"/>
      <c r="LY921" s="226"/>
      <c r="LZ921" s="226"/>
      <c r="MA921" s="226"/>
      <c r="MB921" s="226"/>
      <c r="MC921" s="226"/>
      <c r="MD921" s="226"/>
      <c r="ME921" s="226"/>
      <c r="MF921" s="226"/>
      <c r="MG921" s="226"/>
      <c r="MH921" s="226"/>
      <c r="MI921" s="226"/>
      <c r="MJ921" s="226"/>
      <c r="MK921" s="226"/>
      <c r="ML921" s="226"/>
      <c r="MM921" s="226"/>
      <c r="MN921" s="226"/>
      <c r="MO921" s="226"/>
      <c r="MP921" s="226"/>
      <c r="MQ921" s="226"/>
      <c r="MR921" s="226"/>
      <c r="MS921" s="226"/>
      <c r="MT921" s="226"/>
      <c r="MU921" s="226"/>
      <c r="MV921" s="226"/>
      <c r="MW921" s="226"/>
      <c r="MX921" s="226"/>
      <c r="MY921" s="226"/>
      <c r="MZ921" s="226"/>
      <c r="NA921" s="226"/>
      <c r="NB921" s="226"/>
      <c r="NC921" s="226"/>
      <c r="ND921" s="226"/>
      <c r="NE921" s="226"/>
      <c r="NF921" s="226"/>
      <c r="NG921" s="226"/>
      <c r="NH921" s="226"/>
      <c r="NI921" s="226"/>
      <c r="NJ921" s="226"/>
      <c r="NK921" s="226"/>
      <c r="NL921" s="226"/>
      <c r="NM921" s="226"/>
      <c r="NN921" s="226"/>
      <c r="NO921" s="226"/>
      <c r="NP921" s="226"/>
      <c r="NQ921" s="226"/>
      <c r="NR921" s="226"/>
      <c r="NS921" s="226"/>
      <c r="NT921" s="226"/>
      <c r="NU921" s="226"/>
      <c r="NV921" s="226"/>
      <c r="NW921" s="226"/>
      <c r="NX921" s="226"/>
      <c r="NY921" s="226"/>
      <c r="NZ921" s="226"/>
      <c r="OA921" s="226"/>
      <c r="OB921" s="226"/>
      <c r="OC921" s="226"/>
      <c r="OD921" s="226"/>
      <c r="OE921" s="226"/>
      <c r="OF921" s="226"/>
      <c r="OG921" s="226"/>
      <c r="OH921" s="226"/>
      <c r="OI921" s="226"/>
      <c r="OJ921" s="226"/>
      <c r="OK921" s="226"/>
      <c r="OL921" s="226"/>
      <c r="OM921" s="226"/>
      <c r="ON921" s="226"/>
      <c r="OO921" s="226"/>
      <c r="OP921" s="226"/>
      <c r="OQ921" s="226"/>
      <c r="OR921" s="226"/>
      <c r="OS921" s="226"/>
      <c r="OT921" s="226"/>
      <c r="OU921" s="226"/>
      <c r="OV921" s="226"/>
      <c r="OW921" s="226"/>
      <c r="OX921" s="226"/>
      <c r="OY921" s="226"/>
      <c r="OZ921" s="226"/>
      <c r="PA921" s="226"/>
      <c r="PB921" s="226"/>
      <c r="PC921" s="226"/>
      <c r="PD921" s="226"/>
      <c r="PE921" s="226"/>
      <c r="PF921" s="226"/>
      <c r="PG921" s="226"/>
      <c r="PH921" s="226"/>
      <c r="PI921" s="226"/>
      <c r="PJ921" s="226"/>
      <c r="PK921" s="226"/>
      <c r="PL921" s="226"/>
      <c r="PM921" s="226"/>
      <c r="PN921" s="226"/>
      <c r="PO921" s="226"/>
      <c r="PP921" s="226"/>
      <c r="PQ921" s="226"/>
      <c r="PR921" s="226"/>
      <c r="PS921" s="226"/>
      <c r="PT921" s="226"/>
      <c r="PU921" s="226"/>
      <c r="PV921" s="226"/>
      <c r="PW921" s="226"/>
      <c r="PX921" s="226"/>
      <c r="PY921" s="226"/>
      <c r="PZ921" s="226"/>
      <c r="QA921" s="226"/>
      <c r="QB921" s="226"/>
      <c r="QC921" s="226"/>
      <c r="QD921" s="226"/>
      <c r="QE921" s="226"/>
      <c r="QF921" s="226"/>
      <c r="QG921" s="226"/>
      <c r="QH921" s="226"/>
      <c r="QI921" s="226"/>
      <c r="QJ921" s="226"/>
      <c r="QK921" s="226"/>
      <c r="QL921" s="226"/>
      <c r="QM921" s="226"/>
      <c r="QN921" s="226"/>
      <c r="QO921" s="226"/>
      <c r="QP921" s="226"/>
      <c r="QQ921" s="226"/>
      <c r="QR921" s="226"/>
      <c r="QS921" s="226"/>
      <c r="QT921" s="226"/>
      <c r="QU921" s="226"/>
      <c r="QV921" s="226"/>
      <c r="QW921" s="226"/>
      <c r="QX921" s="226"/>
      <c r="QY921" s="226"/>
      <c r="QZ921" s="226"/>
      <c r="RA921" s="226"/>
      <c r="RB921" s="226"/>
      <c r="RC921" s="226"/>
      <c r="RD921" s="226"/>
      <c r="RE921" s="226"/>
      <c r="RF921" s="226"/>
      <c r="RG921" s="226"/>
      <c r="RH921" s="226"/>
      <c r="RI921" s="226"/>
      <c r="RJ921" s="226"/>
      <c r="RK921" s="226"/>
      <c r="RL921" s="226"/>
      <c r="RM921" s="226"/>
      <c r="RN921" s="226"/>
      <c r="RO921" s="226"/>
      <c r="RP921" s="226"/>
      <c r="RQ921" s="226"/>
      <c r="RR921" s="226"/>
      <c r="RS921" s="226"/>
      <c r="RT921" s="226"/>
      <c r="RU921" s="226"/>
      <c r="RV921" s="226"/>
      <c r="RW921" s="226"/>
      <c r="RX921" s="226"/>
      <c r="RY921" s="226"/>
      <c r="RZ921" s="226"/>
      <c r="SA921" s="226"/>
      <c r="SB921" s="226"/>
      <c r="SC921" s="226"/>
      <c r="SD921" s="226"/>
      <c r="SE921" s="226"/>
      <c r="SF921" s="226"/>
      <c r="SG921" s="226"/>
      <c r="SH921" s="226"/>
      <c r="SI921" s="226"/>
      <c r="SJ921" s="226"/>
      <c r="SK921" s="226"/>
      <c r="SL921" s="226"/>
      <c r="SM921" s="226"/>
      <c r="SN921" s="226"/>
      <c r="SO921" s="226"/>
      <c r="SP921" s="226"/>
      <c r="SQ921" s="226"/>
      <c r="SR921" s="226"/>
      <c r="SS921" s="226"/>
      <c r="ST921" s="226"/>
      <c r="SU921" s="226"/>
      <c r="SV921" s="226"/>
      <c r="SW921" s="226"/>
      <c r="SX921" s="226"/>
      <c r="SY921" s="226"/>
      <c r="SZ921" s="226"/>
      <c r="TA921" s="226"/>
      <c r="TB921" s="226"/>
      <c r="TC921" s="226"/>
      <c r="TD921" s="226"/>
      <c r="TE921" s="226"/>
      <c r="TF921" s="226"/>
      <c r="TG921" s="226"/>
      <c r="TH921" s="226"/>
      <c r="TI921" s="226"/>
      <c r="TJ921" s="226"/>
      <c r="TK921" s="226"/>
      <c r="TL921" s="226"/>
      <c r="TM921" s="226"/>
      <c r="TN921" s="226"/>
      <c r="TO921" s="226"/>
      <c r="TP921" s="226"/>
      <c r="TQ921" s="226"/>
      <c r="TR921" s="226"/>
      <c r="TS921" s="226"/>
      <c r="TT921" s="226"/>
      <c r="TU921" s="226"/>
      <c r="TV921" s="226"/>
      <c r="TW921" s="226"/>
      <c r="TX921" s="226"/>
      <c r="TY921" s="226"/>
      <c r="TZ921" s="226"/>
      <c r="UA921" s="226"/>
      <c r="UB921" s="226"/>
      <c r="UC921" s="226"/>
      <c r="UD921" s="226"/>
      <c r="UE921" s="226"/>
      <c r="UF921" s="226"/>
      <c r="UG921" s="226"/>
      <c r="UH921" s="226"/>
      <c r="UI921" s="226"/>
      <c r="UJ921" s="226"/>
      <c r="UK921" s="226"/>
      <c r="UL921" s="226"/>
      <c r="UM921" s="226"/>
      <c r="UN921" s="226"/>
      <c r="UO921" s="226"/>
      <c r="UP921" s="226"/>
      <c r="UQ921" s="226"/>
      <c r="UR921" s="226"/>
      <c r="US921" s="226"/>
      <c r="UT921" s="226"/>
      <c r="UU921" s="226"/>
      <c r="UV921" s="226"/>
      <c r="UW921" s="226"/>
      <c r="UX921" s="226"/>
      <c r="UY921" s="226"/>
      <c r="UZ921" s="226"/>
      <c r="VA921" s="226"/>
      <c r="VB921" s="226"/>
      <c r="VC921" s="226"/>
      <c r="VD921" s="226"/>
      <c r="VE921" s="226"/>
      <c r="VF921" s="226"/>
      <c r="VG921" s="226"/>
      <c r="VH921" s="226"/>
      <c r="VI921" s="226"/>
      <c r="VJ921" s="226"/>
      <c r="VK921" s="226"/>
      <c r="VL921" s="226"/>
      <c r="VM921" s="226"/>
      <c r="VN921" s="226"/>
      <c r="VO921" s="226"/>
      <c r="VP921" s="226"/>
      <c r="VQ921" s="226"/>
      <c r="VR921" s="226"/>
      <c r="VS921" s="226"/>
      <c r="VT921" s="226"/>
      <c r="VU921" s="226"/>
      <c r="VV921" s="226"/>
      <c r="VW921" s="226"/>
      <c r="VX921" s="226"/>
      <c r="VY921" s="226"/>
      <c r="VZ921" s="226"/>
      <c r="WA921" s="226"/>
      <c r="WB921" s="226"/>
      <c r="WC921" s="226"/>
      <c r="WD921" s="226"/>
      <c r="WE921" s="226"/>
      <c r="WF921" s="226"/>
      <c r="WG921" s="226"/>
      <c r="WH921" s="226"/>
      <c r="WI921" s="226"/>
      <c r="WJ921" s="226"/>
      <c r="WK921" s="226"/>
      <c r="WL921" s="226"/>
      <c r="WM921" s="226"/>
      <c r="WN921" s="226"/>
      <c r="WO921" s="226"/>
      <c r="WP921" s="226"/>
      <c r="WQ921" s="226"/>
      <c r="WR921" s="226"/>
      <c r="WS921" s="226"/>
      <c r="WT921" s="226"/>
      <c r="WU921" s="226"/>
      <c r="WV921" s="226"/>
      <c r="WW921" s="226"/>
      <c r="WX921" s="226"/>
      <c r="WY921" s="226"/>
      <c r="WZ921" s="226"/>
      <c r="XA921" s="226"/>
      <c r="XB921" s="226"/>
      <c r="XC921" s="226"/>
      <c r="XD921" s="226"/>
      <c r="XE921" s="226"/>
      <c r="XF921" s="226"/>
      <c r="XG921" s="226"/>
      <c r="XH921" s="226"/>
      <c r="XI921" s="226"/>
      <c r="XJ921" s="226"/>
      <c r="XK921" s="226"/>
      <c r="XL921" s="226"/>
      <c r="XM921" s="226"/>
      <c r="XN921" s="226"/>
      <c r="XO921" s="226"/>
      <c r="XP921" s="226"/>
      <c r="XQ921" s="226"/>
      <c r="XR921" s="226"/>
      <c r="XS921" s="226"/>
      <c r="XT921" s="226"/>
      <c r="XU921" s="226"/>
      <c r="XV921" s="226"/>
      <c r="XW921" s="226"/>
      <c r="XX921" s="226"/>
      <c r="XY921" s="226"/>
      <c r="XZ921" s="226"/>
      <c r="YA921" s="226"/>
      <c r="YB921" s="226"/>
      <c r="YC921" s="226"/>
      <c r="YD921" s="226"/>
      <c r="YE921" s="226"/>
      <c r="YF921" s="226"/>
      <c r="YG921" s="226"/>
      <c r="YH921" s="226"/>
      <c r="YI921" s="226"/>
      <c r="YJ921" s="226"/>
      <c r="YK921" s="226"/>
      <c r="YL921" s="226"/>
      <c r="YM921" s="226"/>
      <c r="YN921" s="226"/>
      <c r="YO921" s="226"/>
      <c r="YP921" s="226"/>
      <c r="YQ921" s="226"/>
      <c r="YR921" s="226"/>
      <c r="YS921" s="226"/>
      <c r="YT921" s="226"/>
      <c r="YU921" s="226"/>
      <c r="YV921" s="226"/>
      <c r="YW921" s="226"/>
      <c r="YX921" s="226"/>
      <c r="YY921" s="226"/>
      <c r="YZ921" s="226"/>
      <c r="ZA921" s="226"/>
      <c r="ZB921" s="226"/>
      <c r="ZC921" s="226"/>
      <c r="ZD921" s="226"/>
      <c r="ZE921" s="226"/>
      <c r="ZF921" s="226"/>
      <c r="ZG921" s="226"/>
      <c r="ZH921" s="226"/>
      <c r="ZI921" s="226"/>
      <c r="ZJ921" s="226"/>
      <c r="ZK921" s="226"/>
      <c r="ZL921" s="226"/>
      <c r="ZM921" s="226"/>
      <c r="ZN921" s="226"/>
      <c r="ZO921" s="226"/>
      <c r="ZP921" s="226"/>
      <c r="ZQ921" s="226"/>
      <c r="ZR921" s="226"/>
      <c r="ZS921" s="226"/>
      <c r="ZT921" s="226"/>
      <c r="ZU921" s="226"/>
      <c r="ZV921" s="226"/>
      <c r="ZW921" s="226"/>
      <c r="ZX921" s="226"/>
      <c r="ZY921" s="226"/>
      <c r="ZZ921" s="226"/>
      <c r="AAA921" s="226"/>
      <c r="AAB921" s="226"/>
      <c r="AAC921" s="226"/>
      <c r="AAD921" s="226"/>
      <c r="AAE921" s="226"/>
      <c r="AAF921" s="226"/>
      <c r="AAG921" s="226"/>
      <c r="AAH921" s="226"/>
      <c r="AAI921" s="226"/>
      <c r="AAJ921" s="226"/>
      <c r="AAK921" s="226"/>
      <c r="AAL921" s="226"/>
      <c r="AAM921" s="226"/>
      <c r="AAN921" s="226"/>
      <c r="AAO921" s="226"/>
      <c r="AAP921" s="226"/>
      <c r="AAQ921" s="226"/>
      <c r="AAR921" s="226"/>
      <c r="AAS921" s="226"/>
      <c r="AAT921" s="226"/>
      <c r="AAU921" s="226"/>
      <c r="AAV921" s="226"/>
      <c r="AAW921" s="226"/>
      <c r="AAX921" s="226"/>
      <c r="AAY921" s="226"/>
      <c r="AAZ921" s="226"/>
      <c r="ABA921" s="226"/>
      <c r="ABB921" s="226"/>
      <c r="ABC921" s="226"/>
      <c r="ABD921" s="226"/>
      <c r="ABE921" s="226"/>
      <c r="ABF921" s="226"/>
      <c r="ABG921" s="226"/>
      <c r="ABH921" s="226"/>
      <c r="ABI921" s="226"/>
      <c r="ABJ921" s="226"/>
      <c r="ABK921" s="226"/>
      <c r="ABL921" s="226"/>
      <c r="ABM921" s="226"/>
      <c r="ABN921" s="226"/>
      <c r="ABO921" s="226"/>
      <c r="ABP921" s="226"/>
      <c r="ABQ921" s="226"/>
      <c r="ABR921" s="226"/>
      <c r="ABS921" s="226"/>
      <c r="ABT921" s="226"/>
      <c r="ABU921" s="226"/>
      <c r="ABV921" s="226"/>
      <c r="ABW921" s="226"/>
      <c r="ABX921" s="226"/>
      <c r="ABY921" s="226"/>
      <c r="ABZ921" s="226"/>
      <c r="ACA921" s="226"/>
      <c r="ACB921" s="226"/>
      <c r="ACC921" s="226"/>
      <c r="ACD921" s="226"/>
      <c r="ACE921" s="226"/>
      <c r="ACF921" s="226"/>
      <c r="ACG921" s="226"/>
      <c r="ACH921" s="226"/>
      <c r="ACI921" s="226"/>
      <c r="ACJ921" s="226"/>
      <c r="ACK921" s="226"/>
      <c r="ACL921" s="226"/>
      <c r="ACM921" s="226"/>
      <c r="ACN921" s="226"/>
      <c r="ACO921" s="226"/>
      <c r="ACP921" s="226"/>
      <c r="ACQ921" s="226"/>
      <c r="ACR921" s="226"/>
      <c r="ACS921" s="226"/>
      <c r="ACT921" s="226"/>
      <c r="ACU921" s="226"/>
      <c r="ACV921" s="226"/>
      <c r="ACW921" s="226"/>
      <c r="ACX921" s="226"/>
      <c r="ACY921" s="226"/>
      <c r="ACZ921" s="226"/>
      <c r="ADA921" s="226"/>
      <c r="ADB921" s="226"/>
      <c r="ADC921" s="226"/>
      <c r="ADD921" s="226"/>
      <c r="ADE921" s="226"/>
      <c r="ADF921" s="226"/>
      <c r="ADG921" s="226"/>
      <c r="ADH921" s="226"/>
      <c r="ADI921" s="226"/>
      <c r="ADJ921" s="226"/>
      <c r="ADK921" s="226"/>
      <c r="ADL921" s="226"/>
      <c r="ADM921" s="226"/>
      <c r="ADN921" s="226"/>
      <c r="ADO921" s="226"/>
      <c r="ADP921" s="226"/>
      <c r="ADQ921" s="226"/>
      <c r="ADR921" s="226"/>
      <c r="ADS921" s="226"/>
      <c r="ADT921" s="226"/>
      <c r="ADU921" s="226"/>
      <c r="ADV921" s="226"/>
      <c r="ADW921" s="226"/>
      <c r="ADX921" s="226"/>
      <c r="ADY921" s="226"/>
      <c r="ADZ921" s="226"/>
      <c r="AEA921" s="226"/>
      <c r="AEB921" s="226"/>
      <c r="AEC921" s="226"/>
      <c r="AED921" s="226"/>
      <c r="AEE921" s="226"/>
      <c r="AEF921" s="226"/>
      <c r="AEG921" s="226"/>
      <c r="AEH921" s="226"/>
      <c r="AEI921" s="226"/>
      <c r="AEJ921" s="226"/>
      <c r="AEK921" s="226"/>
      <c r="AEL921" s="226"/>
      <c r="AEM921" s="226"/>
      <c r="AEN921" s="226"/>
      <c r="AEO921" s="226"/>
      <c r="AEP921" s="226"/>
      <c r="AEQ921" s="226"/>
      <c r="AER921" s="226"/>
      <c r="AES921" s="226"/>
      <c r="AET921" s="226"/>
      <c r="AEU921" s="226"/>
      <c r="AEV921" s="226"/>
      <c r="AEW921" s="226"/>
      <c r="AEX921" s="226"/>
      <c r="AEY921" s="226"/>
      <c r="AEZ921" s="226"/>
      <c r="AFA921" s="226"/>
      <c r="AFB921" s="226"/>
      <c r="AFC921" s="226"/>
      <c r="AFD921" s="226"/>
      <c r="AFE921" s="226"/>
      <c r="AFF921" s="226"/>
      <c r="AFG921" s="226"/>
      <c r="AFH921" s="226"/>
      <c r="AFI921" s="226"/>
      <c r="AFJ921" s="226"/>
      <c r="AFK921" s="226"/>
      <c r="AFL921" s="226"/>
      <c r="AFM921" s="226"/>
      <c r="AFN921" s="226"/>
      <c r="AFO921" s="226"/>
      <c r="AFP921" s="226"/>
      <c r="AFQ921" s="226"/>
      <c r="AFR921" s="226"/>
      <c r="AFS921" s="226"/>
      <c r="AFT921" s="226"/>
      <c r="AFU921" s="226"/>
      <c r="AFV921" s="226"/>
      <c r="AFW921" s="226"/>
      <c r="AFX921" s="226"/>
      <c r="AFY921" s="226"/>
      <c r="AFZ921" s="226"/>
      <c r="AGA921" s="226"/>
      <c r="AGB921" s="226"/>
      <c r="AGC921" s="226"/>
      <c r="AGD921" s="226"/>
      <c r="AGE921" s="226"/>
      <c r="AGF921" s="226"/>
      <c r="AGG921" s="226"/>
      <c r="AGH921" s="226"/>
      <c r="AGI921" s="226"/>
      <c r="AGJ921" s="226"/>
      <c r="AGK921" s="226"/>
      <c r="AGL921" s="226"/>
      <c r="AGM921" s="226"/>
      <c r="AGN921" s="226"/>
      <c r="AGO921" s="226"/>
      <c r="AGP921" s="226"/>
      <c r="AGQ921" s="226"/>
      <c r="AGR921" s="226"/>
      <c r="AGS921" s="226"/>
      <c r="AGT921" s="226"/>
      <c r="AGU921" s="226"/>
      <c r="AGV921" s="226"/>
      <c r="AGW921" s="226"/>
      <c r="AGX921" s="226"/>
      <c r="AGY921" s="226"/>
      <c r="AGZ921" s="226"/>
      <c r="AHA921" s="226"/>
      <c r="AHB921" s="226"/>
      <c r="AHC921" s="226"/>
      <c r="AHD921" s="226"/>
      <c r="AHE921" s="226"/>
      <c r="AHF921" s="226"/>
      <c r="AHG921" s="226"/>
      <c r="AHH921" s="226"/>
      <c r="AHI921" s="226"/>
      <c r="AHJ921" s="226"/>
      <c r="AHK921" s="226"/>
      <c r="AHL921" s="226"/>
      <c r="AHM921" s="226"/>
      <c r="AHN921" s="226"/>
      <c r="AHO921" s="226"/>
      <c r="AHP921" s="226"/>
      <c r="AHQ921" s="226"/>
      <c r="AHR921" s="226"/>
      <c r="AHS921" s="226"/>
      <c r="AHT921" s="226"/>
      <c r="AHU921" s="226"/>
      <c r="AHV921" s="226"/>
      <c r="AHW921" s="226"/>
      <c r="AHX921" s="226"/>
      <c r="AHY921" s="226"/>
      <c r="AHZ921" s="226"/>
      <c r="AIA921" s="226"/>
      <c r="AIB921" s="226"/>
      <c r="AIC921" s="226"/>
      <c r="AID921" s="226"/>
      <c r="AIE921" s="226"/>
      <c r="AIF921" s="226"/>
      <c r="AIG921" s="226"/>
      <c r="AIH921" s="226"/>
      <c r="AII921" s="226"/>
      <c r="AIJ921" s="226"/>
      <c r="AIK921" s="226"/>
      <c r="AIL921" s="226"/>
      <c r="AIM921" s="226"/>
      <c r="AIN921" s="226"/>
      <c r="AIO921" s="226"/>
      <c r="AIP921" s="226"/>
      <c r="AIQ921" s="226"/>
      <c r="AIR921" s="226"/>
      <c r="AIS921" s="226"/>
      <c r="AIT921" s="226"/>
      <c r="AIU921" s="226"/>
      <c r="AIV921" s="226"/>
      <c r="AIW921" s="226"/>
      <c r="AIX921" s="226"/>
      <c r="AIY921" s="226"/>
      <c r="AIZ921" s="226"/>
      <c r="AJA921" s="226"/>
      <c r="AJB921" s="226"/>
      <c r="AJC921" s="226"/>
      <c r="AJD921" s="226"/>
      <c r="AJE921" s="226"/>
      <c r="AJF921" s="226"/>
      <c r="AJG921" s="226"/>
      <c r="AJH921" s="226"/>
      <c r="AJI921" s="226"/>
      <c r="AJJ921" s="226"/>
      <c r="AJK921" s="226"/>
      <c r="AJL921" s="226"/>
      <c r="AJM921" s="226"/>
      <c r="AJN921" s="226"/>
      <c r="AJO921" s="226"/>
      <c r="AJP921" s="226"/>
      <c r="AJQ921" s="226"/>
      <c r="AJR921" s="226"/>
      <c r="AJS921" s="226"/>
      <c r="AJT921" s="226"/>
      <c r="AJU921" s="226"/>
      <c r="AJV921" s="226"/>
      <c r="AJW921" s="226"/>
      <c r="AJX921" s="226"/>
      <c r="AJY921" s="226"/>
      <c r="AJZ921" s="226"/>
      <c r="AKA921" s="226"/>
      <c r="AKB921" s="226"/>
      <c r="AKC921" s="226"/>
      <c r="AKD921" s="226"/>
      <c r="AKE921" s="226"/>
      <c r="AKF921" s="226"/>
      <c r="AKG921" s="226"/>
      <c r="AKH921" s="226"/>
      <c r="AKI921" s="226"/>
      <c r="AKJ921" s="226"/>
      <c r="AKK921" s="226"/>
      <c r="AKL921" s="226"/>
      <c r="AKM921" s="226"/>
      <c r="AKN921" s="226"/>
      <c r="AKO921" s="226"/>
      <c r="AKP921" s="226"/>
      <c r="AKQ921" s="226"/>
      <c r="AKR921" s="226"/>
      <c r="AKS921" s="226"/>
      <c r="AKT921" s="226"/>
      <c r="AKU921" s="226"/>
      <c r="AKV921" s="226"/>
      <c r="AKW921" s="226"/>
      <c r="AKX921" s="226"/>
      <c r="AKY921" s="226"/>
      <c r="AKZ921" s="226"/>
      <c r="ALA921" s="226"/>
      <c r="ALB921" s="226"/>
      <c r="ALC921" s="226"/>
      <c r="ALD921" s="226"/>
      <c r="ALE921" s="226"/>
      <c r="ALF921" s="226"/>
      <c r="ALG921" s="226"/>
      <c r="ALH921" s="226"/>
      <c r="ALI921" s="226"/>
      <c r="ALJ921" s="226"/>
      <c r="ALK921" s="226"/>
      <c r="ALL921" s="226"/>
      <c r="ALM921" s="226"/>
      <c r="ALN921" s="226"/>
      <c r="ALO921" s="226"/>
      <c r="ALP921" s="226"/>
      <c r="ALQ921" s="226"/>
      <c r="ALR921" s="226"/>
      <c r="ALS921" s="226"/>
      <c r="ALT921" s="226"/>
      <c r="ALU921" s="226"/>
      <c r="ALV921" s="226"/>
      <c r="ALW921" s="226"/>
      <c r="ALX921" s="226"/>
      <c r="ALY921" s="226"/>
      <c r="ALZ921" s="226"/>
      <c r="AMA921" s="226"/>
      <c r="AMB921" s="226"/>
      <c r="AMC921" s="226"/>
      <c r="AMD921" s="226"/>
      <c r="AME921" s="226"/>
      <c r="AMF921" s="226"/>
      <c r="AMG921" s="226"/>
      <c r="AMH921" s="226"/>
      <c r="AMI921" s="226"/>
      <c r="AMJ921" s="226"/>
      <c r="AMK921" s="226"/>
      <c r="AML921" s="226"/>
      <c r="AMM921" s="226"/>
      <c r="AMN921" s="226"/>
      <c r="AMO921" s="226"/>
      <c r="AMP921" s="226"/>
      <c r="AMQ921" s="226"/>
      <c r="AMR921" s="226"/>
      <c r="AMS921" s="226"/>
      <c r="AMT921" s="226"/>
      <c r="AMU921" s="226"/>
      <c r="AMV921" s="226"/>
      <c r="AMW921" s="226"/>
      <c r="AMX921" s="226"/>
    </row>
    <row r="922" spans="1:1038" s="398" customFormat="1" ht="18" customHeight="1">
      <c r="A922" s="548" t="s">
        <v>2392</v>
      </c>
      <c r="B922" s="543" t="s">
        <v>1647</v>
      </c>
      <c r="C922" s="226"/>
      <c r="D922" s="225" t="s">
        <v>1279</v>
      </c>
      <c r="E922" s="226">
        <v>107</v>
      </c>
      <c r="F922" s="226">
        <v>2</v>
      </c>
      <c r="G922" s="391" t="str">
        <f t="shared" si="601"/>
        <v>107-2</v>
      </c>
      <c r="H922" s="226">
        <v>48</v>
      </c>
      <c r="I922" s="226">
        <v>73.5</v>
      </c>
      <c r="J922" s="544">
        <f t="shared" si="605"/>
        <v>0</v>
      </c>
      <c r="K922" s="545" t="str">
        <f>IF(J923=1,IF(((VLOOKUP($G922,[4]Depth_Lookup!$A$3:$J$550,9,FALSE))-(I922/100))=0,"Good",IF(((VLOOKUP($G922,[4]Depth_Lookup!$A$3:$J$550,9,FALSE))-(I922/100))&gt;0,"Too Short","Too Long")))</f>
        <v>Good</v>
      </c>
      <c r="L922" s="171">
        <f>(VLOOKUP($G922,Depth_Lookup!$A$3:$J$410,10,FALSE))+(H922/100)</f>
        <v>282.98</v>
      </c>
      <c r="M922" s="171">
        <f>(VLOOKUP($G922,Depth_Lookup!$A$3:$J$410,10,FALSE))+(I922/100)</f>
        <v>283.23500000000001</v>
      </c>
      <c r="N922" s="232" t="s">
        <v>2428</v>
      </c>
      <c r="O922" s="226">
        <v>1</v>
      </c>
      <c r="P922" s="226" t="s">
        <v>853</v>
      </c>
      <c r="Q922" s="226" t="s">
        <v>125</v>
      </c>
      <c r="R922" s="391" t="str">
        <f t="shared" si="602"/>
        <v>SerpentinizedHarzburgite</v>
      </c>
      <c r="S922" s="226" t="s">
        <v>94</v>
      </c>
      <c r="T922" s="226" t="s">
        <v>94</v>
      </c>
      <c r="U922" s="226" t="s">
        <v>95</v>
      </c>
      <c r="V922" s="226" t="s">
        <v>96</v>
      </c>
      <c r="W922" s="226" t="s">
        <v>102</v>
      </c>
      <c r="X922" s="392">
        <f>VLOOKUP(W922,[4]definitions_list_lookup!$A$13:$B$19,2,0)</f>
        <v>5</v>
      </c>
      <c r="Y922" s="226" t="s">
        <v>90</v>
      </c>
      <c r="Z922" s="226" t="s">
        <v>91</v>
      </c>
      <c r="AA922" s="226"/>
      <c r="AB922" s="226"/>
      <c r="AC922" s="226"/>
      <c r="AD922" s="226"/>
      <c r="AE922" s="393"/>
      <c r="AF922" s="391" t="e">
        <f>VLOOKUP(AE922,[4]definitions_list_mag!$V$12:$W$15,2,0)</f>
        <v>#N/A</v>
      </c>
      <c r="AG922" s="394"/>
      <c r="AH922" s="226"/>
      <c r="AI922" s="255">
        <v>74</v>
      </c>
      <c r="AJ922" s="256"/>
      <c r="AK922" s="256"/>
      <c r="AL922" s="256"/>
      <c r="AM922" s="256"/>
      <c r="AN922" s="256"/>
      <c r="AO922" s="255"/>
      <c r="AP922" s="256"/>
      <c r="AQ922" s="256"/>
      <c r="AR922" s="256"/>
      <c r="AS922" s="256"/>
      <c r="AT922" s="256"/>
      <c r="AU922" s="255"/>
      <c r="AV922" s="256"/>
      <c r="AW922" s="256"/>
      <c r="AX922" s="256"/>
      <c r="AY922" s="256"/>
      <c r="AZ922" s="256"/>
      <c r="BA922" s="255">
        <v>25</v>
      </c>
      <c r="BB922" s="256">
        <v>5</v>
      </c>
      <c r="BC922" s="256">
        <v>2</v>
      </c>
      <c r="BD922" s="256" t="s">
        <v>1330</v>
      </c>
      <c r="BE922" s="256" t="s">
        <v>103</v>
      </c>
      <c r="BF922" s="256"/>
      <c r="BG922" s="255"/>
      <c r="BH922" s="256"/>
      <c r="BI922" s="256"/>
      <c r="BJ922" s="256"/>
      <c r="BK922" s="256"/>
      <c r="BL922" s="256"/>
      <c r="BM922" s="255">
        <v>1</v>
      </c>
      <c r="BN922" s="256">
        <v>2</v>
      </c>
      <c r="BO922" s="256">
        <v>0.5</v>
      </c>
      <c r="BP922" s="256" t="s">
        <v>110</v>
      </c>
      <c r="BQ922" s="256" t="s">
        <v>103</v>
      </c>
      <c r="BR922" s="256"/>
      <c r="BS922" s="256"/>
      <c r="BT922" s="256"/>
      <c r="BU922" s="256"/>
      <c r="BV922" s="256"/>
      <c r="BW922" s="256"/>
      <c r="BX922" s="256"/>
      <c r="BY922" s="257"/>
      <c r="BZ922" s="226"/>
      <c r="CA922" s="226"/>
      <c r="CB922" s="226"/>
      <c r="CC922" s="226"/>
      <c r="CD922" s="226"/>
      <c r="CE922" s="410"/>
      <c r="CF922" s="399">
        <f t="shared" si="603"/>
        <v>100</v>
      </c>
      <c r="CG922" s="259"/>
      <c r="CH922" s="150"/>
      <c r="CI922" s="150"/>
      <c r="CJ922" s="150"/>
      <c r="CK922" s="158" t="s">
        <v>2415</v>
      </c>
      <c r="CL922" s="395"/>
      <c r="CM922" s="395"/>
      <c r="CN922" s="395"/>
      <c r="CO922" s="395"/>
      <c r="CP922" s="395"/>
      <c r="CQ922" s="395"/>
      <c r="CR922" s="395"/>
      <c r="CS922" s="395"/>
      <c r="CT922" s="395"/>
      <c r="CU922" s="395"/>
      <c r="CV922" s="395"/>
      <c r="CW922" s="395"/>
      <c r="CX922" s="395"/>
      <c r="CY922" s="395"/>
      <c r="CZ922" s="395"/>
      <c r="DA922" s="395"/>
      <c r="DB922" s="395">
        <v>60</v>
      </c>
      <c r="DC922" s="256">
        <v>1</v>
      </c>
      <c r="DD922" s="395"/>
      <c r="DE922" s="395"/>
      <c r="DF922" s="395"/>
      <c r="DG922" s="395"/>
      <c r="DH922" s="395"/>
      <c r="DI922" s="395"/>
      <c r="DJ922" s="395">
        <v>39</v>
      </c>
      <c r="DK922" s="396">
        <f t="shared" si="604"/>
        <v>100</v>
      </c>
      <c r="DL922" s="259"/>
      <c r="DM922" s="395"/>
      <c r="DN922" s="395"/>
      <c r="DO922" s="397"/>
      <c r="DQ922" s="259"/>
      <c r="DR922" s="397"/>
      <c r="DS922" s="259"/>
      <c r="DT922" s="263" t="s">
        <v>2429</v>
      </c>
      <c r="DU922" s="256"/>
      <c r="DV922" s="256"/>
      <c r="DW922" s="400" t="e">
        <f>VLOOKUP(P922,[4]definitions_list_lookup!$K$30:$L$54,2,0)</f>
        <v>#N/A</v>
      </c>
      <c r="DX922" s="155" t="s">
        <v>2151</v>
      </c>
      <c r="DY922" s="155" t="s">
        <v>2430</v>
      </c>
      <c r="DZ922" s="546"/>
      <c r="EA922" s="104"/>
      <c r="EB922" s="256"/>
      <c r="EC922" s="104"/>
      <c r="ED922" s="229" t="s">
        <v>2517</v>
      </c>
      <c r="EE922" s="401"/>
      <c r="EF922" s="402"/>
      <c r="EG922" s="401"/>
      <c r="EH922" s="403"/>
      <c r="EI922" s="404"/>
      <c r="EJ922" s="405"/>
      <c r="EK922" s="406"/>
      <c r="EL922" s="401"/>
      <c r="EM922" s="403"/>
      <c r="EN922" s="403" t="s">
        <v>1447</v>
      </c>
      <c r="EO922" s="407"/>
      <c r="EP922" s="407"/>
      <c r="EQ922" s="407"/>
      <c r="ER922" s="407"/>
      <c r="ES922" s="407"/>
      <c r="ET922" s="407"/>
      <c r="EU922" s="407"/>
      <c r="EV922" s="408">
        <v>27</v>
      </c>
      <c r="EW922" s="408">
        <v>90</v>
      </c>
      <c r="EX922" s="408">
        <v>32</v>
      </c>
      <c r="EY922" s="408">
        <v>0</v>
      </c>
      <c r="EZ922" s="192">
        <f t="shared" si="675"/>
        <v>-140.80581303335416</v>
      </c>
      <c r="FA922" s="192">
        <f t="shared" si="676"/>
        <v>219.19418696664584</v>
      </c>
      <c r="FB922" s="192">
        <f t="shared" si="677"/>
        <v>51.121667551032616</v>
      </c>
      <c r="FC922" s="192">
        <f t="shared" si="678"/>
        <v>309.19418696664582</v>
      </c>
      <c r="FD922" s="192">
        <f t="shared" si="679"/>
        <v>38.878332448967384</v>
      </c>
      <c r="FE922" s="193">
        <f t="shared" si="680"/>
        <v>39.194186966645844</v>
      </c>
      <c r="FF922" s="194">
        <f t="shared" si="681"/>
        <v>38.878332448967384</v>
      </c>
      <c r="FG922" s="401"/>
      <c r="FH922" s="403"/>
      <c r="FI922" s="778">
        <f t="shared" si="682"/>
        <v>0</v>
      </c>
      <c r="FJ922" s="779">
        <f t="shared" si="683"/>
        <v>38.878332448967384</v>
      </c>
      <c r="FK922" s="779">
        <f t="shared" si="684"/>
        <v>51.121667551032616</v>
      </c>
      <c r="FL922" s="780">
        <f t="shared" si="685"/>
        <v>0.8922414178754654</v>
      </c>
      <c r="FM922" s="169">
        <f t="shared" si="686"/>
        <v>0.77848056972736512</v>
      </c>
      <c r="FN922" s="783">
        <f t="shared" si="687"/>
        <v>0</v>
      </c>
      <c r="FO922" s="226"/>
      <c r="FP922" s="226"/>
      <c r="FQ922" s="226"/>
      <c r="FR922" s="226"/>
      <c r="FS922" s="226"/>
      <c r="FT922" s="226"/>
      <c r="FU922" s="226"/>
      <c r="FV922" s="226"/>
      <c r="FW922" s="226"/>
      <c r="FX922" s="226"/>
      <c r="FY922" s="226"/>
      <c r="FZ922" s="226"/>
      <c r="GA922" s="226"/>
      <c r="GB922" s="226"/>
      <c r="GC922" s="226"/>
      <c r="GD922" s="226"/>
      <c r="GE922" s="226"/>
      <c r="GF922" s="226"/>
      <c r="GG922" s="226"/>
      <c r="GH922" s="226"/>
      <c r="GI922" s="226"/>
      <c r="GJ922" s="226"/>
      <c r="GK922" s="226"/>
      <c r="GL922" s="226"/>
      <c r="GM922" s="226"/>
      <c r="GN922" s="226"/>
      <c r="GO922" s="226"/>
      <c r="GP922" s="226"/>
      <c r="GQ922" s="226"/>
      <c r="GR922" s="226"/>
      <c r="GS922" s="226"/>
      <c r="GT922" s="226"/>
      <c r="GU922" s="226"/>
      <c r="GV922" s="226"/>
      <c r="GW922" s="226"/>
      <c r="GX922" s="226"/>
      <c r="GY922" s="226"/>
      <c r="GZ922" s="226"/>
      <c r="HA922" s="226"/>
      <c r="HB922" s="226"/>
      <c r="HC922" s="226"/>
      <c r="HD922" s="226"/>
      <c r="HE922" s="226"/>
      <c r="HF922" s="226"/>
      <c r="HG922" s="226"/>
      <c r="HH922" s="226"/>
      <c r="HI922" s="226"/>
      <c r="HJ922" s="226"/>
      <c r="HK922" s="226"/>
      <c r="HL922" s="226"/>
      <c r="HM922" s="226"/>
      <c r="HN922" s="226"/>
      <c r="HO922" s="226"/>
      <c r="HP922" s="226"/>
      <c r="HQ922" s="226"/>
      <c r="HR922" s="226"/>
      <c r="HS922" s="226"/>
      <c r="HT922" s="226"/>
      <c r="HU922" s="226"/>
      <c r="HV922" s="226"/>
      <c r="HW922" s="226"/>
      <c r="HX922" s="226"/>
      <c r="HY922" s="226"/>
      <c r="HZ922" s="226"/>
      <c r="IA922" s="226"/>
      <c r="IB922" s="226"/>
      <c r="IC922" s="226"/>
      <c r="ID922" s="226"/>
      <c r="IE922" s="226"/>
      <c r="IF922" s="226"/>
      <c r="IG922" s="226"/>
      <c r="IH922" s="226"/>
      <c r="II922" s="226"/>
      <c r="IJ922" s="226"/>
      <c r="IK922" s="226"/>
      <c r="IL922" s="226"/>
      <c r="IM922" s="226"/>
      <c r="IN922" s="226"/>
      <c r="IO922" s="226"/>
      <c r="IP922" s="226"/>
      <c r="IQ922" s="226"/>
      <c r="IR922" s="226"/>
      <c r="IS922" s="226"/>
      <c r="IT922" s="226"/>
      <c r="IU922" s="226"/>
      <c r="IV922" s="226"/>
      <c r="IW922" s="226"/>
      <c r="IX922" s="226"/>
      <c r="IY922" s="226"/>
      <c r="IZ922" s="226"/>
      <c r="JA922" s="226"/>
      <c r="JB922" s="226"/>
      <c r="JC922" s="226"/>
      <c r="JD922" s="226"/>
      <c r="JE922" s="226"/>
      <c r="JF922" s="226"/>
      <c r="JG922" s="226"/>
      <c r="JH922" s="226"/>
      <c r="JI922" s="226"/>
      <c r="JJ922" s="226"/>
      <c r="JK922" s="226"/>
      <c r="JL922" s="226"/>
      <c r="JM922" s="226"/>
      <c r="JN922" s="226"/>
      <c r="JO922" s="226"/>
      <c r="JP922" s="226"/>
      <c r="JQ922" s="226"/>
      <c r="JR922" s="226"/>
      <c r="JS922" s="226"/>
      <c r="JT922" s="226"/>
      <c r="JU922" s="226"/>
      <c r="JV922" s="226"/>
      <c r="JW922" s="226"/>
      <c r="JX922" s="226"/>
      <c r="JY922" s="226"/>
      <c r="JZ922" s="226"/>
      <c r="KA922" s="226"/>
      <c r="KB922" s="226"/>
      <c r="KC922" s="226"/>
      <c r="KD922" s="226"/>
      <c r="KE922" s="226"/>
      <c r="KF922" s="226"/>
      <c r="KG922" s="226"/>
      <c r="KH922" s="226"/>
      <c r="KI922" s="226"/>
      <c r="KJ922" s="226"/>
      <c r="KK922" s="226"/>
      <c r="KL922" s="226"/>
      <c r="KM922" s="226"/>
      <c r="KN922" s="226"/>
      <c r="KO922" s="226"/>
      <c r="KP922" s="226"/>
      <c r="KQ922" s="226"/>
      <c r="KR922" s="226"/>
      <c r="KS922" s="226"/>
      <c r="KT922" s="226"/>
      <c r="KU922" s="226"/>
      <c r="KV922" s="226"/>
      <c r="KW922" s="226"/>
      <c r="KX922" s="226"/>
      <c r="KY922" s="226"/>
      <c r="KZ922" s="226"/>
      <c r="LA922" s="226"/>
      <c r="LB922" s="226"/>
      <c r="LC922" s="226"/>
      <c r="LD922" s="226"/>
      <c r="LE922" s="226"/>
      <c r="LF922" s="226"/>
      <c r="LG922" s="226"/>
      <c r="LH922" s="226"/>
      <c r="LI922" s="226"/>
      <c r="LJ922" s="226"/>
      <c r="LK922" s="226"/>
      <c r="LL922" s="226"/>
      <c r="LM922" s="226"/>
      <c r="LN922" s="226"/>
      <c r="LO922" s="226"/>
      <c r="LP922" s="226"/>
      <c r="LQ922" s="226"/>
      <c r="LR922" s="226"/>
      <c r="LS922" s="226"/>
      <c r="LT922" s="226"/>
      <c r="LU922" s="226"/>
      <c r="LV922" s="226"/>
      <c r="LW922" s="226"/>
      <c r="LX922" s="226"/>
      <c r="LY922" s="226"/>
      <c r="LZ922" s="226"/>
      <c r="MA922" s="226"/>
      <c r="MB922" s="226"/>
      <c r="MC922" s="226"/>
      <c r="MD922" s="226"/>
      <c r="ME922" s="226"/>
      <c r="MF922" s="226"/>
      <c r="MG922" s="226"/>
      <c r="MH922" s="226"/>
      <c r="MI922" s="226"/>
      <c r="MJ922" s="226"/>
      <c r="MK922" s="226"/>
      <c r="ML922" s="226"/>
      <c r="MM922" s="226"/>
      <c r="MN922" s="226"/>
      <c r="MO922" s="226"/>
      <c r="MP922" s="226"/>
      <c r="MQ922" s="226"/>
      <c r="MR922" s="226"/>
      <c r="MS922" s="226"/>
      <c r="MT922" s="226"/>
      <c r="MU922" s="226"/>
      <c r="MV922" s="226"/>
      <c r="MW922" s="226"/>
      <c r="MX922" s="226"/>
      <c r="MY922" s="226"/>
      <c r="MZ922" s="226"/>
      <c r="NA922" s="226"/>
      <c r="NB922" s="226"/>
      <c r="NC922" s="226"/>
      <c r="ND922" s="226"/>
      <c r="NE922" s="226"/>
      <c r="NF922" s="226"/>
      <c r="NG922" s="226"/>
      <c r="NH922" s="226"/>
      <c r="NI922" s="226"/>
      <c r="NJ922" s="226"/>
      <c r="NK922" s="226"/>
      <c r="NL922" s="226"/>
      <c r="NM922" s="226"/>
      <c r="NN922" s="226"/>
      <c r="NO922" s="226"/>
      <c r="NP922" s="226"/>
      <c r="NQ922" s="226"/>
      <c r="NR922" s="226"/>
      <c r="NS922" s="226"/>
      <c r="NT922" s="226"/>
      <c r="NU922" s="226"/>
      <c r="NV922" s="226"/>
      <c r="NW922" s="226"/>
      <c r="NX922" s="226"/>
      <c r="NY922" s="226"/>
      <c r="NZ922" s="226"/>
      <c r="OA922" s="226"/>
      <c r="OB922" s="226"/>
      <c r="OC922" s="226"/>
      <c r="OD922" s="226"/>
      <c r="OE922" s="226"/>
      <c r="OF922" s="226"/>
      <c r="OG922" s="226"/>
      <c r="OH922" s="226"/>
      <c r="OI922" s="226"/>
      <c r="OJ922" s="226"/>
      <c r="OK922" s="226"/>
      <c r="OL922" s="226"/>
      <c r="OM922" s="226"/>
      <c r="ON922" s="226"/>
      <c r="OO922" s="226"/>
      <c r="OP922" s="226"/>
      <c r="OQ922" s="226"/>
      <c r="OR922" s="226"/>
      <c r="OS922" s="226"/>
      <c r="OT922" s="226"/>
      <c r="OU922" s="226"/>
      <c r="OV922" s="226"/>
      <c r="OW922" s="226"/>
      <c r="OX922" s="226"/>
      <c r="OY922" s="226"/>
      <c r="OZ922" s="226"/>
      <c r="PA922" s="226"/>
      <c r="PB922" s="226"/>
      <c r="PC922" s="226"/>
      <c r="PD922" s="226"/>
      <c r="PE922" s="226"/>
      <c r="PF922" s="226"/>
      <c r="PG922" s="226"/>
      <c r="PH922" s="226"/>
      <c r="PI922" s="226"/>
      <c r="PJ922" s="226"/>
      <c r="PK922" s="226"/>
      <c r="PL922" s="226"/>
      <c r="PM922" s="226"/>
      <c r="PN922" s="226"/>
      <c r="PO922" s="226"/>
      <c r="PP922" s="226"/>
      <c r="PQ922" s="226"/>
      <c r="PR922" s="226"/>
      <c r="PS922" s="226"/>
      <c r="PT922" s="226"/>
      <c r="PU922" s="226"/>
      <c r="PV922" s="226"/>
      <c r="PW922" s="226"/>
      <c r="PX922" s="226"/>
      <c r="PY922" s="226"/>
      <c r="PZ922" s="226"/>
      <c r="QA922" s="226"/>
      <c r="QB922" s="226"/>
      <c r="QC922" s="226"/>
      <c r="QD922" s="226"/>
      <c r="QE922" s="226"/>
      <c r="QF922" s="226"/>
      <c r="QG922" s="226"/>
      <c r="QH922" s="226"/>
      <c r="QI922" s="226"/>
      <c r="QJ922" s="226"/>
      <c r="QK922" s="226"/>
      <c r="QL922" s="226"/>
      <c r="QM922" s="226"/>
      <c r="QN922" s="226"/>
      <c r="QO922" s="226"/>
      <c r="QP922" s="226"/>
      <c r="QQ922" s="226"/>
      <c r="QR922" s="226"/>
      <c r="QS922" s="226"/>
      <c r="QT922" s="226"/>
      <c r="QU922" s="226"/>
      <c r="QV922" s="226"/>
      <c r="QW922" s="226"/>
      <c r="QX922" s="226"/>
      <c r="QY922" s="226"/>
      <c r="QZ922" s="226"/>
      <c r="RA922" s="226"/>
      <c r="RB922" s="226"/>
      <c r="RC922" s="226"/>
      <c r="RD922" s="226"/>
      <c r="RE922" s="226"/>
      <c r="RF922" s="226"/>
      <c r="RG922" s="226"/>
      <c r="RH922" s="226"/>
      <c r="RI922" s="226"/>
      <c r="RJ922" s="226"/>
      <c r="RK922" s="226"/>
      <c r="RL922" s="226"/>
      <c r="RM922" s="226"/>
      <c r="RN922" s="226"/>
      <c r="RO922" s="226"/>
      <c r="RP922" s="226"/>
      <c r="RQ922" s="226"/>
      <c r="RR922" s="226"/>
      <c r="RS922" s="226"/>
      <c r="RT922" s="226"/>
      <c r="RU922" s="226"/>
      <c r="RV922" s="226"/>
      <c r="RW922" s="226"/>
      <c r="RX922" s="226"/>
      <c r="RY922" s="226"/>
      <c r="RZ922" s="226"/>
      <c r="SA922" s="226"/>
      <c r="SB922" s="226"/>
      <c r="SC922" s="226"/>
      <c r="SD922" s="226"/>
      <c r="SE922" s="226"/>
      <c r="SF922" s="226"/>
      <c r="SG922" s="226"/>
      <c r="SH922" s="226"/>
      <c r="SI922" s="226"/>
      <c r="SJ922" s="226"/>
      <c r="SK922" s="226"/>
      <c r="SL922" s="226"/>
      <c r="SM922" s="226"/>
      <c r="SN922" s="226"/>
      <c r="SO922" s="226"/>
      <c r="SP922" s="226"/>
      <c r="SQ922" s="226"/>
      <c r="SR922" s="226"/>
      <c r="SS922" s="226"/>
      <c r="ST922" s="226"/>
      <c r="SU922" s="226"/>
      <c r="SV922" s="226"/>
      <c r="SW922" s="226"/>
      <c r="SX922" s="226"/>
      <c r="SY922" s="226"/>
      <c r="SZ922" s="226"/>
      <c r="TA922" s="226"/>
      <c r="TB922" s="226"/>
      <c r="TC922" s="226"/>
      <c r="TD922" s="226"/>
      <c r="TE922" s="226"/>
      <c r="TF922" s="226"/>
      <c r="TG922" s="226"/>
      <c r="TH922" s="226"/>
      <c r="TI922" s="226"/>
      <c r="TJ922" s="226"/>
      <c r="TK922" s="226"/>
      <c r="TL922" s="226"/>
      <c r="TM922" s="226"/>
      <c r="TN922" s="226"/>
      <c r="TO922" s="226"/>
      <c r="TP922" s="226"/>
      <c r="TQ922" s="226"/>
      <c r="TR922" s="226"/>
      <c r="TS922" s="226"/>
      <c r="TT922" s="226"/>
      <c r="TU922" s="226"/>
      <c r="TV922" s="226"/>
      <c r="TW922" s="226"/>
      <c r="TX922" s="226"/>
      <c r="TY922" s="226"/>
      <c r="TZ922" s="226"/>
      <c r="UA922" s="226"/>
      <c r="UB922" s="226"/>
      <c r="UC922" s="226"/>
      <c r="UD922" s="226"/>
      <c r="UE922" s="226"/>
      <c r="UF922" s="226"/>
      <c r="UG922" s="226"/>
      <c r="UH922" s="226"/>
      <c r="UI922" s="226"/>
      <c r="UJ922" s="226"/>
      <c r="UK922" s="226"/>
      <c r="UL922" s="226"/>
      <c r="UM922" s="226"/>
      <c r="UN922" s="226"/>
      <c r="UO922" s="226"/>
      <c r="UP922" s="226"/>
      <c r="UQ922" s="226"/>
      <c r="UR922" s="226"/>
      <c r="US922" s="226"/>
      <c r="UT922" s="226"/>
      <c r="UU922" s="226"/>
      <c r="UV922" s="226"/>
      <c r="UW922" s="226"/>
      <c r="UX922" s="226"/>
      <c r="UY922" s="226"/>
      <c r="UZ922" s="226"/>
      <c r="VA922" s="226"/>
      <c r="VB922" s="226"/>
      <c r="VC922" s="226"/>
      <c r="VD922" s="226"/>
      <c r="VE922" s="226"/>
      <c r="VF922" s="226"/>
      <c r="VG922" s="226"/>
      <c r="VH922" s="226"/>
      <c r="VI922" s="226"/>
      <c r="VJ922" s="226"/>
      <c r="VK922" s="226"/>
      <c r="VL922" s="226"/>
      <c r="VM922" s="226"/>
      <c r="VN922" s="226"/>
      <c r="VO922" s="226"/>
      <c r="VP922" s="226"/>
      <c r="VQ922" s="226"/>
      <c r="VR922" s="226"/>
      <c r="VS922" s="226"/>
      <c r="VT922" s="226"/>
      <c r="VU922" s="226"/>
      <c r="VV922" s="226"/>
      <c r="VW922" s="226"/>
      <c r="VX922" s="226"/>
      <c r="VY922" s="226"/>
      <c r="VZ922" s="226"/>
      <c r="WA922" s="226"/>
      <c r="WB922" s="226"/>
      <c r="WC922" s="226"/>
      <c r="WD922" s="226"/>
      <c r="WE922" s="226"/>
      <c r="WF922" s="226"/>
      <c r="WG922" s="226"/>
      <c r="WH922" s="226"/>
      <c r="WI922" s="226"/>
      <c r="WJ922" s="226"/>
      <c r="WK922" s="226"/>
      <c r="WL922" s="226"/>
      <c r="WM922" s="226"/>
      <c r="WN922" s="226"/>
      <c r="WO922" s="226"/>
      <c r="WP922" s="226"/>
      <c r="WQ922" s="226"/>
      <c r="WR922" s="226"/>
      <c r="WS922" s="226"/>
      <c r="WT922" s="226"/>
      <c r="WU922" s="226"/>
      <c r="WV922" s="226"/>
      <c r="WW922" s="226"/>
      <c r="WX922" s="226"/>
      <c r="WY922" s="226"/>
      <c r="WZ922" s="226"/>
      <c r="XA922" s="226"/>
      <c r="XB922" s="226"/>
      <c r="XC922" s="226"/>
      <c r="XD922" s="226"/>
      <c r="XE922" s="226"/>
      <c r="XF922" s="226"/>
      <c r="XG922" s="226"/>
      <c r="XH922" s="226"/>
      <c r="XI922" s="226"/>
      <c r="XJ922" s="226"/>
      <c r="XK922" s="226"/>
      <c r="XL922" s="226"/>
      <c r="XM922" s="226"/>
      <c r="XN922" s="226"/>
      <c r="XO922" s="226"/>
      <c r="XP922" s="226"/>
      <c r="XQ922" s="226"/>
      <c r="XR922" s="226"/>
      <c r="XS922" s="226"/>
      <c r="XT922" s="226"/>
      <c r="XU922" s="226"/>
      <c r="XV922" s="226"/>
      <c r="XW922" s="226"/>
      <c r="XX922" s="226"/>
      <c r="XY922" s="226"/>
      <c r="XZ922" s="226"/>
      <c r="YA922" s="226"/>
      <c r="YB922" s="226"/>
      <c r="YC922" s="226"/>
      <c r="YD922" s="226"/>
      <c r="YE922" s="226"/>
      <c r="YF922" s="226"/>
      <c r="YG922" s="226"/>
      <c r="YH922" s="226"/>
      <c r="YI922" s="226"/>
      <c r="YJ922" s="226"/>
      <c r="YK922" s="226"/>
      <c r="YL922" s="226"/>
      <c r="YM922" s="226"/>
      <c r="YN922" s="226"/>
      <c r="YO922" s="226"/>
      <c r="YP922" s="226"/>
      <c r="YQ922" s="226"/>
      <c r="YR922" s="226"/>
      <c r="YS922" s="226"/>
      <c r="YT922" s="226"/>
      <c r="YU922" s="226"/>
      <c r="YV922" s="226"/>
      <c r="YW922" s="226"/>
      <c r="YX922" s="226"/>
      <c r="YY922" s="226"/>
      <c r="YZ922" s="226"/>
      <c r="ZA922" s="226"/>
      <c r="ZB922" s="226"/>
      <c r="ZC922" s="226"/>
      <c r="ZD922" s="226"/>
      <c r="ZE922" s="226"/>
      <c r="ZF922" s="226"/>
      <c r="ZG922" s="226"/>
      <c r="ZH922" s="226"/>
      <c r="ZI922" s="226"/>
      <c r="ZJ922" s="226"/>
      <c r="ZK922" s="226"/>
      <c r="ZL922" s="226"/>
      <c r="ZM922" s="226"/>
      <c r="ZN922" s="226"/>
      <c r="ZO922" s="226"/>
      <c r="ZP922" s="226"/>
      <c r="ZQ922" s="226"/>
      <c r="ZR922" s="226"/>
      <c r="ZS922" s="226"/>
      <c r="ZT922" s="226"/>
      <c r="ZU922" s="226"/>
      <c r="ZV922" s="226"/>
      <c r="ZW922" s="226"/>
      <c r="ZX922" s="226"/>
      <c r="ZY922" s="226"/>
      <c r="ZZ922" s="226"/>
      <c r="AAA922" s="226"/>
      <c r="AAB922" s="226"/>
      <c r="AAC922" s="226"/>
      <c r="AAD922" s="226"/>
      <c r="AAE922" s="226"/>
      <c r="AAF922" s="226"/>
      <c r="AAG922" s="226"/>
      <c r="AAH922" s="226"/>
      <c r="AAI922" s="226"/>
      <c r="AAJ922" s="226"/>
      <c r="AAK922" s="226"/>
      <c r="AAL922" s="226"/>
      <c r="AAM922" s="226"/>
      <c r="AAN922" s="226"/>
      <c r="AAO922" s="226"/>
      <c r="AAP922" s="226"/>
      <c r="AAQ922" s="226"/>
      <c r="AAR922" s="226"/>
      <c r="AAS922" s="226"/>
      <c r="AAT922" s="226"/>
      <c r="AAU922" s="226"/>
      <c r="AAV922" s="226"/>
      <c r="AAW922" s="226"/>
      <c r="AAX922" s="226"/>
      <c r="AAY922" s="226"/>
      <c r="AAZ922" s="226"/>
      <c r="ABA922" s="226"/>
      <c r="ABB922" s="226"/>
      <c r="ABC922" s="226"/>
      <c r="ABD922" s="226"/>
      <c r="ABE922" s="226"/>
      <c r="ABF922" s="226"/>
      <c r="ABG922" s="226"/>
      <c r="ABH922" s="226"/>
      <c r="ABI922" s="226"/>
      <c r="ABJ922" s="226"/>
      <c r="ABK922" s="226"/>
      <c r="ABL922" s="226"/>
      <c r="ABM922" s="226"/>
      <c r="ABN922" s="226"/>
      <c r="ABO922" s="226"/>
      <c r="ABP922" s="226"/>
      <c r="ABQ922" s="226"/>
      <c r="ABR922" s="226"/>
      <c r="ABS922" s="226"/>
      <c r="ABT922" s="226"/>
      <c r="ABU922" s="226"/>
      <c r="ABV922" s="226"/>
      <c r="ABW922" s="226"/>
      <c r="ABX922" s="226"/>
      <c r="ABY922" s="226"/>
      <c r="ABZ922" s="226"/>
      <c r="ACA922" s="226"/>
      <c r="ACB922" s="226"/>
      <c r="ACC922" s="226"/>
      <c r="ACD922" s="226"/>
      <c r="ACE922" s="226"/>
      <c r="ACF922" s="226"/>
      <c r="ACG922" s="226"/>
      <c r="ACH922" s="226"/>
      <c r="ACI922" s="226"/>
      <c r="ACJ922" s="226"/>
      <c r="ACK922" s="226"/>
      <c r="ACL922" s="226"/>
      <c r="ACM922" s="226"/>
      <c r="ACN922" s="226"/>
      <c r="ACO922" s="226"/>
      <c r="ACP922" s="226"/>
      <c r="ACQ922" s="226"/>
      <c r="ACR922" s="226"/>
      <c r="ACS922" s="226"/>
      <c r="ACT922" s="226"/>
      <c r="ACU922" s="226"/>
      <c r="ACV922" s="226"/>
      <c r="ACW922" s="226"/>
      <c r="ACX922" s="226"/>
      <c r="ACY922" s="226"/>
      <c r="ACZ922" s="226"/>
      <c r="ADA922" s="226"/>
      <c r="ADB922" s="226"/>
      <c r="ADC922" s="226"/>
      <c r="ADD922" s="226"/>
      <c r="ADE922" s="226"/>
      <c r="ADF922" s="226"/>
      <c r="ADG922" s="226"/>
      <c r="ADH922" s="226"/>
      <c r="ADI922" s="226"/>
      <c r="ADJ922" s="226"/>
      <c r="ADK922" s="226"/>
      <c r="ADL922" s="226"/>
      <c r="ADM922" s="226"/>
      <c r="ADN922" s="226"/>
      <c r="ADO922" s="226"/>
      <c r="ADP922" s="226"/>
      <c r="ADQ922" s="226"/>
      <c r="ADR922" s="226"/>
      <c r="ADS922" s="226"/>
      <c r="ADT922" s="226"/>
      <c r="ADU922" s="226"/>
      <c r="ADV922" s="226"/>
      <c r="ADW922" s="226"/>
      <c r="ADX922" s="226"/>
      <c r="ADY922" s="226"/>
      <c r="ADZ922" s="226"/>
      <c r="AEA922" s="226"/>
      <c r="AEB922" s="226"/>
      <c r="AEC922" s="226"/>
      <c r="AED922" s="226"/>
      <c r="AEE922" s="226"/>
      <c r="AEF922" s="226"/>
      <c r="AEG922" s="226"/>
      <c r="AEH922" s="226"/>
      <c r="AEI922" s="226"/>
      <c r="AEJ922" s="226"/>
      <c r="AEK922" s="226"/>
      <c r="AEL922" s="226"/>
      <c r="AEM922" s="226"/>
      <c r="AEN922" s="226"/>
      <c r="AEO922" s="226"/>
      <c r="AEP922" s="226"/>
      <c r="AEQ922" s="226"/>
      <c r="AER922" s="226"/>
      <c r="AES922" s="226"/>
      <c r="AET922" s="226"/>
      <c r="AEU922" s="226"/>
      <c r="AEV922" s="226"/>
      <c r="AEW922" s="226"/>
      <c r="AEX922" s="226"/>
      <c r="AEY922" s="226"/>
      <c r="AEZ922" s="226"/>
      <c r="AFA922" s="226"/>
      <c r="AFB922" s="226"/>
      <c r="AFC922" s="226"/>
      <c r="AFD922" s="226"/>
      <c r="AFE922" s="226"/>
      <c r="AFF922" s="226"/>
      <c r="AFG922" s="226"/>
      <c r="AFH922" s="226"/>
      <c r="AFI922" s="226"/>
      <c r="AFJ922" s="226"/>
      <c r="AFK922" s="226"/>
      <c r="AFL922" s="226"/>
      <c r="AFM922" s="226"/>
      <c r="AFN922" s="226"/>
      <c r="AFO922" s="226"/>
      <c r="AFP922" s="226"/>
      <c r="AFQ922" s="226"/>
      <c r="AFR922" s="226"/>
      <c r="AFS922" s="226"/>
      <c r="AFT922" s="226"/>
      <c r="AFU922" s="226"/>
      <c r="AFV922" s="226"/>
      <c r="AFW922" s="226"/>
      <c r="AFX922" s="226"/>
      <c r="AFY922" s="226"/>
      <c r="AFZ922" s="226"/>
      <c r="AGA922" s="226"/>
      <c r="AGB922" s="226"/>
      <c r="AGC922" s="226"/>
      <c r="AGD922" s="226"/>
      <c r="AGE922" s="226"/>
      <c r="AGF922" s="226"/>
      <c r="AGG922" s="226"/>
      <c r="AGH922" s="226"/>
      <c r="AGI922" s="226"/>
      <c r="AGJ922" s="226"/>
      <c r="AGK922" s="226"/>
      <c r="AGL922" s="226"/>
      <c r="AGM922" s="226"/>
      <c r="AGN922" s="226"/>
      <c r="AGO922" s="226"/>
      <c r="AGP922" s="226"/>
      <c r="AGQ922" s="226"/>
      <c r="AGR922" s="226"/>
      <c r="AGS922" s="226"/>
      <c r="AGT922" s="226"/>
      <c r="AGU922" s="226"/>
      <c r="AGV922" s="226"/>
      <c r="AGW922" s="226"/>
      <c r="AGX922" s="226"/>
      <c r="AGY922" s="226"/>
      <c r="AGZ922" s="226"/>
      <c r="AHA922" s="226"/>
      <c r="AHB922" s="226"/>
      <c r="AHC922" s="226"/>
      <c r="AHD922" s="226"/>
      <c r="AHE922" s="226"/>
      <c r="AHF922" s="226"/>
      <c r="AHG922" s="226"/>
      <c r="AHH922" s="226"/>
      <c r="AHI922" s="226"/>
      <c r="AHJ922" s="226"/>
      <c r="AHK922" s="226"/>
      <c r="AHL922" s="226"/>
      <c r="AHM922" s="226"/>
      <c r="AHN922" s="226"/>
      <c r="AHO922" s="226"/>
      <c r="AHP922" s="226"/>
      <c r="AHQ922" s="226"/>
      <c r="AHR922" s="226"/>
      <c r="AHS922" s="226"/>
      <c r="AHT922" s="226"/>
      <c r="AHU922" s="226"/>
      <c r="AHV922" s="226"/>
      <c r="AHW922" s="226"/>
      <c r="AHX922" s="226"/>
      <c r="AHY922" s="226"/>
      <c r="AHZ922" s="226"/>
      <c r="AIA922" s="226"/>
      <c r="AIB922" s="226"/>
      <c r="AIC922" s="226"/>
      <c r="AID922" s="226"/>
      <c r="AIE922" s="226"/>
      <c r="AIF922" s="226"/>
      <c r="AIG922" s="226"/>
      <c r="AIH922" s="226"/>
      <c r="AII922" s="226"/>
      <c r="AIJ922" s="226"/>
      <c r="AIK922" s="226"/>
      <c r="AIL922" s="226"/>
      <c r="AIM922" s="226"/>
      <c r="AIN922" s="226"/>
      <c r="AIO922" s="226"/>
      <c r="AIP922" s="226"/>
      <c r="AIQ922" s="226"/>
      <c r="AIR922" s="226"/>
      <c r="AIS922" s="226"/>
      <c r="AIT922" s="226"/>
      <c r="AIU922" s="226"/>
      <c r="AIV922" s="226"/>
      <c r="AIW922" s="226"/>
      <c r="AIX922" s="226"/>
      <c r="AIY922" s="226"/>
      <c r="AIZ922" s="226"/>
      <c r="AJA922" s="226"/>
      <c r="AJB922" s="226"/>
      <c r="AJC922" s="226"/>
      <c r="AJD922" s="226"/>
      <c r="AJE922" s="226"/>
      <c r="AJF922" s="226"/>
      <c r="AJG922" s="226"/>
      <c r="AJH922" s="226"/>
      <c r="AJI922" s="226"/>
      <c r="AJJ922" s="226"/>
      <c r="AJK922" s="226"/>
      <c r="AJL922" s="226"/>
      <c r="AJM922" s="226"/>
      <c r="AJN922" s="226"/>
      <c r="AJO922" s="226"/>
      <c r="AJP922" s="226"/>
      <c r="AJQ922" s="226"/>
      <c r="AJR922" s="226"/>
      <c r="AJS922" s="226"/>
      <c r="AJT922" s="226"/>
      <c r="AJU922" s="226"/>
      <c r="AJV922" s="226"/>
      <c r="AJW922" s="226"/>
      <c r="AJX922" s="226"/>
      <c r="AJY922" s="226"/>
      <c r="AJZ922" s="226"/>
      <c r="AKA922" s="226"/>
      <c r="AKB922" s="226"/>
      <c r="AKC922" s="226"/>
      <c r="AKD922" s="226"/>
      <c r="AKE922" s="226"/>
      <c r="AKF922" s="226"/>
      <c r="AKG922" s="226"/>
      <c r="AKH922" s="226"/>
      <c r="AKI922" s="226"/>
      <c r="AKJ922" s="226"/>
      <c r="AKK922" s="226"/>
      <c r="AKL922" s="226"/>
      <c r="AKM922" s="226"/>
      <c r="AKN922" s="226"/>
      <c r="AKO922" s="226"/>
      <c r="AKP922" s="226"/>
      <c r="AKQ922" s="226"/>
      <c r="AKR922" s="226"/>
      <c r="AKS922" s="226"/>
      <c r="AKT922" s="226"/>
      <c r="AKU922" s="226"/>
      <c r="AKV922" s="226"/>
      <c r="AKW922" s="226"/>
      <c r="AKX922" s="226"/>
      <c r="AKY922" s="226"/>
      <c r="AKZ922" s="226"/>
      <c r="ALA922" s="226"/>
      <c r="ALB922" s="226"/>
      <c r="ALC922" s="226"/>
      <c r="ALD922" s="226"/>
      <c r="ALE922" s="226"/>
      <c r="ALF922" s="226"/>
      <c r="ALG922" s="226"/>
      <c r="ALH922" s="226"/>
      <c r="ALI922" s="226"/>
      <c r="ALJ922" s="226"/>
      <c r="ALK922" s="226"/>
      <c r="ALL922" s="226"/>
      <c r="ALM922" s="226"/>
      <c r="ALN922" s="226"/>
      <c r="ALO922" s="226"/>
      <c r="ALP922" s="226"/>
      <c r="ALQ922" s="226"/>
      <c r="ALR922" s="226"/>
      <c r="ALS922" s="226"/>
      <c r="ALT922" s="226"/>
      <c r="ALU922" s="226"/>
      <c r="ALV922" s="226"/>
      <c r="ALW922" s="226"/>
      <c r="ALX922" s="226"/>
      <c r="ALY922" s="226"/>
      <c r="ALZ922" s="226"/>
      <c r="AMA922" s="226"/>
      <c r="AMB922" s="226"/>
      <c r="AMC922" s="226"/>
      <c r="AMD922" s="226"/>
      <c r="AME922" s="226"/>
      <c r="AMF922" s="226"/>
      <c r="AMG922" s="226"/>
      <c r="AMH922" s="226"/>
      <c r="AMI922" s="226"/>
      <c r="AMJ922" s="226"/>
      <c r="AMK922" s="226"/>
      <c r="AML922" s="226"/>
      <c r="AMM922" s="226"/>
      <c r="AMN922" s="226"/>
      <c r="AMO922" s="226"/>
      <c r="AMP922" s="226"/>
      <c r="AMQ922" s="226"/>
      <c r="AMR922" s="226"/>
      <c r="AMS922" s="226"/>
      <c r="AMT922" s="226"/>
      <c r="AMU922" s="226"/>
      <c r="AMV922" s="226"/>
      <c r="AMW922" s="226"/>
      <c r="AMX922" s="226"/>
    </row>
    <row r="923" spans="1:1038" s="432" customFormat="1" ht="18" customHeight="1">
      <c r="A923" s="547" t="s">
        <v>2392</v>
      </c>
      <c r="B923" s="524" t="s">
        <v>1647</v>
      </c>
      <c r="C923" s="422"/>
      <c r="D923" s="525" t="s">
        <v>1279</v>
      </c>
      <c r="E923" s="422">
        <v>107</v>
      </c>
      <c r="F923" s="422">
        <v>3</v>
      </c>
      <c r="G923" s="526" t="str">
        <f t="shared" si="601"/>
        <v>107-3</v>
      </c>
      <c r="H923" s="422">
        <v>0</v>
      </c>
      <c r="I923" s="422">
        <v>29</v>
      </c>
      <c r="J923" s="527">
        <f t="shared" si="605"/>
        <v>1</v>
      </c>
      <c r="K923" s="528" t="b">
        <f>IF(J930=1,IF(((VLOOKUP($G923,[4]Depth_Lookup!$A$3:$J$550,9,FALSE))-(I923/100))=0,"Good",IF(((VLOOKUP($G923,[4]Depth_Lookup!$A$3:$J$550,9,FALSE))-(I923/100))&gt;0,"Too Short","Too Long")))</f>
        <v>0</v>
      </c>
      <c r="L923" s="171">
        <f>(VLOOKUP($G923,Depth_Lookup!$A$3:$J$410,10,FALSE))+(H923/100)</f>
        <v>283.23500000000001</v>
      </c>
      <c r="M923" s="171">
        <f>(VLOOKUP($G923,Depth_Lookup!$A$3:$J$410,10,FALSE))+(I923/100)</f>
        <v>283.52500000000003</v>
      </c>
      <c r="N923" s="441" t="s">
        <v>2428</v>
      </c>
      <c r="O923" s="422">
        <v>1</v>
      </c>
      <c r="P923" s="422" t="s">
        <v>853</v>
      </c>
      <c r="Q923" s="422" t="s">
        <v>125</v>
      </c>
      <c r="R923" s="526" t="str">
        <f t="shared" si="602"/>
        <v>SerpentinizedHarzburgite</v>
      </c>
      <c r="S923" s="422" t="s">
        <v>94</v>
      </c>
      <c r="T923" s="422" t="s">
        <v>98</v>
      </c>
      <c r="U923" s="422" t="s">
        <v>95</v>
      </c>
      <c r="V923" s="422" t="s">
        <v>96</v>
      </c>
      <c r="W923" s="422" t="s">
        <v>102</v>
      </c>
      <c r="X923" s="529">
        <f>VLOOKUP(W923,[4]definitions_list_lookup!$A$13:$B$19,2,0)</f>
        <v>5</v>
      </c>
      <c r="Y923" s="422" t="s">
        <v>90</v>
      </c>
      <c r="Z923" s="422" t="s">
        <v>91</v>
      </c>
      <c r="AA923" s="422"/>
      <c r="AB923" s="422"/>
      <c r="AC923" s="422"/>
      <c r="AD923" s="422"/>
      <c r="AE923" s="423"/>
      <c r="AF923" s="526" t="e">
        <f>VLOOKUP(AE923,[4]definitions_list_mag!$V$12:$W$15,2,0)</f>
        <v>#N/A</v>
      </c>
      <c r="AG923" s="530"/>
      <c r="AH923" s="422"/>
      <c r="AI923" s="666">
        <v>74</v>
      </c>
      <c r="AJ923" s="429"/>
      <c r="AK923" s="429"/>
      <c r="AL923" s="429"/>
      <c r="AM923" s="429"/>
      <c r="AN923" s="429"/>
      <c r="AO923" s="666"/>
      <c r="AP923" s="429"/>
      <c r="AQ923" s="429"/>
      <c r="AR923" s="429"/>
      <c r="AS923" s="429"/>
      <c r="AT923" s="429"/>
      <c r="AU923" s="666"/>
      <c r="AV923" s="429"/>
      <c r="AW923" s="429"/>
      <c r="AX923" s="429"/>
      <c r="AY923" s="429"/>
      <c r="AZ923" s="429"/>
      <c r="BA923" s="666">
        <v>25</v>
      </c>
      <c r="BB923" s="429">
        <v>5</v>
      </c>
      <c r="BC923" s="429">
        <v>2</v>
      </c>
      <c r="BD923" s="429" t="s">
        <v>1330</v>
      </c>
      <c r="BE923" s="429" t="s">
        <v>103</v>
      </c>
      <c r="BF923" s="429"/>
      <c r="BG923" s="666"/>
      <c r="BH923" s="429"/>
      <c r="BI923" s="429"/>
      <c r="BJ923" s="429"/>
      <c r="BK923" s="429"/>
      <c r="BL923" s="429"/>
      <c r="BM923" s="666">
        <v>1</v>
      </c>
      <c r="BN923" s="429">
        <v>2</v>
      </c>
      <c r="BO923" s="429">
        <v>0.5</v>
      </c>
      <c r="BP923" s="429" t="s">
        <v>1330</v>
      </c>
      <c r="BQ923" s="429" t="s">
        <v>103</v>
      </c>
      <c r="BR923" s="429"/>
      <c r="BS923" s="429"/>
      <c r="BT923" s="429"/>
      <c r="BU923" s="429"/>
      <c r="BV923" s="429"/>
      <c r="BW923" s="429"/>
      <c r="BX923" s="429"/>
      <c r="BY923" s="426"/>
      <c r="BZ923" s="422"/>
      <c r="CA923" s="422"/>
      <c r="CB923" s="422"/>
      <c r="CC923" s="422"/>
      <c r="CD923" s="422"/>
      <c r="CE923" s="427"/>
      <c r="CF923" s="531">
        <f t="shared" si="603"/>
        <v>100</v>
      </c>
      <c r="CG923" s="166"/>
      <c r="CH923" s="163" t="s">
        <v>2293</v>
      </c>
      <c r="CI923" s="163">
        <v>100</v>
      </c>
      <c r="CJ923" s="163" t="s">
        <v>514</v>
      </c>
      <c r="CK923" s="164" t="s">
        <v>2415</v>
      </c>
      <c r="CL923" s="165"/>
      <c r="CM923" s="165"/>
      <c r="CN923" s="165"/>
      <c r="CO923" s="165"/>
      <c r="CP923" s="165"/>
      <c r="CQ923" s="165"/>
      <c r="CR923" s="165"/>
      <c r="CS923" s="165"/>
      <c r="CT923" s="165"/>
      <c r="CU923" s="165"/>
      <c r="CV923" s="165"/>
      <c r="CW923" s="165"/>
      <c r="CX923" s="165"/>
      <c r="CY923" s="165"/>
      <c r="CZ923" s="165"/>
      <c r="DA923" s="165"/>
      <c r="DB923" s="165">
        <v>55</v>
      </c>
      <c r="DC923" s="429">
        <v>1</v>
      </c>
      <c r="DD923" s="165"/>
      <c r="DE923" s="165"/>
      <c r="DF923" s="165"/>
      <c r="DG923" s="165"/>
      <c r="DH923" s="165"/>
      <c r="DI923" s="165"/>
      <c r="DJ923" s="165">
        <v>44</v>
      </c>
      <c r="DK923" s="209">
        <f t="shared" si="604"/>
        <v>100</v>
      </c>
      <c r="DL923" s="166"/>
      <c r="DM923" s="165"/>
      <c r="DN923" s="165"/>
      <c r="DO923" s="167"/>
      <c r="DQ923" s="166"/>
      <c r="DR923" s="167"/>
      <c r="DS923" s="166"/>
      <c r="DT923" s="555" t="s">
        <v>2429</v>
      </c>
      <c r="DU923" s="429"/>
      <c r="DV923" s="429"/>
      <c r="DW923" s="532" t="e">
        <f>VLOOKUP(P923,[4]definitions_list_lookup!$K$30:$L$54,2,0)</f>
        <v>#N/A</v>
      </c>
      <c r="DX923" s="443" t="s">
        <v>2151</v>
      </c>
      <c r="DY923" s="443" t="s">
        <v>2430</v>
      </c>
      <c r="DZ923" s="533"/>
      <c r="EA923" s="534"/>
      <c r="EB923" s="429"/>
      <c r="EC923" s="534"/>
      <c r="ED923" s="229" t="s">
        <v>2517</v>
      </c>
      <c r="EE923" s="535"/>
      <c r="EF923" s="536"/>
      <c r="EG923" s="535"/>
      <c r="EH923" s="537"/>
      <c r="EI923" s="538"/>
      <c r="EJ923" s="539"/>
      <c r="EK923" s="540"/>
      <c r="EL923" s="535"/>
      <c r="EM923" s="537"/>
      <c r="EN923" s="537"/>
      <c r="EO923" s="541"/>
      <c r="EP923" s="541"/>
      <c r="EQ923" s="541"/>
      <c r="ER923" s="541"/>
      <c r="ES923" s="541"/>
      <c r="ET923" s="541"/>
      <c r="EU923" s="541"/>
      <c r="EV923" s="542"/>
      <c r="EW923" s="542"/>
      <c r="EX923" s="542"/>
      <c r="EY923" s="542"/>
      <c r="EZ923" s="192" t="e">
        <f t="shared" si="675"/>
        <v>#DIV/0!</v>
      </c>
      <c r="FA923" s="192" t="e">
        <f t="shared" si="676"/>
        <v>#DIV/0!</v>
      </c>
      <c r="FB923" s="192" t="e">
        <f t="shared" si="677"/>
        <v>#DIV/0!</v>
      </c>
      <c r="FC923" s="192" t="e">
        <f t="shared" si="678"/>
        <v>#DIV/0!</v>
      </c>
      <c r="FD923" s="192" t="e">
        <f t="shared" si="679"/>
        <v>#DIV/0!</v>
      </c>
      <c r="FE923" s="193" t="e">
        <f t="shared" si="680"/>
        <v>#DIV/0!</v>
      </c>
      <c r="FF923" s="194" t="e">
        <f t="shared" si="681"/>
        <v>#DIV/0!</v>
      </c>
      <c r="FG923" s="535"/>
      <c r="FH923" s="537"/>
      <c r="FI923" s="778">
        <f t="shared" si="682"/>
        <v>0</v>
      </c>
      <c r="FJ923" s="779" t="e">
        <f t="shared" si="683"/>
        <v>#DIV/0!</v>
      </c>
      <c r="FK923" s="779" t="e">
        <f t="shared" si="684"/>
        <v>#DIV/0!</v>
      </c>
      <c r="FL923" s="780" t="e">
        <f t="shared" si="685"/>
        <v>#DIV/0!</v>
      </c>
      <c r="FM923" s="169" t="e">
        <f t="shared" si="686"/>
        <v>#DIV/0!</v>
      </c>
      <c r="FN923" s="783" t="e">
        <f t="shared" si="687"/>
        <v>#DIV/0!</v>
      </c>
      <c r="FO923" s="422"/>
      <c r="FP923" s="422"/>
      <c r="FQ923" s="422"/>
      <c r="FR923" s="422"/>
      <c r="FS923" s="422"/>
      <c r="FT923" s="422"/>
      <c r="FU923" s="422"/>
      <c r="FV923" s="422"/>
      <c r="FW923" s="422"/>
      <c r="FX923" s="422"/>
      <c r="FY923" s="422"/>
      <c r="FZ923" s="422"/>
      <c r="GA923" s="422"/>
      <c r="GB923" s="422"/>
      <c r="GC923" s="422"/>
      <c r="GD923" s="422"/>
      <c r="GE923" s="422"/>
      <c r="GF923" s="422"/>
      <c r="GG923" s="422"/>
      <c r="GH923" s="422"/>
      <c r="GI923" s="422"/>
      <c r="GJ923" s="422"/>
      <c r="GK923" s="422"/>
      <c r="GL923" s="422"/>
      <c r="GM923" s="422"/>
      <c r="GN923" s="422"/>
      <c r="GO923" s="422"/>
      <c r="GP923" s="422"/>
      <c r="GQ923" s="422"/>
      <c r="GR923" s="422"/>
      <c r="GS923" s="422"/>
      <c r="GT923" s="422"/>
      <c r="GU923" s="422"/>
      <c r="GV923" s="422"/>
      <c r="GW923" s="422"/>
      <c r="GX923" s="422"/>
      <c r="GY923" s="422"/>
      <c r="GZ923" s="422"/>
      <c r="HA923" s="422"/>
      <c r="HB923" s="422"/>
      <c r="HC923" s="422"/>
      <c r="HD923" s="422"/>
      <c r="HE923" s="422"/>
      <c r="HF923" s="422"/>
      <c r="HG923" s="422"/>
      <c r="HH923" s="422"/>
      <c r="HI923" s="422"/>
      <c r="HJ923" s="422"/>
      <c r="HK923" s="422"/>
      <c r="HL923" s="422"/>
      <c r="HM923" s="422"/>
      <c r="HN923" s="422"/>
      <c r="HO923" s="422"/>
      <c r="HP923" s="422"/>
      <c r="HQ923" s="422"/>
      <c r="HR923" s="422"/>
      <c r="HS923" s="422"/>
      <c r="HT923" s="422"/>
      <c r="HU923" s="422"/>
      <c r="HV923" s="422"/>
      <c r="HW923" s="422"/>
      <c r="HX923" s="422"/>
      <c r="HY923" s="422"/>
      <c r="HZ923" s="422"/>
      <c r="IA923" s="422"/>
      <c r="IB923" s="422"/>
      <c r="IC923" s="422"/>
      <c r="ID923" s="422"/>
      <c r="IE923" s="422"/>
      <c r="IF923" s="422"/>
      <c r="IG923" s="422"/>
      <c r="IH923" s="422"/>
      <c r="II923" s="422"/>
      <c r="IJ923" s="422"/>
      <c r="IK923" s="422"/>
      <c r="IL923" s="422"/>
      <c r="IM923" s="422"/>
      <c r="IN923" s="422"/>
      <c r="IO923" s="422"/>
      <c r="IP923" s="422"/>
      <c r="IQ923" s="422"/>
      <c r="IR923" s="422"/>
      <c r="IS923" s="422"/>
      <c r="IT923" s="422"/>
      <c r="IU923" s="422"/>
      <c r="IV923" s="422"/>
      <c r="IW923" s="422"/>
      <c r="IX923" s="422"/>
      <c r="IY923" s="422"/>
      <c r="IZ923" s="422"/>
      <c r="JA923" s="422"/>
      <c r="JB923" s="422"/>
      <c r="JC923" s="422"/>
      <c r="JD923" s="422"/>
      <c r="JE923" s="422"/>
      <c r="JF923" s="422"/>
      <c r="JG923" s="422"/>
      <c r="JH923" s="422"/>
      <c r="JI923" s="422"/>
      <c r="JJ923" s="422"/>
      <c r="JK923" s="422"/>
      <c r="JL923" s="422"/>
      <c r="JM923" s="422"/>
      <c r="JN923" s="422"/>
      <c r="JO923" s="422"/>
      <c r="JP923" s="422"/>
      <c r="JQ923" s="422"/>
      <c r="JR923" s="422"/>
      <c r="JS923" s="422"/>
      <c r="JT923" s="422"/>
      <c r="JU923" s="422"/>
      <c r="JV923" s="422"/>
      <c r="JW923" s="422"/>
      <c r="JX923" s="422"/>
      <c r="JY923" s="422"/>
      <c r="JZ923" s="422"/>
      <c r="KA923" s="422"/>
      <c r="KB923" s="422"/>
      <c r="KC923" s="422"/>
      <c r="KD923" s="422"/>
      <c r="KE923" s="422"/>
      <c r="KF923" s="422"/>
      <c r="KG923" s="422"/>
      <c r="KH923" s="422"/>
      <c r="KI923" s="422"/>
      <c r="KJ923" s="422"/>
      <c r="KK923" s="422"/>
      <c r="KL923" s="422"/>
      <c r="KM923" s="422"/>
      <c r="KN923" s="422"/>
      <c r="KO923" s="422"/>
      <c r="KP923" s="422"/>
      <c r="KQ923" s="422"/>
      <c r="KR923" s="422"/>
      <c r="KS923" s="422"/>
      <c r="KT923" s="422"/>
      <c r="KU923" s="422"/>
      <c r="KV923" s="422"/>
      <c r="KW923" s="422"/>
      <c r="KX923" s="422"/>
      <c r="KY923" s="422"/>
      <c r="KZ923" s="422"/>
      <c r="LA923" s="422"/>
      <c r="LB923" s="422"/>
      <c r="LC923" s="422"/>
      <c r="LD923" s="422"/>
      <c r="LE923" s="422"/>
      <c r="LF923" s="422"/>
      <c r="LG923" s="422"/>
      <c r="LH923" s="422"/>
      <c r="LI923" s="422"/>
      <c r="LJ923" s="422"/>
      <c r="LK923" s="422"/>
      <c r="LL923" s="422"/>
      <c r="LM923" s="422"/>
      <c r="LN923" s="422"/>
      <c r="LO923" s="422"/>
      <c r="LP923" s="422"/>
      <c r="LQ923" s="422"/>
      <c r="LR923" s="422"/>
      <c r="LS923" s="422"/>
      <c r="LT923" s="422"/>
      <c r="LU923" s="422"/>
      <c r="LV923" s="422"/>
      <c r="LW923" s="422"/>
      <c r="LX923" s="422"/>
      <c r="LY923" s="422"/>
      <c r="LZ923" s="422"/>
      <c r="MA923" s="422"/>
      <c r="MB923" s="422"/>
      <c r="MC923" s="422"/>
      <c r="MD923" s="422"/>
      <c r="ME923" s="422"/>
      <c r="MF923" s="422"/>
      <c r="MG923" s="422"/>
      <c r="MH923" s="422"/>
      <c r="MI923" s="422"/>
      <c r="MJ923" s="422"/>
      <c r="MK923" s="422"/>
      <c r="ML923" s="422"/>
      <c r="MM923" s="422"/>
      <c r="MN923" s="422"/>
      <c r="MO923" s="422"/>
      <c r="MP923" s="422"/>
      <c r="MQ923" s="422"/>
      <c r="MR923" s="422"/>
      <c r="MS923" s="422"/>
      <c r="MT923" s="422"/>
      <c r="MU923" s="422"/>
      <c r="MV923" s="422"/>
      <c r="MW923" s="422"/>
      <c r="MX923" s="422"/>
      <c r="MY923" s="422"/>
      <c r="MZ923" s="422"/>
      <c r="NA923" s="422"/>
      <c r="NB923" s="422"/>
      <c r="NC923" s="422"/>
      <c r="ND923" s="422"/>
      <c r="NE923" s="422"/>
      <c r="NF923" s="422"/>
      <c r="NG923" s="422"/>
      <c r="NH923" s="422"/>
      <c r="NI923" s="422"/>
      <c r="NJ923" s="422"/>
      <c r="NK923" s="422"/>
      <c r="NL923" s="422"/>
      <c r="NM923" s="422"/>
      <c r="NN923" s="422"/>
      <c r="NO923" s="422"/>
      <c r="NP923" s="422"/>
      <c r="NQ923" s="422"/>
      <c r="NR923" s="422"/>
      <c r="NS923" s="422"/>
      <c r="NT923" s="422"/>
      <c r="NU923" s="422"/>
      <c r="NV923" s="422"/>
      <c r="NW923" s="422"/>
      <c r="NX923" s="422"/>
      <c r="NY923" s="422"/>
      <c r="NZ923" s="422"/>
      <c r="OA923" s="422"/>
      <c r="OB923" s="422"/>
      <c r="OC923" s="422"/>
      <c r="OD923" s="422"/>
      <c r="OE923" s="422"/>
      <c r="OF923" s="422"/>
      <c r="OG923" s="422"/>
      <c r="OH923" s="422"/>
      <c r="OI923" s="422"/>
      <c r="OJ923" s="422"/>
      <c r="OK923" s="422"/>
      <c r="OL923" s="422"/>
      <c r="OM923" s="422"/>
      <c r="ON923" s="422"/>
      <c r="OO923" s="422"/>
      <c r="OP923" s="422"/>
      <c r="OQ923" s="422"/>
      <c r="OR923" s="422"/>
      <c r="OS923" s="422"/>
      <c r="OT923" s="422"/>
      <c r="OU923" s="422"/>
      <c r="OV923" s="422"/>
      <c r="OW923" s="422"/>
      <c r="OX923" s="422"/>
      <c r="OY923" s="422"/>
      <c r="OZ923" s="422"/>
      <c r="PA923" s="422"/>
      <c r="PB923" s="422"/>
      <c r="PC923" s="422"/>
      <c r="PD923" s="422"/>
      <c r="PE923" s="422"/>
      <c r="PF923" s="422"/>
      <c r="PG923" s="422"/>
      <c r="PH923" s="422"/>
      <c r="PI923" s="422"/>
      <c r="PJ923" s="422"/>
      <c r="PK923" s="422"/>
      <c r="PL923" s="422"/>
      <c r="PM923" s="422"/>
      <c r="PN923" s="422"/>
      <c r="PO923" s="422"/>
      <c r="PP923" s="422"/>
      <c r="PQ923" s="422"/>
      <c r="PR923" s="422"/>
      <c r="PS923" s="422"/>
      <c r="PT923" s="422"/>
      <c r="PU923" s="422"/>
      <c r="PV923" s="422"/>
      <c r="PW923" s="422"/>
      <c r="PX923" s="422"/>
      <c r="PY923" s="422"/>
      <c r="PZ923" s="422"/>
      <c r="QA923" s="422"/>
      <c r="QB923" s="422"/>
      <c r="QC923" s="422"/>
      <c r="QD923" s="422"/>
      <c r="QE923" s="422"/>
      <c r="QF923" s="422"/>
      <c r="QG923" s="422"/>
      <c r="QH923" s="422"/>
      <c r="QI923" s="422"/>
      <c r="QJ923" s="422"/>
      <c r="QK923" s="422"/>
      <c r="QL923" s="422"/>
      <c r="QM923" s="422"/>
      <c r="QN923" s="422"/>
      <c r="QO923" s="422"/>
      <c r="QP923" s="422"/>
      <c r="QQ923" s="422"/>
      <c r="QR923" s="422"/>
      <c r="QS923" s="422"/>
      <c r="QT923" s="422"/>
      <c r="QU923" s="422"/>
      <c r="QV923" s="422"/>
      <c r="QW923" s="422"/>
      <c r="QX923" s="422"/>
      <c r="QY923" s="422"/>
      <c r="QZ923" s="422"/>
      <c r="RA923" s="422"/>
      <c r="RB923" s="422"/>
      <c r="RC923" s="422"/>
      <c r="RD923" s="422"/>
      <c r="RE923" s="422"/>
      <c r="RF923" s="422"/>
      <c r="RG923" s="422"/>
      <c r="RH923" s="422"/>
      <c r="RI923" s="422"/>
      <c r="RJ923" s="422"/>
      <c r="RK923" s="422"/>
      <c r="RL923" s="422"/>
      <c r="RM923" s="422"/>
      <c r="RN923" s="422"/>
      <c r="RO923" s="422"/>
      <c r="RP923" s="422"/>
      <c r="RQ923" s="422"/>
      <c r="RR923" s="422"/>
      <c r="RS923" s="422"/>
      <c r="RT923" s="422"/>
      <c r="RU923" s="422"/>
      <c r="RV923" s="422"/>
      <c r="RW923" s="422"/>
      <c r="RX923" s="422"/>
      <c r="RY923" s="422"/>
      <c r="RZ923" s="422"/>
      <c r="SA923" s="422"/>
      <c r="SB923" s="422"/>
      <c r="SC923" s="422"/>
      <c r="SD923" s="422"/>
      <c r="SE923" s="422"/>
      <c r="SF923" s="422"/>
      <c r="SG923" s="422"/>
      <c r="SH923" s="422"/>
      <c r="SI923" s="422"/>
      <c r="SJ923" s="422"/>
      <c r="SK923" s="422"/>
      <c r="SL923" s="422"/>
      <c r="SM923" s="422"/>
      <c r="SN923" s="422"/>
      <c r="SO923" s="422"/>
      <c r="SP923" s="422"/>
      <c r="SQ923" s="422"/>
      <c r="SR923" s="422"/>
      <c r="SS923" s="422"/>
      <c r="ST923" s="422"/>
      <c r="SU923" s="422"/>
      <c r="SV923" s="422"/>
      <c r="SW923" s="422"/>
      <c r="SX923" s="422"/>
      <c r="SY923" s="422"/>
      <c r="SZ923" s="422"/>
      <c r="TA923" s="422"/>
      <c r="TB923" s="422"/>
      <c r="TC923" s="422"/>
      <c r="TD923" s="422"/>
      <c r="TE923" s="422"/>
      <c r="TF923" s="422"/>
      <c r="TG923" s="422"/>
      <c r="TH923" s="422"/>
      <c r="TI923" s="422"/>
      <c r="TJ923" s="422"/>
      <c r="TK923" s="422"/>
      <c r="TL923" s="422"/>
      <c r="TM923" s="422"/>
      <c r="TN923" s="422"/>
      <c r="TO923" s="422"/>
      <c r="TP923" s="422"/>
      <c r="TQ923" s="422"/>
      <c r="TR923" s="422"/>
      <c r="TS923" s="422"/>
      <c r="TT923" s="422"/>
      <c r="TU923" s="422"/>
      <c r="TV923" s="422"/>
      <c r="TW923" s="422"/>
      <c r="TX923" s="422"/>
      <c r="TY923" s="422"/>
      <c r="TZ923" s="422"/>
      <c r="UA923" s="422"/>
      <c r="UB923" s="422"/>
      <c r="UC923" s="422"/>
      <c r="UD923" s="422"/>
      <c r="UE923" s="422"/>
      <c r="UF923" s="422"/>
      <c r="UG923" s="422"/>
      <c r="UH923" s="422"/>
      <c r="UI923" s="422"/>
      <c r="UJ923" s="422"/>
      <c r="UK923" s="422"/>
      <c r="UL923" s="422"/>
      <c r="UM923" s="422"/>
      <c r="UN923" s="422"/>
      <c r="UO923" s="422"/>
      <c r="UP923" s="422"/>
      <c r="UQ923" s="422"/>
      <c r="UR923" s="422"/>
      <c r="US923" s="422"/>
      <c r="UT923" s="422"/>
      <c r="UU923" s="422"/>
      <c r="UV923" s="422"/>
      <c r="UW923" s="422"/>
      <c r="UX923" s="422"/>
      <c r="UY923" s="422"/>
      <c r="UZ923" s="422"/>
      <c r="VA923" s="422"/>
      <c r="VB923" s="422"/>
      <c r="VC923" s="422"/>
      <c r="VD923" s="422"/>
      <c r="VE923" s="422"/>
      <c r="VF923" s="422"/>
      <c r="VG923" s="422"/>
      <c r="VH923" s="422"/>
      <c r="VI923" s="422"/>
      <c r="VJ923" s="422"/>
      <c r="VK923" s="422"/>
      <c r="VL923" s="422"/>
      <c r="VM923" s="422"/>
      <c r="VN923" s="422"/>
      <c r="VO923" s="422"/>
      <c r="VP923" s="422"/>
      <c r="VQ923" s="422"/>
      <c r="VR923" s="422"/>
      <c r="VS923" s="422"/>
      <c r="VT923" s="422"/>
      <c r="VU923" s="422"/>
      <c r="VV923" s="422"/>
      <c r="VW923" s="422"/>
      <c r="VX923" s="422"/>
      <c r="VY923" s="422"/>
      <c r="VZ923" s="422"/>
      <c r="WA923" s="422"/>
      <c r="WB923" s="422"/>
      <c r="WC923" s="422"/>
      <c r="WD923" s="422"/>
      <c r="WE923" s="422"/>
      <c r="WF923" s="422"/>
      <c r="WG923" s="422"/>
      <c r="WH923" s="422"/>
      <c r="WI923" s="422"/>
      <c r="WJ923" s="422"/>
      <c r="WK923" s="422"/>
      <c r="WL923" s="422"/>
      <c r="WM923" s="422"/>
      <c r="WN923" s="422"/>
      <c r="WO923" s="422"/>
      <c r="WP923" s="422"/>
      <c r="WQ923" s="422"/>
      <c r="WR923" s="422"/>
      <c r="WS923" s="422"/>
      <c r="WT923" s="422"/>
      <c r="WU923" s="422"/>
      <c r="WV923" s="422"/>
      <c r="WW923" s="422"/>
      <c r="WX923" s="422"/>
      <c r="WY923" s="422"/>
      <c r="WZ923" s="422"/>
      <c r="XA923" s="422"/>
      <c r="XB923" s="422"/>
      <c r="XC923" s="422"/>
      <c r="XD923" s="422"/>
      <c r="XE923" s="422"/>
      <c r="XF923" s="422"/>
      <c r="XG923" s="422"/>
      <c r="XH923" s="422"/>
      <c r="XI923" s="422"/>
      <c r="XJ923" s="422"/>
      <c r="XK923" s="422"/>
      <c r="XL923" s="422"/>
      <c r="XM923" s="422"/>
      <c r="XN923" s="422"/>
      <c r="XO923" s="422"/>
      <c r="XP923" s="422"/>
      <c r="XQ923" s="422"/>
      <c r="XR923" s="422"/>
      <c r="XS923" s="422"/>
      <c r="XT923" s="422"/>
      <c r="XU923" s="422"/>
      <c r="XV923" s="422"/>
      <c r="XW923" s="422"/>
      <c r="XX923" s="422"/>
      <c r="XY923" s="422"/>
      <c r="XZ923" s="422"/>
      <c r="YA923" s="422"/>
      <c r="YB923" s="422"/>
      <c r="YC923" s="422"/>
      <c r="YD923" s="422"/>
      <c r="YE923" s="422"/>
      <c r="YF923" s="422"/>
      <c r="YG923" s="422"/>
      <c r="YH923" s="422"/>
      <c r="YI923" s="422"/>
      <c r="YJ923" s="422"/>
      <c r="YK923" s="422"/>
      <c r="YL923" s="422"/>
      <c r="YM923" s="422"/>
      <c r="YN923" s="422"/>
      <c r="YO923" s="422"/>
      <c r="YP923" s="422"/>
      <c r="YQ923" s="422"/>
      <c r="YR923" s="422"/>
      <c r="YS923" s="422"/>
      <c r="YT923" s="422"/>
      <c r="YU923" s="422"/>
      <c r="YV923" s="422"/>
      <c r="YW923" s="422"/>
      <c r="YX923" s="422"/>
      <c r="YY923" s="422"/>
      <c r="YZ923" s="422"/>
      <c r="ZA923" s="422"/>
      <c r="ZB923" s="422"/>
      <c r="ZC923" s="422"/>
      <c r="ZD923" s="422"/>
      <c r="ZE923" s="422"/>
      <c r="ZF923" s="422"/>
      <c r="ZG923" s="422"/>
      <c r="ZH923" s="422"/>
      <c r="ZI923" s="422"/>
      <c r="ZJ923" s="422"/>
      <c r="ZK923" s="422"/>
      <c r="ZL923" s="422"/>
      <c r="ZM923" s="422"/>
      <c r="ZN923" s="422"/>
      <c r="ZO923" s="422"/>
      <c r="ZP923" s="422"/>
      <c r="ZQ923" s="422"/>
      <c r="ZR923" s="422"/>
      <c r="ZS923" s="422"/>
      <c r="ZT923" s="422"/>
      <c r="ZU923" s="422"/>
      <c r="ZV923" s="422"/>
      <c r="ZW923" s="422"/>
      <c r="ZX923" s="422"/>
      <c r="ZY923" s="422"/>
      <c r="ZZ923" s="422"/>
      <c r="AAA923" s="422"/>
      <c r="AAB923" s="422"/>
      <c r="AAC923" s="422"/>
      <c r="AAD923" s="422"/>
      <c r="AAE923" s="422"/>
      <c r="AAF923" s="422"/>
      <c r="AAG923" s="422"/>
      <c r="AAH923" s="422"/>
      <c r="AAI923" s="422"/>
      <c r="AAJ923" s="422"/>
      <c r="AAK923" s="422"/>
      <c r="AAL923" s="422"/>
      <c r="AAM923" s="422"/>
      <c r="AAN923" s="422"/>
      <c r="AAO923" s="422"/>
      <c r="AAP923" s="422"/>
      <c r="AAQ923" s="422"/>
      <c r="AAR923" s="422"/>
      <c r="AAS923" s="422"/>
      <c r="AAT923" s="422"/>
      <c r="AAU923" s="422"/>
      <c r="AAV923" s="422"/>
      <c r="AAW923" s="422"/>
      <c r="AAX923" s="422"/>
      <c r="AAY923" s="422"/>
      <c r="AAZ923" s="422"/>
      <c r="ABA923" s="422"/>
      <c r="ABB923" s="422"/>
      <c r="ABC923" s="422"/>
      <c r="ABD923" s="422"/>
      <c r="ABE923" s="422"/>
      <c r="ABF923" s="422"/>
      <c r="ABG923" s="422"/>
      <c r="ABH923" s="422"/>
      <c r="ABI923" s="422"/>
      <c r="ABJ923" s="422"/>
      <c r="ABK923" s="422"/>
      <c r="ABL923" s="422"/>
      <c r="ABM923" s="422"/>
      <c r="ABN923" s="422"/>
      <c r="ABO923" s="422"/>
      <c r="ABP923" s="422"/>
      <c r="ABQ923" s="422"/>
      <c r="ABR923" s="422"/>
      <c r="ABS923" s="422"/>
      <c r="ABT923" s="422"/>
      <c r="ABU923" s="422"/>
      <c r="ABV923" s="422"/>
      <c r="ABW923" s="422"/>
      <c r="ABX923" s="422"/>
      <c r="ABY923" s="422"/>
      <c r="ABZ923" s="422"/>
      <c r="ACA923" s="422"/>
      <c r="ACB923" s="422"/>
      <c r="ACC923" s="422"/>
      <c r="ACD923" s="422"/>
      <c r="ACE923" s="422"/>
      <c r="ACF923" s="422"/>
      <c r="ACG923" s="422"/>
      <c r="ACH923" s="422"/>
      <c r="ACI923" s="422"/>
      <c r="ACJ923" s="422"/>
      <c r="ACK923" s="422"/>
      <c r="ACL923" s="422"/>
      <c r="ACM923" s="422"/>
      <c r="ACN923" s="422"/>
      <c r="ACO923" s="422"/>
      <c r="ACP923" s="422"/>
      <c r="ACQ923" s="422"/>
      <c r="ACR923" s="422"/>
      <c r="ACS923" s="422"/>
      <c r="ACT923" s="422"/>
      <c r="ACU923" s="422"/>
      <c r="ACV923" s="422"/>
      <c r="ACW923" s="422"/>
      <c r="ACX923" s="422"/>
      <c r="ACY923" s="422"/>
      <c r="ACZ923" s="422"/>
      <c r="ADA923" s="422"/>
      <c r="ADB923" s="422"/>
      <c r="ADC923" s="422"/>
      <c r="ADD923" s="422"/>
      <c r="ADE923" s="422"/>
      <c r="ADF923" s="422"/>
      <c r="ADG923" s="422"/>
      <c r="ADH923" s="422"/>
      <c r="ADI923" s="422"/>
      <c r="ADJ923" s="422"/>
      <c r="ADK923" s="422"/>
      <c r="ADL923" s="422"/>
      <c r="ADM923" s="422"/>
      <c r="ADN923" s="422"/>
      <c r="ADO923" s="422"/>
      <c r="ADP923" s="422"/>
      <c r="ADQ923" s="422"/>
      <c r="ADR923" s="422"/>
      <c r="ADS923" s="422"/>
      <c r="ADT923" s="422"/>
      <c r="ADU923" s="422"/>
      <c r="ADV923" s="422"/>
      <c r="ADW923" s="422"/>
      <c r="ADX923" s="422"/>
      <c r="ADY923" s="422"/>
      <c r="ADZ923" s="422"/>
      <c r="AEA923" s="422"/>
      <c r="AEB923" s="422"/>
      <c r="AEC923" s="422"/>
      <c r="AED923" s="422"/>
      <c r="AEE923" s="422"/>
      <c r="AEF923" s="422"/>
      <c r="AEG923" s="422"/>
      <c r="AEH923" s="422"/>
      <c r="AEI923" s="422"/>
      <c r="AEJ923" s="422"/>
      <c r="AEK923" s="422"/>
      <c r="AEL923" s="422"/>
      <c r="AEM923" s="422"/>
      <c r="AEN923" s="422"/>
      <c r="AEO923" s="422"/>
      <c r="AEP923" s="422"/>
      <c r="AEQ923" s="422"/>
      <c r="AER923" s="422"/>
      <c r="AES923" s="422"/>
      <c r="AET923" s="422"/>
      <c r="AEU923" s="422"/>
      <c r="AEV923" s="422"/>
      <c r="AEW923" s="422"/>
      <c r="AEX923" s="422"/>
      <c r="AEY923" s="422"/>
      <c r="AEZ923" s="422"/>
      <c r="AFA923" s="422"/>
      <c r="AFB923" s="422"/>
      <c r="AFC923" s="422"/>
      <c r="AFD923" s="422"/>
      <c r="AFE923" s="422"/>
      <c r="AFF923" s="422"/>
      <c r="AFG923" s="422"/>
      <c r="AFH923" s="422"/>
      <c r="AFI923" s="422"/>
      <c r="AFJ923" s="422"/>
      <c r="AFK923" s="422"/>
      <c r="AFL923" s="422"/>
      <c r="AFM923" s="422"/>
      <c r="AFN923" s="422"/>
      <c r="AFO923" s="422"/>
      <c r="AFP923" s="422"/>
      <c r="AFQ923" s="422"/>
      <c r="AFR923" s="422"/>
      <c r="AFS923" s="422"/>
      <c r="AFT923" s="422"/>
      <c r="AFU923" s="422"/>
      <c r="AFV923" s="422"/>
      <c r="AFW923" s="422"/>
      <c r="AFX923" s="422"/>
      <c r="AFY923" s="422"/>
      <c r="AFZ923" s="422"/>
      <c r="AGA923" s="422"/>
      <c r="AGB923" s="422"/>
      <c r="AGC923" s="422"/>
      <c r="AGD923" s="422"/>
      <c r="AGE923" s="422"/>
      <c r="AGF923" s="422"/>
      <c r="AGG923" s="422"/>
      <c r="AGH923" s="422"/>
      <c r="AGI923" s="422"/>
      <c r="AGJ923" s="422"/>
      <c r="AGK923" s="422"/>
      <c r="AGL923" s="422"/>
      <c r="AGM923" s="422"/>
      <c r="AGN923" s="422"/>
      <c r="AGO923" s="422"/>
      <c r="AGP923" s="422"/>
      <c r="AGQ923" s="422"/>
      <c r="AGR923" s="422"/>
      <c r="AGS923" s="422"/>
      <c r="AGT923" s="422"/>
      <c r="AGU923" s="422"/>
      <c r="AGV923" s="422"/>
      <c r="AGW923" s="422"/>
      <c r="AGX923" s="422"/>
      <c r="AGY923" s="422"/>
      <c r="AGZ923" s="422"/>
      <c r="AHA923" s="422"/>
      <c r="AHB923" s="422"/>
      <c r="AHC923" s="422"/>
      <c r="AHD923" s="422"/>
      <c r="AHE923" s="422"/>
      <c r="AHF923" s="422"/>
      <c r="AHG923" s="422"/>
      <c r="AHH923" s="422"/>
      <c r="AHI923" s="422"/>
      <c r="AHJ923" s="422"/>
      <c r="AHK923" s="422"/>
      <c r="AHL923" s="422"/>
      <c r="AHM923" s="422"/>
      <c r="AHN923" s="422"/>
      <c r="AHO923" s="422"/>
      <c r="AHP923" s="422"/>
      <c r="AHQ923" s="422"/>
      <c r="AHR923" s="422"/>
      <c r="AHS923" s="422"/>
      <c r="AHT923" s="422"/>
      <c r="AHU923" s="422"/>
      <c r="AHV923" s="422"/>
      <c r="AHW923" s="422"/>
      <c r="AHX923" s="422"/>
      <c r="AHY923" s="422"/>
      <c r="AHZ923" s="422"/>
      <c r="AIA923" s="422"/>
      <c r="AIB923" s="422"/>
      <c r="AIC923" s="422"/>
      <c r="AID923" s="422"/>
      <c r="AIE923" s="422"/>
      <c r="AIF923" s="422"/>
      <c r="AIG923" s="422"/>
      <c r="AIH923" s="422"/>
      <c r="AII923" s="422"/>
      <c r="AIJ923" s="422"/>
      <c r="AIK923" s="422"/>
      <c r="AIL923" s="422"/>
      <c r="AIM923" s="422"/>
      <c r="AIN923" s="422"/>
      <c r="AIO923" s="422"/>
      <c r="AIP923" s="422"/>
      <c r="AIQ923" s="422"/>
      <c r="AIR923" s="422"/>
      <c r="AIS923" s="422"/>
      <c r="AIT923" s="422"/>
      <c r="AIU923" s="422"/>
      <c r="AIV923" s="422"/>
      <c r="AIW923" s="422"/>
      <c r="AIX923" s="422"/>
      <c r="AIY923" s="422"/>
      <c r="AIZ923" s="422"/>
      <c r="AJA923" s="422"/>
      <c r="AJB923" s="422"/>
      <c r="AJC923" s="422"/>
      <c r="AJD923" s="422"/>
      <c r="AJE923" s="422"/>
      <c r="AJF923" s="422"/>
      <c r="AJG923" s="422"/>
      <c r="AJH923" s="422"/>
      <c r="AJI923" s="422"/>
      <c r="AJJ923" s="422"/>
      <c r="AJK923" s="422"/>
      <c r="AJL923" s="422"/>
      <c r="AJM923" s="422"/>
      <c r="AJN923" s="422"/>
      <c r="AJO923" s="422"/>
      <c r="AJP923" s="422"/>
      <c r="AJQ923" s="422"/>
      <c r="AJR923" s="422"/>
      <c r="AJS923" s="422"/>
      <c r="AJT923" s="422"/>
      <c r="AJU923" s="422"/>
      <c r="AJV923" s="422"/>
      <c r="AJW923" s="422"/>
      <c r="AJX923" s="422"/>
      <c r="AJY923" s="422"/>
      <c r="AJZ923" s="422"/>
      <c r="AKA923" s="422"/>
      <c r="AKB923" s="422"/>
      <c r="AKC923" s="422"/>
      <c r="AKD923" s="422"/>
      <c r="AKE923" s="422"/>
      <c r="AKF923" s="422"/>
      <c r="AKG923" s="422"/>
      <c r="AKH923" s="422"/>
      <c r="AKI923" s="422"/>
      <c r="AKJ923" s="422"/>
      <c r="AKK923" s="422"/>
      <c r="AKL923" s="422"/>
      <c r="AKM923" s="422"/>
      <c r="AKN923" s="422"/>
      <c r="AKO923" s="422"/>
      <c r="AKP923" s="422"/>
      <c r="AKQ923" s="422"/>
      <c r="AKR923" s="422"/>
      <c r="AKS923" s="422"/>
      <c r="AKT923" s="422"/>
      <c r="AKU923" s="422"/>
      <c r="AKV923" s="422"/>
      <c r="AKW923" s="422"/>
      <c r="AKX923" s="422"/>
      <c r="AKY923" s="422"/>
      <c r="AKZ923" s="422"/>
      <c r="ALA923" s="422"/>
      <c r="ALB923" s="422"/>
      <c r="ALC923" s="422"/>
      <c r="ALD923" s="422"/>
      <c r="ALE923" s="422"/>
      <c r="ALF923" s="422"/>
      <c r="ALG923" s="422"/>
      <c r="ALH923" s="422"/>
      <c r="ALI923" s="422"/>
      <c r="ALJ923" s="422"/>
      <c r="ALK923" s="422"/>
      <c r="ALL923" s="422"/>
      <c r="ALM923" s="422"/>
      <c r="ALN923" s="422"/>
      <c r="ALO923" s="422"/>
      <c r="ALP923" s="422"/>
      <c r="ALQ923" s="422"/>
      <c r="ALR923" s="422"/>
      <c r="ALS923" s="422"/>
      <c r="ALT923" s="422"/>
      <c r="ALU923" s="422"/>
      <c r="ALV923" s="422"/>
      <c r="ALW923" s="422"/>
      <c r="ALX923" s="422"/>
      <c r="ALY923" s="422"/>
      <c r="ALZ923" s="422"/>
      <c r="AMA923" s="422"/>
      <c r="AMB923" s="422"/>
      <c r="AMC923" s="422"/>
      <c r="AMD923" s="422"/>
      <c r="AME923" s="422"/>
      <c r="AMF923" s="422"/>
      <c r="AMG923" s="422"/>
      <c r="AMH923" s="422"/>
      <c r="AMI923" s="422"/>
      <c r="AMJ923" s="422"/>
      <c r="AMK923" s="422"/>
      <c r="AML923" s="422"/>
      <c r="AMM923" s="422"/>
      <c r="AMN923" s="422"/>
      <c r="AMO923" s="422"/>
      <c r="AMP923" s="422"/>
      <c r="AMQ923" s="422"/>
      <c r="AMR923" s="422"/>
      <c r="AMS923" s="422"/>
      <c r="AMT923" s="422"/>
      <c r="AMU923" s="422"/>
      <c r="AMV923" s="422"/>
      <c r="AMW923" s="422"/>
      <c r="AMX923" s="422"/>
    </row>
    <row r="924" spans="1:1038" s="398" customFormat="1" ht="18" customHeight="1">
      <c r="A924" s="548"/>
      <c r="B924" s="543"/>
      <c r="C924" s="226"/>
      <c r="D924" s="225"/>
      <c r="E924" s="226">
        <v>107</v>
      </c>
      <c r="F924" s="226">
        <v>3</v>
      </c>
      <c r="G924" s="391" t="str">
        <f t="shared" ref="G924:G929" si="711">E924&amp;"-"&amp;F924</f>
        <v>107-3</v>
      </c>
      <c r="H924" s="226">
        <v>29</v>
      </c>
      <c r="I924" s="226">
        <v>29.5</v>
      </c>
      <c r="J924" s="544"/>
      <c r="K924" s="545"/>
      <c r="L924" s="171">
        <f>(VLOOKUP($G924,Depth_Lookup!$A$3:$J$410,10,FALSE))+(H924/100)</f>
        <v>283.52500000000003</v>
      </c>
      <c r="M924" s="171">
        <f>(VLOOKUP($G924,Depth_Lookup!$A$3:$J$410,10,FALSE))+(I924/100)</f>
        <v>283.53000000000003</v>
      </c>
      <c r="N924" s="232"/>
      <c r="O924" s="226"/>
      <c r="P924" s="226"/>
      <c r="Q924" s="226"/>
      <c r="R924" s="391" t="s">
        <v>2509</v>
      </c>
      <c r="S924" s="226"/>
      <c r="T924" s="226"/>
      <c r="U924" s="226"/>
      <c r="V924" s="226"/>
      <c r="W924" s="226"/>
      <c r="X924" s="392"/>
      <c r="Y924" s="226"/>
      <c r="Z924" s="226"/>
      <c r="AA924" s="226"/>
      <c r="AB924" s="226"/>
      <c r="AC924" s="226"/>
      <c r="AD924" s="226"/>
      <c r="AE924" s="393"/>
      <c r="AF924" s="391"/>
      <c r="AG924" s="394"/>
      <c r="AH924" s="226"/>
      <c r="AI924" s="255"/>
      <c r="AJ924" s="256"/>
      <c r="AK924" s="256"/>
      <c r="AL924" s="256"/>
      <c r="AM924" s="256"/>
      <c r="AN924" s="256"/>
      <c r="AO924" s="255"/>
      <c r="AP924" s="256"/>
      <c r="AQ924" s="256"/>
      <c r="AR924" s="256"/>
      <c r="AS924" s="256"/>
      <c r="AT924" s="256"/>
      <c r="AU924" s="255"/>
      <c r="AV924" s="256"/>
      <c r="AW924" s="256"/>
      <c r="AX924" s="256"/>
      <c r="AY924" s="256"/>
      <c r="AZ924" s="256"/>
      <c r="BA924" s="255"/>
      <c r="BB924" s="256"/>
      <c r="BC924" s="256"/>
      <c r="BD924" s="256"/>
      <c r="BE924" s="256"/>
      <c r="BF924" s="256"/>
      <c r="BG924" s="255"/>
      <c r="BH924" s="256"/>
      <c r="BI924" s="256"/>
      <c r="BJ924" s="256"/>
      <c r="BK924" s="256"/>
      <c r="BL924" s="256"/>
      <c r="BM924" s="255"/>
      <c r="BN924" s="256"/>
      <c r="BO924" s="256"/>
      <c r="BP924" s="256"/>
      <c r="BQ924" s="256"/>
      <c r="BR924" s="256"/>
      <c r="BS924" s="256"/>
      <c r="BT924" s="256"/>
      <c r="BU924" s="256"/>
      <c r="BV924" s="256"/>
      <c r="BW924" s="256"/>
      <c r="BX924" s="256"/>
      <c r="BY924" s="257"/>
      <c r="BZ924" s="226"/>
      <c r="CA924" s="226"/>
      <c r="CB924" s="226"/>
      <c r="CC924" s="226"/>
      <c r="CD924" s="226"/>
      <c r="CE924" s="410"/>
      <c r="CF924" s="399"/>
      <c r="CG924" s="259"/>
      <c r="CH924" s="150"/>
      <c r="CI924" s="150"/>
      <c r="CJ924" s="150"/>
      <c r="CK924" s="158"/>
      <c r="CL924" s="395"/>
      <c r="CM924" s="395"/>
      <c r="CN924" s="395"/>
      <c r="CO924" s="395"/>
      <c r="CP924" s="395"/>
      <c r="CQ924" s="395"/>
      <c r="CR924" s="395"/>
      <c r="CS924" s="395"/>
      <c r="CT924" s="395"/>
      <c r="CU924" s="395"/>
      <c r="CV924" s="395"/>
      <c r="CW924" s="395"/>
      <c r="CX924" s="395"/>
      <c r="CY924" s="395"/>
      <c r="CZ924" s="395"/>
      <c r="DA924" s="395"/>
      <c r="DB924" s="395"/>
      <c r="DC924" s="256"/>
      <c r="DD924" s="395"/>
      <c r="DE924" s="395"/>
      <c r="DF924" s="395"/>
      <c r="DG924" s="395"/>
      <c r="DH924" s="395"/>
      <c r="DI924" s="395"/>
      <c r="DJ924" s="395"/>
      <c r="DK924" s="396"/>
      <c r="DL924" s="259"/>
      <c r="DM924" s="395"/>
      <c r="DN924" s="395"/>
      <c r="DO924" s="397"/>
      <c r="DQ924" s="259"/>
      <c r="DR924" s="397"/>
      <c r="DS924" s="259"/>
      <c r="DT924" s="263"/>
      <c r="DU924" s="256"/>
      <c r="DV924" s="256"/>
      <c r="DW924" s="400"/>
      <c r="DX924" s="155"/>
      <c r="DY924" s="155"/>
      <c r="DZ924" s="546"/>
      <c r="EA924" s="104"/>
      <c r="EB924" s="256"/>
      <c r="EC924" s="104"/>
      <c r="ED924" s="229" t="s">
        <v>2517</v>
      </c>
      <c r="EE924" s="401"/>
      <c r="EF924" s="402"/>
      <c r="EG924" s="401"/>
      <c r="EH924" s="403"/>
      <c r="EI924" s="404"/>
      <c r="EJ924" s="405"/>
      <c r="EK924" s="406"/>
      <c r="EL924" s="401"/>
      <c r="EM924" s="403"/>
      <c r="EN924" s="403" t="s">
        <v>1448</v>
      </c>
      <c r="EO924" s="407">
        <v>0.2</v>
      </c>
      <c r="EP924" s="407" t="s">
        <v>2051</v>
      </c>
      <c r="EQ924" s="407"/>
      <c r="ER924" s="407"/>
      <c r="ES924" s="407"/>
      <c r="ET924" s="407"/>
      <c r="EU924" s="407"/>
      <c r="EV924" s="408">
        <v>18</v>
      </c>
      <c r="EW924" s="408">
        <v>90</v>
      </c>
      <c r="EX924" s="408">
        <v>16</v>
      </c>
      <c r="EY924" s="408">
        <v>0</v>
      </c>
      <c r="EZ924" s="192">
        <f t="shared" si="675"/>
        <v>-131.42877489724134</v>
      </c>
      <c r="FA924" s="192">
        <f t="shared" si="676"/>
        <v>228.57122510275866</v>
      </c>
      <c r="FB924" s="192">
        <f t="shared" si="677"/>
        <v>66.570308284216068</v>
      </c>
      <c r="FC924" s="192">
        <f t="shared" si="678"/>
        <v>318.57122510275866</v>
      </c>
      <c r="FD924" s="192">
        <f t="shared" si="679"/>
        <v>23.429691715783932</v>
      </c>
      <c r="FE924" s="193">
        <f t="shared" si="680"/>
        <v>48.57122510275866</v>
      </c>
      <c r="FF924" s="194">
        <f t="shared" si="681"/>
        <v>23.429691715783932</v>
      </c>
      <c r="FG924" s="401"/>
      <c r="FH924" s="403"/>
      <c r="FI924" s="778">
        <f t="shared" si="682"/>
        <v>0.2</v>
      </c>
      <c r="FJ924" s="779">
        <f t="shared" si="683"/>
        <v>23.429691715783932</v>
      </c>
      <c r="FK924" s="779">
        <f t="shared" si="684"/>
        <v>66.570308284216068</v>
      </c>
      <c r="FL924" s="780">
        <f t="shared" si="685"/>
        <v>1.1618710636272276</v>
      </c>
      <c r="FM924" s="169">
        <f t="shared" si="686"/>
        <v>0.91754869319623145</v>
      </c>
      <c r="FN924" s="783">
        <f t="shared" si="687"/>
        <v>0.1835097386392463</v>
      </c>
      <c r="FO924" s="226"/>
      <c r="FP924" s="226"/>
      <c r="FQ924" s="226"/>
      <c r="FR924" s="226"/>
      <c r="FS924" s="226"/>
      <c r="FT924" s="226"/>
      <c r="FU924" s="226"/>
      <c r="FV924" s="226"/>
      <c r="FW924" s="226"/>
      <c r="FX924" s="226"/>
      <c r="FY924" s="226"/>
      <c r="FZ924" s="226"/>
      <c r="GA924" s="226"/>
      <c r="GB924" s="226"/>
      <c r="GC924" s="226"/>
      <c r="GD924" s="226"/>
      <c r="GE924" s="226"/>
      <c r="GF924" s="226"/>
      <c r="GG924" s="226"/>
      <c r="GH924" s="226"/>
      <c r="GI924" s="226"/>
      <c r="GJ924" s="226"/>
      <c r="GK924" s="226"/>
      <c r="GL924" s="226"/>
      <c r="GM924" s="226"/>
      <c r="GN924" s="226"/>
      <c r="GO924" s="226"/>
      <c r="GP924" s="226"/>
      <c r="GQ924" s="226"/>
      <c r="GR924" s="226"/>
      <c r="GS924" s="226"/>
      <c r="GT924" s="226"/>
      <c r="GU924" s="226"/>
      <c r="GV924" s="226"/>
      <c r="GW924" s="226"/>
      <c r="GX924" s="226"/>
      <c r="GY924" s="226"/>
      <c r="GZ924" s="226"/>
      <c r="HA924" s="226"/>
      <c r="HB924" s="226"/>
      <c r="HC924" s="226"/>
      <c r="HD924" s="226"/>
      <c r="HE924" s="226"/>
      <c r="HF924" s="226"/>
      <c r="HG924" s="226"/>
      <c r="HH924" s="226"/>
      <c r="HI924" s="226"/>
      <c r="HJ924" s="226"/>
      <c r="HK924" s="226"/>
      <c r="HL924" s="226"/>
      <c r="HM924" s="226"/>
      <c r="HN924" s="226"/>
      <c r="HO924" s="226"/>
      <c r="HP924" s="226"/>
      <c r="HQ924" s="226"/>
      <c r="HR924" s="226"/>
      <c r="HS924" s="226"/>
      <c r="HT924" s="226"/>
      <c r="HU924" s="226"/>
      <c r="HV924" s="226"/>
      <c r="HW924" s="226"/>
      <c r="HX924" s="226"/>
      <c r="HY924" s="226"/>
      <c r="HZ924" s="226"/>
      <c r="IA924" s="226"/>
      <c r="IB924" s="226"/>
      <c r="IC924" s="226"/>
      <c r="ID924" s="226"/>
      <c r="IE924" s="226"/>
      <c r="IF924" s="226"/>
      <c r="IG924" s="226"/>
      <c r="IH924" s="226"/>
      <c r="II924" s="226"/>
      <c r="IJ924" s="226"/>
      <c r="IK924" s="226"/>
      <c r="IL924" s="226"/>
      <c r="IM924" s="226"/>
      <c r="IN924" s="226"/>
      <c r="IO924" s="226"/>
      <c r="IP924" s="226"/>
      <c r="IQ924" s="226"/>
      <c r="IR924" s="226"/>
      <c r="IS924" s="226"/>
      <c r="IT924" s="226"/>
      <c r="IU924" s="226"/>
      <c r="IV924" s="226"/>
      <c r="IW924" s="226"/>
      <c r="IX924" s="226"/>
      <c r="IY924" s="226"/>
      <c r="IZ924" s="226"/>
      <c r="JA924" s="226"/>
      <c r="JB924" s="226"/>
      <c r="JC924" s="226"/>
      <c r="JD924" s="226"/>
      <c r="JE924" s="226"/>
      <c r="JF924" s="226"/>
      <c r="JG924" s="226"/>
      <c r="JH924" s="226"/>
      <c r="JI924" s="226"/>
      <c r="JJ924" s="226"/>
      <c r="JK924" s="226"/>
      <c r="JL924" s="226"/>
      <c r="JM924" s="226"/>
      <c r="JN924" s="226"/>
      <c r="JO924" s="226"/>
      <c r="JP924" s="226"/>
      <c r="JQ924" s="226"/>
      <c r="JR924" s="226"/>
      <c r="JS924" s="226"/>
      <c r="JT924" s="226"/>
      <c r="JU924" s="226"/>
      <c r="JV924" s="226"/>
      <c r="JW924" s="226"/>
      <c r="JX924" s="226"/>
      <c r="JY924" s="226"/>
      <c r="JZ924" s="226"/>
      <c r="KA924" s="226"/>
      <c r="KB924" s="226"/>
      <c r="KC924" s="226"/>
      <c r="KD924" s="226"/>
      <c r="KE924" s="226"/>
      <c r="KF924" s="226"/>
      <c r="KG924" s="226"/>
      <c r="KH924" s="226"/>
      <c r="KI924" s="226"/>
      <c r="KJ924" s="226"/>
      <c r="KK924" s="226"/>
      <c r="KL924" s="226"/>
      <c r="KM924" s="226"/>
      <c r="KN924" s="226"/>
      <c r="KO924" s="226"/>
      <c r="KP924" s="226"/>
      <c r="KQ924" s="226"/>
      <c r="KR924" s="226"/>
      <c r="KS924" s="226"/>
      <c r="KT924" s="226"/>
      <c r="KU924" s="226"/>
      <c r="KV924" s="226"/>
      <c r="KW924" s="226"/>
      <c r="KX924" s="226"/>
      <c r="KY924" s="226"/>
      <c r="KZ924" s="226"/>
      <c r="LA924" s="226"/>
      <c r="LB924" s="226"/>
      <c r="LC924" s="226"/>
      <c r="LD924" s="226"/>
      <c r="LE924" s="226"/>
      <c r="LF924" s="226"/>
      <c r="LG924" s="226"/>
      <c r="LH924" s="226"/>
      <c r="LI924" s="226"/>
      <c r="LJ924" s="226"/>
      <c r="LK924" s="226"/>
      <c r="LL924" s="226"/>
      <c r="LM924" s="226"/>
      <c r="LN924" s="226"/>
      <c r="LO924" s="226"/>
      <c r="LP924" s="226"/>
      <c r="LQ924" s="226"/>
      <c r="LR924" s="226"/>
      <c r="LS924" s="226"/>
      <c r="LT924" s="226"/>
      <c r="LU924" s="226"/>
      <c r="LV924" s="226"/>
      <c r="LW924" s="226"/>
      <c r="LX924" s="226"/>
      <c r="LY924" s="226"/>
      <c r="LZ924" s="226"/>
      <c r="MA924" s="226"/>
      <c r="MB924" s="226"/>
      <c r="MC924" s="226"/>
      <c r="MD924" s="226"/>
      <c r="ME924" s="226"/>
      <c r="MF924" s="226"/>
      <c r="MG924" s="226"/>
      <c r="MH924" s="226"/>
      <c r="MI924" s="226"/>
      <c r="MJ924" s="226"/>
      <c r="MK924" s="226"/>
      <c r="ML924" s="226"/>
      <c r="MM924" s="226"/>
      <c r="MN924" s="226"/>
      <c r="MO924" s="226"/>
      <c r="MP924" s="226"/>
      <c r="MQ924" s="226"/>
      <c r="MR924" s="226"/>
      <c r="MS924" s="226"/>
      <c r="MT924" s="226"/>
      <c r="MU924" s="226"/>
      <c r="MV924" s="226"/>
      <c r="MW924" s="226"/>
      <c r="MX924" s="226"/>
      <c r="MY924" s="226"/>
      <c r="MZ924" s="226"/>
      <c r="NA924" s="226"/>
      <c r="NB924" s="226"/>
      <c r="NC924" s="226"/>
      <c r="ND924" s="226"/>
      <c r="NE924" s="226"/>
      <c r="NF924" s="226"/>
      <c r="NG924" s="226"/>
      <c r="NH924" s="226"/>
      <c r="NI924" s="226"/>
      <c r="NJ924" s="226"/>
      <c r="NK924" s="226"/>
      <c r="NL924" s="226"/>
      <c r="NM924" s="226"/>
      <c r="NN924" s="226"/>
      <c r="NO924" s="226"/>
      <c r="NP924" s="226"/>
      <c r="NQ924" s="226"/>
      <c r="NR924" s="226"/>
      <c r="NS924" s="226"/>
      <c r="NT924" s="226"/>
      <c r="NU924" s="226"/>
      <c r="NV924" s="226"/>
      <c r="NW924" s="226"/>
      <c r="NX924" s="226"/>
      <c r="NY924" s="226"/>
      <c r="NZ924" s="226"/>
      <c r="OA924" s="226"/>
      <c r="OB924" s="226"/>
      <c r="OC924" s="226"/>
      <c r="OD924" s="226"/>
      <c r="OE924" s="226"/>
      <c r="OF924" s="226"/>
      <c r="OG924" s="226"/>
      <c r="OH924" s="226"/>
      <c r="OI924" s="226"/>
      <c r="OJ924" s="226"/>
      <c r="OK924" s="226"/>
      <c r="OL924" s="226"/>
      <c r="OM924" s="226"/>
      <c r="ON924" s="226"/>
      <c r="OO924" s="226"/>
      <c r="OP924" s="226"/>
      <c r="OQ924" s="226"/>
      <c r="OR924" s="226"/>
      <c r="OS924" s="226"/>
      <c r="OT924" s="226"/>
      <c r="OU924" s="226"/>
      <c r="OV924" s="226"/>
      <c r="OW924" s="226"/>
      <c r="OX924" s="226"/>
      <c r="OY924" s="226"/>
      <c r="OZ924" s="226"/>
      <c r="PA924" s="226"/>
      <c r="PB924" s="226"/>
      <c r="PC924" s="226"/>
      <c r="PD924" s="226"/>
      <c r="PE924" s="226"/>
      <c r="PF924" s="226"/>
      <c r="PG924" s="226"/>
      <c r="PH924" s="226"/>
      <c r="PI924" s="226"/>
      <c r="PJ924" s="226"/>
      <c r="PK924" s="226"/>
      <c r="PL924" s="226"/>
      <c r="PM924" s="226"/>
      <c r="PN924" s="226"/>
      <c r="PO924" s="226"/>
      <c r="PP924" s="226"/>
      <c r="PQ924" s="226"/>
      <c r="PR924" s="226"/>
      <c r="PS924" s="226"/>
      <c r="PT924" s="226"/>
      <c r="PU924" s="226"/>
      <c r="PV924" s="226"/>
      <c r="PW924" s="226"/>
      <c r="PX924" s="226"/>
      <c r="PY924" s="226"/>
      <c r="PZ924" s="226"/>
      <c r="QA924" s="226"/>
      <c r="QB924" s="226"/>
      <c r="QC924" s="226"/>
      <c r="QD924" s="226"/>
      <c r="QE924" s="226"/>
      <c r="QF924" s="226"/>
      <c r="QG924" s="226"/>
      <c r="QH924" s="226"/>
      <c r="QI924" s="226"/>
      <c r="QJ924" s="226"/>
      <c r="QK924" s="226"/>
      <c r="QL924" s="226"/>
      <c r="QM924" s="226"/>
      <c r="QN924" s="226"/>
      <c r="QO924" s="226"/>
      <c r="QP924" s="226"/>
      <c r="QQ924" s="226"/>
      <c r="QR924" s="226"/>
      <c r="QS924" s="226"/>
      <c r="QT924" s="226"/>
      <c r="QU924" s="226"/>
      <c r="QV924" s="226"/>
      <c r="QW924" s="226"/>
      <c r="QX924" s="226"/>
      <c r="QY924" s="226"/>
      <c r="QZ924" s="226"/>
      <c r="RA924" s="226"/>
      <c r="RB924" s="226"/>
      <c r="RC924" s="226"/>
      <c r="RD924" s="226"/>
      <c r="RE924" s="226"/>
      <c r="RF924" s="226"/>
      <c r="RG924" s="226"/>
      <c r="RH924" s="226"/>
      <c r="RI924" s="226"/>
      <c r="RJ924" s="226"/>
      <c r="RK924" s="226"/>
      <c r="RL924" s="226"/>
      <c r="RM924" s="226"/>
      <c r="RN924" s="226"/>
      <c r="RO924" s="226"/>
      <c r="RP924" s="226"/>
      <c r="RQ924" s="226"/>
      <c r="RR924" s="226"/>
      <c r="RS924" s="226"/>
      <c r="RT924" s="226"/>
      <c r="RU924" s="226"/>
      <c r="RV924" s="226"/>
      <c r="RW924" s="226"/>
      <c r="RX924" s="226"/>
      <c r="RY924" s="226"/>
      <c r="RZ924" s="226"/>
      <c r="SA924" s="226"/>
      <c r="SB924" s="226"/>
      <c r="SC924" s="226"/>
      <c r="SD924" s="226"/>
      <c r="SE924" s="226"/>
      <c r="SF924" s="226"/>
      <c r="SG924" s="226"/>
      <c r="SH924" s="226"/>
      <c r="SI924" s="226"/>
      <c r="SJ924" s="226"/>
      <c r="SK924" s="226"/>
      <c r="SL924" s="226"/>
      <c r="SM924" s="226"/>
      <c r="SN924" s="226"/>
      <c r="SO924" s="226"/>
      <c r="SP924" s="226"/>
      <c r="SQ924" s="226"/>
      <c r="SR924" s="226"/>
      <c r="SS924" s="226"/>
      <c r="ST924" s="226"/>
      <c r="SU924" s="226"/>
      <c r="SV924" s="226"/>
      <c r="SW924" s="226"/>
      <c r="SX924" s="226"/>
      <c r="SY924" s="226"/>
      <c r="SZ924" s="226"/>
      <c r="TA924" s="226"/>
      <c r="TB924" s="226"/>
      <c r="TC924" s="226"/>
      <c r="TD924" s="226"/>
      <c r="TE924" s="226"/>
      <c r="TF924" s="226"/>
      <c r="TG924" s="226"/>
      <c r="TH924" s="226"/>
      <c r="TI924" s="226"/>
      <c r="TJ924" s="226"/>
      <c r="TK924" s="226"/>
      <c r="TL924" s="226"/>
      <c r="TM924" s="226"/>
      <c r="TN924" s="226"/>
      <c r="TO924" s="226"/>
      <c r="TP924" s="226"/>
      <c r="TQ924" s="226"/>
      <c r="TR924" s="226"/>
      <c r="TS924" s="226"/>
      <c r="TT924" s="226"/>
      <c r="TU924" s="226"/>
      <c r="TV924" s="226"/>
      <c r="TW924" s="226"/>
      <c r="TX924" s="226"/>
      <c r="TY924" s="226"/>
      <c r="TZ924" s="226"/>
      <c r="UA924" s="226"/>
      <c r="UB924" s="226"/>
      <c r="UC924" s="226"/>
      <c r="UD924" s="226"/>
      <c r="UE924" s="226"/>
      <c r="UF924" s="226"/>
      <c r="UG924" s="226"/>
      <c r="UH924" s="226"/>
      <c r="UI924" s="226"/>
      <c r="UJ924" s="226"/>
      <c r="UK924" s="226"/>
      <c r="UL924" s="226"/>
      <c r="UM924" s="226"/>
      <c r="UN924" s="226"/>
      <c r="UO924" s="226"/>
      <c r="UP924" s="226"/>
      <c r="UQ924" s="226"/>
      <c r="UR924" s="226"/>
      <c r="US924" s="226"/>
      <c r="UT924" s="226"/>
      <c r="UU924" s="226"/>
      <c r="UV924" s="226"/>
      <c r="UW924" s="226"/>
      <c r="UX924" s="226"/>
      <c r="UY924" s="226"/>
      <c r="UZ924" s="226"/>
      <c r="VA924" s="226"/>
      <c r="VB924" s="226"/>
      <c r="VC924" s="226"/>
      <c r="VD924" s="226"/>
      <c r="VE924" s="226"/>
      <c r="VF924" s="226"/>
      <c r="VG924" s="226"/>
      <c r="VH924" s="226"/>
      <c r="VI924" s="226"/>
      <c r="VJ924" s="226"/>
      <c r="VK924" s="226"/>
      <c r="VL924" s="226"/>
      <c r="VM924" s="226"/>
      <c r="VN924" s="226"/>
      <c r="VO924" s="226"/>
      <c r="VP924" s="226"/>
      <c r="VQ924" s="226"/>
      <c r="VR924" s="226"/>
      <c r="VS924" s="226"/>
      <c r="VT924" s="226"/>
      <c r="VU924" s="226"/>
      <c r="VV924" s="226"/>
      <c r="VW924" s="226"/>
      <c r="VX924" s="226"/>
      <c r="VY924" s="226"/>
      <c r="VZ924" s="226"/>
      <c r="WA924" s="226"/>
      <c r="WB924" s="226"/>
      <c r="WC924" s="226"/>
      <c r="WD924" s="226"/>
      <c r="WE924" s="226"/>
      <c r="WF924" s="226"/>
      <c r="WG924" s="226"/>
      <c r="WH924" s="226"/>
      <c r="WI924" s="226"/>
      <c r="WJ924" s="226"/>
      <c r="WK924" s="226"/>
      <c r="WL924" s="226"/>
      <c r="WM924" s="226"/>
      <c r="WN924" s="226"/>
      <c r="WO924" s="226"/>
      <c r="WP924" s="226"/>
      <c r="WQ924" s="226"/>
      <c r="WR924" s="226"/>
      <c r="WS924" s="226"/>
      <c r="WT924" s="226"/>
      <c r="WU924" s="226"/>
      <c r="WV924" s="226"/>
      <c r="WW924" s="226"/>
      <c r="WX924" s="226"/>
      <c r="WY924" s="226"/>
      <c r="WZ924" s="226"/>
      <c r="XA924" s="226"/>
      <c r="XB924" s="226"/>
      <c r="XC924" s="226"/>
      <c r="XD924" s="226"/>
      <c r="XE924" s="226"/>
      <c r="XF924" s="226"/>
      <c r="XG924" s="226"/>
      <c r="XH924" s="226"/>
      <c r="XI924" s="226"/>
      <c r="XJ924" s="226"/>
      <c r="XK924" s="226"/>
      <c r="XL924" s="226"/>
      <c r="XM924" s="226"/>
      <c r="XN924" s="226"/>
      <c r="XO924" s="226"/>
      <c r="XP924" s="226"/>
      <c r="XQ924" s="226"/>
      <c r="XR924" s="226"/>
      <c r="XS924" s="226"/>
      <c r="XT924" s="226"/>
      <c r="XU924" s="226"/>
      <c r="XV924" s="226"/>
      <c r="XW924" s="226"/>
      <c r="XX924" s="226"/>
      <c r="XY924" s="226"/>
      <c r="XZ924" s="226"/>
      <c r="YA924" s="226"/>
      <c r="YB924" s="226"/>
      <c r="YC924" s="226"/>
      <c r="YD924" s="226"/>
      <c r="YE924" s="226"/>
      <c r="YF924" s="226"/>
      <c r="YG924" s="226"/>
      <c r="YH924" s="226"/>
      <c r="YI924" s="226"/>
      <c r="YJ924" s="226"/>
      <c r="YK924" s="226"/>
      <c r="YL924" s="226"/>
      <c r="YM924" s="226"/>
      <c r="YN924" s="226"/>
      <c r="YO924" s="226"/>
      <c r="YP924" s="226"/>
      <c r="YQ924" s="226"/>
      <c r="YR924" s="226"/>
      <c r="YS924" s="226"/>
      <c r="YT924" s="226"/>
      <c r="YU924" s="226"/>
      <c r="YV924" s="226"/>
      <c r="YW924" s="226"/>
      <c r="YX924" s="226"/>
      <c r="YY924" s="226"/>
      <c r="YZ924" s="226"/>
      <c r="ZA924" s="226"/>
      <c r="ZB924" s="226"/>
      <c r="ZC924" s="226"/>
      <c r="ZD924" s="226"/>
      <c r="ZE924" s="226"/>
      <c r="ZF924" s="226"/>
      <c r="ZG924" s="226"/>
      <c r="ZH924" s="226"/>
      <c r="ZI924" s="226"/>
      <c r="ZJ924" s="226"/>
      <c r="ZK924" s="226"/>
      <c r="ZL924" s="226"/>
      <c r="ZM924" s="226"/>
      <c r="ZN924" s="226"/>
      <c r="ZO924" s="226"/>
      <c r="ZP924" s="226"/>
      <c r="ZQ924" s="226"/>
      <c r="ZR924" s="226"/>
      <c r="ZS924" s="226"/>
      <c r="ZT924" s="226"/>
      <c r="ZU924" s="226"/>
      <c r="ZV924" s="226"/>
      <c r="ZW924" s="226"/>
      <c r="ZX924" s="226"/>
      <c r="ZY924" s="226"/>
      <c r="ZZ924" s="226"/>
      <c r="AAA924" s="226"/>
      <c r="AAB924" s="226"/>
      <c r="AAC924" s="226"/>
      <c r="AAD924" s="226"/>
      <c r="AAE924" s="226"/>
      <c r="AAF924" s="226"/>
      <c r="AAG924" s="226"/>
      <c r="AAH924" s="226"/>
      <c r="AAI924" s="226"/>
      <c r="AAJ924" s="226"/>
      <c r="AAK924" s="226"/>
      <c r="AAL924" s="226"/>
      <c r="AAM924" s="226"/>
      <c r="AAN924" s="226"/>
      <c r="AAO924" s="226"/>
      <c r="AAP924" s="226"/>
      <c r="AAQ924" s="226"/>
      <c r="AAR924" s="226"/>
      <c r="AAS924" s="226"/>
      <c r="AAT924" s="226"/>
      <c r="AAU924" s="226"/>
      <c r="AAV924" s="226"/>
      <c r="AAW924" s="226"/>
      <c r="AAX924" s="226"/>
      <c r="AAY924" s="226"/>
      <c r="AAZ924" s="226"/>
      <c r="ABA924" s="226"/>
      <c r="ABB924" s="226"/>
      <c r="ABC924" s="226"/>
      <c r="ABD924" s="226"/>
      <c r="ABE924" s="226"/>
      <c r="ABF924" s="226"/>
      <c r="ABG924" s="226"/>
      <c r="ABH924" s="226"/>
      <c r="ABI924" s="226"/>
      <c r="ABJ924" s="226"/>
      <c r="ABK924" s="226"/>
      <c r="ABL924" s="226"/>
      <c r="ABM924" s="226"/>
      <c r="ABN924" s="226"/>
      <c r="ABO924" s="226"/>
      <c r="ABP924" s="226"/>
      <c r="ABQ924" s="226"/>
      <c r="ABR924" s="226"/>
      <c r="ABS924" s="226"/>
      <c r="ABT924" s="226"/>
      <c r="ABU924" s="226"/>
      <c r="ABV924" s="226"/>
      <c r="ABW924" s="226"/>
      <c r="ABX924" s="226"/>
      <c r="ABY924" s="226"/>
      <c r="ABZ924" s="226"/>
      <c r="ACA924" s="226"/>
      <c r="ACB924" s="226"/>
      <c r="ACC924" s="226"/>
      <c r="ACD924" s="226"/>
      <c r="ACE924" s="226"/>
      <c r="ACF924" s="226"/>
      <c r="ACG924" s="226"/>
      <c r="ACH924" s="226"/>
      <c r="ACI924" s="226"/>
      <c r="ACJ924" s="226"/>
      <c r="ACK924" s="226"/>
      <c r="ACL924" s="226"/>
      <c r="ACM924" s="226"/>
      <c r="ACN924" s="226"/>
      <c r="ACO924" s="226"/>
      <c r="ACP924" s="226"/>
      <c r="ACQ924" s="226"/>
      <c r="ACR924" s="226"/>
      <c r="ACS924" s="226"/>
      <c r="ACT924" s="226"/>
      <c r="ACU924" s="226"/>
      <c r="ACV924" s="226"/>
      <c r="ACW924" s="226"/>
      <c r="ACX924" s="226"/>
      <c r="ACY924" s="226"/>
      <c r="ACZ924" s="226"/>
      <c r="ADA924" s="226"/>
      <c r="ADB924" s="226"/>
      <c r="ADC924" s="226"/>
      <c r="ADD924" s="226"/>
      <c r="ADE924" s="226"/>
      <c r="ADF924" s="226"/>
      <c r="ADG924" s="226"/>
      <c r="ADH924" s="226"/>
      <c r="ADI924" s="226"/>
      <c r="ADJ924" s="226"/>
      <c r="ADK924" s="226"/>
      <c r="ADL924" s="226"/>
      <c r="ADM924" s="226"/>
      <c r="ADN924" s="226"/>
      <c r="ADO924" s="226"/>
      <c r="ADP924" s="226"/>
      <c r="ADQ924" s="226"/>
      <c r="ADR924" s="226"/>
      <c r="ADS924" s="226"/>
      <c r="ADT924" s="226"/>
      <c r="ADU924" s="226"/>
      <c r="ADV924" s="226"/>
      <c r="ADW924" s="226"/>
      <c r="ADX924" s="226"/>
      <c r="ADY924" s="226"/>
      <c r="ADZ924" s="226"/>
      <c r="AEA924" s="226"/>
      <c r="AEB924" s="226"/>
      <c r="AEC924" s="226"/>
      <c r="AED924" s="226"/>
      <c r="AEE924" s="226"/>
      <c r="AEF924" s="226"/>
      <c r="AEG924" s="226"/>
      <c r="AEH924" s="226"/>
      <c r="AEI924" s="226"/>
      <c r="AEJ924" s="226"/>
      <c r="AEK924" s="226"/>
      <c r="AEL924" s="226"/>
      <c r="AEM924" s="226"/>
      <c r="AEN924" s="226"/>
      <c r="AEO924" s="226"/>
      <c r="AEP924" s="226"/>
      <c r="AEQ924" s="226"/>
      <c r="AER924" s="226"/>
      <c r="AES924" s="226"/>
      <c r="AET924" s="226"/>
      <c r="AEU924" s="226"/>
      <c r="AEV924" s="226"/>
      <c r="AEW924" s="226"/>
      <c r="AEX924" s="226"/>
      <c r="AEY924" s="226"/>
      <c r="AEZ924" s="226"/>
      <c r="AFA924" s="226"/>
      <c r="AFB924" s="226"/>
      <c r="AFC924" s="226"/>
      <c r="AFD924" s="226"/>
      <c r="AFE924" s="226"/>
      <c r="AFF924" s="226"/>
      <c r="AFG924" s="226"/>
      <c r="AFH924" s="226"/>
      <c r="AFI924" s="226"/>
      <c r="AFJ924" s="226"/>
      <c r="AFK924" s="226"/>
      <c r="AFL924" s="226"/>
      <c r="AFM924" s="226"/>
      <c r="AFN924" s="226"/>
      <c r="AFO924" s="226"/>
      <c r="AFP924" s="226"/>
      <c r="AFQ924" s="226"/>
      <c r="AFR924" s="226"/>
      <c r="AFS924" s="226"/>
      <c r="AFT924" s="226"/>
      <c r="AFU924" s="226"/>
      <c r="AFV924" s="226"/>
      <c r="AFW924" s="226"/>
      <c r="AFX924" s="226"/>
      <c r="AFY924" s="226"/>
      <c r="AFZ924" s="226"/>
      <c r="AGA924" s="226"/>
      <c r="AGB924" s="226"/>
      <c r="AGC924" s="226"/>
      <c r="AGD924" s="226"/>
      <c r="AGE924" s="226"/>
      <c r="AGF924" s="226"/>
      <c r="AGG924" s="226"/>
      <c r="AGH924" s="226"/>
      <c r="AGI924" s="226"/>
      <c r="AGJ924" s="226"/>
      <c r="AGK924" s="226"/>
      <c r="AGL924" s="226"/>
      <c r="AGM924" s="226"/>
      <c r="AGN924" s="226"/>
      <c r="AGO924" s="226"/>
      <c r="AGP924" s="226"/>
      <c r="AGQ924" s="226"/>
      <c r="AGR924" s="226"/>
      <c r="AGS924" s="226"/>
      <c r="AGT924" s="226"/>
      <c r="AGU924" s="226"/>
      <c r="AGV924" s="226"/>
      <c r="AGW924" s="226"/>
      <c r="AGX924" s="226"/>
      <c r="AGY924" s="226"/>
      <c r="AGZ924" s="226"/>
      <c r="AHA924" s="226"/>
      <c r="AHB924" s="226"/>
      <c r="AHC924" s="226"/>
      <c r="AHD924" s="226"/>
      <c r="AHE924" s="226"/>
      <c r="AHF924" s="226"/>
      <c r="AHG924" s="226"/>
      <c r="AHH924" s="226"/>
      <c r="AHI924" s="226"/>
      <c r="AHJ924" s="226"/>
      <c r="AHK924" s="226"/>
      <c r="AHL924" s="226"/>
      <c r="AHM924" s="226"/>
      <c r="AHN924" s="226"/>
      <c r="AHO924" s="226"/>
      <c r="AHP924" s="226"/>
      <c r="AHQ924" s="226"/>
      <c r="AHR924" s="226"/>
      <c r="AHS924" s="226"/>
      <c r="AHT924" s="226"/>
      <c r="AHU924" s="226"/>
      <c r="AHV924" s="226"/>
      <c r="AHW924" s="226"/>
      <c r="AHX924" s="226"/>
      <c r="AHY924" s="226"/>
      <c r="AHZ924" s="226"/>
      <c r="AIA924" s="226"/>
      <c r="AIB924" s="226"/>
      <c r="AIC924" s="226"/>
      <c r="AID924" s="226"/>
      <c r="AIE924" s="226"/>
      <c r="AIF924" s="226"/>
      <c r="AIG924" s="226"/>
      <c r="AIH924" s="226"/>
      <c r="AII924" s="226"/>
      <c r="AIJ924" s="226"/>
      <c r="AIK924" s="226"/>
      <c r="AIL924" s="226"/>
      <c r="AIM924" s="226"/>
      <c r="AIN924" s="226"/>
      <c r="AIO924" s="226"/>
      <c r="AIP924" s="226"/>
      <c r="AIQ924" s="226"/>
      <c r="AIR924" s="226"/>
      <c r="AIS924" s="226"/>
      <c r="AIT924" s="226"/>
      <c r="AIU924" s="226"/>
      <c r="AIV924" s="226"/>
      <c r="AIW924" s="226"/>
      <c r="AIX924" s="226"/>
      <c r="AIY924" s="226"/>
      <c r="AIZ924" s="226"/>
      <c r="AJA924" s="226"/>
      <c r="AJB924" s="226"/>
      <c r="AJC924" s="226"/>
      <c r="AJD924" s="226"/>
      <c r="AJE924" s="226"/>
      <c r="AJF924" s="226"/>
      <c r="AJG924" s="226"/>
      <c r="AJH924" s="226"/>
      <c r="AJI924" s="226"/>
      <c r="AJJ924" s="226"/>
      <c r="AJK924" s="226"/>
      <c r="AJL924" s="226"/>
      <c r="AJM924" s="226"/>
      <c r="AJN924" s="226"/>
      <c r="AJO924" s="226"/>
      <c r="AJP924" s="226"/>
      <c r="AJQ924" s="226"/>
      <c r="AJR924" s="226"/>
      <c r="AJS924" s="226"/>
      <c r="AJT924" s="226"/>
      <c r="AJU924" s="226"/>
      <c r="AJV924" s="226"/>
      <c r="AJW924" s="226"/>
      <c r="AJX924" s="226"/>
      <c r="AJY924" s="226"/>
      <c r="AJZ924" s="226"/>
      <c r="AKA924" s="226"/>
      <c r="AKB924" s="226"/>
      <c r="AKC924" s="226"/>
      <c r="AKD924" s="226"/>
      <c r="AKE924" s="226"/>
      <c r="AKF924" s="226"/>
      <c r="AKG924" s="226"/>
      <c r="AKH924" s="226"/>
      <c r="AKI924" s="226"/>
      <c r="AKJ924" s="226"/>
      <c r="AKK924" s="226"/>
      <c r="AKL924" s="226"/>
      <c r="AKM924" s="226"/>
      <c r="AKN924" s="226"/>
      <c r="AKO924" s="226"/>
      <c r="AKP924" s="226"/>
      <c r="AKQ924" s="226"/>
      <c r="AKR924" s="226"/>
      <c r="AKS924" s="226"/>
      <c r="AKT924" s="226"/>
      <c r="AKU924" s="226"/>
      <c r="AKV924" s="226"/>
      <c r="AKW924" s="226"/>
      <c r="AKX924" s="226"/>
      <c r="AKY924" s="226"/>
      <c r="AKZ924" s="226"/>
      <c r="ALA924" s="226"/>
      <c r="ALB924" s="226"/>
      <c r="ALC924" s="226"/>
      <c r="ALD924" s="226"/>
      <c r="ALE924" s="226"/>
      <c r="ALF924" s="226"/>
      <c r="ALG924" s="226"/>
      <c r="ALH924" s="226"/>
      <c r="ALI924" s="226"/>
      <c r="ALJ924" s="226"/>
      <c r="ALK924" s="226"/>
      <c r="ALL924" s="226"/>
      <c r="ALM924" s="226"/>
      <c r="ALN924" s="226"/>
      <c r="ALO924" s="226"/>
      <c r="ALP924" s="226"/>
      <c r="ALQ924" s="226"/>
      <c r="ALR924" s="226"/>
      <c r="ALS924" s="226"/>
      <c r="ALT924" s="226"/>
      <c r="ALU924" s="226"/>
      <c r="ALV924" s="226"/>
      <c r="ALW924" s="226"/>
      <c r="ALX924" s="226"/>
      <c r="ALY924" s="226"/>
      <c r="ALZ924" s="226"/>
      <c r="AMA924" s="226"/>
      <c r="AMB924" s="226"/>
      <c r="AMC924" s="226"/>
      <c r="AMD924" s="226"/>
      <c r="AME924" s="226"/>
      <c r="AMF924" s="226"/>
      <c r="AMG924" s="226"/>
      <c r="AMH924" s="226"/>
      <c r="AMI924" s="226"/>
      <c r="AMJ924" s="226"/>
      <c r="AMK924" s="226"/>
      <c r="AML924" s="226"/>
      <c r="AMM924" s="226"/>
      <c r="AMN924" s="226"/>
      <c r="AMO924" s="226"/>
      <c r="AMP924" s="226"/>
      <c r="AMQ924" s="226"/>
      <c r="AMR924" s="226"/>
      <c r="AMS924" s="226"/>
      <c r="AMT924" s="226"/>
      <c r="AMU924" s="226"/>
      <c r="AMV924" s="226"/>
      <c r="AMW924" s="226"/>
      <c r="AMX924" s="226"/>
    </row>
    <row r="925" spans="1:1038" s="398" customFormat="1" ht="18" customHeight="1">
      <c r="A925" s="548" t="s">
        <v>2392</v>
      </c>
      <c r="B925" s="543" t="s">
        <v>1647</v>
      </c>
      <c r="C925" s="226"/>
      <c r="D925" s="225" t="s">
        <v>1279</v>
      </c>
      <c r="E925" s="226">
        <v>107</v>
      </c>
      <c r="F925" s="226">
        <v>3</v>
      </c>
      <c r="G925" s="391" t="str">
        <f t="shared" si="711"/>
        <v>107-3</v>
      </c>
      <c r="H925" s="226">
        <v>29.5</v>
      </c>
      <c r="I925" s="226">
        <v>45</v>
      </c>
      <c r="J925" s="544">
        <f t="shared" ref="J925" si="712">IF(H925=0, 1, 0)</f>
        <v>0</v>
      </c>
      <c r="K925" s="545" t="str">
        <f>IF(J932=1,IF(((VLOOKUP($G925,[4]Depth_Lookup!$A$3:$J$550,9,FALSE))-(I925/100))=0,"Good",IF(((VLOOKUP($G925,[4]Depth_Lookup!$A$3:$J$550,9,FALSE))-(I925/100))&gt;0,"Too Short","Too Long")))</f>
        <v>Too Short</v>
      </c>
      <c r="L925" s="171">
        <f>(VLOOKUP($G925,Depth_Lookup!$A$3:$J$410,10,FALSE))+(H925/100)</f>
        <v>283.53000000000003</v>
      </c>
      <c r="M925" s="171">
        <f>(VLOOKUP($G925,Depth_Lookup!$A$3:$J$410,10,FALSE))+(I925/100)</f>
        <v>283.685</v>
      </c>
      <c r="N925" s="232" t="s">
        <v>2428</v>
      </c>
      <c r="O925" s="226">
        <v>1</v>
      </c>
      <c r="P925" s="226" t="s">
        <v>853</v>
      </c>
      <c r="Q925" s="226" t="s">
        <v>125</v>
      </c>
      <c r="R925" s="391" t="str">
        <f t="shared" ref="R925" si="713">P925&amp;""&amp;Q925</f>
        <v>SerpentinizedHarzburgite</v>
      </c>
      <c r="S925" s="226" t="s">
        <v>94</v>
      </c>
      <c r="T925" s="226" t="s">
        <v>98</v>
      </c>
      <c r="U925" s="226" t="s">
        <v>95</v>
      </c>
      <c r="V925" s="226" t="s">
        <v>96</v>
      </c>
      <c r="W925" s="226" t="s">
        <v>102</v>
      </c>
      <c r="X925" s="392">
        <f>VLOOKUP(W925,[4]definitions_list_lookup!$A$13:$B$19,2,0)</f>
        <v>5</v>
      </c>
      <c r="Y925" s="226" t="s">
        <v>90</v>
      </c>
      <c r="Z925" s="226" t="s">
        <v>91</v>
      </c>
      <c r="AA925" s="226"/>
      <c r="AB925" s="226"/>
      <c r="AC925" s="226"/>
      <c r="AD925" s="226"/>
      <c r="AE925" s="393"/>
      <c r="AF925" s="391" t="e">
        <f>VLOOKUP(AE925,[4]definitions_list_mag!$V$12:$W$15,2,0)</f>
        <v>#N/A</v>
      </c>
      <c r="AG925" s="394"/>
      <c r="AH925" s="226"/>
      <c r="AI925" s="255">
        <v>74</v>
      </c>
      <c r="AJ925" s="256"/>
      <c r="AK925" s="256"/>
      <c r="AL925" s="256"/>
      <c r="AM925" s="256"/>
      <c r="AN925" s="256"/>
      <c r="AO925" s="255"/>
      <c r="AP925" s="256"/>
      <c r="AQ925" s="256"/>
      <c r="AR925" s="256"/>
      <c r="AS925" s="256"/>
      <c r="AT925" s="256"/>
      <c r="AU925" s="255"/>
      <c r="AV925" s="256"/>
      <c r="AW925" s="256"/>
      <c r="AX925" s="256"/>
      <c r="AY925" s="256"/>
      <c r="AZ925" s="256"/>
      <c r="BA925" s="255">
        <v>25</v>
      </c>
      <c r="BB925" s="256">
        <v>5</v>
      </c>
      <c r="BC925" s="256">
        <v>2</v>
      </c>
      <c r="BD925" s="256" t="s">
        <v>1330</v>
      </c>
      <c r="BE925" s="256" t="s">
        <v>103</v>
      </c>
      <c r="BF925" s="256"/>
      <c r="BG925" s="255"/>
      <c r="BH925" s="256"/>
      <c r="BI925" s="256"/>
      <c r="BJ925" s="256"/>
      <c r="BK925" s="256"/>
      <c r="BL925" s="256"/>
      <c r="BM925" s="255">
        <v>1</v>
      </c>
      <c r="BN925" s="256">
        <v>2</v>
      </c>
      <c r="BO925" s="256">
        <v>0.5</v>
      </c>
      <c r="BP925" s="256" t="s">
        <v>1330</v>
      </c>
      <c r="BQ925" s="256" t="s">
        <v>103</v>
      </c>
      <c r="BR925" s="256"/>
      <c r="BS925" s="256"/>
      <c r="BT925" s="256"/>
      <c r="BU925" s="256"/>
      <c r="BV925" s="256"/>
      <c r="BW925" s="256"/>
      <c r="BX925" s="256"/>
      <c r="BY925" s="257"/>
      <c r="BZ925" s="226"/>
      <c r="CA925" s="226"/>
      <c r="CB925" s="226"/>
      <c r="CC925" s="226"/>
      <c r="CD925" s="226"/>
      <c r="CE925" s="410"/>
      <c r="CF925" s="399">
        <f t="shared" ref="CF925" si="714">AI925+AO925+BA925+AU925+BG925+BM925+BY925</f>
        <v>100</v>
      </c>
      <c r="CG925" s="259"/>
      <c r="CH925" s="150" t="s">
        <v>2293</v>
      </c>
      <c r="CI925" s="150">
        <v>100</v>
      </c>
      <c r="CJ925" s="150" t="s">
        <v>514</v>
      </c>
      <c r="CK925" s="158" t="s">
        <v>2415</v>
      </c>
      <c r="CL925" s="395"/>
      <c r="CM925" s="395"/>
      <c r="CN925" s="395"/>
      <c r="CO925" s="395"/>
      <c r="CP925" s="395"/>
      <c r="CQ925" s="395"/>
      <c r="CR925" s="395"/>
      <c r="CS925" s="395"/>
      <c r="CT925" s="395"/>
      <c r="CU925" s="395"/>
      <c r="CV925" s="395"/>
      <c r="CW925" s="395"/>
      <c r="CX925" s="395"/>
      <c r="CY925" s="395"/>
      <c r="CZ925" s="395"/>
      <c r="DA925" s="395"/>
      <c r="DB925" s="395">
        <v>55</v>
      </c>
      <c r="DC925" s="256">
        <v>1</v>
      </c>
      <c r="DD925" s="395"/>
      <c r="DE925" s="395"/>
      <c r="DF925" s="395"/>
      <c r="DG925" s="395"/>
      <c r="DH925" s="395"/>
      <c r="DI925" s="395"/>
      <c r="DJ925" s="395">
        <v>44</v>
      </c>
      <c r="DK925" s="396">
        <f t="shared" ref="DK925" si="715">SUM(CL925:DJ925)</f>
        <v>100</v>
      </c>
      <c r="DL925" s="259"/>
      <c r="DM925" s="395"/>
      <c r="DN925" s="395"/>
      <c r="DO925" s="397"/>
      <c r="DQ925" s="259"/>
      <c r="DR925" s="397"/>
      <c r="DS925" s="259"/>
      <c r="DT925" s="263" t="s">
        <v>2429</v>
      </c>
      <c r="DU925" s="256"/>
      <c r="DV925" s="256"/>
      <c r="DW925" s="400" t="e">
        <f>VLOOKUP(P925,[4]definitions_list_lookup!$K$30:$L$54,2,0)</f>
        <v>#N/A</v>
      </c>
      <c r="DX925" s="155" t="s">
        <v>2151</v>
      </c>
      <c r="DY925" s="155" t="s">
        <v>2430</v>
      </c>
      <c r="DZ925" s="546"/>
      <c r="EA925" s="104"/>
      <c r="EB925" s="256"/>
      <c r="EC925" s="104"/>
      <c r="ED925" s="229" t="s">
        <v>2517</v>
      </c>
      <c r="EE925" s="401"/>
      <c r="EF925" s="402"/>
      <c r="EG925" s="401"/>
      <c r="EH925" s="403"/>
      <c r="EI925" s="404"/>
      <c r="EJ925" s="405"/>
      <c r="EK925" s="406"/>
      <c r="EL925" s="401"/>
      <c r="EM925" s="403"/>
      <c r="EN925" s="403" t="s">
        <v>1448</v>
      </c>
      <c r="EO925" s="407"/>
      <c r="EP925" s="407"/>
      <c r="EQ925" s="407"/>
      <c r="ER925" s="407"/>
      <c r="ES925" s="407"/>
      <c r="ET925" s="407"/>
      <c r="EU925" s="407"/>
      <c r="EV925" s="408">
        <v>18</v>
      </c>
      <c r="EW925" s="408">
        <v>90</v>
      </c>
      <c r="EX925" s="408">
        <v>16</v>
      </c>
      <c r="EY925" s="408">
        <v>0</v>
      </c>
      <c r="EZ925" s="192">
        <f t="shared" si="675"/>
        <v>-131.42877489724134</v>
      </c>
      <c r="FA925" s="192">
        <f t="shared" si="676"/>
        <v>228.57122510275866</v>
      </c>
      <c r="FB925" s="192">
        <f t="shared" si="677"/>
        <v>66.570308284216068</v>
      </c>
      <c r="FC925" s="192">
        <f t="shared" si="678"/>
        <v>318.57122510275866</v>
      </c>
      <c r="FD925" s="192">
        <f t="shared" si="679"/>
        <v>23.429691715783932</v>
      </c>
      <c r="FE925" s="193">
        <f t="shared" si="680"/>
        <v>48.57122510275866</v>
      </c>
      <c r="FF925" s="194">
        <f t="shared" si="681"/>
        <v>23.429691715783932</v>
      </c>
      <c r="FG925" s="401"/>
      <c r="FH925" s="403"/>
      <c r="FI925" s="778">
        <f t="shared" si="682"/>
        <v>0</v>
      </c>
      <c r="FJ925" s="779">
        <f t="shared" si="683"/>
        <v>23.429691715783932</v>
      </c>
      <c r="FK925" s="779">
        <f t="shared" si="684"/>
        <v>66.570308284216068</v>
      </c>
      <c r="FL925" s="780">
        <f t="shared" si="685"/>
        <v>1.1618710636272276</v>
      </c>
      <c r="FM925" s="169">
        <f t="shared" si="686"/>
        <v>0.91754869319623145</v>
      </c>
      <c r="FN925" s="783">
        <f t="shared" si="687"/>
        <v>0</v>
      </c>
      <c r="FO925" s="226"/>
      <c r="FP925" s="226"/>
      <c r="FQ925" s="226"/>
      <c r="FR925" s="226"/>
      <c r="FS925" s="226"/>
      <c r="FT925" s="226"/>
      <c r="FU925" s="226"/>
      <c r="FV925" s="226"/>
      <c r="FW925" s="226"/>
      <c r="FX925" s="226"/>
      <c r="FY925" s="226"/>
      <c r="FZ925" s="226"/>
      <c r="GA925" s="226"/>
      <c r="GB925" s="226"/>
      <c r="GC925" s="226"/>
      <c r="GD925" s="226"/>
      <c r="GE925" s="226"/>
      <c r="GF925" s="226"/>
      <c r="GG925" s="226"/>
      <c r="GH925" s="226"/>
      <c r="GI925" s="226"/>
      <c r="GJ925" s="226"/>
      <c r="GK925" s="226"/>
      <c r="GL925" s="226"/>
      <c r="GM925" s="226"/>
      <c r="GN925" s="226"/>
      <c r="GO925" s="226"/>
      <c r="GP925" s="226"/>
      <c r="GQ925" s="226"/>
      <c r="GR925" s="226"/>
      <c r="GS925" s="226"/>
      <c r="GT925" s="226"/>
      <c r="GU925" s="226"/>
      <c r="GV925" s="226"/>
      <c r="GW925" s="226"/>
      <c r="GX925" s="226"/>
      <c r="GY925" s="226"/>
      <c r="GZ925" s="226"/>
      <c r="HA925" s="226"/>
      <c r="HB925" s="226"/>
      <c r="HC925" s="226"/>
      <c r="HD925" s="226"/>
      <c r="HE925" s="226"/>
      <c r="HF925" s="226"/>
      <c r="HG925" s="226"/>
      <c r="HH925" s="226"/>
      <c r="HI925" s="226"/>
      <c r="HJ925" s="226"/>
      <c r="HK925" s="226"/>
      <c r="HL925" s="226"/>
      <c r="HM925" s="226"/>
      <c r="HN925" s="226"/>
      <c r="HO925" s="226"/>
      <c r="HP925" s="226"/>
      <c r="HQ925" s="226"/>
      <c r="HR925" s="226"/>
      <c r="HS925" s="226"/>
      <c r="HT925" s="226"/>
      <c r="HU925" s="226"/>
      <c r="HV925" s="226"/>
      <c r="HW925" s="226"/>
      <c r="HX925" s="226"/>
      <c r="HY925" s="226"/>
      <c r="HZ925" s="226"/>
      <c r="IA925" s="226"/>
      <c r="IB925" s="226"/>
      <c r="IC925" s="226"/>
      <c r="ID925" s="226"/>
      <c r="IE925" s="226"/>
      <c r="IF925" s="226"/>
      <c r="IG925" s="226"/>
      <c r="IH925" s="226"/>
      <c r="II925" s="226"/>
      <c r="IJ925" s="226"/>
      <c r="IK925" s="226"/>
      <c r="IL925" s="226"/>
      <c r="IM925" s="226"/>
      <c r="IN925" s="226"/>
      <c r="IO925" s="226"/>
      <c r="IP925" s="226"/>
      <c r="IQ925" s="226"/>
      <c r="IR925" s="226"/>
      <c r="IS925" s="226"/>
      <c r="IT925" s="226"/>
      <c r="IU925" s="226"/>
      <c r="IV925" s="226"/>
      <c r="IW925" s="226"/>
      <c r="IX925" s="226"/>
      <c r="IY925" s="226"/>
      <c r="IZ925" s="226"/>
      <c r="JA925" s="226"/>
      <c r="JB925" s="226"/>
      <c r="JC925" s="226"/>
      <c r="JD925" s="226"/>
      <c r="JE925" s="226"/>
      <c r="JF925" s="226"/>
      <c r="JG925" s="226"/>
      <c r="JH925" s="226"/>
      <c r="JI925" s="226"/>
      <c r="JJ925" s="226"/>
      <c r="JK925" s="226"/>
      <c r="JL925" s="226"/>
      <c r="JM925" s="226"/>
      <c r="JN925" s="226"/>
      <c r="JO925" s="226"/>
      <c r="JP925" s="226"/>
      <c r="JQ925" s="226"/>
      <c r="JR925" s="226"/>
      <c r="JS925" s="226"/>
      <c r="JT925" s="226"/>
      <c r="JU925" s="226"/>
      <c r="JV925" s="226"/>
      <c r="JW925" s="226"/>
      <c r="JX925" s="226"/>
      <c r="JY925" s="226"/>
      <c r="JZ925" s="226"/>
      <c r="KA925" s="226"/>
      <c r="KB925" s="226"/>
      <c r="KC925" s="226"/>
      <c r="KD925" s="226"/>
      <c r="KE925" s="226"/>
      <c r="KF925" s="226"/>
      <c r="KG925" s="226"/>
      <c r="KH925" s="226"/>
      <c r="KI925" s="226"/>
      <c r="KJ925" s="226"/>
      <c r="KK925" s="226"/>
      <c r="KL925" s="226"/>
      <c r="KM925" s="226"/>
      <c r="KN925" s="226"/>
      <c r="KO925" s="226"/>
      <c r="KP925" s="226"/>
      <c r="KQ925" s="226"/>
      <c r="KR925" s="226"/>
      <c r="KS925" s="226"/>
      <c r="KT925" s="226"/>
      <c r="KU925" s="226"/>
      <c r="KV925" s="226"/>
      <c r="KW925" s="226"/>
      <c r="KX925" s="226"/>
      <c r="KY925" s="226"/>
      <c r="KZ925" s="226"/>
      <c r="LA925" s="226"/>
      <c r="LB925" s="226"/>
      <c r="LC925" s="226"/>
      <c r="LD925" s="226"/>
      <c r="LE925" s="226"/>
      <c r="LF925" s="226"/>
      <c r="LG925" s="226"/>
      <c r="LH925" s="226"/>
      <c r="LI925" s="226"/>
      <c r="LJ925" s="226"/>
      <c r="LK925" s="226"/>
      <c r="LL925" s="226"/>
      <c r="LM925" s="226"/>
      <c r="LN925" s="226"/>
      <c r="LO925" s="226"/>
      <c r="LP925" s="226"/>
      <c r="LQ925" s="226"/>
      <c r="LR925" s="226"/>
      <c r="LS925" s="226"/>
      <c r="LT925" s="226"/>
      <c r="LU925" s="226"/>
      <c r="LV925" s="226"/>
      <c r="LW925" s="226"/>
      <c r="LX925" s="226"/>
      <c r="LY925" s="226"/>
      <c r="LZ925" s="226"/>
      <c r="MA925" s="226"/>
      <c r="MB925" s="226"/>
      <c r="MC925" s="226"/>
      <c r="MD925" s="226"/>
      <c r="ME925" s="226"/>
      <c r="MF925" s="226"/>
      <c r="MG925" s="226"/>
      <c r="MH925" s="226"/>
      <c r="MI925" s="226"/>
      <c r="MJ925" s="226"/>
      <c r="MK925" s="226"/>
      <c r="ML925" s="226"/>
      <c r="MM925" s="226"/>
      <c r="MN925" s="226"/>
      <c r="MO925" s="226"/>
      <c r="MP925" s="226"/>
      <c r="MQ925" s="226"/>
      <c r="MR925" s="226"/>
      <c r="MS925" s="226"/>
      <c r="MT925" s="226"/>
      <c r="MU925" s="226"/>
      <c r="MV925" s="226"/>
      <c r="MW925" s="226"/>
      <c r="MX925" s="226"/>
      <c r="MY925" s="226"/>
      <c r="MZ925" s="226"/>
      <c r="NA925" s="226"/>
      <c r="NB925" s="226"/>
      <c r="NC925" s="226"/>
      <c r="ND925" s="226"/>
      <c r="NE925" s="226"/>
      <c r="NF925" s="226"/>
      <c r="NG925" s="226"/>
      <c r="NH925" s="226"/>
      <c r="NI925" s="226"/>
      <c r="NJ925" s="226"/>
      <c r="NK925" s="226"/>
      <c r="NL925" s="226"/>
      <c r="NM925" s="226"/>
      <c r="NN925" s="226"/>
      <c r="NO925" s="226"/>
      <c r="NP925" s="226"/>
      <c r="NQ925" s="226"/>
      <c r="NR925" s="226"/>
      <c r="NS925" s="226"/>
      <c r="NT925" s="226"/>
      <c r="NU925" s="226"/>
      <c r="NV925" s="226"/>
      <c r="NW925" s="226"/>
      <c r="NX925" s="226"/>
      <c r="NY925" s="226"/>
      <c r="NZ925" s="226"/>
      <c r="OA925" s="226"/>
      <c r="OB925" s="226"/>
      <c r="OC925" s="226"/>
      <c r="OD925" s="226"/>
      <c r="OE925" s="226"/>
      <c r="OF925" s="226"/>
      <c r="OG925" s="226"/>
      <c r="OH925" s="226"/>
      <c r="OI925" s="226"/>
      <c r="OJ925" s="226"/>
      <c r="OK925" s="226"/>
      <c r="OL925" s="226"/>
      <c r="OM925" s="226"/>
      <c r="ON925" s="226"/>
      <c r="OO925" s="226"/>
      <c r="OP925" s="226"/>
      <c r="OQ925" s="226"/>
      <c r="OR925" s="226"/>
      <c r="OS925" s="226"/>
      <c r="OT925" s="226"/>
      <c r="OU925" s="226"/>
      <c r="OV925" s="226"/>
      <c r="OW925" s="226"/>
      <c r="OX925" s="226"/>
      <c r="OY925" s="226"/>
      <c r="OZ925" s="226"/>
      <c r="PA925" s="226"/>
      <c r="PB925" s="226"/>
      <c r="PC925" s="226"/>
      <c r="PD925" s="226"/>
      <c r="PE925" s="226"/>
      <c r="PF925" s="226"/>
      <c r="PG925" s="226"/>
      <c r="PH925" s="226"/>
      <c r="PI925" s="226"/>
      <c r="PJ925" s="226"/>
      <c r="PK925" s="226"/>
      <c r="PL925" s="226"/>
      <c r="PM925" s="226"/>
      <c r="PN925" s="226"/>
      <c r="PO925" s="226"/>
      <c r="PP925" s="226"/>
      <c r="PQ925" s="226"/>
      <c r="PR925" s="226"/>
      <c r="PS925" s="226"/>
      <c r="PT925" s="226"/>
      <c r="PU925" s="226"/>
      <c r="PV925" s="226"/>
      <c r="PW925" s="226"/>
      <c r="PX925" s="226"/>
      <c r="PY925" s="226"/>
      <c r="PZ925" s="226"/>
      <c r="QA925" s="226"/>
      <c r="QB925" s="226"/>
      <c r="QC925" s="226"/>
      <c r="QD925" s="226"/>
      <c r="QE925" s="226"/>
      <c r="QF925" s="226"/>
      <c r="QG925" s="226"/>
      <c r="QH925" s="226"/>
      <c r="QI925" s="226"/>
      <c r="QJ925" s="226"/>
      <c r="QK925" s="226"/>
      <c r="QL925" s="226"/>
      <c r="QM925" s="226"/>
      <c r="QN925" s="226"/>
      <c r="QO925" s="226"/>
      <c r="QP925" s="226"/>
      <c r="QQ925" s="226"/>
      <c r="QR925" s="226"/>
      <c r="QS925" s="226"/>
      <c r="QT925" s="226"/>
      <c r="QU925" s="226"/>
      <c r="QV925" s="226"/>
      <c r="QW925" s="226"/>
      <c r="QX925" s="226"/>
      <c r="QY925" s="226"/>
      <c r="QZ925" s="226"/>
      <c r="RA925" s="226"/>
      <c r="RB925" s="226"/>
      <c r="RC925" s="226"/>
      <c r="RD925" s="226"/>
      <c r="RE925" s="226"/>
      <c r="RF925" s="226"/>
      <c r="RG925" s="226"/>
      <c r="RH925" s="226"/>
      <c r="RI925" s="226"/>
      <c r="RJ925" s="226"/>
      <c r="RK925" s="226"/>
      <c r="RL925" s="226"/>
      <c r="RM925" s="226"/>
      <c r="RN925" s="226"/>
      <c r="RO925" s="226"/>
      <c r="RP925" s="226"/>
      <c r="RQ925" s="226"/>
      <c r="RR925" s="226"/>
      <c r="RS925" s="226"/>
      <c r="RT925" s="226"/>
      <c r="RU925" s="226"/>
      <c r="RV925" s="226"/>
      <c r="RW925" s="226"/>
      <c r="RX925" s="226"/>
      <c r="RY925" s="226"/>
      <c r="RZ925" s="226"/>
      <c r="SA925" s="226"/>
      <c r="SB925" s="226"/>
      <c r="SC925" s="226"/>
      <c r="SD925" s="226"/>
      <c r="SE925" s="226"/>
      <c r="SF925" s="226"/>
      <c r="SG925" s="226"/>
      <c r="SH925" s="226"/>
      <c r="SI925" s="226"/>
      <c r="SJ925" s="226"/>
      <c r="SK925" s="226"/>
      <c r="SL925" s="226"/>
      <c r="SM925" s="226"/>
      <c r="SN925" s="226"/>
      <c r="SO925" s="226"/>
      <c r="SP925" s="226"/>
      <c r="SQ925" s="226"/>
      <c r="SR925" s="226"/>
      <c r="SS925" s="226"/>
      <c r="ST925" s="226"/>
      <c r="SU925" s="226"/>
      <c r="SV925" s="226"/>
      <c r="SW925" s="226"/>
      <c r="SX925" s="226"/>
      <c r="SY925" s="226"/>
      <c r="SZ925" s="226"/>
      <c r="TA925" s="226"/>
      <c r="TB925" s="226"/>
      <c r="TC925" s="226"/>
      <c r="TD925" s="226"/>
      <c r="TE925" s="226"/>
      <c r="TF925" s="226"/>
      <c r="TG925" s="226"/>
      <c r="TH925" s="226"/>
      <c r="TI925" s="226"/>
      <c r="TJ925" s="226"/>
      <c r="TK925" s="226"/>
      <c r="TL925" s="226"/>
      <c r="TM925" s="226"/>
      <c r="TN925" s="226"/>
      <c r="TO925" s="226"/>
      <c r="TP925" s="226"/>
      <c r="TQ925" s="226"/>
      <c r="TR925" s="226"/>
      <c r="TS925" s="226"/>
      <c r="TT925" s="226"/>
      <c r="TU925" s="226"/>
      <c r="TV925" s="226"/>
      <c r="TW925" s="226"/>
      <c r="TX925" s="226"/>
      <c r="TY925" s="226"/>
      <c r="TZ925" s="226"/>
      <c r="UA925" s="226"/>
      <c r="UB925" s="226"/>
      <c r="UC925" s="226"/>
      <c r="UD925" s="226"/>
      <c r="UE925" s="226"/>
      <c r="UF925" s="226"/>
      <c r="UG925" s="226"/>
      <c r="UH925" s="226"/>
      <c r="UI925" s="226"/>
      <c r="UJ925" s="226"/>
      <c r="UK925" s="226"/>
      <c r="UL925" s="226"/>
      <c r="UM925" s="226"/>
      <c r="UN925" s="226"/>
      <c r="UO925" s="226"/>
      <c r="UP925" s="226"/>
      <c r="UQ925" s="226"/>
      <c r="UR925" s="226"/>
      <c r="US925" s="226"/>
      <c r="UT925" s="226"/>
      <c r="UU925" s="226"/>
      <c r="UV925" s="226"/>
      <c r="UW925" s="226"/>
      <c r="UX925" s="226"/>
      <c r="UY925" s="226"/>
      <c r="UZ925" s="226"/>
      <c r="VA925" s="226"/>
      <c r="VB925" s="226"/>
      <c r="VC925" s="226"/>
      <c r="VD925" s="226"/>
      <c r="VE925" s="226"/>
      <c r="VF925" s="226"/>
      <c r="VG925" s="226"/>
      <c r="VH925" s="226"/>
      <c r="VI925" s="226"/>
      <c r="VJ925" s="226"/>
      <c r="VK925" s="226"/>
      <c r="VL925" s="226"/>
      <c r="VM925" s="226"/>
      <c r="VN925" s="226"/>
      <c r="VO925" s="226"/>
      <c r="VP925" s="226"/>
      <c r="VQ925" s="226"/>
      <c r="VR925" s="226"/>
      <c r="VS925" s="226"/>
      <c r="VT925" s="226"/>
      <c r="VU925" s="226"/>
      <c r="VV925" s="226"/>
      <c r="VW925" s="226"/>
      <c r="VX925" s="226"/>
      <c r="VY925" s="226"/>
      <c r="VZ925" s="226"/>
      <c r="WA925" s="226"/>
      <c r="WB925" s="226"/>
      <c r="WC925" s="226"/>
      <c r="WD925" s="226"/>
      <c r="WE925" s="226"/>
      <c r="WF925" s="226"/>
      <c r="WG925" s="226"/>
      <c r="WH925" s="226"/>
      <c r="WI925" s="226"/>
      <c r="WJ925" s="226"/>
      <c r="WK925" s="226"/>
      <c r="WL925" s="226"/>
      <c r="WM925" s="226"/>
      <c r="WN925" s="226"/>
      <c r="WO925" s="226"/>
      <c r="WP925" s="226"/>
      <c r="WQ925" s="226"/>
      <c r="WR925" s="226"/>
      <c r="WS925" s="226"/>
      <c r="WT925" s="226"/>
      <c r="WU925" s="226"/>
      <c r="WV925" s="226"/>
      <c r="WW925" s="226"/>
      <c r="WX925" s="226"/>
      <c r="WY925" s="226"/>
      <c r="WZ925" s="226"/>
      <c r="XA925" s="226"/>
      <c r="XB925" s="226"/>
      <c r="XC925" s="226"/>
      <c r="XD925" s="226"/>
      <c r="XE925" s="226"/>
      <c r="XF925" s="226"/>
      <c r="XG925" s="226"/>
      <c r="XH925" s="226"/>
      <c r="XI925" s="226"/>
      <c r="XJ925" s="226"/>
      <c r="XK925" s="226"/>
      <c r="XL925" s="226"/>
      <c r="XM925" s="226"/>
      <c r="XN925" s="226"/>
      <c r="XO925" s="226"/>
      <c r="XP925" s="226"/>
      <c r="XQ925" s="226"/>
      <c r="XR925" s="226"/>
      <c r="XS925" s="226"/>
      <c r="XT925" s="226"/>
      <c r="XU925" s="226"/>
      <c r="XV925" s="226"/>
      <c r="XW925" s="226"/>
      <c r="XX925" s="226"/>
      <c r="XY925" s="226"/>
      <c r="XZ925" s="226"/>
      <c r="YA925" s="226"/>
      <c r="YB925" s="226"/>
      <c r="YC925" s="226"/>
      <c r="YD925" s="226"/>
      <c r="YE925" s="226"/>
      <c r="YF925" s="226"/>
      <c r="YG925" s="226"/>
      <c r="YH925" s="226"/>
      <c r="YI925" s="226"/>
      <c r="YJ925" s="226"/>
      <c r="YK925" s="226"/>
      <c r="YL925" s="226"/>
      <c r="YM925" s="226"/>
      <c r="YN925" s="226"/>
      <c r="YO925" s="226"/>
      <c r="YP925" s="226"/>
      <c r="YQ925" s="226"/>
      <c r="YR925" s="226"/>
      <c r="YS925" s="226"/>
      <c r="YT925" s="226"/>
      <c r="YU925" s="226"/>
      <c r="YV925" s="226"/>
      <c r="YW925" s="226"/>
      <c r="YX925" s="226"/>
      <c r="YY925" s="226"/>
      <c r="YZ925" s="226"/>
      <c r="ZA925" s="226"/>
      <c r="ZB925" s="226"/>
      <c r="ZC925" s="226"/>
      <c r="ZD925" s="226"/>
      <c r="ZE925" s="226"/>
      <c r="ZF925" s="226"/>
      <c r="ZG925" s="226"/>
      <c r="ZH925" s="226"/>
      <c r="ZI925" s="226"/>
      <c r="ZJ925" s="226"/>
      <c r="ZK925" s="226"/>
      <c r="ZL925" s="226"/>
      <c r="ZM925" s="226"/>
      <c r="ZN925" s="226"/>
      <c r="ZO925" s="226"/>
      <c r="ZP925" s="226"/>
      <c r="ZQ925" s="226"/>
      <c r="ZR925" s="226"/>
      <c r="ZS925" s="226"/>
      <c r="ZT925" s="226"/>
      <c r="ZU925" s="226"/>
      <c r="ZV925" s="226"/>
      <c r="ZW925" s="226"/>
      <c r="ZX925" s="226"/>
      <c r="ZY925" s="226"/>
      <c r="ZZ925" s="226"/>
      <c r="AAA925" s="226"/>
      <c r="AAB925" s="226"/>
      <c r="AAC925" s="226"/>
      <c r="AAD925" s="226"/>
      <c r="AAE925" s="226"/>
      <c r="AAF925" s="226"/>
      <c r="AAG925" s="226"/>
      <c r="AAH925" s="226"/>
      <c r="AAI925" s="226"/>
      <c r="AAJ925" s="226"/>
      <c r="AAK925" s="226"/>
      <c r="AAL925" s="226"/>
      <c r="AAM925" s="226"/>
      <c r="AAN925" s="226"/>
      <c r="AAO925" s="226"/>
      <c r="AAP925" s="226"/>
      <c r="AAQ925" s="226"/>
      <c r="AAR925" s="226"/>
      <c r="AAS925" s="226"/>
      <c r="AAT925" s="226"/>
      <c r="AAU925" s="226"/>
      <c r="AAV925" s="226"/>
      <c r="AAW925" s="226"/>
      <c r="AAX925" s="226"/>
      <c r="AAY925" s="226"/>
      <c r="AAZ925" s="226"/>
      <c r="ABA925" s="226"/>
      <c r="ABB925" s="226"/>
      <c r="ABC925" s="226"/>
      <c r="ABD925" s="226"/>
      <c r="ABE925" s="226"/>
      <c r="ABF925" s="226"/>
      <c r="ABG925" s="226"/>
      <c r="ABH925" s="226"/>
      <c r="ABI925" s="226"/>
      <c r="ABJ925" s="226"/>
      <c r="ABK925" s="226"/>
      <c r="ABL925" s="226"/>
      <c r="ABM925" s="226"/>
      <c r="ABN925" s="226"/>
      <c r="ABO925" s="226"/>
      <c r="ABP925" s="226"/>
      <c r="ABQ925" s="226"/>
      <c r="ABR925" s="226"/>
      <c r="ABS925" s="226"/>
      <c r="ABT925" s="226"/>
      <c r="ABU925" s="226"/>
      <c r="ABV925" s="226"/>
      <c r="ABW925" s="226"/>
      <c r="ABX925" s="226"/>
      <c r="ABY925" s="226"/>
      <c r="ABZ925" s="226"/>
      <c r="ACA925" s="226"/>
      <c r="ACB925" s="226"/>
      <c r="ACC925" s="226"/>
      <c r="ACD925" s="226"/>
      <c r="ACE925" s="226"/>
      <c r="ACF925" s="226"/>
      <c r="ACG925" s="226"/>
      <c r="ACH925" s="226"/>
      <c r="ACI925" s="226"/>
      <c r="ACJ925" s="226"/>
      <c r="ACK925" s="226"/>
      <c r="ACL925" s="226"/>
      <c r="ACM925" s="226"/>
      <c r="ACN925" s="226"/>
      <c r="ACO925" s="226"/>
      <c r="ACP925" s="226"/>
      <c r="ACQ925" s="226"/>
      <c r="ACR925" s="226"/>
      <c r="ACS925" s="226"/>
      <c r="ACT925" s="226"/>
      <c r="ACU925" s="226"/>
      <c r="ACV925" s="226"/>
      <c r="ACW925" s="226"/>
      <c r="ACX925" s="226"/>
      <c r="ACY925" s="226"/>
      <c r="ACZ925" s="226"/>
      <c r="ADA925" s="226"/>
      <c r="ADB925" s="226"/>
      <c r="ADC925" s="226"/>
      <c r="ADD925" s="226"/>
      <c r="ADE925" s="226"/>
      <c r="ADF925" s="226"/>
      <c r="ADG925" s="226"/>
      <c r="ADH925" s="226"/>
      <c r="ADI925" s="226"/>
      <c r="ADJ925" s="226"/>
      <c r="ADK925" s="226"/>
      <c r="ADL925" s="226"/>
      <c r="ADM925" s="226"/>
      <c r="ADN925" s="226"/>
      <c r="ADO925" s="226"/>
      <c r="ADP925" s="226"/>
      <c r="ADQ925" s="226"/>
      <c r="ADR925" s="226"/>
      <c r="ADS925" s="226"/>
      <c r="ADT925" s="226"/>
      <c r="ADU925" s="226"/>
      <c r="ADV925" s="226"/>
      <c r="ADW925" s="226"/>
      <c r="ADX925" s="226"/>
      <c r="ADY925" s="226"/>
      <c r="ADZ925" s="226"/>
      <c r="AEA925" s="226"/>
      <c r="AEB925" s="226"/>
      <c r="AEC925" s="226"/>
      <c r="AED925" s="226"/>
      <c r="AEE925" s="226"/>
      <c r="AEF925" s="226"/>
      <c r="AEG925" s="226"/>
      <c r="AEH925" s="226"/>
      <c r="AEI925" s="226"/>
      <c r="AEJ925" s="226"/>
      <c r="AEK925" s="226"/>
      <c r="AEL925" s="226"/>
      <c r="AEM925" s="226"/>
      <c r="AEN925" s="226"/>
      <c r="AEO925" s="226"/>
      <c r="AEP925" s="226"/>
      <c r="AEQ925" s="226"/>
      <c r="AER925" s="226"/>
      <c r="AES925" s="226"/>
      <c r="AET925" s="226"/>
      <c r="AEU925" s="226"/>
      <c r="AEV925" s="226"/>
      <c r="AEW925" s="226"/>
      <c r="AEX925" s="226"/>
      <c r="AEY925" s="226"/>
      <c r="AEZ925" s="226"/>
      <c r="AFA925" s="226"/>
      <c r="AFB925" s="226"/>
      <c r="AFC925" s="226"/>
      <c r="AFD925" s="226"/>
      <c r="AFE925" s="226"/>
      <c r="AFF925" s="226"/>
      <c r="AFG925" s="226"/>
      <c r="AFH925" s="226"/>
      <c r="AFI925" s="226"/>
      <c r="AFJ925" s="226"/>
      <c r="AFK925" s="226"/>
      <c r="AFL925" s="226"/>
      <c r="AFM925" s="226"/>
      <c r="AFN925" s="226"/>
      <c r="AFO925" s="226"/>
      <c r="AFP925" s="226"/>
      <c r="AFQ925" s="226"/>
      <c r="AFR925" s="226"/>
      <c r="AFS925" s="226"/>
      <c r="AFT925" s="226"/>
      <c r="AFU925" s="226"/>
      <c r="AFV925" s="226"/>
      <c r="AFW925" s="226"/>
      <c r="AFX925" s="226"/>
      <c r="AFY925" s="226"/>
      <c r="AFZ925" s="226"/>
      <c r="AGA925" s="226"/>
      <c r="AGB925" s="226"/>
      <c r="AGC925" s="226"/>
      <c r="AGD925" s="226"/>
      <c r="AGE925" s="226"/>
      <c r="AGF925" s="226"/>
      <c r="AGG925" s="226"/>
      <c r="AGH925" s="226"/>
      <c r="AGI925" s="226"/>
      <c r="AGJ925" s="226"/>
      <c r="AGK925" s="226"/>
      <c r="AGL925" s="226"/>
      <c r="AGM925" s="226"/>
      <c r="AGN925" s="226"/>
      <c r="AGO925" s="226"/>
      <c r="AGP925" s="226"/>
      <c r="AGQ925" s="226"/>
      <c r="AGR925" s="226"/>
      <c r="AGS925" s="226"/>
      <c r="AGT925" s="226"/>
      <c r="AGU925" s="226"/>
      <c r="AGV925" s="226"/>
      <c r="AGW925" s="226"/>
      <c r="AGX925" s="226"/>
      <c r="AGY925" s="226"/>
      <c r="AGZ925" s="226"/>
      <c r="AHA925" s="226"/>
      <c r="AHB925" s="226"/>
      <c r="AHC925" s="226"/>
      <c r="AHD925" s="226"/>
      <c r="AHE925" s="226"/>
      <c r="AHF925" s="226"/>
      <c r="AHG925" s="226"/>
      <c r="AHH925" s="226"/>
      <c r="AHI925" s="226"/>
      <c r="AHJ925" s="226"/>
      <c r="AHK925" s="226"/>
      <c r="AHL925" s="226"/>
      <c r="AHM925" s="226"/>
      <c r="AHN925" s="226"/>
      <c r="AHO925" s="226"/>
      <c r="AHP925" s="226"/>
      <c r="AHQ925" s="226"/>
      <c r="AHR925" s="226"/>
      <c r="AHS925" s="226"/>
      <c r="AHT925" s="226"/>
      <c r="AHU925" s="226"/>
      <c r="AHV925" s="226"/>
      <c r="AHW925" s="226"/>
      <c r="AHX925" s="226"/>
      <c r="AHY925" s="226"/>
      <c r="AHZ925" s="226"/>
      <c r="AIA925" s="226"/>
      <c r="AIB925" s="226"/>
      <c r="AIC925" s="226"/>
      <c r="AID925" s="226"/>
      <c r="AIE925" s="226"/>
      <c r="AIF925" s="226"/>
      <c r="AIG925" s="226"/>
      <c r="AIH925" s="226"/>
      <c r="AII925" s="226"/>
      <c r="AIJ925" s="226"/>
      <c r="AIK925" s="226"/>
      <c r="AIL925" s="226"/>
      <c r="AIM925" s="226"/>
      <c r="AIN925" s="226"/>
      <c r="AIO925" s="226"/>
      <c r="AIP925" s="226"/>
      <c r="AIQ925" s="226"/>
      <c r="AIR925" s="226"/>
      <c r="AIS925" s="226"/>
      <c r="AIT925" s="226"/>
      <c r="AIU925" s="226"/>
      <c r="AIV925" s="226"/>
      <c r="AIW925" s="226"/>
      <c r="AIX925" s="226"/>
      <c r="AIY925" s="226"/>
      <c r="AIZ925" s="226"/>
      <c r="AJA925" s="226"/>
      <c r="AJB925" s="226"/>
      <c r="AJC925" s="226"/>
      <c r="AJD925" s="226"/>
      <c r="AJE925" s="226"/>
      <c r="AJF925" s="226"/>
      <c r="AJG925" s="226"/>
      <c r="AJH925" s="226"/>
      <c r="AJI925" s="226"/>
      <c r="AJJ925" s="226"/>
      <c r="AJK925" s="226"/>
      <c r="AJL925" s="226"/>
      <c r="AJM925" s="226"/>
      <c r="AJN925" s="226"/>
      <c r="AJO925" s="226"/>
      <c r="AJP925" s="226"/>
      <c r="AJQ925" s="226"/>
      <c r="AJR925" s="226"/>
      <c r="AJS925" s="226"/>
      <c r="AJT925" s="226"/>
      <c r="AJU925" s="226"/>
      <c r="AJV925" s="226"/>
      <c r="AJW925" s="226"/>
      <c r="AJX925" s="226"/>
      <c r="AJY925" s="226"/>
      <c r="AJZ925" s="226"/>
      <c r="AKA925" s="226"/>
      <c r="AKB925" s="226"/>
      <c r="AKC925" s="226"/>
      <c r="AKD925" s="226"/>
      <c r="AKE925" s="226"/>
      <c r="AKF925" s="226"/>
      <c r="AKG925" s="226"/>
      <c r="AKH925" s="226"/>
      <c r="AKI925" s="226"/>
      <c r="AKJ925" s="226"/>
      <c r="AKK925" s="226"/>
      <c r="AKL925" s="226"/>
      <c r="AKM925" s="226"/>
      <c r="AKN925" s="226"/>
      <c r="AKO925" s="226"/>
      <c r="AKP925" s="226"/>
      <c r="AKQ925" s="226"/>
      <c r="AKR925" s="226"/>
      <c r="AKS925" s="226"/>
      <c r="AKT925" s="226"/>
      <c r="AKU925" s="226"/>
      <c r="AKV925" s="226"/>
      <c r="AKW925" s="226"/>
      <c r="AKX925" s="226"/>
      <c r="AKY925" s="226"/>
      <c r="AKZ925" s="226"/>
      <c r="ALA925" s="226"/>
      <c r="ALB925" s="226"/>
      <c r="ALC925" s="226"/>
      <c r="ALD925" s="226"/>
      <c r="ALE925" s="226"/>
      <c r="ALF925" s="226"/>
      <c r="ALG925" s="226"/>
      <c r="ALH925" s="226"/>
      <c r="ALI925" s="226"/>
      <c r="ALJ925" s="226"/>
      <c r="ALK925" s="226"/>
      <c r="ALL925" s="226"/>
      <c r="ALM925" s="226"/>
      <c r="ALN925" s="226"/>
      <c r="ALO925" s="226"/>
      <c r="ALP925" s="226"/>
      <c r="ALQ925" s="226"/>
      <c r="ALR925" s="226"/>
      <c r="ALS925" s="226"/>
      <c r="ALT925" s="226"/>
      <c r="ALU925" s="226"/>
      <c r="ALV925" s="226"/>
      <c r="ALW925" s="226"/>
      <c r="ALX925" s="226"/>
      <c r="ALY925" s="226"/>
      <c r="ALZ925" s="226"/>
      <c r="AMA925" s="226"/>
      <c r="AMB925" s="226"/>
      <c r="AMC925" s="226"/>
      <c r="AMD925" s="226"/>
      <c r="AME925" s="226"/>
      <c r="AMF925" s="226"/>
      <c r="AMG925" s="226"/>
      <c r="AMH925" s="226"/>
      <c r="AMI925" s="226"/>
      <c r="AMJ925" s="226"/>
      <c r="AMK925" s="226"/>
      <c r="AML925" s="226"/>
      <c r="AMM925" s="226"/>
      <c r="AMN925" s="226"/>
      <c r="AMO925" s="226"/>
      <c r="AMP925" s="226"/>
      <c r="AMQ925" s="226"/>
      <c r="AMR925" s="226"/>
      <c r="AMS925" s="226"/>
      <c r="AMT925" s="226"/>
      <c r="AMU925" s="226"/>
      <c r="AMV925" s="226"/>
      <c r="AMW925" s="226"/>
      <c r="AMX925" s="226"/>
    </row>
    <row r="926" spans="1:1038" s="398" customFormat="1" ht="18" customHeight="1">
      <c r="A926" s="548"/>
      <c r="B926" s="543"/>
      <c r="C926" s="226"/>
      <c r="D926" s="225"/>
      <c r="E926" s="226">
        <v>107</v>
      </c>
      <c r="F926" s="226">
        <v>3</v>
      </c>
      <c r="G926" s="391" t="str">
        <f t="shared" si="711"/>
        <v>107-3</v>
      </c>
      <c r="H926" s="226">
        <v>45</v>
      </c>
      <c r="I926" s="226">
        <v>45.5</v>
      </c>
      <c r="J926" s="544"/>
      <c r="K926" s="545"/>
      <c r="L926" s="171">
        <f>(VLOOKUP($G926,Depth_Lookup!$A$3:$J$410,10,FALSE))+(H926/100)</f>
        <v>283.685</v>
      </c>
      <c r="M926" s="171">
        <f>(VLOOKUP($G926,Depth_Lookup!$A$3:$J$410,10,FALSE))+(I926/100)</f>
        <v>283.69</v>
      </c>
      <c r="N926" s="232"/>
      <c r="O926" s="226"/>
      <c r="P926" s="226"/>
      <c r="Q926" s="226"/>
      <c r="R926" s="391" t="s">
        <v>2509</v>
      </c>
      <c r="S926" s="226"/>
      <c r="T926" s="226"/>
      <c r="U926" s="226"/>
      <c r="V926" s="226"/>
      <c r="W926" s="226"/>
      <c r="X926" s="392"/>
      <c r="Y926" s="226"/>
      <c r="Z926" s="226"/>
      <c r="AA926" s="226"/>
      <c r="AB926" s="226"/>
      <c r="AC926" s="226"/>
      <c r="AD926" s="226"/>
      <c r="AE926" s="393"/>
      <c r="AF926" s="391"/>
      <c r="AG926" s="394"/>
      <c r="AH926" s="226"/>
      <c r="AI926" s="255"/>
      <c r="AJ926" s="256"/>
      <c r="AK926" s="256"/>
      <c r="AL926" s="256"/>
      <c r="AM926" s="256"/>
      <c r="AN926" s="256"/>
      <c r="AO926" s="255"/>
      <c r="AP926" s="256"/>
      <c r="AQ926" s="256"/>
      <c r="AR926" s="256"/>
      <c r="AS926" s="256"/>
      <c r="AT926" s="256"/>
      <c r="AU926" s="255"/>
      <c r="AV926" s="256"/>
      <c r="AW926" s="256"/>
      <c r="AX926" s="256"/>
      <c r="AY926" s="256"/>
      <c r="AZ926" s="256"/>
      <c r="BA926" s="255"/>
      <c r="BB926" s="256"/>
      <c r="BC926" s="256"/>
      <c r="BD926" s="256"/>
      <c r="BE926" s="256"/>
      <c r="BF926" s="256"/>
      <c r="BG926" s="255"/>
      <c r="BH926" s="256"/>
      <c r="BI926" s="256"/>
      <c r="BJ926" s="256"/>
      <c r="BK926" s="256"/>
      <c r="BL926" s="256"/>
      <c r="BM926" s="255"/>
      <c r="BN926" s="256"/>
      <c r="BO926" s="256"/>
      <c r="BP926" s="256"/>
      <c r="BQ926" s="256"/>
      <c r="BR926" s="256"/>
      <c r="BS926" s="256"/>
      <c r="BT926" s="256"/>
      <c r="BU926" s="256"/>
      <c r="BV926" s="256"/>
      <c r="BW926" s="256"/>
      <c r="BX926" s="256"/>
      <c r="BY926" s="257"/>
      <c r="BZ926" s="226"/>
      <c r="CA926" s="226"/>
      <c r="CB926" s="226"/>
      <c r="CC926" s="226"/>
      <c r="CD926" s="226"/>
      <c r="CE926" s="410"/>
      <c r="CF926" s="399"/>
      <c r="CG926" s="259"/>
      <c r="CH926" s="150"/>
      <c r="CI926" s="150"/>
      <c r="CJ926" s="150"/>
      <c r="CK926" s="158"/>
      <c r="CL926" s="395"/>
      <c r="CM926" s="395"/>
      <c r="CN926" s="395"/>
      <c r="CO926" s="395"/>
      <c r="CP926" s="395"/>
      <c r="CQ926" s="395"/>
      <c r="CR926" s="395"/>
      <c r="CS926" s="395"/>
      <c r="CT926" s="395"/>
      <c r="CU926" s="395"/>
      <c r="CV926" s="395"/>
      <c r="CW926" s="395"/>
      <c r="CX926" s="395"/>
      <c r="CY926" s="395"/>
      <c r="CZ926" s="395"/>
      <c r="DA926" s="395"/>
      <c r="DB926" s="395"/>
      <c r="DC926" s="256"/>
      <c r="DD926" s="395"/>
      <c r="DE926" s="395"/>
      <c r="DF926" s="395"/>
      <c r="DG926" s="395"/>
      <c r="DH926" s="395"/>
      <c r="DI926" s="395"/>
      <c r="DJ926" s="395"/>
      <c r="DK926" s="396"/>
      <c r="DL926" s="259"/>
      <c r="DM926" s="395"/>
      <c r="DN926" s="395"/>
      <c r="DO926" s="397"/>
      <c r="DQ926" s="259"/>
      <c r="DR926" s="397"/>
      <c r="DS926" s="259"/>
      <c r="DT926" s="263"/>
      <c r="DU926" s="256"/>
      <c r="DV926" s="256"/>
      <c r="DW926" s="400"/>
      <c r="DX926" s="155"/>
      <c r="DY926" s="155"/>
      <c r="DZ926" s="546"/>
      <c r="EA926" s="104"/>
      <c r="EB926" s="256"/>
      <c r="EC926" s="104"/>
      <c r="ED926" s="229" t="s">
        <v>2517</v>
      </c>
      <c r="EE926" s="401"/>
      <c r="EF926" s="402"/>
      <c r="EG926" s="401"/>
      <c r="EH926" s="403"/>
      <c r="EI926" s="404"/>
      <c r="EJ926" s="405"/>
      <c r="EK926" s="406"/>
      <c r="EL926" s="401"/>
      <c r="EM926" s="403"/>
      <c r="EN926" s="403" t="s">
        <v>1448</v>
      </c>
      <c r="EO926" s="407">
        <v>0.3</v>
      </c>
      <c r="EP926" s="407" t="s">
        <v>2051</v>
      </c>
      <c r="EQ926" s="407"/>
      <c r="ER926" s="407"/>
      <c r="ES926" s="407"/>
      <c r="ET926" s="407"/>
      <c r="EU926" s="407"/>
      <c r="EV926" s="408">
        <v>26</v>
      </c>
      <c r="EW926" s="408">
        <v>90</v>
      </c>
      <c r="EX926" s="408">
        <v>15</v>
      </c>
      <c r="EY926" s="408">
        <v>180</v>
      </c>
      <c r="EZ926" s="192">
        <f t="shared" si="675"/>
        <v>-61.216607283428715</v>
      </c>
      <c r="FA926" s="192">
        <f t="shared" si="676"/>
        <v>298.78339271657126</v>
      </c>
      <c r="FB926" s="192">
        <f t="shared" si="677"/>
        <v>60.904549716902281</v>
      </c>
      <c r="FC926" s="192">
        <f t="shared" si="678"/>
        <v>28.783392716571285</v>
      </c>
      <c r="FD926" s="192">
        <f t="shared" si="679"/>
        <v>29.095450283097719</v>
      </c>
      <c r="FE926" s="193">
        <f t="shared" si="680"/>
        <v>118.78339271657126</v>
      </c>
      <c r="FF926" s="194">
        <f t="shared" si="681"/>
        <v>29.095450283097719</v>
      </c>
      <c r="FG926" s="401"/>
      <c r="FH926" s="403"/>
      <c r="FI926" s="778">
        <f t="shared" si="682"/>
        <v>0.3</v>
      </c>
      <c r="FJ926" s="779">
        <f t="shared" si="683"/>
        <v>29.095450283097719</v>
      </c>
      <c r="FK926" s="779">
        <f t="shared" si="684"/>
        <v>60.904549716902281</v>
      </c>
      <c r="FL926" s="780">
        <f t="shared" si="685"/>
        <v>1.0629849220045251</v>
      </c>
      <c r="FM926" s="169">
        <f t="shared" si="686"/>
        <v>0.87381083897677803</v>
      </c>
      <c r="FN926" s="783">
        <f t="shared" si="687"/>
        <v>0.26214325169303337</v>
      </c>
      <c r="FO926" s="226"/>
      <c r="FP926" s="226"/>
      <c r="FQ926" s="226"/>
      <c r="FR926" s="226"/>
      <c r="FS926" s="226"/>
      <c r="FT926" s="226"/>
      <c r="FU926" s="226"/>
      <c r="FV926" s="226"/>
      <c r="FW926" s="226"/>
      <c r="FX926" s="226"/>
      <c r="FY926" s="226"/>
      <c r="FZ926" s="226"/>
      <c r="GA926" s="226"/>
      <c r="GB926" s="226"/>
      <c r="GC926" s="226"/>
      <c r="GD926" s="226"/>
      <c r="GE926" s="226"/>
      <c r="GF926" s="226"/>
      <c r="GG926" s="226"/>
      <c r="GH926" s="226"/>
      <c r="GI926" s="226"/>
      <c r="GJ926" s="226"/>
      <c r="GK926" s="226"/>
      <c r="GL926" s="226"/>
      <c r="GM926" s="226"/>
      <c r="GN926" s="226"/>
      <c r="GO926" s="226"/>
      <c r="GP926" s="226"/>
      <c r="GQ926" s="226"/>
      <c r="GR926" s="226"/>
      <c r="GS926" s="226"/>
      <c r="GT926" s="226"/>
      <c r="GU926" s="226"/>
      <c r="GV926" s="226"/>
      <c r="GW926" s="226"/>
      <c r="GX926" s="226"/>
      <c r="GY926" s="226"/>
      <c r="GZ926" s="226"/>
      <c r="HA926" s="226"/>
      <c r="HB926" s="226"/>
      <c r="HC926" s="226"/>
      <c r="HD926" s="226"/>
      <c r="HE926" s="226"/>
      <c r="HF926" s="226"/>
      <c r="HG926" s="226"/>
      <c r="HH926" s="226"/>
      <c r="HI926" s="226"/>
      <c r="HJ926" s="226"/>
      <c r="HK926" s="226"/>
      <c r="HL926" s="226"/>
      <c r="HM926" s="226"/>
      <c r="HN926" s="226"/>
      <c r="HO926" s="226"/>
      <c r="HP926" s="226"/>
      <c r="HQ926" s="226"/>
      <c r="HR926" s="226"/>
      <c r="HS926" s="226"/>
      <c r="HT926" s="226"/>
      <c r="HU926" s="226"/>
      <c r="HV926" s="226"/>
      <c r="HW926" s="226"/>
      <c r="HX926" s="226"/>
      <c r="HY926" s="226"/>
      <c r="HZ926" s="226"/>
      <c r="IA926" s="226"/>
      <c r="IB926" s="226"/>
      <c r="IC926" s="226"/>
      <c r="ID926" s="226"/>
      <c r="IE926" s="226"/>
      <c r="IF926" s="226"/>
      <c r="IG926" s="226"/>
      <c r="IH926" s="226"/>
      <c r="II926" s="226"/>
      <c r="IJ926" s="226"/>
      <c r="IK926" s="226"/>
      <c r="IL926" s="226"/>
      <c r="IM926" s="226"/>
      <c r="IN926" s="226"/>
      <c r="IO926" s="226"/>
      <c r="IP926" s="226"/>
      <c r="IQ926" s="226"/>
      <c r="IR926" s="226"/>
      <c r="IS926" s="226"/>
      <c r="IT926" s="226"/>
      <c r="IU926" s="226"/>
      <c r="IV926" s="226"/>
      <c r="IW926" s="226"/>
      <c r="IX926" s="226"/>
      <c r="IY926" s="226"/>
      <c r="IZ926" s="226"/>
      <c r="JA926" s="226"/>
      <c r="JB926" s="226"/>
      <c r="JC926" s="226"/>
      <c r="JD926" s="226"/>
      <c r="JE926" s="226"/>
      <c r="JF926" s="226"/>
      <c r="JG926" s="226"/>
      <c r="JH926" s="226"/>
      <c r="JI926" s="226"/>
      <c r="JJ926" s="226"/>
      <c r="JK926" s="226"/>
      <c r="JL926" s="226"/>
      <c r="JM926" s="226"/>
      <c r="JN926" s="226"/>
      <c r="JO926" s="226"/>
      <c r="JP926" s="226"/>
      <c r="JQ926" s="226"/>
      <c r="JR926" s="226"/>
      <c r="JS926" s="226"/>
      <c r="JT926" s="226"/>
      <c r="JU926" s="226"/>
      <c r="JV926" s="226"/>
      <c r="JW926" s="226"/>
      <c r="JX926" s="226"/>
      <c r="JY926" s="226"/>
      <c r="JZ926" s="226"/>
      <c r="KA926" s="226"/>
      <c r="KB926" s="226"/>
      <c r="KC926" s="226"/>
      <c r="KD926" s="226"/>
      <c r="KE926" s="226"/>
      <c r="KF926" s="226"/>
      <c r="KG926" s="226"/>
      <c r="KH926" s="226"/>
      <c r="KI926" s="226"/>
      <c r="KJ926" s="226"/>
      <c r="KK926" s="226"/>
      <c r="KL926" s="226"/>
      <c r="KM926" s="226"/>
      <c r="KN926" s="226"/>
      <c r="KO926" s="226"/>
      <c r="KP926" s="226"/>
      <c r="KQ926" s="226"/>
      <c r="KR926" s="226"/>
      <c r="KS926" s="226"/>
      <c r="KT926" s="226"/>
      <c r="KU926" s="226"/>
      <c r="KV926" s="226"/>
      <c r="KW926" s="226"/>
      <c r="KX926" s="226"/>
      <c r="KY926" s="226"/>
      <c r="KZ926" s="226"/>
      <c r="LA926" s="226"/>
      <c r="LB926" s="226"/>
      <c r="LC926" s="226"/>
      <c r="LD926" s="226"/>
      <c r="LE926" s="226"/>
      <c r="LF926" s="226"/>
      <c r="LG926" s="226"/>
      <c r="LH926" s="226"/>
      <c r="LI926" s="226"/>
      <c r="LJ926" s="226"/>
      <c r="LK926" s="226"/>
      <c r="LL926" s="226"/>
      <c r="LM926" s="226"/>
      <c r="LN926" s="226"/>
      <c r="LO926" s="226"/>
      <c r="LP926" s="226"/>
      <c r="LQ926" s="226"/>
      <c r="LR926" s="226"/>
      <c r="LS926" s="226"/>
      <c r="LT926" s="226"/>
      <c r="LU926" s="226"/>
      <c r="LV926" s="226"/>
      <c r="LW926" s="226"/>
      <c r="LX926" s="226"/>
      <c r="LY926" s="226"/>
      <c r="LZ926" s="226"/>
      <c r="MA926" s="226"/>
      <c r="MB926" s="226"/>
      <c r="MC926" s="226"/>
      <c r="MD926" s="226"/>
      <c r="ME926" s="226"/>
      <c r="MF926" s="226"/>
      <c r="MG926" s="226"/>
      <c r="MH926" s="226"/>
      <c r="MI926" s="226"/>
      <c r="MJ926" s="226"/>
      <c r="MK926" s="226"/>
      <c r="ML926" s="226"/>
      <c r="MM926" s="226"/>
      <c r="MN926" s="226"/>
      <c r="MO926" s="226"/>
      <c r="MP926" s="226"/>
      <c r="MQ926" s="226"/>
      <c r="MR926" s="226"/>
      <c r="MS926" s="226"/>
      <c r="MT926" s="226"/>
      <c r="MU926" s="226"/>
      <c r="MV926" s="226"/>
      <c r="MW926" s="226"/>
      <c r="MX926" s="226"/>
      <c r="MY926" s="226"/>
      <c r="MZ926" s="226"/>
      <c r="NA926" s="226"/>
      <c r="NB926" s="226"/>
      <c r="NC926" s="226"/>
      <c r="ND926" s="226"/>
      <c r="NE926" s="226"/>
      <c r="NF926" s="226"/>
      <c r="NG926" s="226"/>
      <c r="NH926" s="226"/>
      <c r="NI926" s="226"/>
      <c r="NJ926" s="226"/>
      <c r="NK926" s="226"/>
      <c r="NL926" s="226"/>
      <c r="NM926" s="226"/>
      <c r="NN926" s="226"/>
      <c r="NO926" s="226"/>
      <c r="NP926" s="226"/>
      <c r="NQ926" s="226"/>
      <c r="NR926" s="226"/>
      <c r="NS926" s="226"/>
      <c r="NT926" s="226"/>
      <c r="NU926" s="226"/>
      <c r="NV926" s="226"/>
      <c r="NW926" s="226"/>
      <c r="NX926" s="226"/>
      <c r="NY926" s="226"/>
      <c r="NZ926" s="226"/>
      <c r="OA926" s="226"/>
      <c r="OB926" s="226"/>
      <c r="OC926" s="226"/>
      <c r="OD926" s="226"/>
      <c r="OE926" s="226"/>
      <c r="OF926" s="226"/>
      <c r="OG926" s="226"/>
      <c r="OH926" s="226"/>
      <c r="OI926" s="226"/>
      <c r="OJ926" s="226"/>
      <c r="OK926" s="226"/>
      <c r="OL926" s="226"/>
      <c r="OM926" s="226"/>
      <c r="ON926" s="226"/>
      <c r="OO926" s="226"/>
      <c r="OP926" s="226"/>
      <c r="OQ926" s="226"/>
      <c r="OR926" s="226"/>
      <c r="OS926" s="226"/>
      <c r="OT926" s="226"/>
      <c r="OU926" s="226"/>
      <c r="OV926" s="226"/>
      <c r="OW926" s="226"/>
      <c r="OX926" s="226"/>
      <c r="OY926" s="226"/>
      <c r="OZ926" s="226"/>
      <c r="PA926" s="226"/>
      <c r="PB926" s="226"/>
      <c r="PC926" s="226"/>
      <c r="PD926" s="226"/>
      <c r="PE926" s="226"/>
      <c r="PF926" s="226"/>
      <c r="PG926" s="226"/>
      <c r="PH926" s="226"/>
      <c r="PI926" s="226"/>
      <c r="PJ926" s="226"/>
      <c r="PK926" s="226"/>
      <c r="PL926" s="226"/>
      <c r="PM926" s="226"/>
      <c r="PN926" s="226"/>
      <c r="PO926" s="226"/>
      <c r="PP926" s="226"/>
      <c r="PQ926" s="226"/>
      <c r="PR926" s="226"/>
      <c r="PS926" s="226"/>
      <c r="PT926" s="226"/>
      <c r="PU926" s="226"/>
      <c r="PV926" s="226"/>
      <c r="PW926" s="226"/>
      <c r="PX926" s="226"/>
      <c r="PY926" s="226"/>
      <c r="PZ926" s="226"/>
      <c r="QA926" s="226"/>
      <c r="QB926" s="226"/>
      <c r="QC926" s="226"/>
      <c r="QD926" s="226"/>
      <c r="QE926" s="226"/>
      <c r="QF926" s="226"/>
      <c r="QG926" s="226"/>
      <c r="QH926" s="226"/>
      <c r="QI926" s="226"/>
      <c r="QJ926" s="226"/>
      <c r="QK926" s="226"/>
      <c r="QL926" s="226"/>
      <c r="QM926" s="226"/>
      <c r="QN926" s="226"/>
      <c r="QO926" s="226"/>
      <c r="QP926" s="226"/>
      <c r="QQ926" s="226"/>
      <c r="QR926" s="226"/>
      <c r="QS926" s="226"/>
      <c r="QT926" s="226"/>
      <c r="QU926" s="226"/>
      <c r="QV926" s="226"/>
      <c r="QW926" s="226"/>
      <c r="QX926" s="226"/>
      <c r="QY926" s="226"/>
      <c r="QZ926" s="226"/>
      <c r="RA926" s="226"/>
      <c r="RB926" s="226"/>
      <c r="RC926" s="226"/>
      <c r="RD926" s="226"/>
      <c r="RE926" s="226"/>
      <c r="RF926" s="226"/>
      <c r="RG926" s="226"/>
      <c r="RH926" s="226"/>
      <c r="RI926" s="226"/>
      <c r="RJ926" s="226"/>
      <c r="RK926" s="226"/>
      <c r="RL926" s="226"/>
      <c r="RM926" s="226"/>
      <c r="RN926" s="226"/>
      <c r="RO926" s="226"/>
      <c r="RP926" s="226"/>
      <c r="RQ926" s="226"/>
      <c r="RR926" s="226"/>
      <c r="RS926" s="226"/>
      <c r="RT926" s="226"/>
      <c r="RU926" s="226"/>
      <c r="RV926" s="226"/>
      <c r="RW926" s="226"/>
      <c r="RX926" s="226"/>
      <c r="RY926" s="226"/>
      <c r="RZ926" s="226"/>
      <c r="SA926" s="226"/>
      <c r="SB926" s="226"/>
      <c r="SC926" s="226"/>
      <c r="SD926" s="226"/>
      <c r="SE926" s="226"/>
      <c r="SF926" s="226"/>
      <c r="SG926" s="226"/>
      <c r="SH926" s="226"/>
      <c r="SI926" s="226"/>
      <c r="SJ926" s="226"/>
      <c r="SK926" s="226"/>
      <c r="SL926" s="226"/>
      <c r="SM926" s="226"/>
      <c r="SN926" s="226"/>
      <c r="SO926" s="226"/>
      <c r="SP926" s="226"/>
      <c r="SQ926" s="226"/>
      <c r="SR926" s="226"/>
      <c r="SS926" s="226"/>
      <c r="ST926" s="226"/>
      <c r="SU926" s="226"/>
      <c r="SV926" s="226"/>
      <c r="SW926" s="226"/>
      <c r="SX926" s="226"/>
      <c r="SY926" s="226"/>
      <c r="SZ926" s="226"/>
      <c r="TA926" s="226"/>
      <c r="TB926" s="226"/>
      <c r="TC926" s="226"/>
      <c r="TD926" s="226"/>
      <c r="TE926" s="226"/>
      <c r="TF926" s="226"/>
      <c r="TG926" s="226"/>
      <c r="TH926" s="226"/>
      <c r="TI926" s="226"/>
      <c r="TJ926" s="226"/>
      <c r="TK926" s="226"/>
      <c r="TL926" s="226"/>
      <c r="TM926" s="226"/>
      <c r="TN926" s="226"/>
      <c r="TO926" s="226"/>
      <c r="TP926" s="226"/>
      <c r="TQ926" s="226"/>
      <c r="TR926" s="226"/>
      <c r="TS926" s="226"/>
      <c r="TT926" s="226"/>
      <c r="TU926" s="226"/>
      <c r="TV926" s="226"/>
      <c r="TW926" s="226"/>
      <c r="TX926" s="226"/>
      <c r="TY926" s="226"/>
      <c r="TZ926" s="226"/>
      <c r="UA926" s="226"/>
      <c r="UB926" s="226"/>
      <c r="UC926" s="226"/>
      <c r="UD926" s="226"/>
      <c r="UE926" s="226"/>
      <c r="UF926" s="226"/>
      <c r="UG926" s="226"/>
      <c r="UH926" s="226"/>
      <c r="UI926" s="226"/>
      <c r="UJ926" s="226"/>
      <c r="UK926" s="226"/>
      <c r="UL926" s="226"/>
      <c r="UM926" s="226"/>
      <c r="UN926" s="226"/>
      <c r="UO926" s="226"/>
      <c r="UP926" s="226"/>
      <c r="UQ926" s="226"/>
      <c r="UR926" s="226"/>
      <c r="US926" s="226"/>
      <c r="UT926" s="226"/>
      <c r="UU926" s="226"/>
      <c r="UV926" s="226"/>
      <c r="UW926" s="226"/>
      <c r="UX926" s="226"/>
      <c r="UY926" s="226"/>
      <c r="UZ926" s="226"/>
      <c r="VA926" s="226"/>
      <c r="VB926" s="226"/>
      <c r="VC926" s="226"/>
      <c r="VD926" s="226"/>
      <c r="VE926" s="226"/>
      <c r="VF926" s="226"/>
      <c r="VG926" s="226"/>
      <c r="VH926" s="226"/>
      <c r="VI926" s="226"/>
      <c r="VJ926" s="226"/>
      <c r="VK926" s="226"/>
      <c r="VL926" s="226"/>
      <c r="VM926" s="226"/>
      <c r="VN926" s="226"/>
      <c r="VO926" s="226"/>
      <c r="VP926" s="226"/>
      <c r="VQ926" s="226"/>
      <c r="VR926" s="226"/>
      <c r="VS926" s="226"/>
      <c r="VT926" s="226"/>
      <c r="VU926" s="226"/>
      <c r="VV926" s="226"/>
      <c r="VW926" s="226"/>
      <c r="VX926" s="226"/>
      <c r="VY926" s="226"/>
      <c r="VZ926" s="226"/>
      <c r="WA926" s="226"/>
      <c r="WB926" s="226"/>
      <c r="WC926" s="226"/>
      <c r="WD926" s="226"/>
      <c r="WE926" s="226"/>
      <c r="WF926" s="226"/>
      <c r="WG926" s="226"/>
      <c r="WH926" s="226"/>
      <c r="WI926" s="226"/>
      <c r="WJ926" s="226"/>
      <c r="WK926" s="226"/>
      <c r="WL926" s="226"/>
      <c r="WM926" s="226"/>
      <c r="WN926" s="226"/>
      <c r="WO926" s="226"/>
      <c r="WP926" s="226"/>
      <c r="WQ926" s="226"/>
      <c r="WR926" s="226"/>
      <c r="WS926" s="226"/>
      <c r="WT926" s="226"/>
      <c r="WU926" s="226"/>
      <c r="WV926" s="226"/>
      <c r="WW926" s="226"/>
      <c r="WX926" s="226"/>
      <c r="WY926" s="226"/>
      <c r="WZ926" s="226"/>
      <c r="XA926" s="226"/>
      <c r="XB926" s="226"/>
      <c r="XC926" s="226"/>
      <c r="XD926" s="226"/>
      <c r="XE926" s="226"/>
      <c r="XF926" s="226"/>
      <c r="XG926" s="226"/>
      <c r="XH926" s="226"/>
      <c r="XI926" s="226"/>
      <c r="XJ926" s="226"/>
      <c r="XK926" s="226"/>
      <c r="XL926" s="226"/>
      <c r="XM926" s="226"/>
      <c r="XN926" s="226"/>
      <c r="XO926" s="226"/>
      <c r="XP926" s="226"/>
      <c r="XQ926" s="226"/>
      <c r="XR926" s="226"/>
      <c r="XS926" s="226"/>
      <c r="XT926" s="226"/>
      <c r="XU926" s="226"/>
      <c r="XV926" s="226"/>
      <c r="XW926" s="226"/>
      <c r="XX926" s="226"/>
      <c r="XY926" s="226"/>
      <c r="XZ926" s="226"/>
      <c r="YA926" s="226"/>
      <c r="YB926" s="226"/>
      <c r="YC926" s="226"/>
      <c r="YD926" s="226"/>
      <c r="YE926" s="226"/>
      <c r="YF926" s="226"/>
      <c r="YG926" s="226"/>
      <c r="YH926" s="226"/>
      <c r="YI926" s="226"/>
      <c r="YJ926" s="226"/>
      <c r="YK926" s="226"/>
      <c r="YL926" s="226"/>
      <c r="YM926" s="226"/>
      <c r="YN926" s="226"/>
      <c r="YO926" s="226"/>
      <c r="YP926" s="226"/>
      <c r="YQ926" s="226"/>
      <c r="YR926" s="226"/>
      <c r="YS926" s="226"/>
      <c r="YT926" s="226"/>
      <c r="YU926" s="226"/>
      <c r="YV926" s="226"/>
      <c r="YW926" s="226"/>
      <c r="YX926" s="226"/>
      <c r="YY926" s="226"/>
      <c r="YZ926" s="226"/>
      <c r="ZA926" s="226"/>
      <c r="ZB926" s="226"/>
      <c r="ZC926" s="226"/>
      <c r="ZD926" s="226"/>
      <c r="ZE926" s="226"/>
      <c r="ZF926" s="226"/>
      <c r="ZG926" s="226"/>
      <c r="ZH926" s="226"/>
      <c r="ZI926" s="226"/>
      <c r="ZJ926" s="226"/>
      <c r="ZK926" s="226"/>
      <c r="ZL926" s="226"/>
      <c r="ZM926" s="226"/>
      <c r="ZN926" s="226"/>
      <c r="ZO926" s="226"/>
      <c r="ZP926" s="226"/>
      <c r="ZQ926" s="226"/>
      <c r="ZR926" s="226"/>
      <c r="ZS926" s="226"/>
      <c r="ZT926" s="226"/>
      <c r="ZU926" s="226"/>
      <c r="ZV926" s="226"/>
      <c r="ZW926" s="226"/>
      <c r="ZX926" s="226"/>
      <c r="ZY926" s="226"/>
      <c r="ZZ926" s="226"/>
      <c r="AAA926" s="226"/>
      <c r="AAB926" s="226"/>
      <c r="AAC926" s="226"/>
      <c r="AAD926" s="226"/>
      <c r="AAE926" s="226"/>
      <c r="AAF926" s="226"/>
      <c r="AAG926" s="226"/>
      <c r="AAH926" s="226"/>
      <c r="AAI926" s="226"/>
      <c r="AAJ926" s="226"/>
      <c r="AAK926" s="226"/>
      <c r="AAL926" s="226"/>
      <c r="AAM926" s="226"/>
      <c r="AAN926" s="226"/>
      <c r="AAO926" s="226"/>
      <c r="AAP926" s="226"/>
      <c r="AAQ926" s="226"/>
      <c r="AAR926" s="226"/>
      <c r="AAS926" s="226"/>
      <c r="AAT926" s="226"/>
      <c r="AAU926" s="226"/>
      <c r="AAV926" s="226"/>
      <c r="AAW926" s="226"/>
      <c r="AAX926" s="226"/>
      <c r="AAY926" s="226"/>
      <c r="AAZ926" s="226"/>
      <c r="ABA926" s="226"/>
      <c r="ABB926" s="226"/>
      <c r="ABC926" s="226"/>
      <c r="ABD926" s="226"/>
      <c r="ABE926" s="226"/>
      <c r="ABF926" s="226"/>
      <c r="ABG926" s="226"/>
      <c r="ABH926" s="226"/>
      <c r="ABI926" s="226"/>
      <c r="ABJ926" s="226"/>
      <c r="ABK926" s="226"/>
      <c r="ABL926" s="226"/>
      <c r="ABM926" s="226"/>
      <c r="ABN926" s="226"/>
      <c r="ABO926" s="226"/>
      <c r="ABP926" s="226"/>
      <c r="ABQ926" s="226"/>
      <c r="ABR926" s="226"/>
      <c r="ABS926" s="226"/>
      <c r="ABT926" s="226"/>
      <c r="ABU926" s="226"/>
      <c r="ABV926" s="226"/>
      <c r="ABW926" s="226"/>
      <c r="ABX926" s="226"/>
      <c r="ABY926" s="226"/>
      <c r="ABZ926" s="226"/>
      <c r="ACA926" s="226"/>
      <c r="ACB926" s="226"/>
      <c r="ACC926" s="226"/>
      <c r="ACD926" s="226"/>
      <c r="ACE926" s="226"/>
      <c r="ACF926" s="226"/>
      <c r="ACG926" s="226"/>
      <c r="ACH926" s="226"/>
      <c r="ACI926" s="226"/>
      <c r="ACJ926" s="226"/>
      <c r="ACK926" s="226"/>
      <c r="ACL926" s="226"/>
      <c r="ACM926" s="226"/>
      <c r="ACN926" s="226"/>
      <c r="ACO926" s="226"/>
      <c r="ACP926" s="226"/>
      <c r="ACQ926" s="226"/>
      <c r="ACR926" s="226"/>
      <c r="ACS926" s="226"/>
      <c r="ACT926" s="226"/>
      <c r="ACU926" s="226"/>
      <c r="ACV926" s="226"/>
      <c r="ACW926" s="226"/>
      <c r="ACX926" s="226"/>
      <c r="ACY926" s="226"/>
      <c r="ACZ926" s="226"/>
      <c r="ADA926" s="226"/>
      <c r="ADB926" s="226"/>
      <c r="ADC926" s="226"/>
      <c r="ADD926" s="226"/>
      <c r="ADE926" s="226"/>
      <c r="ADF926" s="226"/>
      <c r="ADG926" s="226"/>
      <c r="ADH926" s="226"/>
      <c r="ADI926" s="226"/>
      <c r="ADJ926" s="226"/>
      <c r="ADK926" s="226"/>
      <c r="ADL926" s="226"/>
      <c r="ADM926" s="226"/>
      <c r="ADN926" s="226"/>
      <c r="ADO926" s="226"/>
      <c r="ADP926" s="226"/>
      <c r="ADQ926" s="226"/>
      <c r="ADR926" s="226"/>
      <c r="ADS926" s="226"/>
      <c r="ADT926" s="226"/>
      <c r="ADU926" s="226"/>
      <c r="ADV926" s="226"/>
      <c r="ADW926" s="226"/>
      <c r="ADX926" s="226"/>
      <c r="ADY926" s="226"/>
      <c r="ADZ926" s="226"/>
      <c r="AEA926" s="226"/>
      <c r="AEB926" s="226"/>
      <c r="AEC926" s="226"/>
      <c r="AED926" s="226"/>
      <c r="AEE926" s="226"/>
      <c r="AEF926" s="226"/>
      <c r="AEG926" s="226"/>
      <c r="AEH926" s="226"/>
      <c r="AEI926" s="226"/>
      <c r="AEJ926" s="226"/>
      <c r="AEK926" s="226"/>
      <c r="AEL926" s="226"/>
      <c r="AEM926" s="226"/>
      <c r="AEN926" s="226"/>
      <c r="AEO926" s="226"/>
      <c r="AEP926" s="226"/>
      <c r="AEQ926" s="226"/>
      <c r="AER926" s="226"/>
      <c r="AES926" s="226"/>
      <c r="AET926" s="226"/>
      <c r="AEU926" s="226"/>
      <c r="AEV926" s="226"/>
      <c r="AEW926" s="226"/>
      <c r="AEX926" s="226"/>
      <c r="AEY926" s="226"/>
      <c r="AEZ926" s="226"/>
      <c r="AFA926" s="226"/>
      <c r="AFB926" s="226"/>
      <c r="AFC926" s="226"/>
      <c r="AFD926" s="226"/>
      <c r="AFE926" s="226"/>
      <c r="AFF926" s="226"/>
      <c r="AFG926" s="226"/>
      <c r="AFH926" s="226"/>
      <c r="AFI926" s="226"/>
      <c r="AFJ926" s="226"/>
      <c r="AFK926" s="226"/>
      <c r="AFL926" s="226"/>
      <c r="AFM926" s="226"/>
      <c r="AFN926" s="226"/>
      <c r="AFO926" s="226"/>
      <c r="AFP926" s="226"/>
      <c r="AFQ926" s="226"/>
      <c r="AFR926" s="226"/>
      <c r="AFS926" s="226"/>
      <c r="AFT926" s="226"/>
      <c r="AFU926" s="226"/>
      <c r="AFV926" s="226"/>
      <c r="AFW926" s="226"/>
      <c r="AFX926" s="226"/>
      <c r="AFY926" s="226"/>
      <c r="AFZ926" s="226"/>
      <c r="AGA926" s="226"/>
      <c r="AGB926" s="226"/>
      <c r="AGC926" s="226"/>
      <c r="AGD926" s="226"/>
      <c r="AGE926" s="226"/>
      <c r="AGF926" s="226"/>
      <c r="AGG926" s="226"/>
      <c r="AGH926" s="226"/>
      <c r="AGI926" s="226"/>
      <c r="AGJ926" s="226"/>
      <c r="AGK926" s="226"/>
      <c r="AGL926" s="226"/>
      <c r="AGM926" s="226"/>
      <c r="AGN926" s="226"/>
      <c r="AGO926" s="226"/>
      <c r="AGP926" s="226"/>
      <c r="AGQ926" s="226"/>
      <c r="AGR926" s="226"/>
      <c r="AGS926" s="226"/>
      <c r="AGT926" s="226"/>
      <c r="AGU926" s="226"/>
      <c r="AGV926" s="226"/>
      <c r="AGW926" s="226"/>
      <c r="AGX926" s="226"/>
      <c r="AGY926" s="226"/>
      <c r="AGZ926" s="226"/>
      <c r="AHA926" s="226"/>
      <c r="AHB926" s="226"/>
      <c r="AHC926" s="226"/>
      <c r="AHD926" s="226"/>
      <c r="AHE926" s="226"/>
      <c r="AHF926" s="226"/>
      <c r="AHG926" s="226"/>
      <c r="AHH926" s="226"/>
      <c r="AHI926" s="226"/>
      <c r="AHJ926" s="226"/>
      <c r="AHK926" s="226"/>
      <c r="AHL926" s="226"/>
      <c r="AHM926" s="226"/>
      <c r="AHN926" s="226"/>
      <c r="AHO926" s="226"/>
      <c r="AHP926" s="226"/>
      <c r="AHQ926" s="226"/>
      <c r="AHR926" s="226"/>
      <c r="AHS926" s="226"/>
      <c r="AHT926" s="226"/>
      <c r="AHU926" s="226"/>
      <c r="AHV926" s="226"/>
      <c r="AHW926" s="226"/>
      <c r="AHX926" s="226"/>
      <c r="AHY926" s="226"/>
      <c r="AHZ926" s="226"/>
      <c r="AIA926" s="226"/>
      <c r="AIB926" s="226"/>
      <c r="AIC926" s="226"/>
      <c r="AID926" s="226"/>
      <c r="AIE926" s="226"/>
      <c r="AIF926" s="226"/>
      <c r="AIG926" s="226"/>
      <c r="AIH926" s="226"/>
      <c r="AII926" s="226"/>
      <c r="AIJ926" s="226"/>
      <c r="AIK926" s="226"/>
      <c r="AIL926" s="226"/>
      <c r="AIM926" s="226"/>
      <c r="AIN926" s="226"/>
      <c r="AIO926" s="226"/>
      <c r="AIP926" s="226"/>
      <c r="AIQ926" s="226"/>
      <c r="AIR926" s="226"/>
      <c r="AIS926" s="226"/>
      <c r="AIT926" s="226"/>
      <c r="AIU926" s="226"/>
      <c r="AIV926" s="226"/>
      <c r="AIW926" s="226"/>
      <c r="AIX926" s="226"/>
      <c r="AIY926" s="226"/>
      <c r="AIZ926" s="226"/>
      <c r="AJA926" s="226"/>
      <c r="AJB926" s="226"/>
      <c r="AJC926" s="226"/>
      <c r="AJD926" s="226"/>
      <c r="AJE926" s="226"/>
      <c r="AJF926" s="226"/>
      <c r="AJG926" s="226"/>
      <c r="AJH926" s="226"/>
      <c r="AJI926" s="226"/>
      <c r="AJJ926" s="226"/>
      <c r="AJK926" s="226"/>
      <c r="AJL926" s="226"/>
      <c r="AJM926" s="226"/>
      <c r="AJN926" s="226"/>
      <c r="AJO926" s="226"/>
      <c r="AJP926" s="226"/>
      <c r="AJQ926" s="226"/>
      <c r="AJR926" s="226"/>
      <c r="AJS926" s="226"/>
      <c r="AJT926" s="226"/>
      <c r="AJU926" s="226"/>
      <c r="AJV926" s="226"/>
      <c r="AJW926" s="226"/>
      <c r="AJX926" s="226"/>
      <c r="AJY926" s="226"/>
      <c r="AJZ926" s="226"/>
      <c r="AKA926" s="226"/>
      <c r="AKB926" s="226"/>
      <c r="AKC926" s="226"/>
      <c r="AKD926" s="226"/>
      <c r="AKE926" s="226"/>
      <c r="AKF926" s="226"/>
      <c r="AKG926" s="226"/>
      <c r="AKH926" s="226"/>
      <c r="AKI926" s="226"/>
      <c r="AKJ926" s="226"/>
      <c r="AKK926" s="226"/>
      <c r="AKL926" s="226"/>
      <c r="AKM926" s="226"/>
      <c r="AKN926" s="226"/>
      <c r="AKO926" s="226"/>
      <c r="AKP926" s="226"/>
      <c r="AKQ926" s="226"/>
      <c r="AKR926" s="226"/>
      <c r="AKS926" s="226"/>
      <c r="AKT926" s="226"/>
      <c r="AKU926" s="226"/>
      <c r="AKV926" s="226"/>
      <c r="AKW926" s="226"/>
      <c r="AKX926" s="226"/>
      <c r="AKY926" s="226"/>
      <c r="AKZ926" s="226"/>
      <c r="ALA926" s="226"/>
      <c r="ALB926" s="226"/>
      <c r="ALC926" s="226"/>
      <c r="ALD926" s="226"/>
      <c r="ALE926" s="226"/>
      <c r="ALF926" s="226"/>
      <c r="ALG926" s="226"/>
      <c r="ALH926" s="226"/>
      <c r="ALI926" s="226"/>
      <c r="ALJ926" s="226"/>
      <c r="ALK926" s="226"/>
      <c r="ALL926" s="226"/>
      <c r="ALM926" s="226"/>
      <c r="ALN926" s="226"/>
      <c r="ALO926" s="226"/>
      <c r="ALP926" s="226"/>
      <c r="ALQ926" s="226"/>
      <c r="ALR926" s="226"/>
      <c r="ALS926" s="226"/>
      <c r="ALT926" s="226"/>
      <c r="ALU926" s="226"/>
      <c r="ALV926" s="226"/>
      <c r="ALW926" s="226"/>
      <c r="ALX926" s="226"/>
      <c r="ALY926" s="226"/>
      <c r="ALZ926" s="226"/>
      <c r="AMA926" s="226"/>
      <c r="AMB926" s="226"/>
      <c r="AMC926" s="226"/>
      <c r="AMD926" s="226"/>
      <c r="AME926" s="226"/>
      <c r="AMF926" s="226"/>
      <c r="AMG926" s="226"/>
      <c r="AMH926" s="226"/>
      <c r="AMI926" s="226"/>
      <c r="AMJ926" s="226"/>
      <c r="AMK926" s="226"/>
      <c r="AML926" s="226"/>
      <c r="AMM926" s="226"/>
      <c r="AMN926" s="226"/>
      <c r="AMO926" s="226"/>
      <c r="AMP926" s="226"/>
      <c r="AMQ926" s="226"/>
      <c r="AMR926" s="226"/>
      <c r="AMS926" s="226"/>
      <c r="AMT926" s="226"/>
      <c r="AMU926" s="226"/>
      <c r="AMV926" s="226"/>
      <c r="AMW926" s="226"/>
      <c r="AMX926" s="226"/>
    </row>
    <row r="927" spans="1:1038" s="398" customFormat="1" ht="18" customHeight="1">
      <c r="A927" s="548" t="s">
        <v>2392</v>
      </c>
      <c r="B927" s="543" t="s">
        <v>1647</v>
      </c>
      <c r="C927" s="226"/>
      <c r="D927" s="225" t="s">
        <v>1279</v>
      </c>
      <c r="E927" s="226">
        <v>107</v>
      </c>
      <c r="F927" s="226">
        <v>3</v>
      </c>
      <c r="G927" s="391" t="str">
        <f t="shared" si="711"/>
        <v>107-3</v>
      </c>
      <c r="H927" s="226">
        <v>45.5</v>
      </c>
      <c r="I927" s="226">
        <v>54</v>
      </c>
      <c r="J927" s="544">
        <f t="shared" ref="J927" si="716">IF(H927=0, 1, 0)</f>
        <v>0</v>
      </c>
      <c r="K927" s="545" t="b">
        <f>IF(J936=1,IF(((VLOOKUP($G927,[4]Depth_Lookup!$A$3:$J$550,9,FALSE))-(I927/100))=0,"Good",IF(((VLOOKUP($G927,[4]Depth_Lookup!$A$3:$J$550,9,FALSE))-(I927/100))&gt;0,"Too Short","Too Long")))</f>
        <v>0</v>
      </c>
      <c r="L927" s="171">
        <f>(VLOOKUP($G927,Depth_Lookup!$A$3:$J$410,10,FALSE))+(H927/100)</f>
        <v>283.69</v>
      </c>
      <c r="M927" s="171">
        <f>(VLOOKUP($G927,Depth_Lookup!$A$3:$J$410,10,FALSE))+(I927/100)</f>
        <v>283.77500000000003</v>
      </c>
      <c r="N927" s="232" t="s">
        <v>2428</v>
      </c>
      <c r="O927" s="226">
        <v>1</v>
      </c>
      <c r="P927" s="226" t="s">
        <v>853</v>
      </c>
      <c r="Q927" s="226" t="s">
        <v>125</v>
      </c>
      <c r="R927" s="391" t="str">
        <f t="shared" ref="R927" si="717">P927&amp;""&amp;Q927</f>
        <v>SerpentinizedHarzburgite</v>
      </c>
      <c r="S927" s="226" t="s">
        <v>94</v>
      </c>
      <c r="T927" s="226" t="s">
        <v>98</v>
      </c>
      <c r="U927" s="226" t="s">
        <v>95</v>
      </c>
      <c r="V927" s="226" t="s">
        <v>96</v>
      </c>
      <c r="W927" s="226" t="s">
        <v>102</v>
      </c>
      <c r="X927" s="392">
        <f>VLOOKUP(W927,[4]definitions_list_lookup!$A$13:$B$19,2,0)</f>
        <v>5</v>
      </c>
      <c r="Y927" s="226" t="s">
        <v>90</v>
      </c>
      <c r="Z927" s="226" t="s">
        <v>91</v>
      </c>
      <c r="AA927" s="226"/>
      <c r="AB927" s="226"/>
      <c r="AC927" s="226"/>
      <c r="AD927" s="226"/>
      <c r="AE927" s="393"/>
      <c r="AF927" s="391" t="e">
        <f>VLOOKUP(AE927,[4]definitions_list_mag!$V$12:$W$15,2,0)</f>
        <v>#N/A</v>
      </c>
      <c r="AG927" s="394"/>
      <c r="AH927" s="226"/>
      <c r="AI927" s="255">
        <v>74</v>
      </c>
      <c r="AJ927" s="256"/>
      <c r="AK927" s="256"/>
      <c r="AL927" s="256"/>
      <c r="AM927" s="256"/>
      <c r="AN927" s="256"/>
      <c r="AO927" s="255"/>
      <c r="AP927" s="256"/>
      <c r="AQ927" s="256"/>
      <c r="AR927" s="256"/>
      <c r="AS927" s="256"/>
      <c r="AT927" s="256"/>
      <c r="AU927" s="255"/>
      <c r="AV927" s="256"/>
      <c r="AW927" s="256"/>
      <c r="AX927" s="256"/>
      <c r="AY927" s="256"/>
      <c r="AZ927" s="256"/>
      <c r="BA927" s="255">
        <v>25</v>
      </c>
      <c r="BB927" s="256">
        <v>5</v>
      </c>
      <c r="BC927" s="256">
        <v>2</v>
      </c>
      <c r="BD927" s="256" t="s">
        <v>1330</v>
      </c>
      <c r="BE927" s="256" t="s">
        <v>103</v>
      </c>
      <c r="BF927" s="256"/>
      <c r="BG927" s="255"/>
      <c r="BH927" s="256"/>
      <c r="BI927" s="256"/>
      <c r="BJ927" s="256"/>
      <c r="BK927" s="256"/>
      <c r="BL927" s="256"/>
      <c r="BM927" s="255">
        <v>1</v>
      </c>
      <c r="BN927" s="256">
        <v>2</v>
      </c>
      <c r="BO927" s="256">
        <v>0.5</v>
      </c>
      <c r="BP927" s="256" t="s">
        <v>1330</v>
      </c>
      <c r="BQ927" s="256" t="s">
        <v>103</v>
      </c>
      <c r="BR927" s="256"/>
      <c r="BS927" s="256"/>
      <c r="BT927" s="256"/>
      <c r="BU927" s="256"/>
      <c r="BV927" s="256"/>
      <c r="BW927" s="256"/>
      <c r="BX927" s="256"/>
      <c r="BY927" s="257"/>
      <c r="BZ927" s="226"/>
      <c r="CA927" s="226"/>
      <c r="CB927" s="226"/>
      <c r="CC927" s="226"/>
      <c r="CD927" s="226"/>
      <c r="CE927" s="410"/>
      <c r="CF927" s="399">
        <f t="shared" ref="CF927" si="718">AI927+AO927+BA927+AU927+BG927+BM927+BY927</f>
        <v>100</v>
      </c>
      <c r="CG927" s="259"/>
      <c r="CH927" s="150" t="s">
        <v>2293</v>
      </c>
      <c r="CI927" s="150">
        <v>100</v>
      </c>
      <c r="CJ927" s="150" t="s">
        <v>514</v>
      </c>
      <c r="CK927" s="158" t="s">
        <v>2415</v>
      </c>
      <c r="CL927" s="395"/>
      <c r="CM927" s="395"/>
      <c r="CN927" s="395"/>
      <c r="CO927" s="395"/>
      <c r="CP927" s="395"/>
      <c r="CQ927" s="395"/>
      <c r="CR927" s="395"/>
      <c r="CS927" s="395"/>
      <c r="CT927" s="395"/>
      <c r="CU927" s="395"/>
      <c r="CV927" s="395"/>
      <c r="CW927" s="395"/>
      <c r="CX927" s="395"/>
      <c r="CY927" s="395"/>
      <c r="CZ927" s="395"/>
      <c r="DA927" s="395"/>
      <c r="DB927" s="395">
        <v>55</v>
      </c>
      <c r="DC927" s="256">
        <v>1</v>
      </c>
      <c r="DD927" s="395"/>
      <c r="DE927" s="395"/>
      <c r="DF927" s="395"/>
      <c r="DG927" s="395"/>
      <c r="DH927" s="395"/>
      <c r="DI927" s="395"/>
      <c r="DJ927" s="395">
        <v>44</v>
      </c>
      <c r="DK927" s="396">
        <f t="shared" ref="DK927" si="719">SUM(CL927:DJ927)</f>
        <v>100</v>
      </c>
      <c r="DL927" s="259"/>
      <c r="DM927" s="395"/>
      <c r="DN927" s="395"/>
      <c r="DO927" s="397"/>
      <c r="DQ927" s="259"/>
      <c r="DR927" s="397"/>
      <c r="DS927" s="259"/>
      <c r="DT927" s="263" t="s">
        <v>2429</v>
      </c>
      <c r="DU927" s="256"/>
      <c r="DV927" s="256"/>
      <c r="DW927" s="400" t="e">
        <f>VLOOKUP(P927,[4]definitions_list_lookup!$K$30:$L$54,2,0)</f>
        <v>#N/A</v>
      </c>
      <c r="DX927" s="155" t="s">
        <v>2151</v>
      </c>
      <c r="DY927" s="155" t="s">
        <v>2430</v>
      </c>
      <c r="DZ927" s="546"/>
      <c r="EA927" s="104"/>
      <c r="EB927" s="256"/>
      <c r="EC927" s="104"/>
      <c r="ED927" s="229" t="s">
        <v>2517</v>
      </c>
      <c r="EE927" s="401"/>
      <c r="EF927" s="402"/>
      <c r="EG927" s="401"/>
      <c r="EH927" s="403"/>
      <c r="EI927" s="404"/>
      <c r="EJ927" s="405"/>
      <c r="EK927" s="406"/>
      <c r="EL927" s="401"/>
      <c r="EM927" s="403"/>
      <c r="EN927" s="403" t="s">
        <v>1448</v>
      </c>
      <c r="EO927" s="407"/>
      <c r="EP927" s="407"/>
      <c r="EQ927" s="407"/>
      <c r="ER927" s="407"/>
      <c r="ES927" s="407"/>
      <c r="ET927" s="407"/>
      <c r="EU927" s="407"/>
      <c r="EV927" s="408">
        <v>26</v>
      </c>
      <c r="EW927" s="408">
        <v>90</v>
      </c>
      <c r="EX927" s="408">
        <v>15</v>
      </c>
      <c r="EY927" s="408">
        <v>180</v>
      </c>
      <c r="EZ927" s="192">
        <f t="shared" si="675"/>
        <v>-61.216607283428715</v>
      </c>
      <c r="FA927" s="192">
        <f t="shared" si="676"/>
        <v>298.78339271657126</v>
      </c>
      <c r="FB927" s="192">
        <f t="shared" si="677"/>
        <v>60.904549716902281</v>
      </c>
      <c r="FC927" s="192">
        <f t="shared" si="678"/>
        <v>28.783392716571285</v>
      </c>
      <c r="FD927" s="192">
        <f t="shared" si="679"/>
        <v>29.095450283097719</v>
      </c>
      <c r="FE927" s="193">
        <f t="shared" si="680"/>
        <v>118.78339271657126</v>
      </c>
      <c r="FF927" s="194">
        <f t="shared" si="681"/>
        <v>29.095450283097719</v>
      </c>
      <c r="FG927" s="401"/>
      <c r="FH927" s="403"/>
      <c r="FI927" s="778">
        <f t="shared" si="682"/>
        <v>0</v>
      </c>
      <c r="FJ927" s="779">
        <f t="shared" si="683"/>
        <v>29.095450283097719</v>
      </c>
      <c r="FK927" s="779">
        <f t="shared" si="684"/>
        <v>60.904549716902281</v>
      </c>
      <c r="FL927" s="780">
        <f t="shared" si="685"/>
        <v>1.0629849220045251</v>
      </c>
      <c r="FM927" s="169">
        <f t="shared" si="686"/>
        <v>0.87381083897677803</v>
      </c>
      <c r="FN927" s="783">
        <f t="shared" si="687"/>
        <v>0</v>
      </c>
      <c r="FO927" s="226"/>
      <c r="FP927" s="226"/>
      <c r="FQ927" s="226"/>
      <c r="FR927" s="226"/>
      <c r="FS927" s="226"/>
      <c r="FT927" s="226"/>
      <c r="FU927" s="226"/>
      <c r="FV927" s="226"/>
      <c r="FW927" s="226"/>
      <c r="FX927" s="226"/>
      <c r="FY927" s="226"/>
      <c r="FZ927" s="226"/>
      <c r="GA927" s="226"/>
      <c r="GB927" s="226"/>
      <c r="GC927" s="226"/>
      <c r="GD927" s="226"/>
      <c r="GE927" s="226"/>
      <c r="GF927" s="226"/>
      <c r="GG927" s="226"/>
      <c r="GH927" s="226"/>
      <c r="GI927" s="226"/>
      <c r="GJ927" s="226"/>
      <c r="GK927" s="226"/>
      <c r="GL927" s="226"/>
      <c r="GM927" s="226"/>
      <c r="GN927" s="226"/>
      <c r="GO927" s="226"/>
      <c r="GP927" s="226"/>
      <c r="GQ927" s="226"/>
      <c r="GR927" s="226"/>
      <c r="GS927" s="226"/>
      <c r="GT927" s="226"/>
      <c r="GU927" s="226"/>
      <c r="GV927" s="226"/>
      <c r="GW927" s="226"/>
      <c r="GX927" s="226"/>
      <c r="GY927" s="226"/>
      <c r="GZ927" s="226"/>
      <c r="HA927" s="226"/>
      <c r="HB927" s="226"/>
      <c r="HC927" s="226"/>
      <c r="HD927" s="226"/>
      <c r="HE927" s="226"/>
      <c r="HF927" s="226"/>
      <c r="HG927" s="226"/>
      <c r="HH927" s="226"/>
      <c r="HI927" s="226"/>
      <c r="HJ927" s="226"/>
      <c r="HK927" s="226"/>
      <c r="HL927" s="226"/>
      <c r="HM927" s="226"/>
      <c r="HN927" s="226"/>
      <c r="HO927" s="226"/>
      <c r="HP927" s="226"/>
      <c r="HQ927" s="226"/>
      <c r="HR927" s="226"/>
      <c r="HS927" s="226"/>
      <c r="HT927" s="226"/>
      <c r="HU927" s="226"/>
      <c r="HV927" s="226"/>
      <c r="HW927" s="226"/>
      <c r="HX927" s="226"/>
      <c r="HY927" s="226"/>
      <c r="HZ927" s="226"/>
      <c r="IA927" s="226"/>
      <c r="IB927" s="226"/>
      <c r="IC927" s="226"/>
      <c r="ID927" s="226"/>
      <c r="IE927" s="226"/>
      <c r="IF927" s="226"/>
      <c r="IG927" s="226"/>
      <c r="IH927" s="226"/>
      <c r="II927" s="226"/>
      <c r="IJ927" s="226"/>
      <c r="IK927" s="226"/>
      <c r="IL927" s="226"/>
      <c r="IM927" s="226"/>
      <c r="IN927" s="226"/>
      <c r="IO927" s="226"/>
      <c r="IP927" s="226"/>
      <c r="IQ927" s="226"/>
      <c r="IR927" s="226"/>
      <c r="IS927" s="226"/>
      <c r="IT927" s="226"/>
      <c r="IU927" s="226"/>
      <c r="IV927" s="226"/>
      <c r="IW927" s="226"/>
      <c r="IX927" s="226"/>
      <c r="IY927" s="226"/>
      <c r="IZ927" s="226"/>
      <c r="JA927" s="226"/>
      <c r="JB927" s="226"/>
      <c r="JC927" s="226"/>
      <c r="JD927" s="226"/>
      <c r="JE927" s="226"/>
      <c r="JF927" s="226"/>
      <c r="JG927" s="226"/>
      <c r="JH927" s="226"/>
      <c r="JI927" s="226"/>
      <c r="JJ927" s="226"/>
      <c r="JK927" s="226"/>
      <c r="JL927" s="226"/>
      <c r="JM927" s="226"/>
      <c r="JN927" s="226"/>
      <c r="JO927" s="226"/>
      <c r="JP927" s="226"/>
      <c r="JQ927" s="226"/>
      <c r="JR927" s="226"/>
      <c r="JS927" s="226"/>
      <c r="JT927" s="226"/>
      <c r="JU927" s="226"/>
      <c r="JV927" s="226"/>
      <c r="JW927" s="226"/>
      <c r="JX927" s="226"/>
      <c r="JY927" s="226"/>
      <c r="JZ927" s="226"/>
      <c r="KA927" s="226"/>
      <c r="KB927" s="226"/>
      <c r="KC927" s="226"/>
      <c r="KD927" s="226"/>
      <c r="KE927" s="226"/>
      <c r="KF927" s="226"/>
      <c r="KG927" s="226"/>
      <c r="KH927" s="226"/>
      <c r="KI927" s="226"/>
      <c r="KJ927" s="226"/>
      <c r="KK927" s="226"/>
      <c r="KL927" s="226"/>
      <c r="KM927" s="226"/>
      <c r="KN927" s="226"/>
      <c r="KO927" s="226"/>
      <c r="KP927" s="226"/>
      <c r="KQ927" s="226"/>
      <c r="KR927" s="226"/>
      <c r="KS927" s="226"/>
      <c r="KT927" s="226"/>
      <c r="KU927" s="226"/>
      <c r="KV927" s="226"/>
      <c r="KW927" s="226"/>
      <c r="KX927" s="226"/>
      <c r="KY927" s="226"/>
      <c r="KZ927" s="226"/>
      <c r="LA927" s="226"/>
      <c r="LB927" s="226"/>
      <c r="LC927" s="226"/>
      <c r="LD927" s="226"/>
      <c r="LE927" s="226"/>
      <c r="LF927" s="226"/>
      <c r="LG927" s="226"/>
      <c r="LH927" s="226"/>
      <c r="LI927" s="226"/>
      <c r="LJ927" s="226"/>
      <c r="LK927" s="226"/>
      <c r="LL927" s="226"/>
      <c r="LM927" s="226"/>
      <c r="LN927" s="226"/>
      <c r="LO927" s="226"/>
      <c r="LP927" s="226"/>
      <c r="LQ927" s="226"/>
      <c r="LR927" s="226"/>
      <c r="LS927" s="226"/>
      <c r="LT927" s="226"/>
      <c r="LU927" s="226"/>
      <c r="LV927" s="226"/>
      <c r="LW927" s="226"/>
      <c r="LX927" s="226"/>
      <c r="LY927" s="226"/>
      <c r="LZ927" s="226"/>
      <c r="MA927" s="226"/>
      <c r="MB927" s="226"/>
      <c r="MC927" s="226"/>
      <c r="MD927" s="226"/>
      <c r="ME927" s="226"/>
      <c r="MF927" s="226"/>
      <c r="MG927" s="226"/>
      <c r="MH927" s="226"/>
      <c r="MI927" s="226"/>
      <c r="MJ927" s="226"/>
      <c r="MK927" s="226"/>
      <c r="ML927" s="226"/>
      <c r="MM927" s="226"/>
      <c r="MN927" s="226"/>
      <c r="MO927" s="226"/>
      <c r="MP927" s="226"/>
      <c r="MQ927" s="226"/>
      <c r="MR927" s="226"/>
      <c r="MS927" s="226"/>
      <c r="MT927" s="226"/>
      <c r="MU927" s="226"/>
      <c r="MV927" s="226"/>
      <c r="MW927" s="226"/>
      <c r="MX927" s="226"/>
      <c r="MY927" s="226"/>
      <c r="MZ927" s="226"/>
      <c r="NA927" s="226"/>
      <c r="NB927" s="226"/>
      <c r="NC927" s="226"/>
      <c r="ND927" s="226"/>
      <c r="NE927" s="226"/>
      <c r="NF927" s="226"/>
      <c r="NG927" s="226"/>
      <c r="NH927" s="226"/>
      <c r="NI927" s="226"/>
      <c r="NJ927" s="226"/>
      <c r="NK927" s="226"/>
      <c r="NL927" s="226"/>
      <c r="NM927" s="226"/>
      <c r="NN927" s="226"/>
      <c r="NO927" s="226"/>
      <c r="NP927" s="226"/>
      <c r="NQ927" s="226"/>
      <c r="NR927" s="226"/>
      <c r="NS927" s="226"/>
      <c r="NT927" s="226"/>
      <c r="NU927" s="226"/>
      <c r="NV927" s="226"/>
      <c r="NW927" s="226"/>
      <c r="NX927" s="226"/>
      <c r="NY927" s="226"/>
      <c r="NZ927" s="226"/>
      <c r="OA927" s="226"/>
      <c r="OB927" s="226"/>
      <c r="OC927" s="226"/>
      <c r="OD927" s="226"/>
      <c r="OE927" s="226"/>
      <c r="OF927" s="226"/>
      <c r="OG927" s="226"/>
      <c r="OH927" s="226"/>
      <c r="OI927" s="226"/>
      <c r="OJ927" s="226"/>
      <c r="OK927" s="226"/>
      <c r="OL927" s="226"/>
      <c r="OM927" s="226"/>
      <c r="ON927" s="226"/>
      <c r="OO927" s="226"/>
      <c r="OP927" s="226"/>
      <c r="OQ927" s="226"/>
      <c r="OR927" s="226"/>
      <c r="OS927" s="226"/>
      <c r="OT927" s="226"/>
      <c r="OU927" s="226"/>
      <c r="OV927" s="226"/>
      <c r="OW927" s="226"/>
      <c r="OX927" s="226"/>
      <c r="OY927" s="226"/>
      <c r="OZ927" s="226"/>
      <c r="PA927" s="226"/>
      <c r="PB927" s="226"/>
      <c r="PC927" s="226"/>
      <c r="PD927" s="226"/>
      <c r="PE927" s="226"/>
      <c r="PF927" s="226"/>
      <c r="PG927" s="226"/>
      <c r="PH927" s="226"/>
      <c r="PI927" s="226"/>
      <c r="PJ927" s="226"/>
      <c r="PK927" s="226"/>
      <c r="PL927" s="226"/>
      <c r="PM927" s="226"/>
      <c r="PN927" s="226"/>
      <c r="PO927" s="226"/>
      <c r="PP927" s="226"/>
      <c r="PQ927" s="226"/>
      <c r="PR927" s="226"/>
      <c r="PS927" s="226"/>
      <c r="PT927" s="226"/>
      <c r="PU927" s="226"/>
      <c r="PV927" s="226"/>
      <c r="PW927" s="226"/>
      <c r="PX927" s="226"/>
      <c r="PY927" s="226"/>
      <c r="PZ927" s="226"/>
      <c r="QA927" s="226"/>
      <c r="QB927" s="226"/>
      <c r="QC927" s="226"/>
      <c r="QD927" s="226"/>
      <c r="QE927" s="226"/>
      <c r="QF927" s="226"/>
      <c r="QG927" s="226"/>
      <c r="QH927" s="226"/>
      <c r="QI927" s="226"/>
      <c r="QJ927" s="226"/>
      <c r="QK927" s="226"/>
      <c r="QL927" s="226"/>
      <c r="QM927" s="226"/>
      <c r="QN927" s="226"/>
      <c r="QO927" s="226"/>
      <c r="QP927" s="226"/>
      <c r="QQ927" s="226"/>
      <c r="QR927" s="226"/>
      <c r="QS927" s="226"/>
      <c r="QT927" s="226"/>
      <c r="QU927" s="226"/>
      <c r="QV927" s="226"/>
      <c r="QW927" s="226"/>
      <c r="QX927" s="226"/>
      <c r="QY927" s="226"/>
      <c r="QZ927" s="226"/>
      <c r="RA927" s="226"/>
      <c r="RB927" s="226"/>
      <c r="RC927" s="226"/>
      <c r="RD927" s="226"/>
      <c r="RE927" s="226"/>
      <c r="RF927" s="226"/>
      <c r="RG927" s="226"/>
      <c r="RH927" s="226"/>
      <c r="RI927" s="226"/>
      <c r="RJ927" s="226"/>
      <c r="RK927" s="226"/>
      <c r="RL927" s="226"/>
      <c r="RM927" s="226"/>
      <c r="RN927" s="226"/>
      <c r="RO927" s="226"/>
      <c r="RP927" s="226"/>
      <c r="RQ927" s="226"/>
      <c r="RR927" s="226"/>
      <c r="RS927" s="226"/>
      <c r="RT927" s="226"/>
      <c r="RU927" s="226"/>
      <c r="RV927" s="226"/>
      <c r="RW927" s="226"/>
      <c r="RX927" s="226"/>
      <c r="RY927" s="226"/>
      <c r="RZ927" s="226"/>
      <c r="SA927" s="226"/>
      <c r="SB927" s="226"/>
      <c r="SC927" s="226"/>
      <c r="SD927" s="226"/>
      <c r="SE927" s="226"/>
      <c r="SF927" s="226"/>
      <c r="SG927" s="226"/>
      <c r="SH927" s="226"/>
      <c r="SI927" s="226"/>
      <c r="SJ927" s="226"/>
      <c r="SK927" s="226"/>
      <c r="SL927" s="226"/>
      <c r="SM927" s="226"/>
      <c r="SN927" s="226"/>
      <c r="SO927" s="226"/>
      <c r="SP927" s="226"/>
      <c r="SQ927" s="226"/>
      <c r="SR927" s="226"/>
      <c r="SS927" s="226"/>
      <c r="ST927" s="226"/>
      <c r="SU927" s="226"/>
      <c r="SV927" s="226"/>
      <c r="SW927" s="226"/>
      <c r="SX927" s="226"/>
      <c r="SY927" s="226"/>
      <c r="SZ927" s="226"/>
      <c r="TA927" s="226"/>
      <c r="TB927" s="226"/>
      <c r="TC927" s="226"/>
      <c r="TD927" s="226"/>
      <c r="TE927" s="226"/>
      <c r="TF927" s="226"/>
      <c r="TG927" s="226"/>
      <c r="TH927" s="226"/>
      <c r="TI927" s="226"/>
      <c r="TJ927" s="226"/>
      <c r="TK927" s="226"/>
      <c r="TL927" s="226"/>
      <c r="TM927" s="226"/>
      <c r="TN927" s="226"/>
      <c r="TO927" s="226"/>
      <c r="TP927" s="226"/>
      <c r="TQ927" s="226"/>
      <c r="TR927" s="226"/>
      <c r="TS927" s="226"/>
      <c r="TT927" s="226"/>
      <c r="TU927" s="226"/>
      <c r="TV927" s="226"/>
      <c r="TW927" s="226"/>
      <c r="TX927" s="226"/>
      <c r="TY927" s="226"/>
      <c r="TZ927" s="226"/>
      <c r="UA927" s="226"/>
      <c r="UB927" s="226"/>
      <c r="UC927" s="226"/>
      <c r="UD927" s="226"/>
      <c r="UE927" s="226"/>
      <c r="UF927" s="226"/>
      <c r="UG927" s="226"/>
      <c r="UH927" s="226"/>
      <c r="UI927" s="226"/>
      <c r="UJ927" s="226"/>
      <c r="UK927" s="226"/>
      <c r="UL927" s="226"/>
      <c r="UM927" s="226"/>
      <c r="UN927" s="226"/>
      <c r="UO927" s="226"/>
      <c r="UP927" s="226"/>
      <c r="UQ927" s="226"/>
      <c r="UR927" s="226"/>
      <c r="US927" s="226"/>
      <c r="UT927" s="226"/>
      <c r="UU927" s="226"/>
      <c r="UV927" s="226"/>
      <c r="UW927" s="226"/>
      <c r="UX927" s="226"/>
      <c r="UY927" s="226"/>
      <c r="UZ927" s="226"/>
      <c r="VA927" s="226"/>
      <c r="VB927" s="226"/>
      <c r="VC927" s="226"/>
      <c r="VD927" s="226"/>
      <c r="VE927" s="226"/>
      <c r="VF927" s="226"/>
      <c r="VG927" s="226"/>
      <c r="VH927" s="226"/>
      <c r="VI927" s="226"/>
      <c r="VJ927" s="226"/>
      <c r="VK927" s="226"/>
      <c r="VL927" s="226"/>
      <c r="VM927" s="226"/>
      <c r="VN927" s="226"/>
      <c r="VO927" s="226"/>
      <c r="VP927" s="226"/>
      <c r="VQ927" s="226"/>
      <c r="VR927" s="226"/>
      <c r="VS927" s="226"/>
      <c r="VT927" s="226"/>
      <c r="VU927" s="226"/>
      <c r="VV927" s="226"/>
      <c r="VW927" s="226"/>
      <c r="VX927" s="226"/>
      <c r="VY927" s="226"/>
      <c r="VZ927" s="226"/>
      <c r="WA927" s="226"/>
      <c r="WB927" s="226"/>
      <c r="WC927" s="226"/>
      <c r="WD927" s="226"/>
      <c r="WE927" s="226"/>
      <c r="WF927" s="226"/>
      <c r="WG927" s="226"/>
      <c r="WH927" s="226"/>
      <c r="WI927" s="226"/>
      <c r="WJ927" s="226"/>
      <c r="WK927" s="226"/>
      <c r="WL927" s="226"/>
      <c r="WM927" s="226"/>
      <c r="WN927" s="226"/>
      <c r="WO927" s="226"/>
      <c r="WP927" s="226"/>
      <c r="WQ927" s="226"/>
      <c r="WR927" s="226"/>
      <c r="WS927" s="226"/>
      <c r="WT927" s="226"/>
      <c r="WU927" s="226"/>
      <c r="WV927" s="226"/>
      <c r="WW927" s="226"/>
      <c r="WX927" s="226"/>
      <c r="WY927" s="226"/>
      <c r="WZ927" s="226"/>
      <c r="XA927" s="226"/>
      <c r="XB927" s="226"/>
      <c r="XC927" s="226"/>
      <c r="XD927" s="226"/>
      <c r="XE927" s="226"/>
      <c r="XF927" s="226"/>
      <c r="XG927" s="226"/>
      <c r="XH927" s="226"/>
      <c r="XI927" s="226"/>
      <c r="XJ927" s="226"/>
      <c r="XK927" s="226"/>
      <c r="XL927" s="226"/>
      <c r="XM927" s="226"/>
      <c r="XN927" s="226"/>
      <c r="XO927" s="226"/>
      <c r="XP927" s="226"/>
      <c r="XQ927" s="226"/>
      <c r="XR927" s="226"/>
      <c r="XS927" s="226"/>
      <c r="XT927" s="226"/>
      <c r="XU927" s="226"/>
      <c r="XV927" s="226"/>
      <c r="XW927" s="226"/>
      <c r="XX927" s="226"/>
      <c r="XY927" s="226"/>
      <c r="XZ927" s="226"/>
      <c r="YA927" s="226"/>
      <c r="YB927" s="226"/>
      <c r="YC927" s="226"/>
      <c r="YD927" s="226"/>
      <c r="YE927" s="226"/>
      <c r="YF927" s="226"/>
      <c r="YG927" s="226"/>
      <c r="YH927" s="226"/>
      <c r="YI927" s="226"/>
      <c r="YJ927" s="226"/>
      <c r="YK927" s="226"/>
      <c r="YL927" s="226"/>
      <c r="YM927" s="226"/>
      <c r="YN927" s="226"/>
      <c r="YO927" s="226"/>
      <c r="YP927" s="226"/>
      <c r="YQ927" s="226"/>
      <c r="YR927" s="226"/>
      <c r="YS927" s="226"/>
      <c r="YT927" s="226"/>
      <c r="YU927" s="226"/>
      <c r="YV927" s="226"/>
      <c r="YW927" s="226"/>
      <c r="YX927" s="226"/>
      <c r="YY927" s="226"/>
      <c r="YZ927" s="226"/>
      <c r="ZA927" s="226"/>
      <c r="ZB927" s="226"/>
      <c r="ZC927" s="226"/>
      <c r="ZD927" s="226"/>
      <c r="ZE927" s="226"/>
      <c r="ZF927" s="226"/>
      <c r="ZG927" s="226"/>
      <c r="ZH927" s="226"/>
      <c r="ZI927" s="226"/>
      <c r="ZJ927" s="226"/>
      <c r="ZK927" s="226"/>
      <c r="ZL927" s="226"/>
      <c r="ZM927" s="226"/>
      <c r="ZN927" s="226"/>
      <c r="ZO927" s="226"/>
      <c r="ZP927" s="226"/>
      <c r="ZQ927" s="226"/>
      <c r="ZR927" s="226"/>
      <c r="ZS927" s="226"/>
      <c r="ZT927" s="226"/>
      <c r="ZU927" s="226"/>
      <c r="ZV927" s="226"/>
      <c r="ZW927" s="226"/>
      <c r="ZX927" s="226"/>
      <c r="ZY927" s="226"/>
      <c r="ZZ927" s="226"/>
      <c r="AAA927" s="226"/>
      <c r="AAB927" s="226"/>
      <c r="AAC927" s="226"/>
      <c r="AAD927" s="226"/>
      <c r="AAE927" s="226"/>
      <c r="AAF927" s="226"/>
      <c r="AAG927" s="226"/>
      <c r="AAH927" s="226"/>
      <c r="AAI927" s="226"/>
      <c r="AAJ927" s="226"/>
      <c r="AAK927" s="226"/>
      <c r="AAL927" s="226"/>
      <c r="AAM927" s="226"/>
      <c r="AAN927" s="226"/>
      <c r="AAO927" s="226"/>
      <c r="AAP927" s="226"/>
      <c r="AAQ927" s="226"/>
      <c r="AAR927" s="226"/>
      <c r="AAS927" s="226"/>
      <c r="AAT927" s="226"/>
      <c r="AAU927" s="226"/>
      <c r="AAV927" s="226"/>
      <c r="AAW927" s="226"/>
      <c r="AAX927" s="226"/>
      <c r="AAY927" s="226"/>
      <c r="AAZ927" s="226"/>
      <c r="ABA927" s="226"/>
      <c r="ABB927" s="226"/>
      <c r="ABC927" s="226"/>
      <c r="ABD927" s="226"/>
      <c r="ABE927" s="226"/>
      <c r="ABF927" s="226"/>
      <c r="ABG927" s="226"/>
      <c r="ABH927" s="226"/>
      <c r="ABI927" s="226"/>
      <c r="ABJ927" s="226"/>
      <c r="ABK927" s="226"/>
      <c r="ABL927" s="226"/>
      <c r="ABM927" s="226"/>
      <c r="ABN927" s="226"/>
      <c r="ABO927" s="226"/>
      <c r="ABP927" s="226"/>
      <c r="ABQ927" s="226"/>
      <c r="ABR927" s="226"/>
      <c r="ABS927" s="226"/>
      <c r="ABT927" s="226"/>
      <c r="ABU927" s="226"/>
      <c r="ABV927" s="226"/>
      <c r="ABW927" s="226"/>
      <c r="ABX927" s="226"/>
      <c r="ABY927" s="226"/>
      <c r="ABZ927" s="226"/>
      <c r="ACA927" s="226"/>
      <c r="ACB927" s="226"/>
      <c r="ACC927" s="226"/>
      <c r="ACD927" s="226"/>
      <c r="ACE927" s="226"/>
      <c r="ACF927" s="226"/>
      <c r="ACG927" s="226"/>
      <c r="ACH927" s="226"/>
      <c r="ACI927" s="226"/>
      <c r="ACJ927" s="226"/>
      <c r="ACK927" s="226"/>
      <c r="ACL927" s="226"/>
      <c r="ACM927" s="226"/>
      <c r="ACN927" s="226"/>
      <c r="ACO927" s="226"/>
      <c r="ACP927" s="226"/>
      <c r="ACQ927" s="226"/>
      <c r="ACR927" s="226"/>
      <c r="ACS927" s="226"/>
      <c r="ACT927" s="226"/>
      <c r="ACU927" s="226"/>
      <c r="ACV927" s="226"/>
      <c r="ACW927" s="226"/>
      <c r="ACX927" s="226"/>
      <c r="ACY927" s="226"/>
      <c r="ACZ927" s="226"/>
      <c r="ADA927" s="226"/>
      <c r="ADB927" s="226"/>
      <c r="ADC927" s="226"/>
      <c r="ADD927" s="226"/>
      <c r="ADE927" s="226"/>
      <c r="ADF927" s="226"/>
      <c r="ADG927" s="226"/>
      <c r="ADH927" s="226"/>
      <c r="ADI927" s="226"/>
      <c r="ADJ927" s="226"/>
      <c r="ADK927" s="226"/>
      <c r="ADL927" s="226"/>
      <c r="ADM927" s="226"/>
      <c r="ADN927" s="226"/>
      <c r="ADO927" s="226"/>
      <c r="ADP927" s="226"/>
      <c r="ADQ927" s="226"/>
      <c r="ADR927" s="226"/>
      <c r="ADS927" s="226"/>
      <c r="ADT927" s="226"/>
      <c r="ADU927" s="226"/>
      <c r="ADV927" s="226"/>
      <c r="ADW927" s="226"/>
      <c r="ADX927" s="226"/>
      <c r="ADY927" s="226"/>
      <c r="ADZ927" s="226"/>
      <c r="AEA927" s="226"/>
      <c r="AEB927" s="226"/>
      <c r="AEC927" s="226"/>
      <c r="AED927" s="226"/>
      <c r="AEE927" s="226"/>
      <c r="AEF927" s="226"/>
      <c r="AEG927" s="226"/>
      <c r="AEH927" s="226"/>
      <c r="AEI927" s="226"/>
      <c r="AEJ927" s="226"/>
      <c r="AEK927" s="226"/>
      <c r="AEL927" s="226"/>
      <c r="AEM927" s="226"/>
      <c r="AEN927" s="226"/>
      <c r="AEO927" s="226"/>
      <c r="AEP927" s="226"/>
      <c r="AEQ927" s="226"/>
      <c r="AER927" s="226"/>
      <c r="AES927" s="226"/>
      <c r="AET927" s="226"/>
      <c r="AEU927" s="226"/>
      <c r="AEV927" s="226"/>
      <c r="AEW927" s="226"/>
      <c r="AEX927" s="226"/>
      <c r="AEY927" s="226"/>
      <c r="AEZ927" s="226"/>
      <c r="AFA927" s="226"/>
      <c r="AFB927" s="226"/>
      <c r="AFC927" s="226"/>
      <c r="AFD927" s="226"/>
      <c r="AFE927" s="226"/>
      <c r="AFF927" s="226"/>
      <c r="AFG927" s="226"/>
      <c r="AFH927" s="226"/>
      <c r="AFI927" s="226"/>
      <c r="AFJ927" s="226"/>
      <c r="AFK927" s="226"/>
      <c r="AFL927" s="226"/>
      <c r="AFM927" s="226"/>
      <c r="AFN927" s="226"/>
      <c r="AFO927" s="226"/>
      <c r="AFP927" s="226"/>
      <c r="AFQ927" s="226"/>
      <c r="AFR927" s="226"/>
      <c r="AFS927" s="226"/>
      <c r="AFT927" s="226"/>
      <c r="AFU927" s="226"/>
      <c r="AFV927" s="226"/>
      <c r="AFW927" s="226"/>
      <c r="AFX927" s="226"/>
      <c r="AFY927" s="226"/>
      <c r="AFZ927" s="226"/>
      <c r="AGA927" s="226"/>
      <c r="AGB927" s="226"/>
      <c r="AGC927" s="226"/>
      <c r="AGD927" s="226"/>
      <c r="AGE927" s="226"/>
      <c r="AGF927" s="226"/>
      <c r="AGG927" s="226"/>
      <c r="AGH927" s="226"/>
      <c r="AGI927" s="226"/>
      <c r="AGJ927" s="226"/>
      <c r="AGK927" s="226"/>
      <c r="AGL927" s="226"/>
      <c r="AGM927" s="226"/>
      <c r="AGN927" s="226"/>
      <c r="AGO927" s="226"/>
      <c r="AGP927" s="226"/>
      <c r="AGQ927" s="226"/>
      <c r="AGR927" s="226"/>
      <c r="AGS927" s="226"/>
      <c r="AGT927" s="226"/>
      <c r="AGU927" s="226"/>
      <c r="AGV927" s="226"/>
      <c r="AGW927" s="226"/>
      <c r="AGX927" s="226"/>
      <c r="AGY927" s="226"/>
      <c r="AGZ927" s="226"/>
      <c r="AHA927" s="226"/>
      <c r="AHB927" s="226"/>
      <c r="AHC927" s="226"/>
      <c r="AHD927" s="226"/>
      <c r="AHE927" s="226"/>
      <c r="AHF927" s="226"/>
      <c r="AHG927" s="226"/>
      <c r="AHH927" s="226"/>
      <c r="AHI927" s="226"/>
      <c r="AHJ927" s="226"/>
      <c r="AHK927" s="226"/>
      <c r="AHL927" s="226"/>
      <c r="AHM927" s="226"/>
      <c r="AHN927" s="226"/>
      <c r="AHO927" s="226"/>
      <c r="AHP927" s="226"/>
      <c r="AHQ927" s="226"/>
      <c r="AHR927" s="226"/>
      <c r="AHS927" s="226"/>
      <c r="AHT927" s="226"/>
      <c r="AHU927" s="226"/>
      <c r="AHV927" s="226"/>
      <c r="AHW927" s="226"/>
      <c r="AHX927" s="226"/>
      <c r="AHY927" s="226"/>
      <c r="AHZ927" s="226"/>
      <c r="AIA927" s="226"/>
      <c r="AIB927" s="226"/>
      <c r="AIC927" s="226"/>
      <c r="AID927" s="226"/>
      <c r="AIE927" s="226"/>
      <c r="AIF927" s="226"/>
      <c r="AIG927" s="226"/>
      <c r="AIH927" s="226"/>
      <c r="AII927" s="226"/>
      <c r="AIJ927" s="226"/>
      <c r="AIK927" s="226"/>
      <c r="AIL927" s="226"/>
      <c r="AIM927" s="226"/>
      <c r="AIN927" s="226"/>
      <c r="AIO927" s="226"/>
      <c r="AIP927" s="226"/>
      <c r="AIQ927" s="226"/>
      <c r="AIR927" s="226"/>
      <c r="AIS927" s="226"/>
      <c r="AIT927" s="226"/>
      <c r="AIU927" s="226"/>
      <c r="AIV927" s="226"/>
      <c r="AIW927" s="226"/>
      <c r="AIX927" s="226"/>
      <c r="AIY927" s="226"/>
      <c r="AIZ927" s="226"/>
      <c r="AJA927" s="226"/>
      <c r="AJB927" s="226"/>
      <c r="AJC927" s="226"/>
      <c r="AJD927" s="226"/>
      <c r="AJE927" s="226"/>
      <c r="AJF927" s="226"/>
      <c r="AJG927" s="226"/>
      <c r="AJH927" s="226"/>
      <c r="AJI927" s="226"/>
      <c r="AJJ927" s="226"/>
      <c r="AJK927" s="226"/>
      <c r="AJL927" s="226"/>
      <c r="AJM927" s="226"/>
      <c r="AJN927" s="226"/>
      <c r="AJO927" s="226"/>
      <c r="AJP927" s="226"/>
      <c r="AJQ927" s="226"/>
      <c r="AJR927" s="226"/>
      <c r="AJS927" s="226"/>
      <c r="AJT927" s="226"/>
      <c r="AJU927" s="226"/>
      <c r="AJV927" s="226"/>
      <c r="AJW927" s="226"/>
      <c r="AJX927" s="226"/>
      <c r="AJY927" s="226"/>
      <c r="AJZ927" s="226"/>
      <c r="AKA927" s="226"/>
      <c r="AKB927" s="226"/>
      <c r="AKC927" s="226"/>
      <c r="AKD927" s="226"/>
      <c r="AKE927" s="226"/>
      <c r="AKF927" s="226"/>
      <c r="AKG927" s="226"/>
      <c r="AKH927" s="226"/>
      <c r="AKI927" s="226"/>
      <c r="AKJ927" s="226"/>
      <c r="AKK927" s="226"/>
      <c r="AKL927" s="226"/>
      <c r="AKM927" s="226"/>
      <c r="AKN927" s="226"/>
      <c r="AKO927" s="226"/>
      <c r="AKP927" s="226"/>
      <c r="AKQ927" s="226"/>
      <c r="AKR927" s="226"/>
      <c r="AKS927" s="226"/>
      <c r="AKT927" s="226"/>
      <c r="AKU927" s="226"/>
      <c r="AKV927" s="226"/>
      <c r="AKW927" s="226"/>
      <c r="AKX927" s="226"/>
      <c r="AKY927" s="226"/>
      <c r="AKZ927" s="226"/>
      <c r="ALA927" s="226"/>
      <c r="ALB927" s="226"/>
      <c r="ALC927" s="226"/>
      <c r="ALD927" s="226"/>
      <c r="ALE927" s="226"/>
      <c r="ALF927" s="226"/>
      <c r="ALG927" s="226"/>
      <c r="ALH927" s="226"/>
      <c r="ALI927" s="226"/>
      <c r="ALJ927" s="226"/>
      <c r="ALK927" s="226"/>
      <c r="ALL927" s="226"/>
      <c r="ALM927" s="226"/>
      <c r="ALN927" s="226"/>
      <c r="ALO927" s="226"/>
      <c r="ALP927" s="226"/>
      <c r="ALQ927" s="226"/>
      <c r="ALR927" s="226"/>
      <c r="ALS927" s="226"/>
      <c r="ALT927" s="226"/>
      <c r="ALU927" s="226"/>
      <c r="ALV927" s="226"/>
      <c r="ALW927" s="226"/>
      <c r="ALX927" s="226"/>
      <c r="ALY927" s="226"/>
      <c r="ALZ927" s="226"/>
      <c r="AMA927" s="226"/>
      <c r="AMB927" s="226"/>
      <c r="AMC927" s="226"/>
      <c r="AMD927" s="226"/>
      <c r="AME927" s="226"/>
      <c r="AMF927" s="226"/>
      <c r="AMG927" s="226"/>
      <c r="AMH927" s="226"/>
      <c r="AMI927" s="226"/>
      <c r="AMJ927" s="226"/>
      <c r="AMK927" s="226"/>
      <c r="AML927" s="226"/>
      <c r="AMM927" s="226"/>
      <c r="AMN927" s="226"/>
      <c r="AMO927" s="226"/>
      <c r="AMP927" s="226"/>
      <c r="AMQ927" s="226"/>
      <c r="AMR927" s="226"/>
      <c r="AMS927" s="226"/>
      <c r="AMT927" s="226"/>
      <c r="AMU927" s="226"/>
      <c r="AMV927" s="226"/>
      <c r="AMW927" s="226"/>
      <c r="AMX927" s="226"/>
    </row>
    <row r="928" spans="1:1038" s="398" customFormat="1" ht="18" customHeight="1">
      <c r="A928" s="548"/>
      <c r="B928" s="543"/>
      <c r="C928" s="226"/>
      <c r="D928" s="225"/>
      <c r="E928" s="226">
        <v>107</v>
      </c>
      <c r="F928" s="226">
        <v>3</v>
      </c>
      <c r="G928" s="391" t="str">
        <f t="shared" si="711"/>
        <v>107-3</v>
      </c>
      <c r="H928" s="226">
        <v>54</v>
      </c>
      <c r="I928" s="226">
        <v>54.5</v>
      </c>
      <c r="J928" s="544"/>
      <c r="K928" s="545"/>
      <c r="L928" s="171">
        <f>(VLOOKUP($G928,Depth_Lookup!$A$3:$J$410,10,FALSE))+(H928/100)</f>
        <v>283.77500000000003</v>
      </c>
      <c r="M928" s="171">
        <f>(VLOOKUP($G928,Depth_Lookup!$A$3:$J$410,10,FALSE))+(I928/100)</f>
        <v>283.78000000000003</v>
      </c>
      <c r="N928" s="232"/>
      <c r="O928" s="226"/>
      <c r="P928" s="226"/>
      <c r="Q928" s="226"/>
      <c r="R928" s="391" t="s">
        <v>2509</v>
      </c>
      <c r="S928" s="226"/>
      <c r="T928" s="226"/>
      <c r="U928" s="226"/>
      <c r="V928" s="226"/>
      <c r="W928" s="226"/>
      <c r="X928" s="392"/>
      <c r="Y928" s="226"/>
      <c r="Z928" s="226"/>
      <c r="AA928" s="226"/>
      <c r="AB928" s="226"/>
      <c r="AC928" s="226"/>
      <c r="AD928" s="226"/>
      <c r="AE928" s="393"/>
      <c r="AF928" s="391"/>
      <c r="AG928" s="394"/>
      <c r="AH928" s="226"/>
      <c r="AI928" s="255"/>
      <c r="AJ928" s="256"/>
      <c r="AK928" s="256"/>
      <c r="AL928" s="256"/>
      <c r="AM928" s="256"/>
      <c r="AN928" s="256"/>
      <c r="AO928" s="255"/>
      <c r="AP928" s="256"/>
      <c r="AQ928" s="256"/>
      <c r="AR928" s="256"/>
      <c r="AS928" s="256"/>
      <c r="AT928" s="256"/>
      <c r="AU928" s="255"/>
      <c r="AV928" s="256"/>
      <c r="AW928" s="256"/>
      <c r="AX928" s="256"/>
      <c r="AY928" s="256"/>
      <c r="AZ928" s="256"/>
      <c r="BA928" s="255"/>
      <c r="BB928" s="256"/>
      <c r="BC928" s="256"/>
      <c r="BD928" s="256"/>
      <c r="BE928" s="256"/>
      <c r="BF928" s="256"/>
      <c r="BG928" s="255"/>
      <c r="BH928" s="256"/>
      <c r="BI928" s="256"/>
      <c r="BJ928" s="256"/>
      <c r="BK928" s="256"/>
      <c r="BL928" s="256"/>
      <c r="BM928" s="255"/>
      <c r="BN928" s="256"/>
      <c r="BO928" s="256"/>
      <c r="BP928" s="256"/>
      <c r="BQ928" s="256"/>
      <c r="BR928" s="256"/>
      <c r="BS928" s="256"/>
      <c r="BT928" s="256"/>
      <c r="BU928" s="256"/>
      <c r="BV928" s="256"/>
      <c r="BW928" s="256"/>
      <c r="BX928" s="256"/>
      <c r="BY928" s="257"/>
      <c r="BZ928" s="226"/>
      <c r="CA928" s="226"/>
      <c r="CB928" s="226"/>
      <c r="CC928" s="226"/>
      <c r="CD928" s="226"/>
      <c r="CE928" s="410"/>
      <c r="CF928" s="399"/>
      <c r="CG928" s="259"/>
      <c r="CH928" s="150"/>
      <c r="CI928" s="150"/>
      <c r="CJ928" s="150"/>
      <c r="CK928" s="158"/>
      <c r="CL928" s="395"/>
      <c r="CM928" s="395"/>
      <c r="CN928" s="395"/>
      <c r="CO928" s="395"/>
      <c r="CP928" s="395"/>
      <c r="CQ928" s="395"/>
      <c r="CR928" s="395"/>
      <c r="CS928" s="395"/>
      <c r="CT928" s="395"/>
      <c r="CU928" s="395"/>
      <c r="CV928" s="395"/>
      <c r="CW928" s="395"/>
      <c r="CX928" s="395"/>
      <c r="CY928" s="395"/>
      <c r="CZ928" s="395"/>
      <c r="DA928" s="395"/>
      <c r="DB928" s="395"/>
      <c r="DC928" s="256"/>
      <c r="DD928" s="395"/>
      <c r="DE928" s="395"/>
      <c r="DF928" s="395"/>
      <c r="DG928" s="395"/>
      <c r="DH928" s="395"/>
      <c r="DI928" s="395"/>
      <c r="DJ928" s="395"/>
      <c r="DK928" s="396"/>
      <c r="DL928" s="259"/>
      <c r="DM928" s="395"/>
      <c r="DN928" s="395"/>
      <c r="DO928" s="397"/>
      <c r="DQ928" s="259"/>
      <c r="DR928" s="397"/>
      <c r="DS928" s="259"/>
      <c r="DT928" s="263"/>
      <c r="DU928" s="256"/>
      <c r="DV928" s="256"/>
      <c r="DW928" s="400"/>
      <c r="DX928" s="155"/>
      <c r="DY928" s="155"/>
      <c r="DZ928" s="546"/>
      <c r="EA928" s="104"/>
      <c r="EB928" s="256"/>
      <c r="EC928" s="104"/>
      <c r="ED928" s="229" t="s">
        <v>2517</v>
      </c>
      <c r="EE928" s="401"/>
      <c r="EF928" s="402"/>
      <c r="EG928" s="401"/>
      <c r="EH928" s="403"/>
      <c r="EI928" s="404"/>
      <c r="EJ928" s="405"/>
      <c r="EK928" s="406"/>
      <c r="EL928" s="401"/>
      <c r="EM928" s="403"/>
      <c r="EN928" s="403" t="s">
        <v>1448</v>
      </c>
      <c r="EO928" s="407">
        <v>0.4</v>
      </c>
      <c r="EP928" s="407" t="s">
        <v>2051</v>
      </c>
      <c r="EQ928" s="407"/>
      <c r="ER928" s="407"/>
      <c r="ES928" s="407"/>
      <c r="ET928" s="407"/>
      <c r="EU928" s="407"/>
      <c r="EV928" s="408">
        <v>24</v>
      </c>
      <c r="EW928" s="408">
        <v>90</v>
      </c>
      <c r="EX928" s="408">
        <v>2</v>
      </c>
      <c r="EY928" s="408">
        <v>180</v>
      </c>
      <c r="EZ928" s="192">
        <f t="shared" si="675"/>
        <v>-85.515282382884038</v>
      </c>
      <c r="FA928" s="192">
        <f t="shared" si="676"/>
        <v>274.48471761711596</v>
      </c>
      <c r="FB928" s="192">
        <f t="shared" si="677"/>
        <v>65.934649297607862</v>
      </c>
      <c r="FC928" s="192">
        <f t="shared" si="678"/>
        <v>4.4847176171159617</v>
      </c>
      <c r="FD928" s="192">
        <f t="shared" si="679"/>
        <v>24.065350702392138</v>
      </c>
      <c r="FE928" s="193">
        <f t="shared" si="680"/>
        <v>94.484717617115962</v>
      </c>
      <c r="FF928" s="194">
        <f t="shared" si="681"/>
        <v>24.065350702392138</v>
      </c>
      <c r="FG928" s="401"/>
      <c r="FH928" s="403"/>
      <c r="FI928" s="778">
        <f t="shared" si="682"/>
        <v>0.4</v>
      </c>
      <c r="FJ928" s="779">
        <f t="shared" si="683"/>
        <v>24.065350702392138</v>
      </c>
      <c r="FK928" s="779">
        <f t="shared" si="684"/>
        <v>65.934649297607862</v>
      </c>
      <c r="FL928" s="780">
        <f t="shared" si="685"/>
        <v>1.1507767213910238</v>
      </c>
      <c r="FM928" s="169">
        <f t="shared" si="686"/>
        <v>0.91308094582846033</v>
      </c>
      <c r="FN928" s="783">
        <f t="shared" si="687"/>
        <v>0.36523237833138417</v>
      </c>
      <c r="FO928" s="226"/>
      <c r="FP928" s="226"/>
      <c r="FQ928" s="226"/>
      <c r="FR928" s="226"/>
      <c r="FS928" s="226"/>
      <c r="FT928" s="226"/>
      <c r="FU928" s="226"/>
      <c r="FV928" s="226"/>
      <c r="FW928" s="226"/>
      <c r="FX928" s="226"/>
      <c r="FY928" s="226"/>
      <c r="FZ928" s="226"/>
      <c r="GA928" s="226"/>
      <c r="GB928" s="226"/>
      <c r="GC928" s="226"/>
      <c r="GD928" s="226"/>
      <c r="GE928" s="226"/>
      <c r="GF928" s="226"/>
      <c r="GG928" s="226"/>
      <c r="GH928" s="226"/>
      <c r="GI928" s="226"/>
      <c r="GJ928" s="226"/>
      <c r="GK928" s="226"/>
      <c r="GL928" s="226"/>
      <c r="GM928" s="226"/>
      <c r="GN928" s="226"/>
      <c r="GO928" s="226"/>
      <c r="GP928" s="226"/>
      <c r="GQ928" s="226"/>
      <c r="GR928" s="226"/>
      <c r="GS928" s="226"/>
      <c r="GT928" s="226"/>
      <c r="GU928" s="226"/>
      <c r="GV928" s="226"/>
      <c r="GW928" s="226"/>
      <c r="GX928" s="226"/>
      <c r="GY928" s="226"/>
      <c r="GZ928" s="226"/>
      <c r="HA928" s="226"/>
      <c r="HB928" s="226"/>
      <c r="HC928" s="226"/>
      <c r="HD928" s="226"/>
      <c r="HE928" s="226"/>
      <c r="HF928" s="226"/>
      <c r="HG928" s="226"/>
      <c r="HH928" s="226"/>
      <c r="HI928" s="226"/>
      <c r="HJ928" s="226"/>
      <c r="HK928" s="226"/>
      <c r="HL928" s="226"/>
      <c r="HM928" s="226"/>
      <c r="HN928" s="226"/>
      <c r="HO928" s="226"/>
      <c r="HP928" s="226"/>
      <c r="HQ928" s="226"/>
      <c r="HR928" s="226"/>
      <c r="HS928" s="226"/>
      <c r="HT928" s="226"/>
      <c r="HU928" s="226"/>
      <c r="HV928" s="226"/>
      <c r="HW928" s="226"/>
      <c r="HX928" s="226"/>
      <c r="HY928" s="226"/>
      <c r="HZ928" s="226"/>
      <c r="IA928" s="226"/>
      <c r="IB928" s="226"/>
      <c r="IC928" s="226"/>
      <c r="ID928" s="226"/>
      <c r="IE928" s="226"/>
      <c r="IF928" s="226"/>
      <c r="IG928" s="226"/>
      <c r="IH928" s="226"/>
      <c r="II928" s="226"/>
      <c r="IJ928" s="226"/>
      <c r="IK928" s="226"/>
      <c r="IL928" s="226"/>
      <c r="IM928" s="226"/>
      <c r="IN928" s="226"/>
      <c r="IO928" s="226"/>
      <c r="IP928" s="226"/>
      <c r="IQ928" s="226"/>
      <c r="IR928" s="226"/>
      <c r="IS928" s="226"/>
      <c r="IT928" s="226"/>
      <c r="IU928" s="226"/>
      <c r="IV928" s="226"/>
      <c r="IW928" s="226"/>
      <c r="IX928" s="226"/>
      <c r="IY928" s="226"/>
      <c r="IZ928" s="226"/>
      <c r="JA928" s="226"/>
      <c r="JB928" s="226"/>
      <c r="JC928" s="226"/>
      <c r="JD928" s="226"/>
      <c r="JE928" s="226"/>
      <c r="JF928" s="226"/>
      <c r="JG928" s="226"/>
      <c r="JH928" s="226"/>
      <c r="JI928" s="226"/>
      <c r="JJ928" s="226"/>
      <c r="JK928" s="226"/>
      <c r="JL928" s="226"/>
      <c r="JM928" s="226"/>
      <c r="JN928" s="226"/>
      <c r="JO928" s="226"/>
      <c r="JP928" s="226"/>
      <c r="JQ928" s="226"/>
      <c r="JR928" s="226"/>
      <c r="JS928" s="226"/>
      <c r="JT928" s="226"/>
      <c r="JU928" s="226"/>
      <c r="JV928" s="226"/>
      <c r="JW928" s="226"/>
      <c r="JX928" s="226"/>
      <c r="JY928" s="226"/>
      <c r="JZ928" s="226"/>
      <c r="KA928" s="226"/>
      <c r="KB928" s="226"/>
      <c r="KC928" s="226"/>
      <c r="KD928" s="226"/>
      <c r="KE928" s="226"/>
      <c r="KF928" s="226"/>
      <c r="KG928" s="226"/>
      <c r="KH928" s="226"/>
      <c r="KI928" s="226"/>
      <c r="KJ928" s="226"/>
      <c r="KK928" s="226"/>
      <c r="KL928" s="226"/>
      <c r="KM928" s="226"/>
      <c r="KN928" s="226"/>
      <c r="KO928" s="226"/>
      <c r="KP928" s="226"/>
      <c r="KQ928" s="226"/>
      <c r="KR928" s="226"/>
      <c r="KS928" s="226"/>
      <c r="KT928" s="226"/>
      <c r="KU928" s="226"/>
      <c r="KV928" s="226"/>
      <c r="KW928" s="226"/>
      <c r="KX928" s="226"/>
      <c r="KY928" s="226"/>
      <c r="KZ928" s="226"/>
      <c r="LA928" s="226"/>
      <c r="LB928" s="226"/>
      <c r="LC928" s="226"/>
      <c r="LD928" s="226"/>
      <c r="LE928" s="226"/>
      <c r="LF928" s="226"/>
      <c r="LG928" s="226"/>
      <c r="LH928" s="226"/>
      <c r="LI928" s="226"/>
      <c r="LJ928" s="226"/>
      <c r="LK928" s="226"/>
      <c r="LL928" s="226"/>
      <c r="LM928" s="226"/>
      <c r="LN928" s="226"/>
      <c r="LO928" s="226"/>
      <c r="LP928" s="226"/>
      <c r="LQ928" s="226"/>
      <c r="LR928" s="226"/>
      <c r="LS928" s="226"/>
      <c r="LT928" s="226"/>
      <c r="LU928" s="226"/>
      <c r="LV928" s="226"/>
      <c r="LW928" s="226"/>
      <c r="LX928" s="226"/>
      <c r="LY928" s="226"/>
      <c r="LZ928" s="226"/>
      <c r="MA928" s="226"/>
      <c r="MB928" s="226"/>
      <c r="MC928" s="226"/>
      <c r="MD928" s="226"/>
      <c r="ME928" s="226"/>
      <c r="MF928" s="226"/>
      <c r="MG928" s="226"/>
      <c r="MH928" s="226"/>
      <c r="MI928" s="226"/>
      <c r="MJ928" s="226"/>
      <c r="MK928" s="226"/>
      <c r="ML928" s="226"/>
      <c r="MM928" s="226"/>
      <c r="MN928" s="226"/>
      <c r="MO928" s="226"/>
      <c r="MP928" s="226"/>
      <c r="MQ928" s="226"/>
      <c r="MR928" s="226"/>
      <c r="MS928" s="226"/>
      <c r="MT928" s="226"/>
      <c r="MU928" s="226"/>
      <c r="MV928" s="226"/>
      <c r="MW928" s="226"/>
      <c r="MX928" s="226"/>
      <c r="MY928" s="226"/>
      <c r="MZ928" s="226"/>
      <c r="NA928" s="226"/>
      <c r="NB928" s="226"/>
      <c r="NC928" s="226"/>
      <c r="ND928" s="226"/>
      <c r="NE928" s="226"/>
      <c r="NF928" s="226"/>
      <c r="NG928" s="226"/>
      <c r="NH928" s="226"/>
      <c r="NI928" s="226"/>
      <c r="NJ928" s="226"/>
      <c r="NK928" s="226"/>
      <c r="NL928" s="226"/>
      <c r="NM928" s="226"/>
      <c r="NN928" s="226"/>
      <c r="NO928" s="226"/>
      <c r="NP928" s="226"/>
      <c r="NQ928" s="226"/>
      <c r="NR928" s="226"/>
      <c r="NS928" s="226"/>
      <c r="NT928" s="226"/>
      <c r="NU928" s="226"/>
      <c r="NV928" s="226"/>
      <c r="NW928" s="226"/>
      <c r="NX928" s="226"/>
      <c r="NY928" s="226"/>
      <c r="NZ928" s="226"/>
      <c r="OA928" s="226"/>
      <c r="OB928" s="226"/>
      <c r="OC928" s="226"/>
      <c r="OD928" s="226"/>
      <c r="OE928" s="226"/>
      <c r="OF928" s="226"/>
      <c r="OG928" s="226"/>
      <c r="OH928" s="226"/>
      <c r="OI928" s="226"/>
      <c r="OJ928" s="226"/>
      <c r="OK928" s="226"/>
      <c r="OL928" s="226"/>
      <c r="OM928" s="226"/>
      <c r="ON928" s="226"/>
      <c r="OO928" s="226"/>
      <c r="OP928" s="226"/>
      <c r="OQ928" s="226"/>
      <c r="OR928" s="226"/>
      <c r="OS928" s="226"/>
      <c r="OT928" s="226"/>
      <c r="OU928" s="226"/>
      <c r="OV928" s="226"/>
      <c r="OW928" s="226"/>
      <c r="OX928" s="226"/>
      <c r="OY928" s="226"/>
      <c r="OZ928" s="226"/>
      <c r="PA928" s="226"/>
      <c r="PB928" s="226"/>
      <c r="PC928" s="226"/>
      <c r="PD928" s="226"/>
      <c r="PE928" s="226"/>
      <c r="PF928" s="226"/>
      <c r="PG928" s="226"/>
      <c r="PH928" s="226"/>
      <c r="PI928" s="226"/>
      <c r="PJ928" s="226"/>
      <c r="PK928" s="226"/>
      <c r="PL928" s="226"/>
      <c r="PM928" s="226"/>
      <c r="PN928" s="226"/>
      <c r="PO928" s="226"/>
      <c r="PP928" s="226"/>
      <c r="PQ928" s="226"/>
      <c r="PR928" s="226"/>
      <c r="PS928" s="226"/>
      <c r="PT928" s="226"/>
      <c r="PU928" s="226"/>
      <c r="PV928" s="226"/>
      <c r="PW928" s="226"/>
      <c r="PX928" s="226"/>
      <c r="PY928" s="226"/>
      <c r="PZ928" s="226"/>
      <c r="QA928" s="226"/>
      <c r="QB928" s="226"/>
      <c r="QC928" s="226"/>
      <c r="QD928" s="226"/>
      <c r="QE928" s="226"/>
      <c r="QF928" s="226"/>
      <c r="QG928" s="226"/>
      <c r="QH928" s="226"/>
      <c r="QI928" s="226"/>
      <c r="QJ928" s="226"/>
      <c r="QK928" s="226"/>
      <c r="QL928" s="226"/>
      <c r="QM928" s="226"/>
      <c r="QN928" s="226"/>
      <c r="QO928" s="226"/>
      <c r="QP928" s="226"/>
      <c r="QQ928" s="226"/>
      <c r="QR928" s="226"/>
      <c r="QS928" s="226"/>
      <c r="QT928" s="226"/>
      <c r="QU928" s="226"/>
      <c r="QV928" s="226"/>
      <c r="QW928" s="226"/>
      <c r="QX928" s="226"/>
      <c r="QY928" s="226"/>
      <c r="QZ928" s="226"/>
      <c r="RA928" s="226"/>
      <c r="RB928" s="226"/>
      <c r="RC928" s="226"/>
      <c r="RD928" s="226"/>
      <c r="RE928" s="226"/>
      <c r="RF928" s="226"/>
      <c r="RG928" s="226"/>
      <c r="RH928" s="226"/>
      <c r="RI928" s="226"/>
      <c r="RJ928" s="226"/>
      <c r="RK928" s="226"/>
      <c r="RL928" s="226"/>
      <c r="RM928" s="226"/>
      <c r="RN928" s="226"/>
      <c r="RO928" s="226"/>
      <c r="RP928" s="226"/>
      <c r="RQ928" s="226"/>
      <c r="RR928" s="226"/>
      <c r="RS928" s="226"/>
      <c r="RT928" s="226"/>
      <c r="RU928" s="226"/>
      <c r="RV928" s="226"/>
      <c r="RW928" s="226"/>
      <c r="RX928" s="226"/>
      <c r="RY928" s="226"/>
      <c r="RZ928" s="226"/>
      <c r="SA928" s="226"/>
      <c r="SB928" s="226"/>
      <c r="SC928" s="226"/>
      <c r="SD928" s="226"/>
      <c r="SE928" s="226"/>
      <c r="SF928" s="226"/>
      <c r="SG928" s="226"/>
      <c r="SH928" s="226"/>
      <c r="SI928" s="226"/>
      <c r="SJ928" s="226"/>
      <c r="SK928" s="226"/>
      <c r="SL928" s="226"/>
      <c r="SM928" s="226"/>
      <c r="SN928" s="226"/>
      <c r="SO928" s="226"/>
      <c r="SP928" s="226"/>
      <c r="SQ928" s="226"/>
      <c r="SR928" s="226"/>
      <c r="SS928" s="226"/>
      <c r="ST928" s="226"/>
      <c r="SU928" s="226"/>
      <c r="SV928" s="226"/>
      <c r="SW928" s="226"/>
      <c r="SX928" s="226"/>
      <c r="SY928" s="226"/>
      <c r="SZ928" s="226"/>
      <c r="TA928" s="226"/>
      <c r="TB928" s="226"/>
      <c r="TC928" s="226"/>
      <c r="TD928" s="226"/>
      <c r="TE928" s="226"/>
      <c r="TF928" s="226"/>
      <c r="TG928" s="226"/>
      <c r="TH928" s="226"/>
      <c r="TI928" s="226"/>
      <c r="TJ928" s="226"/>
      <c r="TK928" s="226"/>
      <c r="TL928" s="226"/>
      <c r="TM928" s="226"/>
      <c r="TN928" s="226"/>
      <c r="TO928" s="226"/>
      <c r="TP928" s="226"/>
      <c r="TQ928" s="226"/>
      <c r="TR928" s="226"/>
      <c r="TS928" s="226"/>
      <c r="TT928" s="226"/>
      <c r="TU928" s="226"/>
      <c r="TV928" s="226"/>
      <c r="TW928" s="226"/>
      <c r="TX928" s="226"/>
      <c r="TY928" s="226"/>
      <c r="TZ928" s="226"/>
      <c r="UA928" s="226"/>
      <c r="UB928" s="226"/>
      <c r="UC928" s="226"/>
      <c r="UD928" s="226"/>
      <c r="UE928" s="226"/>
      <c r="UF928" s="226"/>
      <c r="UG928" s="226"/>
      <c r="UH928" s="226"/>
      <c r="UI928" s="226"/>
      <c r="UJ928" s="226"/>
      <c r="UK928" s="226"/>
      <c r="UL928" s="226"/>
      <c r="UM928" s="226"/>
      <c r="UN928" s="226"/>
      <c r="UO928" s="226"/>
      <c r="UP928" s="226"/>
      <c r="UQ928" s="226"/>
      <c r="UR928" s="226"/>
      <c r="US928" s="226"/>
      <c r="UT928" s="226"/>
      <c r="UU928" s="226"/>
      <c r="UV928" s="226"/>
      <c r="UW928" s="226"/>
      <c r="UX928" s="226"/>
      <c r="UY928" s="226"/>
      <c r="UZ928" s="226"/>
      <c r="VA928" s="226"/>
      <c r="VB928" s="226"/>
      <c r="VC928" s="226"/>
      <c r="VD928" s="226"/>
      <c r="VE928" s="226"/>
      <c r="VF928" s="226"/>
      <c r="VG928" s="226"/>
      <c r="VH928" s="226"/>
      <c r="VI928" s="226"/>
      <c r="VJ928" s="226"/>
      <c r="VK928" s="226"/>
      <c r="VL928" s="226"/>
      <c r="VM928" s="226"/>
      <c r="VN928" s="226"/>
      <c r="VO928" s="226"/>
      <c r="VP928" s="226"/>
      <c r="VQ928" s="226"/>
      <c r="VR928" s="226"/>
      <c r="VS928" s="226"/>
      <c r="VT928" s="226"/>
      <c r="VU928" s="226"/>
      <c r="VV928" s="226"/>
      <c r="VW928" s="226"/>
      <c r="VX928" s="226"/>
      <c r="VY928" s="226"/>
      <c r="VZ928" s="226"/>
      <c r="WA928" s="226"/>
      <c r="WB928" s="226"/>
      <c r="WC928" s="226"/>
      <c r="WD928" s="226"/>
      <c r="WE928" s="226"/>
      <c r="WF928" s="226"/>
      <c r="WG928" s="226"/>
      <c r="WH928" s="226"/>
      <c r="WI928" s="226"/>
      <c r="WJ928" s="226"/>
      <c r="WK928" s="226"/>
      <c r="WL928" s="226"/>
      <c r="WM928" s="226"/>
      <c r="WN928" s="226"/>
      <c r="WO928" s="226"/>
      <c r="WP928" s="226"/>
      <c r="WQ928" s="226"/>
      <c r="WR928" s="226"/>
      <c r="WS928" s="226"/>
      <c r="WT928" s="226"/>
      <c r="WU928" s="226"/>
      <c r="WV928" s="226"/>
      <c r="WW928" s="226"/>
      <c r="WX928" s="226"/>
      <c r="WY928" s="226"/>
      <c r="WZ928" s="226"/>
      <c r="XA928" s="226"/>
      <c r="XB928" s="226"/>
      <c r="XC928" s="226"/>
      <c r="XD928" s="226"/>
      <c r="XE928" s="226"/>
      <c r="XF928" s="226"/>
      <c r="XG928" s="226"/>
      <c r="XH928" s="226"/>
      <c r="XI928" s="226"/>
      <c r="XJ928" s="226"/>
      <c r="XK928" s="226"/>
      <c r="XL928" s="226"/>
      <c r="XM928" s="226"/>
      <c r="XN928" s="226"/>
      <c r="XO928" s="226"/>
      <c r="XP928" s="226"/>
      <c r="XQ928" s="226"/>
      <c r="XR928" s="226"/>
      <c r="XS928" s="226"/>
      <c r="XT928" s="226"/>
      <c r="XU928" s="226"/>
      <c r="XV928" s="226"/>
      <c r="XW928" s="226"/>
      <c r="XX928" s="226"/>
      <c r="XY928" s="226"/>
      <c r="XZ928" s="226"/>
      <c r="YA928" s="226"/>
      <c r="YB928" s="226"/>
      <c r="YC928" s="226"/>
      <c r="YD928" s="226"/>
      <c r="YE928" s="226"/>
      <c r="YF928" s="226"/>
      <c r="YG928" s="226"/>
      <c r="YH928" s="226"/>
      <c r="YI928" s="226"/>
      <c r="YJ928" s="226"/>
      <c r="YK928" s="226"/>
      <c r="YL928" s="226"/>
      <c r="YM928" s="226"/>
      <c r="YN928" s="226"/>
      <c r="YO928" s="226"/>
      <c r="YP928" s="226"/>
      <c r="YQ928" s="226"/>
      <c r="YR928" s="226"/>
      <c r="YS928" s="226"/>
      <c r="YT928" s="226"/>
      <c r="YU928" s="226"/>
      <c r="YV928" s="226"/>
      <c r="YW928" s="226"/>
      <c r="YX928" s="226"/>
      <c r="YY928" s="226"/>
      <c r="YZ928" s="226"/>
      <c r="ZA928" s="226"/>
      <c r="ZB928" s="226"/>
      <c r="ZC928" s="226"/>
      <c r="ZD928" s="226"/>
      <c r="ZE928" s="226"/>
      <c r="ZF928" s="226"/>
      <c r="ZG928" s="226"/>
      <c r="ZH928" s="226"/>
      <c r="ZI928" s="226"/>
      <c r="ZJ928" s="226"/>
      <c r="ZK928" s="226"/>
      <c r="ZL928" s="226"/>
      <c r="ZM928" s="226"/>
      <c r="ZN928" s="226"/>
      <c r="ZO928" s="226"/>
      <c r="ZP928" s="226"/>
      <c r="ZQ928" s="226"/>
      <c r="ZR928" s="226"/>
      <c r="ZS928" s="226"/>
      <c r="ZT928" s="226"/>
      <c r="ZU928" s="226"/>
      <c r="ZV928" s="226"/>
      <c r="ZW928" s="226"/>
      <c r="ZX928" s="226"/>
      <c r="ZY928" s="226"/>
      <c r="ZZ928" s="226"/>
      <c r="AAA928" s="226"/>
      <c r="AAB928" s="226"/>
      <c r="AAC928" s="226"/>
      <c r="AAD928" s="226"/>
      <c r="AAE928" s="226"/>
      <c r="AAF928" s="226"/>
      <c r="AAG928" s="226"/>
      <c r="AAH928" s="226"/>
      <c r="AAI928" s="226"/>
      <c r="AAJ928" s="226"/>
      <c r="AAK928" s="226"/>
      <c r="AAL928" s="226"/>
      <c r="AAM928" s="226"/>
      <c r="AAN928" s="226"/>
      <c r="AAO928" s="226"/>
      <c r="AAP928" s="226"/>
      <c r="AAQ928" s="226"/>
      <c r="AAR928" s="226"/>
      <c r="AAS928" s="226"/>
      <c r="AAT928" s="226"/>
      <c r="AAU928" s="226"/>
      <c r="AAV928" s="226"/>
      <c r="AAW928" s="226"/>
      <c r="AAX928" s="226"/>
      <c r="AAY928" s="226"/>
      <c r="AAZ928" s="226"/>
      <c r="ABA928" s="226"/>
      <c r="ABB928" s="226"/>
      <c r="ABC928" s="226"/>
      <c r="ABD928" s="226"/>
      <c r="ABE928" s="226"/>
      <c r="ABF928" s="226"/>
      <c r="ABG928" s="226"/>
      <c r="ABH928" s="226"/>
      <c r="ABI928" s="226"/>
      <c r="ABJ928" s="226"/>
      <c r="ABK928" s="226"/>
      <c r="ABL928" s="226"/>
      <c r="ABM928" s="226"/>
      <c r="ABN928" s="226"/>
      <c r="ABO928" s="226"/>
      <c r="ABP928" s="226"/>
      <c r="ABQ928" s="226"/>
      <c r="ABR928" s="226"/>
      <c r="ABS928" s="226"/>
      <c r="ABT928" s="226"/>
      <c r="ABU928" s="226"/>
      <c r="ABV928" s="226"/>
      <c r="ABW928" s="226"/>
      <c r="ABX928" s="226"/>
      <c r="ABY928" s="226"/>
      <c r="ABZ928" s="226"/>
      <c r="ACA928" s="226"/>
      <c r="ACB928" s="226"/>
      <c r="ACC928" s="226"/>
      <c r="ACD928" s="226"/>
      <c r="ACE928" s="226"/>
      <c r="ACF928" s="226"/>
      <c r="ACG928" s="226"/>
      <c r="ACH928" s="226"/>
      <c r="ACI928" s="226"/>
      <c r="ACJ928" s="226"/>
      <c r="ACK928" s="226"/>
      <c r="ACL928" s="226"/>
      <c r="ACM928" s="226"/>
      <c r="ACN928" s="226"/>
      <c r="ACO928" s="226"/>
      <c r="ACP928" s="226"/>
      <c r="ACQ928" s="226"/>
      <c r="ACR928" s="226"/>
      <c r="ACS928" s="226"/>
      <c r="ACT928" s="226"/>
      <c r="ACU928" s="226"/>
      <c r="ACV928" s="226"/>
      <c r="ACW928" s="226"/>
      <c r="ACX928" s="226"/>
      <c r="ACY928" s="226"/>
      <c r="ACZ928" s="226"/>
      <c r="ADA928" s="226"/>
      <c r="ADB928" s="226"/>
      <c r="ADC928" s="226"/>
      <c r="ADD928" s="226"/>
      <c r="ADE928" s="226"/>
      <c r="ADF928" s="226"/>
      <c r="ADG928" s="226"/>
      <c r="ADH928" s="226"/>
      <c r="ADI928" s="226"/>
      <c r="ADJ928" s="226"/>
      <c r="ADK928" s="226"/>
      <c r="ADL928" s="226"/>
      <c r="ADM928" s="226"/>
      <c r="ADN928" s="226"/>
      <c r="ADO928" s="226"/>
      <c r="ADP928" s="226"/>
      <c r="ADQ928" s="226"/>
      <c r="ADR928" s="226"/>
      <c r="ADS928" s="226"/>
      <c r="ADT928" s="226"/>
      <c r="ADU928" s="226"/>
      <c r="ADV928" s="226"/>
      <c r="ADW928" s="226"/>
      <c r="ADX928" s="226"/>
      <c r="ADY928" s="226"/>
      <c r="ADZ928" s="226"/>
      <c r="AEA928" s="226"/>
      <c r="AEB928" s="226"/>
      <c r="AEC928" s="226"/>
      <c r="AED928" s="226"/>
      <c r="AEE928" s="226"/>
      <c r="AEF928" s="226"/>
      <c r="AEG928" s="226"/>
      <c r="AEH928" s="226"/>
      <c r="AEI928" s="226"/>
      <c r="AEJ928" s="226"/>
      <c r="AEK928" s="226"/>
      <c r="AEL928" s="226"/>
      <c r="AEM928" s="226"/>
      <c r="AEN928" s="226"/>
      <c r="AEO928" s="226"/>
      <c r="AEP928" s="226"/>
      <c r="AEQ928" s="226"/>
      <c r="AER928" s="226"/>
      <c r="AES928" s="226"/>
      <c r="AET928" s="226"/>
      <c r="AEU928" s="226"/>
      <c r="AEV928" s="226"/>
      <c r="AEW928" s="226"/>
      <c r="AEX928" s="226"/>
      <c r="AEY928" s="226"/>
      <c r="AEZ928" s="226"/>
      <c r="AFA928" s="226"/>
      <c r="AFB928" s="226"/>
      <c r="AFC928" s="226"/>
      <c r="AFD928" s="226"/>
      <c r="AFE928" s="226"/>
      <c r="AFF928" s="226"/>
      <c r="AFG928" s="226"/>
      <c r="AFH928" s="226"/>
      <c r="AFI928" s="226"/>
      <c r="AFJ928" s="226"/>
      <c r="AFK928" s="226"/>
      <c r="AFL928" s="226"/>
      <c r="AFM928" s="226"/>
      <c r="AFN928" s="226"/>
      <c r="AFO928" s="226"/>
      <c r="AFP928" s="226"/>
      <c r="AFQ928" s="226"/>
      <c r="AFR928" s="226"/>
      <c r="AFS928" s="226"/>
      <c r="AFT928" s="226"/>
      <c r="AFU928" s="226"/>
      <c r="AFV928" s="226"/>
      <c r="AFW928" s="226"/>
      <c r="AFX928" s="226"/>
      <c r="AFY928" s="226"/>
      <c r="AFZ928" s="226"/>
      <c r="AGA928" s="226"/>
      <c r="AGB928" s="226"/>
      <c r="AGC928" s="226"/>
      <c r="AGD928" s="226"/>
      <c r="AGE928" s="226"/>
      <c r="AGF928" s="226"/>
      <c r="AGG928" s="226"/>
      <c r="AGH928" s="226"/>
      <c r="AGI928" s="226"/>
      <c r="AGJ928" s="226"/>
      <c r="AGK928" s="226"/>
      <c r="AGL928" s="226"/>
      <c r="AGM928" s="226"/>
      <c r="AGN928" s="226"/>
      <c r="AGO928" s="226"/>
      <c r="AGP928" s="226"/>
      <c r="AGQ928" s="226"/>
      <c r="AGR928" s="226"/>
      <c r="AGS928" s="226"/>
      <c r="AGT928" s="226"/>
      <c r="AGU928" s="226"/>
      <c r="AGV928" s="226"/>
      <c r="AGW928" s="226"/>
      <c r="AGX928" s="226"/>
      <c r="AGY928" s="226"/>
      <c r="AGZ928" s="226"/>
      <c r="AHA928" s="226"/>
      <c r="AHB928" s="226"/>
      <c r="AHC928" s="226"/>
      <c r="AHD928" s="226"/>
      <c r="AHE928" s="226"/>
      <c r="AHF928" s="226"/>
      <c r="AHG928" s="226"/>
      <c r="AHH928" s="226"/>
      <c r="AHI928" s="226"/>
      <c r="AHJ928" s="226"/>
      <c r="AHK928" s="226"/>
      <c r="AHL928" s="226"/>
      <c r="AHM928" s="226"/>
      <c r="AHN928" s="226"/>
      <c r="AHO928" s="226"/>
      <c r="AHP928" s="226"/>
      <c r="AHQ928" s="226"/>
      <c r="AHR928" s="226"/>
      <c r="AHS928" s="226"/>
      <c r="AHT928" s="226"/>
      <c r="AHU928" s="226"/>
      <c r="AHV928" s="226"/>
      <c r="AHW928" s="226"/>
      <c r="AHX928" s="226"/>
      <c r="AHY928" s="226"/>
      <c r="AHZ928" s="226"/>
      <c r="AIA928" s="226"/>
      <c r="AIB928" s="226"/>
      <c r="AIC928" s="226"/>
      <c r="AID928" s="226"/>
      <c r="AIE928" s="226"/>
      <c r="AIF928" s="226"/>
      <c r="AIG928" s="226"/>
      <c r="AIH928" s="226"/>
      <c r="AII928" s="226"/>
      <c r="AIJ928" s="226"/>
      <c r="AIK928" s="226"/>
      <c r="AIL928" s="226"/>
      <c r="AIM928" s="226"/>
      <c r="AIN928" s="226"/>
      <c r="AIO928" s="226"/>
      <c r="AIP928" s="226"/>
      <c r="AIQ928" s="226"/>
      <c r="AIR928" s="226"/>
      <c r="AIS928" s="226"/>
      <c r="AIT928" s="226"/>
      <c r="AIU928" s="226"/>
      <c r="AIV928" s="226"/>
      <c r="AIW928" s="226"/>
      <c r="AIX928" s="226"/>
      <c r="AIY928" s="226"/>
      <c r="AIZ928" s="226"/>
      <c r="AJA928" s="226"/>
      <c r="AJB928" s="226"/>
      <c r="AJC928" s="226"/>
      <c r="AJD928" s="226"/>
      <c r="AJE928" s="226"/>
      <c r="AJF928" s="226"/>
      <c r="AJG928" s="226"/>
      <c r="AJH928" s="226"/>
      <c r="AJI928" s="226"/>
      <c r="AJJ928" s="226"/>
      <c r="AJK928" s="226"/>
      <c r="AJL928" s="226"/>
      <c r="AJM928" s="226"/>
      <c r="AJN928" s="226"/>
      <c r="AJO928" s="226"/>
      <c r="AJP928" s="226"/>
      <c r="AJQ928" s="226"/>
      <c r="AJR928" s="226"/>
      <c r="AJS928" s="226"/>
      <c r="AJT928" s="226"/>
      <c r="AJU928" s="226"/>
      <c r="AJV928" s="226"/>
      <c r="AJW928" s="226"/>
      <c r="AJX928" s="226"/>
      <c r="AJY928" s="226"/>
      <c r="AJZ928" s="226"/>
      <c r="AKA928" s="226"/>
      <c r="AKB928" s="226"/>
      <c r="AKC928" s="226"/>
      <c r="AKD928" s="226"/>
      <c r="AKE928" s="226"/>
      <c r="AKF928" s="226"/>
      <c r="AKG928" s="226"/>
      <c r="AKH928" s="226"/>
      <c r="AKI928" s="226"/>
      <c r="AKJ928" s="226"/>
      <c r="AKK928" s="226"/>
      <c r="AKL928" s="226"/>
      <c r="AKM928" s="226"/>
      <c r="AKN928" s="226"/>
      <c r="AKO928" s="226"/>
      <c r="AKP928" s="226"/>
      <c r="AKQ928" s="226"/>
      <c r="AKR928" s="226"/>
      <c r="AKS928" s="226"/>
      <c r="AKT928" s="226"/>
      <c r="AKU928" s="226"/>
      <c r="AKV928" s="226"/>
      <c r="AKW928" s="226"/>
      <c r="AKX928" s="226"/>
      <c r="AKY928" s="226"/>
      <c r="AKZ928" s="226"/>
      <c r="ALA928" s="226"/>
      <c r="ALB928" s="226"/>
      <c r="ALC928" s="226"/>
      <c r="ALD928" s="226"/>
      <c r="ALE928" s="226"/>
      <c r="ALF928" s="226"/>
      <c r="ALG928" s="226"/>
      <c r="ALH928" s="226"/>
      <c r="ALI928" s="226"/>
      <c r="ALJ928" s="226"/>
      <c r="ALK928" s="226"/>
      <c r="ALL928" s="226"/>
      <c r="ALM928" s="226"/>
      <c r="ALN928" s="226"/>
      <c r="ALO928" s="226"/>
      <c r="ALP928" s="226"/>
      <c r="ALQ928" s="226"/>
      <c r="ALR928" s="226"/>
      <c r="ALS928" s="226"/>
      <c r="ALT928" s="226"/>
      <c r="ALU928" s="226"/>
      <c r="ALV928" s="226"/>
      <c r="ALW928" s="226"/>
      <c r="ALX928" s="226"/>
      <c r="ALY928" s="226"/>
      <c r="ALZ928" s="226"/>
      <c r="AMA928" s="226"/>
      <c r="AMB928" s="226"/>
      <c r="AMC928" s="226"/>
      <c r="AMD928" s="226"/>
      <c r="AME928" s="226"/>
      <c r="AMF928" s="226"/>
      <c r="AMG928" s="226"/>
      <c r="AMH928" s="226"/>
      <c r="AMI928" s="226"/>
      <c r="AMJ928" s="226"/>
      <c r="AMK928" s="226"/>
      <c r="AML928" s="226"/>
      <c r="AMM928" s="226"/>
      <c r="AMN928" s="226"/>
      <c r="AMO928" s="226"/>
      <c r="AMP928" s="226"/>
      <c r="AMQ928" s="226"/>
      <c r="AMR928" s="226"/>
      <c r="AMS928" s="226"/>
      <c r="AMT928" s="226"/>
      <c r="AMU928" s="226"/>
      <c r="AMV928" s="226"/>
      <c r="AMW928" s="226"/>
      <c r="AMX928" s="226"/>
    </row>
    <row r="929" spans="1:1038" s="398" customFormat="1" ht="18" customHeight="1">
      <c r="A929" s="548" t="s">
        <v>2392</v>
      </c>
      <c r="B929" s="543" t="s">
        <v>1647</v>
      </c>
      <c r="C929" s="226"/>
      <c r="D929" s="225" t="s">
        <v>1279</v>
      </c>
      <c r="E929" s="226">
        <v>107</v>
      </c>
      <c r="F929" s="226">
        <v>3</v>
      </c>
      <c r="G929" s="391" t="str">
        <f t="shared" si="711"/>
        <v>107-3</v>
      </c>
      <c r="H929" s="226">
        <v>54.5</v>
      </c>
      <c r="I929" s="226">
        <v>61</v>
      </c>
      <c r="J929" s="544">
        <f t="shared" ref="J929" si="720">IF(H929=0, 1, 0)</f>
        <v>0</v>
      </c>
      <c r="K929" s="545" t="str">
        <f>IF(J938=1,IF(((VLOOKUP($G929,[4]Depth_Lookup!$A$3:$J$550,9,FALSE))-(I929/100))=0,"Good",IF(((VLOOKUP($G929,[4]Depth_Lookup!$A$3:$J$550,9,FALSE))-(I929/100))&gt;0,"Too Short","Too Long")))</f>
        <v>Too Short</v>
      </c>
      <c r="L929" s="171">
        <f>(VLOOKUP($G929,Depth_Lookup!$A$3:$J$410,10,FALSE))+(H929/100)</f>
        <v>283.78000000000003</v>
      </c>
      <c r="M929" s="171">
        <f>(VLOOKUP($G929,Depth_Lookup!$A$3:$J$410,10,FALSE))+(I929/100)</f>
        <v>283.84500000000003</v>
      </c>
      <c r="N929" s="232" t="s">
        <v>2428</v>
      </c>
      <c r="O929" s="226">
        <v>1</v>
      </c>
      <c r="P929" s="226" t="s">
        <v>853</v>
      </c>
      <c r="Q929" s="226" t="s">
        <v>125</v>
      </c>
      <c r="R929" s="391" t="str">
        <f t="shared" ref="R929" si="721">P929&amp;""&amp;Q929</f>
        <v>SerpentinizedHarzburgite</v>
      </c>
      <c r="S929" s="226" t="s">
        <v>94</v>
      </c>
      <c r="T929" s="226" t="s">
        <v>98</v>
      </c>
      <c r="U929" s="226" t="s">
        <v>95</v>
      </c>
      <c r="V929" s="226" t="s">
        <v>96</v>
      </c>
      <c r="W929" s="226" t="s">
        <v>102</v>
      </c>
      <c r="X929" s="392">
        <f>VLOOKUP(W929,[4]definitions_list_lookup!$A$13:$B$19,2,0)</f>
        <v>5</v>
      </c>
      <c r="Y929" s="226" t="s">
        <v>90</v>
      </c>
      <c r="Z929" s="226" t="s">
        <v>91</v>
      </c>
      <c r="AA929" s="226"/>
      <c r="AB929" s="226"/>
      <c r="AC929" s="226"/>
      <c r="AD929" s="226"/>
      <c r="AE929" s="393"/>
      <c r="AF929" s="391" t="e">
        <f>VLOOKUP(AE929,[4]definitions_list_mag!$V$12:$W$15,2,0)</f>
        <v>#N/A</v>
      </c>
      <c r="AG929" s="394"/>
      <c r="AH929" s="226"/>
      <c r="AI929" s="255">
        <v>74</v>
      </c>
      <c r="AJ929" s="256"/>
      <c r="AK929" s="256"/>
      <c r="AL929" s="256"/>
      <c r="AM929" s="256"/>
      <c r="AN929" s="256"/>
      <c r="AO929" s="255"/>
      <c r="AP929" s="256"/>
      <c r="AQ929" s="256"/>
      <c r="AR929" s="256"/>
      <c r="AS929" s="256"/>
      <c r="AT929" s="256"/>
      <c r="AU929" s="255"/>
      <c r="AV929" s="256"/>
      <c r="AW929" s="256"/>
      <c r="AX929" s="256"/>
      <c r="AY929" s="256"/>
      <c r="AZ929" s="256"/>
      <c r="BA929" s="255">
        <v>25</v>
      </c>
      <c r="BB929" s="256">
        <v>5</v>
      </c>
      <c r="BC929" s="256">
        <v>2</v>
      </c>
      <c r="BD929" s="256" t="s">
        <v>1330</v>
      </c>
      <c r="BE929" s="256" t="s">
        <v>103</v>
      </c>
      <c r="BF929" s="256"/>
      <c r="BG929" s="255"/>
      <c r="BH929" s="256"/>
      <c r="BI929" s="256"/>
      <c r="BJ929" s="256"/>
      <c r="BK929" s="256"/>
      <c r="BL929" s="256"/>
      <c r="BM929" s="255">
        <v>1</v>
      </c>
      <c r="BN929" s="256">
        <v>2</v>
      </c>
      <c r="BO929" s="256">
        <v>0.5</v>
      </c>
      <c r="BP929" s="256" t="s">
        <v>1330</v>
      </c>
      <c r="BQ929" s="256" t="s">
        <v>103</v>
      </c>
      <c r="BR929" s="256"/>
      <c r="BS929" s="256"/>
      <c r="BT929" s="256"/>
      <c r="BU929" s="256"/>
      <c r="BV929" s="256"/>
      <c r="BW929" s="256"/>
      <c r="BX929" s="256"/>
      <c r="BY929" s="257"/>
      <c r="BZ929" s="226"/>
      <c r="CA929" s="226"/>
      <c r="CB929" s="226"/>
      <c r="CC929" s="226"/>
      <c r="CD929" s="226"/>
      <c r="CE929" s="410"/>
      <c r="CF929" s="399">
        <f t="shared" ref="CF929" si="722">AI929+AO929+BA929+AU929+BG929+BM929+BY929</f>
        <v>100</v>
      </c>
      <c r="CG929" s="259"/>
      <c r="CH929" s="150" t="s">
        <v>2293</v>
      </c>
      <c r="CI929" s="150">
        <v>100</v>
      </c>
      <c r="CJ929" s="150" t="s">
        <v>514</v>
      </c>
      <c r="CK929" s="158" t="s">
        <v>2415</v>
      </c>
      <c r="CL929" s="395"/>
      <c r="CM929" s="395"/>
      <c r="CN929" s="395"/>
      <c r="CO929" s="395"/>
      <c r="CP929" s="395"/>
      <c r="CQ929" s="395"/>
      <c r="CR929" s="395"/>
      <c r="CS929" s="395"/>
      <c r="CT929" s="395"/>
      <c r="CU929" s="395"/>
      <c r="CV929" s="395"/>
      <c r="CW929" s="395"/>
      <c r="CX929" s="395"/>
      <c r="CY929" s="395"/>
      <c r="CZ929" s="395"/>
      <c r="DA929" s="395"/>
      <c r="DB929" s="395">
        <v>55</v>
      </c>
      <c r="DC929" s="256">
        <v>1</v>
      </c>
      <c r="DD929" s="395"/>
      <c r="DE929" s="395"/>
      <c r="DF929" s="395"/>
      <c r="DG929" s="395"/>
      <c r="DH929" s="395"/>
      <c r="DI929" s="395"/>
      <c r="DJ929" s="395">
        <v>44</v>
      </c>
      <c r="DK929" s="396">
        <f t="shared" ref="DK929" si="723">SUM(CL929:DJ929)</f>
        <v>100</v>
      </c>
      <c r="DL929" s="259"/>
      <c r="DM929" s="395"/>
      <c r="DN929" s="395"/>
      <c r="DO929" s="397"/>
      <c r="DQ929" s="259"/>
      <c r="DR929" s="397"/>
      <c r="DS929" s="259"/>
      <c r="DT929" s="263" t="s">
        <v>2429</v>
      </c>
      <c r="DU929" s="256"/>
      <c r="DV929" s="256"/>
      <c r="DW929" s="400" t="e">
        <f>VLOOKUP(P929,[4]definitions_list_lookup!$K$30:$L$54,2,0)</f>
        <v>#N/A</v>
      </c>
      <c r="DX929" s="155" t="s">
        <v>2151</v>
      </c>
      <c r="DY929" s="155" t="s">
        <v>2430</v>
      </c>
      <c r="DZ929" s="546"/>
      <c r="EA929" s="104"/>
      <c r="EB929" s="256"/>
      <c r="EC929" s="104"/>
      <c r="ED929" s="229" t="s">
        <v>2517</v>
      </c>
      <c r="EE929" s="401"/>
      <c r="EF929" s="402"/>
      <c r="EG929" s="401"/>
      <c r="EH929" s="403"/>
      <c r="EI929" s="404"/>
      <c r="EJ929" s="405"/>
      <c r="EK929" s="406"/>
      <c r="EL929" s="401"/>
      <c r="EM929" s="403"/>
      <c r="EN929" s="403" t="s">
        <v>1448</v>
      </c>
      <c r="EO929" s="407"/>
      <c r="EP929" s="407"/>
      <c r="EQ929" s="407"/>
      <c r="ER929" s="407"/>
      <c r="ES929" s="407"/>
      <c r="ET929" s="407"/>
      <c r="EU929" s="407"/>
      <c r="EV929" s="408">
        <v>24</v>
      </c>
      <c r="EW929" s="408">
        <v>90</v>
      </c>
      <c r="EX929" s="408">
        <v>2</v>
      </c>
      <c r="EY929" s="408">
        <v>180</v>
      </c>
      <c r="EZ929" s="192">
        <f t="shared" si="675"/>
        <v>-85.515282382884038</v>
      </c>
      <c r="FA929" s="192">
        <f t="shared" si="676"/>
        <v>274.48471761711596</v>
      </c>
      <c r="FB929" s="192">
        <f t="shared" si="677"/>
        <v>65.934649297607862</v>
      </c>
      <c r="FC929" s="192">
        <f t="shared" si="678"/>
        <v>4.4847176171159617</v>
      </c>
      <c r="FD929" s="192">
        <f t="shared" si="679"/>
        <v>24.065350702392138</v>
      </c>
      <c r="FE929" s="193">
        <f t="shared" si="680"/>
        <v>94.484717617115962</v>
      </c>
      <c r="FF929" s="194">
        <f t="shared" si="681"/>
        <v>24.065350702392138</v>
      </c>
      <c r="FG929" s="401"/>
      <c r="FH929" s="403"/>
      <c r="FI929" s="778">
        <f t="shared" si="682"/>
        <v>0</v>
      </c>
      <c r="FJ929" s="779">
        <f t="shared" si="683"/>
        <v>24.065350702392138</v>
      </c>
      <c r="FK929" s="779">
        <f t="shared" si="684"/>
        <v>65.934649297607862</v>
      </c>
      <c r="FL929" s="780">
        <f t="shared" si="685"/>
        <v>1.1507767213910238</v>
      </c>
      <c r="FM929" s="169">
        <f t="shared" si="686"/>
        <v>0.91308094582846033</v>
      </c>
      <c r="FN929" s="783">
        <f t="shared" si="687"/>
        <v>0</v>
      </c>
      <c r="FO929" s="226"/>
      <c r="FP929" s="226"/>
      <c r="FQ929" s="226"/>
      <c r="FR929" s="226"/>
      <c r="FS929" s="226"/>
      <c r="FT929" s="226"/>
      <c r="FU929" s="226"/>
      <c r="FV929" s="226"/>
      <c r="FW929" s="226"/>
      <c r="FX929" s="226"/>
      <c r="FY929" s="226"/>
      <c r="FZ929" s="226"/>
      <c r="GA929" s="226"/>
      <c r="GB929" s="226"/>
      <c r="GC929" s="226"/>
      <c r="GD929" s="226"/>
      <c r="GE929" s="226"/>
      <c r="GF929" s="226"/>
      <c r="GG929" s="226"/>
      <c r="GH929" s="226"/>
      <c r="GI929" s="226"/>
      <c r="GJ929" s="226"/>
      <c r="GK929" s="226"/>
      <c r="GL929" s="226"/>
      <c r="GM929" s="226"/>
      <c r="GN929" s="226"/>
      <c r="GO929" s="226"/>
      <c r="GP929" s="226"/>
      <c r="GQ929" s="226"/>
      <c r="GR929" s="226"/>
      <c r="GS929" s="226"/>
      <c r="GT929" s="226"/>
      <c r="GU929" s="226"/>
      <c r="GV929" s="226"/>
      <c r="GW929" s="226"/>
      <c r="GX929" s="226"/>
      <c r="GY929" s="226"/>
      <c r="GZ929" s="226"/>
      <c r="HA929" s="226"/>
      <c r="HB929" s="226"/>
      <c r="HC929" s="226"/>
      <c r="HD929" s="226"/>
      <c r="HE929" s="226"/>
      <c r="HF929" s="226"/>
      <c r="HG929" s="226"/>
      <c r="HH929" s="226"/>
      <c r="HI929" s="226"/>
      <c r="HJ929" s="226"/>
      <c r="HK929" s="226"/>
      <c r="HL929" s="226"/>
      <c r="HM929" s="226"/>
      <c r="HN929" s="226"/>
      <c r="HO929" s="226"/>
      <c r="HP929" s="226"/>
      <c r="HQ929" s="226"/>
      <c r="HR929" s="226"/>
      <c r="HS929" s="226"/>
      <c r="HT929" s="226"/>
      <c r="HU929" s="226"/>
      <c r="HV929" s="226"/>
      <c r="HW929" s="226"/>
      <c r="HX929" s="226"/>
      <c r="HY929" s="226"/>
      <c r="HZ929" s="226"/>
      <c r="IA929" s="226"/>
      <c r="IB929" s="226"/>
      <c r="IC929" s="226"/>
      <c r="ID929" s="226"/>
      <c r="IE929" s="226"/>
      <c r="IF929" s="226"/>
      <c r="IG929" s="226"/>
      <c r="IH929" s="226"/>
      <c r="II929" s="226"/>
      <c r="IJ929" s="226"/>
      <c r="IK929" s="226"/>
      <c r="IL929" s="226"/>
      <c r="IM929" s="226"/>
      <c r="IN929" s="226"/>
      <c r="IO929" s="226"/>
      <c r="IP929" s="226"/>
      <c r="IQ929" s="226"/>
      <c r="IR929" s="226"/>
      <c r="IS929" s="226"/>
      <c r="IT929" s="226"/>
      <c r="IU929" s="226"/>
      <c r="IV929" s="226"/>
      <c r="IW929" s="226"/>
      <c r="IX929" s="226"/>
      <c r="IY929" s="226"/>
      <c r="IZ929" s="226"/>
      <c r="JA929" s="226"/>
      <c r="JB929" s="226"/>
      <c r="JC929" s="226"/>
      <c r="JD929" s="226"/>
      <c r="JE929" s="226"/>
      <c r="JF929" s="226"/>
      <c r="JG929" s="226"/>
      <c r="JH929" s="226"/>
      <c r="JI929" s="226"/>
      <c r="JJ929" s="226"/>
      <c r="JK929" s="226"/>
      <c r="JL929" s="226"/>
      <c r="JM929" s="226"/>
      <c r="JN929" s="226"/>
      <c r="JO929" s="226"/>
      <c r="JP929" s="226"/>
      <c r="JQ929" s="226"/>
      <c r="JR929" s="226"/>
      <c r="JS929" s="226"/>
      <c r="JT929" s="226"/>
      <c r="JU929" s="226"/>
      <c r="JV929" s="226"/>
      <c r="JW929" s="226"/>
      <c r="JX929" s="226"/>
      <c r="JY929" s="226"/>
      <c r="JZ929" s="226"/>
      <c r="KA929" s="226"/>
      <c r="KB929" s="226"/>
      <c r="KC929" s="226"/>
      <c r="KD929" s="226"/>
      <c r="KE929" s="226"/>
      <c r="KF929" s="226"/>
      <c r="KG929" s="226"/>
      <c r="KH929" s="226"/>
      <c r="KI929" s="226"/>
      <c r="KJ929" s="226"/>
      <c r="KK929" s="226"/>
      <c r="KL929" s="226"/>
      <c r="KM929" s="226"/>
      <c r="KN929" s="226"/>
      <c r="KO929" s="226"/>
      <c r="KP929" s="226"/>
      <c r="KQ929" s="226"/>
      <c r="KR929" s="226"/>
      <c r="KS929" s="226"/>
      <c r="KT929" s="226"/>
      <c r="KU929" s="226"/>
      <c r="KV929" s="226"/>
      <c r="KW929" s="226"/>
      <c r="KX929" s="226"/>
      <c r="KY929" s="226"/>
      <c r="KZ929" s="226"/>
      <c r="LA929" s="226"/>
      <c r="LB929" s="226"/>
      <c r="LC929" s="226"/>
      <c r="LD929" s="226"/>
      <c r="LE929" s="226"/>
      <c r="LF929" s="226"/>
      <c r="LG929" s="226"/>
      <c r="LH929" s="226"/>
      <c r="LI929" s="226"/>
      <c r="LJ929" s="226"/>
      <c r="LK929" s="226"/>
      <c r="LL929" s="226"/>
      <c r="LM929" s="226"/>
      <c r="LN929" s="226"/>
      <c r="LO929" s="226"/>
      <c r="LP929" s="226"/>
      <c r="LQ929" s="226"/>
      <c r="LR929" s="226"/>
      <c r="LS929" s="226"/>
      <c r="LT929" s="226"/>
      <c r="LU929" s="226"/>
      <c r="LV929" s="226"/>
      <c r="LW929" s="226"/>
      <c r="LX929" s="226"/>
      <c r="LY929" s="226"/>
      <c r="LZ929" s="226"/>
      <c r="MA929" s="226"/>
      <c r="MB929" s="226"/>
      <c r="MC929" s="226"/>
      <c r="MD929" s="226"/>
      <c r="ME929" s="226"/>
      <c r="MF929" s="226"/>
      <c r="MG929" s="226"/>
      <c r="MH929" s="226"/>
      <c r="MI929" s="226"/>
      <c r="MJ929" s="226"/>
      <c r="MK929" s="226"/>
      <c r="ML929" s="226"/>
      <c r="MM929" s="226"/>
      <c r="MN929" s="226"/>
      <c r="MO929" s="226"/>
      <c r="MP929" s="226"/>
      <c r="MQ929" s="226"/>
      <c r="MR929" s="226"/>
      <c r="MS929" s="226"/>
      <c r="MT929" s="226"/>
      <c r="MU929" s="226"/>
      <c r="MV929" s="226"/>
      <c r="MW929" s="226"/>
      <c r="MX929" s="226"/>
      <c r="MY929" s="226"/>
      <c r="MZ929" s="226"/>
      <c r="NA929" s="226"/>
      <c r="NB929" s="226"/>
      <c r="NC929" s="226"/>
      <c r="ND929" s="226"/>
      <c r="NE929" s="226"/>
      <c r="NF929" s="226"/>
      <c r="NG929" s="226"/>
      <c r="NH929" s="226"/>
      <c r="NI929" s="226"/>
      <c r="NJ929" s="226"/>
      <c r="NK929" s="226"/>
      <c r="NL929" s="226"/>
      <c r="NM929" s="226"/>
      <c r="NN929" s="226"/>
      <c r="NO929" s="226"/>
      <c r="NP929" s="226"/>
      <c r="NQ929" s="226"/>
      <c r="NR929" s="226"/>
      <c r="NS929" s="226"/>
      <c r="NT929" s="226"/>
      <c r="NU929" s="226"/>
      <c r="NV929" s="226"/>
      <c r="NW929" s="226"/>
      <c r="NX929" s="226"/>
      <c r="NY929" s="226"/>
      <c r="NZ929" s="226"/>
      <c r="OA929" s="226"/>
      <c r="OB929" s="226"/>
      <c r="OC929" s="226"/>
      <c r="OD929" s="226"/>
      <c r="OE929" s="226"/>
      <c r="OF929" s="226"/>
      <c r="OG929" s="226"/>
      <c r="OH929" s="226"/>
      <c r="OI929" s="226"/>
      <c r="OJ929" s="226"/>
      <c r="OK929" s="226"/>
      <c r="OL929" s="226"/>
      <c r="OM929" s="226"/>
      <c r="ON929" s="226"/>
      <c r="OO929" s="226"/>
      <c r="OP929" s="226"/>
      <c r="OQ929" s="226"/>
      <c r="OR929" s="226"/>
      <c r="OS929" s="226"/>
      <c r="OT929" s="226"/>
      <c r="OU929" s="226"/>
      <c r="OV929" s="226"/>
      <c r="OW929" s="226"/>
      <c r="OX929" s="226"/>
      <c r="OY929" s="226"/>
      <c r="OZ929" s="226"/>
      <c r="PA929" s="226"/>
      <c r="PB929" s="226"/>
      <c r="PC929" s="226"/>
      <c r="PD929" s="226"/>
      <c r="PE929" s="226"/>
      <c r="PF929" s="226"/>
      <c r="PG929" s="226"/>
      <c r="PH929" s="226"/>
      <c r="PI929" s="226"/>
      <c r="PJ929" s="226"/>
      <c r="PK929" s="226"/>
      <c r="PL929" s="226"/>
      <c r="PM929" s="226"/>
      <c r="PN929" s="226"/>
      <c r="PO929" s="226"/>
      <c r="PP929" s="226"/>
      <c r="PQ929" s="226"/>
      <c r="PR929" s="226"/>
      <c r="PS929" s="226"/>
      <c r="PT929" s="226"/>
      <c r="PU929" s="226"/>
      <c r="PV929" s="226"/>
      <c r="PW929" s="226"/>
      <c r="PX929" s="226"/>
      <c r="PY929" s="226"/>
      <c r="PZ929" s="226"/>
      <c r="QA929" s="226"/>
      <c r="QB929" s="226"/>
      <c r="QC929" s="226"/>
      <c r="QD929" s="226"/>
      <c r="QE929" s="226"/>
      <c r="QF929" s="226"/>
      <c r="QG929" s="226"/>
      <c r="QH929" s="226"/>
      <c r="QI929" s="226"/>
      <c r="QJ929" s="226"/>
      <c r="QK929" s="226"/>
      <c r="QL929" s="226"/>
      <c r="QM929" s="226"/>
      <c r="QN929" s="226"/>
      <c r="QO929" s="226"/>
      <c r="QP929" s="226"/>
      <c r="QQ929" s="226"/>
      <c r="QR929" s="226"/>
      <c r="QS929" s="226"/>
      <c r="QT929" s="226"/>
      <c r="QU929" s="226"/>
      <c r="QV929" s="226"/>
      <c r="QW929" s="226"/>
      <c r="QX929" s="226"/>
      <c r="QY929" s="226"/>
      <c r="QZ929" s="226"/>
      <c r="RA929" s="226"/>
      <c r="RB929" s="226"/>
      <c r="RC929" s="226"/>
      <c r="RD929" s="226"/>
      <c r="RE929" s="226"/>
      <c r="RF929" s="226"/>
      <c r="RG929" s="226"/>
      <c r="RH929" s="226"/>
      <c r="RI929" s="226"/>
      <c r="RJ929" s="226"/>
      <c r="RK929" s="226"/>
      <c r="RL929" s="226"/>
      <c r="RM929" s="226"/>
      <c r="RN929" s="226"/>
      <c r="RO929" s="226"/>
      <c r="RP929" s="226"/>
      <c r="RQ929" s="226"/>
      <c r="RR929" s="226"/>
      <c r="RS929" s="226"/>
      <c r="RT929" s="226"/>
      <c r="RU929" s="226"/>
      <c r="RV929" s="226"/>
      <c r="RW929" s="226"/>
      <c r="RX929" s="226"/>
      <c r="RY929" s="226"/>
      <c r="RZ929" s="226"/>
      <c r="SA929" s="226"/>
      <c r="SB929" s="226"/>
      <c r="SC929" s="226"/>
      <c r="SD929" s="226"/>
      <c r="SE929" s="226"/>
      <c r="SF929" s="226"/>
      <c r="SG929" s="226"/>
      <c r="SH929" s="226"/>
      <c r="SI929" s="226"/>
      <c r="SJ929" s="226"/>
      <c r="SK929" s="226"/>
      <c r="SL929" s="226"/>
      <c r="SM929" s="226"/>
      <c r="SN929" s="226"/>
      <c r="SO929" s="226"/>
      <c r="SP929" s="226"/>
      <c r="SQ929" s="226"/>
      <c r="SR929" s="226"/>
      <c r="SS929" s="226"/>
      <c r="ST929" s="226"/>
      <c r="SU929" s="226"/>
      <c r="SV929" s="226"/>
      <c r="SW929" s="226"/>
      <c r="SX929" s="226"/>
      <c r="SY929" s="226"/>
      <c r="SZ929" s="226"/>
      <c r="TA929" s="226"/>
      <c r="TB929" s="226"/>
      <c r="TC929" s="226"/>
      <c r="TD929" s="226"/>
      <c r="TE929" s="226"/>
      <c r="TF929" s="226"/>
      <c r="TG929" s="226"/>
      <c r="TH929" s="226"/>
      <c r="TI929" s="226"/>
      <c r="TJ929" s="226"/>
      <c r="TK929" s="226"/>
      <c r="TL929" s="226"/>
      <c r="TM929" s="226"/>
      <c r="TN929" s="226"/>
      <c r="TO929" s="226"/>
      <c r="TP929" s="226"/>
      <c r="TQ929" s="226"/>
      <c r="TR929" s="226"/>
      <c r="TS929" s="226"/>
      <c r="TT929" s="226"/>
      <c r="TU929" s="226"/>
      <c r="TV929" s="226"/>
      <c r="TW929" s="226"/>
      <c r="TX929" s="226"/>
      <c r="TY929" s="226"/>
      <c r="TZ929" s="226"/>
      <c r="UA929" s="226"/>
      <c r="UB929" s="226"/>
      <c r="UC929" s="226"/>
      <c r="UD929" s="226"/>
      <c r="UE929" s="226"/>
      <c r="UF929" s="226"/>
      <c r="UG929" s="226"/>
      <c r="UH929" s="226"/>
      <c r="UI929" s="226"/>
      <c r="UJ929" s="226"/>
      <c r="UK929" s="226"/>
      <c r="UL929" s="226"/>
      <c r="UM929" s="226"/>
      <c r="UN929" s="226"/>
      <c r="UO929" s="226"/>
      <c r="UP929" s="226"/>
      <c r="UQ929" s="226"/>
      <c r="UR929" s="226"/>
      <c r="US929" s="226"/>
      <c r="UT929" s="226"/>
      <c r="UU929" s="226"/>
      <c r="UV929" s="226"/>
      <c r="UW929" s="226"/>
      <c r="UX929" s="226"/>
      <c r="UY929" s="226"/>
      <c r="UZ929" s="226"/>
      <c r="VA929" s="226"/>
      <c r="VB929" s="226"/>
      <c r="VC929" s="226"/>
      <c r="VD929" s="226"/>
      <c r="VE929" s="226"/>
      <c r="VF929" s="226"/>
      <c r="VG929" s="226"/>
      <c r="VH929" s="226"/>
      <c r="VI929" s="226"/>
      <c r="VJ929" s="226"/>
      <c r="VK929" s="226"/>
      <c r="VL929" s="226"/>
      <c r="VM929" s="226"/>
      <c r="VN929" s="226"/>
      <c r="VO929" s="226"/>
      <c r="VP929" s="226"/>
      <c r="VQ929" s="226"/>
      <c r="VR929" s="226"/>
      <c r="VS929" s="226"/>
      <c r="VT929" s="226"/>
      <c r="VU929" s="226"/>
      <c r="VV929" s="226"/>
      <c r="VW929" s="226"/>
      <c r="VX929" s="226"/>
      <c r="VY929" s="226"/>
      <c r="VZ929" s="226"/>
      <c r="WA929" s="226"/>
      <c r="WB929" s="226"/>
      <c r="WC929" s="226"/>
      <c r="WD929" s="226"/>
      <c r="WE929" s="226"/>
      <c r="WF929" s="226"/>
      <c r="WG929" s="226"/>
      <c r="WH929" s="226"/>
      <c r="WI929" s="226"/>
      <c r="WJ929" s="226"/>
      <c r="WK929" s="226"/>
      <c r="WL929" s="226"/>
      <c r="WM929" s="226"/>
      <c r="WN929" s="226"/>
      <c r="WO929" s="226"/>
      <c r="WP929" s="226"/>
      <c r="WQ929" s="226"/>
      <c r="WR929" s="226"/>
      <c r="WS929" s="226"/>
      <c r="WT929" s="226"/>
      <c r="WU929" s="226"/>
      <c r="WV929" s="226"/>
      <c r="WW929" s="226"/>
      <c r="WX929" s="226"/>
      <c r="WY929" s="226"/>
      <c r="WZ929" s="226"/>
      <c r="XA929" s="226"/>
      <c r="XB929" s="226"/>
      <c r="XC929" s="226"/>
      <c r="XD929" s="226"/>
      <c r="XE929" s="226"/>
      <c r="XF929" s="226"/>
      <c r="XG929" s="226"/>
      <c r="XH929" s="226"/>
      <c r="XI929" s="226"/>
      <c r="XJ929" s="226"/>
      <c r="XK929" s="226"/>
      <c r="XL929" s="226"/>
      <c r="XM929" s="226"/>
      <c r="XN929" s="226"/>
      <c r="XO929" s="226"/>
      <c r="XP929" s="226"/>
      <c r="XQ929" s="226"/>
      <c r="XR929" s="226"/>
      <c r="XS929" s="226"/>
      <c r="XT929" s="226"/>
      <c r="XU929" s="226"/>
      <c r="XV929" s="226"/>
      <c r="XW929" s="226"/>
      <c r="XX929" s="226"/>
      <c r="XY929" s="226"/>
      <c r="XZ929" s="226"/>
      <c r="YA929" s="226"/>
      <c r="YB929" s="226"/>
      <c r="YC929" s="226"/>
      <c r="YD929" s="226"/>
      <c r="YE929" s="226"/>
      <c r="YF929" s="226"/>
      <c r="YG929" s="226"/>
      <c r="YH929" s="226"/>
      <c r="YI929" s="226"/>
      <c r="YJ929" s="226"/>
      <c r="YK929" s="226"/>
      <c r="YL929" s="226"/>
      <c r="YM929" s="226"/>
      <c r="YN929" s="226"/>
      <c r="YO929" s="226"/>
      <c r="YP929" s="226"/>
      <c r="YQ929" s="226"/>
      <c r="YR929" s="226"/>
      <c r="YS929" s="226"/>
      <c r="YT929" s="226"/>
      <c r="YU929" s="226"/>
      <c r="YV929" s="226"/>
      <c r="YW929" s="226"/>
      <c r="YX929" s="226"/>
      <c r="YY929" s="226"/>
      <c r="YZ929" s="226"/>
      <c r="ZA929" s="226"/>
      <c r="ZB929" s="226"/>
      <c r="ZC929" s="226"/>
      <c r="ZD929" s="226"/>
      <c r="ZE929" s="226"/>
      <c r="ZF929" s="226"/>
      <c r="ZG929" s="226"/>
      <c r="ZH929" s="226"/>
      <c r="ZI929" s="226"/>
      <c r="ZJ929" s="226"/>
      <c r="ZK929" s="226"/>
      <c r="ZL929" s="226"/>
      <c r="ZM929" s="226"/>
      <c r="ZN929" s="226"/>
      <c r="ZO929" s="226"/>
      <c r="ZP929" s="226"/>
      <c r="ZQ929" s="226"/>
      <c r="ZR929" s="226"/>
      <c r="ZS929" s="226"/>
      <c r="ZT929" s="226"/>
      <c r="ZU929" s="226"/>
      <c r="ZV929" s="226"/>
      <c r="ZW929" s="226"/>
      <c r="ZX929" s="226"/>
      <c r="ZY929" s="226"/>
      <c r="ZZ929" s="226"/>
      <c r="AAA929" s="226"/>
      <c r="AAB929" s="226"/>
      <c r="AAC929" s="226"/>
      <c r="AAD929" s="226"/>
      <c r="AAE929" s="226"/>
      <c r="AAF929" s="226"/>
      <c r="AAG929" s="226"/>
      <c r="AAH929" s="226"/>
      <c r="AAI929" s="226"/>
      <c r="AAJ929" s="226"/>
      <c r="AAK929" s="226"/>
      <c r="AAL929" s="226"/>
      <c r="AAM929" s="226"/>
      <c r="AAN929" s="226"/>
      <c r="AAO929" s="226"/>
      <c r="AAP929" s="226"/>
      <c r="AAQ929" s="226"/>
      <c r="AAR929" s="226"/>
      <c r="AAS929" s="226"/>
      <c r="AAT929" s="226"/>
      <c r="AAU929" s="226"/>
      <c r="AAV929" s="226"/>
      <c r="AAW929" s="226"/>
      <c r="AAX929" s="226"/>
      <c r="AAY929" s="226"/>
      <c r="AAZ929" s="226"/>
      <c r="ABA929" s="226"/>
      <c r="ABB929" s="226"/>
      <c r="ABC929" s="226"/>
      <c r="ABD929" s="226"/>
      <c r="ABE929" s="226"/>
      <c r="ABF929" s="226"/>
      <c r="ABG929" s="226"/>
      <c r="ABH929" s="226"/>
      <c r="ABI929" s="226"/>
      <c r="ABJ929" s="226"/>
      <c r="ABK929" s="226"/>
      <c r="ABL929" s="226"/>
      <c r="ABM929" s="226"/>
      <c r="ABN929" s="226"/>
      <c r="ABO929" s="226"/>
      <c r="ABP929" s="226"/>
      <c r="ABQ929" s="226"/>
      <c r="ABR929" s="226"/>
      <c r="ABS929" s="226"/>
      <c r="ABT929" s="226"/>
      <c r="ABU929" s="226"/>
      <c r="ABV929" s="226"/>
      <c r="ABW929" s="226"/>
      <c r="ABX929" s="226"/>
      <c r="ABY929" s="226"/>
      <c r="ABZ929" s="226"/>
      <c r="ACA929" s="226"/>
      <c r="ACB929" s="226"/>
      <c r="ACC929" s="226"/>
      <c r="ACD929" s="226"/>
      <c r="ACE929" s="226"/>
      <c r="ACF929" s="226"/>
      <c r="ACG929" s="226"/>
      <c r="ACH929" s="226"/>
      <c r="ACI929" s="226"/>
      <c r="ACJ929" s="226"/>
      <c r="ACK929" s="226"/>
      <c r="ACL929" s="226"/>
      <c r="ACM929" s="226"/>
      <c r="ACN929" s="226"/>
      <c r="ACO929" s="226"/>
      <c r="ACP929" s="226"/>
      <c r="ACQ929" s="226"/>
      <c r="ACR929" s="226"/>
      <c r="ACS929" s="226"/>
      <c r="ACT929" s="226"/>
      <c r="ACU929" s="226"/>
      <c r="ACV929" s="226"/>
      <c r="ACW929" s="226"/>
      <c r="ACX929" s="226"/>
      <c r="ACY929" s="226"/>
      <c r="ACZ929" s="226"/>
      <c r="ADA929" s="226"/>
      <c r="ADB929" s="226"/>
      <c r="ADC929" s="226"/>
      <c r="ADD929" s="226"/>
      <c r="ADE929" s="226"/>
      <c r="ADF929" s="226"/>
      <c r="ADG929" s="226"/>
      <c r="ADH929" s="226"/>
      <c r="ADI929" s="226"/>
      <c r="ADJ929" s="226"/>
      <c r="ADK929" s="226"/>
      <c r="ADL929" s="226"/>
      <c r="ADM929" s="226"/>
      <c r="ADN929" s="226"/>
      <c r="ADO929" s="226"/>
      <c r="ADP929" s="226"/>
      <c r="ADQ929" s="226"/>
      <c r="ADR929" s="226"/>
      <c r="ADS929" s="226"/>
      <c r="ADT929" s="226"/>
      <c r="ADU929" s="226"/>
      <c r="ADV929" s="226"/>
      <c r="ADW929" s="226"/>
      <c r="ADX929" s="226"/>
      <c r="ADY929" s="226"/>
      <c r="ADZ929" s="226"/>
      <c r="AEA929" s="226"/>
      <c r="AEB929" s="226"/>
      <c r="AEC929" s="226"/>
      <c r="AED929" s="226"/>
      <c r="AEE929" s="226"/>
      <c r="AEF929" s="226"/>
      <c r="AEG929" s="226"/>
      <c r="AEH929" s="226"/>
      <c r="AEI929" s="226"/>
      <c r="AEJ929" s="226"/>
      <c r="AEK929" s="226"/>
      <c r="AEL929" s="226"/>
      <c r="AEM929" s="226"/>
      <c r="AEN929" s="226"/>
      <c r="AEO929" s="226"/>
      <c r="AEP929" s="226"/>
      <c r="AEQ929" s="226"/>
      <c r="AER929" s="226"/>
      <c r="AES929" s="226"/>
      <c r="AET929" s="226"/>
      <c r="AEU929" s="226"/>
      <c r="AEV929" s="226"/>
      <c r="AEW929" s="226"/>
      <c r="AEX929" s="226"/>
      <c r="AEY929" s="226"/>
      <c r="AEZ929" s="226"/>
      <c r="AFA929" s="226"/>
      <c r="AFB929" s="226"/>
      <c r="AFC929" s="226"/>
      <c r="AFD929" s="226"/>
      <c r="AFE929" s="226"/>
      <c r="AFF929" s="226"/>
      <c r="AFG929" s="226"/>
      <c r="AFH929" s="226"/>
      <c r="AFI929" s="226"/>
      <c r="AFJ929" s="226"/>
      <c r="AFK929" s="226"/>
      <c r="AFL929" s="226"/>
      <c r="AFM929" s="226"/>
      <c r="AFN929" s="226"/>
      <c r="AFO929" s="226"/>
      <c r="AFP929" s="226"/>
      <c r="AFQ929" s="226"/>
      <c r="AFR929" s="226"/>
      <c r="AFS929" s="226"/>
      <c r="AFT929" s="226"/>
      <c r="AFU929" s="226"/>
      <c r="AFV929" s="226"/>
      <c r="AFW929" s="226"/>
      <c r="AFX929" s="226"/>
      <c r="AFY929" s="226"/>
      <c r="AFZ929" s="226"/>
      <c r="AGA929" s="226"/>
      <c r="AGB929" s="226"/>
      <c r="AGC929" s="226"/>
      <c r="AGD929" s="226"/>
      <c r="AGE929" s="226"/>
      <c r="AGF929" s="226"/>
      <c r="AGG929" s="226"/>
      <c r="AGH929" s="226"/>
      <c r="AGI929" s="226"/>
      <c r="AGJ929" s="226"/>
      <c r="AGK929" s="226"/>
      <c r="AGL929" s="226"/>
      <c r="AGM929" s="226"/>
      <c r="AGN929" s="226"/>
      <c r="AGO929" s="226"/>
      <c r="AGP929" s="226"/>
      <c r="AGQ929" s="226"/>
      <c r="AGR929" s="226"/>
      <c r="AGS929" s="226"/>
      <c r="AGT929" s="226"/>
      <c r="AGU929" s="226"/>
      <c r="AGV929" s="226"/>
      <c r="AGW929" s="226"/>
      <c r="AGX929" s="226"/>
      <c r="AGY929" s="226"/>
      <c r="AGZ929" s="226"/>
      <c r="AHA929" s="226"/>
      <c r="AHB929" s="226"/>
      <c r="AHC929" s="226"/>
      <c r="AHD929" s="226"/>
      <c r="AHE929" s="226"/>
      <c r="AHF929" s="226"/>
      <c r="AHG929" s="226"/>
      <c r="AHH929" s="226"/>
      <c r="AHI929" s="226"/>
      <c r="AHJ929" s="226"/>
      <c r="AHK929" s="226"/>
      <c r="AHL929" s="226"/>
      <c r="AHM929" s="226"/>
      <c r="AHN929" s="226"/>
      <c r="AHO929" s="226"/>
      <c r="AHP929" s="226"/>
      <c r="AHQ929" s="226"/>
      <c r="AHR929" s="226"/>
      <c r="AHS929" s="226"/>
      <c r="AHT929" s="226"/>
      <c r="AHU929" s="226"/>
      <c r="AHV929" s="226"/>
      <c r="AHW929" s="226"/>
      <c r="AHX929" s="226"/>
      <c r="AHY929" s="226"/>
      <c r="AHZ929" s="226"/>
      <c r="AIA929" s="226"/>
      <c r="AIB929" s="226"/>
      <c r="AIC929" s="226"/>
      <c r="AID929" s="226"/>
      <c r="AIE929" s="226"/>
      <c r="AIF929" s="226"/>
      <c r="AIG929" s="226"/>
      <c r="AIH929" s="226"/>
      <c r="AII929" s="226"/>
      <c r="AIJ929" s="226"/>
      <c r="AIK929" s="226"/>
      <c r="AIL929" s="226"/>
      <c r="AIM929" s="226"/>
      <c r="AIN929" s="226"/>
      <c r="AIO929" s="226"/>
      <c r="AIP929" s="226"/>
      <c r="AIQ929" s="226"/>
      <c r="AIR929" s="226"/>
      <c r="AIS929" s="226"/>
      <c r="AIT929" s="226"/>
      <c r="AIU929" s="226"/>
      <c r="AIV929" s="226"/>
      <c r="AIW929" s="226"/>
      <c r="AIX929" s="226"/>
      <c r="AIY929" s="226"/>
      <c r="AIZ929" s="226"/>
      <c r="AJA929" s="226"/>
      <c r="AJB929" s="226"/>
      <c r="AJC929" s="226"/>
      <c r="AJD929" s="226"/>
      <c r="AJE929" s="226"/>
      <c r="AJF929" s="226"/>
      <c r="AJG929" s="226"/>
      <c r="AJH929" s="226"/>
      <c r="AJI929" s="226"/>
      <c r="AJJ929" s="226"/>
      <c r="AJK929" s="226"/>
      <c r="AJL929" s="226"/>
      <c r="AJM929" s="226"/>
      <c r="AJN929" s="226"/>
      <c r="AJO929" s="226"/>
      <c r="AJP929" s="226"/>
      <c r="AJQ929" s="226"/>
      <c r="AJR929" s="226"/>
      <c r="AJS929" s="226"/>
      <c r="AJT929" s="226"/>
      <c r="AJU929" s="226"/>
      <c r="AJV929" s="226"/>
      <c r="AJW929" s="226"/>
      <c r="AJX929" s="226"/>
      <c r="AJY929" s="226"/>
      <c r="AJZ929" s="226"/>
      <c r="AKA929" s="226"/>
      <c r="AKB929" s="226"/>
      <c r="AKC929" s="226"/>
      <c r="AKD929" s="226"/>
      <c r="AKE929" s="226"/>
      <c r="AKF929" s="226"/>
      <c r="AKG929" s="226"/>
      <c r="AKH929" s="226"/>
      <c r="AKI929" s="226"/>
      <c r="AKJ929" s="226"/>
      <c r="AKK929" s="226"/>
      <c r="AKL929" s="226"/>
      <c r="AKM929" s="226"/>
      <c r="AKN929" s="226"/>
      <c r="AKO929" s="226"/>
      <c r="AKP929" s="226"/>
      <c r="AKQ929" s="226"/>
      <c r="AKR929" s="226"/>
      <c r="AKS929" s="226"/>
      <c r="AKT929" s="226"/>
      <c r="AKU929" s="226"/>
      <c r="AKV929" s="226"/>
      <c r="AKW929" s="226"/>
      <c r="AKX929" s="226"/>
      <c r="AKY929" s="226"/>
      <c r="AKZ929" s="226"/>
      <c r="ALA929" s="226"/>
      <c r="ALB929" s="226"/>
      <c r="ALC929" s="226"/>
      <c r="ALD929" s="226"/>
      <c r="ALE929" s="226"/>
      <c r="ALF929" s="226"/>
      <c r="ALG929" s="226"/>
      <c r="ALH929" s="226"/>
      <c r="ALI929" s="226"/>
      <c r="ALJ929" s="226"/>
      <c r="ALK929" s="226"/>
      <c r="ALL929" s="226"/>
      <c r="ALM929" s="226"/>
      <c r="ALN929" s="226"/>
      <c r="ALO929" s="226"/>
      <c r="ALP929" s="226"/>
      <c r="ALQ929" s="226"/>
      <c r="ALR929" s="226"/>
      <c r="ALS929" s="226"/>
      <c r="ALT929" s="226"/>
      <c r="ALU929" s="226"/>
      <c r="ALV929" s="226"/>
      <c r="ALW929" s="226"/>
      <c r="ALX929" s="226"/>
      <c r="ALY929" s="226"/>
      <c r="ALZ929" s="226"/>
      <c r="AMA929" s="226"/>
      <c r="AMB929" s="226"/>
      <c r="AMC929" s="226"/>
      <c r="AMD929" s="226"/>
      <c r="AME929" s="226"/>
      <c r="AMF929" s="226"/>
      <c r="AMG929" s="226"/>
      <c r="AMH929" s="226"/>
      <c r="AMI929" s="226"/>
      <c r="AMJ929" s="226"/>
      <c r="AMK929" s="226"/>
      <c r="AML929" s="226"/>
      <c r="AMM929" s="226"/>
      <c r="AMN929" s="226"/>
      <c r="AMO929" s="226"/>
      <c r="AMP929" s="226"/>
      <c r="AMQ929" s="226"/>
      <c r="AMR929" s="226"/>
      <c r="AMS929" s="226"/>
      <c r="AMT929" s="226"/>
      <c r="AMU929" s="226"/>
      <c r="AMV929" s="226"/>
      <c r="AMW929" s="226"/>
      <c r="AMX929" s="226"/>
    </row>
    <row r="930" spans="1:1038" s="398" customFormat="1" ht="18" customHeight="1">
      <c r="A930" s="548" t="s">
        <v>2392</v>
      </c>
      <c r="B930" s="543" t="s">
        <v>1647</v>
      </c>
      <c r="C930" s="226"/>
      <c r="D930" s="225" t="s">
        <v>1279</v>
      </c>
      <c r="E930" s="226">
        <v>107</v>
      </c>
      <c r="F930" s="226">
        <v>3</v>
      </c>
      <c r="G930" s="391" t="str">
        <f t="shared" si="601"/>
        <v>107-3</v>
      </c>
      <c r="H930" s="226">
        <v>61</v>
      </c>
      <c r="I930" s="226">
        <v>63.5</v>
      </c>
      <c r="J930" s="544">
        <f t="shared" si="605"/>
        <v>0</v>
      </c>
      <c r="K930" s="545" t="b">
        <f>IF(J931=1,IF(((VLOOKUP($G930,[4]Depth_Lookup!$A$3:$J$550,9,FALSE))-(I930/100))=0,"Good",IF(((VLOOKUP($G930,[4]Depth_Lookup!$A$3:$J$550,9,FALSE))-(I930/100))&gt;0,"Too Short","Too Long")))</f>
        <v>0</v>
      </c>
      <c r="L930" s="171">
        <f>(VLOOKUP($G930,Depth_Lookup!$A$3:$J$410,10,FALSE))+(H930/100)</f>
        <v>283.84500000000003</v>
      </c>
      <c r="M930" s="171">
        <f>(VLOOKUP($G930,Depth_Lookup!$A$3:$J$410,10,FALSE))+(I930/100)</f>
        <v>283.87</v>
      </c>
      <c r="N930" s="232" t="s">
        <v>2428</v>
      </c>
      <c r="O930" s="226"/>
      <c r="P930" s="226"/>
      <c r="Q930" s="226" t="s">
        <v>97</v>
      </c>
      <c r="R930" s="391" t="str">
        <f t="shared" si="602"/>
        <v>Gabbro</v>
      </c>
      <c r="S930" s="226" t="s">
        <v>98</v>
      </c>
      <c r="T930" s="226" t="s">
        <v>98</v>
      </c>
      <c r="U930" s="226" t="s">
        <v>95</v>
      </c>
      <c r="V930" s="226" t="s">
        <v>509</v>
      </c>
      <c r="W930" s="226" t="s">
        <v>102</v>
      </c>
      <c r="X930" s="392">
        <f>VLOOKUP(W930,[4]definitions_list_lookup!$A$13:$B$19,2,0)</f>
        <v>5</v>
      </c>
      <c r="Y930" s="226" t="s">
        <v>90</v>
      </c>
      <c r="Z930" s="226" t="s">
        <v>91</v>
      </c>
      <c r="AA930" s="226"/>
      <c r="AB930" s="226"/>
      <c r="AC930" s="226"/>
      <c r="AD930" s="226"/>
      <c r="AE930" s="393"/>
      <c r="AF930" s="391" t="e">
        <f>VLOOKUP(AE930,[4]definitions_list_mag!$V$12:$W$15,2,0)</f>
        <v>#N/A</v>
      </c>
      <c r="AG930" s="394"/>
      <c r="AH930" s="226"/>
      <c r="AI930" s="255"/>
      <c r="AJ930" s="256"/>
      <c r="AK930" s="256"/>
      <c r="AL930" s="256"/>
      <c r="AM930" s="256"/>
      <c r="AN930" s="256"/>
      <c r="AO930" s="255">
        <v>45</v>
      </c>
      <c r="AP930" s="256">
        <v>5</v>
      </c>
      <c r="AQ930" s="256">
        <v>2</v>
      </c>
      <c r="AR930" s="256" t="s">
        <v>110</v>
      </c>
      <c r="AS930" s="256" t="s">
        <v>103</v>
      </c>
      <c r="AT930" s="256"/>
      <c r="AU930" s="255">
        <v>55</v>
      </c>
      <c r="AV930" s="256">
        <v>5</v>
      </c>
      <c r="AW930" s="256">
        <v>2</v>
      </c>
      <c r="AX930" s="256" t="s">
        <v>110</v>
      </c>
      <c r="AY930" s="256" t="s">
        <v>103</v>
      </c>
      <c r="AZ930" s="256"/>
      <c r="BA930" s="255"/>
      <c r="BB930" s="256"/>
      <c r="BC930" s="256"/>
      <c r="BD930" s="256"/>
      <c r="BE930" s="256"/>
      <c r="BF930" s="256"/>
      <c r="BG930" s="255"/>
      <c r="BH930" s="256"/>
      <c r="BI930" s="256"/>
      <c r="BJ930" s="256"/>
      <c r="BK930" s="256"/>
      <c r="BL930" s="256"/>
      <c r="BM930" s="255"/>
      <c r="BN930" s="256"/>
      <c r="BO930" s="256"/>
      <c r="BP930" s="256"/>
      <c r="BQ930" s="256"/>
      <c r="BR930" s="256"/>
      <c r="BS930" s="256"/>
      <c r="BT930" s="256"/>
      <c r="BU930" s="256"/>
      <c r="BV930" s="256"/>
      <c r="BW930" s="256"/>
      <c r="BX930" s="256"/>
      <c r="BY930" s="257"/>
      <c r="BZ930" s="226"/>
      <c r="CA930" s="226"/>
      <c r="CB930" s="226"/>
      <c r="CC930" s="226"/>
      <c r="CD930" s="226"/>
      <c r="CE930" s="410"/>
      <c r="CF930" s="399">
        <f t="shared" si="603"/>
        <v>100</v>
      </c>
      <c r="CG930" s="259"/>
      <c r="CH930" s="150"/>
      <c r="CI930" s="150"/>
      <c r="CJ930" s="150"/>
      <c r="CK930" s="158"/>
      <c r="CL930" s="395"/>
      <c r="CM930" s="395"/>
      <c r="CN930" s="395"/>
      <c r="CO930" s="395"/>
      <c r="CP930" s="395"/>
      <c r="CQ930" s="395"/>
      <c r="CR930" s="395"/>
      <c r="CS930" s="395"/>
      <c r="CT930" s="395"/>
      <c r="CU930" s="395"/>
      <c r="CV930" s="395"/>
      <c r="CW930" s="395"/>
      <c r="CX930" s="395"/>
      <c r="CY930" s="395"/>
      <c r="CZ930" s="395"/>
      <c r="DA930" s="395"/>
      <c r="DB930" s="395"/>
      <c r="DC930" s="256"/>
      <c r="DD930" s="395">
        <v>45</v>
      </c>
      <c r="DE930" s="395"/>
      <c r="DF930" s="395"/>
      <c r="DG930" s="395"/>
      <c r="DH930" s="395"/>
      <c r="DI930" s="395"/>
      <c r="DJ930" s="395">
        <v>55</v>
      </c>
      <c r="DK930" s="396">
        <f t="shared" si="604"/>
        <v>100</v>
      </c>
      <c r="DL930" s="259"/>
      <c r="DM930" s="395"/>
      <c r="DN930" s="395"/>
      <c r="DO930" s="397"/>
      <c r="DQ930" s="259"/>
      <c r="DR930" s="397" t="s">
        <v>2154</v>
      </c>
      <c r="DS930" s="259"/>
      <c r="DT930" s="263"/>
      <c r="DU930" s="256">
        <v>10</v>
      </c>
      <c r="DV930" s="256" t="s">
        <v>850</v>
      </c>
      <c r="DW930" s="400" t="e">
        <f>VLOOKUP(P930,[4]definitions_list_lookup!$K$30:$L$54,2,0)</f>
        <v>#N/A</v>
      </c>
      <c r="DX930" s="155"/>
      <c r="DY930" s="155"/>
      <c r="DZ930" s="546"/>
      <c r="EA930" s="104"/>
      <c r="EB930" s="256"/>
      <c r="EC930" s="104"/>
      <c r="ED930" s="229" t="s">
        <v>2517</v>
      </c>
      <c r="EE930" s="401"/>
      <c r="EF930" s="402"/>
      <c r="EG930" s="401"/>
      <c r="EH930" s="403"/>
      <c r="EI930" s="404"/>
      <c r="EJ930" s="405"/>
      <c r="EK930" s="406"/>
      <c r="EL930" s="401"/>
      <c r="EM930" s="403"/>
      <c r="EN930" s="403" t="s">
        <v>1448</v>
      </c>
      <c r="EO930" s="407">
        <v>0.8</v>
      </c>
      <c r="EP930" s="407" t="s">
        <v>2202</v>
      </c>
      <c r="EQ930" s="407"/>
      <c r="ER930" s="407"/>
      <c r="ES930" s="407"/>
      <c r="ET930" s="407"/>
      <c r="EU930" s="407"/>
      <c r="EV930" s="408">
        <v>29</v>
      </c>
      <c r="EW930" s="408">
        <v>90</v>
      </c>
      <c r="EX930" s="408">
        <v>45</v>
      </c>
      <c r="EY930" s="408">
        <v>0</v>
      </c>
      <c r="EZ930" s="192">
        <f t="shared" si="675"/>
        <v>-151</v>
      </c>
      <c r="FA930" s="192">
        <f t="shared" si="676"/>
        <v>209</v>
      </c>
      <c r="FB930" s="192">
        <f t="shared" si="677"/>
        <v>41.173582067487985</v>
      </c>
      <c r="FC930" s="192">
        <f t="shared" si="678"/>
        <v>299</v>
      </c>
      <c r="FD930" s="192">
        <f t="shared" si="679"/>
        <v>48.826417932512015</v>
      </c>
      <c r="FE930" s="193">
        <f t="shared" si="680"/>
        <v>29</v>
      </c>
      <c r="FF930" s="194">
        <f t="shared" si="681"/>
        <v>48.826417932512015</v>
      </c>
      <c r="FG930" s="401"/>
      <c r="FH930" s="403"/>
      <c r="FI930" s="778">
        <f t="shared" si="682"/>
        <v>0.8</v>
      </c>
      <c r="FJ930" s="779">
        <f t="shared" si="683"/>
        <v>48.826417932512015</v>
      </c>
      <c r="FK930" s="779">
        <f t="shared" si="684"/>
        <v>41.173582067487985</v>
      </c>
      <c r="FL930" s="780">
        <f t="shared" si="685"/>
        <v>0.71861457191775946</v>
      </c>
      <c r="FM930" s="169">
        <f t="shared" si="686"/>
        <v>0.65834246672014751</v>
      </c>
      <c r="FN930" s="783">
        <f t="shared" si="687"/>
        <v>0.52667397337611799</v>
      </c>
      <c r="FO930" s="226"/>
      <c r="FP930" s="226"/>
      <c r="FQ930" s="226"/>
      <c r="FR930" s="226"/>
      <c r="FS930" s="226"/>
      <c r="FT930" s="226"/>
      <c r="FU930" s="226"/>
      <c r="FV930" s="226"/>
      <c r="FW930" s="226"/>
      <c r="FX930" s="226"/>
      <c r="FY930" s="226"/>
      <c r="FZ930" s="226"/>
      <c r="GA930" s="226"/>
      <c r="GB930" s="226"/>
      <c r="GC930" s="226"/>
      <c r="GD930" s="226"/>
      <c r="GE930" s="226"/>
      <c r="GF930" s="226"/>
      <c r="GG930" s="226"/>
      <c r="GH930" s="226"/>
      <c r="GI930" s="226"/>
      <c r="GJ930" s="226"/>
      <c r="GK930" s="226"/>
      <c r="GL930" s="226"/>
      <c r="GM930" s="226"/>
      <c r="GN930" s="226"/>
      <c r="GO930" s="226"/>
      <c r="GP930" s="226"/>
      <c r="GQ930" s="226"/>
      <c r="GR930" s="226"/>
      <c r="GS930" s="226"/>
      <c r="GT930" s="226"/>
      <c r="GU930" s="226"/>
      <c r="GV930" s="226"/>
      <c r="GW930" s="226"/>
      <c r="GX930" s="226"/>
      <c r="GY930" s="226"/>
      <c r="GZ930" s="226"/>
      <c r="HA930" s="226"/>
      <c r="HB930" s="226"/>
      <c r="HC930" s="226"/>
      <c r="HD930" s="226"/>
      <c r="HE930" s="226"/>
      <c r="HF930" s="226"/>
      <c r="HG930" s="226"/>
      <c r="HH930" s="226"/>
      <c r="HI930" s="226"/>
      <c r="HJ930" s="226"/>
      <c r="HK930" s="226"/>
      <c r="HL930" s="226"/>
      <c r="HM930" s="226"/>
      <c r="HN930" s="226"/>
      <c r="HO930" s="226"/>
      <c r="HP930" s="226"/>
      <c r="HQ930" s="226"/>
      <c r="HR930" s="226"/>
      <c r="HS930" s="226"/>
      <c r="HT930" s="226"/>
      <c r="HU930" s="226"/>
      <c r="HV930" s="226"/>
      <c r="HW930" s="226"/>
      <c r="HX930" s="226"/>
      <c r="HY930" s="226"/>
      <c r="HZ930" s="226"/>
      <c r="IA930" s="226"/>
      <c r="IB930" s="226"/>
      <c r="IC930" s="226"/>
      <c r="ID930" s="226"/>
      <c r="IE930" s="226"/>
      <c r="IF930" s="226"/>
      <c r="IG930" s="226"/>
      <c r="IH930" s="226"/>
      <c r="II930" s="226"/>
      <c r="IJ930" s="226"/>
      <c r="IK930" s="226"/>
      <c r="IL930" s="226"/>
      <c r="IM930" s="226"/>
      <c r="IN930" s="226"/>
      <c r="IO930" s="226"/>
      <c r="IP930" s="226"/>
      <c r="IQ930" s="226"/>
      <c r="IR930" s="226"/>
      <c r="IS930" s="226"/>
      <c r="IT930" s="226"/>
      <c r="IU930" s="226"/>
      <c r="IV930" s="226"/>
      <c r="IW930" s="226"/>
      <c r="IX930" s="226"/>
      <c r="IY930" s="226"/>
      <c r="IZ930" s="226"/>
      <c r="JA930" s="226"/>
      <c r="JB930" s="226"/>
      <c r="JC930" s="226"/>
      <c r="JD930" s="226"/>
      <c r="JE930" s="226"/>
      <c r="JF930" s="226"/>
      <c r="JG930" s="226"/>
      <c r="JH930" s="226"/>
      <c r="JI930" s="226"/>
      <c r="JJ930" s="226"/>
      <c r="JK930" s="226"/>
      <c r="JL930" s="226"/>
      <c r="JM930" s="226"/>
      <c r="JN930" s="226"/>
      <c r="JO930" s="226"/>
      <c r="JP930" s="226"/>
      <c r="JQ930" s="226"/>
      <c r="JR930" s="226"/>
      <c r="JS930" s="226"/>
      <c r="JT930" s="226"/>
      <c r="JU930" s="226"/>
      <c r="JV930" s="226"/>
      <c r="JW930" s="226"/>
      <c r="JX930" s="226"/>
      <c r="JY930" s="226"/>
      <c r="JZ930" s="226"/>
      <c r="KA930" s="226"/>
      <c r="KB930" s="226"/>
      <c r="KC930" s="226"/>
      <c r="KD930" s="226"/>
      <c r="KE930" s="226"/>
      <c r="KF930" s="226"/>
      <c r="KG930" s="226"/>
      <c r="KH930" s="226"/>
      <c r="KI930" s="226"/>
      <c r="KJ930" s="226"/>
      <c r="KK930" s="226"/>
      <c r="KL930" s="226"/>
      <c r="KM930" s="226"/>
      <c r="KN930" s="226"/>
      <c r="KO930" s="226"/>
      <c r="KP930" s="226"/>
      <c r="KQ930" s="226"/>
      <c r="KR930" s="226"/>
      <c r="KS930" s="226"/>
      <c r="KT930" s="226"/>
      <c r="KU930" s="226"/>
      <c r="KV930" s="226"/>
      <c r="KW930" s="226"/>
      <c r="KX930" s="226"/>
      <c r="KY930" s="226"/>
      <c r="KZ930" s="226"/>
      <c r="LA930" s="226"/>
      <c r="LB930" s="226"/>
      <c r="LC930" s="226"/>
      <c r="LD930" s="226"/>
      <c r="LE930" s="226"/>
      <c r="LF930" s="226"/>
      <c r="LG930" s="226"/>
      <c r="LH930" s="226"/>
      <c r="LI930" s="226"/>
      <c r="LJ930" s="226"/>
      <c r="LK930" s="226"/>
      <c r="LL930" s="226"/>
      <c r="LM930" s="226"/>
      <c r="LN930" s="226"/>
      <c r="LO930" s="226"/>
      <c r="LP930" s="226"/>
      <c r="LQ930" s="226"/>
      <c r="LR930" s="226"/>
      <c r="LS930" s="226"/>
      <c r="LT930" s="226"/>
      <c r="LU930" s="226"/>
      <c r="LV930" s="226"/>
      <c r="LW930" s="226"/>
      <c r="LX930" s="226"/>
      <c r="LY930" s="226"/>
      <c r="LZ930" s="226"/>
      <c r="MA930" s="226"/>
      <c r="MB930" s="226"/>
      <c r="MC930" s="226"/>
      <c r="MD930" s="226"/>
      <c r="ME930" s="226"/>
      <c r="MF930" s="226"/>
      <c r="MG930" s="226"/>
      <c r="MH930" s="226"/>
      <c r="MI930" s="226"/>
      <c r="MJ930" s="226"/>
      <c r="MK930" s="226"/>
      <c r="ML930" s="226"/>
      <c r="MM930" s="226"/>
      <c r="MN930" s="226"/>
      <c r="MO930" s="226"/>
      <c r="MP930" s="226"/>
      <c r="MQ930" s="226"/>
      <c r="MR930" s="226"/>
      <c r="MS930" s="226"/>
      <c r="MT930" s="226"/>
      <c r="MU930" s="226"/>
      <c r="MV930" s="226"/>
      <c r="MW930" s="226"/>
      <c r="MX930" s="226"/>
      <c r="MY930" s="226"/>
      <c r="MZ930" s="226"/>
      <c r="NA930" s="226"/>
      <c r="NB930" s="226"/>
      <c r="NC930" s="226"/>
      <c r="ND930" s="226"/>
      <c r="NE930" s="226"/>
      <c r="NF930" s="226"/>
      <c r="NG930" s="226"/>
      <c r="NH930" s="226"/>
      <c r="NI930" s="226"/>
      <c r="NJ930" s="226"/>
      <c r="NK930" s="226"/>
      <c r="NL930" s="226"/>
      <c r="NM930" s="226"/>
      <c r="NN930" s="226"/>
      <c r="NO930" s="226"/>
      <c r="NP930" s="226"/>
      <c r="NQ930" s="226"/>
      <c r="NR930" s="226"/>
      <c r="NS930" s="226"/>
      <c r="NT930" s="226"/>
      <c r="NU930" s="226"/>
      <c r="NV930" s="226"/>
      <c r="NW930" s="226"/>
      <c r="NX930" s="226"/>
      <c r="NY930" s="226"/>
      <c r="NZ930" s="226"/>
      <c r="OA930" s="226"/>
      <c r="OB930" s="226"/>
      <c r="OC930" s="226"/>
      <c r="OD930" s="226"/>
      <c r="OE930" s="226"/>
      <c r="OF930" s="226"/>
      <c r="OG930" s="226"/>
      <c r="OH930" s="226"/>
      <c r="OI930" s="226"/>
      <c r="OJ930" s="226"/>
      <c r="OK930" s="226"/>
      <c r="OL930" s="226"/>
      <c r="OM930" s="226"/>
      <c r="ON930" s="226"/>
      <c r="OO930" s="226"/>
      <c r="OP930" s="226"/>
      <c r="OQ930" s="226"/>
      <c r="OR930" s="226"/>
      <c r="OS930" s="226"/>
      <c r="OT930" s="226"/>
      <c r="OU930" s="226"/>
      <c r="OV930" s="226"/>
      <c r="OW930" s="226"/>
      <c r="OX930" s="226"/>
      <c r="OY930" s="226"/>
      <c r="OZ930" s="226"/>
      <c r="PA930" s="226"/>
      <c r="PB930" s="226"/>
      <c r="PC930" s="226"/>
      <c r="PD930" s="226"/>
      <c r="PE930" s="226"/>
      <c r="PF930" s="226"/>
      <c r="PG930" s="226"/>
      <c r="PH930" s="226"/>
      <c r="PI930" s="226"/>
      <c r="PJ930" s="226"/>
      <c r="PK930" s="226"/>
      <c r="PL930" s="226"/>
      <c r="PM930" s="226"/>
      <c r="PN930" s="226"/>
      <c r="PO930" s="226"/>
      <c r="PP930" s="226"/>
      <c r="PQ930" s="226"/>
      <c r="PR930" s="226"/>
      <c r="PS930" s="226"/>
      <c r="PT930" s="226"/>
      <c r="PU930" s="226"/>
      <c r="PV930" s="226"/>
      <c r="PW930" s="226"/>
      <c r="PX930" s="226"/>
      <c r="PY930" s="226"/>
      <c r="PZ930" s="226"/>
      <c r="QA930" s="226"/>
      <c r="QB930" s="226"/>
      <c r="QC930" s="226"/>
      <c r="QD930" s="226"/>
      <c r="QE930" s="226"/>
      <c r="QF930" s="226"/>
      <c r="QG930" s="226"/>
      <c r="QH930" s="226"/>
      <c r="QI930" s="226"/>
      <c r="QJ930" s="226"/>
      <c r="QK930" s="226"/>
      <c r="QL930" s="226"/>
      <c r="QM930" s="226"/>
      <c r="QN930" s="226"/>
      <c r="QO930" s="226"/>
      <c r="QP930" s="226"/>
      <c r="QQ930" s="226"/>
      <c r="QR930" s="226"/>
      <c r="QS930" s="226"/>
      <c r="QT930" s="226"/>
      <c r="QU930" s="226"/>
      <c r="QV930" s="226"/>
      <c r="QW930" s="226"/>
      <c r="QX930" s="226"/>
      <c r="QY930" s="226"/>
      <c r="QZ930" s="226"/>
      <c r="RA930" s="226"/>
      <c r="RB930" s="226"/>
      <c r="RC930" s="226"/>
      <c r="RD930" s="226"/>
      <c r="RE930" s="226"/>
      <c r="RF930" s="226"/>
      <c r="RG930" s="226"/>
      <c r="RH930" s="226"/>
      <c r="RI930" s="226"/>
      <c r="RJ930" s="226"/>
      <c r="RK930" s="226"/>
      <c r="RL930" s="226"/>
      <c r="RM930" s="226"/>
      <c r="RN930" s="226"/>
      <c r="RO930" s="226"/>
      <c r="RP930" s="226"/>
      <c r="RQ930" s="226"/>
      <c r="RR930" s="226"/>
      <c r="RS930" s="226"/>
      <c r="RT930" s="226"/>
      <c r="RU930" s="226"/>
      <c r="RV930" s="226"/>
      <c r="RW930" s="226"/>
      <c r="RX930" s="226"/>
      <c r="RY930" s="226"/>
      <c r="RZ930" s="226"/>
      <c r="SA930" s="226"/>
      <c r="SB930" s="226"/>
      <c r="SC930" s="226"/>
      <c r="SD930" s="226"/>
      <c r="SE930" s="226"/>
      <c r="SF930" s="226"/>
      <c r="SG930" s="226"/>
      <c r="SH930" s="226"/>
      <c r="SI930" s="226"/>
      <c r="SJ930" s="226"/>
      <c r="SK930" s="226"/>
      <c r="SL930" s="226"/>
      <c r="SM930" s="226"/>
      <c r="SN930" s="226"/>
      <c r="SO930" s="226"/>
      <c r="SP930" s="226"/>
      <c r="SQ930" s="226"/>
      <c r="SR930" s="226"/>
      <c r="SS930" s="226"/>
      <c r="ST930" s="226"/>
      <c r="SU930" s="226"/>
      <c r="SV930" s="226"/>
      <c r="SW930" s="226"/>
      <c r="SX930" s="226"/>
      <c r="SY930" s="226"/>
      <c r="SZ930" s="226"/>
      <c r="TA930" s="226"/>
      <c r="TB930" s="226"/>
      <c r="TC930" s="226"/>
      <c r="TD930" s="226"/>
      <c r="TE930" s="226"/>
      <c r="TF930" s="226"/>
      <c r="TG930" s="226"/>
      <c r="TH930" s="226"/>
      <c r="TI930" s="226"/>
      <c r="TJ930" s="226"/>
      <c r="TK930" s="226"/>
      <c r="TL930" s="226"/>
      <c r="TM930" s="226"/>
      <c r="TN930" s="226"/>
      <c r="TO930" s="226"/>
      <c r="TP930" s="226"/>
      <c r="TQ930" s="226"/>
      <c r="TR930" s="226"/>
      <c r="TS930" s="226"/>
      <c r="TT930" s="226"/>
      <c r="TU930" s="226"/>
      <c r="TV930" s="226"/>
      <c r="TW930" s="226"/>
      <c r="TX930" s="226"/>
      <c r="TY930" s="226"/>
      <c r="TZ930" s="226"/>
      <c r="UA930" s="226"/>
      <c r="UB930" s="226"/>
      <c r="UC930" s="226"/>
      <c r="UD930" s="226"/>
      <c r="UE930" s="226"/>
      <c r="UF930" s="226"/>
      <c r="UG930" s="226"/>
      <c r="UH930" s="226"/>
      <c r="UI930" s="226"/>
      <c r="UJ930" s="226"/>
      <c r="UK930" s="226"/>
      <c r="UL930" s="226"/>
      <c r="UM930" s="226"/>
      <c r="UN930" s="226"/>
      <c r="UO930" s="226"/>
      <c r="UP930" s="226"/>
      <c r="UQ930" s="226"/>
      <c r="UR930" s="226"/>
      <c r="US930" s="226"/>
      <c r="UT930" s="226"/>
      <c r="UU930" s="226"/>
      <c r="UV930" s="226"/>
      <c r="UW930" s="226"/>
      <c r="UX930" s="226"/>
      <c r="UY930" s="226"/>
      <c r="UZ930" s="226"/>
      <c r="VA930" s="226"/>
      <c r="VB930" s="226"/>
      <c r="VC930" s="226"/>
      <c r="VD930" s="226"/>
      <c r="VE930" s="226"/>
      <c r="VF930" s="226"/>
      <c r="VG930" s="226"/>
      <c r="VH930" s="226"/>
      <c r="VI930" s="226"/>
      <c r="VJ930" s="226"/>
      <c r="VK930" s="226"/>
      <c r="VL930" s="226"/>
      <c r="VM930" s="226"/>
      <c r="VN930" s="226"/>
      <c r="VO930" s="226"/>
      <c r="VP930" s="226"/>
      <c r="VQ930" s="226"/>
      <c r="VR930" s="226"/>
      <c r="VS930" s="226"/>
      <c r="VT930" s="226"/>
      <c r="VU930" s="226"/>
      <c r="VV930" s="226"/>
      <c r="VW930" s="226"/>
      <c r="VX930" s="226"/>
      <c r="VY930" s="226"/>
      <c r="VZ930" s="226"/>
      <c r="WA930" s="226"/>
      <c r="WB930" s="226"/>
      <c r="WC930" s="226"/>
      <c r="WD930" s="226"/>
      <c r="WE930" s="226"/>
      <c r="WF930" s="226"/>
      <c r="WG930" s="226"/>
      <c r="WH930" s="226"/>
      <c r="WI930" s="226"/>
      <c r="WJ930" s="226"/>
      <c r="WK930" s="226"/>
      <c r="WL930" s="226"/>
      <c r="WM930" s="226"/>
      <c r="WN930" s="226"/>
      <c r="WO930" s="226"/>
      <c r="WP930" s="226"/>
      <c r="WQ930" s="226"/>
      <c r="WR930" s="226"/>
      <c r="WS930" s="226"/>
      <c r="WT930" s="226"/>
      <c r="WU930" s="226"/>
      <c r="WV930" s="226"/>
      <c r="WW930" s="226"/>
      <c r="WX930" s="226"/>
      <c r="WY930" s="226"/>
      <c r="WZ930" s="226"/>
      <c r="XA930" s="226"/>
      <c r="XB930" s="226"/>
      <c r="XC930" s="226"/>
      <c r="XD930" s="226"/>
      <c r="XE930" s="226"/>
      <c r="XF930" s="226"/>
      <c r="XG930" s="226"/>
      <c r="XH930" s="226"/>
      <c r="XI930" s="226"/>
      <c r="XJ930" s="226"/>
      <c r="XK930" s="226"/>
      <c r="XL930" s="226"/>
      <c r="XM930" s="226"/>
      <c r="XN930" s="226"/>
      <c r="XO930" s="226"/>
      <c r="XP930" s="226"/>
      <c r="XQ930" s="226"/>
      <c r="XR930" s="226"/>
      <c r="XS930" s="226"/>
      <c r="XT930" s="226"/>
      <c r="XU930" s="226"/>
      <c r="XV930" s="226"/>
      <c r="XW930" s="226"/>
      <c r="XX930" s="226"/>
      <c r="XY930" s="226"/>
      <c r="XZ930" s="226"/>
      <c r="YA930" s="226"/>
      <c r="YB930" s="226"/>
      <c r="YC930" s="226"/>
      <c r="YD930" s="226"/>
      <c r="YE930" s="226"/>
      <c r="YF930" s="226"/>
      <c r="YG930" s="226"/>
      <c r="YH930" s="226"/>
      <c r="YI930" s="226"/>
      <c r="YJ930" s="226"/>
      <c r="YK930" s="226"/>
      <c r="YL930" s="226"/>
      <c r="YM930" s="226"/>
      <c r="YN930" s="226"/>
      <c r="YO930" s="226"/>
      <c r="YP930" s="226"/>
      <c r="YQ930" s="226"/>
      <c r="YR930" s="226"/>
      <c r="YS930" s="226"/>
      <c r="YT930" s="226"/>
      <c r="YU930" s="226"/>
      <c r="YV930" s="226"/>
      <c r="YW930" s="226"/>
      <c r="YX930" s="226"/>
      <c r="YY930" s="226"/>
      <c r="YZ930" s="226"/>
      <c r="ZA930" s="226"/>
      <c r="ZB930" s="226"/>
      <c r="ZC930" s="226"/>
      <c r="ZD930" s="226"/>
      <c r="ZE930" s="226"/>
      <c r="ZF930" s="226"/>
      <c r="ZG930" s="226"/>
      <c r="ZH930" s="226"/>
      <c r="ZI930" s="226"/>
      <c r="ZJ930" s="226"/>
      <c r="ZK930" s="226"/>
      <c r="ZL930" s="226"/>
      <c r="ZM930" s="226"/>
      <c r="ZN930" s="226"/>
      <c r="ZO930" s="226"/>
      <c r="ZP930" s="226"/>
      <c r="ZQ930" s="226"/>
      <c r="ZR930" s="226"/>
      <c r="ZS930" s="226"/>
      <c r="ZT930" s="226"/>
      <c r="ZU930" s="226"/>
      <c r="ZV930" s="226"/>
      <c r="ZW930" s="226"/>
      <c r="ZX930" s="226"/>
      <c r="ZY930" s="226"/>
      <c r="ZZ930" s="226"/>
      <c r="AAA930" s="226"/>
      <c r="AAB930" s="226"/>
      <c r="AAC930" s="226"/>
      <c r="AAD930" s="226"/>
      <c r="AAE930" s="226"/>
      <c r="AAF930" s="226"/>
      <c r="AAG930" s="226"/>
      <c r="AAH930" s="226"/>
      <c r="AAI930" s="226"/>
      <c r="AAJ930" s="226"/>
      <c r="AAK930" s="226"/>
      <c r="AAL930" s="226"/>
      <c r="AAM930" s="226"/>
      <c r="AAN930" s="226"/>
      <c r="AAO930" s="226"/>
      <c r="AAP930" s="226"/>
      <c r="AAQ930" s="226"/>
      <c r="AAR930" s="226"/>
      <c r="AAS930" s="226"/>
      <c r="AAT930" s="226"/>
      <c r="AAU930" s="226"/>
      <c r="AAV930" s="226"/>
      <c r="AAW930" s="226"/>
      <c r="AAX930" s="226"/>
      <c r="AAY930" s="226"/>
      <c r="AAZ930" s="226"/>
      <c r="ABA930" s="226"/>
      <c r="ABB930" s="226"/>
      <c r="ABC930" s="226"/>
      <c r="ABD930" s="226"/>
      <c r="ABE930" s="226"/>
      <c r="ABF930" s="226"/>
      <c r="ABG930" s="226"/>
      <c r="ABH930" s="226"/>
      <c r="ABI930" s="226"/>
      <c r="ABJ930" s="226"/>
      <c r="ABK930" s="226"/>
      <c r="ABL930" s="226"/>
      <c r="ABM930" s="226"/>
      <c r="ABN930" s="226"/>
      <c r="ABO930" s="226"/>
      <c r="ABP930" s="226"/>
      <c r="ABQ930" s="226"/>
      <c r="ABR930" s="226"/>
      <c r="ABS930" s="226"/>
      <c r="ABT930" s="226"/>
      <c r="ABU930" s="226"/>
      <c r="ABV930" s="226"/>
      <c r="ABW930" s="226"/>
      <c r="ABX930" s="226"/>
      <c r="ABY930" s="226"/>
      <c r="ABZ930" s="226"/>
      <c r="ACA930" s="226"/>
      <c r="ACB930" s="226"/>
      <c r="ACC930" s="226"/>
      <c r="ACD930" s="226"/>
      <c r="ACE930" s="226"/>
      <c r="ACF930" s="226"/>
      <c r="ACG930" s="226"/>
      <c r="ACH930" s="226"/>
      <c r="ACI930" s="226"/>
      <c r="ACJ930" s="226"/>
      <c r="ACK930" s="226"/>
      <c r="ACL930" s="226"/>
      <c r="ACM930" s="226"/>
      <c r="ACN930" s="226"/>
      <c r="ACO930" s="226"/>
      <c r="ACP930" s="226"/>
      <c r="ACQ930" s="226"/>
      <c r="ACR930" s="226"/>
      <c r="ACS930" s="226"/>
      <c r="ACT930" s="226"/>
      <c r="ACU930" s="226"/>
      <c r="ACV930" s="226"/>
      <c r="ACW930" s="226"/>
      <c r="ACX930" s="226"/>
      <c r="ACY930" s="226"/>
      <c r="ACZ930" s="226"/>
      <c r="ADA930" s="226"/>
      <c r="ADB930" s="226"/>
      <c r="ADC930" s="226"/>
      <c r="ADD930" s="226"/>
      <c r="ADE930" s="226"/>
      <c r="ADF930" s="226"/>
      <c r="ADG930" s="226"/>
      <c r="ADH930" s="226"/>
      <c r="ADI930" s="226"/>
      <c r="ADJ930" s="226"/>
      <c r="ADK930" s="226"/>
      <c r="ADL930" s="226"/>
      <c r="ADM930" s="226"/>
      <c r="ADN930" s="226"/>
      <c r="ADO930" s="226"/>
      <c r="ADP930" s="226"/>
      <c r="ADQ930" s="226"/>
      <c r="ADR930" s="226"/>
      <c r="ADS930" s="226"/>
      <c r="ADT930" s="226"/>
      <c r="ADU930" s="226"/>
      <c r="ADV930" s="226"/>
      <c r="ADW930" s="226"/>
      <c r="ADX930" s="226"/>
      <c r="ADY930" s="226"/>
      <c r="ADZ930" s="226"/>
      <c r="AEA930" s="226"/>
      <c r="AEB930" s="226"/>
      <c r="AEC930" s="226"/>
      <c r="AED930" s="226"/>
      <c r="AEE930" s="226"/>
      <c r="AEF930" s="226"/>
      <c r="AEG930" s="226"/>
      <c r="AEH930" s="226"/>
      <c r="AEI930" s="226"/>
      <c r="AEJ930" s="226"/>
      <c r="AEK930" s="226"/>
      <c r="AEL930" s="226"/>
      <c r="AEM930" s="226"/>
      <c r="AEN930" s="226"/>
      <c r="AEO930" s="226"/>
      <c r="AEP930" s="226"/>
      <c r="AEQ930" s="226"/>
      <c r="AER930" s="226"/>
      <c r="AES930" s="226"/>
      <c r="AET930" s="226"/>
      <c r="AEU930" s="226"/>
      <c r="AEV930" s="226"/>
      <c r="AEW930" s="226"/>
      <c r="AEX930" s="226"/>
      <c r="AEY930" s="226"/>
      <c r="AEZ930" s="226"/>
      <c r="AFA930" s="226"/>
      <c r="AFB930" s="226"/>
      <c r="AFC930" s="226"/>
      <c r="AFD930" s="226"/>
      <c r="AFE930" s="226"/>
      <c r="AFF930" s="226"/>
      <c r="AFG930" s="226"/>
      <c r="AFH930" s="226"/>
      <c r="AFI930" s="226"/>
      <c r="AFJ930" s="226"/>
      <c r="AFK930" s="226"/>
      <c r="AFL930" s="226"/>
      <c r="AFM930" s="226"/>
      <c r="AFN930" s="226"/>
      <c r="AFO930" s="226"/>
      <c r="AFP930" s="226"/>
      <c r="AFQ930" s="226"/>
      <c r="AFR930" s="226"/>
      <c r="AFS930" s="226"/>
      <c r="AFT930" s="226"/>
      <c r="AFU930" s="226"/>
      <c r="AFV930" s="226"/>
      <c r="AFW930" s="226"/>
      <c r="AFX930" s="226"/>
      <c r="AFY930" s="226"/>
      <c r="AFZ930" s="226"/>
      <c r="AGA930" s="226"/>
      <c r="AGB930" s="226"/>
      <c r="AGC930" s="226"/>
      <c r="AGD930" s="226"/>
      <c r="AGE930" s="226"/>
      <c r="AGF930" s="226"/>
      <c r="AGG930" s="226"/>
      <c r="AGH930" s="226"/>
      <c r="AGI930" s="226"/>
      <c r="AGJ930" s="226"/>
      <c r="AGK930" s="226"/>
      <c r="AGL930" s="226"/>
      <c r="AGM930" s="226"/>
      <c r="AGN930" s="226"/>
      <c r="AGO930" s="226"/>
      <c r="AGP930" s="226"/>
      <c r="AGQ930" s="226"/>
      <c r="AGR930" s="226"/>
      <c r="AGS930" s="226"/>
      <c r="AGT930" s="226"/>
      <c r="AGU930" s="226"/>
      <c r="AGV930" s="226"/>
      <c r="AGW930" s="226"/>
      <c r="AGX930" s="226"/>
      <c r="AGY930" s="226"/>
      <c r="AGZ930" s="226"/>
      <c r="AHA930" s="226"/>
      <c r="AHB930" s="226"/>
      <c r="AHC930" s="226"/>
      <c r="AHD930" s="226"/>
      <c r="AHE930" s="226"/>
      <c r="AHF930" s="226"/>
      <c r="AHG930" s="226"/>
      <c r="AHH930" s="226"/>
      <c r="AHI930" s="226"/>
      <c r="AHJ930" s="226"/>
      <c r="AHK930" s="226"/>
      <c r="AHL930" s="226"/>
      <c r="AHM930" s="226"/>
      <c r="AHN930" s="226"/>
      <c r="AHO930" s="226"/>
      <c r="AHP930" s="226"/>
      <c r="AHQ930" s="226"/>
      <c r="AHR930" s="226"/>
      <c r="AHS930" s="226"/>
      <c r="AHT930" s="226"/>
      <c r="AHU930" s="226"/>
      <c r="AHV930" s="226"/>
      <c r="AHW930" s="226"/>
      <c r="AHX930" s="226"/>
      <c r="AHY930" s="226"/>
      <c r="AHZ930" s="226"/>
      <c r="AIA930" s="226"/>
      <c r="AIB930" s="226"/>
      <c r="AIC930" s="226"/>
      <c r="AID930" s="226"/>
      <c r="AIE930" s="226"/>
      <c r="AIF930" s="226"/>
      <c r="AIG930" s="226"/>
      <c r="AIH930" s="226"/>
      <c r="AII930" s="226"/>
      <c r="AIJ930" s="226"/>
      <c r="AIK930" s="226"/>
      <c r="AIL930" s="226"/>
      <c r="AIM930" s="226"/>
      <c r="AIN930" s="226"/>
      <c r="AIO930" s="226"/>
      <c r="AIP930" s="226"/>
      <c r="AIQ930" s="226"/>
      <c r="AIR930" s="226"/>
      <c r="AIS930" s="226"/>
      <c r="AIT930" s="226"/>
      <c r="AIU930" s="226"/>
      <c r="AIV930" s="226"/>
      <c r="AIW930" s="226"/>
      <c r="AIX930" s="226"/>
      <c r="AIY930" s="226"/>
      <c r="AIZ930" s="226"/>
      <c r="AJA930" s="226"/>
      <c r="AJB930" s="226"/>
      <c r="AJC930" s="226"/>
      <c r="AJD930" s="226"/>
      <c r="AJE930" s="226"/>
      <c r="AJF930" s="226"/>
      <c r="AJG930" s="226"/>
      <c r="AJH930" s="226"/>
      <c r="AJI930" s="226"/>
      <c r="AJJ930" s="226"/>
      <c r="AJK930" s="226"/>
      <c r="AJL930" s="226"/>
      <c r="AJM930" s="226"/>
      <c r="AJN930" s="226"/>
      <c r="AJO930" s="226"/>
      <c r="AJP930" s="226"/>
      <c r="AJQ930" s="226"/>
      <c r="AJR930" s="226"/>
      <c r="AJS930" s="226"/>
      <c r="AJT930" s="226"/>
      <c r="AJU930" s="226"/>
      <c r="AJV930" s="226"/>
      <c r="AJW930" s="226"/>
      <c r="AJX930" s="226"/>
      <c r="AJY930" s="226"/>
      <c r="AJZ930" s="226"/>
      <c r="AKA930" s="226"/>
      <c r="AKB930" s="226"/>
      <c r="AKC930" s="226"/>
      <c r="AKD930" s="226"/>
      <c r="AKE930" s="226"/>
      <c r="AKF930" s="226"/>
      <c r="AKG930" s="226"/>
      <c r="AKH930" s="226"/>
      <c r="AKI930" s="226"/>
      <c r="AKJ930" s="226"/>
      <c r="AKK930" s="226"/>
      <c r="AKL930" s="226"/>
      <c r="AKM930" s="226"/>
      <c r="AKN930" s="226"/>
      <c r="AKO930" s="226"/>
      <c r="AKP930" s="226"/>
      <c r="AKQ930" s="226"/>
      <c r="AKR930" s="226"/>
      <c r="AKS930" s="226"/>
      <c r="AKT930" s="226"/>
      <c r="AKU930" s="226"/>
      <c r="AKV930" s="226"/>
      <c r="AKW930" s="226"/>
      <c r="AKX930" s="226"/>
      <c r="AKY930" s="226"/>
      <c r="AKZ930" s="226"/>
      <c r="ALA930" s="226"/>
      <c r="ALB930" s="226"/>
      <c r="ALC930" s="226"/>
      <c r="ALD930" s="226"/>
      <c r="ALE930" s="226"/>
      <c r="ALF930" s="226"/>
      <c r="ALG930" s="226"/>
      <c r="ALH930" s="226"/>
      <c r="ALI930" s="226"/>
      <c r="ALJ930" s="226"/>
      <c r="ALK930" s="226"/>
      <c r="ALL930" s="226"/>
      <c r="ALM930" s="226"/>
      <c r="ALN930" s="226"/>
      <c r="ALO930" s="226"/>
      <c r="ALP930" s="226"/>
      <c r="ALQ930" s="226"/>
      <c r="ALR930" s="226"/>
      <c r="ALS930" s="226"/>
      <c r="ALT930" s="226"/>
      <c r="ALU930" s="226"/>
      <c r="ALV930" s="226"/>
      <c r="ALW930" s="226"/>
      <c r="ALX930" s="226"/>
      <c r="ALY930" s="226"/>
      <c r="ALZ930" s="226"/>
      <c r="AMA930" s="226"/>
      <c r="AMB930" s="226"/>
      <c r="AMC930" s="226"/>
      <c r="AMD930" s="226"/>
      <c r="AME930" s="226"/>
      <c r="AMF930" s="226"/>
      <c r="AMG930" s="226"/>
      <c r="AMH930" s="226"/>
      <c r="AMI930" s="226"/>
      <c r="AMJ930" s="226"/>
      <c r="AMK930" s="226"/>
      <c r="AML930" s="226"/>
      <c r="AMM930" s="226"/>
      <c r="AMN930" s="226"/>
      <c r="AMO930" s="226"/>
      <c r="AMP930" s="226"/>
      <c r="AMQ930" s="226"/>
      <c r="AMR930" s="226"/>
      <c r="AMS930" s="226"/>
      <c r="AMT930" s="226"/>
      <c r="AMU930" s="226"/>
      <c r="AMV930" s="226"/>
      <c r="AMW930" s="226"/>
      <c r="AMX930" s="226"/>
    </row>
    <row r="931" spans="1:1038" s="398" customFormat="1" ht="18" customHeight="1">
      <c r="A931" s="548" t="s">
        <v>2392</v>
      </c>
      <c r="B931" s="543" t="s">
        <v>1647</v>
      </c>
      <c r="C931" s="226"/>
      <c r="D931" s="225" t="s">
        <v>1279</v>
      </c>
      <c r="E931" s="226">
        <v>107</v>
      </c>
      <c r="F931" s="226">
        <v>3</v>
      </c>
      <c r="G931" s="391" t="str">
        <f t="shared" si="601"/>
        <v>107-3</v>
      </c>
      <c r="H931" s="226">
        <v>63.5</v>
      </c>
      <c r="I931" s="226">
        <v>67.5</v>
      </c>
      <c r="J931" s="544">
        <f t="shared" si="605"/>
        <v>0</v>
      </c>
      <c r="K931" s="545" t="str">
        <f>IF(J932=1,IF(((VLOOKUP($G931,[4]Depth_Lookup!$A$3:$J$550,9,FALSE))-(I931/100))=0,"Good",IF(((VLOOKUP($G931,[4]Depth_Lookup!$A$3:$J$550,9,FALSE))-(I931/100))&gt;0,"Too Short","Too Long")))</f>
        <v>Good</v>
      </c>
      <c r="L931" s="171">
        <f>(VLOOKUP($G931,Depth_Lookup!$A$3:$J$410,10,FALSE))+(H931/100)</f>
        <v>283.87</v>
      </c>
      <c r="M931" s="171">
        <f>(VLOOKUP($G931,Depth_Lookup!$A$3:$J$410,10,FALSE))+(I931/100)</f>
        <v>283.91000000000003</v>
      </c>
      <c r="N931" s="232" t="s">
        <v>2428</v>
      </c>
      <c r="O931" s="226">
        <v>1</v>
      </c>
      <c r="P931" s="226" t="s">
        <v>853</v>
      </c>
      <c r="Q931" s="226" t="s">
        <v>125</v>
      </c>
      <c r="R931" s="391" t="str">
        <f t="shared" si="602"/>
        <v>SerpentinizedHarzburgite</v>
      </c>
      <c r="S931" s="226" t="s">
        <v>98</v>
      </c>
      <c r="T931" s="226" t="s">
        <v>94</v>
      </c>
      <c r="U931" s="226" t="s">
        <v>95</v>
      </c>
      <c r="V931" s="226" t="s">
        <v>96</v>
      </c>
      <c r="W931" s="226" t="s">
        <v>102</v>
      </c>
      <c r="X931" s="392">
        <f>VLOOKUP(W931,[4]definitions_list_lookup!$A$13:$B$19,2,0)</f>
        <v>5</v>
      </c>
      <c r="Y931" s="226" t="s">
        <v>90</v>
      </c>
      <c r="Z931" s="226" t="s">
        <v>91</v>
      </c>
      <c r="AA931" s="226"/>
      <c r="AB931" s="226"/>
      <c r="AC931" s="226"/>
      <c r="AD931" s="226"/>
      <c r="AE931" s="393"/>
      <c r="AF931" s="391" t="e">
        <f>VLOOKUP(AE931,[4]definitions_list_mag!$V$12:$W$15,2,0)</f>
        <v>#N/A</v>
      </c>
      <c r="AG931" s="394"/>
      <c r="AH931" s="226"/>
      <c r="AI931" s="255">
        <v>74</v>
      </c>
      <c r="AJ931" s="256"/>
      <c r="AK931" s="256"/>
      <c r="AL931" s="256"/>
      <c r="AM931" s="256"/>
      <c r="AN931" s="256"/>
      <c r="AO931" s="255"/>
      <c r="AP931" s="256"/>
      <c r="AQ931" s="256"/>
      <c r="AR931" s="256"/>
      <c r="AS931" s="256"/>
      <c r="AT931" s="256"/>
      <c r="AU931" s="255"/>
      <c r="AV931" s="256"/>
      <c r="AW931" s="256"/>
      <c r="AX931" s="256"/>
      <c r="AY931" s="256"/>
      <c r="AZ931" s="256"/>
      <c r="BA931" s="255">
        <v>25</v>
      </c>
      <c r="BB931" s="256">
        <v>3</v>
      </c>
      <c r="BC931" s="256">
        <v>2</v>
      </c>
      <c r="BD931" s="256" t="s">
        <v>1330</v>
      </c>
      <c r="BE931" s="256" t="s">
        <v>103</v>
      </c>
      <c r="BF931" s="256"/>
      <c r="BG931" s="255"/>
      <c r="BH931" s="256"/>
      <c r="BI931" s="256"/>
      <c r="BJ931" s="256"/>
      <c r="BK931" s="256"/>
      <c r="BL931" s="256"/>
      <c r="BM931" s="255">
        <v>1</v>
      </c>
      <c r="BN931" s="256">
        <v>1</v>
      </c>
      <c r="BO931" s="256">
        <v>0.5</v>
      </c>
      <c r="BP931" s="256" t="s">
        <v>1330</v>
      </c>
      <c r="BQ931" s="256" t="s">
        <v>103</v>
      </c>
      <c r="BR931" s="256"/>
      <c r="BS931" s="256"/>
      <c r="BT931" s="256"/>
      <c r="BU931" s="256"/>
      <c r="BV931" s="256"/>
      <c r="BW931" s="256"/>
      <c r="BX931" s="256"/>
      <c r="BY931" s="257"/>
      <c r="BZ931" s="226"/>
      <c r="CA931" s="226"/>
      <c r="CB931" s="226"/>
      <c r="CC931" s="226"/>
      <c r="CD931" s="226"/>
      <c r="CE931" s="410"/>
      <c r="CF931" s="399">
        <f t="shared" si="603"/>
        <v>100</v>
      </c>
      <c r="CG931" s="259"/>
      <c r="CH931" s="150" t="s">
        <v>2150</v>
      </c>
      <c r="CI931" s="150">
        <v>90</v>
      </c>
      <c r="CJ931" s="150" t="s">
        <v>514</v>
      </c>
      <c r="CK931" s="158"/>
      <c r="CL931" s="395"/>
      <c r="CM931" s="395"/>
      <c r="CN931" s="395"/>
      <c r="CO931" s="395"/>
      <c r="CP931" s="395"/>
      <c r="CQ931" s="395"/>
      <c r="CR931" s="395"/>
      <c r="CS931" s="395"/>
      <c r="CT931" s="395"/>
      <c r="CU931" s="395"/>
      <c r="CV931" s="395"/>
      <c r="CW931" s="395"/>
      <c r="CX931" s="395"/>
      <c r="CY931" s="395"/>
      <c r="CZ931" s="395"/>
      <c r="DA931" s="395"/>
      <c r="DB931" s="395">
        <v>75</v>
      </c>
      <c r="DC931" s="256"/>
      <c r="DD931" s="395">
        <v>25</v>
      </c>
      <c r="DE931" s="395"/>
      <c r="DF931" s="395"/>
      <c r="DG931" s="395"/>
      <c r="DH931" s="395"/>
      <c r="DI931" s="395"/>
      <c r="DJ931" s="395"/>
      <c r="DK931" s="396">
        <f t="shared" si="604"/>
        <v>100</v>
      </c>
      <c r="DL931" s="259"/>
      <c r="DM931" s="395"/>
      <c r="DN931" s="395"/>
      <c r="DO931" s="397"/>
      <c r="DQ931" s="259"/>
      <c r="DR931" s="397"/>
      <c r="DS931" s="259"/>
      <c r="DT931" s="263"/>
      <c r="DU931" s="256"/>
      <c r="DV931" s="256"/>
      <c r="DW931" s="400" t="e">
        <f>VLOOKUP(P931,[4]definitions_list_lookup!$K$30:$L$54,2,0)</f>
        <v>#N/A</v>
      </c>
      <c r="DX931" s="155"/>
      <c r="DY931" s="155"/>
      <c r="DZ931" s="546"/>
      <c r="EA931" s="104"/>
      <c r="EB931" s="256"/>
      <c r="EC931" s="104"/>
      <c r="ED931" s="229" t="s">
        <v>2517</v>
      </c>
      <c r="EE931" s="401"/>
      <c r="EF931" s="402"/>
      <c r="EG931" s="401"/>
      <c r="EH931" s="403"/>
      <c r="EI931" s="404"/>
      <c r="EJ931" s="405"/>
      <c r="EK931" s="406"/>
      <c r="EL931" s="401"/>
      <c r="EM931" s="403"/>
      <c r="EN931" s="403" t="s">
        <v>1448</v>
      </c>
      <c r="EO931" s="407"/>
      <c r="EP931" s="407"/>
      <c r="EQ931" s="407"/>
      <c r="ER931" s="407"/>
      <c r="ES931" s="407"/>
      <c r="ET931" s="407"/>
      <c r="EU931" s="407"/>
      <c r="EV931" s="408">
        <v>29</v>
      </c>
      <c r="EW931" s="408">
        <v>90</v>
      </c>
      <c r="EX931" s="408">
        <v>45</v>
      </c>
      <c r="EY931" s="408">
        <v>0</v>
      </c>
      <c r="EZ931" s="192">
        <f t="shared" si="675"/>
        <v>-151</v>
      </c>
      <c r="FA931" s="192">
        <f t="shared" si="676"/>
        <v>209</v>
      </c>
      <c r="FB931" s="192">
        <f t="shared" si="677"/>
        <v>41.173582067487985</v>
      </c>
      <c r="FC931" s="192">
        <f t="shared" si="678"/>
        <v>299</v>
      </c>
      <c r="FD931" s="192">
        <f t="shared" si="679"/>
        <v>48.826417932512015</v>
      </c>
      <c r="FE931" s="193">
        <f t="shared" si="680"/>
        <v>29</v>
      </c>
      <c r="FF931" s="194">
        <f t="shared" si="681"/>
        <v>48.826417932512015</v>
      </c>
      <c r="FG931" s="401"/>
      <c r="FH931" s="403"/>
      <c r="FI931" s="778">
        <f t="shared" si="682"/>
        <v>0</v>
      </c>
      <c r="FJ931" s="779">
        <f t="shared" si="683"/>
        <v>48.826417932512015</v>
      </c>
      <c r="FK931" s="779">
        <f t="shared" si="684"/>
        <v>41.173582067487985</v>
      </c>
      <c r="FL931" s="780">
        <f t="shared" si="685"/>
        <v>0.71861457191775946</v>
      </c>
      <c r="FM931" s="169">
        <f t="shared" si="686"/>
        <v>0.65834246672014751</v>
      </c>
      <c r="FN931" s="783">
        <f t="shared" si="687"/>
        <v>0</v>
      </c>
      <c r="FO931" s="226"/>
      <c r="FP931" s="226"/>
      <c r="FQ931" s="226"/>
      <c r="FR931" s="226"/>
      <c r="FS931" s="226"/>
      <c r="FT931" s="226"/>
      <c r="FU931" s="226"/>
      <c r="FV931" s="226"/>
      <c r="FW931" s="226"/>
      <c r="FX931" s="226"/>
      <c r="FY931" s="226"/>
      <c r="FZ931" s="226"/>
      <c r="GA931" s="226"/>
      <c r="GB931" s="226"/>
      <c r="GC931" s="226"/>
      <c r="GD931" s="226"/>
      <c r="GE931" s="226"/>
      <c r="GF931" s="226"/>
      <c r="GG931" s="226"/>
      <c r="GH931" s="226"/>
      <c r="GI931" s="226"/>
      <c r="GJ931" s="226"/>
      <c r="GK931" s="226"/>
      <c r="GL931" s="226"/>
      <c r="GM931" s="226"/>
      <c r="GN931" s="226"/>
      <c r="GO931" s="226"/>
      <c r="GP931" s="226"/>
      <c r="GQ931" s="226"/>
      <c r="GR931" s="226"/>
      <c r="GS931" s="226"/>
      <c r="GT931" s="226"/>
      <c r="GU931" s="226"/>
      <c r="GV931" s="226"/>
      <c r="GW931" s="226"/>
      <c r="GX931" s="226"/>
      <c r="GY931" s="226"/>
      <c r="GZ931" s="226"/>
      <c r="HA931" s="226"/>
      <c r="HB931" s="226"/>
      <c r="HC931" s="226"/>
      <c r="HD931" s="226"/>
      <c r="HE931" s="226"/>
      <c r="HF931" s="226"/>
      <c r="HG931" s="226"/>
      <c r="HH931" s="226"/>
      <c r="HI931" s="226"/>
      <c r="HJ931" s="226"/>
      <c r="HK931" s="226"/>
      <c r="HL931" s="226"/>
      <c r="HM931" s="226"/>
      <c r="HN931" s="226"/>
      <c r="HO931" s="226"/>
      <c r="HP931" s="226"/>
      <c r="HQ931" s="226"/>
      <c r="HR931" s="226"/>
      <c r="HS931" s="226"/>
      <c r="HT931" s="226"/>
      <c r="HU931" s="226"/>
      <c r="HV931" s="226"/>
      <c r="HW931" s="226"/>
      <c r="HX931" s="226"/>
      <c r="HY931" s="226"/>
      <c r="HZ931" s="226"/>
      <c r="IA931" s="226"/>
      <c r="IB931" s="226"/>
      <c r="IC931" s="226"/>
      <c r="ID931" s="226"/>
      <c r="IE931" s="226"/>
      <c r="IF931" s="226"/>
      <c r="IG931" s="226"/>
      <c r="IH931" s="226"/>
      <c r="II931" s="226"/>
      <c r="IJ931" s="226"/>
      <c r="IK931" s="226"/>
      <c r="IL931" s="226"/>
      <c r="IM931" s="226"/>
      <c r="IN931" s="226"/>
      <c r="IO931" s="226"/>
      <c r="IP931" s="226"/>
      <c r="IQ931" s="226"/>
      <c r="IR931" s="226"/>
      <c r="IS931" s="226"/>
      <c r="IT931" s="226"/>
      <c r="IU931" s="226"/>
      <c r="IV931" s="226"/>
      <c r="IW931" s="226"/>
      <c r="IX931" s="226"/>
      <c r="IY931" s="226"/>
      <c r="IZ931" s="226"/>
      <c r="JA931" s="226"/>
      <c r="JB931" s="226"/>
      <c r="JC931" s="226"/>
      <c r="JD931" s="226"/>
      <c r="JE931" s="226"/>
      <c r="JF931" s="226"/>
      <c r="JG931" s="226"/>
      <c r="JH931" s="226"/>
      <c r="JI931" s="226"/>
      <c r="JJ931" s="226"/>
      <c r="JK931" s="226"/>
      <c r="JL931" s="226"/>
      <c r="JM931" s="226"/>
      <c r="JN931" s="226"/>
      <c r="JO931" s="226"/>
      <c r="JP931" s="226"/>
      <c r="JQ931" s="226"/>
      <c r="JR931" s="226"/>
      <c r="JS931" s="226"/>
      <c r="JT931" s="226"/>
      <c r="JU931" s="226"/>
      <c r="JV931" s="226"/>
      <c r="JW931" s="226"/>
      <c r="JX931" s="226"/>
      <c r="JY931" s="226"/>
      <c r="JZ931" s="226"/>
      <c r="KA931" s="226"/>
      <c r="KB931" s="226"/>
      <c r="KC931" s="226"/>
      <c r="KD931" s="226"/>
      <c r="KE931" s="226"/>
      <c r="KF931" s="226"/>
      <c r="KG931" s="226"/>
      <c r="KH931" s="226"/>
      <c r="KI931" s="226"/>
      <c r="KJ931" s="226"/>
      <c r="KK931" s="226"/>
      <c r="KL931" s="226"/>
      <c r="KM931" s="226"/>
      <c r="KN931" s="226"/>
      <c r="KO931" s="226"/>
      <c r="KP931" s="226"/>
      <c r="KQ931" s="226"/>
      <c r="KR931" s="226"/>
      <c r="KS931" s="226"/>
      <c r="KT931" s="226"/>
      <c r="KU931" s="226"/>
      <c r="KV931" s="226"/>
      <c r="KW931" s="226"/>
      <c r="KX931" s="226"/>
      <c r="KY931" s="226"/>
      <c r="KZ931" s="226"/>
      <c r="LA931" s="226"/>
      <c r="LB931" s="226"/>
      <c r="LC931" s="226"/>
      <c r="LD931" s="226"/>
      <c r="LE931" s="226"/>
      <c r="LF931" s="226"/>
      <c r="LG931" s="226"/>
      <c r="LH931" s="226"/>
      <c r="LI931" s="226"/>
      <c r="LJ931" s="226"/>
      <c r="LK931" s="226"/>
      <c r="LL931" s="226"/>
      <c r="LM931" s="226"/>
      <c r="LN931" s="226"/>
      <c r="LO931" s="226"/>
      <c r="LP931" s="226"/>
      <c r="LQ931" s="226"/>
      <c r="LR931" s="226"/>
      <c r="LS931" s="226"/>
      <c r="LT931" s="226"/>
      <c r="LU931" s="226"/>
      <c r="LV931" s="226"/>
      <c r="LW931" s="226"/>
      <c r="LX931" s="226"/>
      <c r="LY931" s="226"/>
      <c r="LZ931" s="226"/>
      <c r="MA931" s="226"/>
      <c r="MB931" s="226"/>
      <c r="MC931" s="226"/>
      <c r="MD931" s="226"/>
      <c r="ME931" s="226"/>
      <c r="MF931" s="226"/>
      <c r="MG931" s="226"/>
      <c r="MH931" s="226"/>
      <c r="MI931" s="226"/>
      <c r="MJ931" s="226"/>
      <c r="MK931" s="226"/>
      <c r="ML931" s="226"/>
      <c r="MM931" s="226"/>
      <c r="MN931" s="226"/>
      <c r="MO931" s="226"/>
      <c r="MP931" s="226"/>
      <c r="MQ931" s="226"/>
      <c r="MR931" s="226"/>
      <c r="MS931" s="226"/>
      <c r="MT931" s="226"/>
      <c r="MU931" s="226"/>
      <c r="MV931" s="226"/>
      <c r="MW931" s="226"/>
      <c r="MX931" s="226"/>
      <c r="MY931" s="226"/>
      <c r="MZ931" s="226"/>
      <c r="NA931" s="226"/>
      <c r="NB931" s="226"/>
      <c r="NC931" s="226"/>
      <c r="ND931" s="226"/>
      <c r="NE931" s="226"/>
      <c r="NF931" s="226"/>
      <c r="NG931" s="226"/>
      <c r="NH931" s="226"/>
      <c r="NI931" s="226"/>
      <c r="NJ931" s="226"/>
      <c r="NK931" s="226"/>
      <c r="NL931" s="226"/>
      <c r="NM931" s="226"/>
      <c r="NN931" s="226"/>
      <c r="NO931" s="226"/>
      <c r="NP931" s="226"/>
      <c r="NQ931" s="226"/>
      <c r="NR931" s="226"/>
      <c r="NS931" s="226"/>
      <c r="NT931" s="226"/>
      <c r="NU931" s="226"/>
      <c r="NV931" s="226"/>
      <c r="NW931" s="226"/>
      <c r="NX931" s="226"/>
      <c r="NY931" s="226"/>
      <c r="NZ931" s="226"/>
      <c r="OA931" s="226"/>
      <c r="OB931" s="226"/>
      <c r="OC931" s="226"/>
      <c r="OD931" s="226"/>
      <c r="OE931" s="226"/>
      <c r="OF931" s="226"/>
      <c r="OG931" s="226"/>
      <c r="OH931" s="226"/>
      <c r="OI931" s="226"/>
      <c r="OJ931" s="226"/>
      <c r="OK931" s="226"/>
      <c r="OL931" s="226"/>
      <c r="OM931" s="226"/>
      <c r="ON931" s="226"/>
      <c r="OO931" s="226"/>
      <c r="OP931" s="226"/>
      <c r="OQ931" s="226"/>
      <c r="OR931" s="226"/>
      <c r="OS931" s="226"/>
      <c r="OT931" s="226"/>
      <c r="OU931" s="226"/>
      <c r="OV931" s="226"/>
      <c r="OW931" s="226"/>
      <c r="OX931" s="226"/>
      <c r="OY931" s="226"/>
      <c r="OZ931" s="226"/>
      <c r="PA931" s="226"/>
      <c r="PB931" s="226"/>
      <c r="PC931" s="226"/>
      <c r="PD931" s="226"/>
      <c r="PE931" s="226"/>
      <c r="PF931" s="226"/>
      <c r="PG931" s="226"/>
      <c r="PH931" s="226"/>
      <c r="PI931" s="226"/>
      <c r="PJ931" s="226"/>
      <c r="PK931" s="226"/>
      <c r="PL931" s="226"/>
      <c r="PM931" s="226"/>
      <c r="PN931" s="226"/>
      <c r="PO931" s="226"/>
      <c r="PP931" s="226"/>
      <c r="PQ931" s="226"/>
      <c r="PR931" s="226"/>
      <c r="PS931" s="226"/>
      <c r="PT931" s="226"/>
      <c r="PU931" s="226"/>
      <c r="PV931" s="226"/>
      <c r="PW931" s="226"/>
      <c r="PX931" s="226"/>
      <c r="PY931" s="226"/>
      <c r="PZ931" s="226"/>
      <c r="QA931" s="226"/>
      <c r="QB931" s="226"/>
      <c r="QC931" s="226"/>
      <c r="QD931" s="226"/>
      <c r="QE931" s="226"/>
      <c r="QF931" s="226"/>
      <c r="QG931" s="226"/>
      <c r="QH931" s="226"/>
      <c r="QI931" s="226"/>
      <c r="QJ931" s="226"/>
      <c r="QK931" s="226"/>
      <c r="QL931" s="226"/>
      <c r="QM931" s="226"/>
      <c r="QN931" s="226"/>
      <c r="QO931" s="226"/>
      <c r="QP931" s="226"/>
      <c r="QQ931" s="226"/>
      <c r="QR931" s="226"/>
      <c r="QS931" s="226"/>
      <c r="QT931" s="226"/>
      <c r="QU931" s="226"/>
      <c r="QV931" s="226"/>
      <c r="QW931" s="226"/>
      <c r="QX931" s="226"/>
      <c r="QY931" s="226"/>
      <c r="QZ931" s="226"/>
      <c r="RA931" s="226"/>
      <c r="RB931" s="226"/>
      <c r="RC931" s="226"/>
      <c r="RD931" s="226"/>
      <c r="RE931" s="226"/>
      <c r="RF931" s="226"/>
      <c r="RG931" s="226"/>
      <c r="RH931" s="226"/>
      <c r="RI931" s="226"/>
      <c r="RJ931" s="226"/>
      <c r="RK931" s="226"/>
      <c r="RL931" s="226"/>
      <c r="RM931" s="226"/>
      <c r="RN931" s="226"/>
      <c r="RO931" s="226"/>
      <c r="RP931" s="226"/>
      <c r="RQ931" s="226"/>
      <c r="RR931" s="226"/>
      <c r="RS931" s="226"/>
      <c r="RT931" s="226"/>
      <c r="RU931" s="226"/>
      <c r="RV931" s="226"/>
      <c r="RW931" s="226"/>
      <c r="RX931" s="226"/>
      <c r="RY931" s="226"/>
      <c r="RZ931" s="226"/>
      <c r="SA931" s="226"/>
      <c r="SB931" s="226"/>
      <c r="SC931" s="226"/>
      <c r="SD931" s="226"/>
      <c r="SE931" s="226"/>
      <c r="SF931" s="226"/>
      <c r="SG931" s="226"/>
      <c r="SH931" s="226"/>
      <c r="SI931" s="226"/>
      <c r="SJ931" s="226"/>
      <c r="SK931" s="226"/>
      <c r="SL931" s="226"/>
      <c r="SM931" s="226"/>
      <c r="SN931" s="226"/>
      <c r="SO931" s="226"/>
      <c r="SP931" s="226"/>
      <c r="SQ931" s="226"/>
      <c r="SR931" s="226"/>
      <c r="SS931" s="226"/>
      <c r="ST931" s="226"/>
      <c r="SU931" s="226"/>
      <c r="SV931" s="226"/>
      <c r="SW931" s="226"/>
      <c r="SX931" s="226"/>
      <c r="SY931" s="226"/>
      <c r="SZ931" s="226"/>
      <c r="TA931" s="226"/>
      <c r="TB931" s="226"/>
      <c r="TC931" s="226"/>
      <c r="TD931" s="226"/>
      <c r="TE931" s="226"/>
      <c r="TF931" s="226"/>
      <c r="TG931" s="226"/>
      <c r="TH931" s="226"/>
      <c r="TI931" s="226"/>
      <c r="TJ931" s="226"/>
      <c r="TK931" s="226"/>
      <c r="TL931" s="226"/>
      <c r="TM931" s="226"/>
      <c r="TN931" s="226"/>
      <c r="TO931" s="226"/>
      <c r="TP931" s="226"/>
      <c r="TQ931" s="226"/>
      <c r="TR931" s="226"/>
      <c r="TS931" s="226"/>
      <c r="TT931" s="226"/>
      <c r="TU931" s="226"/>
      <c r="TV931" s="226"/>
      <c r="TW931" s="226"/>
      <c r="TX931" s="226"/>
      <c r="TY931" s="226"/>
      <c r="TZ931" s="226"/>
      <c r="UA931" s="226"/>
      <c r="UB931" s="226"/>
      <c r="UC931" s="226"/>
      <c r="UD931" s="226"/>
      <c r="UE931" s="226"/>
      <c r="UF931" s="226"/>
      <c r="UG931" s="226"/>
      <c r="UH931" s="226"/>
      <c r="UI931" s="226"/>
      <c r="UJ931" s="226"/>
      <c r="UK931" s="226"/>
      <c r="UL931" s="226"/>
      <c r="UM931" s="226"/>
      <c r="UN931" s="226"/>
      <c r="UO931" s="226"/>
      <c r="UP931" s="226"/>
      <c r="UQ931" s="226"/>
      <c r="UR931" s="226"/>
      <c r="US931" s="226"/>
      <c r="UT931" s="226"/>
      <c r="UU931" s="226"/>
      <c r="UV931" s="226"/>
      <c r="UW931" s="226"/>
      <c r="UX931" s="226"/>
      <c r="UY931" s="226"/>
      <c r="UZ931" s="226"/>
      <c r="VA931" s="226"/>
      <c r="VB931" s="226"/>
      <c r="VC931" s="226"/>
      <c r="VD931" s="226"/>
      <c r="VE931" s="226"/>
      <c r="VF931" s="226"/>
      <c r="VG931" s="226"/>
      <c r="VH931" s="226"/>
      <c r="VI931" s="226"/>
      <c r="VJ931" s="226"/>
      <c r="VK931" s="226"/>
      <c r="VL931" s="226"/>
      <c r="VM931" s="226"/>
      <c r="VN931" s="226"/>
      <c r="VO931" s="226"/>
      <c r="VP931" s="226"/>
      <c r="VQ931" s="226"/>
      <c r="VR931" s="226"/>
      <c r="VS931" s="226"/>
      <c r="VT931" s="226"/>
      <c r="VU931" s="226"/>
      <c r="VV931" s="226"/>
      <c r="VW931" s="226"/>
      <c r="VX931" s="226"/>
      <c r="VY931" s="226"/>
      <c r="VZ931" s="226"/>
      <c r="WA931" s="226"/>
      <c r="WB931" s="226"/>
      <c r="WC931" s="226"/>
      <c r="WD931" s="226"/>
      <c r="WE931" s="226"/>
      <c r="WF931" s="226"/>
      <c r="WG931" s="226"/>
      <c r="WH931" s="226"/>
      <c r="WI931" s="226"/>
      <c r="WJ931" s="226"/>
      <c r="WK931" s="226"/>
      <c r="WL931" s="226"/>
      <c r="WM931" s="226"/>
      <c r="WN931" s="226"/>
      <c r="WO931" s="226"/>
      <c r="WP931" s="226"/>
      <c r="WQ931" s="226"/>
      <c r="WR931" s="226"/>
      <c r="WS931" s="226"/>
      <c r="WT931" s="226"/>
      <c r="WU931" s="226"/>
      <c r="WV931" s="226"/>
      <c r="WW931" s="226"/>
      <c r="WX931" s="226"/>
      <c r="WY931" s="226"/>
      <c r="WZ931" s="226"/>
      <c r="XA931" s="226"/>
      <c r="XB931" s="226"/>
      <c r="XC931" s="226"/>
      <c r="XD931" s="226"/>
      <c r="XE931" s="226"/>
      <c r="XF931" s="226"/>
      <c r="XG931" s="226"/>
      <c r="XH931" s="226"/>
      <c r="XI931" s="226"/>
      <c r="XJ931" s="226"/>
      <c r="XK931" s="226"/>
      <c r="XL931" s="226"/>
      <c r="XM931" s="226"/>
      <c r="XN931" s="226"/>
      <c r="XO931" s="226"/>
      <c r="XP931" s="226"/>
      <c r="XQ931" s="226"/>
      <c r="XR931" s="226"/>
      <c r="XS931" s="226"/>
      <c r="XT931" s="226"/>
      <c r="XU931" s="226"/>
      <c r="XV931" s="226"/>
      <c r="XW931" s="226"/>
      <c r="XX931" s="226"/>
      <c r="XY931" s="226"/>
      <c r="XZ931" s="226"/>
      <c r="YA931" s="226"/>
      <c r="YB931" s="226"/>
      <c r="YC931" s="226"/>
      <c r="YD931" s="226"/>
      <c r="YE931" s="226"/>
      <c r="YF931" s="226"/>
      <c r="YG931" s="226"/>
      <c r="YH931" s="226"/>
      <c r="YI931" s="226"/>
      <c r="YJ931" s="226"/>
      <c r="YK931" s="226"/>
      <c r="YL931" s="226"/>
      <c r="YM931" s="226"/>
      <c r="YN931" s="226"/>
      <c r="YO931" s="226"/>
      <c r="YP931" s="226"/>
      <c r="YQ931" s="226"/>
      <c r="YR931" s="226"/>
      <c r="YS931" s="226"/>
      <c r="YT931" s="226"/>
      <c r="YU931" s="226"/>
      <c r="YV931" s="226"/>
      <c r="YW931" s="226"/>
      <c r="YX931" s="226"/>
      <c r="YY931" s="226"/>
      <c r="YZ931" s="226"/>
      <c r="ZA931" s="226"/>
      <c r="ZB931" s="226"/>
      <c r="ZC931" s="226"/>
      <c r="ZD931" s="226"/>
      <c r="ZE931" s="226"/>
      <c r="ZF931" s="226"/>
      <c r="ZG931" s="226"/>
      <c r="ZH931" s="226"/>
      <c r="ZI931" s="226"/>
      <c r="ZJ931" s="226"/>
      <c r="ZK931" s="226"/>
      <c r="ZL931" s="226"/>
      <c r="ZM931" s="226"/>
      <c r="ZN931" s="226"/>
      <c r="ZO931" s="226"/>
      <c r="ZP931" s="226"/>
      <c r="ZQ931" s="226"/>
      <c r="ZR931" s="226"/>
      <c r="ZS931" s="226"/>
      <c r="ZT931" s="226"/>
      <c r="ZU931" s="226"/>
      <c r="ZV931" s="226"/>
      <c r="ZW931" s="226"/>
      <c r="ZX931" s="226"/>
      <c r="ZY931" s="226"/>
      <c r="ZZ931" s="226"/>
      <c r="AAA931" s="226"/>
      <c r="AAB931" s="226"/>
      <c r="AAC931" s="226"/>
      <c r="AAD931" s="226"/>
      <c r="AAE931" s="226"/>
      <c r="AAF931" s="226"/>
      <c r="AAG931" s="226"/>
      <c r="AAH931" s="226"/>
      <c r="AAI931" s="226"/>
      <c r="AAJ931" s="226"/>
      <c r="AAK931" s="226"/>
      <c r="AAL931" s="226"/>
      <c r="AAM931" s="226"/>
      <c r="AAN931" s="226"/>
      <c r="AAO931" s="226"/>
      <c r="AAP931" s="226"/>
      <c r="AAQ931" s="226"/>
      <c r="AAR931" s="226"/>
      <c r="AAS931" s="226"/>
      <c r="AAT931" s="226"/>
      <c r="AAU931" s="226"/>
      <c r="AAV931" s="226"/>
      <c r="AAW931" s="226"/>
      <c r="AAX931" s="226"/>
      <c r="AAY931" s="226"/>
      <c r="AAZ931" s="226"/>
      <c r="ABA931" s="226"/>
      <c r="ABB931" s="226"/>
      <c r="ABC931" s="226"/>
      <c r="ABD931" s="226"/>
      <c r="ABE931" s="226"/>
      <c r="ABF931" s="226"/>
      <c r="ABG931" s="226"/>
      <c r="ABH931" s="226"/>
      <c r="ABI931" s="226"/>
      <c r="ABJ931" s="226"/>
      <c r="ABK931" s="226"/>
      <c r="ABL931" s="226"/>
      <c r="ABM931" s="226"/>
      <c r="ABN931" s="226"/>
      <c r="ABO931" s="226"/>
      <c r="ABP931" s="226"/>
      <c r="ABQ931" s="226"/>
      <c r="ABR931" s="226"/>
      <c r="ABS931" s="226"/>
      <c r="ABT931" s="226"/>
      <c r="ABU931" s="226"/>
      <c r="ABV931" s="226"/>
      <c r="ABW931" s="226"/>
      <c r="ABX931" s="226"/>
      <c r="ABY931" s="226"/>
      <c r="ABZ931" s="226"/>
      <c r="ACA931" s="226"/>
      <c r="ACB931" s="226"/>
      <c r="ACC931" s="226"/>
      <c r="ACD931" s="226"/>
      <c r="ACE931" s="226"/>
      <c r="ACF931" s="226"/>
      <c r="ACG931" s="226"/>
      <c r="ACH931" s="226"/>
      <c r="ACI931" s="226"/>
      <c r="ACJ931" s="226"/>
      <c r="ACK931" s="226"/>
      <c r="ACL931" s="226"/>
      <c r="ACM931" s="226"/>
      <c r="ACN931" s="226"/>
      <c r="ACO931" s="226"/>
      <c r="ACP931" s="226"/>
      <c r="ACQ931" s="226"/>
      <c r="ACR931" s="226"/>
      <c r="ACS931" s="226"/>
      <c r="ACT931" s="226"/>
      <c r="ACU931" s="226"/>
      <c r="ACV931" s="226"/>
      <c r="ACW931" s="226"/>
      <c r="ACX931" s="226"/>
      <c r="ACY931" s="226"/>
      <c r="ACZ931" s="226"/>
      <c r="ADA931" s="226"/>
      <c r="ADB931" s="226"/>
      <c r="ADC931" s="226"/>
      <c r="ADD931" s="226"/>
      <c r="ADE931" s="226"/>
      <c r="ADF931" s="226"/>
      <c r="ADG931" s="226"/>
      <c r="ADH931" s="226"/>
      <c r="ADI931" s="226"/>
      <c r="ADJ931" s="226"/>
      <c r="ADK931" s="226"/>
      <c r="ADL931" s="226"/>
      <c r="ADM931" s="226"/>
      <c r="ADN931" s="226"/>
      <c r="ADO931" s="226"/>
      <c r="ADP931" s="226"/>
      <c r="ADQ931" s="226"/>
      <c r="ADR931" s="226"/>
      <c r="ADS931" s="226"/>
      <c r="ADT931" s="226"/>
      <c r="ADU931" s="226"/>
      <c r="ADV931" s="226"/>
      <c r="ADW931" s="226"/>
      <c r="ADX931" s="226"/>
      <c r="ADY931" s="226"/>
      <c r="ADZ931" s="226"/>
      <c r="AEA931" s="226"/>
      <c r="AEB931" s="226"/>
      <c r="AEC931" s="226"/>
      <c r="AED931" s="226"/>
      <c r="AEE931" s="226"/>
      <c r="AEF931" s="226"/>
      <c r="AEG931" s="226"/>
      <c r="AEH931" s="226"/>
      <c r="AEI931" s="226"/>
      <c r="AEJ931" s="226"/>
      <c r="AEK931" s="226"/>
      <c r="AEL931" s="226"/>
      <c r="AEM931" s="226"/>
      <c r="AEN931" s="226"/>
      <c r="AEO931" s="226"/>
      <c r="AEP931" s="226"/>
      <c r="AEQ931" s="226"/>
      <c r="AER931" s="226"/>
      <c r="AES931" s="226"/>
      <c r="AET931" s="226"/>
      <c r="AEU931" s="226"/>
      <c r="AEV931" s="226"/>
      <c r="AEW931" s="226"/>
      <c r="AEX931" s="226"/>
      <c r="AEY931" s="226"/>
      <c r="AEZ931" s="226"/>
      <c r="AFA931" s="226"/>
      <c r="AFB931" s="226"/>
      <c r="AFC931" s="226"/>
      <c r="AFD931" s="226"/>
      <c r="AFE931" s="226"/>
      <c r="AFF931" s="226"/>
      <c r="AFG931" s="226"/>
      <c r="AFH931" s="226"/>
      <c r="AFI931" s="226"/>
      <c r="AFJ931" s="226"/>
      <c r="AFK931" s="226"/>
      <c r="AFL931" s="226"/>
      <c r="AFM931" s="226"/>
      <c r="AFN931" s="226"/>
      <c r="AFO931" s="226"/>
      <c r="AFP931" s="226"/>
      <c r="AFQ931" s="226"/>
      <c r="AFR931" s="226"/>
      <c r="AFS931" s="226"/>
      <c r="AFT931" s="226"/>
      <c r="AFU931" s="226"/>
      <c r="AFV931" s="226"/>
      <c r="AFW931" s="226"/>
      <c r="AFX931" s="226"/>
      <c r="AFY931" s="226"/>
      <c r="AFZ931" s="226"/>
      <c r="AGA931" s="226"/>
      <c r="AGB931" s="226"/>
      <c r="AGC931" s="226"/>
      <c r="AGD931" s="226"/>
      <c r="AGE931" s="226"/>
      <c r="AGF931" s="226"/>
      <c r="AGG931" s="226"/>
      <c r="AGH931" s="226"/>
      <c r="AGI931" s="226"/>
      <c r="AGJ931" s="226"/>
      <c r="AGK931" s="226"/>
      <c r="AGL931" s="226"/>
      <c r="AGM931" s="226"/>
      <c r="AGN931" s="226"/>
      <c r="AGO931" s="226"/>
      <c r="AGP931" s="226"/>
      <c r="AGQ931" s="226"/>
      <c r="AGR931" s="226"/>
      <c r="AGS931" s="226"/>
      <c r="AGT931" s="226"/>
      <c r="AGU931" s="226"/>
      <c r="AGV931" s="226"/>
      <c r="AGW931" s="226"/>
      <c r="AGX931" s="226"/>
      <c r="AGY931" s="226"/>
      <c r="AGZ931" s="226"/>
      <c r="AHA931" s="226"/>
      <c r="AHB931" s="226"/>
      <c r="AHC931" s="226"/>
      <c r="AHD931" s="226"/>
      <c r="AHE931" s="226"/>
      <c r="AHF931" s="226"/>
      <c r="AHG931" s="226"/>
      <c r="AHH931" s="226"/>
      <c r="AHI931" s="226"/>
      <c r="AHJ931" s="226"/>
      <c r="AHK931" s="226"/>
      <c r="AHL931" s="226"/>
      <c r="AHM931" s="226"/>
      <c r="AHN931" s="226"/>
      <c r="AHO931" s="226"/>
      <c r="AHP931" s="226"/>
      <c r="AHQ931" s="226"/>
      <c r="AHR931" s="226"/>
      <c r="AHS931" s="226"/>
      <c r="AHT931" s="226"/>
      <c r="AHU931" s="226"/>
      <c r="AHV931" s="226"/>
      <c r="AHW931" s="226"/>
      <c r="AHX931" s="226"/>
      <c r="AHY931" s="226"/>
      <c r="AHZ931" s="226"/>
      <c r="AIA931" s="226"/>
      <c r="AIB931" s="226"/>
      <c r="AIC931" s="226"/>
      <c r="AID931" s="226"/>
      <c r="AIE931" s="226"/>
      <c r="AIF931" s="226"/>
      <c r="AIG931" s="226"/>
      <c r="AIH931" s="226"/>
      <c r="AII931" s="226"/>
      <c r="AIJ931" s="226"/>
      <c r="AIK931" s="226"/>
      <c r="AIL931" s="226"/>
      <c r="AIM931" s="226"/>
      <c r="AIN931" s="226"/>
      <c r="AIO931" s="226"/>
      <c r="AIP931" s="226"/>
      <c r="AIQ931" s="226"/>
      <c r="AIR931" s="226"/>
      <c r="AIS931" s="226"/>
      <c r="AIT931" s="226"/>
      <c r="AIU931" s="226"/>
      <c r="AIV931" s="226"/>
      <c r="AIW931" s="226"/>
      <c r="AIX931" s="226"/>
      <c r="AIY931" s="226"/>
      <c r="AIZ931" s="226"/>
      <c r="AJA931" s="226"/>
      <c r="AJB931" s="226"/>
      <c r="AJC931" s="226"/>
      <c r="AJD931" s="226"/>
      <c r="AJE931" s="226"/>
      <c r="AJF931" s="226"/>
      <c r="AJG931" s="226"/>
      <c r="AJH931" s="226"/>
      <c r="AJI931" s="226"/>
      <c r="AJJ931" s="226"/>
      <c r="AJK931" s="226"/>
      <c r="AJL931" s="226"/>
      <c r="AJM931" s="226"/>
      <c r="AJN931" s="226"/>
      <c r="AJO931" s="226"/>
      <c r="AJP931" s="226"/>
      <c r="AJQ931" s="226"/>
      <c r="AJR931" s="226"/>
      <c r="AJS931" s="226"/>
      <c r="AJT931" s="226"/>
      <c r="AJU931" s="226"/>
      <c r="AJV931" s="226"/>
      <c r="AJW931" s="226"/>
      <c r="AJX931" s="226"/>
      <c r="AJY931" s="226"/>
      <c r="AJZ931" s="226"/>
      <c r="AKA931" s="226"/>
      <c r="AKB931" s="226"/>
      <c r="AKC931" s="226"/>
      <c r="AKD931" s="226"/>
      <c r="AKE931" s="226"/>
      <c r="AKF931" s="226"/>
      <c r="AKG931" s="226"/>
      <c r="AKH931" s="226"/>
      <c r="AKI931" s="226"/>
      <c r="AKJ931" s="226"/>
      <c r="AKK931" s="226"/>
      <c r="AKL931" s="226"/>
      <c r="AKM931" s="226"/>
      <c r="AKN931" s="226"/>
      <c r="AKO931" s="226"/>
      <c r="AKP931" s="226"/>
      <c r="AKQ931" s="226"/>
      <c r="AKR931" s="226"/>
      <c r="AKS931" s="226"/>
      <c r="AKT931" s="226"/>
      <c r="AKU931" s="226"/>
      <c r="AKV931" s="226"/>
      <c r="AKW931" s="226"/>
      <c r="AKX931" s="226"/>
      <c r="AKY931" s="226"/>
      <c r="AKZ931" s="226"/>
      <c r="ALA931" s="226"/>
      <c r="ALB931" s="226"/>
      <c r="ALC931" s="226"/>
      <c r="ALD931" s="226"/>
      <c r="ALE931" s="226"/>
      <c r="ALF931" s="226"/>
      <c r="ALG931" s="226"/>
      <c r="ALH931" s="226"/>
      <c r="ALI931" s="226"/>
      <c r="ALJ931" s="226"/>
      <c r="ALK931" s="226"/>
      <c r="ALL931" s="226"/>
      <c r="ALM931" s="226"/>
      <c r="ALN931" s="226"/>
      <c r="ALO931" s="226"/>
      <c r="ALP931" s="226"/>
      <c r="ALQ931" s="226"/>
      <c r="ALR931" s="226"/>
      <c r="ALS931" s="226"/>
      <c r="ALT931" s="226"/>
      <c r="ALU931" s="226"/>
      <c r="ALV931" s="226"/>
      <c r="ALW931" s="226"/>
      <c r="ALX931" s="226"/>
      <c r="ALY931" s="226"/>
      <c r="ALZ931" s="226"/>
      <c r="AMA931" s="226"/>
      <c r="AMB931" s="226"/>
      <c r="AMC931" s="226"/>
      <c r="AMD931" s="226"/>
      <c r="AME931" s="226"/>
      <c r="AMF931" s="226"/>
      <c r="AMG931" s="226"/>
      <c r="AMH931" s="226"/>
      <c r="AMI931" s="226"/>
      <c r="AMJ931" s="226"/>
      <c r="AMK931" s="226"/>
      <c r="AML931" s="226"/>
      <c r="AMM931" s="226"/>
      <c r="AMN931" s="226"/>
      <c r="AMO931" s="226"/>
      <c r="AMP931" s="226"/>
      <c r="AMQ931" s="226"/>
      <c r="AMR931" s="226"/>
      <c r="AMS931" s="226"/>
      <c r="AMT931" s="226"/>
      <c r="AMU931" s="226"/>
      <c r="AMV931" s="226"/>
      <c r="AMW931" s="226"/>
      <c r="AMX931" s="226"/>
    </row>
    <row r="932" spans="1:1038" s="432" customFormat="1" ht="18" customHeight="1">
      <c r="A932" s="547" t="s">
        <v>2392</v>
      </c>
      <c r="B932" s="524" t="s">
        <v>1647</v>
      </c>
      <c r="C932" s="422"/>
      <c r="D932" s="525" t="s">
        <v>1279</v>
      </c>
      <c r="E932" s="422">
        <v>107</v>
      </c>
      <c r="F932" s="422">
        <v>4</v>
      </c>
      <c r="G932" s="526" t="str">
        <f t="shared" si="601"/>
        <v>107-4</v>
      </c>
      <c r="H932" s="422">
        <v>0</v>
      </c>
      <c r="I932" s="422">
        <v>14.5</v>
      </c>
      <c r="J932" s="527">
        <f t="shared" si="605"/>
        <v>1</v>
      </c>
      <c r="K932" s="528" t="b">
        <f>IF(J933=1,IF(((VLOOKUP($G932,[4]Depth_Lookup!$A$3:$J$550,9,FALSE))-(I932/100))=0,"Good",IF(((VLOOKUP($G932,[4]Depth_Lookup!$A$3:$J$550,9,FALSE))-(I932/100))&gt;0,"Too Short","Too Long")))</f>
        <v>0</v>
      </c>
      <c r="L932" s="171">
        <f>(VLOOKUP($G932,Depth_Lookup!$A$3:$J$410,10,FALSE))+(H932/100)</f>
        <v>283.91000000000003</v>
      </c>
      <c r="M932" s="171">
        <f>(VLOOKUP($G932,Depth_Lookup!$A$3:$J$410,10,FALSE))+(I932/100)</f>
        <v>284.05500000000001</v>
      </c>
      <c r="N932" s="441" t="s">
        <v>2428</v>
      </c>
      <c r="O932" s="422">
        <v>1</v>
      </c>
      <c r="P932" s="422" t="s">
        <v>853</v>
      </c>
      <c r="Q932" s="422" t="s">
        <v>125</v>
      </c>
      <c r="R932" s="526" t="str">
        <f t="shared" si="602"/>
        <v>SerpentinizedHarzburgite</v>
      </c>
      <c r="S932" s="422" t="s">
        <v>94</v>
      </c>
      <c r="T932" s="422" t="s">
        <v>98</v>
      </c>
      <c r="U932" s="422" t="s">
        <v>95</v>
      </c>
      <c r="V932" s="422" t="s">
        <v>96</v>
      </c>
      <c r="W932" s="422" t="s">
        <v>102</v>
      </c>
      <c r="X932" s="529">
        <f>VLOOKUP(W932,[4]definitions_list_lookup!$A$13:$B$19,2,0)</f>
        <v>5</v>
      </c>
      <c r="Y932" s="422" t="s">
        <v>90</v>
      </c>
      <c r="Z932" s="422" t="s">
        <v>91</v>
      </c>
      <c r="AA932" s="422"/>
      <c r="AB932" s="422"/>
      <c r="AC932" s="422"/>
      <c r="AD932" s="422"/>
      <c r="AE932" s="423"/>
      <c r="AF932" s="526" t="e">
        <f>VLOOKUP(AE932,[4]definitions_list_mag!$V$12:$W$15,2,0)</f>
        <v>#N/A</v>
      </c>
      <c r="AG932" s="530"/>
      <c r="AH932" s="422"/>
      <c r="AI932" s="666">
        <v>74</v>
      </c>
      <c r="AJ932" s="429"/>
      <c r="AK932" s="429"/>
      <c r="AL932" s="429"/>
      <c r="AM932" s="429"/>
      <c r="AN932" s="429"/>
      <c r="AO932" s="666"/>
      <c r="AP932" s="429"/>
      <c r="AQ932" s="429"/>
      <c r="AR932" s="429"/>
      <c r="AS932" s="429"/>
      <c r="AT932" s="429"/>
      <c r="AU932" s="666"/>
      <c r="AV932" s="429"/>
      <c r="AW932" s="429"/>
      <c r="AX932" s="429"/>
      <c r="AY932" s="429"/>
      <c r="AZ932" s="429"/>
      <c r="BA932" s="666">
        <v>25</v>
      </c>
      <c r="BB932" s="429">
        <v>4</v>
      </c>
      <c r="BC932" s="429">
        <v>2</v>
      </c>
      <c r="BD932" s="429" t="s">
        <v>1330</v>
      </c>
      <c r="BE932" s="429" t="s">
        <v>103</v>
      </c>
      <c r="BF932" s="429"/>
      <c r="BG932" s="666"/>
      <c r="BH932" s="429"/>
      <c r="BI932" s="429"/>
      <c r="BJ932" s="429"/>
      <c r="BK932" s="429"/>
      <c r="BL932" s="429"/>
      <c r="BM932" s="666">
        <v>1</v>
      </c>
      <c r="BN932" s="429">
        <v>1</v>
      </c>
      <c r="BO932" s="429">
        <v>0.5</v>
      </c>
      <c r="BP932" s="429" t="s">
        <v>110</v>
      </c>
      <c r="BQ932" s="429" t="s">
        <v>103</v>
      </c>
      <c r="BR932" s="429"/>
      <c r="BS932" s="429"/>
      <c r="BT932" s="429"/>
      <c r="BU932" s="429"/>
      <c r="BV932" s="429"/>
      <c r="BW932" s="429"/>
      <c r="BX932" s="429"/>
      <c r="BY932" s="426"/>
      <c r="BZ932" s="422"/>
      <c r="CA932" s="422"/>
      <c r="CB932" s="422"/>
      <c r="CC932" s="422"/>
      <c r="CD932" s="422"/>
      <c r="CE932" s="427"/>
      <c r="CF932" s="531">
        <f t="shared" si="603"/>
        <v>100</v>
      </c>
      <c r="CG932" s="166"/>
      <c r="CH932" s="163" t="s">
        <v>2150</v>
      </c>
      <c r="CI932" s="163">
        <v>90</v>
      </c>
      <c r="CJ932" s="163" t="s">
        <v>514</v>
      </c>
      <c r="CK932" s="164" t="s">
        <v>2415</v>
      </c>
      <c r="CL932" s="165"/>
      <c r="CM932" s="165"/>
      <c r="CN932" s="165"/>
      <c r="CO932" s="165"/>
      <c r="CP932" s="165"/>
      <c r="CQ932" s="165"/>
      <c r="CR932" s="165"/>
      <c r="CS932" s="165"/>
      <c r="CT932" s="165"/>
      <c r="CU932" s="165"/>
      <c r="CV932" s="165"/>
      <c r="CW932" s="165"/>
      <c r="CX932" s="165"/>
      <c r="CY932" s="165"/>
      <c r="CZ932" s="165"/>
      <c r="DA932" s="165"/>
      <c r="DB932" s="165">
        <v>65</v>
      </c>
      <c r="DC932" s="429"/>
      <c r="DD932" s="165"/>
      <c r="DE932" s="165"/>
      <c r="DF932" s="165"/>
      <c r="DG932" s="165"/>
      <c r="DH932" s="165"/>
      <c r="DI932" s="165"/>
      <c r="DJ932" s="165">
        <v>35</v>
      </c>
      <c r="DK932" s="209">
        <f t="shared" si="604"/>
        <v>100</v>
      </c>
      <c r="DL932" s="166"/>
      <c r="DM932" s="165"/>
      <c r="DN932" s="165"/>
      <c r="DO932" s="167"/>
      <c r="DQ932" s="166"/>
      <c r="DR932" s="167"/>
      <c r="DS932" s="166"/>
      <c r="DT932" s="555" t="s">
        <v>2429</v>
      </c>
      <c r="DU932" s="429"/>
      <c r="DV932" s="429"/>
      <c r="DW932" s="532" t="e">
        <f>VLOOKUP(P932,[4]definitions_list_lookup!$K$30:$L$54,2,0)</f>
        <v>#N/A</v>
      </c>
      <c r="DX932" s="443" t="s">
        <v>2151</v>
      </c>
      <c r="DY932" s="443" t="s">
        <v>2430</v>
      </c>
      <c r="DZ932" s="533"/>
      <c r="EA932" s="534"/>
      <c r="EB932" s="429"/>
      <c r="EC932" s="534"/>
      <c r="ED932" s="229" t="s">
        <v>2517</v>
      </c>
      <c r="EE932" s="535"/>
      <c r="EF932" s="536"/>
      <c r="EG932" s="535"/>
      <c r="EH932" s="537"/>
      <c r="EI932" s="538"/>
      <c r="EJ932" s="539"/>
      <c r="EK932" s="540"/>
      <c r="EL932" s="535"/>
      <c r="EM932" s="537"/>
      <c r="EN932" s="537"/>
      <c r="EO932" s="541"/>
      <c r="EP932" s="541"/>
      <c r="EQ932" s="541"/>
      <c r="ER932" s="541"/>
      <c r="ES932" s="541"/>
      <c r="ET932" s="541"/>
      <c r="EU932" s="541"/>
      <c r="EV932" s="542"/>
      <c r="EW932" s="542"/>
      <c r="EX932" s="542"/>
      <c r="EY932" s="542"/>
      <c r="EZ932" s="192" t="e">
        <f t="shared" si="675"/>
        <v>#DIV/0!</v>
      </c>
      <c r="FA932" s="192" t="e">
        <f t="shared" si="676"/>
        <v>#DIV/0!</v>
      </c>
      <c r="FB932" s="192" t="e">
        <f t="shared" si="677"/>
        <v>#DIV/0!</v>
      </c>
      <c r="FC932" s="192" t="e">
        <f t="shared" si="678"/>
        <v>#DIV/0!</v>
      </c>
      <c r="FD932" s="192" t="e">
        <f t="shared" si="679"/>
        <v>#DIV/0!</v>
      </c>
      <c r="FE932" s="193" t="e">
        <f t="shared" si="680"/>
        <v>#DIV/0!</v>
      </c>
      <c r="FF932" s="194" t="e">
        <f t="shared" si="681"/>
        <v>#DIV/0!</v>
      </c>
      <c r="FG932" s="535"/>
      <c r="FH932" s="537"/>
      <c r="FI932" s="778">
        <f t="shared" si="682"/>
        <v>0</v>
      </c>
      <c r="FJ932" s="779" t="e">
        <f t="shared" si="683"/>
        <v>#DIV/0!</v>
      </c>
      <c r="FK932" s="779" t="e">
        <f t="shared" si="684"/>
        <v>#DIV/0!</v>
      </c>
      <c r="FL932" s="780" t="e">
        <f t="shared" si="685"/>
        <v>#DIV/0!</v>
      </c>
      <c r="FM932" s="169" t="e">
        <f t="shared" si="686"/>
        <v>#DIV/0!</v>
      </c>
      <c r="FN932" s="783" t="e">
        <f t="shared" si="687"/>
        <v>#DIV/0!</v>
      </c>
      <c r="FO932" s="422"/>
      <c r="FP932" s="422"/>
      <c r="FQ932" s="422"/>
      <c r="FR932" s="422"/>
      <c r="FS932" s="422"/>
      <c r="FT932" s="422"/>
      <c r="FU932" s="422"/>
      <c r="FV932" s="422"/>
      <c r="FW932" s="422"/>
      <c r="FX932" s="422"/>
      <c r="FY932" s="422"/>
      <c r="FZ932" s="422"/>
      <c r="GA932" s="422"/>
      <c r="GB932" s="422"/>
      <c r="GC932" s="422"/>
      <c r="GD932" s="422"/>
      <c r="GE932" s="422"/>
      <c r="GF932" s="422"/>
      <c r="GG932" s="422"/>
      <c r="GH932" s="422"/>
      <c r="GI932" s="422"/>
      <c r="GJ932" s="422"/>
      <c r="GK932" s="422"/>
      <c r="GL932" s="422"/>
      <c r="GM932" s="422"/>
      <c r="GN932" s="422"/>
      <c r="GO932" s="422"/>
      <c r="GP932" s="422"/>
      <c r="GQ932" s="422"/>
      <c r="GR932" s="422"/>
      <c r="GS932" s="422"/>
      <c r="GT932" s="422"/>
      <c r="GU932" s="422"/>
      <c r="GV932" s="422"/>
      <c r="GW932" s="422"/>
      <c r="GX932" s="422"/>
      <c r="GY932" s="422"/>
      <c r="GZ932" s="422"/>
      <c r="HA932" s="422"/>
      <c r="HB932" s="422"/>
      <c r="HC932" s="422"/>
      <c r="HD932" s="422"/>
      <c r="HE932" s="422"/>
      <c r="HF932" s="422"/>
      <c r="HG932" s="422"/>
      <c r="HH932" s="422"/>
      <c r="HI932" s="422"/>
      <c r="HJ932" s="422"/>
      <c r="HK932" s="422"/>
      <c r="HL932" s="422"/>
      <c r="HM932" s="422"/>
      <c r="HN932" s="422"/>
      <c r="HO932" s="422"/>
      <c r="HP932" s="422"/>
      <c r="HQ932" s="422"/>
      <c r="HR932" s="422"/>
      <c r="HS932" s="422"/>
      <c r="HT932" s="422"/>
      <c r="HU932" s="422"/>
      <c r="HV932" s="422"/>
      <c r="HW932" s="422"/>
      <c r="HX932" s="422"/>
      <c r="HY932" s="422"/>
      <c r="HZ932" s="422"/>
      <c r="IA932" s="422"/>
      <c r="IB932" s="422"/>
      <c r="IC932" s="422"/>
      <c r="ID932" s="422"/>
      <c r="IE932" s="422"/>
      <c r="IF932" s="422"/>
      <c r="IG932" s="422"/>
      <c r="IH932" s="422"/>
      <c r="II932" s="422"/>
      <c r="IJ932" s="422"/>
      <c r="IK932" s="422"/>
      <c r="IL932" s="422"/>
      <c r="IM932" s="422"/>
      <c r="IN932" s="422"/>
      <c r="IO932" s="422"/>
      <c r="IP932" s="422"/>
      <c r="IQ932" s="422"/>
      <c r="IR932" s="422"/>
      <c r="IS932" s="422"/>
      <c r="IT932" s="422"/>
      <c r="IU932" s="422"/>
      <c r="IV932" s="422"/>
      <c r="IW932" s="422"/>
      <c r="IX932" s="422"/>
      <c r="IY932" s="422"/>
      <c r="IZ932" s="422"/>
      <c r="JA932" s="422"/>
      <c r="JB932" s="422"/>
      <c r="JC932" s="422"/>
      <c r="JD932" s="422"/>
      <c r="JE932" s="422"/>
      <c r="JF932" s="422"/>
      <c r="JG932" s="422"/>
      <c r="JH932" s="422"/>
      <c r="JI932" s="422"/>
      <c r="JJ932" s="422"/>
      <c r="JK932" s="422"/>
      <c r="JL932" s="422"/>
      <c r="JM932" s="422"/>
      <c r="JN932" s="422"/>
      <c r="JO932" s="422"/>
      <c r="JP932" s="422"/>
      <c r="JQ932" s="422"/>
      <c r="JR932" s="422"/>
      <c r="JS932" s="422"/>
      <c r="JT932" s="422"/>
      <c r="JU932" s="422"/>
      <c r="JV932" s="422"/>
      <c r="JW932" s="422"/>
      <c r="JX932" s="422"/>
      <c r="JY932" s="422"/>
      <c r="JZ932" s="422"/>
      <c r="KA932" s="422"/>
      <c r="KB932" s="422"/>
      <c r="KC932" s="422"/>
      <c r="KD932" s="422"/>
      <c r="KE932" s="422"/>
      <c r="KF932" s="422"/>
      <c r="KG932" s="422"/>
      <c r="KH932" s="422"/>
      <c r="KI932" s="422"/>
      <c r="KJ932" s="422"/>
      <c r="KK932" s="422"/>
      <c r="KL932" s="422"/>
      <c r="KM932" s="422"/>
      <c r="KN932" s="422"/>
      <c r="KO932" s="422"/>
      <c r="KP932" s="422"/>
      <c r="KQ932" s="422"/>
      <c r="KR932" s="422"/>
      <c r="KS932" s="422"/>
      <c r="KT932" s="422"/>
      <c r="KU932" s="422"/>
      <c r="KV932" s="422"/>
      <c r="KW932" s="422"/>
      <c r="KX932" s="422"/>
      <c r="KY932" s="422"/>
      <c r="KZ932" s="422"/>
      <c r="LA932" s="422"/>
      <c r="LB932" s="422"/>
      <c r="LC932" s="422"/>
      <c r="LD932" s="422"/>
      <c r="LE932" s="422"/>
      <c r="LF932" s="422"/>
      <c r="LG932" s="422"/>
      <c r="LH932" s="422"/>
      <c r="LI932" s="422"/>
      <c r="LJ932" s="422"/>
      <c r="LK932" s="422"/>
      <c r="LL932" s="422"/>
      <c r="LM932" s="422"/>
      <c r="LN932" s="422"/>
      <c r="LO932" s="422"/>
      <c r="LP932" s="422"/>
      <c r="LQ932" s="422"/>
      <c r="LR932" s="422"/>
      <c r="LS932" s="422"/>
      <c r="LT932" s="422"/>
      <c r="LU932" s="422"/>
      <c r="LV932" s="422"/>
      <c r="LW932" s="422"/>
      <c r="LX932" s="422"/>
      <c r="LY932" s="422"/>
      <c r="LZ932" s="422"/>
      <c r="MA932" s="422"/>
      <c r="MB932" s="422"/>
      <c r="MC932" s="422"/>
      <c r="MD932" s="422"/>
      <c r="ME932" s="422"/>
      <c r="MF932" s="422"/>
      <c r="MG932" s="422"/>
      <c r="MH932" s="422"/>
      <c r="MI932" s="422"/>
      <c r="MJ932" s="422"/>
      <c r="MK932" s="422"/>
      <c r="ML932" s="422"/>
      <c r="MM932" s="422"/>
      <c r="MN932" s="422"/>
      <c r="MO932" s="422"/>
      <c r="MP932" s="422"/>
      <c r="MQ932" s="422"/>
      <c r="MR932" s="422"/>
      <c r="MS932" s="422"/>
      <c r="MT932" s="422"/>
      <c r="MU932" s="422"/>
      <c r="MV932" s="422"/>
      <c r="MW932" s="422"/>
      <c r="MX932" s="422"/>
      <c r="MY932" s="422"/>
      <c r="MZ932" s="422"/>
      <c r="NA932" s="422"/>
      <c r="NB932" s="422"/>
      <c r="NC932" s="422"/>
      <c r="ND932" s="422"/>
      <c r="NE932" s="422"/>
      <c r="NF932" s="422"/>
      <c r="NG932" s="422"/>
      <c r="NH932" s="422"/>
      <c r="NI932" s="422"/>
      <c r="NJ932" s="422"/>
      <c r="NK932" s="422"/>
      <c r="NL932" s="422"/>
      <c r="NM932" s="422"/>
      <c r="NN932" s="422"/>
      <c r="NO932" s="422"/>
      <c r="NP932" s="422"/>
      <c r="NQ932" s="422"/>
      <c r="NR932" s="422"/>
      <c r="NS932" s="422"/>
      <c r="NT932" s="422"/>
      <c r="NU932" s="422"/>
      <c r="NV932" s="422"/>
      <c r="NW932" s="422"/>
      <c r="NX932" s="422"/>
      <c r="NY932" s="422"/>
      <c r="NZ932" s="422"/>
      <c r="OA932" s="422"/>
      <c r="OB932" s="422"/>
      <c r="OC932" s="422"/>
      <c r="OD932" s="422"/>
      <c r="OE932" s="422"/>
      <c r="OF932" s="422"/>
      <c r="OG932" s="422"/>
      <c r="OH932" s="422"/>
      <c r="OI932" s="422"/>
      <c r="OJ932" s="422"/>
      <c r="OK932" s="422"/>
      <c r="OL932" s="422"/>
      <c r="OM932" s="422"/>
      <c r="ON932" s="422"/>
      <c r="OO932" s="422"/>
      <c r="OP932" s="422"/>
      <c r="OQ932" s="422"/>
      <c r="OR932" s="422"/>
      <c r="OS932" s="422"/>
      <c r="OT932" s="422"/>
      <c r="OU932" s="422"/>
      <c r="OV932" s="422"/>
      <c r="OW932" s="422"/>
      <c r="OX932" s="422"/>
      <c r="OY932" s="422"/>
      <c r="OZ932" s="422"/>
      <c r="PA932" s="422"/>
      <c r="PB932" s="422"/>
      <c r="PC932" s="422"/>
      <c r="PD932" s="422"/>
      <c r="PE932" s="422"/>
      <c r="PF932" s="422"/>
      <c r="PG932" s="422"/>
      <c r="PH932" s="422"/>
      <c r="PI932" s="422"/>
      <c r="PJ932" s="422"/>
      <c r="PK932" s="422"/>
      <c r="PL932" s="422"/>
      <c r="PM932" s="422"/>
      <c r="PN932" s="422"/>
      <c r="PO932" s="422"/>
      <c r="PP932" s="422"/>
      <c r="PQ932" s="422"/>
      <c r="PR932" s="422"/>
      <c r="PS932" s="422"/>
      <c r="PT932" s="422"/>
      <c r="PU932" s="422"/>
      <c r="PV932" s="422"/>
      <c r="PW932" s="422"/>
      <c r="PX932" s="422"/>
      <c r="PY932" s="422"/>
      <c r="PZ932" s="422"/>
      <c r="QA932" s="422"/>
      <c r="QB932" s="422"/>
      <c r="QC932" s="422"/>
      <c r="QD932" s="422"/>
      <c r="QE932" s="422"/>
      <c r="QF932" s="422"/>
      <c r="QG932" s="422"/>
      <c r="QH932" s="422"/>
      <c r="QI932" s="422"/>
      <c r="QJ932" s="422"/>
      <c r="QK932" s="422"/>
      <c r="QL932" s="422"/>
      <c r="QM932" s="422"/>
      <c r="QN932" s="422"/>
      <c r="QO932" s="422"/>
      <c r="QP932" s="422"/>
      <c r="QQ932" s="422"/>
      <c r="QR932" s="422"/>
      <c r="QS932" s="422"/>
      <c r="QT932" s="422"/>
      <c r="QU932" s="422"/>
      <c r="QV932" s="422"/>
      <c r="QW932" s="422"/>
      <c r="QX932" s="422"/>
      <c r="QY932" s="422"/>
      <c r="QZ932" s="422"/>
      <c r="RA932" s="422"/>
      <c r="RB932" s="422"/>
      <c r="RC932" s="422"/>
      <c r="RD932" s="422"/>
      <c r="RE932" s="422"/>
      <c r="RF932" s="422"/>
      <c r="RG932" s="422"/>
      <c r="RH932" s="422"/>
      <c r="RI932" s="422"/>
      <c r="RJ932" s="422"/>
      <c r="RK932" s="422"/>
      <c r="RL932" s="422"/>
      <c r="RM932" s="422"/>
      <c r="RN932" s="422"/>
      <c r="RO932" s="422"/>
      <c r="RP932" s="422"/>
      <c r="RQ932" s="422"/>
      <c r="RR932" s="422"/>
      <c r="RS932" s="422"/>
      <c r="RT932" s="422"/>
      <c r="RU932" s="422"/>
      <c r="RV932" s="422"/>
      <c r="RW932" s="422"/>
      <c r="RX932" s="422"/>
      <c r="RY932" s="422"/>
      <c r="RZ932" s="422"/>
      <c r="SA932" s="422"/>
      <c r="SB932" s="422"/>
      <c r="SC932" s="422"/>
      <c r="SD932" s="422"/>
      <c r="SE932" s="422"/>
      <c r="SF932" s="422"/>
      <c r="SG932" s="422"/>
      <c r="SH932" s="422"/>
      <c r="SI932" s="422"/>
      <c r="SJ932" s="422"/>
      <c r="SK932" s="422"/>
      <c r="SL932" s="422"/>
      <c r="SM932" s="422"/>
      <c r="SN932" s="422"/>
      <c r="SO932" s="422"/>
      <c r="SP932" s="422"/>
      <c r="SQ932" s="422"/>
      <c r="SR932" s="422"/>
      <c r="SS932" s="422"/>
      <c r="ST932" s="422"/>
      <c r="SU932" s="422"/>
      <c r="SV932" s="422"/>
      <c r="SW932" s="422"/>
      <c r="SX932" s="422"/>
      <c r="SY932" s="422"/>
      <c r="SZ932" s="422"/>
      <c r="TA932" s="422"/>
      <c r="TB932" s="422"/>
      <c r="TC932" s="422"/>
      <c r="TD932" s="422"/>
      <c r="TE932" s="422"/>
      <c r="TF932" s="422"/>
      <c r="TG932" s="422"/>
      <c r="TH932" s="422"/>
      <c r="TI932" s="422"/>
      <c r="TJ932" s="422"/>
      <c r="TK932" s="422"/>
      <c r="TL932" s="422"/>
      <c r="TM932" s="422"/>
      <c r="TN932" s="422"/>
      <c r="TO932" s="422"/>
      <c r="TP932" s="422"/>
      <c r="TQ932" s="422"/>
      <c r="TR932" s="422"/>
      <c r="TS932" s="422"/>
      <c r="TT932" s="422"/>
      <c r="TU932" s="422"/>
      <c r="TV932" s="422"/>
      <c r="TW932" s="422"/>
      <c r="TX932" s="422"/>
      <c r="TY932" s="422"/>
      <c r="TZ932" s="422"/>
      <c r="UA932" s="422"/>
      <c r="UB932" s="422"/>
      <c r="UC932" s="422"/>
      <c r="UD932" s="422"/>
      <c r="UE932" s="422"/>
      <c r="UF932" s="422"/>
      <c r="UG932" s="422"/>
      <c r="UH932" s="422"/>
      <c r="UI932" s="422"/>
      <c r="UJ932" s="422"/>
      <c r="UK932" s="422"/>
      <c r="UL932" s="422"/>
      <c r="UM932" s="422"/>
      <c r="UN932" s="422"/>
      <c r="UO932" s="422"/>
      <c r="UP932" s="422"/>
      <c r="UQ932" s="422"/>
      <c r="UR932" s="422"/>
      <c r="US932" s="422"/>
      <c r="UT932" s="422"/>
      <c r="UU932" s="422"/>
      <c r="UV932" s="422"/>
      <c r="UW932" s="422"/>
      <c r="UX932" s="422"/>
      <c r="UY932" s="422"/>
      <c r="UZ932" s="422"/>
      <c r="VA932" s="422"/>
      <c r="VB932" s="422"/>
      <c r="VC932" s="422"/>
      <c r="VD932" s="422"/>
      <c r="VE932" s="422"/>
      <c r="VF932" s="422"/>
      <c r="VG932" s="422"/>
      <c r="VH932" s="422"/>
      <c r="VI932" s="422"/>
      <c r="VJ932" s="422"/>
      <c r="VK932" s="422"/>
      <c r="VL932" s="422"/>
      <c r="VM932" s="422"/>
      <c r="VN932" s="422"/>
      <c r="VO932" s="422"/>
      <c r="VP932" s="422"/>
      <c r="VQ932" s="422"/>
      <c r="VR932" s="422"/>
      <c r="VS932" s="422"/>
      <c r="VT932" s="422"/>
      <c r="VU932" s="422"/>
      <c r="VV932" s="422"/>
      <c r="VW932" s="422"/>
      <c r="VX932" s="422"/>
      <c r="VY932" s="422"/>
      <c r="VZ932" s="422"/>
      <c r="WA932" s="422"/>
      <c r="WB932" s="422"/>
      <c r="WC932" s="422"/>
      <c r="WD932" s="422"/>
      <c r="WE932" s="422"/>
      <c r="WF932" s="422"/>
      <c r="WG932" s="422"/>
      <c r="WH932" s="422"/>
      <c r="WI932" s="422"/>
      <c r="WJ932" s="422"/>
      <c r="WK932" s="422"/>
      <c r="WL932" s="422"/>
      <c r="WM932" s="422"/>
      <c r="WN932" s="422"/>
      <c r="WO932" s="422"/>
      <c r="WP932" s="422"/>
      <c r="WQ932" s="422"/>
      <c r="WR932" s="422"/>
      <c r="WS932" s="422"/>
      <c r="WT932" s="422"/>
      <c r="WU932" s="422"/>
      <c r="WV932" s="422"/>
      <c r="WW932" s="422"/>
      <c r="WX932" s="422"/>
      <c r="WY932" s="422"/>
      <c r="WZ932" s="422"/>
      <c r="XA932" s="422"/>
      <c r="XB932" s="422"/>
      <c r="XC932" s="422"/>
      <c r="XD932" s="422"/>
      <c r="XE932" s="422"/>
      <c r="XF932" s="422"/>
      <c r="XG932" s="422"/>
      <c r="XH932" s="422"/>
      <c r="XI932" s="422"/>
      <c r="XJ932" s="422"/>
      <c r="XK932" s="422"/>
      <c r="XL932" s="422"/>
      <c r="XM932" s="422"/>
      <c r="XN932" s="422"/>
      <c r="XO932" s="422"/>
      <c r="XP932" s="422"/>
      <c r="XQ932" s="422"/>
      <c r="XR932" s="422"/>
      <c r="XS932" s="422"/>
      <c r="XT932" s="422"/>
      <c r="XU932" s="422"/>
      <c r="XV932" s="422"/>
      <c r="XW932" s="422"/>
      <c r="XX932" s="422"/>
      <c r="XY932" s="422"/>
      <c r="XZ932" s="422"/>
      <c r="YA932" s="422"/>
      <c r="YB932" s="422"/>
      <c r="YC932" s="422"/>
      <c r="YD932" s="422"/>
      <c r="YE932" s="422"/>
      <c r="YF932" s="422"/>
      <c r="YG932" s="422"/>
      <c r="YH932" s="422"/>
      <c r="YI932" s="422"/>
      <c r="YJ932" s="422"/>
      <c r="YK932" s="422"/>
      <c r="YL932" s="422"/>
      <c r="YM932" s="422"/>
      <c r="YN932" s="422"/>
      <c r="YO932" s="422"/>
      <c r="YP932" s="422"/>
      <c r="YQ932" s="422"/>
      <c r="YR932" s="422"/>
      <c r="YS932" s="422"/>
      <c r="YT932" s="422"/>
      <c r="YU932" s="422"/>
      <c r="YV932" s="422"/>
      <c r="YW932" s="422"/>
      <c r="YX932" s="422"/>
      <c r="YY932" s="422"/>
      <c r="YZ932" s="422"/>
      <c r="ZA932" s="422"/>
      <c r="ZB932" s="422"/>
      <c r="ZC932" s="422"/>
      <c r="ZD932" s="422"/>
      <c r="ZE932" s="422"/>
      <c r="ZF932" s="422"/>
      <c r="ZG932" s="422"/>
      <c r="ZH932" s="422"/>
      <c r="ZI932" s="422"/>
      <c r="ZJ932" s="422"/>
      <c r="ZK932" s="422"/>
      <c r="ZL932" s="422"/>
      <c r="ZM932" s="422"/>
      <c r="ZN932" s="422"/>
      <c r="ZO932" s="422"/>
      <c r="ZP932" s="422"/>
      <c r="ZQ932" s="422"/>
      <c r="ZR932" s="422"/>
      <c r="ZS932" s="422"/>
      <c r="ZT932" s="422"/>
      <c r="ZU932" s="422"/>
      <c r="ZV932" s="422"/>
      <c r="ZW932" s="422"/>
      <c r="ZX932" s="422"/>
      <c r="ZY932" s="422"/>
      <c r="ZZ932" s="422"/>
      <c r="AAA932" s="422"/>
      <c r="AAB932" s="422"/>
      <c r="AAC932" s="422"/>
      <c r="AAD932" s="422"/>
      <c r="AAE932" s="422"/>
      <c r="AAF932" s="422"/>
      <c r="AAG932" s="422"/>
      <c r="AAH932" s="422"/>
      <c r="AAI932" s="422"/>
      <c r="AAJ932" s="422"/>
      <c r="AAK932" s="422"/>
      <c r="AAL932" s="422"/>
      <c r="AAM932" s="422"/>
      <c r="AAN932" s="422"/>
      <c r="AAO932" s="422"/>
      <c r="AAP932" s="422"/>
      <c r="AAQ932" s="422"/>
      <c r="AAR932" s="422"/>
      <c r="AAS932" s="422"/>
      <c r="AAT932" s="422"/>
      <c r="AAU932" s="422"/>
      <c r="AAV932" s="422"/>
      <c r="AAW932" s="422"/>
      <c r="AAX932" s="422"/>
      <c r="AAY932" s="422"/>
      <c r="AAZ932" s="422"/>
      <c r="ABA932" s="422"/>
      <c r="ABB932" s="422"/>
      <c r="ABC932" s="422"/>
      <c r="ABD932" s="422"/>
      <c r="ABE932" s="422"/>
      <c r="ABF932" s="422"/>
      <c r="ABG932" s="422"/>
      <c r="ABH932" s="422"/>
      <c r="ABI932" s="422"/>
      <c r="ABJ932" s="422"/>
      <c r="ABK932" s="422"/>
      <c r="ABL932" s="422"/>
      <c r="ABM932" s="422"/>
      <c r="ABN932" s="422"/>
      <c r="ABO932" s="422"/>
      <c r="ABP932" s="422"/>
      <c r="ABQ932" s="422"/>
      <c r="ABR932" s="422"/>
      <c r="ABS932" s="422"/>
      <c r="ABT932" s="422"/>
      <c r="ABU932" s="422"/>
      <c r="ABV932" s="422"/>
      <c r="ABW932" s="422"/>
      <c r="ABX932" s="422"/>
      <c r="ABY932" s="422"/>
      <c r="ABZ932" s="422"/>
      <c r="ACA932" s="422"/>
      <c r="ACB932" s="422"/>
      <c r="ACC932" s="422"/>
      <c r="ACD932" s="422"/>
      <c r="ACE932" s="422"/>
      <c r="ACF932" s="422"/>
      <c r="ACG932" s="422"/>
      <c r="ACH932" s="422"/>
      <c r="ACI932" s="422"/>
      <c r="ACJ932" s="422"/>
      <c r="ACK932" s="422"/>
      <c r="ACL932" s="422"/>
      <c r="ACM932" s="422"/>
      <c r="ACN932" s="422"/>
      <c r="ACO932" s="422"/>
      <c r="ACP932" s="422"/>
      <c r="ACQ932" s="422"/>
      <c r="ACR932" s="422"/>
      <c r="ACS932" s="422"/>
      <c r="ACT932" s="422"/>
      <c r="ACU932" s="422"/>
      <c r="ACV932" s="422"/>
      <c r="ACW932" s="422"/>
      <c r="ACX932" s="422"/>
      <c r="ACY932" s="422"/>
      <c r="ACZ932" s="422"/>
      <c r="ADA932" s="422"/>
      <c r="ADB932" s="422"/>
      <c r="ADC932" s="422"/>
      <c r="ADD932" s="422"/>
      <c r="ADE932" s="422"/>
      <c r="ADF932" s="422"/>
      <c r="ADG932" s="422"/>
      <c r="ADH932" s="422"/>
      <c r="ADI932" s="422"/>
      <c r="ADJ932" s="422"/>
      <c r="ADK932" s="422"/>
      <c r="ADL932" s="422"/>
      <c r="ADM932" s="422"/>
      <c r="ADN932" s="422"/>
      <c r="ADO932" s="422"/>
      <c r="ADP932" s="422"/>
      <c r="ADQ932" s="422"/>
      <c r="ADR932" s="422"/>
      <c r="ADS932" s="422"/>
      <c r="ADT932" s="422"/>
      <c r="ADU932" s="422"/>
      <c r="ADV932" s="422"/>
      <c r="ADW932" s="422"/>
      <c r="ADX932" s="422"/>
      <c r="ADY932" s="422"/>
      <c r="ADZ932" s="422"/>
      <c r="AEA932" s="422"/>
      <c r="AEB932" s="422"/>
      <c r="AEC932" s="422"/>
      <c r="AED932" s="422"/>
      <c r="AEE932" s="422"/>
      <c r="AEF932" s="422"/>
      <c r="AEG932" s="422"/>
      <c r="AEH932" s="422"/>
      <c r="AEI932" s="422"/>
      <c r="AEJ932" s="422"/>
      <c r="AEK932" s="422"/>
      <c r="AEL932" s="422"/>
      <c r="AEM932" s="422"/>
      <c r="AEN932" s="422"/>
      <c r="AEO932" s="422"/>
      <c r="AEP932" s="422"/>
      <c r="AEQ932" s="422"/>
      <c r="AER932" s="422"/>
      <c r="AES932" s="422"/>
      <c r="AET932" s="422"/>
      <c r="AEU932" s="422"/>
      <c r="AEV932" s="422"/>
      <c r="AEW932" s="422"/>
      <c r="AEX932" s="422"/>
      <c r="AEY932" s="422"/>
      <c r="AEZ932" s="422"/>
      <c r="AFA932" s="422"/>
      <c r="AFB932" s="422"/>
      <c r="AFC932" s="422"/>
      <c r="AFD932" s="422"/>
      <c r="AFE932" s="422"/>
      <c r="AFF932" s="422"/>
      <c r="AFG932" s="422"/>
      <c r="AFH932" s="422"/>
      <c r="AFI932" s="422"/>
      <c r="AFJ932" s="422"/>
      <c r="AFK932" s="422"/>
      <c r="AFL932" s="422"/>
      <c r="AFM932" s="422"/>
      <c r="AFN932" s="422"/>
      <c r="AFO932" s="422"/>
      <c r="AFP932" s="422"/>
      <c r="AFQ932" s="422"/>
      <c r="AFR932" s="422"/>
      <c r="AFS932" s="422"/>
      <c r="AFT932" s="422"/>
      <c r="AFU932" s="422"/>
      <c r="AFV932" s="422"/>
      <c r="AFW932" s="422"/>
      <c r="AFX932" s="422"/>
      <c r="AFY932" s="422"/>
      <c r="AFZ932" s="422"/>
      <c r="AGA932" s="422"/>
      <c r="AGB932" s="422"/>
      <c r="AGC932" s="422"/>
      <c r="AGD932" s="422"/>
      <c r="AGE932" s="422"/>
      <c r="AGF932" s="422"/>
      <c r="AGG932" s="422"/>
      <c r="AGH932" s="422"/>
      <c r="AGI932" s="422"/>
      <c r="AGJ932" s="422"/>
      <c r="AGK932" s="422"/>
      <c r="AGL932" s="422"/>
      <c r="AGM932" s="422"/>
      <c r="AGN932" s="422"/>
      <c r="AGO932" s="422"/>
      <c r="AGP932" s="422"/>
      <c r="AGQ932" s="422"/>
      <c r="AGR932" s="422"/>
      <c r="AGS932" s="422"/>
      <c r="AGT932" s="422"/>
      <c r="AGU932" s="422"/>
      <c r="AGV932" s="422"/>
      <c r="AGW932" s="422"/>
      <c r="AGX932" s="422"/>
      <c r="AGY932" s="422"/>
      <c r="AGZ932" s="422"/>
      <c r="AHA932" s="422"/>
      <c r="AHB932" s="422"/>
      <c r="AHC932" s="422"/>
      <c r="AHD932" s="422"/>
      <c r="AHE932" s="422"/>
      <c r="AHF932" s="422"/>
      <c r="AHG932" s="422"/>
      <c r="AHH932" s="422"/>
      <c r="AHI932" s="422"/>
      <c r="AHJ932" s="422"/>
      <c r="AHK932" s="422"/>
      <c r="AHL932" s="422"/>
      <c r="AHM932" s="422"/>
      <c r="AHN932" s="422"/>
      <c r="AHO932" s="422"/>
      <c r="AHP932" s="422"/>
      <c r="AHQ932" s="422"/>
      <c r="AHR932" s="422"/>
      <c r="AHS932" s="422"/>
      <c r="AHT932" s="422"/>
      <c r="AHU932" s="422"/>
      <c r="AHV932" s="422"/>
      <c r="AHW932" s="422"/>
      <c r="AHX932" s="422"/>
      <c r="AHY932" s="422"/>
      <c r="AHZ932" s="422"/>
      <c r="AIA932" s="422"/>
      <c r="AIB932" s="422"/>
      <c r="AIC932" s="422"/>
      <c r="AID932" s="422"/>
      <c r="AIE932" s="422"/>
      <c r="AIF932" s="422"/>
      <c r="AIG932" s="422"/>
      <c r="AIH932" s="422"/>
      <c r="AII932" s="422"/>
      <c r="AIJ932" s="422"/>
      <c r="AIK932" s="422"/>
      <c r="AIL932" s="422"/>
      <c r="AIM932" s="422"/>
      <c r="AIN932" s="422"/>
      <c r="AIO932" s="422"/>
      <c r="AIP932" s="422"/>
      <c r="AIQ932" s="422"/>
      <c r="AIR932" s="422"/>
      <c r="AIS932" s="422"/>
      <c r="AIT932" s="422"/>
      <c r="AIU932" s="422"/>
      <c r="AIV932" s="422"/>
      <c r="AIW932" s="422"/>
      <c r="AIX932" s="422"/>
      <c r="AIY932" s="422"/>
      <c r="AIZ932" s="422"/>
      <c r="AJA932" s="422"/>
      <c r="AJB932" s="422"/>
      <c r="AJC932" s="422"/>
      <c r="AJD932" s="422"/>
      <c r="AJE932" s="422"/>
      <c r="AJF932" s="422"/>
      <c r="AJG932" s="422"/>
      <c r="AJH932" s="422"/>
      <c r="AJI932" s="422"/>
      <c r="AJJ932" s="422"/>
      <c r="AJK932" s="422"/>
      <c r="AJL932" s="422"/>
      <c r="AJM932" s="422"/>
      <c r="AJN932" s="422"/>
      <c r="AJO932" s="422"/>
      <c r="AJP932" s="422"/>
      <c r="AJQ932" s="422"/>
      <c r="AJR932" s="422"/>
      <c r="AJS932" s="422"/>
      <c r="AJT932" s="422"/>
      <c r="AJU932" s="422"/>
      <c r="AJV932" s="422"/>
      <c r="AJW932" s="422"/>
      <c r="AJX932" s="422"/>
      <c r="AJY932" s="422"/>
      <c r="AJZ932" s="422"/>
      <c r="AKA932" s="422"/>
      <c r="AKB932" s="422"/>
      <c r="AKC932" s="422"/>
      <c r="AKD932" s="422"/>
      <c r="AKE932" s="422"/>
      <c r="AKF932" s="422"/>
      <c r="AKG932" s="422"/>
      <c r="AKH932" s="422"/>
      <c r="AKI932" s="422"/>
      <c r="AKJ932" s="422"/>
      <c r="AKK932" s="422"/>
      <c r="AKL932" s="422"/>
      <c r="AKM932" s="422"/>
      <c r="AKN932" s="422"/>
      <c r="AKO932" s="422"/>
      <c r="AKP932" s="422"/>
      <c r="AKQ932" s="422"/>
      <c r="AKR932" s="422"/>
      <c r="AKS932" s="422"/>
      <c r="AKT932" s="422"/>
      <c r="AKU932" s="422"/>
      <c r="AKV932" s="422"/>
      <c r="AKW932" s="422"/>
      <c r="AKX932" s="422"/>
      <c r="AKY932" s="422"/>
      <c r="AKZ932" s="422"/>
      <c r="ALA932" s="422"/>
      <c r="ALB932" s="422"/>
      <c r="ALC932" s="422"/>
      <c r="ALD932" s="422"/>
      <c r="ALE932" s="422"/>
      <c r="ALF932" s="422"/>
      <c r="ALG932" s="422"/>
      <c r="ALH932" s="422"/>
      <c r="ALI932" s="422"/>
      <c r="ALJ932" s="422"/>
      <c r="ALK932" s="422"/>
      <c r="ALL932" s="422"/>
      <c r="ALM932" s="422"/>
      <c r="ALN932" s="422"/>
      <c r="ALO932" s="422"/>
      <c r="ALP932" s="422"/>
      <c r="ALQ932" s="422"/>
      <c r="ALR932" s="422"/>
      <c r="ALS932" s="422"/>
      <c r="ALT932" s="422"/>
      <c r="ALU932" s="422"/>
      <c r="ALV932" s="422"/>
      <c r="ALW932" s="422"/>
      <c r="ALX932" s="422"/>
      <c r="ALY932" s="422"/>
      <c r="ALZ932" s="422"/>
      <c r="AMA932" s="422"/>
      <c r="AMB932" s="422"/>
      <c r="AMC932" s="422"/>
      <c r="AMD932" s="422"/>
      <c r="AME932" s="422"/>
      <c r="AMF932" s="422"/>
      <c r="AMG932" s="422"/>
      <c r="AMH932" s="422"/>
      <c r="AMI932" s="422"/>
      <c r="AMJ932" s="422"/>
      <c r="AMK932" s="422"/>
      <c r="AML932" s="422"/>
      <c r="AMM932" s="422"/>
      <c r="AMN932" s="422"/>
      <c r="AMO932" s="422"/>
      <c r="AMP932" s="422"/>
      <c r="AMQ932" s="422"/>
      <c r="AMR932" s="422"/>
      <c r="AMS932" s="422"/>
      <c r="AMT932" s="422"/>
      <c r="AMU932" s="422"/>
      <c r="AMV932" s="422"/>
      <c r="AMW932" s="422"/>
      <c r="AMX932" s="422"/>
    </row>
    <row r="933" spans="1:1038" s="398" customFormat="1" ht="18" customHeight="1">
      <c r="A933" s="548" t="s">
        <v>2392</v>
      </c>
      <c r="B933" s="543" t="s">
        <v>1647</v>
      </c>
      <c r="C933" s="226"/>
      <c r="D933" s="225" t="s">
        <v>1279</v>
      </c>
      <c r="E933" s="226">
        <v>107</v>
      </c>
      <c r="F933" s="226">
        <v>4</v>
      </c>
      <c r="G933" s="391" t="str">
        <f t="shared" si="601"/>
        <v>107-4</v>
      </c>
      <c r="H933" s="226">
        <v>14.5</v>
      </c>
      <c r="I933" s="226">
        <v>15.5</v>
      </c>
      <c r="J933" s="544">
        <f t="shared" si="605"/>
        <v>0</v>
      </c>
      <c r="K933" s="545" t="b">
        <f>IF(J936=1,IF(((VLOOKUP($G933,[4]Depth_Lookup!$A$3:$J$550,9,FALSE))-(I933/100))=0,"Good",IF(((VLOOKUP($G933,[4]Depth_Lookup!$A$3:$J$550,9,FALSE))-(I933/100))&gt;0,"Too Short","Too Long")))</f>
        <v>0</v>
      </c>
      <c r="L933" s="171">
        <f>(VLOOKUP($G933,Depth_Lookup!$A$3:$J$410,10,FALSE))+(H933/100)</f>
        <v>284.05500000000001</v>
      </c>
      <c r="M933" s="171">
        <f>(VLOOKUP($G933,Depth_Lookup!$A$3:$J$410,10,FALSE))+(I933/100)</f>
        <v>284.065</v>
      </c>
      <c r="N933" s="232" t="s">
        <v>2428</v>
      </c>
      <c r="O933" s="226"/>
      <c r="P933" s="226"/>
      <c r="Q933" s="226" t="s">
        <v>97</v>
      </c>
      <c r="R933" s="391" t="str">
        <f t="shared" si="602"/>
        <v>Gabbro</v>
      </c>
      <c r="S933" s="226" t="s">
        <v>98</v>
      </c>
      <c r="T933" s="226" t="s">
        <v>98</v>
      </c>
      <c r="U933" s="226" t="s">
        <v>95</v>
      </c>
      <c r="V933" s="226" t="s">
        <v>96</v>
      </c>
      <c r="W933" s="226" t="s">
        <v>102</v>
      </c>
      <c r="X933" s="392">
        <f>VLOOKUP(W933,[4]definitions_list_lookup!$A$13:$B$19,2,0)</f>
        <v>5</v>
      </c>
      <c r="Y933" s="226" t="s">
        <v>90</v>
      </c>
      <c r="Z933" s="226" t="s">
        <v>91</v>
      </c>
      <c r="AA933" s="226"/>
      <c r="AB933" s="226"/>
      <c r="AC933" s="226"/>
      <c r="AD933" s="226"/>
      <c r="AE933" s="393"/>
      <c r="AF933" s="391" t="e">
        <f>VLOOKUP(AE933,[4]definitions_list_mag!$V$12:$W$15,2,0)</f>
        <v>#N/A</v>
      </c>
      <c r="AG933" s="394"/>
      <c r="AH933" s="226"/>
      <c r="AI933" s="255">
        <v>15</v>
      </c>
      <c r="AJ933" s="256">
        <v>1</v>
      </c>
      <c r="AK933" s="256">
        <v>0.5</v>
      </c>
      <c r="AL933" s="256" t="s">
        <v>110</v>
      </c>
      <c r="AM933" s="256" t="s">
        <v>103</v>
      </c>
      <c r="AN933" s="256"/>
      <c r="AO933" s="255">
        <v>60</v>
      </c>
      <c r="AP933" s="256">
        <v>5</v>
      </c>
      <c r="AQ933" s="256">
        <v>2</v>
      </c>
      <c r="AR933" s="256" t="s">
        <v>110</v>
      </c>
      <c r="AS933" s="256" t="s">
        <v>103</v>
      </c>
      <c r="AT933" s="256"/>
      <c r="AU933" s="255">
        <v>25</v>
      </c>
      <c r="AV933" s="256">
        <v>5</v>
      </c>
      <c r="AW933" s="256">
        <v>2</v>
      </c>
      <c r="AX933" s="256" t="s">
        <v>110</v>
      </c>
      <c r="AY933" s="256" t="s">
        <v>103</v>
      </c>
      <c r="AZ933" s="256"/>
      <c r="BA933" s="255"/>
      <c r="BB933" s="256"/>
      <c r="BC933" s="256"/>
      <c r="BD933" s="256"/>
      <c r="BE933" s="256"/>
      <c r="BF933" s="256"/>
      <c r="BG933" s="255"/>
      <c r="BH933" s="256"/>
      <c r="BI933" s="256"/>
      <c r="BJ933" s="256"/>
      <c r="BK933" s="256"/>
      <c r="BL933" s="256"/>
      <c r="BM933" s="255"/>
      <c r="BN933" s="256"/>
      <c r="BO933" s="256"/>
      <c r="BP933" s="256"/>
      <c r="BQ933" s="256"/>
      <c r="BR933" s="256"/>
      <c r="BS933" s="256"/>
      <c r="BT933" s="256"/>
      <c r="BU933" s="256"/>
      <c r="BV933" s="256"/>
      <c r="BW933" s="256"/>
      <c r="BX933" s="256"/>
      <c r="BY933" s="257"/>
      <c r="BZ933" s="226"/>
      <c r="CA933" s="226"/>
      <c r="CB933" s="226"/>
      <c r="CC933" s="226"/>
      <c r="CD933" s="226"/>
      <c r="CE933" s="410"/>
      <c r="CF933" s="399">
        <f t="shared" si="603"/>
        <v>100</v>
      </c>
      <c r="CG933" s="259"/>
      <c r="CH933" s="150"/>
      <c r="CI933" s="150"/>
      <c r="CJ933" s="150"/>
      <c r="CK933" s="158"/>
      <c r="CL933" s="395"/>
      <c r="CM933" s="395"/>
      <c r="CN933" s="395"/>
      <c r="CO933" s="395"/>
      <c r="CP933" s="395"/>
      <c r="CQ933" s="395"/>
      <c r="CR933" s="395"/>
      <c r="CS933" s="395"/>
      <c r="CT933" s="395"/>
      <c r="CU933" s="395"/>
      <c r="CV933" s="395"/>
      <c r="CW933" s="395"/>
      <c r="CX933" s="395"/>
      <c r="CY933" s="395"/>
      <c r="CZ933" s="395"/>
      <c r="DA933" s="395"/>
      <c r="DB933" s="395">
        <v>15</v>
      </c>
      <c r="DC933" s="256"/>
      <c r="DD933" s="395">
        <v>60</v>
      </c>
      <c r="DE933" s="395"/>
      <c r="DF933" s="395"/>
      <c r="DG933" s="395"/>
      <c r="DH933" s="395"/>
      <c r="DI933" s="395"/>
      <c r="DJ933" s="395">
        <v>25</v>
      </c>
      <c r="DK933" s="396">
        <f t="shared" si="604"/>
        <v>100</v>
      </c>
      <c r="DL933" s="259"/>
      <c r="DM933" s="395" t="s">
        <v>696</v>
      </c>
      <c r="DN933" s="395">
        <v>10</v>
      </c>
      <c r="DO933" s="397" t="s">
        <v>1329</v>
      </c>
      <c r="DQ933" s="259"/>
      <c r="DR933" s="397" t="s">
        <v>2154</v>
      </c>
      <c r="DS933" s="259"/>
      <c r="DT933" s="263"/>
      <c r="DU933" s="256">
        <v>6</v>
      </c>
      <c r="DV933" s="256" t="s">
        <v>850</v>
      </c>
      <c r="DW933" s="400" t="e">
        <f>VLOOKUP(P933,[4]definitions_list_lookup!$K$30:$L$54,2,0)</f>
        <v>#N/A</v>
      </c>
      <c r="DX933" s="155"/>
      <c r="DY933" s="155"/>
      <c r="DZ933" s="546"/>
      <c r="EA933" s="104"/>
      <c r="EB933" s="256"/>
      <c r="EC933" s="104"/>
      <c r="ED933" s="229" t="s">
        <v>2517</v>
      </c>
      <c r="EE933" s="401"/>
      <c r="EF933" s="402"/>
      <c r="EG933" s="401"/>
      <c r="EH933" s="403"/>
      <c r="EI933" s="404"/>
      <c r="EJ933" s="405"/>
      <c r="EK933" s="406"/>
      <c r="EL933" s="401"/>
      <c r="EM933" s="403"/>
      <c r="EN933" s="403" t="s">
        <v>1448</v>
      </c>
      <c r="EO933" s="407">
        <v>0.8</v>
      </c>
      <c r="EP933" s="407"/>
      <c r="EQ933" s="407"/>
      <c r="ER933" s="407"/>
      <c r="ES933" s="407"/>
      <c r="ET933" s="407"/>
      <c r="EU933" s="407"/>
      <c r="EV933" s="408">
        <v>33</v>
      </c>
      <c r="EW933" s="408">
        <v>270</v>
      </c>
      <c r="EX933" s="408">
        <v>22</v>
      </c>
      <c r="EY933" s="408">
        <v>180</v>
      </c>
      <c r="EZ933" s="192">
        <f t="shared" si="675"/>
        <v>58.11236365375234</v>
      </c>
      <c r="FA933" s="192">
        <f t="shared" si="676"/>
        <v>58.11236365375234</v>
      </c>
      <c r="FB933" s="192">
        <f t="shared" si="677"/>
        <v>52.590097590503866</v>
      </c>
      <c r="FC933" s="192">
        <f t="shared" si="678"/>
        <v>148.11236365375234</v>
      </c>
      <c r="FD933" s="192">
        <f t="shared" si="679"/>
        <v>37.409902409496134</v>
      </c>
      <c r="FE933" s="193">
        <f t="shared" si="680"/>
        <v>238.11236365375234</v>
      </c>
      <c r="FF933" s="194">
        <f t="shared" si="681"/>
        <v>37.409902409496134</v>
      </c>
      <c r="FG933" s="401"/>
      <c r="FH933" s="403"/>
      <c r="FI933" s="778">
        <f t="shared" si="682"/>
        <v>0.8</v>
      </c>
      <c r="FJ933" s="779">
        <f t="shared" si="683"/>
        <v>37.409902409496134</v>
      </c>
      <c r="FK933" s="779">
        <f t="shared" si="684"/>
        <v>52.590097590503866</v>
      </c>
      <c r="FL933" s="780">
        <f t="shared" si="685"/>
        <v>0.91787035689942909</v>
      </c>
      <c r="FM933" s="169">
        <f t="shared" si="686"/>
        <v>0.79430963611777572</v>
      </c>
      <c r="FN933" s="783">
        <f t="shared" si="687"/>
        <v>0.63544770889422064</v>
      </c>
      <c r="FO933" s="226"/>
      <c r="FP933" s="226"/>
      <c r="FQ933" s="226"/>
      <c r="FR933" s="226"/>
      <c r="FS933" s="226"/>
      <c r="FT933" s="226"/>
      <c r="FU933" s="226"/>
      <c r="FV933" s="226"/>
      <c r="FW933" s="226"/>
      <c r="FX933" s="226"/>
      <c r="FY933" s="226"/>
      <c r="FZ933" s="226"/>
      <c r="GA933" s="226"/>
      <c r="GB933" s="226"/>
      <c r="GC933" s="226"/>
      <c r="GD933" s="226"/>
      <c r="GE933" s="226"/>
      <c r="GF933" s="226"/>
      <c r="GG933" s="226"/>
      <c r="GH933" s="226"/>
      <c r="GI933" s="226"/>
      <c r="GJ933" s="226"/>
      <c r="GK933" s="226"/>
      <c r="GL933" s="226"/>
      <c r="GM933" s="226"/>
      <c r="GN933" s="226"/>
      <c r="GO933" s="226"/>
      <c r="GP933" s="226"/>
      <c r="GQ933" s="226"/>
      <c r="GR933" s="226"/>
      <c r="GS933" s="226"/>
      <c r="GT933" s="226"/>
      <c r="GU933" s="226"/>
      <c r="GV933" s="226"/>
      <c r="GW933" s="226"/>
      <c r="GX933" s="226"/>
      <c r="GY933" s="226"/>
      <c r="GZ933" s="226"/>
      <c r="HA933" s="226"/>
      <c r="HB933" s="226"/>
      <c r="HC933" s="226"/>
      <c r="HD933" s="226"/>
      <c r="HE933" s="226"/>
      <c r="HF933" s="226"/>
      <c r="HG933" s="226"/>
      <c r="HH933" s="226"/>
      <c r="HI933" s="226"/>
      <c r="HJ933" s="226"/>
      <c r="HK933" s="226"/>
      <c r="HL933" s="226"/>
      <c r="HM933" s="226"/>
      <c r="HN933" s="226"/>
      <c r="HO933" s="226"/>
      <c r="HP933" s="226"/>
      <c r="HQ933" s="226"/>
      <c r="HR933" s="226"/>
      <c r="HS933" s="226"/>
      <c r="HT933" s="226"/>
      <c r="HU933" s="226"/>
      <c r="HV933" s="226"/>
      <c r="HW933" s="226"/>
      <c r="HX933" s="226"/>
      <c r="HY933" s="226"/>
      <c r="HZ933" s="226"/>
      <c r="IA933" s="226"/>
      <c r="IB933" s="226"/>
      <c r="IC933" s="226"/>
      <c r="ID933" s="226"/>
      <c r="IE933" s="226"/>
      <c r="IF933" s="226"/>
      <c r="IG933" s="226"/>
      <c r="IH933" s="226"/>
      <c r="II933" s="226"/>
      <c r="IJ933" s="226"/>
      <c r="IK933" s="226"/>
      <c r="IL933" s="226"/>
      <c r="IM933" s="226"/>
      <c r="IN933" s="226"/>
      <c r="IO933" s="226"/>
      <c r="IP933" s="226"/>
      <c r="IQ933" s="226"/>
      <c r="IR933" s="226"/>
      <c r="IS933" s="226"/>
      <c r="IT933" s="226"/>
      <c r="IU933" s="226"/>
      <c r="IV933" s="226"/>
      <c r="IW933" s="226"/>
      <c r="IX933" s="226"/>
      <c r="IY933" s="226"/>
      <c r="IZ933" s="226"/>
      <c r="JA933" s="226"/>
      <c r="JB933" s="226"/>
      <c r="JC933" s="226"/>
      <c r="JD933" s="226"/>
      <c r="JE933" s="226"/>
      <c r="JF933" s="226"/>
      <c r="JG933" s="226"/>
      <c r="JH933" s="226"/>
      <c r="JI933" s="226"/>
      <c r="JJ933" s="226"/>
      <c r="JK933" s="226"/>
      <c r="JL933" s="226"/>
      <c r="JM933" s="226"/>
      <c r="JN933" s="226"/>
      <c r="JO933" s="226"/>
      <c r="JP933" s="226"/>
      <c r="JQ933" s="226"/>
      <c r="JR933" s="226"/>
      <c r="JS933" s="226"/>
      <c r="JT933" s="226"/>
      <c r="JU933" s="226"/>
      <c r="JV933" s="226"/>
      <c r="JW933" s="226"/>
      <c r="JX933" s="226"/>
      <c r="JY933" s="226"/>
      <c r="JZ933" s="226"/>
      <c r="KA933" s="226"/>
      <c r="KB933" s="226"/>
      <c r="KC933" s="226"/>
      <c r="KD933" s="226"/>
      <c r="KE933" s="226"/>
      <c r="KF933" s="226"/>
      <c r="KG933" s="226"/>
      <c r="KH933" s="226"/>
      <c r="KI933" s="226"/>
      <c r="KJ933" s="226"/>
      <c r="KK933" s="226"/>
      <c r="KL933" s="226"/>
      <c r="KM933" s="226"/>
      <c r="KN933" s="226"/>
      <c r="KO933" s="226"/>
      <c r="KP933" s="226"/>
      <c r="KQ933" s="226"/>
      <c r="KR933" s="226"/>
      <c r="KS933" s="226"/>
      <c r="KT933" s="226"/>
      <c r="KU933" s="226"/>
      <c r="KV933" s="226"/>
      <c r="KW933" s="226"/>
      <c r="KX933" s="226"/>
      <c r="KY933" s="226"/>
      <c r="KZ933" s="226"/>
      <c r="LA933" s="226"/>
      <c r="LB933" s="226"/>
      <c r="LC933" s="226"/>
      <c r="LD933" s="226"/>
      <c r="LE933" s="226"/>
      <c r="LF933" s="226"/>
      <c r="LG933" s="226"/>
      <c r="LH933" s="226"/>
      <c r="LI933" s="226"/>
      <c r="LJ933" s="226"/>
      <c r="LK933" s="226"/>
      <c r="LL933" s="226"/>
      <c r="LM933" s="226"/>
      <c r="LN933" s="226"/>
      <c r="LO933" s="226"/>
      <c r="LP933" s="226"/>
      <c r="LQ933" s="226"/>
      <c r="LR933" s="226"/>
      <c r="LS933" s="226"/>
      <c r="LT933" s="226"/>
      <c r="LU933" s="226"/>
      <c r="LV933" s="226"/>
      <c r="LW933" s="226"/>
      <c r="LX933" s="226"/>
      <c r="LY933" s="226"/>
      <c r="LZ933" s="226"/>
      <c r="MA933" s="226"/>
      <c r="MB933" s="226"/>
      <c r="MC933" s="226"/>
      <c r="MD933" s="226"/>
      <c r="ME933" s="226"/>
      <c r="MF933" s="226"/>
      <c r="MG933" s="226"/>
      <c r="MH933" s="226"/>
      <c r="MI933" s="226"/>
      <c r="MJ933" s="226"/>
      <c r="MK933" s="226"/>
      <c r="ML933" s="226"/>
      <c r="MM933" s="226"/>
      <c r="MN933" s="226"/>
      <c r="MO933" s="226"/>
      <c r="MP933" s="226"/>
      <c r="MQ933" s="226"/>
      <c r="MR933" s="226"/>
      <c r="MS933" s="226"/>
      <c r="MT933" s="226"/>
      <c r="MU933" s="226"/>
      <c r="MV933" s="226"/>
      <c r="MW933" s="226"/>
      <c r="MX933" s="226"/>
      <c r="MY933" s="226"/>
      <c r="MZ933" s="226"/>
      <c r="NA933" s="226"/>
      <c r="NB933" s="226"/>
      <c r="NC933" s="226"/>
      <c r="ND933" s="226"/>
      <c r="NE933" s="226"/>
      <c r="NF933" s="226"/>
      <c r="NG933" s="226"/>
      <c r="NH933" s="226"/>
      <c r="NI933" s="226"/>
      <c r="NJ933" s="226"/>
      <c r="NK933" s="226"/>
      <c r="NL933" s="226"/>
      <c r="NM933" s="226"/>
      <c r="NN933" s="226"/>
      <c r="NO933" s="226"/>
      <c r="NP933" s="226"/>
      <c r="NQ933" s="226"/>
      <c r="NR933" s="226"/>
      <c r="NS933" s="226"/>
      <c r="NT933" s="226"/>
      <c r="NU933" s="226"/>
      <c r="NV933" s="226"/>
      <c r="NW933" s="226"/>
      <c r="NX933" s="226"/>
      <c r="NY933" s="226"/>
      <c r="NZ933" s="226"/>
      <c r="OA933" s="226"/>
      <c r="OB933" s="226"/>
      <c r="OC933" s="226"/>
      <c r="OD933" s="226"/>
      <c r="OE933" s="226"/>
      <c r="OF933" s="226"/>
      <c r="OG933" s="226"/>
      <c r="OH933" s="226"/>
      <c r="OI933" s="226"/>
      <c r="OJ933" s="226"/>
      <c r="OK933" s="226"/>
      <c r="OL933" s="226"/>
      <c r="OM933" s="226"/>
      <c r="ON933" s="226"/>
      <c r="OO933" s="226"/>
      <c r="OP933" s="226"/>
      <c r="OQ933" s="226"/>
      <c r="OR933" s="226"/>
      <c r="OS933" s="226"/>
      <c r="OT933" s="226"/>
      <c r="OU933" s="226"/>
      <c r="OV933" s="226"/>
      <c r="OW933" s="226"/>
      <c r="OX933" s="226"/>
      <c r="OY933" s="226"/>
      <c r="OZ933" s="226"/>
      <c r="PA933" s="226"/>
      <c r="PB933" s="226"/>
      <c r="PC933" s="226"/>
      <c r="PD933" s="226"/>
      <c r="PE933" s="226"/>
      <c r="PF933" s="226"/>
      <c r="PG933" s="226"/>
      <c r="PH933" s="226"/>
      <c r="PI933" s="226"/>
      <c r="PJ933" s="226"/>
      <c r="PK933" s="226"/>
      <c r="PL933" s="226"/>
      <c r="PM933" s="226"/>
      <c r="PN933" s="226"/>
      <c r="PO933" s="226"/>
      <c r="PP933" s="226"/>
      <c r="PQ933" s="226"/>
      <c r="PR933" s="226"/>
      <c r="PS933" s="226"/>
      <c r="PT933" s="226"/>
      <c r="PU933" s="226"/>
      <c r="PV933" s="226"/>
      <c r="PW933" s="226"/>
      <c r="PX933" s="226"/>
      <c r="PY933" s="226"/>
      <c r="PZ933" s="226"/>
      <c r="QA933" s="226"/>
      <c r="QB933" s="226"/>
      <c r="QC933" s="226"/>
      <c r="QD933" s="226"/>
      <c r="QE933" s="226"/>
      <c r="QF933" s="226"/>
      <c r="QG933" s="226"/>
      <c r="QH933" s="226"/>
      <c r="QI933" s="226"/>
      <c r="QJ933" s="226"/>
      <c r="QK933" s="226"/>
      <c r="QL933" s="226"/>
      <c r="QM933" s="226"/>
      <c r="QN933" s="226"/>
      <c r="QO933" s="226"/>
      <c r="QP933" s="226"/>
      <c r="QQ933" s="226"/>
      <c r="QR933" s="226"/>
      <c r="QS933" s="226"/>
      <c r="QT933" s="226"/>
      <c r="QU933" s="226"/>
      <c r="QV933" s="226"/>
      <c r="QW933" s="226"/>
      <c r="QX933" s="226"/>
      <c r="QY933" s="226"/>
      <c r="QZ933" s="226"/>
      <c r="RA933" s="226"/>
      <c r="RB933" s="226"/>
      <c r="RC933" s="226"/>
      <c r="RD933" s="226"/>
      <c r="RE933" s="226"/>
      <c r="RF933" s="226"/>
      <c r="RG933" s="226"/>
      <c r="RH933" s="226"/>
      <c r="RI933" s="226"/>
      <c r="RJ933" s="226"/>
      <c r="RK933" s="226"/>
      <c r="RL933" s="226"/>
      <c r="RM933" s="226"/>
      <c r="RN933" s="226"/>
      <c r="RO933" s="226"/>
      <c r="RP933" s="226"/>
      <c r="RQ933" s="226"/>
      <c r="RR933" s="226"/>
      <c r="RS933" s="226"/>
      <c r="RT933" s="226"/>
      <c r="RU933" s="226"/>
      <c r="RV933" s="226"/>
      <c r="RW933" s="226"/>
      <c r="RX933" s="226"/>
      <c r="RY933" s="226"/>
      <c r="RZ933" s="226"/>
      <c r="SA933" s="226"/>
      <c r="SB933" s="226"/>
      <c r="SC933" s="226"/>
      <c r="SD933" s="226"/>
      <c r="SE933" s="226"/>
      <c r="SF933" s="226"/>
      <c r="SG933" s="226"/>
      <c r="SH933" s="226"/>
      <c r="SI933" s="226"/>
      <c r="SJ933" s="226"/>
      <c r="SK933" s="226"/>
      <c r="SL933" s="226"/>
      <c r="SM933" s="226"/>
      <c r="SN933" s="226"/>
      <c r="SO933" s="226"/>
      <c r="SP933" s="226"/>
      <c r="SQ933" s="226"/>
      <c r="SR933" s="226"/>
      <c r="SS933" s="226"/>
      <c r="ST933" s="226"/>
      <c r="SU933" s="226"/>
      <c r="SV933" s="226"/>
      <c r="SW933" s="226"/>
      <c r="SX933" s="226"/>
      <c r="SY933" s="226"/>
      <c r="SZ933" s="226"/>
      <c r="TA933" s="226"/>
      <c r="TB933" s="226"/>
      <c r="TC933" s="226"/>
      <c r="TD933" s="226"/>
      <c r="TE933" s="226"/>
      <c r="TF933" s="226"/>
      <c r="TG933" s="226"/>
      <c r="TH933" s="226"/>
      <c r="TI933" s="226"/>
      <c r="TJ933" s="226"/>
      <c r="TK933" s="226"/>
      <c r="TL933" s="226"/>
      <c r="TM933" s="226"/>
      <c r="TN933" s="226"/>
      <c r="TO933" s="226"/>
      <c r="TP933" s="226"/>
      <c r="TQ933" s="226"/>
      <c r="TR933" s="226"/>
      <c r="TS933" s="226"/>
      <c r="TT933" s="226"/>
      <c r="TU933" s="226"/>
      <c r="TV933" s="226"/>
      <c r="TW933" s="226"/>
      <c r="TX933" s="226"/>
      <c r="TY933" s="226"/>
      <c r="TZ933" s="226"/>
      <c r="UA933" s="226"/>
      <c r="UB933" s="226"/>
      <c r="UC933" s="226"/>
      <c r="UD933" s="226"/>
      <c r="UE933" s="226"/>
      <c r="UF933" s="226"/>
      <c r="UG933" s="226"/>
      <c r="UH933" s="226"/>
      <c r="UI933" s="226"/>
      <c r="UJ933" s="226"/>
      <c r="UK933" s="226"/>
      <c r="UL933" s="226"/>
      <c r="UM933" s="226"/>
      <c r="UN933" s="226"/>
      <c r="UO933" s="226"/>
      <c r="UP933" s="226"/>
      <c r="UQ933" s="226"/>
      <c r="UR933" s="226"/>
      <c r="US933" s="226"/>
      <c r="UT933" s="226"/>
      <c r="UU933" s="226"/>
      <c r="UV933" s="226"/>
      <c r="UW933" s="226"/>
      <c r="UX933" s="226"/>
      <c r="UY933" s="226"/>
      <c r="UZ933" s="226"/>
      <c r="VA933" s="226"/>
      <c r="VB933" s="226"/>
      <c r="VC933" s="226"/>
      <c r="VD933" s="226"/>
      <c r="VE933" s="226"/>
      <c r="VF933" s="226"/>
      <c r="VG933" s="226"/>
      <c r="VH933" s="226"/>
      <c r="VI933" s="226"/>
      <c r="VJ933" s="226"/>
      <c r="VK933" s="226"/>
      <c r="VL933" s="226"/>
      <c r="VM933" s="226"/>
      <c r="VN933" s="226"/>
      <c r="VO933" s="226"/>
      <c r="VP933" s="226"/>
      <c r="VQ933" s="226"/>
      <c r="VR933" s="226"/>
      <c r="VS933" s="226"/>
      <c r="VT933" s="226"/>
      <c r="VU933" s="226"/>
      <c r="VV933" s="226"/>
      <c r="VW933" s="226"/>
      <c r="VX933" s="226"/>
      <c r="VY933" s="226"/>
      <c r="VZ933" s="226"/>
      <c r="WA933" s="226"/>
      <c r="WB933" s="226"/>
      <c r="WC933" s="226"/>
      <c r="WD933" s="226"/>
      <c r="WE933" s="226"/>
      <c r="WF933" s="226"/>
      <c r="WG933" s="226"/>
      <c r="WH933" s="226"/>
      <c r="WI933" s="226"/>
      <c r="WJ933" s="226"/>
      <c r="WK933" s="226"/>
      <c r="WL933" s="226"/>
      <c r="WM933" s="226"/>
      <c r="WN933" s="226"/>
      <c r="WO933" s="226"/>
      <c r="WP933" s="226"/>
      <c r="WQ933" s="226"/>
      <c r="WR933" s="226"/>
      <c r="WS933" s="226"/>
      <c r="WT933" s="226"/>
      <c r="WU933" s="226"/>
      <c r="WV933" s="226"/>
      <c r="WW933" s="226"/>
      <c r="WX933" s="226"/>
      <c r="WY933" s="226"/>
      <c r="WZ933" s="226"/>
      <c r="XA933" s="226"/>
      <c r="XB933" s="226"/>
      <c r="XC933" s="226"/>
      <c r="XD933" s="226"/>
      <c r="XE933" s="226"/>
      <c r="XF933" s="226"/>
      <c r="XG933" s="226"/>
      <c r="XH933" s="226"/>
      <c r="XI933" s="226"/>
      <c r="XJ933" s="226"/>
      <c r="XK933" s="226"/>
      <c r="XL933" s="226"/>
      <c r="XM933" s="226"/>
      <c r="XN933" s="226"/>
      <c r="XO933" s="226"/>
      <c r="XP933" s="226"/>
      <c r="XQ933" s="226"/>
      <c r="XR933" s="226"/>
      <c r="XS933" s="226"/>
      <c r="XT933" s="226"/>
      <c r="XU933" s="226"/>
      <c r="XV933" s="226"/>
      <c r="XW933" s="226"/>
      <c r="XX933" s="226"/>
      <c r="XY933" s="226"/>
      <c r="XZ933" s="226"/>
      <c r="YA933" s="226"/>
      <c r="YB933" s="226"/>
      <c r="YC933" s="226"/>
      <c r="YD933" s="226"/>
      <c r="YE933" s="226"/>
      <c r="YF933" s="226"/>
      <c r="YG933" s="226"/>
      <c r="YH933" s="226"/>
      <c r="YI933" s="226"/>
      <c r="YJ933" s="226"/>
      <c r="YK933" s="226"/>
      <c r="YL933" s="226"/>
      <c r="YM933" s="226"/>
      <c r="YN933" s="226"/>
      <c r="YO933" s="226"/>
      <c r="YP933" s="226"/>
      <c r="YQ933" s="226"/>
      <c r="YR933" s="226"/>
      <c r="YS933" s="226"/>
      <c r="YT933" s="226"/>
      <c r="YU933" s="226"/>
      <c r="YV933" s="226"/>
      <c r="YW933" s="226"/>
      <c r="YX933" s="226"/>
      <c r="YY933" s="226"/>
      <c r="YZ933" s="226"/>
      <c r="ZA933" s="226"/>
      <c r="ZB933" s="226"/>
      <c r="ZC933" s="226"/>
      <c r="ZD933" s="226"/>
      <c r="ZE933" s="226"/>
      <c r="ZF933" s="226"/>
      <c r="ZG933" s="226"/>
      <c r="ZH933" s="226"/>
      <c r="ZI933" s="226"/>
      <c r="ZJ933" s="226"/>
      <c r="ZK933" s="226"/>
      <c r="ZL933" s="226"/>
      <c r="ZM933" s="226"/>
      <c r="ZN933" s="226"/>
      <c r="ZO933" s="226"/>
      <c r="ZP933" s="226"/>
      <c r="ZQ933" s="226"/>
      <c r="ZR933" s="226"/>
      <c r="ZS933" s="226"/>
      <c r="ZT933" s="226"/>
      <c r="ZU933" s="226"/>
      <c r="ZV933" s="226"/>
      <c r="ZW933" s="226"/>
      <c r="ZX933" s="226"/>
      <c r="ZY933" s="226"/>
      <c r="ZZ933" s="226"/>
      <c r="AAA933" s="226"/>
      <c r="AAB933" s="226"/>
      <c r="AAC933" s="226"/>
      <c r="AAD933" s="226"/>
      <c r="AAE933" s="226"/>
      <c r="AAF933" s="226"/>
      <c r="AAG933" s="226"/>
      <c r="AAH933" s="226"/>
      <c r="AAI933" s="226"/>
      <c r="AAJ933" s="226"/>
      <c r="AAK933" s="226"/>
      <c r="AAL933" s="226"/>
      <c r="AAM933" s="226"/>
      <c r="AAN933" s="226"/>
      <c r="AAO933" s="226"/>
      <c r="AAP933" s="226"/>
      <c r="AAQ933" s="226"/>
      <c r="AAR933" s="226"/>
      <c r="AAS933" s="226"/>
      <c r="AAT933" s="226"/>
      <c r="AAU933" s="226"/>
      <c r="AAV933" s="226"/>
      <c r="AAW933" s="226"/>
      <c r="AAX933" s="226"/>
      <c r="AAY933" s="226"/>
      <c r="AAZ933" s="226"/>
      <c r="ABA933" s="226"/>
      <c r="ABB933" s="226"/>
      <c r="ABC933" s="226"/>
      <c r="ABD933" s="226"/>
      <c r="ABE933" s="226"/>
      <c r="ABF933" s="226"/>
      <c r="ABG933" s="226"/>
      <c r="ABH933" s="226"/>
      <c r="ABI933" s="226"/>
      <c r="ABJ933" s="226"/>
      <c r="ABK933" s="226"/>
      <c r="ABL933" s="226"/>
      <c r="ABM933" s="226"/>
      <c r="ABN933" s="226"/>
      <c r="ABO933" s="226"/>
      <c r="ABP933" s="226"/>
      <c r="ABQ933" s="226"/>
      <c r="ABR933" s="226"/>
      <c r="ABS933" s="226"/>
      <c r="ABT933" s="226"/>
      <c r="ABU933" s="226"/>
      <c r="ABV933" s="226"/>
      <c r="ABW933" s="226"/>
      <c r="ABX933" s="226"/>
      <c r="ABY933" s="226"/>
      <c r="ABZ933" s="226"/>
      <c r="ACA933" s="226"/>
      <c r="ACB933" s="226"/>
      <c r="ACC933" s="226"/>
      <c r="ACD933" s="226"/>
      <c r="ACE933" s="226"/>
      <c r="ACF933" s="226"/>
      <c r="ACG933" s="226"/>
      <c r="ACH933" s="226"/>
      <c r="ACI933" s="226"/>
      <c r="ACJ933" s="226"/>
      <c r="ACK933" s="226"/>
      <c r="ACL933" s="226"/>
      <c r="ACM933" s="226"/>
      <c r="ACN933" s="226"/>
      <c r="ACO933" s="226"/>
      <c r="ACP933" s="226"/>
      <c r="ACQ933" s="226"/>
      <c r="ACR933" s="226"/>
      <c r="ACS933" s="226"/>
      <c r="ACT933" s="226"/>
      <c r="ACU933" s="226"/>
      <c r="ACV933" s="226"/>
      <c r="ACW933" s="226"/>
      <c r="ACX933" s="226"/>
      <c r="ACY933" s="226"/>
      <c r="ACZ933" s="226"/>
      <c r="ADA933" s="226"/>
      <c r="ADB933" s="226"/>
      <c r="ADC933" s="226"/>
      <c r="ADD933" s="226"/>
      <c r="ADE933" s="226"/>
      <c r="ADF933" s="226"/>
      <c r="ADG933" s="226"/>
      <c r="ADH933" s="226"/>
      <c r="ADI933" s="226"/>
      <c r="ADJ933" s="226"/>
      <c r="ADK933" s="226"/>
      <c r="ADL933" s="226"/>
      <c r="ADM933" s="226"/>
      <c r="ADN933" s="226"/>
      <c r="ADO933" s="226"/>
      <c r="ADP933" s="226"/>
      <c r="ADQ933" s="226"/>
      <c r="ADR933" s="226"/>
      <c r="ADS933" s="226"/>
      <c r="ADT933" s="226"/>
      <c r="ADU933" s="226"/>
      <c r="ADV933" s="226"/>
      <c r="ADW933" s="226"/>
      <c r="ADX933" s="226"/>
      <c r="ADY933" s="226"/>
      <c r="ADZ933" s="226"/>
      <c r="AEA933" s="226"/>
      <c r="AEB933" s="226"/>
      <c r="AEC933" s="226"/>
      <c r="AED933" s="226"/>
      <c r="AEE933" s="226"/>
      <c r="AEF933" s="226"/>
      <c r="AEG933" s="226"/>
      <c r="AEH933" s="226"/>
      <c r="AEI933" s="226"/>
      <c r="AEJ933" s="226"/>
      <c r="AEK933" s="226"/>
      <c r="AEL933" s="226"/>
      <c r="AEM933" s="226"/>
      <c r="AEN933" s="226"/>
      <c r="AEO933" s="226"/>
      <c r="AEP933" s="226"/>
      <c r="AEQ933" s="226"/>
      <c r="AER933" s="226"/>
      <c r="AES933" s="226"/>
      <c r="AET933" s="226"/>
      <c r="AEU933" s="226"/>
      <c r="AEV933" s="226"/>
      <c r="AEW933" s="226"/>
      <c r="AEX933" s="226"/>
      <c r="AEY933" s="226"/>
      <c r="AEZ933" s="226"/>
      <c r="AFA933" s="226"/>
      <c r="AFB933" s="226"/>
      <c r="AFC933" s="226"/>
      <c r="AFD933" s="226"/>
      <c r="AFE933" s="226"/>
      <c r="AFF933" s="226"/>
      <c r="AFG933" s="226"/>
      <c r="AFH933" s="226"/>
      <c r="AFI933" s="226"/>
      <c r="AFJ933" s="226"/>
      <c r="AFK933" s="226"/>
      <c r="AFL933" s="226"/>
      <c r="AFM933" s="226"/>
      <c r="AFN933" s="226"/>
      <c r="AFO933" s="226"/>
      <c r="AFP933" s="226"/>
      <c r="AFQ933" s="226"/>
      <c r="AFR933" s="226"/>
      <c r="AFS933" s="226"/>
      <c r="AFT933" s="226"/>
      <c r="AFU933" s="226"/>
      <c r="AFV933" s="226"/>
      <c r="AFW933" s="226"/>
      <c r="AFX933" s="226"/>
      <c r="AFY933" s="226"/>
      <c r="AFZ933" s="226"/>
      <c r="AGA933" s="226"/>
      <c r="AGB933" s="226"/>
      <c r="AGC933" s="226"/>
      <c r="AGD933" s="226"/>
      <c r="AGE933" s="226"/>
      <c r="AGF933" s="226"/>
      <c r="AGG933" s="226"/>
      <c r="AGH933" s="226"/>
      <c r="AGI933" s="226"/>
      <c r="AGJ933" s="226"/>
      <c r="AGK933" s="226"/>
      <c r="AGL933" s="226"/>
      <c r="AGM933" s="226"/>
      <c r="AGN933" s="226"/>
      <c r="AGO933" s="226"/>
      <c r="AGP933" s="226"/>
      <c r="AGQ933" s="226"/>
      <c r="AGR933" s="226"/>
      <c r="AGS933" s="226"/>
      <c r="AGT933" s="226"/>
      <c r="AGU933" s="226"/>
      <c r="AGV933" s="226"/>
      <c r="AGW933" s="226"/>
      <c r="AGX933" s="226"/>
      <c r="AGY933" s="226"/>
      <c r="AGZ933" s="226"/>
      <c r="AHA933" s="226"/>
      <c r="AHB933" s="226"/>
      <c r="AHC933" s="226"/>
      <c r="AHD933" s="226"/>
      <c r="AHE933" s="226"/>
      <c r="AHF933" s="226"/>
      <c r="AHG933" s="226"/>
      <c r="AHH933" s="226"/>
      <c r="AHI933" s="226"/>
      <c r="AHJ933" s="226"/>
      <c r="AHK933" s="226"/>
      <c r="AHL933" s="226"/>
      <c r="AHM933" s="226"/>
      <c r="AHN933" s="226"/>
      <c r="AHO933" s="226"/>
      <c r="AHP933" s="226"/>
      <c r="AHQ933" s="226"/>
      <c r="AHR933" s="226"/>
      <c r="AHS933" s="226"/>
      <c r="AHT933" s="226"/>
      <c r="AHU933" s="226"/>
      <c r="AHV933" s="226"/>
      <c r="AHW933" s="226"/>
      <c r="AHX933" s="226"/>
      <c r="AHY933" s="226"/>
      <c r="AHZ933" s="226"/>
      <c r="AIA933" s="226"/>
      <c r="AIB933" s="226"/>
      <c r="AIC933" s="226"/>
      <c r="AID933" s="226"/>
      <c r="AIE933" s="226"/>
      <c r="AIF933" s="226"/>
      <c r="AIG933" s="226"/>
      <c r="AIH933" s="226"/>
      <c r="AII933" s="226"/>
      <c r="AIJ933" s="226"/>
      <c r="AIK933" s="226"/>
      <c r="AIL933" s="226"/>
      <c r="AIM933" s="226"/>
      <c r="AIN933" s="226"/>
      <c r="AIO933" s="226"/>
      <c r="AIP933" s="226"/>
      <c r="AIQ933" s="226"/>
      <c r="AIR933" s="226"/>
      <c r="AIS933" s="226"/>
      <c r="AIT933" s="226"/>
      <c r="AIU933" s="226"/>
      <c r="AIV933" s="226"/>
      <c r="AIW933" s="226"/>
      <c r="AIX933" s="226"/>
      <c r="AIY933" s="226"/>
      <c r="AIZ933" s="226"/>
      <c r="AJA933" s="226"/>
      <c r="AJB933" s="226"/>
      <c r="AJC933" s="226"/>
      <c r="AJD933" s="226"/>
      <c r="AJE933" s="226"/>
      <c r="AJF933" s="226"/>
      <c r="AJG933" s="226"/>
      <c r="AJH933" s="226"/>
      <c r="AJI933" s="226"/>
      <c r="AJJ933" s="226"/>
      <c r="AJK933" s="226"/>
      <c r="AJL933" s="226"/>
      <c r="AJM933" s="226"/>
      <c r="AJN933" s="226"/>
      <c r="AJO933" s="226"/>
      <c r="AJP933" s="226"/>
      <c r="AJQ933" s="226"/>
      <c r="AJR933" s="226"/>
      <c r="AJS933" s="226"/>
      <c r="AJT933" s="226"/>
      <c r="AJU933" s="226"/>
      <c r="AJV933" s="226"/>
      <c r="AJW933" s="226"/>
      <c r="AJX933" s="226"/>
      <c r="AJY933" s="226"/>
      <c r="AJZ933" s="226"/>
      <c r="AKA933" s="226"/>
      <c r="AKB933" s="226"/>
      <c r="AKC933" s="226"/>
      <c r="AKD933" s="226"/>
      <c r="AKE933" s="226"/>
      <c r="AKF933" s="226"/>
      <c r="AKG933" s="226"/>
      <c r="AKH933" s="226"/>
      <c r="AKI933" s="226"/>
      <c r="AKJ933" s="226"/>
      <c r="AKK933" s="226"/>
      <c r="AKL933" s="226"/>
      <c r="AKM933" s="226"/>
      <c r="AKN933" s="226"/>
      <c r="AKO933" s="226"/>
      <c r="AKP933" s="226"/>
      <c r="AKQ933" s="226"/>
      <c r="AKR933" s="226"/>
      <c r="AKS933" s="226"/>
      <c r="AKT933" s="226"/>
      <c r="AKU933" s="226"/>
      <c r="AKV933" s="226"/>
      <c r="AKW933" s="226"/>
      <c r="AKX933" s="226"/>
      <c r="AKY933" s="226"/>
      <c r="AKZ933" s="226"/>
      <c r="ALA933" s="226"/>
      <c r="ALB933" s="226"/>
      <c r="ALC933" s="226"/>
      <c r="ALD933" s="226"/>
      <c r="ALE933" s="226"/>
      <c r="ALF933" s="226"/>
      <c r="ALG933" s="226"/>
      <c r="ALH933" s="226"/>
      <c r="ALI933" s="226"/>
      <c r="ALJ933" s="226"/>
      <c r="ALK933" s="226"/>
      <c r="ALL933" s="226"/>
      <c r="ALM933" s="226"/>
      <c r="ALN933" s="226"/>
      <c r="ALO933" s="226"/>
      <c r="ALP933" s="226"/>
      <c r="ALQ933" s="226"/>
      <c r="ALR933" s="226"/>
      <c r="ALS933" s="226"/>
      <c r="ALT933" s="226"/>
      <c r="ALU933" s="226"/>
      <c r="ALV933" s="226"/>
      <c r="ALW933" s="226"/>
      <c r="ALX933" s="226"/>
      <c r="ALY933" s="226"/>
      <c r="ALZ933" s="226"/>
      <c r="AMA933" s="226"/>
      <c r="AMB933" s="226"/>
      <c r="AMC933" s="226"/>
      <c r="AMD933" s="226"/>
      <c r="AME933" s="226"/>
      <c r="AMF933" s="226"/>
      <c r="AMG933" s="226"/>
      <c r="AMH933" s="226"/>
      <c r="AMI933" s="226"/>
      <c r="AMJ933" s="226"/>
      <c r="AMK933" s="226"/>
      <c r="AML933" s="226"/>
      <c r="AMM933" s="226"/>
      <c r="AMN933" s="226"/>
      <c r="AMO933" s="226"/>
      <c r="AMP933" s="226"/>
      <c r="AMQ933" s="226"/>
      <c r="AMR933" s="226"/>
      <c r="AMS933" s="226"/>
      <c r="AMT933" s="226"/>
      <c r="AMU933" s="226"/>
      <c r="AMV933" s="226"/>
      <c r="AMW933" s="226"/>
      <c r="AMX933" s="226"/>
    </row>
    <row r="934" spans="1:1038" s="398" customFormat="1" ht="18" customHeight="1">
      <c r="A934" s="548" t="s">
        <v>2392</v>
      </c>
      <c r="B934" s="543" t="s">
        <v>1647</v>
      </c>
      <c r="C934" s="226"/>
      <c r="D934" s="225" t="s">
        <v>1279</v>
      </c>
      <c r="E934" s="226">
        <v>107</v>
      </c>
      <c r="F934" s="226">
        <v>4</v>
      </c>
      <c r="G934" s="391" t="str">
        <f t="shared" ref="G934" si="724">E934&amp;"-"&amp;F934</f>
        <v>107-4</v>
      </c>
      <c r="H934" s="226">
        <v>15.5</v>
      </c>
      <c r="I934" s="226">
        <v>60</v>
      </c>
      <c r="J934" s="544">
        <f t="shared" ref="J934:J935" si="725">IF(H934=0, 1, 0)</f>
        <v>0</v>
      </c>
      <c r="K934" s="545" t="b">
        <f>IF(J935=1,IF(((VLOOKUP($G934,[4]Depth_Lookup!$A$3:$J$550,9,FALSE))-(I934/100))=0,"Good",IF(((VLOOKUP($G934,[4]Depth_Lookup!$A$3:$J$550,9,FALSE))-(I934/100))&gt;0,"Too Short","Too Long")))</f>
        <v>0</v>
      </c>
      <c r="L934" s="171">
        <f>(VLOOKUP($G934,Depth_Lookup!$A$3:$J$410,10,FALSE))+(H934/100)</f>
        <v>284.065</v>
      </c>
      <c r="M934" s="171">
        <f>(VLOOKUP($G934,Depth_Lookup!$A$3:$J$410,10,FALSE))+(I934/100)</f>
        <v>284.51000000000005</v>
      </c>
      <c r="N934" s="232" t="s">
        <v>2428</v>
      </c>
      <c r="O934" s="226">
        <v>1</v>
      </c>
      <c r="P934" s="226" t="s">
        <v>853</v>
      </c>
      <c r="Q934" s="226" t="s">
        <v>125</v>
      </c>
      <c r="R934" s="391" t="str">
        <f t="shared" ref="R934" si="726">P934&amp;""&amp;Q934</f>
        <v>SerpentinizedHarzburgite</v>
      </c>
      <c r="S934" s="226" t="s">
        <v>98</v>
      </c>
      <c r="T934" s="226" t="s">
        <v>94</v>
      </c>
      <c r="U934" s="226" t="s">
        <v>95</v>
      </c>
      <c r="V934" s="226" t="s">
        <v>96</v>
      </c>
      <c r="W934" s="226" t="s">
        <v>102</v>
      </c>
      <c r="X934" s="392">
        <f>VLOOKUP(W934,[4]definitions_list_lookup!$A$13:$B$19,2,0)</f>
        <v>5</v>
      </c>
      <c r="Y934" s="226" t="s">
        <v>90</v>
      </c>
      <c r="Z934" s="226" t="s">
        <v>91</v>
      </c>
      <c r="AA934" s="226"/>
      <c r="AB934" s="226"/>
      <c r="AC934" s="226"/>
      <c r="AD934" s="226"/>
      <c r="AE934" s="393"/>
      <c r="AF934" s="391" t="e">
        <f>VLOOKUP(AE934,[4]definitions_list_mag!$V$12:$W$15,2,0)</f>
        <v>#N/A</v>
      </c>
      <c r="AG934" s="394"/>
      <c r="AH934" s="226"/>
      <c r="AI934" s="255">
        <v>73</v>
      </c>
      <c r="AJ934" s="256"/>
      <c r="AK934" s="256"/>
      <c r="AL934" s="256"/>
      <c r="AM934" s="256"/>
      <c r="AN934" s="256"/>
      <c r="AO934" s="255"/>
      <c r="AP934" s="256"/>
      <c r="AQ934" s="256"/>
      <c r="AR934" s="256"/>
      <c r="AS934" s="256"/>
      <c r="AT934" s="256"/>
      <c r="AU934" s="255"/>
      <c r="AV934" s="256"/>
      <c r="AW934" s="256"/>
      <c r="AX934" s="256"/>
      <c r="AY934" s="256"/>
      <c r="AZ934" s="256"/>
      <c r="BA934" s="255">
        <v>25</v>
      </c>
      <c r="BB934" s="256">
        <v>6</v>
      </c>
      <c r="BC934" s="256">
        <v>2</v>
      </c>
      <c r="BD934" s="256" t="s">
        <v>1330</v>
      </c>
      <c r="BE934" s="256" t="s">
        <v>103</v>
      </c>
      <c r="BF934" s="256"/>
      <c r="BG934" s="255"/>
      <c r="BH934" s="256"/>
      <c r="BI934" s="256"/>
      <c r="BJ934" s="256"/>
      <c r="BK934" s="256"/>
      <c r="BL934" s="256"/>
      <c r="BM934" s="255">
        <v>2</v>
      </c>
      <c r="BN934" s="256">
        <v>2</v>
      </c>
      <c r="BO934" s="256">
        <v>0.5</v>
      </c>
      <c r="BP934" s="256" t="s">
        <v>110</v>
      </c>
      <c r="BQ934" s="256" t="s">
        <v>103</v>
      </c>
      <c r="BR934" s="256"/>
      <c r="BS934" s="256"/>
      <c r="BT934" s="256"/>
      <c r="BU934" s="256"/>
      <c r="BV934" s="256"/>
      <c r="BW934" s="256"/>
      <c r="BX934" s="256"/>
      <c r="BY934" s="257"/>
      <c r="BZ934" s="226"/>
      <c r="CA934" s="226"/>
      <c r="CB934" s="226"/>
      <c r="CC934" s="226"/>
      <c r="CD934" s="226"/>
      <c r="CE934" s="410" t="s">
        <v>2417</v>
      </c>
      <c r="CF934" s="399">
        <f t="shared" ref="CF934" si="727">AI934+AO934+BA934+AU934+BG934+BM934+BY934</f>
        <v>100</v>
      </c>
      <c r="CG934" s="259"/>
      <c r="CH934" s="150" t="s">
        <v>2150</v>
      </c>
      <c r="CI934" s="150">
        <v>90</v>
      </c>
      <c r="CJ934" s="150" t="s">
        <v>514</v>
      </c>
      <c r="CK934" s="158"/>
      <c r="CL934" s="395"/>
      <c r="CM934" s="395"/>
      <c r="CN934" s="395"/>
      <c r="CO934" s="395"/>
      <c r="CP934" s="395"/>
      <c r="CQ934" s="395"/>
      <c r="CR934" s="395"/>
      <c r="CS934" s="395"/>
      <c r="CT934" s="395"/>
      <c r="CU934" s="395"/>
      <c r="CV934" s="395"/>
      <c r="CW934" s="395"/>
      <c r="CX934" s="395"/>
      <c r="CY934" s="395"/>
      <c r="CZ934" s="395"/>
      <c r="DA934" s="395"/>
      <c r="DB934" s="395">
        <v>70</v>
      </c>
      <c r="DC934" s="256">
        <v>1</v>
      </c>
      <c r="DD934" s="395"/>
      <c r="DE934" s="395"/>
      <c r="DF934" s="395"/>
      <c r="DG934" s="395"/>
      <c r="DH934" s="395"/>
      <c r="DI934" s="395"/>
      <c r="DJ934" s="395">
        <v>29</v>
      </c>
      <c r="DK934" s="396">
        <f t="shared" ref="DK934" si="728">SUM(CL934:DJ934)</f>
        <v>100</v>
      </c>
      <c r="DL934" s="259"/>
      <c r="DM934" s="395"/>
      <c r="DN934" s="395"/>
      <c r="DO934" s="397"/>
      <c r="DQ934" s="259"/>
      <c r="DR934" s="397"/>
      <c r="DS934" s="259"/>
      <c r="DT934" s="263"/>
      <c r="DU934" s="256"/>
      <c r="DV934" s="256"/>
      <c r="DW934" s="400" t="e">
        <f>VLOOKUP(P934,[4]definitions_list_lookup!$K$30:$L$54,2,0)</f>
        <v>#N/A</v>
      </c>
      <c r="DX934" s="155"/>
      <c r="DY934" s="155"/>
      <c r="DZ934" s="546"/>
      <c r="EA934" s="104"/>
      <c r="EB934" s="256"/>
      <c r="EC934" s="104"/>
      <c r="ED934" s="229" t="s">
        <v>2517</v>
      </c>
      <c r="EE934" s="401"/>
      <c r="EF934" s="402"/>
      <c r="EG934" s="401"/>
      <c r="EH934" s="403"/>
      <c r="EI934" s="404"/>
      <c r="EJ934" s="405"/>
      <c r="EK934" s="406"/>
      <c r="EL934" s="401"/>
      <c r="EM934" s="403"/>
      <c r="EN934" s="403" t="s">
        <v>1448</v>
      </c>
      <c r="EO934" s="407"/>
      <c r="EP934" s="407"/>
      <c r="EQ934" s="407"/>
      <c r="ER934" s="407"/>
      <c r="ES934" s="407"/>
      <c r="ET934" s="407"/>
      <c r="EU934" s="407"/>
      <c r="EV934" s="408">
        <v>33</v>
      </c>
      <c r="EW934" s="408">
        <v>270</v>
      </c>
      <c r="EX934" s="408">
        <v>22</v>
      </c>
      <c r="EY934" s="408">
        <v>180</v>
      </c>
      <c r="EZ934" s="192">
        <f t="shared" si="675"/>
        <v>58.11236365375234</v>
      </c>
      <c r="FA934" s="192">
        <f t="shared" si="676"/>
        <v>58.11236365375234</v>
      </c>
      <c r="FB934" s="192">
        <f t="shared" si="677"/>
        <v>52.590097590503866</v>
      </c>
      <c r="FC934" s="192">
        <f t="shared" si="678"/>
        <v>148.11236365375234</v>
      </c>
      <c r="FD934" s="192">
        <f t="shared" si="679"/>
        <v>37.409902409496134</v>
      </c>
      <c r="FE934" s="193">
        <f t="shared" si="680"/>
        <v>238.11236365375234</v>
      </c>
      <c r="FF934" s="194">
        <f t="shared" si="681"/>
        <v>37.409902409496134</v>
      </c>
      <c r="FG934" s="401"/>
      <c r="FH934" s="403"/>
      <c r="FI934" s="778">
        <f t="shared" si="682"/>
        <v>0</v>
      </c>
      <c r="FJ934" s="779">
        <f t="shared" si="683"/>
        <v>37.409902409496134</v>
      </c>
      <c r="FK934" s="779">
        <f t="shared" si="684"/>
        <v>52.590097590503866</v>
      </c>
      <c r="FL934" s="780">
        <f t="shared" si="685"/>
        <v>0.91787035689942909</v>
      </c>
      <c r="FM934" s="169">
        <f t="shared" si="686"/>
        <v>0.79430963611777572</v>
      </c>
      <c r="FN934" s="783">
        <f t="shared" si="687"/>
        <v>0</v>
      </c>
      <c r="FO934" s="226"/>
      <c r="FP934" s="226"/>
      <c r="FQ934" s="226"/>
      <c r="FR934" s="226"/>
      <c r="FS934" s="226"/>
      <c r="FT934" s="226"/>
      <c r="FU934" s="226"/>
      <c r="FV934" s="226"/>
      <c r="FW934" s="226"/>
      <c r="FX934" s="226"/>
      <c r="FY934" s="226"/>
      <c r="FZ934" s="226"/>
      <c r="GA934" s="226"/>
      <c r="GB934" s="226"/>
      <c r="GC934" s="226"/>
      <c r="GD934" s="226"/>
      <c r="GE934" s="226"/>
      <c r="GF934" s="226"/>
      <c r="GG934" s="226"/>
      <c r="GH934" s="226"/>
      <c r="GI934" s="226"/>
      <c r="GJ934" s="226"/>
      <c r="GK934" s="226"/>
      <c r="GL934" s="226"/>
      <c r="GM934" s="226"/>
      <c r="GN934" s="226"/>
      <c r="GO934" s="226"/>
      <c r="GP934" s="226"/>
      <c r="GQ934" s="226"/>
      <c r="GR934" s="226"/>
      <c r="GS934" s="226"/>
      <c r="GT934" s="226"/>
      <c r="GU934" s="226"/>
      <c r="GV934" s="226"/>
      <c r="GW934" s="226"/>
      <c r="GX934" s="226"/>
      <c r="GY934" s="226"/>
      <c r="GZ934" s="226"/>
      <c r="HA934" s="226"/>
      <c r="HB934" s="226"/>
      <c r="HC934" s="226"/>
      <c r="HD934" s="226"/>
      <c r="HE934" s="226"/>
      <c r="HF934" s="226"/>
      <c r="HG934" s="226"/>
      <c r="HH934" s="226"/>
      <c r="HI934" s="226"/>
      <c r="HJ934" s="226"/>
      <c r="HK934" s="226"/>
      <c r="HL934" s="226"/>
      <c r="HM934" s="226"/>
      <c r="HN934" s="226"/>
      <c r="HO934" s="226"/>
      <c r="HP934" s="226"/>
      <c r="HQ934" s="226"/>
      <c r="HR934" s="226"/>
      <c r="HS934" s="226"/>
      <c r="HT934" s="226"/>
      <c r="HU934" s="226"/>
      <c r="HV934" s="226"/>
      <c r="HW934" s="226"/>
      <c r="HX934" s="226"/>
      <c r="HY934" s="226"/>
      <c r="HZ934" s="226"/>
      <c r="IA934" s="226"/>
      <c r="IB934" s="226"/>
      <c r="IC934" s="226"/>
      <c r="ID934" s="226"/>
      <c r="IE934" s="226"/>
      <c r="IF934" s="226"/>
      <c r="IG934" s="226"/>
      <c r="IH934" s="226"/>
      <c r="II934" s="226"/>
      <c r="IJ934" s="226"/>
      <c r="IK934" s="226"/>
      <c r="IL934" s="226"/>
      <c r="IM934" s="226"/>
      <c r="IN934" s="226"/>
      <c r="IO934" s="226"/>
      <c r="IP934" s="226"/>
      <c r="IQ934" s="226"/>
      <c r="IR934" s="226"/>
      <c r="IS934" s="226"/>
      <c r="IT934" s="226"/>
      <c r="IU934" s="226"/>
      <c r="IV934" s="226"/>
      <c r="IW934" s="226"/>
      <c r="IX934" s="226"/>
      <c r="IY934" s="226"/>
      <c r="IZ934" s="226"/>
      <c r="JA934" s="226"/>
      <c r="JB934" s="226"/>
      <c r="JC934" s="226"/>
      <c r="JD934" s="226"/>
      <c r="JE934" s="226"/>
      <c r="JF934" s="226"/>
      <c r="JG934" s="226"/>
      <c r="JH934" s="226"/>
      <c r="JI934" s="226"/>
      <c r="JJ934" s="226"/>
      <c r="JK934" s="226"/>
      <c r="JL934" s="226"/>
      <c r="JM934" s="226"/>
      <c r="JN934" s="226"/>
      <c r="JO934" s="226"/>
      <c r="JP934" s="226"/>
      <c r="JQ934" s="226"/>
      <c r="JR934" s="226"/>
      <c r="JS934" s="226"/>
      <c r="JT934" s="226"/>
      <c r="JU934" s="226"/>
      <c r="JV934" s="226"/>
      <c r="JW934" s="226"/>
      <c r="JX934" s="226"/>
      <c r="JY934" s="226"/>
      <c r="JZ934" s="226"/>
      <c r="KA934" s="226"/>
      <c r="KB934" s="226"/>
      <c r="KC934" s="226"/>
      <c r="KD934" s="226"/>
      <c r="KE934" s="226"/>
      <c r="KF934" s="226"/>
      <c r="KG934" s="226"/>
      <c r="KH934" s="226"/>
      <c r="KI934" s="226"/>
      <c r="KJ934" s="226"/>
      <c r="KK934" s="226"/>
      <c r="KL934" s="226"/>
      <c r="KM934" s="226"/>
      <c r="KN934" s="226"/>
      <c r="KO934" s="226"/>
      <c r="KP934" s="226"/>
      <c r="KQ934" s="226"/>
      <c r="KR934" s="226"/>
      <c r="KS934" s="226"/>
      <c r="KT934" s="226"/>
      <c r="KU934" s="226"/>
      <c r="KV934" s="226"/>
      <c r="KW934" s="226"/>
      <c r="KX934" s="226"/>
      <c r="KY934" s="226"/>
      <c r="KZ934" s="226"/>
      <c r="LA934" s="226"/>
      <c r="LB934" s="226"/>
      <c r="LC934" s="226"/>
      <c r="LD934" s="226"/>
      <c r="LE934" s="226"/>
      <c r="LF934" s="226"/>
      <c r="LG934" s="226"/>
      <c r="LH934" s="226"/>
      <c r="LI934" s="226"/>
      <c r="LJ934" s="226"/>
      <c r="LK934" s="226"/>
      <c r="LL934" s="226"/>
      <c r="LM934" s="226"/>
      <c r="LN934" s="226"/>
      <c r="LO934" s="226"/>
      <c r="LP934" s="226"/>
      <c r="LQ934" s="226"/>
      <c r="LR934" s="226"/>
      <c r="LS934" s="226"/>
      <c r="LT934" s="226"/>
      <c r="LU934" s="226"/>
      <c r="LV934" s="226"/>
      <c r="LW934" s="226"/>
      <c r="LX934" s="226"/>
      <c r="LY934" s="226"/>
      <c r="LZ934" s="226"/>
      <c r="MA934" s="226"/>
      <c r="MB934" s="226"/>
      <c r="MC934" s="226"/>
      <c r="MD934" s="226"/>
      <c r="ME934" s="226"/>
      <c r="MF934" s="226"/>
      <c r="MG934" s="226"/>
      <c r="MH934" s="226"/>
      <c r="MI934" s="226"/>
      <c r="MJ934" s="226"/>
      <c r="MK934" s="226"/>
      <c r="ML934" s="226"/>
      <c r="MM934" s="226"/>
      <c r="MN934" s="226"/>
      <c r="MO934" s="226"/>
      <c r="MP934" s="226"/>
      <c r="MQ934" s="226"/>
      <c r="MR934" s="226"/>
      <c r="MS934" s="226"/>
      <c r="MT934" s="226"/>
      <c r="MU934" s="226"/>
      <c r="MV934" s="226"/>
      <c r="MW934" s="226"/>
      <c r="MX934" s="226"/>
      <c r="MY934" s="226"/>
      <c r="MZ934" s="226"/>
      <c r="NA934" s="226"/>
      <c r="NB934" s="226"/>
      <c r="NC934" s="226"/>
      <c r="ND934" s="226"/>
      <c r="NE934" s="226"/>
      <c r="NF934" s="226"/>
      <c r="NG934" s="226"/>
      <c r="NH934" s="226"/>
      <c r="NI934" s="226"/>
      <c r="NJ934" s="226"/>
      <c r="NK934" s="226"/>
      <c r="NL934" s="226"/>
      <c r="NM934" s="226"/>
      <c r="NN934" s="226"/>
      <c r="NO934" s="226"/>
      <c r="NP934" s="226"/>
      <c r="NQ934" s="226"/>
      <c r="NR934" s="226"/>
      <c r="NS934" s="226"/>
      <c r="NT934" s="226"/>
      <c r="NU934" s="226"/>
      <c r="NV934" s="226"/>
      <c r="NW934" s="226"/>
      <c r="NX934" s="226"/>
      <c r="NY934" s="226"/>
      <c r="NZ934" s="226"/>
      <c r="OA934" s="226"/>
      <c r="OB934" s="226"/>
      <c r="OC934" s="226"/>
      <c r="OD934" s="226"/>
      <c r="OE934" s="226"/>
      <c r="OF934" s="226"/>
      <c r="OG934" s="226"/>
      <c r="OH934" s="226"/>
      <c r="OI934" s="226"/>
      <c r="OJ934" s="226"/>
      <c r="OK934" s="226"/>
      <c r="OL934" s="226"/>
      <c r="OM934" s="226"/>
      <c r="ON934" s="226"/>
      <c r="OO934" s="226"/>
      <c r="OP934" s="226"/>
      <c r="OQ934" s="226"/>
      <c r="OR934" s="226"/>
      <c r="OS934" s="226"/>
      <c r="OT934" s="226"/>
      <c r="OU934" s="226"/>
      <c r="OV934" s="226"/>
      <c r="OW934" s="226"/>
      <c r="OX934" s="226"/>
      <c r="OY934" s="226"/>
      <c r="OZ934" s="226"/>
      <c r="PA934" s="226"/>
      <c r="PB934" s="226"/>
      <c r="PC934" s="226"/>
      <c r="PD934" s="226"/>
      <c r="PE934" s="226"/>
      <c r="PF934" s="226"/>
      <c r="PG934" s="226"/>
      <c r="PH934" s="226"/>
      <c r="PI934" s="226"/>
      <c r="PJ934" s="226"/>
      <c r="PK934" s="226"/>
      <c r="PL934" s="226"/>
      <c r="PM934" s="226"/>
      <c r="PN934" s="226"/>
      <c r="PO934" s="226"/>
      <c r="PP934" s="226"/>
      <c r="PQ934" s="226"/>
      <c r="PR934" s="226"/>
      <c r="PS934" s="226"/>
      <c r="PT934" s="226"/>
      <c r="PU934" s="226"/>
      <c r="PV934" s="226"/>
      <c r="PW934" s="226"/>
      <c r="PX934" s="226"/>
      <c r="PY934" s="226"/>
      <c r="PZ934" s="226"/>
      <c r="QA934" s="226"/>
      <c r="QB934" s="226"/>
      <c r="QC934" s="226"/>
      <c r="QD934" s="226"/>
      <c r="QE934" s="226"/>
      <c r="QF934" s="226"/>
      <c r="QG934" s="226"/>
      <c r="QH934" s="226"/>
      <c r="QI934" s="226"/>
      <c r="QJ934" s="226"/>
      <c r="QK934" s="226"/>
      <c r="QL934" s="226"/>
      <c r="QM934" s="226"/>
      <c r="QN934" s="226"/>
      <c r="QO934" s="226"/>
      <c r="QP934" s="226"/>
      <c r="QQ934" s="226"/>
      <c r="QR934" s="226"/>
      <c r="QS934" s="226"/>
      <c r="QT934" s="226"/>
      <c r="QU934" s="226"/>
      <c r="QV934" s="226"/>
      <c r="QW934" s="226"/>
      <c r="QX934" s="226"/>
      <c r="QY934" s="226"/>
      <c r="QZ934" s="226"/>
      <c r="RA934" s="226"/>
      <c r="RB934" s="226"/>
      <c r="RC934" s="226"/>
      <c r="RD934" s="226"/>
      <c r="RE934" s="226"/>
      <c r="RF934" s="226"/>
      <c r="RG934" s="226"/>
      <c r="RH934" s="226"/>
      <c r="RI934" s="226"/>
      <c r="RJ934" s="226"/>
      <c r="RK934" s="226"/>
      <c r="RL934" s="226"/>
      <c r="RM934" s="226"/>
      <c r="RN934" s="226"/>
      <c r="RO934" s="226"/>
      <c r="RP934" s="226"/>
      <c r="RQ934" s="226"/>
      <c r="RR934" s="226"/>
      <c r="RS934" s="226"/>
      <c r="RT934" s="226"/>
      <c r="RU934" s="226"/>
      <c r="RV934" s="226"/>
      <c r="RW934" s="226"/>
      <c r="RX934" s="226"/>
      <c r="RY934" s="226"/>
      <c r="RZ934" s="226"/>
      <c r="SA934" s="226"/>
      <c r="SB934" s="226"/>
      <c r="SC934" s="226"/>
      <c r="SD934" s="226"/>
      <c r="SE934" s="226"/>
      <c r="SF934" s="226"/>
      <c r="SG934" s="226"/>
      <c r="SH934" s="226"/>
      <c r="SI934" s="226"/>
      <c r="SJ934" s="226"/>
      <c r="SK934" s="226"/>
      <c r="SL934" s="226"/>
      <c r="SM934" s="226"/>
      <c r="SN934" s="226"/>
      <c r="SO934" s="226"/>
      <c r="SP934" s="226"/>
      <c r="SQ934" s="226"/>
      <c r="SR934" s="226"/>
      <c r="SS934" s="226"/>
      <c r="ST934" s="226"/>
      <c r="SU934" s="226"/>
      <c r="SV934" s="226"/>
      <c r="SW934" s="226"/>
      <c r="SX934" s="226"/>
      <c r="SY934" s="226"/>
      <c r="SZ934" s="226"/>
      <c r="TA934" s="226"/>
      <c r="TB934" s="226"/>
      <c r="TC934" s="226"/>
      <c r="TD934" s="226"/>
      <c r="TE934" s="226"/>
      <c r="TF934" s="226"/>
      <c r="TG934" s="226"/>
      <c r="TH934" s="226"/>
      <c r="TI934" s="226"/>
      <c r="TJ934" s="226"/>
      <c r="TK934" s="226"/>
      <c r="TL934" s="226"/>
      <c r="TM934" s="226"/>
      <c r="TN934" s="226"/>
      <c r="TO934" s="226"/>
      <c r="TP934" s="226"/>
      <c r="TQ934" s="226"/>
      <c r="TR934" s="226"/>
      <c r="TS934" s="226"/>
      <c r="TT934" s="226"/>
      <c r="TU934" s="226"/>
      <c r="TV934" s="226"/>
      <c r="TW934" s="226"/>
      <c r="TX934" s="226"/>
      <c r="TY934" s="226"/>
      <c r="TZ934" s="226"/>
      <c r="UA934" s="226"/>
      <c r="UB934" s="226"/>
      <c r="UC934" s="226"/>
      <c r="UD934" s="226"/>
      <c r="UE934" s="226"/>
      <c r="UF934" s="226"/>
      <c r="UG934" s="226"/>
      <c r="UH934" s="226"/>
      <c r="UI934" s="226"/>
      <c r="UJ934" s="226"/>
      <c r="UK934" s="226"/>
      <c r="UL934" s="226"/>
      <c r="UM934" s="226"/>
      <c r="UN934" s="226"/>
      <c r="UO934" s="226"/>
      <c r="UP934" s="226"/>
      <c r="UQ934" s="226"/>
      <c r="UR934" s="226"/>
      <c r="US934" s="226"/>
      <c r="UT934" s="226"/>
      <c r="UU934" s="226"/>
      <c r="UV934" s="226"/>
      <c r="UW934" s="226"/>
      <c r="UX934" s="226"/>
      <c r="UY934" s="226"/>
      <c r="UZ934" s="226"/>
      <c r="VA934" s="226"/>
      <c r="VB934" s="226"/>
      <c r="VC934" s="226"/>
      <c r="VD934" s="226"/>
      <c r="VE934" s="226"/>
      <c r="VF934" s="226"/>
      <c r="VG934" s="226"/>
      <c r="VH934" s="226"/>
      <c r="VI934" s="226"/>
      <c r="VJ934" s="226"/>
      <c r="VK934" s="226"/>
      <c r="VL934" s="226"/>
      <c r="VM934" s="226"/>
      <c r="VN934" s="226"/>
      <c r="VO934" s="226"/>
      <c r="VP934" s="226"/>
      <c r="VQ934" s="226"/>
      <c r="VR934" s="226"/>
      <c r="VS934" s="226"/>
      <c r="VT934" s="226"/>
      <c r="VU934" s="226"/>
      <c r="VV934" s="226"/>
      <c r="VW934" s="226"/>
      <c r="VX934" s="226"/>
      <c r="VY934" s="226"/>
      <c r="VZ934" s="226"/>
      <c r="WA934" s="226"/>
      <c r="WB934" s="226"/>
      <c r="WC934" s="226"/>
      <c r="WD934" s="226"/>
      <c r="WE934" s="226"/>
      <c r="WF934" s="226"/>
      <c r="WG934" s="226"/>
      <c r="WH934" s="226"/>
      <c r="WI934" s="226"/>
      <c r="WJ934" s="226"/>
      <c r="WK934" s="226"/>
      <c r="WL934" s="226"/>
      <c r="WM934" s="226"/>
      <c r="WN934" s="226"/>
      <c r="WO934" s="226"/>
      <c r="WP934" s="226"/>
      <c r="WQ934" s="226"/>
      <c r="WR934" s="226"/>
      <c r="WS934" s="226"/>
      <c r="WT934" s="226"/>
      <c r="WU934" s="226"/>
      <c r="WV934" s="226"/>
      <c r="WW934" s="226"/>
      <c r="WX934" s="226"/>
      <c r="WY934" s="226"/>
      <c r="WZ934" s="226"/>
      <c r="XA934" s="226"/>
      <c r="XB934" s="226"/>
      <c r="XC934" s="226"/>
      <c r="XD934" s="226"/>
      <c r="XE934" s="226"/>
      <c r="XF934" s="226"/>
      <c r="XG934" s="226"/>
      <c r="XH934" s="226"/>
      <c r="XI934" s="226"/>
      <c r="XJ934" s="226"/>
      <c r="XK934" s="226"/>
      <c r="XL934" s="226"/>
      <c r="XM934" s="226"/>
      <c r="XN934" s="226"/>
      <c r="XO934" s="226"/>
      <c r="XP934" s="226"/>
      <c r="XQ934" s="226"/>
      <c r="XR934" s="226"/>
      <c r="XS934" s="226"/>
      <c r="XT934" s="226"/>
      <c r="XU934" s="226"/>
      <c r="XV934" s="226"/>
      <c r="XW934" s="226"/>
      <c r="XX934" s="226"/>
      <c r="XY934" s="226"/>
      <c r="XZ934" s="226"/>
      <c r="YA934" s="226"/>
      <c r="YB934" s="226"/>
      <c r="YC934" s="226"/>
      <c r="YD934" s="226"/>
      <c r="YE934" s="226"/>
      <c r="YF934" s="226"/>
      <c r="YG934" s="226"/>
      <c r="YH934" s="226"/>
      <c r="YI934" s="226"/>
      <c r="YJ934" s="226"/>
      <c r="YK934" s="226"/>
      <c r="YL934" s="226"/>
      <c r="YM934" s="226"/>
      <c r="YN934" s="226"/>
      <c r="YO934" s="226"/>
      <c r="YP934" s="226"/>
      <c r="YQ934" s="226"/>
      <c r="YR934" s="226"/>
      <c r="YS934" s="226"/>
      <c r="YT934" s="226"/>
      <c r="YU934" s="226"/>
      <c r="YV934" s="226"/>
      <c r="YW934" s="226"/>
      <c r="YX934" s="226"/>
      <c r="YY934" s="226"/>
      <c r="YZ934" s="226"/>
      <c r="ZA934" s="226"/>
      <c r="ZB934" s="226"/>
      <c r="ZC934" s="226"/>
      <c r="ZD934" s="226"/>
      <c r="ZE934" s="226"/>
      <c r="ZF934" s="226"/>
      <c r="ZG934" s="226"/>
      <c r="ZH934" s="226"/>
      <c r="ZI934" s="226"/>
      <c r="ZJ934" s="226"/>
      <c r="ZK934" s="226"/>
      <c r="ZL934" s="226"/>
      <c r="ZM934" s="226"/>
      <c r="ZN934" s="226"/>
      <c r="ZO934" s="226"/>
      <c r="ZP934" s="226"/>
      <c r="ZQ934" s="226"/>
      <c r="ZR934" s="226"/>
      <c r="ZS934" s="226"/>
      <c r="ZT934" s="226"/>
      <c r="ZU934" s="226"/>
      <c r="ZV934" s="226"/>
      <c r="ZW934" s="226"/>
      <c r="ZX934" s="226"/>
      <c r="ZY934" s="226"/>
      <c r="ZZ934" s="226"/>
      <c r="AAA934" s="226"/>
      <c r="AAB934" s="226"/>
      <c r="AAC934" s="226"/>
      <c r="AAD934" s="226"/>
      <c r="AAE934" s="226"/>
      <c r="AAF934" s="226"/>
      <c r="AAG934" s="226"/>
      <c r="AAH934" s="226"/>
      <c r="AAI934" s="226"/>
      <c r="AAJ934" s="226"/>
      <c r="AAK934" s="226"/>
      <c r="AAL934" s="226"/>
      <c r="AAM934" s="226"/>
      <c r="AAN934" s="226"/>
      <c r="AAO934" s="226"/>
      <c r="AAP934" s="226"/>
      <c r="AAQ934" s="226"/>
      <c r="AAR934" s="226"/>
      <c r="AAS934" s="226"/>
      <c r="AAT934" s="226"/>
      <c r="AAU934" s="226"/>
      <c r="AAV934" s="226"/>
      <c r="AAW934" s="226"/>
      <c r="AAX934" s="226"/>
      <c r="AAY934" s="226"/>
      <c r="AAZ934" s="226"/>
      <c r="ABA934" s="226"/>
      <c r="ABB934" s="226"/>
      <c r="ABC934" s="226"/>
      <c r="ABD934" s="226"/>
      <c r="ABE934" s="226"/>
      <c r="ABF934" s="226"/>
      <c r="ABG934" s="226"/>
      <c r="ABH934" s="226"/>
      <c r="ABI934" s="226"/>
      <c r="ABJ934" s="226"/>
      <c r="ABK934" s="226"/>
      <c r="ABL934" s="226"/>
      <c r="ABM934" s="226"/>
      <c r="ABN934" s="226"/>
      <c r="ABO934" s="226"/>
      <c r="ABP934" s="226"/>
      <c r="ABQ934" s="226"/>
      <c r="ABR934" s="226"/>
      <c r="ABS934" s="226"/>
      <c r="ABT934" s="226"/>
      <c r="ABU934" s="226"/>
      <c r="ABV934" s="226"/>
      <c r="ABW934" s="226"/>
      <c r="ABX934" s="226"/>
      <c r="ABY934" s="226"/>
      <c r="ABZ934" s="226"/>
      <c r="ACA934" s="226"/>
      <c r="ACB934" s="226"/>
      <c r="ACC934" s="226"/>
      <c r="ACD934" s="226"/>
      <c r="ACE934" s="226"/>
      <c r="ACF934" s="226"/>
      <c r="ACG934" s="226"/>
      <c r="ACH934" s="226"/>
      <c r="ACI934" s="226"/>
      <c r="ACJ934" s="226"/>
      <c r="ACK934" s="226"/>
      <c r="ACL934" s="226"/>
      <c r="ACM934" s="226"/>
      <c r="ACN934" s="226"/>
      <c r="ACO934" s="226"/>
      <c r="ACP934" s="226"/>
      <c r="ACQ934" s="226"/>
      <c r="ACR934" s="226"/>
      <c r="ACS934" s="226"/>
      <c r="ACT934" s="226"/>
      <c r="ACU934" s="226"/>
      <c r="ACV934" s="226"/>
      <c r="ACW934" s="226"/>
      <c r="ACX934" s="226"/>
      <c r="ACY934" s="226"/>
      <c r="ACZ934" s="226"/>
      <c r="ADA934" s="226"/>
      <c r="ADB934" s="226"/>
      <c r="ADC934" s="226"/>
      <c r="ADD934" s="226"/>
      <c r="ADE934" s="226"/>
      <c r="ADF934" s="226"/>
      <c r="ADG934" s="226"/>
      <c r="ADH934" s="226"/>
      <c r="ADI934" s="226"/>
      <c r="ADJ934" s="226"/>
      <c r="ADK934" s="226"/>
      <c r="ADL934" s="226"/>
      <c r="ADM934" s="226"/>
      <c r="ADN934" s="226"/>
      <c r="ADO934" s="226"/>
      <c r="ADP934" s="226"/>
      <c r="ADQ934" s="226"/>
      <c r="ADR934" s="226"/>
      <c r="ADS934" s="226"/>
      <c r="ADT934" s="226"/>
      <c r="ADU934" s="226"/>
      <c r="ADV934" s="226"/>
      <c r="ADW934" s="226"/>
      <c r="ADX934" s="226"/>
      <c r="ADY934" s="226"/>
      <c r="ADZ934" s="226"/>
      <c r="AEA934" s="226"/>
      <c r="AEB934" s="226"/>
      <c r="AEC934" s="226"/>
      <c r="AED934" s="226"/>
      <c r="AEE934" s="226"/>
      <c r="AEF934" s="226"/>
      <c r="AEG934" s="226"/>
      <c r="AEH934" s="226"/>
      <c r="AEI934" s="226"/>
      <c r="AEJ934" s="226"/>
      <c r="AEK934" s="226"/>
      <c r="AEL934" s="226"/>
      <c r="AEM934" s="226"/>
      <c r="AEN934" s="226"/>
      <c r="AEO934" s="226"/>
      <c r="AEP934" s="226"/>
      <c r="AEQ934" s="226"/>
      <c r="AER934" s="226"/>
      <c r="AES934" s="226"/>
      <c r="AET934" s="226"/>
      <c r="AEU934" s="226"/>
      <c r="AEV934" s="226"/>
      <c r="AEW934" s="226"/>
      <c r="AEX934" s="226"/>
      <c r="AEY934" s="226"/>
      <c r="AEZ934" s="226"/>
      <c r="AFA934" s="226"/>
      <c r="AFB934" s="226"/>
      <c r="AFC934" s="226"/>
      <c r="AFD934" s="226"/>
      <c r="AFE934" s="226"/>
      <c r="AFF934" s="226"/>
      <c r="AFG934" s="226"/>
      <c r="AFH934" s="226"/>
      <c r="AFI934" s="226"/>
      <c r="AFJ934" s="226"/>
      <c r="AFK934" s="226"/>
      <c r="AFL934" s="226"/>
      <c r="AFM934" s="226"/>
      <c r="AFN934" s="226"/>
      <c r="AFO934" s="226"/>
      <c r="AFP934" s="226"/>
      <c r="AFQ934" s="226"/>
      <c r="AFR934" s="226"/>
      <c r="AFS934" s="226"/>
      <c r="AFT934" s="226"/>
      <c r="AFU934" s="226"/>
      <c r="AFV934" s="226"/>
      <c r="AFW934" s="226"/>
      <c r="AFX934" s="226"/>
      <c r="AFY934" s="226"/>
      <c r="AFZ934" s="226"/>
      <c r="AGA934" s="226"/>
      <c r="AGB934" s="226"/>
      <c r="AGC934" s="226"/>
      <c r="AGD934" s="226"/>
      <c r="AGE934" s="226"/>
      <c r="AGF934" s="226"/>
      <c r="AGG934" s="226"/>
      <c r="AGH934" s="226"/>
      <c r="AGI934" s="226"/>
      <c r="AGJ934" s="226"/>
      <c r="AGK934" s="226"/>
      <c r="AGL934" s="226"/>
      <c r="AGM934" s="226"/>
      <c r="AGN934" s="226"/>
      <c r="AGO934" s="226"/>
      <c r="AGP934" s="226"/>
      <c r="AGQ934" s="226"/>
      <c r="AGR934" s="226"/>
      <c r="AGS934" s="226"/>
      <c r="AGT934" s="226"/>
      <c r="AGU934" s="226"/>
      <c r="AGV934" s="226"/>
      <c r="AGW934" s="226"/>
      <c r="AGX934" s="226"/>
      <c r="AGY934" s="226"/>
      <c r="AGZ934" s="226"/>
      <c r="AHA934" s="226"/>
      <c r="AHB934" s="226"/>
      <c r="AHC934" s="226"/>
      <c r="AHD934" s="226"/>
      <c r="AHE934" s="226"/>
      <c r="AHF934" s="226"/>
      <c r="AHG934" s="226"/>
      <c r="AHH934" s="226"/>
      <c r="AHI934" s="226"/>
      <c r="AHJ934" s="226"/>
      <c r="AHK934" s="226"/>
      <c r="AHL934" s="226"/>
      <c r="AHM934" s="226"/>
      <c r="AHN934" s="226"/>
      <c r="AHO934" s="226"/>
      <c r="AHP934" s="226"/>
      <c r="AHQ934" s="226"/>
      <c r="AHR934" s="226"/>
      <c r="AHS934" s="226"/>
      <c r="AHT934" s="226"/>
      <c r="AHU934" s="226"/>
      <c r="AHV934" s="226"/>
      <c r="AHW934" s="226"/>
      <c r="AHX934" s="226"/>
      <c r="AHY934" s="226"/>
      <c r="AHZ934" s="226"/>
      <c r="AIA934" s="226"/>
      <c r="AIB934" s="226"/>
      <c r="AIC934" s="226"/>
      <c r="AID934" s="226"/>
      <c r="AIE934" s="226"/>
      <c r="AIF934" s="226"/>
      <c r="AIG934" s="226"/>
      <c r="AIH934" s="226"/>
      <c r="AII934" s="226"/>
      <c r="AIJ934" s="226"/>
      <c r="AIK934" s="226"/>
      <c r="AIL934" s="226"/>
      <c r="AIM934" s="226"/>
      <c r="AIN934" s="226"/>
      <c r="AIO934" s="226"/>
      <c r="AIP934" s="226"/>
      <c r="AIQ934" s="226"/>
      <c r="AIR934" s="226"/>
      <c r="AIS934" s="226"/>
      <c r="AIT934" s="226"/>
      <c r="AIU934" s="226"/>
      <c r="AIV934" s="226"/>
      <c r="AIW934" s="226"/>
      <c r="AIX934" s="226"/>
      <c r="AIY934" s="226"/>
      <c r="AIZ934" s="226"/>
      <c r="AJA934" s="226"/>
      <c r="AJB934" s="226"/>
      <c r="AJC934" s="226"/>
      <c r="AJD934" s="226"/>
      <c r="AJE934" s="226"/>
      <c r="AJF934" s="226"/>
      <c r="AJG934" s="226"/>
      <c r="AJH934" s="226"/>
      <c r="AJI934" s="226"/>
      <c r="AJJ934" s="226"/>
      <c r="AJK934" s="226"/>
      <c r="AJL934" s="226"/>
      <c r="AJM934" s="226"/>
      <c r="AJN934" s="226"/>
      <c r="AJO934" s="226"/>
      <c r="AJP934" s="226"/>
      <c r="AJQ934" s="226"/>
      <c r="AJR934" s="226"/>
      <c r="AJS934" s="226"/>
      <c r="AJT934" s="226"/>
      <c r="AJU934" s="226"/>
      <c r="AJV934" s="226"/>
      <c r="AJW934" s="226"/>
      <c r="AJX934" s="226"/>
      <c r="AJY934" s="226"/>
      <c r="AJZ934" s="226"/>
      <c r="AKA934" s="226"/>
      <c r="AKB934" s="226"/>
      <c r="AKC934" s="226"/>
      <c r="AKD934" s="226"/>
      <c r="AKE934" s="226"/>
      <c r="AKF934" s="226"/>
      <c r="AKG934" s="226"/>
      <c r="AKH934" s="226"/>
      <c r="AKI934" s="226"/>
      <c r="AKJ934" s="226"/>
      <c r="AKK934" s="226"/>
      <c r="AKL934" s="226"/>
      <c r="AKM934" s="226"/>
      <c r="AKN934" s="226"/>
      <c r="AKO934" s="226"/>
      <c r="AKP934" s="226"/>
      <c r="AKQ934" s="226"/>
      <c r="AKR934" s="226"/>
      <c r="AKS934" s="226"/>
      <c r="AKT934" s="226"/>
      <c r="AKU934" s="226"/>
      <c r="AKV934" s="226"/>
      <c r="AKW934" s="226"/>
      <c r="AKX934" s="226"/>
      <c r="AKY934" s="226"/>
      <c r="AKZ934" s="226"/>
      <c r="ALA934" s="226"/>
      <c r="ALB934" s="226"/>
      <c r="ALC934" s="226"/>
      <c r="ALD934" s="226"/>
      <c r="ALE934" s="226"/>
      <c r="ALF934" s="226"/>
      <c r="ALG934" s="226"/>
      <c r="ALH934" s="226"/>
      <c r="ALI934" s="226"/>
      <c r="ALJ934" s="226"/>
      <c r="ALK934" s="226"/>
      <c r="ALL934" s="226"/>
      <c r="ALM934" s="226"/>
      <c r="ALN934" s="226"/>
      <c r="ALO934" s="226"/>
      <c r="ALP934" s="226"/>
      <c r="ALQ934" s="226"/>
      <c r="ALR934" s="226"/>
      <c r="ALS934" s="226"/>
      <c r="ALT934" s="226"/>
      <c r="ALU934" s="226"/>
      <c r="ALV934" s="226"/>
      <c r="ALW934" s="226"/>
      <c r="ALX934" s="226"/>
      <c r="ALY934" s="226"/>
      <c r="ALZ934" s="226"/>
      <c r="AMA934" s="226"/>
      <c r="AMB934" s="226"/>
      <c r="AMC934" s="226"/>
      <c r="AMD934" s="226"/>
      <c r="AME934" s="226"/>
      <c r="AMF934" s="226"/>
      <c r="AMG934" s="226"/>
      <c r="AMH934" s="226"/>
      <c r="AMI934" s="226"/>
      <c r="AMJ934" s="226"/>
      <c r="AMK934" s="226"/>
      <c r="AML934" s="226"/>
      <c r="AMM934" s="226"/>
      <c r="AMN934" s="226"/>
      <c r="AMO934" s="226"/>
      <c r="AMP934" s="226"/>
      <c r="AMQ934" s="226"/>
      <c r="AMR934" s="226"/>
      <c r="AMS934" s="226"/>
      <c r="AMT934" s="226"/>
      <c r="AMU934" s="226"/>
      <c r="AMV934" s="226"/>
      <c r="AMW934" s="226"/>
      <c r="AMX934" s="226"/>
    </row>
    <row r="935" spans="1:1038" s="398" customFormat="1" ht="18" customHeight="1">
      <c r="A935" s="548"/>
      <c r="B935" s="543"/>
      <c r="C935" s="226"/>
      <c r="D935" s="225"/>
      <c r="E935" s="226">
        <v>107</v>
      </c>
      <c r="F935" s="226">
        <v>4</v>
      </c>
      <c r="G935" s="391" t="str">
        <f t="shared" ref="G935" si="729">E935&amp;"-"&amp;F935</f>
        <v>107-4</v>
      </c>
      <c r="H935" s="226">
        <v>60</v>
      </c>
      <c r="I935" s="226">
        <v>60.5</v>
      </c>
      <c r="J935" s="544">
        <f t="shared" si="725"/>
        <v>0</v>
      </c>
      <c r="K935" s="545"/>
      <c r="L935" s="171">
        <f>(VLOOKUP($G935,Depth_Lookup!$A$3:$J$410,10,FALSE))+(H935/100)</f>
        <v>284.51000000000005</v>
      </c>
      <c r="M935" s="171">
        <f>(VLOOKUP($G935,Depth_Lookup!$A$3:$J$410,10,FALSE))+(I935/100)</f>
        <v>284.51500000000004</v>
      </c>
      <c r="N935" s="232"/>
      <c r="O935" s="226"/>
      <c r="P935" s="226"/>
      <c r="Q935" s="226"/>
      <c r="R935" s="391" t="s">
        <v>2509</v>
      </c>
      <c r="S935" s="226"/>
      <c r="T935" s="226"/>
      <c r="U935" s="226"/>
      <c r="V935" s="226"/>
      <c r="W935" s="226"/>
      <c r="X935" s="392"/>
      <c r="Y935" s="226"/>
      <c r="Z935" s="226"/>
      <c r="AA935" s="226"/>
      <c r="AB935" s="226"/>
      <c r="AC935" s="226"/>
      <c r="AD935" s="226"/>
      <c r="AE935" s="393"/>
      <c r="AF935" s="391"/>
      <c r="AG935" s="394"/>
      <c r="AH935" s="226"/>
      <c r="AI935" s="255"/>
      <c r="AJ935" s="256"/>
      <c r="AK935" s="256"/>
      <c r="AL935" s="256"/>
      <c r="AM935" s="256"/>
      <c r="AN935" s="256"/>
      <c r="AO935" s="255"/>
      <c r="AP935" s="256"/>
      <c r="AQ935" s="256"/>
      <c r="AR935" s="256"/>
      <c r="AS935" s="256"/>
      <c r="AT935" s="256"/>
      <c r="AU935" s="255"/>
      <c r="AV935" s="256"/>
      <c r="AW935" s="256"/>
      <c r="AX935" s="256"/>
      <c r="AY935" s="256"/>
      <c r="AZ935" s="256"/>
      <c r="BA935" s="255"/>
      <c r="BB935" s="256"/>
      <c r="BC935" s="256"/>
      <c r="BD935" s="256"/>
      <c r="BE935" s="256"/>
      <c r="BF935" s="256"/>
      <c r="BG935" s="255"/>
      <c r="BH935" s="256"/>
      <c r="BI935" s="256"/>
      <c r="BJ935" s="256"/>
      <c r="BK935" s="256"/>
      <c r="BL935" s="256"/>
      <c r="BM935" s="255"/>
      <c r="BN935" s="256"/>
      <c r="BO935" s="256"/>
      <c r="BP935" s="256"/>
      <c r="BQ935" s="256"/>
      <c r="BR935" s="256"/>
      <c r="BS935" s="256"/>
      <c r="BT935" s="256"/>
      <c r="BU935" s="256"/>
      <c r="BV935" s="256"/>
      <c r="BW935" s="256"/>
      <c r="BX935" s="256"/>
      <c r="BY935" s="257"/>
      <c r="BZ935" s="226"/>
      <c r="CA935" s="226"/>
      <c r="CB935" s="226"/>
      <c r="CC935" s="226"/>
      <c r="CD935" s="226"/>
      <c r="CE935" s="410"/>
      <c r="CF935" s="399"/>
      <c r="CG935" s="259"/>
      <c r="CH935" s="150"/>
      <c r="CI935" s="150"/>
      <c r="CJ935" s="150"/>
      <c r="CK935" s="158"/>
      <c r="CL935" s="395"/>
      <c r="CM935" s="395"/>
      <c r="CN935" s="395"/>
      <c r="CO935" s="395"/>
      <c r="CP935" s="395"/>
      <c r="CQ935" s="395"/>
      <c r="CR935" s="395"/>
      <c r="CS935" s="395"/>
      <c r="CT935" s="395"/>
      <c r="CU935" s="395"/>
      <c r="CV935" s="395"/>
      <c r="CW935" s="395"/>
      <c r="CX935" s="395"/>
      <c r="CY935" s="395"/>
      <c r="CZ935" s="395"/>
      <c r="DA935" s="395"/>
      <c r="DB935" s="395"/>
      <c r="DC935" s="256"/>
      <c r="DD935" s="395"/>
      <c r="DE935" s="395"/>
      <c r="DF935" s="395"/>
      <c r="DG935" s="395"/>
      <c r="DH935" s="395"/>
      <c r="DI935" s="395"/>
      <c r="DJ935" s="395"/>
      <c r="DK935" s="396"/>
      <c r="DL935" s="259"/>
      <c r="DM935" s="395"/>
      <c r="DN935" s="395"/>
      <c r="DO935" s="397"/>
      <c r="DQ935" s="259"/>
      <c r="DR935" s="397"/>
      <c r="DS935" s="259"/>
      <c r="DT935" s="263"/>
      <c r="DU935" s="256"/>
      <c r="DV935" s="256"/>
      <c r="DW935" s="400"/>
      <c r="DX935" s="155"/>
      <c r="DY935" s="155"/>
      <c r="DZ935" s="546"/>
      <c r="EA935" s="104"/>
      <c r="EB935" s="256"/>
      <c r="EC935" s="104"/>
      <c r="ED935" s="229" t="s">
        <v>2517</v>
      </c>
      <c r="EE935" s="401"/>
      <c r="EF935" s="402"/>
      <c r="EG935" s="401"/>
      <c r="EH935" s="403"/>
      <c r="EI935" s="404"/>
      <c r="EJ935" s="405"/>
      <c r="EK935" s="406"/>
      <c r="EL935" s="401"/>
      <c r="EM935" s="403"/>
      <c r="EN935" s="403" t="s">
        <v>1447</v>
      </c>
      <c r="EO935" s="407">
        <v>0.3</v>
      </c>
      <c r="EP935" s="407"/>
      <c r="EQ935" s="407"/>
      <c r="ER935" s="407"/>
      <c r="ES935" s="407"/>
      <c r="ET935" s="407"/>
      <c r="EU935" s="407"/>
      <c r="EV935" s="408">
        <v>15</v>
      </c>
      <c r="EW935" s="408">
        <v>270</v>
      </c>
      <c r="EX935" s="408">
        <v>16</v>
      </c>
      <c r="EY935" s="408">
        <v>180</v>
      </c>
      <c r="EZ935" s="192">
        <f t="shared" si="675"/>
        <v>43.059237138484093</v>
      </c>
      <c r="FA935" s="192">
        <f t="shared" si="676"/>
        <v>43.059237138484093</v>
      </c>
      <c r="FB935" s="192">
        <f t="shared" si="677"/>
        <v>68.572305362598726</v>
      </c>
      <c r="FC935" s="192">
        <f t="shared" si="678"/>
        <v>133.05923713848409</v>
      </c>
      <c r="FD935" s="192">
        <f t="shared" si="679"/>
        <v>21.427694637401274</v>
      </c>
      <c r="FE935" s="193">
        <f t="shared" si="680"/>
        <v>223.05923713848409</v>
      </c>
      <c r="FF935" s="194">
        <f t="shared" si="681"/>
        <v>21.427694637401274</v>
      </c>
      <c r="FG935" s="401"/>
      <c r="FH935" s="403"/>
      <c r="FI935" s="778">
        <f t="shared" si="682"/>
        <v>0.3</v>
      </c>
      <c r="FJ935" s="779">
        <f t="shared" si="683"/>
        <v>21.427694637401274</v>
      </c>
      <c r="FK935" s="779">
        <f t="shared" si="684"/>
        <v>68.572305362598726</v>
      </c>
      <c r="FL935" s="780">
        <f t="shared" si="685"/>
        <v>1.1968125042603119</v>
      </c>
      <c r="FM935" s="169">
        <f t="shared" si="686"/>
        <v>0.93087933930972966</v>
      </c>
      <c r="FN935" s="783">
        <f t="shared" si="687"/>
        <v>0.27926380179291888</v>
      </c>
      <c r="FO935" s="226"/>
      <c r="FP935" s="226"/>
      <c r="FQ935" s="226"/>
      <c r="FR935" s="226"/>
      <c r="FS935" s="226"/>
      <c r="FT935" s="226"/>
      <c r="FU935" s="226"/>
      <c r="FV935" s="226"/>
      <c r="FW935" s="226"/>
      <c r="FX935" s="226"/>
      <c r="FY935" s="226"/>
      <c r="FZ935" s="226"/>
      <c r="GA935" s="226"/>
      <c r="GB935" s="226"/>
      <c r="GC935" s="226"/>
      <c r="GD935" s="226"/>
      <c r="GE935" s="226"/>
      <c r="GF935" s="226"/>
      <c r="GG935" s="226"/>
      <c r="GH935" s="226"/>
      <c r="GI935" s="226"/>
      <c r="GJ935" s="226"/>
      <c r="GK935" s="226"/>
      <c r="GL935" s="226"/>
      <c r="GM935" s="226"/>
      <c r="GN935" s="226"/>
      <c r="GO935" s="226"/>
      <c r="GP935" s="226"/>
      <c r="GQ935" s="226"/>
      <c r="GR935" s="226"/>
      <c r="GS935" s="226"/>
      <c r="GT935" s="226"/>
      <c r="GU935" s="226"/>
      <c r="GV935" s="226"/>
      <c r="GW935" s="226"/>
      <c r="GX935" s="226"/>
      <c r="GY935" s="226"/>
      <c r="GZ935" s="226"/>
      <c r="HA935" s="226"/>
      <c r="HB935" s="226"/>
      <c r="HC935" s="226"/>
      <c r="HD935" s="226"/>
      <c r="HE935" s="226"/>
      <c r="HF935" s="226"/>
      <c r="HG935" s="226"/>
      <c r="HH935" s="226"/>
      <c r="HI935" s="226"/>
      <c r="HJ935" s="226"/>
      <c r="HK935" s="226"/>
      <c r="HL935" s="226"/>
      <c r="HM935" s="226"/>
      <c r="HN935" s="226"/>
      <c r="HO935" s="226"/>
      <c r="HP935" s="226"/>
      <c r="HQ935" s="226"/>
      <c r="HR935" s="226"/>
      <c r="HS935" s="226"/>
      <c r="HT935" s="226"/>
      <c r="HU935" s="226"/>
      <c r="HV935" s="226"/>
      <c r="HW935" s="226"/>
      <c r="HX935" s="226"/>
      <c r="HY935" s="226"/>
      <c r="HZ935" s="226"/>
      <c r="IA935" s="226"/>
      <c r="IB935" s="226"/>
      <c r="IC935" s="226"/>
      <c r="ID935" s="226"/>
      <c r="IE935" s="226"/>
      <c r="IF935" s="226"/>
      <c r="IG935" s="226"/>
      <c r="IH935" s="226"/>
      <c r="II935" s="226"/>
      <c r="IJ935" s="226"/>
      <c r="IK935" s="226"/>
      <c r="IL935" s="226"/>
      <c r="IM935" s="226"/>
      <c r="IN935" s="226"/>
      <c r="IO935" s="226"/>
      <c r="IP935" s="226"/>
      <c r="IQ935" s="226"/>
      <c r="IR935" s="226"/>
      <c r="IS935" s="226"/>
      <c r="IT935" s="226"/>
      <c r="IU935" s="226"/>
      <c r="IV935" s="226"/>
      <c r="IW935" s="226"/>
      <c r="IX935" s="226"/>
      <c r="IY935" s="226"/>
      <c r="IZ935" s="226"/>
      <c r="JA935" s="226"/>
      <c r="JB935" s="226"/>
      <c r="JC935" s="226"/>
      <c r="JD935" s="226"/>
      <c r="JE935" s="226"/>
      <c r="JF935" s="226"/>
      <c r="JG935" s="226"/>
      <c r="JH935" s="226"/>
      <c r="JI935" s="226"/>
      <c r="JJ935" s="226"/>
      <c r="JK935" s="226"/>
      <c r="JL935" s="226"/>
      <c r="JM935" s="226"/>
      <c r="JN935" s="226"/>
      <c r="JO935" s="226"/>
      <c r="JP935" s="226"/>
      <c r="JQ935" s="226"/>
      <c r="JR935" s="226"/>
      <c r="JS935" s="226"/>
      <c r="JT935" s="226"/>
      <c r="JU935" s="226"/>
      <c r="JV935" s="226"/>
      <c r="JW935" s="226"/>
      <c r="JX935" s="226"/>
      <c r="JY935" s="226"/>
      <c r="JZ935" s="226"/>
      <c r="KA935" s="226"/>
      <c r="KB935" s="226"/>
      <c r="KC935" s="226"/>
      <c r="KD935" s="226"/>
      <c r="KE935" s="226"/>
      <c r="KF935" s="226"/>
      <c r="KG935" s="226"/>
      <c r="KH935" s="226"/>
      <c r="KI935" s="226"/>
      <c r="KJ935" s="226"/>
      <c r="KK935" s="226"/>
      <c r="KL935" s="226"/>
      <c r="KM935" s="226"/>
      <c r="KN935" s="226"/>
      <c r="KO935" s="226"/>
      <c r="KP935" s="226"/>
      <c r="KQ935" s="226"/>
      <c r="KR935" s="226"/>
      <c r="KS935" s="226"/>
      <c r="KT935" s="226"/>
      <c r="KU935" s="226"/>
      <c r="KV935" s="226"/>
      <c r="KW935" s="226"/>
      <c r="KX935" s="226"/>
      <c r="KY935" s="226"/>
      <c r="KZ935" s="226"/>
      <c r="LA935" s="226"/>
      <c r="LB935" s="226"/>
      <c r="LC935" s="226"/>
      <c r="LD935" s="226"/>
      <c r="LE935" s="226"/>
      <c r="LF935" s="226"/>
      <c r="LG935" s="226"/>
      <c r="LH935" s="226"/>
      <c r="LI935" s="226"/>
      <c r="LJ935" s="226"/>
      <c r="LK935" s="226"/>
      <c r="LL935" s="226"/>
      <c r="LM935" s="226"/>
      <c r="LN935" s="226"/>
      <c r="LO935" s="226"/>
      <c r="LP935" s="226"/>
      <c r="LQ935" s="226"/>
      <c r="LR935" s="226"/>
      <c r="LS935" s="226"/>
      <c r="LT935" s="226"/>
      <c r="LU935" s="226"/>
      <c r="LV935" s="226"/>
      <c r="LW935" s="226"/>
      <c r="LX935" s="226"/>
      <c r="LY935" s="226"/>
      <c r="LZ935" s="226"/>
      <c r="MA935" s="226"/>
      <c r="MB935" s="226"/>
      <c r="MC935" s="226"/>
      <c r="MD935" s="226"/>
      <c r="ME935" s="226"/>
      <c r="MF935" s="226"/>
      <c r="MG935" s="226"/>
      <c r="MH935" s="226"/>
      <c r="MI935" s="226"/>
      <c r="MJ935" s="226"/>
      <c r="MK935" s="226"/>
      <c r="ML935" s="226"/>
      <c r="MM935" s="226"/>
      <c r="MN935" s="226"/>
      <c r="MO935" s="226"/>
      <c r="MP935" s="226"/>
      <c r="MQ935" s="226"/>
      <c r="MR935" s="226"/>
      <c r="MS935" s="226"/>
      <c r="MT935" s="226"/>
      <c r="MU935" s="226"/>
      <c r="MV935" s="226"/>
      <c r="MW935" s="226"/>
      <c r="MX935" s="226"/>
      <c r="MY935" s="226"/>
      <c r="MZ935" s="226"/>
      <c r="NA935" s="226"/>
      <c r="NB935" s="226"/>
      <c r="NC935" s="226"/>
      <c r="ND935" s="226"/>
      <c r="NE935" s="226"/>
      <c r="NF935" s="226"/>
      <c r="NG935" s="226"/>
      <c r="NH935" s="226"/>
      <c r="NI935" s="226"/>
      <c r="NJ935" s="226"/>
      <c r="NK935" s="226"/>
      <c r="NL935" s="226"/>
      <c r="NM935" s="226"/>
      <c r="NN935" s="226"/>
      <c r="NO935" s="226"/>
      <c r="NP935" s="226"/>
      <c r="NQ935" s="226"/>
      <c r="NR935" s="226"/>
      <c r="NS935" s="226"/>
      <c r="NT935" s="226"/>
      <c r="NU935" s="226"/>
      <c r="NV935" s="226"/>
      <c r="NW935" s="226"/>
      <c r="NX935" s="226"/>
      <c r="NY935" s="226"/>
      <c r="NZ935" s="226"/>
      <c r="OA935" s="226"/>
      <c r="OB935" s="226"/>
      <c r="OC935" s="226"/>
      <c r="OD935" s="226"/>
      <c r="OE935" s="226"/>
      <c r="OF935" s="226"/>
      <c r="OG935" s="226"/>
      <c r="OH935" s="226"/>
      <c r="OI935" s="226"/>
      <c r="OJ935" s="226"/>
      <c r="OK935" s="226"/>
      <c r="OL935" s="226"/>
      <c r="OM935" s="226"/>
      <c r="ON935" s="226"/>
      <c r="OO935" s="226"/>
      <c r="OP935" s="226"/>
      <c r="OQ935" s="226"/>
      <c r="OR935" s="226"/>
      <c r="OS935" s="226"/>
      <c r="OT935" s="226"/>
      <c r="OU935" s="226"/>
      <c r="OV935" s="226"/>
      <c r="OW935" s="226"/>
      <c r="OX935" s="226"/>
      <c r="OY935" s="226"/>
      <c r="OZ935" s="226"/>
      <c r="PA935" s="226"/>
      <c r="PB935" s="226"/>
      <c r="PC935" s="226"/>
      <c r="PD935" s="226"/>
      <c r="PE935" s="226"/>
      <c r="PF935" s="226"/>
      <c r="PG935" s="226"/>
      <c r="PH935" s="226"/>
      <c r="PI935" s="226"/>
      <c r="PJ935" s="226"/>
      <c r="PK935" s="226"/>
      <c r="PL935" s="226"/>
      <c r="PM935" s="226"/>
      <c r="PN935" s="226"/>
      <c r="PO935" s="226"/>
      <c r="PP935" s="226"/>
      <c r="PQ935" s="226"/>
      <c r="PR935" s="226"/>
      <c r="PS935" s="226"/>
      <c r="PT935" s="226"/>
      <c r="PU935" s="226"/>
      <c r="PV935" s="226"/>
      <c r="PW935" s="226"/>
      <c r="PX935" s="226"/>
      <c r="PY935" s="226"/>
      <c r="PZ935" s="226"/>
      <c r="QA935" s="226"/>
      <c r="QB935" s="226"/>
      <c r="QC935" s="226"/>
      <c r="QD935" s="226"/>
      <c r="QE935" s="226"/>
      <c r="QF935" s="226"/>
      <c r="QG935" s="226"/>
      <c r="QH935" s="226"/>
      <c r="QI935" s="226"/>
      <c r="QJ935" s="226"/>
      <c r="QK935" s="226"/>
      <c r="QL935" s="226"/>
      <c r="QM935" s="226"/>
      <c r="QN935" s="226"/>
      <c r="QO935" s="226"/>
      <c r="QP935" s="226"/>
      <c r="QQ935" s="226"/>
      <c r="QR935" s="226"/>
      <c r="QS935" s="226"/>
      <c r="QT935" s="226"/>
      <c r="QU935" s="226"/>
      <c r="QV935" s="226"/>
      <c r="QW935" s="226"/>
      <c r="QX935" s="226"/>
      <c r="QY935" s="226"/>
      <c r="QZ935" s="226"/>
      <c r="RA935" s="226"/>
      <c r="RB935" s="226"/>
      <c r="RC935" s="226"/>
      <c r="RD935" s="226"/>
      <c r="RE935" s="226"/>
      <c r="RF935" s="226"/>
      <c r="RG935" s="226"/>
      <c r="RH935" s="226"/>
      <c r="RI935" s="226"/>
      <c r="RJ935" s="226"/>
      <c r="RK935" s="226"/>
      <c r="RL935" s="226"/>
      <c r="RM935" s="226"/>
      <c r="RN935" s="226"/>
      <c r="RO935" s="226"/>
      <c r="RP935" s="226"/>
      <c r="RQ935" s="226"/>
      <c r="RR935" s="226"/>
      <c r="RS935" s="226"/>
      <c r="RT935" s="226"/>
      <c r="RU935" s="226"/>
      <c r="RV935" s="226"/>
      <c r="RW935" s="226"/>
      <c r="RX935" s="226"/>
      <c r="RY935" s="226"/>
      <c r="RZ935" s="226"/>
      <c r="SA935" s="226"/>
      <c r="SB935" s="226"/>
      <c r="SC935" s="226"/>
      <c r="SD935" s="226"/>
      <c r="SE935" s="226"/>
      <c r="SF935" s="226"/>
      <c r="SG935" s="226"/>
      <c r="SH935" s="226"/>
      <c r="SI935" s="226"/>
      <c r="SJ935" s="226"/>
      <c r="SK935" s="226"/>
      <c r="SL935" s="226"/>
      <c r="SM935" s="226"/>
      <c r="SN935" s="226"/>
      <c r="SO935" s="226"/>
      <c r="SP935" s="226"/>
      <c r="SQ935" s="226"/>
      <c r="SR935" s="226"/>
      <c r="SS935" s="226"/>
      <c r="ST935" s="226"/>
      <c r="SU935" s="226"/>
      <c r="SV935" s="226"/>
      <c r="SW935" s="226"/>
      <c r="SX935" s="226"/>
      <c r="SY935" s="226"/>
      <c r="SZ935" s="226"/>
      <c r="TA935" s="226"/>
      <c r="TB935" s="226"/>
      <c r="TC935" s="226"/>
      <c r="TD935" s="226"/>
      <c r="TE935" s="226"/>
      <c r="TF935" s="226"/>
      <c r="TG935" s="226"/>
      <c r="TH935" s="226"/>
      <c r="TI935" s="226"/>
      <c r="TJ935" s="226"/>
      <c r="TK935" s="226"/>
      <c r="TL935" s="226"/>
      <c r="TM935" s="226"/>
      <c r="TN935" s="226"/>
      <c r="TO935" s="226"/>
      <c r="TP935" s="226"/>
      <c r="TQ935" s="226"/>
      <c r="TR935" s="226"/>
      <c r="TS935" s="226"/>
      <c r="TT935" s="226"/>
      <c r="TU935" s="226"/>
      <c r="TV935" s="226"/>
      <c r="TW935" s="226"/>
      <c r="TX935" s="226"/>
      <c r="TY935" s="226"/>
      <c r="TZ935" s="226"/>
      <c r="UA935" s="226"/>
      <c r="UB935" s="226"/>
      <c r="UC935" s="226"/>
      <c r="UD935" s="226"/>
      <c r="UE935" s="226"/>
      <c r="UF935" s="226"/>
      <c r="UG935" s="226"/>
      <c r="UH935" s="226"/>
      <c r="UI935" s="226"/>
      <c r="UJ935" s="226"/>
      <c r="UK935" s="226"/>
      <c r="UL935" s="226"/>
      <c r="UM935" s="226"/>
      <c r="UN935" s="226"/>
      <c r="UO935" s="226"/>
      <c r="UP935" s="226"/>
      <c r="UQ935" s="226"/>
      <c r="UR935" s="226"/>
      <c r="US935" s="226"/>
      <c r="UT935" s="226"/>
      <c r="UU935" s="226"/>
      <c r="UV935" s="226"/>
      <c r="UW935" s="226"/>
      <c r="UX935" s="226"/>
      <c r="UY935" s="226"/>
      <c r="UZ935" s="226"/>
      <c r="VA935" s="226"/>
      <c r="VB935" s="226"/>
      <c r="VC935" s="226"/>
      <c r="VD935" s="226"/>
      <c r="VE935" s="226"/>
      <c r="VF935" s="226"/>
      <c r="VG935" s="226"/>
      <c r="VH935" s="226"/>
      <c r="VI935" s="226"/>
      <c r="VJ935" s="226"/>
      <c r="VK935" s="226"/>
      <c r="VL935" s="226"/>
      <c r="VM935" s="226"/>
      <c r="VN935" s="226"/>
      <c r="VO935" s="226"/>
      <c r="VP935" s="226"/>
      <c r="VQ935" s="226"/>
      <c r="VR935" s="226"/>
      <c r="VS935" s="226"/>
      <c r="VT935" s="226"/>
      <c r="VU935" s="226"/>
      <c r="VV935" s="226"/>
      <c r="VW935" s="226"/>
      <c r="VX935" s="226"/>
      <c r="VY935" s="226"/>
      <c r="VZ935" s="226"/>
      <c r="WA935" s="226"/>
      <c r="WB935" s="226"/>
      <c r="WC935" s="226"/>
      <c r="WD935" s="226"/>
      <c r="WE935" s="226"/>
      <c r="WF935" s="226"/>
      <c r="WG935" s="226"/>
      <c r="WH935" s="226"/>
      <c r="WI935" s="226"/>
      <c r="WJ935" s="226"/>
      <c r="WK935" s="226"/>
      <c r="WL935" s="226"/>
      <c r="WM935" s="226"/>
      <c r="WN935" s="226"/>
      <c r="WO935" s="226"/>
      <c r="WP935" s="226"/>
      <c r="WQ935" s="226"/>
      <c r="WR935" s="226"/>
      <c r="WS935" s="226"/>
      <c r="WT935" s="226"/>
      <c r="WU935" s="226"/>
      <c r="WV935" s="226"/>
      <c r="WW935" s="226"/>
      <c r="WX935" s="226"/>
      <c r="WY935" s="226"/>
      <c r="WZ935" s="226"/>
      <c r="XA935" s="226"/>
      <c r="XB935" s="226"/>
      <c r="XC935" s="226"/>
      <c r="XD935" s="226"/>
      <c r="XE935" s="226"/>
      <c r="XF935" s="226"/>
      <c r="XG935" s="226"/>
      <c r="XH935" s="226"/>
      <c r="XI935" s="226"/>
      <c r="XJ935" s="226"/>
      <c r="XK935" s="226"/>
      <c r="XL935" s="226"/>
      <c r="XM935" s="226"/>
      <c r="XN935" s="226"/>
      <c r="XO935" s="226"/>
      <c r="XP935" s="226"/>
      <c r="XQ935" s="226"/>
      <c r="XR935" s="226"/>
      <c r="XS935" s="226"/>
      <c r="XT935" s="226"/>
      <c r="XU935" s="226"/>
      <c r="XV935" s="226"/>
      <c r="XW935" s="226"/>
      <c r="XX935" s="226"/>
      <c r="XY935" s="226"/>
      <c r="XZ935" s="226"/>
      <c r="YA935" s="226"/>
      <c r="YB935" s="226"/>
      <c r="YC935" s="226"/>
      <c r="YD935" s="226"/>
      <c r="YE935" s="226"/>
      <c r="YF935" s="226"/>
      <c r="YG935" s="226"/>
      <c r="YH935" s="226"/>
      <c r="YI935" s="226"/>
      <c r="YJ935" s="226"/>
      <c r="YK935" s="226"/>
      <c r="YL935" s="226"/>
      <c r="YM935" s="226"/>
      <c r="YN935" s="226"/>
      <c r="YO935" s="226"/>
      <c r="YP935" s="226"/>
      <c r="YQ935" s="226"/>
      <c r="YR935" s="226"/>
      <c r="YS935" s="226"/>
      <c r="YT935" s="226"/>
      <c r="YU935" s="226"/>
      <c r="YV935" s="226"/>
      <c r="YW935" s="226"/>
      <c r="YX935" s="226"/>
      <c r="YY935" s="226"/>
      <c r="YZ935" s="226"/>
      <c r="ZA935" s="226"/>
      <c r="ZB935" s="226"/>
      <c r="ZC935" s="226"/>
      <c r="ZD935" s="226"/>
      <c r="ZE935" s="226"/>
      <c r="ZF935" s="226"/>
      <c r="ZG935" s="226"/>
      <c r="ZH935" s="226"/>
      <c r="ZI935" s="226"/>
      <c r="ZJ935" s="226"/>
      <c r="ZK935" s="226"/>
      <c r="ZL935" s="226"/>
      <c r="ZM935" s="226"/>
      <c r="ZN935" s="226"/>
      <c r="ZO935" s="226"/>
      <c r="ZP935" s="226"/>
      <c r="ZQ935" s="226"/>
      <c r="ZR935" s="226"/>
      <c r="ZS935" s="226"/>
      <c r="ZT935" s="226"/>
      <c r="ZU935" s="226"/>
      <c r="ZV935" s="226"/>
      <c r="ZW935" s="226"/>
      <c r="ZX935" s="226"/>
      <c r="ZY935" s="226"/>
      <c r="ZZ935" s="226"/>
      <c r="AAA935" s="226"/>
      <c r="AAB935" s="226"/>
      <c r="AAC935" s="226"/>
      <c r="AAD935" s="226"/>
      <c r="AAE935" s="226"/>
      <c r="AAF935" s="226"/>
      <c r="AAG935" s="226"/>
      <c r="AAH935" s="226"/>
      <c r="AAI935" s="226"/>
      <c r="AAJ935" s="226"/>
      <c r="AAK935" s="226"/>
      <c r="AAL935" s="226"/>
      <c r="AAM935" s="226"/>
      <c r="AAN935" s="226"/>
      <c r="AAO935" s="226"/>
      <c r="AAP935" s="226"/>
      <c r="AAQ935" s="226"/>
      <c r="AAR935" s="226"/>
      <c r="AAS935" s="226"/>
      <c r="AAT935" s="226"/>
      <c r="AAU935" s="226"/>
      <c r="AAV935" s="226"/>
      <c r="AAW935" s="226"/>
      <c r="AAX935" s="226"/>
      <c r="AAY935" s="226"/>
      <c r="AAZ935" s="226"/>
      <c r="ABA935" s="226"/>
      <c r="ABB935" s="226"/>
      <c r="ABC935" s="226"/>
      <c r="ABD935" s="226"/>
      <c r="ABE935" s="226"/>
      <c r="ABF935" s="226"/>
      <c r="ABG935" s="226"/>
      <c r="ABH935" s="226"/>
      <c r="ABI935" s="226"/>
      <c r="ABJ935" s="226"/>
      <c r="ABK935" s="226"/>
      <c r="ABL935" s="226"/>
      <c r="ABM935" s="226"/>
      <c r="ABN935" s="226"/>
      <c r="ABO935" s="226"/>
      <c r="ABP935" s="226"/>
      <c r="ABQ935" s="226"/>
      <c r="ABR935" s="226"/>
      <c r="ABS935" s="226"/>
      <c r="ABT935" s="226"/>
      <c r="ABU935" s="226"/>
      <c r="ABV935" s="226"/>
      <c r="ABW935" s="226"/>
      <c r="ABX935" s="226"/>
      <c r="ABY935" s="226"/>
      <c r="ABZ935" s="226"/>
      <c r="ACA935" s="226"/>
      <c r="ACB935" s="226"/>
      <c r="ACC935" s="226"/>
      <c r="ACD935" s="226"/>
      <c r="ACE935" s="226"/>
      <c r="ACF935" s="226"/>
      <c r="ACG935" s="226"/>
      <c r="ACH935" s="226"/>
      <c r="ACI935" s="226"/>
      <c r="ACJ935" s="226"/>
      <c r="ACK935" s="226"/>
      <c r="ACL935" s="226"/>
      <c r="ACM935" s="226"/>
      <c r="ACN935" s="226"/>
      <c r="ACO935" s="226"/>
      <c r="ACP935" s="226"/>
      <c r="ACQ935" s="226"/>
      <c r="ACR935" s="226"/>
      <c r="ACS935" s="226"/>
      <c r="ACT935" s="226"/>
      <c r="ACU935" s="226"/>
      <c r="ACV935" s="226"/>
      <c r="ACW935" s="226"/>
      <c r="ACX935" s="226"/>
      <c r="ACY935" s="226"/>
      <c r="ACZ935" s="226"/>
      <c r="ADA935" s="226"/>
      <c r="ADB935" s="226"/>
      <c r="ADC935" s="226"/>
      <c r="ADD935" s="226"/>
      <c r="ADE935" s="226"/>
      <c r="ADF935" s="226"/>
      <c r="ADG935" s="226"/>
      <c r="ADH935" s="226"/>
      <c r="ADI935" s="226"/>
      <c r="ADJ935" s="226"/>
      <c r="ADK935" s="226"/>
      <c r="ADL935" s="226"/>
      <c r="ADM935" s="226"/>
      <c r="ADN935" s="226"/>
      <c r="ADO935" s="226"/>
      <c r="ADP935" s="226"/>
      <c r="ADQ935" s="226"/>
      <c r="ADR935" s="226"/>
      <c r="ADS935" s="226"/>
      <c r="ADT935" s="226"/>
      <c r="ADU935" s="226"/>
      <c r="ADV935" s="226"/>
      <c r="ADW935" s="226"/>
      <c r="ADX935" s="226"/>
      <c r="ADY935" s="226"/>
      <c r="ADZ935" s="226"/>
      <c r="AEA935" s="226"/>
      <c r="AEB935" s="226"/>
      <c r="AEC935" s="226"/>
      <c r="AED935" s="226"/>
      <c r="AEE935" s="226"/>
      <c r="AEF935" s="226"/>
      <c r="AEG935" s="226"/>
      <c r="AEH935" s="226"/>
      <c r="AEI935" s="226"/>
      <c r="AEJ935" s="226"/>
      <c r="AEK935" s="226"/>
      <c r="AEL935" s="226"/>
      <c r="AEM935" s="226"/>
      <c r="AEN935" s="226"/>
      <c r="AEO935" s="226"/>
      <c r="AEP935" s="226"/>
      <c r="AEQ935" s="226"/>
      <c r="AER935" s="226"/>
      <c r="AES935" s="226"/>
      <c r="AET935" s="226"/>
      <c r="AEU935" s="226"/>
      <c r="AEV935" s="226"/>
      <c r="AEW935" s="226"/>
      <c r="AEX935" s="226"/>
      <c r="AEY935" s="226"/>
      <c r="AEZ935" s="226"/>
      <c r="AFA935" s="226"/>
      <c r="AFB935" s="226"/>
      <c r="AFC935" s="226"/>
      <c r="AFD935" s="226"/>
      <c r="AFE935" s="226"/>
      <c r="AFF935" s="226"/>
      <c r="AFG935" s="226"/>
      <c r="AFH935" s="226"/>
      <c r="AFI935" s="226"/>
      <c r="AFJ935" s="226"/>
      <c r="AFK935" s="226"/>
      <c r="AFL935" s="226"/>
      <c r="AFM935" s="226"/>
      <c r="AFN935" s="226"/>
      <c r="AFO935" s="226"/>
      <c r="AFP935" s="226"/>
      <c r="AFQ935" s="226"/>
      <c r="AFR935" s="226"/>
      <c r="AFS935" s="226"/>
      <c r="AFT935" s="226"/>
      <c r="AFU935" s="226"/>
      <c r="AFV935" s="226"/>
      <c r="AFW935" s="226"/>
      <c r="AFX935" s="226"/>
      <c r="AFY935" s="226"/>
      <c r="AFZ935" s="226"/>
      <c r="AGA935" s="226"/>
      <c r="AGB935" s="226"/>
      <c r="AGC935" s="226"/>
      <c r="AGD935" s="226"/>
      <c r="AGE935" s="226"/>
      <c r="AGF935" s="226"/>
      <c r="AGG935" s="226"/>
      <c r="AGH935" s="226"/>
      <c r="AGI935" s="226"/>
      <c r="AGJ935" s="226"/>
      <c r="AGK935" s="226"/>
      <c r="AGL935" s="226"/>
      <c r="AGM935" s="226"/>
      <c r="AGN935" s="226"/>
      <c r="AGO935" s="226"/>
      <c r="AGP935" s="226"/>
      <c r="AGQ935" s="226"/>
      <c r="AGR935" s="226"/>
      <c r="AGS935" s="226"/>
      <c r="AGT935" s="226"/>
      <c r="AGU935" s="226"/>
      <c r="AGV935" s="226"/>
      <c r="AGW935" s="226"/>
      <c r="AGX935" s="226"/>
      <c r="AGY935" s="226"/>
      <c r="AGZ935" s="226"/>
      <c r="AHA935" s="226"/>
      <c r="AHB935" s="226"/>
      <c r="AHC935" s="226"/>
      <c r="AHD935" s="226"/>
      <c r="AHE935" s="226"/>
      <c r="AHF935" s="226"/>
      <c r="AHG935" s="226"/>
      <c r="AHH935" s="226"/>
      <c r="AHI935" s="226"/>
      <c r="AHJ935" s="226"/>
      <c r="AHK935" s="226"/>
      <c r="AHL935" s="226"/>
      <c r="AHM935" s="226"/>
      <c r="AHN935" s="226"/>
      <c r="AHO935" s="226"/>
      <c r="AHP935" s="226"/>
      <c r="AHQ935" s="226"/>
      <c r="AHR935" s="226"/>
      <c r="AHS935" s="226"/>
      <c r="AHT935" s="226"/>
      <c r="AHU935" s="226"/>
      <c r="AHV935" s="226"/>
      <c r="AHW935" s="226"/>
      <c r="AHX935" s="226"/>
      <c r="AHY935" s="226"/>
      <c r="AHZ935" s="226"/>
      <c r="AIA935" s="226"/>
      <c r="AIB935" s="226"/>
      <c r="AIC935" s="226"/>
      <c r="AID935" s="226"/>
      <c r="AIE935" s="226"/>
      <c r="AIF935" s="226"/>
      <c r="AIG935" s="226"/>
      <c r="AIH935" s="226"/>
      <c r="AII935" s="226"/>
      <c r="AIJ935" s="226"/>
      <c r="AIK935" s="226"/>
      <c r="AIL935" s="226"/>
      <c r="AIM935" s="226"/>
      <c r="AIN935" s="226"/>
      <c r="AIO935" s="226"/>
      <c r="AIP935" s="226"/>
      <c r="AIQ935" s="226"/>
      <c r="AIR935" s="226"/>
      <c r="AIS935" s="226"/>
      <c r="AIT935" s="226"/>
      <c r="AIU935" s="226"/>
      <c r="AIV935" s="226"/>
      <c r="AIW935" s="226"/>
      <c r="AIX935" s="226"/>
      <c r="AIY935" s="226"/>
      <c r="AIZ935" s="226"/>
      <c r="AJA935" s="226"/>
      <c r="AJB935" s="226"/>
      <c r="AJC935" s="226"/>
      <c r="AJD935" s="226"/>
      <c r="AJE935" s="226"/>
      <c r="AJF935" s="226"/>
      <c r="AJG935" s="226"/>
      <c r="AJH935" s="226"/>
      <c r="AJI935" s="226"/>
      <c r="AJJ935" s="226"/>
      <c r="AJK935" s="226"/>
      <c r="AJL935" s="226"/>
      <c r="AJM935" s="226"/>
      <c r="AJN935" s="226"/>
      <c r="AJO935" s="226"/>
      <c r="AJP935" s="226"/>
      <c r="AJQ935" s="226"/>
      <c r="AJR935" s="226"/>
      <c r="AJS935" s="226"/>
      <c r="AJT935" s="226"/>
      <c r="AJU935" s="226"/>
      <c r="AJV935" s="226"/>
      <c r="AJW935" s="226"/>
      <c r="AJX935" s="226"/>
      <c r="AJY935" s="226"/>
      <c r="AJZ935" s="226"/>
      <c r="AKA935" s="226"/>
      <c r="AKB935" s="226"/>
      <c r="AKC935" s="226"/>
      <c r="AKD935" s="226"/>
      <c r="AKE935" s="226"/>
      <c r="AKF935" s="226"/>
      <c r="AKG935" s="226"/>
      <c r="AKH935" s="226"/>
      <c r="AKI935" s="226"/>
      <c r="AKJ935" s="226"/>
      <c r="AKK935" s="226"/>
      <c r="AKL935" s="226"/>
      <c r="AKM935" s="226"/>
      <c r="AKN935" s="226"/>
      <c r="AKO935" s="226"/>
      <c r="AKP935" s="226"/>
      <c r="AKQ935" s="226"/>
      <c r="AKR935" s="226"/>
      <c r="AKS935" s="226"/>
      <c r="AKT935" s="226"/>
      <c r="AKU935" s="226"/>
      <c r="AKV935" s="226"/>
      <c r="AKW935" s="226"/>
      <c r="AKX935" s="226"/>
      <c r="AKY935" s="226"/>
      <c r="AKZ935" s="226"/>
      <c r="ALA935" s="226"/>
      <c r="ALB935" s="226"/>
      <c r="ALC935" s="226"/>
      <c r="ALD935" s="226"/>
      <c r="ALE935" s="226"/>
      <c r="ALF935" s="226"/>
      <c r="ALG935" s="226"/>
      <c r="ALH935" s="226"/>
      <c r="ALI935" s="226"/>
      <c r="ALJ935" s="226"/>
      <c r="ALK935" s="226"/>
      <c r="ALL935" s="226"/>
      <c r="ALM935" s="226"/>
      <c r="ALN935" s="226"/>
      <c r="ALO935" s="226"/>
      <c r="ALP935" s="226"/>
      <c r="ALQ935" s="226"/>
      <c r="ALR935" s="226"/>
      <c r="ALS935" s="226"/>
      <c r="ALT935" s="226"/>
      <c r="ALU935" s="226"/>
      <c r="ALV935" s="226"/>
      <c r="ALW935" s="226"/>
      <c r="ALX935" s="226"/>
      <c r="ALY935" s="226"/>
      <c r="ALZ935" s="226"/>
      <c r="AMA935" s="226"/>
      <c r="AMB935" s="226"/>
      <c r="AMC935" s="226"/>
      <c r="AMD935" s="226"/>
      <c r="AME935" s="226"/>
      <c r="AMF935" s="226"/>
      <c r="AMG935" s="226"/>
      <c r="AMH935" s="226"/>
      <c r="AMI935" s="226"/>
      <c r="AMJ935" s="226"/>
      <c r="AMK935" s="226"/>
      <c r="AML935" s="226"/>
      <c r="AMM935" s="226"/>
      <c r="AMN935" s="226"/>
      <c r="AMO935" s="226"/>
      <c r="AMP935" s="226"/>
      <c r="AMQ935" s="226"/>
      <c r="AMR935" s="226"/>
      <c r="AMS935" s="226"/>
      <c r="AMT935" s="226"/>
      <c r="AMU935" s="226"/>
      <c r="AMV935" s="226"/>
      <c r="AMW935" s="226"/>
      <c r="AMX935" s="226"/>
    </row>
    <row r="936" spans="1:1038" s="288" customFormat="1" ht="18" customHeight="1">
      <c r="A936" s="549" t="s">
        <v>2392</v>
      </c>
      <c r="B936" s="283" t="s">
        <v>1647</v>
      </c>
      <c r="C936" s="227"/>
      <c r="D936" s="284" t="s">
        <v>1279</v>
      </c>
      <c r="E936" s="227">
        <v>107</v>
      </c>
      <c r="F936" s="227">
        <v>4</v>
      </c>
      <c r="G936" s="286" t="str">
        <f t="shared" si="601"/>
        <v>107-4</v>
      </c>
      <c r="H936" s="227">
        <v>60.5</v>
      </c>
      <c r="I936" s="227">
        <v>87</v>
      </c>
      <c r="J936" s="477">
        <f t="shared" si="605"/>
        <v>0</v>
      </c>
      <c r="K936" s="478" t="str">
        <f>IF(J937=1,IF(((VLOOKUP($G936,[4]Depth_Lookup!$A$3:$J$550,9,FALSE))-(I936/100))=0,"Good",IF(((VLOOKUP($G936,[4]Depth_Lookup!$A$3:$J$550,9,FALSE))-(I936/100))&gt;0,"Too Short","Too Long")))</f>
        <v>Good</v>
      </c>
      <c r="L936" s="171">
        <f>(VLOOKUP($G936,Depth_Lookup!$A$3:$J$410,10,FALSE))+(H936/100)</f>
        <v>284.51500000000004</v>
      </c>
      <c r="M936" s="171">
        <f>(VLOOKUP($G936,Depth_Lookup!$A$3:$J$410,10,FALSE))+(I936/100)</f>
        <v>284.78000000000003</v>
      </c>
      <c r="N936" s="230" t="s">
        <v>2428</v>
      </c>
      <c r="O936" s="227">
        <v>1</v>
      </c>
      <c r="P936" s="227" t="s">
        <v>853</v>
      </c>
      <c r="Q936" s="227" t="s">
        <v>125</v>
      </c>
      <c r="R936" s="286" t="str">
        <f t="shared" si="602"/>
        <v>SerpentinizedHarzburgite</v>
      </c>
      <c r="S936" s="227" t="s">
        <v>98</v>
      </c>
      <c r="T936" s="227" t="s">
        <v>94</v>
      </c>
      <c r="U936" s="227" t="s">
        <v>95</v>
      </c>
      <c r="V936" s="227" t="s">
        <v>96</v>
      </c>
      <c r="W936" s="227" t="s">
        <v>102</v>
      </c>
      <c r="X936" s="287">
        <f>VLOOKUP(W936,[4]definitions_list_lookup!$A$13:$B$19,2,0)</f>
        <v>5</v>
      </c>
      <c r="Y936" s="227" t="s">
        <v>90</v>
      </c>
      <c r="Z936" s="227" t="s">
        <v>91</v>
      </c>
      <c r="AA936" s="227"/>
      <c r="AB936" s="227"/>
      <c r="AC936" s="227"/>
      <c r="AD936" s="227"/>
      <c r="AE936" s="233"/>
      <c r="AF936" s="286" t="e">
        <f>VLOOKUP(AE936,[4]definitions_list_mag!$V$12:$W$15,2,0)</f>
        <v>#N/A</v>
      </c>
      <c r="AG936" s="237"/>
      <c r="AH936" s="227"/>
      <c r="AI936" s="252">
        <v>73</v>
      </c>
      <c r="AJ936" s="229"/>
      <c r="AK936" s="229"/>
      <c r="AL936" s="229"/>
      <c r="AM936" s="229"/>
      <c r="AN936" s="229"/>
      <c r="AO936" s="252"/>
      <c r="AP936" s="229"/>
      <c r="AQ936" s="229"/>
      <c r="AR936" s="229"/>
      <c r="AS936" s="229"/>
      <c r="AT936" s="229"/>
      <c r="AU936" s="252"/>
      <c r="AV936" s="229"/>
      <c r="AW936" s="229"/>
      <c r="AX936" s="229"/>
      <c r="AY936" s="229"/>
      <c r="AZ936" s="229"/>
      <c r="BA936" s="252">
        <v>25</v>
      </c>
      <c r="BB936" s="229">
        <v>6</v>
      </c>
      <c r="BC936" s="229">
        <v>2</v>
      </c>
      <c r="BD936" s="229" t="s">
        <v>1330</v>
      </c>
      <c r="BE936" s="229" t="s">
        <v>103</v>
      </c>
      <c r="BF936" s="229"/>
      <c r="BG936" s="252"/>
      <c r="BH936" s="229"/>
      <c r="BI936" s="229"/>
      <c r="BJ936" s="229"/>
      <c r="BK936" s="229"/>
      <c r="BL936" s="229"/>
      <c r="BM936" s="252">
        <v>2</v>
      </c>
      <c r="BN936" s="229">
        <v>2</v>
      </c>
      <c r="BO936" s="229">
        <v>0.5</v>
      </c>
      <c r="BP936" s="229" t="s">
        <v>110</v>
      </c>
      <c r="BQ936" s="229" t="s">
        <v>103</v>
      </c>
      <c r="BR936" s="229"/>
      <c r="BS936" s="229"/>
      <c r="BT936" s="229"/>
      <c r="BU936" s="229"/>
      <c r="BV936" s="229"/>
      <c r="BW936" s="229"/>
      <c r="BX936" s="229"/>
      <c r="BY936" s="240"/>
      <c r="BZ936" s="227"/>
      <c r="CA936" s="227"/>
      <c r="CB936" s="227"/>
      <c r="CC936" s="227"/>
      <c r="CD936" s="227"/>
      <c r="CE936" s="289" t="s">
        <v>2417</v>
      </c>
      <c r="CF936" s="290">
        <f t="shared" si="603"/>
        <v>100</v>
      </c>
      <c r="CG936" s="148"/>
      <c r="CH936" s="149" t="s">
        <v>2150</v>
      </c>
      <c r="CI936" s="149">
        <v>90</v>
      </c>
      <c r="CJ936" s="149" t="s">
        <v>514</v>
      </c>
      <c r="CK936" s="151"/>
      <c r="CL936" s="152"/>
      <c r="CM936" s="152"/>
      <c r="CN936" s="152"/>
      <c r="CO936" s="152"/>
      <c r="CP936" s="152"/>
      <c r="CQ936" s="152"/>
      <c r="CR936" s="152"/>
      <c r="CS936" s="152"/>
      <c r="CT936" s="152"/>
      <c r="CU936" s="152"/>
      <c r="CV936" s="152"/>
      <c r="CW936" s="152"/>
      <c r="CX936" s="152"/>
      <c r="CY936" s="152"/>
      <c r="CZ936" s="152"/>
      <c r="DA936" s="152"/>
      <c r="DB936" s="152">
        <v>70</v>
      </c>
      <c r="DC936" s="229">
        <v>1</v>
      </c>
      <c r="DD936" s="152"/>
      <c r="DE936" s="152"/>
      <c r="DF936" s="152"/>
      <c r="DG936" s="152"/>
      <c r="DH936" s="152"/>
      <c r="DI936" s="152"/>
      <c r="DJ936" s="152">
        <v>29</v>
      </c>
      <c r="DK936" s="208">
        <f t="shared" si="604"/>
        <v>100</v>
      </c>
      <c r="DL936" s="148"/>
      <c r="DM936" s="152"/>
      <c r="DN936" s="152"/>
      <c r="DO936" s="153"/>
      <c r="DQ936" s="148"/>
      <c r="DR936" s="153"/>
      <c r="DS936" s="148"/>
      <c r="DT936" s="261"/>
      <c r="DU936" s="229"/>
      <c r="DV936" s="229"/>
      <c r="DW936" s="291" t="e">
        <f>VLOOKUP(P936,[4]definitions_list_lookup!$K$30:$L$54,2,0)</f>
        <v>#N/A</v>
      </c>
      <c r="DX936" s="154"/>
      <c r="DY936" s="154"/>
      <c r="DZ936" s="479"/>
      <c r="EA936" s="292"/>
      <c r="EB936" s="229"/>
      <c r="EC936" s="292"/>
      <c r="ED936" s="229" t="s">
        <v>2517</v>
      </c>
      <c r="EE936" s="293"/>
      <c r="EF936" s="294"/>
      <c r="EG936" s="293"/>
      <c r="EH936" s="295"/>
      <c r="EI936" s="296"/>
      <c r="EJ936" s="297"/>
      <c r="EK936" s="298"/>
      <c r="EL936" s="293"/>
      <c r="EM936" s="295"/>
      <c r="EN936" s="295" t="s">
        <v>1447</v>
      </c>
      <c r="EO936" s="321"/>
      <c r="EP936" s="321"/>
      <c r="EQ936" s="321"/>
      <c r="ER936" s="321"/>
      <c r="ES936" s="321"/>
      <c r="ET936" s="321"/>
      <c r="EU936" s="321"/>
      <c r="EV936" s="322">
        <v>15</v>
      </c>
      <c r="EW936" s="322">
        <v>270</v>
      </c>
      <c r="EX936" s="322">
        <v>16</v>
      </c>
      <c r="EY936" s="322">
        <v>180</v>
      </c>
      <c r="EZ936" s="192">
        <f t="shared" si="675"/>
        <v>43.059237138484093</v>
      </c>
      <c r="FA936" s="192">
        <f t="shared" si="676"/>
        <v>43.059237138484093</v>
      </c>
      <c r="FB936" s="192">
        <f t="shared" si="677"/>
        <v>68.572305362598726</v>
      </c>
      <c r="FC936" s="192">
        <f t="shared" si="678"/>
        <v>133.05923713848409</v>
      </c>
      <c r="FD936" s="192">
        <f t="shared" si="679"/>
        <v>21.427694637401274</v>
      </c>
      <c r="FE936" s="193">
        <f t="shared" si="680"/>
        <v>223.05923713848409</v>
      </c>
      <c r="FF936" s="194">
        <f t="shared" si="681"/>
        <v>21.427694637401274</v>
      </c>
      <c r="FG936" s="293"/>
      <c r="FH936" s="295"/>
      <c r="FI936" s="778">
        <f t="shared" si="682"/>
        <v>0</v>
      </c>
      <c r="FJ936" s="779">
        <f t="shared" si="683"/>
        <v>21.427694637401274</v>
      </c>
      <c r="FK936" s="779">
        <f t="shared" si="684"/>
        <v>68.572305362598726</v>
      </c>
      <c r="FL936" s="780">
        <f t="shared" si="685"/>
        <v>1.1968125042603119</v>
      </c>
      <c r="FM936" s="169">
        <f t="shared" si="686"/>
        <v>0.93087933930972966</v>
      </c>
      <c r="FN936" s="783">
        <f t="shared" si="687"/>
        <v>0</v>
      </c>
      <c r="FO936" s="227"/>
      <c r="FP936" s="227"/>
      <c r="FQ936" s="227"/>
      <c r="FR936" s="227"/>
      <c r="FS936" s="227"/>
      <c r="FT936" s="227"/>
      <c r="FU936" s="227"/>
      <c r="FV936" s="227"/>
      <c r="FW936" s="227"/>
      <c r="FX936" s="227"/>
      <c r="FY936" s="227"/>
      <c r="FZ936" s="227"/>
      <c r="GA936" s="227"/>
      <c r="GB936" s="227"/>
      <c r="GC936" s="227"/>
      <c r="GD936" s="227"/>
      <c r="GE936" s="227"/>
      <c r="GF936" s="227"/>
      <c r="GG936" s="227"/>
      <c r="GH936" s="227"/>
      <c r="GI936" s="227"/>
      <c r="GJ936" s="227"/>
      <c r="GK936" s="227"/>
      <c r="GL936" s="227"/>
      <c r="GM936" s="227"/>
      <c r="GN936" s="227"/>
      <c r="GO936" s="227"/>
      <c r="GP936" s="227"/>
      <c r="GQ936" s="227"/>
      <c r="GR936" s="227"/>
      <c r="GS936" s="227"/>
      <c r="GT936" s="227"/>
      <c r="GU936" s="227"/>
      <c r="GV936" s="227"/>
      <c r="GW936" s="227"/>
      <c r="GX936" s="227"/>
      <c r="GY936" s="227"/>
      <c r="GZ936" s="227"/>
      <c r="HA936" s="227"/>
      <c r="HB936" s="227"/>
      <c r="HC936" s="227"/>
      <c r="HD936" s="227"/>
      <c r="HE936" s="227"/>
      <c r="HF936" s="227"/>
      <c r="HG936" s="227"/>
      <c r="HH936" s="227"/>
      <c r="HI936" s="227"/>
      <c r="HJ936" s="227"/>
      <c r="HK936" s="227"/>
      <c r="HL936" s="227"/>
      <c r="HM936" s="227"/>
      <c r="HN936" s="227"/>
      <c r="HO936" s="227"/>
      <c r="HP936" s="227"/>
      <c r="HQ936" s="227"/>
      <c r="HR936" s="227"/>
      <c r="HS936" s="227"/>
      <c r="HT936" s="227"/>
      <c r="HU936" s="227"/>
      <c r="HV936" s="227"/>
      <c r="HW936" s="227"/>
      <c r="HX936" s="227"/>
      <c r="HY936" s="227"/>
      <c r="HZ936" s="227"/>
      <c r="IA936" s="227"/>
      <c r="IB936" s="227"/>
      <c r="IC936" s="227"/>
      <c r="ID936" s="227"/>
      <c r="IE936" s="227"/>
      <c r="IF936" s="227"/>
      <c r="IG936" s="227"/>
      <c r="IH936" s="227"/>
      <c r="II936" s="227"/>
      <c r="IJ936" s="227"/>
      <c r="IK936" s="227"/>
      <c r="IL936" s="227"/>
      <c r="IM936" s="227"/>
      <c r="IN936" s="227"/>
      <c r="IO936" s="227"/>
      <c r="IP936" s="227"/>
      <c r="IQ936" s="227"/>
      <c r="IR936" s="227"/>
      <c r="IS936" s="227"/>
      <c r="IT936" s="227"/>
      <c r="IU936" s="227"/>
      <c r="IV936" s="227"/>
      <c r="IW936" s="227"/>
      <c r="IX936" s="227"/>
      <c r="IY936" s="227"/>
      <c r="IZ936" s="227"/>
      <c r="JA936" s="227"/>
      <c r="JB936" s="227"/>
      <c r="JC936" s="227"/>
      <c r="JD936" s="227"/>
      <c r="JE936" s="227"/>
      <c r="JF936" s="227"/>
      <c r="JG936" s="227"/>
      <c r="JH936" s="227"/>
      <c r="JI936" s="227"/>
      <c r="JJ936" s="227"/>
      <c r="JK936" s="227"/>
      <c r="JL936" s="227"/>
      <c r="JM936" s="227"/>
      <c r="JN936" s="227"/>
      <c r="JO936" s="227"/>
      <c r="JP936" s="227"/>
      <c r="JQ936" s="227"/>
      <c r="JR936" s="227"/>
      <c r="JS936" s="227"/>
      <c r="JT936" s="227"/>
      <c r="JU936" s="227"/>
      <c r="JV936" s="227"/>
      <c r="JW936" s="227"/>
      <c r="JX936" s="227"/>
      <c r="JY936" s="227"/>
      <c r="JZ936" s="227"/>
      <c r="KA936" s="227"/>
      <c r="KB936" s="227"/>
      <c r="KC936" s="227"/>
      <c r="KD936" s="227"/>
      <c r="KE936" s="227"/>
      <c r="KF936" s="227"/>
      <c r="KG936" s="227"/>
      <c r="KH936" s="227"/>
      <c r="KI936" s="227"/>
      <c r="KJ936" s="227"/>
      <c r="KK936" s="227"/>
      <c r="KL936" s="227"/>
      <c r="KM936" s="227"/>
      <c r="KN936" s="227"/>
      <c r="KO936" s="227"/>
      <c r="KP936" s="227"/>
      <c r="KQ936" s="227"/>
      <c r="KR936" s="227"/>
      <c r="KS936" s="227"/>
      <c r="KT936" s="227"/>
      <c r="KU936" s="227"/>
      <c r="KV936" s="227"/>
      <c r="KW936" s="227"/>
      <c r="KX936" s="227"/>
      <c r="KY936" s="227"/>
      <c r="KZ936" s="227"/>
      <c r="LA936" s="227"/>
      <c r="LB936" s="227"/>
      <c r="LC936" s="227"/>
      <c r="LD936" s="227"/>
      <c r="LE936" s="227"/>
      <c r="LF936" s="227"/>
      <c r="LG936" s="227"/>
      <c r="LH936" s="227"/>
      <c r="LI936" s="227"/>
      <c r="LJ936" s="227"/>
      <c r="LK936" s="227"/>
      <c r="LL936" s="227"/>
      <c r="LM936" s="227"/>
      <c r="LN936" s="227"/>
      <c r="LO936" s="227"/>
      <c r="LP936" s="227"/>
      <c r="LQ936" s="227"/>
      <c r="LR936" s="227"/>
      <c r="LS936" s="227"/>
      <c r="LT936" s="227"/>
      <c r="LU936" s="227"/>
      <c r="LV936" s="227"/>
      <c r="LW936" s="227"/>
      <c r="LX936" s="227"/>
      <c r="LY936" s="227"/>
      <c r="LZ936" s="227"/>
      <c r="MA936" s="227"/>
      <c r="MB936" s="227"/>
      <c r="MC936" s="227"/>
      <c r="MD936" s="227"/>
      <c r="ME936" s="227"/>
      <c r="MF936" s="227"/>
      <c r="MG936" s="227"/>
      <c r="MH936" s="227"/>
      <c r="MI936" s="227"/>
      <c r="MJ936" s="227"/>
      <c r="MK936" s="227"/>
      <c r="ML936" s="227"/>
      <c r="MM936" s="227"/>
      <c r="MN936" s="227"/>
      <c r="MO936" s="227"/>
      <c r="MP936" s="227"/>
      <c r="MQ936" s="227"/>
      <c r="MR936" s="227"/>
      <c r="MS936" s="227"/>
      <c r="MT936" s="227"/>
      <c r="MU936" s="227"/>
      <c r="MV936" s="227"/>
      <c r="MW936" s="227"/>
      <c r="MX936" s="227"/>
      <c r="MY936" s="227"/>
      <c r="MZ936" s="227"/>
      <c r="NA936" s="227"/>
      <c r="NB936" s="227"/>
      <c r="NC936" s="227"/>
      <c r="ND936" s="227"/>
      <c r="NE936" s="227"/>
      <c r="NF936" s="227"/>
      <c r="NG936" s="227"/>
      <c r="NH936" s="227"/>
      <c r="NI936" s="227"/>
      <c r="NJ936" s="227"/>
      <c r="NK936" s="227"/>
      <c r="NL936" s="227"/>
      <c r="NM936" s="227"/>
      <c r="NN936" s="227"/>
      <c r="NO936" s="227"/>
      <c r="NP936" s="227"/>
      <c r="NQ936" s="227"/>
      <c r="NR936" s="227"/>
      <c r="NS936" s="227"/>
      <c r="NT936" s="227"/>
      <c r="NU936" s="227"/>
      <c r="NV936" s="227"/>
      <c r="NW936" s="227"/>
      <c r="NX936" s="227"/>
      <c r="NY936" s="227"/>
      <c r="NZ936" s="227"/>
      <c r="OA936" s="227"/>
      <c r="OB936" s="227"/>
      <c r="OC936" s="227"/>
      <c r="OD936" s="227"/>
      <c r="OE936" s="227"/>
      <c r="OF936" s="227"/>
      <c r="OG936" s="227"/>
      <c r="OH936" s="227"/>
      <c r="OI936" s="227"/>
      <c r="OJ936" s="227"/>
      <c r="OK936" s="227"/>
      <c r="OL936" s="227"/>
      <c r="OM936" s="227"/>
      <c r="ON936" s="227"/>
      <c r="OO936" s="227"/>
      <c r="OP936" s="227"/>
      <c r="OQ936" s="227"/>
      <c r="OR936" s="227"/>
      <c r="OS936" s="227"/>
      <c r="OT936" s="227"/>
      <c r="OU936" s="227"/>
      <c r="OV936" s="227"/>
      <c r="OW936" s="227"/>
      <c r="OX936" s="227"/>
      <c r="OY936" s="227"/>
      <c r="OZ936" s="227"/>
      <c r="PA936" s="227"/>
      <c r="PB936" s="227"/>
      <c r="PC936" s="227"/>
      <c r="PD936" s="227"/>
      <c r="PE936" s="227"/>
      <c r="PF936" s="227"/>
      <c r="PG936" s="227"/>
      <c r="PH936" s="227"/>
      <c r="PI936" s="227"/>
      <c r="PJ936" s="227"/>
      <c r="PK936" s="227"/>
      <c r="PL936" s="227"/>
      <c r="PM936" s="227"/>
      <c r="PN936" s="227"/>
      <c r="PO936" s="227"/>
      <c r="PP936" s="227"/>
      <c r="PQ936" s="227"/>
      <c r="PR936" s="227"/>
      <c r="PS936" s="227"/>
      <c r="PT936" s="227"/>
      <c r="PU936" s="227"/>
      <c r="PV936" s="227"/>
      <c r="PW936" s="227"/>
      <c r="PX936" s="227"/>
      <c r="PY936" s="227"/>
      <c r="PZ936" s="227"/>
      <c r="QA936" s="227"/>
      <c r="QB936" s="227"/>
      <c r="QC936" s="227"/>
      <c r="QD936" s="227"/>
      <c r="QE936" s="227"/>
      <c r="QF936" s="227"/>
      <c r="QG936" s="227"/>
      <c r="QH936" s="227"/>
      <c r="QI936" s="227"/>
      <c r="QJ936" s="227"/>
      <c r="QK936" s="227"/>
      <c r="QL936" s="227"/>
      <c r="QM936" s="227"/>
      <c r="QN936" s="227"/>
      <c r="QO936" s="227"/>
      <c r="QP936" s="227"/>
      <c r="QQ936" s="227"/>
      <c r="QR936" s="227"/>
      <c r="QS936" s="227"/>
      <c r="QT936" s="227"/>
      <c r="QU936" s="227"/>
      <c r="QV936" s="227"/>
      <c r="QW936" s="227"/>
      <c r="QX936" s="227"/>
      <c r="QY936" s="227"/>
      <c r="QZ936" s="227"/>
      <c r="RA936" s="227"/>
      <c r="RB936" s="227"/>
      <c r="RC936" s="227"/>
      <c r="RD936" s="227"/>
      <c r="RE936" s="227"/>
      <c r="RF936" s="227"/>
      <c r="RG936" s="227"/>
      <c r="RH936" s="227"/>
      <c r="RI936" s="227"/>
      <c r="RJ936" s="227"/>
      <c r="RK936" s="227"/>
      <c r="RL936" s="227"/>
      <c r="RM936" s="227"/>
      <c r="RN936" s="227"/>
      <c r="RO936" s="227"/>
      <c r="RP936" s="227"/>
      <c r="RQ936" s="227"/>
      <c r="RR936" s="227"/>
      <c r="RS936" s="227"/>
      <c r="RT936" s="227"/>
      <c r="RU936" s="227"/>
      <c r="RV936" s="227"/>
      <c r="RW936" s="227"/>
      <c r="RX936" s="227"/>
      <c r="RY936" s="227"/>
      <c r="RZ936" s="227"/>
      <c r="SA936" s="227"/>
      <c r="SB936" s="227"/>
      <c r="SC936" s="227"/>
      <c r="SD936" s="227"/>
      <c r="SE936" s="227"/>
      <c r="SF936" s="227"/>
      <c r="SG936" s="227"/>
      <c r="SH936" s="227"/>
      <c r="SI936" s="227"/>
      <c r="SJ936" s="227"/>
      <c r="SK936" s="227"/>
      <c r="SL936" s="227"/>
      <c r="SM936" s="227"/>
      <c r="SN936" s="227"/>
      <c r="SO936" s="227"/>
      <c r="SP936" s="227"/>
      <c r="SQ936" s="227"/>
      <c r="SR936" s="227"/>
      <c r="SS936" s="227"/>
      <c r="ST936" s="227"/>
      <c r="SU936" s="227"/>
      <c r="SV936" s="227"/>
      <c r="SW936" s="227"/>
      <c r="SX936" s="227"/>
      <c r="SY936" s="227"/>
      <c r="SZ936" s="227"/>
      <c r="TA936" s="227"/>
      <c r="TB936" s="227"/>
      <c r="TC936" s="227"/>
      <c r="TD936" s="227"/>
      <c r="TE936" s="227"/>
      <c r="TF936" s="227"/>
      <c r="TG936" s="227"/>
      <c r="TH936" s="227"/>
      <c r="TI936" s="227"/>
      <c r="TJ936" s="227"/>
      <c r="TK936" s="227"/>
      <c r="TL936" s="227"/>
      <c r="TM936" s="227"/>
      <c r="TN936" s="227"/>
      <c r="TO936" s="227"/>
      <c r="TP936" s="227"/>
      <c r="TQ936" s="227"/>
      <c r="TR936" s="227"/>
      <c r="TS936" s="227"/>
      <c r="TT936" s="227"/>
      <c r="TU936" s="227"/>
      <c r="TV936" s="227"/>
      <c r="TW936" s="227"/>
      <c r="TX936" s="227"/>
      <c r="TY936" s="227"/>
      <c r="TZ936" s="227"/>
      <c r="UA936" s="227"/>
      <c r="UB936" s="227"/>
      <c r="UC936" s="227"/>
      <c r="UD936" s="227"/>
      <c r="UE936" s="227"/>
      <c r="UF936" s="227"/>
      <c r="UG936" s="227"/>
      <c r="UH936" s="227"/>
      <c r="UI936" s="227"/>
      <c r="UJ936" s="227"/>
      <c r="UK936" s="227"/>
      <c r="UL936" s="227"/>
      <c r="UM936" s="227"/>
      <c r="UN936" s="227"/>
      <c r="UO936" s="227"/>
      <c r="UP936" s="227"/>
      <c r="UQ936" s="227"/>
      <c r="UR936" s="227"/>
      <c r="US936" s="227"/>
      <c r="UT936" s="227"/>
      <c r="UU936" s="227"/>
      <c r="UV936" s="227"/>
      <c r="UW936" s="227"/>
      <c r="UX936" s="227"/>
      <c r="UY936" s="227"/>
      <c r="UZ936" s="227"/>
      <c r="VA936" s="227"/>
      <c r="VB936" s="227"/>
      <c r="VC936" s="227"/>
      <c r="VD936" s="227"/>
      <c r="VE936" s="227"/>
      <c r="VF936" s="227"/>
      <c r="VG936" s="227"/>
      <c r="VH936" s="227"/>
      <c r="VI936" s="227"/>
      <c r="VJ936" s="227"/>
      <c r="VK936" s="227"/>
      <c r="VL936" s="227"/>
      <c r="VM936" s="227"/>
      <c r="VN936" s="227"/>
      <c r="VO936" s="227"/>
      <c r="VP936" s="227"/>
      <c r="VQ936" s="227"/>
      <c r="VR936" s="227"/>
      <c r="VS936" s="227"/>
      <c r="VT936" s="227"/>
      <c r="VU936" s="227"/>
      <c r="VV936" s="227"/>
      <c r="VW936" s="227"/>
      <c r="VX936" s="227"/>
      <c r="VY936" s="227"/>
      <c r="VZ936" s="227"/>
      <c r="WA936" s="227"/>
      <c r="WB936" s="227"/>
      <c r="WC936" s="227"/>
      <c r="WD936" s="227"/>
      <c r="WE936" s="227"/>
      <c r="WF936" s="227"/>
      <c r="WG936" s="227"/>
      <c r="WH936" s="227"/>
      <c r="WI936" s="227"/>
      <c r="WJ936" s="227"/>
      <c r="WK936" s="227"/>
      <c r="WL936" s="227"/>
      <c r="WM936" s="227"/>
      <c r="WN936" s="227"/>
      <c r="WO936" s="227"/>
      <c r="WP936" s="227"/>
      <c r="WQ936" s="227"/>
      <c r="WR936" s="227"/>
      <c r="WS936" s="227"/>
      <c r="WT936" s="227"/>
      <c r="WU936" s="227"/>
      <c r="WV936" s="227"/>
      <c r="WW936" s="227"/>
      <c r="WX936" s="227"/>
      <c r="WY936" s="227"/>
      <c r="WZ936" s="227"/>
      <c r="XA936" s="227"/>
      <c r="XB936" s="227"/>
      <c r="XC936" s="227"/>
      <c r="XD936" s="227"/>
      <c r="XE936" s="227"/>
      <c r="XF936" s="227"/>
      <c r="XG936" s="227"/>
      <c r="XH936" s="227"/>
      <c r="XI936" s="227"/>
      <c r="XJ936" s="227"/>
      <c r="XK936" s="227"/>
      <c r="XL936" s="227"/>
      <c r="XM936" s="227"/>
      <c r="XN936" s="227"/>
      <c r="XO936" s="227"/>
      <c r="XP936" s="227"/>
      <c r="XQ936" s="227"/>
      <c r="XR936" s="227"/>
      <c r="XS936" s="227"/>
      <c r="XT936" s="227"/>
      <c r="XU936" s="227"/>
      <c r="XV936" s="227"/>
      <c r="XW936" s="227"/>
      <c r="XX936" s="227"/>
      <c r="XY936" s="227"/>
      <c r="XZ936" s="227"/>
      <c r="YA936" s="227"/>
      <c r="YB936" s="227"/>
      <c r="YC936" s="227"/>
      <c r="YD936" s="227"/>
      <c r="YE936" s="227"/>
      <c r="YF936" s="227"/>
      <c r="YG936" s="227"/>
      <c r="YH936" s="227"/>
      <c r="YI936" s="227"/>
      <c r="YJ936" s="227"/>
      <c r="YK936" s="227"/>
      <c r="YL936" s="227"/>
      <c r="YM936" s="227"/>
      <c r="YN936" s="227"/>
      <c r="YO936" s="227"/>
      <c r="YP936" s="227"/>
      <c r="YQ936" s="227"/>
      <c r="YR936" s="227"/>
      <c r="YS936" s="227"/>
      <c r="YT936" s="227"/>
      <c r="YU936" s="227"/>
      <c r="YV936" s="227"/>
      <c r="YW936" s="227"/>
      <c r="YX936" s="227"/>
      <c r="YY936" s="227"/>
      <c r="YZ936" s="227"/>
      <c r="ZA936" s="227"/>
      <c r="ZB936" s="227"/>
      <c r="ZC936" s="227"/>
      <c r="ZD936" s="227"/>
      <c r="ZE936" s="227"/>
      <c r="ZF936" s="227"/>
      <c r="ZG936" s="227"/>
      <c r="ZH936" s="227"/>
      <c r="ZI936" s="227"/>
      <c r="ZJ936" s="227"/>
      <c r="ZK936" s="227"/>
      <c r="ZL936" s="227"/>
      <c r="ZM936" s="227"/>
      <c r="ZN936" s="227"/>
      <c r="ZO936" s="227"/>
      <c r="ZP936" s="227"/>
      <c r="ZQ936" s="227"/>
      <c r="ZR936" s="227"/>
      <c r="ZS936" s="227"/>
      <c r="ZT936" s="227"/>
      <c r="ZU936" s="227"/>
      <c r="ZV936" s="227"/>
      <c r="ZW936" s="227"/>
      <c r="ZX936" s="227"/>
      <c r="ZY936" s="227"/>
      <c r="ZZ936" s="227"/>
      <c r="AAA936" s="227"/>
      <c r="AAB936" s="227"/>
      <c r="AAC936" s="227"/>
      <c r="AAD936" s="227"/>
      <c r="AAE936" s="227"/>
      <c r="AAF936" s="227"/>
      <c r="AAG936" s="227"/>
      <c r="AAH936" s="227"/>
      <c r="AAI936" s="227"/>
      <c r="AAJ936" s="227"/>
      <c r="AAK936" s="227"/>
      <c r="AAL936" s="227"/>
      <c r="AAM936" s="227"/>
      <c r="AAN936" s="227"/>
      <c r="AAO936" s="227"/>
      <c r="AAP936" s="227"/>
      <c r="AAQ936" s="227"/>
      <c r="AAR936" s="227"/>
      <c r="AAS936" s="227"/>
      <c r="AAT936" s="227"/>
      <c r="AAU936" s="227"/>
      <c r="AAV936" s="227"/>
      <c r="AAW936" s="227"/>
      <c r="AAX936" s="227"/>
      <c r="AAY936" s="227"/>
      <c r="AAZ936" s="227"/>
      <c r="ABA936" s="227"/>
      <c r="ABB936" s="227"/>
      <c r="ABC936" s="227"/>
      <c r="ABD936" s="227"/>
      <c r="ABE936" s="227"/>
      <c r="ABF936" s="227"/>
      <c r="ABG936" s="227"/>
      <c r="ABH936" s="227"/>
      <c r="ABI936" s="227"/>
      <c r="ABJ936" s="227"/>
      <c r="ABK936" s="227"/>
      <c r="ABL936" s="227"/>
      <c r="ABM936" s="227"/>
      <c r="ABN936" s="227"/>
      <c r="ABO936" s="227"/>
      <c r="ABP936" s="227"/>
      <c r="ABQ936" s="227"/>
      <c r="ABR936" s="227"/>
      <c r="ABS936" s="227"/>
      <c r="ABT936" s="227"/>
      <c r="ABU936" s="227"/>
      <c r="ABV936" s="227"/>
      <c r="ABW936" s="227"/>
      <c r="ABX936" s="227"/>
      <c r="ABY936" s="227"/>
      <c r="ABZ936" s="227"/>
      <c r="ACA936" s="227"/>
      <c r="ACB936" s="227"/>
      <c r="ACC936" s="227"/>
      <c r="ACD936" s="227"/>
      <c r="ACE936" s="227"/>
      <c r="ACF936" s="227"/>
      <c r="ACG936" s="227"/>
      <c r="ACH936" s="227"/>
      <c r="ACI936" s="227"/>
      <c r="ACJ936" s="227"/>
      <c r="ACK936" s="227"/>
      <c r="ACL936" s="227"/>
      <c r="ACM936" s="227"/>
      <c r="ACN936" s="227"/>
      <c r="ACO936" s="227"/>
      <c r="ACP936" s="227"/>
      <c r="ACQ936" s="227"/>
      <c r="ACR936" s="227"/>
      <c r="ACS936" s="227"/>
      <c r="ACT936" s="227"/>
      <c r="ACU936" s="227"/>
      <c r="ACV936" s="227"/>
      <c r="ACW936" s="227"/>
      <c r="ACX936" s="227"/>
      <c r="ACY936" s="227"/>
      <c r="ACZ936" s="227"/>
      <c r="ADA936" s="227"/>
      <c r="ADB936" s="227"/>
      <c r="ADC936" s="227"/>
      <c r="ADD936" s="227"/>
      <c r="ADE936" s="227"/>
      <c r="ADF936" s="227"/>
      <c r="ADG936" s="227"/>
      <c r="ADH936" s="227"/>
      <c r="ADI936" s="227"/>
      <c r="ADJ936" s="227"/>
      <c r="ADK936" s="227"/>
      <c r="ADL936" s="227"/>
      <c r="ADM936" s="227"/>
      <c r="ADN936" s="227"/>
      <c r="ADO936" s="227"/>
      <c r="ADP936" s="227"/>
      <c r="ADQ936" s="227"/>
      <c r="ADR936" s="227"/>
      <c r="ADS936" s="227"/>
      <c r="ADT936" s="227"/>
      <c r="ADU936" s="227"/>
      <c r="ADV936" s="227"/>
      <c r="ADW936" s="227"/>
      <c r="ADX936" s="227"/>
      <c r="ADY936" s="227"/>
      <c r="ADZ936" s="227"/>
      <c r="AEA936" s="227"/>
      <c r="AEB936" s="227"/>
      <c r="AEC936" s="227"/>
      <c r="AED936" s="227"/>
      <c r="AEE936" s="227"/>
      <c r="AEF936" s="227"/>
      <c r="AEG936" s="227"/>
      <c r="AEH936" s="227"/>
      <c r="AEI936" s="227"/>
      <c r="AEJ936" s="227"/>
      <c r="AEK936" s="227"/>
      <c r="AEL936" s="227"/>
      <c r="AEM936" s="227"/>
      <c r="AEN936" s="227"/>
      <c r="AEO936" s="227"/>
      <c r="AEP936" s="227"/>
      <c r="AEQ936" s="227"/>
      <c r="AER936" s="227"/>
      <c r="AES936" s="227"/>
      <c r="AET936" s="227"/>
      <c r="AEU936" s="227"/>
      <c r="AEV936" s="227"/>
      <c r="AEW936" s="227"/>
      <c r="AEX936" s="227"/>
      <c r="AEY936" s="227"/>
      <c r="AEZ936" s="227"/>
      <c r="AFA936" s="227"/>
      <c r="AFB936" s="227"/>
      <c r="AFC936" s="227"/>
      <c r="AFD936" s="227"/>
      <c r="AFE936" s="227"/>
      <c r="AFF936" s="227"/>
      <c r="AFG936" s="227"/>
      <c r="AFH936" s="227"/>
      <c r="AFI936" s="227"/>
      <c r="AFJ936" s="227"/>
      <c r="AFK936" s="227"/>
      <c r="AFL936" s="227"/>
      <c r="AFM936" s="227"/>
      <c r="AFN936" s="227"/>
      <c r="AFO936" s="227"/>
      <c r="AFP936" s="227"/>
      <c r="AFQ936" s="227"/>
      <c r="AFR936" s="227"/>
      <c r="AFS936" s="227"/>
      <c r="AFT936" s="227"/>
      <c r="AFU936" s="227"/>
      <c r="AFV936" s="227"/>
      <c r="AFW936" s="227"/>
      <c r="AFX936" s="227"/>
      <c r="AFY936" s="227"/>
      <c r="AFZ936" s="227"/>
      <c r="AGA936" s="227"/>
      <c r="AGB936" s="227"/>
      <c r="AGC936" s="227"/>
      <c r="AGD936" s="227"/>
      <c r="AGE936" s="227"/>
      <c r="AGF936" s="227"/>
      <c r="AGG936" s="227"/>
      <c r="AGH936" s="227"/>
      <c r="AGI936" s="227"/>
      <c r="AGJ936" s="227"/>
      <c r="AGK936" s="227"/>
      <c r="AGL936" s="227"/>
      <c r="AGM936" s="227"/>
      <c r="AGN936" s="227"/>
      <c r="AGO936" s="227"/>
      <c r="AGP936" s="227"/>
      <c r="AGQ936" s="227"/>
      <c r="AGR936" s="227"/>
      <c r="AGS936" s="227"/>
      <c r="AGT936" s="227"/>
      <c r="AGU936" s="227"/>
      <c r="AGV936" s="227"/>
      <c r="AGW936" s="227"/>
      <c r="AGX936" s="227"/>
      <c r="AGY936" s="227"/>
      <c r="AGZ936" s="227"/>
      <c r="AHA936" s="227"/>
      <c r="AHB936" s="227"/>
      <c r="AHC936" s="227"/>
      <c r="AHD936" s="227"/>
      <c r="AHE936" s="227"/>
      <c r="AHF936" s="227"/>
      <c r="AHG936" s="227"/>
      <c r="AHH936" s="227"/>
      <c r="AHI936" s="227"/>
      <c r="AHJ936" s="227"/>
      <c r="AHK936" s="227"/>
      <c r="AHL936" s="227"/>
      <c r="AHM936" s="227"/>
      <c r="AHN936" s="227"/>
      <c r="AHO936" s="227"/>
      <c r="AHP936" s="227"/>
      <c r="AHQ936" s="227"/>
      <c r="AHR936" s="227"/>
      <c r="AHS936" s="227"/>
      <c r="AHT936" s="227"/>
      <c r="AHU936" s="227"/>
      <c r="AHV936" s="227"/>
      <c r="AHW936" s="227"/>
      <c r="AHX936" s="227"/>
      <c r="AHY936" s="227"/>
      <c r="AHZ936" s="227"/>
      <c r="AIA936" s="227"/>
      <c r="AIB936" s="227"/>
      <c r="AIC936" s="227"/>
      <c r="AID936" s="227"/>
      <c r="AIE936" s="227"/>
      <c r="AIF936" s="227"/>
      <c r="AIG936" s="227"/>
      <c r="AIH936" s="227"/>
      <c r="AII936" s="227"/>
      <c r="AIJ936" s="227"/>
      <c r="AIK936" s="227"/>
      <c r="AIL936" s="227"/>
      <c r="AIM936" s="227"/>
      <c r="AIN936" s="227"/>
      <c r="AIO936" s="227"/>
      <c r="AIP936" s="227"/>
      <c r="AIQ936" s="227"/>
      <c r="AIR936" s="227"/>
      <c r="AIS936" s="227"/>
      <c r="AIT936" s="227"/>
      <c r="AIU936" s="227"/>
      <c r="AIV936" s="227"/>
      <c r="AIW936" s="227"/>
      <c r="AIX936" s="227"/>
      <c r="AIY936" s="227"/>
      <c r="AIZ936" s="227"/>
      <c r="AJA936" s="227"/>
      <c r="AJB936" s="227"/>
      <c r="AJC936" s="227"/>
      <c r="AJD936" s="227"/>
      <c r="AJE936" s="227"/>
      <c r="AJF936" s="227"/>
      <c r="AJG936" s="227"/>
      <c r="AJH936" s="227"/>
      <c r="AJI936" s="227"/>
      <c r="AJJ936" s="227"/>
      <c r="AJK936" s="227"/>
      <c r="AJL936" s="227"/>
      <c r="AJM936" s="227"/>
      <c r="AJN936" s="227"/>
      <c r="AJO936" s="227"/>
      <c r="AJP936" s="227"/>
      <c r="AJQ936" s="227"/>
      <c r="AJR936" s="227"/>
      <c r="AJS936" s="227"/>
      <c r="AJT936" s="227"/>
      <c r="AJU936" s="227"/>
      <c r="AJV936" s="227"/>
      <c r="AJW936" s="227"/>
      <c r="AJX936" s="227"/>
      <c r="AJY936" s="227"/>
      <c r="AJZ936" s="227"/>
      <c r="AKA936" s="227"/>
      <c r="AKB936" s="227"/>
      <c r="AKC936" s="227"/>
      <c r="AKD936" s="227"/>
      <c r="AKE936" s="227"/>
      <c r="AKF936" s="227"/>
      <c r="AKG936" s="227"/>
      <c r="AKH936" s="227"/>
      <c r="AKI936" s="227"/>
      <c r="AKJ936" s="227"/>
      <c r="AKK936" s="227"/>
      <c r="AKL936" s="227"/>
      <c r="AKM936" s="227"/>
      <c r="AKN936" s="227"/>
      <c r="AKO936" s="227"/>
      <c r="AKP936" s="227"/>
      <c r="AKQ936" s="227"/>
      <c r="AKR936" s="227"/>
      <c r="AKS936" s="227"/>
      <c r="AKT936" s="227"/>
      <c r="AKU936" s="227"/>
      <c r="AKV936" s="227"/>
      <c r="AKW936" s="227"/>
      <c r="AKX936" s="227"/>
      <c r="AKY936" s="227"/>
      <c r="AKZ936" s="227"/>
      <c r="ALA936" s="227"/>
      <c r="ALB936" s="227"/>
      <c r="ALC936" s="227"/>
      <c r="ALD936" s="227"/>
      <c r="ALE936" s="227"/>
      <c r="ALF936" s="227"/>
      <c r="ALG936" s="227"/>
      <c r="ALH936" s="227"/>
      <c r="ALI936" s="227"/>
      <c r="ALJ936" s="227"/>
      <c r="ALK936" s="227"/>
      <c r="ALL936" s="227"/>
      <c r="ALM936" s="227"/>
      <c r="ALN936" s="227"/>
      <c r="ALO936" s="227"/>
      <c r="ALP936" s="227"/>
      <c r="ALQ936" s="227"/>
      <c r="ALR936" s="227"/>
      <c r="ALS936" s="227"/>
      <c r="ALT936" s="227"/>
      <c r="ALU936" s="227"/>
      <c r="ALV936" s="227"/>
      <c r="ALW936" s="227"/>
      <c r="ALX936" s="227"/>
      <c r="ALY936" s="227"/>
      <c r="ALZ936" s="227"/>
      <c r="AMA936" s="227"/>
      <c r="AMB936" s="227"/>
      <c r="AMC936" s="227"/>
      <c r="AMD936" s="227"/>
      <c r="AME936" s="227"/>
      <c r="AMF936" s="227"/>
      <c r="AMG936" s="227"/>
      <c r="AMH936" s="227"/>
      <c r="AMI936" s="227"/>
      <c r="AMJ936" s="227"/>
      <c r="AMK936" s="227"/>
      <c r="AML936" s="227"/>
      <c r="AMM936" s="227"/>
      <c r="AMN936" s="227"/>
      <c r="AMO936" s="227"/>
      <c r="AMP936" s="227"/>
      <c r="AMQ936" s="227"/>
      <c r="AMR936" s="227"/>
      <c r="AMS936" s="227"/>
      <c r="AMT936" s="227"/>
      <c r="AMU936" s="227"/>
      <c r="AMV936" s="227"/>
      <c r="AMW936" s="227"/>
      <c r="AMX936" s="227"/>
    </row>
    <row r="937" spans="1:1038" ht="18" customHeight="1">
      <c r="A937" s="223" t="s">
        <v>2392</v>
      </c>
      <c r="B937" s="224" t="s">
        <v>1647</v>
      </c>
      <c r="D937" s="225" t="s">
        <v>1279</v>
      </c>
      <c r="E937" s="226">
        <v>108</v>
      </c>
      <c r="F937" s="226">
        <v>1</v>
      </c>
      <c r="G937" s="196" t="str">
        <f t="shared" si="601"/>
        <v>108-1</v>
      </c>
      <c r="H937" s="226">
        <v>0</v>
      </c>
      <c r="I937" s="226">
        <v>85.5</v>
      </c>
      <c r="J937" s="203">
        <f t="shared" si="605"/>
        <v>1</v>
      </c>
      <c r="K937" s="644" t="str">
        <f>IF(J938=1,IF(((VLOOKUP($G937,[4]Depth_Lookup!$A$3:$J$550,9,FALSE))-(I937/100))=0,"Good",IF(((VLOOKUP($G937,[4]Depth_Lookup!$A$3:$J$550,9,FALSE))-(I937/100))&gt;0,"Too Short","Too Long")))</f>
        <v>Good</v>
      </c>
      <c r="L937" s="171">
        <f>(VLOOKUP($G937,Depth_Lookup!$A$3:$J$410,10,FALSE))+(H937/100)</f>
        <v>284.7</v>
      </c>
      <c r="M937" s="171">
        <f>(VLOOKUP($G937,Depth_Lookup!$A$3:$J$410,10,FALSE))+(I937/100)</f>
        <v>285.55500000000001</v>
      </c>
      <c r="N937" s="232" t="s">
        <v>2428</v>
      </c>
      <c r="O937" s="226">
        <v>1</v>
      </c>
      <c r="P937" s="226" t="s">
        <v>853</v>
      </c>
      <c r="Q937" s="226" t="s">
        <v>125</v>
      </c>
      <c r="R937" s="196" t="str">
        <f t="shared" si="602"/>
        <v>SerpentinizedHarzburgite</v>
      </c>
      <c r="S937" s="226" t="s">
        <v>94</v>
      </c>
      <c r="T937" s="226" t="s">
        <v>94</v>
      </c>
      <c r="U937" s="226" t="s">
        <v>95</v>
      </c>
      <c r="V937" s="226" t="s">
        <v>96</v>
      </c>
      <c r="W937" s="226" t="s">
        <v>102</v>
      </c>
      <c r="X937" s="202">
        <f>VLOOKUP(W937,[4]definitions_list_lookup!$A$13:$B$19,2,0)</f>
        <v>5</v>
      </c>
      <c r="Y937" s="226" t="s">
        <v>90</v>
      </c>
      <c r="Z937" s="226" t="s">
        <v>91</v>
      </c>
      <c r="AA937" s="226"/>
      <c r="AF937" s="196" t="e">
        <f>VLOOKUP(AE937,[4]definitions_list_mag!$V$12:$W$15,2,0)</f>
        <v>#N/A</v>
      </c>
      <c r="AI937" s="255">
        <v>73</v>
      </c>
      <c r="AJ937" s="256"/>
      <c r="AK937" s="256"/>
      <c r="AL937" s="256"/>
      <c r="AM937" s="256"/>
      <c r="AN937" s="256"/>
      <c r="AO937" s="255"/>
      <c r="AP937" s="256"/>
      <c r="AQ937" s="256"/>
      <c r="AR937" s="256"/>
      <c r="AS937" s="256"/>
      <c r="AT937" s="256"/>
      <c r="AU937" s="255"/>
      <c r="AV937" s="256"/>
      <c r="AW937" s="256"/>
      <c r="AX937" s="256"/>
      <c r="AY937" s="256"/>
      <c r="AZ937" s="256"/>
      <c r="BA937" s="255">
        <v>25</v>
      </c>
      <c r="BB937" s="256">
        <v>6</v>
      </c>
      <c r="BC937" s="256">
        <v>2</v>
      </c>
      <c r="BD937" s="256" t="s">
        <v>1330</v>
      </c>
      <c r="BE937" s="256" t="s">
        <v>103</v>
      </c>
      <c r="BF937" s="256"/>
      <c r="BG937" s="255"/>
      <c r="BH937" s="256"/>
      <c r="BI937" s="256"/>
      <c r="BJ937" s="256"/>
      <c r="BK937" s="256"/>
      <c r="BL937" s="256"/>
      <c r="BM937" s="255">
        <v>2</v>
      </c>
      <c r="BN937" s="256">
        <v>2</v>
      </c>
      <c r="BO937" s="256">
        <v>0.5</v>
      </c>
      <c r="BP937" s="256" t="s">
        <v>1330</v>
      </c>
      <c r="BQ937" s="256" t="s">
        <v>103</v>
      </c>
      <c r="BR937" s="256"/>
      <c r="BS937" s="256"/>
      <c r="BT937" s="256"/>
      <c r="BU937" s="256"/>
      <c r="BV937" s="256"/>
      <c r="BW937" s="256"/>
      <c r="BX937" s="256"/>
      <c r="BY937" s="257"/>
      <c r="BZ937" s="226"/>
      <c r="CA937" s="226"/>
      <c r="CB937" s="226"/>
      <c r="CC937" s="226"/>
      <c r="CD937" s="226"/>
      <c r="CE937" s="410"/>
      <c r="CF937" s="213">
        <f t="shared" si="603"/>
        <v>100</v>
      </c>
      <c r="CG937" s="131"/>
      <c r="CH937" s="150" t="s">
        <v>2293</v>
      </c>
      <c r="CI937" s="150">
        <v>100</v>
      </c>
      <c r="CJ937" s="150" t="s">
        <v>514</v>
      </c>
      <c r="CK937" s="158" t="s">
        <v>2415</v>
      </c>
      <c r="CL937" s="395"/>
      <c r="CM937" s="395"/>
      <c r="CN937" s="395"/>
      <c r="CO937" s="395"/>
      <c r="CP937" s="395"/>
      <c r="CQ937" s="395"/>
      <c r="CR937" s="395"/>
      <c r="CS937" s="395"/>
      <c r="CT937" s="395"/>
      <c r="CU937" s="395"/>
      <c r="CV937" s="395"/>
      <c r="CW937" s="395"/>
      <c r="CX937" s="395"/>
      <c r="CY937" s="395"/>
      <c r="CZ937" s="395"/>
      <c r="DA937" s="395"/>
      <c r="DB937" s="395">
        <v>60</v>
      </c>
      <c r="DC937" s="256">
        <v>1</v>
      </c>
      <c r="DD937" s="395"/>
      <c r="DE937" s="395"/>
      <c r="DF937" s="395"/>
      <c r="DG937" s="395"/>
      <c r="DH937" s="395"/>
      <c r="DI937" s="395"/>
      <c r="DJ937" s="395">
        <v>39</v>
      </c>
      <c r="DK937" s="207">
        <f t="shared" si="604"/>
        <v>100</v>
      </c>
      <c r="DL937" s="131"/>
      <c r="DM937" s="395"/>
      <c r="DN937" s="395"/>
      <c r="DO937" s="397"/>
      <c r="DP937" s="398"/>
      <c r="DQ937" s="259"/>
      <c r="DR937" s="397"/>
      <c r="DS937" s="131"/>
      <c r="DT937" s="263" t="s">
        <v>2429</v>
      </c>
      <c r="DU937" s="256"/>
      <c r="DV937" s="256"/>
      <c r="DW937" s="214" t="e">
        <f>VLOOKUP(P937,[4]definitions_list_lookup!$K$30:$L$54,2,0)</f>
        <v>#N/A</v>
      </c>
      <c r="DX937" s="155" t="s">
        <v>2151</v>
      </c>
      <c r="DY937" s="155" t="s">
        <v>2430</v>
      </c>
      <c r="DZ937"/>
      <c r="EA937" s="104"/>
      <c r="ED937" s="229" t="s">
        <v>2517</v>
      </c>
      <c r="EE937" s="140"/>
      <c r="EG937" s="140"/>
      <c r="EI937" s="218"/>
      <c r="EJ937" s="143"/>
      <c r="EK937" s="221"/>
      <c r="EM937" s="109"/>
      <c r="EN937" s="109"/>
      <c r="EZ937" s="192" t="e">
        <f t="shared" si="675"/>
        <v>#DIV/0!</v>
      </c>
      <c r="FA937" s="192" t="e">
        <f t="shared" si="676"/>
        <v>#DIV/0!</v>
      </c>
      <c r="FB937" s="192" t="e">
        <f t="shared" si="677"/>
        <v>#DIV/0!</v>
      </c>
      <c r="FC937" s="192" t="e">
        <f t="shared" si="678"/>
        <v>#DIV/0!</v>
      </c>
      <c r="FD937" s="192" t="e">
        <f t="shared" si="679"/>
        <v>#DIV/0!</v>
      </c>
      <c r="FE937" s="193" t="e">
        <f t="shared" si="680"/>
        <v>#DIV/0!</v>
      </c>
      <c r="FF937" s="194" t="e">
        <f t="shared" si="681"/>
        <v>#DIV/0!</v>
      </c>
      <c r="FI937" s="778">
        <f t="shared" si="682"/>
        <v>0</v>
      </c>
      <c r="FJ937" s="779" t="e">
        <f t="shared" si="683"/>
        <v>#DIV/0!</v>
      </c>
      <c r="FK937" s="779" t="e">
        <f t="shared" si="684"/>
        <v>#DIV/0!</v>
      </c>
      <c r="FL937" s="780" t="e">
        <f t="shared" si="685"/>
        <v>#DIV/0!</v>
      </c>
      <c r="FM937" s="169" t="e">
        <f t="shared" si="686"/>
        <v>#DIV/0!</v>
      </c>
      <c r="FN937" s="783" t="e">
        <f t="shared" si="687"/>
        <v>#DIV/0!</v>
      </c>
    </row>
    <row r="938" spans="1:1038" s="432" customFormat="1" ht="18" customHeight="1">
      <c r="A938" s="547" t="s">
        <v>2392</v>
      </c>
      <c r="B938" s="524" t="s">
        <v>1647</v>
      </c>
      <c r="C938" s="422"/>
      <c r="D938" s="525" t="s">
        <v>1279</v>
      </c>
      <c r="E938" s="422">
        <v>108</v>
      </c>
      <c r="F938" s="422">
        <v>2</v>
      </c>
      <c r="G938" s="526" t="str">
        <f t="shared" si="601"/>
        <v>108-2</v>
      </c>
      <c r="H938" s="422">
        <v>0</v>
      </c>
      <c r="I938" s="422">
        <v>38.5</v>
      </c>
      <c r="J938" s="527">
        <f t="shared" si="605"/>
        <v>1</v>
      </c>
      <c r="K938" s="528" t="b">
        <f>IF(J940=1,IF(((VLOOKUP($G938,[4]Depth_Lookup!$A$3:$J$550,9,FALSE))-(I938/100))=0,"Good",IF(((VLOOKUP($G938,[4]Depth_Lookup!$A$3:$J$550,9,FALSE))-(I938/100))&gt;0,"Too Short","Too Long")))</f>
        <v>0</v>
      </c>
      <c r="L938" s="171">
        <f>(VLOOKUP($G938,Depth_Lookup!$A$3:$J$410,10,FALSE))+(H938/100)</f>
        <v>285.55500000000001</v>
      </c>
      <c r="M938" s="171">
        <f>(VLOOKUP($G938,Depth_Lookup!$A$3:$J$410,10,FALSE))+(I938/100)</f>
        <v>285.94</v>
      </c>
      <c r="N938" s="441" t="s">
        <v>2428</v>
      </c>
      <c r="O938" s="422">
        <v>1</v>
      </c>
      <c r="P938" s="422" t="s">
        <v>853</v>
      </c>
      <c r="Q938" s="422" t="s">
        <v>125</v>
      </c>
      <c r="R938" s="526" t="str">
        <f t="shared" si="602"/>
        <v>SerpentinizedHarzburgite</v>
      </c>
      <c r="S938" s="422" t="s">
        <v>94</v>
      </c>
      <c r="T938" s="422" t="s">
        <v>94</v>
      </c>
      <c r="U938" s="422" t="s">
        <v>95</v>
      </c>
      <c r="V938" s="422" t="s">
        <v>96</v>
      </c>
      <c r="W938" s="422" t="s">
        <v>102</v>
      </c>
      <c r="X938" s="529">
        <f>VLOOKUP(W938,[4]definitions_list_lookup!$A$13:$B$19,2,0)</f>
        <v>5</v>
      </c>
      <c r="Y938" s="422" t="s">
        <v>90</v>
      </c>
      <c r="Z938" s="422" t="s">
        <v>91</v>
      </c>
      <c r="AA938" s="422"/>
      <c r="AB938" s="422"/>
      <c r="AC938" s="422"/>
      <c r="AD938" s="422"/>
      <c r="AE938" s="423"/>
      <c r="AF938" s="526" t="e">
        <f>VLOOKUP(AE938,[4]definitions_list_mag!$V$12:$W$15,2,0)</f>
        <v>#N/A</v>
      </c>
      <c r="AG938" s="530"/>
      <c r="AH938" s="422"/>
      <c r="AI938" s="666">
        <v>73</v>
      </c>
      <c r="AJ938" s="429"/>
      <c r="AK938" s="429"/>
      <c r="AL938" s="429"/>
      <c r="AM938" s="429"/>
      <c r="AN938" s="429"/>
      <c r="AO938" s="666"/>
      <c r="AP938" s="429"/>
      <c r="AQ938" s="429"/>
      <c r="AR938" s="429"/>
      <c r="AS938" s="429"/>
      <c r="AT938" s="429"/>
      <c r="AU938" s="666"/>
      <c r="AV938" s="429"/>
      <c r="AW938" s="429"/>
      <c r="AX938" s="429"/>
      <c r="AY938" s="429"/>
      <c r="AZ938" s="429"/>
      <c r="BA938" s="666">
        <v>25</v>
      </c>
      <c r="BB938" s="429">
        <v>7</v>
      </c>
      <c r="BC938" s="429">
        <v>2</v>
      </c>
      <c r="BD938" s="429" t="s">
        <v>1330</v>
      </c>
      <c r="BE938" s="429" t="s">
        <v>103</v>
      </c>
      <c r="BF938" s="429"/>
      <c r="BG938" s="666"/>
      <c r="BH938" s="429"/>
      <c r="BI938" s="429"/>
      <c r="BJ938" s="429"/>
      <c r="BK938" s="429"/>
      <c r="BL938" s="429"/>
      <c r="BM938" s="666">
        <v>2</v>
      </c>
      <c r="BN938" s="429">
        <v>2</v>
      </c>
      <c r="BO938" s="429">
        <v>0.5</v>
      </c>
      <c r="BP938" s="429" t="s">
        <v>110</v>
      </c>
      <c r="BQ938" s="429" t="s">
        <v>103</v>
      </c>
      <c r="BR938" s="429"/>
      <c r="BS938" s="429"/>
      <c r="BT938" s="429"/>
      <c r="BU938" s="429"/>
      <c r="BV938" s="429"/>
      <c r="BW938" s="429"/>
      <c r="BX938" s="429"/>
      <c r="BY938" s="426"/>
      <c r="BZ938" s="422"/>
      <c r="CA938" s="422"/>
      <c r="CB938" s="422"/>
      <c r="CC938" s="422"/>
      <c r="CD938" s="422"/>
      <c r="CE938" s="427"/>
      <c r="CF938" s="531">
        <f t="shared" si="603"/>
        <v>100</v>
      </c>
      <c r="CG938" s="166"/>
      <c r="CH938" s="163" t="s">
        <v>2293</v>
      </c>
      <c r="CI938" s="163">
        <v>100</v>
      </c>
      <c r="CJ938" s="163" t="s">
        <v>514</v>
      </c>
      <c r="CK938" s="164" t="s">
        <v>2415</v>
      </c>
      <c r="CL938" s="165"/>
      <c r="CM938" s="165"/>
      <c r="CN938" s="165"/>
      <c r="CO938" s="165"/>
      <c r="CP938" s="165"/>
      <c r="CQ938" s="165"/>
      <c r="CR938" s="165"/>
      <c r="CS938" s="165"/>
      <c r="CT938" s="165"/>
      <c r="CU938" s="165"/>
      <c r="CV938" s="165"/>
      <c r="CW938" s="165"/>
      <c r="CX938" s="165"/>
      <c r="CY938" s="165"/>
      <c r="CZ938" s="165"/>
      <c r="DA938" s="165"/>
      <c r="DB938" s="165">
        <v>55</v>
      </c>
      <c r="DC938" s="429"/>
      <c r="DD938" s="165"/>
      <c r="DE938" s="165"/>
      <c r="DF938" s="165"/>
      <c r="DG938" s="165"/>
      <c r="DH938" s="165"/>
      <c r="DI938" s="165"/>
      <c r="DJ938" s="165">
        <v>45</v>
      </c>
      <c r="DK938" s="209">
        <f t="shared" si="604"/>
        <v>100</v>
      </c>
      <c r="DL938" s="166"/>
      <c r="DM938" s="165"/>
      <c r="DN938" s="165"/>
      <c r="DO938" s="167"/>
      <c r="DQ938" s="166"/>
      <c r="DR938" s="167"/>
      <c r="DS938" s="166"/>
      <c r="DT938" s="555" t="s">
        <v>2429</v>
      </c>
      <c r="DU938" s="429"/>
      <c r="DV938" s="429"/>
      <c r="DW938" s="532" t="e">
        <f>VLOOKUP(P938,[4]definitions_list_lookup!$K$30:$L$54,2,0)</f>
        <v>#N/A</v>
      </c>
      <c r="DX938" s="443" t="s">
        <v>2151</v>
      </c>
      <c r="DY938" s="443" t="s">
        <v>2430</v>
      </c>
      <c r="DZ938" s="533"/>
      <c r="EA938" s="534"/>
      <c r="EB938" s="429"/>
      <c r="EC938" s="534"/>
      <c r="ED938" s="229" t="s">
        <v>2517</v>
      </c>
      <c r="EE938" s="535"/>
      <c r="EF938" s="536"/>
      <c r="EG938" s="535"/>
      <c r="EH938" s="537"/>
      <c r="EI938" s="538"/>
      <c r="EJ938" s="539"/>
      <c r="EK938" s="540"/>
      <c r="EL938" s="535"/>
      <c r="EM938" s="537"/>
      <c r="EN938" s="537"/>
      <c r="EO938" s="541"/>
      <c r="EP938" s="541"/>
      <c r="EQ938" s="541"/>
      <c r="ER938" s="541"/>
      <c r="ES938" s="541"/>
      <c r="ET938" s="541"/>
      <c r="EU938" s="541"/>
      <c r="EV938" s="542"/>
      <c r="EW938" s="542"/>
      <c r="EX938" s="542"/>
      <c r="EY938" s="542"/>
      <c r="EZ938" s="192" t="e">
        <f t="shared" si="675"/>
        <v>#DIV/0!</v>
      </c>
      <c r="FA938" s="192" t="e">
        <f t="shared" si="676"/>
        <v>#DIV/0!</v>
      </c>
      <c r="FB938" s="192" t="e">
        <f t="shared" si="677"/>
        <v>#DIV/0!</v>
      </c>
      <c r="FC938" s="192" t="e">
        <f t="shared" si="678"/>
        <v>#DIV/0!</v>
      </c>
      <c r="FD938" s="192" t="e">
        <f t="shared" si="679"/>
        <v>#DIV/0!</v>
      </c>
      <c r="FE938" s="193" t="e">
        <f t="shared" si="680"/>
        <v>#DIV/0!</v>
      </c>
      <c r="FF938" s="194" t="e">
        <f t="shared" si="681"/>
        <v>#DIV/0!</v>
      </c>
      <c r="FG938" s="535"/>
      <c r="FH938" s="537"/>
      <c r="FI938" s="778">
        <f t="shared" si="682"/>
        <v>0</v>
      </c>
      <c r="FJ938" s="779" t="e">
        <f t="shared" si="683"/>
        <v>#DIV/0!</v>
      </c>
      <c r="FK938" s="779" t="e">
        <f t="shared" si="684"/>
        <v>#DIV/0!</v>
      </c>
      <c r="FL938" s="780" t="e">
        <f t="shared" si="685"/>
        <v>#DIV/0!</v>
      </c>
      <c r="FM938" s="169" t="e">
        <f t="shared" si="686"/>
        <v>#DIV/0!</v>
      </c>
      <c r="FN938" s="783" t="e">
        <f t="shared" si="687"/>
        <v>#DIV/0!</v>
      </c>
      <c r="FO938" s="422"/>
      <c r="FP938" s="422"/>
      <c r="FQ938" s="422"/>
      <c r="FR938" s="422"/>
      <c r="FS938" s="422"/>
      <c r="FT938" s="422"/>
      <c r="FU938" s="422"/>
      <c r="FV938" s="422"/>
      <c r="FW938" s="422"/>
      <c r="FX938" s="422"/>
      <c r="FY938" s="422"/>
      <c r="FZ938" s="422"/>
      <c r="GA938" s="422"/>
      <c r="GB938" s="422"/>
      <c r="GC938" s="422"/>
      <c r="GD938" s="422"/>
      <c r="GE938" s="422"/>
      <c r="GF938" s="422"/>
      <c r="GG938" s="422"/>
      <c r="GH938" s="422"/>
      <c r="GI938" s="422"/>
      <c r="GJ938" s="422"/>
      <c r="GK938" s="422"/>
      <c r="GL938" s="422"/>
      <c r="GM938" s="422"/>
      <c r="GN938" s="422"/>
      <c r="GO938" s="422"/>
      <c r="GP938" s="422"/>
      <c r="GQ938" s="422"/>
      <c r="GR938" s="422"/>
      <c r="GS938" s="422"/>
      <c r="GT938" s="422"/>
      <c r="GU938" s="422"/>
      <c r="GV938" s="422"/>
      <c r="GW938" s="422"/>
      <c r="GX938" s="422"/>
      <c r="GY938" s="422"/>
      <c r="GZ938" s="422"/>
      <c r="HA938" s="422"/>
      <c r="HB938" s="422"/>
      <c r="HC938" s="422"/>
      <c r="HD938" s="422"/>
      <c r="HE938" s="422"/>
      <c r="HF938" s="422"/>
      <c r="HG938" s="422"/>
      <c r="HH938" s="422"/>
      <c r="HI938" s="422"/>
      <c r="HJ938" s="422"/>
      <c r="HK938" s="422"/>
      <c r="HL938" s="422"/>
      <c r="HM938" s="422"/>
      <c r="HN938" s="422"/>
      <c r="HO938" s="422"/>
      <c r="HP938" s="422"/>
      <c r="HQ938" s="422"/>
      <c r="HR938" s="422"/>
      <c r="HS938" s="422"/>
      <c r="HT938" s="422"/>
      <c r="HU938" s="422"/>
      <c r="HV938" s="422"/>
      <c r="HW938" s="422"/>
      <c r="HX938" s="422"/>
      <c r="HY938" s="422"/>
      <c r="HZ938" s="422"/>
      <c r="IA938" s="422"/>
      <c r="IB938" s="422"/>
      <c r="IC938" s="422"/>
      <c r="ID938" s="422"/>
      <c r="IE938" s="422"/>
      <c r="IF938" s="422"/>
      <c r="IG938" s="422"/>
      <c r="IH938" s="422"/>
      <c r="II938" s="422"/>
      <c r="IJ938" s="422"/>
      <c r="IK938" s="422"/>
      <c r="IL938" s="422"/>
      <c r="IM938" s="422"/>
      <c r="IN938" s="422"/>
      <c r="IO938" s="422"/>
      <c r="IP938" s="422"/>
      <c r="IQ938" s="422"/>
      <c r="IR938" s="422"/>
      <c r="IS938" s="422"/>
      <c r="IT938" s="422"/>
      <c r="IU938" s="422"/>
      <c r="IV938" s="422"/>
      <c r="IW938" s="422"/>
      <c r="IX938" s="422"/>
      <c r="IY938" s="422"/>
      <c r="IZ938" s="422"/>
      <c r="JA938" s="422"/>
      <c r="JB938" s="422"/>
      <c r="JC938" s="422"/>
      <c r="JD938" s="422"/>
      <c r="JE938" s="422"/>
      <c r="JF938" s="422"/>
      <c r="JG938" s="422"/>
      <c r="JH938" s="422"/>
      <c r="JI938" s="422"/>
      <c r="JJ938" s="422"/>
      <c r="JK938" s="422"/>
      <c r="JL938" s="422"/>
      <c r="JM938" s="422"/>
      <c r="JN938" s="422"/>
      <c r="JO938" s="422"/>
      <c r="JP938" s="422"/>
      <c r="JQ938" s="422"/>
      <c r="JR938" s="422"/>
      <c r="JS938" s="422"/>
      <c r="JT938" s="422"/>
      <c r="JU938" s="422"/>
      <c r="JV938" s="422"/>
      <c r="JW938" s="422"/>
      <c r="JX938" s="422"/>
      <c r="JY938" s="422"/>
      <c r="JZ938" s="422"/>
      <c r="KA938" s="422"/>
      <c r="KB938" s="422"/>
      <c r="KC938" s="422"/>
      <c r="KD938" s="422"/>
      <c r="KE938" s="422"/>
      <c r="KF938" s="422"/>
      <c r="KG938" s="422"/>
      <c r="KH938" s="422"/>
      <c r="KI938" s="422"/>
      <c r="KJ938" s="422"/>
      <c r="KK938" s="422"/>
      <c r="KL938" s="422"/>
      <c r="KM938" s="422"/>
      <c r="KN938" s="422"/>
      <c r="KO938" s="422"/>
      <c r="KP938" s="422"/>
      <c r="KQ938" s="422"/>
      <c r="KR938" s="422"/>
      <c r="KS938" s="422"/>
      <c r="KT938" s="422"/>
      <c r="KU938" s="422"/>
      <c r="KV938" s="422"/>
      <c r="KW938" s="422"/>
      <c r="KX938" s="422"/>
      <c r="KY938" s="422"/>
      <c r="KZ938" s="422"/>
      <c r="LA938" s="422"/>
      <c r="LB938" s="422"/>
      <c r="LC938" s="422"/>
      <c r="LD938" s="422"/>
      <c r="LE938" s="422"/>
      <c r="LF938" s="422"/>
      <c r="LG938" s="422"/>
      <c r="LH938" s="422"/>
      <c r="LI938" s="422"/>
      <c r="LJ938" s="422"/>
      <c r="LK938" s="422"/>
      <c r="LL938" s="422"/>
      <c r="LM938" s="422"/>
      <c r="LN938" s="422"/>
      <c r="LO938" s="422"/>
      <c r="LP938" s="422"/>
      <c r="LQ938" s="422"/>
      <c r="LR938" s="422"/>
      <c r="LS938" s="422"/>
      <c r="LT938" s="422"/>
      <c r="LU938" s="422"/>
      <c r="LV938" s="422"/>
      <c r="LW938" s="422"/>
      <c r="LX938" s="422"/>
      <c r="LY938" s="422"/>
      <c r="LZ938" s="422"/>
      <c r="MA938" s="422"/>
      <c r="MB938" s="422"/>
      <c r="MC938" s="422"/>
      <c r="MD938" s="422"/>
      <c r="ME938" s="422"/>
      <c r="MF938" s="422"/>
      <c r="MG938" s="422"/>
      <c r="MH938" s="422"/>
      <c r="MI938" s="422"/>
      <c r="MJ938" s="422"/>
      <c r="MK938" s="422"/>
      <c r="ML938" s="422"/>
      <c r="MM938" s="422"/>
      <c r="MN938" s="422"/>
      <c r="MO938" s="422"/>
      <c r="MP938" s="422"/>
      <c r="MQ938" s="422"/>
      <c r="MR938" s="422"/>
      <c r="MS938" s="422"/>
      <c r="MT938" s="422"/>
      <c r="MU938" s="422"/>
      <c r="MV938" s="422"/>
      <c r="MW938" s="422"/>
      <c r="MX938" s="422"/>
      <c r="MY938" s="422"/>
      <c r="MZ938" s="422"/>
      <c r="NA938" s="422"/>
      <c r="NB938" s="422"/>
      <c r="NC938" s="422"/>
      <c r="ND938" s="422"/>
      <c r="NE938" s="422"/>
      <c r="NF938" s="422"/>
      <c r="NG938" s="422"/>
      <c r="NH938" s="422"/>
      <c r="NI938" s="422"/>
      <c r="NJ938" s="422"/>
      <c r="NK938" s="422"/>
      <c r="NL938" s="422"/>
      <c r="NM938" s="422"/>
      <c r="NN938" s="422"/>
      <c r="NO938" s="422"/>
      <c r="NP938" s="422"/>
      <c r="NQ938" s="422"/>
      <c r="NR938" s="422"/>
      <c r="NS938" s="422"/>
      <c r="NT938" s="422"/>
      <c r="NU938" s="422"/>
      <c r="NV938" s="422"/>
      <c r="NW938" s="422"/>
      <c r="NX938" s="422"/>
      <c r="NY938" s="422"/>
      <c r="NZ938" s="422"/>
      <c r="OA938" s="422"/>
      <c r="OB938" s="422"/>
      <c r="OC938" s="422"/>
      <c r="OD938" s="422"/>
      <c r="OE938" s="422"/>
      <c r="OF938" s="422"/>
      <c r="OG938" s="422"/>
      <c r="OH938" s="422"/>
      <c r="OI938" s="422"/>
      <c r="OJ938" s="422"/>
      <c r="OK938" s="422"/>
      <c r="OL938" s="422"/>
      <c r="OM938" s="422"/>
      <c r="ON938" s="422"/>
      <c r="OO938" s="422"/>
      <c r="OP938" s="422"/>
      <c r="OQ938" s="422"/>
      <c r="OR938" s="422"/>
      <c r="OS938" s="422"/>
      <c r="OT938" s="422"/>
      <c r="OU938" s="422"/>
      <c r="OV938" s="422"/>
      <c r="OW938" s="422"/>
      <c r="OX938" s="422"/>
      <c r="OY938" s="422"/>
      <c r="OZ938" s="422"/>
      <c r="PA938" s="422"/>
      <c r="PB938" s="422"/>
      <c r="PC938" s="422"/>
      <c r="PD938" s="422"/>
      <c r="PE938" s="422"/>
      <c r="PF938" s="422"/>
      <c r="PG938" s="422"/>
      <c r="PH938" s="422"/>
      <c r="PI938" s="422"/>
      <c r="PJ938" s="422"/>
      <c r="PK938" s="422"/>
      <c r="PL938" s="422"/>
      <c r="PM938" s="422"/>
      <c r="PN938" s="422"/>
      <c r="PO938" s="422"/>
      <c r="PP938" s="422"/>
      <c r="PQ938" s="422"/>
      <c r="PR938" s="422"/>
      <c r="PS938" s="422"/>
      <c r="PT938" s="422"/>
      <c r="PU938" s="422"/>
      <c r="PV938" s="422"/>
      <c r="PW938" s="422"/>
      <c r="PX938" s="422"/>
      <c r="PY938" s="422"/>
      <c r="PZ938" s="422"/>
      <c r="QA938" s="422"/>
      <c r="QB938" s="422"/>
      <c r="QC938" s="422"/>
      <c r="QD938" s="422"/>
      <c r="QE938" s="422"/>
      <c r="QF938" s="422"/>
      <c r="QG938" s="422"/>
      <c r="QH938" s="422"/>
      <c r="QI938" s="422"/>
      <c r="QJ938" s="422"/>
      <c r="QK938" s="422"/>
      <c r="QL938" s="422"/>
      <c r="QM938" s="422"/>
      <c r="QN938" s="422"/>
      <c r="QO938" s="422"/>
      <c r="QP938" s="422"/>
      <c r="QQ938" s="422"/>
      <c r="QR938" s="422"/>
      <c r="QS938" s="422"/>
      <c r="QT938" s="422"/>
      <c r="QU938" s="422"/>
      <c r="QV938" s="422"/>
      <c r="QW938" s="422"/>
      <c r="QX938" s="422"/>
      <c r="QY938" s="422"/>
      <c r="QZ938" s="422"/>
      <c r="RA938" s="422"/>
      <c r="RB938" s="422"/>
      <c r="RC938" s="422"/>
      <c r="RD938" s="422"/>
      <c r="RE938" s="422"/>
      <c r="RF938" s="422"/>
      <c r="RG938" s="422"/>
      <c r="RH938" s="422"/>
      <c r="RI938" s="422"/>
      <c r="RJ938" s="422"/>
      <c r="RK938" s="422"/>
      <c r="RL938" s="422"/>
      <c r="RM938" s="422"/>
      <c r="RN938" s="422"/>
      <c r="RO938" s="422"/>
      <c r="RP938" s="422"/>
      <c r="RQ938" s="422"/>
      <c r="RR938" s="422"/>
      <c r="RS938" s="422"/>
      <c r="RT938" s="422"/>
      <c r="RU938" s="422"/>
      <c r="RV938" s="422"/>
      <c r="RW938" s="422"/>
      <c r="RX938" s="422"/>
      <c r="RY938" s="422"/>
      <c r="RZ938" s="422"/>
      <c r="SA938" s="422"/>
      <c r="SB938" s="422"/>
      <c r="SC938" s="422"/>
      <c r="SD938" s="422"/>
      <c r="SE938" s="422"/>
      <c r="SF938" s="422"/>
      <c r="SG938" s="422"/>
      <c r="SH938" s="422"/>
      <c r="SI938" s="422"/>
      <c r="SJ938" s="422"/>
      <c r="SK938" s="422"/>
      <c r="SL938" s="422"/>
      <c r="SM938" s="422"/>
      <c r="SN938" s="422"/>
      <c r="SO938" s="422"/>
      <c r="SP938" s="422"/>
      <c r="SQ938" s="422"/>
      <c r="SR938" s="422"/>
      <c r="SS938" s="422"/>
      <c r="ST938" s="422"/>
      <c r="SU938" s="422"/>
      <c r="SV938" s="422"/>
      <c r="SW938" s="422"/>
      <c r="SX938" s="422"/>
      <c r="SY938" s="422"/>
      <c r="SZ938" s="422"/>
      <c r="TA938" s="422"/>
      <c r="TB938" s="422"/>
      <c r="TC938" s="422"/>
      <c r="TD938" s="422"/>
      <c r="TE938" s="422"/>
      <c r="TF938" s="422"/>
      <c r="TG938" s="422"/>
      <c r="TH938" s="422"/>
      <c r="TI938" s="422"/>
      <c r="TJ938" s="422"/>
      <c r="TK938" s="422"/>
      <c r="TL938" s="422"/>
      <c r="TM938" s="422"/>
      <c r="TN938" s="422"/>
      <c r="TO938" s="422"/>
      <c r="TP938" s="422"/>
      <c r="TQ938" s="422"/>
      <c r="TR938" s="422"/>
      <c r="TS938" s="422"/>
      <c r="TT938" s="422"/>
      <c r="TU938" s="422"/>
      <c r="TV938" s="422"/>
      <c r="TW938" s="422"/>
      <c r="TX938" s="422"/>
      <c r="TY938" s="422"/>
      <c r="TZ938" s="422"/>
      <c r="UA938" s="422"/>
      <c r="UB938" s="422"/>
      <c r="UC938" s="422"/>
      <c r="UD938" s="422"/>
      <c r="UE938" s="422"/>
      <c r="UF938" s="422"/>
      <c r="UG938" s="422"/>
      <c r="UH938" s="422"/>
      <c r="UI938" s="422"/>
      <c r="UJ938" s="422"/>
      <c r="UK938" s="422"/>
      <c r="UL938" s="422"/>
      <c r="UM938" s="422"/>
      <c r="UN938" s="422"/>
      <c r="UO938" s="422"/>
      <c r="UP938" s="422"/>
      <c r="UQ938" s="422"/>
      <c r="UR938" s="422"/>
      <c r="US938" s="422"/>
      <c r="UT938" s="422"/>
      <c r="UU938" s="422"/>
      <c r="UV938" s="422"/>
      <c r="UW938" s="422"/>
      <c r="UX938" s="422"/>
      <c r="UY938" s="422"/>
      <c r="UZ938" s="422"/>
      <c r="VA938" s="422"/>
      <c r="VB938" s="422"/>
      <c r="VC938" s="422"/>
      <c r="VD938" s="422"/>
      <c r="VE938" s="422"/>
      <c r="VF938" s="422"/>
      <c r="VG938" s="422"/>
      <c r="VH938" s="422"/>
      <c r="VI938" s="422"/>
      <c r="VJ938" s="422"/>
      <c r="VK938" s="422"/>
      <c r="VL938" s="422"/>
      <c r="VM938" s="422"/>
      <c r="VN938" s="422"/>
      <c r="VO938" s="422"/>
      <c r="VP938" s="422"/>
      <c r="VQ938" s="422"/>
      <c r="VR938" s="422"/>
      <c r="VS938" s="422"/>
      <c r="VT938" s="422"/>
      <c r="VU938" s="422"/>
      <c r="VV938" s="422"/>
      <c r="VW938" s="422"/>
      <c r="VX938" s="422"/>
      <c r="VY938" s="422"/>
      <c r="VZ938" s="422"/>
      <c r="WA938" s="422"/>
      <c r="WB938" s="422"/>
      <c r="WC938" s="422"/>
      <c r="WD938" s="422"/>
      <c r="WE938" s="422"/>
      <c r="WF938" s="422"/>
      <c r="WG938" s="422"/>
      <c r="WH938" s="422"/>
      <c r="WI938" s="422"/>
      <c r="WJ938" s="422"/>
      <c r="WK938" s="422"/>
      <c r="WL938" s="422"/>
      <c r="WM938" s="422"/>
      <c r="WN938" s="422"/>
      <c r="WO938" s="422"/>
      <c r="WP938" s="422"/>
      <c r="WQ938" s="422"/>
      <c r="WR938" s="422"/>
      <c r="WS938" s="422"/>
      <c r="WT938" s="422"/>
      <c r="WU938" s="422"/>
      <c r="WV938" s="422"/>
      <c r="WW938" s="422"/>
      <c r="WX938" s="422"/>
      <c r="WY938" s="422"/>
      <c r="WZ938" s="422"/>
      <c r="XA938" s="422"/>
      <c r="XB938" s="422"/>
      <c r="XC938" s="422"/>
      <c r="XD938" s="422"/>
      <c r="XE938" s="422"/>
      <c r="XF938" s="422"/>
      <c r="XG938" s="422"/>
      <c r="XH938" s="422"/>
      <c r="XI938" s="422"/>
      <c r="XJ938" s="422"/>
      <c r="XK938" s="422"/>
      <c r="XL938" s="422"/>
      <c r="XM938" s="422"/>
      <c r="XN938" s="422"/>
      <c r="XO938" s="422"/>
      <c r="XP938" s="422"/>
      <c r="XQ938" s="422"/>
      <c r="XR938" s="422"/>
      <c r="XS938" s="422"/>
      <c r="XT938" s="422"/>
      <c r="XU938" s="422"/>
      <c r="XV938" s="422"/>
      <c r="XW938" s="422"/>
      <c r="XX938" s="422"/>
      <c r="XY938" s="422"/>
      <c r="XZ938" s="422"/>
      <c r="YA938" s="422"/>
      <c r="YB938" s="422"/>
      <c r="YC938" s="422"/>
      <c r="YD938" s="422"/>
      <c r="YE938" s="422"/>
      <c r="YF938" s="422"/>
      <c r="YG938" s="422"/>
      <c r="YH938" s="422"/>
      <c r="YI938" s="422"/>
      <c r="YJ938" s="422"/>
      <c r="YK938" s="422"/>
      <c r="YL938" s="422"/>
      <c r="YM938" s="422"/>
      <c r="YN938" s="422"/>
      <c r="YO938" s="422"/>
      <c r="YP938" s="422"/>
      <c r="YQ938" s="422"/>
      <c r="YR938" s="422"/>
      <c r="YS938" s="422"/>
      <c r="YT938" s="422"/>
      <c r="YU938" s="422"/>
      <c r="YV938" s="422"/>
      <c r="YW938" s="422"/>
      <c r="YX938" s="422"/>
      <c r="YY938" s="422"/>
      <c r="YZ938" s="422"/>
      <c r="ZA938" s="422"/>
      <c r="ZB938" s="422"/>
      <c r="ZC938" s="422"/>
      <c r="ZD938" s="422"/>
      <c r="ZE938" s="422"/>
      <c r="ZF938" s="422"/>
      <c r="ZG938" s="422"/>
      <c r="ZH938" s="422"/>
      <c r="ZI938" s="422"/>
      <c r="ZJ938" s="422"/>
      <c r="ZK938" s="422"/>
      <c r="ZL938" s="422"/>
      <c r="ZM938" s="422"/>
      <c r="ZN938" s="422"/>
      <c r="ZO938" s="422"/>
      <c r="ZP938" s="422"/>
      <c r="ZQ938" s="422"/>
      <c r="ZR938" s="422"/>
      <c r="ZS938" s="422"/>
      <c r="ZT938" s="422"/>
      <c r="ZU938" s="422"/>
      <c r="ZV938" s="422"/>
      <c r="ZW938" s="422"/>
      <c r="ZX938" s="422"/>
      <c r="ZY938" s="422"/>
      <c r="ZZ938" s="422"/>
      <c r="AAA938" s="422"/>
      <c r="AAB938" s="422"/>
      <c r="AAC938" s="422"/>
      <c r="AAD938" s="422"/>
      <c r="AAE938" s="422"/>
      <c r="AAF938" s="422"/>
      <c r="AAG938" s="422"/>
      <c r="AAH938" s="422"/>
      <c r="AAI938" s="422"/>
      <c r="AAJ938" s="422"/>
      <c r="AAK938" s="422"/>
      <c r="AAL938" s="422"/>
      <c r="AAM938" s="422"/>
      <c r="AAN938" s="422"/>
      <c r="AAO938" s="422"/>
      <c r="AAP938" s="422"/>
      <c r="AAQ938" s="422"/>
      <c r="AAR938" s="422"/>
      <c r="AAS938" s="422"/>
      <c r="AAT938" s="422"/>
      <c r="AAU938" s="422"/>
      <c r="AAV938" s="422"/>
      <c r="AAW938" s="422"/>
      <c r="AAX938" s="422"/>
      <c r="AAY938" s="422"/>
      <c r="AAZ938" s="422"/>
      <c r="ABA938" s="422"/>
      <c r="ABB938" s="422"/>
      <c r="ABC938" s="422"/>
      <c r="ABD938" s="422"/>
      <c r="ABE938" s="422"/>
      <c r="ABF938" s="422"/>
      <c r="ABG938" s="422"/>
      <c r="ABH938" s="422"/>
      <c r="ABI938" s="422"/>
      <c r="ABJ938" s="422"/>
      <c r="ABK938" s="422"/>
      <c r="ABL938" s="422"/>
      <c r="ABM938" s="422"/>
      <c r="ABN938" s="422"/>
      <c r="ABO938" s="422"/>
      <c r="ABP938" s="422"/>
      <c r="ABQ938" s="422"/>
      <c r="ABR938" s="422"/>
      <c r="ABS938" s="422"/>
      <c r="ABT938" s="422"/>
      <c r="ABU938" s="422"/>
      <c r="ABV938" s="422"/>
      <c r="ABW938" s="422"/>
      <c r="ABX938" s="422"/>
      <c r="ABY938" s="422"/>
      <c r="ABZ938" s="422"/>
      <c r="ACA938" s="422"/>
      <c r="ACB938" s="422"/>
      <c r="ACC938" s="422"/>
      <c r="ACD938" s="422"/>
      <c r="ACE938" s="422"/>
      <c r="ACF938" s="422"/>
      <c r="ACG938" s="422"/>
      <c r="ACH938" s="422"/>
      <c r="ACI938" s="422"/>
      <c r="ACJ938" s="422"/>
      <c r="ACK938" s="422"/>
      <c r="ACL938" s="422"/>
      <c r="ACM938" s="422"/>
      <c r="ACN938" s="422"/>
      <c r="ACO938" s="422"/>
      <c r="ACP938" s="422"/>
      <c r="ACQ938" s="422"/>
      <c r="ACR938" s="422"/>
      <c r="ACS938" s="422"/>
      <c r="ACT938" s="422"/>
      <c r="ACU938" s="422"/>
      <c r="ACV938" s="422"/>
      <c r="ACW938" s="422"/>
      <c r="ACX938" s="422"/>
      <c r="ACY938" s="422"/>
      <c r="ACZ938" s="422"/>
      <c r="ADA938" s="422"/>
      <c r="ADB938" s="422"/>
      <c r="ADC938" s="422"/>
      <c r="ADD938" s="422"/>
      <c r="ADE938" s="422"/>
      <c r="ADF938" s="422"/>
      <c r="ADG938" s="422"/>
      <c r="ADH938" s="422"/>
      <c r="ADI938" s="422"/>
      <c r="ADJ938" s="422"/>
      <c r="ADK938" s="422"/>
      <c r="ADL938" s="422"/>
      <c r="ADM938" s="422"/>
      <c r="ADN938" s="422"/>
      <c r="ADO938" s="422"/>
      <c r="ADP938" s="422"/>
      <c r="ADQ938" s="422"/>
      <c r="ADR938" s="422"/>
      <c r="ADS938" s="422"/>
      <c r="ADT938" s="422"/>
      <c r="ADU938" s="422"/>
      <c r="ADV938" s="422"/>
      <c r="ADW938" s="422"/>
      <c r="ADX938" s="422"/>
      <c r="ADY938" s="422"/>
      <c r="ADZ938" s="422"/>
      <c r="AEA938" s="422"/>
      <c r="AEB938" s="422"/>
      <c r="AEC938" s="422"/>
      <c r="AED938" s="422"/>
      <c r="AEE938" s="422"/>
      <c r="AEF938" s="422"/>
      <c r="AEG938" s="422"/>
      <c r="AEH938" s="422"/>
      <c r="AEI938" s="422"/>
      <c r="AEJ938" s="422"/>
      <c r="AEK938" s="422"/>
      <c r="AEL938" s="422"/>
      <c r="AEM938" s="422"/>
      <c r="AEN938" s="422"/>
      <c r="AEO938" s="422"/>
      <c r="AEP938" s="422"/>
      <c r="AEQ938" s="422"/>
      <c r="AER938" s="422"/>
      <c r="AES938" s="422"/>
      <c r="AET938" s="422"/>
      <c r="AEU938" s="422"/>
      <c r="AEV938" s="422"/>
      <c r="AEW938" s="422"/>
      <c r="AEX938" s="422"/>
      <c r="AEY938" s="422"/>
      <c r="AEZ938" s="422"/>
      <c r="AFA938" s="422"/>
      <c r="AFB938" s="422"/>
      <c r="AFC938" s="422"/>
      <c r="AFD938" s="422"/>
      <c r="AFE938" s="422"/>
      <c r="AFF938" s="422"/>
      <c r="AFG938" s="422"/>
      <c r="AFH938" s="422"/>
      <c r="AFI938" s="422"/>
      <c r="AFJ938" s="422"/>
      <c r="AFK938" s="422"/>
      <c r="AFL938" s="422"/>
      <c r="AFM938" s="422"/>
      <c r="AFN938" s="422"/>
      <c r="AFO938" s="422"/>
      <c r="AFP938" s="422"/>
      <c r="AFQ938" s="422"/>
      <c r="AFR938" s="422"/>
      <c r="AFS938" s="422"/>
      <c r="AFT938" s="422"/>
      <c r="AFU938" s="422"/>
      <c r="AFV938" s="422"/>
      <c r="AFW938" s="422"/>
      <c r="AFX938" s="422"/>
      <c r="AFY938" s="422"/>
      <c r="AFZ938" s="422"/>
      <c r="AGA938" s="422"/>
      <c r="AGB938" s="422"/>
      <c r="AGC938" s="422"/>
      <c r="AGD938" s="422"/>
      <c r="AGE938" s="422"/>
      <c r="AGF938" s="422"/>
      <c r="AGG938" s="422"/>
      <c r="AGH938" s="422"/>
      <c r="AGI938" s="422"/>
      <c r="AGJ938" s="422"/>
      <c r="AGK938" s="422"/>
      <c r="AGL938" s="422"/>
      <c r="AGM938" s="422"/>
      <c r="AGN938" s="422"/>
      <c r="AGO938" s="422"/>
      <c r="AGP938" s="422"/>
      <c r="AGQ938" s="422"/>
      <c r="AGR938" s="422"/>
      <c r="AGS938" s="422"/>
      <c r="AGT938" s="422"/>
      <c r="AGU938" s="422"/>
      <c r="AGV938" s="422"/>
      <c r="AGW938" s="422"/>
      <c r="AGX938" s="422"/>
      <c r="AGY938" s="422"/>
      <c r="AGZ938" s="422"/>
      <c r="AHA938" s="422"/>
      <c r="AHB938" s="422"/>
      <c r="AHC938" s="422"/>
      <c r="AHD938" s="422"/>
      <c r="AHE938" s="422"/>
      <c r="AHF938" s="422"/>
      <c r="AHG938" s="422"/>
      <c r="AHH938" s="422"/>
      <c r="AHI938" s="422"/>
      <c r="AHJ938" s="422"/>
      <c r="AHK938" s="422"/>
      <c r="AHL938" s="422"/>
      <c r="AHM938" s="422"/>
      <c r="AHN938" s="422"/>
      <c r="AHO938" s="422"/>
      <c r="AHP938" s="422"/>
      <c r="AHQ938" s="422"/>
      <c r="AHR938" s="422"/>
      <c r="AHS938" s="422"/>
      <c r="AHT938" s="422"/>
      <c r="AHU938" s="422"/>
      <c r="AHV938" s="422"/>
      <c r="AHW938" s="422"/>
      <c r="AHX938" s="422"/>
      <c r="AHY938" s="422"/>
      <c r="AHZ938" s="422"/>
      <c r="AIA938" s="422"/>
      <c r="AIB938" s="422"/>
      <c r="AIC938" s="422"/>
      <c r="AID938" s="422"/>
      <c r="AIE938" s="422"/>
      <c r="AIF938" s="422"/>
      <c r="AIG938" s="422"/>
      <c r="AIH938" s="422"/>
      <c r="AII938" s="422"/>
      <c r="AIJ938" s="422"/>
      <c r="AIK938" s="422"/>
      <c r="AIL938" s="422"/>
      <c r="AIM938" s="422"/>
      <c r="AIN938" s="422"/>
      <c r="AIO938" s="422"/>
      <c r="AIP938" s="422"/>
      <c r="AIQ938" s="422"/>
      <c r="AIR938" s="422"/>
      <c r="AIS938" s="422"/>
      <c r="AIT938" s="422"/>
      <c r="AIU938" s="422"/>
      <c r="AIV938" s="422"/>
      <c r="AIW938" s="422"/>
      <c r="AIX938" s="422"/>
      <c r="AIY938" s="422"/>
      <c r="AIZ938" s="422"/>
      <c r="AJA938" s="422"/>
      <c r="AJB938" s="422"/>
      <c r="AJC938" s="422"/>
      <c r="AJD938" s="422"/>
      <c r="AJE938" s="422"/>
      <c r="AJF938" s="422"/>
      <c r="AJG938" s="422"/>
      <c r="AJH938" s="422"/>
      <c r="AJI938" s="422"/>
      <c r="AJJ938" s="422"/>
      <c r="AJK938" s="422"/>
      <c r="AJL938" s="422"/>
      <c r="AJM938" s="422"/>
      <c r="AJN938" s="422"/>
      <c r="AJO938" s="422"/>
      <c r="AJP938" s="422"/>
      <c r="AJQ938" s="422"/>
      <c r="AJR938" s="422"/>
      <c r="AJS938" s="422"/>
      <c r="AJT938" s="422"/>
      <c r="AJU938" s="422"/>
      <c r="AJV938" s="422"/>
      <c r="AJW938" s="422"/>
      <c r="AJX938" s="422"/>
      <c r="AJY938" s="422"/>
      <c r="AJZ938" s="422"/>
      <c r="AKA938" s="422"/>
      <c r="AKB938" s="422"/>
      <c r="AKC938" s="422"/>
      <c r="AKD938" s="422"/>
      <c r="AKE938" s="422"/>
      <c r="AKF938" s="422"/>
      <c r="AKG938" s="422"/>
      <c r="AKH938" s="422"/>
      <c r="AKI938" s="422"/>
      <c r="AKJ938" s="422"/>
      <c r="AKK938" s="422"/>
      <c r="AKL938" s="422"/>
      <c r="AKM938" s="422"/>
      <c r="AKN938" s="422"/>
      <c r="AKO938" s="422"/>
      <c r="AKP938" s="422"/>
      <c r="AKQ938" s="422"/>
      <c r="AKR938" s="422"/>
      <c r="AKS938" s="422"/>
      <c r="AKT938" s="422"/>
      <c r="AKU938" s="422"/>
      <c r="AKV938" s="422"/>
      <c r="AKW938" s="422"/>
      <c r="AKX938" s="422"/>
      <c r="AKY938" s="422"/>
      <c r="AKZ938" s="422"/>
      <c r="ALA938" s="422"/>
      <c r="ALB938" s="422"/>
      <c r="ALC938" s="422"/>
      <c r="ALD938" s="422"/>
      <c r="ALE938" s="422"/>
      <c r="ALF938" s="422"/>
      <c r="ALG938" s="422"/>
      <c r="ALH938" s="422"/>
      <c r="ALI938" s="422"/>
      <c r="ALJ938" s="422"/>
      <c r="ALK938" s="422"/>
      <c r="ALL938" s="422"/>
      <c r="ALM938" s="422"/>
      <c r="ALN938" s="422"/>
      <c r="ALO938" s="422"/>
      <c r="ALP938" s="422"/>
      <c r="ALQ938" s="422"/>
      <c r="ALR938" s="422"/>
      <c r="ALS938" s="422"/>
      <c r="ALT938" s="422"/>
      <c r="ALU938" s="422"/>
      <c r="ALV938" s="422"/>
      <c r="ALW938" s="422"/>
      <c r="ALX938" s="422"/>
      <c r="ALY938" s="422"/>
      <c r="ALZ938" s="422"/>
      <c r="AMA938" s="422"/>
      <c r="AMB938" s="422"/>
      <c r="AMC938" s="422"/>
      <c r="AMD938" s="422"/>
      <c r="AME938" s="422"/>
      <c r="AMF938" s="422"/>
      <c r="AMG938" s="422"/>
      <c r="AMH938" s="422"/>
      <c r="AMI938" s="422"/>
      <c r="AMJ938" s="422"/>
      <c r="AMK938" s="422"/>
      <c r="AML938" s="422"/>
      <c r="AMM938" s="422"/>
      <c r="AMN938" s="422"/>
      <c r="AMO938" s="422"/>
      <c r="AMP938" s="422"/>
      <c r="AMQ938" s="422"/>
      <c r="AMR938" s="422"/>
      <c r="AMS938" s="422"/>
      <c r="AMT938" s="422"/>
      <c r="AMU938" s="422"/>
      <c r="AMV938" s="422"/>
      <c r="AMW938" s="422"/>
      <c r="AMX938" s="422"/>
    </row>
    <row r="939" spans="1:1038" s="398" customFormat="1" ht="18" customHeight="1">
      <c r="A939" s="548"/>
      <c r="B939" s="543"/>
      <c r="C939" s="226"/>
      <c r="D939" s="225"/>
      <c r="E939" s="226">
        <v>108</v>
      </c>
      <c r="F939" s="226">
        <v>2</v>
      </c>
      <c r="G939" s="391" t="str">
        <f t="shared" ref="G939" si="730">E939&amp;"-"&amp;F939</f>
        <v>108-2</v>
      </c>
      <c r="H939" s="226">
        <v>38.5</v>
      </c>
      <c r="I939" s="226">
        <v>39</v>
      </c>
      <c r="J939" s="544">
        <f t="shared" si="605"/>
        <v>0</v>
      </c>
      <c r="K939" s="545"/>
      <c r="L939" s="171">
        <f>(VLOOKUP($G939,Depth_Lookup!$A$3:$J$410,10,FALSE))+(H939/100)</f>
        <v>285.94</v>
      </c>
      <c r="M939" s="171">
        <f>(VLOOKUP($G939,Depth_Lookup!$A$3:$J$410,10,FALSE))+(I939/100)</f>
        <v>285.94499999999999</v>
      </c>
      <c r="N939" s="232"/>
      <c r="O939" s="226"/>
      <c r="P939" s="226"/>
      <c r="Q939" s="226"/>
      <c r="R939" s="391" t="s">
        <v>2509</v>
      </c>
      <c r="S939" s="226"/>
      <c r="T939" s="226"/>
      <c r="U939" s="226"/>
      <c r="V939" s="226"/>
      <c r="W939" s="226"/>
      <c r="X939" s="392"/>
      <c r="Y939" s="226"/>
      <c r="Z939" s="226"/>
      <c r="AA939" s="226"/>
      <c r="AB939" s="226"/>
      <c r="AC939" s="226"/>
      <c r="AD939" s="226"/>
      <c r="AE939" s="393"/>
      <c r="AF939" s="391"/>
      <c r="AG939" s="394"/>
      <c r="AH939" s="226"/>
      <c r="AI939" s="255"/>
      <c r="AJ939" s="256"/>
      <c r="AK939" s="256"/>
      <c r="AL939" s="256"/>
      <c r="AM939" s="256"/>
      <c r="AN939" s="256"/>
      <c r="AO939" s="255"/>
      <c r="AP939" s="256"/>
      <c r="AQ939" s="256"/>
      <c r="AR939" s="256"/>
      <c r="AS939" s="256"/>
      <c r="AT939" s="256"/>
      <c r="AU939" s="255"/>
      <c r="AV939" s="256"/>
      <c r="AW939" s="256"/>
      <c r="AX939" s="256"/>
      <c r="AY939" s="256"/>
      <c r="AZ939" s="256"/>
      <c r="BA939" s="255"/>
      <c r="BB939" s="256"/>
      <c r="BC939" s="256"/>
      <c r="BD939" s="256"/>
      <c r="BE939" s="256"/>
      <c r="BF939" s="256"/>
      <c r="BG939" s="255"/>
      <c r="BH939" s="256"/>
      <c r="BI939" s="256"/>
      <c r="BJ939" s="256"/>
      <c r="BK939" s="256"/>
      <c r="BL939" s="256"/>
      <c r="BM939" s="255"/>
      <c r="BN939" s="256"/>
      <c r="BO939" s="256"/>
      <c r="BP939" s="256"/>
      <c r="BQ939" s="256"/>
      <c r="BR939" s="256"/>
      <c r="BS939" s="256"/>
      <c r="BT939" s="256"/>
      <c r="BU939" s="256"/>
      <c r="BV939" s="256"/>
      <c r="BW939" s="256"/>
      <c r="BX939" s="256"/>
      <c r="BY939" s="257"/>
      <c r="BZ939" s="226"/>
      <c r="CA939" s="226"/>
      <c r="CB939" s="226"/>
      <c r="CC939" s="226"/>
      <c r="CD939" s="226"/>
      <c r="CE939" s="410"/>
      <c r="CF939" s="399"/>
      <c r="CG939" s="259"/>
      <c r="CH939" s="150"/>
      <c r="CI939" s="150"/>
      <c r="CJ939" s="150"/>
      <c r="CK939" s="158"/>
      <c r="CL939" s="395"/>
      <c r="CM939" s="395"/>
      <c r="CN939" s="395"/>
      <c r="CO939" s="395"/>
      <c r="CP939" s="395"/>
      <c r="CQ939" s="395"/>
      <c r="CR939" s="395"/>
      <c r="CS939" s="395"/>
      <c r="CT939" s="395"/>
      <c r="CU939" s="395"/>
      <c r="CV939" s="395"/>
      <c r="CW939" s="395"/>
      <c r="CX939" s="395"/>
      <c r="CY939" s="395"/>
      <c r="CZ939" s="395"/>
      <c r="DA939" s="395"/>
      <c r="DB939" s="395"/>
      <c r="DC939" s="256"/>
      <c r="DD939" s="395"/>
      <c r="DE939" s="395"/>
      <c r="DF939" s="395"/>
      <c r="DG939" s="395"/>
      <c r="DH939" s="395"/>
      <c r="DI939" s="395"/>
      <c r="DJ939" s="395"/>
      <c r="DK939" s="396"/>
      <c r="DL939" s="259"/>
      <c r="DM939" s="395"/>
      <c r="DN939" s="395"/>
      <c r="DO939" s="397"/>
      <c r="DQ939" s="259"/>
      <c r="DR939" s="397"/>
      <c r="DS939" s="259"/>
      <c r="DT939" s="263"/>
      <c r="DU939" s="256"/>
      <c r="DV939" s="256"/>
      <c r="DW939" s="400"/>
      <c r="DX939" s="155"/>
      <c r="DY939" s="155"/>
      <c r="DZ939" s="546"/>
      <c r="EA939" s="104"/>
      <c r="EB939" s="256"/>
      <c r="EC939" s="104"/>
      <c r="ED939" s="229" t="s">
        <v>2517</v>
      </c>
      <c r="EE939" s="401"/>
      <c r="EF939" s="402"/>
      <c r="EG939" s="401"/>
      <c r="EH939" s="403"/>
      <c r="EI939" s="404"/>
      <c r="EJ939" s="405"/>
      <c r="EK939" s="406"/>
      <c r="EL939" s="401"/>
      <c r="EM939" s="403"/>
      <c r="EN939" s="403" t="s">
        <v>1448</v>
      </c>
      <c r="EO939" s="407">
        <v>0.6</v>
      </c>
      <c r="EP939" s="407" t="s">
        <v>2387</v>
      </c>
      <c r="EQ939" s="407"/>
      <c r="ER939" s="407"/>
      <c r="ES939" s="407"/>
      <c r="ET939" s="407"/>
      <c r="EU939" s="407"/>
      <c r="EV939" s="408">
        <v>11</v>
      </c>
      <c r="EW939" s="408">
        <v>90</v>
      </c>
      <c r="EX939" s="408">
        <v>8</v>
      </c>
      <c r="EY939" s="408">
        <v>0</v>
      </c>
      <c r="EZ939" s="192">
        <f t="shared" si="675"/>
        <v>-125.86767859303495</v>
      </c>
      <c r="FA939" s="192">
        <f t="shared" si="676"/>
        <v>234.13232140696505</v>
      </c>
      <c r="FB939" s="192">
        <f t="shared" si="677"/>
        <v>76.511556599273803</v>
      </c>
      <c r="FC939" s="192">
        <f t="shared" si="678"/>
        <v>324.13232140696505</v>
      </c>
      <c r="FD939" s="192">
        <f t="shared" si="679"/>
        <v>13.488443400726197</v>
      </c>
      <c r="FE939" s="193">
        <f t="shared" si="680"/>
        <v>54.132321406965048</v>
      </c>
      <c r="FF939" s="194">
        <f t="shared" si="681"/>
        <v>13.488443400726197</v>
      </c>
      <c r="FG939" s="401"/>
      <c r="FH939" s="403"/>
      <c r="FI939" s="778">
        <f t="shared" si="682"/>
        <v>0.6</v>
      </c>
      <c r="FJ939" s="779">
        <f t="shared" si="683"/>
        <v>13.488443400726197</v>
      </c>
      <c r="FK939" s="779">
        <f t="shared" si="684"/>
        <v>76.511556599273803</v>
      </c>
      <c r="FL939" s="780">
        <f t="shared" si="685"/>
        <v>1.3353785784833236</v>
      </c>
      <c r="FM939" s="169">
        <f t="shared" si="686"/>
        <v>0.97241698671289933</v>
      </c>
      <c r="FN939" s="783">
        <f t="shared" si="687"/>
        <v>0.58345019202773962</v>
      </c>
      <c r="FO939" s="226"/>
      <c r="FP939" s="226"/>
      <c r="FQ939" s="226"/>
      <c r="FR939" s="226"/>
      <c r="FS939" s="226"/>
      <c r="FT939" s="226"/>
      <c r="FU939" s="226"/>
      <c r="FV939" s="226"/>
      <c r="FW939" s="226"/>
      <c r="FX939" s="226"/>
      <c r="FY939" s="226"/>
      <c r="FZ939" s="226"/>
      <c r="GA939" s="226"/>
      <c r="GB939" s="226"/>
      <c r="GC939" s="226"/>
      <c r="GD939" s="226"/>
      <c r="GE939" s="226"/>
      <c r="GF939" s="226"/>
      <c r="GG939" s="226"/>
      <c r="GH939" s="226"/>
      <c r="GI939" s="226"/>
      <c r="GJ939" s="226"/>
      <c r="GK939" s="226"/>
      <c r="GL939" s="226"/>
      <c r="GM939" s="226"/>
      <c r="GN939" s="226"/>
      <c r="GO939" s="226"/>
      <c r="GP939" s="226"/>
      <c r="GQ939" s="226"/>
      <c r="GR939" s="226"/>
      <c r="GS939" s="226"/>
      <c r="GT939" s="226"/>
      <c r="GU939" s="226"/>
      <c r="GV939" s="226"/>
      <c r="GW939" s="226"/>
      <c r="GX939" s="226"/>
      <c r="GY939" s="226"/>
      <c r="GZ939" s="226"/>
      <c r="HA939" s="226"/>
      <c r="HB939" s="226"/>
      <c r="HC939" s="226"/>
      <c r="HD939" s="226"/>
      <c r="HE939" s="226"/>
      <c r="HF939" s="226"/>
      <c r="HG939" s="226"/>
      <c r="HH939" s="226"/>
      <c r="HI939" s="226"/>
      <c r="HJ939" s="226"/>
      <c r="HK939" s="226"/>
      <c r="HL939" s="226"/>
      <c r="HM939" s="226"/>
      <c r="HN939" s="226"/>
      <c r="HO939" s="226"/>
      <c r="HP939" s="226"/>
      <c r="HQ939" s="226"/>
      <c r="HR939" s="226"/>
      <c r="HS939" s="226"/>
      <c r="HT939" s="226"/>
      <c r="HU939" s="226"/>
      <c r="HV939" s="226"/>
      <c r="HW939" s="226"/>
      <c r="HX939" s="226"/>
      <c r="HY939" s="226"/>
      <c r="HZ939" s="226"/>
      <c r="IA939" s="226"/>
      <c r="IB939" s="226"/>
      <c r="IC939" s="226"/>
      <c r="ID939" s="226"/>
      <c r="IE939" s="226"/>
      <c r="IF939" s="226"/>
      <c r="IG939" s="226"/>
      <c r="IH939" s="226"/>
      <c r="II939" s="226"/>
      <c r="IJ939" s="226"/>
      <c r="IK939" s="226"/>
      <c r="IL939" s="226"/>
      <c r="IM939" s="226"/>
      <c r="IN939" s="226"/>
      <c r="IO939" s="226"/>
      <c r="IP939" s="226"/>
      <c r="IQ939" s="226"/>
      <c r="IR939" s="226"/>
      <c r="IS939" s="226"/>
      <c r="IT939" s="226"/>
      <c r="IU939" s="226"/>
      <c r="IV939" s="226"/>
      <c r="IW939" s="226"/>
      <c r="IX939" s="226"/>
      <c r="IY939" s="226"/>
      <c r="IZ939" s="226"/>
      <c r="JA939" s="226"/>
      <c r="JB939" s="226"/>
      <c r="JC939" s="226"/>
      <c r="JD939" s="226"/>
      <c r="JE939" s="226"/>
      <c r="JF939" s="226"/>
      <c r="JG939" s="226"/>
      <c r="JH939" s="226"/>
      <c r="JI939" s="226"/>
      <c r="JJ939" s="226"/>
      <c r="JK939" s="226"/>
      <c r="JL939" s="226"/>
      <c r="JM939" s="226"/>
      <c r="JN939" s="226"/>
      <c r="JO939" s="226"/>
      <c r="JP939" s="226"/>
      <c r="JQ939" s="226"/>
      <c r="JR939" s="226"/>
      <c r="JS939" s="226"/>
      <c r="JT939" s="226"/>
      <c r="JU939" s="226"/>
      <c r="JV939" s="226"/>
      <c r="JW939" s="226"/>
      <c r="JX939" s="226"/>
      <c r="JY939" s="226"/>
      <c r="JZ939" s="226"/>
      <c r="KA939" s="226"/>
      <c r="KB939" s="226"/>
      <c r="KC939" s="226"/>
      <c r="KD939" s="226"/>
      <c r="KE939" s="226"/>
      <c r="KF939" s="226"/>
      <c r="KG939" s="226"/>
      <c r="KH939" s="226"/>
      <c r="KI939" s="226"/>
      <c r="KJ939" s="226"/>
      <c r="KK939" s="226"/>
      <c r="KL939" s="226"/>
      <c r="KM939" s="226"/>
      <c r="KN939" s="226"/>
      <c r="KO939" s="226"/>
      <c r="KP939" s="226"/>
      <c r="KQ939" s="226"/>
      <c r="KR939" s="226"/>
      <c r="KS939" s="226"/>
      <c r="KT939" s="226"/>
      <c r="KU939" s="226"/>
      <c r="KV939" s="226"/>
      <c r="KW939" s="226"/>
      <c r="KX939" s="226"/>
      <c r="KY939" s="226"/>
      <c r="KZ939" s="226"/>
      <c r="LA939" s="226"/>
      <c r="LB939" s="226"/>
      <c r="LC939" s="226"/>
      <c r="LD939" s="226"/>
      <c r="LE939" s="226"/>
      <c r="LF939" s="226"/>
      <c r="LG939" s="226"/>
      <c r="LH939" s="226"/>
      <c r="LI939" s="226"/>
      <c r="LJ939" s="226"/>
      <c r="LK939" s="226"/>
      <c r="LL939" s="226"/>
      <c r="LM939" s="226"/>
      <c r="LN939" s="226"/>
      <c r="LO939" s="226"/>
      <c r="LP939" s="226"/>
      <c r="LQ939" s="226"/>
      <c r="LR939" s="226"/>
      <c r="LS939" s="226"/>
      <c r="LT939" s="226"/>
      <c r="LU939" s="226"/>
      <c r="LV939" s="226"/>
      <c r="LW939" s="226"/>
      <c r="LX939" s="226"/>
      <c r="LY939" s="226"/>
      <c r="LZ939" s="226"/>
      <c r="MA939" s="226"/>
      <c r="MB939" s="226"/>
      <c r="MC939" s="226"/>
      <c r="MD939" s="226"/>
      <c r="ME939" s="226"/>
      <c r="MF939" s="226"/>
      <c r="MG939" s="226"/>
      <c r="MH939" s="226"/>
      <c r="MI939" s="226"/>
      <c r="MJ939" s="226"/>
      <c r="MK939" s="226"/>
      <c r="ML939" s="226"/>
      <c r="MM939" s="226"/>
      <c r="MN939" s="226"/>
      <c r="MO939" s="226"/>
      <c r="MP939" s="226"/>
      <c r="MQ939" s="226"/>
      <c r="MR939" s="226"/>
      <c r="MS939" s="226"/>
      <c r="MT939" s="226"/>
      <c r="MU939" s="226"/>
      <c r="MV939" s="226"/>
      <c r="MW939" s="226"/>
      <c r="MX939" s="226"/>
      <c r="MY939" s="226"/>
      <c r="MZ939" s="226"/>
      <c r="NA939" s="226"/>
      <c r="NB939" s="226"/>
      <c r="NC939" s="226"/>
      <c r="ND939" s="226"/>
      <c r="NE939" s="226"/>
      <c r="NF939" s="226"/>
      <c r="NG939" s="226"/>
      <c r="NH939" s="226"/>
      <c r="NI939" s="226"/>
      <c r="NJ939" s="226"/>
      <c r="NK939" s="226"/>
      <c r="NL939" s="226"/>
      <c r="NM939" s="226"/>
      <c r="NN939" s="226"/>
      <c r="NO939" s="226"/>
      <c r="NP939" s="226"/>
      <c r="NQ939" s="226"/>
      <c r="NR939" s="226"/>
      <c r="NS939" s="226"/>
      <c r="NT939" s="226"/>
      <c r="NU939" s="226"/>
      <c r="NV939" s="226"/>
      <c r="NW939" s="226"/>
      <c r="NX939" s="226"/>
      <c r="NY939" s="226"/>
      <c r="NZ939" s="226"/>
      <c r="OA939" s="226"/>
      <c r="OB939" s="226"/>
      <c r="OC939" s="226"/>
      <c r="OD939" s="226"/>
      <c r="OE939" s="226"/>
      <c r="OF939" s="226"/>
      <c r="OG939" s="226"/>
      <c r="OH939" s="226"/>
      <c r="OI939" s="226"/>
      <c r="OJ939" s="226"/>
      <c r="OK939" s="226"/>
      <c r="OL939" s="226"/>
      <c r="OM939" s="226"/>
      <c r="ON939" s="226"/>
      <c r="OO939" s="226"/>
      <c r="OP939" s="226"/>
      <c r="OQ939" s="226"/>
      <c r="OR939" s="226"/>
      <c r="OS939" s="226"/>
      <c r="OT939" s="226"/>
      <c r="OU939" s="226"/>
      <c r="OV939" s="226"/>
      <c r="OW939" s="226"/>
      <c r="OX939" s="226"/>
      <c r="OY939" s="226"/>
      <c r="OZ939" s="226"/>
      <c r="PA939" s="226"/>
      <c r="PB939" s="226"/>
      <c r="PC939" s="226"/>
      <c r="PD939" s="226"/>
      <c r="PE939" s="226"/>
      <c r="PF939" s="226"/>
      <c r="PG939" s="226"/>
      <c r="PH939" s="226"/>
      <c r="PI939" s="226"/>
      <c r="PJ939" s="226"/>
      <c r="PK939" s="226"/>
      <c r="PL939" s="226"/>
      <c r="PM939" s="226"/>
      <c r="PN939" s="226"/>
      <c r="PO939" s="226"/>
      <c r="PP939" s="226"/>
      <c r="PQ939" s="226"/>
      <c r="PR939" s="226"/>
      <c r="PS939" s="226"/>
      <c r="PT939" s="226"/>
      <c r="PU939" s="226"/>
      <c r="PV939" s="226"/>
      <c r="PW939" s="226"/>
      <c r="PX939" s="226"/>
      <c r="PY939" s="226"/>
      <c r="PZ939" s="226"/>
      <c r="QA939" s="226"/>
      <c r="QB939" s="226"/>
      <c r="QC939" s="226"/>
      <c r="QD939" s="226"/>
      <c r="QE939" s="226"/>
      <c r="QF939" s="226"/>
      <c r="QG939" s="226"/>
      <c r="QH939" s="226"/>
      <c r="QI939" s="226"/>
      <c r="QJ939" s="226"/>
      <c r="QK939" s="226"/>
      <c r="QL939" s="226"/>
      <c r="QM939" s="226"/>
      <c r="QN939" s="226"/>
      <c r="QO939" s="226"/>
      <c r="QP939" s="226"/>
      <c r="QQ939" s="226"/>
      <c r="QR939" s="226"/>
      <c r="QS939" s="226"/>
      <c r="QT939" s="226"/>
      <c r="QU939" s="226"/>
      <c r="QV939" s="226"/>
      <c r="QW939" s="226"/>
      <c r="QX939" s="226"/>
      <c r="QY939" s="226"/>
      <c r="QZ939" s="226"/>
      <c r="RA939" s="226"/>
      <c r="RB939" s="226"/>
      <c r="RC939" s="226"/>
      <c r="RD939" s="226"/>
      <c r="RE939" s="226"/>
      <c r="RF939" s="226"/>
      <c r="RG939" s="226"/>
      <c r="RH939" s="226"/>
      <c r="RI939" s="226"/>
      <c r="RJ939" s="226"/>
      <c r="RK939" s="226"/>
      <c r="RL939" s="226"/>
      <c r="RM939" s="226"/>
      <c r="RN939" s="226"/>
      <c r="RO939" s="226"/>
      <c r="RP939" s="226"/>
      <c r="RQ939" s="226"/>
      <c r="RR939" s="226"/>
      <c r="RS939" s="226"/>
      <c r="RT939" s="226"/>
      <c r="RU939" s="226"/>
      <c r="RV939" s="226"/>
      <c r="RW939" s="226"/>
      <c r="RX939" s="226"/>
      <c r="RY939" s="226"/>
      <c r="RZ939" s="226"/>
      <c r="SA939" s="226"/>
      <c r="SB939" s="226"/>
      <c r="SC939" s="226"/>
      <c r="SD939" s="226"/>
      <c r="SE939" s="226"/>
      <c r="SF939" s="226"/>
      <c r="SG939" s="226"/>
      <c r="SH939" s="226"/>
      <c r="SI939" s="226"/>
      <c r="SJ939" s="226"/>
      <c r="SK939" s="226"/>
      <c r="SL939" s="226"/>
      <c r="SM939" s="226"/>
      <c r="SN939" s="226"/>
      <c r="SO939" s="226"/>
      <c r="SP939" s="226"/>
      <c r="SQ939" s="226"/>
      <c r="SR939" s="226"/>
      <c r="SS939" s="226"/>
      <c r="ST939" s="226"/>
      <c r="SU939" s="226"/>
      <c r="SV939" s="226"/>
      <c r="SW939" s="226"/>
      <c r="SX939" s="226"/>
      <c r="SY939" s="226"/>
      <c r="SZ939" s="226"/>
      <c r="TA939" s="226"/>
      <c r="TB939" s="226"/>
      <c r="TC939" s="226"/>
      <c r="TD939" s="226"/>
      <c r="TE939" s="226"/>
      <c r="TF939" s="226"/>
      <c r="TG939" s="226"/>
      <c r="TH939" s="226"/>
      <c r="TI939" s="226"/>
      <c r="TJ939" s="226"/>
      <c r="TK939" s="226"/>
      <c r="TL939" s="226"/>
      <c r="TM939" s="226"/>
      <c r="TN939" s="226"/>
      <c r="TO939" s="226"/>
      <c r="TP939" s="226"/>
      <c r="TQ939" s="226"/>
      <c r="TR939" s="226"/>
      <c r="TS939" s="226"/>
      <c r="TT939" s="226"/>
      <c r="TU939" s="226"/>
      <c r="TV939" s="226"/>
      <c r="TW939" s="226"/>
      <c r="TX939" s="226"/>
      <c r="TY939" s="226"/>
      <c r="TZ939" s="226"/>
      <c r="UA939" s="226"/>
      <c r="UB939" s="226"/>
      <c r="UC939" s="226"/>
      <c r="UD939" s="226"/>
      <c r="UE939" s="226"/>
      <c r="UF939" s="226"/>
      <c r="UG939" s="226"/>
      <c r="UH939" s="226"/>
      <c r="UI939" s="226"/>
      <c r="UJ939" s="226"/>
      <c r="UK939" s="226"/>
      <c r="UL939" s="226"/>
      <c r="UM939" s="226"/>
      <c r="UN939" s="226"/>
      <c r="UO939" s="226"/>
      <c r="UP939" s="226"/>
      <c r="UQ939" s="226"/>
      <c r="UR939" s="226"/>
      <c r="US939" s="226"/>
      <c r="UT939" s="226"/>
      <c r="UU939" s="226"/>
      <c r="UV939" s="226"/>
      <c r="UW939" s="226"/>
      <c r="UX939" s="226"/>
      <c r="UY939" s="226"/>
      <c r="UZ939" s="226"/>
      <c r="VA939" s="226"/>
      <c r="VB939" s="226"/>
      <c r="VC939" s="226"/>
      <c r="VD939" s="226"/>
      <c r="VE939" s="226"/>
      <c r="VF939" s="226"/>
      <c r="VG939" s="226"/>
      <c r="VH939" s="226"/>
      <c r="VI939" s="226"/>
      <c r="VJ939" s="226"/>
      <c r="VK939" s="226"/>
      <c r="VL939" s="226"/>
      <c r="VM939" s="226"/>
      <c r="VN939" s="226"/>
      <c r="VO939" s="226"/>
      <c r="VP939" s="226"/>
      <c r="VQ939" s="226"/>
      <c r="VR939" s="226"/>
      <c r="VS939" s="226"/>
      <c r="VT939" s="226"/>
      <c r="VU939" s="226"/>
      <c r="VV939" s="226"/>
      <c r="VW939" s="226"/>
      <c r="VX939" s="226"/>
      <c r="VY939" s="226"/>
      <c r="VZ939" s="226"/>
      <c r="WA939" s="226"/>
      <c r="WB939" s="226"/>
      <c r="WC939" s="226"/>
      <c r="WD939" s="226"/>
      <c r="WE939" s="226"/>
      <c r="WF939" s="226"/>
      <c r="WG939" s="226"/>
      <c r="WH939" s="226"/>
      <c r="WI939" s="226"/>
      <c r="WJ939" s="226"/>
      <c r="WK939" s="226"/>
      <c r="WL939" s="226"/>
      <c r="WM939" s="226"/>
      <c r="WN939" s="226"/>
      <c r="WO939" s="226"/>
      <c r="WP939" s="226"/>
      <c r="WQ939" s="226"/>
      <c r="WR939" s="226"/>
      <c r="WS939" s="226"/>
      <c r="WT939" s="226"/>
      <c r="WU939" s="226"/>
      <c r="WV939" s="226"/>
      <c r="WW939" s="226"/>
      <c r="WX939" s="226"/>
      <c r="WY939" s="226"/>
      <c r="WZ939" s="226"/>
      <c r="XA939" s="226"/>
      <c r="XB939" s="226"/>
      <c r="XC939" s="226"/>
      <c r="XD939" s="226"/>
      <c r="XE939" s="226"/>
      <c r="XF939" s="226"/>
      <c r="XG939" s="226"/>
      <c r="XH939" s="226"/>
      <c r="XI939" s="226"/>
      <c r="XJ939" s="226"/>
      <c r="XK939" s="226"/>
      <c r="XL939" s="226"/>
      <c r="XM939" s="226"/>
      <c r="XN939" s="226"/>
      <c r="XO939" s="226"/>
      <c r="XP939" s="226"/>
      <c r="XQ939" s="226"/>
      <c r="XR939" s="226"/>
      <c r="XS939" s="226"/>
      <c r="XT939" s="226"/>
      <c r="XU939" s="226"/>
      <c r="XV939" s="226"/>
      <c r="XW939" s="226"/>
      <c r="XX939" s="226"/>
      <c r="XY939" s="226"/>
      <c r="XZ939" s="226"/>
      <c r="YA939" s="226"/>
      <c r="YB939" s="226"/>
      <c r="YC939" s="226"/>
      <c r="YD939" s="226"/>
      <c r="YE939" s="226"/>
      <c r="YF939" s="226"/>
      <c r="YG939" s="226"/>
      <c r="YH939" s="226"/>
      <c r="YI939" s="226"/>
      <c r="YJ939" s="226"/>
      <c r="YK939" s="226"/>
      <c r="YL939" s="226"/>
      <c r="YM939" s="226"/>
      <c r="YN939" s="226"/>
      <c r="YO939" s="226"/>
      <c r="YP939" s="226"/>
      <c r="YQ939" s="226"/>
      <c r="YR939" s="226"/>
      <c r="YS939" s="226"/>
      <c r="YT939" s="226"/>
      <c r="YU939" s="226"/>
      <c r="YV939" s="226"/>
      <c r="YW939" s="226"/>
      <c r="YX939" s="226"/>
      <c r="YY939" s="226"/>
      <c r="YZ939" s="226"/>
      <c r="ZA939" s="226"/>
      <c r="ZB939" s="226"/>
      <c r="ZC939" s="226"/>
      <c r="ZD939" s="226"/>
      <c r="ZE939" s="226"/>
      <c r="ZF939" s="226"/>
      <c r="ZG939" s="226"/>
      <c r="ZH939" s="226"/>
      <c r="ZI939" s="226"/>
      <c r="ZJ939" s="226"/>
      <c r="ZK939" s="226"/>
      <c r="ZL939" s="226"/>
      <c r="ZM939" s="226"/>
      <c r="ZN939" s="226"/>
      <c r="ZO939" s="226"/>
      <c r="ZP939" s="226"/>
      <c r="ZQ939" s="226"/>
      <c r="ZR939" s="226"/>
      <c r="ZS939" s="226"/>
      <c r="ZT939" s="226"/>
      <c r="ZU939" s="226"/>
      <c r="ZV939" s="226"/>
      <c r="ZW939" s="226"/>
      <c r="ZX939" s="226"/>
      <c r="ZY939" s="226"/>
      <c r="ZZ939" s="226"/>
      <c r="AAA939" s="226"/>
      <c r="AAB939" s="226"/>
      <c r="AAC939" s="226"/>
      <c r="AAD939" s="226"/>
      <c r="AAE939" s="226"/>
      <c r="AAF939" s="226"/>
      <c r="AAG939" s="226"/>
      <c r="AAH939" s="226"/>
      <c r="AAI939" s="226"/>
      <c r="AAJ939" s="226"/>
      <c r="AAK939" s="226"/>
      <c r="AAL939" s="226"/>
      <c r="AAM939" s="226"/>
      <c r="AAN939" s="226"/>
      <c r="AAO939" s="226"/>
      <c r="AAP939" s="226"/>
      <c r="AAQ939" s="226"/>
      <c r="AAR939" s="226"/>
      <c r="AAS939" s="226"/>
      <c r="AAT939" s="226"/>
      <c r="AAU939" s="226"/>
      <c r="AAV939" s="226"/>
      <c r="AAW939" s="226"/>
      <c r="AAX939" s="226"/>
      <c r="AAY939" s="226"/>
      <c r="AAZ939" s="226"/>
      <c r="ABA939" s="226"/>
      <c r="ABB939" s="226"/>
      <c r="ABC939" s="226"/>
      <c r="ABD939" s="226"/>
      <c r="ABE939" s="226"/>
      <c r="ABF939" s="226"/>
      <c r="ABG939" s="226"/>
      <c r="ABH939" s="226"/>
      <c r="ABI939" s="226"/>
      <c r="ABJ939" s="226"/>
      <c r="ABK939" s="226"/>
      <c r="ABL939" s="226"/>
      <c r="ABM939" s="226"/>
      <c r="ABN939" s="226"/>
      <c r="ABO939" s="226"/>
      <c r="ABP939" s="226"/>
      <c r="ABQ939" s="226"/>
      <c r="ABR939" s="226"/>
      <c r="ABS939" s="226"/>
      <c r="ABT939" s="226"/>
      <c r="ABU939" s="226"/>
      <c r="ABV939" s="226"/>
      <c r="ABW939" s="226"/>
      <c r="ABX939" s="226"/>
      <c r="ABY939" s="226"/>
      <c r="ABZ939" s="226"/>
      <c r="ACA939" s="226"/>
      <c r="ACB939" s="226"/>
      <c r="ACC939" s="226"/>
      <c r="ACD939" s="226"/>
      <c r="ACE939" s="226"/>
      <c r="ACF939" s="226"/>
      <c r="ACG939" s="226"/>
      <c r="ACH939" s="226"/>
      <c r="ACI939" s="226"/>
      <c r="ACJ939" s="226"/>
      <c r="ACK939" s="226"/>
      <c r="ACL939" s="226"/>
      <c r="ACM939" s="226"/>
      <c r="ACN939" s="226"/>
      <c r="ACO939" s="226"/>
      <c r="ACP939" s="226"/>
      <c r="ACQ939" s="226"/>
      <c r="ACR939" s="226"/>
      <c r="ACS939" s="226"/>
      <c r="ACT939" s="226"/>
      <c r="ACU939" s="226"/>
      <c r="ACV939" s="226"/>
      <c r="ACW939" s="226"/>
      <c r="ACX939" s="226"/>
      <c r="ACY939" s="226"/>
      <c r="ACZ939" s="226"/>
      <c r="ADA939" s="226"/>
      <c r="ADB939" s="226"/>
      <c r="ADC939" s="226"/>
      <c r="ADD939" s="226"/>
      <c r="ADE939" s="226"/>
      <c r="ADF939" s="226"/>
      <c r="ADG939" s="226"/>
      <c r="ADH939" s="226"/>
      <c r="ADI939" s="226"/>
      <c r="ADJ939" s="226"/>
      <c r="ADK939" s="226"/>
      <c r="ADL939" s="226"/>
      <c r="ADM939" s="226"/>
      <c r="ADN939" s="226"/>
      <c r="ADO939" s="226"/>
      <c r="ADP939" s="226"/>
      <c r="ADQ939" s="226"/>
      <c r="ADR939" s="226"/>
      <c r="ADS939" s="226"/>
      <c r="ADT939" s="226"/>
      <c r="ADU939" s="226"/>
      <c r="ADV939" s="226"/>
      <c r="ADW939" s="226"/>
      <c r="ADX939" s="226"/>
      <c r="ADY939" s="226"/>
      <c r="ADZ939" s="226"/>
      <c r="AEA939" s="226"/>
      <c r="AEB939" s="226"/>
      <c r="AEC939" s="226"/>
      <c r="AED939" s="226"/>
      <c r="AEE939" s="226"/>
      <c r="AEF939" s="226"/>
      <c r="AEG939" s="226"/>
      <c r="AEH939" s="226"/>
      <c r="AEI939" s="226"/>
      <c r="AEJ939" s="226"/>
      <c r="AEK939" s="226"/>
      <c r="AEL939" s="226"/>
      <c r="AEM939" s="226"/>
      <c r="AEN939" s="226"/>
      <c r="AEO939" s="226"/>
      <c r="AEP939" s="226"/>
      <c r="AEQ939" s="226"/>
      <c r="AER939" s="226"/>
      <c r="AES939" s="226"/>
      <c r="AET939" s="226"/>
      <c r="AEU939" s="226"/>
      <c r="AEV939" s="226"/>
      <c r="AEW939" s="226"/>
      <c r="AEX939" s="226"/>
      <c r="AEY939" s="226"/>
      <c r="AEZ939" s="226"/>
      <c r="AFA939" s="226"/>
      <c r="AFB939" s="226"/>
      <c r="AFC939" s="226"/>
      <c r="AFD939" s="226"/>
      <c r="AFE939" s="226"/>
      <c r="AFF939" s="226"/>
      <c r="AFG939" s="226"/>
      <c r="AFH939" s="226"/>
      <c r="AFI939" s="226"/>
      <c r="AFJ939" s="226"/>
      <c r="AFK939" s="226"/>
      <c r="AFL939" s="226"/>
      <c r="AFM939" s="226"/>
      <c r="AFN939" s="226"/>
      <c r="AFO939" s="226"/>
      <c r="AFP939" s="226"/>
      <c r="AFQ939" s="226"/>
      <c r="AFR939" s="226"/>
      <c r="AFS939" s="226"/>
      <c r="AFT939" s="226"/>
      <c r="AFU939" s="226"/>
      <c r="AFV939" s="226"/>
      <c r="AFW939" s="226"/>
      <c r="AFX939" s="226"/>
      <c r="AFY939" s="226"/>
      <c r="AFZ939" s="226"/>
      <c r="AGA939" s="226"/>
      <c r="AGB939" s="226"/>
      <c r="AGC939" s="226"/>
      <c r="AGD939" s="226"/>
      <c r="AGE939" s="226"/>
      <c r="AGF939" s="226"/>
      <c r="AGG939" s="226"/>
      <c r="AGH939" s="226"/>
      <c r="AGI939" s="226"/>
      <c r="AGJ939" s="226"/>
      <c r="AGK939" s="226"/>
      <c r="AGL939" s="226"/>
      <c r="AGM939" s="226"/>
      <c r="AGN939" s="226"/>
      <c r="AGO939" s="226"/>
      <c r="AGP939" s="226"/>
      <c r="AGQ939" s="226"/>
      <c r="AGR939" s="226"/>
      <c r="AGS939" s="226"/>
      <c r="AGT939" s="226"/>
      <c r="AGU939" s="226"/>
      <c r="AGV939" s="226"/>
      <c r="AGW939" s="226"/>
      <c r="AGX939" s="226"/>
      <c r="AGY939" s="226"/>
      <c r="AGZ939" s="226"/>
      <c r="AHA939" s="226"/>
      <c r="AHB939" s="226"/>
      <c r="AHC939" s="226"/>
      <c r="AHD939" s="226"/>
      <c r="AHE939" s="226"/>
      <c r="AHF939" s="226"/>
      <c r="AHG939" s="226"/>
      <c r="AHH939" s="226"/>
      <c r="AHI939" s="226"/>
      <c r="AHJ939" s="226"/>
      <c r="AHK939" s="226"/>
      <c r="AHL939" s="226"/>
      <c r="AHM939" s="226"/>
      <c r="AHN939" s="226"/>
      <c r="AHO939" s="226"/>
      <c r="AHP939" s="226"/>
      <c r="AHQ939" s="226"/>
      <c r="AHR939" s="226"/>
      <c r="AHS939" s="226"/>
      <c r="AHT939" s="226"/>
      <c r="AHU939" s="226"/>
      <c r="AHV939" s="226"/>
      <c r="AHW939" s="226"/>
      <c r="AHX939" s="226"/>
      <c r="AHY939" s="226"/>
      <c r="AHZ939" s="226"/>
      <c r="AIA939" s="226"/>
      <c r="AIB939" s="226"/>
      <c r="AIC939" s="226"/>
      <c r="AID939" s="226"/>
      <c r="AIE939" s="226"/>
      <c r="AIF939" s="226"/>
      <c r="AIG939" s="226"/>
      <c r="AIH939" s="226"/>
      <c r="AII939" s="226"/>
      <c r="AIJ939" s="226"/>
      <c r="AIK939" s="226"/>
      <c r="AIL939" s="226"/>
      <c r="AIM939" s="226"/>
      <c r="AIN939" s="226"/>
      <c r="AIO939" s="226"/>
      <c r="AIP939" s="226"/>
      <c r="AIQ939" s="226"/>
      <c r="AIR939" s="226"/>
      <c r="AIS939" s="226"/>
      <c r="AIT939" s="226"/>
      <c r="AIU939" s="226"/>
      <c r="AIV939" s="226"/>
      <c r="AIW939" s="226"/>
      <c r="AIX939" s="226"/>
      <c r="AIY939" s="226"/>
      <c r="AIZ939" s="226"/>
      <c r="AJA939" s="226"/>
      <c r="AJB939" s="226"/>
      <c r="AJC939" s="226"/>
      <c r="AJD939" s="226"/>
      <c r="AJE939" s="226"/>
      <c r="AJF939" s="226"/>
      <c r="AJG939" s="226"/>
      <c r="AJH939" s="226"/>
      <c r="AJI939" s="226"/>
      <c r="AJJ939" s="226"/>
      <c r="AJK939" s="226"/>
      <c r="AJL939" s="226"/>
      <c r="AJM939" s="226"/>
      <c r="AJN939" s="226"/>
      <c r="AJO939" s="226"/>
      <c r="AJP939" s="226"/>
      <c r="AJQ939" s="226"/>
      <c r="AJR939" s="226"/>
      <c r="AJS939" s="226"/>
      <c r="AJT939" s="226"/>
      <c r="AJU939" s="226"/>
      <c r="AJV939" s="226"/>
      <c r="AJW939" s="226"/>
      <c r="AJX939" s="226"/>
      <c r="AJY939" s="226"/>
      <c r="AJZ939" s="226"/>
      <c r="AKA939" s="226"/>
      <c r="AKB939" s="226"/>
      <c r="AKC939" s="226"/>
      <c r="AKD939" s="226"/>
      <c r="AKE939" s="226"/>
      <c r="AKF939" s="226"/>
      <c r="AKG939" s="226"/>
      <c r="AKH939" s="226"/>
      <c r="AKI939" s="226"/>
      <c r="AKJ939" s="226"/>
      <c r="AKK939" s="226"/>
      <c r="AKL939" s="226"/>
      <c r="AKM939" s="226"/>
      <c r="AKN939" s="226"/>
      <c r="AKO939" s="226"/>
      <c r="AKP939" s="226"/>
      <c r="AKQ939" s="226"/>
      <c r="AKR939" s="226"/>
      <c r="AKS939" s="226"/>
      <c r="AKT939" s="226"/>
      <c r="AKU939" s="226"/>
      <c r="AKV939" s="226"/>
      <c r="AKW939" s="226"/>
      <c r="AKX939" s="226"/>
      <c r="AKY939" s="226"/>
      <c r="AKZ939" s="226"/>
      <c r="ALA939" s="226"/>
      <c r="ALB939" s="226"/>
      <c r="ALC939" s="226"/>
      <c r="ALD939" s="226"/>
      <c r="ALE939" s="226"/>
      <c r="ALF939" s="226"/>
      <c r="ALG939" s="226"/>
      <c r="ALH939" s="226"/>
      <c r="ALI939" s="226"/>
      <c r="ALJ939" s="226"/>
      <c r="ALK939" s="226"/>
      <c r="ALL939" s="226"/>
      <c r="ALM939" s="226"/>
      <c r="ALN939" s="226"/>
      <c r="ALO939" s="226"/>
      <c r="ALP939" s="226"/>
      <c r="ALQ939" s="226"/>
      <c r="ALR939" s="226"/>
      <c r="ALS939" s="226"/>
      <c r="ALT939" s="226"/>
      <c r="ALU939" s="226"/>
      <c r="ALV939" s="226"/>
      <c r="ALW939" s="226"/>
      <c r="ALX939" s="226"/>
      <c r="ALY939" s="226"/>
      <c r="ALZ939" s="226"/>
      <c r="AMA939" s="226"/>
      <c r="AMB939" s="226"/>
      <c r="AMC939" s="226"/>
      <c r="AMD939" s="226"/>
      <c r="AME939" s="226"/>
      <c r="AMF939" s="226"/>
      <c r="AMG939" s="226"/>
      <c r="AMH939" s="226"/>
      <c r="AMI939" s="226"/>
      <c r="AMJ939" s="226"/>
      <c r="AMK939" s="226"/>
      <c r="AML939" s="226"/>
      <c r="AMM939" s="226"/>
      <c r="AMN939" s="226"/>
      <c r="AMO939" s="226"/>
      <c r="AMP939" s="226"/>
      <c r="AMQ939" s="226"/>
      <c r="AMR939" s="226"/>
      <c r="AMS939" s="226"/>
      <c r="AMT939" s="226"/>
      <c r="AMU939" s="226"/>
      <c r="AMV939" s="226"/>
      <c r="AMW939" s="226"/>
      <c r="AMX939" s="226"/>
    </row>
    <row r="940" spans="1:1038" s="288" customFormat="1" ht="18" customHeight="1">
      <c r="A940" s="549" t="s">
        <v>2392</v>
      </c>
      <c r="B940" s="283" t="s">
        <v>1647</v>
      </c>
      <c r="C940" s="227"/>
      <c r="D940" s="284" t="s">
        <v>1279</v>
      </c>
      <c r="E940" s="227">
        <v>108</v>
      </c>
      <c r="F940" s="227">
        <v>2</v>
      </c>
      <c r="G940" s="286" t="str">
        <f t="shared" si="601"/>
        <v>108-2</v>
      </c>
      <c r="H940" s="227">
        <v>39</v>
      </c>
      <c r="I940" s="227">
        <v>81.5</v>
      </c>
      <c r="J940" s="477">
        <f t="shared" si="605"/>
        <v>0</v>
      </c>
      <c r="K940" s="478" t="str">
        <f>IF(J941=1,IF(((VLOOKUP($G940,[4]Depth_Lookup!$A$3:$J$550,9,FALSE))-(I940/100))=0,"Good",IF(((VLOOKUP($G940,[4]Depth_Lookup!$A$3:$J$550,9,FALSE))-(I940/100))&gt;0,"Too Short","Too Long")))</f>
        <v>Good</v>
      </c>
      <c r="L940" s="171">
        <f>(VLOOKUP($G940,Depth_Lookup!$A$3:$J$410,10,FALSE))+(H940/100)</f>
        <v>285.94499999999999</v>
      </c>
      <c r="M940" s="171">
        <f>(VLOOKUP($G940,Depth_Lookup!$A$3:$J$410,10,FALSE))+(I940/100)</f>
        <v>286.37</v>
      </c>
      <c r="N940" s="230" t="s">
        <v>2431</v>
      </c>
      <c r="O940" s="227">
        <v>2</v>
      </c>
      <c r="P940" s="227" t="s">
        <v>853</v>
      </c>
      <c r="Q940" s="227" t="s">
        <v>125</v>
      </c>
      <c r="R940" s="286" t="str">
        <f t="shared" si="602"/>
        <v>SerpentinizedHarzburgite</v>
      </c>
      <c r="S940" s="227" t="s">
        <v>94</v>
      </c>
      <c r="T940" s="227" t="s">
        <v>94</v>
      </c>
      <c r="U940" s="227" t="s">
        <v>95</v>
      </c>
      <c r="V940" s="227" t="s">
        <v>96</v>
      </c>
      <c r="W940" s="227" t="s">
        <v>102</v>
      </c>
      <c r="X940" s="287">
        <f>VLOOKUP(W940,[4]definitions_list_lookup!$A$13:$B$19,2,0)</f>
        <v>5</v>
      </c>
      <c r="Y940" s="227" t="s">
        <v>90</v>
      </c>
      <c r="Z940" s="227" t="s">
        <v>91</v>
      </c>
      <c r="AA940" s="227"/>
      <c r="AB940" s="227"/>
      <c r="AC940" s="227"/>
      <c r="AD940" s="227"/>
      <c r="AE940" s="233"/>
      <c r="AF940" s="286" t="e">
        <f>VLOOKUP(AE940,[4]definitions_list_mag!$V$12:$W$15,2,0)</f>
        <v>#N/A</v>
      </c>
      <c r="AG940" s="237"/>
      <c r="AH940" s="227"/>
      <c r="AI940" s="252">
        <v>74</v>
      </c>
      <c r="AJ940" s="229"/>
      <c r="AK940" s="229"/>
      <c r="AL940" s="229"/>
      <c r="AM940" s="229"/>
      <c r="AN940" s="229"/>
      <c r="AO940" s="252"/>
      <c r="AP940" s="229"/>
      <c r="AQ940" s="229"/>
      <c r="AR940" s="229"/>
      <c r="AS940" s="229"/>
      <c r="AT940" s="229"/>
      <c r="AU940" s="252"/>
      <c r="AV940" s="229"/>
      <c r="AW940" s="229"/>
      <c r="AX940" s="229"/>
      <c r="AY940" s="229"/>
      <c r="AZ940" s="229"/>
      <c r="BA940" s="252">
        <v>25</v>
      </c>
      <c r="BB940" s="229">
        <v>5</v>
      </c>
      <c r="BC940" s="229">
        <v>2</v>
      </c>
      <c r="BD940" s="229" t="s">
        <v>1330</v>
      </c>
      <c r="BE940" s="229" t="s">
        <v>103</v>
      </c>
      <c r="BF940" s="229"/>
      <c r="BG940" s="252"/>
      <c r="BH940" s="229"/>
      <c r="BI940" s="229"/>
      <c r="BJ940" s="229"/>
      <c r="BK940" s="229"/>
      <c r="BL940" s="229"/>
      <c r="BM940" s="252">
        <v>1</v>
      </c>
      <c r="BN940" s="229">
        <v>2</v>
      </c>
      <c r="BO940" s="229">
        <v>0.5</v>
      </c>
      <c r="BP940" s="229" t="s">
        <v>1330</v>
      </c>
      <c r="BQ940" s="229" t="s">
        <v>103</v>
      </c>
      <c r="BR940" s="229"/>
      <c r="BS940" s="229"/>
      <c r="BT940" s="229"/>
      <c r="BU940" s="229"/>
      <c r="BV940" s="229"/>
      <c r="BW940" s="229"/>
      <c r="BX940" s="229"/>
      <c r="BY940" s="240"/>
      <c r="BZ940" s="227"/>
      <c r="CA940" s="227"/>
      <c r="CB940" s="227"/>
      <c r="CC940" s="227"/>
      <c r="CD940" s="227"/>
      <c r="CE940" s="289"/>
      <c r="CF940" s="290">
        <f t="shared" si="603"/>
        <v>100</v>
      </c>
      <c r="CG940" s="148"/>
      <c r="CH940" s="149" t="s">
        <v>2293</v>
      </c>
      <c r="CI940" s="149">
        <v>100</v>
      </c>
      <c r="CJ940" s="149" t="s">
        <v>514</v>
      </c>
      <c r="CK940" s="151" t="s">
        <v>2415</v>
      </c>
      <c r="CL940" s="152"/>
      <c r="CM940" s="152"/>
      <c r="CN940" s="152"/>
      <c r="CO940" s="152"/>
      <c r="CP940" s="152"/>
      <c r="CQ940" s="152"/>
      <c r="CR940" s="152"/>
      <c r="CS940" s="152"/>
      <c r="CT940" s="152"/>
      <c r="CU940" s="152"/>
      <c r="CV940" s="152"/>
      <c r="CW940" s="152"/>
      <c r="CX940" s="152"/>
      <c r="CY940" s="152"/>
      <c r="CZ940" s="152"/>
      <c r="DA940" s="152"/>
      <c r="DB940" s="152">
        <v>15</v>
      </c>
      <c r="DC940" s="229">
        <v>1</v>
      </c>
      <c r="DD940" s="152"/>
      <c r="DE940" s="152"/>
      <c r="DF940" s="152"/>
      <c r="DG940" s="152"/>
      <c r="DH940" s="152"/>
      <c r="DI940" s="152"/>
      <c r="DJ940" s="152">
        <v>84</v>
      </c>
      <c r="DK940" s="208">
        <f t="shared" si="604"/>
        <v>100</v>
      </c>
      <c r="DL940" s="148"/>
      <c r="DM940" s="152"/>
      <c r="DN940" s="152"/>
      <c r="DO940" s="153"/>
      <c r="DQ940" s="148"/>
      <c r="DR940" s="153"/>
      <c r="DS940" s="148"/>
      <c r="DT940" s="261" t="s">
        <v>2432</v>
      </c>
      <c r="DU940" s="229"/>
      <c r="DV940" s="229"/>
      <c r="DW940" s="291" t="e">
        <f>VLOOKUP(P940,[4]definitions_list_lookup!$K$30:$L$54,2,0)</f>
        <v>#N/A</v>
      </c>
      <c r="DX940" s="154" t="s">
        <v>2151</v>
      </c>
      <c r="DY940" s="154" t="s">
        <v>2420</v>
      </c>
      <c r="DZ940" s="479"/>
      <c r="EA940" s="292"/>
      <c r="EB940" s="229"/>
      <c r="EC940" s="292"/>
      <c r="ED940" s="229" t="s">
        <v>2517</v>
      </c>
      <c r="EE940" s="293"/>
      <c r="EF940" s="294"/>
      <c r="EG940" s="293"/>
      <c r="EH940" s="295"/>
      <c r="EI940" s="296"/>
      <c r="EJ940" s="297"/>
      <c r="EK940" s="298"/>
      <c r="EL940" s="293"/>
      <c r="EM940" s="295"/>
      <c r="EN940" s="295" t="s">
        <v>1448</v>
      </c>
      <c r="EO940" s="321"/>
      <c r="EP940" s="321"/>
      <c r="EQ940" s="321"/>
      <c r="ER940" s="321"/>
      <c r="ES940" s="321"/>
      <c r="ET940" s="321"/>
      <c r="EU940" s="321"/>
      <c r="EV940" s="322">
        <v>11</v>
      </c>
      <c r="EW940" s="322">
        <v>90</v>
      </c>
      <c r="EX940" s="322">
        <v>8</v>
      </c>
      <c r="EY940" s="322">
        <v>0</v>
      </c>
      <c r="EZ940" s="192">
        <f t="shared" si="675"/>
        <v>-125.86767859303495</v>
      </c>
      <c r="FA940" s="192">
        <f t="shared" si="676"/>
        <v>234.13232140696505</v>
      </c>
      <c r="FB940" s="192">
        <f t="shared" si="677"/>
        <v>76.511556599273803</v>
      </c>
      <c r="FC940" s="192">
        <f t="shared" si="678"/>
        <v>324.13232140696505</v>
      </c>
      <c r="FD940" s="192">
        <f t="shared" si="679"/>
        <v>13.488443400726197</v>
      </c>
      <c r="FE940" s="193">
        <f t="shared" si="680"/>
        <v>54.132321406965048</v>
      </c>
      <c r="FF940" s="194">
        <f t="shared" si="681"/>
        <v>13.488443400726197</v>
      </c>
      <c r="FG940" s="293"/>
      <c r="FH940" s="295"/>
      <c r="FI940" s="778">
        <f t="shared" si="682"/>
        <v>0</v>
      </c>
      <c r="FJ940" s="779">
        <f t="shared" si="683"/>
        <v>13.488443400726197</v>
      </c>
      <c r="FK940" s="779">
        <f t="shared" si="684"/>
        <v>76.511556599273803</v>
      </c>
      <c r="FL940" s="780">
        <f t="shared" si="685"/>
        <v>1.3353785784833236</v>
      </c>
      <c r="FM940" s="169">
        <f t="shared" si="686"/>
        <v>0.97241698671289933</v>
      </c>
      <c r="FN940" s="783">
        <f t="shared" si="687"/>
        <v>0</v>
      </c>
      <c r="FO940" s="227"/>
      <c r="FP940" s="227"/>
      <c r="FQ940" s="227"/>
      <c r="FR940" s="227"/>
      <c r="FS940" s="227"/>
      <c r="FT940" s="227"/>
      <c r="FU940" s="227"/>
      <c r="FV940" s="227"/>
      <c r="FW940" s="227"/>
      <c r="FX940" s="227"/>
      <c r="FY940" s="227"/>
      <c r="FZ940" s="227"/>
      <c r="GA940" s="227"/>
      <c r="GB940" s="227"/>
      <c r="GC940" s="227"/>
      <c r="GD940" s="227"/>
      <c r="GE940" s="227"/>
      <c r="GF940" s="227"/>
      <c r="GG940" s="227"/>
      <c r="GH940" s="227"/>
      <c r="GI940" s="227"/>
      <c r="GJ940" s="227"/>
      <c r="GK940" s="227"/>
      <c r="GL940" s="227"/>
      <c r="GM940" s="227"/>
      <c r="GN940" s="227"/>
      <c r="GO940" s="227"/>
      <c r="GP940" s="227"/>
      <c r="GQ940" s="227"/>
      <c r="GR940" s="227"/>
      <c r="GS940" s="227"/>
      <c r="GT940" s="227"/>
      <c r="GU940" s="227"/>
      <c r="GV940" s="227"/>
      <c r="GW940" s="227"/>
      <c r="GX940" s="227"/>
      <c r="GY940" s="227"/>
      <c r="GZ940" s="227"/>
      <c r="HA940" s="227"/>
      <c r="HB940" s="227"/>
      <c r="HC940" s="227"/>
      <c r="HD940" s="227"/>
      <c r="HE940" s="227"/>
      <c r="HF940" s="227"/>
      <c r="HG940" s="227"/>
      <c r="HH940" s="227"/>
      <c r="HI940" s="227"/>
      <c r="HJ940" s="227"/>
      <c r="HK940" s="227"/>
      <c r="HL940" s="227"/>
      <c r="HM940" s="227"/>
      <c r="HN940" s="227"/>
      <c r="HO940" s="227"/>
      <c r="HP940" s="227"/>
      <c r="HQ940" s="227"/>
      <c r="HR940" s="227"/>
      <c r="HS940" s="227"/>
      <c r="HT940" s="227"/>
      <c r="HU940" s="227"/>
      <c r="HV940" s="227"/>
      <c r="HW940" s="227"/>
      <c r="HX940" s="227"/>
      <c r="HY940" s="227"/>
      <c r="HZ940" s="227"/>
      <c r="IA940" s="227"/>
      <c r="IB940" s="227"/>
      <c r="IC940" s="227"/>
      <c r="ID940" s="227"/>
      <c r="IE940" s="227"/>
      <c r="IF940" s="227"/>
      <c r="IG940" s="227"/>
      <c r="IH940" s="227"/>
      <c r="II940" s="227"/>
      <c r="IJ940" s="227"/>
      <c r="IK940" s="227"/>
      <c r="IL940" s="227"/>
      <c r="IM940" s="227"/>
      <c r="IN940" s="227"/>
      <c r="IO940" s="227"/>
      <c r="IP940" s="227"/>
      <c r="IQ940" s="227"/>
      <c r="IR940" s="227"/>
      <c r="IS940" s="227"/>
      <c r="IT940" s="227"/>
      <c r="IU940" s="227"/>
      <c r="IV940" s="227"/>
      <c r="IW940" s="227"/>
      <c r="IX940" s="227"/>
      <c r="IY940" s="227"/>
      <c r="IZ940" s="227"/>
      <c r="JA940" s="227"/>
      <c r="JB940" s="227"/>
      <c r="JC940" s="227"/>
      <c r="JD940" s="227"/>
      <c r="JE940" s="227"/>
      <c r="JF940" s="227"/>
      <c r="JG940" s="227"/>
      <c r="JH940" s="227"/>
      <c r="JI940" s="227"/>
      <c r="JJ940" s="227"/>
      <c r="JK940" s="227"/>
      <c r="JL940" s="227"/>
      <c r="JM940" s="227"/>
      <c r="JN940" s="227"/>
      <c r="JO940" s="227"/>
      <c r="JP940" s="227"/>
      <c r="JQ940" s="227"/>
      <c r="JR940" s="227"/>
      <c r="JS940" s="227"/>
      <c r="JT940" s="227"/>
      <c r="JU940" s="227"/>
      <c r="JV940" s="227"/>
      <c r="JW940" s="227"/>
      <c r="JX940" s="227"/>
      <c r="JY940" s="227"/>
      <c r="JZ940" s="227"/>
      <c r="KA940" s="227"/>
      <c r="KB940" s="227"/>
      <c r="KC940" s="227"/>
      <c r="KD940" s="227"/>
      <c r="KE940" s="227"/>
      <c r="KF940" s="227"/>
      <c r="KG940" s="227"/>
      <c r="KH940" s="227"/>
      <c r="KI940" s="227"/>
      <c r="KJ940" s="227"/>
      <c r="KK940" s="227"/>
      <c r="KL940" s="227"/>
      <c r="KM940" s="227"/>
      <c r="KN940" s="227"/>
      <c r="KO940" s="227"/>
      <c r="KP940" s="227"/>
      <c r="KQ940" s="227"/>
      <c r="KR940" s="227"/>
      <c r="KS940" s="227"/>
      <c r="KT940" s="227"/>
      <c r="KU940" s="227"/>
      <c r="KV940" s="227"/>
      <c r="KW940" s="227"/>
      <c r="KX940" s="227"/>
      <c r="KY940" s="227"/>
      <c r="KZ940" s="227"/>
      <c r="LA940" s="227"/>
      <c r="LB940" s="227"/>
      <c r="LC940" s="227"/>
      <c r="LD940" s="227"/>
      <c r="LE940" s="227"/>
      <c r="LF940" s="227"/>
      <c r="LG940" s="227"/>
      <c r="LH940" s="227"/>
      <c r="LI940" s="227"/>
      <c r="LJ940" s="227"/>
      <c r="LK940" s="227"/>
      <c r="LL940" s="227"/>
      <c r="LM940" s="227"/>
      <c r="LN940" s="227"/>
      <c r="LO940" s="227"/>
      <c r="LP940" s="227"/>
      <c r="LQ940" s="227"/>
      <c r="LR940" s="227"/>
      <c r="LS940" s="227"/>
      <c r="LT940" s="227"/>
      <c r="LU940" s="227"/>
      <c r="LV940" s="227"/>
      <c r="LW940" s="227"/>
      <c r="LX940" s="227"/>
      <c r="LY940" s="227"/>
      <c r="LZ940" s="227"/>
      <c r="MA940" s="227"/>
      <c r="MB940" s="227"/>
      <c r="MC940" s="227"/>
      <c r="MD940" s="227"/>
      <c r="ME940" s="227"/>
      <c r="MF940" s="227"/>
      <c r="MG940" s="227"/>
      <c r="MH940" s="227"/>
      <c r="MI940" s="227"/>
      <c r="MJ940" s="227"/>
      <c r="MK940" s="227"/>
      <c r="ML940" s="227"/>
      <c r="MM940" s="227"/>
      <c r="MN940" s="227"/>
      <c r="MO940" s="227"/>
      <c r="MP940" s="227"/>
      <c r="MQ940" s="227"/>
      <c r="MR940" s="227"/>
      <c r="MS940" s="227"/>
      <c r="MT940" s="227"/>
      <c r="MU940" s="227"/>
      <c r="MV940" s="227"/>
      <c r="MW940" s="227"/>
      <c r="MX940" s="227"/>
      <c r="MY940" s="227"/>
      <c r="MZ940" s="227"/>
      <c r="NA940" s="227"/>
      <c r="NB940" s="227"/>
      <c r="NC940" s="227"/>
      <c r="ND940" s="227"/>
      <c r="NE940" s="227"/>
      <c r="NF940" s="227"/>
      <c r="NG940" s="227"/>
      <c r="NH940" s="227"/>
      <c r="NI940" s="227"/>
      <c r="NJ940" s="227"/>
      <c r="NK940" s="227"/>
      <c r="NL940" s="227"/>
      <c r="NM940" s="227"/>
      <c r="NN940" s="227"/>
      <c r="NO940" s="227"/>
      <c r="NP940" s="227"/>
      <c r="NQ940" s="227"/>
      <c r="NR940" s="227"/>
      <c r="NS940" s="227"/>
      <c r="NT940" s="227"/>
      <c r="NU940" s="227"/>
      <c r="NV940" s="227"/>
      <c r="NW940" s="227"/>
      <c r="NX940" s="227"/>
      <c r="NY940" s="227"/>
      <c r="NZ940" s="227"/>
      <c r="OA940" s="227"/>
      <c r="OB940" s="227"/>
      <c r="OC940" s="227"/>
      <c r="OD940" s="227"/>
      <c r="OE940" s="227"/>
      <c r="OF940" s="227"/>
      <c r="OG940" s="227"/>
      <c r="OH940" s="227"/>
      <c r="OI940" s="227"/>
      <c r="OJ940" s="227"/>
      <c r="OK940" s="227"/>
      <c r="OL940" s="227"/>
      <c r="OM940" s="227"/>
      <c r="ON940" s="227"/>
      <c r="OO940" s="227"/>
      <c r="OP940" s="227"/>
      <c r="OQ940" s="227"/>
      <c r="OR940" s="227"/>
      <c r="OS940" s="227"/>
      <c r="OT940" s="227"/>
      <c r="OU940" s="227"/>
      <c r="OV940" s="227"/>
      <c r="OW940" s="227"/>
      <c r="OX940" s="227"/>
      <c r="OY940" s="227"/>
      <c r="OZ940" s="227"/>
      <c r="PA940" s="227"/>
      <c r="PB940" s="227"/>
      <c r="PC940" s="227"/>
      <c r="PD940" s="227"/>
      <c r="PE940" s="227"/>
      <c r="PF940" s="227"/>
      <c r="PG940" s="227"/>
      <c r="PH940" s="227"/>
      <c r="PI940" s="227"/>
      <c r="PJ940" s="227"/>
      <c r="PK940" s="227"/>
      <c r="PL940" s="227"/>
      <c r="PM940" s="227"/>
      <c r="PN940" s="227"/>
      <c r="PO940" s="227"/>
      <c r="PP940" s="227"/>
      <c r="PQ940" s="227"/>
      <c r="PR940" s="227"/>
      <c r="PS940" s="227"/>
      <c r="PT940" s="227"/>
      <c r="PU940" s="227"/>
      <c r="PV940" s="227"/>
      <c r="PW940" s="227"/>
      <c r="PX940" s="227"/>
      <c r="PY940" s="227"/>
      <c r="PZ940" s="227"/>
      <c r="QA940" s="227"/>
      <c r="QB940" s="227"/>
      <c r="QC940" s="227"/>
      <c r="QD940" s="227"/>
      <c r="QE940" s="227"/>
      <c r="QF940" s="227"/>
      <c r="QG940" s="227"/>
      <c r="QH940" s="227"/>
      <c r="QI940" s="227"/>
      <c r="QJ940" s="227"/>
      <c r="QK940" s="227"/>
      <c r="QL940" s="227"/>
      <c r="QM940" s="227"/>
      <c r="QN940" s="227"/>
      <c r="QO940" s="227"/>
      <c r="QP940" s="227"/>
      <c r="QQ940" s="227"/>
      <c r="QR940" s="227"/>
      <c r="QS940" s="227"/>
      <c r="QT940" s="227"/>
      <c r="QU940" s="227"/>
      <c r="QV940" s="227"/>
      <c r="QW940" s="227"/>
      <c r="QX940" s="227"/>
      <c r="QY940" s="227"/>
      <c r="QZ940" s="227"/>
      <c r="RA940" s="227"/>
      <c r="RB940" s="227"/>
      <c r="RC940" s="227"/>
      <c r="RD940" s="227"/>
      <c r="RE940" s="227"/>
      <c r="RF940" s="227"/>
      <c r="RG940" s="227"/>
      <c r="RH940" s="227"/>
      <c r="RI940" s="227"/>
      <c r="RJ940" s="227"/>
      <c r="RK940" s="227"/>
      <c r="RL940" s="227"/>
      <c r="RM940" s="227"/>
      <c r="RN940" s="227"/>
      <c r="RO940" s="227"/>
      <c r="RP940" s="227"/>
      <c r="RQ940" s="227"/>
      <c r="RR940" s="227"/>
      <c r="RS940" s="227"/>
      <c r="RT940" s="227"/>
      <c r="RU940" s="227"/>
      <c r="RV940" s="227"/>
      <c r="RW940" s="227"/>
      <c r="RX940" s="227"/>
      <c r="RY940" s="227"/>
      <c r="RZ940" s="227"/>
      <c r="SA940" s="227"/>
      <c r="SB940" s="227"/>
      <c r="SC940" s="227"/>
      <c r="SD940" s="227"/>
      <c r="SE940" s="227"/>
      <c r="SF940" s="227"/>
      <c r="SG940" s="227"/>
      <c r="SH940" s="227"/>
      <c r="SI940" s="227"/>
      <c r="SJ940" s="227"/>
      <c r="SK940" s="227"/>
      <c r="SL940" s="227"/>
      <c r="SM940" s="227"/>
      <c r="SN940" s="227"/>
      <c r="SO940" s="227"/>
      <c r="SP940" s="227"/>
      <c r="SQ940" s="227"/>
      <c r="SR940" s="227"/>
      <c r="SS940" s="227"/>
      <c r="ST940" s="227"/>
      <c r="SU940" s="227"/>
      <c r="SV940" s="227"/>
      <c r="SW940" s="227"/>
      <c r="SX940" s="227"/>
      <c r="SY940" s="227"/>
      <c r="SZ940" s="227"/>
      <c r="TA940" s="227"/>
      <c r="TB940" s="227"/>
      <c r="TC940" s="227"/>
      <c r="TD940" s="227"/>
      <c r="TE940" s="227"/>
      <c r="TF940" s="227"/>
      <c r="TG940" s="227"/>
      <c r="TH940" s="227"/>
      <c r="TI940" s="227"/>
      <c r="TJ940" s="227"/>
      <c r="TK940" s="227"/>
      <c r="TL940" s="227"/>
      <c r="TM940" s="227"/>
      <c r="TN940" s="227"/>
      <c r="TO940" s="227"/>
      <c r="TP940" s="227"/>
      <c r="TQ940" s="227"/>
      <c r="TR940" s="227"/>
      <c r="TS940" s="227"/>
      <c r="TT940" s="227"/>
      <c r="TU940" s="227"/>
      <c r="TV940" s="227"/>
      <c r="TW940" s="227"/>
      <c r="TX940" s="227"/>
      <c r="TY940" s="227"/>
      <c r="TZ940" s="227"/>
      <c r="UA940" s="227"/>
      <c r="UB940" s="227"/>
      <c r="UC940" s="227"/>
      <c r="UD940" s="227"/>
      <c r="UE940" s="227"/>
      <c r="UF940" s="227"/>
      <c r="UG940" s="227"/>
      <c r="UH940" s="227"/>
      <c r="UI940" s="227"/>
      <c r="UJ940" s="227"/>
      <c r="UK940" s="227"/>
      <c r="UL940" s="227"/>
      <c r="UM940" s="227"/>
      <c r="UN940" s="227"/>
      <c r="UO940" s="227"/>
      <c r="UP940" s="227"/>
      <c r="UQ940" s="227"/>
      <c r="UR940" s="227"/>
      <c r="US940" s="227"/>
      <c r="UT940" s="227"/>
      <c r="UU940" s="227"/>
      <c r="UV940" s="227"/>
      <c r="UW940" s="227"/>
      <c r="UX940" s="227"/>
      <c r="UY940" s="227"/>
      <c r="UZ940" s="227"/>
      <c r="VA940" s="227"/>
      <c r="VB940" s="227"/>
      <c r="VC940" s="227"/>
      <c r="VD940" s="227"/>
      <c r="VE940" s="227"/>
      <c r="VF940" s="227"/>
      <c r="VG940" s="227"/>
      <c r="VH940" s="227"/>
      <c r="VI940" s="227"/>
      <c r="VJ940" s="227"/>
      <c r="VK940" s="227"/>
      <c r="VL940" s="227"/>
      <c r="VM940" s="227"/>
      <c r="VN940" s="227"/>
      <c r="VO940" s="227"/>
      <c r="VP940" s="227"/>
      <c r="VQ940" s="227"/>
      <c r="VR940" s="227"/>
      <c r="VS940" s="227"/>
      <c r="VT940" s="227"/>
      <c r="VU940" s="227"/>
      <c r="VV940" s="227"/>
      <c r="VW940" s="227"/>
      <c r="VX940" s="227"/>
      <c r="VY940" s="227"/>
      <c r="VZ940" s="227"/>
      <c r="WA940" s="227"/>
      <c r="WB940" s="227"/>
      <c r="WC940" s="227"/>
      <c r="WD940" s="227"/>
      <c r="WE940" s="227"/>
      <c r="WF940" s="227"/>
      <c r="WG940" s="227"/>
      <c r="WH940" s="227"/>
      <c r="WI940" s="227"/>
      <c r="WJ940" s="227"/>
      <c r="WK940" s="227"/>
      <c r="WL940" s="227"/>
      <c r="WM940" s="227"/>
      <c r="WN940" s="227"/>
      <c r="WO940" s="227"/>
      <c r="WP940" s="227"/>
      <c r="WQ940" s="227"/>
      <c r="WR940" s="227"/>
      <c r="WS940" s="227"/>
      <c r="WT940" s="227"/>
      <c r="WU940" s="227"/>
      <c r="WV940" s="227"/>
      <c r="WW940" s="227"/>
      <c r="WX940" s="227"/>
      <c r="WY940" s="227"/>
      <c r="WZ940" s="227"/>
      <c r="XA940" s="227"/>
      <c r="XB940" s="227"/>
      <c r="XC940" s="227"/>
      <c r="XD940" s="227"/>
      <c r="XE940" s="227"/>
      <c r="XF940" s="227"/>
      <c r="XG940" s="227"/>
      <c r="XH940" s="227"/>
      <c r="XI940" s="227"/>
      <c r="XJ940" s="227"/>
      <c r="XK940" s="227"/>
      <c r="XL940" s="227"/>
      <c r="XM940" s="227"/>
      <c r="XN940" s="227"/>
      <c r="XO940" s="227"/>
      <c r="XP940" s="227"/>
      <c r="XQ940" s="227"/>
      <c r="XR940" s="227"/>
      <c r="XS940" s="227"/>
      <c r="XT940" s="227"/>
      <c r="XU940" s="227"/>
      <c r="XV940" s="227"/>
      <c r="XW940" s="227"/>
      <c r="XX940" s="227"/>
      <c r="XY940" s="227"/>
      <c r="XZ940" s="227"/>
      <c r="YA940" s="227"/>
      <c r="YB940" s="227"/>
      <c r="YC940" s="227"/>
      <c r="YD940" s="227"/>
      <c r="YE940" s="227"/>
      <c r="YF940" s="227"/>
      <c r="YG940" s="227"/>
      <c r="YH940" s="227"/>
      <c r="YI940" s="227"/>
      <c r="YJ940" s="227"/>
      <c r="YK940" s="227"/>
      <c r="YL940" s="227"/>
      <c r="YM940" s="227"/>
      <c r="YN940" s="227"/>
      <c r="YO940" s="227"/>
      <c r="YP940" s="227"/>
      <c r="YQ940" s="227"/>
      <c r="YR940" s="227"/>
      <c r="YS940" s="227"/>
      <c r="YT940" s="227"/>
      <c r="YU940" s="227"/>
      <c r="YV940" s="227"/>
      <c r="YW940" s="227"/>
      <c r="YX940" s="227"/>
      <c r="YY940" s="227"/>
      <c r="YZ940" s="227"/>
      <c r="ZA940" s="227"/>
      <c r="ZB940" s="227"/>
      <c r="ZC940" s="227"/>
      <c r="ZD940" s="227"/>
      <c r="ZE940" s="227"/>
      <c r="ZF940" s="227"/>
      <c r="ZG940" s="227"/>
      <c r="ZH940" s="227"/>
      <c r="ZI940" s="227"/>
      <c r="ZJ940" s="227"/>
      <c r="ZK940" s="227"/>
      <c r="ZL940" s="227"/>
      <c r="ZM940" s="227"/>
      <c r="ZN940" s="227"/>
      <c r="ZO940" s="227"/>
      <c r="ZP940" s="227"/>
      <c r="ZQ940" s="227"/>
      <c r="ZR940" s="227"/>
      <c r="ZS940" s="227"/>
      <c r="ZT940" s="227"/>
      <c r="ZU940" s="227"/>
      <c r="ZV940" s="227"/>
      <c r="ZW940" s="227"/>
      <c r="ZX940" s="227"/>
      <c r="ZY940" s="227"/>
      <c r="ZZ940" s="227"/>
      <c r="AAA940" s="227"/>
      <c r="AAB940" s="227"/>
      <c r="AAC940" s="227"/>
      <c r="AAD940" s="227"/>
      <c r="AAE940" s="227"/>
      <c r="AAF940" s="227"/>
      <c r="AAG940" s="227"/>
      <c r="AAH940" s="227"/>
      <c r="AAI940" s="227"/>
      <c r="AAJ940" s="227"/>
      <c r="AAK940" s="227"/>
      <c r="AAL940" s="227"/>
      <c r="AAM940" s="227"/>
      <c r="AAN940" s="227"/>
      <c r="AAO940" s="227"/>
      <c r="AAP940" s="227"/>
      <c r="AAQ940" s="227"/>
      <c r="AAR940" s="227"/>
      <c r="AAS940" s="227"/>
      <c r="AAT940" s="227"/>
      <c r="AAU940" s="227"/>
      <c r="AAV940" s="227"/>
      <c r="AAW940" s="227"/>
      <c r="AAX940" s="227"/>
      <c r="AAY940" s="227"/>
      <c r="AAZ940" s="227"/>
      <c r="ABA940" s="227"/>
      <c r="ABB940" s="227"/>
      <c r="ABC940" s="227"/>
      <c r="ABD940" s="227"/>
      <c r="ABE940" s="227"/>
      <c r="ABF940" s="227"/>
      <c r="ABG940" s="227"/>
      <c r="ABH940" s="227"/>
      <c r="ABI940" s="227"/>
      <c r="ABJ940" s="227"/>
      <c r="ABK940" s="227"/>
      <c r="ABL940" s="227"/>
      <c r="ABM940" s="227"/>
      <c r="ABN940" s="227"/>
      <c r="ABO940" s="227"/>
      <c r="ABP940" s="227"/>
      <c r="ABQ940" s="227"/>
      <c r="ABR940" s="227"/>
      <c r="ABS940" s="227"/>
      <c r="ABT940" s="227"/>
      <c r="ABU940" s="227"/>
      <c r="ABV940" s="227"/>
      <c r="ABW940" s="227"/>
      <c r="ABX940" s="227"/>
      <c r="ABY940" s="227"/>
      <c r="ABZ940" s="227"/>
      <c r="ACA940" s="227"/>
      <c r="ACB940" s="227"/>
      <c r="ACC940" s="227"/>
      <c r="ACD940" s="227"/>
      <c r="ACE940" s="227"/>
      <c r="ACF940" s="227"/>
      <c r="ACG940" s="227"/>
      <c r="ACH940" s="227"/>
      <c r="ACI940" s="227"/>
      <c r="ACJ940" s="227"/>
      <c r="ACK940" s="227"/>
      <c r="ACL940" s="227"/>
      <c r="ACM940" s="227"/>
      <c r="ACN940" s="227"/>
      <c r="ACO940" s="227"/>
      <c r="ACP940" s="227"/>
      <c r="ACQ940" s="227"/>
      <c r="ACR940" s="227"/>
      <c r="ACS940" s="227"/>
      <c r="ACT940" s="227"/>
      <c r="ACU940" s="227"/>
      <c r="ACV940" s="227"/>
      <c r="ACW940" s="227"/>
      <c r="ACX940" s="227"/>
      <c r="ACY940" s="227"/>
      <c r="ACZ940" s="227"/>
      <c r="ADA940" s="227"/>
      <c r="ADB940" s="227"/>
      <c r="ADC940" s="227"/>
      <c r="ADD940" s="227"/>
      <c r="ADE940" s="227"/>
      <c r="ADF940" s="227"/>
      <c r="ADG940" s="227"/>
      <c r="ADH940" s="227"/>
      <c r="ADI940" s="227"/>
      <c r="ADJ940" s="227"/>
      <c r="ADK940" s="227"/>
      <c r="ADL940" s="227"/>
      <c r="ADM940" s="227"/>
      <c r="ADN940" s="227"/>
      <c r="ADO940" s="227"/>
      <c r="ADP940" s="227"/>
      <c r="ADQ940" s="227"/>
      <c r="ADR940" s="227"/>
      <c r="ADS940" s="227"/>
      <c r="ADT940" s="227"/>
      <c r="ADU940" s="227"/>
      <c r="ADV940" s="227"/>
      <c r="ADW940" s="227"/>
      <c r="ADX940" s="227"/>
      <c r="ADY940" s="227"/>
      <c r="ADZ940" s="227"/>
      <c r="AEA940" s="227"/>
      <c r="AEB940" s="227"/>
      <c r="AEC940" s="227"/>
      <c r="AED940" s="227"/>
      <c r="AEE940" s="227"/>
      <c r="AEF940" s="227"/>
      <c r="AEG940" s="227"/>
      <c r="AEH940" s="227"/>
      <c r="AEI940" s="227"/>
      <c r="AEJ940" s="227"/>
      <c r="AEK940" s="227"/>
      <c r="AEL940" s="227"/>
      <c r="AEM940" s="227"/>
      <c r="AEN940" s="227"/>
      <c r="AEO940" s="227"/>
      <c r="AEP940" s="227"/>
      <c r="AEQ940" s="227"/>
      <c r="AER940" s="227"/>
      <c r="AES940" s="227"/>
      <c r="AET940" s="227"/>
      <c r="AEU940" s="227"/>
      <c r="AEV940" s="227"/>
      <c r="AEW940" s="227"/>
      <c r="AEX940" s="227"/>
      <c r="AEY940" s="227"/>
      <c r="AEZ940" s="227"/>
      <c r="AFA940" s="227"/>
      <c r="AFB940" s="227"/>
      <c r="AFC940" s="227"/>
      <c r="AFD940" s="227"/>
      <c r="AFE940" s="227"/>
      <c r="AFF940" s="227"/>
      <c r="AFG940" s="227"/>
      <c r="AFH940" s="227"/>
      <c r="AFI940" s="227"/>
      <c r="AFJ940" s="227"/>
      <c r="AFK940" s="227"/>
      <c r="AFL940" s="227"/>
      <c r="AFM940" s="227"/>
      <c r="AFN940" s="227"/>
      <c r="AFO940" s="227"/>
      <c r="AFP940" s="227"/>
      <c r="AFQ940" s="227"/>
      <c r="AFR940" s="227"/>
      <c r="AFS940" s="227"/>
      <c r="AFT940" s="227"/>
      <c r="AFU940" s="227"/>
      <c r="AFV940" s="227"/>
      <c r="AFW940" s="227"/>
      <c r="AFX940" s="227"/>
      <c r="AFY940" s="227"/>
      <c r="AFZ940" s="227"/>
      <c r="AGA940" s="227"/>
      <c r="AGB940" s="227"/>
      <c r="AGC940" s="227"/>
      <c r="AGD940" s="227"/>
      <c r="AGE940" s="227"/>
      <c r="AGF940" s="227"/>
      <c r="AGG940" s="227"/>
      <c r="AGH940" s="227"/>
      <c r="AGI940" s="227"/>
      <c r="AGJ940" s="227"/>
      <c r="AGK940" s="227"/>
      <c r="AGL940" s="227"/>
      <c r="AGM940" s="227"/>
      <c r="AGN940" s="227"/>
      <c r="AGO940" s="227"/>
      <c r="AGP940" s="227"/>
      <c r="AGQ940" s="227"/>
      <c r="AGR940" s="227"/>
      <c r="AGS940" s="227"/>
      <c r="AGT940" s="227"/>
      <c r="AGU940" s="227"/>
      <c r="AGV940" s="227"/>
      <c r="AGW940" s="227"/>
      <c r="AGX940" s="227"/>
      <c r="AGY940" s="227"/>
      <c r="AGZ940" s="227"/>
      <c r="AHA940" s="227"/>
      <c r="AHB940" s="227"/>
      <c r="AHC940" s="227"/>
      <c r="AHD940" s="227"/>
      <c r="AHE940" s="227"/>
      <c r="AHF940" s="227"/>
      <c r="AHG940" s="227"/>
      <c r="AHH940" s="227"/>
      <c r="AHI940" s="227"/>
      <c r="AHJ940" s="227"/>
      <c r="AHK940" s="227"/>
      <c r="AHL940" s="227"/>
      <c r="AHM940" s="227"/>
      <c r="AHN940" s="227"/>
      <c r="AHO940" s="227"/>
      <c r="AHP940" s="227"/>
      <c r="AHQ940" s="227"/>
      <c r="AHR940" s="227"/>
      <c r="AHS940" s="227"/>
      <c r="AHT940" s="227"/>
      <c r="AHU940" s="227"/>
      <c r="AHV940" s="227"/>
      <c r="AHW940" s="227"/>
      <c r="AHX940" s="227"/>
      <c r="AHY940" s="227"/>
      <c r="AHZ940" s="227"/>
      <c r="AIA940" s="227"/>
      <c r="AIB940" s="227"/>
      <c r="AIC940" s="227"/>
      <c r="AID940" s="227"/>
      <c r="AIE940" s="227"/>
      <c r="AIF940" s="227"/>
      <c r="AIG940" s="227"/>
      <c r="AIH940" s="227"/>
      <c r="AII940" s="227"/>
      <c r="AIJ940" s="227"/>
      <c r="AIK940" s="227"/>
      <c r="AIL940" s="227"/>
      <c r="AIM940" s="227"/>
      <c r="AIN940" s="227"/>
      <c r="AIO940" s="227"/>
      <c r="AIP940" s="227"/>
      <c r="AIQ940" s="227"/>
      <c r="AIR940" s="227"/>
      <c r="AIS940" s="227"/>
      <c r="AIT940" s="227"/>
      <c r="AIU940" s="227"/>
      <c r="AIV940" s="227"/>
      <c r="AIW940" s="227"/>
      <c r="AIX940" s="227"/>
      <c r="AIY940" s="227"/>
      <c r="AIZ940" s="227"/>
      <c r="AJA940" s="227"/>
      <c r="AJB940" s="227"/>
      <c r="AJC940" s="227"/>
      <c r="AJD940" s="227"/>
      <c r="AJE940" s="227"/>
      <c r="AJF940" s="227"/>
      <c r="AJG940" s="227"/>
      <c r="AJH940" s="227"/>
      <c r="AJI940" s="227"/>
      <c r="AJJ940" s="227"/>
      <c r="AJK940" s="227"/>
      <c r="AJL940" s="227"/>
      <c r="AJM940" s="227"/>
      <c r="AJN940" s="227"/>
      <c r="AJO940" s="227"/>
      <c r="AJP940" s="227"/>
      <c r="AJQ940" s="227"/>
      <c r="AJR940" s="227"/>
      <c r="AJS940" s="227"/>
      <c r="AJT940" s="227"/>
      <c r="AJU940" s="227"/>
      <c r="AJV940" s="227"/>
      <c r="AJW940" s="227"/>
      <c r="AJX940" s="227"/>
      <c r="AJY940" s="227"/>
      <c r="AJZ940" s="227"/>
      <c r="AKA940" s="227"/>
      <c r="AKB940" s="227"/>
      <c r="AKC940" s="227"/>
      <c r="AKD940" s="227"/>
      <c r="AKE940" s="227"/>
      <c r="AKF940" s="227"/>
      <c r="AKG940" s="227"/>
      <c r="AKH940" s="227"/>
      <c r="AKI940" s="227"/>
      <c r="AKJ940" s="227"/>
      <c r="AKK940" s="227"/>
      <c r="AKL940" s="227"/>
      <c r="AKM940" s="227"/>
      <c r="AKN940" s="227"/>
      <c r="AKO940" s="227"/>
      <c r="AKP940" s="227"/>
      <c r="AKQ940" s="227"/>
      <c r="AKR940" s="227"/>
      <c r="AKS940" s="227"/>
      <c r="AKT940" s="227"/>
      <c r="AKU940" s="227"/>
      <c r="AKV940" s="227"/>
      <c r="AKW940" s="227"/>
      <c r="AKX940" s="227"/>
      <c r="AKY940" s="227"/>
      <c r="AKZ940" s="227"/>
      <c r="ALA940" s="227"/>
      <c r="ALB940" s="227"/>
      <c r="ALC940" s="227"/>
      <c r="ALD940" s="227"/>
      <c r="ALE940" s="227"/>
      <c r="ALF940" s="227"/>
      <c r="ALG940" s="227"/>
      <c r="ALH940" s="227"/>
      <c r="ALI940" s="227"/>
      <c r="ALJ940" s="227"/>
      <c r="ALK940" s="227"/>
      <c r="ALL940" s="227"/>
      <c r="ALM940" s="227"/>
      <c r="ALN940" s="227"/>
      <c r="ALO940" s="227"/>
      <c r="ALP940" s="227"/>
      <c r="ALQ940" s="227"/>
      <c r="ALR940" s="227"/>
      <c r="ALS940" s="227"/>
      <c r="ALT940" s="227"/>
      <c r="ALU940" s="227"/>
      <c r="ALV940" s="227"/>
      <c r="ALW940" s="227"/>
      <c r="ALX940" s="227"/>
      <c r="ALY940" s="227"/>
      <c r="ALZ940" s="227"/>
      <c r="AMA940" s="227"/>
      <c r="AMB940" s="227"/>
      <c r="AMC940" s="227"/>
      <c r="AMD940" s="227"/>
      <c r="AME940" s="227"/>
      <c r="AMF940" s="227"/>
      <c r="AMG940" s="227"/>
      <c r="AMH940" s="227"/>
      <c r="AMI940" s="227"/>
      <c r="AMJ940" s="227"/>
      <c r="AMK940" s="227"/>
      <c r="AML940" s="227"/>
      <c r="AMM940" s="227"/>
      <c r="AMN940" s="227"/>
      <c r="AMO940" s="227"/>
      <c r="AMP940" s="227"/>
      <c r="AMQ940" s="227"/>
      <c r="AMR940" s="227"/>
      <c r="AMS940" s="227"/>
      <c r="AMT940" s="227"/>
      <c r="AMU940" s="227"/>
      <c r="AMV940" s="227"/>
      <c r="AMW940" s="227"/>
      <c r="AMX940" s="227"/>
    </row>
    <row r="941" spans="1:1038" ht="18" customHeight="1">
      <c r="A941" s="223" t="s">
        <v>2392</v>
      </c>
      <c r="B941" s="224" t="s">
        <v>1647</v>
      </c>
      <c r="D941" s="225" t="s">
        <v>1279</v>
      </c>
      <c r="E941" s="126">
        <v>108</v>
      </c>
      <c r="F941" s="126">
        <v>3</v>
      </c>
      <c r="G941" s="196" t="str">
        <f t="shared" si="601"/>
        <v>108-3</v>
      </c>
      <c r="H941" s="126">
        <v>0</v>
      </c>
      <c r="I941" s="126">
        <v>20</v>
      </c>
      <c r="J941" s="203">
        <f t="shared" si="605"/>
        <v>1</v>
      </c>
      <c r="K941" s="644" t="b">
        <f>IF(J944=1,IF(((VLOOKUP($G941,[4]Depth_Lookup!$A$3:$J$550,9,FALSE))-(I941/100))=0,"Good",IF(((VLOOKUP($G941,[4]Depth_Lookup!$A$3:$J$550,9,FALSE))-(I941/100))&gt;0,"Too Short","Too Long")))</f>
        <v>0</v>
      </c>
      <c r="L941" s="171">
        <f>(VLOOKUP($G941,Depth_Lookup!$A$3:$J$410,10,FALSE))+(H941/100)</f>
        <v>286.37</v>
      </c>
      <c r="M941" s="171">
        <f>(VLOOKUP($G941,Depth_Lookup!$A$3:$J$410,10,FALSE))+(I941/100)</f>
        <v>286.57</v>
      </c>
      <c r="N941" s="127" t="s">
        <v>2431</v>
      </c>
      <c r="O941" s="126">
        <v>3</v>
      </c>
      <c r="P941" s="126" t="s">
        <v>853</v>
      </c>
      <c r="Q941" s="126" t="s">
        <v>125</v>
      </c>
      <c r="R941" s="196" t="str">
        <f t="shared" si="602"/>
        <v>SerpentinizedHarzburgite</v>
      </c>
      <c r="S941" s="126" t="s">
        <v>94</v>
      </c>
      <c r="T941" s="126" t="s">
        <v>98</v>
      </c>
      <c r="U941" s="226" t="s">
        <v>95</v>
      </c>
      <c r="V941" s="226" t="s">
        <v>96</v>
      </c>
      <c r="W941" s="126" t="s">
        <v>102</v>
      </c>
      <c r="X941" s="202">
        <f>VLOOKUP(W941,[4]definitions_list_lookup!$A$13:$B$19,2,0)</f>
        <v>5</v>
      </c>
      <c r="Y941" s="126" t="s">
        <v>90</v>
      </c>
      <c r="Z941" s="126" t="s">
        <v>91</v>
      </c>
      <c r="AF941" s="196" t="e">
        <f>VLOOKUP(AE941,[4]definitions_list_mag!$V$12:$W$15,2,0)</f>
        <v>#N/A</v>
      </c>
      <c r="AI941" s="258">
        <v>74</v>
      </c>
      <c r="AJ941" s="135"/>
      <c r="AK941" s="135"/>
      <c r="AL941" s="135"/>
      <c r="AM941" s="135"/>
      <c r="AN941" s="135"/>
      <c r="AO941" s="258"/>
      <c r="AP941" s="135"/>
      <c r="AQ941" s="135"/>
      <c r="AR941" s="135"/>
      <c r="AS941" s="135"/>
      <c r="AT941" s="135"/>
      <c r="AU941" s="258"/>
      <c r="AV941" s="135"/>
      <c r="AW941" s="135"/>
      <c r="AX941" s="135"/>
      <c r="AY941" s="135"/>
      <c r="AZ941" s="135"/>
      <c r="BA941" s="258">
        <v>25</v>
      </c>
      <c r="BB941" s="135">
        <v>6</v>
      </c>
      <c r="BC941" s="135">
        <v>2</v>
      </c>
      <c r="BD941" s="135" t="s">
        <v>1330</v>
      </c>
      <c r="BE941" s="135" t="s">
        <v>103</v>
      </c>
      <c r="BF941" s="135"/>
      <c r="BG941" s="258"/>
      <c r="BH941" s="135"/>
      <c r="BI941" s="135"/>
      <c r="BJ941" s="135"/>
      <c r="BK941" s="135"/>
      <c r="BL941" s="135"/>
      <c r="BM941" s="258">
        <v>1</v>
      </c>
      <c r="BN941" s="135">
        <v>2</v>
      </c>
      <c r="BO941" s="256">
        <v>0.5</v>
      </c>
      <c r="BP941" s="256" t="s">
        <v>110</v>
      </c>
      <c r="BQ941" s="256" t="s">
        <v>103</v>
      </c>
      <c r="BR941" s="135"/>
      <c r="BS941" s="135"/>
      <c r="BT941" s="135"/>
      <c r="BU941" s="135"/>
      <c r="BV941" s="135"/>
      <c r="BW941" s="135"/>
      <c r="BX941" s="135"/>
      <c r="BY941" s="130"/>
      <c r="CE941" s="160"/>
      <c r="CF941" s="213">
        <f t="shared" si="603"/>
        <v>100</v>
      </c>
      <c r="CG941" s="131"/>
      <c r="CH941" s="150" t="s">
        <v>2293</v>
      </c>
      <c r="CI941" s="150">
        <v>100</v>
      </c>
      <c r="CJ941" s="150" t="s">
        <v>514</v>
      </c>
      <c r="CK941" s="158" t="s">
        <v>2415</v>
      </c>
      <c r="CL941" s="134"/>
      <c r="CM941" s="134"/>
      <c r="CN941" s="134"/>
      <c r="CO941" s="134"/>
      <c r="CP941" s="134"/>
      <c r="CQ941" s="134"/>
      <c r="CR941" s="134"/>
      <c r="CS941" s="134"/>
      <c r="CT941" s="134"/>
      <c r="CU941" s="134"/>
      <c r="CV941" s="134"/>
      <c r="CW941" s="134"/>
      <c r="CX941" s="134"/>
      <c r="CY941" s="134"/>
      <c r="CZ941" s="134"/>
      <c r="DA941" s="134"/>
      <c r="DB941" s="134">
        <v>30</v>
      </c>
      <c r="DD941" s="134"/>
      <c r="DE941" s="134"/>
      <c r="DF941" s="134"/>
      <c r="DG941" s="134"/>
      <c r="DH941" s="134"/>
      <c r="DI941" s="134"/>
      <c r="DJ941" s="134">
        <v>70</v>
      </c>
      <c r="DK941" s="207">
        <f t="shared" si="604"/>
        <v>100</v>
      </c>
      <c r="DL941" s="131"/>
      <c r="DM941" s="134"/>
      <c r="DN941" s="134"/>
      <c r="DO941" s="136"/>
      <c r="DQ941" s="131"/>
      <c r="DR941" s="136"/>
      <c r="DS941" s="131"/>
      <c r="DT941" s="138" t="s">
        <v>2432</v>
      </c>
      <c r="DW941" s="214" t="e">
        <f>VLOOKUP(P941,[4]definitions_list_lookup!$K$30:$L$54,2,0)</f>
        <v>#N/A</v>
      </c>
      <c r="DX941" s="139" t="s">
        <v>2151</v>
      </c>
      <c r="DY941" s="139" t="s">
        <v>2420</v>
      </c>
      <c r="DZ941"/>
      <c r="EA941" s="104"/>
      <c r="ED941" s="229" t="s">
        <v>2517</v>
      </c>
      <c r="EE941" s="140"/>
      <c r="EG941" s="140"/>
      <c r="EI941" s="218"/>
      <c r="EJ941" s="143"/>
      <c r="EK941" s="221"/>
      <c r="EM941" s="109"/>
      <c r="EN941" s="109"/>
      <c r="EZ941" s="192" t="e">
        <f t="shared" si="675"/>
        <v>#DIV/0!</v>
      </c>
      <c r="FA941" s="192" t="e">
        <f t="shared" si="676"/>
        <v>#DIV/0!</v>
      </c>
      <c r="FB941" s="192" t="e">
        <f t="shared" si="677"/>
        <v>#DIV/0!</v>
      </c>
      <c r="FC941" s="192" t="e">
        <f t="shared" si="678"/>
        <v>#DIV/0!</v>
      </c>
      <c r="FD941" s="192" t="e">
        <f t="shared" si="679"/>
        <v>#DIV/0!</v>
      </c>
      <c r="FE941" s="193" t="e">
        <f t="shared" si="680"/>
        <v>#DIV/0!</v>
      </c>
      <c r="FF941" s="194" t="e">
        <f t="shared" si="681"/>
        <v>#DIV/0!</v>
      </c>
      <c r="FI941" s="778">
        <f t="shared" si="682"/>
        <v>0</v>
      </c>
      <c r="FJ941" s="779" t="e">
        <f t="shared" si="683"/>
        <v>#DIV/0!</v>
      </c>
      <c r="FK941" s="779" t="e">
        <f t="shared" si="684"/>
        <v>#DIV/0!</v>
      </c>
      <c r="FL941" s="780" t="e">
        <f t="shared" si="685"/>
        <v>#DIV/0!</v>
      </c>
      <c r="FM941" s="169" t="e">
        <f t="shared" si="686"/>
        <v>#DIV/0!</v>
      </c>
      <c r="FN941" s="783" t="e">
        <f t="shared" si="687"/>
        <v>#DIV/0!</v>
      </c>
    </row>
    <row r="942" spans="1:1038" ht="18" customHeight="1">
      <c r="A942" s="223"/>
      <c r="B942" s="224"/>
      <c r="D942" s="225"/>
      <c r="E942" s="126">
        <v>108</v>
      </c>
      <c r="F942" s="126">
        <v>3</v>
      </c>
      <c r="G942" s="196" t="str">
        <f t="shared" ref="G942:G943" si="731">E942&amp;"-"&amp;F942</f>
        <v>108-3</v>
      </c>
      <c r="H942" s="126">
        <v>20</v>
      </c>
      <c r="I942" s="126">
        <v>20.5</v>
      </c>
      <c r="J942" s="203">
        <f t="shared" si="605"/>
        <v>0</v>
      </c>
      <c r="K942" s="644"/>
      <c r="L942" s="171">
        <f>(VLOOKUP($G942,Depth_Lookup!$A$3:$J$410,10,FALSE))+(H942/100)</f>
        <v>286.57</v>
      </c>
      <c r="M942" s="171">
        <f>(VLOOKUP($G942,Depth_Lookup!$A$3:$J$410,10,FALSE))+(I942/100)</f>
        <v>286.57499999999999</v>
      </c>
      <c r="N942" s="127"/>
      <c r="R942" s="196" t="s">
        <v>2380</v>
      </c>
      <c r="U942" s="226"/>
      <c r="V942" s="226"/>
      <c r="X942" s="202"/>
      <c r="AF942" s="196"/>
      <c r="AI942" s="258"/>
      <c r="AJ942" s="135"/>
      <c r="AK942" s="135"/>
      <c r="AL942" s="135"/>
      <c r="AM942" s="135"/>
      <c r="AN942" s="135"/>
      <c r="AO942" s="258"/>
      <c r="AP942" s="135"/>
      <c r="AQ942" s="135"/>
      <c r="AR942" s="135"/>
      <c r="AS942" s="135"/>
      <c r="AT942" s="135"/>
      <c r="AU942" s="258"/>
      <c r="AV942" s="135"/>
      <c r="AW942" s="135"/>
      <c r="AX942" s="135"/>
      <c r="AY942" s="135"/>
      <c r="AZ942" s="135"/>
      <c r="BA942" s="258"/>
      <c r="BB942" s="135"/>
      <c r="BC942" s="135"/>
      <c r="BD942" s="135"/>
      <c r="BE942" s="135"/>
      <c r="BF942" s="135"/>
      <c r="BG942" s="258"/>
      <c r="BH942" s="135"/>
      <c r="BI942" s="135"/>
      <c r="BJ942" s="135"/>
      <c r="BK942" s="135"/>
      <c r="BL942" s="135"/>
      <c r="BM942" s="258"/>
      <c r="BN942" s="135"/>
      <c r="BO942" s="256"/>
      <c r="BP942" s="256"/>
      <c r="BQ942" s="256"/>
      <c r="BR942" s="135"/>
      <c r="BS942" s="135"/>
      <c r="BT942" s="135"/>
      <c r="BU942" s="135"/>
      <c r="BV942" s="135"/>
      <c r="BW942" s="135"/>
      <c r="BX942" s="135"/>
      <c r="BY942" s="130"/>
      <c r="CE942" s="160"/>
      <c r="CF942" s="213"/>
      <c r="CG942" s="131"/>
      <c r="CH942" s="150"/>
      <c r="CI942" s="150"/>
      <c r="CJ942" s="150"/>
      <c r="CK942" s="158"/>
      <c r="CL942" s="134"/>
      <c r="CM942" s="134"/>
      <c r="CN942" s="134"/>
      <c r="CO942" s="134"/>
      <c r="CP942" s="134"/>
      <c r="CQ942" s="134"/>
      <c r="CR942" s="134"/>
      <c r="CS942" s="134"/>
      <c r="CT942" s="134"/>
      <c r="CU942" s="134"/>
      <c r="CV942" s="134"/>
      <c r="CW942" s="134"/>
      <c r="CX942" s="134"/>
      <c r="CY942" s="134"/>
      <c r="CZ942" s="134"/>
      <c r="DA942" s="134"/>
      <c r="DB942" s="134"/>
      <c r="DD942" s="134"/>
      <c r="DE942" s="134"/>
      <c r="DF942" s="134"/>
      <c r="DG942" s="134"/>
      <c r="DH942" s="134"/>
      <c r="DI942" s="134"/>
      <c r="DJ942" s="134"/>
      <c r="DK942" s="207"/>
      <c r="DL942" s="131"/>
      <c r="DM942" s="134"/>
      <c r="DN942" s="134"/>
      <c r="DO942" s="136"/>
      <c r="DQ942" s="131"/>
      <c r="DR942" s="136"/>
      <c r="DS942" s="131"/>
      <c r="DT942" s="138"/>
      <c r="DW942" s="214"/>
      <c r="DX942" s="139"/>
      <c r="DY942" s="139"/>
      <c r="DZ942"/>
      <c r="EA942" s="104"/>
      <c r="ED942" s="229" t="s">
        <v>2517</v>
      </c>
      <c r="EE942" s="140"/>
      <c r="EG942" s="140"/>
      <c r="EI942" s="218"/>
      <c r="EJ942" s="143"/>
      <c r="EK942" s="221"/>
      <c r="EM942" s="109"/>
      <c r="EN942" s="109" t="s">
        <v>1448</v>
      </c>
      <c r="EO942" s="144">
        <v>0.4</v>
      </c>
      <c r="EP942" s="144" t="s">
        <v>2510</v>
      </c>
      <c r="EV942" s="112">
        <v>10</v>
      </c>
      <c r="EW942" s="112">
        <v>90</v>
      </c>
      <c r="EX942" s="112">
        <v>10</v>
      </c>
      <c r="EY942" s="112">
        <v>0</v>
      </c>
      <c r="EZ942" s="192">
        <f t="shared" si="675"/>
        <v>-135</v>
      </c>
      <c r="FA942" s="192">
        <f t="shared" si="676"/>
        <v>225</v>
      </c>
      <c r="FB942" s="192">
        <f t="shared" si="677"/>
        <v>75.998057834483077</v>
      </c>
      <c r="FC942" s="192">
        <f t="shared" si="678"/>
        <v>315</v>
      </c>
      <c r="FD942" s="192">
        <f t="shared" si="679"/>
        <v>14.001942165516923</v>
      </c>
      <c r="FE942" s="193">
        <f t="shared" si="680"/>
        <v>45</v>
      </c>
      <c r="FF942" s="194">
        <f t="shared" si="681"/>
        <v>14.001942165516923</v>
      </c>
      <c r="FI942" s="778">
        <f t="shared" si="682"/>
        <v>0.4</v>
      </c>
      <c r="FJ942" s="779">
        <f t="shared" si="683"/>
        <v>14.001942165516923</v>
      </c>
      <c r="FK942" s="779">
        <f t="shared" si="684"/>
        <v>75.998057834483077</v>
      </c>
      <c r="FL942" s="780">
        <f t="shared" si="685"/>
        <v>1.3264163343328015</v>
      </c>
      <c r="FM942" s="169">
        <f t="shared" si="686"/>
        <v>0.97028752524781392</v>
      </c>
      <c r="FN942" s="783">
        <f t="shared" si="687"/>
        <v>0.38811501009912558</v>
      </c>
    </row>
    <row r="943" spans="1:1038" ht="18" customHeight="1">
      <c r="A943" s="223" t="s">
        <v>2392</v>
      </c>
      <c r="B943" s="224" t="s">
        <v>1647</v>
      </c>
      <c r="D943" s="225" t="s">
        <v>1279</v>
      </c>
      <c r="E943" s="126">
        <v>108</v>
      </c>
      <c r="F943" s="126">
        <v>3</v>
      </c>
      <c r="G943" s="196" t="str">
        <f t="shared" si="731"/>
        <v>108-3</v>
      </c>
      <c r="H943" s="126">
        <v>20.5</v>
      </c>
      <c r="I943" s="126">
        <v>43</v>
      </c>
      <c r="J943" s="203">
        <f t="shared" ref="J943" si="732">IF(H943=0, 1, 0)</f>
        <v>0</v>
      </c>
      <c r="K943" s="644" t="str">
        <f>IF(J946=1,IF(((VLOOKUP($G943,[4]Depth_Lookup!$A$3:$J$550,9,FALSE))-(I943/100))=0,"Good",IF(((VLOOKUP($G943,[4]Depth_Lookup!$A$3:$J$550,9,FALSE))-(I943/100))&gt;0,"Too Short","Too Long")))</f>
        <v>Too Short</v>
      </c>
      <c r="L943" s="171">
        <f>(VLOOKUP($G943,Depth_Lookup!$A$3:$J$410,10,FALSE))+(H943/100)</f>
        <v>286.57499999999999</v>
      </c>
      <c r="M943" s="171">
        <f>(VLOOKUP($G943,Depth_Lookup!$A$3:$J$410,10,FALSE))+(I943/100)</f>
        <v>286.8</v>
      </c>
      <c r="N943" s="127" t="s">
        <v>2431</v>
      </c>
      <c r="O943" s="126">
        <v>3</v>
      </c>
      <c r="P943" s="126" t="s">
        <v>853</v>
      </c>
      <c r="Q943" s="126" t="s">
        <v>125</v>
      </c>
      <c r="R943" s="196" t="str">
        <f t="shared" ref="R943" si="733">P943&amp;""&amp;Q943</f>
        <v>SerpentinizedHarzburgite</v>
      </c>
      <c r="S943" s="126" t="s">
        <v>94</v>
      </c>
      <c r="T943" s="126" t="s">
        <v>98</v>
      </c>
      <c r="U943" s="226" t="s">
        <v>95</v>
      </c>
      <c r="V943" s="226" t="s">
        <v>96</v>
      </c>
      <c r="W943" s="126" t="s">
        <v>102</v>
      </c>
      <c r="X943" s="202">
        <f>VLOOKUP(W943,[4]definitions_list_lookup!$A$13:$B$19,2,0)</f>
        <v>5</v>
      </c>
      <c r="Y943" s="126" t="s">
        <v>90</v>
      </c>
      <c r="Z943" s="126" t="s">
        <v>91</v>
      </c>
      <c r="AF943" s="196" t="e">
        <f>VLOOKUP(AE943,[4]definitions_list_mag!$V$12:$W$15,2,0)</f>
        <v>#N/A</v>
      </c>
      <c r="AI943" s="258">
        <v>74</v>
      </c>
      <c r="AJ943" s="135"/>
      <c r="AK943" s="135"/>
      <c r="AL943" s="135"/>
      <c r="AM943" s="135"/>
      <c r="AN943" s="135"/>
      <c r="AO943" s="258"/>
      <c r="AP943" s="135"/>
      <c r="AQ943" s="135"/>
      <c r="AR943" s="135"/>
      <c r="AS943" s="135"/>
      <c r="AT943" s="135"/>
      <c r="AU943" s="258"/>
      <c r="AV943" s="135"/>
      <c r="AW943" s="135"/>
      <c r="AX943" s="135"/>
      <c r="AY943" s="135"/>
      <c r="AZ943" s="135"/>
      <c r="BA943" s="258">
        <v>25</v>
      </c>
      <c r="BB943" s="135">
        <v>6</v>
      </c>
      <c r="BC943" s="135">
        <v>2</v>
      </c>
      <c r="BD943" s="135" t="s">
        <v>1330</v>
      </c>
      <c r="BE943" s="135" t="s">
        <v>103</v>
      </c>
      <c r="BF943" s="135"/>
      <c r="BG943" s="258"/>
      <c r="BH943" s="135"/>
      <c r="BI943" s="135"/>
      <c r="BJ943" s="135"/>
      <c r="BK943" s="135"/>
      <c r="BL943" s="135"/>
      <c r="BM943" s="258">
        <v>1</v>
      </c>
      <c r="BN943" s="135">
        <v>2</v>
      </c>
      <c r="BO943" s="256">
        <v>0.5</v>
      </c>
      <c r="BP943" s="256" t="s">
        <v>110</v>
      </c>
      <c r="BQ943" s="256" t="s">
        <v>103</v>
      </c>
      <c r="BR943" s="135"/>
      <c r="BS943" s="135"/>
      <c r="BT943" s="135"/>
      <c r="BU943" s="135"/>
      <c r="BV943" s="135"/>
      <c r="BW943" s="135"/>
      <c r="BX943" s="135"/>
      <c r="BY943" s="130"/>
      <c r="CE943" s="160"/>
      <c r="CF943" s="213">
        <f t="shared" ref="CF943" si="734">AI943+AO943+BA943+AU943+BG943+BM943+BY943</f>
        <v>100</v>
      </c>
      <c r="CG943" s="131"/>
      <c r="CH943" s="150" t="s">
        <v>2293</v>
      </c>
      <c r="CI943" s="150">
        <v>100</v>
      </c>
      <c r="CJ943" s="150" t="s">
        <v>514</v>
      </c>
      <c r="CK943" s="158" t="s">
        <v>2415</v>
      </c>
      <c r="CL943" s="134"/>
      <c r="CM943" s="134"/>
      <c r="CN943" s="134"/>
      <c r="CO943" s="134"/>
      <c r="CP943" s="134"/>
      <c r="CQ943" s="134"/>
      <c r="CR943" s="134"/>
      <c r="CS943" s="134"/>
      <c r="CT943" s="134"/>
      <c r="CU943" s="134"/>
      <c r="CV943" s="134"/>
      <c r="CW943" s="134"/>
      <c r="CX943" s="134"/>
      <c r="CY943" s="134"/>
      <c r="CZ943" s="134"/>
      <c r="DA943" s="134"/>
      <c r="DB943" s="134">
        <v>30</v>
      </c>
      <c r="DD943" s="134"/>
      <c r="DE943" s="134"/>
      <c r="DF943" s="134"/>
      <c r="DG943" s="134"/>
      <c r="DH943" s="134"/>
      <c r="DI943" s="134"/>
      <c r="DJ943" s="134">
        <v>70</v>
      </c>
      <c r="DK943" s="207">
        <f t="shared" ref="DK943" si="735">SUM(CL943:DJ943)</f>
        <v>100</v>
      </c>
      <c r="DL943" s="131"/>
      <c r="DM943" s="134"/>
      <c r="DN943" s="134"/>
      <c r="DO943" s="136"/>
      <c r="DQ943" s="131"/>
      <c r="DR943" s="136"/>
      <c r="DS943" s="131"/>
      <c r="DT943" s="138" t="s">
        <v>2432</v>
      </c>
      <c r="DW943" s="214" t="e">
        <f>VLOOKUP(P943,[4]definitions_list_lookup!$K$30:$L$54,2,0)</f>
        <v>#N/A</v>
      </c>
      <c r="DX943" s="139" t="s">
        <v>2151</v>
      </c>
      <c r="DY943" s="139" t="s">
        <v>2420</v>
      </c>
      <c r="DZ943"/>
      <c r="EA943" s="104"/>
      <c r="ED943" s="229" t="s">
        <v>2517</v>
      </c>
      <c r="EE943" s="140"/>
      <c r="EG943" s="140"/>
      <c r="EI943" s="218"/>
      <c r="EJ943" s="143"/>
      <c r="EK943" s="221"/>
      <c r="EM943" s="109"/>
      <c r="EN943" s="109" t="s">
        <v>1448</v>
      </c>
      <c r="EV943" s="112">
        <v>10</v>
      </c>
      <c r="EW943" s="112">
        <v>90</v>
      </c>
      <c r="EX943" s="112">
        <v>10</v>
      </c>
      <c r="EY943" s="112">
        <v>0</v>
      </c>
      <c r="EZ943" s="192">
        <f t="shared" si="675"/>
        <v>-135</v>
      </c>
      <c r="FA943" s="192">
        <f t="shared" si="676"/>
        <v>225</v>
      </c>
      <c r="FB943" s="192">
        <f t="shared" si="677"/>
        <v>75.998057834483077</v>
      </c>
      <c r="FC943" s="192">
        <f t="shared" si="678"/>
        <v>315</v>
      </c>
      <c r="FD943" s="192">
        <f t="shared" si="679"/>
        <v>14.001942165516923</v>
      </c>
      <c r="FE943" s="193">
        <f t="shared" si="680"/>
        <v>45</v>
      </c>
      <c r="FF943" s="194">
        <f t="shared" si="681"/>
        <v>14.001942165516923</v>
      </c>
      <c r="FI943" s="778">
        <f t="shared" si="682"/>
        <v>0</v>
      </c>
      <c r="FJ943" s="779">
        <f t="shared" si="683"/>
        <v>14.001942165516923</v>
      </c>
      <c r="FK943" s="779">
        <f t="shared" si="684"/>
        <v>75.998057834483077</v>
      </c>
      <c r="FL943" s="780">
        <f t="shared" si="685"/>
        <v>1.3264163343328015</v>
      </c>
      <c r="FM943" s="169">
        <f t="shared" si="686"/>
        <v>0.97028752524781392</v>
      </c>
      <c r="FN943" s="783">
        <f t="shared" si="687"/>
        <v>0</v>
      </c>
    </row>
    <row r="944" spans="1:1038" ht="18" customHeight="1">
      <c r="A944" s="223" t="s">
        <v>2392</v>
      </c>
      <c r="B944" s="224" t="s">
        <v>1647</v>
      </c>
      <c r="D944" s="225" t="s">
        <v>1279</v>
      </c>
      <c r="E944" s="126">
        <v>108</v>
      </c>
      <c r="F944" s="126">
        <v>3</v>
      </c>
      <c r="G944" s="196" t="str">
        <f t="shared" si="601"/>
        <v>108-3</v>
      </c>
      <c r="H944" s="126">
        <v>43</v>
      </c>
      <c r="I944" s="126">
        <v>45</v>
      </c>
      <c r="J944" s="203">
        <f t="shared" si="605"/>
        <v>0</v>
      </c>
      <c r="K944" s="644" t="b">
        <f>IF(J945=1,IF(((VLOOKUP($G944,[4]Depth_Lookup!$A$3:$J$550,9,FALSE))-(I944/100))=0,"Good",IF(((VLOOKUP($G944,[4]Depth_Lookup!$A$3:$J$550,9,FALSE))-(I944/100))&gt;0,"Too Short","Too Long")))</f>
        <v>0</v>
      </c>
      <c r="L944" s="171">
        <f>(VLOOKUP($G944,Depth_Lookup!$A$3:$J$410,10,FALSE))+(H944/100)</f>
        <v>286.8</v>
      </c>
      <c r="M944" s="171">
        <f>(VLOOKUP($G944,Depth_Lookup!$A$3:$J$410,10,FALSE))+(I944/100)</f>
        <v>286.82</v>
      </c>
      <c r="N944" s="127" t="s">
        <v>2431</v>
      </c>
      <c r="Q944" s="126" t="s">
        <v>137</v>
      </c>
      <c r="R944" s="196" t="str">
        <f t="shared" si="602"/>
        <v>Clinopyroxenite</v>
      </c>
      <c r="S944" s="126" t="s">
        <v>98</v>
      </c>
      <c r="T944" s="126" t="s">
        <v>98</v>
      </c>
      <c r="U944" s="226" t="s">
        <v>95</v>
      </c>
      <c r="V944" s="226" t="s">
        <v>96</v>
      </c>
      <c r="W944" s="126" t="s">
        <v>112</v>
      </c>
      <c r="X944" s="202">
        <f>VLOOKUP(W944,[4]definitions_list_lookup!$A$13:$B$19,2,0)</f>
        <v>4</v>
      </c>
      <c r="Y944" s="126" t="s">
        <v>90</v>
      </c>
      <c r="Z944" s="126" t="s">
        <v>91</v>
      </c>
      <c r="AF944" s="196" t="e">
        <f>VLOOKUP(AE944,[4]definitions_list_mag!$V$12:$W$15,2,0)</f>
        <v>#N/A</v>
      </c>
      <c r="AI944" s="258"/>
      <c r="AJ944" s="135"/>
      <c r="AK944" s="135"/>
      <c r="AL944" s="135"/>
      <c r="AM944" s="135"/>
      <c r="AN944" s="135"/>
      <c r="AO944" s="258"/>
      <c r="AP944" s="135"/>
      <c r="AQ944" s="135"/>
      <c r="AR944" s="135"/>
      <c r="AS944" s="135"/>
      <c r="AT944" s="135"/>
      <c r="AU944" s="258">
        <v>100</v>
      </c>
      <c r="AV944" s="135">
        <v>2</v>
      </c>
      <c r="AW944" s="135">
        <v>0.5</v>
      </c>
      <c r="AX944" s="135" t="s">
        <v>110</v>
      </c>
      <c r="AY944" s="135" t="s">
        <v>103</v>
      </c>
      <c r="AZ944" s="135"/>
      <c r="BA944" s="258"/>
      <c r="BB944" s="135"/>
      <c r="BC944" s="135"/>
      <c r="BD944" s="135"/>
      <c r="BE944" s="135"/>
      <c r="BF944" s="135"/>
      <c r="BG944" s="258"/>
      <c r="BH944" s="135"/>
      <c r="BI944" s="135"/>
      <c r="BJ944" s="135"/>
      <c r="BK944" s="135"/>
      <c r="BL944" s="135"/>
      <c r="BM944" s="258"/>
      <c r="BN944" s="135"/>
      <c r="BO944" s="256"/>
      <c r="BP944" s="256"/>
      <c r="BQ944" s="256"/>
      <c r="BR944" s="135"/>
      <c r="BS944" s="135"/>
      <c r="BT944" s="135"/>
      <c r="BU944" s="135"/>
      <c r="BV944" s="135"/>
      <c r="BW944" s="135"/>
      <c r="BX944" s="135"/>
      <c r="BY944" s="130"/>
      <c r="CE944" s="160"/>
      <c r="CF944" s="213">
        <f t="shared" si="603"/>
        <v>100</v>
      </c>
      <c r="CG944" s="131"/>
      <c r="CH944" s="132"/>
      <c r="CI944" s="132"/>
      <c r="CJ944" s="132"/>
      <c r="CK944" s="133"/>
      <c r="CL944" s="134"/>
      <c r="CM944" s="134"/>
      <c r="CN944" s="134"/>
      <c r="CO944" s="134"/>
      <c r="CP944" s="134"/>
      <c r="CQ944" s="134"/>
      <c r="CR944" s="134"/>
      <c r="CS944" s="134"/>
      <c r="CT944" s="134"/>
      <c r="CU944" s="134"/>
      <c r="CV944" s="134"/>
      <c r="CW944" s="134"/>
      <c r="CX944" s="134"/>
      <c r="CY944" s="134"/>
      <c r="CZ944" s="134"/>
      <c r="DA944" s="134"/>
      <c r="DB944" s="134"/>
      <c r="DD944" s="134"/>
      <c r="DE944" s="134"/>
      <c r="DF944" s="134"/>
      <c r="DG944" s="134"/>
      <c r="DH944" s="134"/>
      <c r="DI944" s="134"/>
      <c r="DJ944" s="134">
        <v>100</v>
      </c>
      <c r="DK944" s="207">
        <f t="shared" si="604"/>
        <v>100</v>
      </c>
      <c r="DL944" s="131"/>
      <c r="DM944" s="134"/>
      <c r="DN944" s="134"/>
      <c r="DO944" s="136"/>
      <c r="DQ944" s="131"/>
      <c r="DR944" s="136" t="s">
        <v>2154</v>
      </c>
      <c r="DS944" s="131"/>
      <c r="DT944" s="138"/>
      <c r="DU944" s="135">
        <v>18</v>
      </c>
      <c r="DV944" s="135" t="s">
        <v>849</v>
      </c>
      <c r="DW944" s="214" t="e">
        <f>VLOOKUP(P944,[4]definitions_list_lookup!$K$30:$L$54,2,0)</f>
        <v>#N/A</v>
      </c>
      <c r="DX944" s="139"/>
      <c r="DY944" s="139"/>
      <c r="DZ944"/>
      <c r="EA944" s="104"/>
      <c r="ED944" s="229" t="s">
        <v>2517</v>
      </c>
      <c r="EE944" s="140"/>
      <c r="EG944" s="140"/>
      <c r="EI944" s="218"/>
      <c r="EJ944" s="143"/>
      <c r="EK944" s="221"/>
      <c r="EM944" s="109"/>
      <c r="EN944" s="109" t="s">
        <v>1447</v>
      </c>
      <c r="EO944" s="144">
        <v>1.5</v>
      </c>
      <c r="EV944" s="112">
        <v>5</v>
      </c>
      <c r="EW944" s="112">
        <v>270</v>
      </c>
      <c r="EX944" s="112">
        <v>12</v>
      </c>
      <c r="EY944" s="112">
        <v>0</v>
      </c>
      <c r="EZ944" s="192">
        <f t="shared" si="675"/>
        <v>157.62784606513912</v>
      </c>
      <c r="FA944" s="192">
        <f t="shared" si="676"/>
        <v>157.62784606513912</v>
      </c>
      <c r="FB944" s="192">
        <f t="shared" si="677"/>
        <v>77.05497976736892</v>
      </c>
      <c r="FC944" s="192">
        <f t="shared" si="678"/>
        <v>247.62784606513912</v>
      </c>
      <c r="FD944" s="192">
        <f t="shared" si="679"/>
        <v>12.94502023263108</v>
      </c>
      <c r="FE944" s="193">
        <f t="shared" si="680"/>
        <v>337.62784606513912</v>
      </c>
      <c r="FF944" s="194">
        <f t="shared" si="681"/>
        <v>12.94502023263108</v>
      </c>
      <c r="FI944" s="778">
        <f t="shared" ref="FI944:FI946" si="736">EO944</f>
        <v>1.5</v>
      </c>
      <c r="FJ944" s="779">
        <f t="shared" si="683"/>
        <v>12.94502023263108</v>
      </c>
      <c r="FK944" s="779">
        <f t="shared" si="684"/>
        <v>77.05497976736892</v>
      </c>
      <c r="FL944" s="780">
        <f t="shared" si="685"/>
        <v>1.344863101998202</v>
      </c>
      <c r="FM944" s="169">
        <f t="shared" si="686"/>
        <v>0.9745854742315071</v>
      </c>
      <c r="FN944" s="783">
        <f t="shared" si="687"/>
        <v>1.4618782113472606</v>
      </c>
    </row>
    <row r="945" spans="1:1038" ht="18" customHeight="1">
      <c r="A945" s="223" t="s">
        <v>2392</v>
      </c>
      <c r="B945" s="224" t="s">
        <v>1647</v>
      </c>
      <c r="D945" s="225" t="s">
        <v>1279</v>
      </c>
      <c r="E945" s="226">
        <v>108</v>
      </c>
      <c r="F945" s="226">
        <v>3</v>
      </c>
      <c r="G945" s="196" t="str">
        <f t="shared" si="601"/>
        <v>108-3</v>
      </c>
      <c r="H945" s="226">
        <v>45</v>
      </c>
      <c r="I945" s="226">
        <v>93.5</v>
      </c>
      <c r="J945" s="203">
        <f t="shared" si="605"/>
        <v>0</v>
      </c>
      <c r="K945" s="644" t="str">
        <f>IF(J946=1,IF(((VLOOKUP($G945,[4]Depth_Lookup!$A$3:$J$550,9,FALSE))-(I945/100))=0,"Good",IF(((VLOOKUP($G945,[4]Depth_Lookup!$A$3:$J$550,9,FALSE))-(I945/100))&gt;0,"Too Short","Too Long")))</f>
        <v>Good</v>
      </c>
      <c r="L945" s="171">
        <f>(VLOOKUP($G945,Depth_Lookup!$A$3:$J$410,10,FALSE))+(H945/100)</f>
        <v>286.82</v>
      </c>
      <c r="M945" s="171">
        <f>(VLOOKUP($G945,Depth_Lookup!$A$3:$J$410,10,FALSE))+(I945/100)</f>
        <v>287.30500000000001</v>
      </c>
      <c r="N945" s="232" t="s">
        <v>2431</v>
      </c>
      <c r="O945" s="226">
        <v>2</v>
      </c>
      <c r="P945" s="226" t="s">
        <v>853</v>
      </c>
      <c r="Q945" s="226" t="s">
        <v>125</v>
      </c>
      <c r="R945" s="196" t="str">
        <f t="shared" si="602"/>
        <v>SerpentinizedHarzburgite</v>
      </c>
      <c r="S945" s="226" t="s">
        <v>98</v>
      </c>
      <c r="T945" s="226" t="s">
        <v>94</v>
      </c>
      <c r="U945" s="226" t="s">
        <v>95</v>
      </c>
      <c r="V945" s="226" t="s">
        <v>96</v>
      </c>
      <c r="W945" s="226" t="s">
        <v>102</v>
      </c>
      <c r="X945" s="202">
        <f>VLOOKUP(W945,[4]definitions_list_lookup!$A$13:$B$19,2,0)</f>
        <v>5</v>
      </c>
      <c r="Y945" s="226" t="s">
        <v>90</v>
      </c>
      <c r="Z945" s="226" t="s">
        <v>91</v>
      </c>
      <c r="AA945" s="226"/>
      <c r="AF945" s="196" t="e">
        <f>VLOOKUP(AE945,[4]definitions_list_mag!$V$12:$W$15,2,0)</f>
        <v>#N/A</v>
      </c>
      <c r="AI945" s="255">
        <v>74</v>
      </c>
      <c r="AJ945" s="256"/>
      <c r="AK945" s="256"/>
      <c r="AL945" s="256"/>
      <c r="AM945" s="256"/>
      <c r="AN945" s="256"/>
      <c r="AO945" s="255"/>
      <c r="AP945" s="256"/>
      <c r="AQ945" s="256"/>
      <c r="AR945" s="256"/>
      <c r="AS945" s="256"/>
      <c r="AT945" s="256"/>
      <c r="AU945" s="255"/>
      <c r="AV945" s="256"/>
      <c r="AW945" s="256"/>
      <c r="AX945" s="256"/>
      <c r="AY945" s="256"/>
      <c r="AZ945" s="256"/>
      <c r="BA945" s="255">
        <v>25</v>
      </c>
      <c r="BB945" s="256">
        <v>5</v>
      </c>
      <c r="BC945" s="256">
        <v>2</v>
      </c>
      <c r="BD945" s="256" t="s">
        <v>1330</v>
      </c>
      <c r="BE945" s="256" t="s">
        <v>103</v>
      </c>
      <c r="BF945" s="256"/>
      <c r="BG945" s="255"/>
      <c r="BH945" s="256"/>
      <c r="BI945" s="256"/>
      <c r="BJ945" s="256"/>
      <c r="BK945" s="256"/>
      <c r="BL945" s="256"/>
      <c r="BM945" s="255">
        <v>1</v>
      </c>
      <c r="BN945" s="256">
        <v>2</v>
      </c>
      <c r="BO945" s="256">
        <v>0.5</v>
      </c>
      <c r="BP945" s="256" t="s">
        <v>110</v>
      </c>
      <c r="BQ945" s="256" t="s">
        <v>103</v>
      </c>
      <c r="BR945" s="256"/>
      <c r="BS945" s="256"/>
      <c r="BT945" s="256"/>
      <c r="BU945" s="256"/>
      <c r="BV945" s="256"/>
      <c r="BW945" s="256"/>
      <c r="BX945" s="256"/>
      <c r="BY945" s="257"/>
      <c r="BZ945" s="226"/>
      <c r="CA945" s="226"/>
      <c r="CB945" s="226"/>
      <c r="CC945" s="226"/>
      <c r="CD945" s="226"/>
      <c r="CE945" s="410"/>
      <c r="CF945" s="213">
        <f t="shared" si="603"/>
        <v>100</v>
      </c>
      <c r="CG945" s="131"/>
      <c r="CH945" s="150" t="s">
        <v>2293</v>
      </c>
      <c r="CI945" s="150">
        <v>100</v>
      </c>
      <c r="CJ945" s="150" t="s">
        <v>514</v>
      </c>
      <c r="CK945" s="158" t="s">
        <v>2415</v>
      </c>
      <c r="CL945" s="395"/>
      <c r="CM945" s="395"/>
      <c r="CN945" s="395"/>
      <c r="CO945" s="395"/>
      <c r="CP945" s="395"/>
      <c r="CQ945" s="395"/>
      <c r="CR945" s="395"/>
      <c r="CS945" s="395"/>
      <c r="CT945" s="395"/>
      <c r="CU945" s="395"/>
      <c r="CV945" s="395"/>
      <c r="CW945" s="395"/>
      <c r="CX945" s="395"/>
      <c r="CY945" s="395"/>
      <c r="CZ945" s="395"/>
      <c r="DA945" s="395"/>
      <c r="DB945" s="395">
        <v>25</v>
      </c>
      <c r="DC945" s="256">
        <v>3</v>
      </c>
      <c r="DD945" s="395"/>
      <c r="DE945" s="395"/>
      <c r="DF945" s="395"/>
      <c r="DG945" s="395"/>
      <c r="DH945" s="395"/>
      <c r="DI945" s="395"/>
      <c r="DJ945" s="395">
        <v>72</v>
      </c>
      <c r="DK945" s="207">
        <f t="shared" si="604"/>
        <v>100</v>
      </c>
      <c r="DL945" s="131"/>
      <c r="DM945" s="395"/>
      <c r="DN945" s="395"/>
      <c r="DO945" s="397"/>
      <c r="DP945" s="398"/>
      <c r="DQ945" s="259"/>
      <c r="DR945" s="397"/>
      <c r="DS945" s="131"/>
      <c r="DT945" s="263"/>
      <c r="DU945" s="256"/>
      <c r="DV945" s="256"/>
      <c r="DW945" s="214" t="e">
        <f>VLOOKUP(P945,[4]definitions_list_lookup!$K$30:$L$54,2,0)</f>
        <v>#N/A</v>
      </c>
      <c r="DX945" s="155"/>
      <c r="DY945" s="155"/>
      <c r="DZ945"/>
      <c r="EA945" s="104"/>
      <c r="ED945" s="229" t="s">
        <v>2517</v>
      </c>
      <c r="EE945" s="140"/>
      <c r="EG945" s="140"/>
      <c r="EI945" s="218"/>
      <c r="EJ945" s="143"/>
      <c r="EK945" s="221"/>
      <c r="EM945" s="109"/>
      <c r="EN945" s="109" t="s">
        <v>1447</v>
      </c>
      <c r="EV945" s="112">
        <v>9</v>
      </c>
      <c r="EW945" s="112">
        <v>270</v>
      </c>
      <c r="EX945" s="112">
        <v>12</v>
      </c>
      <c r="EY945" s="112">
        <v>0</v>
      </c>
      <c r="EZ945" s="192">
        <f t="shared" si="675"/>
        <v>143.30872365538659</v>
      </c>
      <c r="FA945" s="192">
        <f t="shared" si="676"/>
        <v>143.30872365538659</v>
      </c>
      <c r="FB945" s="192">
        <f t="shared" si="677"/>
        <v>75.153639936995987</v>
      </c>
      <c r="FC945" s="192">
        <f t="shared" si="678"/>
        <v>233.30872365538659</v>
      </c>
      <c r="FD945" s="192">
        <f t="shared" si="679"/>
        <v>14.846360063004013</v>
      </c>
      <c r="FE945" s="193">
        <f t="shared" si="680"/>
        <v>323.30872365538659</v>
      </c>
      <c r="FF945" s="194">
        <f t="shared" si="681"/>
        <v>14.846360063004013</v>
      </c>
      <c r="FI945" s="778">
        <f t="shared" si="736"/>
        <v>0</v>
      </c>
      <c r="FJ945" s="779">
        <f t="shared" si="683"/>
        <v>14.846360063004013</v>
      </c>
      <c r="FK945" s="779">
        <f t="shared" si="684"/>
        <v>75.153639936995987</v>
      </c>
      <c r="FL945" s="780">
        <f t="shared" si="685"/>
        <v>1.3116784617588837</v>
      </c>
      <c r="FM945" s="169">
        <f t="shared" si="686"/>
        <v>0.96661638184448606</v>
      </c>
      <c r="FN945" s="783">
        <f t="shared" si="687"/>
        <v>0</v>
      </c>
    </row>
    <row r="946" spans="1:1038" s="308" customFormat="1" ht="18" customHeight="1">
      <c r="A946" s="522" t="s">
        <v>2392</v>
      </c>
      <c r="B946" s="302" t="s">
        <v>1647</v>
      </c>
      <c r="C946" s="228"/>
      <c r="D946" s="303" t="s">
        <v>1279</v>
      </c>
      <c r="E946" s="228">
        <v>108</v>
      </c>
      <c r="F946" s="228">
        <v>4</v>
      </c>
      <c r="G946" s="304" t="str">
        <f t="shared" si="601"/>
        <v>108-4</v>
      </c>
      <c r="H946" s="228">
        <v>0</v>
      </c>
      <c r="I946" s="228">
        <v>56.5</v>
      </c>
      <c r="J946" s="480">
        <f t="shared" si="605"/>
        <v>1</v>
      </c>
      <c r="K946" s="481" t="str">
        <f>IF(J947=1,IF(((VLOOKUP($G946,[4]Depth_Lookup!$A$3:$J$550,9,FALSE))-(I946/100))=0,"Good",IF(((VLOOKUP($G946,[4]Depth_Lookup!$A$3:$J$550,9,FALSE))-(I946/100))&gt;0,"Too Short","Too Long")))</f>
        <v>Good</v>
      </c>
      <c r="L946" s="171">
        <f>(VLOOKUP($G946,Depth_Lookup!$A$3:$J$410,10,FALSE))+(H946/100)</f>
        <v>287.30500000000001</v>
      </c>
      <c r="M946" s="171">
        <f>(VLOOKUP($G946,Depth_Lookup!$A$3:$J$410,10,FALSE))+(I946/100)</f>
        <v>287.87</v>
      </c>
      <c r="N946" s="231" t="s">
        <v>2431</v>
      </c>
      <c r="O946" s="228">
        <v>1</v>
      </c>
      <c r="P946" s="228" t="s">
        <v>853</v>
      </c>
      <c r="Q946" s="228" t="s">
        <v>125</v>
      </c>
      <c r="R946" s="304" t="str">
        <f t="shared" si="602"/>
        <v>SerpentinizedHarzburgite</v>
      </c>
      <c r="S946" s="228" t="s">
        <v>94</v>
      </c>
      <c r="T946" s="228" t="s">
        <v>94</v>
      </c>
      <c r="U946" s="228" t="s">
        <v>95</v>
      </c>
      <c r="V946" s="228" t="s">
        <v>96</v>
      </c>
      <c r="W946" s="228" t="s">
        <v>102</v>
      </c>
      <c r="X946" s="305">
        <f>VLOOKUP(W946,[4]definitions_list_lookup!$A$13:$B$19,2,0)</f>
        <v>5</v>
      </c>
      <c r="Y946" s="228" t="s">
        <v>90</v>
      </c>
      <c r="Z946" s="228" t="s">
        <v>91</v>
      </c>
      <c r="AA946" s="228"/>
      <c r="AB946" s="228"/>
      <c r="AC946" s="228"/>
      <c r="AD946" s="228"/>
      <c r="AE946" s="234"/>
      <c r="AF946" s="304" t="e">
        <f>VLOOKUP(AE946,[4]definitions_list_mag!$V$12:$W$15,2,0)</f>
        <v>#N/A</v>
      </c>
      <c r="AG946" s="241"/>
      <c r="AH946" s="228"/>
      <c r="AI946" s="253">
        <v>74</v>
      </c>
      <c r="AJ946" s="249"/>
      <c r="AK946" s="249"/>
      <c r="AL946" s="249"/>
      <c r="AM946" s="249"/>
      <c r="AN946" s="249"/>
      <c r="AO946" s="253"/>
      <c r="AP946" s="249"/>
      <c r="AQ946" s="249"/>
      <c r="AR946" s="249"/>
      <c r="AS946" s="249"/>
      <c r="AT946" s="249"/>
      <c r="AU946" s="253"/>
      <c r="AV946" s="249"/>
      <c r="AW946" s="249"/>
      <c r="AX946" s="249"/>
      <c r="AY946" s="249"/>
      <c r="AZ946" s="249"/>
      <c r="BA946" s="253">
        <v>25</v>
      </c>
      <c r="BB946" s="249">
        <v>5</v>
      </c>
      <c r="BC946" s="249">
        <v>2</v>
      </c>
      <c r="BD946" s="249" t="s">
        <v>1330</v>
      </c>
      <c r="BE946" s="249" t="s">
        <v>103</v>
      </c>
      <c r="BF946" s="249"/>
      <c r="BG946" s="253"/>
      <c r="BH946" s="249"/>
      <c r="BI946" s="249"/>
      <c r="BJ946" s="249"/>
      <c r="BK946" s="249"/>
      <c r="BL946" s="249"/>
      <c r="BM946" s="253">
        <v>1</v>
      </c>
      <c r="BN946" s="249">
        <v>2</v>
      </c>
      <c r="BO946" s="249">
        <v>0.5</v>
      </c>
      <c r="BP946" s="249" t="s">
        <v>110</v>
      </c>
      <c r="BQ946" s="249" t="s">
        <v>103</v>
      </c>
      <c r="BR946" s="249"/>
      <c r="BS946" s="249"/>
      <c r="BT946" s="249"/>
      <c r="BU946" s="249"/>
      <c r="BV946" s="249"/>
      <c r="BW946" s="249"/>
      <c r="BX946" s="249"/>
      <c r="BY946" s="244"/>
      <c r="BZ946" s="228"/>
      <c r="CA946" s="228"/>
      <c r="CB946" s="228"/>
      <c r="CC946" s="228"/>
      <c r="CD946" s="228"/>
      <c r="CE946" s="309"/>
      <c r="CF946" s="310">
        <f t="shared" si="603"/>
        <v>100</v>
      </c>
      <c r="CG946" s="245"/>
      <c r="CH946" s="246" t="s">
        <v>2293</v>
      </c>
      <c r="CI946" s="246">
        <v>100</v>
      </c>
      <c r="CJ946" s="246" t="s">
        <v>514</v>
      </c>
      <c r="CK946" s="247" t="s">
        <v>2415</v>
      </c>
      <c r="CL946" s="248"/>
      <c r="CM946" s="248"/>
      <c r="CN946" s="248"/>
      <c r="CO946" s="248"/>
      <c r="CP946" s="248"/>
      <c r="CQ946" s="248"/>
      <c r="CR946" s="248"/>
      <c r="CS946" s="248"/>
      <c r="CT946" s="248"/>
      <c r="CU946" s="248"/>
      <c r="CV946" s="248"/>
      <c r="CW946" s="248"/>
      <c r="CX946" s="248"/>
      <c r="CY946" s="248"/>
      <c r="CZ946" s="248"/>
      <c r="DA946" s="248"/>
      <c r="DB946" s="248">
        <v>25</v>
      </c>
      <c r="DC946" s="249">
        <v>3</v>
      </c>
      <c r="DD946" s="248"/>
      <c r="DE946" s="248"/>
      <c r="DF946" s="248"/>
      <c r="DG946" s="248"/>
      <c r="DH946" s="248"/>
      <c r="DI946" s="248"/>
      <c r="DJ946" s="248">
        <v>72</v>
      </c>
      <c r="DK946" s="306">
        <f t="shared" si="604"/>
        <v>100</v>
      </c>
      <c r="DL946" s="245"/>
      <c r="DM946" s="248"/>
      <c r="DN946" s="248"/>
      <c r="DO946" s="307"/>
      <c r="DQ946" s="245"/>
      <c r="DR946" s="307"/>
      <c r="DS946" s="245"/>
      <c r="DT946" s="262" t="s">
        <v>2432</v>
      </c>
      <c r="DU946" s="249"/>
      <c r="DV946" s="249"/>
      <c r="DW946" s="311" t="e">
        <f>VLOOKUP(P946,[4]definitions_list_lookup!$K$30:$L$54,2,0)</f>
        <v>#N/A</v>
      </c>
      <c r="DX946" s="268" t="s">
        <v>2151</v>
      </c>
      <c r="DY946" s="268" t="s">
        <v>2420</v>
      </c>
      <c r="DZ946" s="482"/>
      <c r="EA946" s="312"/>
      <c r="EB946" s="249"/>
      <c r="EC946" s="312"/>
      <c r="ED946" s="229" t="s">
        <v>2517</v>
      </c>
      <c r="EE946" s="313"/>
      <c r="EF946" s="314"/>
      <c r="EG946" s="313"/>
      <c r="EH946" s="315"/>
      <c r="EI946" s="316"/>
      <c r="EJ946" s="317"/>
      <c r="EK946" s="318"/>
      <c r="EL946" s="313"/>
      <c r="EM946" s="315"/>
      <c r="EN946" s="315"/>
      <c r="EO946" s="319"/>
      <c r="EP946" s="319"/>
      <c r="EQ946" s="319"/>
      <c r="ER946" s="319"/>
      <c r="ES946" s="319"/>
      <c r="ET946" s="319"/>
      <c r="EU946" s="319"/>
      <c r="EV946" s="320"/>
      <c r="EW946" s="320"/>
      <c r="EX946" s="320"/>
      <c r="EY946" s="320"/>
      <c r="EZ946" s="192" t="e">
        <f t="shared" si="675"/>
        <v>#DIV/0!</v>
      </c>
      <c r="FA946" s="192" t="e">
        <f t="shared" si="676"/>
        <v>#DIV/0!</v>
      </c>
      <c r="FB946" s="192" t="e">
        <f t="shared" si="677"/>
        <v>#DIV/0!</v>
      </c>
      <c r="FC946" s="192" t="e">
        <f t="shared" si="678"/>
        <v>#DIV/0!</v>
      </c>
      <c r="FD946" s="192" t="e">
        <f t="shared" si="679"/>
        <v>#DIV/0!</v>
      </c>
      <c r="FE946" s="193" t="e">
        <f t="shared" si="680"/>
        <v>#DIV/0!</v>
      </c>
      <c r="FF946" s="194" t="e">
        <f t="shared" si="681"/>
        <v>#DIV/0!</v>
      </c>
      <c r="FG946" s="313"/>
      <c r="FH946" s="109"/>
      <c r="FI946" s="778">
        <f t="shared" si="736"/>
        <v>0</v>
      </c>
      <c r="FJ946" s="779" t="e">
        <f t="shared" si="683"/>
        <v>#DIV/0!</v>
      </c>
      <c r="FK946" s="779" t="e">
        <f t="shared" si="684"/>
        <v>#DIV/0!</v>
      </c>
      <c r="FL946" s="780" t="e">
        <f t="shared" si="685"/>
        <v>#DIV/0!</v>
      </c>
      <c r="FM946" s="169" t="e">
        <f t="shared" si="686"/>
        <v>#DIV/0!</v>
      </c>
      <c r="FN946" s="783" t="e">
        <f t="shared" si="687"/>
        <v>#DIV/0!</v>
      </c>
      <c r="FO946" s="228"/>
      <c r="FP946" s="228"/>
      <c r="FQ946" s="228"/>
      <c r="FR946" s="228"/>
      <c r="FS946" s="228"/>
      <c r="FT946" s="228"/>
      <c r="FU946" s="228"/>
      <c r="FV946" s="228"/>
      <c r="FW946" s="228"/>
      <c r="FX946" s="228"/>
      <c r="FY946" s="228"/>
      <c r="FZ946" s="228"/>
      <c r="GA946" s="228"/>
      <c r="GB946" s="228"/>
      <c r="GC946" s="228"/>
      <c r="GD946" s="228"/>
      <c r="GE946" s="228"/>
      <c r="GF946" s="228"/>
      <c r="GG946" s="228"/>
      <c r="GH946" s="228"/>
      <c r="GI946" s="228"/>
      <c r="GJ946" s="228"/>
      <c r="GK946" s="228"/>
      <c r="GL946" s="228"/>
      <c r="GM946" s="228"/>
      <c r="GN946" s="228"/>
      <c r="GO946" s="228"/>
      <c r="GP946" s="228"/>
      <c r="GQ946" s="228"/>
      <c r="GR946" s="228"/>
      <c r="GS946" s="228"/>
      <c r="GT946" s="228"/>
      <c r="GU946" s="228"/>
      <c r="GV946" s="228"/>
      <c r="GW946" s="228"/>
      <c r="GX946" s="228"/>
      <c r="GY946" s="228"/>
      <c r="GZ946" s="228"/>
      <c r="HA946" s="228"/>
      <c r="HB946" s="228"/>
      <c r="HC946" s="228"/>
      <c r="HD946" s="228"/>
      <c r="HE946" s="228"/>
      <c r="HF946" s="228"/>
      <c r="HG946" s="228"/>
      <c r="HH946" s="228"/>
      <c r="HI946" s="228"/>
      <c r="HJ946" s="228"/>
      <c r="HK946" s="228"/>
      <c r="HL946" s="228"/>
      <c r="HM946" s="228"/>
      <c r="HN946" s="228"/>
      <c r="HO946" s="228"/>
      <c r="HP946" s="228"/>
      <c r="HQ946" s="228"/>
      <c r="HR946" s="228"/>
      <c r="HS946" s="228"/>
      <c r="HT946" s="228"/>
      <c r="HU946" s="228"/>
      <c r="HV946" s="228"/>
      <c r="HW946" s="228"/>
      <c r="HX946" s="228"/>
      <c r="HY946" s="228"/>
      <c r="HZ946" s="228"/>
      <c r="IA946" s="228"/>
      <c r="IB946" s="228"/>
      <c r="IC946" s="228"/>
      <c r="ID946" s="228"/>
      <c r="IE946" s="228"/>
      <c r="IF946" s="228"/>
      <c r="IG946" s="228"/>
      <c r="IH946" s="228"/>
      <c r="II946" s="228"/>
      <c r="IJ946" s="228"/>
      <c r="IK946" s="228"/>
      <c r="IL946" s="228"/>
      <c r="IM946" s="228"/>
      <c r="IN946" s="228"/>
      <c r="IO946" s="228"/>
      <c r="IP946" s="228"/>
      <c r="IQ946" s="228"/>
      <c r="IR946" s="228"/>
      <c r="IS946" s="228"/>
      <c r="IT946" s="228"/>
      <c r="IU946" s="228"/>
      <c r="IV946" s="228"/>
      <c r="IW946" s="228"/>
      <c r="IX946" s="228"/>
      <c r="IY946" s="228"/>
      <c r="IZ946" s="228"/>
      <c r="JA946" s="228"/>
      <c r="JB946" s="228"/>
      <c r="JC946" s="228"/>
      <c r="JD946" s="228"/>
      <c r="JE946" s="228"/>
      <c r="JF946" s="228"/>
      <c r="JG946" s="228"/>
      <c r="JH946" s="228"/>
      <c r="JI946" s="228"/>
      <c r="JJ946" s="228"/>
      <c r="JK946" s="228"/>
      <c r="JL946" s="228"/>
      <c r="JM946" s="228"/>
      <c r="JN946" s="228"/>
      <c r="JO946" s="228"/>
      <c r="JP946" s="228"/>
      <c r="JQ946" s="228"/>
      <c r="JR946" s="228"/>
      <c r="JS946" s="228"/>
      <c r="JT946" s="228"/>
      <c r="JU946" s="228"/>
      <c r="JV946" s="228"/>
      <c r="JW946" s="228"/>
      <c r="JX946" s="228"/>
      <c r="JY946" s="228"/>
      <c r="JZ946" s="228"/>
      <c r="KA946" s="228"/>
      <c r="KB946" s="228"/>
      <c r="KC946" s="228"/>
      <c r="KD946" s="228"/>
      <c r="KE946" s="228"/>
      <c r="KF946" s="228"/>
      <c r="KG946" s="228"/>
      <c r="KH946" s="228"/>
      <c r="KI946" s="228"/>
      <c r="KJ946" s="228"/>
      <c r="KK946" s="228"/>
      <c r="KL946" s="228"/>
      <c r="KM946" s="228"/>
      <c r="KN946" s="228"/>
      <c r="KO946" s="228"/>
      <c r="KP946" s="228"/>
      <c r="KQ946" s="228"/>
      <c r="KR946" s="228"/>
      <c r="KS946" s="228"/>
      <c r="KT946" s="228"/>
      <c r="KU946" s="228"/>
      <c r="KV946" s="228"/>
      <c r="KW946" s="228"/>
      <c r="KX946" s="228"/>
      <c r="KY946" s="228"/>
      <c r="KZ946" s="228"/>
      <c r="LA946" s="228"/>
      <c r="LB946" s="228"/>
      <c r="LC946" s="228"/>
      <c r="LD946" s="228"/>
      <c r="LE946" s="228"/>
      <c r="LF946" s="228"/>
      <c r="LG946" s="228"/>
      <c r="LH946" s="228"/>
      <c r="LI946" s="228"/>
      <c r="LJ946" s="228"/>
      <c r="LK946" s="228"/>
      <c r="LL946" s="228"/>
      <c r="LM946" s="228"/>
      <c r="LN946" s="228"/>
      <c r="LO946" s="228"/>
      <c r="LP946" s="228"/>
      <c r="LQ946" s="228"/>
      <c r="LR946" s="228"/>
      <c r="LS946" s="228"/>
      <c r="LT946" s="228"/>
      <c r="LU946" s="228"/>
      <c r="LV946" s="228"/>
      <c r="LW946" s="228"/>
      <c r="LX946" s="228"/>
      <c r="LY946" s="228"/>
      <c r="LZ946" s="228"/>
      <c r="MA946" s="228"/>
      <c r="MB946" s="228"/>
      <c r="MC946" s="228"/>
      <c r="MD946" s="228"/>
      <c r="ME946" s="228"/>
      <c r="MF946" s="228"/>
      <c r="MG946" s="228"/>
      <c r="MH946" s="228"/>
      <c r="MI946" s="228"/>
      <c r="MJ946" s="228"/>
      <c r="MK946" s="228"/>
      <c r="ML946" s="228"/>
      <c r="MM946" s="228"/>
      <c r="MN946" s="228"/>
      <c r="MO946" s="228"/>
      <c r="MP946" s="228"/>
      <c r="MQ946" s="228"/>
      <c r="MR946" s="228"/>
      <c r="MS946" s="228"/>
      <c r="MT946" s="228"/>
      <c r="MU946" s="228"/>
      <c r="MV946" s="228"/>
      <c r="MW946" s="228"/>
      <c r="MX946" s="228"/>
      <c r="MY946" s="228"/>
      <c r="MZ946" s="228"/>
      <c r="NA946" s="228"/>
      <c r="NB946" s="228"/>
      <c r="NC946" s="228"/>
      <c r="ND946" s="228"/>
      <c r="NE946" s="228"/>
      <c r="NF946" s="228"/>
      <c r="NG946" s="228"/>
      <c r="NH946" s="228"/>
      <c r="NI946" s="228"/>
      <c r="NJ946" s="228"/>
      <c r="NK946" s="228"/>
      <c r="NL946" s="228"/>
      <c r="NM946" s="228"/>
      <c r="NN946" s="228"/>
      <c r="NO946" s="228"/>
      <c r="NP946" s="228"/>
      <c r="NQ946" s="228"/>
      <c r="NR946" s="228"/>
      <c r="NS946" s="228"/>
      <c r="NT946" s="228"/>
      <c r="NU946" s="228"/>
      <c r="NV946" s="228"/>
      <c r="NW946" s="228"/>
      <c r="NX946" s="228"/>
      <c r="NY946" s="228"/>
      <c r="NZ946" s="228"/>
      <c r="OA946" s="228"/>
      <c r="OB946" s="228"/>
      <c r="OC946" s="228"/>
      <c r="OD946" s="228"/>
      <c r="OE946" s="228"/>
      <c r="OF946" s="228"/>
      <c r="OG946" s="228"/>
      <c r="OH946" s="228"/>
      <c r="OI946" s="228"/>
      <c r="OJ946" s="228"/>
      <c r="OK946" s="228"/>
      <c r="OL946" s="228"/>
      <c r="OM946" s="228"/>
      <c r="ON946" s="228"/>
      <c r="OO946" s="228"/>
      <c r="OP946" s="228"/>
      <c r="OQ946" s="228"/>
      <c r="OR946" s="228"/>
      <c r="OS946" s="228"/>
      <c r="OT946" s="228"/>
      <c r="OU946" s="228"/>
      <c r="OV946" s="228"/>
      <c r="OW946" s="228"/>
      <c r="OX946" s="228"/>
      <c r="OY946" s="228"/>
      <c r="OZ946" s="228"/>
      <c r="PA946" s="228"/>
      <c r="PB946" s="228"/>
      <c r="PC946" s="228"/>
      <c r="PD946" s="228"/>
      <c r="PE946" s="228"/>
      <c r="PF946" s="228"/>
      <c r="PG946" s="228"/>
      <c r="PH946" s="228"/>
      <c r="PI946" s="228"/>
      <c r="PJ946" s="228"/>
      <c r="PK946" s="228"/>
      <c r="PL946" s="228"/>
      <c r="PM946" s="228"/>
      <c r="PN946" s="228"/>
      <c r="PO946" s="228"/>
      <c r="PP946" s="228"/>
      <c r="PQ946" s="228"/>
      <c r="PR946" s="228"/>
      <c r="PS946" s="228"/>
      <c r="PT946" s="228"/>
      <c r="PU946" s="228"/>
      <c r="PV946" s="228"/>
      <c r="PW946" s="228"/>
      <c r="PX946" s="228"/>
      <c r="PY946" s="228"/>
      <c r="PZ946" s="228"/>
      <c r="QA946" s="228"/>
      <c r="QB946" s="228"/>
      <c r="QC946" s="228"/>
      <c r="QD946" s="228"/>
      <c r="QE946" s="228"/>
      <c r="QF946" s="228"/>
      <c r="QG946" s="228"/>
      <c r="QH946" s="228"/>
      <c r="QI946" s="228"/>
      <c r="QJ946" s="228"/>
      <c r="QK946" s="228"/>
      <c r="QL946" s="228"/>
      <c r="QM946" s="228"/>
      <c r="QN946" s="228"/>
      <c r="QO946" s="228"/>
      <c r="QP946" s="228"/>
      <c r="QQ946" s="228"/>
      <c r="QR946" s="228"/>
      <c r="QS946" s="228"/>
      <c r="QT946" s="228"/>
      <c r="QU946" s="228"/>
      <c r="QV946" s="228"/>
      <c r="QW946" s="228"/>
      <c r="QX946" s="228"/>
      <c r="QY946" s="228"/>
      <c r="QZ946" s="228"/>
      <c r="RA946" s="228"/>
      <c r="RB946" s="228"/>
      <c r="RC946" s="228"/>
      <c r="RD946" s="228"/>
      <c r="RE946" s="228"/>
      <c r="RF946" s="228"/>
      <c r="RG946" s="228"/>
      <c r="RH946" s="228"/>
      <c r="RI946" s="228"/>
      <c r="RJ946" s="228"/>
      <c r="RK946" s="228"/>
      <c r="RL946" s="228"/>
      <c r="RM946" s="228"/>
      <c r="RN946" s="228"/>
      <c r="RO946" s="228"/>
      <c r="RP946" s="228"/>
      <c r="RQ946" s="228"/>
      <c r="RR946" s="228"/>
      <c r="RS946" s="228"/>
      <c r="RT946" s="228"/>
      <c r="RU946" s="228"/>
      <c r="RV946" s="228"/>
      <c r="RW946" s="228"/>
      <c r="RX946" s="228"/>
      <c r="RY946" s="228"/>
      <c r="RZ946" s="228"/>
      <c r="SA946" s="228"/>
      <c r="SB946" s="228"/>
      <c r="SC946" s="228"/>
      <c r="SD946" s="228"/>
      <c r="SE946" s="228"/>
      <c r="SF946" s="228"/>
      <c r="SG946" s="228"/>
      <c r="SH946" s="228"/>
      <c r="SI946" s="228"/>
      <c r="SJ946" s="228"/>
      <c r="SK946" s="228"/>
      <c r="SL946" s="228"/>
      <c r="SM946" s="228"/>
      <c r="SN946" s="228"/>
      <c r="SO946" s="228"/>
      <c r="SP946" s="228"/>
      <c r="SQ946" s="228"/>
      <c r="SR946" s="228"/>
      <c r="SS946" s="228"/>
      <c r="ST946" s="228"/>
      <c r="SU946" s="228"/>
      <c r="SV946" s="228"/>
      <c r="SW946" s="228"/>
      <c r="SX946" s="228"/>
      <c r="SY946" s="228"/>
      <c r="SZ946" s="228"/>
      <c r="TA946" s="228"/>
      <c r="TB946" s="228"/>
      <c r="TC946" s="228"/>
      <c r="TD946" s="228"/>
      <c r="TE946" s="228"/>
      <c r="TF946" s="228"/>
      <c r="TG946" s="228"/>
      <c r="TH946" s="228"/>
      <c r="TI946" s="228"/>
      <c r="TJ946" s="228"/>
      <c r="TK946" s="228"/>
      <c r="TL946" s="228"/>
      <c r="TM946" s="228"/>
      <c r="TN946" s="228"/>
      <c r="TO946" s="228"/>
      <c r="TP946" s="228"/>
      <c r="TQ946" s="228"/>
      <c r="TR946" s="228"/>
      <c r="TS946" s="228"/>
      <c r="TT946" s="228"/>
      <c r="TU946" s="228"/>
      <c r="TV946" s="228"/>
      <c r="TW946" s="228"/>
      <c r="TX946" s="228"/>
      <c r="TY946" s="228"/>
      <c r="TZ946" s="228"/>
      <c r="UA946" s="228"/>
      <c r="UB946" s="228"/>
      <c r="UC946" s="228"/>
      <c r="UD946" s="228"/>
      <c r="UE946" s="228"/>
      <c r="UF946" s="228"/>
      <c r="UG946" s="228"/>
      <c r="UH946" s="228"/>
      <c r="UI946" s="228"/>
      <c r="UJ946" s="228"/>
      <c r="UK946" s="228"/>
      <c r="UL946" s="228"/>
      <c r="UM946" s="228"/>
      <c r="UN946" s="228"/>
      <c r="UO946" s="228"/>
      <c r="UP946" s="228"/>
      <c r="UQ946" s="228"/>
      <c r="UR946" s="228"/>
      <c r="US946" s="228"/>
      <c r="UT946" s="228"/>
      <c r="UU946" s="228"/>
      <c r="UV946" s="228"/>
      <c r="UW946" s="228"/>
      <c r="UX946" s="228"/>
      <c r="UY946" s="228"/>
      <c r="UZ946" s="228"/>
      <c r="VA946" s="228"/>
      <c r="VB946" s="228"/>
      <c r="VC946" s="228"/>
      <c r="VD946" s="228"/>
      <c r="VE946" s="228"/>
      <c r="VF946" s="228"/>
      <c r="VG946" s="228"/>
      <c r="VH946" s="228"/>
      <c r="VI946" s="228"/>
      <c r="VJ946" s="228"/>
      <c r="VK946" s="228"/>
      <c r="VL946" s="228"/>
      <c r="VM946" s="228"/>
      <c r="VN946" s="228"/>
      <c r="VO946" s="228"/>
      <c r="VP946" s="228"/>
      <c r="VQ946" s="228"/>
      <c r="VR946" s="228"/>
      <c r="VS946" s="228"/>
      <c r="VT946" s="228"/>
      <c r="VU946" s="228"/>
      <c r="VV946" s="228"/>
      <c r="VW946" s="228"/>
      <c r="VX946" s="228"/>
      <c r="VY946" s="228"/>
      <c r="VZ946" s="228"/>
      <c r="WA946" s="228"/>
      <c r="WB946" s="228"/>
      <c r="WC946" s="228"/>
      <c r="WD946" s="228"/>
      <c r="WE946" s="228"/>
      <c r="WF946" s="228"/>
      <c r="WG946" s="228"/>
      <c r="WH946" s="228"/>
      <c r="WI946" s="228"/>
      <c r="WJ946" s="228"/>
      <c r="WK946" s="228"/>
      <c r="WL946" s="228"/>
      <c r="WM946" s="228"/>
      <c r="WN946" s="228"/>
      <c r="WO946" s="228"/>
      <c r="WP946" s="228"/>
      <c r="WQ946" s="228"/>
      <c r="WR946" s="228"/>
      <c r="WS946" s="228"/>
      <c r="WT946" s="228"/>
      <c r="WU946" s="228"/>
      <c r="WV946" s="228"/>
      <c r="WW946" s="228"/>
      <c r="WX946" s="228"/>
      <c r="WY946" s="228"/>
      <c r="WZ946" s="228"/>
      <c r="XA946" s="228"/>
      <c r="XB946" s="228"/>
      <c r="XC946" s="228"/>
      <c r="XD946" s="228"/>
      <c r="XE946" s="228"/>
      <c r="XF946" s="228"/>
      <c r="XG946" s="228"/>
      <c r="XH946" s="228"/>
      <c r="XI946" s="228"/>
      <c r="XJ946" s="228"/>
      <c r="XK946" s="228"/>
      <c r="XL946" s="228"/>
      <c r="XM946" s="228"/>
      <c r="XN946" s="228"/>
      <c r="XO946" s="228"/>
      <c r="XP946" s="228"/>
      <c r="XQ946" s="228"/>
      <c r="XR946" s="228"/>
      <c r="XS946" s="228"/>
      <c r="XT946" s="228"/>
      <c r="XU946" s="228"/>
      <c r="XV946" s="228"/>
      <c r="XW946" s="228"/>
      <c r="XX946" s="228"/>
      <c r="XY946" s="228"/>
      <c r="XZ946" s="228"/>
      <c r="YA946" s="228"/>
      <c r="YB946" s="228"/>
      <c r="YC946" s="228"/>
      <c r="YD946" s="228"/>
      <c r="YE946" s="228"/>
      <c r="YF946" s="228"/>
      <c r="YG946" s="228"/>
      <c r="YH946" s="228"/>
      <c r="YI946" s="228"/>
      <c r="YJ946" s="228"/>
      <c r="YK946" s="228"/>
      <c r="YL946" s="228"/>
      <c r="YM946" s="228"/>
      <c r="YN946" s="228"/>
      <c r="YO946" s="228"/>
      <c r="YP946" s="228"/>
      <c r="YQ946" s="228"/>
      <c r="YR946" s="228"/>
      <c r="YS946" s="228"/>
      <c r="YT946" s="228"/>
      <c r="YU946" s="228"/>
      <c r="YV946" s="228"/>
      <c r="YW946" s="228"/>
      <c r="YX946" s="228"/>
      <c r="YY946" s="228"/>
      <c r="YZ946" s="228"/>
      <c r="ZA946" s="228"/>
      <c r="ZB946" s="228"/>
      <c r="ZC946" s="228"/>
      <c r="ZD946" s="228"/>
      <c r="ZE946" s="228"/>
      <c r="ZF946" s="228"/>
      <c r="ZG946" s="228"/>
      <c r="ZH946" s="228"/>
      <c r="ZI946" s="228"/>
      <c r="ZJ946" s="228"/>
      <c r="ZK946" s="228"/>
      <c r="ZL946" s="228"/>
      <c r="ZM946" s="228"/>
      <c r="ZN946" s="228"/>
      <c r="ZO946" s="228"/>
      <c r="ZP946" s="228"/>
      <c r="ZQ946" s="228"/>
      <c r="ZR946" s="228"/>
      <c r="ZS946" s="228"/>
      <c r="ZT946" s="228"/>
      <c r="ZU946" s="228"/>
      <c r="ZV946" s="228"/>
      <c r="ZW946" s="228"/>
      <c r="ZX946" s="228"/>
      <c r="ZY946" s="228"/>
      <c r="ZZ946" s="228"/>
      <c r="AAA946" s="228"/>
      <c r="AAB946" s="228"/>
      <c r="AAC946" s="228"/>
      <c r="AAD946" s="228"/>
      <c r="AAE946" s="228"/>
      <c r="AAF946" s="228"/>
      <c r="AAG946" s="228"/>
      <c r="AAH946" s="228"/>
      <c r="AAI946" s="228"/>
      <c r="AAJ946" s="228"/>
      <c r="AAK946" s="228"/>
      <c r="AAL946" s="228"/>
      <c r="AAM946" s="228"/>
      <c r="AAN946" s="228"/>
      <c r="AAO946" s="228"/>
      <c r="AAP946" s="228"/>
      <c r="AAQ946" s="228"/>
      <c r="AAR946" s="228"/>
      <c r="AAS946" s="228"/>
      <c r="AAT946" s="228"/>
      <c r="AAU946" s="228"/>
      <c r="AAV946" s="228"/>
      <c r="AAW946" s="228"/>
      <c r="AAX946" s="228"/>
      <c r="AAY946" s="228"/>
      <c r="AAZ946" s="228"/>
      <c r="ABA946" s="228"/>
      <c r="ABB946" s="228"/>
      <c r="ABC946" s="228"/>
      <c r="ABD946" s="228"/>
      <c r="ABE946" s="228"/>
      <c r="ABF946" s="228"/>
      <c r="ABG946" s="228"/>
      <c r="ABH946" s="228"/>
      <c r="ABI946" s="228"/>
      <c r="ABJ946" s="228"/>
      <c r="ABK946" s="228"/>
      <c r="ABL946" s="228"/>
      <c r="ABM946" s="228"/>
      <c r="ABN946" s="228"/>
      <c r="ABO946" s="228"/>
      <c r="ABP946" s="228"/>
      <c r="ABQ946" s="228"/>
      <c r="ABR946" s="228"/>
      <c r="ABS946" s="228"/>
      <c r="ABT946" s="228"/>
      <c r="ABU946" s="228"/>
      <c r="ABV946" s="228"/>
      <c r="ABW946" s="228"/>
      <c r="ABX946" s="228"/>
      <c r="ABY946" s="228"/>
      <c r="ABZ946" s="228"/>
      <c r="ACA946" s="228"/>
      <c r="ACB946" s="228"/>
      <c r="ACC946" s="228"/>
      <c r="ACD946" s="228"/>
      <c r="ACE946" s="228"/>
      <c r="ACF946" s="228"/>
      <c r="ACG946" s="228"/>
      <c r="ACH946" s="228"/>
      <c r="ACI946" s="228"/>
      <c r="ACJ946" s="228"/>
      <c r="ACK946" s="228"/>
      <c r="ACL946" s="228"/>
      <c r="ACM946" s="228"/>
      <c r="ACN946" s="228"/>
      <c r="ACO946" s="228"/>
      <c r="ACP946" s="228"/>
      <c r="ACQ946" s="228"/>
      <c r="ACR946" s="228"/>
      <c r="ACS946" s="228"/>
      <c r="ACT946" s="228"/>
      <c r="ACU946" s="228"/>
      <c r="ACV946" s="228"/>
      <c r="ACW946" s="228"/>
      <c r="ACX946" s="228"/>
      <c r="ACY946" s="228"/>
      <c r="ACZ946" s="228"/>
      <c r="ADA946" s="228"/>
      <c r="ADB946" s="228"/>
      <c r="ADC946" s="228"/>
      <c r="ADD946" s="228"/>
      <c r="ADE946" s="228"/>
      <c r="ADF946" s="228"/>
      <c r="ADG946" s="228"/>
      <c r="ADH946" s="228"/>
      <c r="ADI946" s="228"/>
      <c r="ADJ946" s="228"/>
      <c r="ADK946" s="228"/>
      <c r="ADL946" s="228"/>
      <c r="ADM946" s="228"/>
      <c r="ADN946" s="228"/>
      <c r="ADO946" s="228"/>
      <c r="ADP946" s="228"/>
      <c r="ADQ946" s="228"/>
      <c r="ADR946" s="228"/>
      <c r="ADS946" s="228"/>
      <c r="ADT946" s="228"/>
      <c r="ADU946" s="228"/>
      <c r="ADV946" s="228"/>
      <c r="ADW946" s="228"/>
      <c r="ADX946" s="228"/>
      <c r="ADY946" s="228"/>
      <c r="ADZ946" s="228"/>
      <c r="AEA946" s="228"/>
      <c r="AEB946" s="228"/>
      <c r="AEC946" s="228"/>
      <c r="AED946" s="228"/>
      <c r="AEE946" s="228"/>
      <c r="AEF946" s="228"/>
      <c r="AEG946" s="228"/>
      <c r="AEH946" s="228"/>
      <c r="AEI946" s="228"/>
      <c r="AEJ946" s="228"/>
      <c r="AEK946" s="228"/>
      <c r="AEL946" s="228"/>
      <c r="AEM946" s="228"/>
      <c r="AEN946" s="228"/>
      <c r="AEO946" s="228"/>
      <c r="AEP946" s="228"/>
      <c r="AEQ946" s="228"/>
      <c r="AER946" s="228"/>
      <c r="AES946" s="228"/>
      <c r="AET946" s="228"/>
      <c r="AEU946" s="228"/>
      <c r="AEV946" s="228"/>
      <c r="AEW946" s="228"/>
      <c r="AEX946" s="228"/>
      <c r="AEY946" s="228"/>
      <c r="AEZ946" s="228"/>
      <c r="AFA946" s="228"/>
      <c r="AFB946" s="228"/>
      <c r="AFC946" s="228"/>
      <c r="AFD946" s="228"/>
      <c r="AFE946" s="228"/>
      <c r="AFF946" s="228"/>
      <c r="AFG946" s="228"/>
      <c r="AFH946" s="228"/>
      <c r="AFI946" s="228"/>
      <c r="AFJ946" s="228"/>
      <c r="AFK946" s="228"/>
      <c r="AFL946" s="228"/>
      <c r="AFM946" s="228"/>
      <c r="AFN946" s="228"/>
      <c r="AFO946" s="228"/>
      <c r="AFP946" s="228"/>
      <c r="AFQ946" s="228"/>
      <c r="AFR946" s="228"/>
      <c r="AFS946" s="228"/>
      <c r="AFT946" s="228"/>
      <c r="AFU946" s="228"/>
      <c r="AFV946" s="228"/>
      <c r="AFW946" s="228"/>
      <c r="AFX946" s="228"/>
      <c r="AFY946" s="228"/>
      <c r="AFZ946" s="228"/>
      <c r="AGA946" s="228"/>
      <c r="AGB946" s="228"/>
      <c r="AGC946" s="228"/>
      <c r="AGD946" s="228"/>
      <c r="AGE946" s="228"/>
      <c r="AGF946" s="228"/>
      <c r="AGG946" s="228"/>
      <c r="AGH946" s="228"/>
      <c r="AGI946" s="228"/>
      <c r="AGJ946" s="228"/>
      <c r="AGK946" s="228"/>
      <c r="AGL946" s="228"/>
      <c r="AGM946" s="228"/>
      <c r="AGN946" s="228"/>
      <c r="AGO946" s="228"/>
      <c r="AGP946" s="228"/>
      <c r="AGQ946" s="228"/>
      <c r="AGR946" s="228"/>
      <c r="AGS946" s="228"/>
      <c r="AGT946" s="228"/>
      <c r="AGU946" s="228"/>
      <c r="AGV946" s="228"/>
      <c r="AGW946" s="228"/>
      <c r="AGX946" s="228"/>
      <c r="AGY946" s="228"/>
      <c r="AGZ946" s="228"/>
      <c r="AHA946" s="228"/>
      <c r="AHB946" s="228"/>
      <c r="AHC946" s="228"/>
      <c r="AHD946" s="228"/>
      <c r="AHE946" s="228"/>
      <c r="AHF946" s="228"/>
      <c r="AHG946" s="228"/>
      <c r="AHH946" s="228"/>
      <c r="AHI946" s="228"/>
      <c r="AHJ946" s="228"/>
      <c r="AHK946" s="228"/>
      <c r="AHL946" s="228"/>
      <c r="AHM946" s="228"/>
      <c r="AHN946" s="228"/>
      <c r="AHO946" s="228"/>
      <c r="AHP946" s="228"/>
      <c r="AHQ946" s="228"/>
      <c r="AHR946" s="228"/>
      <c r="AHS946" s="228"/>
      <c r="AHT946" s="228"/>
      <c r="AHU946" s="228"/>
      <c r="AHV946" s="228"/>
      <c r="AHW946" s="228"/>
      <c r="AHX946" s="228"/>
      <c r="AHY946" s="228"/>
      <c r="AHZ946" s="228"/>
      <c r="AIA946" s="228"/>
      <c r="AIB946" s="228"/>
      <c r="AIC946" s="228"/>
      <c r="AID946" s="228"/>
      <c r="AIE946" s="228"/>
      <c r="AIF946" s="228"/>
      <c r="AIG946" s="228"/>
      <c r="AIH946" s="228"/>
      <c r="AII946" s="228"/>
      <c r="AIJ946" s="228"/>
      <c r="AIK946" s="228"/>
      <c r="AIL946" s="228"/>
      <c r="AIM946" s="228"/>
      <c r="AIN946" s="228"/>
      <c r="AIO946" s="228"/>
      <c r="AIP946" s="228"/>
      <c r="AIQ946" s="228"/>
      <c r="AIR946" s="228"/>
      <c r="AIS946" s="228"/>
      <c r="AIT946" s="228"/>
      <c r="AIU946" s="228"/>
      <c r="AIV946" s="228"/>
      <c r="AIW946" s="228"/>
      <c r="AIX946" s="228"/>
      <c r="AIY946" s="228"/>
      <c r="AIZ946" s="228"/>
      <c r="AJA946" s="228"/>
      <c r="AJB946" s="228"/>
      <c r="AJC946" s="228"/>
      <c r="AJD946" s="228"/>
      <c r="AJE946" s="228"/>
      <c r="AJF946" s="228"/>
      <c r="AJG946" s="228"/>
      <c r="AJH946" s="228"/>
      <c r="AJI946" s="228"/>
      <c r="AJJ946" s="228"/>
      <c r="AJK946" s="228"/>
      <c r="AJL946" s="228"/>
      <c r="AJM946" s="228"/>
      <c r="AJN946" s="228"/>
      <c r="AJO946" s="228"/>
      <c r="AJP946" s="228"/>
      <c r="AJQ946" s="228"/>
      <c r="AJR946" s="228"/>
      <c r="AJS946" s="228"/>
      <c r="AJT946" s="228"/>
      <c r="AJU946" s="228"/>
      <c r="AJV946" s="228"/>
      <c r="AJW946" s="228"/>
      <c r="AJX946" s="228"/>
      <c r="AJY946" s="228"/>
      <c r="AJZ946" s="228"/>
      <c r="AKA946" s="228"/>
      <c r="AKB946" s="228"/>
      <c r="AKC946" s="228"/>
      <c r="AKD946" s="228"/>
      <c r="AKE946" s="228"/>
      <c r="AKF946" s="228"/>
      <c r="AKG946" s="228"/>
      <c r="AKH946" s="228"/>
      <c r="AKI946" s="228"/>
      <c r="AKJ946" s="228"/>
      <c r="AKK946" s="228"/>
      <c r="AKL946" s="228"/>
      <c r="AKM946" s="228"/>
      <c r="AKN946" s="228"/>
      <c r="AKO946" s="228"/>
      <c r="AKP946" s="228"/>
      <c r="AKQ946" s="228"/>
      <c r="AKR946" s="228"/>
      <c r="AKS946" s="228"/>
      <c r="AKT946" s="228"/>
      <c r="AKU946" s="228"/>
      <c r="AKV946" s="228"/>
      <c r="AKW946" s="228"/>
      <c r="AKX946" s="228"/>
      <c r="AKY946" s="228"/>
      <c r="AKZ946" s="228"/>
      <c r="ALA946" s="228"/>
      <c r="ALB946" s="228"/>
      <c r="ALC946" s="228"/>
      <c r="ALD946" s="228"/>
      <c r="ALE946" s="228"/>
      <c r="ALF946" s="228"/>
      <c r="ALG946" s="228"/>
      <c r="ALH946" s="228"/>
      <c r="ALI946" s="228"/>
      <c r="ALJ946" s="228"/>
      <c r="ALK946" s="228"/>
      <c r="ALL946" s="228"/>
      <c r="ALM946" s="228"/>
      <c r="ALN946" s="228"/>
      <c r="ALO946" s="228"/>
      <c r="ALP946" s="228"/>
      <c r="ALQ946" s="228"/>
      <c r="ALR946" s="228"/>
      <c r="ALS946" s="228"/>
      <c r="ALT946" s="228"/>
      <c r="ALU946" s="228"/>
      <c r="ALV946" s="228"/>
      <c r="ALW946" s="228"/>
      <c r="ALX946" s="228"/>
      <c r="ALY946" s="228"/>
      <c r="ALZ946" s="228"/>
      <c r="AMA946" s="228"/>
      <c r="AMB946" s="228"/>
      <c r="AMC946" s="228"/>
      <c r="AMD946" s="228"/>
      <c r="AME946" s="228"/>
      <c r="AMF946" s="228"/>
      <c r="AMG946" s="228"/>
      <c r="AMH946" s="228"/>
      <c r="AMI946" s="228"/>
      <c r="AMJ946" s="228"/>
      <c r="AMK946" s="228"/>
      <c r="AML946" s="228"/>
      <c r="AMM946" s="228"/>
      <c r="AMN946" s="228"/>
      <c r="AMO946" s="228"/>
      <c r="AMP946" s="228"/>
      <c r="AMQ946" s="228"/>
      <c r="AMR946" s="228"/>
      <c r="AMS946" s="228"/>
      <c r="AMT946" s="228"/>
      <c r="AMU946" s="228"/>
      <c r="AMV946" s="228"/>
      <c r="AMW946" s="228"/>
      <c r="AMX946" s="228"/>
    </row>
    <row r="947" spans="1:1038" s="308" customFormat="1" ht="18" customHeight="1">
      <c r="A947" s="522" t="s">
        <v>2392</v>
      </c>
      <c r="B947" s="302" t="s">
        <v>1647</v>
      </c>
      <c r="C947" s="228"/>
      <c r="D947" s="303" t="s">
        <v>1279</v>
      </c>
      <c r="E947" s="228">
        <v>109</v>
      </c>
      <c r="F947" s="228">
        <v>1</v>
      </c>
      <c r="G947" s="304" t="str">
        <f t="shared" si="601"/>
        <v>109-1</v>
      </c>
      <c r="H947" s="228">
        <v>0</v>
      </c>
      <c r="I947" s="228">
        <v>89</v>
      </c>
      <c r="J947" s="480">
        <f t="shared" si="605"/>
        <v>1</v>
      </c>
      <c r="K947" s="481" t="b">
        <f>IF(J950=1,IF(((VLOOKUP($G947,[4]Depth_Lookup!$A$3:$J$550,9,FALSE))-(I947/100))=0,"Good",IF(((VLOOKUP($G947,[4]Depth_Lookup!$A$3:$J$550,9,FALSE))-(I947/100))&gt;0,"Too Short","Too Long")))</f>
        <v>0</v>
      </c>
      <c r="L947" s="171">
        <f>(VLOOKUP($G947,Depth_Lookup!$A$3:$J$410,10,FALSE))+(H947/100)</f>
        <v>287.7</v>
      </c>
      <c r="M947" s="171">
        <f>(VLOOKUP($G947,Depth_Lookup!$A$3:$J$410,10,FALSE))+(I947/100)</f>
        <v>288.58999999999997</v>
      </c>
      <c r="N947" s="231" t="s">
        <v>2433</v>
      </c>
      <c r="O947" s="228" t="s">
        <v>1280</v>
      </c>
      <c r="P947" s="228" t="s">
        <v>853</v>
      </c>
      <c r="Q947" s="228" t="s">
        <v>125</v>
      </c>
      <c r="R947" s="304" t="str">
        <f t="shared" si="602"/>
        <v>SerpentinizedHarzburgite</v>
      </c>
      <c r="S947" s="228" t="s">
        <v>94</v>
      </c>
      <c r="T947" s="228" t="s">
        <v>94</v>
      </c>
      <c r="U947" s="228" t="s">
        <v>95</v>
      </c>
      <c r="V947" s="228" t="s">
        <v>96</v>
      </c>
      <c r="W947" s="228" t="s">
        <v>102</v>
      </c>
      <c r="X947" s="305">
        <f>VLOOKUP(W947,[4]definitions_list_lookup!$A$13:$B$19,2,0)</f>
        <v>5</v>
      </c>
      <c r="Y947" s="228" t="s">
        <v>90</v>
      </c>
      <c r="Z947" s="228" t="s">
        <v>91</v>
      </c>
      <c r="AA947" s="228"/>
      <c r="AB947" s="228"/>
      <c r="AC947" s="228"/>
      <c r="AD947" s="228"/>
      <c r="AE947" s="234"/>
      <c r="AF947" s="304" t="e">
        <f>VLOOKUP(AE947,[4]definitions_list_mag!$V$12:$W$15,2,0)</f>
        <v>#N/A</v>
      </c>
      <c r="AG947" s="241"/>
      <c r="AH947" s="228"/>
      <c r="AI947" s="253">
        <v>74</v>
      </c>
      <c r="AJ947" s="249"/>
      <c r="AK947" s="249"/>
      <c r="AL947" s="249"/>
      <c r="AM947" s="249"/>
      <c r="AN947" s="249"/>
      <c r="AO947" s="253"/>
      <c r="AP947" s="249"/>
      <c r="AQ947" s="249"/>
      <c r="AR947" s="249"/>
      <c r="AS947" s="249"/>
      <c r="AT947" s="249"/>
      <c r="AU947" s="253"/>
      <c r="AV947" s="249"/>
      <c r="AW947" s="249"/>
      <c r="AX947" s="249"/>
      <c r="AY947" s="249"/>
      <c r="AZ947" s="249"/>
      <c r="BA947" s="253">
        <v>25</v>
      </c>
      <c r="BB947" s="249">
        <v>5</v>
      </c>
      <c r="BC947" s="249">
        <v>2</v>
      </c>
      <c r="BD947" s="249" t="s">
        <v>1330</v>
      </c>
      <c r="BE947" s="249" t="s">
        <v>103</v>
      </c>
      <c r="BF947" s="249"/>
      <c r="BG947" s="253"/>
      <c r="BH947" s="249"/>
      <c r="BI947" s="249"/>
      <c r="BJ947" s="249"/>
      <c r="BK947" s="249"/>
      <c r="BL947" s="249"/>
      <c r="BM947" s="253">
        <v>1</v>
      </c>
      <c r="BN947" s="249">
        <v>1</v>
      </c>
      <c r="BO947" s="249">
        <v>0.5</v>
      </c>
      <c r="BP947" s="249" t="s">
        <v>1330</v>
      </c>
      <c r="BQ947" s="249" t="s">
        <v>103</v>
      </c>
      <c r="BR947" s="249"/>
      <c r="BS947" s="249"/>
      <c r="BT947" s="249"/>
      <c r="BU947" s="249"/>
      <c r="BV947" s="249"/>
      <c r="BW947" s="249"/>
      <c r="BX947" s="249"/>
      <c r="BY947" s="244"/>
      <c r="BZ947" s="228"/>
      <c r="CA947" s="228"/>
      <c r="CB947" s="228"/>
      <c r="CC947" s="228"/>
      <c r="CD947" s="228"/>
      <c r="CE947" s="309"/>
      <c r="CF947" s="310">
        <f t="shared" si="603"/>
        <v>100</v>
      </c>
      <c r="CG947" s="245"/>
      <c r="CH947" s="246" t="s">
        <v>2293</v>
      </c>
      <c r="CI947" s="246">
        <v>100</v>
      </c>
      <c r="CJ947" s="246" t="s">
        <v>514</v>
      </c>
      <c r="CK947" s="247" t="s">
        <v>2415</v>
      </c>
      <c r="CL947" s="248"/>
      <c r="CM947" s="248"/>
      <c r="CN947" s="248"/>
      <c r="CO947" s="248"/>
      <c r="CP947" s="248"/>
      <c r="CQ947" s="248"/>
      <c r="CR947" s="248"/>
      <c r="CS947" s="248"/>
      <c r="CT947" s="248"/>
      <c r="CU947" s="248"/>
      <c r="CV947" s="248"/>
      <c r="CW947" s="248"/>
      <c r="CX947" s="248"/>
      <c r="CY947" s="248"/>
      <c r="CZ947" s="248"/>
      <c r="DA947" s="248"/>
      <c r="DB947" s="248">
        <v>10</v>
      </c>
      <c r="DC947" s="249"/>
      <c r="DD947" s="248"/>
      <c r="DE947" s="248"/>
      <c r="DF947" s="248"/>
      <c r="DG947" s="248"/>
      <c r="DH947" s="248"/>
      <c r="DI947" s="248"/>
      <c r="DJ947" s="248">
        <v>90</v>
      </c>
      <c r="DK947" s="306">
        <f t="shared" si="604"/>
        <v>100</v>
      </c>
      <c r="DL947" s="245"/>
      <c r="DM947" s="248"/>
      <c r="DN947" s="248"/>
      <c r="DO947" s="307"/>
      <c r="DQ947" s="245"/>
      <c r="DR947" s="307"/>
      <c r="DS947" s="245"/>
      <c r="DT947" s="262" t="s">
        <v>2434</v>
      </c>
      <c r="DU947" s="249"/>
      <c r="DV947" s="249"/>
      <c r="DW947" s="311" t="e">
        <f>VLOOKUP(P947,[4]definitions_list_lookup!$K$30:$L$54,2,0)</f>
        <v>#N/A</v>
      </c>
      <c r="DX947" s="268" t="s">
        <v>2151</v>
      </c>
      <c r="DY947" s="268" t="s">
        <v>1562</v>
      </c>
      <c r="DZ947" s="482"/>
      <c r="EA947" s="312"/>
      <c r="EB947" s="249"/>
      <c r="EC947" s="312"/>
      <c r="ED947" s="229" t="s">
        <v>2517</v>
      </c>
      <c r="EE947" s="313"/>
      <c r="EF947" s="314"/>
      <c r="EG947" s="313"/>
      <c r="EH947" s="315"/>
      <c r="EI947" s="316"/>
      <c r="EJ947" s="317"/>
      <c r="EK947" s="318"/>
      <c r="EL947" s="313"/>
      <c r="EM947" s="315"/>
      <c r="EN947" s="315"/>
      <c r="EO947" s="319"/>
      <c r="EP947" s="319"/>
      <c r="EQ947" s="319"/>
      <c r="ER947" s="319"/>
      <c r="ES947" s="319"/>
      <c r="ET947" s="319"/>
      <c r="EU947" s="319"/>
      <c r="EV947" s="320"/>
      <c r="EW947" s="320"/>
      <c r="EX947" s="320"/>
      <c r="EY947" s="320"/>
      <c r="EZ947" s="192" t="e">
        <f t="shared" si="675"/>
        <v>#DIV/0!</v>
      </c>
      <c r="FA947" s="192" t="e">
        <f t="shared" si="676"/>
        <v>#DIV/0!</v>
      </c>
      <c r="FB947" s="192" t="e">
        <f t="shared" si="677"/>
        <v>#DIV/0!</v>
      </c>
      <c r="FC947" s="192" t="e">
        <f t="shared" si="678"/>
        <v>#DIV/0!</v>
      </c>
      <c r="FD947" s="192" t="e">
        <f t="shared" si="679"/>
        <v>#DIV/0!</v>
      </c>
      <c r="FE947" s="193" t="e">
        <f t="shared" si="680"/>
        <v>#DIV/0!</v>
      </c>
      <c r="FF947" s="194" t="e">
        <f t="shared" si="681"/>
        <v>#DIV/0!</v>
      </c>
      <c r="FG947" s="313"/>
      <c r="FH947" s="109"/>
      <c r="FI947" s="778">
        <f t="shared" ref="FI947" si="737">EO947</f>
        <v>0</v>
      </c>
      <c r="FJ947" s="779" t="e">
        <f t="shared" si="683"/>
        <v>#DIV/0!</v>
      </c>
      <c r="FK947" s="779" t="e">
        <f t="shared" si="684"/>
        <v>#DIV/0!</v>
      </c>
      <c r="FL947" s="780" t="e">
        <f t="shared" si="685"/>
        <v>#DIV/0!</v>
      </c>
      <c r="FM947" s="169" t="e">
        <f t="shared" si="686"/>
        <v>#DIV/0!</v>
      </c>
      <c r="FN947" s="783" t="e">
        <f t="shared" si="687"/>
        <v>#DIV/0!</v>
      </c>
      <c r="FO947" s="228"/>
      <c r="FP947" s="228"/>
      <c r="FQ947" s="228"/>
      <c r="FR947" s="228"/>
      <c r="FS947" s="228"/>
      <c r="FT947" s="228"/>
      <c r="FU947" s="228"/>
      <c r="FV947" s="228"/>
      <c r="FW947" s="228"/>
      <c r="FX947" s="228"/>
      <c r="FY947" s="228"/>
      <c r="FZ947" s="228"/>
      <c r="GA947" s="228"/>
      <c r="GB947" s="228"/>
      <c r="GC947" s="228"/>
      <c r="GD947" s="228"/>
      <c r="GE947" s="228"/>
      <c r="GF947" s="228"/>
      <c r="GG947" s="228"/>
      <c r="GH947" s="228"/>
      <c r="GI947" s="228"/>
      <c r="GJ947" s="228"/>
      <c r="GK947" s="228"/>
      <c r="GL947" s="228"/>
      <c r="GM947" s="228"/>
      <c r="GN947" s="228"/>
      <c r="GO947" s="228"/>
      <c r="GP947" s="228"/>
      <c r="GQ947" s="228"/>
      <c r="GR947" s="228"/>
      <c r="GS947" s="228"/>
      <c r="GT947" s="228"/>
      <c r="GU947" s="228"/>
      <c r="GV947" s="228"/>
      <c r="GW947" s="228"/>
      <c r="GX947" s="228"/>
      <c r="GY947" s="228"/>
      <c r="GZ947" s="228"/>
      <c r="HA947" s="228"/>
      <c r="HB947" s="228"/>
      <c r="HC947" s="228"/>
      <c r="HD947" s="228"/>
      <c r="HE947" s="228"/>
      <c r="HF947" s="228"/>
      <c r="HG947" s="228"/>
      <c r="HH947" s="228"/>
      <c r="HI947" s="228"/>
      <c r="HJ947" s="228"/>
      <c r="HK947" s="228"/>
      <c r="HL947" s="228"/>
      <c r="HM947" s="228"/>
      <c r="HN947" s="228"/>
      <c r="HO947" s="228"/>
      <c r="HP947" s="228"/>
      <c r="HQ947" s="228"/>
      <c r="HR947" s="228"/>
      <c r="HS947" s="228"/>
      <c r="HT947" s="228"/>
      <c r="HU947" s="228"/>
      <c r="HV947" s="228"/>
      <c r="HW947" s="228"/>
      <c r="HX947" s="228"/>
      <c r="HY947" s="228"/>
      <c r="HZ947" s="228"/>
      <c r="IA947" s="228"/>
      <c r="IB947" s="228"/>
      <c r="IC947" s="228"/>
      <c r="ID947" s="228"/>
      <c r="IE947" s="228"/>
      <c r="IF947" s="228"/>
      <c r="IG947" s="228"/>
      <c r="IH947" s="228"/>
      <c r="II947" s="228"/>
      <c r="IJ947" s="228"/>
      <c r="IK947" s="228"/>
      <c r="IL947" s="228"/>
      <c r="IM947" s="228"/>
      <c r="IN947" s="228"/>
      <c r="IO947" s="228"/>
      <c r="IP947" s="228"/>
      <c r="IQ947" s="228"/>
      <c r="IR947" s="228"/>
      <c r="IS947" s="228"/>
      <c r="IT947" s="228"/>
      <c r="IU947" s="228"/>
      <c r="IV947" s="228"/>
      <c r="IW947" s="228"/>
      <c r="IX947" s="228"/>
      <c r="IY947" s="228"/>
      <c r="IZ947" s="228"/>
      <c r="JA947" s="228"/>
      <c r="JB947" s="228"/>
      <c r="JC947" s="228"/>
      <c r="JD947" s="228"/>
      <c r="JE947" s="228"/>
      <c r="JF947" s="228"/>
      <c r="JG947" s="228"/>
      <c r="JH947" s="228"/>
      <c r="JI947" s="228"/>
      <c r="JJ947" s="228"/>
      <c r="JK947" s="228"/>
      <c r="JL947" s="228"/>
      <c r="JM947" s="228"/>
      <c r="JN947" s="228"/>
      <c r="JO947" s="228"/>
      <c r="JP947" s="228"/>
      <c r="JQ947" s="228"/>
      <c r="JR947" s="228"/>
      <c r="JS947" s="228"/>
      <c r="JT947" s="228"/>
      <c r="JU947" s="228"/>
      <c r="JV947" s="228"/>
      <c r="JW947" s="228"/>
      <c r="JX947" s="228"/>
      <c r="JY947" s="228"/>
      <c r="JZ947" s="228"/>
      <c r="KA947" s="228"/>
      <c r="KB947" s="228"/>
      <c r="KC947" s="228"/>
      <c r="KD947" s="228"/>
      <c r="KE947" s="228"/>
      <c r="KF947" s="228"/>
      <c r="KG947" s="228"/>
      <c r="KH947" s="228"/>
      <c r="KI947" s="228"/>
      <c r="KJ947" s="228"/>
      <c r="KK947" s="228"/>
      <c r="KL947" s="228"/>
      <c r="KM947" s="228"/>
      <c r="KN947" s="228"/>
      <c r="KO947" s="228"/>
      <c r="KP947" s="228"/>
      <c r="KQ947" s="228"/>
      <c r="KR947" s="228"/>
      <c r="KS947" s="228"/>
      <c r="KT947" s="228"/>
      <c r="KU947" s="228"/>
      <c r="KV947" s="228"/>
      <c r="KW947" s="228"/>
      <c r="KX947" s="228"/>
      <c r="KY947" s="228"/>
      <c r="KZ947" s="228"/>
      <c r="LA947" s="228"/>
      <c r="LB947" s="228"/>
      <c r="LC947" s="228"/>
      <c r="LD947" s="228"/>
      <c r="LE947" s="228"/>
      <c r="LF947" s="228"/>
      <c r="LG947" s="228"/>
      <c r="LH947" s="228"/>
      <c r="LI947" s="228"/>
      <c r="LJ947" s="228"/>
      <c r="LK947" s="228"/>
      <c r="LL947" s="228"/>
      <c r="LM947" s="228"/>
      <c r="LN947" s="228"/>
      <c r="LO947" s="228"/>
      <c r="LP947" s="228"/>
      <c r="LQ947" s="228"/>
      <c r="LR947" s="228"/>
      <c r="LS947" s="228"/>
      <c r="LT947" s="228"/>
      <c r="LU947" s="228"/>
      <c r="LV947" s="228"/>
      <c r="LW947" s="228"/>
      <c r="LX947" s="228"/>
      <c r="LY947" s="228"/>
      <c r="LZ947" s="228"/>
      <c r="MA947" s="228"/>
      <c r="MB947" s="228"/>
      <c r="MC947" s="228"/>
      <c r="MD947" s="228"/>
      <c r="ME947" s="228"/>
      <c r="MF947" s="228"/>
      <c r="MG947" s="228"/>
      <c r="MH947" s="228"/>
      <c r="MI947" s="228"/>
      <c r="MJ947" s="228"/>
      <c r="MK947" s="228"/>
      <c r="ML947" s="228"/>
      <c r="MM947" s="228"/>
      <c r="MN947" s="228"/>
      <c r="MO947" s="228"/>
      <c r="MP947" s="228"/>
      <c r="MQ947" s="228"/>
      <c r="MR947" s="228"/>
      <c r="MS947" s="228"/>
      <c r="MT947" s="228"/>
      <c r="MU947" s="228"/>
      <c r="MV947" s="228"/>
      <c r="MW947" s="228"/>
      <c r="MX947" s="228"/>
      <c r="MY947" s="228"/>
      <c r="MZ947" s="228"/>
      <c r="NA947" s="228"/>
      <c r="NB947" s="228"/>
      <c r="NC947" s="228"/>
      <c r="ND947" s="228"/>
      <c r="NE947" s="228"/>
      <c r="NF947" s="228"/>
      <c r="NG947" s="228"/>
      <c r="NH947" s="228"/>
      <c r="NI947" s="228"/>
      <c r="NJ947" s="228"/>
      <c r="NK947" s="228"/>
      <c r="NL947" s="228"/>
      <c r="NM947" s="228"/>
      <c r="NN947" s="228"/>
      <c r="NO947" s="228"/>
      <c r="NP947" s="228"/>
      <c r="NQ947" s="228"/>
      <c r="NR947" s="228"/>
      <c r="NS947" s="228"/>
      <c r="NT947" s="228"/>
      <c r="NU947" s="228"/>
      <c r="NV947" s="228"/>
      <c r="NW947" s="228"/>
      <c r="NX947" s="228"/>
      <c r="NY947" s="228"/>
      <c r="NZ947" s="228"/>
      <c r="OA947" s="228"/>
      <c r="OB947" s="228"/>
      <c r="OC947" s="228"/>
      <c r="OD947" s="228"/>
      <c r="OE947" s="228"/>
      <c r="OF947" s="228"/>
      <c r="OG947" s="228"/>
      <c r="OH947" s="228"/>
      <c r="OI947" s="228"/>
      <c r="OJ947" s="228"/>
      <c r="OK947" s="228"/>
      <c r="OL947" s="228"/>
      <c r="OM947" s="228"/>
      <c r="ON947" s="228"/>
      <c r="OO947" s="228"/>
      <c r="OP947" s="228"/>
      <c r="OQ947" s="228"/>
      <c r="OR947" s="228"/>
      <c r="OS947" s="228"/>
      <c r="OT947" s="228"/>
      <c r="OU947" s="228"/>
      <c r="OV947" s="228"/>
      <c r="OW947" s="228"/>
      <c r="OX947" s="228"/>
      <c r="OY947" s="228"/>
      <c r="OZ947" s="228"/>
      <c r="PA947" s="228"/>
      <c r="PB947" s="228"/>
      <c r="PC947" s="228"/>
      <c r="PD947" s="228"/>
      <c r="PE947" s="228"/>
      <c r="PF947" s="228"/>
      <c r="PG947" s="228"/>
      <c r="PH947" s="228"/>
      <c r="PI947" s="228"/>
      <c r="PJ947" s="228"/>
      <c r="PK947" s="228"/>
      <c r="PL947" s="228"/>
      <c r="PM947" s="228"/>
      <c r="PN947" s="228"/>
      <c r="PO947" s="228"/>
      <c r="PP947" s="228"/>
      <c r="PQ947" s="228"/>
      <c r="PR947" s="228"/>
      <c r="PS947" s="228"/>
      <c r="PT947" s="228"/>
      <c r="PU947" s="228"/>
      <c r="PV947" s="228"/>
      <c r="PW947" s="228"/>
      <c r="PX947" s="228"/>
      <c r="PY947" s="228"/>
      <c r="PZ947" s="228"/>
      <c r="QA947" s="228"/>
      <c r="QB947" s="228"/>
      <c r="QC947" s="228"/>
      <c r="QD947" s="228"/>
      <c r="QE947" s="228"/>
      <c r="QF947" s="228"/>
      <c r="QG947" s="228"/>
      <c r="QH947" s="228"/>
      <c r="QI947" s="228"/>
      <c r="QJ947" s="228"/>
      <c r="QK947" s="228"/>
      <c r="QL947" s="228"/>
      <c r="QM947" s="228"/>
      <c r="QN947" s="228"/>
      <c r="QO947" s="228"/>
      <c r="QP947" s="228"/>
      <c r="QQ947" s="228"/>
      <c r="QR947" s="228"/>
      <c r="QS947" s="228"/>
      <c r="QT947" s="228"/>
      <c r="QU947" s="228"/>
      <c r="QV947" s="228"/>
      <c r="QW947" s="228"/>
      <c r="QX947" s="228"/>
      <c r="QY947" s="228"/>
      <c r="QZ947" s="228"/>
      <c r="RA947" s="228"/>
      <c r="RB947" s="228"/>
      <c r="RC947" s="228"/>
      <c r="RD947" s="228"/>
      <c r="RE947" s="228"/>
      <c r="RF947" s="228"/>
      <c r="RG947" s="228"/>
      <c r="RH947" s="228"/>
      <c r="RI947" s="228"/>
      <c r="RJ947" s="228"/>
      <c r="RK947" s="228"/>
      <c r="RL947" s="228"/>
      <c r="RM947" s="228"/>
      <c r="RN947" s="228"/>
      <c r="RO947" s="228"/>
      <c r="RP947" s="228"/>
      <c r="RQ947" s="228"/>
      <c r="RR947" s="228"/>
      <c r="RS947" s="228"/>
      <c r="RT947" s="228"/>
      <c r="RU947" s="228"/>
      <c r="RV947" s="228"/>
      <c r="RW947" s="228"/>
      <c r="RX947" s="228"/>
      <c r="RY947" s="228"/>
      <c r="RZ947" s="228"/>
      <c r="SA947" s="228"/>
      <c r="SB947" s="228"/>
      <c r="SC947" s="228"/>
      <c r="SD947" s="228"/>
      <c r="SE947" s="228"/>
      <c r="SF947" s="228"/>
      <c r="SG947" s="228"/>
      <c r="SH947" s="228"/>
      <c r="SI947" s="228"/>
      <c r="SJ947" s="228"/>
      <c r="SK947" s="228"/>
      <c r="SL947" s="228"/>
      <c r="SM947" s="228"/>
      <c r="SN947" s="228"/>
      <c r="SO947" s="228"/>
      <c r="SP947" s="228"/>
      <c r="SQ947" s="228"/>
      <c r="SR947" s="228"/>
      <c r="SS947" s="228"/>
      <c r="ST947" s="228"/>
      <c r="SU947" s="228"/>
      <c r="SV947" s="228"/>
      <c r="SW947" s="228"/>
      <c r="SX947" s="228"/>
      <c r="SY947" s="228"/>
      <c r="SZ947" s="228"/>
      <c r="TA947" s="228"/>
      <c r="TB947" s="228"/>
      <c r="TC947" s="228"/>
      <c r="TD947" s="228"/>
      <c r="TE947" s="228"/>
      <c r="TF947" s="228"/>
      <c r="TG947" s="228"/>
      <c r="TH947" s="228"/>
      <c r="TI947" s="228"/>
      <c r="TJ947" s="228"/>
      <c r="TK947" s="228"/>
      <c r="TL947" s="228"/>
      <c r="TM947" s="228"/>
      <c r="TN947" s="228"/>
      <c r="TO947" s="228"/>
      <c r="TP947" s="228"/>
      <c r="TQ947" s="228"/>
      <c r="TR947" s="228"/>
      <c r="TS947" s="228"/>
      <c r="TT947" s="228"/>
      <c r="TU947" s="228"/>
      <c r="TV947" s="228"/>
      <c r="TW947" s="228"/>
      <c r="TX947" s="228"/>
      <c r="TY947" s="228"/>
      <c r="TZ947" s="228"/>
      <c r="UA947" s="228"/>
      <c r="UB947" s="228"/>
      <c r="UC947" s="228"/>
      <c r="UD947" s="228"/>
      <c r="UE947" s="228"/>
      <c r="UF947" s="228"/>
      <c r="UG947" s="228"/>
      <c r="UH947" s="228"/>
      <c r="UI947" s="228"/>
      <c r="UJ947" s="228"/>
      <c r="UK947" s="228"/>
      <c r="UL947" s="228"/>
      <c r="UM947" s="228"/>
      <c r="UN947" s="228"/>
      <c r="UO947" s="228"/>
      <c r="UP947" s="228"/>
      <c r="UQ947" s="228"/>
      <c r="UR947" s="228"/>
      <c r="US947" s="228"/>
      <c r="UT947" s="228"/>
      <c r="UU947" s="228"/>
      <c r="UV947" s="228"/>
      <c r="UW947" s="228"/>
      <c r="UX947" s="228"/>
      <c r="UY947" s="228"/>
      <c r="UZ947" s="228"/>
      <c r="VA947" s="228"/>
      <c r="VB947" s="228"/>
      <c r="VC947" s="228"/>
      <c r="VD947" s="228"/>
      <c r="VE947" s="228"/>
      <c r="VF947" s="228"/>
      <c r="VG947" s="228"/>
      <c r="VH947" s="228"/>
      <c r="VI947" s="228"/>
      <c r="VJ947" s="228"/>
      <c r="VK947" s="228"/>
      <c r="VL947" s="228"/>
      <c r="VM947" s="228"/>
      <c r="VN947" s="228"/>
      <c r="VO947" s="228"/>
      <c r="VP947" s="228"/>
      <c r="VQ947" s="228"/>
      <c r="VR947" s="228"/>
      <c r="VS947" s="228"/>
      <c r="VT947" s="228"/>
      <c r="VU947" s="228"/>
      <c r="VV947" s="228"/>
      <c r="VW947" s="228"/>
      <c r="VX947" s="228"/>
      <c r="VY947" s="228"/>
      <c r="VZ947" s="228"/>
      <c r="WA947" s="228"/>
      <c r="WB947" s="228"/>
      <c r="WC947" s="228"/>
      <c r="WD947" s="228"/>
      <c r="WE947" s="228"/>
      <c r="WF947" s="228"/>
      <c r="WG947" s="228"/>
      <c r="WH947" s="228"/>
      <c r="WI947" s="228"/>
      <c r="WJ947" s="228"/>
      <c r="WK947" s="228"/>
      <c r="WL947" s="228"/>
      <c r="WM947" s="228"/>
      <c r="WN947" s="228"/>
      <c r="WO947" s="228"/>
      <c r="WP947" s="228"/>
      <c r="WQ947" s="228"/>
      <c r="WR947" s="228"/>
      <c r="WS947" s="228"/>
      <c r="WT947" s="228"/>
      <c r="WU947" s="228"/>
      <c r="WV947" s="228"/>
      <c r="WW947" s="228"/>
      <c r="WX947" s="228"/>
      <c r="WY947" s="228"/>
      <c r="WZ947" s="228"/>
      <c r="XA947" s="228"/>
      <c r="XB947" s="228"/>
      <c r="XC947" s="228"/>
      <c r="XD947" s="228"/>
      <c r="XE947" s="228"/>
      <c r="XF947" s="228"/>
      <c r="XG947" s="228"/>
      <c r="XH947" s="228"/>
      <c r="XI947" s="228"/>
      <c r="XJ947" s="228"/>
      <c r="XK947" s="228"/>
      <c r="XL947" s="228"/>
      <c r="XM947" s="228"/>
      <c r="XN947" s="228"/>
      <c r="XO947" s="228"/>
      <c r="XP947" s="228"/>
      <c r="XQ947" s="228"/>
      <c r="XR947" s="228"/>
      <c r="XS947" s="228"/>
      <c r="XT947" s="228"/>
      <c r="XU947" s="228"/>
      <c r="XV947" s="228"/>
      <c r="XW947" s="228"/>
      <c r="XX947" s="228"/>
      <c r="XY947" s="228"/>
      <c r="XZ947" s="228"/>
      <c r="YA947" s="228"/>
      <c r="YB947" s="228"/>
      <c r="YC947" s="228"/>
      <c r="YD947" s="228"/>
      <c r="YE947" s="228"/>
      <c r="YF947" s="228"/>
      <c r="YG947" s="228"/>
      <c r="YH947" s="228"/>
      <c r="YI947" s="228"/>
      <c r="YJ947" s="228"/>
      <c r="YK947" s="228"/>
      <c r="YL947" s="228"/>
      <c r="YM947" s="228"/>
      <c r="YN947" s="228"/>
      <c r="YO947" s="228"/>
      <c r="YP947" s="228"/>
      <c r="YQ947" s="228"/>
      <c r="YR947" s="228"/>
      <c r="YS947" s="228"/>
      <c r="YT947" s="228"/>
      <c r="YU947" s="228"/>
      <c r="YV947" s="228"/>
      <c r="YW947" s="228"/>
      <c r="YX947" s="228"/>
      <c r="YY947" s="228"/>
      <c r="YZ947" s="228"/>
      <c r="ZA947" s="228"/>
      <c r="ZB947" s="228"/>
      <c r="ZC947" s="228"/>
      <c r="ZD947" s="228"/>
      <c r="ZE947" s="228"/>
      <c r="ZF947" s="228"/>
      <c r="ZG947" s="228"/>
      <c r="ZH947" s="228"/>
      <c r="ZI947" s="228"/>
      <c r="ZJ947" s="228"/>
      <c r="ZK947" s="228"/>
      <c r="ZL947" s="228"/>
      <c r="ZM947" s="228"/>
      <c r="ZN947" s="228"/>
      <c r="ZO947" s="228"/>
      <c r="ZP947" s="228"/>
      <c r="ZQ947" s="228"/>
      <c r="ZR947" s="228"/>
      <c r="ZS947" s="228"/>
      <c r="ZT947" s="228"/>
      <c r="ZU947" s="228"/>
      <c r="ZV947" s="228"/>
      <c r="ZW947" s="228"/>
      <c r="ZX947" s="228"/>
      <c r="ZY947" s="228"/>
      <c r="ZZ947" s="228"/>
      <c r="AAA947" s="228"/>
      <c r="AAB947" s="228"/>
      <c r="AAC947" s="228"/>
      <c r="AAD947" s="228"/>
      <c r="AAE947" s="228"/>
      <c r="AAF947" s="228"/>
      <c r="AAG947" s="228"/>
      <c r="AAH947" s="228"/>
      <c r="AAI947" s="228"/>
      <c r="AAJ947" s="228"/>
      <c r="AAK947" s="228"/>
      <c r="AAL947" s="228"/>
      <c r="AAM947" s="228"/>
      <c r="AAN947" s="228"/>
      <c r="AAO947" s="228"/>
      <c r="AAP947" s="228"/>
      <c r="AAQ947" s="228"/>
      <c r="AAR947" s="228"/>
      <c r="AAS947" s="228"/>
      <c r="AAT947" s="228"/>
      <c r="AAU947" s="228"/>
      <c r="AAV947" s="228"/>
      <c r="AAW947" s="228"/>
      <c r="AAX947" s="228"/>
      <c r="AAY947" s="228"/>
      <c r="AAZ947" s="228"/>
      <c r="ABA947" s="228"/>
      <c r="ABB947" s="228"/>
      <c r="ABC947" s="228"/>
      <c r="ABD947" s="228"/>
      <c r="ABE947" s="228"/>
      <c r="ABF947" s="228"/>
      <c r="ABG947" s="228"/>
      <c r="ABH947" s="228"/>
      <c r="ABI947" s="228"/>
      <c r="ABJ947" s="228"/>
      <c r="ABK947" s="228"/>
      <c r="ABL947" s="228"/>
      <c r="ABM947" s="228"/>
      <c r="ABN947" s="228"/>
      <c r="ABO947" s="228"/>
      <c r="ABP947" s="228"/>
      <c r="ABQ947" s="228"/>
      <c r="ABR947" s="228"/>
      <c r="ABS947" s="228"/>
      <c r="ABT947" s="228"/>
      <c r="ABU947" s="228"/>
      <c r="ABV947" s="228"/>
      <c r="ABW947" s="228"/>
      <c r="ABX947" s="228"/>
      <c r="ABY947" s="228"/>
      <c r="ABZ947" s="228"/>
      <c r="ACA947" s="228"/>
      <c r="ACB947" s="228"/>
      <c r="ACC947" s="228"/>
      <c r="ACD947" s="228"/>
      <c r="ACE947" s="228"/>
      <c r="ACF947" s="228"/>
      <c r="ACG947" s="228"/>
      <c r="ACH947" s="228"/>
      <c r="ACI947" s="228"/>
      <c r="ACJ947" s="228"/>
      <c r="ACK947" s="228"/>
      <c r="ACL947" s="228"/>
      <c r="ACM947" s="228"/>
      <c r="ACN947" s="228"/>
      <c r="ACO947" s="228"/>
      <c r="ACP947" s="228"/>
      <c r="ACQ947" s="228"/>
      <c r="ACR947" s="228"/>
      <c r="ACS947" s="228"/>
      <c r="ACT947" s="228"/>
      <c r="ACU947" s="228"/>
      <c r="ACV947" s="228"/>
      <c r="ACW947" s="228"/>
      <c r="ACX947" s="228"/>
      <c r="ACY947" s="228"/>
      <c r="ACZ947" s="228"/>
      <c r="ADA947" s="228"/>
      <c r="ADB947" s="228"/>
      <c r="ADC947" s="228"/>
      <c r="ADD947" s="228"/>
      <c r="ADE947" s="228"/>
      <c r="ADF947" s="228"/>
      <c r="ADG947" s="228"/>
      <c r="ADH947" s="228"/>
      <c r="ADI947" s="228"/>
      <c r="ADJ947" s="228"/>
      <c r="ADK947" s="228"/>
      <c r="ADL947" s="228"/>
      <c r="ADM947" s="228"/>
      <c r="ADN947" s="228"/>
      <c r="ADO947" s="228"/>
      <c r="ADP947" s="228"/>
      <c r="ADQ947" s="228"/>
      <c r="ADR947" s="228"/>
      <c r="ADS947" s="228"/>
      <c r="ADT947" s="228"/>
      <c r="ADU947" s="228"/>
      <c r="ADV947" s="228"/>
      <c r="ADW947" s="228"/>
      <c r="ADX947" s="228"/>
      <c r="ADY947" s="228"/>
      <c r="ADZ947" s="228"/>
      <c r="AEA947" s="228"/>
      <c r="AEB947" s="228"/>
      <c r="AEC947" s="228"/>
      <c r="AED947" s="228"/>
      <c r="AEE947" s="228"/>
      <c r="AEF947" s="228"/>
      <c r="AEG947" s="228"/>
      <c r="AEH947" s="228"/>
      <c r="AEI947" s="228"/>
      <c r="AEJ947" s="228"/>
      <c r="AEK947" s="228"/>
      <c r="AEL947" s="228"/>
      <c r="AEM947" s="228"/>
      <c r="AEN947" s="228"/>
      <c r="AEO947" s="228"/>
      <c r="AEP947" s="228"/>
      <c r="AEQ947" s="228"/>
      <c r="AER947" s="228"/>
      <c r="AES947" s="228"/>
      <c r="AET947" s="228"/>
      <c r="AEU947" s="228"/>
      <c r="AEV947" s="228"/>
      <c r="AEW947" s="228"/>
      <c r="AEX947" s="228"/>
      <c r="AEY947" s="228"/>
      <c r="AEZ947" s="228"/>
      <c r="AFA947" s="228"/>
      <c r="AFB947" s="228"/>
      <c r="AFC947" s="228"/>
      <c r="AFD947" s="228"/>
      <c r="AFE947" s="228"/>
      <c r="AFF947" s="228"/>
      <c r="AFG947" s="228"/>
      <c r="AFH947" s="228"/>
      <c r="AFI947" s="228"/>
      <c r="AFJ947" s="228"/>
      <c r="AFK947" s="228"/>
      <c r="AFL947" s="228"/>
      <c r="AFM947" s="228"/>
      <c r="AFN947" s="228"/>
      <c r="AFO947" s="228"/>
      <c r="AFP947" s="228"/>
      <c r="AFQ947" s="228"/>
      <c r="AFR947" s="228"/>
      <c r="AFS947" s="228"/>
      <c r="AFT947" s="228"/>
      <c r="AFU947" s="228"/>
      <c r="AFV947" s="228"/>
      <c r="AFW947" s="228"/>
      <c r="AFX947" s="228"/>
      <c r="AFY947" s="228"/>
      <c r="AFZ947" s="228"/>
      <c r="AGA947" s="228"/>
      <c r="AGB947" s="228"/>
      <c r="AGC947" s="228"/>
      <c r="AGD947" s="228"/>
      <c r="AGE947" s="228"/>
      <c r="AGF947" s="228"/>
      <c r="AGG947" s="228"/>
      <c r="AGH947" s="228"/>
      <c r="AGI947" s="228"/>
      <c r="AGJ947" s="228"/>
      <c r="AGK947" s="228"/>
      <c r="AGL947" s="228"/>
      <c r="AGM947" s="228"/>
      <c r="AGN947" s="228"/>
      <c r="AGO947" s="228"/>
      <c r="AGP947" s="228"/>
      <c r="AGQ947" s="228"/>
      <c r="AGR947" s="228"/>
      <c r="AGS947" s="228"/>
      <c r="AGT947" s="228"/>
      <c r="AGU947" s="228"/>
      <c r="AGV947" s="228"/>
      <c r="AGW947" s="228"/>
      <c r="AGX947" s="228"/>
      <c r="AGY947" s="228"/>
      <c r="AGZ947" s="228"/>
      <c r="AHA947" s="228"/>
      <c r="AHB947" s="228"/>
      <c r="AHC947" s="228"/>
      <c r="AHD947" s="228"/>
      <c r="AHE947" s="228"/>
      <c r="AHF947" s="228"/>
      <c r="AHG947" s="228"/>
      <c r="AHH947" s="228"/>
      <c r="AHI947" s="228"/>
      <c r="AHJ947" s="228"/>
      <c r="AHK947" s="228"/>
      <c r="AHL947" s="228"/>
      <c r="AHM947" s="228"/>
      <c r="AHN947" s="228"/>
      <c r="AHO947" s="228"/>
      <c r="AHP947" s="228"/>
      <c r="AHQ947" s="228"/>
      <c r="AHR947" s="228"/>
      <c r="AHS947" s="228"/>
      <c r="AHT947" s="228"/>
      <c r="AHU947" s="228"/>
      <c r="AHV947" s="228"/>
      <c r="AHW947" s="228"/>
      <c r="AHX947" s="228"/>
      <c r="AHY947" s="228"/>
      <c r="AHZ947" s="228"/>
      <c r="AIA947" s="228"/>
      <c r="AIB947" s="228"/>
      <c r="AIC947" s="228"/>
      <c r="AID947" s="228"/>
      <c r="AIE947" s="228"/>
      <c r="AIF947" s="228"/>
      <c r="AIG947" s="228"/>
      <c r="AIH947" s="228"/>
      <c r="AII947" s="228"/>
      <c r="AIJ947" s="228"/>
      <c r="AIK947" s="228"/>
      <c r="AIL947" s="228"/>
      <c r="AIM947" s="228"/>
      <c r="AIN947" s="228"/>
      <c r="AIO947" s="228"/>
      <c r="AIP947" s="228"/>
      <c r="AIQ947" s="228"/>
      <c r="AIR947" s="228"/>
      <c r="AIS947" s="228"/>
      <c r="AIT947" s="228"/>
      <c r="AIU947" s="228"/>
      <c r="AIV947" s="228"/>
      <c r="AIW947" s="228"/>
      <c r="AIX947" s="228"/>
      <c r="AIY947" s="228"/>
      <c r="AIZ947" s="228"/>
      <c r="AJA947" s="228"/>
      <c r="AJB947" s="228"/>
      <c r="AJC947" s="228"/>
      <c r="AJD947" s="228"/>
      <c r="AJE947" s="228"/>
      <c r="AJF947" s="228"/>
      <c r="AJG947" s="228"/>
      <c r="AJH947" s="228"/>
      <c r="AJI947" s="228"/>
      <c r="AJJ947" s="228"/>
      <c r="AJK947" s="228"/>
      <c r="AJL947" s="228"/>
      <c r="AJM947" s="228"/>
      <c r="AJN947" s="228"/>
      <c r="AJO947" s="228"/>
      <c r="AJP947" s="228"/>
      <c r="AJQ947" s="228"/>
      <c r="AJR947" s="228"/>
      <c r="AJS947" s="228"/>
      <c r="AJT947" s="228"/>
      <c r="AJU947" s="228"/>
      <c r="AJV947" s="228"/>
      <c r="AJW947" s="228"/>
      <c r="AJX947" s="228"/>
      <c r="AJY947" s="228"/>
      <c r="AJZ947" s="228"/>
      <c r="AKA947" s="228"/>
      <c r="AKB947" s="228"/>
      <c r="AKC947" s="228"/>
      <c r="AKD947" s="228"/>
      <c r="AKE947" s="228"/>
      <c r="AKF947" s="228"/>
      <c r="AKG947" s="228"/>
      <c r="AKH947" s="228"/>
      <c r="AKI947" s="228"/>
      <c r="AKJ947" s="228"/>
      <c r="AKK947" s="228"/>
      <c r="AKL947" s="228"/>
      <c r="AKM947" s="228"/>
      <c r="AKN947" s="228"/>
      <c r="AKO947" s="228"/>
      <c r="AKP947" s="228"/>
      <c r="AKQ947" s="228"/>
      <c r="AKR947" s="228"/>
      <c r="AKS947" s="228"/>
      <c r="AKT947" s="228"/>
      <c r="AKU947" s="228"/>
      <c r="AKV947" s="228"/>
      <c r="AKW947" s="228"/>
      <c r="AKX947" s="228"/>
      <c r="AKY947" s="228"/>
      <c r="AKZ947" s="228"/>
      <c r="ALA947" s="228"/>
      <c r="ALB947" s="228"/>
      <c r="ALC947" s="228"/>
      <c r="ALD947" s="228"/>
      <c r="ALE947" s="228"/>
      <c r="ALF947" s="228"/>
      <c r="ALG947" s="228"/>
      <c r="ALH947" s="228"/>
      <c r="ALI947" s="228"/>
      <c r="ALJ947" s="228"/>
      <c r="ALK947" s="228"/>
      <c r="ALL947" s="228"/>
      <c r="ALM947" s="228"/>
      <c r="ALN947" s="228"/>
      <c r="ALO947" s="228"/>
      <c r="ALP947" s="228"/>
      <c r="ALQ947" s="228"/>
      <c r="ALR947" s="228"/>
      <c r="ALS947" s="228"/>
      <c r="ALT947" s="228"/>
      <c r="ALU947" s="228"/>
      <c r="ALV947" s="228"/>
      <c r="ALW947" s="228"/>
      <c r="ALX947" s="228"/>
      <c r="ALY947" s="228"/>
      <c r="ALZ947" s="228"/>
      <c r="AMA947" s="228"/>
      <c r="AMB947" s="228"/>
      <c r="AMC947" s="228"/>
      <c r="AMD947" s="228"/>
      <c r="AME947" s="228"/>
      <c r="AMF947" s="228"/>
      <c r="AMG947" s="228"/>
      <c r="AMH947" s="228"/>
      <c r="AMI947" s="228"/>
      <c r="AMJ947" s="228"/>
      <c r="AMK947" s="228"/>
      <c r="AML947" s="228"/>
      <c r="AMM947" s="228"/>
      <c r="AMN947" s="228"/>
      <c r="AMO947" s="228"/>
      <c r="AMP947" s="228"/>
      <c r="AMQ947" s="228"/>
      <c r="AMR947" s="228"/>
      <c r="AMS947" s="228"/>
      <c r="AMT947" s="228"/>
      <c r="AMU947" s="228"/>
      <c r="AMV947" s="228"/>
      <c r="AMW947" s="228"/>
      <c r="AMX947" s="228"/>
    </row>
    <row r="948" spans="1:1038" s="432" customFormat="1" ht="18" customHeight="1">
      <c r="A948" s="547" t="s">
        <v>2392</v>
      </c>
      <c r="B948" s="524" t="s">
        <v>1647</v>
      </c>
      <c r="C948" s="422"/>
      <c r="D948" s="525" t="s">
        <v>1279</v>
      </c>
      <c r="E948" s="422">
        <v>109</v>
      </c>
      <c r="F948" s="422">
        <v>2</v>
      </c>
      <c r="G948" s="526" t="str">
        <f t="shared" ref="G948" si="738">E948&amp;"-"&amp;F948</f>
        <v>109-2</v>
      </c>
      <c r="H948" s="422">
        <v>0</v>
      </c>
      <c r="I948" s="422">
        <v>22.5</v>
      </c>
      <c r="J948" s="527">
        <f t="shared" ref="J948:J949" si="739">IF(H948=0, 1, 0)</f>
        <v>1</v>
      </c>
      <c r="K948" s="528" t="b">
        <f>IF(J949=1,IF(((VLOOKUP($G948,[4]Depth_Lookup!$A$3:$J$550,9,FALSE))-(I948/100))=0,"Good",IF(((VLOOKUP($G948,[4]Depth_Lookup!$A$3:$J$550,9,FALSE))-(I948/100))&gt;0,"Too Short","Too Long")))</f>
        <v>0</v>
      </c>
      <c r="L948" s="171">
        <f>(VLOOKUP($G948,Depth_Lookup!$A$3:$J$410,10,FALSE))+(H948/100)</f>
        <v>288.58999999999997</v>
      </c>
      <c r="M948" s="171">
        <f>(VLOOKUP($G948,Depth_Lookup!$A$3:$J$410,10,FALSE))+(I948/100)</f>
        <v>288.815</v>
      </c>
      <c r="N948" s="441" t="s">
        <v>2433</v>
      </c>
      <c r="O948" s="422" t="s">
        <v>1280</v>
      </c>
      <c r="P948" s="422" t="s">
        <v>853</v>
      </c>
      <c r="Q948" s="422" t="s">
        <v>125</v>
      </c>
      <c r="R948" s="526" t="str">
        <f t="shared" ref="R948" si="740">P948&amp;""&amp;Q948</f>
        <v>SerpentinizedHarzburgite</v>
      </c>
      <c r="S948" s="422" t="s">
        <v>94</v>
      </c>
      <c r="T948" s="422" t="s">
        <v>94</v>
      </c>
      <c r="U948" s="422" t="s">
        <v>95</v>
      </c>
      <c r="V948" s="422" t="s">
        <v>96</v>
      </c>
      <c r="W948" s="422" t="s">
        <v>102</v>
      </c>
      <c r="X948" s="529">
        <f>VLOOKUP(W948,[4]definitions_list_lookup!$A$13:$B$19,2,0)</f>
        <v>5</v>
      </c>
      <c r="Y948" s="422" t="s">
        <v>90</v>
      </c>
      <c r="Z948" s="422" t="s">
        <v>91</v>
      </c>
      <c r="AA948" s="422"/>
      <c r="AB948" s="422"/>
      <c r="AC948" s="422"/>
      <c r="AD948" s="422"/>
      <c r="AE948" s="423"/>
      <c r="AF948" s="526" t="e">
        <f>VLOOKUP(AE948,[4]definitions_list_mag!$V$12:$W$15,2,0)</f>
        <v>#N/A</v>
      </c>
      <c r="AG948" s="530"/>
      <c r="AH948" s="422"/>
      <c r="AI948" s="666">
        <v>74</v>
      </c>
      <c r="AJ948" s="429"/>
      <c r="AK948" s="429"/>
      <c r="AL948" s="429"/>
      <c r="AM948" s="429"/>
      <c r="AN948" s="429"/>
      <c r="AO948" s="666"/>
      <c r="AP948" s="429"/>
      <c r="AQ948" s="429"/>
      <c r="AR948" s="429"/>
      <c r="AS948" s="429"/>
      <c r="AT948" s="429"/>
      <c r="AU948" s="666"/>
      <c r="AV948" s="429"/>
      <c r="AW948" s="429"/>
      <c r="AX948" s="429"/>
      <c r="AY948" s="429"/>
      <c r="AZ948" s="429"/>
      <c r="BA948" s="666">
        <v>25</v>
      </c>
      <c r="BB948" s="429">
        <v>5</v>
      </c>
      <c r="BC948" s="429">
        <v>2</v>
      </c>
      <c r="BD948" s="429" t="s">
        <v>1330</v>
      </c>
      <c r="BE948" s="429" t="s">
        <v>103</v>
      </c>
      <c r="BF948" s="429"/>
      <c r="BG948" s="666"/>
      <c r="BH948" s="429"/>
      <c r="BI948" s="429"/>
      <c r="BJ948" s="429"/>
      <c r="BK948" s="429"/>
      <c r="BL948" s="429"/>
      <c r="BM948" s="666">
        <v>1</v>
      </c>
      <c r="BN948" s="429">
        <v>2</v>
      </c>
      <c r="BO948" s="429">
        <v>0.5</v>
      </c>
      <c r="BP948" s="429" t="s">
        <v>1330</v>
      </c>
      <c r="BQ948" s="429" t="s">
        <v>103</v>
      </c>
      <c r="BR948" s="429"/>
      <c r="BS948" s="429"/>
      <c r="BT948" s="429"/>
      <c r="BU948" s="429"/>
      <c r="BV948" s="429"/>
      <c r="BW948" s="429"/>
      <c r="BX948" s="429"/>
      <c r="BY948" s="426"/>
      <c r="BZ948" s="422"/>
      <c r="CA948" s="422"/>
      <c r="CB948" s="422"/>
      <c r="CC948" s="422"/>
      <c r="CD948" s="422"/>
      <c r="CE948" s="427"/>
      <c r="CF948" s="531">
        <f t="shared" ref="CF948" si="741">AI948+AO948+BA948+AU948+BG948+BM948+BY948</f>
        <v>100</v>
      </c>
      <c r="CG948" s="166"/>
      <c r="CH948" s="163" t="s">
        <v>2293</v>
      </c>
      <c r="CI948" s="163">
        <v>100</v>
      </c>
      <c r="CJ948" s="163" t="s">
        <v>514</v>
      </c>
      <c r="CK948" s="164" t="s">
        <v>2415</v>
      </c>
      <c r="CL948" s="165"/>
      <c r="CM948" s="165"/>
      <c r="CN948" s="165"/>
      <c r="CO948" s="165"/>
      <c r="CP948" s="165"/>
      <c r="CQ948" s="165"/>
      <c r="CR948" s="165"/>
      <c r="CS948" s="165"/>
      <c r="CT948" s="165"/>
      <c r="CU948" s="165"/>
      <c r="CV948" s="165"/>
      <c r="CW948" s="165"/>
      <c r="CX948" s="165"/>
      <c r="CY948" s="165"/>
      <c r="CZ948" s="165"/>
      <c r="DA948" s="165"/>
      <c r="DB948" s="165">
        <v>10</v>
      </c>
      <c r="DC948" s="429"/>
      <c r="DD948" s="165"/>
      <c r="DE948" s="165"/>
      <c r="DF948" s="165"/>
      <c r="DG948" s="165"/>
      <c r="DH948" s="165"/>
      <c r="DI948" s="165"/>
      <c r="DJ948" s="165">
        <v>90</v>
      </c>
      <c r="DK948" s="209">
        <f t="shared" ref="DK948" si="742">SUM(CL948:DJ948)</f>
        <v>100</v>
      </c>
      <c r="DL948" s="166"/>
      <c r="DM948" s="165"/>
      <c r="DN948" s="165"/>
      <c r="DO948" s="167"/>
      <c r="DQ948" s="166"/>
      <c r="DR948" s="167"/>
      <c r="DS948" s="166"/>
      <c r="DT948" s="555" t="s">
        <v>2434</v>
      </c>
      <c r="DU948" s="429"/>
      <c r="DV948" s="429"/>
      <c r="DW948" s="532" t="e">
        <f>VLOOKUP(P948,[4]definitions_list_lookup!$K$30:$L$54,2,0)</f>
        <v>#N/A</v>
      </c>
      <c r="DX948" s="443" t="s">
        <v>2151</v>
      </c>
      <c r="DY948" s="443" t="s">
        <v>1562</v>
      </c>
      <c r="DZ948" s="533"/>
      <c r="EA948" s="534"/>
      <c r="EB948" s="429"/>
      <c r="EC948" s="534"/>
      <c r="ED948" s="229" t="s">
        <v>2517</v>
      </c>
      <c r="EE948" s="535"/>
      <c r="EF948" s="536"/>
      <c r="EG948" s="535"/>
      <c r="EH948" s="537"/>
      <c r="EI948" s="538"/>
      <c r="EJ948" s="539"/>
      <c r="EK948" s="540"/>
      <c r="EL948" s="535"/>
      <c r="EM948" s="537"/>
      <c r="EN948" s="537"/>
      <c r="EO948" s="541"/>
      <c r="EP948" s="541"/>
      <c r="EQ948" s="541"/>
      <c r="ER948" s="541"/>
      <c r="ES948" s="541"/>
      <c r="ET948" s="541"/>
      <c r="EU948" s="541"/>
      <c r="EV948" s="542"/>
      <c r="EW948" s="542"/>
      <c r="EX948" s="542"/>
      <c r="EY948" s="542"/>
      <c r="EZ948" s="192" t="e">
        <f t="shared" si="675"/>
        <v>#DIV/0!</v>
      </c>
      <c r="FA948" s="192" t="e">
        <f t="shared" si="676"/>
        <v>#DIV/0!</v>
      </c>
      <c r="FB948" s="192" t="e">
        <f t="shared" si="677"/>
        <v>#DIV/0!</v>
      </c>
      <c r="FC948" s="192" t="e">
        <f t="shared" si="678"/>
        <v>#DIV/0!</v>
      </c>
      <c r="FD948" s="192" t="e">
        <f t="shared" si="679"/>
        <v>#DIV/0!</v>
      </c>
      <c r="FE948" s="193" t="e">
        <f t="shared" si="680"/>
        <v>#DIV/0!</v>
      </c>
      <c r="FF948" s="194" t="e">
        <f t="shared" si="681"/>
        <v>#DIV/0!</v>
      </c>
      <c r="FG948" s="535"/>
      <c r="FH948" s="537"/>
      <c r="FI948" s="778">
        <f t="shared" si="682"/>
        <v>0</v>
      </c>
      <c r="FJ948" s="779" t="e">
        <f t="shared" si="683"/>
        <v>#DIV/0!</v>
      </c>
      <c r="FK948" s="779" t="e">
        <f t="shared" si="684"/>
        <v>#DIV/0!</v>
      </c>
      <c r="FL948" s="780" t="e">
        <f t="shared" si="685"/>
        <v>#DIV/0!</v>
      </c>
      <c r="FM948" s="169" t="e">
        <f t="shared" si="686"/>
        <v>#DIV/0!</v>
      </c>
      <c r="FN948" s="783" t="e">
        <f t="shared" si="687"/>
        <v>#DIV/0!</v>
      </c>
      <c r="FO948" s="422"/>
      <c r="FP948" s="422"/>
      <c r="FQ948" s="422"/>
      <c r="FR948" s="422"/>
      <c r="FS948" s="422"/>
      <c r="FT948" s="422"/>
      <c r="FU948" s="422"/>
      <c r="FV948" s="422"/>
      <c r="FW948" s="422"/>
      <c r="FX948" s="422"/>
      <c r="FY948" s="422"/>
      <c r="FZ948" s="422"/>
      <c r="GA948" s="422"/>
      <c r="GB948" s="422"/>
      <c r="GC948" s="422"/>
      <c r="GD948" s="422"/>
      <c r="GE948" s="422"/>
      <c r="GF948" s="422"/>
      <c r="GG948" s="422"/>
      <c r="GH948" s="422"/>
      <c r="GI948" s="422"/>
      <c r="GJ948" s="422"/>
      <c r="GK948" s="422"/>
      <c r="GL948" s="422"/>
      <c r="GM948" s="422"/>
      <c r="GN948" s="422"/>
      <c r="GO948" s="422"/>
      <c r="GP948" s="422"/>
      <c r="GQ948" s="422"/>
      <c r="GR948" s="422"/>
      <c r="GS948" s="422"/>
      <c r="GT948" s="422"/>
      <c r="GU948" s="422"/>
      <c r="GV948" s="422"/>
      <c r="GW948" s="422"/>
      <c r="GX948" s="422"/>
      <c r="GY948" s="422"/>
      <c r="GZ948" s="422"/>
      <c r="HA948" s="422"/>
      <c r="HB948" s="422"/>
      <c r="HC948" s="422"/>
      <c r="HD948" s="422"/>
      <c r="HE948" s="422"/>
      <c r="HF948" s="422"/>
      <c r="HG948" s="422"/>
      <c r="HH948" s="422"/>
      <c r="HI948" s="422"/>
      <c r="HJ948" s="422"/>
      <c r="HK948" s="422"/>
      <c r="HL948" s="422"/>
      <c r="HM948" s="422"/>
      <c r="HN948" s="422"/>
      <c r="HO948" s="422"/>
      <c r="HP948" s="422"/>
      <c r="HQ948" s="422"/>
      <c r="HR948" s="422"/>
      <c r="HS948" s="422"/>
      <c r="HT948" s="422"/>
      <c r="HU948" s="422"/>
      <c r="HV948" s="422"/>
      <c r="HW948" s="422"/>
      <c r="HX948" s="422"/>
      <c r="HY948" s="422"/>
      <c r="HZ948" s="422"/>
      <c r="IA948" s="422"/>
      <c r="IB948" s="422"/>
      <c r="IC948" s="422"/>
      <c r="ID948" s="422"/>
      <c r="IE948" s="422"/>
      <c r="IF948" s="422"/>
      <c r="IG948" s="422"/>
      <c r="IH948" s="422"/>
      <c r="II948" s="422"/>
      <c r="IJ948" s="422"/>
      <c r="IK948" s="422"/>
      <c r="IL948" s="422"/>
      <c r="IM948" s="422"/>
      <c r="IN948" s="422"/>
      <c r="IO948" s="422"/>
      <c r="IP948" s="422"/>
      <c r="IQ948" s="422"/>
      <c r="IR948" s="422"/>
      <c r="IS948" s="422"/>
      <c r="IT948" s="422"/>
      <c r="IU948" s="422"/>
      <c r="IV948" s="422"/>
      <c r="IW948" s="422"/>
      <c r="IX948" s="422"/>
      <c r="IY948" s="422"/>
      <c r="IZ948" s="422"/>
      <c r="JA948" s="422"/>
      <c r="JB948" s="422"/>
      <c r="JC948" s="422"/>
      <c r="JD948" s="422"/>
      <c r="JE948" s="422"/>
      <c r="JF948" s="422"/>
      <c r="JG948" s="422"/>
      <c r="JH948" s="422"/>
      <c r="JI948" s="422"/>
      <c r="JJ948" s="422"/>
      <c r="JK948" s="422"/>
      <c r="JL948" s="422"/>
      <c r="JM948" s="422"/>
      <c r="JN948" s="422"/>
      <c r="JO948" s="422"/>
      <c r="JP948" s="422"/>
      <c r="JQ948" s="422"/>
      <c r="JR948" s="422"/>
      <c r="JS948" s="422"/>
      <c r="JT948" s="422"/>
      <c r="JU948" s="422"/>
      <c r="JV948" s="422"/>
      <c r="JW948" s="422"/>
      <c r="JX948" s="422"/>
      <c r="JY948" s="422"/>
      <c r="JZ948" s="422"/>
      <c r="KA948" s="422"/>
      <c r="KB948" s="422"/>
      <c r="KC948" s="422"/>
      <c r="KD948" s="422"/>
      <c r="KE948" s="422"/>
      <c r="KF948" s="422"/>
      <c r="KG948" s="422"/>
      <c r="KH948" s="422"/>
      <c r="KI948" s="422"/>
      <c r="KJ948" s="422"/>
      <c r="KK948" s="422"/>
      <c r="KL948" s="422"/>
      <c r="KM948" s="422"/>
      <c r="KN948" s="422"/>
      <c r="KO948" s="422"/>
      <c r="KP948" s="422"/>
      <c r="KQ948" s="422"/>
      <c r="KR948" s="422"/>
      <c r="KS948" s="422"/>
      <c r="KT948" s="422"/>
      <c r="KU948" s="422"/>
      <c r="KV948" s="422"/>
      <c r="KW948" s="422"/>
      <c r="KX948" s="422"/>
      <c r="KY948" s="422"/>
      <c r="KZ948" s="422"/>
      <c r="LA948" s="422"/>
      <c r="LB948" s="422"/>
      <c r="LC948" s="422"/>
      <c r="LD948" s="422"/>
      <c r="LE948" s="422"/>
      <c r="LF948" s="422"/>
      <c r="LG948" s="422"/>
      <c r="LH948" s="422"/>
      <c r="LI948" s="422"/>
      <c r="LJ948" s="422"/>
      <c r="LK948" s="422"/>
      <c r="LL948" s="422"/>
      <c r="LM948" s="422"/>
      <c r="LN948" s="422"/>
      <c r="LO948" s="422"/>
      <c r="LP948" s="422"/>
      <c r="LQ948" s="422"/>
      <c r="LR948" s="422"/>
      <c r="LS948" s="422"/>
      <c r="LT948" s="422"/>
      <c r="LU948" s="422"/>
      <c r="LV948" s="422"/>
      <c r="LW948" s="422"/>
      <c r="LX948" s="422"/>
      <c r="LY948" s="422"/>
      <c r="LZ948" s="422"/>
      <c r="MA948" s="422"/>
      <c r="MB948" s="422"/>
      <c r="MC948" s="422"/>
      <c r="MD948" s="422"/>
      <c r="ME948" s="422"/>
      <c r="MF948" s="422"/>
      <c r="MG948" s="422"/>
      <c r="MH948" s="422"/>
      <c r="MI948" s="422"/>
      <c r="MJ948" s="422"/>
      <c r="MK948" s="422"/>
      <c r="ML948" s="422"/>
      <c r="MM948" s="422"/>
      <c r="MN948" s="422"/>
      <c r="MO948" s="422"/>
      <c r="MP948" s="422"/>
      <c r="MQ948" s="422"/>
      <c r="MR948" s="422"/>
      <c r="MS948" s="422"/>
      <c r="MT948" s="422"/>
      <c r="MU948" s="422"/>
      <c r="MV948" s="422"/>
      <c r="MW948" s="422"/>
      <c r="MX948" s="422"/>
      <c r="MY948" s="422"/>
      <c r="MZ948" s="422"/>
      <c r="NA948" s="422"/>
      <c r="NB948" s="422"/>
      <c r="NC948" s="422"/>
      <c r="ND948" s="422"/>
      <c r="NE948" s="422"/>
      <c r="NF948" s="422"/>
      <c r="NG948" s="422"/>
      <c r="NH948" s="422"/>
      <c r="NI948" s="422"/>
      <c r="NJ948" s="422"/>
      <c r="NK948" s="422"/>
      <c r="NL948" s="422"/>
      <c r="NM948" s="422"/>
      <c r="NN948" s="422"/>
      <c r="NO948" s="422"/>
      <c r="NP948" s="422"/>
      <c r="NQ948" s="422"/>
      <c r="NR948" s="422"/>
      <c r="NS948" s="422"/>
      <c r="NT948" s="422"/>
      <c r="NU948" s="422"/>
      <c r="NV948" s="422"/>
      <c r="NW948" s="422"/>
      <c r="NX948" s="422"/>
      <c r="NY948" s="422"/>
      <c r="NZ948" s="422"/>
      <c r="OA948" s="422"/>
      <c r="OB948" s="422"/>
      <c r="OC948" s="422"/>
      <c r="OD948" s="422"/>
      <c r="OE948" s="422"/>
      <c r="OF948" s="422"/>
      <c r="OG948" s="422"/>
      <c r="OH948" s="422"/>
      <c r="OI948" s="422"/>
      <c r="OJ948" s="422"/>
      <c r="OK948" s="422"/>
      <c r="OL948" s="422"/>
      <c r="OM948" s="422"/>
      <c r="ON948" s="422"/>
      <c r="OO948" s="422"/>
      <c r="OP948" s="422"/>
      <c r="OQ948" s="422"/>
      <c r="OR948" s="422"/>
      <c r="OS948" s="422"/>
      <c r="OT948" s="422"/>
      <c r="OU948" s="422"/>
      <c r="OV948" s="422"/>
      <c r="OW948" s="422"/>
      <c r="OX948" s="422"/>
      <c r="OY948" s="422"/>
      <c r="OZ948" s="422"/>
      <c r="PA948" s="422"/>
      <c r="PB948" s="422"/>
      <c r="PC948" s="422"/>
      <c r="PD948" s="422"/>
      <c r="PE948" s="422"/>
      <c r="PF948" s="422"/>
      <c r="PG948" s="422"/>
      <c r="PH948" s="422"/>
      <c r="PI948" s="422"/>
      <c r="PJ948" s="422"/>
      <c r="PK948" s="422"/>
      <c r="PL948" s="422"/>
      <c r="PM948" s="422"/>
      <c r="PN948" s="422"/>
      <c r="PO948" s="422"/>
      <c r="PP948" s="422"/>
      <c r="PQ948" s="422"/>
      <c r="PR948" s="422"/>
      <c r="PS948" s="422"/>
      <c r="PT948" s="422"/>
      <c r="PU948" s="422"/>
      <c r="PV948" s="422"/>
      <c r="PW948" s="422"/>
      <c r="PX948" s="422"/>
      <c r="PY948" s="422"/>
      <c r="PZ948" s="422"/>
      <c r="QA948" s="422"/>
      <c r="QB948" s="422"/>
      <c r="QC948" s="422"/>
      <c r="QD948" s="422"/>
      <c r="QE948" s="422"/>
      <c r="QF948" s="422"/>
      <c r="QG948" s="422"/>
      <c r="QH948" s="422"/>
      <c r="QI948" s="422"/>
      <c r="QJ948" s="422"/>
      <c r="QK948" s="422"/>
      <c r="QL948" s="422"/>
      <c r="QM948" s="422"/>
      <c r="QN948" s="422"/>
      <c r="QO948" s="422"/>
      <c r="QP948" s="422"/>
      <c r="QQ948" s="422"/>
      <c r="QR948" s="422"/>
      <c r="QS948" s="422"/>
      <c r="QT948" s="422"/>
      <c r="QU948" s="422"/>
      <c r="QV948" s="422"/>
      <c r="QW948" s="422"/>
      <c r="QX948" s="422"/>
      <c r="QY948" s="422"/>
      <c r="QZ948" s="422"/>
      <c r="RA948" s="422"/>
      <c r="RB948" s="422"/>
      <c r="RC948" s="422"/>
      <c r="RD948" s="422"/>
      <c r="RE948" s="422"/>
      <c r="RF948" s="422"/>
      <c r="RG948" s="422"/>
      <c r="RH948" s="422"/>
      <c r="RI948" s="422"/>
      <c r="RJ948" s="422"/>
      <c r="RK948" s="422"/>
      <c r="RL948" s="422"/>
      <c r="RM948" s="422"/>
      <c r="RN948" s="422"/>
      <c r="RO948" s="422"/>
      <c r="RP948" s="422"/>
      <c r="RQ948" s="422"/>
      <c r="RR948" s="422"/>
      <c r="RS948" s="422"/>
      <c r="RT948" s="422"/>
      <c r="RU948" s="422"/>
      <c r="RV948" s="422"/>
      <c r="RW948" s="422"/>
      <c r="RX948" s="422"/>
      <c r="RY948" s="422"/>
      <c r="RZ948" s="422"/>
      <c r="SA948" s="422"/>
      <c r="SB948" s="422"/>
      <c r="SC948" s="422"/>
      <c r="SD948" s="422"/>
      <c r="SE948" s="422"/>
      <c r="SF948" s="422"/>
      <c r="SG948" s="422"/>
      <c r="SH948" s="422"/>
      <c r="SI948" s="422"/>
      <c r="SJ948" s="422"/>
      <c r="SK948" s="422"/>
      <c r="SL948" s="422"/>
      <c r="SM948" s="422"/>
      <c r="SN948" s="422"/>
      <c r="SO948" s="422"/>
      <c r="SP948" s="422"/>
      <c r="SQ948" s="422"/>
      <c r="SR948" s="422"/>
      <c r="SS948" s="422"/>
      <c r="ST948" s="422"/>
      <c r="SU948" s="422"/>
      <c r="SV948" s="422"/>
      <c r="SW948" s="422"/>
      <c r="SX948" s="422"/>
      <c r="SY948" s="422"/>
      <c r="SZ948" s="422"/>
      <c r="TA948" s="422"/>
      <c r="TB948" s="422"/>
      <c r="TC948" s="422"/>
      <c r="TD948" s="422"/>
      <c r="TE948" s="422"/>
      <c r="TF948" s="422"/>
      <c r="TG948" s="422"/>
      <c r="TH948" s="422"/>
      <c r="TI948" s="422"/>
      <c r="TJ948" s="422"/>
      <c r="TK948" s="422"/>
      <c r="TL948" s="422"/>
      <c r="TM948" s="422"/>
      <c r="TN948" s="422"/>
      <c r="TO948" s="422"/>
      <c r="TP948" s="422"/>
      <c r="TQ948" s="422"/>
      <c r="TR948" s="422"/>
      <c r="TS948" s="422"/>
      <c r="TT948" s="422"/>
      <c r="TU948" s="422"/>
      <c r="TV948" s="422"/>
      <c r="TW948" s="422"/>
      <c r="TX948" s="422"/>
      <c r="TY948" s="422"/>
      <c r="TZ948" s="422"/>
      <c r="UA948" s="422"/>
      <c r="UB948" s="422"/>
      <c r="UC948" s="422"/>
      <c r="UD948" s="422"/>
      <c r="UE948" s="422"/>
      <c r="UF948" s="422"/>
      <c r="UG948" s="422"/>
      <c r="UH948" s="422"/>
      <c r="UI948" s="422"/>
      <c r="UJ948" s="422"/>
      <c r="UK948" s="422"/>
      <c r="UL948" s="422"/>
      <c r="UM948" s="422"/>
      <c r="UN948" s="422"/>
      <c r="UO948" s="422"/>
      <c r="UP948" s="422"/>
      <c r="UQ948" s="422"/>
      <c r="UR948" s="422"/>
      <c r="US948" s="422"/>
      <c r="UT948" s="422"/>
      <c r="UU948" s="422"/>
      <c r="UV948" s="422"/>
      <c r="UW948" s="422"/>
      <c r="UX948" s="422"/>
      <c r="UY948" s="422"/>
      <c r="UZ948" s="422"/>
      <c r="VA948" s="422"/>
      <c r="VB948" s="422"/>
      <c r="VC948" s="422"/>
      <c r="VD948" s="422"/>
      <c r="VE948" s="422"/>
      <c r="VF948" s="422"/>
      <c r="VG948" s="422"/>
      <c r="VH948" s="422"/>
      <c r="VI948" s="422"/>
      <c r="VJ948" s="422"/>
      <c r="VK948" s="422"/>
      <c r="VL948" s="422"/>
      <c r="VM948" s="422"/>
      <c r="VN948" s="422"/>
      <c r="VO948" s="422"/>
      <c r="VP948" s="422"/>
      <c r="VQ948" s="422"/>
      <c r="VR948" s="422"/>
      <c r="VS948" s="422"/>
      <c r="VT948" s="422"/>
      <c r="VU948" s="422"/>
      <c r="VV948" s="422"/>
      <c r="VW948" s="422"/>
      <c r="VX948" s="422"/>
      <c r="VY948" s="422"/>
      <c r="VZ948" s="422"/>
      <c r="WA948" s="422"/>
      <c r="WB948" s="422"/>
      <c r="WC948" s="422"/>
      <c r="WD948" s="422"/>
      <c r="WE948" s="422"/>
      <c r="WF948" s="422"/>
      <c r="WG948" s="422"/>
      <c r="WH948" s="422"/>
      <c r="WI948" s="422"/>
      <c r="WJ948" s="422"/>
      <c r="WK948" s="422"/>
      <c r="WL948" s="422"/>
      <c r="WM948" s="422"/>
      <c r="WN948" s="422"/>
      <c r="WO948" s="422"/>
      <c r="WP948" s="422"/>
      <c r="WQ948" s="422"/>
      <c r="WR948" s="422"/>
      <c r="WS948" s="422"/>
      <c r="WT948" s="422"/>
      <c r="WU948" s="422"/>
      <c r="WV948" s="422"/>
      <c r="WW948" s="422"/>
      <c r="WX948" s="422"/>
      <c r="WY948" s="422"/>
      <c r="WZ948" s="422"/>
      <c r="XA948" s="422"/>
      <c r="XB948" s="422"/>
      <c r="XC948" s="422"/>
      <c r="XD948" s="422"/>
      <c r="XE948" s="422"/>
      <c r="XF948" s="422"/>
      <c r="XG948" s="422"/>
      <c r="XH948" s="422"/>
      <c r="XI948" s="422"/>
      <c r="XJ948" s="422"/>
      <c r="XK948" s="422"/>
      <c r="XL948" s="422"/>
      <c r="XM948" s="422"/>
      <c r="XN948" s="422"/>
      <c r="XO948" s="422"/>
      <c r="XP948" s="422"/>
      <c r="XQ948" s="422"/>
      <c r="XR948" s="422"/>
      <c r="XS948" s="422"/>
      <c r="XT948" s="422"/>
      <c r="XU948" s="422"/>
      <c r="XV948" s="422"/>
      <c r="XW948" s="422"/>
      <c r="XX948" s="422"/>
      <c r="XY948" s="422"/>
      <c r="XZ948" s="422"/>
      <c r="YA948" s="422"/>
      <c r="YB948" s="422"/>
      <c r="YC948" s="422"/>
      <c r="YD948" s="422"/>
      <c r="YE948" s="422"/>
      <c r="YF948" s="422"/>
      <c r="YG948" s="422"/>
      <c r="YH948" s="422"/>
      <c r="YI948" s="422"/>
      <c r="YJ948" s="422"/>
      <c r="YK948" s="422"/>
      <c r="YL948" s="422"/>
      <c r="YM948" s="422"/>
      <c r="YN948" s="422"/>
      <c r="YO948" s="422"/>
      <c r="YP948" s="422"/>
      <c r="YQ948" s="422"/>
      <c r="YR948" s="422"/>
      <c r="YS948" s="422"/>
      <c r="YT948" s="422"/>
      <c r="YU948" s="422"/>
      <c r="YV948" s="422"/>
      <c r="YW948" s="422"/>
      <c r="YX948" s="422"/>
      <c r="YY948" s="422"/>
      <c r="YZ948" s="422"/>
      <c r="ZA948" s="422"/>
      <c r="ZB948" s="422"/>
      <c r="ZC948" s="422"/>
      <c r="ZD948" s="422"/>
      <c r="ZE948" s="422"/>
      <c r="ZF948" s="422"/>
      <c r="ZG948" s="422"/>
      <c r="ZH948" s="422"/>
      <c r="ZI948" s="422"/>
      <c r="ZJ948" s="422"/>
      <c r="ZK948" s="422"/>
      <c r="ZL948" s="422"/>
      <c r="ZM948" s="422"/>
      <c r="ZN948" s="422"/>
      <c r="ZO948" s="422"/>
      <c r="ZP948" s="422"/>
      <c r="ZQ948" s="422"/>
      <c r="ZR948" s="422"/>
      <c r="ZS948" s="422"/>
      <c r="ZT948" s="422"/>
      <c r="ZU948" s="422"/>
      <c r="ZV948" s="422"/>
      <c r="ZW948" s="422"/>
      <c r="ZX948" s="422"/>
      <c r="ZY948" s="422"/>
      <c r="ZZ948" s="422"/>
      <c r="AAA948" s="422"/>
      <c r="AAB948" s="422"/>
      <c r="AAC948" s="422"/>
      <c r="AAD948" s="422"/>
      <c r="AAE948" s="422"/>
      <c r="AAF948" s="422"/>
      <c r="AAG948" s="422"/>
      <c r="AAH948" s="422"/>
      <c r="AAI948" s="422"/>
      <c r="AAJ948" s="422"/>
      <c r="AAK948" s="422"/>
      <c r="AAL948" s="422"/>
      <c r="AAM948" s="422"/>
      <c r="AAN948" s="422"/>
      <c r="AAO948" s="422"/>
      <c r="AAP948" s="422"/>
      <c r="AAQ948" s="422"/>
      <c r="AAR948" s="422"/>
      <c r="AAS948" s="422"/>
      <c r="AAT948" s="422"/>
      <c r="AAU948" s="422"/>
      <c r="AAV948" s="422"/>
      <c r="AAW948" s="422"/>
      <c r="AAX948" s="422"/>
      <c r="AAY948" s="422"/>
      <c r="AAZ948" s="422"/>
      <c r="ABA948" s="422"/>
      <c r="ABB948" s="422"/>
      <c r="ABC948" s="422"/>
      <c r="ABD948" s="422"/>
      <c r="ABE948" s="422"/>
      <c r="ABF948" s="422"/>
      <c r="ABG948" s="422"/>
      <c r="ABH948" s="422"/>
      <c r="ABI948" s="422"/>
      <c r="ABJ948" s="422"/>
      <c r="ABK948" s="422"/>
      <c r="ABL948" s="422"/>
      <c r="ABM948" s="422"/>
      <c r="ABN948" s="422"/>
      <c r="ABO948" s="422"/>
      <c r="ABP948" s="422"/>
      <c r="ABQ948" s="422"/>
      <c r="ABR948" s="422"/>
      <c r="ABS948" s="422"/>
      <c r="ABT948" s="422"/>
      <c r="ABU948" s="422"/>
      <c r="ABV948" s="422"/>
      <c r="ABW948" s="422"/>
      <c r="ABX948" s="422"/>
      <c r="ABY948" s="422"/>
      <c r="ABZ948" s="422"/>
      <c r="ACA948" s="422"/>
      <c r="ACB948" s="422"/>
      <c r="ACC948" s="422"/>
      <c r="ACD948" s="422"/>
      <c r="ACE948" s="422"/>
      <c r="ACF948" s="422"/>
      <c r="ACG948" s="422"/>
      <c r="ACH948" s="422"/>
      <c r="ACI948" s="422"/>
      <c r="ACJ948" s="422"/>
      <c r="ACK948" s="422"/>
      <c r="ACL948" s="422"/>
      <c r="ACM948" s="422"/>
      <c r="ACN948" s="422"/>
      <c r="ACO948" s="422"/>
      <c r="ACP948" s="422"/>
      <c r="ACQ948" s="422"/>
      <c r="ACR948" s="422"/>
      <c r="ACS948" s="422"/>
      <c r="ACT948" s="422"/>
      <c r="ACU948" s="422"/>
      <c r="ACV948" s="422"/>
      <c r="ACW948" s="422"/>
      <c r="ACX948" s="422"/>
      <c r="ACY948" s="422"/>
      <c r="ACZ948" s="422"/>
      <c r="ADA948" s="422"/>
      <c r="ADB948" s="422"/>
      <c r="ADC948" s="422"/>
      <c r="ADD948" s="422"/>
      <c r="ADE948" s="422"/>
      <c r="ADF948" s="422"/>
      <c r="ADG948" s="422"/>
      <c r="ADH948" s="422"/>
      <c r="ADI948" s="422"/>
      <c r="ADJ948" s="422"/>
      <c r="ADK948" s="422"/>
      <c r="ADL948" s="422"/>
      <c r="ADM948" s="422"/>
      <c r="ADN948" s="422"/>
      <c r="ADO948" s="422"/>
      <c r="ADP948" s="422"/>
      <c r="ADQ948" s="422"/>
      <c r="ADR948" s="422"/>
      <c r="ADS948" s="422"/>
      <c r="ADT948" s="422"/>
      <c r="ADU948" s="422"/>
      <c r="ADV948" s="422"/>
      <c r="ADW948" s="422"/>
      <c r="ADX948" s="422"/>
      <c r="ADY948" s="422"/>
      <c r="ADZ948" s="422"/>
      <c r="AEA948" s="422"/>
      <c r="AEB948" s="422"/>
      <c r="AEC948" s="422"/>
      <c r="AED948" s="422"/>
      <c r="AEE948" s="422"/>
      <c r="AEF948" s="422"/>
      <c r="AEG948" s="422"/>
      <c r="AEH948" s="422"/>
      <c r="AEI948" s="422"/>
      <c r="AEJ948" s="422"/>
      <c r="AEK948" s="422"/>
      <c r="AEL948" s="422"/>
      <c r="AEM948" s="422"/>
      <c r="AEN948" s="422"/>
      <c r="AEO948" s="422"/>
      <c r="AEP948" s="422"/>
      <c r="AEQ948" s="422"/>
      <c r="AER948" s="422"/>
      <c r="AES948" s="422"/>
      <c r="AET948" s="422"/>
      <c r="AEU948" s="422"/>
      <c r="AEV948" s="422"/>
      <c r="AEW948" s="422"/>
      <c r="AEX948" s="422"/>
      <c r="AEY948" s="422"/>
      <c r="AEZ948" s="422"/>
      <c r="AFA948" s="422"/>
      <c r="AFB948" s="422"/>
      <c r="AFC948" s="422"/>
      <c r="AFD948" s="422"/>
      <c r="AFE948" s="422"/>
      <c r="AFF948" s="422"/>
      <c r="AFG948" s="422"/>
      <c r="AFH948" s="422"/>
      <c r="AFI948" s="422"/>
      <c r="AFJ948" s="422"/>
      <c r="AFK948" s="422"/>
      <c r="AFL948" s="422"/>
      <c r="AFM948" s="422"/>
      <c r="AFN948" s="422"/>
      <c r="AFO948" s="422"/>
      <c r="AFP948" s="422"/>
      <c r="AFQ948" s="422"/>
      <c r="AFR948" s="422"/>
      <c r="AFS948" s="422"/>
      <c r="AFT948" s="422"/>
      <c r="AFU948" s="422"/>
      <c r="AFV948" s="422"/>
      <c r="AFW948" s="422"/>
      <c r="AFX948" s="422"/>
      <c r="AFY948" s="422"/>
      <c r="AFZ948" s="422"/>
      <c r="AGA948" s="422"/>
      <c r="AGB948" s="422"/>
      <c r="AGC948" s="422"/>
      <c r="AGD948" s="422"/>
      <c r="AGE948" s="422"/>
      <c r="AGF948" s="422"/>
      <c r="AGG948" s="422"/>
      <c r="AGH948" s="422"/>
      <c r="AGI948" s="422"/>
      <c r="AGJ948" s="422"/>
      <c r="AGK948" s="422"/>
      <c r="AGL948" s="422"/>
      <c r="AGM948" s="422"/>
      <c r="AGN948" s="422"/>
      <c r="AGO948" s="422"/>
      <c r="AGP948" s="422"/>
      <c r="AGQ948" s="422"/>
      <c r="AGR948" s="422"/>
      <c r="AGS948" s="422"/>
      <c r="AGT948" s="422"/>
      <c r="AGU948" s="422"/>
      <c r="AGV948" s="422"/>
      <c r="AGW948" s="422"/>
      <c r="AGX948" s="422"/>
      <c r="AGY948" s="422"/>
      <c r="AGZ948" s="422"/>
      <c r="AHA948" s="422"/>
      <c r="AHB948" s="422"/>
      <c r="AHC948" s="422"/>
      <c r="AHD948" s="422"/>
      <c r="AHE948" s="422"/>
      <c r="AHF948" s="422"/>
      <c r="AHG948" s="422"/>
      <c r="AHH948" s="422"/>
      <c r="AHI948" s="422"/>
      <c r="AHJ948" s="422"/>
      <c r="AHK948" s="422"/>
      <c r="AHL948" s="422"/>
      <c r="AHM948" s="422"/>
      <c r="AHN948" s="422"/>
      <c r="AHO948" s="422"/>
      <c r="AHP948" s="422"/>
      <c r="AHQ948" s="422"/>
      <c r="AHR948" s="422"/>
      <c r="AHS948" s="422"/>
      <c r="AHT948" s="422"/>
      <c r="AHU948" s="422"/>
      <c r="AHV948" s="422"/>
      <c r="AHW948" s="422"/>
      <c r="AHX948" s="422"/>
      <c r="AHY948" s="422"/>
      <c r="AHZ948" s="422"/>
      <c r="AIA948" s="422"/>
      <c r="AIB948" s="422"/>
      <c r="AIC948" s="422"/>
      <c r="AID948" s="422"/>
      <c r="AIE948" s="422"/>
      <c r="AIF948" s="422"/>
      <c r="AIG948" s="422"/>
      <c r="AIH948" s="422"/>
      <c r="AII948" s="422"/>
      <c r="AIJ948" s="422"/>
      <c r="AIK948" s="422"/>
      <c r="AIL948" s="422"/>
      <c r="AIM948" s="422"/>
      <c r="AIN948" s="422"/>
      <c r="AIO948" s="422"/>
      <c r="AIP948" s="422"/>
      <c r="AIQ948" s="422"/>
      <c r="AIR948" s="422"/>
      <c r="AIS948" s="422"/>
      <c r="AIT948" s="422"/>
      <c r="AIU948" s="422"/>
      <c r="AIV948" s="422"/>
      <c r="AIW948" s="422"/>
      <c r="AIX948" s="422"/>
      <c r="AIY948" s="422"/>
      <c r="AIZ948" s="422"/>
      <c r="AJA948" s="422"/>
      <c r="AJB948" s="422"/>
      <c r="AJC948" s="422"/>
      <c r="AJD948" s="422"/>
      <c r="AJE948" s="422"/>
      <c r="AJF948" s="422"/>
      <c r="AJG948" s="422"/>
      <c r="AJH948" s="422"/>
      <c r="AJI948" s="422"/>
      <c r="AJJ948" s="422"/>
      <c r="AJK948" s="422"/>
      <c r="AJL948" s="422"/>
      <c r="AJM948" s="422"/>
      <c r="AJN948" s="422"/>
      <c r="AJO948" s="422"/>
      <c r="AJP948" s="422"/>
      <c r="AJQ948" s="422"/>
      <c r="AJR948" s="422"/>
      <c r="AJS948" s="422"/>
      <c r="AJT948" s="422"/>
      <c r="AJU948" s="422"/>
      <c r="AJV948" s="422"/>
      <c r="AJW948" s="422"/>
      <c r="AJX948" s="422"/>
      <c r="AJY948" s="422"/>
      <c r="AJZ948" s="422"/>
      <c r="AKA948" s="422"/>
      <c r="AKB948" s="422"/>
      <c r="AKC948" s="422"/>
      <c r="AKD948" s="422"/>
      <c r="AKE948" s="422"/>
      <c r="AKF948" s="422"/>
      <c r="AKG948" s="422"/>
      <c r="AKH948" s="422"/>
      <c r="AKI948" s="422"/>
      <c r="AKJ948" s="422"/>
      <c r="AKK948" s="422"/>
      <c r="AKL948" s="422"/>
      <c r="AKM948" s="422"/>
      <c r="AKN948" s="422"/>
      <c r="AKO948" s="422"/>
      <c r="AKP948" s="422"/>
      <c r="AKQ948" s="422"/>
      <c r="AKR948" s="422"/>
      <c r="AKS948" s="422"/>
      <c r="AKT948" s="422"/>
      <c r="AKU948" s="422"/>
      <c r="AKV948" s="422"/>
      <c r="AKW948" s="422"/>
      <c r="AKX948" s="422"/>
      <c r="AKY948" s="422"/>
      <c r="AKZ948" s="422"/>
      <c r="ALA948" s="422"/>
      <c r="ALB948" s="422"/>
      <c r="ALC948" s="422"/>
      <c r="ALD948" s="422"/>
      <c r="ALE948" s="422"/>
      <c r="ALF948" s="422"/>
      <c r="ALG948" s="422"/>
      <c r="ALH948" s="422"/>
      <c r="ALI948" s="422"/>
      <c r="ALJ948" s="422"/>
      <c r="ALK948" s="422"/>
      <c r="ALL948" s="422"/>
      <c r="ALM948" s="422"/>
      <c r="ALN948" s="422"/>
      <c r="ALO948" s="422"/>
      <c r="ALP948" s="422"/>
      <c r="ALQ948" s="422"/>
      <c r="ALR948" s="422"/>
      <c r="ALS948" s="422"/>
      <c r="ALT948" s="422"/>
      <c r="ALU948" s="422"/>
      <c r="ALV948" s="422"/>
      <c r="ALW948" s="422"/>
      <c r="ALX948" s="422"/>
      <c r="ALY948" s="422"/>
      <c r="ALZ948" s="422"/>
      <c r="AMA948" s="422"/>
      <c r="AMB948" s="422"/>
      <c r="AMC948" s="422"/>
      <c r="AMD948" s="422"/>
      <c r="AME948" s="422"/>
      <c r="AMF948" s="422"/>
      <c r="AMG948" s="422"/>
      <c r="AMH948" s="422"/>
      <c r="AMI948" s="422"/>
      <c r="AMJ948" s="422"/>
      <c r="AMK948" s="422"/>
      <c r="AML948" s="422"/>
      <c r="AMM948" s="422"/>
      <c r="AMN948" s="422"/>
      <c r="AMO948" s="422"/>
      <c r="AMP948" s="422"/>
      <c r="AMQ948" s="422"/>
      <c r="AMR948" s="422"/>
      <c r="AMS948" s="422"/>
      <c r="AMT948" s="422"/>
      <c r="AMU948" s="422"/>
      <c r="AMV948" s="422"/>
      <c r="AMW948" s="422"/>
      <c r="AMX948" s="422"/>
    </row>
    <row r="949" spans="1:1038" s="398" customFormat="1" ht="18" customHeight="1">
      <c r="A949" s="548"/>
      <c r="B949" s="543"/>
      <c r="C949" s="226"/>
      <c r="D949" s="225"/>
      <c r="E949" s="422">
        <v>109</v>
      </c>
      <c r="F949" s="422">
        <v>2</v>
      </c>
      <c r="G949" s="526" t="str">
        <f t="shared" ref="G949" si="743">E949&amp;"-"&amp;F949</f>
        <v>109-2</v>
      </c>
      <c r="H949" s="226">
        <v>22.5</v>
      </c>
      <c r="I949" s="226">
        <v>23</v>
      </c>
      <c r="J949" s="544">
        <f t="shared" si="739"/>
        <v>0</v>
      </c>
      <c r="K949" s="545"/>
      <c r="L949" s="171">
        <f>(VLOOKUP($G949,Depth_Lookup!$A$3:$J$410,10,FALSE))+(H949/100)</f>
        <v>288.815</v>
      </c>
      <c r="M949" s="171">
        <f>(VLOOKUP($G949,Depth_Lookup!$A$3:$J$410,10,FALSE))+(I949/100)</f>
        <v>288.82</v>
      </c>
      <c r="N949" s="232"/>
      <c r="O949" s="226"/>
      <c r="P949" s="226"/>
      <c r="Q949" s="226"/>
      <c r="R949" s="391" t="s">
        <v>2504</v>
      </c>
      <c r="S949" s="226"/>
      <c r="T949" s="226"/>
      <c r="U949" s="226"/>
      <c r="V949" s="226"/>
      <c r="W949" s="226"/>
      <c r="X949" s="392"/>
      <c r="Y949" s="226"/>
      <c r="Z949" s="226"/>
      <c r="AA949" s="226"/>
      <c r="AB949" s="226"/>
      <c r="AC949" s="226"/>
      <c r="AD949" s="226"/>
      <c r="AE949" s="393"/>
      <c r="AF949" s="391"/>
      <c r="AG949" s="394"/>
      <c r="AH949" s="226"/>
      <c r="AI949" s="255"/>
      <c r="AJ949" s="256"/>
      <c r="AK949" s="256"/>
      <c r="AL949" s="256"/>
      <c r="AM949" s="256"/>
      <c r="AN949" s="256"/>
      <c r="AO949" s="255"/>
      <c r="AP949" s="256"/>
      <c r="AQ949" s="256"/>
      <c r="AR949" s="256"/>
      <c r="AS949" s="256"/>
      <c r="AT949" s="256"/>
      <c r="AU949" s="255"/>
      <c r="AV949" s="256"/>
      <c r="AW949" s="256"/>
      <c r="AX949" s="256"/>
      <c r="AY949" s="256"/>
      <c r="AZ949" s="256"/>
      <c r="BA949" s="255"/>
      <c r="BB949" s="256"/>
      <c r="BC949" s="256"/>
      <c r="BD949" s="256"/>
      <c r="BE949" s="256"/>
      <c r="BF949" s="256"/>
      <c r="BG949" s="255"/>
      <c r="BH949" s="256"/>
      <c r="BI949" s="256"/>
      <c r="BJ949" s="256"/>
      <c r="BK949" s="256"/>
      <c r="BL949" s="256"/>
      <c r="BM949" s="255"/>
      <c r="BN949" s="256"/>
      <c r="BO949" s="256"/>
      <c r="BP949" s="256"/>
      <c r="BQ949" s="256"/>
      <c r="BR949" s="256"/>
      <c r="BS949" s="256"/>
      <c r="BT949" s="256"/>
      <c r="BU949" s="256"/>
      <c r="BV949" s="256"/>
      <c r="BW949" s="256"/>
      <c r="BX949" s="256"/>
      <c r="BY949" s="257"/>
      <c r="BZ949" s="226"/>
      <c r="CA949" s="226"/>
      <c r="CB949" s="226"/>
      <c r="CC949" s="226"/>
      <c r="CD949" s="226"/>
      <c r="CE949" s="410"/>
      <c r="CF949" s="399"/>
      <c r="CG949" s="259"/>
      <c r="CH949" s="150"/>
      <c r="CI949" s="150"/>
      <c r="CJ949" s="150"/>
      <c r="CK949" s="158"/>
      <c r="CL949" s="395"/>
      <c r="CM949" s="395"/>
      <c r="CN949" s="395"/>
      <c r="CO949" s="395"/>
      <c r="CP949" s="395"/>
      <c r="CQ949" s="395"/>
      <c r="CR949" s="395"/>
      <c r="CS949" s="395"/>
      <c r="CT949" s="395"/>
      <c r="CU949" s="395"/>
      <c r="CV949" s="395"/>
      <c r="CW949" s="395"/>
      <c r="CX949" s="395"/>
      <c r="CY949" s="395"/>
      <c r="CZ949" s="395"/>
      <c r="DA949" s="395"/>
      <c r="DB949" s="395"/>
      <c r="DC949" s="256"/>
      <c r="DD949" s="395"/>
      <c r="DE949" s="395"/>
      <c r="DF949" s="395"/>
      <c r="DG949" s="395"/>
      <c r="DH949" s="395"/>
      <c r="DI949" s="395"/>
      <c r="DJ949" s="395"/>
      <c r="DK949" s="396"/>
      <c r="DL949" s="259"/>
      <c r="DM949" s="395"/>
      <c r="DN949" s="395"/>
      <c r="DO949" s="397"/>
      <c r="DQ949" s="259"/>
      <c r="DR949" s="397"/>
      <c r="DS949" s="259"/>
      <c r="DT949" s="263"/>
      <c r="DU949" s="256"/>
      <c r="DV949" s="256"/>
      <c r="DW949" s="400"/>
      <c r="DX949" s="155"/>
      <c r="DY949" s="155"/>
      <c r="DZ949" s="546"/>
      <c r="EA949" s="104"/>
      <c r="EB949" s="256"/>
      <c r="EC949" s="104"/>
      <c r="ED949" s="229" t="s">
        <v>2517</v>
      </c>
      <c r="EE949" s="401"/>
      <c r="EF949" s="402"/>
      <c r="EG949" s="401"/>
      <c r="EH949" s="403"/>
      <c r="EI949" s="404"/>
      <c r="EJ949" s="405"/>
      <c r="EK949" s="406"/>
      <c r="EL949" s="401"/>
      <c r="EM949" s="403"/>
      <c r="EN949" s="403" t="s">
        <v>1448</v>
      </c>
      <c r="EO949" s="407">
        <v>0.3</v>
      </c>
      <c r="EP949" s="407" t="s">
        <v>2202</v>
      </c>
      <c r="EQ949" s="407"/>
      <c r="ER949" s="407"/>
      <c r="ES949" s="407"/>
      <c r="ET949" s="407"/>
      <c r="EU949" s="407"/>
      <c r="EV949" s="408">
        <v>11</v>
      </c>
      <c r="EW949" s="408">
        <v>90</v>
      </c>
      <c r="EX949" s="408">
        <v>16</v>
      </c>
      <c r="EY949" s="408">
        <v>0</v>
      </c>
      <c r="EZ949" s="192">
        <f t="shared" si="675"/>
        <v>-145.86725542839548</v>
      </c>
      <c r="FA949" s="192">
        <f t="shared" si="676"/>
        <v>214.13274457160452</v>
      </c>
      <c r="FB949" s="192">
        <f t="shared" si="677"/>
        <v>70.892905783568011</v>
      </c>
      <c r="FC949" s="192">
        <f t="shared" si="678"/>
        <v>304.13274457160452</v>
      </c>
      <c r="FD949" s="192">
        <f t="shared" si="679"/>
        <v>19.107094216431989</v>
      </c>
      <c r="FE949" s="193">
        <f t="shared" si="680"/>
        <v>34.132744571604519</v>
      </c>
      <c r="FF949" s="194">
        <f t="shared" si="681"/>
        <v>19.107094216431989</v>
      </c>
      <c r="FG949" s="401"/>
      <c r="FH949" s="403"/>
      <c r="FI949" s="778">
        <f t="shared" si="682"/>
        <v>0.3</v>
      </c>
      <c r="FJ949" s="779">
        <f t="shared" si="683"/>
        <v>19.107094216431989</v>
      </c>
      <c r="FK949" s="779">
        <f t="shared" si="684"/>
        <v>70.892905783568011</v>
      </c>
      <c r="FL949" s="780">
        <f t="shared" si="685"/>
        <v>1.2373146222293923</v>
      </c>
      <c r="FM949" s="169">
        <f t="shared" si="686"/>
        <v>0.94490838963344059</v>
      </c>
      <c r="FN949" s="783">
        <f t="shared" si="687"/>
        <v>0.28347251689003217</v>
      </c>
      <c r="FO949" s="226"/>
      <c r="FP949" s="226"/>
      <c r="FQ949" s="226"/>
      <c r="FR949" s="226"/>
      <c r="FS949" s="226"/>
      <c r="FT949" s="226"/>
      <c r="FU949" s="226"/>
      <c r="FV949" s="226"/>
      <c r="FW949" s="226"/>
      <c r="FX949" s="226"/>
      <c r="FY949" s="226"/>
      <c r="FZ949" s="226"/>
      <c r="GA949" s="226"/>
      <c r="GB949" s="226"/>
      <c r="GC949" s="226"/>
      <c r="GD949" s="226"/>
      <c r="GE949" s="226"/>
      <c r="GF949" s="226"/>
      <c r="GG949" s="226"/>
      <c r="GH949" s="226"/>
      <c r="GI949" s="226"/>
      <c r="GJ949" s="226"/>
      <c r="GK949" s="226"/>
      <c r="GL949" s="226"/>
      <c r="GM949" s="226"/>
      <c r="GN949" s="226"/>
      <c r="GO949" s="226"/>
      <c r="GP949" s="226"/>
      <c r="GQ949" s="226"/>
      <c r="GR949" s="226"/>
      <c r="GS949" s="226"/>
      <c r="GT949" s="226"/>
      <c r="GU949" s="226"/>
      <c r="GV949" s="226"/>
      <c r="GW949" s="226"/>
      <c r="GX949" s="226"/>
      <c r="GY949" s="226"/>
      <c r="GZ949" s="226"/>
      <c r="HA949" s="226"/>
      <c r="HB949" s="226"/>
      <c r="HC949" s="226"/>
      <c r="HD949" s="226"/>
      <c r="HE949" s="226"/>
      <c r="HF949" s="226"/>
      <c r="HG949" s="226"/>
      <c r="HH949" s="226"/>
      <c r="HI949" s="226"/>
      <c r="HJ949" s="226"/>
      <c r="HK949" s="226"/>
      <c r="HL949" s="226"/>
      <c r="HM949" s="226"/>
      <c r="HN949" s="226"/>
      <c r="HO949" s="226"/>
      <c r="HP949" s="226"/>
      <c r="HQ949" s="226"/>
      <c r="HR949" s="226"/>
      <c r="HS949" s="226"/>
      <c r="HT949" s="226"/>
      <c r="HU949" s="226"/>
      <c r="HV949" s="226"/>
      <c r="HW949" s="226"/>
      <c r="HX949" s="226"/>
      <c r="HY949" s="226"/>
      <c r="HZ949" s="226"/>
      <c r="IA949" s="226"/>
      <c r="IB949" s="226"/>
      <c r="IC949" s="226"/>
      <c r="ID949" s="226"/>
      <c r="IE949" s="226"/>
      <c r="IF949" s="226"/>
      <c r="IG949" s="226"/>
      <c r="IH949" s="226"/>
      <c r="II949" s="226"/>
      <c r="IJ949" s="226"/>
      <c r="IK949" s="226"/>
      <c r="IL949" s="226"/>
      <c r="IM949" s="226"/>
      <c r="IN949" s="226"/>
      <c r="IO949" s="226"/>
      <c r="IP949" s="226"/>
      <c r="IQ949" s="226"/>
      <c r="IR949" s="226"/>
      <c r="IS949" s="226"/>
      <c r="IT949" s="226"/>
      <c r="IU949" s="226"/>
      <c r="IV949" s="226"/>
      <c r="IW949" s="226"/>
      <c r="IX949" s="226"/>
      <c r="IY949" s="226"/>
      <c r="IZ949" s="226"/>
      <c r="JA949" s="226"/>
      <c r="JB949" s="226"/>
      <c r="JC949" s="226"/>
      <c r="JD949" s="226"/>
      <c r="JE949" s="226"/>
      <c r="JF949" s="226"/>
      <c r="JG949" s="226"/>
      <c r="JH949" s="226"/>
      <c r="JI949" s="226"/>
      <c r="JJ949" s="226"/>
      <c r="JK949" s="226"/>
      <c r="JL949" s="226"/>
      <c r="JM949" s="226"/>
      <c r="JN949" s="226"/>
      <c r="JO949" s="226"/>
      <c r="JP949" s="226"/>
      <c r="JQ949" s="226"/>
      <c r="JR949" s="226"/>
      <c r="JS949" s="226"/>
      <c r="JT949" s="226"/>
      <c r="JU949" s="226"/>
      <c r="JV949" s="226"/>
      <c r="JW949" s="226"/>
      <c r="JX949" s="226"/>
      <c r="JY949" s="226"/>
      <c r="JZ949" s="226"/>
      <c r="KA949" s="226"/>
      <c r="KB949" s="226"/>
      <c r="KC949" s="226"/>
      <c r="KD949" s="226"/>
      <c r="KE949" s="226"/>
      <c r="KF949" s="226"/>
      <c r="KG949" s="226"/>
      <c r="KH949" s="226"/>
      <c r="KI949" s="226"/>
      <c r="KJ949" s="226"/>
      <c r="KK949" s="226"/>
      <c r="KL949" s="226"/>
      <c r="KM949" s="226"/>
      <c r="KN949" s="226"/>
      <c r="KO949" s="226"/>
      <c r="KP949" s="226"/>
      <c r="KQ949" s="226"/>
      <c r="KR949" s="226"/>
      <c r="KS949" s="226"/>
      <c r="KT949" s="226"/>
      <c r="KU949" s="226"/>
      <c r="KV949" s="226"/>
      <c r="KW949" s="226"/>
      <c r="KX949" s="226"/>
      <c r="KY949" s="226"/>
      <c r="KZ949" s="226"/>
      <c r="LA949" s="226"/>
      <c r="LB949" s="226"/>
      <c r="LC949" s="226"/>
      <c r="LD949" s="226"/>
      <c r="LE949" s="226"/>
      <c r="LF949" s="226"/>
      <c r="LG949" s="226"/>
      <c r="LH949" s="226"/>
      <c r="LI949" s="226"/>
      <c r="LJ949" s="226"/>
      <c r="LK949" s="226"/>
      <c r="LL949" s="226"/>
      <c r="LM949" s="226"/>
      <c r="LN949" s="226"/>
      <c r="LO949" s="226"/>
      <c r="LP949" s="226"/>
      <c r="LQ949" s="226"/>
      <c r="LR949" s="226"/>
      <c r="LS949" s="226"/>
      <c r="LT949" s="226"/>
      <c r="LU949" s="226"/>
      <c r="LV949" s="226"/>
      <c r="LW949" s="226"/>
      <c r="LX949" s="226"/>
      <c r="LY949" s="226"/>
      <c r="LZ949" s="226"/>
      <c r="MA949" s="226"/>
      <c r="MB949" s="226"/>
      <c r="MC949" s="226"/>
      <c r="MD949" s="226"/>
      <c r="ME949" s="226"/>
      <c r="MF949" s="226"/>
      <c r="MG949" s="226"/>
      <c r="MH949" s="226"/>
      <c r="MI949" s="226"/>
      <c r="MJ949" s="226"/>
      <c r="MK949" s="226"/>
      <c r="ML949" s="226"/>
      <c r="MM949" s="226"/>
      <c r="MN949" s="226"/>
      <c r="MO949" s="226"/>
      <c r="MP949" s="226"/>
      <c r="MQ949" s="226"/>
      <c r="MR949" s="226"/>
      <c r="MS949" s="226"/>
      <c r="MT949" s="226"/>
      <c r="MU949" s="226"/>
      <c r="MV949" s="226"/>
      <c r="MW949" s="226"/>
      <c r="MX949" s="226"/>
      <c r="MY949" s="226"/>
      <c r="MZ949" s="226"/>
      <c r="NA949" s="226"/>
      <c r="NB949" s="226"/>
      <c r="NC949" s="226"/>
      <c r="ND949" s="226"/>
      <c r="NE949" s="226"/>
      <c r="NF949" s="226"/>
      <c r="NG949" s="226"/>
      <c r="NH949" s="226"/>
      <c r="NI949" s="226"/>
      <c r="NJ949" s="226"/>
      <c r="NK949" s="226"/>
      <c r="NL949" s="226"/>
      <c r="NM949" s="226"/>
      <c r="NN949" s="226"/>
      <c r="NO949" s="226"/>
      <c r="NP949" s="226"/>
      <c r="NQ949" s="226"/>
      <c r="NR949" s="226"/>
      <c r="NS949" s="226"/>
      <c r="NT949" s="226"/>
      <c r="NU949" s="226"/>
      <c r="NV949" s="226"/>
      <c r="NW949" s="226"/>
      <c r="NX949" s="226"/>
      <c r="NY949" s="226"/>
      <c r="NZ949" s="226"/>
      <c r="OA949" s="226"/>
      <c r="OB949" s="226"/>
      <c r="OC949" s="226"/>
      <c r="OD949" s="226"/>
      <c r="OE949" s="226"/>
      <c r="OF949" s="226"/>
      <c r="OG949" s="226"/>
      <c r="OH949" s="226"/>
      <c r="OI949" s="226"/>
      <c r="OJ949" s="226"/>
      <c r="OK949" s="226"/>
      <c r="OL949" s="226"/>
      <c r="OM949" s="226"/>
      <c r="ON949" s="226"/>
      <c r="OO949" s="226"/>
      <c r="OP949" s="226"/>
      <c r="OQ949" s="226"/>
      <c r="OR949" s="226"/>
      <c r="OS949" s="226"/>
      <c r="OT949" s="226"/>
      <c r="OU949" s="226"/>
      <c r="OV949" s="226"/>
      <c r="OW949" s="226"/>
      <c r="OX949" s="226"/>
      <c r="OY949" s="226"/>
      <c r="OZ949" s="226"/>
      <c r="PA949" s="226"/>
      <c r="PB949" s="226"/>
      <c r="PC949" s="226"/>
      <c r="PD949" s="226"/>
      <c r="PE949" s="226"/>
      <c r="PF949" s="226"/>
      <c r="PG949" s="226"/>
      <c r="PH949" s="226"/>
      <c r="PI949" s="226"/>
      <c r="PJ949" s="226"/>
      <c r="PK949" s="226"/>
      <c r="PL949" s="226"/>
      <c r="PM949" s="226"/>
      <c r="PN949" s="226"/>
      <c r="PO949" s="226"/>
      <c r="PP949" s="226"/>
      <c r="PQ949" s="226"/>
      <c r="PR949" s="226"/>
      <c r="PS949" s="226"/>
      <c r="PT949" s="226"/>
      <c r="PU949" s="226"/>
      <c r="PV949" s="226"/>
      <c r="PW949" s="226"/>
      <c r="PX949" s="226"/>
      <c r="PY949" s="226"/>
      <c r="PZ949" s="226"/>
      <c r="QA949" s="226"/>
      <c r="QB949" s="226"/>
      <c r="QC949" s="226"/>
      <c r="QD949" s="226"/>
      <c r="QE949" s="226"/>
      <c r="QF949" s="226"/>
      <c r="QG949" s="226"/>
      <c r="QH949" s="226"/>
      <c r="QI949" s="226"/>
      <c r="QJ949" s="226"/>
      <c r="QK949" s="226"/>
      <c r="QL949" s="226"/>
      <c r="QM949" s="226"/>
      <c r="QN949" s="226"/>
      <c r="QO949" s="226"/>
      <c r="QP949" s="226"/>
      <c r="QQ949" s="226"/>
      <c r="QR949" s="226"/>
      <c r="QS949" s="226"/>
      <c r="QT949" s="226"/>
      <c r="QU949" s="226"/>
      <c r="QV949" s="226"/>
      <c r="QW949" s="226"/>
      <c r="QX949" s="226"/>
      <c r="QY949" s="226"/>
      <c r="QZ949" s="226"/>
      <c r="RA949" s="226"/>
      <c r="RB949" s="226"/>
      <c r="RC949" s="226"/>
      <c r="RD949" s="226"/>
      <c r="RE949" s="226"/>
      <c r="RF949" s="226"/>
      <c r="RG949" s="226"/>
      <c r="RH949" s="226"/>
      <c r="RI949" s="226"/>
      <c r="RJ949" s="226"/>
      <c r="RK949" s="226"/>
      <c r="RL949" s="226"/>
      <c r="RM949" s="226"/>
      <c r="RN949" s="226"/>
      <c r="RO949" s="226"/>
      <c r="RP949" s="226"/>
      <c r="RQ949" s="226"/>
      <c r="RR949" s="226"/>
      <c r="RS949" s="226"/>
      <c r="RT949" s="226"/>
      <c r="RU949" s="226"/>
      <c r="RV949" s="226"/>
      <c r="RW949" s="226"/>
      <c r="RX949" s="226"/>
      <c r="RY949" s="226"/>
      <c r="RZ949" s="226"/>
      <c r="SA949" s="226"/>
      <c r="SB949" s="226"/>
      <c r="SC949" s="226"/>
      <c r="SD949" s="226"/>
      <c r="SE949" s="226"/>
      <c r="SF949" s="226"/>
      <c r="SG949" s="226"/>
      <c r="SH949" s="226"/>
      <c r="SI949" s="226"/>
      <c r="SJ949" s="226"/>
      <c r="SK949" s="226"/>
      <c r="SL949" s="226"/>
      <c r="SM949" s="226"/>
      <c r="SN949" s="226"/>
      <c r="SO949" s="226"/>
      <c r="SP949" s="226"/>
      <c r="SQ949" s="226"/>
      <c r="SR949" s="226"/>
      <c r="SS949" s="226"/>
      <c r="ST949" s="226"/>
      <c r="SU949" s="226"/>
      <c r="SV949" s="226"/>
      <c r="SW949" s="226"/>
      <c r="SX949" s="226"/>
      <c r="SY949" s="226"/>
      <c r="SZ949" s="226"/>
      <c r="TA949" s="226"/>
      <c r="TB949" s="226"/>
      <c r="TC949" s="226"/>
      <c r="TD949" s="226"/>
      <c r="TE949" s="226"/>
      <c r="TF949" s="226"/>
      <c r="TG949" s="226"/>
      <c r="TH949" s="226"/>
      <c r="TI949" s="226"/>
      <c r="TJ949" s="226"/>
      <c r="TK949" s="226"/>
      <c r="TL949" s="226"/>
      <c r="TM949" s="226"/>
      <c r="TN949" s="226"/>
      <c r="TO949" s="226"/>
      <c r="TP949" s="226"/>
      <c r="TQ949" s="226"/>
      <c r="TR949" s="226"/>
      <c r="TS949" s="226"/>
      <c r="TT949" s="226"/>
      <c r="TU949" s="226"/>
      <c r="TV949" s="226"/>
      <c r="TW949" s="226"/>
      <c r="TX949" s="226"/>
      <c r="TY949" s="226"/>
      <c r="TZ949" s="226"/>
      <c r="UA949" s="226"/>
      <c r="UB949" s="226"/>
      <c r="UC949" s="226"/>
      <c r="UD949" s="226"/>
      <c r="UE949" s="226"/>
      <c r="UF949" s="226"/>
      <c r="UG949" s="226"/>
      <c r="UH949" s="226"/>
      <c r="UI949" s="226"/>
      <c r="UJ949" s="226"/>
      <c r="UK949" s="226"/>
      <c r="UL949" s="226"/>
      <c r="UM949" s="226"/>
      <c r="UN949" s="226"/>
      <c r="UO949" s="226"/>
      <c r="UP949" s="226"/>
      <c r="UQ949" s="226"/>
      <c r="UR949" s="226"/>
      <c r="US949" s="226"/>
      <c r="UT949" s="226"/>
      <c r="UU949" s="226"/>
      <c r="UV949" s="226"/>
      <c r="UW949" s="226"/>
      <c r="UX949" s="226"/>
      <c r="UY949" s="226"/>
      <c r="UZ949" s="226"/>
      <c r="VA949" s="226"/>
      <c r="VB949" s="226"/>
      <c r="VC949" s="226"/>
      <c r="VD949" s="226"/>
      <c r="VE949" s="226"/>
      <c r="VF949" s="226"/>
      <c r="VG949" s="226"/>
      <c r="VH949" s="226"/>
      <c r="VI949" s="226"/>
      <c r="VJ949" s="226"/>
      <c r="VK949" s="226"/>
      <c r="VL949" s="226"/>
      <c r="VM949" s="226"/>
      <c r="VN949" s="226"/>
      <c r="VO949" s="226"/>
      <c r="VP949" s="226"/>
      <c r="VQ949" s="226"/>
      <c r="VR949" s="226"/>
      <c r="VS949" s="226"/>
      <c r="VT949" s="226"/>
      <c r="VU949" s="226"/>
      <c r="VV949" s="226"/>
      <c r="VW949" s="226"/>
      <c r="VX949" s="226"/>
      <c r="VY949" s="226"/>
      <c r="VZ949" s="226"/>
      <c r="WA949" s="226"/>
      <c r="WB949" s="226"/>
      <c r="WC949" s="226"/>
      <c r="WD949" s="226"/>
      <c r="WE949" s="226"/>
      <c r="WF949" s="226"/>
      <c r="WG949" s="226"/>
      <c r="WH949" s="226"/>
      <c r="WI949" s="226"/>
      <c r="WJ949" s="226"/>
      <c r="WK949" s="226"/>
      <c r="WL949" s="226"/>
      <c r="WM949" s="226"/>
      <c r="WN949" s="226"/>
      <c r="WO949" s="226"/>
      <c r="WP949" s="226"/>
      <c r="WQ949" s="226"/>
      <c r="WR949" s="226"/>
      <c r="WS949" s="226"/>
      <c r="WT949" s="226"/>
      <c r="WU949" s="226"/>
      <c r="WV949" s="226"/>
      <c r="WW949" s="226"/>
      <c r="WX949" s="226"/>
      <c r="WY949" s="226"/>
      <c r="WZ949" s="226"/>
      <c r="XA949" s="226"/>
      <c r="XB949" s="226"/>
      <c r="XC949" s="226"/>
      <c r="XD949" s="226"/>
      <c r="XE949" s="226"/>
      <c r="XF949" s="226"/>
      <c r="XG949" s="226"/>
      <c r="XH949" s="226"/>
      <c r="XI949" s="226"/>
      <c r="XJ949" s="226"/>
      <c r="XK949" s="226"/>
      <c r="XL949" s="226"/>
      <c r="XM949" s="226"/>
      <c r="XN949" s="226"/>
      <c r="XO949" s="226"/>
      <c r="XP949" s="226"/>
      <c r="XQ949" s="226"/>
      <c r="XR949" s="226"/>
      <c r="XS949" s="226"/>
      <c r="XT949" s="226"/>
      <c r="XU949" s="226"/>
      <c r="XV949" s="226"/>
      <c r="XW949" s="226"/>
      <c r="XX949" s="226"/>
      <c r="XY949" s="226"/>
      <c r="XZ949" s="226"/>
      <c r="YA949" s="226"/>
      <c r="YB949" s="226"/>
      <c r="YC949" s="226"/>
      <c r="YD949" s="226"/>
      <c r="YE949" s="226"/>
      <c r="YF949" s="226"/>
      <c r="YG949" s="226"/>
      <c r="YH949" s="226"/>
      <c r="YI949" s="226"/>
      <c r="YJ949" s="226"/>
      <c r="YK949" s="226"/>
      <c r="YL949" s="226"/>
      <c r="YM949" s="226"/>
      <c r="YN949" s="226"/>
      <c r="YO949" s="226"/>
      <c r="YP949" s="226"/>
      <c r="YQ949" s="226"/>
      <c r="YR949" s="226"/>
      <c r="YS949" s="226"/>
      <c r="YT949" s="226"/>
      <c r="YU949" s="226"/>
      <c r="YV949" s="226"/>
      <c r="YW949" s="226"/>
      <c r="YX949" s="226"/>
      <c r="YY949" s="226"/>
      <c r="YZ949" s="226"/>
      <c r="ZA949" s="226"/>
      <c r="ZB949" s="226"/>
      <c r="ZC949" s="226"/>
      <c r="ZD949" s="226"/>
      <c r="ZE949" s="226"/>
      <c r="ZF949" s="226"/>
      <c r="ZG949" s="226"/>
      <c r="ZH949" s="226"/>
      <c r="ZI949" s="226"/>
      <c r="ZJ949" s="226"/>
      <c r="ZK949" s="226"/>
      <c r="ZL949" s="226"/>
      <c r="ZM949" s="226"/>
      <c r="ZN949" s="226"/>
      <c r="ZO949" s="226"/>
      <c r="ZP949" s="226"/>
      <c r="ZQ949" s="226"/>
      <c r="ZR949" s="226"/>
      <c r="ZS949" s="226"/>
      <c r="ZT949" s="226"/>
      <c r="ZU949" s="226"/>
      <c r="ZV949" s="226"/>
      <c r="ZW949" s="226"/>
      <c r="ZX949" s="226"/>
      <c r="ZY949" s="226"/>
      <c r="ZZ949" s="226"/>
      <c r="AAA949" s="226"/>
      <c r="AAB949" s="226"/>
      <c r="AAC949" s="226"/>
      <c r="AAD949" s="226"/>
      <c r="AAE949" s="226"/>
      <c r="AAF949" s="226"/>
      <c r="AAG949" s="226"/>
      <c r="AAH949" s="226"/>
      <c r="AAI949" s="226"/>
      <c r="AAJ949" s="226"/>
      <c r="AAK949" s="226"/>
      <c r="AAL949" s="226"/>
      <c r="AAM949" s="226"/>
      <c r="AAN949" s="226"/>
      <c r="AAO949" s="226"/>
      <c r="AAP949" s="226"/>
      <c r="AAQ949" s="226"/>
      <c r="AAR949" s="226"/>
      <c r="AAS949" s="226"/>
      <c r="AAT949" s="226"/>
      <c r="AAU949" s="226"/>
      <c r="AAV949" s="226"/>
      <c r="AAW949" s="226"/>
      <c r="AAX949" s="226"/>
      <c r="AAY949" s="226"/>
      <c r="AAZ949" s="226"/>
      <c r="ABA949" s="226"/>
      <c r="ABB949" s="226"/>
      <c r="ABC949" s="226"/>
      <c r="ABD949" s="226"/>
      <c r="ABE949" s="226"/>
      <c r="ABF949" s="226"/>
      <c r="ABG949" s="226"/>
      <c r="ABH949" s="226"/>
      <c r="ABI949" s="226"/>
      <c r="ABJ949" s="226"/>
      <c r="ABK949" s="226"/>
      <c r="ABL949" s="226"/>
      <c r="ABM949" s="226"/>
      <c r="ABN949" s="226"/>
      <c r="ABO949" s="226"/>
      <c r="ABP949" s="226"/>
      <c r="ABQ949" s="226"/>
      <c r="ABR949" s="226"/>
      <c r="ABS949" s="226"/>
      <c r="ABT949" s="226"/>
      <c r="ABU949" s="226"/>
      <c r="ABV949" s="226"/>
      <c r="ABW949" s="226"/>
      <c r="ABX949" s="226"/>
      <c r="ABY949" s="226"/>
      <c r="ABZ949" s="226"/>
      <c r="ACA949" s="226"/>
      <c r="ACB949" s="226"/>
      <c r="ACC949" s="226"/>
      <c r="ACD949" s="226"/>
      <c r="ACE949" s="226"/>
      <c r="ACF949" s="226"/>
      <c r="ACG949" s="226"/>
      <c r="ACH949" s="226"/>
      <c r="ACI949" s="226"/>
      <c r="ACJ949" s="226"/>
      <c r="ACK949" s="226"/>
      <c r="ACL949" s="226"/>
      <c r="ACM949" s="226"/>
      <c r="ACN949" s="226"/>
      <c r="ACO949" s="226"/>
      <c r="ACP949" s="226"/>
      <c r="ACQ949" s="226"/>
      <c r="ACR949" s="226"/>
      <c r="ACS949" s="226"/>
      <c r="ACT949" s="226"/>
      <c r="ACU949" s="226"/>
      <c r="ACV949" s="226"/>
      <c r="ACW949" s="226"/>
      <c r="ACX949" s="226"/>
      <c r="ACY949" s="226"/>
      <c r="ACZ949" s="226"/>
      <c r="ADA949" s="226"/>
      <c r="ADB949" s="226"/>
      <c r="ADC949" s="226"/>
      <c r="ADD949" s="226"/>
      <c r="ADE949" s="226"/>
      <c r="ADF949" s="226"/>
      <c r="ADG949" s="226"/>
      <c r="ADH949" s="226"/>
      <c r="ADI949" s="226"/>
      <c r="ADJ949" s="226"/>
      <c r="ADK949" s="226"/>
      <c r="ADL949" s="226"/>
      <c r="ADM949" s="226"/>
      <c r="ADN949" s="226"/>
      <c r="ADO949" s="226"/>
      <c r="ADP949" s="226"/>
      <c r="ADQ949" s="226"/>
      <c r="ADR949" s="226"/>
      <c r="ADS949" s="226"/>
      <c r="ADT949" s="226"/>
      <c r="ADU949" s="226"/>
      <c r="ADV949" s="226"/>
      <c r="ADW949" s="226"/>
      <c r="ADX949" s="226"/>
      <c r="ADY949" s="226"/>
      <c r="ADZ949" s="226"/>
      <c r="AEA949" s="226"/>
      <c r="AEB949" s="226"/>
      <c r="AEC949" s="226"/>
      <c r="AED949" s="226"/>
      <c r="AEE949" s="226"/>
      <c r="AEF949" s="226"/>
      <c r="AEG949" s="226"/>
      <c r="AEH949" s="226"/>
      <c r="AEI949" s="226"/>
      <c r="AEJ949" s="226"/>
      <c r="AEK949" s="226"/>
      <c r="AEL949" s="226"/>
      <c r="AEM949" s="226"/>
      <c r="AEN949" s="226"/>
      <c r="AEO949" s="226"/>
      <c r="AEP949" s="226"/>
      <c r="AEQ949" s="226"/>
      <c r="AER949" s="226"/>
      <c r="AES949" s="226"/>
      <c r="AET949" s="226"/>
      <c r="AEU949" s="226"/>
      <c r="AEV949" s="226"/>
      <c r="AEW949" s="226"/>
      <c r="AEX949" s="226"/>
      <c r="AEY949" s="226"/>
      <c r="AEZ949" s="226"/>
      <c r="AFA949" s="226"/>
      <c r="AFB949" s="226"/>
      <c r="AFC949" s="226"/>
      <c r="AFD949" s="226"/>
      <c r="AFE949" s="226"/>
      <c r="AFF949" s="226"/>
      <c r="AFG949" s="226"/>
      <c r="AFH949" s="226"/>
      <c r="AFI949" s="226"/>
      <c r="AFJ949" s="226"/>
      <c r="AFK949" s="226"/>
      <c r="AFL949" s="226"/>
      <c r="AFM949" s="226"/>
      <c r="AFN949" s="226"/>
      <c r="AFO949" s="226"/>
      <c r="AFP949" s="226"/>
      <c r="AFQ949" s="226"/>
      <c r="AFR949" s="226"/>
      <c r="AFS949" s="226"/>
      <c r="AFT949" s="226"/>
      <c r="AFU949" s="226"/>
      <c r="AFV949" s="226"/>
      <c r="AFW949" s="226"/>
      <c r="AFX949" s="226"/>
      <c r="AFY949" s="226"/>
      <c r="AFZ949" s="226"/>
      <c r="AGA949" s="226"/>
      <c r="AGB949" s="226"/>
      <c r="AGC949" s="226"/>
      <c r="AGD949" s="226"/>
      <c r="AGE949" s="226"/>
      <c r="AGF949" s="226"/>
      <c r="AGG949" s="226"/>
      <c r="AGH949" s="226"/>
      <c r="AGI949" s="226"/>
      <c r="AGJ949" s="226"/>
      <c r="AGK949" s="226"/>
      <c r="AGL949" s="226"/>
      <c r="AGM949" s="226"/>
      <c r="AGN949" s="226"/>
      <c r="AGO949" s="226"/>
      <c r="AGP949" s="226"/>
      <c r="AGQ949" s="226"/>
      <c r="AGR949" s="226"/>
      <c r="AGS949" s="226"/>
      <c r="AGT949" s="226"/>
      <c r="AGU949" s="226"/>
      <c r="AGV949" s="226"/>
      <c r="AGW949" s="226"/>
      <c r="AGX949" s="226"/>
      <c r="AGY949" s="226"/>
      <c r="AGZ949" s="226"/>
      <c r="AHA949" s="226"/>
      <c r="AHB949" s="226"/>
      <c r="AHC949" s="226"/>
      <c r="AHD949" s="226"/>
      <c r="AHE949" s="226"/>
      <c r="AHF949" s="226"/>
      <c r="AHG949" s="226"/>
      <c r="AHH949" s="226"/>
      <c r="AHI949" s="226"/>
      <c r="AHJ949" s="226"/>
      <c r="AHK949" s="226"/>
      <c r="AHL949" s="226"/>
      <c r="AHM949" s="226"/>
      <c r="AHN949" s="226"/>
      <c r="AHO949" s="226"/>
      <c r="AHP949" s="226"/>
      <c r="AHQ949" s="226"/>
      <c r="AHR949" s="226"/>
      <c r="AHS949" s="226"/>
      <c r="AHT949" s="226"/>
      <c r="AHU949" s="226"/>
      <c r="AHV949" s="226"/>
      <c r="AHW949" s="226"/>
      <c r="AHX949" s="226"/>
      <c r="AHY949" s="226"/>
      <c r="AHZ949" s="226"/>
      <c r="AIA949" s="226"/>
      <c r="AIB949" s="226"/>
      <c r="AIC949" s="226"/>
      <c r="AID949" s="226"/>
      <c r="AIE949" s="226"/>
      <c r="AIF949" s="226"/>
      <c r="AIG949" s="226"/>
      <c r="AIH949" s="226"/>
      <c r="AII949" s="226"/>
      <c r="AIJ949" s="226"/>
      <c r="AIK949" s="226"/>
      <c r="AIL949" s="226"/>
      <c r="AIM949" s="226"/>
      <c r="AIN949" s="226"/>
      <c r="AIO949" s="226"/>
      <c r="AIP949" s="226"/>
      <c r="AIQ949" s="226"/>
      <c r="AIR949" s="226"/>
      <c r="AIS949" s="226"/>
      <c r="AIT949" s="226"/>
      <c r="AIU949" s="226"/>
      <c r="AIV949" s="226"/>
      <c r="AIW949" s="226"/>
      <c r="AIX949" s="226"/>
      <c r="AIY949" s="226"/>
      <c r="AIZ949" s="226"/>
      <c r="AJA949" s="226"/>
      <c r="AJB949" s="226"/>
      <c r="AJC949" s="226"/>
      <c r="AJD949" s="226"/>
      <c r="AJE949" s="226"/>
      <c r="AJF949" s="226"/>
      <c r="AJG949" s="226"/>
      <c r="AJH949" s="226"/>
      <c r="AJI949" s="226"/>
      <c r="AJJ949" s="226"/>
      <c r="AJK949" s="226"/>
      <c r="AJL949" s="226"/>
      <c r="AJM949" s="226"/>
      <c r="AJN949" s="226"/>
      <c r="AJO949" s="226"/>
      <c r="AJP949" s="226"/>
      <c r="AJQ949" s="226"/>
      <c r="AJR949" s="226"/>
      <c r="AJS949" s="226"/>
      <c r="AJT949" s="226"/>
      <c r="AJU949" s="226"/>
      <c r="AJV949" s="226"/>
      <c r="AJW949" s="226"/>
      <c r="AJX949" s="226"/>
      <c r="AJY949" s="226"/>
      <c r="AJZ949" s="226"/>
      <c r="AKA949" s="226"/>
      <c r="AKB949" s="226"/>
      <c r="AKC949" s="226"/>
      <c r="AKD949" s="226"/>
      <c r="AKE949" s="226"/>
      <c r="AKF949" s="226"/>
      <c r="AKG949" s="226"/>
      <c r="AKH949" s="226"/>
      <c r="AKI949" s="226"/>
      <c r="AKJ949" s="226"/>
      <c r="AKK949" s="226"/>
      <c r="AKL949" s="226"/>
      <c r="AKM949" s="226"/>
      <c r="AKN949" s="226"/>
      <c r="AKO949" s="226"/>
      <c r="AKP949" s="226"/>
      <c r="AKQ949" s="226"/>
      <c r="AKR949" s="226"/>
      <c r="AKS949" s="226"/>
      <c r="AKT949" s="226"/>
      <c r="AKU949" s="226"/>
      <c r="AKV949" s="226"/>
      <c r="AKW949" s="226"/>
      <c r="AKX949" s="226"/>
      <c r="AKY949" s="226"/>
      <c r="AKZ949" s="226"/>
      <c r="ALA949" s="226"/>
      <c r="ALB949" s="226"/>
      <c r="ALC949" s="226"/>
      <c r="ALD949" s="226"/>
      <c r="ALE949" s="226"/>
      <c r="ALF949" s="226"/>
      <c r="ALG949" s="226"/>
      <c r="ALH949" s="226"/>
      <c r="ALI949" s="226"/>
      <c r="ALJ949" s="226"/>
      <c r="ALK949" s="226"/>
      <c r="ALL949" s="226"/>
      <c r="ALM949" s="226"/>
      <c r="ALN949" s="226"/>
      <c r="ALO949" s="226"/>
      <c r="ALP949" s="226"/>
      <c r="ALQ949" s="226"/>
      <c r="ALR949" s="226"/>
      <c r="ALS949" s="226"/>
      <c r="ALT949" s="226"/>
      <c r="ALU949" s="226"/>
      <c r="ALV949" s="226"/>
      <c r="ALW949" s="226"/>
      <c r="ALX949" s="226"/>
      <c r="ALY949" s="226"/>
      <c r="ALZ949" s="226"/>
      <c r="AMA949" s="226"/>
      <c r="AMB949" s="226"/>
      <c r="AMC949" s="226"/>
      <c r="AMD949" s="226"/>
      <c r="AME949" s="226"/>
      <c r="AMF949" s="226"/>
      <c r="AMG949" s="226"/>
      <c r="AMH949" s="226"/>
      <c r="AMI949" s="226"/>
      <c r="AMJ949" s="226"/>
      <c r="AMK949" s="226"/>
      <c r="AML949" s="226"/>
      <c r="AMM949" s="226"/>
      <c r="AMN949" s="226"/>
      <c r="AMO949" s="226"/>
      <c r="AMP949" s="226"/>
      <c r="AMQ949" s="226"/>
      <c r="AMR949" s="226"/>
      <c r="AMS949" s="226"/>
      <c r="AMT949" s="226"/>
      <c r="AMU949" s="226"/>
      <c r="AMV949" s="226"/>
      <c r="AMW949" s="226"/>
      <c r="AMX949" s="226"/>
    </row>
    <row r="950" spans="1:1038" s="288" customFormat="1" ht="18" customHeight="1">
      <c r="A950" s="549" t="s">
        <v>2392</v>
      </c>
      <c r="B950" s="283" t="s">
        <v>1647</v>
      </c>
      <c r="C950" s="227"/>
      <c r="D950" s="284" t="s">
        <v>1279</v>
      </c>
      <c r="E950" s="227">
        <v>109</v>
      </c>
      <c r="F950" s="227">
        <v>2</v>
      </c>
      <c r="G950" s="286" t="str">
        <f t="shared" si="601"/>
        <v>109-2</v>
      </c>
      <c r="H950" s="227">
        <v>23</v>
      </c>
      <c r="I950" s="227">
        <v>88</v>
      </c>
      <c r="J950" s="477">
        <f t="shared" si="605"/>
        <v>0</v>
      </c>
      <c r="K950" s="478" t="str">
        <f>IF(J951=1,IF(((VLOOKUP($G950,[4]Depth_Lookup!$A$3:$J$550,9,FALSE))-(I950/100))=0,"Good",IF(((VLOOKUP($G950,[4]Depth_Lookup!$A$3:$J$550,9,FALSE))-(I950/100))&gt;0,"Too Short","Too Long")))</f>
        <v>Good</v>
      </c>
      <c r="L950" s="171">
        <f>(VLOOKUP($G950,Depth_Lookup!$A$3:$J$410,10,FALSE))+(H950/100)</f>
        <v>288.82</v>
      </c>
      <c r="M950" s="171">
        <f>(VLOOKUP($G950,Depth_Lookup!$A$3:$J$410,10,FALSE))+(I950/100)</f>
        <v>289.46999999999997</v>
      </c>
      <c r="N950" s="230" t="s">
        <v>2433</v>
      </c>
      <c r="O950" s="227" t="s">
        <v>1280</v>
      </c>
      <c r="P950" s="227" t="s">
        <v>853</v>
      </c>
      <c r="Q950" s="227" t="s">
        <v>125</v>
      </c>
      <c r="R950" s="286" t="str">
        <f t="shared" si="602"/>
        <v>SerpentinizedHarzburgite</v>
      </c>
      <c r="S950" s="227" t="s">
        <v>94</v>
      </c>
      <c r="T950" s="227" t="s">
        <v>94</v>
      </c>
      <c r="U950" s="227" t="s">
        <v>95</v>
      </c>
      <c r="V950" s="227" t="s">
        <v>96</v>
      </c>
      <c r="W950" s="227" t="s">
        <v>102</v>
      </c>
      <c r="X950" s="287">
        <f>VLOOKUP(W950,[4]definitions_list_lookup!$A$13:$B$19,2,0)</f>
        <v>5</v>
      </c>
      <c r="Y950" s="227" t="s">
        <v>90</v>
      </c>
      <c r="Z950" s="227" t="s">
        <v>91</v>
      </c>
      <c r="AA950" s="227"/>
      <c r="AB950" s="227"/>
      <c r="AC950" s="227"/>
      <c r="AD950" s="227"/>
      <c r="AE950" s="233"/>
      <c r="AF950" s="286" t="e">
        <f>VLOOKUP(AE950,[4]definitions_list_mag!$V$12:$W$15,2,0)</f>
        <v>#N/A</v>
      </c>
      <c r="AG950" s="237"/>
      <c r="AH950" s="227"/>
      <c r="AI950" s="252">
        <v>74</v>
      </c>
      <c r="AJ950" s="229"/>
      <c r="AK950" s="229"/>
      <c r="AL950" s="229"/>
      <c r="AM950" s="229"/>
      <c r="AN950" s="229"/>
      <c r="AO950" s="252"/>
      <c r="AP950" s="229"/>
      <c r="AQ950" s="229"/>
      <c r="AR950" s="229"/>
      <c r="AS950" s="229"/>
      <c r="AT950" s="229"/>
      <c r="AU950" s="252"/>
      <c r="AV950" s="229"/>
      <c r="AW950" s="229"/>
      <c r="AX950" s="229"/>
      <c r="AY950" s="229"/>
      <c r="AZ950" s="229"/>
      <c r="BA950" s="252">
        <v>25</v>
      </c>
      <c r="BB950" s="229">
        <v>5</v>
      </c>
      <c r="BC950" s="229">
        <v>2</v>
      </c>
      <c r="BD950" s="229" t="s">
        <v>1330</v>
      </c>
      <c r="BE950" s="229" t="s">
        <v>103</v>
      </c>
      <c r="BF950" s="229"/>
      <c r="BG950" s="252"/>
      <c r="BH950" s="229"/>
      <c r="BI950" s="229"/>
      <c r="BJ950" s="229"/>
      <c r="BK950" s="229"/>
      <c r="BL950" s="229"/>
      <c r="BM950" s="252">
        <v>1</v>
      </c>
      <c r="BN950" s="229">
        <v>2</v>
      </c>
      <c r="BO950" s="229">
        <v>0.5</v>
      </c>
      <c r="BP950" s="229" t="s">
        <v>1330</v>
      </c>
      <c r="BQ950" s="229" t="s">
        <v>103</v>
      </c>
      <c r="BR950" s="229"/>
      <c r="BS950" s="229"/>
      <c r="BT950" s="229"/>
      <c r="BU950" s="229"/>
      <c r="BV950" s="229"/>
      <c r="BW950" s="229"/>
      <c r="BX950" s="229"/>
      <c r="BY950" s="240"/>
      <c r="BZ950" s="227"/>
      <c r="CA950" s="227"/>
      <c r="CB950" s="227"/>
      <c r="CC950" s="227"/>
      <c r="CD950" s="227"/>
      <c r="CE950" s="289"/>
      <c r="CF950" s="290">
        <f t="shared" si="603"/>
        <v>100</v>
      </c>
      <c r="CG950" s="148"/>
      <c r="CH950" s="149" t="s">
        <v>2293</v>
      </c>
      <c r="CI950" s="149">
        <v>100</v>
      </c>
      <c r="CJ950" s="149" t="s">
        <v>514</v>
      </c>
      <c r="CK950" s="151" t="s">
        <v>2415</v>
      </c>
      <c r="CL950" s="152"/>
      <c r="CM950" s="152"/>
      <c r="CN950" s="152"/>
      <c r="CO950" s="152"/>
      <c r="CP950" s="152"/>
      <c r="CQ950" s="152"/>
      <c r="CR950" s="152"/>
      <c r="CS950" s="152"/>
      <c r="CT950" s="152"/>
      <c r="CU950" s="152"/>
      <c r="CV950" s="152"/>
      <c r="CW950" s="152"/>
      <c r="CX950" s="152"/>
      <c r="CY950" s="152"/>
      <c r="CZ950" s="152"/>
      <c r="DA950" s="152"/>
      <c r="DB950" s="152">
        <v>10</v>
      </c>
      <c r="DC950" s="229"/>
      <c r="DD950" s="152"/>
      <c r="DE950" s="152"/>
      <c r="DF950" s="152"/>
      <c r="DG950" s="152"/>
      <c r="DH950" s="152"/>
      <c r="DI950" s="152"/>
      <c r="DJ950" s="152">
        <v>90</v>
      </c>
      <c r="DK950" s="208">
        <f t="shared" si="604"/>
        <v>100</v>
      </c>
      <c r="DL950" s="148"/>
      <c r="DM950" s="152"/>
      <c r="DN950" s="152"/>
      <c r="DO950" s="153"/>
      <c r="DQ950" s="148"/>
      <c r="DR950" s="153"/>
      <c r="DS950" s="148"/>
      <c r="DT950" s="261" t="s">
        <v>2434</v>
      </c>
      <c r="DU950" s="229"/>
      <c r="DV950" s="229"/>
      <c r="DW950" s="291" t="e">
        <f>VLOOKUP(P950,[4]definitions_list_lookup!$K$30:$L$54,2,0)</f>
        <v>#N/A</v>
      </c>
      <c r="DX950" s="154" t="s">
        <v>2151</v>
      </c>
      <c r="DY950" s="154" t="s">
        <v>1562</v>
      </c>
      <c r="DZ950" s="479"/>
      <c r="EA950" s="292"/>
      <c r="EB950" s="229"/>
      <c r="EC950" s="292"/>
      <c r="ED950" s="229" t="s">
        <v>2517</v>
      </c>
      <c r="EE950" s="293"/>
      <c r="EF950" s="294"/>
      <c r="EG950" s="293"/>
      <c r="EH950" s="295"/>
      <c r="EI950" s="296"/>
      <c r="EJ950" s="297"/>
      <c r="EK950" s="298"/>
      <c r="EL950" s="293"/>
      <c r="EM950" s="295"/>
      <c r="EN950" s="295" t="s">
        <v>1448</v>
      </c>
      <c r="EO950" s="321"/>
      <c r="EP950" s="321"/>
      <c r="EQ950" s="321"/>
      <c r="ER950" s="321"/>
      <c r="ES950" s="321"/>
      <c r="ET950" s="321"/>
      <c r="EU950" s="321"/>
      <c r="EV950" s="408">
        <v>11</v>
      </c>
      <c r="EW950" s="408">
        <v>90</v>
      </c>
      <c r="EX950" s="408">
        <v>16</v>
      </c>
      <c r="EY950" s="408">
        <v>0</v>
      </c>
      <c r="EZ950" s="192">
        <f t="shared" si="675"/>
        <v>-145.86725542839548</v>
      </c>
      <c r="FA950" s="192">
        <f t="shared" si="676"/>
        <v>214.13274457160452</v>
      </c>
      <c r="FB950" s="192">
        <f t="shared" si="677"/>
        <v>70.892905783568011</v>
      </c>
      <c r="FC950" s="192">
        <f t="shared" si="678"/>
        <v>304.13274457160452</v>
      </c>
      <c r="FD950" s="192">
        <f t="shared" si="679"/>
        <v>19.107094216431989</v>
      </c>
      <c r="FE950" s="193">
        <f t="shared" si="680"/>
        <v>34.132744571604519</v>
      </c>
      <c r="FF950" s="194">
        <f t="shared" si="681"/>
        <v>19.107094216431989</v>
      </c>
      <c r="FG950" s="293"/>
      <c r="FH950" s="295"/>
      <c r="FI950" s="778">
        <f t="shared" si="682"/>
        <v>0</v>
      </c>
      <c r="FJ950" s="779">
        <f t="shared" si="683"/>
        <v>19.107094216431989</v>
      </c>
      <c r="FK950" s="779">
        <f t="shared" si="684"/>
        <v>70.892905783568011</v>
      </c>
      <c r="FL950" s="780">
        <f t="shared" si="685"/>
        <v>1.2373146222293923</v>
      </c>
      <c r="FM950" s="169">
        <f t="shared" si="686"/>
        <v>0.94490838963344059</v>
      </c>
      <c r="FN950" s="783">
        <f t="shared" si="687"/>
        <v>0</v>
      </c>
      <c r="FO950" s="227"/>
      <c r="FP950" s="227"/>
      <c r="FQ950" s="227"/>
      <c r="FR950" s="227"/>
      <c r="FS950" s="227"/>
      <c r="FT950" s="227"/>
      <c r="FU950" s="227"/>
      <c r="FV950" s="227"/>
      <c r="FW950" s="227"/>
      <c r="FX950" s="227"/>
      <c r="FY950" s="227"/>
      <c r="FZ950" s="227"/>
      <c r="GA950" s="227"/>
      <c r="GB950" s="227"/>
      <c r="GC950" s="227"/>
      <c r="GD950" s="227"/>
      <c r="GE950" s="227"/>
      <c r="GF950" s="227"/>
      <c r="GG950" s="227"/>
      <c r="GH950" s="227"/>
      <c r="GI950" s="227"/>
      <c r="GJ950" s="227"/>
      <c r="GK950" s="227"/>
      <c r="GL950" s="227"/>
      <c r="GM950" s="227"/>
      <c r="GN950" s="227"/>
      <c r="GO950" s="227"/>
      <c r="GP950" s="227"/>
      <c r="GQ950" s="227"/>
      <c r="GR950" s="227"/>
      <c r="GS950" s="227"/>
      <c r="GT950" s="227"/>
      <c r="GU950" s="227"/>
      <c r="GV950" s="227"/>
      <c r="GW950" s="227"/>
      <c r="GX950" s="227"/>
      <c r="GY950" s="227"/>
      <c r="GZ950" s="227"/>
      <c r="HA950" s="227"/>
      <c r="HB950" s="227"/>
      <c r="HC950" s="227"/>
      <c r="HD950" s="227"/>
      <c r="HE950" s="227"/>
      <c r="HF950" s="227"/>
      <c r="HG950" s="227"/>
      <c r="HH950" s="227"/>
      <c r="HI950" s="227"/>
      <c r="HJ950" s="227"/>
      <c r="HK950" s="227"/>
      <c r="HL950" s="227"/>
      <c r="HM950" s="227"/>
      <c r="HN950" s="227"/>
      <c r="HO950" s="227"/>
      <c r="HP950" s="227"/>
      <c r="HQ950" s="227"/>
      <c r="HR950" s="227"/>
      <c r="HS950" s="227"/>
      <c r="HT950" s="227"/>
      <c r="HU950" s="227"/>
      <c r="HV950" s="227"/>
      <c r="HW950" s="227"/>
      <c r="HX950" s="227"/>
      <c r="HY950" s="227"/>
      <c r="HZ950" s="227"/>
      <c r="IA950" s="227"/>
      <c r="IB950" s="227"/>
      <c r="IC950" s="227"/>
      <c r="ID950" s="227"/>
      <c r="IE950" s="227"/>
      <c r="IF950" s="227"/>
      <c r="IG950" s="227"/>
      <c r="IH950" s="227"/>
      <c r="II950" s="227"/>
      <c r="IJ950" s="227"/>
      <c r="IK950" s="227"/>
      <c r="IL950" s="227"/>
      <c r="IM950" s="227"/>
      <c r="IN950" s="227"/>
      <c r="IO950" s="227"/>
      <c r="IP950" s="227"/>
      <c r="IQ950" s="227"/>
      <c r="IR950" s="227"/>
      <c r="IS950" s="227"/>
      <c r="IT950" s="227"/>
      <c r="IU950" s="227"/>
      <c r="IV950" s="227"/>
      <c r="IW950" s="227"/>
      <c r="IX950" s="227"/>
      <c r="IY950" s="227"/>
      <c r="IZ950" s="227"/>
      <c r="JA950" s="227"/>
      <c r="JB950" s="227"/>
      <c r="JC950" s="227"/>
      <c r="JD950" s="227"/>
      <c r="JE950" s="227"/>
      <c r="JF950" s="227"/>
      <c r="JG950" s="227"/>
      <c r="JH950" s="227"/>
      <c r="JI950" s="227"/>
      <c r="JJ950" s="227"/>
      <c r="JK950" s="227"/>
      <c r="JL950" s="227"/>
      <c r="JM950" s="227"/>
      <c r="JN950" s="227"/>
      <c r="JO950" s="227"/>
      <c r="JP950" s="227"/>
      <c r="JQ950" s="227"/>
      <c r="JR950" s="227"/>
      <c r="JS950" s="227"/>
      <c r="JT950" s="227"/>
      <c r="JU950" s="227"/>
      <c r="JV950" s="227"/>
      <c r="JW950" s="227"/>
      <c r="JX950" s="227"/>
      <c r="JY950" s="227"/>
      <c r="JZ950" s="227"/>
      <c r="KA950" s="227"/>
      <c r="KB950" s="227"/>
      <c r="KC950" s="227"/>
      <c r="KD950" s="227"/>
      <c r="KE950" s="227"/>
      <c r="KF950" s="227"/>
      <c r="KG950" s="227"/>
      <c r="KH950" s="227"/>
      <c r="KI950" s="227"/>
      <c r="KJ950" s="227"/>
      <c r="KK950" s="227"/>
      <c r="KL950" s="227"/>
      <c r="KM950" s="227"/>
      <c r="KN950" s="227"/>
      <c r="KO950" s="227"/>
      <c r="KP950" s="227"/>
      <c r="KQ950" s="227"/>
      <c r="KR950" s="227"/>
      <c r="KS950" s="227"/>
      <c r="KT950" s="227"/>
      <c r="KU950" s="227"/>
      <c r="KV950" s="227"/>
      <c r="KW950" s="227"/>
      <c r="KX950" s="227"/>
      <c r="KY950" s="227"/>
      <c r="KZ950" s="227"/>
      <c r="LA950" s="227"/>
      <c r="LB950" s="227"/>
      <c r="LC950" s="227"/>
      <c r="LD950" s="227"/>
      <c r="LE950" s="227"/>
      <c r="LF950" s="227"/>
      <c r="LG950" s="227"/>
      <c r="LH950" s="227"/>
      <c r="LI950" s="227"/>
      <c r="LJ950" s="227"/>
      <c r="LK950" s="227"/>
      <c r="LL950" s="227"/>
      <c r="LM950" s="227"/>
      <c r="LN950" s="227"/>
      <c r="LO950" s="227"/>
      <c r="LP950" s="227"/>
      <c r="LQ950" s="227"/>
      <c r="LR950" s="227"/>
      <c r="LS950" s="227"/>
      <c r="LT950" s="227"/>
      <c r="LU950" s="227"/>
      <c r="LV950" s="227"/>
      <c r="LW950" s="227"/>
      <c r="LX950" s="227"/>
      <c r="LY950" s="227"/>
      <c r="LZ950" s="227"/>
      <c r="MA950" s="227"/>
      <c r="MB950" s="227"/>
      <c r="MC950" s="227"/>
      <c r="MD950" s="227"/>
      <c r="ME950" s="227"/>
      <c r="MF950" s="227"/>
      <c r="MG950" s="227"/>
      <c r="MH950" s="227"/>
      <c r="MI950" s="227"/>
      <c r="MJ950" s="227"/>
      <c r="MK950" s="227"/>
      <c r="ML950" s="227"/>
      <c r="MM950" s="227"/>
      <c r="MN950" s="227"/>
      <c r="MO950" s="227"/>
      <c r="MP950" s="227"/>
      <c r="MQ950" s="227"/>
      <c r="MR950" s="227"/>
      <c r="MS950" s="227"/>
      <c r="MT950" s="227"/>
      <c r="MU950" s="227"/>
      <c r="MV950" s="227"/>
      <c r="MW950" s="227"/>
      <c r="MX950" s="227"/>
      <c r="MY950" s="227"/>
      <c r="MZ950" s="227"/>
      <c r="NA950" s="227"/>
      <c r="NB950" s="227"/>
      <c r="NC950" s="227"/>
      <c r="ND950" s="227"/>
      <c r="NE950" s="227"/>
      <c r="NF950" s="227"/>
      <c r="NG950" s="227"/>
      <c r="NH950" s="227"/>
      <c r="NI950" s="227"/>
      <c r="NJ950" s="227"/>
      <c r="NK950" s="227"/>
      <c r="NL950" s="227"/>
      <c r="NM950" s="227"/>
      <c r="NN950" s="227"/>
      <c r="NO950" s="227"/>
      <c r="NP950" s="227"/>
      <c r="NQ950" s="227"/>
      <c r="NR950" s="227"/>
      <c r="NS950" s="227"/>
      <c r="NT950" s="227"/>
      <c r="NU950" s="227"/>
      <c r="NV950" s="227"/>
      <c r="NW950" s="227"/>
      <c r="NX950" s="227"/>
      <c r="NY950" s="227"/>
      <c r="NZ950" s="227"/>
      <c r="OA950" s="227"/>
      <c r="OB950" s="227"/>
      <c r="OC950" s="227"/>
      <c r="OD950" s="227"/>
      <c r="OE950" s="227"/>
      <c r="OF950" s="227"/>
      <c r="OG950" s="227"/>
      <c r="OH950" s="227"/>
      <c r="OI950" s="227"/>
      <c r="OJ950" s="227"/>
      <c r="OK950" s="227"/>
      <c r="OL950" s="227"/>
      <c r="OM950" s="227"/>
      <c r="ON950" s="227"/>
      <c r="OO950" s="227"/>
      <c r="OP950" s="227"/>
      <c r="OQ950" s="227"/>
      <c r="OR950" s="227"/>
      <c r="OS950" s="227"/>
      <c r="OT950" s="227"/>
      <c r="OU950" s="227"/>
      <c r="OV950" s="227"/>
      <c r="OW950" s="227"/>
      <c r="OX950" s="227"/>
      <c r="OY950" s="227"/>
      <c r="OZ950" s="227"/>
      <c r="PA950" s="227"/>
      <c r="PB950" s="227"/>
      <c r="PC950" s="227"/>
      <c r="PD950" s="227"/>
      <c r="PE950" s="227"/>
      <c r="PF950" s="227"/>
      <c r="PG950" s="227"/>
      <c r="PH950" s="227"/>
      <c r="PI950" s="227"/>
      <c r="PJ950" s="227"/>
      <c r="PK950" s="227"/>
      <c r="PL950" s="227"/>
      <c r="PM950" s="227"/>
      <c r="PN950" s="227"/>
      <c r="PO950" s="227"/>
      <c r="PP950" s="227"/>
      <c r="PQ950" s="227"/>
      <c r="PR950" s="227"/>
      <c r="PS950" s="227"/>
      <c r="PT950" s="227"/>
      <c r="PU950" s="227"/>
      <c r="PV950" s="227"/>
      <c r="PW950" s="227"/>
      <c r="PX950" s="227"/>
      <c r="PY950" s="227"/>
      <c r="PZ950" s="227"/>
      <c r="QA950" s="227"/>
      <c r="QB950" s="227"/>
      <c r="QC950" s="227"/>
      <c r="QD950" s="227"/>
      <c r="QE950" s="227"/>
      <c r="QF950" s="227"/>
      <c r="QG950" s="227"/>
      <c r="QH950" s="227"/>
      <c r="QI950" s="227"/>
      <c r="QJ950" s="227"/>
      <c r="QK950" s="227"/>
      <c r="QL950" s="227"/>
      <c r="QM950" s="227"/>
      <c r="QN950" s="227"/>
      <c r="QO950" s="227"/>
      <c r="QP950" s="227"/>
      <c r="QQ950" s="227"/>
      <c r="QR950" s="227"/>
      <c r="QS950" s="227"/>
      <c r="QT950" s="227"/>
      <c r="QU950" s="227"/>
      <c r="QV950" s="227"/>
      <c r="QW950" s="227"/>
      <c r="QX950" s="227"/>
      <c r="QY950" s="227"/>
      <c r="QZ950" s="227"/>
      <c r="RA950" s="227"/>
      <c r="RB950" s="227"/>
      <c r="RC950" s="227"/>
      <c r="RD950" s="227"/>
      <c r="RE950" s="227"/>
      <c r="RF950" s="227"/>
      <c r="RG950" s="227"/>
      <c r="RH950" s="227"/>
      <c r="RI950" s="227"/>
      <c r="RJ950" s="227"/>
      <c r="RK950" s="227"/>
      <c r="RL950" s="227"/>
      <c r="RM950" s="227"/>
      <c r="RN950" s="227"/>
      <c r="RO950" s="227"/>
      <c r="RP950" s="227"/>
      <c r="RQ950" s="227"/>
      <c r="RR950" s="227"/>
      <c r="RS950" s="227"/>
      <c r="RT950" s="227"/>
      <c r="RU950" s="227"/>
      <c r="RV950" s="227"/>
      <c r="RW950" s="227"/>
      <c r="RX950" s="227"/>
      <c r="RY950" s="227"/>
      <c r="RZ950" s="227"/>
      <c r="SA950" s="227"/>
      <c r="SB950" s="227"/>
      <c r="SC950" s="227"/>
      <c r="SD950" s="227"/>
      <c r="SE950" s="227"/>
      <c r="SF950" s="227"/>
      <c r="SG950" s="227"/>
      <c r="SH950" s="227"/>
      <c r="SI950" s="227"/>
      <c r="SJ950" s="227"/>
      <c r="SK950" s="227"/>
      <c r="SL950" s="227"/>
      <c r="SM950" s="227"/>
      <c r="SN950" s="227"/>
      <c r="SO950" s="227"/>
      <c r="SP950" s="227"/>
      <c r="SQ950" s="227"/>
      <c r="SR950" s="227"/>
      <c r="SS950" s="227"/>
      <c r="ST950" s="227"/>
      <c r="SU950" s="227"/>
      <c r="SV950" s="227"/>
      <c r="SW950" s="227"/>
      <c r="SX950" s="227"/>
      <c r="SY950" s="227"/>
      <c r="SZ950" s="227"/>
      <c r="TA950" s="227"/>
      <c r="TB950" s="227"/>
      <c r="TC950" s="227"/>
      <c r="TD950" s="227"/>
      <c r="TE950" s="227"/>
      <c r="TF950" s="227"/>
      <c r="TG950" s="227"/>
      <c r="TH950" s="227"/>
      <c r="TI950" s="227"/>
      <c r="TJ950" s="227"/>
      <c r="TK950" s="227"/>
      <c r="TL950" s="227"/>
      <c r="TM950" s="227"/>
      <c r="TN950" s="227"/>
      <c r="TO950" s="227"/>
      <c r="TP950" s="227"/>
      <c r="TQ950" s="227"/>
      <c r="TR950" s="227"/>
      <c r="TS950" s="227"/>
      <c r="TT950" s="227"/>
      <c r="TU950" s="227"/>
      <c r="TV950" s="227"/>
      <c r="TW950" s="227"/>
      <c r="TX950" s="227"/>
      <c r="TY950" s="227"/>
      <c r="TZ950" s="227"/>
      <c r="UA950" s="227"/>
      <c r="UB950" s="227"/>
      <c r="UC950" s="227"/>
      <c r="UD950" s="227"/>
      <c r="UE950" s="227"/>
      <c r="UF950" s="227"/>
      <c r="UG950" s="227"/>
      <c r="UH950" s="227"/>
      <c r="UI950" s="227"/>
      <c r="UJ950" s="227"/>
      <c r="UK950" s="227"/>
      <c r="UL950" s="227"/>
      <c r="UM950" s="227"/>
      <c r="UN950" s="227"/>
      <c r="UO950" s="227"/>
      <c r="UP950" s="227"/>
      <c r="UQ950" s="227"/>
      <c r="UR950" s="227"/>
      <c r="US950" s="227"/>
      <c r="UT950" s="227"/>
      <c r="UU950" s="227"/>
      <c r="UV950" s="227"/>
      <c r="UW950" s="227"/>
      <c r="UX950" s="227"/>
      <c r="UY950" s="227"/>
      <c r="UZ950" s="227"/>
      <c r="VA950" s="227"/>
      <c r="VB950" s="227"/>
      <c r="VC950" s="227"/>
      <c r="VD950" s="227"/>
      <c r="VE950" s="227"/>
      <c r="VF950" s="227"/>
      <c r="VG950" s="227"/>
      <c r="VH950" s="227"/>
      <c r="VI950" s="227"/>
      <c r="VJ950" s="227"/>
      <c r="VK950" s="227"/>
      <c r="VL950" s="227"/>
      <c r="VM950" s="227"/>
      <c r="VN950" s="227"/>
      <c r="VO950" s="227"/>
      <c r="VP950" s="227"/>
      <c r="VQ950" s="227"/>
      <c r="VR950" s="227"/>
      <c r="VS950" s="227"/>
      <c r="VT950" s="227"/>
      <c r="VU950" s="227"/>
      <c r="VV950" s="227"/>
      <c r="VW950" s="227"/>
      <c r="VX950" s="227"/>
      <c r="VY950" s="227"/>
      <c r="VZ950" s="227"/>
      <c r="WA950" s="227"/>
      <c r="WB950" s="227"/>
      <c r="WC950" s="227"/>
      <c r="WD950" s="227"/>
      <c r="WE950" s="227"/>
      <c r="WF950" s="227"/>
      <c r="WG950" s="227"/>
      <c r="WH950" s="227"/>
      <c r="WI950" s="227"/>
      <c r="WJ950" s="227"/>
      <c r="WK950" s="227"/>
      <c r="WL950" s="227"/>
      <c r="WM950" s="227"/>
      <c r="WN950" s="227"/>
      <c r="WO950" s="227"/>
      <c r="WP950" s="227"/>
      <c r="WQ950" s="227"/>
      <c r="WR950" s="227"/>
      <c r="WS950" s="227"/>
      <c r="WT950" s="227"/>
      <c r="WU950" s="227"/>
      <c r="WV950" s="227"/>
      <c r="WW950" s="227"/>
      <c r="WX950" s="227"/>
      <c r="WY950" s="227"/>
      <c r="WZ950" s="227"/>
      <c r="XA950" s="227"/>
      <c r="XB950" s="227"/>
      <c r="XC950" s="227"/>
      <c r="XD950" s="227"/>
      <c r="XE950" s="227"/>
      <c r="XF950" s="227"/>
      <c r="XG950" s="227"/>
      <c r="XH950" s="227"/>
      <c r="XI950" s="227"/>
      <c r="XJ950" s="227"/>
      <c r="XK950" s="227"/>
      <c r="XL950" s="227"/>
      <c r="XM950" s="227"/>
      <c r="XN950" s="227"/>
      <c r="XO950" s="227"/>
      <c r="XP950" s="227"/>
      <c r="XQ950" s="227"/>
      <c r="XR950" s="227"/>
      <c r="XS950" s="227"/>
      <c r="XT950" s="227"/>
      <c r="XU950" s="227"/>
      <c r="XV950" s="227"/>
      <c r="XW950" s="227"/>
      <c r="XX950" s="227"/>
      <c r="XY950" s="227"/>
      <c r="XZ950" s="227"/>
      <c r="YA950" s="227"/>
      <c r="YB950" s="227"/>
      <c r="YC950" s="227"/>
      <c r="YD950" s="227"/>
      <c r="YE950" s="227"/>
      <c r="YF950" s="227"/>
      <c r="YG950" s="227"/>
      <c r="YH950" s="227"/>
      <c r="YI950" s="227"/>
      <c r="YJ950" s="227"/>
      <c r="YK950" s="227"/>
      <c r="YL950" s="227"/>
      <c r="YM950" s="227"/>
      <c r="YN950" s="227"/>
      <c r="YO950" s="227"/>
      <c r="YP950" s="227"/>
      <c r="YQ950" s="227"/>
      <c r="YR950" s="227"/>
      <c r="YS950" s="227"/>
      <c r="YT950" s="227"/>
      <c r="YU950" s="227"/>
      <c r="YV950" s="227"/>
      <c r="YW950" s="227"/>
      <c r="YX950" s="227"/>
      <c r="YY950" s="227"/>
      <c r="YZ950" s="227"/>
      <c r="ZA950" s="227"/>
      <c r="ZB950" s="227"/>
      <c r="ZC950" s="227"/>
      <c r="ZD950" s="227"/>
      <c r="ZE950" s="227"/>
      <c r="ZF950" s="227"/>
      <c r="ZG950" s="227"/>
      <c r="ZH950" s="227"/>
      <c r="ZI950" s="227"/>
      <c r="ZJ950" s="227"/>
      <c r="ZK950" s="227"/>
      <c r="ZL950" s="227"/>
      <c r="ZM950" s="227"/>
      <c r="ZN950" s="227"/>
      <c r="ZO950" s="227"/>
      <c r="ZP950" s="227"/>
      <c r="ZQ950" s="227"/>
      <c r="ZR950" s="227"/>
      <c r="ZS950" s="227"/>
      <c r="ZT950" s="227"/>
      <c r="ZU950" s="227"/>
      <c r="ZV950" s="227"/>
      <c r="ZW950" s="227"/>
      <c r="ZX950" s="227"/>
      <c r="ZY950" s="227"/>
      <c r="ZZ950" s="227"/>
      <c r="AAA950" s="227"/>
      <c r="AAB950" s="227"/>
      <c r="AAC950" s="227"/>
      <c r="AAD950" s="227"/>
      <c r="AAE950" s="227"/>
      <c r="AAF950" s="227"/>
      <c r="AAG950" s="227"/>
      <c r="AAH950" s="227"/>
      <c r="AAI950" s="227"/>
      <c r="AAJ950" s="227"/>
      <c r="AAK950" s="227"/>
      <c r="AAL950" s="227"/>
      <c r="AAM950" s="227"/>
      <c r="AAN950" s="227"/>
      <c r="AAO950" s="227"/>
      <c r="AAP950" s="227"/>
      <c r="AAQ950" s="227"/>
      <c r="AAR950" s="227"/>
      <c r="AAS950" s="227"/>
      <c r="AAT950" s="227"/>
      <c r="AAU950" s="227"/>
      <c r="AAV950" s="227"/>
      <c r="AAW950" s="227"/>
      <c r="AAX950" s="227"/>
      <c r="AAY950" s="227"/>
      <c r="AAZ950" s="227"/>
      <c r="ABA950" s="227"/>
      <c r="ABB950" s="227"/>
      <c r="ABC950" s="227"/>
      <c r="ABD950" s="227"/>
      <c r="ABE950" s="227"/>
      <c r="ABF950" s="227"/>
      <c r="ABG950" s="227"/>
      <c r="ABH950" s="227"/>
      <c r="ABI950" s="227"/>
      <c r="ABJ950" s="227"/>
      <c r="ABK950" s="227"/>
      <c r="ABL950" s="227"/>
      <c r="ABM950" s="227"/>
      <c r="ABN950" s="227"/>
      <c r="ABO950" s="227"/>
      <c r="ABP950" s="227"/>
      <c r="ABQ950" s="227"/>
      <c r="ABR950" s="227"/>
      <c r="ABS950" s="227"/>
      <c r="ABT950" s="227"/>
      <c r="ABU950" s="227"/>
      <c r="ABV950" s="227"/>
      <c r="ABW950" s="227"/>
      <c r="ABX950" s="227"/>
      <c r="ABY950" s="227"/>
      <c r="ABZ950" s="227"/>
      <c r="ACA950" s="227"/>
      <c r="ACB950" s="227"/>
      <c r="ACC950" s="227"/>
      <c r="ACD950" s="227"/>
      <c r="ACE950" s="227"/>
      <c r="ACF950" s="227"/>
      <c r="ACG950" s="227"/>
      <c r="ACH950" s="227"/>
      <c r="ACI950" s="227"/>
      <c r="ACJ950" s="227"/>
      <c r="ACK950" s="227"/>
      <c r="ACL950" s="227"/>
      <c r="ACM950" s="227"/>
      <c r="ACN950" s="227"/>
      <c r="ACO950" s="227"/>
      <c r="ACP950" s="227"/>
      <c r="ACQ950" s="227"/>
      <c r="ACR950" s="227"/>
      <c r="ACS950" s="227"/>
      <c r="ACT950" s="227"/>
      <c r="ACU950" s="227"/>
      <c r="ACV950" s="227"/>
      <c r="ACW950" s="227"/>
      <c r="ACX950" s="227"/>
      <c r="ACY950" s="227"/>
      <c r="ACZ950" s="227"/>
      <c r="ADA950" s="227"/>
      <c r="ADB950" s="227"/>
      <c r="ADC950" s="227"/>
      <c r="ADD950" s="227"/>
      <c r="ADE950" s="227"/>
      <c r="ADF950" s="227"/>
      <c r="ADG950" s="227"/>
      <c r="ADH950" s="227"/>
      <c r="ADI950" s="227"/>
      <c r="ADJ950" s="227"/>
      <c r="ADK950" s="227"/>
      <c r="ADL950" s="227"/>
      <c r="ADM950" s="227"/>
      <c r="ADN950" s="227"/>
      <c r="ADO950" s="227"/>
      <c r="ADP950" s="227"/>
      <c r="ADQ950" s="227"/>
      <c r="ADR950" s="227"/>
      <c r="ADS950" s="227"/>
      <c r="ADT950" s="227"/>
      <c r="ADU950" s="227"/>
      <c r="ADV950" s="227"/>
      <c r="ADW950" s="227"/>
      <c r="ADX950" s="227"/>
      <c r="ADY950" s="227"/>
      <c r="ADZ950" s="227"/>
      <c r="AEA950" s="227"/>
      <c r="AEB950" s="227"/>
      <c r="AEC950" s="227"/>
      <c r="AED950" s="227"/>
      <c r="AEE950" s="227"/>
      <c r="AEF950" s="227"/>
      <c r="AEG950" s="227"/>
      <c r="AEH950" s="227"/>
      <c r="AEI950" s="227"/>
      <c r="AEJ950" s="227"/>
      <c r="AEK950" s="227"/>
      <c r="AEL950" s="227"/>
      <c r="AEM950" s="227"/>
      <c r="AEN950" s="227"/>
      <c r="AEO950" s="227"/>
      <c r="AEP950" s="227"/>
      <c r="AEQ950" s="227"/>
      <c r="AER950" s="227"/>
      <c r="AES950" s="227"/>
      <c r="AET950" s="227"/>
      <c r="AEU950" s="227"/>
      <c r="AEV950" s="227"/>
      <c r="AEW950" s="227"/>
      <c r="AEX950" s="227"/>
      <c r="AEY950" s="227"/>
      <c r="AEZ950" s="227"/>
      <c r="AFA950" s="227"/>
      <c r="AFB950" s="227"/>
      <c r="AFC950" s="227"/>
      <c r="AFD950" s="227"/>
      <c r="AFE950" s="227"/>
      <c r="AFF950" s="227"/>
      <c r="AFG950" s="227"/>
      <c r="AFH950" s="227"/>
      <c r="AFI950" s="227"/>
      <c r="AFJ950" s="227"/>
      <c r="AFK950" s="227"/>
      <c r="AFL950" s="227"/>
      <c r="AFM950" s="227"/>
      <c r="AFN950" s="227"/>
      <c r="AFO950" s="227"/>
      <c r="AFP950" s="227"/>
      <c r="AFQ950" s="227"/>
      <c r="AFR950" s="227"/>
      <c r="AFS950" s="227"/>
      <c r="AFT950" s="227"/>
      <c r="AFU950" s="227"/>
      <c r="AFV950" s="227"/>
      <c r="AFW950" s="227"/>
      <c r="AFX950" s="227"/>
      <c r="AFY950" s="227"/>
      <c r="AFZ950" s="227"/>
      <c r="AGA950" s="227"/>
      <c r="AGB950" s="227"/>
      <c r="AGC950" s="227"/>
      <c r="AGD950" s="227"/>
      <c r="AGE950" s="227"/>
      <c r="AGF950" s="227"/>
      <c r="AGG950" s="227"/>
      <c r="AGH950" s="227"/>
      <c r="AGI950" s="227"/>
      <c r="AGJ950" s="227"/>
      <c r="AGK950" s="227"/>
      <c r="AGL950" s="227"/>
      <c r="AGM950" s="227"/>
      <c r="AGN950" s="227"/>
      <c r="AGO950" s="227"/>
      <c r="AGP950" s="227"/>
      <c r="AGQ950" s="227"/>
      <c r="AGR950" s="227"/>
      <c r="AGS950" s="227"/>
      <c r="AGT950" s="227"/>
      <c r="AGU950" s="227"/>
      <c r="AGV950" s="227"/>
      <c r="AGW950" s="227"/>
      <c r="AGX950" s="227"/>
      <c r="AGY950" s="227"/>
      <c r="AGZ950" s="227"/>
      <c r="AHA950" s="227"/>
      <c r="AHB950" s="227"/>
      <c r="AHC950" s="227"/>
      <c r="AHD950" s="227"/>
      <c r="AHE950" s="227"/>
      <c r="AHF950" s="227"/>
      <c r="AHG950" s="227"/>
      <c r="AHH950" s="227"/>
      <c r="AHI950" s="227"/>
      <c r="AHJ950" s="227"/>
      <c r="AHK950" s="227"/>
      <c r="AHL950" s="227"/>
      <c r="AHM950" s="227"/>
      <c r="AHN950" s="227"/>
      <c r="AHO950" s="227"/>
      <c r="AHP950" s="227"/>
      <c r="AHQ950" s="227"/>
      <c r="AHR950" s="227"/>
      <c r="AHS950" s="227"/>
      <c r="AHT950" s="227"/>
      <c r="AHU950" s="227"/>
      <c r="AHV950" s="227"/>
      <c r="AHW950" s="227"/>
      <c r="AHX950" s="227"/>
      <c r="AHY950" s="227"/>
      <c r="AHZ950" s="227"/>
      <c r="AIA950" s="227"/>
      <c r="AIB950" s="227"/>
      <c r="AIC950" s="227"/>
      <c r="AID950" s="227"/>
      <c r="AIE950" s="227"/>
      <c r="AIF950" s="227"/>
      <c r="AIG950" s="227"/>
      <c r="AIH950" s="227"/>
      <c r="AII950" s="227"/>
      <c r="AIJ950" s="227"/>
      <c r="AIK950" s="227"/>
      <c r="AIL950" s="227"/>
      <c r="AIM950" s="227"/>
      <c r="AIN950" s="227"/>
      <c r="AIO950" s="227"/>
      <c r="AIP950" s="227"/>
      <c r="AIQ950" s="227"/>
      <c r="AIR950" s="227"/>
      <c r="AIS950" s="227"/>
      <c r="AIT950" s="227"/>
      <c r="AIU950" s="227"/>
      <c r="AIV950" s="227"/>
      <c r="AIW950" s="227"/>
      <c r="AIX950" s="227"/>
      <c r="AIY950" s="227"/>
      <c r="AIZ950" s="227"/>
      <c r="AJA950" s="227"/>
      <c r="AJB950" s="227"/>
      <c r="AJC950" s="227"/>
      <c r="AJD950" s="227"/>
      <c r="AJE950" s="227"/>
      <c r="AJF950" s="227"/>
      <c r="AJG950" s="227"/>
      <c r="AJH950" s="227"/>
      <c r="AJI950" s="227"/>
      <c r="AJJ950" s="227"/>
      <c r="AJK950" s="227"/>
      <c r="AJL950" s="227"/>
      <c r="AJM950" s="227"/>
      <c r="AJN950" s="227"/>
      <c r="AJO950" s="227"/>
      <c r="AJP950" s="227"/>
      <c r="AJQ950" s="227"/>
      <c r="AJR950" s="227"/>
      <c r="AJS950" s="227"/>
      <c r="AJT950" s="227"/>
      <c r="AJU950" s="227"/>
      <c r="AJV950" s="227"/>
      <c r="AJW950" s="227"/>
      <c r="AJX950" s="227"/>
      <c r="AJY950" s="227"/>
      <c r="AJZ950" s="227"/>
      <c r="AKA950" s="227"/>
      <c r="AKB950" s="227"/>
      <c r="AKC950" s="227"/>
      <c r="AKD950" s="227"/>
      <c r="AKE950" s="227"/>
      <c r="AKF950" s="227"/>
      <c r="AKG950" s="227"/>
      <c r="AKH950" s="227"/>
      <c r="AKI950" s="227"/>
      <c r="AKJ950" s="227"/>
      <c r="AKK950" s="227"/>
      <c r="AKL950" s="227"/>
      <c r="AKM950" s="227"/>
      <c r="AKN950" s="227"/>
      <c r="AKO950" s="227"/>
      <c r="AKP950" s="227"/>
      <c r="AKQ950" s="227"/>
      <c r="AKR950" s="227"/>
      <c r="AKS950" s="227"/>
      <c r="AKT950" s="227"/>
      <c r="AKU950" s="227"/>
      <c r="AKV950" s="227"/>
      <c r="AKW950" s="227"/>
      <c r="AKX950" s="227"/>
      <c r="AKY950" s="227"/>
      <c r="AKZ950" s="227"/>
      <c r="ALA950" s="227"/>
      <c r="ALB950" s="227"/>
      <c r="ALC950" s="227"/>
      <c r="ALD950" s="227"/>
      <c r="ALE950" s="227"/>
      <c r="ALF950" s="227"/>
      <c r="ALG950" s="227"/>
      <c r="ALH950" s="227"/>
      <c r="ALI950" s="227"/>
      <c r="ALJ950" s="227"/>
      <c r="ALK950" s="227"/>
      <c r="ALL950" s="227"/>
      <c r="ALM950" s="227"/>
      <c r="ALN950" s="227"/>
      <c r="ALO950" s="227"/>
      <c r="ALP950" s="227"/>
      <c r="ALQ950" s="227"/>
      <c r="ALR950" s="227"/>
      <c r="ALS950" s="227"/>
      <c r="ALT950" s="227"/>
      <c r="ALU950" s="227"/>
      <c r="ALV950" s="227"/>
      <c r="ALW950" s="227"/>
      <c r="ALX950" s="227"/>
      <c r="ALY950" s="227"/>
      <c r="ALZ950" s="227"/>
      <c r="AMA950" s="227"/>
      <c r="AMB950" s="227"/>
      <c r="AMC950" s="227"/>
      <c r="AMD950" s="227"/>
      <c r="AME950" s="227"/>
      <c r="AMF950" s="227"/>
      <c r="AMG950" s="227"/>
      <c r="AMH950" s="227"/>
      <c r="AMI950" s="227"/>
      <c r="AMJ950" s="227"/>
      <c r="AMK950" s="227"/>
      <c r="AML950" s="227"/>
      <c r="AMM950" s="227"/>
      <c r="AMN950" s="227"/>
      <c r="AMO950" s="227"/>
      <c r="AMP950" s="227"/>
      <c r="AMQ950" s="227"/>
      <c r="AMR950" s="227"/>
      <c r="AMS950" s="227"/>
      <c r="AMT950" s="227"/>
      <c r="AMU950" s="227"/>
      <c r="AMV950" s="227"/>
      <c r="AMW950" s="227"/>
      <c r="AMX950" s="227"/>
    </row>
    <row r="951" spans="1:1038" ht="18" customHeight="1">
      <c r="A951" s="223" t="s">
        <v>2392</v>
      </c>
      <c r="B951" s="224" t="s">
        <v>1647</v>
      </c>
      <c r="D951" s="225" t="s">
        <v>1279</v>
      </c>
      <c r="E951" s="226">
        <v>109</v>
      </c>
      <c r="F951" s="226">
        <v>3</v>
      </c>
      <c r="G951" s="196" t="str">
        <f t="shared" si="601"/>
        <v>109-3</v>
      </c>
      <c r="H951" s="226">
        <v>0</v>
      </c>
      <c r="I951" s="226">
        <v>84</v>
      </c>
      <c r="J951" s="203">
        <f t="shared" si="605"/>
        <v>1</v>
      </c>
      <c r="K951" s="644" t="b">
        <f>IF(J952=1,IF(((VLOOKUP($G951,[4]Depth_Lookup!$A$3:$J$550,9,FALSE))-(I951/100))=0,"Good",IF(((VLOOKUP($G951,[4]Depth_Lookup!$A$3:$J$550,9,FALSE))-(I951/100))&gt;0,"Too Short","Too Long")))</f>
        <v>0</v>
      </c>
      <c r="L951" s="171">
        <f>(VLOOKUP($G951,Depth_Lookup!$A$3:$J$410,10,FALSE))+(H951/100)</f>
        <v>289.47000000000003</v>
      </c>
      <c r="M951" s="171">
        <f>(VLOOKUP($G951,Depth_Lookup!$A$3:$J$410,10,FALSE))+(I951/100)</f>
        <v>290.31</v>
      </c>
      <c r="N951" s="232" t="s">
        <v>2433</v>
      </c>
      <c r="O951" s="226" t="s">
        <v>1280</v>
      </c>
      <c r="P951" s="226" t="s">
        <v>853</v>
      </c>
      <c r="Q951" s="226" t="s">
        <v>125</v>
      </c>
      <c r="R951" s="196" t="str">
        <f t="shared" si="602"/>
        <v>SerpentinizedHarzburgite</v>
      </c>
      <c r="S951" s="226" t="s">
        <v>94</v>
      </c>
      <c r="T951" s="226" t="s">
        <v>94</v>
      </c>
      <c r="U951" s="226" t="s">
        <v>95</v>
      </c>
      <c r="V951" s="226" t="s">
        <v>96</v>
      </c>
      <c r="W951" s="226" t="s">
        <v>102</v>
      </c>
      <c r="X951" s="202">
        <f>VLOOKUP(W951,[4]definitions_list_lookup!$A$13:$B$19,2,0)</f>
        <v>5</v>
      </c>
      <c r="Y951" s="226" t="s">
        <v>90</v>
      </c>
      <c r="Z951" s="226" t="s">
        <v>91</v>
      </c>
      <c r="AA951" s="226"/>
      <c r="AF951" s="196" t="e">
        <f>VLOOKUP(AE951,[4]definitions_list_mag!$V$12:$W$15,2,0)</f>
        <v>#N/A</v>
      </c>
      <c r="AI951" s="255">
        <v>74</v>
      </c>
      <c r="AJ951" s="256"/>
      <c r="AK951" s="256"/>
      <c r="AL951" s="256"/>
      <c r="AM951" s="256"/>
      <c r="AN951" s="256"/>
      <c r="AO951" s="255"/>
      <c r="AP951" s="256"/>
      <c r="AQ951" s="256"/>
      <c r="AR951" s="256"/>
      <c r="AS951" s="256"/>
      <c r="AT951" s="256"/>
      <c r="AU951" s="255"/>
      <c r="AV951" s="256"/>
      <c r="AW951" s="256"/>
      <c r="AX951" s="256"/>
      <c r="AY951" s="256"/>
      <c r="AZ951" s="256"/>
      <c r="BA951" s="255">
        <v>25</v>
      </c>
      <c r="BB951" s="256">
        <v>5</v>
      </c>
      <c r="BC951" s="256">
        <v>2</v>
      </c>
      <c r="BD951" s="135" t="s">
        <v>1330</v>
      </c>
      <c r="BE951" s="135" t="s">
        <v>103</v>
      </c>
      <c r="BF951" s="256"/>
      <c r="BG951" s="255"/>
      <c r="BH951" s="256"/>
      <c r="BI951" s="256"/>
      <c r="BJ951" s="256"/>
      <c r="BK951" s="256"/>
      <c r="BL951" s="256"/>
      <c r="BM951" s="255">
        <v>1</v>
      </c>
      <c r="BN951" s="256">
        <v>1</v>
      </c>
      <c r="BO951" s="256">
        <v>0.5</v>
      </c>
      <c r="BP951" s="256" t="s">
        <v>110</v>
      </c>
      <c r="BQ951" s="256" t="s">
        <v>103</v>
      </c>
      <c r="BR951" s="256"/>
      <c r="BS951" s="256"/>
      <c r="BT951" s="256"/>
      <c r="BU951" s="256"/>
      <c r="BV951" s="256"/>
      <c r="BW951" s="256"/>
      <c r="BX951" s="256"/>
      <c r="BY951" s="257"/>
      <c r="BZ951" s="226"/>
      <c r="CA951" s="226"/>
      <c r="CB951" s="226"/>
      <c r="CC951" s="226"/>
      <c r="CD951" s="226"/>
      <c r="CE951" s="410" t="s">
        <v>2417</v>
      </c>
      <c r="CF951" s="213">
        <f t="shared" si="603"/>
        <v>100</v>
      </c>
      <c r="CG951" s="131"/>
      <c r="CH951" s="150" t="s">
        <v>2293</v>
      </c>
      <c r="CI951" s="150">
        <v>100</v>
      </c>
      <c r="CJ951" s="150" t="s">
        <v>514</v>
      </c>
      <c r="CK951" s="158" t="s">
        <v>2415</v>
      </c>
      <c r="CL951" s="395"/>
      <c r="CM951" s="395"/>
      <c r="CN951" s="395"/>
      <c r="CO951" s="395"/>
      <c r="CP951" s="395"/>
      <c r="CQ951" s="395"/>
      <c r="CR951" s="395"/>
      <c r="CS951" s="395"/>
      <c r="CT951" s="395"/>
      <c r="CU951" s="395"/>
      <c r="CV951" s="395"/>
      <c r="CW951" s="395"/>
      <c r="CX951" s="395"/>
      <c r="CY951" s="395"/>
      <c r="CZ951" s="395"/>
      <c r="DA951" s="395"/>
      <c r="DB951" s="395">
        <v>45</v>
      </c>
      <c r="DC951" s="256"/>
      <c r="DD951" s="395"/>
      <c r="DE951" s="395"/>
      <c r="DF951" s="395"/>
      <c r="DG951" s="395"/>
      <c r="DH951" s="395"/>
      <c r="DI951" s="395"/>
      <c r="DJ951" s="395">
        <v>55</v>
      </c>
      <c r="DK951" s="207">
        <f t="shared" si="604"/>
        <v>100</v>
      </c>
      <c r="DL951" s="131"/>
      <c r="DM951" s="395"/>
      <c r="DN951" s="395"/>
      <c r="DO951" s="397"/>
      <c r="DP951" s="398"/>
      <c r="DQ951" s="259"/>
      <c r="DR951" s="397"/>
      <c r="DS951" s="131"/>
      <c r="DT951" s="263" t="s">
        <v>2434</v>
      </c>
      <c r="DU951" s="256"/>
      <c r="DV951" s="256"/>
      <c r="DW951" s="214" t="e">
        <f>VLOOKUP(P951,[4]definitions_list_lookup!$K$30:$L$54,2,0)</f>
        <v>#N/A</v>
      </c>
      <c r="DX951" s="155" t="s">
        <v>2151</v>
      </c>
      <c r="DY951" s="155" t="s">
        <v>1562</v>
      </c>
      <c r="DZ951"/>
      <c r="EA951" s="104"/>
      <c r="ED951" s="229" t="s">
        <v>2517</v>
      </c>
      <c r="EE951" s="140"/>
      <c r="EG951" s="140"/>
      <c r="EI951" s="218"/>
      <c r="EJ951" s="143"/>
      <c r="EK951" s="221"/>
      <c r="EM951" s="109"/>
      <c r="EN951" s="109"/>
      <c r="EZ951" s="192" t="e">
        <f t="shared" si="675"/>
        <v>#DIV/0!</v>
      </c>
      <c r="FA951" s="192" t="e">
        <f t="shared" si="676"/>
        <v>#DIV/0!</v>
      </c>
      <c r="FB951" s="192" t="e">
        <f t="shared" si="677"/>
        <v>#DIV/0!</v>
      </c>
      <c r="FC951" s="192" t="e">
        <f t="shared" si="678"/>
        <v>#DIV/0!</v>
      </c>
      <c r="FD951" s="192" t="e">
        <f t="shared" si="679"/>
        <v>#DIV/0!</v>
      </c>
      <c r="FE951" s="193" t="e">
        <f t="shared" si="680"/>
        <v>#DIV/0!</v>
      </c>
      <c r="FF951" s="194" t="e">
        <f t="shared" si="681"/>
        <v>#DIV/0!</v>
      </c>
      <c r="FI951" s="778">
        <f t="shared" si="682"/>
        <v>0</v>
      </c>
      <c r="FJ951" s="779" t="e">
        <f t="shared" si="683"/>
        <v>#DIV/0!</v>
      </c>
      <c r="FK951" s="779" t="e">
        <f t="shared" si="684"/>
        <v>#DIV/0!</v>
      </c>
      <c r="FL951" s="780" t="e">
        <f t="shared" si="685"/>
        <v>#DIV/0!</v>
      </c>
      <c r="FM951" s="169" t="e">
        <f t="shared" si="686"/>
        <v>#DIV/0!</v>
      </c>
      <c r="FN951" s="783" t="e">
        <f t="shared" si="687"/>
        <v>#DIV/0!</v>
      </c>
    </row>
    <row r="952" spans="1:1038" ht="18" customHeight="1">
      <c r="A952" s="223" t="s">
        <v>2392</v>
      </c>
      <c r="B952" s="224" t="s">
        <v>1647</v>
      </c>
      <c r="D952" s="225" t="s">
        <v>1279</v>
      </c>
      <c r="E952" s="227">
        <v>109</v>
      </c>
      <c r="F952" s="227">
        <v>3</v>
      </c>
      <c r="G952" s="196" t="str">
        <f t="shared" si="601"/>
        <v>109-3</v>
      </c>
      <c r="H952" s="227">
        <v>84</v>
      </c>
      <c r="I952" s="227">
        <v>91</v>
      </c>
      <c r="J952" s="203">
        <f t="shared" si="605"/>
        <v>0</v>
      </c>
      <c r="K952" s="644" t="str">
        <f>IF(J953=1,IF(((VLOOKUP($G952,[4]Depth_Lookup!$A$3:$J$550,9,FALSE))-(I952/100))=0,"Good",IF(((VLOOKUP($G952,[4]Depth_Lookup!$A$3:$J$550,9,FALSE))-(I952/100))&gt;0,"Too Short","Too Long")))</f>
        <v>Good</v>
      </c>
      <c r="L952" s="171">
        <f>(VLOOKUP($G952,Depth_Lookup!$A$3:$J$410,10,FALSE))+(H952/100)</f>
        <v>290.31</v>
      </c>
      <c r="M952" s="171">
        <f>(VLOOKUP($G952,Depth_Lookup!$A$3:$J$410,10,FALSE))+(I952/100)</f>
        <v>290.38000000000005</v>
      </c>
      <c r="N952" s="230" t="s">
        <v>2435</v>
      </c>
      <c r="O952" s="227">
        <v>1</v>
      </c>
      <c r="P952" s="227" t="s">
        <v>853</v>
      </c>
      <c r="Q952" s="227" t="s">
        <v>125</v>
      </c>
      <c r="R952" s="196" t="str">
        <f t="shared" si="602"/>
        <v>SerpentinizedHarzburgite</v>
      </c>
      <c r="S952" s="227" t="s">
        <v>94</v>
      </c>
      <c r="T952" s="227" t="s">
        <v>94</v>
      </c>
      <c r="U952" s="227" t="s">
        <v>95</v>
      </c>
      <c r="V952" s="227" t="s">
        <v>509</v>
      </c>
      <c r="W952" s="227" t="s">
        <v>102</v>
      </c>
      <c r="X952" s="202">
        <f>VLOOKUP(W952,[4]definitions_list_lookup!$A$13:$B$19,2,0)</f>
        <v>5</v>
      </c>
      <c r="Y952" s="227" t="s">
        <v>90</v>
      </c>
      <c r="Z952" s="227" t="s">
        <v>91</v>
      </c>
      <c r="AA952" s="227"/>
      <c r="AF952" s="196" t="e">
        <f>VLOOKUP(AE952,[4]definitions_list_mag!$V$12:$W$15,2,0)</f>
        <v>#N/A</v>
      </c>
      <c r="AI952" s="252">
        <v>74</v>
      </c>
      <c r="AJ952" s="229"/>
      <c r="AK952" s="229"/>
      <c r="AL952" s="229"/>
      <c r="AM952" s="229"/>
      <c r="AN952" s="229"/>
      <c r="AO952" s="252"/>
      <c r="AP952" s="229"/>
      <c r="AQ952" s="229"/>
      <c r="AR952" s="229"/>
      <c r="AS952" s="229"/>
      <c r="AT952" s="229"/>
      <c r="AU952" s="252"/>
      <c r="AV952" s="229"/>
      <c r="AW952" s="229"/>
      <c r="AX952" s="229"/>
      <c r="AY952" s="229"/>
      <c r="AZ952" s="229"/>
      <c r="BA952" s="252">
        <v>25</v>
      </c>
      <c r="BB952" s="229">
        <v>5</v>
      </c>
      <c r="BC952" s="229">
        <v>2</v>
      </c>
      <c r="BD952" s="229" t="s">
        <v>1330</v>
      </c>
      <c r="BE952" s="229" t="s">
        <v>103</v>
      </c>
      <c r="BF952" s="229"/>
      <c r="BG952" s="252"/>
      <c r="BH952" s="229"/>
      <c r="BI952" s="229"/>
      <c r="BJ952" s="229"/>
      <c r="BK952" s="229"/>
      <c r="BL952" s="229"/>
      <c r="BM952" s="252">
        <v>1</v>
      </c>
      <c r="BN952" s="229">
        <v>1</v>
      </c>
      <c r="BO952" s="229">
        <v>0.5</v>
      </c>
      <c r="BP952" s="229" t="s">
        <v>110</v>
      </c>
      <c r="BQ952" s="229" t="s">
        <v>103</v>
      </c>
      <c r="BR952" s="229"/>
      <c r="BS952" s="229"/>
      <c r="BT952" s="229"/>
      <c r="BU952" s="229"/>
      <c r="BV952" s="229"/>
      <c r="BW952" s="229"/>
      <c r="BX952" s="229"/>
      <c r="BY952" s="240"/>
      <c r="BZ952" s="227"/>
      <c r="CA952" s="227"/>
      <c r="CB952" s="227"/>
      <c r="CC952" s="227"/>
      <c r="CD952" s="227"/>
      <c r="CE952" s="289"/>
      <c r="CF952" s="213">
        <f t="shared" si="603"/>
        <v>100</v>
      </c>
      <c r="CG952" s="131"/>
      <c r="CH952" s="149" t="s">
        <v>2150</v>
      </c>
      <c r="CI952" s="149">
        <v>90</v>
      </c>
      <c r="CJ952" s="149" t="s">
        <v>514</v>
      </c>
      <c r="CK952" s="151"/>
      <c r="CL952" s="152"/>
      <c r="CM952" s="152"/>
      <c r="CN952" s="152"/>
      <c r="CO952" s="152"/>
      <c r="CP952" s="152"/>
      <c r="CQ952" s="152"/>
      <c r="CR952" s="152"/>
      <c r="CS952" s="152"/>
      <c r="CT952" s="152"/>
      <c r="CU952" s="152"/>
      <c r="CV952" s="152"/>
      <c r="CW952" s="152"/>
      <c r="CX952" s="152"/>
      <c r="CY952" s="152"/>
      <c r="CZ952" s="152"/>
      <c r="DA952" s="152"/>
      <c r="DB952" s="152">
        <v>70</v>
      </c>
      <c r="DC952" s="229"/>
      <c r="DD952" s="152"/>
      <c r="DE952" s="152"/>
      <c r="DF952" s="152"/>
      <c r="DG952" s="152"/>
      <c r="DH952" s="152"/>
      <c r="DI952" s="152"/>
      <c r="DJ952" s="152">
        <v>30</v>
      </c>
      <c r="DK952" s="207">
        <f t="shared" si="604"/>
        <v>100</v>
      </c>
      <c r="DL952" s="131"/>
      <c r="DM952" s="152"/>
      <c r="DN952" s="152"/>
      <c r="DO952" s="153"/>
      <c r="DP952" s="288"/>
      <c r="DQ952" s="148"/>
      <c r="DR952" s="153"/>
      <c r="DS952" s="131"/>
      <c r="DT952" s="261" t="s">
        <v>1389</v>
      </c>
      <c r="DU952" s="229"/>
      <c r="DV952" s="229"/>
      <c r="DW952" s="214" t="e">
        <f>VLOOKUP(P952,[4]definitions_list_lookup!$K$30:$L$54,2,0)</f>
        <v>#N/A</v>
      </c>
      <c r="DX952" s="154" t="s">
        <v>2151</v>
      </c>
      <c r="DY952" s="154" t="s">
        <v>2436</v>
      </c>
      <c r="DZ952"/>
      <c r="EA952" s="104"/>
      <c r="ED952" s="229" t="s">
        <v>2517</v>
      </c>
      <c r="EE952" s="140"/>
      <c r="EG952" s="140"/>
      <c r="EI952" s="218"/>
      <c r="EJ952" s="143"/>
      <c r="EK952" s="221"/>
      <c r="EM952" s="109"/>
      <c r="EN952" s="109"/>
      <c r="EZ952" s="192" t="e">
        <f t="shared" si="675"/>
        <v>#DIV/0!</v>
      </c>
      <c r="FA952" s="192" t="e">
        <f t="shared" si="676"/>
        <v>#DIV/0!</v>
      </c>
      <c r="FB952" s="192" t="e">
        <f t="shared" si="677"/>
        <v>#DIV/0!</v>
      </c>
      <c r="FC952" s="192" t="e">
        <f t="shared" si="678"/>
        <v>#DIV/0!</v>
      </c>
      <c r="FD952" s="192" t="e">
        <f t="shared" si="679"/>
        <v>#DIV/0!</v>
      </c>
      <c r="FE952" s="193" t="e">
        <f t="shared" si="680"/>
        <v>#DIV/0!</v>
      </c>
      <c r="FF952" s="194" t="e">
        <f t="shared" si="681"/>
        <v>#DIV/0!</v>
      </c>
      <c r="FG952" s="140" t="s">
        <v>2505</v>
      </c>
      <c r="FI952" s="778">
        <f t="shared" si="682"/>
        <v>0</v>
      </c>
      <c r="FJ952" s="779" t="e">
        <f t="shared" si="683"/>
        <v>#DIV/0!</v>
      </c>
      <c r="FK952" s="779" t="e">
        <f t="shared" si="684"/>
        <v>#DIV/0!</v>
      </c>
      <c r="FL952" s="780" t="e">
        <f t="shared" si="685"/>
        <v>#DIV/0!</v>
      </c>
      <c r="FM952" s="169" t="e">
        <f t="shared" si="686"/>
        <v>#DIV/0!</v>
      </c>
      <c r="FN952" s="783" t="e">
        <f t="shared" si="687"/>
        <v>#DIV/0!</v>
      </c>
    </row>
    <row r="953" spans="1:1038" ht="18" customHeight="1">
      <c r="A953" s="223" t="s">
        <v>2392</v>
      </c>
      <c r="B953" s="224" t="s">
        <v>1647</v>
      </c>
      <c r="D953" s="225" t="s">
        <v>1279</v>
      </c>
      <c r="E953" s="228">
        <v>110</v>
      </c>
      <c r="F953" s="228">
        <v>1</v>
      </c>
      <c r="G953" s="196" t="str">
        <f t="shared" si="601"/>
        <v>110-1</v>
      </c>
      <c r="H953" s="228">
        <v>0</v>
      </c>
      <c r="I953" s="228">
        <v>49.5</v>
      </c>
      <c r="J953" s="203">
        <f t="shared" si="605"/>
        <v>1</v>
      </c>
      <c r="K953" s="644" t="str">
        <f>IF(J954=1,IF(((VLOOKUP($G953,[4]Depth_Lookup!$A$3:$J$550,9,FALSE))-(I953/100))=0,"Good",IF(((VLOOKUP($G953,[4]Depth_Lookup!$A$3:$J$550,9,FALSE))-(I953/100))&gt;0,"Too Short","Too Long")))</f>
        <v>Good</v>
      </c>
      <c r="L953" s="171">
        <f>(VLOOKUP($G953,Depth_Lookup!$A$3:$J$410,10,FALSE))+(H953/100)</f>
        <v>290.25</v>
      </c>
      <c r="M953" s="171">
        <f>(VLOOKUP($G953,Depth_Lookup!$A$3:$J$410,10,FALSE))+(I953/100)</f>
        <v>290.745</v>
      </c>
      <c r="N953" s="231" t="s">
        <v>2435</v>
      </c>
      <c r="O953" s="228">
        <v>2</v>
      </c>
      <c r="P953" s="228" t="s">
        <v>853</v>
      </c>
      <c r="Q953" s="228" t="s">
        <v>125</v>
      </c>
      <c r="R953" s="196" t="str">
        <f t="shared" si="602"/>
        <v>SerpentinizedHarzburgite</v>
      </c>
      <c r="S953" s="227" t="s">
        <v>94</v>
      </c>
      <c r="T953" s="227" t="s">
        <v>94</v>
      </c>
      <c r="U953" s="227" t="s">
        <v>95</v>
      </c>
      <c r="V953" s="227" t="s">
        <v>96</v>
      </c>
      <c r="W953" s="227" t="s">
        <v>102</v>
      </c>
      <c r="X953" s="202">
        <f>VLOOKUP(W953,[4]definitions_list_lookup!$A$13:$B$19,2,0)</f>
        <v>5</v>
      </c>
      <c r="Y953" s="227" t="s">
        <v>90</v>
      </c>
      <c r="Z953" s="227" t="s">
        <v>91</v>
      </c>
      <c r="AA953" s="228"/>
      <c r="AF953" s="196" t="e">
        <f>VLOOKUP(AE953,[4]definitions_list_mag!$V$12:$W$15,2,0)</f>
        <v>#N/A</v>
      </c>
      <c r="AI953" s="253">
        <v>73</v>
      </c>
      <c r="AJ953" s="249"/>
      <c r="AK953" s="249"/>
      <c r="AL953" s="249"/>
      <c r="AM953" s="249"/>
      <c r="AN953" s="249"/>
      <c r="AO953" s="253"/>
      <c r="AP953" s="249"/>
      <c r="AQ953" s="249"/>
      <c r="AR953" s="249"/>
      <c r="AS953" s="249"/>
      <c r="AT953" s="249"/>
      <c r="AU953" s="253"/>
      <c r="AV953" s="249"/>
      <c r="AW953" s="249"/>
      <c r="AX953" s="249"/>
      <c r="AY953" s="249"/>
      <c r="AZ953" s="249"/>
      <c r="BA953" s="253">
        <v>25</v>
      </c>
      <c r="BB953" s="249">
        <v>6</v>
      </c>
      <c r="BC953" s="249">
        <v>2</v>
      </c>
      <c r="BD953" s="229" t="s">
        <v>1330</v>
      </c>
      <c r="BE953" s="229" t="s">
        <v>103</v>
      </c>
      <c r="BF953" s="249"/>
      <c r="BG953" s="253"/>
      <c r="BH953" s="249"/>
      <c r="BI953" s="249"/>
      <c r="BJ953" s="249"/>
      <c r="BK953" s="249"/>
      <c r="BL953" s="249"/>
      <c r="BM953" s="253">
        <v>2</v>
      </c>
      <c r="BN953" s="249">
        <v>2</v>
      </c>
      <c r="BO953" s="229">
        <v>0.5</v>
      </c>
      <c r="BP953" s="229" t="s">
        <v>1330</v>
      </c>
      <c r="BQ953" s="229" t="s">
        <v>103</v>
      </c>
      <c r="BR953" s="249"/>
      <c r="BS953" s="249"/>
      <c r="BT953" s="249"/>
      <c r="BU953" s="249"/>
      <c r="BV953" s="249"/>
      <c r="BW953" s="249"/>
      <c r="BX953" s="249"/>
      <c r="BY953" s="244"/>
      <c r="BZ953" s="228"/>
      <c r="CA953" s="228"/>
      <c r="CB953" s="228"/>
      <c r="CC953" s="228"/>
      <c r="CD953" s="228"/>
      <c r="CE953" s="289" t="s">
        <v>2417</v>
      </c>
      <c r="CF953" s="213">
        <f t="shared" si="603"/>
        <v>100</v>
      </c>
      <c r="CG953" s="131"/>
      <c r="CH953" s="246" t="s">
        <v>2150</v>
      </c>
      <c r="CI953" s="246">
        <v>90</v>
      </c>
      <c r="CJ953" s="246" t="s">
        <v>514</v>
      </c>
      <c r="CK953" s="247" t="s">
        <v>2415</v>
      </c>
      <c r="CL953" s="248"/>
      <c r="CM953" s="248"/>
      <c r="CN953" s="248"/>
      <c r="CO953" s="248"/>
      <c r="CP953" s="248"/>
      <c r="CQ953" s="248"/>
      <c r="CR953" s="248"/>
      <c r="CS953" s="248"/>
      <c r="CT953" s="248"/>
      <c r="CU953" s="248"/>
      <c r="CV953" s="248"/>
      <c r="CW953" s="248"/>
      <c r="CX953" s="248"/>
      <c r="CY953" s="248"/>
      <c r="CZ953" s="248"/>
      <c r="DA953" s="248"/>
      <c r="DB953" s="248">
        <v>65</v>
      </c>
      <c r="DC953" s="249"/>
      <c r="DD953" s="248"/>
      <c r="DE953" s="248"/>
      <c r="DF953" s="248"/>
      <c r="DG953" s="248"/>
      <c r="DH953" s="248"/>
      <c r="DI953" s="248"/>
      <c r="DJ953" s="248">
        <v>35</v>
      </c>
      <c r="DK953" s="207">
        <f t="shared" si="604"/>
        <v>100</v>
      </c>
      <c r="DL953" s="131"/>
      <c r="DM953" s="248"/>
      <c r="DN953" s="248"/>
      <c r="DO953" s="307"/>
      <c r="DP953" s="308"/>
      <c r="DQ953" s="245"/>
      <c r="DR953" s="307"/>
      <c r="DS953" s="131"/>
      <c r="DT953" s="262" t="s">
        <v>1389</v>
      </c>
      <c r="DU953" s="249"/>
      <c r="DV953" s="249"/>
      <c r="DW953" s="214" t="e">
        <f>VLOOKUP(P953,[4]definitions_list_lookup!$K$30:$L$54,2,0)</f>
        <v>#N/A</v>
      </c>
      <c r="DX953" s="268" t="s">
        <v>2151</v>
      </c>
      <c r="DY953" s="154" t="s">
        <v>2436</v>
      </c>
      <c r="DZ953"/>
      <c r="EA953" s="104"/>
      <c r="ED953" s="229" t="s">
        <v>2517</v>
      </c>
      <c r="EE953" s="140"/>
      <c r="EG953" s="140"/>
      <c r="EI953" s="218"/>
      <c r="EJ953" s="143"/>
      <c r="EK953" s="221"/>
      <c r="EM953" s="109"/>
      <c r="EN953" s="109"/>
      <c r="EZ953" s="192" t="e">
        <f t="shared" si="675"/>
        <v>#DIV/0!</v>
      </c>
      <c r="FA953" s="192" t="e">
        <f t="shared" si="676"/>
        <v>#DIV/0!</v>
      </c>
      <c r="FB953" s="192" t="e">
        <f t="shared" si="677"/>
        <v>#DIV/0!</v>
      </c>
      <c r="FC953" s="192" t="e">
        <f t="shared" si="678"/>
        <v>#DIV/0!</v>
      </c>
      <c r="FD953" s="192" t="e">
        <f t="shared" si="679"/>
        <v>#DIV/0!</v>
      </c>
      <c r="FE953" s="193" t="e">
        <f t="shared" si="680"/>
        <v>#DIV/0!</v>
      </c>
      <c r="FF953" s="194" t="e">
        <f t="shared" si="681"/>
        <v>#DIV/0!</v>
      </c>
      <c r="FI953" s="778">
        <f t="shared" si="682"/>
        <v>0</v>
      </c>
      <c r="FJ953" s="779" t="e">
        <f t="shared" si="683"/>
        <v>#DIV/0!</v>
      </c>
      <c r="FK953" s="779" t="e">
        <f t="shared" si="684"/>
        <v>#DIV/0!</v>
      </c>
      <c r="FL953" s="780" t="e">
        <f t="shared" si="685"/>
        <v>#DIV/0!</v>
      </c>
      <c r="FM953" s="169" t="e">
        <f t="shared" si="686"/>
        <v>#DIV/0!</v>
      </c>
      <c r="FN953" s="783" t="e">
        <f t="shared" si="687"/>
        <v>#DIV/0!</v>
      </c>
    </row>
    <row r="954" spans="1:1038" ht="18" customHeight="1">
      <c r="A954" s="223" t="s">
        <v>2392</v>
      </c>
      <c r="B954" s="224" t="s">
        <v>1647</v>
      </c>
      <c r="D954" s="225" t="s">
        <v>1279</v>
      </c>
      <c r="E954" s="126">
        <v>111</v>
      </c>
      <c r="F954" s="126">
        <v>1</v>
      </c>
      <c r="G954" s="196" t="str">
        <f t="shared" si="601"/>
        <v>111-1</v>
      </c>
      <c r="H954" s="126">
        <v>0</v>
      </c>
      <c r="I954" s="126">
        <v>9</v>
      </c>
      <c r="J954" s="203">
        <f t="shared" si="605"/>
        <v>1</v>
      </c>
      <c r="K954" s="644" t="b">
        <f>IF(J955=1,IF(((VLOOKUP($G954,[4]Depth_Lookup!$A$3:$J$550,9,FALSE))-(I954/100))=0,"Good",IF(((VLOOKUP($G954,[4]Depth_Lookup!$A$3:$J$550,9,FALSE))-(I954/100))&gt;0,"Too Short","Too Long")))</f>
        <v>0</v>
      </c>
      <c r="L954" s="171">
        <f>(VLOOKUP($G954,Depth_Lookup!$A$3:$J$410,10,FALSE))+(H954/100)</f>
        <v>290.7</v>
      </c>
      <c r="M954" s="171">
        <f>(VLOOKUP($G954,Depth_Lookup!$A$3:$J$410,10,FALSE))+(I954/100)</f>
        <v>290.78999999999996</v>
      </c>
      <c r="N954" s="127" t="s">
        <v>2435</v>
      </c>
      <c r="O954" s="126">
        <v>1</v>
      </c>
      <c r="P954" s="126" t="s">
        <v>853</v>
      </c>
      <c r="Q954" s="126" t="s">
        <v>2437</v>
      </c>
      <c r="R954" s="196" t="str">
        <f t="shared" si="602"/>
        <v>Serpentinizedharzburgite</v>
      </c>
      <c r="S954" s="126" t="s">
        <v>700</v>
      </c>
      <c r="T954" s="126" t="s">
        <v>2400</v>
      </c>
      <c r="U954" s="126" t="s">
        <v>108</v>
      </c>
      <c r="V954" s="126" t="s">
        <v>509</v>
      </c>
      <c r="W954" s="126" t="s">
        <v>2393</v>
      </c>
      <c r="X954" s="202">
        <f>VLOOKUP(W954,[4]definitions_list_lookup!$A$13:$B$19,2,0)</f>
        <v>5</v>
      </c>
      <c r="Y954" s="126" t="s">
        <v>2438</v>
      </c>
      <c r="Z954" s="126" t="s">
        <v>2439</v>
      </c>
      <c r="AF954" s="196" t="e">
        <f>VLOOKUP(AE954,[4]definitions_list_mag!$V$12:$W$15,2,0)</f>
        <v>#N/A</v>
      </c>
      <c r="AI954" s="130">
        <v>69</v>
      </c>
      <c r="AO954" s="130"/>
      <c r="AU954" s="130"/>
      <c r="BA954" s="130">
        <v>30</v>
      </c>
      <c r="BB954" s="126">
        <v>8</v>
      </c>
      <c r="BC954" s="126">
        <v>3</v>
      </c>
      <c r="BD954" s="126" t="s">
        <v>110</v>
      </c>
      <c r="BE954" s="126" t="s">
        <v>103</v>
      </c>
      <c r="BG954" s="130"/>
      <c r="BM954" s="130">
        <v>1</v>
      </c>
      <c r="BN954" s="126">
        <v>0.5</v>
      </c>
      <c r="BO954" s="126">
        <v>0.5</v>
      </c>
      <c r="BY954" s="130"/>
      <c r="CF954" s="213">
        <f t="shared" si="603"/>
        <v>100</v>
      </c>
      <c r="CG954" s="131"/>
      <c r="CH954" s="132" t="s">
        <v>1329</v>
      </c>
      <c r="CI954" s="132">
        <v>80</v>
      </c>
      <c r="CJ954" s="132"/>
      <c r="CK954" s="133"/>
      <c r="CL954" s="134"/>
      <c r="CM954" s="134"/>
      <c r="CN954" s="134"/>
      <c r="CO954" s="134"/>
      <c r="CP954" s="134"/>
      <c r="CQ954" s="134"/>
      <c r="CR954" s="134"/>
      <c r="CS954" s="134"/>
      <c r="CT954" s="134"/>
      <c r="CU954" s="134"/>
      <c r="CV954" s="134"/>
      <c r="CW954" s="134"/>
      <c r="CX954" s="134"/>
      <c r="CY954" s="134"/>
      <c r="CZ954" s="134"/>
      <c r="DA954" s="134"/>
      <c r="DB954" s="134">
        <v>90</v>
      </c>
      <c r="DC954" s="135">
        <v>10</v>
      </c>
      <c r="DD954" s="134"/>
      <c r="DE954" s="134"/>
      <c r="DF954" s="134"/>
      <c r="DG954" s="134"/>
      <c r="DH954" s="134"/>
      <c r="DI954" s="134"/>
      <c r="DJ954" s="134"/>
      <c r="DK954" s="207">
        <f t="shared" si="604"/>
        <v>100</v>
      </c>
      <c r="DL954" s="131"/>
      <c r="DM954" s="134"/>
      <c r="DN954" s="134"/>
      <c r="DO954" s="136"/>
      <c r="DQ954" s="131"/>
      <c r="DR954" s="136"/>
      <c r="DS954" s="131"/>
      <c r="DT954" s="138" t="s">
        <v>1704</v>
      </c>
      <c r="DW954" s="214" t="e">
        <f>VLOOKUP(P954,[4]definitions_list_lookup!$K$30:$L$54,2,0)</f>
        <v>#N/A</v>
      </c>
      <c r="DX954" s="139" t="s">
        <v>853</v>
      </c>
      <c r="DY954" s="139" t="s">
        <v>2171</v>
      </c>
      <c r="DZ954"/>
      <c r="EA954" s="104"/>
      <c r="ED954" s="229" t="s">
        <v>2517</v>
      </c>
      <c r="EE954" s="140"/>
      <c r="EG954" s="140"/>
      <c r="EI954" s="218"/>
      <c r="EJ954" s="143"/>
      <c r="EK954" s="221"/>
      <c r="EM954" s="109"/>
      <c r="EN954" s="109"/>
      <c r="EZ954" s="192" t="e">
        <f t="shared" si="675"/>
        <v>#DIV/0!</v>
      </c>
      <c r="FA954" s="192" t="e">
        <f t="shared" si="676"/>
        <v>#DIV/0!</v>
      </c>
      <c r="FB954" s="192" t="e">
        <f t="shared" si="677"/>
        <v>#DIV/0!</v>
      </c>
      <c r="FC954" s="192" t="e">
        <f t="shared" si="678"/>
        <v>#DIV/0!</v>
      </c>
      <c r="FD954" s="192" t="e">
        <f t="shared" si="679"/>
        <v>#DIV/0!</v>
      </c>
      <c r="FE954" s="193" t="e">
        <f t="shared" si="680"/>
        <v>#DIV/0!</v>
      </c>
      <c r="FF954" s="194" t="e">
        <f t="shared" si="681"/>
        <v>#DIV/0!</v>
      </c>
      <c r="FI954" s="778">
        <f t="shared" si="682"/>
        <v>0</v>
      </c>
      <c r="FJ954" s="779" t="e">
        <f t="shared" si="683"/>
        <v>#DIV/0!</v>
      </c>
      <c r="FK954" s="779" t="e">
        <f t="shared" si="684"/>
        <v>#DIV/0!</v>
      </c>
      <c r="FL954" s="780" t="e">
        <f t="shared" si="685"/>
        <v>#DIV/0!</v>
      </c>
      <c r="FM954" s="169" t="e">
        <f t="shared" si="686"/>
        <v>#DIV/0!</v>
      </c>
      <c r="FN954" s="783" t="e">
        <f t="shared" si="687"/>
        <v>#DIV/0!</v>
      </c>
    </row>
    <row r="955" spans="1:1038" ht="18" customHeight="1">
      <c r="A955" s="223" t="s">
        <v>2392</v>
      </c>
      <c r="B955" s="224" t="s">
        <v>1647</v>
      </c>
      <c r="D955" s="225" t="s">
        <v>1279</v>
      </c>
      <c r="E955" s="126">
        <v>111</v>
      </c>
      <c r="F955" s="126">
        <v>1</v>
      </c>
      <c r="G955" s="196" t="str">
        <f t="shared" ref="G955:G1019" si="744">E955&amp;"-"&amp;F955</f>
        <v>111-1</v>
      </c>
      <c r="H955" s="126">
        <v>9</v>
      </c>
      <c r="I955" s="126">
        <v>58.5</v>
      </c>
      <c r="J955" s="203">
        <f t="shared" si="605"/>
        <v>0</v>
      </c>
      <c r="K955" s="644" t="b">
        <f>IF(J958=1,IF(((VLOOKUP($G955,[4]Depth_Lookup!$A$3:$J$550,9,FALSE))-(I955/100))=0,"Good",IF(((VLOOKUP($G955,[4]Depth_Lookup!$A$3:$J$550,9,FALSE))-(I955/100))&gt;0,"Too Short","Too Long")))</f>
        <v>0</v>
      </c>
      <c r="L955" s="171">
        <f>(VLOOKUP($G955,Depth_Lookup!$A$3:$J$410,10,FALSE))+(H955/100)</f>
        <v>290.78999999999996</v>
      </c>
      <c r="M955" s="171">
        <f>(VLOOKUP($G955,Depth_Lookup!$A$3:$J$410,10,FALSE))+(I955/100)</f>
        <v>291.28499999999997</v>
      </c>
      <c r="N955" s="127" t="s">
        <v>2440</v>
      </c>
      <c r="O955" s="126">
        <v>2</v>
      </c>
      <c r="P955" s="126" t="s">
        <v>853</v>
      </c>
      <c r="Q955" s="126" t="s">
        <v>2437</v>
      </c>
      <c r="R955" s="196" t="str">
        <f t="shared" ref="R955:R1019" si="745">P955&amp;""&amp;Q955</f>
        <v>Serpentinizedharzburgite</v>
      </c>
      <c r="S955" s="126" t="s">
        <v>2400</v>
      </c>
      <c r="T955" s="126" t="s">
        <v>2400</v>
      </c>
      <c r="U955" s="126" t="s">
        <v>108</v>
      </c>
      <c r="V955" s="126" t="s">
        <v>509</v>
      </c>
      <c r="W955" s="126" t="s">
        <v>2393</v>
      </c>
      <c r="X955" s="202">
        <f>VLOOKUP(W955,[4]definitions_list_lookup!$A$13:$B$19,2,0)</f>
        <v>5</v>
      </c>
      <c r="Y955" s="126" t="s">
        <v>2438</v>
      </c>
      <c r="Z955" s="126" t="s">
        <v>2439</v>
      </c>
      <c r="AF955" s="196" t="e">
        <f>VLOOKUP(AE955,[4]definitions_list_mag!$V$12:$W$15,2,0)</f>
        <v>#N/A</v>
      </c>
      <c r="AI955" s="130">
        <v>65</v>
      </c>
      <c r="AO955" s="130"/>
      <c r="AU955" s="130"/>
      <c r="BA955" s="130">
        <v>35</v>
      </c>
      <c r="BB955" s="126">
        <v>6</v>
      </c>
      <c r="BC955" s="126">
        <v>2</v>
      </c>
      <c r="BD955" s="126" t="s">
        <v>110</v>
      </c>
      <c r="BE955" s="126" t="s">
        <v>103</v>
      </c>
      <c r="BG955" s="130"/>
      <c r="BM955" s="130"/>
      <c r="BY955" s="130"/>
      <c r="CF955" s="213">
        <f t="shared" ref="CF955:CF1019" si="746">AI955+AO955+BA955+AU955+BG955+BM955+BY955</f>
        <v>100</v>
      </c>
      <c r="CG955" s="131"/>
      <c r="CH955" s="132" t="s">
        <v>2441</v>
      </c>
      <c r="CI955" s="132">
        <v>100</v>
      </c>
      <c r="CJ955" s="132"/>
      <c r="CK955" s="133" t="s">
        <v>2442</v>
      </c>
      <c r="CL955" s="134"/>
      <c r="CM955" s="134"/>
      <c r="CN955" s="134"/>
      <c r="CO955" s="134"/>
      <c r="CP955" s="134"/>
      <c r="CQ955" s="134"/>
      <c r="CR955" s="134"/>
      <c r="CS955" s="134"/>
      <c r="CT955" s="134"/>
      <c r="CU955" s="134"/>
      <c r="CV955" s="134"/>
      <c r="CW955" s="134"/>
      <c r="CX955" s="134"/>
      <c r="CY955" s="134"/>
      <c r="CZ955" s="134"/>
      <c r="DA955" s="134"/>
      <c r="DB955" s="134">
        <v>20</v>
      </c>
      <c r="DC955" s="135">
        <v>10</v>
      </c>
      <c r="DD955" s="134"/>
      <c r="DE955" s="134"/>
      <c r="DF955" s="134"/>
      <c r="DG955" s="134"/>
      <c r="DH955" s="134"/>
      <c r="DI955" s="134"/>
      <c r="DJ955" s="134">
        <v>70</v>
      </c>
      <c r="DK955" s="207">
        <f t="shared" ref="DK955:DK1019" si="747">SUM(CL955:DJ955)</f>
        <v>100</v>
      </c>
      <c r="DL955" s="131"/>
      <c r="DM955" s="134"/>
      <c r="DN955" s="134"/>
      <c r="DO955" s="136"/>
      <c r="DQ955" s="131"/>
      <c r="DR955" s="136"/>
      <c r="DS955" s="131"/>
      <c r="DT955" s="138" t="s">
        <v>2443</v>
      </c>
      <c r="DW955" s="214" t="e">
        <f>VLOOKUP(P955,[4]definitions_list_lookup!$K$30:$L$54,2,0)</f>
        <v>#N/A</v>
      </c>
      <c r="DX955" s="139" t="s">
        <v>2444</v>
      </c>
      <c r="DY955" s="139" t="s">
        <v>2445</v>
      </c>
      <c r="DZ955"/>
      <c r="EA955" s="104"/>
      <c r="ED955" s="229" t="s">
        <v>2517</v>
      </c>
      <c r="EE955" s="140"/>
      <c r="EG955" s="140"/>
      <c r="EI955" s="218"/>
      <c r="EJ955" s="143"/>
      <c r="EK955" s="221"/>
      <c r="EM955" s="109"/>
      <c r="EN955" s="109"/>
      <c r="EZ955" s="192" t="e">
        <f t="shared" si="675"/>
        <v>#DIV/0!</v>
      </c>
      <c r="FA955" s="192" t="e">
        <f t="shared" si="676"/>
        <v>#DIV/0!</v>
      </c>
      <c r="FB955" s="192" t="e">
        <f t="shared" si="677"/>
        <v>#DIV/0!</v>
      </c>
      <c r="FC955" s="192" t="e">
        <f t="shared" si="678"/>
        <v>#DIV/0!</v>
      </c>
      <c r="FD955" s="192" t="e">
        <f t="shared" si="679"/>
        <v>#DIV/0!</v>
      </c>
      <c r="FE955" s="193" t="e">
        <f t="shared" si="680"/>
        <v>#DIV/0!</v>
      </c>
      <c r="FF955" s="194" t="e">
        <f t="shared" si="681"/>
        <v>#DIV/0!</v>
      </c>
      <c r="FI955" s="778">
        <f t="shared" si="682"/>
        <v>0</v>
      </c>
      <c r="FJ955" s="779" t="e">
        <f t="shared" si="683"/>
        <v>#DIV/0!</v>
      </c>
      <c r="FK955" s="779" t="e">
        <f t="shared" si="684"/>
        <v>#DIV/0!</v>
      </c>
      <c r="FL955" s="780" t="e">
        <f t="shared" si="685"/>
        <v>#DIV/0!</v>
      </c>
      <c r="FM955" s="169" t="e">
        <f t="shared" si="686"/>
        <v>#DIV/0!</v>
      </c>
      <c r="FN955" s="783" t="e">
        <f t="shared" si="687"/>
        <v>#DIV/0!</v>
      </c>
    </row>
    <row r="956" spans="1:1038" s="432" customFormat="1" ht="18" customHeight="1">
      <c r="A956" s="547" t="s">
        <v>2392</v>
      </c>
      <c r="B956" s="524" t="s">
        <v>1647</v>
      </c>
      <c r="C956" s="422"/>
      <c r="D956" s="525" t="s">
        <v>1279</v>
      </c>
      <c r="E956" s="422">
        <v>111</v>
      </c>
      <c r="F956" s="422">
        <v>2</v>
      </c>
      <c r="G956" s="526" t="str">
        <f t="shared" ref="G956" si="748">E956&amp;"-"&amp;F956</f>
        <v>111-2</v>
      </c>
      <c r="H956" s="422">
        <v>0</v>
      </c>
      <c r="I956" s="422">
        <v>22</v>
      </c>
      <c r="J956" s="527">
        <f t="shared" ref="J956:J957" si="749">IF(H956=0, 1, 0)</f>
        <v>1</v>
      </c>
      <c r="K956" s="528" t="b">
        <f>IF(J957=1,IF(((VLOOKUP($G956,[4]Depth_Lookup!$A$3:$J$550,9,FALSE))-(I956/100))=0,"Good",IF(((VLOOKUP($G956,[4]Depth_Lookup!$A$3:$J$550,9,FALSE))-(I956/100))&gt;0,"Too Short","Too Long")))</f>
        <v>0</v>
      </c>
      <c r="L956" s="171">
        <f>(VLOOKUP($G956,Depth_Lookup!$A$3:$J$410,10,FALSE))+(H956/100)</f>
        <v>291.28500000000003</v>
      </c>
      <c r="M956" s="171">
        <f>(VLOOKUP($G956,Depth_Lookup!$A$3:$J$410,10,FALSE))+(I956/100)</f>
        <v>291.50500000000005</v>
      </c>
      <c r="N956" s="441" t="s">
        <v>2446</v>
      </c>
      <c r="O956" s="422">
        <v>1</v>
      </c>
      <c r="P956" s="422" t="s">
        <v>853</v>
      </c>
      <c r="Q956" s="422" t="s">
        <v>2437</v>
      </c>
      <c r="R956" s="526" t="str">
        <f t="shared" ref="R956" si="750">P956&amp;""&amp;Q956</f>
        <v>Serpentinizedharzburgite</v>
      </c>
      <c r="S956" s="422" t="s">
        <v>2400</v>
      </c>
      <c r="T956" s="422" t="s">
        <v>2400</v>
      </c>
      <c r="U956" s="422" t="s">
        <v>108</v>
      </c>
      <c r="V956" s="422" t="s">
        <v>509</v>
      </c>
      <c r="W956" s="422" t="s">
        <v>2393</v>
      </c>
      <c r="X956" s="529">
        <f>VLOOKUP(W956,[4]definitions_list_lookup!$A$13:$B$19,2,0)</f>
        <v>5</v>
      </c>
      <c r="Y956" s="422" t="s">
        <v>2438</v>
      </c>
      <c r="Z956" s="422" t="s">
        <v>2439</v>
      </c>
      <c r="AA956" s="422"/>
      <c r="AB956" s="422"/>
      <c r="AC956" s="422"/>
      <c r="AD956" s="422"/>
      <c r="AE956" s="423"/>
      <c r="AF956" s="526" t="e">
        <f>VLOOKUP(AE956,[4]definitions_list_mag!$V$12:$W$15,2,0)</f>
        <v>#N/A</v>
      </c>
      <c r="AG956" s="530"/>
      <c r="AH956" s="422"/>
      <c r="AI956" s="426">
        <v>69</v>
      </c>
      <c r="AJ956" s="422"/>
      <c r="AK956" s="422"/>
      <c r="AL956" s="422"/>
      <c r="AM956" s="422"/>
      <c r="AN956" s="422"/>
      <c r="AO956" s="426"/>
      <c r="AP956" s="422"/>
      <c r="AQ956" s="422"/>
      <c r="AR956" s="422"/>
      <c r="AS956" s="422"/>
      <c r="AT956" s="422"/>
      <c r="AU956" s="426">
        <v>1</v>
      </c>
      <c r="AV956" s="422">
        <v>2</v>
      </c>
      <c r="AW956" s="422">
        <v>0.5</v>
      </c>
      <c r="AX956" s="422" t="s">
        <v>110</v>
      </c>
      <c r="AY956" s="422" t="s">
        <v>103</v>
      </c>
      <c r="AZ956" s="422"/>
      <c r="BA956" s="426">
        <v>30</v>
      </c>
      <c r="BB956" s="422">
        <v>7</v>
      </c>
      <c r="BC956" s="422">
        <v>2</v>
      </c>
      <c r="BD956" s="422" t="s">
        <v>110</v>
      </c>
      <c r="BE956" s="422" t="s">
        <v>103</v>
      </c>
      <c r="BF956" s="422"/>
      <c r="BG956" s="426"/>
      <c r="BH956" s="422"/>
      <c r="BI956" s="422"/>
      <c r="BJ956" s="422"/>
      <c r="BK956" s="422"/>
      <c r="BL956" s="422"/>
      <c r="BM956" s="426"/>
      <c r="BN956" s="422"/>
      <c r="BO956" s="422"/>
      <c r="BP956" s="422"/>
      <c r="BQ956" s="422"/>
      <c r="BR956" s="422"/>
      <c r="BS956" s="422"/>
      <c r="BT956" s="422"/>
      <c r="BU956" s="422"/>
      <c r="BV956" s="422"/>
      <c r="BW956" s="422"/>
      <c r="BX956" s="422"/>
      <c r="BY956" s="426"/>
      <c r="BZ956" s="422"/>
      <c r="CA956" s="422"/>
      <c r="CB956" s="422"/>
      <c r="CC956" s="422"/>
      <c r="CD956" s="422"/>
      <c r="CE956" s="422"/>
      <c r="CF956" s="531">
        <f t="shared" ref="CF956" si="751">AI956+AO956+BA956+AU956+BG956+BM956+BY956</f>
        <v>100</v>
      </c>
      <c r="CG956" s="166"/>
      <c r="CH956" s="163" t="s">
        <v>1329</v>
      </c>
      <c r="CI956" s="163">
        <v>85</v>
      </c>
      <c r="CJ956" s="163"/>
      <c r="CK956" s="164"/>
      <c r="CL956" s="165"/>
      <c r="CM956" s="165"/>
      <c r="CN956" s="165"/>
      <c r="CO956" s="165"/>
      <c r="CP956" s="165"/>
      <c r="CQ956" s="165"/>
      <c r="CR956" s="165"/>
      <c r="CS956" s="165"/>
      <c r="CT956" s="165"/>
      <c r="CU956" s="165"/>
      <c r="CV956" s="165"/>
      <c r="CW956" s="165"/>
      <c r="CX956" s="165"/>
      <c r="CY956" s="165"/>
      <c r="CZ956" s="165"/>
      <c r="DA956" s="165"/>
      <c r="DB956" s="165">
        <v>85</v>
      </c>
      <c r="DC956" s="429">
        <v>15</v>
      </c>
      <c r="DD956" s="165"/>
      <c r="DE956" s="165"/>
      <c r="DF956" s="165"/>
      <c r="DG956" s="165"/>
      <c r="DH956" s="165"/>
      <c r="DI956" s="165"/>
      <c r="DJ956" s="165"/>
      <c r="DK956" s="209">
        <f t="shared" ref="DK956" si="752">SUM(CL956:DJ956)</f>
        <v>100</v>
      </c>
      <c r="DL956" s="166"/>
      <c r="DM956" s="165"/>
      <c r="DN956" s="165"/>
      <c r="DO956" s="167"/>
      <c r="DQ956" s="166"/>
      <c r="DR956" s="167"/>
      <c r="DS956" s="166"/>
      <c r="DT956" s="555" t="s">
        <v>2447</v>
      </c>
      <c r="DU956" s="429"/>
      <c r="DV956" s="429"/>
      <c r="DW956" s="532" t="e">
        <f>VLOOKUP(P956,[4]definitions_list_lookup!$K$30:$L$54,2,0)</f>
        <v>#N/A</v>
      </c>
      <c r="DX956" s="443" t="s">
        <v>853</v>
      </c>
      <c r="DY956" s="443" t="s">
        <v>2448</v>
      </c>
      <c r="DZ956" s="533"/>
      <c r="EA956" s="534"/>
      <c r="EB956" s="429"/>
      <c r="EC956" s="534"/>
      <c r="ED956" s="229" t="s">
        <v>2517</v>
      </c>
      <c r="EE956" s="535"/>
      <c r="EF956" s="536"/>
      <c r="EG956" s="535"/>
      <c r="EH956" s="537"/>
      <c r="EI956" s="538"/>
      <c r="EJ956" s="539"/>
      <c r="EK956" s="540"/>
      <c r="EL956" s="535"/>
      <c r="EM956" s="537"/>
      <c r="EN956" s="537"/>
      <c r="EO956" s="541"/>
      <c r="EP956" s="541"/>
      <c r="EQ956" s="541"/>
      <c r="ER956" s="541"/>
      <c r="ES956" s="541"/>
      <c r="ET956" s="541"/>
      <c r="EU956" s="541"/>
      <c r="EV956" s="542"/>
      <c r="EW956" s="542"/>
      <c r="EX956" s="542"/>
      <c r="EY956" s="542"/>
      <c r="EZ956" s="192" t="e">
        <f t="shared" si="675"/>
        <v>#DIV/0!</v>
      </c>
      <c r="FA956" s="192" t="e">
        <f t="shared" si="676"/>
        <v>#DIV/0!</v>
      </c>
      <c r="FB956" s="192" t="e">
        <f t="shared" si="677"/>
        <v>#DIV/0!</v>
      </c>
      <c r="FC956" s="192" t="e">
        <f t="shared" si="678"/>
        <v>#DIV/0!</v>
      </c>
      <c r="FD956" s="192" t="e">
        <f t="shared" si="679"/>
        <v>#DIV/0!</v>
      </c>
      <c r="FE956" s="193" t="e">
        <f t="shared" si="680"/>
        <v>#DIV/0!</v>
      </c>
      <c r="FF956" s="194" t="e">
        <f t="shared" si="681"/>
        <v>#DIV/0!</v>
      </c>
      <c r="FG956" s="535" t="s">
        <v>2506</v>
      </c>
      <c r="FH956" s="537"/>
      <c r="FI956" s="778">
        <f t="shared" si="682"/>
        <v>0</v>
      </c>
      <c r="FJ956" s="779" t="e">
        <f t="shared" si="683"/>
        <v>#DIV/0!</v>
      </c>
      <c r="FK956" s="779" t="e">
        <f t="shared" si="684"/>
        <v>#DIV/0!</v>
      </c>
      <c r="FL956" s="780" t="e">
        <f t="shared" si="685"/>
        <v>#DIV/0!</v>
      </c>
      <c r="FM956" s="169" t="e">
        <f t="shared" si="686"/>
        <v>#DIV/0!</v>
      </c>
      <c r="FN956" s="783" t="e">
        <f t="shared" si="687"/>
        <v>#DIV/0!</v>
      </c>
      <c r="FO956" s="422"/>
      <c r="FP956" s="422"/>
      <c r="FQ956" s="422"/>
      <c r="FR956" s="422"/>
      <c r="FS956" s="422"/>
      <c r="FT956" s="422"/>
      <c r="FU956" s="422"/>
      <c r="FV956" s="422"/>
      <c r="FW956" s="422"/>
      <c r="FX956" s="422"/>
      <c r="FY956" s="422"/>
      <c r="FZ956" s="422"/>
      <c r="GA956" s="422"/>
      <c r="GB956" s="422"/>
      <c r="GC956" s="422"/>
      <c r="GD956" s="422"/>
      <c r="GE956" s="422"/>
      <c r="GF956" s="422"/>
      <c r="GG956" s="422"/>
      <c r="GH956" s="422"/>
      <c r="GI956" s="422"/>
      <c r="GJ956" s="422"/>
      <c r="GK956" s="422"/>
      <c r="GL956" s="422"/>
      <c r="GM956" s="422"/>
      <c r="GN956" s="422"/>
      <c r="GO956" s="422"/>
      <c r="GP956" s="422"/>
      <c r="GQ956" s="422"/>
      <c r="GR956" s="422"/>
      <c r="GS956" s="422"/>
      <c r="GT956" s="422"/>
      <c r="GU956" s="422"/>
      <c r="GV956" s="422"/>
      <c r="GW956" s="422"/>
      <c r="GX956" s="422"/>
      <c r="GY956" s="422"/>
      <c r="GZ956" s="422"/>
      <c r="HA956" s="422"/>
      <c r="HB956" s="422"/>
      <c r="HC956" s="422"/>
      <c r="HD956" s="422"/>
      <c r="HE956" s="422"/>
      <c r="HF956" s="422"/>
      <c r="HG956" s="422"/>
      <c r="HH956" s="422"/>
      <c r="HI956" s="422"/>
      <c r="HJ956" s="422"/>
      <c r="HK956" s="422"/>
      <c r="HL956" s="422"/>
      <c r="HM956" s="422"/>
      <c r="HN956" s="422"/>
      <c r="HO956" s="422"/>
      <c r="HP956" s="422"/>
      <c r="HQ956" s="422"/>
      <c r="HR956" s="422"/>
      <c r="HS956" s="422"/>
      <c r="HT956" s="422"/>
      <c r="HU956" s="422"/>
      <c r="HV956" s="422"/>
      <c r="HW956" s="422"/>
      <c r="HX956" s="422"/>
      <c r="HY956" s="422"/>
      <c r="HZ956" s="422"/>
      <c r="IA956" s="422"/>
      <c r="IB956" s="422"/>
      <c r="IC956" s="422"/>
      <c r="ID956" s="422"/>
      <c r="IE956" s="422"/>
      <c r="IF956" s="422"/>
      <c r="IG956" s="422"/>
      <c r="IH956" s="422"/>
      <c r="II956" s="422"/>
      <c r="IJ956" s="422"/>
      <c r="IK956" s="422"/>
      <c r="IL956" s="422"/>
      <c r="IM956" s="422"/>
      <c r="IN956" s="422"/>
      <c r="IO956" s="422"/>
      <c r="IP956" s="422"/>
      <c r="IQ956" s="422"/>
      <c r="IR956" s="422"/>
      <c r="IS956" s="422"/>
      <c r="IT956" s="422"/>
      <c r="IU956" s="422"/>
      <c r="IV956" s="422"/>
      <c r="IW956" s="422"/>
      <c r="IX956" s="422"/>
      <c r="IY956" s="422"/>
      <c r="IZ956" s="422"/>
      <c r="JA956" s="422"/>
      <c r="JB956" s="422"/>
      <c r="JC956" s="422"/>
      <c r="JD956" s="422"/>
      <c r="JE956" s="422"/>
      <c r="JF956" s="422"/>
      <c r="JG956" s="422"/>
      <c r="JH956" s="422"/>
      <c r="JI956" s="422"/>
      <c r="JJ956" s="422"/>
      <c r="JK956" s="422"/>
      <c r="JL956" s="422"/>
      <c r="JM956" s="422"/>
      <c r="JN956" s="422"/>
      <c r="JO956" s="422"/>
      <c r="JP956" s="422"/>
      <c r="JQ956" s="422"/>
      <c r="JR956" s="422"/>
      <c r="JS956" s="422"/>
      <c r="JT956" s="422"/>
      <c r="JU956" s="422"/>
      <c r="JV956" s="422"/>
      <c r="JW956" s="422"/>
      <c r="JX956" s="422"/>
      <c r="JY956" s="422"/>
      <c r="JZ956" s="422"/>
      <c r="KA956" s="422"/>
      <c r="KB956" s="422"/>
      <c r="KC956" s="422"/>
      <c r="KD956" s="422"/>
      <c r="KE956" s="422"/>
      <c r="KF956" s="422"/>
      <c r="KG956" s="422"/>
      <c r="KH956" s="422"/>
      <c r="KI956" s="422"/>
      <c r="KJ956" s="422"/>
      <c r="KK956" s="422"/>
      <c r="KL956" s="422"/>
      <c r="KM956" s="422"/>
      <c r="KN956" s="422"/>
      <c r="KO956" s="422"/>
      <c r="KP956" s="422"/>
      <c r="KQ956" s="422"/>
      <c r="KR956" s="422"/>
      <c r="KS956" s="422"/>
      <c r="KT956" s="422"/>
      <c r="KU956" s="422"/>
      <c r="KV956" s="422"/>
      <c r="KW956" s="422"/>
      <c r="KX956" s="422"/>
      <c r="KY956" s="422"/>
      <c r="KZ956" s="422"/>
      <c r="LA956" s="422"/>
      <c r="LB956" s="422"/>
      <c r="LC956" s="422"/>
      <c r="LD956" s="422"/>
      <c r="LE956" s="422"/>
      <c r="LF956" s="422"/>
      <c r="LG956" s="422"/>
      <c r="LH956" s="422"/>
      <c r="LI956" s="422"/>
      <c r="LJ956" s="422"/>
      <c r="LK956" s="422"/>
      <c r="LL956" s="422"/>
      <c r="LM956" s="422"/>
      <c r="LN956" s="422"/>
      <c r="LO956" s="422"/>
      <c r="LP956" s="422"/>
      <c r="LQ956" s="422"/>
      <c r="LR956" s="422"/>
      <c r="LS956" s="422"/>
      <c r="LT956" s="422"/>
      <c r="LU956" s="422"/>
      <c r="LV956" s="422"/>
      <c r="LW956" s="422"/>
      <c r="LX956" s="422"/>
      <c r="LY956" s="422"/>
      <c r="LZ956" s="422"/>
      <c r="MA956" s="422"/>
      <c r="MB956" s="422"/>
      <c r="MC956" s="422"/>
      <c r="MD956" s="422"/>
      <c r="ME956" s="422"/>
      <c r="MF956" s="422"/>
      <c r="MG956" s="422"/>
      <c r="MH956" s="422"/>
      <c r="MI956" s="422"/>
      <c r="MJ956" s="422"/>
      <c r="MK956" s="422"/>
      <c r="ML956" s="422"/>
      <c r="MM956" s="422"/>
      <c r="MN956" s="422"/>
      <c r="MO956" s="422"/>
      <c r="MP956" s="422"/>
      <c r="MQ956" s="422"/>
      <c r="MR956" s="422"/>
      <c r="MS956" s="422"/>
      <c r="MT956" s="422"/>
      <c r="MU956" s="422"/>
      <c r="MV956" s="422"/>
      <c r="MW956" s="422"/>
      <c r="MX956" s="422"/>
      <c r="MY956" s="422"/>
      <c r="MZ956" s="422"/>
      <c r="NA956" s="422"/>
      <c r="NB956" s="422"/>
      <c r="NC956" s="422"/>
      <c r="ND956" s="422"/>
      <c r="NE956" s="422"/>
      <c r="NF956" s="422"/>
      <c r="NG956" s="422"/>
      <c r="NH956" s="422"/>
      <c r="NI956" s="422"/>
      <c r="NJ956" s="422"/>
      <c r="NK956" s="422"/>
      <c r="NL956" s="422"/>
      <c r="NM956" s="422"/>
      <c r="NN956" s="422"/>
      <c r="NO956" s="422"/>
      <c r="NP956" s="422"/>
      <c r="NQ956" s="422"/>
      <c r="NR956" s="422"/>
      <c r="NS956" s="422"/>
      <c r="NT956" s="422"/>
      <c r="NU956" s="422"/>
      <c r="NV956" s="422"/>
      <c r="NW956" s="422"/>
      <c r="NX956" s="422"/>
      <c r="NY956" s="422"/>
      <c r="NZ956" s="422"/>
      <c r="OA956" s="422"/>
      <c r="OB956" s="422"/>
      <c r="OC956" s="422"/>
      <c r="OD956" s="422"/>
      <c r="OE956" s="422"/>
      <c r="OF956" s="422"/>
      <c r="OG956" s="422"/>
      <c r="OH956" s="422"/>
      <c r="OI956" s="422"/>
      <c r="OJ956" s="422"/>
      <c r="OK956" s="422"/>
      <c r="OL956" s="422"/>
      <c r="OM956" s="422"/>
      <c r="ON956" s="422"/>
      <c r="OO956" s="422"/>
      <c r="OP956" s="422"/>
      <c r="OQ956" s="422"/>
      <c r="OR956" s="422"/>
      <c r="OS956" s="422"/>
      <c r="OT956" s="422"/>
      <c r="OU956" s="422"/>
      <c r="OV956" s="422"/>
      <c r="OW956" s="422"/>
      <c r="OX956" s="422"/>
      <c r="OY956" s="422"/>
      <c r="OZ956" s="422"/>
      <c r="PA956" s="422"/>
      <c r="PB956" s="422"/>
      <c r="PC956" s="422"/>
      <c r="PD956" s="422"/>
      <c r="PE956" s="422"/>
      <c r="PF956" s="422"/>
      <c r="PG956" s="422"/>
      <c r="PH956" s="422"/>
      <c r="PI956" s="422"/>
      <c r="PJ956" s="422"/>
      <c r="PK956" s="422"/>
      <c r="PL956" s="422"/>
      <c r="PM956" s="422"/>
      <c r="PN956" s="422"/>
      <c r="PO956" s="422"/>
      <c r="PP956" s="422"/>
      <c r="PQ956" s="422"/>
      <c r="PR956" s="422"/>
      <c r="PS956" s="422"/>
      <c r="PT956" s="422"/>
      <c r="PU956" s="422"/>
      <c r="PV956" s="422"/>
      <c r="PW956" s="422"/>
      <c r="PX956" s="422"/>
      <c r="PY956" s="422"/>
      <c r="PZ956" s="422"/>
      <c r="QA956" s="422"/>
      <c r="QB956" s="422"/>
      <c r="QC956" s="422"/>
      <c r="QD956" s="422"/>
      <c r="QE956" s="422"/>
      <c r="QF956" s="422"/>
      <c r="QG956" s="422"/>
      <c r="QH956" s="422"/>
      <c r="QI956" s="422"/>
      <c r="QJ956" s="422"/>
      <c r="QK956" s="422"/>
      <c r="QL956" s="422"/>
      <c r="QM956" s="422"/>
      <c r="QN956" s="422"/>
      <c r="QO956" s="422"/>
      <c r="QP956" s="422"/>
      <c r="QQ956" s="422"/>
      <c r="QR956" s="422"/>
      <c r="QS956" s="422"/>
      <c r="QT956" s="422"/>
      <c r="QU956" s="422"/>
      <c r="QV956" s="422"/>
      <c r="QW956" s="422"/>
      <c r="QX956" s="422"/>
      <c r="QY956" s="422"/>
      <c r="QZ956" s="422"/>
      <c r="RA956" s="422"/>
      <c r="RB956" s="422"/>
      <c r="RC956" s="422"/>
      <c r="RD956" s="422"/>
      <c r="RE956" s="422"/>
      <c r="RF956" s="422"/>
      <c r="RG956" s="422"/>
      <c r="RH956" s="422"/>
      <c r="RI956" s="422"/>
      <c r="RJ956" s="422"/>
      <c r="RK956" s="422"/>
      <c r="RL956" s="422"/>
      <c r="RM956" s="422"/>
      <c r="RN956" s="422"/>
      <c r="RO956" s="422"/>
      <c r="RP956" s="422"/>
      <c r="RQ956" s="422"/>
      <c r="RR956" s="422"/>
      <c r="RS956" s="422"/>
      <c r="RT956" s="422"/>
      <c r="RU956" s="422"/>
      <c r="RV956" s="422"/>
      <c r="RW956" s="422"/>
      <c r="RX956" s="422"/>
      <c r="RY956" s="422"/>
      <c r="RZ956" s="422"/>
      <c r="SA956" s="422"/>
      <c r="SB956" s="422"/>
      <c r="SC956" s="422"/>
      <c r="SD956" s="422"/>
      <c r="SE956" s="422"/>
      <c r="SF956" s="422"/>
      <c r="SG956" s="422"/>
      <c r="SH956" s="422"/>
      <c r="SI956" s="422"/>
      <c r="SJ956" s="422"/>
      <c r="SK956" s="422"/>
      <c r="SL956" s="422"/>
      <c r="SM956" s="422"/>
      <c r="SN956" s="422"/>
      <c r="SO956" s="422"/>
      <c r="SP956" s="422"/>
      <c r="SQ956" s="422"/>
      <c r="SR956" s="422"/>
      <c r="SS956" s="422"/>
      <c r="ST956" s="422"/>
      <c r="SU956" s="422"/>
      <c r="SV956" s="422"/>
      <c r="SW956" s="422"/>
      <c r="SX956" s="422"/>
      <c r="SY956" s="422"/>
      <c r="SZ956" s="422"/>
      <c r="TA956" s="422"/>
      <c r="TB956" s="422"/>
      <c r="TC956" s="422"/>
      <c r="TD956" s="422"/>
      <c r="TE956" s="422"/>
      <c r="TF956" s="422"/>
      <c r="TG956" s="422"/>
      <c r="TH956" s="422"/>
      <c r="TI956" s="422"/>
      <c r="TJ956" s="422"/>
      <c r="TK956" s="422"/>
      <c r="TL956" s="422"/>
      <c r="TM956" s="422"/>
      <c r="TN956" s="422"/>
      <c r="TO956" s="422"/>
      <c r="TP956" s="422"/>
      <c r="TQ956" s="422"/>
      <c r="TR956" s="422"/>
      <c r="TS956" s="422"/>
      <c r="TT956" s="422"/>
      <c r="TU956" s="422"/>
      <c r="TV956" s="422"/>
      <c r="TW956" s="422"/>
      <c r="TX956" s="422"/>
      <c r="TY956" s="422"/>
      <c r="TZ956" s="422"/>
      <c r="UA956" s="422"/>
      <c r="UB956" s="422"/>
      <c r="UC956" s="422"/>
      <c r="UD956" s="422"/>
      <c r="UE956" s="422"/>
      <c r="UF956" s="422"/>
      <c r="UG956" s="422"/>
      <c r="UH956" s="422"/>
      <c r="UI956" s="422"/>
      <c r="UJ956" s="422"/>
      <c r="UK956" s="422"/>
      <c r="UL956" s="422"/>
      <c r="UM956" s="422"/>
      <c r="UN956" s="422"/>
      <c r="UO956" s="422"/>
      <c r="UP956" s="422"/>
      <c r="UQ956" s="422"/>
      <c r="UR956" s="422"/>
      <c r="US956" s="422"/>
      <c r="UT956" s="422"/>
      <c r="UU956" s="422"/>
      <c r="UV956" s="422"/>
      <c r="UW956" s="422"/>
      <c r="UX956" s="422"/>
      <c r="UY956" s="422"/>
      <c r="UZ956" s="422"/>
      <c r="VA956" s="422"/>
      <c r="VB956" s="422"/>
      <c r="VC956" s="422"/>
      <c r="VD956" s="422"/>
      <c r="VE956" s="422"/>
      <c r="VF956" s="422"/>
      <c r="VG956" s="422"/>
      <c r="VH956" s="422"/>
      <c r="VI956" s="422"/>
      <c r="VJ956" s="422"/>
      <c r="VK956" s="422"/>
      <c r="VL956" s="422"/>
      <c r="VM956" s="422"/>
      <c r="VN956" s="422"/>
      <c r="VO956" s="422"/>
      <c r="VP956" s="422"/>
      <c r="VQ956" s="422"/>
      <c r="VR956" s="422"/>
      <c r="VS956" s="422"/>
      <c r="VT956" s="422"/>
      <c r="VU956" s="422"/>
      <c r="VV956" s="422"/>
      <c r="VW956" s="422"/>
      <c r="VX956" s="422"/>
      <c r="VY956" s="422"/>
      <c r="VZ956" s="422"/>
      <c r="WA956" s="422"/>
      <c r="WB956" s="422"/>
      <c r="WC956" s="422"/>
      <c r="WD956" s="422"/>
      <c r="WE956" s="422"/>
      <c r="WF956" s="422"/>
      <c r="WG956" s="422"/>
      <c r="WH956" s="422"/>
      <c r="WI956" s="422"/>
      <c r="WJ956" s="422"/>
      <c r="WK956" s="422"/>
      <c r="WL956" s="422"/>
      <c r="WM956" s="422"/>
      <c r="WN956" s="422"/>
      <c r="WO956" s="422"/>
      <c r="WP956" s="422"/>
      <c r="WQ956" s="422"/>
      <c r="WR956" s="422"/>
      <c r="WS956" s="422"/>
      <c r="WT956" s="422"/>
      <c r="WU956" s="422"/>
      <c r="WV956" s="422"/>
      <c r="WW956" s="422"/>
      <c r="WX956" s="422"/>
      <c r="WY956" s="422"/>
      <c r="WZ956" s="422"/>
      <c r="XA956" s="422"/>
      <c r="XB956" s="422"/>
      <c r="XC956" s="422"/>
      <c r="XD956" s="422"/>
      <c r="XE956" s="422"/>
      <c r="XF956" s="422"/>
      <c r="XG956" s="422"/>
      <c r="XH956" s="422"/>
      <c r="XI956" s="422"/>
      <c r="XJ956" s="422"/>
      <c r="XK956" s="422"/>
      <c r="XL956" s="422"/>
      <c r="XM956" s="422"/>
      <c r="XN956" s="422"/>
      <c r="XO956" s="422"/>
      <c r="XP956" s="422"/>
      <c r="XQ956" s="422"/>
      <c r="XR956" s="422"/>
      <c r="XS956" s="422"/>
      <c r="XT956" s="422"/>
      <c r="XU956" s="422"/>
      <c r="XV956" s="422"/>
      <c r="XW956" s="422"/>
      <c r="XX956" s="422"/>
      <c r="XY956" s="422"/>
      <c r="XZ956" s="422"/>
      <c r="YA956" s="422"/>
      <c r="YB956" s="422"/>
      <c r="YC956" s="422"/>
      <c r="YD956" s="422"/>
      <c r="YE956" s="422"/>
      <c r="YF956" s="422"/>
      <c r="YG956" s="422"/>
      <c r="YH956" s="422"/>
      <c r="YI956" s="422"/>
      <c r="YJ956" s="422"/>
      <c r="YK956" s="422"/>
      <c r="YL956" s="422"/>
      <c r="YM956" s="422"/>
      <c r="YN956" s="422"/>
      <c r="YO956" s="422"/>
      <c r="YP956" s="422"/>
      <c r="YQ956" s="422"/>
      <c r="YR956" s="422"/>
      <c r="YS956" s="422"/>
      <c r="YT956" s="422"/>
      <c r="YU956" s="422"/>
      <c r="YV956" s="422"/>
      <c r="YW956" s="422"/>
      <c r="YX956" s="422"/>
      <c r="YY956" s="422"/>
      <c r="YZ956" s="422"/>
      <c r="ZA956" s="422"/>
      <c r="ZB956" s="422"/>
      <c r="ZC956" s="422"/>
      <c r="ZD956" s="422"/>
      <c r="ZE956" s="422"/>
      <c r="ZF956" s="422"/>
      <c r="ZG956" s="422"/>
      <c r="ZH956" s="422"/>
      <c r="ZI956" s="422"/>
      <c r="ZJ956" s="422"/>
      <c r="ZK956" s="422"/>
      <c r="ZL956" s="422"/>
      <c r="ZM956" s="422"/>
      <c r="ZN956" s="422"/>
      <c r="ZO956" s="422"/>
      <c r="ZP956" s="422"/>
      <c r="ZQ956" s="422"/>
      <c r="ZR956" s="422"/>
      <c r="ZS956" s="422"/>
      <c r="ZT956" s="422"/>
      <c r="ZU956" s="422"/>
      <c r="ZV956" s="422"/>
      <c r="ZW956" s="422"/>
      <c r="ZX956" s="422"/>
      <c r="ZY956" s="422"/>
      <c r="ZZ956" s="422"/>
      <c r="AAA956" s="422"/>
      <c r="AAB956" s="422"/>
      <c r="AAC956" s="422"/>
      <c r="AAD956" s="422"/>
      <c r="AAE956" s="422"/>
      <c r="AAF956" s="422"/>
      <c r="AAG956" s="422"/>
      <c r="AAH956" s="422"/>
      <c r="AAI956" s="422"/>
      <c r="AAJ956" s="422"/>
      <c r="AAK956" s="422"/>
      <c r="AAL956" s="422"/>
      <c r="AAM956" s="422"/>
      <c r="AAN956" s="422"/>
      <c r="AAO956" s="422"/>
      <c r="AAP956" s="422"/>
      <c r="AAQ956" s="422"/>
      <c r="AAR956" s="422"/>
      <c r="AAS956" s="422"/>
      <c r="AAT956" s="422"/>
      <c r="AAU956" s="422"/>
      <c r="AAV956" s="422"/>
      <c r="AAW956" s="422"/>
      <c r="AAX956" s="422"/>
      <c r="AAY956" s="422"/>
      <c r="AAZ956" s="422"/>
      <c r="ABA956" s="422"/>
      <c r="ABB956" s="422"/>
      <c r="ABC956" s="422"/>
      <c r="ABD956" s="422"/>
      <c r="ABE956" s="422"/>
      <c r="ABF956" s="422"/>
      <c r="ABG956" s="422"/>
      <c r="ABH956" s="422"/>
      <c r="ABI956" s="422"/>
      <c r="ABJ956" s="422"/>
      <c r="ABK956" s="422"/>
      <c r="ABL956" s="422"/>
      <c r="ABM956" s="422"/>
      <c r="ABN956" s="422"/>
      <c r="ABO956" s="422"/>
      <c r="ABP956" s="422"/>
      <c r="ABQ956" s="422"/>
      <c r="ABR956" s="422"/>
      <c r="ABS956" s="422"/>
      <c r="ABT956" s="422"/>
      <c r="ABU956" s="422"/>
      <c r="ABV956" s="422"/>
      <c r="ABW956" s="422"/>
      <c r="ABX956" s="422"/>
      <c r="ABY956" s="422"/>
      <c r="ABZ956" s="422"/>
      <c r="ACA956" s="422"/>
      <c r="ACB956" s="422"/>
      <c r="ACC956" s="422"/>
      <c r="ACD956" s="422"/>
      <c r="ACE956" s="422"/>
      <c r="ACF956" s="422"/>
      <c r="ACG956" s="422"/>
      <c r="ACH956" s="422"/>
      <c r="ACI956" s="422"/>
      <c r="ACJ956" s="422"/>
      <c r="ACK956" s="422"/>
      <c r="ACL956" s="422"/>
      <c r="ACM956" s="422"/>
      <c r="ACN956" s="422"/>
      <c r="ACO956" s="422"/>
      <c r="ACP956" s="422"/>
      <c r="ACQ956" s="422"/>
      <c r="ACR956" s="422"/>
      <c r="ACS956" s="422"/>
      <c r="ACT956" s="422"/>
      <c r="ACU956" s="422"/>
      <c r="ACV956" s="422"/>
      <c r="ACW956" s="422"/>
      <c r="ACX956" s="422"/>
      <c r="ACY956" s="422"/>
      <c r="ACZ956" s="422"/>
      <c r="ADA956" s="422"/>
      <c r="ADB956" s="422"/>
      <c r="ADC956" s="422"/>
      <c r="ADD956" s="422"/>
      <c r="ADE956" s="422"/>
      <c r="ADF956" s="422"/>
      <c r="ADG956" s="422"/>
      <c r="ADH956" s="422"/>
      <c r="ADI956" s="422"/>
      <c r="ADJ956" s="422"/>
      <c r="ADK956" s="422"/>
      <c r="ADL956" s="422"/>
      <c r="ADM956" s="422"/>
      <c r="ADN956" s="422"/>
      <c r="ADO956" s="422"/>
      <c r="ADP956" s="422"/>
      <c r="ADQ956" s="422"/>
      <c r="ADR956" s="422"/>
      <c r="ADS956" s="422"/>
      <c r="ADT956" s="422"/>
      <c r="ADU956" s="422"/>
      <c r="ADV956" s="422"/>
      <c r="ADW956" s="422"/>
      <c r="ADX956" s="422"/>
      <c r="ADY956" s="422"/>
      <c r="ADZ956" s="422"/>
      <c r="AEA956" s="422"/>
      <c r="AEB956" s="422"/>
      <c r="AEC956" s="422"/>
      <c r="AED956" s="422"/>
      <c r="AEE956" s="422"/>
      <c r="AEF956" s="422"/>
      <c r="AEG956" s="422"/>
      <c r="AEH956" s="422"/>
      <c r="AEI956" s="422"/>
      <c r="AEJ956" s="422"/>
      <c r="AEK956" s="422"/>
      <c r="AEL956" s="422"/>
      <c r="AEM956" s="422"/>
      <c r="AEN956" s="422"/>
      <c r="AEO956" s="422"/>
      <c r="AEP956" s="422"/>
      <c r="AEQ956" s="422"/>
      <c r="AER956" s="422"/>
      <c r="AES956" s="422"/>
      <c r="AET956" s="422"/>
      <c r="AEU956" s="422"/>
      <c r="AEV956" s="422"/>
      <c r="AEW956" s="422"/>
      <c r="AEX956" s="422"/>
      <c r="AEY956" s="422"/>
      <c r="AEZ956" s="422"/>
      <c r="AFA956" s="422"/>
      <c r="AFB956" s="422"/>
      <c r="AFC956" s="422"/>
      <c r="AFD956" s="422"/>
      <c r="AFE956" s="422"/>
      <c r="AFF956" s="422"/>
      <c r="AFG956" s="422"/>
      <c r="AFH956" s="422"/>
      <c r="AFI956" s="422"/>
      <c r="AFJ956" s="422"/>
      <c r="AFK956" s="422"/>
      <c r="AFL956" s="422"/>
      <c r="AFM956" s="422"/>
      <c r="AFN956" s="422"/>
      <c r="AFO956" s="422"/>
      <c r="AFP956" s="422"/>
      <c r="AFQ956" s="422"/>
      <c r="AFR956" s="422"/>
      <c r="AFS956" s="422"/>
      <c r="AFT956" s="422"/>
      <c r="AFU956" s="422"/>
      <c r="AFV956" s="422"/>
      <c r="AFW956" s="422"/>
      <c r="AFX956" s="422"/>
      <c r="AFY956" s="422"/>
      <c r="AFZ956" s="422"/>
      <c r="AGA956" s="422"/>
      <c r="AGB956" s="422"/>
      <c r="AGC956" s="422"/>
      <c r="AGD956" s="422"/>
      <c r="AGE956" s="422"/>
      <c r="AGF956" s="422"/>
      <c r="AGG956" s="422"/>
      <c r="AGH956" s="422"/>
      <c r="AGI956" s="422"/>
      <c r="AGJ956" s="422"/>
      <c r="AGK956" s="422"/>
      <c r="AGL956" s="422"/>
      <c r="AGM956" s="422"/>
      <c r="AGN956" s="422"/>
      <c r="AGO956" s="422"/>
      <c r="AGP956" s="422"/>
      <c r="AGQ956" s="422"/>
      <c r="AGR956" s="422"/>
      <c r="AGS956" s="422"/>
      <c r="AGT956" s="422"/>
      <c r="AGU956" s="422"/>
      <c r="AGV956" s="422"/>
      <c r="AGW956" s="422"/>
      <c r="AGX956" s="422"/>
      <c r="AGY956" s="422"/>
      <c r="AGZ956" s="422"/>
      <c r="AHA956" s="422"/>
      <c r="AHB956" s="422"/>
      <c r="AHC956" s="422"/>
      <c r="AHD956" s="422"/>
      <c r="AHE956" s="422"/>
      <c r="AHF956" s="422"/>
      <c r="AHG956" s="422"/>
      <c r="AHH956" s="422"/>
      <c r="AHI956" s="422"/>
      <c r="AHJ956" s="422"/>
      <c r="AHK956" s="422"/>
      <c r="AHL956" s="422"/>
      <c r="AHM956" s="422"/>
      <c r="AHN956" s="422"/>
      <c r="AHO956" s="422"/>
      <c r="AHP956" s="422"/>
      <c r="AHQ956" s="422"/>
      <c r="AHR956" s="422"/>
      <c r="AHS956" s="422"/>
      <c r="AHT956" s="422"/>
      <c r="AHU956" s="422"/>
      <c r="AHV956" s="422"/>
      <c r="AHW956" s="422"/>
      <c r="AHX956" s="422"/>
      <c r="AHY956" s="422"/>
      <c r="AHZ956" s="422"/>
      <c r="AIA956" s="422"/>
      <c r="AIB956" s="422"/>
      <c r="AIC956" s="422"/>
      <c r="AID956" s="422"/>
      <c r="AIE956" s="422"/>
      <c r="AIF956" s="422"/>
      <c r="AIG956" s="422"/>
      <c r="AIH956" s="422"/>
      <c r="AII956" s="422"/>
      <c r="AIJ956" s="422"/>
      <c r="AIK956" s="422"/>
      <c r="AIL956" s="422"/>
      <c r="AIM956" s="422"/>
      <c r="AIN956" s="422"/>
      <c r="AIO956" s="422"/>
      <c r="AIP956" s="422"/>
      <c r="AIQ956" s="422"/>
      <c r="AIR956" s="422"/>
      <c r="AIS956" s="422"/>
      <c r="AIT956" s="422"/>
      <c r="AIU956" s="422"/>
      <c r="AIV956" s="422"/>
      <c r="AIW956" s="422"/>
      <c r="AIX956" s="422"/>
      <c r="AIY956" s="422"/>
      <c r="AIZ956" s="422"/>
      <c r="AJA956" s="422"/>
      <c r="AJB956" s="422"/>
      <c r="AJC956" s="422"/>
      <c r="AJD956" s="422"/>
      <c r="AJE956" s="422"/>
      <c r="AJF956" s="422"/>
      <c r="AJG956" s="422"/>
      <c r="AJH956" s="422"/>
      <c r="AJI956" s="422"/>
      <c r="AJJ956" s="422"/>
      <c r="AJK956" s="422"/>
      <c r="AJL956" s="422"/>
      <c r="AJM956" s="422"/>
      <c r="AJN956" s="422"/>
      <c r="AJO956" s="422"/>
      <c r="AJP956" s="422"/>
      <c r="AJQ956" s="422"/>
      <c r="AJR956" s="422"/>
      <c r="AJS956" s="422"/>
      <c r="AJT956" s="422"/>
      <c r="AJU956" s="422"/>
      <c r="AJV956" s="422"/>
      <c r="AJW956" s="422"/>
      <c r="AJX956" s="422"/>
      <c r="AJY956" s="422"/>
      <c r="AJZ956" s="422"/>
      <c r="AKA956" s="422"/>
      <c r="AKB956" s="422"/>
      <c r="AKC956" s="422"/>
      <c r="AKD956" s="422"/>
      <c r="AKE956" s="422"/>
      <c r="AKF956" s="422"/>
      <c r="AKG956" s="422"/>
      <c r="AKH956" s="422"/>
      <c r="AKI956" s="422"/>
      <c r="AKJ956" s="422"/>
      <c r="AKK956" s="422"/>
      <c r="AKL956" s="422"/>
      <c r="AKM956" s="422"/>
      <c r="AKN956" s="422"/>
      <c r="AKO956" s="422"/>
      <c r="AKP956" s="422"/>
      <c r="AKQ956" s="422"/>
      <c r="AKR956" s="422"/>
      <c r="AKS956" s="422"/>
      <c r="AKT956" s="422"/>
      <c r="AKU956" s="422"/>
      <c r="AKV956" s="422"/>
      <c r="AKW956" s="422"/>
      <c r="AKX956" s="422"/>
      <c r="AKY956" s="422"/>
      <c r="AKZ956" s="422"/>
      <c r="ALA956" s="422"/>
      <c r="ALB956" s="422"/>
      <c r="ALC956" s="422"/>
      <c r="ALD956" s="422"/>
      <c r="ALE956" s="422"/>
      <c r="ALF956" s="422"/>
      <c r="ALG956" s="422"/>
      <c r="ALH956" s="422"/>
      <c r="ALI956" s="422"/>
      <c r="ALJ956" s="422"/>
      <c r="ALK956" s="422"/>
      <c r="ALL956" s="422"/>
      <c r="ALM956" s="422"/>
      <c r="ALN956" s="422"/>
      <c r="ALO956" s="422"/>
      <c r="ALP956" s="422"/>
      <c r="ALQ956" s="422"/>
      <c r="ALR956" s="422"/>
      <c r="ALS956" s="422"/>
      <c r="ALT956" s="422"/>
      <c r="ALU956" s="422"/>
      <c r="ALV956" s="422"/>
      <c r="ALW956" s="422"/>
      <c r="ALX956" s="422"/>
      <c r="ALY956" s="422"/>
      <c r="ALZ956" s="422"/>
      <c r="AMA956" s="422"/>
      <c r="AMB956" s="422"/>
      <c r="AMC956" s="422"/>
      <c r="AMD956" s="422"/>
      <c r="AME956" s="422"/>
      <c r="AMF956" s="422"/>
      <c r="AMG956" s="422"/>
      <c r="AMH956" s="422"/>
      <c r="AMI956" s="422"/>
      <c r="AMJ956" s="422"/>
      <c r="AMK956" s="422"/>
      <c r="AML956" s="422"/>
      <c r="AMM956" s="422"/>
      <c r="AMN956" s="422"/>
      <c r="AMO956" s="422"/>
      <c r="AMP956" s="422"/>
      <c r="AMQ956" s="422"/>
      <c r="AMR956" s="422"/>
      <c r="AMS956" s="422"/>
      <c r="AMT956" s="422"/>
      <c r="AMU956" s="422"/>
      <c r="AMV956" s="422"/>
      <c r="AMW956" s="422"/>
      <c r="AMX956" s="422"/>
    </row>
    <row r="957" spans="1:1038" s="398" customFormat="1" ht="18" customHeight="1">
      <c r="A957" s="548"/>
      <c r="B957" s="543"/>
      <c r="C957" s="226"/>
      <c r="D957" s="225"/>
      <c r="E957" s="226">
        <v>111</v>
      </c>
      <c r="F957" s="226">
        <v>2</v>
      </c>
      <c r="G957" s="391" t="str">
        <f t="shared" ref="G957" si="753">E957&amp;"-"&amp;F957</f>
        <v>111-2</v>
      </c>
      <c r="H957" s="226">
        <v>22</v>
      </c>
      <c r="I957" s="226">
        <v>22.5</v>
      </c>
      <c r="J957" s="544">
        <f t="shared" si="749"/>
        <v>0</v>
      </c>
      <c r="K957" s="545"/>
      <c r="L957" s="171">
        <f>(VLOOKUP($G957,Depth_Lookup!$A$3:$J$410,10,FALSE))+(H957/100)</f>
        <v>291.50500000000005</v>
      </c>
      <c r="M957" s="171">
        <f>(VLOOKUP($G957,Depth_Lookup!$A$3:$J$410,10,FALSE))+(I957/100)</f>
        <v>291.51000000000005</v>
      </c>
      <c r="N957" s="232"/>
      <c r="O957" s="226"/>
      <c r="P957" s="226"/>
      <c r="Q957" s="226"/>
      <c r="R957" s="391" t="s">
        <v>2508</v>
      </c>
      <c r="S957" s="226"/>
      <c r="T957" s="226"/>
      <c r="U957" s="226"/>
      <c r="V957" s="226"/>
      <c r="W957" s="226"/>
      <c r="X957" s="392"/>
      <c r="Y957" s="226"/>
      <c r="Z957" s="226"/>
      <c r="AA957" s="226"/>
      <c r="AB957" s="226"/>
      <c r="AC957" s="226"/>
      <c r="AD957" s="226"/>
      <c r="AE957" s="393"/>
      <c r="AF957" s="391"/>
      <c r="AG957" s="394"/>
      <c r="AH957" s="226"/>
      <c r="AI957" s="257"/>
      <c r="AJ957" s="226"/>
      <c r="AK957" s="226"/>
      <c r="AL957" s="226"/>
      <c r="AM957" s="226"/>
      <c r="AN957" s="226"/>
      <c r="AO957" s="257"/>
      <c r="AP957" s="226"/>
      <c r="AQ957" s="226"/>
      <c r="AR957" s="226"/>
      <c r="AS957" s="226"/>
      <c r="AT957" s="226"/>
      <c r="AU957" s="257"/>
      <c r="AV957" s="226"/>
      <c r="AW957" s="226"/>
      <c r="AX957" s="226"/>
      <c r="AY957" s="226"/>
      <c r="AZ957" s="226"/>
      <c r="BA957" s="257"/>
      <c r="BB957" s="226"/>
      <c r="BC957" s="226"/>
      <c r="BD957" s="226"/>
      <c r="BE957" s="226"/>
      <c r="BF957" s="226"/>
      <c r="BG957" s="257"/>
      <c r="BH957" s="226"/>
      <c r="BI957" s="226"/>
      <c r="BJ957" s="226"/>
      <c r="BK957" s="226"/>
      <c r="BL957" s="226"/>
      <c r="BM957" s="257"/>
      <c r="BN957" s="226"/>
      <c r="BO957" s="226"/>
      <c r="BP957" s="226"/>
      <c r="BQ957" s="226"/>
      <c r="BR957" s="226"/>
      <c r="BS957" s="226"/>
      <c r="BT957" s="226"/>
      <c r="BU957" s="226"/>
      <c r="BV957" s="226"/>
      <c r="BW957" s="226"/>
      <c r="BX957" s="226"/>
      <c r="BY957" s="257"/>
      <c r="BZ957" s="226"/>
      <c r="CA957" s="226"/>
      <c r="CB957" s="226"/>
      <c r="CC957" s="226"/>
      <c r="CD957" s="226"/>
      <c r="CE957" s="226"/>
      <c r="CF957" s="399"/>
      <c r="CG957" s="259"/>
      <c r="CH957" s="150"/>
      <c r="CI957" s="150"/>
      <c r="CJ957" s="150"/>
      <c r="CK957" s="158"/>
      <c r="CL957" s="395"/>
      <c r="CM957" s="395"/>
      <c r="CN957" s="395"/>
      <c r="CO957" s="395"/>
      <c r="CP957" s="395"/>
      <c r="CQ957" s="395"/>
      <c r="CR957" s="395"/>
      <c r="CS957" s="395"/>
      <c r="CT957" s="395"/>
      <c r="CU957" s="395"/>
      <c r="CV957" s="395"/>
      <c r="CW957" s="395"/>
      <c r="CX957" s="395"/>
      <c r="CY957" s="395"/>
      <c r="CZ957" s="395"/>
      <c r="DA957" s="395"/>
      <c r="DB957" s="395"/>
      <c r="DC957" s="256"/>
      <c r="DD957" s="395"/>
      <c r="DE957" s="395"/>
      <c r="DF957" s="395"/>
      <c r="DG957" s="395"/>
      <c r="DH957" s="395"/>
      <c r="DI957" s="395"/>
      <c r="DJ957" s="395"/>
      <c r="DK957" s="396"/>
      <c r="DL957" s="259"/>
      <c r="DM957" s="395"/>
      <c r="DN957" s="395"/>
      <c r="DO957" s="397"/>
      <c r="DQ957" s="259"/>
      <c r="DR957" s="397"/>
      <c r="DS957" s="259"/>
      <c r="DT957" s="263"/>
      <c r="DU957" s="256"/>
      <c r="DV957" s="256"/>
      <c r="DW957" s="400"/>
      <c r="DX957" s="155"/>
      <c r="DY957" s="155"/>
      <c r="DZ957" s="546"/>
      <c r="EA957" s="104"/>
      <c r="EB957" s="256"/>
      <c r="EC957" s="104"/>
      <c r="ED957" s="229" t="s">
        <v>2517</v>
      </c>
      <c r="EE957" s="401"/>
      <c r="EF957" s="402"/>
      <c r="EG957" s="401"/>
      <c r="EH957" s="403"/>
      <c r="EI957" s="404"/>
      <c r="EJ957" s="405"/>
      <c r="EK957" s="406"/>
      <c r="EL957" s="401"/>
      <c r="EM957" s="403"/>
      <c r="EN957" s="403" t="s">
        <v>1448</v>
      </c>
      <c r="EO957" s="407">
        <v>0.3</v>
      </c>
      <c r="EP957" s="407" t="s">
        <v>2051</v>
      </c>
      <c r="EQ957" s="407"/>
      <c r="ER957" s="407"/>
      <c r="ES957" s="407"/>
      <c r="ET957" s="407"/>
      <c r="EU957" s="407"/>
      <c r="EV957" s="408">
        <v>22</v>
      </c>
      <c r="EW957" s="408">
        <v>90</v>
      </c>
      <c r="EX957" s="408">
        <v>18</v>
      </c>
      <c r="EY957" s="408">
        <v>180</v>
      </c>
      <c r="EZ957" s="192">
        <f t="shared" si="675"/>
        <v>-51.193603503492341</v>
      </c>
      <c r="FA957" s="192">
        <f t="shared" si="676"/>
        <v>308.80639649650766</v>
      </c>
      <c r="FB957" s="192">
        <f t="shared" si="677"/>
        <v>62.594665149684673</v>
      </c>
      <c r="FC957" s="192">
        <f t="shared" si="678"/>
        <v>38.806396496507659</v>
      </c>
      <c r="FD957" s="192">
        <f t="shared" si="679"/>
        <v>27.405334850315327</v>
      </c>
      <c r="FE957" s="193">
        <f t="shared" si="680"/>
        <v>128.80639649650766</v>
      </c>
      <c r="FF957" s="194">
        <f t="shared" si="681"/>
        <v>27.405334850315327</v>
      </c>
      <c r="FG957" s="401"/>
      <c r="FH957" s="403"/>
      <c r="FI957" s="778">
        <f t="shared" si="682"/>
        <v>0.3</v>
      </c>
      <c r="FJ957" s="779">
        <f t="shared" si="683"/>
        <v>27.405334850315327</v>
      </c>
      <c r="FK957" s="779">
        <f t="shared" si="684"/>
        <v>62.594665149684673</v>
      </c>
      <c r="FL957" s="780">
        <f t="shared" si="685"/>
        <v>1.0924830010453468</v>
      </c>
      <c r="FM957" s="169">
        <f t="shared" si="686"/>
        <v>0.88777253176243043</v>
      </c>
      <c r="FN957" s="783">
        <f t="shared" si="687"/>
        <v>0.26633175952872912</v>
      </c>
      <c r="FO957" s="226"/>
      <c r="FP957" s="226"/>
      <c r="FQ957" s="226"/>
      <c r="FR957" s="226"/>
      <c r="FS957" s="226"/>
      <c r="FT957" s="226"/>
      <c r="FU957" s="226"/>
      <c r="FV957" s="226"/>
      <c r="FW957" s="226"/>
      <c r="FX957" s="226"/>
      <c r="FY957" s="226"/>
      <c r="FZ957" s="226"/>
      <c r="GA957" s="226"/>
      <c r="GB957" s="226"/>
      <c r="GC957" s="226"/>
      <c r="GD957" s="226"/>
      <c r="GE957" s="226"/>
      <c r="GF957" s="226"/>
      <c r="GG957" s="226"/>
      <c r="GH957" s="226"/>
      <c r="GI957" s="226"/>
      <c r="GJ957" s="226"/>
      <c r="GK957" s="226"/>
      <c r="GL957" s="226"/>
      <c r="GM957" s="226"/>
      <c r="GN957" s="226"/>
      <c r="GO957" s="226"/>
      <c r="GP957" s="226"/>
      <c r="GQ957" s="226"/>
      <c r="GR957" s="226"/>
      <c r="GS957" s="226"/>
      <c r="GT957" s="226"/>
      <c r="GU957" s="226"/>
      <c r="GV957" s="226"/>
      <c r="GW957" s="226"/>
      <c r="GX957" s="226"/>
      <c r="GY957" s="226"/>
      <c r="GZ957" s="226"/>
      <c r="HA957" s="226"/>
      <c r="HB957" s="226"/>
      <c r="HC957" s="226"/>
      <c r="HD957" s="226"/>
      <c r="HE957" s="226"/>
      <c r="HF957" s="226"/>
      <c r="HG957" s="226"/>
      <c r="HH957" s="226"/>
      <c r="HI957" s="226"/>
      <c r="HJ957" s="226"/>
      <c r="HK957" s="226"/>
      <c r="HL957" s="226"/>
      <c r="HM957" s="226"/>
      <c r="HN957" s="226"/>
      <c r="HO957" s="226"/>
      <c r="HP957" s="226"/>
      <c r="HQ957" s="226"/>
      <c r="HR957" s="226"/>
      <c r="HS957" s="226"/>
      <c r="HT957" s="226"/>
      <c r="HU957" s="226"/>
      <c r="HV957" s="226"/>
      <c r="HW957" s="226"/>
      <c r="HX957" s="226"/>
      <c r="HY957" s="226"/>
      <c r="HZ957" s="226"/>
      <c r="IA957" s="226"/>
      <c r="IB957" s="226"/>
      <c r="IC957" s="226"/>
      <c r="ID957" s="226"/>
      <c r="IE957" s="226"/>
      <c r="IF957" s="226"/>
      <c r="IG957" s="226"/>
      <c r="IH957" s="226"/>
      <c r="II957" s="226"/>
      <c r="IJ957" s="226"/>
      <c r="IK957" s="226"/>
      <c r="IL957" s="226"/>
      <c r="IM957" s="226"/>
      <c r="IN957" s="226"/>
      <c r="IO957" s="226"/>
      <c r="IP957" s="226"/>
      <c r="IQ957" s="226"/>
      <c r="IR957" s="226"/>
      <c r="IS957" s="226"/>
      <c r="IT957" s="226"/>
      <c r="IU957" s="226"/>
      <c r="IV957" s="226"/>
      <c r="IW957" s="226"/>
      <c r="IX957" s="226"/>
      <c r="IY957" s="226"/>
      <c r="IZ957" s="226"/>
      <c r="JA957" s="226"/>
      <c r="JB957" s="226"/>
      <c r="JC957" s="226"/>
      <c r="JD957" s="226"/>
      <c r="JE957" s="226"/>
      <c r="JF957" s="226"/>
      <c r="JG957" s="226"/>
      <c r="JH957" s="226"/>
      <c r="JI957" s="226"/>
      <c r="JJ957" s="226"/>
      <c r="JK957" s="226"/>
      <c r="JL957" s="226"/>
      <c r="JM957" s="226"/>
      <c r="JN957" s="226"/>
      <c r="JO957" s="226"/>
      <c r="JP957" s="226"/>
      <c r="JQ957" s="226"/>
      <c r="JR957" s="226"/>
      <c r="JS957" s="226"/>
      <c r="JT957" s="226"/>
      <c r="JU957" s="226"/>
      <c r="JV957" s="226"/>
      <c r="JW957" s="226"/>
      <c r="JX957" s="226"/>
      <c r="JY957" s="226"/>
      <c r="JZ957" s="226"/>
      <c r="KA957" s="226"/>
      <c r="KB957" s="226"/>
      <c r="KC957" s="226"/>
      <c r="KD957" s="226"/>
      <c r="KE957" s="226"/>
      <c r="KF957" s="226"/>
      <c r="KG957" s="226"/>
      <c r="KH957" s="226"/>
      <c r="KI957" s="226"/>
      <c r="KJ957" s="226"/>
      <c r="KK957" s="226"/>
      <c r="KL957" s="226"/>
      <c r="KM957" s="226"/>
      <c r="KN957" s="226"/>
      <c r="KO957" s="226"/>
      <c r="KP957" s="226"/>
      <c r="KQ957" s="226"/>
      <c r="KR957" s="226"/>
      <c r="KS957" s="226"/>
      <c r="KT957" s="226"/>
      <c r="KU957" s="226"/>
      <c r="KV957" s="226"/>
      <c r="KW957" s="226"/>
      <c r="KX957" s="226"/>
      <c r="KY957" s="226"/>
      <c r="KZ957" s="226"/>
      <c r="LA957" s="226"/>
      <c r="LB957" s="226"/>
      <c r="LC957" s="226"/>
      <c r="LD957" s="226"/>
      <c r="LE957" s="226"/>
      <c r="LF957" s="226"/>
      <c r="LG957" s="226"/>
      <c r="LH957" s="226"/>
      <c r="LI957" s="226"/>
      <c r="LJ957" s="226"/>
      <c r="LK957" s="226"/>
      <c r="LL957" s="226"/>
      <c r="LM957" s="226"/>
      <c r="LN957" s="226"/>
      <c r="LO957" s="226"/>
      <c r="LP957" s="226"/>
      <c r="LQ957" s="226"/>
      <c r="LR957" s="226"/>
      <c r="LS957" s="226"/>
      <c r="LT957" s="226"/>
      <c r="LU957" s="226"/>
      <c r="LV957" s="226"/>
      <c r="LW957" s="226"/>
      <c r="LX957" s="226"/>
      <c r="LY957" s="226"/>
      <c r="LZ957" s="226"/>
      <c r="MA957" s="226"/>
      <c r="MB957" s="226"/>
      <c r="MC957" s="226"/>
      <c r="MD957" s="226"/>
      <c r="ME957" s="226"/>
      <c r="MF957" s="226"/>
      <c r="MG957" s="226"/>
      <c r="MH957" s="226"/>
      <c r="MI957" s="226"/>
      <c r="MJ957" s="226"/>
      <c r="MK957" s="226"/>
      <c r="ML957" s="226"/>
      <c r="MM957" s="226"/>
      <c r="MN957" s="226"/>
      <c r="MO957" s="226"/>
      <c r="MP957" s="226"/>
      <c r="MQ957" s="226"/>
      <c r="MR957" s="226"/>
      <c r="MS957" s="226"/>
      <c r="MT957" s="226"/>
      <c r="MU957" s="226"/>
      <c r="MV957" s="226"/>
      <c r="MW957" s="226"/>
      <c r="MX957" s="226"/>
      <c r="MY957" s="226"/>
      <c r="MZ957" s="226"/>
      <c r="NA957" s="226"/>
      <c r="NB957" s="226"/>
      <c r="NC957" s="226"/>
      <c r="ND957" s="226"/>
      <c r="NE957" s="226"/>
      <c r="NF957" s="226"/>
      <c r="NG957" s="226"/>
      <c r="NH957" s="226"/>
      <c r="NI957" s="226"/>
      <c r="NJ957" s="226"/>
      <c r="NK957" s="226"/>
      <c r="NL957" s="226"/>
      <c r="NM957" s="226"/>
      <c r="NN957" s="226"/>
      <c r="NO957" s="226"/>
      <c r="NP957" s="226"/>
      <c r="NQ957" s="226"/>
      <c r="NR957" s="226"/>
      <c r="NS957" s="226"/>
      <c r="NT957" s="226"/>
      <c r="NU957" s="226"/>
      <c r="NV957" s="226"/>
      <c r="NW957" s="226"/>
      <c r="NX957" s="226"/>
      <c r="NY957" s="226"/>
      <c r="NZ957" s="226"/>
      <c r="OA957" s="226"/>
      <c r="OB957" s="226"/>
      <c r="OC957" s="226"/>
      <c r="OD957" s="226"/>
      <c r="OE957" s="226"/>
      <c r="OF957" s="226"/>
      <c r="OG957" s="226"/>
      <c r="OH957" s="226"/>
      <c r="OI957" s="226"/>
      <c r="OJ957" s="226"/>
      <c r="OK957" s="226"/>
      <c r="OL957" s="226"/>
      <c r="OM957" s="226"/>
      <c r="ON957" s="226"/>
      <c r="OO957" s="226"/>
      <c r="OP957" s="226"/>
      <c r="OQ957" s="226"/>
      <c r="OR957" s="226"/>
      <c r="OS957" s="226"/>
      <c r="OT957" s="226"/>
      <c r="OU957" s="226"/>
      <c r="OV957" s="226"/>
      <c r="OW957" s="226"/>
      <c r="OX957" s="226"/>
      <c r="OY957" s="226"/>
      <c r="OZ957" s="226"/>
      <c r="PA957" s="226"/>
      <c r="PB957" s="226"/>
      <c r="PC957" s="226"/>
      <c r="PD957" s="226"/>
      <c r="PE957" s="226"/>
      <c r="PF957" s="226"/>
      <c r="PG957" s="226"/>
      <c r="PH957" s="226"/>
      <c r="PI957" s="226"/>
      <c r="PJ957" s="226"/>
      <c r="PK957" s="226"/>
      <c r="PL957" s="226"/>
      <c r="PM957" s="226"/>
      <c r="PN957" s="226"/>
      <c r="PO957" s="226"/>
      <c r="PP957" s="226"/>
      <c r="PQ957" s="226"/>
      <c r="PR957" s="226"/>
      <c r="PS957" s="226"/>
      <c r="PT957" s="226"/>
      <c r="PU957" s="226"/>
      <c r="PV957" s="226"/>
      <c r="PW957" s="226"/>
      <c r="PX957" s="226"/>
      <c r="PY957" s="226"/>
      <c r="PZ957" s="226"/>
      <c r="QA957" s="226"/>
      <c r="QB957" s="226"/>
      <c r="QC957" s="226"/>
      <c r="QD957" s="226"/>
      <c r="QE957" s="226"/>
      <c r="QF957" s="226"/>
      <c r="QG957" s="226"/>
      <c r="QH957" s="226"/>
      <c r="QI957" s="226"/>
      <c r="QJ957" s="226"/>
      <c r="QK957" s="226"/>
      <c r="QL957" s="226"/>
      <c r="QM957" s="226"/>
      <c r="QN957" s="226"/>
      <c r="QO957" s="226"/>
      <c r="QP957" s="226"/>
      <c r="QQ957" s="226"/>
      <c r="QR957" s="226"/>
      <c r="QS957" s="226"/>
      <c r="QT957" s="226"/>
      <c r="QU957" s="226"/>
      <c r="QV957" s="226"/>
      <c r="QW957" s="226"/>
      <c r="QX957" s="226"/>
      <c r="QY957" s="226"/>
      <c r="QZ957" s="226"/>
      <c r="RA957" s="226"/>
      <c r="RB957" s="226"/>
      <c r="RC957" s="226"/>
      <c r="RD957" s="226"/>
      <c r="RE957" s="226"/>
      <c r="RF957" s="226"/>
      <c r="RG957" s="226"/>
      <c r="RH957" s="226"/>
      <c r="RI957" s="226"/>
      <c r="RJ957" s="226"/>
      <c r="RK957" s="226"/>
      <c r="RL957" s="226"/>
      <c r="RM957" s="226"/>
      <c r="RN957" s="226"/>
      <c r="RO957" s="226"/>
      <c r="RP957" s="226"/>
      <c r="RQ957" s="226"/>
      <c r="RR957" s="226"/>
      <c r="RS957" s="226"/>
      <c r="RT957" s="226"/>
      <c r="RU957" s="226"/>
      <c r="RV957" s="226"/>
      <c r="RW957" s="226"/>
      <c r="RX957" s="226"/>
      <c r="RY957" s="226"/>
      <c r="RZ957" s="226"/>
      <c r="SA957" s="226"/>
      <c r="SB957" s="226"/>
      <c r="SC957" s="226"/>
      <c r="SD957" s="226"/>
      <c r="SE957" s="226"/>
      <c r="SF957" s="226"/>
      <c r="SG957" s="226"/>
      <c r="SH957" s="226"/>
      <c r="SI957" s="226"/>
      <c r="SJ957" s="226"/>
      <c r="SK957" s="226"/>
      <c r="SL957" s="226"/>
      <c r="SM957" s="226"/>
      <c r="SN957" s="226"/>
      <c r="SO957" s="226"/>
      <c r="SP957" s="226"/>
      <c r="SQ957" s="226"/>
      <c r="SR957" s="226"/>
      <c r="SS957" s="226"/>
      <c r="ST957" s="226"/>
      <c r="SU957" s="226"/>
      <c r="SV957" s="226"/>
      <c r="SW957" s="226"/>
      <c r="SX957" s="226"/>
      <c r="SY957" s="226"/>
      <c r="SZ957" s="226"/>
      <c r="TA957" s="226"/>
      <c r="TB957" s="226"/>
      <c r="TC957" s="226"/>
      <c r="TD957" s="226"/>
      <c r="TE957" s="226"/>
      <c r="TF957" s="226"/>
      <c r="TG957" s="226"/>
      <c r="TH957" s="226"/>
      <c r="TI957" s="226"/>
      <c r="TJ957" s="226"/>
      <c r="TK957" s="226"/>
      <c r="TL957" s="226"/>
      <c r="TM957" s="226"/>
      <c r="TN957" s="226"/>
      <c r="TO957" s="226"/>
      <c r="TP957" s="226"/>
      <c r="TQ957" s="226"/>
      <c r="TR957" s="226"/>
      <c r="TS957" s="226"/>
      <c r="TT957" s="226"/>
      <c r="TU957" s="226"/>
      <c r="TV957" s="226"/>
      <c r="TW957" s="226"/>
      <c r="TX957" s="226"/>
      <c r="TY957" s="226"/>
      <c r="TZ957" s="226"/>
      <c r="UA957" s="226"/>
      <c r="UB957" s="226"/>
      <c r="UC957" s="226"/>
      <c r="UD957" s="226"/>
      <c r="UE957" s="226"/>
      <c r="UF957" s="226"/>
      <c r="UG957" s="226"/>
      <c r="UH957" s="226"/>
      <c r="UI957" s="226"/>
      <c r="UJ957" s="226"/>
      <c r="UK957" s="226"/>
      <c r="UL957" s="226"/>
      <c r="UM957" s="226"/>
      <c r="UN957" s="226"/>
      <c r="UO957" s="226"/>
      <c r="UP957" s="226"/>
      <c r="UQ957" s="226"/>
      <c r="UR957" s="226"/>
      <c r="US957" s="226"/>
      <c r="UT957" s="226"/>
      <c r="UU957" s="226"/>
      <c r="UV957" s="226"/>
      <c r="UW957" s="226"/>
      <c r="UX957" s="226"/>
      <c r="UY957" s="226"/>
      <c r="UZ957" s="226"/>
      <c r="VA957" s="226"/>
      <c r="VB957" s="226"/>
      <c r="VC957" s="226"/>
      <c r="VD957" s="226"/>
      <c r="VE957" s="226"/>
      <c r="VF957" s="226"/>
      <c r="VG957" s="226"/>
      <c r="VH957" s="226"/>
      <c r="VI957" s="226"/>
      <c r="VJ957" s="226"/>
      <c r="VK957" s="226"/>
      <c r="VL957" s="226"/>
      <c r="VM957" s="226"/>
      <c r="VN957" s="226"/>
      <c r="VO957" s="226"/>
      <c r="VP957" s="226"/>
      <c r="VQ957" s="226"/>
      <c r="VR957" s="226"/>
      <c r="VS957" s="226"/>
      <c r="VT957" s="226"/>
      <c r="VU957" s="226"/>
      <c r="VV957" s="226"/>
      <c r="VW957" s="226"/>
      <c r="VX957" s="226"/>
      <c r="VY957" s="226"/>
      <c r="VZ957" s="226"/>
      <c r="WA957" s="226"/>
      <c r="WB957" s="226"/>
      <c r="WC957" s="226"/>
      <c r="WD957" s="226"/>
      <c r="WE957" s="226"/>
      <c r="WF957" s="226"/>
      <c r="WG957" s="226"/>
      <c r="WH957" s="226"/>
      <c r="WI957" s="226"/>
      <c r="WJ957" s="226"/>
      <c r="WK957" s="226"/>
      <c r="WL957" s="226"/>
      <c r="WM957" s="226"/>
      <c r="WN957" s="226"/>
      <c r="WO957" s="226"/>
      <c r="WP957" s="226"/>
      <c r="WQ957" s="226"/>
      <c r="WR957" s="226"/>
      <c r="WS957" s="226"/>
      <c r="WT957" s="226"/>
      <c r="WU957" s="226"/>
      <c r="WV957" s="226"/>
      <c r="WW957" s="226"/>
      <c r="WX957" s="226"/>
      <c r="WY957" s="226"/>
      <c r="WZ957" s="226"/>
      <c r="XA957" s="226"/>
      <c r="XB957" s="226"/>
      <c r="XC957" s="226"/>
      <c r="XD957" s="226"/>
      <c r="XE957" s="226"/>
      <c r="XF957" s="226"/>
      <c r="XG957" s="226"/>
      <c r="XH957" s="226"/>
      <c r="XI957" s="226"/>
      <c r="XJ957" s="226"/>
      <c r="XK957" s="226"/>
      <c r="XL957" s="226"/>
      <c r="XM957" s="226"/>
      <c r="XN957" s="226"/>
      <c r="XO957" s="226"/>
      <c r="XP957" s="226"/>
      <c r="XQ957" s="226"/>
      <c r="XR957" s="226"/>
      <c r="XS957" s="226"/>
      <c r="XT957" s="226"/>
      <c r="XU957" s="226"/>
      <c r="XV957" s="226"/>
      <c r="XW957" s="226"/>
      <c r="XX957" s="226"/>
      <c r="XY957" s="226"/>
      <c r="XZ957" s="226"/>
      <c r="YA957" s="226"/>
      <c r="YB957" s="226"/>
      <c r="YC957" s="226"/>
      <c r="YD957" s="226"/>
      <c r="YE957" s="226"/>
      <c r="YF957" s="226"/>
      <c r="YG957" s="226"/>
      <c r="YH957" s="226"/>
      <c r="YI957" s="226"/>
      <c r="YJ957" s="226"/>
      <c r="YK957" s="226"/>
      <c r="YL957" s="226"/>
      <c r="YM957" s="226"/>
      <c r="YN957" s="226"/>
      <c r="YO957" s="226"/>
      <c r="YP957" s="226"/>
      <c r="YQ957" s="226"/>
      <c r="YR957" s="226"/>
      <c r="YS957" s="226"/>
      <c r="YT957" s="226"/>
      <c r="YU957" s="226"/>
      <c r="YV957" s="226"/>
      <c r="YW957" s="226"/>
      <c r="YX957" s="226"/>
      <c r="YY957" s="226"/>
      <c r="YZ957" s="226"/>
      <c r="ZA957" s="226"/>
      <c r="ZB957" s="226"/>
      <c r="ZC957" s="226"/>
      <c r="ZD957" s="226"/>
      <c r="ZE957" s="226"/>
      <c r="ZF957" s="226"/>
      <c r="ZG957" s="226"/>
      <c r="ZH957" s="226"/>
      <c r="ZI957" s="226"/>
      <c r="ZJ957" s="226"/>
      <c r="ZK957" s="226"/>
      <c r="ZL957" s="226"/>
      <c r="ZM957" s="226"/>
      <c r="ZN957" s="226"/>
      <c r="ZO957" s="226"/>
      <c r="ZP957" s="226"/>
      <c r="ZQ957" s="226"/>
      <c r="ZR957" s="226"/>
      <c r="ZS957" s="226"/>
      <c r="ZT957" s="226"/>
      <c r="ZU957" s="226"/>
      <c r="ZV957" s="226"/>
      <c r="ZW957" s="226"/>
      <c r="ZX957" s="226"/>
      <c r="ZY957" s="226"/>
      <c r="ZZ957" s="226"/>
      <c r="AAA957" s="226"/>
      <c r="AAB957" s="226"/>
      <c r="AAC957" s="226"/>
      <c r="AAD957" s="226"/>
      <c r="AAE957" s="226"/>
      <c r="AAF957" s="226"/>
      <c r="AAG957" s="226"/>
      <c r="AAH957" s="226"/>
      <c r="AAI957" s="226"/>
      <c r="AAJ957" s="226"/>
      <c r="AAK957" s="226"/>
      <c r="AAL957" s="226"/>
      <c r="AAM957" s="226"/>
      <c r="AAN957" s="226"/>
      <c r="AAO957" s="226"/>
      <c r="AAP957" s="226"/>
      <c r="AAQ957" s="226"/>
      <c r="AAR957" s="226"/>
      <c r="AAS957" s="226"/>
      <c r="AAT957" s="226"/>
      <c r="AAU957" s="226"/>
      <c r="AAV957" s="226"/>
      <c r="AAW957" s="226"/>
      <c r="AAX957" s="226"/>
      <c r="AAY957" s="226"/>
      <c r="AAZ957" s="226"/>
      <c r="ABA957" s="226"/>
      <c r="ABB957" s="226"/>
      <c r="ABC957" s="226"/>
      <c r="ABD957" s="226"/>
      <c r="ABE957" s="226"/>
      <c r="ABF957" s="226"/>
      <c r="ABG957" s="226"/>
      <c r="ABH957" s="226"/>
      <c r="ABI957" s="226"/>
      <c r="ABJ957" s="226"/>
      <c r="ABK957" s="226"/>
      <c r="ABL957" s="226"/>
      <c r="ABM957" s="226"/>
      <c r="ABN957" s="226"/>
      <c r="ABO957" s="226"/>
      <c r="ABP957" s="226"/>
      <c r="ABQ957" s="226"/>
      <c r="ABR957" s="226"/>
      <c r="ABS957" s="226"/>
      <c r="ABT957" s="226"/>
      <c r="ABU957" s="226"/>
      <c r="ABV957" s="226"/>
      <c r="ABW957" s="226"/>
      <c r="ABX957" s="226"/>
      <c r="ABY957" s="226"/>
      <c r="ABZ957" s="226"/>
      <c r="ACA957" s="226"/>
      <c r="ACB957" s="226"/>
      <c r="ACC957" s="226"/>
      <c r="ACD957" s="226"/>
      <c r="ACE957" s="226"/>
      <c r="ACF957" s="226"/>
      <c r="ACG957" s="226"/>
      <c r="ACH957" s="226"/>
      <c r="ACI957" s="226"/>
      <c r="ACJ957" s="226"/>
      <c r="ACK957" s="226"/>
      <c r="ACL957" s="226"/>
      <c r="ACM957" s="226"/>
      <c r="ACN957" s="226"/>
      <c r="ACO957" s="226"/>
      <c r="ACP957" s="226"/>
      <c r="ACQ957" s="226"/>
      <c r="ACR957" s="226"/>
      <c r="ACS957" s="226"/>
      <c r="ACT957" s="226"/>
      <c r="ACU957" s="226"/>
      <c r="ACV957" s="226"/>
      <c r="ACW957" s="226"/>
      <c r="ACX957" s="226"/>
      <c r="ACY957" s="226"/>
      <c r="ACZ957" s="226"/>
      <c r="ADA957" s="226"/>
      <c r="ADB957" s="226"/>
      <c r="ADC957" s="226"/>
      <c r="ADD957" s="226"/>
      <c r="ADE957" s="226"/>
      <c r="ADF957" s="226"/>
      <c r="ADG957" s="226"/>
      <c r="ADH957" s="226"/>
      <c r="ADI957" s="226"/>
      <c r="ADJ957" s="226"/>
      <c r="ADK957" s="226"/>
      <c r="ADL957" s="226"/>
      <c r="ADM957" s="226"/>
      <c r="ADN957" s="226"/>
      <c r="ADO957" s="226"/>
      <c r="ADP957" s="226"/>
      <c r="ADQ957" s="226"/>
      <c r="ADR957" s="226"/>
      <c r="ADS957" s="226"/>
      <c r="ADT957" s="226"/>
      <c r="ADU957" s="226"/>
      <c r="ADV957" s="226"/>
      <c r="ADW957" s="226"/>
      <c r="ADX957" s="226"/>
      <c r="ADY957" s="226"/>
      <c r="ADZ957" s="226"/>
      <c r="AEA957" s="226"/>
      <c r="AEB957" s="226"/>
      <c r="AEC957" s="226"/>
      <c r="AED957" s="226"/>
      <c r="AEE957" s="226"/>
      <c r="AEF957" s="226"/>
      <c r="AEG957" s="226"/>
      <c r="AEH957" s="226"/>
      <c r="AEI957" s="226"/>
      <c r="AEJ957" s="226"/>
      <c r="AEK957" s="226"/>
      <c r="AEL957" s="226"/>
      <c r="AEM957" s="226"/>
      <c r="AEN957" s="226"/>
      <c r="AEO957" s="226"/>
      <c r="AEP957" s="226"/>
      <c r="AEQ957" s="226"/>
      <c r="AER957" s="226"/>
      <c r="AES957" s="226"/>
      <c r="AET957" s="226"/>
      <c r="AEU957" s="226"/>
      <c r="AEV957" s="226"/>
      <c r="AEW957" s="226"/>
      <c r="AEX957" s="226"/>
      <c r="AEY957" s="226"/>
      <c r="AEZ957" s="226"/>
      <c r="AFA957" s="226"/>
      <c r="AFB957" s="226"/>
      <c r="AFC957" s="226"/>
      <c r="AFD957" s="226"/>
      <c r="AFE957" s="226"/>
      <c r="AFF957" s="226"/>
      <c r="AFG957" s="226"/>
      <c r="AFH957" s="226"/>
      <c r="AFI957" s="226"/>
      <c r="AFJ957" s="226"/>
      <c r="AFK957" s="226"/>
      <c r="AFL957" s="226"/>
      <c r="AFM957" s="226"/>
      <c r="AFN957" s="226"/>
      <c r="AFO957" s="226"/>
      <c r="AFP957" s="226"/>
      <c r="AFQ957" s="226"/>
      <c r="AFR957" s="226"/>
      <c r="AFS957" s="226"/>
      <c r="AFT957" s="226"/>
      <c r="AFU957" s="226"/>
      <c r="AFV957" s="226"/>
      <c r="AFW957" s="226"/>
      <c r="AFX957" s="226"/>
      <c r="AFY957" s="226"/>
      <c r="AFZ957" s="226"/>
      <c r="AGA957" s="226"/>
      <c r="AGB957" s="226"/>
      <c r="AGC957" s="226"/>
      <c r="AGD957" s="226"/>
      <c r="AGE957" s="226"/>
      <c r="AGF957" s="226"/>
      <c r="AGG957" s="226"/>
      <c r="AGH957" s="226"/>
      <c r="AGI957" s="226"/>
      <c r="AGJ957" s="226"/>
      <c r="AGK957" s="226"/>
      <c r="AGL957" s="226"/>
      <c r="AGM957" s="226"/>
      <c r="AGN957" s="226"/>
      <c r="AGO957" s="226"/>
      <c r="AGP957" s="226"/>
      <c r="AGQ957" s="226"/>
      <c r="AGR957" s="226"/>
      <c r="AGS957" s="226"/>
      <c r="AGT957" s="226"/>
      <c r="AGU957" s="226"/>
      <c r="AGV957" s="226"/>
      <c r="AGW957" s="226"/>
      <c r="AGX957" s="226"/>
      <c r="AGY957" s="226"/>
      <c r="AGZ957" s="226"/>
      <c r="AHA957" s="226"/>
      <c r="AHB957" s="226"/>
      <c r="AHC957" s="226"/>
      <c r="AHD957" s="226"/>
      <c r="AHE957" s="226"/>
      <c r="AHF957" s="226"/>
      <c r="AHG957" s="226"/>
      <c r="AHH957" s="226"/>
      <c r="AHI957" s="226"/>
      <c r="AHJ957" s="226"/>
      <c r="AHK957" s="226"/>
      <c r="AHL957" s="226"/>
      <c r="AHM957" s="226"/>
      <c r="AHN957" s="226"/>
      <c r="AHO957" s="226"/>
      <c r="AHP957" s="226"/>
      <c r="AHQ957" s="226"/>
      <c r="AHR957" s="226"/>
      <c r="AHS957" s="226"/>
      <c r="AHT957" s="226"/>
      <c r="AHU957" s="226"/>
      <c r="AHV957" s="226"/>
      <c r="AHW957" s="226"/>
      <c r="AHX957" s="226"/>
      <c r="AHY957" s="226"/>
      <c r="AHZ957" s="226"/>
      <c r="AIA957" s="226"/>
      <c r="AIB957" s="226"/>
      <c r="AIC957" s="226"/>
      <c r="AID957" s="226"/>
      <c r="AIE957" s="226"/>
      <c r="AIF957" s="226"/>
      <c r="AIG957" s="226"/>
      <c r="AIH957" s="226"/>
      <c r="AII957" s="226"/>
      <c r="AIJ957" s="226"/>
      <c r="AIK957" s="226"/>
      <c r="AIL957" s="226"/>
      <c r="AIM957" s="226"/>
      <c r="AIN957" s="226"/>
      <c r="AIO957" s="226"/>
      <c r="AIP957" s="226"/>
      <c r="AIQ957" s="226"/>
      <c r="AIR957" s="226"/>
      <c r="AIS957" s="226"/>
      <c r="AIT957" s="226"/>
      <c r="AIU957" s="226"/>
      <c r="AIV957" s="226"/>
      <c r="AIW957" s="226"/>
      <c r="AIX957" s="226"/>
      <c r="AIY957" s="226"/>
      <c r="AIZ957" s="226"/>
      <c r="AJA957" s="226"/>
      <c r="AJB957" s="226"/>
      <c r="AJC957" s="226"/>
      <c r="AJD957" s="226"/>
      <c r="AJE957" s="226"/>
      <c r="AJF957" s="226"/>
      <c r="AJG957" s="226"/>
      <c r="AJH957" s="226"/>
      <c r="AJI957" s="226"/>
      <c r="AJJ957" s="226"/>
      <c r="AJK957" s="226"/>
      <c r="AJL957" s="226"/>
      <c r="AJM957" s="226"/>
      <c r="AJN957" s="226"/>
      <c r="AJO957" s="226"/>
      <c r="AJP957" s="226"/>
      <c r="AJQ957" s="226"/>
      <c r="AJR957" s="226"/>
      <c r="AJS957" s="226"/>
      <c r="AJT957" s="226"/>
      <c r="AJU957" s="226"/>
      <c r="AJV957" s="226"/>
      <c r="AJW957" s="226"/>
      <c r="AJX957" s="226"/>
      <c r="AJY957" s="226"/>
      <c r="AJZ957" s="226"/>
      <c r="AKA957" s="226"/>
      <c r="AKB957" s="226"/>
      <c r="AKC957" s="226"/>
      <c r="AKD957" s="226"/>
      <c r="AKE957" s="226"/>
      <c r="AKF957" s="226"/>
      <c r="AKG957" s="226"/>
      <c r="AKH957" s="226"/>
      <c r="AKI957" s="226"/>
      <c r="AKJ957" s="226"/>
      <c r="AKK957" s="226"/>
      <c r="AKL957" s="226"/>
      <c r="AKM957" s="226"/>
      <c r="AKN957" s="226"/>
      <c r="AKO957" s="226"/>
      <c r="AKP957" s="226"/>
      <c r="AKQ957" s="226"/>
      <c r="AKR957" s="226"/>
      <c r="AKS957" s="226"/>
      <c r="AKT957" s="226"/>
      <c r="AKU957" s="226"/>
      <c r="AKV957" s="226"/>
      <c r="AKW957" s="226"/>
      <c r="AKX957" s="226"/>
      <c r="AKY957" s="226"/>
      <c r="AKZ957" s="226"/>
      <c r="ALA957" s="226"/>
      <c r="ALB957" s="226"/>
      <c r="ALC957" s="226"/>
      <c r="ALD957" s="226"/>
      <c r="ALE957" s="226"/>
      <c r="ALF957" s="226"/>
      <c r="ALG957" s="226"/>
      <c r="ALH957" s="226"/>
      <c r="ALI957" s="226"/>
      <c r="ALJ957" s="226"/>
      <c r="ALK957" s="226"/>
      <c r="ALL957" s="226"/>
      <c r="ALM957" s="226"/>
      <c r="ALN957" s="226"/>
      <c r="ALO957" s="226"/>
      <c r="ALP957" s="226"/>
      <c r="ALQ957" s="226"/>
      <c r="ALR957" s="226"/>
      <c r="ALS957" s="226"/>
      <c r="ALT957" s="226"/>
      <c r="ALU957" s="226"/>
      <c r="ALV957" s="226"/>
      <c r="ALW957" s="226"/>
      <c r="ALX957" s="226"/>
      <c r="ALY957" s="226"/>
      <c r="ALZ957" s="226"/>
      <c r="AMA957" s="226"/>
      <c r="AMB957" s="226"/>
      <c r="AMC957" s="226"/>
      <c r="AMD957" s="226"/>
      <c r="AME957" s="226"/>
      <c r="AMF957" s="226"/>
      <c r="AMG957" s="226"/>
      <c r="AMH957" s="226"/>
      <c r="AMI957" s="226"/>
      <c r="AMJ957" s="226"/>
      <c r="AMK957" s="226"/>
      <c r="AML957" s="226"/>
      <c r="AMM957" s="226"/>
      <c r="AMN957" s="226"/>
      <c r="AMO957" s="226"/>
      <c r="AMP957" s="226"/>
      <c r="AMQ957" s="226"/>
      <c r="AMR957" s="226"/>
      <c r="AMS957" s="226"/>
      <c r="AMT957" s="226"/>
      <c r="AMU957" s="226"/>
      <c r="AMV957" s="226"/>
      <c r="AMW957" s="226"/>
      <c r="AMX957" s="226"/>
    </row>
    <row r="958" spans="1:1038" s="398" customFormat="1" ht="18" customHeight="1">
      <c r="A958" s="548" t="s">
        <v>2392</v>
      </c>
      <c r="B958" s="543" t="s">
        <v>1647</v>
      </c>
      <c r="C958" s="226"/>
      <c r="D958" s="225" t="s">
        <v>1279</v>
      </c>
      <c r="E958" s="226">
        <v>111</v>
      </c>
      <c r="F958" s="226">
        <v>2</v>
      </c>
      <c r="G958" s="391" t="str">
        <f t="shared" si="744"/>
        <v>111-2</v>
      </c>
      <c r="H958" s="226">
        <v>22.5</v>
      </c>
      <c r="I958" s="226">
        <v>59</v>
      </c>
      <c r="J958" s="544">
        <f t="shared" ref="J958:J1019" si="754">IF(H958=0, 1, 0)</f>
        <v>0</v>
      </c>
      <c r="K958" s="545" t="b">
        <f>IF(J959=1,IF(((VLOOKUP($G958,[4]Depth_Lookup!$A$3:$J$550,9,FALSE))-(I958/100))=0,"Good",IF(((VLOOKUP($G958,[4]Depth_Lookup!$A$3:$J$550,9,FALSE))-(I958/100))&gt;0,"Too Short","Too Long")))</f>
        <v>0</v>
      </c>
      <c r="L958" s="171">
        <f>(VLOOKUP($G958,Depth_Lookup!$A$3:$J$410,10,FALSE))+(H958/100)</f>
        <v>291.51000000000005</v>
      </c>
      <c r="M958" s="171">
        <f>(VLOOKUP($G958,Depth_Lookup!$A$3:$J$410,10,FALSE))+(I958/100)</f>
        <v>291.875</v>
      </c>
      <c r="N958" s="232" t="s">
        <v>2446</v>
      </c>
      <c r="O958" s="226">
        <v>1</v>
      </c>
      <c r="P958" s="226" t="s">
        <v>853</v>
      </c>
      <c r="Q958" s="226" t="s">
        <v>2437</v>
      </c>
      <c r="R958" s="391" t="str">
        <f t="shared" si="745"/>
        <v>Serpentinizedharzburgite</v>
      </c>
      <c r="S958" s="226" t="s">
        <v>2400</v>
      </c>
      <c r="T958" s="226" t="s">
        <v>2400</v>
      </c>
      <c r="U958" s="226" t="s">
        <v>108</v>
      </c>
      <c r="V958" s="226" t="s">
        <v>509</v>
      </c>
      <c r="W958" s="226" t="s">
        <v>2393</v>
      </c>
      <c r="X958" s="392">
        <f>VLOOKUP(W958,[4]definitions_list_lookup!$A$13:$B$19,2,0)</f>
        <v>5</v>
      </c>
      <c r="Y958" s="226" t="s">
        <v>2438</v>
      </c>
      <c r="Z958" s="226" t="s">
        <v>2439</v>
      </c>
      <c r="AA958" s="226"/>
      <c r="AB958" s="226"/>
      <c r="AC958" s="226"/>
      <c r="AD958" s="226"/>
      <c r="AE958" s="393"/>
      <c r="AF958" s="391" t="e">
        <f>VLOOKUP(AE958,[4]definitions_list_mag!$V$12:$W$15,2,0)</f>
        <v>#N/A</v>
      </c>
      <c r="AG958" s="394"/>
      <c r="AH958" s="226"/>
      <c r="AI958" s="257">
        <v>69</v>
      </c>
      <c r="AJ958" s="226"/>
      <c r="AK958" s="226"/>
      <c r="AL958" s="226"/>
      <c r="AM958" s="226"/>
      <c r="AN958" s="226"/>
      <c r="AO958" s="257"/>
      <c r="AP958" s="226"/>
      <c r="AQ958" s="226"/>
      <c r="AR958" s="226"/>
      <c r="AS958" s="226"/>
      <c r="AT958" s="226"/>
      <c r="AU958" s="257">
        <v>1</v>
      </c>
      <c r="AV958" s="226">
        <v>2</v>
      </c>
      <c r="AW958" s="226">
        <v>0.5</v>
      </c>
      <c r="AX958" s="226" t="s">
        <v>110</v>
      </c>
      <c r="AY958" s="226" t="s">
        <v>103</v>
      </c>
      <c r="AZ958" s="226"/>
      <c r="BA958" s="257">
        <v>30</v>
      </c>
      <c r="BB958" s="226">
        <v>7</v>
      </c>
      <c r="BC958" s="226">
        <v>2</v>
      </c>
      <c r="BD958" s="226" t="s">
        <v>110</v>
      </c>
      <c r="BE958" s="226" t="s">
        <v>103</v>
      </c>
      <c r="BF958" s="226"/>
      <c r="BG958" s="257"/>
      <c r="BH958" s="226"/>
      <c r="BI958" s="226"/>
      <c r="BJ958" s="226"/>
      <c r="BK958" s="226"/>
      <c r="BL958" s="226"/>
      <c r="BM958" s="257"/>
      <c r="BN958" s="226"/>
      <c r="BO958" s="226"/>
      <c r="BP958" s="226"/>
      <c r="BQ958" s="226"/>
      <c r="BR958" s="226"/>
      <c r="BS958" s="226"/>
      <c r="BT958" s="226"/>
      <c r="BU958" s="226"/>
      <c r="BV958" s="226"/>
      <c r="BW958" s="226"/>
      <c r="BX958" s="226"/>
      <c r="BY958" s="257"/>
      <c r="BZ958" s="226"/>
      <c r="CA958" s="226"/>
      <c r="CB958" s="226"/>
      <c r="CC958" s="226"/>
      <c r="CD958" s="226"/>
      <c r="CE958" s="226"/>
      <c r="CF958" s="399">
        <f t="shared" si="746"/>
        <v>100</v>
      </c>
      <c r="CG958" s="259"/>
      <c r="CH958" s="150" t="s">
        <v>1329</v>
      </c>
      <c r="CI958" s="150">
        <v>85</v>
      </c>
      <c r="CJ958" s="150"/>
      <c r="CK958" s="158"/>
      <c r="CL958" s="395"/>
      <c r="CM958" s="395"/>
      <c r="CN958" s="395"/>
      <c r="CO958" s="395"/>
      <c r="CP958" s="395"/>
      <c r="CQ958" s="395"/>
      <c r="CR958" s="395"/>
      <c r="CS958" s="395"/>
      <c r="CT958" s="395"/>
      <c r="CU958" s="395"/>
      <c r="CV958" s="395"/>
      <c r="CW958" s="395"/>
      <c r="CX958" s="395"/>
      <c r="CY958" s="395"/>
      <c r="CZ958" s="395"/>
      <c r="DA958" s="395"/>
      <c r="DB958" s="395">
        <v>85</v>
      </c>
      <c r="DC958" s="256">
        <v>15</v>
      </c>
      <c r="DD958" s="395"/>
      <c r="DE958" s="395"/>
      <c r="DF958" s="395"/>
      <c r="DG958" s="395"/>
      <c r="DH958" s="395"/>
      <c r="DI958" s="395"/>
      <c r="DJ958" s="395"/>
      <c r="DK958" s="396">
        <f t="shared" si="747"/>
        <v>100</v>
      </c>
      <c r="DL958" s="259"/>
      <c r="DM958" s="395"/>
      <c r="DN958" s="395"/>
      <c r="DO958" s="397"/>
      <c r="DQ958" s="259"/>
      <c r="DR958" s="397"/>
      <c r="DS958" s="259"/>
      <c r="DT958" s="263" t="s">
        <v>2447</v>
      </c>
      <c r="DU958" s="256"/>
      <c r="DV958" s="256"/>
      <c r="DW958" s="400" t="e">
        <f>VLOOKUP(P958,[4]definitions_list_lookup!$K$30:$L$54,2,0)</f>
        <v>#N/A</v>
      </c>
      <c r="DX958" s="155" t="s">
        <v>853</v>
      </c>
      <c r="DY958" s="155" t="s">
        <v>2448</v>
      </c>
      <c r="DZ958" s="546"/>
      <c r="EA958" s="104"/>
      <c r="EB958" s="256"/>
      <c r="EC958" s="104"/>
      <c r="ED958" s="229" t="s">
        <v>2517</v>
      </c>
      <c r="EE958" s="401"/>
      <c r="EF958" s="402"/>
      <c r="EG958" s="401"/>
      <c r="EH958" s="403"/>
      <c r="EI958" s="404"/>
      <c r="EJ958" s="405"/>
      <c r="EK958" s="406"/>
      <c r="EL958" s="401"/>
      <c r="EM958" s="403"/>
      <c r="EN958" s="403" t="s">
        <v>1448</v>
      </c>
      <c r="EO958" s="407"/>
      <c r="EP958" s="407"/>
      <c r="EQ958" s="407"/>
      <c r="ER958" s="407"/>
      <c r="ES958" s="407"/>
      <c r="ET958" s="407"/>
      <c r="EU958" s="407"/>
      <c r="EV958" s="408">
        <v>22</v>
      </c>
      <c r="EW958" s="408">
        <v>90</v>
      </c>
      <c r="EX958" s="408">
        <v>18</v>
      </c>
      <c r="EY958" s="408">
        <v>180</v>
      </c>
      <c r="EZ958" s="192">
        <f t="shared" si="675"/>
        <v>-51.193603503492341</v>
      </c>
      <c r="FA958" s="192">
        <f t="shared" si="676"/>
        <v>308.80639649650766</v>
      </c>
      <c r="FB958" s="192">
        <f t="shared" si="677"/>
        <v>62.594665149684673</v>
      </c>
      <c r="FC958" s="192">
        <f t="shared" si="678"/>
        <v>38.806396496507659</v>
      </c>
      <c r="FD958" s="192">
        <f t="shared" si="679"/>
        <v>27.405334850315327</v>
      </c>
      <c r="FE958" s="193">
        <f t="shared" si="680"/>
        <v>128.80639649650766</v>
      </c>
      <c r="FF958" s="194">
        <f t="shared" si="681"/>
        <v>27.405334850315327</v>
      </c>
      <c r="FG958" s="401" t="s">
        <v>2506</v>
      </c>
      <c r="FH958" s="403"/>
      <c r="FI958" s="778">
        <f t="shared" si="682"/>
        <v>0</v>
      </c>
      <c r="FJ958" s="779">
        <f t="shared" si="683"/>
        <v>27.405334850315327</v>
      </c>
      <c r="FK958" s="779">
        <f t="shared" si="684"/>
        <v>62.594665149684673</v>
      </c>
      <c r="FL958" s="780">
        <f t="shared" si="685"/>
        <v>1.0924830010453468</v>
      </c>
      <c r="FM958" s="169">
        <f t="shared" si="686"/>
        <v>0.88777253176243043</v>
      </c>
      <c r="FN958" s="783">
        <f t="shared" si="687"/>
        <v>0</v>
      </c>
      <c r="FO958" s="226"/>
      <c r="FP958" s="226"/>
      <c r="FQ958" s="226"/>
      <c r="FR958" s="226"/>
      <c r="FS958" s="226"/>
      <c r="FT958" s="226"/>
      <c r="FU958" s="226"/>
      <c r="FV958" s="226"/>
      <c r="FW958" s="226"/>
      <c r="FX958" s="226"/>
      <c r="FY958" s="226"/>
      <c r="FZ958" s="226"/>
      <c r="GA958" s="226"/>
      <c r="GB958" s="226"/>
      <c r="GC958" s="226"/>
      <c r="GD958" s="226"/>
      <c r="GE958" s="226"/>
      <c r="GF958" s="226"/>
      <c r="GG958" s="226"/>
      <c r="GH958" s="226"/>
      <c r="GI958" s="226"/>
      <c r="GJ958" s="226"/>
      <c r="GK958" s="226"/>
      <c r="GL958" s="226"/>
      <c r="GM958" s="226"/>
      <c r="GN958" s="226"/>
      <c r="GO958" s="226"/>
      <c r="GP958" s="226"/>
      <c r="GQ958" s="226"/>
      <c r="GR958" s="226"/>
      <c r="GS958" s="226"/>
      <c r="GT958" s="226"/>
      <c r="GU958" s="226"/>
      <c r="GV958" s="226"/>
      <c r="GW958" s="226"/>
      <c r="GX958" s="226"/>
      <c r="GY958" s="226"/>
      <c r="GZ958" s="226"/>
      <c r="HA958" s="226"/>
      <c r="HB958" s="226"/>
      <c r="HC958" s="226"/>
      <c r="HD958" s="226"/>
      <c r="HE958" s="226"/>
      <c r="HF958" s="226"/>
      <c r="HG958" s="226"/>
      <c r="HH958" s="226"/>
      <c r="HI958" s="226"/>
      <c r="HJ958" s="226"/>
      <c r="HK958" s="226"/>
      <c r="HL958" s="226"/>
      <c r="HM958" s="226"/>
      <c r="HN958" s="226"/>
      <c r="HO958" s="226"/>
      <c r="HP958" s="226"/>
      <c r="HQ958" s="226"/>
      <c r="HR958" s="226"/>
      <c r="HS958" s="226"/>
      <c r="HT958" s="226"/>
      <c r="HU958" s="226"/>
      <c r="HV958" s="226"/>
      <c r="HW958" s="226"/>
      <c r="HX958" s="226"/>
      <c r="HY958" s="226"/>
      <c r="HZ958" s="226"/>
      <c r="IA958" s="226"/>
      <c r="IB958" s="226"/>
      <c r="IC958" s="226"/>
      <c r="ID958" s="226"/>
      <c r="IE958" s="226"/>
      <c r="IF958" s="226"/>
      <c r="IG958" s="226"/>
      <c r="IH958" s="226"/>
      <c r="II958" s="226"/>
      <c r="IJ958" s="226"/>
      <c r="IK958" s="226"/>
      <c r="IL958" s="226"/>
      <c r="IM958" s="226"/>
      <c r="IN958" s="226"/>
      <c r="IO958" s="226"/>
      <c r="IP958" s="226"/>
      <c r="IQ958" s="226"/>
      <c r="IR958" s="226"/>
      <c r="IS958" s="226"/>
      <c r="IT958" s="226"/>
      <c r="IU958" s="226"/>
      <c r="IV958" s="226"/>
      <c r="IW958" s="226"/>
      <c r="IX958" s="226"/>
      <c r="IY958" s="226"/>
      <c r="IZ958" s="226"/>
      <c r="JA958" s="226"/>
      <c r="JB958" s="226"/>
      <c r="JC958" s="226"/>
      <c r="JD958" s="226"/>
      <c r="JE958" s="226"/>
      <c r="JF958" s="226"/>
      <c r="JG958" s="226"/>
      <c r="JH958" s="226"/>
      <c r="JI958" s="226"/>
      <c r="JJ958" s="226"/>
      <c r="JK958" s="226"/>
      <c r="JL958" s="226"/>
      <c r="JM958" s="226"/>
      <c r="JN958" s="226"/>
      <c r="JO958" s="226"/>
      <c r="JP958" s="226"/>
      <c r="JQ958" s="226"/>
      <c r="JR958" s="226"/>
      <c r="JS958" s="226"/>
      <c r="JT958" s="226"/>
      <c r="JU958" s="226"/>
      <c r="JV958" s="226"/>
      <c r="JW958" s="226"/>
      <c r="JX958" s="226"/>
      <c r="JY958" s="226"/>
      <c r="JZ958" s="226"/>
      <c r="KA958" s="226"/>
      <c r="KB958" s="226"/>
      <c r="KC958" s="226"/>
      <c r="KD958" s="226"/>
      <c r="KE958" s="226"/>
      <c r="KF958" s="226"/>
      <c r="KG958" s="226"/>
      <c r="KH958" s="226"/>
      <c r="KI958" s="226"/>
      <c r="KJ958" s="226"/>
      <c r="KK958" s="226"/>
      <c r="KL958" s="226"/>
      <c r="KM958" s="226"/>
      <c r="KN958" s="226"/>
      <c r="KO958" s="226"/>
      <c r="KP958" s="226"/>
      <c r="KQ958" s="226"/>
      <c r="KR958" s="226"/>
      <c r="KS958" s="226"/>
      <c r="KT958" s="226"/>
      <c r="KU958" s="226"/>
      <c r="KV958" s="226"/>
      <c r="KW958" s="226"/>
      <c r="KX958" s="226"/>
      <c r="KY958" s="226"/>
      <c r="KZ958" s="226"/>
      <c r="LA958" s="226"/>
      <c r="LB958" s="226"/>
      <c r="LC958" s="226"/>
      <c r="LD958" s="226"/>
      <c r="LE958" s="226"/>
      <c r="LF958" s="226"/>
      <c r="LG958" s="226"/>
      <c r="LH958" s="226"/>
      <c r="LI958" s="226"/>
      <c r="LJ958" s="226"/>
      <c r="LK958" s="226"/>
      <c r="LL958" s="226"/>
      <c r="LM958" s="226"/>
      <c r="LN958" s="226"/>
      <c r="LO958" s="226"/>
      <c r="LP958" s="226"/>
      <c r="LQ958" s="226"/>
      <c r="LR958" s="226"/>
      <c r="LS958" s="226"/>
      <c r="LT958" s="226"/>
      <c r="LU958" s="226"/>
      <c r="LV958" s="226"/>
      <c r="LW958" s="226"/>
      <c r="LX958" s="226"/>
      <c r="LY958" s="226"/>
      <c r="LZ958" s="226"/>
      <c r="MA958" s="226"/>
      <c r="MB958" s="226"/>
      <c r="MC958" s="226"/>
      <c r="MD958" s="226"/>
      <c r="ME958" s="226"/>
      <c r="MF958" s="226"/>
      <c r="MG958" s="226"/>
      <c r="MH958" s="226"/>
      <c r="MI958" s="226"/>
      <c r="MJ958" s="226"/>
      <c r="MK958" s="226"/>
      <c r="ML958" s="226"/>
      <c r="MM958" s="226"/>
      <c r="MN958" s="226"/>
      <c r="MO958" s="226"/>
      <c r="MP958" s="226"/>
      <c r="MQ958" s="226"/>
      <c r="MR958" s="226"/>
      <c r="MS958" s="226"/>
      <c r="MT958" s="226"/>
      <c r="MU958" s="226"/>
      <c r="MV958" s="226"/>
      <c r="MW958" s="226"/>
      <c r="MX958" s="226"/>
      <c r="MY958" s="226"/>
      <c r="MZ958" s="226"/>
      <c r="NA958" s="226"/>
      <c r="NB958" s="226"/>
      <c r="NC958" s="226"/>
      <c r="ND958" s="226"/>
      <c r="NE958" s="226"/>
      <c r="NF958" s="226"/>
      <c r="NG958" s="226"/>
      <c r="NH958" s="226"/>
      <c r="NI958" s="226"/>
      <c r="NJ958" s="226"/>
      <c r="NK958" s="226"/>
      <c r="NL958" s="226"/>
      <c r="NM958" s="226"/>
      <c r="NN958" s="226"/>
      <c r="NO958" s="226"/>
      <c r="NP958" s="226"/>
      <c r="NQ958" s="226"/>
      <c r="NR958" s="226"/>
      <c r="NS958" s="226"/>
      <c r="NT958" s="226"/>
      <c r="NU958" s="226"/>
      <c r="NV958" s="226"/>
      <c r="NW958" s="226"/>
      <c r="NX958" s="226"/>
      <c r="NY958" s="226"/>
      <c r="NZ958" s="226"/>
      <c r="OA958" s="226"/>
      <c r="OB958" s="226"/>
      <c r="OC958" s="226"/>
      <c r="OD958" s="226"/>
      <c r="OE958" s="226"/>
      <c r="OF958" s="226"/>
      <c r="OG958" s="226"/>
      <c r="OH958" s="226"/>
      <c r="OI958" s="226"/>
      <c r="OJ958" s="226"/>
      <c r="OK958" s="226"/>
      <c r="OL958" s="226"/>
      <c r="OM958" s="226"/>
      <c r="ON958" s="226"/>
      <c r="OO958" s="226"/>
      <c r="OP958" s="226"/>
      <c r="OQ958" s="226"/>
      <c r="OR958" s="226"/>
      <c r="OS958" s="226"/>
      <c r="OT958" s="226"/>
      <c r="OU958" s="226"/>
      <c r="OV958" s="226"/>
      <c r="OW958" s="226"/>
      <c r="OX958" s="226"/>
      <c r="OY958" s="226"/>
      <c r="OZ958" s="226"/>
      <c r="PA958" s="226"/>
      <c r="PB958" s="226"/>
      <c r="PC958" s="226"/>
      <c r="PD958" s="226"/>
      <c r="PE958" s="226"/>
      <c r="PF958" s="226"/>
      <c r="PG958" s="226"/>
      <c r="PH958" s="226"/>
      <c r="PI958" s="226"/>
      <c r="PJ958" s="226"/>
      <c r="PK958" s="226"/>
      <c r="PL958" s="226"/>
      <c r="PM958" s="226"/>
      <c r="PN958" s="226"/>
      <c r="PO958" s="226"/>
      <c r="PP958" s="226"/>
      <c r="PQ958" s="226"/>
      <c r="PR958" s="226"/>
      <c r="PS958" s="226"/>
      <c r="PT958" s="226"/>
      <c r="PU958" s="226"/>
      <c r="PV958" s="226"/>
      <c r="PW958" s="226"/>
      <c r="PX958" s="226"/>
      <c r="PY958" s="226"/>
      <c r="PZ958" s="226"/>
      <c r="QA958" s="226"/>
      <c r="QB958" s="226"/>
      <c r="QC958" s="226"/>
      <c r="QD958" s="226"/>
      <c r="QE958" s="226"/>
      <c r="QF958" s="226"/>
      <c r="QG958" s="226"/>
      <c r="QH958" s="226"/>
      <c r="QI958" s="226"/>
      <c r="QJ958" s="226"/>
      <c r="QK958" s="226"/>
      <c r="QL958" s="226"/>
      <c r="QM958" s="226"/>
      <c r="QN958" s="226"/>
      <c r="QO958" s="226"/>
      <c r="QP958" s="226"/>
      <c r="QQ958" s="226"/>
      <c r="QR958" s="226"/>
      <c r="QS958" s="226"/>
      <c r="QT958" s="226"/>
      <c r="QU958" s="226"/>
      <c r="QV958" s="226"/>
      <c r="QW958" s="226"/>
      <c r="QX958" s="226"/>
      <c r="QY958" s="226"/>
      <c r="QZ958" s="226"/>
      <c r="RA958" s="226"/>
      <c r="RB958" s="226"/>
      <c r="RC958" s="226"/>
      <c r="RD958" s="226"/>
      <c r="RE958" s="226"/>
      <c r="RF958" s="226"/>
      <c r="RG958" s="226"/>
      <c r="RH958" s="226"/>
      <c r="RI958" s="226"/>
      <c r="RJ958" s="226"/>
      <c r="RK958" s="226"/>
      <c r="RL958" s="226"/>
      <c r="RM958" s="226"/>
      <c r="RN958" s="226"/>
      <c r="RO958" s="226"/>
      <c r="RP958" s="226"/>
      <c r="RQ958" s="226"/>
      <c r="RR958" s="226"/>
      <c r="RS958" s="226"/>
      <c r="RT958" s="226"/>
      <c r="RU958" s="226"/>
      <c r="RV958" s="226"/>
      <c r="RW958" s="226"/>
      <c r="RX958" s="226"/>
      <c r="RY958" s="226"/>
      <c r="RZ958" s="226"/>
      <c r="SA958" s="226"/>
      <c r="SB958" s="226"/>
      <c r="SC958" s="226"/>
      <c r="SD958" s="226"/>
      <c r="SE958" s="226"/>
      <c r="SF958" s="226"/>
      <c r="SG958" s="226"/>
      <c r="SH958" s="226"/>
      <c r="SI958" s="226"/>
      <c r="SJ958" s="226"/>
      <c r="SK958" s="226"/>
      <c r="SL958" s="226"/>
      <c r="SM958" s="226"/>
      <c r="SN958" s="226"/>
      <c r="SO958" s="226"/>
      <c r="SP958" s="226"/>
      <c r="SQ958" s="226"/>
      <c r="SR958" s="226"/>
      <c r="SS958" s="226"/>
      <c r="ST958" s="226"/>
      <c r="SU958" s="226"/>
      <c r="SV958" s="226"/>
      <c r="SW958" s="226"/>
      <c r="SX958" s="226"/>
      <c r="SY958" s="226"/>
      <c r="SZ958" s="226"/>
      <c r="TA958" s="226"/>
      <c r="TB958" s="226"/>
      <c r="TC958" s="226"/>
      <c r="TD958" s="226"/>
      <c r="TE958" s="226"/>
      <c r="TF958" s="226"/>
      <c r="TG958" s="226"/>
      <c r="TH958" s="226"/>
      <c r="TI958" s="226"/>
      <c r="TJ958" s="226"/>
      <c r="TK958" s="226"/>
      <c r="TL958" s="226"/>
      <c r="TM958" s="226"/>
      <c r="TN958" s="226"/>
      <c r="TO958" s="226"/>
      <c r="TP958" s="226"/>
      <c r="TQ958" s="226"/>
      <c r="TR958" s="226"/>
      <c r="TS958" s="226"/>
      <c r="TT958" s="226"/>
      <c r="TU958" s="226"/>
      <c r="TV958" s="226"/>
      <c r="TW958" s="226"/>
      <c r="TX958" s="226"/>
      <c r="TY958" s="226"/>
      <c r="TZ958" s="226"/>
      <c r="UA958" s="226"/>
      <c r="UB958" s="226"/>
      <c r="UC958" s="226"/>
      <c r="UD958" s="226"/>
      <c r="UE958" s="226"/>
      <c r="UF958" s="226"/>
      <c r="UG958" s="226"/>
      <c r="UH958" s="226"/>
      <c r="UI958" s="226"/>
      <c r="UJ958" s="226"/>
      <c r="UK958" s="226"/>
      <c r="UL958" s="226"/>
      <c r="UM958" s="226"/>
      <c r="UN958" s="226"/>
      <c r="UO958" s="226"/>
      <c r="UP958" s="226"/>
      <c r="UQ958" s="226"/>
      <c r="UR958" s="226"/>
      <c r="US958" s="226"/>
      <c r="UT958" s="226"/>
      <c r="UU958" s="226"/>
      <c r="UV958" s="226"/>
      <c r="UW958" s="226"/>
      <c r="UX958" s="226"/>
      <c r="UY958" s="226"/>
      <c r="UZ958" s="226"/>
      <c r="VA958" s="226"/>
      <c r="VB958" s="226"/>
      <c r="VC958" s="226"/>
      <c r="VD958" s="226"/>
      <c r="VE958" s="226"/>
      <c r="VF958" s="226"/>
      <c r="VG958" s="226"/>
      <c r="VH958" s="226"/>
      <c r="VI958" s="226"/>
      <c r="VJ958" s="226"/>
      <c r="VK958" s="226"/>
      <c r="VL958" s="226"/>
      <c r="VM958" s="226"/>
      <c r="VN958" s="226"/>
      <c r="VO958" s="226"/>
      <c r="VP958" s="226"/>
      <c r="VQ958" s="226"/>
      <c r="VR958" s="226"/>
      <c r="VS958" s="226"/>
      <c r="VT958" s="226"/>
      <c r="VU958" s="226"/>
      <c r="VV958" s="226"/>
      <c r="VW958" s="226"/>
      <c r="VX958" s="226"/>
      <c r="VY958" s="226"/>
      <c r="VZ958" s="226"/>
      <c r="WA958" s="226"/>
      <c r="WB958" s="226"/>
      <c r="WC958" s="226"/>
      <c r="WD958" s="226"/>
      <c r="WE958" s="226"/>
      <c r="WF958" s="226"/>
      <c r="WG958" s="226"/>
      <c r="WH958" s="226"/>
      <c r="WI958" s="226"/>
      <c r="WJ958" s="226"/>
      <c r="WK958" s="226"/>
      <c r="WL958" s="226"/>
      <c r="WM958" s="226"/>
      <c r="WN958" s="226"/>
      <c r="WO958" s="226"/>
      <c r="WP958" s="226"/>
      <c r="WQ958" s="226"/>
      <c r="WR958" s="226"/>
      <c r="WS958" s="226"/>
      <c r="WT958" s="226"/>
      <c r="WU958" s="226"/>
      <c r="WV958" s="226"/>
      <c r="WW958" s="226"/>
      <c r="WX958" s="226"/>
      <c r="WY958" s="226"/>
      <c r="WZ958" s="226"/>
      <c r="XA958" s="226"/>
      <c r="XB958" s="226"/>
      <c r="XC958" s="226"/>
      <c r="XD958" s="226"/>
      <c r="XE958" s="226"/>
      <c r="XF958" s="226"/>
      <c r="XG958" s="226"/>
      <c r="XH958" s="226"/>
      <c r="XI958" s="226"/>
      <c r="XJ958" s="226"/>
      <c r="XK958" s="226"/>
      <c r="XL958" s="226"/>
      <c r="XM958" s="226"/>
      <c r="XN958" s="226"/>
      <c r="XO958" s="226"/>
      <c r="XP958" s="226"/>
      <c r="XQ958" s="226"/>
      <c r="XR958" s="226"/>
      <c r="XS958" s="226"/>
      <c r="XT958" s="226"/>
      <c r="XU958" s="226"/>
      <c r="XV958" s="226"/>
      <c r="XW958" s="226"/>
      <c r="XX958" s="226"/>
      <c r="XY958" s="226"/>
      <c r="XZ958" s="226"/>
      <c r="YA958" s="226"/>
      <c r="YB958" s="226"/>
      <c r="YC958" s="226"/>
      <c r="YD958" s="226"/>
      <c r="YE958" s="226"/>
      <c r="YF958" s="226"/>
      <c r="YG958" s="226"/>
      <c r="YH958" s="226"/>
      <c r="YI958" s="226"/>
      <c r="YJ958" s="226"/>
      <c r="YK958" s="226"/>
      <c r="YL958" s="226"/>
      <c r="YM958" s="226"/>
      <c r="YN958" s="226"/>
      <c r="YO958" s="226"/>
      <c r="YP958" s="226"/>
      <c r="YQ958" s="226"/>
      <c r="YR958" s="226"/>
      <c r="YS958" s="226"/>
      <c r="YT958" s="226"/>
      <c r="YU958" s="226"/>
      <c r="YV958" s="226"/>
      <c r="YW958" s="226"/>
      <c r="YX958" s="226"/>
      <c r="YY958" s="226"/>
      <c r="YZ958" s="226"/>
      <c r="ZA958" s="226"/>
      <c r="ZB958" s="226"/>
      <c r="ZC958" s="226"/>
      <c r="ZD958" s="226"/>
      <c r="ZE958" s="226"/>
      <c r="ZF958" s="226"/>
      <c r="ZG958" s="226"/>
      <c r="ZH958" s="226"/>
      <c r="ZI958" s="226"/>
      <c r="ZJ958" s="226"/>
      <c r="ZK958" s="226"/>
      <c r="ZL958" s="226"/>
      <c r="ZM958" s="226"/>
      <c r="ZN958" s="226"/>
      <c r="ZO958" s="226"/>
      <c r="ZP958" s="226"/>
      <c r="ZQ958" s="226"/>
      <c r="ZR958" s="226"/>
      <c r="ZS958" s="226"/>
      <c r="ZT958" s="226"/>
      <c r="ZU958" s="226"/>
      <c r="ZV958" s="226"/>
      <c r="ZW958" s="226"/>
      <c r="ZX958" s="226"/>
      <c r="ZY958" s="226"/>
      <c r="ZZ958" s="226"/>
      <c r="AAA958" s="226"/>
      <c r="AAB958" s="226"/>
      <c r="AAC958" s="226"/>
      <c r="AAD958" s="226"/>
      <c r="AAE958" s="226"/>
      <c r="AAF958" s="226"/>
      <c r="AAG958" s="226"/>
      <c r="AAH958" s="226"/>
      <c r="AAI958" s="226"/>
      <c r="AAJ958" s="226"/>
      <c r="AAK958" s="226"/>
      <c r="AAL958" s="226"/>
      <c r="AAM958" s="226"/>
      <c r="AAN958" s="226"/>
      <c r="AAO958" s="226"/>
      <c r="AAP958" s="226"/>
      <c r="AAQ958" s="226"/>
      <c r="AAR958" s="226"/>
      <c r="AAS958" s="226"/>
      <c r="AAT958" s="226"/>
      <c r="AAU958" s="226"/>
      <c r="AAV958" s="226"/>
      <c r="AAW958" s="226"/>
      <c r="AAX958" s="226"/>
      <c r="AAY958" s="226"/>
      <c r="AAZ958" s="226"/>
      <c r="ABA958" s="226"/>
      <c r="ABB958" s="226"/>
      <c r="ABC958" s="226"/>
      <c r="ABD958" s="226"/>
      <c r="ABE958" s="226"/>
      <c r="ABF958" s="226"/>
      <c r="ABG958" s="226"/>
      <c r="ABH958" s="226"/>
      <c r="ABI958" s="226"/>
      <c r="ABJ958" s="226"/>
      <c r="ABK958" s="226"/>
      <c r="ABL958" s="226"/>
      <c r="ABM958" s="226"/>
      <c r="ABN958" s="226"/>
      <c r="ABO958" s="226"/>
      <c r="ABP958" s="226"/>
      <c r="ABQ958" s="226"/>
      <c r="ABR958" s="226"/>
      <c r="ABS958" s="226"/>
      <c r="ABT958" s="226"/>
      <c r="ABU958" s="226"/>
      <c r="ABV958" s="226"/>
      <c r="ABW958" s="226"/>
      <c r="ABX958" s="226"/>
      <c r="ABY958" s="226"/>
      <c r="ABZ958" s="226"/>
      <c r="ACA958" s="226"/>
      <c r="ACB958" s="226"/>
      <c r="ACC958" s="226"/>
      <c r="ACD958" s="226"/>
      <c r="ACE958" s="226"/>
      <c r="ACF958" s="226"/>
      <c r="ACG958" s="226"/>
      <c r="ACH958" s="226"/>
      <c r="ACI958" s="226"/>
      <c r="ACJ958" s="226"/>
      <c r="ACK958" s="226"/>
      <c r="ACL958" s="226"/>
      <c r="ACM958" s="226"/>
      <c r="ACN958" s="226"/>
      <c r="ACO958" s="226"/>
      <c r="ACP958" s="226"/>
      <c r="ACQ958" s="226"/>
      <c r="ACR958" s="226"/>
      <c r="ACS958" s="226"/>
      <c r="ACT958" s="226"/>
      <c r="ACU958" s="226"/>
      <c r="ACV958" s="226"/>
      <c r="ACW958" s="226"/>
      <c r="ACX958" s="226"/>
      <c r="ACY958" s="226"/>
      <c r="ACZ958" s="226"/>
      <c r="ADA958" s="226"/>
      <c r="ADB958" s="226"/>
      <c r="ADC958" s="226"/>
      <c r="ADD958" s="226"/>
      <c r="ADE958" s="226"/>
      <c r="ADF958" s="226"/>
      <c r="ADG958" s="226"/>
      <c r="ADH958" s="226"/>
      <c r="ADI958" s="226"/>
      <c r="ADJ958" s="226"/>
      <c r="ADK958" s="226"/>
      <c r="ADL958" s="226"/>
      <c r="ADM958" s="226"/>
      <c r="ADN958" s="226"/>
      <c r="ADO958" s="226"/>
      <c r="ADP958" s="226"/>
      <c r="ADQ958" s="226"/>
      <c r="ADR958" s="226"/>
      <c r="ADS958" s="226"/>
      <c r="ADT958" s="226"/>
      <c r="ADU958" s="226"/>
      <c r="ADV958" s="226"/>
      <c r="ADW958" s="226"/>
      <c r="ADX958" s="226"/>
      <c r="ADY958" s="226"/>
      <c r="ADZ958" s="226"/>
      <c r="AEA958" s="226"/>
      <c r="AEB958" s="226"/>
      <c r="AEC958" s="226"/>
      <c r="AED958" s="226"/>
      <c r="AEE958" s="226"/>
      <c r="AEF958" s="226"/>
      <c r="AEG958" s="226"/>
      <c r="AEH958" s="226"/>
      <c r="AEI958" s="226"/>
      <c r="AEJ958" s="226"/>
      <c r="AEK958" s="226"/>
      <c r="AEL958" s="226"/>
      <c r="AEM958" s="226"/>
      <c r="AEN958" s="226"/>
      <c r="AEO958" s="226"/>
      <c r="AEP958" s="226"/>
      <c r="AEQ958" s="226"/>
      <c r="AER958" s="226"/>
      <c r="AES958" s="226"/>
      <c r="AET958" s="226"/>
      <c r="AEU958" s="226"/>
      <c r="AEV958" s="226"/>
      <c r="AEW958" s="226"/>
      <c r="AEX958" s="226"/>
      <c r="AEY958" s="226"/>
      <c r="AEZ958" s="226"/>
      <c r="AFA958" s="226"/>
      <c r="AFB958" s="226"/>
      <c r="AFC958" s="226"/>
      <c r="AFD958" s="226"/>
      <c r="AFE958" s="226"/>
      <c r="AFF958" s="226"/>
      <c r="AFG958" s="226"/>
      <c r="AFH958" s="226"/>
      <c r="AFI958" s="226"/>
      <c r="AFJ958" s="226"/>
      <c r="AFK958" s="226"/>
      <c r="AFL958" s="226"/>
      <c r="AFM958" s="226"/>
      <c r="AFN958" s="226"/>
      <c r="AFO958" s="226"/>
      <c r="AFP958" s="226"/>
      <c r="AFQ958" s="226"/>
      <c r="AFR958" s="226"/>
      <c r="AFS958" s="226"/>
      <c r="AFT958" s="226"/>
      <c r="AFU958" s="226"/>
      <c r="AFV958" s="226"/>
      <c r="AFW958" s="226"/>
      <c r="AFX958" s="226"/>
      <c r="AFY958" s="226"/>
      <c r="AFZ958" s="226"/>
      <c r="AGA958" s="226"/>
      <c r="AGB958" s="226"/>
      <c r="AGC958" s="226"/>
      <c r="AGD958" s="226"/>
      <c r="AGE958" s="226"/>
      <c r="AGF958" s="226"/>
      <c r="AGG958" s="226"/>
      <c r="AGH958" s="226"/>
      <c r="AGI958" s="226"/>
      <c r="AGJ958" s="226"/>
      <c r="AGK958" s="226"/>
      <c r="AGL958" s="226"/>
      <c r="AGM958" s="226"/>
      <c r="AGN958" s="226"/>
      <c r="AGO958" s="226"/>
      <c r="AGP958" s="226"/>
      <c r="AGQ958" s="226"/>
      <c r="AGR958" s="226"/>
      <c r="AGS958" s="226"/>
      <c r="AGT958" s="226"/>
      <c r="AGU958" s="226"/>
      <c r="AGV958" s="226"/>
      <c r="AGW958" s="226"/>
      <c r="AGX958" s="226"/>
      <c r="AGY958" s="226"/>
      <c r="AGZ958" s="226"/>
      <c r="AHA958" s="226"/>
      <c r="AHB958" s="226"/>
      <c r="AHC958" s="226"/>
      <c r="AHD958" s="226"/>
      <c r="AHE958" s="226"/>
      <c r="AHF958" s="226"/>
      <c r="AHG958" s="226"/>
      <c r="AHH958" s="226"/>
      <c r="AHI958" s="226"/>
      <c r="AHJ958" s="226"/>
      <c r="AHK958" s="226"/>
      <c r="AHL958" s="226"/>
      <c r="AHM958" s="226"/>
      <c r="AHN958" s="226"/>
      <c r="AHO958" s="226"/>
      <c r="AHP958" s="226"/>
      <c r="AHQ958" s="226"/>
      <c r="AHR958" s="226"/>
      <c r="AHS958" s="226"/>
      <c r="AHT958" s="226"/>
      <c r="AHU958" s="226"/>
      <c r="AHV958" s="226"/>
      <c r="AHW958" s="226"/>
      <c r="AHX958" s="226"/>
      <c r="AHY958" s="226"/>
      <c r="AHZ958" s="226"/>
      <c r="AIA958" s="226"/>
      <c r="AIB958" s="226"/>
      <c r="AIC958" s="226"/>
      <c r="AID958" s="226"/>
      <c r="AIE958" s="226"/>
      <c r="AIF958" s="226"/>
      <c r="AIG958" s="226"/>
      <c r="AIH958" s="226"/>
      <c r="AII958" s="226"/>
      <c r="AIJ958" s="226"/>
      <c r="AIK958" s="226"/>
      <c r="AIL958" s="226"/>
      <c r="AIM958" s="226"/>
      <c r="AIN958" s="226"/>
      <c r="AIO958" s="226"/>
      <c r="AIP958" s="226"/>
      <c r="AIQ958" s="226"/>
      <c r="AIR958" s="226"/>
      <c r="AIS958" s="226"/>
      <c r="AIT958" s="226"/>
      <c r="AIU958" s="226"/>
      <c r="AIV958" s="226"/>
      <c r="AIW958" s="226"/>
      <c r="AIX958" s="226"/>
      <c r="AIY958" s="226"/>
      <c r="AIZ958" s="226"/>
      <c r="AJA958" s="226"/>
      <c r="AJB958" s="226"/>
      <c r="AJC958" s="226"/>
      <c r="AJD958" s="226"/>
      <c r="AJE958" s="226"/>
      <c r="AJF958" s="226"/>
      <c r="AJG958" s="226"/>
      <c r="AJH958" s="226"/>
      <c r="AJI958" s="226"/>
      <c r="AJJ958" s="226"/>
      <c r="AJK958" s="226"/>
      <c r="AJL958" s="226"/>
      <c r="AJM958" s="226"/>
      <c r="AJN958" s="226"/>
      <c r="AJO958" s="226"/>
      <c r="AJP958" s="226"/>
      <c r="AJQ958" s="226"/>
      <c r="AJR958" s="226"/>
      <c r="AJS958" s="226"/>
      <c r="AJT958" s="226"/>
      <c r="AJU958" s="226"/>
      <c r="AJV958" s="226"/>
      <c r="AJW958" s="226"/>
      <c r="AJX958" s="226"/>
      <c r="AJY958" s="226"/>
      <c r="AJZ958" s="226"/>
      <c r="AKA958" s="226"/>
      <c r="AKB958" s="226"/>
      <c r="AKC958" s="226"/>
      <c r="AKD958" s="226"/>
      <c r="AKE958" s="226"/>
      <c r="AKF958" s="226"/>
      <c r="AKG958" s="226"/>
      <c r="AKH958" s="226"/>
      <c r="AKI958" s="226"/>
      <c r="AKJ958" s="226"/>
      <c r="AKK958" s="226"/>
      <c r="AKL958" s="226"/>
      <c r="AKM958" s="226"/>
      <c r="AKN958" s="226"/>
      <c r="AKO958" s="226"/>
      <c r="AKP958" s="226"/>
      <c r="AKQ958" s="226"/>
      <c r="AKR958" s="226"/>
      <c r="AKS958" s="226"/>
      <c r="AKT958" s="226"/>
      <c r="AKU958" s="226"/>
      <c r="AKV958" s="226"/>
      <c r="AKW958" s="226"/>
      <c r="AKX958" s="226"/>
      <c r="AKY958" s="226"/>
      <c r="AKZ958" s="226"/>
      <c r="ALA958" s="226"/>
      <c r="ALB958" s="226"/>
      <c r="ALC958" s="226"/>
      <c r="ALD958" s="226"/>
      <c r="ALE958" s="226"/>
      <c r="ALF958" s="226"/>
      <c r="ALG958" s="226"/>
      <c r="ALH958" s="226"/>
      <c r="ALI958" s="226"/>
      <c r="ALJ958" s="226"/>
      <c r="ALK958" s="226"/>
      <c r="ALL958" s="226"/>
      <c r="ALM958" s="226"/>
      <c r="ALN958" s="226"/>
      <c r="ALO958" s="226"/>
      <c r="ALP958" s="226"/>
      <c r="ALQ958" s="226"/>
      <c r="ALR958" s="226"/>
      <c r="ALS958" s="226"/>
      <c r="ALT958" s="226"/>
      <c r="ALU958" s="226"/>
      <c r="ALV958" s="226"/>
      <c r="ALW958" s="226"/>
      <c r="ALX958" s="226"/>
      <c r="ALY958" s="226"/>
      <c r="ALZ958" s="226"/>
      <c r="AMA958" s="226"/>
      <c r="AMB958" s="226"/>
      <c r="AMC958" s="226"/>
      <c r="AMD958" s="226"/>
      <c r="AME958" s="226"/>
      <c r="AMF958" s="226"/>
      <c r="AMG958" s="226"/>
      <c r="AMH958" s="226"/>
      <c r="AMI958" s="226"/>
      <c r="AMJ958" s="226"/>
      <c r="AMK958" s="226"/>
      <c r="AML958" s="226"/>
      <c r="AMM958" s="226"/>
      <c r="AMN958" s="226"/>
      <c r="AMO958" s="226"/>
      <c r="AMP958" s="226"/>
      <c r="AMQ958" s="226"/>
      <c r="AMR958" s="226"/>
      <c r="AMS958" s="226"/>
      <c r="AMT958" s="226"/>
      <c r="AMU958" s="226"/>
      <c r="AMV958" s="226"/>
      <c r="AMW958" s="226"/>
      <c r="AMX958" s="226"/>
    </row>
    <row r="959" spans="1:1038" s="288" customFormat="1" ht="18" customHeight="1">
      <c r="A959" s="549" t="s">
        <v>2392</v>
      </c>
      <c r="B959" s="283" t="s">
        <v>1647</v>
      </c>
      <c r="C959" s="227"/>
      <c r="D959" s="284" t="s">
        <v>1279</v>
      </c>
      <c r="E959" s="227">
        <v>111</v>
      </c>
      <c r="F959" s="227">
        <v>2</v>
      </c>
      <c r="G959" s="286" t="str">
        <f t="shared" si="744"/>
        <v>111-2</v>
      </c>
      <c r="H959" s="227">
        <v>59</v>
      </c>
      <c r="I959" s="227">
        <v>72</v>
      </c>
      <c r="J959" s="477">
        <f t="shared" si="754"/>
        <v>0</v>
      </c>
      <c r="K959" s="478" t="str">
        <f>IF(J960=1,IF(((VLOOKUP($G959,[4]Depth_Lookup!$A$3:$J$550,9,FALSE))-(I959/100))=0,"Good",IF(((VLOOKUP($G959,[4]Depth_Lookup!$A$3:$J$550,9,FALSE))-(I959/100))&gt;0,"Too Short","Too Long")))</f>
        <v>Good</v>
      </c>
      <c r="L959" s="171">
        <f>(VLOOKUP($G959,Depth_Lookup!$A$3:$J$410,10,FALSE))+(H959/100)</f>
        <v>291.875</v>
      </c>
      <c r="M959" s="171">
        <f>(VLOOKUP($G959,Depth_Lookup!$A$3:$J$410,10,FALSE))+(I959/100)</f>
        <v>292.00500000000005</v>
      </c>
      <c r="N959" s="230" t="s">
        <v>2449</v>
      </c>
      <c r="O959" s="227">
        <v>1</v>
      </c>
      <c r="P959" s="227" t="s">
        <v>853</v>
      </c>
      <c r="Q959" s="227" t="s">
        <v>2437</v>
      </c>
      <c r="R959" s="286" t="str">
        <f t="shared" si="745"/>
        <v>Serpentinizedharzburgite</v>
      </c>
      <c r="S959" s="227" t="s">
        <v>2400</v>
      </c>
      <c r="T959" s="227" t="s">
        <v>700</v>
      </c>
      <c r="U959" s="227" t="s">
        <v>108</v>
      </c>
      <c r="V959" s="227" t="s">
        <v>509</v>
      </c>
      <c r="W959" s="227" t="s">
        <v>2393</v>
      </c>
      <c r="X959" s="287">
        <f>VLOOKUP(W959,[4]definitions_list_lookup!$A$13:$B$19,2,0)</f>
        <v>5</v>
      </c>
      <c r="Y959" s="227" t="s">
        <v>2438</v>
      </c>
      <c r="Z959" s="227" t="s">
        <v>2439</v>
      </c>
      <c r="AA959" s="227"/>
      <c r="AB959" s="227"/>
      <c r="AC959" s="227"/>
      <c r="AD959" s="227"/>
      <c r="AE959" s="233"/>
      <c r="AF959" s="286" t="e">
        <f>VLOOKUP(AE959,[4]definitions_list_mag!$V$12:$W$15,2,0)</f>
        <v>#N/A</v>
      </c>
      <c r="AG959" s="237"/>
      <c r="AH959" s="227"/>
      <c r="AI959" s="240">
        <v>89</v>
      </c>
      <c r="AJ959" s="227"/>
      <c r="AK959" s="227"/>
      <c r="AL959" s="227"/>
      <c r="AM959" s="227"/>
      <c r="AN959" s="227"/>
      <c r="AO959" s="240"/>
      <c r="AP959" s="227"/>
      <c r="AQ959" s="227"/>
      <c r="AR959" s="227"/>
      <c r="AS959" s="227"/>
      <c r="AT959" s="227"/>
      <c r="AU959" s="240"/>
      <c r="AV959" s="227"/>
      <c r="AW959" s="227"/>
      <c r="AX959" s="227"/>
      <c r="AY959" s="227"/>
      <c r="AZ959" s="227"/>
      <c r="BA959" s="240">
        <v>10</v>
      </c>
      <c r="BB959" s="227">
        <v>4</v>
      </c>
      <c r="BC959" s="227">
        <v>2</v>
      </c>
      <c r="BD959" s="227" t="s">
        <v>110</v>
      </c>
      <c r="BE959" s="227" t="s">
        <v>103</v>
      </c>
      <c r="BF959" s="227"/>
      <c r="BG959" s="240"/>
      <c r="BH959" s="227"/>
      <c r="BI959" s="227"/>
      <c r="BJ959" s="227"/>
      <c r="BK959" s="227"/>
      <c r="BL959" s="227"/>
      <c r="BM959" s="240">
        <v>1</v>
      </c>
      <c r="BN959" s="227">
        <v>2</v>
      </c>
      <c r="BO959" s="227">
        <v>0.5</v>
      </c>
      <c r="BP959" s="227"/>
      <c r="BQ959" s="227"/>
      <c r="BR959" s="227"/>
      <c r="BS959" s="227"/>
      <c r="BT959" s="227"/>
      <c r="BU959" s="227"/>
      <c r="BV959" s="227"/>
      <c r="BW959" s="227"/>
      <c r="BX959" s="227"/>
      <c r="BY959" s="240"/>
      <c r="BZ959" s="227"/>
      <c r="CA959" s="227"/>
      <c r="CB959" s="227"/>
      <c r="CC959" s="227"/>
      <c r="CD959" s="227"/>
      <c r="CE959" s="227"/>
      <c r="CF959" s="290">
        <f t="shared" si="746"/>
        <v>100</v>
      </c>
      <c r="CG959" s="148"/>
      <c r="CH959" s="149" t="s">
        <v>1329</v>
      </c>
      <c r="CI959" s="149">
        <v>90</v>
      </c>
      <c r="CJ959" s="149"/>
      <c r="CK959" s="151"/>
      <c r="CL959" s="152"/>
      <c r="CM959" s="152"/>
      <c r="CN959" s="152"/>
      <c r="CO959" s="152"/>
      <c r="CP959" s="152"/>
      <c r="CQ959" s="152"/>
      <c r="CR959" s="152"/>
      <c r="CS959" s="152"/>
      <c r="CT959" s="152"/>
      <c r="CU959" s="152"/>
      <c r="CV959" s="152"/>
      <c r="CW959" s="152"/>
      <c r="CX959" s="152"/>
      <c r="CY959" s="152"/>
      <c r="CZ959" s="152"/>
      <c r="DA959" s="152"/>
      <c r="DB959" s="152">
        <v>99</v>
      </c>
      <c r="DC959" s="229">
        <v>1</v>
      </c>
      <c r="DD959" s="152"/>
      <c r="DE959" s="152"/>
      <c r="DF959" s="152"/>
      <c r="DG959" s="152"/>
      <c r="DH959" s="152"/>
      <c r="DI959" s="152"/>
      <c r="DJ959" s="152"/>
      <c r="DK959" s="208">
        <f t="shared" si="747"/>
        <v>100</v>
      </c>
      <c r="DL959" s="148"/>
      <c r="DM959" s="152"/>
      <c r="DN959" s="152"/>
      <c r="DO959" s="153"/>
      <c r="DQ959" s="148"/>
      <c r="DR959" s="153"/>
      <c r="DS959" s="148"/>
      <c r="DT959" s="261" t="s">
        <v>2450</v>
      </c>
      <c r="DU959" s="229"/>
      <c r="DV959" s="229"/>
      <c r="DW959" s="291" t="e">
        <f>VLOOKUP(P959,[4]definitions_list_lookup!$K$30:$L$54,2,0)</f>
        <v>#N/A</v>
      </c>
      <c r="DX959" s="154" t="s">
        <v>853</v>
      </c>
      <c r="DY959" s="154" t="s">
        <v>2451</v>
      </c>
      <c r="DZ959" s="479"/>
      <c r="EA959" s="292"/>
      <c r="EB959" s="229"/>
      <c r="EC959" s="292"/>
      <c r="ED959" s="229" t="s">
        <v>2517</v>
      </c>
      <c r="EE959" s="293"/>
      <c r="EF959" s="294"/>
      <c r="EG959" s="293"/>
      <c r="EH959" s="295"/>
      <c r="EI959" s="296"/>
      <c r="EJ959" s="297"/>
      <c r="EK959" s="298"/>
      <c r="EL959" s="293"/>
      <c r="EM959" s="295"/>
      <c r="EN959" s="295"/>
      <c r="EO959" s="321"/>
      <c r="EP959" s="321"/>
      <c r="EQ959" s="321"/>
      <c r="ER959" s="321"/>
      <c r="ES959" s="321"/>
      <c r="ET959" s="321"/>
      <c r="EU959" s="321"/>
      <c r="EV959" s="322"/>
      <c r="EW959" s="322"/>
      <c r="EX959" s="322"/>
      <c r="EY959" s="322"/>
      <c r="EZ959" s="192" t="e">
        <f t="shared" si="675"/>
        <v>#DIV/0!</v>
      </c>
      <c r="FA959" s="192" t="e">
        <f t="shared" si="676"/>
        <v>#DIV/0!</v>
      </c>
      <c r="FB959" s="192" t="e">
        <f t="shared" si="677"/>
        <v>#DIV/0!</v>
      </c>
      <c r="FC959" s="192" t="e">
        <f t="shared" si="678"/>
        <v>#DIV/0!</v>
      </c>
      <c r="FD959" s="192" t="e">
        <f t="shared" si="679"/>
        <v>#DIV/0!</v>
      </c>
      <c r="FE959" s="193" t="e">
        <f t="shared" si="680"/>
        <v>#DIV/0!</v>
      </c>
      <c r="FF959" s="194" t="e">
        <f t="shared" si="681"/>
        <v>#DIV/0!</v>
      </c>
      <c r="FG959" s="293"/>
      <c r="FH959" s="295"/>
      <c r="FI959" s="778">
        <f t="shared" si="682"/>
        <v>0</v>
      </c>
      <c r="FJ959" s="779" t="e">
        <f t="shared" si="683"/>
        <v>#DIV/0!</v>
      </c>
      <c r="FK959" s="779" t="e">
        <f t="shared" si="684"/>
        <v>#DIV/0!</v>
      </c>
      <c r="FL959" s="780" t="e">
        <f t="shared" si="685"/>
        <v>#DIV/0!</v>
      </c>
      <c r="FM959" s="169" t="e">
        <f t="shared" si="686"/>
        <v>#DIV/0!</v>
      </c>
      <c r="FN959" s="783" t="e">
        <f t="shared" si="687"/>
        <v>#DIV/0!</v>
      </c>
      <c r="FO959" s="227"/>
      <c r="FP959" s="227"/>
      <c r="FQ959" s="227"/>
      <c r="FR959" s="227"/>
      <c r="FS959" s="227"/>
      <c r="FT959" s="227"/>
      <c r="FU959" s="227"/>
      <c r="FV959" s="227"/>
      <c r="FW959" s="227"/>
      <c r="FX959" s="227"/>
      <c r="FY959" s="227"/>
      <c r="FZ959" s="227"/>
      <c r="GA959" s="227"/>
      <c r="GB959" s="227"/>
      <c r="GC959" s="227"/>
      <c r="GD959" s="227"/>
      <c r="GE959" s="227"/>
      <c r="GF959" s="227"/>
      <c r="GG959" s="227"/>
      <c r="GH959" s="227"/>
      <c r="GI959" s="227"/>
      <c r="GJ959" s="227"/>
      <c r="GK959" s="227"/>
      <c r="GL959" s="227"/>
      <c r="GM959" s="227"/>
      <c r="GN959" s="227"/>
      <c r="GO959" s="227"/>
      <c r="GP959" s="227"/>
      <c r="GQ959" s="227"/>
      <c r="GR959" s="227"/>
      <c r="GS959" s="227"/>
      <c r="GT959" s="227"/>
      <c r="GU959" s="227"/>
      <c r="GV959" s="227"/>
      <c r="GW959" s="227"/>
      <c r="GX959" s="227"/>
      <c r="GY959" s="227"/>
      <c r="GZ959" s="227"/>
      <c r="HA959" s="227"/>
      <c r="HB959" s="227"/>
      <c r="HC959" s="227"/>
      <c r="HD959" s="227"/>
      <c r="HE959" s="227"/>
      <c r="HF959" s="227"/>
      <c r="HG959" s="227"/>
      <c r="HH959" s="227"/>
      <c r="HI959" s="227"/>
      <c r="HJ959" s="227"/>
      <c r="HK959" s="227"/>
      <c r="HL959" s="227"/>
      <c r="HM959" s="227"/>
      <c r="HN959" s="227"/>
      <c r="HO959" s="227"/>
      <c r="HP959" s="227"/>
      <c r="HQ959" s="227"/>
      <c r="HR959" s="227"/>
      <c r="HS959" s="227"/>
      <c r="HT959" s="227"/>
      <c r="HU959" s="227"/>
      <c r="HV959" s="227"/>
      <c r="HW959" s="227"/>
      <c r="HX959" s="227"/>
      <c r="HY959" s="227"/>
      <c r="HZ959" s="227"/>
      <c r="IA959" s="227"/>
      <c r="IB959" s="227"/>
      <c r="IC959" s="227"/>
      <c r="ID959" s="227"/>
      <c r="IE959" s="227"/>
      <c r="IF959" s="227"/>
      <c r="IG959" s="227"/>
      <c r="IH959" s="227"/>
      <c r="II959" s="227"/>
      <c r="IJ959" s="227"/>
      <c r="IK959" s="227"/>
      <c r="IL959" s="227"/>
      <c r="IM959" s="227"/>
      <c r="IN959" s="227"/>
      <c r="IO959" s="227"/>
      <c r="IP959" s="227"/>
      <c r="IQ959" s="227"/>
      <c r="IR959" s="227"/>
      <c r="IS959" s="227"/>
      <c r="IT959" s="227"/>
      <c r="IU959" s="227"/>
      <c r="IV959" s="227"/>
      <c r="IW959" s="227"/>
      <c r="IX959" s="227"/>
      <c r="IY959" s="227"/>
      <c r="IZ959" s="227"/>
      <c r="JA959" s="227"/>
      <c r="JB959" s="227"/>
      <c r="JC959" s="227"/>
      <c r="JD959" s="227"/>
      <c r="JE959" s="227"/>
      <c r="JF959" s="227"/>
      <c r="JG959" s="227"/>
      <c r="JH959" s="227"/>
      <c r="JI959" s="227"/>
      <c r="JJ959" s="227"/>
      <c r="JK959" s="227"/>
      <c r="JL959" s="227"/>
      <c r="JM959" s="227"/>
      <c r="JN959" s="227"/>
      <c r="JO959" s="227"/>
      <c r="JP959" s="227"/>
      <c r="JQ959" s="227"/>
      <c r="JR959" s="227"/>
      <c r="JS959" s="227"/>
      <c r="JT959" s="227"/>
      <c r="JU959" s="227"/>
      <c r="JV959" s="227"/>
      <c r="JW959" s="227"/>
      <c r="JX959" s="227"/>
      <c r="JY959" s="227"/>
      <c r="JZ959" s="227"/>
      <c r="KA959" s="227"/>
      <c r="KB959" s="227"/>
      <c r="KC959" s="227"/>
      <c r="KD959" s="227"/>
      <c r="KE959" s="227"/>
      <c r="KF959" s="227"/>
      <c r="KG959" s="227"/>
      <c r="KH959" s="227"/>
      <c r="KI959" s="227"/>
      <c r="KJ959" s="227"/>
      <c r="KK959" s="227"/>
      <c r="KL959" s="227"/>
      <c r="KM959" s="227"/>
      <c r="KN959" s="227"/>
      <c r="KO959" s="227"/>
      <c r="KP959" s="227"/>
      <c r="KQ959" s="227"/>
      <c r="KR959" s="227"/>
      <c r="KS959" s="227"/>
      <c r="KT959" s="227"/>
      <c r="KU959" s="227"/>
      <c r="KV959" s="227"/>
      <c r="KW959" s="227"/>
      <c r="KX959" s="227"/>
      <c r="KY959" s="227"/>
      <c r="KZ959" s="227"/>
      <c r="LA959" s="227"/>
      <c r="LB959" s="227"/>
      <c r="LC959" s="227"/>
      <c r="LD959" s="227"/>
      <c r="LE959" s="227"/>
      <c r="LF959" s="227"/>
      <c r="LG959" s="227"/>
      <c r="LH959" s="227"/>
      <c r="LI959" s="227"/>
      <c r="LJ959" s="227"/>
      <c r="LK959" s="227"/>
      <c r="LL959" s="227"/>
      <c r="LM959" s="227"/>
      <c r="LN959" s="227"/>
      <c r="LO959" s="227"/>
      <c r="LP959" s="227"/>
      <c r="LQ959" s="227"/>
      <c r="LR959" s="227"/>
      <c r="LS959" s="227"/>
      <c r="LT959" s="227"/>
      <c r="LU959" s="227"/>
      <c r="LV959" s="227"/>
      <c r="LW959" s="227"/>
      <c r="LX959" s="227"/>
      <c r="LY959" s="227"/>
      <c r="LZ959" s="227"/>
      <c r="MA959" s="227"/>
      <c r="MB959" s="227"/>
      <c r="MC959" s="227"/>
      <c r="MD959" s="227"/>
      <c r="ME959" s="227"/>
      <c r="MF959" s="227"/>
      <c r="MG959" s="227"/>
      <c r="MH959" s="227"/>
      <c r="MI959" s="227"/>
      <c r="MJ959" s="227"/>
      <c r="MK959" s="227"/>
      <c r="ML959" s="227"/>
      <c r="MM959" s="227"/>
      <c r="MN959" s="227"/>
      <c r="MO959" s="227"/>
      <c r="MP959" s="227"/>
      <c r="MQ959" s="227"/>
      <c r="MR959" s="227"/>
      <c r="MS959" s="227"/>
      <c r="MT959" s="227"/>
      <c r="MU959" s="227"/>
      <c r="MV959" s="227"/>
      <c r="MW959" s="227"/>
      <c r="MX959" s="227"/>
      <c r="MY959" s="227"/>
      <c r="MZ959" s="227"/>
      <c r="NA959" s="227"/>
      <c r="NB959" s="227"/>
      <c r="NC959" s="227"/>
      <c r="ND959" s="227"/>
      <c r="NE959" s="227"/>
      <c r="NF959" s="227"/>
      <c r="NG959" s="227"/>
      <c r="NH959" s="227"/>
      <c r="NI959" s="227"/>
      <c r="NJ959" s="227"/>
      <c r="NK959" s="227"/>
      <c r="NL959" s="227"/>
      <c r="NM959" s="227"/>
      <c r="NN959" s="227"/>
      <c r="NO959" s="227"/>
      <c r="NP959" s="227"/>
      <c r="NQ959" s="227"/>
      <c r="NR959" s="227"/>
      <c r="NS959" s="227"/>
      <c r="NT959" s="227"/>
      <c r="NU959" s="227"/>
      <c r="NV959" s="227"/>
      <c r="NW959" s="227"/>
      <c r="NX959" s="227"/>
      <c r="NY959" s="227"/>
      <c r="NZ959" s="227"/>
      <c r="OA959" s="227"/>
      <c r="OB959" s="227"/>
      <c r="OC959" s="227"/>
      <c r="OD959" s="227"/>
      <c r="OE959" s="227"/>
      <c r="OF959" s="227"/>
      <c r="OG959" s="227"/>
      <c r="OH959" s="227"/>
      <c r="OI959" s="227"/>
      <c r="OJ959" s="227"/>
      <c r="OK959" s="227"/>
      <c r="OL959" s="227"/>
      <c r="OM959" s="227"/>
      <c r="ON959" s="227"/>
      <c r="OO959" s="227"/>
      <c r="OP959" s="227"/>
      <c r="OQ959" s="227"/>
      <c r="OR959" s="227"/>
      <c r="OS959" s="227"/>
      <c r="OT959" s="227"/>
      <c r="OU959" s="227"/>
      <c r="OV959" s="227"/>
      <c r="OW959" s="227"/>
      <c r="OX959" s="227"/>
      <c r="OY959" s="227"/>
      <c r="OZ959" s="227"/>
      <c r="PA959" s="227"/>
      <c r="PB959" s="227"/>
      <c r="PC959" s="227"/>
      <c r="PD959" s="227"/>
      <c r="PE959" s="227"/>
      <c r="PF959" s="227"/>
      <c r="PG959" s="227"/>
      <c r="PH959" s="227"/>
      <c r="PI959" s="227"/>
      <c r="PJ959" s="227"/>
      <c r="PK959" s="227"/>
      <c r="PL959" s="227"/>
      <c r="PM959" s="227"/>
      <c r="PN959" s="227"/>
      <c r="PO959" s="227"/>
      <c r="PP959" s="227"/>
      <c r="PQ959" s="227"/>
      <c r="PR959" s="227"/>
      <c r="PS959" s="227"/>
      <c r="PT959" s="227"/>
      <c r="PU959" s="227"/>
      <c r="PV959" s="227"/>
      <c r="PW959" s="227"/>
      <c r="PX959" s="227"/>
      <c r="PY959" s="227"/>
      <c r="PZ959" s="227"/>
      <c r="QA959" s="227"/>
      <c r="QB959" s="227"/>
      <c r="QC959" s="227"/>
      <c r="QD959" s="227"/>
      <c r="QE959" s="227"/>
      <c r="QF959" s="227"/>
      <c r="QG959" s="227"/>
      <c r="QH959" s="227"/>
      <c r="QI959" s="227"/>
      <c r="QJ959" s="227"/>
      <c r="QK959" s="227"/>
      <c r="QL959" s="227"/>
      <c r="QM959" s="227"/>
      <c r="QN959" s="227"/>
      <c r="QO959" s="227"/>
      <c r="QP959" s="227"/>
      <c r="QQ959" s="227"/>
      <c r="QR959" s="227"/>
      <c r="QS959" s="227"/>
      <c r="QT959" s="227"/>
      <c r="QU959" s="227"/>
      <c r="QV959" s="227"/>
      <c r="QW959" s="227"/>
      <c r="QX959" s="227"/>
      <c r="QY959" s="227"/>
      <c r="QZ959" s="227"/>
      <c r="RA959" s="227"/>
      <c r="RB959" s="227"/>
      <c r="RC959" s="227"/>
      <c r="RD959" s="227"/>
      <c r="RE959" s="227"/>
      <c r="RF959" s="227"/>
      <c r="RG959" s="227"/>
      <c r="RH959" s="227"/>
      <c r="RI959" s="227"/>
      <c r="RJ959" s="227"/>
      <c r="RK959" s="227"/>
      <c r="RL959" s="227"/>
      <c r="RM959" s="227"/>
      <c r="RN959" s="227"/>
      <c r="RO959" s="227"/>
      <c r="RP959" s="227"/>
      <c r="RQ959" s="227"/>
      <c r="RR959" s="227"/>
      <c r="RS959" s="227"/>
      <c r="RT959" s="227"/>
      <c r="RU959" s="227"/>
      <c r="RV959" s="227"/>
      <c r="RW959" s="227"/>
      <c r="RX959" s="227"/>
      <c r="RY959" s="227"/>
      <c r="RZ959" s="227"/>
      <c r="SA959" s="227"/>
      <c r="SB959" s="227"/>
      <c r="SC959" s="227"/>
      <c r="SD959" s="227"/>
      <c r="SE959" s="227"/>
      <c r="SF959" s="227"/>
      <c r="SG959" s="227"/>
      <c r="SH959" s="227"/>
      <c r="SI959" s="227"/>
      <c r="SJ959" s="227"/>
      <c r="SK959" s="227"/>
      <c r="SL959" s="227"/>
      <c r="SM959" s="227"/>
      <c r="SN959" s="227"/>
      <c r="SO959" s="227"/>
      <c r="SP959" s="227"/>
      <c r="SQ959" s="227"/>
      <c r="SR959" s="227"/>
      <c r="SS959" s="227"/>
      <c r="ST959" s="227"/>
      <c r="SU959" s="227"/>
      <c r="SV959" s="227"/>
      <c r="SW959" s="227"/>
      <c r="SX959" s="227"/>
      <c r="SY959" s="227"/>
      <c r="SZ959" s="227"/>
      <c r="TA959" s="227"/>
      <c r="TB959" s="227"/>
      <c r="TC959" s="227"/>
      <c r="TD959" s="227"/>
      <c r="TE959" s="227"/>
      <c r="TF959" s="227"/>
      <c r="TG959" s="227"/>
      <c r="TH959" s="227"/>
      <c r="TI959" s="227"/>
      <c r="TJ959" s="227"/>
      <c r="TK959" s="227"/>
      <c r="TL959" s="227"/>
      <c r="TM959" s="227"/>
      <c r="TN959" s="227"/>
      <c r="TO959" s="227"/>
      <c r="TP959" s="227"/>
      <c r="TQ959" s="227"/>
      <c r="TR959" s="227"/>
      <c r="TS959" s="227"/>
      <c r="TT959" s="227"/>
      <c r="TU959" s="227"/>
      <c r="TV959" s="227"/>
      <c r="TW959" s="227"/>
      <c r="TX959" s="227"/>
      <c r="TY959" s="227"/>
      <c r="TZ959" s="227"/>
      <c r="UA959" s="227"/>
      <c r="UB959" s="227"/>
      <c r="UC959" s="227"/>
      <c r="UD959" s="227"/>
      <c r="UE959" s="227"/>
      <c r="UF959" s="227"/>
      <c r="UG959" s="227"/>
      <c r="UH959" s="227"/>
      <c r="UI959" s="227"/>
      <c r="UJ959" s="227"/>
      <c r="UK959" s="227"/>
      <c r="UL959" s="227"/>
      <c r="UM959" s="227"/>
      <c r="UN959" s="227"/>
      <c r="UO959" s="227"/>
      <c r="UP959" s="227"/>
      <c r="UQ959" s="227"/>
      <c r="UR959" s="227"/>
      <c r="US959" s="227"/>
      <c r="UT959" s="227"/>
      <c r="UU959" s="227"/>
      <c r="UV959" s="227"/>
      <c r="UW959" s="227"/>
      <c r="UX959" s="227"/>
      <c r="UY959" s="227"/>
      <c r="UZ959" s="227"/>
      <c r="VA959" s="227"/>
      <c r="VB959" s="227"/>
      <c r="VC959" s="227"/>
      <c r="VD959" s="227"/>
      <c r="VE959" s="227"/>
      <c r="VF959" s="227"/>
      <c r="VG959" s="227"/>
      <c r="VH959" s="227"/>
      <c r="VI959" s="227"/>
      <c r="VJ959" s="227"/>
      <c r="VK959" s="227"/>
      <c r="VL959" s="227"/>
      <c r="VM959" s="227"/>
      <c r="VN959" s="227"/>
      <c r="VO959" s="227"/>
      <c r="VP959" s="227"/>
      <c r="VQ959" s="227"/>
      <c r="VR959" s="227"/>
      <c r="VS959" s="227"/>
      <c r="VT959" s="227"/>
      <c r="VU959" s="227"/>
      <c r="VV959" s="227"/>
      <c r="VW959" s="227"/>
      <c r="VX959" s="227"/>
      <c r="VY959" s="227"/>
      <c r="VZ959" s="227"/>
      <c r="WA959" s="227"/>
      <c r="WB959" s="227"/>
      <c r="WC959" s="227"/>
      <c r="WD959" s="227"/>
      <c r="WE959" s="227"/>
      <c r="WF959" s="227"/>
      <c r="WG959" s="227"/>
      <c r="WH959" s="227"/>
      <c r="WI959" s="227"/>
      <c r="WJ959" s="227"/>
      <c r="WK959" s="227"/>
      <c r="WL959" s="227"/>
      <c r="WM959" s="227"/>
      <c r="WN959" s="227"/>
      <c r="WO959" s="227"/>
      <c r="WP959" s="227"/>
      <c r="WQ959" s="227"/>
      <c r="WR959" s="227"/>
      <c r="WS959" s="227"/>
      <c r="WT959" s="227"/>
      <c r="WU959" s="227"/>
      <c r="WV959" s="227"/>
      <c r="WW959" s="227"/>
      <c r="WX959" s="227"/>
      <c r="WY959" s="227"/>
      <c r="WZ959" s="227"/>
      <c r="XA959" s="227"/>
      <c r="XB959" s="227"/>
      <c r="XC959" s="227"/>
      <c r="XD959" s="227"/>
      <c r="XE959" s="227"/>
      <c r="XF959" s="227"/>
      <c r="XG959" s="227"/>
      <c r="XH959" s="227"/>
      <c r="XI959" s="227"/>
      <c r="XJ959" s="227"/>
      <c r="XK959" s="227"/>
      <c r="XL959" s="227"/>
      <c r="XM959" s="227"/>
      <c r="XN959" s="227"/>
      <c r="XO959" s="227"/>
      <c r="XP959" s="227"/>
      <c r="XQ959" s="227"/>
      <c r="XR959" s="227"/>
      <c r="XS959" s="227"/>
      <c r="XT959" s="227"/>
      <c r="XU959" s="227"/>
      <c r="XV959" s="227"/>
      <c r="XW959" s="227"/>
      <c r="XX959" s="227"/>
      <c r="XY959" s="227"/>
      <c r="XZ959" s="227"/>
      <c r="YA959" s="227"/>
      <c r="YB959" s="227"/>
      <c r="YC959" s="227"/>
      <c r="YD959" s="227"/>
      <c r="YE959" s="227"/>
      <c r="YF959" s="227"/>
      <c r="YG959" s="227"/>
      <c r="YH959" s="227"/>
      <c r="YI959" s="227"/>
      <c r="YJ959" s="227"/>
      <c r="YK959" s="227"/>
      <c r="YL959" s="227"/>
      <c r="YM959" s="227"/>
      <c r="YN959" s="227"/>
      <c r="YO959" s="227"/>
      <c r="YP959" s="227"/>
      <c r="YQ959" s="227"/>
      <c r="YR959" s="227"/>
      <c r="YS959" s="227"/>
      <c r="YT959" s="227"/>
      <c r="YU959" s="227"/>
      <c r="YV959" s="227"/>
      <c r="YW959" s="227"/>
      <c r="YX959" s="227"/>
      <c r="YY959" s="227"/>
      <c r="YZ959" s="227"/>
      <c r="ZA959" s="227"/>
      <c r="ZB959" s="227"/>
      <c r="ZC959" s="227"/>
      <c r="ZD959" s="227"/>
      <c r="ZE959" s="227"/>
      <c r="ZF959" s="227"/>
      <c r="ZG959" s="227"/>
      <c r="ZH959" s="227"/>
      <c r="ZI959" s="227"/>
      <c r="ZJ959" s="227"/>
      <c r="ZK959" s="227"/>
      <c r="ZL959" s="227"/>
      <c r="ZM959" s="227"/>
      <c r="ZN959" s="227"/>
      <c r="ZO959" s="227"/>
      <c r="ZP959" s="227"/>
      <c r="ZQ959" s="227"/>
      <c r="ZR959" s="227"/>
      <c r="ZS959" s="227"/>
      <c r="ZT959" s="227"/>
      <c r="ZU959" s="227"/>
      <c r="ZV959" s="227"/>
      <c r="ZW959" s="227"/>
      <c r="ZX959" s="227"/>
      <c r="ZY959" s="227"/>
      <c r="ZZ959" s="227"/>
      <c r="AAA959" s="227"/>
      <c r="AAB959" s="227"/>
      <c r="AAC959" s="227"/>
      <c r="AAD959" s="227"/>
      <c r="AAE959" s="227"/>
      <c r="AAF959" s="227"/>
      <c r="AAG959" s="227"/>
      <c r="AAH959" s="227"/>
      <c r="AAI959" s="227"/>
      <c r="AAJ959" s="227"/>
      <c r="AAK959" s="227"/>
      <c r="AAL959" s="227"/>
      <c r="AAM959" s="227"/>
      <c r="AAN959" s="227"/>
      <c r="AAO959" s="227"/>
      <c r="AAP959" s="227"/>
      <c r="AAQ959" s="227"/>
      <c r="AAR959" s="227"/>
      <c r="AAS959" s="227"/>
      <c r="AAT959" s="227"/>
      <c r="AAU959" s="227"/>
      <c r="AAV959" s="227"/>
      <c r="AAW959" s="227"/>
      <c r="AAX959" s="227"/>
      <c r="AAY959" s="227"/>
      <c r="AAZ959" s="227"/>
      <c r="ABA959" s="227"/>
      <c r="ABB959" s="227"/>
      <c r="ABC959" s="227"/>
      <c r="ABD959" s="227"/>
      <c r="ABE959" s="227"/>
      <c r="ABF959" s="227"/>
      <c r="ABG959" s="227"/>
      <c r="ABH959" s="227"/>
      <c r="ABI959" s="227"/>
      <c r="ABJ959" s="227"/>
      <c r="ABK959" s="227"/>
      <c r="ABL959" s="227"/>
      <c r="ABM959" s="227"/>
      <c r="ABN959" s="227"/>
      <c r="ABO959" s="227"/>
      <c r="ABP959" s="227"/>
      <c r="ABQ959" s="227"/>
      <c r="ABR959" s="227"/>
      <c r="ABS959" s="227"/>
      <c r="ABT959" s="227"/>
      <c r="ABU959" s="227"/>
      <c r="ABV959" s="227"/>
      <c r="ABW959" s="227"/>
      <c r="ABX959" s="227"/>
      <c r="ABY959" s="227"/>
      <c r="ABZ959" s="227"/>
      <c r="ACA959" s="227"/>
      <c r="ACB959" s="227"/>
      <c r="ACC959" s="227"/>
      <c r="ACD959" s="227"/>
      <c r="ACE959" s="227"/>
      <c r="ACF959" s="227"/>
      <c r="ACG959" s="227"/>
      <c r="ACH959" s="227"/>
      <c r="ACI959" s="227"/>
      <c r="ACJ959" s="227"/>
      <c r="ACK959" s="227"/>
      <c r="ACL959" s="227"/>
      <c r="ACM959" s="227"/>
      <c r="ACN959" s="227"/>
      <c r="ACO959" s="227"/>
      <c r="ACP959" s="227"/>
      <c r="ACQ959" s="227"/>
      <c r="ACR959" s="227"/>
      <c r="ACS959" s="227"/>
      <c r="ACT959" s="227"/>
      <c r="ACU959" s="227"/>
      <c r="ACV959" s="227"/>
      <c r="ACW959" s="227"/>
      <c r="ACX959" s="227"/>
      <c r="ACY959" s="227"/>
      <c r="ACZ959" s="227"/>
      <c r="ADA959" s="227"/>
      <c r="ADB959" s="227"/>
      <c r="ADC959" s="227"/>
      <c r="ADD959" s="227"/>
      <c r="ADE959" s="227"/>
      <c r="ADF959" s="227"/>
      <c r="ADG959" s="227"/>
      <c r="ADH959" s="227"/>
      <c r="ADI959" s="227"/>
      <c r="ADJ959" s="227"/>
      <c r="ADK959" s="227"/>
      <c r="ADL959" s="227"/>
      <c r="ADM959" s="227"/>
      <c r="ADN959" s="227"/>
      <c r="ADO959" s="227"/>
      <c r="ADP959" s="227"/>
      <c r="ADQ959" s="227"/>
      <c r="ADR959" s="227"/>
      <c r="ADS959" s="227"/>
      <c r="ADT959" s="227"/>
      <c r="ADU959" s="227"/>
      <c r="ADV959" s="227"/>
      <c r="ADW959" s="227"/>
      <c r="ADX959" s="227"/>
      <c r="ADY959" s="227"/>
      <c r="ADZ959" s="227"/>
      <c r="AEA959" s="227"/>
      <c r="AEB959" s="227"/>
      <c r="AEC959" s="227"/>
      <c r="AED959" s="227"/>
      <c r="AEE959" s="227"/>
      <c r="AEF959" s="227"/>
      <c r="AEG959" s="227"/>
      <c r="AEH959" s="227"/>
      <c r="AEI959" s="227"/>
      <c r="AEJ959" s="227"/>
      <c r="AEK959" s="227"/>
      <c r="AEL959" s="227"/>
      <c r="AEM959" s="227"/>
      <c r="AEN959" s="227"/>
      <c r="AEO959" s="227"/>
      <c r="AEP959" s="227"/>
      <c r="AEQ959" s="227"/>
      <c r="AER959" s="227"/>
      <c r="AES959" s="227"/>
      <c r="AET959" s="227"/>
      <c r="AEU959" s="227"/>
      <c r="AEV959" s="227"/>
      <c r="AEW959" s="227"/>
      <c r="AEX959" s="227"/>
      <c r="AEY959" s="227"/>
      <c r="AEZ959" s="227"/>
      <c r="AFA959" s="227"/>
      <c r="AFB959" s="227"/>
      <c r="AFC959" s="227"/>
      <c r="AFD959" s="227"/>
      <c r="AFE959" s="227"/>
      <c r="AFF959" s="227"/>
      <c r="AFG959" s="227"/>
      <c r="AFH959" s="227"/>
      <c r="AFI959" s="227"/>
      <c r="AFJ959" s="227"/>
      <c r="AFK959" s="227"/>
      <c r="AFL959" s="227"/>
      <c r="AFM959" s="227"/>
      <c r="AFN959" s="227"/>
      <c r="AFO959" s="227"/>
      <c r="AFP959" s="227"/>
      <c r="AFQ959" s="227"/>
      <c r="AFR959" s="227"/>
      <c r="AFS959" s="227"/>
      <c r="AFT959" s="227"/>
      <c r="AFU959" s="227"/>
      <c r="AFV959" s="227"/>
      <c r="AFW959" s="227"/>
      <c r="AFX959" s="227"/>
      <c r="AFY959" s="227"/>
      <c r="AFZ959" s="227"/>
      <c r="AGA959" s="227"/>
      <c r="AGB959" s="227"/>
      <c r="AGC959" s="227"/>
      <c r="AGD959" s="227"/>
      <c r="AGE959" s="227"/>
      <c r="AGF959" s="227"/>
      <c r="AGG959" s="227"/>
      <c r="AGH959" s="227"/>
      <c r="AGI959" s="227"/>
      <c r="AGJ959" s="227"/>
      <c r="AGK959" s="227"/>
      <c r="AGL959" s="227"/>
      <c r="AGM959" s="227"/>
      <c r="AGN959" s="227"/>
      <c r="AGO959" s="227"/>
      <c r="AGP959" s="227"/>
      <c r="AGQ959" s="227"/>
      <c r="AGR959" s="227"/>
      <c r="AGS959" s="227"/>
      <c r="AGT959" s="227"/>
      <c r="AGU959" s="227"/>
      <c r="AGV959" s="227"/>
      <c r="AGW959" s="227"/>
      <c r="AGX959" s="227"/>
      <c r="AGY959" s="227"/>
      <c r="AGZ959" s="227"/>
      <c r="AHA959" s="227"/>
      <c r="AHB959" s="227"/>
      <c r="AHC959" s="227"/>
      <c r="AHD959" s="227"/>
      <c r="AHE959" s="227"/>
      <c r="AHF959" s="227"/>
      <c r="AHG959" s="227"/>
      <c r="AHH959" s="227"/>
      <c r="AHI959" s="227"/>
      <c r="AHJ959" s="227"/>
      <c r="AHK959" s="227"/>
      <c r="AHL959" s="227"/>
      <c r="AHM959" s="227"/>
      <c r="AHN959" s="227"/>
      <c r="AHO959" s="227"/>
      <c r="AHP959" s="227"/>
      <c r="AHQ959" s="227"/>
      <c r="AHR959" s="227"/>
      <c r="AHS959" s="227"/>
      <c r="AHT959" s="227"/>
      <c r="AHU959" s="227"/>
      <c r="AHV959" s="227"/>
      <c r="AHW959" s="227"/>
      <c r="AHX959" s="227"/>
      <c r="AHY959" s="227"/>
      <c r="AHZ959" s="227"/>
      <c r="AIA959" s="227"/>
      <c r="AIB959" s="227"/>
      <c r="AIC959" s="227"/>
      <c r="AID959" s="227"/>
      <c r="AIE959" s="227"/>
      <c r="AIF959" s="227"/>
      <c r="AIG959" s="227"/>
      <c r="AIH959" s="227"/>
      <c r="AII959" s="227"/>
      <c r="AIJ959" s="227"/>
      <c r="AIK959" s="227"/>
      <c r="AIL959" s="227"/>
      <c r="AIM959" s="227"/>
      <c r="AIN959" s="227"/>
      <c r="AIO959" s="227"/>
      <c r="AIP959" s="227"/>
      <c r="AIQ959" s="227"/>
      <c r="AIR959" s="227"/>
      <c r="AIS959" s="227"/>
      <c r="AIT959" s="227"/>
      <c r="AIU959" s="227"/>
      <c r="AIV959" s="227"/>
      <c r="AIW959" s="227"/>
      <c r="AIX959" s="227"/>
      <c r="AIY959" s="227"/>
      <c r="AIZ959" s="227"/>
      <c r="AJA959" s="227"/>
      <c r="AJB959" s="227"/>
      <c r="AJC959" s="227"/>
      <c r="AJD959" s="227"/>
      <c r="AJE959" s="227"/>
      <c r="AJF959" s="227"/>
      <c r="AJG959" s="227"/>
      <c r="AJH959" s="227"/>
      <c r="AJI959" s="227"/>
      <c r="AJJ959" s="227"/>
      <c r="AJK959" s="227"/>
      <c r="AJL959" s="227"/>
      <c r="AJM959" s="227"/>
      <c r="AJN959" s="227"/>
      <c r="AJO959" s="227"/>
      <c r="AJP959" s="227"/>
      <c r="AJQ959" s="227"/>
      <c r="AJR959" s="227"/>
      <c r="AJS959" s="227"/>
      <c r="AJT959" s="227"/>
      <c r="AJU959" s="227"/>
      <c r="AJV959" s="227"/>
      <c r="AJW959" s="227"/>
      <c r="AJX959" s="227"/>
      <c r="AJY959" s="227"/>
      <c r="AJZ959" s="227"/>
      <c r="AKA959" s="227"/>
      <c r="AKB959" s="227"/>
      <c r="AKC959" s="227"/>
      <c r="AKD959" s="227"/>
      <c r="AKE959" s="227"/>
      <c r="AKF959" s="227"/>
      <c r="AKG959" s="227"/>
      <c r="AKH959" s="227"/>
      <c r="AKI959" s="227"/>
      <c r="AKJ959" s="227"/>
      <c r="AKK959" s="227"/>
      <c r="AKL959" s="227"/>
      <c r="AKM959" s="227"/>
      <c r="AKN959" s="227"/>
      <c r="AKO959" s="227"/>
      <c r="AKP959" s="227"/>
      <c r="AKQ959" s="227"/>
      <c r="AKR959" s="227"/>
      <c r="AKS959" s="227"/>
      <c r="AKT959" s="227"/>
      <c r="AKU959" s="227"/>
      <c r="AKV959" s="227"/>
      <c r="AKW959" s="227"/>
      <c r="AKX959" s="227"/>
      <c r="AKY959" s="227"/>
      <c r="AKZ959" s="227"/>
      <c r="ALA959" s="227"/>
      <c r="ALB959" s="227"/>
      <c r="ALC959" s="227"/>
      <c r="ALD959" s="227"/>
      <c r="ALE959" s="227"/>
      <c r="ALF959" s="227"/>
      <c r="ALG959" s="227"/>
      <c r="ALH959" s="227"/>
      <c r="ALI959" s="227"/>
      <c r="ALJ959" s="227"/>
      <c r="ALK959" s="227"/>
      <c r="ALL959" s="227"/>
      <c r="ALM959" s="227"/>
      <c r="ALN959" s="227"/>
      <c r="ALO959" s="227"/>
      <c r="ALP959" s="227"/>
      <c r="ALQ959" s="227"/>
      <c r="ALR959" s="227"/>
      <c r="ALS959" s="227"/>
      <c r="ALT959" s="227"/>
      <c r="ALU959" s="227"/>
      <c r="ALV959" s="227"/>
      <c r="ALW959" s="227"/>
      <c r="ALX959" s="227"/>
      <c r="ALY959" s="227"/>
      <c r="ALZ959" s="227"/>
      <c r="AMA959" s="227"/>
      <c r="AMB959" s="227"/>
      <c r="AMC959" s="227"/>
      <c r="AMD959" s="227"/>
      <c r="AME959" s="227"/>
      <c r="AMF959" s="227"/>
      <c r="AMG959" s="227"/>
      <c r="AMH959" s="227"/>
      <c r="AMI959" s="227"/>
      <c r="AMJ959" s="227"/>
      <c r="AMK959" s="227"/>
      <c r="AML959" s="227"/>
      <c r="AMM959" s="227"/>
      <c r="AMN959" s="227"/>
      <c r="AMO959" s="227"/>
      <c r="AMP959" s="227"/>
      <c r="AMQ959" s="227"/>
      <c r="AMR959" s="227"/>
      <c r="AMS959" s="227"/>
      <c r="AMT959" s="227"/>
      <c r="AMU959" s="227"/>
      <c r="AMV959" s="227"/>
      <c r="AMW959" s="227"/>
      <c r="AMX959" s="227"/>
    </row>
    <row r="960" spans="1:1038" ht="18" customHeight="1">
      <c r="A960" s="223" t="s">
        <v>2392</v>
      </c>
      <c r="B960" s="224" t="s">
        <v>1647</v>
      </c>
      <c r="D960" s="225" t="s">
        <v>1279</v>
      </c>
      <c r="E960" s="126">
        <v>111</v>
      </c>
      <c r="F960" s="126">
        <v>3</v>
      </c>
      <c r="G960" s="196" t="str">
        <f t="shared" si="744"/>
        <v>111-3</v>
      </c>
      <c r="H960" s="126">
        <v>0</v>
      </c>
      <c r="I960" s="126">
        <v>44</v>
      </c>
      <c r="J960" s="203">
        <f t="shared" si="754"/>
        <v>1</v>
      </c>
      <c r="K960" s="644" t="b">
        <f>IF(J961=1,IF(((VLOOKUP($G960,[4]Depth_Lookup!$A$3:$J$550,9,FALSE))-(I960/100))=0,"Good",IF(((VLOOKUP($G960,[4]Depth_Lookup!$A$3:$J$550,9,FALSE))-(I960/100))&gt;0,"Too Short","Too Long")))</f>
        <v>0</v>
      </c>
      <c r="L960" s="171">
        <f>(VLOOKUP($G960,Depth_Lookup!$A$3:$J$410,10,FALSE))+(H960/100)</f>
        <v>292.005</v>
      </c>
      <c r="M960" s="171">
        <f>(VLOOKUP($G960,Depth_Lookup!$A$3:$J$410,10,FALSE))+(I960/100)</f>
        <v>292.44499999999999</v>
      </c>
      <c r="N960" s="127" t="s">
        <v>2449</v>
      </c>
      <c r="O960" s="126">
        <v>3</v>
      </c>
      <c r="P960" s="126" t="s">
        <v>853</v>
      </c>
      <c r="Q960" s="126" t="s">
        <v>2437</v>
      </c>
      <c r="R960" s="196" t="str">
        <f t="shared" si="745"/>
        <v>Serpentinizedharzburgite</v>
      </c>
      <c r="S960" s="126" t="s">
        <v>700</v>
      </c>
      <c r="T960" s="126" t="s">
        <v>2400</v>
      </c>
      <c r="U960" s="126" t="s">
        <v>108</v>
      </c>
      <c r="V960" s="126" t="s">
        <v>509</v>
      </c>
      <c r="W960" s="126" t="s">
        <v>2393</v>
      </c>
      <c r="X960" s="202">
        <f>VLOOKUP(W960,[4]definitions_list_lookup!$A$13:$B$19,2,0)</f>
        <v>5</v>
      </c>
      <c r="Y960" s="126" t="s">
        <v>2438</v>
      </c>
      <c r="Z960" s="126" t="s">
        <v>2439</v>
      </c>
      <c r="AF960" s="196" t="e">
        <f>VLOOKUP(AE960,[4]definitions_list_mag!$V$12:$W$15,2,0)</f>
        <v>#N/A</v>
      </c>
      <c r="AI960" s="130">
        <v>70</v>
      </c>
      <c r="AO960" s="130"/>
      <c r="AU960" s="130"/>
      <c r="BA960" s="130">
        <v>30</v>
      </c>
      <c r="BB960" s="126">
        <v>7</v>
      </c>
      <c r="BC960" s="126">
        <v>3</v>
      </c>
      <c r="BD960" s="126" t="s">
        <v>110</v>
      </c>
      <c r="BE960" s="126" t="s">
        <v>103</v>
      </c>
      <c r="BG960" s="130"/>
      <c r="BM960" s="130"/>
      <c r="BY960" s="130"/>
      <c r="CF960" s="213">
        <f t="shared" si="746"/>
        <v>100</v>
      </c>
      <c r="CG960" s="131"/>
      <c r="CH960" s="132" t="s">
        <v>2441</v>
      </c>
      <c r="CI960" s="132">
        <v>100</v>
      </c>
      <c r="CJ960" s="132"/>
      <c r="CK960" s="133" t="s">
        <v>2442</v>
      </c>
      <c r="CL960" s="134"/>
      <c r="CM960" s="134"/>
      <c r="CN960" s="134"/>
      <c r="CO960" s="134"/>
      <c r="CP960" s="134"/>
      <c r="CQ960" s="134"/>
      <c r="CR960" s="134"/>
      <c r="CS960" s="134"/>
      <c r="CT960" s="134"/>
      <c r="CU960" s="134"/>
      <c r="CV960" s="134"/>
      <c r="CW960" s="134"/>
      <c r="CX960" s="134"/>
      <c r="CY960" s="134"/>
      <c r="CZ960" s="134"/>
      <c r="DA960" s="134"/>
      <c r="DB960" s="134">
        <v>20</v>
      </c>
      <c r="DC960" s="135">
        <v>10</v>
      </c>
      <c r="DD960" s="134"/>
      <c r="DE960" s="134"/>
      <c r="DF960" s="134"/>
      <c r="DG960" s="134"/>
      <c r="DH960" s="134"/>
      <c r="DI960" s="134"/>
      <c r="DJ960" s="134">
        <v>70</v>
      </c>
      <c r="DK960" s="207">
        <f t="shared" si="747"/>
        <v>100</v>
      </c>
      <c r="DL960" s="131"/>
      <c r="DM960" s="134"/>
      <c r="DN960" s="134"/>
      <c r="DO960" s="136"/>
      <c r="DQ960" s="131"/>
      <c r="DR960" s="136"/>
      <c r="DS960" s="131"/>
      <c r="DT960" s="138" t="s">
        <v>2443</v>
      </c>
      <c r="DW960" s="214" t="e">
        <f>VLOOKUP(P960,[4]definitions_list_lookup!$K$30:$L$54,2,0)</f>
        <v>#N/A</v>
      </c>
      <c r="DX960" s="139" t="s">
        <v>2444</v>
      </c>
      <c r="DY960" s="139" t="s">
        <v>2445</v>
      </c>
      <c r="DZ960"/>
      <c r="EA960" s="104"/>
      <c r="ED960" s="229" t="s">
        <v>2517</v>
      </c>
      <c r="EE960" s="140"/>
      <c r="EG960" s="140"/>
      <c r="EI960" s="218"/>
      <c r="EJ960" s="143"/>
      <c r="EK960" s="221"/>
      <c r="EM960" s="109"/>
      <c r="EN960" s="109"/>
      <c r="EZ960" s="192" t="e">
        <f t="shared" si="675"/>
        <v>#DIV/0!</v>
      </c>
      <c r="FA960" s="192" t="e">
        <f t="shared" si="676"/>
        <v>#DIV/0!</v>
      </c>
      <c r="FB960" s="192" t="e">
        <f t="shared" si="677"/>
        <v>#DIV/0!</v>
      </c>
      <c r="FC960" s="192" t="e">
        <f t="shared" si="678"/>
        <v>#DIV/0!</v>
      </c>
      <c r="FD960" s="192" t="e">
        <f t="shared" si="679"/>
        <v>#DIV/0!</v>
      </c>
      <c r="FE960" s="193" t="e">
        <f t="shared" si="680"/>
        <v>#DIV/0!</v>
      </c>
      <c r="FF960" s="194" t="e">
        <f t="shared" si="681"/>
        <v>#DIV/0!</v>
      </c>
      <c r="FI960" s="778">
        <f t="shared" si="682"/>
        <v>0</v>
      </c>
      <c r="FJ960" s="779" t="e">
        <f t="shared" si="683"/>
        <v>#DIV/0!</v>
      </c>
      <c r="FK960" s="779" t="e">
        <f t="shared" si="684"/>
        <v>#DIV/0!</v>
      </c>
      <c r="FL960" s="780" t="e">
        <f t="shared" si="685"/>
        <v>#DIV/0!</v>
      </c>
      <c r="FM960" s="169" t="e">
        <f t="shared" si="686"/>
        <v>#DIV/0!</v>
      </c>
      <c r="FN960" s="783" t="e">
        <f t="shared" si="687"/>
        <v>#DIV/0!</v>
      </c>
    </row>
    <row r="961" spans="1:1038" ht="18" customHeight="1">
      <c r="A961" s="223" t="s">
        <v>2392</v>
      </c>
      <c r="B961" s="224" t="s">
        <v>1647</v>
      </c>
      <c r="D961" s="225" t="s">
        <v>1279</v>
      </c>
      <c r="E961" s="126">
        <v>111</v>
      </c>
      <c r="F961" s="126">
        <v>3</v>
      </c>
      <c r="G961" s="196" t="str">
        <f t="shared" si="744"/>
        <v>111-3</v>
      </c>
      <c r="H961" s="126">
        <v>44</v>
      </c>
      <c r="I961" s="126">
        <v>65</v>
      </c>
      <c r="J961" s="203">
        <f t="shared" si="754"/>
        <v>0</v>
      </c>
      <c r="K961" s="644" t="b">
        <f>IF(J962=1,IF(((VLOOKUP($G961,[4]Depth_Lookup!$A$3:$J$550,9,FALSE))-(I961/100))=0,"Good",IF(((VLOOKUP($G961,[4]Depth_Lookup!$A$3:$J$550,9,FALSE))-(I961/100))&gt;0,"Too Short","Too Long")))</f>
        <v>0</v>
      </c>
      <c r="L961" s="171">
        <f>(VLOOKUP($G961,Depth_Lookup!$A$3:$J$410,10,FALSE))+(H961/100)</f>
        <v>292.44499999999999</v>
      </c>
      <c r="M961" s="171">
        <f>(VLOOKUP($G961,Depth_Lookup!$A$3:$J$410,10,FALSE))+(I961/100)</f>
        <v>292.65499999999997</v>
      </c>
      <c r="N961" s="127" t="s">
        <v>2452</v>
      </c>
      <c r="O961" s="126">
        <v>1</v>
      </c>
      <c r="P961" s="126" t="s">
        <v>853</v>
      </c>
      <c r="Q961" s="126" t="s">
        <v>2437</v>
      </c>
      <c r="R961" s="196" t="str">
        <f t="shared" si="745"/>
        <v>Serpentinizedharzburgite</v>
      </c>
      <c r="S961" s="126" t="s">
        <v>2400</v>
      </c>
      <c r="T961" s="126" t="s">
        <v>2400</v>
      </c>
      <c r="U961" s="126" t="s">
        <v>108</v>
      </c>
      <c r="V961" s="126" t="s">
        <v>509</v>
      </c>
      <c r="W961" s="126" t="s">
        <v>2393</v>
      </c>
      <c r="X961" s="202">
        <f>VLOOKUP(W961,[4]definitions_list_lookup!$A$13:$B$19,2,0)</f>
        <v>5</v>
      </c>
      <c r="Y961" s="126" t="s">
        <v>2438</v>
      </c>
      <c r="Z961" s="126" t="s">
        <v>2439</v>
      </c>
      <c r="AF961" s="196" t="e">
        <f>VLOOKUP(AE961,[4]definitions_list_mag!$V$12:$W$15,2,0)</f>
        <v>#N/A</v>
      </c>
      <c r="AI961" s="130">
        <v>64</v>
      </c>
      <c r="AO961" s="130"/>
      <c r="AU961" s="130"/>
      <c r="BA961" s="130">
        <v>35</v>
      </c>
      <c r="BB961" s="126">
        <v>6</v>
      </c>
      <c r="BC961" s="126">
        <v>2</v>
      </c>
      <c r="BD961" s="126" t="s">
        <v>110</v>
      </c>
      <c r="BE961" s="126" t="s">
        <v>103</v>
      </c>
      <c r="BG961" s="130"/>
      <c r="BM961" s="130">
        <v>1</v>
      </c>
      <c r="BN961" s="126">
        <v>2</v>
      </c>
      <c r="BO961" s="126">
        <v>0.5</v>
      </c>
      <c r="BY961" s="130"/>
      <c r="CF961" s="213">
        <f t="shared" si="746"/>
        <v>100</v>
      </c>
      <c r="CG961" s="131"/>
      <c r="CH961" s="132" t="s">
        <v>1329</v>
      </c>
      <c r="CI961" s="132">
        <v>80</v>
      </c>
      <c r="CJ961" s="132"/>
      <c r="CK961" s="133"/>
      <c r="CL961" s="134"/>
      <c r="CM961" s="134"/>
      <c r="CN961" s="134"/>
      <c r="CO961" s="134"/>
      <c r="CP961" s="134"/>
      <c r="CQ961" s="134"/>
      <c r="CR961" s="134"/>
      <c r="CS961" s="134"/>
      <c r="CT961" s="134"/>
      <c r="CU961" s="134"/>
      <c r="CV961" s="134"/>
      <c r="CW961" s="134"/>
      <c r="CX961" s="134"/>
      <c r="CY961" s="134"/>
      <c r="CZ961" s="134"/>
      <c r="DA961" s="134"/>
      <c r="DB961" s="134">
        <v>85</v>
      </c>
      <c r="DC961" s="135">
        <v>15</v>
      </c>
      <c r="DD961" s="134"/>
      <c r="DE961" s="134"/>
      <c r="DF961" s="134"/>
      <c r="DG961" s="134"/>
      <c r="DH961" s="134"/>
      <c r="DI961" s="134"/>
      <c r="DJ961" s="134"/>
      <c r="DK961" s="207">
        <f t="shared" si="747"/>
        <v>100</v>
      </c>
      <c r="DL961" s="131"/>
      <c r="DM961" s="134"/>
      <c r="DN961" s="134"/>
      <c r="DO961" s="136"/>
      <c r="DQ961" s="131"/>
      <c r="DR961" s="136"/>
      <c r="DS961" s="131"/>
      <c r="DT961" s="138" t="s">
        <v>1704</v>
      </c>
      <c r="DW961" s="214" t="e">
        <f>VLOOKUP(P961,[4]definitions_list_lookup!$K$30:$L$54,2,0)</f>
        <v>#N/A</v>
      </c>
      <c r="DX961" s="139" t="s">
        <v>853</v>
      </c>
      <c r="DY961" s="139" t="s">
        <v>2009</v>
      </c>
      <c r="DZ961"/>
      <c r="EA961" s="104"/>
      <c r="ED961" s="229" t="s">
        <v>2517</v>
      </c>
      <c r="EE961" s="140"/>
      <c r="EG961" s="140"/>
      <c r="EI961" s="218"/>
      <c r="EJ961" s="143"/>
      <c r="EK961" s="221"/>
      <c r="EM961" s="109"/>
      <c r="EN961" s="109"/>
      <c r="EZ961" s="192" t="e">
        <f t="shared" si="675"/>
        <v>#DIV/0!</v>
      </c>
      <c r="FA961" s="192" t="e">
        <f t="shared" si="676"/>
        <v>#DIV/0!</v>
      </c>
      <c r="FB961" s="192" t="e">
        <f t="shared" si="677"/>
        <v>#DIV/0!</v>
      </c>
      <c r="FC961" s="192" t="e">
        <f t="shared" si="678"/>
        <v>#DIV/0!</v>
      </c>
      <c r="FD961" s="192" t="e">
        <f t="shared" si="679"/>
        <v>#DIV/0!</v>
      </c>
      <c r="FE961" s="193" t="e">
        <f t="shared" si="680"/>
        <v>#DIV/0!</v>
      </c>
      <c r="FF961" s="194" t="e">
        <f t="shared" si="681"/>
        <v>#DIV/0!</v>
      </c>
      <c r="FI961" s="778">
        <f t="shared" si="682"/>
        <v>0</v>
      </c>
      <c r="FJ961" s="779" t="e">
        <f t="shared" si="683"/>
        <v>#DIV/0!</v>
      </c>
      <c r="FK961" s="779" t="e">
        <f t="shared" si="684"/>
        <v>#DIV/0!</v>
      </c>
      <c r="FL961" s="780" t="e">
        <f t="shared" si="685"/>
        <v>#DIV/0!</v>
      </c>
      <c r="FM961" s="169" t="e">
        <f t="shared" si="686"/>
        <v>#DIV/0!</v>
      </c>
      <c r="FN961" s="783" t="e">
        <f t="shared" si="687"/>
        <v>#DIV/0!</v>
      </c>
    </row>
    <row r="962" spans="1:1038" ht="18" customHeight="1">
      <c r="A962" s="223" t="s">
        <v>2392</v>
      </c>
      <c r="B962" s="224" t="s">
        <v>1647</v>
      </c>
      <c r="D962" s="225" t="s">
        <v>1279</v>
      </c>
      <c r="E962" s="126">
        <v>111</v>
      </c>
      <c r="F962" s="126">
        <v>3</v>
      </c>
      <c r="G962" s="196" t="str">
        <f t="shared" si="744"/>
        <v>111-3</v>
      </c>
      <c r="H962" s="126">
        <v>65</v>
      </c>
      <c r="I962" s="126">
        <v>83</v>
      </c>
      <c r="J962" s="203">
        <f t="shared" si="754"/>
        <v>0</v>
      </c>
      <c r="K962" s="644" t="str">
        <f>IF(J963=1,IF(((VLOOKUP($G962,[4]Depth_Lookup!$A$3:$J$550,9,FALSE))-(I962/100))=0,"Good",IF(((VLOOKUP($G962,[4]Depth_Lookup!$A$3:$J$550,9,FALSE))-(I962/100))&gt;0,"Too Short","Too Long")))</f>
        <v>Good</v>
      </c>
      <c r="L962" s="171">
        <f>(VLOOKUP($G962,Depth_Lookup!$A$3:$J$410,10,FALSE))+(H962/100)</f>
        <v>292.65499999999997</v>
      </c>
      <c r="M962" s="171">
        <f>(VLOOKUP($G962,Depth_Lookup!$A$3:$J$410,10,FALSE))+(I962/100)</f>
        <v>292.83499999999998</v>
      </c>
      <c r="N962" s="127" t="s">
        <v>2453</v>
      </c>
      <c r="O962" s="126">
        <v>1</v>
      </c>
      <c r="P962" s="126" t="s">
        <v>853</v>
      </c>
      <c r="Q962" s="126" t="s">
        <v>2437</v>
      </c>
      <c r="R962" s="196" t="str">
        <f t="shared" si="745"/>
        <v>Serpentinizedharzburgite</v>
      </c>
      <c r="S962" s="126" t="s">
        <v>2400</v>
      </c>
      <c r="T962" s="126" t="s">
        <v>700</v>
      </c>
      <c r="U962" s="126" t="s">
        <v>108</v>
      </c>
      <c r="V962" s="126" t="s">
        <v>509</v>
      </c>
      <c r="W962" s="126" t="s">
        <v>2393</v>
      </c>
      <c r="X962" s="202">
        <f>VLOOKUP(W962,[4]definitions_list_lookup!$A$13:$B$19,2,0)</f>
        <v>5</v>
      </c>
      <c r="Y962" s="126" t="s">
        <v>2438</v>
      </c>
      <c r="Z962" s="126" t="s">
        <v>2439</v>
      </c>
      <c r="AF962" s="196" t="e">
        <f>VLOOKUP(AE962,[4]definitions_list_mag!$V$12:$W$15,2,0)</f>
        <v>#N/A</v>
      </c>
      <c r="AI962" s="130">
        <v>69</v>
      </c>
      <c r="AO962" s="130"/>
      <c r="AU962" s="130"/>
      <c r="BA962" s="130">
        <v>30</v>
      </c>
      <c r="BB962" s="126">
        <v>5</v>
      </c>
      <c r="BC962" s="126">
        <v>3</v>
      </c>
      <c r="BD962" s="126" t="s">
        <v>110</v>
      </c>
      <c r="BE962" s="126" t="s">
        <v>103</v>
      </c>
      <c r="BG962" s="130"/>
      <c r="BM962" s="130">
        <v>1</v>
      </c>
      <c r="BN962" s="126">
        <v>0.5</v>
      </c>
      <c r="BO962" s="126">
        <v>0.5</v>
      </c>
      <c r="BY962" s="130"/>
      <c r="CF962" s="213">
        <f t="shared" si="746"/>
        <v>100</v>
      </c>
      <c r="CG962" s="131"/>
      <c r="CH962" s="132" t="s">
        <v>1845</v>
      </c>
      <c r="CI962" s="132">
        <v>90</v>
      </c>
      <c r="CJ962" s="132"/>
      <c r="CK962" s="133"/>
      <c r="CL962" s="134"/>
      <c r="CM962" s="134"/>
      <c r="CN962" s="134"/>
      <c r="CO962" s="134"/>
      <c r="CP962" s="134"/>
      <c r="CQ962" s="134"/>
      <c r="CR962" s="134"/>
      <c r="CS962" s="134"/>
      <c r="CT962" s="134"/>
      <c r="CU962" s="134"/>
      <c r="CV962" s="134"/>
      <c r="CW962" s="134"/>
      <c r="CX962" s="134"/>
      <c r="CY962" s="134"/>
      <c r="CZ962" s="134"/>
      <c r="DA962" s="134"/>
      <c r="DB962" s="134">
        <v>80</v>
      </c>
      <c r="DC962" s="135">
        <v>20</v>
      </c>
      <c r="DD962" s="134"/>
      <c r="DE962" s="134"/>
      <c r="DF962" s="134"/>
      <c r="DG962" s="134"/>
      <c r="DH962" s="134"/>
      <c r="DI962" s="134"/>
      <c r="DJ962" s="134"/>
      <c r="DK962" s="207">
        <f t="shared" si="747"/>
        <v>100</v>
      </c>
      <c r="DL962" s="131"/>
      <c r="DM962" s="134"/>
      <c r="DN962" s="134"/>
      <c r="DO962" s="136"/>
      <c r="DQ962" s="131"/>
      <c r="DR962" s="136"/>
      <c r="DS962" s="131"/>
      <c r="DT962" s="138" t="s">
        <v>2454</v>
      </c>
      <c r="DW962" s="214" t="e">
        <f>VLOOKUP(P962,[4]definitions_list_lookup!$K$30:$L$54,2,0)</f>
        <v>#N/A</v>
      </c>
      <c r="DX962" s="139" t="s">
        <v>2455</v>
      </c>
      <c r="DY962" s="139" t="s">
        <v>2456</v>
      </c>
      <c r="DZ962"/>
      <c r="EA962" s="104"/>
      <c r="ED962" s="229" t="s">
        <v>2517</v>
      </c>
      <c r="EE962" s="140"/>
      <c r="EG962" s="140"/>
      <c r="EI962" s="218"/>
      <c r="EJ962" s="143"/>
      <c r="EK962" s="221"/>
      <c r="EM962" s="109"/>
      <c r="EN962" s="109"/>
      <c r="EZ962" s="192" t="e">
        <f t="shared" si="675"/>
        <v>#DIV/0!</v>
      </c>
      <c r="FA962" s="192" t="e">
        <f t="shared" si="676"/>
        <v>#DIV/0!</v>
      </c>
      <c r="FB962" s="192" t="e">
        <f t="shared" si="677"/>
        <v>#DIV/0!</v>
      </c>
      <c r="FC962" s="192" t="e">
        <f t="shared" si="678"/>
        <v>#DIV/0!</v>
      </c>
      <c r="FD962" s="192" t="e">
        <f t="shared" si="679"/>
        <v>#DIV/0!</v>
      </c>
      <c r="FE962" s="193" t="e">
        <f t="shared" si="680"/>
        <v>#DIV/0!</v>
      </c>
      <c r="FF962" s="194" t="e">
        <f t="shared" si="681"/>
        <v>#DIV/0!</v>
      </c>
      <c r="FI962" s="778">
        <f t="shared" si="682"/>
        <v>0</v>
      </c>
      <c r="FJ962" s="779" t="e">
        <f t="shared" si="683"/>
        <v>#DIV/0!</v>
      </c>
      <c r="FK962" s="779" t="e">
        <f t="shared" si="684"/>
        <v>#DIV/0!</v>
      </c>
      <c r="FL962" s="780" t="e">
        <f t="shared" si="685"/>
        <v>#DIV/0!</v>
      </c>
      <c r="FM962" s="169" t="e">
        <f t="shared" si="686"/>
        <v>#DIV/0!</v>
      </c>
      <c r="FN962" s="783" t="e">
        <f t="shared" si="687"/>
        <v>#DIV/0!</v>
      </c>
    </row>
    <row r="963" spans="1:1038" ht="18" customHeight="1">
      <c r="A963" s="223" t="s">
        <v>2392</v>
      </c>
      <c r="B963" s="224" t="s">
        <v>1647</v>
      </c>
      <c r="D963" s="225" t="s">
        <v>1279</v>
      </c>
      <c r="E963" s="126">
        <v>111</v>
      </c>
      <c r="F963" s="126">
        <v>4</v>
      </c>
      <c r="G963" s="196" t="str">
        <f t="shared" si="744"/>
        <v>111-4</v>
      </c>
      <c r="H963" s="126">
        <v>0</v>
      </c>
      <c r="I963" s="126">
        <v>25</v>
      </c>
      <c r="J963" s="203">
        <f t="shared" si="754"/>
        <v>1</v>
      </c>
      <c r="K963" s="644" t="b">
        <f>IF(J964=1,IF(((VLOOKUP($G963,[4]Depth_Lookup!$A$3:$J$550,9,FALSE))-(I963/100))=0,"Good",IF(((VLOOKUP($G963,[4]Depth_Lookup!$A$3:$J$550,9,FALSE))-(I963/100))&gt;0,"Too Short","Too Long")))</f>
        <v>0</v>
      </c>
      <c r="L963" s="171">
        <f>(VLOOKUP($G963,Depth_Lookup!$A$3:$J$410,10,FALSE))+(H963/100)</f>
        <v>292.83499999999998</v>
      </c>
      <c r="M963" s="171">
        <f>(VLOOKUP($G963,Depth_Lookup!$A$3:$J$410,10,FALSE))+(I963/100)</f>
        <v>293.08499999999998</v>
      </c>
      <c r="N963" s="127" t="s">
        <v>2453</v>
      </c>
      <c r="O963" s="126">
        <v>1</v>
      </c>
      <c r="P963" s="126" t="s">
        <v>853</v>
      </c>
      <c r="Q963" s="126" t="s">
        <v>2437</v>
      </c>
      <c r="R963" s="196" t="str">
        <f t="shared" si="745"/>
        <v>Serpentinizedharzburgite</v>
      </c>
      <c r="S963" s="126" t="s">
        <v>700</v>
      </c>
      <c r="T963" s="126" t="s">
        <v>2400</v>
      </c>
      <c r="U963" s="126" t="s">
        <v>108</v>
      </c>
      <c r="V963" s="126" t="s">
        <v>509</v>
      </c>
      <c r="W963" s="126" t="s">
        <v>2393</v>
      </c>
      <c r="X963" s="202">
        <f>VLOOKUP(W963,[4]definitions_list_lookup!$A$13:$B$19,2,0)</f>
        <v>5</v>
      </c>
      <c r="Y963" s="126" t="s">
        <v>2438</v>
      </c>
      <c r="Z963" s="126" t="s">
        <v>2439</v>
      </c>
      <c r="AF963" s="196" t="e">
        <f>VLOOKUP(AE963,[4]definitions_list_mag!$V$12:$W$15,2,0)</f>
        <v>#N/A</v>
      </c>
      <c r="AI963" s="130">
        <v>75</v>
      </c>
      <c r="AO963" s="130"/>
      <c r="AU963" s="130"/>
      <c r="BA963" s="130">
        <v>25</v>
      </c>
      <c r="BB963" s="126">
        <v>6</v>
      </c>
      <c r="BC963" s="126">
        <v>3</v>
      </c>
      <c r="BD963" s="126" t="s">
        <v>110</v>
      </c>
      <c r="BE963" s="126" t="s">
        <v>103</v>
      </c>
      <c r="BG963" s="130"/>
      <c r="BM963" s="130"/>
      <c r="BY963" s="130"/>
      <c r="CF963" s="213">
        <f t="shared" si="746"/>
        <v>100</v>
      </c>
      <c r="CG963" s="131"/>
      <c r="CH963" s="132" t="s">
        <v>1845</v>
      </c>
      <c r="CI963" s="132">
        <v>90</v>
      </c>
      <c r="CJ963" s="132"/>
      <c r="CK963" s="133"/>
      <c r="CL963" s="134"/>
      <c r="CM963" s="134"/>
      <c r="CN963" s="134"/>
      <c r="CO963" s="134"/>
      <c r="CP963" s="134"/>
      <c r="CQ963" s="134"/>
      <c r="CR963" s="134"/>
      <c r="CS963" s="134"/>
      <c r="CT963" s="134"/>
      <c r="CU963" s="134"/>
      <c r="CV963" s="134"/>
      <c r="CW963" s="134"/>
      <c r="CX963" s="134"/>
      <c r="CY963" s="134"/>
      <c r="CZ963" s="134"/>
      <c r="DA963" s="134"/>
      <c r="DB963" s="134">
        <v>85</v>
      </c>
      <c r="DC963" s="135">
        <v>15</v>
      </c>
      <c r="DD963" s="134"/>
      <c r="DE963" s="134"/>
      <c r="DF963" s="134"/>
      <c r="DG963" s="134"/>
      <c r="DH963" s="134"/>
      <c r="DI963" s="134"/>
      <c r="DJ963" s="134"/>
      <c r="DK963" s="207">
        <f t="shared" si="747"/>
        <v>100</v>
      </c>
      <c r="DL963" s="131"/>
      <c r="DM963" s="134"/>
      <c r="DN963" s="134"/>
      <c r="DO963" s="136"/>
      <c r="DQ963" s="131"/>
      <c r="DR963" s="136"/>
      <c r="DS963" s="131"/>
      <c r="DT963" s="138" t="s">
        <v>2454</v>
      </c>
      <c r="DW963" s="214" t="e">
        <f>VLOOKUP(P963,[4]definitions_list_lookup!$K$30:$L$54,2,0)</f>
        <v>#N/A</v>
      </c>
      <c r="DX963" s="139" t="s">
        <v>2455</v>
      </c>
      <c r="DY963" s="139" t="s">
        <v>2457</v>
      </c>
      <c r="DZ963"/>
      <c r="EA963" s="104"/>
      <c r="ED963" s="229" t="s">
        <v>2517</v>
      </c>
      <c r="EE963" s="140"/>
      <c r="EG963" s="140"/>
      <c r="EI963" s="218"/>
      <c r="EJ963" s="143"/>
      <c r="EK963" s="221"/>
      <c r="EM963" s="109"/>
      <c r="EN963" s="109"/>
      <c r="EZ963" s="192" t="e">
        <f t="shared" si="675"/>
        <v>#DIV/0!</v>
      </c>
      <c r="FA963" s="192" t="e">
        <f t="shared" si="676"/>
        <v>#DIV/0!</v>
      </c>
      <c r="FB963" s="192" t="e">
        <f t="shared" si="677"/>
        <v>#DIV/0!</v>
      </c>
      <c r="FC963" s="192" t="e">
        <f t="shared" si="678"/>
        <v>#DIV/0!</v>
      </c>
      <c r="FD963" s="192" t="e">
        <f t="shared" si="679"/>
        <v>#DIV/0!</v>
      </c>
      <c r="FE963" s="193" t="e">
        <f t="shared" si="680"/>
        <v>#DIV/0!</v>
      </c>
      <c r="FF963" s="194" t="e">
        <f t="shared" si="681"/>
        <v>#DIV/0!</v>
      </c>
      <c r="FI963" s="778">
        <f t="shared" si="682"/>
        <v>0</v>
      </c>
      <c r="FJ963" s="779" t="e">
        <f t="shared" si="683"/>
        <v>#DIV/0!</v>
      </c>
      <c r="FK963" s="779" t="e">
        <f t="shared" si="684"/>
        <v>#DIV/0!</v>
      </c>
      <c r="FL963" s="780" t="e">
        <f t="shared" si="685"/>
        <v>#DIV/0!</v>
      </c>
      <c r="FM963" s="169" t="e">
        <f t="shared" si="686"/>
        <v>#DIV/0!</v>
      </c>
      <c r="FN963" s="783" t="e">
        <f t="shared" si="687"/>
        <v>#DIV/0!</v>
      </c>
    </row>
    <row r="964" spans="1:1038" ht="18" customHeight="1">
      <c r="A964" s="223" t="s">
        <v>2392</v>
      </c>
      <c r="B964" s="224" t="s">
        <v>1647</v>
      </c>
      <c r="D964" s="225" t="s">
        <v>1279</v>
      </c>
      <c r="E964" s="126">
        <v>111</v>
      </c>
      <c r="F964" s="126">
        <v>4</v>
      </c>
      <c r="G964" s="196" t="str">
        <f t="shared" si="744"/>
        <v>111-4</v>
      </c>
      <c r="H964" s="126">
        <v>25</v>
      </c>
      <c r="I964" s="126">
        <v>98.5</v>
      </c>
      <c r="J964" s="203">
        <f t="shared" si="754"/>
        <v>0</v>
      </c>
      <c r="K964" s="644" t="str">
        <f>IF(J965=1,IF(((VLOOKUP($G964,[4]Depth_Lookup!$A$3:$J$550,9,FALSE))-(I964/100))=0,"Good",IF(((VLOOKUP($G964,[4]Depth_Lookup!$A$3:$J$550,9,FALSE))-(I964/100))&gt;0,"Too Short","Too Long")))</f>
        <v>Good</v>
      </c>
      <c r="L964" s="171">
        <f>(VLOOKUP($G964,Depth_Lookup!$A$3:$J$410,10,FALSE))+(H964/100)</f>
        <v>293.08499999999998</v>
      </c>
      <c r="M964" s="171">
        <f>(VLOOKUP($G964,Depth_Lookup!$A$3:$J$410,10,FALSE))+(I964/100)</f>
        <v>293.82</v>
      </c>
      <c r="N964" s="127" t="s">
        <v>2458</v>
      </c>
      <c r="O964" s="126" t="s">
        <v>1280</v>
      </c>
      <c r="P964" s="126" t="s">
        <v>853</v>
      </c>
      <c r="Q964" s="126" t="s">
        <v>2437</v>
      </c>
      <c r="R964" s="196" t="str">
        <f t="shared" si="745"/>
        <v>Serpentinizedharzburgite</v>
      </c>
      <c r="S964" s="126" t="s">
        <v>2400</v>
      </c>
      <c r="T964" s="126" t="s">
        <v>700</v>
      </c>
      <c r="U964" s="126" t="s">
        <v>108</v>
      </c>
      <c r="V964" s="126" t="s">
        <v>509</v>
      </c>
      <c r="W964" s="126" t="s">
        <v>2393</v>
      </c>
      <c r="X964" s="202">
        <f>VLOOKUP(W964,[4]definitions_list_lookup!$A$13:$B$19,2,0)</f>
        <v>5</v>
      </c>
      <c r="Y964" s="126" t="s">
        <v>2438</v>
      </c>
      <c r="Z964" s="126" t="s">
        <v>2439</v>
      </c>
      <c r="AF964" s="196" t="e">
        <f>VLOOKUP(AE964,[4]definitions_list_mag!$V$12:$W$15,2,0)</f>
        <v>#N/A</v>
      </c>
      <c r="AI964" s="130">
        <v>74</v>
      </c>
      <c r="AO964" s="130"/>
      <c r="AU964" s="130">
        <v>1</v>
      </c>
      <c r="AV964" s="126">
        <v>1</v>
      </c>
      <c r="AW964" s="126">
        <v>0.5</v>
      </c>
      <c r="AX964" s="126" t="s">
        <v>110</v>
      </c>
      <c r="AY964" s="126" t="s">
        <v>103</v>
      </c>
      <c r="BA964" s="130">
        <v>25</v>
      </c>
      <c r="BB964" s="126">
        <v>6</v>
      </c>
      <c r="BC964" s="126">
        <v>2</v>
      </c>
      <c r="BD964" s="126" t="s">
        <v>110</v>
      </c>
      <c r="BE964" s="126" t="s">
        <v>103</v>
      </c>
      <c r="BG964" s="130"/>
      <c r="BM964" s="130"/>
      <c r="BY964" s="130"/>
      <c r="CF964" s="213">
        <f t="shared" si="746"/>
        <v>100</v>
      </c>
      <c r="CG964" s="131"/>
      <c r="CH964" s="132" t="s">
        <v>1329</v>
      </c>
      <c r="CI964" s="132">
        <v>80</v>
      </c>
      <c r="CJ964" s="132"/>
      <c r="CK964" s="133"/>
      <c r="CL964" s="134"/>
      <c r="CM964" s="134"/>
      <c r="CN964" s="134"/>
      <c r="CO964" s="134"/>
      <c r="CP964" s="134"/>
      <c r="CQ964" s="134"/>
      <c r="CR964" s="134"/>
      <c r="CS964" s="134"/>
      <c r="CT964" s="134"/>
      <c r="CU964" s="134"/>
      <c r="CV964" s="134"/>
      <c r="CW964" s="134"/>
      <c r="CX964" s="134"/>
      <c r="CY964" s="134"/>
      <c r="CZ964" s="134"/>
      <c r="DA964" s="134"/>
      <c r="DB964" s="134">
        <v>95</v>
      </c>
      <c r="DC964" s="135">
        <v>5</v>
      </c>
      <c r="DD964" s="134"/>
      <c r="DE964" s="134"/>
      <c r="DF964" s="134"/>
      <c r="DG964" s="134"/>
      <c r="DH964" s="134"/>
      <c r="DI964" s="134"/>
      <c r="DJ964" s="134"/>
      <c r="DK964" s="207">
        <f t="shared" si="747"/>
        <v>100</v>
      </c>
      <c r="DL964" s="131"/>
      <c r="DM964" s="134"/>
      <c r="DN964" s="134"/>
      <c r="DO964" s="136"/>
      <c r="DQ964" s="131"/>
      <c r="DR964" s="136"/>
      <c r="DS964" s="131"/>
      <c r="DT964" s="138" t="s">
        <v>2459</v>
      </c>
      <c r="DW964" s="214" t="e">
        <f>VLOOKUP(P964,[4]definitions_list_lookup!$K$30:$L$54,2,0)</f>
        <v>#N/A</v>
      </c>
      <c r="DX964" s="139" t="s">
        <v>853</v>
      </c>
      <c r="DY964" s="139" t="s">
        <v>2460</v>
      </c>
      <c r="DZ964"/>
      <c r="EA964" s="104"/>
      <c r="ED964" s="229" t="s">
        <v>2517</v>
      </c>
      <c r="EE964" s="140"/>
      <c r="EG964" s="140"/>
      <c r="EI964" s="218"/>
      <c r="EJ964" s="143"/>
      <c r="EK964" s="221"/>
      <c r="EM964" s="109"/>
      <c r="EN964" s="109"/>
      <c r="EZ964" s="192" t="e">
        <f t="shared" ref="EZ964:EZ1027" si="755">+(IF($EW964&lt;$EY964,((MIN($EY964,$EW964)+(DEGREES(ATAN((TAN(RADIANS($EX964))/((TAN(RADIANS($EV964))*SIN(RADIANS(ABS($EW964-$EY964))))))-(COS(RADIANS(ABS($EW964-$EY964)))/SIN(RADIANS(ABS($EW964-$EY964)))))))-180)),((MAX($EY964,$EW964)-(DEGREES(ATAN((TAN(RADIANS($EX964))/((TAN(RADIANS($EV964))*SIN(RADIANS(ABS($EW964-$EY964))))))-(COS(RADIANS(ABS($EW964-$EY964)))/SIN(RADIANS(ABS($EW964-$EY964)))))))-180))))</f>
        <v>#DIV/0!</v>
      </c>
      <c r="FA964" s="192" t="e">
        <f t="shared" ref="FA964:FA1027" si="756">IF($EZ964&gt;0,$EZ964,360+$EZ964)</f>
        <v>#DIV/0!</v>
      </c>
      <c r="FB964" s="192" t="e">
        <f t="shared" ref="FB964:FB1027" si="757">+ABS(DEGREES(ATAN((COS(RADIANS(ABS($EZ964+180-(IF($EW964&gt;$EY964,MAX($EX964,$EW964),MIN($EW964,$EY964))))))/(TAN(RADIANS($EV964)))))))</f>
        <v>#DIV/0!</v>
      </c>
      <c r="FC964" s="192" t="e">
        <f t="shared" ref="FC964:FC1027" si="758">+IF(($EZ964+90)&gt;0,$EZ964+90,$EZ964+450)</f>
        <v>#DIV/0!</v>
      </c>
      <c r="FD964" s="192" t="e">
        <f t="shared" ref="FD964:FD1027" si="759">-$FB964+90</f>
        <v>#DIV/0!</v>
      </c>
      <c r="FE964" s="193" t="e">
        <f t="shared" ref="FE964:FE1027" si="760">IF(($FA964&lt;180),$FA964+180,$FA964-180)</f>
        <v>#DIV/0!</v>
      </c>
      <c r="FF964" s="194" t="e">
        <f t="shared" ref="FF964:FF1027" si="761">-$FB964+90</f>
        <v>#DIV/0!</v>
      </c>
      <c r="FI964" s="778">
        <f t="shared" si="682"/>
        <v>0</v>
      </c>
      <c r="FJ964" s="779" t="e">
        <f t="shared" si="683"/>
        <v>#DIV/0!</v>
      </c>
      <c r="FK964" s="779" t="e">
        <f t="shared" si="684"/>
        <v>#DIV/0!</v>
      </c>
      <c r="FL964" s="780" t="e">
        <f t="shared" si="685"/>
        <v>#DIV/0!</v>
      </c>
      <c r="FM964" s="169" t="e">
        <f t="shared" si="686"/>
        <v>#DIV/0!</v>
      </c>
      <c r="FN964" s="783" t="e">
        <f t="shared" si="687"/>
        <v>#DIV/0!</v>
      </c>
    </row>
    <row r="965" spans="1:1038" s="398" customFormat="1" ht="18" customHeight="1">
      <c r="A965" s="548" t="s">
        <v>2392</v>
      </c>
      <c r="B965" s="543" t="s">
        <v>1647</v>
      </c>
      <c r="C965" s="226"/>
      <c r="D965" s="225" t="s">
        <v>1279</v>
      </c>
      <c r="E965" s="226">
        <v>112</v>
      </c>
      <c r="F965" s="226">
        <v>1</v>
      </c>
      <c r="G965" s="391" t="str">
        <f t="shared" si="744"/>
        <v>112-1</v>
      </c>
      <c r="H965" s="226">
        <v>0</v>
      </c>
      <c r="I965" s="226">
        <v>46.5</v>
      </c>
      <c r="J965" s="544">
        <f t="shared" si="754"/>
        <v>1</v>
      </c>
      <c r="K965" s="545" t="e">
        <f>IF(#REF!=1,IF(((VLOOKUP($G965,[4]Depth_Lookup!$A$3:$J$550,9,FALSE))-(I965/100))=0,"Good",IF(((VLOOKUP($G965,[4]Depth_Lookup!$A$3:$J$550,9,FALSE))-(I965/100))&gt;0,"Too Short","Too Long")))</f>
        <v>#REF!</v>
      </c>
      <c r="L965" s="171">
        <f>(VLOOKUP($G965,Depth_Lookup!$A$3:$J$410,10,FALSE))+(H965/100)</f>
        <v>293.7</v>
      </c>
      <c r="M965" s="171">
        <f>(VLOOKUP($G965,Depth_Lookup!$A$3:$J$410,10,FALSE))+(I965/100)</f>
        <v>294.16499999999996</v>
      </c>
      <c r="N965" s="232" t="s">
        <v>2458</v>
      </c>
      <c r="O965" s="226">
        <v>1</v>
      </c>
      <c r="P965" s="226" t="s">
        <v>853</v>
      </c>
      <c r="Q965" s="226" t="s">
        <v>2437</v>
      </c>
      <c r="R965" s="391" t="str">
        <f t="shared" si="745"/>
        <v>Serpentinizedharzburgite</v>
      </c>
      <c r="S965" s="226" t="s">
        <v>700</v>
      </c>
      <c r="T965" s="226" t="s">
        <v>700</v>
      </c>
      <c r="U965" s="226"/>
      <c r="V965" s="226"/>
      <c r="W965" s="226" t="s">
        <v>2393</v>
      </c>
      <c r="X965" s="392">
        <f>VLOOKUP(W965,[4]definitions_list_lookup!$A$13:$B$19,2,0)</f>
        <v>5</v>
      </c>
      <c r="Y965" s="226" t="s">
        <v>2438</v>
      </c>
      <c r="Z965" s="226" t="s">
        <v>2439</v>
      </c>
      <c r="AA965" s="226"/>
      <c r="AB965" s="226"/>
      <c r="AC965" s="226"/>
      <c r="AD965" s="226"/>
      <c r="AE965" s="393"/>
      <c r="AF965" s="391" t="e">
        <f>VLOOKUP(AE965,[4]definitions_list_mag!$V$12:$W$15,2,0)</f>
        <v>#N/A</v>
      </c>
      <c r="AG965" s="394"/>
      <c r="AH965" s="226"/>
      <c r="AI965" s="257">
        <v>73</v>
      </c>
      <c r="AJ965" s="226"/>
      <c r="AK965" s="226"/>
      <c r="AL965" s="226"/>
      <c r="AM965" s="226"/>
      <c r="AN965" s="226"/>
      <c r="AO965" s="257"/>
      <c r="AP965" s="226"/>
      <c r="AQ965" s="226"/>
      <c r="AR965" s="226"/>
      <c r="AS965" s="226"/>
      <c r="AT965" s="226"/>
      <c r="AU965" s="257">
        <v>1</v>
      </c>
      <c r="AV965" s="226">
        <v>1</v>
      </c>
      <c r="AW965" s="226">
        <v>0.5</v>
      </c>
      <c r="AX965" s="226" t="s">
        <v>110</v>
      </c>
      <c r="AY965" s="226" t="s">
        <v>103</v>
      </c>
      <c r="AZ965" s="226"/>
      <c r="BA965" s="257">
        <v>25</v>
      </c>
      <c r="BB965" s="226">
        <v>10</v>
      </c>
      <c r="BC965" s="226">
        <v>2</v>
      </c>
      <c r="BD965" s="226" t="s">
        <v>110</v>
      </c>
      <c r="BE965" s="226" t="s">
        <v>103</v>
      </c>
      <c r="BF965" s="226"/>
      <c r="BG965" s="257"/>
      <c r="BH965" s="226"/>
      <c r="BI965" s="226"/>
      <c r="BJ965" s="226"/>
      <c r="BK965" s="226"/>
      <c r="BL965" s="226"/>
      <c r="BM965" s="257">
        <v>1</v>
      </c>
      <c r="BN965" s="226">
        <v>1</v>
      </c>
      <c r="BO965" s="226">
        <v>0.5</v>
      </c>
      <c r="BP965" s="226"/>
      <c r="BQ965" s="226"/>
      <c r="BR965" s="226"/>
      <c r="BS965" s="226"/>
      <c r="BT965" s="226"/>
      <c r="BU965" s="226"/>
      <c r="BV965" s="226"/>
      <c r="BW965" s="226"/>
      <c r="BX965" s="226"/>
      <c r="BY965" s="257"/>
      <c r="BZ965" s="226"/>
      <c r="CA965" s="226"/>
      <c r="CB965" s="226"/>
      <c r="CC965" s="226"/>
      <c r="CD965" s="226"/>
      <c r="CE965" s="226"/>
      <c r="CF965" s="399">
        <f t="shared" si="746"/>
        <v>100</v>
      </c>
      <c r="CG965" s="259"/>
      <c r="CH965" s="150" t="s">
        <v>1360</v>
      </c>
      <c r="CI965" s="150">
        <v>85</v>
      </c>
      <c r="CJ965" s="150"/>
      <c r="CK965" s="158"/>
      <c r="CL965" s="395"/>
      <c r="CM965" s="395"/>
      <c r="CN965" s="395"/>
      <c r="CO965" s="395"/>
      <c r="CP965" s="395"/>
      <c r="CQ965" s="395"/>
      <c r="CR965" s="395"/>
      <c r="CS965" s="395"/>
      <c r="CT965" s="395"/>
      <c r="CU965" s="395"/>
      <c r="CV965" s="395"/>
      <c r="CW965" s="395"/>
      <c r="CX965" s="395"/>
      <c r="CY965" s="395"/>
      <c r="CZ965" s="395"/>
      <c r="DA965" s="395"/>
      <c r="DB965" s="395">
        <v>90</v>
      </c>
      <c r="DC965" s="256">
        <v>10</v>
      </c>
      <c r="DD965" s="395"/>
      <c r="DE965" s="395"/>
      <c r="DF965" s="395"/>
      <c r="DG965" s="395"/>
      <c r="DH965" s="395"/>
      <c r="DI965" s="395"/>
      <c r="DJ965" s="395"/>
      <c r="DK965" s="396">
        <f t="shared" si="747"/>
        <v>100</v>
      </c>
      <c r="DL965" s="259"/>
      <c r="DM965" s="395"/>
      <c r="DN965" s="395"/>
      <c r="DO965" s="397"/>
      <c r="DQ965" s="259"/>
      <c r="DR965" s="397"/>
      <c r="DS965" s="259"/>
      <c r="DT965" s="263" t="s">
        <v>2461</v>
      </c>
      <c r="DU965" s="256"/>
      <c r="DV965" s="256"/>
      <c r="DW965" s="400" t="e">
        <f>VLOOKUP(P965,[4]definitions_list_lookup!$K$30:$L$54,2,0)</f>
        <v>#N/A</v>
      </c>
      <c r="DX965" s="155" t="s">
        <v>2455</v>
      </c>
      <c r="DY965" s="155" t="s">
        <v>2462</v>
      </c>
      <c r="DZ965" s="546"/>
      <c r="EA965" s="104"/>
      <c r="EB965" s="256"/>
      <c r="EC965" s="104"/>
      <c r="ED965" s="229" t="s">
        <v>2517</v>
      </c>
      <c r="EE965" s="401"/>
      <c r="EF965" s="402"/>
      <c r="EG965" s="401"/>
      <c r="EH965" s="403"/>
      <c r="EI965" s="404"/>
      <c r="EJ965" s="405"/>
      <c r="EK965" s="406"/>
      <c r="EL965" s="401"/>
      <c r="EM965" s="403"/>
      <c r="EN965" s="403"/>
      <c r="EO965" s="407"/>
      <c r="EP965" s="407"/>
      <c r="EQ965" s="407"/>
      <c r="ER965" s="407"/>
      <c r="ES965" s="407"/>
      <c r="ET965" s="407"/>
      <c r="EU965" s="407"/>
      <c r="EV965" s="408"/>
      <c r="EW965" s="408"/>
      <c r="EX965" s="408"/>
      <c r="EY965" s="408"/>
      <c r="EZ965" s="192" t="e">
        <f t="shared" si="755"/>
        <v>#DIV/0!</v>
      </c>
      <c r="FA965" s="192" t="e">
        <f t="shared" si="756"/>
        <v>#DIV/0!</v>
      </c>
      <c r="FB965" s="192" t="e">
        <f t="shared" si="757"/>
        <v>#DIV/0!</v>
      </c>
      <c r="FC965" s="192" t="e">
        <f t="shared" si="758"/>
        <v>#DIV/0!</v>
      </c>
      <c r="FD965" s="192" t="e">
        <f t="shared" si="759"/>
        <v>#DIV/0!</v>
      </c>
      <c r="FE965" s="193" t="e">
        <f t="shared" si="760"/>
        <v>#DIV/0!</v>
      </c>
      <c r="FF965" s="194" t="e">
        <f t="shared" si="761"/>
        <v>#DIV/0!</v>
      </c>
      <c r="FG965" s="401"/>
      <c r="FH965" s="403"/>
      <c r="FI965" s="778">
        <f t="shared" ref="FI965:FI1028" si="762">EO965</f>
        <v>0</v>
      </c>
      <c r="FJ965" s="779" t="e">
        <f t="shared" ref="FJ965:FJ1028" si="763">FF965</f>
        <v>#DIV/0!</v>
      </c>
      <c r="FK965" s="779" t="e">
        <f t="shared" ref="FK965:FK1028" si="764">90-FJ965</f>
        <v>#DIV/0!</v>
      </c>
      <c r="FL965" s="780" t="e">
        <f t="shared" ref="FL965:FL1028" si="765">RADIANS(FK965)</f>
        <v>#DIV/0!</v>
      </c>
      <c r="FM965" s="169" t="e">
        <f t="shared" ref="FM965:FM1028" si="766">SIN(FL965)</f>
        <v>#DIV/0!</v>
      </c>
      <c r="FN965" s="783" t="e">
        <f t="shared" ref="FN965:FN1028" si="767">FI965*FM965</f>
        <v>#DIV/0!</v>
      </c>
      <c r="FO965" s="226"/>
      <c r="FP965" s="226"/>
      <c r="FQ965" s="226"/>
      <c r="FR965" s="226"/>
      <c r="FS965" s="226"/>
      <c r="FT965" s="226"/>
      <c r="FU965" s="226"/>
      <c r="FV965" s="226"/>
      <c r="FW965" s="226"/>
      <c r="FX965" s="226"/>
      <c r="FY965" s="226"/>
      <c r="FZ965" s="226"/>
      <c r="GA965" s="226"/>
      <c r="GB965" s="226"/>
      <c r="GC965" s="226"/>
      <c r="GD965" s="226"/>
      <c r="GE965" s="226"/>
      <c r="GF965" s="226"/>
      <c r="GG965" s="226"/>
      <c r="GH965" s="226"/>
      <c r="GI965" s="226"/>
      <c r="GJ965" s="226"/>
      <c r="GK965" s="226"/>
      <c r="GL965" s="226"/>
      <c r="GM965" s="226"/>
      <c r="GN965" s="226"/>
      <c r="GO965" s="226"/>
      <c r="GP965" s="226"/>
      <c r="GQ965" s="226"/>
      <c r="GR965" s="226"/>
      <c r="GS965" s="226"/>
      <c r="GT965" s="226"/>
      <c r="GU965" s="226"/>
      <c r="GV965" s="226"/>
      <c r="GW965" s="226"/>
      <c r="GX965" s="226"/>
      <c r="GY965" s="226"/>
      <c r="GZ965" s="226"/>
      <c r="HA965" s="226"/>
      <c r="HB965" s="226"/>
      <c r="HC965" s="226"/>
      <c r="HD965" s="226"/>
      <c r="HE965" s="226"/>
      <c r="HF965" s="226"/>
      <c r="HG965" s="226"/>
      <c r="HH965" s="226"/>
      <c r="HI965" s="226"/>
      <c r="HJ965" s="226"/>
      <c r="HK965" s="226"/>
      <c r="HL965" s="226"/>
      <c r="HM965" s="226"/>
      <c r="HN965" s="226"/>
      <c r="HO965" s="226"/>
      <c r="HP965" s="226"/>
      <c r="HQ965" s="226"/>
      <c r="HR965" s="226"/>
      <c r="HS965" s="226"/>
      <c r="HT965" s="226"/>
      <c r="HU965" s="226"/>
      <c r="HV965" s="226"/>
      <c r="HW965" s="226"/>
      <c r="HX965" s="226"/>
      <c r="HY965" s="226"/>
      <c r="HZ965" s="226"/>
      <c r="IA965" s="226"/>
      <c r="IB965" s="226"/>
      <c r="IC965" s="226"/>
      <c r="ID965" s="226"/>
      <c r="IE965" s="226"/>
      <c r="IF965" s="226"/>
      <c r="IG965" s="226"/>
      <c r="IH965" s="226"/>
      <c r="II965" s="226"/>
      <c r="IJ965" s="226"/>
      <c r="IK965" s="226"/>
      <c r="IL965" s="226"/>
      <c r="IM965" s="226"/>
      <c r="IN965" s="226"/>
      <c r="IO965" s="226"/>
      <c r="IP965" s="226"/>
      <c r="IQ965" s="226"/>
      <c r="IR965" s="226"/>
      <c r="IS965" s="226"/>
      <c r="IT965" s="226"/>
      <c r="IU965" s="226"/>
      <c r="IV965" s="226"/>
      <c r="IW965" s="226"/>
      <c r="IX965" s="226"/>
      <c r="IY965" s="226"/>
      <c r="IZ965" s="226"/>
      <c r="JA965" s="226"/>
      <c r="JB965" s="226"/>
      <c r="JC965" s="226"/>
      <c r="JD965" s="226"/>
      <c r="JE965" s="226"/>
      <c r="JF965" s="226"/>
      <c r="JG965" s="226"/>
      <c r="JH965" s="226"/>
      <c r="JI965" s="226"/>
      <c r="JJ965" s="226"/>
      <c r="JK965" s="226"/>
      <c r="JL965" s="226"/>
      <c r="JM965" s="226"/>
      <c r="JN965" s="226"/>
      <c r="JO965" s="226"/>
      <c r="JP965" s="226"/>
      <c r="JQ965" s="226"/>
      <c r="JR965" s="226"/>
      <c r="JS965" s="226"/>
      <c r="JT965" s="226"/>
      <c r="JU965" s="226"/>
      <c r="JV965" s="226"/>
      <c r="JW965" s="226"/>
      <c r="JX965" s="226"/>
      <c r="JY965" s="226"/>
      <c r="JZ965" s="226"/>
      <c r="KA965" s="226"/>
      <c r="KB965" s="226"/>
      <c r="KC965" s="226"/>
      <c r="KD965" s="226"/>
      <c r="KE965" s="226"/>
      <c r="KF965" s="226"/>
      <c r="KG965" s="226"/>
      <c r="KH965" s="226"/>
      <c r="KI965" s="226"/>
      <c r="KJ965" s="226"/>
      <c r="KK965" s="226"/>
      <c r="KL965" s="226"/>
      <c r="KM965" s="226"/>
      <c r="KN965" s="226"/>
      <c r="KO965" s="226"/>
      <c r="KP965" s="226"/>
      <c r="KQ965" s="226"/>
      <c r="KR965" s="226"/>
      <c r="KS965" s="226"/>
      <c r="KT965" s="226"/>
      <c r="KU965" s="226"/>
      <c r="KV965" s="226"/>
      <c r="KW965" s="226"/>
      <c r="KX965" s="226"/>
      <c r="KY965" s="226"/>
      <c r="KZ965" s="226"/>
      <c r="LA965" s="226"/>
      <c r="LB965" s="226"/>
      <c r="LC965" s="226"/>
      <c r="LD965" s="226"/>
      <c r="LE965" s="226"/>
      <c r="LF965" s="226"/>
      <c r="LG965" s="226"/>
      <c r="LH965" s="226"/>
      <c r="LI965" s="226"/>
      <c r="LJ965" s="226"/>
      <c r="LK965" s="226"/>
      <c r="LL965" s="226"/>
      <c r="LM965" s="226"/>
      <c r="LN965" s="226"/>
      <c r="LO965" s="226"/>
      <c r="LP965" s="226"/>
      <c r="LQ965" s="226"/>
      <c r="LR965" s="226"/>
      <c r="LS965" s="226"/>
      <c r="LT965" s="226"/>
      <c r="LU965" s="226"/>
      <c r="LV965" s="226"/>
      <c r="LW965" s="226"/>
      <c r="LX965" s="226"/>
      <c r="LY965" s="226"/>
      <c r="LZ965" s="226"/>
      <c r="MA965" s="226"/>
      <c r="MB965" s="226"/>
      <c r="MC965" s="226"/>
      <c r="MD965" s="226"/>
      <c r="ME965" s="226"/>
      <c r="MF965" s="226"/>
      <c r="MG965" s="226"/>
      <c r="MH965" s="226"/>
      <c r="MI965" s="226"/>
      <c r="MJ965" s="226"/>
      <c r="MK965" s="226"/>
      <c r="ML965" s="226"/>
      <c r="MM965" s="226"/>
      <c r="MN965" s="226"/>
      <c r="MO965" s="226"/>
      <c r="MP965" s="226"/>
      <c r="MQ965" s="226"/>
      <c r="MR965" s="226"/>
      <c r="MS965" s="226"/>
      <c r="MT965" s="226"/>
      <c r="MU965" s="226"/>
      <c r="MV965" s="226"/>
      <c r="MW965" s="226"/>
      <c r="MX965" s="226"/>
      <c r="MY965" s="226"/>
      <c r="MZ965" s="226"/>
      <c r="NA965" s="226"/>
      <c r="NB965" s="226"/>
      <c r="NC965" s="226"/>
      <c r="ND965" s="226"/>
      <c r="NE965" s="226"/>
      <c r="NF965" s="226"/>
      <c r="NG965" s="226"/>
      <c r="NH965" s="226"/>
      <c r="NI965" s="226"/>
      <c r="NJ965" s="226"/>
      <c r="NK965" s="226"/>
      <c r="NL965" s="226"/>
      <c r="NM965" s="226"/>
      <c r="NN965" s="226"/>
      <c r="NO965" s="226"/>
      <c r="NP965" s="226"/>
      <c r="NQ965" s="226"/>
      <c r="NR965" s="226"/>
      <c r="NS965" s="226"/>
      <c r="NT965" s="226"/>
      <c r="NU965" s="226"/>
      <c r="NV965" s="226"/>
      <c r="NW965" s="226"/>
      <c r="NX965" s="226"/>
      <c r="NY965" s="226"/>
      <c r="NZ965" s="226"/>
      <c r="OA965" s="226"/>
      <c r="OB965" s="226"/>
      <c r="OC965" s="226"/>
      <c r="OD965" s="226"/>
      <c r="OE965" s="226"/>
      <c r="OF965" s="226"/>
      <c r="OG965" s="226"/>
      <c r="OH965" s="226"/>
      <c r="OI965" s="226"/>
      <c r="OJ965" s="226"/>
      <c r="OK965" s="226"/>
      <c r="OL965" s="226"/>
      <c r="OM965" s="226"/>
      <c r="ON965" s="226"/>
      <c r="OO965" s="226"/>
      <c r="OP965" s="226"/>
      <c r="OQ965" s="226"/>
      <c r="OR965" s="226"/>
      <c r="OS965" s="226"/>
      <c r="OT965" s="226"/>
      <c r="OU965" s="226"/>
      <c r="OV965" s="226"/>
      <c r="OW965" s="226"/>
      <c r="OX965" s="226"/>
      <c r="OY965" s="226"/>
      <c r="OZ965" s="226"/>
      <c r="PA965" s="226"/>
      <c r="PB965" s="226"/>
      <c r="PC965" s="226"/>
      <c r="PD965" s="226"/>
      <c r="PE965" s="226"/>
      <c r="PF965" s="226"/>
      <c r="PG965" s="226"/>
      <c r="PH965" s="226"/>
      <c r="PI965" s="226"/>
      <c r="PJ965" s="226"/>
      <c r="PK965" s="226"/>
      <c r="PL965" s="226"/>
      <c r="PM965" s="226"/>
      <c r="PN965" s="226"/>
      <c r="PO965" s="226"/>
      <c r="PP965" s="226"/>
      <c r="PQ965" s="226"/>
      <c r="PR965" s="226"/>
      <c r="PS965" s="226"/>
      <c r="PT965" s="226"/>
      <c r="PU965" s="226"/>
      <c r="PV965" s="226"/>
      <c r="PW965" s="226"/>
      <c r="PX965" s="226"/>
      <c r="PY965" s="226"/>
      <c r="PZ965" s="226"/>
      <c r="QA965" s="226"/>
      <c r="QB965" s="226"/>
      <c r="QC965" s="226"/>
      <c r="QD965" s="226"/>
      <c r="QE965" s="226"/>
      <c r="QF965" s="226"/>
      <c r="QG965" s="226"/>
      <c r="QH965" s="226"/>
      <c r="QI965" s="226"/>
      <c r="QJ965" s="226"/>
      <c r="QK965" s="226"/>
      <c r="QL965" s="226"/>
      <c r="QM965" s="226"/>
      <c r="QN965" s="226"/>
      <c r="QO965" s="226"/>
      <c r="QP965" s="226"/>
      <c r="QQ965" s="226"/>
      <c r="QR965" s="226"/>
      <c r="QS965" s="226"/>
      <c r="QT965" s="226"/>
      <c r="QU965" s="226"/>
      <c r="QV965" s="226"/>
      <c r="QW965" s="226"/>
      <c r="QX965" s="226"/>
      <c r="QY965" s="226"/>
      <c r="QZ965" s="226"/>
      <c r="RA965" s="226"/>
      <c r="RB965" s="226"/>
      <c r="RC965" s="226"/>
      <c r="RD965" s="226"/>
      <c r="RE965" s="226"/>
      <c r="RF965" s="226"/>
      <c r="RG965" s="226"/>
      <c r="RH965" s="226"/>
      <c r="RI965" s="226"/>
      <c r="RJ965" s="226"/>
      <c r="RK965" s="226"/>
      <c r="RL965" s="226"/>
      <c r="RM965" s="226"/>
      <c r="RN965" s="226"/>
      <c r="RO965" s="226"/>
      <c r="RP965" s="226"/>
      <c r="RQ965" s="226"/>
      <c r="RR965" s="226"/>
      <c r="RS965" s="226"/>
      <c r="RT965" s="226"/>
      <c r="RU965" s="226"/>
      <c r="RV965" s="226"/>
      <c r="RW965" s="226"/>
      <c r="RX965" s="226"/>
      <c r="RY965" s="226"/>
      <c r="RZ965" s="226"/>
      <c r="SA965" s="226"/>
      <c r="SB965" s="226"/>
      <c r="SC965" s="226"/>
      <c r="SD965" s="226"/>
      <c r="SE965" s="226"/>
      <c r="SF965" s="226"/>
      <c r="SG965" s="226"/>
      <c r="SH965" s="226"/>
      <c r="SI965" s="226"/>
      <c r="SJ965" s="226"/>
      <c r="SK965" s="226"/>
      <c r="SL965" s="226"/>
      <c r="SM965" s="226"/>
      <c r="SN965" s="226"/>
      <c r="SO965" s="226"/>
      <c r="SP965" s="226"/>
      <c r="SQ965" s="226"/>
      <c r="SR965" s="226"/>
      <c r="SS965" s="226"/>
      <c r="ST965" s="226"/>
      <c r="SU965" s="226"/>
      <c r="SV965" s="226"/>
      <c r="SW965" s="226"/>
      <c r="SX965" s="226"/>
      <c r="SY965" s="226"/>
      <c r="SZ965" s="226"/>
      <c r="TA965" s="226"/>
      <c r="TB965" s="226"/>
      <c r="TC965" s="226"/>
      <c r="TD965" s="226"/>
      <c r="TE965" s="226"/>
      <c r="TF965" s="226"/>
      <c r="TG965" s="226"/>
      <c r="TH965" s="226"/>
      <c r="TI965" s="226"/>
      <c r="TJ965" s="226"/>
      <c r="TK965" s="226"/>
      <c r="TL965" s="226"/>
      <c r="TM965" s="226"/>
      <c r="TN965" s="226"/>
      <c r="TO965" s="226"/>
      <c r="TP965" s="226"/>
      <c r="TQ965" s="226"/>
      <c r="TR965" s="226"/>
      <c r="TS965" s="226"/>
      <c r="TT965" s="226"/>
      <c r="TU965" s="226"/>
      <c r="TV965" s="226"/>
      <c r="TW965" s="226"/>
      <c r="TX965" s="226"/>
      <c r="TY965" s="226"/>
      <c r="TZ965" s="226"/>
      <c r="UA965" s="226"/>
      <c r="UB965" s="226"/>
      <c r="UC965" s="226"/>
      <c r="UD965" s="226"/>
      <c r="UE965" s="226"/>
      <c r="UF965" s="226"/>
      <c r="UG965" s="226"/>
      <c r="UH965" s="226"/>
      <c r="UI965" s="226"/>
      <c r="UJ965" s="226"/>
      <c r="UK965" s="226"/>
      <c r="UL965" s="226"/>
      <c r="UM965" s="226"/>
      <c r="UN965" s="226"/>
      <c r="UO965" s="226"/>
      <c r="UP965" s="226"/>
      <c r="UQ965" s="226"/>
      <c r="UR965" s="226"/>
      <c r="US965" s="226"/>
      <c r="UT965" s="226"/>
      <c r="UU965" s="226"/>
      <c r="UV965" s="226"/>
      <c r="UW965" s="226"/>
      <c r="UX965" s="226"/>
      <c r="UY965" s="226"/>
      <c r="UZ965" s="226"/>
      <c r="VA965" s="226"/>
      <c r="VB965" s="226"/>
      <c r="VC965" s="226"/>
      <c r="VD965" s="226"/>
      <c r="VE965" s="226"/>
      <c r="VF965" s="226"/>
      <c r="VG965" s="226"/>
      <c r="VH965" s="226"/>
      <c r="VI965" s="226"/>
      <c r="VJ965" s="226"/>
      <c r="VK965" s="226"/>
      <c r="VL965" s="226"/>
      <c r="VM965" s="226"/>
      <c r="VN965" s="226"/>
      <c r="VO965" s="226"/>
      <c r="VP965" s="226"/>
      <c r="VQ965" s="226"/>
      <c r="VR965" s="226"/>
      <c r="VS965" s="226"/>
      <c r="VT965" s="226"/>
      <c r="VU965" s="226"/>
      <c r="VV965" s="226"/>
      <c r="VW965" s="226"/>
      <c r="VX965" s="226"/>
      <c r="VY965" s="226"/>
      <c r="VZ965" s="226"/>
      <c r="WA965" s="226"/>
      <c r="WB965" s="226"/>
      <c r="WC965" s="226"/>
      <c r="WD965" s="226"/>
      <c r="WE965" s="226"/>
      <c r="WF965" s="226"/>
      <c r="WG965" s="226"/>
      <c r="WH965" s="226"/>
      <c r="WI965" s="226"/>
      <c r="WJ965" s="226"/>
      <c r="WK965" s="226"/>
      <c r="WL965" s="226"/>
      <c r="WM965" s="226"/>
      <c r="WN965" s="226"/>
      <c r="WO965" s="226"/>
      <c r="WP965" s="226"/>
      <c r="WQ965" s="226"/>
      <c r="WR965" s="226"/>
      <c r="WS965" s="226"/>
      <c r="WT965" s="226"/>
      <c r="WU965" s="226"/>
      <c r="WV965" s="226"/>
      <c r="WW965" s="226"/>
      <c r="WX965" s="226"/>
      <c r="WY965" s="226"/>
      <c r="WZ965" s="226"/>
      <c r="XA965" s="226"/>
      <c r="XB965" s="226"/>
      <c r="XC965" s="226"/>
      <c r="XD965" s="226"/>
      <c r="XE965" s="226"/>
      <c r="XF965" s="226"/>
      <c r="XG965" s="226"/>
      <c r="XH965" s="226"/>
      <c r="XI965" s="226"/>
      <c r="XJ965" s="226"/>
      <c r="XK965" s="226"/>
      <c r="XL965" s="226"/>
      <c r="XM965" s="226"/>
      <c r="XN965" s="226"/>
      <c r="XO965" s="226"/>
      <c r="XP965" s="226"/>
      <c r="XQ965" s="226"/>
      <c r="XR965" s="226"/>
      <c r="XS965" s="226"/>
      <c r="XT965" s="226"/>
      <c r="XU965" s="226"/>
      <c r="XV965" s="226"/>
      <c r="XW965" s="226"/>
      <c r="XX965" s="226"/>
      <c r="XY965" s="226"/>
      <c r="XZ965" s="226"/>
      <c r="YA965" s="226"/>
      <c r="YB965" s="226"/>
      <c r="YC965" s="226"/>
      <c r="YD965" s="226"/>
      <c r="YE965" s="226"/>
      <c r="YF965" s="226"/>
      <c r="YG965" s="226"/>
      <c r="YH965" s="226"/>
      <c r="YI965" s="226"/>
      <c r="YJ965" s="226"/>
      <c r="YK965" s="226"/>
      <c r="YL965" s="226"/>
      <c r="YM965" s="226"/>
      <c r="YN965" s="226"/>
      <c r="YO965" s="226"/>
      <c r="YP965" s="226"/>
      <c r="YQ965" s="226"/>
      <c r="YR965" s="226"/>
      <c r="YS965" s="226"/>
      <c r="YT965" s="226"/>
      <c r="YU965" s="226"/>
      <c r="YV965" s="226"/>
      <c r="YW965" s="226"/>
      <c r="YX965" s="226"/>
      <c r="YY965" s="226"/>
      <c r="YZ965" s="226"/>
      <c r="ZA965" s="226"/>
      <c r="ZB965" s="226"/>
      <c r="ZC965" s="226"/>
      <c r="ZD965" s="226"/>
      <c r="ZE965" s="226"/>
      <c r="ZF965" s="226"/>
      <c r="ZG965" s="226"/>
      <c r="ZH965" s="226"/>
      <c r="ZI965" s="226"/>
      <c r="ZJ965" s="226"/>
      <c r="ZK965" s="226"/>
      <c r="ZL965" s="226"/>
      <c r="ZM965" s="226"/>
      <c r="ZN965" s="226"/>
      <c r="ZO965" s="226"/>
      <c r="ZP965" s="226"/>
      <c r="ZQ965" s="226"/>
      <c r="ZR965" s="226"/>
      <c r="ZS965" s="226"/>
      <c r="ZT965" s="226"/>
      <c r="ZU965" s="226"/>
      <c r="ZV965" s="226"/>
      <c r="ZW965" s="226"/>
      <c r="ZX965" s="226"/>
      <c r="ZY965" s="226"/>
      <c r="ZZ965" s="226"/>
      <c r="AAA965" s="226"/>
      <c r="AAB965" s="226"/>
      <c r="AAC965" s="226"/>
      <c r="AAD965" s="226"/>
      <c r="AAE965" s="226"/>
      <c r="AAF965" s="226"/>
      <c r="AAG965" s="226"/>
      <c r="AAH965" s="226"/>
      <c r="AAI965" s="226"/>
      <c r="AAJ965" s="226"/>
      <c r="AAK965" s="226"/>
      <c r="AAL965" s="226"/>
      <c r="AAM965" s="226"/>
      <c r="AAN965" s="226"/>
      <c r="AAO965" s="226"/>
      <c r="AAP965" s="226"/>
      <c r="AAQ965" s="226"/>
      <c r="AAR965" s="226"/>
      <c r="AAS965" s="226"/>
      <c r="AAT965" s="226"/>
      <c r="AAU965" s="226"/>
      <c r="AAV965" s="226"/>
      <c r="AAW965" s="226"/>
      <c r="AAX965" s="226"/>
      <c r="AAY965" s="226"/>
      <c r="AAZ965" s="226"/>
      <c r="ABA965" s="226"/>
      <c r="ABB965" s="226"/>
      <c r="ABC965" s="226"/>
      <c r="ABD965" s="226"/>
      <c r="ABE965" s="226"/>
      <c r="ABF965" s="226"/>
      <c r="ABG965" s="226"/>
      <c r="ABH965" s="226"/>
      <c r="ABI965" s="226"/>
      <c r="ABJ965" s="226"/>
      <c r="ABK965" s="226"/>
      <c r="ABL965" s="226"/>
      <c r="ABM965" s="226"/>
      <c r="ABN965" s="226"/>
      <c r="ABO965" s="226"/>
      <c r="ABP965" s="226"/>
      <c r="ABQ965" s="226"/>
      <c r="ABR965" s="226"/>
      <c r="ABS965" s="226"/>
      <c r="ABT965" s="226"/>
      <c r="ABU965" s="226"/>
      <c r="ABV965" s="226"/>
      <c r="ABW965" s="226"/>
      <c r="ABX965" s="226"/>
      <c r="ABY965" s="226"/>
      <c r="ABZ965" s="226"/>
      <c r="ACA965" s="226"/>
      <c r="ACB965" s="226"/>
      <c r="ACC965" s="226"/>
      <c r="ACD965" s="226"/>
      <c r="ACE965" s="226"/>
      <c r="ACF965" s="226"/>
      <c r="ACG965" s="226"/>
      <c r="ACH965" s="226"/>
      <c r="ACI965" s="226"/>
      <c r="ACJ965" s="226"/>
      <c r="ACK965" s="226"/>
      <c r="ACL965" s="226"/>
      <c r="ACM965" s="226"/>
      <c r="ACN965" s="226"/>
      <c r="ACO965" s="226"/>
      <c r="ACP965" s="226"/>
      <c r="ACQ965" s="226"/>
      <c r="ACR965" s="226"/>
      <c r="ACS965" s="226"/>
      <c r="ACT965" s="226"/>
      <c r="ACU965" s="226"/>
      <c r="ACV965" s="226"/>
      <c r="ACW965" s="226"/>
      <c r="ACX965" s="226"/>
      <c r="ACY965" s="226"/>
      <c r="ACZ965" s="226"/>
      <c r="ADA965" s="226"/>
      <c r="ADB965" s="226"/>
      <c r="ADC965" s="226"/>
      <c r="ADD965" s="226"/>
      <c r="ADE965" s="226"/>
      <c r="ADF965" s="226"/>
      <c r="ADG965" s="226"/>
      <c r="ADH965" s="226"/>
      <c r="ADI965" s="226"/>
      <c r="ADJ965" s="226"/>
      <c r="ADK965" s="226"/>
      <c r="ADL965" s="226"/>
      <c r="ADM965" s="226"/>
      <c r="ADN965" s="226"/>
      <c r="ADO965" s="226"/>
      <c r="ADP965" s="226"/>
      <c r="ADQ965" s="226"/>
      <c r="ADR965" s="226"/>
      <c r="ADS965" s="226"/>
      <c r="ADT965" s="226"/>
      <c r="ADU965" s="226"/>
      <c r="ADV965" s="226"/>
      <c r="ADW965" s="226"/>
      <c r="ADX965" s="226"/>
      <c r="ADY965" s="226"/>
      <c r="ADZ965" s="226"/>
      <c r="AEA965" s="226"/>
      <c r="AEB965" s="226"/>
      <c r="AEC965" s="226"/>
      <c r="AED965" s="226"/>
      <c r="AEE965" s="226"/>
      <c r="AEF965" s="226"/>
      <c r="AEG965" s="226"/>
      <c r="AEH965" s="226"/>
      <c r="AEI965" s="226"/>
      <c r="AEJ965" s="226"/>
      <c r="AEK965" s="226"/>
      <c r="AEL965" s="226"/>
      <c r="AEM965" s="226"/>
      <c r="AEN965" s="226"/>
      <c r="AEO965" s="226"/>
      <c r="AEP965" s="226"/>
      <c r="AEQ965" s="226"/>
      <c r="AER965" s="226"/>
      <c r="AES965" s="226"/>
      <c r="AET965" s="226"/>
      <c r="AEU965" s="226"/>
      <c r="AEV965" s="226"/>
      <c r="AEW965" s="226"/>
      <c r="AEX965" s="226"/>
      <c r="AEY965" s="226"/>
      <c r="AEZ965" s="226"/>
      <c r="AFA965" s="226"/>
      <c r="AFB965" s="226"/>
      <c r="AFC965" s="226"/>
      <c r="AFD965" s="226"/>
      <c r="AFE965" s="226"/>
      <c r="AFF965" s="226"/>
      <c r="AFG965" s="226"/>
      <c r="AFH965" s="226"/>
      <c r="AFI965" s="226"/>
      <c r="AFJ965" s="226"/>
      <c r="AFK965" s="226"/>
      <c r="AFL965" s="226"/>
      <c r="AFM965" s="226"/>
      <c r="AFN965" s="226"/>
      <c r="AFO965" s="226"/>
      <c r="AFP965" s="226"/>
      <c r="AFQ965" s="226"/>
      <c r="AFR965" s="226"/>
      <c r="AFS965" s="226"/>
      <c r="AFT965" s="226"/>
      <c r="AFU965" s="226"/>
      <c r="AFV965" s="226"/>
      <c r="AFW965" s="226"/>
      <c r="AFX965" s="226"/>
      <c r="AFY965" s="226"/>
      <c r="AFZ965" s="226"/>
      <c r="AGA965" s="226"/>
      <c r="AGB965" s="226"/>
      <c r="AGC965" s="226"/>
      <c r="AGD965" s="226"/>
      <c r="AGE965" s="226"/>
      <c r="AGF965" s="226"/>
      <c r="AGG965" s="226"/>
      <c r="AGH965" s="226"/>
      <c r="AGI965" s="226"/>
      <c r="AGJ965" s="226"/>
      <c r="AGK965" s="226"/>
      <c r="AGL965" s="226"/>
      <c r="AGM965" s="226"/>
      <c r="AGN965" s="226"/>
      <c r="AGO965" s="226"/>
      <c r="AGP965" s="226"/>
      <c r="AGQ965" s="226"/>
      <c r="AGR965" s="226"/>
      <c r="AGS965" s="226"/>
      <c r="AGT965" s="226"/>
      <c r="AGU965" s="226"/>
      <c r="AGV965" s="226"/>
      <c r="AGW965" s="226"/>
      <c r="AGX965" s="226"/>
      <c r="AGY965" s="226"/>
      <c r="AGZ965" s="226"/>
      <c r="AHA965" s="226"/>
      <c r="AHB965" s="226"/>
      <c r="AHC965" s="226"/>
      <c r="AHD965" s="226"/>
      <c r="AHE965" s="226"/>
      <c r="AHF965" s="226"/>
      <c r="AHG965" s="226"/>
      <c r="AHH965" s="226"/>
      <c r="AHI965" s="226"/>
      <c r="AHJ965" s="226"/>
      <c r="AHK965" s="226"/>
      <c r="AHL965" s="226"/>
      <c r="AHM965" s="226"/>
      <c r="AHN965" s="226"/>
      <c r="AHO965" s="226"/>
      <c r="AHP965" s="226"/>
      <c r="AHQ965" s="226"/>
      <c r="AHR965" s="226"/>
      <c r="AHS965" s="226"/>
      <c r="AHT965" s="226"/>
      <c r="AHU965" s="226"/>
      <c r="AHV965" s="226"/>
      <c r="AHW965" s="226"/>
      <c r="AHX965" s="226"/>
      <c r="AHY965" s="226"/>
      <c r="AHZ965" s="226"/>
      <c r="AIA965" s="226"/>
      <c r="AIB965" s="226"/>
      <c r="AIC965" s="226"/>
      <c r="AID965" s="226"/>
      <c r="AIE965" s="226"/>
      <c r="AIF965" s="226"/>
      <c r="AIG965" s="226"/>
      <c r="AIH965" s="226"/>
      <c r="AII965" s="226"/>
      <c r="AIJ965" s="226"/>
      <c r="AIK965" s="226"/>
      <c r="AIL965" s="226"/>
      <c r="AIM965" s="226"/>
      <c r="AIN965" s="226"/>
      <c r="AIO965" s="226"/>
      <c r="AIP965" s="226"/>
      <c r="AIQ965" s="226"/>
      <c r="AIR965" s="226"/>
      <c r="AIS965" s="226"/>
      <c r="AIT965" s="226"/>
      <c r="AIU965" s="226"/>
      <c r="AIV965" s="226"/>
      <c r="AIW965" s="226"/>
      <c r="AIX965" s="226"/>
      <c r="AIY965" s="226"/>
      <c r="AIZ965" s="226"/>
      <c r="AJA965" s="226"/>
      <c r="AJB965" s="226"/>
      <c r="AJC965" s="226"/>
      <c r="AJD965" s="226"/>
      <c r="AJE965" s="226"/>
      <c r="AJF965" s="226"/>
      <c r="AJG965" s="226"/>
      <c r="AJH965" s="226"/>
      <c r="AJI965" s="226"/>
      <c r="AJJ965" s="226"/>
      <c r="AJK965" s="226"/>
      <c r="AJL965" s="226"/>
      <c r="AJM965" s="226"/>
      <c r="AJN965" s="226"/>
      <c r="AJO965" s="226"/>
      <c r="AJP965" s="226"/>
      <c r="AJQ965" s="226"/>
      <c r="AJR965" s="226"/>
      <c r="AJS965" s="226"/>
      <c r="AJT965" s="226"/>
      <c r="AJU965" s="226"/>
      <c r="AJV965" s="226"/>
      <c r="AJW965" s="226"/>
      <c r="AJX965" s="226"/>
      <c r="AJY965" s="226"/>
      <c r="AJZ965" s="226"/>
      <c r="AKA965" s="226"/>
      <c r="AKB965" s="226"/>
      <c r="AKC965" s="226"/>
      <c r="AKD965" s="226"/>
      <c r="AKE965" s="226"/>
      <c r="AKF965" s="226"/>
      <c r="AKG965" s="226"/>
      <c r="AKH965" s="226"/>
      <c r="AKI965" s="226"/>
      <c r="AKJ965" s="226"/>
      <c r="AKK965" s="226"/>
      <c r="AKL965" s="226"/>
      <c r="AKM965" s="226"/>
      <c r="AKN965" s="226"/>
      <c r="AKO965" s="226"/>
      <c r="AKP965" s="226"/>
      <c r="AKQ965" s="226"/>
      <c r="AKR965" s="226"/>
      <c r="AKS965" s="226"/>
      <c r="AKT965" s="226"/>
      <c r="AKU965" s="226"/>
      <c r="AKV965" s="226"/>
      <c r="AKW965" s="226"/>
      <c r="AKX965" s="226"/>
      <c r="AKY965" s="226"/>
      <c r="AKZ965" s="226"/>
      <c r="ALA965" s="226"/>
      <c r="ALB965" s="226"/>
      <c r="ALC965" s="226"/>
      <c r="ALD965" s="226"/>
      <c r="ALE965" s="226"/>
      <c r="ALF965" s="226"/>
      <c r="ALG965" s="226"/>
      <c r="ALH965" s="226"/>
      <c r="ALI965" s="226"/>
      <c r="ALJ965" s="226"/>
      <c r="ALK965" s="226"/>
      <c r="ALL965" s="226"/>
      <c r="ALM965" s="226"/>
      <c r="ALN965" s="226"/>
      <c r="ALO965" s="226"/>
      <c r="ALP965" s="226"/>
      <c r="ALQ965" s="226"/>
      <c r="ALR965" s="226"/>
      <c r="ALS965" s="226"/>
      <c r="ALT965" s="226"/>
      <c r="ALU965" s="226"/>
      <c r="ALV965" s="226"/>
      <c r="ALW965" s="226"/>
      <c r="ALX965" s="226"/>
      <c r="ALY965" s="226"/>
      <c r="ALZ965" s="226"/>
      <c r="AMA965" s="226"/>
      <c r="AMB965" s="226"/>
      <c r="AMC965" s="226"/>
      <c r="AMD965" s="226"/>
      <c r="AME965" s="226"/>
      <c r="AMF965" s="226"/>
      <c r="AMG965" s="226"/>
      <c r="AMH965" s="226"/>
      <c r="AMI965" s="226"/>
      <c r="AMJ965" s="226"/>
      <c r="AMK965" s="226"/>
      <c r="AML965" s="226"/>
      <c r="AMM965" s="226"/>
      <c r="AMN965" s="226"/>
      <c r="AMO965" s="226"/>
      <c r="AMP965" s="226"/>
      <c r="AMQ965" s="226"/>
      <c r="AMR965" s="226"/>
      <c r="AMS965" s="226"/>
      <c r="AMT965" s="226"/>
      <c r="AMU965" s="226"/>
      <c r="AMV965" s="226"/>
      <c r="AMW965" s="226"/>
      <c r="AMX965" s="226"/>
    </row>
    <row r="966" spans="1:1038" s="432" customFormat="1" ht="18" customHeight="1">
      <c r="A966" s="547" t="s">
        <v>2392</v>
      </c>
      <c r="B966" s="524" t="s">
        <v>1647</v>
      </c>
      <c r="C966" s="422"/>
      <c r="D966" s="525" t="s">
        <v>1279</v>
      </c>
      <c r="E966" s="422">
        <v>112</v>
      </c>
      <c r="F966" s="422">
        <v>2</v>
      </c>
      <c r="G966" s="526" t="str">
        <f t="shared" si="744"/>
        <v>112-2</v>
      </c>
      <c r="H966" s="422">
        <v>0</v>
      </c>
      <c r="I966" s="422">
        <v>25</v>
      </c>
      <c r="J966" s="527">
        <f t="shared" ref="J966" si="768">IF(H966=0, 1, 0)</f>
        <v>1</v>
      </c>
      <c r="K966" s="528" t="b">
        <f>IF(J967=1,IF(((VLOOKUP($G966,[4]Depth_Lookup!$A$3:$J$550,9,FALSE))-(I966/100))=0,"Good",IF(((VLOOKUP($G966,[4]Depth_Lookup!$A$3:$J$550,9,FALSE))-(I966/100))&gt;0,"Too Short","Too Long")))</f>
        <v>0</v>
      </c>
      <c r="L966" s="171">
        <f>(VLOOKUP($G966,Depth_Lookup!$A$3:$J$410,10,FALSE))+(H966/100)</f>
        <v>294.16500000000002</v>
      </c>
      <c r="M966" s="171">
        <f>(VLOOKUP($G966,Depth_Lookup!$A$3:$J$410,10,FALSE))+(I966/100)</f>
        <v>294.41500000000002</v>
      </c>
      <c r="N966" s="441" t="s">
        <v>2458</v>
      </c>
      <c r="O966" s="422">
        <v>1</v>
      </c>
      <c r="P966" s="422" t="s">
        <v>853</v>
      </c>
      <c r="Q966" s="422" t="s">
        <v>2437</v>
      </c>
      <c r="R966" s="526" t="str">
        <f t="shared" ref="R966" si="769">P966&amp;""&amp;Q966</f>
        <v>Serpentinizedharzburgite</v>
      </c>
      <c r="S966" s="422" t="s">
        <v>700</v>
      </c>
      <c r="T966" s="422" t="s">
        <v>2400</v>
      </c>
      <c r="U966" s="422"/>
      <c r="V966" s="422"/>
      <c r="W966" s="422" t="s">
        <v>2393</v>
      </c>
      <c r="X966" s="529">
        <f>VLOOKUP(W966,[4]definitions_list_lookup!$A$13:$B$19,2,0)</f>
        <v>5</v>
      </c>
      <c r="Y966" s="422" t="s">
        <v>2438</v>
      </c>
      <c r="Z966" s="422" t="s">
        <v>2439</v>
      </c>
      <c r="AA966" s="422"/>
      <c r="AB966" s="422"/>
      <c r="AC966" s="422"/>
      <c r="AD966" s="422"/>
      <c r="AE966" s="423"/>
      <c r="AF966" s="526" t="e">
        <f>VLOOKUP(AE966,[4]definitions_list_mag!$V$12:$W$15,2,0)</f>
        <v>#N/A</v>
      </c>
      <c r="AG966" s="530"/>
      <c r="AH966" s="422"/>
      <c r="AI966" s="426">
        <v>72</v>
      </c>
      <c r="AJ966" s="422"/>
      <c r="AK966" s="422"/>
      <c r="AL966" s="422"/>
      <c r="AM966" s="422"/>
      <c r="AN966" s="422"/>
      <c r="AO966" s="426"/>
      <c r="AP966" s="422"/>
      <c r="AQ966" s="422"/>
      <c r="AR966" s="422"/>
      <c r="AS966" s="422"/>
      <c r="AT966" s="422"/>
      <c r="AU966" s="426">
        <v>1</v>
      </c>
      <c r="AV966" s="422">
        <v>2</v>
      </c>
      <c r="AW966" s="422">
        <v>0.5</v>
      </c>
      <c r="AX966" s="422" t="s">
        <v>110</v>
      </c>
      <c r="AY966" s="422" t="s">
        <v>103</v>
      </c>
      <c r="AZ966" s="422"/>
      <c r="BA966" s="426">
        <v>25</v>
      </c>
      <c r="BB966" s="422">
        <v>5</v>
      </c>
      <c r="BC966" s="422">
        <v>2</v>
      </c>
      <c r="BD966" s="422" t="s">
        <v>110</v>
      </c>
      <c r="BE966" s="422" t="s">
        <v>103</v>
      </c>
      <c r="BF966" s="422"/>
      <c r="BG966" s="426"/>
      <c r="BH966" s="422"/>
      <c r="BI966" s="422"/>
      <c r="BJ966" s="422"/>
      <c r="BK966" s="422"/>
      <c r="BL966" s="422"/>
      <c r="BM966" s="426">
        <v>2</v>
      </c>
      <c r="BN966" s="422">
        <v>1</v>
      </c>
      <c r="BO966" s="422">
        <v>0.5</v>
      </c>
      <c r="BP966" s="422"/>
      <c r="BQ966" s="422"/>
      <c r="BR966" s="422"/>
      <c r="BS966" s="422"/>
      <c r="BT966" s="422"/>
      <c r="BU966" s="422"/>
      <c r="BV966" s="422"/>
      <c r="BW966" s="422"/>
      <c r="BX966" s="422"/>
      <c r="BY966" s="426"/>
      <c r="BZ966" s="422"/>
      <c r="CA966" s="422"/>
      <c r="CB966" s="422"/>
      <c r="CC966" s="422"/>
      <c r="CD966" s="422"/>
      <c r="CE966" s="422"/>
      <c r="CF966" s="531">
        <f t="shared" ref="CF966" si="770">AI966+AO966+BA966+AU966+BG966+BM966+BY966</f>
        <v>100</v>
      </c>
      <c r="CG966" s="166"/>
      <c r="CH966" s="163" t="s">
        <v>1360</v>
      </c>
      <c r="CI966" s="163">
        <v>85</v>
      </c>
      <c r="CJ966" s="163"/>
      <c r="CK966" s="164"/>
      <c r="CL966" s="165"/>
      <c r="CM966" s="165"/>
      <c r="CN966" s="165"/>
      <c r="CO966" s="165"/>
      <c r="CP966" s="165"/>
      <c r="CQ966" s="165"/>
      <c r="CR966" s="165"/>
      <c r="CS966" s="165"/>
      <c r="CT966" s="165"/>
      <c r="CU966" s="165"/>
      <c r="CV966" s="165"/>
      <c r="CW966" s="165"/>
      <c r="CX966" s="165"/>
      <c r="CY966" s="165"/>
      <c r="CZ966" s="165"/>
      <c r="DA966" s="165"/>
      <c r="DB966" s="165">
        <v>90</v>
      </c>
      <c r="DC966" s="429">
        <v>10</v>
      </c>
      <c r="DD966" s="165"/>
      <c r="DE966" s="165"/>
      <c r="DF966" s="165"/>
      <c r="DG966" s="165"/>
      <c r="DH966" s="165"/>
      <c r="DI966" s="165"/>
      <c r="DJ966" s="165"/>
      <c r="DK966" s="209">
        <f t="shared" ref="DK966" si="771">SUM(CL966:DJ966)</f>
        <v>100</v>
      </c>
      <c r="DL966" s="166"/>
      <c r="DM966" s="165"/>
      <c r="DN966" s="165"/>
      <c r="DO966" s="167"/>
      <c r="DQ966" s="166"/>
      <c r="DR966" s="167"/>
      <c r="DS966" s="166"/>
      <c r="DT966" s="555" t="s">
        <v>2463</v>
      </c>
      <c r="DU966" s="429"/>
      <c r="DV966" s="429"/>
      <c r="DW966" s="532" t="e">
        <f>VLOOKUP(P966,[4]definitions_list_lookup!$K$30:$L$54,2,0)</f>
        <v>#N/A</v>
      </c>
      <c r="DX966" s="443" t="s">
        <v>2455</v>
      </c>
      <c r="DY966" s="443" t="s">
        <v>1426</v>
      </c>
      <c r="DZ966" s="533"/>
      <c r="EA966" s="534"/>
      <c r="EB966" s="429"/>
      <c r="EC966" s="534"/>
      <c r="ED966" s="229" t="s">
        <v>2517</v>
      </c>
      <c r="EE966" s="535"/>
      <c r="EF966" s="536"/>
      <c r="EG966" s="535"/>
      <c r="EH966" s="537"/>
      <c r="EI966" s="538"/>
      <c r="EJ966" s="539"/>
      <c r="EK966" s="540"/>
      <c r="EL966" s="535"/>
      <c r="EM966" s="537"/>
      <c r="EN966" s="537"/>
      <c r="EO966" s="541"/>
      <c r="EP966" s="541"/>
      <c r="EQ966" s="541"/>
      <c r="ER966" s="541"/>
      <c r="ES966" s="541"/>
      <c r="ET966" s="541"/>
      <c r="EU966" s="541"/>
      <c r="EV966" s="542"/>
      <c r="EW966" s="542"/>
      <c r="EX966" s="542"/>
      <c r="EY966" s="542"/>
      <c r="EZ966" s="192" t="e">
        <f t="shared" si="755"/>
        <v>#DIV/0!</v>
      </c>
      <c r="FA966" s="192" t="e">
        <f t="shared" si="756"/>
        <v>#DIV/0!</v>
      </c>
      <c r="FB966" s="192" t="e">
        <f t="shared" si="757"/>
        <v>#DIV/0!</v>
      </c>
      <c r="FC966" s="192" t="e">
        <f t="shared" si="758"/>
        <v>#DIV/0!</v>
      </c>
      <c r="FD966" s="192" t="e">
        <f t="shared" si="759"/>
        <v>#DIV/0!</v>
      </c>
      <c r="FE966" s="193" t="e">
        <f t="shared" si="760"/>
        <v>#DIV/0!</v>
      </c>
      <c r="FF966" s="194" t="e">
        <f t="shared" si="761"/>
        <v>#DIV/0!</v>
      </c>
      <c r="FG966" s="535"/>
      <c r="FH966" s="537"/>
      <c r="FI966" s="778">
        <f t="shared" si="762"/>
        <v>0</v>
      </c>
      <c r="FJ966" s="779" t="e">
        <f t="shared" si="763"/>
        <v>#DIV/0!</v>
      </c>
      <c r="FK966" s="779" t="e">
        <f t="shared" si="764"/>
        <v>#DIV/0!</v>
      </c>
      <c r="FL966" s="780" t="e">
        <f t="shared" si="765"/>
        <v>#DIV/0!</v>
      </c>
      <c r="FM966" s="169" t="e">
        <f t="shared" si="766"/>
        <v>#DIV/0!</v>
      </c>
      <c r="FN966" s="783" t="e">
        <f t="shared" si="767"/>
        <v>#DIV/0!</v>
      </c>
      <c r="FO966" s="422"/>
      <c r="FP966" s="422"/>
      <c r="FQ966" s="422"/>
      <c r="FR966" s="422"/>
      <c r="FS966" s="422"/>
      <c r="FT966" s="422"/>
      <c r="FU966" s="422"/>
      <c r="FV966" s="422"/>
      <c r="FW966" s="422"/>
      <c r="FX966" s="422"/>
      <c r="FY966" s="422"/>
      <c r="FZ966" s="422"/>
      <c r="GA966" s="422"/>
      <c r="GB966" s="422"/>
      <c r="GC966" s="422"/>
      <c r="GD966" s="422"/>
      <c r="GE966" s="422"/>
      <c r="GF966" s="422"/>
      <c r="GG966" s="422"/>
      <c r="GH966" s="422"/>
      <c r="GI966" s="422"/>
      <c r="GJ966" s="422"/>
      <c r="GK966" s="422"/>
      <c r="GL966" s="422"/>
      <c r="GM966" s="422"/>
      <c r="GN966" s="422"/>
      <c r="GO966" s="422"/>
      <c r="GP966" s="422"/>
      <c r="GQ966" s="422"/>
      <c r="GR966" s="422"/>
      <c r="GS966" s="422"/>
      <c r="GT966" s="422"/>
      <c r="GU966" s="422"/>
      <c r="GV966" s="422"/>
      <c r="GW966" s="422"/>
      <c r="GX966" s="422"/>
      <c r="GY966" s="422"/>
      <c r="GZ966" s="422"/>
      <c r="HA966" s="422"/>
      <c r="HB966" s="422"/>
      <c r="HC966" s="422"/>
      <c r="HD966" s="422"/>
      <c r="HE966" s="422"/>
      <c r="HF966" s="422"/>
      <c r="HG966" s="422"/>
      <c r="HH966" s="422"/>
      <c r="HI966" s="422"/>
      <c r="HJ966" s="422"/>
      <c r="HK966" s="422"/>
      <c r="HL966" s="422"/>
      <c r="HM966" s="422"/>
      <c r="HN966" s="422"/>
      <c r="HO966" s="422"/>
      <c r="HP966" s="422"/>
      <c r="HQ966" s="422"/>
      <c r="HR966" s="422"/>
      <c r="HS966" s="422"/>
      <c r="HT966" s="422"/>
      <c r="HU966" s="422"/>
      <c r="HV966" s="422"/>
      <c r="HW966" s="422"/>
      <c r="HX966" s="422"/>
      <c r="HY966" s="422"/>
      <c r="HZ966" s="422"/>
      <c r="IA966" s="422"/>
      <c r="IB966" s="422"/>
      <c r="IC966" s="422"/>
      <c r="ID966" s="422"/>
      <c r="IE966" s="422"/>
      <c r="IF966" s="422"/>
      <c r="IG966" s="422"/>
      <c r="IH966" s="422"/>
      <c r="II966" s="422"/>
      <c r="IJ966" s="422"/>
      <c r="IK966" s="422"/>
      <c r="IL966" s="422"/>
      <c r="IM966" s="422"/>
      <c r="IN966" s="422"/>
      <c r="IO966" s="422"/>
      <c r="IP966" s="422"/>
      <c r="IQ966" s="422"/>
      <c r="IR966" s="422"/>
      <c r="IS966" s="422"/>
      <c r="IT966" s="422"/>
      <c r="IU966" s="422"/>
      <c r="IV966" s="422"/>
      <c r="IW966" s="422"/>
      <c r="IX966" s="422"/>
      <c r="IY966" s="422"/>
      <c r="IZ966" s="422"/>
      <c r="JA966" s="422"/>
      <c r="JB966" s="422"/>
      <c r="JC966" s="422"/>
      <c r="JD966" s="422"/>
      <c r="JE966" s="422"/>
      <c r="JF966" s="422"/>
      <c r="JG966" s="422"/>
      <c r="JH966" s="422"/>
      <c r="JI966" s="422"/>
      <c r="JJ966" s="422"/>
      <c r="JK966" s="422"/>
      <c r="JL966" s="422"/>
      <c r="JM966" s="422"/>
      <c r="JN966" s="422"/>
      <c r="JO966" s="422"/>
      <c r="JP966" s="422"/>
      <c r="JQ966" s="422"/>
      <c r="JR966" s="422"/>
      <c r="JS966" s="422"/>
      <c r="JT966" s="422"/>
      <c r="JU966" s="422"/>
      <c r="JV966" s="422"/>
      <c r="JW966" s="422"/>
      <c r="JX966" s="422"/>
      <c r="JY966" s="422"/>
      <c r="JZ966" s="422"/>
      <c r="KA966" s="422"/>
      <c r="KB966" s="422"/>
      <c r="KC966" s="422"/>
      <c r="KD966" s="422"/>
      <c r="KE966" s="422"/>
      <c r="KF966" s="422"/>
      <c r="KG966" s="422"/>
      <c r="KH966" s="422"/>
      <c r="KI966" s="422"/>
      <c r="KJ966" s="422"/>
      <c r="KK966" s="422"/>
      <c r="KL966" s="422"/>
      <c r="KM966" s="422"/>
      <c r="KN966" s="422"/>
      <c r="KO966" s="422"/>
      <c r="KP966" s="422"/>
      <c r="KQ966" s="422"/>
      <c r="KR966" s="422"/>
      <c r="KS966" s="422"/>
      <c r="KT966" s="422"/>
      <c r="KU966" s="422"/>
      <c r="KV966" s="422"/>
      <c r="KW966" s="422"/>
      <c r="KX966" s="422"/>
      <c r="KY966" s="422"/>
      <c r="KZ966" s="422"/>
      <c r="LA966" s="422"/>
      <c r="LB966" s="422"/>
      <c r="LC966" s="422"/>
      <c r="LD966" s="422"/>
      <c r="LE966" s="422"/>
      <c r="LF966" s="422"/>
      <c r="LG966" s="422"/>
      <c r="LH966" s="422"/>
      <c r="LI966" s="422"/>
      <c r="LJ966" s="422"/>
      <c r="LK966" s="422"/>
      <c r="LL966" s="422"/>
      <c r="LM966" s="422"/>
      <c r="LN966" s="422"/>
      <c r="LO966" s="422"/>
      <c r="LP966" s="422"/>
      <c r="LQ966" s="422"/>
      <c r="LR966" s="422"/>
      <c r="LS966" s="422"/>
      <c r="LT966" s="422"/>
      <c r="LU966" s="422"/>
      <c r="LV966" s="422"/>
      <c r="LW966" s="422"/>
      <c r="LX966" s="422"/>
      <c r="LY966" s="422"/>
      <c r="LZ966" s="422"/>
      <c r="MA966" s="422"/>
      <c r="MB966" s="422"/>
      <c r="MC966" s="422"/>
      <c r="MD966" s="422"/>
      <c r="ME966" s="422"/>
      <c r="MF966" s="422"/>
      <c r="MG966" s="422"/>
      <c r="MH966" s="422"/>
      <c r="MI966" s="422"/>
      <c r="MJ966" s="422"/>
      <c r="MK966" s="422"/>
      <c r="ML966" s="422"/>
      <c r="MM966" s="422"/>
      <c r="MN966" s="422"/>
      <c r="MO966" s="422"/>
      <c r="MP966" s="422"/>
      <c r="MQ966" s="422"/>
      <c r="MR966" s="422"/>
      <c r="MS966" s="422"/>
      <c r="MT966" s="422"/>
      <c r="MU966" s="422"/>
      <c r="MV966" s="422"/>
      <c r="MW966" s="422"/>
      <c r="MX966" s="422"/>
      <c r="MY966" s="422"/>
      <c r="MZ966" s="422"/>
      <c r="NA966" s="422"/>
      <c r="NB966" s="422"/>
      <c r="NC966" s="422"/>
      <c r="ND966" s="422"/>
      <c r="NE966" s="422"/>
      <c r="NF966" s="422"/>
      <c r="NG966" s="422"/>
      <c r="NH966" s="422"/>
      <c r="NI966" s="422"/>
      <c r="NJ966" s="422"/>
      <c r="NK966" s="422"/>
      <c r="NL966" s="422"/>
      <c r="NM966" s="422"/>
      <c r="NN966" s="422"/>
      <c r="NO966" s="422"/>
      <c r="NP966" s="422"/>
      <c r="NQ966" s="422"/>
      <c r="NR966" s="422"/>
      <c r="NS966" s="422"/>
      <c r="NT966" s="422"/>
      <c r="NU966" s="422"/>
      <c r="NV966" s="422"/>
      <c r="NW966" s="422"/>
      <c r="NX966" s="422"/>
      <c r="NY966" s="422"/>
      <c r="NZ966" s="422"/>
      <c r="OA966" s="422"/>
      <c r="OB966" s="422"/>
      <c r="OC966" s="422"/>
      <c r="OD966" s="422"/>
      <c r="OE966" s="422"/>
      <c r="OF966" s="422"/>
      <c r="OG966" s="422"/>
      <c r="OH966" s="422"/>
      <c r="OI966" s="422"/>
      <c r="OJ966" s="422"/>
      <c r="OK966" s="422"/>
      <c r="OL966" s="422"/>
      <c r="OM966" s="422"/>
      <c r="ON966" s="422"/>
      <c r="OO966" s="422"/>
      <c r="OP966" s="422"/>
      <c r="OQ966" s="422"/>
      <c r="OR966" s="422"/>
      <c r="OS966" s="422"/>
      <c r="OT966" s="422"/>
      <c r="OU966" s="422"/>
      <c r="OV966" s="422"/>
      <c r="OW966" s="422"/>
      <c r="OX966" s="422"/>
      <c r="OY966" s="422"/>
      <c r="OZ966" s="422"/>
      <c r="PA966" s="422"/>
      <c r="PB966" s="422"/>
      <c r="PC966" s="422"/>
      <c r="PD966" s="422"/>
      <c r="PE966" s="422"/>
      <c r="PF966" s="422"/>
      <c r="PG966" s="422"/>
      <c r="PH966" s="422"/>
      <c r="PI966" s="422"/>
      <c r="PJ966" s="422"/>
      <c r="PK966" s="422"/>
      <c r="PL966" s="422"/>
      <c r="PM966" s="422"/>
      <c r="PN966" s="422"/>
      <c r="PO966" s="422"/>
      <c r="PP966" s="422"/>
      <c r="PQ966" s="422"/>
      <c r="PR966" s="422"/>
      <c r="PS966" s="422"/>
      <c r="PT966" s="422"/>
      <c r="PU966" s="422"/>
      <c r="PV966" s="422"/>
      <c r="PW966" s="422"/>
      <c r="PX966" s="422"/>
      <c r="PY966" s="422"/>
      <c r="PZ966" s="422"/>
      <c r="QA966" s="422"/>
      <c r="QB966" s="422"/>
      <c r="QC966" s="422"/>
      <c r="QD966" s="422"/>
      <c r="QE966" s="422"/>
      <c r="QF966" s="422"/>
      <c r="QG966" s="422"/>
      <c r="QH966" s="422"/>
      <c r="QI966" s="422"/>
      <c r="QJ966" s="422"/>
      <c r="QK966" s="422"/>
      <c r="QL966" s="422"/>
      <c r="QM966" s="422"/>
      <c r="QN966" s="422"/>
      <c r="QO966" s="422"/>
      <c r="QP966" s="422"/>
      <c r="QQ966" s="422"/>
      <c r="QR966" s="422"/>
      <c r="QS966" s="422"/>
      <c r="QT966" s="422"/>
      <c r="QU966" s="422"/>
      <c r="QV966" s="422"/>
      <c r="QW966" s="422"/>
      <c r="QX966" s="422"/>
      <c r="QY966" s="422"/>
      <c r="QZ966" s="422"/>
      <c r="RA966" s="422"/>
      <c r="RB966" s="422"/>
      <c r="RC966" s="422"/>
      <c r="RD966" s="422"/>
      <c r="RE966" s="422"/>
      <c r="RF966" s="422"/>
      <c r="RG966" s="422"/>
      <c r="RH966" s="422"/>
      <c r="RI966" s="422"/>
      <c r="RJ966" s="422"/>
      <c r="RK966" s="422"/>
      <c r="RL966" s="422"/>
      <c r="RM966" s="422"/>
      <c r="RN966" s="422"/>
      <c r="RO966" s="422"/>
      <c r="RP966" s="422"/>
      <c r="RQ966" s="422"/>
      <c r="RR966" s="422"/>
      <c r="RS966" s="422"/>
      <c r="RT966" s="422"/>
      <c r="RU966" s="422"/>
      <c r="RV966" s="422"/>
      <c r="RW966" s="422"/>
      <c r="RX966" s="422"/>
      <c r="RY966" s="422"/>
      <c r="RZ966" s="422"/>
      <c r="SA966" s="422"/>
      <c r="SB966" s="422"/>
      <c r="SC966" s="422"/>
      <c r="SD966" s="422"/>
      <c r="SE966" s="422"/>
      <c r="SF966" s="422"/>
      <c r="SG966" s="422"/>
      <c r="SH966" s="422"/>
      <c r="SI966" s="422"/>
      <c r="SJ966" s="422"/>
      <c r="SK966" s="422"/>
      <c r="SL966" s="422"/>
      <c r="SM966" s="422"/>
      <c r="SN966" s="422"/>
      <c r="SO966" s="422"/>
      <c r="SP966" s="422"/>
      <c r="SQ966" s="422"/>
      <c r="SR966" s="422"/>
      <c r="SS966" s="422"/>
      <c r="ST966" s="422"/>
      <c r="SU966" s="422"/>
      <c r="SV966" s="422"/>
      <c r="SW966" s="422"/>
      <c r="SX966" s="422"/>
      <c r="SY966" s="422"/>
      <c r="SZ966" s="422"/>
      <c r="TA966" s="422"/>
      <c r="TB966" s="422"/>
      <c r="TC966" s="422"/>
      <c r="TD966" s="422"/>
      <c r="TE966" s="422"/>
      <c r="TF966" s="422"/>
      <c r="TG966" s="422"/>
      <c r="TH966" s="422"/>
      <c r="TI966" s="422"/>
      <c r="TJ966" s="422"/>
      <c r="TK966" s="422"/>
      <c r="TL966" s="422"/>
      <c r="TM966" s="422"/>
      <c r="TN966" s="422"/>
      <c r="TO966" s="422"/>
      <c r="TP966" s="422"/>
      <c r="TQ966" s="422"/>
      <c r="TR966" s="422"/>
      <c r="TS966" s="422"/>
      <c r="TT966" s="422"/>
      <c r="TU966" s="422"/>
      <c r="TV966" s="422"/>
      <c r="TW966" s="422"/>
      <c r="TX966" s="422"/>
      <c r="TY966" s="422"/>
      <c r="TZ966" s="422"/>
      <c r="UA966" s="422"/>
      <c r="UB966" s="422"/>
      <c r="UC966" s="422"/>
      <c r="UD966" s="422"/>
      <c r="UE966" s="422"/>
      <c r="UF966" s="422"/>
      <c r="UG966" s="422"/>
      <c r="UH966" s="422"/>
      <c r="UI966" s="422"/>
      <c r="UJ966" s="422"/>
      <c r="UK966" s="422"/>
      <c r="UL966" s="422"/>
      <c r="UM966" s="422"/>
      <c r="UN966" s="422"/>
      <c r="UO966" s="422"/>
      <c r="UP966" s="422"/>
      <c r="UQ966" s="422"/>
      <c r="UR966" s="422"/>
      <c r="US966" s="422"/>
      <c r="UT966" s="422"/>
      <c r="UU966" s="422"/>
      <c r="UV966" s="422"/>
      <c r="UW966" s="422"/>
      <c r="UX966" s="422"/>
      <c r="UY966" s="422"/>
      <c r="UZ966" s="422"/>
      <c r="VA966" s="422"/>
      <c r="VB966" s="422"/>
      <c r="VC966" s="422"/>
      <c r="VD966" s="422"/>
      <c r="VE966" s="422"/>
      <c r="VF966" s="422"/>
      <c r="VG966" s="422"/>
      <c r="VH966" s="422"/>
      <c r="VI966" s="422"/>
      <c r="VJ966" s="422"/>
      <c r="VK966" s="422"/>
      <c r="VL966" s="422"/>
      <c r="VM966" s="422"/>
      <c r="VN966" s="422"/>
      <c r="VO966" s="422"/>
      <c r="VP966" s="422"/>
      <c r="VQ966" s="422"/>
      <c r="VR966" s="422"/>
      <c r="VS966" s="422"/>
      <c r="VT966" s="422"/>
      <c r="VU966" s="422"/>
      <c r="VV966" s="422"/>
      <c r="VW966" s="422"/>
      <c r="VX966" s="422"/>
      <c r="VY966" s="422"/>
      <c r="VZ966" s="422"/>
      <c r="WA966" s="422"/>
      <c r="WB966" s="422"/>
      <c r="WC966" s="422"/>
      <c r="WD966" s="422"/>
      <c r="WE966" s="422"/>
      <c r="WF966" s="422"/>
      <c r="WG966" s="422"/>
      <c r="WH966" s="422"/>
      <c r="WI966" s="422"/>
      <c r="WJ966" s="422"/>
      <c r="WK966" s="422"/>
      <c r="WL966" s="422"/>
      <c r="WM966" s="422"/>
      <c r="WN966" s="422"/>
      <c r="WO966" s="422"/>
      <c r="WP966" s="422"/>
      <c r="WQ966" s="422"/>
      <c r="WR966" s="422"/>
      <c r="WS966" s="422"/>
      <c r="WT966" s="422"/>
      <c r="WU966" s="422"/>
      <c r="WV966" s="422"/>
      <c r="WW966" s="422"/>
      <c r="WX966" s="422"/>
      <c r="WY966" s="422"/>
      <c r="WZ966" s="422"/>
      <c r="XA966" s="422"/>
      <c r="XB966" s="422"/>
      <c r="XC966" s="422"/>
      <c r="XD966" s="422"/>
      <c r="XE966" s="422"/>
      <c r="XF966" s="422"/>
      <c r="XG966" s="422"/>
      <c r="XH966" s="422"/>
      <c r="XI966" s="422"/>
      <c r="XJ966" s="422"/>
      <c r="XK966" s="422"/>
      <c r="XL966" s="422"/>
      <c r="XM966" s="422"/>
      <c r="XN966" s="422"/>
      <c r="XO966" s="422"/>
      <c r="XP966" s="422"/>
      <c r="XQ966" s="422"/>
      <c r="XR966" s="422"/>
      <c r="XS966" s="422"/>
      <c r="XT966" s="422"/>
      <c r="XU966" s="422"/>
      <c r="XV966" s="422"/>
      <c r="XW966" s="422"/>
      <c r="XX966" s="422"/>
      <c r="XY966" s="422"/>
      <c r="XZ966" s="422"/>
      <c r="YA966" s="422"/>
      <c r="YB966" s="422"/>
      <c r="YC966" s="422"/>
      <c r="YD966" s="422"/>
      <c r="YE966" s="422"/>
      <c r="YF966" s="422"/>
      <c r="YG966" s="422"/>
      <c r="YH966" s="422"/>
      <c r="YI966" s="422"/>
      <c r="YJ966" s="422"/>
      <c r="YK966" s="422"/>
      <c r="YL966" s="422"/>
      <c r="YM966" s="422"/>
      <c r="YN966" s="422"/>
      <c r="YO966" s="422"/>
      <c r="YP966" s="422"/>
      <c r="YQ966" s="422"/>
      <c r="YR966" s="422"/>
      <c r="YS966" s="422"/>
      <c r="YT966" s="422"/>
      <c r="YU966" s="422"/>
      <c r="YV966" s="422"/>
      <c r="YW966" s="422"/>
      <c r="YX966" s="422"/>
      <c r="YY966" s="422"/>
      <c r="YZ966" s="422"/>
      <c r="ZA966" s="422"/>
      <c r="ZB966" s="422"/>
      <c r="ZC966" s="422"/>
      <c r="ZD966" s="422"/>
      <c r="ZE966" s="422"/>
      <c r="ZF966" s="422"/>
      <c r="ZG966" s="422"/>
      <c r="ZH966" s="422"/>
      <c r="ZI966" s="422"/>
      <c r="ZJ966" s="422"/>
      <c r="ZK966" s="422"/>
      <c r="ZL966" s="422"/>
      <c r="ZM966" s="422"/>
      <c r="ZN966" s="422"/>
      <c r="ZO966" s="422"/>
      <c r="ZP966" s="422"/>
      <c r="ZQ966" s="422"/>
      <c r="ZR966" s="422"/>
      <c r="ZS966" s="422"/>
      <c r="ZT966" s="422"/>
      <c r="ZU966" s="422"/>
      <c r="ZV966" s="422"/>
      <c r="ZW966" s="422"/>
      <c r="ZX966" s="422"/>
      <c r="ZY966" s="422"/>
      <c r="ZZ966" s="422"/>
      <c r="AAA966" s="422"/>
      <c r="AAB966" s="422"/>
      <c r="AAC966" s="422"/>
      <c r="AAD966" s="422"/>
      <c r="AAE966" s="422"/>
      <c r="AAF966" s="422"/>
      <c r="AAG966" s="422"/>
      <c r="AAH966" s="422"/>
      <c r="AAI966" s="422"/>
      <c r="AAJ966" s="422"/>
      <c r="AAK966" s="422"/>
      <c r="AAL966" s="422"/>
      <c r="AAM966" s="422"/>
      <c r="AAN966" s="422"/>
      <c r="AAO966" s="422"/>
      <c r="AAP966" s="422"/>
      <c r="AAQ966" s="422"/>
      <c r="AAR966" s="422"/>
      <c r="AAS966" s="422"/>
      <c r="AAT966" s="422"/>
      <c r="AAU966" s="422"/>
      <c r="AAV966" s="422"/>
      <c r="AAW966" s="422"/>
      <c r="AAX966" s="422"/>
      <c r="AAY966" s="422"/>
      <c r="AAZ966" s="422"/>
      <c r="ABA966" s="422"/>
      <c r="ABB966" s="422"/>
      <c r="ABC966" s="422"/>
      <c r="ABD966" s="422"/>
      <c r="ABE966" s="422"/>
      <c r="ABF966" s="422"/>
      <c r="ABG966" s="422"/>
      <c r="ABH966" s="422"/>
      <c r="ABI966" s="422"/>
      <c r="ABJ966" s="422"/>
      <c r="ABK966" s="422"/>
      <c r="ABL966" s="422"/>
      <c r="ABM966" s="422"/>
      <c r="ABN966" s="422"/>
      <c r="ABO966" s="422"/>
      <c r="ABP966" s="422"/>
      <c r="ABQ966" s="422"/>
      <c r="ABR966" s="422"/>
      <c r="ABS966" s="422"/>
      <c r="ABT966" s="422"/>
      <c r="ABU966" s="422"/>
      <c r="ABV966" s="422"/>
      <c r="ABW966" s="422"/>
      <c r="ABX966" s="422"/>
      <c r="ABY966" s="422"/>
      <c r="ABZ966" s="422"/>
      <c r="ACA966" s="422"/>
      <c r="ACB966" s="422"/>
      <c r="ACC966" s="422"/>
      <c r="ACD966" s="422"/>
      <c r="ACE966" s="422"/>
      <c r="ACF966" s="422"/>
      <c r="ACG966" s="422"/>
      <c r="ACH966" s="422"/>
      <c r="ACI966" s="422"/>
      <c r="ACJ966" s="422"/>
      <c r="ACK966" s="422"/>
      <c r="ACL966" s="422"/>
      <c r="ACM966" s="422"/>
      <c r="ACN966" s="422"/>
      <c r="ACO966" s="422"/>
      <c r="ACP966" s="422"/>
      <c r="ACQ966" s="422"/>
      <c r="ACR966" s="422"/>
      <c r="ACS966" s="422"/>
      <c r="ACT966" s="422"/>
      <c r="ACU966" s="422"/>
      <c r="ACV966" s="422"/>
      <c r="ACW966" s="422"/>
      <c r="ACX966" s="422"/>
      <c r="ACY966" s="422"/>
      <c r="ACZ966" s="422"/>
      <c r="ADA966" s="422"/>
      <c r="ADB966" s="422"/>
      <c r="ADC966" s="422"/>
      <c r="ADD966" s="422"/>
      <c r="ADE966" s="422"/>
      <c r="ADF966" s="422"/>
      <c r="ADG966" s="422"/>
      <c r="ADH966" s="422"/>
      <c r="ADI966" s="422"/>
      <c r="ADJ966" s="422"/>
      <c r="ADK966" s="422"/>
      <c r="ADL966" s="422"/>
      <c r="ADM966" s="422"/>
      <c r="ADN966" s="422"/>
      <c r="ADO966" s="422"/>
      <c r="ADP966" s="422"/>
      <c r="ADQ966" s="422"/>
      <c r="ADR966" s="422"/>
      <c r="ADS966" s="422"/>
      <c r="ADT966" s="422"/>
      <c r="ADU966" s="422"/>
      <c r="ADV966" s="422"/>
      <c r="ADW966" s="422"/>
      <c r="ADX966" s="422"/>
      <c r="ADY966" s="422"/>
      <c r="ADZ966" s="422"/>
      <c r="AEA966" s="422"/>
      <c r="AEB966" s="422"/>
      <c r="AEC966" s="422"/>
      <c r="AED966" s="422"/>
      <c r="AEE966" s="422"/>
      <c r="AEF966" s="422"/>
      <c r="AEG966" s="422"/>
      <c r="AEH966" s="422"/>
      <c r="AEI966" s="422"/>
      <c r="AEJ966" s="422"/>
      <c r="AEK966" s="422"/>
      <c r="AEL966" s="422"/>
      <c r="AEM966" s="422"/>
      <c r="AEN966" s="422"/>
      <c r="AEO966" s="422"/>
      <c r="AEP966" s="422"/>
      <c r="AEQ966" s="422"/>
      <c r="AER966" s="422"/>
      <c r="AES966" s="422"/>
      <c r="AET966" s="422"/>
      <c r="AEU966" s="422"/>
      <c r="AEV966" s="422"/>
      <c r="AEW966" s="422"/>
      <c r="AEX966" s="422"/>
      <c r="AEY966" s="422"/>
      <c r="AEZ966" s="422"/>
      <c r="AFA966" s="422"/>
      <c r="AFB966" s="422"/>
      <c r="AFC966" s="422"/>
      <c r="AFD966" s="422"/>
      <c r="AFE966" s="422"/>
      <c r="AFF966" s="422"/>
      <c r="AFG966" s="422"/>
      <c r="AFH966" s="422"/>
      <c r="AFI966" s="422"/>
      <c r="AFJ966" s="422"/>
      <c r="AFK966" s="422"/>
      <c r="AFL966" s="422"/>
      <c r="AFM966" s="422"/>
      <c r="AFN966" s="422"/>
      <c r="AFO966" s="422"/>
      <c r="AFP966" s="422"/>
      <c r="AFQ966" s="422"/>
      <c r="AFR966" s="422"/>
      <c r="AFS966" s="422"/>
      <c r="AFT966" s="422"/>
      <c r="AFU966" s="422"/>
      <c r="AFV966" s="422"/>
      <c r="AFW966" s="422"/>
      <c r="AFX966" s="422"/>
      <c r="AFY966" s="422"/>
      <c r="AFZ966" s="422"/>
      <c r="AGA966" s="422"/>
      <c r="AGB966" s="422"/>
      <c r="AGC966" s="422"/>
      <c r="AGD966" s="422"/>
      <c r="AGE966" s="422"/>
      <c r="AGF966" s="422"/>
      <c r="AGG966" s="422"/>
      <c r="AGH966" s="422"/>
      <c r="AGI966" s="422"/>
      <c r="AGJ966" s="422"/>
      <c r="AGK966" s="422"/>
      <c r="AGL966" s="422"/>
      <c r="AGM966" s="422"/>
      <c r="AGN966" s="422"/>
      <c r="AGO966" s="422"/>
      <c r="AGP966" s="422"/>
      <c r="AGQ966" s="422"/>
      <c r="AGR966" s="422"/>
      <c r="AGS966" s="422"/>
      <c r="AGT966" s="422"/>
      <c r="AGU966" s="422"/>
      <c r="AGV966" s="422"/>
      <c r="AGW966" s="422"/>
      <c r="AGX966" s="422"/>
      <c r="AGY966" s="422"/>
      <c r="AGZ966" s="422"/>
      <c r="AHA966" s="422"/>
      <c r="AHB966" s="422"/>
      <c r="AHC966" s="422"/>
      <c r="AHD966" s="422"/>
      <c r="AHE966" s="422"/>
      <c r="AHF966" s="422"/>
      <c r="AHG966" s="422"/>
      <c r="AHH966" s="422"/>
      <c r="AHI966" s="422"/>
      <c r="AHJ966" s="422"/>
      <c r="AHK966" s="422"/>
      <c r="AHL966" s="422"/>
      <c r="AHM966" s="422"/>
      <c r="AHN966" s="422"/>
      <c r="AHO966" s="422"/>
      <c r="AHP966" s="422"/>
      <c r="AHQ966" s="422"/>
      <c r="AHR966" s="422"/>
      <c r="AHS966" s="422"/>
      <c r="AHT966" s="422"/>
      <c r="AHU966" s="422"/>
      <c r="AHV966" s="422"/>
      <c r="AHW966" s="422"/>
      <c r="AHX966" s="422"/>
      <c r="AHY966" s="422"/>
      <c r="AHZ966" s="422"/>
      <c r="AIA966" s="422"/>
      <c r="AIB966" s="422"/>
      <c r="AIC966" s="422"/>
      <c r="AID966" s="422"/>
      <c r="AIE966" s="422"/>
      <c r="AIF966" s="422"/>
      <c r="AIG966" s="422"/>
      <c r="AIH966" s="422"/>
      <c r="AII966" s="422"/>
      <c r="AIJ966" s="422"/>
      <c r="AIK966" s="422"/>
      <c r="AIL966" s="422"/>
      <c r="AIM966" s="422"/>
      <c r="AIN966" s="422"/>
      <c r="AIO966" s="422"/>
      <c r="AIP966" s="422"/>
      <c r="AIQ966" s="422"/>
      <c r="AIR966" s="422"/>
      <c r="AIS966" s="422"/>
      <c r="AIT966" s="422"/>
      <c r="AIU966" s="422"/>
      <c r="AIV966" s="422"/>
      <c r="AIW966" s="422"/>
      <c r="AIX966" s="422"/>
      <c r="AIY966" s="422"/>
      <c r="AIZ966" s="422"/>
      <c r="AJA966" s="422"/>
      <c r="AJB966" s="422"/>
      <c r="AJC966" s="422"/>
      <c r="AJD966" s="422"/>
      <c r="AJE966" s="422"/>
      <c r="AJF966" s="422"/>
      <c r="AJG966" s="422"/>
      <c r="AJH966" s="422"/>
      <c r="AJI966" s="422"/>
      <c r="AJJ966" s="422"/>
      <c r="AJK966" s="422"/>
      <c r="AJL966" s="422"/>
      <c r="AJM966" s="422"/>
      <c r="AJN966" s="422"/>
      <c r="AJO966" s="422"/>
      <c r="AJP966" s="422"/>
      <c r="AJQ966" s="422"/>
      <c r="AJR966" s="422"/>
      <c r="AJS966" s="422"/>
      <c r="AJT966" s="422"/>
      <c r="AJU966" s="422"/>
      <c r="AJV966" s="422"/>
      <c r="AJW966" s="422"/>
      <c r="AJX966" s="422"/>
      <c r="AJY966" s="422"/>
      <c r="AJZ966" s="422"/>
      <c r="AKA966" s="422"/>
      <c r="AKB966" s="422"/>
      <c r="AKC966" s="422"/>
      <c r="AKD966" s="422"/>
      <c r="AKE966" s="422"/>
      <c r="AKF966" s="422"/>
      <c r="AKG966" s="422"/>
      <c r="AKH966" s="422"/>
      <c r="AKI966" s="422"/>
      <c r="AKJ966" s="422"/>
      <c r="AKK966" s="422"/>
      <c r="AKL966" s="422"/>
      <c r="AKM966" s="422"/>
      <c r="AKN966" s="422"/>
      <c r="AKO966" s="422"/>
      <c r="AKP966" s="422"/>
      <c r="AKQ966" s="422"/>
      <c r="AKR966" s="422"/>
      <c r="AKS966" s="422"/>
      <c r="AKT966" s="422"/>
      <c r="AKU966" s="422"/>
      <c r="AKV966" s="422"/>
      <c r="AKW966" s="422"/>
      <c r="AKX966" s="422"/>
      <c r="AKY966" s="422"/>
      <c r="AKZ966" s="422"/>
      <c r="ALA966" s="422"/>
      <c r="ALB966" s="422"/>
      <c r="ALC966" s="422"/>
      <c r="ALD966" s="422"/>
      <c r="ALE966" s="422"/>
      <c r="ALF966" s="422"/>
      <c r="ALG966" s="422"/>
      <c r="ALH966" s="422"/>
      <c r="ALI966" s="422"/>
      <c r="ALJ966" s="422"/>
      <c r="ALK966" s="422"/>
      <c r="ALL966" s="422"/>
      <c r="ALM966" s="422"/>
      <c r="ALN966" s="422"/>
      <c r="ALO966" s="422"/>
      <c r="ALP966" s="422"/>
      <c r="ALQ966" s="422"/>
      <c r="ALR966" s="422"/>
      <c r="ALS966" s="422"/>
      <c r="ALT966" s="422"/>
      <c r="ALU966" s="422"/>
      <c r="ALV966" s="422"/>
      <c r="ALW966" s="422"/>
      <c r="ALX966" s="422"/>
      <c r="ALY966" s="422"/>
      <c r="ALZ966" s="422"/>
      <c r="AMA966" s="422"/>
      <c r="AMB966" s="422"/>
      <c r="AMC966" s="422"/>
      <c r="AMD966" s="422"/>
      <c r="AME966" s="422"/>
      <c r="AMF966" s="422"/>
      <c r="AMG966" s="422"/>
      <c r="AMH966" s="422"/>
      <c r="AMI966" s="422"/>
      <c r="AMJ966" s="422"/>
      <c r="AMK966" s="422"/>
      <c r="AML966" s="422"/>
      <c r="AMM966" s="422"/>
      <c r="AMN966" s="422"/>
      <c r="AMO966" s="422"/>
      <c r="AMP966" s="422"/>
      <c r="AMQ966" s="422"/>
      <c r="AMR966" s="422"/>
      <c r="AMS966" s="422"/>
      <c r="AMT966" s="422"/>
      <c r="AMU966" s="422"/>
      <c r="AMV966" s="422"/>
      <c r="AMW966" s="422"/>
      <c r="AMX966" s="422"/>
    </row>
    <row r="967" spans="1:1038" s="398" customFormat="1" ht="18" customHeight="1">
      <c r="A967" s="548"/>
      <c r="B967" s="543"/>
      <c r="C967" s="226"/>
      <c r="D967" s="225"/>
      <c r="E967" s="226">
        <v>112</v>
      </c>
      <c r="F967" s="226">
        <v>2</v>
      </c>
      <c r="G967" s="391" t="str">
        <f t="shared" ref="G967:G975" si="772">E967&amp;"-"&amp;F967</f>
        <v>112-2</v>
      </c>
      <c r="H967" s="226"/>
      <c r="I967" s="226">
        <v>25.5</v>
      </c>
      <c r="J967" s="544"/>
      <c r="K967" s="545"/>
      <c r="L967" s="171">
        <f>(VLOOKUP($G967,Depth_Lookup!$A$3:$J$410,10,FALSE))+(H967/100)</f>
        <v>294.16500000000002</v>
      </c>
      <c r="M967" s="171">
        <f>(VLOOKUP($G967,Depth_Lookup!$A$3:$J$410,10,FALSE))+(I967/100)</f>
        <v>294.42</v>
      </c>
      <c r="N967" s="232"/>
      <c r="O967" s="226"/>
      <c r="P967" s="226"/>
      <c r="Q967" s="226"/>
      <c r="R967" s="391" t="s">
        <v>2380</v>
      </c>
      <c r="S967" s="226"/>
      <c r="T967" s="226"/>
      <c r="U967" s="226"/>
      <c r="V967" s="226"/>
      <c r="W967" s="226"/>
      <c r="X967" s="392"/>
      <c r="Y967" s="226"/>
      <c r="Z967" s="226"/>
      <c r="AA967" s="226"/>
      <c r="AB967" s="226"/>
      <c r="AC967" s="226"/>
      <c r="AD967" s="226"/>
      <c r="AE967" s="393"/>
      <c r="AF967" s="391"/>
      <c r="AG967" s="394"/>
      <c r="AH967" s="226"/>
      <c r="AI967" s="257"/>
      <c r="AJ967" s="226"/>
      <c r="AK967" s="226"/>
      <c r="AL967" s="226"/>
      <c r="AM967" s="226"/>
      <c r="AN967" s="226"/>
      <c r="AO967" s="257"/>
      <c r="AP967" s="226"/>
      <c r="AQ967" s="226"/>
      <c r="AR967" s="226"/>
      <c r="AS967" s="226"/>
      <c r="AT967" s="226"/>
      <c r="AU967" s="257"/>
      <c r="AV967" s="226"/>
      <c r="AW967" s="226"/>
      <c r="AX967" s="226"/>
      <c r="AY967" s="226"/>
      <c r="AZ967" s="226"/>
      <c r="BA967" s="257"/>
      <c r="BB967" s="226"/>
      <c r="BC967" s="226"/>
      <c r="BD967" s="226"/>
      <c r="BE967" s="226"/>
      <c r="BF967" s="226"/>
      <c r="BG967" s="257"/>
      <c r="BH967" s="226"/>
      <c r="BI967" s="226"/>
      <c r="BJ967" s="226"/>
      <c r="BK967" s="226"/>
      <c r="BL967" s="226"/>
      <c r="BM967" s="257"/>
      <c r="BN967" s="226"/>
      <c r="BO967" s="226"/>
      <c r="BP967" s="226"/>
      <c r="BQ967" s="226"/>
      <c r="BR967" s="226"/>
      <c r="BS967" s="226"/>
      <c r="BT967" s="226"/>
      <c r="BU967" s="226"/>
      <c r="BV967" s="226"/>
      <c r="BW967" s="226"/>
      <c r="BX967" s="226"/>
      <c r="BY967" s="257"/>
      <c r="BZ967" s="226"/>
      <c r="CA967" s="226"/>
      <c r="CB967" s="226"/>
      <c r="CC967" s="226"/>
      <c r="CD967" s="226"/>
      <c r="CE967" s="226"/>
      <c r="CF967" s="399"/>
      <c r="CG967" s="259"/>
      <c r="CH967" s="150"/>
      <c r="CI967" s="150"/>
      <c r="CJ967" s="150"/>
      <c r="CK967" s="158"/>
      <c r="CL967" s="395"/>
      <c r="CM967" s="395"/>
      <c r="CN967" s="395"/>
      <c r="CO967" s="395"/>
      <c r="CP967" s="395"/>
      <c r="CQ967" s="395"/>
      <c r="CR967" s="395"/>
      <c r="CS967" s="395"/>
      <c r="CT967" s="395"/>
      <c r="CU967" s="395"/>
      <c r="CV967" s="395"/>
      <c r="CW967" s="395"/>
      <c r="CX967" s="395"/>
      <c r="CY967" s="395"/>
      <c r="CZ967" s="395"/>
      <c r="DA967" s="395"/>
      <c r="DB967" s="395"/>
      <c r="DC967" s="256"/>
      <c r="DD967" s="395"/>
      <c r="DE967" s="395"/>
      <c r="DF967" s="395"/>
      <c r="DG967" s="395"/>
      <c r="DH967" s="395"/>
      <c r="DI967" s="395"/>
      <c r="DJ967" s="395"/>
      <c r="DK967" s="396"/>
      <c r="DL967" s="259"/>
      <c r="DM967" s="395"/>
      <c r="DN967" s="395"/>
      <c r="DO967" s="397"/>
      <c r="DQ967" s="259"/>
      <c r="DR967" s="397"/>
      <c r="DS967" s="259"/>
      <c r="DT967" s="263"/>
      <c r="DU967" s="256"/>
      <c r="DV967" s="256"/>
      <c r="DW967" s="400"/>
      <c r="DX967" s="155"/>
      <c r="DY967" s="155"/>
      <c r="DZ967" s="546"/>
      <c r="EA967" s="104"/>
      <c r="EB967" s="256"/>
      <c r="EC967" s="104"/>
      <c r="ED967" s="229" t="s">
        <v>2517</v>
      </c>
      <c r="EE967" s="401"/>
      <c r="EF967" s="402"/>
      <c r="EG967" s="401"/>
      <c r="EH967" s="403"/>
      <c r="EI967" s="404"/>
      <c r="EJ967" s="405"/>
      <c r="EK967" s="406"/>
      <c r="EL967" s="401"/>
      <c r="EM967" s="403"/>
      <c r="EN967" s="403" t="s">
        <v>1448</v>
      </c>
      <c r="EO967" s="407">
        <v>0.4</v>
      </c>
      <c r="EP967" s="407" t="s">
        <v>2202</v>
      </c>
      <c r="EQ967" s="407"/>
      <c r="ER967" s="407"/>
      <c r="ES967" s="407"/>
      <c r="ET967" s="407"/>
      <c r="EU967" s="407"/>
      <c r="EV967" s="408">
        <v>57</v>
      </c>
      <c r="EW967" s="408">
        <v>90</v>
      </c>
      <c r="EX967" s="408">
        <v>60</v>
      </c>
      <c r="EY967" s="408">
        <v>180</v>
      </c>
      <c r="EZ967" s="192">
        <f t="shared" si="755"/>
        <v>-41.638421974310091</v>
      </c>
      <c r="FA967" s="192">
        <f t="shared" si="756"/>
        <v>318.36157802568994</v>
      </c>
      <c r="FB967" s="192">
        <f t="shared" si="757"/>
        <v>23.339438543790394</v>
      </c>
      <c r="FC967" s="192">
        <f t="shared" si="758"/>
        <v>48.361578025689909</v>
      </c>
      <c r="FD967" s="192">
        <f t="shared" si="759"/>
        <v>66.660561456209606</v>
      </c>
      <c r="FE967" s="193">
        <f t="shared" si="760"/>
        <v>138.36157802568994</v>
      </c>
      <c r="FF967" s="194">
        <f t="shared" si="761"/>
        <v>66.660561456209606</v>
      </c>
      <c r="FG967" s="401"/>
      <c r="FH967" s="403"/>
      <c r="FI967" s="778">
        <f t="shared" si="762"/>
        <v>0.4</v>
      </c>
      <c r="FJ967" s="779">
        <f t="shared" si="763"/>
        <v>66.660561456209606</v>
      </c>
      <c r="FK967" s="779">
        <f t="shared" si="764"/>
        <v>23.339438543790394</v>
      </c>
      <c r="FL967" s="780">
        <f t="shared" si="765"/>
        <v>0.40735004815601311</v>
      </c>
      <c r="FM967" s="169">
        <f t="shared" si="766"/>
        <v>0.39617760524791451</v>
      </c>
      <c r="FN967" s="783">
        <f t="shared" si="767"/>
        <v>0.15847104209916582</v>
      </c>
      <c r="FO967" s="226"/>
      <c r="FP967" s="226"/>
      <c r="FQ967" s="226"/>
      <c r="FR967" s="226"/>
      <c r="FS967" s="226"/>
      <c r="FT967" s="226"/>
      <c r="FU967" s="226"/>
      <c r="FV967" s="226"/>
      <c r="FW967" s="226"/>
      <c r="FX967" s="226"/>
      <c r="FY967" s="226"/>
      <c r="FZ967" s="226"/>
      <c r="GA967" s="226"/>
      <c r="GB967" s="226"/>
      <c r="GC967" s="226"/>
      <c r="GD967" s="226"/>
      <c r="GE967" s="226"/>
      <c r="GF967" s="226"/>
      <c r="GG967" s="226"/>
      <c r="GH967" s="226"/>
      <c r="GI967" s="226"/>
      <c r="GJ967" s="226"/>
      <c r="GK967" s="226"/>
      <c r="GL967" s="226"/>
      <c r="GM967" s="226"/>
      <c r="GN967" s="226"/>
      <c r="GO967" s="226"/>
      <c r="GP967" s="226"/>
      <c r="GQ967" s="226"/>
      <c r="GR967" s="226"/>
      <c r="GS967" s="226"/>
      <c r="GT967" s="226"/>
      <c r="GU967" s="226"/>
      <c r="GV967" s="226"/>
      <c r="GW967" s="226"/>
      <c r="GX967" s="226"/>
      <c r="GY967" s="226"/>
      <c r="GZ967" s="226"/>
      <c r="HA967" s="226"/>
      <c r="HB967" s="226"/>
      <c r="HC967" s="226"/>
      <c r="HD967" s="226"/>
      <c r="HE967" s="226"/>
      <c r="HF967" s="226"/>
      <c r="HG967" s="226"/>
      <c r="HH967" s="226"/>
      <c r="HI967" s="226"/>
      <c r="HJ967" s="226"/>
      <c r="HK967" s="226"/>
      <c r="HL967" s="226"/>
      <c r="HM967" s="226"/>
      <c r="HN967" s="226"/>
      <c r="HO967" s="226"/>
      <c r="HP967" s="226"/>
      <c r="HQ967" s="226"/>
      <c r="HR967" s="226"/>
      <c r="HS967" s="226"/>
      <c r="HT967" s="226"/>
      <c r="HU967" s="226"/>
      <c r="HV967" s="226"/>
      <c r="HW967" s="226"/>
      <c r="HX967" s="226"/>
      <c r="HY967" s="226"/>
      <c r="HZ967" s="226"/>
      <c r="IA967" s="226"/>
      <c r="IB967" s="226"/>
      <c r="IC967" s="226"/>
      <c r="ID967" s="226"/>
      <c r="IE967" s="226"/>
      <c r="IF967" s="226"/>
      <c r="IG967" s="226"/>
      <c r="IH967" s="226"/>
      <c r="II967" s="226"/>
      <c r="IJ967" s="226"/>
      <c r="IK967" s="226"/>
      <c r="IL967" s="226"/>
      <c r="IM967" s="226"/>
      <c r="IN967" s="226"/>
      <c r="IO967" s="226"/>
      <c r="IP967" s="226"/>
      <c r="IQ967" s="226"/>
      <c r="IR967" s="226"/>
      <c r="IS967" s="226"/>
      <c r="IT967" s="226"/>
      <c r="IU967" s="226"/>
      <c r="IV967" s="226"/>
      <c r="IW967" s="226"/>
      <c r="IX967" s="226"/>
      <c r="IY967" s="226"/>
      <c r="IZ967" s="226"/>
      <c r="JA967" s="226"/>
      <c r="JB967" s="226"/>
      <c r="JC967" s="226"/>
      <c r="JD967" s="226"/>
      <c r="JE967" s="226"/>
      <c r="JF967" s="226"/>
      <c r="JG967" s="226"/>
      <c r="JH967" s="226"/>
      <c r="JI967" s="226"/>
      <c r="JJ967" s="226"/>
      <c r="JK967" s="226"/>
      <c r="JL967" s="226"/>
      <c r="JM967" s="226"/>
      <c r="JN967" s="226"/>
      <c r="JO967" s="226"/>
      <c r="JP967" s="226"/>
      <c r="JQ967" s="226"/>
      <c r="JR967" s="226"/>
      <c r="JS967" s="226"/>
      <c r="JT967" s="226"/>
      <c r="JU967" s="226"/>
      <c r="JV967" s="226"/>
      <c r="JW967" s="226"/>
      <c r="JX967" s="226"/>
      <c r="JY967" s="226"/>
      <c r="JZ967" s="226"/>
      <c r="KA967" s="226"/>
      <c r="KB967" s="226"/>
      <c r="KC967" s="226"/>
      <c r="KD967" s="226"/>
      <c r="KE967" s="226"/>
      <c r="KF967" s="226"/>
      <c r="KG967" s="226"/>
      <c r="KH967" s="226"/>
      <c r="KI967" s="226"/>
      <c r="KJ967" s="226"/>
      <c r="KK967" s="226"/>
      <c r="KL967" s="226"/>
      <c r="KM967" s="226"/>
      <c r="KN967" s="226"/>
      <c r="KO967" s="226"/>
      <c r="KP967" s="226"/>
      <c r="KQ967" s="226"/>
      <c r="KR967" s="226"/>
      <c r="KS967" s="226"/>
      <c r="KT967" s="226"/>
      <c r="KU967" s="226"/>
      <c r="KV967" s="226"/>
      <c r="KW967" s="226"/>
      <c r="KX967" s="226"/>
      <c r="KY967" s="226"/>
      <c r="KZ967" s="226"/>
      <c r="LA967" s="226"/>
      <c r="LB967" s="226"/>
      <c r="LC967" s="226"/>
      <c r="LD967" s="226"/>
      <c r="LE967" s="226"/>
      <c r="LF967" s="226"/>
      <c r="LG967" s="226"/>
      <c r="LH967" s="226"/>
      <c r="LI967" s="226"/>
      <c r="LJ967" s="226"/>
      <c r="LK967" s="226"/>
      <c r="LL967" s="226"/>
      <c r="LM967" s="226"/>
      <c r="LN967" s="226"/>
      <c r="LO967" s="226"/>
      <c r="LP967" s="226"/>
      <c r="LQ967" s="226"/>
      <c r="LR967" s="226"/>
      <c r="LS967" s="226"/>
      <c r="LT967" s="226"/>
      <c r="LU967" s="226"/>
      <c r="LV967" s="226"/>
      <c r="LW967" s="226"/>
      <c r="LX967" s="226"/>
      <c r="LY967" s="226"/>
      <c r="LZ967" s="226"/>
      <c r="MA967" s="226"/>
      <c r="MB967" s="226"/>
      <c r="MC967" s="226"/>
      <c r="MD967" s="226"/>
      <c r="ME967" s="226"/>
      <c r="MF967" s="226"/>
      <c r="MG967" s="226"/>
      <c r="MH967" s="226"/>
      <c r="MI967" s="226"/>
      <c r="MJ967" s="226"/>
      <c r="MK967" s="226"/>
      <c r="ML967" s="226"/>
      <c r="MM967" s="226"/>
      <c r="MN967" s="226"/>
      <c r="MO967" s="226"/>
      <c r="MP967" s="226"/>
      <c r="MQ967" s="226"/>
      <c r="MR967" s="226"/>
      <c r="MS967" s="226"/>
      <c r="MT967" s="226"/>
      <c r="MU967" s="226"/>
      <c r="MV967" s="226"/>
      <c r="MW967" s="226"/>
      <c r="MX967" s="226"/>
      <c r="MY967" s="226"/>
      <c r="MZ967" s="226"/>
      <c r="NA967" s="226"/>
      <c r="NB967" s="226"/>
      <c r="NC967" s="226"/>
      <c r="ND967" s="226"/>
      <c r="NE967" s="226"/>
      <c r="NF967" s="226"/>
      <c r="NG967" s="226"/>
      <c r="NH967" s="226"/>
      <c r="NI967" s="226"/>
      <c r="NJ967" s="226"/>
      <c r="NK967" s="226"/>
      <c r="NL967" s="226"/>
      <c r="NM967" s="226"/>
      <c r="NN967" s="226"/>
      <c r="NO967" s="226"/>
      <c r="NP967" s="226"/>
      <c r="NQ967" s="226"/>
      <c r="NR967" s="226"/>
      <c r="NS967" s="226"/>
      <c r="NT967" s="226"/>
      <c r="NU967" s="226"/>
      <c r="NV967" s="226"/>
      <c r="NW967" s="226"/>
      <c r="NX967" s="226"/>
      <c r="NY967" s="226"/>
      <c r="NZ967" s="226"/>
      <c r="OA967" s="226"/>
      <c r="OB967" s="226"/>
      <c r="OC967" s="226"/>
      <c r="OD967" s="226"/>
      <c r="OE967" s="226"/>
      <c r="OF967" s="226"/>
      <c r="OG967" s="226"/>
      <c r="OH967" s="226"/>
      <c r="OI967" s="226"/>
      <c r="OJ967" s="226"/>
      <c r="OK967" s="226"/>
      <c r="OL967" s="226"/>
      <c r="OM967" s="226"/>
      <c r="ON967" s="226"/>
      <c r="OO967" s="226"/>
      <c r="OP967" s="226"/>
      <c r="OQ967" s="226"/>
      <c r="OR967" s="226"/>
      <c r="OS967" s="226"/>
      <c r="OT967" s="226"/>
      <c r="OU967" s="226"/>
      <c r="OV967" s="226"/>
      <c r="OW967" s="226"/>
      <c r="OX967" s="226"/>
      <c r="OY967" s="226"/>
      <c r="OZ967" s="226"/>
      <c r="PA967" s="226"/>
      <c r="PB967" s="226"/>
      <c r="PC967" s="226"/>
      <c r="PD967" s="226"/>
      <c r="PE967" s="226"/>
      <c r="PF967" s="226"/>
      <c r="PG967" s="226"/>
      <c r="PH967" s="226"/>
      <c r="PI967" s="226"/>
      <c r="PJ967" s="226"/>
      <c r="PK967" s="226"/>
      <c r="PL967" s="226"/>
      <c r="PM967" s="226"/>
      <c r="PN967" s="226"/>
      <c r="PO967" s="226"/>
      <c r="PP967" s="226"/>
      <c r="PQ967" s="226"/>
      <c r="PR967" s="226"/>
      <c r="PS967" s="226"/>
      <c r="PT967" s="226"/>
      <c r="PU967" s="226"/>
      <c r="PV967" s="226"/>
      <c r="PW967" s="226"/>
      <c r="PX967" s="226"/>
      <c r="PY967" s="226"/>
      <c r="PZ967" s="226"/>
      <c r="QA967" s="226"/>
      <c r="QB967" s="226"/>
      <c r="QC967" s="226"/>
      <c r="QD967" s="226"/>
      <c r="QE967" s="226"/>
      <c r="QF967" s="226"/>
      <c r="QG967" s="226"/>
      <c r="QH967" s="226"/>
      <c r="QI967" s="226"/>
      <c r="QJ967" s="226"/>
      <c r="QK967" s="226"/>
      <c r="QL967" s="226"/>
      <c r="QM967" s="226"/>
      <c r="QN967" s="226"/>
      <c r="QO967" s="226"/>
      <c r="QP967" s="226"/>
      <c r="QQ967" s="226"/>
      <c r="QR967" s="226"/>
      <c r="QS967" s="226"/>
      <c r="QT967" s="226"/>
      <c r="QU967" s="226"/>
      <c r="QV967" s="226"/>
      <c r="QW967" s="226"/>
      <c r="QX967" s="226"/>
      <c r="QY967" s="226"/>
      <c r="QZ967" s="226"/>
      <c r="RA967" s="226"/>
      <c r="RB967" s="226"/>
      <c r="RC967" s="226"/>
      <c r="RD967" s="226"/>
      <c r="RE967" s="226"/>
      <c r="RF967" s="226"/>
      <c r="RG967" s="226"/>
      <c r="RH967" s="226"/>
      <c r="RI967" s="226"/>
      <c r="RJ967" s="226"/>
      <c r="RK967" s="226"/>
      <c r="RL967" s="226"/>
      <c r="RM967" s="226"/>
      <c r="RN967" s="226"/>
      <c r="RO967" s="226"/>
      <c r="RP967" s="226"/>
      <c r="RQ967" s="226"/>
      <c r="RR967" s="226"/>
      <c r="RS967" s="226"/>
      <c r="RT967" s="226"/>
      <c r="RU967" s="226"/>
      <c r="RV967" s="226"/>
      <c r="RW967" s="226"/>
      <c r="RX967" s="226"/>
      <c r="RY967" s="226"/>
      <c r="RZ967" s="226"/>
      <c r="SA967" s="226"/>
      <c r="SB967" s="226"/>
      <c r="SC967" s="226"/>
      <c r="SD967" s="226"/>
      <c r="SE967" s="226"/>
      <c r="SF967" s="226"/>
      <c r="SG967" s="226"/>
      <c r="SH967" s="226"/>
      <c r="SI967" s="226"/>
      <c r="SJ967" s="226"/>
      <c r="SK967" s="226"/>
      <c r="SL967" s="226"/>
      <c r="SM967" s="226"/>
      <c r="SN967" s="226"/>
      <c r="SO967" s="226"/>
      <c r="SP967" s="226"/>
      <c r="SQ967" s="226"/>
      <c r="SR967" s="226"/>
      <c r="SS967" s="226"/>
      <c r="ST967" s="226"/>
      <c r="SU967" s="226"/>
      <c r="SV967" s="226"/>
      <c r="SW967" s="226"/>
      <c r="SX967" s="226"/>
      <c r="SY967" s="226"/>
      <c r="SZ967" s="226"/>
      <c r="TA967" s="226"/>
      <c r="TB967" s="226"/>
      <c r="TC967" s="226"/>
      <c r="TD967" s="226"/>
      <c r="TE967" s="226"/>
      <c r="TF967" s="226"/>
      <c r="TG967" s="226"/>
      <c r="TH967" s="226"/>
      <c r="TI967" s="226"/>
      <c r="TJ967" s="226"/>
      <c r="TK967" s="226"/>
      <c r="TL967" s="226"/>
      <c r="TM967" s="226"/>
      <c r="TN967" s="226"/>
      <c r="TO967" s="226"/>
      <c r="TP967" s="226"/>
      <c r="TQ967" s="226"/>
      <c r="TR967" s="226"/>
      <c r="TS967" s="226"/>
      <c r="TT967" s="226"/>
      <c r="TU967" s="226"/>
      <c r="TV967" s="226"/>
      <c r="TW967" s="226"/>
      <c r="TX967" s="226"/>
      <c r="TY967" s="226"/>
      <c r="TZ967" s="226"/>
      <c r="UA967" s="226"/>
      <c r="UB967" s="226"/>
      <c r="UC967" s="226"/>
      <c r="UD967" s="226"/>
      <c r="UE967" s="226"/>
      <c r="UF967" s="226"/>
      <c r="UG967" s="226"/>
      <c r="UH967" s="226"/>
      <c r="UI967" s="226"/>
      <c r="UJ967" s="226"/>
      <c r="UK967" s="226"/>
      <c r="UL967" s="226"/>
      <c r="UM967" s="226"/>
      <c r="UN967" s="226"/>
      <c r="UO967" s="226"/>
      <c r="UP967" s="226"/>
      <c r="UQ967" s="226"/>
      <c r="UR967" s="226"/>
      <c r="US967" s="226"/>
      <c r="UT967" s="226"/>
      <c r="UU967" s="226"/>
      <c r="UV967" s="226"/>
      <c r="UW967" s="226"/>
      <c r="UX967" s="226"/>
      <c r="UY967" s="226"/>
      <c r="UZ967" s="226"/>
      <c r="VA967" s="226"/>
      <c r="VB967" s="226"/>
      <c r="VC967" s="226"/>
      <c r="VD967" s="226"/>
      <c r="VE967" s="226"/>
      <c r="VF967" s="226"/>
      <c r="VG967" s="226"/>
      <c r="VH967" s="226"/>
      <c r="VI967" s="226"/>
      <c r="VJ967" s="226"/>
      <c r="VK967" s="226"/>
      <c r="VL967" s="226"/>
      <c r="VM967" s="226"/>
      <c r="VN967" s="226"/>
      <c r="VO967" s="226"/>
      <c r="VP967" s="226"/>
      <c r="VQ967" s="226"/>
      <c r="VR967" s="226"/>
      <c r="VS967" s="226"/>
      <c r="VT967" s="226"/>
      <c r="VU967" s="226"/>
      <c r="VV967" s="226"/>
      <c r="VW967" s="226"/>
      <c r="VX967" s="226"/>
      <c r="VY967" s="226"/>
      <c r="VZ967" s="226"/>
      <c r="WA967" s="226"/>
      <c r="WB967" s="226"/>
      <c r="WC967" s="226"/>
      <c r="WD967" s="226"/>
      <c r="WE967" s="226"/>
      <c r="WF967" s="226"/>
      <c r="WG967" s="226"/>
      <c r="WH967" s="226"/>
      <c r="WI967" s="226"/>
      <c r="WJ967" s="226"/>
      <c r="WK967" s="226"/>
      <c r="WL967" s="226"/>
      <c r="WM967" s="226"/>
      <c r="WN967" s="226"/>
      <c r="WO967" s="226"/>
      <c r="WP967" s="226"/>
      <c r="WQ967" s="226"/>
      <c r="WR967" s="226"/>
      <c r="WS967" s="226"/>
      <c r="WT967" s="226"/>
      <c r="WU967" s="226"/>
      <c r="WV967" s="226"/>
      <c r="WW967" s="226"/>
      <c r="WX967" s="226"/>
      <c r="WY967" s="226"/>
      <c r="WZ967" s="226"/>
      <c r="XA967" s="226"/>
      <c r="XB967" s="226"/>
      <c r="XC967" s="226"/>
      <c r="XD967" s="226"/>
      <c r="XE967" s="226"/>
      <c r="XF967" s="226"/>
      <c r="XG967" s="226"/>
      <c r="XH967" s="226"/>
      <c r="XI967" s="226"/>
      <c r="XJ967" s="226"/>
      <c r="XK967" s="226"/>
      <c r="XL967" s="226"/>
      <c r="XM967" s="226"/>
      <c r="XN967" s="226"/>
      <c r="XO967" s="226"/>
      <c r="XP967" s="226"/>
      <c r="XQ967" s="226"/>
      <c r="XR967" s="226"/>
      <c r="XS967" s="226"/>
      <c r="XT967" s="226"/>
      <c r="XU967" s="226"/>
      <c r="XV967" s="226"/>
      <c r="XW967" s="226"/>
      <c r="XX967" s="226"/>
      <c r="XY967" s="226"/>
      <c r="XZ967" s="226"/>
      <c r="YA967" s="226"/>
      <c r="YB967" s="226"/>
      <c r="YC967" s="226"/>
      <c r="YD967" s="226"/>
      <c r="YE967" s="226"/>
      <c r="YF967" s="226"/>
      <c r="YG967" s="226"/>
      <c r="YH967" s="226"/>
      <c r="YI967" s="226"/>
      <c r="YJ967" s="226"/>
      <c r="YK967" s="226"/>
      <c r="YL967" s="226"/>
      <c r="YM967" s="226"/>
      <c r="YN967" s="226"/>
      <c r="YO967" s="226"/>
      <c r="YP967" s="226"/>
      <c r="YQ967" s="226"/>
      <c r="YR967" s="226"/>
      <c r="YS967" s="226"/>
      <c r="YT967" s="226"/>
      <c r="YU967" s="226"/>
      <c r="YV967" s="226"/>
      <c r="YW967" s="226"/>
      <c r="YX967" s="226"/>
      <c r="YY967" s="226"/>
      <c r="YZ967" s="226"/>
      <c r="ZA967" s="226"/>
      <c r="ZB967" s="226"/>
      <c r="ZC967" s="226"/>
      <c r="ZD967" s="226"/>
      <c r="ZE967" s="226"/>
      <c r="ZF967" s="226"/>
      <c r="ZG967" s="226"/>
      <c r="ZH967" s="226"/>
      <c r="ZI967" s="226"/>
      <c r="ZJ967" s="226"/>
      <c r="ZK967" s="226"/>
      <c r="ZL967" s="226"/>
      <c r="ZM967" s="226"/>
      <c r="ZN967" s="226"/>
      <c r="ZO967" s="226"/>
      <c r="ZP967" s="226"/>
      <c r="ZQ967" s="226"/>
      <c r="ZR967" s="226"/>
      <c r="ZS967" s="226"/>
      <c r="ZT967" s="226"/>
      <c r="ZU967" s="226"/>
      <c r="ZV967" s="226"/>
      <c r="ZW967" s="226"/>
      <c r="ZX967" s="226"/>
      <c r="ZY967" s="226"/>
      <c r="ZZ967" s="226"/>
      <c r="AAA967" s="226"/>
      <c r="AAB967" s="226"/>
      <c r="AAC967" s="226"/>
      <c r="AAD967" s="226"/>
      <c r="AAE967" s="226"/>
      <c r="AAF967" s="226"/>
      <c r="AAG967" s="226"/>
      <c r="AAH967" s="226"/>
      <c r="AAI967" s="226"/>
      <c r="AAJ967" s="226"/>
      <c r="AAK967" s="226"/>
      <c r="AAL967" s="226"/>
      <c r="AAM967" s="226"/>
      <c r="AAN967" s="226"/>
      <c r="AAO967" s="226"/>
      <c r="AAP967" s="226"/>
      <c r="AAQ967" s="226"/>
      <c r="AAR967" s="226"/>
      <c r="AAS967" s="226"/>
      <c r="AAT967" s="226"/>
      <c r="AAU967" s="226"/>
      <c r="AAV967" s="226"/>
      <c r="AAW967" s="226"/>
      <c r="AAX967" s="226"/>
      <c r="AAY967" s="226"/>
      <c r="AAZ967" s="226"/>
      <c r="ABA967" s="226"/>
      <c r="ABB967" s="226"/>
      <c r="ABC967" s="226"/>
      <c r="ABD967" s="226"/>
      <c r="ABE967" s="226"/>
      <c r="ABF967" s="226"/>
      <c r="ABG967" s="226"/>
      <c r="ABH967" s="226"/>
      <c r="ABI967" s="226"/>
      <c r="ABJ967" s="226"/>
      <c r="ABK967" s="226"/>
      <c r="ABL967" s="226"/>
      <c r="ABM967" s="226"/>
      <c r="ABN967" s="226"/>
      <c r="ABO967" s="226"/>
      <c r="ABP967" s="226"/>
      <c r="ABQ967" s="226"/>
      <c r="ABR967" s="226"/>
      <c r="ABS967" s="226"/>
      <c r="ABT967" s="226"/>
      <c r="ABU967" s="226"/>
      <c r="ABV967" s="226"/>
      <c r="ABW967" s="226"/>
      <c r="ABX967" s="226"/>
      <c r="ABY967" s="226"/>
      <c r="ABZ967" s="226"/>
      <c r="ACA967" s="226"/>
      <c r="ACB967" s="226"/>
      <c r="ACC967" s="226"/>
      <c r="ACD967" s="226"/>
      <c r="ACE967" s="226"/>
      <c r="ACF967" s="226"/>
      <c r="ACG967" s="226"/>
      <c r="ACH967" s="226"/>
      <c r="ACI967" s="226"/>
      <c r="ACJ967" s="226"/>
      <c r="ACK967" s="226"/>
      <c r="ACL967" s="226"/>
      <c r="ACM967" s="226"/>
      <c r="ACN967" s="226"/>
      <c r="ACO967" s="226"/>
      <c r="ACP967" s="226"/>
      <c r="ACQ967" s="226"/>
      <c r="ACR967" s="226"/>
      <c r="ACS967" s="226"/>
      <c r="ACT967" s="226"/>
      <c r="ACU967" s="226"/>
      <c r="ACV967" s="226"/>
      <c r="ACW967" s="226"/>
      <c r="ACX967" s="226"/>
      <c r="ACY967" s="226"/>
      <c r="ACZ967" s="226"/>
      <c r="ADA967" s="226"/>
      <c r="ADB967" s="226"/>
      <c r="ADC967" s="226"/>
      <c r="ADD967" s="226"/>
      <c r="ADE967" s="226"/>
      <c r="ADF967" s="226"/>
      <c r="ADG967" s="226"/>
      <c r="ADH967" s="226"/>
      <c r="ADI967" s="226"/>
      <c r="ADJ967" s="226"/>
      <c r="ADK967" s="226"/>
      <c r="ADL967" s="226"/>
      <c r="ADM967" s="226"/>
      <c r="ADN967" s="226"/>
      <c r="ADO967" s="226"/>
      <c r="ADP967" s="226"/>
      <c r="ADQ967" s="226"/>
      <c r="ADR967" s="226"/>
      <c r="ADS967" s="226"/>
      <c r="ADT967" s="226"/>
      <c r="ADU967" s="226"/>
      <c r="ADV967" s="226"/>
      <c r="ADW967" s="226"/>
      <c r="ADX967" s="226"/>
      <c r="ADY967" s="226"/>
      <c r="ADZ967" s="226"/>
      <c r="AEA967" s="226"/>
      <c r="AEB967" s="226"/>
      <c r="AEC967" s="226"/>
      <c r="AED967" s="226"/>
      <c r="AEE967" s="226"/>
      <c r="AEF967" s="226"/>
      <c r="AEG967" s="226"/>
      <c r="AEH967" s="226"/>
      <c r="AEI967" s="226"/>
      <c r="AEJ967" s="226"/>
      <c r="AEK967" s="226"/>
      <c r="AEL967" s="226"/>
      <c r="AEM967" s="226"/>
      <c r="AEN967" s="226"/>
      <c r="AEO967" s="226"/>
      <c r="AEP967" s="226"/>
      <c r="AEQ967" s="226"/>
      <c r="AER967" s="226"/>
      <c r="AES967" s="226"/>
      <c r="AET967" s="226"/>
      <c r="AEU967" s="226"/>
      <c r="AEV967" s="226"/>
      <c r="AEW967" s="226"/>
      <c r="AEX967" s="226"/>
      <c r="AEY967" s="226"/>
      <c r="AEZ967" s="226"/>
      <c r="AFA967" s="226"/>
      <c r="AFB967" s="226"/>
      <c r="AFC967" s="226"/>
      <c r="AFD967" s="226"/>
      <c r="AFE967" s="226"/>
      <c r="AFF967" s="226"/>
      <c r="AFG967" s="226"/>
      <c r="AFH967" s="226"/>
      <c r="AFI967" s="226"/>
      <c r="AFJ967" s="226"/>
      <c r="AFK967" s="226"/>
      <c r="AFL967" s="226"/>
      <c r="AFM967" s="226"/>
      <c r="AFN967" s="226"/>
      <c r="AFO967" s="226"/>
      <c r="AFP967" s="226"/>
      <c r="AFQ967" s="226"/>
      <c r="AFR967" s="226"/>
      <c r="AFS967" s="226"/>
      <c r="AFT967" s="226"/>
      <c r="AFU967" s="226"/>
      <c r="AFV967" s="226"/>
      <c r="AFW967" s="226"/>
      <c r="AFX967" s="226"/>
      <c r="AFY967" s="226"/>
      <c r="AFZ967" s="226"/>
      <c r="AGA967" s="226"/>
      <c r="AGB967" s="226"/>
      <c r="AGC967" s="226"/>
      <c r="AGD967" s="226"/>
      <c r="AGE967" s="226"/>
      <c r="AGF967" s="226"/>
      <c r="AGG967" s="226"/>
      <c r="AGH967" s="226"/>
      <c r="AGI967" s="226"/>
      <c r="AGJ967" s="226"/>
      <c r="AGK967" s="226"/>
      <c r="AGL967" s="226"/>
      <c r="AGM967" s="226"/>
      <c r="AGN967" s="226"/>
      <c r="AGO967" s="226"/>
      <c r="AGP967" s="226"/>
      <c r="AGQ967" s="226"/>
      <c r="AGR967" s="226"/>
      <c r="AGS967" s="226"/>
      <c r="AGT967" s="226"/>
      <c r="AGU967" s="226"/>
      <c r="AGV967" s="226"/>
      <c r="AGW967" s="226"/>
      <c r="AGX967" s="226"/>
      <c r="AGY967" s="226"/>
      <c r="AGZ967" s="226"/>
      <c r="AHA967" s="226"/>
      <c r="AHB967" s="226"/>
      <c r="AHC967" s="226"/>
      <c r="AHD967" s="226"/>
      <c r="AHE967" s="226"/>
      <c r="AHF967" s="226"/>
      <c r="AHG967" s="226"/>
      <c r="AHH967" s="226"/>
      <c r="AHI967" s="226"/>
      <c r="AHJ967" s="226"/>
      <c r="AHK967" s="226"/>
      <c r="AHL967" s="226"/>
      <c r="AHM967" s="226"/>
      <c r="AHN967" s="226"/>
      <c r="AHO967" s="226"/>
      <c r="AHP967" s="226"/>
      <c r="AHQ967" s="226"/>
      <c r="AHR967" s="226"/>
      <c r="AHS967" s="226"/>
      <c r="AHT967" s="226"/>
      <c r="AHU967" s="226"/>
      <c r="AHV967" s="226"/>
      <c r="AHW967" s="226"/>
      <c r="AHX967" s="226"/>
      <c r="AHY967" s="226"/>
      <c r="AHZ967" s="226"/>
      <c r="AIA967" s="226"/>
      <c r="AIB967" s="226"/>
      <c r="AIC967" s="226"/>
      <c r="AID967" s="226"/>
      <c r="AIE967" s="226"/>
      <c r="AIF967" s="226"/>
      <c r="AIG967" s="226"/>
      <c r="AIH967" s="226"/>
      <c r="AII967" s="226"/>
      <c r="AIJ967" s="226"/>
      <c r="AIK967" s="226"/>
      <c r="AIL967" s="226"/>
      <c r="AIM967" s="226"/>
      <c r="AIN967" s="226"/>
      <c r="AIO967" s="226"/>
      <c r="AIP967" s="226"/>
      <c r="AIQ967" s="226"/>
      <c r="AIR967" s="226"/>
      <c r="AIS967" s="226"/>
      <c r="AIT967" s="226"/>
      <c r="AIU967" s="226"/>
      <c r="AIV967" s="226"/>
      <c r="AIW967" s="226"/>
      <c r="AIX967" s="226"/>
      <c r="AIY967" s="226"/>
      <c r="AIZ967" s="226"/>
      <c r="AJA967" s="226"/>
      <c r="AJB967" s="226"/>
      <c r="AJC967" s="226"/>
      <c r="AJD967" s="226"/>
      <c r="AJE967" s="226"/>
      <c r="AJF967" s="226"/>
      <c r="AJG967" s="226"/>
      <c r="AJH967" s="226"/>
      <c r="AJI967" s="226"/>
      <c r="AJJ967" s="226"/>
      <c r="AJK967" s="226"/>
      <c r="AJL967" s="226"/>
      <c r="AJM967" s="226"/>
      <c r="AJN967" s="226"/>
      <c r="AJO967" s="226"/>
      <c r="AJP967" s="226"/>
      <c r="AJQ967" s="226"/>
      <c r="AJR967" s="226"/>
      <c r="AJS967" s="226"/>
      <c r="AJT967" s="226"/>
      <c r="AJU967" s="226"/>
      <c r="AJV967" s="226"/>
      <c r="AJW967" s="226"/>
      <c r="AJX967" s="226"/>
      <c r="AJY967" s="226"/>
      <c r="AJZ967" s="226"/>
      <c r="AKA967" s="226"/>
      <c r="AKB967" s="226"/>
      <c r="AKC967" s="226"/>
      <c r="AKD967" s="226"/>
      <c r="AKE967" s="226"/>
      <c r="AKF967" s="226"/>
      <c r="AKG967" s="226"/>
      <c r="AKH967" s="226"/>
      <c r="AKI967" s="226"/>
      <c r="AKJ967" s="226"/>
      <c r="AKK967" s="226"/>
      <c r="AKL967" s="226"/>
      <c r="AKM967" s="226"/>
      <c r="AKN967" s="226"/>
      <c r="AKO967" s="226"/>
      <c r="AKP967" s="226"/>
      <c r="AKQ967" s="226"/>
      <c r="AKR967" s="226"/>
      <c r="AKS967" s="226"/>
      <c r="AKT967" s="226"/>
      <c r="AKU967" s="226"/>
      <c r="AKV967" s="226"/>
      <c r="AKW967" s="226"/>
      <c r="AKX967" s="226"/>
      <c r="AKY967" s="226"/>
      <c r="AKZ967" s="226"/>
      <c r="ALA967" s="226"/>
      <c r="ALB967" s="226"/>
      <c r="ALC967" s="226"/>
      <c r="ALD967" s="226"/>
      <c r="ALE967" s="226"/>
      <c r="ALF967" s="226"/>
      <c r="ALG967" s="226"/>
      <c r="ALH967" s="226"/>
      <c r="ALI967" s="226"/>
      <c r="ALJ967" s="226"/>
      <c r="ALK967" s="226"/>
      <c r="ALL967" s="226"/>
      <c r="ALM967" s="226"/>
      <c r="ALN967" s="226"/>
      <c r="ALO967" s="226"/>
      <c r="ALP967" s="226"/>
      <c r="ALQ967" s="226"/>
      <c r="ALR967" s="226"/>
      <c r="ALS967" s="226"/>
      <c r="ALT967" s="226"/>
      <c r="ALU967" s="226"/>
      <c r="ALV967" s="226"/>
      <c r="ALW967" s="226"/>
      <c r="ALX967" s="226"/>
      <c r="ALY967" s="226"/>
      <c r="ALZ967" s="226"/>
      <c r="AMA967" s="226"/>
      <c r="AMB967" s="226"/>
      <c r="AMC967" s="226"/>
      <c r="AMD967" s="226"/>
      <c r="AME967" s="226"/>
      <c r="AMF967" s="226"/>
      <c r="AMG967" s="226"/>
      <c r="AMH967" s="226"/>
      <c r="AMI967" s="226"/>
      <c r="AMJ967" s="226"/>
      <c r="AMK967" s="226"/>
      <c r="AML967" s="226"/>
      <c r="AMM967" s="226"/>
      <c r="AMN967" s="226"/>
      <c r="AMO967" s="226"/>
      <c r="AMP967" s="226"/>
      <c r="AMQ967" s="226"/>
      <c r="AMR967" s="226"/>
      <c r="AMS967" s="226"/>
      <c r="AMT967" s="226"/>
      <c r="AMU967" s="226"/>
      <c r="AMV967" s="226"/>
      <c r="AMW967" s="226"/>
      <c r="AMX967" s="226"/>
    </row>
    <row r="968" spans="1:1038" s="398" customFormat="1" ht="18" customHeight="1">
      <c r="A968" s="548" t="s">
        <v>2392</v>
      </c>
      <c r="B968" s="543" t="s">
        <v>1647</v>
      </c>
      <c r="C968" s="226"/>
      <c r="D968" s="225" t="s">
        <v>1279</v>
      </c>
      <c r="E968" s="226">
        <v>112</v>
      </c>
      <c r="F968" s="226">
        <v>2</v>
      </c>
      <c r="G968" s="391" t="str">
        <f t="shared" ref="G968" si="773">E968&amp;"-"&amp;F968</f>
        <v>112-2</v>
      </c>
      <c r="H968" s="226">
        <v>0</v>
      </c>
      <c r="I968" s="226">
        <v>26</v>
      </c>
      <c r="J968" s="544">
        <f t="shared" ref="J968" si="774">IF(H968=0, 1, 0)</f>
        <v>1</v>
      </c>
      <c r="K968" s="545" t="b">
        <f>IF(J969=1,IF(((VLOOKUP($G968,[4]Depth_Lookup!$A$3:$J$550,9,FALSE))-(I968/100))=0,"Good",IF(((VLOOKUP($G968,[4]Depth_Lookup!$A$3:$J$550,9,FALSE))-(I968/100))&gt;0,"Too Short","Too Long")))</f>
        <v>0</v>
      </c>
      <c r="L968" s="171">
        <f>(VLOOKUP($G968,Depth_Lookup!$A$3:$J$410,10,FALSE))+(H968/100)</f>
        <v>294.16500000000002</v>
      </c>
      <c r="M968" s="171">
        <f>(VLOOKUP($G968,Depth_Lookup!$A$3:$J$410,10,FALSE))+(I968/100)</f>
        <v>294.42500000000001</v>
      </c>
      <c r="N968" s="232" t="s">
        <v>2458</v>
      </c>
      <c r="O968" s="226">
        <v>1</v>
      </c>
      <c r="P968" s="226" t="s">
        <v>853</v>
      </c>
      <c r="Q968" s="226" t="s">
        <v>2437</v>
      </c>
      <c r="R968" s="391" t="str">
        <f t="shared" ref="R968" si="775">P968&amp;""&amp;Q968</f>
        <v>Serpentinizedharzburgite</v>
      </c>
      <c r="S968" s="226" t="s">
        <v>700</v>
      </c>
      <c r="T968" s="226" t="s">
        <v>2400</v>
      </c>
      <c r="U968" s="226"/>
      <c r="V968" s="226"/>
      <c r="W968" s="226" t="s">
        <v>2393</v>
      </c>
      <c r="X968" s="392">
        <f>VLOOKUP(W968,[4]definitions_list_lookup!$A$13:$B$19,2,0)</f>
        <v>5</v>
      </c>
      <c r="Y968" s="226" t="s">
        <v>2438</v>
      </c>
      <c r="Z968" s="226" t="s">
        <v>2439</v>
      </c>
      <c r="AA968" s="226"/>
      <c r="AB968" s="226"/>
      <c r="AC968" s="226"/>
      <c r="AD968" s="226"/>
      <c r="AE968" s="393"/>
      <c r="AF968" s="391" t="e">
        <f>VLOOKUP(AE968,[4]definitions_list_mag!$V$12:$W$15,2,0)</f>
        <v>#N/A</v>
      </c>
      <c r="AG968" s="394"/>
      <c r="AH968" s="226"/>
      <c r="AI968" s="257">
        <v>72</v>
      </c>
      <c r="AJ968" s="226"/>
      <c r="AK968" s="226"/>
      <c r="AL968" s="226"/>
      <c r="AM968" s="226"/>
      <c r="AN968" s="226"/>
      <c r="AO968" s="257"/>
      <c r="AP968" s="226"/>
      <c r="AQ968" s="226"/>
      <c r="AR968" s="226"/>
      <c r="AS968" s="226"/>
      <c r="AT968" s="226"/>
      <c r="AU968" s="257">
        <v>1</v>
      </c>
      <c r="AV968" s="226">
        <v>2</v>
      </c>
      <c r="AW968" s="226">
        <v>0.5</v>
      </c>
      <c r="AX968" s="226" t="s">
        <v>110</v>
      </c>
      <c r="AY968" s="226" t="s">
        <v>103</v>
      </c>
      <c r="AZ968" s="226"/>
      <c r="BA968" s="257">
        <v>25</v>
      </c>
      <c r="BB968" s="226">
        <v>5</v>
      </c>
      <c r="BC968" s="226">
        <v>2</v>
      </c>
      <c r="BD968" s="226" t="s">
        <v>110</v>
      </c>
      <c r="BE968" s="226" t="s">
        <v>103</v>
      </c>
      <c r="BF968" s="226"/>
      <c r="BG968" s="257"/>
      <c r="BH968" s="226"/>
      <c r="BI968" s="226"/>
      <c r="BJ968" s="226"/>
      <c r="BK968" s="226"/>
      <c r="BL968" s="226"/>
      <c r="BM968" s="257">
        <v>2</v>
      </c>
      <c r="BN968" s="226">
        <v>1</v>
      </c>
      <c r="BO968" s="226">
        <v>0.5</v>
      </c>
      <c r="BP968" s="226"/>
      <c r="BQ968" s="226"/>
      <c r="BR968" s="226"/>
      <c r="BS968" s="226"/>
      <c r="BT968" s="226"/>
      <c r="BU968" s="226"/>
      <c r="BV968" s="226"/>
      <c r="BW968" s="226"/>
      <c r="BX968" s="226"/>
      <c r="BY968" s="257"/>
      <c r="BZ968" s="226"/>
      <c r="CA968" s="226"/>
      <c r="CB968" s="226"/>
      <c r="CC968" s="226"/>
      <c r="CD968" s="226"/>
      <c r="CE968" s="226"/>
      <c r="CF968" s="399">
        <f t="shared" ref="CF968" si="776">AI968+AO968+BA968+AU968+BG968+BM968+BY968</f>
        <v>100</v>
      </c>
      <c r="CG968" s="259"/>
      <c r="CH968" s="150" t="s">
        <v>1360</v>
      </c>
      <c r="CI968" s="150">
        <v>85</v>
      </c>
      <c r="CJ968" s="150"/>
      <c r="CK968" s="158"/>
      <c r="CL968" s="395"/>
      <c r="CM968" s="395"/>
      <c r="CN968" s="395"/>
      <c r="CO968" s="395"/>
      <c r="CP968" s="395"/>
      <c r="CQ968" s="395"/>
      <c r="CR968" s="395"/>
      <c r="CS968" s="395"/>
      <c r="CT968" s="395"/>
      <c r="CU968" s="395"/>
      <c r="CV968" s="395"/>
      <c r="CW968" s="395"/>
      <c r="CX968" s="395"/>
      <c r="CY968" s="395"/>
      <c r="CZ968" s="395"/>
      <c r="DA968" s="395"/>
      <c r="DB968" s="395">
        <v>90</v>
      </c>
      <c r="DC968" s="256">
        <v>10</v>
      </c>
      <c r="DD968" s="395"/>
      <c r="DE968" s="395"/>
      <c r="DF968" s="395"/>
      <c r="DG968" s="395"/>
      <c r="DH968" s="395"/>
      <c r="DI968" s="395"/>
      <c r="DJ968" s="395"/>
      <c r="DK968" s="396">
        <f t="shared" ref="DK968" si="777">SUM(CL968:DJ968)</f>
        <v>100</v>
      </c>
      <c r="DL968" s="259"/>
      <c r="DM968" s="395"/>
      <c r="DN968" s="395"/>
      <c r="DO968" s="397"/>
      <c r="DQ968" s="259"/>
      <c r="DR968" s="397"/>
      <c r="DS968" s="259"/>
      <c r="DT968" s="263" t="s">
        <v>2463</v>
      </c>
      <c r="DU968" s="256"/>
      <c r="DV968" s="256"/>
      <c r="DW968" s="400" t="e">
        <f>VLOOKUP(P968,[4]definitions_list_lookup!$K$30:$L$54,2,0)</f>
        <v>#N/A</v>
      </c>
      <c r="DX968" s="155" t="s">
        <v>2455</v>
      </c>
      <c r="DY968" s="155" t="s">
        <v>1426</v>
      </c>
      <c r="DZ968" s="546"/>
      <c r="EA968" s="104"/>
      <c r="EB968" s="256"/>
      <c r="EC968" s="104"/>
      <c r="ED968" s="229" t="s">
        <v>2517</v>
      </c>
      <c r="EE968" s="401"/>
      <c r="EF968" s="402"/>
      <c r="EG968" s="401"/>
      <c r="EH968" s="403"/>
      <c r="EI968" s="404"/>
      <c r="EJ968" s="405"/>
      <c r="EK968" s="406"/>
      <c r="EL968" s="401"/>
      <c r="EM968" s="403"/>
      <c r="EN968" s="403" t="s">
        <v>1448</v>
      </c>
      <c r="EO968" s="407"/>
      <c r="EP968" s="407"/>
      <c r="EQ968" s="407"/>
      <c r="ER968" s="407"/>
      <c r="ES968" s="407"/>
      <c r="ET968" s="407"/>
      <c r="EU968" s="407"/>
      <c r="EV968" s="408">
        <v>57</v>
      </c>
      <c r="EW968" s="408">
        <v>90</v>
      </c>
      <c r="EX968" s="408">
        <v>60</v>
      </c>
      <c r="EY968" s="408">
        <v>180</v>
      </c>
      <c r="EZ968" s="192">
        <f t="shared" si="755"/>
        <v>-41.638421974310091</v>
      </c>
      <c r="FA968" s="192">
        <f t="shared" si="756"/>
        <v>318.36157802568994</v>
      </c>
      <c r="FB968" s="192">
        <f t="shared" si="757"/>
        <v>23.339438543790394</v>
      </c>
      <c r="FC968" s="192">
        <f t="shared" si="758"/>
        <v>48.361578025689909</v>
      </c>
      <c r="FD968" s="192">
        <f t="shared" si="759"/>
        <v>66.660561456209606</v>
      </c>
      <c r="FE968" s="193">
        <f t="shared" si="760"/>
        <v>138.36157802568994</v>
      </c>
      <c r="FF968" s="194">
        <f t="shared" si="761"/>
        <v>66.660561456209606</v>
      </c>
      <c r="FG968" s="401"/>
      <c r="FH968" s="403"/>
      <c r="FI968" s="778">
        <f t="shared" si="762"/>
        <v>0</v>
      </c>
      <c r="FJ968" s="779">
        <f t="shared" si="763"/>
        <v>66.660561456209606</v>
      </c>
      <c r="FK968" s="779">
        <f t="shared" si="764"/>
        <v>23.339438543790394</v>
      </c>
      <c r="FL968" s="780">
        <f t="shared" si="765"/>
        <v>0.40735004815601311</v>
      </c>
      <c r="FM968" s="169">
        <f t="shared" si="766"/>
        <v>0.39617760524791451</v>
      </c>
      <c r="FN968" s="783">
        <f t="shared" si="767"/>
        <v>0</v>
      </c>
      <c r="FO968" s="226"/>
      <c r="FP968" s="226"/>
      <c r="FQ968" s="226"/>
      <c r="FR968" s="226"/>
      <c r="FS968" s="226"/>
      <c r="FT968" s="226"/>
      <c r="FU968" s="226"/>
      <c r="FV968" s="226"/>
      <c r="FW968" s="226"/>
      <c r="FX968" s="226"/>
      <c r="FY968" s="226"/>
      <c r="FZ968" s="226"/>
      <c r="GA968" s="226"/>
      <c r="GB968" s="226"/>
      <c r="GC968" s="226"/>
      <c r="GD968" s="226"/>
      <c r="GE968" s="226"/>
      <c r="GF968" s="226"/>
      <c r="GG968" s="226"/>
      <c r="GH968" s="226"/>
      <c r="GI968" s="226"/>
      <c r="GJ968" s="226"/>
      <c r="GK968" s="226"/>
      <c r="GL968" s="226"/>
      <c r="GM968" s="226"/>
      <c r="GN968" s="226"/>
      <c r="GO968" s="226"/>
      <c r="GP968" s="226"/>
      <c r="GQ968" s="226"/>
      <c r="GR968" s="226"/>
      <c r="GS968" s="226"/>
      <c r="GT968" s="226"/>
      <c r="GU968" s="226"/>
      <c r="GV968" s="226"/>
      <c r="GW968" s="226"/>
      <c r="GX968" s="226"/>
      <c r="GY968" s="226"/>
      <c r="GZ968" s="226"/>
      <c r="HA968" s="226"/>
      <c r="HB968" s="226"/>
      <c r="HC968" s="226"/>
      <c r="HD968" s="226"/>
      <c r="HE968" s="226"/>
      <c r="HF968" s="226"/>
      <c r="HG968" s="226"/>
      <c r="HH968" s="226"/>
      <c r="HI968" s="226"/>
      <c r="HJ968" s="226"/>
      <c r="HK968" s="226"/>
      <c r="HL968" s="226"/>
      <c r="HM968" s="226"/>
      <c r="HN968" s="226"/>
      <c r="HO968" s="226"/>
      <c r="HP968" s="226"/>
      <c r="HQ968" s="226"/>
      <c r="HR968" s="226"/>
      <c r="HS968" s="226"/>
      <c r="HT968" s="226"/>
      <c r="HU968" s="226"/>
      <c r="HV968" s="226"/>
      <c r="HW968" s="226"/>
      <c r="HX968" s="226"/>
      <c r="HY968" s="226"/>
      <c r="HZ968" s="226"/>
      <c r="IA968" s="226"/>
      <c r="IB968" s="226"/>
      <c r="IC968" s="226"/>
      <c r="ID968" s="226"/>
      <c r="IE968" s="226"/>
      <c r="IF968" s="226"/>
      <c r="IG968" s="226"/>
      <c r="IH968" s="226"/>
      <c r="II968" s="226"/>
      <c r="IJ968" s="226"/>
      <c r="IK968" s="226"/>
      <c r="IL968" s="226"/>
      <c r="IM968" s="226"/>
      <c r="IN968" s="226"/>
      <c r="IO968" s="226"/>
      <c r="IP968" s="226"/>
      <c r="IQ968" s="226"/>
      <c r="IR968" s="226"/>
      <c r="IS968" s="226"/>
      <c r="IT968" s="226"/>
      <c r="IU968" s="226"/>
      <c r="IV968" s="226"/>
      <c r="IW968" s="226"/>
      <c r="IX968" s="226"/>
      <c r="IY968" s="226"/>
      <c r="IZ968" s="226"/>
      <c r="JA968" s="226"/>
      <c r="JB968" s="226"/>
      <c r="JC968" s="226"/>
      <c r="JD968" s="226"/>
      <c r="JE968" s="226"/>
      <c r="JF968" s="226"/>
      <c r="JG968" s="226"/>
      <c r="JH968" s="226"/>
      <c r="JI968" s="226"/>
      <c r="JJ968" s="226"/>
      <c r="JK968" s="226"/>
      <c r="JL968" s="226"/>
      <c r="JM968" s="226"/>
      <c r="JN968" s="226"/>
      <c r="JO968" s="226"/>
      <c r="JP968" s="226"/>
      <c r="JQ968" s="226"/>
      <c r="JR968" s="226"/>
      <c r="JS968" s="226"/>
      <c r="JT968" s="226"/>
      <c r="JU968" s="226"/>
      <c r="JV968" s="226"/>
      <c r="JW968" s="226"/>
      <c r="JX968" s="226"/>
      <c r="JY968" s="226"/>
      <c r="JZ968" s="226"/>
      <c r="KA968" s="226"/>
      <c r="KB968" s="226"/>
      <c r="KC968" s="226"/>
      <c r="KD968" s="226"/>
      <c r="KE968" s="226"/>
      <c r="KF968" s="226"/>
      <c r="KG968" s="226"/>
      <c r="KH968" s="226"/>
      <c r="KI968" s="226"/>
      <c r="KJ968" s="226"/>
      <c r="KK968" s="226"/>
      <c r="KL968" s="226"/>
      <c r="KM968" s="226"/>
      <c r="KN968" s="226"/>
      <c r="KO968" s="226"/>
      <c r="KP968" s="226"/>
      <c r="KQ968" s="226"/>
      <c r="KR968" s="226"/>
      <c r="KS968" s="226"/>
      <c r="KT968" s="226"/>
      <c r="KU968" s="226"/>
      <c r="KV968" s="226"/>
      <c r="KW968" s="226"/>
      <c r="KX968" s="226"/>
      <c r="KY968" s="226"/>
      <c r="KZ968" s="226"/>
      <c r="LA968" s="226"/>
      <c r="LB968" s="226"/>
      <c r="LC968" s="226"/>
      <c r="LD968" s="226"/>
      <c r="LE968" s="226"/>
      <c r="LF968" s="226"/>
      <c r="LG968" s="226"/>
      <c r="LH968" s="226"/>
      <c r="LI968" s="226"/>
      <c r="LJ968" s="226"/>
      <c r="LK968" s="226"/>
      <c r="LL968" s="226"/>
      <c r="LM968" s="226"/>
      <c r="LN968" s="226"/>
      <c r="LO968" s="226"/>
      <c r="LP968" s="226"/>
      <c r="LQ968" s="226"/>
      <c r="LR968" s="226"/>
      <c r="LS968" s="226"/>
      <c r="LT968" s="226"/>
      <c r="LU968" s="226"/>
      <c r="LV968" s="226"/>
      <c r="LW968" s="226"/>
      <c r="LX968" s="226"/>
      <c r="LY968" s="226"/>
      <c r="LZ968" s="226"/>
      <c r="MA968" s="226"/>
      <c r="MB968" s="226"/>
      <c r="MC968" s="226"/>
      <c r="MD968" s="226"/>
      <c r="ME968" s="226"/>
      <c r="MF968" s="226"/>
      <c r="MG968" s="226"/>
      <c r="MH968" s="226"/>
      <c r="MI968" s="226"/>
      <c r="MJ968" s="226"/>
      <c r="MK968" s="226"/>
      <c r="ML968" s="226"/>
      <c r="MM968" s="226"/>
      <c r="MN968" s="226"/>
      <c r="MO968" s="226"/>
      <c r="MP968" s="226"/>
      <c r="MQ968" s="226"/>
      <c r="MR968" s="226"/>
      <c r="MS968" s="226"/>
      <c r="MT968" s="226"/>
      <c r="MU968" s="226"/>
      <c r="MV968" s="226"/>
      <c r="MW968" s="226"/>
      <c r="MX968" s="226"/>
      <c r="MY968" s="226"/>
      <c r="MZ968" s="226"/>
      <c r="NA968" s="226"/>
      <c r="NB968" s="226"/>
      <c r="NC968" s="226"/>
      <c r="ND968" s="226"/>
      <c r="NE968" s="226"/>
      <c r="NF968" s="226"/>
      <c r="NG968" s="226"/>
      <c r="NH968" s="226"/>
      <c r="NI968" s="226"/>
      <c r="NJ968" s="226"/>
      <c r="NK968" s="226"/>
      <c r="NL968" s="226"/>
      <c r="NM968" s="226"/>
      <c r="NN968" s="226"/>
      <c r="NO968" s="226"/>
      <c r="NP968" s="226"/>
      <c r="NQ968" s="226"/>
      <c r="NR968" s="226"/>
      <c r="NS968" s="226"/>
      <c r="NT968" s="226"/>
      <c r="NU968" s="226"/>
      <c r="NV968" s="226"/>
      <c r="NW968" s="226"/>
      <c r="NX968" s="226"/>
      <c r="NY968" s="226"/>
      <c r="NZ968" s="226"/>
      <c r="OA968" s="226"/>
      <c r="OB968" s="226"/>
      <c r="OC968" s="226"/>
      <c r="OD968" s="226"/>
      <c r="OE968" s="226"/>
      <c r="OF968" s="226"/>
      <c r="OG968" s="226"/>
      <c r="OH968" s="226"/>
      <c r="OI968" s="226"/>
      <c r="OJ968" s="226"/>
      <c r="OK968" s="226"/>
      <c r="OL968" s="226"/>
      <c r="OM968" s="226"/>
      <c r="ON968" s="226"/>
      <c r="OO968" s="226"/>
      <c r="OP968" s="226"/>
      <c r="OQ968" s="226"/>
      <c r="OR968" s="226"/>
      <c r="OS968" s="226"/>
      <c r="OT968" s="226"/>
      <c r="OU968" s="226"/>
      <c r="OV968" s="226"/>
      <c r="OW968" s="226"/>
      <c r="OX968" s="226"/>
      <c r="OY968" s="226"/>
      <c r="OZ968" s="226"/>
      <c r="PA968" s="226"/>
      <c r="PB968" s="226"/>
      <c r="PC968" s="226"/>
      <c r="PD968" s="226"/>
      <c r="PE968" s="226"/>
      <c r="PF968" s="226"/>
      <c r="PG968" s="226"/>
      <c r="PH968" s="226"/>
      <c r="PI968" s="226"/>
      <c r="PJ968" s="226"/>
      <c r="PK968" s="226"/>
      <c r="PL968" s="226"/>
      <c r="PM968" s="226"/>
      <c r="PN968" s="226"/>
      <c r="PO968" s="226"/>
      <c r="PP968" s="226"/>
      <c r="PQ968" s="226"/>
      <c r="PR968" s="226"/>
      <c r="PS968" s="226"/>
      <c r="PT968" s="226"/>
      <c r="PU968" s="226"/>
      <c r="PV968" s="226"/>
      <c r="PW968" s="226"/>
      <c r="PX968" s="226"/>
      <c r="PY968" s="226"/>
      <c r="PZ968" s="226"/>
      <c r="QA968" s="226"/>
      <c r="QB968" s="226"/>
      <c r="QC968" s="226"/>
      <c r="QD968" s="226"/>
      <c r="QE968" s="226"/>
      <c r="QF968" s="226"/>
      <c r="QG968" s="226"/>
      <c r="QH968" s="226"/>
      <c r="QI968" s="226"/>
      <c r="QJ968" s="226"/>
      <c r="QK968" s="226"/>
      <c r="QL968" s="226"/>
      <c r="QM968" s="226"/>
      <c r="QN968" s="226"/>
      <c r="QO968" s="226"/>
      <c r="QP968" s="226"/>
      <c r="QQ968" s="226"/>
      <c r="QR968" s="226"/>
      <c r="QS968" s="226"/>
      <c r="QT968" s="226"/>
      <c r="QU968" s="226"/>
      <c r="QV968" s="226"/>
      <c r="QW968" s="226"/>
      <c r="QX968" s="226"/>
      <c r="QY968" s="226"/>
      <c r="QZ968" s="226"/>
      <c r="RA968" s="226"/>
      <c r="RB968" s="226"/>
      <c r="RC968" s="226"/>
      <c r="RD968" s="226"/>
      <c r="RE968" s="226"/>
      <c r="RF968" s="226"/>
      <c r="RG968" s="226"/>
      <c r="RH968" s="226"/>
      <c r="RI968" s="226"/>
      <c r="RJ968" s="226"/>
      <c r="RK968" s="226"/>
      <c r="RL968" s="226"/>
      <c r="RM968" s="226"/>
      <c r="RN968" s="226"/>
      <c r="RO968" s="226"/>
      <c r="RP968" s="226"/>
      <c r="RQ968" s="226"/>
      <c r="RR968" s="226"/>
      <c r="RS968" s="226"/>
      <c r="RT968" s="226"/>
      <c r="RU968" s="226"/>
      <c r="RV968" s="226"/>
      <c r="RW968" s="226"/>
      <c r="RX968" s="226"/>
      <c r="RY968" s="226"/>
      <c r="RZ968" s="226"/>
      <c r="SA968" s="226"/>
      <c r="SB968" s="226"/>
      <c r="SC968" s="226"/>
      <c r="SD968" s="226"/>
      <c r="SE968" s="226"/>
      <c r="SF968" s="226"/>
      <c r="SG968" s="226"/>
      <c r="SH968" s="226"/>
      <c r="SI968" s="226"/>
      <c r="SJ968" s="226"/>
      <c r="SK968" s="226"/>
      <c r="SL968" s="226"/>
      <c r="SM968" s="226"/>
      <c r="SN968" s="226"/>
      <c r="SO968" s="226"/>
      <c r="SP968" s="226"/>
      <c r="SQ968" s="226"/>
      <c r="SR968" s="226"/>
      <c r="SS968" s="226"/>
      <c r="ST968" s="226"/>
      <c r="SU968" s="226"/>
      <c r="SV968" s="226"/>
      <c r="SW968" s="226"/>
      <c r="SX968" s="226"/>
      <c r="SY968" s="226"/>
      <c r="SZ968" s="226"/>
      <c r="TA968" s="226"/>
      <c r="TB968" s="226"/>
      <c r="TC968" s="226"/>
      <c r="TD968" s="226"/>
      <c r="TE968" s="226"/>
      <c r="TF968" s="226"/>
      <c r="TG968" s="226"/>
      <c r="TH968" s="226"/>
      <c r="TI968" s="226"/>
      <c r="TJ968" s="226"/>
      <c r="TK968" s="226"/>
      <c r="TL968" s="226"/>
      <c r="TM968" s="226"/>
      <c r="TN968" s="226"/>
      <c r="TO968" s="226"/>
      <c r="TP968" s="226"/>
      <c r="TQ968" s="226"/>
      <c r="TR968" s="226"/>
      <c r="TS968" s="226"/>
      <c r="TT968" s="226"/>
      <c r="TU968" s="226"/>
      <c r="TV968" s="226"/>
      <c r="TW968" s="226"/>
      <c r="TX968" s="226"/>
      <c r="TY968" s="226"/>
      <c r="TZ968" s="226"/>
      <c r="UA968" s="226"/>
      <c r="UB968" s="226"/>
      <c r="UC968" s="226"/>
      <c r="UD968" s="226"/>
      <c r="UE968" s="226"/>
      <c r="UF968" s="226"/>
      <c r="UG968" s="226"/>
      <c r="UH968" s="226"/>
      <c r="UI968" s="226"/>
      <c r="UJ968" s="226"/>
      <c r="UK968" s="226"/>
      <c r="UL968" s="226"/>
      <c r="UM968" s="226"/>
      <c r="UN968" s="226"/>
      <c r="UO968" s="226"/>
      <c r="UP968" s="226"/>
      <c r="UQ968" s="226"/>
      <c r="UR968" s="226"/>
      <c r="US968" s="226"/>
      <c r="UT968" s="226"/>
      <c r="UU968" s="226"/>
      <c r="UV968" s="226"/>
      <c r="UW968" s="226"/>
      <c r="UX968" s="226"/>
      <c r="UY968" s="226"/>
      <c r="UZ968" s="226"/>
      <c r="VA968" s="226"/>
      <c r="VB968" s="226"/>
      <c r="VC968" s="226"/>
      <c r="VD968" s="226"/>
      <c r="VE968" s="226"/>
      <c r="VF968" s="226"/>
      <c r="VG968" s="226"/>
      <c r="VH968" s="226"/>
      <c r="VI968" s="226"/>
      <c r="VJ968" s="226"/>
      <c r="VK968" s="226"/>
      <c r="VL968" s="226"/>
      <c r="VM968" s="226"/>
      <c r="VN968" s="226"/>
      <c r="VO968" s="226"/>
      <c r="VP968" s="226"/>
      <c r="VQ968" s="226"/>
      <c r="VR968" s="226"/>
      <c r="VS968" s="226"/>
      <c r="VT968" s="226"/>
      <c r="VU968" s="226"/>
      <c r="VV968" s="226"/>
      <c r="VW968" s="226"/>
      <c r="VX968" s="226"/>
      <c r="VY968" s="226"/>
      <c r="VZ968" s="226"/>
      <c r="WA968" s="226"/>
      <c r="WB968" s="226"/>
      <c r="WC968" s="226"/>
      <c r="WD968" s="226"/>
      <c r="WE968" s="226"/>
      <c r="WF968" s="226"/>
      <c r="WG968" s="226"/>
      <c r="WH968" s="226"/>
      <c r="WI968" s="226"/>
      <c r="WJ968" s="226"/>
      <c r="WK968" s="226"/>
      <c r="WL968" s="226"/>
      <c r="WM968" s="226"/>
      <c r="WN968" s="226"/>
      <c r="WO968" s="226"/>
      <c r="WP968" s="226"/>
      <c r="WQ968" s="226"/>
      <c r="WR968" s="226"/>
      <c r="WS968" s="226"/>
      <c r="WT968" s="226"/>
      <c r="WU968" s="226"/>
      <c r="WV968" s="226"/>
      <c r="WW968" s="226"/>
      <c r="WX968" s="226"/>
      <c r="WY968" s="226"/>
      <c r="WZ968" s="226"/>
      <c r="XA968" s="226"/>
      <c r="XB968" s="226"/>
      <c r="XC968" s="226"/>
      <c r="XD968" s="226"/>
      <c r="XE968" s="226"/>
      <c r="XF968" s="226"/>
      <c r="XG968" s="226"/>
      <c r="XH968" s="226"/>
      <c r="XI968" s="226"/>
      <c r="XJ968" s="226"/>
      <c r="XK968" s="226"/>
      <c r="XL968" s="226"/>
      <c r="XM968" s="226"/>
      <c r="XN968" s="226"/>
      <c r="XO968" s="226"/>
      <c r="XP968" s="226"/>
      <c r="XQ968" s="226"/>
      <c r="XR968" s="226"/>
      <c r="XS968" s="226"/>
      <c r="XT968" s="226"/>
      <c r="XU968" s="226"/>
      <c r="XV968" s="226"/>
      <c r="XW968" s="226"/>
      <c r="XX968" s="226"/>
      <c r="XY968" s="226"/>
      <c r="XZ968" s="226"/>
      <c r="YA968" s="226"/>
      <c r="YB968" s="226"/>
      <c r="YC968" s="226"/>
      <c r="YD968" s="226"/>
      <c r="YE968" s="226"/>
      <c r="YF968" s="226"/>
      <c r="YG968" s="226"/>
      <c r="YH968" s="226"/>
      <c r="YI968" s="226"/>
      <c r="YJ968" s="226"/>
      <c r="YK968" s="226"/>
      <c r="YL968" s="226"/>
      <c r="YM968" s="226"/>
      <c r="YN968" s="226"/>
      <c r="YO968" s="226"/>
      <c r="YP968" s="226"/>
      <c r="YQ968" s="226"/>
      <c r="YR968" s="226"/>
      <c r="YS968" s="226"/>
      <c r="YT968" s="226"/>
      <c r="YU968" s="226"/>
      <c r="YV968" s="226"/>
      <c r="YW968" s="226"/>
      <c r="YX968" s="226"/>
      <c r="YY968" s="226"/>
      <c r="YZ968" s="226"/>
      <c r="ZA968" s="226"/>
      <c r="ZB968" s="226"/>
      <c r="ZC968" s="226"/>
      <c r="ZD968" s="226"/>
      <c r="ZE968" s="226"/>
      <c r="ZF968" s="226"/>
      <c r="ZG968" s="226"/>
      <c r="ZH968" s="226"/>
      <c r="ZI968" s="226"/>
      <c r="ZJ968" s="226"/>
      <c r="ZK968" s="226"/>
      <c r="ZL968" s="226"/>
      <c r="ZM968" s="226"/>
      <c r="ZN968" s="226"/>
      <c r="ZO968" s="226"/>
      <c r="ZP968" s="226"/>
      <c r="ZQ968" s="226"/>
      <c r="ZR968" s="226"/>
      <c r="ZS968" s="226"/>
      <c r="ZT968" s="226"/>
      <c r="ZU968" s="226"/>
      <c r="ZV968" s="226"/>
      <c r="ZW968" s="226"/>
      <c r="ZX968" s="226"/>
      <c r="ZY968" s="226"/>
      <c r="ZZ968" s="226"/>
      <c r="AAA968" s="226"/>
      <c r="AAB968" s="226"/>
      <c r="AAC968" s="226"/>
      <c r="AAD968" s="226"/>
      <c r="AAE968" s="226"/>
      <c r="AAF968" s="226"/>
      <c r="AAG968" s="226"/>
      <c r="AAH968" s="226"/>
      <c r="AAI968" s="226"/>
      <c r="AAJ968" s="226"/>
      <c r="AAK968" s="226"/>
      <c r="AAL968" s="226"/>
      <c r="AAM968" s="226"/>
      <c r="AAN968" s="226"/>
      <c r="AAO968" s="226"/>
      <c r="AAP968" s="226"/>
      <c r="AAQ968" s="226"/>
      <c r="AAR968" s="226"/>
      <c r="AAS968" s="226"/>
      <c r="AAT968" s="226"/>
      <c r="AAU968" s="226"/>
      <c r="AAV968" s="226"/>
      <c r="AAW968" s="226"/>
      <c r="AAX968" s="226"/>
      <c r="AAY968" s="226"/>
      <c r="AAZ968" s="226"/>
      <c r="ABA968" s="226"/>
      <c r="ABB968" s="226"/>
      <c r="ABC968" s="226"/>
      <c r="ABD968" s="226"/>
      <c r="ABE968" s="226"/>
      <c r="ABF968" s="226"/>
      <c r="ABG968" s="226"/>
      <c r="ABH968" s="226"/>
      <c r="ABI968" s="226"/>
      <c r="ABJ968" s="226"/>
      <c r="ABK968" s="226"/>
      <c r="ABL968" s="226"/>
      <c r="ABM968" s="226"/>
      <c r="ABN968" s="226"/>
      <c r="ABO968" s="226"/>
      <c r="ABP968" s="226"/>
      <c r="ABQ968" s="226"/>
      <c r="ABR968" s="226"/>
      <c r="ABS968" s="226"/>
      <c r="ABT968" s="226"/>
      <c r="ABU968" s="226"/>
      <c r="ABV968" s="226"/>
      <c r="ABW968" s="226"/>
      <c r="ABX968" s="226"/>
      <c r="ABY968" s="226"/>
      <c r="ABZ968" s="226"/>
      <c r="ACA968" s="226"/>
      <c r="ACB968" s="226"/>
      <c r="ACC968" s="226"/>
      <c r="ACD968" s="226"/>
      <c r="ACE968" s="226"/>
      <c r="ACF968" s="226"/>
      <c r="ACG968" s="226"/>
      <c r="ACH968" s="226"/>
      <c r="ACI968" s="226"/>
      <c r="ACJ968" s="226"/>
      <c r="ACK968" s="226"/>
      <c r="ACL968" s="226"/>
      <c r="ACM968" s="226"/>
      <c r="ACN968" s="226"/>
      <c r="ACO968" s="226"/>
      <c r="ACP968" s="226"/>
      <c r="ACQ968" s="226"/>
      <c r="ACR968" s="226"/>
      <c r="ACS968" s="226"/>
      <c r="ACT968" s="226"/>
      <c r="ACU968" s="226"/>
      <c r="ACV968" s="226"/>
      <c r="ACW968" s="226"/>
      <c r="ACX968" s="226"/>
      <c r="ACY968" s="226"/>
      <c r="ACZ968" s="226"/>
      <c r="ADA968" s="226"/>
      <c r="ADB968" s="226"/>
      <c r="ADC968" s="226"/>
      <c r="ADD968" s="226"/>
      <c r="ADE968" s="226"/>
      <c r="ADF968" s="226"/>
      <c r="ADG968" s="226"/>
      <c r="ADH968" s="226"/>
      <c r="ADI968" s="226"/>
      <c r="ADJ968" s="226"/>
      <c r="ADK968" s="226"/>
      <c r="ADL968" s="226"/>
      <c r="ADM968" s="226"/>
      <c r="ADN968" s="226"/>
      <c r="ADO968" s="226"/>
      <c r="ADP968" s="226"/>
      <c r="ADQ968" s="226"/>
      <c r="ADR968" s="226"/>
      <c r="ADS968" s="226"/>
      <c r="ADT968" s="226"/>
      <c r="ADU968" s="226"/>
      <c r="ADV968" s="226"/>
      <c r="ADW968" s="226"/>
      <c r="ADX968" s="226"/>
      <c r="ADY968" s="226"/>
      <c r="ADZ968" s="226"/>
      <c r="AEA968" s="226"/>
      <c r="AEB968" s="226"/>
      <c r="AEC968" s="226"/>
      <c r="AED968" s="226"/>
      <c r="AEE968" s="226"/>
      <c r="AEF968" s="226"/>
      <c r="AEG968" s="226"/>
      <c r="AEH968" s="226"/>
      <c r="AEI968" s="226"/>
      <c r="AEJ968" s="226"/>
      <c r="AEK968" s="226"/>
      <c r="AEL968" s="226"/>
      <c r="AEM968" s="226"/>
      <c r="AEN968" s="226"/>
      <c r="AEO968" s="226"/>
      <c r="AEP968" s="226"/>
      <c r="AEQ968" s="226"/>
      <c r="AER968" s="226"/>
      <c r="AES968" s="226"/>
      <c r="AET968" s="226"/>
      <c r="AEU968" s="226"/>
      <c r="AEV968" s="226"/>
      <c r="AEW968" s="226"/>
      <c r="AEX968" s="226"/>
      <c r="AEY968" s="226"/>
      <c r="AEZ968" s="226"/>
      <c r="AFA968" s="226"/>
      <c r="AFB968" s="226"/>
      <c r="AFC968" s="226"/>
      <c r="AFD968" s="226"/>
      <c r="AFE968" s="226"/>
      <c r="AFF968" s="226"/>
      <c r="AFG968" s="226"/>
      <c r="AFH968" s="226"/>
      <c r="AFI968" s="226"/>
      <c r="AFJ968" s="226"/>
      <c r="AFK968" s="226"/>
      <c r="AFL968" s="226"/>
      <c r="AFM968" s="226"/>
      <c r="AFN968" s="226"/>
      <c r="AFO968" s="226"/>
      <c r="AFP968" s="226"/>
      <c r="AFQ968" s="226"/>
      <c r="AFR968" s="226"/>
      <c r="AFS968" s="226"/>
      <c r="AFT968" s="226"/>
      <c r="AFU968" s="226"/>
      <c r="AFV968" s="226"/>
      <c r="AFW968" s="226"/>
      <c r="AFX968" s="226"/>
      <c r="AFY968" s="226"/>
      <c r="AFZ968" s="226"/>
      <c r="AGA968" s="226"/>
      <c r="AGB968" s="226"/>
      <c r="AGC968" s="226"/>
      <c r="AGD968" s="226"/>
      <c r="AGE968" s="226"/>
      <c r="AGF968" s="226"/>
      <c r="AGG968" s="226"/>
      <c r="AGH968" s="226"/>
      <c r="AGI968" s="226"/>
      <c r="AGJ968" s="226"/>
      <c r="AGK968" s="226"/>
      <c r="AGL968" s="226"/>
      <c r="AGM968" s="226"/>
      <c r="AGN968" s="226"/>
      <c r="AGO968" s="226"/>
      <c r="AGP968" s="226"/>
      <c r="AGQ968" s="226"/>
      <c r="AGR968" s="226"/>
      <c r="AGS968" s="226"/>
      <c r="AGT968" s="226"/>
      <c r="AGU968" s="226"/>
      <c r="AGV968" s="226"/>
      <c r="AGW968" s="226"/>
      <c r="AGX968" s="226"/>
      <c r="AGY968" s="226"/>
      <c r="AGZ968" s="226"/>
      <c r="AHA968" s="226"/>
      <c r="AHB968" s="226"/>
      <c r="AHC968" s="226"/>
      <c r="AHD968" s="226"/>
      <c r="AHE968" s="226"/>
      <c r="AHF968" s="226"/>
      <c r="AHG968" s="226"/>
      <c r="AHH968" s="226"/>
      <c r="AHI968" s="226"/>
      <c r="AHJ968" s="226"/>
      <c r="AHK968" s="226"/>
      <c r="AHL968" s="226"/>
      <c r="AHM968" s="226"/>
      <c r="AHN968" s="226"/>
      <c r="AHO968" s="226"/>
      <c r="AHP968" s="226"/>
      <c r="AHQ968" s="226"/>
      <c r="AHR968" s="226"/>
      <c r="AHS968" s="226"/>
      <c r="AHT968" s="226"/>
      <c r="AHU968" s="226"/>
      <c r="AHV968" s="226"/>
      <c r="AHW968" s="226"/>
      <c r="AHX968" s="226"/>
      <c r="AHY968" s="226"/>
      <c r="AHZ968" s="226"/>
      <c r="AIA968" s="226"/>
      <c r="AIB968" s="226"/>
      <c r="AIC968" s="226"/>
      <c r="AID968" s="226"/>
      <c r="AIE968" s="226"/>
      <c r="AIF968" s="226"/>
      <c r="AIG968" s="226"/>
      <c r="AIH968" s="226"/>
      <c r="AII968" s="226"/>
      <c r="AIJ968" s="226"/>
      <c r="AIK968" s="226"/>
      <c r="AIL968" s="226"/>
      <c r="AIM968" s="226"/>
      <c r="AIN968" s="226"/>
      <c r="AIO968" s="226"/>
      <c r="AIP968" s="226"/>
      <c r="AIQ968" s="226"/>
      <c r="AIR968" s="226"/>
      <c r="AIS968" s="226"/>
      <c r="AIT968" s="226"/>
      <c r="AIU968" s="226"/>
      <c r="AIV968" s="226"/>
      <c r="AIW968" s="226"/>
      <c r="AIX968" s="226"/>
      <c r="AIY968" s="226"/>
      <c r="AIZ968" s="226"/>
      <c r="AJA968" s="226"/>
      <c r="AJB968" s="226"/>
      <c r="AJC968" s="226"/>
      <c r="AJD968" s="226"/>
      <c r="AJE968" s="226"/>
      <c r="AJF968" s="226"/>
      <c r="AJG968" s="226"/>
      <c r="AJH968" s="226"/>
      <c r="AJI968" s="226"/>
      <c r="AJJ968" s="226"/>
      <c r="AJK968" s="226"/>
      <c r="AJL968" s="226"/>
      <c r="AJM968" s="226"/>
      <c r="AJN968" s="226"/>
      <c r="AJO968" s="226"/>
      <c r="AJP968" s="226"/>
      <c r="AJQ968" s="226"/>
      <c r="AJR968" s="226"/>
      <c r="AJS968" s="226"/>
      <c r="AJT968" s="226"/>
      <c r="AJU968" s="226"/>
      <c r="AJV968" s="226"/>
      <c r="AJW968" s="226"/>
      <c r="AJX968" s="226"/>
      <c r="AJY968" s="226"/>
      <c r="AJZ968" s="226"/>
      <c r="AKA968" s="226"/>
      <c r="AKB968" s="226"/>
      <c r="AKC968" s="226"/>
      <c r="AKD968" s="226"/>
      <c r="AKE968" s="226"/>
      <c r="AKF968" s="226"/>
      <c r="AKG968" s="226"/>
      <c r="AKH968" s="226"/>
      <c r="AKI968" s="226"/>
      <c r="AKJ968" s="226"/>
      <c r="AKK968" s="226"/>
      <c r="AKL968" s="226"/>
      <c r="AKM968" s="226"/>
      <c r="AKN968" s="226"/>
      <c r="AKO968" s="226"/>
      <c r="AKP968" s="226"/>
      <c r="AKQ968" s="226"/>
      <c r="AKR968" s="226"/>
      <c r="AKS968" s="226"/>
      <c r="AKT968" s="226"/>
      <c r="AKU968" s="226"/>
      <c r="AKV968" s="226"/>
      <c r="AKW968" s="226"/>
      <c r="AKX968" s="226"/>
      <c r="AKY968" s="226"/>
      <c r="AKZ968" s="226"/>
      <c r="ALA968" s="226"/>
      <c r="ALB968" s="226"/>
      <c r="ALC968" s="226"/>
      <c r="ALD968" s="226"/>
      <c r="ALE968" s="226"/>
      <c r="ALF968" s="226"/>
      <c r="ALG968" s="226"/>
      <c r="ALH968" s="226"/>
      <c r="ALI968" s="226"/>
      <c r="ALJ968" s="226"/>
      <c r="ALK968" s="226"/>
      <c r="ALL968" s="226"/>
      <c r="ALM968" s="226"/>
      <c r="ALN968" s="226"/>
      <c r="ALO968" s="226"/>
      <c r="ALP968" s="226"/>
      <c r="ALQ968" s="226"/>
      <c r="ALR968" s="226"/>
      <c r="ALS968" s="226"/>
      <c r="ALT968" s="226"/>
      <c r="ALU968" s="226"/>
      <c r="ALV968" s="226"/>
      <c r="ALW968" s="226"/>
      <c r="ALX968" s="226"/>
      <c r="ALY968" s="226"/>
      <c r="ALZ968" s="226"/>
      <c r="AMA968" s="226"/>
      <c r="AMB968" s="226"/>
      <c r="AMC968" s="226"/>
      <c r="AMD968" s="226"/>
      <c r="AME968" s="226"/>
      <c r="AMF968" s="226"/>
      <c r="AMG968" s="226"/>
      <c r="AMH968" s="226"/>
      <c r="AMI968" s="226"/>
      <c r="AMJ968" s="226"/>
      <c r="AMK968" s="226"/>
      <c r="AML968" s="226"/>
      <c r="AMM968" s="226"/>
      <c r="AMN968" s="226"/>
      <c r="AMO968" s="226"/>
      <c r="AMP968" s="226"/>
      <c r="AMQ968" s="226"/>
      <c r="AMR968" s="226"/>
      <c r="AMS968" s="226"/>
      <c r="AMT968" s="226"/>
      <c r="AMU968" s="226"/>
      <c r="AMV968" s="226"/>
      <c r="AMW968" s="226"/>
      <c r="AMX968" s="226"/>
    </row>
    <row r="969" spans="1:1038" s="398" customFormat="1" ht="18" customHeight="1">
      <c r="A969" s="548"/>
      <c r="B969" s="543"/>
      <c r="C969" s="226"/>
      <c r="D969" s="225"/>
      <c r="E969" s="226">
        <v>112</v>
      </c>
      <c r="F969" s="226">
        <v>2</v>
      </c>
      <c r="G969" s="391" t="str">
        <f t="shared" si="772"/>
        <v>112-2</v>
      </c>
      <c r="H969" s="226"/>
      <c r="I969" s="226">
        <v>26.5</v>
      </c>
      <c r="J969" s="544"/>
      <c r="K969" s="545"/>
      <c r="L969" s="171">
        <f>(VLOOKUP($G969,Depth_Lookup!$A$3:$J$410,10,FALSE))+(H969/100)</f>
        <v>294.16500000000002</v>
      </c>
      <c r="M969" s="171">
        <f>(VLOOKUP($G969,Depth_Lookup!$A$3:$J$410,10,FALSE))+(I969/100)</f>
        <v>294.43</v>
      </c>
      <c r="N969" s="232"/>
      <c r="O969" s="226"/>
      <c r="P969" s="226"/>
      <c r="Q969" s="226"/>
      <c r="R969" s="391" t="s">
        <v>2507</v>
      </c>
      <c r="S969" s="226"/>
      <c r="T969" s="226"/>
      <c r="U969" s="226"/>
      <c r="V969" s="226"/>
      <c r="W969" s="226"/>
      <c r="X969" s="392"/>
      <c r="Y969" s="226"/>
      <c r="Z969" s="226"/>
      <c r="AA969" s="226"/>
      <c r="AB969" s="226"/>
      <c r="AC969" s="226"/>
      <c r="AD969" s="226"/>
      <c r="AE969" s="393"/>
      <c r="AF969" s="391"/>
      <c r="AG969" s="394"/>
      <c r="AH969" s="226"/>
      <c r="AI969" s="257"/>
      <c r="AJ969" s="226"/>
      <c r="AK969" s="226"/>
      <c r="AL969" s="226"/>
      <c r="AM969" s="226"/>
      <c r="AN969" s="226"/>
      <c r="AO969" s="257"/>
      <c r="AP969" s="226"/>
      <c r="AQ969" s="226"/>
      <c r="AR969" s="226"/>
      <c r="AS969" s="226"/>
      <c r="AT969" s="226"/>
      <c r="AU969" s="257"/>
      <c r="AV969" s="226"/>
      <c r="AW969" s="226"/>
      <c r="AX969" s="226"/>
      <c r="AY969" s="226"/>
      <c r="AZ969" s="226"/>
      <c r="BA969" s="257"/>
      <c r="BB969" s="226"/>
      <c r="BC969" s="226"/>
      <c r="BD969" s="226"/>
      <c r="BE969" s="226"/>
      <c r="BF969" s="226"/>
      <c r="BG969" s="257"/>
      <c r="BH969" s="226"/>
      <c r="BI969" s="226"/>
      <c r="BJ969" s="226"/>
      <c r="BK969" s="226"/>
      <c r="BL969" s="226"/>
      <c r="BM969" s="257"/>
      <c r="BN969" s="226"/>
      <c r="BO969" s="226"/>
      <c r="BP969" s="226"/>
      <c r="BQ969" s="226"/>
      <c r="BR969" s="226"/>
      <c r="BS969" s="226"/>
      <c r="BT969" s="226"/>
      <c r="BU969" s="226"/>
      <c r="BV969" s="226"/>
      <c r="BW969" s="226"/>
      <c r="BX969" s="226"/>
      <c r="BY969" s="257"/>
      <c r="BZ969" s="226"/>
      <c r="CA969" s="226"/>
      <c r="CB969" s="226"/>
      <c r="CC969" s="226"/>
      <c r="CD969" s="226"/>
      <c r="CE969" s="226"/>
      <c r="CF969" s="399"/>
      <c r="CG969" s="259"/>
      <c r="CH969" s="150"/>
      <c r="CI969" s="150"/>
      <c r="CJ969" s="150"/>
      <c r="CK969" s="158"/>
      <c r="CL969" s="395"/>
      <c r="CM969" s="395"/>
      <c r="CN969" s="395"/>
      <c r="CO969" s="395"/>
      <c r="CP969" s="395"/>
      <c r="CQ969" s="395"/>
      <c r="CR969" s="395"/>
      <c r="CS969" s="395"/>
      <c r="CT969" s="395"/>
      <c r="CU969" s="395"/>
      <c r="CV969" s="395"/>
      <c r="CW969" s="395"/>
      <c r="CX969" s="395"/>
      <c r="CY969" s="395"/>
      <c r="CZ969" s="395"/>
      <c r="DA969" s="395"/>
      <c r="DB969" s="395"/>
      <c r="DC969" s="256"/>
      <c r="DD969" s="395"/>
      <c r="DE969" s="395"/>
      <c r="DF969" s="395"/>
      <c r="DG969" s="395"/>
      <c r="DH969" s="395"/>
      <c r="DI969" s="395"/>
      <c r="DJ969" s="395"/>
      <c r="DK969" s="396"/>
      <c r="DL969" s="259"/>
      <c r="DM969" s="395"/>
      <c r="DN969" s="395"/>
      <c r="DO969" s="397"/>
      <c r="DQ969" s="259"/>
      <c r="DR969" s="397"/>
      <c r="DS969" s="259"/>
      <c r="DT969" s="263"/>
      <c r="DU969" s="256"/>
      <c r="DV969" s="256"/>
      <c r="DW969" s="400"/>
      <c r="DX969" s="155"/>
      <c r="DY969" s="155"/>
      <c r="DZ969" s="546"/>
      <c r="EA969" s="104"/>
      <c r="EB969" s="256"/>
      <c r="EC969" s="104"/>
      <c r="ED969" s="229" t="s">
        <v>2517</v>
      </c>
      <c r="EE969" s="401"/>
      <c r="EF969" s="402"/>
      <c r="EG969" s="401"/>
      <c r="EH969" s="403"/>
      <c r="EI969" s="404"/>
      <c r="EJ969" s="405"/>
      <c r="EK969" s="406"/>
      <c r="EL969" s="401"/>
      <c r="EM969" s="403"/>
      <c r="EN969" s="403" t="s">
        <v>1448</v>
      </c>
      <c r="EO969" s="407">
        <v>0.2</v>
      </c>
      <c r="EP969" s="407" t="s">
        <v>2054</v>
      </c>
      <c r="EQ969" s="407"/>
      <c r="ER969" s="407"/>
      <c r="ES969" s="407"/>
      <c r="ET969" s="407"/>
      <c r="EU969" s="407"/>
      <c r="EV969" s="408">
        <v>18</v>
      </c>
      <c r="EW969" s="408">
        <v>270</v>
      </c>
      <c r="EX969" s="408">
        <v>34</v>
      </c>
      <c r="EY969" s="408">
        <v>0</v>
      </c>
      <c r="EZ969" s="192">
        <f t="shared" si="755"/>
        <v>154.27926651634925</v>
      </c>
      <c r="FA969" s="192">
        <f t="shared" si="756"/>
        <v>154.27926651634925</v>
      </c>
      <c r="FB969" s="192">
        <f t="shared" si="757"/>
        <v>53.178222503199756</v>
      </c>
      <c r="FC969" s="192">
        <f t="shared" si="758"/>
        <v>244.27926651634925</v>
      </c>
      <c r="FD969" s="192">
        <f t="shared" si="759"/>
        <v>36.821777496800244</v>
      </c>
      <c r="FE969" s="193">
        <f t="shared" si="760"/>
        <v>334.27926651634925</v>
      </c>
      <c r="FF969" s="194">
        <f t="shared" si="761"/>
        <v>36.821777496800244</v>
      </c>
      <c r="FG969" s="401"/>
      <c r="FH969" s="403"/>
      <c r="FI969" s="778">
        <f t="shared" si="762"/>
        <v>0.2</v>
      </c>
      <c r="FJ969" s="779">
        <f t="shared" si="763"/>
        <v>36.821777496800244</v>
      </c>
      <c r="FK969" s="779">
        <f t="shared" si="764"/>
        <v>53.178222503199756</v>
      </c>
      <c r="FL969" s="780">
        <f t="shared" si="765"/>
        <v>0.92813507303897658</v>
      </c>
      <c r="FM969" s="169">
        <f t="shared" si="766"/>
        <v>0.80050363082060194</v>
      </c>
      <c r="FN969" s="783">
        <f t="shared" si="767"/>
        <v>0.16010072616412041</v>
      </c>
      <c r="FO969" s="226"/>
      <c r="FP969" s="226"/>
      <c r="FQ969" s="226"/>
      <c r="FR969" s="226"/>
      <c r="FS969" s="226"/>
      <c r="FT969" s="226"/>
      <c r="FU969" s="226"/>
      <c r="FV969" s="226"/>
      <c r="FW969" s="226"/>
      <c r="FX969" s="226"/>
      <c r="FY969" s="226"/>
      <c r="FZ969" s="226"/>
      <c r="GA969" s="226"/>
      <c r="GB969" s="226"/>
      <c r="GC969" s="226"/>
      <c r="GD969" s="226"/>
      <c r="GE969" s="226"/>
      <c r="GF969" s="226"/>
      <c r="GG969" s="226"/>
      <c r="GH969" s="226"/>
      <c r="GI969" s="226"/>
      <c r="GJ969" s="226"/>
      <c r="GK969" s="226"/>
      <c r="GL969" s="226"/>
      <c r="GM969" s="226"/>
      <c r="GN969" s="226"/>
      <c r="GO969" s="226"/>
      <c r="GP969" s="226"/>
      <c r="GQ969" s="226"/>
      <c r="GR969" s="226"/>
      <c r="GS969" s="226"/>
      <c r="GT969" s="226"/>
      <c r="GU969" s="226"/>
      <c r="GV969" s="226"/>
      <c r="GW969" s="226"/>
      <c r="GX969" s="226"/>
      <c r="GY969" s="226"/>
      <c r="GZ969" s="226"/>
      <c r="HA969" s="226"/>
      <c r="HB969" s="226"/>
      <c r="HC969" s="226"/>
      <c r="HD969" s="226"/>
      <c r="HE969" s="226"/>
      <c r="HF969" s="226"/>
      <c r="HG969" s="226"/>
      <c r="HH969" s="226"/>
      <c r="HI969" s="226"/>
      <c r="HJ969" s="226"/>
      <c r="HK969" s="226"/>
      <c r="HL969" s="226"/>
      <c r="HM969" s="226"/>
      <c r="HN969" s="226"/>
      <c r="HO969" s="226"/>
      <c r="HP969" s="226"/>
      <c r="HQ969" s="226"/>
      <c r="HR969" s="226"/>
      <c r="HS969" s="226"/>
      <c r="HT969" s="226"/>
      <c r="HU969" s="226"/>
      <c r="HV969" s="226"/>
      <c r="HW969" s="226"/>
      <c r="HX969" s="226"/>
      <c r="HY969" s="226"/>
      <c r="HZ969" s="226"/>
      <c r="IA969" s="226"/>
      <c r="IB969" s="226"/>
      <c r="IC969" s="226"/>
      <c r="ID969" s="226"/>
      <c r="IE969" s="226"/>
      <c r="IF969" s="226"/>
      <c r="IG969" s="226"/>
      <c r="IH969" s="226"/>
      <c r="II969" s="226"/>
      <c r="IJ969" s="226"/>
      <c r="IK969" s="226"/>
      <c r="IL969" s="226"/>
      <c r="IM969" s="226"/>
      <c r="IN969" s="226"/>
      <c r="IO969" s="226"/>
      <c r="IP969" s="226"/>
      <c r="IQ969" s="226"/>
      <c r="IR969" s="226"/>
      <c r="IS969" s="226"/>
      <c r="IT969" s="226"/>
      <c r="IU969" s="226"/>
      <c r="IV969" s="226"/>
      <c r="IW969" s="226"/>
      <c r="IX969" s="226"/>
      <c r="IY969" s="226"/>
      <c r="IZ969" s="226"/>
      <c r="JA969" s="226"/>
      <c r="JB969" s="226"/>
      <c r="JC969" s="226"/>
      <c r="JD969" s="226"/>
      <c r="JE969" s="226"/>
      <c r="JF969" s="226"/>
      <c r="JG969" s="226"/>
      <c r="JH969" s="226"/>
      <c r="JI969" s="226"/>
      <c r="JJ969" s="226"/>
      <c r="JK969" s="226"/>
      <c r="JL969" s="226"/>
      <c r="JM969" s="226"/>
      <c r="JN969" s="226"/>
      <c r="JO969" s="226"/>
      <c r="JP969" s="226"/>
      <c r="JQ969" s="226"/>
      <c r="JR969" s="226"/>
      <c r="JS969" s="226"/>
      <c r="JT969" s="226"/>
      <c r="JU969" s="226"/>
      <c r="JV969" s="226"/>
      <c r="JW969" s="226"/>
      <c r="JX969" s="226"/>
      <c r="JY969" s="226"/>
      <c r="JZ969" s="226"/>
      <c r="KA969" s="226"/>
      <c r="KB969" s="226"/>
      <c r="KC969" s="226"/>
      <c r="KD969" s="226"/>
      <c r="KE969" s="226"/>
      <c r="KF969" s="226"/>
      <c r="KG969" s="226"/>
      <c r="KH969" s="226"/>
      <c r="KI969" s="226"/>
      <c r="KJ969" s="226"/>
      <c r="KK969" s="226"/>
      <c r="KL969" s="226"/>
      <c r="KM969" s="226"/>
      <c r="KN969" s="226"/>
      <c r="KO969" s="226"/>
      <c r="KP969" s="226"/>
      <c r="KQ969" s="226"/>
      <c r="KR969" s="226"/>
      <c r="KS969" s="226"/>
      <c r="KT969" s="226"/>
      <c r="KU969" s="226"/>
      <c r="KV969" s="226"/>
      <c r="KW969" s="226"/>
      <c r="KX969" s="226"/>
      <c r="KY969" s="226"/>
      <c r="KZ969" s="226"/>
      <c r="LA969" s="226"/>
      <c r="LB969" s="226"/>
      <c r="LC969" s="226"/>
      <c r="LD969" s="226"/>
      <c r="LE969" s="226"/>
      <c r="LF969" s="226"/>
      <c r="LG969" s="226"/>
      <c r="LH969" s="226"/>
      <c r="LI969" s="226"/>
      <c r="LJ969" s="226"/>
      <c r="LK969" s="226"/>
      <c r="LL969" s="226"/>
      <c r="LM969" s="226"/>
      <c r="LN969" s="226"/>
      <c r="LO969" s="226"/>
      <c r="LP969" s="226"/>
      <c r="LQ969" s="226"/>
      <c r="LR969" s="226"/>
      <c r="LS969" s="226"/>
      <c r="LT969" s="226"/>
      <c r="LU969" s="226"/>
      <c r="LV969" s="226"/>
      <c r="LW969" s="226"/>
      <c r="LX969" s="226"/>
      <c r="LY969" s="226"/>
      <c r="LZ969" s="226"/>
      <c r="MA969" s="226"/>
      <c r="MB969" s="226"/>
      <c r="MC969" s="226"/>
      <c r="MD969" s="226"/>
      <c r="ME969" s="226"/>
      <c r="MF969" s="226"/>
      <c r="MG969" s="226"/>
      <c r="MH969" s="226"/>
      <c r="MI969" s="226"/>
      <c r="MJ969" s="226"/>
      <c r="MK969" s="226"/>
      <c r="ML969" s="226"/>
      <c r="MM969" s="226"/>
      <c r="MN969" s="226"/>
      <c r="MO969" s="226"/>
      <c r="MP969" s="226"/>
      <c r="MQ969" s="226"/>
      <c r="MR969" s="226"/>
      <c r="MS969" s="226"/>
      <c r="MT969" s="226"/>
      <c r="MU969" s="226"/>
      <c r="MV969" s="226"/>
      <c r="MW969" s="226"/>
      <c r="MX969" s="226"/>
      <c r="MY969" s="226"/>
      <c r="MZ969" s="226"/>
      <c r="NA969" s="226"/>
      <c r="NB969" s="226"/>
      <c r="NC969" s="226"/>
      <c r="ND969" s="226"/>
      <c r="NE969" s="226"/>
      <c r="NF969" s="226"/>
      <c r="NG969" s="226"/>
      <c r="NH969" s="226"/>
      <c r="NI969" s="226"/>
      <c r="NJ969" s="226"/>
      <c r="NK969" s="226"/>
      <c r="NL969" s="226"/>
      <c r="NM969" s="226"/>
      <c r="NN969" s="226"/>
      <c r="NO969" s="226"/>
      <c r="NP969" s="226"/>
      <c r="NQ969" s="226"/>
      <c r="NR969" s="226"/>
      <c r="NS969" s="226"/>
      <c r="NT969" s="226"/>
      <c r="NU969" s="226"/>
      <c r="NV969" s="226"/>
      <c r="NW969" s="226"/>
      <c r="NX969" s="226"/>
      <c r="NY969" s="226"/>
      <c r="NZ969" s="226"/>
      <c r="OA969" s="226"/>
      <c r="OB969" s="226"/>
      <c r="OC969" s="226"/>
      <c r="OD969" s="226"/>
      <c r="OE969" s="226"/>
      <c r="OF969" s="226"/>
      <c r="OG969" s="226"/>
      <c r="OH969" s="226"/>
      <c r="OI969" s="226"/>
      <c r="OJ969" s="226"/>
      <c r="OK969" s="226"/>
      <c r="OL969" s="226"/>
      <c r="OM969" s="226"/>
      <c r="ON969" s="226"/>
      <c r="OO969" s="226"/>
      <c r="OP969" s="226"/>
      <c r="OQ969" s="226"/>
      <c r="OR969" s="226"/>
      <c r="OS969" s="226"/>
      <c r="OT969" s="226"/>
      <c r="OU969" s="226"/>
      <c r="OV969" s="226"/>
      <c r="OW969" s="226"/>
      <c r="OX969" s="226"/>
      <c r="OY969" s="226"/>
      <c r="OZ969" s="226"/>
      <c r="PA969" s="226"/>
      <c r="PB969" s="226"/>
      <c r="PC969" s="226"/>
      <c r="PD969" s="226"/>
      <c r="PE969" s="226"/>
      <c r="PF969" s="226"/>
      <c r="PG969" s="226"/>
      <c r="PH969" s="226"/>
      <c r="PI969" s="226"/>
      <c r="PJ969" s="226"/>
      <c r="PK969" s="226"/>
      <c r="PL969" s="226"/>
      <c r="PM969" s="226"/>
      <c r="PN969" s="226"/>
      <c r="PO969" s="226"/>
      <c r="PP969" s="226"/>
      <c r="PQ969" s="226"/>
      <c r="PR969" s="226"/>
      <c r="PS969" s="226"/>
      <c r="PT969" s="226"/>
      <c r="PU969" s="226"/>
      <c r="PV969" s="226"/>
      <c r="PW969" s="226"/>
      <c r="PX969" s="226"/>
      <c r="PY969" s="226"/>
      <c r="PZ969" s="226"/>
      <c r="QA969" s="226"/>
      <c r="QB969" s="226"/>
      <c r="QC969" s="226"/>
      <c r="QD969" s="226"/>
      <c r="QE969" s="226"/>
      <c r="QF969" s="226"/>
      <c r="QG969" s="226"/>
      <c r="QH969" s="226"/>
      <c r="QI969" s="226"/>
      <c r="QJ969" s="226"/>
      <c r="QK969" s="226"/>
      <c r="QL969" s="226"/>
      <c r="QM969" s="226"/>
      <c r="QN969" s="226"/>
      <c r="QO969" s="226"/>
      <c r="QP969" s="226"/>
      <c r="QQ969" s="226"/>
      <c r="QR969" s="226"/>
      <c r="QS969" s="226"/>
      <c r="QT969" s="226"/>
      <c r="QU969" s="226"/>
      <c r="QV969" s="226"/>
      <c r="QW969" s="226"/>
      <c r="QX969" s="226"/>
      <c r="QY969" s="226"/>
      <c r="QZ969" s="226"/>
      <c r="RA969" s="226"/>
      <c r="RB969" s="226"/>
      <c r="RC969" s="226"/>
      <c r="RD969" s="226"/>
      <c r="RE969" s="226"/>
      <c r="RF969" s="226"/>
      <c r="RG969" s="226"/>
      <c r="RH969" s="226"/>
      <c r="RI969" s="226"/>
      <c r="RJ969" s="226"/>
      <c r="RK969" s="226"/>
      <c r="RL969" s="226"/>
      <c r="RM969" s="226"/>
      <c r="RN969" s="226"/>
      <c r="RO969" s="226"/>
      <c r="RP969" s="226"/>
      <c r="RQ969" s="226"/>
      <c r="RR969" s="226"/>
      <c r="RS969" s="226"/>
      <c r="RT969" s="226"/>
      <c r="RU969" s="226"/>
      <c r="RV969" s="226"/>
      <c r="RW969" s="226"/>
      <c r="RX969" s="226"/>
      <c r="RY969" s="226"/>
      <c r="RZ969" s="226"/>
      <c r="SA969" s="226"/>
      <c r="SB969" s="226"/>
      <c r="SC969" s="226"/>
      <c r="SD969" s="226"/>
      <c r="SE969" s="226"/>
      <c r="SF969" s="226"/>
      <c r="SG969" s="226"/>
      <c r="SH969" s="226"/>
      <c r="SI969" s="226"/>
      <c r="SJ969" s="226"/>
      <c r="SK969" s="226"/>
      <c r="SL969" s="226"/>
      <c r="SM969" s="226"/>
      <c r="SN969" s="226"/>
      <c r="SO969" s="226"/>
      <c r="SP969" s="226"/>
      <c r="SQ969" s="226"/>
      <c r="SR969" s="226"/>
      <c r="SS969" s="226"/>
      <c r="ST969" s="226"/>
      <c r="SU969" s="226"/>
      <c r="SV969" s="226"/>
      <c r="SW969" s="226"/>
      <c r="SX969" s="226"/>
      <c r="SY969" s="226"/>
      <c r="SZ969" s="226"/>
      <c r="TA969" s="226"/>
      <c r="TB969" s="226"/>
      <c r="TC969" s="226"/>
      <c r="TD969" s="226"/>
      <c r="TE969" s="226"/>
      <c r="TF969" s="226"/>
      <c r="TG969" s="226"/>
      <c r="TH969" s="226"/>
      <c r="TI969" s="226"/>
      <c r="TJ969" s="226"/>
      <c r="TK969" s="226"/>
      <c r="TL969" s="226"/>
      <c r="TM969" s="226"/>
      <c r="TN969" s="226"/>
      <c r="TO969" s="226"/>
      <c r="TP969" s="226"/>
      <c r="TQ969" s="226"/>
      <c r="TR969" s="226"/>
      <c r="TS969" s="226"/>
      <c r="TT969" s="226"/>
      <c r="TU969" s="226"/>
      <c r="TV969" s="226"/>
      <c r="TW969" s="226"/>
      <c r="TX969" s="226"/>
      <c r="TY969" s="226"/>
      <c r="TZ969" s="226"/>
      <c r="UA969" s="226"/>
      <c r="UB969" s="226"/>
      <c r="UC969" s="226"/>
      <c r="UD969" s="226"/>
      <c r="UE969" s="226"/>
      <c r="UF969" s="226"/>
      <c r="UG969" s="226"/>
      <c r="UH969" s="226"/>
      <c r="UI969" s="226"/>
      <c r="UJ969" s="226"/>
      <c r="UK969" s="226"/>
      <c r="UL969" s="226"/>
      <c r="UM969" s="226"/>
      <c r="UN969" s="226"/>
      <c r="UO969" s="226"/>
      <c r="UP969" s="226"/>
      <c r="UQ969" s="226"/>
      <c r="UR969" s="226"/>
      <c r="US969" s="226"/>
      <c r="UT969" s="226"/>
      <c r="UU969" s="226"/>
      <c r="UV969" s="226"/>
      <c r="UW969" s="226"/>
      <c r="UX969" s="226"/>
      <c r="UY969" s="226"/>
      <c r="UZ969" s="226"/>
      <c r="VA969" s="226"/>
      <c r="VB969" s="226"/>
      <c r="VC969" s="226"/>
      <c r="VD969" s="226"/>
      <c r="VE969" s="226"/>
      <c r="VF969" s="226"/>
      <c r="VG969" s="226"/>
      <c r="VH969" s="226"/>
      <c r="VI969" s="226"/>
      <c r="VJ969" s="226"/>
      <c r="VK969" s="226"/>
      <c r="VL969" s="226"/>
      <c r="VM969" s="226"/>
      <c r="VN969" s="226"/>
      <c r="VO969" s="226"/>
      <c r="VP969" s="226"/>
      <c r="VQ969" s="226"/>
      <c r="VR969" s="226"/>
      <c r="VS969" s="226"/>
      <c r="VT969" s="226"/>
      <c r="VU969" s="226"/>
      <c r="VV969" s="226"/>
      <c r="VW969" s="226"/>
      <c r="VX969" s="226"/>
      <c r="VY969" s="226"/>
      <c r="VZ969" s="226"/>
      <c r="WA969" s="226"/>
      <c r="WB969" s="226"/>
      <c r="WC969" s="226"/>
      <c r="WD969" s="226"/>
      <c r="WE969" s="226"/>
      <c r="WF969" s="226"/>
      <c r="WG969" s="226"/>
      <c r="WH969" s="226"/>
      <c r="WI969" s="226"/>
      <c r="WJ969" s="226"/>
      <c r="WK969" s="226"/>
      <c r="WL969" s="226"/>
      <c r="WM969" s="226"/>
      <c r="WN969" s="226"/>
      <c r="WO969" s="226"/>
      <c r="WP969" s="226"/>
      <c r="WQ969" s="226"/>
      <c r="WR969" s="226"/>
      <c r="WS969" s="226"/>
      <c r="WT969" s="226"/>
      <c r="WU969" s="226"/>
      <c r="WV969" s="226"/>
      <c r="WW969" s="226"/>
      <c r="WX969" s="226"/>
      <c r="WY969" s="226"/>
      <c r="WZ969" s="226"/>
      <c r="XA969" s="226"/>
      <c r="XB969" s="226"/>
      <c r="XC969" s="226"/>
      <c r="XD969" s="226"/>
      <c r="XE969" s="226"/>
      <c r="XF969" s="226"/>
      <c r="XG969" s="226"/>
      <c r="XH969" s="226"/>
      <c r="XI969" s="226"/>
      <c r="XJ969" s="226"/>
      <c r="XK969" s="226"/>
      <c r="XL969" s="226"/>
      <c r="XM969" s="226"/>
      <c r="XN969" s="226"/>
      <c r="XO969" s="226"/>
      <c r="XP969" s="226"/>
      <c r="XQ969" s="226"/>
      <c r="XR969" s="226"/>
      <c r="XS969" s="226"/>
      <c r="XT969" s="226"/>
      <c r="XU969" s="226"/>
      <c r="XV969" s="226"/>
      <c r="XW969" s="226"/>
      <c r="XX969" s="226"/>
      <c r="XY969" s="226"/>
      <c r="XZ969" s="226"/>
      <c r="YA969" s="226"/>
      <c r="YB969" s="226"/>
      <c r="YC969" s="226"/>
      <c r="YD969" s="226"/>
      <c r="YE969" s="226"/>
      <c r="YF969" s="226"/>
      <c r="YG969" s="226"/>
      <c r="YH969" s="226"/>
      <c r="YI969" s="226"/>
      <c r="YJ969" s="226"/>
      <c r="YK969" s="226"/>
      <c r="YL969" s="226"/>
      <c r="YM969" s="226"/>
      <c r="YN969" s="226"/>
      <c r="YO969" s="226"/>
      <c r="YP969" s="226"/>
      <c r="YQ969" s="226"/>
      <c r="YR969" s="226"/>
      <c r="YS969" s="226"/>
      <c r="YT969" s="226"/>
      <c r="YU969" s="226"/>
      <c r="YV969" s="226"/>
      <c r="YW969" s="226"/>
      <c r="YX969" s="226"/>
      <c r="YY969" s="226"/>
      <c r="YZ969" s="226"/>
      <c r="ZA969" s="226"/>
      <c r="ZB969" s="226"/>
      <c r="ZC969" s="226"/>
      <c r="ZD969" s="226"/>
      <c r="ZE969" s="226"/>
      <c r="ZF969" s="226"/>
      <c r="ZG969" s="226"/>
      <c r="ZH969" s="226"/>
      <c r="ZI969" s="226"/>
      <c r="ZJ969" s="226"/>
      <c r="ZK969" s="226"/>
      <c r="ZL969" s="226"/>
      <c r="ZM969" s="226"/>
      <c r="ZN969" s="226"/>
      <c r="ZO969" s="226"/>
      <c r="ZP969" s="226"/>
      <c r="ZQ969" s="226"/>
      <c r="ZR969" s="226"/>
      <c r="ZS969" s="226"/>
      <c r="ZT969" s="226"/>
      <c r="ZU969" s="226"/>
      <c r="ZV969" s="226"/>
      <c r="ZW969" s="226"/>
      <c r="ZX969" s="226"/>
      <c r="ZY969" s="226"/>
      <c r="ZZ969" s="226"/>
      <c r="AAA969" s="226"/>
      <c r="AAB969" s="226"/>
      <c r="AAC969" s="226"/>
      <c r="AAD969" s="226"/>
      <c r="AAE969" s="226"/>
      <c r="AAF969" s="226"/>
      <c r="AAG969" s="226"/>
      <c r="AAH969" s="226"/>
      <c r="AAI969" s="226"/>
      <c r="AAJ969" s="226"/>
      <c r="AAK969" s="226"/>
      <c r="AAL969" s="226"/>
      <c r="AAM969" s="226"/>
      <c r="AAN969" s="226"/>
      <c r="AAO969" s="226"/>
      <c r="AAP969" s="226"/>
      <c r="AAQ969" s="226"/>
      <c r="AAR969" s="226"/>
      <c r="AAS969" s="226"/>
      <c r="AAT969" s="226"/>
      <c r="AAU969" s="226"/>
      <c r="AAV969" s="226"/>
      <c r="AAW969" s="226"/>
      <c r="AAX969" s="226"/>
      <c r="AAY969" s="226"/>
      <c r="AAZ969" s="226"/>
      <c r="ABA969" s="226"/>
      <c r="ABB969" s="226"/>
      <c r="ABC969" s="226"/>
      <c r="ABD969" s="226"/>
      <c r="ABE969" s="226"/>
      <c r="ABF969" s="226"/>
      <c r="ABG969" s="226"/>
      <c r="ABH969" s="226"/>
      <c r="ABI969" s="226"/>
      <c r="ABJ969" s="226"/>
      <c r="ABK969" s="226"/>
      <c r="ABL969" s="226"/>
      <c r="ABM969" s="226"/>
      <c r="ABN969" s="226"/>
      <c r="ABO969" s="226"/>
      <c r="ABP969" s="226"/>
      <c r="ABQ969" s="226"/>
      <c r="ABR969" s="226"/>
      <c r="ABS969" s="226"/>
      <c r="ABT969" s="226"/>
      <c r="ABU969" s="226"/>
      <c r="ABV969" s="226"/>
      <c r="ABW969" s="226"/>
      <c r="ABX969" s="226"/>
      <c r="ABY969" s="226"/>
      <c r="ABZ969" s="226"/>
      <c r="ACA969" s="226"/>
      <c r="ACB969" s="226"/>
      <c r="ACC969" s="226"/>
      <c r="ACD969" s="226"/>
      <c r="ACE969" s="226"/>
      <c r="ACF969" s="226"/>
      <c r="ACG969" s="226"/>
      <c r="ACH969" s="226"/>
      <c r="ACI969" s="226"/>
      <c r="ACJ969" s="226"/>
      <c r="ACK969" s="226"/>
      <c r="ACL969" s="226"/>
      <c r="ACM969" s="226"/>
      <c r="ACN969" s="226"/>
      <c r="ACO969" s="226"/>
      <c r="ACP969" s="226"/>
      <c r="ACQ969" s="226"/>
      <c r="ACR969" s="226"/>
      <c r="ACS969" s="226"/>
      <c r="ACT969" s="226"/>
      <c r="ACU969" s="226"/>
      <c r="ACV969" s="226"/>
      <c r="ACW969" s="226"/>
      <c r="ACX969" s="226"/>
      <c r="ACY969" s="226"/>
      <c r="ACZ969" s="226"/>
      <c r="ADA969" s="226"/>
      <c r="ADB969" s="226"/>
      <c r="ADC969" s="226"/>
      <c r="ADD969" s="226"/>
      <c r="ADE969" s="226"/>
      <c r="ADF969" s="226"/>
      <c r="ADG969" s="226"/>
      <c r="ADH969" s="226"/>
      <c r="ADI969" s="226"/>
      <c r="ADJ969" s="226"/>
      <c r="ADK969" s="226"/>
      <c r="ADL969" s="226"/>
      <c r="ADM969" s="226"/>
      <c r="ADN969" s="226"/>
      <c r="ADO969" s="226"/>
      <c r="ADP969" s="226"/>
      <c r="ADQ969" s="226"/>
      <c r="ADR969" s="226"/>
      <c r="ADS969" s="226"/>
      <c r="ADT969" s="226"/>
      <c r="ADU969" s="226"/>
      <c r="ADV969" s="226"/>
      <c r="ADW969" s="226"/>
      <c r="ADX969" s="226"/>
      <c r="ADY969" s="226"/>
      <c r="ADZ969" s="226"/>
      <c r="AEA969" s="226"/>
      <c r="AEB969" s="226"/>
      <c r="AEC969" s="226"/>
      <c r="AED969" s="226"/>
      <c r="AEE969" s="226"/>
      <c r="AEF969" s="226"/>
      <c r="AEG969" s="226"/>
      <c r="AEH969" s="226"/>
      <c r="AEI969" s="226"/>
      <c r="AEJ969" s="226"/>
      <c r="AEK969" s="226"/>
      <c r="AEL969" s="226"/>
      <c r="AEM969" s="226"/>
      <c r="AEN969" s="226"/>
      <c r="AEO969" s="226"/>
      <c r="AEP969" s="226"/>
      <c r="AEQ969" s="226"/>
      <c r="AER969" s="226"/>
      <c r="AES969" s="226"/>
      <c r="AET969" s="226"/>
      <c r="AEU969" s="226"/>
      <c r="AEV969" s="226"/>
      <c r="AEW969" s="226"/>
      <c r="AEX969" s="226"/>
      <c r="AEY969" s="226"/>
      <c r="AEZ969" s="226"/>
      <c r="AFA969" s="226"/>
      <c r="AFB969" s="226"/>
      <c r="AFC969" s="226"/>
      <c r="AFD969" s="226"/>
      <c r="AFE969" s="226"/>
      <c r="AFF969" s="226"/>
      <c r="AFG969" s="226"/>
      <c r="AFH969" s="226"/>
      <c r="AFI969" s="226"/>
      <c r="AFJ969" s="226"/>
      <c r="AFK969" s="226"/>
      <c r="AFL969" s="226"/>
      <c r="AFM969" s="226"/>
      <c r="AFN969" s="226"/>
      <c r="AFO969" s="226"/>
      <c r="AFP969" s="226"/>
      <c r="AFQ969" s="226"/>
      <c r="AFR969" s="226"/>
      <c r="AFS969" s="226"/>
      <c r="AFT969" s="226"/>
      <c r="AFU969" s="226"/>
      <c r="AFV969" s="226"/>
      <c r="AFW969" s="226"/>
      <c r="AFX969" s="226"/>
      <c r="AFY969" s="226"/>
      <c r="AFZ969" s="226"/>
      <c r="AGA969" s="226"/>
      <c r="AGB969" s="226"/>
      <c r="AGC969" s="226"/>
      <c r="AGD969" s="226"/>
      <c r="AGE969" s="226"/>
      <c r="AGF969" s="226"/>
      <c r="AGG969" s="226"/>
      <c r="AGH969" s="226"/>
      <c r="AGI969" s="226"/>
      <c r="AGJ969" s="226"/>
      <c r="AGK969" s="226"/>
      <c r="AGL969" s="226"/>
      <c r="AGM969" s="226"/>
      <c r="AGN969" s="226"/>
      <c r="AGO969" s="226"/>
      <c r="AGP969" s="226"/>
      <c r="AGQ969" s="226"/>
      <c r="AGR969" s="226"/>
      <c r="AGS969" s="226"/>
      <c r="AGT969" s="226"/>
      <c r="AGU969" s="226"/>
      <c r="AGV969" s="226"/>
      <c r="AGW969" s="226"/>
      <c r="AGX969" s="226"/>
      <c r="AGY969" s="226"/>
      <c r="AGZ969" s="226"/>
      <c r="AHA969" s="226"/>
      <c r="AHB969" s="226"/>
      <c r="AHC969" s="226"/>
      <c r="AHD969" s="226"/>
      <c r="AHE969" s="226"/>
      <c r="AHF969" s="226"/>
      <c r="AHG969" s="226"/>
      <c r="AHH969" s="226"/>
      <c r="AHI969" s="226"/>
      <c r="AHJ969" s="226"/>
      <c r="AHK969" s="226"/>
      <c r="AHL969" s="226"/>
      <c r="AHM969" s="226"/>
      <c r="AHN969" s="226"/>
      <c r="AHO969" s="226"/>
      <c r="AHP969" s="226"/>
      <c r="AHQ969" s="226"/>
      <c r="AHR969" s="226"/>
      <c r="AHS969" s="226"/>
      <c r="AHT969" s="226"/>
      <c r="AHU969" s="226"/>
      <c r="AHV969" s="226"/>
      <c r="AHW969" s="226"/>
      <c r="AHX969" s="226"/>
      <c r="AHY969" s="226"/>
      <c r="AHZ969" s="226"/>
      <c r="AIA969" s="226"/>
      <c r="AIB969" s="226"/>
      <c r="AIC969" s="226"/>
      <c r="AID969" s="226"/>
      <c r="AIE969" s="226"/>
      <c r="AIF969" s="226"/>
      <c r="AIG969" s="226"/>
      <c r="AIH969" s="226"/>
      <c r="AII969" s="226"/>
      <c r="AIJ969" s="226"/>
      <c r="AIK969" s="226"/>
      <c r="AIL969" s="226"/>
      <c r="AIM969" s="226"/>
      <c r="AIN969" s="226"/>
      <c r="AIO969" s="226"/>
      <c r="AIP969" s="226"/>
      <c r="AIQ969" s="226"/>
      <c r="AIR969" s="226"/>
      <c r="AIS969" s="226"/>
      <c r="AIT969" s="226"/>
      <c r="AIU969" s="226"/>
      <c r="AIV969" s="226"/>
      <c r="AIW969" s="226"/>
      <c r="AIX969" s="226"/>
      <c r="AIY969" s="226"/>
      <c r="AIZ969" s="226"/>
      <c r="AJA969" s="226"/>
      <c r="AJB969" s="226"/>
      <c r="AJC969" s="226"/>
      <c r="AJD969" s="226"/>
      <c r="AJE969" s="226"/>
      <c r="AJF969" s="226"/>
      <c r="AJG969" s="226"/>
      <c r="AJH969" s="226"/>
      <c r="AJI969" s="226"/>
      <c r="AJJ969" s="226"/>
      <c r="AJK969" s="226"/>
      <c r="AJL969" s="226"/>
      <c r="AJM969" s="226"/>
      <c r="AJN969" s="226"/>
      <c r="AJO969" s="226"/>
      <c r="AJP969" s="226"/>
      <c r="AJQ969" s="226"/>
      <c r="AJR969" s="226"/>
      <c r="AJS969" s="226"/>
      <c r="AJT969" s="226"/>
      <c r="AJU969" s="226"/>
      <c r="AJV969" s="226"/>
      <c r="AJW969" s="226"/>
      <c r="AJX969" s="226"/>
      <c r="AJY969" s="226"/>
      <c r="AJZ969" s="226"/>
      <c r="AKA969" s="226"/>
      <c r="AKB969" s="226"/>
      <c r="AKC969" s="226"/>
      <c r="AKD969" s="226"/>
      <c r="AKE969" s="226"/>
      <c r="AKF969" s="226"/>
      <c r="AKG969" s="226"/>
      <c r="AKH969" s="226"/>
      <c r="AKI969" s="226"/>
      <c r="AKJ969" s="226"/>
      <c r="AKK969" s="226"/>
      <c r="AKL969" s="226"/>
      <c r="AKM969" s="226"/>
      <c r="AKN969" s="226"/>
      <c r="AKO969" s="226"/>
      <c r="AKP969" s="226"/>
      <c r="AKQ969" s="226"/>
      <c r="AKR969" s="226"/>
      <c r="AKS969" s="226"/>
      <c r="AKT969" s="226"/>
      <c r="AKU969" s="226"/>
      <c r="AKV969" s="226"/>
      <c r="AKW969" s="226"/>
      <c r="AKX969" s="226"/>
      <c r="AKY969" s="226"/>
      <c r="AKZ969" s="226"/>
      <c r="ALA969" s="226"/>
      <c r="ALB969" s="226"/>
      <c r="ALC969" s="226"/>
      <c r="ALD969" s="226"/>
      <c r="ALE969" s="226"/>
      <c r="ALF969" s="226"/>
      <c r="ALG969" s="226"/>
      <c r="ALH969" s="226"/>
      <c r="ALI969" s="226"/>
      <c r="ALJ969" s="226"/>
      <c r="ALK969" s="226"/>
      <c r="ALL969" s="226"/>
      <c r="ALM969" s="226"/>
      <c r="ALN969" s="226"/>
      <c r="ALO969" s="226"/>
      <c r="ALP969" s="226"/>
      <c r="ALQ969" s="226"/>
      <c r="ALR969" s="226"/>
      <c r="ALS969" s="226"/>
      <c r="ALT969" s="226"/>
      <c r="ALU969" s="226"/>
      <c r="ALV969" s="226"/>
      <c r="ALW969" s="226"/>
      <c r="ALX969" s="226"/>
      <c r="ALY969" s="226"/>
      <c r="ALZ969" s="226"/>
      <c r="AMA969" s="226"/>
      <c r="AMB969" s="226"/>
      <c r="AMC969" s="226"/>
      <c r="AMD969" s="226"/>
      <c r="AME969" s="226"/>
      <c r="AMF969" s="226"/>
      <c r="AMG969" s="226"/>
      <c r="AMH969" s="226"/>
      <c r="AMI969" s="226"/>
      <c r="AMJ969" s="226"/>
      <c r="AMK969" s="226"/>
      <c r="AML969" s="226"/>
      <c r="AMM969" s="226"/>
      <c r="AMN969" s="226"/>
      <c r="AMO969" s="226"/>
      <c r="AMP969" s="226"/>
      <c r="AMQ969" s="226"/>
      <c r="AMR969" s="226"/>
      <c r="AMS969" s="226"/>
      <c r="AMT969" s="226"/>
      <c r="AMU969" s="226"/>
      <c r="AMV969" s="226"/>
      <c r="AMW969" s="226"/>
      <c r="AMX969" s="226"/>
    </row>
    <row r="970" spans="1:1038" s="398" customFormat="1" ht="18" customHeight="1">
      <c r="A970" s="548" t="s">
        <v>2392</v>
      </c>
      <c r="B970" s="543" t="s">
        <v>1647</v>
      </c>
      <c r="C970" s="226"/>
      <c r="D970" s="225" t="s">
        <v>1279</v>
      </c>
      <c r="E970" s="226">
        <v>112</v>
      </c>
      <c r="F970" s="226">
        <v>2</v>
      </c>
      <c r="G970" s="391" t="str">
        <f t="shared" ref="G970" si="778">E970&amp;"-"&amp;F970</f>
        <v>112-2</v>
      </c>
      <c r="H970" s="226">
        <v>0</v>
      </c>
      <c r="I970" s="226">
        <v>60.5</v>
      </c>
      <c r="J970" s="544">
        <f t="shared" ref="J970" si="779">IF(H970=0, 1, 0)</f>
        <v>1</v>
      </c>
      <c r="K970" s="545" t="b">
        <f>IF(J971=1,IF(((VLOOKUP($G970,[4]Depth_Lookup!$A$3:$J$550,9,FALSE))-(I970/100))=0,"Good",IF(((VLOOKUP($G970,[4]Depth_Lookup!$A$3:$J$550,9,FALSE))-(I970/100))&gt;0,"Too Short","Too Long")))</f>
        <v>0</v>
      </c>
      <c r="L970" s="171">
        <f>(VLOOKUP($G970,Depth_Lookup!$A$3:$J$410,10,FALSE))+(H970/100)</f>
        <v>294.16500000000002</v>
      </c>
      <c r="M970" s="171">
        <f>(VLOOKUP($G970,Depth_Lookup!$A$3:$J$410,10,FALSE))+(I970/100)</f>
        <v>294.77000000000004</v>
      </c>
      <c r="N970" s="232" t="s">
        <v>2458</v>
      </c>
      <c r="O970" s="226">
        <v>1</v>
      </c>
      <c r="P970" s="226" t="s">
        <v>853</v>
      </c>
      <c r="Q970" s="226" t="s">
        <v>2437</v>
      </c>
      <c r="R970" s="391" t="str">
        <f t="shared" ref="R970" si="780">P970&amp;""&amp;Q970</f>
        <v>Serpentinizedharzburgite</v>
      </c>
      <c r="S970" s="226" t="s">
        <v>700</v>
      </c>
      <c r="T970" s="226" t="s">
        <v>2400</v>
      </c>
      <c r="U970" s="226"/>
      <c r="V970" s="226"/>
      <c r="W970" s="226" t="s">
        <v>2393</v>
      </c>
      <c r="X970" s="392">
        <f>VLOOKUP(W970,[4]definitions_list_lookup!$A$13:$B$19,2,0)</f>
        <v>5</v>
      </c>
      <c r="Y970" s="226" t="s">
        <v>2438</v>
      </c>
      <c r="Z970" s="226" t="s">
        <v>2439</v>
      </c>
      <c r="AA970" s="226"/>
      <c r="AB970" s="226"/>
      <c r="AC970" s="226"/>
      <c r="AD970" s="226"/>
      <c r="AE970" s="393"/>
      <c r="AF970" s="391" t="e">
        <f>VLOOKUP(AE970,[4]definitions_list_mag!$V$12:$W$15,2,0)</f>
        <v>#N/A</v>
      </c>
      <c r="AG970" s="394"/>
      <c r="AH970" s="226"/>
      <c r="AI970" s="257">
        <v>72</v>
      </c>
      <c r="AJ970" s="226"/>
      <c r="AK970" s="226"/>
      <c r="AL970" s="226"/>
      <c r="AM970" s="226"/>
      <c r="AN970" s="226"/>
      <c r="AO970" s="257"/>
      <c r="AP970" s="226"/>
      <c r="AQ970" s="226"/>
      <c r="AR970" s="226"/>
      <c r="AS970" s="226"/>
      <c r="AT970" s="226"/>
      <c r="AU970" s="257">
        <v>1</v>
      </c>
      <c r="AV970" s="226">
        <v>2</v>
      </c>
      <c r="AW970" s="226">
        <v>0.5</v>
      </c>
      <c r="AX970" s="226" t="s">
        <v>110</v>
      </c>
      <c r="AY970" s="226" t="s">
        <v>103</v>
      </c>
      <c r="AZ970" s="226"/>
      <c r="BA970" s="257">
        <v>25</v>
      </c>
      <c r="BB970" s="226">
        <v>5</v>
      </c>
      <c r="BC970" s="226">
        <v>2</v>
      </c>
      <c r="BD970" s="226" t="s">
        <v>110</v>
      </c>
      <c r="BE970" s="226" t="s">
        <v>103</v>
      </c>
      <c r="BF970" s="226"/>
      <c r="BG970" s="257"/>
      <c r="BH970" s="226"/>
      <c r="BI970" s="226"/>
      <c r="BJ970" s="226"/>
      <c r="BK970" s="226"/>
      <c r="BL970" s="226"/>
      <c r="BM970" s="257">
        <v>2</v>
      </c>
      <c r="BN970" s="226">
        <v>1</v>
      </c>
      <c r="BO970" s="226">
        <v>0.5</v>
      </c>
      <c r="BP970" s="226"/>
      <c r="BQ970" s="226"/>
      <c r="BR970" s="226"/>
      <c r="BS970" s="226"/>
      <c r="BT970" s="226"/>
      <c r="BU970" s="226"/>
      <c r="BV970" s="226"/>
      <c r="BW970" s="226"/>
      <c r="BX970" s="226"/>
      <c r="BY970" s="257"/>
      <c r="BZ970" s="226"/>
      <c r="CA970" s="226"/>
      <c r="CB970" s="226"/>
      <c r="CC970" s="226"/>
      <c r="CD970" s="226"/>
      <c r="CE970" s="226"/>
      <c r="CF970" s="399">
        <f t="shared" ref="CF970" si="781">AI970+AO970+BA970+AU970+BG970+BM970+BY970</f>
        <v>100</v>
      </c>
      <c r="CG970" s="259"/>
      <c r="CH970" s="150" t="s">
        <v>1360</v>
      </c>
      <c r="CI970" s="150">
        <v>85</v>
      </c>
      <c r="CJ970" s="150"/>
      <c r="CK970" s="158"/>
      <c r="CL970" s="395"/>
      <c r="CM970" s="395"/>
      <c r="CN970" s="395"/>
      <c r="CO970" s="395"/>
      <c r="CP970" s="395"/>
      <c r="CQ970" s="395"/>
      <c r="CR970" s="395"/>
      <c r="CS970" s="395"/>
      <c r="CT970" s="395"/>
      <c r="CU970" s="395"/>
      <c r="CV970" s="395"/>
      <c r="CW970" s="395"/>
      <c r="CX970" s="395"/>
      <c r="CY970" s="395"/>
      <c r="CZ970" s="395"/>
      <c r="DA970" s="395"/>
      <c r="DB970" s="395">
        <v>90</v>
      </c>
      <c r="DC970" s="256">
        <v>10</v>
      </c>
      <c r="DD970" s="395"/>
      <c r="DE970" s="395"/>
      <c r="DF970" s="395"/>
      <c r="DG970" s="395"/>
      <c r="DH970" s="395"/>
      <c r="DI970" s="395"/>
      <c r="DJ970" s="395"/>
      <c r="DK970" s="396">
        <f t="shared" ref="DK970" si="782">SUM(CL970:DJ970)</f>
        <v>100</v>
      </c>
      <c r="DL970" s="259"/>
      <c r="DM970" s="395"/>
      <c r="DN970" s="395"/>
      <c r="DO970" s="397"/>
      <c r="DQ970" s="259"/>
      <c r="DR970" s="397"/>
      <c r="DS970" s="259"/>
      <c r="DT970" s="263" t="s">
        <v>2463</v>
      </c>
      <c r="DU970" s="256"/>
      <c r="DV970" s="256"/>
      <c r="DW970" s="400" t="e">
        <f>VLOOKUP(P970,[4]definitions_list_lookup!$K$30:$L$54,2,0)</f>
        <v>#N/A</v>
      </c>
      <c r="DX970" s="155" t="s">
        <v>2455</v>
      </c>
      <c r="DY970" s="155" t="s">
        <v>1426</v>
      </c>
      <c r="DZ970" s="546"/>
      <c r="EA970" s="104"/>
      <c r="EB970" s="256"/>
      <c r="EC970" s="104"/>
      <c r="ED970" s="229" t="s">
        <v>2517</v>
      </c>
      <c r="EE970" s="401"/>
      <c r="EF970" s="402"/>
      <c r="EG970" s="401"/>
      <c r="EH970" s="403"/>
      <c r="EI970" s="404"/>
      <c r="EJ970" s="405"/>
      <c r="EK970" s="406"/>
      <c r="EL970" s="401"/>
      <c r="EM970" s="403"/>
      <c r="EN970" s="403" t="s">
        <v>1448</v>
      </c>
      <c r="EO970" s="407"/>
      <c r="EP970" s="407"/>
      <c r="EQ970" s="407"/>
      <c r="ER970" s="407"/>
      <c r="ES970" s="407"/>
      <c r="ET970" s="407"/>
      <c r="EU970" s="407"/>
      <c r="EV970" s="408">
        <v>18</v>
      </c>
      <c r="EW970" s="408">
        <v>270</v>
      </c>
      <c r="EX970" s="408">
        <v>34</v>
      </c>
      <c r="EY970" s="408">
        <v>0</v>
      </c>
      <c r="EZ970" s="192">
        <f t="shared" si="755"/>
        <v>154.27926651634925</v>
      </c>
      <c r="FA970" s="192">
        <f t="shared" si="756"/>
        <v>154.27926651634925</v>
      </c>
      <c r="FB970" s="192">
        <f t="shared" si="757"/>
        <v>53.178222503199756</v>
      </c>
      <c r="FC970" s="192">
        <f t="shared" si="758"/>
        <v>244.27926651634925</v>
      </c>
      <c r="FD970" s="192">
        <f t="shared" si="759"/>
        <v>36.821777496800244</v>
      </c>
      <c r="FE970" s="193">
        <f t="shared" si="760"/>
        <v>334.27926651634925</v>
      </c>
      <c r="FF970" s="194">
        <f t="shared" si="761"/>
        <v>36.821777496800244</v>
      </c>
      <c r="FG970" s="401"/>
      <c r="FH970" s="403"/>
      <c r="FI970" s="778">
        <f t="shared" si="762"/>
        <v>0</v>
      </c>
      <c r="FJ970" s="779">
        <f t="shared" si="763"/>
        <v>36.821777496800244</v>
      </c>
      <c r="FK970" s="779">
        <f t="shared" si="764"/>
        <v>53.178222503199756</v>
      </c>
      <c r="FL970" s="780">
        <f t="shared" si="765"/>
        <v>0.92813507303897658</v>
      </c>
      <c r="FM970" s="169">
        <f t="shared" si="766"/>
        <v>0.80050363082060194</v>
      </c>
      <c r="FN970" s="783">
        <f t="shared" si="767"/>
        <v>0</v>
      </c>
      <c r="FO970" s="226"/>
      <c r="FP970" s="226"/>
      <c r="FQ970" s="226"/>
      <c r="FR970" s="226"/>
      <c r="FS970" s="226"/>
      <c r="FT970" s="226"/>
      <c r="FU970" s="226"/>
      <c r="FV970" s="226"/>
      <c r="FW970" s="226"/>
      <c r="FX970" s="226"/>
      <c r="FY970" s="226"/>
      <c r="FZ970" s="226"/>
      <c r="GA970" s="226"/>
      <c r="GB970" s="226"/>
      <c r="GC970" s="226"/>
      <c r="GD970" s="226"/>
      <c r="GE970" s="226"/>
      <c r="GF970" s="226"/>
      <c r="GG970" s="226"/>
      <c r="GH970" s="226"/>
      <c r="GI970" s="226"/>
      <c r="GJ970" s="226"/>
      <c r="GK970" s="226"/>
      <c r="GL970" s="226"/>
      <c r="GM970" s="226"/>
      <c r="GN970" s="226"/>
      <c r="GO970" s="226"/>
      <c r="GP970" s="226"/>
      <c r="GQ970" s="226"/>
      <c r="GR970" s="226"/>
      <c r="GS970" s="226"/>
      <c r="GT970" s="226"/>
      <c r="GU970" s="226"/>
      <c r="GV970" s="226"/>
      <c r="GW970" s="226"/>
      <c r="GX970" s="226"/>
      <c r="GY970" s="226"/>
      <c r="GZ970" s="226"/>
      <c r="HA970" s="226"/>
      <c r="HB970" s="226"/>
      <c r="HC970" s="226"/>
      <c r="HD970" s="226"/>
      <c r="HE970" s="226"/>
      <c r="HF970" s="226"/>
      <c r="HG970" s="226"/>
      <c r="HH970" s="226"/>
      <c r="HI970" s="226"/>
      <c r="HJ970" s="226"/>
      <c r="HK970" s="226"/>
      <c r="HL970" s="226"/>
      <c r="HM970" s="226"/>
      <c r="HN970" s="226"/>
      <c r="HO970" s="226"/>
      <c r="HP970" s="226"/>
      <c r="HQ970" s="226"/>
      <c r="HR970" s="226"/>
      <c r="HS970" s="226"/>
      <c r="HT970" s="226"/>
      <c r="HU970" s="226"/>
      <c r="HV970" s="226"/>
      <c r="HW970" s="226"/>
      <c r="HX970" s="226"/>
      <c r="HY970" s="226"/>
      <c r="HZ970" s="226"/>
      <c r="IA970" s="226"/>
      <c r="IB970" s="226"/>
      <c r="IC970" s="226"/>
      <c r="ID970" s="226"/>
      <c r="IE970" s="226"/>
      <c r="IF970" s="226"/>
      <c r="IG970" s="226"/>
      <c r="IH970" s="226"/>
      <c r="II970" s="226"/>
      <c r="IJ970" s="226"/>
      <c r="IK970" s="226"/>
      <c r="IL970" s="226"/>
      <c r="IM970" s="226"/>
      <c r="IN970" s="226"/>
      <c r="IO970" s="226"/>
      <c r="IP970" s="226"/>
      <c r="IQ970" s="226"/>
      <c r="IR970" s="226"/>
      <c r="IS970" s="226"/>
      <c r="IT970" s="226"/>
      <c r="IU970" s="226"/>
      <c r="IV970" s="226"/>
      <c r="IW970" s="226"/>
      <c r="IX970" s="226"/>
      <c r="IY970" s="226"/>
      <c r="IZ970" s="226"/>
      <c r="JA970" s="226"/>
      <c r="JB970" s="226"/>
      <c r="JC970" s="226"/>
      <c r="JD970" s="226"/>
      <c r="JE970" s="226"/>
      <c r="JF970" s="226"/>
      <c r="JG970" s="226"/>
      <c r="JH970" s="226"/>
      <c r="JI970" s="226"/>
      <c r="JJ970" s="226"/>
      <c r="JK970" s="226"/>
      <c r="JL970" s="226"/>
      <c r="JM970" s="226"/>
      <c r="JN970" s="226"/>
      <c r="JO970" s="226"/>
      <c r="JP970" s="226"/>
      <c r="JQ970" s="226"/>
      <c r="JR970" s="226"/>
      <c r="JS970" s="226"/>
      <c r="JT970" s="226"/>
      <c r="JU970" s="226"/>
      <c r="JV970" s="226"/>
      <c r="JW970" s="226"/>
      <c r="JX970" s="226"/>
      <c r="JY970" s="226"/>
      <c r="JZ970" s="226"/>
      <c r="KA970" s="226"/>
      <c r="KB970" s="226"/>
      <c r="KC970" s="226"/>
      <c r="KD970" s="226"/>
      <c r="KE970" s="226"/>
      <c r="KF970" s="226"/>
      <c r="KG970" s="226"/>
      <c r="KH970" s="226"/>
      <c r="KI970" s="226"/>
      <c r="KJ970" s="226"/>
      <c r="KK970" s="226"/>
      <c r="KL970" s="226"/>
      <c r="KM970" s="226"/>
      <c r="KN970" s="226"/>
      <c r="KO970" s="226"/>
      <c r="KP970" s="226"/>
      <c r="KQ970" s="226"/>
      <c r="KR970" s="226"/>
      <c r="KS970" s="226"/>
      <c r="KT970" s="226"/>
      <c r="KU970" s="226"/>
      <c r="KV970" s="226"/>
      <c r="KW970" s="226"/>
      <c r="KX970" s="226"/>
      <c r="KY970" s="226"/>
      <c r="KZ970" s="226"/>
      <c r="LA970" s="226"/>
      <c r="LB970" s="226"/>
      <c r="LC970" s="226"/>
      <c r="LD970" s="226"/>
      <c r="LE970" s="226"/>
      <c r="LF970" s="226"/>
      <c r="LG970" s="226"/>
      <c r="LH970" s="226"/>
      <c r="LI970" s="226"/>
      <c r="LJ970" s="226"/>
      <c r="LK970" s="226"/>
      <c r="LL970" s="226"/>
      <c r="LM970" s="226"/>
      <c r="LN970" s="226"/>
      <c r="LO970" s="226"/>
      <c r="LP970" s="226"/>
      <c r="LQ970" s="226"/>
      <c r="LR970" s="226"/>
      <c r="LS970" s="226"/>
      <c r="LT970" s="226"/>
      <c r="LU970" s="226"/>
      <c r="LV970" s="226"/>
      <c r="LW970" s="226"/>
      <c r="LX970" s="226"/>
      <c r="LY970" s="226"/>
      <c r="LZ970" s="226"/>
      <c r="MA970" s="226"/>
      <c r="MB970" s="226"/>
      <c r="MC970" s="226"/>
      <c r="MD970" s="226"/>
      <c r="ME970" s="226"/>
      <c r="MF970" s="226"/>
      <c r="MG970" s="226"/>
      <c r="MH970" s="226"/>
      <c r="MI970" s="226"/>
      <c r="MJ970" s="226"/>
      <c r="MK970" s="226"/>
      <c r="ML970" s="226"/>
      <c r="MM970" s="226"/>
      <c r="MN970" s="226"/>
      <c r="MO970" s="226"/>
      <c r="MP970" s="226"/>
      <c r="MQ970" s="226"/>
      <c r="MR970" s="226"/>
      <c r="MS970" s="226"/>
      <c r="MT970" s="226"/>
      <c r="MU970" s="226"/>
      <c r="MV970" s="226"/>
      <c r="MW970" s="226"/>
      <c r="MX970" s="226"/>
      <c r="MY970" s="226"/>
      <c r="MZ970" s="226"/>
      <c r="NA970" s="226"/>
      <c r="NB970" s="226"/>
      <c r="NC970" s="226"/>
      <c r="ND970" s="226"/>
      <c r="NE970" s="226"/>
      <c r="NF970" s="226"/>
      <c r="NG970" s="226"/>
      <c r="NH970" s="226"/>
      <c r="NI970" s="226"/>
      <c r="NJ970" s="226"/>
      <c r="NK970" s="226"/>
      <c r="NL970" s="226"/>
      <c r="NM970" s="226"/>
      <c r="NN970" s="226"/>
      <c r="NO970" s="226"/>
      <c r="NP970" s="226"/>
      <c r="NQ970" s="226"/>
      <c r="NR970" s="226"/>
      <c r="NS970" s="226"/>
      <c r="NT970" s="226"/>
      <c r="NU970" s="226"/>
      <c r="NV970" s="226"/>
      <c r="NW970" s="226"/>
      <c r="NX970" s="226"/>
      <c r="NY970" s="226"/>
      <c r="NZ970" s="226"/>
      <c r="OA970" s="226"/>
      <c r="OB970" s="226"/>
      <c r="OC970" s="226"/>
      <c r="OD970" s="226"/>
      <c r="OE970" s="226"/>
      <c r="OF970" s="226"/>
      <c r="OG970" s="226"/>
      <c r="OH970" s="226"/>
      <c r="OI970" s="226"/>
      <c r="OJ970" s="226"/>
      <c r="OK970" s="226"/>
      <c r="OL970" s="226"/>
      <c r="OM970" s="226"/>
      <c r="ON970" s="226"/>
      <c r="OO970" s="226"/>
      <c r="OP970" s="226"/>
      <c r="OQ970" s="226"/>
      <c r="OR970" s="226"/>
      <c r="OS970" s="226"/>
      <c r="OT970" s="226"/>
      <c r="OU970" s="226"/>
      <c r="OV970" s="226"/>
      <c r="OW970" s="226"/>
      <c r="OX970" s="226"/>
      <c r="OY970" s="226"/>
      <c r="OZ970" s="226"/>
      <c r="PA970" s="226"/>
      <c r="PB970" s="226"/>
      <c r="PC970" s="226"/>
      <c r="PD970" s="226"/>
      <c r="PE970" s="226"/>
      <c r="PF970" s="226"/>
      <c r="PG970" s="226"/>
      <c r="PH970" s="226"/>
      <c r="PI970" s="226"/>
      <c r="PJ970" s="226"/>
      <c r="PK970" s="226"/>
      <c r="PL970" s="226"/>
      <c r="PM970" s="226"/>
      <c r="PN970" s="226"/>
      <c r="PO970" s="226"/>
      <c r="PP970" s="226"/>
      <c r="PQ970" s="226"/>
      <c r="PR970" s="226"/>
      <c r="PS970" s="226"/>
      <c r="PT970" s="226"/>
      <c r="PU970" s="226"/>
      <c r="PV970" s="226"/>
      <c r="PW970" s="226"/>
      <c r="PX970" s="226"/>
      <c r="PY970" s="226"/>
      <c r="PZ970" s="226"/>
      <c r="QA970" s="226"/>
      <c r="QB970" s="226"/>
      <c r="QC970" s="226"/>
      <c r="QD970" s="226"/>
      <c r="QE970" s="226"/>
      <c r="QF970" s="226"/>
      <c r="QG970" s="226"/>
      <c r="QH970" s="226"/>
      <c r="QI970" s="226"/>
      <c r="QJ970" s="226"/>
      <c r="QK970" s="226"/>
      <c r="QL970" s="226"/>
      <c r="QM970" s="226"/>
      <c r="QN970" s="226"/>
      <c r="QO970" s="226"/>
      <c r="QP970" s="226"/>
      <c r="QQ970" s="226"/>
      <c r="QR970" s="226"/>
      <c r="QS970" s="226"/>
      <c r="QT970" s="226"/>
      <c r="QU970" s="226"/>
      <c r="QV970" s="226"/>
      <c r="QW970" s="226"/>
      <c r="QX970" s="226"/>
      <c r="QY970" s="226"/>
      <c r="QZ970" s="226"/>
      <c r="RA970" s="226"/>
      <c r="RB970" s="226"/>
      <c r="RC970" s="226"/>
      <c r="RD970" s="226"/>
      <c r="RE970" s="226"/>
      <c r="RF970" s="226"/>
      <c r="RG970" s="226"/>
      <c r="RH970" s="226"/>
      <c r="RI970" s="226"/>
      <c r="RJ970" s="226"/>
      <c r="RK970" s="226"/>
      <c r="RL970" s="226"/>
      <c r="RM970" s="226"/>
      <c r="RN970" s="226"/>
      <c r="RO970" s="226"/>
      <c r="RP970" s="226"/>
      <c r="RQ970" s="226"/>
      <c r="RR970" s="226"/>
      <c r="RS970" s="226"/>
      <c r="RT970" s="226"/>
      <c r="RU970" s="226"/>
      <c r="RV970" s="226"/>
      <c r="RW970" s="226"/>
      <c r="RX970" s="226"/>
      <c r="RY970" s="226"/>
      <c r="RZ970" s="226"/>
      <c r="SA970" s="226"/>
      <c r="SB970" s="226"/>
      <c r="SC970" s="226"/>
      <c r="SD970" s="226"/>
      <c r="SE970" s="226"/>
      <c r="SF970" s="226"/>
      <c r="SG970" s="226"/>
      <c r="SH970" s="226"/>
      <c r="SI970" s="226"/>
      <c r="SJ970" s="226"/>
      <c r="SK970" s="226"/>
      <c r="SL970" s="226"/>
      <c r="SM970" s="226"/>
      <c r="SN970" s="226"/>
      <c r="SO970" s="226"/>
      <c r="SP970" s="226"/>
      <c r="SQ970" s="226"/>
      <c r="SR970" s="226"/>
      <c r="SS970" s="226"/>
      <c r="ST970" s="226"/>
      <c r="SU970" s="226"/>
      <c r="SV970" s="226"/>
      <c r="SW970" s="226"/>
      <c r="SX970" s="226"/>
      <c r="SY970" s="226"/>
      <c r="SZ970" s="226"/>
      <c r="TA970" s="226"/>
      <c r="TB970" s="226"/>
      <c r="TC970" s="226"/>
      <c r="TD970" s="226"/>
      <c r="TE970" s="226"/>
      <c r="TF970" s="226"/>
      <c r="TG970" s="226"/>
      <c r="TH970" s="226"/>
      <c r="TI970" s="226"/>
      <c r="TJ970" s="226"/>
      <c r="TK970" s="226"/>
      <c r="TL970" s="226"/>
      <c r="TM970" s="226"/>
      <c r="TN970" s="226"/>
      <c r="TO970" s="226"/>
      <c r="TP970" s="226"/>
      <c r="TQ970" s="226"/>
      <c r="TR970" s="226"/>
      <c r="TS970" s="226"/>
      <c r="TT970" s="226"/>
      <c r="TU970" s="226"/>
      <c r="TV970" s="226"/>
      <c r="TW970" s="226"/>
      <c r="TX970" s="226"/>
      <c r="TY970" s="226"/>
      <c r="TZ970" s="226"/>
      <c r="UA970" s="226"/>
      <c r="UB970" s="226"/>
      <c r="UC970" s="226"/>
      <c r="UD970" s="226"/>
      <c r="UE970" s="226"/>
      <c r="UF970" s="226"/>
      <c r="UG970" s="226"/>
      <c r="UH970" s="226"/>
      <c r="UI970" s="226"/>
      <c r="UJ970" s="226"/>
      <c r="UK970" s="226"/>
      <c r="UL970" s="226"/>
      <c r="UM970" s="226"/>
      <c r="UN970" s="226"/>
      <c r="UO970" s="226"/>
      <c r="UP970" s="226"/>
      <c r="UQ970" s="226"/>
      <c r="UR970" s="226"/>
      <c r="US970" s="226"/>
      <c r="UT970" s="226"/>
      <c r="UU970" s="226"/>
      <c r="UV970" s="226"/>
      <c r="UW970" s="226"/>
      <c r="UX970" s="226"/>
      <c r="UY970" s="226"/>
      <c r="UZ970" s="226"/>
      <c r="VA970" s="226"/>
      <c r="VB970" s="226"/>
      <c r="VC970" s="226"/>
      <c r="VD970" s="226"/>
      <c r="VE970" s="226"/>
      <c r="VF970" s="226"/>
      <c r="VG970" s="226"/>
      <c r="VH970" s="226"/>
      <c r="VI970" s="226"/>
      <c r="VJ970" s="226"/>
      <c r="VK970" s="226"/>
      <c r="VL970" s="226"/>
      <c r="VM970" s="226"/>
      <c r="VN970" s="226"/>
      <c r="VO970" s="226"/>
      <c r="VP970" s="226"/>
      <c r="VQ970" s="226"/>
      <c r="VR970" s="226"/>
      <c r="VS970" s="226"/>
      <c r="VT970" s="226"/>
      <c r="VU970" s="226"/>
      <c r="VV970" s="226"/>
      <c r="VW970" s="226"/>
      <c r="VX970" s="226"/>
      <c r="VY970" s="226"/>
      <c r="VZ970" s="226"/>
      <c r="WA970" s="226"/>
      <c r="WB970" s="226"/>
      <c r="WC970" s="226"/>
      <c r="WD970" s="226"/>
      <c r="WE970" s="226"/>
      <c r="WF970" s="226"/>
      <c r="WG970" s="226"/>
      <c r="WH970" s="226"/>
      <c r="WI970" s="226"/>
      <c r="WJ970" s="226"/>
      <c r="WK970" s="226"/>
      <c r="WL970" s="226"/>
      <c r="WM970" s="226"/>
      <c r="WN970" s="226"/>
      <c r="WO970" s="226"/>
      <c r="WP970" s="226"/>
      <c r="WQ970" s="226"/>
      <c r="WR970" s="226"/>
      <c r="WS970" s="226"/>
      <c r="WT970" s="226"/>
      <c r="WU970" s="226"/>
      <c r="WV970" s="226"/>
      <c r="WW970" s="226"/>
      <c r="WX970" s="226"/>
      <c r="WY970" s="226"/>
      <c r="WZ970" s="226"/>
      <c r="XA970" s="226"/>
      <c r="XB970" s="226"/>
      <c r="XC970" s="226"/>
      <c r="XD970" s="226"/>
      <c r="XE970" s="226"/>
      <c r="XF970" s="226"/>
      <c r="XG970" s="226"/>
      <c r="XH970" s="226"/>
      <c r="XI970" s="226"/>
      <c r="XJ970" s="226"/>
      <c r="XK970" s="226"/>
      <c r="XL970" s="226"/>
      <c r="XM970" s="226"/>
      <c r="XN970" s="226"/>
      <c r="XO970" s="226"/>
      <c r="XP970" s="226"/>
      <c r="XQ970" s="226"/>
      <c r="XR970" s="226"/>
      <c r="XS970" s="226"/>
      <c r="XT970" s="226"/>
      <c r="XU970" s="226"/>
      <c r="XV970" s="226"/>
      <c r="XW970" s="226"/>
      <c r="XX970" s="226"/>
      <c r="XY970" s="226"/>
      <c r="XZ970" s="226"/>
      <c r="YA970" s="226"/>
      <c r="YB970" s="226"/>
      <c r="YC970" s="226"/>
      <c r="YD970" s="226"/>
      <c r="YE970" s="226"/>
      <c r="YF970" s="226"/>
      <c r="YG970" s="226"/>
      <c r="YH970" s="226"/>
      <c r="YI970" s="226"/>
      <c r="YJ970" s="226"/>
      <c r="YK970" s="226"/>
      <c r="YL970" s="226"/>
      <c r="YM970" s="226"/>
      <c r="YN970" s="226"/>
      <c r="YO970" s="226"/>
      <c r="YP970" s="226"/>
      <c r="YQ970" s="226"/>
      <c r="YR970" s="226"/>
      <c r="YS970" s="226"/>
      <c r="YT970" s="226"/>
      <c r="YU970" s="226"/>
      <c r="YV970" s="226"/>
      <c r="YW970" s="226"/>
      <c r="YX970" s="226"/>
      <c r="YY970" s="226"/>
      <c r="YZ970" s="226"/>
      <c r="ZA970" s="226"/>
      <c r="ZB970" s="226"/>
      <c r="ZC970" s="226"/>
      <c r="ZD970" s="226"/>
      <c r="ZE970" s="226"/>
      <c r="ZF970" s="226"/>
      <c r="ZG970" s="226"/>
      <c r="ZH970" s="226"/>
      <c r="ZI970" s="226"/>
      <c r="ZJ970" s="226"/>
      <c r="ZK970" s="226"/>
      <c r="ZL970" s="226"/>
      <c r="ZM970" s="226"/>
      <c r="ZN970" s="226"/>
      <c r="ZO970" s="226"/>
      <c r="ZP970" s="226"/>
      <c r="ZQ970" s="226"/>
      <c r="ZR970" s="226"/>
      <c r="ZS970" s="226"/>
      <c r="ZT970" s="226"/>
      <c r="ZU970" s="226"/>
      <c r="ZV970" s="226"/>
      <c r="ZW970" s="226"/>
      <c r="ZX970" s="226"/>
      <c r="ZY970" s="226"/>
      <c r="ZZ970" s="226"/>
      <c r="AAA970" s="226"/>
      <c r="AAB970" s="226"/>
      <c r="AAC970" s="226"/>
      <c r="AAD970" s="226"/>
      <c r="AAE970" s="226"/>
      <c r="AAF970" s="226"/>
      <c r="AAG970" s="226"/>
      <c r="AAH970" s="226"/>
      <c r="AAI970" s="226"/>
      <c r="AAJ970" s="226"/>
      <c r="AAK970" s="226"/>
      <c r="AAL970" s="226"/>
      <c r="AAM970" s="226"/>
      <c r="AAN970" s="226"/>
      <c r="AAO970" s="226"/>
      <c r="AAP970" s="226"/>
      <c r="AAQ970" s="226"/>
      <c r="AAR970" s="226"/>
      <c r="AAS970" s="226"/>
      <c r="AAT970" s="226"/>
      <c r="AAU970" s="226"/>
      <c r="AAV970" s="226"/>
      <c r="AAW970" s="226"/>
      <c r="AAX970" s="226"/>
      <c r="AAY970" s="226"/>
      <c r="AAZ970" s="226"/>
      <c r="ABA970" s="226"/>
      <c r="ABB970" s="226"/>
      <c r="ABC970" s="226"/>
      <c r="ABD970" s="226"/>
      <c r="ABE970" s="226"/>
      <c r="ABF970" s="226"/>
      <c r="ABG970" s="226"/>
      <c r="ABH970" s="226"/>
      <c r="ABI970" s="226"/>
      <c r="ABJ970" s="226"/>
      <c r="ABK970" s="226"/>
      <c r="ABL970" s="226"/>
      <c r="ABM970" s="226"/>
      <c r="ABN970" s="226"/>
      <c r="ABO970" s="226"/>
      <c r="ABP970" s="226"/>
      <c r="ABQ970" s="226"/>
      <c r="ABR970" s="226"/>
      <c r="ABS970" s="226"/>
      <c r="ABT970" s="226"/>
      <c r="ABU970" s="226"/>
      <c r="ABV970" s="226"/>
      <c r="ABW970" s="226"/>
      <c r="ABX970" s="226"/>
      <c r="ABY970" s="226"/>
      <c r="ABZ970" s="226"/>
      <c r="ACA970" s="226"/>
      <c r="ACB970" s="226"/>
      <c r="ACC970" s="226"/>
      <c r="ACD970" s="226"/>
      <c r="ACE970" s="226"/>
      <c r="ACF970" s="226"/>
      <c r="ACG970" s="226"/>
      <c r="ACH970" s="226"/>
      <c r="ACI970" s="226"/>
      <c r="ACJ970" s="226"/>
      <c r="ACK970" s="226"/>
      <c r="ACL970" s="226"/>
      <c r="ACM970" s="226"/>
      <c r="ACN970" s="226"/>
      <c r="ACO970" s="226"/>
      <c r="ACP970" s="226"/>
      <c r="ACQ970" s="226"/>
      <c r="ACR970" s="226"/>
      <c r="ACS970" s="226"/>
      <c r="ACT970" s="226"/>
      <c r="ACU970" s="226"/>
      <c r="ACV970" s="226"/>
      <c r="ACW970" s="226"/>
      <c r="ACX970" s="226"/>
      <c r="ACY970" s="226"/>
      <c r="ACZ970" s="226"/>
      <c r="ADA970" s="226"/>
      <c r="ADB970" s="226"/>
      <c r="ADC970" s="226"/>
      <c r="ADD970" s="226"/>
      <c r="ADE970" s="226"/>
      <c r="ADF970" s="226"/>
      <c r="ADG970" s="226"/>
      <c r="ADH970" s="226"/>
      <c r="ADI970" s="226"/>
      <c r="ADJ970" s="226"/>
      <c r="ADK970" s="226"/>
      <c r="ADL970" s="226"/>
      <c r="ADM970" s="226"/>
      <c r="ADN970" s="226"/>
      <c r="ADO970" s="226"/>
      <c r="ADP970" s="226"/>
      <c r="ADQ970" s="226"/>
      <c r="ADR970" s="226"/>
      <c r="ADS970" s="226"/>
      <c r="ADT970" s="226"/>
      <c r="ADU970" s="226"/>
      <c r="ADV970" s="226"/>
      <c r="ADW970" s="226"/>
      <c r="ADX970" s="226"/>
      <c r="ADY970" s="226"/>
      <c r="ADZ970" s="226"/>
      <c r="AEA970" s="226"/>
      <c r="AEB970" s="226"/>
      <c r="AEC970" s="226"/>
      <c r="AED970" s="226"/>
      <c r="AEE970" s="226"/>
      <c r="AEF970" s="226"/>
      <c r="AEG970" s="226"/>
      <c r="AEH970" s="226"/>
      <c r="AEI970" s="226"/>
      <c r="AEJ970" s="226"/>
      <c r="AEK970" s="226"/>
      <c r="AEL970" s="226"/>
      <c r="AEM970" s="226"/>
      <c r="AEN970" s="226"/>
      <c r="AEO970" s="226"/>
      <c r="AEP970" s="226"/>
      <c r="AEQ970" s="226"/>
      <c r="AER970" s="226"/>
      <c r="AES970" s="226"/>
      <c r="AET970" s="226"/>
      <c r="AEU970" s="226"/>
      <c r="AEV970" s="226"/>
      <c r="AEW970" s="226"/>
      <c r="AEX970" s="226"/>
      <c r="AEY970" s="226"/>
      <c r="AEZ970" s="226"/>
      <c r="AFA970" s="226"/>
      <c r="AFB970" s="226"/>
      <c r="AFC970" s="226"/>
      <c r="AFD970" s="226"/>
      <c r="AFE970" s="226"/>
      <c r="AFF970" s="226"/>
      <c r="AFG970" s="226"/>
      <c r="AFH970" s="226"/>
      <c r="AFI970" s="226"/>
      <c r="AFJ970" s="226"/>
      <c r="AFK970" s="226"/>
      <c r="AFL970" s="226"/>
      <c r="AFM970" s="226"/>
      <c r="AFN970" s="226"/>
      <c r="AFO970" s="226"/>
      <c r="AFP970" s="226"/>
      <c r="AFQ970" s="226"/>
      <c r="AFR970" s="226"/>
      <c r="AFS970" s="226"/>
      <c r="AFT970" s="226"/>
      <c r="AFU970" s="226"/>
      <c r="AFV970" s="226"/>
      <c r="AFW970" s="226"/>
      <c r="AFX970" s="226"/>
      <c r="AFY970" s="226"/>
      <c r="AFZ970" s="226"/>
      <c r="AGA970" s="226"/>
      <c r="AGB970" s="226"/>
      <c r="AGC970" s="226"/>
      <c r="AGD970" s="226"/>
      <c r="AGE970" s="226"/>
      <c r="AGF970" s="226"/>
      <c r="AGG970" s="226"/>
      <c r="AGH970" s="226"/>
      <c r="AGI970" s="226"/>
      <c r="AGJ970" s="226"/>
      <c r="AGK970" s="226"/>
      <c r="AGL970" s="226"/>
      <c r="AGM970" s="226"/>
      <c r="AGN970" s="226"/>
      <c r="AGO970" s="226"/>
      <c r="AGP970" s="226"/>
      <c r="AGQ970" s="226"/>
      <c r="AGR970" s="226"/>
      <c r="AGS970" s="226"/>
      <c r="AGT970" s="226"/>
      <c r="AGU970" s="226"/>
      <c r="AGV970" s="226"/>
      <c r="AGW970" s="226"/>
      <c r="AGX970" s="226"/>
      <c r="AGY970" s="226"/>
      <c r="AGZ970" s="226"/>
      <c r="AHA970" s="226"/>
      <c r="AHB970" s="226"/>
      <c r="AHC970" s="226"/>
      <c r="AHD970" s="226"/>
      <c r="AHE970" s="226"/>
      <c r="AHF970" s="226"/>
      <c r="AHG970" s="226"/>
      <c r="AHH970" s="226"/>
      <c r="AHI970" s="226"/>
      <c r="AHJ970" s="226"/>
      <c r="AHK970" s="226"/>
      <c r="AHL970" s="226"/>
      <c r="AHM970" s="226"/>
      <c r="AHN970" s="226"/>
      <c r="AHO970" s="226"/>
      <c r="AHP970" s="226"/>
      <c r="AHQ970" s="226"/>
      <c r="AHR970" s="226"/>
      <c r="AHS970" s="226"/>
      <c r="AHT970" s="226"/>
      <c r="AHU970" s="226"/>
      <c r="AHV970" s="226"/>
      <c r="AHW970" s="226"/>
      <c r="AHX970" s="226"/>
      <c r="AHY970" s="226"/>
      <c r="AHZ970" s="226"/>
      <c r="AIA970" s="226"/>
      <c r="AIB970" s="226"/>
      <c r="AIC970" s="226"/>
      <c r="AID970" s="226"/>
      <c r="AIE970" s="226"/>
      <c r="AIF970" s="226"/>
      <c r="AIG970" s="226"/>
      <c r="AIH970" s="226"/>
      <c r="AII970" s="226"/>
      <c r="AIJ970" s="226"/>
      <c r="AIK970" s="226"/>
      <c r="AIL970" s="226"/>
      <c r="AIM970" s="226"/>
      <c r="AIN970" s="226"/>
      <c r="AIO970" s="226"/>
      <c r="AIP970" s="226"/>
      <c r="AIQ970" s="226"/>
      <c r="AIR970" s="226"/>
      <c r="AIS970" s="226"/>
      <c r="AIT970" s="226"/>
      <c r="AIU970" s="226"/>
      <c r="AIV970" s="226"/>
      <c r="AIW970" s="226"/>
      <c r="AIX970" s="226"/>
      <c r="AIY970" s="226"/>
      <c r="AIZ970" s="226"/>
      <c r="AJA970" s="226"/>
      <c r="AJB970" s="226"/>
      <c r="AJC970" s="226"/>
      <c r="AJD970" s="226"/>
      <c r="AJE970" s="226"/>
      <c r="AJF970" s="226"/>
      <c r="AJG970" s="226"/>
      <c r="AJH970" s="226"/>
      <c r="AJI970" s="226"/>
      <c r="AJJ970" s="226"/>
      <c r="AJK970" s="226"/>
      <c r="AJL970" s="226"/>
      <c r="AJM970" s="226"/>
      <c r="AJN970" s="226"/>
      <c r="AJO970" s="226"/>
      <c r="AJP970" s="226"/>
      <c r="AJQ970" s="226"/>
      <c r="AJR970" s="226"/>
      <c r="AJS970" s="226"/>
      <c r="AJT970" s="226"/>
      <c r="AJU970" s="226"/>
      <c r="AJV970" s="226"/>
      <c r="AJW970" s="226"/>
      <c r="AJX970" s="226"/>
      <c r="AJY970" s="226"/>
      <c r="AJZ970" s="226"/>
      <c r="AKA970" s="226"/>
      <c r="AKB970" s="226"/>
      <c r="AKC970" s="226"/>
      <c r="AKD970" s="226"/>
      <c r="AKE970" s="226"/>
      <c r="AKF970" s="226"/>
      <c r="AKG970" s="226"/>
      <c r="AKH970" s="226"/>
      <c r="AKI970" s="226"/>
      <c r="AKJ970" s="226"/>
      <c r="AKK970" s="226"/>
      <c r="AKL970" s="226"/>
      <c r="AKM970" s="226"/>
      <c r="AKN970" s="226"/>
      <c r="AKO970" s="226"/>
      <c r="AKP970" s="226"/>
      <c r="AKQ970" s="226"/>
      <c r="AKR970" s="226"/>
      <c r="AKS970" s="226"/>
      <c r="AKT970" s="226"/>
      <c r="AKU970" s="226"/>
      <c r="AKV970" s="226"/>
      <c r="AKW970" s="226"/>
      <c r="AKX970" s="226"/>
      <c r="AKY970" s="226"/>
      <c r="AKZ970" s="226"/>
      <c r="ALA970" s="226"/>
      <c r="ALB970" s="226"/>
      <c r="ALC970" s="226"/>
      <c r="ALD970" s="226"/>
      <c r="ALE970" s="226"/>
      <c r="ALF970" s="226"/>
      <c r="ALG970" s="226"/>
      <c r="ALH970" s="226"/>
      <c r="ALI970" s="226"/>
      <c r="ALJ970" s="226"/>
      <c r="ALK970" s="226"/>
      <c r="ALL970" s="226"/>
      <c r="ALM970" s="226"/>
      <c r="ALN970" s="226"/>
      <c r="ALO970" s="226"/>
      <c r="ALP970" s="226"/>
      <c r="ALQ970" s="226"/>
      <c r="ALR970" s="226"/>
      <c r="ALS970" s="226"/>
      <c r="ALT970" s="226"/>
      <c r="ALU970" s="226"/>
      <c r="ALV970" s="226"/>
      <c r="ALW970" s="226"/>
      <c r="ALX970" s="226"/>
      <c r="ALY970" s="226"/>
      <c r="ALZ970" s="226"/>
      <c r="AMA970" s="226"/>
      <c r="AMB970" s="226"/>
      <c r="AMC970" s="226"/>
      <c r="AMD970" s="226"/>
      <c r="AME970" s="226"/>
      <c r="AMF970" s="226"/>
      <c r="AMG970" s="226"/>
      <c r="AMH970" s="226"/>
      <c r="AMI970" s="226"/>
      <c r="AMJ970" s="226"/>
      <c r="AMK970" s="226"/>
      <c r="AML970" s="226"/>
      <c r="AMM970" s="226"/>
      <c r="AMN970" s="226"/>
      <c r="AMO970" s="226"/>
      <c r="AMP970" s="226"/>
      <c r="AMQ970" s="226"/>
      <c r="AMR970" s="226"/>
      <c r="AMS970" s="226"/>
      <c r="AMT970" s="226"/>
      <c r="AMU970" s="226"/>
      <c r="AMV970" s="226"/>
      <c r="AMW970" s="226"/>
      <c r="AMX970" s="226"/>
    </row>
    <row r="971" spans="1:1038" s="398" customFormat="1" ht="16" customHeight="1">
      <c r="A971" s="548"/>
      <c r="B971" s="543"/>
      <c r="C971" s="226"/>
      <c r="D971" s="225"/>
      <c r="E971" s="226">
        <v>112</v>
      </c>
      <c r="F971" s="226">
        <v>2</v>
      </c>
      <c r="G971" s="391" t="str">
        <f t="shared" si="772"/>
        <v>112-2</v>
      </c>
      <c r="H971" s="226"/>
      <c r="I971" s="226">
        <v>61</v>
      </c>
      <c r="J971" s="544"/>
      <c r="K971" s="545"/>
      <c r="L971" s="171">
        <f>(VLOOKUP($G971,Depth_Lookup!$A$3:$J$410,10,FALSE))+(H971/100)</f>
        <v>294.16500000000002</v>
      </c>
      <c r="M971" s="171">
        <f>(VLOOKUP($G971,Depth_Lookup!$A$3:$J$410,10,FALSE))+(I971/100)</f>
        <v>294.77500000000003</v>
      </c>
      <c r="N971" s="232"/>
      <c r="O971" s="226"/>
      <c r="P971" s="226"/>
      <c r="Q971" s="226"/>
      <c r="R971" s="391" t="s">
        <v>2508</v>
      </c>
      <c r="S971" s="226"/>
      <c r="T971" s="226"/>
      <c r="U971" s="226"/>
      <c r="V971" s="226"/>
      <c r="W971" s="226"/>
      <c r="X971" s="392"/>
      <c r="Y971" s="226"/>
      <c r="Z971" s="226"/>
      <c r="AA971" s="226"/>
      <c r="AB971" s="226"/>
      <c r="AC971" s="226"/>
      <c r="AD971" s="226"/>
      <c r="AE971" s="393"/>
      <c r="AF971" s="391"/>
      <c r="AG971" s="394"/>
      <c r="AH971" s="226"/>
      <c r="AI971" s="257"/>
      <c r="AJ971" s="226"/>
      <c r="AK971" s="226"/>
      <c r="AL971" s="226"/>
      <c r="AM971" s="226"/>
      <c r="AN971" s="226"/>
      <c r="AO971" s="257"/>
      <c r="AP971" s="226"/>
      <c r="AQ971" s="226"/>
      <c r="AR971" s="226"/>
      <c r="AS971" s="226"/>
      <c r="AT971" s="226"/>
      <c r="AU971" s="257"/>
      <c r="AV971" s="226"/>
      <c r="AW971" s="226"/>
      <c r="AX971" s="226"/>
      <c r="AY971" s="226"/>
      <c r="AZ971" s="226"/>
      <c r="BA971" s="257"/>
      <c r="BB971" s="226"/>
      <c r="BC971" s="226"/>
      <c r="BD971" s="226"/>
      <c r="BE971" s="226"/>
      <c r="BF971" s="226"/>
      <c r="BG971" s="257"/>
      <c r="BH971" s="226"/>
      <c r="BI971" s="226"/>
      <c r="BJ971" s="226"/>
      <c r="BK971" s="226"/>
      <c r="BL971" s="226"/>
      <c r="BM971" s="257"/>
      <c r="BN971" s="226"/>
      <c r="BO971" s="226"/>
      <c r="BP971" s="226"/>
      <c r="BQ971" s="226"/>
      <c r="BR971" s="226"/>
      <c r="BS971" s="226"/>
      <c r="BT971" s="226"/>
      <c r="BU971" s="226"/>
      <c r="BV971" s="226"/>
      <c r="BW971" s="226"/>
      <c r="BX971" s="226"/>
      <c r="BY971" s="257"/>
      <c r="BZ971" s="226"/>
      <c r="CA971" s="226"/>
      <c r="CB971" s="226"/>
      <c r="CC971" s="226"/>
      <c r="CD971" s="226"/>
      <c r="CE971" s="226"/>
      <c r="CF971" s="399"/>
      <c r="CG971" s="259"/>
      <c r="CH971" s="150"/>
      <c r="CI971" s="150"/>
      <c r="CJ971" s="150"/>
      <c r="CK971" s="158"/>
      <c r="CL971" s="395"/>
      <c r="CM971" s="395"/>
      <c r="CN971" s="395"/>
      <c r="CO971" s="395"/>
      <c r="CP971" s="395"/>
      <c r="CQ971" s="395"/>
      <c r="CR971" s="395"/>
      <c r="CS971" s="395"/>
      <c r="CT971" s="395"/>
      <c r="CU971" s="395"/>
      <c r="CV971" s="395"/>
      <c r="CW971" s="395"/>
      <c r="CX971" s="395"/>
      <c r="CY971" s="395"/>
      <c r="CZ971" s="395"/>
      <c r="DA971" s="395"/>
      <c r="DB971" s="395"/>
      <c r="DC971" s="256"/>
      <c r="DD971" s="395"/>
      <c r="DE971" s="395"/>
      <c r="DF971" s="395"/>
      <c r="DG971" s="395"/>
      <c r="DH971" s="395"/>
      <c r="DI971" s="395"/>
      <c r="DJ971" s="395"/>
      <c r="DK971" s="396"/>
      <c r="DL971" s="259"/>
      <c r="DM971" s="395"/>
      <c r="DN971" s="395"/>
      <c r="DO971" s="397"/>
      <c r="DQ971" s="259"/>
      <c r="DR971" s="397"/>
      <c r="DS971" s="259"/>
      <c r="DT971" s="263"/>
      <c r="DU971" s="256"/>
      <c r="DV971" s="256"/>
      <c r="DW971" s="400"/>
      <c r="DX971" s="155"/>
      <c r="DY971" s="155"/>
      <c r="DZ971" s="546"/>
      <c r="EA971" s="104"/>
      <c r="EB971" s="256"/>
      <c r="EC971" s="104"/>
      <c r="ED971" s="229" t="s">
        <v>2517</v>
      </c>
      <c r="EE971" s="401"/>
      <c r="EF971" s="402"/>
      <c r="EG971" s="401"/>
      <c r="EH971" s="403"/>
      <c r="EI971" s="404"/>
      <c r="EJ971" s="405"/>
      <c r="EK971" s="406"/>
      <c r="EL971" s="401"/>
      <c r="EM971" s="403"/>
      <c r="EN971" s="403" t="s">
        <v>1448</v>
      </c>
      <c r="EO971" s="407">
        <v>0.2</v>
      </c>
      <c r="EP971" s="407" t="s">
        <v>2054</v>
      </c>
      <c r="EQ971" s="407"/>
      <c r="ER971" s="407"/>
      <c r="ES971" s="407"/>
      <c r="ET971" s="407"/>
      <c r="EU971" s="407"/>
      <c r="EV971" s="408">
        <v>20</v>
      </c>
      <c r="EW971" s="408">
        <v>270</v>
      </c>
      <c r="EX971" s="408">
        <v>8</v>
      </c>
      <c r="EY971" s="408">
        <v>180</v>
      </c>
      <c r="EZ971" s="192">
        <f t="shared" si="755"/>
        <v>68.886791311950475</v>
      </c>
      <c r="FA971" s="192">
        <f t="shared" si="756"/>
        <v>68.886791311950475</v>
      </c>
      <c r="FB971" s="192">
        <f t="shared" si="757"/>
        <v>68.686181243994696</v>
      </c>
      <c r="FC971" s="192">
        <f t="shared" si="758"/>
        <v>158.88679131195047</v>
      </c>
      <c r="FD971" s="192">
        <f t="shared" si="759"/>
        <v>21.313818756005304</v>
      </c>
      <c r="FE971" s="193">
        <f t="shared" si="760"/>
        <v>248.88679131195047</v>
      </c>
      <c r="FF971" s="194">
        <f t="shared" si="761"/>
        <v>21.313818756005304</v>
      </c>
      <c r="FG971" s="401"/>
      <c r="FH971" s="403"/>
      <c r="FI971" s="778">
        <f t="shared" si="762"/>
        <v>0.2</v>
      </c>
      <c r="FJ971" s="779">
        <f t="shared" si="763"/>
        <v>21.313818756005304</v>
      </c>
      <c r="FK971" s="779">
        <f t="shared" si="764"/>
        <v>68.686181243994696</v>
      </c>
      <c r="FL971" s="780">
        <f t="shared" si="765"/>
        <v>1.1988000133292822</v>
      </c>
      <c r="FM971" s="169">
        <f t="shared" si="766"/>
        <v>0.93160359054302533</v>
      </c>
      <c r="FN971" s="783">
        <f t="shared" si="767"/>
        <v>0.18632071810860507</v>
      </c>
      <c r="FO971" s="226"/>
      <c r="FP971" s="226"/>
      <c r="FQ971" s="226"/>
      <c r="FR971" s="226"/>
      <c r="FS971" s="226"/>
      <c r="FT971" s="226"/>
      <c r="FU971" s="226"/>
      <c r="FV971" s="226"/>
      <c r="FW971" s="226"/>
      <c r="FX971" s="226"/>
      <c r="FY971" s="226"/>
      <c r="FZ971" s="226"/>
      <c r="GA971" s="226"/>
      <c r="GB971" s="226"/>
      <c r="GC971" s="226"/>
      <c r="GD971" s="226"/>
      <c r="GE971" s="226"/>
      <c r="GF971" s="226"/>
      <c r="GG971" s="226"/>
      <c r="GH971" s="226"/>
      <c r="GI971" s="226"/>
      <c r="GJ971" s="226"/>
      <c r="GK971" s="226"/>
      <c r="GL971" s="226"/>
      <c r="GM971" s="226"/>
      <c r="GN971" s="226"/>
      <c r="GO971" s="226"/>
      <c r="GP971" s="226"/>
      <c r="GQ971" s="226"/>
      <c r="GR971" s="226"/>
      <c r="GS971" s="226"/>
      <c r="GT971" s="226"/>
      <c r="GU971" s="226"/>
      <c r="GV971" s="226"/>
      <c r="GW971" s="226"/>
      <c r="GX971" s="226"/>
      <c r="GY971" s="226"/>
      <c r="GZ971" s="226"/>
      <c r="HA971" s="226"/>
      <c r="HB971" s="226"/>
      <c r="HC971" s="226"/>
      <c r="HD971" s="226"/>
      <c r="HE971" s="226"/>
      <c r="HF971" s="226"/>
      <c r="HG971" s="226"/>
      <c r="HH971" s="226"/>
      <c r="HI971" s="226"/>
      <c r="HJ971" s="226"/>
      <c r="HK971" s="226"/>
      <c r="HL971" s="226"/>
      <c r="HM971" s="226"/>
      <c r="HN971" s="226"/>
      <c r="HO971" s="226"/>
      <c r="HP971" s="226"/>
      <c r="HQ971" s="226"/>
      <c r="HR971" s="226"/>
      <c r="HS971" s="226"/>
      <c r="HT971" s="226"/>
      <c r="HU971" s="226"/>
      <c r="HV971" s="226"/>
      <c r="HW971" s="226"/>
      <c r="HX971" s="226"/>
      <c r="HY971" s="226"/>
      <c r="HZ971" s="226"/>
      <c r="IA971" s="226"/>
      <c r="IB971" s="226"/>
      <c r="IC971" s="226"/>
      <c r="ID971" s="226"/>
      <c r="IE971" s="226"/>
      <c r="IF971" s="226"/>
      <c r="IG971" s="226"/>
      <c r="IH971" s="226"/>
      <c r="II971" s="226"/>
      <c r="IJ971" s="226"/>
      <c r="IK971" s="226"/>
      <c r="IL971" s="226"/>
      <c r="IM971" s="226"/>
      <c r="IN971" s="226"/>
      <c r="IO971" s="226"/>
      <c r="IP971" s="226"/>
      <c r="IQ971" s="226"/>
      <c r="IR971" s="226"/>
      <c r="IS971" s="226"/>
      <c r="IT971" s="226"/>
      <c r="IU971" s="226"/>
      <c r="IV971" s="226"/>
      <c r="IW971" s="226"/>
      <c r="IX971" s="226"/>
      <c r="IY971" s="226"/>
      <c r="IZ971" s="226"/>
      <c r="JA971" s="226"/>
      <c r="JB971" s="226"/>
      <c r="JC971" s="226"/>
      <c r="JD971" s="226"/>
      <c r="JE971" s="226"/>
      <c r="JF971" s="226"/>
      <c r="JG971" s="226"/>
      <c r="JH971" s="226"/>
      <c r="JI971" s="226"/>
      <c r="JJ971" s="226"/>
      <c r="JK971" s="226"/>
      <c r="JL971" s="226"/>
      <c r="JM971" s="226"/>
      <c r="JN971" s="226"/>
      <c r="JO971" s="226"/>
      <c r="JP971" s="226"/>
      <c r="JQ971" s="226"/>
      <c r="JR971" s="226"/>
      <c r="JS971" s="226"/>
      <c r="JT971" s="226"/>
      <c r="JU971" s="226"/>
      <c r="JV971" s="226"/>
      <c r="JW971" s="226"/>
      <c r="JX971" s="226"/>
      <c r="JY971" s="226"/>
      <c r="JZ971" s="226"/>
      <c r="KA971" s="226"/>
      <c r="KB971" s="226"/>
      <c r="KC971" s="226"/>
      <c r="KD971" s="226"/>
      <c r="KE971" s="226"/>
      <c r="KF971" s="226"/>
      <c r="KG971" s="226"/>
      <c r="KH971" s="226"/>
      <c r="KI971" s="226"/>
      <c r="KJ971" s="226"/>
      <c r="KK971" s="226"/>
      <c r="KL971" s="226"/>
      <c r="KM971" s="226"/>
      <c r="KN971" s="226"/>
      <c r="KO971" s="226"/>
      <c r="KP971" s="226"/>
      <c r="KQ971" s="226"/>
      <c r="KR971" s="226"/>
      <c r="KS971" s="226"/>
      <c r="KT971" s="226"/>
      <c r="KU971" s="226"/>
      <c r="KV971" s="226"/>
      <c r="KW971" s="226"/>
      <c r="KX971" s="226"/>
      <c r="KY971" s="226"/>
      <c r="KZ971" s="226"/>
      <c r="LA971" s="226"/>
      <c r="LB971" s="226"/>
      <c r="LC971" s="226"/>
      <c r="LD971" s="226"/>
      <c r="LE971" s="226"/>
      <c r="LF971" s="226"/>
      <c r="LG971" s="226"/>
      <c r="LH971" s="226"/>
      <c r="LI971" s="226"/>
      <c r="LJ971" s="226"/>
      <c r="LK971" s="226"/>
      <c r="LL971" s="226"/>
      <c r="LM971" s="226"/>
      <c r="LN971" s="226"/>
      <c r="LO971" s="226"/>
      <c r="LP971" s="226"/>
      <c r="LQ971" s="226"/>
      <c r="LR971" s="226"/>
      <c r="LS971" s="226"/>
      <c r="LT971" s="226"/>
      <c r="LU971" s="226"/>
      <c r="LV971" s="226"/>
      <c r="LW971" s="226"/>
      <c r="LX971" s="226"/>
      <c r="LY971" s="226"/>
      <c r="LZ971" s="226"/>
      <c r="MA971" s="226"/>
      <c r="MB971" s="226"/>
      <c r="MC971" s="226"/>
      <c r="MD971" s="226"/>
      <c r="ME971" s="226"/>
      <c r="MF971" s="226"/>
      <c r="MG971" s="226"/>
      <c r="MH971" s="226"/>
      <c r="MI971" s="226"/>
      <c r="MJ971" s="226"/>
      <c r="MK971" s="226"/>
      <c r="ML971" s="226"/>
      <c r="MM971" s="226"/>
      <c r="MN971" s="226"/>
      <c r="MO971" s="226"/>
      <c r="MP971" s="226"/>
      <c r="MQ971" s="226"/>
      <c r="MR971" s="226"/>
      <c r="MS971" s="226"/>
      <c r="MT971" s="226"/>
      <c r="MU971" s="226"/>
      <c r="MV971" s="226"/>
      <c r="MW971" s="226"/>
      <c r="MX971" s="226"/>
      <c r="MY971" s="226"/>
      <c r="MZ971" s="226"/>
      <c r="NA971" s="226"/>
      <c r="NB971" s="226"/>
      <c r="NC971" s="226"/>
      <c r="ND971" s="226"/>
      <c r="NE971" s="226"/>
      <c r="NF971" s="226"/>
      <c r="NG971" s="226"/>
      <c r="NH971" s="226"/>
      <c r="NI971" s="226"/>
      <c r="NJ971" s="226"/>
      <c r="NK971" s="226"/>
      <c r="NL971" s="226"/>
      <c r="NM971" s="226"/>
      <c r="NN971" s="226"/>
      <c r="NO971" s="226"/>
      <c r="NP971" s="226"/>
      <c r="NQ971" s="226"/>
      <c r="NR971" s="226"/>
      <c r="NS971" s="226"/>
      <c r="NT971" s="226"/>
      <c r="NU971" s="226"/>
      <c r="NV971" s="226"/>
      <c r="NW971" s="226"/>
      <c r="NX971" s="226"/>
      <c r="NY971" s="226"/>
      <c r="NZ971" s="226"/>
      <c r="OA971" s="226"/>
      <c r="OB971" s="226"/>
      <c r="OC971" s="226"/>
      <c r="OD971" s="226"/>
      <c r="OE971" s="226"/>
      <c r="OF971" s="226"/>
      <c r="OG971" s="226"/>
      <c r="OH971" s="226"/>
      <c r="OI971" s="226"/>
      <c r="OJ971" s="226"/>
      <c r="OK971" s="226"/>
      <c r="OL971" s="226"/>
      <c r="OM971" s="226"/>
      <c r="ON971" s="226"/>
      <c r="OO971" s="226"/>
      <c r="OP971" s="226"/>
      <c r="OQ971" s="226"/>
      <c r="OR971" s="226"/>
      <c r="OS971" s="226"/>
      <c r="OT971" s="226"/>
      <c r="OU971" s="226"/>
      <c r="OV971" s="226"/>
      <c r="OW971" s="226"/>
      <c r="OX971" s="226"/>
      <c r="OY971" s="226"/>
      <c r="OZ971" s="226"/>
      <c r="PA971" s="226"/>
      <c r="PB971" s="226"/>
      <c r="PC971" s="226"/>
      <c r="PD971" s="226"/>
      <c r="PE971" s="226"/>
      <c r="PF971" s="226"/>
      <c r="PG971" s="226"/>
      <c r="PH971" s="226"/>
      <c r="PI971" s="226"/>
      <c r="PJ971" s="226"/>
      <c r="PK971" s="226"/>
      <c r="PL971" s="226"/>
      <c r="PM971" s="226"/>
      <c r="PN971" s="226"/>
      <c r="PO971" s="226"/>
      <c r="PP971" s="226"/>
      <c r="PQ971" s="226"/>
      <c r="PR971" s="226"/>
      <c r="PS971" s="226"/>
      <c r="PT971" s="226"/>
      <c r="PU971" s="226"/>
      <c r="PV971" s="226"/>
      <c r="PW971" s="226"/>
      <c r="PX971" s="226"/>
      <c r="PY971" s="226"/>
      <c r="PZ971" s="226"/>
      <c r="QA971" s="226"/>
      <c r="QB971" s="226"/>
      <c r="QC971" s="226"/>
      <c r="QD971" s="226"/>
      <c r="QE971" s="226"/>
      <c r="QF971" s="226"/>
      <c r="QG971" s="226"/>
      <c r="QH971" s="226"/>
      <c r="QI971" s="226"/>
      <c r="QJ971" s="226"/>
      <c r="QK971" s="226"/>
      <c r="QL971" s="226"/>
      <c r="QM971" s="226"/>
      <c r="QN971" s="226"/>
      <c r="QO971" s="226"/>
      <c r="QP971" s="226"/>
      <c r="QQ971" s="226"/>
      <c r="QR971" s="226"/>
      <c r="QS971" s="226"/>
      <c r="QT971" s="226"/>
      <c r="QU971" s="226"/>
      <c r="QV971" s="226"/>
      <c r="QW971" s="226"/>
      <c r="QX971" s="226"/>
      <c r="QY971" s="226"/>
      <c r="QZ971" s="226"/>
      <c r="RA971" s="226"/>
      <c r="RB971" s="226"/>
      <c r="RC971" s="226"/>
      <c r="RD971" s="226"/>
      <c r="RE971" s="226"/>
      <c r="RF971" s="226"/>
      <c r="RG971" s="226"/>
      <c r="RH971" s="226"/>
      <c r="RI971" s="226"/>
      <c r="RJ971" s="226"/>
      <c r="RK971" s="226"/>
      <c r="RL971" s="226"/>
      <c r="RM971" s="226"/>
      <c r="RN971" s="226"/>
      <c r="RO971" s="226"/>
      <c r="RP971" s="226"/>
      <c r="RQ971" s="226"/>
      <c r="RR971" s="226"/>
      <c r="RS971" s="226"/>
      <c r="RT971" s="226"/>
      <c r="RU971" s="226"/>
      <c r="RV971" s="226"/>
      <c r="RW971" s="226"/>
      <c r="RX971" s="226"/>
      <c r="RY971" s="226"/>
      <c r="RZ971" s="226"/>
      <c r="SA971" s="226"/>
      <c r="SB971" s="226"/>
      <c r="SC971" s="226"/>
      <c r="SD971" s="226"/>
      <c r="SE971" s="226"/>
      <c r="SF971" s="226"/>
      <c r="SG971" s="226"/>
      <c r="SH971" s="226"/>
      <c r="SI971" s="226"/>
      <c r="SJ971" s="226"/>
      <c r="SK971" s="226"/>
      <c r="SL971" s="226"/>
      <c r="SM971" s="226"/>
      <c r="SN971" s="226"/>
      <c r="SO971" s="226"/>
      <c r="SP971" s="226"/>
      <c r="SQ971" s="226"/>
      <c r="SR971" s="226"/>
      <c r="SS971" s="226"/>
      <c r="ST971" s="226"/>
      <c r="SU971" s="226"/>
      <c r="SV971" s="226"/>
      <c r="SW971" s="226"/>
      <c r="SX971" s="226"/>
      <c r="SY971" s="226"/>
      <c r="SZ971" s="226"/>
      <c r="TA971" s="226"/>
      <c r="TB971" s="226"/>
      <c r="TC971" s="226"/>
      <c r="TD971" s="226"/>
      <c r="TE971" s="226"/>
      <c r="TF971" s="226"/>
      <c r="TG971" s="226"/>
      <c r="TH971" s="226"/>
      <c r="TI971" s="226"/>
      <c r="TJ971" s="226"/>
      <c r="TK971" s="226"/>
      <c r="TL971" s="226"/>
      <c r="TM971" s="226"/>
      <c r="TN971" s="226"/>
      <c r="TO971" s="226"/>
      <c r="TP971" s="226"/>
      <c r="TQ971" s="226"/>
      <c r="TR971" s="226"/>
      <c r="TS971" s="226"/>
      <c r="TT971" s="226"/>
      <c r="TU971" s="226"/>
      <c r="TV971" s="226"/>
      <c r="TW971" s="226"/>
      <c r="TX971" s="226"/>
      <c r="TY971" s="226"/>
      <c r="TZ971" s="226"/>
      <c r="UA971" s="226"/>
      <c r="UB971" s="226"/>
      <c r="UC971" s="226"/>
      <c r="UD971" s="226"/>
      <c r="UE971" s="226"/>
      <c r="UF971" s="226"/>
      <c r="UG971" s="226"/>
      <c r="UH971" s="226"/>
      <c r="UI971" s="226"/>
      <c r="UJ971" s="226"/>
      <c r="UK971" s="226"/>
      <c r="UL971" s="226"/>
      <c r="UM971" s="226"/>
      <c r="UN971" s="226"/>
      <c r="UO971" s="226"/>
      <c r="UP971" s="226"/>
      <c r="UQ971" s="226"/>
      <c r="UR971" s="226"/>
      <c r="US971" s="226"/>
      <c r="UT971" s="226"/>
      <c r="UU971" s="226"/>
      <c r="UV971" s="226"/>
      <c r="UW971" s="226"/>
      <c r="UX971" s="226"/>
      <c r="UY971" s="226"/>
      <c r="UZ971" s="226"/>
      <c r="VA971" s="226"/>
      <c r="VB971" s="226"/>
      <c r="VC971" s="226"/>
      <c r="VD971" s="226"/>
      <c r="VE971" s="226"/>
      <c r="VF971" s="226"/>
      <c r="VG971" s="226"/>
      <c r="VH971" s="226"/>
      <c r="VI971" s="226"/>
      <c r="VJ971" s="226"/>
      <c r="VK971" s="226"/>
      <c r="VL971" s="226"/>
      <c r="VM971" s="226"/>
      <c r="VN971" s="226"/>
      <c r="VO971" s="226"/>
      <c r="VP971" s="226"/>
      <c r="VQ971" s="226"/>
      <c r="VR971" s="226"/>
      <c r="VS971" s="226"/>
      <c r="VT971" s="226"/>
      <c r="VU971" s="226"/>
      <c r="VV971" s="226"/>
      <c r="VW971" s="226"/>
      <c r="VX971" s="226"/>
      <c r="VY971" s="226"/>
      <c r="VZ971" s="226"/>
      <c r="WA971" s="226"/>
      <c r="WB971" s="226"/>
      <c r="WC971" s="226"/>
      <c r="WD971" s="226"/>
      <c r="WE971" s="226"/>
      <c r="WF971" s="226"/>
      <c r="WG971" s="226"/>
      <c r="WH971" s="226"/>
      <c r="WI971" s="226"/>
      <c r="WJ971" s="226"/>
      <c r="WK971" s="226"/>
      <c r="WL971" s="226"/>
      <c r="WM971" s="226"/>
      <c r="WN971" s="226"/>
      <c r="WO971" s="226"/>
      <c r="WP971" s="226"/>
      <c r="WQ971" s="226"/>
      <c r="WR971" s="226"/>
      <c r="WS971" s="226"/>
      <c r="WT971" s="226"/>
      <c r="WU971" s="226"/>
      <c r="WV971" s="226"/>
      <c r="WW971" s="226"/>
      <c r="WX971" s="226"/>
      <c r="WY971" s="226"/>
      <c r="WZ971" s="226"/>
      <c r="XA971" s="226"/>
      <c r="XB971" s="226"/>
      <c r="XC971" s="226"/>
      <c r="XD971" s="226"/>
      <c r="XE971" s="226"/>
      <c r="XF971" s="226"/>
      <c r="XG971" s="226"/>
      <c r="XH971" s="226"/>
      <c r="XI971" s="226"/>
      <c r="XJ971" s="226"/>
      <c r="XK971" s="226"/>
      <c r="XL971" s="226"/>
      <c r="XM971" s="226"/>
      <c r="XN971" s="226"/>
      <c r="XO971" s="226"/>
      <c r="XP971" s="226"/>
      <c r="XQ971" s="226"/>
      <c r="XR971" s="226"/>
      <c r="XS971" s="226"/>
      <c r="XT971" s="226"/>
      <c r="XU971" s="226"/>
      <c r="XV971" s="226"/>
      <c r="XW971" s="226"/>
      <c r="XX971" s="226"/>
      <c r="XY971" s="226"/>
      <c r="XZ971" s="226"/>
      <c r="YA971" s="226"/>
      <c r="YB971" s="226"/>
      <c r="YC971" s="226"/>
      <c r="YD971" s="226"/>
      <c r="YE971" s="226"/>
      <c r="YF971" s="226"/>
      <c r="YG971" s="226"/>
      <c r="YH971" s="226"/>
      <c r="YI971" s="226"/>
      <c r="YJ971" s="226"/>
      <c r="YK971" s="226"/>
      <c r="YL971" s="226"/>
      <c r="YM971" s="226"/>
      <c r="YN971" s="226"/>
      <c r="YO971" s="226"/>
      <c r="YP971" s="226"/>
      <c r="YQ971" s="226"/>
      <c r="YR971" s="226"/>
      <c r="YS971" s="226"/>
      <c r="YT971" s="226"/>
      <c r="YU971" s="226"/>
      <c r="YV971" s="226"/>
      <c r="YW971" s="226"/>
      <c r="YX971" s="226"/>
      <c r="YY971" s="226"/>
      <c r="YZ971" s="226"/>
      <c r="ZA971" s="226"/>
      <c r="ZB971" s="226"/>
      <c r="ZC971" s="226"/>
      <c r="ZD971" s="226"/>
      <c r="ZE971" s="226"/>
      <c r="ZF971" s="226"/>
      <c r="ZG971" s="226"/>
      <c r="ZH971" s="226"/>
      <c r="ZI971" s="226"/>
      <c r="ZJ971" s="226"/>
      <c r="ZK971" s="226"/>
      <c r="ZL971" s="226"/>
      <c r="ZM971" s="226"/>
      <c r="ZN971" s="226"/>
      <c r="ZO971" s="226"/>
      <c r="ZP971" s="226"/>
      <c r="ZQ971" s="226"/>
      <c r="ZR971" s="226"/>
      <c r="ZS971" s="226"/>
      <c r="ZT971" s="226"/>
      <c r="ZU971" s="226"/>
      <c r="ZV971" s="226"/>
      <c r="ZW971" s="226"/>
      <c r="ZX971" s="226"/>
      <c r="ZY971" s="226"/>
      <c r="ZZ971" s="226"/>
      <c r="AAA971" s="226"/>
      <c r="AAB971" s="226"/>
      <c r="AAC971" s="226"/>
      <c r="AAD971" s="226"/>
      <c r="AAE971" s="226"/>
      <c r="AAF971" s="226"/>
      <c r="AAG971" s="226"/>
      <c r="AAH971" s="226"/>
      <c r="AAI971" s="226"/>
      <c r="AAJ971" s="226"/>
      <c r="AAK971" s="226"/>
      <c r="AAL971" s="226"/>
      <c r="AAM971" s="226"/>
      <c r="AAN971" s="226"/>
      <c r="AAO971" s="226"/>
      <c r="AAP971" s="226"/>
      <c r="AAQ971" s="226"/>
      <c r="AAR971" s="226"/>
      <c r="AAS971" s="226"/>
      <c r="AAT971" s="226"/>
      <c r="AAU971" s="226"/>
      <c r="AAV971" s="226"/>
      <c r="AAW971" s="226"/>
      <c r="AAX971" s="226"/>
      <c r="AAY971" s="226"/>
      <c r="AAZ971" s="226"/>
      <c r="ABA971" s="226"/>
      <c r="ABB971" s="226"/>
      <c r="ABC971" s="226"/>
      <c r="ABD971" s="226"/>
      <c r="ABE971" s="226"/>
      <c r="ABF971" s="226"/>
      <c r="ABG971" s="226"/>
      <c r="ABH971" s="226"/>
      <c r="ABI971" s="226"/>
      <c r="ABJ971" s="226"/>
      <c r="ABK971" s="226"/>
      <c r="ABL971" s="226"/>
      <c r="ABM971" s="226"/>
      <c r="ABN971" s="226"/>
      <c r="ABO971" s="226"/>
      <c r="ABP971" s="226"/>
      <c r="ABQ971" s="226"/>
      <c r="ABR971" s="226"/>
      <c r="ABS971" s="226"/>
      <c r="ABT971" s="226"/>
      <c r="ABU971" s="226"/>
      <c r="ABV971" s="226"/>
      <c r="ABW971" s="226"/>
      <c r="ABX971" s="226"/>
      <c r="ABY971" s="226"/>
      <c r="ABZ971" s="226"/>
      <c r="ACA971" s="226"/>
      <c r="ACB971" s="226"/>
      <c r="ACC971" s="226"/>
      <c r="ACD971" s="226"/>
      <c r="ACE971" s="226"/>
      <c r="ACF971" s="226"/>
      <c r="ACG971" s="226"/>
      <c r="ACH971" s="226"/>
      <c r="ACI971" s="226"/>
      <c r="ACJ971" s="226"/>
      <c r="ACK971" s="226"/>
      <c r="ACL971" s="226"/>
      <c r="ACM971" s="226"/>
      <c r="ACN971" s="226"/>
      <c r="ACO971" s="226"/>
      <c r="ACP971" s="226"/>
      <c r="ACQ971" s="226"/>
      <c r="ACR971" s="226"/>
      <c r="ACS971" s="226"/>
      <c r="ACT971" s="226"/>
      <c r="ACU971" s="226"/>
      <c r="ACV971" s="226"/>
      <c r="ACW971" s="226"/>
      <c r="ACX971" s="226"/>
      <c r="ACY971" s="226"/>
      <c r="ACZ971" s="226"/>
      <c r="ADA971" s="226"/>
      <c r="ADB971" s="226"/>
      <c r="ADC971" s="226"/>
      <c r="ADD971" s="226"/>
      <c r="ADE971" s="226"/>
      <c r="ADF971" s="226"/>
      <c r="ADG971" s="226"/>
      <c r="ADH971" s="226"/>
      <c r="ADI971" s="226"/>
      <c r="ADJ971" s="226"/>
      <c r="ADK971" s="226"/>
      <c r="ADL971" s="226"/>
      <c r="ADM971" s="226"/>
      <c r="ADN971" s="226"/>
      <c r="ADO971" s="226"/>
      <c r="ADP971" s="226"/>
      <c r="ADQ971" s="226"/>
      <c r="ADR971" s="226"/>
      <c r="ADS971" s="226"/>
      <c r="ADT971" s="226"/>
      <c r="ADU971" s="226"/>
      <c r="ADV971" s="226"/>
      <c r="ADW971" s="226"/>
      <c r="ADX971" s="226"/>
      <c r="ADY971" s="226"/>
      <c r="ADZ971" s="226"/>
      <c r="AEA971" s="226"/>
      <c r="AEB971" s="226"/>
      <c r="AEC971" s="226"/>
      <c r="AED971" s="226"/>
      <c r="AEE971" s="226"/>
      <c r="AEF971" s="226"/>
      <c r="AEG971" s="226"/>
      <c r="AEH971" s="226"/>
      <c r="AEI971" s="226"/>
      <c r="AEJ971" s="226"/>
      <c r="AEK971" s="226"/>
      <c r="AEL971" s="226"/>
      <c r="AEM971" s="226"/>
      <c r="AEN971" s="226"/>
      <c r="AEO971" s="226"/>
      <c r="AEP971" s="226"/>
      <c r="AEQ971" s="226"/>
      <c r="AER971" s="226"/>
      <c r="AES971" s="226"/>
      <c r="AET971" s="226"/>
      <c r="AEU971" s="226"/>
      <c r="AEV971" s="226"/>
      <c r="AEW971" s="226"/>
      <c r="AEX971" s="226"/>
      <c r="AEY971" s="226"/>
      <c r="AEZ971" s="226"/>
      <c r="AFA971" s="226"/>
      <c r="AFB971" s="226"/>
      <c r="AFC971" s="226"/>
      <c r="AFD971" s="226"/>
      <c r="AFE971" s="226"/>
      <c r="AFF971" s="226"/>
      <c r="AFG971" s="226"/>
      <c r="AFH971" s="226"/>
      <c r="AFI971" s="226"/>
      <c r="AFJ971" s="226"/>
      <c r="AFK971" s="226"/>
      <c r="AFL971" s="226"/>
      <c r="AFM971" s="226"/>
      <c r="AFN971" s="226"/>
      <c r="AFO971" s="226"/>
      <c r="AFP971" s="226"/>
      <c r="AFQ971" s="226"/>
      <c r="AFR971" s="226"/>
      <c r="AFS971" s="226"/>
      <c r="AFT971" s="226"/>
      <c r="AFU971" s="226"/>
      <c r="AFV971" s="226"/>
      <c r="AFW971" s="226"/>
      <c r="AFX971" s="226"/>
      <c r="AFY971" s="226"/>
      <c r="AFZ971" s="226"/>
      <c r="AGA971" s="226"/>
      <c r="AGB971" s="226"/>
      <c r="AGC971" s="226"/>
      <c r="AGD971" s="226"/>
      <c r="AGE971" s="226"/>
      <c r="AGF971" s="226"/>
      <c r="AGG971" s="226"/>
      <c r="AGH971" s="226"/>
      <c r="AGI971" s="226"/>
      <c r="AGJ971" s="226"/>
      <c r="AGK971" s="226"/>
      <c r="AGL971" s="226"/>
      <c r="AGM971" s="226"/>
      <c r="AGN971" s="226"/>
      <c r="AGO971" s="226"/>
      <c r="AGP971" s="226"/>
      <c r="AGQ971" s="226"/>
      <c r="AGR971" s="226"/>
      <c r="AGS971" s="226"/>
      <c r="AGT971" s="226"/>
      <c r="AGU971" s="226"/>
      <c r="AGV971" s="226"/>
      <c r="AGW971" s="226"/>
      <c r="AGX971" s="226"/>
      <c r="AGY971" s="226"/>
      <c r="AGZ971" s="226"/>
      <c r="AHA971" s="226"/>
      <c r="AHB971" s="226"/>
      <c r="AHC971" s="226"/>
      <c r="AHD971" s="226"/>
      <c r="AHE971" s="226"/>
      <c r="AHF971" s="226"/>
      <c r="AHG971" s="226"/>
      <c r="AHH971" s="226"/>
      <c r="AHI971" s="226"/>
      <c r="AHJ971" s="226"/>
      <c r="AHK971" s="226"/>
      <c r="AHL971" s="226"/>
      <c r="AHM971" s="226"/>
      <c r="AHN971" s="226"/>
      <c r="AHO971" s="226"/>
      <c r="AHP971" s="226"/>
      <c r="AHQ971" s="226"/>
      <c r="AHR971" s="226"/>
      <c r="AHS971" s="226"/>
      <c r="AHT971" s="226"/>
      <c r="AHU971" s="226"/>
      <c r="AHV971" s="226"/>
      <c r="AHW971" s="226"/>
      <c r="AHX971" s="226"/>
      <c r="AHY971" s="226"/>
      <c r="AHZ971" s="226"/>
      <c r="AIA971" s="226"/>
      <c r="AIB971" s="226"/>
      <c r="AIC971" s="226"/>
      <c r="AID971" s="226"/>
      <c r="AIE971" s="226"/>
      <c r="AIF971" s="226"/>
      <c r="AIG971" s="226"/>
      <c r="AIH971" s="226"/>
      <c r="AII971" s="226"/>
      <c r="AIJ971" s="226"/>
      <c r="AIK971" s="226"/>
      <c r="AIL971" s="226"/>
      <c r="AIM971" s="226"/>
      <c r="AIN971" s="226"/>
      <c r="AIO971" s="226"/>
      <c r="AIP971" s="226"/>
      <c r="AIQ971" s="226"/>
      <c r="AIR971" s="226"/>
      <c r="AIS971" s="226"/>
      <c r="AIT971" s="226"/>
      <c r="AIU971" s="226"/>
      <c r="AIV971" s="226"/>
      <c r="AIW971" s="226"/>
      <c r="AIX971" s="226"/>
      <c r="AIY971" s="226"/>
      <c r="AIZ971" s="226"/>
      <c r="AJA971" s="226"/>
      <c r="AJB971" s="226"/>
      <c r="AJC971" s="226"/>
      <c r="AJD971" s="226"/>
      <c r="AJE971" s="226"/>
      <c r="AJF971" s="226"/>
      <c r="AJG971" s="226"/>
      <c r="AJH971" s="226"/>
      <c r="AJI971" s="226"/>
      <c r="AJJ971" s="226"/>
      <c r="AJK971" s="226"/>
      <c r="AJL971" s="226"/>
      <c r="AJM971" s="226"/>
      <c r="AJN971" s="226"/>
      <c r="AJO971" s="226"/>
      <c r="AJP971" s="226"/>
      <c r="AJQ971" s="226"/>
      <c r="AJR971" s="226"/>
      <c r="AJS971" s="226"/>
      <c r="AJT971" s="226"/>
      <c r="AJU971" s="226"/>
      <c r="AJV971" s="226"/>
      <c r="AJW971" s="226"/>
      <c r="AJX971" s="226"/>
      <c r="AJY971" s="226"/>
      <c r="AJZ971" s="226"/>
      <c r="AKA971" s="226"/>
      <c r="AKB971" s="226"/>
      <c r="AKC971" s="226"/>
      <c r="AKD971" s="226"/>
      <c r="AKE971" s="226"/>
      <c r="AKF971" s="226"/>
      <c r="AKG971" s="226"/>
      <c r="AKH971" s="226"/>
      <c r="AKI971" s="226"/>
      <c r="AKJ971" s="226"/>
      <c r="AKK971" s="226"/>
      <c r="AKL971" s="226"/>
      <c r="AKM971" s="226"/>
      <c r="AKN971" s="226"/>
      <c r="AKO971" s="226"/>
      <c r="AKP971" s="226"/>
      <c r="AKQ971" s="226"/>
      <c r="AKR971" s="226"/>
      <c r="AKS971" s="226"/>
      <c r="AKT971" s="226"/>
      <c r="AKU971" s="226"/>
      <c r="AKV971" s="226"/>
      <c r="AKW971" s="226"/>
      <c r="AKX971" s="226"/>
      <c r="AKY971" s="226"/>
      <c r="AKZ971" s="226"/>
      <c r="ALA971" s="226"/>
      <c r="ALB971" s="226"/>
      <c r="ALC971" s="226"/>
      <c r="ALD971" s="226"/>
      <c r="ALE971" s="226"/>
      <c r="ALF971" s="226"/>
      <c r="ALG971" s="226"/>
      <c r="ALH971" s="226"/>
      <c r="ALI971" s="226"/>
      <c r="ALJ971" s="226"/>
      <c r="ALK971" s="226"/>
      <c r="ALL971" s="226"/>
      <c r="ALM971" s="226"/>
      <c r="ALN971" s="226"/>
      <c r="ALO971" s="226"/>
      <c r="ALP971" s="226"/>
      <c r="ALQ971" s="226"/>
      <c r="ALR971" s="226"/>
      <c r="ALS971" s="226"/>
      <c r="ALT971" s="226"/>
      <c r="ALU971" s="226"/>
      <c r="ALV971" s="226"/>
      <c r="ALW971" s="226"/>
      <c r="ALX971" s="226"/>
      <c r="ALY971" s="226"/>
      <c r="ALZ971" s="226"/>
      <c r="AMA971" s="226"/>
      <c r="AMB971" s="226"/>
      <c r="AMC971" s="226"/>
      <c r="AMD971" s="226"/>
      <c r="AME971" s="226"/>
      <c r="AMF971" s="226"/>
      <c r="AMG971" s="226"/>
      <c r="AMH971" s="226"/>
      <c r="AMI971" s="226"/>
      <c r="AMJ971" s="226"/>
      <c r="AMK971" s="226"/>
      <c r="AML971" s="226"/>
      <c r="AMM971" s="226"/>
      <c r="AMN971" s="226"/>
      <c r="AMO971" s="226"/>
      <c r="AMP971" s="226"/>
      <c r="AMQ971" s="226"/>
      <c r="AMR971" s="226"/>
      <c r="AMS971" s="226"/>
      <c r="AMT971" s="226"/>
      <c r="AMU971" s="226"/>
      <c r="AMV971" s="226"/>
      <c r="AMW971" s="226"/>
      <c r="AMX971" s="226"/>
    </row>
    <row r="972" spans="1:1038" s="398" customFormat="1" ht="18" customHeight="1">
      <c r="A972" s="548" t="s">
        <v>2392</v>
      </c>
      <c r="B972" s="543" t="s">
        <v>1647</v>
      </c>
      <c r="C972" s="226"/>
      <c r="D972" s="225" t="s">
        <v>1279</v>
      </c>
      <c r="E972" s="226">
        <v>112</v>
      </c>
      <c r="F972" s="226">
        <v>2</v>
      </c>
      <c r="G972" s="391" t="str">
        <f t="shared" ref="G972:G974" si="783">E972&amp;"-"&amp;F972</f>
        <v>112-2</v>
      </c>
      <c r="H972" s="226">
        <v>0</v>
      </c>
      <c r="I972" s="226">
        <v>70</v>
      </c>
      <c r="J972" s="544">
        <f t="shared" ref="J972:J974" si="784">IF(H972=0, 1, 0)</f>
        <v>1</v>
      </c>
      <c r="K972" s="545" t="b">
        <f>IF(J973=1,IF(((VLOOKUP($G972,[4]Depth_Lookup!$A$3:$J$550,9,FALSE))-(I972/100))=0,"Good",IF(((VLOOKUP($G972,[4]Depth_Lookup!$A$3:$J$550,9,FALSE))-(I972/100))&gt;0,"Too Short","Too Long")))</f>
        <v>0</v>
      </c>
      <c r="L972" s="171">
        <f>(VLOOKUP($G972,Depth_Lookup!$A$3:$J$410,10,FALSE))+(H972/100)</f>
        <v>294.16500000000002</v>
      </c>
      <c r="M972" s="171">
        <f>(VLOOKUP($G972,Depth_Lookup!$A$3:$J$410,10,FALSE))+(I972/100)</f>
        <v>294.86500000000001</v>
      </c>
      <c r="N972" s="232" t="s">
        <v>2458</v>
      </c>
      <c r="O972" s="226">
        <v>1</v>
      </c>
      <c r="P972" s="226" t="s">
        <v>853</v>
      </c>
      <c r="Q972" s="226" t="s">
        <v>2437</v>
      </c>
      <c r="R972" s="391" t="str">
        <f t="shared" ref="R972:R974" si="785">P972&amp;""&amp;Q972</f>
        <v>Serpentinizedharzburgite</v>
      </c>
      <c r="S972" s="226" t="s">
        <v>700</v>
      </c>
      <c r="T972" s="226" t="s">
        <v>2400</v>
      </c>
      <c r="U972" s="226"/>
      <c r="V972" s="226"/>
      <c r="W972" s="226" t="s">
        <v>2393</v>
      </c>
      <c r="X972" s="392">
        <f>VLOOKUP(W972,[4]definitions_list_lookup!$A$13:$B$19,2,0)</f>
        <v>5</v>
      </c>
      <c r="Y972" s="226" t="s">
        <v>2438</v>
      </c>
      <c r="Z972" s="226" t="s">
        <v>2439</v>
      </c>
      <c r="AA972" s="226"/>
      <c r="AB972" s="226"/>
      <c r="AC972" s="226"/>
      <c r="AD972" s="226"/>
      <c r="AE972" s="393"/>
      <c r="AF972" s="391" t="e">
        <f>VLOOKUP(AE972,[4]definitions_list_mag!$V$12:$W$15,2,0)</f>
        <v>#N/A</v>
      </c>
      <c r="AG972" s="394"/>
      <c r="AH972" s="226"/>
      <c r="AI972" s="257">
        <v>72</v>
      </c>
      <c r="AJ972" s="226"/>
      <c r="AK972" s="226"/>
      <c r="AL972" s="226"/>
      <c r="AM972" s="226"/>
      <c r="AN972" s="226"/>
      <c r="AO972" s="257"/>
      <c r="AP972" s="226"/>
      <c r="AQ972" s="226"/>
      <c r="AR972" s="226"/>
      <c r="AS972" s="226"/>
      <c r="AT972" s="226"/>
      <c r="AU972" s="257">
        <v>1</v>
      </c>
      <c r="AV972" s="226">
        <v>2</v>
      </c>
      <c r="AW972" s="226">
        <v>0.5</v>
      </c>
      <c r="AX972" s="226" t="s">
        <v>110</v>
      </c>
      <c r="AY972" s="226" t="s">
        <v>103</v>
      </c>
      <c r="AZ972" s="226"/>
      <c r="BA972" s="257">
        <v>25</v>
      </c>
      <c r="BB972" s="226">
        <v>5</v>
      </c>
      <c r="BC972" s="226">
        <v>2</v>
      </c>
      <c r="BD972" s="226" t="s">
        <v>110</v>
      </c>
      <c r="BE972" s="226" t="s">
        <v>103</v>
      </c>
      <c r="BF972" s="226"/>
      <c r="BG972" s="257"/>
      <c r="BH972" s="226"/>
      <c r="BI972" s="226"/>
      <c r="BJ972" s="226"/>
      <c r="BK972" s="226"/>
      <c r="BL972" s="226"/>
      <c r="BM972" s="257">
        <v>2</v>
      </c>
      <c r="BN972" s="226">
        <v>1</v>
      </c>
      <c r="BO972" s="226">
        <v>0.5</v>
      </c>
      <c r="BP972" s="226"/>
      <c r="BQ972" s="226"/>
      <c r="BR972" s="226"/>
      <c r="BS972" s="226"/>
      <c r="BT972" s="226"/>
      <c r="BU972" s="226"/>
      <c r="BV972" s="226"/>
      <c r="BW972" s="226"/>
      <c r="BX972" s="226"/>
      <c r="BY972" s="257"/>
      <c r="BZ972" s="226"/>
      <c r="CA972" s="226"/>
      <c r="CB972" s="226"/>
      <c r="CC972" s="226"/>
      <c r="CD972" s="226"/>
      <c r="CE972" s="226"/>
      <c r="CF972" s="399">
        <f t="shared" ref="CF972:CF974" si="786">AI972+AO972+BA972+AU972+BG972+BM972+BY972</f>
        <v>100</v>
      </c>
      <c r="CG972" s="259"/>
      <c r="CH972" s="150" t="s">
        <v>1360</v>
      </c>
      <c r="CI972" s="150">
        <v>85</v>
      </c>
      <c r="CJ972" s="150"/>
      <c r="CK972" s="158"/>
      <c r="CL972" s="395"/>
      <c r="CM972" s="395"/>
      <c r="CN972" s="395"/>
      <c r="CO972" s="395"/>
      <c r="CP972" s="395"/>
      <c r="CQ972" s="395"/>
      <c r="CR972" s="395"/>
      <c r="CS972" s="395"/>
      <c r="CT972" s="395"/>
      <c r="CU972" s="395"/>
      <c r="CV972" s="395"/>
      <c r="CW972" s="395"/>
      <c r="CX972" s="395"/>
      <c r="CY972" s="395"/>
      <c r="CZ972" s="395"/>
      <c r="DA972" s="395"/>
      <c r="DB972" s="395">
        <v>90</v>
      </c>
      <c r="DC972" s="256">
        <v>10</v>
      </c>
      <c r="DD972" s="395"/>
      <c r="DE972" s="395"/>
      <c r="DF972" s="395"/>
      <c r="DG972" s="395"/>
      <c r="DH972" s="395"/>
      <c r="DI972" s="395"/>
      <c r="DJ972" s="395"/>
      <c r="DK972" s="396">
        <f t="shared" ref="DK972:DK974" si="787">SUM(CL972:DJ972)</f>
        <v>100</v>
      </c>
      <c r="DL972" s="259"/>
      <c r="DM972" s="395"/>
      <c r="DN972" s="395"/>
      <c r="DO972" s="397"/>
      <c r="DQ972" s="259"/>
      <c r="DR972" s="397"/>
      <c r="DS972" s="259"/>
      <c r="DT972" s="263" t="s">
        <v>2463</v>
      </c>
      <c r="DU972" s="256"/>
      <c r="DV972" s="256"/>
      <c r="DW972" s="400" t="e">
        <f>VLOOKUP(P972,[4]definitions_list_lookup!$K$30:$L$54,2,0)</f>
        <v>#N/A</v>
      </c>
      <c r="DX972" s="155" t="s">
        <v>2455</v>
      </c>
      <c r="DY972" s="155" t="s">
        <v>1426</v>
      </c>
      <c r="DZ972" s="546"/>
      <c r="EA972" s="104"/>
      <c r="EB972" s="256"/>
      <c r="EC972" s="104"/>
      <c r="ED972" s="229" t="s">
        <v>2517</v>
      </c>
      <c r="EE972" s="401"/>
      <c r="EF972" s="402"/>
      <c r="EG972" s="401"/>
      <c r="EH972" s="403"/>
      <c r="EI972" s="404"/>
      <c r="EJ972" s="405"/>
      <c r="EK972" s="406"/>
      <c r="EL972" s="401"/>
      <c r="EM972" s="403"/>
      <c r="EN972" s="403" t="s">
        <v>1448</v>
      </c>
      <c r="EO972" s="407"/>
      <c r="EP972" s="407"/>
      <c r="EQ972" s="407"/>
      <c r="ER972" s="407"/>
      <c r="ES972" s="407"/>
      <c r="ET972" s="407"/>
      <c r="EU972" s="407"/>
      <c r="EV972" s="408">
        <v>20</v>
      </c>
      <c r="EW972" s="408">
        <v>270</v>
      </c>
      <c r="EX972" s="408">
        <v>8</v>
      </c>
      <c r="EY972" s="408">
        <v>180</v>
      </c>
      <c r="EZ972" s="192">
        <f t="shared" si="755"/>
        <v>68.886791311950475</v>
      </c>
      <c r="FA972" s="192">
        <f t="shared" si="756"/>
        <v>68.886791311950475</v>
      </c>
      <c r="FB972" s="192">
        <f t="shared" si="757"/>
        <v>68.686181243994696</v>
      </c>
      <c r="FC972" s="192">
        <f t="shared" si="758"/>
        <v>158.88679131195047</v>
      </c>
      <c r="FD972" s="192">
        <f t="shared" si="759"/>
        <v>21.313818756005304</v>
      </c>
      <c r="FE972" s="193">
        <f t="shared" si="760"/>
        <v>248.88679131195047</v>
      </c>
      <c r="FF972" s="194">
        <f t="shared" si="761"/>
        <v>21.313818756005304</v>
      </c>
      <c r="FG972" s="401"/>
      <c r="FH972" s="403"/>
      <c r="FI972" s="778">
        <f t="shared" si="762"/>
        <v>0</v>
      </c>
      <c r="FJ972" s="779">
        <f t="shared" si="763"/>
        <v>21.313818756005304</v>
      </c>
      <c r="FK972" s="779">
        <f t="shared" si="764"/>
        <v>68.686181243994696</v>
      </c>
      <c r="FL972" s="780">
        <f t="shared" si="765"/>
        <v>1.1988000133292822</v>
      </c>
      <c r="FM972" s="169">
        <f t="shared" si="766"/>
        <v>0.93160359054302533</v>
      </c>
      <c r="FN972" s="783">
        <f t="shared" si="767"/>
        <v>0</v>
      </c>
      <c r="FO972" s="226"/>
      <c r="FP972" s="226"/>
      <c r="FQ972" s="226"/>
      <c r="FR972" s="226"/>
      <c r="FS972" s="226"/>
      <c r="FT972" s="226"/>
      <c r="FU972" s="226"/>
      <c r="FV972" s="226"/>
      <c r="FW972" s="226"/>
      <c r="FX972" s="226"/>
      <c r="FY972" s="226"/>
      <c r="FZ972" s="226"/>
      <c r="GA972" s="226"/>
      <c r="GB972" s="226"/>
      <c r="GC972" s="226"/>
      <c r="GD972" s="226"/>
      <c r="GE972" s="226"/>
      <c r="GF972" s="226"/>
      <c r="GG972" s="226"/>
      <c r="GH972" s="226"/>
      <c r="GI972" s="226"/>
      <c r="GJ972" s="226"/>
      <c r="GK972" s="226"/>
      <c r="GL972" s="226"/>
      <c r="GM972" s="226"/>
      <c r="GN972" s="226"/>
      <c r="GO972" s="226"/>
      <c r="GP972" s="226"/>
      <c r="GQ972" s="226"/>
      <c r="GR972" s="226"/>
      <c r="GS972" s="226"/>
      <c r="GT972" s="226"/>
      <c r="GU972" s="226"/>
      <c r="GV972" s="226"/>
      <c r="GW972" s="226"/>
      <c r="GX972" s="226"/>
      <c r="GY972" s="226"/>
      <c r="GZ972" s="226"/>
      <c r="HA972" s="226"/>
      <c r="HB972" s="226"/>
      <c r="HC972" s="226"/>
      <c r="HD972" s="226"/>
      <c r="HE972" s="226"/>
      <c r="HF972" s="226"/>
      <c r="HG972" s="226"/>
      <c r="HH972" s="226"/>
      <c r="HI972" s="226"/>
      <c r="HJ972" s="226"/>
      <c r="HK972" s="226"/>
      <c r="HL972" s="226"/>
      <c r="HM972" s="226"/>
      <c r="HN972" s="226"/>
      <c r="HO972" s="226"/>
      <c r="HP972" s="226"/>
      <c r="HQ972" s="226"/>
      <c r="HR972" s="226"/>
      <c r="HS972" s="226"/>
      <c r="HT972" s="226"/>
      <c r="HU972" s="226"/>
      <c r="HV972" s="226"/>
      <c r="HW972" s="226"/>
      <c r="HX972" s="226"/>
      <c r="HY972" s="226"/>
      <c r="HZ972" s="226"/>
      <c r="IA972" s="226"/>
      <c r="IB972" s="226"/>
      <c r="IC972" s="226"/>
      <c r="ID972" s="226"/>
      <c r="IE972" s="226"/>
      <c r="IF972" s="226"/>
      <c r="IG972" s="226"/>
      <c r="IH972" s="226"/>
      <c r="II972" s="226"/>
      <c r="IJ972" s="226"/>
      <c r="IK972" s="226"/>
      <c r="IL972" s="226"/>
      <c r="IM972" s="226"/>
      <c r="IN972" s="226"/>
      <c r="IO972" s="226"/>
      <c r="IP972" s="226"/>
      <c r="IQ972" s="226"/>
      <c r="IR972" s="226"/>
      <c r="IS972" s="226"/>
      <c r="IT972" s="226"/>
      <c r="IU972" s="226"/>
      <c r="IV972" s="226"/>
      <c r="IW972" s="226"/>
      <c r="IX972" s="226"/>
      <c r="IY972" s="226"/>
      <c r="IZ972" s="226"/>
      <c r="JA972" s="226"/>
      <c r="JB972" s="226"/>
      <c r="JC972" s="226"/>
      <c r="JD972" s="226"/>
      <c r="JE972" s="226"/>
      <c r="JF972" s="226"/>
      <c r="JG972" s="226"/>
      <c r="JH972" s="226"/>
      <c r="JI972" s="226"/>
      <c r="JJ972" s="226"/>
      <c r="JK972" s="226"/>
      <c r="JL972" s="226"/>
      <c r="JM972" s="226"/>
      <c r="JN972" s="226"/>
      <c r="JO972" s="226"/>
      <c r="JP972" s="226"/>
      <c r="JQ972" s="226"/>
      <c r="JR972" s="226"/>
      <c r="JS972" s="226"/>
      <c r="JT972" s="226"/>
      <c r="JU972" s="226"/>
      <c r="JV972" s="226"/>
      <c r="JW972" s="226"/>
      <c r="JX972" s="226"/>
      <c r="JY972" s="226"/>
      <c r="JZ972" s="226"/>
      <c r="KA972" s="226"/>
      <c r="KB972" s="226"/>
      <c r="KC972" s="226"/>
      <c r="KD972" s="226"/>
      <c r="KE972" s="226"/>
      <c r="KF972" s="226"/>
      <c r="KG972" s="226"/>
      <c r="KH972" s="226"/>
      <c r="KI972" s="226"/>
      <c r="KJ972" s="226"/>
      <c r="KK972" s="226"/>
      <c r="KL972" s="226"/>
      <c r="KM972" s="226"/>
      <c r="KN972" s="226"/>
      <c r="KO972" s="226"/>
      <c r="KP972" s="226"/>
      <c r="KQ972" s="226"/>
      <c r="KR972" s="226"/>
      <c r="KS972" s="226"/>
      <c r="KT972" s="226"/>
      <c r="KU972" s="226"/>
      <c r="KV972" s="226"/>
      <c r="KW972" s="226"/>
      <c r="KX972" s="226"/>
      <c r="KY972" s="226"/>
      <c r="KZ972" s="226"/>
      <c r="LA972" s="226"/>
      <c r="LB972" s="226"/>
      <c r="LC972" s="226"/>
      <c r="LD972" s="226"/>
      <c r="LE972" s="226"/>
      <c r="LF972" s="226"/>
      <c r="LG972" s="226"/>
      <c r="LH972" s="226"/>
      <c r="LI972" s="226"/>
      <c r="LJ972" s="226"/>
      <c r="LK972" s="226"/>
      <c r="LL972" s="226"/>
      <c r="LM972" s="226"/>
      <c r="LN972" s="226"/>
      <c r="LO972" s="226"/>
      <c r="LP972" s="226"/>
      <c r="LQ972" s="226"/>
      <c r="LR972" s="226"/>
      <c r="LS972" s="226"/>
      <c r="LT972" s="226"/>
      <c r="LU972" s="226"/>
      <c r="LV972" s="226"/>
      <c r="LW972" s="226"/>
      <c r="LX972" s="226"/>
      <c r="LY972" s="226"/>
      <c r="LZ972" s="226"/>
      <c r="MA972" s="226"/>
      <c r="MB972" s="226"/>
      <c r="MC972" s="226"/>
      <c r="MD972" s="226"/>
      <c r="ME972" s="226"/>
      <c r="MF972" s="226"/>
      <c r="MG972" s="226"/>
      <c r="MH972" s="226"/>
      <c r="MI972" s="226"/>
      <c r="MJ972" s="226"/>
      <c r="MK972" s="226"/>
      <c r="ML972" s="226"/>
      <c r="MM972" s="226"/>
      <c r="MN972" s="226"/>
      <c r="MO972" s="226"/>
      <c r="MP972" s="226"/>
      <c r="MQ972" s="226"/>
      <c r="MR972" s="226"/>
      <c r="MS972" s="226"/>
      <c r="MT972" s="226"/>
      <c r="MU972" s="226"/>
      <c r="MV972" s="226"/>
      <c r="MW972" s="226"/>
      <c r="MX972" s="226"/>
      <c r="MY972" s="226"/>
      <c r="MZ972" s="226"/>
      <c r="NA972" s="226"/>
      <c r="NB972" s="226"/>
      <c r="NC972" s="226"/>
      <c r="ND972" s="226"/>
      <c r="NE972" s="226"/>
      <c r="NF972" s="226"/>
      <c r="NG972" s="226"/>
      <c r="NH972" s="226"/>
      <c r="NI972" s="226"/>
      <c r="NJ972" s="226"/>
      <c r="NK972" s="226"/>
      <c r="NL972" s="226"/>
      <c r="NM972" s="226"/>
      <c r="NN972" s="226"/>
      <c r="NO972" s="226"/>
      <c r="NP972" s="226"/>
      <c r="NQ972" s="226"/>
      <c r="NR972" s="226"/>
      <c r="NS972" s="226"/>
      <c r="NT972" s="226"/>
      <c r="NU972" s="226"/>
      <c r="NV972" s="226"/>
      <c r="NW972" s="226"/>
      <c r="NX972" s="226"/>
      <c r="NY972" s="226"/>
      <c r="NZ972" s="226"/>
      <c r="OA972" s="226"/>
      <c r="OB972" s="226"/>
      <c r="OC972" s="226"/>
      <c r="OD972" s="226"/>
      <c r="OE972" s="226"/>
      <c r="OF972" s="226"/>
      <c r="OG972" s="226"/>
      <c r="OH972" s="226"/>
      <c r="OI972" s="226"/>
      <c r="OJ972" s="226"/>
      <c r="OK972" s="226"/>
      <c r="OL972" s="226"/>
      <c r="OM972" s="226"/>
      <c r="ON972" s="226"/>
      <c r="OO972" s="226"/>
      <c r="OP972" s="226"/>
      <c r="OQ972" s="226"/>
      <c r="OR972" s="226"/>
      <c r="OS972" s="226"/>
      <c r="OT972" s="226"/>
      <c r="OU972" s="226"/>
      <c r="OV972" s="226"/>
      <c r="OW972" s="226"/>
      <c r="OX972" s="226"/>
      <c r="OY972" s="226"/>
      <c r="OZ972" s="226"/>
      <c r="PA972" s="226"/>
      <c r="PB972" s="226"/>
      <c r="PC972" s="226"/>
      <c r="PD972" s="226"/>
      <c r="PE972" s="226"/>
      <c r="PF972" s="226"/>
      <c r="PG972" s="226"/>
      <c r="PH972" s="226"/>
      <c r="PI972" s="226"/>
      <c r="PJ972" s="226"/>
      <c r="PK972" s="226"/>
      <c r="PL972" s="226"/>
      <c r="PM972" s="226"/>
      <c r="PN972" s="226"/>
      <c r="PO972" s="226"/>
      <c r="PP972" s="226"/>
      <c r="PQ972" s="226"/>
      <c r="PR972" s="226"/>
      <c r="PS972" s="226"/>
      <c r="PT972" s="226"/>
      <c r="PU972" s="226"/>
      <c r="PV972" s="226"/>
      <c r="PW972" s="226"/>
      <c r="PX972" s="226"/>
      <c r="PY972" s="226"/>
      <c r="PZ972" s="226"/>
      <c r="QA972" s="226"/>
      <c r="QB972" s="226"/>
      <c r="QC972" s="226"/>
      <c r="QD972" s="226"/>
      <c r="QE972" s="226"/>
      <c r="QF972" s="226"/>
      <c r="QG972" s="226"/>
      <c r="QH972" s="226"/>
      <c r="QI972" s="226"/>
      <c r="QJ972" s="226"/>
      <c r="QK972" s="226"/>
      <c r="QL972" s="226"/>
      <c r="QM972" s="226"/>
      <c r="QN972" s="226"/>
      <c r="QO972" s="226"/>
      <c r="QP972" s="226"/>
      <c r="QQ972" s="226"/>
      <c r="QR972" s="226"/>
      <c r="QS972" s="226"/>
      <c r="QT972" s="226"/>
      <c r="QU972" s="226"/>
      <c r="QV972" s="226"/>
      <c r="QW972" s="226"/>
      <c r="QX972" s="226"/>
      <c r="QY972" s="226"/>
      <c r="QZ972" s="226"/>
      <c r="RA972" s="226"/>
      <c r="RB972" s="226"/>
      <c r="RC972" s="226"/>
      <c r="RD972" s="226"/>
      <c r="RE972" s="226"/>
      <c r="RF972" s="226"/>
      <c r="RG972" s="226"/>
      <c r="RH972" s="226"/>
      <c r="RI972" s="226"/>
      <c r="RJ972" s="226"/>
      <c r="RK972" s="226"/>
      <c r="RL972" s="226"/>
      <c r="RM972" s="226"/>
      <c r="RN972" s="226"/>
      <c r="RO972" s="226"/>
      <c r="RP972" s="226"/>
      <c r="RQ972" s="226"/>
      <c r="RR972" s="226"/>
      <c r="RS972" s="226"/>
      <c r="RT972" s="226"/>
      <c r="RU972" s="226"/>
      <c r="RV972" s="226"/>
      <c r="RW972" s="226"/>
      <c r="RX972" s="226"/>
      <c r="RY972" s="226"/>
      <c r="RZ972" s="226"/>
      <c r="SA972" s="226"/>
      <c r="SB972" s="226"/>
      <c r="SC972" s="226"/>
      <c r="SD972" s="226"/>
      <c r="SE972" s="226"/>
      <c r="SF972" s="226"/>
      <c r="SG972" s="226"/>
      <c r="SH972" s="226"/>
      <c r="SI972" s="226"/>
      <c r="SJ972" s="226"/>
      <c r="SK972" s="226"/>
      <c r="SL972" s="226"/>
      <c r="SM972" s="226"/>
      <c r="SN972" s="226"/>
      <c r="SO972" s="226"/>
      <c r="SP972" s="226"/>
      <c r="SQ972" s="226"/>
      <c r="SR972" s="226"/>
      <c r="SS972" s="226"/>
      <c r="ST972" s="226"/>
      <c r="SU972" s="226"/>
      <c r="SV972" s="226"/>
      <c r="SW972" s="226"/>
      <c r="SX972" s="226"/>
      <c r="SY972" s="226"/>
      <c r="SZ972" s="226"/>
      <c r="TA972" s="226"/>
      <c r="TB972" s="226"/>
      <c r="TC972" s="226"/>
      <c r="TD972" s="226"/>
      <c r="TE972" s="226"/>
      <c r="TF972" s="226"/>
      <c r="TG972" s="226"/>
      <c r="TH972" s="226"/>
      <c r="TI972" s="226"/>
      <c r="TJ972" s="226"/>
      <c r="TK972" s="226"/>
      <c r="TL972" s="226"/>
      <c r="TM972" s="226"/>
      <c r="TN972" s="226"/>
      <c r="TO972" s="226"/>
      <c r="TP972" s="226"/>
      <c r="TQ972" s="226"/>
      <c r="TR972" s="226"/>
      <c r="TS972" s="226"/>
      <c r="TT972" s="226"/>
      <c r="TU972" s="226"/>
      <c r="TV972" s="226"/>
      <c r="TW972" s="226"/>
      <c r="TX972" s="226"/>
      <c r="TY972" s="226"/>
      <c r="TZ972" s="226"/>
      <c r="UA972" s="226"/>
      <c r="UB972" s="226"/>
      <c r="UC972" s="226"/>
      <c r="UD972" s="226"/>
      <c r="UE972" s="226"/>
      <c r="UF972" s="226"/>
      <c r="UG972" s="226"/>
      <c r="UH972" s="226"/>
      <c r="UI972" s="226"/>
      <c r="UJ972" s="226"/>
      <c r="UK972" s="226"/>
      <c r="UL972" s="226"/>
      <c r="UM972" s="226"/>
      <c r="UN972" s="226"/>
      <c r="UO972" s="226"/>
      <c r="UP972" s="226"/>
      <c r="UQ972" s="226"/>
      <c r="UR972" s="226"/>
      <c r="US972" s="226"/>
      <c r="UT972" s="226"/>
      <c r="UU972" s="226"/>
      <c r="UV972" s="226"/>
      <c r="UW972" s="226"/>
      <c r="UX972" s="226"/>
      <c r="UY972" s="226"/>
      <c r="UZ972" s="226"/>
      <c r="VA972" s="226"/>
      <c r="VB972" s="226"/>
      <c r="VC972" s="226"/>
      <c r="VD972" s="226"/>
      <c r="VE972" s="226"/>
      <c r="VF972" s="226"/>
      <c r="VG972" s="226"/>
      <c r="VH972" s="226"/>
      <c r="VI972" s="226"/>
      <c r="VJ972" s="226"/>
      <c r="VK972" s="226"/>
      <c r="VL972" s="226"/>
      <c r="VM972" s="226"/>
      <c r="VN972" s="226"/>
      <c r="VO972" s="226"/>
      <c r="VP972" s="226"/>
      <c r="VQ972" s="226"/>
      <c r="VR972" s="226"/>
      <c r="VS972" s="226"/>
      <c r="VT972" s="226"/>
      <c r="VU972" s="226"/>
      <c r="VV972" s="226"/>
      <c r="VW972" s="226"/>
      <c r="VX972" s="226"/>
      <c r="VY972" s="226"/>
      <c r="VZ972" s="226"/>
      <c r="WA972" s="226"/>
      <c r="WB972" s="226"/>
      <c r="WC972" s="226"/>
      <c r="WD972" s="226"/>
      <c r="WE972" s="226"/>
      <c r="WF972" s="226"/>
      <c r="WG972" s="226"/>
      <c r="WH972" s="226"/>
      <c r="WI972" s="226"/>
      <c r="WJ972" s="226"/>
      <c r="WK972" s="226"/>
      <c r="WL972" s="226"/>
      <c r="WM972" s="226"/>
      <c r="WN972" s="226"/>
      <c r="WO972" s="226"/>
      <c r="WP972" s="226"/>
      <c r="WQ972" s="226"/>
      <c r="WR972" s="226"/>
      <c r="WS972" s="226"/>
      <c r="WT972" s="226"/>
      <c r="WU972" s="226"/>
      <c r="WV972" s="226"/>
      <c r="WW972" s="226"/>
      <c r="WX972" s="226"/>
      <c r="WY972" s="226"/>
      <c r="WZ972" s="226"/>
      <c r="XA972" s="226"/>
      <c r="XB972" s="226"/>
      <c r="XC972" s="226"/>
      <c r="XD972" s="226"/>
      <c r="XE972" s="226"/>
      <c r="XF972" s="226"/>
      <c r="XG972" s="226"/>
      <c r="XH972" s="226"/>
      <c r="XI972" s="226"/>
      <c r="XJ972" s="226"/>
      <c r="XK972" s="226"/>
      <c r="XL972" s="226"/>
      <c r="XM972" s="226"/>
      <c r="XN972" s="226"/>
      <c r="XO972" s="226"/>
      <c r="XP972" s="226"/>
      <c r="XQ972" s="226"/>
      <c r="XR972" s="226"/>
      <c r="XS972" s="226"/>
      <c r="XT972" s="226"/>
      <c r="XU972" s="226"/>
      <c r="XV972" s="226"/>
      <c r="XW972" s="226"/>
      <c r="XX972" s="226"/>
      <c r="XY972" s="226"/>
      <c r="XZ972" s="226"/>
      <c r="YA972" s="226"/>
      <c r="YB972" s="226"/>
      <c r="YC972" s="226"/>
      <c r="YD972" s="226"/>
      <c r="YE972" s="226"/>
      <c r="YF972" s="226"/>
      <c r="YG972" s="226"/>
      <c r="YH972" s="226"/>
      <c r="YI972" s="226"/>
      <c r="YJ972" s="226"/>
      <c r="YK972" s="226"/>
      <c r="YL972" s="226"/>
      <c r="YM972" s="226"/>
      <c r="YN972" s="226"/>
      <c r="YO972" s="226"/>
      <c r="YP972" s="226"/>
      <c r="YQ972" s="226"/>
      <c r="YR972" s="226"/>
      <c r="YS972" s="226"/>
      <c r="YT972" s="226"/>
      <c r="YU972" s="226"/>
      <c r="YV972" s="226"/>
      <c r="YW972" s="226"/>
      <c r="YX972" s="226"/>
      <c r="YY972" s="226"/>
      <c r="YZ972" s="226"/>
      <c r="ZA972" s="226"/>
      <c r="ZB972" s="226"/>
      <c r="ZC972" s="226"/>
      <c r="ZD972" s="226"/>
      <c r="ZE972" s="226"/>
      <c r="ZF972" s="226"/>
      <c r="ZG972" s="226"/>
      <c r="ZH972" s="226"/>
      <c r="ZI972" s="226"/>
      <c r="ZJ972" s="226"/>
      <c r="ZK972" s="226"/>
      <c r="ZL972" s="226"/>
      <c r="ZM972" s="226"/>
      <c r="ZN972" s="226"/>
      <c r="ZO972" s="226"/>
      <c r="ZP972" s="226"/>
      <c r="ZQ972" s="226"/>
      <c r="ZR972" s="226"/>
      <c r="ZS972" s="226"/>
      <c r="ZT972" s="226"/>
      <c r="ZU972" s="226"/>
      <c r="ZV972" s="226"/>
      <c r="ZW972" s="226"/>
      <c r="ZX972" s="226"/>
      <c r="ZY972" s="226"/>
      <c r="ZZ972" s="226"/>
      <c r="AAA972" s="226"/>
      <c r="AAB972" s="226"/>
      <c r="AAC972" s="226"/>
      <c r="AAD972" s="226"/>
      <c r="AAE972" s="226"/>
      <c r="AAF972" s="226"/>
      <c r="AAG972" s="226"/>
      <c r="AAH972" s="226"/>
      <c r="AAI972" s="226"/>
      <c r="AAJ972" s="226"/>
      <c r="AAK972" s="226"/>
      <c r="AAL972" s="226"/>
      <c r="AAM972" s="226"/>
      <c r="AAN972" s="226"/>
      <c r="AAO972" s="226"/>
      <c r="AAP972" s="226"/>
      <c r="AAQ972" s="226"/>
      <c r="AAR972" s="226"/>
      <c r="AAS972" s="226"/>
      <c r="AAT972" s="226"/>
      <c r="AAU972" s="226"/>
      <c r="AAV972" s="226"/>
      <c r="AAW972" s="226"/>
      <c r="AAX972" s="226"/>
      <c r="AAY972" s="226"/>
      <c r="AAZ972" s="226"/>
      <c r="ABA972" s="226"/>
      <c r="ABB972" s="226"/>
      <c r="ABC972" s="226"/>
      <c r="ABD972" s="226"/>
      <c r="ABE972" s="226"/>
      <c r="ABF972" s="226"/>
      <c r="ABG972" s="226"/>
      <c r="ABH972" s="226"/>
      <c r="ABI972" s="226"/>
      <c r="ABJ972" s="226"/>
      <c r="ABK972" s="226"/>
      <c r="ABL972" s="226"/>
      <c r="ABM972" s="226"/>
      <c r="ABN972" s="226"/>
      <c r="ABO972" s="226"/>
      <c r="ABP972" s="226"/>
      <c r="ABQ972" s="226"/>
      <c r="ABR972" s="226"/>
      <c r="ABS972" s="226"/>
      <c r="ABT972" s="226"/>
      <c r="ABU972" s="226"/>
      <c r="ABV972" s="226"/>
      <c r="ABW972" s="226"/>
      <c r="ABX972" s="226"/>
      <c r="ABY972" s="226"/>
      <c r="ABZ972" s="226"/>
      <c r="ACA972" s="226"/>
      <c r="ACB972" s="226"/>
      <c r="ACC972" s="226"/>
      <c r="ACD972" s="226"/>
      <c r="ACE972" s="226"/>
      <c r="ACF972" s="226"/>
      <c r="ACG972" s="226"/>
      <c r="ACH972" s="226"/>
      <c r="ACI972" s="226"/>
      <c r="ACJ972" s="226"/>
      <c r="ACK972" s="226"/>
      <c r="ACL972" s="226"/>
      <c r="ACM972" s="226"/>
      <c r="ACN972" s="226"/>
      <c r="ACO972" s="226"/>
      <c r="ACP972" s="226"/>
      <c r="ACQ972" s="226"/>
      <c r="ACR972" s="226"/>
      <c r="ACS972" s="226"/>
      <c r="ACT972" s="226"/>
      <c r="ACU972" s="226"/>
      <c r="ACV972" s="226"/>
      <c r="ACW972" s="226"/>
      <c r="ACX972" s="226"/>
      <c r="ACY972" s="226"/>
      <c r="ACZ972" s="226"/>
      <c r="ADA972" s="226"/>
      <c r="ADB972" s="226"/>
      <c r="ADC972" s="226"/>
      <c r="ADD972" s="226"/>
      <c r="ADE972" s="226"/>
      <c r="ADF972" s="226"/>
      <c r="ADG972" s="226"/>
      <c r="ADH972" s="226"/>
      <c r="ADI972" s="226"/>
      <c r="ADJ972" s="226"/>
      <c r="ADK972" s="226"/>
      <c r="ADL972" s="226"/>
      <c r="ADM972" s="226"/>
      <c r="ADN972" s="226"/>
      <c r="ADO972" s="226"/>
      <c r="ADP972" s="226"/>
      <c r="ADQ972" s="226"/>
      <c r="ADR972" s="226"/>
      <c r="ADS972" s="226"/>
      <c r="ADT972" s="226"/>
      <c r="ADU972" s="226"/>
      <c r="ADV972" s="226"/>
      <c r="ADW972" s="226"/>
      <c r="ADX972" s="226"/>
      <c r="ADY972" s="226"/>
      <c r="ADZ972" s="226"/>
      <c r="AEA972" s="226"/>
      <c r="AEB972" s="226"/>
      <c r="AEC972" s="226"/>
      <c r="AED972" s="226"/>
      <c r="AEE972" s="226"/>
      <c r="AEF972" s="226"/>
      <c r="AEG972" s="226"/>
      <c r="AEH972" s="226"/>
      <c r="AEI972" s="226"/>
      <c r="AEJ972" s="226"/>
      <c r="AEK972" s="226"/>
      <c r="AEL972" s="226"/>
      <c r="AEM972" s="226"/>
      <c r="AEN972" s="226"/>
      <c r="AEO972" s="226"/>
      <c r="AEP972" s="226"/>
      <c r="AEQ972" s="226"/>
      <c r="AER972" s="226"/>
      <c r="AES972" s="226"/>
      <c r="AET972" s="226"/>
      <c r="AEU972" s="226"/>
      <c r="AEV972" s="226"/>
      <c r="AEW972" s="226"/>
      <c r="AEX972" s="226"/>
      <c r="AEY972" s="226"/>
      <c r="AEZ972" s="226"/>
      <c r="AFA972" s="226"/>
      <c r="AFB972" s="226"/>
      <c r="AFC972" s="226"/>
      <c r="AFD972" s="226"/>
      <c r="AFE972" s="226"/>
      <c r="AFF972" s="226"/>
      <c r="AFG972" s="226"/>
      <c r="AFH972" s="226"/>
      <c r="AFI972" s="226"/>
      <c r="AFJ972" s="226"/>
      <c r="AFK972" s="226"/>
      <c r="AFL972" s="226"/>
      <c r="AFM972" s="226"/>
      <c r="AFN972" s="226"/>
      <c r="AFO972" s="226"/>
      <c r="AFP972" s="226"/>
      <c r="AFQ972" s="226"/>
      <c r="AFR972" s="226"/>
      <c r="AFS972" s="226"/>
      <c r="AFT972" s="226"/>
      <c r="AFU972" s="226"/>
      <c r="AFV972" s="226"/>
      <c r="AFW972" s="226"/>
      <c r="AFX972" s="226"/>
      <c r="AFY972" s="226"/>
      <c r="AFZ972" s="226"/>
      <c r="AGA972" s="226"/>
      <c r="AGB972" s="226"/>
      <c r="AGC972" s="226"/>
      <c r="AGD972" s="226"/>
      <c r="AGE972" s="226"/>
      <c r="AGF972" s="226"/>
      <c r="AGG972" s="226"/>
      <c r="AGH972" s="226"/>
      <c r="AGI972" s="226"/>
      <c r="AGJ972" s="226"/>
      <c r="AGK972" s="226"/>
      <c r="AGL972" s="226"/>
      <c r="AGM972" s="226"/>
      <c r="AGN972" s="226"/>
      <c r="AGO972" s="226"/>
      <c r="AGP972" s="226"/>
      <c r="AGQ972" s="226"/>
      <c r="AGR972" s="226"/>
      <c r="AGS972" s="226"/>
      <c r="AGT972" s="226"/>
      <c r="AGU972" s="226"/>
      <c r="AGV972" s="226"/>
      <c r="AGW972" s="226"/>
      <c r="AGX972" s="226"/>
      <c r="AGY972" s="226"/>
      <c r="AGZ972" s="226"/>
      <c r="AHA972" s="226"/>
      <c r="AHB972" s="226"/>
      <c r="AHC972" s="226"/>
      <c r="AHD972" s="226"/>
      <c r="AHE972" s="226"/>
      <c r="AHF972" s="226"/>
      <c r="AHG972" s="226"/>
      <c r="AHH972" s="226"/>
      <c r="AHI972" s="226"/>
      <c r="AHJ972" s="226"/>
      <c r="AHK972" s="226"/>
      <c r="AHL972" s="226"/>
      <c r="AHM972" s="226"/>
      <c r="AHN972" s="226"/>
      <c r="AHO972" s="226"/>
      <c r="AHP972" s="226"/>
      <c r="AHQ972" s="226"/>
      <c r="AHR972" s="226"/>
      <c r="AHS972" s="226"/>
      <c r="AHT972" s="226"/>
      <c r="AHU972" s="226"/>
      <c r="AHV972" s="226"/>
      <c r="AHW972" s="226"/>
      <c r="AHX972" s="226"/>
      <c r="AHY972" s="226"/>
      <c r="AHZ972" s="226"/>
      <c r="AIA972" s="226"/>
      <c r="AIB972" s="226"/>
      <c r="AIC972" s="226"/>
      <c r="AID972" s="226"/>
      <c r="AIE972" s="226"/>
      <c r="AIF972" s="226"/>
      <c r="AIG972" s="226"/>
      <c r="AIH972" s="226"/>
      <c r="AII972" s="226"/>
      <c r="AIJ972" s="226"/>
      <c r="AIK972" s="226"/>
      <c r="AIL972" s="226"/>
      <c r="AIM972" s="226"/>
      <c r="AIN972" s="226"/>
      <c r="AIO972" s="226"/>
      <c r="AIP972" s="226"/>
      <c r="AIQ972" s="226"/>
      <c r="AIR972" s="226"/>
      <c r="AIS972" s="226"/>
      <c r="AIT972" s="226"/>
      <c r="AIU972" s="226"/>
      <c r="AIV972" s="226"/>
      <c r="AIW972" s="226"/>
      <c r="AIX972" s="226"/>
      <c r="AIY972" s="226"/>
      <c r="AIZ972" s="226"/>
      <c r="AJA972" s="226"/>
      <c r="AJB972" s="226"/>
      <c r="AJC972" s="226"/>
      <c r="AJD972" s="226"/>
      <c r="AJE972" s="226"/>
      <c r="AJF972" s="226"/>
      <c r="AJG972" s="226"/>
      <c r="AJH972" s="226"/>
      <c r="AJI972" s="226"/>
      <c r="AJJ972" s="226"/>
      <c r="AJK972" s="226"/>
      <c r="AJL972" s="226"/>
      <c r="AJM972" s="226"/>
      <c r="AJN972" s="226"/>
      <c r="AJO972" s="226"/>
      <c r="AJP972" s="226"/>
      <c r="AJQ972" s="226"/>
      <c r="AJR972" s="226"/>
      <c r="AJS972" s="226"/>
      <c r="AJT972" s="226"/>
      <c r="AJU972" s="226"/>
      <c r="AJV972" s="226"/>
      <c r="AJW972" s="226"/>
      <c r="AJX972" s="226"/>
      <c r="AJY972" s="226"/>
      <c r="AJZ972" s="226"/>
      <c r="AKA972" s="226"/>
      <c r="AKB972" s="226"/>
      <c r="AKC972" s="226"/>
      <c r="AKD972" s="226"/>
      <c r="AKE972" s="226"/>
      <c r="AKF972" s="226"/>
      <c r="AKG972" s="226"/>
      <c r="AKH972" s="226"/>
      <c r="AKI972" s="226"/>
      <c r="AKJ972" s="226"/>
      <c r="AKK972" s="226"/>
      <c r="AKL972" s="226"/>
      <c r="AKM972" s="226"/>
      <c r="AKN972" s="226"/>
      <c r="AKO972" s="226"/>
      <c r="AKP972" s="226"/>
      <c r="AKQ972" s="226"/>
      <c r="AKR972" s="226"/>
      <c r="AKS972" s="226"/>
      <c r="AKT972" s="226"/>
      <c r="AKU972" s="226"/>
      <c r="AKV972" s="226"/>
      <c r="AKW972" s="226"/>
      <c r="AKX972" s="226"/>
      <c r="AKY972" s="226"/>
      <c r="AKZ972" s="226"/>
      <c r="ALA972" s="226"/>
      <c r="ALB972" s="226"/>
      <c r="ALC972" s="226"/>
      <c r="ALD972" s="226"/>
      <c r="ALE972" s="226"/>
      <c r="ALF972" s="226"/>
      <c r="ALG972" s="226"/>
      <c r="ALH972" s="226"/>
      <c r="ALI972" s="226"/>
      <c r="ALJ972" s="226"/>
      <c r="ALK972" s="226"/>
      <c r="ALL972" s="226"/>
      <c r="ALM972" s="226"/>
      <c r="ALN972" s="226"/>
      <c r="ALO972" s="226"/>
      <c r="ALP972" s="226"/>
      <c r="ALQ972" s="226"/>
      <c r="ALR972" s="226"/>
      <c r="ALS972" s="226"/>
      <c r="ALT972" s="226"/>
      <c r="ALU972" s="226"/>
      <c r="ALV972" s="226"/>
      <c r="ALW972" s="226"/>
      <c r="ALX972" s="226"/>
      <c r="ALY972" s="226"/>
      <c r="ALZ972" s="226"/>
      <c r="AMA972" s="226"/>
      <c r="AMB972" s="226"/>
      <c r="AMC972" s="226"/>
      <c r="AMD972" s="226"/>
      <c r="AME972" s="226"/>
      <c r="AMF972" s="226"/>
      <c r="AMG972" s="226"/>
      <c r="AMH972" s="226"/>
      <c r="AMI972" s="226"/>
      <c r="AMJ972" s="226"/>
      <c r="AMK972" s="226"/>
      <c r="AML972" s="226"/>
      <c r="AMM972" s="226"/>
      <c r="AMN972" s="226"/>
      <c r="AMO972" s="226"/>
      <c r="AMP972" s="226"/>
      <c r="AMQ972" s="226"/>
      <c r="AMR972" s="226"/>
      <c r="AMS972" s="226"/>
      <c r="AMT972" s="226"/>
      <c r="AMU972" s="226"/>
      <c r="AMV972" s="226"/>
      <c r="AMW972" s="226"/>
      <c r="AMX972" s="226"/>
    </row>
    <row r="973" spans="1:1038" s="398" customFormat="1" ht="18" customHeight="1">
      <c r="A973" s="548" t="s">
        <v>2392</v>
      </c>
      <c r="B973" s="543" t="s">
        <v>1647</v>
      </c>
      <c r="C973" s="226"/>
      <c r="D973" s="225" t="s">
        <v>1279</v>
      </c>
      <c r="E973" s="226">
        <v>112</v>
      </c>
      <c r="F973" s="226">
        <v>2</v>
      </c>
      <c r="G973" s="391" t="str">
        <f t="shared" si="783"/>
        <v>112-2</v>
      </c>
      <c r="H973" s="226">
        <v>73.5</v>
      </c>
      <c r="I973" s="226">
        <v>74</v>
      </c>
      <c r="J973" s="544">
        <f t="shared" si="784"/>
        <v>0</v>
      </c>
      <c r="K973" s="545" t="b">
        <f>IF(J974=1,IF(((VLOOKUP($G973,[4]Depth_Lookup!$A$3:$J$550,9,FALSE))-(I973/100))=0,"Good",IF(((VLOOKUP($G973,[4]Depth_Lookup!$A$3:$J$550,9,FALSE))-(I973/100))&gt;0,"Too Short","Too Long")))</f>
        <v>0</v>
      </c>
      <c r="L973" s="171">
        <f>(VLOOKUP($G973,Depth_Lookup!$A$3:$J$410,10,FALSE))+(H973/100)</f>
        <v>294.90000000000003</v>
      </c>
      <c r="M973" s="171">
        <f>(VLOOKUP($G973,Depth_Lookup!$A$3:$J$410,10,FALSE))+(I973/100)</f>
        <v>294.90500000000003</v>
      </c>
      <c r="N973" s="232" t="s">
        <v>2464</v>
      </c>
      <c r="O973" s="226">
        <v>1</v>
      </c>
      <c r="P973" s="226"/>
      <c r="Q973" s="226" t="s">
        <v>137</v>
      </c>
      <c r="R973" s="391" t="str">
        <f t="shared" si="785"/>
        <v>Clinopyroxenite</v>
      </c>
      <c r="S973" s="226" t="s">
        <v>2398</v>
      </c>
      <c r="T973" s="226"/>
      <c r="U973" s="226" t="s">
        <v>95</v>
      </c>
      <c r="V973" s="226" t="s">
        <v>96</v>
      </c>
      <c r="W973" s="226" t="s">
        <v>2468</v>
      </c>
      <c r="X973" s="392">
        <f>VLOOKUP(W973,[4]definitions_list_lookup!$A$13:$B$19,2,0)</f>
        <v>4</v>
      </c>
      <c r="Y973" s="226" t="s">
        <v>2438</v>
      </c>
      <c r="Z973" s="226" t="s">
        <v>2439</v>
      </c>
      <c r="AA973" s="226"/>
      <c r="AB973" s="226"/>
      <c r="AC973" s="226"/>
      <c r="AD973" s="226"/>
      <c r="AE973" s="393"/>
      <c r="AF973" s="391" t="e">
        <f>VLOOKUP(AE973,[4]definitions_list_mag!$V$12:$W$15,2,0)</f>
        <v>#N/A</v>
      </c>
      <c r="AG973" s="394"/>
      <c r="AH973" s="226"/>
      <c r="AI973" s="257">
        <v>10</v>
      </c>
      <c r="AJ973" s="226"/>
      <c r="AK973" s="226"/>
      <c r="AL973" s="226"/>
      <c r="AM973" s="226"/>
      <c r="AN973" s="226" t="s">
        <v>1326</v>
      </c>
      <c r="AO973" s="257"/>
      <c r="AP973" s="226"/>
      <c r="AQ973" s="226"/>
      <c r="AR973" s="226"/>
      <c r="AS973" s="226"/>
      <c r="AT973" s="226"/>
      <c r="AU973" s="257">
        <v>90</v>
      </c>
      <c r="AV973" s="226"/>
      <c r="AW973" s="226"/>
      <c r="AX973" s="226"/>
      <c r="AY973" s="226"/>
      <c r="AZ973" s="226" t="s">
        <v>1326</v>
      </c>
      <c r="BA973" s="257"/>
      <c r="BB973" s="226"/>
      <c r="BC973" s="226"/>
      <c r="BD973" s="226"/>
      <c r="BE973" s="226"/>
      <c r="BF973" s="226"/>
      <c r="BG973" s="257"/>
      <c r="BH973" s="226"/>
      <c r="BI973" s="226"/>
      <c r="BJ973" s="226"/>
      <c r="BK973" s="226"/>
      <c r="BL973" s="226"/>
      <c r="BM973" s="257"/>
      <c r="BN973" s="226"/>
      <c r="BO973" s="226"/>
      <c r="BP973" s="226"/>
      <c r="BQ973" s="226"/>
      <c r="BR973" s="226"/>
      <c r="BS973" s="226"/>
      <c r="BT973" s="226"/>
      <c r="BU973" s="226"/>
      <c r="BV973" s="226"/>
      <c r="BW973" s="226"/>
      <c r="BX973" s="226"/>
      <c r="BY973" s="257"/>
      <c r="BZ973" s="226"/>
      <c r="CA973" s="226"/>
      <c r="CB973" s="226"/>
      <c r="CC973" s="226"/>
      <c r="CD973" s="226"/>
      <c r="CE973" s="226"/>
      <c r="CF973" s="399">
        <f t="shared" si="786"/>
        <v>100</v>
      </c>
      <c r="CG973" s="259"/>
      <c r="CH973" s="150" t="s">
        <v>1329</v>
      </c>
      <c r="CI973" s="150">
        <v>100</v>
      </c>
      <c r="CJ973" s="150"/>
      <c r="CK973" s="158"/>
      <c r="CL973" s="395"/>
      <c r="CM973" s="395"/>
      <c r="CN973" s="395"/>
      <c r="CO973" s="395"/>
      <c r="CP973" s="395"/>
      <c r="CQ973" s="395"/>
      <c r="CR973" s="395"/>
      <c r="CS973" s="395"/>
      <c r="CT973" s="395"/>
      <c r="CU973" s="395"/>
      <c r="CV973" s="395"/>
      <c r="CW973" s="395"/>
      <c r="CX973" s="395"/>
      <c r="CY973" s="395"/>
      <c r="CZ973" s="395"/>
      <c r="DA973" s="395"/>
      <c r="DB973" s="395">
        <v>15</v>
      </c>
      <c r="DC973" s="256"/>
      <c r="DD973" s="395"/>
      <c r="DE973" s="395"/>
      <c r="DF973" s="395"/>
      <c r="DG973" s="395"/>
      <c r="DH973" s="395"/>
      <c r="DI973" s="395"/>
      <c r="DJ973" s="395">
        <v>85</v>
      </c>
      <c r="DK973" s="396">
        <f t="shared" si="787"/>
        <v>100</v>
      </c>
      <c r="DL973" s="259"/>
      <c r="DM973" s="395"/>
      <c r="DN973" s="395"/>
      <c r="DO973" s="397"/>
      <c r="DQ973" s="259"/>
      <c r="DR973" s="397" t="s">
        <v>2469</v>
      </c>
      <c r="DS973" s="259"/>
      <c r="DT973" s="263" t="s">
        <v>2470</v>
      </c>
      <c r="DU973" s="256">
        <v>10</v>
      </c>
      <c r="DV973" s="256" t="s">
        <v>849</v>
      </c>
      <c r="DW973" s="400" t="e">
        <f>VLOOKUP(P973,[4]definitions_list_lookup!$K$30:$L$54,2,0)</f>
        <v>#N/A</v>
      </c>
      <c r="DX973" s="155" t="s">
        <v>2471</v>
      </c>
      <c r="DY973" s="155" t="s">
        <v>1965</v>
      </c>
      <c r="DZ973" s="546"/>
      <c r="EA973" s="104"/>
      <c r="EB973" s="256"/>
      <c r="EC973" s="104"/>
      <c r="ED973" s="229" t="s">
        <v>2517</v>
      </c>
      <c r="EE973" s="401"/>
      <c r="EF973" s="402"/>
      <c r="EG973" s="401"/>
      <c r="EH973" s="403"/>
      <c r="EI973" s="404"/>
      <c r="EJ973" s="405"/>
      <c r="EK973" s="406"/>
      <c r="EL973" s="401"/>
      <c r="EM973" s="403"/>
      <c r="EN973" s="403" t="s">
        <v>1448</v>
      </c>
      <c r="EO973" s="407">
        <v>0.7</v>
      </c>
      <c r="EP973" s="407" t="s">
        <v>2054</v>
      </c>
      <c r="EQ973" s="407"/>
      <c r="ER973" s="407"/>
      <c r="ES973" s="407"/>
      <c r="ET973" s="407"/>
      <c r="EU973" s="407"/>
      <c r="EV973" s="408">
        <v>15</v>
      </c>
      <c r="EW973" s="408">
        <v>270</v>
      </c>
      <c r="EX973" s="408">
        <v>10</v>
      </c>
      <c r="EY973" s="408">
        <v>0</v>
      </c>
      <c r="EZ973" s="192">
        <f t="shared" si="755"/>
        <v>123.34736539017194</v>
      </c>
      <c r="FA973" s="192">
        <f t="shared" si="756"/>
        <v>123.34736539017194</v>
      </c>
      <c r="FB973" s="192">
        <f t="shared" si="757"/>
        <v>72.215756423426512</v>
      </c>
      <c r="FC973" s="192">
        <f t="shared" si="758"/>
        <v>213.34736539017194</v>
      </c>
      <c r="FD973" s="192">
        <f t="shared" si="759"/>
        <v>17.784243576573488</v>
      </c>
      <c r="FE973" s="193">
        <f t="shared" si="760"/>
        <v>303.34736539017194</v>
      </c>
      <c r="FF973" s="194">
        <f t="shared" si="761"/>
        <v>17.784243576573488</v>
      </c>
      <c r="FG973" s="401"/>
      <c r="FH973" s="403"/>
      <c r="FI973" s="778">
        <f t="shared" si="762"/>
        <v>0.7</v>
      </c>
      <c r="FJ973" s="779">
        <f t="shared" si="763"/>
        <v>17.784243576573488</v>
      </c>
      <c r="FK973" s="779">
        <f t="shared" si="764"/>
        <v>72.215756423426512</v>
      </c>
      <c r="FL973" s="780">
        <f t="shared" si="765"/>
        <v>1.260402721407037</v>
      </c>
      <c r="FM973" s="169">
        <f t="shared" si="766"/>
        <v>0.95221342339566251</v>
      </c>
      <c r="FN973" s="783">
        <f t="shared" si="767"/>
        <v>0.66654939637696375</v>
      </c>
      <c r="FO973" s="226"/>
      <c r="FP973" s="226"/>
      <c r="FQ973" s="226"/>
      <c r="FR973" s="226"/>
      <c r="FS973" s="226"/>
      <c r="FT973" s="226"/>
      <c r="FU973" s="226"/>
      <c r="FV973" s="226"/>
      <c r="FW973" s="226"/>
      <c r="FX973" s="226"/>
      <c r="FY973" s="226"/>
      <c r="FZ973" s="226"/>
      <c r="GA973" s="226"/>
      <c r="GB973" s="226"/>
      <c r="GC973" s="226"/>
      <c r="GD973" s="226"/>
      <c r="GE973" s="226"/>
      <c r="GF973" s="226"/>
      <c r="GG973" s="226"/>
      <c r="GH973" s="226"/>
      <c r="GI973" s="226"/>
      <c r="GJ973" s="226"/>
      <c r="GK973" s="226"/>
      <c r="GL973" s="226"/>
      <c r="GM973" s="226"/>
      <c r="GN973" s="226"/>
      <c r="GO973" s="226"/>
      <c r="GP973" s="226"/>
      <c r="GQ973" s="226"/>
      <c r="GR973" s="226"/>
      <c r="GS973" s="226"/>
      <c r="GT973" s="226"/>
      <c r="GU973" s="226"/>
      <c r="GV973" s="226"/>
      <c r="GW973" s="226"/>
      <c r="GX973" s="226"/>
      <c r="GY973" s="226"/>
      <c r="GZ973" s="226"/>
      <c r="HA973" s="226"/>
      <c r="HB973" s="226"/>
      <c r="HC973" s="226"/>
      <c r="HD973" s="226"/>
      <c r="HE973" s="226"/>
      <c r="HF973" s="226"/>
      <c r="HG973" s="226"/>
      <c r="HH973" s="226"/>
      <c r="HI973" s="226"/>
      <c r="HJ973" s="226"/>
      <c r="HK973" s="226"/>
      <c r="HL973" s="226"/>
      <c r="HM973" s="226"/>
      <c r="HN973" s="226"/>
      <c r="HO973" s="226"/>
      <c r="HP973" s="226"/>
      <c r="HQ973" s="226"/>
      <c r="HR973" s="226"/>
      <c r="HS973" s="226"/>
      <c r="HT973" s="226"/>
      <c r="HU973" s="226"/>
      <c r="HV973" s="226"/>
      <c r="HW973" s="226"/>
      <c r="HX973" s="226"/>
      <c r="HY973" s="226"/>
      <c r="HZ973" s="226"/>
      <c r="IA973" s="226"/>
      <c r="IB973" s="226"/>
      <c r="IC973" s="226"/>
      <c r="ID973" s="226"/>
      <c r="IE973" s="226"/>
      <c r="IF973" s="226"/>
      <c r="IG973" s="226"/>
      <c r="IH973" s="226"/>
      <c r="II973" s="226"/>
      <c r="IJ973" s="226"/>
      <c r="IK973" s="226"/>
      <c r="IL973" s="226"/>
      <c r="IM973" s="226"/>
      <c r="IN973" s="226"/>
      <c r="IO973" s="226"/>
      <c r="IP973" s="226"/>
      <c r="IQ973" s="226"/>
      <c r="IR973" s="226"/>
      <c r="IS973" s="226"/>
      <c r="IT973" s="226"/>
      <c r="IU973" s="226"/>
      <c r="IV973" s="226"/>
      <c r="IW973" s="226"/>
      <c r="IX973" s="226"/>
      <c r="IY973" s="226"/>
      <c r="IZ973" s="226"/>
      <c r="JA973" s="226"/>
      <c r="JB973" s="226"/>
      <c r="JC973" s="226"/>
      <c r="JD973" s="226"/>
      <c r="JE973" s="226"/>
      <c r="JF973" s="226"/>
      <c r="JG973" s="226"/>
      <c r="JH973" s="226"/>
      <c r="JI973" s="226"/>
      <c r="JJ973" s="226"/>
      <c r="JK973" s="226"/>
      <c r="JL973" s="226"/>
      <c r="JM973" s="226"/>
      <c r="JN973" s="226"/>
      <c r="JO973" s="226"/>
      <c r="JP973" s="226"/>
      <c r="JQ973" s="226"/>
      <c r="JR973" s="226"/>
      <c r="JS973" s="226"/>
      <c r="JT973" s="226"/>
      <c r="JU973" s="226"/>
      <c r="JV973" s="226"/>
      <c r="JW973" s="226"/>
      <c r="JX973" s="226"/>
      <c r="JY973" s="226"/>
      <c r="JZ973" s="226"/>
      <c r="KA973" s="226"/>
      <c r="KB973" s="226"/>
      <c r="KC973" s="226"/>
      <c r="KD973" s="226"/>
      <c r="KE973" s="226"/>
      <c r="KF973" s="226"/>
      <c r="KG973" s="226"/>
      <c r="KH973" s="226"/>
      <c r="KI973" s="226"/>
      <c r="KJ973" s="226"/>
      <c r="KK973" s="226"/>
      <c r="KL973" s="226"/>
      <c r="KM973" s="226"/>
      <c r="KN973" s="226"/>
      <c r="KO973" s="226"/>
      <c r="KP973" s="226"/>
      <c r="KQ973" s="226"/>
      <c r="KR973" s="226"/>
      <c r="KS973" s="226"/>
      <c r="KT973" s="226"/>
      <c r="KU973" s="226"/>
      <c r="KV973" s="226"/>
      <c r="KW973" s="226"/>
      <c r="KX973" s="226"/>
      <c r="KY973" s="226"/>
      <c r="KZ973" s="226"/>
      <c r="LA973" s="226"/>
      <c r="LB973" s="226"/>
      <c r="LC973" s="226"/>
      <c r="LD973" s="226"/>
      <c r="LE973" s="226"/>
      <c r="LF973" s="226"/>
      <c r="LG973" s="226"/>
      <c r="LH973" s="226"/>
      <c r="LI973" s="226"/>
      <c r="LJ973" s="226"/>
      <c r="LK973" s="226"/>
      <c r="LL973" s="226"/>
      <c r="LM973" s="226"/>
      <c r="LN973" s="226"/>
      <c r="LO973" s="226"/>
      <c r="LP973" s="226"/>
      <c r="LQ973" s="226"/>
      <c r="LR973" s="226"/>
      <c r="LS973" s="226"/>
      <c r="LT973" s="226"/>
      <c r="LU973" s="226"/>
      <c r="LV973" s="226"/>
      <c r="LW973" s="226"/>
      <c r="LX973" s="226"/>
      <c r="LY973" s="226"/>
      <c r="LZ973" s="226"/>
      <c r="MA973" s="226"/>
      <c r="MB973" s="226"/>
      <c r="MC973" s="226"/>
      <c r="MD973" s="226"/>
      <c r="ME973" s="226"/>
      <c r="MF973" s="226"/>
      <c r="MG973" s="226"/>
      <c r="MH973" s="226"/>
      <c r="MI973" s="226"/>
      <c r="MJ973" s="226"/>
      <c r="MK973" s="226"/>
      <c r="ML973" s="226"/>
      <c r="MM973" s="226"/>
      <c r="MN973" s="226"/>
      <c r="MO973" s="226"/>
      <c r="MP973" s="226"/>
      <c r="MQ973" s="226"/>
      <c r="MR973" s="226"/>
      <c r="MS973" s="226"/>
      <c r="MT973" s="226"/>
      <c r="MU973" s="226"/>
      <c r="MV973" s="226"/>
      <c r="MW973" s="226"/>
      <c r="MX973" s="226"/>
      <c r="MY973" s="226"/>
      <c r="MZ973" s="226"/>
      <c r="NA973" s="226"/>
      <c r="NB973" s="226"/>
      <c r="NC973" s="226"/>
      <c r="ND973" s="226"/>
      <c r="NE973" s="226"/>
      <c r="NF973" s="226"/>
      <c r="NG973" s="226"/>
      <c r="NH973" s="226"/>
      <c r="NI973" s="226"/>
      <c r="NJ973" s="226"/>
      <c r="NK973" s="226"/>
      <c r="NL973" s="226"/>
      <c r="NM973" s="226"/>
      <c r="NN973" s="226"/>
      <c r="NO973" s="226"/>
      <c r="NP973" s="226"/>
      <c r="NQ973" s="226"/>
      <c r="NR973" s="226"/>
      <c r="NS973" s="226"/>
      <c r="NT973" s="226"/>
      <c r="NU973" s="226"/>
      <c r="NV973" s="226"/>
      <c r="NW973" s="226"/>
      <c r="NX973" s="226"/>
      <c r="NY973" s="226"/>
      <c r="NZ973" s="226"/>
      <c r="OA973" s="226"/>
      <c r="OB973" s="226"/>
      <c r="OC973" s="226"/>
      <c r="OD973" s="226"/>
      <c r="OE973" s="226"/>
      <c r="OF973" s="226"/>
      <c r="OG973" s="226"/>
      <c r="OH973" s="226"/>
      <c r="OI973" s="226"/>
      <c r="OJ973" s="226"/>
      <c r="OK973" s="226"/>
      <c r="OL973" s="226"/>
      <c r="OM973" s="226"/>
      <c r="ON973" s="226"/>
      <c r="OO973" s="226"/>
      <c r="OP973" s="226"/>
      <c r="OQ973" s="226"/>
      <c r="OR973" s="226"/>
      <c r="OS973" s="226"/>
      <c r="OT973" s="226"/>
      <c r="OU973" s="226"/>
      <c r="OV973" s="226"/>
      <c r="OW973" s="226"/>
      <c r="OX973" s="226"/>
      <c r="OY973" s="226"/>
      <c r="OZ973" s="226"/>
      <c r="PA973" s="226"/>
      <c r="PB973" s="226"/>
      <c r="PC973" s="226"/>
      <c r="PD973" s="226"/>
      <c r="PE973" s="226"/>
      <c r="PF973" s="226"/>
      <c r="PG973" s="226"/>
      <c r="PH973" s="226"/>
      <c r="PI973" s="226"/>
      <c r="PJ973" s="226"/>
      <c r="PK973" s="226"/>
      <c r="PL973" s="226"/>
      <c r="PM973" s="226"/>
      <c r="PN973" s="226"/>
      <c r="PO973" s="226"/>
      <c r="PP973" s="226"/>
      <c r="PQ973" s="226"/>
      <c r="PR973" s="226"/>
      <c r="PS973" s="226"/>
      <c r="PT973" s="226"/>
      <c r="PU973" s="226"/>
      <c r="PV973" s="226"/>
      <c r="PW973" s="226"/>
      <c r="PX973" s="226"/>
      <c r="PY973" s="226"/>
      <c r="PZ973" s="226"/>
      <c r="QA973" s="226"/>
      <c r="QB973" s="226"/>
      <c r="QC973" s="226"/>
      <c r="QD973" s="226"/>
      <c r="QE973" s="226"/>
      <c r="QF973" s="226"/>
      <c r="QG973" s="226"/>
      <c r="QH973" s="226"/>
      <c r="QI973" s="226"/>
      <c r="QJ973" s="226"/>
      <c r="QK973" s="226"/>
      <c r="QL973" s="226"/>
      <c r="QM973" s="226"/>
      <c r="QN973" s="226"/>
      <c r="QO973" s="226"/>
      <c r="QP973" s="226"/>
      <c r="QQ973" s="226"/>
      <c r="QR973" s="226"/>
      <c r="QS973" s="226"/>
      <c r="QT973" s="226"/>
      <c r="QU973" s="226"/>
      <c r="QV973" s="226"/>
      <c r="QW973" s="226"/>
      <c r="QX973" s="226"/>
      <c r="QY973" s="226"/>
      <c r="QZ973" s="226"/>
      <c r="RA973" s="226"/>
      <c r="RB973" s="226"/>
      <c r="RC973" s="226"/>
      <c r="RD973" s="226"/>
      <c r="RE973" s="226"/>
      <c r="RF973" s="226"/>
      <c r="RG973" s="226"/>
      <c r="RH973" s="226"/>
      <c r="RI973" s="226"/>
      <c r="RJ973" s="226"/>
      <c r="RK973" s="226"/>
      <c r="RL973" s="226"/>
      <c r="RM973" s="226"/>
      <c r="RN973" s="226"/>
      <c r="RO973" s="226"/>
      <c r="RP973" s="226"/>
      <c r="RQ973" s="226"/>
      <c r="RR973" s="226"/>
      <c r="RS973" s="226"/>
      <c r="RT973" s="226"/>
      <c r="RU973" s="226"/>
      <c r="RV973" s="226"/>
      <c r="RW973" s="226"/>
      <c r="RX973" s="226"/>
      <c r="RY973" s="226"/>
      <c r="RZ973" s="226"/>
      <c r="SA973" s="226"/>
      <c r="SB973" s="226"/>
      <c r="SC973" s="226"/>
      <c r="SD973" s="226"/>
      <c r="SE973" s="226"/>
      <c r="SF973" s="226"/>
      <c r="SG973" s="226"/>
      <c r="SH973" s="226"/>
      <c r="SI973" s="226"/>
      <c r="SJ973" s="226"/>
      <c r="SK973" s="226"/>
      <c r="SL973" s="226"/>
      <c r="SM973" s="226"/>
      <c r="SN973" s="226"/>
      <c r="SO973" s="226"/>
      <c r="SP973" s="226"/>
      <c r="SQ973" s="226"/>
      <c r="SR973" s="226"/>
      <c r="SS973" s="226"/>
      <c r="ST973" s="226"/>
      <c r="SU973" s="226"/>
      <c r="SV973" s="226"/>
      <c r="SW973" s="226"/>
      <c r="SX973" s="226"/>
      <c r="SY973" s="226"/>
      <c r="SZ973" s="226"/>
      <c r="TA973" s="226"/>
      <c r="TB973" s="226"/>
      <c r="TC973" s="226"/>
      <c r="TD973" s="226"/>
      <c r="TE973" s="226"/>
      <c r="TF973" s="226"/>
      <c r="TG973" s="226"/>
      <c r="TH973" s="226"/>
      <c r="TI973" s="226"/>
      <c r="TJ973" s="226"/>
      <c r="TK973" s="226"/>
      <c r="TL973" s="226"/>
      <c r="TM973" s="226"/>
      <c r="TN973" s="226"/>
      <c r="TO973" s="226"/>
      <c r="TP973" s="226"/>
      <c r="TQ973" s="226"/>
      <c r="TR973" s="226"/>
      <c r="TS973" s="226"/>
      <c r="TT973" s="226"/>
      <c r="TU973" s="226"/>
      <c r="TV973" s="226"/>
      <c r="TW973" s="226"/>
      <c r="TX973" s="226"/>
      <c r="TY973" s="226"/>
      <c r="TZ973" s="226"/>
      <c r="UA973" s="226"/>
      <c r="UB973" s="226"/>
      <c r="UC973" s="226"/>
      <c r="UD973" s="226"/>
      <c r="UE973" s="226"/>
      <c r="UF973" s="226"/>
      <c r="UG973" s="226"/>
      <c r="UH973" s="226"/>
      <c r="UI973" s="226"/>
      <c r="UJ973" s="226"/>
      <c r="UK973" s="226"/>
      <c r="UL973" s="226"/>
      <c r="UM973" s="226"/>
      <c r="UN973" s="226"/>
      <c r="UO973" s="226"/>
      <c r="UP973" s="226"/>
      <c r="UQ973" s="226"/>
      <c r="UR973" s="226"/>
      <c r="US973" s="226"/>
      <c r="UT973" s="226"/>
      <c r="UU973" s="226"/>
      <c r="UV973" s="226"/>
      <c r="UW973" s="226"/>
      <c r="UX973" s="226"/>
      <c r="UY973" s="226"/>
      <c r="UZ973" s="226"/>
      <c r="VA973" s="226"/>
      <c r="VB973" s="226"/>
      <c r="VC973" s="226"/>
      <c r="VD973" s="226"/>
      <c r="VE973" s="226"/>
      <c r="VF973" s="226"/>
      <c r="VG973" s="226"/>
      <c r="VH973" s="226"/>
      <c r="VI973" s="226"/>
      <c r="VJ973" s="226"/>
      <c r="VK973" s="226"/>
      <c r="VL973" s="226"/>
      <c r="VM973" s="226"/>
      <c r="VN973" s="226"/>
      <c r="VO973" s="226"/>
      <c r="VP973" s="226"/>
      <c r="VQ973" s="226"/>
      <c r="VR973" s="226"/>
      <c r="VS973" s="226"/>
      <c r="VT973" s="226"/>
      <c r="VU973" s="226"/>
      <c r="VV973" s="226"/>
      <c r="VW973" s="226"/>
      <c r="VX973" s="226"/>
      <c r="VY973" s="226"/>
      <c r="VZ973" s="226"/>
      <c r="WA973" s="226"/>
      <c r="WB973" s="226"/>
      <c r="WC973" s="226"/>
      <c r="WD973" s="226"/>
      <c r="WE973" s="226"/>
      <c r="WF973" s="226"/>
      <c r="WG973" s="226"/>
      <c r="WH973" s="226"/>
      <c r="WI973" s="226"/>
      <c r="WJ973" s="226"/>
      <c r="WK973" s="226"/>
      <c r="WL973" s="226"/>
      <c r="WM973" s="226"/>
      <c r="WN973" s="226"/>
      <c r="WO973" s="226"/>
      <c r="WP973" s="226"/>
      <c r="WQ973" s="226"/>
      <c r="WR973" s="226"/>
      <c r="WS973" s="226"/>
      <c r="WT973" s="226"/>
      <c r="WU973" s="226"/>
      <c r="WV973" s="226"/>
      <c r="WW973" s="226"/>
      <c r="WX973" s="226"/>
      <c r="WY973" s="226"/>
      <c r="WZ973" s="226"/>
      <c r="XA973" s="226"/>
      <c r="XB973" s="226"/>
      <c r="XC973" s="226"/>
      <c r="XD973" s="226"/>
      <c r="XE973" s="226"/>
      <c r="XF973" s="226"/>
      <c r="XG973" s="226"/>
      <c r="XH973" s="226"/>
      <c r="XI973" s="226"/>
      <c r="XJ973" s="226"/>
      <c r="XK973" s="226"/>
      <c r="XL973" s="226"/>
      <c r="XM973" s="226"/>
      <c r="XN973" s="226"/>
      <c r="XO973" s="226"/>
      <c r="XP973" s="226"/>
      <c r="XQ973" s="226"/>
      <c r="XR973" s="226"/>
      <c r="XS973" s="226"/>
      <c r="XT973" s="226"/>
      <c r="XU973" s="226"/>
      <c r="XV973" s="226"/>
      <c r="XW973" s="226"/>
      <c r="XX973" s="226"/>
      <c r="XY973" s="226"/>
      <c r="XZ973" s="226"/>
      <c r="YA973" s="226"/>
      <c r="YB973" s="226"/>
      <c r="YC973" s="226"/>
      <c r="YD973" s="226"/>
      <c r="YE973" s="226"/>
      <c r="YF973" s="226"/>
      <c r="YG973" s="226"/>
      <c r="YH973" s="226"/>
      <c r="YI973" s="226"/>
      <c r="YJ973" s="226"/>
      <c r="YK973" s="226"/>
      <c r="YL973" s="226"/>
      <c r="YM973" s="226"/>
      <c r="YN973" s="226"/>
      <c r="YO973" s="226"/>
      <c r="YP973" s="226"/>
      <c r="YQ973" s="226"/>
      <c r="YR973" s="226"/>
      <c r="YS973" s="226"/>
      <c r="YT973" s="226"/>
      <c r="YU973" s="226"/>
      <c r="YV973" s="226"/>
      <c r="YW973" s="226"/>
      <c r="YX973" s="226"/>
      <c r="YY973" s="226"/>
      <c r="YZ973" s="226"/>
      <c r="ZA973" s="226"/>
      <c r="ZB973" s="226"/>
      <c r="ZC973" s="226"/>
      <c r="ZD973" s="226"/>
      <c r="ZE973" s="226"/>
      <c r="ZF973" s="226"/>
      <c r="ZG973" s="226"/>
      <c r="ZH973" s="226"/>
      <c r="ZI973" s="226"/>
      <c r="ZJ973" s="226"/>
      <c r="ZK973" s="226"/>
      <c r="ZL973" s="226"/>
      <c r="ZM973" s="226"/>
      <c r="ZN973" s="226"/>
      <c r="ZO973" s="226"/>
      <c r="ZP973" s="226"/>
      <c r="ZQ973" s="226"/>
      <c r="ZR973" s="226"/>
      <c r="ZS973" s="226"/>
      <c r="ZT973" s="226"/>
      <c r="ZU973" s="226"/>
      <c r="ZV973" s="226"/>
      <c r="ZW973" s="226"/>
      <c r="ZX973" s="226"/>
      <c r="ZY973" s="226"/>
      <c r="ZZ973" s="226"/>
      <c r="AAA973" s="226"/>
      <c r="AAB973" s="226"/>
      <c r="AAC973" s="226"/>
      <c r="AAD973" s="226"/>
      <c r="AAE973" s="226"/>
      <c r="AAF973" s="226"/>
      <c r="AAG973" s="226"/>
      <c r="AAH973" s="226"/>
      <c r="AAI973" s="226"/>
      <c r="AAJ973" s="226"/>
      <c r="AAK973" s="226"/>
      <c r="AAL973" s="226"/>
      <c r="AAM973" s="226"/>
      <c r="AAN973" s="226"/>
      <c r="AAO973" s="226"/>
      <c r="AAP973" s="226"/>
      <c r="AAQ973" s="226"/>
      <c r="AAR973" s="226"/>
      <c r="AAS973" s="226"/>
      <c r="AAT973" s="226"/>
      <c r="AAU973" s="226"/>
      <c r="AAV973" s="226"/>
      <c r="AAW973" s="226"/>
      <c r="AAX973" s="226"/>
      <c r="AAY973" s="226"/>
      <c r="AAZ973" s="226"/>
      <c r="ABA973" s="226"/>
      <c r="ABB973" s="226"/>
      <c r="ABC973" s="226"/>
      <c r="ABD973" s="226"/>
      <c r="ABE973" s="226"/>
      <c r="ABF973" s="226"/>
      <c r="ABG973" s="226"/>
      <c r="ABH973" s="226"/>
      <c r="ABI973" s="226"/>
      <c r="ABJ973" s="226"/>
      <c r="ABK973" s="226"/>
      <c r="ABL973" s="226"/>
      <c r="ABM973" s="226"/>
      <c r="ABN973" s="226"/>
      <c r="ABO973" s="226"/>
      <c r="ABP973" s="226"/>
      <c r="ABQ973" s="226"/>
      <c r="ABR973" s="226"/>
      <c r="ABS973" s="226"/>
      <c r="ABT973" s="226"/>
      <c r="ABU973" s="226"/>
      <c r="ABV973" s="226"/>
      <c r="ABW973" s="226"/>
      <c r="ABX973" s="226"/>
      <c r="ABY973" s="226"/>
      <c r="ABZ973" s="226"/>
      <c r="ACA973" s="226"/>
      <c r="ACB973" s="226"/>
      <c r="ACC973" s="226"/>
      <c r="ACD973" s="226"/>
      <c r="ACE973" s="226"/>
      <c r="ACF973" s="226"/>
      <c r="ACG973" s="226"/>
      <c r="ACH973" s="226"/>
      <c r="ACI973" s="226"/>
      <c r="ACJ973" s="226"/>
      <c r="ACK973" s="226"/>
      <c r="ACL973" s="226"/>
      <c r="ACM973" s="226"/>
      <c r="ACN973" s="226"/>
      <c r="ACO973" s="226"/>
      <c r="ACP973" s="226"/>
      <c r="ACQ973" s="226"/>
      <c r="ACR973" s="226"/>
      <c r="ACS973" s="226"/>
      <c r="ACT973" s="226"/>
      <c r="ACU973" s="226"/>
      <c r="ACV973" s="226"/>
      <c r="ACW973" s="226"/>
      <c r="ACX973" s="226"/>
      <c r="ACY973" s="226"/>
      <c r="ACZ973" s="226"/>
      <c r="ADA973" s="226"/>
      <c r="ADB973" s="226"/>
      <c r="ADC973" s="226"/>
      <c r="ADD973" s="226"/>
      <c r="ADE973" s="226"/>
      <c r="ADF973" s="226"/>
      <c r="ADG973" s="226"/>
      <c r="ADH973" s="226"/>
      <c r="ADI973" s="226"/>
      <c r="ADJ973" s="226"/>
      <c r="ADK973" s="226"/>
      <c r="ADL973" s="226"/>
      <c r="ADM973" s="226"/>
      <c r="ADN973" s="226"/>
      <c r="ADO973" s="226"/>
      <c r="ADP973" s="226"/>
      <c r="ADQ973" s="226"/>
      <c r="ADR973" s="226"/>
      <c r="ADS973" s="226"/>
      <c r="ADT973" s="226"/>
      <c r="ADU973" s="226"/>
      <c r="ADV973" s="226"/>
      <c r="ADW973" s="226"/>
      <c r="ADX973" s="226"/>
      <c r="ADY973" s="226"/>
      <c r="ADZ973" s="226"/>
      <c r="AEA973" s="226"/>
      <c r="AEB973" s="226"/>
      <c r="AEC973" s="226"/>
      <c r="AED973" s="226"/>
      <c r="AEE973" s="226"/>
      <c r="AEF973" s="226"/>
      <c r="AEG973" s="226"/>
      <c r="AEH973" s="226"/>
      <c r="AEI973" s="226"/>
      <c r="AEJ973" s="226"/>
      <c r="AEK973" s="226"/>
      <c r="AEL973" s="226"/>
      <c r="AEM973" s="226"/>
      <c r="AEN973" s="226"/>
      <c r="AEO973" s="226"/>
      <c r="AEP973" s="226"/>
      <c r="AEQ973" s="226"/>
      <c r="AER973" s="226"/>
      <c r="AES973" s="226"/>
      <c r="AET973" s="226"/>
      <c r="AEU973" s="226"/>
      <c r="AEV973" s="226"/>
      <c r="AEW973" s="226"/>
      <c r="AEX973" s="226"/>
      <c r="AEY973" s="226"/>
      <c r="AEZ973" s="226"/>
      <c r="AFA973" s="226"/>
      <c r="AFB973" s="226"/>
      <c r="AFC973" s="226"/>
      <c r="AFD973" s="226"/>
      <c r="AFE973" s="226"/>
      <c r="AFF973" s="226"/>
      <c r="AFG973" s="226"/>
      <c r="AFH973" s="226"/>
      <c r="AFI973" s="226"/>
      <c r="AFJ973" s="226"/>
      <c r="AFK973" s="226"/>
      <c r="AFL973" s="226"/>
      <c r="AFM973" s="226"/>
      <c r="AFN973" s="226"/>
      <c r="AFO973" s="226"/>
      <c r="AFP973" s="226"/>
      <c r="AFQ973" s="226"/>
      <c r="AFR973" s="226"/>
      <c r="AFS973" s="226"/>
      <c r="AFT973" s="226"/>
      <c r="AFU973" s="226"/>
      <c r="AFV973" s="226"/>
      <c r="AFW973" s="226"/>
      <c r="AFX973" s="226"/>
      <c r="AFY973" s="226"/>
      <c r="AFZ973" s="226"/>
      <c r="AGA973" s="226"/>
      <c r="AGB973" s="226"/>
      <c r="AGC973" s="226"/>
      <c r="AGD973" s="226"/>
      <c r="AGE973" s="226"/>
      <c r="AGF973" s="226"/>
      <c r="AGG973" s="226"/>
      <c r="AGH973" s="226"/>
      <c r="AGI973" s="226"/>
      <c r="AGJ973" s="226"/>
      <c r="AGK973" s="226"/>
      <c r="AGL973" s="226"/>
      <c r="AGM973" s="226"/>
      <c r="AGN973" s="226"/>
      <c r="AGO973" s="226"/>
      <c r="AGP973" s="226"/>
      <c r="AGQ973" s="226"/>
      <c r="AGR973" s="226"/>
      <c r="AGS973" s="226"/>
      <c r="AGT973" s="226"/>
      <c r="AGU973" s="226"/>
      <c r="AGV973" s="226"/>
      <c r="AGW973" s="226"/>
      <c r="AGX973" s="226"/>
      <c r="AGY973" s="226"/>
      <c r="AGZ973" s="226"/>
      <c r="AHA973" s="226"/>
      <c r="AHB973" s="226"/>
      <c r="AHC973" s="226"/>
      <c r="AHD973" s="226"/>
      <c r="AHE973" s="226"/>
      <c r="AHF973" s="226"/>
      <c r="AHG973" s="226"/>
      <c r="AHH973" s="226"/>
      <c r="AHI973" s="226"/>
      <c r="AHJ973" s="226"/>
      <c r="AHK973" s="226"/>
      <c r="AHL973" s="226"/>
      <c r="AHM973" s="226"/>
      <c r="AHN973" s="226"/>
      <c r="AHO973" s="226"/>
      <c r="AHP973" s="226"/>
      <c r="AHQ973" s="226"/>
      <c r="AHR973" s="226"/>
      <c r="AHS973" s="226"/>
      <c r="AHT973" s="226"/>
      <c r="AHU973" s="226"/>
      <c r="AHV973" s="226"/>
      <c r="AHW973" s="226"/>
      <c r="AHX973" s="226"/>
      <c r="AHY973" s="226"/>
      <c r="AHZ973" s="226"/>
      <c r="AIA973" s="226"/>
      <c r="AIB973" s="226"/>
      <c r="AIC973" s="226"/>
      <c r="AID973" s="226"/>
      <c r="AIE973" s="226"/>
      <c r="AIF973" s="226"/>
      <c r="AIG973" s="226"/>
      <c r="AIH973" s="226"/>
      <c r="AII973" s="226"/>
      <c r="AIJ973" s="226"/>
      <c r="AIK973" s="226"/>
      <c r="AIL973" s="226"/>
      <c r="AIM973" s="226"/>
      <c r="AIN973" s="226"/>
      <c r="AIO973" s="226"/>
      <c r="AIP973" s="226"/>
      <c r="AIQ973" s="226"/>
      <c r="AIR973" s="226"/>
      <c r="AIS973" s="226"/>
      <c r="AIT973" s="226"/>
      <c r="AIU973" s="226"/>
      <c r="AIV973" s="226"/>
      <c r="AIW973" s="226"/>
      <c r="AIX973" s="226"/>
      <c r="AIY973" s="226"/>
      <c r="AIZ973" s="226"/>
      <c r="AJA973" s="226"/>
      <c r="AJB973" s="226"/>
      <c r="AJC973" s="226"/>
      <c r="AJD973" s="226"/>
      <c r="AJE973" s="226"/>
      <c r="AJF973" s="226"/>
      <c r="AJG973" s="226"/>
      <c r="AJH973" s="226"/>
      <c r="AJI973" s="226"/>
      <c r="AJJ973" s="226"/>
      <c r="AJK973" s="226"/>
      <c r="AJL973" s="226"/>
      <c r="AJM973" s="226"/>
      <c r="AJN973" s="226"/>
      <c r="AJO973" s="226"/>
      <c r="AJP973" s="226"/>
      <c r="AJQ973" s="226"/>
      <c r="AJR973" s="226"/>
      <c r="AJS973" s="226"/>
      <c r="AJT973" s="226"/>
      <c r="AJU973" s="226"/>
      <c r="AJV973" s="226"/>
      <c r="AJW973" s="226"/>
      <c r="AJX973" s="226"/>
      <c r="AJY973" s="226"/>
      <c r="AJZ973" s="226"/>
      <c r="AKA973" s="226"/>
      <c r="AKB973" s="226"/>
      <c r="AKC973" s="226"/>
      <c r="AKD973" s="226"/>
      <c r="AKE973" s="226"/>
      <c r="AKF973" s="226"/>
      <c r="AKG973" s="226"/>
      <c r="AKH973" s="226"/>
      <c r="AKI973" s="226"/>
      <c r="AKJ973" s="226"/>
      <c r="AKK973" s="226"/>
      <c r="AKL973" s="226"/>
      <c r="AKM973" s="226"/>
      <c r="AKN973" s="226"/>
      <c r="AKO973" s="226"/>
      <c r="AKP973" s="226"/>
      <c r="AKQ973" s="226"/>
      <c r="AKR973" s="226"/>
      <c r="AKS973" s="226"/>
      <c r="AKT973" s="226"/>
      <c r="AKU973" s="226"/>
      <c r="AKV973" s="226"/>
      <c r="AKW973" s="226"/>
      <c r="AKX973" s="226"/>
      <c r="AKY973" s="226"/>
      <c r="AKZ973" s="226"/>
      <c r="ALA973" s="226"/>
      <c r="ALB973" s="226"/>
      <c r="ALC973" s="226"/>
      <c r="ALD973" s="226"/>
      <c r="ALE973" s="226"/>
      <c r="ALF973" s="226"/>
      <c r="ALG973" s="226"/>
      <c r="ALH973" s="226"/>
      <c r="ALI973" s="226"/>
      <c r="ALJ973" s="226"/>
      <c r="ALK973" s="226"/>
      <c r="ALL973" s="226"/>
      <c r="ALM973" s="226"/>
      <c r="ALN973" s="226"/>
      <c r="ALO973" s="226"/>
      <c r="ALP973" s="226"/>
      <c r="ALQ973" s="226"/>
      <c r="ALR973" s="226"/>
      <c r="ALS973" s="226"/>
      <c r="ALT973" s="226"/>
      <c r="ALU973" s="226"/>
      <c r="ALV973" s="226"/>
      <c r="ALW973" s="226"/>
      <c r="ALX973" s="226"/>
      <c r="ALY973" s="226"/>
      <c r="ALZ973" s="226"/>
      <c r="AMA973" s="226"/>
      <c r="AMB973" s="226"/>
      <c r="AMC973" s="226"/>
      <c r="AMD973" s="226"/>
      <c r="AME973" s="226"/>
      <c r="AMF973" s="226"/>
      <c r="AMG973" s="226"/>
      <c r="AMH973" s="226"/>
      <c r="AMI973" s="226"/>
      <c r="AMJ973" s="226"/>
      <c r="AMK973" s="226"/>
      <c r="AML973" s="226"/>
      <c r="AMM973" s="226"/>
      <c r="AMN973" s="226"/>
      <c r="AMO973" s="226"/>
      <c r="AMP973" s="226"/>
      <c r="AMQ973" s="226"/>
      <c r="AMR973" s="226"/>
      <c r="AMS973" s="226"/>
      <c r="AMT973" s="226"/>
      <c r="AMU973" s="226"/>
      <c r="AMV973" s="226"/>
      <c r="AMW973" s="226"/>
      <c r="AMX973" s="226"/>
    </row>
    <row r="974" spans="1:1038" s="398" customFormat="1" ht="18" customHeight="1">
      <c r="A974" s="548" t="s">
        <v>2392</v>
      </c>
      <c r="B974" s="543" t="s">
        <v>1647</v>
      </c>
      <c r="C974" s="226"/>
      <c r="D974" s="225" t="s">
        <v>1279</v>
      </c>
      <c r="E974" s="226">
        <v>112</v>
      </c>
      <c r="F974" s="226">
        <v>2</v>
      </c>
      <c r="G974" s="391" t="str">
        <f t="shared" si="783"/>
        <v>112-2</v>
      </c>
      <c r="H974" s="226">
        <v>74</v>
      </c>
      <c r="I974" s="226">
        <v>77</v>
      </c>
      <c r="J974" s="544">
        <f t="shared" si="784"/>
        <v>0</v>
      </c>
      <c r="K974" s="545" t="b">
        <f>IF(J975=1,IF(((VLOOKUP($G974,[4]Depth_Lookup!$A$3:$J$550,9,FALSE))-(I974/100))=0,"Good",IF(((VLOOKUP($G974,[4]Depth_Lookup!$A$3:$J$550,9,FALSE))-(I974/100))&gt;0,"Too Short","Too Long")))</f>
        <v>0</v>
      </c>
      <c r="L974" s="171">
        <f>(VLOOKUP($G974,Depth_Lookup!$A$3:$J$410,10,FALSE))+(H974/100)</f>
        <v>294.90500000000003</v>
      </c>
      <c r="M974" s="171">
        <f>(VLOOKUP($G974,Depth_Lookup!$A$3:$J$410,10,FALSE))+(I974/100)</f>
        <v>294.935</v>
      </c>
      <c r="N974" s="232" t="s">
        <v>2464</v>
      </c>
      <c r="O974" s="226">
        <v>1</v>
      </c>
      <c r="P974" s="226" t="s">
        <v>853</v>
      </c>
      <c r="Q974" s="226" t="s">
        <v>2437</v>
      </c>
      <c r="R974" s="391" t="str">
        <f t="shared" si="785"/>
        <v>Serpentinizedharzburgite</v>
      </c>
      <c r="S974" s="226" t="s">
        <v>2398</v>
      </c>
      <c r="T974" s="226" t="s">
        <v>700</v>
      </c>
      <c r="U974" s="226" t="s">
        <v>95</v>
      </c>
      <c r="V974" s="226" t="s">
        <v>96</v>
      </c>
      <c r="W974" s="226" t="s">
        <v>2393</v>
      </c>
      <c r="X974" s="392">
        <f>VLOOKUP(W974,[4]definitions_list_lookup!$A$13:$B$19,2,0)</f>
        <v>5</v>
      </c>
      <c r="Y974" s="226" t="s">
        <v>2438</v>
      </c>
      <c r="Z974" s="226" t="s">
        <v>2439</v>
      </c>
      <c r="AA974" s="226"/>
      <c r="AB974" s="226"/>
      <c r="AC974" s="226"/>
      <c r="AD974" s="226"/>
      <c r="AE974" s="393"/>
      <c r="AF974" s="391" t="e">
        <f>VLOOKUP(AE974,[4]definitions_list_mag!$V$12:$W$15,2,0)</f>
        <v>#N/A</v>
      </c>
      <c r="AG974" s="394"/>
      <c r="AH974" s="226"/>
      <c r="AI974" s="257">
        <v>70</v>
      </c>
      <c r="AJ974" s="226"/>
      <c r="AK974" s="226"/>
      <c r="AL974" s="226"/>
      <c r="AM974" s="226"/>
      <c r="AN974" s="226"/>
      <c r="AO974" s="257"/>
      <c r="AP974" s="226"/>
      <c r="AQ974" s="226"/>
      <c r="AR974" s="226"/>
      <c r="AS974" s="226"/>
      <c r="AT974" s="226"/>
      <c r="AU974" s="257"/>
      <c r="AV974" s="226"/>
      <c r="AW974" s="226"/>
      <c r="AX974" s="226"/>
      <c r="AY974" s="226"/>
      <c r="AZ974" s="226"/>
      <c r="BA974" s="257">
        <v>30</v>
      </c>
      <c r="BB974" s="226">
        <v>4</v>
      </c>
      <c r="BC974" s="226">
        <v>2</v>
      </c>
      <c r="BD974" s="226" t="s">
        <v>110</v>
      </c>
      <c r="BE974" s="226" t="s">
        <v>103</v>
      </c>
      <c r="BF974" s="226"/>
      <c r="BG974" s="257"/>
      <c r="BH974" s="226"/>
      <c r="BI974" s="226"/>
      <c r="BJ974" s="226"/>
      <c r="BK974" s="226"/>
      <c r="BL974" s="226"/>
      <c r="BM974" s="257"/>
      <c r="BN974" s="226"/>
      <c r="BO974" s="226"/>
      <c r="BP974" s="226"/>
      <c r="BQ974" s="226"/>
      <c r="BR974" s="226"/>
      <c r="BS974" s="226"/>
      <c r="BT974" s="226"/>
      <c r="BU974" s="226"/>
      <c r="BV974" s="226"/>
      <c r="BW974" s="226"/>
      <c r="BX974" s="226"/>
      <c r="BY974" s="257"/>
      <c r="BZ974" s="226"/>
      <c r="CA974" s="226"/>
      <c r="CB974" s="226"/>
      <c r="CC974" s="226"/>
      <c r="CD974" s="226"/>
      <c r="CE974" s="226"/>
      <c r="CF974" s="399">
        <f t="shared" si="786"/>
        <v>100</v>
      </c>
      <c r="CG974" s="259"/>
      <c r="CH974" s="150" t="s">
        <v>1472</v>
      </c>
      <c r="CI974" s="150">
        <v>100</v>
      </c>
      <c r="CJ974" s="150"/>
      <c r="CK974" s="158"/>
      <c r="CL974" s="395"/>
      <c r="CM974" s="395"/>
      <c r="CN974" s="395"/>
      <c r="CO974" s="395"/>
      <c r="CP974" s="395"/>
      <c r="CQ974" s="395"/>
      <c r="CR974" s="395"/>
      <c r="CS974" s="395"/>
      <c r="CT974" s="395"/>
      <c r="CU974" s="395"/>
      <c r="CV974" s="395"/>
      <c r="CW974" s="395"/>
      <c r="CX974" s="395"/>
      <c r="CY974" s="395"/>
      <c r="CZ974" s="395"/>
      <c r="DA974" s="395"/>
      <c r="DB974" s="395">
        <v>70</v>
      </c>
      <c r="DC974" s="256">
        <v>30</v>
      </c>
      <c r="DD974" s="395"/>
      <c r="DE974" s="395"/>
      <c r="DF974" s="395"/>
      <c r="DG974" s="395"/>
      <c r="DH974" s="395"/>
      <c r="DI974" s="395"/>
      <c r="DJ974" s="395"/>
      <c r="DK974" s="396">
        <f t="shared" si="787"/>
        <v>100</v>
      </c>
      <c r="DL974" s="259"/>
      <c r="DM974" s="395"/>
      <c r="DN974" s="395"/>
      <c r="DO974" s="397"/>
      <c r="DQ974" s="259"/>
      <c r="DR974" s="397"/>
      <c r="DS974" s="259"/>
      <c r="DT974" s="263" t="s">
        <v>2465</v>
      </c>
      <c r="DU974" s="256"/>
      <c r="DV974" s="256"/>
      <c r="DW974" s="400" t="e">
        <f>VLOOKUP(P974,[4]definitions_list_lookup!$K$30:$L$54,2,0)</f>
        <v>#N/A</v>
      </c>
      <c r="DX974" s="155" t="s">
        <v>2466</v>
      </c>
      <c r="DY974" s="155" t="s">
        <v>2467</v>
      </c>
      <c r="DZ974" s="546"/>
      <c r="EA974" s="104"/>
      <c r="EB974" s="256"/>
      <c r="EC974" s="104"/>
      <c r="ED974" s="229" t="s">
        <v>2517</v>
      </c>
      <c r="EE974" s="401"/>
      <c r="EF974" s="402"/>
      <c r="EG974" s="401"/>
      <c r="EH974" s="403"/>
      <c r="EI974" s="404"/>
      <c r="EJ974" s="405"/>
      <c r="EK974" s="406"/>
      <c r="EL974" s="401"/>
      <c r="EM974" s="403"/>
      <c r="EN974" s="403" t="s">
        <v>1448</v>
      </c>
      <c r="EO974" s="407"/>
      <c r="EP974" s="407"/>
      <c r="EQ974" s="407"/>
      <c r="ER974" s="407"/>
      <c r="ES974" s="407"/>
      <c r="ET974" s="407"/>
      <c r="EU974" s="407"/>
      <c r="EV974" s="408">
        <v>15</v>
      </c>
      <c r="EW974" s="408">
        <v>270</v>
      </c>
      <c r="EX974" s="408">
        <v>10</v>
      </c>
      <c r="EY974" s="408">
        <v>0</v>
      </c>
      <c r="EZ974" s="192">
        <f t="shared" si="755"/>
        <v>123.34736539017194</v>
      </c>
      <c r="FA974" s="192">
        <f t="shared" si="756"/>
        <v>123.34736539017194</v>
      </c>
      <c r="FB974" s="192">
        <f t="shared" si="757"/>
        <v>72.215756423426512</v>
      </c>
      <c r="FC974" s="192">
        <f t="shared" si="758"/>
        <v>213.34736539017194</v>
      </c>
      <c r="FD974" s="192">
        <f t="shared" si="759"/>
        <v>17.784243576573488</v>
      </c>
      <c r="FE974" s="193">
        <f t="shared" si="760"/>
        <v>303.34736539017194</v>
      </c>
      <c r="FF974" s="194">
        <f t="shared" si="761"/>
        <v>17.784243576573488</v>
      </c>
      <c r="FG974" s="401"/>
      <c r="FH974" s="403"/>
      <c r="FI974" s="778">
        <f t="shared" si="762"/>
        <v>0</v>
      </c>
      <c r="FJ974" s="779">
        <f t="shared" si="763"/>
        <v>17.784243576573488</v>
      </c>
      <c r="FK974" s="779">
        <f t="shared" si="764"/>
        <v>72.215756423426512</v>
      </c>
      <c r="FL974" s="780">
        <f t="shared" si="765"/>
        <v>1.260402721407037</v>
      </c>
      <c r="FM974" s="169">
        <f t="shared" si="766"/>
        <v>0.95221342339566251</v>
      </c>
      <c r="FN974" s="783">
        <f t="shared" si="767"/>
        <v>0</v>
      </c>
      <c r="FO974" s="226"/>
      <c r="FP974" s="226"/>
      <c r="FQ974" s="226"/>
      <c r="FR974" s="226"/>
      <c r="FS974" s="226"/>
      <c r="FT974" s="226"/>
      <c r="FU974" s="226"/>
      <c r="FV974" s="226"/>
      <c r="FW974" s="226"/>
      <c r="FX974" s="226"/>
      <c r="FY974" s="226"/>
      <c r="FZ974" s="226"/>
      <c r="GA974" s="226"/>
      <c r="GB974" s="226"/>
      <c r="GC974" s="226"/>
      <c r="GD974" s="226"/>
      <c r="GE974" s="226"/>
      <c r="GF974" s="226"/>
      <c r="GG974" s="226"/>
      <c r="GH974" s="226"/>
      <c r="GI974" s="226"/>
      <c r="GJ974" s="226"/>
      <c r="GK974" s="226"/>
      <c r="GL974" s="226"/>
      <c r="GM974" s="226"/>
      <c r="GN974" s="226"/>
      <c r="GO974" s="226"/>
      <c r="GP974" s="226"/>
      <c r="GQ974" s="226"/>
      <c r="GR974" s="226"/>
      <c r="GS974" s="226"/>
      <c r="GT974" s="226"/>
      <c r="GU974" s="226"/>
      <c r="GV974" s="226"/>
      <c r="GW974" s="226"/>
      <c r="GX974" s="226"/>
      <c r="GY974" s="226"/>
      <c r="GZ974" s="226"/>
      <c r="HA974" s="226"/>
      <c r="HB974" s="226"/>
      <c r="HC974" s="226"/>
      <c r="HD974" s="226"/>
      <c r="HE974" s="226"/>
      <c r="HF974" s="226"/>
      <c r="HG974" s="226"/>
      <c r="HH974" s="226"/>
      <c r="HI974" s="226"/>
      <c r="HJ974" s="226"/>
      <c r="HK974" s="226"/>
      <c r="HL974" s="226"/>
      <c r="HM974" s="226"/>
      <c r="HN974" s="226"/>
      <c r="HO974" s="226"/>
      <c r="HP974" s="226"/>
      <c r="HQ974" s="226"/>
      <c r="HR974" s="226"/>
      <c r="HS974" s="226"/>
      <c r="HT974" s="226"/>
      <c r="HU974" s="226"/>
      <c r="HV974" s="226"/>
      <c r="HW974" s="226"/>
      <c r="HX974" s="226"/>
      <c r="HY974" s="226"/>
      <c r="HZ974" s="226"/>
      <c r="IA974" s="226"/>
      <c r="IB974" s="226"/>
      <c r="IC974" s="226"/>
      <c r="ID974" s="226"/>
      <c r="IE974" s="226"/>
      <c r="IF974" s="226"/>
      <c r="IG974" s="226"/>
      <c r="IH974" s="226"/>
      <c r="II974" s="226"/>
      <c r="IJ974" s="226"/>
      <c r="IK974" s="226"/>
      <c r="IL974" s="226"/>
      <c r="IM974" s="226"/>
      <c r="IN974" s="226"/>
      <c r="IO974" s="226"/>
      <c r="IP974" s="226"/>
      <c r="IQ974" s="226"/>
      <c r="IR974" s="226"/>
      <c r="IS974" s="226"/>
      <c r="IT974" s="226"/>
      <c r="IU974" s="226"/>
      <c r="IV974" s="226"/>
      <c r="IW974" s="226"/>
      <c r="IX974" s="226"/>
      <c r="IY974" s="226"/>
      <c r="IZ974" s="226"/>
      <c r="JA974" s="226"/>
      <c r="JB974" s="226"/>
      <c r="JC974" s="226"/>
      <c r="JD974" s="226"/>
      <c r="JE974" s="226"/>
      <c r="JF974" s="226"/>
      <c r="JG974" s="226"/>
      <c r="JH974" s="226"/>
      <c r="JI974" s="226"/>
      <c r="JJ974" s="226"/>
      <c r="JK974" s="226"/>
      <c r="JL974" s="226"/>
      <c r="JM974" s="226"/>
      <c r="JN974" s="226"/>
      <c r="JO974" s="226"/>
      <c r="JP974" s="226"/>
      <c r="JQ974" s="226"/>
      <c r="JR974" s="226"/>
      <c r="JS974" s="226"/>
      <c r="JT974" s="226"/>
      <c r="JU974" s="226"/>
      <c r="JV974" s="226"/>
      <c r="JW974" s="226"/>
      <c r="JX974" s="226"/>
      <c r="JY974" s="226"/>
      <c r="JZ974" s="226"/>
      <c r="KA974" s="226"/>
      <c r="KB974" s="226"/>
      <c r="KC974" s="226"/>
      <c r="KD974" s="226"/>
      <c r="KE974" s="226"/>
      <c r="KF974" s="226"/>
      <c r="KG974" s="226"/>
      <c r="KH974" s="226"/>
      <c r="KI974" s="226"/>
      <c r="KJ974" s="226"/>
      <c r="KK974" s="226"/>
      <c r="KL974" s="226"/>
      <c r="KM974" s="226"/>
      <c r="KN974" s="226"/>
      <c r="KO974" s="226"/>
      <c r="KP974" s="226"/>
      <c r="KQ974" s="226"/>
      <c r="KR974" s="226"/>
      <c r="KS974" s="226"/>
      <c r="KT974" s="226"/>
      <c r="KU974" s="226"/>
      <c r="KV974" s="226"/>
      <c r="KW974" s="226"/>
      <c r="KX974" s="226"/>
      <c r="KY974" s="226"/>
      <c r="KZ974" s="226"/>
      <c r="LA974" s="226"/>
      <c r="LB974" s="226"/>
      <c r="LC974" s="226"/>
      <c r="LD974" s="226"/>
      <c r="LE974" s="226"/>
      <c r="LF974" s="226"/>
      <c r="LG974" s="226"/>
      <c r="LH974" s="226"/>
      <c r="LI974" s="226"/>
      <c r="LJ974" s="226"/>
      <c r="LK974" s="226"/>
      <c r="LL974" s="226"/>
      <c r="LM974" s="226"/>
      <c r="LN974" s="226"/>
      <c r="LO974" s="226"/>
      <c r="LP974" s="226"/>
      <c r="LQ974" s="226"/>
      <c r="LR974" s="226"/>
      <c r="LS974" s="226"/>
      <c r="LT974" s="226"/>
      <c r="LU974" s="226"/>
      <c r="LV974" s="226"/>
      <c r="LW974" s="226"/>
      <c r="LX974" s="226"/>
      <c r="LY974" s="226"/>
      <c r="LZ974" s="226"/>
      <c r="MA974" s="226"/>
      <c r="MB974" s="226"/>
      <c r="MC974" s="226"/>
      <c r="MD974" s="226"/>
      <c r="ME974" s="226"/>
      <c r="MF974" s="226"/>
      <c r="MG974" s="226"/>
      <c r="MH974" s="226"/>
      <c r="MI974" s="226"/>
      <c r="MJ974" s="226"/>
      <c r="MK974" s="226"/>
      <c r="ML974" s="226"/>
      <c r="MM974" s="226"/>
      <c r="MN974" s="226"/>
      <c r="MO974" s="226"/>
      <c r="MP974" s="226"/>
      <c r="MQ974" s="226"/>
      <c r="MR974" s="226"/>
      <c r="MS974" s="226"/>
      <c r="MT974" s="226"/>
      <c r="MU974" s="226"/>
      <c r="MV974" s="226"/>
      <c r="MW974" s="226"/>
      <c r="MX974" s="226"/>
      <c r="MY974" s="226"/>
      <c r="MZ974" s="226"/>
      <c r="NA974" s="226"/>
      <c r="NB974" s="226"/>
      <c r="NC974" s="226"/>
      <c r="ND974" s="226"/>
      <c r="NE974" s="226"/>
      <c r="NF974" s="226"/>
      <c r="NG974" s="226"/>
      <c r="NH974" s="226"/>
      <c r="NI974" s="226"/>
      <c r="NJ974" s="226"/>
      <c r="NK974" s="226"/>
      <c r="NL974" s="226"/>
      <c r="NM974" s="226"/>
      <c r="NN974" s="226"/>
      <c r="NO974" s="226"/>
      <c r="NP974" s="226"/>
      <c r="NQ974" s="226"/>
      <c r="NR974" s="226"/>
      <c r="NS974" s="226"/>
      <c r="NT974" s="226"/>
      <c r="NU974" s="226"/>
      <c r="NV974" s="226"/>
      <c r="NW974" s="226"/>
      <c r="NX974" s="226"/>
      <c r="NY974" s="226"/>
      <c r="NZ974" s="226"/>
      <c r="OA974" s="226"/>
      <c r="OB974" s="226"/>
      <c r="OC974" s="226"/>
      <c r="OD974" s="226"/>
      <c r="OE974" s="226"/>
      <c r="OF974" s="226"/>
      <c r="OG974" s="226"/>
      <c r="OH974" s="226"/>
      <c r="OI974" s="226"/>
      <c r="OJ974" s="226"/>
      <c r="OK974" s="226"/>
      <c r="OL974" s="226"/>
      <c r="OM974" s="226"/>
      <c r="ON974" s="226"/>
      <c r="OO974" s="226"/>
      <c r="OP974" s="226"/>
      <c r="OQ974" s="226"/>
      <c r="OR974" s="226"/>
      <c r="OS974" s="226"/>
      <c r="OT974" s="226"/>
      <c r="OU974" s="226"/>
      <c r="OV974" s="226"/>
      <c r="OW974" s="226"/>
      <c r="OX974" s="226"/>
      <c r="OY974" s="226"/>
      <c r="OZ974" s="226"/>
      <c r="PA974" s="226"/>
      <c r="PB974" s="226"/>
      <c r="PC974" s="226"/>
      <c r="PD974" s="226"/>
      <c r="PE974" s="226"/>
      <c r="PF974" s="226"/>
      <c r="PG974" s="226"/>
      <c r="PH974" s="226"/>
      <c r="PI974" s="226"/>
      <c r="PJ974" s="226"/>
      <c r="PK974" s="226"/>
      <c r="PL974" s="226"/>
      <c r="PM974" s="226"/>
      <c r="PN974" s="226"/>
      <c r="PO974" s="226"/>
      <c r="PP974" s="226"/>
      <c r="PQ974" s="226"/>
      <c r="PR974" s="226"/>
      <c r="PS974" s="226"/>
      <c r="PT974" s="226"/>
      <c r="PU974" s="226"/>
      <c r="PV974" s="226"/>
      <c r="PW974" s="226"/>
      <c r="PX974" s="226"/>
      <c r="PY974" s="226"/>
      <c r="PZ974" s="226"/>
      <c r="QA974" s="226"/>
      <c r="QB974" s="226"/>
      <c r="QC974" s="226"/>
      <c r="QD974" s="226"/>
      <c r="QE974" s="226"/>
      <c r="QF974" s="226"/>
      <c r="QG974" s="226"/>
      <c r="QH974" s="226"/>
      <c r="QI974" s="226"/>
      <c r="QJ974" s="226"/>
      <c r="QK974" s="226"/>
      <c r="QL974" s="226"/>
      <c r="QM974" s="226"/>
      <c r="QN974" s="226"/>
      <c r="QO974" s="226"/>
      <c r="QP974" s="226"/>
      <c r="QQ974" s="226"/>
      <c r="QR974" s="226"/>
      <c r="QS974" s="226"/>
      <c r="QT974" s="226"/>
      <c r="QU974" s="226"/>
      <c r="QV974" s="226"/>
      <c r="QW974" s="226"/>
      <c r="QX974" s="226"/>
      <c r="QY974" s="226"/>
      <c r="QZ974" s="226"/>
      <c r="RA974" s="226"/>
      <c r="RB974" s="226"/>
      <c r="RC974" s="226"/>
      <c r="RD974" s="226"/>
      <c r="RE974" s="226"/>
      <c r="RF974" s="226"/>
      <c r="RG974" s="226"/>
      <c r="RH974" s="226"/>
      <c r="RI974" s="226"/>
      <c r="RJ974" s="226"/>
      <c r="RK974" s="226"/>
      <c r="RL974" s="226"/>
      <c r="RM974" s="226"/>
      <c r="RN974" s="226"/>
      <c r="RO974" s="226"/>
      <c r="RP974" s="226"/>
      <c r="RQ974" s="226"/>
      <c r="RR974" s="226"/>
      <c r="RS974" s="226"/>
      <c r="RT974" s="226"/>
      <c r="RU974" s="226"/>
      <c r="RV974" s="226"/>
      <c r="RW974" s="226"/>
      <c r="RX974" s="226"/>
      <c r="RY974" s="226"/>
      <c r="RZ974" s="226"/>
      <c r="SA974" s="226"/>
      <c r="SB974" s="226"/>
      <c r="SC974" s="226"/>
      <c r="SD974" s="226"/>
      <c r="SE974" s="226"/>
      <c r="SF974" s="226"/>
      <c r="SG974" s="226"/>
      <c r="SH974" s="226"/>
      <c r="SI974" s="226"/>
      <c r="SJ974" s="226"/>
      <c r="SK974" s="226"/>
      <c r="SL974" s="226"/>
      <c r="SM974" s="226"/>
      <c r="SN974" s="226"/>
      <c r="SO974" s="226"/>
      <c r="SP974" s="226"/>
      <c r="SQ974" s="226"/>
      <c r="SR974" s="226"/>
      <c r="SS974" s="226"/>
      <c r="ST974" s="226"/>
      <c r="SU974" s="226"/>
      <c r="SV974" s="226"/>
      <c r="SW974" s="226"/>
      <c r="SX974" s="226"/>
      <c r="SY974" s="226"/>
      <c r="SZ974" s="226"/>
      <c r="TA974" s="226"/>
      <c r="TB974" s="226"/>
      <c r="TC974" s="226"/>
      <c r="TD974" s="226"/>
      <c r="TE974" s="226"/>
      <c r="TF974" s="226"/>
      <c r="TG974" s="226"/>
      <c r="TH974" s="226"/>
      <c r="TI974" s="226"/>
      <c r="TJ974" s="226"/>
      <c r="TK974" s="226"/>
      <c r="TL974" s="226"/>
      <c r="TM974" s="226"/>
      <c r="TN974" s="226"/>
      <c r="TO974" s="226"/>
      <c r="TP974" s="226"/>
      <c r="TQ974" s="226"/>
      <c r="TR974" s="226"/>
      <c r="TS974" s="226"/>
      <c r="TT974" s="226"/>
      <c r="TU974" s="226"/>
      <c r="TV974" s="226"/>
      <c r="TW974" s="226"/>
      <c r="TX974" s="226"/>
      <c r="TY974" s="226"/>
      <c r="TZ974" s="226"/>
      <c r="UA974" s="226"/>
      <c r="UB974" s="226"/>
      <c r="UC974" s="226"/>
      <c r="UD974" s="226"/>
      <c r="UE974" s="226"/>
      <c r="UF974" s="226"/>
      <c r="UG974" s="226"/>
      <c r="UH974" s="226"/>
      <c r="UI974" s="226"/>
      <c r="UJ974" s="226"/>
      <c r="UK974" s="226"/>
      <c r="UL974" s="226"/>
      <c r="UM974" s="226"/>
      <c r="UN974" s="226"/>
      <c r="UO974" s="226"/>
      <c r="UP974" s="226"/>
      <c r="UQ974" s="226"/>
      <c r="UR974" s="226"/>
      <c r="US974" s="226"/>
      <c r="UT974" s="226"/>
      <c r="UU974" s="226"/>
      <c r="UV974" s="226"/>
      <c r="UW974" s="226"/>
      <c r="UX974" s="226"/>
      <c r="UY974" s="226"/>
      <c r="UZ974" s="226"/>
      <c r="VA974" s="226"/>
      <c r="VB974" s="226"/>
      <c r="VC974" s="226"/>
      <c r="VD974" s="226"/>
      <c r="VE974" s="226"/>
      <c r="VF974" s="226"/>
      <c r="VG974" s="226"/>
      <c r="VH974" s="226"/>
      <c r="VI974" s="226"/>
      <c r="VJ974" s="226"/>
      <c r="VK974" s="226"/>
      <c r="VL974" s="226"/>
      <c r="VM974" s="226"/>
      <c r="VN974" s="226"/>
      <c r="VO974" s="226"/>
      <c r="VP974" s="226"/>
      <c r="VQ974" s="226"/>
      <c r="VR974" s="226"/>
      <c r="VS974" s="226"/>
      <c r="VT974" s="226"/>
      <c r="VU974" s="226"/>
      <c r="VV974" s="226"/>
      <c r="VW974" s="226"/>
      <c r="VX974" s="226"/>
      <c r="VY974" s="226"/>
      <c r="VZ974" s="226"/>
      <c r="WA974" s="226"/>
      <c r="WB974" s="226"/>
      <c r="WC974" s="226"/>
      <c r="WD974" s="226"/>
      <c r="WE974" s="226"/>
      <c r="WF974" s="226"/>
      <c r="WG974" s="226"/>
      <c r="WH974" s="226"/>
      <c r="WI974" s="226"/>
      <c r="WJ974" s="226"/>
      <c r="WK974" s="226"/>
      <c r="WL974" s="226"/>
      <c r="WM974" s="226"/>
      <c r="WN974" s="226"/>
      <c r="WO974" s="226"/>
      <c r="WP974" s="226"/>
      <c r="WQ974" s="226"/>
      <c r="WR974" s="226"/>
      <c r="WS974" s="226"/>
      <c r="WT974" s="226"/>
      <c r="WU974" s="226"/>
      <c r="WV974" s="226"/>
      <c r="WW974" s="226"/>
      <c r="WX974" s="226"/>
      <c r="WY974" s="226"/>
      <c r="WZ974" s="226"/>
      <c r="XA974" s="226"/>
      <c r="XB974" s="226"/>
      <c r="XC974" s="226"/>
      <c r="XD974" s="226"/>
      <c r="XE974" s="226"/>
      <c r="XF974" s="226"/>
      <c r="XG974" s="226"/>
      <c r="XH974" s="226"/>
      <c r="XI974" s="226"/>
      <c r="XJ974" s="226"/>
      <c r="XK974" s="226"/>
      <c r="XL974" s="226"/>
      <c r="XM974" s="226"/>
      <c r="XN974" s="226"/>
      <c r="XO974" s="226"/>
      <c r="XP974" s="226"/>
      <c r="XQ974" s="226"/>
      <c r="XR974" s="226"/>
      <c r="XS974" s="226"/>
      <c r="XT974" s="226"/>
      <c r="XU974" s="226"/>
      <c r="XV974" s="226"/>
      <c r="XW974" s="226"/>
      <c r="XX974" s="226"/>
      <c r="XY974" s="226"/>
      <c r="XZ974" s="226"/>
      <c r="YA974" s="226"/>
      <c r="YB974" s="226"/>
      <c r="YC974" s="226"/>
      <c r="YD974" s="226"/>
      <c r="YE974" s="226"/>
      <c r="YF974" s="226"/>
      <c r="YG974" s="226"/>
      <c r="YH974" s="226"/>
      <c r="YI974" s="226"/>
      <c r="YJ974" s="226"/>
      <c r="YK974" s="226"/>
      <c r="YL974" s="226"/>
      <c r="YM974" s="226"/>
      <c r="YN974" s="226"/>
      <c r="YO974" s="226"/>
      <c r="YP974" s="226"/>
      <c r="YQ974" s="226"/>
      <c r="YR974" s="226"/>
      <c r="YS974" s="226"/>
      <c r="YT974" s="226"/>
      <c r="YU974" s="226"/>
      <c r="YV974" s="226"/>
      <c r="YW974" s="226"/>
      <c r="YX974" s="226"/>
      <c r="YY974" s="226"/>
      <c r="YZ974" s="226"/>
      <c r="ZA974" s="226"/>
      <c r="ZB974" s="226"/>
      <c r="ZC974" s="226"/>
      <c r="ZD974" s="226"/>
      <c r="ZE974" s="226"/>
      <c r="ZF974" s="226"/>
      <c r="ZG974" s="226"/>
      <c r="ZH974" s="226"/>
      <c r="ZI974" s="226"/>
      <c r="ZJ974" s="226"/>
      <c r="ZK974" s="226"/>
      <c r="ZL974" s="226"/>
      <c r="ZM974" s="226"/>
      <c r="ZN974" s="226"/>
      <c r="ZO974" s="226"/>
      <c r="ZP974" s="226"/>
      <c r="ZQ974" s="226"/>
      <c r="ZR974" s="226"/>
      <c r="ZS974" s="226"/>
      <c r="ZT974" s="226"/>
      <c r="ZU974" s="226"/>
      <c r="ZV974" s="226"/>
      <c r="ZW974" s="226"/>
      <c r="ZX974" s="226"/>
      <c r="ZY974" s="226"/>
      <c r="ZZ974" s="226"/>
      <c r="AAA974" s="226"/>
      <c r="AAB974" s="226"/>
      <c r="AAC974" s="226"/>
      <c r="AAD974" s="226"/>
      <c r="AAE974" s="226"/>
      <c r="AAF974" s="226"/>
      <c r="AAG974" s="226"/>
      <c r="AAH974" s="226"/>
      <c r="AAI974" s="226"/>
      <c r="AAJ974" s="226"/>
      <c r="AAK974" s="226"/>
      <c r="AAL974" s="226"/>
      <c r="AAM974" s="226"/>
      <c r="AAN974" s="226"/>
      <c r="AAO974" s="226"/>
      <c r="AAP974" s="226"/>
      <c r="AAQ974" s="226"/>
      <c r="AAR974" s="226"/>
      <c r="AAS974" s="226"/>
      <c r="AAT974" s="226"/>
      <c r="AAU974" s="226"/>
      <c r="AAV974" s="226"/>
      <c r="AAW974" s="226"/>
      <c r="AAX974" s="226"/>
      <c r="AAY974" s="226"/>
      <c r="AAZ974" s="226"/>
      <c r="ABA974" s="226"/>
      <c r="ABB974" s="226"/>
      <c r="ABC974" s="226"/>
      <c r="ABD974" s="226"/>
      <c r="ABE974" s="226"/>
      <c r="ABF974" s="226"/>
      <c r="ABG974" s="226"/>
      <c r="ABH974" s="226"/>
      <c r="ABI974" s="226"/>
      <c r="ABJ974" s="226"/>
      <c r="ABK974" s="226"/>
      <c r="ABL974" s="226"/>
      <c r="ABM974" s="226"/>
      <c r="ABN974" s="226"/>
      <c r="ABO974" s="226"/>
      <c r="ABP974" s="226"/>
      <c r="ABQ974" s="226"/>
      <c r="ABR974" s="226"/>
      <c r="ABS974" s="226"/>
      <c r="ABT974" s="226"/>
      <c r="ABU974" s="226"/>
      <c r="ABV974" s="226"/>
      <c r="ABW974" s="226"/>
      <c r="ABX974" s="226"/>
      <c r="ABY974" s="226"/>
      <c r="ABZ974" s="226"/>
      <c r="ACA974" s="226"/>
      <c r="ACB974" s="226"/>
      <c r="ACC974" s="226"/>
      <c r="ACD974" s="226"/>
      <c r="ACE974" s="226"/>
      <c r="ACF974" s="226"/>
      <c r="ACG974" s="226"/>
      <c r="ACH974" s="226"/>
      <c r="ACI974" s="226"/>
      <c r="ACJ974" s="226"/>
      <c r="ACK974" s="226"/>
      <c r="ACL974" s="226"/>
      <c r="ACM974" s="226"/>
      <c r="ACN974" s="226"/>
      <c r="ACO974" s="226"/>
      <c r="ACP974" s="226"/>
      <c r="ACQ974" s="226"/>
      <c r="ACR974" s="226"/>
      <c r="ACS974" s="226"/>
      <c r="ACT974" s="226"/>
      <c r="ACU974" s="226"/>
      <c r="ACV974" s="226"/>
      <c r="ACW974" s="226"/>
      <c r="ACX974" s="226"/>
      <c r="ACY974" s="226"/>
      <c r="ACZ974" s="226"/>
      <c r="ADA974" s="226"/>
      <c r="ADB974" s="226"/>
      <c r="ADC974" s="226"/>
      <c r="ADD974" s="226"/>
      <c r="ADE974" s="226"/>
      <c r="ADF974" s="226"/>
      <c r="ADG974" s="226"/>
      <c r="ADH974" s="226"/>
      <c r="ADI974" s="226"/>
      <c r="ADJ974" s="226"/>
      <c r="ADK974" s="226"/>
      <c r="ADL974" s="226"/>
      <c r="ADM974" s="226"/>
      <c r="ADN974" s="226"/>
      <c r="ADO974" s="226"/>
      <c r="ADP974" s="226"/>
      <c r="ADQ974" s="226"/>
      <c r="ADR974" s="226"/>
      <c r="ADS974" s="226"/>
      <c r="ADT974" s="226"/>
      <c r="ADU974" s="226"/>
      <c r="ADV974" s="226"/>
      <c r="ADW974" s="226"/>
      <c r="ADX974" s="226"/>
      <c r="ADY974" s="226"/>
      <c r="ADZ974" s="226"/>
      <c r="AEA974" s="226"/>
      <c r="AEB974" s="226"/>
      <c r="AEC974" s="226"/>
      <c r="AED974" s="226"/>
      <c r="AEE974" s="226"/>
      <c r="AEF974" s="226"/>
      <c r="AEG974" s="226"/>
      <c r="AEH974" s="226"/>
      <c r="AEI974" s="226"/>
      <c r="AEJ974" s="226"/>
      <c r="AEK974" s="226"/>
      <c r="AEL974" s="226"/>
      <c r="AEM974" s="226"/>
      <c r="AEN974" s="226"/>
      <c r="AEO974" s="226"/>
      <c r="AEP974" s="226"/>
      <c r="AEQ974" s="226"/>
      <c r="AER974" s="226"/>
      <c r="AES974" s="226"/>
      <c r="AET974" s="226"/>
      <c r="AEU974" s="226"/>
      <c r="AEV974" s="226"/>
      <c r="AEW974" s="226"/>
      <c r="AEX974" s="226"/>
      <c r="AEY974" s="226"/>
      <c r="AEZ974" s="226"/>
      <c r="AFA974" s="226"/>
      <c r="AFB974" s="226"/>
      <c r="AFC974" s="226"/>
      <c r="AFD974" s="226"/>
      <c r="AFE974" s="226"/>
      <c r="AFF974" s="226"/>
      <c r="AFG974" s="226"/>
      <c r="AFH974" s="226"/>
      <c r="AFI974" s="226"/>
      <c r="AFJ974" s="226"/>
      <c r="AFK974" s="226"/>
      <c r="AFL974" s="226"/>
      <c r="AFM974" s="226"/>
      <c r="AFN974" s="226"/>
      <c r="AFO974" s="226"/>
      <c r="AFP974" s="226"/>
      <c r="AFQ974" s="226"/>
      <c r="AFR974" s="226"/>
      <c r="AFS974" s="226"/>
      <c r="AFT974" s="226"/>
      <c r="AFU974" s="226"/>
      <c r="AFV974" s="226"/>
      <c r="AFW974" s="226"/>
      <c r="AFX974" s="226"/>
      <c r="AFY974" s="226"/>
      <c r="AFZ974" s="226"/>
      <c r="AGA974" s="226"/>
      <c r="AGB974" s="226"/>
      <c r="AGC974" s="226"/>
      <c r="AGD974" s="226"/>
      <c r="AGE974" s="226"/>
      <c r="AGF974" s="226"/>
      <c r="AGG974" s="226"/>
      <c r="AGH974" s="226"/>
      <c r="AGI974" s="226"/>
      <c r="AGJ974" s="226"/>
      <c r="AGK974" s="226"/>
      <c r="AGL974" s="226"/>
      <c r="AGM974" s="226"/>
      <c r="AGN974" s="226"/>
      <c r="AGO974" s="226"/>
      <c r="AGP974" s="226"/>
      <c r="AGQ974" s="226"/>
      <c r="AGR974" s="226"/>
      <c r="AGS974" s="226"/>
      <c r="AGT974" s="226"/>
      <c r="AGU974" s="226"/>
      <c r="AGV974" s="226"/>
      <c r="AGW974" s="226"/>
      <c r="AGX974" s="226"/>
      <c r="AGY974" s="226"/>
      <c r="AGZ974" s="226"/>
      <c r="AHA974" s="226"/>
      <c r="AHB974" s="226"/>
      <c r="AHC974" s="226"/>
      <c r="AHD974" s="226"/>
      <c r="AHE974" s="226"/>
      <c r="AHF974" s="226"/>
      <c r="AHG974" s="226"/>
      <c r="AHH974" s="226"/>
      <c r="AHI974" s="226"/>
      <c r="AHJ974" s="226"/>
      <c r="AHK974" s="226"/>
      <c r="AHL974" s="226"/>
      <c r="AHM974" s="226"/>
      <c r="AHN974" s="226"/>
      <c r="AHO974" s="226"/>
      <c r="AHP974" s="226"/>
      <c r="AHQ974" s="226"/>
      <c r="AHR974" s="226"/>
      <c r="AHS974" s="226"/>
      <c r="AHT974" s="226"/>
      <c r="AHU974" s="226"/>
      <c r="AHV974" s="226"/>
      <c r="AHW974" s="226"/>
      <c r="AHX974" s="226"/>
      <c r="AHY974" s="226"/>
      <c r="AHZ974" s="226"/>
      <c r="AIA974" s="226"/>
      <c r="AIB974" s="226"/>
      <c r="AIC974" s="226"/>
      <c r="AID974" s="226"/>
      <c r="AIE974" s="226"/>
      <c r="AIF974" s="226"/>
      <c r="AIG974" s="226"/>
      <c r="AIH974" s="226"/>
      <c r="AII974" s="226"/>
      <c r="AIJ974" s="226"/>
      <c r="AIK974" s="226"/>
      <c r="AIL974" s="226"/>
      <c r="AIM974" s="226"/>
      <c r="AIN974" s="226"/>
      <c r="AIO974" s="226"/>
      <c r="AIP974" s="226"/>
      <c r="AIQ974" s="226"/>
      <c r="AIR974" s="226"/>
      <c r="AIS974" s="226"/>
      <c r="AIT974" s="226"/>
      <c r="AIU974" s="226"/>
      <c r="AIV974" s="226"/>
      <c r="AIW974" s="226"/>
      <c r="AIX974" s="226"/>
      <c r="AIY974" s="226"/>
      <c r="AIZ974" s="226"/>
      <c r="AJA974" s="226"/>
      <c r="AJB974" s="226"/>
      <c r="AJC974" s="226"/>
      <c r="AJD974" s="226"/>
      <c r="AJE974" s="226"/>
      <c r="AJF974" s="226"/>
      <c r="AJG974" s="226"/>
      <c r="AJH974" s="226"/>
      <c r="AJI974" s="226"/>
      <c r="AJJ974" s="226"/>
      <c r="AJK974" s="226"/>
      <c r="AJL974" s="226"/>
      <c r="AJM974" s="226"/>
      <c r="AJN974" s="226"/>
      <c r="AJO974" s="226"/>
      <c r="AJP974" s="226"/>
      <c r="AJQ974" s="226"/>
      <c r="AJR974" s="226"/>
      <c r="AJS974" s="226"/>
      <c r="AJT974" s="226"/>
      <c r="AJU974" s="226"/>
      <c r="AJV974" s="226"/>
      <c r="AJW974" s="226"/>
      <c r="AJX974" s="226"/>
      <c r="AJY974" s="226"/>
      <c r="AJZ974" s="226"/>
      <c r="AKA974" s="226"/>
      <c r="AKB974" s="226"/>
      <c r="AKC974" s="226"/>
      <c r="AKD974" s="226"/>
      <c r="AKE974" s="226"/>
      <c r="AKF974" s="226"/>
      <c r="AKG974" s="226"/>
      <c r="AKH974" s="226"/>
      <c r="AKI974" s="226"/>
      <c r="AKJ974" s="226"/>
      <c r="AKK974" s="226"/>
      <c r="AKL974" s="226"/>
      <c r="AKM974" s="226"/>
      <c r="AKN974" s="226"/>
      <c r="AKO974" s="226"/>
      <c r="AKP974" s="226"/>
      <c r="AKQ974" s="226"/>
      <c r="AKR974" s="226"/>
      <c r="AKS974" s="226"/>
      <c r="AKT974" s="226"/>
      <c r="AKU974" s="226"/>
      <c r="AKV974" s="226"/>
      <c r="AKW974" s="226"/>
      <c r="AKX974" s="226"/>
      <c r="AKY974" s="226"/>
      <c r="AKZ974" s="226"/>
      <c r="ALA974" s="226"/>
      <c r="ALB974" s="226"/>
      <c r="ALC974" s="226"/>
      <c r="ALD974" s="226"/>
      <c r="ALE974" s="226"/>
      <c r="ALF974" s="226"/>
      <c r="ALG974" s="226"/>
      <c r="ALH974" s="226"/>
      <c r="ALI974" s="226"/>
      <c r="ALJ974" s="226"/>
      <c r="ALK974" s="226"/>
      <c r="ALL974" s="226"/>
      <c r="ALM974" s="226"/>
      <c r="ALN974" s="226"/>
      <c r="ALO974" s="226"/>
      <c r="ALP974" s="226"/>
      <c r="ALQ974" s="226"/>
      <c r="ALR974" s="226"/>
      <c r="ALS974" s="226"/>
      <c r="ALT974" s="226"/>
      <c r="ALU974" s="226"/>
      <c r="ALV974" s="226"/>
      <c r="ALW974" s="226"/>
      <c r="ALX974" s="226"/>
      <c r="ALY974" s="226"/>
      <c r="ALZ974" s="226"/>
      <c r="AMA974" s="226"/>
      <c r="AMB974" s="226"/>
      <c r="AMC974" s="226"/>
      <c r="AMD974" s="226"/>
      <c r="AME974" s="226"/>
      <c r="AMF974" s="226"/>
      <c r="AMG974" s="226"/>
      <c r="AMH974" s="226"/>
      <c r="AMI974" s="226"/>
      <c r="AMJ974" s="226"/>
      <c r="AMK974" s="226"/>
      <c r="AML974" s="226"/>
      <c r="AMM974" s="226"/>
      <c r="AMN974" s="226"/>
      <c r="AMO974" s="226"/>
      <c r="AMP974" s="226"/>
      <c r="AMQ974" s="226"/>
      <c r="AMR974" s="226"/>
      <c r="AMS974" s="226"/>
      <c r="AMT974" s="226"/>
      <c r="AMU974" s="226"/>
      <c r="AMV974" s="226"/>
      <c r="AMW974" s="226"/>
      <c r="AMX974" s="226"/>
    </row>
    <row r="975" spans="1:1038" s="398" customFormat="1" ht="18" customHeight="1">
      <c r="A975" s="548"/>
      <c r="B975" s="543"/>
      <c r="C975" s="226"/>
      <c r="D975" s="225"/>
      <c r="E975" s="226">
        <v>112</v>
      </c>
      <c r="F975" s="226">
        <v>2</v>
      </c>
      <c r="G975" s="391" t="str">
        <f t="shared" si="772"/>
        <v>112-2</v>
      </c>
      <c r="H975" s="226"/>
      <c r="I975" s="226">
        <v>78</v>
      </c>
      <c r="J975" s="544"/>
      <c r="K975" s="545"/>
      <c r="L975" s="171">
        <f>(VLOOKUP($G975,Depth_Lookup!$A$3:$J$410,10,FALSE))+(H975/100)</f>
        <v>294.16500000000002</v>
      </c>
      <c r="M975" s="171">
        <f>(VLOOKUP($G975,Depth_Lookup!$A$3:$J$410,10,FALSE))+(I975/100)</f>
        <v>294.94499999999999</v>
      </c>
      <c r="N975" s="232"/>
      <c r="O975" s="226"/>
      <c r="P975" s="226"/>
      <c r="Q975" s="226"/>
      <c r="R975" s="391" t="s">
        <v>2380</v>
      </c>
      <c r="S975" s="226"/>
      <c r="T975" s="226"/>
      <c r="U975" s="226"/>
      <c r="V975" s="226"/>
      <c r="W975" s="226"/>
      <c r="X975" s="392"/>
      <c r="Y975" s="226"/>
      <c r="Z975" s="226"/>
      <c r="AA975" s="226"/>
      <c r="AB975" s="226"/>
      <c r="AC975" s="226"/>
      <c r="AD975" s="226"/>
      <c r="AE975" s="393"/>
      <c r="AF975" s="391"/>
      <c r="AG975" s="394"/>
      <c r="AH975" s="226"/>
      <c r="AI975" s="257"/>
      <c r="AJ975" s="226"/>
      <c r="AK975" s="226"/>
      <c r="AL975" s="226"/>
      <c r="AM975" s="226"/>
      <c r="AN975" s="226"/>
      <c r="AO975" s="257"/>
      <c r="AP975" s="226"/>
      <c r="AQ975" s="226"/>
      <c r="AR975" s="226"/>
      <c r="AS975" s="226"/>
      <c r="AT975" s="226"/>
      <c r="AU975" s="257"/>
      <c r="AV975" s="226"/>
      <c r="AW975" s="226"/>
      <c r="AX975" s="226"/>
      <c r="AY975" s="226"/>
      <c r="AZ975" s="226"/>
      <c r="BA975" s="257"/>
      <c r="BB975" s="226"/>
      <c r="BC975" s="226"/>
      <c r="BD975" s="226"/>
      <c r="BE975" s="226"/>
      <c r="BF975" s="226"/>
      <c r="BG975" s="257"/>
      <c r="BH975" s="226"/>
      <c r="BI975" s="226"/>
      <c r="BJ975" s="226"/>
      <c r="BK975" s="226"/>
      <c r="BL975" s="226"/>
      <c r="BM975" s="257"/>
      <c r="BN975" s="226"/>
      <c r="BO975" s="226"/>
      <c r="BP975" s="226"/>
      <c r="BQ975" s="226"/>
      <c r="BR975" s="226"/>
      <c r="BS975" s="226"/>
      <c r="BT975" s="226"/>
      <c r="BU975" s="226"/>
      <c r="BV975" s="226"/>
      <c r="BW975" s="226"/>
      <c r="BX975" s="226"/>
      <c r="BY975" s="257"/>
      <c r="BZ975" s="226"/>
      <c r="CA975" s="226"/>
      <c r="CB975" s="226"/>
      <c r="CC975" s="226"/>
      <c r="CD975" s="226"/>
      <c r="CE975" s="226"/>
      <c r="CF975" s="399"/>
      <c r="CG975" s="259"/>
      <c r="CH975" s="150"/>
      <c r="CI975" s="150"/>
      <c r="CJ975" s="150"/>
      <c r="CK975" s="158"/>
      <c r="CL975" s="395"/>
      <c r="CM975" s="395"/>
      <c r="CN975" s="395"/>
      <c r="CO975" s="395"/>
      <c r="CP975" s="395"/>
      <c r="CQ975" s="395"/>
      <c r="CR975" s="395"/>
      <c r="CS975" s="395"/>
      <c r="CT975" s="395"/>
      <c r="CU975" s="395"/>
      <c r="CV975" s="395"/>
      <c r="CW975" s="395"/>
      <c r="CX975" s="395"/>
      <c r="CY975" s="395"/>
      <c r="CZ975" s="395"/>
      <c r="DA975" s="395"/>
      <c r="DB975" s="395"/>
      <c r="DC975" s="256"/>
      <c r="DD975" s="395"/>
      <c r="DE975" s="395"/>
      <c r="DF975" s="395"/>
      <c r="DG975" s="395"/>
      <c r="DH975" s="395"/>
      <c r="DI975" s="395"/>
      <c r="DJ975" s="395"/>
      <c r="DK975" s="396"/>
      <c r="DL975" s="259"/>
      <c r="DM975" s="395"/>
      <c r="DN975" s="395"/>
      <c r="DO975" s="397"/>
      <c r="DQ975" s="259"/>
      <c r="DR975" s="397"/>
      <c r="DS975" s="259"/>
      <c r="DT975" s="263"/>
      <c r="DU975" s="256"/>
      <c r="DV975" s="256"/>
      <c r="DW975" s="400"/>
      <c r="DX975" s="155"/>
      <c r="DY975" s="155"/>
      <c r="DZ975" s="546"/>
      <c r="EA975" s="104"/>
      <c r="EB975" s="256"/>
      <c r="EC975" s="104"/>
      <c r="ED975" s="229" t="s">
        <v>2517</v>
      </c>
      <c r="EE975" s="401"/>
      <c r="EF975" s="402"/>
      <c r="EG975" s="401"/>
      <c r="EH975" s="403"/>
      <c r="EI975" s="404"/>
      <c r="EJ975" s="405"/>
      <c r="EK975" s="406"/>
      <c r="EL975" s="401"/>
      <c r="EM975" s="403"/>
      <c r="EN975" s="403" t="s">
        <v>1448</v>
      </c>
      <c r="EO975" s="407">
        <v>0.5</v>
      </c>
      <c r="EP975" s="407" t="s">
        <v>2202</v>
      </c>
      <c r="EQ975" s="407"/>
      <c r="ER975" s="407"/>
      <c r="ES975" s="407"/>
      <c r="ET975" s="407"/>
      <c r="EU975" s="407"/>
      <c r="EV975" s="408">
        <v>59</v>
      </c>
      <c r="EW975" s="408">
        <v>90</v>
      </c>
      <c r="EX975" s="408">
        <v>67</v>
      </c>
      <c r="EY975" s="408">
        <v>180</v>
      </c>
      <c r="EZ975" s="192">
        <f t="shared" si="755"/>
        <v>-35.23909319733437</v>
      </c>
      <c r="FA975" s="192">
        <f t="shared" si="756"/>
        <v>324.76090680266566</v>
      </c>
      <c r="FB975" s="192">
        <f t="shared" si="757"/>
        <v>19.120940393300948</v>
      </c>
      <c r="FC975" s="192">
        <f t="shared" si="758"/>
        <v>54.76090680266563</v>
      </c>
      <c r="FD975" s="192">
        <f t="shared" si="759"/>
        <v>70.879059606699059</v>
      </c>
      <c r="FE975" s="193">
        <f t="shared" si="760"/>
        <v>144.76090680266566</v>
      </c>
      <c r="FF975" s="194">
        <f t="shared" si="761"/>
        <v>70.879059606699059</v>
      </c>
      <c r="FG975" s="401"/>
      <c r="FH975" s="403"/>
      <c r="FI975" s="778">
        <f t="shared" si="762"/>
        <v>0.5</v>
      </c>
      <c r="FJ975" s="779">
        <f t="shared" si="763"/>
        <v>70.879059606699059</v>
      </c>
      <c r="FK975" s="779">
        <f t="shared" si="764"/>
        <v>19.120940393300941</v>
      </c>
      <c r="FL975" s="780">
        <f t="shared" si="765"/>
        <v>0.33372336594068092</v>
      </c>
      <c r="FM975" s="169">
        <f t="shared" si="766"/>
        <v>0.32756323592109249</v>
      </c>
      <c r="FN975" s="783">
        <f t="shared" si="767"/>
        <v>0.16378161796054624</v>
      </c>
      <c r="FO975" s="226"/>
      <c r="FP975" s="226"/>
      <c r="FQ975" s="226"/>
      <c r="FR975" s="226"/>
      <c r="FS975" s="226"/>
      <c r="FT975" s="226"/>
      <c r="FU975" s="226"/>
      <c r="FV975" s="226"/>
      <c r="FW975" s="226"/>
      <c r="FX975" s="226"/>
      <c r="FY975" s="226"/>
      <c r="FZ975" s="226"/>
      <c r="GA975" s="226"/>
      <c r="GB975" s="226"/>
      <c r="GC975" s="226"/>
      <c r="GD975" s="226"/>
      <c r="GE975" s="226"/>
      <c r="GF975" s="226"/>
      <c r="GG975" s="226"/>
      <c r="GH975" s="226"/>
      <c r="GI975" s="226"/>
      <c r="GJ975" s="226"/>
      <c r="GK975" s="226"/>
      <c r="GL975" s="226"/>
      <c r="GM975" s="226"/>
      <c r="GN975" s="226"/>
      <c r="GO975" s="226"/>
      <c r="GP975" s="226"/>
      <c r="GQ975" s="226"/>
      <c r="GR975" s="226"/>
      <c r="GS975" s="226"/>
      <c r="GT975" s="226"/>
      <c r="GU975" s="226"/>
      <c r="GV975" s="226"/>
      <c r="GW975" s="226"/>
      <c r="GX975" s="226"/>
      <c r="GY975" s="226"/>
      <c r="GZ975" s="226"/>
      <c r="HA975" s="226"/>
      <c r="HB975" s="226"/>
      <c r="HC975" s="226"/>
      <c r="HD975" s="226"/>
      <c r="HE975" s="226"/>
      <c r="HF975" s="226"/>
      <c r="HG975" s="226"/>
      <c r="HH975" s="226"/>
      <c r="HI975" s="226"/>
      <c r="HJ975" s="226"/>
      <c r="HK975" s="226"/>
      <c r="HL975" s="226"/>
      <c r="HM975" s="226"/>
      <c r="HN975" s="226"/>
      <c r="HO975" s="226"/>
      <c r="HP975" s="226"/>
      <c r="HQ975" s="226"/>
      <c r="HR975" s="226"/>
      <c r="HS975" s="226"/>
      <c r="HT975" s="226"/>
      <c r="HU975" s="226"/>
      <c r="HV975" s="226"/>
      <c r="HW975" s="226"/>
      <c r="HX975" s="226"/>
      <c r="HY975" s="226"/>
      <c r="HZ975" s="226"/>
      <c r="IA975" s="226"/>
      <c r="IB975" s="226"/>
      <c r="IC975" s="226"/>
      <c r="ID975" s="226"/>
      <c r="IE975" s="226"/>
      <c r="IF975" s="226"/>
      <c r="IG975" s="226"/>
      <c r="IH975" s="226"/>
      <c r="II975" s="226"/>
      <c r="IJ975" s="226"/>
      <c r="IK975" s="226"/>
      <c r="IL975" s="226"/>
      <c r="IM975" s="226"/>
      <c r="IN975" s="226"/>
      <c r="IO975" s="226"/>
      <c r="IP975" s="226"/>
      <c r="IQ975" s="226"/>
      <c r="IR975" s="226"/>
      <c r="IS975" s="226"/>
      <c r="IT975" s="226"/>
      <c r="IU975" s="226"/>
      <c r="IV975" s="226"/>
      <c r="IW975" s="226"/>
      <c r="IX975" s="226"/>
      <c r="IY975" s="226"/>
      <c r="IZ975" s="226"/>
      <c r="JA975" s="226"/>
      <c r="JB975" s="226"/>
      <c r="JC975" s="226"/>
      <c r="JD975" s="226"/>
      <c r="JE975" s="226"/>
      <c r="JF975" s="226"/>
      <c r="JG975" s="226"/>
      <c r="JH975" s="226"/>
      <c r="JI975" s="226"/>
      <c r="JJ975" s="226"/>
      <c r="JK975" s="226"/>
      <c r="JL975" s="226"/>
      <c r="JM975" s="226"/>
      <c r="JN975" s="226"/>
      <c r="JO975" s="226"/>
      <c r="JP975" s="226"/>
      <c r="JQ975" s="226"/>
      <c r="JR975" s="226"/>
      <c r="JS975" s="226"/>
      <c r="JT975" s="226"/>
      <c r="JU975" s="226"/>
      <c r="JV975" s="226"/>
      <c r="JW975" s="226"/>
      <c r="JX975" s="226"/>
      <c r="JY975" s="226"/>
      <c r="JZ975" s="226"/>
      <c r="KA975" s="226"/>
      <c r="KB975" s="226"/>
      <c r="KC975" s="226"/>
      <c r="KD975" s="226"/>
      <c r="KE975" s="226"/>
      <c r="KF975" s="226"/>
      <c r="KG975" s="226"/>
      <c r="KH975" s="226"/>
      <c r="KI975" s="226"/>
      <c r="KJ975" s="226"/>
      <c r="KK975" s="226"/>
      <c r="KL975" s="226"/>
      <c r="KM975" s="226"/>
      <c r="KN975" s="226"/>
      <c r="KO975" s="226"/>
      <c r="KP975" s="226"/>
      <c r="KQ975" s="226"/>
      <c r="KR975" s="226"/>
      <c r="KS975" s="226"/>
      <c r="KT975" s="226"/>
      <c r="KU975" s="226"/>
      <c r="KV975" s="226"/>
      <c r="KW975" s="226"/>
      <c r="KX975" s="226"/>
      <c r="KY975" s="226"/>
      <c r="KZ975" s="226"/>
      <c r="LA975" s="226"/>
      <c r="LB975" s="226"/>
      <c r="LC975" s="226"/>
      <c r="LD975" s="226"/>
      <c r="LE975" s="226"/>
      <c r="LF975" s="226"/>
      <c r="LG975" s="226"/>
      <c r="LH975" s="226"/>
      <c r="LI975" s="226"/>
      <c r="LJ975" s="226"/>
      <c r="LK975" s="226"/>
      <c r="LL975" s="226"/>
      <c r="LM975" s="226"/>
      <c r="LN975" s="226"/>
      <c r="LO975" s="226"/>
      <c r="LP975" s="226"/>
      <c r="LQ975" s="226"/>
      <c r="LR975" s="226"/>
      <c r="LS975" s="226"/>
      <c r="LT975" s="226"/>
      <c r="LU975" s="226"/>
      <c r="LV975" s="226"/>
      <c r="LW975" s="226"/>
      <c r="LX975" s="226"/>
      <c r="LY975" s="226"/>
      <c r="LZ975" s="226"/>
      <c r="MA975" s="226"/>
      <c r="MB975" s="226"/>
      <c r="MC975" s="226"/>
      <c r="MD975" s="226"/>
      <c r="ME975" s="226"/>
      <c r="MF975" s="226"/>
      <c r="MG975" s="226"/>
      <c r="MH975" s="226"/>
      <c r="MI975" s="226"/>
      <c r="MJ975" s="226"/>
      <c r="MK975" s="226"/>
      <c r="ML975" s="226"/>
      <c r="MM975" s="226"/>
      <c r="MN975" s="226"/>
      <c r="MO975" s="226"/>
      <c r="MP975" s="226"/>
      <c r="MQ975" s="226"/>
      <c r="MR975" s="226"/>
      <c r="MS975" s="226"/>
      <c r="MT975" s="226"/>
      <c r="MU975" s="226"/>
      <c r="MV975" s="226"/>
      <c r="MW975" s="226"/>
      <c r="MX975" s="226"/>
      <c r="MY975" s="226"/>
      <c r="MZ975" s="226"/>
      <c r="NA975" s="226"/>
      <c r="NB975" s="226"/>
      <c r="NC975" s="226"/>
      <c r="ND975" s="226"/>
      <c r="NE975" s="226"/>
      <c r="NF975" s="226"/>
      <c r="NG975" s="226"/>
      <c r="NH975" s="226"/>
      <c r="NI975" s="226"/>
      <c r="NJ975" s="226"/>
      <c r="NK975" s="226"/>
      <c r="NL975" s="226"/>
      <c r="NM975" s="226"/>
      <c r="NN975" s="226"/>
      <c r="NO975" s="226"/>
      <c r="NP975" s="226"/>
      <c r="NQ975" s="226"/>
      <c r="NR975" s="226"/>
      <c r="NS975" s="226"/>
      <c r="NT975" s="226"/>
      <c r="NU975" s="226"/>
      <c r="NV975" s="226"/>
      <c r="NW975" s="226"/>
      <c r="NX975" s="226"/>
      <c r="NY975" s="226"/>
      <c r="NZ975" s="226"/>
      <c r="OA975" s="226"/>
      <c r="OB975" s="226"/>
      <c r="OC975" s="226"/>
      <c r="OD975" s="226"/>
      <c r="OE975" s="226"/>
      <c r="OF975" s="226"/>
      <c r="OG975" s="226"/>
      <c r="OH975" s="226"/>
      <c r="OI975" s="226"/>
      <c r="OJ975" s="226"/>
      <c r="OK975" s="226"/>
      <c r="OL975" s="226"/>
      <c r="OM975" s="226"/>
      <c r="ON975" s="226"/>
      <c r="OO975" s="226"/>
      <c r="OP975" s="226"/>
      <c r="OQ975" s="226"/>
      <c r="OR975" s="226"/>
      <c r="OS975" s="226"/>
      <c r="OT975" s="226"/>
      <c r="OU975" s="226"/>
      <c r="OV975" s="226"/>
      <c r="OW975" s="226"/>
      <c r="OX975" s="226"/>
      <c r="OY975" s="226"/>
      <c r="OZ975" s="226"/>
      <c r="PA975" s="226"/>
      <c r="PB975" s="226"/>
      <c r="PC975" s="226"/>
      <c r="PD975" s="226"/>
      <c r="PE975" s="226"/>
      <c r="PF975" s="226"/>
      <c r="PG975" s="226"/>
      <c r="PH975" s="226"/>
      <c r="PI975" s="226"/>
      <c r="PJ975" s="226"/>
      <c r="PK975" s="226"/>
      <c r="PL975" s="226"/>
      <c r="PM975" s="226"/>
      <c r="PN975" s="226"/>
      <c r="PO975" s="226"/>
      <c r="PP975" s="226"/>
      <c r="PQ975" s="226"/>
      <c r="PR975" s="226"/>
      <c r="PS975" s="226"/>
      <c r="PT975" s="226"/>
      <c r="PU975" s="226"/>
      <c r="PV975" s="226"/>
      <c r="PW975" s="226"/>
      <c r="PX975" s="226"/>
      <c r="PY975" s="226"/>
      <c r="PZ975" s="226"/>
      <c r="QA975" s="226"/>
      <c r="QB975" s="226"/>
      <c r="QC975" s="226"/>
      <c r="QD975" s="226"/>
      <c r="QE975" s="226"/>
      <c r="QF975" s="226"/>
      <c r="QG975" s="226"/>
      <c r="QH975" s="226"/>
      <c r="QI975" s="226"/>
      <c r="QJ975" s="226"/>
      <c r="QK975" s="226"/>
      <c r="QL975" s="226"/>
      <c r="QM975" s="226"/>
      <c r="QN975" s="226"/>
      <c r="QO975" s="226"/>
      <c r="QP975" s="226"/>
      <c r="QQ975" s="226"/>
      <c r="QR975" s="226"/>
      <c r="QS975" s="226"/>
      <c r="QT975" s="226"/>
      <c r="QU975" s="226"/>
      <c r="QV975" s="226"/>
      <c r="QW975" s="226"/>
      <c r="QX975" s="226"/>
      <c r="QY975" s="226"/>
      <c r="QZ975" s="226"/>
      <c r="RA975" s="226"/>
      <c r="RB975" s="226"/>
      <c r="RC975" s="226"/>
      <c r="RD975" s="226"/>
      <c r="RE975" s="226"/>
      <c r="RF975" s="226"/>
      <c r="RG975" s="226"/>
      <c r="RH975" s="226"/>
      <c r="RI975" s="226"/>
      <c r="RJ975" s="226"/>
      <c r="RK975" s="226"/>
      <c r="RL975" s="226"/>
      <c r="RM975" s="226"/>
      <c r="RN975" s="226"/>
      <c r="RO975" s="226"/>
      <c r="RP975" s="226"/>
      <c r="RQ975" s="226"/>
      <c r="RR975" s="226"/>
      <c r="RS975" s="226"/>
      <c r="RT975" s="226"/>
      <c r="RU975" s="226"/>
      <c r="RV975" s="226"/>
      <c r="RW975" s="226"/>
      <c r="RX975" s="226"/>
      <c r="RY975" s="226"/>
      <c r="RZ975" s="226"/>
      <c r="SA975" s="226"/>
      <c r="SB975" s="226"/>
      <c r="SC975" s="226"/>
      <c r="SD975" s="226"/>
      <c r="SE975" s="226"/>
      <c r="SF975" s="226"/>
      <c r="SG975" s="226"/>
      <c r="SH975" s="226"/>
      <c r="SI975" s="226"/>
      <c r="SJ975" s="226"/>
      <c r="SK975" s="226"/>
      <c r="SL975" s="226"/>
      <c r="SM975" s="226"/>
      <c r="SN975" s="226"/>
      <c r="SO975" s="226"/>
      <c r="SP975" s="226"/>
      <c r="SQ975" s="226"/>
      <c r="SR975" s="226"/>
      <c r="SS975" s="226"/>
      <c r="ST975" s="226"/>
      <c r="SU975" s="226"/>
      <c r="SV975" s="226"/>
      <c r="SW975" s="226"/>
      <c r="SX975" s="226"/>
      <c r="SY975" s="226"/>
      <c r="SZ975" s="226"/>
      <c r="TA975" s="226"/>
      <c r="TB975" s="226"/>
      <c r="TC975" s="226"/>
      <c r="TD975" s="226"/>
      <c r="TE975" s="226"/>
      <c r="TF975" s="226"/>
      <c r="TG975" s="226"/>
      <c r="TH975" s="226"/>
      <c r="TI975" s="226"/>
      <c r="TJ975" s="226"/>
      <c r="TK975" s="226"/>
      <c r="TL975" s="226"/>
      <c r="TM975" s="226"/>
      <c r="TN975" s="226"/>
      <c r="TO975" s="226"/>
      <c r="TP975" s="226"/>
      <c r="TQ975" s="226"/>
      <c r="TR975" s="226"/>
      <c r="TS975" s="226"/>
      <c r="TT975" s="226"/>
      <c r="TU975" s="226"/>
      <c r="TV975" s="226"/>
      <c r="TW975" s="226"/>
      <c r="TX975" s="226"/>
      <c r="TY975" s="226"/>
      <c r="TZ975" s="226"/>
      <c r="UA975" s="226"/>
      <c r="UB975" s="226"/>
      <c r="UC975" s="226"/>
      <c r="UD975" s="226"/>
      <c r="UE975" s="226"/>
      <c r="UF975" s="226"/>
      <c r="UG975" s="226"/>
      <c r="UH975" s="226"/>
      <c r="UI975" s="226"/>
      <c r="UJ975" s="226"/>
      <c r="UK975" s="226"/>
      <c r="UL975" s="226"/>
      <c r="UM975" s="226"/>
      <c r="UN975" s="226"/>
      <c r="UO975" s="226"/>
      <c r="UP975" s="226"/>
      <c r="UQ975" s="226"/>
      <c r="UR975" s="226"/>
      <c r="US975" s="226"/>
      <c r="UT975" s="226"/>
      <c r="UU975" s="226"/>
      <c r="UV975" s="226"/>
      <c r="UW975" s="226"/>
      <c r="UX975" s="226"/>
      <c r="UY975" s="226"/>
      <c r="UZ975" s="226"/>
      <c r="VA975" s="226"/>
      <c r="VB975" s="226"/>
      <c r="VC975" s="226"/>
      <c r="VD975" s="226"/>
      <c r="VE975" s="226"/>
      <c r="VF975" s="226"/>
      <c r="VG975" s="226"/>
      <c r="VH975" s="226"/>
      <c r="VI975" s="226"/>
      <c r="VJ975" s="226"/>
      <c r="VK975" s="226"/>
      <c r="VL975" s="226"/>
      <c r="VM975" s="226"/>
      <c r="VN975" s="226"/>
      <c r="VO975" s="226"/>
      <c r="VP975" s="226"/>
      <c r="VQ975" s="226"/>
      <c r="VR975" s="226"/>
      <c r="VS975" s="226"/>
      <c r="VT975" s="226"/>
      <c r="VU975" s="226"/>
      <c r="VV975" s="226"/>
      <c r="VW975" s="226"/>
      <c r="VX975" s="226"/>
      <c r="VY975" s="226"/>
      <c r="VZ975" s="226"/>
      <c r="WA975" s="226"/>
      <c r="WB975" s="226"/>
      <c r="WC975" s="226"/>
      <c r="WD975" s="226"/>
      <c r="WE975" s="226"/>
      <c r="WF975" s="226"/>
      <c r="WG975" s="226"/>
      <c r="WH975" s="226"/>
      <c r="WI975" s="226"/>
      <c r="WJ975" s="226"/>
      <c r="WK975" s="226"/>
      <c r="WL975" s="226"/>
      <c r="WM975" s="226"/>
      <c r="WN975" s="226"/>
      <c r="WO975" s="226"/>
      <c r="WP975" s="226"/>
      <c r="WQ975" s="226"/>
      <c r="WR975" s="226"/>
      <c r="WS975" s="226"/>
      <c r="WT975" s="226"/>
      <c r="WU975" s="226"/>
      <c r="WV975" s="226"/>
      <c r="WW975" s="226"/>
      <c r="WX975" s="226"/>
      <c r="WY975" s="226"/>
      <c r="WZ975" s="226"/>
      <c r="XA975" s="226"/>
      <c r="XB975" s="226"/>
      <c r="XC975" s="226"/>
      <c r="XD975" s="226"/>
      <c r="XE975" s="226"/>
      <c r="XF975" s="226"/>
      <c r="XG975" s="226"/>
      <c r="XH975" s="226"/>
      <c r="XI975" s="226"/>
      <c r="XJ975" s="226"/>
      <c r="XK975" s="226"/>
      <c r="XL975" s="226"/>
      <c r="XM975" s="226"/>
      <c r="XN975" s="226"/>
      <c r="XO975" s="226"/>
      <c r="XP975" s="226"/>
      <c r="XQ975" s="226"/>
      <c r="XR975" s="226"/>
      <c r="XS975" s="226"/>
      <c r="XT975" s="226"/>
      <c r="XU975" s="226"/>
      <c r="XV975" s="226"/>
      <c r="XW975" s="226"/>
      <c r="XX975" s="226"/>
      <c r="XY975" s="226"/>
      <c r="XZ975" s="226"/>
      <c r="YA975" s="226"/>
      <c r="YB975" s="226"/>
      <c r="YC975" s="226"/>
      <c r="YD975" s="226"/>
      <c r="YE975" s="226"/>
      <c r="YF975" s="226"/>
      <c r="YG975" s="226"/>
      <c r="YH975" s="226"/>
      <c r="YI975" s="226"/>
      <c r="YJ975" s="226"/>
      <c r="YK975" s="226"/>
      <c r="YL975" s="226"/>
      <c r="YM975" s="226"/>
      <c r="YN975" s="226"/>
      <c r="YO975" s="226"/>
      <c r="YP975" s="226"/>
      <c r="YQ975" s="226"/>
      <c r="YR975" s="226"/>
      <c r="YS975" s="226"/>
      <c r="YT975" s="226"/>
      <c r="YU975" s="226"/>
      <c r="YV975" s="226"/>
      <c r="YW975" s="226"/>
      <c r="YX975" s="226"/>
      <c r="YY975" s="226"/>
      <c r="YZ975" s="226"/>
      <c r="ZA975" s="226"/>
      <c r="ZB975" s="226"/>
      <c r="ZC975" s="226"/>
      <c r="ZD975" s="226"/>
      <c r="ZE975" s="226"/>
      <c r="ZF975" s="226"/>
      <c r="ZG975" s="226"/>
      <c r="ZH975" s="226"/>
      <c r="ZI975" s="226"/>
      <c r="ZJ975" s="226"/>
      <c r="ZK975" s="226"/>
      <c r="ZL975" s="226"/>
      <c r="ZM975" s="226"/>
      <c r="ZN975" s="226"/>
      <c r="ZO975" s="226"/>
      <c r="ZP975" s="226"/>
      <c r="ZQ975" s="226"/>
      <c r="ZR975" s="226"/>
      <c r="ZS975" s="226"/>
      <c r="ZT975" s="226"/>
      <c r="ZU975" s="226"/>
      <c r="ZV975" s="226"/>
      <c r="ZW975" s="226"/>
      <c r="ZX975" s="226"/>
      <c r="ZY975" s="226"/>
      <c r="ZZ975" s="226"/>
      <c r="AAA975" s="226"/>
      <c r="AAB975" s="226"/>
      <c r="AAC975" s="226"/>
      <c r="AAD975" s="226"/>
      <c r="AAE975" s="226"/>
      <c r="AAF975" s="226"/>
      <c r="AAG975" s="226"/>
      <c r="AAH975" s="226"/>
      <c r="AAI975" s="226"/>
      <c r="AAJ975" s="226"/>
      <c r="AAK975" s="226"/>
      <c r="AAL975" s="226"/>
      <c r="AAM975" s="226"/>
      <c r="AAN975" s="226"/>
      <c r="AAO975" s="226"/>
      <c r="AAP975" s="226"/>
      <c r="AAQ975" s="226"/>
      <c r="AAR975" s="226"/>
      <c r="AAS975" s="226"/>
      <c r="AAT975" s="226"/>
      <c r="AAU975" s="226"/>
      <c r="AAV975" s="226"/>
      <c r="AAW975" s="226"/>
      <c r="AAX975" s="226"/>
      <c r="AAY975" s="226"/>
      <c r="AAZ975" s="226"/>
      <c r="ABA975" s="226"/>
      <c r="ABB975" s="226"/>
      <c r="ABC975" s="226"/>
      <c r="ABD975" s="226"/>
      <c r="ABE975" s="226"/>
      <c r="ABF975" s="226"/>
      <c r="ABG975" s="226"/>
      <c r="ABH975" s="226"/>
      <c r="ABI975" s="226"/>
      <c r="ABJ975" s="226"/>
      <c r="ABK975" s="226"/>
      <c r="ABL975" s="226"/>
      <c r="ABM975" s="226"/>
      <c r="ABN975" s="226"/>
      <c r="ABO975" s="226"/>
      <c r="ABP975" s="226"/>
      <c r="ABQ975" s="226"/>
      <c r="ABR975" s="226"/>
      <c r="ABS975" s="226"/>
      <c r="ABT975" s="226"/>
      <c r="ABU975" s="226"/>
      <c r="ABV975" s="226"/>
      <c r="ABW975" s="226"/>
      <c r="ABX975" s="226"/>
      <c r="ABY975" s="226"/>
      <c r="ABZ975" s="226"/>
      <c r="ACA975" s="226"/>
      <c r="ACB975" s="226"/>
      <c r="ACC975" s="226"/>
      <c r="ACD975" s="226"/>
      <c r="ACE975" s="226"/>
      <c r="ACF975" s="226"/>
      <c r="ACG975" s="226"/>
      <c r="ACH975" s="226"/>
      <c r="ACI975" s="226"/>
      <c r="ACJ975" s="226"/>
      <c r="ACK975" s="226"/>
      <c r="ACL975" s="226"/>
      <c r="ACM975" s="226"/>
      <c r="ACN975" s="226"/>
      <c r="ACO975" s="226"/>
      <c r="ACP975" s="226"/>
      <c r="ACQ975" s="226"/>
      <c r="ACR975" s="226"/>
      <c r="ACS975" s="226"/>
      <c r="ACT975" s="226"/>
      <c r="ACU975" s="226"/>
      <c r="ACV975" s="226"/>
      <c r="ACW975" s="226"/>
      <c r="ACX975" s="226"/>
      <c r="ACY975" s="226"/>
      <c r="ACZ975" s="226"/>
      <c r="ADA975" s="226"/>
      <c r="ADB975" s="226"/>
      <c r="ADC975" s="226"/>
      <c r="ADD975" s="226"/>
      <c r="ADE975" s="226"/>
      <c r="ADF975" s="226"/>
      <c r="ADG975" s="226"/>
      <c r="ADH975" s="226"/>
      <c r="ADI975" s="226"/>
      <c r="ADJ975" s="226"/>
      <c r="ADK975" s="226"/>
      <c r="ADL975" s="226"/>
      <c r="ADM975" s="226"/>
      <c r="ADN975" s="226"/>
      <c r="ADO975" s="226"/>
      <c r="ADP975" s="226"/>
      <c r="ADQ975" s="226"/>
      <c r="ADR975" s="226"/>
      <c r="ADS975" s="226"/>
      <c r="ADT975" s="226"/>
      <c r="ADU975" s="226"/>
      <c r="ADV975" s="226"/>
      <c r="ADW975" s="226"/>
      <c r="ADX975" s="226"/>
      <c r="ADY975" s="226"/>
      <c r="ADZ975" s="226"/>
      <c r="AEA975" s="226"/>
      <c r="AEB975" s="226"/>
      <c r="AEC975" s="226"/>
      <c r="AED975" s="226"/>
      <c r="AEE975" s="226"/>
      <c r="AEF975" s="226"/>
      <c r="AEG975" s="226"/>
      <c r="AEH975" s="226"/>
      <c r="AEI975" s="226"/>
      <c r="AEJ975" s="226"/>
      <c r="AEK975" s="226"/>
      <c r="AEL975" s="226"/>
      <c r="AEM975" s="226"/>
      <c r="AEN975" s="226"/>
      <c r="AEO975" s="226"/>
      <c r="AEP975" s="226"/>
      <c r="AEQ975" s="226"/>
      <c r="AER975" s="226"/>
      <c r="AES975" s="226"/>
      <c r="AET975" s="226"/>
      <c r="AEU975" s="226"/>
      <c r="AEV975" s="226"/>
      <c r="AEW975" s="226"/>
      <c r="AEX975" s="226"/>
      <c r="AEY975" s="226"/>
      <c r="AEZ975" s="226"/>
      <c r="AFA975" s="226"/>
      <c r="AFB975" s="226"/>
      <c r="AFC975" s="226"/>
      <c r="AFD975" s="226"/>
      <c r="AFE975" s="226"/>
      <c r="AFF975" s="226"/>
      <c r="AFG975" s="226"/>
      <c r="AFH975" s="226"/>
      <c r="AFI975" s="226"/>
      <c r="AFJ975" s="226"/>
      <c r="AFK975" s="226"/>
      <c r="AFL975" s="226"/>
      <c r="AFM975" s="226"/>
      <c r="AFN975" s="226"/>
      <c r="AFO975" s="226"/>
      <c r="AFP975" s="226"/>
      <c r="AFQ975" s="226"/>
      <c r="AFR975" s="226"/>
      <c r="AFS975" s="226"/>
      <c r="AFT975" s="226"/>
      <c r="AFU975" s="226"/>
      <c r="AFV975" s="226"/>
      <c r="AFW975" s="226"/>
      <c r="AFX975" s="226"/>
      <c r="AFY975" s="226"/>
      <c r="AFZ975" s="226"/>
      <c r="AGA975" s="226"/>
      <c r="AGB975" s="226"/>
      <c r="AGC975" s="226"/>
      <c r="AGD975" s="226"/>
      <c r="AGE975" s="226"/>
      <c r="AGF975" s="226"/>
      <c r="AGG975" s="226"/>
      <c r="AGH975" s="226"/>
      <c r="AGI975" s="226"/>
      <c r="AGJ975" s="226"/>
      <c r="AGK975" s="226"/>
      <c r="AGL975" s="226"/>
      <c r="AGM975" s="226"/>
      <c r="AGN975" s="226"/>
      <c r="AGO975" s="226"/>
      <c r="AGP975" s="226"/>
      <c r="AGQ975" s="226"/>
      <c r="AGR975" s="226"/>
      <c r="AGS975" s="226"/>
      <c r="AGT975" s="226"/>
      <c r="AGU975" s="226"/>
      <c r="AGV975" s="226"/>
      <c r="AGW975" s="226"/>
      <c r="AGX975" s="226"/>
      <c r="AGY975" s="226"/>
      <c r="AGZ975" s="226"/>
      <c r="AHA975" s="226"/>
      <c r="AHB975" s="226"/>
      <c r="AHC975" s="226"/>
      <c r="AHD975" s="226"/>
      <c r="AHE975" s="226"/>
      <c r="AHF975" s="226"/>
      <c r="AHG975" s="226"/>
      <c r="AHH975" s="226"/>
      <c r="AHI975" s="226"/>
      <c r="AHJ975" s="226"/>
      <c r="AHK975" s="226"/>
      <c r="AHL975" s="226"/>
      <c r="AHM975" s="226"/>
      <c r="AHN975" s="226"/>
      <c r="AHO975" s="226"/>
      <c r="AHP975" s="226"/>
      <c r="AHQ975" s="226"/>
      <c r="AHR975" s="226"/>
      <c r="AHS975" s="226"/>
      <c r="AHT975" s="226"/>
      <c r="AHU975" s="226"/>
      <c r="AHV975" s="226"/>
      <c r="AHW975" s="226"/>
      <c r="AHX975" s="226"/>
      <c r="AHY975" s="226"/>
      <c r="AHZ975" s="226"/>
      <c r="AIA975" s="226"/>
      <c r="AIB975" s="226"/>
      <c r="AIC975" s="226"/>
      <c r="AID975" s="226"/>
      <c r="AIE975" s="226"/>
      <c r="AIF975" s="226"/>
      <c r="AIG975" s="226"/>
      <c r="AIH975" s="226"/>
      <c r="AII975" s="226"/>
      <c r="AIJ975" s="226"/>
      <c r="AIK975" s="226"/>
      <c r="AIL975" s="226"/>
      <c r="AIM975" s="226"/>
      <c r="AIN975" s="226"/>
      <c r="AIO975" s="226"/>
      <c r="AIP975" s="226"/>
      <c r="AIQ975" s="226"/>
      <c r="AIR975" s="226"/>
      <c r="AIS975" s="226"/>
      <c r="AIT975" s="226"/>
      <c r="AIU975" s="226"/>
      <c r="AIV975" s="226"/>
      <c r="AIW975" s="226"/>
      <c r="AIX975" s="226"/>
      <c r="AIY975" s="226"/>
      <c r="AIZ975" s="226"/>
      <c r="AJA975" s="226"/>
      <c r="AJB975" s="226"/>
      <c r="AJC975" s="226"/>
      <c r="AJD975" s="226"/>
      <c r="AJE975" s="226"/>
      <c r="AJF975" s="226"/>
      <c r="AJG975" s="226"/>
      <c r="AJH975" s="226"/>
      <c r="AJI975" s="226"/>
      <c r="AJJ975" s="226"/>
      <c r="AJK975" s="226"/>
      <c r="AJL975" s="226"/>
      <c r="AJM975" s="226"/>
      <c r="AJN975" s="226"/>
      <c r="AJO975" s="226"/>
      <c r="AJP975" s="226"/>
      <c r="AJQ975" s="226"/>
      <c r="AJR975" s="226"/>
      <c r="AJS975" s="226"/>
      <c r="AJT975" s="226"/>
      <c r="AJU975" s="226"/>
      <c r="AJV975" s="226"/>
      <c r="AJW975" s="226"/>
      <c r="AJX975" s="226"/>
      <c r="AJY975" s="226"/>
      <c r="AJZ975" s="226"/>
      <c r="AKA975" s="226"/>
      <c r="AKB975" s="226"/>
      <c r="AKC975" s="226"/>
      <c r="AKD975" s="226"/>
      <c r="AKE975" s="226"/>
      <c r="AKF975" s="226"/>
      <c r="AKG975" s="226"/>
      <c r="AKH975" s="226"/>
      <c r="AKI975" s="226"/>
      <c r="AKJ975" s="226"/>
      <c r="AKK975" s="226"/>
      <c r="AKL975" s="226"/>
      <c r="AKM975" s="226"/>
      <c r="AKN975" s="226"/>
      <c r="AKO975" s="226"/>
      <c r="AKP975" s="226"/>
      <c r="AKQ975" s="226"/>
      <c r="AKR975" s="226"/>
      <c r="AKS975" s="226"/>
      <c r="AKT975" s="226"/>
      <c r="AKU975" s="226"/>
      <c r="AKV975" s="226"/>
      <c r="AKW975" s="226"/>
      <c r="AKX975" s="226"/>
      <c r="AKY975" s="226"/>
      <c r="AKZ975" s="226"/>
      <c r="ALA975" s="226"/>
      <c r="ALB975" s="226"/>
      <c r="ALC975" s="226"/>
      <c r="ALD975" s="226"/>
      <c r="ALE975" s="226"/>
      <c r="ALF975" s="226"/>
      <c r="ALG975" s="226"/>
      <c r="ALH975" s="226"/>
      <c r="ALI975" s="226"/>
      <c r="ALJ975" s="226"/>
      <c r="ALK975" s="226"/>
      <c r="ALL975" s="226"/>
      <c r="ALM975" s="226"/>
      <c r="ALN975" s="226"/>
      <c r="ALO975" s="226"/>
      <c r="ALP975" s="226"/>
      <c r="ALQ975" s="226"/>
      <c r="ALR975" s="226"/>
      <c r="ALS975" s="226"/>
      <c r="ALT975" s="226"/>
      <c r="ALU975" s="226"/>
      <c r="ALV975" s="226"/>
      <c r="ALW975" s="226"/>
      <c r="ALX975" s="226"/>
      <c r="ALY975" s="226"/>
      <c r="ALZ975" s="226"/>
      <c r="AMA975" s="226"/>
      <c r="AMB975" s="226"/>
      <c r="AMC975" s="226"/>
      <c r="AMD975" s="226"/>
      <c r="AME975" s="226"/>
      <c r="AMF975" s="226"/>
      <c r="AMG975" s="226"/>
      <c r="AMH975" s="226"/>
      <c r="AMI975" s="226"/>
      <c r="AMJ975" s="226"/>
      <c r="AMK975" s="226"/>
      <c r="AML975" s="226"/>
      <c r="AMM975" s="226"/>
      <c r="AMN975" s="226"/>
      <c r="AMO975" s="226"/>
      <c r="AMP975" s="226"/>
      <c r="AMQ975" s="226"/>
      <c r="AMR975" s="226"/>
      <c r="AMS975" s="226"/>
      <c r="AMT975" s="226"/>
      <c r="AMU975" s="226"/>
      <c r="AMV975" s="226"/>
      <c r="AMW975" s="226"/>
      <c r="AMX975" s="226"/>
    </row>
    <row r="976" spans="1:1038" s="398" customFormat="1" ht="18" customHeight="1">
      <c r="A976" s="548" t="s">
        <v>2392</v>
      </c>
      <c r="B976" s="543" t="s">
        <v>1647</v>
      </c>
      <c r="C976" s="226"/>
      <c r="D976" s="225" t="s">
        <v>1279</v>
      </c>
      <c r="E976" s="226">
        <v>112</v>
      </c>
      <c r="F976" s="226">
        <v>2</v>
      </c>
      <c r="G976" s="391" t="str">
        <f t="shared" ref="G976" si="788">E976&amp;"-"&amp;F976</f>
        <v>112-2</v>
      </c>
      <c r="H976" s="226">
        <v>78</v>
      </c>
      <c r="I976" s="226">
        <v>95.5</v>
      </c>
      <c r="J976" s="544">
        <f t="shared" ref="J976" si="789">IF(H976=0, 1, 0)</f>
        <v>0</v>
      </c>
      <c r="K976" s="545" t="e">
        <f>IF(#REF!=1,IF(((VLOOKUP($G976,[4]Depth_Lookup!$A$3:$J$550,9,FALSE))-(I976/100))=0,"Good",IF(((VLOOKUP($G976,[4]Depth_Lookup!$A$3:$J$550,9,FALSE))-(I976/100))&gt;0,"Too Short","Too Long")))</f>
        <v>#REF!</v>
      </c>
      <c r="L976" s="171">
        <f>(VLOOKUP($G976,Depth_Lookup!$A$3:$J$410,10,FALSE))+(H976/100)</f>
        <v>294.94499999999999</v>
      </c>
      <c r="M976" s="171">
        <f>(VLOOKUP($G976,Depth_Lookup!$A$3:$J$410,10,FALSE))+(I976/100)</f>
        <v>295.12</v>
      </c>
      <c r="N976" s="232" t="s">
        <v>2464</v>
      </c>
      <c r="O976" s="226">
        <v>1</v>
      </c>
      <c r="P976" s="226" t="s">
        <v>853</v>
      </c>
      <c r="Q976" s="226" t="s">
        <v>2437</v>
      </c>
      <c r="R976" s="391" t="str">
        <f t="shared" ref="R976" si="790">P976&amp;""&amp;Q976</f>
        <v>Serpentinizedharzburgite</v>
      </c>
      <c r="S976" s="226" t="s">
        <v>2398</v>
      </c>
      <c r="T976" s="226" t="s">
        <v>700</v>
      </c>
      <c r="U976" s="226" t="s">
        <v>95</v>
      </c>
      <c r="V976" s="226" t="s">
        <v>96</v>
      </c>
      <c r="W976" s="226" t="s">
        <v>2393</v>
      </c>
      <c r="X976" s="392">
        <f>VLOOKUP(W976,[4]definitions_list_lookup!$A$13:$B$19,2,0)</f>
        <v>5</v>
      </c>
      <c r="Y976" s="226" t="s">
        <v>2438</v>
      </c>
      <c r="Z976" s="226" t="s">
        <v>2439</v>
      </c>
      <c r="AA976" s="226"/>
      <c r="AB976" s="226"/>
      <c r="AC976" s="226"/>
      <c r="AD976" s="226"/>
      <c r="AE976" s="393"/>
      <c r="AF976" s="391" t="e">
        <f>VLOOKUP(AE976,[4]definitions_list_mag!$V$12:$W$15,2,0)</f>
        <v>#N/A</v>
      </c>
      <c r="AG976" s="394"/>
      <c r="AH976" s="226"/>
      <c r="AI976" s="257">
        <v>70</v>
      </c>
      <c r="AJ976" s="226"/>
      <c r="AK976" s="226"/>
      <c r="AL976" s="226"/>
      <c r="AM976" s="226"/>
      <c r="AN976" s="226"/>
      <c r="AO976" s="257"/>
      <c r="AP976" s="226"/>
      <c r="AQ976" s="226"/>
      <c r="AR976" s="226"/>
      <c r="AS976" s="226"/>
      <c r="AT976" s="226"/>
      <c r="AU976" s="257"/>
      <c r="AV976" s="226"/>
      <c r="AW976" s="226"/>
      <c r="AX976" s="226"/>
      <c r="AY976" s="226"/>
      <c r="AZ976" s="226"/>
      <c r="BA976" s="257">
        <v>30</v>
      </c>
      <c r="BB976" s="226">
        <v>4</v>
      </c>
      <c r="BC976" s="226">
        <v>2</v>
      </c>
      <c r="BD976" s="226" t="s">
        <v>110</v>
      </c>
      <c r="BE976" s="226" t="s">
        <v>103</v>
      </c>
      <c r="BF976" s="226"/>
      <c r="BG976" s="257"/>
      <c r="BH976" s="226"/>
      <c r="BI976" s="226"/>
      <c r="BJ976" s="226"/>
      <c r="BK976" s="226"/>
      <c r="BL976" s="226"/>
      <c r="BM976" s="257"/>
      <c r="BN976" s="226"/>
      <c r="BO976" s="226"/>
      <c r="BP976" s="226"/>
      <c r="BQ976" s="226"/>
      <c r="BR976" s="226"/>
      <c r="BS976" s="226"/>
      <c r="BT976" s="226"/>
      <c r="BU976" s="226"/>
      <c r="BV976" s="226"/>
      <c r="BW976" s="226"/>
      <c r="BX976" s="226"/>
      <c r="BY976" s="257"/>
      <c r="BZ976" s="226"/>
      <c r="CA976" s="226"/>
      <c r="CB976" s="226"/>
      <c r="CC976" s="226"/>
      <c r="CD976" s="226"/>
      <c r="CE976" s="226"/>
      <c r="CF976" s="399">
        <f t="shared" ref="CF976" si="791">AI976+AO976+BA976+AU976+BG976+BM976+BY976</f>
        <v>100</v>
      </c>
      <c r="CG976" s="259"/>
      <c r="CH976" s="150" t="s">
        <v>1472</v>
      </c>
      <c r="CI976" s="150">
        <v>100</v>
      </c>
      <c r="CJ976" s="150"/>
      <c r="CK976" s="158"/>
      <c r="CL976" s="395"/>
      <c r="CM976" s="395"/>
      <c r="CN976" s="395"/>
      <c r="CO976" s="395"/>
      <c r="CP976" s="395"/>
      <c r="CQ976" s="395"/>
      <c r="CR976" s="395"/>
      <c r="CS976" s="395"/>
      <c r="CT976" s="395"/>
      <c r="CU976" s="395"/>
      <c r="CV976" s="395"/>
      <c r="CW976" s="395"/>
      <c r="CX976" s="395"/>
      <c r="CY976" s="395"/>
      <c r="CZ976" s="395"/>
      <c r="DA976" s="395"/>
      <c r="DB976" s="395">
        <v>70</v>
      </c>
      <c r="DC976" s="256">
        <v>30</v>
      </c>
      <c r="DD976" s="395"/>
      <c r="DE976" s="395"/>
      <c r="DF976" s="395"/>
      <c r="DG976" s="395"/>
      <c r="DH976" s="395"/>
      <c r="DI976" s="395"/>
      <c r="DJ976" s="395"/>
      <c r="DK976" s="396">
        <f t="shared" ref="DK976" si="792">SUM(CL976:DJ976)</f>
        <v>100</v>
      </c>
      <c r="DL976" s="259"/>
      <c r="DM976" s="395"/>
      <c r="DN976" s="395"/>
      <c r="DO976" s="397"/>
      <c r="DQ976" s="259"/>
      <c r="DR976" s="397"/>
      <c r="DS976" s="259"/>
      <c r="DT976" s="263" t="s">
        <v>2465</v>
      </c>
      <c r="DU976" s="256"/>
      <c r="DV976" s="256"/>
      <c r="DW976" s="400" t="e">
        <f>VLOOKUP(P976,[4]definitions_list_lookup!$K$30:$L$54,2,0)</f>
        <v>#N/A</v>
      </c>
      <c r="DX976" s="155" t="s">
        <v>2466</v>
      </c>
      <c r="DY976" s="155" t="s">
        <v>2467</v>
      </c>
      <c r="DZ976" s="546"/>
      <c r="EA976" s="104"/>
      <c r="EB976" s="256"/>
      <c r="EC976" s="104"/>
      <c r="ED976" s="229" t="s">
        <v>2517</v>
      </c>
      <c r="EE976" s="401"/>
      <c r="EF976" s="402"/>
      <c r="EG976" s="401"/>
      <c r="EH976" s="403"/>
      <c r="EI976" s="404"/>
      <c r="EJ976" s="405"/>
      <c r="EK976" s="406"/>
      <c r="EL976" s="401"/>
      <c r="EM976" s="403"/>
      <c r="EN976" s="403" t="s">
        <v>1448</v>
      </c>
      <c r="EO976" s="407"/>
      <c r="EP976" s="407"/>
      <c r="EQ976" s="407"/>
      <c r="ER976" s="407"/>
      <c r="ES976" s="407"/>
      <c r="ET976" s="407"/>
      <c r="EU976" s="407"/>
      <c r="EV976" s="408">
        <v>59</v>
      </c>
      <c r="EW976" s="408">
        <v>90</v>
      </c>
      <c r="EX976" s="408">
        <v>67</v>
      </c>
      <c r="EY976" s="408">
        <v>180</v>
      </c>
      <c r="EZ976" s="192">
        <f t="shared" si="755"/>
        <v>-35.23909319733437</v>
      </c>
      <c r="FA976" s="192">
        <f t="shared" si="756"/>
        <v>324.76090680266566</v>
      </c>
      <c r="FB976" s="192">
        <f t="shared" si="757"/>
        <v>19.120940393300948</v>
      </c>
      <c r="FC976" s="192">
        <f t="shared" si="758"/>
        <v>54.76090680266563</v>
      </c>
      <c r="FD976" s="192">
        <f t="shared" si="759"/>
        <v>70.879059606699059</v>
      </c>
      <c r="FE976" s="193">
        <f t="shared" si="760"/>
        <v>144.76090680266566</v>
      </c>
      <c r="FF976" s="194">
        <f t="shared" si="761"/>
        <v>70.879059606699059</v>
      </c>
      <c r="FG976" s="401"/>
      <c r="FH976" s="403"/>
      <c r="FI976" s="778">
        <f t="shared" si="762"/>
        <v>0</v>
      </c>
      <c r="FJ976" s="779">
        <f t="shared" si="763"/>
        <v>70.879059606699059</v>
      </c>
      <c r="FK976" s="779">
        <f t="shared" si="764"/>
        <v>19.120940393300941</v>
      </c>
      <c r="FL976" s="780">
        <f t="shared" si="765"/>
        <v>0.33372336594068092</v>
      </c>
      <c r="FM976" s="169">
        <f t="shared" si="766"/>
        <v>0.32756323592109249</v>
      </c>
      <c r="FN976" s="783">
        <f t="shared" si="767"/>
        <v>0</v>
      </c>
      <c r="FO976" s="226"/>
      <c r="FP976" s="226"/>
      <c r="FQ976" s="226"/>
      <c r="FR976" s="226"/>
      <c r="FS976" s="226"/>
      <c r="FT976" s="226"/>
      <c r="FU976" s="226"/>
      <c r="FV976" s="226"/>
      <c r="FW976" s="226"/>
      <c r="FX976" s="226"/>
      <c r="FY976" s="226"/>
      <c r="FZ976" s="226"/>
      <c r="GA976" s="226"/>
      <c r="GB976" s="226"/>
      <c r="GC976" s="226"/>
      <c r="GD976" s="226"/>
      <c r="GE976" s="226"/>
      <c r="GF976" s="226"/>
      <c r="GG976" s="226"/>
      <c r="GH976" s="226"/>
      <c r="GI976" s="226"/>
      <c r="GJ976" s="226"/>
      <c r="GK976" s="226"/>
      <c r="GL976" s="226"/>
      <c r="GM976" s="226"/>
      <c r="GN976" s="226"/>
      <c r="GO976" s="226"/>
      <c r="GP976" s="226"/>
      <c r="GQ976" s="226"/>
      <c r="GR976" s="226"/>
      <c r="GS976" s="226"/>
      <c r="GT976" s="226"/>
      <c r="GU976" s="226"/>
      <c r="GV976" s="226"/>
      <c r="GW976" s="226"/>
      <c r="GX976" s="226"/>
      <c r="GY976" s="226"/>
      <c r="GZ976" s="226"/>
      <c r="HA976" s="226"/>
      <c r="HB976" s="226"/>
      <c r="HC976" s="226"/>
      <c r="HD976" s="226"/>
      <c r="HE976" s="226"/>
      <c r="HF976" s="226"/>
      <c r="HG976" s="226"/>
      <c r="HH976" s="226"/>
      <c r="HI976" s="226"/>
      <c r="HJ976" s="226"/>
      <c r="HK976" s="226"/>
      <c r="HL976" s="226"/>
      <c r="HM976" s="226"/>
      <c r="HN976" s="226"/>
      <c r="HO976" s="226"/>
      <c r="HP976" s="226"/>
      <c r="HQ976" s="226"/>
      <c r="HR976" s="226"/>
      <c r="HS976" s="226"/>
      <c r="HT976" s="226"/>
      <c r="HU976" s="226"/>
      <c r="HV976" s="226"/>
      <c r="HW976" s="226"/>
      <c r="HX976" s="226"/>
      <c r="HY976" s="226"/>
      <c r="HZ976" s="226"/>
      <c r="IA976" s="226"/>
      <c r="IB976" s="226"/>
      <c r="IC976" s="226"/>
      <c r="ID976" s="226"/>
      <c r="IE976" s="226"/>
      <c r="IF976" s="226"/>
      <c r="IG976" s="226"/>
      <c r="IH976" s="226"/>
      <c r="II976" s="226"/>
      <c r="IJ976" s="226"/>
      <c r="IK976" s="226"/>
      <c r="IL976" s="226"/>
      <c r="IM976" s="226"/>
      <c r="IN976" s="226"/>
      <c r="IO976" s="226"/>
      <c r="IP976" s="226"/>
      <c r="IQ976" s="226"/>
      <c r="IR976" s="226"/>
      <c r="IS976" s="226"/>
      <c r="IT976" s="226"/>
      <c r="IU976" s="226"/>
      <c r="IV976" s="226"/>
      <c r="IW976" s="226"/>
      <c r="IX976" s="226"/>
      <c r="IY976" s="226"/>
      <c r="IZ976" s="226"/>
      <c r="JA976" s="226"/>
      <c r="JB976" s="226"/>
      <c r="JC976" s="226"/>
      <c r="JD976" s="226"/>
      <c r="JE976" s="226"/>
      <c r="JF976" s="226"/>
      <c r="JG976" s="226"/>
      <c r="JH976" s="226"/>
      <c r="JI976" s="226"/>
      <c r="JJ976" s="226"/>
      <c r="JK976" s="226"/>
      <c r="JL976" s="226"/>
      <c r="JM976" s="226"/>
      <c r="JN976" s="226"/>
      <c r="JO976" s="226"/>
      <c r="JP976" s="226"/>
      <c r="JQ976" s="226"/>
      <c r="JR976" s="226"/>
      <c r="JS976" s="226"/>
      <c r="JT976" s="226"/>
      <c r="JU976" s="226"/>
      <c r="JV976" s="226"/>
      <c r="JW976" s="226"/>
      <c r="JX976" s="226"/>
      <c r="JY976" s="226"/>
      <c r="JZ976" s="226"/>
      <c r="KA976" s="226"/>
      <c r="KB976" s="226"/>
      <c r="KC976" s="226"/>
      <c r="KD976" s="226"/>
      <c r="KE976" s="226"/>
      <c r="KF976" s="226"/>
      <c r="KG976" s="226"/>
      <c r="KH976" s="226"/>
      <c r="KI976" s="226"/>
      <c r="KJ976" s="226"/>
      <c r="KK976" s="226"/>
      <c r="KL976" s="226"/>
      <c r="KM976" s="226"/>
      <c r="KN976" s="226"/>
      <c r="KO976" s="226"/>
      <c r="KP976" s="226"/>
      <c r="KQ976" s="226"/>
      <c r="KR976" s="226"/>
      <c r="KS976" s="226"/>
      <c r="KT976" s="226"/>
      <c r="KU976" s="226"/>
      <c r="KV976" s="226"/>
      <c r="KW976" s="226"/>
      <c r="KX976" s="226"/>
      <c r="KY976" s="226"/>
      <c r="KZ976" s="226"/>
      <c r="LA976" s="226"/>
      <c r="LB976" s="226"/>
      <c r="LC976" s="226"/>
      <c r="LD976" s="226"/>
      <c r="LE976" s="226"/>
      <c r="LF976" s="226"/>
      <c r="LG976" s="226"/>
      <c r="LH976" s="226"/>
      <c r="LI976" s="226"/>
      <c r="LJ976" s="226"/>
      <c r="LK976" s="226"/>
      <c r="LL976" s="226"/>
      <c r="LM976" s="226"/>
      <c r="LN976" s="226"/>
      <c r="LO976" s="226"/>
      <c r="LP976" s="226"/>
      <c r="LQ976" s="226"/>
      <c r="LR976" s="226"/>
      <c r="LS976" s="226"/>
      <c r="LT976" s="226"/>
      <c r="LU976" s="226"/>
      <c r="LV976" s="226"/>
      <c r="LW976" s="226"/>
      <c r="LX976" s="226"/>
      <c r="LY976" s="226"/>
      <c r="LZ976" s="226"/>
      <c r="MA976" s="226"/>
      <c r="MB976" s="226"/>
      <c r="MC976" s="226"/>
      <c r="MD976" s="226"/>
      <c r="ME976" s="226"/>
      <c r="MF976" s="226"/>
      <c r="MG976" s="226"/>
      <c r="MH976" s="226"/>
      <c r="MI976" s="226"/>
      <c r="MJ976" s="226"/>
      <c r="MK976" s="226"/>
      <c r="ML976" s="226"/>
      <c r="MM976" s="226"/>
      <c r="MN976" s="226"/>
      <c r="MO976" s="226"/>
      <c r="MP976" s="226"/>
      <c r="MQ976" s="226"/>
      <c r="MR976" s="226"/>
      <c r="MS976" s="226"/>
      <c r="MT976" s="226"/>
      <c r="MU976" s="226"/>
      <c r="MV976" s="226"/>
      <c r="MW976" s="226"/>
      <c r="MX976" s="226"/>
      <c r="MY976" s="226"/>
      <c r="MZ976" s="226"/>
      <c r="NA976" s="226"/>
      <c r="NB976" s="226"/>
      <c r="NC976" s="226"/>
      <c r="ND976" s="226"/>
      <c r="NE976" s="226"/>
      <c r="NF976" s="226"/>
      <c r="NG976" s="226"/>
      <c r="NH976" s="226"/>
      <c r="NI976" s="226"/>
      <c r="NJ976" s="226"/>
      <c r="NK976" s="226"/>
      <c r="NL976" s="226"/>
      <c r="NM976" s="226"/>
      <c r="NN976" s="226"/>
      <c r="NO976" s="226"/>
      <c r="NP976" s="226"/>
      <c r="NQ976" s="226"/>
      <c r="NR976" s="226"/>
      <c r="NS976" s="226"/>
      <c r="NT976" s="226"/>
      <c r="NU976" s="226"/>
      <c r="NV976" s="226"/>
      <c r="NW976" s="226"/>
      <c r="NX976" s="226"/>
      <c r="NY976" s="226"/>
      <c r="NZ976" s="226"/>
      <c r="OA976" s="226"/>
      <c r="OB976" s="226"/>
      <c r="OC976" s="226"/>
      <c r="OD976" s="226"/>
      <c r="OE976" s="226"/>
      <c r="OF976" s="226"/>
      <c r="OG976" s="226"/>
      <c r="OH976" s="226"/>
      <c r="OI976" s="226"/>
      <c r="OJ976" s="226"/>
      <c r="OK976" s="226"/>
      <c r="OL976" s="226"/>
      <c r="OM976" s="226"/>
      <c r="ON976" s="226"/>
      <c r="OO976" s="226"/>
      <c r="OP976" s="226"/>
      <c r="OQ976" s="226"/>
      <c r="OR976" s="226"/>
      <c r="OS976" s="226"/>
      <c r="OT976" s="226"/>
      <c r="OU976" s="226"/>
      <c r="OV976" s="226"/>
      <c r="OW976" s="226"/>
      <c r="OX976" s="226"/>
      <c r="OY976" s="226"/>
      <c r="OZ976" s="226"/>
      <c r="PA976" s="226"/>
      <c r="PB976" s="226"/>
      <c r="PC976" s="226"/>
      <c r="PD976" s="226"/>
      <c r="PE976" s="226"/>
      <c r="PF976" s="226"/>
      <c r="PG976" s="226"/>
      <c r="PH976" s="226"/>
      <c r="PI976" s="226"/>
      <c r="PJ976" s="226"/>
      <c r="PK976" s="226"/>
      <c r="PL976" s="226"/>
      <c r="PM976" s="226"/>
      <c r="PN976" s="226"/>
      <c r="PO976" s="226"/>
      <c r="PP976" s="226"/>
      <c r="PQ976" s="226"/>
      <c r="PR976" s="226"/>
      <c r="PS976" s="226"/>
      <c r="PT976" s="226"/>
      <c r="PU976" s="226"/>
      <c r="PV976" s="226"/>
      <c r="PW976" s="226"/>
      <c r="PX976" s="226"/>
      <c r="PY976" s="226"/>
      <c r="PZ976" s="226"/>
      <c r="QA976" s="226"/>
      <c r="QB976" s="226"/>
      <c r="QC976" s="226"/>
      <c r="QD976" s="226"/>
      <c r="QE976" s="226"/>
      <c r="QF976" s="226"/>
      <c r="QG976" s="226"/>
      <c r="QH976" s="226"/>
      <c r="QI976" s="226"/>
      <c r="QJ976" s="226"/>
      <c r="QK976" s="226"/>
      <c r="QL976" s="226"/>
      <c r="QM976" s="226"/>
      <c r="QN976" s="226"/>
      <c r="QO976" s="226"/>
      <c r="QP976" s="226"/>
      <c r="QQ976" s="226"/>
      <c r="QR976" s="226"/>
      <c r="QS976" s="226"/>
      <c r="QT976" s="226"/>
      <c r="QU976" s="226"/>
      <c r="QV976" s="226"/>
      <c r="QW976" s="226"/>
      <c r="QX976" s="226"/>
      <c r="QY976" s="226"/>
      <c r="QZ976" s="226"/>
      <c r="RA976" s="226"/>
      <c r="RB976" s="226"/>
      <c r="RC976" s="226"/>
      <c r="RD976" s="226"/>
      <c r="RE976" s="226"/>
      <c r="RF976" s="226"/>
      <c r="RG976" s="226"/>
      <c r="RH976" s="226"/>
      <c r="RI976" s="226"/>
      <c r="RJ976" s="226"/>
      <c r="RK976" s="226"/>
      <c r="RL976" s="226"/>
      <c r="RM976" s="226"/>
      <c r="RN976" s="226"/>
      <c r="RO976" s="226"/>
      <c r="RP976" s="226"/>
      <c r="RQ976" s="226"/>
      <c r="RR976" s="226"/>
      <c r="RS976" s="226"/>
      <c r="RT976" s="226"/>
      <c r="RU976" s="226"/>
      <c r="RV976" s="226"/>
      <c r="RW976" s="226"/>
      <c r="RX976" s="226"/>
      <c r="RY976" s="226"/>
      <c r="RZ976" s="226"/>
      <c r="SA976" s="226"/>
      <c r="SB976" s="226"/>
      <c r="SC976" s="226"/>
      <c r="SD976" s="226"/>
      <c r="SE976" s="226"/>
      <c r="SF976" s="226"/>
      <c r="SG976" s="226"/>
      <c r="SH976" s="226"/>
      <c r="SI976" s="226"/>
      <c r="SJ976" s="226"/>
      <c r="SK976" s="226"/>
      <c r="SL976" s="226"/>
      <c r="SM976" s="226"/>
      <c r="SN976" s="226"/>
      <c r="SO976" s="226"/>
      <c r="SP976" s="226"/>
      <c r="SQ976" s="226"/>
      <c r="SR976" s="226"/>
      <c r="SS976" s="226"/>
      <c r="ST976" s="226"/>
      <c r="SU976" s="226"/>
      <c r="SV976" s="226"/>
      <c r="SW976" s="226"/>
      <c r="SX976" s="226"/>
      <c r="SY976" s="226"/>
      <c r="SZ976" s="226"/>
      <c r="TA976" s="226"/>
      <c r="TB976" s="226"/>
      <c r="TC976" s="226"/>
      <c r="TD976" s="226"/>
      <c r="TE976" s="226"/>
      <c r="TF976" s="226"/>
      <c r="TG976" s="226"/>
      <c r="TH976" s="226"/>
      <c r="TI976" s="226"/>
      <c r="TJ976" s="226"/>
      <c r="TK976" s="226"/>
      <c r="TL976" s="226"/>
      <c r="TM976" s="226"/>
      <c r="TN976" s="226"/>
      <c r="TO976" s="226"/>
      <c r="TP976" s="226"/>
      <c r="TQ976" s="226"/>
      <c r="TR976" s="226"/>
      <c r="TS976" s="226"/>
      <c r="TT976" s="226"/>
      <c r="TU976" s="226"/>
      <c r="TV976" s="226"/>
      <c r="TW976" s="226"/>
      <c r="TX976" s="226"/>
      <c r="TY976" s="226"/>
      <c r="TZ976" s="226"/>
      <c r="UA976" s="226"/>
      <c r="UB976" s="226"/>
      <c r="UC976" s="226"/>
      <c r="UD976" s="226"/>
      <c r="UE976" s="226"/>
      <c r="UF976" s="226"/>
      <c r="UG976" s="226"/>
      <c r="UH976" s="226"/>
      <c r="UI976" s="226"/>
      <c r="UJ976" s="226"/>
      <c r="UK976" s="226"/>
      <c r="UL976" s="226"/>
      <c r="UM976" s="226"/>
      <c r="UN976" s="226"/>
      <c r="UO976" s="226"/>
      <c r="UP976" s="226"/>
      <c r="UQ976" s="226"/>
      <c r="UR976" s="226"/>
      <c r="US976" s="226"/>
      <c r="UT976" s="226"/>
      <c r="UU976" s="226"/>
      <c r="UV976" s="226"/>
      <c r="UW976" s="226"/>
      <c r="UX976" s="226"/>
      <c r="UY976" s="226"/>
      <c r="UZ976" s="226"/>
      <c r="VA976" s="226"/>
      <c r="VB976" s="226"/>
      <c r="VC976" s="226"/>
      <c r="VD976" s="226"/>
      <c r="VE976" s="226"/>
      <c r="VF976" s="226"/>
      <c r="VG976" s="226"/>
      <c r="VH976" s="226"/>
      <c r="VI976" s="226"/>
      <c r="VJ976" s="226"/>
      <c r="VK976" s="226"/>
      <c r="VL976" s="226"/>
      <c r="VM976" s="226"/>
      <c r="VN976" s="226"/>
      <c r="VO976" s="226"/>
      <c r="VP976" s="226"/>
      <c r="VQ976" s="226"/>
      <c r="VR976" s="226"/>
      <c r="VS976" s="226"/>
      <c r="VT976" s="226"/>
      <c r="VU976" s="226"/>
      <c r="VV976" s="226"/>
      <c r="VW976" s="226"/>
      <c r="VX976" s="226"/>
      <c r="VY976" s="226"/>
      <c r="VZ976" s="226"/>
      <c r="WA976" s="226"/>
      <c r="WB976" s="226"/>
      <c r="WC976" s="226"/>
      <c r="WD976" s="226"/>
      <c r="WE976" s="226"/>
      <c r="WF976" s="226"/>
      <c r="WG976" s="226"/>
      <c r="WH976" s="226"/>
      <c r="WI976" s="226"/>
      <c r="WJ976" s="226"/>
      <c r="WK976" s="226"/>
      <c r="WL976" s="226"/>
      <c r="WM976" s="226"/>
      <c r="WN976" s="226"/>
      <c r="WO976" s="226"/>
      <c r="WP976" s="226"/>
      <c r="WQ976" s="226"/>
      <c r="WR976" s="226"/>
      <c r="WS976" s="226"/>
      <c r="WT976" s="226"/>
      <c r="WU976" s="226"/>
      <c r="WV976" s="226"/>
      <c r="WW976" s="226"/>
      <c r="WX976" s="226"/>
      <c r="WY976" s="226"/>
      <c r="WZ976" s="226"/>
      <c r="XA976" s="226"/>
      <c r="XB976" s="226"/>
      <c r="XC976" s="226"/>
      <c r="XD976" s="226"/>
      <c r="XE976" s="226"/>
      <c r="XF976" s="226"/>
      <c r="XG976" s="226"/>
      <c r="XH976" s="226"/>
      <c r="XI976" s="226"/>
      <c r="XJ976" s="226"/>
      <c r="XK976" s="226"/>
      <c r="XL976" s="226"/>
      <c r="XM976" s="226"/>
      <c r="XN976" s="226"/>
      <c r="XO976" s="226"/>
      <c r="XP976" s="226"/>
      <c r="XQ976" s="226"/>
      <c r="XR976" s="226"/>
      <c r="XS976" s="226"/>
      <c r="XT976" s="226"/>
      <c r="XU976" s="226"/>
      <c r="XV976" s="226"/>
      <c r="XW976" s="226"/>
      <c r="XX976" s="226"/>
      <c r="XY976" s="226"/>
      <c r="XZ976" s="226"/>
      <c r="YA976" s="226"/>
      <c r="YB976" s="226"/>
      <c r="YC976" s="226"/>
      <c r="YD976" s="226"/>
      <c r="YE976" s="226"/>
      <c r="YF976" s="226"/>
      <c r="YG976" s="226"/>
      <c r="YH976" s="226"/>
      <c r="YI976" s="226"/>
      <c r="YJ976" s="226"/>
      <c r="YK976" s="226"/>
      <c r="YL976" s="226"/>
      <c r="YM976" s="226"/>
      <c r="YN976" s="226"/>
      <c r="YO976" s="226"/>
      <c r="YP976" s="226"/>
      <c r="YQ976" s="226"/>
      <c r="YR976" s="226"/>
      <c r="YS976" s="226"/>
      <c r="YT976" s="226"/>
      <c r="YU976" s="226"/>
      <c r="YV976" s="226"/>
      <c r="YW976" s="226"/>
      <c r="YX976" s="226"/>
      <c r="YY976" s="226"/>
      <c r="YZ976" s="226"/>
      <c r="ZA976" s="226"/>
      <c r="ZB976" s="226"/>
      <c r="ZC976" s="226"/>
      <c r="ZD976" s="226"/>
      <c r="ZE976" s="226"/>
      <c r="ZF976" s="226"/>
      <c r="ZG976" s="226"/>
      <c r="ZH976" s="226"/>
      <c r="ZI976" s="226"/>
      <c r="ZJ976" s="226"/>
      <c r="ZK976" s="226"/>
      <c r="ZL976" s="226"/>
      <c r="ZM976" s="226"/>
      <c r="ZN976" s="226"/>
      <c r="ZO976" s="226"/>
      <c r="ZP976" s="226"/>
      <c r="ZQ976" s="226"/>
      <c r="ZR976" s="226"/>
      <c r="ZS976" s="226"/>
      <c r="ZT976" s="226"/>
      <c r="ZU976" s="226"/>
      <c r="ZV976" s="226"/>
      <c r="ZW976" s="226"/>
      <c r="ZX976" s="226"/>
      <c r="ZY976" s="226"/>
      <c r="ZZ976" s="226"/>
      <c r="AAA976" s="226"/>
      <c r="AAB976" s="226"/>
      <c r="AAC976" s="226"/>
      <c r="AAD976" s="226"/>
      <c r="AAE976" s="226"/>
      <c r="AAF976" s="226"/>
      <c r="AAG976" s="226"/>
      <c r="AAH976" s="226"/>
      <c r="AAI976" s="226"/>
      <c r="AAJ976" s="226"/>
      <c r="AAK976" s="226"/>
      <c r="AAL976" s="226"/>
      <c r="AAM976" s="226"/>
      <c r="AAN976" s="226"/>
      <c r="AAO976" s="226"/>
      <c r="AAP976" s="226"/>
      <c r="AAQ976" s="226"/>
      <c r="AAR976" s="226"/>
      <c r="AAS976" s="226"/>
      <c r="AAT976" s="226"/>
      <c r="AAU976" s="226"/>
      <c r="AAV976" s="226"/>
      <c r="AAW976" s="226"/>
      <c r="AAX976" s="226"/>
      <c r="AAY976" s="226"/>
      <c r="AAZ976" s="226"/>
      <c r="ABA976" s="226"/>
      <c r="ABB976" s="226"/>
      <c r="ABC976" s="226"/>
      <c r="ABD976" s="226"/>
      <c r="ABE976" s="226"/>
      <c r="ABF976" s="226"/>
      <c r="ABG976" s="226"/>
      <c r="ABH976" s="226"/>
      <c r="ABI976" s="226"/>
      <c r="ABJ976" s="226"/>
      <c r="ABK976" s="226"/>
      <c r="ABL976" s="226"/>
      <c r="ABM976" s="226"/>
      <c r="ABN976" s="226"/>
      <c r="ABO976" s="226"/>
      <c r="ABP976" s="226"/>
      <c r="ABQ976" s="226"/>
      <c r="ABR976" s="226"/>
      <c r="ABS976" s="226"/>
      <c r="ABT976" s="226"/>
      <c r="ABU976" s="226"/>
      <c r="ABV976" s="226"/>
      <c r="ABW976" s="226"/>
      <c r="ABX976" s="226"/>
      <c r="ABY976" s="226"/>
      <c r="ABZ976" s="226"/>
      <c r="ACA976" s="226"/>
      <c r="ACB976" s="226"/>
      <c r="ACC976" s="226"/>
      <c r="ACD976" s="226"/>
      <c r="ACE976" s="226"/>
      <c r="ACF976" s="226"/>
      <c r="ACG976" s="226"/>
      <c r="ACH976" s="226"/>
      <c r="ACI976" s="226"/>
      <c r="ACJ976" s="226"/>
      <c r="ACK976" s="226"/>
      <c r="ACL976" s="226"/>
      <c r="ACM976" s="226"/>
      <c r="ACN976" s="226"/>
      <c r="ACO976" s="226"/>
      <c r="ACP976" s="226"/>
      <c r="ACQ976" s="226"/>
      <c r="ACR976" s="226"/>
      <c r="ACS976" s="226"/>
      <c r="ACT976" s="226"/>
      <c r="ACU976" s="226"/>
      <c r="ACV976" s="226"/>
      <c r="ACW976" s="226"/>
      <c r="ACX976" s="226"/>
      <c r="ACY976" s="226"/>
      <c r="ACZ976" s="226"/>
      <c r="ADA976" s="226"/>
      <c r="ADB976" s="226"/>
      <c r="ADC976" s="226"/>
      <c r="ADD976" s="226"/>
      <c r="ADE976" s="226"/>
      <c r="ADF976" s="226"/>
      <c r="ADG976" s="226"/>
      <c r="ADH976" s="226"/>
      <c r="ADI976" s="226"/>
      <c r="ADJ976" s="226"/>
      <c r="ADK976" s="226"/>
      <c r="ADL976" s="226"/>
      <c r="ADM976" s="226"/>
      <c r="ADN976" s="226"/>
      <c r="ADO976" s="226"/>
      <c r="ADP976" s="226"/>
      <c r="ADQ976" s="226"/>
      <c r="ADR976" s="226"/>
      <c r="ADS976" s="226"/>
      <c r="ADT976" s="226"/>
      <c r="ADU976" s="226"/>
      <c r="ADV976" s="226"/>
      <c r="ADW976" s="226"/>
      <c r="ADX976" s="226"/>
      <c r="ADY976" s="226"/>
      <c r="ADZ976" s="226"/>
      <c r="AEA976" s="226"/>
      <c r="AEB976" s="226"/>
      <c r="AEC976" s="226"/>
      <c r="AED976" s="226"/>
      <c r="AEE976" s="226"/>
      <c r="AEF976" s="226"/>
      <c r="AEG976" s="226"/>
      <c r="AEH976" s="226"/>
      <c r="AEI976" s="226"/>
      <c r="AEJ976" s="226"/>
      <c r="AEK976" s="226"/>
      <c r="AEL976" s="226"/>
      <c r="AEM976" s="226"/>
      <c r="AEN976" s="226"/>
      <c r="AEO976" s="226"/>
      <c r="AEP976" s="226"/>
      <c r="AEQ976" s="226"/>
      <c r="AER976" s="226"/>
      <c r="AES976" s="226"/>
      <c r="AET976" s="226"/>
      <c r="AEU976" s="226"/>
      <c r="AEV976" s="226"/>
      <c r="AEW976" s="226"/>
      <c r="AEX976" s="226"/>
      <c r="AEY976" s="226"/>
      <c r="AEZ976" s="226"/>
      <c r="AFA976" s="226"/>
      <c r="AFB976" s="226"/>
      <c r="AFC976" s="226"/>
      <c r="AFD976" s="226"/>
      <c r="AFE976" s="226"/>
      <c r="AFF976" s="226"/>
      <c r="AFG976" s="226"/>
      <c r="AFH976" s="226"/>
      <c r="AFI976" s="226"/>
      <c r="AFJ976" s="226"/>
      <c r="AFK976" s="226"/>
      <c r="AFL976" s="226"/>
      <c r="AFM976" s="226"/>
      <c r="AFN976" s="226"/>
      <c r="AFO976" s="226"/>
      <c r="AFP976" s="226"/>
      <c r="AFQ976" s="226"/>
      <c r="AFR976" s="226"/>
      <c r="AFS976" s="226"/>
      <c r="AFT976" s="226"/>
      <c r="AFU976" s="226"/>
      <c r="AFV976" s="226"/>
      <c r="AFW976" s="226"/>
      <c r="AFX976" s="226"/>
      <c r="AFY976" s="226"/>
      <c r="AFZ976" s="226"/>
      <c r="AGA976" s="226"/>
      <c r="AGB976" s="226"/>
      <c r="AGC976" s="226"/>
      <c r="AGD976" s="226"/>
      <c r="AGE976" s="226"/>
      <c r="AGF976" s="226"/>
      <c r="AGG976" s="226"/>
      <c r="AGH976" s="226"/>
      <c r="AGI976" s="226"/>
      <c r="AGJ976" s="226"/>
      <c r="AGK976" s="226"/>
      <c r="AGL976" s="226"/>
      <c r="AGM976" s="226"/>
      <c r="AGN976" s="226"/>
      <c r="AGO976" s="226"/>
      <c r="AGP976" s="226"/>
      <c r="AGQ976" s="226"/>
      <c r="AGR976" s="226"/>
      <c r="AGS976" s="226"/>
      <c r="AGT976" s="226"/>
      <c r="AGU976" s="226"/>
      <c r="AGV976" s="226"/>
      <c r="AGW976" s="226"/>
      <c r="AGX976" s="226"/>
      <c r="AGY976" s="226"/>
      <c r="AGZ976" s="226"/>
      <c r="AHA976" s="226"/>
      <c r="AHB976" s="226"/>
      <c r="AHC976" s="226"/>
      <c r="AHD976" s="226"/>
      <c r="AHE976" s="226"/>
      <c r="AHF976" s="226"/>
      <c r="AHG976" s="226"/>
      <c r="AHH976" s="226"/>
      <c r="AHI976" s="226"/>
      <c r="AHJ976" s="226"/>
      <c r="AHK976" s="226"/>
      <c r="AHL976" s="226"/>
      <c r="AHM976" s="226"/>
      <c r="AHN976" s="226"/>
      <c r="AHO976" s="226"/>
      <c r="AHP976" s="226"/>
      <c r="AHQ976" s="226"/>
      <c r="AHR976" s="226"/>
      <c r="AHS976" s="226"/>
      <c r="AHT976" s="226"/>
      <c r="AHU976" s="226"/>
      <c r="AHV976" s="226"/>
      <c r="AHW976" s="226"/>
      <c r="AHX976" s="226"/>
      <c r="AHY976" s="226"/>
      <c r="AHZ976" s="226"/>
      <c r="AIA976" s="226"/>
      <c r="AIB976" s="226"/>
      <c r="AIC976" s="226"/>
      <c r="AID976" s="226"/>
      <c r="AIE976" s="226"/>
      <c r="AIF976" s="226"/>
      <c r="AIG976" s="226"/>
      <c r="AIH976" s="226"/>
      <c r="AII976" s="226"/>
      <c r="AIJ976" s="226"/>
      <c r="AIK976" s="226"/>
      <c r="AIL976" s="226"/>
      <c r="AIM976" s="226"/>
      <c r="AIN976" s="226"/>
      <c r="AIO976" s="226"/>
      <c r="AIP976" s="226"/>
      <c r="AIQ976" s="226"/>
      <c r="AIR976" s="226"/>
      <c r="AIS976" s="226"/>
      <c r="AIT976" s="226"/>
      <c r="AIU976" s="226"/>
      <c r="AIV976" s="226"/>
      <c r="AIW976" s="226"/>
      <c r="AIX976" s="226"/>
      <c r="AIY976" s="226"/>
      <c r="AIZ976" s="226"/>
      <c r="AJA976" s="226"/>
      <c r="AJB976" s="226"/>
      <c r="AJC976" s="226"/>
      <c r="AJD976" s="226"/>
      <c r="AJE976" s="226"/>
      <c r="AJF976" s="226"/>
      <c r="AJG976" s="226"/>
      <c r="AJH976" s="226"/>
      <c r="AJI976" s="226"/>
      <c r="AJJ976" s="226"/>
      <c r="AJK976" s="226"/>
      <c r="AJL976" s="226"/>
      <c r="AJM976" s="226"/>
      <c r="AJN976" s="226"/>
      <c r="AJO976" s="226"/>
      <c r="AJP976" s="226"/>
      <c r="AJQ976" s="226"/>
      <c r="AJR976" s="226"/>
      <c r="AJS976" s="226"/>
      <c r="AJT976" s="226"/>
      <c r="AJU976" s="226"/>
      <c r="AJV976" s="226"/>
      <c r="AJW976" s="226"/>
      <c r="AJX976" s="226"/>
      <c r="AJY976" s="226"/>
      <c r="AJZ976" s="226"/>
      <c r="AKA976" s="226"/>
      <c r="AKB976" s="226"/>
      <c r="AKC976" s="226"/>
      <c r="AKD976" s="226"/>
      <c r="AKE976" s="226"/>
      <c r="AKF976" s="226"/>
      <c r="AKG976" s="226"/>
      <c r="AKH976" s="226"/>
      <c r="AKI976" s="226"/>
      <c r="AKJ976" s="226"/>
      <c r="AKK976" s="226"/>
      <c r="AKL976" s="226"/>
      <c r="AKM976" s="226"/>
      <c r="AKN976" s="226"/>
      <c r="AKO976" s="226"/>
      <c r="AKP976" s="226"/>
      <c r="AKQ976" s="226"/>
      <c r="AKR976" s="226"/>
      <c r="AKS976" s="226"/>
      <c r="AKT976" s="226"/>
      <c r="AKU976" s="226"/>
      <c r="AKV976" s="226"/>
      <c r="AKW976" s="226"/>
      <c r="AKX976" s="226"/>
      <c r="AKY976" s="226"/>
      <c r="AKZ976" s="226"/>
      <c r="ALA976" s="226"/>
      <c r="ALB976" s="226"/>
      <c r="ALC976" s="226"/>
      <c r="ALD976" s="226"/>
      <c r="ALE976" s="226"/>
      <c r="ALF976" s="226"/>
      <c r="ALG976" s="226"/>
      <c r="ALH976" s="226"/>
      <c r="ALI976" s="226"/>
      <c r="ALJ976" s="226"/>
      <c r="ALK976" s="226"/>
      <c r="ALL976" s="226"/>
      <c r="ALM976" s="226"/>
      <c r="ALN976" s="226"/>
      <c r="ALO976" s="226"/>
      <c r="ALP976" s="226"/>
      <c r="ALQ976" s="226"/>
      <c r="ALR976" s="226"/>
      <c r="ALS976" s="226"/>
      <c r="ALT976" s="226"/>
      <c r="ALU976" s="226"/>
      <c r="ALV976" s="226"/>
      <c r="ALW976" s="226"/>
      <c r="ALX976" s="226"/>
      <c r="ALY976" s="226"/>
      <c r="ALZ976" s="226"/>
      <c r="AMA976" s="226"/>
      <c r="AMB976" s="226"/>
      <c r="AMC976" s="226"/>
      <c r="AMD976" s="226"/>
      <c r="AME976" s="226"/>
      <c r="AMF976" s="226"/>
      <c r="AMG976" s="226"/>
      <c r="AMH976" s="226"/>
      <c r="AMI976" s="226"/>
      <c r="AMJ976" s="226"/>
      <c r="AMK976" s="226"/>
      <c r="AML976" s="226"/>
      <c r="AMM976" s="226"/>
      <c r="AMN976" s="226"/>
      <c r="AMO976" s="226"/>
      <c r="AMP976" s="226"/>
      <c r="AMQ976" s="226"/>
      <c r="AMR976" s="226"/>
      <c r="AMS976" s="226"/>
      <c r="AMT976" s="226"/>
      <c r="AMU976" s="226"/>
      <c r="AMV976" s="226"/>
      <c r="AMW976" s="226"/>
      <c r="AMX976" s="226"/>
    </row>
    <row r="977" spans="1:1038" s="432" customFormat="1" ht="18" customHeight="1">
      <c r="A977" s="547" t="s">
        <v>2392</v>
      </c>
      <c r="B977" s="524" t="s">
        <v>1647</v>
      </c>
      <c r="C977" s="422"/>
      <c r="D977" s="525" t="s">
        <v>1279</v>
      </c>
      <c r="E977" s="422">
        <v>112</v>
      </c>
      <c r="F977" s="422">
        <v>3</v>
      </c>
      <c r="G977" s="526" t="str">
        <f t="shared" si="744"/>
        <v>112-3</v>
      </c>
      <c r="H977" s="422">
        <v>0</v>
      </c>
      <c r="I977" s="422">
        <v>93</v>
      </c>
      <c r="J977" s="527">
        <f t="shared" si="754"/>
        <v>1</v>
      </c>
      <c r="K977" s="528" t="b">
        <f>IF(J978=1,IF(((VLOOKUP($G977,[4]Depth_Lookup!$A$3:$J$550,9,FALSE))-(I977/100))=0,"Good",IF(((VLOOKUP($G977,[4]Depth_Lookup!$A$3:$J$550,9,FALSE))-(I977/100))&gt;0,"Too Short","Too Long")))</f>
        <v>0</v>
      </c>
      <c r="L977" s="171">
        <f>(VLOOKUP($G977,Depth_Lookup!$A$3:$J$410,10,FALSE))+(H977/100)</f>
        <v>295.12</v>
      </c>
      <c r="M977" s="171">
        <f>(VLOOKUP($G977,Depth_Lookup!$A$3:$J$410,10,FALSE))+(I977/100)</f>
        <v>296.05</v>
      </c>
      <c r="N977" s="441" t="s">
        <v>2472</v>
      </c>
      <c r="O977" s="422">
        <v>2</v>
      </c>
      <c r="P977" s="422" t="s">
        <v>853</v>
      </c>
      <c r="Q977" s="422" t="s">
        <v>2437</v>
      </c>
      <c r="R977" s="526" t="str">
        <f t="shared" si="745"/>
        <v>Serpentinizedharzburgite</v>
      </c>
      <c r="S977" s="422" t="s">
        <v>700</v>
      </c>
      <c r="T977" s="422"/>
      <c r="U977" s="422"/>
      <c r="V977" s="422"/>
      <c r="W977" s="422" t="s">
        <v>2393</v>
      </c>
      <c r="X977" s="529">
        <f>VLOOKUP(W977,[4]definitions_list_lookup!$A$13:$B$19,2,0)</f>
        <v>5</v>
      </c>
      <c r="Y977" s="422" t="s">
        <v>2438</v>
      </c>
      <c r="Z977" s="422" t="s">
        <v>2439</v>
      </c>
      <c r="AA977" s="422"/>
      <c r="AB977" s="422"/>
      <c r="AC977" s="422"/>
      <c r="AD977" s="422"/>
      <c r="AE977" s="423"/>
      <c r="AF977" s="526" t="e">
        <f>VLOOKUP(AE977,[4]definitions_list_mag!$V$12:$W$15,2,0)</f>
        <v>#N/A</v>
      </c>
      <c r="AG977" s="530"/>
      <c r="AH977" s="422"/>
      <c r="AI977" s="426">
        <v>73</v>
      </c>
      <c r="AJ977" s="422"/>
      <c r="AK977" s="422"/>
      <c r="AL977" s="422"/>
      <c r="AM977" s="422"/>
      <c r="AN977" s="422"/>
      <c r="AO977" s="426"/>
      <c r="AP977" s="422"/>
      <c r="AQ977" s="422"/>
      <c r="AR977" s="422"/>
      <c r="AS977" s="422"/>
      <c r="AT977" s="422"/>
      <c r="AU977" s="426">
        <v>1</v>
      </c>
      <c r="AV977" s="422">
        <v>1</v>
      </c>
      <c r="AW977" s="422">
        <v>0.5</v>
      </c>
      <c r="AX977" s="422" t="s">
        <v>110</v>
      </c>
      <c r="AY977" s="422" t="s">
        <v>103</v>
      </c>
      <c r="AZ977" s="422"/>
      <c r="BA977" s="426">
        <v>25</v>
      </c>
      <c r="BB977" s="422">
        <v>5</v>
      </c>
      <c r="BC977" s="422">
        <v>2</v>
      </c>
      <c r="BD977" s="422" t="s">
        <v>110</v>
      </c>
      <c r="BE977" s="422" t="s">
        <v>103</v>
      </c>
      <c r="BF977" s="422"/>
      <c r="BG977" s="426"/>
      <c r="BH977" s="422"/>
      <c r="BI977" s="422"/>
      <c r="BJ977" s="422"/>
      <c r="BK977" s="422"/>
      <c r="BL977" s="422"/>
      <c r="BM977" s="426">
        <v>1</v>
      </c>
      <c r="BN977" s="422">
        <v>1</v>
      </c>
      <c r="BO977" s="422">
        <v>0.5</v>
      </c>
      <c r="BP977" s="422"/>
      <c r="BQ977" s="422"/>
      <c r="BR977" s="422"/>
      <c r="BS977" s="422"/>
      <c r="BT977" s="422"/>
      <c r="BU977" s="422"/>
      <c r="BV977" s="422"/>
      <c r="BW977" s="422"/>
      <c r="BX977" s="422"/>
      <c r="BY977" s="426"/>
      <c r="BZ977" s="422"/>
      <c r="CA977" s="422"/>
      <c r="CB977" s="422"/>
      <c r="CC977" s="422"/>
      <c r="CD977" s="422"/>
      <c r="CE977" s="422"/>
      <c r="CF977" s="531">
        <f t="shared" si="746"/>
        <v>100</v>
      </c>
      <c r="CG977" s="166"/>
      <c r="CH977" s="163" t="s">
        <v>1329</v>
      </c>
      <c r="CI977" s="163">
        <v>80</v>
      </c>
      <c r="CJ977" s="163"/>
      <c r="CK977" s="164"/>
      <c r="CL977" s="165"/>
      <c r="CM977" s="165"/>
      <c r="CN977" s="165"/>
      <c r="CO977" s="165"/>
      <c r="CP977" s="165"/>
      <c r="CQ977" s="165"/>
      <c r="CR977" s="165"/>
      <c r="CS977" s="165"/>
      <c r="CT977" s="165"/>
      <c r="CU977" s="165"/>
      <c r="CV977" s="165"/>
      <c r="CW977" s="165"/>
      <c r="CX977" s="165"/>
      <c r="CY977" s="165"/>
      <c r="CZ977" s="165"/>
      <c r="DA977" s="165"/>
      <c r="DB977" s="165">
        <v>95</v>
      </c>
      <c r="DC977" s="429">
        <v>5</v>
      </c>
      <c r="DD977" s="165"/>
      <c r="DE977" s="165"/>
      <c r="DF977" s="165"/>
      <c r="DG977" s="165"/>
      <c r="DH977" s="165"/>
      <c r="DI977" s="165"/>
      <c r="DJ977" s="165"/>
      <c r="DK977" s="209">
        <f t="shared" si="747"/>
        <v>100</v>
      </c>
      <c r="DL977" s="166"/>
      <c r="DM977" s="165"/>
      <c r="DN977" s="165"/>
      <c r="DO977" s="167"/>
      <c r="DQ977" s="166"/>
      <c r="DR977" s="167"/>
      <c r="DS977" s="166"/>
      <c r="DT977" s="555" t="s">
        <v>2354</v>
      </c>
      <c r="DU977" s="429"/>
      <c r="DV977" s="429"/>
      <c r="DW977" s="532" t="e">
        <f>VLOOKUP(P977,[4]definitions_list_lookup!$K$30:$L$54,2,0)</f>
        <v>#N/A</v>
      </c>
      <c r="DX977" s="443" t="s">
        <v>853</v>
      </c>
      <c r="DY977" s="443" t="s">
        <v>1631</v>
      </c>
      <c r="DZ977" s="533"/>
      <c r="EA977" s="534"/>
      <c r="EB977" s="429"/>
      <c r="EC977" s="534"/>
      <c r="ED977" s="229" t="s">
        <v>2517</v>
      </c>
      <c r="EE977" s="535"/>
      <c r="EF977" s="536"/>
      <c r="EG977" s="535"/>
      <c r="EH977" s="537"/>
      <c r="EI977" s="538"/>
      <c r="EJ977" s="539"/>
      <c r="EK977" s="540"/>
      <c r="EL977" s="535"/>
      <c r="EM977" s="537"/>
      <c r="EN977" s="537"/>
      <c r="EO977" s="541"/>
      <c r="EP977" s="541"/>
      <c r="EQ977" s="541"/>
      <c r="ER977" s="541"/>
      <c r="ES977" s="541"/>
      <c r="ET977" s="541"/>
      <c r="EU977" s="541"/>
      <c r="EV977" s="542"/>
      <c r="EW977" s="542"/>
      <c r="EX977" s="542"/>
      <c r="EY977" s="542"/>
      <c r="EZ977" s="192" t="e">
        <f t="shared" si="755"/>
        <v>#DIV/0!</v>
      </c>
      <c r="FA977" s="192" t="e">
        <f t="shared" si="756"/>
        <v>#DIV/0!</v>
      </c>
      <c r="FB977" s="192" t="e">
        <f t="shared" si="757"/>
        <v>#DIV/0!</v>
      </c>
      <c r="FC977" s="192" t="e">
        <f t="shared" si="758"/>
        <v>#DIV/0!</v>
      </c>
      <c r="FD977" s="192" t="e">
        <f t="shared" si="759"/>
        <v>#DIV/0!</v>
      </c>
      <c r="FE977" s="193" t="e">
        <f t="shared" si="760"/>
        <v>#DIV/0!</v>
      </c>
      <c r="FF977" s="194" t="e">
        <f t="shared" si="761"/>
        <v>#DIV/0!</v>
      </c>
      <c r="FG977" s="535"/>
      <c r="FH977" s="537"/>
      <c r="FI977" s="778">
        <f t="shared" si="762"/>
        <v>0</v>
      </c>
      <c r="FJ977" s="779" t="e">
        <f t="shared" si="763"/>
        <v>#DIV/0!</v>
      </c>
      <c r="FK977" s="779" t="e">
        <f t="shared" si="764"/>
        <v>#DIV/0!</v>
      </c>
      <c r="FL977" s="780" t="e">
        <f t="shared" si="765"/>
        <v>#DIV/0!</v>
      </c>
      <c r="FM977" s="169" t="e">
        <f t="shared" si="766"/>
        <v>#DIV/0!</v>
      </c>
      <c r="FN977" s="783" t="e">
        <f t="shared" si="767"/>
        <v>#DIV/0!</v>
      </c>
      <c r="FO977" s="422"/>
      <c r="FP977" s="422"/>
      <c r="FQ977" s="422"/>
      <c r="FR977" s="422"/>
      <c r="FS977" s="422"/>
      <c r="FT977" s="422"/>
      <c r="FU977" s="422"/>
      <c r="FV977" s="422"/>
      <c r="FW977" s="422"/>
      <c r="FX977" s="422"/>
      <c r="FY977" s="422"/>
      <c r="FZ977" s="422"/>
      <c r="GA977" s="422"/>
      <c r="GB977" s="422"/>
      <c r="GC977" s="422"/>
      <c r="GD977" s="422"/>
      <c r="GE977" s="422"/>
      <c r="GF977" s="422"/>
      <c r="GG977" s="422"/>
      <c r="GH977" s="422"/>
      <c r="GI977" s="422"/>
      <c r="GJ977" s="422"/>
      <c r="GK977" s="422"/>
      <c r="GL977" s="422"/>
      <c r="GM977" s="422"/>
      <c r="GN977" s="422"/>
      <c r="GO977" s="422"/>
      <c r="GP977" s="422"/>
      <c r="GQ977" s="422"/>
      <c r="GR977" s="422"/>
      <c r="GS977" s="422"/>
      <c r="GT977" s="422"/>
      <c r="GU977" s="422"/>
      <c r="GV977" s="422"/>
      <c r="GW977" s="422"/>
      <c r="GX977" s="422"/>
      <c r="GY977" s="422"/>
      <c r="GZ977" s="422"/>
      <c r="HA977" s="422"/>
      <c r="HB977" s="422"/>
      <c r="HC977" s="422"/>
      <c r="HD977" s="422"/>
      <c r="HE977" s="422"/>
      <c r="HF977" s="422"/>
      <c r="HG977" s="422"/>
      <c r="HH977" s="422"/>
      <c r="HI977" s="422"/>
      <c r="HJ977" s="422"/>
      <c r="HK977" s="422"/>
      <c r="HL977" s="422"/>
      <c r="HM977" s="422"/>
      <c r="HN977" s="422"/>
      <c r="HO977" s="422"/>
      <c r="HP977" s="422"/>
      <c r="HQ977" s="422"/>
      <c r="HR977" s="422"/>
      <c r="HS977" s="422"/>
      <c r="HT977" s="422"/>
      <c r="HU977" s="422"/>
      <c r="HV977" s="422"/>
      <c r="HW977" s="422"/>
      <c r="HX977" s="422"/>
      <c r="HY977" s="422"/>
      <c r="HZ977" s="422"/>
      <c r="IA977" s="422"/>
      <c r="IB977" s="422"/>
      <c r="IC977" s="422"/>
      <c r="ID977" s="422"/>
      <c r="IE977" s="422"/>
      <c r="IF977" s="422"/>
      <c r="IG977" s="422"/>
      <c r="IH977" s="422"/>
      <c r="II977" s="422"/>
      <c r="IJ977" s="422"/>
      <c r="IK977" s="422"/>
      <c r="IL977" s="422"/>
      <c r="IM977" s="422"/>
      <c r="IN977" s="422"/>
      <c r="IO977" s="422"/>
      <c r="IP977" s="422"/>
      <c r="IQ977" s="422"/>
      <c r="IR977" s="422"/>
      <c r="IS977" s="422"/>
      <c r="IT977" s="422"/>
      <c r="IU977" s="422"/>
      <c r="IV977" s="422"/>
      <c r="IW977" s="422"/>
      <c r="IX977" s="422"/>
      <c r="IY977" s="422"/>
      <c r="IZ977" s="422"/>
      <c r="JA977" s="422"/>
      <c r="JB977" s="422"/>
      <c r="JC977" s="422"/>
      <c r="JD977" s="422"/>
      <c r="JE977" s="422"/>
      <c r="JF977" s="422"/>
      <c r="JG977" s="422"/>
      <c r="JH977" s="422"/>
      <c r="JI977" s="422"/>
      <c r="JJ977" s="422"/>
      <c r="JK977" s="422"/>
      <c r="JL977" s="422"/>
      <c r="JM977" s="422"/>
      <c r="JN977" s="422"/>
      <c r="JO977" s="422"/>
      <c r="JP977" s="422"/>
      <c r="JQ977" s="422"/>
      <c r="JR977" s="422"/>
      <c r="JS977" s="422"/>
      <c r="JT977" s="422"/>
      <c r="JU977" s="422"/>
      <c r="JV977" s="422"/>
      <c r="JW977" s="422"/>
      <c r="JX977" s="422"/>
      <c r="JY977" s="422"/>
      <c r="JZ977" s="422"/>
      <c r="KA977" s="422"/>
      <c r="KB977" s="422"/>
      <c r="KC977" s="422"/>
      <c r="KD977" s="422"/>
      <c r="KE977" s="422"/>
      <c r="KF977" s="422"/>
      <c r="KG977" s="422"/>
      <c r="KH977" s="422"/>
      <c r="KI977" s="422"/>
      <c r="KJ977" s="422"/>
      <c r="KK977" s="422"/>
      <c r="KL977" s="422"/>
      <c r="KM977" s="422"/>
      <c r="KN977" s="422"/>
      <c r="KO977" s="422"/>
      <c r="KP977" s="422"/>
      <c r="KQ977" s="422"/>
      <c r="KR977" s="422"/>
      <c r="KS977" s="422"/>
      <c r="KT977" s="422"/>
      <c r="KU977" s="422"/>
      <c r="KV977" s="422"/>
      <c r="KW977" s="422"/>
      <c r="KX977" s="422"/>
      <c r="KY977" s="422"/>
      <c r="KZ977" s="422"/>
      <c r="LA977" s="422"/>
      <c r="LB977" s="422"/>
      <c r="LC977" s="422"/>
      <c r="LD977" s="422"/>
      <c r="LE977" s="422"/>
      <c r="LF977" s="422"/>
      <c r="LG977" s="422"/>
      <c r="LH977" s="422"/>
      <c r="LI977" s="422"/>
      <c r="LJ977" s="422"/>
      <c r="LK977" s="422"/>
      <c r="LL977" s="422"/>
      <c r="LM977" s="422"/>
      <c r="LN977" s="422"/>
      <c r="LO977" s="422"/>
      <c r="LP977" s="422"/>
      <c r="LQ977" s="422"/>
      <c r="LR977" s="422"/>
      <c r="LS977" s="422"/>
      <c r="LT977" s="422"/>
      <c r="LU977" s="422"/>
      <c r="LV977" s="422"/>
      <c r="LW977" s="422"/>
      <c r="LX977" s="422"/>
      <c r="LY977" s="422"/>
      <c r="LZ977" s="422"/>
      <c r="MA977" s="422"/>
      <c r="MB977" s="422"/>
      <c r="MC977" s="422"/>
      <c r="MD977" s="422"/>
      <c r="ME977" s="422"/>
      <c r="MF977" s="422"/>
      <c r="MG977" s="422"/>
      <c r="MH977" s="422"/>
      <c r="MI977" s="422"/>
      <c r="MJ977" s="422"/>
      <c r="MK977" s="422"/>
      <c r="ML977" s="422"/>
      <c r="MM977" s="422"/>
      <c r="MN977" s="422"/>
      <c r="MO977" s="422"/>
      <c r="MP977" s="422"/>
      <c r="MQ977" s="422"/>
      <c r="MR977" s="422"/>
      <c r="MS977" s="422"/>
      <c r="MT977" s="422"/>
      <c r="MU977" s="422"/>
      <c r="MV977" s="422"/>
      <c r="MW977" s="422"/>
      <c r="MX977" s="422"/>
      <c r="MY977" s="422"/>
      <c r="MZ977" s="422"/>
      <c r="NA977" s="422"/>
      <c r="NB977" s="422"/>
      <c r="NC977" s="422"/>
      <c r="ND977" s="422"/>
      <c r="NE977" s="422"/>
      <c r="NF977" s="422"/>
      <c r="NG977" s="422"/>
      <c r="NH977" s="422"/>
      <c r="NI977" s="422"/>
      <c r="NJ977" s="422"/>
      <c r="NK977" s="422"/>
      <c r="NL977" s="422"/>
      <c r="NM977" s="422"/>
      <c r="NN977" s="422"/>
      <c r="NO977" s="422"/>
      <c r="NP977" s="422"/>
      <c r="NQ977" s="422"/>
      <c r="NR977" s="422"/>
      <c r="NS977" s="422"/>
      <c r="NT977" s="422"/>
      <c r="NU977" s="422"/>
      <c r="NV977" s="422"/>
      <c r="NW977" s="422"/>
      <c r="NX977" s="422"/>
      <c r="NY977" s="422"/>
      <c r="NZ977" s="422"/>
      <c r="OA977" s="422"/>
      <c r="OB977" s="422"/>
      <c r="OC977" s="422"/>
      <c r="OD977" s="422"/>
      <c r="OE977" s="422"/>
      <c r="OF977" s="422"/>
      <c r="OG977" s="422"/>
      <c r="OH977" s="422"/>
      <c r="OI977" s="422"/>
      <c r="OJ977" s="422"/>
      <c r="OK977" s="422"/>
      <c r="OL977" s="422"/>
      <c r="OM977" s="422"/>
      <c r="ON977" s="422"/>
      <c r="OO977" s="422"/>
      <c r="OP977" s="422"/>
      <c r="OQ977" s="422"/>
      <c r="OR977" s="422"/>
      <c r="OS977" s="422"/>
      <c r="OT977" s="422"/>
      <c r="OU977" s="422"/>
      <c r="OV977" s="422"/>
      <c r="OW977" s="422"/>
      <c r="OX977" s="422"/>
      <c r="OY977" s="422"/>
      <c r="OZ977" s="422"/>
      <c r="PA977" s="422"/>
      <c r="PB977" s="422"/>
      <c r="PC977" s="422"/>
      <c r="PD977" s="422"/>
      <c r="PE977" s="422"/>
      <c r="PF977" s="422"/>
      <c r="PG977" s="422"/>
      <c r="PH977" s="422"/>
      <c r="PI977" s="422"/>
      <c r="PJ977" s="422"/>
      <c r="PK977" s="422"/>
      <c r="PL977" s="422"/>
      <c r="PM977" s="422"/>
      <c r="PN977" s="422"/>
      <c r="PO977" s="422"/>
      <c r="PP977" s="422"/>
      <c r="PQ977" s="422"/>
      <c r="PR977" s="422"/>
      <c r="PS977" s="422"/>
      <c r="PT977" s="422"/>
      <c r="PU977" s="422"/>
      <c r="PV977" s="422"/>
      <c r="PW977" s="422"/>
      <c r="PX977" s="422"/>
      <c r="PY977" s="422"/>
      <c r="PZ977" s="422"/>
      <c r="QA977" s="422"/>
      <c r="QB977" s="422"/>
      <c r="QC977" s="422"/>
      <c r="QD977" s="422"/>
      <c r="QE977" s="422"/>
      <c r="QF977" s="422"/>
      <c r="QG977" s="422"/>
      <c r="QH977" s="422"/>
      <c r="QI977" s="422"/>
      <c r="QJ977" s="422"/>
      <c r="QK977" s="422"/>
      <c r="QL977" s="422"/>
      <c r="QM977" s="422"/>
      <c r="QN977" s="422"/>
      <c r="QO977" s="422"/>
      <c r="QP977" s="422"/>
      <c r="QQ977" s="422"/>
      <c r="QR977" s="422"/>
      <c r="QS977" s="422"/>
      <c r="QT977" s="422"/>
      <c r="QU977" s="422"/>
      <c r="QV977" s="422"/>
      <c r="QW977" s="422"/>
      <c r="QX977" s="422"/>
      <c r="QY977" s="422"/>
      <c r="QZ977" s="422"/>
      <c r="RA977" s="422"/>
      <c r="RB977" s="422"/>
      <c r="RC977" s="422"/>
      <c r="RD977" s="422"/>
      <c r="RE977" s="422"/>
      <c r="RF977" s="422"/>
      <c r="RG977" s="422"/>
      <c r="RH977" s="422"/>
      <c r="RI977" s="422"/>
      <c r="RJ977" s="422"/>
      <c r="RK977" s="422"/>
      <c r="RL977" s="422"/>
      <c r="RM977" s="422"/>
      <c r="RN977" s="422"/>
      <c r="RO977" s="422"/>
      <c r="RP977" s="422"/>
      <c r="RQ977" s="422"/>
      <c r="RR977" s="422"/>
      <c r="RS977" s="422"/>
      <c r="RT977" s="422"/>
      <c r="RU977" s="422"/>
      <c r="RV977" s="422"/>
      <c r="RW977" s="422"/>
      <c r="RX977" s="422"/>
      <c r="RY977" s="422"/>
      <c r="RZ977" s="422"/>
      <c r="SA977" s="422"/>
      <c r="SB977" s="422"/>
      <c r="SC977" s="422"/>
      <c r="SD977" s="422"/>
      <c r="SE977" s="422"/>
      <c r="SF977" s="422"/>
      <c r="SG977" s="422"/>
      <c r="SH977" s="422"/>
      <c r="SI977" s="422"/>
      <c r="SJ977" s="422"/>
      <c r="SK977" s="422"/>
      <c r="SL977" s="422"/>
      <c r="SM977" s="422"/>
      <c r="SN977" s="422"/>
      <c r="SO977" s="422"/>
      <c r="SP977" s="422"/>
      <c r="SQ977" s="422"/>
      <c r="SR977" s="422"/>
      <c r="SS977" s="422"/>
      <c r="ST977" s="422"/>
      <c r="SU977" s="422"/>
      <c r="SV977" s="422"/>
      <c r="SW977" s="422"/>
      <c r="SX977" s="422"/>
      <c r="SY977" s="422"/>
      <c r="SZ977" s="422"/>
      <c r="TA977" s="422"/>
      <c r="TB977" s="422"/>
      <c r="TC977" s="422"/>
      <c r="TD977" s="422"/>
      <c r="TE977" s="422"/>
      <c r="TF977" s="422"/>
      <c r="TG977" s="422"/>
      <c r="TH977" s="422"/>
      <c r="TI977" s="422"/>
      <c r="TJ977" s="422"/>
      <c r="TK977" s="422"/>
      <c r="TL977" s="422"/>
      <c r="TM977" s="422"/>
      <c r="TN977" s="422"/>
      <c r="TO977" s="422"/>
      <c r="TP977" s="422"/>
      <c r="TQ977" s="422"/>
      <c r="TR977" s="422"/>
      <c r="TS977" s="422"/>
      <c r="TT977" s="422"/>
      <c r="TU977" s="422"/>
      <c r="TV977" s="422"/>
      <c r="TW977" s="422"/>
      <c r="TX977" s="422"/>
      <c r="TY977" s="422"/>
      <c r="TZ977" s="422"/>
      <c r="UA977" s="422"/>
      <c r="UB977" s="422"/>
      <c r="UC977" s="422"/>
      <c r="UD977" s="422"/>
      <c r="UE977" s="422"/>
      <c r="UF977" s="422"/>
      <c r="UG977" s="422"/>
      <c r="UH977" s="422"/>
      <c r="UI977" s="422"/>
      <c r="UJ977" s="422"/>
      <c r="UK977" s="422"/>
      <c r="UL977" s="422"/>
      <c r="UM977" s="422"/>
      <c r="UN977" s="422"/>
      <c r="UO977" s="422"/>
      <c r="UP977" s="422"/>
      <c r="UQ977" s="422"/>
      <c r="UR977" s="422"/>
      <c r="US977" s="422"/>
      <c r="UT977" s="422"/>
      <c r="UU977" s="422"/>
      <c r="UV977" s="422"/>
      <c r="UW977" s="422"/>
      <c r="UX977" s="422"/>
      <c r="UY977" s="422"/>
      <c r="UZ977" s="422"/>
      <c r="VA977" s="422"/>
      <c r="VB977" s="422"/>
      <c r="VC977" s="422"/>
      <c r="VD977" s="422"/>
      <c r="VE977" s="422"/>
      <c r="VF977" s="422"/>
      <c r="VG977" s="422"/>
      <c r="VH977" s="422"/>
      <c r="VI977" s="422"/>
      <c r="VJ977" s="422"/>
      <c r="VK977" s="422"/>
      <c r="VL977" s="422"/>
      <c r="VM977" s="422"/>
      <c r="VN977" s="422"/>
      <c r="VO977" s="422"/>
      <c r="VP977" s="422"/>
      <c r="VQ977" s="422"/>
      <c r="VR977" s="422"/>
      <c r="VS977" s="422"/>
      <c r="VT977" s="422"/>
      <c r="VU977" s="422"/>
      <c r="VV977" s="422"/>
      <c r="VW977" s="422"/>
      <c r="VX977" s="422"/>
      <c r="VY977" s="422"/>
      <c r="VZ977" s="422"/>
      <c r="WA977" s="422"/>
      <c r="WB977" s="422"/>
      <c r="WC977" s="422"/>
      <c r="WD977" s="422"/>
      <c r="WE977" s="422"/>
      <c r="WF977" s="422"/>
      <c r="WG977" s="422"/>
      <c r="WH977" s="422"/>
      <c r="WI977" s="422"/>
      <c r="WJ977" s="422"/>
      <c r="WK977" s="422"/>
      <c r="WL977" s="422"/>
      <c r="WM977" s="422"/>
      <c r="WN977" s="422"/>
      <c r="WO977" s="422"/>
      <c r="WP977" s="422"/>
      <c r="WQ977" s="422"/>
      <c r="WR977" s="422"/>
      <c r="WS977" s="422"/>
      <c r="WT977" s="422"/>
      <c r="WU977" s="422"/>
      <c r="WV977" s="422"/>
      <c r="WW977" s="422"/>
      <c r="WX977" s="422"/>
      <c r="WY977" s="422"/>
      <c r="WZ977" s="422"/>
      <c r="XA977" s="422"/>
      <c r="XB977" s="422"/>
      <c r="XC977" s="422"/>
      <c r="XD977" s="422"/>
      <c r="XE977" s="422"/>
      <c r="XF977" s="422"/>
      <c r="XG977" s="422"/>
      <c r="XH977" s="422"/>
      <c r="XI977" s="422"/>
      <c r="XJ977" s="422"/>
      <c r="XK977" s="422"/>
      <c r="XL977" s="422"/>
      <c r="XM977" s="422"/>
      <c r="XN977" s="422"/>
      <c r="XO977" s="422"/>
      <c r="XP977" s="422"/>
      <c r="XQ977" s="422"/>
      <c r="XR977" s="422"/>
      <c r="XS977" s="422"/>
      <c r="XT977" s="422"/>
      <c r="XU977" s="422"/>
      <c r="XV977" s="422"/>
      <c r="XW977" s="422"/>
      <c r="XX977" s="422"/>
      <c r="XY977" s="422"/>
      <c r="XZ977" s="422"/>
      <c r="YA977" s="422"/>
      <c r="YB977" s="422"/>
      <c r="YC977" s="422"/>
      <c r="YD977" s="422"/>
      <c r="YE977" s="422"/>
      <c r="YF977" s="422"/>
      <c r="YG977" s="422"/>
      <c r="YH977" s="422"/>
      <c r="YI977" s="422"/>
      <c r="YJ977" s="422"/>
      <c r="YK977" s="422"/>
      <c r="YL977" s="422"/>
      <c r="YM977" s="422"/>
      <c r="YN977" s="422"/>
      <c r="YO977" s="422"/>
      <c r="YP977" s="422"/>
      <c r="YQ977" s="422"/>
      <c r="YR977" s="422"/>
      <c r="YS977" s="422"/>
      <c r="YT977" s="422"/>
      <c r="YU977" s="422"/>
      <c r="YV977" s="422"/>
      <c r="YW977" s="422"/>
      <c r="YX977" s="422"/>
      <c r="YY977" s="422"/>
      <c r="YZ977" s="422"/>
      <c r="ZA977" s="422"/>
      <c r="ZB977" s="422"/>
      <c r="ZC977" s="422"/>
      <c r="ZD977" s="422"/>
      <c r="ZE977" s="422"/>
      <c r="ZF977" s="422"/>
      <c r="ZG977" s="422"/>
      <c r="ZH977" s="422"/>
      <c r="ZI977" s="422"/>
      <c r="ZJ977" s="422"/>
      <c r="ZK977" s="422"/>
      <c r="ZL977" s="422"/>
      <c r="ZM977" s="422"/>
      <c r="ZN977" s="422"/>
      <c r="ZO977" s="422"/>
      <c r="ZP977" s="422"/>
      <c r="ZQ977" s="422"/>
      <c r="ZR977" s="422"/>
      <c r="ZS977" s="422"/>
      <c r="ZT977" s="422"/>
      <c r="ZU977" s="422"/>
      <c r="ZV977" s="422"/>
      <c r="ZW977" s="422"/>
      <c r="ZX977" s="422"/>
      <c r="ZY977" s="422"/>
      <c r="ZZ977" s="422"/>
      <c r="AAA977" s="422"/>
      <c r="AAB977" s="422"/>
      <c r="AAC977" s="422"/>
      <c r="AAD977" s="422"/>
      <c r="AAE977" s="422"/>
      <c r="AAF977" s="422"/>
      <c r="AAG977" s="422"/>
      <c r="AAH977" s="422"/>
      <c r="AAI977" s="422"/>
      <c r="AAJ977" s="422"/>
      <c r="AAK977" s="422"/>
      <c r="AAL977" s="422"/>
      <c r="AAM977" s="422"/>
      <c r="AAN977" s="422"/>
      <c r="AAO977" s="422"/>
      <c r="AAP977" s="422"/>
      <c r="AAQ977" s="422"/>
      <c r="AAR977" s="422"/>
      <c r="AAS977" s="422"/>
      <c r="AAT977" s="422"/>
      <c r="AAU977" s="422"/>
      <c r="AAV977" s="422"/>
      <c r="AAW977" s="422"/>
      <c r="AAX977" s="422"/>
      <c r="AAY977" s="422"/>
      <c r="AAZ977" s="422"/>
      <c r="ABA977" s="422"/>
      <c r="ABB977" s="422"/>
      <c r="ABC977" s="422"/>
      <c r="ABD977" s="422"/>
      <c r="ABE977" s="422"/>
      <c r="ABF977" s="422"/>
      <c r="ABG977" s="422"/>
      <c r="ABH977" s="422"/>
      <c r="ABI977" s="422"/>
      <c r="ABJ977" s="422"/>
      <c r="ABK977" s="422"/>
      <c r="ABL977" s="422"/>
      <c r="ABM977" s="422"/>
      <c r="ABN977" s="422"/>
      <c r="ABO977" s="422"/>
      <c r="ABP977" s="422"/>
      <c r="ABQ977" s="422"/>
      <c r="ABR977" s="422"/>
      <c r="ABS977" s="422"/>
      <c r="ABT977" s="422"/>
      <c r="ABU977" s="422"/>
      <c r="ABV977" s="422"/>
      <c r="ABW977" s="422"/>
      <c r="ABX977" s="422"/>
      <c r="ABY977" s="422"/>
      <c r="ABZ977" s="422"/>
      <c r="ACA977" s="422"/>
      <c r="ACB977" s="422"/>
      <c r="ACC977" s="422"/>
      <c r="ACD977" s="422"/>
      <c r="ACE977" s="422"/>
      <c r="ACF977" s="422"/>
      <c r="ACG977" s="422"/>
      <c r="ACH977" s="422"/>
      <c r="ACI977" s="422"/>
      <c r="ACJ977" s="422"/>
      <c r="ACK977" s="422"/>
      <c r="ACL977" s="422"/>
      <c r="ACM977" s="422"/>
      <c r="ACN977" s="422"/>
      <c r="ACO977" s="422"/>
      <c r="ACP977" s="422"/>
      <c r="ACQ977" s="422"/>
      <c r="ACR977" s="422"/>
      <c r="ACS977" s="422"/>
      <c r="ACT977" s="422"/>
      <c r="ACU977" s="422"/>
      <c r="ACV977" s="422"/>
      <c r="ACW977" s="422"/>
      <c r="ACX977" s="422"/>
      <c r="ACY977" s="422"/>
      <c r="ACZ977" s="422"/>
      <c r="ADA977" s="422"/>
      <c r="ADB977" s="422"/>
      <c r="ADC977" s="422"/>
      <c r="ADD977" s="422"/>
      <c r="ADE977" s="422"/>
      <c r="ADF977" s="422"/>
      <c r="ADG977" s="422"/>
      <c r="ADH977" s="422"/>
      <c r="ADI977" s="422"/>
      <c r="ADJ977" s="422"/>
      <c r="ADK977" s="422"/>
      <c r="ADL977" s="422"/>
      <c r="ADM977" s="422"/>
      <c r="ADN977" s="422"/>
      <c r="ADO977" s="422"/>
      <c r="ADP977" s="422"/>
      <c r="ADQ977" s="422"/>
      <c r="ADR977" s="422"/>
      <c r="ADS977" s="422"/>
      <c r="ADT977" s="422"/>
      <c r="ADU977" s="422"/>
      <c r="ADV977" s="422"/>
      <c r="ADW977" s="422"/>
      <c r="ADX977" s="422"/>
      <c r="ADY977" s="422"/>
      <c r="ADZ977" s="422"/>
      <c r="AEA977" s="422"/>
      <c r="AEB977" s="422"/>
      <c r="AEC977" s="422"/>
      <c r="AED977" s="422"/>
      <c r="AEE977" s="422"/>
      <c r="AEF977" s="422"/>
      <c r="AEG977" s="422"/>
      <c r="AEH977" s="422"/>
      <c r="AEI977" s="422"/>
      <c r="AEJ977" s="422"/>
      <c r="AEK977" s="422"/>
      <c r="AEL977" s="422"/>
      <c r="AEM977" s="422"/>
      <c r="AEN977" s="422"/>
      <c r="AEO977" s="422"/>
      <c r="AEP977" s="422"/>
      <c r="AEQ977" s="422"/>
      <c r="AER977" s="422"/>
      <c r="AES977" s="422"/>
      <c r="AET977" s="422"/>
      <c r="AEU977" s="422"/>
      <c r="AEV977" s="422"/>
      <c r="AEW977" s="422"/>
      <c r="AEX977" s="422"/>
      <c r="AEY977" s="422"/>
      <c r="AEZ977" s="422"/>
      <c r="AFA977" s="422"/>
      <c r="AFB977" s="422"/>
      <c r="AFC977" s="422"/>
      <c r="AFD977" s="422"/>
      <c r="AFE977" s="422"/>
      <c r="AFF977" s="422"/>
      <c r="AFG977" s="422"/>
      <c r="AFH977" s="422"/>
      <c r="AFI977" s="422"/>
      <c r="AFJ977" s="422"/>
      <c r="AFK977" s="422"/>
      <c r="AFL977" s="422"/>
      <c r="AFM977" s="422"/>
      <c r="AFN977" s="422"/>
      <c r="AFO977" s="422"/>
      <c r="AFP977" s="422"/>
      <c r="AFQ977" s="422"/>
      <c r="AFR977" s="422"/>
      <c r="AFS977" s="422"/>
      <c r="AFT977" s="422"/>
      <c r="AFU977" s="422"/>
      <c r="AFV977" s="422"/>
      <c r="AFW977" s="422"/>
      <c r="AFX977" s="422"/>
      <c r="AFY977" s="422"/>
      <c r="AFZ977" s="422"/>
      <c r="AGA977" s="422"/>
      <c r="AGB977" s="422"/>
      <c r="AGC977" s="422"/>
      <c r="AGD977" s="422"/>
      <c r="AGE977" s="422"/>
      <c r="AGF977" s="422"/>
      <c r="AGG977" s="422"/>
      <c r="AGH977" s="422"/>
      <c r="AGI977" s="422"/>
      <c r="AGJ977" s="422"/>
      <c r="AGK977" s="422"/>
      <c r="AGL977" s="422"/>
      <c r="AGM977" s="422"/>
      <c r="AGN977" s="422"/>
      <c r="AGO977" s="422"/>
      <c r="AGP977" s="422"/>
      <c r="AGQ977" s="422"/>
      <c r="AGR977" s="422"/>
      <c r="AGS977" s="422"/>
      <c r="AGT977" s="422"/>
      <c r="AGU977" s="422"/>
      <c r="AGV977" s="422"/>
      <c r="AGW977" s="422"/>
      <c r="AGX977" s="422"/>
      <c r="AGY977" s="422"/>
      <c r="AGZ977" s="422"/>
      <c r="AHA977" s="422"/>
      <c r="AHB977" s="422"/>
      <c r="AHC977" s="422"/>
      <c r="AHD977" s="422"/>
      <c r="AHE977" s="422"/>
      <c r="AHF977" s="422"/>
      <c r="AHG977" s="422"/>
      <c r="AHH977" s="422"/>
      <c r="AHI977" s="422"/>
      <c r="AHJ977" s="422"/>
      <c r="AHK977" s="422"/>
      <c r="AHL977" s="422"/>
      <c r="AHM977" s="422"/>
      <c r="AHN977" s="422"/>
      <c r="AHO977" s="422"/>
      <c r="AHP977" s="422"/>
      <c r="AHQ977" s="422"/>
      <c r="AHR977" s="422"/>
      <c r="AHS977" s="422"/>
      <c r="AHT977" s="422"/>
      <c r="AHU977" s="422"/>
      <c r="AHV977" s="422"/>
      <c r="AHW977" s="422"/>
      <c r="AHX977" s="422"/>
      <c r="AHY977" s="422"/>
      <c r="AHZ977" s="422"/>
      <c r="AIA977" s="422"/>
      <c r="AIB977" s="422"/>
      <c r="AIC977" s="422"/>
      <c r="AID977" s="422"/>
      <c r="AIE977" s="422"/>
      <c r="AIF977" s="422"/>
      <c r="AIG977" s="422"/>
      <c r="AIH977" s="422"/>
      <c r="AII977" s="422"/>
      <c r="AIJ977" s="422"/>
      <c r="AIK977" s="422"/>
      <c r="AIL977" s="422"/>
      <c r="AIM977" s="422"/>
      <c r="AIN977" s="422"/>
      <c r="AIO977" s="422"/>
      <c r="AIP977" s="422"/>
      <c r="AIQ977" s="422"/>
      <c r="AIR977" s="422"/>
      <c r="AIS977" s="422"/>
      <c r="AIT977" s="422"/>
      <c r="AIU977" s="422"/>
      <c r="AIV977" s="422"/>
      <c r="AIW977" s="422"/>
      <c r="AIX977" s="422"/>
      <c r="AIY977" s="422"/>
      <c r="AIZ977" s="422"/>
      <c r="AJA977" s="422"/>
      <c r="AJB977" s="422"/>
      <c r="AJC977" s="422"/>
      <c r="AJD977" s="422"/>
      <c r="AJE977" s="422"/>
      <c r="AJF977" s="422"/>
      <c r="AJG977" s="422"/>
      <c r="AJH977" s="422"/>
      <c r="AJI977" s="422"/>
      <c r="AJJ977" s="422"/>
      <c r="AJK977" s="422"/>
      <c r="AJL977" s="422"/>
      <c r="AJM977" s="422"/>
      <c r="AJN977" s="422"/>
      <c r="AJO977" s="422"/>
      <c r="AJP977" s="422"/>
      <c r="AJQ977" s="422"/>
      <c r="AJR977" s="422"/>
      <c r="AJS977" s="422"/>
      <c r="AJT977" s="422"/>
      <c r="AJU977" s="422"/>
      <c r="AJV977" s="422"/>
      <c r="AJW977" s="422"/>
      <c r="AJX977" s="422"/>
      <c r="AJY977" s="422"/>
      <c r="AJZ977" s="422"/>
      <c r="AKA977" s="422"/>
      <c r="AKB977" s="422"/>
      <c r="AKC977" s="422"/>
      <c r="AKD977" s="422"/>
      <c r="AKE977" s="422"/>
      <c r="AKF977" s="422"/>
      <c r="AKG977" s="422"/>
      <c r="AKH977" s="422"/>
      <c r="AKI977" s="422"/>
      <c r="AKJ977" s="422"/>
      <c r="AKK977" s="422"/>
      <c r="AKL977" s="422"/>
      <c r="AKM977" s="422"/>
      <c r="AKN977" s="422"/>
      <c r="AKO977" s="422"/>
      <c r="AKP977" s="422"/>
      <c r="AKQ977" s="422"/>
      <c r="AKR977" s="422"/>
      <c r="AKS977" s="422"/>
      <c r="AKT977" s="422"/>
      <c r="AKU977" s="422"/>
      <c r="AKV977" s="422"/>
      <c r="AKW977" s="422"/>
      <c r="AKX977" s="422"/>
      <c r="AKY977" s="422"/>
      <c r="AKZ977" s="422"/>
      <c r="ALA977" s="422"/>
      <c r="ALB977" s="422"/>
      <c r="ALC977" s="422"/>
      <c r="ALD977" s="422"/>
      <c r="ALE977" s="422"/>
      <c r="ALF977" s="422"/>
      <c r="ALG977" s="422"/>
      <c r="ALH977" s="422"/>
      <c r="ALI977" s="422"/>
      <c r="ALJ977" s="422"/>
      <c r="ALK977" s="422"/>
      <c r="ALL977" s="422"/>
      <c r="ALM977" s="422"/>
      <c r="ALN977" s="422"/>
      <c r="ALO977" s="422"/>
      <c r="ALP977" s="422"/>
      <c r="ALQ977" s="422"/>
      <c r="ALR977" s="422"/>
      <c r="ALS977" s="422"/>
      <c r="ALT977" s="422"/>
      <c r="ALU977" s="422"/>
      <c r="ALV977" s="422"/>
      <c r="ALW977" s="422"/>
      <c r="ALX977" s="422"/>
      <c r="ALY977" s="422"/>
      <c r="ALZ977" s="422"/>
      <c r="AMA977" s="422"/>
      <c r="AMB977" s="422"/>
      <c r="AMC977" s="422"/>
      <c r="AMD977" s="422"/>
      <c r="AME977" s="422"/>
      <c r="AMF977" s="422"/>
      <c r="AMG977" s="422"/>
      <c r="AMH977" s="422"/>
      <c r="AMI977" s="422"/>
      <c r="AMJ977" s="422"/>
      <c r="AMK977" s="422"/>
      <c r="AML977" s="422"/>
      <c r="AMM977" s="422"/>
      <c r="AMN977" s="422"/>
      <c r="AMO977" s="422"/>
      <c r="AMP977" s="422"/>
      <c r="AMQ977" s="422"/>
      <c r="AMR977" s="422"/>
      <c r="AMS977" s="422"/>
      <c r="AMT977" s="422"/>
      <c r="AMU977" s="422"/>
      <c r="AMV977" s="422"/>
      <c r="AMW977" s="422"/>
      <c r="AMX977" s="422"/>
    </row>
    <row r="978" spans="1:1038" s="288" customFormat="1" ht="18" customHeight="1">
      <c r="A978" s="549" t="s">
        <v>2392</v>
      </c>
      <c r="B978" s="283" t="s">
        <v>1647</v>
      </c>
      <c r="C978" s="227"/>
      <c r="D978" s="284" t="s">
        <v>1279</v>
      </c>
      <c r="E978" s="227">
        <v>112</v>
      </c>
      <c r="F978" s="227">
        <v>3</v>
      </c>
      <c r="G978" s="286" t="str">
        <f t="shared" si="744"/>
        <v>112-3</v>
      </c>
      <c r="H978" s="227">
        <v>93</v>
      </c>
      <c r="I978" s="227">
        <v>94.5</v>
      </c>
      <c r="J978" s="477">
        <f t="shared" si="754"/>
        <v>0</v>
      </c>
      <c r="K978" s="478" t="str">
        <f>IF(J979=1,IF(((VLOOKUP($G978,[4]Depth_Lookup!$A$3:$J$550,9,FALSE))-(I978/100))=0,"Good",IF(((VLOOKUP($G978,[4]Depth_Lookup!$A$3:$J$550,9,FALSE))-(I978/100))&gt;0,"Too Short","Too Long")))</f>
        <v>Good</v>
      </c>
      <c r="L978" s="171">
        <f>(VLOOKUP($G978,Depth_Lookup!$A$3:$J$410,10,FALSE))+(H978/100)</f>
        <v>296.05</v>
      </c>
      <c r="M978" s="171">
        <f>(VLOOKUP($G978,Depth_Lookup!$A$3:$J$410,10,FALSE))+(I978/100)</f>
        <v>296.065</v>
      </c>
      <c r="N978" s="230" t="s">
        <v>2472</v>
      </c>
      <c r="O978" s="227">
        <v>1</v>
      </c>
      <c r="P978" s="227"/>
      <c r="Q978" s="227" t="s">
        <v>2473</v>
      </c>
      <c r="R978" s="286" t="str">
        <f t="shared" si="745"/>
        <v>gabbro</v>
      </c>
      <c r="S978" s="227" t="s">
        <v>2398</v>
      </c>
      <c r="T978" s="227"/>
      <c r="U978" s="227" t="s">
        <v>95</v>
      </c>
      <c r="V978" s="227" t="s">
        <v>96</v>
      </c>
      <c r="W978" s="227" t="s">
        <v>2468</v>
      </c>
      <c r="X978" s="287">
        <f>VLOOKUP(W978,[4]definitions_list_lookup!$A$13:$B$19,2,0)</f>
        <v>4</v>
      </c>
      <c r="Y978" s="227" t="s">
        <v>2438</v>
      </c>
      <c r="Z978" s="227" t="s">
        <v>2439</v>
      </c>
      <c r="AA978" s="227"/>
      <c r="AB978" s="227"/>
      <c r="AC978" s="227"/>
      <c r="AD978" s="227"/>
      <c r="AE978" s="233"/>
      <c r="AF978" s="286" t="e">
        <f>VLOOKUP(AE978,[4]definitions_list_mag!$V$12:$W$15,2,0)</f>
        <v>#N/A</v>
      </c>
      <c r="AG978" s="237"/>
      <c r="AH978" s="227"/>
      <c r="AI978" s="240"/>
      <c r="AJ978" s="227"/>
      <c r="AK978" s="227"/>
      <c r="AL978" s="227"/>
      <c r="AM978" s="227"/>
      <c r="AN978" s="227"/>
      <c r="AO978" s="240">
        <v>40</v>
      </c>
      <c r="AP978" s="227"/>
      <c r="AQ978" s="227"/>
      <c r="AR978" s="227" t="s">
        <v>106</v>
      </c>
      <c r="AS978" s="227" t="s">
        <v>93</v>
      </c>
      <c r="AT978" s="227"/>
      <c r="AU978" s="240">
        <v>59</v>
      </c>
      <c r="AV978" s="227">
        <v>6</v>
      </c>
      <c r="AW978" s="227">
        <v>3</v>
      </c>
      <c r="AX978" s="227" t="s">
        <v>110</v>
      </c>
      <c r="AY978" s="227" t="s">
        <v>103</v>
      </c>
      <c r="AZ978" s="227"/>
      <c r="BA978" s="240"/>
      <c r="BB978" s="227"/>
      <c r="BC978" s="227"/>
      <c r="BD978" s="227"/>
      <c r="BE978" s="227"/>
      <c r="BF978" s="227"/>
      <c r="BG978" s="240"/>
      <c r="BH978" s="227"/>
      <c r="BI978" s="227"/>
      <c r="BJ978" s="227"/>
      <c r="BK978" s="227"/>
      <c r="BL978" s="227"/>
      <c r="BM978" s="240">
        <v>1</v>
      </c>
      <c r="BN978" s="227">
        <v>2</v>
      </c>
      <c r="BO978" s="227">
        <v>0.5</v>
      </c>
      <c r="BP978" s="227"/>
      <c r="BQ978" s="227"/>
      <c r="BR978" s="227" t="s">
        <v>2474</v>
      </c>
      <c r="BS978" s="227"/>
      <c r="BT978" s="227"/>
      <c r="BU978" s="227"/>
      <c r="BV978" s="227"/>
      <c r="BW978" s="227"/>
      <c r="BX978" s="227"/>
      <c r="BY978" s="240"/>
      <c r="BZ978" s="227"/>
      <c r="CA978" s="227"/>
      <c r="CB978" s="227"/>
      <c r="CC978" s="227"/>
      <c r="CD978" s="227"/>
      <c r="CE978" s="227"/>
      <c r="CF978" s="290">
        <f t="shared" si="746"/>
        <v>100</v>
      </c>
      <c r="CG978" s="148"/>
      <c r="CH978" s="149" t="s">
        <v>1466</v>
      </c>
      <c r="CI978" s="149">
        <v>100</v>
      </c>
      <c r="CJ978" s="149"/>
      <c r="CK978" s="151"/>
      <c r="CL978" s="152"/>
      <c r="CM978" s="152"/>
      <c r="CN978" s="152"/>
      <c r="CO978" s="152"/>
      <c r="CP978" s="152"/>
      <c r="CQ978" s="152"/>
      <c r="CR978" s="152"/>
      <c r="CS978" s="152"/>
      <c r="CT978" s="152"/>
      <c r="CU978" s="152"/>
      <c r="CV978" s="152"/>
      <c r="CW978" s="152"/>
      <c r="CX978" s="152"/>
      <c r="CY978" s="152"/>
      <c r="CZ978" s="152"/>
      <c r="DA978" s="152"/>
      <c r="DB978" s="152"/>
      <c r="DC978" s="229"/>
      <c r="DD978" s="152">
        <v>30</v>
      </c>
      <c r="DE978" s="152"/>
      <c r="DF978" s="152"/>
      <c r="DG978" s="152"/>
      <c r="DH978" s="152"/>
      <c r="DI978" s="152"/>
      <c r="DJ978" s="152">
        <v>70</v>
      </c>
      <c r="DK978" s="208">
        <f t="shared" si="747"/>
        <v>100</v>
      </c>
      <c r="DL978" s="148"/>
      <c r="DM978" s="152" t="s">
        <v>696</v>
      </c>
      <c r="DN978" s="152"/>
      <c r="DO978" s="153" t="s">
        <v>1663</v>
      </c>
      <c r="DQ978" s="148"/>
      <c r="DR978" s="153" t="s">
        <v>2469</v>
      </c>
      <c r="DS978" s="148"/>
      <c r="DT978" s="261" t="s">
        <v>2475</v>
      </c>
      <c r="DU978" s="229">
        <v>13</v>
      </c>
      <c r="DV978" s="229" t="s">
        <v>849</v>
      </c>
      <c r="DW978" s="291" t="e">
        <f>VLOOKUP(P978,[4]definitions_list_lookup!$K$30:$L$54,2,0)</f>
        <v>#N/A</v>
      </c>
      <c r="DX978" s="154" t="s">
        <v>2471</v>
      </c>
      <c r="DY978" s="154" t="s">
        <v>2476</v>
      </c>
      <c r="DZ978" s="479"/>
      <c r="EA978" s="292"/>
      <c r="EB978" s="229"/>
      <c r="EC978" s="292"/>
      <c r="ED978" s="229" t="s">
        <v>2517</v>
      </c>
      <c r="EE978" s="293"/>
      <c r="EF978" s="294"/>
      <c r="EG978" s="293"/>
      <c r="EH978" s="295"/>
      <c r="EI978" s="296"/>
      <c r="EJ978" s="297"/>
      <c r="EK978" s="298"/>
      <c r="EL978" s="293"/>
      <c r="EM978" s="295"/>
      <c r="EN978" s="295"/>
      <c r="EO978" s="321">
        <v>1.3</v>
      </c>
      <c r="EP978" s="321" t="s">
        <v>2202</v>
      </c>
      <c r="EQ978" s="321"/>
      <c r="ER978" s="321"/>
      <c r="ES978" s="321"/>
      <c r="ET978" s="321"/>
      <c r="EU978" s="321"/>
      <c r="EV978" s="322">
        <v>2</v>
      </c>
      <c r="EW978" s="322">
        <v>270</v>
      </c>
      <c r="EX978" s="322">
        <v>15</v>
      </c>
      <c r="EY978" s="322">
        <v>0</v>
      </c>
      <c r="EZ978" s="192">
        <f t="shared" si="755"/>
        <v>172.57471578859889</v>
      </c>
      <c r="FA978" s="192">
        <f t="shared" si="756"/>
        <v>172.57471578859889</v>
      </c>
      <c r="FB978" s="192">
        <f t="shared" si="757"/>
        <v>74.878935649806664</v>
      </c>
      <c r="FC978" s="192">
        <f t="shared" si="758"/>
        <v>262.57471578859889</v>
      </c>
      <c r="FD978" s="192">
        <f t="shared" si="759"/>
        <v>15.121064350193336</v>
      </c>
      <c r="FE978" s="193">
        <f t="shared" si="760"/>
        <v>352.57471578859889</v>
      </c>
      <c r="FF978" s="194">
        <f t="shared" si="761"/>
        <v>15.121064350193336</v>
      </c>
      <c r="FG978" s="293"/>
      <c r="FH978" s="295"/>
      <c r="FI978" s="778">
        <f t="shared" si="762"/>
        <v>1.3</v>
      </c>
      <c r="FJ978" s="779">
        <f t="shared" si="763"/>
        <v>15.121064350193336</v>
      </c>
      <c r="FK978" s="779">
        <f t="shared" si="764"/>
        <v>74.878935649806664</v>
      </c>
      <c r="FL978" s="780">
        <f t="shared" si="765"/>
        <v>1.3068839674780861</v>
      </c>
      <c r="FM978" s="169">
        <f t="shared" si="766"/>
        <v>0.96537679316656577</v>
      </c>
      <c r="FN978" s="783">
        <f t="shared" si="767"/>
        <v>1.2549898311165355</v>
      </c>
      <c r="FO978" s="227"/>
      <c r="FP978" s="227"/>
      <c r="FQ978" s="227"/>
      <c r="FR978" s="227"/>
      <c r="FS978" s="227"/>
      <c r="FT978" s="227"/>
      <c r="FU978" s="227"/>
      <c r="FV978" s="227"/>
      <c r="FW978" s="227"/>
      <c r="FX978" s="227"/>
      <c r="FY978" s="227"/>
      <c r="FZ978" s="227"/>
      <c r="GA978" s="227"/>
      <c r="GB978" s="227"/>
      <c r="GC978" s="227"/>
      <c r="GD978" s="227"/>
      <c r="GE978" s="227"/>
      <c r="GF978" s="227"/>
      <c r="GG978" s="227"/>
      <c r="GH978" s="227"/>
      <c r="GI978" s="227"/>
      <c r="GJ978" s="227"/>
      <c r="GK978" s="227"/>
      <c r="GL978" s="227"/>
      <c r="GM978" s="227"/>
      <c r="GN978" s="227"/>
      <c r="GO978" s="227"/>
      <c r="GP978" s="227"/>
      <c r="GQ978" s="227"/>
      <c r="GR978" s="227"/>
      <c r="GS978" s="227"/>
      <c r="GT978" s="227"/>
      <c r="GU978" s="227"/>
      <c r="GV978" s="227"/>
      <c r="GW978" s="227"/>
      <c r="GX978" s="227"/>
      <c r="GY978" s="227"/>
      <c r="GZ978" s="227"/>
      <c r="HA978" s="227"/>
      <c r="HB978" s="227"/>
      <c r="HC978" s="227"/>
      <c r="HD978" s="227"/>
      <c r="HE978" s="227"/>
      <c r="HF978" s="227"/>
      <c r="HG978" s="227"/>
      <c r="HH978" s="227"/>
      <c r="HI978" s="227"/>
      <c r="HJ978" s="227"/>
      <c r="HK978" s="227"/>
      <c r="HL978" s="227"/>
      <c r="HM978" s="227"/>
      <c r="HN978" s="227"/>
      <c r="HO978" s="227"/>
      <c r="HP978" s="227"/>
      <c r="HQ978" s="227"/>
      <c r="HR978" s="227"/>
      <c r="HS978" s="227"/>
      <c r="HT978" s="227"/>
      <c r="HU978" s="227"/>
      <c r="HV978" s="227"/>
      <c r="HW978" s="227"/>
      <c r="HX978" s="227"/>
      <c r="HY978" s="227"/>
      <c r="HZ978" s="227"/>
      <c r="IA978" s="227"/>
      <c r="IB978" s="227"/>
      <c r="IC978" s="227"/>
      <c r="ID978" s="227"/>
      <c r="IE978" s="227"/>
      <c r="IF978" s="227"/>
      <c r="IG978" s="227"/>
      <c r="IH978" s="227"/>
      <c r="II978" s="227"/>
      <c r="IJ978" s="227"/>
      <c r="IK978" s="227"/>
      <c r="IL978" s="227"/>
      <c r="IM978" s="227"/>
      <c r="IN978" s="227"/>
      <c r="IO978" s="227"/>
      <c r="IP978" s="227"/>
      <c r="IQ978" s="227"/>
      <c r="IR978" s="227"/>
      <c r="IS978" s="227"/>
      <c r="IT978" s="227"/>
      <c r="IU978" s="227"/>
      <c r="IV978" s="227"/>
      <c r="IW978" s="227"/>
      <c r="IX978" s="227"/>
      <c r="IY978" s="227"/>
      <c r="IZ978" s="227"/>
      <c r="JA978" s="227"/>
      <c r="JB978" s="227"/>
      <c r="JC978" s="227"/>
      <c r="JD978" s="227"/>
      <c r="JE978" s="227"/>
      <c r="JF978" s="227"/>
      <c r="JG978" s="227"/>
      <c r="JH978" s="227"/>
      <c r="JI978" s="227"/>
      <c r="JJ978" s="227"/>
      <c r="JK978" s="227"/>
      <c r="JL978" s="227"/>
      <c r="JM978" s="227"/>
      <c r="JN978" s="227"/>
      <c r="JO978" s="227"/>
      <c r="JP978" s="227"/>
      <c r="JQ978" s="227"/>
      <c r="JR978" s="227"/>
      <c r="JS978" s="227"/>
      <c r="JT978" s="227"/>
      <c r="JU978" s="227"/>
      <c r="JV978" s="227"/>
      <c r="JW978" s="227"/>
      <c r="JX978" s="227"/>
      <c r="JY978" s="227"/>
      <c r="JZ978" s="227"/>
      <c r="KA978" s="227"/>
      <c r="KB978" s="227"/>
      <c r="KC978" s="227"/>
      <c r="KD978" s="227"/>
      <c r="KE978" s="227"/>
      <c r="KF978" s="227"/>
      <c r="KG978" s="227"/>
      <c r="KH978" s="227"/>
      <c r="KI978" s="227"/>
      <c r="KJ978" s="227"/>
      <c r="KK978" s="227"/>
      <c r="KL978" s="227"/>
      <c r="KM978" s="227"/>
      <c r="KN978" s="227"/>
      <c r="KO978" s="227"/>
      <c r="KP978" s="227"/>
      <c r="KQ978" s="227"/>
      <c r="KR978" s="227"/>
      <c r="KS978" s="227"/>
      <c r="KT978" s="227"/>
      <c r="KU978" s="227"/>
      <c r="KV978" s="227"/>
      <c r="KW978" s="227"/>
      <c r="KX978" s="227"/>
      <c r="KY978" s="227"/>
      <c r="KZ978" s="227"/>
      <c r="LA978" s="227"/>
      <c r="LB978" s="227"/>
      <c r="LC978" s="227"/>
      <c r="LD978" s="227"/>
      <c r="LE978" s="227"/>
      <c r="LF978" s="227"/>
      <c r="LG978" s="227"/>
      <c r="LH978" s="227"/>
      <c r="LI978" s="227"/>
      <c r="LJ978" s="227"/>
      <c r="LK978" s="227"/>
      <c r="LL978" s="227"/>
      <c r="LM978" s="227"/>
      <c r="LN978" s="227"/>
      <c r="LO978" s="227"/>
      <c r="LP978" s="227"/>
      <c r="LQ978" s="227"/>
      <c r="LR978" s="227"/>
      <c r="LS978" s="227"/>
      <c r="LT978" s="227"/>
      <c r="LU978" s="227"/>
      <c r="LV978" s="227"/>
      <c r="LW978" s="227"/>
      <c r="LX978" s="227"/>
      <c r="LY978" s="227"/>
      <c r="LZ978" s="227"/>
      <c r="MA978" s="227"/>
      <c r="MB978" s="227"/>
      <c r="MC978" s="227"/>
      <c r="MD978" s="227"/>
      <c r="ME978" s="227"/>
      <c r="MF978" s="227"/>
      <c r="MG978" s="227"/>
      <c r="MH978" s="227"/>
      <c r="MI978" s="227"/>
      <c r="MJ978" s="227"/>
      <c r="MK978" s="227"/>
      <c r="ML978" s="227"/>
      <c r="MM978" s="227"/>
      <c r="MN978" s="227"/>
      <c r="MO978" s="227"/>
      <c r="MP978" s="227"/>
      <c r="MQ978" s="227"/>
      <c r="MR978" s="227"/>
      <c r="MS978" s="227"/>
      <c r="MT978" s="227"/>
      <c r="MU978" s="227"/>
      <c r="MV978" s="227"/>
      <c r="MW978" s="227"/>
      <c r="MX978" s="227"/>
      <c r="MY978" s="227"/>
      <c r="MZ978" s="227"/>
      <c r="NA978" s="227"/>
      <c r="NB978" s="227"/>
      <c r="NC978" s="227"/>
      <c r="ND978" s="227"/>
      <c r="NE978" s="227"/>
      <c r="NF978" s="227"/>
      <c r="NG978" s="227"/>
      <c r="NH978" s="227"/>
      <c r="NI978" s="227"/>
      <c r="NJ978" s="227"/>
      <c r="NK978" s="227"/>
      <c r="NL978" s="227"/>
      <c r="NM978" s="227"/>
      <c r="NN978" s="227"/>
      <c r="NO978" s="227"/>
      <c r="NP978" s="227"/>
      <c r="NQ978" s="227"/>
      <c r="NR978" s="227"/>
      <c r="NS978" s="227"/>
      <c r="NT978" s="227"/>
      <c r="NU978" s="227"/>
      <c r="NV978" s="227"/>
      <c r="NW978" s="227"/>
      <c r="NX978" s="227"/>
      <c r="NY978" s="227"/>
      <c r="NZ978" s="227"/>
      <c r="OA978" s="227"/>
      <c r="OB978" s="227"/>
      <c r="OC978" s="227"/>
      <c r="OD978" s="227"/>
      <c r="OE978" s="227"/>
      <c r="OF978" s="227"/>
      <c r="OG978" s="227"/>
      <c r="OH978" s="227"/>
      <c r="OI978" s="227"/>
      <c r="OJ978" s="227"/>
      <c r="OK978" s="227"/>
      <c r="OL978" s="227"/>
      <c r="OM978" s="227"/>
      <c r="ON978" s="227"/>
      <c r="OO978" s="227"/>
      <c r="OP978" s="227"/>
      <c r="OQ978" s="227"/>
      <c r="OR978" s="227"/>
      <c r="OS978" s="227"/>
      <c r="OT978" s="227"/>
      <c r="OU978" s="227"/>
      <c r="OV978" s="227"/>
      <c r="OW978" s="227"/>
      <c r="OX978" s="227"/>
      <c r="OY978" s="227"/>
      <c r="OZ978" s="227"/>
      <c r="PA978" s="227"/>
      <c r="PB978" s="227"/>
      <c r="PC978" s="227"/>
      <c r="PD978" s="227"/>
      <c r="PE978" s="227"/>
      <c r="PF978" s="227"/>
      <c r="PG978" s="227"/>
      <c r="PH978" s="227"/>
      <c r="PI978" s="227"/>
      <c r="PJ978" s="227"/>
      <c r="PK978" s="227"/>
      <c r="PL978" s="227"/>
      <c r="PM978" s="227"/>
      <c r="PN978" s="227"/>
      <c r="PO978" s="227"/>
      <c r="PP978" s="227"/>
      <c r="PQ978" s="227"/>
      <c r="PR978" s="227"/>
      <c r="PS978" s="227"/>
      <c r="PT978" s="227"/>
      <c r="PU978" s="227"/>
      <c r="PV978" s="227"/>
      <c r="PW978" s="227"/>
      <c r="PX978" s="227"/>
      <c r="PY978" s="227"/>
      <c r="PZ978" s="227"/>
      <c r="QA978" s="227"/>
      <c r="QB978" s="227"/>
      <c r="QC978" s="227"/>
      <c r="QD978" s="227"/>
      <c r="QE978" s="227"/>
      <c r="QF978" s="227"/>
      <c r="QG978" s="227"/>
      <c r="QH978" s="227"/>
      <c r="QI978" s="227"/>
      <c r="QJ978" s="227"/>
      <c r="QK978" s="227"/>
      <c r="QL978" s="227"/>
      <c r="QM978" s="227"/>
      <c r="QN978" s="227"/>
      <c r="QO978" s="227"/>
      <c r="QP978" s="227"/>
      <c r="QQ978" s="227"/>
      <c r="QR978" s="227"/>
      <c r="QS978" s="227"/>
      <c r="QT978" s="227"/>
      <c r="QU978" s="227"/>
      <c r="QV978" s="227"/>
      <c r="QW978" s="227"/>
      <c r="QX978" s="227"/>
      <c r="QY978" s="227"/>
      <c r="QZ978" s="227"/>
      <c r="RA978" s="227"/>
      <c r="RB978" s="227"/>
      <c r="RC978" s="227"/>
      <c r="RD978" s="227"/>
      <c r="RE978" s="227"/>
      <c r="RF978" s="227"/>
      <c r="RG978" s="227"/>
      <c r="RH978" s="227"/>
      <c r="RI978" s="227"/>
      <c r="RJ978" s="227"/>
      <c r="RK978" s="227"/>
      <c r="RL978" s="227"/>
      <c r="RM978" s="227"/>
      <c r="RN978" s="227"/>
      <c r="RO978" s="227"/>
      <c r="RP978" s="227"/>
      <c r="RQ978" s="227"/>
      <c r="RR978" s="227"/>
      <c r="RS978" s="227"/>
      <c r="RT978" s="227"/>
      <c r="RU978" s="227"/>
      <c r="RV978" s="227"/>
      <c r="RW978" s="227"/>
      <c r="RX978" s="227"/>
      <c r="RY978" s="227"/>
      <c r="RZ978" s="227"/>
      <c r="SA978" s="227"/>
      <c r="SB978" s="227"/>
      <c r="SC978" s="227"/>
      <c r="SD978" s="227"/>
      <c r="SE978" s="227"/>
      <c r="SF978" s="227"/>
      <c r="SG978" s="227"/>
      <c r="SH978" s="227"/>
      <c r="SI978" s="227"/>
      <c r="SJ978" s="227"/>
      <c r="SK978" s="227"/>
      <c r="SL978" s="227"/>
      <c r="SM978" s="227"/>
      <c r="SN978" s="227"/>
      <c r="SO978" s="227"/>
      <c r="SP978" s="227"/>
      <c r="SQ978" s="227"/>
      <c r="SR978" s="227"/>
      <c r="SS978" s="227"/>
      <c r="ST978" s="227"/>
      <c r="SU978" s="227"/>
      <c r="SV978" s="227"/>
      <c r="SW978" s="227"/>
      <c r="SX978" s="227"/>
      <c r="SY978" s="227"/>
      <c r="SZ978" s="227"/>
      <c r="TA978" s="227"/>
      <c r="TB978" s="227"/>
      <c r="TC978" s="227"/>
      <c r="TD978" s="227"/>
      <c r="TE978" s="227"/>
      <c r="TF978" s="227"/>
      <c r="TG978" s="227"/>
      <c r="TH978" s="227"/>
      <c r="TI978" s="227"/>
      <c r="TJ978" s="227"/>
      <c r="TK978" s="227"/>
      <c r="TL978" s="227"/>
      <c r="TM978" s="227"/>
      <c r="TN978" s="227"/>
      <c r="TO978" s="227"/>
      <c r="TP978" s="227"/>
      <c r="TQ978" s="227"/>
      <c r="TR978" s="227"/>
      <c r="TS978" s="227"/>
      <c r="TT978" s="227"/>
      <c r="TU978" s="227"/>
      <c r="TV978" s="227"/>
      <c r="TW978" s="227"/>
      <c r="TX978" s="227"/>
      <c r="TY978" s="227"/>
      <c r="TZ978" s="227"/>
      <c r="UA978" s="227"/>
      <c r="UB978" s="227"/>
      <c r="UC978" s="227"/>
      <c r="UD978" s="227"/>
      <c r="UE978" s="227"/>
      <c r="UF978" s="227"/>
      <c r="UG978" s="227"/>
      <c r="UH978" s="227"/>
      <c r="UI978" s="227"/>
      <c r="UJ978" s="227"/>
      <c r="UK978" s="227"/>
      <c r="UL978" s="227"/>
      <c r="UM978" s="227"/>
      <c r="UN978" s="227"/>
      <c r="UO978" s="227"/>
      <c r="UP978" s="227"/>
      <c r="UQ978" s="227"/>
      <c r="UR978" s="227"/>
      <c r="US978" s="227"/>
      <c r="UT978" s="227"/>
      <c r="UU978" s="227"/>
      <c r="UV978" s="227"/>
      <c r="UW978" s="227"/>
      <c r="UX978" s="227"/>
      <c r="UY978" s="227"/>
      <c r="UZ978" s="227"/>
      <c r="VA978" s="227"/>
      <c r="VB978" s="227"/>
      <c r="VC978" s="227"/>
      <c r="VD978" s="227"/>
      <c r="VE978" s="227"/>
      <c r="VF978" s="227"/>
      <c r="VG978" s="227"/>
      <c r="VH978" s="227"/>
      <c r="VI978" s="227"/>
      <c r="VJ978" s="227"/>
      <c r="VK978" s="227"/>
      <c r="VL978" s="227"/>
      <c r="VM978" s="227"/>
      <c r="VN978" s="227"/>
      <c r="VO978" s="227"/>
      <c r="VP978" s="227"/>
      <c r="VQ978" s="227"/>
      <c r="VR978" s="227"/>
      <c r="VS978" s="227"/>
      <c r="VT978" s="227"/>
      <c r="VU978" s="227"/>
      <c r="VV978" s="227"/>
      <c r="VW978" s="227"/>
      <c r="VX978" s="227"/>
      <c r="VY978" s="227"/>
      <c r="VZ978" s="227"/>
      <c r="WA978" s="227"/>
      <c r="WB978" s="227"/>
      <c r="WC978" s="227"/>
      <c r="WD978" s="227"/>
      <c r="WE978" s="227"/>
      <c r="WF978" s="227"/>
      <c r="WG978" s="227"/>
      <c r="WH978" s="227"/>
      <c r="WI978" s="227"/>
      <c r="WJ978" s="227"/>
      <c r="WK978" s="227"/>
      <c r="WL978" s="227"/>
      <c r="WM978" s="227"/>
      <c r="WN978" s="227"/>
      <c r="WO978" s="227"/>
      <c r="WP978" s="227"/>
      <c r="WQ978" s="227"/>
      <c r="WR978" s="227"/>
      <c r="WS978" s="227"/>
      <c r="WT978" s="227"/>
      <c r="WU978" s="227"/>
      <c r="WV978" s="227"/>
      <c r="WW978" s="227"/>
      <c r="WX978" s="227"/>
      <c r="WY978" s="227"/>
      <c r="WZ978" s="227"/>
      <c r="XA978" s="227"/>
      <c r="XB978" s="227"/>
      <c r="XC978" s="227"/>
      <c r="XD978" s="227"/>
      <c r="XE978" s="227"/>
      <c r="XF978" s="227"/>
      <c r="XG978" s="227"/>
      <c r="XH978" s="227"/>
      <c r="XI978" s="227"/>
      <c r="XJ978" s="227"/>
      <c r="XK978" s="227"/>
      <c r="XL978" s="227"/>
      <c r="XM978" s="227"/>
      <c r="XN978" s="227"/>
      <c r="XO978" s="227"/>
      <c r="XP978" s="227"/>
      <c r="XQ978" s="227"/>
      <c r="XR978" s="227"/>
      <c r="XS978" s="227"/>
      <c r="XT978" s="227"/>
      <c r="XU978" s="227"/>
      <c r="XV978" s="227"/>
      <c r="XW978" s="227"/>
      <c r="XX978" s="227"/>
      <c r="XY978" s="227"/>
      <c r="XZ978" s="227"/>
      <c r="YA978" s="227"/>
      <c r="YB978" s="227"/>
      <c r="YC978" s="227"/>
      <c r="YD978" s="227"/>
      <c r="YE978" s="227"/>
      <c r="YF978" s="227"/>
      <c r="YG978" s="227"/>
      <c r="YH978" s="227"/>
      <c r="YI978" s="227"/>
      <c r="YJ978" s="227"/>
      <c r="YK978" s="227"/>
      <c r="YL978" s="227"/>
      <c r="YM978" s="227"/>
      <c r="YN978" s="227"/>
      <c r="YO978" s="227"/>
      <c r="YP978" s="227"/>
      <c r="YQ978" s="227"/>
      <c r="YR978" s="227"/>
      <c r="YS978" s="227"/>
      <c r="YT978" s="227"/>
      <c r="YU978" s="227"/>
      <c r="YV978" s="227"/>
      <c r="YW978" s="227"/>
      <c r="YX978" s="227"/>
      <c r="YY978" s="227"/>
      <c r="YZ978" s="227"/>
      <c r="ZA978" s="227"/>
      <c r="ZB978" s="227"/>
      <c r="ZC978" s="227"/>
      <c r="ZD978" s="227"/>
      <c r="ZE978" s="227"/>
      <c r="ZF978" s="227"/>
      <c r="ZG978" s="227"/>
      <c r="ZH978" s="227"/>
      <c r="ZI978" s="227"/>
      <c r="ZJ978" s="227"/>
      <c r="ZK978" s="227"/>
      <c r="ZL978" s="227"/>
      <c r="ZM978" s="227"/>
      <c r="ZN978" s="227"/>
      <c r="ZO978" s="227"/>
      <c r="ZP978" s="227"/>
      <c r="ZQ978" s="227"/>
      <c r="ZR978" s="227"/>
      <c r="ZS978" s="227"/>
      <c r="ZT978" s="227"/>
      <c r="ZU978" s="227"/>
      <c r="ZV978" s="227"/>
      <c r="ZW978" s="227"/>
      <c r="ZX978" s="227"/>
      <c r="ZY978" s="227"/>
      <c r="ZZ978" s="227"/>
      <c r="AAA978" s="227"/>
      <c r="AAB978" s="227"/>
      <c r="AAC978" s="227"/>
      <c r="AAD978" s="227"/>
      <c r="AAE978" s="227"/>
      <c r="AAF978" s="227"/>
      <c r="AAG978" s="227"/>
      <c r="AAH978" s="227"/>
      <c r="AAI978" s="227"/>
      <c r="AAJ978" s="227"/>
      <c r="AAK978" s="227"/>
      <c r="AAL978" s="227"/>
      <c r="AAM978" s="227"/>
      <c r="AAN978" s="227"/>
      <c r="AAO978" s="227"/>
      <c r="AAP978" s="227"/>
      <c r="AAQ978" s="227"/>
      <c r="AAR978" s="227"/>
      <c r="AAS978" s="227"/>
      <c r="AAT978" s="227"/>
      <c r="AAU978" s="227"/>
      <c r="AAV978" s="227"/>
      <c r="AAW978" s="227"/>
      <c r="AAX978" s="227"/>
      <c r="AAY978" s="227"/>
      <c r="AAZ978" s="227"/>
      <c r="ABA978" s="227"/>
      <c r="ABB978" s="227"/>
      <c r="ABC978" s="227"/>
      <c r="ABD978" s="227"/>
      <c r="ABE978" s="227"/>
      <c r="ABF978" s="227"/>
      <c r="ABG978" s="227"/>
      <c r="ABH978" s="227"/>
      <c r="ABI978" s="227"/>
      <c r="ABJ978" s="227"/>
      <c r="ABK978" s="227"/>
      <c r="ABL978" s="227"/>
      <c r="ABM978" s="227"/>
      <c r="ABN978" s="227"/>
      <c r="ABO978" s="227"/>
      <c r="ABP978" s="227"/>
      <c r="ABQ978" s="227"/>
      <c r="ABR978" s="227"/>
      <c r="ABS978" s="227"/>
      <c r="ABT978" s="227"/>
      <c r="ABU978" s="227"/>
      <c r="ABV978" s="227"/>
      <c r="ABW978" s="227"/>
      <c r="ABX978" s="227"/>
      <c r="ABY978" s="227"/>
      <c r="ABZ978" s="227"/>
      <c r="ACA978" s="227"/>
      <c r="ACB978" s="227"/>
      <c r="ACC978" s="227"/>
      <c r="ACD978" s="227"/>
      <c r="ACE978" s="227"/>
      <c r="ACF978" s="227"/>
      <c r="ACG978" s="227"/>
      <c r="ACH978" s="227"/>
      <c r="ACI978" s="227"/>
      <c r="ACJ978" s="227"/>
      <c r="ACK978" s="227"/>
      <c r="ACL978" s="227"/>
      <c r="ACM978" s="227"/>
      <c r="ACN978" s="227"/>
      <c r="ACO978" s="227"/>
      <c r="ACP978" s="227"/>
      <c r="ACQ978" s="227"/>
      <c r="ACR978" s="227"/>
      <c r="ACS978" s="227"/>
      <c r="ACT978" s="227"/>
      <c r="ACU978" s="227"/>
      <c r="ACV978" s="227"/>
      <c r="ACW978" s="227"/>
      <c r="ACX978" s="227"/>
      <c r="ACY978" s="227"/>
      <c r="ACZ978" s="227"/>
      <c r="ADA978" s="227"/>
      <c r="ADB978" s="227"/>
      <c r="ADC978" s="227"/>
      <c r="ADD978" s="227"/>
      <c r="ADE978" s="227"/>
      <c r="ADF978" s="227"/>
      <c r="ADG978" s="227"/>
      <c r="ADH978" s="227"/>
      <c r="ADI978" s="227"/>
      <c r="ADJ978" s="227"/>
      <c r="ADK978" s="227"/>
      <c r="ADL978" s="227"/>
      <c r="ADM978" s="227"/>
      <c r="ADN978" s="227"/>
      <c r="ADO978" s="227"/>
      <c r="ADP978" s="227"/>
      <c r="ADQ978" s="227"/>
      <c r="ADR978" s="227"/>
      <c r="ADS978" s="227"/>
      <c r="ADT978" s="227"/>
      <c r="ADU978" s="227"/>
      <c r="ADV978" s="227"/>
      <c r="ADW978" s="227"/>
      <c r="ADX978" s="227"/>
      <c r="ADY978" s="227"/>
      <c r="ADZ978" s="227"/>
      <c r="AEA978" s="227"/>
      <c r="AEB978" s="227"/>
      <c r="AEC978" s="227"/>
      <c r="AED978" s="227"/>
      <c r="AEE978" s="227"/>
      <c r="AEF978" s="227"/>
      <c r="AEG978" s="227"/>
      <c r="AEH978" s="227"/>
      <c r="AEI978" s="227"/>
      <c r="AEJ978" s="227"/>
      <c r="AEK978" s="227"/>
      <c r="AEL978" s="227"/>
      <c r="AEM978" s="227"/>
      <c r="AEN978" s="227"/>
      <c r="AEO978" s="227"/>
      <c r="AEP978" s="227"/>
      <c r="AEQ978" s="227"/>
      <c r="AER978" s="227"/>
      <c r="AES978" s="227"/>
      <c r="AET978" s="227"/>
      <c r="AEU978" s="227"/>
      <c r="AEV978" s="227"/>
      <c r="AEW978" s="227"/>
      <c r="AEX978" s="227"/>
      <c r="AEY978" s="227"/>
      <c r="AEZ978" s="227"/>
      <c r="AFA978" s="227"/>
      <c r="AFB978" s="227"/>
      <c r="AFC978" s="227"/>
      <c r="AFD978" s="227"/>
      <c r="AFE978" s="227"/>
      <c r="AFF978" s="227"/>
      <c r="AFG978" s="227"/>
      <c r="AFH978" s="227"/>
      <c r="AFI978" s="227"/>
      <c r="AFJ978" s="227"/>
      <c r="AFK978" s="227"/>
      <c r="AFL978" s="227"/>
      <c r="AFM978" s="227"/>
      <c r="AFN978" s="227"/>
      <c r="AFO978" s="227"/>
      <c r="AFP978" s="227"/>
      <c r="AFQ978" s="227"/>
      <c r="AFR978" s="227"/>
      <c r="AFS978" s="227"/>
      <c r="AFT978" s="227"/>
      <c r="AFU978" s="227"/>
      <c r="AFV978" s="227"/>
      <c r="AFW978" s="227"/>
      <c r="AFX978" s="227"/>
      <c r="AFY978" s="227"/>
      <c r="AFZ978" s="227"/>
      <c r="AGA978" s="227"/>
      <c r="AGB978" s="227"/>
      <c r="AGC978" s="227"/>
      <c r="AGD978" s="227"/>
      <c r="AGE978" s="227"/>
      <c r="AGF978" s="227"/>
      <c r="AGG978" s="227"/>
      <c r="AGH978" s="227"/>
      <c r="AGI978" s="227"/>
      <c r="AGJ978" s="227"/>
      <c r="AGK978" s="227"/>
      <c r="AGL978" s="227"/>
      <c r="AGM978" s="227"/>
      <c r="AGN978" s="227"/>
      <c r="AGO978" s="227"/>
      <c r="AGP978" s="227"/>
      <c r="AGQ978" s="227"/>
      <c r="AGR978" s="227"/>
      <c r="AGS978" s="227"/>
      <c r="AGT978" s="227"/>
      <c r="AGU978" s="227"/>
      <c r="AGV978" s="227"/>
      <c r="AGW978" s="227"/>
      <c r="AGX978" s="227"/>
      <c r="AGY978" s="227"/>
      <c r="AGZ978" s="227"/>
      <c r="AHA978" s="227"/>
      <c r="AHB978" s="227"/>
      <c r="AHC978" s="227"/>
      <c r="AHD978" s="227"/>
      <c r="AHE978" s="227"/>
      <c r="AHF978" s="227"/>
      <c r="AHG978" s="227"/>
      <c r="AHH978" s="227"/>
      <c r="AHI978" s="227"/>
      <c r="AHJ978" s="227"/>
      <c r="AHK978" s="227"/>
      <c r="AHL978" s="227"/>
      <c r="AHM978" s="227"/>
      <c r="AHN978" s="227"/>
      <c r="AHO978" s="227"/>
      <c r="AHP978" s="227"/>
      <c r="AHQ978" s="227"/>
      <c r="AHR978" s="227"/>
      <c r="AHS978" s="227"/>
      <c r="AHT978" s="227"/>
      <c r="AHU978" s="227"/>
      <c r="AHV978" s="227"/>
      <c r="AHW978" s="227"/>
      <c r="AHX978" s="227"/>
      <c r="AHY978" s="227"/>
      <c r="AHZ978" s="227"/>
      <c r="AIA978" s="227"/>
      <c r="AIB978" s="227"/>
      <c r="AIC978" s="227"/>
      <c r="AID978" s="227"/>
      <c r="AIE978" s="227"/>
      <c r="AIF978" s="227"/>
      <c r="AIG978" s="227"/>
      <c r="AIH978" s="227"/>
      <c r="AII978" s="227"/>
      <c r="AIJ978" s="227"/>
      <c r="AIK978" s="227"/>
      <c r="AIL978" s="227"/>
      <c r="AIM978" s="227"/>
      <c r="AIN978" s="227"/>
      <c r="AIO978" s="227"/>
      <c r="AIP978" s="227"/>
      <c r="AIQ978" s="227"/>
      <c r="AIR978" s="227"/>
      <c r="AIS978" s="227"/>
      <c r="AIT978" s="227"/>
      <c r="AIU978" s="227"/>
      <c r="AIV978" s="227"/>
      <c r="AIW978" s="227"/>
      <c r="AIX978" s="227"/>
      <c r="AIY978" s="227"/>
      <c r="AIZ978" s="227"/>
      <c r="AJA978" s="227"/>
      <c r="AJB978" s="227"/>
      <c r="AJC978" s="227"/>
      <c r="AJD978" s="227"/>
      <c r="AJE978" s="227"/>
      <c r="AJF978" s="227"/>
      <c r="AJG978" s="227"/>
      <c r="AJH978" s="227"/>
      <c r="AJI978" s="227"/>
      <c r="AJJ978" s="227"/>
      <c r="AJK978" s="227"/>
      <c r="AJL978" s="227"/>
      <c r="AJM978" s="227"/>
      <c r="AJN978" s="227"/>
      <c r="AJO978" s="227"/>
      <c r="AJP978" s="227"/>
      <c r="AJQ978" s="227"/>
      <c r="AJR978" s="227"/>
      <c r="AJS978" s="227"/>
      <c r="AJT978" s="227"/>
      <c r="AJU978" s="227"/>
      <c r="AJV978" s="227"/>
      <c r="AJW978" s="227"/>
      <c r="AJX978" s="227"/>
      <c r="AJY978" s="227"/>
      <c r="AJZ978" s="227"/>
      <c r="AKA978" s="227"/>
      <c r="AKB978" s="227"/>
      <c r="AKC978" s="227"/>
      <c r="AKD978" s="227"/>
      <c r="AKE978" s="227"/>
      <c r="AKF978" s="227"/>
      <c r="AKG978" s="227"/>
      <c r="AKH978" s="227"/>
      <c r="AKI978" s="227"/>
      <c r="AKJ978" s="227"/>
      <c r="AKK978" s="227"/>
      <c r="AKL978" s="227"/>
      <c r="AKM978" s="227"/>
      <c r="AKN978" s="227"/>
      <c r="AKO978" s="227"/>
      <c r="AKP978" s="227"/>
      <c r="AKQ978" s="227"/>
      <c r="AKR978" s="227"/>
      <c r="AKS978" s="227"/>
      <c r="AKT978" s="227"/>
      <c r="AKU978" s="227"/>
      <c r="AKV978" s="227"/>
      <c r="AKW978" s="227"/>
      <c r="AKX978" s="227"/>
      <c r="AKY978" s="227"/>
      <c r="AKZ978" s="227"/>
      <c r="ALA978" s="227"/>
      <c r="ALB978" s="227"/>
      <c r="ALC978" s="227"/>
      <c r="ALD978" s="227"/>
      <c r="ALE978" s="227"/>
      <c r="ALF978" s="227"/>
      <c r="ALG978" s="227"/>
      <c r="ALH978" s="227"/>
      <c r="ALI978" s="227"/>
      <c r="ALJ978" s="227"/>
      <c r="ALK978" s="227"/>
      <c r="ALL978" s="227"/>
      <c r="ALM978" s="227"/>
      <c r="ALN978" s="227"/>
      <c r="ALO978" s="227"/>
      <c r="ALP978" s="227"/>
      <c r="ALQ978" s="227"/>
      <c r="ALR978" s="227"/>
      <c r="ALS978" s="227"/>
      <c r="ALT978" s="227"/>
      <c r="ALU978" s="227"/>
      <c r="ALV978" s="227"/>
      <c r="ALW978" s="227"/>
      <c r="ALX978" s="227"/>
      <c r="ALY978" s="227"/>
      <c r="ALZ978" s="227"/>
      <c r="AMA978" s="227"/>
      <c r="AMB978" s="227"/>
      <c r="AMC978" s="227"/>
      <c r="AMD978" s="227"/>
      <c r="AME978" s="227"/>
      <c r="AMF978" s="227"/>
      <c r="AMG978" s="227"/>
      <c r="AMH978" s="227"/>
      <c r="AMI978" s="227"/>
      <c r="AMJ978" s="227"/>
      <c r="AMK978" s="227"/>
      <c r="AML978" s="227"/>
      <c r="AMM978" s="227"/>
      <c r="AMN978" s="227"/>
      <c r="AMO978" s="227"/>
      <c r="AMP978" s="227"/>
      <c r="AMQ978" s="227"/>
      <c r="AMR978" s="227"/>
      <c r="AMS978" s="227"/>
      <c r="AMT978" s="227"/>
      <c r="AMU978" s="227"/>
      <c r="AMV978" s="227"/>
      <c r="AMW978" s="227"/>
      <c r="AMX978" s="227"/>
    </row>
    <row r="979" spans="1:1038" ht="18" customHeight="1">
      <c r="A979" s="223" t="s">
        <v>2392</v>
      </c>
      <c r="B979" s="224" t="s">
        <v>1647</v>
      </c>
      <c r="D979" s="225" t="s">
        <v>1279</v>
      </c>
      <c r="E979" s="126">
        <v>112</v>
      </c>
      <c r="F979" s="126">
        <v>4</v>
      </c>
      <c r="G979" s="196" t="str">
        <f t="shared" si="744"/>
        <v>112-4</v>
      </c>
      <c r="H979" s="126">
        <v>0</v>
      </c>
      <c r="I979" s="126">
        <v>11</v>
      </c>
      <c r="J979" s="203">
        <f t="shared" si="754"/>
        <v>1</v>
      </c>
      <c r="K979" s="644" t="b">
        <f>IF(J988=1,IF(((VLOOKUP($G979,[4]Depth_Lookup!$A$3:$J$550,9,FALSE))-(I979/100))=0,"Good",IF(((VLOOKUP($G979,[4]Depth_Lookup!$A$3:$J$550,9,FALSE))-(I979/100))&gt;0,"Too Short","Too Long")))</f>
        <v>0</v>
      </c>
      <c r="L979" s="171">
        <f>(VLOOKUP($G979,Depth_Lookup!$A$3:$J$410,10,FALSE))+(H979/100)</f>
        <v>296.065</v>
      </c>
      <c r="M979" s="171">
        <f>(VLOOKUP($G979,Depth_Lookup!$A$3:$J$410,10,FALSE))+(I979/100)</f>
        <v>296.17500000000001</v>
      </c>
      <c r="N979" s="127" t="s">
        <v>2472</v>
      </c>
      <c r="O979" s="126">
        <v>1</v>
      </c>
      <c r="P979" s="126" t="s">
        <v>853</v>
      </c>
      <c r="Q979" s="126" t="s">
        <v>2437</v>
      </c>
      <c r="R979" s="196" t="str">
        <f t="shared" si="745"/>
        <v>Serpentinizedharzburgite</v>
      </c>
      <c r="S979" s="126" t="s">
        <v>2398</v>
      </c>
      <c r="U979" s="126" t="s">
        <v>95</v>
      </c>
      <c r="V979" s="126" t="s">
        <v>96</v>
      </c>
      <c r="W979" s="126" t="s">
        <v>2393</v>
      </c>
      <c r="X979" s="202">
        <f>VLOOKUP(W979,[4]definitions_list_lookup!$A$13:$B$19,2,0)</f>
        <v>5</v>
      </c>
      <c r="Y979" s="126" t="s">
        <v>2438</v>
      </c>
      <c r="Z979" s="126" t="s">
        <v>2439</v>
      </c>
      <c r="AF979" s="196" t="e">
        <f>VLOOKUP(AE979,[4]definitions_list_mag!$V$12:$W$15,2,0)</f>
        <v>#N/A</v>
      </c>
      <c r="AI979" s="130">
        <v>74</v>
      </c>
      <c r="AO979" s="130"/>
      <c r="AU979" s="130"/>
      <c r="BA979" s="130">
        <v>25</v>
      </c>
      <c r="BB979" s="126">
        <v>5</v>
      </c>
      <c r="BC979" s="126">
        <v>2</v>
      </c>
      <c r="BD979" s="126" t="s">
        <v>110</v>
      </c>
      <c r="BE979" s="126" t="s">
        <v>103</v>
      </c>
      <c r="BG979" s="130"/>
      <c r="BM979" s="130">
        <v>1</v>
      </c>
      <c r="BN979" s="126">
        <v>2</v>
      </c>
      <c r="BO979" s="126">
        <v>0.5</v>
      </c>
      <c r="BY979" s="130"/>
      <c r="CF979" s="213">
        <f t="shared" si="746"/>
        <v>100</v>
      </c>
      <c r="CG979" s="131"/>
      <c r="CH979" s="132" t="s">
        <v>1329</v>
      </c>
      <c r="CI979" s="132">
        <v>80</v>
      </c>
      <c r="CJ979" s="132"/>
      <c r="CK979" s="133"/>
      <c r="CL979" s="134"/>
      <c r="CM979" s="134"/>
      <c r="CN979" s="134"/>
      <c r="CO979" s="134"/>
      <c r="CP979" s="134"/>
      <c r="CQ979" s="134"/>
      <c r="CR979" s="134"/>
      <c r="CS979" s="134"/>
      <c r="CT979" s="134"/>
      <c r="CU979" s="134"/>
      <c r="CV979" s="134"/>
      <c r="CW979" s="134"/>
      <c r="CX979" s="134"/>
      <c r="CY979" s="134"/>
      <c r="CZ979" s="134"/>
      <c r="DA979" s="134"/>
      <c r="DB979" s="134">
        <v>95</v>
      </c>
      <c r="DC979" s="135">
        <v>5</v>
      </c>
      <c r="DD979" s="134"/>
      <c r="DE979" s="134"/>
      <c r="DF979" s="134"/>
      <c r="DG979" s="134"/>
      <c r="DH979" s="134"/>
      <c r="DI979" s="134"/>
      <c r="DJ979" s="134"/>
      <c r="DK979" s="207">
        <f t="shared" si="747"/>
        <v>100</v>
      </c>
      <c r="DL979" s="131"/>
      <c r="DM979" s="134"/>
      <c r="DN979" s="134">
        <v>20</v>
      </c>
      <c r="DO979" s="136"/>
      <c r="DQ979" s="131"/>
      <c r="DR979" s="136"/>
      <c r="DS979" s="131"/>
      <c r="DT979" s="138" t="s">
        <v>2477</v>
      </c>
      <c r="DW979" s="214" t="e">
        <f>VLOOKUP(P979,[4]definitions_list_lookup!$K$30:$L$54,2,0)</f>
        <v>#N/A</v>
      </c>
      <c r="DX979" s="139" t="s">
        <v>853</v>
      </c>
      <c r="DY979" s="139" t="s">
        <v>2478</v>
      </c>
      <c r="DZ979"/>
      <c r="EA979" s="104"/>
      <c r="ED979" s="229" t="s">
        <v>2517</v>
      </c>
      <c r="EE979" s="140"/>
      <c r="EG979" s="140"/>
      <c r="EI979" s="218"/>
      <c r="EJ979" s="143"/>
      <c r="EK979" s="221"/>
      <c r="EM979" s="109"/>
      <c r="EN979" s="109"/>
      <c r="EZ979" s="192" t="e">
        <f t="shared" si="755"/>
        <v>#DIV/0!</v>
      </c>
      <c r="FA979" s="192" t="e">
        <f t="shared" si="756"/>
        <v>#DIV/0!</v>
      </c>
      <c r="FB979" s="192" t="e">
        <f t="shared" si="757"/>
        <v>#DIV/0!</v>
      </c>
      <c r="FC979" s="192" t="e">
        <f t="shared" si="758"/>
        <v>#DIV/0!</v>
      </c>
      <c r="FD979" s="192" t="e">
        <f t="shared" si="759"/>
        <v>#DIV/0!</v>
      </c>
      <c r="FE979" s="193" t="e">
        <f t="shared" si="760"/>
        <v>#DIV/0!</v>
      </c>
      <c r="FF979" s="194" t="e">
        <f t="shared" si="761"/>
        <v>#DIV/0!</v>
      </c>
      <c r="FI979" s="778">
        <f t="shared" si="762"/>
        <v>0</v>
      </c>
      <c r="FJ979" s="779" t="e">
        <f t="shared" si="763"/>
        <v>#DIV/0!</v>
      </c>
      <c r="FK979" s="779" t="e">
        <f t="shared" si="764"/>
        <v>#DIV/0!</v>
      </c>
      <c r="FL979" s="780" t="e">
        <f t="shared" si="765"/>
        <v>#DIV/0!</v>
      </c>
      <c r="FM979" s="169" t="e">
        <f t="shared" si="766"/>
        <v>#DIV/0!</v>
      </c>
      <c r="FN979" s="783" t="e">
        <f t="shared" si="767"/>
        <v>#DIV/0!</v>
      </c>
    </row>
    <row r="980" spans="1:1038" ht="18" customHeight="1">
      <c r="A980" s="223"/>
      <c r="B980" s="224"/>
      <c r="D980" s="225"/>
      <c r="E980" s="126">
        <v>112</v>
      </c>
      <c r="F980" s="126">
        <v>4</v>
      </c>
      <c r="G980" s="196" t="str">
        <f t="shared" ref="G980:G986" si="793">E980&amp;"-"&amp;F980</f>
        <v>112-4</v>
      </c>
      <c r="H980" s="126">
        <v>11</v>
      </c>
      <c r="I980" s="126">
        <v>11.5</v>
      </c>
      <c r="J980" s="203"/>
      <c r="K980" s="644"/>
      <c r="L980" s="171">
        <f>(VLOOKUP($G980,Depth_Lookup!$A$3:$J$410,10,FALSE))+(H980/100)</f>
        <v>296.17500000000001</v>
      </c>
      <c r="M980" s="171">
        <f>(VLOOKUP($G980,Depth_Lookup!$A$3:$J$410,10,FALSE))+(I980/100)</f>
        <v>296.18</v>
      </c>
      <c r="N980" s="127"/>
      <c r="R980" s="196" t="s">
        <v>2380</v>
      </c>
      <c r="X980" s="202"/>
      <c r="AF980" s="196"/>
      <c r="AI980" s="130"/>
      <c r="AO980" s="130"/>
      <c r="AU980" s="130"/>
      <c r="BA980" s="130"/>
      <c r="BG980" s="130"/>
      <c r="BM980" s="130"/>
      <c r="BY980" s="130"/>
      <c r="CF980" s="213"/>
      <c r="CG980" s="131"/>
      <c r="CH980" s="132"/>
      <c r="CI980" s="132"/>
      <c r="CJ980" s="132"/>
      <c r="CK980" s="133"/>
      <c r="CL980" s="134"/>
      <c r="CM980" s="134"/>
      <c r="CN980" s="134"/>
      <c r="CO980" s="134"/>
      <c r="CP980" s="134"/>
      <c r="CQ980" s="134"/>
      <c r="CR980" s="134"/>
      <c r="CS980" s="134"/>
      <c r="CT980" s="134"/>
      <c r="CU980" s="134"/>
      <c r="CV980" s="134"/>
      <c r="CW980" s="134"/>
      <c r="CX980" s="134"/>
      <c r="CY980" s="134"/>
      <c r="CZ980" s="134"/>
      <c r="DA980" s="134"/>
      <c r="DB980" s="134"/>
      <c r="DD980" s="134"/>
      <c r="DE980" s="134"/>
      <c r="DF980" s="134"/>
      <c r="DG980" s="134"/>
      <c r="DH980" s="134"/>
      <c r="DI980" s="134"/>
      <c r="DJ980" s="134"/>
      <c r="DK980" s="207"/>
      <c r="DL980" s="131"/>
      <c r="DM980" s="134"/>
      <c r="DN980" s="134"/>
      <c r="DO980" s="136"/>
      <c r="DQ980" s="131"/>
      <c r="DR980" s="136"/>
      <c r="DS980" s="131"/>
      <c r="DT980" s="138"/>
      <c r="DW980" s="214"/>
      <c r="DX980" s="139"/>
      <c r="DY980" s="139"/>
      <c r="DZ980"/>
      <c r="EA980" s="104"/>
      <c r="ED980" s="229" t="s">
        <v>2517</v>
      </c>
      <c r="EE980" s="140"/>
      <c r="EG980" s="140"/>
      <c r="EI980" s="218"/>
      <c r="EJ980" s="143"/>
      <c r="EK980" s="221"/>
      <c r="EM980" s="109"/>
      <c r="EN980" s="109" t="s">
        <v>1448</v>
      </c>
      <c r="EO980" s="144">
        <v>0.2</v>
      </c>
      <c r="EP980" s="144" t="s">
        <v>2054</v>
      </c>
      <c r="EV980" s="112">
        <v>5</v>
      </c>
      <c r="EW980" s="112">
        <v>90</v>
      </c>
      <c r="EX980" s="112">
        <v>23</v>
      </c>
      <c r="EY980" s="112">
        <v>0</v>
      </c>
      <c r="EZ980" s="192">
        <f t="shared" si="755"/>
        <v>-168.3538331285489</v>
      </c>
      <c r="FA980" s="192">
        <f t="shared" si="756"/>
        <v>191.6461668714511</v>
      </c>
      <c r="FB980" s="192">
        <f t="shared" si="757"/>
        <v>66.568226316015554</v>
      </c>
      <c r="FC980" s="192">
        <f t="shared" si="758"/>
        <v>281.6461668714511</v>
      </c>
      <c r="FD980" s="192">
        <f t="shared" si="759"/>
        <v>23.431773683984446</v>
      </c>
      <c r="FE980" s="193">
        <f t="shared" si="760"/>
        <v>11.646166871451101</v>
      </c>
      <c r="FF980" s="194">
        <f t="shared" si="761"/>
        <v>23.431773683984446</v>
      </c>
      <c r="FI980" s="778">
        <f t="shared" si="762"/>
        <v>0.2</v>
      </c>
      <c r="FJ980" s="779">
        <f t="shared" si="763"/>
        <v>23.431773683984446</v>
      </c>
      <c r="FK980" s="779">
        <f t="shared" si="764"/>
        <v>66.568226316015554</v>
      </c>
      <c r="FL980" s="780">
        <f t="shared" si="765"/>
        <v>1.1618347264272066</v>
      </c>
      <c r="FM980" s="169">
        <f t="shared" si="766"/>
        <v>0.9175342440682025</v>
      </c>
      <c r="FN980" s="783">
        <f t="shared" si="767"/>
        <v>0.18350684881364052</v>
      </c>
    </row>
    <row r="981" spans="1:1038" ht="18" customHeight="1">
      <c r="A981" s="223" t="s">
        <v>2392</v>
      </c>
      <c r="B981" s="224" t="s">
        <v>1647</v>
      </c>
      <c r="D981" s="225" t="s">
        <v>1279</v>
      </c>
      <c r="E981" s="126">
        <v>112</v>
      </c>
      <c r="F981" s="126">
        <v>4</v>
      </c>
      <c r="G981" s="196" t="str">
        <f t="shared" si="793"/>
        <v>112-4</v>
      </c>
      <c r="H981" s="126">
        <v>11.5</v>
      </c>
      <c r="I981" s="126">
        <v>12.5</v>
      </c>
      <c r="J981" s="203">
        <f t="shared" ref="J981" si="794">IF(H981=0, 1, 0)</f>
        <v>0</v>
      </c>
      <c r="K981" s="644" t="str">
        <f>IF(J990=1,IF(((VLOOKUP($G981,[4]Depth_Lookup!$A$3:$J$550,9,FALSE))-(I981/100))=0,"Good",IF(((VLOOKUP($G981,[4]Depth_Lookup!$A$3:$J$550,9,FALSE))-(I981/100))&gt;0,"Too Short","Too Long")))</f>
        <v>Too Short</v>
      </c>
      <c r="L981" s="171">
        <f>(VLOOKUP($G981,Depth_Lookup!$A$3:$J$410,10,FALSE))+(H981/100)</f>
        <v>296.18</v>
      </c>
      <c r="M981" s="171">
        <f>(VLOOKUP($G981,Depth_Lookup!$A$3:$J$410,10,FALSE))+(I981/100)</f>
        <v>296.19</v>
      </c>
      <c r="N981" s="127" t="s">
        <v>2472</v>
      </c>
      <c r="O981" s="126">
        <v>1</v>
      </c>
      <c r="P981" s="126" t="s">
        <v>853</v>
      </c>
      <c r="Q981" s="126" t="s">
        <v>2437</v>
      </c>
      <c r="R981" s="196" t="str">
        <f t="shared" ref="R981" si="795">P981&amp;""&amp;Q981</f>
        <v>Serpentinizedharzburgite</v>
      </c>
      <c r="S981" s="126" t="s">
        <v>2398</v>
      </c>
      <c r="U981" s="126" t="s">
        <v>95</v>
      </c>
      <c r="V981" s="126" t="s">
        <v>96</v>
      </c>
      <c r="W981" s="126" t="s">
        <v>2393</v>
      </c>
      <c r="X981" s="202">
        <f>VLOOKUP(W981,[4]definitions_list_lookup!$A$13:$B$19,2,0)</f>
        <v>5</v>
      </c>
      <c r="Y981" s="126" t="s">
        <v>2438</v>
      </c>
      <c r="Z981" s="126" t="s">
        <v>2439</v>
      </c>
      <c r="AF981" s="196" t="e">
        <f>VLOOKUP(AE981,[4]definitions_list_mag!$V$12:$W$15,2,0)</f>
        <v>#N/A</v>
      </c>
      <c r="AI981" s="130">
        <v>74</v>
      </c>
      <c r="AO981" s="130"/>
      <c r="AU981" s="130"/>
      <c r="BA981" s="130">
        <v>25</v>
      </c>
      <c r="BB981" s="126">
        <v>5</v>
      </c>
      <c r="BC981" s="126">
        <v>2</v>
      </c>
      <c r="BD981" s="126" t="s">
        <v>110</v>
      </c>
      <c r="BE981" s="126" t="s">
        <v>103</v>
      </c>
      <c r="BG981" s="130"/>
      <c r="BM981" s="130">
        <v>1</v>
      </c>
      <c r="BN981" s="126">
        <v>2</v>
      </c>
      <c r="BO981" s="126">
        <v>0.5</v>
      </c>
      <c r="BY981" s="130"/>
      <c r="CF981" s="213">
        <f t="shared" ref="CF981" si="796">AI981+AO981+BA981+AU981+BG981+BM981+BY981</f>
        <v>100</v>
      </c>
      <c r="CG981" s="131"/>
      <c r="CH981" s="132" t="s">
        <v>1329</v>
      </c>
      <c r="CI981" s="132">
        <v>80</v>
      </c>
      <c r="CJ981" s="132"/>
      <c r="CK981" s="133"/>
      <c r="CL981" s="134"/>
      <c r="CM981" s="134"/>
      <c r="CN981" s="134"/>
      <c r="CO981" s="134"/>
      <c r="CP981" s="134"/>
      <c r="CQ981" s="134"/>
      <c r="CR981" s="134"/>
      <c r="CS981" s="134"/>
      <c r="CT981" s="134"/>
      <c r="CU981" s="134"/>
      <c r="CV981" s="134"/>
      <c r="CW981" s="134"/>
      <c r="CX981" s="134"/>
      <c r="CY981" s="134"/>
      <c r="CZ981" s="134"/>
      <c r="DA981" s="134"/>
      <c r="DB981" s="134">
        <v>95</v>
      </c>
      <c r="DC981" s="135">
        <v>5</v>
      </c>
      <c r="DD981" s="134"/>
      <c r="DE981" s="134"/>
      <c r="DF981" s="134"/>
      <c r="DG981" s="134"/>
      <c r="DH981" s="134"/>
      <c r="DI981" s="134"/>
      <c r="DJ981" s="134"/>
      <c r="DK981" s="207">
        <f t="shared" ref="DK981" si="797">SUM(CL981:DJ981)</f>
        <v>100</v>
      </c>
      <c r="DL981" s="131"/>
      <c r="DM981" s="134"/>
      <c r="DN981" s="134">
        <v>20</v>
      </c>
      <c r="DO981" s="136"/>
      <c r="DQ981" s="131"/>
      <c r="DR981" s="136"/>
      <c r="DS981" s="131"/>
      <c r="DT981" s="138" t="s">
        <v>2477</v>
      </c>
      <c r="DW981" s="214" t="e">
        <f>VLOOKUP(P981,[4]definitions_list_lookup!$K$30:$L$54,2,0)</f>
        <v>#N/A</v>
      </c>
      <c r="DX981" s="139" t="s">
        <v>853</v>
      </c>
      <c r="DY981" s="139" t="s">
        <v>2478</v>
      </c>
      <c r="DZ981"/>
      <c r="EA981" s="104"/>
      <c r="ED981" s="229" t="s">
        <v>2517</v>
      </c>
      <c r="EE981" s="140"/>
      <c r="EG981" s="140"/>
      <c r="EI981" s="218"/>
      <c r="EJ981" s="143"/>
      <c r="EK981" s="221"/>
      <c r="EM981" s="109"/>
      <c r="EN981" s="109" t="s">
        <v>1448</v>
      </c>
      <c r="EZ981" s="192" t="e">
        <f t="shared" si="755"/>
        <v>#DIV/0!</v>
      </c>
      <c r="FA981" s="192" t="e">
        <f t="shared" si="756"/>
        <v>#DIV/0!</v>
      </c>
      <c r="FB981" s="192" t="e">
        <f t="shared" si="757"/>
        <v>#DIV/0!</v>
      </c>
      <c r="FC981" s="192" t="e">
        <f t="shared" si="758"/>
        <v>#DIV/0!</v>
      </c>
      <c r="FD981" s="192" t="e">
        <f t="shared" si="759"/>
        <v>#DIV/0!</v>
      </c>
      <c r="FE981" s="193" t="e">
        <f t="shared" si="760"/>
        <v>#DIV/0!</v>
      </c>
      <c r="FF981" s="194" t="e">
        <f t="shared" si="761"/>
        <v>#DIV/0!</v>
      </c>
      <c r="FI981" s="778">
        <f t="shared" si="762"/>
        <v>0</v>
      </c>
      <c r="FJ981" s="779" t="e">
        <f t="shared" si="763"/>
        <v>#DIV/0!</v>
      </c>
      <c r="FK981" s="779" t="e">
        <f t="shared" si="764"/>
        <v>#DIV/0!</v>
      </c>
      <c r="FL981" s="780" t="e">
        <f t="shared" si="765"/>
        <v>#DIV/0!</v>
      </c>
      <c r="FM981" s="169" t="e">
        <f t="shared" si="766"/>
        <v>#DIV/0!</v>
      </c>
      <c r="FN981" s="783" t="e">
        <f t="shared" si="767"/>
        <v>#DIV/0!</v>
      </c>
    </row>
    <row r="982" spans="1:1038" ht="18" customHeight="1">
      <c r="A982" s="223"/>
      <c r="B982" s="224"/>
      <c r="D982" s="225"/>
      <c r="E982" s="126">
        <v>112</v>
      </c>
      <c r="F982" s="126">
        <v>4</v>
      </c>
      <c r="G982" s="196" t="str">
        <f t="shared" si="793"/>
        <v>112-4</v>
      </c>
      <c r="H982" s="126">
        <v>12.5</v>
      </c>
      <c r="I982" s="126">
        <v>13</v>
      </c>
      <c r="J982" s="203"/>
      <c r="K982" s="644"/>
      <c r="L982" s="171">
        <f>(VLOOKUP($G982,Depth_Lookup!$A$3:$J$410,10,FALSE))+(H982/100)</f>
        <v>296.19</v>
      </c>
      <c r="M982" s="171">
        <f>(VLOOKUP($G982,Depth_Lookup!$A$3:$J$410,10,FALSE))+(I982/100)</f>
        <v>296.19499999999999</v>
      </c>
      <c r="N982" s="127"/>
      <c r="R982" s="196" t="s">
        <v>97</v>
      </c>
      <c r="X982" s="202"/>
      <c r="AF982" s="196"/>
      <c r="AI982" s="130"/>
      <c r="AO982" s="130"/>
      <c r="AU982" s="130"/>
      <c r="BA982" s="130"/>
      <c r="BG982" s="130"/>
      <c r="BM982" s="130"/>
      <c r="BY982" s="130"/>
      <c r="CF982" s="213"/>
      <c r="CG982" s="131"/>
      <c r="CH982" s="132"/>
      <c r="CI982" s="132"/>
      <c r="CJ982" s="132"/>
      <c r="CK982" s="133"/>
      <c r="CL982" s="134"/>
      <c r="CM982" s="134"/>
      <c r="CN982" s="134"/>
      <c r="CO982" s="134"/>
      <c r="CP982" s="134"/>
      <c r="CQ982" s="134"/>
      <c r="CR982" s="134"/>
      <c r="CS982" s="134"/>
      <c r="CT982" s="134"/>
      <c r="CU982" s="134"/>
      <c r="CV982" s="134"/>
      <c r="CW982" s="134"/>
      <c r="CX982" s="134"/>
      <c r="CY982" s="134"/>
      <c r="CZ982" s="134"/>
      <c r="DA982" s="134"/>
      <c r="DB982" s="134"/>
      <c r="DD982" s="134"/>
      <c r="DE982" s="134"/>
      <c r="DF982" s="134"/>
      <c r="DG982" s="134"/>
      <c r="DH982" s="134"/>
      <c r="DI982" s="134"/>
      <c r="DJ982" s="134"/>
      <c r="DK982" s="207"/>
      <c r="DL982" s="131"/>
      <c r="DM982" s="134"/>
      <c r="DN982" s="134"/>
      <c r="DO982" s="136"/>
      <c r="DQ982" s="131"/>
      <c r="DR982" s="136"/>
      <c r="DS982" s="131"/>
      <c r="DT982" s="138"/>
      <c r="DW982" s="214"/>
      <c r="DX982" s="139"/>
      <c r="DY982" s="139"/>
      <c r="DZ982"/>
      <c r="EA982" s="104"/>
      <c r="ED982" s="229" t="s">
        <v>2517</v>
      </c>
      <c r="EE982" s="140"/>
      <c r="EG982" s="140"/>
      <c r="EI982" s="218"/>
      <c r="EJ982" s="143"/>
      <c r="EK982" s="221"/>
      <c r="EM982" s="109"/>
      <c r="EN982" s="109" t="s">
        <v>1448</v>
      </c>
      <c r="EO982" s="144">
        <v>0.3</v>
      </c>
      <c r="EP982" s="144" t="s">
        <v>2054</v>
      </c>
      <c r="EV982" s="112">
        <v>20</v>
      </c>
      <c r="EW982" s="112">
        <v>270</v>
      </c>
      <c r="EX982" s="112">
        <v>12</v>
      </c>
      <c r="EY982" s="112">
        <v>0</v>
      </c>
      <c r="EZ982" s="192">
        <f t="shared" si="755"/>
        <v>120.28468710756073</v>
      </c>
      <c r="FA982" s="192">
        <f t="shared" si="756"/>
        <v>120.28468710756073</v>
      </c>
      <c r="FB982" s="192">
        <f t="shared" si="757"/>
        <v>67.145017074136547</v>
      </c>
      <c r="FC982" s="192">
        <f t="shared" si="758"/>
        <v>210.28468710756073</v>
      </c>
      <c r="FD982" s="192">
        <f t="shared" si="759"/>
        <v>22.854982925863453</v>
      </c>
      <c r="FE982" s="193">
        <f t="shared" si="760"/>
        <v>300.28468710756073</v>
      </c>
      <c r="FF982" s="194">
        <f t="shared" si="761"/>
        <v>22.854982925863453</v>
      </c>
      <c r="FI982" s="778">
        <f t="shared" si="762"/>
        <v>0.3</v>
      </c>
      <c r="FJ982" s="779">
        <f t="shared" si="763"/>
        <v>22.854982925863453</v>
      </c>
      <c r="FK982" s="779">
        <f t="shared" si="764"/>
        <v>67.145017074136547</v>
      </c>
      <c r="FL982" s="780">
        <f t="shared" si="765"/>
        <v>1.1719016242514924</v>
      </c>
      <c r="FM982" s="169">
        <f t="shared" si="766"/>
        <v>0.92149085439657386</v>
      </c>
      <c r="FN982" s="783">
        <f t="shared" si="767"/>
        <v>0.27644725631897216</v>
      </c>
    </row>
    <row r="983" spans="1:1038" ht="18" customHeight="1">
      <c r="A983" s="223" t="s">
        <v>2392</v>
      </c>
      <c r="B983" s="224" t="s">
        <v>1647</v>
      </c>
      <c r="D983" s="225" t="s">
        <v>1279</v>
      </c>
      <c r="E983" s="126">
        <v>112</v>
      </c>
      <c r="F983" s="126">
        <v>4</v>
      </c>
      <c r="G983" s="196" t="str">
        <f t="shared" si="793"/>
        <v>112-4</v>
      </c>
      <c r="H983" s="126">
        <v>13</v>
      </c>
      <c r="I983" s="126">
        <v>31</v>
      </c>
      <c r="J983" s="203">
        <f t="shared" ref="J983" si="798">IF(H983=0, 1, 0)</f>
        <v>0</v>
      </c>
      <c r="K983" s="644" t="b">
        <f>IF(J992=1,IF(((VLOOKUP($G983,[4]Depth_Lookup!$A$3:$J$550,9,FALSE))-(I983/100))=0,"Good",IF(((VLOOKUP($G983,[4]Depth_Lookup!$A$3:$J$550,9,FALSE))-(I983/100))&gt;0,"Too Short","Too Long")))</f>
        <v>0</v>
      </c>
      <c r="L983" s="171">
        <f>(VLOOKUP($G983,Depth_Lookup!$A$3:$J$410,10,FALSE))+(H983/100)</f>
        <v>296.19499999999999</v>
      </c>
      <c r="M983" s="171">
        <f>(VLOOKUP($G983,Depth_Lookup!$A$3:$J$410,10,FALSE))+(I983/100)</f>
        <v>296.375</v>
      </c>
      <c r="N983" s="127" t="s">
        <v>2472</v>
      </c>
      <c r="O983" s="126">
        <v>1</v>
      </c>
      <c r="P983" s="126" t="s">
        <v>853</v>
      </c>
      <c r="Q983" s="126" t="s">
        <v>2437</v>
      </c>
      <c r="R983" s="196" t="str">
        <f t="shared" ref="R983" si="799">P983&amp;""&amp;Q983</f>
        <v>Serpentinizedharzburgite</v>
      </c>
      <c r="S983" s="126" t="s">
        <v>2398</v>
      </c>
      <c r="U983" s="126" t="s">
        <v>95</v>
      </c>
      <c r="V983" s="126" t="s">
        <v>96</v>
      </c>
      <c r="W983" s="126" t="s">
        <v>2393</v>
      </c>
      <c r="X983" s="202">
        <f>VLOOKUP(W983,[4]definitions_list_lookup!$A$13:$B$19,2,0)</f>
        <v>5</v>
      </c>
      <c r="Y983" s="126" t="s">
        <v>2438</v>
      </c>
      <c r="Z983" s="126" t="s">
        <v>2439</v>
      </c>
      <c r="AF983" s="196" t="e">
        <f>VLOOKUP(AE983,[4]definitions_list_mag!$V$12:$W$15,2,0)</f>
        <v>#N/A</v>
      </c>
      <c r="AI983" s="130">
        <v>74</v>
      </c>
      <c r="AO983" s="130"/>
      <c r="AU983" s="130"/>
      <c r="BA983" s="130">
        <v>25</v>
      </c>
      <c r="BB983" s="126">
        <v>5</v>
      </c>
      <c r="BC983" s="126">
        <v>2</v>
      </c>
      <c r="BD983" s="126" t="s">
        <v>110</v>
      </c>
      <c r="BE983" s="126" t="s">
        <v>103</v>
      </c>
      <c r="BG983" s="130"/>
      <c r="BM983" s="130">
        <v>1</v>
      </c>
      <c r="BN983" s="126">
        <v>2</v>
      </c>
      <c r="BO983" s="126">
        <v>0.5</v>
      </c>
      <c r="BY983" s="130"/>
      <c r="CF983" s="213">
        <f t="shared" ref="CF983" si="800">AI983+AO983+BA983+AU983+BG983+BM983+BY983</f>
        <v>100</v>
      </c>
      <c r="CG983" s="131"/>
      <c r="CH983" s="132" t="s">
        <v>1329</v>
      </c>
      <c r="CI983" s="132">
        <v>80</v>
      </c>
      <c r="CJ983" s="132"/>
      <c r="CK983" s="133"/>
      <c r="CL983" s="134"/>
      <c r="CM983" s="134"/>
      <c r="CN983" s="134"/>
      <c r="CO983" s="134"/>
      <c r="CP983" s="134"/>
      <c r="CQ983" s="134"/>
      <c r="CR983" s="134"/>
      <c r="CS983" s="134"/>
      <c r="CT983" s="134"/>
      <c r="CU983" s="134"/>
      <c r="CV983" s="134"/>
      <c r="CW983" s="134"/>
      <c r="CX983" s="134"/>
      <c r="CY983" s="134"/>
      <c r="CZ983" s="134"/>
      <c r="DA983" s="134"/>
      <c r="DB983" s="134">
        <v>95</v>
      </c>
      <c r="DC983" s="135">
        <v>5</v>
      </c>
      <c r="DD983" s="134"/>
      <c r="DE983" s="134"/>
      <c r="DF983" s="134"/>
      <c r="DG983" s="134"/>
      <c r="DH983" s="134"/>
      <c r="DI983" s="134"/>
      <c r="DJ983" s="134"/>
      <c r="DK983" s="207">
        <f t="shared" ref="DK983" si="801">SUM(CL983:DJ983)</f>
        <v>100</v>
      </c>
      <c r="DL983" s="131"/>
      <c r="DM983" s="134"/>
      <c r="DN983" s="134">
        <v>20</v>
      </c>
      <c r="DO983" s="136"/>
      <c r="DQ983" s="131"/>
      <c r="DR983" s="136"/>
      <c r="DS983" s="131"/>
      <c r="DT983" s="138" t="s">
        <v>2477</v>
      </c>
      <c r="DW983" s="214" t="e">
        <f>VLOOKUP(P983,[4]definitions_list_lookup!$K$30:$L$54,2,0)</f>
        <v>#N/A</v>
      </c>
      <c r="DX983" s="139" t="s">
        <v>853</v>
      </c>
      <c r="DY983" s="139" t="s">
        <v>2478</v>
      </c>
      <c r="DZ983"/>
      <c r="EA983" s="104"/>
      <c r="ED983" s="229" t="s">
        <v>2517</v>
      </c>
      <c r="EE983" s="140"/>
      <c r="EG983" s="140"/>
      <c r="EI983" s="218"/>
      <c r="EJ983" s="143"/>
      <c r="EK983" s="221"/>
      <c r="EM983" s="109"/>
      <c r="EN983" s="109" t="s">
        <v>1448</v>
      </c>
      <c r="EZ983" s="192" t="e">
        <f t="shared" si="755"/>
        <v>#DIV/0!</v>
      </c>
      <c r="FA983" s="192" t="e">
        <f t="shared" si="756"/>
        <v>#DIV/0!</v>
      </c>
      <c r="FB983" s="192" t="e">
        <f t="shared" si="757"/>
        <v>#DIV/0!</v>
      </c>
      <c r="FC983" s="192" t="e">
        <f t="shared" si="758"/>
        <v>#DIV/0!</v>
      </c>
      <c r="FD983" s="192" t="e">
        <f t="shared" si="759"/>
        <v>#DIV/0!</v>
      </c>
      <c r="FE983" s="193" t="e">
        <f t="shared" si="760"/>
        <v>#DIV/0!</v>
      </c>
      <c r="FF983" s="194" t="e">
        <f t="shared" si="761"/>
        <v>#DIV/0!</v>
      </c>
      <c r="FI983" s="778">
        <f t="shared" si="762"/>
        <v>0</v>
      </c>
      <c r="FJ983" s="779" t="e">
        <f t="shared" si="763"/>
        <v>#DIV/0!</v>
      </c>
      <c r="FK983" s="779" t="e">
        <f t="shared" si="764"/>
        <v>#DIV/0!</v>
      </c>
      <c r="FL983" s="780" t="e">
        <f t="shared" si="765"/>
        <v>#DIV/0!</v>
      </c>
      <c r="FM983" s="169" t="e">
        <f t="shared" si="766"/>
        <v>#DIV/0!</v>
      </c>
      <c r="FN983" s="783" t="e">
        <f t="shared" si="767"/>
        <v>#DIV/0!</v>
      </c>
    </row>
    <row r="984" spans="1:1038" ht="18" customHeight="1">
      <c r="A984" s="223"/>
      <c r="B984" s="224"/>
      <c r="D984" s="225"/>
      <c r="E984" s="126">
        <v>112</v>
      </c>
      <c r="F984" s="126">
        <v>4</v>
      </c>
      <c r="G984" s="196" t="str">
        <f t="shared" si="793"/>
        <v>112-4</v>
      </c>
      <c r="H984" s="126">
        <v>31</v>
      </c>
      <c r="I984" s="126">
        <v>31.5</v>
      </c>
      <c r="J984" s="203"/>
      <c r="K984" s="644"/>
      <c r="L984" s="171">
        <f>(VLOOKUP($G984,Depth_Lookup!$A$3:$J$410,10,FALSE))+(H984/100)</f>
        <v>296.375</v>
      </c>
      <c r="M984" s="171">
        <f>(VLOOKUP($G984,Depth_Lookup!$A$3:$J$410,10,FALSE))+(I984/100)</f>
        <v>296.38</v>
      </c>
      <c r="N984" s="127"/>
      <c r="R984" s="196" t="s">
        <v>97</v>
      </c>
      <c r="X984" s="202"/>
      <c r="AF984" s="196"/>
      <c r="AI984" s="130"/>
      <c r="AO984" s="130"/>
      <c r="AU984" s="130"/>
      <c r="BA984" s="130"/>
      <c r="BG984" s="130"/>
      <c r="BM984" s="130"/>
      <c r="BY984" s="130"/>
      <c r="CF984" s="213"/>
      <c r="CG984" s="131"/>
      <c r="CH984" s="132"/>
      <c r="CI984" s="132"/>
      <c r="CJ984" s="132"/>
      <c r="CK984" s="133"/>
      <c r="CL984" s="134"/>
      <c r="CM984" s="134"/>
      <c r="CN984" s="134"/>
      <c r="CO984" s="134"/>
      <c r="CP984" s="134"/>
      <c r="CQ984" s="134"/>
      <c r="CR984" s="134"/>
      <c r="CS984" s="134"/>
      <c r="CT984" s="134"/>
      <c r="CU984" s="134"/>
      <c r="CV984" s="134"/>
      <c r="CW984" s="134"/>
      <c r="CX984" s="134"/>
      <c r="CY984" s="134"/>
      <c r="CZ984" s="134"/>
      <c r="DA984" s="134"/>
      <c r="DB984" s="134"/>
      <c r="DD984" s="134"/>
      <c r="DE984" s="134"/>
      <c r="DF984" s="134"/>
      <c r="DG984" s="134"/>
      <c r="DH984" s="134"/>
      <c r="DI984" s="134"/>
      <c r="DJ984" s="134"/>
      <c r="DK984" s="207"/>
      <c r="DL984" s="131"/>
      <c r="DM984" s="134"/>
      <c r="DN984" s="134"/>
      <c r="DO984" s="136"/>
      <c r="DQ984" s="131"/>
      <c r="DR984" s="136"/>
      <c r="DS984" s="131"/>
      <c r="DT984" s="138"/>
      <c r="DW984" s="214"/>
      <c r="DX984" s="139"/>
      <c r="DY984" s="139"/>
      <c r="DZ984"/>
      <c r="EA984" s="104"/>
      <c r="ED984" s="229" t="s">
        <v>2517</v>
      </c>
      <c r="EE984" s="140"/>
      <c r="EG984" s="140"/>
      <c r="EI984" s="218"/>
      <c r="EJ984" s="143"/>
      <c r="EK984" s="221"/>
      <c r="EM984" s="109"/>
      <c r="EN984" s="109" t="s">
        <v>1448</v>
      </c>
      <c r="EO984" s="144">
        <v>0.3</v>
      </c>
      <c r="EP984" s="144" t="s">
        <v>2202</v>
      </c>
      <c r="EV984" s="112">
        <v>29</v>
      </c>
      <c r="EW984" s="112">
        <v>270</v>
      </c>
      <c r="EX984" s="112">
        <v>20</v>
      </c>
      <c r="EY984" s="112">
        <v>0</v>
      </c>
      <c r="EZ984" s="192">
        <f t="shared" si="755"/>
        <v>123.28969072457102</v>
      </c>
      <c r="FA984" s="192">
        <f t="shared" si="756"/>
        <v>123.28969072457102</v>
      </c>
      <c r="FB984" s="192">
        <f t="shared" si="757"/>
        <v>56.450704352335485</v>
      </c>
      <c r="FC984" s="192">
        <f t="shared" si="758"/>
        <v>213.28969072457102</v>
      </c>
      <c r="FD984" s="192">
        <f t="shared" si="759"/>
        <v>33.549295647664515</v>
      </c>
      <c r="FE984" s="193">
        <f t="shared" si="760"/>
        <v>303.28969072457102</v>
      </c>
      <c r="FF984" s="194">
        <f t="shared" si="761"/>
        <v>33.549295647664515</v>
      </c>
      <c r="FI984" s="778">
        <f t="shared" si="762"/>
        <v>0.3</v>
      </c>
      <c r="FJ984" s="779">
        <f t="shared" si="763"/>
        <v>33.549295647664515</v>
      </c>
      <c r="FK984" s="779">
        <f t="shared" si="764"/>
        <v>56.450704352335485</v>
      </c>
      <c r="FL984" s="780">
        <f t="shared" si="765"/>
        <v>0.98525065601814732</v>
      </c>
      <c r="FM984" s="169">
        <f t="shared" si="766"/>
        <v>0.83341064271448073</v>
      </c>
      <c r="FN984" s="783">
        <f t="shared" si="767"/>
        <v>0.25002319281434421</v>
      </c>
    </row>
    <row r="985" spans="1:1038" ht="18" customHeight="1">
      <c r="A985" s="223" t="s">
        <v>2392</v>
      </c>
      <c r="B985" s="224" t="s">
        <v>1647</v>
      </c>
      <c r="D985" s="225" t="s">
        <v>1279</v>
      </c>
      <c r="E985" s="126">
        <v>112</v>
      </c>
      <c r="F985" s="126">
        <v>4</v>
      </c>
      <c r="G985" s="196" t="str">
        <f t="shared" si="793"/>
        <v>112-4</v>
      </c>
      <c r="H985" s="126">
        <v>31.5</v>
      </c>
      <c r="I985" s="126">
        <v>34.5</v>
      </c>
      <c r="J985" s="203">
        <f t="shared" ref="J985" si="802">IF(H985=0, 1, 0)</f>
        <v>0</v>
      </c>
      <c r="K985" s="644" t="str">
        <f>IF(J994=1,IF(((VLOOKUP($G985,[4]Depth_Lookup!$A$3:$J$550,9,FALSE))-(I985/100))=0,"Good",IF(((VLOOKUP($G985,[4]Depth_Lookup!$A$3:$J$550,9,FALSE))-(I985/100))&gt;0,"Too Short","Too Long")))</f>
        <v>Too Short</v>
      </c>
      <c r="L985" s="171">
        <f>(VLOOKUP($G985,Depth_Lookup!$A$3:$J$410,10,FALSE))+(H985/100)</f>
        <v>296.38</v>
      </c>
      <c r="M985" s="171">
        <f>(VLOOKUP($G985,Depth_Lookup!$A$3:$J$410,10,FALSE))+(I985/100)</f>
        <v>296.41000000000003</v>
      </c>
      <c r="N985" s="127" t="s">
        <v>2472</v>
      </c>
      <c r="O985" s="126">
        <v>1</v>
      </c>
      <c r="P985" s="126" t="s">
        <v>853</v>
      </c>
      <c r="Q985" s="126" t="s">
        <v>2437</v>
      </c>
      <c r="R985" s="196" t="str">
        <f t="shared" ref="R985" si="803">P985&amp;""&amp;Q985</f>
        <v>Serpentinizedharzburgite</v>
      </c>
      <c r="S985" s="126" t="s">
        <v>2398</v>
      </c>
      <c r="U985" s="126" t="s">
        <v>95</v>
      </c>
      <c r="V985" s="126" t="s">
        <v>96</v>
      </c>
      <c r="W985" s="126" t="s">
        <v>2393</v>
      </c>
      <c r="X985" s="202">
        <f>VLOOKUP(W985,[4]definitions_list_lookup!$A$13:$B$19,2,0)</f>
        <v>5</v>
      </c>
      <c r="Y985" s="126" t="s">
        <v>2438</v>
      </c>
      <c r="Z985" s="126" t="s">
        <v>2439</v>
      </c>
      <c r="AF985" s="196" t="e">
        <f>VLOOKUP(AE985,[4]definitions_list_mag!$V$12:$W$15,2,0)</f>
        <v>#N/A</v>
      </c>
      <c r="AI985" s="130">
        <v>74</v>
      </c>
      <c r="AO985" s="130"/>
      <c r="AU985" s="130"/>
      <c r="BA985" s="130">
        <v>25</v>
      </c>
      <c r="BB985" s="126">
        <v>5</v>
      </c>
      <c r="BC985" s="126">
        <v>2</v>
      </c>
      <c r="BD985" s="126" t="s">
        <v>110</v>
      </c>
      <c r="BE985" s="126" t="s">
        <v>103</v>
      </c>
      <c r="BG985" s="130"/>
      <c r="BM985" s="130">
        <v>1</v>
      </c>
      <c r="BN985" s="126">
        <v>2</v>
      </c>
      <c r="BO985" s="126">
        <v>0.5</v>
      </c>
      <c r="BY985" s="130"/>
      <c r="CF985" s="213">
        <f t="shared" ref="CF985" si="804">AI985+AO985+BA985+AU985+BG985+BM985+BY985</f>
        <v>100</v>
      </c>
      <c r="CG985" s="131"/>
      <c r="CH985" s="132" t="s">
        <v>1329</v>
      </c>
      <c r="CI985" s="132">
        <v>80</v>
      </c>
      <c r="CJ985" s="132"/>
      <c r="CK985" s="133"/>
      <c r="CL985" s="134"/>
      <c r="CM985" s="134"/>
      <c r="CN985" s="134"/>
      <c r="CO985" s="134"/>
      <c r="CP985" s="134"/>
      <c r="CQ985" s="134"/>
      <c r="CR985" s="134"/>
      <c r="CS985" s="134"/>
      <c r="CT985" s="134"/>
      <c r="CU985" s="134"/>
      <c r="CV985" s="134"/>
      <c r="CW985" s="134"/>
      <c r="CX985" s="134"/>
      <c r="CY985" s="134"/>
      <c r="CZ985" s="134"/>
      <c r="DA985" s="134"/>
      <c r="DB985" s="134">
        <v>95</v>
      </c>
      <c r="DC985" s="135">
        <v>5</v>
      </c>
      <c r="DD985" s="134"/>
      <c r="DE985" s="134"/>
      <c r="DF985" s="134"/>
      <c r="DG985" s="134"/>
      <c r="DH985" s="134"/>
      <c r="DI985" s="134"/>
      <c r="DJ985" s="134"/>
      <c r="DK985" s="207">
        <f t="shared" ref="DK985" si="805">SUM(CL985:DJ985)</f>
        <v>100</v>
      </c>
      <c r="DL985" s="131"/>
      <c r="DM985" s="134"/>
      <c r="DN985" s="134">
        <v>20</v>
      </c>
      <c r="DO985" s="136"/>
      <c r="DQ985" s="131"/>
      <c r="DR985" s="136"/>
      <c r="DS985" s="131"/>
      <c r="DT985" s="138" t="s">
        <v>2477</v>
      </c>
      <c r="DW985" s="214" t="e">
        <f>VLOOKUP(P985,[4]definitions_list_lookup!$K$30:$L$54,2,0)</f>
        <v>#N/A</v>
      </c>
      <c r="DX985" s="139" t="s">
        <v>853</v>
      </c>
      <c r="DY985" s="139" t="s">
        <v>2478</v>
      </c>
      <c r="DZ985"/>
      <c r="EA985" s="104"/>
      <c r="ED985" s="229" t="s">
        <v>2517</v>
      </c>
      <c r="EE985" s="140"/>
      <c r="EG985" s="140"/>
      <c r="EI985" s="218"/>
      <c r="EJ985" s="143"/>
      <c r="EK985" s="221"/>
      <c r="EM985" s="109"/>
      <c r="EN985" s="109" t="s">
        <v>1448</v>
      </c>
      <c r="EZ985" s="192" t="e">
        <f t="shared" si="755"/>
        <v>#DIV/0!</v>
      </c>
      <c r="FA985" s="192" t="e">
        <f t="shared" si="756"/>
        <v>#DIV/0!</v>
      </c>
      <c r="FB985" s="192" t="e">
        <f t="shared" si="757"/>
        <v>#DIV/0!</v>
      </c>
      <c r="FC985" s="192" t="e">
        <f t="shared" si="758"/>
        <v>#DIV/0!</v>
      </c>
      <c r="FD985" s="192" t="e">
        <f t="shared" si="759"/>
        <v>#DIV/0!</v>
      </c>
      <c r="FE985" s="193" t="e">
        <f t="shared" si="760"/>
        <v>#DIV/0!</v>
      </c>
      <c r="FF985" s="194" t="e">
        <f t="shared" si="761"/>
        <v>#DIV/0!</v>
      </c>
      <c r="FI985" s="778">
        <f t="shared" si="762"/>
        <v>0</v>
      </c>
      <c r="FJ985" s="779" t="e">
        <f t="shared" si="763"/>
        <v>#DIV/0!</v>
      </c>
      <c r="FK985" s="779" t="e">
        <f t="shared" si="764"/>
        <v>#DIV/0!</v>
      </c>
      <c r="FL985" s="780" t="e">
        <f t="shared" si="765"/>
        <v>#DIV/0!</v>
      </c>
      <c r="FM985" s="169" t="e">
        <f t="shared" si="766"/>
        <v>#DIV/0!</v>
      </c>
      <c r="FN985" s="783" t="e">
        <f t="shared" si="767"/>
        <v>#DIV/0!</v>
      </c>
    </row>
    <row r="986" spans="1:1038" ht="18" customHeight="1">
      <c r="A986" s="223"/>
      <c r="B986" s="224"/>
      <c r="D986" s="225"/>
      <c r="E986" s="126">
        <v>112</v>
      </c>
      <c r="F986" s="126">
        <v>4</v>
      </c>
      <c r="G986" s="196" t="str">
        <f t="shared" si="793"/>
        <v>112-4</v>
      </c>
      <c r="H986" s="126">
        <v>34.5</v>
      </c>
      <c r="I986" s="126">
        <v>35</v>
      </c>
      <c r="J986" s="203"/>
      <c r="K986" s="644"/>
      <c r="L986" s="171">
        <f>(VLOOKUP($G986,Depth_Lookup!$A$3:$J$410,10,FALSE))+(H986/100)</f>
        <v>296.41000000000003</v>
      </c>
      <c r="M986" s="171">
        <f>(VLOOKUP($G986,Depth_Lookup!$A$3:$J$410,10,FALSE))+(I986/100)</f>
        <v>296.41500000000002</v>
      </c>
      <c r="N986" s="127"/>
      <c r="R986" s="196" t="s">
        <v>97</v>
      </c>
      <c r="X986" s="202"/>
      <c r="AF986" s="196"/>
      <c r="AI986" s="130"/>
      <c r="AO986" s="130"/>
      <c r="AU986" s="130"/>
      <c r="BA986" s="130"/>
      <c r="BG986" s="130"/>
      <c r="BM986" s="130"/>
      <c r="BY986" s="130"/>
      <c r="CF986" s="213"/>
      <c r="CG986" s="131"/>
      <c r="CH986" s="132"/>
      <c r="CI986" s="132"/>
      <c r="CJ986" s="132"/>
      <c r="CK986" s="133"/>
      <c r="CL986" s="134"/>
      <c r="CM986" s="134"/>
      <c r="CN986" s="134"/>
      <c r="CO986" s="134"/>
      <c r="CP986" s="134"/>
      <c r="CQ986" s="134"/>
      <c r="CR986" s="134"/>
      <c r="CS986" s="134"/>
      <c r="CT986" s="134"/>
      <c r="CU986" s="134"/>
      <c r="CV986" s="134"/>
      <c r="CW986" s="134"/>
      <c r="CX986" s="134"/>
      <c r="CY986" s="134"/>
      <c r="CZ986" s="134"/>
      <c r="DA986" s="134"/>
      <c r="DB986" s="134"/>
      <c r="DD986" s="134"/>
      <c r="DE986" s="134"/>
      <c r="DF986" s="134"/>
      <c r="DG986" s="134"/>
      <c r="DH986" s="134"/>
      <c r="DI986" s="134"/>
      <c r="DJ986" s="134"/>
      <c r="DK986" s="207"/>
      <c r="DL986" s="131"/>
      <c r="DM986" s="134"/>
      <c r="DN986" s="134"/>
      <c r="DO986" s="136"/>
      <c r="DQ986" s="131"/>
      <c r="DR986" s="136"/>
      <c r="DS986" s="131"/>
      <c r="DT986" s="138"/>
      <c r="DW986" s="214"/>
      <c r="DX986" s="139"/>
      <c r="DY986" s="139"/>
      <c r="DZ986"/>
      <c r="EA986" s="104"/>
      <c r="ED986" s="229" t="s">
        <v>2517</v>
      </c>
      <c r="EE986" s="140"/>
      <c r="EG986" s="140"/>
      <c r="EI986" s="218"/>
      <c r="EJ986" s="143"/>
      <c r="EK986" s="221"/>
      <c r="EM986" s="109"/>
      <c r="EN986" s="109" t="s">
        <v>1448</v>
      </c>
      <c r="EO986" s="144">
        <v>0.2</v>
      </c>
      <c r="EP986" s="144" t="s">
        <v>2054</v>
      </c>
      <c r="EV986" s="112">
        <v>45</v>
      </c>
      <c r="EW986" s="112">
        <v>90</v>
      </c>
      <c r="EX986" s="112">
        <v>52</v>
      </c>
      <c r="EY986" s="112">
        <v>180</v>
      </c>
      <c r="EZ986" s="192">
        <f t="shared" si="755"/>
        <v>-38</v>
      </c>
      <c r="FA986" s="192">
        <f t="shared" si="756"/>
        <v>322</v>
      </c>
      <c r="FB986" s="192">
        <f t="shared" si="757"/>
        <v>31.619006537464564</v>
      </c>
      <c r="FC986" s="192">
        <f t="shared" si="758"/>
        <v>52</v>
      </c>
      <c r="FD986" s="192">
        <f t="shared" si="759"/>
        <v>58.380993462535436</v>
      </c>
      <c r="FE986" s="193">
        <f t="shared" si="760"/>
        <v>142</v>
      </c>
      <c r="FF986" s="194">
        <f t="shared" si="761"/>
        <v>58.380993462535436</v>
      </c>
      <c r="FI986" s="778">
        <f t="shared" si="762"/>
        <v>0.2</v>
      </c>
      <c r="FJ986" s="779">
        <f t="shared" si="763"/>
        <v>58.380993462535436</v>
      </c>
      <c r="FK986" s="779">
        <f t="shared" si="764"/>
        <v>31.619006537464564</v>
      </c>
      <c r="FL986" s="780">
        <f t="shared" si="765"/>
        <v>0.55185577028836841</v>
      </c>
      <c r="FM986" s="169">
        <f t="shared" si="766"/>
        <v>0.52426841766404653</v>
      </c>
      <c r="FN986" s="783">
        <f t="shared" si="767"/>
        <v>0.10485368353280931</v>
      </c>
    </row>
    <row r="987" spans="1:1038" ht="18" customHeight="1">
      <c r="A987" s="223" t="s">
        <v>2392</v>
      </c>
      <c r="B987" s="224" t="s">
        <v>1647</v>
      </c>
      <c r="D987" s="225" t="s">
        <v>1279</v>
      </c>
      <c r="E987" s="126">
        <v>112</v>
      </c>
      <c r="F987" s="126">
        <v>4</v>
      </c>
      <c r="G987" s="196" t="str">
        <f t="shared" ref="G987" si="806">E987&amp;"-"&amp;F987</f>
        <v>112-4</v>
      </c>
      <c r="H987" s="126">
        <v>35</v>
      </c>
      <c r="I987" s="126">
        <v>63</v>
      </c>
      <c r="J987" s="203">
        <f t="shared" ref="J987" si="807">IF(H987=0, 1, 0)</f>
        <v>0</v>
      </c>
      <c r="K987" s="644" t="b">
        <f>IF(J996=1,IF(((VLOOKUP($G987,[4]Depth_Lookup!$A$3:$J$550,9,FALSE))-(I987/100))=0,"Good",IF(((VLOOKUP($G987,[4]Depth_Lookup!$A$3:$J$550,9,FALSE))-(I987/100))&gt;0,"Too Short","Too Long")))</f>
        <v>0</v>
      </c>
      <c r="L987" s="171">
        <f>(VLOOKUP($G987,Depth_Lookup!$A$3:$J$410,10,FALSE))+(H987/100)</f>
        <v>296.41500000000002</v>
      </c>
      <c r="M987" s="171">
        <f>(VLOOKUP($G987,Depth_Lookup!$A$3:$J$410,10,FALSE))+(I987/100)</f>
        <v>296.69499999999999</v>
      </c>
      <c r="N987" s="127" t="s">
        <v>2472</v>
      </c>
      <c r="O987" s="126">
        <v>1</v>
      </c>
      <c r="P987" s="126" t="s">
        <v>853</v>
      </c>
      <c r="Q987" s="126" t="s">
        <v>2437</v>
      </c>
      <c r="R987" s="196" t="str">
        <f t="shared" ref="R987" si="808">P987&amp;""&amp;Q987</f>
        <v>Serpentinizedharzburgite</v>
      </c>
      <c r="S987" s="126" t="s">
        <v>2398</v>
      </c>
      <c r="U987" s="126" t="s">
        <v>95</v>
      </c>
      <c r="V987" s="126" t="s">
        <v>96</v>
      </c>
      <c r="W987" s="126" t="s">
        <v>2393</v>
      </c>
      <c r="X987" s="202">
        <f>VLOOKUP(W987,[4]definitions_list_lookup!$A$13:$B$19,2,0)</f>
        <v>5</v>
      </c>
      <c r="Y987" s="126" t="s">
        <v>2438</v>
      </c>
      <c r="Z987" s="126" t="s">
        <v>2439</v>
      </c>
      <c r="AF987" s="196" t="e">
        <f>VLOOKUP(AE987,[4]definitions_list_mag!$V$12:$W$15,2,0)</f>
        <v>#N/A</v>
      </c>
      <c r="AI987" s="130">
        <v>74</v>
      </c>
      <c r="AO987" s="130"/>
      <c r="AU987" s="130"/>
      <c r="BA987" s="130">
        <v>25</v>
      </c>
      <c r="BB987" s="126">
        <v>5</v>
      </c>
      <c r="BC987" s="126">
        <v>2</v>
      </c>
      <c r="BD987" s="126" t="s">
        <v>110</v>
      </c>
      <c r="BE987" s="126" t="s">
        <v>103</v>
      </c>
      <c r="BG987" s="130"/>
      <c r="BM987" s="130">
        <v>1</v>
      </c>
      <c r="BN987" s="126">
        <v>2</v>
      </c>
      <c r="BO987" s="126">
        <v>0.5</v>
      </c>
      <c r="BY987" s="130"/>
      <c r="CF987" s="213">
        <f t="shared" ref="CF987" si="809">AI987+AO987+BA987+AU987+BG987+BM987+BY987</f>
        <v>100</v>
      </c>
      <c r="CG987" s="131"/>
      <c r="CH987" s="132" t="s">
        <v>1329</v>
      </c>
      <c r="CI987" s="132">
        <v>80</v>
      </c>
      <c r="CJ987" s="132"/>
      <c r="CK987" s="133"/>
      <c r="CL987" s="134"/>
      <c r="CM987" s="134"/>
      <c r="CN987" s="134"/>
      <c r="CO987" s="134"/>
      <c r="CP987" s="134"/>
      <c r="CQ987" s="134"/>
      <c r="CR987" s="134"/>
      <c r="CS987" s="134"/>
      <c r="CT987" s="134"/>
      <c r="CU987" s="134"/>
      <c r="CV987" s="134"/>
      <c r="CW987" s="134"/>
      <c r="CX987" s="134"/>
      <c r="CY987" s="134"/>
      <c r="CZ987" s="134"/>
      <c r="DA987" s="134"/>
      <c r="DB987" s="134">
        <v>95</v>
      </c>
      <c r="DC987" s="135">
        <v>5</v>
      </c>
      <c r="DD987" s="134"/>
      <c r="DE987" s="134"/>
      <c r="DF987" s="134"/>
      <c r="DG987" s="134"/>
      <c r="DH987" s="134"/>
      <c r="DI987" s="134"/>
      <c r="DJ987" s="134"/>
      <c r="DK987" s="207">
        <f t="shared" ref="DK987" si="810">SUM(CL987:DJ987)</f>
        <v>100</v>
      </c>
      <c r="DL987" s="131"/>
      <c r="DM987" s="134"/>
      <c r="DN987" s="134">
        <v>20</v>
      </c>
      <c r="DO987" s="136"/>
      <c r="DQ987" s="131"/>
      <c r="DR987" s="136"/>
      <c r="DS987" s="131"/>
      <c r="DT987" s="138" t="s">
        <v>2477</v>
      </c>
      <c r="DW987" s="214" t="e">
        <f>VLOOKUP(P987,[4]definitions_list_lookup!$K$30:$L$54,2,0)</f>
        <v>#N/A</v>
      </c>
      <c r="DX987" s="139" t="s">
        <v>853</v>
      </c>
      <c r="DY987" s="139" t="s">
        <v>2478</v>
      </c>
      <c r="DZ987"/>
      <c r="EA987" s="104"/>
      <c r="ED987" s="229" t="s">
        <v>2517</v>
      </c>
      <c r="EE987" s="140"/>
      <c r="EG987" s="140"/>
      <c r="EI987" s="218"/>
      <c r="EJ987" s="143"/>
      <c r="EK987" s="221"/>
      <c r="EM987" s="109"/>
      <c r="EN987" s="109" t="s">
        <v>1448</v>
      </c>
      <c r="EZ987" s="192" t="e">
        <f t="shared" si="755"/>
        <v>#DIV/0!</v>
      </c>
      <c r="FA987" s="192" t="e">
        <f t="shared" si="756"/>
        <v>#DIV/0!</v>
      </c>
      <c r="FB987" s="192" t="e">
        <f t="shared" si="757"/>
        <v>#DIV/0!</v>
      </c>
      <c r="FC987" s="192" t="e">
        <f t="shared" si="758"/>
        <v>#DIV/0!</v>
      </c>
      <c r="FD987" s="192" t="e">
        <f t="shared" si="759"/>
        <v>#DIV/0!</v>
      </c>
      <c r="FE987" s="193" t="e">
        <f t="shared" si="760"/>
        <v>#DIV/0!</v>
      </c>
      <c r="FF987" s="194" t="e">
        <f t="shared" si="761"/>
        <v>#DIV/0!</v>
      </c>
      <c r="FI987" s="778">
        <f t="shared" si="762"/>
        <v>0</v>
      </c>
      <c r="FJ987" s="779" t="e">
        <f t="shared" si="763"/>
        <v>#DIV/0!</v>
      </c>
      <c r="FK987" s="779" t="e">
        <f t="shared" si="764"/>
        <v>#DIV/0!</v>
      </c>
      <c r="FL987" s="780" t="e">
        <f t="shared" si="765"/>
        <v>#DIV/0!</v>
      </c>
      <c r="FM987" s="169" t="e">
        <f t="shared" si="766"/>
        <v>#DIV/0!</v>
      </c>
      <c r="FN987" s="783" t="e">
        <f t="shared" si="767"/>
        <v>#DIV/0!</v>
      </c>
    </row>
    <row r="988" spans="1:1038" ht="18" customHeight="1">
      <c r="A988" s="223" t="s">
        <v>2392</v>
      </c>
      <c r="B988" s="224" t="s">
        <v>1647</v>
      </c>
      <c r="D988" s="225" t="s">
        <v>1279</v>
      </c>
      <c r="E988" s="126">
        <v>112</v>
      </c>
      <c r="F988" s="126">
        <v>4</v>
      </c>
      <c r="G988" s="196" t="str">
        <f t="shared" si="744"/>
        <v>112-4</v>
      </c>
      <c r="H988" s="126">
        <v>63</v>
      </c>
      <c r="I988" s="126">
        <v>63.5</v>
      </c>
      <c r="J988" s="203">
        <f t="shared" si="754"/>
        <v>0</v>
      </c>
      <c r="K988" s="644" t="b">
        <f>IF(J989=1,IF(((VLOOKUP($G988,[4]Depth_Lookup!$A$3:$J$550,9,FALSE))-(I988/100))=0,"Good",IF(((VLOOKUP($G988,[4]Depth_Lookup!$A$3:$J$550,9,FALSE))-(I988/100))&gt;0,"Too Short","Too Long")))</f>
        <v>0</v>
      </c>
      <c r="L988" s="171">
        <f>(VLOOKUP($G988,Depth_Lookup!$A$3:$J$410,10,FALSE))+(H988/100)</f>
        <v>296.69499999999999</v>
      </c>
      <c r="M988" s="171">
        <f>(VLOOKUP($G988,Depth_Lookup!$A$3:$J$410,10,FALSE))+(I988/100)</f>
        <v>296.7</v>
      </c>
      <c r="N988" s="127" t="s">
        <v>2472</v>
      </c>
      <c r="O988" s="126">
        <v>1</v>
      </c>
      <c r="Q988" s="126" t="s">
        <v>111</v>
      </c>
      <c r="R988" s="196" t="str">
        <f t="shared" si="745"/>
        <v>Olivine gabbro</v>
      </c>
      <c r="S988" s="126" t="s">
        <v>2398</v>
      </c>
      <c r="U988" s="126" t="s">
        <v>95</v>
      </c>
      <c r="V988" s="126" t="s">
        <v>96</v>
      </c>
      <c r="W988" s="126" t="s">
        <v>2468</v>
      </c>
      <c r="X988" s="202">
        <f>VLOOKUP(W988,[4]definitions_list_lookup!$A$13:$B$19,2,0)</f>
        <v>4</v>
      </c>
      <c r="Y988" s="126" t="s">
        <v>2438</v>
      </c>
      <c r="Z988" s="126" t="s">
        <v>2439</v>
      </c>
      <c r="AF988" s="196" t="e">
        <f>VLOOKUP(AE988,[4]definitions_list_mag!$V$12:$W$15,2,0)</f>
        <v>#N/A</v>
      </c>
      <c r="AI988" s="130">
        <v>5</v>
      </c>
      <c r="AJ988" s="126">
        <v>4</v>
      </c>
      <c r="AK988" s="126">
        <v>2</v>
      </c>
      <c r="AO988" s="130">
        <v>60</v>
      </c>
      <c r="AR988" s="126" t="s">
        <v>106</v>
      </c>
      <c r="AS988" s="126" t="s">
        <v>93</v>
      </c>
      <c r="AT988" s="126" t="s">
        <v>1326</v>
      </c>
      <c r="AU988" s="130">
        <v>35</v>
      </c>
      <c r="AV988" s="126">
        <v>2</v>
      </c>
      <c r="AW988" s="126">
        <v>2</v>
      </c>
      <c r="AX988" s="126" t="s">
        <v>110</v>
      </c>
      <c r="AY988" s="126" t="s">
        <v>103</v>
      </c>
      <c r="BA988" s="130"/>
      <c r="BG988" s="130"/>
      <c r="BM988" s="130"/>
      <c r="BY988" s="130"/>
      <c r="CF988" s="213">
        <f t="shared" si="746"/>
        <v>100</v>
      </c>
      <c r="CG988" s="131"/>
      <c r="CH988" s="132" t="s">
        <v>2479</v>
      </c>
      <c r="CI988" s="132">
        <v>100</v>
      </c>
      <c r="CJ988" s="132"/>
      <c r="CK988" s="133"/>
      <c r="CL988" s="134"/>
      <c r="CM988" s="134"/>
      <c r="CN988" s="134"/>
      <c r="CO988" s="134"/>
      <c r="CP988" s="134"/>
      <c r="CQ988" s="134"/>
      <c r="CR988" s="134"/>
      <c r="CS988" s="134"/>
      <c r="CT988" s="134"/>
      <c r="CU988" s="134"/>
      <c r="CV988" s="134"/>
      <c r="CW988" s="134"/>
      <c r="CX988" s="134"/>
      <c r="CY988" s="134"/>
      <c r="CZ988" s="134"/>
      <c r="DA988" s="134"/>
      <c r="DB988" s="134"/>
      <c r="DD988" s="134">
        <v>50</v>
      </c>
      <c r="DE988" s="134"/>
      <c r="DF988" s="134"/>
      <c r="DG988" s="134"/>
      <c r="DH988" s="134"/>
      <c r="DI988" s="134"/>
      <c r="DJ988" s="134">
        <v>50</v>
      </c>
      <c r="DK988" s="207">
        <f t="shared" si="747"/>
        <v>100</v>
      </c>
      <c r="DL988" s="131"/>
      <c r="DM988" s="134"/>
      <c r="DN988" s="134"/>
      <c r="DO988" s="136"/>
      <c r="DQ988" s="131"/>
      <c r="DR988" s="136" t="s">
        <v>2469</v>
      </c>
      <c r="DS988" s="131"/>
      <c r="DT988" s="138" t="s">
        <v>2475</v>
      </c>
      <c r="DU988" s="135">
        <v>5</v>
      </c>
      <c r="DV988" s="135" t="s">
        <v>850</v>
      </c>
      <c r="DW988" s="214" t="e">
        <f>VLOOKUP(P988,[4]definitions_list_lookup!$K$30:$L$54,2,0)</f>
        <v>#N/A</v>
      </c>
      <c r="DX988" s="139" t="s">
        <v>2480</v>
      </c>
      <c r="DY988" s="139" t="s">
        <v>1762</v>
      </c>
      <c r="DZ988"/>
      <c r="EA988" s="104"/>
      <c r="ED988" s="229" t="s">
        <v>2517</v>
      </c>
      <c r="EE988" s="140"/>
      <c r="EG988" s="140"/>
      <c r="EI988" s="218"/>
      <c r="EJ988" s="143"/>
      <c r="EK988" s="221"/>
      <c r="EM988" s="109"/>
      <c r="EN988" s="109" t="s">
        <v>1447</v>
      </c>
      <c r="EO988" s="144">
        <v>0.6</v>
      </c>
      <c r="EP988" s="144" t="s">
        <v>2202</v>
      </c>
      <c r="EV988" s="112">
        <v>35</v>
      </c>
      <c r="EW988" s="112">
        <v>270</v>
      </c>
      <c r="EX988" s="112">
        <v>30</v>
      </c>
      <c r="EY988" s="112">
        <v>0</v>
      </c>
      <c r="EZ988" s="192">
        <f t="shared" si="755"/>
        <v>129.50700123783014</v>
      </c>
      <c r="FA988" s="192">
        <f t="shared" si="756"/>
        <v>129.50700123783014</v>
      </c>
      <c r="FB988" s="192">
        <f t="shared" si="757"/>
        <v>47.775085915371314</v>
      </c>
      <c r="FC988" s="192">
        <f t="shared" si="758"/>
        <v>219.50700123783014</v>
      </c>
      <c r="FD988" s="192">
        <f t="shared" si="759"/>
        <v>42.224914084628686</v>
      </c>
      <c r="FE988" s="193">
        <f t="shared" si="760"/>
        <v>309.50700123783014</v>
      </c>
      <c r="FF988" s="194">
        <f t="shared" si="761"/>
        <v>42.224914084628686</v>
      </c>
      <c r="FI988" s="778">
        <f t="shared" si="762"/>
        <v>0.6</v>
      </c>
      <c r="FJ988" s="779">
        <f t="shared" si="763"/>
        <v>42.224914084628686</v>
      </c>
      <c r="FK988" s="779">
        <f t="shared" si="764"/>
        <v>47.775085915371314</v>
      </c>
      <c r="FL988" s="780">
        <f t="shared" si="765"/>
        <v>0.83383254964639841</v>
      </c>
      <c r="FM988" s="169">
        <f t="shared" si="766"/>
        <v>0.74051244011114659</v>
      </c>
      <c r="FN988" s="783">
        <f t="shared" si="767"/>
        <v>0.44430746406668792</v>
      </c>
    </row>
    <row r="989" spans="1:1038" ht="18" customHeight="1">
      <c r="A989" s="223" t="s">
        <v>2392</v>
      </c>
      <c r="B989" s="224" t="s">
        <v>1647</v>
      </c>
      <c r="D989" s="225" t="s">
        <v>1279</v>
      </c>
      <c r="E989" s="126">
        <v>112</v>
      </c>
      <c r="F989" s="126">
        <v>4</v>
      </c>
      <c r="G989" s="196" t="str">
        <f t="shared" si="744"/>
        <v>112-4</v>
      </c>
      <c r="H989" s="126">
        <v>63.5</v>
      </c>
      <c r="I989" s="126">
        <v>78.5</v>
      </c>
      <c r="J989" s="203">
        <f t="shared" si="754"/>
        <v>0</v>
      </c>
      <c r="K989" s="644" t="b">
        <f>IF(J992=1,IF(((VLOOKUP($G989,[4]Depth_Lookup!$A$3:$J$550,9,FALSE))-(I989/100))=0,"Good",IF(((VLOOKUP($G989,[4]Depth_Lookup!$A$3:$J$550,9,FALSE))-(I989/100))&gt;0,"Too Short","Too Long")))</f>
        <v>0</v>
      </c>
      <c r="L989" s="171">
        <f>(VLOOKUP($G989,Depth_Lookup!$A$3:$J$410,10,FALSE))+(H989/100)</f>
        <v>296.7</v>
      </c>
      <c r="M989" s="171">
        <f>(VLOOKUP($G989,Depth_Lookup!$A$3:$J$410,10,FALSE))+(I989/100)</f>
        <v>296.85000000000002</v>
      </c>
      <c r="N989" s="127" t="s">
        <v>2472</v>
      </c>
      <c r="O989" s="126">
        <v>1</v>
      </c>
      <c r="P989" s="126" t="s">
        <v>853</v>
      </c>
      <c r="Q989" s="126" t="s">
        <v>2437</v>
      </c>
      <c r="R989" s="196" t="str">
        <f t="shared" si="745"/>
        <v>Serpentinizedharzburgite</v>
      </c>
      <c r="S989" s="126" t="s">
        <v>2398</v>
      </c>
      <c r="T989" s="126" t="s">
        <v>700</v>
      </c>
      <c r="U989" s="126" t="s">
        <v>95</v>
      </c>
      <c r="V989" s="126" t="s">
        <v>96</v>
      </c>
      <c r="W989" s="126" t="s">
        <v>2393</v>
      </c>
      <c r="X989" s="202">
        <f>VLOOKUP(W989,[4]definitions_list_lookup!$A$13:$B$19,2,0)</f>
        <v>5</v>
      </c>
      <c r="Y989" s="126" t="s">
        <v>2438</v>
      </c>
      <c r="Z989" s="126" t="s">
        <v>2439</v>
      </c>
      <c r="AF989" s="196" t="e">
        <f>VLOOKUP(AE989,[4]definitions_list_mag!$V$12:$W$15,2,0)</f>
        <v>#N/A</v>
      </c>
      <c r="AI989" s="130">
        <v>74</v>
      </c>
      <c r="AO989" s="130"/>
      <c r="AU989" s="130"/>
      <c r="BA989" s="130">
        <v>25</v>
      </c>
      <c r="BB989" s="126">
        <v>5</v>
      </c>
      <c r="BC989" s="126">
        <v>2</v>
      </c>
      <c r="BD989" s="126" t="s">
        <v>110</v>
      </c>
      <c r="BE989" s="126" t="s">
        <v>103</v>
      </c>
      <c r="BG989" s="130"/>
      <c r="BM989" s="130">
        <v>1</v>
      </c>
      <c r="BN989" s="126">
        <v>2</v>
      </c>
      <c r="BO989" s="126">
        <v>0.5</v>
      </c>
      <c r="BY989" s="130"/>
      <c r="CF989" s="213">
        <f t="shared" si="746"/>
        <v>100</v>
      </c>
      <c r="CG989" s="131"/>
      <c r="CH989" s="132" t="s">
        <v>1329</v>
      </c>
      <c r="CI989" s="132">
        <v>80</v>
      </c>
      <c r="CJ989" s="132"/>
      <c r="CK989" s="133"/>
      <c r="CL989" s="134"/>
      <c r="CM989" s="134"/>
      <c r="CN989" s="134"/>
      <c r="CO989" s="134"/>
      <c r="CP989" s="134"/>
      <c r="CQ989" s="134"/>
      <c r="CR989" s="134"/>
      <c r="CS989" s="134"/>
      <c r="CT989" s="134"/>
      <c r="CU989" s="134"/>
      <c r="CV989" s="134"/>
      <c r="CW989" s="134"/>
      <c r="CX989" s="134"/>
      <c r="CY989" s="134"/>
      <c r="CZ989" s="134"/>
      <c r="DA989" s="134"/>
      <c r="DB989" s="134">
        <v>95</v>
      </c>
      <c r="DC989" s="135">
        <v>5</v>
      </c>
      <c r="DD989" s="134"/>
      <c r="DE989" s="134"/>
      <c r="DF989" s="134"/>
      <c r="DG989" s="134"/>
      <c r="DH989" s="134"/>
      <c r="DI989" s="134"/>
      <c r="DJ989" s="134"/>
      <c r="DK989" s="207">
        <f t="shared" si="747"/>
        <v>100</v>
      </c>
      <c r="DL989" s="131"/>
      <c r="DM989" s="134"/>
      <c r="DN989" s="134"/>
      <c r="DO989" s="136"/>
      <c r="DQ989" s="131"/>
      <c r="DR989" s="136"/>
      <c r="DS989" s="131"/>
      <c r="DT989" s="138" t="s">
        <v>2354</v>
      </c>
      <c r="DW989" s="214" t="e">
        <f>VLOOKUP(P989,[4]definitions_list_lookup!$K$30:$L$54,2,0)</f>
        <v>#N/A</v>
      </c>
      <c r="DX989" s="139" t="s">
        <v>853</v>
      </c>
      <c r="DY989" s="139" t="s">
        <v>2481</v>
      </c>
      <c r="DZ989"/>
      <c r="EA989" s="104"/>
      <c r="ED989" s="229" t="s">
        <v>2517</v>
      </c>
      <c r="EE989" s="140"/>
      <c r="EG989" s="140"/>
      <c r="EI989" s="218"/>
      <c r="EJ989" s="143"/>
      <c r="EK989" s="221"/>
      <c r="EM989" s="109"/>
      <c r="EN989" s="109" t="s">
        <v>1447</v>
      </c>
      <c r="EZ989" s="192" t="e">
        <f t="shared" si="755"/>
        <v>#DIV/0!</v>
      </c>
      <c r="FA989" s="192" t="e">
        <f t="shared" si="756"/>
        <v>#DIV/0!</v>
      </c>
      <c r="FB989" s="192" t="e">
        <f t="shared" si="757"/>
        <v>#DIV/0!</v>
      </c>
      <c r="FC989" s="192" t="e">
        <f t="shared" si="758"/>
        <v>#DIV/0!</v>
      </c>
      <c r="FD989" s="192" t="e">
        <f t="shared" si="759"/>
        <v>#DIV/0!</v>
      </c>
      <c r="FE989" s="193" t="e">
        <f t="shared" si="760"/>
        <v>#DIV/0!</v>
      </c>
      <c r="FF989" s="194" t="e">
        <f t="shared" si="761"/>
        <v>#DIV/0!</v>
      </c>
      <c r="FI989" s="778">
        <f t="shared" si="762"/>
        <v>0</v>
      </c>
      <c r="FJ989" s="779" t="e">
        <f t="shared" si="763"/>
        <v>#DIV/0!</v>
      </c>
      <c r="FK989" s="779" t="e">
        <f t="shared" si="764"/>
        <v>#DIV/0!</v>
      </c>
      <c r="FL989" s="780" t="e">
        <f t="shared" si="765"/>
        <v>#DIV/0!</v>
      </c>
      <c r="FM989" s="169" t="e">
        <f t="shared" si="766"/>
        <v>#DIV/0!</v>
      </c>
      <c r="FN989" s="783" t="e">
        <f t="shared" si="767"/>
        <v>#DIV/0!</v>
      </c>
    </row>
    <row r="990" spans="1:1038" s="432" customFormat="1" ht="18" customHeight="1">
      <c r="A990" s="547" t="s">
        <v>2392</v>
      </c>
      <c r="B990" s="524" t="s">
        <v>1647</v>
      </c>
      <c r="C990" s="422"/>
      <c r="D990" s="525" t="s">
        <v>1279</v>
      </c>
      <c r="E990" s="422">
        <v>113</v>
      </c>
      <c r="F990" s="422">
        <v>1</v>
      </c>
      <c r="G990" s="526" t="str">
        <f t="shared" ref="G990" si="811">E990&amp;"-"&amp;F990</f>
        <v>113-1</v>
      </c>
      <c r="H990" s="422">
        <v>0</v>
      </c>
      <c r="I990" s="422">
        <v>6</v>
      </c>
      <c r="J990" s="527">
        <f t="shared" ref="J990:J991" si="812">IF(H990=0, 1, 0)</f>
        <v>1</v>
      </c>
      <c r="K990" s="528" t="b">
        <f>IF(J991=1,IF(((VLOOKUP($G990,[4]Depth_Lookup!$A$3:$J$550,9,FALSE))-(I990/100))=0,"Good",IF(((VLOOKUP($G990,[4]Depth_Lookup!$A$3:$J$550,9,FALSE))-(I990/100))&gt;0,"Too Short","Too Long")))</f>
        <v>0</v>
      </c>
      <c r="L990" s="171">
        <f>(VLOOKUP($G990,Depth_Lookup!$A$3:$J$410,10,FALSE))+(H990/100)</f>
        <v>296.7</v>
      </c>
      <c r="M990" s="171">
        <f>(VLOOKUP($G990,Depth_Lookup!$A$3:$J$410,10,FALSE))+(I990/100)</f>
        <v>296.76</v>
      </c>
      <c r="N990" s="441" t="s">
        <v>2472</v>
      </c>
      <c r="O990" s="422">
        <v>1</v>
      </c>
      <c r="P990" s="422" t="s">
        <v>853</v>
      </c>
      <c r="Q990" s="422" t="s">
        <v>2437</v>
      </c>
      <c r="R990" s="526" t="str">
        <f t="shared" ref="R990" si="813">P990&amp;""&amp;Q990</f>
        <v>Serpentinizedharzburgite</v>
      </c>
      <c r="S990" s="422" t="s">
        <v>700</v>
      </c>
      <c r="T990" s="422" t="s">
        <v>700</v>
      </c>
      <c r="U990" s="422"/>
      <c r="V990" s="422"/>
      <c r="W990" s="422" t="s">
        <v>2393</v>
      </c>
      <c r="X990" s="529">
        <f>VLOOKUP(W990,[4]definitions_list_lookup!$A$13:$B$19,2,0)</f>
        <v>5</v>
      </c>
      <c r="Y990" s="422" t="s">
        <v>2438</v>
      </c>
      <c r="Z990" s="422" t="s">
        <v>2439</v>
      </c>
      <c r="AA990" s="422"/>
      <c r="AB990" s="422"/>
      <c r="AC990" s="422"/>
      <c r="AD990" s="422"/>
      <c r="AE990" s="423"/>
      <c r="AF990" s="526" t="e">
        <f>VLOOKUP(AE990,[4]definitions_list_mag!$V$12:$W$15,2,0)</f>
        <v>#N/A</v>
      </c>
      <c r="AG990" s="530"/>
      <c r="AH990" s="422"/>
      <c r="AI990" s="426">
        <v>68</v>
      </c>
      <c r="AJ990" s="422"/>
      <c r="AK990" s="422"/>
      <c r="AL990" s="422"/>
      <c r="AM990" s="422"/>
      <c r="AN990" s="422"/>
      <c r="AO990" s="426"/>
      <c r="AP990" s="422"/>
      <c r="AQ990" s="422"/>
      <c r="AR990" s="422"/>
      <c r="AS990" s="422"/>
      <c r="AT990" s="422"/>
      <c r="AU990" s="426">
        <v>1</v>
      </c>
      <c r="AV990" s="422">
        <v>2</v>
      </c>
      <c r="AW990" s="422">
        <v>0.5</v>
      </c>
      <c r="AX990" s="422" t="s">
        <v>110</v>
      </c>
      <c r="AY990" s="422" t="s">
        <v>103</v>
      </c>
      <c r="AZ990" s="422"/>
      <c r="BA990" s="426">
        <v>30</v>
      </c>
      <c r="BB990" s="422">
        <v>12</v>
      </c>
      <c r="BC990" s="422">
        <v>2</v>
      </c>
      <c r="BD990" s="422" t="s">
        <v>110</v>
      </c>
      <c r="BE990" s="422" t="s">
        <v>103</v>
      </c>
      <c r="BF990" s="422"/>
      <c r="BG990" s="426"/>
      <c r="BH990" s="422"/>
      <c r="BI990" s="422"/>
      <c r="BJ990" s="422"/>
      <c r="BK990" s="422"/>
      <c r="BL990" s="422"/>
      <c r="BM990" s="426">
        <v>1</v>
      </c>
      <c r="BN990" s="422">
        <v>1</v>
      </c>
      <c r="BO990" s="422">
        <v>0.5</v>
      </c>
      <c r="BP990" s="422"/>
      <c r="BQ990" s="422"/>
      <c r="BR990" s="422"/>
      <c r="BS990" s="422"/>
      <c r="BT990" s="422"/>
      <c r="BU990" s="422"/>
      <c r="BV990" s="422"/>
      <c r="BW990" s="422"/>
      <c r="BX990" s="422"/>
      <c r="BY990" s="426"/>
      <c r="BZ990" s="422"/>
      <c r="CA990" s="422"/>
      <c r="CB990" s="422"/>
      <c r="CC990" s="422"/>
      <c r="CD990" s="422"/>
      <c r="CE990" s="422"/>
      <c r="CF990" s="531">
        <f t="shared" ref="CF990" si="814">AI990+AO990+BA990+AU990+BG990+BM990+BY990</f>
        <v>100</v>
      </c>
      <c r="CG990" s="166"/>
      <c r="CH990" s="163" t="s">
        <v>1329</v>
      </c>
      <c r="CI990" s="163">
        <v>80</v>
      </c>
      <c r="CJ990" s="163"/>
      <c r="CK990" s="164"/>
      <c r="CL990" s="165"/>
      <c r="CM990" s="165"/>
      <c r="CN990" s="165"/>
      <c r="CO990" s="165"/>
      <c r="CP990" s="165"/>
      <c r="CQ990" s="165"/>
      <c r="CR990" s="165"/>
      <c r="CS990" s="165"/>
      <c r="CT990" s="165"/>
      <c r="CU990" s="165"/>
      <c r="CV990" s="165"/>
      <c r="CW990" s="165"/>
      <c r="CX990" s="165"/>
      <c r="CY990" s="165"/>
      <c r="CZ990" s="165"/>
      <c r="DA990" s="165"/>
      <c r="DB990" s="165">
        <v>90</v>
      </c>
      <c r="DC990" s="429">
        <v>10</v>
      </c>
      <c r="DD990" s="165"/>
      <c r="DE990" s="165"/>
      <c r="DF990" s="165"/>
      <c r="DG990" s="165"/>
      <c r="DH990" s="165"/>
      <c r="DI990" s="165"/>
      <c r="DJ990" s="165"/>
      <c r="DK990" s="209">
        <f t="shared" ref="DK990" si="815">SUM(CL990:DJ990)</f>
        <v>100</v>
      </c>
      <c r="DL990" s="166"/>
      <c r="DM990" s="165"/>
      <c r="DN990" s="165"/>
      <c r="DO990" s="167"/>
      <c r="DQ990" s="166"/>
      <c r="DR990" s="167"/>
      <c r="DS990" s="166"/>
      <c r="DT990" s="555" t="s">
        <v>2482</v>
      </c>
      <c r="DU990" s="429"/>
      <c r="DV990" s="429"/>
      <c r="DW990" s="532" t="e">
        <f>VLOOKUP(P990,[4]definitions_list_lookup!$K$30:$L$54,2,0)</f>
        <v>#N/A</v>
      </c>
      <c r="DX990" s="443" t="s">
        <v>2151</v>
      </c>
      <c r="DY990" s="443" t="s">
        <v>1797</v>
      </c>
      <c r="DZ990" s="533"/>
      <c r="EA990" s="534"/>
      <c r="EB990" s="429"/>
      <c r="EC990" s="534"/>
      <c r="ED990" s="229" t="s">
        <v>2517</v>
      </c>
      <c r="EE990" s="535"/>
      <c r="EF990" s="536"/>
      <c r="EG990" s="535"/>
      <c r="EH990" s="537"/>
      <c r="EI990" s="538"/>
      <c r="EJ990" s="539"/>
      <c r="EK990" s="540"/>
      <c r="EL990" s="535"/>
      <c r="EM990" s="537"/>
      <c r="EN990" s="537"/>
      <c r="EO990" s="541"/>
      <c r="EP990" s="541"/>
      <c r="EQ990" s="541"/>
      <c r="ER990" s="541"/>
      <c r="ES990" s="541"/>
      <c r="ET990" s="541"/>
      <c r="EU990" s="541"/>
      <c r="EV990" s="542"/>
      <c r="EW990" s="542"/>
      <c r="EX990" s="542"/>
      <c r="EY990" s="542"/>
      <c r="EZ990" s="192" t="e">
        <f t="shared" si="755"/>
        <v>#DIV/0!</v>
      </c>
      <c r="FA990" s="192" t="e">
        <f t="shared" si="756"/>
        <v>#DIV/0!</v>
      </c>
      <c r="FB990" s="192" t="e">
        <f t="shared" si="757"/>
        <v>#DIV/0!</v>
      </c>
      <c r="FC990" s="192" t="e">
        <f t="shared" si="758"/>
        <v>#DIV/0!</v>
      </c>
      <c r="FD990" s="192" t="e">
        <f t="shared" si="759"/>
        <v>#DIV/0!</v>
      </c>
      <c r="FE990" s="193" t="e">
        <f t="shared" si="760"/>
        <v>#DIV/0!</v>
      </c>
      <c r="FF990" s="194" t="e">
        <f t="shared" si="761"/>
        <v>#DIV/0!</v>
      </c>
      <c r="FG990" s="535"/>
      <c r="FH990" s="537"/>
      <c r="FI990" s="778">
        <f t="shared" si="762"/>
        <v>0</v>
      </c>
      <c r="FJ990" s="779" t="e">
        <f t="shared" si="763"/>
        <v>#DIV/0!</v>
      </c>
      <c r="FK990" s="779" t="e">
        <f t="shared" si="764"/>
        <v>#DIV/0!</v>
      </c>
      <c r="FL990" s="780" t="e">
        <f t="shared" si="765"/>
        <v>#DIV/0!</v>
      </c>
      <c r="FM990" s="169" t="e">
        <f t="shared" si="766"/>
        <v>#DIV/0!</v>
      </c>
      <c r="FN990" s="783" t="e">
        <f t="shared" si="767"/>
        <v>#DIV/0!</v>
      </c>
      <c r="FO990" s="422"/>
      <c r="FP990" s="422"/>
      <c r="FQ990" s="422"/>
      <c r="FR990" s="422"/>
      <c r="FS990" s="422"/>
      <c r="FT990" s="422"/>
      <c r="FU990" s="422"/>
      <c r="FV990" s="422"/>
      <c r="FW990" s="422"/>
      <c r="FX990" s="422"/>
      <c r="FY990" s="422"/>
      <c r="FZ990" s="422"/>
      <c r="GA990" s="422"/>
      <c r="GB990" s="422"/>
      <c r="GC990" s="422"/>
      <c r="GD990" s="422"/>
      <c r="GE990" s="422"/>
      <c r="GF990" s="422"/>
      <c r="GG990" s="422"/>
      <c r="GH990" s="422"/>
      <c r="GI990" s="422"/>
      <c r="GJ990" s="422"/>
      <c r="GK990" s="422"/>
      <c r="GL990" s="422"/>
      <c r="GM990" s="422"/>
      <c r="GN990" s="422"/>
      <c r="GO990" s="422"/>
      <c r="GP990" s="422"/>
      <c r="GQ990" s="422"/>
      <c r="GR990" s="422"/>
      <c r="GS990" s="422"/>
      <c r="GT990" s="422"/>
      <c r="GU990" s="422"/>
      <c r="GV990" s="422"/>
      <c r="GW990" s="422"/>
      <c r="GX990" s="422"/>
      <c r="GY990" s="422"/>
      <c r="GZ990" s="422"/>
      <c r="HA990" s="422"/>
      <c r="HB990" s="422"/>
      <c r="HC990" s="422"/>
      <c r="HD990" s="422"/>
      <c r="HE990" s="422"/>
      <c r="HF990" s="422"/>
      <c r="HG990" s="422"/>
      <c r="HH990" s="422"/>
      <c r="HI990" s="422"/>
      <c r="HJ990" s="422"/>
      <c r="HK990" s="422"/>
      <c r="HL990" s="422"/>
      <c r="HM990" s="422"/>
      <c r="HN990" s="422"/>
      <c r="HO990" s="422"/>
      <c r="HP990" s="422"/>
      <c r="HQ990" s="422"/>
      <c r="HR990" s="422"/>
      <c r="HS990" s="422"/>
      <c r="HT990" s="422"/>
      <c r="HU990" s="422"/>
      <c r="HV990" s="422"/>
      <c r="HW990" s="422"/>
      <c r="HX990" s="422"/>
      <c r="HY990" s="422"/>
      <c r="HZ990" s="422"/>
      <c r="IA990" s="422"/>
      <c r="IB990" s="422"/>
      <c r="IC990" s="422"/>
      <c r="ID990" s="422"/>
      <c r="IE990" s="422"/>
      <c r="IF990" s="422"/>
      <c r="IG990" s="422"/>
      <c r="IH990" s="422"/>
      <c r="II990" s="422"/>
      <c r="IJ990" s="422"/>
      <c r="IK990" s="422"/>
      <c r="IL990" s="422"/>
      <c r="IM990" s="422"/>
      <c r="IN990" s="422"/>
      <c r="IO990" s="422"/>
      <c r="IP990" s="422"/>
      <c r="IQ990" s="422"/>
      <c r="IR990" s="422"/>
      <c r="IS990" s="422"/>
      <c r="IT990" s="422"/>
      <c r="IU990" s="422"/>
      <c r="IV990" s="422"/>
      <c r="IW990" s="422"/>
      <c r="IX990" s="422"/>
      <c r="IY990" s="422"/>
      <c r="IZ990" s="422"/>
      <c r="JA990" s="422"/>
      <c r="JB990" s="422"/>
      <c r="JC990" s="422"/>
      <c r="JD990" s="422"/>
      <c r="JE990" s="422"/>
      <c r="JF990" s="422"/>
      <c r="JG990" s="422"/>
      <c r="JH990" s="422"/>
      <c r="JI990" s="422"/>
      <c r="JJ990" s="422"/>
      <c r="JK990" s="422"/>
      <c r="JL990" s="422"/>
      <c r="JM990" s="422"/>
      <c r="JN990" s="422"/>
      <c r="JO990" s="422"/>
      <c r="JP990" s="422"/>
      <c r="JQ990" s="422"/>
      <c r="JR990" s="422"/>
      <c r="JS990" s="422"/>
      <c r="JT990" s="422"/>
      <c r="JU990" s="422"/>
      <c r="JV990" s="422"/>
      <c r="JW990" s="422"/>
      <c r="JX990" s="422"/>
      <c r="JY990" s="422"/>
      <c r="JZ990" s="422"/>
      <c r="KA990" s="422"/>
      <c r="KB990" s="422"/>
      <c r="KC990" s="422"/>
      <c r="KD990" s="422"/>
      <c r="KE990" s="422"/>
      <c r="KF990" s="422"/>
      <c r="KG990" s="422"/>
      <c r="KH990" s="422"/>
      <c r="KI990" s="422"/>
      <c r="KJ990" s="422"/>
      <c r="KK990" s="422"/>
      <c r="KL990" s="422"/>
      <c r="KM990" s="422"/>
      <c r="KN990" s="422"/>
      <c r="KO990" s="422"/>
      <c r="KP990" s="422"/>
      <c r="KQ990" s="422"/>
      <c r="KR990" s="422"/>
      <c r="KS990" s="422"/>
      <c r="KT990" s="422"/>
      <c r="KU990" s="422"/>
      <c r="KV990" s="422"/>
      <c r="KW990" s="422"/>
      <c r="KX990" s="422"/>
      <c r="KY990" s="422"/>
      <c r="KZ990" s="422"/>
      <c r="LA990" s="422"/>
      <c r="LB990" s="422"/>
      <c r="LC990" s="422"/>
      <c r="LD990" s="422"/>
      <c r="LE990" s="422"/>
      <c r="LF990" s="422"/>
      <c r="LG990" s="422"/>
      <c r="LH990" s="422"/>
      <c r="LI990" s="422"/>
      <c r="LJ990" s="422"/>
      <c r="LK990" s="422"/>
      <c r="LL990" s="422"/>
      <c r="LM990" s="422"/>
      <c r="LN990" s="422"/>
      <c r="LO990" s="422"/>
      <c r="LP990" s="422"/>
      <c r="LQ990" s="422"/>
      <c r="LR990" s="422"/>
      <c r="LS990" s="422"/>
      <c r="LT990" s="422"/>
      <c r="LU990" s="422"/>
      <c r="LV990" s="422"/>
      <c r="LW990" s="422"/>
      <c r="LX990" s="422"/>
      <c r="LY990" s="422"/>
      <c r="LZ990" s="422"/>
      <c r="MA990" s="422"/>
      <c r="MB990" s="422"/>
      <c r="MC990" s="422"/>
      <c r="MD990" s="422"/>
      <c r="ME990" s="422"/>
      <c r="MF990" s="422"/>
      <c r="MG990" s="422"/>
      <c r="MH990" s="422"/>
      <c r="MI990" s="422"/>
      <c r="MJ990" s="422"/>
      <c r="MK990" s="422"/>
      <c r="ML990" s="422"/>
      <c r="MM990" s="422"/>
      <c r="MN990" s="422"/>
      <c r="MO990" s="422"/>
      <c r="MP990" s="422"/>
      <c r="MQ990" s="422"/>
      <c r="MR990" s="422"/>
      <c r="MS990" s="422"/>
      <c r="MT990" s="422"/>
      <c r="MU990" s="422"/>
      <c r="MV990" s="422"/>
      <c r="MW990" s="422"/>
      <c r="MX990" s="422"/>
      <c r="MY990" s="422"/>
      <c r="MZ990" s="422"/>
      <c r="NA990" s="422"/>
      <c r="NB990" s="422"/>
      <c r="NC990" s="422"/>
      <c r="ND990" s="422"/>
      <c r="NE990" s="422"/>
      <c r="NF990" s="422"/>
      <c r="NG990" s="422"/>
      <c r="NH990" s="422"/>
      <c r="NI990" s="422"/>
      <c r="NJ990" s="422"/>
      <c r="NK990" s="422"/>
      <c r="NL990" s="422"/>
      <c r="NM990" s="422"/>
      <c r="NN990" s="422"/>
      <c r="NO990" s="422"/>
      <c r="NP990" s="422"/>
      <c r="NQ990" s="422"/>
      <c r="NR990" s="422"/>
      <c r="NS990" s="422"/>
      <c r="NT990" s="422"/>
      <c r="NU990" s="422"/>
      <c r="NV990" s="422"/>
      <c r="NW990" s="422"/>
      <c r="NX990" s="422"/>
      <c r="NY990" s="422"/>
      <c r="NZ990" s="422"/>
      <c r="OA990" s="422"/>
      <c r="OB990" s="422"/>
      <c r="OC990" s="422"/>
      <c r="OD990" s="422"/>
      <c r="OE990" s="422"/>
      <c r="OF990" s="422"/>
      <c r="OG990" s="422"/>
      <c r="OH990" s="422"/>
      <c r="OI990" s="422"/>
      <c r="OJ990" s="422"/>
      <c r="OK990" s="422"/>
      <c r="OL990" s="422"/>
      <c r="OM990" s="422"/>
      <c r="ON990" s="422"/>
      <c r="OO990" s="422"/>
      <c r="OP990" s="422"/>
      <c r="OQ990" s="422"/>
      <c r="OR990" s="422"/>
      <c r="OS990" s="422"/>
      <c r="OT990" s="422"/>
      <c r="OU990" s="422"/>
      <c r="OV990" s="422"/>
      <c r="OW990" s="422"/>
      <c r="OX990" s="422"/>
      <c r="OY990" s="422"/>
      <c r="OZ990" s="422"/>
      <c r="PA990" s="422"/>
      <c r="PB990" s="422"/>
      <c r="PC990" s="422"/>
      <c r="PD990" s="422"/>
      <c r="PE990" s="422"/>
      <c r="PF990" s="422"/>
      <c r="PG990" s="422"/>
      <c r="PH990" s="422"/>
      <c r="PI990" s="422"/>
      <c r="PJ990" s="422"/>
      <c r="PK990" s="422"/>
      <c r="PL990" s="422"/>
      <c r="PM990" s="422"/>
      <c r="PN990" s="422"/>
      <c r="PO990" s="422"/>
      <c r="PP990" s="422"/>
      <c r="PQ990" s="422"/>
      <c r="PR990" s="422"/>
      <c r="PS990" s="422"/>
      <c r="PT990" s="422"/>
      <c r="PU990" s="422"/>
      <c r="PV990" s="422"/>
      <c r="PW990" s="422"/>
      <c r="PX990" s="422"/>
      <c r="PY990" s="422"/>
      <c r="PZ990" s="422"/>
      <c r="QA990" s="422"/>
      <c r="QB990" s="422"/>
      <c r="QC990" s="422"/>
      <c r="QD990" s="422"/>
      <c r="QE990" s="422"/>
      <c r="QF990" s="422"/>
      <c r="QG990" s="422"/>
      <c r="QH990" s="422"/>
      <c r="QI990" s="422"/>
      <c r="QJ990" s="422"/>
      <c r="QK990" s="422"/>
      <c r="QL990" s="422"/>
      <c r="QM990" s="422"/>
      <c r="QN990" s="422"/>
      <c r="QO990" s="422"/>
      <c r="QP990" s="422"/>
      <c r="QQ990" s="422"/>
      <c r="QR990" s="422"/>
      <c r="QS990" s="422"/>
      <c r="QT990" s="422"/>
      <c r="QU990" s="422"/>
      <c r="QV990" s="422"/>
      <c r="QW990" s="422"/>
      <c r="QX990" s="422"/>
      <c r="QY990" s="422"/>
      <c r="QZ990" s="422"/>
      <c r="RA990" s="422"/>
      <c r="RB990" s="422"/>
      <c r="RC990" s="422"/>
      <c r="RD990" s="422"/>
      <c r="RE990" s="422"/>
      <c r="RF990" s="422"/>
      <c r="RG990" s="422"/>
      <c r="RH990" s="422"/>
      <c r="RI990" s="422"/>
      <c r="RJ990" s="422"/>
      <c r="RK990" s="422"/>
      <c r="RL990" s="422"/>
      <c r="RM990" s="422"/>
      <c r="RN990" s="422"/>
      <c r="RO990" s="422"/>
      <c r="RP990" s="422"/>
      <c r="RQ990" s="422"/>
      <c r="RR990" s="422"/>
      <c r="RS990" s="422"/>
      <c r="RT990" s="422"/>
      <c r="RU990" s="422"/>
      <c r="RV990" s="422"/>
      <c r="RW990" s="422"/>
      <c r="RX990" s="422"/>
      <c r="RY990" s="422"/>
      <c r="RZ990" s="422"/>
      <c r="SA990" s="422"/>
      <c r="SB990" s="422"/>
      <c r="SC990" s="422"/>
      <c r="SD990" s="422"/>
      <c r="SE990" s="422"/>
      <c r="SF990" s="422"/>
      <c r="SG990" s="422"/>
      <c r="SH990" s="422"/>
      <c r="SI990" s="422"/>
      <c r="SJ990" s="422"/>
      <c r="SK990" s="422"/>
      <c r="SL990" s="422"/>
      <c r="SM990" s="422"/>
      <c r="SN990" s="422"/>
      <c r="SO990" s="422"/>
      <c r="SP990" s="422"/>
      <c r="SQ990" s="422"/>
      <c r="SR990" s="422"/>
      <c r="SS990" s="422"/>
      <c r="ST990" s="422"/>
      <c r="SU990" s="422"/>
      <c r="SV990" s="422"/>
      <c r="SW990" s="422"/>
      <c r="SX990" s="422"/>
      <c r="SY990" s="422"/>
      <c r="SZ990" s="422"/>
      <c r="TA990" s="422"/>
      <c r="TB990" s="422"/>
      <c r="TC990" s="422"/>
      <c r="TD990" s="422"/>
      <c r="TE990" s="422"/>
      <c r="TF990" s="422"/>
      <c r="TG990" s="422"/>
      <c r="TH990" s="422"/>
      <c r="TI990" s="422"/>
      <c r="TJ990" s="422"/>
      <c r="TK990" s="422"/>
      <c r="TL990" s="422"/>
      <c r="TM990" s="422"/>
      <c r="TN990" s="422"/>
      <c r="TO990" s="422"/>
      <c r="TP990" s="422"/>
      <c r="TQ990" s="422"/>
      <c r="TR990" s="422"/>
      <c r="TS990" s="422"/>
      <c r="TT990" s="422"/>
      <c r="TU990" s="422"/>
      <c r="TV990" s="422"/>
      <c r="TW990" s="422"/>
      <c r="TX990" s="422"/>
      <c r="TY990" s="422"/>
      <c r="TZ990" s="422"/>
      <c r="UA990" s="422"/>
      <c r="UB990" s="422"/>
      <c r="UC990" s="422"/>
      <c r="UD990" s="422"/>
      <c r="UE990" s="422"/>
      <c r="UF990" s="422"/>
      <c r="UG990" s="422"/>
      <c r="UH990" s="422"/>
      <c r="UI990" s="422"/>
      <c r="UJ990" s="422"/>
      <c r="UK990" s="422"/>
      <c r="UL990" s="422"/>
      <c r="UM990" s="422"/>
      <c r="UN990" s="422"/>
      <c r="UO990" s="422"/>
      <c r="UP990" s="422"/>
      <c r="UQ990" s="422"/>
      <c r="UR990" s="422"/>
      <c r="US990" s="422"/>
      <c r="UT990" s="422"/>
      <c r="UU990" s="422"/>
      <c r="UV990" s="422"/>
      <c r="UW990" s="422"/>
      <c r="UX990" s="422"/>
      <c r="UY990" s="422"/>
      <c r="UZ990" s="422"/>
      <c r="VA990" s="422"/>
      <c r="VB990" s="422"/>
      <c r="VC990" s="422"/>
      <c r="VD990" s="422"/>
      <c r="VE990" s="422"/>
      <c r="VF990" s="422"/>
      <c r="VG990" s="422"/>
      <c r="VH990" s="422"/>
      <c r="VI990" s="422"/>
      <c r="VJ990" s="422"/>
      <c r="VK990" s="422"/>
      <c r="VL990" s="422"/>
      <c r="VM990" s="422"/>
      <c r="VN990" s="422"/>
      <c r="VO990" s="422"/>
      <c r="VP990" s="422"/>
      <c r="VQ990" s="422"/>
      <c r="VR990" s="422"/>
      <c r="VS990" s="422"/>
      <c r="VT990" s="422"/>
      <c r="VU990" s="422"/>
      <c r="VV990" s="422"/>
      <c r="VW990" s="422"/>
      <c r="VX990" s="422"/>
      <c r="VY990" s="422"/>
      <c r="VZ990" s="422"/>
      <c r="WA990" s="422"/>
      <c r="WB990" s="422"/>
      <c r="WC990" s="422"/>
      <c r="WD990" s="422"/>
      <c r="WE990" s="422"/>
      <c r="WF990" s="422"/>
      <c r="WG990" s="422"/>
      <c r="WH990" s="422"/>
      <c r="WI990" s="422"/>
      <c r="WJ990" s="422"/>
      <c r="WK990" s="422"/>
      <c r="WL990" s="422"/>
      <c r="WM990" s="422"/>
      <c r="WN990" s="422"/>
      <c r="WO990" s="422"/>
      <c r="WP990" s="422"/>
      <c r="WQ990" s="422"/>
      <c r="WR990" s="422"/>
      <c r="WS990" s="422"/>
      <c r="WT990" s="422"/>
      <c r="WU990" s="422"/>
      <c r="WV990" s="422"/>
      <c r="WW990" s="422"/>
      <c r="WX990" s="422"/>
      <c r="WY990" s="422"/>
      <c r="WZ990" s="422"/>
      <c r="XA990" s="422"/>
      <c r="XB990" s="422"/>
      <c r="XC990" s="422"/>
      <c r="XD990" s="422"/>
      <c r="XE990" s="422"/>
      <c r="XF990" s="422"/>
      <c r="XG990" s="422"/>
      <c r="XH990" s="422"/>
      <c r="XI990" s="422"/>
      <c r="XJ990" s="422"/>
      <c r="XK990" s="422"/>
      <c r="XL990" s="422"/>
      <c r="XM990" s="422"/>
      <c r="XN990" s="422"/>
      <c r="XO990" s="422"/>
      <c r="XP990" s="422"/>
      <c r="XQ990" s="422"/>
      <c r="XR990" s="422"/>
      <c r="XS990" s="422"/>
      <c r="XT990" s="422"/>
      <c r="XU990" s="422"/>
      <c r="XV990" s="422"/>
      <c r="XW990" s="422"/>
      <c r="XX990" s="422"/>
      <c r="XY990" s="422"/>
      <c r="XZ990" s="422"/>
      <c r="YA990" s="422"/>
      <c r="YB990" s="422"/>
      <c r="YC990" s="422"/>
      <c r="YD990" s="422"/>
      <c r="YE990" s="422"/>
      <c r="YF990" s="422"/>
      <c r="YG990" s="422"/>
      <c r="YH990" s="422"/>
      <c r="YI990" s="422"/>
      <c r="YJ990" s="422"/>
      <c r="YK990" s="422"/>
      <c r="YL990" s="422"/>
      <c r="YM990" s="422"/>
      <c r="YN990" s="422"/>
      <c r="YO990" s="422"/>
      <c r="YP990" s="422"/>
      <c r="YQ990" s="422"/>
      <c r="YR990" s="422"/>
      <c r="YS990" s="422"/>
      <c r="YT990" s="422"/>
      <c r="YU990" s="422"/>
      <c r="YV990" s="422"/>
      <c r="YW990" s="422"/>
      <c r="YX990" s="422"/>
      <c r="YY990" s="422"/>
      <c r="YZ990" s="422"/>
      <c r="ZA990" s="422"/>
      <c r="ZB990" s="422"/>
      <c r="ZC990" s="422"/>
      <c r="ZD990" s="422"/>
      <c r="ZE990" s="422"/>
      <c r="ZF990" s="422"/>
      <c r="ZG990" s="422"/>
      <c r="ZH990" s="422"/>
      <c r="ZI990" s="422"/>
      <c r="ZJ990" s="422"/>
      <c r="ZK990" s="422"/>
      <c r="ZL990" s="422"/>
      <c r="ZM990" s="422"/>
      <c r="ZN990" s="422"/>
      <c r="ZO990" s="422"/>
      <c r="ZP990" s="422"/>
      <c r="ZQ990" s="422"/>
      <c r="ZR990" s="422"/>
      <c r="ZS990" s="422"/>
      <c r="ZT990" s="422"/>
      <c r="ZU990" s="422"/>
      <c r="ZV990" s="422"/>
      <c r="ZW990" s="422"/>
      <c r="ZX990" s="422"/>
      <c r="ZY990" s="422"/>
      <c r="ZZ990" s="422"/>
      <c r="AAA990" s="422"/>
      <c r="AAB990" s="422"/>
      <c r="AAC990" s="422"/>
      <c r="AAD990" s="422"/>
      <c r="AAE990" s="422"/>
      <c r="AAF990" s="422"/>
      <c r="AAG990" s="422"/>
      <c r="AAH990" s="422"/>
      <c r="AAI990" s="422"/>
      <c r="AAJ990" s="422"/>
      <c r="AAK990" s="422"/>
      <c r="AAL990" s="422"/>
      <c r="AAM990" s="422"/>
      <c r="AAN990" s="422"/>
      <c r="AAO990" s="422"/>
      <c r="AAP990" s="422"/>
      <c r="AAQ990" s="422"/>
      <c r="AAR990" s="422"/>
      <c r="AAS990" s="422"/>
      <c r="AAT990" s="422"/>
      <c r="AAU990" s="422"/>
      <c r="AAV990" s="422"/>
      <c r="AAW990" s="422"/>
      <c r="AAX990" s="422"/>
      <c r="AAY990" s="422"/>
      <c r="AAZ990" s="422"/>
      <c r="ABA990" s="422"/>
      <c r="ABB990" s="422"/>
      <c r="ABC990" s="422"/>
      <c r="ABD990" s="422"/>
      <c r="ABE990" s="422"/>
      <c r="ABF990" s="422"/>
      <c r="ABG990" s="422"/>
      <c r="ABH990" s="422"/>
      <c r="ABI990" s="422"/>
      <c r="ABJ990" s="422"/>
      <c r="ABK990" s="422"/>
      <c r="ABL990" s="422"/>
      <c r="ABM990" s="422"/>
      <c r="ABN990" s="422"/>
      <c r="ABO990" s="422"/>
      <c r="ABP990" s="422"/>
      <c r="ABQ990" s="422"/>
      <c r="ABR990" s="422"/>
      <c r="ABS990" s="422"/>
      <c r="ABT990" s="422"/>
      <c r="ABU990" s="422"/>
      <c r="ABV990" s="422"/>
      <c r="ABW990" s="422"/>
      <c r="ABX990" s="422"/>
      <c r="ABY990" s="422"/>
      <c r="ABZ990" s="422"/>
      <c r="ACA990" s="422"/>
      <c r="ACB990" s="422"/>
      <c r="ACC990" s="422"/>
      <c r="ACD990" s="422"/>
      <c r="ACE990" s="422"/>
      <c r="ACF990" s="422"/>
      <c r="ACG990" s="422"/>
      <c r="ACH990" s="422"/>
      <c r="ACI990" s="422"/>
      <c r="ACJ990" s="422"/>
      <c r="ACK990" s="422"/>
      <c r="ACL990" s="422"/>
      <c r="ACM990" s="422"/>
      <c r="ACN990" s="422"/>
      <c r="ACO990" s="422"/>
      <c r="ACP990" s="422"/>
      <c r="ACQ990" s="422"/>
      <c r="ACR990" s="422"/>
      <c r="ACS990" s="422"/>
      <c r="ACT990" s="422"/>
      <c r="ACU990" s="422"/>
      <c r="ACV990" s="422"/>
      <c r="ACW990" s="422"/>
      <c r="ACX990" s="422"/>
      <c r="ACY990" s="422"/>
      <c r="ACZ990" s="422"/>
      <c r="ADA990" s="422"/>
      <c r="ADB990" s="422"/>
      <c r="ADC990" s="422"/>
      <c r="ADD990" s="422"/>
      <c r="ADE990" s="422"/>
      <c r="ADF990" s="422"/>
      <c r="ADG990" s="422"/>
      <c r="ADH990" s="422"/>
      <c r="ADI990" s="422"/>
      <c r="ADJ990" s="422"/>
      <c r="ADK990" s="422"/>
      <c r="ADL990" s="422"/>
      <c r="ADM990" s="422"/>
      <c r="ADN990" s="422"/>
      <c r="ADO990" s="422"/>
      <c r="ADP990" s="422"/>
      <c r="ADQ990" s="422"/>
      <c r="ADR990" s="422"/>
      <c r="ADS990" s="422"/>
      <c r="ADT990" s="422"/>
      <c r="ADU990" s="422"/>
      <c r="ADV990" s="422"/>
      <c r="ADW990" s="422"/>
      <c r="ADX990" s="422"/>
      <c r="ADY990" s="422"/>
      <c r="ADZ990" s="422"/>
      <c r="AEA990" s="422"/>
      <c r="AEB990" s="422"/>
      <c r="AEC990" s="422"/>
      <c r="AED990" s="422"/>
      <c r="AEE990" s="422"/>
      <c r="AEF990" s="422"/>
      <c r="AEG990" s="422"/>
      <c r="AEH990" s="422"/>
      <c r="AEI990" s="422"/>
      <c r="AEJ990" s="422"/>
      <c r="AEK990" s="422"/>
      <c r="AEL990" s="422"/>
      <c r="AEM990" s="422"/>
      <c r="AEN990" s="422"/>
      <c r="AEO990" s="422"/>
      <c r="AEP990" s="422"/>
      <c r="AEQ990" s="422"/>
      <c r="AER990" s="422"/>
      <c r="AES990" s="422"/>
      <c r="AET990" s="422"/>
      <c r="AEU990" s="422"/>
      <c r="AEV990" s="422"/>
      <c r="AEW990" s="422"/>
      <c r="AEX990" s="422"/>
      <c r="AEY990" s="422"/>
      <c r="AEZ990" s="422"/>
      <c r="AFA990" s="422"/>
      <c r="AFB990" s="422"/>
      <c r="AFC990" s="422"/>
      <c r="AFD990" s="422"/>
      <c r="AFE990" s="422"/>
      <c r="AFF990" s="422"/>
      <c r="AFG990" s="422"/>
      <c r="AFH990" s="422"/>
      <c r="AFI990" s="422"/>
      <c r="AFJ990" s="422"/>
      <c r="AFK990" s="422"/>
      <c r="AFL990" s="422"/>
      <c r="AFM990" s="422"/>
      <c r="AFN990" s="422"/>
      <c r="AFO990" s="422"/>
      <c r="AFP990" s="422"/>
      <c r="AFQ990" s="422"/>
      <c r="AFR990" s="422"/>
      <c r="AFS990" s="422"/>
      <c r="AFT990" s="422"/>
      <c r="AFU990" s="422"/>
      <c r="AFV990" s="422"/>
      <c r="AFW990" s="422"/>
      <c r="AFX990" s="422"/>
      <c r="AFY990" s="422"/>
      <c r="AFZ990" s="422"/>
      <c r="AGA990" s="422"/>
      <c r="AGB990" s="422"/>
      <c r="AGC990" s="422"/>
      <c r="AGD990" s="422"/>
      <c r="AGE990" s="422"/>
      <c r="AGF990" s="422"/>
      <c r="AGG990" s="422"/>
      <c r="AGH990" s="422"/>
      <c r="AGI990" s="422"/>
      <c r="AGJ990" s="422"/>
      <c r="AGK990" s="422"/>
      <c r="AGL990" s="422"/>
      <c r="AGM990" s="422"/>
      <c r="AGN990" s="422"/>
      <c r="AGO990" s="422"/>
      <c r="AGP990" s="422"/>
      <c r="AGQ990" s="422"/>
      <c r="AGR990" s="422"/>
      <c r="AGS990" s="422"/>
      <c r="AGT990" s="422"/>
      <c r="AGU990" s="422"/>
      <c r="AGV990" s="422"/>
      <c r="AGW990" s="422"/>
      <c r="AGX990" s="422"/>
      <c r="AGY990" s="422"/>
      <c r="AGZ990" s="422"/>
      <c r="AHA990" s="422"/>
      <c r="AHB990" s="422"/>
      <c r="AHC990" s="422"/>
      <c r="AHD990" s="422"/>
      <c r="AHE990" s="422"/>
      <c r="AHF990" s="422"/>
      <c r="AHG990" s="422"/>
      <c r="AHH990" s="422"/>
      <c r="AHI990" s="422"/>
      <c r="AHJ990" s="422"/>
      <c r="AHK990" s="422"/>
      <c r="AHL990" s="422"/>
      <c r="AHM990" s="422"/>
      <c r="AHN990" s="422"/>
      <c r="AHO990" s="422"/>
      <c r="AHP990" s="422"/>
      <c r="AHQ990" s="422"/>
      <c r="AHR990" s="422"/>
      <c r="AHS990" s="422"/>
      <c r="AHT990" s="422"/>
      <c r="AHU990" s="422"/>
      <c r="AHV990" s="422"/>
      <c r="AHW990" s="422"/>
      <c r="AHX990" s="422"/>
      <c r="AHY990" s="422"/>
      <c r="AHZ990" s="422"/>
      <c r="AIA990" s="422"/>
      <c r="AIB990" s="422"/>
      <c r="AIC990" s="422"/>
      <c r="AID990" s="422"/>
      <c r="AIE990" s="422"/>
      <c r="AIF990" s="422"/>
      <c r="AIG990" s="422"/>
      <c r="AIH990" s="422"/>
      <c r="AII990" s="422"/>
      <c r="AIJ990" s="422"/>
      <c r="AIK990" s="422"/>
      <c r="AIL990" s="422"/>
      <c r="AIM990" s="422"/>
      <c r="AIN990" s="422"/>
      <c r="AIO990" s="422"/>
      <c r="AIP990" s="422"/>
      <c r="AIQ990" s="422"/>
      <c r="AIR990" s="422"/>
      <c r="AIS990" s="422"/>
      <c r="AIT990" s="422"/>
      <c r="AIU990" s="422"/>
      <c r="AIV990" s="422"/>
      <c r="AIW990" s="422"/>
      <c r="AIX990" s="422"/>
      <c r="AIY990" s="422"/>
      <c r="AIZ990" s="422"/>
      <c r="AJA990" s="422"/>
      <c r="AJB990" s="422"/>
      <c r="AJC990" s="422"/>
      <c r="AJD990" s="422"/>
      <c r="AJE990" s="422"/>
      <c r="AJF990" s="422"/>
      <c r="AJG990" s="422"/>
      <c r="AJH990" s="422"/>
      <c r="AJI990" s="422"/>
      <c r="AJJ990" s="422"/>
      <c r="AJK990" s="422"/>
      <c r="AJL990" s="422"/>
      <c r="AJM990" s="422"/>
      <c r="AJN990" s="422"/>
      <c r="AJO990" s="422"/>
      <c r="AJP990" s="422"/>
      <c r="AJQ990" s="422"/>
      <c r="AJR990" s="422"/>
      <c r="AJS990" s="422"/>
      <c r="AJT990" s="422"/>
      <c r="AJU990" s="422"/>
      <c r="AJV990" s="422"/>
      <c r="AJW990" s="422"/>
      <c r="AJX990" s="422"/>
      <c r="AJY990" s="422"/>
      <c r="AJZ990" s="422"/>
      <c r="AKA990" s="422"/>
      <c r="AKB990" s="422"/>
      <c r="AKC990" s="422"/>
      <c r="AKD990" s="422"/>
      <c r="AKE990" s="422"/>
      <c r="AKF990" s="422"/>
      <c r="AKG990" s="422"/>
      <c r="AKH990" s="422"/>
      <c r="AKI990" s="422"/>
      <c r="AKJ990" s="422"/>
      <c r="AKK990" s="422"/>
      <c r="AKL990" s="422"/>
      <c r="AKM990" s="422"/>
      <c r="AKN990" s="422"/>
      <c r="AKO990" s="422"/>
      <c r="AKP990" s="422"/>
      <c r="AKQ990" s="422"/>
      <c r="AKR990" s="422"/>
      <c r="AKS990" s="422"/>
      <c r="AKT990" s="422"/>
      <c r="AKU990" s="422"/>
      <c r="AKV990" s="422"/>
      <c r="AKW990" s="422"/>
      <c r="AKX990" s="422"/>
      <c r="AKY990" s="422"/>
      <c r="AKZ990" s="422"/>
      <c r="ALA990" s="422"/>
      <c r="ALB990" s="422"/>
      <c r="ALC990" s="422"/>
      <c r="ALD990" s="422"/>
      <c r="ALE990" s="422"/>
      <c r="ALF990" s="422"/>
      <c r="ALG990" s="422"/>
      <c r="ALH990" s="422"/>
      <c r="ALI990" s="422"/>
      <c r="ALJ990" s="422"/>
      <c r="ALK990" s="422"/>
      <c r="ALL990" s="422"/>
      <c r="ALM990" s="422"/>
      <c r="ALN990" s="422"/>
      <c r="ALO990" s="422"/>
      <c r="ALP990" s="422"/>
      <c r="ALQ990" s="422"/>
      <c r="ALR990" s="422"/>
      <c r="ALS990" s="422"/>
      <c r="ALT990" s="422"/>
      <c r="ALU990" s="422"/>
      <c r="ALV990" s="422"/>
      <c r="ALW990" s="422"/>
      <c r="ALX990" s="422"/>
      <c r="ALY990" s="422"/>
      <c r="ALZ990" s="422"/>
      <c r="AMA990" s="422"/>
      <c r="AMB990" s="422"/>
      <c r="AMC990" s="422"/>
      <c r="AMD990" s="422"/>
      <c r="AME990" s="422"/>
      <c r="AMF990" s="422"/>
      <c r="AMG990" s="422"/>
      <c r="AMH990" s="422"/>
      <c r="AMI990" s="422"/>
      <c r="AMJ990" s="422"/>
      <c r="AMK990" s="422"/>
      <c r="AML990" s="422"/>
      <c r="AMM990" s="422"/>
      <c r="AMN990" s="422"/>
      <c r="AMO990" s="422"/>
      <c r="AMP990" s="422"/>
      <c r="AMQ990" s="422"/>
      <c r="AMR990" s="422"/>
      <c r="AMS990" s="422"/>
      <c r="AMT990" s="422"/>
      <c r="AMU990" s="422"/>
      <c r="AMV990" s="422"/>
      <c r="AMW990" s="422"/>
      <c r="AMX990" s="422"/>
    </row>
    <row r="991" spans="1:1038" s="398" customFormat="1" ht="18" customHeight="1">
      <c r="A991" s="548"/>
      <c r="B991" s="543"/>
      <c r="C991" s="226"/>
      <c r="D991" s="225"/>
      <c r="E991" s="422">
        <v>113</v>
      </c>
      <c r="F991" s="422">
        <v>1</v>
      </c>
      <c r="G991" s="526" t="str">
        <f t="shared" ref="G991" si="816">E991&amp;"-"&amp;F991</f>
        <v>113-1</v>
      </c>
      <c r="H991" s="226">
        <v>6</v>
      </c>
      <c r="I991" s="226">
        <v>6.5</v>
      </c>
      <c r="J991" s="544">
        <f t="shared" si="812"/>
        <v>0</v>
      </c>
      <c r="K991" s="545"/>
      <c r="L991" s="171">
        <f>(VLOOKUP($G991,Depth_Lookup!$A$3:$J$410,10,FALSE))+(H991/100)</f>
        <v>296.76</v>
      </c>
      <c r="M991" s="171">
        <f>(VLOOKUP($G991,Depth_Lookup!$A$3:$J$410,10,FALSE))+(I991/100)</f>
        <v>296.76499999999999</v>
      </c>
      <c r="N991" s="232"/>
      <c r="O991" s="226"/>
      <c r="P991" s="226"/>
      <c r="Q991" s="226"/>
      <c r="R991" s="391" t="s">
        <v>2061</v>
      </c>
      <c r="S991" s="226"/>
      <c r="T991" s="226"/>
      <c r="U991" s="226"/>
      <c r="V991" s="226"/>
      <c r="W991" s="226"/>
      <c r="X991" s="392"/>
      <c r="Y991" s="226"/>
      <c r="Z991" s="226"/>
      <c r="AA991" s="226"/>
      <c r="AB991" s="226"/>
      <c r="AC991" s="226"/>
      <c r="AD991" s="226"/>
      <c r="AE991" s="393"/>
      <c r="AF991" s="391"/>
      <c r="AG991" s="394"/>
      <c r="AH991" s="226"/>
      <c r="AI991" s="257"/>
      <c r="AJ991" s="226"/>
      <c r="AK991" s="226"/>
      <c r="AL991" s="226"/>
      <c r="AM991" s="226"/>
      <c r="AN991" s="226"/>
      <c r="AO991" s="257"/>
      <c r="AP991" s="226"/>
      <c r="AQ991" s="226"/>
      <c r="AR991" s="226"/>
      <c r="AS991" s="226"/>
      <c r="AT991" s="226"/>
      <c r="AU991" s="257"/>
      <c r="AV991" s="226"/>
      <c r="AW991" s="226"/>
      <c r="AX991" s="226"/>
      <c r="AY991" s="226"/>
      <c r="AZ991" s="226"/>
      <c r="BA991" s="257"/>
      <c r="BB991" s="226"/>
      <c r="BC991" s="226"/>
      <c r="BD991" s="226"/>
      <c r="BE991" s="226"/>
      <c r="BF991" s="226"/>
      <c r="BG991" s="257"/>
      <c r="BH991" s="226"/>
      <c r="BI991" s="226"/>
      <c r="BJ991" s="226"/>
      <c r="BK991" s="226"/>
      <c r="BL991" s="226"/>
      <c r="BM991" s="257"/>
      <c r="BN991" s="226"/>
      <c r="BO991" s="226"/>
      <c r="BP991" s="226"/>
      <c r="BQ991" s="226"/>
      <c r="BR991" s="226"/>
      <c r="BS991" s="226"/>
      <c r="BT991" s="226"/>
      <c r="BU991" s="226"/>
      <c r="BV991" s="226"/>
      <c r="BW991" s="226"/>
      <c r="BX991" s="226"/>
      <c r="BY991" s="257"/>
      <c r="BZ991" s="226"/>
      <c r="CA991" s="226"/>
      <c r="CB991" s="226"/>
      <c r="CC991" s="226"/>
      <c r="CD991" s="226"/>
      <c r="CE991" s="226"/>
      <c r="CF991" s="399"/>
      <c r="CG991" s="259"/>
      <c r="CH991" s="150"/>
      <c r="CI991" s="150"/>
      <c r="CJ991" s="150"/>
      <c r="CK991" s="158"/>
      <c r="CL991" s="395"/>
      <c r="CM991" s="395"/>
      <c r="CN991" s="395"/>
      <c r="CO991" s="395"/>
      <c r="CP991" s="395"/>
      <c r="CQ991" s="395"/>
      <c r="CR991" s="395"/>
      <c r="CS991" s="395"/>
      <c r="CT991" s="395"/>
      <c r="CU991" s="395"/>
      <c r="CV991" s="395"/>
      <c r="CW991" s="395"/>
      <c r="CX991" s="395"/>
      <c r="CY991" s="395"/>
      <c r="CZ991" s="395"/>
      <c r="DA991" s="395"/>
      <c r="DB991" s="395"/>
      <c r="DC991" s="256"/>
      <c r="DD991" s="395"/>
      <c r="DE991" s="395"/>
      <c r="DF991" s="395"/>
      <c r="DG991" s="395"/>
      <c r="DH991" s="395"/>
      <c r="DI991" s="395"/>
      <c r="DJ991" s="395"/>
      <c r="DK991" s="396"/>
      <c r="DL991" s="259"/>
      <c r="DM991" s="395"/>
      <c r="DN991" s="395"/>
      <c r="DO991" s="397"/>
      <c r="DQ991" s="259"/>
      <c r="DR991" s="397"/>
      <c r="DS991" s="259"/>
      <c r="DT991" s="263"/>
      <c r="DU991" s="256"/>
      <c r="DV991" s="256"/>
      <c r="DW991" s="400"/>
      <c r="DX991" s="155"/>
      <c r="DY991" s="155"/>
      <c r="DZ991" s="546"/>
      <c r="EA991" s="104"/>
      <c r="EB991" s="256"/>
      <c r="EC991" s="104"/>
      <c r="ED991" s="229" t="s">
        <v>2517</v>
      </c>
      <c r="EE991" s="401"/>
      <c r="EF991" s="402"/>
      <c r="EG991" s="401"/>
      <c r="EH991" s="403"/>
      <c r="EI991" s="404"/>
      <c r="EJ991" s="405"/>
      <c r="EK991" s="406"/>
      <c r="EL991" s="401"/>
      <c r="EM991" s="403"/>
      <c r="EN991" s="403" t="s">
        <v>1448</v>
      </c>
      <c r="EO991" s="407">
        <v>0.3</v>
      </c>
      <c r="EP991" s="407" t="s">
        <v>2054</v>
      </c>
      <c r="EQ991" s="407"/>
      <c r="ER991" s="407"/>
      <c r="ES991" s="407"/>
      <c r="ET991" s="407"/>
      <c r="EU991" s="407"/>
      <c r="EV991" s="408">
        <v>23</v>
      </c>
      <c r="EW991" s="408">
        <v>270</v>
      </c>
      <c r="EX991" s="408">
        <v>30</v>
      </c>
      <c r="EY991" s="408">
        <v>0</v>
      </c>
      <c r="EZ991" s="192">
        <f t="shared" si="755"/>
        <v>143.67622998136966</v>
      </c>
      <c r="FA991" s="192">
        <f t="shared" si="756"/>
        <v>143.67622998136966</v>
      </c>
      <c r="FB991" s="192">
        <f t="shared" si="757"/>
        <v>54.374705041011175</v>
      </c>
      <c r="FC991" s="192">
        <f t="shared" si="758"/>
        <v>233.67622998136966</v>
      </c>
      <c r="FD991" s="192">
        <f t="shared" si="759"/>
        <v>35.625294958988825</v>
      </c>
      <c r="FE991" s="193">
        <f t="shared" si="760"/>
        <v>323.67622998136966</v>
      </c>
      <c r="FF991" s="194">
        <f t="shared" si="761"/>
        <v>35.625294958988825</v>
      </c>
      <c r="FG991" s="401"/>
      <c r="FH991" s="403"/>
      <c r="FI991" s="778">
        <f t="shared" si="762"/>
        <v>0.3</v>
      </c>
      <c r="FJ991" s="779">
        <f t="shared" si="763"/>
        <v>35.625294958988825</v>
      </c>
      <c r="FK991" s="779">
        <f t="shared" si="764"/>
        <v>54.374705041011175</v>
      </c>
      <c r="FL991" s="780">
        <f t="shared" si="765"/>
        <v>0.94901763276640339</v>
      </c>
      <c r="FM991" s="169">
        <f t="shared" si="766"/>
        <v>0.81284368598244938</v>
      </c>
      <c r="FN991" s="783">
        <f t="shared" si="767"/>
        <v>0.24385310579473479</v>
      </c>
      <c r="FO991" s="226"/>
      <c r="FP991" s="226"/>
      <c r="FQ991" s="226"/>
      <c r="FR991" s="226"/>
      <c r="FS991" s="226"/>
      <c r="FT991" s="226"/>
      <c r="FU991" s="226"/>
      <c r="FV991" s="226"/>
      <c r="FW991" s="226"/>
      <c r="FX991" s="226"/>
      <c r="FY991" s="226"/>
      <c r="FZ991" s="226"/>
      <c r="GA991" s="226"/>
      <c r="GB991" s="226"/>
      <c r="GC991" s="226"/>
      <c r="GD991" s="226"/>
      <c r="GE991" s="226"/>
      <c r="GF991" s="226"/>
      <c r="GG991" s="226"/>
      <c r="GH991" s="226"/>
      <c r="GI991" s="226"/>
      <c r="GJ991" s="226"/>
      <c r="GK991" s="226"/>
      <c r="GL991" s="226"/>
      <c r="GM991" s="226"/>
      <c r="GN991" s="226"/>
      <c r="GO991" s="226"/>
      <c r="GP991" s="226"/>
      <c r="GQ991" s="226"/>
      <c r="GR991" s="226"/>
      <c r="GS991" s="226"/>
      <c r="GT991" s="226"/>
      <c r="GU991" s="226"/>
      <c r="GV991" s="226"/>
      <c r="GW991" s="226"/>
      <c r="GX991" s="226"/>
      <c r="GY991" s="226"/>
      <c r="GZ991" s="226"/>
      <c r="HA991" s="226"/>
      <c r="HB991" s="226"/>
      <c r="HC991" s="226"/>
      <c r="HD991" s="226"/>
      <c r="HE991" s="226"/>
      <c r="HF991" s="226"/>
      <c r="HG991" s="226"/>
      <c r="HH991" s="226"/>
      <c r="HI991" s="226"/>
      <c r="HJ991" s="226"/>
      <c r="HK991" s="226"/>
      <c r="HL991" s="226"/>
      <c r="HM991" s="226"/>
      <c r="HN991" s="226"/>
      <c r="HO991" s="226"/>
      <c r="HP991" s="226"/>
      <c r="HQ991" s="226"/>
      <c r="HR991" s="226"/>
      <c r="HS991" s="226"/>
      <c r="HT991" s="226"/>
      <c r="HU991" s="226"/>
      <c r="HV991" s="226"/>
      <c r="HW991" s="226"/>
      <c r="HX991" s="226"/>
      <c r="HY991" s="226"/>
      <c r="HZ991" s="226"/>
      <c r="IA991" s="226"/>
      <c r="IB991" s="226"/>
      <c r="IC991" s="226"/>
      <c r="ID991" s="226"/>
      <c r="IE991" s="226"/>
      <c r="IF991" s="226"/>
      <c r="IG991" s="226"/>
      <c r="IH991" s="226"/>
      <c r="II991" s="226"/>
      <c r="IJ991" s="226"/>
      <c r="IK991" s="226"/>
      <c r="IL991" s="226"/>
      <c r="IM991" s="226"/>
      <c r="IN991" s="226"/>
      <c r="IO991" s="226"/>
      <c r="IP991" s="226"/>
      <c r="IQ991" s="226"/>
      <c r="IR991" s="226"/>
      <c r="IS991" s="226"/>
      <c r="IT991" s="226"/>
      <c r="IU991" s="226"/>
      <c r="IV991" s="226"/>
      <c r="IW991" s="226"/>
      <c r="IX991" s="226"/>
      <c r="IY991" s="226"/>
      <c r="IZ991" s="226"/>
      <c r="JA991" s="226"/>
      <c r="JB991" s="226"/>
      <c r="JC991" s="226"/>
      <c r="JD991" s="226"/>
      <c r="JE991" s="226"/>
      <c r="JF991" s="226"/>
      <c r="JG991" s="226"/>
      <c r="JH991" s="226"/>
      <c r="JI991" s="226"/>
      <c r="JJ991" s="226"/>
      <c r="JK991" s="226"/>
      <c r="JL991" s="226"/>
      <c r="JM991" s="226"/>
      <c r="JN991" s="226"/>
      <c r="JO991" s="226"/>
      <c r="JP991" s="226"/>
      <c r="JQ991" s="226"/>
      <c r="JR991" s="226"/>
      <c r="JS991" s="226"/>
      <c r="JT991" s="226"/>
      <c r="JU991" s="226"/>
      <c r="JV991" s="226"/>
      <c r="JW991" s="226"/>
      <c r="JX991" s="226"/>
      <c r="JY991" s="226"/>
      <c r="JZ991" s="226"/>
      <c r="KA991" s="226"/>
      <c r="KB991" s="226"/>
      <c r="KC991" s="226"/>
      <c r="KD991" s="226"/>
      <c r="KE991" s="226"/>
      <c r="KF991" s="226"/>
      <c r="KG991" s="226"/>
      <c r="KH991" s="226"/>
      <c r="KI991" s="226"/>
      <c r="KJ991" s="226"/>
      <c r="KK991" s="226"/>
      <c r="KL991" s="226"/>
      <c r="KM991" s="226"/>
      <c r="KN991" s="226"/>
      <c r="KO991" s="226"/>
      <c r="KP991" s="226"/>
      <c r="KQ991" s="226"/>
      <c r="KR991" s="226"/>
      <c r="KS991" s="226"/>
      <c r="KT991" s="226"/>
      <c r="KU991" s="226"/>
      <c r="KV991" s="226"/>
      <c r="KW991" s="226"/>
      <c r="KX991" s="226"/>
      <c r="KY991" s="226"/>
      <c r="KZ991" s="226"/>
      <c r="LA991" s="226"/>
      <c r="LB991" s="226"/>
      <c r="LC991" s="226"/>
      <c r="LD991" s="226"/>
      <c r="LE991" s="226"/>
      <c r="LF991" s="226"/>
      <c r="LG991" s="226"/>
      <c r="LH991" s="226"/>
      <c r="LI991" s="226"/>
      <c r="LJ991" s="226"/>
      <c r="LK991" s="226"/>
      <c r="LL991" s="226"/>
      <c r="LM991" s="226"/>
      <c r="LN991" s="226"/>
      <c r="LO991" s="226"/>
      <c r="LP991" s="226"/>
      <c r="LQ991" s="226"/>
      <c r="LR991" s="226"/>
      <c r="LS991" s="226"/>
      <c r="LT991" s="226"/>
      <c r="LU991" s="226"/>
      <c r="LV991" s="226"/>
      <c r="LW991" s="226"/>
      <c r="LX991" s="226"/>
      <c r="LY991" s="226"/>
      <c r="LZ991" s="226"/>
      <c r="MA991" s="226"/>
      <c r="MB991" s="226"/>
      <c r="MC991" s="226"/>
      <c r="MD991" s="226"/>
      <c r="ME991" s="226"/>
      <c r="MF991" s="226"/>
      <c r="MG991" s="226"/>
      <c r="MH991" s="226"/>
      <c r="MI991" s="226"/>
      <c r="MJ991" s="226"/>
      <c r="MK991" s="226"/>
      <c r="ML991" s="226"/>
      <c r="MM991" s="226"/>
      <c r="MN991" s="226"/>
      <c r="MO991" s="226"/>
      <c r="MP991" s="226"/>
      <c r="MQ991" s="226"/>
      <c r="MR991" s="226"/>
      <c r="MS991" s="226"/>
      <c r="MT991" s="226"/>
      <c r="MU991" s="226"/>
      <c r="MV991" s="226"/>
      <c r="MW991" s="226"/>
      <c r="MX991" s="226"/>
      <c r="MY991" s="226"/>
      <c r="MZ991" s="226"/>
      <c r="NA991" s="226"/>
      <c r="NB991" s="226"/>
      <c r="NC991" s="226"/>
      <c r="ND991" s="226"/>
      <c r="NE991" s="226"/>
      <c r="NF991" s="226"/>
      <c r="NG991" s="226"/>
      <c r="NH991" s="226"/>
      <c r="NI991" s="226"/>
      <c r="NJ991" s="226"/>
      <c r="NK991" s="226"/>
      <c r="NL991" s="226"/>
      <c r="NM991" s="226"/>
      <c r="NN991" s="226"/>
      <c r="NO991" s="226"/>
      <c r="NP991" s="226"/>
      <c r="NQ991" s="226"/>
      <c r="NR991" s="226"/>
      <c r="NS991" s="226"/>
      <c r="NT991" s="226"/>
      <c r="NU991" s="226"/>
      <c r="NV991" s="226"/>
      <c r="NW991" s="226"/>
      <c r="NX991" s="226"/>
      <c r="NY991" s="226"/>
      <c r="NZ991" s="226"/>
      <c r="OA991" s="226"/>
      <c r="OB991" s="226"/>
      <c r="OC991" s="226"/>
      <c r="OD991" s="226"/>
      <c r="OE991" s="226"/>
      <c r="OF991" s="226"/>
      <c r="OG991" s="226"/>
      <c r="OH991" s="226"/>
      <c r="OI991" s="226"/>
      <c r="OJ991" s="226"/>
      <c r="OK991" s="226"/>
      <c r="OL991" s="226"/>
      <c r="OM991" s="226"/>
      <c r="ON991" s="226"/>
      <c r="OO991" s="226"/>
      <c r="OP991" s="226"/>
      <c r="OQ991" s="226"/>
      <c r="OR991" s="226"/>
      <c r="OS991" s="226"/>
      <c r="OT991" s="226"/>
      <c r="OU991" s="226"/>
      <c r="OV991" s="226"/>
      <c r="OW991" s="226"/>
      <c r="OX991" s="226"/>
      <c r="OY991" s="226"/>
      <c r="OZ991" s="226"/>
      <c r="PA991" s="226"/>
      <c r="PB991" s="226"/>
      <c r="PC991" s="226"/>
      <c r="PD991" s="226"/>
      <c r="PE991" s="226"/>
      <c r="PF991" s="226"/>
      <c r="PG991" s="226"/>
      <c r="PH991" s="226"/>
      <c r="PI991" s="226"/>
      <c r="PJ991" s="226"/>
      <c r="PK991" s="226"/>
      <c r="PL991" s="226"/>
      <c r="PM991" s="226"/>
      <c r="PN991" s="226"/>
      <c r="PO991" s="226"/>
      <c r="PP991" s="226"/>
      <c r="PQ991" s="226"/>
      <c r="PR991" s="226"/>
      <c r="PS991" s="226"/>
      <c r="PT991" s="226"/>
      <c r="PU991" s="226"/>
      <c r="PV991" s="226"/>
      <c r="PW991" s="226"/>
      <c r="PX991" s="226"/>
      <c r="PY991" s="226"/>
      <c r="PZ991" s="226"/>
      <c r="QA991" s="226"/>
      <c r="QB991" s="226"/>
      <c r="QC991" s="226"/>
      <c r="QD991" s="226"/>
      <c r="QE991" s="226"/>
      <c r="QF991" s="226"/>
      <c r="QG991" s="226"/>
      <c r="QH991" s="226"/>
      <c r="QI991" s="226"/>
      <c r="QJ991" s="226"/>
      <c r="QK991" s="226"/>
      <c r="QL991" s="226"/>
      <c r="QM991" s="226"/>
      <c r="QN991" s="226"/>
      <c r="QO991" s="226"/>
      <c r="QP991" s="226"/>
      <c r="QQ991" s="226"/>
      <c r="QR991" s="226"/>
      <c r="QS991" s="226"/>
      <c r="QT991" s="226"/>
      <c r="QU991" s="226"/>
      <c r="QV991" s="226"/>
      <c r="QW991" s="226"/>
      <c r="QX991" s="226"/>
      <c r="QY991" s="226"/>
      <c r="QZ991" s="226"/>
      <c r="RA991" s="226"/>
      <c r="RB991" s="226"/>
      <c r="RC991" s="226"/>
      <c r="RD991" s="226"/>
      <c r="RE991" s="226"/>
      <c r="RF991" s="226"/>
      <c r="RG991" s="226"/>
      <c r="RH991" s="226"/>
      <c r="RI991" s="226"/>
      <c r="RJ991" s="226"/>
      <c r="RK991" s="226"/>
      <c r="RL991" s="226"/>
      <c r="RM991" s="226"/>
      <c r="RN991" s="226"/>
      <c r="RO991" s="226"/>
      <c r="RP991" s="226"/>
      <c r="RQ991" s="226"/>
      <c r="RR991" s="226"/>
      <c r="RS991" s="226"/>
      <c r="RT991" s="226"/>
      <c r="RU991" s="226"/>
      <c r="RV991" s="226"/>
      <c r="RW991" s="226"/>
      <c r="RX991" s="226"/>
      <c r="RY991" s="226"/>
      <c r="RZ991" s="226"/>
      <c r="SA991" s="226"/>
      <c r="SB991" s="226"/>
      <c r="SC991" s="226"/>
      <c r="SD991" s="226"/>
      <c r="SE991" s="226"/>
      <c r="SF991" s="226"/>
      <c r="SG991" s="226"/>
      <c r="SH991" s="226"/>
      <c r="SI991" s="226"/>
      <c r="SJ991" s="226"/>
      <c r="SK991" s="226"/>
      <c r="SL991" s="226"/>
      <c r="SM991" s="226"/>
      <c r="SN991" s="226"/>
      <c r="SO991" s="226"/>
      <c r="SP991" s="226"/>
      <c r="SQ991" s="226"/>
      <c r="SR991" s="226"/>
      <c r="SS991" s="226"/>
      <c r="ST991" s="226"/>
      <c r="SU991" s="226"/>
      <c r="SV991" s="226"/>
      <c r="SW991" s="226"/>
      <c r="SX991" s="226"/>
      <c r="SY991" s="226"/>
      <c r="SZ991" s="226"/>
      <c r="TA991" s="226"/>
      <c r="TB991" s="226"/>
      <c r="TC991" s="226"/>
      <c r="TD991" s="226"/>
      <c r="TE991" s="226"/>
      <c r="TF991" s="226"/>
      <c r="TG991" s="226"/>
      <c r="TH991" s="226"/>
      <c r="TI991" s="226"/>
      <c r="TJ991" s="226"/>
      <c r="TK991" s="226"/>
      <c r="TL991" s="226"/>
      <c r="TM991" s="226"/>
      <c r="TN991" s="226"/>
      <c r="TO991" s="226"/>
      <c r="TP991" s="226"/>
      <c r="TQ991" s="226"/>
      <c r="TR991" s="226"/>
      <c r="TS991" s="226"/>
      <c r="TT991" s="226"/>
      <c r="TU991" s="226"/>
      <c r="TV991" s="226"/>
      <c r="TW991" s="226"/>
      <c r="TX991" s="226"/>
      <c r="TY991" s="226"/>
      <c r="TZ991" s="226"/>
      <c r="UA991" s="226"/>
      <c r="UB991" s="226"/>
      <c r="UC991" s="226"/>
      <c r="UD991" s="226"/>
      <c r="UE991" s="226"/>
      <c r="UF991" s="226"/>
      <c r="UG991" s="226"/>
      <c r="UH991" s="226"/>
      <c r="UI991" s="226"/>
      <c r="UJ991" s="226"/>
      <c r="UK991" s="226"/>
      <c r="UL991" s="226"/>
      <c r="UM991" s="226"/>
      <c r="UN991" s="226"/>
      <c r="UO991" s="226"/>
      <c r="UP991" s="226"/>
      <c r="UQ991" s="226"/>
      <c r="UR991" s="226"/>
      <c r="US991" s="226"/>
      <c r="UT991" s="226"/>
      <c r="UU991" s="226"/>
      <c r="UV991" s="226"/>
      <c r="UW991" s="226"/>
      <c r="UX991" s="226"/>
      <c r="UY991" s="226"/>
      <c r="UZ991" s="226"/>
      <c r="VA991" s="226"/>
      <c r="VB991" s="226"/>
      <c r="VC991" s="226"/>
      <c r="VD991" s="226"/>
      <c r="VE991" s="226"/>
      <c r="VF991" s="226"/>
      <c r="VG991" s="226"/>
      <c r="VH991" s="226"/>
      <c r="VI991" s="226"/>
      <c r="VJ991" s="226"/>
      <c r="VK991" s="226"/>
      <c r="VL991" s="226"/>
      <c r="VM991" s="226"/>
      <c r="VN991" s="226"/>
      <c r="VO991" s="226"/>
      <c r="VP991" s="226"/>
      <c r="VQ991" s="226"/>
      <c r="VR991" s="226"/>
      <c r="VS991" s="226"/>
      <c r="VT991" s="226"/>
      <c r="VU991" s="226"/>
      <c r="VV991" s="226"/>
      <c r="VW991" s="226"/>
      <c r="VX991" s="226"/>
      <c r="VY991" s="226"/>
      <c r="VZ991" s="226"/>
      <c r="WA991" s="226"/>
      <c r="WB991" s="226"/>
      <c r="WC991" s="226"/>
      <c r="WD991" s="226"/>
      <c r="WE991" s="226"/>
      <c r="WF991" s="226"/>
      <c r="WG991" s="226"/>
      <c r="WH991" s="226"/>
      <c r="WI991" s="226"/>
      <c r="WJ991" s="226"/>
      <c r="WK991" s="226"/>
      <c r="WL991" s="226"/>
      <c r="WM991" s="226"/>
      <c r="WN991" s="226"/>
      <c r="WO991" s="226"/>
      <c r="WP991" s="226"/>
      <c r="WQ991" s="226"/>
      <c r="WR991" s="226"/>
      <c r="WS991" s="226"/>
      <c r="WT991" s="226"/>
      <c r="WU991" s="226"/>
      <c r="WV991" s="226"/>
      <c r="WW991" s="226"/>
      <c r="WX991" s="226"/>
      <c r="WY991" s="226"/>
      <c r="WZ991" s="226"/>
      <c r="XA991" s="226"/>
      <c r="XB991" s="226"/>
      <c r="XC991" s="226"/>
      <c r="XD991" s="226"/>
      <c r="XE991" s="226"/>
      <c r="XF991" s="226"/>
      <c r="XG991" s="226"/>
      <c r="XH991" s="226"/>
      <c r="XI991" s="226"/>
      <c r="XJ991" s="226"/>
      <c r="XK991" s="226"/>
      <c r="XL991" s="226"/>
      <c r="XM991" s="226"/>
      <c r="XN991" s="226"/>
      <c r="XO991" s="226"/>
      <c r="XP991" s="226"/>
      <c r="XQ991" s="226"/>
      <c r="XR991" s="226"/>
      <c r="XS991" s="226"/>
      <c r="XT991" s="226"/>
      <c r="XU991" s="226"/>
      <c r="XV991" s="226"/>
      <c r="XW991" s="226"/>
      <c r="XX991" s="226"/>
      <c r="XY991" s="226"/>
      <c r="XZ991" s="226"/>
      <c r="YA991" s="226"/>
      <c r="YB991" s="226"/>
      <c r="YC991" s="226"/>
      <c r="YD991" s="226"/>
      <c r="YE991" s="226"/>
      <c r="YF991" s="226"/>
      <c r="YG991" s="226"/>
      <c r="YH991" s="226"/>
      <c r="YI991" s="226"/>
      <c r="YJ991" s="226"/>
      <c r="YK991" s="226"/>
      <c r="YL991" s="226"/>
      <c r="YM991" s="226"/>
      <c r="YN991" s="226"/>
      <c r="YO991" s="226"/>
      <c r="YP991" s="226"/>
      <c r="YQ991" s="226"/>
      <c r="YR991" s="226"/>
      <c r="YS991" s="226"/>
      <c r="YT991" s="226"/>
      <c r="YU991" s="226"/>
      <c r="YV991" s="226"/>
      <c r="YW991" s="226"/>
      <c r="YX991" s="226"/>
      <c r="YY991" s="226"/>
      <c r="YZ991" s="226"/>
      <c r="ZA991" s="226"/>
      <c r="ZB991" s="226"/>
      <c r="ZC991" s="226"/>
      <c r="ZD991" s="226"/>
      <c r="ZE991" s="226"/>
      <c r="ZF991" s="226"/>
      <c r="ZG991" s="226"/>
      <c r="ZH991" s="226"/>
      <c r="ZI991" s="226"/>
      <c r="ZJ991" s="226"/>
      <c r="ZK991" s="226"/>
      <c r="ZL991" s="226"/>
      <c r="ZM991" s="226"/>
      <c r="ZN991" s="226"/>
      <c r="ZO991" s="226"/>
      <c r="ZP991" s="226"/>
      <c r="ZQ991" s="226"/>
      <c r="ZR991" s="226"/>
      <c r="ZS991" s="226"/>
      <c r="ZT991" s="226"/>
      <c r="ZU991" s="226"/>
      <c r="ZV991" s="226"/>
      <c r="ZW991" s="226"/>
      <c r="ZX991" s="226"/>
      <c r="ZY991" s="226"/>
      <c r="ZZ991" s="226"/>
      <c r="AAA991" s="226"/>
      <c r="AAB991" s="226"/>
      <c r="AAC991" s="226"/>
      <c r="AAD991" s="226"/>
      <c r="AAE991" s="226"/>
      <c r="AAF991" s="226"/>
      <c r="AAG991" s="226"/>
      <c r="AAH991" s="226"/>
      <c r="AAI991" s="226"/>
      <c r="AAJ991" s="226"/>
      <c r="AAK991" s="226"/>
      <c r="AAL991" s="226"/>
      <c r="AAM991" s="226"/>
      <c r="AAN991" s="226"/>
      <c r="AAO991" s="226"/>
      <c r="AAP991" s="226"/>
      <c r="AAQ991" s="226"/>
      <c r="AAR991" s="226"/>
      <c r="AAS991" s="226"/>
      <c r="AAT991" s="226"/>
      <c r="AAU991" s="226"/>
      <c r="AAV991" s="226"/>
      <c r="AAW991" s="226"/>
      <c r="AAX991" s="226"/>
      <c r="AAY991" s="226"/>
      <c r="AAZ991" s="226"/>
      <c r="ABA991" s="226"/>
      <c r="ABB991" s="226"/>
      <c r="ABC991" s="226"/>
      <c r="ABD991" s="226"/>
      <c r="ABE991" s="226"/>
      <c r="ABF991" s="226"/>
      <c r="ABG991" s="226"/>
      <c r="ABH991" s="226"/>
      <c r="ABI991" s="226"/>
      <c r="ABJ991" s="226"/>
      <c r="ABK991" s="226"/>
      <c r="ABL991" s="226"/>
      <c r="ABM991" s="226"/>
      <c r="ABN991" s="226"/>
      <c r="ABO991" s="226"/>
      <c r="ABP991" s="226"/>
      <c r="ABQ991" s="226"/>
      <c r="ABR991" s="226"/>
      <c r="ABS991" s="226"/>
      <c r="ABT991" s="226"/>
      <c r="ABU991" s="226"/>
      <c r="ABV991" s="226"/>
      <c r="ABW991" s="226"/>
      <c r="ABX991" s="226"/>
      <c r="ABY991" s="226"/>
      <c r="ABZ991" s="226"/>
      <c r="ACA991" s="226"/>
      <c r="ACB991" s="226"/>
      <c r="ACC991" s="226"/>
      <c r="ACD991" s="226"/>
      <c r="ACE991" s="226"/>
      <c r="ACF991" s="226"/>
      <c r="ACG991" s="226"/>
      <c r="ACH991" s="226"/>
      <c r="ACI991" s="226"/>
      <c r="ACJ991" s="226"/>
      <c r="ACK991" s="226"/>
      <c r="ACL991" s="226"/>
      <c r="ACM991" s="226"/>
      <c r="ACN991" s="226"/>
      <c r="ACO991" s="226"/>
      <c r="ACP991" s="226"/>
      <c r="ACQ991" s="226"/>
      <c r="ACR991" s="226"/>
      <c r="ACS991" s="226"/>
      <c r="ACT991" s="226"/>
      <c r="ACU991" s="226"/>
      <c r="ACV991" s="226"/>
      <c r="ACW991" s="226"/>
      <c r="ACX991" s="226"/>
      <c r="ACY991" s="226"/>
      <c r="ACZ991" s="226"/>
      <c r="ADA991" s="226"/>
      <c r="ADB991" s="226"/>
      <c r="ADC991" s="226"/>
      <c r="ADD991" s="226"/>
      <c r="ADE991" s="226"/>
      <c r="ADF991" s="226"/>
      <c r="ADG991" s="226"/>
      <c r="ADH991" s="226"/>
      <c r="ADI991" s="226"/>
      <c r="ADJ991" s="226"/>
      <c r="ADK991" s="226"/>
      <c r="ADL991" s="226"/>
      <c r="ADM991" s="226"/>
      <c r="ADN991" s="226"/>
      <c r="ADO991" s="226"/>
      <c r="ADP991" s="226"/>
      <c r="ADQ991" s="226"/>
      <c r="ADR991" s="226"/>
      <c r="ADS991" s="226"/>
      <c r="ADT991" s="226"/>
      <c r="ADU991" s="226"/>
      <c r="ADV991" s="226"/>
      <c r="ADW991" s="226"/>
      <c r="ADX991" s="226"/>
      <c r="ADY991" s="226"/>
      <c r="ADZ991" s="226"/>
      <c r="AEA991" s="226"/>
      <c r="AEB991" s="226"/>
      <c r="AEC991" s="226"/>
      <c r="AED991" s="226"/>
      <c r="AEE991" s="226"/>
      <c r="AEF991" s="226"/>
      <c r="AEG991" s="226"/>
      <c r="AEH991" s="226"/>
      <c r="AEI991" s="226"/>
      <c r="AEJ991" s="226"/>
      <c r="AEK991" s="226"/>
      <c r="AEL991" s="226"/>
      <c r="AEM991" s="226"/>
      <c r="AEN991" s="226"/>
      <c r="AEO991" s="226"/>
      <c r="AEP991" s="226"/>
      <c r="AEQ991" s="226"/>
      <c r="AER991" s="226"/>
      <c r="AES991" s="226"/>
      <c r="AET991" s="226"/>
      <c r="AEU991" s="226"/>
      <c r="AEV991" s="226"/>
      <c r="AEW991" s="226"/>
      <c r="AEX991" s="226"/>
      <c r="AEY991" s="226"/>
      <c r="AEZ991" s="226"/>
      <c r="AFA991" s="226"/>
      <c r="AFB991" s="226"/>
      <c r="AFC991" s="226"/>
      <c r="AFD991" s="226"/>
      <c r="AFE991" s="226"/>
      <c r="AFF991" s="226"/>
      <c r="AFG991" s="226"/>
      <c r="AFH991" s="226"/>
      <c r="AFI991" s="226"/>
      <c r="AFJ991" s="226"/>
      <c r="AFK991" s="226"/>
      <c r="AFL991" s="226"/>
      <c r="AFM991" s="226"/>
      <c r="AFN991" s="226"/>
      <c r="AFO991" s="226"/>
      <c r="AFP991" s="226"/>
      <c r="AFQ991" s="226"/>
      <c r="AFR991" s="226"/>
      <c r="AFS991" s="226"/>
      <c r="AFT991" s="226"/>
      <c r="AFU991" s="226"/>
      <c r="AFV991" s="226"/>
      <c r="AFW991" s="226"/>
      <c r="AFX991" s="226"/>
      <c r="AFY991" s="226"/>
      <c r="AFZ991" s="226"/>
      <c r="AGA991" s="226"/>
      <c r="AGB991" s="226"/>
      <c r="AGC991" s="226"/>
      <c r="AGD991" s="226"/>
      <c r="AGE991" s="226"/>
      <c r="AGF991" s="226"/>
      <c r="AGG991" s="226"/>
      <c r="AGH991" s="226"/>
      <c r="AGI991" s="226"/>
      <c r="AGJ991" s="226"/>
      <c r="AGK991" s="226"/>
      <c r="AGL991" s="226"/>
      <c r="AGM991" s="226"/>
      <c r="AGN991" s="226"/>
      <c r="AGO991" s="226"/>
      <c r="AGP991" s="226"/>
      <c r="AGQ991" s="226"/>
      <c r="AGR991" s="226"/>
      <c r="AGS991" s="226"/>
      <c r="AGT991" s="226"/>
      <c r="AGU991" s="226"/>
      <c r="AGV991" s="226"/>
      <c r="AGW991" s="226"/>
      <c r="AGX991" s="226"/>
      <c r="AGY991" s="226"/>
      <c r="AGZ991" s="226"/>
      <c r="AHA991" s="226"/>
      <c r="AHB991" s="226"/>
      <c r="AHC991" s="226"/>
      <c r="AHD991" s="226"/>
      <c r="AHE991" s="226"/>
      <c r="AHF991" s="226"/>
      <c r="AHG991" s="226"/>
      <c r="AHH991" s="226"/>
      <c r="AHI991" s="226"/>
      <c r="AHJ991" s="226"/>
      <c r="AHK991" s="226"/>
      <c r="AHL991" s="226"/>
      <c r="AHM991" s="226"/>
      <c r="AHN991" s="226"/>
      <c r="AHO991" s="226"/>
      <c r="AHP991" s="226"/>
      <c r="AHQ991" s="226"/>
      <c r="AHR991" s="226"/>
      <c r="AHS991" s="226"/>
      <c r="AHT991" s="226"/>
      <c r="AHU991" s="226"/>
      <c r="AHV991" s="226"/>
      <c r="AHW991" s="226"/>
      <c r="AHX991" s="226"/>
      <c r="AHY991" s="226"/>
      <c r="AHZ991" s="226"/>
      <c r="AIA991" s="226"/>
      <c r="AIB991" s="226"/>
      <c r="AIC991" s="226"/>
      <c r="AID991" s="226"/>
      <c r="AIE991" s="226"/>
      <c r="AIF991" s="226"/>
      <c r="AIG991" s="226"/>
      <c r="AIH991" s="226"/>
      <c r="AII991" s="226"/>
      <c r="AIJ991" s="226"/>
      <c r="AIK991" s="226"/>
      <c r="AIL991" s="226"/>
      <c r="AIM991" s="226"/>
      <c r="AIN991" s="226"/>
      <c r="AIO991" s="226"/>
      <c r="AIP991" s="226"/>
      <c r="AIQ991" s="226"/>
      <c r="AIR991" s="226"/>
      <c r="AIS991" s="226"/>
      <c r="AIT991" s="226"/>
      <c r="AIU991" s="226"/>
      <c r="AIV991" s="226"/>
      <c r="AIW991" s="226"/>
      <c r="AIX991" s="226"/>
      <c r="AIY991" s="226"/>
      <c r="AIZ991" s="226"/>
      <c r="AJA991" s="226"/>
      <c r="AJB991" s="226"/>
      <c r="AJC991" s="226"/>
      <c r="AJD991" s="226"/>
      <c r="AJE991" s="226"/>
      <c r="AJF991" s="226"/>
      <c r="AJG991" s="226"/>
      <c r="AJH991" s="226"/>
      <c r="AJI991" s="226"/>
      <c r="AJJ991" s="226"/>
      <c r="AJK991" s="226"/>
      <c r="AJL991" s="226"/>
      <c r="AJM991" s="226"/>
      <c r="AJN991" s="226"/>
      <c r="AJO991" s="226"/>
      <c r="AJP991" s="226"/>
      <c r="AJQ991" s="226"/>
      <c r="AJR991" s="226"/>
      <c r="AJS991" s="226"/>
      <c r="AJT991" s="226"/>
      <c r="AJU991" s="226"/>
      <c r="AJV991" s="226"/>
      <c r="AJW991" s="226"/>
      <c r="AJX991" s="226"/>
      <c r="AJY991" s="226"/>
      <c r="AJZ991" s="226"/>
      <c r="AKA991" s="226"/>
      <c r="AKB991" s="226"/>
      <c r="AKC991" s="226"/>
      <c r="AKD991" s="226"/>
      <c r="AKE991" s="226"/>
      <c r="AKF991" s="226"/>
      <c r="AKG991" s="226"/>
      <c r="AKH991" s="226"/>
      <c r="AKI991" s="226"/>
      <c r="AKJ991" s="226"/>
      <c r="AKK991" s="226"/>
      <c r="AKL991" s="226"/>
      <c r="AKM991" s="226"/>
      <c r="AKN991" s="226"/>
      <c r="AKO991" s="226"/>
      <c r="AKP991" s="226"/>
      <c r="AKQ991" s="226"/>
      <c r="AKR991" s="226"/>
      <c r="AKS991" s="226"/>
      <c r="AKT991" s="226"/>
      <c r="AKU991" s="226"/>
      <c r="AKV991" s="226"/>
      <c r="AKW991" s="226"/>
      <c r="AKX991" s="226"/>
      <c r="AKY991" s="226"/>
      <c r="AKZ991" s="226"/>
      <c r="ALA991" s="226"/>
      <c r="ALB991" s="226"/>
      <c r="ALC991" s="226"/>
      <c r="ALD991" s="226"/>
      <c r="ALE991" s="226"/>
      <c r="ALF991" s="226"/>
      <c r="ALG991" s="226"/>
      <c r="ALH991" s="226"/>
      <c r="ALI991" s="226"/>
      <c r="ALJ991" s="226"/>
      <c r="ALK991" s="226"/>
      <c r="ALL991" s="226"/>
      <c r="ALM991" s="226"/>
      <c r="ALN991" s="226"/>
      <c r="ALO991" s="226"/>
      <c r="ALP991" s="226"/>
      <c r="ALQ991" s="226"/>
      <c r="ALR991" s="226"/>
      <c r="ALS991" s="226"/>
      <c r="ALT991" s="226"/>
      <c r="ALU991" s="226"/>
      <c r="ALV991" s="226"/>
      <c r="ALW991" s="226"/>
      <c r="ALX991" s="226"/>
      <c r="ALY991" s="226"/>
      <c r="ALZ991" s="226"/>
      <c r="AMA991" s="226"/>
      <c r="AMB991" s="226"/>
      <c r="AMC991" s="226"/>
      <c r="AMD991" s="226"/>
      <c r="AME991" s="226"/>
      <c r="AMF991" s="226"/>
      <c r="AMG991" s="226"/>
      <c r="AMH991" s="226"/>
      <c r="AMI991" s="226"/>
      <c r="AMJ991" s="226"/>
      <c r="AMK991" s="226"/>
      <c r="AML991" s="226"/>
      <c r="AMM991" s="226"/>
      <c r="AMN991" s="226"/>
      <c r="AMO991" s="226"/>
      <c r="AMP991" s="226"/>
      <c r="AMQ991" s="226"/>
      <c r="AMR991" s="226"/>
      <c r="AMS991" s="226"/>
      <c r="AMT991" s="226"/>
      <c r="AMU991" s="226"/>
      <c r="AMV991" s="226"/>
      <c r="AMW991" s="226"/>
      <c r="AMX991" s="226"/>
    </row>
    <row r="992" spans="1:1038" s="398" customFormat="1" ht="18" customHeight="1">
      <c r="A992" s="548" t="s">
        <v>2392</v>
      </c>
      <c r="B992" s="543" t="s">
        <v>1647</v>
      </c>
      <c r="C992" s="226"/>
      <c r="D992" s="225" t="s">
        <v>1279</v>
      </c>
      <c r="E992" s="226">
        <v>113</v>
      </c>
      <c r="F992" s="226">
        <v>1</v>
      </c>
      <c r="G992" s="391" t="str">
        <f t="shared" si="744"/>
        <v>113-1</v>
      </c>
      <c r="H992" s="226">
        <v>6.5</v>
      </c>
      <c r="I992" s="226">
        <v>54.5</v>
      </c>
      <c r="J992" s="544">
        <f t="shared" si="754"/>
        <v>0</v>
      </c>
      <c r="K992" s="545" t="str">
        <f>IF(J993=1,IF(((VLOOKUP($G992,[4]Depth_Lookup!$A$3:$J$550,9,FALSE))-(I992/100))=0,"Good",IF(((VLOOKUP($G992,[4]Depth_Lookup!$A$3:$J$550,9,FALSE))-(I992/100))&gt;0,"Too Short","Too Long")))</f>
        <v>Good</v>
      </c>
      <c r="L992" s="171">
        <f>(VLOOKUP($G992,Depth_Lookup!$A$3:$J$410,10,FALSE))+(H992/100)</f>
        <v>296.76499999999999</v>
      </c>
      <c r="M992" s="171">
        <f>(VLOOKUP($G992,Depth_Lookup!$A$3:$J$410,10,FALSE))+(I992/100)</f>
        <v>297.245</v>
      </c>
      <c r="N992" s="232" t="s">
        <v>2472</v>
      </c>
      <c r="O992" s="226">
        <v>1</v>
      </c>
      <c r="P992" s="226" t="s">
        <v>853</v>
      </c>
      <c r="Q992" s="226" t="s">
        <v>2437</v>
      </c>
      <c r="R992" s="391" t="str">
        <f t="shared" si="745"/>
        <v>Serpentinizedharzburgite</v>
      </c>
      <c r="S992" s="226" t="s">
        <v>700</v>
      </c>
      <c r="T992" s="226" t="s">
        <v>700</v>
      </c>
      <c r="U992" s="226"/>
      <c r="V992" s="226"/>
      <c r="W992" s="226" t="s">
        <v>2393</v>
      </c>
      <c r="X992" s="392">
        <f>VLOOKUP(W992,[4]definitions_list_lookup!$A$13:$B$19,2,0)</f>
        <v>5</v>
      </c>
      <c r="Y992" s="226" t="s">
        <v>2438</v>
      </c>
      <c r="Z992" s="226" t="s">
        <v>2439</v>
      </c>
      <c r="AA992" s="226"/>
      <c r="AB992" s="226"/>
      <c r="AC992" s="226"/>
      <c r="AD992" s="226"/>
      <c r="AE992" s="393"/>
      <c r="AF992" s="391" t="e">
        <f>VLOOKUP(AE992,[4]definitions_list_mag!$V$12:$W$15,2,0)</f>
        <v>#N/A</v>
      </c>
      <c r="AG992" s="394"/>
      <c r="AH992" s="226"/>
      <c r="AI992" s="257">
        <v>68</v>
      </c>
      <c r="AJ992" s="226"/>
      <c r="AK992" s="226"/>
      <c r="AL992" s="226"/>
      <c r="AM992" s="226"/>
      <c r="AN992" s="226"/>
      <c r="AO992" s="257"/>
      <c r="AP992" s="226"/>
      <c r="AQ992" s="226"/>
      <c r="AR992" s="226"/>
      <c r="AS992" s="226"/>
      <c r="AT992" s="226"/>
      <c r="AU992" s="257">
        <v>1</v>
      </c>
      <c r="AV992" s="226">
        <v>2</v>
      </c>
      <c r="AW992" s="226">
        <v>0.5</v>
      </c>
      <c r="AX992" s="226" t="s">
        <v>110</v>
      </c>
      <c r="AY992" s="226" t="s">
        <v>103</v>
      </c>
      <c r="AZ992" s="226"/>
      <c r="BA992" s="257">
        <v>30</v>
      </c>
      <c r="BB992" s="226">
        <v>12</v>
      </c>
      <c r="BC992" s="226">
        <v>2</v>
      </c>
      <c r="BD992" s="226" t="s">
        <v>110</v>
      </c>
      <c r="BE992" s="226" t="s">
        <v>103</v>
      </c>
      <c r="BF992" s="226"/>
      <c r="BG992" s="257"/>
      <c r="BH992" s="226"/>
      <c r="BI992" s="226"/>
      <c r="BJ992" s="226"/>
      <c r="BK992" s="226"/>
      <c r="BL992" s="226"/>
      <c r="BM992" s="257">
        <v>1</v>
      </c>
      <c r="BN992" s="226">
        <v>1</v>
      </c>
      <c r="BO992" s="226">
        <v>0.5</v>
      </c>
      <c r="BP992" s="226"/>
      <c r="BQ992" s="226"/>
      <c r="BR992" s="226"/>
      <c r="BS992" s="226"/>
      <c r="BT992" s="226"/>
      <c r="BU992" s="226"/>
      <c r="BV992" s="226"/>
      <c r="BW992" s="226"/>
      <c r="BX992" s="226"/>
      <c r="BY992" s="257"/>
      <c r="BZ992" s="226"/>
      <c r="CA992" s="226"/>
      <c r="CB992" s="226"/>
      <c r="CC992" s="226"/>
      <c r="CD992" s="226"/>
      <c r="CE992" s="226"/>
      <c r="CF992" s="399">
        <f t="shared" si="746"/>
        <v>100</v>
      </c>
      <c r="CG992" s="259"/>
      <c r="CH992" s="150" t="s">
        <v>1329</v>
      </c>
      <c r="CI992" s="150">
        <v>80</v>
      </c>
      <c r="CJ992" s="150"/>
      <c r="CK992" s="158"/>
      <c r="CL992" s="395"/>
      <c r="CM992" s="395"/>
      <c r="CN992" s="395"/>
      <c r="CO992" s="395"/>
      <c r="CP992" s="395"/>
      <c r="CQ992" s="395"/>
      <c r="CR992" s="395"/>
      <c r="CS992" s="395"/>
      <c r="CT992" s="395"/>
      <c r="CU992" s="395"/>
      <c r="CV992" s="395"/>
      <c r="CW992" s="395"/>
      <c r="CX992" s="395"/>
      <c r="CY992" s="395"/>
      <c r="CZ992" s="395"/>
      <c r="DA992" s="395"/>
      <c r="DB992" s="395">
        <v>90</v>
      </c>
      <c r="DC992" s="256">
        <v>10</v>
      </c>
      <c r="DD992" s="395"/>
      <c r="DE992" s="395"/>
      <c r="DF992" s="395"/>
      <c r="DG992" s="395"/>
      <c r="DH992" s="395"/>
      <c r="DI992" s="395"/>
      <c r="DJ992" s="395"/>
      <c r="DK992" s="396">
        <f t="shared" si="747"/>
        <v>100</v>
      </c>
      <c r="DL992" s="259"/>
      <c r="DM992" s="395"/>
      <c r="DN992" s="395"/>
      <c r="DO992" s="397"/>
      <c r="DQ992" s="259"/>
      <c r="DR992" s="397"/>
      <c r="DS992" s="259"/>
      <c r="DT992" s="263" t="s">
        <v>2482</v>
      </c>
      <c r="DU992" s="256"/>
      <c r="DV992" s="256"/>
      <c r="DW992" s="400" t="e">
        <f>VLOOKUP(P992,[4]definitions_list_lookup!$K$30:$L$54,2,0)</f>
        <v>#N/A</v>
      </c>
      <c r="DX992" s="155" t="s">
        <v>2151</v>
      </c>
      <c r="DY992" s="155" t="s">
        <v>1797</v>
      </c>
      <c r="DZ992" s="546"/>
      <c r="EA992" s="104"/>
      <c r="EB992" s="256"/>
      <c r="EC992" s="104"/>
      <c r="ED992" s="229" t="s">
        <v>2517</v>
      </c>
      <c r="EE992" s="401"/>
      <c r="EF992" s="402"/>
      <c r="EG992" s="401"/>
      <c r="EH992" s="403"/>
      <c r="EI992" s="404"/>
      <c r="EJ992" s="405"/>
      <c r="EK992" s="406"/>
      <c r="EL992" s="401"/>
      <c r="EM992" s="403"/>
      <c r="EN992" s="403" t="s">
        <v>1448</v>
      </c>
      <c r="EO992" s="407"/>
      <c r="EP992" s="407"/>
      <c r="EQ992" s="407"/>
      <c r="ER992" s="407"/>
      <c r="ES992" s="407"/>
      <c r="ET992" s="407"/>
      <c r="EU992" s="407"/>
      <c r="EV992" s="408">
        <v>23</v>
      </c>
      <c r="EW992" s="408">
        <v>270</v>
      </c>
      <c r="EX992" s="408">
        <v>30</v>
      </c>
      <c r="EY992" s="408">
        <v>0</v>
      </c>
      <c r="EZ992" s="192">
        <f t="shared" si="755"/>
        <v>143.67622998136966</v>
      </c>
      <c r="FA992" s="192">
        <f t="shared" si="756"/>
        <v>143.67622998136966</v>
      </c>
      <c r="FB992" s="192">
        <f t="shared" si="757"/>
        <v>54.374705041011175</v>
      </c>
      <c r="FC992" s="192">
        <f t="shared" si="758"/>
        <v>233.67622998136966</v>
      </c>
      <c r="FD992" s="192">
        <f t="shared" si="759"/>
        <v>35.625294958988825</v>
      </c>
      <c r="FE992" s="193">
        <f t="shared" si="760"/>
        <v>323.67622998136966</v>
      </c>
      <c r="FF992" s="194">
        <f t="shared" si="761"/>
        <v>35.625294958988825</v>
      </c>
      <c r="FG992" s="401"/>
      <c r="FH992" s="403"/>
      <c r="FI992" s="778">
        <f t="shared" si="762"/>
        <v>0</v>
      </c>
      <c r="FJ992" s="779">
        <f t="shared" si="763"/>
        <v>35.625294958988825</v>
      </c>
      <c r="FK992" s="779">
        <f t="shared" si="764"/>
        <v>54.374705041011175</v>
      </c>
      <c r="FL992" s="780">
        <f t="shared" si="765"/>
        <v>0.94901763276640339</v>
      </c>
      <c r="FM992" s="169">
        <f t="shared" si="766"/>
        <v>0.81284368598244938</v>
      </c>
      <c r="FN992" s="783">
        <f t="shared" si="767"/>
        <v>0</v>
      </c>
      <c r="FO992" s="226"/>
      <c r="FP992" s="226"/>
      <c r="FQ992" s="226"/>
      <c r="FR992" s="226"/>
      <c r="FS992" s="226"/>
      <c r="FT992" s="226"/>
      <c r="FU992" s="226"/>
      <c r="FV992" s="226"/>
      <c r="FW992" s="226"/>
      <c r="FX992" s="226"/>
      <c r="FY992" s="226"/>
      <c r="FZ992" s="226"/>
      <c r="GA992" s="226"/>
      <c r="GB992" s="226"/>
      <c r="GC992" s="226"/>
      <c r="GD992" s="226"/>
      <c r="GE992" s="226"/>
      <c r="GF992" s="226"/>
      <c r="GG992" s="226"/>
      <c r="GH992" s="226"/>
      <c r="GI992" s="226"/>
      <c r="GJ992" s="226"/>
      <c r="GK992" s="226"/>
      <c r="GL992" s="226"/>
      <c r="GM992" s="226"/>
      <c r="GN992" s="226"/>
      <c r="GO992" s="226"/>
      <c r="GP992" s="226"/>
      <c r="GQ992" s="226"/>
      <c r="GR992" s="226"/>
      <c r="GS992" s="226"/>
      <c r="GT992" s="226"/>
      <c r="GU992" s="226"/>
      <c r="GV992" s="226"/>
      <c r="GW992" s="226"/>
      <c r="GX992" s="226"/>
      <c r="GY992" s="226"/>
      <c r="GZ992" s="226"/>
      <c r="HA992" s="226"/>
      <c r="HB992" s="226"/>
      <c r="HC992" s="226"/>
      <c r="HD992" s="226"/>
      <c r="HE992" s="226"/>
      <c r="HF992" s="226"/>
      <c r="HG992" s="226"/>
      <c r="HH992" s="226"/>
      <c r="HI992" s="226"/>
      <c r="HJ992" s="226"/>
      <c r="HK992" s="226"/>
      <c r="HL992" s="226"/>
      <c r="HM992" s="226"/>
      <c r="HN992" s="226"/>
      <c r="HO992" s="226"/>
      <c r="HP992" s="226"/>
      <c r="HQ992" s="226"/>
      <c r="HR992" s="226"/>
      <c r="HS992" s="226"/>
      <c r="HT992" s="226"/>
      <c r="HU992" s="226"/>
      <c r="HV992" s="226"/>
      <c r="HW992" s="226"/>
      <c r="HX992" s="226"/>
      <c r="HY992" s="226"/>
      <c r="HZ992" s="226"/>
      <c r="IA992" s="226"/>
      <c r="IB992" s="226"/>
      <c r="IC992" s="226"/>
      <c r="ID992" s="226"/>
      <c r="IE992" s="226"/>
      <c r="IF992" s="226"/>
      <c r="IG992" s="226"/>
      <c r="IH992" s="226"/>
      <c r="II992" s="226"/>
      <c r="IJ992" s="226"/>
      <c r="IK992" s="226"/>
      <c r="IL992" s="226"/>
      <c r="IM992" s="226"/>
      <c r="IN992" s="226"/>
      <c r="IO992" s="226"/>
      <c r="IP992" s="226"/>
      <c r="IQ992" s="226"/>
      <c r="IR992" s="226"/>
      <c r="IS992" s="226"/>
      <c r="IT992" s="226"/>
      <c r="IU992" s="226"/>
      <c r="IV992" s="226"/>
      <c r="IW992" s="226"/>
      <c r="IX992" s="226"/>
      <c r="IY992" s="226"/>
      <c r="IZ992" s="226"/>
      <c r="JA992" s="226"/>
      <c r="JB992" s="226"/>
      <c r="JC992" s="226"/>
      <c r="JD992" s="226"/>
      <c r="JE992" s="226"/>
      <c r="JF992" s="226"/>
      <c r="JG992" s="226"/>
      <c r="JH992" s="226"/>
      <c r="JI992" s="226"/>
      <c r="JJ992" s="226"/>
      <c r="JK992" s="226"/>
      <c r="JL992" s="226"/>
      <c r="JM992" s="226"/>
      <c r="JN992" s="226"/>
      <c r="JO992" s="226"/>
      <c r="JP992" s="226"/>
      <c r="JQ992" s="226"/>
      <c r="JR992" s="226"/>
      <c r="JS992" s="226"/>
      <c r="JT992" s="226"/>
      <c r="JU992" s="226"/>
      <c r="JV992" s="226"/>
      <c r="JW992" s="226"/>
      <c r="JX992" s="226"/>
      <c r="JY992" s="226"/>
      <c r="JZ992" s="226"/>
      <c r="KA992" s="226"/>
      <c r="KB992" s="226"/>
      <c r="KC992" s="226"/>
      <c r="KD992" s="226"/>
      <c r="KE992" s="226"/>
      <c r="KF992" s="226"/>
      <c r="KG992" s="226"/>
      <c r="KH992" s="226"/>
      <c r="KI992" s="226"/>
      <c r="KJ992" s="226"/>
      <c r="KK992" s="226"/>
      <c r="KL992" s="226"/>
      <c r="KM992" s="226"/>
      <c r="KN992" s="226"/>
      <c r="KO992" s="226"/>
      <c r="KP992" s="226"/>
      <c r="KQ992" s="226"/>
      <c r="KR992" s="226"/>
      <c r="KS992" s="226"/>
      <c r="KT992" s="226"/>
      <c r="KU992" s="226"/>
      <c r="KV992" s="226"/>
      <c r="KW992" s="226"/>
      <c r="KX992" s="226"/>
      <c r="KY992" s="226"/>
      <c r="KZ992" s="226"/>
      <c r="LA992" s="226"/>
      <c r="LB992" s="226"/>
      <c r="LC992" s="226"/>
      <c r="LD992" s="226"/>
      <c r="LE992" s="226"/>
      <c r="LF992" s="226"/>
      <c r="LG992" s="226"/>
      <c r="LH992" s="226"/>
      <c r="LI992" s="226"/>
      <c r="LJ992" s="226"/>
      <c r="LK992" s="226"/>
      <c r="LL992" s="226"/>
      <c r="LM992" s="226"/>
      <c r="LN992" s="226"/>
      <c r="LO992" s="226"/>
      <c r="LP992" s="226"/>
      <c r="LQ992" s="226"/>
      <c r="LR992" s="226"/>
      <c r="LS992" s="226"/>
      <c r="LT992" s="226"/>
      <c r="LU992" s="226"/>
      <c r="LV992" s="226"/>
      <c r="LW992" s="226"/>
      <c r="LX992" s="226"/>
      <c r="LY992" s="226"/>
      <c r="LZ992" s="226"/>
      <c r="MA992" s="226"/>
      <c r="MB992" s="226"/>
      <c r="MC992" s="226"/>
      <c r="MD992" s="226"/>
      <c r="ME992" s="226"/>
      <c r="MF992" s="226"/>
      <c r="MG992" s="226"/>
      <c r="MH992" s="226"/>
      <c r="MI992" s="226"/>
      <c r="MJ992" s="226"/>
      <c r="MK992" s="226"/>
      <c r="ML992" s="226"/>
      <c r="MM992" s="226"/>
      <c r="MN992" s="226"/>
      <c r="MO992" s="226"/>
      <c r="MP992" s="226"/>
      <c r="MQ992" s="226"/>
      <c r="MR992" s="226"/>
      <c r="MS992" s="226"/>
      <c r="MT992" s="226"/>
      <c r="MU992" s="226"/>
      <c r="MV992" s="226"/>
      <c r="MW992" s="226"/>
      <c r="MX992" s="226"/>
      <c r="MY992" s="226"/>
      <c r="MZ992" s="226"/>
      <c r="NA992" s="226"/>
      <c r="NB992" s="226"/>
      <c r="NC992" s="226"/>
      <c r="ND992" s="226"/>
      <c r="NE992" s="226"/>
      <c r="NF992" s="226"/>
      <c r="NG992" s="226"/>
      <c r="NH992" s="226"/>
      <c r="NI992" s="226"/>
      <c r="NJ992" s="226"/>
      <c r="NK992" s="226"/>
      <c r="NL992" s="226"/>
      <c r="NM992" s="226"/>
      <c r="NN992" s="226"/>
      <c r="NO992" s="226"/>
      <c r="NP992" s="226"/>
      <c r="NQ992" s="226"/>
      <c r="NR992" s="226"/>
      <c r="NS992" s="226"/>
      <c r="NT992" s="226"/>
      <c r="NU992" s="226"/>
      <c r="NV992" s="226"/>
      <c r="NW992" s="226"/>
      <c r="NX992" s="226"/>
      <c r="NY992" s="226"/>
      <c r="NZ992" s="226"/>
      <c r="OA992" s="226"/>
      <c r="OB992" s="226"/>
      <c r="OC992" s="226"/>
      <c r="OD992" s="226"/>
      <c r="OE992" s="226"/>
      <c r="OF992" s="226"/>
      <c r="OG992" s="226"/>
      <c r="OH992" s="226"/>
      <c r="OI992" s="226"/>
      <c r="OJ992" s="226"/>
      <c r="OK992" s="226"/>
      <c r="OL992" s="226"/>
      <c r="OM992" s="226"/>
      <c r="ON992" s="226"/>
      <c r="OO992" s="226"/>
      <c r="OP992" s="226"/>
      <c r="OQ992" s="226"/>
      <c r="OR992" s="226"/>
      <c r="OS992" s="226"/>
      <c r="OT992" s="226"/>
      <c r="OU992" s="226"/>
      <c r="OV992" s="226"/>
      <c r="OW992" s="226"/>
      <c r="OX992" s="226"/>
      <c r="OY992" s="226"/>
      <c r="OZ992" s="226"/>
      <c r="PA992" s="226"/>
      <c r="PB992" s="226"/>
      <c r="PC992" s="226"/>
      <c r="PD992" s="226"/>
      <c r="PE992" s="226"/>
      <c r="PF992" s="226"/>
      <c r="PG992" s="226"/>
      <c r="PH992" s="226"/>
      <c r="PI992" s="226"/>
      <c r="PJ992" s="226"/>
      <c r="PK992" s="226"/>
      <c r="PL992" s="226"/>
      <c r="PM992" s="226"/>
      <c r="PN992" s="226"/>
      <c r="PO992" s="226"/>
      <c r="PP992" s="226"/>
      <c r="PQ992" s="226"/>
      <c r="PR992" s="226"/>
      <c r="PS992" s="226"/>
      <c r="PT992" s="226"/>
      <c r="PU992" s="226"/>
      <c r="PV992" s="226"/>
      <c r="PW992" s="226"/>
      <c r="PX992" s="226"/>
      <c r="PY992" s="226"/>
      <c r="PZ992" s="226"/>
      <c r="QA992" s="226"/>
      <c r="QB992" s="226"/>
      <c r="QC992" s="226"/>
      <c r="QD992" s="226"/>
      <c r="QE992" s="226"/>
      <c r="QF992" s="226"/>
      <c r="QG992" s="226"/>
      <c r="QH992" s="226"/>
      <c r="QI992" s="226"/>
      <c r="QJ992" s="226"/>
      <c r="QK992" s="226"/>
      <c r="QL992" s="226"/>
      <c r="QM992" s="226"/>
      <c r="QN992" s="226"/>
      <c r="QO992" s="226"/>
      <c r="QP992" s="226"/>
      <c r="QQ992" s="226"/>
      <c r="QR992" s="226"/>
      <c r="QS992" s="226"/>
      <c r="QT992" s="226"/>
      <c r="QU992" s="226"/>
      <c r="QV992" s="226"/>
      <c r="QW992" s="226"/>
      <c r="QX992" s="226"/>
      <c r="QY992" s="226"/>
      <c r="QZ992" s="226"/>
      <c r="RA992" s="226"/>
      <c r="RB992" s="226"/>
      <c r="RC992" s="226"/>
      <c r="RD992" s="226"/>
      <c r="RE992" s="226"/>
      <c r="RF992" s="226"/>
      <c r="RG992" s="226"/>
      <c r="RH992" s="226"/>
      <c r="RI992" s="226"/>
      <c r="RJ992" s="226"/>
      <c r="RK992" s="226"/>
      <c r="RL992" s="226"/>
      <c r="RM992" s="226"/>
      <c r="RN992" s="226"/>
      <c r="RO992" s="226"/>
      <c r="RP992" s="226"/>
      <c r="RQ992" s="226"/>
      <c r="RR992" s="226"/>
      <c r="RS992" s="226"/>
      <c r="RT992" s="226"/>
      <c r="RU992" s="226"/>
      <c r="RV992" s="226"/>
      <c r="RW992" s="226"/>
      <c r="RX992" s="226"/>
      <c r="RY992" s="226"/>
      <c r="RZ992" s="226"/>
      <c r="SA992" s="226"/>
      <c r="SB992" s="226"/>
      <c r="SC992" s="226"/>
      <c r="SD992" s="226"/>
      <c r="SE992" s="226"/>
      <c r="SF992" s="226"/>
      <c r="SG992" s="226"/>
      <c r="SH992" s="226"/>
      <c r="SI992" s="226"/>
      <c r="SJ992" s="226"/>
      <c r="SK992" s="226"/>
      <c r="SL992" s="226"/>
      <c r="SM992" s="226"/>
      <c r="SN992" s="226"/>
      <c r="SO992" s="226"/>
      <c r="SP992" s="226"/>
      <c r="SQ992" s="226"/>
      <c r="SR992" s="226"/>
      <c r="SS992" s="226"/>
      <c r="ST992" s="226"/>
      <c r="SU992" s="226"/>
      <c r="SV992" s="226"/>
      <c r="SW992" s="226"/>
      <c r="SX992" s="226"/>
      <c r="SY992" s="226"/>
      <c r="SZ992" s="226"/>
      <c r="TA992" s="226"/>
      <c r="TB992" s="226"/>
      <c r="TC992" s="226"/>
      <c r="TD992" s="226"/>
      <c r="TE992" s="226"/>
      <c r="TF992" s="226"/>
      <c r="TG992" s="226"/>
      <c r="TH992" s="226"/>
      <c r="TI992" s="226"/>
      <c r="TJ992" s="226"/>
      <c r="TK992" s="226"/>
      <c r="TL992" s="226"/>
      <c r="TM992" s="226"/>
      <c r="TN992" s="226"/>
      <c r="TO992" s="226"/>
      <c r="TP992" s="226"/>
      <c r="TQ992" s="226"/>
      <c r="TR992" s="226"/>
      <c r="TS992" s="226"/>
      <c r="TT992" s="226"/>
      <c r="TU992" s="226"/>
      <c r="TV992" s="226"/>
      <c r="TW992" s="226"/>
      <c r="TX992" s="226"/>
      <c r="TY992" s="226"/>
      <c r="TZ992" s="226"/>
      <c r="UA992" s="226"/>
      <c r="UB992" s="226"/>
      <c r="UC992" s="226"/>
      <c r="UD992" s="226"/>
      <c r="UE992" s="226"/>
      <c r="UF992" s="226"/>
      <c r="UG992" s="226"/>
      <c r="UH992" s="226"/>
      <c r="UI992" s="226"/>
      <c r="UJ992" s="226"/>
      <c r="UK992" s="226"/>
      <c r="UL992" s="226"/>
      <c r="UM992" s="226"/>
      <c r="UN992" s="226"/>
      <c r="UO992" s="226"/>
      <c r="UP992" s="226"/>
      <c r="UQ992" s="226"/>
      <c r="UR992" s="226"/>
      <c r="US992" s="226"/>
      <c r="UT992" s="226"/>
      <c r="UU992" s="226"/>
      <c r="UV992" s="226"/>
      <c r="UW992" s="226"/>
      <c r="UX992" s="226"/>
      <c r="UY992" s="226"/>
      <c r="UZ992" s="226"/>
      <c r="VA992" s="226"/>
      <c r="VB992" s="226"/>
      <c r="VC992" s="226"/>
      <c r="VD992" s="226"/>
      <c r="VE992" s="226"/>
      <c r="VF992" s="226"/>
      <c r="VG992" s="226"/>
      <c r="VH992" s="226"/>
      <c r="VI992" s="226"/>
      <c r="VJ992" s="226"/>
      <c r="VK992" s="226"/>
      <c r="VL992" s="226"/>
      <c r="VM992" s="226"/>
      <c r="VN992" s="226"/>
      <c r="VO992" s="226"/>
      <c r="VP992" s="226"/>
      <c r="VQ992" s="226"/>
      <c r="VR992" s="226"/>
      <c r="VS992" s="226"/>
      <c r="VT992" s="226"/>
      <c r="VU992" s="226"/>
      <c r="VV992" s="226"/>
      <c r="VW992" s="226"/>
      <c r="VX992" s="226"/>
      <c r="VY992" s="226"/>
      <c r="VZ992" s="226"/>
      <c r="WA992" s="226"/>
      <c r="WB992" s="226"/>
      <c r="WC992" s="226"/>
      <c r="WD992" s="226"/>
      <c r="WE992" s="226"/>
      <c r="WF992" s="226"/>
      <c r="WG992" s="226"/>
      <c r="WH992" s="226"/>
      <c r="WI992" s="226"/>
      <c r="WJ992" s="226"/>
      <c r="WK992" s="226"/>
      <c r="WL992" s="226"/>
      <c r="WM992" s="226"/>
      <c r="WN992" s="226"/>
      <c r="WO992" s="226"/>
      <c r="WP992" s="226"/>
      <c r="WQ992" s="226"/>
      <c r="WR992" s="226"/>
      <c r="WS992" s="226"/>
      <c r="WT992" s="226"/>
      <c r="WU992" s="226"/>
      <c r="WV992" s="226"/>
      <c r="WW992" s="226"/>
      <c r="WX992" s="226"/>
      <c r="WY992" s="226"/>
      <c r="WZ992" s="226"/>
      <c r="XA992" s="226"/>
      <c r="XB992" s="226"/>
      <c r="XC992" s="226"/>
      <c r="XD992" s="226"/>
      <c r="XE992" s="226"/>
      <c r="XF992" s="226"/>
      <c r="XG992" s="226"/>
      <c r="XH992" s="226"/>
      <c r="XI992" s="226"/>
      <c r="XJ992" s="226"/>
      <c r="XK992" s="226"/>
      <c r="XL992" s="226"/>
      <c r="XM992" s="226"/>
      <c r="XN992" s="226"/>
      <c r="XO992" s="226"/>
      <c r="XP992" s="226"/>
      <c r="XQ992" s="226"/>
      <c r="XR992" s="226"/>
      <c r="XS992" s="226"/>
      <c r="XT992" s="226"/>
      <c r="XU992" s="226"/>
      <c r="XV992" s="226"/>
      <c r="XW992" s="226"/>
      <c r="XX992" s="226"/>
      <c r="XY992" s="226"/>
      <c r="XZ992" s="226"/>
      <c r="YA992" s="226"/>
      <c r="YB992" s="226"/>
      <c r="YC992" s="226"/>
      <c r="YD992" s="226"/>
      <c r="YE992" s="226"/>
      <c r="YF992" s="226"/>
      <c r="YG992" s="226"/>
      <c r="YH992" s="226"/>
      <c r="YI992" s="226"/>
      <c r="YJ992" s="226"/>
      <c r="YK992" s="226"/>
      <c r="YL992" s="226"/>
      <c r="YM992" s="226"/>
      <c r="YN992" s="226"/>
      <c r="YO992" s="226"/>
      <c r="YP992" s="226"/>
      <c r="YQ992" s="226"/>
      <c r="YR992" s="226"/>
      <c r="YS992" s="226"/>
      <c r="YT992" s="226"/>
      <c r="YU992" s="226"/>
      <c r="YV992" s="226"/>
      <c r="YW992" s="226"/>
      <c r="YX992" s="226"/>
      <c r="YY992" s="226"/>
      <c r="YZ992" s="226"/>
      <c r="ZA992" s="226"/>
      <c r="ZB992" s="226"/>
      <c r="ZC992" s="226"/>
      <c r="ZD992" s="226"/>
      <c r="ZE992" s="226"/>
      <c r="ZF992" s="226"/>
      <c r="ZG992" s="226"/>
      <c r="ZH992" s="226"/>
      <c r="ZI992" s="226"/>
      <c r="ZJ992" s="226"/>
      <c r="ZK992" s="226"/>
      <c r="ZL992" s="226"/>
      <c r="ZM992" s="226"/>
      <c r="ZN992" s="226"/>
      <c r="ZO992" s="226"/>
      <c r="ZP992" s="226"/>
      <c r="ZQ992" s="226"/>
      <c r="ZR992" s="226"/>
      <c r="ZS992" s="226"/>
      <c r="ZT992" s="226"/>
      <c r="ZU992" s="226"/>
      <c r="ZV992" s="226"/>
      <c r="ZW992" s="226"/>
      <c r="ZX992" s="226"/>
      <c r="ZY992" s="226"/>
      <c r="ZZ992" s="226"/>
      <c r="AAA992" s="226"/>
      <c r="AAB992" s="226"/>
      <c r="AAC992" s="226"/>
      <c r="AAD992" s="226"/>
      <c r="AAE992" s="226"/>
      <c r="AAF992" s="226"/>
      <c r="AAG992" s="226"/>
      <c r="AAH992" s="226"/>
      <c r="AAI992" s="226"/>
      <c r="AAJ992" s="226"/>
      <c r="AAK992" s="226"/>
      <c r="AAL992" s="226"/>
      <c r="AAM992" s="226"/>
      <c r="AAN992" s="226"/>
      <c r="AAO992" s="226"/>
      <c r="AAP992" s="226"/>
      <c r="AAQ992" s="226"/>
      <c r="AAR992" s="226"/>
      <c r="AAS992" s="226"/>
      <c r="AAT992" s="226"/>
      <c r="AAU992" s="226"/>
      <c r="AAV992" s="226"/>
      <c r="AAW992" s="226"/>
      <c r="AAX992" s="226"/>
      <c r="AAY992" s="226"/>
      <c r="AAZ992" s="226"/>
      <c r="ABA992" s="226"/>
      <c r="ABB992" s="226"/>
      <c r="ABC992" s="226"/>
      <c r="ABD992" s="226"/>
      <c r="ABE992" s="226"/>
      <c r="ABF992" s="226"/>
      <c r="ABG992" s="226"/>
      <c r="ABH992" s="226"/>
      <c r="ABI992" s="226"/>
      <c r="ABJ992" s="226"/>
      <c r="ABK992" s="226"/>
      <c r="ABL992" s="226"/>
      <c r="ABM992" s="226"/>
      <c r="ABN992" s="226"/>
      <c r="ABO992" s="226"/>
      <c r="ABP992" s="226"/>
      <c r="ABQ992" s="226"/>
      <c r="ABR992" s="226"/>
      <c r="ABS992" s="226"/>
      <c r="ABT992" s="226"/>
      <c r="ABU992" s="226"/>
      <c r="ABV992" s="226"/>
      <c r="ABW992" s="226"/>
      <c r="ABX992" s="226"/>
      <c r="ABY992" s="226"/>
      <c r="ABZ992" s="226"/>
      <c r="ACA992" s="226"/>
      <c r="ACB992" s="226"/>
      <c r="ACC992" s="226"/>
      <c r="ACD992" s="226"/>
      <c r="ACE992" s="226"/>
      <c r="ACF992" s="226"/>
      <c r="ACG992" s="226"/>
      <c r="ACH992" s="226"/>
      <c r="ACI992" s="226"/>
      <c r="ACJ992" s="226"/>
      <c r="ACK992" s="226"/>
      <c r="ACL992" s="226"/>
      <c r="ACM992" s="226"/>
      <c r="ACN992" s="226"/>
      <c r="ACO992" s="226"/>
      <c r="ACP992" s="226"/>
      <c r="ACQ992" s="226"/>
      <c r="ACR992" s="226"/>
      <c r="ACS992" s="226"/>
      <c r="ACT992" s="226"/>
      <c r="ACU992" s="226"/>
      <c r="ACV992" s="226"/>
      <c r="ACW992" s="226"/>
      <c r="ACX992" s="226"/>
      <c r="ACY992" s="226"/>
      <c r="ACZ992" s="226"/>
      <c r="ADA992" s="226"/>
      <c r="ADB992" s="226"/>
      <c r="ADC992" s="226"/>
      <c r="ADD992" s="226"/>
      <c r="ADE992" s="226"/>
      <c r="ADF992" s="226"/>
      <c r="ADG992" s="226"/>
      <c r="ADH992" s="226"/>
      <c r="ADI992" s="226"/>
      <c r="ADJ992" s="226"/>
      <c r="ADK992" s="226"/>
      <c r="ADL992" s="226"/>
      <c r="ADM992" s="226"/>
      <c r="ADN992" s="226"/>
      <c r="ADO992" s="226"/>
      <c r="ADP992" s="226"/>
      <c r="ADQ992" s="226"/>
      <c r="ADR992" s="226"/>
      <c r="ADS992" s="226"/>
      <c r="ADT992" s="226"/>
      <c r="ADU992" s="226"/>
      <c r="ADV992" s="226"/>
      <c r="ADW992" s="226"/>
      <c r="ADX992" s="226"/>
      <c r="ADY992" s="226"/>
      <c r="ADZ992" s="226"/>
      <c r="AEA992" s="226"/>
      <c r="AEB992" s="226"/>
      <c r="AEC992" s="226"/>
      <c r="AED992" s="226"/>
      <c r="AEE992" s="226"/>
      <c r="AEF992" s="226"/>
      <c r="AEG992" s="226"/>
      <c r="AEH992" s="226"/>
      <c r="AEI992" s="226"/>
      <c r="AEJ992" s="226"/>
      <c r="AEK992" s="226"/>
      <c r="AEL992" s="226"/>
      <c r="AEM992" s="226"/>
      <c r="AEN992" s="226"/>
      <c r="AEO992" s="226"/>
      <c r="AEP992" s="226"/>
      <c r="AEQ992" s="226"/>
      <c r="AER992" s="226"/>
      <c r="AES992" s="226"/>
      <c r="AET992" s="226"/>
      <c r="AEU992" s="226"/>
      <c r="AEV992" s="226"/>
      <c r="AEW992" s="226"/>
      <c r="AEX992" s="226"/>
      <c r="AEY992" s="226"/>
      <c r="AEZ992" s="226"/>
      <c r="AFA992" s="226"/>
      <c r="AFB992" s="226"/>
      <c r="AFC992" s="226"/>
      <c r="AFD992" s="226"/>
      <c r="AFE992" s="226"/>
      <c r="AFF992" s="226"/>
      <c r="AFG992" s="226"/>
      <c r="AFH992" s="226"/>
      <c r="AFI992" s="226"/>
      <c r="AFJ992" s="226"/>
      <c r="AFK992" s="226"/>
      <c r="AFL992" s="226"/>
      <c r="AFM992" s="226"/>
      <c r="AFN992" s="226"/>
      <c r="AFO992" s="226"/>
      <c r="AFP992" s="226"/>
      <c r="AFQ992" s="226"/>
      <c r="AFR992" s="226"/>
      <c r="AFS992" s="226"/>
      <c r="AFT992" s="226"/>
      <c r="AFU992" s="226"/>
      <c r="AFV992" s="226"/>
      <c r="AFW992" s="226"/>
      <c r="AFX992" s="226"/>
      <c r="AFY992" s="226"/>
      <c r="AFZ992" s="226"/>
      <c r="AGA992" s="226"/>
      <c r="AGB992" s="226"/>
      <c r="AGC992" s="226"/>
      <c r="AGD992" s="226"/>
      <c r="AGE992" s="226"/>
      <c r="AGF992" s="226"/>
      <c r="AGG992" s="226"/>
      <c r="AGH992" s="226"/>
      <c r="AGI992" s="226"/>
      <c r="AGJ992" s="226"/>
      <c r="AGK992" s="226"/>
      <c r="AGL992" s="226"/>
      <c r="AGM992" s="226"/>
      <c r="AGN992" s="226"/>
      <c r="AGO992" s="226"/>
      <c r="AGP992" s="226"/>
      <c r="AGQ992" s="226"/>
      <c r="AGR992" s="226"/>
      <c r="AGS992" s="226"/>
      <c r="AGT992" s="226"/>
      <c r="AGU992" s="226"/>
      <c r="AGV992" s="226"/>
      <c r="AGW992" s="226"/>
      <c r="AGX992" s="226"/>
      <c r="AGY992" s="226"/>
      <c r="AGZ992" s="226"/>
      <c r="AHA992" s="226"/>
      <c r="AHB992" s="226"/>
      <c r="AHC992" s="226"/>
      <c r="AHD992" s="226"/>
      <c r="AHE992" s="226"/>
      <c r="AHF992" s="226"/>
      <c r="AHG992" s="226"/>
      <c r="AHH992" s="226"/>
      <c r="AHI992" s="226"/>
      <c r="AHJ992" s="226"/>
      <c r="AHK992" s="226"/>
      <c r="AHL992" s="226"/>
      <c r="AHM992" s="226"/>
      <c r="AHN992" s="226"/>
      <c r="AHO992" s="226"/>
      <c r="AHP992" s="226"/>
      <c r="AHQ992" s="226"/>
      <c r="AHR992" s="226"/>
      <c r="AHS992" s="226"/>
      <c r="AHT992" s="226"/>
      <c r="AHU992" s="226"/>
      <c r="AHV992" s="226"/>
      <c r="AHW992" s="226"/>
      <c r="AHX992" s="226"/>
      <c r="AHY992" s="226"/>
      <c r="AHZ992" s="226"/>
      <c r="AIA992" s="226"/>
      <c r="AIB992" s="226"/>
      <c r="AIC992" s="226"/>
      <c r="AID992" s="226"/>
      <c r="AIE992" s="226"/>
      <c r="AIF992" s="226"/>
      <c r="AIG992" s="226"/>
      <c r="AIH992" s="226"/>
      <c r="AII992" s="226"/>
      <c r="AIJ992" s="226"/>
      <c r="AIK992" s="226"/>
      <c r="AIL992" s="226"/>
      <c r="AIM992" s="226"/>
      <c r="AIN992" s="226"/>
      <c r="AIO992" s="226"/>
      <c r="AIP992" s="226"/>
      <c r="AIQ992" s="226"/>
      <c r="AIR992" s="226"/>
      <c r="AIS992" s="226"/>
      <c r="AIT992" s="226"/>
      <c r="AIU992" s="226"/>
      <c r="AIV992" s="226"/>
      <c r="AIW992" s="226"/>
      <c r="AIX992" s="226"/>
      <c r="AIY992" s="226"/>
      <c r="AIZ992" s="226"/>
      <c r="AJA992" s="226"/>
      <c r="AJB992" s="226"/>
      <c r="AJC992" s="226"/>
      <c r="AJD992" s="226"/>
      <c r="AJE992" s="226"/>
      <c r="AJF992" s="226"/>
      <c r="AJG992" s="226"/>
      <c r="AJH992" s="226"/>
      <c r="AJI992" s="226"/>
      <c r="AJJ992" s="226"/>
      <c r="AJK992" s="226"/>
      <c r="AJL992" s="226"/>
      <c r="AJM992" s="226"/>
      <c r="AJN992" s="226"/>
      <c r="AJO992" s="226"/>
      <c r="AJP992" s="226"/>
      <c r="AJQ992" s="226"/>
      <c r="AJR992" s="226"/>
      <c r="AJS992" s="226"/>
      <c r="AJT992" s="226"/>
      <c r="AJU992" s="226"/>
      <c r="AJV992" s="226"/>
      <c r="AJW992" s="226"/>
      <c r="AJX992" s="226"/>
      <c r="AJY992" s="226"/>
      <c r="AJZ992" s="226"/>
      <c r="AKA992" s="226"/>
      <c r="AKB992" s="226"/>
      <c r="AKC992" s="226"/>
      <c r="AKD992" s="226"/>
      <c r="AKE992" s="226"/>
      <c r="AKF992" s="226"/>
      <c r="AKG992" s="226"/>
      <c r="AKH992" s="226"/>
      <c r="AKI992" s="226"/>
      <c r="AKJ992" s="226"/>
      <c r="AKK992" s="226"/>
      <c r="AKL992" s="226"/>
      <c r="AKM992" s="226"/>
      <c r="AKN992" s="226"/>
      <c r="AKO992" s="226"/>
      <c r="AKP992" s="226"/>
      <c r="AKQ992" s="226"/>
      <c r="AKR992" s="226"/>
      <c r="AKS992" s="226"/>
      <c r="AKT992" s="226"/>
      <c r="AKU992" s="226"/>
      <c r="AKV992" s="226"/>
      <c r="AKW992" s="226"/>
      <c r="AKX992" s="226"/>
      <c r="AKY992" s="226"/>
      <c r="AKZ992" s="226"/>
      <c r="ALA992" s="226"/>
      <c r="ALB992" s="226"/>
      <c r="ALC992" s="226"/>
      <c r="ALD992" s="226"/>
      <c r="ALE992" s="226"/>
      <c r="ALF992" s="226"/>
      <c r="ALG992" s="226"/>
      <c r="ALH992" s="226"/>
      <c r="ALI992" s="226"/>
      <c r="ALJ992" s="226"/>
      <c r="ALK992" s="226"/>
      <c r="ALL992" s="226"/>
      <c r="ALM992" s="226"/>
      <c r="ALN992" s="226"/>
      <c r="ALO992" s="226"/>
      <c r="ALP992" s="226"/>
      <c r="ALQ992" s="226"/>
      <c r="ALR992" s="226"/>
      <c r="ALS992" s="226"/>
      <c r="ALT992" s="226"/>
      <c r="ALU992" s="226"/>
      <c r="ALV992" s="226"/>
      <c r="ALW992" s="226"/>
      <c r="ALX992" s="226"/>
      <c r="ALY992" s="226"/>
      <c r="ALZ992" s="226"/>
      <c r="AMA992" s="226"/>
      <c r="AMB992" s="226"/>
      <c r="AMC992" s="226"/>
      <c r="AMD992" s="226"/>
      <c r="AME992" s="226"/>
      <c r="AMF992" s="226"/>
      <c r="AMG992" s="226"/>
      <c r="AMH992" s="226"/>
      <c r="AMI992" s="226"/>
      <c r="AMJ992" s="226"/>
      <c r="AMK992" s="226"/>
      <c r="AML992" s="226"/>
      <c r="AMM992" s="226"/>
      <c r="AMN992" s="226"/>
      <c r="AMO992" s="226"/>
      <c r="AMP992" s="226"/>
      <c r="AMQ992" s="226"/>
      <c r="AMR992" s="226"/>
      <c r="AMS992" s="226"/>
      <c r="AMT992" s="226"/>
      <c r="AMU992" s="226"/>
      <c r="AMV992" s="226"/>
      <c r="AMW992" s="226"/>
      <c r="AMX992" s="226"/>
    </row>
    <row r="993" spans="1:1038" s="308" customFormat="1" ht="18" customHeight="1">
      <c r="A993" s="522" t="s">
        <v>2392</v>
      </c>
      <c r="B993" s="302" t="s">
        <v>1647</v>
      </c>
      <c r="C993" s="228"/>
      <c r="D993" s="303" t="s">
        <v>1279</v>
      </c>
      <c r="E993" s="228">
        <v>113</v>
      </c>
      <c r="F993" s="228">
        <v>2</v>
      </c>
      <c r="G993" s="304" t="str">
        <f t="shared" si="744"/>
        <v>113-2</v>
      </c>
      <c r="H993" s="228">
        <v>0</v>
      </c>
      <c r="I993" s="228">
        <v>73.5</v>
      </c>
      <c r="J993" s="480">
        <f t="shared" si="754"/>
        <v>1</v>
      </c>
      <c r="K993" s="481" t="str">
        <f>IF(J994=1,IF(((VLOOKUP($G993,[4]Depth_Lookup!$A$3:$J$550,9,FALSE))-(I993/100))=0,"Good",IF(((VLOOKUP($G993,[4]Depth_Lookup!$A$3:$J$550,9,FALSE))-(I993/100))&gt;0,"Too Short","Too Long")))</f>
        <v>Good</v>
      </c>
      <c r="L993" s="171">
        <f>(VLOOKUP($G993,Depth_Lookup!$A$3:$J$410,10,FALSE))+(H993/100)</f>
        <v>297.245</v>
      </c>
      <c r="M993" s="171">
        <f>(VLOOKUP($G993,Depth_Lookup!$A$3:$J$410,10,FALSE))+(I993/100)</f>
        <v>297.98</v>
      </c>
      <c r="N993" s="231" t="s">
        <v>2472</v>
      </c>
      <c r="O993" s="228">
        <v>3</v>
      </c>
      <c r="P993" s="228" t="s">
        <v>853</v>
      </c>
      <c r="Q993" s="228" t="s">
        <v>2437</v>
      </c>
      <c r="R993" s="304" t="str">
        <f t="shared" si="745"/>
        <v>Serpentinizedharzburgite</v>
      </c>
      <c r="S993" s="228" t="s">
        <v>700</v>
      </c>
      <c r="T993" s="228" t="s">
        <v>700</v>
      </c>
      <c r="U993" s="228"/>
      <c r="V993" s="228"/>
      <c r="W993" s="228" t="s">
        <v>2393</v>
      </c>
      <c r="X993" s="305">
        <f>VLOOKUP(W993,[4]definitions_list_lookup!$A$13:$B$19,2,0)</f>
        <v>5</v>
      </c>
      <c r="Y993" s="228" t="s">
        <v>2438</v>
      </c>
      <c r="Z993" s="228" t="s">
        <v>2439</v>
      </c>
      <c r="AA993" s="228"/>
      <c r="AB993" s="228"/>
      <c r="AC993" s="228"/>
      <c r="AD993" s="228"/>
      <c r="AE993" s="234"/>
      <c r="AF993" s="304" t="e">
        <f>VLOOKUP(AE993,[4]definitions_list_mag!$V$12:$W$15,2,0)</f>
        <v>#N/A</v>
      </c>
      <c r="AG993" s="241"/>
      <c r="AH993" s="228"/>
      <c r="AI993" s="244">
        <v>68</v>
      </c>
      <c r="AJ993" s="228"/>
      <c r="AK993" s="228"/>
      <c r="AL993" s="228"/>
      <c r="AM993" s="228"/>
      <c r="AN993" s="228"/>
      <c r="AO993" s="244"/>
      <c r="AP993" s="228"/>
      <c r="AQ993" s="228"/>
      <c r="AR993" s="228"/>
      <c r="AS993" s="228"/>
      <c r="AT993" s="228"/>
      <c r="AU993" s="244"/>
      <c r="AV993" s="228"/>
      <c r="AW993" s="228"/>
      <c r="AX993" s="228"/>
      <c r="AY993" s="228"/>
      <c r="AZ993" s="228"/>
      <c r="BA993" s="244">
        <v>30</v>
      </c>
      <c r="BB993" s="228">
        <v>8</v>
      </c>
      <c r="BC993" s="228">
        <v>2</v>
      </c>
      <c r="BD993" s="228" t="s">
        <v>110</v>
      </c>
      <c r="BE993" s="228" t="s">
        <v>103</v>
      </c>
      <c r="BF993" s="228"/>
      <c r="BG993" s="244"/>
      <c r="BH993" s="228"/>
      <c r="BI993" s="228"/>
      <c r="BJ993" s="228"/>
      <c r="BK993" s="228"/>
      <c r="BL993" s="228"/>
      <c r="BM993" s="244">
        <v>2</v>
      </c>
      <c r="BN993" s="228">
        <v>1</v>
      </c>
      <c r="BO993" s="228">
        <v>0.5</v>
      </c>
      <c r="BP993" s="228"/>
      <c r="BQ993" s="228"/>
      <c r="BR993" s="228"/>
      <c r="BS993" s="228"/>
      <c r="BT993" s="228"/>
      <c r="BU993" s="228"/>
      <c r="BV993" s="228"/>
      <c r="BW993" s="228"/>
      <c r="BX993" s="228"/>
      <c r="BY993" s="244"/>
      <c r="BZ993" s="228"/>
      <c r="CA993" s="228"/>
      <c r="CB993" s="228"/>
      <c r="CC993" s="228"/>
      <c r="CD993" s="228"/>
      <c r="CE993" s="228"/>
      <c r="CF993" s="310">
        <f t="shared" si="746"/>
        <v>100</v>
      </c>
      <c r="CG993" s="245"/>
      <c r="CH993" s="246" t="s">
        <v>1329</v>
      </c>
      <c r="CI993" s="246">
        <v>85</v>
      </c>
      <c r="CJ993" s="246"/>
      <c r="CK993" s="247"/>
      <c r="CL993" s="248"/>
      <c r="CM993" s="248"/>
      <c r="CN993" s="248"/>
      <c r="CO993" s="248"/>
      <c r="CP993" s="248"/>
      <c r="CQ993" s="248"/>
      <c r="CR993" s="248"/>
      <c r="CS993" s="248"/>
      <c r="CT993" s="248"/>
      <c r="CU993" s="248"/>
      <c r="CV993" s="248"/>
      <c r="CW993" s="248"/>
      <c r="CX993" s="248"/>
      <c r="CY993" s="248"/>
      <c r="CZ993" s="248"/>
      <c r="DA993" s="248"/>
      <c r="DB993" s="248">
        <v>85</v>
      </c>
      <c r="DC993" s="249">
        <v>15</v>
      </c>
      <c r="DD993" s="248"/>
      <c r="DE993" s="248"/>
      <c r="DF993" s="248"/>
      <c r="DG993" s="248"/>
      <c r="DH993" s="248"/>
      <c r="DI993" s="248"/>
      <c r="DJ993" s="248"/>
      <c r="DK993" s="306">
        <f t="shared" si="747"/>
        <v>100</v>
      </c>
      <c r="DL993" s="245"/>
      <c r="DM993" s="248"/>
      <c r="DN993" s="248"/>
      <c r="DO993" s="307"/>
      <c r="DQ993" s="245"/>
      <c r="DR993" s="307"/>
      <c r="DS993" s="245"/>
      <c r="DT993" s="262" t="s">
        <v>2354</v>
      </c>
      <c r="DU993" s="249"/>
      <c r="DV993" s="249"/>
      <c r="DW993" s="311" t="e">
        <f>VLOOKUP(P993,[4]definitions_list_lookup!$K$30:$L$54,2,0)</f>
        <v>#N/A</v>
      </c>
      <c r="DX993" s="268" t="s">
        <v>2151</v>
      </c>
      <c r="DY993" s="268" t="s">
        <v>2483</v>
      </c>
      <c r="DZ993" s="482"/>
      <c r="EA993" s="312"/>
      <c r="EB993" s="249"/>
      <c r="EC993" s="312"/>
      <c r="ED993" s="229" t="s">
        <v>2517</v>
      </c>
      <c r="EE993" s="313"/>
      <c r="EF993" s="314"/>
      <c r="EG993" s="313"/>
      <c r="EH993" s="315"/>
      <c r="EI993" s="316"/>
      <c r="EJ993" s="317"/>
      <c r="EK993" s="318"/>
      <c r="EL993" s="313"/>
      <c r="EM993" s="315"/>
      <c r="EN993" s="315"/>
      <c r="EO993" s="319"/>
      <c r="EP993" s="319"/>
      <c r="EQ993" s="319"/>
      <c r="ER993" s="319"/>
      <c r="ES993" s="319"/>
      <c r="ET993" s="319"/>
      <c r="EU993" s="319"/>
      <c r="EV993" s="320"/>
      <c r="EW993" s="320"/>
      <c r="EX993" s="320"/>
      <c r="EY993" s="320"/>
      <c r="EZ993" s="192" t="e">
        <f t="shared" si="755"/>
        <v>#DIV/0!</v>
      </c>
      <c r="FA993" s="192" t="e">
        <f t="shared" si="756"/>
        <v>#DIV/0!</v>
      </c>
      <c r="FB993" s="192" t="e">
        <f t="shared" si="757"/>
        <v>#DIV/0!</v>
      </c>
      <c r="FC993" s="192" t="e">
        <f t="shared" si="758"/>
        <v>#DIV/0!</v>
      </c>
      <c r="FD993" s="192" t="e">
        <f t="shared" si="759"/>
        <v>#DIV/0!</v>
      </c>
      <c r="FE993" s="193" t="e">
        <f t="shared" si="760"/>
        <v>#DIV/0!</v>
      </c>
      <c r="FF993" s="194" t="e">
        <f t="shared" si="761"/>
        <v>#DIV/0!</v>
      </c>
      <c r="FG993" s="313"/>
      <c r="FH993" s="315"/>
      <c r="FI993" s="778">
        <f t="shared" si="762"/>
        <v>0</v>
      </c>
      <c r="FJ993" s="779" t="e">
        <f t="shared" si="763"/>
        <v>#DIV/0!</v>
      </c>
      <c r="FK993" s="779" t="e">
        <f t="shared" si="764"/>
        <v>#DIV/0!</v>
      </c>
      <c r="FL993" s="780" t="e">
        <f t="shared" si="765"/>
        <v>#DIV/0!</v>
      </c>
      <c r="FM993" s="169" t="e">
        <f t="shared" si="766"/>
        <v>#DIV/0!</v>
      </c>
      <c r="FN993" s="783" t="e">
        <f t="shared" si="767"/>
        <v>#DIV/0!</v>
      </c>
      <c r="FO993" s="228"/>
      <c r="FP993" s="228"/>
      <c r="FQ993" s="228"/>
      <c r="FR993" s="228"/>
      <c r="FS993" s="228"/>
      <c r="FT993" s="228"/>
      <c r="FU993" s="228"/>
      <c r="FV993" s="228"/>
      <c r="FW993" s="228"/>
      <c r="FX993" s="228"/>
      <c r="FY993" s="228"/>
      <c r="FZ993" s="228"/>
      <c r="GA993" s="228"/>
      <c r="GB993" s="228"/>
      <c r="GC993" s="228"/>
      <c r="GD993" s="228"/>
      <c r="GE993" s="228"/>
      <c r="GF993" s="228"/>
      <c r="GG993" s="228"/>
      <c r="GH993" s="228"/>
      <c r="GI993" s="228"/>
      <c r="GJ993" s="228"/>
      <c r="GK993" s="228"/>
      <c r="GL993" s="228"/>
      <c r="GM993" s="228"/>
      <c r="GN993" s="228"/>
      <c r="GO993" s="228"/>
      <c r="GP993" s="228"/>
      <c r="GQ993" s="228"/>
      <c r="GR993" s="228"/>
      <c r="GS993" s="228"/>
      <c r="GT993" s="228"/>
      <c r="GU993" s="228"/>
      <c r="GV993" s="228"/>
      <c r="GW993" s="228"/>
      <c r="GX993" s="228"/>
      <c r="GY993" s="228"/>
      <c r="GZ993" s="228"/>
      <c r="HA993" s="228"/>
      <c r="HB993" s="228"/>
      <c r="HC993" s="228"/>
      <c r="HD993" s="228"/>
      <c r="HE993" s="228"/>
      <c r="HF993" s="228"/>
      <c r="HG993" s="228"/>
      <c r="HH993" s="228"/>
      <c r="HI993" s="228"/>
      <c r="HJ993" s="228"/>
      <c r="HK993" s="228"/>
      <c r="HL993" s="228"/>
      <c r="HM993" s="228"/>
      <c r="HN993" s="228"/>
      <c r="HO993" s="228"/>
      <c r="HP993" s="228"/>
      <c r="HQ993" s="228"/>
      <c r="HR993" s="228"/>
      <c r="HS993" s="228"/>
      <c r="HT993" s="228"/>
      <c r="HU993" s="228"/>
      <c r="HV993" s="228"/>
      <c r="HW993" s="228"/>
      <c r="HX993" s="228"/>
      <c r="HY993" s="228"/>
      <c r="HZ993" s="228"/>
      <c r="IA993" s="228"/>
      <c r="IB993" s="228"/>
      <c r="IC993" s="228"/>
      <c r="ID993" s="228"/>
      <c r="IE993" s="228"/>
      <c r="IF993" s="228"/>
      <c r="IG993" s="228"/>
      <c r="IH993" s="228"/>
      <c r="II993" s="228"/>
      <c r="IJ993" s="228"/>
      <c r="IK993" s="228"/>
      <c r="IL993" s="228"/>
      <c r="IM993" s="228"/>
      <c r="IN993" s="228"/>
      <c r="IO993" s="228"/>
      <c r="IP993" s="228"/>
      <c r="IQ993" s="228"/>
      <c r="IR993" s="228"/>
      <c r="IS993" s="228"/>
      <c r="IT993" s="228"/>
      <c r="IU993" s="228"/>
      <c r="IV993" s="228"/>
      <c r="IW993" s="228"/>
      <c r="IX993" s="228"/>
      <c r="IY993" s="228"/>
      <c r="IZ993" s="228"/>
      <c r="JA993" s="228"/>
      <c r="JB993" s="228"/>
      <c r="JC993" s="228"/>
      <c r="JD993" s="228"/>
      <c r="JE993" s="228"/>
      <c r="JF993" s="228"/>
      <c r="JG993" s="228"/>
      <c r="JH993" s="228"/>
      <c r="JI993" s="228"/>
      <c r="JJ993" s="228"/>
      <c r="JK993" s="228"/>
      <c r="JL993" s="228"/>
      <c r="JM993" s="228"/>
      <c r="JN993" s="228"/>
      <c r="JO993" s="228"/>
      <c r="JP993" s="228"/>
      <c r="JQ993" s="228"/>
      <c r="JR993" s="228"/>
      <c r="JS993" s="228"/>
      <c r="JT993" s="228"/>
      <c r="JU993" s="228"/>
      <c r="JV993" s="228"/>
      <c r="JW993" s="228"/>
      <c r="JX993" s="228"/>
      <c r="JY993" s="228"/>
      <c r="JZ993" s="228"/>
      <c r="KA993" s="228"/>
      <c r="KB993" s="228"/>
      <c r="KC993" s="228"/>
      <c r="KD993" s="228"/>
      <c r="KE993" s="228"/>
      <c r="KF993" s="228"/>
      <c r="KG993" s="228"/>
      <c r="KH993" s="228"/>
      <c r="KI993" s="228"/>
      <c r="KJ993" s="228"/>
      <c r="KK993" s="228"/>
      <c r="KL993" s="228"/>
      <c r="KM993" s="228"/>
      <c r="KN993" s="228"/>
      <c r="KO993" s="228"/>
      <c r="KP993" s="228"/>
      <c r="KQ993" s="228"/>
      <c r="KR993" s="228"/>
      <c r="KS993" s="228"/>
      <c r="KT993" s="228"/>
      <c r="KU993" s="228"/>
      <c r="KV993" s="228"/>
      <c r="KW993" s="228"/>
      <c r="KX993" s="228"/>
      <c r="KY993" s="228"/>
      <c r="KZ993" s="228"/>
      <c r="LA993" s="228"/>
      <c r="LB993" s="228"/>
      <c r="LC993" s="228"/>
      <c r="LD993" s="228"/>
      <c r="LE993" s="228"/>
      <c r="LF993" s="228"/>
      <c r="LG993" s="228"/>
      <c r="LH993" s="228"/>
      <c r="LI993" s="228"/>
      <c r="LJ993" s="228"/>
      <c r="LK993" s="228"/>
      <c r="LL993" s="228"/>
      <c r="LM993" s="228"/>
      <c r="LN993" s="228"/>
      <c r="LO993" s="228"/>
      <c r="LP993" s="228"/>
      <c r="LQ993" s="228"/>
      <c r="LR993" s="228"/>
      <c r="LS993" s="228"/>
      <c r="LT993" s="228"/>
      <c r="LU993" s="228"/>
      <c r="LV993" s="228"/>
      <c r="LW993" s="228"/>
      <c r="LX993" s="228"/>
      <c r="LY993" s="228"/>
      <c r="LZ993" s="228"/>
      <c r="MA993" s="228"/>
      <c r="MB993" s="228"/>
      <c r="MC993" s="228"/>
      <c r="MD993" s="228"/>
      <c r="ME993" s="228"/>
      <c r="MF993" s="228"/>
      <c r="MG993" s="228"/>
      <c r="MH993" s="228"/>
      <c r="MI993" s="228"/>
      <c r="MJ993" s="228"/>
      <c r="MK993" s="228"/>
      <c r="ML993" s="228"/>
      <c r="MM993" s="228"/>
      <c r="MN993" s="228"/>
      <c r="MO993" s="228"/>
      <c r="MP993" s="228"/>
      <c r="MQ993" s="228"/>
      <c r="MR993" s="228"/>
      <c r="MS993" s="228"/>
      <c r="MT993" s="228"/>
      <c r="MU993" s="228"/>
      <c r="MV993" s="228"/>
      <c r="MW993" s="228"/>
      <c r="MX993" s="228"/>
      <c r="MY993" s="228"/>
      <c r="MZ993" s="228"/>
      <c r="NA993" s="228"/>
      <c r="NB993" s="228"/>
      <c r="NC993" s="228"/>
      <c r="ND993" s="228"/>
      <c r="NE993" s="228"/>
      <c r="NF993" s="228"/>
      <c r="NG993" s="228"/>
      <c r="NH993" s="228"/>
      <c r="NI993" s="228"/>
      <c r="NJ993" s="228"/>
      <c r="NK993" s="228"/>
      <c r="NL993" s="228"/>
      <c r="NM993" s="228"/>
      <c r="NN993" s="228"/>
      <c r="NO993" s="228"/>
      <c r="NP993" s="228"/>
      <c r="NQ993" s="228"/>
      <c r="NR993" s="228"/>
      <c r="NS993" s="228"/>
      <c r="NT993" s="228"/>
      <c r="NU993" s="228"/>
      <c r="NV993" s="228"/>
      <c r="NW993" s="228"/>
      <c r="NX993" s="228"/>
      <c r="NY993" s="228"/>
      <c r="NZ993" s="228"/>
      <c r="OA993" s="228"/>
      <c r="OB993" s="228"/>
      <c r="OC993" s="228"/>
      <c r="OD993" s="228"/>
      <c r="OE993" s="228"/>
      <c r="OF993" s="228"/>
      <c r="OG993" s="228"/>
      <c r="OH993" s="228"/>
      <c r="OI993" s="228"/>
      <c r="OJ993" s="228"/>
      <c r="OK993" s="228"/>
      <c r="OL993" s="228"/>
      <c r="OM993" s="228"/>
      <c r="ON993" s="228"/>
      <c r="OO993" s="228"/>
      <c r="OP993" s="228"/>
      <c r="OQ993" s="228"/>
      <c r="OR993" s="228"/>
      <c r="OS993" s="228"/>
      <c r="OT993" s="228"/>
      <c r="OU993" s="228"/>
      <c r="OV993" s="228"/>
      <c r="OW993" s="228"/>
      <c r="OX993" s="228"/>
      <c r="OY993" s="228"/>
      <c r="OZ993" s="228"/>
      <c r="PA993" s="228"/>
      <c r="PB993" s="228"/>
      <c r="PC993" s="228"/>
      <c r="PD993" s="228"/>
      <c r="PE993" s="228"/>
      <c r="PF993" s="228"/>
      <c r="PG993" s="228"/>
      <c r="PH993" s="228"/>
      <c r="PI993" s="228"/>
      <c r="PJ993" s="228"/>
      <c r="PK993" s="228"/>
      <c r="PL993" s="228"/>
      <c r="PM993" s="228"/>
      <c r="PN993" s="228"/>
      <c r="PO993" s="228"/>
      <c r="PP993" s="228"/>
      <c r="PQ993" s="228"/>
      <c r="PR993" s="228"/>
      <c r="PS993" s="228"/>
      <c r="PT993" s="228"/>
      <c r="PU993" s="228"/>
      <c r="PV993" s="228"/>
      <c r="PW993" s="228"/>
      <c r="PX993" s="228"/>
      <c r="PY993" s="228"/>
      <c r="PZ993" s="228"/>
      <c r="QA993" s="228"/>
      <c r="QB993" s="228"/>
      <c r="QC993" s="228"/>
      <c r="QD993" s="228"/>
      <c r="QE993" s="228"/>
      <c r="QF993" s="228"/>
      <c r="QG993" s="228"/>
      <c r="QH993" s="228"/>
      <c r="QI993" s="228"/>
      <c r="QJ993" s="228"/>
      <c r="QK993" s="228"/>
      <c r="QL993" s="228"/>
      <c r="QM993" s="228"/>
      <c r="QN993" s="228"/>
      <c r="QO993" s="228"/>
      <c r="QP993" s="228"/>
      <c r="QQ993" s="228"/>
      <c r="QR993" s="228"/>
      <c r="QS993" s="228"/>
      <c r="QT993" s="228"/>
      <c r="QU993" s="228"/>
      <c r="QV993" s="228"/>
      <c r="QW993" s="228"/>
      <c r="QX993" s="228"/>
      <c r="QY993" s="228"/>
      <c r="QZ993" s="228"/>
      <c r="RA993" s="228"/>
      <c r="RB993" s="228"/>
      <c r="RC993" s="228"/>
      <c r="RD993" s="228"/>
      <c r="RE993" s="228"/>
      <c r="RF993" s="228"/>
      <c r="RG993" s="228"/>
      <c r="RH993" s="228"/>
      <c r="RI993" s="228"/>
      <c r="RJ993" s="228"/>
      <c r="RK993" s="228"/>
      <c r="RL993" s="228"/>
      <c r="RM993" s="228"/>
      <c r="RN993" s="228"/>
      <c r="RO993" s="228"/>
      <c r="RP993" s="228"/>
      <c r="RQ993" s="228"/>
      <c r="RR993" s="228"/>
      <c r="RS993" s="228"/>
      <c r="RT993" s="228"/>
      <c r="RU993" s="228"/>
      <c r="RV993" s="228"/>
      <c r="RW993" s="228"/>
      <c r="RX993" s="228"/>
      <c r="RY993" s="228"/>
      <c r="RZ993" s="228"/>
      <c r="SA993" s="228"/>
      <c r="SB993" s="228"/>
      <c r="SC993" s="228"/>
      <c r="SD993" s="228"/>
      <c r="SE993" s="228"/>
      <c r="SF993" s="228"/>
      <c r="SG993" s="228"/>
      <c r="SH993" s="228"/>
      <c r="SI993" s="228"/>
      <c r="SJ993" s="228"/>
      <c r="SK993" s="228"/>
      <c r="SL993" s="228"/>
      <c r="SM993" s="228"/>
      <c r="SN993" s="228"/>
      <c r="SO993" s="228"/>
      <c r="SP993" s="228"/>
      <c r="SQ993" s="228"/>
      <c r="SR993" s="228"/>
      <c r="SS993" s="228"/>
      <c r="ST993" s="228"/>
      <c r="SU993" s="228"/>
      <c r="SV993" s="228"/>
      <c r="SW993" s="228"/>
      <c r="SX993" s="228"/>
      <c r="SY993" s="228"/>
      <c r="SZ993" s="228"/>
      <c r="TA993" s="228"/>
      <c r="TB993" s="228"/>
      <c r="TC993" s="228"/>
      <c r="TD993" s="228"/>
      <c r="TE993" s="228"/>
      <c r="TF993" s="228"/>
      <c r="TG993" s="228"/>
      <c r="TH993" s="228"/>
      <c r="TI993" s="228"/>
      <c r="TJ993" s="228"/>
      <c r="TK993" s="228"/>
      <c r="TL993" s="228"/>
      <c r="TM993" s="228"/>
      <c r="TN993" s="228"/>
      <c r="TO993" s="228"/>
      <c r="TP993" s="228"/>
      <c r="TQ993" s="228"/>
      <c r="TR993" s="228"/>
      <c r="TS993" s="228"/>
      <c r="TT993" s="228"/>
      <c r="TU993" s="228"/>
      <c r="TV993" s="228"/>
      <c r="TW993" s="228"/>
      <c r="TX993" s="228"/>
      <c r="TY993" s="228"/>
      <c r="TZ993" s="228"/>
      <c r="UA993" s="228"/>
      <c r="UB993" s="228"/>
      <c r="UC993" s="228"/>
      <c r="UD993" s="228"/>
      <c r="UE993" s="228"/>
      <c r="UF993" s="228"/>
      <c r="UG993" s="228"/>
      <c r="UH993" s="228"/>
      <c r="UI993" s="228"/>
      <c r="UJ993" s="228"/>
      <c r="UK993" s="228"/>
      <c r="UL993" s="228"/>
      <c r="UM993" s="228"/>
      <c r="UN993" s="228"/>
      <c r="UO993" s="228"/>
      <c r="UP993" s="228"/>
      <c r="UQ993" s="228"/>
      <c r="UR993" s="228"/>
      <c r="US993" s="228"/>
      <c r="UT993" s="228"/>
      <c r="UU993" s="228"/>
      <c r="UV993" s="228"/>
      <c r="UW993" s="228"/>
      <c r="UX993" s="228"/>
      <c r="UY993" s="228"/>
      <c r="UZ993" s="228"/>
      <c r="VA993" s="228"/>
      <c r="VB993" s="228"/>
      <c r="VC993" s="228"/>
      <c r="VD993" s="228"/>
      <c r="VE993" s="228"/>
      <c r="VF993" s="228"/>
      <c r="VG993" s="228"/>
      <c r="VH993" s="228"/>
      <c r="VI993" s="228"/>
      <c r="VJ993" s="228"/>
      <c r="VK993" s="228"/>
      <c r="VL993" s="228"/>
      <c r="VM993" s="228"/>
      <c r="VN993" s="228"/>
      <c r="VO993" s="228"/>
      <c r="VP993" s="228"/>
      <c r="VQ993" s="228"/>
      <c r="VR993" s="228"/>
      <c r="VS993" s="228"/>
      <c r="VT993" s="228"/>
      <c r="VU993" s="228"/>
      <c r="VV993" s="228"/>
      <c r="VW993" s="228"/>
      <c r="VX993" s="228"/>
      <c r="VY993" s="228"/>
      <c r="VZ993" s="228"/>
      <c r="WA993" s="228"/>
      <c r="WB993" s="228"/>
      <c r="WC993" s="228"/>
      <c r="WD993" s="228"/>
      <c r="WE993" s="228"/>
      <c r="WF993" s="228"/>
      <c r="WG993" s="228"/>
      <c r="WH993" s="228"/>
      <c r="WI993" s="228"/>
      <c r="WJ993" s="228"/>
      <c r="WK993" s="228"/>
      <c r="WL993" s="228"/>
      <c r="WM993" s="228"/>
      <c r="WN993" s="228"/>
      <c r="WO993" s="228"/>
      <c r="WP993" s="228"/>
      <c r="WQ993" s="228"/>
      <c r="WR993" s="228"/>
      <c r="WS993" s="228"/>
      <c r="WT993" s="228"/>
      <c r="WU993" s="228"/>
      <c r="WV993" s="228"/>
      <c r="WW993" s="228"/>
      <c r="WX993" s="228"/>
      <c r="WY993" s="228"/>
      <c r="WZ993" s="228"/>
      <c r="XA993" s="228"/>
      <c r="XB993" s="228"/>
      <c r="XC993" s="228"/>
      <c r="XD993" s="228"/>
      <c r="XE993" s="228"/>
      <c r="XF993" s="228"/>
      <c r="XG993" s="228"/>
      <c r="XH993" s="228"/>
      <c r="XI993" s="228"/>
      <c r="XJ993" s="228"/>
      <c r="XK993" s="228"/>
      <c r="XL993" s="228"/>
      <c r="XM993" s="228"/>
      <c r="XN993" s="228"/>
      <c r="XO993" s="228"/>
      <c r="XP993" s="228"/>
      <c r="XQ993" s="228"/>
      <c r="XR993" s="228"/>
      <c r="XS993" s="228"/>
      <c r="XT993" s="228"/>
      <c r="XU993" s="228"/>
      <c r="XV993" s="228"/>
      <c r="XW993" s="228"/>
      <c r="XX993" s="228"/>
      <c r="XY993" s="228"/>
      <c r="XZ993" s="228"/>
      <c r="YA993" s="228"/>
      <c r="YB993" s="228"/>
      <c r="YC993" s="228"/>
      <c r="YD993" s="228"/>
      <c r="YE993" s="228"/>
      <c r="YF993" s="228"/>
      <c r="YG993" s="228"/>
      <c r="YH993" s="228"/>
      <c r="YI993" s="228"/>
      <c r="YJ993" s="228"/>
      <c r="YK993" s="228"/>
      <c r="YL993" s="228"/>
      <c r="YM993" s="228"/>
      <c r="YN993" s="228"/>
      <c r="YO993" s="228"/>
      <c r="YP993" s="228"/>
      <c r="YQ993" s="228"/>
      <c r="YR993" s="228"/>
      <c r="YS993" s="228"/>
      <c r="YT993" s="228"/>
      <c r="YU993" s="228"/>
      <c r="YV993" s="228"/>
      <c r="YW993" s="228"/>
      <c r="YX993" s="228"/>
      <c r="YY993" s="228"/>
      <c r="YZ993" s="228"/>
      <c r="ZA993" s="228"/>
      <c r="ZB993" s="228"/>
      <c r="ZC993" s="228"/>
      <c r="ZD993" s="228"/>
      <c r="ZE993" s="228"/>
      <c r="ZF993" s="228"/>
      <c r="ZG993" s="228"/>
      <c r="ZH993" s="228"/>
      <c r="ZI993" s="228"/>
      <c r="ZJ993" s="228"/>
      <c r="ZK993" s="228"/>
      <c r="ZL993" s="228"/>
      <c r="ZM993" s="228"/>
      <c r="ZN993" s="228"/>
      <c r="ZO993" s="228"/>
      <c r="ZP993" s="228"/>
      <c r="ZQ993" s="228"/>
      <c r="ZR993" s="228"/>
      <c r="ZS993" s="228"/>
      <c r="ZT993" s="228"/>
      <c r="ZU993" s="228"/>
      <c r="ZV993" s="228"/>
      <c r="ZW993" s="228"/>
      <c r="ZX993" s="228"/>
      <c r="ZY993" s="228"/>
      <c r="ZZ993" s="228"/>
      <c r="AAA993" s="228"/>
      <c r="AAB993" s="228"/>
      <c r="AAC993" s="228"/>
      <c r="AAD993" s="228"/>
      <c r="AAE993" s="228"/>
      <c r="AAF993" s="228"/>
      <c r="AAG993" s="228"/>
      <c r="AAH993" s="228"/>
      <c r="AAI993" s="228"/>
      <c r="AAJ993" s="228"/>
      <c r="AAK993" s="228"/>
      <c r="AAL993" s="228"/>
      <c r="AAM993" s="228"/>
      <c r="AAN993" s="228"/>
      <c r="AAO993" s="228"/>
      <c r="AAP993" s="228"/>
      <c r="AAQ993" s="228"/>
      <c r="AAR993" s="228"/>
      <c r="AAS993" s="228"/>
      <c r="AAT993" s="228"/>
      <c r="AAU993" s="228"/>
      <c r="AAV993" s="228"/>
      <c r="AAW993" s="228"/>
      <c r="AAX993" s="228"/>
      <c r="AAY993" s="228"/>
      <c r="AAZ993" s="228"/>
      <c r="ABA993" s="228"/>
      <c r="ABB993" s="228"/>
      <c r="ABC993" s="228"/>
      <c r="ABD993" s="228"/>
      <c r="ABE993" s="228"/>
      <c r="ABF993" s="228"/>
      <c r="ABG993" s="228"/>
      <c r="ABH993" s="228"/>
      <c r="ABI993" s="228"/>
      <c r="ABJ993" s="228"/>
      <c r="ABK993" s="228"/>
      <c r="ABL993" s="228"/>
      <c r="ABM993" s="228"/>
      <c r="ABN993" s="228"/>
      <c r="ABO993" s="228"/>
      <c r="ABP993" s="228"/>
      <c r="ABQ993" s="228"/>
      <c r="ABR993" s="228"/>
      <c r="ABS993" s="228"/>
      <c r="ABT993" s="228"/>
      <c r="ABU993" s="228"/>
      <c r="ABV993" s="228"/>
      <c r="ABW993" s="228"/>
      <c r="ABX993" s="228"/>
      <c r="ABY993" s="228"/>
      <c r="ABZ993" s="228"/>
      <c r="ACA993" s="228"/>
      <c r="ACB993" s="228"/>
      <c r="ACC993" s="228"/>
      <c r="ACD993" s="228"/>
      <c r="ACE993" s="228"/>
      <c r="ACF993" s="228"/>
      <c r="ACG993" s="228"/>
      <c r="ACH993" s="228"/>
      <c r="ACI993" s="228"/>
      <c r="ACJ993" s="228"/>
      <c r="ACK993" s="228"/>
      <c r="ACL993" s="228"/>
      <c r="ACM993" s="228"/>
      <c r="ACN993" s="228"/>
      <c r="ACO993" s="228"/>
      <c r="ACP993" s="228"/>
      <c r="ACQ993" s="228"/>
      <c r="ACR993" s="228"/>
      <c r="ACS993" s="228"/>
      <c r="ACT993" s="228"/>
      <c r="ACU993" s="228"/>
      <c r="ACV993" s="228"/>
      <c r="ACW993" s="228"/>
      <c r="ACX993" s="228"/>
      <c r="ACY993" s="228"/>
      <c r="ACZ993" s="228"/>
      <c r="ADA993" s="228"/>
      <c r="ADB993" s="228"/>
      <c r="ADC993" s="228"/>
      <c r="ADD993" s="228"/>
      <c r="ADE993" s="228"/>
      <c r="ADF993" s="228"/>
      <c r="ADG993" s="228"/>
      <c r="ADH993" s="228"/>
      <c r="ADI993" s="228"/>
      <c r="ADJ993" s="228"/>
      <c r="ADK993" s="228"/>
      <c r="ADL993" s="228"/>
      <c r="ADM993" s="228"/>
      <c r="ADN993" s="228"/>
      <c r="ADO993" s="228"/>
      <c r="ADP993" s="228"/>
      <c r="ADQ993" s="228"/>
      <c r="ADR993" s="228"/>
      <c r="ADS993" s="228"/>
      <c r="ADT993" s="228"/>
      <c r="ADU993" s="228"/>
      <c r="ADV993" s="228"/>
      <c r="ADW993" s="228"/>
      <c r="ADX993" s="228"/>
      <c r="ADY993" s="228"/>
      <c r="ADZ993" s="228"/>
      <c r="AEA993" s="228"/>
      <c r="AEB993" s="228"/>
      <c r="AEC993" s="228"/>
      <c r="AED993" s="228"/>
      <c r="AEE993" s="228"/>
      <c r="AEF993" s="228"/>
      <c r="AEG993" s="228"/>
      <c r="AEH993" s="228"/>
      <c r="AEI993" s="228"/>
      <c r="AEJ993" s="228"/>
      <c r="AEK993" s="228"/>
      <c r="AEL993" s="228"/>
      <c r="AEM993" s="228"/>
      <c r="AEN993" s="228"/>
      <c r="AEO993" s="228"/>
      <c r="AEP993" s="228"/>
      <c r="AEQ993" s="228"/>
      <c r="AER993" s="228"/>
      <c r="AES993" s="228"/>
      <c r="AET993" s="228"/>
      <c r="AEU993" s="228"/>
      <c r="AEV993" s="228"/>
      <c r="AEW993" s="228"/>
      <c r="AEX993" s="228"/>
      <c r="AEY993" s="228"/>
      <c r="AEZ993" s="228"/>
      <c r="AFA993" s="228"/>
      <c r="AFB993" s="228"/>
      <c r="AFC993" s="228"/>
      <c r="AFD993" s="228"/>
      <c r="AFE993" s="228"/>
      <c r="AFF993" s="228"/>
      <c r="AFG993" s="228"/>
      <c r="AFH993" s="228"/>
      <c r="AFI993" s="228"/>
      <c r="AFJ993" s="228"/>
      <c r="AFK993" s="228"/>
      <c r="AFL993" s="228"/>
      <c r="AFM993" s="228"/>
      <c r="AFN993" s="228"/>
      <c r="AFO993" s="228"/>
      <c r="AFP993" s="228"/>
      <c r="AFQ993" s="228"/>
      <c r="AFR993" s="228"/>
      <c r="AFS993" s="228"/>
      <c r="AFT993" s="228"/>
      <c r="AFU993" s="228"/>
      <c r="AFV993" s="228"/>
      <c r="AFW993" s="228"/>
      <c r="AFX993" s="228"/>
      <c r="AFY993" s="228"/>
      <c r="AFZ993" s="228"/>
      <c r="AGA993" s="228"/>
      <c r="AGB993" s="228"/>
      <c r="AGC993" s="228"/>
      <c r="AGD993" s="228"/>
      <c r="AGE993" s="228"/>
      <c r="AGF993" s="228"/>
      <c r="AGG993" s="228"/>
      <c r="AGH993" s="228"/>
      <c r="AGI993" s="228"/>
      <c r="AGJ993" s="228"/>
      <c r="AGK993" s="228"/>
      <c r="AGL993" s="228"/>
      <c r="AGM993" s="228"/>
      <c r="AGN993" s="228"/>
      <c r="AGO993" s="228"/>
      <c r="AGP993" s="228"/>
      <c r="AGQ993" s="228"/>
      <c r="AGR993" s="228"/>
      <c r="AGS993" s="228"/>
      <c r="AGT993" s="228"/>
      <c r="AGU993" s="228"/>
      <c r="AGV993" s="228"/>
      <c r="AGW993" s="228"/>
      <c r="AGX993" s="228"/>
      <c r="AGY993" s="228"/>
      <c r="AGZ993" s="228"/>
      <c r="AHA993" s="228"/>
      <c r="AHB993" s="228"/>
      <c r="AHC993" s="228"/>
      <c r="AHD993" s="228"/>
      <c r="AHE993" s="228"/>
      <c r="AHF993" s="228"/>
      <c r="AHG993" s="228"/>
      <c r="AHH993" s="228"/>
      <c r="AHI993" s="228"/>
      <c r="AHJ993" s="228"/>
      <c r="AHK993" s="228"/>
      <c r="AHL993" s="228"/>
      <c r="AHM993" s="228"/>
      <c r="AHN993" s="228"/>
      <c r="AHO993" s="228"/>
      <c r="AHP993" s="228"/>
      <c r="AHQ993" s="228"/>
      <c r="AHR993" s="228"/>
      <c r="AHS993" s="228"/>
      <c r="AHT993" s="228"/>
      <c r="AHU993" s="228"/>
      <c r="AHV993" s="228"/>
      <c r="AHW993" s="228"/>
      <c r="AHX993" s="228"/>
      <c r="AHY993" s="228"/>
      <c r="AHZ993" s="228"/>
      <c r="AIA993" s="228"/>
      <c r="AIB993" s="228"/>
      <c r="AIC993" s="228"/>
      <c r="AID993" s="228"/>
      <c r="AIE993" s="228"/>
      <c r="AIF993" s="228"/>
      <c r="AIG993" s="228"/>
      <c r="AIH993" s="228"/>
      <c r="AII993" s="228"/>
      <c r="AIJ993" s="228"/>
      <c r="AIK993" s="228"/>
      <c r="AIL993" s="228"/>
      <c r="AIM993" s="228"/>
      <c r="AIN993" s="228"/>
      <c r="AIO993" s="228"/>
      <c r="AIP993" s="228"/>
      <c r="AIQ993" s="228"/>
      <c r="AIR993" s="228"/>
      <c r="AIS993" s="228"/>
      <c r="AIT993" s="228"/>
      <c r="AIU993" s="228"/>
      <c r="AIV993" s="228"/>
      <c r="AIW993" s="228"/>
      <c r="AIX993" s="228"/>
      <c r="AIY993" s="228"/>
      <c r="AIZ993" s="228"/>
      <c r="AJA993" s="228"/>
      <c r="AJB993" s="228"/>
      <c r="AJC993" s="228"/>
      <c r="AJD993" s="228"/>
      <c r="AJE993" s="228"/>
      <c r="AJF993" s="228"/>
      <c r="AJG993" s="228"/>
      <c r="AJH993" s="228"/>
      <c r="AJI993" s="228"/>
      <c r="AJJ993" s="228"/>
      <c r="AJK993" s="228"/>
      <c r="AJL993" s="228"/>
      <c r="AJM993" s="228"/>
      <c r="AJN993" s="228"/>
      <c r="AJO993" s="228"/>
      <c r="AJP993" s="228"/>
      <c r="AJQ993" s="228"/>
      <c r="AJR993" s="228"/>
      <c r="AJS993" s="228"/>
      <c r="AJT993" s="228"/>
      <c r="AJU993" s="228"/>
      <c r="AJV993" s="228"/>
      <c r="AJW993" s="228"/>
      <c r="AJX993" s="228"/>
      <c r="AJY993" s="228"/>
      <c r="AJZ993" s="228"/>
      <c r="AKA993" s="228"/>
      <c r="AKB993" s="228"/>
      <c r="AKC993" s="228"/>
      <c r="AKD993" s="228"/>
      <c r="AKE993" s="228"/>
      <c r="AKF993" s="228"/>
      <c r="AKG993" s="228"/>
      <c r="AKH993" s="228"/>
      <c r="AKI993" s="228"/>
      <c r="AKJ993" s="228"/>
      <c r="AKK993" s="228"/>
      <c r="AKL993" s="228"/>
      <c r="AKM993" s="228"/>
      <c r="AKN993" s="228"/>
      <c r="AKO993" s="228"/>
      <c r="AKP993" s="228"/>
      <c r="AKQ993" s="228"/>
      <c r="AKR993" s="228"/>
      <c r="AKS993" s="228"/>
      <c r="AKT993" s="228"/>
      <c r="AKU993" s="228"/>
      <c r="AKV993" s="228"/>
      <c r="AKW993" s="228"/>
      <c r="AKX993" s="228"/>
      <c r="AKY993" s="228"/>
      <c r="AKZ993" s="228"/>
      <c r="ALA993" s="228"/>
      <c r="ALB993" s="228"/>
      <c r="ALC993" s="228"/>
      <c r="ALD993" s="228"/>
      <c r="ALE993" s="228"/>
      <c r="ALF993" s="228"/>
      <c r="ALG993" s="228"/>
      <c r="ALH993" s="228"/>
      <c r="ALI993" s="228"/>
      <c r="ALJ993" s="228"/>
      <c r="ALK993" s="228"/>
      <c r="ALL993" s="228"/>
      <c r="ALM993" s="228"/>
      <c r="ALN993" s="228"/>
      <c r="ALO993" s="228"/>
      <c r="ALP993" s="228"/>
      <c r="ALQ993" s="228"/>
      <c r="ALR993" s="228"/>
      <c r="ALS993" s="228"/>
      <c r="ALT993" s="228"/>
      <c r="ALU993" s="228"/>
      <c r="ALV993" s="228"/>
      <c r="ALW993" s="228"/>
      <c r="ALX993" s="228"/>
      <c r="ALY993" s="228"/>
      <c r="ALZ993" s="228"/>
      <c r="AMA993" s="228"/>
      <c r="AMB993" s="228"/>
      <c r="AMC993" s="228"/>
      <c r="AMD993" s="228"/>
      <c r="AME993" s="228"/>
      <c r="AMF993" s="228"/>
      <c r="AMG993" s="228"/>
      <c r="AMH993" s="228"/>
      <c r="AMI993" s="228"/>
      <c r="AMJ993" s="228"/>
      <c r="AMK993" s="228"/>
      <c r="AML993" s="228"/>
      <c r="AMM993" s="228"/>
      <c r="AMN993" s="228"/>
      <c r="AMO993" s="228"/>
      <c r="AMP993" s="228"/>
      <c r="AMQ993" s="228"/>
      <c r="AMR993" s="228"/>
      <c r="AMS993" s="228"/>
      <c r="AMT993" s="228"/>
      <c r="AMU993" s="228"/>
      <c r="AMV993" s="228"/>
      <c r="AMW993" s="228"/>
      <c r="AMX993" s="228"/>
    </row>
    <row r="994" spans="1:1038" s="432" customFormat="1" ht="18" customHeight="1">
      <c r="A994" s="547" t="s">
        <v>2392</v>
      </c>
      <c r="B994" s="524" t="s">
        <v>1647</v>
      </c>
      <c r="C994" s="422"/>
      <c r="D994" s="525" t="s">
        <v>1279</v>
      </c>
      <c r="E994" s="422">
        <v>113</v>
      </c>
      <c r="F994" s="422">
        <v>3</v>
      </c>
      <c r="G994" s="526" t="str">
        <f t="shared" si="744"/>
        <v>113-3</v>
      </c>
      <c r="H994" s="422">
        <v>0</v>
      </c>
      <c r="I994" s="422">
        <v>6</v>
      </c>
      <c r="J994" s="527">
        <f t="shared" si="754"/>
        <v>1</v>
      </c>
      <c r="K994" s="528" t="b">
        <f>IF(J995=1,IF(((VLOOKUP($G994,[4]Depth_Lookup!$A$3:$J$550,9,FALSE))-(I994/100))=0,"Good",IF(((VLOOKUP($G994,[4]Depth_Lookup!$A$3:$J$550,9,FALSE))-(I994/100))&gt;0,"Too Short","Too Long")))</f>
        <v>0</v>
      </c>
      <c r="L994" s="171">
        <f>(VLOOKUP($G994,Depth_Lookup!$A$3:$J$410,10,FALSE))+(H994/100)</f>
        <v>297.98</v>
      </c>
      <c r="M994" s="171">
        <f>(VLOOKUP($G994,Depth_Lookup!$A$3:$J$410,10,FALSE))+(I994/100)</f>
        <v>298.04000000000002</v>
      </c>
      <c r="N994" s="441" t="s">
        <v>2472</v>
      </c>
      <c r="O994" s="422">
        <v>1</v>
      </c>
      <c r="P994" s="422" t="s">
        <v>853</v>
      </c>
      <c r="Q994" s="422" t="s">
        <v>2437</v>
      </c>
      <c r="R994" s="526" t="str">
        <f t="shared" si="745"/>
        <v>Serpentinizedharzburgite</v>
      </c>
      <c r="S994" s="422" t="s">
        <v>700</v>
      </c>
      <c r="T994" s="422"/>
      <c r="U994" s="422"/>
      <c r="V994" s="422"/>
      <c r="W994" s="422" t="s">
        <v>2393</v>
      </c>
      <c r="X994" s="529">
        <f>VLOOKUP(W994,[4]definitions_list_lookup!$A$13:$B$19,2,0)</f>
        <v>5</v>
      </c>
      <c r="Y994" s="422" t="s">
        <v>2438</v>
      </c>
      <c r="Z994" s="422" t="s">
        <v>2439</v>
      </c>
      <c r="AA994" s="422"/>
      <c r="AB994" s="422"/>
      <c r="AC994" s="422"/>
      <c r="AD994" s="422"/>
      <c r="AE994" s="423"/>
      <c r="AF994" s="526" t="e">
        <f>VLOOKUP(AE994,[4]definitions_list_mag!$V$12:$W$15,2,0)</f>
        <v>#N/A</v>
      </c>
      <c r="AG994" s="530"/>
      <c r="AH994" s="422"/>
      <c r="AI994" s="426">
        <v>74</v>
      </c>
      <c r="AJ994" s="422"/>
      <c r="AK994" s="422"/>
      <c r="AL994" s="422"/>
      <c r="AM994" s="422"/>
      <c r="AN994" s="422"/>
      <c r="AO994" s="426"/>
      <c r="AP994" s="422"/>
      <c r="AQ994" s="422"/>
      <c r="AR994" s="422"/>
      <c r="AS994" s="422"/>
      <c r="AT994" s="422"/>
      <c r="AU994" s="426">
        <v>1</v>
      </c>
      <c r="AV994" s="422">
        <v>1</v>
      </c>
      <c r="AW994" s="422">
        <v>0.5</v>
      </c>
      <c r="AX994" s="422" t="s">
        <v>110</v>
      </c>
      <c r="AY994" s="422" t="s">
        <v>103</v>
      </c>
      <c r="AZ994" s="422"/>
      <c r="BA994" s="426">
        <v>25</v>
      </c>
      <c r="BB994" s="422">
        <v>5</v>
      </c>
      <c r="BC994" s="422">
        <v>2</v>
      </c>
      <c r="BD994" s="422" t="s">
        <v>110</v>
      </c>
      <c r="BE994" s="422" t="s">
        <v>103</v>
      </c>
      <c r="BF994" s="422"/>
      <c r="BG994" s="426"/>
      <c r="BH994" s="422"/>
      <c r="BI994" s="422"/>
      <c r="BJ994" s="422"/>
      <c r="BK994" s="422"/>
      <c r="BL994" s="422"/>
      <c r="BM994" s="426"/>
      <c r="BN994" s="422"/>
      <c r="BO994" s="422"/>
      <c r="BP994" s="422"/>
      <c r="BQ994" s="422"/>
      <c r="BR994" s="422"/>
      <c r="BS994" s="422"/>
      <c r="BT994" s="422"/>
      <c r="BU994" s="422"/>
      <c r="BV994" s="422"/>
      <c r="BW994" s="422"/>
      <c r="BX994" s="422"/>
      <c r="BY994" s="426"/>
      <c r="BZ994" s="422"/>
      <c r="CA994" s="422"/>
      <c r="CB994" s="422"/>
      <c r="CC994" s="422"/>
      <c r="CD994" s="422"/>
      <c r="CE994" s="422"/>
      <c r="CF994" s="531">
        <f t="shared" si="746"/>
        <v>100</v>
      </c>
      <c r="CG994" s="166"/>
      <c r="CH994" s="163" t="s">
        <v>1329</v>
      </c>
      <c r="CI994" s="163">
        <v>80</v>
      </c>
      <c r="CJ994" s="163"/>
      <c r="CK994" s="164"/>
      <c r="CL994" s="165"/>
      <c r="CM994" s="165"/>
      <c r="CN994" s="165"/>
      <c r="CO994" s="165"/>
      <c r="CP994" s="165"/>
      <c r="CQ994" s="165"/>
      <c r="CR994" s="165"/>
      <c r="CS994" s="165"/>
      <c r="CT994" s="165"/>
      <c r="CU994" s="165"/>
      <c r="CV994" s="165"/>
      <c r="CW994" s="165"/>
      <c r="CX994" s="165"/>
      <c r="CY994" s="165"/>
      <c r="CZ994" s="165"/>
      <c r="DA994" s="165"/>
      <c r="DB994" s="165">
        <v>95</v>
      </c>
      <c r="DC994" s="429">
        <v>5</v>
      </c>
      <c r="DD994" s="165"/>
      <c r="DE994" s="165"/>
      <c r="DF994" s="165"/>
      <c r="DG994" s="165"/>
      <c r="DH994" s="165"/>
      <c r="DI994" s="165"/>
      <c r="DJ994" s="165"/>
      <c r="DK994" s="209">
        <f t="shared" si="747"/>
        <v>100</v>
      </c>
      <c r="DL994" s="166"/>
      <c r="DM994" s="165"/>
      <c r="DN994" s="165">
        <v>20</v>
      </c>
      <c r="DO994" s="167"/>
      <c r="DQ994" s="166"/>
      <c r="DR994" s="167"/>
      <c r="DS994" s="166"/>
      <c r="DT994" s="555" t="s">
        <v>2484</v>
      </c>
      <c r="DU994" s="429"/>
      <c r="DV994" s="429"/>
      <c r="DW994" s="532" t="e">
        <f>VLOOKUP(P994,[4]definitions_list_lookup!$K$30:$L$54,2,0)</f>
        <v>#N/A</v>
      </c>
      <c r="DX994" s="443" t="s">
        <v>2151</v>
      </c>
      <c r="DY994" s="443" t="s">
        <v>1631</v>
      </c>
      <c r="DZ994" s="533"/>
      <c r="EA994" s="534"/>
      <c r="EB994" s="429"/>
      <c r="EC994" s="534"/>
      <c r="ED994" s="229" t="s">
        <v>2517</v>
      </c>
      <c r="EE994" s="535"/>
      <c r="EF994" s="536"/>
      <c r="EG994" s="535"/>
      <c r="EH994" s="537"/>
      <c r="EI994" s="538"/>
      <c r="EJ994" s="539"/>
      <c r="EK994" s="540"/>
      <c r="EL994" s="535"/>
      <c r="EM994" s="537"/>
      <c r="EN994" s="537"/>
      <c r="EO994" s="541"/>
      <c r="EP994" s="541"/>
      <c r="EQ994" s="541"/>
      <c r="ER994" s="541"/>
      <c r="ES994" s="541"/>
      <c r="ET994" s="541"/>
      <c r="EU994" s="541"/>
      <c r="EV994" s="542"/>
      <c r="EW994" s="542"/>
      <c r="EX994" s="542"/>
      <c r="EY994" s="542"/>
      <c r="EZ994" s="192" t="e">
        <f t="shared" si="755"/>
        <v>#DIV/0!</v>
      </c>
      <c r="FA994" s="192" t="e">
        <f t="shared" si="756"/>
        <v>#DIV/0!</v>
      </c>
      <c r="FB994" s="192" t="e">
        <f t="shared" si="757"/>
        <v>#DIV/0!</v>
      </c>
      <c r="FC994" s="192" t="e">
        <f t="shared" si="758"/>
        <v>#DIV/0!</v>
      </c>
      <c r="FD994" s="192" t="e">
        <f t="shared" si="759"/>
        <v>#DIV/0!</v>
      </c>
      <c r="FE994" s="193" t="e">
        <f t="shared" si="760"/>
        <v>#DIV/0!</v>
      </c>
      <c r="FF994" s="194" t="e">
        <f t="shared" si="761"/>
        <v>#DIV/0!</v>
      </c>
      <c r="FG994" s="535"/>
      <c r="FH994" s="537"/>
      <c r="FI994" s="778">
        <f t="shared" si="762"/>
        <v>0</v>
      </c>
      <c r="FJ994" s="779" t="e">
        <f t="shared" si="763"/>
        <v>#DIV/0!</v>
      </c>
      <c r="FK994" s="779" t="e">
        <f t="shared" si="764"/>
        <v>#DIV/0!</v>
      </c>
      <c r="FL994" s="780" t="e">
        <f t="shared" si="765"/>
        <v>#DIV/0!</v>
      </c>
      <c r="FM994" s="169" t="e">
        <f t="shared" si="766"/>
        <v>#DIV/0!</v>
      </c>
      <c r="FN994" s="783" t="e">
        <f t="shared" si="767"/>
        <v>#DIV/0!</v>
      </c>
      <c r="FO994" s="422"/>
      <c r="FP994" s="422"/>
      <c r="FQ994" s="422"/>
      <c r="FR994" s="422"/>
      <c r="FS994" s="422"/>
      <c r="FT994" s="422"/>
      <c r="FU994" s="422"/>
      <c r="FV994" s="422"/>
      <c r="FW994" s="422"/>
      <c r="FX994" s="422"/>
      <c r="FY994" s="422"/>
      <c r="FZ994" s="422"/>
      <c r="GA994" s="422"/>
      <c r="GB994" s="422"/>
      <c r="GC994" s="422"/>
      <c r="GD994" s="422"/>
      <c r="GE994" s="422"/>
      <c r="GF994" s="422"/>
      <c r="GG994" s="422"/>
      <c r="GH994" s="422"/>
      <c r="GI994" s="422"/>
      <c r="GJ994" s="422"/>
      <c r="GK994" s="422"/>
      <c r="GL994" s="422"/>
      <c r="GM994" s="422"/>
      <c r="GN994" s="422"/>
      <c r="GO994" s="422"/>
      <c r="GP994" s="422"/>
      <c r="GQ994" s="422"/>
      <c r="GR994" s="422"/>
      <c r="GS994" s="422"/>
      <c r="GT994" s="422"/>
      <c r="GU994" s="422"/>
      <c r="GV994" s="422"/>
      <c r="GW994" s="422"/>
      <c r="GX994" s="422"/>
      <c r="GY994" s="422"/>
      <c r="GZ994" s="422"/>
      <c r="HA994" s="422"/>
      <c r="HB994" s="422"/>
      <c r="HC994" s="422"/>
      <c r="HD994" s="422"/>
      <c r="HE994" s="422"/>
      <c r="HF994" s="422"/>
      <c r="HG994" s="422"/>
      <c r="HH994" s="422"/>
      <c r="HI994" s="422"/>
      <c r="HJ994" s="422"/>
      <c r="HK994" s="422"/>
      <c r="HL994" s="422"/>
      <c r="HM994" s="422"/>
      <c r="HN994" s="422"/>
      <c r="HO994" s="422"/>
      <c r="HP994" s="422"/>
      <c r="HQ994" s="422"/>
      <c r="HR994" s="422"/>
      <c r="HS994" s="422"/>
      <c r="HT994" s="422"/>
      <c r="HU994" s="422"/>
      <c r="HV994" s="422"/>
      <c r="HW994" s="422"/>
      <c r="HX994" s="422"/>
      <c r="HY994" s="422"/>
      <c r="HZ994" s="422"/>
      <c r="IA994" s="422"/>
      <c r="IB994" s="422"/>
      <c r="IC994" s="422"/>
      <c r="ID994" s="422"/>
      <c r="IE994" s="422"/>
      <c r="IF994" s="422"/>
      <c r="IG994" s="422"/>
      <c r="IH994" s="422"/>
      <c r="II994" s="422"/>
      <c r="IJ994" s="422"/>
      <c r="IK994" s="422"/>
      <c r="IL994" s="422"/>
      <c r="IM994" s="422"/>
      <c r="IN994" s="422"/>
      <c r="IO994" s="422"/>
      <c r="IP994" s="422"/>
      <c r="IQ994" s="422"/>
      <c r="IR994" s="422"/>
      <c r="IS994" s="422"/>
      <c r="IT994" s="422"/>
      <c r="IU994" s="422"/>
      <c r="IV994" s="422"/>
      <c r="IW994" s="422"/>
      <c r="IX994" s="422"/>
      <c r="IY994" s="422"/>
      <c r="IZ994" s="422"/>
      <c r="JA994" s="422"/>
      <c r="JB994" s="422"/>
      <c r="JC994" s="422"/>
      <c r="JD994" s="422"/>
      <c r="JE994" s="422"/>
      <c r="JF994" s="422"/>
      <c r="JG994" s="422"/>
      <c r="JH994" s="422"/>
      <c r="JI994" s="422"/>
      <c r="JJ994" s="422"/>
      <c r="JK994" s="422"/>
      <c r="JL994" s="422"/>
      <c r="JM994" s="422"/>
      <c r="JN994" s="422"/>
      <c r="JO994" s="422"/>
      <c r="JP994" s="422"/>
      <c r="JQ994" s="422"/>
      <c r="JR994" s="422"/>
      <c r="JS994" s="422"/>
      <c r="JT994" s="422"/>
      <c r="JU994" s="422"/>
      <c r="JV994" s="422"/>
      <c r="JW994" s="422"/>
      <c r="JX994" s="422"/>
      <c r="JY994" s="422"/>
      <c r="JZ994" s="422"/>
      <c r="KA994" s="422"/>
      <c r="KB994" s="422"/>
      <c r="KC994" s="422"/>
      <c r="KD994" s="422"/>
      <c r="KE994" s="422"/>
      <c r="KF994" s="422"/>
      <c r="KG994" s="422"/>
      <c r="KH994" s="422"/>
      <c r="KI994" s="422"/>
      <c r="KJ994" s="422"/>
      <c r="KK994" s="422"/>
      <c r="KL994" s="422"/>
      <c r="KM994" s="422"/>
      <c r="KN994" s="422"/>
      <c r="KO994" s="422"/>
      <c r="KP994" s="422"/>
      <c r="KQ994" s="422"/>
      <c r="KR994" s="422"/>
      <c r="KS994" s="422"/>
      <c r="KT994" s="422"/>
      <c r="KU994" s="422"/>
      <c r="KV994" s="422"/>
      <c r="KW994" s="422"/>
      <c r="KX994" s="422"/>
      <c r="KY994" s="422"/>
      <c r="KZ994" s="422"/>
      <c r="LA994" s="422"/>
      <c r="LB994" s="422"/>
      <c r="LC994" s="422"/>
      <c r="LD994" s="422"/>
      <c r="LE994" s="422"/>
      <c r="LF994" s="422"/>
      <c r="LG994" s="422"/>
      <c r="LH994" s="422"/>
      <c r="LI994" s="422"/>
      <c r="LJ994" s="422"/>
      <c r="LK994" s="422"/>
      <c r="LL994" s="422"/>
      <c r="LM994" s="422"/>
      <c r="LN994" s="422"/>
      <c r="LO994" s="422"/>
      <c r="LP994" s="422"/>
      <c r="LQ994" s="422"/>
      <c r="LR994" s="422"/>
      <c r="LS994" s="422"/>
      <c r="LT994" s="422"/>
      <c r="LU994" s="422"/>
      <c r="LV994" s="422"/>
      <c r="LW994" s="422"/>
      <c r="LX994" s="422"/>
      <c r="LY994" s="422"/>
      <c r="LZ994" s="422"/>
      <c r="MA994" s="422"/>
      <c r="MB994" s="422"/>
      <c r="MC994" s="422"/>
      <c r="MD994" s="422"/>
      <c r="ME994" s="422"/>
      <c r="MF994" s="422"/>
      <c r="MG994" s="422"/>
      <c r="MH994" s="422"/>
      <c r="MI994" s="422"/>
      <c r="MJ994" s="422"/>
      <c r="MK994" s="422"/>
      <c r="ML994" s="422"/>
      <c r="MM994" s="422"/>
      <c r="MN994" s="422"/>
      <c r="MO994" s="422"/>
      <c r="MP994" s="422"/>
      <c r="MQ994" s="422"/>
      <c r="MR994" s="422"/>
      <c r="MS994" s="422"/>
      <c r="MT994" s="422"/>
      <c r="MU994" s="422"/>
      <c r="MV994" s="422"/>
      <c r="MW994" s="422"/>
      <c r="MX994" s="422"/>
      <c r="MY994" s="422"/>
      <c r="MZ994" s="422"/>
      <c r="NA994" s="422"/>
      <c r="NB994" s="422"/>
      <c r="NC994" s="422"/>
      <c r="ND994" s="422"/>
      <c r="NE994" s="422"/>
      <c r="NF994" s="422"/>
      <c r="NG994" s="422"/>
      <c r="NH994" s="422"/>
      <c r="NI994" s="422"/>
      <c r="NJ994" s="422"/>
      <c r="NK994" s="422"/>
      <c r="NL994" s="422"/>
      <c r="NM994" s="422"/>
      <c r="NN994" s="422"/>
      <c r="NO994" s="422"/>
      <c r="NP994" s="422"/>
      <c r="NQ994" s="422"/>
      <c r="NR994" s="422"/>
      <c r="NS994" s="422"/>
      <c r="NT994" s="422"/>
      <c r="NU994" s="422"/>
      <c r="NV994" s="422"/>
      <c r="NW994" s="422"/>
      <c r="NX994" s="422"/>
      <c r="NY994" s="422"/>
      <c r="NZ994" s="422"/>
      <c r="OA994" s="422"/>
      <c r="OB994" s="422"/>
      <c r="OC994" s="422"/>
      <c r="OD994" s="422"/>
      <c r="OE994" s="422"/>
      <c r="OF994" s="422"/>
      <c r="OG994" s="422"/>
      <c r="OH994" s="422"/>
      <c r="OI994" s="422"/>
      <c r="OJ994" s="422"/>
      <c r="OK994" s="422"/>
      <c r="OL994" s="422"/>
      <c r="OM994" s="422"/>
      <c r="ON994" s="422"/>
      <c r="OO994" s="422"/>
      <c r="OP994" s="422"/>
      <c r="OQ994" s="422"/>
      <c r="OR994" s="422"/>
      <c r="OS994" s="422"/>
      <c r="OT994" s="422"/>
      <c r="OU994" s="422"/>
      <c r="OV994" s="422"/>
      <c r="OW994" s="422"/>
      <c r="OX994" s="422"/>
      <c r="OY994" s="422"/>
      <c r="OZ994" s="422"/>
      <c r="PA994" s="422"/>
      <c r="PB994" s="422"/>
      <c r="PC994" s="422"/>
      <c r="PD994" s="422"/>
      <c r="PE994" s="422"/>
      <c r="PF994" s="422"/>
      <c r="PG994" s="422"/>
      <c r="PH994" s="422"/>
      <c r="PI994" s="422"/>
      <c r="PJ994" s="422"/>
      <c r="PK994" s="422"/>
      <c r="PL994" s="422"/>
      <c r="PM994" s="422"/>
      <c r="PN994" s="422"/>
      <c r="PO994" s="422"/>
      <c r="PP994" s="422"/>
      <c r="PQ994" s="422"/>
      <c r="PR994" s="422"/>
      <c r="PS994" s="422"/>
      <c r="PT994" s="422"/>
      <c r="PU994" s="422"/>
      <c r="PV994" s="422"/>
      <c r="PW994" s="422"/>
      <c r="PX994" s="422"/>
      <c r="PY994" s="422"/>
      <c r="PZ994" s="422"/>
      <c r="QA994" s="422"/>
      <c r="QB994" s="422"/>
      <c r="QC994" s="422"/>
      <c r="QD994" s="422"/>
      <c r="QE994" s="422"/>
      <c r="QF994" s="422"/>
      <c r="QG994" s="422"/>
      <c r="QH994" s="422"/>
      <c r="QI994" s="422"/>
      <c r="QJ994" s="422"/>
      <c r="QK994" s="422"/>
      <c r="QL994" s="422"/>
      <c r="QM994" s="422"/>
      <c r="QN994" s="422"/>
      <c r="QO994" s="422"/>
      <c r="QP994" s="422"/>
      <c r="QQ994" s="422"/>
      <c r="QR994" s="422"/>
      <c r="QS994" s="422"/>
      <c r="QT994" s="422"/>
      <c r="QU994" s="422"/>
      <c r="QV994" s="422"/>
      <c r="QW994" s="422"/>
      <c r="QX994" s="422"/>
      <c r="QY994" s="422"/>
      <c r="QZ994" s="422"/>
      <c r="RA994" s="422"/>
      <c r="RB994" s="422"/>
      <c r="RC994" s="422"/>
      <c r="RD994" s="422"/>
      <c r="RE994" s="422"/>
      <c r="RF994" s="422"/>
      <c r="RG994" s="422"/>
      <c r="RH994" s="422"/>
      <c r="RI994" s="422"/>
      <c r="RJ994" s="422"/>
      <c r="RK994" s="422"/>
      <c r="RL994" s="422"/>
      <c r="RM994" s="422"/>
      <c r="RN994" s="422"/>
      <c r="RO994" s="422"/>
      <c r="RP994" s="422"/>
      <c r="RQ994" s="422"/>
      <c r="RR994" s="422"/>
      <c r="RS994" s="422"/>
      <c r="RT994" s="422"/>
      <c r="RU994" s="422"/>
      <c r="RV994" s="422"/>
      <c r="RW994" s="422"/>
      <c r="RX994" s="422"/>
      <c r="RY994" s="422"/>
      <c r="RZ994" s="422"/>
      <c r="SA994" s="422"/>
      <c r="SB994" s="422"/>
      <c r="SC994" s="422"/>
      <c r="SD994" s="422"/>
      <c r="SE994" s="422"/>
      <c r="SF994" s="422"/>
      <c r="SG994" s="422"/>
      <c r="SH994" s="422"/>
      <c r="SI994" s="422"/>
      <c r="SJ994" s="422"/>
      <c r="SK994" s="422"/>
      <c r="SL994" s="422"/>
      <c r="SM994" s="422"/>
      <c r="SN994" s="422"/>
      <c r="SO994" s="422"/>
      <c r="SP994" s="422"/>
      <c r="SQ994" s="422"/>
      <c r="SR994" s="422"/>
      <c r="SS994" s="422"/>
      <c r="ST994" s="422"/>
      <c r="SU994" s="422"/>
      <c r="SV994" s="422"/>
      <c r="SW994" s="422"/>
      <c r="SX994" s="422"/>
      <c r="SY994" s="422"/>
      <c r="SZ994" s="422"/>
      <c r="TA994" s="422"/>
      <c r="TB994" s="422"/>
      <c r="TC994" s="422"/>
      <c r="TD994" s="422"/>
      <c r="TE994" s="422"/>
      <c r="TF994" s="422"/>
      <c r="TG994" s="422"/>
      <c r="TH994" s="422"/>
      <c r="TI994" s="422"/>
      <c r="TJ994" s="422"/>
      <c r="TK994" s="422"/>
      <c r="TL994" s="422"/>
      <c r="TM994" s="422"/>
      <c r="TN994" s="422"/>
      <c r="TO994" s="422"/>
      <c r="TP994" s="422"/>
      <c r="TQ994" s="422"/>
      <c r="TR994" s="422"/>
      <c r="TS994" s="422"/>
      <c r="TT994" s="422"/>
      <c r="TU994" s="422"/>
      <c r="TV994" s="422"/>
      <c r="TW994" s="422"/>
      <c r="TX994" s="422"/>
      <c r="TY994" s="422"/>
      <c r="TZ994" s="422"/>
      <c r="UA994" s="422"/>
      <c r="UB994" s="422"/>
      <c r="UC994" s="422"/>
      <c r="UD994" s="422"/>
      <c r="UE994" s="422"/>
      <c r="UF994" s="422"/>
      <c r="UG994" s="422"/>
      <c r="UH994" s="422"/>
      <c r="UI994" s="422"/>
      <c r="UJ994" s="422"/>
      <c r="UK994" s="422"/>
      <c r="UL994" s="422"/>
      <c r="UM994" s="422"/>
      <c r="UN994" s="422"/>
      <c r="UO994" s="422"/>
      <c r="UP994" s="422"/>
      <c r="UQ994" s="422"/>
      <c r="UR994" s="422"/>
      <c r="US994" s="422"/>
      <c r="UT994" s="422"/>
      <c r="UU994" s="422"/>
      <c r="UV994" s="422"/>
      <c r="UW994" s="422"/>
      <c r="UX994" s="422"/>
      <c r="UY994" s="422"/>
      <c r="UZ994" s="422"/>
      <c r="VA994" s="422"/>
      <c r="VB994" s="422"/>
      <c r="VC994" s="422"/>
      <c r="VD994" s="422"/>
      <c r="VE994" s="422"/>
      <c r="VF994" s="422"/>
      <c r="VG994" s="422"/>
      <c r="VH994" s="422"/>
      <c r="VI994" s="422"/>
      <c r="VJ994" s="422"/>
      <c r="VK994" s="422"/>
      <c r="VL994" s="422"/>
      <c r="VM994" s="422"/>
      <c r="VN994" s="422"/>
      <c r="VO994" s="422"/>
      <c r="VP994" s="422"/>
      <c r="VQ994" s="422"/>
      <c r="VR994" s="422"/>
      <c r="VS994" s="422"/>
      <c r="VT994" s="422"/>
      <c r="VU994" s="422"/>
      <c r="VV994" s="422"/>
      <c r="VW994" s="422"/>
      <c r="VX994" s="422"/>
      <c r="VY994" s="422"/>
      <c r="VZ994" s="422"/>
      <c r="WA994" s="422"/>
      <c r="WB994" s="422"/>
      <c r="WC994" s="422"/>
      <c r="WD994" s="422"/>
      <c r="WE994" s="422"/>
      <c r="WF994" s="422"/>
      <c r="WG994" s="422"/>
      <c r="WH994" s="422"/>
      <c r="WI994" s="422"/>
      <c r="WJ994" s="422"/>
      <c r="WK994" s="422"/>
      <c r="WL994" s="422"/>
      <c r="WM994" s="422"/>
      <c r="WN994" s="422"/>
      <c r="WO994" s="422"/>
      <c r="WP994" s="422"/>
      <c r="WQ994" s="422"/>
      <c r="WR994" s="422"/>
      <c r="WS994" s="422"/>
      <c r="WT994" s="422"/>
      <c r="WU994" s="422"/>
      <c r="WV994" s="422"/>
      <c r="WW994" s="422"/>
      <c r="WX994" s="422"/>
      <c r="WY994" s="422"/>
      <c r="WZ994" s="422"/>
      <c r="XA994" s="422"/>
      <c r="XB994" s="422"/>
      <c r="XC994" s="422"/>
      <c r="XD994" s="422"/>
      <c r="XE994" s="422"/>
      <c r="XF994" s="422"/>
      <c r="XG994" s="422"/>
      <c r="XH994" s="422"/>
      <c r="XI994" s="422"/>
      <c r="XJ994" s="422"/>
      <c r="XK994" s="422"/>
      <c r="XL994" s="422"/>
      <c r="XM994" s="422"/>
      <c r="XN994" s="422"/>
      <c r="XO994" s="422"/>
      <c r="XP994" s="422"/>
      <c r="XQ994" s="422"/>
      <c r="XR994" s="422"/>
      <c r="XS994" s="422"/>
      <c r="XT994" s="422"/>
      <c r="XU994" s="422"/>
      <c r="XV994" s="422"/>
      <c r="XW994" s="422"/>
      <c r="XX994" s="422"/>
      <c r="XY994" s="422"/>
      <c r="XZ994" s="422"/>
      <c r="YA994" s="422"/>
      <c r="YB994" s="422"/>
      <c r="YC994" s="422"/>
      <c r="YD994" s="422"/>
      <c r="YE994" s="422"/>
      <c r="YF994" s="422"/>
      <c r="YG994" s="422"/>
      <c r="YH994" s="422"/>
      <c r="YI994" s="422"/>
      <c r="YJ994" s="422"/>
      <c r="YK994" s="422"/>
      <c r="YL994" s="422"/>
      <c r="YM994" s="422"/>
      <c r="YN994" s="422"/>
      <c r="YO994" s="422"/>
      <c r="YP994" s="422"/>
      <c r="YQ994" s="422"/>
      <c r="YR994" s="422"/>
      <c r="YS994" s="422"/>
      <c r="YT994" s="422"/>
      <c r="YU994" s="422"/>
      <c r="YV994" s="422"/>
      <c r="YW994" s="422"/>
      <c r="YX994" s="422"/>
      <c r="YY994" s="422"/>
      <c r="YZ994" s="422"/>
      <c r="ZA994" s="422"/>
      <c r="ZB994" s="422"/>
      <c r="ZC994" s="422"/>
      <c r="ZD994" s="422"/>
      <c r="ZE994" s="422"/>
      <c r="ZF994" s="422"/>
      <c r="ZG994" s="422"/>
      <c r="ZH994" s="422"/>
      <c r="ZI994" s="422"/>
      <c r="ZJ994" s="422"/>
      <c r="ZK994" s="422"/>
      <c r="ZL994" s="422"/>
      <c r="ZM994" s="422"/>
      <c r="ZN994" s="422"/>
      <c r="ZO994" s="422"/>
      <c r="ZP994" s="422"/>
      <c r="ZQ994" s="422"/>
      <c r="ZR994" s="422"/>
      <c r="ZS994" s="422"/>
      <c r="ZT994" s="422"/>
      <c r="ZU994" s="422"/>
      <c r="ZV994" s="422"/>
      <c r="ZW994" s="422"/>
      <c r="ZX994" s="422"/>
      <c r="ZY994" s="422"/>
      <c r="ZZ994" s="422"/>
      <c r="AAA994" s="422"/>
      <c r="AAB994" s="422"/>
      <c r="AAC994" s="422"/>
      <c r="AAD994" s="422"/>
      <c r="AAE994" s="422"/>
      <c r="AAF994" s="422"/>
      <c r="AAG994" s="422"/>
      <c r="AAH994" s="422"/>
      <c r="AAI994" s="422"/>
      <c r="AAJ994" s="422"/>
      <c r="AAK994" s="422"/>
      <c r="AAL994" s="422"/>
      <c r="AAM994" s="422"/>
      <c r="AAN994" s="422"/>
      <c r="AAO994" s="422"/>
      <c r="AAP994" s="422"/>
      <c r="AAQ994" s="422"/>
      <c r="AAR994" s="422"/>
      <c r="AAS994" s="422"/>
      <c r="AAT994" s="422"/>
      <c r="AAU994" s="422"/>
      <c r="AAV994" s="422"/>
      <c r="AAW994" s="422"/>
      <c r="AAX994" s="422"/>
      <c r="AAY994" s="422"/>
      <c r="AAZ994" s="422"/>
      <c r="ABA994" s="422"/>
      <c r="ABB994" s="422"/>
      <c r="ABC994" s="422"/>
      <c r="ABD994" s="422"/>
      <c r="ABE994" s="422"/>
      <c r="ABF994" s="422"/>
      <c r="ABG994" s="422"/>
      <c r="ABH994" s="422"/>
      <c r="ABI994" s="422"/>
      <c r="ABJ994" s="422"/>
      <c r="ABK994" s="422"/>
      <c r="ABL994" s="422"/>
      <c r="ABM994" s="422"/>
      <c r="ABN994" s="422"/>
      <c r="ABO994" s="422"/>
      <c r="ABP994" s="422"/>
      <c r="ABQ994" s="422"/>
      <c r="ABR994" s="422"/>
      <c r="ABS994" s="422"/>
      <c r="ABT994" s="422"/>
      <c r="ABU994" s="422"/>
      <c r="ABV994" s="422"/>
      <c r="ABW994" s="422"/>
      <c r="ABX994" s="422"/>
      <c r="ABY994" s="422"/>
      <c r="ABZ994" s="422"/>
      <c r="ACA994" s="422"/>
      <c r="ACB994" s="422"/>
      <c r="ACC994" s="422"/>
      <c r="ACD994" s="422"/>
      <c r="ACE994" s="422"/>
      <c r="ACF994" s="422"/>
      <c r="ACG994" s="422"/>
      <c r="ACH994" s="422"/>
      <c r="ACI994" s="422"/>
      <c r="ACJ994" s="422"/>
      <c r="ACK994" s="422"/>
      <c r="ACL994" s="422"/>
      <c r="ACM994" s="422"/>
      <c r="ACN994" s="422"/>
      <c r="ACO994" s="422"/>
      <c r="ACP994" s="422"/>
      <c r="ACQ994" s="422"/>
      <c r="ACR994" s="422"/>
      <c r="ACS994" s="422"/>
      <c r="ACT994" s="422"/>
      <c r="ACU994" s="422"/>
      <c r="ACV994" s="422"/>
      <c r="ACW994" s="422"/>
      <c r="ACX994" s="422"/>
      <c r="ACY994" s="422"/>
      <c r="ACZ994" s="422"/>
      <c r="ADA994" s="422"/>
      <c r="ADB994" s="422"/>
      <c r="ADC994" s="422"/>
      <c r="ADD994" s="422"/>
      <c r="ADE994" s="422"/>
      <c r="ADF994" s="422"/>
      <c r="ADG994" s="422"/>
      <c r="ADH994" s="422"/>
      <c r="ADI994" s="422"/>
      <c r="ADJ994" s="422"/>
      <c r="ADK994" s="422"/>
      <c r="ADL994" s="422"/>
      <c r="ADM994" s="422"/>
      <c r="ADN994" s="422"/>
      <c r="ADO994" s="422"/>
      <c r="ADP994" s="422"/>
      <c r="ADQ994" s="422"/>
      <c r="ADR994" s="422"/>
      <c r="ADS994" s="422"/>
      <c r="ADT994" s="422"/>
      <c r="ADU994" s="422"/>
      <c r="ADV994" s="422"/>
      <c r="ADW994" s="422"/>
      <c r="ADX994" s="422"/>
      <c r="ADY994" s="422"/>
      <c r="ADZ994" s="422"/>
      <c r="AEA994" s="422"/>
      <c r="AEB994" s="422"/>
      <c r="AEC994" s="422"/>
      <c r="AED994" s="422"/>
      <c r="AEE994" s="422"/>
      <c r="AEF994" s="422"/>
      <c r="AEG994" s="422"/>
      <c r="AEH994" s="422"/>
      <c r="AEI994" s="422"/>
      <c r="AEJ994" s="422"/>
      <c r="AEK994" s="422"/>
      <c r="AEL994" s="422"/>
      <c r="AEM994" s="422"/>
      <c r="AEN994" s="422"/>
      <c r="AEO994" s="422"/>
      <c r="AEP994" s="422"/>
      <c r="AEQ994" s="422"/>
      <c r="AER994" s="422"/>
      <c r="AES994" s="422"/>
      <c r="AET994" s="422"/>
      <c r="AEU994" s="422"/>
      <c r="AEV994" s="422"/>
      <c r="AEW994" s="422"/>
      <c r="AEX994" s="422"/>
      <c r="AEY994" s="422"/>
      <c r="AEZ994" s="422"/>
      <c r="AFA994" s="422"/>
      <c r="AFB994" s="422"/>
      <c r="AFC994" s="422"/>
      <c r="AFD994" s="422"/>
      <c r="AFE994" s="422"/>
      <c r="AFF994" s="422"/>
      <c r="AFG994" s="422"/>
      <c r="AFH994" s="422"/>
      <c r="AFI994" s="422"/>
      <c r="AFJ994" s="422"/>
      <c r="AFK994" s="422"/>
      <c r="AFL994" s="422"/>
      <c r="AFM994" s="422"/>
      <c r="AFN994" s="422"/>
      <c r="AFO994" s="422"/>
      <c r="AFP994" s="422"/>
      <c r="AFQ994" s="422"/>
      <c r="AFR994" s="422"/>
      <c r="AFS994" s="422"/>
      <c r="AFT994" s="422"/>
      <c r="AFU994" s="422"/>
      <c r="AFV994" s="422"/>
      <c r="AFW994" s="422"/>
      <c r="AFX994" s="422"/>
      <c r="AFY994" s="422"/>
      <c r="AFZ994" s="422"/>
      <c r="AGA994" s="422"/>
      <c r="AGB994" s="422"/>
      <c r="AGC994" s="422"/>
      <c r="AGD994" s="422"/>
      <c r="AGE994" s="422"/>
      <c r="AGF994" s="422"/>
      <c r="AGG994" s="422"/>
      <c r="AGH994" s="422"/>
      <c r="AGI994" s="422"/>
      <c r="AGJ994" s="422"/>
      <c r="AGK994" s="422"/>
      <c r="AGL994" s="422"/>
      <c r="AGM994" s="422"/>
      <c r="AGN994" s="422"/>
      <c r="AGO994" s="422"/>
      <c r="AGP994" s="422"/>
      <c r="AGQ994" s="422"/>
      <c r="AGR994" s="422"/>
      <c r="AGS994" s="422"/>
      <c r="AGT994" s="422"/>
      <c r="AGU994" s="422"/>
      <c r="AGV994" s="422"/>
      <c r="AGW994" s="422"/>
      <c r="AGX994" s="422"/>
      <c r="AGY994" s="422"/>
      <c r="AGZ994" s="422"/>
      <c r="AHA994" s="422"/>
      <c r="AHB994" s="422"/>
      <c r="AHC994" s="422"/>
      <c r="AHD994" s="422"/>
      <c r="AHE994" s="422"/>
      <c r="AHF994" s="422"/>
      <c r="AHG994" s="422"/>
      <c r="AHH994" s="422"/>
      <c r="AHI994" s="422"/>
      <c r="AHJ994" s="422"/>
      <c r="AHK994" s="422"/>
      <c r="AHL994" s="422"/>
      <c r="AHM994" s="422"/>
      <c r="AHN994" s="422"/>
      <c r="AHO994" s="422"/>
      <c r="AHP994" s="422"/>
      <c r="AHQ994" s="422"/>
      <c r="AHR994" s="422"/>
      <c r="AHS994" s="422"/>
      <c r="AHT994" s="422"/>
      <c r="AHU994" s="422"/>
      <c r="AHV994" s="422"/>
      <c r="AHW994" s="422"/>
      <c r="AHX994" s="422"/>
      <c r="AHY994" s="422"/>
      <c r="AHZ994" s="422"/>
      <c r="AIA994" s="422"/>
      <c r="AIB994" s="422"/>
      <c r="AIC994" s="422"/>
      <c r="AID994" s="422"/>
      <c r="AIE994" s="422"/>
      <c r="AIF994" s="422"/>
      <c r="AIG994" s="422"/>
      <c r="AIH994" s="422"/>
      <c r="AII994" s="422"/>
      <c r="AIJ994" s="422"/>
      <c r="AIK994" s="422"/>
      <c r="AIL994" s="422"/>
      <c r="AIM994" s="422"/>
      <c r="AIN994" s="422"/>
      <c r="AIO994" s="422"/>
      <c r="AIP994" s="422"/>
      <c r="AIQ994" s="422"/>
      <c r="AIR994" s="422"/>
      <c r="AIS994" s="422"/>
      <c r="AIT994" s="422"/>
      <c r="AIU994" s="422"/>
      <c r="AIV994" s="422"/>
      <c r="AIW994" s="422"/>
      <c r="AIX994" s="422"/>
      <c r="AIY994" s="422"/>
      <c r="AIZ994" s="422"/>
      <c r="AJA994" s="422"/>
      <c r="AJB994" s="422"/>
      <c r="AJC994" s="422"/>
      <c r="AJD994" s="422"/>
      <c r="AJE994" s="422"/>
      <c r="AJF994" s="422"/>
      <c r="AJG994" s="422"/>
      <c r="AJH994" s="422"/>
      <c r="AJI994" s="422"/>
      <c r="AJJ994" s="422"/>
      <c r="AJK994" s="422"/>
      <c r="AJL994" s="422"/>
      <c r="AJM994" s="422"/>
      <c r="AJN994" s="422"/>
      <c r="AJO994" s="422"/>
      <c r="AJP994" s="422"/>
      <c r="AJQ994" s="422"/>
      <c r="AJR994" s="422"/>
      <c r="AJS994" s="422"/>
      <c r="AJT994" s="422"/>
      <c r="AJU994" s="422"/>
      <c r="AJV994" s="422"/>
      <c r="AJW994" s="422"/>
      <c r="AJX994" s="422"/>
      <c r="AJY994" s="422"/>
      <c r="AJZ994" s="422"/>
      <c r="AKA994" s="422"/>
      <c r="AKB994" s="422"/>
      <c r="AKC994" s="422"/>
      <c r="AKD994" s="422"/>
      <c r="AKE994" s="422"/>
      <c r="AKF994" s="422"/>
      <c r="AKG994" s="422"/>
      <c r="AKH994" s="422"/>
      <c r="AKI994" s="422"/>
      <c r="AKJ994" s="422"/>
      <c r="AKK994" s="422"/>
      <c r="AKL994" s="422"/>
      <c r="AKM994" s="422"/>
      <c r="AKN994" s="422"/>
      <c r="AKO994" s="422"/>
      <c r="AKP994" s="422"/>
      <c r="AKQ994" s="422"/>
      <c r="AKR994" s="422"/>
      <c r="AKS994" s="422"/>
      <c r="AKT994" s="422"/>
      <c r="AKU994" s="422"/>
      <c r="AKV994" s="422"/>
      <c r="AKW994" s="422"/>
      <c r="AKX994" s="422"/>
      <c r="AKY994" s="422"/>
      <c r="AKZ994" s="422"/>
      <c r="ALA994" s="422"/>
      <c r="ALB994" s="422"/>
      <c r="ALC994" s="422"/>
      <c r="ALD994" s="422"/>
      <c r="ALE994" s="422"/>
      <c r="ALF994" s="422"/>
      <c r="ALG994" s="422"/>
      <c r="ALH994" s="422"/>
      <c r="ALI994" s="422"/>
      <c r="ALJ994" s="422"/>
      <c r="ALK994" s="422"/>
      <c r="ALL994" s="422"/>
      <c r="ALM994" s="422"/>
      <c r="ALN994" s="422"/>
      <c r="ALO994" s="422"/>
      <c r="ALP994" s="422"/>
      <c r="ALQ994" s="422"/>
      <c r="ALR994" s="422"/>
      <c r="ALS994" s="422"/>
      <c r="ALT994" s="422"/>
      <c r="ALU994" s="422"/>
      <c r="ALV994" s="422"/>
      <c r="ALW994" s="422"/>
      <c r="ALX994" s="422"/>
      <c r="ALY994" s="422"/>
      <c r="ALZ994" s="422"/>
      <c r="AMA994" s="422"/>
      <c r="AMB994" s="422"/>
      <c r="AMC994" s="422"/>
      <c r="AMD994" s="422"/>
      <c r="AME994" s="422"/>
      <c r="AMF994" s="422"/>
      <c r="AMG994" s="422"/>
      <c r="AMH994" s="422"/>
      <c r="AMI994" s="422"/>
      <c r="AMJ994" s="422"/>
      <c r="AMK994" s="422"/>
      <c r="AML994" s="422"/>
      <c r="AMM994" s="422"/>
      <c r="AMN994" s="422"/>
      <c r="AMO994" s="422"/>
      <c r="AMP994" s="422"/>
      <c r="AMQ994" s="422"/>
      <c r="AMR994" s="422"/>
      <c r="AMS994" s="422"/>
      <c r="AMT994" s="422"/>
      <c r="AMU994" s="422"/>
      <c r="AMV994" s="422"/>
      <c r="AMW994" s="422"/>
      <c r="AMX994" s="422"/>
    </row>
    <row r="995" spans="1:1038" s="398" customFormat="1" ht="18" customHeight="1">
      <c r="A995" s="548" t="s">
        <v>2392</v>
      </c>
      <c r="B995" s="543" t="s">
        <v>1647</v>
      </c>
      <c r="C995" s="226"/>
      <c r="D995" s="225" t="s">
        <v>1279</v>
      </c>
      <c r="E995" s="226">
        <v>113</v>
      </c>
      <c r="F995" s="226">
        <v>3</v>
      </c>
      <c r="G995" s="391" t="str">
        <f t="shared" si="744"/>
        <v>113-3</v>
      </c>
      <c r="H995" s="226">
        <v>6</v>
      </c>
      <c r="I995" s="226">
        <v>7.5</v>
      </c>
      <c r="J995" s="544">
        <f t="shared" si="754"/>
        <v>0</v>
      </c>
      <c r="K995" s="545" t="b">
        <f>IF(J998=1,IF(((VLOOKUP($G995,[4]Depth_Lookup!$A$3:$J$550,9,FALSE))-(I995/100))=0,"Good",IF(((VLOOKUP($G995,[4]Depth_Lookup!$A$3:$J$550,9,FALSE))-(I995/100))&gt;0,"Too Short","Too Long")))</f>
        <v>0</v>
      </c>
      <c r="L995" s="171">
        <f>(VLOOKUP($G995,Depth_Lookup!$A$3:$J$410,10,FALSE))+(H995/100)</f>
        <v>298.04000000000002</v>
      </c>
      <c r="M995" s="171">
        <f>(VLOOKUP($G995,Depth_Lookup!$A$3:$J$410,10,FALSE))+(I995/100)</f>
        <v>298.05500000000001</v>
      </c>
      <c r="N995" s="232" t="s">
        <v>2472</v>
      </c>
      <c r="O995" s="226">
        <v>1</v>
      </c>
      <c r="P995" s="226"/>
      <c r="Q995" s="226" t="s">
        <v>111</v>
      </c>
      <c r="R995" s="391" t="str">
        <f t="shared" si="745"/>
        <v>Olivine gabbro</v>
      </c>
      <c r="S995" s="226" t="s">
        <v>2398</v>
      </c>
      <c r="T995" s="226"/>
      <c r="U995" s="226" t="s">
        <v>95</v>
      </c>
      <c r="V995" s="226" t="s">
        <v>509</v>
      </c>
      <c r="W995" s="226" t="s">
        <v>2468</v>
      </c>
      <c r="X995" s="392">
        <f>VLOOKUP(W995,[4]definitions_list_lookup!$A$13:$B$19,2,0)</f>
        <v>4</v>
      </c>
      <c r="Y995" s="226" t="s">
        <v>2438</v>
      </c>
      <c r="Z995" s="226" t="s">
        <v>2439</v>
      </c>
      <c r="AA995" s="226"/>
      <c r="AB995" s="226"/>
      <c r="AC995" s="226"/>
      <c r="AD995" s="226"/>
      <c r="AE995" s="393"/>
      <c r="AF995" s="391" t="e">
        <f>VLOOKUP(AE995,[4]definitions_list_mag!$V$12:$W$15,2,0)</f>
        <v>#N/A</v>
      </c>
      <c r="AG995" s="394"/>
      <c r="AH995" s="226"/>
      <c r="AI995" s="257">
        <v>5</v>
      </c>
      <c r="AJ995" s="226">
        <v>3</v>
      </c>
      <c r="AK995" s="226">
        <v>3</v>
      </c>
      <c r="AL995" s="226"/>
      <c r="AM995" s="226"/>
      <c r="AN995" s="226"/>
      <c r="AO995" s="257">
        <v>60</v>
      </c>
      <c r="AP995" s="226"/>
      <c r="AQ995" s="226"/>
      <c r="AR995" s="226" t="s">
        <v>106</v>
      </c>
      <c r="AS995" s="226" t="s">
        <v>93</v>
      </c>
      <c r="AT995" s="226" t="s">
        <v>1326</v>
      </c>
      <c r="AU995" s="257">
        <v>35</v>
      </c>
      <c r="AV995" s="226">
        <v>4</v>
      </c>
      <c r="AW995" s="226">
        <v>4</v>
      </c>
      <c r="AX995" s="226" t="s">
        <v>110</v>
      </c>
      <c r="AY995" s="226" t="s">
        <v>103</v>
      </c>
      <c r="AZ995" s="226"/>
      <c r="BA995" s="257"/>
      <c r="BB995" s="226"/>
      <c r="BC995" s="226"/>
      <c r="BD995" s="226"/>
      <c r="BE995" s="226"/>
      <c r="BF995" s="226"/>
      <c r="BG995" s="257"/>
      <c r="BH995" s="226"/>
      <c r="BI995" s="226"/>
      <c r="BJ995" s="226"/>
      <c r="BK995" s="226"/>
      <c r="BL995" s="226"/>
      <c r="BM995" s="257"/>
      <c r="BN995" s="226"/>
      <c r="BO995" s="226"/>
      <c r="BP995" s="226"/>
      <c r="BQ995" s="226"/>
      <c r="BR995" s="226"/>
      <c r="BS995" s="226"/>
      <c r="BT995" s="226"/>
      <c r="BU995" s="226"/>
      <c r="BV995" s="226"/>
      <c r="BW995" s="226"/>
      <c r="BX995" s="226"/>
      <c r="BY995" s="257"/>
      <c r="BZ995" s="226"/>
      <c r="CA995" s="226"/>
      <c r="CB995" s="226"/>
      <c r="CC995" s="226"/>
      <c r="CD995" s="226"/>
      <c r="CE995" s="226"/>
      <c r="CF995" s="399">
        <f t="shared" si="746"/>
        <v>100</v>
      </c>
      <c r="CG995" s="259"/>
      <c r="CH995" s="150" t="s">
        <v>2404</v>
      </c>
      <c r="CI995" s="150">
        <v>100</v>
      </c>
      <c r="CJ995" s="150"/>
      <c r="CK995" s="158"/>
      <c r="CL995" s="395"/>
      <c r="CM995" s="395"/>
      <c r="CN995" s="395"/>
      <c r="CO995" s="395"/>
      <c r="CP995" s="395"/>
      <c r="CQ995" s="395"/>
      <c r="CR995" s="395"/>
      <c r="CS995" s="395"/>
      <c r="CT995" s="395"/>
      <c r="CU995" s="395"/>
      <c r="CV995" s="395"/>
      <c r="CW995" s="395"/>
      <c r="CX995" s="395"/>
      <c r="CY995" s="395"/>
      <c r="CZ995" s="395"/>
      <c r="DA995" s="395"/>
      <c r="DB995" s="395">
        <v>5</v>
      </c>
      <c r="DC995" s="256"/>
      <c r="DD995" s="395">
        <v>50</v>
      </c>
      <c r="DE995" s="395"/>
      <c r="DF995" s="395"/>
      <c r="DG995" s="395"/>
      <c r="DH995" s="395"/>
      <c r="DI995" s="395"/>
      <c r="DJ995" s="395">
        <v>45</v>
      </c>
      <c r="DK995" s="396">
        <f t="shared" si="747"/>
        <v>100</v>
      </c>
      <c r="DL995" s="259"/>
      <c r="DM995" s="395" t="s">
        <v>696</v>
      </c>
      <c r="DN995" s="395"/>
      <c r="DO995" s="397" t="s">
        <v>1663</v>
      </c>
      <c r="DQ995" s="259"/>
      <c r="DR995" s="397"/>
      <c r="DS995" s="259"/>
      <c r="DT995" s="263" t="s">
        <v>2485</v>
      </c>
      <c r="DU995" s="256">
        <v>10</v>
      </c>
      <c r="DV995" s="256" t="s">
        <v>850</v>
      </c>
      <c r="DW995" s="400" t="e">
        <f>VLOOKUP(P995,[4]definitions_list_lookup!$K$30:$L$54,2,0)</f>
        <v>#N/A</v>
      </c>
      <c r="DX995" s="155" t="s">
        <v>2471</v>
      </c>
      <c r="DY995" s="155" t="s">
        <v>2486</v>
      </c>
      <c r="DZ995" s="546"/>
      <c r="EA995" s="104"/>
      <c r="EB995" s="256"/>
      <c r="EC995" s="104"/>
      <c r="ED995" s="229" t="s">
        <v>2517</v>
      </c>
      <c r="EE995" s="401"/>
      <c r="EF995" s="402"/>
      <c r="EG995" s="401"/>
      <c r="EH995" s="403"/>
      <c r="EI995" s="404"/>
      <c r="EJ995" s="405"/>
      <c r="EK995" s="406"/>
      <c r="EL995" s="401"/>
      <c r="EM995" s="403"/>
      <c r="EN995" s="403" t="s">
        <v>1448</v>
      </c>
      <c r="EO995" s="407">
        <v>1.4</v>
      </c>
      <c r="EP995" s="407"/>
      <c r="EQ995" s="407"/>
      <c r="ER995" s="407"/>
      <c r="ES995" s="407"/>
      <c r="ET995" s="407"/>
      <c r="EU995" s="407"/>
      <c r="EV995" s="408">
        <v>21</v>
      </c>
      <c r="EW995" s="408">
        <v>90</v>
      </c>
      <c r="EX995" s="408">
        <v>37</v>
      </c>
      <c r="EY995" s="408">
        <v>180</v>
      </c>
      <c r="EZ995" s="192">
        <f t="shared" si="755"/>
        <v>-26.994510870822438</v>
      </c>
      <c r="FA995" s="192">
        <f t="shared" si="756"/>
        <v>333.00548912917759</v>
      </c>
      <c r="FB995" s="192">
        <f t="shared" si="757"/>
        <v>49.779059252890754</v>
      </c>
      <c r="FC995" s="192">
        <f t="shared" si="758"/>
        <v>63.005489129177562</v>
      </c>
      <c r="FD995" s="192">
        <f t="shared" si="759"/>
        <v>40.220940747109246</v>
      </c>
      <c r="FE995" s="193">
        <f t="shared" si="760"/>
        <v>153.00548912917759</v>
      </c>
      <c r="FF995" s="194">
        <f t="shared" si="761"/>
        <v>40.220940747109246</v>
      </c>
      <c r="FG995" s="401"/>
      <c r="FH995" s="403"/>
      <c r="FI995" s="778">
        <f t="shared" si="762"/>
        <v>1.4</v>
      </c>
      <c r="FJ995" s="779">
        <f t="shared" si="763"/>
        <v>40.220940747109246</v>
      </c>
      <c r="FK995" s="779">
        <f t="shared" si="764"/>
        <v>49.779059252890754</v>
      </c>
      <c r="FL995" s="780">
        <f t="shared" si="765"/>
        <v>0.86880848250829223</v>
      </c>
      <c r="FM995" s="169">
        <f t="shared" si="766"/>
        <v>0.76356007253299418</v>
      </c>
      <c r="FN995" s="783">
        <f t="shared" si="767"/>
        <v>1.0689841015461918</v>
      </c>
      <c r="FO995" s="226"/>
      <c r="FP995" s="226"/>
      <c r="FQ995" s="226"/>
      <c r="FR995" s="226"/>
      <c r="FS995" s="226"/>
      <c r="FT995" s="226"/>
      <c r="FU995" s="226"/>
      <c r="FV995" s="226"/>
      <c r="FW995" s="226"/>
      <c r="FX995" s="226"/>
      <c r="FY995" s="226"/>
      <c r="FZ995" s="226"/>
      <c r="GA995" s="226"/>
      <c r="GB995" s="226"/>
      <c r="GC995" s="226"/>
      <c r="GD995" s="226"/>
      <c r="GE995" s="226"/>
      <c r="GF995" s="226"/>
      <c r="GG995" s="226"/>
      <c r="GH995" s="226"/>
      <c r="GI995" s="226"/>
      <c r="GJ995" s="226"/>
      <c r="GK995" s="226"/>
      <c r="GL995" s="226"/>
      <c r="GM995" s="226"/>
      <c r="GN995" s="226"/>
      <c r="GO995" s="226"/>
      <c r="GP995" s="226"/>
      <c r="GQ995" s="226"/>
      <c r="GR995" s="226"/>
      <c r="GS995" s="226"/>
      <c r="GT995" s="226"/>
      <c r="GU995" s="226"/>
      <c r="GV995" s="226"/>
      <c r="GW995" s="226"/>
      <c r="GX995" s="226"/>
      <c r="GY995" s="226"/>
      <c r="GZ995" s="226"/>
      <c r="HA995" s="226"/>
      <c r="HB995" s="226"/>
      <c r="HC995" s="226"/>
      <c r="HD995" s="226"/>
      <c r="HE995" s="226"/>
      <c r="HF995" s="226"/>
      <c r="HG995" s="226"/>
      <c r="HH995" s="226"/>
      <c r="HI995" s="226"/>
      <c r="HJ995" s="226"/>
      <c r="HK995" s="226"/>
      <c r="HL995" s="226"/>
      <c r="HM995" s="226"/>
      <c r="HN995" s="226"/>
      <c r="HO995" s="226"/>
      <c r="HP995" s="226"/>
      <c r="HQ995" s="226"/>
      <c r="HR995" s="226"/>
      <c r="HS995" s="226"/>
      <c r="HT995" s="226"/>
      <c r="HU995" s="226"/>
      <c r="HV995" s="226"/>
      <c r="HW995" s="226"/>
      <c r="HX995" s="226"/>
      <c r="HY995" s="226"/>
      <c r="HZ995" s="226"/>
      <c r="IA995" s="226"/>
      <c r="IB995" s="226"/>
      <c r="IC995" s="226"/>
      <c r="ID995" s="226"/>
      <c r="IE995" s="226"/>
      <c r="IF995" s="226"/>
      <c r="IG995" s="226"/>
      <c r="IH995" s="226"/>
      <c r="II995" s="226"/>
      <c r="IJ995" s="226"/>
      <c r="IK995" s="226"/>
      <c r="IL995" s="226"/>
      <c r="IM995" s="226"/>
      <c r="IN995" s="226"/>
      <c r="IO995" s="226"/>
      <c r="IP995" s="226"/>
      <c r="IQ995" s="226"/>
      <c r="IR995" s="226"/>
      <c r="IS995" s="226"/>
      <c r="IT995" s="226"/>
      <c r="IU995" s="226"/>
      <c r="IV995" s="226"/>
      <c r="IW995" s="226"/>
      <c r="IX995" s="226"/>
      <c r="IY995" s="226"/>
      <c r="IZ995" s="226"/>
      <c r="JA995" s="226"/>
      <c r="JB995" s="226"/>
      <c r="JC995" s="226"/>
      <c r="JD995" s="226"/>
      <c r="JE995" s="226"/>
      <c r="JF995" s="226"/>
      <c r="JG995" s="226"/>
      <c r="JH995" s="226"/>
      <c r="JI995" s="226"/>
      <c r="JJ995" s="226"/>
      <c r="JK995" s="226"/>
      <c r="JL995" s="226"/>
      <c r="JM995" s="226"/>
      <c r="JN995" s="226"/>
      <c r="JO995" s="226"/>
      <c r="JP995" s="226"/>
      <c r="JQ995" s="226"/>
      <c r="JR995" s="226"/>
      <c r="JS995" s="226"/>
      <c r="JT995" s="226"/>
      <c r="JU995" s="226"/>
      <c r="JV995" s="226"/>
      <c r="JW995" s="226"/>
      <c r="JX995" s="226"/>
      <c r="JY995" s="226"/>
      <c r="JZ995" s="226"/>
      <c r="KA995" s="226"/>
      <c r="KB995" s="226"/>
      <c r="KC995" s="226"/>
      <c r="KD995" s="226"/>
      <c r="KE995" s="226"/>
      <c r="KF995" s="226"/>
      <c r="KG995" s="226"/>
      <c r="KH995" s="226"/>
      <c r="KI995" s="226"/>
      <c r="KJ995" s="226"/>
      <c r="KK995" s="226"/>
      <c r="KL995" s="226"/>
      <c r="KM995" s="226"/>
      <c r="KN995" s="226"/>
      <c r="KO995" s="226"/>
      <c r="KP995" s="226"/>
      <c r="KQ995" s="226"/>
      <c r="KR995" s="226"/>
      <c r="KS995" s="226"/>
      <c r="KT995" s="226"/>
      <c r="KU995" s="226"/>
      <c r="KV995" s="226"/>
      <c r="KW995" s="226"/>
      <c r="KX995" s="226"/>
      <c r="KY995" s="226"/>
      <c r="KZ995" s="226"/>
      <c r="LA995" s="226"/>
      <c r="LB995" s="226"/>
      <c r="LC995" s="226"/>
      <c r="LD995" s="226"/>
      <c r="LE995" s="226"/>
      <c r="LF995" s="226"/>
      <c r="LG995" s="226"/>
      <c r="LH995" s="226"/>
      <c r="LI995" s="226"/>
      <c r="LJ995" s="226"/>
      <c r="LK995" s="226"/>
      <c r="LL995" s="226"/>
      <c r="LM995" s="226"/>
      <c r="LN995" s="226"/>
      <c r="LO995" s="226"/>
      <c r="LP995" s="226"/>
      <c r="LQ995" s="226"/>
      <c r="LR995" s="226"/>
      <c r="LS995" s="226"/>
      <c r="LT995" s="226"/>
      <c r="LU995" s="226"/>
      <c r="LV995" s="226"/>
      <c r="LW995" s="226"/>
      <c r="LX995" s="226"/>
      <c r="LY995" s="226"/>
      <c r="LZ995" s="226"/>
      <c r="MA995" s="226"/>
      <c r="MB995" s="226"/>
      <c r="MC995" s="226"/>
      <c r="MD995" s="226"/>
      <c r="ME995" s="226"/>
      <c r="MF995" s="226"/>
      <c r="MG995" s="226"/>
      <c r="MH995" s="226"/>
      <c r="MI995" s="226"/>
      <c r="MJ995" s="226"/>
      <c r="MK995" s="226"/>
      <c r="ML995" s="226"/>
      <c r="MM995" s="226"/>
      <c r="MN995" s="226"/>
      <c r="MO995" s="226"/>
      <c r="MP995" s="226"/>
      <c r="MQ995" s="226"/>
      <c r="MR995" s="226"/>
      <c r="MS995" s="226"/>
      <c r="MT995" s="226"/>
      <c r="MU995" s="226"/>
      <c r="MV995" s="226"/>
      <c r="MW995" s="226"/>
      <c r="MX995" s="226"/>
      <c r="MY995" s="226"/>
      <c r="MZ995" s="226"/>
      <c r="NA995" s="226"/>
      <c r="NB995" s="226"/>
      <c r="NC995" s="226"/>
      <c r="ND995" s="226"/>
      <c r="NE995" s="226"/>
      <c r="NF995" s="226"/>
      <c r="NG995" s="226"/>
      <c r="NH995" s="226"/>
      <c r="NI995" s="226"/>
      <c r="NJ995" s="226"/>
      <c r="NK995" s="226"/>
      <c r="NL995" s="226"/>
      <c r="NM995" s="226"/>
      <c r="NN995" s="226"/>
      <c r="NO995" s="226"/>
      <c r="NP995" s="226"/>
      <c r="NQ995" s="226"/>
      <c r="NR995" s="226"/>
      <c r="NS995" s="226"/>
      <c r="NT995" s="226"/>
      <c r="NU995" s="226"/>
      <c r="NV995" s="226"/>
      <c r="NW995" s="226"/>
      <c r="NX995" s="226"/>
      <c r="NY995" s="226"/>
      <c r="NZ995" s="226"/>
      <c r="OA995" s="226"/>
      <c r="OB995" s="226"/>
      <c r="OC995" s="226"/>
      <c r="OD995" s="226"/>
      <c r="OE995" s="226"/>
      <c r="OF995" s="226"/>
      <c r="OG995" s="226"/>
      <c r="OH995" s="226"/>
      <c r="OI995" s="226"/>
      <c r="OJ995" s="226"/>
      <c r="OK995" s="226"/>
      <c r="OL995" s="226"/>
      <c r="OM995" s="226"/>
      <c r="ON995" s="226"/>
      <c r="OO995" s="226"/>
      <c r="OP995" s="226"/>
      <c r="OQ995" s="226"/>
      <c r="OR995" s="226"/>
      <c r="OS995" s="226"/>
      <c r="OT995" s="226"/>
      <c r="OU995" s="226"/>
      <c r="OV995" s="226"/>
      <c r="OW995" s="226"/>
      <c r="OX995" s="226"/>
      <c r="OY995" s="226"/>
      <c r="OZ995" s="226"/>
      <c r="PA995" s="226"/>
      <c r="PB995" s="226"/>
      <c r="PC995" s="226"/>
      <c r="PD995" s="226"/>
      <c r="PE995" s="226"/>
      <c r="PF995" s="226"/>
      <c r="PG995" s="226"/>
      <c r="PH995" s="226"/>
      <c r="PI995" s="226"/>
      <c r="PJ995" s="226"/>
      <c r="PK995" s="226"/>
      <c r="PL995" s="226"/>
      <c r="PM995" s="226"/>
      <c r="PN995" s="226"/>
      <c r="PO995" s="226"/>
      <c r="PP995" s="226"/>
      <c r="PQ995" s="226"/>
      <c r="PR995" s="226"/>
      <c r="PS995" s="226"/>
      <c r="PT995" s="226"/>
      <c r="PU995" s="226"/>
      <c r="PV995" s="226"/>
      <c r="PW995" s="226"/>
      <c r="PX995" s="226"/>
      <c r="PY995" s="226"/>
      <c r="PZ995" s="226"/>
      <c r="QA995" s="226"/>
      <c r="QB995" s="226"/>
      <c r="QC995" s="226"/>
      <c r="QD995" s="226"/>
      <c r="QE995" s="226"/>
      <c r="QF995" s="226"/>
      <c r="QG995" s="226"/>
      <c r="QH995" s="226"/>
      <c r="QI995" s="226"/>
      <c r="QJ995" s="226"/>
      <c r="QK995" s="226"/>
      <c r="QL995" s="226"/>
      <c r="QM995" s="226"/>
      <c r="QN995" s="226"/>
      <c r="QO995" s="226"/>
      <c r="QP995" s="226"/>
      <c r="QQ995" s="226"/>
      <c r="QR995" s="226"/>
      <c r="QS995" s="226"/>
      <c r="QT995" s="226"/>
      <c r="QU995" s="226"/>
      <c r="QV995" s="226"/>
      <c r="QW995" s="226"/>
      <c r="QX995" s="226"/>
      <c r="QY995" s="226"/>
      <c r="QZ995" s="226"/>
      <c r="RA995" s="226"/>
      <c r="RB995" s="226"/>
      <c r="RC995" s="226"/>
      <c r="RD995" s="226"/>
      <c r="RE995" s="226"/>
      <c r="RF995" s="226"/>
      <c r="RG995" s="226"/>
      <c r="RH995" s="226"/>
      <c r="RI995" s="226"/>
      <c r="RJ995" s="226"/>
      <c r="RK995" s="226"/>
      <c r="RL995" s="226"/>
      <c r="RM995" s="226"/>
      <c r="RN995" s="226"/>
      <c r="RO995" s="226"/>
      <c r="RP995" s="226"/>
      <c r="RQ995" s="226"/>
      <c r="RR995" s="226"/>
      <c r="RS995" s="226"/>
      <c r="RT995" s="226"/>
      <c r="RU995" s="226"/>
      <c r="RV995" s="226"/>
      <c r="RW995" s="226"/>
      <c r="RX995" s="226"/>
      <c r="RY995" s="226"/>
      <c r="RZ995" s="226"/>
      <c r="SA995" s="226"/>
      <c r="SB995" s="226"/>
      <c r="SC995" s="226"/>
      <c r="SD995" s="226"/>
      <c r="SE995" s="226"/>
      <c r="SF995" s="226"/>
      <c r="SG995" s="226"/>
      <c r="SH995" s="226"/>
      <c r="SI995" s="226"/>
      <c r="SJ995" s="226"/>
      <c r="SK995" s="226"/>
      <c r="SL995" s="226"/>
      <c r="SM995" s="226"/>
      <c r="SN995" s="226"/>
      <c r="SO995" s="226"/>
      <c r="SP995" s="226"/>
      <c r="SQ995" s="226"/>
      <c r="SR995" s="226"/>
      <c r="SS995" s="226"/>
      <c r="ST995" s="226"/>
      <c r="SU995" s="226"/>
      <c r="SV995" s="226"/>
      <c r="SW995" s="226"/>
      <c r="SX995" s="226"/>
      <c r="SY995" s="226"/>
      <c r="SZ995" s="226"/>
      <c r="TA995" s="226"/>
      <c r="TB995" s="226"/>
      <c r="TC995" s="226"/>
      <c r="TD995" s="226"/>
      <c r="TE995" s="226"/>
      <c r="TF995" s="226"/>
      <c r="TG995" s="226"/>
      <c r="TH995" s="226"/>
      <c r="TI995" s="226"/>
      <c r="TJ995" s="226"/>
      <c r="TK995" s="226"/>
      <c r="TL995" s="226"/>
      <c r="TM995" s="226"/>
      <c r="TN995" s="226"/>
      <c r="TO995" s="226"/>
      <c r="TP995" s="226"/>
      <c r="TQ995" s="226"/>
      <c r="TR995" s="226"/>
      <c r="TS995" s="226"/>
      <c r="TT995" s="226"/>
      <c r="TU995" s="226"/>
      <c r="TV995" s="226"/>
      <c r="TW995" s="226"/>
      <c r="TX995" s="226"/>
      <c r="TY995" s="226"/>
      <c r="TZ995" s="226"/>
      <c r="UA995" s="226"/>
      <c r="UB995" s="226"/>
      <c r="UC995" s="226"/>
      <c r="UD995" s="226"/>
      <c r="UE995" s="226"/>
      <c r="UF995" s="226"/>
      <c r="UG995" s="226"/>
      <c r="UH995" s="226"/>
      <c r="UI995" s="226"/>
      <c r="UJ995" s="226"/>
      <c r="UK995" s="226"/>
      <c r="UL995" s="226"/>
      <c r="UM995" s="226"/>
      <c r="UN995" s="226"/>
      <c r="UO995" s="226"/>
      <c r="UP995" s="226"/>
      <c r="UQ995" s="226"/>
      <c r="UR995" s="226"/>
      <c r="US995" s="226"/>
      <c r="UT995" s="226"/>
      <c r="UU995" s="226"/>
      <c r="UV995" s="226"/>
      <c r="UW995" s="226"/>
      <c r="UX995" s="226"/>
      <c r="UY995" s="226"/>
      <c r="UZ995" s="226"/>
      <c r="VA995" s="226"/>
      <c r="VB995" s="226"/>
      <c r="VC995" s="226"/>
      <c r="VD995" s="226"/>
      <c r="VE995" s="226"/>
      <c r="VF995" s="226"/>
      <c r="VG995" s="226"/>
      <c r="VH995" s="226"/>
      <c r="VI995" s="226"/>
      <c r="VJ995" s="226"/>
      <c r="VK995" s="226"/>
      <c r="VL995" s="226"/>
      <c r="VM995" s="226"/>
      <c r="VN995" s="226"/>
      <c r="VO995" s="226"/>
      <c r="VP995" s="226"/>
      <c r="VQ995" s="226"/>
      <c r="VR995" s="226"/>
      <c r="VS995" s="226"/>
      <c r="VT995" s="226"/>
      <c r="VU995" s="226"/>
      <c r="VV995" s="226"/>
      <c r="VW995" s="226"/>
      <c r="VX995" s="226"/>
      <c r="VY995" s="226"/>
      <c r="VZ995" s="226"/>
      <c r="WA995" s="226"/>
      <c r="WB995" s="226"/>
      <c r="WC995" s="226"/>
      <c r="WD995" s="226"/>
      <c r="WE995" s="226"/>
      <c r="WF995" s="226"/>
      <c r="WG995" s="226"/>
      <c r="WH995" s="226"/>
      <c r="WI995" s="226"/>
      <c r="WJ995" s="226"/>
      <c r="WK995" s="226"/>
      <c r="WL995" s="226"/>
      <c r="WM995" s="226"/>
      <c r="WN995" s="226"/>
      <c r="WO995" s="226"/>
      <c r="WP995" s="226"/>
      <c r="WQ995" s="226"/>
      <c r="WR995" s="226"/>
      <c r="WS995" s="226"/>
      <c r="WT995" s="226"/>
      <c r="WU995" s="226"/>
      <c r="WV995" s="226"/>
      <c r="WW995" s="226"/>
      <c r="WX995" s="226"/>
      <c r="WY995" s="226"/>
      <c r="WZ995" s="226"/>
      <c r="XA995" s="226"/>
      <c r="XB995" s="226"/>
      <c r="XC995" s="226"/>
      <c r="XD995" s="226"/>
      <c r="XE995" s="226"/>
      <c r="XF995" s="226"/>
      <c r="XG995" s="226"/>
      <c r="XH995" s="226"/>
      <c r="XI995" s="226"/>
      <c r="XJ995" s="226"/>
      <c r="XK995" s="226"/>
      <c r="XL995" s="226"/>
      <c r="XM995" s="226"/>
      <c r="XN995" s="226"/>
      <c r="XO995" s="226"/>
      <c r="XP995" s="226"/>
      <c r="XQ995" s="226"/>
      <c r="XR995" s="226"/>
      <c r="XS995" s="226"/>
      <c r="XT995" s="226"/>
      <c r="XU995" s="226"/>
      <c r="XV995" s="226"/>
      <c r="XW995" s="226"/>
      <c r="XX995" s="226"/>
      <c r="XY995" s="226"/>
      <c r="XZ995" s="226"/>
      <c r="YA995" s="226"/>
      <c r="YB995" s="226"/>
      <c r="YC995" s="226"/>
      <c r="YD995" s="226"/>
      <c r="YE995" s="226"/>
      <c r="YF995" s="226"/>
      <c r="YG995" s="226"/>
      <c r="YH995" s="226"/>
      <c r="YI995" s="226"/>
      <c r="YJ995" s="226"/>
      <c r="YK995" s="226"/>
      <c r="YL995" s="226"/>
      <c r="YM995" s="226"/>
      <c r="YN995" s="226"/>
      <c r="YO995" s="226"/>
      <c r="YP995" s="226"/>
      <c r="YQ995" s="226"/>
      <c r="YR995" s="226"/>
      <c r="YS995" s="226"/>
      <c r="YT995" s="226"/>
      <c r="YU995" s="226"/>
      <c r="YV995" s="226"/>
      <c r="YW995" s="226"/>
      <c r="YX995" s="226"/>
      <c r="YY995" s="226"/>
      <c r="YZ995" s="226"/>
      <c r="ZA995" s="226"/>
      <c r="ZB995" s="226"/>
      <c r="ZC995" s="226"/>
      <c r="ZD995" s="226"/>
      <c r="ZE995" s="226"/>
      <c r="ZF995" s="226"/>
      <c r="ZG995" s="226"/>
      <c r="ZH995" s="226"/>
      <c r="ZI995" s="226"/>
      <c r="ZJ995" s="226"/>
      <c r="ZK995" s="226"/>
      <c r="ZL995" s="226"/>
      <c r="ZM995" s="226"/>
      <c r="ZN995" s="226"/>
      <c r="ZO995" s="226"/>
      <c r="ZP995" s="226"/>
      <c r="ZQ995" s="226"/>
      <c r="ZR995" s="226"/>
      <c r="ZS995" s="226"/>
      <c r="ZT995" s="226"/>
      <c r="ZU995" s="226"/>
      <c r="ZV995" s="226"/>
      <c r="ZW995" s="226"/>
      <c r="ZX995" s="226"/>
      <c r="ZY995" s="226"/>
      <c r="ZZ995" s="226"/>
      <c r="AAA995" s="226"/>
      <c r="AAB995" s="226"/>
      <c r="AAC995" s="226"/>
      <c r="AAD995" s="226"/>
      <c r="AAE995" s="226"/>
      <c r="AAF995" s="226"/>
      <c r="AAG995" s="226"/>
      <c r="AAH995" s="226"/>
      <c r="AAI995" s="226"/>
      <c r="AAJ995" s="226"/>
      <c r="AAK995" s="226"/>
      <c r="AAL995" s="226"/>
      <c r="AAM995" s="226"/>
      <c r="AAN995" s="226"/>
      <c r="AAO995" s="226"/>
      <c r="AAP995" s="226"/>
      <c r="AAQ995" s="226"/>
      <c r="AAR995" s="226"/>
      <c r="AAS995" s="226"/>
      <c r="AAT995" s="226"/>
      <c r="AAU995" s="226"/>
      <c r="AAV995" s="226"/>
      <c r="AAW995" s="226"/>
      <c r="AAX995" s="226"/>
      <c r="AAY995" s="226"/>
      <c r="AAZ995" s="226"/>
      <c r="ABA995" s="226"/>
      <c r="ABB995" s="226"/>
      <c r="ABC995" s="226"/>
      <c r="ABD995" s="226"/>
      <c r="ABE995" s="226"/>
      <c r="ABF995" s="226"/>
      <c r="ABG995" s="226"/>
      <c r="ABH995" s="226"/>
      <c r="ABI995" s="226"/>
      <c r="ABJ995" s="226"/>
      <c r="ABK995" s="226"/>
      <c r="ABL995" s="226"/>
      <c r="ABM995" s="226"/>
      <c r="ABN995" s="226"/>
      <c r="ABO995" s="226"/>
      <c r="ABP995" s="226"/>
      <c r="ABQ995" s="226"/>
      <c r="ABR995" s="226"/>
      <c r="ABS995" s="226"/>
      <c r="ABT995" s="226"/>
      <c r="ABU995" s="226"/>
      <c r="ABV995" s="226"/>
      <c r="ABW995" s="226"/>
      <c r="ABX995" s="226"/>
      <c r="ABY995" s="226"/>
      <c r="ABZ995" s="226"/>
      <c r="ACA995" s="226"/>
      <c r="ACB995" s="226"/>
      <c r="ACC995" s="226"/>
      <c r="ACD995" s="226"/>
      <c r="ACE995" s="226"/>
      <c r="ACF995" s="226"/>
      <c r="ACG995" s="226"/>
      <c r="ACH995" s="226"/>
      <c r="ACI995" s="226"/>
      <c r="ACJ995" s="226"/>
      <c r="ACK995" s="226"/>
      <c r="ACL995" s="226"/>
      <c r="ACM995" s="226"/>
      <c r="ACN995" s="226"/>
      <c r="ACO995" s="226"/>
      <c r="ACP995" s="226"/>
      <c r="ACQ995" s="226"/>
      <c r="ACR995" s="226"/>
      <c r="ACS995" s="226"/>
      <c r="ACT995" s="226"/>
      <c r="ACU995" s="226"/>
      <c r="ACV995" s="226"/>
      <c r="ACW995" s="226"/>
      <c r="ACX995" s="226"/>
      <c r="ACY995" s="226"/>
      <c r="ACZ995" s="226"/>
      <c r="ADA995" s="226"/>
      <c r="ADB995" s="226"/>
      <c r="ADC995" s="226"/>
      <c r="ADD995" s="226"/>
      <c r="ADE995" s="226"/>
      <c r="ADF995" s="226"/>
      <c r="ADG995" s="226"/>
      <c r="ADH995" s="226"/>
      <c r="ADI995" s="226"/>
      <c r="ADJ995" s="226"/>
      <c r="ADK995" s="226"/>
      <c r="ADL995" s="226"/>
      <c r="ADM995" s="226"/>
      <c r="ADN995" s="226"/>
      <c r="ADO995" s="226"/>
      <c r="ADP995" s="226"/>
      <c r="ADQ995" s="226"/>
      <c r="ADR995" s="226"/>
      <c r="ADS995" s="226"/>
      <c r="ADT995" s="226"/>
      <c r="ADU995" s="226"/>
      <c r="ADV995" s="226"/>
      <c r="ADW995" s="226"/>
      <c r="ADX995" s="226"/>
      <c r="ADY995" s="226"/>
      <c r="ADZ995" s="226"/>
      <c r="AEA995" s="226"/>
      <c r="AEB995" s="226"/>
      <c r="AEC995" s="226"/>
      <c r="AED995" s="226"/>
      <c r="AEE995" s="226"/>
      <c r="AEF995" s="226"/>
      <c r="AEG995" s="226"/>
      <c r="AEH995" s="226"/>
      <c r="AEI995" s="226"/>
      <c r="AEJ995" s="226"/>
      <c r="AEK995" s="226"/>
      <c r="AEL995" s="226"/>
      <c r="AEM995" s="226"/>
      <c r="AEN995" s="226"/>
      <c r="AEO995" s="226"/>
      <c r="AEP995" s="226"/>
      <c r="AEQ995" s="226"/>
      <c r="AER995" s="226"/>
      <c r="AES995" s="226"/>
      <c r="AET995" s="226"/>
      <c r="AEU995" s="226"/>
      <c r="AEV995" s="226"/>
      <c r="AEW995" s="226"/>
      <c r="AEX995" s="226"/>
      <c r="AEY995" s="226"/>
      <c r="AEZ995" s="226"/>
      <c r="AFA995" s="226"/>
      <c r="AFB995" s="226"/>
      <c r="AFC995" s="226"/>
      <c r="AFD995" s="226"/>
      <c r="AFE995" s="226"/>
      <c r="AFF995" s="226"/>
      <c r="AFG995" s="226"/>
      <c r="AFH995" s="226"/>
      <c r="AFI995" s="226"/>
      <c r="AFJ995" s="226"/>
      <c r="AFK995" s="226"/>
      <c r="AFL995" s="226"/>
      <c r="AFM995" s="226"/>
      <c r="AFN995" s="226"/>
      <c r="AFO995" s="226"/>
      <c r="AFP995" s="226"/>
      <c r="AFQ995" s="226"/>
      <c r="AFR995" s="226"/>
      <c r="AFS995" s="226"/>
      <c r="AFT995" s="226"/>
      <c r="AFU995" s="226"/>
      <c r="AFV995" s="226"/>
      <c r="AFW995" s="226"/>
      <c r="AFX995" s="226"/>
      <c r="AFY995" s="226"/>
      <c r="AFZ995" s="226"/>
      <c r="AGA995" s="226"/>
      <c r="AGB995" s="226"/>
      <c r="AGC995" s="226"/>
      <c r="AGD995" s="226"/>
      <c r="AGE995" s="226"/>
      <c r="AGF995" s="226"/>
      <c r="AGG995" s="226"/>
      <c r="AGH995" s="226"/>
      <c r="AGI995" s="226"/>
      <c r="AGJ995" s="226"/>
      <c r="AGK995" s="226"/>
      <c r="AGL995" s="226"/>
      <c r="AGM995" s="226"/>
      <c r="AGN995" s="226"/>
      <c r="AGO995" s="226"/>
      <c r="AGP995" s="226"/>
      <c r="AGQ995" s="226"/>
      <c r="AGR995" s="226"/>
      <c r="AGS995" s="226"/>
      <c r="AGT995" s="226"/>
      <c r="AGU995" s="226"/>
      <c r="AGV995" s="226"/>
      <c r="AGW995" s="226"/>
      <c r="AGX995" s="226"/>
      <c r="AGY995" s="226"/>
      <c r="AGZ995" s="226"/>
      <c r="AHA995" s="226"/>
      <c r="AHB995" s="226"/>
      <c r="AHC995" s="226"/>
      <c r="AHD995" s="226"/>
      <c r="AHE995" s="226"/>
      <c r="AHF995" s="226"/>
      <c r="AHG995" s="226"/>
      <c r="AHH995" s="226"/>
      <c r="AHI995" s="226"/>
      <c r="AHJ995" s="226"/>
      <c r="AHK995" s="226"/>
      <c r="AHL995" s="226"/>
      <c r="AHM995" s="226"/>
      <c r="AHN995" s="226"/>
      <c r="AHO995" s="226"/>
      <c r="AHP995" s="226"/>
      <c r="AHQ995" s="226"/>
      <c r="AHR995" s="226"/>
      <c r="AHS995" s="226"/>
      <c r="AHT995" s="226"/>
      <c r="AHU995" s="226"/>
      <c r="AHV995" s="226"/>
      <c r="AHW995" s="226"/>
      <c r="AHX995" s="226"/>
      <c r="AHY995" s="226"/>
      <c r="AHZ995" s="226"/>
      <c r="AIA995" s="226"/>
      <c r="AIB995" s="226"/>
      <c r="AIC995" s="226"/>
      <c r="AID995" s="226"/>
      <c r="AIE995" s="226"/>
      <c r="AIF995" s="226"/>
      <c r="AIG995" s="226"/>
      <c r="AIH995" s="226"/>
      <c r="AII995" s="226"/>
      <c r="AIJ995" s="226"/>
      <c r="AIK995" s="226"/>
      <c r="AIL995" s="226"/>
      <c r="AIM995" s="226"/>
      <c r="AIN995" s="226"/>
      <c r="AIO995" s="226"/>
      <c r="AIP995" s="226"/>
      <c r="AIQ995" s="226"/>
      <c r="AIR995" s="226"/>
      <c r="AIS995" s="226"/>
      <c r="AIT995" s="226"/>
      <c r="AIU995" s="226"/>
      <c r="AIV995" s="226"/>
      <c r="AIW995" s="226"/>
      <c r="AIX995" s="226"/>
      <c r="AIY995" s="226"/>
      <c r="AIZ995" s="226"/>
      <c r="AJA995" s="226"/>
      <c r="AJB995" s="226"/>
      <c r="AJC995" s="226"/>
      <c r="AJD995" s="226"/>
      <c r="AJE995" s="226"/>
      <c r="AJF995" s="226"/>
      <c r="AJG995" s="226"/>
      <c r="AJH995" s="226"/>
      <c r="AJI995" s="226"/>
      <c r="AJJ995" s="226"/>
      <c r="AJK995" s="226"/>
      <c r="AJL995" s="226"/>
      <c r="AJM995" s="226"/>
      <c r="AJN995" s="226"/>
      <c r="AJO995" s="226"/>
      <c r="AJP995" s="226"/>
      <c r="AJQ995" s="226"/>
      <c r="AJR995" s="226"/>
      <c r="AJS995" s="226"/>
      <c r="AJT995" s="226"/>
      <c r="AJU995" s="226"/>
      <c r="AJV995" s="226"/>
      <c r="AJW995" s="226"/>
      <c r="AJX995" s="226"/>
      <c r="AJY995" s="226"/>
      <c r="AJZ995" s="226"/>
      <c r="AKA995" s="226"/>
      <c r="AKB995" s="226"/>
      <c r="AKC995" s="226"/>
      <c r="AKD995" s="226"/>
      <c r="AKE995" s="226"/>
      <c r="AKF995" s="226"/>
      <c r="AKG995" s="226"/>
      <c r="AKH995" s="226"/>
      <c r="AKI995" s="226"/>
      <c r="AKJ995" s="226"/>
      <c r="AKK995" s="226"/>
      <c r="AKL995" s="226"/>
      <c r="AKM995" s="226"/>
      <c r="AKN995" s="226"/>
      <c r="AKO995" s="226"/>
      <c r="AKP995" s="226"/>
      <c r="AKQ995" s="226"/>
      <c r="AKR995" s="226"/>
      <c r="AKS995" s="226"/>
      <c r="AKT995" s="226"/>
      <c r="AKU995" s="226"/>
      <c r="AKV995" s="226"/>
      <c r="AKW995" s="226"/>
      <c r="AKX995" s="226"/>
      <c r="AKY995" s="226"/>
      <c r="AKZ995" s="226"/>
      <c r="ALA995" s="226"/>
      <c r="ALB995" s="226"/>
      <c r="ALC995" s="226"/>
      <c r="ALD995" s="226"/>
      <c r="ALE995" s="226"/>
      <c r="ALF995" s="226"/>
      <c r="ALG995" s="226"/>
      <c r="ALH995" s="226"/>
      <c r="ALI995" s="226"/>
      <c r="ALJ995" s="226"/>
      <c r="ALK995" s="226"/>
      <c r="ALL995" s="226"/>
      <c r="ALM995" s="226"/>
      <c r="ALN995" s="226"/>
      <c r="ALO995" s="226"/>
      <c r="ALP995" s="226"/>
      <c r="ALQ995" s="226"/>
      <c r="ALR995" s="226"/>
      <c r="ALS995" s="226"/>
      <c r="ALT995" s="226"/>
      <c r="ALU995" s="226"/>
      <c r="ALV995" s="226"/>
      <c r="ALW995" s="226"/>
      <c r="ALX995" s="226"/>
      <c r="ALY995" s="226"/>
      <c r="ALZ995" s="226"/>
      <c r="AMA995" s="226"/>
      <c r="AMB995" s="226"/>
      <c r="AMC995" s="226"/>
      <c r="AMD995" s="226"/>
      <c r="AME995" s="226"/>
      <c r="AMF995" s="226"/>
      <c r="AMG995" s="226"/>
      <c r="AMH995" s="226"/>
      <c r="AMI995" s="226"/>
      <c r="AMJ995" s="226"/>
      <c r="AMK995" s="226"/>
      <c r="AML995" s="226"/>
      <c r="AMM995" s="226"/>
      <c r="AMN995" s="226"/>
      <c r="AMO995" s="226"/>
      <c r="AMP995" s="226"/>
      <c r="AMQ995" s="226"/>
      <c r="AMR995" s="226"/>
      <c r="AMS995" s="226"/>
      <c r="AMT995" s="226"/>
      <c r="AMU995" s="226"/>
      <c r="AMV995" s="226"/>
      <c r="AMW995" s="226"/>
      <c r="AMX995" s="226"/>
    </row>
    <row r="996" spans="1:1038" s="288" customFormat="1" ht="18" customHeight="1">
      <c r="A996" s="549" t="s">
        <v>2392</v>
      </c>
      <c r="B996" s="283" t="s">
        <v>1647</v>
      </c>
      <c r="C996" s="227"/>
      <c r="D996" s="284" t="s">
        <v>1279</v>
      </c>
      <c r="E996" s="226">
        <v>113</v>
      </c>
      <c r="F996" s="226">
        <v>3</v>
      </c>
      <c r="G996" s="391" t="str">
        <f t="shared" si="744"/>
        <v>113-3</v>
      </c>
      <c r="H996" s="227">
        <v>7.5</v>
      </c>
      <c r="I996" s="227">
        <v>37</v>
      </c>
      <c r="J996" s="477">
        <f t="shared" ref="J996" si="817">IF(H996=0, 1, 0)</f>
        <v>0</v>
      </c>
      <c r="K996" s="478" t="b">
        <f>IF(J997=1,IF(((VLOOKUP($G996,[4]Depth_Lookup!$A$3:$J$550,9,FALSE))-(I996/100))=0,"Good",IF(((VLOOKUP($G996,[4]Depth_Lookup!$A$3:$J$550,9,FALSE))-(I996/100))&gt;0,"Too Short","Too Long")))</f>
        <v>0</v>
      </c>
      <c r="L996" s="171">
        <f>(VLOOKUP($G996,Depth_Lookup!$A$3:$J$410,10,FALSE))+(H996/100)</f>
        <v>298.05500000000001</v>
      </c>
      <c r="M996" s="171">
        <f>(VLOOKUP($G996,Depth_Lookup!$A$3:$J$410,10,FALSE))+(I996/100)</f>
        <v>298.35000000000002</v>
      </c>
      <c r="N996" s="230" t="s">
        <v>2472</v>
      </c>
      <c r="O996" s="227">
        <v>2</v>
      </c>
      <c r="P996" s="227" t="s">
        <v>853</v>
      </c>
      <c r="Q996" s="227" t="s">
        <v>2437</v>
      </c>
      <c r="R996" s="286" t="str">
        <f t="shared" ref="R996" si="818">P996&amp;""&amp;Q996</f>
        <v>Serpentinizedharzburgite</v>
      </c>
      <c r="S996" s="227" t="s">
        <v>2398</v>
      </c>
      <c r="T996" s="227" t="s">
        <v>700</v>
      </c>
      <c r="U996" s="227" t="s">
        <v>95</v>
      </c>
      <c r="V996" s="227" t="s">
        <v>509</v>
      </c>
      <c r="W996" s="227" t="s">
        <v>2393</v>
      </c>
      <c r="X996" s="287">
        <f>VLOOKUP(W996,[4]definitions_list_lookup!$A$13:$B$19,2,0)</f>
        <v>5</v>
      </c>
      <c r="Y996" s="227" t="s">
        <v>2438</v>
      </c>
      <c r="Z996" s="227" t="s">
        <v>2439</v>
      </c>
      <c r="AA996" s="227"/>
      <c r="AB996" s="227"/>
      <c r="AC996" s="227"/>
      <c r="AD996" s="227"/>
      <c r="AE996" s="233"/>
      <c r="AF996" s="286" t="e">
        <f>VLOOKUP(AE996,[4]definitions_list_mag!$V$12:$W$15,2,0)</f>
        <v>#N/A</v>
      </c>
      <c r="AG996" s="237"/>
      <c r="AH996" s="227"/>
      <c r="AI996" s="240">
        <v>74</v>
      </c>
      <c r="AJ996" s="227"/>
      <c r="AK996" s="227"/>
      <c r="AL996" s="227"/>
      <c r="AM996" s="227"/>
      <c r="AN996" s="227"/>
      <c r="AO996" s="240"/>
      <c r="AP996" s="227"/>
      <c r="AQ996" s="227"/>
      <c r="AR996" s="227"/>
      <c r="AS996" s="227"/>
      <c r="AT996" s="227"/>
      <c r="AU996" s="240">
        <v>1</v>
      </c>
      <c r="AV996" s="227">
        <v>1</v>
      </c>
      <c r="AW996" s="227">
        <v>0.5</v>
      </c>
      <c r="AX996" s="227" t="s">
        <v>110</v>
      </c>
      <c r="AY996" s="227" t="s">
        <v>103</v>
      </c>
      <c r="AZ996" s="227"/>
      <c r="BA996" s="240">
        <v>25</v>
      </c>
      <c r="BB996" s="227">
        <v>5</v>
      </c>
      <c r="BC996" s="227">
        <v>2</v>
      </c>
      <c r="BD996" s="227" t="s">
        <v>110</v>
      </c>
      <c r="BE996" s="227" t="s">
        <v>103</v>
      </c>
      <c r="BF996" s="227"/>
      <c r="BG996" s="240"/>
      <c r="BH996" s="227"/>
      <c r="BI996" s="227"/>
      <c r="BJ996" s="227"/>
      <c r="BK996" s="227"/>
      <c r="BL996" s="227"/>
      <c r="BM996" s="240"/>
      <c r="BN996" s="227"/>
      <c r="BO996" s="227"/>
      <c r="BP996" s="227"/>
      <c r="BQ996" s="227"/>
      <c r="BR996" s="227"/>
      <c r="BS996" s="227"/>
      <c r="BT996" s="227"/>
      <c r="BU996" s="227"/>
      <c r="BV996" s="227"/>
      <c r="BW996" s="227"/>
      <c r="BX996" s="227"/>
      <c r="BY996" s="240"/>
      <c r="BZ996" s="227"/>
      <c r="CA996" s="227"/>
      <c r="CB996" s="227"/>
      <c r="CC996" s="227"/>
      <c r="CD996" s="227"/>
      <c r="CE996" s="227"/>
      <c r="CF996" s="290">
        <f t="shared" ref="CF996" si="819">AI996+AO996+BA996+AU996+BG996+BM996+BY996</f>
        <v>100</v>
      </c>
      <c r="CG996" s="148"/>
      <c r="CH996" s="149" t="s">
        <v>1329</v>
      </c>
      <c r="CI996" s="149">
        <v>80</v>
      </c>
      <c r="CJ996" s="149"/>
      <c r="CK996" s="151"/>
      <c r="CL996" s="152"/>
      <c r="CM996" s="152"/>
      <c r="CN996" s="152"/>
      <c r="CO996" s="152"/>
      <c r="CP996" s="152"/>
      <c r="CQ996" s="152"/>
      <c r="CR996" s="152"/>
      <c r="CS996" s="152"/>
      <c r="CT996" s="152"/>
      <c r="CU996" s="152"/>
      <c r="CV996" s="152"/>
      <c r="CW996" s="152"/>
      <c r="CX996" s="152"/>
      <c r="CY996" s="152"/>
      <c r="CZ996" s="152"/>
      <c r="DA996" s="152"/>
      <c r="DB996" s="152">
        <v>95</v>
      </c>
      <c r="DC996" s="229">
        <v>5</v>
      </c>
      <c r="DD996" s="152"/>
      <c r="DE996" s="152"/>
      <c r="DF996" s="152"/>
      <c r="DG996" s="152"/>
      <c r="DH996" s="152"/>
      <c r="DI996" s="152"/>
      <c r="DJ996" s="152"/>
      <c r="DK996" s="208">
        <f t="shared" ref="DK996" si="820">SUM(CL996:DJ996)</f>
        <v>100</v>
      </c>
      <c r="DL996" s="148"/>
      <c r="DM996" s="152"/>
      <c r="DN996" s="152">
        <v>15</v>
      </c>
      <c r="DO996" s="153"/>
      <c r="DQ996" s="148"/>
      <c r="DR996" s="153"/>
      <c r="DS996" s="148"/>
      <c r="DT996" s="261" t="s">
        <v>2487</v>
      </c>
      <c r="DU996" s="229"/>
      <c r="DV996" s="229"/>
      <c r="DW996" s="291" t="e">
        <f>VLOOKUP(P996,[4]definitions_list_lookup!$K$30:$L$54,2,0)</f>
        <v>#N/A</v>
      </c>
      <c r="DX996" s="154" t="s">
        <v>2151</v>
      </c>
      <c r="DY996" s="154" t="s">
        <v>2488</v>
      </c>
      <c r="DZ996" s="479"/>
      <c r="EA996" s="292"/>
      <c r="EB996" s="229"/>
      <c r="EC996" s="292"/>
      <c r="ED996" s="229" t="s">
        <v>2517</v>
      </c>
      <c r="EE996" s="293"/>
      <c r="EF996" s="294"/>
      <c r="EG996" s="293"/>
      <c r="EH996" s="295"/>
      <c r="EI996" s="296"/>
      <c r="EJ996" s="297"/>
      <c r="EK996" s="298"/>
      <c r="EL996" s="293"/>
      <c r="EM996" s="295"/>
      <c r="EN996" s="295" t="s">
        <v>1448</v>
      </c>
      <c r="EO996" s="321"/>
      <c r="EP996" s="321"/>
      <c r="EQ996" s="321"/>
      <c r="ER996" s="321"/>
      <c r="ES996" s="321"/>
      <c r="ET996" s="321"/>
      <c r="EU996" s="321"/>
      <c r="EV996" s="322">
        <v>21</v>
      </c>
      <c r="EW996" s="322">
        <v>90</v>
      </c>
      <c r="EX996" s="322">
        <v>50</v>
      </c>
      <c r="EY996" s="322">
        <v>180</v>
      </c>
      <c r="EZ996" s="192">
        <f t="shared" si="755"/>
        <v>-17.853758555512059</v>
      </c>
      <c r="FA996" s="192">
        <f t="shared" si="756"/>
        <v>342.14624144448794</v>
      </c>
      <c r="FB996" s="192">
        <f t="shared" si="757"/>
        <v>38.614026160927821</v>
      </c>
      <c r="FC996" s="192">
        <f t="shared" si="758"/>
        <v>72.146241444487941</v>
      </c>
      <c r="FD996" s="192">
        <f t="shared" si="759"/>
        <v>51.385973839072179</v>
      </c>
      <c r="FE996" s="193">
        <f t="shared" si="760"/>
        <v>162.14624144448794</v>
      </c>
      <c r="FF996" s="194">
        <f t="shared" si="761"/>
        <v>51.385973839072179</v>
      </c>
      <c r="FG996" s="293"/>
      <c r="FH996" s="295"/>
      <c r="FI996" s="778">
        <f t="shared" si="762"/>
        <v>0</v>
      </c>
      <c r="FJ996" s="779">
        <f t="shared" si="763"/>
        <v>51.385973839072179</v>
      </c>
      <c r="FK996" s="779">
        <f t="shared" si="764"/>
        <v>38.614026160927821</v>
      </c>
      <c r="FL996" s="780">
        <f t="shared" si="765"/>
        <v>0.67394189395941628</v>
      </c>
      <c r="FM996" s="169">
        <f t="shared" si="766"/>
        <v>0.62407089632706536</v>
      </c>
      <c r="FN996" s="783">
        <f t="shared" si="767"/>
        <v>0</v>
      </c>
      <c r="FO996" s="227"/>
      <c r="FP996" s="227"/>
      <c r="FQ996" s="227"/>
      <c r="FR996" s="227"/>
      <c r="FS996" s="227"/>
      <c r="FT996" s="227"/>
      <c r="FU996" s="227"/>
      <c r="FV996" s="227"/>
      <c r="FW996" s="227"/>
      <c r="FX996" s="227"/>
      <c r="FY996" s="227"/>
      <c r="FZ996" s="227"/>
      <c r="GA996" s="227"/>
      <c r="GB996" s="227"/>
      <c r="GC996" s="227"/>
      <c r="GD996" s="227"/>
      <c r="GE996" s="227"/>
      <c r="GF996" s="227"/>
      <c r="GG996" s="227"/>
      <c r="GH996" s="227"/>
      <c r="GI996" s="227"/>
      <c r="GJ996" s="227"/>
      <c r="GK996" s="227"/>
      <c r="GL996" s="227"/>
      <c r="GM996" s="227"/>
      <c r="GN996" s="227"/>
      <c r="GO996" s="227"/>
      <c r="GP996" s="227"/>
      <c r="GQ996" s="227"/>
      <c r="GR996" s="227"/>
      <c r="GS996" s="227"/>
      <c r="GT996" s="227"/>
      <c r="GU996" s="227"/>
      <c r="GV996" s="227"/>
      <c r="GW996" s="227"/>
      <c r="GX996" s="227"/>
      <c r="GY996" s="227"/>
      <c r="GZ996" s="227"/>
      <c r="HA996" s="227"/>
      <c r="HB996" s="227"/>
      <c r="HC996" s="227"/>
      <c r="HD996" s="227"/>
      <c r="HE996" s="227"/>
      <c r="HF996" s="227"/>
      <c r="HG996" s="227"/>
      <c r="HH996" s="227"/>
      <c r="HI996" s="227"/>
      <c r="HJ996" s="227"/>
      <c r="HK996" s="227"/>
      <c r="HL996" s="227"/>
      <c r="HM996" s="227"/>
      <c r="HN996" s="227"/>
      <c r="HO996" s="227"/>
      <c r="HP996" s="227"/>
      <c r="HQ996" s="227"/>
      <c r="HR996" s="227"/>
      <c r="HS996" s="227"/>
      <c r="HT996" s="227"/>
      <c r="HU996" s="227"/>
      <c r="HV996" s="227"/>
      <c r="HW996" s="227"/>
      <c r="HX996" s="227"/>
      <c r="HY996" s="227"/>
      <c r="HZ996" s="227"/>
      <c r="IA996" s="227"/>
      <c r="IB996" s="227"/>
      <c r="IC996" s="227"/>
      <c r="ID996" s="227"/>
      <c r="IE996" s="227"/>
      <c r="IF996" s="227"/>
      <c r="IG996" s="227"/>
      <c r="IH996" s="227"/>
      <c r="II996" s="227"/>
      <c r="IJ996" s="227"/>
      <c r="IK996" s="227"/>
      <c r="IL996" s="227"/>
      <c r="IM996" s="227"/>
      <c r="IN996" s="227"/>
      <c r="IO996" s="227"/>
      <c r="IP996" s="227"/>
      <c r="IQ996" s="227"/>
      <c r="IR996" s="227"/>
      <c r="IS996" s="227"/>
      <c r="IT996" s="227"/>
      <c r="IU996" s="227"/>
      <c r="IV996" s="227"/>
      <c r="IW996" s="227"/>
      <c r="IX996" s="227"/>
      <c r="IY996" s="227"/>
      <c r="IZ996" s="227"/>
      <c r="JA996" s="227"/>
      <c r="JB996" s="227"/>
      <c r="JC996" s="227"/>
      <c r="JD996" s="227"/>
      <c r="JE996" s="227"/>
      <c r="JF996" s="227"/>
      <c r="JG996" s="227"/>
      <c r="JH996" s="227"/>
      <c r="JI996" s="227"/>
      <c r="JJ996" s="227"/>
      <c r="JK996" s="227"/>
      <c r="JL996" s="227"/>
      <c r="JM996" s="227"/>
      <c r="JN996" s="227"/>
      <c r="JO996" s="227"/>
      <c r="JP996" s="227"/>
      <c r="JQ996" s="227"/>
      <c r="JR996" s="227"/>
      <c r="JS996" s="227"/>
      <c r="JT996" s="227"/>
      <c r="JU996" s="227"/>
      <c r="JV996" s="227"/>
      <c r="JW996" s="227"/>
      <c r="JX996" s="227"/>
      <c r="JY996" s="227"/>
      <c r="JZ996" s="227"/>
      <c r="KA996" s="227"/>
      <c r="KB996" s="227"/>
      <c r="KC996" s="227"/>
      <c r="KD996" s="227"/>
      <c r="KE996" s="227"/>
      <c r="KF996" s="227"/>
      <c r="KG996" s="227"/>
      <c r="KH996" s="227"/>
      <c r="KI996" s="227"/>
      <c r="KJ996" s="227"/>
      <c r="KK996" s="227"/>
      <c r="KL996" s="227"/>
      <c r="KM996" s="227"/>
      <c r="KN996" s="227"/>
      <c r="KO996" s="227"/>
      <c r="KP996" s="227"/>
      <c r="KQ996" s="227"/>
      <c r="KR996" s="227"/>
      <c r="KS996" s="227"/>
      <c r="KT996" s="227"/>
      <c r="KU996" s="227"/>
      <c r="KV996" s="227"/>
      <c r="KW996" s="227"/>
      <c r="KX996" s="227"/>
      <c r="KY996" s="227"/>
      <c r="KZ996" s="227"/>
      <c r="LA996" s="227"/>
      <c r="LB996" s="227"/>
      <c r="LC996" s="227"/>
      <c r="LD996" s="227"/>
      <c r="LE996" s="227"/>
      <c r="LF996" s="227"/>
      <c r="LG996" s="227"/>
      <c r="LH996" s="227"/>
      <c r="LI996" s="227"/>
      <c r="LJ996" s="227"/>
      <c r="LK996" s="227"/>
      <c r="LL996" s="227"/>
      <c r="LM996" s="227"/>
      <c r="LN996" s="227"/>
      <c r="LO996" s="227"/>
      <c r="LP996" s="227"/>
      <c r="LQ996" s="227"/>
      <c r="LR996" s="227"/>
      <c r="LS996" s="227"/>
      <c r="LT996" s="227"/>
      <c r="LU996" s="227"/>
      <c r="LV996" s="227"/>
      <c r="LW996" s="227"/>
      <c r="LX996" s="227"/>
      <c r="LY996" s="227"/>
      <c r="LZ996" s="227"/>
      <c r="MA996" s="227"/>
      <c r="MB996" s="227"/>
      <c r="MC996" s="227"/>
      <c r="MD996" s="227"/>
      <c r="ME996" s="227"/>
      <c r="MF996" s="227"/>
      <c r="MG996" s="227"/>
      <c r="MH996" s="227"/>
      <c r="MI996" s="227"/>
      <c r="MJ996" s="227"/>
      <c r="MK996" s="227"/>
      <c r="ML996" s="227"/>
      <c r="MM996" s="227"/>
      <c r="MN996" s="227"/>
      <c r="MO996" s="227"/>
      <c r="MP996" s="227"/>
      <c r="MQ996" s="227"/>
      <c r="MR996" s="227"/>
      <c r="MS996" s="227"/>
      <c r="MT996" s="227"/>
      <c r="MU996" s="227"/>
      <c r="MV996" s="227"/>
      <c r="MW996" s="227"/>
      <c r="MX996" s="227"/>
      <c r="MY996" s="227"/>
      <c r="MZ996" s="227"/>
      <c r="NA996" s="227"/>
      <c r="NB996" s="227"/>
      <c r="NC996" s="227"/>
      <c r="ND996" s="227"/>
      <c r="NE996" s="227"/>
      <c r="NF996" s="227"/>
      <c r="NG996" s="227"/>
      <c r="NH996" s="227"/>
      <c r="NI996" s="227"/>
      <c r="NJ996" s="227"/>
      <c r="NK996" s="227"/>
      <c r="NL996" s="227"/>
      <c r="NM996" s="227"/>
      <c r="NN996" s="227"/>
      <c r="NO996" s="227"/>
      <c r="NP996" s="227"/>
      <c r="NQ996" s="227"/>
      <c r="NR996" s="227"/>
      <c r="NS996" s="227"/>
      <c r="NT996" s="227"/>
      <c r="NU996" s="227"/>
      <c r="NV996" s="227"/>
      <c r="NW996" s="227"/>
      <c r="NX996" s="227"/>
      <c r="NY996" s="227"/>
      <c r="NZ996" s="227"/>
      <c r="OA996" s="227"/>
      <c r="OB996" s="227"/>
      <c r="OC996" s="227"/>
      <c r="OD996" s="227"/>
      <c r="OE996" s="227"/>
      <c r="OF996" s="227"/>
      <c r="OG996" s="227"/>
      <c r="OH996" s="227"/>
      <c r="OI996" s="227"/>
      <c r="OJ996" s="227"/>
      <c r="OK996" s="227"/>
      <c r="OL996" s="227"/>
      <c r="OM996" s="227"/>
      <c r="ON996" s="227"/>
      <c r="OO996" s="227"/>
      <c r="OP996" s="227"/>
      <c r="OQ996" s="227"/>
      <c r="OR996" s="227"/>
      <c r="OS996" s="227"/>
      <c r="OT996" s="227"/>
      <c r="OU996" s="227"/>
      <c r="OV996" s="227"/>
      <c r="OW996" s="227"/>
      <c r="OX996" s="227"/>
      <c r="OY996" s="227"/>
      <c r="OZ996" s="227"/>
      <c r="PA996" s="227"/>
      <c r="PB996" s="227"/>
      <c r="PC996" s="227"/>
      <c r="PD996" s="227"/>
      <c r="PE996" s="227"/>
      <c r="PF996" s="227"/>
      <c r="PG996" s="227"/>
      <c r="PH996" s="227"/>
      <c r="PI996" s="227"/>
      <c r="PJ996" s="227"/>
      <c r="PK996" s="227"/>
      <c r="PL996" s="227"/>
      <c r="PM996" s="227"/>
      <c r="PN996" s="227"/>
      <c r="PO996" s="227"/>
      <c r="PP996" s="227"/>
      <c r="PQ996" s="227"/>
      <c r="PR996" s="227"/>
      <c r="PS996" s="227"/>
      <c r="PT996" s="227"/>
      <c r="PU996" s="227"/>
      <c r="PV996" s="227"/>
      <c r="PW996" s="227"/>
      <c r="PX996" s="227"/>
      <c r="PY996" s="227"/>
      <c r="PZ996" s="227"/>
      <c r="QA996" s="227"/>
      <c r="QB996" s="227"/>
      <c r="QC996" s="227"/>
      <c r="QD996" s="227"/>
      <c r="QE996" s="227"/>
      <c r="QF996" s="227"/>
      <c r="QG996" s="227"/>
      <c r="QH996" s="227"/>
      <c r="QI996" s="227"/>
      <c r="QJ996" s="227"/>
      <c r="QK996" s="227"/>
      <c r="QL996" s="227"/>
      <c r="QM996" s="227"/>
      <c r="QN996" s="227"/>
      <c r="QO996" s="227"/>
      <c r="QP996" s="227"/>
      <c r="QQ996" s="227"/>
      <c r="QR996" s="227"/>
      <c r="QS996" s="227"/>
      <c r="QT996" s="227"/>
      <c r="QU996" s="227"/>
      <c r="QV996" s="227"/>
      <c r="QW996" s="227"/>
      <c r="QX996" s="227"/>
      <c r="QY996" s="227"/>
      <c r="QZ996" s="227"/>
      <c r="RA996" s="227"/>
      <c r="RB996" s="227"/>
      <c r="RC996" s="227"/>
      <c r="RD996" s="227"/>
      <c r="RE996" s="227"/>
      <c r="RF996" s="227"/>
      <c r="RG996" s="227"/>
      <c r="RH996" s="227"/>
      <c r="RI996" s="227"/>
      <c r="RJ996" s="227"/>
      <c r="RK996" s="227"/>
      <c r="RL996" s="227"/>
      <c r="RM996" s="227"/>
      <c r="RN996" s="227"/>
      <c r="RO996" s="227"/>
      <c r="RP996" s="227"/>
      <c r="RQ996" s="227"/>
      <c r="RR996" s="227"/>
      <c r="RS996" s="227"/>
      <c r="RT996" s="227"/>
      <c r="RU996" s="227"/>
      <c r="RV996" s="227"/>
      <c r="RW996" s="227"/>
      <c r="RX996" s="227"/>
      <c r="RY996" s="227"/>
      <c r="RZ996" s="227"/>
      <c r="SA996" s="227"/>
      <c r="SB996" s="227"/>
      <c r="SC996" s="227"/>
      <c r="SD996" s="227"/>
      <c r="SE996" s="227"/>
      <c r="SF996" s="227"/>
      <c r="SG996" s="227"/>
      <c r="SH996" s="227"/>
      <c r="SI996" s="227"/>
      <c r="SJ996" s="227"/>
      <c r="SK996" s="227"/>
      <c r="SL996" s="227"/>
      <c r="SM996" s="227"/>
      <c r="SN996" s="227"/>
      <c r="SO996" s="227"/>
      <c r="SP996" s="227"/>
      <c r="SQ996" s="227"/>
      <c r="SR996" s="227"/>
      <c r="SS996" s="227"/>
      <c r="ST996" s="227"/>
      <c r="SU996" s="227"/>
      <c r="SV996" s="227"/>
      <c r="SW996" s="227"/>
      <c r="SX996" s="227"/>
      <c r="SY996" s="227"/>
      <c r="SZ996" s="227"/>
      <c r="TA996" s="227"/>
      <c r="TB996" s="227"/>
      <c r="TC996" s="227"/>
      <c r="TD996" s="227"/>
      <c r="TE996" s="227"/>
      <c r="TF996" s="227"/>
      <c r="TG996" s="227"/>
      <c r="TH996" s="227"/>
      <c r="TI996" s="227"/>
      <c r="TJ996" s="227"/>
      <c r="TK996" s="227"/>
      <c r="TL996" s="227"/>
      <c r="TM996" s="227"/>
      <c r="TN996" s="227"/>
      <c r="TO996" s="227"/>
      <c r="TP996" s="227"/>
      <c r="TQ996" s="227"/>
      <c r="TR996" s="227"/>
      <c r="TS996" s="227"/>
      <c r="TT996" s="227"/>
      <c r="TU996" s="227"/>
      <c r="TV996" s="227"/>
      <c r="TW996" s="227"/>
      <c r="TX996" s="227"/>
      <c r="TY996" s="227"/>
      <c r="TZ996" s="227"/>
      <c r="UA996" s="227"/>
      <c r="UB996" s="227"/>
      <c r="UC996" s="227"/>
      <c r="UD996" s="227"/>
      <c r="UE996" s="227"/>
      <c r="UF996" s="227"/>
      <c r="UG996" s="227"/>
      <c r="UH996" s="227"/>
      <c r="UI996" s="227"/>
      <c r="UJ996" s="227"/>
      <c r="UK996" s="227"/>
      <c r="UL996" s="227"/>
      <c r="UM996" s="227"/>
      <c r="UN996" s="227"/>
      <c r="UO996" s="227"/>
      <c r="UP996" s="227"/>
      <c r="UQ996" s="227"/>
      <c r="UR996" s="227"/>
      <c r="US996" s="227"/>
      <c r="UT996" s="227"/>
      <c r="UU996" s="227"/>
      <c r="UV996" s="227"/>
      <c r="UW996" s="227"/>
      <c r="UX996" s="227"/>
      <c r="UY996" s="227"/>
      <c r="UZ996" s="227"/>
      <c r="VA996" s="227"/>
      <c r="VB996" s="227"/>
      <c r="VC996" s="227"/>
      <c r="VD996" s="227"/>
      <c r="VE996" s="227"/>
      <c r="VF996" s="227"/>
      <c r="VG996" s="227"/>
      <c r="VH996" s="227"/>
      <c r="VI996" s="227"/>
      <c r="VJ996" s="227"/>
      <c r="VK996" s="227"/>
      <c r="VL996" s="227"/>
      <c r="VM996" s="227"/>
      <c r="VN996" s="227"/>
      <c r="VO996" s="227"/>
      <c r="VP996" s="227"/>
      <c r="VQ996" s="227"/>
      <c r="VR996" s="227"/>
      <c r="VS996" s="227"/>
      <c r="VT996" s="227"/>
      <c r="VU996" s="227"/>
      <c r="VV996" s="227"/>
      <c r="VW996" s="227"/>
      <c r="VX996" s="227"/>
      <c r="VY996" s="227"/>
      <c r="VZ996" s="227"/>
      <c r="WA996" s="227"/>
      <c r="WB996" s="227"/>
      <c r="WC996" s="227"/>
      <c r="WD996" s="227"/>
      <c r="WE996" s="227"/>
      <c r="WF996" s="227"/>
      <c r="WG996" s="227"/>
      <c r="WH996" s="227"/>
      <c r="WI996" s="227"/>
      <c r="WJ996" s="227"/>
      <c r="WK996" s="227"/>
      <c r="WL996" s="227"/>
      <c r="WM996" s="227"/>
      <c r="WN996" s="227"/>
      <c r="WO996" s="227"/>
      <c r="WP996" s="227"/>
      <c r="WQ996" s="227"/>
      <c r="WR996" s="227"/>
      <c r="WS996" s="227"/>
      <c r="WT996" s="227"/>
      <c r="WU996" s="227"/>
      <c r="WV996" s="227"/>
      <c r="WW996" s="227"/>
      <c r="WX996" s="227"/>
      <c r="WY996" s="227"/>
      <c r="WZ996" s="227"/>
      <c r="XA996" s="227"/>
      <c r="XB996" s="227"/>
      <c r="XC996" s="227"/>
      <c r="XD996" s="227"/>
      <c r="XE996" s="227"/>
      <c r="XF996" s="227"/>
      <c r="XG996" s="227"/>
      <c r="XH996" s="227"/>
      <c r="XI996" s="227"/>
      <c r="XJ996" s="227"/>
      <c r="XK996" s="227"/>
      <c r="XL996" s="227"/>
      <c r="XM996" s="227"/>
      <c r="XN996" s="227"/>
      <c r="XO996" s="227"/>
      <c r="XP996" s="227"/>
      <c r="XQ996" s="227"/>
      <c r="XR996" s="227"/>
      <c r="XS996" s="227"/>
      <c r="XT996" s="227"/>
      <c r="XU996" s="227"/>
      <c r="XV996" s="227"/>
      <c r="XW996" s="227"/>
      <c r="XX996" s="227"/>
      <c r="XY996" s="227"/>
      <c r="XZ996" s="227"/>
      <c r="YA996" s="227"/>
      <c r="YB996" s="227"/>
      <c r="YC996" s="227"/>
      <c r="YD996" s="227"/>
      <c r="YE996" s="227"/>
      <c r="YF996" s="227"/>
      <c r="YG996" s="227"/>
      <c r="YH996" s="227"/>
      <c r="YI996" s="227"/>
      <c r="YJ996" s="227"/>
      <c r="YK996" s="227"/>
      <c r="YL996" s="227"/>
      <c r="YM996" s="227"/>
      <c r="YN996" s="227"/>
      <c r="YO996" s="227"/>
      <c r="YP996" s="227"/>
      <c r="YQ996" s="227"/>
      <c r="YR996" s="227"/>
      <c r="YS996" s="227"/>
      <c r="YT996" s="227"/>
      <c r="YU996" s="227"/>
      <c r="YV996" s="227"/>
      <c r="YW996" s="227"/>
      <c r="YX996" s="227"/>
      <c r="YY996" s="227"/>
      <c r="YZ996" s="227"/>
      <c r="ZA996" s="227"/>
      <c r="ZB996" s="227"/>
      <c r="ZC996" s="227"/>
      <c r="ZD996" s="227"/>
      <c r="ZE996" s="227"/>
      <c r="ZF996" s="227"/>
      <c r="ZG996" s="227"/>
      <c r="ZH996" s="227"/>
      <c r="ZI996" s="227"/>
      <c r="ZJ996" s="227"/>
      <c r="ZK996" s="227"/>
      <c r="ZL996" s="227"/>
      <c r="ZM996" s="227"/>
      <c r="ZN996" s="227"/>
      <c r="ZO996" s="227"/>
      <c r="ZP996" s="227"/>
      <c r="ZQ996" s="227"/>
      <c r="ZR996" s="227"/>
      <c r="ZS996" s="227"/>
      <c r="ZT996" s="227"/>
      <c r="ZU996" s="227"/>
      <c r="ZV996" s="227"/>
      <c r="ZW996" s="227"/>
      <c r="ZX996" s="227"/>
      <c r="ZY996" s="227"/>
      <c r="ZZ996" s="227"/>
      <c r="AAA996" s="227"/>
      <c r="AAB996" s="227"/>
      <c r="AAC996" s="227"/>
      <c r="AAD996" s="227"/>
      <c r="AAE996" s="227"/>
      <c r="AAF996" s="227"/>
      <c r="AAG996" s="227"/>
      <c r="AAH996" s="227"/>
      <c r="AAI996" s="227"/>
      <c r="AAJ996" s="227"/>
      <c r="AAK996" s="227"/>
      <c r="AAL996" s="227"/>
      <c r="AAM996" s="227"/>
      <c r="AAN996" s="227"/>
      <c r="AAO996" s="227"/>
      <c r="AAP996" s="227"/>
      <c r="AAQ996" s="227"/>
      <c r="AAR996" s="227"/>
      <c r="AAS996" s="227"/>
      <c r="AAT996" s="227"/>
      <c r="AAU996" s="227"/>
      <c r="AAV996" s="227"/>
      <c r="AAW996" s="227"/>
      <c r="AAX996" s="227"/>
      <c r="AAY996" s="227"/>
      <c r="AAZ996" s="227"/>
      <c r="ABA996" s="227"/>
      <c r="ABB996" s="227"/>
      <c r="ABC996" s="227"/>
      <c r="ABD996" s="227"/>
      <c r="ABE996" s="227"/>
      <c r="ABF996" s="227"/>
      <c r="ABG996" s="227"/>
      <c r="ABH996" s="227"/>
      <c r="ABI996" s="227"/>
      <c r="ABJ996" s="227"/>
      <c r="ABK996" s="227"/>
      <c r="ABL996" s="227"/>
      <c r="ABM996" s="227"/>
      <c r="ABN996" s="227"/>
      <c r="ABO996" s="227"/>
      <c r="ABP996" s="227"/>
      <c r="ABQ996" s="227"/>
      <c r="ABR996" s="227"/>
      <c r="ABS996" s="227"/>
      <c r="ABT996" s="227"/>
      <c r="ABU996" s="227"/>
      <c r="ABV996" s="227"/>
      <c r="ABW996" s="227"/>
      <c r="ABX996" s="227"/>
      <c r="ABY996" s="227"/>
      <c r="ABZ996" s="227"/>
      <c r="ACA996" s="227"/>
      <c r="ACB996" s="227"/>
      <c r="ACC996" s="227"/>
      <c r="ACD996" s="227"/>
      <c r="ACE996" s="227"/>
      <c r="ACF996" s="227"/>
      <c r="ACG996" s="227"/>
      <c r="ACH996" s="227"/>
      <c r="ACI996" s="227"/>
      <c r="ACJ996" s="227"/>
      <c r="ACK996" s="227"/>
      <c r="ACL996" s="227"/>
      <c r="ACM996" s="227"/>
      <c r="ACN996" s="227"/>
      <c r="ACO996" s="227"/>
      <c r="ACP996" s="227"/>
      <c r="ACQ996" s="227"/>
      <c r="ACR996" s="227"/>
      <c r="ACS996" s="227"/>
      <c r="ACT996" s="227"/>
      <c r="ACU996" s="227"/>
      <c r="ACV996" s="227"/>
      <c r="ACW996" s="227"/>
      <c r="ACX996" s="227"/>
      <c r="ACY996" s="227"/>
      <c r="ACZ996" s="227"/>
      <c r="ADA996" s="227"/>
      <c r="ADB996" s="227"/>
      <c r="ADC996" s="227"/>
      <c r="ADD996" s="227"/>
      <c r="ADE996" s="227"/>
      <c r="ADF996" s="227"/>
      <c r="ADG996" s="227"/>
      <c r="ADH996" s="227"/>
      <c r="ADI996" s="227"/>
      <c r="ADJ996" s="227"/>
      <c r="ADK996" s="227"/>
      <c r="ADL996" s="227"/>
      <c r="ADM996" s="227"/>
      <c r="ADN996" s="227"/>
      <c r="ADO996" s="227"/>
      <c r="ADP996" s="227"/>
      <c r="ADQ996" s="227"/>
      <c r="ADR996" s="227"/>
      <c r="ADS996" s="227"/>
      <c r="ADT996" s="227"/>
      <c r="ADU996" s="227"/>
      <c r="ADV996" s="227"/>
      <c r="ADW996" s="227"/>
      <c r="ADX996" s="227"/>
      <c r="ADY996" s="227"/>
      <c r="ADZ996" s="227"/>
      <c r="AEA996" s="227"/>
      <c r="AEB996" s="227"/>
      <c r="AEC996" s="227"/>
      <c r="AED996" s="227"/>
      <c r="AEE996" s="227"/>
      <c r="AEF996" s="227"/>
      <c r="AEG996" s="227"/>
      <c r="AEH996" s="227"/>
      <c r="AEI996" s="227"/>
      <c r="AEJ996" s="227"/>
      <c r="AEK996" s="227"/>
      <c r="AEL996" s="227"/>
      <c r="AEM996" s="227"/>
      <c r="AEN996" s="227"/>
      <c r="AEO996" s="227"/>
      <c r="AEP996" s="227"/>
      <c r="AEQ996" s="227"/>
      <c r="AER996" s="227"/>
      <c r="AES996" s="227"/>
      <c r="AET996" s="227"/>
      <c r="AEU996" s="227"/>
      <c r="AEV996" s="227"/>
      <c r="AEW996" s="227"/>
      <c r="AEX996" s="227"/>
      <c r="AEY996" s="227"/>
      <c r="AEZ996" s="227"/>
      <c r="AFA996" s="227"/>
      <c r="AFB996" s="227"/>
      <c r="AFC996" s="227"/>
      <c r="AFD996" s="227"/>
      <c r="AFE996" s="227"/>
      <c r="AFF996" s="227"/>
      <c r="AFG996" s="227"/>
      <c r="AFH996" s="227"/>
      <c r="AFI996" s="227"/>
      <c r="AFJ996" s="227"/>
      <c r="AFK996" s="227"/>
      <c r="AFL996" s="227"/>
      <c r="AFM996" s="227"/>
      <c r="AFN996" s="227"/>
      <c r="AFO996" s="227"/>
      <c r="AFP996" s="227"/>
      <c r="AFQ996" s="227"/>
      <c r="AFR996" s="227"/>
      <c r="AFS996" s="227"/>
      <c r="AFT996" s="227"/>
      <c r="AFU996" s="227"/>
      <c r="AFV996" s="227"/>
      <c r="AFW996" s="227"/>
      <c r="AFX996" s="227"/>
      <c r="AFY996" s="227"/>
      <c r="AFZ996" s="227"/>
      <c r="AGA996" s="227"/>
      <c r="AGB996" s="227"/>
      <c r="AGC996" s="227"/>
      <c r="AGD996" s="227"/>
      <c r="AGE996" s="227"/>
      <c r="AGF996" s="227"/>
      <c r="AGG996" s="227"/>
      <c r="AGH996" s="227"/>
      <c r="AGI996" s="227"/>
      <c r="AGJ996" s="227"/>
      <c r="AGK996" s="227"/>
      <c r="AGL996" s="227"/>
      <c r="AGM996" s="227"/>
      <c r="AGN996" s="227"/>
      <c r="AGO996" s="227"/>
      <c r="AGP996" s="227"/>
      <c r="AGQ996" s="227"/>
      <c r="AGR996" s="227"/>
      <c r="AGS996" s="227"/>
      <c r="AGT996" s="227"/>
      <c r="AGU996" s="227"/>
      <c r="AGV996" s="227"/>
      <c r="AGW996" s="227"/>
      <c r="AGX996" s="227"/>
      <c r="AGY996" s="227"/>
      <c r="AGZ996" s="227"/>
      <c r="AHA996" s="227"/>
      <c r="AHB996" s="227"/>
      <c r="AHC996" s="227"/>
      <c r="AHD996" s="227"/>
      <c r="AHE996" s="227"/>
      <c r="AHF996" s="227"/>
      <c r="AHG996" s="227"/>
      <c r="AHH996" s="227"/>
      <c r="AHI996" s="227"/>
      <c r="AHJ996" s="227"/>
      <c r="AHK996" s="227"/>
      <c r="AHL996" s="227"/>
      <c r="AHM996" s="227"/>
      <c r="AHN996" s="227"/>
      <c r="AHO996" s="227"/>
      <c r="AHP996" s="227"/>
      <c r="AHQ996" s="227"/>
      <c r="AHR996" s="227"/>
      <c r="AHS996" s="227"/>
      <c r="AHT996" s="227"/>
      <c r="AHU996" s="227"/>
      <c r="AHV996" s="227"/>
      <c r="AHW996" s="227"/>
      <c r="AHX996" s="227"/>
      <c r="AHY996" s="227"/>
      <c r="AHZ996" s="227"/>
      <c r="AIA996" s="227"/>
      <c r="AIB996" s="227"/>
      <c r="AIC996" s="227"/>
      <c r="AID996" s="227"/>
      <c r="AIE996" s="227"/>
      <c r="AIF996" s="227"/>
      <c r="AIG996" s="227"/>
      <c r="AIH996" s="227"/>
      <c r="AII996" s="227"/>
      <c r="AIJ996" s="227"/>
      <c r="AIK996" s="227"/>
      <c r="AIL996" s="227"/>
      <c r="AIM996" s="227"/>
      <c r="AIN996" s="227"/>
      <c r="AIO996" s="227"/>
      <c r="AIP996" s="227"/>
      <c r="AIQ996" s="227"/>
      <c r="AIR996" s="227"/>
      <c r="AIS996" s="227"/>
      <c r="AIT996" s="227"/>
      <c r="AIU996" s="227"/>
      <c r="AIV996" s="227"/>
      <c r="AIW996" s="227"/>
      <c r="AIX996" s="227"/>
      <c r="AIY996" s="227"/>
      <c r="AIZ996" s="227"/>
      <c r="AJA996" s="227"/>
      <c r="AJB996" s="227"/>
      <c r="AJC996" s="227"/>
      <c r="AJD996" s="227"/>
      <c r="AJE996" s="227"/>
      <c r="AJF996" s="227"/>
      <c r="AJG996" s="227"/>
      <c r="AJH996" s="227"/>
      <c r="AJI996" s="227"/>
      <c r="AJJ996" s="227"/>
      <c r="AJK996" s="227"/>
      <c r="AJL996" s="227"/>
      <c r="AJM996" s="227"/>
      <c r="AJN996" s="227"/>
      <c r="AJO996" s="227"/>
      <c r="AJP996" s="227"/>
      <c r="AJQ996" s="227"/>
      <c r="AJR996" s="227"/>
      <c r="AJS996" s="227"/>
      <c r="AJT996" s="227"/>
      <c r="AJU996" s="227"/>
      <c r="AJV996" s="227"/>
      <c r="AJW996" s="227"/>
      <c r="AJX996" s="227"/>
      <c r="AJY996" s="227"/>
      <c r="AJZ996" s="227"/>
      <c r="AKA996" s="227"/>
      <c r="AKB996" s="227"/>
      <c r="AKC996" s="227"/>
      <c r="AKD996" s="227"/>
      <c r="AKE996" s="227"/>
      <c r="AKF996" s="227"/>
      <c r="AKG996" s="227"/>
      <c r="AKH996" s="227"/>
      <c r="AKI996" s="227"/>
      <c r="AKJ996" s="227"/>
      <c r="AKK996" s="227"/>
      <c r="AKL996" s="227"/>
      <c r="AKM996" s="227"/>
      <c r="AKN996" s="227"/>
      <c r="AKO996" s="227"/>
      <c r="AKP996" s="227"/>
      <c r="AKQ996" s="227"/>
      <c r="AKR996" s="227"/>
      <c r="AKS996" s="227"/>
      <c r="AKT996" s="227"/>
      <c r="AKU996" s="227"/>
      <c r="AKV996" s="227"/>
      <c r="AKW996" s="227"/>
      <c r="AKX996" s="227"/>
      <c r="AKY996" s="227"/>
      <c r="AKZ996" s="227"/>
      <c r="ALA996" s="227"/>
      <c r="ALB996" s="227"/>
      <c r="ALC996" s="227"/>
      <c r="ALD996" s="227"/>
      <c r="ALE996" s="227"/>
      <c r="ALF996" s="227"/>
      <c r="ALG996" s="227"/>
      <c r="ALH996" s="227"/>
      <c r="ALI996" s="227"/>
      <c r="ALJ996" s="227"/>
      <c r="ALK996" s="227"/>
      <c r="ALL996" s="227"/>
      <c r="ALM996" s="227"/>
      <c r="ALN996" s="227"/>
      <c r="ALO996" s="227"/>
      <c r="ALP996" s="227"/>
      <c r="ALQ996" s="227"/>
      <c r="ALR996" s="227"/>
      <c r="ALS996" s="227"/>
      <c r="ALT996" s="227"/>
      <c r="ALU996" s="227"/>
      <c r="ALV996" s="227"/>
      <c r="ALW996" s="227"/>
      <c r="ALX996" s="227"/>
      <c r="ALY996" s="227"/>
      <c r="ALZ996" s="227"/>
      <c r="AMA996" s="227"/>
      <c r="AMB996" s="227"/>
      <c r="AMC996" s="227"/>
      <c r="AMD996" s="227"/>
      <c r="AME996" s="227"/>
      <c r="AMF996" s="227"/>
      <c r="AMG996" s="227"/>
      <c r="AMH996" s="227"/>
      <c r="AMI996" s="227"/>
      <c r="AMJ996" s="227"/>
      <c r="AMK996" s="227"/>
      <c r="AML996" s="227"/>
      <c r="AMM996" s="227"/>
      <c r="AMN996" s="227"/>
      <c r="AMO996" s="227"/>
      <c r="AMP996" s="227"/>
      <c r="AMQ996" s="227"/>
      <c r="AMR996" s="227"/>
      <c r="AMS996" s="227"/>
      <c r="AMT996" s="227"/>
      <c r="AMU996" s="227"/>
      <c r="AMV996" s="227"/>
      <c r="AMW996" s="227"/>
      <c r="AMX996" s="227"/>
    </row>
    <row r="997" spans="1:1038" s="398" customFormat="1" ht="18" customHeight="1">
      <c r="A997" s="548"/>
      <c r="B997" s="543"/>
      <c r="C997" s="226"/>
      <c r="D997" s="225"/>
      <c r="E997" s="226">
        <v>113</v>
      </c>
      <c r="F997" s="226">
        <v>3</v>
      </c>
      <c r="G997" s="391" t="str">
        <f t="shared" ref="G997:G999" si="821">E997&amp;"-"&amp;F997</f>
        <v>113-3</v>
      </c>
      <c r="H997" s="226">
        <v>37</v>
      </c>
      <c r="I997" s="226">
        <v>37.5</v>
      </c>
      <c r="J997" s="544"/>
      <c r="K997" s="545"/>
      <c r="L997" s="171">
        <f>(VLOOKUP($G997,Depth_Lookup!$A$3:$J$410,10,FALSE))+(H997/100)</f>
        <v>298.35000000000002</v>
      </c>
      <c r="M997" s="171">
        <f>(VLOOKUP($G997,Depth_Lookup!$A$3:$J$410,10,FALSE))+(I997/100)</f>
        <v>298.35500000000002</v>
      </c>
      <c r="N997" s="232"/>
      <c r="O997" s="226"/>
      <c r="P997" s="226"/>
      <c r="Q997" s="226"/>
      <c r="R997" s="391" t="s">
        <v>97</v>
      </c>
      <c r="S997" s="226"/>
      <c r="T997" s="226"/>
      <c r="U997" s="226"/>
      <c r="V997" s="226"/>
      <c r="W997" s="226"/>
      <c r="X997" s="392"/>
      <c r="Y997" s="226"/>
      <c r="Z997" s="226"/>
      <c r="AA997" s="226"/>
      <c r="AB997" s="226"/>
      <c r="AC997" s="226"/>
      <c r="AD997" s="226"/>
      <c r="AE997" s="393"/>
      <c r="AF997" s="391"/>
      <c r="AG997" s="394"/>
      <c r="AH997" s="226"/>
      <c r="AI997" s="257"/>
      <c r="AJ997" s="226"/>
      <c r="AK997" s="226"/>
      <c r="AL997" s="226"/>
      <c r="AM997" s="226"/>
      <c r="AN997" s="226"/>
      <c r="AO997" s="257"/>
      <c r="AP997" s="226"/>
      <c r="AQ997" s="226"/>
      <c r="AR997" s="226"/>
      <c r="AS997" s="226"/>
      <c r="AT997" s="226"/>
      <c r="AU997" s="257"/>
      <c r="AV997" s="226"/>
      <c r="AW997" s="226"/>
      <c r="AX997" s="226"/>
      <c r="AY997" s="226"/>
      <c r="AZ997" s="226"/>
      <c r="BA997" s="257"/>
      <c r="BB997" s="226"/>
      <c r="BC997" s="226"/>
      <c r="BD997" s="226"/>
      <c r="BE997" s="226"/>
      <c r="BF997" s="226"/>
      <c r="BG997" s="257"/>
      <c r="BH997" s="226"/>
      <c r="BI997" s="226"/>
      <c r="BJ997" s="226"/>
      <c r="BK997" s="226"/>
      <c r="BL997" s="226"/>
      <c r="BM997" s="257"/>
      <c r="BN997" s="226"/>
      <c r="BO997" s="226"/>
      <c r="BP997" s="226"/>
      <c r="BQ997" s="226"/>
      <c r="BR997" s="226"/>
      <c r="BS997" s="226"/>
      <c r="BT997" s="226"/>
      <c r="BU997" s="226"/>
      <c r="BV997" s="226"/>
      <c r="BW997" s="226"/>
      <c r="BX997" s="226"/>
      <c r="BY997" s="257"/>
      <c r="BZ997" s="226"/>
      <c r="CA997" s="226"/>
      <c r="CB997" s="226"/>
      <c r="CC997" s="226"/>
      <c r="CD997" s="226"/>
      <c r="CE997" s="226"/>
      <c r="CF997" s="399"/>
      <c r="CG997" s="259"/>
      <c r="CH997" s="150"/>
      <c r="CI997" s="150"/>
      <c r="CJ997" s="150"/>
      <c r="CK997" s="158"/>
      <c r="CL997" s="395"/>
      <c r="CM997" s="395"/>
      <c r="CN997" s="395"/>
      <c r="CO997" s="395"/>
      <c r="CP997" s="395"/>
      <c r="CQ997" s="395"/>
      <c r="CR997" s="395"/>
      <c r="CS997" s="395"/>
      <c r="CT997" s="395"/>
      <c r="CU997" s="395"/>
      <c r="CV997" s="395"/>
      <c r="CW997" s="395"/>
      <c r="CX997" s="395"/>
      <c r="CY997" s="395"/>
      <c r="CZ997" s="395"/>
      <c r="DA997" s="395"/>
      <c r="DB997" s="395"/>
      <c r="DC997" s="256"/>
      <c r="DD997" s="395"/>
      <c r="DE997" s="395"/>
      <c r="DF997" s="395"/>
      <c r="DG997" s="395"/>
      <c r="DH997" s="395"/>
      <c r="DI997" s="395"/>
      <c r="DJ997" s="395"/>
      <c r="DK997" s="396"/>
      <c r="DL997" s="259"/>
      <c r="DM997" s="395"/>
      <c r="DN997" s="395"/>
      <c r="DO997" s="397"/>
      <c r="DQ997" s="259"/>
      <c r="DR997" s="397"/>
      <c r="DS997" s="259"/>
      <c r="DT997" s="263"/>
      <c r="DU997" s="256"/>
      <c r="DV997" s="256"/>
      <c r="DW997" s="400"/>
      <c r="DX997" s="155"/>
      <c r="DY997" s="155"/>
      <c r="DZ997" s="546"/>
      <c r="EA997" s="104"/>
      <c r="EB997" s="256"/>
      <c r="EC997" s="104"/>
      <c r="ED997" s="229" t="s">
        <v>2517</v>
      </c>
      <c r="EE997" s="401"/>
      <c r="EF997" s="402"/>
      <c r="EG997" s="401"/>
      <c r="EH997" s="403"/>
      <c r="EI997" s="404"/>
      <c r="EJ997" s="405"/>
      <c r="EK997" s="406"/>
      <c r="EL997" s="401"/>
      <c r="EM997" s="403"/>
      <c r="EN997" s="403" t="s">
        <v>1448</v>
      </c>
      <c r="EO997" s="407">
        <v>0.5</v>
      </c>
      <c r="EP997" s="407"/>
      <c r="EQ997" s="407"/>
      <c r="ER997" s="407"/>
      <c r="ES997" s="407"/>
      <c r="ET997" s="407"/>
      <c r="EU997" s="407"/>
      <c r="EV997" s="408">
        <v>13</v>
      </c>
      <c r="EW997" s="408">
        <v>90</v>
      </c>
      <c r="EX997" s="408">
        <v>7</v>
      </c>
      <c r="EY997" s="408">
        <v>0</v>
      </c>
      <c r="EZ997" s="192">
        <f t="shared" si="755"/>
        <v>-118.00575875666316</v>
      </c>
      <c r="FA997" s="192">
        <f t="shared" si="756"/>
        <v>241.99424124333683</v>
      </c>
      <c r="FB997" s="192">
        <f t="shared" si="757"/>
        <v>75.34593495402089</v>
      </c>
      <c r="FC997" s="192">
        <f t="shared" si="758"/>
        <v>331.99424124333683</v>
      </c>
      <c r="FD997" s="192">
        <f t="shared" si="759"/>
        <v>14.65406504597911</v>
      </c>
      <c r="FE997" s="193">
        <f t="shared" si="760"/>
        <v>61.99424124333683</v>
      </c>
      <c r="FF997" s="194">
        <f t="shared" si="761"/>
        <v>14.65406504597911</v>
      </c>
      <c r="FG997" s="401"/>
      <c r="FH997" s="403"/>
      <c r="FI997" s="778">
        <f t="shared" si="762"/>
        <v>0.5</v>
      </c>
      <c r="FJ997" s="779">
        <f t="shared" si="763"/>
        <v>14.65406504597911</v>
      </c>
      <c r="FK997" s="779">
        <f t="shared" si="764"/>
        <v>75.34593495402089</v>
      </c>
      <c r="FL997" s="780">
        <f t="shared" si="765"/>
        <v>1.3150346429411468</v>
      </c>
      <c r="FM997" s="169">
        <f t="shared" si="766"/>
        <v>0.96747088375134938</v>
      </c>
      <c r="FN997" s="783">
        <f t="shared" si="767"/>
        <v>0.48373544187567469</v>
      </c>
      <c r="FO997" s="226"/>
      <c r="FP997" s="226"/>
      <c r="FQ997" s="226"/>
      <c r="FR997" s="226"/>
      <c r="FS997" s="226"/>
      <c r="FT997" s="226"/>
      <c r="FU997" s="226"/>
      <c r="FV997" s="226"/>
      <c r="FW997" s="226"/>
      <c r="FX997" s="226"/>
      <c r="FY997" s="226"/>
      <c r="FZ997" s="226"/>
      <c r="GA997" s="226"/>
      <c r="GB997" s="226"/>
      <c r="GC997" s="226"/>
      <c r="GD997" s="226"/>
      <c r="GE997" s="226"/>
      <c r="GF997" s="226"/>
      <c r="GG997" s="226"/>
      <c r="GH997" s="226"/>
      <c r="GI997" s="226"/>
      <c r="GJ997" s="226"/>
      <c r="GK997" s="226"/>
      <c r="GL997" s="226"/>
      <c r="GM997" s="226"/>
      <c r="GN997" s="226"/>
      <c r="GO997" s="226"/>
      <c r="GP997" s="226"/>
      <c r="GQ997" s="226"/>
      <c r="GR997" s="226"/>
      <c r="GS997" s="226"/>
      <c r="GT997" s="226"/>
      <c r="GU997" s="226"/>
      <c r="GV997" s="226"/>
      <c r="GW997" s="226"/>
      <c r="GX997" s="226"/>
      <c r="GY997" s="226"/>
      <c r="GZ997" s="226"/>
      <c r="HA997" s="226"/>
      <c r="HB997" s="226"/>
      <c r="HC997" s="226"/>
      <c r="HD997" s="226"/>
      <c r="HE997" s="226"/>
      <c r="HF997" s="226"/>
      <c r="HG997" s="226"/>
      <c r="HH997" s="226"/>
      <c r="HI997" s="226"/>
      <c r="HJ997" s="226"/>
      <c r="HK997" s="226"/>
      <c r="HL997" s="226"/>
      <c r="HM997" s="226"/>
      <c r="HN997" s="226"/>
      <c r="HO997" s="226"/>
      <c r="HP997" s="226"/>
      <c r="HQ997" s="226"/>
      <c r="HR997" s="226"/>
      <c r="HS997" s="226"/>
      <c r="HT997" s="226"/>
      <c r="HU997" s="226"/>
      <c r="HV997" s="226"/>
      <c r="HW997" s="226"/>
      <c r="HX997" s="226"/>
      <c r="HY997" s="226"/>
      <c r="HZ997" s="226"/>
      <c r="IA997" s="226"/>
      <c r="IB997" s="226"/>
      <c r="IC997" s="226"/>
      <c r="ID997" s="226"/>
      <c r="IE997" s="226"/>
      <c r="IF997" s="226"/>
      <c r="IG997" s="226"/>
      <c r="IH997" s="226"/>
      <c r="II997" s="226"/>
      <c r="IJ997" s="226"/>
      <c r="IK997" s="226"/>
      <c r="IL997" s="226"/>
      <c r="IM997" s="226"/>
      <c r="IN997" s="226"/>
      <c r="IO997" s="226"/>
      <c r="IP997" s="226"/>
      <c r="IQ997" s="226"/>
      <c r="IR997" s="226"/>
      <c r="IS997" s="226"/>
      <c r="IT997" s="226"/>
      <c r="IU997" s="226"/>
      <c r="IV997" s="226"/>
      <c r="IW997" s="226"/>
      <c r="IX997" s="226"/>
      <c r="IY997" s="226"/>
      <c r="IZ997" s="226"/>
      <c r="JA997" s="226"/>
      <c r="JB997" s="226"/>
      <c r="JC997" s="226"/>
      <c r="JD997" s="226"/>
      <c r="JE997" s="226"/>
      <c r="JF997" s="226"/>
      <c r="JG997" s="226"/>
      <c r="JH997" s="226"/>
      <c r="JI997" s="226"/>
      <c r="JJ997" s="226"/>
      <c r="JK997" s="226"/>
      <c r="JL997" s="226"/>
      <c r="JM997" s="226"/>
      <c r="JN997" s="226"/>
      <c r="JO997" s="226"/>
      <c r="JP997" s="226"/>
      <c r="JQ997" s="226"/>
      <c r="JR997" s="226"/>
      <c r="JS997" s="226"/>
      <c r="JT997" s="226"/>
      <c r="JU997" s="226"/>
      <c r="JV997" s="226"/>
      <c r="JW997" s="226"/>
      <c r="JX997" s="226"/>
      <c r="JY997" s="226"/>
      <c r="JZ997" s="226"/>
      <c r="KA997" s="226"/>
      <c r="KB997" s="226"/>
      <c r="KC997" s="226"/>
      <c r="KD997" s="226"/>
      <c r="KE997" s="226"/>
      <c r="KF997" s="226"/>
      <c r="KG997" s="226"/>
      <c r="KH997" s="226"/>
      <c r="KI997" s="226"/>
      <c r="KJ997" s="226"/>
      <c r="KK997" s="226"/>
      <c r="KL997" s="226"/>
      <c r="KM997" s="226"/>
      <c r="KN997" s="226"/>
      <c r="KO997" s="226"/>
      <c r="KP997" s="226"/>
      <c r="KQ997" s="226"/>
      <c r="KR997" s="226"/>
      <c r="KS997" s="226"/>
      <c r="KT997" s="226"/>
      <c r="KU997" s="226"/>
      <c r="KV997" s="226"/>
      <c r="KW997" s="226"/>
      <c r="KX997" s="226"/>
      <c r="KY997" s="226"/>
      <c r="KZ997" s="226"/>
      <c r="LA997" s="226"/>
      <c r="LB997" s="226"/>
      <c r="LC997" s="226"/>
      <c r="LD997" s="226"/>
      <c r="LE997" s="226"/>
      <c r="LF997" s="226"/>
      <c r="LG997" s="226"/>
      <c r="LH997" s="226"/>
      <c r="LI997" s="226"/>
      <c r="LJ997" s="226"/>
      <c r="LK997" s="226"/>
      <c r="LL997" s="226"/>
      <c r="LM997" s="226"/>
      <c r="LN997" s="226"/>
      <c r="LO997" s="226"/>
      <c r="LP997" s="226"/>
      <c r="LQ997" s="226"/>
      <c r="LR997" s="226"/>
      <c r="LS997" s="226"/>
      <c r="LT997" s="226"/>
      <c r="LU997" s="226"/>
      <c r="LV997" s="226"/>
      <c r="LW997" s="226"/>
      <c r="LX997" s="226"/>
      <c r="LY997" s="226"/>
      <c r="LZ997" s="226"/>
      <c r="MA997" s="226"/>
      <c r="MB997" s="226"/>
      <c r="MC997" s="226"/>
      <c r="MD997" s="226"/>
      <c r="ME997" s="226"/>
      <c r="MF997" s="226"/>
      <c r="MG997" s="226"/>
      <c r="MH997" s="226"/>
      <c r="MI997" s="226"/>
      <c r="MJ997" s="226"/>
      <c r="MK997" s="226"/>
      <c r="ML997" s="226"/>
      <c r="MM997" s="226"/>
      <c r="MN997" s="226"/>
      <c r="MO997" s="226"/>
      <c r="MP997" s="226"/>
      <c r="MQ997" s="226"/>
      <c r="MR997" s="226"/>
      <c r="MS997" s="226"/>
      <c r="MT997" s="226"/>
      <c r="MU997" s="226"/>
      <c r="MV997" s="226"/>
      <c r="MW997" s="226"/>
      <c r="MX997" s="226"/>
      <c r="MY997" s="226"/>
      <c r="MZ997" s="226"/>
      <c r="NA997" s="226"/>
      <c r="NB997" s="226"/>
      <c r="NC997" s="226"/>
      <c r="ND997" s="226"/>
      <c r="NE997" s="226"/>
      <c r="NF997" s="226"/>
      <c r="NG997" s="226"/>
      <c r="NH997" s="226"/>
      <c r="NI997" s="226"/>
      <c r="NJ997" s="226"/>
      <c r="NK997" s="226"/>
      <c r="NL997" s="226"/>
      <c r="NM997" s="226"/>
      <c r="NN997" s="226"/>
      <c r="NO997" s="226"/>
      <c r="NP997" s="226"/>
      <c r="NQ997" s="226"/>
      <c r="NR997" s="226"/>
      <c r="NS997" s="226"/>
      <c r="NT997" s="226"/>
      <c r="NU997" s="226"/>
      <c r="NV997" s="226"/>
      <c r="NW997" s="226"/>
      <c r="NX997" s="226"/>
      <c r="NY997" s="226"/>
      <c r="NZ997" s="226"/>
      <c r="OA997" s="226"/>
      <c r="OB997" s="226"/>
      <c r="OC997" s="226"/>
      <c r="OD997" s="226"/>
      <c r="OE997" s="226"/>
      <c r="OF997" s="226"/>
      <c r="OG997" s="226"/>
      <c r="OH997" s="226"/>
      <c r="OI997" s="226"/>
      <c r="OJ997" s="226"/>
      <c r="OK997" s="226"/>
      <c r="OL997" s="226"/>
      <c r="OM997" s="226"/>
      <c r="ON997" s="226"/>
      <c r="OO997" s="226"/>
      <c r="OP997" s="226"/>
      <c r="OQ997" s="226"/>
      <c r="OR997" s="226"/>
      <c r="OS997" s="226"/>
      <c r="OT997" s="226"/>
      <c r="OU997" s="226"/>
      <c r="OV997" s="226"/>
      <c r="OW997" s="226"/>
      <c r="OX997" s="226"/>
      <c r="OY997" s="226"/>
      <c r="OZ997" s="226"/>
      <c r="PA997" s="226"/>
      <c r="PB997" s="226"/>
      <c r="PC997" s="226"/>
      <c r="PD997" s="226"/>
      <c r="PE997" s="226"/>
      <c r="PF997" s="226"/>
      <c r="PG997" s="226"/>
      <c r="PH997" s="226"/>
      <c r="PI997" s="226"/>
      <c r="PJ997" s="226"/>
      <c r="PK997" s="226"/>
      <c r="PL997" s="226"/>
      <c r="PM997" s="226"/>
      <c r="PN997" s="226"/>
      <c r="PO997" s="226"/>
      <c r="PP997" s="226"/>
      <c r="PQ997" s="226"/>
      <c r="PR997" s="226"/>
      <c r="PS997" s="226"/>
      <c r="PT997" s="226"/>
      <c r="PU997" s="226"/>
      <c r="PV997" s="226"/>
      <c r="PW997" s="226"/>
      <c r="PX997" s="226"/>
      <c r="PY997" s="226"/>
      <c r="PZ997" s="226"/>
      <c r="QA997" s="226"/>
      <c r="QB997" s="226"/>
      <c r="QC997" s="226"/>
      <c r="QD997" s="226"/>
      <c r="QE997" s="226"/>
      <c r="QF997" s="226"/>
      <c r="QG997" s="226"/>
      <c r="QH997" s="226"/>
      <c r="QI997" s="226"/>
      <c r="QJ997" s="226"/>
      <c r="QK997" s="226"/>
      <c r="QL997" s="226"/>
      <c r="QM997" s="226"/>
      <c r="QN997" s="226"/>
      <c r="QO997" s="226"/>
      <c r="QP997" s="226"/>
      <c r="QQ997" s="226"/>
      <c r="QR997" s="226"/>
      <c r="QS997" s="226"/>
      <c r="QT997" s="226"/>
      <c r="QU997" s="226"/>
      <c r="QV997" s="226"/>
      <c r="QW997" s="226"/>
      <c r="QX997" s="226"/>
      <c r="QY997" s="226"/>
      <c r="QZ997" s="226"/>
      <c r="RA997" s="226"/>
      <c r="RB997" s="226"/>
      <c r="RC997" s="226"/>
      <c r="RD997" s="226"/>
      <c r="RE997" s="226"/>
      <c r="RF997" s="226"/>
      <c r="RG997" s="226"/>
      <c r="RH997" s="226"/>
      <c r="RI997" s="226"/>
      <c r="RJ997" s="226"/>
      <c r="RK997" s="226"/>
      <c r="RL997" s="226"/>
      <c r="RM997" s="226"/>
      <c r="RN997" s="226"/>
      <c r="RO997" s="226"/>
      <c r="RP997" s="226"/>
      <c r="RQ997" s="226"/>
      <c r="RR997" s="226"/>
      <c r="RS997" s="226"/>
      <c r="RT997" s="226"/>
      <c r="RU997" s="226"/>
      <c r="RV997" s="226"/>
      <c r="RW997" s="226"/>
      <c r="RX997" s="226"/>
      <c r="RY997" s="226"/>
      <c r="RZ997" s="226"/>
      <c r="SA997" s="226"/>
      <c r="SB997" s="226"/>
      <c r="SC997" s="226"/>
      <c r="SD997" s="226"/>
      <c r="SE997" s="226"/>
      <c r="SF997" s="226"/>
      <c r="SG997" s="226"/>
      <c r="SH997" s="226"/>
      <c r="SI997" s="226"/>
      <c r="SJ997" s="226"/>
      <c r="SK997" s="226"/>
      <c r="SL997" s="226"/>
      <c r="SM997" s="226"/>
      <c r="SN997" s="226"/>
      <c r="SO997" s="226"/>
      <c r="SP997" s="226"/>
      <c r="SQ997" s="226"/>
      <c r="SR997" s="226"/>
      <c r="SS997" s="226"/>
      <c r="ST997" s="226"/>
      <c r="SU997" s="226"/>
      <c r="SV997" s="226"/>
      <c r="SW997" s="226"/>
      <c r="SX997" s="226"/>
      <c r="SY997" s="226"/>
      <c r="SZ997" s="226"/>
      <c r="TA997" s="226"/>
      <c r="TB997" s="226"/>
      <c r="TC997" s="226"/>
      <c r="TD997" s="226"/>
      <c r="TE997" s="226"/>
      <c r="TF997" s="226"/>
      <c r="TG997" s="226"/>
      <c r="TH997" s="226"/>
      <c r="TI997" s="226"/>
      <c r="TJ997" s="226"/>
      <c r="TK997" s="226"/>
      <c r="TL997" s="226"/>
      <c r="TM997" s="226"/>
      <c r="TN997" s="226"/>
      <c r="TO997" s="226"/>
      <c r="TP997" s="226"/>
      <c r="TQ997" s="226"/>
      <c r="TR997" s="226"/>
      <c r="TS997" s="226"/>
      <c r="TT997" s="226"/>
      <c r="TU997" s="226"/>
      <c r="TV997" s="226"/>
      <c r="TW997" s="226"/>
      <c r="TX997" s="226"/>
      <c r="TY997" s="226"/>
      <c r="TZ997" s="226"/>
      <c r="UA997" s="226"/>
      <c r="UB997" s="226"/>
      <c r="UC997" s="226"/>
      <c r="UD997" s="226"/>
      <c r="UE997" s="226"/>
      <c r="UF997" s="226"/>
      <c r="UG997" s="226"/>
      <c r="UH997" s="226"/>
      <c r="UI997" s="226"/>
      <c r="UJ997" s="226"/>
      <c r="UK997" s="226"/>
      <c r="UL997" s="226"/>
      <c r="UM997" s="226"/>
      <c r="UN997" s="226"/>
      <c r="UO997" s="226"/>
      <c r="UP997" s="226"/>
      <c r="UQ997" s="226"/>
      <c r="UR997" s="226"/>
      <c r="US997" s="226"/>
      <c r="UT997" s="226"/>
      <c r="UU997" s="226"/>
      <c r="UV997" s="226"/>
      <c r="UW997" s="226"/>
      <c r="UX997" s="226"/>
      <c r="UY997" s="226"/>
      <c r="UZ997" s="226"/>
      <c r="VA997" s="226"/>
      <c r="VB997" s="226"/>
      <c r="VC997" s="226"/>
      <c r="VD997" s="226"/>
      <c r="VE997" s="226"/>
      <c r="VF997" s="226"/>
      <c r="VG997" s="226"/>
      <c r="VH997" s="226"/>
      <c r="VI997" s="226"/>
      <c r="VJ997" s="226"/>
      <c r="VK997" s="226"/>
      <c r="VL997" s="226"/>
      <c r="VM997" s="226"/>
      <c r="VN997" s="226"/>
      <c r="VO997" s="226"/>
      <c r="VP997" s="226"/>
      <c r="VQ997" s="226"/>
      <c r="VR997" s="226"/>
      <c r="VS997" s="226"/>
      <c r="VT997" s="226"/>
      <c r="VU997" s="226"/>
      <c r="VV997" s="226"/>
      <c r="VW997" s="226"/>
      <c r="VX997" s="226"/>
      <c r="VY997" s="226"/>
      <c r="VZ997" s="226"/>
      <c r="WA997" s="226"/>
      <c r="WB997" s="226"/>
      <c r="WC997" s="226"/>
      <c r="WD997" s="226"/>
      <c r="WE997" s="226"/>
      <c r="WF997" s="226"/>
      <c r="WG997" s="226"/>
      <c r="WH997" s="226"/>
      <c r="WI997" s="226"/>
      <c r="WJ997" s="226"/>
      <c r="WK997" s="226"/>
      <c r="WL997" s="226"/>
      <c r="WM997" s="226"/>
      <c r="WN997" s="226"/>
      <c r="WO997" s="226"/>
      <c r="WP997" s="226"/>
      <c r="WQ997" s="226"/>
      <c r="WR997" s="226"/>
      <c r="WS997" s="226"/>
      <c r="WT997" s="226"/>
      <c r="WU997" s="226"/>
      <c r="WV997" s="226"/>
      <c r="WW997" s="226"/>
      <c r="WX997" s="226"/>
      <c r="WY997" s="226"/>
      <c r="WZ997" s="226"/>
      <c r="XA997" s="226"/>
      <c r="XB997" s="226"/>
      <c r="XC997" s="226"/>
      <c r="XD997" s="226"/>
      <c r="XE997" s="226"/>
      <c r="XF997" s="226"/>
      <c r="XG997" s="226"/>
      <c r="XH997" s="226"/>
      <c r="XI997" s="226"/>
      <c r="XJ997" s="226"/>
      <c r="XK997" s="226"/>
      <c r="XL997" s="226"/>
      <c r="XM997" s="226"/>
      <c r="XN997" s="226"/>
      <c r="XO997" s="226"/>
      <c r="XP997" s="226"/>
      <c r="XQ997" s="226"/>
      <c r="XR997" s="226"/>
      <c r="XS997" s="226"/>
      <c r="XT997" s="226"/>
      <c r="XU997" s="226"/>
      <c r="XV997" s="226"/>
      <c r="XW997" s="226"/>
      <c r="XX997" s="226"/>
      <c r="XY997" s="226"/>
      <c r="XZ997" s="226"/>
      <c r="YA997" s="226"/>
      <c r="YB997" s="226"/>
      <c r="YC997" s="226"/>
      <c r="YD997" s="226"/>
      <c r="YE997" s="226"/>
      <c r="YF997" s="226"/>
      <c r="YG997" s="226"/>
      <c r="YH997" s="226"/>
      <c r="YI997" s="226"/>
      <c r="YJ997" s="226"/>
      <c r="YK997" s="226"/>
      <c r="YL997" s="226"/>
      <c r="YM997" s="226"/>
      <c r="YN997" s="226"/>
      <c r="YO997" s="226"/>
      <c r="YP997" s="226"/>
      <c r="YQ997" s="226"/>
      <c r="YR997" s="226"/>
      <c r="YS997" s="226"/>
      <c r="YT997" s="226"/>
      <c r="YU997" s="226"/>
      <c r="YV997" s="226"/>
      <c r="YW997" s="226"/>
      <c r="YX997" s="226"/>
      <c r="YY997" s="226"/>
      <c r="YZ997" s="226"/>
      <c r="ZA997" s="226"/>
      <c r="ZB997" s="226"/>
      <c r="ZC997" s="226"/>
      <c r="ZD997" s="226"/>
      <c r="ZE997" s="226"/>
      <c r="ZF997" s="226"/>
      <c r="ZG997" s="226"/>
      <c r="ZH997" s="226"/>
      <c r="ZI997" s="226"/>
      <c r="ZJ997" s="226"/>
      <c r="ZK997" s="226"/>
      <c r="ZL997" s="226"/>
      <c r="ZM997" s="226"/>
      <c r="ZN997" s="226"/>
      <c r="ZO997" s="226"/>
      <c r="ZP997" s="226"/>
      <c r="ZQ997" s="226"/>
      <c r="ZR997" s="226"/>
      <c r="ZS997" s="226"/>
      <c r="ZT997" s="226"/>
      <c r="ZU997" s="226"/>
      <c r="ZV997" s="226"/>
      <c r="ZW997" s="226"/>
      <c r="ZX997" s="226"/>
      <c r="ZY997" s="226"/>
      <c r="ZZ997" s="226"/>
      <c r="AAA997" s="226"/>
      <c r="AAB997" s="226"/>
      <c r="AAC997" s="226"/>
      <c r="AAD997" s="226"/>
      <c r="AAE997" s="226"/>
      <c r="AAF997" s="226"/>
      <c r="AAG997" s="226"/>
      <c r="AAH997" s="226"/>
      <c r="AAI997" s="226"/>
      <c r="AAJ997" s="226"/>
      <c r="AAK997" s="226"/>
      <c r="AAL997" s="226"/>
      <c r="AAM997" s="226"/>
      <c r="AAN997" s="226"/>
      <c r="AAO997" s="226"/>
      <c r="AAP997" s="226"/>
      <c r="AAQ997" s="226"/>
      <c r="AAR997" s="226"/>
      <c r="AAS997" s="226"/>
      <c r="AAT997" s="226"/>
      <c r="AAU997" s="226"/>
      <c r="AAV997" s="226"/>
      <c r="AAW997" s="226"/>
      <c r="AAX997" s="226"/>
      <c r="AAY997" s="226"/>
      <c r="AAZ997" s="226"/>
      <c r="ABA997" s="226"/>
      <c r="ABB997" s="226"/>
      <c r="ABC997" s="226"/>
      <c r="ABD997" s="226"/>
      <c r="ABE997" s="226"/>
      <c r="ABF997" s="226"/>
      <c r="ABG997" s="226"/>
      <c r="ABH997" s="226"/>
      <c r="ABI997" s="226"/>
      <c r="ABJ997" s="226"/>
      <c r="ABK997" s="226"/>
      <c r="ABL997" s="226"/>
      <c r="ABM997" s="226"/>
      <c r="ABN997" s="226"/>
      <c r="ABO997" s="226"/>
      <c r="ABP997" s="226"/>
      <c r="ABQ997" s="226"/>
      <c r="ABR997" s="226"/>
      <c r="ABS997" s="226"/>
      <c r="ABT997" s="226"/>
      <c r="ABU997" s="226"/>
      <c r="ABV997" s="226"/>
      <c r="ABW997" s="226"/>
      <c r="ABX997" s="226"/>
      <c r="ABY997" s="226"/>
      <c r="ABZ997" s="226"/>
      <c r="ACA997" s="226"/>
      <c r="ACB997" s="226"/>
      <c r="ACC997" s="226"/>
      <c r="ACD997" s="226"/>
      <c r="ACE997" s="226"/>
      <c r="ACF997" s="226"/>
      <c r="ACG997" s="226"/>
      <c r="ACH997" s="226"/>
      <c r="ACI997" s="226"/>
      <c r="ACJ997" s="226"/>
      <c r="ACK997" s="226"/>
      <c r="ACL997" s="226"/>
      <c r="ACM997" s="226"/>
      <c r="ACN997" s="226"/>
      <c r="ACO997" s="226"/>
      <c r="ACP997" s="226"/>
      <c r="ACQ997" s="226"/>
      <c r="ACR997" s="226"/>
      <c r="ACS997" s="226"/>
      <c r="ACT997" s="226"/>
      <c r="ACU997" s="226"/>
      <c r="ACV997" s="226"/>
      <c r="ACW997" s="226"/>
      <c r="ACX997" s="226"/>
      <c r="ACY997" s="226"/>
      <c r="ACZ997" s="226"/>
      <c r="ADA997" s="226"/>
      <c r="ADB997" s="226"/>
      <c r="ADC997" s="226"/>
      <c r="ADD997" s="226"/>
      <c r="ADE997" s="226"/>
      <c r="ADF997" s="226"/>
      <c r="ADG997" s="226"/>
      <c r="ADH997" s="226"/>
      <c r="ADI997" s="226"/>
      <c r="ADJ997" s="226"/>
      <c r="ADK997" s="226"/>
      <c r="ADL997" s="226"/>
      <c r="ADM997" s="226"/>
      <c r="ADN997" s="226"/>
      <c r="ADO997" s="226"/>
      <c r="ADP997" s="226"/>
      <c r="ADQ997" s="226"/>
      <c r="ADR997" s="226"/>
      <c r="ADS997" s="226"/>
      <c r="ADT997" s="226"/>
      <c r="ADU997" s="226"/>
      <c r="ADV997" s="226"/>
      <c r="ADW997" s="226"/>
      <c r="ADX997" s="226"/>
      <c r="ADY997" s="226"/>
      <c r="ADZ997" s="226"/>
      <c r="AEA997" s="226"/>
      <c r="AEB997" s="226"/>
      <c r="AEC997" s="226"/>
      <c r="AED997" s="226"/>
      <c r="AEE997" s="226"/>
      <c r="AEF997" s="226"/>
      <c r="AEG997" s="226"/>
      <c r="AEH997" s="226"/>
      <c r="AEI997" s="226"/>
      <c r="AEJ997" s="226"/>
      <c r="AEK997" s="226"/>
      <c r="AEL997" s="226"/>
      <c r="AEM997" s="226"/>
      <c r="AEN997" s="226"/>
      <c r="AEO997" s="226"/>
      <c r="AEP997" s="226"/>
      <c r="AEQ997" s="226"/>
      <c r="AER997" s="226"/>
      <c r="AES997" s="226"/>
      <c r="AET997" s="226"/>
      <c r="AEU997" s="226"/>
      <c r="AEV997" s="226"/>
      <c r="AEW997" s="226"/>
      <c r="AEX997" s="226"/>
      <c r="AEY997" s="226"/>
      <c r="AEZ997" s="226"/>
      <c r="AFA997" s="226"/>
      <c r="AFB997" s="226"/>
      <c r="AFC997" s="226"/>
      <c r="AFD997" s="226"/>
      <c r="AFE997" s="226"/>
      <c r="AFF997" s="226"/>
      <c r="AFG997" s="226"/>
      <c r="AFH997" s="226"/>
      <c r="AFI997" s="226"/>
      <c r="AFJ997" s="226"/>
      <c r="AFK997" s="226"/>
      <c r="AFL997" s="226"/>
      <c r="AFM997" s="226"/>
      <c r="AFN997" s="226"/>
      <c r="AFO997" s="226"/>
      <c r="AFP997" s="226"/>
      <c r="AFQ997" s="226"/>
      <c r="AFR997" s="226"/>
      <c r="AFS997" s="226"/>
      <c r="AFT997" s="226"/>
      <c r="AFU997" s="226"/>
      <c r="AFV997" s="226"/>
      <c r="AFW997" s="226"/>
      <c r="AFX997" s="226"/>
      <c r="AFY997" s="226"/>
      <c r="AFZ997" s="226"/>
      <c r="AGA997" s="226"/>
      <c r="AGB997" s="226"/>
      <c r="AGC997" s="226"/>
      <c r="AGD997" s="226"/>
      <c r="AGE997" s="226"/>
      <c r="AGF997" s="226"/>
      <c r="AGG997" s="226"/>
      <c r="AGH997" s="226"/>
      <c r="AGI997" s="226"/>
      <c r="AGJ997" s="226"/>
      <c r="AGK997" s="226"/>
      <c r="AGL997" s="226"/>
      <c r="AGM997" s="226"/>
      <c r="AGN997" s="226"/>
      <c r="AGO997" s="226"/>
      <c r="AGP997" s="226"/>
      <c r="AGQ997" s="226"/>
      <c r="AGR997" s="226"/>
      <c r="AGS997" s="226"/>
      <c r="AGT997" s="226"/>
      <c r="AGU997" s="226"/>
      <c r="AGV997" s="226"/>
      <c r="AGW997" s="226"/>
      <c r="AGX997" s="226"/>
      <c r="AGY997" s="226"/>
      <c r="AGZ997" s="226"/>
      <c r="AHA997" s="226"/>
      <c r="AHB997" s="226"/>
      <c r="AHC997" s="226"/>
      <c r="AHD997" s="226"/>
      <c r="AHE997" s="226"/>
      <c r="AHF997" s="226"/>
      <c r="AHG997" s="226"/>
      <c r="AHH997" s="226"/>
      <c r="AHI997" s="226"/>
      <c r="AHJ997" s="226"/>
      <c r="AHK997" s="226"/>
      <c r="AHL997" s="226"/>
      <c r="AHM997" s="226"/>
      <c r="AHN997" s="226"/>
      <c r="AHO997" s="226"/>
      <c r="AHP997" s="226"/>
      <c r="AHQ997" s="226"/>
      <c r="AHR997" s="226"/>
      <c r="AHS997" s="226"/>
      <c r="AHT997" s="226"/>
      <c r="AHU997" s="226"/>
      <c r="AHV997" s="226"/>
      <c r="AHW997" s="226"/>
      <c r="AHX997" s="226"/>
      <c r="AHY997" s="226"/>
      <c r="AHZ997" s="226"/>
      <c r="AIA997" s="226"/>
      <c r="AIB997" s="226"/>
      <c r="AIC997" s="226"/>
      <c r="AID997" s="226"/>
      <c r="AIE997" s="226"/>
      <c r="AIF997" s="226"/>
      <c r="AIG997" s="226"/>
      <c r="AIH997" s="226"/>
      <c r="AII997" s="226"/>
      <c r="AIJ997" s="226"/>
      <c r="AIK997" s="226"/>
      <c r="AIL997" s="226"/>
      <c r="AIM997" s="226"/>
      <c r="AIN997" s="226"/>
      <c r="AIO997" s="226"/>
      <c r="AIP997" s="226"/>
      <c r="AIQ997" s="226"/>
      <c r="AIR997" s="226"/>
      <c r="AIS997" s="226"/>
      <c r="AIT997" s="226"/>
      <c r="AIU997" s="226"/>
      <c r="AIV997" s="226"/>
      <c r="AIW997" s="226"/>
      <c r="AIX997" s="226"/>
      <c r="AIY997" s="226"/>
      <c r="AIZ997" s="226"/>
      <c r="AJA997" s="226"/>
      <c r="AJB997" s="226"/>
      <c r="AJC997" s="226"/>
      <c r="AJD997" s="226"/>
      <c r="AJE997" s="226"/>
      <c r="AJF997" s="226"/>
      <c r="AJG997" s="226"/>
      <c r="AJH997" s="226"/>
      <c r="AJI997" s="226"/>
      <c r="AJJ997" s="226"/>
      <c r="AJK997" s="226"/>
      <c r="AJL997" s="226"/>
      <c r="AJM997" s="226"/>
      <c r="AJN997" s="226"/>
      <c r="AJO997" s="226"/>
      <c r="AJP997" s="226"/>
      <c r="AJQ997" s="226"/>
      <c r="AJR997" s="226"/>
      <c r="AJS997" s="226"/>
      <c r="AJT997" s="226"/>
      <c r="AJU997" s="226"/>
      <c r="AJV997" s="226"/>
      <c r="AJW997" s="226"/>
      <c r="AJX997" s="226"/>
      <c r="AJY997" s="226"/>
      <c r="AJZ997" s="226"/>
      <c r="AKA997" s="226"/>
      <c r="AKB997" s="226"/>
      <c r="AKC997" s="226"/>
      <c r="AKD997" s="226"/>
      <c r="AKE997" s="226"/>
      <c r="AKF997" s="226"/>
      <c r="AKG997" s="226"/>
      <c r="AKH997" s="226"/>
      <c r="AKI997" s="226"/>
      <c r="AKJ997" s="226"/>
      <c r="AKK997" s="226"/>
      <c r="AKL997" s="226"/>
      <c r="AKM997" s="226"/>
      <c r="AKN997" s="226"/>
      <c r="AKO997" s="226"/>
      <c r="AKP997" s="226"/>
      <c r="AKQ997" s="226"/>
      <c r="AKR997" s="226"/>
      <c r="AKS997" s="226"/>
      <c r="AKT997" s="226"/>
      <c r="AKU997" s="226"/>
      <c r="AKV997" s="226"/>
      <c r="AKW997" s="226"/>
      <c r="AKX997" s="226"/>
      <c r="AKY997" s="226"/>
      <c r="AKZ997" s="226"/>
      <c r="ALA997" s="226"/>
      <c r="ALB997" s="226"/>
      <c r="ALC997" s="226"/>
      <c r="ALD997" s="226"/>
      <c r="ALE997" s="226"/>
      <c r="ALF997" s="226"/>
      <c r="ALG997" s="226"/>
      <c r="ALH997" s="226"/>
      <c r="ALI997" s="226"/>
      <c r="ALJ997" s="226"/>
      <c r="ALK997" s="226"/>
      <c r="ALL997" s="226"/>
      <c r="ALM997" s="226"/>
      <c r="ALN997" s="226"/>
      <c r="ALO997" s="226"/>
      <c r="ALP997" s="226"/>
      <c r="ALQ997" s="226"/>
      <c r="ALR997" s="226"/>
      <c r="ALS997" s="226"/>
      <c r="ALT997" s="226"/>
      <c r="ALU997" s="226"/>
      <c r="ALV997" s="226"/>
      <c r="ALW997" s="226"/>
      <c r="ALX997" s="226"/>
      <c r="ALY997" s="226"/>
      <c r="ALZ997" s="226"/>
      <c r="AMA997" s="226"/>
      <c r="AMB997" s="226"/>
      <c r="AMC997" s="226"/>
      <c r="AMD997" s="226"/>
      <c r="AME997" s="226"/>
      <c r="AMF997" s="226"/>
      <c r="AMG997" s="226"/>
      <c r="AMH997" s="226"/>
      <c r="AMI997" s="226"/>
      <c r="AMJ997" s="226"/>
      <c r="AMK997" s="226"/>
      <c r="AML997" s="226"/>
      <c r="AMM997" s="226"/>
      <c r="AMN997" s="226"/>
      <c r="AMO997" s="226"/>
      <c r="AMP997" s="226"/>
      <c r="AMQ997" s="226"/>
      <c r="AMR997" s="226"/>
      <c r="AMS997" s="226"/>
      <c r="AMT997" s="226"/>
      <c r="AMU997" s="226"/>
      <c r="AMV997" s="226"/>
      <c r="AMW997" s="226"/>
      <c r="AMX997" s="226"/>
    </row>
    <row r="998" spans="1:1038" s="398" customFormat="1" ht="18" customHeight="1">
      <c r="A998" s="548" t="s">
        <v>2392</v>
      </c>
      <c r="B998" s="543" t="s">
        <v>1647</v>
      </c>
      <c r="C998" s="226"/>
      <c r="D998" s="225" t="s">
        <v>1279</v>
      </c>
      <c r="E998" s="226">
        <v>113</v>
      </c>
      <c r="F998" s="226">
        <v>3</v>
      </c>
      <c r="G998" s="391" t="str">
        <f t="shared" si="821"/>
        <v>113-3</v>
      </c>
      <c r="H998" s="226">
        <v>37.5</v>
      </c>
      <c r="I998" s="226">
        <v>86.5</v>
      </c>
      <c r="J998" s="544">
        <f t="shared" si="754"/>
        <v>0</v>
      </c>
      <c r="K998" s="545" t="b">
        <f>IF(J1001=1,IF(((VLOOKUP($G998,[4]Depth_Lookup!$A$3:$J$550,9,FALSE))-(I998/100))=0,"Good",IF(((VLOOKUP($G998,[4]Depth_Lookup!$A$3:$J$550,9,FALSE))-(I998/100))&gt;0,"Too Short","Too Long")))</f>
        <v>0</v>
      </c>
      <c r="L998" s="171">
        <f>(VLOOKUP($G998,Depth_Lookup!$A$3:$J$410,10,FALSE))+(H998/100)</f>
        <v>298.35500000000002</v>
      </c>
      <c r="M998" s="171">
        <f>(VLOOKUP($G998,Depth_Lookup!$A$3:$J$410,10,FALSE))+(I998/100)</f>
        <v>298.84500000000003</v>
      </c>
      <c r="N998" s="232" t="s">
        <v>2472</v>
      </c>
      <c r="O998" s="226">
        <v>2</v>
      </c>
      <c r="P998" s="226" t="s">
        <v>853</v>
      </c>
      <c r="Q998" s="226" t="s">
        <v>2437</v>
      </c>
      <c r="R998" s="391" t="str">
        <f t="shared" si="745"/>
        <v>Serpentinizedharzburgite</v>
      </c>
      <c r="S998" s="226" t="s">
        <v>2398</v>
      </c>
      <c r="T998" s="226" t="s">
        <v>700</v>
      </c>
      <c r="U998" s="226" t="s">
        <v>95</v>
      </c>
      <c r="V998" s="226" t="s">
        <v>509</v>
      </c>
      <c r="W998" s="226" t="s">
        <v>2393</v>
      </c>
      <c r="X998" s="392">
        <f>VLOOKUP(W998,[4]definitions_list_lookup!$A$13:$B$19,2,0)</f>
        <v>5</v>
      </c>
      <c r="Y998" s="226" t="s">
        <v>2438</v>
      </c>
      <c r="Z998" s="226" t="s">
        <v>2439</v>
      </c>
      <c r="AA998" s="226"/>
      <c r="AB998" s="226"/>
      <c r="AC998" s="226"/>
      <c r="AD998" s="226"/>
      <c r="AE998" s="393"/>
      <c r="AF998" s="391" t="e">
        <f>VLOOKUP(AE998,[4]definitions_list_mag!$V$12:$W$15,2,0)</f>
        <v>#N/A</v>
      </c>
      <c r="AG998" s="394"/>
      <c r="AH998" s="226"/>
      <c r="AI998" s="257">
        <v>74</v>
      </c>
      <c r="AJ998" s="226"/>
      <c r="AK998" s="226"/>
      <c r="AL998" s="226"/>
      <c r="AM998" s="226"/>
      <c r="AN998" s="226"/>
      <c r="AO998" s="257"/>
      <c r="AP998" s="226"/>
      <c r="AQ998" s="226"/>
      <c r="AR998" s="226"/>
      <c r="AS998" s="226"/>
      <c r="AT998" s="226"/>
      <c r="AU998" s="257">
        <v>1</v>
      </c>
      <c r="AV998" s="226">
        <v>1</v>
      </c>
      <c r="AW998" s="226">
        <v>0.5</v>
      </c>
      <c r="AX998" s="226" t="s">
        <v>110</v>
      </c>
      <c r="AY998" s="226" t="s">
        <v>103</v>
      </c>
      <c r="AZ998" s="226"/>
      <c r="BA998" s="257">
        <v>25</v>
      </c>
      <c r="BB998" s="226">
        <v>5</v>
      </c>
      <c r="BC998" s="226">
        <v>2</v>
      </c>
      <c r="BD998" s="226" t="s">
        <v>110</v>
      </c>
      <c r="BE998" s="226" t="s">
        <v>103</v>
      </c>
      <c r="BF998" s="226"/>
      <c r="BG998" s="257"/>
      <c r="BH998" s="226"/>
      <c r="BI998" s="226"/>
      <c r="BJ998" s="226"/>
      <c r="BK998" s="226"/>
      <c r="BL998" s="226"/>
      <c r="BM998" s="257"/>
      <c r="BN998" s="226"/>
      <c r="BO998" s="226"/>
      <c r="BP998" s="226"/>
      <c r="BQ998" s="226"/>
      <c r="BR998" s="226"/>
      <c r="BS998" s="226"/>
      <c r="BT998" s="226"/>
      <c r="BU998" s="226"/>
      <c r="BV998" s="226"/>
      <c r="BW998" s="226"/>
      <c r="BX998" s="226"/>
      <c r="BY998" s="257"/>
      <c r="BZ998" s="226"/>
      <c r="CA998" s="226"/>
      <c r="CB998" s="226"/>
      <c r="CC998" s="226"/>
      <c r="CD998" s="226"/>
      <c r="CE998" s="226"/>
      <c r="CF998" s="399">
        <f t="shared" si="746"/>
        <v>100</v>
      </c>
      <c r="CG998" s="259"/>
      <c r="CH998" s="150" t="s">
        <v>1329</v>
      </c>
      <c r="CI998" s="150">
        <v>80</v>
      </c>
      <c r="CJ998" s="150"/>
      <c r="CK998" s="158"/>
      <c r="CL998" s="395"/>
      <c r="CM998" s="395"/>
      <c r="CN998" s="395"/>
      <c r="CO998" s="395"/>
      <c r="CP998" s="395"/>
      <c r="CQ998" s="395"/>
      <c r="CR998" s="395"/>
      <c r="CS998" s="395"/>
      <c r="CT998" s="395"/>
      <c r="CU998" s="395"/>
      <c r="CV998" s="395"/>
      <c r="CW998" s="395"/>
      <c r="CX998" s="395"/>
      <c r="CY998" s="395"/>
      <c r="CZ998" s="395"/>
      <c r="DA998" s="395"/>
      <c r="DB998" s="395">
        <v>95</v>
      </c>
      <c r="DC998" s="256">
        <v>5</v>
      </c>
      <c r="DD998" s="395"/>
      <c r="DE998" s="395"/>
      <c r="DF998" s="395"/>
      <c r="DG998" s="395"/>
      <c r="DH998" s="395"/>
      <c r="DI998" s="395"/>
      <c r="DJ998" s="395"/>
      <c r="DK998" s="396">
        <f t="shared" si="747"/>
        <v>100</v>
      </c>
      <c r="DL998" s="259"/>
      <c r="DM998" s="395"/>
      <c r="DN998" s="395">
        <v>15</v>
      </c>
      <c r="DO998" s="397"/>
      <c r="DQ998" s="259"/>
      <c r="DR998" s="397"/>
      <c r="DS998" s="259"/>
      <c r="DT998" s="263" t="s">
        <v>2487</v>
      </c>
      <c r="DU998" s="256"/>
      <c r="DV998" s="256"/>
      <c r="DW998" s="400" t="e">
        <f>VLOOKUP(P998,[4]definitions_list_lookup!$K$30:$L$54,2,0)</f>
        <v>#N/A</v>
      </c>
      <c r="DX998" s="155" t="s">
        <v>2151</v>
      </c>
      <c r="DY998" s="155" t="s">
        <v>2488</v>
      </c>
      <c r="DZ998" s="546"/>
      <c r="EA998" s="104"/>
      <c r="EB998" s="256"/>
      <c r="EC998" s="104"/>
      <c r="ED998" s="229" t="s">
        <v>2517</v>
      </c>
      <c r="EE998" s="401"/>
      <c r="EF998" s="402"/>
      <c r="EG998" s="401"/>
      <c r="EH998" s="403"/>
      <c r="EI998" s="404"/>
      <c r="EJ998" s="405"/>
      <c r="EK998" s="406"/>
      <c r="EL998" s="401"/>
      <c r="EM998" s="403"/>
      <c r="EN998" s="403" t="s">
        <v>1448</v>
      </c>
      <c r="EO998" s="407"/>
      <c r="EP998" s="407"/>
      <c r="EQ998" s="407"/>
      <c r="ER998" s="407"/>
      <c r="ES998" s="407"/>
      <c r="ET998" s="407"/>
      <c r="EU998" s="407"/>
      <c r="EV998" s="408">
        <v>13</v>
      </c>
      <c r="EW998" s="408">
        <v>90</v>
      </c>
      <c r="EX998" s="408">
        <v>7</v>
      </c>
      <c r="EY998" s="408">
        <v>0</v>
      </c>
      <c r="EZ998" s="192">
        <f t="shared" si="755"/>
        <v>-118.00575875666316</v>
      </c>
      <c r="FA998" s="192">
        <f t="shared" si="756"/>
        <v>241.99424124333683</v>
      </c>
      <c r="FB998" s="192">
        <f t="shared" si="757"/>
        <v>75.34593495402089</v>
      </c>
      <c r="FC998" s="192">
        <f t="shared" si="758"/>
        <v>331.99424124333683</v>
      </c>
      <c r="FD998" s="192">
        <f t="shared" si="759"/>
        <v>14.65406504597911</v>
      </c>
      <c r="FE998" s="193">
        <f t="shared" si="760"/>
        <v>61.99424124333683</v>
      </c>
      <c r="FF998" s="194">
        <f t="shared" si="761"/>
        <v>14.65406504597911</v>
      </c>
      <c r="FG998" s="401"/>
      <c r="FH998" s="403"/>
      <c r="FI998" s="778">
        <f t="shared" si="762"/>
        <v>0</v>
      </c>
      <c r="FJ998" s="779">
        <f t="shared" si="763"/>
        <v>14.65406504597911</v>
      </c>
      <c r="FK998" s="779">
        <f t="shared" si="764"/>
        <v>75.34593495402089</v>
      </c>
      <c r="FL998" s="780">
        <f t="shared" si="765"/>
        <v>1.3150346429411468</v>
      </c>
      <c r="FM998" s="169">
        <f t="shared" si="766"/>
        <v>0.96747088375134938</v>
      </c>
      <c r="FN998" s="783">
        <f t="shared" si="767"/>
        <v>0</v>
      </c>
      <c r="FO998" s="226"/>
      <c r="FP998" s="226"/>
      <c r="FQ998" s="226"/>
      <c r="FR998" s="226"/>
      <c r="FS998" s="226"/>
      <c r="FT998" s="226"/>
      <c r="FU998" s="226"/>
      <c r="FV998" s="226"/>
      <c r="FW998" s="226"/>
      <c r="FX998" s="226"/>
      <c r="FY998" s="226"/>
      <c r="FZ998" s="226"/>
      <c r="GA998" s="226"/>
      <c r="GB998" s="226"/>
      <c r="GC998" s="226"/>
      <c r="GD998" s="226"/>
      <c r="GE998" s="226"/>
      <c r="GF998" s="226"/>
      <c r="GG998" s="226"/>
      <c r="GH998" s="226"/>
      <c r="GI998" s="226"/>
      <c r="GJ998" s="226"/>
      <c r="GK998" s="226"/>
      <c r="GL998" s="226"/>
      <c r="GM998" s="226"/>
      <c r="GN998" s="226"/>
      <c r="GO998" s="226"/>
      <c r="GP998" s="226"/>
      <c r="GQ998" s="226"/>
      <c r="GR998" s="226"/>
      <c r="GS998" s="226"/>
      <c r="GT998" s="226"/>
      <c r="GU998" s="226"/>
      <c r="GV998" s="226"/>
      <c r="GW998" s="226"/>
      <c r="GX998" s="226"/>
      <c r="GY998" s="226"/>
      <c r="GZ998" s="226"/>
      <c r="HA998" s="226"/>
      <c r="HB998" s="226"/>
      <c r="HC998" s="226"/>
      <c r="HD998" s="226"/>
      <c r="HE998" s="226"/>
      <c r="HF998" s="226"/>
      <c r="HG998" s="226"/>
      <c r="HH998" s="226"/>
      <c r="HI998" s="226"/>
      <c r="HJ998" s="226"/>
      <c r="HK998" s="226"/>
      <c r="HL998" s="226"/>
      <c r="HM998" s="226"/>
      <c r="HN998" s="226"/>
      <c r="HO998" s="226"/>
      <c r="HP998" s="226"/>
      <c r="HQ998" s="226"/>
      <c r="HR998" s="226"/>
      <c r="HS998" s="226"/>
      <c r="HT998" s="226"/>
      <c r="HU998" s="226"/>
      <c r="HV998" s="226"/>
      <c r="HW998" s="226"/>
      <c r="HX998" s="226"/>
      <c r="HY998" s="226"/>
      <c r="HZ998" s="226"/>
      <c r="IA998" s="226"/>
      <c r="IB998" s="226"/>
      <c r="IC998" s="226"/>
      <c r="ID998" s="226"/>
      <c r="IE998" s="226"/>
      <c r="IF998" s="226"/>
      <c r="IG998" s="226"/>
      <c r="IH998" s="226"/>
      <c r="II998" s="226"/>
      <c r="IJ998" s="226"/>
      <c r="IK998" s="226"/>
      <c r="IL998" s="226"/>
      <c r="IM998" s="226"/>
      <c r="IN998" s="226"/>
      <c r="IO998" s="226"/>
      <c r="IP998" s="226"/>
      <c r="IQ998" s="226"/>
      <c r="IR998" s="226"/>
      <c r="IS998" s="226"/>
      <c r="IT998" s="226"/>
      <c r="IU998" s="226"/>
      <c r="IV998" s="226"/>
      <c r="IW998" s="226"/>
      <c r="IX998" s="226"/>
      <c r="IY998" s="226"/>
      <c r="IZ998" s="226"/>
      <c r="JA998" s="226"/>
      <c r="JB998" s="226"/>
      <c r="JC998" s="226"/>
      <c r="JD998" s="226"/>
      <c r="JE998" s="226"/>
      <c r="JF998" s="226"/>
      <c r="JG998" s="226"/>
      <c r="JH998" s="226"/>
      <c r="JI998" s="226"/>
      <c r="JJ998" s="226"/>
      <c r="JK998" s="226"/>
      <c r="JL998" s="226"/>
      <c r="JM998" s="226"/>
      <c r="JN998" s="226"/>
      <c r="JO998" s="226"/>
      <c r="JP998" s="226"/>
      <c r="JQ998" s="226"/>
      <c r="JR998" s="226"/>
      <c r="JS998" s="226"/>
      <c r="JT998" s="226"/>
      <c r="JU998" s="226"/>
      <c r="JV998" s="226"/>
      <c r="JW998" s="226"/>
      <c r="JX998" s="226"/>
      <c r="JY998" s="226"/>
      <c r="JZ998" s="226"/>
      <c r="KA998" s="226"/>
      <c r="KB998" s="226"/>
      <c r="KC998" s="226"/>
      <c r="KD998" s="226"/>
      <c r="KE998" s="226"/>
      <c r="KF998" s="226"/>
      <c r="KG998" s="226"/>
      <c r="KH998" s="226"/>
      <c r="KI998" s="226"/>
      <c r="KJ998" s="226"/>
      <c r="KK998" s="226"/>
      <c r="KL998" s="226"/>
      <c r="KM998" s="226"/>
      <c r="KN998" s="226"/>
      <c r="KO998" s="226"/>
      <c r="KP998" s="226"/>
      <c r="KQ998" s="226"/>
      <c r="KR998" s="226"/>
      <c r="KS998" s="226"/>
      <c r="KT998" s="226"/>
      <c r="KU998" s="226"/>
      <c r="KV998" s="226"/>
      <c r="KW998" s="226"/>
      <c r="KX998" s="226"/>
      <c r="KY998" s="226"/>
      <c r="KZ998" s="226"/>
      <c r="LA998" s="226"/>
      <c r="LB998" s="226"/>
      <c r="LC998" s="226"/>
      <c r="LD998" s="226"/>
      <c r="LE998" s="226"/>
      <c r="LF998" s="226"/>
      <c r="LG998" s="226"/>
      <c r="LH998" s="226"/>
      <c r="LI998" s="226"/>
      <c r="LJ998" s="226"/>
      <c r="LK998" s="226"/>
      <c r="LL998" s="226"/>
      <c r="LM998" s="226"/>
      <c r="LN998" s="226"/>
      <c r="LO998" s="226"/>
      <c r="LP998" s="226"/>
      <c r="LQ998" s="226"/>
      <c r="LR998" s="226"/>
      <c r="LS998" s="226"/>
      <c r="LT998" s="226"/>
      <c r="LU998" s="226"/>
      <c r="LV998" s="226"/>
      <c r="LW998" s="226"/>
      <c r="LX998" s="226"/>
      <c r="LY998" s="226"/>
      <c r="LZ998" s="226"/>
      <c r="MA998" s="226"/>
      <c r="MB998" s="226"/>
      <c r="MC998" s="226"/>
      <c r="MD998" s="226"/>
      <c r="ME998" s="226"/>
      <c r="MF998" s="226"/>
      <c r="MG998" s="226"/>
      <c r="MH998" s="226"/>
      <c r="MI998" s="226"/>
      <c r="MJ998" s="226"/>
      <c r="MK998" s="226"/>
      <c r="ML998" s="226"/>
      <c r="MM998" s="226"/>
      <c r="MN998" s="226"/>
      <c r="MO998" s="226"/>
      <c r="MP998" s="226"/>
      <c r="MQ998" s="226"/>
      <c r="MR998" s="226"/>
      <c r="MS998" s="226"/>
      <c r="MT998" s="226"/>
      <c r="MU998" s="226"/>
      <c r="MV998" s="226"/>
      <c r="MW998" s="226"/>
      <c r="MX998" s="226"/>
      <c r="MY998" s="226"/>
      <c r="MZ998" s="226"/>
      <c r="NA998" s="226"/>
      <c r="NB998" s="226"/>
      <c r="NC998" s="226"/>
      <c r="ND998" s="226"/>
      <c r="NE998" s="226"/>
      <c r="NF998" s="226"/>
      <c r="NG998" s="226"/>
      <c r="NH998" s="226"/>
      <c r="NI998" s="226"/>
      <c r="NJ998" s="226"/>
      <c r="NK998" s="226"/>
      <c r="NL998" s="226"/>
      <c r="NM998" s="226"/>
      <c r="NN998" s="226"/>
      <c r="NO998" s="226"/>
      <c r="NP998" s="226"/>
      <c r="NQ998" s="226"/>
      <c r="NR998" s="226"/>
      <c r="NS998" s="226"/>
      <c r="NT998" s="226"/>
      <c r="NU998" s="226"/>
      <c r="NV998" s="226"/>
      <c r="NW998" s="226"/>
      <c r="NX998" s="226"/>
      <c r="NY998" s="226"/>
      <c r="NZ998" s="226"/>
      <c r="OA998" s="226"/>
      <c r="OB998" s="226"/>
      <c r="OC998" s="226"/>
      <c r="OD998" s="226"/>
      <c r="OE998" s="226"/>
      <c r="OF998" s="226"/>
      <c r="OG998" s="226"/>
      <c r="OH998" s="226"/>
      <c r="OI998" s="226"/>
      <c r="OJ998" s="226"/>
      <c r="OK998" s="226"/>
      <c r="OL998" s="226"/>
      <c r="OM998" s="226"/>
      <c r="ON998" s="226"/>
      <c r="OO998" s="226"/>
      <c r="OP998" s="226"/>
      <c r="OQ998" s="226"/>
      <c r="OR998" s="226"/>
      <c r="OS998" s="226"/>
      <c r="OT998" s="226"/>
      <c r="OU998" s="226"/>
      <c r="OV998" s="226"/>
      <c r="OW998" s="226"/>
      <c r="OX998" s="226"/>
      <c r="OY998" s="226"/>
      <c r="OZ998" s="226"/>
      <c r="PA998" s="226"/>
      <c r="PB998" s="226"/>
      <c r="PC998" s="226"/>
      <c r="PD998" s="226"/>
      <c r="PE998" s="226"/>
      <c r="PF998" s="226"/>
      <c r="PG998" s="226"/>
      <c r="PH998" s="226"/>
      <c r="PI998" s="226"/>
      <c r="PJ998" s="226"/>
      <c r="PK998" s="226"/>
      <c r="PL998" s="226"/>
      <c r="PM998" s="226"/>
      <c r="PN998" s="226"/>
      <c r="PO998" s="226"/>
      <c r="PP998" s="226"/>
      <c r="PQ998" s="226"/>
      <c r="PR998" s="226"/>
      <c r="PS998" s="226"/>
      <c r="PT998" s="226"/>
      <c r="PU998" s="226"/>
      <c r="PV998" s="226"/>
      <c r="PW998" s="226"/>
      <c r="PX998" s="226"/>
      <c r="PY998" s="226"/>
      <c r="PZ998" s="226"/>
      <c r="QA998" s="226"/>
      <c r="QB998" s="226"/>
      <c r="QC998" s="226"/>
      <c r="QD998" s="226"/>
      <c r="QE998" s="226"/>
      <c r="QF998" s="226"/>
      <c r="QG998" s="226"/>
      <c r="QH998" s="226"/>
      <c r="QI998" s="226"/>
      <c r="QJ998" s="226"/>
      <c r="QK998" s="226"/>
      <c r="QL998" s="226"/>
      <c r="QM998" s="226"/>
      <c r="QN998" s="226"/>
      <c r="QO998" s="226"/>
      <c r="QP998" s="226"/>
      <c r="QQ998" s="226"/>
      <c r="QR998" s="226"/>
      <c r="QS998" s="226"/>
      <c r="QT998" s="226"/>
      <c r="QU998" s="226"/>
      <c r="QV998" s="226"/>
      <c r="QW998" s="226"/>
      <c r="QX998" s="226"/>
      <c r="QY998" s="226"/>
      <c r="QZ998" s="226"/>
      <c r="RA998" s="226"/>
      <c r="RB998" s="226"/>
      <c r="RC998" s="226"/>
      <c r="RD998" s="226"/>
      <c r="RE998" s="226"/>
      <c r="RF998" s="226"/>
      <c r="RG998" s="226"/>
      <c r="RH998" s="226"/>
      <c r="RI998" s="226"/>
      <c r="RJ998" s="226"/>
      <c r="RK998" s="226"/>
      <c r="RL998" s="226"/>
      <c r="RM998" s="226"/>
      <c r="RN998" s="226"/>
      <c r="RO998" s="226"/>
      <c r="RP998" s="226"/>
      <c r="RQ998" s="226"/>
      <c r="RR998" s="226"/>
      <c r="RS998" s="226"/>
      <c r="RT998" s="226"/>
      <c r="RU998" s="226"/>
      <c r="RV998" s="226"/>
      <c r="RW998" s="226"/>
      <c r="RX998" s="226"/>
      <c r="RY998" s="226"/>
      <c r="RZ998" s="226"/>
      <c r="SA998" s="226"/>
      <c r="SB998" s="226"/>
      <c r="SC998" s="226"/>
      <c r="SD998" s="226"/>
      <c r="SE998" s="226"/>
      <c r="SF998" s="226"/>
      <c r="SG998" s="226"/>
      <c r="SH998" s="226"/>
      <c r="SI998" s="226"/>
      <c r="SJ998" s="226"/>
      <c r="SK998" s="226"/>
      <c r="SL998" s="226"/>
      <c r="SM998" s="226"/>
      <c r="SN998" s="226"/>
      <c r="SO998" s="226"/>
      <c r="SP998" s="226"/>
      <c r="SQ998" s="226"/>
      <c r="SR998" s="226"/>
      <c r="SS998" s="226"/>
      <c r="ST998" s="226"/>
      <c r="SU998" s="226"/>
      <c r="SV998" s="226"/>
      <c r="SW998" s="226"/>
      <c r="SX998" s="226"/>
      <c r="SY998" s="226"/>
      <c r="SZ998" s="226"/>
      <c r="TA998" s="226"/>
      <c r="TB998" s="226"/>
      <c r="TC998" s="226"/>
      <c r="TD998" s="226"/>
      <c r="TE998" s="226"/>
      <c r="TF998" s="226"/>
      <c r="TG998" s="226"/>
      <c r="TH998" s="226"/>
      <c r="TI998" s="226"/>
      <c r="TJ998" s="226"/>
      <c r="TK998" s="226"/>
      <c r="TL998" s="226"/>
      <c r="TM998" s="226"/>
      <c r="TN998" s="226"/>
      <c r="TO998" s="226"/>
      <c r="TP998" s="226"/>
      <c r="TQ998" s="226"/>
      <c r="TR998" s="226"/>
      <c r="TS998" s="226"/>
      <c r="TT998" s="226"/>
      <c r="TU998" s="226"/>
      <c r="TV998" s="226"/>
      <c r="TW998" s="226"/>
      <c r="TX998" s="226"/>
      <c r="TY998" s="226"/>
      <c r="TZ998" s="226"/>
      <c r="UA998" s="226"/>
      <c r="UB998" s="226"/>
      <c r="UC998" s="226"/>
      <c r="UD998" s="226"/>
      <c r="UE998" s="226"/>
      <c r="UF998" s="226"/>
      <c r="UG998" s="226"/>
      <c r="UH998" s="226"/>
      <c r="UI998" s="226"/>
      <c r="UJ998" s="226"/>
      <c r="UK998" s="226"/>
      <c r="UL998" s="226"/>
      <c r="UM998" s="226"/>
      <c r="UN998" s="226"/>
      <c r="UO998" s="226"/>
      <c r="UP998" s="226"/>
      <c r="UQ998" s="226"/>
      <c r="UR998" s="226"/>
      <c r="US998" s="226"/>
      <c r="UT998" s="226"/>
      <c r="UU998" s="226"/>
      <c r="UV998" s="226"/>
      <c r="UW998" s="226"/>
      <c r="UX998" s="226"/>
      <c r="UY998" s="226"/>
      <c r="UZ998" s="226"/>
      <c r="VA998" s="226"/>
      <c r="VB998" s="226"/>
      <c r="VC998" s="226"/>
      <c r="VD998" s="226"/>
      <c r="VE998" s="226"/>
      <c r="VF998" s="226"/>
      <c r="VG998" s="226"/>
      <c r="VH998" s="226"/>
      <c r="VI998" s="226"/>
      <c r="VJ998" s="226"/>
      <c r="VK998" s="226"/>
      <c r="VL998" s="226"/>
      <c r="VM998" s="226"/>
      <c r="VN998" s="226"/>
      <c r="VO998" s="226"/>
      <c r="VP998" s="226"/>
      <c r="VQ998" s="226"/>
      <c r="VR998" s="226"/>
      <c r="VS998" s="226"/>
      <c r="VT998" s="226"/>
      <c r="VU998" s="226"/>
      <c r="VV998" s="226"/>
      <c r="VW998" s="226"/>
      <c r="VX998" s="226"/>
      <c r="VY998" s="226"/>
      <c r="VZ998" s="226"/>
      <c r="WA998" s="226"/>
      <c r="WB998" s="226"/>
      <c r="WC998" s="226"/>
      <c r="WD998" s="226"/>
      <c r="WE998" s="226"/>
      <c r="WF998" s="226"/>
      <c r="WG998" s="226"/>
      <c r="WH998" s="226"/>
      <c r="WI998" s="226"/>
      <c r="WJ998" s="226"/>
      <c r="WK998" s="226"/>
      <c r="WL998" s="226"/>
      <c r="WM998" s="226"/>
      <c r="WN998" s="226"/>
      <c r="WO998" s="226"/>
      <c r="WP998" s="226"/>
      <c r="WQ998" s="226"/>
      <c r="WR998" s="226"/>
      <c r="WS998" s="226"/>
      <c r="WT998" s="226"/>
      <c r="WU998" s="226"/>
      <c r="WV998" s="226"/>
      <c r="WW998" s="226"/>
      <c r="WX998" s="226"/>
      <c r="WY998" s="226"/>
      <c r="WZ998" s="226"/>
      <c r="XA998" s="226"/>
      <c r="XB998" s="226"/>
      <c r="XC998" s="226"/>
      <c r="XD998" s="226"/>
      <c r="XE998" s="226"/>
      <c r="XF998" s="226"/>
      <c r="XG998" s="226"/>
      <c r="XH998" s="226"/>
      <c r="XI998" s="226"/>
      <c r="XJ998" s="226"/>
      <c r="XK998" s="226"/>
      <c r="XL998" s="226"/>
      <c r="XM998" s="226"/>
      <c r="XN998" s="226"/>
      <c r="XO998" s="226"/>
      <c r="XP998" s="226"/>
      <c r="XQ998" s="226"/>
      <c r="XR998" s="226"/>
      <c r="XS998" s="226"/>
      <c r="XT998" s="226"/>
      <c r="XU998" s="226"/>
      <c r="XV998" s="226"/>
      <c r="XW998" s="226"/>
      <c r="XX998" s="226"/>
      <c r="XY998" s="226"/>
      <c r="XZ998" s="226"/>
      <c r="YA998" s="226"/>
      <c r="YB998" s="226"/>
      <c r="YC998" s="226"/>
      <c r="YD998" s="226"/>
      <c r="YE998" s="226"/>
      <c r="YF998" s="226"/>
      <c r="YG998" s="226"/>
      <c r="YH998" s="226"/>
      <c r="YI998" s="226"/>
      <c r="YJ998" s="226"/>
      <c r="YK998" s="226"/>
      <c r="YL998" s="226"/>
      <c r="YM998" s="226"/>
      <c r="YN998" s="226"/>
      <c r="YO998" s="226"/>
      <c r="YP998" s="226"/>
      <c r="YQ998" s="226"/>
      <c r="YR998" s="226"/>
      <c r="YS998" s="226"/>
      <c r="YT998" s="226"/>
      <c r="YU998" s="226"/>
      <c r="YV998" s="226"/>
      <c r="YW998" s="226"/>
      <c r="YX998" s="226"/>
      <c r="YY998" s="226"/>
      <c r="YZ998" s="226"/>
      <c r="ZA998" s="226"/>
      <c r="ZB998" s="226"/>
      <c r="ZC998" s="226"/>
      <c r="ZD998" s="226"/>
      <c r="ZE998" s="226"/>
      <c r="ZF998" s="226"/>
      <c r="ZG998" s="226"/>
      <c r="ZH998" s="226"/>
      <c r="ZI998" s="226"/>
      <c r="ZJ998" s="226"/>
      <c r="ZK998" s="226"/>
      <c r="ZL998" s="226"/>
      <c r="ZM998" s="226"/>
      <c r="ZN998" s="226"/>
      <c r="ZO998" s="226"/>
      <c r="ZP998" s="226"/>
      <c r="ZQ998" s="226"/>
      <c r="ZR998" s="226"/>
      <c r="ZS998" s="226"/>
      <c r="ZT998" s="226"/>
      <c r="ZU998" s="226"/>
      <c r="ZV998" s="226"/>
      <c r="ZW998" s="226"/>
      <c r="ZX998" s="226"/>
      <c r="ZY998" s="226"/>
      <c r="ZZ998" s="226"/>
      <c r="AAA998" s="226"/>
      <c r="AAB998" s="226"/>
      <c r="AAC998" s="226"/>
      <c r="AAD998" s="226"/>
      <c r="AAE998" s="226"/>
      <c r="AAF998" s="226"/>
      <c r="AAG998" s="226"/>
      <c r="AAH998" s="226"/>
      <c r="AAI998" s="226"/>
      <c r="AAJ998" s="226"/>
      <c r="AAK998" s="226"/>
      <c r="AAL998" s="226"/>
      <c r="AAM998" s="226"/>
      <c r="AAN998" s="226"/>
      <c r="AAO998" s="226"/>
      <c r="AAP998" s="226"/>
      <c r="AAQ998" s="226"/>
      <c r="AAR998" s="226"/>
      <c r="AAS998" s="226"/>
      <c r="AAT998" s="226"/>
      <c r="AAU998" s="226"/>
      <c r="AAV998" s="226"/>
      <c r="AAW998" s="226"/>
      <c r="AAX998" s="226"/>
      <c r="AAY998" s="226"/>
      <c r="AAZ998" s="226"/>
      <c r="ABA998" s="226"/>
      <c r="ABB998" s="226"/>
      <c r="ABC998" s="226"/>
      <c r="ABD998" s="226"/>
      <c r="ABE998" s="226"/>
      <c r="ABF998" s="226"/>
      <c r="ABG998" s="226"/>
      <c r="ABH998" s="226"/>
      <c r="ABI998" s="226"/>
      <c r="ABJ998" s="226"/>
      <c r="ABK998" s="226"/>
      <c r="ABL998" s="226"/>
      <c r="ABM998" s="226"/>
      <c r="ABN998" s="226"/>
      <c r="ABO998" s="226"/>
      <c r="ABP998" s="226"/>
      <c r="ABQ998" s="226"/>
      <c r="ABR998" s="226"/>
      <c r="ABS998" s="226"/>
      <c r="ABT998" s="226"/>
      <c r="ABU998" s="226"/>
      <c r="ABV998" s="226"/>
      <c r="ABW998" s="226"/>
      <c r="ABX998" s="226"/>
      <c r="ABY998" s="226"/>
      <c r="ABZ998" s="226"/>
      <c r="ACA998" s="226"/>
      <c r="ACB998" s="226"/>
      <c r="ACC998" s="226"/>
      <c r="ACD998" s="226"/>
      <c r="ACE998" s="226"/>
      <c r="ACF998" s="226"/>
      <c r="ACG998" s="226"/>
      <c r="ACH998" s="226"/>
      <c r="ACI998" s="226"/>
      <c r="ACJ998" s="226"/>
      <c r="ACK998" s="226"/>
      <c r="ACL998" s="226"/>
      <c r="ACM998" s="226"/>
      <c r="ACN998" s="226"/>
      <c r="ACO998" s="226"/>
      <c r="ACP998" s="226"/>
      <c r="ACQ998" s="226"/>
      <c r="ACR998" s="226"/>
      <c r="ACS998" s="226"/>
      <c r="ACT998" s="226"/>
      <c r="ACU998" s="226"/>
      <c r="ACV998" s="226"/>
      <c r="ACW998" s="226"/>
      <c r="ACX998" s="226"/>
      <c r="ACY998" s="226"/>
      <c r="ACZ998" s="226"/>
      <c r="ADA998" s="226"/>
      <c r="ADB998" s="226"/>
      <c r="ADC998" s="226"/>
      <c r="ADD998" s="226"/>
      <c r="ADE998" s="226"/>
      <c r="ADF998" s="226"/>
      <c r="ADG998" s="226"/>
      <c r="ADH998" s="226"/>
      <c r="ADI998" s="226"/>
      <c r="ADJ998" s="226"/>
      <c r="ADK998" s="226"/>
      <c r="ADL998" s="226"/>
      <c r="ADM998" s="226"/>
      <c r="ADN998" s="226"/>
      <c r="ADO998" s="226"/>
      <c r="ADP998" s="226"/>
      <c r="ADQ998" s="226"/>
      <c r="ADR998" s="226"/>
      <c r="ADS998" s="226"/>
      <c r="ADT998" s="226"/>
      <c r="ADU998" s="226"/>
      <c r="ADV998" s="226"/>
      <c r="ADW998" s="226"/>
      <c r="ADX998" s="226"/>
      <c r="ADY998" s="226"/>
      <c r="ADZ998" s="226"/>
      <c r="AEA998" s="226"/>
      <c r="AEB998" s="226"/>
      <c r="AEC998" s="226"/>
      <c r="AED998" s="226"/>
      <c r="AEE998" s="226"/>
      <c r="AEF998" s="226"/>
      <c r="AEG998" s="226"/>
      <c r="AEH998" s="226"/>
      <c r="AEI998" s="226"/>
      <c r="AEJ998" s="226"/>
      <c r="AEK998" s="226"/>
      <c r="AEL998" s="226"/>
      <c r="AEM998" s="226"/>
      <c r="AEN998" s="226"/>
      <c r="AEO998" s="226"/>
      <c r="AEP998" s="226"/>
      <c r="AEQ998" s="226"/>
      <c r="AER998" s="226"/>
      <c r="AES998" s="226"/>
      <c r="AET998" s="226"/>
      <c r="AEU998" s="226"/>
      <c r="AEV998" s="226"/>
      <c r="AEW998" s="226"/>
      <c r="AEX998" s="226"/>
      <c r="AEY998" s="226"/>
      <c r="AEZ998" s="226"/>
      <c r="AFA998" s="226"/>
      <c r="AFB998" s="226"/>
      <c r="AFC998" s="226"/>
      <c r="AFD998" s="226"/>
      <c r="AFE998" s="226"/>
      <c r="AFF998" s="226"/>
      <c r="AFG998" s="226"/>
      <c r="AFH998" s="226"/>
      <c r="AFI998" s="226"/>
      <c r="AFJ998" s="226"/>
      <c r="AFK998" s="226"/>
      <c r="AFL998" s="226"/>
      <c r="AFM998" s="226"/>
      <c r="AFN998" s="226"/>
      <c r="AFO998" s="226"/>
      <c r="AFP998" s="226"/>
      <c r="AFQ998" s="226"/>
      <c r="AFR998" s="226"/>
      <c r="AFS998" s="226"/>
      <c r="AFT998" s="226"/>
      <c r="AFU998" s="226"/>
      <c r="AFV998" s="226"/>
      <c r="AFW998" s="226"/>
      <c r="AFX998" s="226"/>
      <c r="AFY998" s="226"/>
      <c r="AFZ998" s="226"/>
      <c r="AGA998" s="226"/>
      <c r="AGB998" s="226"/>
      <c r="AGC998" s="226"/>
      <c r="AGD998" s="226"/>
      <c r="AGE998" s="226"/>
      <c r="AGF998" s="226"/>
      <c r="AGG998" s="226"/>
      <c r="AGH998" s="226"/>
      <c r="AGI998" s="226"/>
      <c r="AGJ998" s="226"/>
      <c r="AGK998" s="226"/>
      <c r="AGL998" s="226"/>
      <c r="AGM998" s="226"/>
      <c r="AGN998" s="226"/>
      <c r="AGO998" s="226"/>
      <c r="AGP998" s="226"/>
      <c r="AGQ998" s="226"/>
      <c r="AGR998" s="226"/>
      <c r="AGS998" s="226"/>
      <c r="AGT998" s="226"/>
      <c r="AGU998" s="226"/>
      <c r="AGV998" s="226"/>
      <c r="AGW998" s="226"/>
      <c r="AGX998" s="226"/>
      <c r="AGY998" s="226"/>
      <c r="AGZ998" s="226"/>
      <c r="AHA998" s="226"/>
      <c r="AHB998" s="226"/>
      <c r="AHC998" s="226"/>
      <c r="AHD998" s="226"/>
      <c r="AHE998" s="226"/>
      <c r="AHF998" s="226"/>
      <c r="AHG998" s="226"/>
      <c r="AHH998" s="226"/>
      <c r="AHI998" s="226"/>
      <c r="AHJ998" s="226"/>
      <c r="AHK998" s="226"/>
      <c r="AHL998" s="226"/>
      <c r="AHM998" s="226"/>
      <c r="AHN998" s="226"/>
      <c r="AHO998" s="226"/>
      <c r="AHP998" s="226"/>
      <c r="AHQ998" s="226"/>
      <c r="AHR998" s="226"/>
      <c r="AHS998" s="226"/>
      <c r="AHT998" s="226"/>
      <c r="AHU998" s="226"/>
      <c r="AHV998" s="226"/>
      <c r="AHW998" s="226"/>
      <c r="AHX998" s="226"/>
      <c r="AHY998" s="226"/>
      <c r="AHZ998" s="226"/>
      <c r="AIA998" s="226"/>
      <c r="AIB998" s="226"/>
      <c r="AIC998" s="226"/>
      <c r="AID998" s="226"/>
      <c r="AIE998" s="226"/>
      <c r="AIF998" s="226"/>
      <c r="AIG998" s="226"/>
      <c r="AIH998" s="226"/>
      <c r="AII998" s="226"/>
      <c r="AIJ998" s="226"/>
      <c r="AIK998" s="226"/>
      <c r="AIL998" s="226"/>
      <c r="AIM998" s="226"/>
      <c r="AIN998" s="226"/>
      <c r="AIO998" s="226"/>
      <c r="AIP998" s="226"/>
      <c r="AIQ998" s="226"/>
      <c r="AIR998" s="226"/>
      <c r="AIS998" s="226"/>
      <c r="AIT998" s="226"/>
      <c r="AIU998" s="226"/>
      <c r="AIV998" s="226"/>
      <c r="AIW998" s="226"/>
      <c r="AIX998" s="226"/>
      <c r="AIY998" s="226"/>
      <c r="AIZ998" s="226"/>
      <c r="AJA998" s="226"/>
      <c r="AJB998" s="226"/>
      <c r="AJC998" s="226"/>
      <c r="AJD998" s="226"/>
      <c r="AJE998" s="226"/>
      <c r="AJF998" s="226"/>
      <c r="AJG998" s="226"/>
      <c r="AJH998" s="226"/>
      <c r="AJI998" s="226"/>
      <c r="AJJ998" s="226"/>
      <c r="AJK998" s="226"/>
      <c r="AJL998" s="226"/>
      <c r="AJM998" s="226"/>
      <c r="AJN998" s="226"/>
      <c r="AJO998" s="226"/>
      <c r="AJP998" s="226"/>
      <c r="AJQ998" s="226"/>
      <c r="AJR998" s="226"/>
      <c r="AJS998" s="226"/>
      <c r="AJT998" s="226"/>
      <c r="AJU998" s="226"/>
      <c r="AJV998" s="226"/>
      <c r="AJW998" s="226"/>
      <c r="AJX998" s="226"/>
      <c r="AJY998" s="226"/>
      <c r="AJZ998" s="226"/>
      <c r="AKA998" s="226"/>
      <c r="AKB998" s="226"/>
      <c r="AKC998" s="226"/>
      <c r="AKD998" s="226"/>
      <c r="AKE998" s="226"/>
      <c r="AKF998" s="226"/>
      <c r="AKG998" s="226"/>
      <c r="AKH998" s="226"/>
      <c r="AKI998" s="226"/>
      <c r="AKJ998" s="226"/>
      <c r="AKK998" s="226"/>
      <c r="AKL998" s="226"/>
      <c r="AKM998" s="226"/>
      <c r="AKN998" s="226"/>
      <c r="AKO998" s="226"/>
      <c r="AKP998" s="226"/>
      <c r="AKQ998" s="226"/>
      <c r="AKR998" s="226"/>
      <c r="AKS998" s="226"/>
      <c r="AKT998" s="226"/>
      <c r="AKU998" s="226"/>
      <c r="AKV998" s="226"/>
      <c r="AKW998" s="226"/>
      <c r="AKX998" s="226"/>
      <c r="AKY998" s="226"/>
      <c r="AKZ998" s="226"/>
      <c r="ALA998" s="226"/>
      <c r="ALB998" s="226"/>
      <c r="ALC998" s="226"/>
      <c r="ALD998" s="226"/>
      <c r="ALE998" s="226"/>
      <c r="ALF998" s="226"/>
      <c r="ALG998" s="226"/>
      <c r="ALH998" s="226"/>
      <c r="ALI998" s="226"/>
      <c r="ALJ998" s="226"/>
      <c r="ALK998" s="226"/>
      <c r="ALL998" s="226"/>
      <c r="ALM998" s="226"/>
      <c r="ALN998" s="226"/>
      <c r="ALO998" s="226"/>
      <c r="ALP998" s="226"/>
      <c r="ALQ998" s="226"/>
      <c r="ALR998" s="226"/>
      <c r="ALS998" s="226"/>
      <c r="ALT998" s="226"/>
      <c r="ALU998" s="226"/>
      <c r="ALV998" s="226"/>
      <c r="ALW998" s="226"/>
      <c r="ALX998" s="226"/>
      <c r="ALY998" s="226"/>
      <c r="ALZ998" s="226"/>
      <c r="AMA998" s="226"/>
      <c r="AMB998" s="226"/>
      <c r="AMC998" s="226"/>
      <c r="AMD998" s="226"/>
      <c r="AME998" s="226"/>
      <c r="AMF998" s="226"/>
      <c r="AMG998" s="226"/>
      <c r="AMH998" s="226"/>
      <c r="AMI998" s="226"/>
      <c r="AMJ998" s="226"/>
      <c r="AMK998" s="226"/>
      <c r="AML998" s="226"/>
      <c r="AMM998" s="226"/>
      <c r="AMN998" s="226"/>
      <c r="AMO998" s="226"/>
      <c r="AMP998" s="226"/>
      <c r="AMQ998" s="226"/>
      <c r="AMR998" s="226"/>
      <c r="AMS998" s="226"/>
      <c r="AMT998" s="226"/>
      <c r="AMU998" s="226"/>
      <c r="AMV998" s="226"/>
      <c r="AMW998" s="226"/>
      <c r="AMX998" s="226"/>
    </row>
    <row r="999" spans="1:1038" s="432" customFormat="1" ht="18" customHeight="1">
      <c r="A999" s="547" t="s">
        <v>2392</v>
      </c>
      <c r="B999" s="524" t="s">
        <v>1647</v>
      </c>
      <c r="C999" s="422"/>
      <c r="D999" s="525" t="s">
        <v>1279</v>
      </c>
      <c r="E999" s="422">
        <v>113</v>
      </c>
      <c r="F999" s="422">
        <v>4</v>
      </c>
      <c r="G999" s="526" t="str">
        <f t="shared" si="821"/>
        <v>113-4</v>
      </c>
      <c r="H999" s="422">
        <v>0</v>
      </c>
      <c r="I999" s="422">
        <v>4</v>
      </c>
      <c r="J999" s="527">
        <f t="shared" ref="J999:J1000" si="822">IF(H999=0, 1, 0)</f>
        <v>1</v>
      </c>
      <c r="K999" s="528" t="b">
        <f>IF(J1001=1,IF(((VLOOKUP($G999,[4]Depth_Lookup!$A$3:$J$550,9,FALSE))-(I999/100))=0,"Good",IF(((VLOOKUP($G999,[4]Depth_Lookup!$A$3:$J$550,9,FALSE))-(I999/100))&gt;0,"Too Short","Too Long")))</f>
        <v>0</v>
      </c>
      <c r="L999" s="171">
        <f>(VLOOKUP($G999,Depth_Lookup!$A$3:$J$410,10,FALSE))+(H999/100)</f>
        <v>298.84500000000003</v>
      </c>
      <c r="M999" s="171">
        <f>(VLOOKUP($G999,Depth_Lookup!$A$3:$J$410,10,FALSE))+(I999/100)</f>
        <v>298.88500000000005</v>
      </c>
      <c r="N999" s="441" t="s">
        <v>2472</v>
      </c>
      <c r="O999" s="422">
        <v>1</v>
      </c>
      <c r="P999" s="422" t="s">
        <v>853</v>
      </c>
      <c r="Q999" s="422" t="s">
        <v>2437</v>
      </c>
      <c r="R999" s="526" t="str">
        <f t="shared" ref="R999" si="823">P999&amp;""&amp;Q999</f>
        <v>Serpentinizedharzburgite</v>
      </c>
      <c r="S999" s="422" t="s">
        <v>700</v>
      </c>
      <c r="T999" s="422"/>
      <c r="U999" s="422"/>
      <c r="V999" s="422"/>
      <c r="W999" s="422" t="s">
        <v>2393</v>
      </c>
      <c r="X999" s="529">
        <f>VLOOKUP(W999,[4]definitions_list_lookup!$A$13:$B$19,2,0)</f>
        <v>5</v>
      </c>
      <c r="Y999" s="422" t="s">
        <v>2438</v>
      </c>
      <c r="Z999" s="422" t="s">
        <v>2439</v>
      </c>
      <c r="AA999" s="422"/>
      <c r="AB999" s="422"/>
      <c r="AC999" s="422"/>
      <c r="AD999" s="422"/>
      <c r="AE999" s="423"/>
      <c r="AF999" s="526" t="e">
        <f>VLOOKUP(AE999,[4]definitions_list_mag!$V$12:$W$15,2,0)</f>
        <v>#N/A</v>
      </c>
      <c r="AG999" s="530"/>
      <c r="AH999" s="422"/>
      <c r="AI999" s="426">
        <v>73</v>
      </c>
      <c r="AJ999" s="422"/>
      <c r="AK999" s="422"/>
      <c r="AL999" s="422"/>
      <c r="AM999" s="422"/>
      <c r="AN999" s="422"/>
      <c r="AO999" s="426"/>
      <c r="AP999" s="422"/>
      <c r="AQ999" s="422"/>
      <c r="AR999" s="422"/>
      <c r="AS999" s="422"/>
      <c r="AT999" s="422"/>
      <c r="AU999" s="426">
        <v>1</v>
      </c>
      <c r="AV999" s="422">
        <v>1</v>
      </c>
      <c r="AW999" s="422">
        <v>0.5</v>
      </c>
      <c r="AX999" s="422" t="s">
        <v>110</v>
      </c>
      <c r="AY999" s="422" t="s">
        <v>103</v>
      </c>
      <c r="AZ999" s="422"/>
      <c r="BA999" s="426">
        <v>25</v>
      </c>
      <c r="BB999" s="422">
        <v>7</v>
      </c>
      <c r="BC999" s="422">
        <v>2</v>
      </c>
      <c r="BD999" s="422" t="s">
        <v>110</v>
      </c>
      <c r="BE999" s="422" t="s">
        <v>103</v>
      </c>
      <c r="BF999" s="422"/>
      <c r="BG999" s="426"/>
      <c r="BH999" s="422"/>
      <c r="BI999" s="422"/>
      <c r="BJ999" s="422"/>
      <c r="BK999" s="422"/>
      <c r="BL999" s="422"/>
      <c r="BM999" s="426">
        <v>1</v>
      </c>
      <c r="BN999" s="422" t="s">
        <v>1469</v>
      </c>
      <c r="BO999" s="422" t="s">
        <v>1469</v>
      </c>
      <c r="BP999" s="422"/>
      <c r="BQ999" s="422"/>
      <c r="BR999" s="422"/>
      <c r="BS999" s="422"/>
      <c r="BT999" s="422"/>
      <c r="BU999" s="422"/>
      <c r="BV999" s="422"/>
      <c r="BW999" s="422"/>
      <c r="BX999" s="422"/>
      <c r="BY999" s="426"/>
      <c r="BZ999" s="422"/>
      <c r="CA999" s="422"/>
      <c r="CB999" s="422"/>
      <c r="CC999" s="422"/>
      <c r="CD999" s="422"/>
      <c r="CE999" s="422"/>
      <c r="CF999" s="531">
        <f t="shared" ref="CF999" si="824">AI999+AO999+BA999+AU999+BG999+BM999+BY999</f>
        <v>100</v>
      </c>
      <c r="CG999" s="166"/>
      <c r="CH999" s="163" t="s">
        <v>1329</v>
      </c>
      <c r="CI999" s="163">
        <v>80</v>
      </c>
      <c r="CJ999" s="163"/>
      <c r="CK999" s="164"/>
      <c r="CL999" s="165"/>
      <c r="CM999" s="165"/>
      <c r="CN999" s="165"/>
      <c r="CO999" s="165"/>
      <c r="CP999" s="165"/>
      <c r="CQ999" s="165"/>
      <c r="CR999" s="165"/>
      <c r="CS999" s="165"/>
      <c r="CT999" s="165"/>
      <c r="CU999" s="165"/>
      <c r="CV999" s="165"/>
      <c r="CW999" s="165"/>
      <c r="CX999" s="165"/>
      <c r="CY999" s="165"/>
      <c r="CZ999" s="165"/>
      <c r="DA999" s="165"/>
      <c r="DB999" s="165">
        <v>95</v>
      </c>
      <c r="DC999" s="429">
        <v>5</v>
      </c>
      <c r="DD999" s="165"/>
      <c r="DE999" s="165"/>
      <c r="DF999" s="165"/>
      <c r="DG999" s="165"/>
      <c r="DH999" s="165"/>
      <c r="DI999" s="165"/>
      <c r="DJ999" s="165"/>
      <c r="DK999" s="209">
        <f t="shared" ref="DK999" si="825">SUM(CL999:DJ999)</f>
        <v>100</v>
      </c>
      <c r="DL999" s="166"/>
      <c r="DM999" s="165"/>
      <c r="DN999" s="165">
        <v>5</v>
      </c>
      <c r="DO999" s="167"/>
      <c r="DQ999" s="166"/>
      <c r="DR999" s="167"/>
      <c r="DS999" s="166"/>
      <c r="DT999" s="555" t="s">
        <v>2489</v>
      </c>
      <c r="DU999" s="429"/>
      <c r="DV999" s="429"/>
      <c r="DW999" s="532" t="e">
        <f>VLOOKUP(P999,[4]definitions_list_lookup!$K$30:$L$54,2,0)</f>
        <v>#N/A</v>
      </c>
      <c r="DX999" s="443" t="s">
        <v>2151</v>
      </c>
      <c r="DY999" s="443" t="s">
        <v>2292</v>
      </c>
      <c r="DZ999" s="533"/>
      <c r="EA999" s="534"/>
      <c r="EB999" s="429"/>
      <c r="EC999" s="534"/>
      <c r="ED999" s="229" t="s">
        <v>2517</v>
      </c>
      <c r="EE999" s="535"/>
      <c r="EF999" s="536"/>
      <c r="EG999" s="535"/>
      <c r="EH999" s="537"/>
      <c r="EI999" s="538"/>
      <c r="EJ999" s="539"/>
      <c r="EK999" s="540"/>
      <c r="EL999" s="535"/>
      <c r="EM999" s="537"/>
      <c r="EN999" s="537"/>
      <c r="EO999" s="541"/>
      <c r="EP999" s="541"/>
      <c r="EQ999" s="541"/>
      <c r="ER999" s="541"/>
      <c r="ES999" s="541"/>
      <c r="ET999" s="541"/>
      <c r="EU999" s="541"/>
      <c r="EV999" s="542"/>
      <c r="EW999" s="542"/>
      <c r="EX999" s="542"/>
      <c r="EY999" s="542"/>
      <c r="EZ999" s="192" t="e">
        <f t="shared" si="755"/>
        <v>#DIV/0!</v>
      </c>
      <c r="FA999" s="192" t="e">
        <f t="shared" si="756"/>
        <v>#DIV/0!</v>
      </c>
      <c r="FB999" s="192" t="e">
        <f t="shared" si="757"/>
        <v>#DIV/0!</v>
      </c>
      <c r="FC999" s="192" t="e">
        <f t="shared" si="758"/>
        <v>#DIV/0!</v>
      </c>
      <c r="FD999" s="192" t="e">
        <f t="shared" si="759"/>
        <v>#DIV/0!</v>
      </c>
      <c r="FE999" s="193" t="e">
        <f t="shared" si="760"/>
        <v>#DIV/0!</v>
      </c>
      <c r="FF999" s="194" t="e">
        <f t="shared" si="761"/>
        <v>#DIV/0!</v>
      </c>
      <c r="FG999" s="535"/>
      <c r="FH999" s="537"/>
      <c r="FI999" s="778">
        <f t="shared" si="762"/>
        <v>0</v>
      </c>
      <c r="FJ999" s="779" t="e">
        <f t="shared" si="763"/>
        <v>#DIV/0!</v>
      </c>
      <c r="FK999" s="779" t="e">
        <f t="shared" si="764"/>
        <v>#DIV/0!</v>
      </c>
      <c r="FL999" s="780" t="e">
        <f t="shared" si="765"/>
        <v>#DIV/0!</v>
      </c>
      <c r="FM999" s="169" t="e">
        <f t="shared" si="766"/>
        <v>#DIV/0!</v>
      </c>
      <c r="FN999" s="783" t="e">
        <f t="shared" si="767"/>
        <v>#DIV/0!</v>
      </c>
      <c r="FO999" s="422"/>
      <c r="FP999" s="422"/>
      <c r="FQ999" s="422"/>
      <c r="FR999" s="422"/>
      <c r="FS999" s="422"/>
      <c r="FT999" s="422"/>
      <c r="FU999" s="422"/>
      <c r="FV999" s="422"/>
      <c r="FW999" s="422"/>
      <c r="FX999" s="422"/>
      <c r="FY999" s="422"/>
      <c r="FZ999" s="422"/>
      <c r="GA999" s="422"/>
      <c r="GB999" s="422"/>
      <c r="GC999" s="422"/>
      <c r="GD999" s="422"/>
      <c r="GE999" s="422"/>
      <c r="GF999" s="422"/>
      <c r="GG999" s="422"/>
      <c r="GH999" s="422"/>
      <c r="GI999" s="422"/>
      <c r="GJ999" s="422"/>
      <c r="GK999" s="422"/>
      <c r="GL999" s="422"/>
      <c r="GM999" s="422"/>
      <c r="GN999" s="422"/>
      <c r="GO999" s="422"/>
      <c r="GP999" s="422"/>
      <c r="GQ999" s="422"/>
      <c r="GR999" s="422"/>
      <c r="GS999" s="422"/>
      <c r="GT999" s="422"/>
      <c r="GU999" s="422"/>
      <c r="GV999" s="422"/>
      <c r="GW999" s="422"/>
      <c r="GX999" s="422"/>
      <c r="GY999" s="422"/>
      <c r="GZ999" s="422"/>
      <c r="HA999" s="422"/>
      <c r="HB999" s="422"/>
      <c r="HC999" s="422"/>
      <c r="HD999" s="422"/>
      <c r="HE999" s="422"/>
      <c r="HF999" s="422"/>
      <c r="HG999" s="422"/>
      <c r="HH999" s="422"/>
      <c r="HI999" s="422"/>
      <c r="HJ999" s="422"/>
      <c r="HK999" s="422"/>
      <c r="HL999" s="422"/>
      <c r="HM999" s="422"/>
      <c r="HN999" s="422"/>
      <c r="HO999" s="422"/>
      <c r="HP999" s="422"/>
      <c r="HQ999" s="422"/>
      <c r="HR999" s="422"/>
      <c r="HS999" s="422"/>
      <c r="HT999" s="422"/>
      <c r="HU999" s="422"/>
      <c r="HV999" s="422"/>
      <c r="HW999" s="422"/>
      <c r="HX999" s="422"/>
      <c r="HY999" s="422"/>
      <c r="HZ999" s="422"/>
      <c r="IA999" s="422"/>
      <c r="IB999" s="422"/>
      <c r="IC999" s="422"/>
      <c r="ID999" s="422"/>
      <c r="IE999" s="422"/>
      <c r="IF999" s="422"/>
      <c r="IG999" s="422"/>
      <c r="IH999" s="422"/>
      <c r="II999" s="422"/>
      <c r="IJ999" s="422"/>
      <c r="IK999" s="422"/>
      <c r="IL999" s="422"/>
      <c r="IM999" s="422"/>
      <c r="IN999" s="422"/>
      <c r="IO999" s="422"/>
      <c r="IP999" s="422"/>
      <c r="IQ999" s="422"/>
      <c r="IR999" s="422"/>
      <c r="IS999" s="422"/>
      <c r="IT999" s="422"/>
      <c r="IU999" s="422"/>
      <c r="IV999" s="422"/>
      <c r="IW999" s="422"/>
      <c r="IX999" s="422"/>
      <c r="IY999" s="422"/>
      <c r="IZ999" s="422"/>
      <c r="JA999" s="422"/>
      <c r="JB999" s="422"/>
      <c r="JC999" s="422"/>
      <c r="JD999" s="422"/>
      <c r="JE999" s="422"/>
      <c r="JF999" s="422"/>
      <c r="JG999" s="422"/>
      <c r="JH999" s="422"/>
      <c r="JI999" s="422"/>
      <c r="JJ999" s="422"/>
      <c r="JK999" s="422"/>
      <c r="JL999" s="422"/>
      <c r="JM999" s="422"/>
      <c r="JN999" s="422"/>
      <c r="JO999" s="422"/>
      <c r="JP999" s="422"/>
      <c r="JQ999" s="422"/>
      <c r="JR999" s="422"/>
      <c r="JS999" s="422"/>
      <c r="JT999" s="422"/>
      <c r="JU999" s="422"/>
      <c r="JV999" s="422"/>
      <c r="JW999" s="422"/>
      <c r="JX999" s="422"/>
      <c r="JY999" s="422"/>
      <c r="JZ999" s="422"/>
      <c r="KA999" s="422"/>
      <c r="KB999" s="422"/>
      <c r="KC999" s="422"/>
      <c r="KD999" s="422"/>
      <c r="KE999" s="422"/>
      <c r="KF999" s="422"/>
      <c r="KG999" s="422"/>
      <c r="KH999" s="422"/>
      <c r="KI999" s="422"/>
      <c r="KJ999" s="422"/>
      <c r="KK999" s="422"/>
      <c r="KL999" s="422"/>
      <c r="KM999" s="422"/>
      <c r="KN999" s="422"/>
      <c r="KO999" s="422"/>
      <c r="KP999" s="422"/>
      <c r="KQ999" s="422"/>
      <c r="KR999" s="422"/>
      <c r="KS999" s="422"/>
      <c r="KT999" s="422"/>
      <c r="KU999" s="422"/>
      <c r="KV999" s="422"/>
      <c r="KW999" s="422"/>
      <c r="KX999" s="422"/>
      <c r="KY999" s="422"/>
      <c r="KZ999" s="422"/>
      <c r="LA999" s="422"/>
      <c r="LB999" s="422"/>
      <c r="LC999" s="422"/>
      <c r="LD999" s="422"/>
      <c r="LE999" s="422"/>
      <c r="LF999" s="422"/>
      <c r="LG999" s="422"/>
      <c r="LH999" s="422"/>
      <c r="LI999" s="422"/>
      <c r="LJ999" s="422"/>
      <c r="LK999" s="422"/>
      <c r="LL999" s="422"/>
      <c r="LM999" s="422"/>
      <c r="LN999" s="422"/>
      <c r="LO999" s="422"/>
      <c r="LP999" s="422"/>
      <c r="LQ999" s="422"/>
      <c r="LR999" s="422"/>
      <c r="LS999" s="422"/>
      <c r="LT999" s="422"/>
      <c r="LU999" s="422"/>
      <c r="LV999" s="422"/>
      <c r="LW999" s="422"/>
      <c r="LX999" s="422"/>
      <c r="LY999" s="422"/>
      <c r="LZ999" s="422"/>
      <c r="MA999" s="422"/>
      <c r="MB999" s="422"/>
      <c r="MC999" s="422"/>
      <c r="MD999" s="422"/>
      <c r="ME999" s="422"/>
      <c r="MF999" s="422"/>
      <c r="MG999" s="422"/>
      <c r="MH999" s="422"/>
      <c r="MI999" s="422"/>
      <c r="MJ999" s="422"/>
      <c r="MK999" s="422"/>
      <c r="ML999" s="422"/>
      <c r="MM999" s="422"/>
      <c r="MN999" s="422"/>
      <c r="MO999" s="422"/>
      <c r="MP999" s="422"/>
      <c r="MQ999" s="422"/>
      <c r="MR999" s="422"/>
      <c r="MS999" s="422"/>
      <c r="MT999" s="422"/>
      <c r="MU999" s="422"/>
      <c r="MV999" s="422"/>
      <c r="MW999" s="422"/>
      <c r="MX999" s="422"/>
      <c r="MY999" s="422"/>
      <c r="MZ999" s="422"/>
      <c r="NA999" s="422"/>
      <c r="NB999" s="422"/>
      <c r="NC999" s="422"/>
      <c r="ND999" s="422"/>
      <c r="NE999" s="422"/>
      <c r="NF999" s="422"/>
      <c r="NG999" s="422"/>
      <c r="NH999" s="422"/>
      <c r="NI999" s="422"/>
      <c r="NJ999" s="422"/>
      <c r="NK999" s="422"/>
      <c r="NL999" s="422"/>
      <c r="NM999" s="422"/>
      <c r="NN999" s="422"/>
      <c r="NO999" s="422"/>
      <c r="NP999" s="422"/>
      <c r="NQ999" s="422"/>
      <c r="NR999" s="422"/>
      <c r="NS999" s="422"/>
      <c r="NT999" s="422"/>
      <c r="NU999" s="422"/>
      <c r="NV999" s="422"/>
      <c r="NW999" s="422"/>
      <c r="NX999" s="422"/>
      <c r="NY999" s="422"/>
      <c r="NZ999" s="422"/>
      <c r="OA999" s="422"/>
      <c r="OB999" s="422"/>
      <c r="OC999" s="422"/>
      <c r="OD999" s="422"/>
      <c r="OE999" s="422"/>
      <c r="OF999" s="422"/>
      <c r="OG999" s="422"/>
      <c r="OH999" s="422"/>
      <c r="OI999" s="422"/>
      <c r="OJ999" s="422"/>
      <c r="OK999" s="422"/>
      <c r="OL999" s="422"/>
      <c r="OM999" s="422"/>
      <c r="ON999" s="422"/>
      <c r="OO999" s="422"/>
      <c r="OP999" s="422"/>
      <c r="OQ999" s="422"/>
      <c r="OR999" s="422"/>
      <c r="OS999" s="422"/>
      <c r="OT999" s="422"/>
      <c r="OU999" s="422"/>
      <c r="OV999" s="422"/>
      <c r="OW999" s="422"/>
      <c r="OX999" s="422"/>
      <c r="OY999" s="422"/>
      <c r="OZ999" s="422"/>
      <c r="PA999" s="422"/>
      <c r="PB999" s="422"/>
      <c r="PC999" s="422"/>
      <c r="PD999" s="422"/>
      <c r="PE999" s="422"/>
      <c r="PF999" s="422"/>
      <c r="PG999" s="422"/>
      <c r="PH999" s="422"/>
      <c r="PI999" s="422"/>
      <c r="PJ999" s="422"/>
      <c r="PK999" s="422"/>
      <c r="PL999" s="422"/>
      <c r="PM999" s="422"/>
      <c r="PN999" s="422"/>
      <c r="PO999" s="422"/>
      <c r="PP999" s="422"/>
      <c r="PQ999" s="422"/>
      <c r="PR999" s="422"/>
      <c r="PS999" s="422"/>
      <c r="PT999" s="422"/>
      <c r="PU999" s="422"/>
      <c r="PV999" s="422"/>
      <c r="PW999" s="422"/>
      <c r="PX999" s="422"/>
      <c r="PY999" s="422"/>
      <c r="PZ999" s="422"/>
      <c r="QA999" s="422"/>
      <c r="QB999" s="422"/>
      <c r="QC999" s="422"/>
      <c r="QD999" s="422"/>
      <c r="QE999" s="422"/>
      <c r="QF999" s="422"/>
      <c r="QG999" s="422"/>
      <c r="QH999" s="422"/>
      <c r="QI999" s="422"/>
      <c r="QJ999" s="422"/>
      <c r="QK999" s="422"/>
      <c r="QL999" s="422"/>
      <c r="QM999" s="422"/>
      <c r="QN999" s="422"/>
      <c r="QO999" s="422"/>
      <c r="QP999" s="422"/>
      <c r="QQ999" s="422"/>
      <c r="QR999" s="422"/>
      <c r="QS999" s="422"/>
      <c r="QT999" s="422"/>
      <c r="QU999" s="422"/>
      <c r="QV999" s="422"/>
      <c r="QW999" s="422"/>
      <c r="QX999" s="422"/>
      <c r="QY999" s="422"/>
      <c r="QZ999" s="422"/>
      <c r="RA999" s="422"/>
      <c r="RB999" s="422"/>
      <c r="RC999" s="422"/>
      <c r="RD999" s="422"/>
      <c r="RE999" s="422"/>
      <c r="RF999" s="422"/>
      <c r="RG999" s="422"/>
      <c r="RH999" s="422"/>
      <c r="RI999" s="422"/>
      <c r="RJ999" s="422"/>
      <c r="RK999" s="422"/>
      <c r="RL999" s="422"/>
      <c r="RM999" s="422"/>
      <c r="RN999" s="422"/>
      <c r="RO999" s="422"/>
      <c r="RP999" s="422"/>
      <c r="RQ999" s="422"/>
      <c r="RR999" s="422"/>
      <c r="RS999" s="422"/>
      <c r="RT999" s="422"/>
      <c r="RU999" s="422"/>
      <c r="RV999" s="422"/>
      <c r="RW999" s="422"/>
      <c r="RX999" s="422"/>
      <c r="RY999" s="422"/>
      <c r="RZ999" s="422"/>
      <c r="SA999" s="422"/>
      <c r="SB999" s="422"/>
      <c r="SC999" s="422"/>
      <c r="SD999" s="422"/>
      <c r="SE999" s="422"/>
      <c r="SF999" s="422"/>
      <c r="SG999" s="422"/>
      <c r="SH999" s="422"/>
      <c r="SI999" s="422"/>
      <c r="SJ999" s="422"/>
      <c r="SK999" s="422"/>
      <c r="SL999" s="422"/>
      <c r="SM999" s="422"/>
      <c r="SN999" s="422"/>
      <c r="SO999" s="422"/>
      <c r="SP999" s="422"/>
      <c r="SQ999" s="422"/>
      <c r="SR999" s="422"/>
      <c r="SS999" s="422"/>
      <c r="ST999" s="422"/>
      <c r="SU999" s="422"/>
      <c r="SV999" s="422"/>
      <c r="SW999" s="422"/>
      <c r="SX999" s="422"/>
      <c r="SY999" s="422"/>
      <c r="SZ999" s="422"/>
      <c r="TA999" s="422"/>
      <c r="TB999" s="422"/>
      <c r="TC999" s="422"/>
      <c r="TD999" s="422"/>
      <c r="TE999" s="422"/>
      <c r="TF999" s="422"/>
      <c r="TG999" s="422"/>
      <c r="TH999" s="422"/>
      <c r="TI999" s="422"/>
      <c r="TJ999" s="422"/>
      <c r="TK999" s="422"/>
      <c r="TL999" s="422"/>
      <c r="TM999" s="422"/>
      <c r="TN999" s="422"/>
      <c r="TO999" s="422"/>
      <c r="TP999" s="422"/>
      <c r="TQ999" s="422"/>
      <c r="TR999" s="422"/>
      <c r="TS999" s="422"/>
      <c r="TT999" s="422"/>
      <c r="TU999" s="422"/>
      <c r="TV999" s="422"/>
      <c r="TW999" s="422"/>
      <c r="TX999" s="422"/>
      <c r="TY999" s="422"/>
      <c r="TZ999" s="422"/>
      <c r="UA999" s="422"/>
      <c r="UB999" s="422"/>
      <c r="UC999" s="422"/>
      <c r="UD999" s="422"/>
      <c r="UE999" s="422"/>
      <c r="UF999" s="422"/>
      <c r="UG999" s="422"/>
      <c r="UH999" s="422"/>
      <c r="UI999" s="422"/>
      <c r="UJ999" s="422"/>
      <c r="UK999" s="422"/>
      <c r="UL999" s="422"/>
      <c r="UM999" s="422"/>
      <c r="UN999" s="422"/>
      <c r="UO999" s="422"/>
      <c r="UP999" s="422"/>
      <c r="UQ999" s="422"/>
      <c r="UR999" s="422"/>
      <c r="US999" s="422"/>
      <c r="UT999" s="422"/>
      <c r="UU999" s="422"/>
      <c r="UV999" s="422"/>
      <c r="UW999" s="422"/>
      <c r="UX999" s="422"/>
      <c r="UY999" s="422"/>
      <c r="UZ999" s="422"/>
      <c r="VA999" s="422"/>
      <c r="VB999" s="422"/>
      <c r="VC999" s="422"/>
      <c r="VD999" s="422"/>
      <c r="VE999" s="422"/>
      <c r="VF999" s="422"/>
      <c r="VG999" s="422"/>
      <c r="VH999" s="422"/>
      <c r="VI999" s="422"/>
      <c r="VJ999" s="422"/>
      <c r="VK999" s="422"/>
      <c r="VL999" s="422"/>
      <c r="VM999" s="422"/>
      <c r="VN999" s="422"/>
      <c r="VO999" s="422"/>
      <c r="VP999" s="422"/>
      <c r="VQ999" s="422"/>
      <c r="VR999" s="422"/>
      <c r="VS999" s="422"/>
      <c r="VT999" s="422"/>
      <c r="VU999" s="422"/>
      <c r="VV999" s="422"/>
      <c r="VW999" s="422"/>
      <c r="VX999" s="422"/>
      <c r="VY999" s="422"/>
      <c r="VZ999" s="422"/>
      <c r="WA999" s="422"/>
      <c r="WB999" s="422"/>
      <c r="WC999" s="422"/>
      <c r="WD999" s="422"/>
      <c r="WE999" s="422"/>
      <c r="WF999" s="422"/>
      <c r="WG999" s="422"/>
      <c r="WH999" s="422"/>
      <c r="WI999" s="422"/>
      <c r="WJ999" s="422"/>
      <c r="WK999" s="422"/>
      <c r="WL999" s="422"/>
      <c r="WM999" s="422"/>
      <c r="WN999" s="422"/>
      <c r="WO999" s="422"/>
      <c r="WP999" s="422"/>
      <c r="WQ999" s="422"/>
      <c r="WR999" s="422"/>
      <c r="WS999" s="422"/>
      <c r="WT999" s="422"/>
      <c r="WU999" s="422"/>
      <c r="WV999" s="422"/>
      <c r="WW999" s="422"/>
      <c r="WX999" s="422"/>
      <c r="WY999" s="422"/>
      <c r="WZ999" s="422"/>
      <c r="XA999" s="422"/>
      <c r="XB999" s="422"/>
      <c r="XC999" s="422"/>
      <c r="XD999" s="422"/>
      <c r="XE999" s="422"/>
      <c r="XF999" s="422"/>
      <c r="XG999" s="422"/>
      <c r="XH999" s="422"/>
      <c r="XI999" s="422"/>
      <c r="XJ999" s="422"/>
      <c r="XK999" s="422"/>
      <c r="XL999" s="422"/>
      <c r="XM999" s="422"/>
      <c r="XN999" s="422"/>
      <c r="XO999" s="422"/>
      <c r="XP999" s="422"/>
      <c r="XQ999" s="422"/>
      <c r="XR999" s="422"/>
      <c r="XS999" s="422"/>
      <c r="XT999" s="422"/>
      <c r="XU999" s="422"/>
      <c r="XV999" s="422"/>
      <c r="XW999" s="422"/>
      <c r="XX999" s="422"/>
      <c r="XY999" s="422"/>
      <c r="XZ999" s="422"/>
      <c r="YA999" s="422"/>
      <c r="YB999" s="422"/>
      <c r="YC999" s="422"/>
      <c r="YD999" s="422"/>
      <c r="YE999" s="422"/>
      <c r="YF999" s="422"/>
      <c r="YG999" s="422"/>
      <c r="YH999" s="422"/>
      <c r="YI999" s="422"/>
      <c r="YJ999" s="422"/>
      <c r="YK999" s="422"/>
      <c r="YL999" s="422"/>
      <c r="YM999" s="422"/>
      <c r="YN999" s="422"/>
      <c r="YO999" s="422"/>
      <c r="YP999" s="422"/>
      <c r="YQ999" s="422"/>
      <c r="YR999" s="422"/>
      <c r="YS999" s="422"/>
      <c r="YT999" s="422"/>
      <c r="YU999" s="422"/>
      <c r="YV999" s="422"/>
      <c r="YW999" s="422"/>
      <c r="YX999" s="422"/>
      <c r="YY999" s="422"/>
      <c r="YZ999" s="422"/>
      <c r="ZA999" s="422"/>
      <c r="ZB999" s="422"/>
      <c r="ZC999" s="422"/>
      <c r="ZD999" s="422"/>
      <c r="ZE999" s="422"/>
      <c r="ZF999" s="422"/>
      <c r="ZG999" s="422"/>
      <c r="ZH999" s="422"/>
      <c r="ZI999" s="422"/>
      <c r="ZJ999" s="422"/>
      <c r="ZK999" s="422"/>
      <c r="ZL999" s="422"/>
      <c r="ZM999" s="422"/>
      <c r="ZN999" s="422"/>
      <c r="ZO999" s="422"/>
      <c r="ZP999" s="422"/>
      <c r="ZQ999" s="422"/>
      <c r="ZR999" s="422"/>
      <c r="ZS999" s="422"/>
      <c r="ZT999" s="422"/>
      <c r="ZU999" s="422"/>
      <c r="ZV999" s="422"/>
      <c r="ZW999" s="422"/>
      <c r="ZX999" s="422"/>
      <c r="ZY999" s="422"/>
      <c r="ZZ999" s="422"/>
      <c r="AAA999" s="422"/>
      <c r="AAB999" s="422"/>
      <c r="AAC999" s="422"/>
      <c r="AAD999" s="422"/>
      <c r="AAE999" s="422"/>
      <c r="AAF999" s="422"/>
      <c r="AAG999" s="422"/>
      <c r="AAH999" s="422"/>
      <c r="AAI999" s="422"/>
      <c r="AAJ999" s="422"/>
      <c r="AAK999" s="422"/>
      <c r="AAL999" s="422"/>
      <c r="AAM999" s="422"/>
      <c r="AAN999" s="422"/>
      <c r="AAO999" s="422"/>
      <c r="AAP999" s="422"/>
      <c r="AAQ999" s="422"/>
      <c r="AAR999" s="422"/>
      <c r="AAS999" s="422"/>
      <c r="AAT999" s="422"/>
      <c r="AAU999" s="422"/>
      <c r="AAV999" s="422"/>
      <c r="AAW999" s="422"/>
      <c r="AAX999" s="422"/>
      <c r="AAY999" s="422"/>
      <c r="AAZ999" s="422"/>
      <c r="ABA999" s="422"/>
      <c r="ABB999" s="422"/>
      <c r="ABC999" s="422"/>
      <c r="ABD999" s="422"/>
      <c r="ABE999" s="422"/>
      <c r="ABF999" s="422"/>
      <c r="ABG999" s="422"/>
      <c r="ABH999" s="422"/>
      <c r="ABI999" s="422"/>
      <c r="ABJ999" s="422"/>
      <c r="ABK999" s="422"/>
      <c r="ABL999" s="422"/>
      <c r="ABM999" s="422"/>
      <c r="ABN999" s="422"/>
      <c r="ABO999" s="422"/>
      <c r="ABP999" s="422"/>
      <c r="ABQ999" s="422"/>
      <c r="ABR999" s="422"/>
      <c r="ABS999" s="422"/>
      <c r="ABT999" s="422"/>
      <c r="ABU999" s="422"/>
      <c r="ABV999" s="422"/>
      <c r="ABW999" s="422"/>
      <c r="ABX999" s="422"/>
      <c r="ABY999" s="422"/>
      <c r="ABZ999" s="422"/>
      <c r="ACA999" s="422"/>
      <c r="ACB999" s="422"/>
      <c r="ACC999" s="422"/>
      <c r="ACD999" s="422"/>
      <c r="ACE999" s="422"/>
      <c r="ACF999" s="422"/>
      <c r="ACG999" s="422"/>
      <c r="ACH999" s="422"/>
      <c r="ACI999" s="422"/>
      <c r="ACJ999" s="422"/>
      <c r="ACK999" s="422"/>
      <c r="ACL999" s="422"/>
      <c r="ACM999" s="422"/>
      <c r="ACN999" s="422"/>
      <c r="ACO999" s="422"/>
      <c r="ACP999" s="422"/>
      <c r="ACQ999" s="422"/>
      <c r="ACR999" s="422"/>
      <c r="ACS999" s="422"/>
      <c r="ACT999" s="422"/>
      <c r="ACU999" s="422"/>
      <c r="ACV999" s="422"/>
      <c r="ACW999" s="422"/>
      <c r="ACX999" s="422"/>
      <c r="ACY999" s="422"/>
      <c r="ACZ999" s="422"/>
      <c r="ADA999" s="422"/>
      <c r="ADB999" s="422"/>
      <c r="ADC999" s="422"/>
      <c r="ADD999" s="422"/>
      <c r="ADE999" s="422"/>
      <c r="ADF999" s="422"/>
      <c r="ADG999" s="422"/>
      <c r="ADH999" s="422"/>
      <c r="ADI999" s="422"/>
      <c r="ADJ999" s="422"/>
      <c r="ADK999" s="422"/>
      <c r="ADL999" s="422"/>
      <c r="ADM999" s="422"/>
      <c r="ADN999" s="422"/>
      <c r="ADO999" s="422"/>
      <c r="ADP999" s="422"/>
      <c r="ADQ999" s="422"/>
      <c r="ADR999" s="422"/>
      <c r="ADS999" s="422"/>
      <c r="ADT999" s="422"/>
      <c r="ADU999" s="422"/>
      <c r="ADV999" s="422"/>
      <c r="ADW999" s="422"/>
      <c r="ADX999" s="422"/>
      <c r="ADY999" s="422"/>
      <c r="ADZ999" s="422"/>
      <c r="AEA999" s="422"/>
      <c r="AEB999" s="422"/>
      <c r="AEC999" s="422"/>
      <c r="AED999" s="422"/>
      <c r="AEE999" s="422"/>
      <c r="AEF999" s="422"/>
      <c r="AEG999" s="422"/>
      <c r="AEH999" s="422"/>
      <c r="AEI999" s="422"/>
      <c r="AEJ999" s="422"/>
      <c r="AEK999" s="422"/>
      <c r="AEL999" s="422"/>
      <c r="AEM999" s="422"/>
      <c r="AEN999" s="422"/>
      <c r="AEO999" s="422"/>
      <c r="AEP999" s="422"/>
      <c r="AEQ999" s="422"/>
      <c r="AER999" s="422"/>
      <c r="AES999" s="422"/>
      <c r="AET999" s="422"/>
      <c r="AEU999" s="422"/>
      <c r="AEV999" s="422"/>
      <c r="AEW999" s="422"/>
      <c r="AEX999" s="422"/>
      <c r="AEY999" s="422"/>
      <c r="AEZ999" s="422"/>
      <c r="AFA999" s="422"/>
      <c r="AFB999" s="422"/>
      <c r="AFC999" s="422"/>
      <c r="AFD999" s="422"/>
      <c r="AFE999" s="422"/>
      <c r="AFF999" s="422"/>
      <c r="AFG999" s="422"/>
      <c r="AFH999" s="422"/>
      <c r="AFI999" s="422"/>
      <c r="AFJ999" s="422"/>
      <c r="AFK999" s="422"/>
      <c r="AFL999" s="422"/>
      <c r="AFM999" s="422"/>
      <c r="AFN999" s="422"/>
      <c r="AFO999" s="422"/>
      <c r="AFP999" s="422"/>
      <c r="AFQ999" s="422"/>
      <c r="AFR999" s="422"/>
      <c r="AFS999" s="422"/>
      <c r="AFT999" s="422"/>
      <c r="AFU999" s="422"/>
      <c r="AFV999" s="422"/>
      <c r="AFW999" s="422"/>
      <c r="AFX999" s="422"/>
      <c r="AFY999" s="422"/>
      <c r="AFZ999" s="422"/>
      <c r="AGA999" s="422"/>
      <c r="AGB999" s="422"/>
      <c r="AGC999" s="422"/>
      <c r="AGD999" s="422"/>
      <c r="AGE999" s="422"/>
      <c r="AGF999" s="422"/>
      <c r="AGG999" s="422"/>
      <c r="AGH999" s="422"/>
      <c r="AGI999" s="422"/>
      <c r="AGJ999" s="422"/>
      <c r="AGK999" s="422"/>
      <c r="AGL999" s="422"/>
      <c r="AGM999" s="422"/>
      <c r="AGN999" s="422"/>
      <c r="AGO999" s="422"/>
      <c r="AGP999" s="422"/>
      <c r="AGQ999" s="422"/>
      <c r="AGR999" s="422"/>
      <c r="AGS999" s="422"/>
      <c r="AGT999" s="422"/>
      <c r="AGU999" s="422"/>
      <c r="AGV999" s="422"/>
      <c r="AGW999" s="422"/>
      <c r="AGX999" s="422"/>
      <c r="AGY999" s="422"/>
      <c r="AGZ999" s="422"/>
      <c r="AHA999" s="422"/>
      <c r="AHB999" s="422"/>
      <c r="AHC999" s="422"/>
      <c r="AHD999" s="422"/>
      <c r="AHE999" s="422"/>
      <c r="AHF999" s="422"/>
      <c r="AHG999" s="422"/>
      <c r="AHH999" s="422"/>
      <c r="AHI999" s="422"/>
      <c r="AHJ999" s="422"/>
      <c r="AHK999" s="422"/>
      <c r="AHL999" s="422"/>
      <c r="AHM999" s="422"/>
      <c r="AHN999" s="422"/>
      <c r="AHO999" s="422"/>
      <c r="AHP999" s="422"/>
      <c r="AHQ999" s="422"/>
      <c r="AHR999" s="422"/>
      <c r="AHS999" s="422"/>
      <c r="AHT999" s="422"/>
      <c r="AHU999" s="422"/>
      <c r="AHV999" s="422"/>
      <c r="AHW999" s="422"/>
      <c r="AHX999" s="422"/>
      <c r="AHY999" s="422"/>
      <c r="AHZ999" s="422"/>
      <c r="AIA999" s="422"/>
      <c r="AIB999" s="422"/>
      <c r="AIC999" s="422"/>
      <c r="AID999" s="422"/>
      <c r="AIE999" s="422"/>
      <c r="AIF999" s="422"/>
      <c r="AIG999" s="422"/>
      <c r="AIH999" s="422"/>
      <c r="AII999" s="422"/>
      <c r="AIJ999" s="422"/>
      <c r="AIK999" s="422"/>
      <c r="AIL999" s="422"/>
      <c r="AIM999" s="422"/>
      <c r="AIN999" s="422"/>
      <c r="AIO999" s="422"/>
      <c r="AIP999" s="422"/>
      <c r="AIQ999" s="422"/>
      <c r="AIR999" s="422"/>
      <c r="AIS999" s="422"/>
      <c r="AIT999" s="422"/>
      <c r="AIU999" s="422"/>
      <c r="AIV999" s="422"/>
      <c r="AIW999" s="422"/>
      <c r="AIX999" s="422"/>
      <c r="AIY999" s="422"/>
      <c r="AIZ999" s="422"/>
      <c r="AJA999" s="422"/>
      <c r="AJB999" s="422"/>
      <c r="AJC999" s="422"/>
      <c r="AJD999" s="422"/>
      <c r="AJE999" s="422"/>
      <c r="AJF999" s="422"/>
      <c r="AJG999" s="422"/>
      <c r="AJH999" s="422"/>
      <c r="AJI999" s="422"/>
      <c r="AJJ999" s="422"/>
      <c r="AJK999" s="422"/>
      <c r="AJL999" s="422"/>
      <c r="AJM999" s="422"/>
      <c r="AJN999" s="422"/>
      <c r="AJO999" s="422"/>
      <c r="AJP999" s="422"/>
      <c r="AJQ999" s="422"/>
      <c r="AJR999" s="422"/>
      <c r="AJS999" s="422"/>
      <c r="AJT999" s="422"/>
      <c r="AJU999" s="422"/>
      <c r="AJV999" s="422"/>
      <c r="AJW999" s="422"/>
      <c r="AJX999" s="422"/>
      <c r="AJY999" s="422"/>
      <c r="AJZ999" s="422"/>
      <c r="AKA999" s="422"/>
      <c r="AKB999" s="422"/>
      <c r="AKC999" s="422"/>
      <c r="AKD999" s="422"/>
      <c r="AKE999" s="422"/>
      <c r="AKF999" s="422"/>
      <c r="AKG999" s="422"/>
      <c r="AKH999" s="422"/>
      <c r="AKI999" s="422"/>
      <c r="AKJ999" s="422"/>
      <c r="AKK999" s="422"/>
      <c r="AKL999" s="422"/>
      <c r="AKM999" s="422"/>
      <c r="AKN999" s="422"/>
      <c r="AKO999" s="422"/>
      <c r="AKP999" s="422"/>
      <c r="AKQ999" s="422"/>
      <c r="AKR999" s="422"/>
      <c r="AKS999" s="422"/>
      <c r="AKT999" s="422"/>
      <c r="AKU999" s="422"/>
      <c r="AKV999" s="422"/>
      <c r="AKW999" s="422"/>
      <c r="AKX999" s="422"/>
      <c r="AKY999" s="422"/>
      <c r="AKZ999" s="422"/>
      <c r="ALA999" s="422"/>
      <c r="ALB999" s="422"/>
      <c r="ALC999" s="422"/>
      <c r="ALD999" s="422"/>
      <c r="ALE999" s="422"/>
      <c r="ALF999" s="422"/>
      <c r="ALG999" s="422"/>
      <c r="ALH999" s="422"/>
      <c r="ALI999" s="422"/>
      <c r="ALJ999" s="422"/>
      <c r="ALK999" s="422"/>
      <c r="ALL999" s="422"/>
      <c r="ALM999" s="422"/>
      <c r="ALN999" s="422"/>
      <c r="ALO999" s="422"/>
      <c r="ALP999" s="422"/>
      <c r="ALQ999" s="422"/>
      <c r="ALR999" s="422"/>
      <c r="ALS999" s="422"/>
      <c r="ALT999" s="422"/>
      <c r="ALU999" s="422"/>
      <c r="ALV999" s="422"/>
      <c r="ALW999" s="422"/>
      <c r="ALX999" s="422"/>
      <c r="ALY999" s="422"/>
      <c r="ALZ999" s="422"/>
      <c r="AMA999" s="422"/>
      <c r="AMB999" s="422"/>
      <c r="AMC999" s="422"/>
      <c r="AMD999" s="422"/>
      <c r="AME999" s="422"/>
      <c r="AMF999" s="422"/>
      <c r="AMG999" s="422"/>
      <c r="AMH999" s="422"/>
      <c r="AMI999" s="422"/>
      <c r="AMJ999" s="422"/>
      <c r="AMK999" s="422"/>
      <c r="AML999" s="422"/>
      <c r="AMM999" s="422"/>
      <c r="AMN999" s="422"/>
      <c r="AMO999" s="422"/>
      <c r="AMP999" s="422"/>
      <c r="AMQ999" s="422"/>
      <c r="AMR999" s="422"/>
      <c r="AMS999" s="422"/>
      <c r="AMT999" s="422"/>
      <c r="AMU999" s="422"/>
      <c r="AMV999" s="422"/>
      <c r="AMW999" s="422"/>
      <c r="AMX999" s="422"/>
    </row>
    <row r="1000" spans="1:1038" s="398" customFormat="1" ht="18" customHeight="1">
      <c r="A1000" s="548"/>
      <c r="B1000" s="543"/>
      <c r="C1000" s="226"/>
      <c r="D1000" s="225"/>
      <c r="E1000" s="422">
        <v>113</v>
      </c>
      <c r="F1000" s="422">
        <v>4</v>
      </c>
      <c r="G1000" s="526" t="str">
        <f t="shared" ref="G1000:G1008" si="826">E1000&amp;"-"&amp;F1000</f>
        <v>113-4</v>
      </c>
      <c r="H1000" s="226">
        <v>4</v>
      </c>
      <c r="I1000" s="226">
        <v>4.5</v>
      </c>
      <c r="J1000" s="544">
        <f t="shared" si="822"/>
        <v>0</v>
      </c>
      <c r="K1000" s="545"/>
      <c r="L1000" s="171">
        <f>(VLOOKUP($G1000,Depth_Lookup!$A$3:$J$410,10,FALSE))+(H1000/100)</f>
        <v>298.88500000000005</v>
      </c>
      <c r="M1000" s="171">
        <f>(VLOOKUP($G1000,Depth_Lookup!$A$3:$J$410,10,FALSE))+(I1000/100)</f>
        <v>298.89000000000004</v>
      </c>
      <c r="N1000" s="232"/>
      <c r="O1000" s="226"/>
      <c r="P1000" s="226"/>
      <c r="Q1000" s="226"/>
      <c r="R1000" s="391" t="s">
        <v>2389</v>
      </c>
      <c r="S1000" s="226"/>
      <c r="T1000" s="226"/>
      <c r="U1000" s="226"/>
      <c r="V1000" s="226"/>
      <c r="W1000" s="226"/>
      <c r="X1000" s="392"/>
      <c r="Y1000" s="226"/>
      <c r="Z1000" s="226"/>
      <c r="AA1000" s="226"/>
      <c r="AB1000" s="226"/>
      <c r="AC1000" s="226"/>
      <c r="AD1000" s="226"/>
      <c r="AE1000" s="393"/>
      <c r="AF1000" s="391"/>
      <c r="AG1000" s="394"/>
      <c r="AH1000" s="226"/>
      <c r="AI1000" s="257"/>
      <c r="AJ1000" s="226"/>
      <c r="AK1000" s="226"/>
      <c r="AL1000" s="226"/>
      <c r="AM1000" s="226"/>
      <c r="AN1000" s="226"/>
      <c r="AO1000" s="257"/>
      <c r="AP1000" s="226"/>
      <c r="AQ1000" s="226"/>
      <c r="AR1000" s="226"/>
      <c r="AS1000" s="226"/>
      <c r="AT1000" s="226"/>
      <c r="AU1000" s="257"/>
      <c r="AV1000" s="226"/>
      <c r="AW1000" s="226"/>
      <c r="AX1000" s="226"/>
      <c r="AY1000" s="226"/>
      <c r="AZ1000" s="226"/>
      <c r="BA1000" s="257"/>
      <c r="BB1000" s="226"/>
      <c r="BC1000" s="226"/>
      <c r="BD1000" s="226"/>
      <c r="BE1000" s="226"/>
      <c r="BF1000" s="226"/>
      <c r="BG1000" s="257"/>
      <c r="BH1000" s="226"/>
      <c r="BI1000" s="226"/>
      <c r="BJ1000" s="226"/>
      <c r="BK1000" s="226"/>
      <c r="BL1000" s="226"/>
      <c r="BM1000" s="257"/>
      <c r="BN1000" s="226"/>
      <c r="BO1000" s="226"/>
      <c r="BP1000" s="226"/>
      <c r="BQ1000" s="226"/>
      <c r="BR1000" s="226"/>
      <c r="BS1000" s="226"/>
      <c r="BT1000" s="226"/>
      <c r="BU1000" s="226"/>
      <c r="BV1000" s="226"/>
      <c r="BW1000" s="226"/>
      <c r="BX1000" s="226"/>
      <c r="BY1000" s="257"/>
      <c r="BZ1000" s="226"/>
      <c r="CA1000" s="226"/>
      <c r="CB1000" s="226"/>
      <c r="CC1000" s="226"/>
      <c r="CD1000" s="226"/>
      <c r="CE1000" s="226"/>
      <c r="CF1000" s="399"/>
      <c r="CG1000" s="259"/>
      <c r="CH1000" s="150"/>
      <c r="CI1000" s="150"/>
      <c r="CJ1000" s="150"/>
      <c r="CK1000" s="158"/>
      <c r="CL1000" s="395"/>
      <c r="CM1000" s="395"/>
      <c r="CN1000" s="395"/>
      <c r="CO1000" s="395"/>
      <c r="CP1000" s="395"/>
      <c r="CQ1000" s="395"/>
      <c r="CR1000" s="395"/>
      <c r="CS1000" s="395"/>
      <c r="CT1000" s="395"/>
      <c r="CU1000" s="395"/>
      <c r="CV1000" s="395"/>
      <c r="CW1000" s="395"/>
      <c r="CX1000" s="395"/>
      <c r="CY1000" s="395"/>
      <c r="CZ1000" s="395"/>
      <c r="DA1000" s="395"/>
      <c r="DB1000" s="395"/>
      <c r="DC1000" s="256"/>
      <c r="DD1000" s="395"/>
      <c r="DE1000" s="395"/>
      <c r="DF1000" s="395"/>
      <c r="DG1000" s="395"/>
      <c r="DH1000" s="395"/>
      <c r="DI1000" s="395"/>
      <c r="DJ1000" s="395"/>
      <c r="DK1000" s="396"/>
      <c r="DL1000" s="259"/>
      <c r="DM1000" s="395"/>
      <c r="DN1000" s="395"/>
      <c r="DO1000" s="397"/>
      <c r="DQ1000" s="259"/>
      <c r="DR1000" s="397"/>
      <c r="DS1000" s="259"/>
      <c r="DT1000" s="263"/>
      <c r="DU1000" s="256"/>
      <c r="DV1000" s="256"/>
      <c r="DW1000" s="400"/>
      <c r="DX1000" s="155"/>
      <c r="DY1000" s="155"/>
      <c r="DZ1000" s="546"/>
      <c r="EA1000" s="104"/>
      <c r="EB1000" s="256"/>
      <c r="EC1000" s="104"/>
      <c r="ED1000" s="229" t="s">
        <v>2517</v>
      </c>
      <c r="EE1000" s="401"/>
      <c r="EF1000" s="402"/>
      <c r="EG1000" s="401"/>
      <c r="EH1000" s="403"/>
      <c r="EI1000" s="404"/>
      <c r="EJ1000" s="405"/>
      <c r="EK1000" s="406"/>
      <c r="EL1000" s="401"/>
      <c r="EM1000" s="403"/>
      <c r="EN1000" s="403" t="s">
        <v>1448</v>
      </c>
      <c r="EO1000" s="407">
        <v>0.4</v>
      </c>
      <c r="EP1000" s="407" t="s">
        <v>2051</v>
      </c>
      <c r="EQ1000" s="407"/>
      <c r="ER1000" s="407"/>
      <c r="ES1000" s="407"/>
      <c r="ET1000" s="407"/>
      <c r="EU1000" s="407"/>
      <c r="EV1000" s="408">
        <v>2</v>
      </c>
      <c r="EW1000" s="408">
        <v>90</v>
      </c>
      <c r="EX1000" s="408">
        <v>25</v>
      </c>
      <c r="EY1000" s="408">
        <v>0</v>
      </c>
      <c r="EZ1000" s="192">
        <f t="shared" si="755"/>
        <v>-175.71723753819305</v>
      </c>
      <c r="FA1000" s="192">
        <f t="shared" si="756"/>
        <v>184.28276246180695</v>
      </c>
      <c r="FB1000" s="192">
        <f t="shared" si="757"/>
        <v>64.938579381969333</v>
      </c>
      <c r="FC1000" s="192">
        <f t="shared" si="758"/>
        <v>274.28276246180695</v>
      </c>
      <c r="FD1000" s="192">
        <f t="shared" si="759"/>
        <v>25.061420618030667</v>
      </c>
      <c r="FE1000" s="193">
        <f t="shared" si="760"/>
        <v>4.2827624618069535</v>
      </c>
      <c r="FF1000" s="194">
        <f t="shared" si="761"/>
        <v>25.061420618030667</v>
      </c>
      <c r="FG1000" s="401"/>
      <c r="FH1000" s="403"/>
      <c r="FI1000" s="778">
        <f t="shared" si="762"/>
        <v>0.4</v>
      </c>
      <c r="FJ1000" s="779">
        <f t="shared" si="763"/>
        <v>25.061420618030667</v>
      </c>
      <c r="FK1000" s="779">
        <f t="shared" si="764"/>
        <v>64.938579381969333</v>
      </c>
      <c r="FL1000" s="780">
        <f t="shared" si="765"/>
        <v>1.1333920217830693</v>
      </c>
      <c r="FM1000" s="169">
        <f t="shared" si="766"/>
        <v>0.90585422297278839</v>
      </c>
      <c r="FN1000" s="783">
        <f t="shared" si="767"/>
        <v>0.36234168918911536</v>
      </c>
      <c r="FO1000" s="226"/>
      <c r="FP1000" s="226"/>
      <c r="FQ1000" s="226"/>
      <c r="FR1000" s="226"/>
      <c r="FS1000" s="226"/>
      <c r="FT1000" s="226"/>
      <c r="FU1000" s="226"/>
      <c r="FV1000" s="226"/>
      <c r="FW1000" s="226"/>
      <c r="FX1000" s="226"/>
      <c r="FY1000" s="226"/>
      <c r="FZ1000" s="226"/>
      <c r="GA1000" s="226"/>
      <c r="GB1000" s="226"/>
      <c r="GC1000" s="226"/>
      <c r="GD1000" s="226"/>
      <c r="GE1000" s="226"/>
      <c r="GF1000" s="226"/>
      <c r="GG1000" s="226"/>
      <c r="GH1000" s="226"/>
      <c r="GI1000" s="226"/>
      <c r="GJ1000" s="226"/>
      <c r="GK1000" s="226"/>
      <c r="GL1000" s="226"/>
      <c r="GM1000" s="226"/>
      <c r="GN1000" s="226"/>
      <c r="GO1000" s="226"/>
      <c r="GP1000" s="226"/>
      <c r="GQ1000" s="226"/>
      <c r="GR1000" s="226"/>
      <c r="GS1000" s="226"/>
      <c r="GT1000" s="226"/>
      <c r="GU1000" s="226"/>
      <c r="GV1000" s="226"/>
      <c r="GW1000" s="226"/>
      <c r="GX1000" s="226"/>
      <c r="GY1000" s="226"/>
      <c r="GZ1000" s="226"/>
      <c r="HA1000" s="226"/>
      <c r="HB1000" s="226"/>
      <c r="HC1000" s="226"/>
      <c r="HD1000" s="226"/>
      <c r="HE1000" s="226"/>
      <c r="HF1000" s="226"/>
      <c r="HG1000" s="226"/>
      <c r="HH1000" s="226"/>
      <c r="HI1000" s="226"/>
      <c r="HJ1000" s="226"/>
      <c r="HK1000" s="226"/>
      <c r="HL1000" s="226"/>
      <c r="HM1000" s="226"/>
      <c r="HN1000" s="226"/>
      <c r="HO1000" s="226"/>
      <c r="HP1000" s="226"/>
      <c r="HQ1000" s="226"/>
      <c r="HR1000" s="226"/>
      <c r="HS1000" s="226"/>
      <c r="HT1000" s="226"/>
      <c r="HU1000" s="226"/>
      <c r="HV1000" s="226"/>
      <c r="HW1000" s="226"/>
      <c r="HX1000" s="226"/>
      <c r="HY1000" s="226"/>
      <c r="HZ1000" s="226"/>
      <c r="IA1000" s="226"/>
      <c r="IB1000" s="226"/>
      <c r="IC1000" s="226"/>
      <c r="ID1000" s="226"/>
      <c r="IE1000" s="226"/>
      <c r="IF1000" s="226"/>
      <c r="IG1000" s="226"/>
      <c r="IH1000" s="226"/>
      <c r="II1000" s="226"/>
      <c r="IJ1000" s="226"/>
      <c r="IK1000" s="226"/>
      <c r="IL1000" s="226"/>
      <c r="IM1000" s="226"/>
      <c r="IN1000" s="226"/>
      <c r="IO1000" s="226"/>
      <c r="IP1000" s="226"/>
      <c r="IQ1000" s="226"/>
      <c r="IR1000" s="226"/>
      <c r="IS1000" s="226"/>
      <c r="IT1000" s="226"/>
      <c r="IU1000" s="226"/>
      <c r="IV1000" s="226"/>
      <c r="IW1000" s="226"/>
      <c r="IX1000" s="226"/>
      <c r="IY1000" s="226"/>
      <c r="IZ1000" s="226"/>
      <c r="JA1000" s="226"/>
      <c r="JB1000" s="226"/>
      <c r="JC1000" s="226"/>
      <c r="JD1000" s="226"/>
      <c r="JE1000" s="226"/>
      <c r="JF1000" s="226"/>
      <c r="JG1000" s="226"/>
      <c r="JH1000" s="226"/>
      <c r="JI1000" s="226"/>
      <c r="JJ1000" s="226"/>
      <c r="JK1000" s="226"/>
      <c r="JL1000" s="226"/>
      <c r="JM1000" s="226"/>
      <c r="JN1000" s="226"/>
      <c r="JO1000" s="226"/>
      <c r="JP1000" s="226"/>
      <c r="JQ1000" s="226"/>
      <c r="JR1000" s="226"/>
      <c r="JS1000" s="226"/>
      <c r="JT1000" s="226"/>
      <c r="JU1000" s="226"/>
      <c r="JV1000" s="226"/>
      <c r="JW1000" s="226"/>
      <c r="JX1000" s="226"/>
      <c r="JY1000" s="226"/>
      <c r="JZ1000" s="226"/>
      <c r="KA1000" s="226"/>
      <c r="KB1000" s="226"/>
      <c r="KC1000" s="226"/>
      <c r="KD1000" s="226"/>
      <c r="KE1000" s="226"/>
      <c r="KF1000" s="226"/>
      <c r="KG1000" s="226"/>
      <c r="KH1000" s="226"/>
      <c r="KI1000" s="226"/>
      <c r="KJ1000" s="226"/>
      <c r="KK1000" s="226"/>
      <c r="KL1000" s="226"/>
      <c r="KM1000" s="226"/>
      <c r="KN1000" s="226"/>
      <c r="KO1000" s="226"/>
      <c r="KP1000" s="226"/>
      <c r="KQ1000" s="226"/>
      <c r="KR1000" s="226"/>
      <c r="KS1000" s="226"/>
      <c r="KT1000" s="226"/>
      <c r="KU1000" s="226"/>
      <c r="KV1000" s="226"/>
      <c r="KW1000" s="226"/>
      <c r="KX1000" s="226"/>
      <c r="KY1000" s="226"/>
      <c r="KZ1000" s="226"/>
      <c r="LA1000" s="226"/>
      <c r="LB1000" s="226"/>
      <c r="LC1000" s="226"/>
      <c r="LD1000" s="226"/>
      <c r="LE1000" s="226"/>
      <c r="LF1000" s="226"/>
      <c r="LG1000" s="226"/>
      <c r="LH1000" s="226"/>
      <c r="LI1000" s="226"/>
      <c r="LJ1000" s="226"/>
      <c r="LK1000" s="226"/>
      <c r="LL1000" s="226"/>
      <c r="LM1000" s="226"/>
      <c r="LN1000" s="226"/>
      <c r="LO1000" s="226"/>
      <c r="LP1000" s="226"/>
      <c r="LQ1000" s="226"/>
      <c r="LR1000" s="226"/>
      <c r="LS1000" s="226"/>
      <c r="LT1000" s="226"/>
      <c r="LU1000" s="226"/>
      <c r="LV1000" s="226"/>
      <c r="LW1000" s="226"/>
      <c r="LX1000" s="226"/>
      <c r="LY1000" s="226"/>
      <c r="LZ1000" s="226"/>
      <c r="MA1000" s="226"/>
      <c r="MB1000" s="226"/>
      <c r="MC1000" s="226"/>
      <c r="MD1000" s="226"/>
      <c r="ME1000" s="226"/>
      <c r="MF1000" s="226"/>
      <c r="MG1000" s="226"/>
      <c r="MH1000" s="226"/>
      <c r="MI1000" s="226"/>
      <c r="MJ1000" s="226"/>
      <c r="MK1000" s="226"/>
      <c r="ML1000" s="226"/>
      <c r="MM1000" s="226"/>
      <c r="MN1000" s="226"/>
      <c r="MO1000" s="226"/>
      <c r="MP1000" s="226"/>
      <c r="MQ1000" s="226"/>
      <c r="MR1000" s="226"/>
      <c r="MS1000" s="226"/>
      <c r="MT1000" s="226"/>
      <c r="MU1000" s="226"/>
      <c r="MV1000" s="226"/>
      <c r="MW1000" s="226"/>
      <c r="MX1000" s="226"/>
      <c r="MY1000" s="226"/>
      <c r="MZ1000" s="226"/>
      <c r="NA1000" s="226"/>
      <c r="NB1000" s="226"/>
      <c r="NC1000" s="226"/>
      <c r="ND1000" s="226"/>
      <c r="NE1000" s="226"/>
      <c r="NF1000" s="226"/>
      <c r="NG1000" s="226"/>
      <c r="NH1000" s="226"/>
      <c r="NI1000" s="226"/>
      <c r="NJ1000" s="226"/>
      <c r="NK1000" s="226"/>
      <c r="NL1000" s="226"/>
      <c r="NM1000" s="226"/>
      <c r="NN1000" s="226"/>
      <c r="NO1000" s="226"/>
      <c r="NP1000" s="226"/>
      <c r="NQ1000" s="226"/>
      <c r="NR1000" s="226"/>
      <c r="NS1000" s="226"/>
      <c r="NT1000" s="226"/>
      <c r="NU1000" s="226"/>
      <c r="NV1000" s="226"/>
      <c r="NW1000" s="226"/>
      <c r="NX1000" s="226"/>
      <c r="NY1000" s="226"/>
      <c r="NZ1000" s="226"/>
      <c r="OA1000" s="226"/>
      <c r="OB1000" s="226"/>
      <c r="OC1000" s="226"/>
      <c r="OD1000" s="226"/>
      <c r="OE1000" s="226"/>
      <c r="OF1000" s="226"/>
      <c r="OG1000" s="226"/>
      <c r="OH1000" s="226"/>
      <c r="OI1000" s="226"/>
      <c r="OJ1000" s="226"/>
      <c r="OK1000" s="226"/>
      <c r="OL1000" s="226"/>
      <c r="OM1000" s="226"/>
      <c r="ON1000" s="226"/>
      <c r="OO1000" s="226"/>
      <c r="OP1000" s="226"/>
      <c r="OQ1000" s="226"/>
      <c r="OR1000" s="226"/>
      <c r="OS1000" s="226"/>
      <c r="OT1000" s="226"/>
      <c r="OU1000" s="226"/>
      <c r="OV1000" s="226"/>
      <c r="OW1000" s="226"/>
      <c r="OX1000" s="226"/>
      <c r="OY1000" s="226"/>
      <c r="OZ1000" s="226"/>
      <c r="PA1000" s="226"/>
      <c r="PB1000" s="226"/>
      <c r="PC1000" s="226"/>
      <c r="PD1000" s="226"/>
      <c r="PE1000" s="226"/>
      <c r="PF1000" s="226"/>
      <c r="PG1000" s="226"/>
      <c r="PH1000" s="226"/>
      <c r="PI1000" s="226"/>
      <c r="PJ1000" s="226"/>
      <c r="PK1000" s="226"/>
      <c r="PL1000" s="226"/>
      <c r="PM1000" s="226"/>
      <c r="PN1000" s="226"/>
      <c r="PO1000" s="226"/>
      <c r="PP1000" s="226"/>
      <c r="PQ1000" s="226"/>
      <c r="PR1000" s="226"/>
      <c r="PS1000" s="226"/>
      <c r="PT1000" s="226"/>
      <c r="PU1000" s="226"/>
      <c r="PV1000" s="226"/>
      <c r="PW1000" s="226"/>
      <c r="PX1000" s="226"/>
      <c r="PY1000" s="226"/>
      <c r="PZ1000" s="226"/>
      <c r="QA1000" s="226"/>
      <c r="QB1000" s="226"/>
      <c r="QC1000" s="226"/>
      <c r="QD1000" s="226"/>
      <c r="QE1000" s="226"/>
      <c r="QF1000" s="226"/>
      <c r="QG1000" s="226"/>
      <c r="QH1000" s="226"/>
      <c r="QI1000" s="226"/>
      <c r="QJ1000" s="226"/>
      <c r="QK1000" s="226"/>
      <c r="QL1000" s="226"/>
      <c r="QM1000" s="226"/>
      <c r="QN1000" s="226"/>
      <c r="QO1000" s="226"/>
      <c r="QP1000" s="226"/>
      <c r="QQ1000" s="226"/>
      <c r="QR1000" s="226"/>
      <c r="QS1000" s="226"/>
      <c r="QT1000" s="226"/>
      <c r="QU1000" s="226"/>
      <c r="QV1000" s="226"/>
      <c r="QW1000" s="226"/>
      <c r="QX1000" s="226"/>
      <c r="QY1000" s="226"/>
      <c r="QZ1000" s="226"/>
      <c r="RA1000" s="226"/>
      <c r="RB1000" s="226"/>
      <c r="RC1000" s="226"/>
      <c r="RD1000" s="226"/>
      <c r="RE1000" s="226"/>
      <c r="RF1000" s="226"/>
      <c r="RG1000" s="226"/>
      <c r="RH1000" s="226"/>
      <c r="RI1000" s="226"/>
      <c r="RJ1000" s="226"/>
      <c r="RK1000" s="226"/>
      <c r="RL1000" s="226"/>
      <c r="RM1000" s="226"/>
      <c r="RN1000" s="226"/>
      <c r="RO1000" s="226"/>
      <c r="RP1000" s="226"/>
      <c r="RQ1000" s="226"/>
      <c r="RR1000" s="226"/>
      <c r="RS1000" s="226"/>
      <c r="RT1000" s="226"/>
      <c r="RU1000" s="226"/>
      <c r="RV1000" s="226"/>
      <c r="RW1000" s="226"/>
      <c r="RX1000" s="226"/>
      <c r="RY1000" s="226"/>
      <c r="RZ1000" s="226"/>
      <c r="SA1000" s="226"/>
      <c r="SB1000" s="226"/>
      <c r="SC1000" s="226"/>
      <c r="SD1000" s="226"/>
      <c r="SE1000" s="226"/>
      <c r="SF1000" s="226"/>
      <c r="SG1000" s="226"/>
      <c r="SH1000" s="226"/>
      <c r="SI1000" s="226"/>
      <c r="SJ1000" s="226"/>
      <c r="SK1000" s="226"/>
      <c r="SL1000" s="226"/>
      <c r="SM1000" s="226"/>
      <c r="SN1000" s="226"/>
      <c r="SO1000" s="226"/>
      <c r="SP1000" s="226"/>
      <c r="SQ1000" s="226"/>
      <c r="SR1000" s="226"/>
      <c r="SS1000" s="226"/>
      <c r="ST1000" s="226"/>
      <c r="SU1000" s="226"/>
      <c r="SV1000" s="226"/>
      <c r="SW1000" s="226"/>
      <c r="SX1000" s="226"/>
      <c r="SY1000" s="226"/>
      <c r="SZ1000" s="226"/>
      <c r="TA1000" s="226"/>
      <c r="TB1000" s="226"/>
      <c r="TC1000" s="226"/>
      <c r="TD1000" s="226"/>
      <c r="TE1000" s="226"/>
      <c r="TF1000" s="226"/>
      <c r="TG1000" s="226"/>
      <c r="TH1000" s="226"/>
      <c r="TI1000" s="226"/>
      <c r="TJ1000" s="226"/>
      <c r="TK1000" s="226"/>
      <c r="TL1000" s="226"/>
      <c r="TM1000" s="226"/>
      <c r="TN1000" s="226"/>
      <c r="TO1000" s="226"/>
      <c r="TP1000" s="226"/>
      <c r="TQ1000" s="226"/>
      <c r="TR1000" s="226"/>
      <c r="TS1000" s="226"/>
      <c r="TT1000" s="226"/>
      <c r="TU1000" s="226"/>
      <c r="TV1000" s="226"/>
      <c r="TW1000" s="226"/>
      <c r="TX1000" s="226"/>
      <c r="TY1000" s="226"/>
      <c r="TZ1000" s="226"/>
      <c r="UA1000" s="226"/>
      <c r="UB1000" s="226"/>
      <c r="UC1000" s="226"/>
      <c r="UD1000" s="226"/>
      <c r="UE1000" s="226"/>
      <c r="UF1000" s="226"/>
      <c r="UG1000" s="226"/>
      <c r="UH1000" s="226"/>
      <c r="UI1000" s="226"/>
      <c r="UJ1000" s="226"/>
      <c r="UK1000" s="226"/>
      <c r="UL1000" s="226"/>
      <c r="UM1000" s="226"/>
      <c r="UN1000" s="226"/>
      <c r="UO1000" s="226"/>
      <c r="UP1000" s="226"/>
      <c r="UQ1000" s="226"/>
      <c r="UR1000" s="226"/>
      <c r="US1000" s="226"/>
      <c r="UT1000" s="226"/>
      <c r="UU1000" s="226"/>
      <c r="UV1000" s="226"/>
      <c r="UW1000" s="226"/>
      <c r="UX1000" s="226"/>
      <c r="UY1000" s="226"/>
      <c r="UZ1000" s="226"/>
      <c r="VA1000" s="226"/>
      <c r="VB1000" s="226"/>
      <c r="VC1000" s="226"/>
      <c r="VD1000" s="226"/>
      <c r="VE1000" s="226"/>
      <c r="VF1000" s="226"/>
      <c r="VG1000" s="226"/>
      <c r="VH1000" s="226"/>
      <c r="VI1000" s="226"/>
      <c r="VJ1000" s="226"/>
      <c r="VK1000" s="226"/>
      <c r="VL1000" s="226"/>
      <c r="VM1000" s="226"/>
      <c r="VN1000" s="226"/>
      <c r="VO1000" s="226"/>
      <c r="VP1000" s="226"/>
      <c r="VQ1000" s="226"/>
      <c r="VR1000" s="226"/>
      <c r="VS1000" s="226"/>
      <c r="VT1000" s="226"/>
      <c r="VU1000" s="226"/>
      <c r="VV1000" s="226"/>
      <c r="VW1000" s="226"/>
      <c r="VX1000" s="226"/>
      <c r="VY1000" s="226"/>
      <c r="VZ1000" s="226"/>
      <c r="WA1000" s="226"/>
      <c r="WB1000" s="226"/>
      <c r="WC1000" s="226"/>
      <c r="WD1000" s="226"/>
      <c r="WE1000" s="226"/>
      <c r="WF1000" s="226"/>
      <c r="WG1000" s="226"/>
      <c r="WH1000" s="226"/>
      <c r="WI1000" s="226"/>
      <c r="WJ1000" s="226"/>
      <c r="WK1000" s="226"/>
      <c r="WL1000" s="226"/>
      <c r="WM1000" s="226"/>
      <c r="WN1000" s="226"/>
      <c r="WO1000" s="226"/>
      <c r="WP1000" s="226"/>
      <c r="WQ1000" s="226"/>
      <c r="WR1000" s="226"/>
      <c r="WS1000" s="226"/>
      <c r="WT1000" s="226"/>
      <c r="WU1000" s="226"/>
      <c r="WV1000" s="226"/>
      <c r="WW1000" s="226"/>
      <c r="WX1000" s="226"/>
      <c r="WY1000" s="226"/>
      <c r="WZ1000" s="226"/>
      <c r="XA1000" s="226"/>
      <c r="XB1000" s="226"/>
      <c r="XC1000" s="226"/>
      <c r="XD1000" s="226"/>
      <c r="XE1000" s="226"/>
      <c r="XF1000" s="226"/>
      <c r="XG1000" s="226"/>
      <c r="XH1000" s="226"/>
      <c r="XI1000" s="226"/>
      <c r="XJ1000" s="226"/>
      <c r="XK1000" s="226"/>
      <c r="XL1000" s="226"/>
      <c r="XM1000" s="226"/>
      <c r="XN1000" s="226"/>
      <c r="XO1000" s="226"/>
      <c r="XP1000" s="226"/>
      <c r="XQ1000" s="226"/>
      <c r="XR1000" s="226"/>
      <c r="XS1000" s="226"/>
      <c r="XT1000" s="226"/>
      <c r="XU1000" s="226"/>
      <c r="XV1000" s="226"/>
      <c r="XW1000" s="226"/>
      <c r="XX1000" s="226"/>
      <c r="XY1000" s="226"/>
      <c r="XZ1000" s="226"/>
      <c r="YA1000" s="226"/>
      <c r="YB1000" s="226"/>
      <c r="YC1000" s="226"/>
      <c r="YD1000" s="226"/>
      <c r="YE1000" s="226"/>
      <c r="YF1000" s="226"/>
      <c r="YG1000" s="226"/>
      <c r="YH1000" s="226"/>
      <c r="YI1000" s="226"/>
      <c r="YJ1000" s="226"/>
      <c r="YK1000" s="226"/>
      <c r="YL1000" s="226"/>
      <c r="YM1000" s="226"/>
      <c r="YN1000" s="226"/>
      <c r="YO1000" s="226"/>
      <c r="YP1000" s="226"/>
      <c r="YQ1000" s="226"/>
      <c r="YR1000" s="226"/>
      <c r="YS1000" s="226"/>
      <c r="YT1000" s="226"/>
      <c r="YU1000" s="226"/>
      <c r="YV1000" s="226"/>
      <c r="YW1000" s="226"/>
      <c r="YX1000" s="226"/>
      <c r="YY1000" s="226"/>
      <c r="YZ1000" s="226"/>
      <c r="ZA1000" s="226"/>
      <c r="ZB1000" s="226"/>
      <c r="ZC1000" s="226"/>
      <c r="ZD1000" s="226"/>
      <c r="ZE1000" s="226"/>
      <c r="ZF1000" s="226"/>
      <c r="ZG1000" s="226"/>
      <c r="ZH1000" s="226"/>
      <c r="ZI1000" s="226"/>
      <c r="ZJ1000" s="226"/>
      <c r="ZK1000" s="226"/>
      <c r="ZL1000" s="226"/>
      <c r="ZM1000" s="226"/>
      <c r="ZN1000" s="226"/>
      <c r="ZO1000" s="226"/>
      <c r="ZP1000" s="226"/>
      <c r="ZQ1000" s="226"/>
      <c r="ZR1000" s="226"/>
      <c r="ZS1000" s="226"/>
      <c r="ZT1000" s="226"/>
      <c r="ZU1000" s="226"/>
      <c r="ZV1000" s="226"/>
      <c r="ZW1000" s="226"/>
      <c r="ZX1000" s="226"/>
      <c r="ZY1000" s="226"/>
      <c r="ZZ1000" s="226"/>
      <c r="AAA1000" s="226"/>
      <c r="AAB1000" s="226"/>
      <c r="AAC1000" s="226"/>
      <c r="AAD1000" s="226"/>
      <c r="AAE1000" s="226"/>
      <c r="AAF1000" s="226"/>
      <c r="AAG1000" s="226"/>
      <c r="AAH1000" s="226"/>
      <c r="AAI1000" s="226"/>
      <c r="AAJ1000" s="226"/>
      <c r="AAK1000" s="226"/>
      <c r="AAL1000" s="226"/>
      <c r="AAM1000" s="226"/>
      <c r="AAN1000" s="226"/>
      <c r="AAO1000" s="226"/>
      <c r="AAP1000" s="226"/>
      <c r="AAQ1000" s="226"/>
      <c r="AAR1000" s="226"/>
      <c r="AAS1000" s="226"/>
      <c r="AAT1000" s="226"/>
      <c r="AAU1000" s="226"/>
      <c r="AAV1000" s="226"/>
      <c r="AAW1000" s="226"/>
      <c r="AAX1000" s="226"/>
      <c r="AAY1000" s="226"/>
      <c r="AAZ1000" s="226"/>
      <c r="ABA1000" s="226"/>
      <c r="ABB1000" s="226"/>
      <c r="ABC1000" s="226"/>
      <c r="ABD1000" s="226"/>
      <c r="ABE1000" s="226"/>
      <c r="ABF1000" s="226"/>
      <c r="ABG1000" s="226"/>
      <c r="ABH1000" s="226"/>
      <c r="ABI1000" s="226"/>
      <c r="ABJ1000" s="226"/>
      <c r="ABK1000" s="226"/>
      <c r="ABL1000" s="226"/>
      <c r="ABM1000" s="226"/>
      <c r="ABN1000" s="226"/>
      <c r="ABO1000" s="226"/>
      <c r="ABP1000" s="226"/>
      <c r="ABQ1000" s="226"/>
      <c r="ABR1000" s="226"/>
      <c r="ABS1000" s="226"/>
      <c r="ABT1000" s="226"/>
      <c r="ABU1000" s="226"/>
      <c r="ABV1000" s="226"/>
      <c r="ABW1000" s="226"/>
      <c r="ABX1000" s="226"/>
      <c r="ABY1000" s="226"/>
      <c r="ABZ1000" s="226"/>
      <c r="ACA1000" s="226"/>
      <c r="ACB1000" s="226"/>
      <c r="ACC1000" s="226"/>
      <c r="ACD1000" s="226"/>
      <c r="ACE1000" s="226"/>
      <c r="ACF1000" s="226"/>
      <c r="ACG1000" s="226"/>
      <c r="ACH1000" s="226"/>
      <c r="ACI1000" s="226"/>
      <c r="ACJ1000" s="226"/>
      <c r="ACK1000" s="226"/>
      <c r="ACL1000" s="226"/>
      <c r="ACM1000" s="226"/>
      <c r="ACN1000" s="226"/>
      <c r="ACO1000" s="226"/>
      <c r="ACP1000" s="226"/>
      <c r="ACQ1000" s="226"/>
      <c r="ACR1000" s="226"/>
      <c r="ACS1000" s="226"/>
      <c r="ACT1000" s="226"/>
      <c r="ACU1000" s="226"/>
      <c r="ACV1000" s="226"/>
      <c r="ACW1000" s="226"/>
      <c r="ACX1000" s="226"/>
      <c r="ACY1000" s="226"/>
      <c r="ACZ1000" s="226"/>
      <c r="ADA1000" s="226"/>
      <c r="ADB1000" s="226"/>
      <c r="ADC1000" s="226"/>
      <c r="ADD1000" s="226"/>
      <c r="ADE1000" s="226"/>
      <c r="ADF1000" s="226"/>
      <c r="ADG1000" s="226"/>
      <c r="ADH1000" s="226"/>
      <c r="ADI1000" s="226"/>
      <c r="ADJ1000" s="226"/>
      <c r="ADK1000" s="226"/>
      <c r="ADL1000" s="226"/>
      <c r="ADM1000" s="226"/>
      <c r="ADN1000" s="226"/>
      <c r="ADO1000" s="226"/>
      <c r="ADP1000" s="226"/>
      <c r="ADQ1000" s="226"/>
      <c r="ADR1000" s="226"/>
      <c r="ADS1000" s="226"/>
      <c r="ADT1000" s="226"/>
      <c r="ADU1000" s="226"/>
      <c r="ADV1000" s="226"/>
      <c r="ADW1000" s="226"/>
      <c r="ADX1000" s="226"/>
      <c r="ADY1000" s="226"/>
      <c r="ADZ1000" s="226"/>
      <c r="AEA1000" s="226"/>
      <c r="AEB1000" s="226"/>
      <c r="AEC1000" s="226"/>
      <c r="AED1000" s="226"/>
      <c r="AEE1000" s="226"/>
      <c r="AEF1000" s="226"/>
      <c r="AEG1000" s="226"/>
      <c r="AEH1000" s="226"/>
      <c r="AEI1000" s="226"/>
      <c r="AEJ1000" s="226"/>
      <c r="AEK1000" s="226"/>
      <c r="AEL1000" s="226"/>
      <c r="AEM1000" s="226"/>
      <c r="AEN1000" s="226"/>
      <c r="AEO1000" s="226"/>
      <c r="AEP1000" s="226"/>
      <c r="AEQ1000" s="226"/>
      <c r="AER1000" s="226"/>
      <c r="AES1000" s="226"/>
      <c r="AET1000" s="226"/>
      <c r="AEU1000" s="226"/>
      <c r="AEV1000" s="226"/>
      <c r="AEW1000" s="226"/>
      <c r="AEX1000" s="226"/>
      <c r="AEY1000" s="226"/>
      <c r="AEZ1000" s="226"/>
      <c r="AFA1000" s="226"/>
      <c r="AFB1000" s="226"/>
      <c r="AFC1000" s="226"/>
      <c r="AFD1000" s="226"/>
      <c r="AFE1000" s="226"/>
      <c r="AFF1000" s="226"/>
      <c r="AFG1000" s="226"/>
      <c r="AFH1000" s="226"/>
      <c r="AFI1000" s="226"/>
      <c r="AFJ1000" s="226"/>
      <c r="AFK1000" s="226"/>
      <c r="AFL1000" s="226"/>
      <c r="AFM1000" s="226"/>
      <c r="AFN1000" s="226"/>
      <c r="AFO1000" s="226"/>
      <c r="AFP1000" s="226"/>
      <c r="AFQ1000" s="226"/>
      <c r="AFR1000" s="226"/>
      <c r="AFS1000" s="226"/>
      <c r="AFT1000" s="226"/>
      <c r="AFU1000" s="226"/>
      <c r="AFV1000" s="226"/>
      <c r="AFW1000" s="226"/>
      <c r="AFX1000" s="226"/>
      <c r="AFY1000" s="226"/>
      <c r="AFZ1000" s="226"/>
      <c r="AGA1000" s="226"/>
      <c r="AGB1000" s="226"/>
      <c r="AGC1000" s="226"/>
      <c r="AGD1000" s="226"/>
      <c r="AGE1000" s="226"/>
      <c r="AGF1000" s="226"/>
      <c r="AGG1000" s="226"/>
      <c r="AGH1000" s="226"/>
      <c r="AGI1000" s="226"/>
      <c r="AGJ1000" s="226"/>
      <c r="AGK1000" s="226"/>
      <c r="AGL1000" s="226"/>
      <c r="AGM1000" s="226"/>
      <c r="AGN1000" s="226"/>
      <c r="AGO1000" s="226"/>
      <c r="AGP1000" s="226"/>
      <c r="AGQ1000" s="226"/>
      <c r="AGR1000" s="226"/>
      <c r="AGS1000" s="226"/>
      <c r="AGT1000" s="226"/>
      <c r="AGU1000" s="226"/>
      <c r="AGV1000" s="226"/>
      <c r="AGW1000" s="226"/>
      <c r="AGX1000" s="226"/>
      <c r="AGY1000" s="226"/>
      <c r="AGZ1000" s="226"/>
      <c r="AHA1000" s="226"/>
      <c r="AHB1000" s="226"/>
      <c r="AHC1000" s="226"/>
      <c r="AHD1000" s="226"/>
      <c r="AHE1000" s="226"/>
      <c r="AHF1000" s="226"/>
      <c r="AHG1000" s="226"/>
      <c r="AHH1000" s="226"/>
      <c r="AHI1000" s="226"/>
      <c r="AHJ1000" s="226"/>
      <c r="AHK1000" s="226"/>
      <c r="AHL1000" s="226"/>
      <c r="AHM1000" s="226"/>
      <c r="AHN1000" s="226"/>
      <c r="AHO1000" s="226"/>
      <c r="AHP1000" s="226"/>
      <c r="AHQ1000" s="226"/>
      <c r="AHR1000" s="226"/>
      <c r="AHS1000" s="226"/>
      <c r="AHT1000" s="226"/>
      <c r="AHU1000" s="226"/>
      <c r="AHV1000" s="226"/>
      <c r="AHW1000" s="226"/>
      <c r="AHX1000" s="226"/>
      <c r="AHY1000" s="226"/>
      <c r="AHZ1000" s="226"/>
      <c r="AIA1000" s="226"/>
      <c r="AIB1000" s="226"/>
      <c r="AIC1000" s="226"/>
      <c r="AID1000" s="226"/>
      <c r="AIE1000" s="226"/>
      <c r="AIF1000" s="226"/>
      <c r="AIG1000" s="226"/>
      <c r="AIH1000" s="226"/>
      <c r="AII1000" s="226"/>
      <c r="AIJ1000" s="226"/>
      <c r="AIK1000" s="226"/>
      <c r="AIL1000" s="226"/>
      <c r="AIM1000" s="226"/>
      <c r="AIN1000" s="226"/>
      <c r="AIO1000" s="226"/>
      <c r="AIP1000" s="226"/>
      <c r="AIQ1000" s="226"/>
      <c r="AIR1000" s="226"/>
      <c r="AIS1000" s="226"/>
      <c r="AIT1000" s="226"/>
      <c r="AIU1000" s="226"/>
      <c r="AIV1000" s="226"/>
      <c r="AIW1000" s="226"/>
      <c r="AIX1000" s="226"/>
      <c r="AIY1000" s="226"/>
      <c r="AIZ1000" s="226"/>
      <c r="AJA1000" s="226"/>
      <c r="AJB1000" s="226"/>
      <c r="AJC1000" s="226"/>
      <c r="AJD1000" s="226"/>
      <c r="AJE1000" s="226"/>
      <c r="AJF1000" s="226"/>
      <c r="AJG1000" s="226"/>
      <c r="AJH1000" s="226"/>
      <c r="AJI1000" s="226"/>
      <c r="AJJ1000" s="226"/>
      <c r="AJK1000" s="226"/>
      <c r="AJL1000" s="226"/>
      <c r="AJM1000" s="226"/>
      <c r="AJN1000" s="226"/>
      <c r="AJO1000" s="226"/>
      <c r="AJP1000" s="226"/>
      <c r="AJQ1000" s="226"/>
      <c r="AJR1000" s="226"/>
      <c r="AJS1000" s="226"/>
      <c r="AJT1000" s="226"/>
      <c r="AJU1000" s="226"/>
      <c r="AJV1000" s="226"/>
      <c r="AJW1000" s="226"/>
      <c r="AJX1000" s="226"/>
      <c r="AJY1000" s="226"/>
      <c r="AJZ1000" s="226"/>
      <c r="AKA1000" s="226"/>
      <c r="AKB1000" s="226"/>
      <c r="AKC1000" s="226"/>
      <c r="AKD1000" s="226"/>
      <c r="AKE1000" s="226"/>
      <c r="AKF1000" s="226"/>
      <c r="AKG1000" s="226"/>
      <c r="AKH1000" s="226"/>
      <c r="AKI1000" s="226"/>
      <c r="AKJ1000" s="226"/>
      <c r="AKK1000" s="226"/>
      <c r="AKL1000" s="226"/>
      <c r="AKM1000" s="226"/>
      <c r="AKN1000" s="226"/>
      <c r="AKO1000" s="226"/>
      <c r="AKP1000" s="226"/>
      <c r="AKQ1000" s="226"/>
      <c r="AKR1000" s="226"/>
      <c r="AKS1000" s="226"/>
      <c r="AKT1000" s="226"/>
      <c r="AKU1000" s="226"/>
      <c r="AKV1000" s="226"/>
      <c r="AKW1000" s="226"/>
      <c r="AKX1000" s="226"/>
      <c r="AKY1000" s="226"/>
      <c r="AKZ1000" s="226"/>
      <c r="ALA1000" s="226"/>
      <c r="ALB1000" s="226"/>
      <c r="ALC1000" s="226"/>
      <c r="ALD1000" s="226"/>
      <c r="ALE1000" s="226"/>
      <c r="ALF1000" s="226"/>
      <c r="ALG1000" s="226"/>
      <c r="ALH1000" s="226"/>
      <c r="ALI1000" s="226"/>
      <c r="ALJ1000" s="226"/>
      <c r="ALK1000" s="226"/>
      <c r="ALL1000" s="226"/>
      <c r="ALM1000" s="226"/>
      <c r="ALN1000" s="226"/>
      <c r="ALO1000" s="226"/>
      <c r="ALP1000" s="226"/>
      <c r="ALQ1000" s="226"/>
      <c r="ALR1000" s="226"/>
      <c r="ALS1000" s="226"/>
      <c r="ALT1000" s="226"/>
      <c r="ALU1000" s="226"/>
      <c r="ALV1000" s="226"/>
      <c r="ALW1000" s="226"/>
      <c r="ALX1000" s="226"/>
      <c r="ALY1000" s="226"/>
      <c r="ALZ1000" s="226"/>
      <c r="AMA1000" s="226"/>
      <c r="AMB1000" s="226"/>
      <c r="AMC1000" s="226"/>
      <c r="AMD1000" s="226"/>
      <c r="AME1000" s="226"/>
      <c r="AMF1000" s="226"/>
      <c r="AMG1000" s="226"/>
      <c r="AMH1000" s="226"/>
      <c r="AMI1000" s="226"/>
      <c r="AMJ1000" s="226"/>
      <c r="AMK1000" s="226"/>
      <c r="AML1000" s="226"/>
      <c r="AMM1000" s="226"/>
      <c r="AMN1000" s="226"/>
      <c r="AMO1000" s="226"/>
      <c r="AMP1000" s="226"/>
      <c r="AMQ1000" s="226"/>
      <c r="AMR1000" s="226"/>
      <c r="AMS1000" s="226"/>
      <c r="AMT1000" s="226"/>
      <c r="AMU1000" s="226"/>
      <c r="AMV1000" s="226"/>
      <c r="AMW1000" s="226"/>
      <c r="AMX1000" s="226"/>
    </row>
    <row r="1001" spans="1:1038" s="398" customFormat="1" ht="18" customHeight="1">
      <c r="A1001" s="548" t="s">
        <v>2392</v>
      </c>
      <c r="B1001" s="543" t="s">
        <v>1647</v>
      </c>
      <c r="C1001" s="226"/>
      <c r="D1001" s="225" t="s">
        <v>1279</v>
      </c>
      <c r="E1001" s="422">
        <v>113</v>
      </c>
      <c r="F1001" s="422">
        <v>4</v>
      </c>
      <c r="G1001" s="526" t="str">
        <f t="shared" si="826"/>
        <v>113-4</v>
      </c>
      <c r="H1001" s="226">
        <v>4.5</v>
      </c>
      <c r="I1001" s="226">
        <v>62</v>
      </c>
      <c r="J1001" s="544">
        <f t="shared" si="754"/>
        <v>0</v>
      </c>
      <c r="K1001" s="545" t="b">
        <f>IF(J1004=1,IF(((VLOOKUP($G1001,[4]Depth_Lookup!$A$3:$J$550,9,FALSE))-(I1001/100))=0,"Good",IF(((VLOOKUP($G1001,[4]Depth_Lookup!$A$3:$J$550,9,FALSE))-(I1001/100))&gt;0,"Too Short","Too Long")))</f>
        <v>0</v>
      </c>
      <c r="L1001" s="171">
        <f>(VLOOKUP($G1001,Depth_Lookup!$A$3:$J$410,10,FALSE))+(H1001/100)</f>
        <v>298.89000000000004</v>
      </c>
      <c r="M1001" s="171">
        <f>(VLOOKUP($G1001,Depth_Lookup!$A$3:$J$410,10,FALSE))+(I1001/100)</f>
        <v>299.46500000000003</v>
      </c>
      <c r="N1001" s="232" t="s">
        <v>2472</v>
      </c>
      <c r="O1001" s="226">
        <v>1</v>
      </c>
      <c r="P1001" s="226" t="s">
        <v>853</v>
      </c>
      <c r="Q1001" s="226" t="s">
        <v>2437</v>
      </c>
      <c r="R1001" s="391" t="str">
        <f t="shared" si="745"/>
        <v>Serpentinizedharzburgite</v>
      </c>
      <c r="S1001" s="226" t="s">
        <v>700</v>
      </c>
      <c r="T1001" s="226"/>
      <c r="U1001" s="226"/>
      <c r="V1001" s="226"/>
      <c r="W1001" s="226" t="s">
        <v>2393</v>
      </c>
      <c r="X1001" s="392">
        <f>VLOOKUP(W1001,[4]definitions_list_lookup!$A$13:$B$19,2,0)</f>
        <v>5</v>
      </c>
      <c r="Y1001" s="226" t="s">
        <v>2438</v>
      </c>
      <c r="Z1001" s="226" t="s">
        <v>2439</v>
      </c>
      <c r="AA1001" s="226"/>
      <c r="AB1001" s="226"/>
      <c r="AC1001" s="226"/>
      <c r="AD1001" s="226"/>
      <c r="AE1001" s="393"/>
      <c r="AF1001" s="391" t="e">
        <f>VLOOKUP(AE1001,[4]definitions_list_mag!$V$12:$W$15,2,0)</f>
        <v>#N/A</v>
      </c>
      <c r="AG1001" s="394"/>
      <c r="AH1001" s="226"/>
      <c r="AI1001" s="257">
        <v>73</v>
      </c>
      <c r="AJ1001" s="226"/>
      <c r="AK1001" s="226"/>
      <c r="AL1001" s="226"/>
      <c r="AM1001" s="226"/>
      <c r="AN1001" s="226"/>
      <c r="AO1001" s="257"/>
      <c r="AP1001" s="226"/>
      <c r="AQ1001" s="226"/>
      <c r="AR1001" s="226"/>
      <c r="AS1001" s="226"/>
      <c r="AT1001" s="226"/>
      <c r="AU1001" s="257">
        <v>1</v>
      </c>
      <c r="AV1001" s="226">
        <v>1</v>
      </c>
      <c r="AW1001" s="226">
        <v>0.5</v>
      </c>
      <c r="AX1001" s="226" t="s">
        <v>110</v>
      </c>
      <c r="AY1001" s="226" t="s">
        <v>103</v>
      </c>
      <c r="AZ1001" s="226"/>
      <c r="BA1001" s="257">
        <v>25</v>
      </c>
      <c r="BB1001" s="226">
        <v>7</v>
      </c>
      <c r="BC1001" s="226">
        <v>2</v>
      </c>
      <c r="BD1001" s="226" t="s">
        <v>110</v>
      </c>
      <c r="BE1001" s="226" t="s">
        <v>103</v>
      </c>
      <c r="BF1001" s="226"/>
      <c r="BG1001" s="257"/>
      <c r="BH1001" s="226"/>
      <c r="BI1001" s="226"/>
      <c r="BJ1001" s="226"/>
      <c r="BK1001" s="226"/>
      <c r="BL1001" s="226"/>
      <c r="BM1001" s="257">
        <v>1</v>
      </c>
      <c r="BN1001" s="226" t="s">
        <v>1469</v>
      </c>
      <c r="BO1001" s="226" t="s">
        <v>1469</v>
      </c>
      <c r="BP1001" s="226"/>
      <c r="BQ1001" s="226"/>
      <c r="BR1001" s="226"/>
      <c r="BS1001" s="226"/>
      <c r="BT1001" s="226"/>
      <c r="BU1001" s="226"/>
      <c r="BV1001" s="226"/>
      <c r="BW1001" s="226"/>
      <c r="BX1001" s="226"/>
      <c r="BY1001" s="257"/>
      <c r="BZ1001" s="226"/>
      <c r="CA1001" s="226"/>
      <c r="CB1001" s="226"/>
      <c r="CC1001" s="226"/>
      <c r="CD1001" s="226"/>
      <c r="CE1001" s="226"/>
      <c r="CF1001" s="399">
        <f t="shared" si="746"/>
        <v>100</v>
      </c>
      <c r="CG1001" s="259"/>
      <c r="CH1001" s="150" t="s">
        <v>1329</v>
      </c>
      <c r="CI1001" s="150">
        <v>80</v>
      </c>
      <c r="CJ1001" s="150"/>
      <c r="CK1001" s="158"/>
      <c r="CL1001" s="395"/>
      <c r="CM1001" s="395"/>
      <c r="CN1001" s="395"/>
      <c r="CO1001" s="395"/>
      <c r="CP1001" s="395"/>
      <c r="CQ1001" s="395"/>
      <c r="CR1001" s="395"/>
      <c r="CS1001" s="395"/>
      <c r="CT1001" s="395"/>
      <c r="CU1001" s="395"/>
      <c r="CV1001" s="395"/>
      <c r="CW1001" s="395"/>
      <c r="CX1001" s="395"/>
      <c r="CY1001" s="395"/>
      <c r="CZ1001" s="395"/>
      <c r="DA1001" s="395"/>
      <c r="DB1001" s="395">
        <v>95</v>
      </c>
      <c r="DC1001" s="256">
        <v>5</v>
      </c>
      <c r="DD1001" s="395"/>
      <c r="DE1001" s="395"/>
      <c r="DF1001" s="395"/>
      <c r="DG1001" s="395"/>
      <c r="DH1001" s="395"/>
      <c r="DI1001" s="395"/>
      <c r="DJ1001" s="395"/>
      <c r="DK1001" s="396">
        <f t="shared" si="747"/>
        <v>100</v>
      </c>
      <c r="DL1001" s="259"/>
      <c r="DM1001" s="395"/>
      <c r="DN1001" s="395">
        <v>5</v>
      </c>
      <c r="DO1001" s="397"/>
      <c r="DQ1001" s="259"/>
      <c r="DR1001" s="397"/>
      <c r="DS1001" s="259"/>
      <c r="DT1001" s="263" t="s">
        <v>2489</v>
      </c>
      <c r="DU1001" s="256"/>
      <c r="DV1001" s="256"/>
      <c r="DW1001" s="400" t="e">
        <f>VLOOKUP(P1001,[4]definitions_list_lookup!$K$30:$L$54,2,0)</f>
        <v>#N/A</v>
      </c>
      <c r="DX1001" s="155" t="s">
        <v>2151</v>
      </c>
      <c r="DY1001" s="155" t="s">
        <v>2292</v>
      </c>
      <c r="DZ1001" s="546"/>
      <c r="EA1001" s="104"/>
      <c r="EB1001" s="256"/>
      <c r="EC1001" s="104"/>
      <c r="ED1001" s="229" t="s">
        <v>2517</v>
      </c>
      <c r="EE1001" s="401"/>
      <c r="EF1001" s="402"/>
      <c r="EG1001" s="401"/>
      <c r="EH1001" s="403"/>
      <c r="EI1001" s="404"/>
      <c r="EJ1001" s="405"/>
      <c r="EK1001" s="406"/>
      <c r="EL1001" s="401"/>
      <c r="EM1001" s="403"/>
      <c r="EN1001" s="403" t="s">
        <v>1448</v>
      </c>
      <c r="EO1001" s="407"/>
      <c r="EP1001" s="407"/>
      <c r="EQ1001" s="407"/>
      <c r="ER1001" s="407"/>
      <c r="ES1001" s="407"/>
      <c r="ET1001" s="407"/>
      <c r="EU1001" s="407"/>
      <c r="EV1001" s="408">
        <v>2</v>
      </c>
      <c r="EW1001" s="408">
        <v>90</v>
      </c>
      <c r="EX1001" s="408">
        <v>25</v>
      </c>
      <c r="EY1001" s="408">
        <v>0</v>
      </c>
      <c r="EZ1001" s="192">
        <f t="shared" si="755"/>
        <v>-175.71723753819305</v>
      </c>
      <c r="FA1001" s="192">
        <f t="shared" si="756"/>
        <v>184.28276246180695</v>
      </c>
      <c r="FB1001" s="192">
        <f t="shared" si="757"/>
        <v>64.938579381969333</v>
      </c>
      <c r="FC1001" s="192">
        <f t="shared" si="758"/>
        <v>274.28276246180695</v>
      </c>
      <c r="FD1001" s="192">
        <f t="shared" si="759"/>
        <v>25.061420618030667</v>
      </c>
      <c r="FE1001" s="193">
        <f t="shared" si="760"/>
        <v>4.2827624618069535</v>
      </c>
      <c r="FF1001" s="194">
        <f t="shared" si="761"/>
        <v>25.061420618030667</v>
      </c>
      <c r="FG1001" s="401"/>
      <c r="FH1001" s="403"/>
      <c r="FI1001" s="778">
        <f t="shared" si="762"/>
        <v>0</v>
      </c>
      <c r="FJ1001" s="779">
        <f t="shared" si="763"/>
        <v>25.061420618030667</v>
      </c>
      <c r="FK1001" s="779">
        <f t="shared" si="764"/>
        <v>64.938579381969333</v>
      </c>
      <c r="FL1001" s="780">
        <f t="shared" si="765"/>
        <v>1.1333920217830693</v>
      </c>
      <c r="FM1001" s="169">
        <f t="shared" si="766"/>
        <v>0.90585422297278839</v>
      </c>
      <c r="FN1001" s="783">
        <f t="shared" si="767"/>
        <v>0</v>
      </c>
      <c r="FO1001" s="226"/>
      <c r="FP1001" s="226"/>
      <c r="FQ1001" s="226"/>
      <c r="FR1001" s="226"/>
      <c r="FS1001" s="226"/>
      <c r="FT1001" s="226"/>
      <c r="FU1001" s="226"/>
      <c r="FV1001" s="226"/>
      <c r="FW1001" s="226"/>
      <c r="FX1001" s="226"/>
      <c r="FY1001" s="226"/>
      <c r="FZ1001" s="226"/>
      <c r="GA1001" s="226"/>
      <c r="GB1001" s="226"/>
      <c r="GC1001" s="226"/>
      <c r="GD1001" s="226"/>
      <c r="GE1001" s="226"/>
      <c r="GF1001" s="226"/>
      <c r="GG1001" s="226"/>
      <c r="GH1001" s="226"/>
      <c r="GI1001" s="226"/>
      <c r="GJ1001" s="226"/>
      <c r="GK1001" s="226"/>
      <c r="GL1001" s="226"/>
      <c r="GM1001" s="226"/>
      <c r="GN1001" s="226"/>
      <c r="GO1001" s="226"/>
      <c r="GP1001" s="226"/>
      <c r="GQ1001" s="226"/>
      <c r="GR1001" s="226"/>
      <c r="GS1001" s="226"/>
      <c r="GT1001" s="226"/>
      <c r="GU1001" s="226"/>
      <c r="GV1001" s="226"/>
      <c r="GW1001" s="226"/>
      <c r="GX1001" s="226"/>
      <c r="GY1001" s="226"/>
      <c r="GZ1001" s="226"/>
      <c r="HA1001" s="226"/>
      <c r="HB1001" s="226"/>
      <c r="HC1001" s="226"/>
      <c r="HD1001" s="226"/>
      <c r="HE1001" s="226"/>
      <c r="HF1001" s="226"/>
      <c r="HG1001" s="226"/>
      <c r="HH1001" s="226"/>
      <c r="HI1001" s="226"/>
      <c r="HJ1001" s="226"/>
      <c r="HK1001" s="226"/>
      <c r="HL1001" s="226"/>
      <c r="HM1001" s="226"/>
      <c r="HN1001" s="226"/>
      <c r="HO1001" s="226"/>
      <c r="HP1001" s="226"/>
      <c r="HQ1001" s="226"/>
      <c r="HR1001" s="226"/>
      <c r="HS1001" s="226"/>
      <c r="HT1001" s="226"/>
      <c r="HU1001" s="226"/>
      <c r="HV1001" s="226"/>
      <c r="HW1001" s="226"/>
      <c r="HX1001" s="226"/>
      <c r="HY1001" s="226"/>
      <c r="HZ1001" s="226"/>
      <c r="IA1001" s="226"/>
      <c r="IB1001" s="226"/>
      <c r="IC1001" s="226"/>
      <c r="ID1001" s="226"/>
      <c r="IE1001" s="226"/>
      <c r="IF1001" s="226"/>
      <c r="IG1001" s="226"/>
      <c r="IH1001" s="226"/>
      <c r="II1001" s="226"/>
      <c r="IJ1001" s="226"/>
      <c r="IK1001" s="226"/>
      <c r="IL1001" s="226"/>
      <c r="IM1001" s="226"/>
      <c r="IN1001" s="226"/>
      <c r="IO1001" s="226"/>
      <c r="IP1001" s="226"/>
      <c r="IQ1001" s="226"/>
      <c r="IR1001" s="226"/>
      <c r="IS1001" s="226"/>
      <c r="IT1001" s="226"/>
      <c r="IU1001" s="226"/>
      <c r="IV1001" s="226"/>
      <c r="IW1001" s="226"/>
      <c r="IX1001" s="226"/>
      <c r="IY1001" s="226"/>
      <c r="IZ1001" s="226"/>
      <c r="JA1001" s="226"/>
      <c r="JB1001" s="226"/>
      <c r="JC1001" s="226"/>
      <c r="JD1001" s="226"/>
      <c r="JE1001" s="226"/>
      <c r="JF1001" s="226"/>
      <c r="JG1001" s="226"/>
      <c r="JH1001" s="226"/>
      <c r="JI1001" s="226"/>
      <c r="JJ1001" s="226"/>
      <c r="JK1001" s="226"/>
      <c r="JL1001" s="226"/>
      <c r="JM1001" s="226"/>
      <c r="JN1001" s="226"/>
      <c r="JO1001" s="226"/>
      <c r="JP1001" s="226"/>
      <c r="JQ1001" s="226"/>
      <c r="JR1001" s="226"/>
      <c r="JS1001" s="226"/>
      <c r="JT1001" s="226"/>
      <c r="JU1001" s="226"/>
      <c r="JV1001" s="226"/>
      <c r="JW1001" s="226"/>
      <c r="JX1001" s="226"/>
      <c r="JY1001" s="226"/>
      <c r="JZ1001" s="226"/>
      <c r="KA1001" s="226"/>
      <c r="KB1001" s="226"/>
      <c r="KC1001" s="226"/>
      <c r="KD1001" s="226"/>
      <c r="KE1001" s="226"/>
      <c r="KF1001" s="226"/>
      <c r="KG1001" s="226"/>
      <c r="KH1001" s="226"/>
      <c r="KI1001" s="226"/>
      <c r="KJ1001" s="226"/>
      <c r="KK1001" s="226"/>
      <c r="KL1001" s="226"/>
      <c r="KM1001" s="226"/>
      <c r="KN1001" s="226"/>
      <c r="KO1001" s="226"/>
      <c r="KP1001" s="226"/>
      <c r="KQ1001" s="226"/>
      <c r="KR1001" s="226"/>
      <c r="KS1001" s="226"/>
      <c r="KT1001" s="226"/>
      <c r="KU1001" s="226"/>
      <c r="KV1001" s="226"/>
      <c r="KW1001" s="226"/>
      <c r="KX1001" s="226"/>
      <c r="KY1001" s="226"/>
      <c r="KZ1001" s="226"/>
      <c r="LA1001" s="226"/>
      <c r="LB1001" s="226"/>
      <c r="LC1001" s="226"/>
      <c r="LD1001" s="226"/>
      <c r="LE1001" s="226"/>
      <c r="LF1001" s="226"/>
      <c r="LG1001" s="226"/>
      <c r="LH1001" s="226"/>
      <c r="LI1001" s="226"/>
      <c r="LJ1001" s="226"/>
      <c r="LK1001" s="226"/>
      <c r="LL1001" s="226"/>
      <c r="LM1001" s="226"/>
      <c r="LN1001" s="226"/>
      <c r="LO1001" s="226"/>
      <c r="LP1001" s="226"/>
      <c r="LQ1001" s="226"/>
      <c r="LR1001" s="226"/>
      <c r="LS1001" s="226"/>
      <c r="LT1001" s="226"/>
      <c r="LU1001" s="226"/>
      <c r="LV1001" s="226"/>
      <c r="LW1001" s="226"/>
      <c r="LX1001" s="226"/>
      <c r="LY1001" s="226"/>
      <c r="LZ1001" s="226"/>
      <c r="MA1001" s="226"/>
      <c r="MB1001" s="226"/>
      <c r="MC1001" s="226"/>
      <c r="MD1001" s="226"/>
      <c r="ME1001" s="226"/>
      <c r="MF1001" s="226"/>
      <c r="MG1001" s="226"/>
      <c r="MH1001" s="226"/>
      <c r="MI1001" s="226"/>
      <c r="MJ1001" s="226"/>
      <c r="MK1001" s="226"/>
      <c r="ML1001" s="226"/>
      <c r="MM1001" s="226"/>
      <c r="MN1001" s="226"/>
      <c r="MO1001" s="226"/>
      <c r="MP1001" s="226"/>
      <c r="MQ1001" s="226"/>
      <c r="MR1001" s="226"/>
      <c r="MS1001" s="226"/>
      <c r="MT1001" s="226"/>
      <c r="MU1001" s="226"/>
      <c r="MV1001" s="226"/>
      <c r="MW1001" s="226"/>
      <c r="MX1001" s="226"/>
      <c r="MY1001" s="226"/>
      <c r="MZ1001" s="226"/>
      <c r="NA1001" s="226"/>
      <c r="NB1001" s="226"/>
      <c r="NC1001" s="226"/>
      <c r="ND1001" s="226"/>
      <c r="NE1001" s="226"/>
      <c r="NF1001" s="226"/>
      <c r="NG1001" s="226"/>
      <c r="NH1001" s="226"/>
      <c r="NI1001" s="226"/>
      <c r="NJ1001" s="226"/>
      <c r="NK1001" s="226"/>
      <c r="NL1001" s="226"/>
      <c r="NM1001" s="226"/>
      <c r="NN1001" s="226"/>
      <c r="NO1001" s="226"/>
      <c r="NP1001" s="226"/>
      <c r="NQ1001" s="226"/>
      <c r="NR1001" s="226"/>
      <c r="NS1001" s="226"/>
      <c r="NT1001" s="226"/>
      <c r="NU1001" s="226"/>
      <c r="NV1001" s="226"/>
      <c r="NW1001" s="226"/>
      <c r="NX1001" s="226"/>
      <c r="NY1001" s="226"/>
      <c r="NZ1001" s="226"/>
      <c r="OA1001" s="226"/>
      <c r="OB1001" s="226"/>
      <c r="OC1001" s="226"/>
      <c r="OD1001" s="226"/>
      <c r="OE1001" s="226"/>
      <c r="OF1001" s="226"/>
      <c r="OG1001" s="226"/>
      <c r="OH1001" s="226"/>
      <c r="OI1001" s="226"/>
      <c r="OJ1001" s="226"/>
      <c r="OK1001" s="226"/>
      <c r="OL1001" s="226"/>
      <c r="OM1001" s="226"/>
      <c r="ON1001" s="226"/>
      <c r="OO1001" s="226"/>
      <c r="OP1001" s="226"/>
      <c r="OQ1001" s="226"/>
      <c r="OR1001" s="226"/>
      <c r="OS1001" s="226"/>
      <c r="OT1001" s="226"/>
      <c r="OU1001" s="226"/>
      <c r="OV1001" s="226"/>
      <c r="OW1001" s="226"/>
      <c r="OX1001" s="226"/>
      <c r="OY1001" s="226"/>
      <c r="OZ1001" s="226"/>
      <c r="PA1001" s="226"/>
      <c r="PB1001" s="226"/>
      <c r="PC1001" s="226"/>
      <c r="PD1001" s="226"/>
      <c r="PE1001" s="226"/>
      <c r="PF1001" s="226"/>
      <c r="PG1001" s="226"/>
      <c r="PH1001" s="226"/>
      <c r="PI1001" s="226"/>
      <c r="PJ1001" s="226"/>
      <c r="PK1001" s="226"/>
      <c r="PL1001" s="226"/>
      <c r="PM1001" s="226"/>
      <c r="PN1001" s="226"/>
      <c r="PO1001" s="226"/>
      <c r="PP1001" s="226"/>
      <c r="PQ1001" s="226"/>
      <c r="PR1001" s="226"/>
      <c r="PS1001" s="226"/>
      <c r="PT1001" s="226"/>
      <c r="PU1001" s="226"/>
      <c r="PV1001" s="226"/>
      <c r="PW1001" s="226"/>
      <c r="PX1001" s="226"/>
      <c r="PY1001" s="226"/>
      <c r="PZ1001" s="226"/>
      <c r="QA1001" s="226"/>
      <c r="QB1001" s="226"/>
      <c r="QC1001" s="226"/>
      <c r="QD1001" s="226"/>
      <c r="QE1001" s="226"/>
      <c r="QF1001" s="226"/>
      <c r="QG1001" s="226"/>
      <c r="QH1001" s="226"/>
      <c r="QI1001" s="226"/>
      <c r="QJ1001" s="226"/>
      <c r="QK1001" s="226"/>
      <c r="QL1001" s="226"/>
      <c r="QM1001" s="226"/>
      <c r="QN1001" s="226"/>
      <c r="QO1001" s="226"/>
      <c r="QP1001" s="226"/>
      <c r="QQ1001" s="226"/>
      <c r="QR1001" s="226"/>
      <c r="QS1001" s="226"/>
      <c r="QT1001" s="226"/>
      <c r="QU1001" s="226"/>
      <c r="QV1001" s="226"/>
      <c r="QW1001" s="226"/>
      <c r="QX1001" s="226"/>
      <c r="QY1001" s="226"/>
      <c r="QZ1001" s="226"/>
      <c r="RA1001" s="226"/>
      <c r="RB1001" s="226"/>
      <c r="RC1001" s="226"/>
      <c r="RD1001" s="226"/>
      <c r="RE1001" s="226"/>
      <c r="RF1001" s="226"/>
      <c r="RG1001" s="226"/>
      <c r="RH1001" s="226"/>
      <c r="RI1001" s="226"/>
      <c r="RJ1001" s="226"/>
      <c r="RK1001" s="226"/>
      <c r="RL1001" s="226"/>
      <c r="RM1001" s="226"/>
      <c r="RN1001" s="226"/>
      <c r="RO1001" s="226"/>
      <c r="RP1001" s="226"/>
      <c r="RQ1001" s="226"/>
      <c r="RR1001" s="226"/>
      <c r="RS1001" s="226"/>
      <c r="RT1001" s="226"/>
      <c r="RU1001" s="226"/>
      <c r="RV1001" s="226"/>
      <c r="RW1001" s="226"/>
      <c r="RX1001" s="226"/>
      <c r="RY1001" s="226"/>
      <c r="RZ1001" s="226"/>
      <c r="SA1001" s="226"/>
      <c r="SB1001" s="226"/>
      <c r="SC1001" s="226"/>
      <c r="SD1001" s="226"/>
      <c r="SE1001" s="226"/>
      <c r="SF1001" s="226"/>
      <c r="SG1001" s="226"/>
      <c r="SH1001" s="226"/>
      <c r="SI1001" s="226"/>
      <c r="SJ1001" s="226"/>
      <c r="SK1001" s="226"/>
      <c r="SL1001" s="226"/>
      <c r="SM1001" s="226"/>
      <c r="SN1001" s="226"/>
      <c r="SO1001" s="226"/>
      <c r="SP1001" s="226"/>
      <c r="SQ1001" s="226"/>
      <c r="SR1001" s="226"/>
      <c r="SS1001" s="226"/>
      <c r="ST1001" s="226"/>
      <c r="SU1001" s="226"/>
      <c r="SV1001" s="226"/>
      <c r="SW1001" s="226"/>
      <c r="SX1001" s="226"/>
      <c r="SY1001" s="226"/>
      <c r="SZ1001" s="226"/>
      <c r="TA1001" s="226"/>
      <c r="TB1001" s="226"/>
      <c r="TC1001" s="226"/>
      <c r="TD1001" s="226"/>
      <c r="TE1001" s="226"/>
      <c r="TF1001" s="226"/>
      <c r="TG1001" s="226"/>
      <c r="TH1001" s="226"/>
      <c r="TI1001" s="226"/>
      <c r="TJ1001" s="226"/>
      <c r="TK1001" s="226"/>
      <c r="TL1001" s="226"/>
      <c r="TM1001" s="226"/>
      <c r="TN1001" s="226"/>
      <c r="TO1001" s="226"/>
      <c r="TP1001" s="226"/>
      <c r="TQ1001" s="226"/>
      <c r="TR1001" s="226"/>
      <c r="TS1001" s="226"/>
      <c r="TT1001" s="226"/>
      <c r="TU1001" s="226"/>
      <c r="TV1001" s="226"/>
      <c r="TW1001" s="226"/>
      <c r="TX1001" s="226"/>
      <c r="TY1001" s="226"/>
      <c r="TZ1001" s="226"/>
      <c r="UA1001" s="226"/>
      <c r="UB1001" s="226"/>
      <c r="UC1001" s="226"/>
      <c r="UD1001" s="226"/>
      <c r="UE1001" s="226"/>
      <c r="UF1001" s="226"/>
      <c r="UG1001" s="226"/>
      <c r="UH1001" s="226"/>
      <c r="UI1001" s="226"/>
      <c r="UJ1001" s="226"/>
      <c r="UK1001" s="226"/>
      <c r="UL1001" s="226"/>
      <c r="UM1001" s="226"/>
      <c r="UN1001" s="226"/>
      <c r="UO1001" s="226"/>
      <c r="UP1001" s="226"/>
      <c r="UQ1001" s="226"/>
      <c r="UR1001" s="226"/>
      <c r="US1001" s="226"/>
      <c r="UT1001" s="226"/>
      <c r="UU1001" s="226"/>
      <c r="UV1001" s="226"/>
      <c r="UW1001" s="226"/>
      <c r="UX1001" s="226"/>
      <c r="UY1001" s="226"/>
      <c r="UZ1001" s="226"/>
      <c r="VA1001" s="226"/>
      <c r="VB1001" s="226"/>
      <c r="VC1001" s="226"/>
      <c r="VD1001" s="226"/>
      <c r="VE1001" s="226"/>
      <c r="VF1001" s="226"/>
      <c r="VG1001" s="226"/>
      <c r="VH1001" s="226"/>
      <c r="VI1001" s="226"/>
      <c r="VJ1001" s="226"/>
      <c r="VK1001" s="226"/>
      <c r="VL1001" s="226"/>
      <c r="VM1001" s="226"/>
      <c r="VN1001" s="226"/>
      <c r="VO1001" s="226"/>
      <c r="VP1001" s="226"/>
      <c r="VQ1001" s="226"/>
      <c r="VR1001" s="226"/>
      <c r="VS1001" s="226"/>
      <c r="VT1001" s="226"/>
      <c r="VU1001" s="226"/>
      <c r="VV1001" s="226"/>
      <c r="VW1001" s="226"/>
      <c r="VX1001" s="226"/>
      <c r="VY1001" s="226"/>
      <c r="VZ1001" s="226"/>
      <c r="WA1001" s="226"/>
      <c r="WB1001" s="226"/>
      <c r="WC1001" s="226"/>
      <c r="WD1001" s="226"/>
      <c r="WE1001" s="226"/>
      <c r="WF1001" s="226"/>
      <c r="WG1001" s="226"/>
      <c r="WH1001" s="226"/>
      <c r="WI1001" s="226"/>
      <c r="WJ1001" s="226"/>
      <c r="WK1001" s="226"/>
      <c r="WL1001" s="226"/>
      <c r="WM1001" s="226"/>
      <c r="WN1001" s="226"/>
      <c r="WO1001" s="226"/>
      <c r="WP1001" s="226"/>
      <c r="WQ1001" s="226"/>
      <c r="WR1001" s="226"/>
      <c r="WS1001" s="226"/>
      <c r="WT1001" s="226"/>
      <c r="WU1001" s="226"/>
      <c r="WV1001" s="226"/>
      <c r="WW1001" s="226"/>
      <c r="WX1001" s="226"/>
      <c r="WY1001" s="226"/>
      <c r="WZ1001" s="226"/>
      <c r="XA1001" s="226"/>
      <c r="XB1001" s="226"/>
      <c r="XC1001" s="226"/>
      <c r="XD1001" s="226"/>
      <c r="XE1001" s="226"/>
      <c r="XF1001" s="226"/>
      <c r="XG1001" s="226"/>
      <c r="XH1001" s="226"/>
      <c r="XI1001" s="226"/>
      <c r="XJ1001" s="226"/>
      <c r="XK1001" s="226"/>
      <c r="XL1001" s="226"/>
      <c r="XM1001" s="226"/>
      <c r="XN1001" s="226"/>
      <c r="XO1001" s="226"/>
      <c r="XP1001" s="226"/>
      <c r="XQ1001" s="226"/>
      <c r="XR1001" s="226"/>
      <c r="XS1001" s="226"/>
      <c r="XT1001" s="226"/>
      <c r="XU1001" s="226"/>
      <c r="XV1001" s="226"/>
      <c r="XW1001" s="226"/>
      <c r="XX1001" s="226"/>
      <c r="XY1001" s="226"/>
      <c r="XZ1001" s="226"/>
      <c r="YA1001" s="226"/>
      <c r="YB1001" s="226"/>
      <c r="YC1001" s="226"/>
      <c r="YD1001" s="226"/>
      <c r="YE1001" s="226"/>
      <c r="YF1001" s="226"/>
      <c r="YG1001" s="226"/>
      <c r="YH1001" s="226"/>
      <c r="YI1001" s="226"/>
      <c r="YJ1001" s="226"/>
      <c r="YK1001" s="226"/>
      <c r="YL1001" s="226"/>
      <c r="YM1001" s="226"/>
      <c r="YN1001" s="226"/>
      <c r="YO1001" s="226"/>
      <c r="YP1001" s="226"/>
      <c r="YQ1001" s="226"/>
      <c r="YR1001" s="226"/>
      <c r="YS1001" s="226"/>
      <c r="YT1001" s="226"/>
      <c r="YU1001" s="226"/>
      <c r="YV1001" s="226"/>
      <c r="YW1001" s="226"/>
      <c r="YX1001" s="226"/>
      <c r="YY1001" s="226"/>
      <c r="YZ1001" s="226"/>
      <c r="ZA1001" s="226"/>
      <c r="ZB1001" s="226"/>
      <c r="ZC1001" s="226"/>
      <c r="ZD1001" s="226"/>
      <c r="ZE1001" s="226"/>
      <c r="ZF1001" s="226"/>
      <c r="ZG1001" s="226"/>
      <c r="ZH1001" s="226"/>
      <c r="ZI1001" s="226"/>
      <c r="ZJ1001" s="226"/>
      <c r="ZK1001" s="226"/>
      <c r="ZL1001" s="226"/>
      <c r="ZM1001" s="226"/>
      <c r="ZN1001" s="226"/>
      <c r="ZO1001" s="226"/>
      <c r="ZP1001" s="226"/>
      <c r="ZQ1001" s="226"/>
      <c r="ZR1001" s="226"/>
      <c r="ZS1001" s="226"/>
      <c r="ZT1001" s="226"/>
      <c r="ZU1001" s="226"/>
      <c r="ZV1001" s="226"/>
      <c r="ZW1001" s="226"/>
      <c r="ZX1001" s="226"/>
      <c r="ZY1001" s="226"/>
      <c r="ZZ1001" s="226"/>
      <c r="AAA1001" s="226"/>
      <c r="AAB1001" s="226"/>
      <c r="AAC1001" s="226"/>
      <c r="AAD1001" s="226"/>
      <c r="AAE1001" s="226"/>
      <c r="AAF1001" s="226"/>
      <c r="AAG1001" s="226"/>
      <c r="AAH1001" s="226"/>
      <c r="AAI1001" s="226"/>
      <c r="AAJ1001" s="226"/>
      <c r="AAK1001" s="226"/>
      <c r="AAL1001" s="226"/>
      <c r="AAM1001" s="226"/>
      <c r="AAN1001" s="226"/>
      <c r="AAO1001" s="226"/>
      <c r="AAP1001" s="226"/>
      <c r="AAQ1001" s="226"/>
      <c r="AAR1001" s="226"/>
      <c r="AAS1001" s="226"/>
      <c r="AAT1001" s="226"/>
      <c r="AAU1001" s="226"/>
      <c r="AAV1001" s="226"/>
      <c r="AAW1001" s="226"/>
      <c r="AAX1001" s="226"/>
      <c r="AAY1001" s="226"/>
      <c r="AAZ1001" s="226"/>
      <c r="ABA1001" s="226"/>
      <c r="ABB1001" s="226"/>
      <c r="ABC1001" s="226"/>
      <c r="ABD1001" s="226"/>
      <c r="ABE1001" s="226"/>
      <c r="ABF1001" s="226"/>
      <c r="ABG1001" s="226"/>
      <c r="ABH1001" s="226"/>
      <c r="ABI1001" s="226"/>
      <c r="ABJ1001" s="226"/>
      <c r="ABK1001" s="226"/>
      <c r="ABL1001" s="226"/>
      <c r="ABM1001" s="226"/>
      <c r="ABN1001" s="226"/>
      <c r="ABO1001" s="226"/>
      <c r="ABP1001" s="226"/>
      <c r="ABQ1001" s="226"/>
      <c r="ABR1001" s="226"/>
      <c r="ABS1001" s="226"/>
      <c r="ABT1001" s="226"/>
      <c r="ABU1001" s="226"/>
      <c r="ABV1001" s="226"/>
      <c r="ABW1001" s="226"/>
      <c r="ABX1001" s="226"/>
      <c r="ABY1001" s="226"/>
      <c r="ABZ1001" s="226"/>
      <c r="ACA1001" s="226"/>
      <c r="ACB1001" s="226"/>
      <c r="ACC1001" s="226"/>
      <c r="ACD1001" s="226"/>
      <c r="ACE1001" s="226"/>
      <c r="ACF1001" s="226"/>
      <c r="ACG1001" s="226"/>
      <c r="ACH1001" s="226"/>
      <c r="ACI1001" s="226"/>
      <c r="ACJ1001" s="226"/>
      <c r="ACK1001" s="226"/>
      <c r="ACL1001" s="226"/>
      <c r="ACM1001" s="226"/>
      <c r="ACN1001" s="226"/>
      <c r="ACO1001" s="226"/>
      <c r="ACP1001" s="226"/>
      <c r="ACQ1001" s="226"/>
      <c r="ACR1001" s="226"/>
      <c r="ACS1001" s="226"/>
      <c r="ACT1001" s="226"/>
      <c r="ACU1001" s="226"/>
      <c r="ACV1001" s="226"/>
      <c r="ACW1001" s="226"/>
      <c r="ACX1001" s="226"/>
      <c r="ACY1001" s="226"/>
      <c r="ACZ1001" s="226"/>
      <c r="ADA1001" s="226"/>
      <c r="ADB1001" s="226"/>
      <c r="ADC1001" s="226"/>
      <c r="ADD1001" s="226"/>
      <c r="ADE1001" s="226"/>
      <c r="ADF1001" s="226"/>
      <c r="ADG1001" s="226"/>
      <c r="ADH1001" s="226"/>
      <c r="ADI1001" s="226"/>
      <c r="ADJ1001" s="226"/>
      <c r="ADK1001" s="226"/>
      <c r="ADL1001" s="226"/>
      <c r="ADM1001" s="226"/>
      <c r="ADN1001" s="226"/>
      <c r="ADO1001" s="226"/>
      <c r="ADP1001" s="226"/>
      <c r="ADQ1001" s="226"/>
      <c r="ADR1001" s="226"/>
      <c r="ADS1001" s="226"/>
      <c r="ADT1001" s="226"/>
      <c r="ADU1001" s="226"/>
      <c r="ADV1001" s="226"/>
      <c r="ADW1001" s="226"/>
      <c r="ADX1001" s="226"/>
      <c r="ADY1001" s="226"/>
      <c r="ADZ1001" s="226"/>
      <c r="AEA1001" s="226"/>
      <c r="AEB1001" s="226"/>
      <c r="AEC1001" s="226"/>
      <c r="AED1001" s="226"/>
      <c r="AEE1001" s="226"/>
      <c r="AEF1001" s="226"/>
      <c r="AEG1001" s="226"/>
      <c r="AEH1001" s="226"/>
      <c r="AEI1001" s="226"/>
      <c r="AEJ1001" s="226"/>
      <c r="AEK1001" s="226"/>
      <c r="AEL1001" s="226"/>
      <c r="AEM1001" s="226"/>
      <c r="AEN1001" s="226"/>
      <c r="AEO1001" s="226"/>
      <c r="AEP1001" s="226"/>
      <c r="AEQ1001" s="226"/>
      <c r="AER1001" s="226"/>
      <c r="AES1001" s="226"/>
      <c r="AET1001" s="226"/>
      <c r="AEU1001" s="226"/>
      <c r="AEV1001" s="226"/>
      <c r="AEW1001" s="226"/>
      <c r="AEX1001" s="226"/>
      <c r="AEY1001" s="226"/>
      <c r="AEZ1001" s="226"/>
      <c r="AFA1001" s="226"/>
      <c r="AFB1001" s="226"/>
      <c r="AFC1001" s="226"/>
      <c r="AFD1001" s="226"/>
      <c r="AFE1001" s="226"/>
      <c r="AFF1001" s="226"/>
      <c r="AFG1001" s="226"/>
      <c r="AFH1001" s="226"/>
      <c r="AFI1001" s="226"/>
      <c r="AFJ1001" s="226"/>
      <c r="AFK1001" s="226"/>
      <c r="AFL1001" s="226"/>
      <c r="AFM1001" s="226"/>
      <c r="AFN1001" s="226"/>
      <c r="AFO1001" s="226"/>
      <c r="AFP1001" s="226"/>
      <c r="AFQ1001" s="226"/>
      <c r="AFR1001" s="226"/>
      <c r="AFS1001" s="226"/>
      <c r="AFT1001" s="226"/>
      <c r="AFU1001" s="226"/>
      <c r="AFV1001" s="226"/>
      <c r="AFW1001" s="226"/>
      <c r="AFX1001" s="226"/>
      <c r="AFY1001" s="226"/>
      <c r="AFZ1001" s="226"/>
      <c r="AGA1001" s="226"/>
      <c r="AGB1001" s="226"/>
      <c r="AGC1001" s="226"/>
      <c r="AGD1001" s="226"/>
      <c r="AGE1001" s="226"/>
      <c r="AGF1001" s="226"/>
      <c r="AGG1001" s="226"/>
      <c r="AGH1001" s="226"/>
      <c r="AGI1001" s="226"/>
      <c r="AGJ1001" s="226"/>
      <c r="AGK1001" s="226"/>
      <c r="AGL1001" s="226"/>
      <c r="AGM1001" s="226"/>
      <c r="AGN1001" s="226"/>
      <c r="AGO1001" s="226"/>
      <c r="AGP1001" s="226"/>
      <c r="AGQ1001" s="226"/>
      <c r="AGR1001" s="226"/>
      <c r="AGS1001" s="226"/>
      <c r="AGT1001" s="226"/>
      <c r="AGU1001" s="226"/>
      <c r="AGV1001" s="226"/>
      <c r="AGW1001" s="226"/>
      <c r="AGX1001" s="226"/>
      <c r="AGY1001" s="226"/>
      <c r="AGZ1001" s="226"/>
      <c r="AHA1001" s="226"/>
      <c r="AHB1001" s="226"/>
      <c r="AHC1001" s="226"/>
      <c r="AHD1001" s="226"/>
      <c r="AHE1001" s="226"/>
      <c r="AHF1001" s="226"/>
      <c r="AHG1001" s="226"/>
      <c r="AHH1001" s="226"/>
      <c r="AHI1001" s="226"/>
      <c r="AHJ1001" s="226"/>
      <c r="AHK1001" s="226"/>
      <c r="AHL1001" s="226"/>
      <c r="AHM1001" s="226"/>
      <c r="AHN1001" s="226"/>
      <c r="AHO1001" s="226"/>
      <c r="AHP1001" s="226"/>
      <c r="AHQ1001" s="226"/>
      <c r="AHR1001" s="226"/>
      <c r="AHS1001" s="226"/>
      <c r="AHT1001" s="226"/>
      <c r="AHU1001" s="226"/>
      <c r="AHV1001" s="226"/>
      <c r="AHW1001" s="226"/>
      <c r="AHX1001" s="226"/>
      <c r="AHY1001" s="226"/>
      <c r="AHZ1001" s="226"/>
      <c r="AIA1001" s="226"/>
      <c r="AIB1001" s="226"/>
      <c r="AIC1001" s="226"/>
      <c r="AID1001" s="226"/>
      <c r="AIE1001" s="226"/>
      <c r="AIF1001" s="226"/>
      <c r="AIG1001" s="226"/>
      <c r="AIH1001" s="226"/>
      <c r="AII1001" s="226"/>
      <c r="AIJ1001" s="226"/>
      <c r="AIK1001" s="226"/>
      <c r="AIL1001" s="226"/>
      <c r="AIM1001" s="226"/>
      <c r="AIN1001" s="226"/>
      <c r="AIO1001" s="226"/>
      <c r="AIP1001" s="226"/>
      <c r="AIQ1001" s="226"/>
      <c r="AIR1001" s="226"/>
      <c r="AIS1001" s="226"/>
      <c r="AIT1001" s="226"/>
      <c r="AIU1001" s="226"/>
      <c r="AIV1001" s="226"/>
      <c r="AIW1001" s="226"/>
      <c r="AIX1001" s="226"/>
      <c r="AIY1001" s="226"/>
      <c r="AIZ1001" s="226"/>
      <c r="AJA1001" s="226"/>
      <c r="AJB1001" s="226"/>
      <c r="AJC1001" s="226"/>
      <c r="AJD1001" s="226"/>
      <c r="AJE1001" s="226"/>
      <c r="AJF1001" s="226"/>
      <c r="AJG1001" s="226"/>
      <c r="AJH1001" s="226"/>
      <c r="AJI1001" s="226"/>
      <c r="AJJ1001" s="226"/>
      <c r="AJK1001" s="226"/>
      <c r="AJL1001" s="226"/>
      <c r="AJM1001" s="226"/>
      <c r="AJN1001" s="226"/>
      <c r="AJO1001" s="226"/>
      <c r="AJP1001" s="226"/>
      <c r="AJQ1001" s="226"/>
      <c r="AJR1001" s="226"/>
      <c r="AJS1001" s="226"/>
      <c r="AJT1001" s="226"/>
      <c r="AJU1001" s="226"/>
      <c r="AJV1001" s="226"/>
      <c r="AJW1001" s="226"/>
      <c r="AJX1001" s="226"/>
      <c r="AJY1001" s="226"/>
      <c r="AJZ1001" s="226"/>
      <c r="AKA1001" s="226"/>
      <c r="AKB1001" s="226"/>
      <c r="AKC1001" s="226"/>
      <c r="AKD1001" s="226"/>
      <c r="AKE1001" s="226"/>
      <c r="AKF1001" s="226"/>
      <c r="AKG1001" s="226"/>
      <c r="AKH1001" s="226"/>
      <c r="AKI1001" s="226"/>
      <c r="AKJ1001" s="226"/>
      <c r="AKK1001" s="226"/>
      <c r="AKL1001" s="226"/>
      <c r="AKM1001" s="226"/>
      <c r="AKN1001" s="226"/>
      <c r="AKO1001" s="226"/>
      <c r="AKP1001" s="226"/>
      <c r="AKQ1001" s="226"/>
      <c r="AKR1001" s="226"/>
      <c r="AKS1001" s="226"/>
      <c r="AKT1001" s="226"/>
      <c r="AKU1001" s="226"/>
      <c r="AKV1001" s="226"/>
      <c r="AKW1001" s="226"/>
      <c r="AKX1001" s="226"/>
      <c r="AKY1001" s="226"/>
      <c r="AKZ1001" s="226"/>
      <c r="ALA1001" s="226"/>
      <c r="ALB1001" s="226"/>
      <c r="ALC1001" s="226"/>
      <c r="ALD1001" s="226"/>
      <c r="ALE1001" s="226"/>
      <c r="ALF1001" s="226"/>
      <c r="ALG1001" s="226"/>
      <c r="ALH1001" s="226"/>
      <c r="ALI1001" s="226"/>
      <c r="ALJ1001" s="226"/>
      <c r="ALK1001" s="226"/>
      <c r="ALL1001" s="226"/>
      <c r="ALM1001" s="226"/>
      <c r="ALN1001" s="226"/>
      <c r="ALO1001" s="226"/>
      <c r="ALP1001" s="226"/>
      <c r="ALQ1001" s="226"/>
      <c r="ALR1001" s="226"/>
      <c r="ALS1001" s="226"/>
      <c r="ALT1001" s="226"/>
      <c r="ALU1001" s="226"/>
      <c r="ALV1001" s="226"/>
      <c r="ALW1001" s="226"/>
      <c r="ALX1001" s="226"/>
      <c r="ALY1001" s="226"/>
      <c r="ALZ1001" s="226"/>
      <c r="AMA1001" s="226"/>
      <c r="AMB1001" s="226"/>
      <c r="AMC1001" s="226"/>
      <c r="AMD1001" s="226"/>
      <c r="AME1001" s="226"/>
      <c r="AMF1001" s="226"/>
      <c r="AMG1001" s="226"/>
      <c r="AMH1001" s="226"/>
      <c r="AMI1001" s="226"/>
      <c r="AMJ1001" s="226"/>
      <c r="AMK1001" s="226"/>
      <c r="AML1001" s="226"/>
      <c r="AMM1001" s="226"/>
      <c r="AMN1001" s="226"/>
      <c r="AMO1001" s="226"/>
      <c r="AMP1001" s="226"/>
      <c r="AMQ1001" s="226"/>
      <c r="AMR1001" s="226"/>
      <c r="AMS1001" s="226"/>
      <c r="AMT1001" s="226"/>
      <c r="AMU1001" s="226"/>
      <c r="AMV1001" s="226"/>
      <c r="AMW1001" s="226"/>
      <c r="AMX1001" s="226"/>
    </row>
    <row r="1002" spans="1:1038" s="398" customFormat="1" ht="18" customHeight="1">
      <c r="A1002" s="548"/>
      <c r="B1002" s="543"/>
      <c r="C1002" s="226"/>
      <c r="D1002" s="225"/>
      <c r="E1002" s="422">
        <v>113</v>
      </c>
      <c r="F1002" s="422">
        <v>4</v>
      </c>
      <c r="G1002" s="526" t="str">
        <f t="shared" si="826"/>
        <v>113-4</v>
      </c>
      <c r="H1002" s="226">
        <v>62</v>
      </c>
      <c r="I1002" s="226">
        <v>62.5</v>
      </c>
      <c r="J1002" s="544"/>
      <c r="K1002" s="545"/>
      <c r="L1002" s="171">
        <f>(VLOOKUP($G1002,Depth_Lookup!$A$3:$J$410,10,FALSE))+(H1002/100)</f>
        <v>299.46500000000003</v>
      </c>
      <c r="M1002" s="171">
        <f>(VLOOKUP($G1002,Depth_Lookup!$A$3:$J$410,10,FALSE))+(I1002/100)</f>
        <v>299.47000000000003</v>
      </c>
      <c r="N1002" s="232"/>
      <c r="O1002" s="226"/>
      <c r="P1002" s="226"/>
      <c r="Q1002" s="226"/>
      <c r="R1002" s="391" t="s">
        <v>2389</v>
      </c>
      <c r="S1002" s="226"/>
      <c r="T1002" s="226"/>
      <c r="U1002" s="226"/>
      <c r="V1002" s="226"/>
      <c r="W1002" s="226"/>
      <c r="X1002" s="392"/>
      <c r="Y1002" s="226"/>
      <c r="Z1002" s="226"/>
      <c r="AA1002" s="226"/>
      <c r="AB1002" s="226"/>
      <c r="AC1002" s="226"/>
      <c r="AD1002" s="226"/>
      <c r="AE1002" s="393"/>
      <c r="AF1002" s="391"/>
      <c r="AG1002" s="394"/>
      <c r="AH1002" s="226"/>
      <c r="AI1002" s="257"/>
      <c r="AJ1002" s="226"/>
      <c r="AK1002" s="226"/>
      <c r="AL1002" s="226"/>
      <c r="AM1002" s="226"/>
      <c r="AN1002" s="226"/>
      <c r="AO1002" s="257"/>
      <c r="AP1002" s="226"/>
      <c r="AQ1002" s="226"/>
      <c r="AR1002" s="226"/>
      <c r="AS1002" s="226"/>
      <c r="AT1002" s="226"/>
      <c r="AU1002" s="257"/>
      <c r="AV1002" s="226"/>
      <c r="AW1002" s="226"/>
      <c r="AX1002" s="226"/>
      <c r="AY1002" s="226"/>
      <c r="AZ1002" s="226"/>
      <c r="BA1002" s="257"/>
      <c r="BB1002" s="226"/>
      <c r="BC1002" s="226"/>
      <c r="BD1002" s="226"/>
      <c r="BE1002" s="226"/>
      <c r="BF1002" s="226"/>
      <c r="BG1002" s="257"/>
      <c r="BH1002" s="226"/>
      <c r="BI1002" s="226"/>
      <c r="BJ1002" s="226"/>
      <c r="BK1002" s="226"/>
      <c r="BL1002" s="226"/>
      <c r="BM1002" s="257"/>
      <c r="BN1002" s="226"/>
      <c r="BO1002" s="226"/>
      <c r="BP1002" s="226"/>
      <c r="BQ1002" s="226"/>
      <c r="BR1002" s="226"/>
      <c r="BS1002" s="226"/>
      <c r="BT1002" s="226"/>
      <c r="BU1002" s="226"/>
      <c r="BV1002" s="226"/>
      <c r="BW1002" s="226"/>
      <c r="BX1002" s="226"/>
      <c r="BY1002" s="257"/>
      <c r="BZ1002" s="226"/>
      <c r="CA1002" s="226"/>
      <c r="CB1002" s="226"/>
      <c r="CC1002" s="226"/>
      <c r="CD1002" s="226"/>
      <c r="CE1002" s="226"/>
      <c r="CF1002" s="399"/>
      <c r="CG1002" s="259"/>
      <c r="CH1002" s="150"/>
      <c r="CI1002" s="150"/>
      <c r="CJ1002" s="150"/>
      <c r="CK1002" s="158"/>
      <c r="CL1002" s="395"/>
      <c r="CM1002" s="395"/>
      <c r="CN1002" s="395"/>
      <c r="CO1002" s="395"/>
      <c r="CP1002" s="395"/>
      <c r="CQ1002" s="395"/>
      <c r="CR1002" s="395"/>
      <c r="CS1002" s="395"/>
      <c r="CT1002" s="395"/>
      <c r="CU1002" s="395"/>
      <c r="CV1002" s="395"/>
      <c r="CW1002" s="395"/>
      <c r="CX1002" s="395"/>
      <c r="CY1002" s="395"/>
      <c r="CZ1002" s="395"/>
      <c r="DA1002" s="395"/>
      <c r="DB1002" s="395"/>
      <c r="DC1002" s="256"/>
      <c r="DD1002" s="395"/>
      <c r="DE1002" s="395"/>
      <c r="DF1002" s="395"/>
      <c r="DG1002" s="395"/>
      <c r="DH1002" s="395"/>
      <c r="DI1002" s="395"/>
      <c r="DJ1002" s="395"/>
      <c r="DK1002" s="396"/>
      <c r="DL1002" s="259"/>
      <c r="DM1002" s="395"/>
      <c r="DN1002" s="395"/>
      <c r="DO1002" s="397"/>
      <c r="DQ1002" s="259"/>
      <c r="DR1002" s="397"/>
      <c r="DS1002" s="259"/>
      <c r="DT1002" s="263"/>
      <c r="DU1002" s="256"/>
      <c r="DV1002" s="256"/>
      <c r="DW1002" s="400"/>
      <c r="DX1002" s="155"/>
      <c r="DY1002" s="155"/>
      <c r="DZ1002" s="546"/>
      <c r="EA1002" s="104"/>
      <c r="EB1002" s="256"/>
      <c r="EC1002" s="104"/>
      <c r="ED1002" s="229" t="s">
        <v>2517</v>
      </c>
      <c r="EE1002" s="401"/>
      <c r="EF1002" s="402"/>
      <c r="EG1002" s="401"/>
      <c r="EH1002" s="403"/>
      <c r="EI1002" s="404"/>
      <c r="EJ1002" s="405"/>
      <c r="EK1002" s="406"/>
      <c r="EL1002" s="401"/>
      <c r="EM1002" s="403"/>
      <c r="EN1002" s="403" t="s">
        <v>1448</v>
      </c>
      <c r="EO1002" s="407">
        <v>0.3</v>
      </c>
      <c r="EP1002" s="407" t="s">
        <v>2051</v>
      </c>
      <c r="EQ1002" s="407"/>
      <c r="ER1002" s="407"/>
      <c r="ES1002" s="407"/>
      <c r="ET1002" s="407"/>
      <c r="EU1002" s="407"/>
      <c r="EV1002" s="408">
        <v>33</v>
      </c>
      <c r="EW1002" s="408">
        <v>90</v>
      </c>
      <c r="EX1002" s="408">
        <v>49</v>
      </c>
      <c r="EY1002" s="408">
        <v>180</v>
      </c>
      <c r="EZ1002" s="192">
        <f t="shared" si="755"/>
        <v>-29.445658106207588</v>
      </c>
      <c r="FA1002" s="192">
        <f t="shared" si="756"/>
        <v>330.55434189379241</v>
      </c>
      <c r="FB1002" s="192">
        <f t="shared" si="757"/>
        <v>37.125514290110999</v>
      </c>
      <c r="FC1002" s="192">
        <f t="shared" si="758"/>
        <v>60.554341893792412</v>
      </c>
      <c r="FD1002" s="192">
        <f t="shared" si="759"/>
        <v>52.874485709889001</v>
      </c>
      <c r="FE1002" s="193">
        <f t="shared" si="760"/>
        <v>150.55434189379241</v>
      </c>
      <c r="FF1002" s="194">
        <f t="shared" si="761"/>
        <v>52.874485709889001</v>
      </c>
      <c r="FG1002" s="401"/>
      <c r="FH1002" s="403"/>
      <c r="FI1002" s="778">
        <f t="shared" si="762"/>
        <v>0.3</v>
      </c>
      <c r="FJ1002" s="779">
        <f t="shared" si="763"/>
        <v>52.874485709889001</v>
      </c>
      <c r="FK1002" s="779">
        <f t="shared" si="764"/>
        <v>37.125514290110999</v>
      </c>
      <c r="FL1002" s="780">
        <f t="shared" si="765"/>
        <v>0.64796246085864218</v>
      </c>
      <c r="FM1002" s="169">
        <f t="shared" si="766"/>
        <v>0.60356309872389391</v>
      </c>
      <c r="FN1002" s="783">
        <f t="shared" si="767"/>
        <v>0.18106892961716817</v>
      </c>
      <c r="FO1002" s="226"/>
      <c r="FP1002" s="226"/>
      <c r="FQ1002" s="226"/>
      <c r="FR1002" s="226"/>
      <c r="FS1002" s="226"/>
      <c r="FT1002" s="226"/>
      <c r="FU1002" s="226"/>
      <c r="FV1002" s="226"/>
      <c r="FW1002" s="226"/>
      <c r="FX1002" s="226"/>
      <c r="FY1002" s="226"/>
      <c r="FZ1002" s="226"/>
      <c r="GA1002" s="226"/>
      <c r="GB1002" s="226"/>
      <c r="GC1002" s="226"/>
      <c r="GD1002" s="226"/>
      <c r="GE1002" s="226"/>
      <c r="GF1002" s="226"/>
      <c r="GG1002" s="226"/>
      <c r="GH1002" s="226"/>
      <c r="GI1002" s="226"/>
      <c r="GJ1002" s="226"/>
      <c r="GK1002" s="226"/>
      <c r="GL1002" s="226"/>
      <c r="GM1002" s="226"/>
      <c r="GN1002" s="226"/>
      <c r="GO1002" s="226"/>
      <c r="GP1002" s="226"/>
      <c r="GQ1002" s="226"/>
      <c r="GR1002" s="226"/>
      <c r="GS1002" s="226"/>
      <c r="GT1002" s="226"/>
      <c r="GU1002" s="226"/>
      <c r="GV1002" s="226"/>
      <c r="GW1002" s="226"/>
      <c r="GX1002" s="226"/>
      <c r="GY1002" s="226"/>
      <c r="GZ1002" s="226"/>
      <c r="HA1002" s="226"/>
      <c r="HB1002" s="226"/>
      <c r="HC1002" s="226"/>
      <c r="HD1002" s="226"/>
      <c r="HE1002" s="226"/>
      <c r="HF1002" s="226"/>
      <c r="HG1002" s="226"/>
      <c r="HH1002" s="226"/>
      <c r="HI1002" s="226"/>
      <c r="HJ1002" s="226"/>
      <c r="HK1002" s="226"/>
      <c r="HL1002" s="226"/>
      <c r="HM1002" s="226"/>
      <c r="HN1002" s="226"/>
      <c r="HO1002" s="226"/>
      <c r="HP1002" s="226"/>
      <c r="HQ1002" s="226"/>
      <c r="HR1002" s="226"/>
      <c r="HS1002" s="226"/>
      <c r="HT1002" s="226"/>
      <c r="HU1002" s="226"/>
      <c r="HV1002" s="226"/>
      <c r="HW1002" s="226"/>
      <c r="HX1002" s="226"/>
      <c r="HY1002" s="226"/>
      <c r="HZ1002" s="226"/>
      <c r="IA1002" s="226"/>
      <c r="IB1002" s="226"/>
      <c r="IC1002" s="226"/>
      <c r="ID1002" s="226"/>
      <c r="IE1002" s="226"/>
      <c r="IF1002" s="226"/>
      <c r="IG1002" s="226"/>
      <c r="IH1002" s="226"/>
      <c r="II1002" s="226"/>
      <c r="IJ1002" s="226"/>
      <c r="IK1002" s="226"/>
      <c r="IL1002" s="226"/>
      <c r="IM1002" s="226"/>
      <c r="IN1002" s="226"/>
      <c r="IO1002" s="226"/>
      <c r="IP1002" s="226"/>
      <c r="IQ1002" s="226"/>
      <c r="IR1002" s="226"/>
      <c r="IS1002" s="226"/>
      <c r="IT1002" s="226"/>
      <c r="IU1002" s="226"/>
      <c r="IV1002" s="226"/>
      <c r="IW1002" s="226"/>
      <c r="IX1002" s="226"/>
      <c r="IY1002" s="226"/>
      <c r="IZ1002" s="226"/>
      <c r="JA1002" s="226"/>
      <c r="JB1002" s="226"/>
      <c r="JC1002" s="226"/>
      <c r="JD1002" s="226"/>
      <c r="JE1002" s="226"/>
      <c r="JF1002" s="226"/>
      <c r="JG1002" s="226"/>
      <c r="JH1002" s="226"/>
      <c r="JI1002" s="226"/>
      <c r="JJ1002" s="226"/>
      <c r="JK1002" s="226"/>
      <c r="JL1002" s="226"/>
      <c r="JM1002" s="226"/>
      <c r="JN1002" s="226"/>
      <c r="JO1002" s="226"/>
      <c r="JP1002" s="226"/>
      <c r="JQ1002" s="226"/>
      <c r="JR1002" s="226"/>
      <c r="JS1002" s="226"/>
      <c r="JT1002" s="226"/>
      <c r="JU1002" s="226"/>
      <c r="JV1002" s="226"/>
      <c r="JW1002" s="226"/>
      <c r="JX1002" s="226"/>
      <c r="JY1002" s="226"/>
      <c r="JZ1002" s="226"/>
      <c r="KA1002" s="226"/>
      <c r="KB1002" s="226"/>
      <c r="KC1002" s="226"/>
      <c r="KD1002" s="226"/>
      <c r="KE1002" s="226"/>
      <c r="KF1002" s="226"/>
      <c r="KG1002" s="226"/>
      <c r="KH1002" s="226"/>
      <c r="KI1002" s="226"/>
      <c r="KJ1002" s="226"/>
      <c r="KK1002" s="226"/>
      <c r="KL1002" s="226"/>
      <c r="KM1002" s="226"/>
      <c r="KN1002" s="226"/>
      <c r="KO1002" s="226"/>
      <c r="KP1002" s="226"/>
      <c r="KQ1002" s="226"/>
      <c r="KR1002" s="226"/>
      <c r="KS1002" s="226"/>
      <c r="KT1002" s="226"/>
      <c r="KU1002" s="226"/>
      <c r="KV1002" s="226"/>
      <c r="KW1002" s="226"/>
      <c r="KX1002" s="226"/>
      <c r="KY1002" s="226"/>
      <c r="KZ1002" s="226"/>
      <c r="LA1002" s="226"/>
      <c r="LB1002" s="226"/>
      <c r="LC1002" s="226"/>
      <c r="LD1002" s="226"/>
      <c r="LE1002" s="226"/>
      <c r="LF1002" s="226"/>
      <c r="LG1002" s="226"/>
      <c r="LH1002" s="226"/>
      <c r="LI1002" s="226"/>
      <c r="LJ1002" s="226"/>
      <c r="LK1002" s="226"/>
      <c r="LL1002" s="226"/>
      <c r="LM1002" s="226"/>
      <c r="LN1002" s="226"/>
      <c r="LO1002" s="226"/>
      <c r="LP1002" s="226"/>
      <c r="LQ1002" s="226"/>
      <c r="LR1002" s="226"/>
      <c r="LS1002" s="226"/>
      <c r="LT1002" s="226"/>
      <c r="LU1002" s="226"/>
      <c r="LV1002" s="226"/>
      <c r="LW1002" s="226"/>
      <c r="LX1002" s="226"/>
      <c r="LY1002" s="226"/>
      <c r="LZ1002" s="226"/>
      <c r="MA1002" s="226"/>
      <c r="MB1002" s="226"/>
      <c r="MC1002" s="226"/>
      <c r="MD1002" s="226"/>
      <c r="ME1002" s="226"/>
      <c r="MF1002" s="226"/>
      <c r="MG1002" s="226"/>
      <c r="MH1002" s="226"/>
      <c r="MI1002" s="226"/>
      <c r="MJ1002" s="226"/>
      <c r="MK1002" s="226"/>
      <c r="ML1002" s="226"/>
      <c r="MM1002" s="226"/>
      <c r="MN1002" s="226"/>
      <c r="MO1002" s="226"/>
      <c r="MP1002" s="226"/>
      <c r="MQ1002" s="226"/>
      <c r="MR1002" s="226"/>
      <c r="MS1002" s="226"/>
      <c r="MT1002" s="226"/>
      <c r="MU1002" s="226"/>
      <c r="MV1002" s="226"/>
      <c r="MW1002" s="226"/>
      <c r="MX1002" s="226"/>
      <c r="MY1002" s="226"/>
      <c r="MZ1002" s="226"/>
      <c r="NA1002" s="226"/>
      <c r="NB1002" s="226"/>
      <c r="NC1002" s="226"/>
      <c r="ND1002" s="226"/>
      <c r="NE1002" s="226"/>
      <c r="NF1002" s="226"/>
      <c r="NG1002" s="226"/>
      <c r="NH1002" s="226"/>
      <c r="NI1002" s="226"/>
      <c r="NJ1002" s="226"/>
      <c r="NK1002" s="226"/>
      <c r="NL1002" s="226"/>
      <c r="NM1002" s="226"/>
      <c r="NN1002" s="226"/>
      <c r="NO1002" s="226"/>
      <c r="NP1002" s="226"/>
      <c r="NQ1002" s="226"/>
      <c r="NR1002" s="226"/>
      <c r="NS1002" s="226"/>
      <c r="NT1002" s="226"/>
      <c r="NU1002" s="226"/>
      <c r="NV1002" s="226"/>
      <c r="NW1002" s="226"/>
      <c r="NX1002" s="226"/>
      <c r="NY1002" s="226"/>
      <c r="NZ1002" s="226"/>
      <c r="OA1002" s="226"/>
      <c r="OB1002" s="226"/>
      <c r="OC1002" s="226"/>
      <c r="OD1002" s="226"/>
      <c r="OE1002" s="226"/>
      <c r="OF1002" s="226"/>
      <c r="OG1002" s="226"/>
      <c r="OH1002" s="226"/>
      <c r="OI1002" s="226"/>
      <c r="OJ1002" s="226"/>
      <c r="OK1002" s="226"/>
      <c r="OL1002" s="226"/>
      <c r="OM1002" s="226"/>
      <c r="ON1002" s="226"/>
      <c r="OO1002" s="226"/>
      <c r="OP1002" s="226"/>
      <c r="OQ1002" s="226"/>
      <c r="OR1002" s="226"/>
      <c r="OS1002" s="226"/>
      <c r="OT1002" s="226"/>
      <c r="OU1002" s="226"/>
      <c r="OV1002" s="226"/>
      <c r="OW1002" s="226"/>
      <c r="OX1002" s="226"/>
      <c r="OY1002" s="226"/>
      <c r="OZ1002" s="226"/>
      <c r="PA1002" s="226"/>
      <c r="PB1002" s="226"/>
      <c r="PC1002" s="226"/>
      <c r="PD1002" s="226"/>
      <c r="PE1002" s="226"/>
      <c r="PF1002" s="226"/>
      <c r="PG1002" s="226"/>
      <c r="PH1002" s="226"/>
      <c r="PI1002" s="226"/>
      <c r="PJ1002" s="226"/>
      <c r="PK1002" s="226"/>
      <c r="PL1002" s="226"/>
      <c r="PM1002" s="226"/>
      <c r="PN1002" s="226"/>
      <c r="PO1002" s="226"/>
      <c r="PP1002" s="226"/>
      <c r="PQ1002" s="226"/>
      <c r="PR1002" s="226"/>
      <c r="PS1002" s="226"/>
      <c r="PT1002" s="226"/>
      <c r="PU1002" s="226"/>
      <c r="PV1002" s="226"/>
      <c r="PW1002" s="226"/>
      <c r="PX1002" s="226"/>
      <c r="PY1002" s="226"/>
      <c r="PZ1002" s="226"/>
      <c r="QA1002" s="226"/>
      <c r="QB1002" s="226"/>
      <c r="QC1002" s="226"/>
      <c r="QD1002" s="226"/>
      <c r="QE1002" s="226"/>
      <c r="QF1002" s="226"/>
      <c r="QG1002" s="226"/>
      <c r="QH1002" s="226"/>
      <c r="QI1002" s="226"/>
      <c r="QJ1002" s="226"/>
      <c r="QK1002" s="226"/>
      <c r="QL1002" s="226"/>
      <c r="QM1002" s="226"/>
      <c r="QN1002" s="226"/>
      <c r="QO1002" s="226"/>
      <c r="QP1002" s="226"/>
      <c r="QQ1002" s="226"/>
      <c r="QR1002" s="226"/>
      <c r="QS1002" s="226"/>
      <c r="QT1002" s="226"/>
      <c r="QU1002" s="226"/>
      <c r="QV1002" s="226"/>
      <c r="QW1002" s="226"/>
      <c r="QX1002" s="226"/>
      <c r="QY1002" s="226"/>
      <c r="QZ1002" s="226"/>
      <c r="RA1002" s="226"/>
      <c r="RB1002" s="226"/>
      <c r="RC1002" s="226"/>
      <c r="RD1002" s="226"/>
      <c r="RE1002" s="226"/>
      <c r="RF1002" s="226"/>
      <c r="RG1002" s="226"/>
      <c r="RH1002" s="226"/>
      <c r="RI1002" s="226"/>
      <c r="RJ1002" s="226"/>
      <c r="RK1002" s="226"/>
      <c r="RL1002" s="226"/>
      <c r="RM1002" s="226"/>
      <c r="RN1002" s="226"/>
      <c r="RO1002" s="226"/>
      <c r="RP1002" s="226"/>
      <c r="RQ1002" s="226"/>
      <c r="RR1002" s="226"/>
      <c r="RS1002" s="226"/>
      <c r="RT1002" s="226"/>
      <c r="RU1002" s="226"/>
      <c r="RV1002" s="226"/>
      <c r="RW1002" s="226"/>
      <c r="RX1002" s="226"/>
      <c r="RY1002" s="226"/>
      <c r="RZ1002" s="226"/>
      <c r="SA1002" s="226"/>
      <c r="SB1002" s="226"/>
      <c r="SC1002" s="226"/>
      <c r="SD1002" s="226"/>
      <c r="SE1002" s="226"/>
      <c r="SF1002" s="226"/>
      <c r="SG1002" s="226"/>
      <c r="SH1002" s="226"/>
      <c r="SI1002" s="226"/>
      <c r="SJ1002" s="226"/>
      <c r="SK1002" s="226"/>
      <c r="SL1002" s="226"/>
      <c r="SM1002" s="226"/>
      <c r="SN1002" s="226"/>
      <c r="SO1002" s="226"/>
      <c r="SP1002" s="226"/>
      <c r="SQ1002" s="226"/>
      <c r="SR1002" s="226"/>
      <c r="SS1002" s="226"/>
      <c r="ST1002" s="226"/>
      <c r="SU1002" s="226"/>
      <c r="SV1002" s="226"/>
      <c r="SW1002" s="226"/>
      <c r="SX1002" s="226"/>
      <c r="SY1002" s="226"/>
      <c r="SZ1002" s="226"/>
      <c r="TA1002" s="226"/>
      <c r="TB1002" s="226"/>
      <c r="TC1002" s="226"/>
      <c r="TD1002" s="226"/>
      <c r="TE1002" s="226"/>
      <c r="TF1002" s="226"/>
      <c r="TG1002" s="226"/>
      <c r="TH1002" s="226"/>
      <c r="TI1002" s="226"/>
      <c r="TJ1002" s="226"/>
      <c r="TK1002" s="226"/>
      <c r="TL1002" s="226"/>
      <c r="TM1002" s="226"/>
      <c r="TN1002" s="226"/>
      <c r="TO1002" s="226"/>
      <c r="TP1002" s="226"/>
      <c r="TQ1002" s="226"/>
      <c r="TR1002" s="226"/>
      <c r="TS1002" s="226"/>
      <c r="TT1002" s="226"/>
      <c r="TU1002" s="226"/>
      <c r="TV1002" s="226"/>
      <c r="TW1002" s="226"/>
      <c r="TX1002" s="226"/>
      <c r="TY1002" s="226"/>
      <c r="TZ1002" s="226"/>
      <c r="UA1002" s="226"/>
      <c r="UB1002" s="226"/>
      <c r="UC1002" s="226"/>
      <c r="UD1002" s="226"/>
      <c r="UE1002" s="226"/>
      <c r="UF1002" s="226"/>
      <c r="UG1002" s="226"/>
      <c r="UH1002" s="226"/>
      <c r="UI1002" s="226"/>
      <c r="UJ1002" s="226"/>
      <c r="UK1002" s="226"/>
      <c r="UL1002" s="226"/>
      <c r="UM1002" s="226"/>
      <c r="UN1002" s="226"/>
      <c r="UO1002" s="226"/>
      <c r="UP1002" s="226"/>
      <c r="UQ1002" s="226"/>
      <c r="UR1002" s="226"/>
      <c r="US1002" s="226"/>
      <c r="UT1002" s="226"/>
      <c r="UU1002" s="226"/>
      <c r="UV1002" s="226"/>
      <c r="UW1002" s="226"/>
      <c r="UX1002" s="226"/>
      <c r="UY1002" s="226"/>
      <c r="UZ1002" s="226"/>
      <c r="VA1002" s="226"/>
      <c r="VB1002" s="226"/>
      <c r="VC1002" s="226"/>
      <c r="VD1002" s="226"/>
      <c r="VE1002" s="226"/>
      <c r="VF1002" s="226"/>
      <c r="VG1002" s="226"/>
      <c r="VH1002" s="226"/>
      <c r="VI1002" s="226"/>
      <c r="VJ1002" s="226"/>
      <c r="VK1002" s="226"/>
      <c r="VL1002" s="226"/>
      <c r="VM1002" s="226"/>
      <c r="VN1002" s="226"/>
      <c r="VO1002" s="226"/>
      <c r="VP1002" s="226"/>
      <c r="VQ1002" s="226"/>
      <c r="VR1002" s="226"/>
      <c r="VS1002" s="226"/>
      <c r="VT1002" s="226"/>
      <c r="VU1002" s="226"/>
      <c r="VV1002" s="226"/>
      <c r="VW1002" s="226"/>
      <c r="VX1002" s="226"/>
      <c r="VY1002" s="226"/>
      <c r="VZ1002" s="226"/>
      <c r="WA1002" s="226"/>
      <c r="WB1002" s="226"/>
      <c r="WC1002" s="226"/>
      <c r="WD1002" s="226"/>
      <c r="WE1002" s="226"/>
      <c r="WF1002" s="226"/>
      <c r="WG1002" s="226"/>
      <c r="WH1002" s="226"/>
      <c r="WI1002" s="226"/>
      <c r="WJ1002" s="226"/>
      <c r="WK1002" s="226"/>
      <c r="WL1002" s="226"/>
      <c r="WM1002" s="226"/>
      <c r="WN1002" s="226"/>
      <c r="WO1002" s="226"/>
      <c r="WP1002" s="226"/>
      <c r="WQ1002" s="226"/>
      <c r="WR1002" s="226"/>
      <c r="WS1002" s="226"/>
      <c r="WT1002" s="226"/>
      <c r="WU1002" s="226"/>
      <c r="WV1002" s="226"/>
      <c r="WW1002" s="226"/>
      <c r="WX1002" s="226"/>
      <c r="WY1002" s="226"/>
      <c r="WZ1002" s="226"/>
      <c r="XA1002" s="226"/>
      <c r="XB1002" s="226"/>
      <c r="XC1002" s="226"/>
      <c r="XD1002" s="226"/>
      <c r="XE1002" s="226"/>
      <c r="XF1002" s="226"/>
      <c r="XG1002" s="226"/>
      <c r="XH1002" s="226"/>
      <c r="XI1002" s="226"/>
      <c r="XJ1002" s="226"/>
      <c r="XK1002" s="226"/>
      <c r="XL1002" s="226"/>
      <c r="XM1002" s="226"/>
      <c r="XN1002" s="226"/>
      <c r="XO1002" s="226"/>
      <c r="XP1002" s="226"/>
      <c r="XQ1002" s="226"/>
      <c r="XR1002" s="226"/>
      <c r="XS1002" s="226"/>
      <c r="XT1002" s="226"/>
      <c r="XU1002" s="226"/>
      <c r="XV1002" s="226"/>
      <c r="XW1002" s="226"/>
      <c r="XX1002" s="226"/>
      <c r="XY1002" s="226"/>
      <c r="XZ1002" s="226"/>
      <c r="YA1002" s="226"/>
      <c r="YB1002" s="226"/>
      <c r="YC1002" s="226"/>
      <c r="YD1002" s="226"/>
      <c r="YE1002" s="226"/>
      <c r="YF1002" s="226"/>
      <c r="YG1002" s="226"/>
      <c r="YH1002" s="226"/>
      <c r="YI1002" s="226"/>
      <c r="YJ1002" s="226"/>
      <c r="YK1002" s="226"/>
      <c r="YL1002" s="226"/>
      <c r="YM1002" s="226"/>
      <c r="YN1002" s="226"/>
      <c r="YO1002" s="226"/>
      <c r="YP1002" s="226"/>
      <c r="YQ1002" s="226"/>
      <c r="YR1002" s="226"/>
      <c r="YS1002" s="226"/>
      <c r="YT1002" s="226"/>
      <c r="YU1002" s="226"/>
      <c r="YV1002" s="226"/>
      <c r="YW1002" s="226"/>
      <c r="YX1002" s="226"/>
      <c r="YY1002" s="226"/>
      <c r="YZ1002" s="226"/>
      <c r="ZA1002" s="226"/>
      <c r="ZB1002" s="226"/>
      <c r="ZC1002" s="226"/>
      <c r="ZD1002" s="226"/>
      <c r="ZE1002" s="226"/>
      <c r="ZF1002" s="226"/>
      <c r="ZG1002" s="226"/>
      <c r="ZH1002" s="226"/>
      <c r="ZI1002" s="226"/>
      <c r="ZJ1002" s="226"/>
      <c r="ZK1002" s="226"/>
      <c r="ZL1002" s="226"/>
      <c r="ZM1002" s="226"/>
      <c r="ZN1002" s="226"/>
      <c r="ZO1002" s="226"/>
      <c r="ZP1002" s="226"/>
      <c r="ZQ1002" s="226"/>
      <c r="ZR1002" s="226"/>
      <c r="ZS1002" s="226"/>
      <c r="ZT1002" s="226"/>
      <c r="ZU1002" s="226"/>
      <c r="ZV1002" s="226"/>
      <c r="ZW1002" s="226"/>
      <c r="ZX1002" s="226"/>
      <c r="ZY1002" s="226"/>
      <c r="ZZ1002" s="226"/>
      <c r="AAA1002" s="226"/>
      <c r="AAB1002" s="226"/>
      <c r="AAC1002" s="226"/>
      <c r="AAD1002" s="226"/>
      <c r="AAE1002" s="226"/>
      <c r="AAF1002" s="226"/>
      <c r="AAG1002" s="226"/>
      <c r="AAH1002" s="226"/>
      <c r="AAI1002" s="226"/>
      <c r="AAJ1002" s="226"/>
      <c r="AAK1002" s="226"/>
      <c r="AAL1002" s="226"/>
      <c r="AAM1002" s="226"/>
      <c r="AAN1002" s="226"/>
      <c r="AAO1002" s="226"/>
      <c r="AAP1002" s="226"/>
      <c r="AAQ1002" s="226"/>
      <c r="AAR1002" s="226"/>
      <c r="AAS1002" s="226"/>
      <c r="AAT1002" s="226"/>
      <c r="AAU1002" s="226"/>
      <c r="AAV1002" s="226"/>
      <c r="AAW1002" s="226"/>
      <c r="AAX1002" s="226"/>
      <c r="AAY1002" s="226"/>
      <c r="AAZ1002" s="226"/>
      <c r="ABA1002" s="226"/>
      <c r="ABB1002" s="226"/>
      <c r="ABC1002" s="226"/>
      <c r="ABD1002" s="226"/>
      <c r="ABE1002" s="226"/>
      <c r="ABF1002" s="226"/>
      <c r="ABG1002" s="226"/>
      <c r="ABH1002" s="226"/>
      <c r="ABI1002" s="226"/>
      <c r="ABJ1002" s="226"/>
      <c r="ABK1002" s="226"/>
      <c r="ABL1002" s="226"/>
      <c r="ABM1002" s="226"/>
      <c r="ABN1002" s="226"/>
      <c r="ABO1002" s="226"/>
      <c r="ABP1002" s="226"/>
      <c r="ABQ1002" s="226"/>
      <c r="ABR1002" s="226"/>
      <c r="ABS1002" s="226"/>
      <c r="ABT1002" s="226"/>
      <c r="ABU1002" s="226"/>
      <c r="ABV1002" s="226"/>
      <c r="ABW1002" s="226"/>
      <c r="ABX1002" s="226"/>
      <c r="ABY1002" s="226"/>
      <c r="ABZ1002" s="226"/>
      <c r="ACA1002" s="226"/>
      <c r="ACB1002" s="226"/>
      <c r="ACC1002" s="226"/>
      <c r="ACD1002" s="226"/>
      <c r="ACE1002" s="226"/>
      <c r="ACF1002" s="226"/>
      <c r="ACG1002" s="226"/>
      <c r="ACH1002" s="226"/>
      <c r="ACI1002" s="226"/>
      <c r="ACJ1002" s="226"/>
      <c r="ACK1002" s="226"/>
      <c r="ACL1002" s="226"/>
      <c r="ACM1002" s="226"/>
      <c r="ACN1002" s="226"/>
      <c r="ACO1002" s="226"/>
      <c r="ACP1002" s="226"/>
      <c r="ACQ1002" s="226"/>
      <c r="ACR1002" s="226"/>
      <c r="ACS1002" s="226"/>
      <c r="ACT1002" s="226"/>
      <c r="ACU1002" s="226"/>
      <c r="ACV1002" s="226"/>
      <c r="ACW1002" s="226"/>
      <c r="ACX1002" s="226"/>
      <c r="ACY1002" s="226"/>
      <c r="ACZ1002" s="226"/>
      <c r="ADA1002" s="226"/>
      <c r="ADB1002" s="226"/>
      <c r="ADC1002" s="226"/>
      <c r="ADD1002" s="226"/>
      <c r="ADE1002" s="226"/>
      <c r="ADF1002" s="226"/>
      <c r="ADG1002" s="226"/>
      <c r="ADH1002" s="226"/>
      <c r="ADI1002" s="226"/>
      <c r="ADJ1002" s="226"/>
      <c r="ADK1002" s="226"/>
      <c r="ADL1002" s="226"/>
      <c r="ADM1002" s="226"/>
      <c r="ADN1002" s="226"/>
      <c r="ADO1002" s="226"/>
      <c r="ADP1002" s="226"/>
      <c r="ADQ1002" s="226"/>
      <c r="ADR1002" s="226"/>
      <c r="ADS1002" s="226"/>
      <c r="ADT1002" s="226"/>
      <c r="ADU1002" s="226"/>
      <c r="ADV1002" s="226"/>
      <c r="ADW1002" s="226"/>
      <c r="ADX1002" s="226"/>
      <c r="ADY1002" s="226"/>
      <c r="ADZ1002" s="226"/>
      <c r="AEA1002" s="226"/>
      <c r="AEB1002" s="226"/>
      <c r="AEC1002" s="226"/>
      <c r="AED1002" s="226"/>
      <c r="AEE1002" s="226"/>
      <c r="AEF1002" s="226"/>
      <c r="AEG1002" s="226"/>
      <c r="AEH1002" s="226"/>
      <c r="AEI1002" s="226"/>
      <c r="AEJ1002" s="226"/>
      <c r="AEK1002" s="226"/>
      <c r="AEL1002" s="226"/>
      <c r="AEM1002" s="226"/>
      <c r="AEN1002" s="226"/>
      <c r="AEO1002" s="226"/>
      <c r="AEP1002" s="226"/>
      <c r="AEQ1002" s="226"/>
      <c r="AER1002" s="226"/>
      <c r="AES1002" s="226"/>
      <c r="AET1002" s="226"/>
      <c r="AEU1002" s="226"/>
      <c r="AEV1002" s="226"/>
      <c r="AEW1002" s="226"/>
      <c r="AEX1002" s="226"/>
      <c r="AEY1002" s="226"/>
      <c r="AEZ1002" s="226"/>
      <c r="AFA1002" s="226"/>
      <c r="AFB1002" s="226"/>
      <c r="AFC1002" s="226"/>
      <c r="AFD1002" s="226"/>
      <c r="AFE1002" s="226"/>
      <c r="AFF1002" s="226"/>
      <c r="AFG1002" s="226"/>
      <c r="AFH1002" s="226"/>
      <c r="AFI1002" s="226"/>
      <c r="AFJ1002" s="226"/>
      <c r="AFK1002" s="226"/>
      <c r="AFL1002" s="226"/>
      <c r="AFM1002" s="226"/>
      <c r="AFN1002" s="226"/>
      <c r="AFO1002" s="226"/>
      <c r="AFP1002" s="226"/>
      <c r="AFQ1002" s="226"/>
      <c r="AFR1002" s="226"/>
      <c r="AFS1002" s="226"/>
      <c r="AFT1002" s="226"/>
      <c r="AFU1002" s="226"/>
      <c r="AFV1002" s="226"/>
      <c r="AFW1002" s="226"/>
      <c r="AFX1002" s="226"/>
      <c r="AFY1002" s="226"/>
      <c r="AFZ1002" s="226"/>
      <c r="AGA1002" s="226"/>
      <c r="AGB1002" s="226"/>
      <c r="AGC1002" s="226"/>
      <c r="AGD1002" s="226"/>
      <c r="AGE1002" s="226"/>
      <c r="AGF1002" s="226"/>
      <c r="AGG1002" s="226"/>
      <c r="AGH1002" s="226"/>
      <c r="AGI1002" s="226"/>
      <c r="AGJ1002" s="226"/>
      <c r="AGK1002" s="226"/>
      <c r="AGL1002" s="226"/>
      <c r="AGM1002" s="226"/>
      <c r="AGN1002" s="226"/>
      <c r="AGO1002" s="226"/>
      <c r="AGP1002" s="226"/>
      <c r="AGQ1002" s="226"/>
      <c r="AGR1002" s="226"/>
      <c r="AGS1002" s="226"/>
      <c r="AGT1002" s="226"/>
      <c r="AGU1002" s="226"/>
      <c r="AGV1002" s="226"/>
      <c r="AGW1002" s="226"/>
      <c r="AGX1002" s="226"/>
      <c r="AGY1002" s="226"/>
      <c r="AGZ1002" s="226"/>
      <c r="AHA1002" s="226"/>
      <c r="AHB1002" s="226"/>
      <c r="AHC1002" s="226"/>
      <c r="AHD1002" s="226"/>
      <c r="AHE1002" s="226"/>
      <c r="AHF1002" s="226"/>
      <c r="AHG1002" s="226"/>
      <c r="AHH1002" s="226"/>
      <c r="AHI1002" s="226"/>
      <c r="AHJ1002" s="226"/>
      <c r="AHK1002" s="226"/>
      <c r="AHL1002" s="226"/>
      <c r="AHM1002" s="226"/>
      <c r="AHN1002" s="226"/>
      <c r="AHO1002" s="226"/>
      <c r="AHP1002" s="226"/>
      <c r="AHQ1002" s="226"/>
      <c r="AHR1002" s="226"/>
      <c r="AHS1002" s="226"/>
      <c r="AHT1002" s="226"/>
      <c r="AHU1002" s="226"/>
      <c r="AHV1002" s="226"/>
      <c r="AHW1002" s="226"/>
      <c r="AHX1002" s="226"/>
      <c r="AHY1002" s="226"/>
      <c r="AHZ1002" s="226"/>
      <c r="AIA1002" s="226"/>
      <c r="AIB1002" s="226"/>
      <c r="AIC1002" s="226"/>
      <c r="AID1002" s="226"/>
      <c r="AIE1002" s="226"/>
      <c r="AIF1002" s="226"/>
      <c r="AIG1002" s="226"/>
      <c r="AIH1002" s="226"/>
      <c r="AII1002" s="226"/>
      <c r="AIJ1002" s="226"/>
      <c r="AIK1002" s="226"/>
      <c r="AIL1002" s="226"/>
      <c r="AIM1002" s="226"/>
      <c r="AIN1002" s="226"/>
      <c r="AIO1002" s="226"/>
      <c r="AIP1002" s="226"/>
      <c r="AIQ1002" s="226"/>
      <c r="AIR1002" s="226"/>
      <c r="AIS1002" s="226"/>
      <c r="AIT1002" s="226"/>
      <c r="AIU1002" s="226"/>
      <c r="AIV1002" s="226"/>
      <c r="AIW1002" s="226"/>
      <c r="AIX1002" s="226"/>
      <c r="AIY1002" s="226"/>
      <c r="AIZ1002" s="226"/>
      <c r="AJA1002" s="226"/>
      <c r="AJB1002" s="226"/>
      <c r="AJC1002" s="226"/>
      <c r="AJD1002" s="226"/>
      <c r="AJE1002" s="226"/>
      <c r="AJF1002" s="226"/>
      <c r="AJG1002" s="226"/>
      <c r="AJH1002" s="226"/>
      <c r="AJI1002" s="226"/>
      <c r="AJJ1002" s="226"/>
      <c r="AJK1002" s="226"/>
      <c r="AJL1002" s="226"/>
      <c r="AJM1002" s="226"/>
      <c r="AJN1002" s="226"/>
      <c r="AJO1002" s="226"/>
      <c r="AJP1002" s="226"/>
      <c r="AJQ1002" s="226"/>
      <c r="AJR1002" s="226"/>
      <c r="AJS1002" s="226"/>
      <c r="AJT1002" s="226"/>
      <c r="AJU1002" s="226"/>
      <c r="AJV1002" s="226"/>
      <c r="AJW1002" s="226"/>
      <c r="AJX1002" s="226"/>
      <c r="AJY1002" s="226"/>
      <c r="AJZ1002" s="226"/>
      <c r="AKA1002" s="226"/>
      <c r="AKB1002" s="226"/>
      <c r="AKC1002" s="226"/>
      <c r="AKD1002" s="226"/>
      <c r="AKE1002" s="226"/>
      <c r="AKF1002" s="226"/>
      <c r="AKG1002" s="226"/>
      <c r="AKH1002" s="226"/>
      <c r="AKI1002" s="226"/>
      <c r="AKJ1002" s="226"/>
      <c r="AKK1002" s="226"/>
      <c r="AKL1002" s="226"/>
      <c r="AKM1002" s="226"/>
      <c r="AKN1002" s="226"/>
      <c r="AKO1002" s="226"/>
      <c r="AKP1002" s="226"/>
      <c r="AKQ1002" s="226"/>
      <c r="AKR1002" s="226"/>
      <c r="AKS1002" s="226"/>
      <c r="AKT1002" s="226"/>
      <c r="AKU1002" s="226"/>
      <c r="AKV1002" s="226"/>
      <c r="AKW1002" s="226"/>
      <c r="AKX1002" s="226"/>
      <c r="AKY1002" s="226"/>
      <c r="AKZ1002" s="226"/>
      <c r="ALA1002" s="226"/>
      <c r="ALB1002" s="226"/>
      <c r="ALC1002" s="226"/>
      <c r="ALD1002" s="226"/>
      <c r="ALE1002" s="226"/>
      <c r="ALF1002" s="226"/>
      <c r="ALG1002" s="226"/>
      <c r="ALH1002" s="226"/>
      <c r="ALI1002" s="226"/>
      <c r="ALJ1002" s="226"/>
      <c r="ALK1002" s="226"/>
      <c r="ALL1002" s="226"/>
      <c r="ALM1002" s="226"/>
      <c r="ALN1002" s="226"/>
      <c r="ALO1002" s="226"/>
      <c r="ALP1002" s="226"/>
      <c r="ALQ1002" s="226"/>
      <c r="ALR1002" s="226"/>
      <c r="ALS1002" s="226"/>
      <c r="ALT1002" s="226"/>
      <c r="ALU1002" s="226"/>
      <c r="ALV1002" s="226"/>
      <c r="ALW1002" s="226"/>
      <c r="ALX1002" s="226"/>
      <c r="ALY1002" s="226"/>
      <c r="ALZ1002" s="226"/>
      <c r="AMA1002" s="226"/>
      <c r="AMB1002" s="226"/>
      <c r="AMC1002" s="226"/>
      <c r="AMD1002" s="226"/>
      <c r="AME1002" s="226"/>
      <c r="AMF1002" s="226"/>
      <c r="AMG1002" s="226"/>
      <c r="AMH1002" s="226"/>
      <c r="AMI1002" s="226"/>
      <c r="AMJ1002" s="226"/>
      <c r="AMK1002" s="226"/>
      <c r="AML1002" s="226"/>
      <c r="AMM1002" s="226"/>
      <c r="AMN1002" s="226"/>
      <c r="AMO1002" s="226"/>
      <c r="AMP1002" s="226"/>
      <c r="AMQ1002" s="226"/>
      <c r="AMR1002" s="226"/>
      <c r="AMS1002" s="226"/>
      <c r="AMT1002" s="226"/>
      <c r="AMU1002" s="226"/>
      <c r="AMV1002" s="226"/>
      <c r="AMW1002" s="226"/>
      <c r="AMX1002" s="226"/>
    </row>
    <row r="1003" spans="1:1038" s="398" customFormat="1" ht="18" customHeight="1">
      <c r="A1003" s="548" t="s">
        <v>2392</v>
      </c>
      <c r="B1003" s="543" t="s">
        <v>1647</v>
      </c>
      <c r="C1003" s="226"/>
      <c r="D1003" s="225" t="s">
        <v>1279</v>
      </c>
      <c r="E1003" s="422">
        <v>113</v>
      </c>
      <c r="F1003" s="422">
        <v>4</v>
      </c>
      <c r="G1003" s="526" t="str">
        <f t="shared" si="826"/>
        <v>113-4</v>
      </c>
      <c r="H1003" s="226">
        <v>62.5</v>
      </c>
      <c r="I1003" s="226">
        <v>70</v>
      </c>
      <c r="J1003" s="544">
        <f t="shared" ref="J1003" si="827">IF(H1003=0, 1, 0)</f>
        <v>0</v>
      </c>
      <c r="K1003" s="545" t="str">
        <f>IF(J1010=1,IF(((VLOOKUP($G1003,[4]Depth_Lookup!$A$3:$J$550,9,FALSE))-(I1003/100))=0,"Good",IF(((VLOOKUP($G1003,[4]Depth_Lookup!$A$3:$J$550,9,FALSE))-(I1003/100))&gt;0,"Too Short","Too Long")))</f>
        <v>Too Short</v>
      </c>
      <c r="L1003" s="171">
        <f>(VLOOKUP($G1003,Depth_Lookup!$A$3:$J$410,10,FALSE))+(H1003/100)</f>
        <v>299.47000000000003</v>
      </c>
      <c r="M1003" s="171">
        <f>(VLOOKUP($G1003,Depth_Lookup!$A$3:$J$410,10,FALSE))+(I1003/100)</f>
        <v>299.54500000000002</v>
      </c>
      <c r="N1003" s="232" t="s">
        <v>2472</v>
      </c>
      <c r="O1003" s="226">
        <v>1</v>
      </c>
      <c r="P1003" s="226" t="s">
        <v>853</v>
      </c>
      <c r="Q1003" s="226" t="s">
        <v>2437</v>
      </c>
      <c r="R1003" s="391" t="str">
        <f t="shared" ref="R1003" si="828">P1003&amp;""&amp;Q1003</f>
        <v>Serpentinizedharzburgite</v>
      </c>
      <c r="S1003" s="226" t="s">
        <v>700</v>
      </c>
      <c r="T1003" s="226"/>
      <c r="U1003" s="226"/>
      <c r="V1003" s="226"/>
      <c r="W1003" s="226" t="s">
        <v>2393</v>
      </c>
      <c r="X1003" s="392">
        <f>VLOOKUP(W1003,[4]definitions_list_lookup!$A$13:$B$19,2,0)</f>
        <v>5</v>
      </c>
      <c r="Y1003" s="226" t="s">
        <v>2438</v>
      </c>
      <c r="Z1003" s="226" t="s">
        <v>2439</v>
      </c>
      <c r="AA1003" s="226"/>
      <c r="AB1003" s="226"/>
      <c r="AC1003" s="226"/>
      <c r="AD1003" s="226"/>
      <c r="AE1003" s="393"/>
      <c r="AF1003" s="391" t="e">
        <f>VLOOKUP(AE1003,[4]definitions_list_mag!$V$12:$W$15,2,0)</f>
        <v>#N/A</v>
      </c>
      <c r="AG1003" s="394"/>
      <c r="AH1003" s="226"/>
      <c r="AI1003" s="257">
        <v>73</v>
      </c>
      <c r="AJ1003" s="226"/>
      <c r="AK1003" s="226"/>
      <c r="AL1003" s="226"/>
      <c r="AM1003" s="226"/>
      <c r="AN1003" s="226"/>
      <c r="AO1003" s="257"/>
      <c r="AP1003" s="226"/>
      <c r="AQ1003" s="226"/>
      <c r="AR1003" s="226"/>
      <c r="AS1003" s="226"/>
      <c r="AT1003" s="226"/>
      <c r="AU1003" s="257">
        <v>1</v>
      </c>
      <c r="AV1003" s="226">
        <v>1</v>
      </c>
      <c r="AW1003" s="226">
        <v>0.5</v>
      </c>
      <c r="AX1003" s="226" t="s">
        <v>110</v>
      </c>
      <c r="AY1003" s="226" t="s">
        <v>103</v>
      </c>
      <c r="AZ1003" s="226"/>
      <c r="BA1003" s="257">
        <v>25</v>
      </c>
      <c r="BB1003" s="226">
        <v>7</v>
      </c>
      <c r="BC1003" s="226">
        <v>2</v>
      </c>
      <c r="BD1003" s="226" t="s">
        <v>110</v>
      </c>
      <c r="BE1003" s="226" t="s">
        <v>103</v>
      </c>
      <c r="BF1003" s="226"/>
      <c r="BG1003" s="257"/>
      <c r="BH1003" s="226"/>
      <c r="BI1003" s="226"/>
      <c r="BJ1003" s="226"/>
      <c r="BK1003" s="226"/>
      <c r="BL1003" s="226"/>
      <c r="BM1003" s="257">
        <v>1</v>
      </c>
      <c r="BN1003" s="226" t="s">
        <v>1469</v>
      </c>
      <c r="BO1003" s="226" t="s">
        <v>1469</v>
      </c>
      <c r="BP1003" s="226"/>
      <c r="BQ1003" s="226"/>
      <c r="BR1003" s="226"/>
      <c r="BS1003" s="226"/>
      <c r="BT1003" s="226"/>
      <c r="BU1003" s="226"/>
      <c r="BV1003" s="226"/>
      <c r="BW1003" s="226"/>
      <c r="BX1003" s="226"/>
      <c r="BY1003" s="257"/>
      <c r="BZ1003" s="226"/>
      <c r="CA1003" s="226"/>
      <c r="CB1003" s="226"/>
      <c r="CC1003" s="226"/>
      <c r="CD1003" s="226"/>
      <c r="CE1003" s="226"/>
      <c r="CF1003" s="399">
        <f t="shared" ref="CF1003" si="829">AI1003+AO1003+BA1003+AU1003+BG1003+BM1003+BY1003</f>
        <v>100</v>
      </c>
      <c r="CG1003" s="259"/>
      <c r="CH1003" s="150" t="s">
        <v>1329</v>
      </c>
      <c r="CI1003" s="150">
        <v>80</v>
      </c>
      <c r="CJ1003" s="150"/>
      <c r="CK1003" s="158"/>
      <c r="CL1003" s="395"/>
      <c r="CM1003" s="395"/>
      <c r="CN1003" s="395"/>
      <c r="CO1003" s="395"/>
      <c r="CP1003" s="395"/>
      <c r="CQ1003" s="395"/>
      <c r="CR1003" s="395"/>
      <c r="CS1003" s="395"/>
      <c r="CT1003" s="395"/>
      <c r="CU1003" s="395"/>
      <c r="CV1003" s="395"/>
      <c r="CW1003" s="395"/>
      <c r="CX1003" s="395"/>
      <c r="CY1003" s="395"/>
      <c r="CZ1003" s="395"/>
      <c r="DA1003" s="395"/>
      <c r="DB1003" s="395">
        <v>95</v>
      </c>
      <c r="DC1003" s="256">
        <v>5</v>
      </c>
      <c r="DD1003" s="395"/>
      <c r="DE1003" s="395"/>
      <c r="DF1003" s="395"/>
      <c r="DG1003" s="395"/>
      <c r="DH1003" s="395"/>
      <c r="DI1003" s="395"/>
      <c r="DJ1003" s="395"/>
      <c r="DK1003" s="396">
        <f t="shared" ref="DK1003" si="830">SUM(CL1003:DJ1003)</f>
        <v>100</v>
      </c>
      <c r="DL1003" s="259"/>
      <c r="DM1003" s="395"/>
      <c r="DN1003" s="395">
        <v>5</v>
      </c>
      <c r="DO1003" s="397"/>
      <c r="DQ1003" s="259"/>
      <c r="DR1003" s="397"/>
      <c r="DS1003" s="259"/>
      <c r="DT1003" s="263" t="s">
        <v>2489</v>
      </c>
      <c r="DU1003" s="256"/>
      <c r="DV1003" s="256"/>
      <c r="DW1003" s="400" t="e">
        <f>VLOOKUP(P1003,[4]definitions_list_lookup!$K$30:$L$54,2,0)</f>
        <v>#N/A</v>
      </c>
      <c r="DX1003" s="155" t="s">
        <v>2151</v>
      </c>
      <c r="DY1003" s="155" t="s">
        <v>2292</v>
      </c>
      <c r="DZ1003" s="546"/>
      <c r="EA1003" s="104"/>
      <c r="EB1003" s="256"/>
      <c r="EC1003" s="104"/>
      <c r="ED1003" s="229" t="s">
        <v>2517</v>
      </c>
      <c r="EE1003" s="401"/>
      <c r="EF1003" s="402"/>
      <c r="EG1003" s="401"/>
      <c r="EH1003" s="403"/>
      <c r="EI1003" s="404"/>
      <c r="EJ1003" s="405"/>
      <c r="EK1003" s="406"/>
      <c r="EL1003" s="401"/>
      <c r="EM1003" s="403"/>
      <c r="EN1003" s="403" t="s">
        <v>1448</v>
      </c>
      <c r="EO1003" s="407"/>
      <c r="EP1003" s="407"/>
      <c r="EQ1003" s="407"/>
      <c r="ER1003" s="407"/>
      <c r="ES1003" s="407"/>
      <c r="ET1003" s="407"/>
      <c r="EU1003" s="407"/>
      <c r="EV1003" s="408">
        <v>33</v>
      </c>
      <c r="EW1003" s="408">
        <v>90</v>
      </c>
      <c r="EX1003" s="408">
        <v>49</v>
      </c>
      <c r="EY1003" s="408">
        <v>180</v>
      </c>
      <c r="EZ1003" s="192">
        <f t="shared" si="755"/>
        <v>-29.445658106207588</v>
      </c>
      <c r="FA1003" s="192">
        <f t="shared" si="756"/>
        <v>330.55434189379241</v>
      </c>
      <c r="FB1003" s="192">
        <f t="shared" si="757"/>
        <v>37.125514290110999</v>
      </c>
      <c r="FC1003" s="192">
        <f t="shared" si="758"/>
        <v>60.554341893792412</v>
      </c>
      <c r="FD1003" s="192">
        <f t="shared" si="759"/>
        <v>52.874485709889001</v>
      </c>
      <c r="FE1003" s="193">
        <f t="shared" si="760"/>
        <v>150.55434189379241</v>
      </c>
      <c r="FF1003" s="194">
        <f t="shared" si="761"/>
        <v>52.874485709889001</v>
      </c>
      <c r="FG1003" s="401"/>
      <c r="FH1003" s="403"/>
      <c r="FI1003" s="778">
        <f t="shared" si="762"/>
        <v>0</v>
      </c>
      <c r="FJ1003" s="779">
        <f t="shared" si="763"/>
        <v>52.874485709889001</v>
      </c>
      <c r="FK1003" s="779">
        <f t="shared" si="764"/>
        <v>37.125514290110999</v>
      </c>
      <c r="FL1003" s="780">
        <f t="shared" si="765"/>
        <v>0.64796246085864218</v>
      </c>
      <c r="FM1003" s="169">
        <f t="shared" si="766"/>
        <v>0.60356309872389391</v>
      </c>
      <c r="FN1003" s="783">
        <f t="shared" si="767"/>
        <v>0</v>
      </c>
      <c r="FO1003" s="226"/>
      <c r="FP1003" s="226"/>
      <c r="FQ1003" s="226"/>
      <c r="FR1003" s="226"/>
      <c r="FS1003" s="226"/>
      <c r="FT1003" s="226"/>
      <c r="FU1003" s="226"/>
      <c r="FV1003" s="226"/>
      <c r="FW1003" s="226"/>
      <c r="FX1003" s="226"/>
      <c r="FY1003" s="226"/>
      <c r="FZ1003" s="226"/>
      <c r="GA1003" s="226"/>
      <c r="GB1003" s="226"/>
      <c r="GC1003" s="226"/>
      <c r="GD1003" s="226"/>
      <c r="GE1003" s="226"/>
      <c r="GF1003" s="226"/>
      <c r="GG1003" s="226"/>
      <c r="GH1003" s="226"/>
      <c r="GI1003" s="226"/>
      <c r="GJ1003" s="226"/>
      <c r="GK1003" s="226"/>
      <c r="GL1003" s="226"/>
      <c r="GM1003" s="226"/>
      <c r="GN1003" s="226"/>
      <c r="GO1003" s="226"/>
      <c r="GP1003" s="226"/>
      <c r="GQ1003" s="226"/>
      <c r="GR1003" s="226"/>
      <c r="GS1003" s="226"/>
      <c r="GT1003" s="226"/>
      <c r="GU1003" s="226"/>
      <c r="GV1003" s="226"/>
      <c r="GW1003" s="226"/>
      <c r="GX1003" s="226"/>
      <c r="GY1003" s="226"/>
      <c r="GZ1003" s="226"/>
      <c r="HA1003" s="226"/>
      <c r="HB1003" s="226"/>
      <c r="HC1003" s="226"/>
      <c r="HD1003" s="226"/>
      <c r="HE1003" s="226"/>
      <c r="HF1003" s="226"/>
      <c r="HG1003" s="226"/>
      <c r="HH1003" s="226"/>
      <c r="HI1003" s="226"/>
      <c r="HJ1003" s="226"/>
      <c r="HK1003" s="226"/>
      <c r="HL1003" s="226"/>
      <c r="HM1003" s="226"/>
      <c r="HN1003" s="226"/>
      <c r="HO1003" s="226"/>
      <c r="HP1003" s="226"/>
      <c r="HQ1003" s="226"/>
      <c r="HR1003" s="226"/>
      <c r="HS1003" s="226"/>
      <c r="HT1003" s="226"/>
      <c r="HU1003" s="226"/>
      <c r="HV1003" s="226"/>
      <c r="HW1003" s="226"/>
      <c r="HX1003" s="226"/>
      <c r="HY1003" s="226"/>
      <c r="HZ1003" s="226"/>
      <c r="IA1003" s="226"/>
      <c r="IB1003" s="226"/>
      <c r="IC1003" s="226"/>
      <c r="ID1003" s="226"/>
      <c r="IE1003" s="226"/>
      <c r="IF1003" s="226"/>
      <c r="IG1003" s="226"/>
      <c r="IH1003" s="226"/>
      <c r="II1003" s="226"/>
      <c r="IJ1003" s="226"/>
      <c r="IK1003" s="226"/>
      <c r="IL1003" s="226"/>
      <c r="IM1003" s="226"/>
      <c r="IN1003" s="226"/>
      <c r="IO1003" s="226"/>
      <c r="IP1003" s="226"/>
      <c r="IQ1003" s="226"/>
      <c r="IR1003" s="226"/>
      <c r="IS1003" s="226"/>
      <c r="IT1003" s="226"/>
      <c r="IU1003" s="226"/>
      <c r="IV1003" s="226"/>
      <c r="IW1003" s="226"/>
      <c r="IX1003" s="226"/>
      <c r="IY1003" s="226"/>
      <c r="IZ1003" s="226"/>
      <c r="JA1003" s="226"/>
      <c r="JB1003" s="226"/>
      <c r="JC1003" s="226"/>
      <c r="JD1003" s="226"/>
      <c r="JE1003" s="226"/>
      <c r="JF1003" s="226"/>
      <c r="JG1003" s="226"/>
      <c r="JH1003" s="226"/>
      <c r="JI1003" s="226"/>
      <c r="JJ1003" s="226"/>
      <c r="JK1003" s="226"/>
      <c r="JL1003" s="226"/>
      <c r="JM1003" s="226"/>
      <c r="JN1003" s="226"/>
      <c r="JO1003" s="226"/>
      <c r="JP1003" s="226"/>
      <c r="JQ1003" s="226"/>
      <c r="JR1003" s="226"/>
      <c r="JS1003" s="226"/>
      <c r="JT1003" s="226"/>
      <c r="JU1003" s="226"/>
      <c r="JV1003" s="226"/>
      <c r="JW1003" s="226"/>
      <c r="JX1003" s="226"/>
      <c r="JY1003" s="226"/>
      <c r="JZ1003" s="226"/>
      <c r="KA1003" s="226"/>
      <c r="KB1003" s="226"/>
      <c r="KC1003" s="226"/>
      <c r="KD1003" s="226"/>
      <c r="KE1003" s="226"/>
      <c r="KF1003" s="226"/>
      <c r="KG1003" s="226"/>
      <c r="KH1003" s="226"/>
      <c r="KI1003" s="226"/>
      <c r="KJ1003" s="226"/>
      <c r="KK1003" s="226"/>
      <c r="KL1003" s="226"/>
      <c r="KM1003" s="226"/>
      <c r="KN1003" s="226"/>
      <c r="KO1003" s="226"/>
      <c r="KP1003" s="226"/>
      <c r="KQ1003" s="226"/>
      <c r="KR1003" s="226"/>
      <c r="KS1003" s="226"/>
      <c r="KT1003" s="226"/>
      <c r="KU1003" s="226"/>
      <c r="KV1003" s="226"/>
      <c r="KW1003" s="226"/>
      <c r="KX1003" s="226"/>
      <c r="KY1003" s="226"/>
      <c r="KZ1003" s="226"/>
      <c r="LA1003" s="226"/>
      <c r="LB1003" s="226"/>
      <c r="LC1003" s="226"/>
      <c r="LD1003" s="226"/>
      <c r="LE1003" s="226"/>
      <c r="LF1003" s="226"/>
      <c r="LG1003" s="226"/>
      <c r="LH1003" s="226"/>
      <c r="LI1003" s="226"/>
      <c r="LJ1003" s="226"/>
      <c r="LK1003" s="226"/>
      <c r="LL1003" s="226"/>
      <c r="LM1003" s="226"/>
      <c r="LN1003" s="226"/>
      <c r="LO1003" s="226"/>
      <c r="LP1003" s="226"/>
      <c r="LQ1003" s="226"/>
      <c r="LR1003" s="226"/>
      <c r="LS1003" s="226"/>
      <c r="LT1003" s="226"/>
      <c r="LU1003" s="226"/>
      <c r="LV1003" s="226"/>
      <c r="LW1003" s="226"/>
      <c r="LX1003" s="226"/>
      <c r="LY1003" s="226"/>
      <c r="LZ1003" s="226"/>
      <c r="MA1003" s="226"/>
      <c r="MB1003" s="226"/>
      <c r="MC1003" s="226"/>
      <c r="MD1003" s="226"/>
      <c r="ME1003" s="226"/>
      <c r="MF1003" s="226"/>
      <c r="MG1003" s="226"/>
      <c r="MH1003" s="226"/>
      <c r="MI1003" s="226"/>
      <c r="MJ1003" s="226"/>
      <c r="MK1003" s="226"/>
      <c r="ML1003" s="226"/>
      <c r="MM1003" s="226"/>
      <c r="MN1003" s="226"/>
      <c r="MO1003" s="226"/>
      <c r="MP1003" s="226"/>
      <c r="MQ1003" s="226"/>
      <c r="MR1003" s="226"/>
      <c r="MS1003" s="226"/>
      <c r="MT1003" s="226"/>
      <c r="MU1003" s="226"/>
      <c r="MV1003" s="226"/>
      <c r="MW1003" s="226"/>
      <c r="MX1003" s="226"/>
      <c r="MY1003" s="226"/>
      <c r="MZ1003" s="226"/>
      <c r="NA1003" s="226"/>
      <c r="NB1003" s="226"/>
      <c r="NC1003" s="226"/>
      <c r="ND1003" s="226"/>
      <c r="NE1003" s="226"/>
      <c r="NF1003" s="226"/>
      <c r="NG1003" s="226"/>
      <c r="NH1003" s="226"/>
      <c r="NI1003" s="226"/>
      <c r="NJ1003" s="226"/>
      <c r="NK1003" s="226"/>
      <c r="NL1003" s="226"/>
      <c r="NM1003" s="226"/>
      <c r="NN1003" s="226"/>
      <c r="NO1003" s="226"/>
      <c r="NP1003" s="226"/>
      <c r="NQ1003" s="226"/>
      <c r="NR1003" s="226"/>
      <c r="NS1003" s="226"/>
      <c r="NT1003" s="226"/>
      <c r="NU1003" s="226"/>
      <c r="NV1003" s="226"/>
      <c r="NW1003" s="226"/>
      <c r="NX1003" s="226"/>
      <c r="NY1003" s="226"/>
      <c r="NZ1003" s="226"/>
      <c r="OA1003" s="226"/>
      <c r="OB1003" s="226"/>
      <c r="OC1003" s="226"/>
      <c r="OD1003" s="226"/>
      <c r="OE1003" s="226"/>
      <c r="OF1003" s="226"/>
      <c r="OG1003" s="226"/>
      <c r="OH1003" s="226"/>
      <c r="OI1003" s="226"/>
      <c r="OJ1003" s="226"/>
      <c r="OK1003" s="226"/>
      <c r="OL1003" s="226"/>
      <c r="OM1003" s="226"/>
      <c r="ON1003" s="226"/>
      <c r="OO1003" s="226"/>
      <c r="OP1003" s="226"/>
      <c r="OQ1003" s="226"/>
      <c r="OR1003" s="226"/>
      <c r="OS1003" s="226"/>
      <c r="OT1003" s="226"/>
      <c r="OU1003" s="226"/>
      <c r="OV1003" s="226"/>
      <c r="OW1003" s="226"/>
      <c r="OX1003" s="226"/>
      <c r="OY1003" s="226"/>
      <c r="OZ1003" s="226"/>
      <c r="PA1003" s="226"/>
      <c r="PB1003" s="226"/>
      <c r="PC1003" s="226"/>
      <c r="PD1003" s="226"/>
      <c r="PE1003" s="226"/>
      <c r="PF1003" s="226"/>
      <c r="PG1003" s="226"/>
      <c r="PH1003" s="226"/>
      <c r="PI1003" s="226"/>
      <c r="PJ1003" s="226"/>
      <c r="PK1003" s="226"/>
      <c r="PL1003" s="226"/>
      <c r="PM1003" s="226"/>
      <c r="PN1003" s="226"/>
      <c r="PO1003" s="226"/>
      <c r="PP1003" s="226"/>
      <c r="PQ1003" s="226"/>
      <c r="PR1003" s="226"/>
      <c r="PS1003" s="226"/>
      <c r="PT1003" s="226"/>
      <c r="PU1003" s="226"/>
      <c r="PV1003" s="226"/>
      <c r="PW1003" s="226"/>
      <c r="PX1003" s="226"/>
      <c r="PY1003" s="226"/>
      <c r="PZ1003" s="226"/>
      <c r="QA1003" s="226"/>
      <c r="QB1003" s="226"/>
      <c r="QC1003" s="226"/>
      <c r="QD1003" s="226"/>
      <c r="QE1003" s="226"/>
      <c r="QF1003" s="226"/>
      <c r="QG1003" s="226"/>
      <c r="QH1003" s="226"/>
      <c r="QI1003" s="226"/>
      <c r="QJ1003" s="226"/>
      <c r="QK1003" s="226"/>
      <c r="QL1003" s="226"/>
      <c r="QM1003" s="226"/>
      <c r="QN1003" s="226"/>
      <c r="QO1003" s="226"/>
      <c r="QP1003" s="226"/>
      <c r="QQ1003" s="226"/>
      <c r="QR1003" s="226"/>
      <c r="QS1003" s="226"/>
      <c r="QT1003" s="226"/>
      <c r="QU1003" s="226"/>
      <c r="QV1003" s="226"/>
      <c r="QW1003" s="226"/>
      <c r="QX1003" s="226"/>
      <c r="QY1003" s="226"/>
      <c r="QZ1003" s="226"/>
      <c r="RA1003" s="226"/>
      <c r="RB1003" s="226"/>
      <c r="RC1003" s="226"/>
      <c r="RD1003" s="226"/>
      <c r="RE1003" s="226"/>
      <c r="RF1003" s="226"/>
      <c r="RG1003" s="226"/>
      <c r="RH1003" s="226"/>
      <c r="RI1003" s="226"/>
      <c r="RJ1003" s="226"/>
      <c r="RK1003" s="226"/>
      <c r="RL1003" s="226"/>
      <c r="RM1003" s="226"/>
      <c r="RN1003" s="226"/>
      <c r="RO1003" s="226"/>
      <c r="RP1003" s="226"/>
      <c r="RQ1003" s="226"/>
      <c r="RR1003" s="226"/>
      <c r="RS1003" s="226"/>
      <c r="RT1003" s="226"/>
      <c r="RU1003" s="226"/>
      <c r="RV1003" s="226"/>
      <c r="RW1003" s="226"/>
      <c r="RX1003" s="226"/>
      <c r="RY1003" s="226"/>
      <c r="RZ1003" s="226"/>
      <c r="SA1003" s="226"/>
      <c r="SB1003" s="226"/>
      <c r="SC1003" s="226"/>
      <c r="SD1003" s="226"/>
      <c r="SE1003" s="226"/>
      <c r="SF1003" s="226"/>
      <c r="SG1003" s="226"/>
      <c r="SH1003" s="226"/>
      <c r="SI1003" s="226"/>
      <c r="SJ1003" s="226"/>
      <c r="SK1003" s="226"/>
      <c r="SL1003" s="226"/>
      <c r="SM1003" s="226"/>
      <c r="SN1003" s="226"/>
      <c r="SO1003" s="226"/>
      <c r="SP1003" s="226"/>
      <c r="SQ1003" s="226"/>
      <c r="SR1003" s="226"/>
      <c r="SS1003" s="226"/>
      <c r="ST1003" s="226"/>
      <c r="SU1003" s="226"/>
      <c r="SV1003" s="226"/>
      <c r="SW1003" s="226"/>
      <c r="SX1003" s="226"/>
      <c r="SY1003" s="226"/>
      <c r="SZ1003" s="226"/>
      <c r="TA1003" s="226"/>
      <c r="TB1003" s="226"/>
      <c r="TC1003" s="226"/>
      <c r="TD1003" s="226"/>
      <c r="TE1003" s="226"/>
      <c r="TF1003" s="226"/>
      <c r="TG1003" s="226"/>
      <c r="TH1003" s="226"/>
      <c r="TI1003" s="226"/>
      <c r="TJ1003" s="226"/>
      <c r="TK1003" s="226"/>
      <c r="TL1003" s="226"/>
      <c r="TM1003" s="226"/>
      <c r="TN1003" s="226"/>
      <c r="TO1003" s="226"/>
      <c r="TP1003" s="226"/>
      <c r="TQ1003" s="226"/>
      <c r="TR1003" s="226"/>
      <c r="TS1003" s="226"/>
      <c r="TT1003" s="226"/>
      <c r="TU1003" s="226"/>
      <c r="TV1003" s="226"/>
      <c r="TW1003" s="226"/>
      <c r="TX1003" s="226"/>
      <c r="TY1003" s="226"/>
      <c r="TZ1003" s="226"/>
      <c r="UA1003" s="226"/>
      <c r="UB1003" s="226"/>
      <c r="UC1003" s="226"/>
      <c r="UD1003" s="226"/>
      <c r="UE1003" s="226"/>
      <c r="UF1003" s="226"/>
      <c r="UG1003" s="226"/>
      <c r="UH1003" s="226"/>
      <c r="UI1003" s="226"/>
      <c r="UJ1003" s="226"/>
      <c r="UK1003" s="226"/>
      <c r="UL1003" s="226"/>
      <c r="UM1003" s="226"/>
      <c r="UN1003" s="226"/>
      <c r="UO1003" s="226"/>
      <c r="UP1003" s="226"/>
      <c r="UQ1003" s="226"/>
      <c r="UR1003" s="226"/>
      <c r="US1003" s="226"/>
      <c r="UT1003" s="226"/>
      <c r="UU1003" s="226"/>
      <c r="UV1003" s="226"/>
      <c r="UW1003" s="226"/>
      <c r="UX1003" s="226"/>
      <c r="UY1003" s="226"/>
      <c r="UZ1003" s="226"/>
      <c r="VA1003" s="226"/>
      <c r="VB1003" s="226"/>
      <c r="VC1003" s="226"/>
      <c r="VD1003" s="226"/>
      <c r="VE1003" s="226"/>
      <c r="VF1003" s="226"/>
      <c r="VG1003" s="226"/>
      <c r="VH1003" s="226"/>
      <c r="VI1003" s="226"/>
      <c r="VJ1003" s="226"/>
      <c r="VK1003" s="226"/>
      <c r="VL1003" s="226"/>
      <c r="VM1003" s="226"/>
      <c r="VN1003" s="226"/>
      <c r="VO1003" s="226"/>
      <c r="VP1003" s="226"/>
      <c r="VQ1003" s="226"/>
      <c r="VR1003" s="226"/>
      <c r="VS1003" s="226"/>
      <c r="VT1003" s="226"/>
      <c r="VU1003" s="226"/>
      <c r="VV1003" s="226"/>
      <c r="VW1003" s="226"/>
      <c r="VX1003" s="226"/>
      <c r="VY1003" s="226"/>
      <c r="VZ1003" s="226"/>
      <c r="WA1003" s="226"/>
      <c r="WB1003" s="226"/>
      <c r="WC1003" s="226"/>
      <c r="WD1003" s="226"/>
      <c r="WE1003" s="226"/>
      <c r="WF1003" s="226"/>
      <c r="WG1003" s="226"/>
      <c r="WH1003" s="226"/>
      <c r="WI1003" s="226"/>
      <c r="WJ1003" s="226"/>
      <c r="WK1003" s="226"/>
      <c r="WL1003" s="226"/>
      <c r="WM1003" s="226"/>
      <c r="WN1003" s="226"/>
      <c r="WO1003" s="226"/>
      <c r="WP1003" s="226"/>
      <c r="WQ1003" s="226"/>
      <c r="WR1003" s="226"/>
      <c r="WS1003" s="226"/>
      <c r="WT1003" s="226"/>
      <c r="WU1003" s="226"/>
      <c r="WV1003" s="226"/>
      <c r="WW1003" s="226"/>
      <c r="WX1003" s="226"/>
      <c r="WY1003" s="226"/>
      <c r="WZ1003" s="226"/>
      <c r="XA1003" s="226"/>
      <c r="XB1003" s="226"/>
      <c r="XC1003" s="226"/>
      <c r="XD1003" s="226"/>
      <c r="XE1003" s="226"/>
      <c r="XF1003" s="226"/>
      <c r="XG1003" s="226"/>
      <c r="XH1003" s="226"/>
      <c r="XI1003" s="226"/>
      <c r="XJ1003" s="226"/>
      <c r="XK1003" s="226"/>
      <c r="XL1003" s="226"/>
      <c r="XM1003" s="226"/>
      <c r="XN1003" s="226"/>
      <c r="XO1003" s="226"/>
      <c r="XP1003" s="226"/>
      <c r="XQ1003" s="226"/>
      <c r="XR1003" s="226"/>
      <c r="XS1003" s="226"/>
      <c r="XT1003" s="226"/>
      <c r="XU1003" s="226"/>
      <c r="XV1003" s="226"/>
      <c r="XW1003" s="226"/>
      <c r="XX1003" s="226"/>
      <c r="XY1003" s="226"/>
      <c r="XZ1003" s="226"/>
      <c r="YA1003" s="226"/>
      <c r="YB1003" s="226"/>
      <c r="YC1003" s="226"/>
      <c r="YD1003" s="226"/>
      <c r="YE1003" s="226"/>
      <c r="YF1003" s="226"/>
      <c r="YG1003" s="226"/>
      <c r="YH1003" s="226"/>
      <c r="YI1003" s="226"/>
      <c r="YJ1003" s="226"/>
      <c r="YK1003" s="226"/>
      <c r="YL1003" s="226"/>
      <c r="YM1003" s="226"/>
      <c r="YN1003" s="226"/>
      <c r="YO1003" s="226"/>
      <c r="YP1003" s="226"/>
      <c r="YQ1003" s="226"/>
      <c r="YR1003" s="226"/>
      <c r="YS1003" s="226"/>
      <c r="YT1003" s="226"/>
      <c r="YU1003" s="226"/>
      <c r="YV1003" s="226"/>
      <c r="YW1003" s="226"/>
      <c r="YX1003" s="226"/>
      <c r="YY1003" s="226"/>
      <c r="YZ1003" s="226"/>
      <c r="ZA1003" s="226"/>
      <c r="ZB1003" s="226"/>
      <c r="ZC1003" s="226"/>
      <c r="ZD1003" s="226"/>
      <c r="ZE1003" s="226"/>
      <c r="ZF1003" s="226"/>
      <c r="ZG1003" s="226"/>
      <c r="ZH1003" s="226"/>
      <c r="ZI1003" s="226"/>
      <c r="ZJ1003" s="226"/>
      <c r="ZK1003" s="226"/>
      <c r="ZL1003" s="226"/>
      <c r="ZM1003" s="226"/>
      <c r="ZN1003" s="226"/>
      <c r="ZO1003" s="226"/>
      <c r="ZP1003" s="226"/>
      <c r="ZQ1003" s="226"/>
      <c r="ZR1003" s="226"/>
      <c r="ZS1003" s="226"/>
      <c r="ZT1003" s="226"/>
      <c r="ZU1003" s="226"/>
      <c r="ZV1003" s="226"/>
      <c r="ZW1003" s="226"/>
      <c r="ZX1003" s="226"/>
      <c r="ZY1003" s="226"/>
      <c r="ZZ1003" s="226"/>
      <c r="AAA1003" s="226"/>
      <c r="AAB1003" s="226"/>
      <c r="AAC1003" s="226"/>
      <c r="AAD1003" s="226"/>
      <c r="AAE1003" s="226"/>
      <c r="AAF1003" s="226"/>
      <c r="AAG1003" s="226"/>
      <c r="AAH1003" s="226"/>
      <c r="AAI1003" s="226"/>
      <c r="AAJ1003" s="226"/>
      <c r="AAK1003" s="226"/>
      <c r="AAL1003" s="226"/>
      <c r="AAM1003" s="226"/>
      <c r="AAN1003" s="226"/>
      <c r="AAO1003" s="226"/>
      <c r="AAP1003" s="226"/>
      <c r="AAQ1003" s="226"/>
      <c r="AAR1003" s="226"/>
      <c r="AAS1003" s="226"/>
      <c r="AAT1003" s="226"/>
      <c r="AAU1003" s="226"/>
      <c r="AAV1003" s="226"/>
      <c r="AAW1003" s="226"/>
      <c r="AAX1003" s="226"/>
      <c r="AAY1003" s="226"/>
      <c r="AAZ1003" s="226"/>
      <c r="ABA1003" s="226"/>
      <c r="ABB1003" s="226"/>
      <c r="ABC1003" s="226"/>
      <c r="ABD1003" s="226"/>
      <c r="ABE1003" s="226"/>
      <c r="ABF1003" s="226"/>
      <c r="ABG1003" s="226"/>
      <c r="ABH1003" s="226"/>
      <c r="ABI1003" s="226"/>
      <c r="ABJ1003" s="226"/>
      <c r="ABK1003" s="226"/>
      <c r="ABL1003" s="226"/>
      <c r="ABM1003" s="226"/>
      <c r="ABN1003" s="226"/>
      <c r="ABO1003" s="226"/>
      <c r="ABP1003" s="226"/>
      <c r="ABQ1003" s="226"/>
      <c r="ABR1003" s="226"/>
      <c r="ABS1003" s="226"/>
      <c r="ABT1003" s="226"/>
      <c r="ABU1003" s="226"/>
      <c r="ABV1003" s="226"/>
      <c r="ABW1003" s="226"/>
      <c r="ABX1003" s="226"/>
      <c r="ABY1003" s="226"/>
      <c r="ABZ1003" s="226"/>
      <c r="ACA1003" s="226"/>
      <c r="ACB1003" s="226"/>
      <c r="ACC1003" s="226"/>
      <c r="ACD1003" s="226"/>
      <c r="ACE1003" s="226"/>
      <c r="ACF1003" s="226"/>
      <c r="ACG1003" s="226"/>
      <c r="ACH1003" s="226"/>
      <c r="ACI1003" s="226"/>
      <c r="ACJ1003" s="226"/>
      <c r="ACK1003" s="226"/>
      <c r="ACL1003" s="226"/>
      <c r="ACM1003" s="226"/>
      <c r="ACN1003" s="226"/>
      <c r="ACO1003" s="226"/>
      <c r="ACP1003" s="226"/>
      <c r="ACQ1003" s="226"/>
      <c r="ACR1003" s="226"/>
      <c r="ACS1003" s="226"/>
      <c r="ACT1003" s="226"/>
      <c r="ACU1003" s="226"/>
      <c r="ACV1003" s="226"/>
      <c r="ACW1003" s="226"/>
      <c r="ACX1003" s="226"/>
      <c r="ACY1003" s="226"/>
      <c r="ACZ1003" s="226"/>
      <c r="ADA1003" s="226"/>
      <c r="ADB1003" s="226"/>
      <c r="ADC1003" s="226"/>
      <c r="ADD1003" s="226"/>
      <c r="ADE1003" s="226"/>
      <c r="ADF1003" s="226"/>
      <c r="ADG1003" s="226"/>
      <c r="ADH1003" s="226"/>
      <c r="ADI1003" s="226"/>
      <c r="ADJ1003" s="226"/>
      <c r="ADK1003" s="226"/>
      <c r="ADL1003" s="226"/>
      <c r="ADM1003" s="226"/>
      <c r="ADN1003" s="226"/>
      <c r="ADO1003" s="226"/>
      <c r="ADP1003" s="226"/>
      <c r="ADQ1003" s="226"/>
      <c r="ADR1003" s="226"/>
      <c r="ADS1003" s="226"/>
      <c r="ADT1003" s="226"/>
      <c r="ADU1003" s="226"/>
      <c r="ADV1003" s="226"/>
      <c r="ADW1003" s="226"/>
      <c r="ADX1003" s="226"/>
      <c r="ADY1003" s="226"/>
      <c r="ADZ1003" s="226"/>
      <c r="AEA1003" s="226"/>
      <c r="AEB1003" s="226"/>
      <c r="AEC1003" s="226"/>
      <c r="AED1003" s="226"/>
      <c r="AEE1003" s="226"/>
      <c r="AEF1003" s="226"/>
      <c r="AEG1003" s="226"/>
      <c r="AEH1003" s="226"/>
      <c r="AEI1003" s="226"/>
      <c r="AEJ1003" s="226"/>
      <c r="AEK1003" s="226"/>
      <c r="AEL1003" s="226"/>
      <c r="AEM1003" s="226"/>
      <c r="AEN1003" s="226"/>
      <c r="AEO1003" s="226"/>
      <c r="AEP1003" s="226"/>
      <c r="AEQ1003" s="226"/>
      <c r="AER1003" s="226"/>
      <c r="AES1003" s="226"/>
      <c r="AET1003" s="226"/>
      <c r="AEU1003" s="226"/>
      <c r="AEV1003" s="226"/>
      <c r="AEW1003" s="226"/>
      <c r="AEX1003" s="226"/>
      <c r="AEY1003" s="226"/>
      <c r="AEZ1003" s="226"/>
      <c r="AFA1003" s="226"/>
      <c r="AFB1003" s="226"/>
      <c r="AFC1003" s="226"/>
      <c r="AFD1003" s="226"/>
      <c r="AFE1003" s="226"/>
      <c r="AFF1003" s="226"/>
      <c r="AFG1003" s="226"/>
      <c r="AFH1003" s="226"/>
      <c r="AFI1003" s="226"/>
      <c r="AFJ1003" s="226"/>
      <c r="AFK1003" s="226"/>
      <c r="AFL1003" s="226"/>
      <c r="AFM1003" s="226"/>
      <c r="AFN1003" s="226"/>
      <c r="AFO1003" s="226"/>
      <c r="AFP1003" s="226"/>
      <c r="AFQ1003" s="226"/>
      <c r="AFR1003" s="226"/>
      <c r="AFS1003" s="226"/>
      <c r="AFT1003" s="226"/>
      <c r="AFU1003" s="226"/>
      <c r="AFV1003" s="226"/>
      <c r="AFW1003" s="226"/>
      <c r="AFX1003" s="226"/>
      <c r="AFY1003" s="226"/>
      <c r="AFZ1003" s="226"/>
      <c r="AGA1003" s="226"/>
      <c r="AGB1003" s="226"/>
      <c r="AGC1003" s="226"/>
      <c r="AGD1003" s="226"/>
      <c r="AGE1003" s="226"/>
      <c r="AGF1003" s="226"/>
      <c r="AGG1003" s="226"/>
      <c r="AGH1003" s="226"/>
      <c r="AGI1003" s="226"/>
      <c r="AGJ1003" s="226"/>
      <c r="AGK1003" s="226"/>
      <c r="AGL1003" s="226"/>
      <c r="AGM1003" s="226"/>
      <c r="AGN1003" s="226"/>
      <c r="AGO1003" s="226"/>
      <c r="AGP1003" s="226"/>
      <c r="AGQ1003" s="226"/>
      <c r="AGR1003" s="226"/>
      <c r="AGS1003" s="226"/>
      <c r="AGT1003" s="226"/>
      <c r="AGU1003" s="226"/>
      <c r="AGV1003" s="226"/>
      <c r="AGW1003" s="226"/>
      <c r="AGX1003" s="226"/>
      <c r="AGY1003" s="226"/>
      <c r="AGZ1003" s="226"/>
      <c r="AHA1003" s="226"/>
      <c r="AHB1003" s="226"/>
      <c r="AHC1003" s="226"/>
      <c r="AHD1003" s="226"/>
      <c r="AHE1003" s="226"/>
      <c r="AHF1003" s="226"/>
      <c r="AHG1003" s="226"/>
      <c r="AHH1003" s="226"/>
      <c r="AHI1003" s="226"/>
      <c r="AHJ1003" s="226"/>
      <c r="AHK1003" s="226"/>
      <c r="AHL1003" s="226"/>
      <c r="AHM1003" s="226"/>
      <c r="AHN1003" s="226"/>
      <c r="AHO1003" s="226"/>
      <c r="AHP1003" s="226"/>
      <c r="AHQ1003" s="226"/>
      <c r="AHR1003" s="226"/>
      <c r="AHS1003" s="226"/>
      <c r="AHT1003" s="226"/>
      <c r="AHU1003" s="226"/>
      <c r="AHV1003" s="226"/>
      <c r="AHW1003" s="226"/>
      <c r="AHX1003" s="226"/>
      <c r="AHY1003" s="226"/>
      <c r="AHZ1003" s="226"/>
      <c r="AIA1003" s="226"/>
      <c r="AIB1003" s="226"/>
      <c r="AIC1003" s="226"/>
      <c r="AID1003" s="226"/>
      <c r="AIE1003" s="226"/>
      <c r="AIF1003" s="226"/>
      <c r="AIG1003" s="226"/>
      <c r="AIH1003" s="226"/>
      <c r="AII1003" s="226"/>
      <c r="AIJ1003" s="226"/>
      <c r="AIK1003" s="226"/>
      <c r="AIL1003" s="226"/>
      <c r="AIM1003" s="226"/>
      <c r="AIN1003" s="226"/>
      <c r="AIO1003" s="226"/>
      <c r="AIP1003" s="226"/>
      <c r="AIQ1003" s="226"/>
      <c r="AIR1003" s="226"/>
      <c r="AIS1003" s="226"/>
      <c r="AIT1003" s="226"/>
      <c r="AIU1003" s="226"/>
      <c r="AIV1003" s="226"/>
      <c r="AIW1003" s="226"/>
      <c r="AIX1003" s="226"/>
      <c r="AIY1003" s="226"/>
      <c r="AIZ1003" s="226"/>
      <c r="AJA1003" s="226"/>
      <c r="AJB1003" s="226"/>
      <c r="AJC1003" s="226"/>
      <c r="AJD1003" s="226"/>
      <c r="AJE1003" s="226"/>
      <c r="AJF1003" s="226"/>
      <c r="AJG1003" s="226"/>
      <c r="AJH1003" s="226"/>
      <c r="AJI1003" s="226"/>
      <c r="AJJ1003" s="226"/>
      <c r="AJK1003" s="226"/>
      <c r="AJL1003" s="226"/>
      <c r="AJM1003" s="226"/>
      <c r="AJN1003" s="226"/>
      <c r="AJO1003" s="226"/>
      <c r="AJP1003" s="226"/>
      <c r="AJQ1003" s="226"/>
      <c r="AJR1003" s="226"/>
      <c r="AJS1003" s="226"/>
      <c r="AJT1003" s="226"/>
      <c r="AJU1003" s="226"/>
      <c r="AJV1003" s="226"/>
      <c r="AJW1003" s="226"/>
      <c r="AJX1003" s="226"/>
      <c r="AJY1003" s="226"/>
      <c r="AJZ1003" s="226"/>
      <c r="AKA1003" s="226"/>
      <c r="AKB1003" s="226"/>
      <c r="AKC1003" s="226"/>
      <c r="AKD1003" s="226"/>
      <c r="AKE1003" s="226"/>
      <c r="AKF1003" s="226"/>
      <c r="AKG1003" s="226"/>
      <c r="AKH1003" s="226"/>
      <c r="AKI1003" s="226"/>
      <c r="AKJ1003" s="226"/>
      <c r="AKK1003" s="226"/>
      <c r="AKL1003" s="226"/>
      <c r="AKM1003" s="226"/>
      <c r="AKN1003" s="226"/>
      <c r="AKO1003" s="226"/>
      <c r="AKP1003" s="226"/>
      <c r="AKQ1003" s="226"/>
      <c r="AKR1003" s="226"/>
      <c r="AKS1003" s="226"/>
      <c r="AKT1003" s="226"/>
      <c r="AKU1003" s="226"/>
      <c r="AKV1003" s="226"/>
      <c r="AKW1003" s="226"/>
      <c r="AKX1003" s="226"/>
      <c r="AKY1003" s="226"/>
      <c r="AKZ1003" s="226"/>
      <c r="ALA1003" s="226"/>
      <c r="ALB1003" s="226"/>
      <c r="ALC1003" s="226"/>
      <c r="ALD1003" s="226"/>
      <c r="ALE1003" s="226"/>
      <c r="ALF1003" s="226"/>
      <c r="ALG1003" s="226"/>
      <c r="ALH1003" s="226"/>
      <c r="ALI1003" s="226"/>
      <c r="ALJ1003" s="226"/>
      <c r="ALK1003" s="226"/>
      <c r="ALL1003" s="226"/>
      <c r="ALM1003" s="226"/>
      <c r="ALN1003" s="226"/>
      <c r="ALO1003" s="226"/>
      <c r="ALP1003" s="226"/>
      <c r="ALQ1003" s="226"/>
      <c r="ALR1003" s="226"/>
      <c r="ALS1003" s="226"/>
      <c r="ALT1003" s="226"/>
      <c r="ALU1003" s="226"/>
      <c r="ALV1003" s="226"/>
      <c r="ALW1003" s="226"/>
      <c r="ALX1003" s="226"/>
      <c r="ALY1003" s="226"/>
      <c r="ALZ1003" s="226"/>
      <c r="AMA1003" s="226"/>
      <c r="AMB1003" s="226"/>
      <c r="AMC1003" s="226"/>
      <c r="AMD1003" s="226"/>
      <c r="AME1003" s="226"/>
      <c r="AMF1003" s="226"/>
      <c r="AMG1003" s="226"/>
      <c r="AMH1003" s="226"/>
      <c r="AMI1003" s="226"/>
      <c r="AMJ1003" s="226"/>
      <c r="AMK1003" s="226"/>
      <c r="AML1003" s="226"/>
      <c r="AMM1003" s="226"/>
      <c r="AMN1003" s="226"/>
      <c r="AMO1003" s="226"/>
      <c r="AMP1003" s="226"/>
      <c r="AMQ1003" s="226"/>
      <c r="AMR1003" s="226"/>
      <c r="AMS1003" s="226"/>
      <c r="AMT1003" s="226"/>
      <c r="AMU1003" s="226"/>
      <c r="AMV1003" s="226"/>
      <c r="AMW1003" s="226"/>
      <c r="AMX1003" s="226"/>
    </row>
    <row r="1004" spans="1:1038" s="398" customFormat="1" ht="18" customHeight="1">
      <c r="A1004" s="548" t="s">
        <v>2392</v>
      </c>
      <c r="B1004" s="543" t="s">
        <v>1647</v>
      </c>
      <c r="C1004" s="226"/>
      <c r="D1004" s="225" t="s">
        <v>1279</v>
      </c>
      <c r="E1004" s="422">
        <v>113</v>
      </c>
      <c r="F1004" s="422">
        <v>4</v>
      </c>
      <c r="G1004" s="526" t="str">
        <f t="shared" si="826"/>
        <v>113-4</v>
      </c>
      <c r="H1004" s="226">
        <v>70</v>
      </c>
      <c r="I1004" s="226">
        <v>70.5</v>
      </c>
      <c r="J1004" s="544">
        <f t="shared" si="754"/>
        <v>0</v>
      </c>
      <c r="K1004" s="545" t="b">
        <f>IF(J1009=1,IF(((VLOOKUP($G1004,[4]Depth_Lookup!$A$3:$J$550,9,FALSE))-(I1004/100))=0,"Good",IF(((VLOOKUP($G1004,[4]Depth_Lookup!$A$3:$J$550,9,FALSE))-(I1004/100))&gt;0,"Too Short","Too Long")))</f>
        <v>0</v>
      </c>
      <c r="L1004" s="171">
        <f>(VLOOKUP($G1004,Depth_Lookup!$A$3:$J$410,10,FALSE))+(H1004/100)</f>
        <v>299.54500000000002</v>
      </c>
      <c r="M1004" s="171">
        <f>(VLOOKUP($G1004,Depth_Lookup!$A$3:$J$410,10,FALSE))+(I1004/100)</f>
        <v>299.55</v>
      </c>
      <c r="N1004" s="232" t="s">
        <v>2472</v>
      </c>
      <c r="O1004" s="226">
        <v>1</v>
      </c>
      <c r="P1004" s="226"/>
      <c r="Q1004" s="226" t="s">
        <v>2473</v>
      </c>
      <c r="R1004" s="391" t="str">
        <f>P1004&amp;""&amp;Q1004</f>
        <v>gabbro</v>
      </c>
      <c r="S1004" s="226" t="s">
        <v>2398</v>
      </c>
      <c r="T1004" s="226"/>
      <c r="U1004" s="226" t="s">
        <v>95</v>
      </c>
      <c r="V1004" s="226" t="s">
        <v>96</v>
      </c>
      <c r="W1004" s="226" t="s">
        <v>2468</v>
      </c>
      <c r="X1004" s="392">
        <f>VLOOKUP(W1004,[4]definitions_list_lookup!$A$13:$B$19,2,0)</f>
        <v>4</v>
      </c>
      <c r="Y1004" s="226" t="s">
        <v>2438</v>
      </c>
      <c r="Z1004" s="226" t="s">
        <v>2439</v>
      </c>
      <c r="AA1004" s="226"/>
      <c r="AB1004" s="226"/>
      <c r="AC1004" s="226"/>
      <c r="AD1004" s="226"/>
      <c r="AE1004" s="393"/>
      <c r="AF1004" s="391" t="e">
        <f>VLOOKUP(AE1004,[4]definitions_list_mag!$V$12:$W$15,2,0)</f>
        <v>#N/A</v>
      </c>
      <c r="AG1004" s="394"/>
      <c r="AH1004" s="226"/>
      <c r="AI1004" s="257"/>
      <c r="AJ1004" s="226"/>
      <c r="AK1004" s="226"/>
      <c r="AL1004" s="226"/>
      <c r="AM1004" s="226"/>
      <c r="AN1004" s="226"/>
      <c r="AO1004" s="257">
        <v>90</v>
      </c>
      <c r="AP1004" s="226"/>
      <c r="AQ1004" s="226"/>
      <c r="AR1004" s="226" t="s">
        <v>106</v>
      </c>
      <c r="AS1004" s="226" t="s">
        <v>93</v>
      </c>
      <c r="AT1004" s="226" t="s">
        <v>1326</v>
      </c>
      <c r="AU1004" s="257">
        <v>10</v>
      </c>
      <c r="AV1004" s="226">
        <v>6</v>
      </c>
      <c r="AW1004" s="226">
        <v>2</v>
      </c>
      <c r="AX1004" s="226" t="s">
        <v>110</v>
      </c>
      <c r="AY1004" s="226" t="s">
        <v>103</v>
      </c>
      <c r="AZ1004" s="226"/>
      <c r="BA1004" s="257"/>
      <c r="BB1004" s="226"/>
      <c r="BC1004" s="226"/>
      <c r="BD1004" s="226"/>
      <c r="BE1004" s="226"/>
      <c r="BF1004" s="226"/>
      <c r="BG1004" s="257"/>
      <c r="BH1004" s="226"/>
      <c r="BI1004" s="226"/>
      <c r="BJ1004" s="226"/>
      <c r="BK1004" s="226"/>
      <c r="BL1004" s="226"/>
      <c r="BM1004" s="257"/>
      <c r="BN1004" s="226"/>
      <c r="BO1004" s="226"/>
      <c r="BP1004" s="226"/>
      <c r="BQ1004" s="226"/>
      <c r="BR1004" s="226"/>
      <c r="BS1004" s="226"/>
      <c r="BT1004" s="226"/>
      <c r="BU1004" s="226"/>
      <c r="BV1004" s="226"/>
      <c r="BW1004" s="226"/>
      <c r="BX1004" s="226"/>
      <c r="BY1004" s="257"/>
      <c r="BZ1004" s="226"/>
      <c r="CA1004" s="226"/>
      <c r="CB1004" s="226"/>
      <c r="CC1004" s="226"/>
      <c r="CD1004" s="226"/>
      <c r="CE1004" s="226"/>
      <c r="CF1004" s="399">
        <f t="shared" si="746"/>
        <v>100</v>
      </c>
      <c r="CG1004" s="259"/>
      <c r="CH1004" s="150" t="s">
        <v>2490</v>
      </c>
      <c r="CI1004" s="150">
        <v>100</v>
      </c>
      <c r="CJ1004" s="150"/>
      <c r="CK1004" s="158"/>
      <c r="CL1004" s="395"/>
      <c r="CM1004" s="395"/>
      <c r="CN1004" s="395"/>
      <c r="CO1004" s="395"/>
      <c r="CP1004" s="395"/>
      <c r="CQ1004" s="395"/>
      <c r="CR1004" s="395"/>
      <c r="CS1004" s="395"/>
      <c r="CT1004" s="395"/>
      <c r="CU1004" s="395"/>
      <c r="CV1004" s="395"/>
      <c r="CW1004" s="395"/>
      <c r="CX1004" s="395"/>
      <c r="CY1004" s="395"/>
      <c r="CZ1004" s="395"/>
      <c r="DA1004" s="395"/>
      <c r="DB1004" s="395"/>
      <c r="DC1004" s="256"/>
      <c r="DD1004" s="395">
        <v>50</v>
      </c>
      <c r="DE1004" s="395"/>
      <c r="DF1004" s="395"/>
      <c r="DG1004" s="395"/>
      <c r="DH1004" s="395"/>
      <c r="DI1004" s="395"/>
      <c r="DJ1004" s="395">
        <v>50</v>
      </c>
      <c r="DK1004" s="396">
        <f t="shared" si="747"/>
        <v>100</v>
      </c>
      <c r="DL1004" s="259"/>
      <c r="DM1004" s="395" t="s">
        <v>696</v>
      </c>
      <c r="DN1004" s="395"/>
      <c r="DO1004" s="397" t="s">
        <v>1663</v>
      </c>
      <c r="DQ1004" s="259"/>
      <c r="DR1004" s="397" t="s">
        <v>2469</v>
      </c>
      <c r="DS1004" s="259"/>
      <c r="DT1004" s="263" t="s">
        <v>2475</v>
      </c>
      <c r="DU1004" s="256">
        <v>5</v>
      </c>
      <c r="DV1004" s="256" t="s">
        <v>849</v>
      </c>
      <c r="DW1004" s="400" t="e">
        <f>VLOOKUP(P1004,[4]definitions_list_lookup!$K$30:$L$54,2,0)</f>
        <v>#N/A</v>
      </c>
      <c r="DX1004" s="155" t="s">
        <v>2471</v>
      </c>
      <c r="DY1004" s="155" t="s">
        <v>2491</v>
      </c>
      <c r="DZ1004" s="546"/>
      <c r="EA1004" s="104"/>
      <c r="EB1004" s="256"/>
      <c r="EC1004" s="104"/>
      <c r="ED1004" s="229" t="s">
        <v>2517</v>
      </c>
      <c r="EE1004" s="401"/>
      <c r="EF1004" s="402"/>
      <c r="EG1004" s="401"/>
      <c r="EH1004" s="403"/>
      <c r="EI1004" s="404"/>
      <c r="EJ1004" s="405"/>
      <c r="EK1004" s="406"/>
      <c r="EL1004" s="401"/>
      <c r="EM1004" s="403"/>
      <c r="EN1004" s="403" t="s">
        <v>1448</v>
      </c>
      <c r="EO1004" s="407">
        <v>0.6</v>
      </c>
      <c r="EP1004" s="407" t="s">
        <v>2202</v>
      </c>
      <c r="EQ1004" s="407" t="s">
        <v>2379</v>
      </c>
      <c r="ER1004" s="407"/>
      <c r="ES1004" s="407"/>
      <c r="ET1004" s="407"/>
      <c r="EU1004" s="407"/>
      <c r="EV1004" s="408">
        <v>5</v>
      </c>
      <c r="EW1004" s="408">
        <v>270</v>
      </c>
      <c r="EX1004" s="408">
        <v>13</v>
      </c>
      <c r="EY1004" s="408">
        <v>0</v>
      </c>
      <c r="EZ1004" s="192">
        <f t="shared" si="755"/>
        <v>159.24554456059792</v>
      </c>
      <c r="FA1004" s="192">
        <f t="shared" si="756"/>
        <v>159.24554456059792</v>
      </c>
      <c r="FB1004" s="192">
        <f t="shared" si="757"/>
        <v>76.131618062270846</v>
      </c>
      <c r="FC1004" s="192">
        <f t="shared" si="758"/>
        <v>249.24554456059792</v>
      </c>
      <c r="FD1004" s="192">
        <f t="shared" si="759"/>
        <v>13.868381937729154</v>
      </c>
      <c r="FE1004" s="193">
        <f t="shared" si="760"/>
        <v>339.24554456059792</v>
      </c>
      <c r="FF1004" s="194">
        <f t="shared" si="761"/>
        <v>13.868381937729154</v>
      </c>
      <c r="FG1004" s="401"/>
      <c r="FH1004" s="403"/>
      <c r="FI1004" s="778">
        <f t="shared" si="762"/>
        <v>0.6</v>
      </c>
      <c r="FJ1004" s="779">
        <f t="shared" si="763"/>
        <v>13.868381937729154</v>
      </c>
      <c r="FK1004" s="779">
        <f t="shared" si="764"/>
        <v>76.131618062270846</v>
      </c>
      <c r="FL1004" s="780">
        <f t="shared" si="765"/>
        <v>1.3287474000574115</v>
      </c>
      <c r="FM1004" s="169">
        <f t="shared" si="766"/>
        <v>0.97084890103930355</v>
      </c>
      <c r="FN1004" s="783">
        <f t="shared" si="767"/>
        <v>0.58250934062358206</v>
      </c>
      <c r="FO1004" s="226"/>
      <c r="FP1004" s="226"/>
      <c r="FQ1004" s="226"/>
      <c r="FR1004" s="226"/>
      <c r="FS1004" s="226"/>
      <c r="FT1004" s="226"/>
      <c r="FU1004" s="226"/>
      <c r="FV1004" s="226"/>
      <c r="FW1004" s="226"/>
      <c r="FX1004" s="226"/>
      <c r="FY1004" s="226"/>
      <c r="FZ1004" s="226"/>
      <c r="GA1004" s="226"/>
      <c r="GB1004" s="226"/>
      <c r="GC1004" s="226"/>
      <c r="GD1004" s="226"/>
      <c r="GE1004" s="226"/>
      <c r="GF1004" s="226"/>
      <c r="GG1004" s="226"/>
      <c r="GH1004" s="226"/>
      <c r="GI1004" s="226"/>
      <c r="GJ1004" s="226"/>
      <c r="GK1004" s="226"/>
      <c r="GL1004" s="226"/>
      <c r="GM1004" s="226"/>
      <c r="GN1004" s="226"/>
      <c r="GO1004" s="226"/>
      <c r="GP1004" s="226"/>
      <c r="GQ1004" s="226"/>
      <c r="GR1004" s="226"/>
      <c r="GS1004" s="226"/>
      <c r="GT1004" s="226"/>
      <c r="GU1004" s="226"/>
      <c r="GV1004" s="226"/>
      <c r="GW1004" s="226"/>
      <c r="GX1004" s="226"/>
      <c r="GY1004" s="226"/>
      <c r="GZ1004" s="226"/>
      <c r="HA1004" s="226"/>
      <c r="HB1004" s="226"/>
      <c r="HC1004" s="226"/>
      <c r="HD1004" s="226"/>
      <c r="HE1004" s="226"/>
      <c r="HF1004" s="226"/>
      <c r="HG1004" s="226"/>
      <c r="HH1004" s="226"/>
      <c r="HI1004" s="226"/>
      <c r="HJ1004" s="226"/>
      <c r="HK1004" s="226"/>
      <c r="HL1004" s="226"/>
      <c r="HM1004" s="226"/>
      <c r="HN1004" s="226"/>
      <c r="HO1004" s="226"/>
      <c r="HP1004" s="226"/>
      <c r="HQ1004" s="226"/>
      <c r="HR1004" s="226"/>
      <c r="HS1004" s="226"/>
      <c r="HT1004" s="226"/>
      <c r="HU1004" s="226"/>
      <c r="HV1004" s="226"/>
      <c r="HW1004" s="226"/>
      <c r="HX1004" s="226"/>
      <c r="HY1004" s="226"/>
      <c r="HZ1004" s="226"/>
      <c r="IA1004" s="226"/>
      <c r="IB1004" s="226"/>
      <c r="IC1004" s="226"/>
      <c r="ID1004" s="226"/>
      <c r="IE1004" s="226"/>
      <c r="IF1004" s="226"/>
      <c r="IG1004" s="226"/>
      <c r="IH1004" s="226"/>
      <c r="II1004" s="226"/>
      <c r="IJ1004" s="226"/>
      <c r="IK1004" s="226"/>
      <c r="IL1004" s="226"/>
      <c r="IM1004" s="226"/>
      <c r="IN1004" s="226"/>
      <c r="IO1004" s="226"/>
      <c r="IP1004" s="226"/>
      <c r="IQ1004" s="226"/>
      <c r="IR1004" s="226"/>
      <c r="IS1004" s="226"/>
      <c r="IT1004" s="226"/>
      <c r="IU1004" s="226"/>
      <c r="IV1004" s="226"/>
      <c r="IW1004" s="226"/>
      <c r="IX1004" s="226"/>
      <c r="IY1004" s="226"/>
      <c r="IZ1004" s="226"/>
      <c r="JA1004" s="226"/>
      <c r="JB1004" s="226"/>
      <c r="JC1004" s="226"/>
      <c r="JD1004" s="226"/>
      <c r="JE1004" s="226"/>
      <c r="JF1004" s="226"/>
      <c r="JG1004" s="226"/>
      <c r="JH1004" s="226"/>
      <c r="JI1004" s="226"/>
      <c r="JJ1004" s="226"/>
      <c r="JK1004" s="226"/>
      <c r="JL1004" s="226"/>
      <c r="JM1004" s="226"/>
      <c r="JN1004" s="226"/>
      <c r="JO1004" s="226"/>
      <c r="JP1004" s="226"/>
      <c r="JQ1004" s="226"/>
      <c r="JR1004" s="226"/>
      <c r="JS1004" s="226"/>
      <c r="JT1004" s="226"/>
      <c r="JU1004" s="226"/>
      <c r="JV1004" s="226"/>
      <c r="JW1004" s="226"/>
      <c r="JX1004" s="226"/>
      <c r="JY1004" s="226"/>
      <c r="JZ1004" s="226"/>
      <c r="KA1004" s="226"/>
      <c r="KB1004" s="226"/>
      <c r="KC1004" s="226"/>
      <c r="KD1004" s="226"/>
      <c r="KE1004" s="226"/>
      <c r="KF1004" s="226"/>
      <c r="KG1004" s="226"/>
      <c r="KH1004" s="226"/>
      <c r="KI1004" s="226"/>
      <c r="KJ1004" s="226"/>
      <c r="KK1004" s="226"/>
      <c r="KL1004" s="226"/>
      <c r="KM1004" s="226"/>
      <c r="KN1004" s="226"/>
      <c r="KO1004" s="226"/>
      <c r="KP1004" s="226"/>
      <c r="KQ1004" s="226"/>
      <c r="KR1004" s="226"/>
      <c r="KS1004" s="226"/>
      <c r="KT1004" s="226"/>
      <c r="KU1004" s="226"/>
      <c r="KV1004" s="226"/>
      <c r="KW1004" s="226"/>
      <c r="KX1004" s="226"/>
      <c r="KY1004" s="226"/>
      <c r="KZ1004" s="226"/>
      <c r="LA1004" s="226"/>
      <c r="LB1004" s="226"/>
      <c r="LC1004" s="226"/>
      <c r="LD1004" s="226"/>
      <c r="LE1004" s="226"/>
      <c r="LF1004" s="226"/>
      <c r="LG1004" s="226"/>
      <c r="LH1004" s="226"/>
      <c r="LI1004" s="226"/>
      <c r="LJ1004" s="226"/>
      <c r="LK1004" s="226"/>
      <c r="LL1004" s="226"/>
      <c r="LM1004" s="226"/>
      <c r="LN1004" s="226"/>
      <c r="LO1004" s="226"/>
      <c r="LP1004" s="226"/>
      <c r="LQ1004" s="226"/>
      <c r="LR1004" s="226"/>
      <c r="LS1004" s="226"/>
      <c r="LT1004" s="226"/>
      <c r="LU1004" s="226"/>
      <c r="LV1004" s="226"/>
      <c r="LW1004" s="226"/>
      <c r="LX1004" s="226"/>
      <c r="LY1004" s="226"/>
      <c r="LZ1004" s="226"/>
      <c r="MA1004" s="226"/>
      <c r="MB1004" s="226"/>
      <c r="MC1004" s="226"/>
      <c r="MD1004" s="226"/>
      <c r="ME1004" s="226"/>
      <c r="MF1004" s="226"/>
      <c r="MG1004" s="226"/>
      <c r="MH1004" s="226"/>
      <c r="MI1004" s="226"/>
      <c r="MJ1004" s="226"/>
      <c r="MK1004" s="226"/>
      <c r="ML1004" s="226"/>
      <c r="MM1004" s="226"/>
      <c r="MN1004" s="226"/>
      <c r="MO1004" s="226"/>
      <c r="MP1004" s="226"/>
      <c r="MQ1004" s="226"/>
      <c r="MR1004" s="226"/>
      <c r="MS1004" s="226"/>
      <c r="MT1004" s="226"/>
      <c r="MU1004" s="226"/>
      <c r="MV1004" s="226"/>
      <c r="MW1004" s="226"/>
      <c r="MX1004" s="226"/>
      <c r="MY1004" s="226"/>
      <c r="MZ1004" s="226"/>
      <c r="NA1004" s="226"/>
      <c r="NB1004" s="226"/>
      <c r="NC1004" s="226"/>
      <c r="ND1004" s="226"/>
      <c r="NE1004" s="226"/>
      <c r="NF1004" s="226"/>
      <c r="NG1004" s="226"/>
      <c r="NH1004" s="226"/>
      <c r="NI1004" s="226"/>
      <c r="NJ1004" s="226"/>
      <c r="NK1004" s="226"/>
      <c r="NL1004" s="226"/>
      <c r="NM1004" s="226"/>
      <c r="NN1004" s="226"/>
      <c r="NO1004" s="226"/>
      <c r="NP1004" s="226"/>
      <c r="NQ1004" s="226"/>
      <c r="NR1004" s="226"/>
      <c r="NS1004" s="226"/>
      <c r="NT1004" s="226"/>
      <c r="NU1004" s="226"/>
      <c r="NV1004" s="226"/>
      <c r="NW1004" s="226"/>
      <c r="NX1004" s="226"/>
      <c r="NY1004" s="226"/>
      <c r="NZ1004" s="226"/>
      <c r="OA1004" s="226"/>
      <c r="OB1004" s="226"/>
      <c r="OC1004" s="226"/>
      <c r="OD1004" s="226"/>
      <c r="OE1004" s="226"/>
      <c r="OF1004" s="226"/>
      <c r="OG1004" s="226"/>
      <c r="OH1004" s="226"/>
      <c r="OI1004" s="226"/>
      <c r="OJ1004" s="226"/>
      <c r="OK1004" s="226"/>
      <c r="OL1004" s="226"/>
      <c r="OM1004" s="226"/>
      <c r="ON1004" s="226"/>
      <c r="OO1004" s="226"/>
      <c r="OP1004" s="226"/>
      <c r="OQ1004" s="226"/>
      <c r="OR1004" s="226"/>
      <c r="OS1004" s="226"/>
      <c r="OT1004" s="226"/>
      <c r="OU1004" s="226"/>
      <c r="OV1004" s="226"/>
      <c r="OW1004" s="226"/>
      <c r="OX1004" s="226"/>
      <c r="OY1004" s="226"/>
      <c r="OZ1004" s="226"/>
      <c r="PA1004" s="226"/>
      <c r="PB1004" s="226"/>
      <c r="PC1004" s="226"/>
      <c r="PD1004" s="226"/>
      <c r="PE1004" s="226"/>
      <c r="PF1004" s="226"/>
      <c r="PG1004" s="226"/>
      <c r="PH1004" s="226"/>
      <c r="PI1004" s="226"/>
      <c r="PJ1004" s="226"/>
      <c r="PK1004" s="226"/>
      <c r="PL1004" s="226"/>
      <c r="PM1004" s="226"/>
      <c r="PN1004" s="226"/>
      <c r="PO1004" s="226"/>
      <c r="PP1004" s="226"/>
      <c r="PQ1004" s="226"/>
      <c r="PR1004" s="226"/>
      <c r="PS1004" s="226"/>
      <c r="PT1004" s="226"/>
      <c r="PU1004" s="226"/>
      <c r="PV1004" s="226"/>
      <c r="PW1004" s="226"/>
      <c r="PX1004" s="226"/>
      <c r="PY1004" s="226"/>
      <c r="PZ1004" s="226"/>
      <c r="QA1004" s="226"/>
      <c r="QB1004" s="226"/>
      <c r="QC1004" s="226"/>
      <c r="QD1004" s="226"/>
      <c r="QE1004" s="226"/>
      <c r="QF1004" s="226"/>
      <c r="QG1004" s="226"/>
      <c r="QH1004" s="226"/>
      <c r="QI1004" s="226"/>
      <c r="QJ1004" s="226"/>
      <c r="QK1004" s="226"/>
      <c r="QL1004" s="226"/>
      <c r="QM1004" s="226"/>
      <c r="QN1004" s="226"/>
      <c r="QO1004" s="226"/>
      <c r="QP1004" s="226"/>
      <c r="QQ1004" s="226"/>
      <c r="QR1004" s="226"/>
      <c r="QS1004" s="226"/>
      <c r="QT1004" s="226"/>
      <c r="QU1004" s="226"/>
      <c r="QV1004" s="226"/>
      <c r="QW1004" s="226"/>
      <c r="QX1004" s="226"/>
      <c r="QY1004" s="226"/>
      <c r="QZ1004" s="226"/>
      <c r="RA1004" s="226"/>
      <c r="RB1004" s="226"/>
      <c r="RC1004" s="226"/>
      <c r="RD1004" s="226"/>
      <c r="RE1004" s="226"/>
      <c r="RF1004" s="226"/>
      <c r="RG1004" s="226"/>
      <c r="RH1004" s="226"/>
      <c r="RI1004" s="226"/>
      <c r="RJ1004" s="226"/>
      <c r="RK1004" s="226"/>
      <c r="RL1004" s="226"/>
      <c r="RM1004" s="226"/>
      <c r="RN1004" s="226"/>
      <c r="RO1004" s="226"/>
      <c r="RP1004" s="226"/>
      <c r="RQ1004" s="226"/>
      <c r="RR1004" s="226"/>
      <c r="RS1004" s="226"/>
      <c r="RT1004" s="226"/>
      <c r="RU1004" s="226"/>
      <c r="RV1004" s="226"/>
      <c r="RW1004" s="226"/>
      <c r="RX1004" s="226"/>
      <c r="RY1004" s="226"/>
      <c r="RZ1004" s="226"/>
      <c r="SA1004" s="226"/>
      <c r="SB1004" s="226"/>
      <c r="SC1004" s="226"/>
      <c r="SD1004" s="226"/>
      <c r="SE1004" s="226"/>
      <c r="SF1004" s="226"/>
      <c r="SG1004" s="226"/>
      <c r="SH1004" s="226"/>
      <c r="SI1004" s="226"/>
      <c r="SJ1004" s="226"/>
      <c r="SK1004" s="226"/>
      <c r="SL1004" s="226"/>
      <c r="SM1004" s="226"/>
      <c r="SN1004" s="226"/>
      <c r="SO1004" s="226"/>
      <c r="SP1004" s="226"/>
      <c r="SQ1004" s="226"/>
      <c r="SR1004" s="226"/>
      <c r="SS1004" s="226"/>
      <c r="ST1004" s="226"/>
      <c r="SU1004" s="226"/>
      <c r="SV1004" s="226"/>
      <c r="SW1004" s="226"/>
      <c r="SX1004" s="226"/>
      <c r="SY1004" s="226"/>
      <c r="SZ1004" s="226"/>
      <c r="TA1004" s="226"/>
      <c r="TB1004" s="226"/>
      <c r="TC1004" s="226"/>
      <c r="TD1004" s="226"/>
      <c r="TE1004" s="226"/>
      <c r="TF1004" s="226"/>
      <c r="TG1004" s="226"/>
      <c r="TH1004" s="226"/>
      <c r="TI1004" s="226"/>
      <c r="TJ1004" s="226"/>
      <c r="TK1004" s="226"/>
      <c r="TL1004" s="226"/>
      <c r="TM1004" s="226"/>
      <c r="TN1004" s="226"/>
      <c r="TO1004" s="226"/>
      <c r="TP1004" s="226"/>
      <c r="TQ1004" s="226"/>
      <c r="TR1004" s="226"/>
      <c r="TS1004" s="226"/>
      <c r="TT1004" s="226"/>
      <c r="TU1004" s="226"/>
      <c r="TV1004" s="226"/>
      <c r="TW1004" s="226"/>
      <c r="TX1004" s="226"/>
      <c r="TY1004" s="226"/>
      <c r="TZ1004" s="226"/>
      <c r="UA1004" s="226"/>
      <c r="UB1004" s="226"/>
      <c r="UC1004" s="226"/>
      <c r="UD1004" s="226"/>
      <c r="UE1004" s="226"/>
      <c r="UF1004" s="226"/>
      <c r="UG1004" s="226"/>
      <c r="UH1004" s="226"/>
      <c r="UI1004" s="226"/>
      <c r="UJ1004" s="226"/>
      <c r="UK1004" s="226"/>
      <c r="UL1004" s="226"/>
      <c r="UM1004" s="226"/>
      <c r="UN1004" s="226"/>
      <c r="UO1004" s="226"/>
      <c r="UP1004" s="226"/>
      <c r="UQ1004" s="226"/>
      <c r="UR1004" s="226"/>
      <c r="US1004" s="226"/>
      <c r="UT1004" s="226"/>
      <c r="UU1004" s="226"/>
      <c r="UV1004" s="226"/>
      <c r="UW1004" s="226"/>
      <c r="UX1004" s="226"/>
      <c r="UY1004" s="226"/>
      <c r="UZ1004" s="226"/>
      <c r="VA1004" s="226"/>
      <c r="VB1004" s="226"/>
      <c r="VC1004" s="226"/>
      <c r="VD1004" s="226"/>
      <c r="VE1004" s="226"/>
      <c r="VF1004" s="226"/>
      <c r="VG1004" s="226"/>
      <c r="VH1004" s="226"/>
      <c r="VI1004" s="226"/>
      <c r="VJ1004" s="226"/>
      <c r="VK1004" s="226"/>
      <c r="VL1004" s="226"/>
      <c r="VM1004" s="226"/>
      <c r="VN1004" s="226"/>
      <c r="VO1004" s="226"/>
      <c r="VP1004" s="226"/>
      <c r="VQ1004" s="226"/>
      <c r="VR1004" s="226"/>
      <c r="VS1004" s="226"/>
      <c r="VT1004" s="226"/>
      <c r="VU1004" s="226"/>
      <c r="VV1004" s="226"/>
      <c r="VW1004" s="226"/>
      <c r="VX1004" s="226"/>
      <c r="VY1004" s="226"/>
      <c r="VZ1004" s="226"/>
      <c r="WA1004" s="226"/>
      <c r="WB1004" s="226"/>
      <c r="WC1004" s="226"/>
      <c r="WD1004" s="226"/>
      <c r="WE1004" s="226"/>
      <c r="WF1004" s="226"/>
      <c r="WG1004" s="226"/>
      <c r="WH1004" s="226"/>
      <c r="WI1004" s="226"/>
      <c r="WJ1004" s="226"/>
      <c r="WK1004" s="226"/>
      <c r="WL1004" s="226"/>
      <c r="WM1004" s="226"/>
      <c r="WN1004" s="226"/>
      <c r="WO1004" s="226"/>
      <c r="WP1004" s="226"/>
      <c r="WQ1004" s="226"/>
      <c r="WR1004" s="226"/>
      <c r="WS1004" s="226"/>
      <c r="WT1004" s="226"/>
      <c r="WU1004" s="226"/>
      <c r="WV1004" s="226"/>
      <c r="WW1004" s="226"/>
      <c r="WX1004" s="226"/>
      <c r="WY1004" s="226"/>
      <c r="WZ1004" s="226"/>
      <c r="XA1004" s="226"/>
      <c r="XB1004" s="226"/>
      <c r="XC1004" s="226"/>
      <c r="XD1004" s="226"/>
      <c r="XE1004" s="226"/>
      <c r="XF1004" s="226"/>
      <c r="XG1004" s="226"/>
      <c r="XH1004" s="226"/>
      <c r="XI1004" s="226"/>
      <c r="XJ1004" s="226"/>
      <c r="XK1004" s="226"/>
      <c r="XL1004" s="226"/>
      <c r="XM1004" s="226"/>
      <c r="XN1004" s="226"/>
      <c r="XO1004" s="226"/>
      <c r="XP1004" s="226"/>
      <c r="XQ1004" s="226"/>
      <c r="XR1004" s="226"/>
      <c r="XS1004" s="226"/>
      <c r="XT1004" s="226"/>
      <c r="XU1004" s="226"/>
      <c r="XV1004" s="226"/>
      <c r="XW1004" s="226"/>
      <c r="XX1004" s="226"/>
      <c r="XY1004" s="226"/>
      <c r="XZ1004" s="226"/>
      <c r="YA1004" s="226"/>
      <c r="YB1004" s="226"/>
      <c r="YC1004" s="226"/>
      <c r="YD1004" s="226"/>
      <c r="YE1004" s="226"/>
      <c r="YF1004" s="226"/>
      <c r="YG1004" s="226"/>
      <c r="YH1004" s="226"/>
      <c r="YI1004" s="226"/>
      <c r="YJ1004" s="226"/>
      <c r="YK1004" s="226"/>
      <c r="YL1004" s="226"/>
      <c r="YM1004" s="226"/>
      <c r="YN1004" s="226"/>
      <c r="YO1004" s="226"/>
      <c r="YP1004" s="226"/>
      <c r="YQ1004" s="226"/>
      <c r="YR1004" s="226"/>
      <c r="YS1004" s="226"/>
      <c r="YT1004" s="226"/>
      <c r="YU1004" s="226"/>
      <c r="YV1004" s="226"/>
      <c r="YW1004" s="226"/>
      <c r="YX1004" s="226"/>
      <c r="YY1004" s="226"/>
      <c r="YZ1004" s="226"/>
      <c r="ZA1004" s="226"/>
      <c r="ZB1004" s="226"/>
      <c r="ZC1004" s="226"/>
      <c r="ZD1004" s="226"/>
      <c r="ZE1004" s="226"/>
      <c r="ZF1004" s="226"/>
      <c r="ZG1004" s="226"/>
      <c r="ZH1004" s="226"/>
      <c r="ZI1004" s="226"/>
      <c r="ZJ1004" s="226"/>
      <c r="ZK1004" s="226"/>
      <c r="ZL1004" s="226"/>
      <c r="ZM1004" s="226"/>
      <c r="ZN1004" s="226"/>
      <c r="ZO1004" s="226"/>
      <c r="ZP1004" s="226"/>
      <c r="ZQ1004" s="226"/>
      <c r="ZR1004" s="226"/>
      <c r="ZS1004" s="226"/>
      <c r="ZT1004" s="226"/>
      <c r="ZU1004" s="226"/>
      <c r="ZV1004" s="226"/>
      <c r="ZW1004" s="226"/>
      <c r="ZX1004" s="226"/>
      <c r="ZY1004" s="226"/>
      <c r="ZZ1004" s="226"/>
      <c r="AAA1004" s="226"/>
      <c r="AAB1004" s="226"/>
      <c r="AAC1004" s="226"/>
      <c r="AAD1004" s="226"/>
      <c r="AAE1004" s="226"/>
      <c r="AAF1004" s="226"/>
      <c r="AAG1004" s="226"/>
      <c r="AAH1004" s="226"/>
      <c r="AAI1004" s="226"/>
      <c r="AAJ1004" s="226"/>
      <c r="AAK1004" s="226"/>
      <c r="AAL1004" s="226"/>
      <c r="AAM1004" s="226"/>
      <c r="AAN1004" s="226"/>
      <c r="AAO1004" s="226"/>
      <c r="AAP1004" s="226"/>
      <c r="AAQ1004" s="226"/>
      <c r="AAR1004" s="226"/>
      <c r="AAS1004" s="226"/>
      <c r="AAT1004" s="226"/>
      <c r="AAU1004" s="226"/>
      <c r="AAV1004" s="226"/>
      <c r="AAW1004" s="226"/>
      <c r="AAX1004" s="226"/>
      <c r="AAY1004" s="226"/>
      <c r="AAZ1004" s="226"/>
      <c r="ABA1004" s="226"/>
      <c r="ABB1004" s="226"/>
      <c r="ABC1004" s="226"/>
      <c r="ABD1004" s="226"/>
      <c r="ABE1004" s="226"/>
      <c r="ABF1004" s="226"/>
      <c r="ABG1004" s="226"/>
      <c r="ABH1004" s="226"/>
      <c r="ABI1004" s="226"/>
      <c r="ABJ1004" s="226"/>
      <c r="ABK1004" s="226"/>
      <c r="ABL1004" s="226"/>
      <c r="ABM1004" s="226"/>
      <c r="ABN1004" s="226"/>
      <c r="ABO1004" s="226"/>
      <c r="ABP1004" s="226"/>
      <c r="ABQ1004" s="226"/>
      <c r="ABR1004" s="226"/>
      <c r="ABS1004" s="226"/>
      <c r="ABT1004" s="226"/>
      <c r="ABU1004" s="226"/>
      <c r="ABV1004" s="226"/>
      <c r="ABW1004" s="226"/>
      <c r="ABX1004" s="226"/>
      <c r="ABY1004" s="226"/>
      <c r="ABZ1004" s="226"/>
      <c r="ACA1004" s="226"/>
      <c r="ACB1004" s="226"/>
      <c r="ACC1004" s="226"/>
      <c r="ACD1004" s="226"/>
      <c r="ACE1004" s="226"/>
      <c r="ACF1004" s="226"/>
      <c r="ACG1004" s="226"/>
      <c r="ACH1004" s="226"/>
      <c r="ACI1004" s="226"/>
      <c r="ACJ1004" s="226"/>
      <c r="ACK1004" s="226"/>
      <c r="ACL1004" s="226"/>
      <c r="ACM1004" s="226"/>
      <c r="ACN1004" s="226"/>
      <c r="ACO1004" s="226"/>
      <c r="ACP1004" s="226"/>
      <c r="ACQ1004" s="226"/>
      <c r="ACR1004" s="226"/>
      <c r="ACS1004" s="226"/>
      <c r="ACT1004" s="226"/>
      <c r="ACU1004" s="226"/>
      <c r="ACV1004" s="226"/>
      <c r="ACW1004" s="226"/>
      <c r="ACX1004" s="226"/>
      <c r="ACY1004" s="226"/>
      <c r="ACZ1004" s="226"/>
      <c r="ADA1004" s="226"/>
      <c r="ADB1004" s="226"/>
      <c r="ADC1004" s="226"/>
      <c r="ADD1004" s="226"/>
      <c r="ADE1004" s="226"/>
      <c r="ADF1004" s="226"/>
      <c r="ADG1004" s="226"/>
      <c r="ADH1004" s="226"/>
      <c r="ADI1004" s="226"/>
      <c r="ADJ1004" s="226"/>
      <c r="ADK1004" s="226"/>
      <c r="ADL1004" s="226"/>
      <c r="ADM1004" s="226"/>
      <c r="ADN1004" s="226"/>
      <c r="ADO1004" s="226"/>
      <c r="ADP1004" s="226"/>
      <c r="ADQ1004" s="226"/>
      <c r="ADR1004" s="226"/>
      <c r="ADS1004" s="226"/>
      <c r="ADT1004" s="226"/>
      <c r="ADU1004" s="226"/>
      <c r="ADV1004" s="226"/>
      <c r="ADW1004" s="226"/>
      <c r="ADX1004" s="226"/>
      <c r="ADY1004" s="226"/>
      <c r="ADZ1004" s="226"/>
      <c r="AEA1004" s="226"/>
      <c r="AEB1004" s="226"/>
      <c r="AEC1004" s="226"/>
      <c r="AED1004" s="226"/>
      <c r="AEE1004" s="226"/>
      <c r="AEF1004" s="226"/>
      <c r="AEG1004" s="226"/>
      <c r="AEH1004" s="226"/>
      <c r="AEI1004" s="226"/>
      <c r="AEJ1004" s="226"/>
      <c r="AEK1004" s="226"/>
      <c r="AEL1004" s="226"/>
      <c r="AEM1004" s="226"/>
      <c r="AEN1004" s="226"/>
      <c r="AEO1004" s="226"/>
      <c r="AEP1004" s="226"/>
      <c r="AEQ1004" s="226"/>
      <c r="AER1004" s="226"/>
      <c r="AES1004" s="226"/>
      <c r="AET1004" s="226"/>
      <c r="AEU1004" s="226"/>
      <c r="AEV1004" s="226"/>
      <c r="AEW1004" s="226"/>
      <c r="AEX1004" s="226"/>
      <c r="AEY1004" s="226"/>
      <c r="AEZ1004" s="226"/>
      <c r="AFA1004" s="226"/>
      <c r="AFB1004" s="226"/>
      <c r="AFC1004" s="226"/>
      <c r="AFD1004" s="226"/>
      <c r="AFE1004" s="226"/>
      <c r="AFF1004" s="226"/>
      <c r="AFG1004" s="226"/>
      <c r="AFH1004" s="226"/>
      <c r="AFI1004" s="226"/>
      <c r="AFJ1004" s="226"/>
      <c r="AFK1004" s="226"/>
      <c r="AFL1004" s="226"/>
      <c r="AFM1004" s="226"/>
      <c r="AFN1004" s="226"/>
      <c r="AFO1004" s="226"/>
      <c r="AFP1004" s="226"/>
      <c r="AFQ1004" s="226"/>
      <c r="AFR1004" s="226"/>
      <c r="AFS1004" s="226"/>
      <c r="AFT1004" s="226"/>
      <c r="AFU1004" s="226"/>
      <c r="AFV1004" s="226"/>
      <c r="AFW1004" s="226"/>
      <c r="AFX1004" s="226"/>
      <c r="AFY1004" s="226"/>
      <c r="AFZ1004" s="226"/>
      <c r="AGA1004" s="226"/>
      <c r="AGB1004" s="226"/>
      <c r="AGC1004" s="226"/>
      <c r="AGD1004" s="226"/>
      <c r="AGE1004" s="226"/>
      <c r="AGF1004" s="226"/>
      <c r="AGG1004" s="226"/>
      <c r="AGH1004" s="226"/>
      <c r="AGI1004" s="226"/>
      <c r="AGJ1004" s="226"/>
      <c r="AGK1004" s="226"/>
      <c r="AGL1004" s="226"/>
      <c r="AGM1004" s="226"/>
      <c r="AGN1004" s="226"/>
      <c r="AGO1004" s="226"/>
      <c r="AGP1004" s="226"/>
      <c r="AGQ1004" s="226"/>
      <c r="AGR1004" s="226"/>
      <c r="AGS1004" s="226"/>
      <c r="AGT1004" s="226"/>
      <c r="AGU1004" s="226"/>
      <c r="AGV1004" s="226"/>
      <c r="AGW1004" s="226"/>
      <c r="AGX1004" s="226"/>
      <c r="AGY1004" s="226"/>
      <c r="AGZ1004" s="226"/>
      <c r="AHA1004" s="226"/>
      <c r="AHB1004" s="226"/>
      <c r="AHC1004" s="226"/>
      <c r="AHD1004" s="226"/>
      <c r="AHE1004" s="226"/>
      <c r="AHF1004" s="226"/>
      <c r="AHG1004" s="226"/>
      <c r="AHH1004" s="226"/>
      <c r="AHI1004" s="226"/>
      <c r="AHJ1004" s="226"/>
      <c r="AHK1004" s="226"/>
      <c r="AHL1004" s="226"/>
      <c r="AHM1004" s="226"/>
      <c r="AHN1004" s="226"/>
      <c r="AHO1004" s="226"/>
      <c r="AHP1004" s="226"/>
      <c r="AHQ1004" s="226"/>
      <c r="AHR1004" s="226"/>
      <c r="AHS1004" s="226"/>
      <c r="AHT1004" s="226"/>
      <c r="AHU1004" s="226"/>
      <c r="AHV1004" s="226"/>
      <c r="AHW1004" s="226"/>
      <c r="AHX1004" s="226"/>
      <c r="AHY1004" s="226"/>
      <c r="AHZ1004" s="226"/>
      <c r="AIA1004" s="226"/>
      <c r="AIB1004" s="226"/>
      <c r="AIC1004" s="226"/>
      <c r="AID1004" s="226"/>
      <c r="AIE1004" s="226"/>
      <c r="AIF1004" s="226"/>
      <c r="AIG1004" s="226"/>
      <c r="AIH1004" s="226"/>
      <c r="AII1004" s="226"/>
      <c r="AIJ1004" s="226"/>
      <c r="AIK1004" s="226"/>
      <c r="AIL1004" s="226"/>
      <c r="AIM1004" s="226"/>
      <c r="AIN1004" s="226"/>
      <c r="AIO1004" s="226"/>
      <c r="AIP1004" s="226"/>
      <c r="AIQ1004" s="226"/>
      <c r="AIR1004" s="226"/>
      <c r="AIS1004" s="226"/>
      <c r="AIT1004" s="226"/>
      <c r="AIU1004" s="226"/>
      <c r="AIV1004" s="226"/>
      <c r="AIW1004" s="226"/>
      <c r="AIX1004" s="226"/>
      <c r="AIY1004" s="226"/>
      <c r="AIZ1004" s="226"/>
      <c r="AJA1004" s="226"/>
      <c r="AJB1004" s="226"/>
      <c r="AJC1004" s="226"/>
      <c r="AJD1004" s="226"/>
      <c r="AJE1004" s="226"/>
      <c r="AJF1004" s="226"/>
      <c r="AJG1004" s="226"/>
      <c r="AJH1004" s="226"/>
      <c r="AJI1004" s="226"/>
      <c r="AJJ1004" s="226"/>
      <c r="AJK1004" s="226"/>
      <c r="AJL1004" s="226"/>
      <c r="AJM1004" s="226"/>
      <c r="AJN1004" s="226"/>
      <c r="AJO1004" s="226"/>
      <c r="AJP1004" s="226"/>
      <c r="AJQ1004" s="226"/>
      <c r="AJR1004" s="226"/>
      <c r="AJS1004" s="226"/>
      <c r="AJT1004" s="226"/>
      <c r="AJU1004" s="226"/>
      <c r="AJV1004" s="226"/>
      <c r="AJW1004" s="226"/>
      <c r="AJX1004" s="226"/>
      <c r="AJY1004" s="226"/>
      <c r="AJZ1004" s="226"/>
      <c r="AKA1004" s="226"/>
      <c r="AKB1004" s="226"/>
      <c r="AKC1004" s="226"/>
      <c r="AKD1004" s="226"/>
      <c r="AKE1004" s="226"/>
      <c r="AKF1004" s="226"/>
      <c r="AKG1004" s="226"/>
      <c r="AKH1004" s="226"/>
      <c r="AKI1004" s="226"/>
      <c r="AKJ1004" s="226"/>
      <c r="AKK1004" s="226"/>
      <c r="AKL1004" s="226"/>
      <c r="AKM1004" s="226"/>
      <c r="AKN1004" s="226"/>
      <c r="AKO1004" s="226"/>
      <c r="AKP1004" s="226"/>
      <c r="AKQ1004" s="226"/>
      <c r="AKR1004" s="226"/>
      <c r="AKS1004" s="226"/>
      <c r="AKT1004" s="226"/>
      <c r="AKU1004" s="226"/>
      <c r="AKV1004" s="226"/>
      <c r="AKW1004" s="226"/>
      <c r="AKX1004" s="226"/>
      <c r="AKY1004" s="226"/>
      <c r="AKZ1004" s="226"/>
      <c r="ALA1004" s="226"/>
      <c r="ALB1004" s="226"/>
      <c r="ALC1004" s="226"/>
      <c r="ALD1004" s="226"/>
      <c r="ALE1004" s="226"/>
      <c r="ALF1004" s="226"/>
      <c r="ALG1004" s="226"/>
      <c r="ALH1004" s="226"/>
      <c r="ALI1004" s="226"/>
      <c r="ALJ1004" s="226"/>
      <c r="ALK1004" s="226"/>
      <c r="ALL1004" s="226"/>
      <c r="ALM1004" s="226"/>
      <c r="ALN1004" s="226"/>
      <c r="ALO1004" s="226"/>
      <c r="ALP1004" s="226"/>
      <c r="ALQ1004" s="226"/>
      <c r="ALR1004" s="226"/>
      <c r="ALS1004" s="226"/>
      <c r="ALT1004" s="226"/>
      <c r="ALU1004" s="226"/>
      <c r="ALV1004" s="226"/>
      <c r="ALW1004" s="226"/>
      <c r="ALX1004" s="226"/>
      <c r="ALY1004" s="226"/>
      <c r="ALZ1004" s="226"/>
      <c r="AMA1004" s="226"/>
      <c r="AMB1004" s="226"/>
      <c r="AMC1004" s="226"/>
      <c r="AMD1004" s="226"/>
      <c r="AME1004" s="226"/>
      <c r="AMF1004" s="226"/>
      <c r="AMG1004" s="226"/>
      <c r="AMH1004" s="226"/>
      <c r="AMI1004" s="226"/>
      <c r="AMJ1004" s="226"/>
      <c r="AMK1004" s="226"/>
      <c r="AML1004" s="226"/>
      <c r="AMM1004" s="226"/>
      <c r="AMN1004" s="226"/>
      <c r="AMO1004" s="226"/>
      <c r="AMP1004" s="226"/>
      <c r="AMQ1004" s="226"/>
      <c r="AMR1004" s="226"/>
      <c r="AMS1004" s="226"/>
      <c r="AMT1004" s="226"/>
      <c r="AMU1004" s="226"/>
      <c r="AMV1004" s="226"/>
      <c r="AMW1004" s="226"/>
      <c r="AMX1004" s="226"/>
    </row>
    <row r="1005" spans="1:1038" s="398" customFormat="1" ht="18" customHeight="1">
      <c r="A1005" s="548" t="s">
        <v>2392</v>
      </c>
      <c r="B1005" s="543" t="s">
        <v>1647</v>
      </c>
      <c r="C1005" s="226"/>
      <c r="D1005" s="225" t="s">
        <v>1279</v>
      </c>
      <c r="E1005" s="422">
        <v>113</v>
      </c>
      <c r="F1005" s="422">
        <v>4</v>
      </c>
      <c r="G1005" s="526" t="str">
        <f t="shared" si="826"/>
        <v>113-4</v>
      </c>
      <c r="H1005" s="226">
        <v>70.5</v>
      </c>
      <c r="I1005" s="226">
        <v>81</v>
      </c>
      <c r="J1005" s="544">
        <f t="shared" ref="J1005" si="831">IF(H1005=0, 1, 0)</f>
        <v>0</v>
      </c>
      <c r="K1005" s="545" t="b">
        <f>IF(J1006=1,IF(((VLOOKUP($G1005,[4]Depth_Lookup!$A$3:$J$550,9,FALSE))-(I1005/100))=0,"Good",IF(((VLOOKUP($G1005,[4]Depth_Lookup!$A$3:$J$550,9,FALSE))-(I1005/100))&gt;0,"Too Short","Too Long")))</f>
        <v>0</v>
      </c>
      <c r="L1005" s="171">
        <f>(VLOOKUP($G1005,Depth_Lookup!$A$3:$J$410,10,FALSE))+(H1005/100)</f>
        <v>299.55</v>
      </c>
      <c r="M1005" s="171">
        <f>(VLOOKUP($G1005,Depth_Lookup!$A$3:$J$410,10,FALSE))+(I1005/100)</f>
        <v>299.65500000000003</v>
      </c>
      <c r="N1005" s="232" t="s">
        <v>2472</v>
      </c>
      <c r="O1005" s="226">
        <v>1</v>
      </c>
      <c r="P1005" s="226" t="s">
        <v>853</v>
      </c>
      <c r="Q1005" s="226" t="s">
        <v>2437</v>
      </c>
      <c r="R1005" s="391" t="str">
        <f t="shared" ref="R1005" si="832">P1005&amp;""&amp;Q1005</f>
        <v>Serpentinizedharzburgite</v>
      </c>
      <c r="S1005" s="226" t="s">
        <v>2398</v>
      </c>
      <c r="T1005" s="226" t="s">
        <v>700</v>
      </c>
      <c r="U1005" s="226" t="s">
        <v>95</v>
      </c>
      <c r="V1005" s="226" t="s">
        <v>96</v>
      </c>
      <c r="W1005" s="226" t="s">
        <v>2393</v>
      </c>
      <c r="X1005" s="392">
        <f>VLOOKUP(W1005,[4]definitions_list_lookup!$A$13:$B$19,2,0)</f>
        <v>5</v>
      </c>
      <c r="Y1005" s="226" t="s">
        <v>2438</v>
      </c>
      <c r="Z1005" s="226" t="s">
        <v>2439</v>
      </c>
      <c r="AA1005" s="226"/>
      <c r="AB1005" s="226"/>
      <c r="AC1005" s="226"/>
      <c r="AD1005" s="226"/>
      <c r="AE1005" s="393"/>
      <c r="AF1005" s="391" t="e">
        <f>VLOOKUP(AE1005,[4]definitions_list_mag!$V$12:$W$15,2,0)</f>
        <v>#N/A</v>
      </c>
      <c r="AG1005" s="394"/>
      <c r="AH1005" s="226"/>
      <c r="AI1005" s="257">
        <v>73</v>
      </c>
      <c r="AJ1005" s="226"/>
      <c r="AK1005" s="226"/>
      <c r="AL1005" s="226"/>
      <c r="AM1005" s="226"/>
      <c r="AN1005" s="226"/>
      <c r="AO1005" s="257"/>
      <c r="AP1005" s="226"/>
      <c r="AQ1005" s="226"/>
      <c r="AR1005" s="226"/>
      <c r="AS1005" s="226"/>
      <c r="AT1005" s="226"/>
      <c r="AU1005" s="257">
        <v>1</v>
      </c>
      <c r="AV1005" s="226">
        <v>1</v>
      </c>
      <c r="AW1005" s="226">
        <v>0.5</v>
      </c>
      <c r="AX1005" s="226" t="s">
        <v>110</v>
      </c>
      <c r="AY1005" s="226" t="s">
        <v>103</v>
      </c>
      <c r="AZ1005" s="226"/>
      <c r="BA1005" s="257">
        <v>25</v>
      </c>
      <c r="BB1005" s="226">
        <v>7</v>
      </c>
      <c r="BC1005" s="226">
        <v>2</v>
      </c>
      <c r="BD1005" s="226" t="s">
        <v>110</v>
      </c>
      <c r="BE1005" s="226" t="s">
        <v>103</v>
      </c>
      <c r="BF1005" s="226"/>
      <c r="BG1005" s="257"/>
      <c r="BH1005" s="226"/>
      <c r="BI1005" s="226"/>
      <c r="BJ1005" s="226"/>
      <c r="BK1005" s="226"/>
      <c r="BL1005" s="226"/>
      <c r="BM1005" s="257">
        <v>1</v>
      </c>
      <c r="BN1005" s="226" t="s">
        <v>1469</v>
      </c>
      <c r="BO1005" s="226" t="s">
        <v>1469</v>
      </c>
      <c r="BP1005" s="226"/>
      <c r="BQ1005" s="226"/>
      <c r="BR1005" s="226"/>
      <c r="BS1005" s="226"/>
      <c r="BT1005" s="226"/>
      <c r="BU1005" s="226"/>
      <c r="BV1005" s="226"/>
      <c r="BW1005" s="226"/>
      <c r="BX1005" s="226"/>
      <c r="BY1005" s="257"/>
      <c r="BZ1005" s="226"/>
      <c r="CA1005" s="226"/>
      <c r="CB1005" s="226"/>
      <c r="CC1005" s="226"/>
      <c r="CD1005" s="226"/>
      <c r="CE1005" s="226"/>
      <c r="CF1005" s="399">
        <f t="shared" ref="CF1005" si="833">AI1005+AO1005+BA1005+AU1005+BG1005+BM1005+BY1005</f>
        <v>100</v>
      </c>
      <c r="CG1005" s="259"/>
      <c r="CH1005" s="150" t="s">
        <v>1329</v>
      </c>
      <c r="CI1005" s="150">
        <v>80</v>
      </c>
      <c r="CJ1005" s="150"/>
      <c r="CK1005" s="158"/>
      <c r="CL1005" s="395"/>
      <c r="CM1005" s="395"/>
      <c r="CN1005" s="395"/>
      <c r="CO1005" s="395"/>
      <c r="CP1005" s="395"/>
      <c r="CQ1005" s="395"/>
      <c r="CR1005" s="395"/>
      <c r="CS1005" s="395"/>
      <c r="CT1005" s="395"/>
      <c r="CU1005" s="395"/>
      <c r="CV1005" s="395"/>
      <c r="CW1005" s="395"/>
      <c r="CX1005" s="395"/>
      <c r="CY1005" s="395"/>
      <c r="CZ1005" s="395"/>
      <c r="DA1005" s="395"/>
      <c r="DB1005" s="395">
        <v>95</v>
      </c>
      <c r="DC1005" s="256">
        <v>5</v>
      </c>
      <c r="DD1005" s="395"/>
      <c r="DE1005" s="395"/>
      <c r="DF1005" s="395"/>
      <c r="DG1005" s="395"/>
      <c r="DH1005" s="395"/>
      <c r="DI1005" s="395"/>
      <c r="DJ1005" s="395"/>
      <c r="DK1005" s="396">
        <f t="shared" ref="DK1005" si="834">SUM(CL1005:DJ1005)</f>
        <v>100</v>
      </c>
      <c r="DL1005" s="259"/>
      <c r="DM1005" s="395"/>
      <c r="DN1005" s="395">
        <v>10</v>
      </c>
      <c r="DO1005" s="397"/>
      <c r="DQ1005" s="259"/>
      <c r="DR1005" s="397"/>
      <c r="DS1005" s="259"/>
      <c r="DT1005" s="263" t="s">
        <v>2489</v>
      </c>
      <c r="DU1005" s="256"/>
      <c r="DV1005" s="256"/>
      <c r="DW1005" s="400" t="e">
        <f>VLOOKUP(P1005,[4]definitions_list_lookup!$K$30:$L$54,2,0)</f>
        <v>#N/A</v>
      </c>
      <c r="DX1005" s="155" t="s">
        <v>2151</v>
      </c>
      <c r="DY1005" s="155" t="s">
        <v>2492</v>
      </c>
      <c r="DZ1005" s="546"/>
      <c r="EA1005" s="104"/>
      <c r="EB1005" s="256"/>
      <c r="EC1005" s="104"/>
      <c r="ED1005" s="229" t="s">
        <v>2517</v>
      </c>
      <c r="EE1005" s="401"/>
      <c r="EF1005" s="402"/>
      <c r="EG1005" s="401"/>
      <c r="EH1005" s="403"/>
      <c r="EI1005" s="404"/>
      <c r="EJ1005" s="405"/>
      <c r="EK1005" s="406"/>
      <c r="EL1005" s="401"/>
      <c r="EM1005" s="403"/>
      <c r="EN1005" s="403" t="s">
        <v>1448</v>
      </c>
      <c r="EO1005" s="407"/>
      <c r="EP1005" s="407"/>
      <c r="EQ1005" s="407"/>
      <c r="ER1005" s="407"/>
      <c r="ES1005" s="407"/>
      <c r="ET1005" s="407"/>
      <c r="EU1005" s="407"/>
      <c r="EV1005" s="408">
        <v>5</v>
      </c>
      <c r="EW1005" s="408">
        <v>270</v>
      </c>
      <c r="EX1005" s="408">
        <v>13</v>
      </c>
      <c r="EY1005" s="408">
        <v>0</v>
      </c>
      <c r="EZ1005" s="192">
        <f t="shared" si="755"/>
        <v>159.24554456059792</v>
      </c>
      <c r="FA1005" s="192">
        <f t="shared" si="756"/>
        <v>159.24554456059792</v>
      </c>
      <c r="FB1005" s="192">
        <f t="shared" si="757"/>
        <v>76.131618062270846</v>
      </c>
      <c r="FC1005" s="192">
        <f t="shared" si="758"/>
        <v>249.24554456059792</v>
      </c>
      <c r="FD1005" s="192">
        <f t="shared" si="759"/>
        <v>13.868381937729154</v>
      </c>
      <c r="FE1005" s="193">
        <f t="shared" si="760"/>
        <v>339.24554456059792</v>
      </c>
      <c r="FF1005" s="194">
        <f t="shared" si="761"/>
        <v>13.868381937729154</v>
      </c>
      <c r="FG1005" s="401"/>
      <c r="FH1005" s="403"/>
      <c r="FI1005" s="778">
        <f t="shared" si="762"/>
        <v>0</v>
      </c>
      <c r="FJ1005" s="779">
        <f t="shared" si="763"/>
        <v>13.868381937729154</v>
      </c>
      <c r="FK1005" s="779">
        <f t="shared" si="764"/>
        <v>76.131618062270846</v>
      </c>
      <c r="FL1005" s="780">
        <f t="shared" si="765"/>
        <v>1.3287474000574115</v>
      </c>
      <c r="FM1005" s="169">
        <f t="shared" si="766"/>
        <v>0.97084890103930355</v>
      </c>
      <c r="FN1005" s="783">
        <f t="shared" si="767"/>
        <v>0</v>
      </c>
      <c r="FO1005" s="226"/>
      <c r="FP1005" s="226"/>
      <c r="FQ1005" s="226"/>
      <c r="FR1005" s="226"/>
      <c r="FS1005" s="226"/>
      <c r="FT1005" s="226"/>
      <c r="FU1005" s="226"/>
      <c r="FV1005" s="226"/>
      <c r="FW1005" s="226"/>
      <c r="FX1005" s="226"/>
      <c r="FY1005" s="226"/>
      <c r="FZ1005" s="226"/>
      <c r="GA1005" s="226"/>
      <c r="GB1005" s="226"/>
      <c r="GC1005" s="226"/>
      <c r="GD1005" s="226"/>
      <c r="GE1005" s="226"/>
      <c r="GF1005" s="226"/>
      <c r="GG1005" s="226"/>
      <c r="GH1005" s="226"/>
      <c r="GI1005" s="226"/>
      <c r="GJ1005" s="226"/>
      <c r="GK1005" s="226"/>
      <c r="GL1005" s="226"/>
      <c r="GM1005" s="226"/>
      <c r="GN1005" s="226"/>
      <c r="GO1005" s="226"/>
      <c r="GP1005" s="226"/>
      <c r="GQ1005" s="226"/>
      <c r="GR1005" s="226"/>
      <c r="GS1005" s="226"/>
      <c r="GT1005" s="226"/>
      <c r="GU1005" s="226"/>
      <c r="GV1005" s="226"/>
      <c r="GW1005" s="226"/>
      <c r="GX1005" s="226"/>
      <c r="GY1005" s="226"/>
      <c r="GZ1005" s="226"/>
      <c r="HA1005" s="226"/>
      <c r="HB1005" s="226"/>
      <c r="HC1005" s="226"/>
      <c r="HD1005" s="226"/>
      <c r="HE1005" s="226"/>
      <c r="HF1005" s="226"/>
      <c r="HG1005" s="226"/>
      <c r="HH1005" s="226"/>
      <c r="HI1005" s="226"/>
      <c r="HJ1005" s="226"/>
      <c r="HK1005" s="226"/>
      <c r="HL1005" s="226"/>
      <c r="HM1005" s="226"/>
      <c r="HN1005" s="226"/>
      <c r="HO1005" s="226"/>
      <c r="HP1005" s="226"/>
      <c r="HQ1005" s="226"/>
      <c r="HR1005" s="226"/>
      <c r="HS1005" s="226"/>
      <c r="HT1005" s="226"/>
      <c r="HU1005" s="226"/>
      <c r="HV1005" s="226"/>
      <c r="HW1005" s="226"/>
      <c r="HX1005" s="226"/>
      <c r="HY1005" s="226"/>
      <c r="HZ1005" s="226"/>
      <c r="IA1005" s="226"/>
      <c r="IB1005" s="226"/>
      <c r="IC1005" s="226"/>
      <c r="ID1005" s="226"/>
      <c r="IE1005" s="226"/>
      <c r="IF1005" s="226"/>
      <c r="IG1005" s="226"/>
      <c r="IH1005" s="226"/>
      <c r="II1005" s="226"/>
      <c r="IJ1005" s="226"/>
      <c r="IK1005" s="226"/>
      <c r="IL1005" s="226"/>
      <c r="IM1005" s="226"/>
      <c r="IN1005" s="226"/>
      <c r="IO1005" s="226"/>
      <c r="IP1005" s="226"/>
      <c r="IQ1005" s="226"/>
      <c r="IR1005" s="226"/>
      <c r="IS1005" s="226"/>
      <c r="IT1005" s="226"/>
      <c r="IU1005" s="226"/>
      <c r="IV1005" s="226"/>
      <c r="IW1005" s="226"/>
      <c r="IX1005" s="226"/>
      <c r="IY1005" s="226"/>
      <c r="IZ1005" s="226"/>
      <c r="JA1005" s="226"/>
      <c r="JB1005" s="226"/>
      <c r="JC1005" s="226"/>
      <c r="JD1005" s="226"/>
      <c r="JE1005" s="226"/>
      <c r="JF1005" s="226"/>
      <c r="JG1005" s="226"/>
      <c r="JH1005" s="226"/>
      <c r="JI1005" s="226"/>
      <c r="JJ1005" s="226"/>
      <c r="JK1005" s="226"/>
      <c r="JL1005" s="226"/>
      <c r="JM1005" s="226"/>
      <c r="JN1005" s="226"/>
      <c r="JO1005" s="226"/>
      <c r="JP1005" s="226"/>
      <c r="JQ1005" s="226"/>
      <c r="JR1005" s="226"/>
      <c r="JS1005" s="226"/>
      <c r="JT1005" s="226"/>
      <c r="JU1005" s="226"/>
      <c r="JV1005" s="226"/>
      <c r="JW1005" s="226"/>
      <c r="JX1005" s="226"/>
      <c r="JY1005" s="226"/>
      <c r="JZ1005" s="226"/>
      <c r="KA1005" s="226"/>
      <c r="KB1005" s="226"/>
      <c r="KC1005" s="226"/>
      <c r="KD1005" s="226"/>
      <c r="KE1005" s="226"/>
      <c r="KF1005" s="226"/>
      <c r="KG1005" s="226"/>
      <c r="KH1005" s="226"/>
      <c r="KI1005" s="226"/>
      <c r="KJ1005" s="226"/>
      <c r="KK1005" s="226"/>
      <c r="KL1005" s="226"/>
      <c r="KM1005" s="226"/>
      <c r="KN1005" s="226"/>
      <c r="KO1005" s="226"/>
      <c r="KP1005" s="226"/>
      <c r="KQ1005" s="226"/>
      <c r="KR1005" s="226"/>
      <c r="KS1005" s="226"/>
      <c r="KT1005" s="226"/>
      <c r="KU1005" s="226"/>
      <c r="KV1005" s="226"/>
      <c r="KW1005" s="226"/>
      <c r="KX1005" s="226"/>
      <c r="KY1005" s="226"/>
      <c r="KZ1005" s="226"/>
      <c r="LA1005" s="226"/>
      <c r="LB1005" s="226"/>
      <c r="LC1005" s="226"/>
      <c r="LD1005" s="226"/>
      <c r="LE1005" s="226"/>
      <c r="LF1005" s="226"/>
      <c r="LG1005" s="226"/>
      <c r="LH1005" s="226"/>
      <c r="LI1005" s="226"/>
      <c r="LJ1005" s="226"/>
      <c r="LK1005" s="226"/>
      <c r="LL1005" s="226"/>
      <c r="LM1005" s="226"/>
      <c r="LN1005" s="226"/>
      <c r="LO1005" s="226"/>
      <c r="LP1005" s="226"/>
      <c r="LQ1005" s="226"/>
      <c r="LR1005" s="226"/>
      <c r="LS1005" s="226"/>
      <c r="LT1005" s="226"/>
      <c r="LU1005" s="226"/>
      <c r="LV1005" s="226"/>
      <c r="LW1005" s="226"/>
      <c r="LX1005" s="226"/>
      <c r="LY1005" s="226"/>
      <c r="LZ1005" s="226"/>
      <c r="MA1005" s="226"/>
      <c r="MB1005" s="226"/>
      <c r="MC1005" s="226"/>
      <c r="MD1005" s="226"/>
      <c r="ME1005" s="226"/>
      <c r="MF1005" s="226"/>
      <c r="MG1005" s="226"/>
      <c r="MH1005" s="226"/>
      <c r="MI1005" s="226"/>
      <c r="MJ1005" s="226"/>
      <c r="MK1005" s="226"/>
      <c r="ML1005" s="226"/>
      <c r="MM1005" s="226"/>
      <c r="MN1005" s="226"/>
      <c r="MO1005" s="226"/>
      <c r="MP1005" s="226"/>
      <c r="MQ1005" s="226"/>
      <c r="MR1005" s="226"/>
      <c r="MS1005" s="226"/>
      <c r="MT1005" s="226"/>
      <c r="MU1005" s="226"/>
      <c r="MV1005" s="226"/>
      <c r="MW1005" s="226"/>
      <c r="MX1005" s="226"/>
      <c r="MY1005" s="226"/>
      <c r="MZ1005" s="226"/>
      <c r="NA1005" s="226"/>
      <c r="NB1005" s="226"/>
      <c r="NC1005" s="226"/>
      <c r="ND1005" s="226"/>
      <c r="NE1005" s="226"/>
      <c r="NF1005" s="226"/>
      <c r="NG1005" s="226"/>
      <c r="NH1005" s="226"/>
      <c r="NI1005" s="226"/>
      <c r="NJ1005" s="226"/>
      <c r="NK1005" s="226"/>
      <c r="NL1005" s="226"/>
      <c r="NM1005" s="226"/>
      <c r="NN1005" s="226"/>
      <c r="NO1005" s="226"/>
      <c r="NP1005" s="226"/>
      <c r="NQ1005" s="226"/>
      <c r="NR1005" s="226"/>
      <c r="NS1005" s="226"/>
      <c r="NT1005" s="226"/>
      <c r="NU1005" s="226"/>
      <c r="NV1005" s="226"/>
      <c r="NW1005" s="226"/>
      <c r="NX1005" s="226"/>
      <c r="NY1005" s="226"/>
      <c r="NZ1005" s="226"/>
      <c r="OA1005" s="226"/>
      <c r="OB1005" s="226"/>
      <c r="OC1005" s="226"/>
      <c r="OD1005" s="226"/>
      <c r="OE1005" s="226"/>
      <c r="OF1005" s="226"/>
      <c r="OG1005" s="226"/>
      <c r="OH1005" s="226"/>
      <c r="OI1005" s="226"/>
      <c r="OJ1005" s="226"/>
      <c r="OK1005" s="226"/>
      <c r="OL1005" s="226"/>
      <c r="OM1005" s="226"/>
      <c r="ON1005" s="226"/>
      <c r="OO1005" s="226"/>
      <c r="OP1005" s="226"/>
      <c r="OQ1005" s="226"/>
      <c r="OR1005" s="226"/>
      <c r="OS1005" s="226"/>
      <c r="OT1005" s="226"/>
      <c r="OU1005" s="226"/>
      <c r="OV1005" s="226"/>
      <c r="OW1005" s="226"/>
      <c r="OX1005" s="226"/>
      <c r="OY1005" s="226"/>
      <c r="OZ1005" s="226"/>
      <c r="PA1005" s="226"/>
      <c r="PB1005" s="226"/>
      <c r="PC1005" s="226"/>
      <c r="PD1005" s="226"/>
      <c r="PE1005" s="226"/>
      <c r="PF1005" s="226"/>
      <c r="PG1005" s="226"/>
      <c r="PH1005" s="226"/>
      <c r="PI1005" s="226"/>
      <c r="PJ1005" s="226"/>
      <c r="PK1005" s="226"/>
      <c r="PL1005" s="226"/>
      <c r="PM1005" s="226"/>
      <c r="PN1005" s="226"/>
      <c r="PO1005" s="226"/>
      <c r="PP1005" s="226"/>
      <c r="PQ1005" s="226"/>
      <c r="PR1005" s="226"/>
      <c r="PS1005" s="226"/>
      <c r="PT1005" s="226"/>
      <c r="PU1005" s="226"/>
      <c r="PV1005" s="226"/>
      <c r="PW1005" s="226"/>
      <c r="PX1005" s="226"/>
      <c r="PY1005" s="226"/>
      <c r="PZ1005" s="226"/>
      <c r="QA1005" s="226"/>
      <c r="QB1005" s="226"/>
      <c r="QC1005" s="226"/>
      <c r="QD1005" s="226"/>
      <c r="QE1005" s="226"/>
      <c r="QF1005" s="226"/>
      <c r="QG1005" s="226"/>
      <c r="QH1005" s="226"/>
      <c r="QI1005" s="226"/>
      <c r="QJ1005" s="226"/>
      <c r="QK1005" s="226"/>
      <c r="QL1005" s="226"/>
      <c r="QM1005" s="226"/>
      <c r="QN1005" s="226"/>
      <c r="QO1005" s="226"/>
      <c r="QP1005" s="226"/>
      <c r="QQ1005" s="226"/>
      <c r="QR1005" s="226"/>
      <c r="QS1005" s="226"/>
      <c r="QT1005" s="226"/>
      <c r="QU1005" s="226"/>
      <c r="QV1005" s="226"/>
      <c r="QW1005" s="226"/>
      <c r="QX1005" s="226"/>
      <c r="QY1005" s="226"/>
      <c r="QZ1005" s="226"/>
      <c r="RA1005" s="226"/>
      <c r="RB1005" s="226"/>
      <c r="RC1005" s="226"/>
      <c r="RD1005" s="226"/>
      <c r="RE1005" s="226"/>
      <c r="RF1005" s="226"/>
      <c r="RG1005" s="226"/>
      <c r="RH1005" s="226"/>
      <c r="RI1005" s="226"/>
      <c r="RJ1005" s="226"/>
      <c r="RK1005" s="226"/>
      <c r="RL1005" s="226"/>
      <c r="RM1005" s="226"/>
      <c r="RN1005" s="226"/>
      <c r="RO1005" s="226"/>
      <c r="RP1005" s="226"/>
      <c r="RQ1005" s="226"/>
      <c r="RR1005" s="226"/>
      <c r="RS1005" s="226"/>
      <c r="RT1005" s="226"/>
      <c r="RU1005" s="226"/>
      <c r="RV1005" s="226"/>
      <c r="RW1005" s="226"/>
      <c r="RX1005" s="226"/>
      <c r="RY1005" s="226"/>
      <c r="RZ1005" s="226"/>
      <c r="SA1005" s="226"/>
      <c r="SB1005" s="226"/>
      <c r="SC1005" s="226"/>
      <c r="SD1005" s="226"/>
      <c r="SE1005" s="226"/>
      <c r="SF1005" s="226"/>
      <c r="SG1005" s="226"/>
      <c r="SH1005" s="226"/>
      <c r="SI1005" s="226"/>
      <c r="SJ1005" s="226"/>
      <c r="SK1005" s="226"/>
      <c r="SL1005" s="226"/>
      <c r="SM1005" s="226"/>
      <c r="SN1005" s="226"/>
      <c r="SO1005" s="226"/>
      <c r="SP1005" s="226"/>
      <c r="SQ1005" s="226"/>
      <c r="SR1005" s="226"/>
      <c r="SS1005" s="226"/>
      <c r="ST1005" s="226"/>
      <c r="SU1005" s="226"/>
      <c r="SV1005" s="226"/>
      <c r="SW1005" s="226"/>
      <c r="SX1005" s="226"/>
      <c r="SY1005" s="226"/>
      <c r="SZ1005" s="226"/>
      <c r="TA1005" s="226"/>
      <c r="TB1005" s="226"/>
      <c r="TC1005" s="226"/>
      <c r="TD1005" s="226"/>
      <c r="TE1005" s="226"/>
      <c r="TF1005" s="226"/>
      <c r="TG1005" s="226"/>
      <c r="TH1005" s="226"/>
      <c r="TI1005" s="226"/>
      <c r="TJ1005" s="226"/>
      <c r="TK1005" s="226"/>
      <c r="TL1005" s="226"/>
      <c r="TM1005" s="226"/>
      <c r="TN1005" s="226"/>
      <c r="TO1005" s="226"/>
      <c r="TP1005" s="226"/>
      <c r="TQ1005" s="226"/>
      <c r="TR1005" s="226"/>
      <c r="TS1005" s="226"/>
      <c r="TT1005" s="226"/>
      <c r="TU1005" s="226"/>
      <c r="TV1005" s="226"/>
      <c r="TW1005" s="226"/>
      <c r="TX1005" s="226"/>
      <c r="TY1005" s="226"/>
      <c r="TZ1005" s="226"/>
      <c r="UA1005" s="226"/>
      <c r="UB1005" s="226"/>
      <c r="UC1005" s="226"/>
      <c r="UD1005" s="226"/>
      <c r="UE1005" s="226"/>
      <c r="UF1005" s="226"/>
      <c r="UG1005" s="226"/>
      <c r="UH1005" s="226"/>
      <c r="UI1005" s="226"/>
      <c r="UJ1005" s="226"/>
      <c r="UK1005" s="226"/>
      <c r="UL1005" s="226"/>
      <c r="UM1005" s="226"/>
      <c r="UN1005" s="226"/>
      <c r="UO1005" s="226"/>
      <c r="UP1005" s="226"/>
      <c r="UQ1005" s="226"/>
      <c r="UR1005" s="226"/>
      <c r="US1005" s="226"/>
      <c r="UT1005" s="226"/>
      <c r="UU1005" s="226"/>
      <c r="UV1005" s="226"/>
      <c r="UW1005" s="226"/>
      <c r="UX1005" s="226"/>
      <c r="UY1005" s="226"/>
      <c r="UZ1005" s="226"/>
      <c r="VA1005" s="226"/>
      <c r="VB1005" s="226"/>
      <c r="VC1005" s="226"/>
      <c r="VD1005" s="226"/>
      <c r="VE1005" s="226"/>
      <c r="VF1005" s="226"/>
      <c r="VG1005" s="226"/>
      <c r="VH1005" s="226"/>
      <c r="VI1005" s="226"/>
      <c r="VJ1005" s="226"/>
      <c r="VK1005" s="226"/>
      <c r="VL1005" s="226"/>
      <c r="VM1005" s="226"/>
      <c r="VN1005" s="226"/>
      <c r="VO1005" s="226"/>
      <c r="VP1005" s="226"/>
      <c r="VQ1005" s="226"/>
      <c r="VR1005" s="226"/>
      <c r="VS1005" s="226"/>
      <c r="VT1005" s="226"/>
      <c r="VU1005" s="226"/>
      <c r="VV1005" s="226"/>
      <c r="VW1005" s="226"/>
      <c r="VX1005" s="226"/>
      <c r="VY1005" s="226"/>
      <c r="VZ1005" s="226"/>
      <c r="WA1005" s="226"/>
      <c r="WB1005" s="226"/>
      <c r="WC1005" s="226"/>
      <c r="WD1005" s="226"/>
      <c r="WE1005" s="226"/>
      <c r="WF1005" s="226"/>
      <c r="WG1005" s="226"/>
      <c r="WH1005" s="226"/>
      <c r="WI1005" s="226"/>
      <c r="WJ1005" s="226"/>
      <c r="WK1005" s="226"/>
      <c r="WL1005" s="226"/>
      <c r="WM1005" s="226"/>
      <c r="WN1005" s="226"/>
      <c r="WO1005" s="226"/>
      <c r="WP1005" s="226"/>
      <c r="WQ1005" s="226"/>
      <c r="WR1005" s="226"/>
      <c r="WS1005" s="226"/>
      <c r="WT1005" s="226"/>
      <c r="WU1005" s="226"/>
      <c r="WV1005" s="226"/>
      <c r="WW1005" s="226"/>
      <c r="WX1005" s="226"/>
      <c r="WY1005" s="226"/>
      <c r="WZ1005" s="226"/>
      <c r="XA1005" s="226"/>
      <c r="XB1005" s="226"/>
      <c r="XC1005" s="226"/>
      <c r="XD1005" s="226"/>
      <c r="XE1005" s="226"/>
      <c r="XF1005" s="226"/>
      <c r="XG1005" s="226"/>
      <c r="XH1005" s="226"/>
      <c r="XI1005" s="226"/>
      <c r="XJ1005" s="226"/>
      <c r="XK1005" s="226"/>
      <c r="XL1005" s="226"/>
      <c r="XM1005" s="226"/>
      <c r="XN1005" s="226"/>
      <c r="XO1005" s="226"/>
      <c r="XP1005" s="226"/>
      <c r="XQ1005" s="226"/>
      <c r="XR1005" s="226"/>
      <c r="XS1005" s="226"/>
      <c r="XT1005" s="226"/>
      <c r="XU1005" s="226"/>
      <c r="XV1005" s="226"/>
      <c r="XW1005" s="226"/>
      <c r="XX1005" s="226"/>
      <c r="XY1005" s="226"/>
      <c r="XZ1005" s="226"/>
      <c r="YA1005" s="226"/>
      <c r="YB1005" s="226"/>
      <c r="YC1005" s="226"/>
      <c r="YD1005" s="226"/>
      <c r="YE1005" s="226"/>
      <c r="YF1005" s="226"/>
      <c r="YG1005" s="226"/>
      <c r="YH1005" s="226"/>
      <c r="YI1005" s="226"/>
      <c r="YJ1005" s="226"/>
      <c r="YK1005" s="226"/>
      <c r="YL1005" s="226"/>
      <c r="YM1005" s="226"/>
      <c r="YN1005" s="226"/>
      <c r="YO1005" s="226"/>
      <c r="YP1005" s="226"/>
      <c r="YQ1005" s="226"/>
      <c r="YR1005" s="226"/>
      <c r="YS1005" s="226"/>
      <c r="YT1005" s="226"/>
      <c r="YU1005" s="226"/>
      <c r="YV1005" s="226"/>
      <c r="YW1005" s="226"/>
      <c r="YX1005" s="226"/>
      <c r="YY1005" s="226"/>
      <c r="YZ1005" s="226"/>
      <c r="ZA1005" s="226"/>
      <c r="ZB1005" s="226"/>
      <c r="ZC1005" s="226"/>
      <c r="ZD1005" s="226"/>
      <c r="ZE1005" s="226"/>
      <c r="ZF1005" s="226"/>
      <c r="ZG1005" s="226"/>
      <c r="ZH1005" s="226"/>
      <c r="ZI1005" s="226"/>
      <c r="ZJ1005" s="226"/>
      <c r="ZK1005" s="226"/>
      <c r="ZL1005" s="226"/>
      <c r="ZM1005" s="226"/>
      <c r="ZN1005" s="226"/>
      <c r="ZO1005" s="226"/>
      <c r="ZP1005" s="226"/>
      <c r="ZQ1005" s="226"/>
      <c r="ZR1005" s="226"/>
      <c r="ZS1005" s="226"/>
      <c r="ZT1005" s="226"/>
      <c r="ZU1005" s="226"/>
      <c r="ZV1005" s="226"/>
      <c r="ZW1005" s="226"/>
      <c r="ZX1005" s="226"/>
      <c r="ZY1005" s="226"/>
      <c r="ZZ1005" s="226"/>
      <c r="AAA1005" s="226"/>
      <c r="AAB1005" s="226"/>
      <c r="AAC1005" s="226"/>
      <c r="AAD1005" s="226"/>
      <c r="AAE1005" s="226"/>
      <c r="AAF1005" s="226"/>
      <c r="AAG1005" s="226"/>
      <c r="AAH1005" s="226"/>
      <c r="AAI1005" s="226"/>
      <c r="AAJ1005" s="226"/>
      <c r="AAK1005" s="226"/>
      <c r="AAL1005" s="226"/>
      <c r="AAM1005" s="226"/>
      <c r="AAN1005" s="226"/>
      <c r="AAO1005" s="226"/>
      <c r="AAP1005" s="226"/>
      <c r="AAQ1005" s="226"/>
      <c r="AAR1005" s="226"/>
      <c r="AAS1005" s="226"/>
      <c r="AAT1005" s="226"/>
      <c r="AAU1005" s="226"/>
      <c r="AAV1005" s="226"/>
      <c r="AAW1005" s="226"/>
      <c r="AAX1005" s="226"/>
      <c r="AAY1005" s="226"/>
      <c r="AAZ1005" s="226"/>
      <c r="ABA1005" s="226"/>
      <c r="ABB1005" s="226"/>
      <c r="ABC1005" s="226"/>
      <c r="ABD1005" s="226"/>
      <c r="ABE1005" s="226"/>
      <c r="ABF1005" s="226"/>
      <c r="ABG1005" s="226"/>
      <c r="ABH1005" s="226"/>
      <c r="ABI1005" s="226"/>
      <c r="ABJ1005" s="226"/>
      <c r="ABK1005" s="226"/>
      <c r="ABL1005" s="226"/>
      <c r="ABM1005" s="226"/>
      <c r="ABN1005" s="226"/>
      <c r="ABO1005" s="226"/>
      <c r="ABP1005" s="226"/>
      <c r="ABQ1005" s="226"/>
      <c r="ABR1005" s="226"/>
      <c r="ABS1005" s="226"/>
      <c r="ABT1005" s="226"/>
      <c r="ABU1005" s="226"/>
      <c r="ABV1005" s="226"/>
      <c r="ABW1005" s="226"/>
      <c r="ABX1005" s="226"/>
      <c r="ABY1005" s="226"/>
      <c r="ABZ1005" s="226"/>
      <c r="ACA1005" s="226"/>
      <c r="ACB1005" s="226"/>
      <c r="ACC1005" s="226"/>
      <c r="ACD1005" s="226"/>
      <c r="ACE1005" s="226"/>
      <c r="ACF1005" s="226"/>
      <c r="ACG1005" s="226"/>
      <c r="ACH1005" s="226"/>
      <c r="ACI1005" s="226"/>
      <c r="ACJ1005" s="226"/>
      <c r="ACK1005" s="226"/>
      <c r="ACL1005" s="226"/>
      <c r="ACM1005" s="226"/>
      <c r="ACN1005" s="226"/>
      <c r="ACO1005" s="226"/>
      <c r="ACP1005" s="226"/>
      <c r="ACQ1005" s="226"/>
      <c r="ACR1005" s="226"/>
      <c r="ACS1005" s="226"/>
      <c r="ACT1005" s="226"/>
      <c r="ACU1005" s="226"/>
      <c r="ACV1005" s="226"/>
      <c r="ACW1005" s="226"/>
      <c r="ACX1005" s="226"/>
      <c r="ACY1005" s="226"/>
      <c r="ACZ1005" s="226"/>
      <c r="ADA1005" s="226"/>
      <c r="ADB1005" s="226"/>
      <c r="ADC1005" s="226"/>
      <c r="ADD1005" s="226"/>
      <c r="ADE1005" s="226"/>
      <c r="ADF1005" s="226"/>
      <c r="ADG1005" s="226"/>
      <c r="ADH1005" s="226"/>
      <c r="ADI1005" s="226"/>
      <c r="ADJ1005" s="226"/>
      <c r="ADK1005" s="226"/>
      <c r="ADL1005" s="226"/>
      <c r="ADM1005" s="226"/>
      <c r="ADN1005" s="226"/>
      <c r="ADO1005" s="226"/>
      <c r="ADP1005" s="226"/>
      <c r="ADQ1005" s="226"/>
      <c r="ADR1005" s="226"/>
      <c r="ADS1005" s="226"/>
      <c r="ADT1005" s="226"/>
      <c r="ADU1005" s="226"/>
      <c r="ADV1005" s="226"/>
      <c r="ADW1005" s="226"/>
      <c r="ADX1005" s="226"/>
      <c r="ADY1005" s="226"/>
      <c r="ADZ1005" s="226"/>
      <c r="AEA1005" s="226"/>
      <c r="AEB1005" s="226"/>
      <c r="AEC1005" s="226"/>
      <c r="AED1005" s="226"/>
      <c r="AEE1005" s="226"/>
      <c r="AEF1005" s="226"/>
      <c r="AEG1005" s="226"/>
      <c r="AEH1005" s="226"/>
      <c r="AEI1005" s="226"/>
      <c r="AEJ1005" s="226"/>
      <c r="AEK1005" s="226"/>
      <c r="AEL1005" s="226"/>
      <c r="AEM1005" s="226"/>
      <c r="AEN1005" s="226"/>
      <c r="AEO1005" s="226"/>
      <c r="AEP1005" s="226"/>
      <c r="AEQ1005" s="226"/>
      <c r="AER1005" s="226"/>
      <c r="AES1005" s="226"/>
      <c r="AET1005" s="226"/>
      <c r="AEU1005" s="226"/>
      <c r="AEV1005" s="226"/>
      <c r="AEW1005" s="226"/>
      <c r="AEX1005" s="226"/>
      <c r="AEY1005" s="226"/>
      <c r="AEZ1005" s="226"/>
      <c r="AFA1005" s="226"/>
      <c r="AFB1005" s="226"/>
      <c r="AFC1005" s="226"/>
      <c r="AFD1005" s="226"/>
      <c r="AFE1005" s="226"/>
      <c r="AFF1005" s="226"/>
      <c r="AFG1005" s="226"/>
      <c r="AFH1005" s="226"/>
      <c r="AFI1005" s="226"/>
      <c r="AFJ1005" s="226"/>
      <c r="AFK1005" s="226"/>
      <c r="AFL1005" s="226"/>
      <c r="AFM1005" s="226"/>
      <c r="AFN1005" s="226"/>
      <c r="AFO1005" s="226"/>
      <c r="AFP1005" s="226"/>
      <c r="AFQ1005" s="226"/>
      <c r="AFR1005" s="226"/>
      <c r="AFS1005" s="226"/>
      <c r="AFT1005" s="226"/>
      <c r="AFU1005" s="226"/>
      <c r="AFV1005" s="226"/>
      <c r="AFW1005" s="226"/>
      <c r="AFX1005" s="226"/>
      <c r="AFY1005" s="226"/>
      <c r="AFZ1005" s="226"/>
      <c r="AGA1005" s="226"/>
      <c r="AGB1005" s="226"/>
      <c r="AGC1005" s="226"/>
      <c r="AGD1005" s="226"/>
      <c r="AGE1005" s="226"/>
      <c r="AGF1005" s="226"/>
      <c r="AGG1005" s="226"/>
      <c r="AGH1005" s="226"/>
      <c r="AGI1005" s="226"/>
      <c r="AGJ1005" s="226"/>
      <c r="AGK1005" s="226"/>
      <c r="AGL1005" s="226"/>
      <c r="AGM1005" s="226"/>
      <c r="AGN1005" s="226"/>
      <c r="AGO1005" s="226"/>
      <c r="AGP1005" s="226"/>
      <c r="AGQ1005" s="226"/>
      <c r="AGR1005" s="226"/>
      <c r="AGS1005" s="226"/>
      <c r="AGT1005" s="226"/>
      <c r="AGU1005" s="226"/>
      <c r="AGV1005" s="226"/>
      <c r="AGW1005" s="226"/>
      <c r="AGX1005" s="226"/>
      <c r="AGY1005" s="226"/>
      <c r="AGZ1005" s="226"/>
      <c r="AHA1005" s="226"/>
      <c r="AHB1005" s="226"/>
      <c r="AHC1005" s="226"/>
      <c r="AHD1005" s="226"/>
      <c r="AHE1005" s="226"/>
      <c r="AHF1005" s="226"/>
      <c r="AHG1005" s="226"/>
      <c r="AHH1005" s="226"/>
      <c r="AHI1005" s="226"/>
      <c r="AHJ1005" s="226"/>
      <c r="AHK1005" s="226"/>
      <c r="AHL1005" s="226"/>
      <c r="AHM1005" s="226"/>
      <c r="AHN1005" s="226"/>
      <c r="AHO1005" s="226"/>
      <c r="AHP1005" s="226"/>
      <c r="AHQ1005" s="226"/>
      <c r="AHR1005" s="226"/>
      <c r="AHS1005" s="226"/>
      <c r="AHT1005" s="226"/>
      <c r="AHU1005" s="226"/>
      <c r="AHV1005" s="226"/>
      <c r="AHW1005" s="226"/>
      <c r="AHX1005" s="226"/>
      <c r="AHY1005" s="226"/>
      <c r="AHZ1005" s="226"/>
      <c r="AIA1005" s="226"/>
      <c r="AIB1005" s="226"/>
      <c r="AIC1005" s="226"/>
      <c r="AID1005" s="226"/>
      <c r="AIE1005" s="226"/>
      <c r="AIF1005" s="226"/>
      <c r="AIG1005" s="226"/>
      <c r="AIH1005" s="226"/>
      <c r="AII1005" s="226"/>
      <c r="AIJ1005" s="226"/>
      <c r="AIK1005" s="226"/>
      <c r="AIL1005" s="226"/>
      <c r="AIM1005" s="226"/>
      <c r="AIN1005" s="226"/>
      <c r="AIO1005" s="226"/>
      <c r="AIP1005" s="226"/>
      <c r="AIQ1005" s="226"/>
      <c r="AIR1005" s="226"/>
      <c r="AIS1005" s="226"/>
      <c r="AIT1005" s="226"/>
      <c r="AIU1005" s="226"/>
      <c r="AIV1005" s="226"/>
      <c r="AIW1005" s="226"/>
      <c r="AIX1005" s="226"/>
      <c r="AIY1005" s="226"/>
      <c r="AIZ1005" s="226"/>
      <c r="AJA1005" s="226"/>
      <c r="AJB1005" s="226"/>
      <c r="AJC1005" s="226"/>
      <c r="AJD1005" s="226"/>
      <c r="AJE1005" s="226"/>
      <c r="AJF1005" s="226"/>
      <c r="AJG1005" s="226"/>
      <c r="AJH1005" s="226"/>
      <c r="AJI1005" s="226"/>
      <c r="AJJ1005" s="226"/>
      <c r="AJK1005" s="226"/>
      <c r="AJL1005" s="226"/>
      <c r="AJM1005" s="226"/>
      <c r="AJN1005" s="226"/>
      <c r="AJO1005" s="226"/>
      <c r="AJP1005" s="226"/>
      <c r="AJQ1005" s="226"/>
      <c r="AJR1005" s="226"/>
      <c r="AJS1005" s="226"/>
      <c r="AJT1005" s="226"/>
      <c r="AJU1005" s="226"/>
      <c r="AJV1005" s="226"/>
      <c r="AJW1005" s="226"/>
      <c r="AJX1005" s="226"/>
      <c r="AJY1005" s="226"/>
      <c r="AJZ1005" s="226"/>
      <c r="AKA1005" s="226"/>
      <c r="AKB1005" s="226"/>
      <c r="AKC1005" s="226"/>
      <c r="AKD1005" s="226"/>
      <c r="AKE1005" s="226"/>
      <c r="AKF1005" s="226"/>
      <c r="AKG1005" s="226"/>
      <c r="AKH1005" s="226"/>
      <c r="AKI1005" s="226"/>
      <c r="AKJ1005" s="226"/>
      <c r="AKK1005" s="226"/>
      <c r="AKL1005" s="226"/>
      <c r="AKM1005" s="226"/>
      <c r="AKN1005" s="226"/>
      <c r="AKO1005" s="226"/>
      <c r="AKP1005" s="226"/>
      <c r="AKQ1005" s="226"/>
      <c r="AKR1005" s="226"/>
      <c r="AKS1005" s="226"/>
      <c r="AKT1005" s="226"/>
      <c r="AKU1005" s="226"/>
      <c r="AKV1005" s="226"/>
      <c r="AKW1005" s="226"/>
      <c r="AKX1005" s="226"/>
      <c r="AKY1005" s="226"/>
      <c r="AKZ1005" s="226"/>
      <c r="ALA1005" s="226"/>
      <c r="ALB1005" s="226"/>
      <c r="ALC1005" s="226"/>
      <c r="ALD1005" s="226"/>
      <c r="ALE1005" s="226"/>
      <c r="ALF1005" s="226"/>
      <c r="ALG1005" s="226"/>
      <c r="ALH1005" s="226"/>
      <c r="ALI1005" s="226"/>
      <c r="ALJ1005" s="226"/>
      <c r="ALK1005" s="226"/>
      <c r="ALL1005" s="226"/>
      <c r="ALM1005" s="226"/>
      <c r="ALN1005" s="226"/>
      <c r="ALO1005" s="226"/>
      <c r="ALP1005" s="226"/>
      <c r="ALQ1005" s="226"/>
      <c r="ALR1005" s="226"/>
      <c r="ALS1005" s="226"/>
      <c r="ALT1005" s="226"/>
      <c r="ALU1005" s="226"/>
      <c r="ALV1005" s="226"/>
      <c r="ALW1005" s="226"/>
      <c r="ALX1005" s="226"/>
      <c r="ALY1005" s="226"/>
      <c r="ALZ1005" s="226"/>
      <c r="AMA1005" s="226"/>
      <c r="AMB1005" s="226"/>
      <c r="AMC1005" s="226"/>
      <c r="AMD1005" s="226"/>
      <c r="AME1005" s="226"/>
      <c r="AMF1005" s="226"/>
      <c r="AMG1005" s="226"/>
      <c r="AMH1005" s="226"/>
      <c r="AMI1005" s="226"/>
      <c r="AMJ1005" s="226"/>
      <c r="AMK1005" s="226"/>
      <c r="AML1005" s="226"/>
      <c r="AMM1005" s="226"/>
      <c r="AMN1005" s="226"/>
      <c r="AMO1005" s="226"/>
      <c r="AMP1005" s="226"/>
      <c r="AMQ1005" s="226"/>
      <c r="AMR1005" s="226"/>
      <c r="AMS1005" s="226"/>
      <c r="AMT1005" s="226"/>
      <c r="AMU1005" s="226"/>
      <c r="AMV1005" s="226"/>
      <c r="AMW1005" s="226"/>
      <c r="AMX1005" s="226"/>
    </row>
    <row r="1006" spans="1:1038" s="398" customFormat="1" ht="18" customHeight="1">
      <c r="A1006" s="548"/>
      <c r="B1006" s="543"/>
      <c r="C1006" s="226"/>
      <c r="D1006" s="225"/>
      <c r="E1006" s="422">
        <v>113</v>
      </c>
      <c r="F1006" s="422">
        <v>4</v>
      </c>
      <c r="G1006" s="526" t="str">
        <f t="shared" si="826"/>
        <v>113-4</v>
      </c>
      <c r="H1006" s="226">
        <v>81</v>
      </c>
      <c r="I1006" s="226">
        <v>81.5</v>
      </c>
      <c r="J1006" s="544"/>
      <c r="K1006" s="545"/>
      <c r="L1006" s="171">
        <f>(VLOOKUP($G1006,Depth_Lookup!$A$3:$J$410,10,FALSE))+(H1006/100)</f>
        <v>299.65500000000003</v>
      </c>
      <c r="M1006" s="171">
        <f>(VLOOKUP($G1006,Depth_Lookup!$A$3:$J$410,10,FALSE))+(I1006/100)</f>
        <v>299.66000000000003</v>
      </c>
      <c r="N1006" s="232"/>
      <c r="O1006" s="226"/>
      <c r="P1006" s="226"/>
      <c r="Q1006" s="226"/>
      <c r="R1006" s="391" t="s">
        <v>2389</v>
      </c>
      <c r="S1006" s="226"/>
      <c r="T1006" s="226"/>
      <c r="U1006" s="226"/>
      <c r="V1006" s="226"/>
      <c r="W1006" s="226"/>
      <c r="X1006" s="392"/>
      <c r="Y1006" s="226"/>
      <c r="Z1006" s="226"/>
      <c r="AA1006" s="226"/>
      <c r="AB1006" s="226"/>
      <c r="AC1006" s="226"/>
      <c r="AD1006" s="226"/>
      <c r="AE1006" s="393"/>
      <c r="AF1006" s="391"/>
      <c r="AG1006" s="394"/>
      <c r="AH1006" s="226"/>
      <c r="AI1006" s="257"/>
      <c r="AJ1006" s="226"/>
      <c r="AK1006" s="226"/>
      <c r="AL1006" s="226"/>
      <c r="AM1006" s="226"/>
      <c r="AN1006" s="226"/>
      <c r="AO1006" s="257"/>
      <c r="AP1006" s="226"/>
      <c r="AQ1006" s="226"/>
      <c r="AR1006" s="226"/>
      <c r="AS1006" s="226"/>
      <c r="AT1006" s="226"/>
      <c r="AU1006" s="257"/>
      <c r="AV1006" s="226"/>
      <c r="AW1006" s="226"/>
      <c r="AX1006" s="226"/>
      <c r="AY1006" s="226"/>
      <c r="AZ1006" s="226"/>
      <c r="BA1006" s="257"/>
      <c r="BB1006" s="226"/>
      <c r="BC1006" s="226"/>
      <c r="BD1006" s="226"/>
      <c r="BE1006" s="226"/>
      <c r="BF1006" s="226"/>
      <c r="BG1006" s="257"/>
      <c r="BH1006" s="226"/>
      <c r="BI1006" s="226"/>
      <c r="BJ1006" s="226"/>
      <c r="BK1006" s="226"/>
      <c r="BL1006" s="226"/>
      <c r="BM1006" s="257"/>
      <c r="BN1006" s="226"/>
      <c r="BO1006" s="226"/>
      <c r="BP1006" s="226"/>
      <c r="BQ1006" s="226"/>
      <c r="BR1006" s="226"/>
      <c r="BS1006" s="226"/>
      <c r="BT1006" s="226"/>
      <c r="BU1006" s="226"/>
      <c r="BV1006" s="226"/>
      <c r="BW1006" s="226"/>
      <c r="BX1006" s="226"/>
      <c r="BY1006" s="257"/>
      <c r="BZ1006" s="226"/>
      <c r="CA1006" s="226"/>
      <c r="CB1006" s="226"/>
      <c r="CC1006" s="226"/>
      <c r="CD1006" s="226"/>
      <c r="CE1006" s="226"/>
      <c r="CF1006" s="399"/>
      <c r="CG1006" s="259"/>
      <c r="CH1006" s="150"/>
      <c r="CI1006" s="150"/>
      <c r="CJ1006" s="150"/>
      <c r="CK1006" s="158"/>
      <c r="CL1006" s="395"/>
      <c r="CM1006" s="395"/>
      <c r="CN1006" s="395"/>
      <c r="CO1006" s="395"/>
      <c r="CP1006" s="395"/>
      <c r="CQ1006" s="395"/>
      <c r="CR1006" s="395"/>
      <c r="CS1006" s="395"/>
      <c r="CT1006" s="395"/>
      <c r="CU1006" s="395"/>
      <c r="CV1006" s="395"/>
      <c r="CW1006" s="395"/>
      <c r="CX1006" s="395"/>
      <c r="CY1006" s="395"/>
      <c r="CZ1006" s="395"/>
      <c r="DA1006" s="395"/>
      <c r="DB1006" s="395"/>
      <c r="DC1006" s="256"/>
      <c r="DD1006" s="395"/>
      <c r="DE1006" s="395"/>
      <c r="DF1006" s="395"/>
      <c r="DG1006" s="395"/>
      <c r="DH1006" s="395"/>
      <c r="DI1006" s="395"/>
      <c r="DJ1006" s="395"/>
      <c r="DK1006" s="396"/>
      <c r="DL1006" s="259"/>
      <c r="DM1006" s="395"/>
      <c r="DN1006" s="395"/>
      <c r="DO1006" s="397"/>
      <c r="DQ1006" s="259"/>
      <c r="DR1006" s="397"/>
      <c r="DS1006" s="259"/>
      <c r="DT1006" s="263"/>
      <c r="DU1006" s="256"/>
      <c r="DV1006" s="256"/>
      <c r="DW1006" s="400"/>
      <c r="DX1006" s="155"/>
      <c r="DY1006" s="155"/>
      <c r="DZ1006" s="546"/>
      <c r="EA1006" s="104"/>
      <c r="EB1006" s="256"/>
      <c r="EC1006" s="104"/>
      <c r="ED1006" s="229" t="s">
        <v>2517</v>
      </c>
      <c r="EE1006" s="401"/>
      <c r="EF1006" s="402"/>
      <c r="EG1006" s="401"/>
      <c r="EH1006" s="403"/>
      <c r="EI1006" s="404"/>
      <c r="EJ1006" s="405"/>
      <c r="EK1006" s="406"/>
      <c r="EL1006" s="401"/>
      <c r="EM1006" s="403"/>
      <c r="EN1006" s="403" t="s">
        <v>1448</v>
      </c>
      <c r="EO1006" s="407">
        <v>0.2</v>
      </c>
      <c r="EP1006" s="407" t="s">
        <v>2051</v>
      </c>
      <c r="EQ1006" s="407"/>
      <c r="ER1006" s="407"/>
      <c r="ES1006" s="407"/>
      <c r="ET1006" s="407"/>
      <c r="EU1006" s="407"/>
      <c r="EV1006" s="408">
        <v>56</v>
      </c>
      <c r="EW1006" s="408">
        <v>90</v>
      </c>
      <c r="EX1006" s="408">
        <v>73</v>
      </c>
      <c r="EY1006" s="408">
        <v>180</v>
      </c>
      <c r="EZ1006" s="192">
        <f t="shared" si="755"/>
        <v>-24.383093560850511</v>
      </c>
      <c r="FA1006" s="192">
        <f t="shared" si="756"/>
        <v>335.61690643914949</v>
      </c>
      <c r="FB1006" s="192">
        <f t="shared" si="757"/>
        <v>15.5604563818461</v>
      </c>
      <c r="FC1006" s="192">
        <f t="shared" si="758"/>
        <v>65.616906439149489</v>
      </c>
      <c r="FD1006" s="192">
        <f t="shared" si="759"/>
        <v>74.439543618153905</v>
      </c>
      <c r="FE1006" s="193">
        <f t="shared" si="760"/>
        <v>155.61690643914949</v>
      </c>
      <c r="FF1006" s="194">
        <f t="shared" si="761"/>
        <v>74.439543618153905</v>
      </c>
      <c r="FG1006" s="401"/>
      <c r="FH1006" s="403"/>
      <c r="FI1006" s="778">
        <f t="shared" si="762"/>
        <v>0.2</v>
      </c>
      <c r="FJ1006" s="779">
        <f t="shared" si="763"/>
        <v>74.439543618153905</v>
      </c>
      <c r="FK1006" s="779">
        <f t="shared" si="764"/>
        <v>15.560456381846095</v>
      </c>
      <c r="FL1006" s="780">
        <f t="shared" si="765"/>
        <v>0.27158119697617839</v>
      </c>
      <c r="FM1006" s="169">
        <f t="shared" si="766"/>
        <v>0.26825501424213444</v>
      </c>
      <c r="FN1006" s="783">
        <f t="shared" si="767"/>
        <v>5.3651002848426887E-2</v>
      </c>
      <c r="FO1006" s="226"/>
      <c r="FP1006" s="226"/>
      <c r="FQ1006" s="226"/>
      <c r="FR1006" s="226"/>
      <c r="FS1006" s="226"/>
      <c r="FT1006" s="226"/>
      <c r="FU1006" s="226"/>
      <c r="FV1006" s="226"/>
      <c r="FW1006" s="226"/>
      <c r="FX1006" s="226"/>
      <c r="FY1006" s="226"/>
      <c r="FZ1006" s="226"/>
      <c r="GA1006" s="226"/>
      <c r="GB1006" s="226"/>
      <c r="GC1006" s="226"/>
      <c r="GD1006" s="226"/>
      <c r="GE1006" s="226"/>
      <c r="GF1006" s="226"/>
      <c r="GG1006" s="226"/>
      <c r="GH1006" s="226"/>
      <c r="GI1006" s="226"/>
      <c r="GJ1006" s="226"/>
      <c r="GK1006" s="226"/>
      <c r="GL1006" s="226"/>
      <c r="GM1006" s="226"/>
      <c r="GN1006" s="226"/>
      <c r="GO1006" s="226"/>
      <c r="GP1006" s="226"/>
      <c r="GQ1006" s="226"/>
      <c r="GR1006" s="226"/>
      <c r="GS1006" s="226"/>
      <c r="GT1006" s="226"/>
      <c r="GU1006" s="226"/>
      <c r="GV1006" s="226"/>
      <c r="GW1006" s="226"/>
      <c r="GX1006" s="226"/>
      <c r="GY1006" s="226"/>
      <c r="GZ1006" s="226"/>
      <c r="HA1006" s="226"/>
      <c r="HB1006" s="226"/>
      <c r="HC1006" s="226"/>
      <c r="HD1006" s="226"/>
      <c r="HE1006" s="226"/>
      <c r="HF1006" s="226"/>
      <c r="HG1006" s="226"/>
      <c r="HH1006" s="226"/>
      <c r="HI1006" s="226"/>
      <c r="HJ1006" s="226"/>
      <c r="HK1006" s="226"/>
      <c r="HL1006" s="226"/>
      <c r="HM1006" s="226"/>
      <c r="HN1006" s="226"/>
      <c r="HO1006" s="226"/>
      <c r="HP1006" s="226"/>
      <c r="HQ1006" s="226"/>
      <c r="HR1006" s="226"/>
      <c r="HS1006" s="226"/>
      <c r="HT1006" s="226"/>
      <c r="HU1006" s="226"/>
      <c r="HV1006" s="226"/>
      <c r="HW1006" s="226"/>
      <c r="HX1006" s="226"/>
      <c r="HY1006" s="226"/>
      <c r="HZ1006" s="226"/>
      <c r="IA1006" s="226"/>
      <c r="IB1006" s="226"/>
      <c r="IC1006" s="226"/>
      <c r="ID1006" s="226"/>
      <c r="IE1006" s="226"/>
      <c r="IF1006" s="226"/>
      <c r="IG1006" s="226"/>
      <c r="IH1006" s="226"/>
      <c r="II1006" s="226"/>
      <c r="IJ1006" s="226"/>
      <c r="IK1006" s="226"/>
      <c r="IL1006" s="226"/>
      <c r="IM1006" s="226"/>
      <c r="IN1006" s="226"/>
      <c r="IO1006" s="226"/>
      <c r="IP1006" s="226"/>
      <c r="IQ1006" s="226"/>
      <c r="IR1006" s="226"/>
      <c r="IS1006" s="226"/>
      <c r="IT1006" s="226"/>
      <c r="IU1006" s="226"/>
      <c r="IV1006" s="226"/>
      <c r="IW1006" s="226"/>
      <c r="IX1006" s="226"/>
      <c r="IY1006" s="226"/>
      <c r="IZ1006" s="226"/>
      <c r="JA1006" s="226"/>
      <c r="JB1006" s="226"/>
      <c r="JC1006" s="226"/>
      <c r="JD1006" s="226"/>
      <c r="JE1006" s="226"/>
      <c r="JF1006" s="226"/>
      <c r="JG1006" s="226"/>
      <c r="JH1006" s="226"/>
      <c r="JI1006" s="226"/>
      <c r="JJ1006" s="226"/>
      <c r="JK1006" s="226"/>
      <c r="JL1006" s="226"/>
      <c r="JM1006" s="226"/>
      <c r="JN1006" s="226"/>
      <c r="JO1006" s="226"/>
      <c r="JP1006" s="226"/>
      <c r="JQ1006" s="226"/>
      <c r="JR1006" s="226"/>
      <c r="JS1006" s="226"/>
      <c r="JT1006" s="226"/>
      <c r="JU1006" s="226"/>
      <c r="JV1006" s="226"/>
      <c r="JW1006" s="226"/>
      <c r="JX1006" s="226"/>
      <c r="JY1006" s="226"/>
      <c r="JZ1006" s="226"/>
      <c r="KA1006" s="226"/>
      <c r="KB1006" s="226"/>
      <c r="KC1006" s="226"/>
      <c r="KD1006" s="226"/>
      <c r="KE1006" s="226"/>
      <c r="KF1006" s="226"/>
      <c r="KG1006" s="226"/>
      <c r="KH1006" s="226"/>
      <c r="KI1006" s="226"/>
      <c r="KJ1006" s="226"/>
      <c r="KK1006" s="226"/>
      <c r="KL1006" s="226"/>
      <c r="KM1006" s="226"/>
      <c r="KN1006" s="226"/>
      <c r="KO1006" s="226"/>
      <c r="KP1006" s="226"/>
      <c r="KQ1006" s="226"/>
      <c r="KR1006" s="226"/>
      <c r="KS1006" s="226"/>
      <c r="KT1006" s="226"/>
      <c r="KU1006" s="226"/>
      <c r="KV1006" s="226"/>
      <c r="KW1006" s="226"/>
      <c r="KX1006" s="226"/>
      <c r="KY1006" s="226"/>
      <c r="KZ1006" s="226"/>
      <c r="LA1006" s="226"/>
      <c r="LB1006" s="226"/>
      <c r="LC1006" s="226"/>
      <c r="LD1006" s="226"/>
      <c r="LE1006" s="226"/>
      <c r="LF1006" s="226"/>
      <c r="LG1006" s="226"/>
      <c r="LH1006" s="226"/>
      <c r="LI1006" s="226"/>
      <c r="LJ1006" s="226"/>
      <c r="LK1006" s="226"/>
      <c r="LL1006" s="226"/>
      <c r="LM1006" s="226"/>
      <c r="LN1006" s="226"/>
      <c r="LO1006" s="226"/>
      <c r="LP1006" s="226"/>
      <c r="LQ1006" s="226"/>
      <c r="LR1006" s="226"/>
      <c r="LS1006" s="226"/>
      <c r="LT1006" s="226"/>
      <c r="LU1006" s="226"/>
      <c r="LV1006" s="226"/>
      <c r="LW1006" s="226"/>
      <c r="LX1006" s="226"/>
      <c r="LY1006" s="226"/>
      <c r="LZ1006" s="226"/>
      <c r="MA1006" s="226"/>
      <c r="MB1006" s="226"/>
      <c r="MC1006" s="226"/>
      <c r="MD1006" s="226"/>
      <c r="ME1006" s="226"/>
      <c r="MF1006" s="226"/>
      <c r="MG1006" s="226"/>
      <c r="MH1006" s="226"/>
      <c r="MI1006" s="226"/>
      <c r="MJ1006" s="226"/>
      <c r="MK1006" s="226"/>
      <c r="ML1006" s="226"/>
      <c r="MM1006" s="226"/>
      <c r="MN1006" s="226"/>
      <c r="MO1006" s="226"/>
      <c r="MP1006" s="226"/>
      <c r="MQ1006" s="226"/>
      <c r="MR1006" s="226"/>
      <c r="MS1006" s="226"/>
      <c r="MT1006" s="226"/>
      <c r="MU1006" s="226"/>
      <c r="MV1006" s="226"/>
      <c r="MW1006" s="226"/>
      <c r="MX1006" s="226"/>
      <c r="MY1006" s="226"/>
      <c r="MZ1006" s="226"/>
      <c r="NA1006" s="226"/>
      <c r="NB1006" s="226"/>
      <c r="NC1006" s="226"/>
      <c r="ND1006" s="226"/>
      <c r="NE1006" s="226"/>
      <c r="NF1006" s="226"/>
      <c r="NG1006" s="226"/>
      <c r="NH1006" s="226"/>
      <c r="NI1006" s="226"/>
      <c r="NJ1006" s="226"/>
      <c r="NK1006" s="226"/>
      <c r="NL1006" s="226"/>
      <c r="NM1006" s="226"/>
      <c r="NN1006" s="226"/>
      <c r="NO1006" s="226"/>
      <c r="NP1006" s="226"/>
      <c r="NQ1006" s="226"/>
      <c r="NR1006" s="226"/>
      <c r="NS1006" s="226"/>
      <c r="NT1006" s="226"/>
      <c r="NU1006" s="226"/>
      <c r="NV1006" s="226"/>
      <c r="NW1006" s="226"/>
      <c r="NX1006" s="226"/>
      <c r="NY1006" s="226"/>
      <c r="NZ1006" s="226"/>
      <c r="OA1006" s="226"/>
      <c r="OB1006" s="226"/>
      <c r="OC1006" s="226"/>
      <c r="OD1006" s="226"/>
      <c r="OE1006" s="226"/>
      <c r="OF1006" s="226"/>
      <c r="OG1006" s="226"/>
      <c r="OH1006" s="226"/>
      <c r="OI1006" s="226"/>
      <c r="OJ1006" s="226"/>
      <c r="OK1006" s="226"/>
      <c r="OL1006" s="226"/>
      <c r="OM1006" s="226"/>
      <c r="ON1006" s="226"/>
      <c r="OO1006" s="226"/>
      <c r="OP1006" s="226"/>
      <c r="OQ1006" s="226"/>
      <c r="OR1006" s="226"/>
      <c r="OS1006" s="226"/>
      <c r="OT1006" s="226"/>
      <c r="OU1006" s="226"/>
      <c r="OV1006" s="226"/>
      <c r="OW1006" s="226"/>
      <c r="OX1006" s="226"/>
      <c r="OY1006" s="226"/>
      <c r="OZ1006" s="226"/>
      <c r="PA1006" s="226"/>
      <c r="PB1006" s="226"/>
      <c r="PC1006" s="226"/>
      <c r="PD1006" s="226"/>
      <c r="PE1006" s="226"/>
      <c r="PF1006" s="226"/>
      <c r="PG1006" s="226"/>
      <c r="PH1006" s="226"/>
      <c r="PI1006" s="226"/>
      <c r="PJ1006" s="226"/>
      <c r="PK1006" s="226"/>
      <c r="PL1006" s="226"/>
      <c r="PM1006" s="226"/>
      <c r="PN1006" s="226"/>
      <c r="PO1006" s="226"/>
      <c r="PP1006" s="226"/>
      <c r="PQ1006" s="226"/>
      <c r="PR1006" s="226"/>
      <c r="PS1006" s="226"/>
      <c r="PT1006" s="226"/>
      <c r="PU1006" s="226"/>
      <c r="PV1006" s="226"/>
      <c r="PW1006" s="226"/>
      <c r="PX1006" s="226"/>
      <c r="PY1006" s="226"/>
      <c r="PZ1006" s="226"/>
      <c r="QA1006" s="226"/>
      <c r="QB1006" s="226"/>
      <c r="QC1006" s="226"/>
      <c r="QD1006" s="226"/>
      <c r="QE1006" s="226"/>
      <c r="QF1006" s="226"/>
      <c r="QG1006" s="226"/>
      <c r="QH1006" s="226"/>
      <c r="QI1006" s="226"/>
      <c r="QJ1006" s="226"/>
      <c r="QK1006" s="226"/>
      <c r="QL1006" s="226"/>
      <c r="QM1006" s="226"/>
      <c r="QN1006" s="226"/>
      <c r="QO1006" s="226"/>
      <c r="QP1006" s="226"/>
      <c r="QQ1006" s="226"/>
      <c r="QR1006" s="226"/>
      <c r="QS1006" s="226"/>
      <c r="QT1006" s="226"/>
      <c r="QU1006" s="226"/>
      <c r="QV1006" s="226"/>
      <c r="QW1006" s="226"/>
      <c r="QX1006" s="226"/>
      <c r="QY1006" s="226"/>
      <c r="QZ1006" s="226"/>
      <c r="RA1006" s="226"/>
      <c r="RB1006" s="226"/>
      <c r="RC1006" s="226"/>
      <c r="RD1006" s="226"/>
      <c r="RE1006" s="226"/>
      <c r="RF1006" s="226"/>
      <c r="RG1006" s="226"/>
      <c r="RH1006" s="226"/>
      <c r="RI1006" s="226"/>
      <c r="RJ1006" s="226"/>
      <c r="RK1006" s="226"/>
      <c r="RL1006" s="226"/>
      <c r="RM1006" s="226"/>
      <c r="RN1006" s="226"/>
      <c r="RO1006" s="226"/>
      <c r="RP1006" s="226"/>
      <c r="RQ1006" s="226"/>
      <c r="RR1006" s="226"/>
      <c r="RS1006" s="226"/>
      <c r="RT1006" s="226"/>
      <c r="RU1006" s="226"/>
      <c r="RV1006" s="226"/>
      <c r="RW1006" s="226"/>
      <c r="RX1006" s="226"/>
      <c r="RY1006" s="226"/>
      <c r="RZ1006" s="226"/>
      <c r="SA1006" s="226"/>
      <c r="SB1006" s="226"/>
      <c r="SC1006" s="226"/>
      <c r="SD1006" s="226"/>
      <c r="SE1006" s="226"/>
      <c r="SF1006" s="226"/>
      <c r="SG1006" s="226"/>
      <c r="SH1006" s="226"/>
      <c r="SI1006" s="226"/>
      <c r="SJ1006" s="226"/>
      <c r="SK1006" s="226"/>
      <c r="SL1006" s="226"/>
      <c r="SM1006" s="226"/>
      <c r="SN1006" s="226"/>
      <c r="SO1006" s="226"/>
      <c r="SP1006" s="226"/>
      <c r="SQ1006" s="226"/>
      <c r="SR1006" s="226"/>
      <c r="SS1006" s="226"/>
      <c r="ST1006" s="226"/>
      <c r="SU1006" s="226"/>
      <c r="SV1006" s="226"/>
      <c r="SW1006" s="226"/>
      <c r="SX1006" s="226"/>
      <c r="SY1006" s="226"/>
      <c r="SZ1006" s="226"/>
      <c r="TA1006" s="226"/>
      <c r="TB1006" s="226"/>
      <c r="TC1006" s="226"/>
      <c r="TD1006" s="226"/>
      <c r="TE1006" s="226"/>
      <c r="TF1006" s="226"/>
      <c r="TG1006" s="226"/>
      <c r="TH1006" s="226"/>
      <c r="TI1006" s="226"/>
      <c r="TJ1006" s="226"/>
      <c r="TK1006" s="226"/>
      <c r="TL1006" s="226"/>
      <c r="TM1006" s="226"/>
      <c r="TN1006" s="226"/>
      <c r="TO1006" s="226"/>
      <c r="TP1006" s="226"/>
      <c r="TQ1006" s="226"/>
      <c r="TR1006" s="226"/>
      <c r="TS1006" s="226"/>
      <c r="TT1006" s="226"/>
      <c r="TU1006" s="226"/>
      <c r="TV1006" s="226"/>
      <c r="TW1006" s="226"/>
      <c r="TX1006" s="226"/>
      <c r="TY1006" s="226"/>
      <c r="TZ1006" s="226"/>
      <c r="UA1006" s="226"/>
      <c r="UB1006" s="226"/>
      <c r="UC1006" s="226"/>
      <c r="UD1006" s="226"/>
      <c r="UE1006" s="226"/>
      <c r="UF1006" s="226"/>
      <c r="UG1006" s="226"/>
      <c r="UH1006" s="226"/>
      <c r="UI1006" s="226"/>
      <c r="UJ1006" s="226"/>
      <c r="UK1006" s="226"/>
      <c r="UL1006" s="226"/>
      <c r="UM1006" s="226"/>
      <c r="UN1006" s="226"/>
      <c r="UO1006" s="226"/>
      <c r="UP1006" s="226"/>
      <c r="UQ1006" s="226"/>
      <c r="UR1006" s="226"/>
      <c r="US1006" s="226"/>
      <c r="UT1006" s="226"/>
      <c r="UU1006" s="226"/>
      <c r="UV1006" s="226"/>
      <c r="UW1006" s="226"/>
      <c r="UX1006" s="226"/>
      <c r="UY1006" s="226"/>
      <c r="UZ1006" s="226"/>
      <c r="VA1006" s="226"/>
      <c r="VB1006" s="226"/>
      <c r="VC1006" s="226"/>
      <c r="VD1006" s="226"/>
      <c r="VE1006" s="226"/>
      <c r="VF1006" s="226"/>
      <c r="VG1006" s="226"/>
      <c r="VH1006" s="226"/>
      <c r="VI1006" s="226"/>
      <c r="VJ1006" s="226"/>
      <c r="VK1006" s="226"/>
      <c r="VL1006" s="226"/>
      <c r="VM1006" s="226"/>
      <c r="VN1006" s="226"/>
      <c r="VO1006" s="226"/>
      <c r="VP1006" s="226"/>
      <c r="VQ1006" s="226"/>
      <c r="VR1006" s="226"/>
      <c r="VS1006" s="226"/>
      <c r="VT1006" s="226"/>
      <c r="VU1006" s="226"/>
      <c r="VV1006" s="226"/>
      <c r="VW1006" s="226"/>
      <c r="VX1006" s="226"/>
      <c r="VY1006" s="226"/>
      <c r="VZ1006" s="226"/>
      <c r="WA1006" s="226"/>
      <c r="WB1006" s="226"/>
      <c r="WC1006" s="226"/>
      <c r="WD1006" s="226"/>
      <c r="WE1006" s="226"/>
      <c r="WF1006" s="226"/>
      <c r="WG1006" s="226"/>
      <c r="WH1006" s="226"/>
      <c r="WI1006" s="226"/>
      <c r="WJ1006" s="226"/>
      <c r="WK1006" s="226"/>
      <c r="WL1006" s="226"/>
      <c r="WM1006" s="226"/>
      <c r="WN1006" s="226"/>
      <c r="WO1006" s="226"/>
      <c r="WP1006" s="226"/>
      <c r="WQ1006" s="226"/>
      <c r="WR1006" s="226"/>
      <c r="WS1006" s="226"/>
      <c r="WT1006" s="226"/>
      <c r="WU1006" s="226"/>
      <c r="WV1006" s="226"/>
      <c r="WW1006" s="226"/>
      <c r="WX1006" s="226"/>
      <c r="WY1006" s="226"/>
      <c r="WZ1006" s="226"/>
      <c r="XA1006" s="226"/>
      <c r="XB1006" s="226"/>
      <c r="XC1006" s="226"/>
      <c r="XD1006" s="226"/>
      <c r="XE1006" s="226"/>
      <c r="XF1006" s="226"/>
      <c r="XG1006" s="226"/>
      <c r="XH1006" s="226"/>
      <c r="XI1006" s="226"/>
      <c r="XJ1006" s="226"/>
      <c r="XK1006" s="226"/>
      <c r="XL1006" s="226"/>
      <c r="XM1006" s="226"/>
      <c r="XN1006" s="226"/>
      <c r="XO1006" s="226"/>
      <c r="XP1006" s="226"/>
      <c r="XQ1006" s="226"/>
      <c r="XR1006" s="226"/>
      <c r="XS1006" s="226"/>
      <c r="XT1006" s="226"/>
      <c r="XU1006" s="226"/>
      <c r="XV1006" s="226"/>
      <c r="XW1006" s="226"/>
      <c r="XX1006" s="226"/>
      <c r="XY1006" s="226"/>
      <c r="XZ1006" s="226"/>
      <c r="YA1006" s="226"/>
      <c r="YB1006" s="226"/>
      <c r="YC1006" s="226"/>
      <c r="YD1006" s="226"/>
      <c r="YE1006" s="226"/>
      <c r="YF1006" s="226"/>
      <c r="YG1006" s="226"/>
      <c r="YH1006" s="226"/>
      <c r="YI1006" s="226"/>
      <c r="YJ1006" s="226"/>
      <c r="YK1006" s="226"/>
      <c r="YL1006" s="226"/>
      <c r="YM1006" s="226"/>
      <c r="YN1006" s="226"/>
      <c r="YO1006" s="226"/>
      <c r="YP1006" s="226"/>
      <c r="YQ1006" s="226"/>
      <c r="YR1006" s="226"/>
      <c r="YS1006" s="226"/>
      <c r="YT1006" s="226"/>
      <c r="YU1006" s="226"/>
      <c r="YV1006" s="226"/>
      <c r="YW1006" s="226"/>
      <c r="YX1006" s="226"/>
      <c r="YY1006" s="226"/>
      <c r="YZ1006" s="226"/>
      <c r="ZA1006" s="226"/>
      <c r="ZB1006" s="226"/>
      <c r="ZC1006" s="226"/>
      <c r="ZD1006" s="226"/>
      <c r="ZE1006" s="226"/>
      <c r="ZF1006" s="226"/>
      <c r="ZG1006" s="226"/>
      <c r="ZH1006" s="226"/>
      <c r="ZI1006" s="226"/>
      <c r="ZJ1006" s="226"/>
      <c r="ZK1006" s="226"/>
      <c r="ZL1006" s="226"/>
      <c r="ZM1006" s="226"/>
      <c r="ZN1006" s="226"/>
      <c r="ZO1006" s="226"/>
      <c r="ZP1006" s="226"/>
      <c r="ZQ1006" s="226"/>
      <c r="ZR1006" s="226"/>
      <c r="ZS1006" s="226"/>
      <c r="ZT1006" s="226"/>
      <c r="ZU1006" s="226"/>
      <c r="ZV1006" s="226"/>
      <c r="ZW1006" s="226"/>
      <c r="ZX1006" s="226"/>
      <c r="ZY1006" s="226"/>
      <c r="ZZ1006" s="226"/>
      <c r="AAA1006" s="226"/>
      <c r="AAB1006" s="226"/>
      <c r="AAC1006" s="226"/>
      <c r="AAD1006" s="226"/>
      <c r="AAE1006" s="226"/>
      <c r="AAF1006" s="226"/>
      <c r="AAG1006" s="226"/>
      <c r="AAH1006" s="226"/>
      <c r="AAI1006" s="226"/>
      <c r="AAJ1006" s="226"/>
      <c r="AAK1006" s="226"/>
      <c r="AAL1006" s="226"/>
      <c r="AAM1006" s="226"/>
      <c r="AAN1006" s="226"/>
      <c r="AAO1006" s="226"/>
      <c r="AAP1006" s="226"/>
      <c r="AAQ1006" s="226"/>
      <c r="AAR1006" s="226"/>
      <c r="AAS1006" s="226"/>
      <c r="AAT1006" s="226"/>
      <c r="AAU1006" s="226"/>
      <c r="AAV1006" s="226"/>
      <c r="AAW1006" s="226"/>
      <c r="AAX1006" s="226"/>
      <c r="AAY1006" s="226"/>
      <c r="AAZ1006" s="226"/>
      <c r="ABA1006" s="226"/>
      <c r="ABB1006" s="226"/>
      <c r="ABC1006" s="226"/>
      <c r="ABD1006" s="226"/>
      <c r="ABE1006" s="226"/>
      <c r="ABF1006" s="226"/>
      <c r="ABG1006" s="226"/>
      <c r="ABH1006" s="226"/>
      <c r="ABI1006" s="226"/>
      <c r="ABJ1006" s="226"/>
      <c r="ABK1006" s="226"/>
      <c r="ABL1006" s="226"/>
      <c r="ABM1006" s="226"/>
      <c r="ABN1006" s="226"/>
      <c r="ABO1006" s="226"/>
      <c r="ABP1006" s="226"/>
      <c r="ABQ1006" s="226"/>
      <c r="ABR1006" s="226"/>
      <c r="ABS1006" s="226"/>
      <c r="ABT1006" s="226"/>
      <c r="ABU1006" s="226"/>
      <c r="ABV1006" s="226"/>
      <c r="ABW1006" s="226"/>
      <c r="ABX1006" s="226"/>
      <c r="ABY1006" s="226"/>
      <c r="ABZ1006" s="226"/>
      <c r="ACA1006" s="226"/>
      <c r="ACB1006" s="226"/>
      <c r="ACC1006" s="226"/>
      <c r="ACD1006" s="226"/>
      <c r="ACE1006" s="226"/>
      <c r="ACF1006" s="226"/>
      <c r="ACG1006" s="226"/>
      <c r="ACH1006" s="226"/>
      <c r="ACI1006" s="226"/>
      <c r="ACJ1006" s="226"/>
      <c r="ACK1006" s="226"/>
      <c r="ACL1006" s="226"/>
      <c r="ACM1006" s="226"/>
      <c r="ACN1006" s="226"/>
      <c r="ACO1006" s="226"/>
      <c r="ACP1006" s="226"/>
      <c r="ACQ1006" s="226"/>
      <c r="ACR1006" s="226"/>
      <c r="ACS1006" s="226"/>
      <c r="ACT1006" s="226"/>
      <c r="ACU1006" s="226"/>
      <c r="ACV1006" s="226"/>
      <c r="ACW1006" s="226"/>
      <c r="ACX1006" s="226"/>
      <c r="ACY1006" s="226"/>
      <c r="ACZ1006" s="226"/>
      <c r="ADA1006" s="226"/>
      <c r="ADB1006" s="226"/>
      <c r="ADC1006" s="226"/>
      <c r="ADD1006" s="226"/>
      <c r="ADE1006" s="226"/>
      <c r="ADF1006" s="226"/>
      <c r="ADG1006" s="226"/>
      <c r="ADH1006" s="226"/>
      <c r="ADI1006" s="226"/>
      <c r="ADJ1006" s="226"/>
      <c r="ADK1006" s="226"/>
      <c r="ADL1006" s="226"/>
      <c r="ADM1006" s="226"/>
      <c r="ADN1006" s="226"/>
      <c r="ADO1006" s="226"/>
      <c r="ADP1006" s="226"/>
      <c r="ADQ1006" s="226"/>
      <c r="ADR1006" s="226"/>
      <c r="ADS1006" s="226"/>
      <c r="ADT1006" s="226"/>
      <c r="ADU1006" s="226"/>
      <c r="ADV1006" s="226"/>
      <c r="ADW1006" s="226"/>
      <c r="ADX1006" s="226"/>
      <c r="ADY1006" s="226"/>
      <c r="ADZ1006" s="226"/>
      <c r="AEA1006" s="226"/>
      <c r="AEB1006" s="226"/>
      <c r="AEC1006" s="226"/>
      <c r="AED1006" s="226"/>
      <c r="AEE1006" s="226"/>
      <c r="AEF1006" s="226"/>
      <c r="AEG1006" s="226"/>
      <c r="AEH1006" s="226"/>
      <c r="AEI1006" s="226"/>
      <c r="AEJ1006" s="226"/>
      <c r="AEK1006" s="226"/>
      <c r="AEL1006" s="226"/>
      <c r="AEM1006" s="226"/>
      <c r="AEN1006" s="226"/>
      <c r="AEO1006" s="226"/>
      <c r="AEP1006" s="226"/>
      <c r="AEQ1006" s="226"/>
      <c r="AER1006" s="226"/>
      <c r="AES1006" s="226"/>
      <c r="AET1006" s="226"/>
      <c r="AEU1006" s="226"/>
      <c r="AEV1006" s="226"/>
      <c r="AEW1006" s="226"/>
      <c r="AEX1006" s="226"/>
      <c r="AEY1006" s="226"/>
      <c r="AEZ1006" s="226"/>
      <c r="AFA1006" s="226"/>
      <c r="AFB1006" s="226"/>
      <c r="AFC1006" s="226"/>
      <c r="AFD1006" s="226"/>
      <c r="AFE1006" s="226"/>
      <c r="AFF1006" s="226"/>
      <c r="AFG1006" s="226"/>
      <c r="AFH1006" s="226"/>
      <c r="AFI1006" s="226"/>
      <c r="AFJ1006" s="226"/>
      <c r="AFK1006" s="226"/>
      <c r="AFL1006" s="226"/>
      <c r="AFM1006" s="226"/>
      <c r="AFN1006" s="226"/>
      <c r="AFO1006" s="226"/>
      <c r="AFP1006" s="226"/>
      <c r="AFQ1006" s="226"/>
      <c r="AFR1006" s="226"/>
      <c r="AFS1006" s="226"/>
      <c r="AFT1006" s="226"/>
      <c r="AFU1006" s="226"/>
      <c r="AFV1006" s="226"/>
      <c r="AFW1006" s="226"/>
      <c r="AFX1006" s="226"/>
      <c r="AFY1006" s="226"/>
      <c r="AFZ1006" s="226"/>
      <c r="AGA1006" s="226"/>
      <c r="AGB1006" s="226"/>
      <c r="AGC1006" s="226"/>
      <c r="AGD1006" s="226"/>
      <c r="AGE1006" s="226"/>
      <c r="AGF1006" s="226"/>
      <c r="AGG1006" s="226"/>
      <c r="AGH1006" s="226"/>
      <c r="AGI1006" s="226"/>
      <c r="AGJ1006" s="226"/>
      <c r="AGK1006" s="226"/>
      <c r="AGL1006" s="226"/>
      <c r="AGM1006" s="226"/>
      <c r="AGN1006" s="226"/>
      <c r="AGO1006" s="226"/>
      <c r="AGP1006" s="226"/>
      <c r="AGQ1006" s="226"/>
      <c r="AGR1006" s="226"/>
      <c r="AGS1006" s="226"/>
      <c r="AGT1006" s="226"/>
      <c r="AGU1006" s="226"/>
      <c r="AGV1006" s="226"/>
      <c r="AGW1006" s="226"/>
      <c r="AGX1006" s="226"/>
      <c r="AGY1006" s="226"/>
      <c r="AGZ1006" s="226"/>
      <c r="AHA1006" s="226"/>
      <c r="AHB1006" s="226"/>
      <c r="AHC1006" s="226"/>
      <c r="AHD1006" s="226"/>
      <c r="AHE1006" s="226"/>
      <c r="AHF1006" s="226"/>
      <c r="AHG1006" s="226"/>
      <c r="AHH1006" s="226"/>
      <c r="AHI1006" s="226"/>
      <c r="AHJ1006" s="226"/>
      <c r="AHK1006" s="226"/>
      <c r="AHL1006" s="226"/>
      <c r="AHM1006" s="226"/>
      <c r="AHN1006" s="226"/>
      <c r="AHO1006" s="226"/>
      <c r="AHP1006" s="226"/>
      <c r="AHQ1006" s="226"/>
      <c r="AHR1006" s="226"/>
      <c r="AHS1006" s="226"/>
      <c r="AHT1006" s="226"/>
      <c r="AHU1006" s="226"/>
      <c r="AHV1006" s="226"/>
      <c r="AHW1006" s="226"/>
      <c r="AHX1006" s="226"/>
      <c r="AHY1006" s="226"/>
      <c r="AHZ1006" s="226"/>
      <c r="AIA1006" s="226"/>
      <c r="AIB1006" s="226"/>
      <c r="AIC1006" s="226"/>
      <c r="AID1006" s="226"/>
      <c r="AIE1006" s="226"/>
      <c r="AIF1006" s="226"/>
      <c r="AIG1006" s="226"/>
      <c r="AIH1006" s="226"/>
      <c r="AII1006" s="226"/>
      <c r="AIJ1006" s="226"/>
      <c r="AIK1006" s="226"/>
      <c r="AIL1006" s="226"/>
      <c r="AIM1006" s="226"/>
      <c r="AIN1006" s="226"/>
      <c r="AIO1006" s="226"/>
      <c r="AIP1006" s="226"/>
      <c r="AIQ1006" s="226"/>
      <c r="AIR1006" s="226"/>
      <c r="AIS1006" s="226"/>
      <c r="AIT1006" s="226"/>
      <c r="AIU1006" s="226"/>
      <c r="AIV1006" s="226"/>
      <c r="AIW1006" s="226"/>
      <c r="AIX1006" s="226"/>
      <c r="AIY1006" s="226"/>
      <c r="AIZ1006" s="226"/>
      <c r="AJA1006" s="226"/>
      <c r="AJB1006" s="226"/>
      <c r="AJC1006" s="226"/>
      <c r="AJD1006" s="226"/>
      <c r="AJE1006" s="226"/>
      <c r="AJF1006" s="226"/>
      <c r="AJG1006" s="226"/>
      <c r="AJH1006" s="226"/>
      <c r="AJI1006" s="226"/>
      <c r="AJJ1006" s="226"/>
      <c r="AJK1006" s="226"/>
      <c r="AJL1006" s="226"/>
      <c r="AJM1006" s="226"/>
      <c r="AJN1006" s="226"/>
      <c r="AJO1006" s="226"/>
      <c r="AJP1006" s="226"/>
      <c r="AJQ1006" s="226"/>
      <c r="AJR1006" s="226"/>
      <c r="AJS1006" s="226"/>
      <c r="AJT1006" s="226"/>
      <c r="AJU1006" s="226"/>
      <c r="AJV1006" s="226"/>
      <c r="AJW1006" s="226"/>
      <c r="AJX1006" s="226"/>
      <c r="AJY1006" s="226"/>
      <c r="AJZ1006" s="226"/>
      <c r="AKA1006" s="226"/>
      <c r="AKB1006" s="226"/>
      <c r="AKC1006" s="226"/>
      <c r="AKD1006" s="226"/>
      <c r="AKE1006" s="226"/>
      <c r="AKF1006" s="226"/>
      <c r="AKG1006" s="226"/>
      <c r="AKH1006" s="226"/>
      <c r="AKI1006" s="226"/>
      <c r="AKJ1006" s="226"/>
      <c r="AKK1006" s="226"/>
      <c r="AKL1006" s="226"/>
      <c r="AKM1006" s="226"/>
      <c r="AKN1006" s="226"/>
      <c r="AKO1006" s="226"/>
      <c r="AKP1006" s="226"/>
      <c r="AKQ1006" s="226"/>
      <c r="AKR1006" s="226"/>
      <c r="AKS1006" s="226"/>
      <c r="AKT1006" s="226"/>
      <c r="AKU1006" s="226"/>
      <c r="AKV1006" s="226"/>
      <c r="AKW1006" s="226"/>
      <c r="AKX1006" s="226"/>
      <c r="AKY1006" s="226"/>
      <c r="AKZ1006" s="226"/>
      <c r="ALA1006" s="226"/>
      <c r="ALB1006" s="226"/>
      <c r="ALC1006" s="226"/>
      <c r="ALD1006" s="226"/>
      <c r="ALE1006" s="226"/>
      <c r="ALF1006" s="226"/>
      <c r="ALG1006" s="226"/>
      <c r="ALH1006" s="226"/>
      <c r="ALI1006" s="226"/>
      <c r="ALJ1006" s="226"/>
      <c r="ALK1006" s="226"/>
      <c r="ALL1006" s="226"/>
      <c r="ALM1006" s="226"/>
      <c r="ALN1006" s="226"/>
      <c r="ALO1006" s="226"/>
      <c r="ALP1006" s="226"/>
      <c r="ALQ1006" s="226"/>
      <c r="ALR1006" s="226"/>
      <c r="ALS1006" s="226"/>
      <c r="ALT1006" s="226"/>
      <c r="ALU1006" s="226"/>
      <c r="ALV1006" s="226"/>
      <c r="ALW1006" s="226"/>
      <c r="ALX1006" s="226"/>
      <c r="ALY1006" s="226"/>
      <c r="ALZ1006" s="226"/>
      <c r="AMA1006" s="226"/>
      <c r="AMB1006" s="226"/>
      <c r="AMC1006" s="226"/>
      <c r="AMD1006" s="226"/>
      <c r="AME1006" s="226"/>
      <c r="AMF1006" s="226"/>
      <c r="AMG1006" s="226"/>
      <c r="AMH1006" s="226"/>
      <c r="AMI1006" s="226"/>
      <c r="AMJ1006" s="226"/>
      <c r="AMK1006" s="226"/>
      <c r="AML1006" s="226"/>
      <c r="AMM1006" s="226"/>
      <c r="AMN1006" s="226"/>
      <c r="AMO1006" s="226"/>
      <c r="AMP1006" s="226"/>
      <c r="AMQ1006" s="226"/>
      <c r="AMR1006" s="226"/>
      <c r="AMS1006" s="226"/>
      <c r="AMT1006" s="226"/>
      <c r="AMU1006" s="226"/>
      <c r="AMV1006" s="226"/>
      <c r="AMW1006" s="226"/>
      <c r="AMX1006" s="226"/>
    </row>
    <row r="1007" spans="1:1038" s="398" customFormat="1" ht="18" customHeight="1">
      <c r="A1007" s="548" t="s">
        <v>2392</v>
      </c>
      <c r="B1007" s="543" t="s">
        <v>1647</v>
      </c>
      <c r="C1007" s="226"/>
      <c r="D1007" s="225" t="s">
        <v>1279</v>
      </c>
      <c r="E1007" s="422">
        <v>113</v>
      </c>
      <c r="F1007" s="422">
        <v>4</v>
      </c>
      <c r="G1007" s="526" t="str">
        <f t="shared" si="826"/>
        <v>113-4</v>
      </c>
      <c r="H1007" s="226">
        <v>81.5</v>
      </c>
      <c r="I1007" s="226">
        <v>85</v>
      </c>
      <c r="J1007" s="544">
        <f t="shared" ref="J1007" si="835">IF(H1007=0, 1, 0)</f>
        <v>0</v>
      </c>
      <c r="K1007" s="545" t="b">
        <f>IF(J1008=1,IF(((VLOOKUP($G1007,[4]Depth_Lookup!$A$3:$J$550,9,FALSE))-(I1007/100))=0,"Good",IF(((VLOOKUP($G1007,[4]Depth_Lookup!$A$3:$J$550,9,FALSE))-(I1007/100))&gt;0,"Too Short","Too Long")))</f>
        <v>0</v>
      </c>
      <c r="L1007" s="171">
        <f>(VLOOKUP($G1007,Depth_Lookup!$A$3:$J$410,10,FALSE))+(H1007/100)</f>
        <v>299.66000000000003</v>
      </c>
      <c r="M1007" s="171">
        <f>(VLOOKUP($G1007,Depth_Lookup!$A$3:$J$410,10,FALSE))+(I1007/100)</f>
        <v>299.69500000000005</v>
      </c>
      <c r="N1007" s="232" t="s">
        <v>2472</v>
      </c>
      <c r="O1007" s="226">
        <v>1</v>
      </c>
      <c r="P1007" s="226" t="s">
        <v>853</v>
      </c>
      <c r="Q1007" s="226" t="s">
        <v>2437</v>
      </c>
      <c r="R1007" s="391" t="str">
        <f t="shared" ref="R1007" si="836">P1007&amp;""&amp;Q1007</f>
        <v>Serpentinizedharzburgite</v>
      </c>
      <c r="S1007" s="226" t="s">
        <v>2398</v>
      </c>
      <c r="T1007" s="226" t="s">
        <v>700</v>
      </c>
      <c r="U1007" s="226" t="s">
        <v>95</v>
      </c>
      <c r="V1007" s="226" t="s">
        <v>96</v>
      </c>
      <c r="W1007" s="226" t="s">
        <v>2393</v>
      </c>
      <c r="X1007" s="392">
        <f>VLOOKUP(W1007,[4]definitions_list_lookup!$A$13:$B$19,2,0)</f>
        <v>5</v>
      </c>
      <c r="Y1007" s="226" t="s">
        <v>2438</v>
      </c>
      <c r="Z1007" s="226" t="s">
        <v>2439</v>
      </c>
      <c r="AA1007" s="226"/>
      <c r="AB1007" s="226"/>
      <c r="AC1007" s="226"/>
      <c r="AD1007" s="226"/>
      <c r="AE1007" s="393"/>
      <c r="AF1007" s="391" t="e">
        <f>VLOOKUP(AE1007,[4]definitions_list_mag!$V$12:$W$15,2,0)</f>
        <v>#N/A</v>
      </c>
      <c r="AG1007" s="394"/>
      <c r="AH1007" s="226"/>
      <c r="AI1007" s="257">
        <v>73</v>
      </c>
      <c r="AJ1007" s="226"/>
      <c r="AK1007" s="226"/>
      <c r="AL1007" s="226"/>
      <c r="AM1007" s="226"/>
      <c r="AN1007" s="226"/>
      <c r="AO1007" s="257"/>
      <c r="AP1007" s="226"/>
      <c r="AQ1007" s="226"/>
      <c r="AR1007" s="226"/>
      <c r="AS1007" s="226"/>
      <c r="AT1007" s="226"/>
      <c r="AU1007" s="257">
        <v>1</v>
      </c>
      <c r="AV1007" s="226">
        <v>1</v>
      </c>
      <c r="AW1007" s="226">
        <v>0.5</v>
      </c>
      <c r="AX1007" s="226" t="s">
        <v>110</v>
      </c>
      <c r="AY1007" s="226" t="s">
        <v>103</v>
      </c>
      <c r="AZ1007" s="226"/>
      <c r="BA1007" s="257">
        <v>25</v>
      </c>
      <c r="BB1007" s="226">
        <v>7</v>
      </c>
      <c r="BC1007" s="226">
        <v>2</v>
      </c>
      <c r="BD1007" s="226" t="s">
        <v>110</v>
      </c>
      <c r="BE1007" s="226" t="s">
        <v>103</v>
      </c>
      <c r="BF1007" s="226"/>
      <c r="BG1007" s="257"/>
      <c r="BH1007" s="226"/>
      <c r="BI1007" s="226"/>
      <c r="BJ1007" s="226"/>
      <c r="BK1007" s="226"/>
      <c r="BL1007" s="226"/>
      <c r="BM1007" s="257">
        <v>1</v>
      </c>
      <c r="BN1007" s="226" t="s">
        <v>1469</v>
      </c>
      <c r="BO1007" s="226" t="s">
        <v>1469</v>
      </c>
      <c r="BP1007" s="226"/>
      <c r="BQ1007" s="226"/>
      <c r="BR1007" s="226"/>
      <c r="BS1007" s="226"/>
      <c r="BT1007" s="226"/>
      <c r="BU1007" s="226"/>
      <c r="BV1007" s="226"/>
      <c r="BW1007" s="226"/>
      <c r="BX1007" s="226"/>
      <c r="BY1007" s="257"/>
      <c r="BZ1007" s="226"/>
      <c r="CA1007" s="226"/>
      <c r="CB1007" s="226"/>
      <c r="CC1007" s="226"/>
      <c r="CD1007" s="226"/>
      <c r="CE1007" s="226"/>
      <c r="CF1007" s="399">
        <f t="shared" ref="CF1007" si="837">AI1007+AO1007+BA1007+AU1007+BG1007+BM1007+BY1007</f>
        <v>100</v>
      </c>
      <c r="CG1007" s="259"/>
      <c r="CH1007" s="150" t="s">
        <v>1329</v>
      </c>
      <c r="CI1007" s="150">
        <v>80</v>
      </c>
      <c r="CJ1007" s="150"/>
      <c r="CK1007" s="158"/>
      <c r="CL1007" s="395"/>
      <c r="CM1007" s="395"/>
      <c r="CN1007" s="395"/>
      <c r="CO1007" s="395"/>
      <c r="CP1007" s="395"/>
      <c r="CQ1007" s="395"/>
      <c r="CR1007" s="395"/>
      <c r="CS1007" s="395"/>
      <c r="CT1007" s="395"/>
      <c r="CU1007" s="395"/>
      <c r="CV1007" s="395"/>
      <c r="CW1007" s="395"/>
      <c r="CX1007" s="395"/>
      <c r="CY1007" s="395"/>
      <c r="CZ1007" s="395"/>
      <c r="DA1007" s="395"/>
      <c r="DB1007" s="395">
        <v>95</v>
      </c>
      <c r="DC1007" s="256">
        <v>5</v>
      </c>
      <c r="DD1007" s="395"/>
      <c r="DE1007" s="395"/>
      <c r="DF1007" s="395"/>
      <c r="DG1007" s="395"/>
      <c r="DH1007" s="395"/>
      <c r="DI1007" s="395"/>
      <c r="DJ1007" s="395"/>
      <c r="DK1007" s="396">
        <f t="shared" ref="DK1007" si="838">SUM(CL1007:DJ1007)</f>
        <v>100</v>
      </c>
      <c r="DL1007" s="259"/>
      <c r="DM1007" s="395"/>
      <c r="DN1007" s="395">
        <v>10</v>
      </c>
      <c r="DO1007" s="397"/>
      <c r="DQ1007" s="259"/>
      <c r="DR1007" s="397"/>
      <c r="DS1007" s="259"/>
      <c r="DT1007" s="263" t="s">
        <v>2489</v>
      </c>
      <c r="DU1007" s="256"/>
      <c r="DV1007" s="256"/>
      <c r="DW1007" s="400" t="e">
        <f>VLOOKUP(P1007,[4]definitions_list_lookup!$K$30:$L$54,2,0)</f>
        <v>#N/A</v>
      </c>
      <c r="DX1007" s="155" t="s">
        <v>2151</v>
      </c>
      <c r="DY1007" s="155" t="s">
        <v>2492</v>
      </c>
      <c r="DZ1007" s="546"/>
      <c r="EA1007" s="104"/>
      <c r="EB1007" s="256"/>
      <c r="EC1007" s="104"/>
      <c r="ED1007" s="229" t="s">
        <v>2517</v>
      </c>
      <c r="EE1007" s="401"/>
      <c r="EF1007" s="402"/>
      <c r="EG1007" s="401"/>
      <c r="EH1007" s="403"/>
      <c r="EI1007" s="404"/>
      <c r="EJ1007" s="405"/>
      <c r="EK1007" s="406"/>
      <c r="EL1007" s="401"/>
      <c r="EM1007" s="403"/>
      <c r="EN1007" s="403" t="s">
        <v>1448</v>
      </c>
      <c r="EO1007" s="407"/>
      <c r="EP1007" s="407"/>
      <c r="EQ1007" s="407"/>
      <c r="ER1007" s="407"/>
      <c r="ES1007" s="407"/>
      <c r="ET1007" s="407"/>
      <c r="EU1007" s="407"/>
      <c r="EV1007" s="408">
        <v>56</v>
      </c>
      <c r="EW1007" s="408">
        <v>90</v>
      </c>
      <c r="EX1007" s="408">
        <v>73</v>
      </c>
      <c r="EY1007" s="408">
        <v>180</v>
      </c>
      <c r="EZ1007" s="192">
        <f t="shared" si="755"/>
        <v>-24.383093560850511</v>
      </c>
      <c r="FA1007" s="192">
        <f t="shared" si="756"/>
        <v>335.61690643914949</v>
      </c>
      <c r="FB1007" s="192">
        <f t="shared" si="757"/>
        <v>15.5604563818461</v>
      </c>
      <c r="FC1007" s="192">
        <f t="shared" si="758"/>
        <v>65.616906439149489</v>
      </c>
      <c r="FD1007" s="192">
        <f t="shared" si="759"/>
        <v>74.439543618153905</v>
      </c>
      <c r="FE1007" s="193">
        <f t="shared" si="760"/>
        <v>155.61690643914949</v>
      </c>
      <c r="FF1007" s="194">
        <f t="shared" si="761"/>
        <v>74.439543618153905</v>
      </c>
      <c r="FG1007" s="401"/>
      <c r="FH1007" s="403"/>
      <c r="FI1007" s="778">
        <f t="shared" si="762"/>
        <v>0</v>
      </c>
      <c r="FJ1007" s="779">
        <f t="shared" si="763"/>
        <v>74.439543618153905</v>
      </c>
      <c r="FK1007" s="779">
        <f t="shared" si="764"/>
        <v>15.560456381846095</v>
      </c>
      <c r="FL1007" s="780">
        <f t="shared" si="765"/>
        <v>0.27158119697617839</v>
      </c>
      <c r="FM1007" s="169">
        <f t="shared" si="766"/>
        <v>0.26825501424213444</v>
      </c>
      <c r="FN1007" s="783">
        <f t="shared" si="767"/>
        <v>0</v>
      </c>
      <c r="FO1007" s="226"/>
      <c r="FP1007" s="226"/>
      <c r="FQ1007" s="226"/>
      <c r="FR1007" s="226"/>
      <c r="FS1007" s="226"/>
      <c r="FT1007" s="226"/>
      <c r="FU1007" s="226"/>
      <c r="FV1007" s="226"/>
      <c r="FW1007" s="226"/>
      <c r="FX1007" s="226"/>
      <c r="FY1007" s="226"/>
      <c r="FZ1007" s="226"/>
      <c r="GA1007" s="226"/>
      <c r="GB1007" s="226"/>
      <c r="GC1007" s="226"/>
      <c r="GD1007" s="226"/>
      <c r="GE1007" s="226"/>
      <c r="GF1007" s="226"/>
      <c r="GG1007" s="226"/>
      <c r="GH1007" s="226"/>
      <c r="GI1007" s="226"/>
      <c r="GJ1007" s="226"/>
      <c r="GK1007" s="226"/>
      <c r="GL1007" s="226"/>
      <c r="GM1007" s="226"/>
      <c r="GN1007" s="226"/>
      <c r="GO1007" s="226"/>
      <c r="GP1007" s="226"/>
      <c r="GQ1007" s="226"/>
      <c r="GR1007" s="226"/>
      <c r="GS1007" s="226"/>
      <c r="GT1007" s="226"/>
      <c r="GU1007" s="226"/>
      <c r="GV1007" s="226"/>
      <c r="GW1007" s="226"/>
      <c r="GX1007" s="226"/>
      <c r="GY1007" s="226"/>
      <c r="GZ1007" s="226"/>
      <c r="HA1007" s="226"/>
      <c r="HB1007" s="226"/>
      <c r="HC1007" s="226"/>
      <c r="HD1007" s="226"/>
      <c r="HE1007" s="226"/>
      <c r="HF1007" s="226"/>
      <c r="HG1007" s="226"/>
      <c r="HH1007" s="226"/>
      <c r="HI1007" s="226"/>
      <c r="HJ1007" s="226"/>
      <c r="HK1007" s="226"/>
      <c r="HL1007" s="226"/>
      <c r="HM1007" s="226"/>
      <c r="HN1007" s="226"/>
      <c r="HO1007" s="226"/>
      <c r="HP1007" s="226"/>
      <c r="HQ1007" s="226"/>
      <c r="HR1007" s="226"/>
      <c r="HS1007" s="226"/>
      <c r="HT1007" s="226"/>
      <c r="HU1007" s="226"/>
      <c r="HV1007" s="226"/>
      <c r="HW1007" s="226"/>
      <c r="HX1007" s="226"/>
      <c r="HY1007" s="226"/>
      <c r="HZ1007" s="226"/>
      <c r="IA1007" s="226"/>
      <c r="IB1007" s="226"/>
      <c r="IC1007" s="226"/>
      <c r="ID1007" s="226"/>
      <c r="IE1007" s="226"/>
      <c r="IF1007" s="226"/>
      <c r="IG1007" s="226"/>
      <c r="IH1007" s="226"/>
      <c r="II1007" s="226"/>
      <c r="IJ1007" s="226"/>
      <c r="IK1007" s="226"/>
      <c r="IL1007" s="226"/>
      <c r="IM1007" s="226"/>
      <c r="IN1007" s="226"/>
      <c r="IO1007" s="226"/>
      <c r="IP1007" s="226"/>
      <c r="IQ1007" s="226"/>
      <c r="IR1007" s="226"/>
      <c r="IS1007" s="226"/>
      <c r="IT1007" s="226"/>
      <c r="IU1007" s="226"/>
      <c r="IV1007" s="226"/>
      <c r="IW1007" s="226"/>
      <c r="IX1007" s="226"/>
      <c r="IY1007" s="226"/>
      <c r="IZ1007" s="226"/>
      <c r="JA1007" s="226"/>
      <c r="JB1007" s="226"/>
      <c r="JC1007" s="226"/>
      <c r="JD1007" s="226"/>
      <c r="JE1007" s="226"/>
      <c r="JF1007" s="226"/>
      <c r="JG1007" s="226"/>
      <c r="JH1007" s="226"/>
      <c r="JI1007" s="226"/>
      <c r="JJ1007" s="226"/>
      <c r="JK1007" s="226"/>
      <c r="JL1007" s="226"/>
      <c r="JM1007" s="226"/>
      <c r="JN1007" s="226"/>
      <c r="JO1007" s="226"/>
      <c r="JP1007" s="226"/>
      <c r="JQ1007" s="226"/>
      <c r="JR1007" s="226"/>
      <c r="JS1007" s="226"/>
      <c r="JT1007" s="226"/>
      <c r="JU1007" s="226"/>
      <c r="JV1007" s="226"/>
      <c r="JW1007" s="226"/>
      <c r="JX1007" s="226"/>
      <c r="JY1007" s="226"/>
      <c r="JZ1007" s="226"/>
      <c r="KA1007" s="226"/>
      <c r="KB1007" s="226"/>
      <c r="KC1007" s="226"/>
      <c r="KD1007" s="226"/>
      <c r="KE1007" s="226"/>
      <c r="KF1007" s="226"/>
      <c r="KG1007" s="226"/>
      <c r="KH1007" s="226"/>
      <c r="KI1007" s="226"/>
      <c r="KJ1007" s="226"/>
      <c r="KK1007" s="226"/>
      <c r="KL1007" s="226"/>
      <c r="KM1007" s="226"/>
      <c r="KN1007" s="226"/>
      <c r="KO1007" s="226"/>
      <c r="KP1007" s="226"/>
      <c r="KQ1007" s="226"/>
      <c r="KR1007" s="226"/>
      <c r="KS1007" s="226"/>
      <c r="KT1007" s="226"/>
      <c r="KU1007" s="226"/>
      <c r="KV1007" s="226"/>
      <c r="KW1007" s="226"/>
      <c r="KX1007" s="226"/>
      <c r="KY1007" s="226"/>
      <c r="KZ1007" s="226"/>
      <c r="LA1007" s="226"/>
      <c r="LB1007" s="226"/>
      <c r="LC1007" s="226"/>
      <c r="LD1007" s="226"/>
      <c r="LE1007" s="226"/>
      <c r="LF1007" s="226"/>
      <c r="LG1007" s="226"/>
      <c r="LH1007" s="226"/>
      <c r="LI1007" s="226"/>
      <c r="LJ1007" s="226"/>
      <c r="LK1007" s="226"/>
      <c r="LL1007" s="226"/>
      <c r="LM1007" s="226"/>
      <c r="LN1007" s="226"/>
      <c r="LO1007" s="226"/>
      <c r="LP1007" s="226"/>
      <c r="LQ1007" s="226"/>
      <c r="LR1007" s="226"/>
      <c r="LS1007" s="226"/>
      <c r="LT1007" s="226"/>
      <c r="LU1007" s="226"/>
      <c r="LV1007" s="226"/>
      <c r="LW1007" s="226"/>
      <c r="LX1007" s="226"/>
      <c r="LY1007" s="226"/>
      <c r="LZ1007" s="226"/>
      <c r="MA1007" s="226"/>
      <c r="MB1007" s="226"/>
      <c r="MC1007" s="226"/>
      <c r="MD1007" s="226"/>
      <c r="ME1007" s="226"/>
      <c r="MF1007" s="226"/>
      <c r="MG1007" s="226"/>
      <c r="MH1007" s="226"/>
      <c r="MI1007" s="226"/>
      <c r="MJ1007" s="226"/>
      <c r="MK1007" s="226"/>
      <c r="ML1007" s="226"/>
      <c r="MM1007" s="226"/>
      <c r="MN1007" s="226"/>
      <c r="MO1007" s="226"/>
      <c r="MP1007" s="226"/>
      <c r="MQ1007" s="226"/>
      <c r="MR1007" s="226"/>
      <c r="MS1007" s="226"/>
      <c r="MT1007" s="226"/>
      <c r="MU1007" s="226"/>
      <c r="MV1007" s="226"/>
      <c r="MW1007" s="226"/>
      <c r="MX1007" s="226"/>
      <c r="MY1007" s="226"/>
      <c r="MZ1007" s="226"/>
      <c r="NA1007" s="226"/>
      <c r="NB1007" s="226"/>
      <c r="NC1007" s="226"/>
      <c r="ND1007" s="226"/>
      <c r="NE1007" s="226"/>
      <c r="NF1007" s="226"/>
      <c r="NG1007" s="226"/>
      <c r="NH1007" s="226"/>
      <c r="NI1007" s="226"/>
      <c r="NJ1007" s="226"/>
      <c r="NK1007" s="226"/>
      <c r="NL1007" s="226"/>
      <c r="NM1007" s="226"/>
      <c r="NN1007" s="226"/>
      <c r="NO1007" s="226"/>
      <c r="NP1007" s="226"/>
      <c r="NQ1007" s="226"/>
      <c r="NR1007" s="226"/>
      <c r="NS1007" s="226"/>
      <c r="NT1007" s="226"/>
      <c r="NU1007" s="226"/>
      <c r="NV1007" s="226"/>
      <c r="NW1007" s="226"/>
      <c r="NX1007" s="226"/>
      <c r="NY1007" s="226"/>
      <c r="NZ1007" s="226"/>
      <c r="OA1007" s="226"/>
      <c r="OB1007" s="226"/>
      <c r="OC1007" s="226"/>
      <c r="OD1007" s="226"/>
      <c r="OE1007" s="226"/>
      <c r="OF1007" s="226"/>
      <c r="OG1007" s="226"/>
      <c r="OH1007" s="226"/>
      <c r="OI1007" s="226"/>
      <c r="OJ1007" s="226"/>
      <c r="OK1007" s="226"/>
      <c r="OL1007" s="226"/>
      <c r="OM1007" s="226"/>
      <c r="ON1007" s="226"/>
      <c r="OO1007" s="226"/>
      <c r="OP1007" s="226"/>
      <c r="OQ1007" s="226"/>
      <c r="OR1007" s="226"/>
      <c r="OS1007" s="226"/>
      <c r="OT1007" s="226"/>
      <c r="OU1007" s="226"/>
      <c r="OV1007" s="226"/>
      <c r="OW1007" s="226"/>
      <c r="OX1007" s="226"/>
      <c r="OY1007" s="226"/>
      <c r="OZ1007" s="226"/>
      <c r="PA1007" s="226"/>
      <c r="PB1007" s="226"/>
      <c r="PC1007" s="226"/>
      <c r="PD1007" s="226"/>
      <c r="PE1007" s="226"/>
      <c r="PF1007" s="226"/>
      <c r="PG1007" s="226"/>
      <c r="PH1007" s="226"/>
      <c r="PI1007" s="226"/>
      <c r="PJ1007" s="226"/>
      <c r="PK1007" s="226"/>
      <c r="PL1007" s="226"/>
      <c r="PM1007" s="226"/>
      <c r="PN1007" s="226"/>
      <c r="PO1007" s="226"/>
      <c r="PP1007" s="226"/>
      <c r="PQ1007" s="226"/>
      <c r="PR1007" s="226"/>
      <c r="PS1007" s="226"/>
      <c r="PT1007" s="226"/>
      <c r="PU1007" s="226"/>
      <c r="PV1007" s="226"/>
      <c r="PW1007" s="226"/>
      <c r="PX1007" s="226"/>
      <c r="PY1007" s="226"/>
      <c r="PZ1007" s="226"/>
      <c r="QA1007" s="226"/>
      <c r="QB1007" s="226"/>
      <c r="QC1007" s="226"/>
      <c r="QD1007" s="226"/>
      <c r="QE1007" s="226"/>
      <c r="QF1007" s="226"/>
      <c r="QG1007" s="226"/>
      <c r="QH1007" s="226"/>
      <c r="QI1007" s="226"/>
      <c r="QJ1007" s="226"/>
      <c r="QK1007" s="226"/>
      <c r="QL1007" s="226"/>
      <c r="QM1007" s="226"/>
      <c r="QN1007" s="226"/>
      <c r="QO1007" s="226"/>
      <c r="QP1007" s="226"/>
      <c r="QQ1007" s="226"/>
      <c r="QR1007" s="226"/>
      <c r="QS1007" s="226"/>
      <c r="QT1007" s="226"/>
      <c r="QU1007" s="226"/>
      <c r="QV1007" s="226"/>
      <c r="QW1007" s="226"/>
      <c r="QX1007" s="226"/>
      <c r="QY1007" s="226"/>
      <c r="QZ1007" s="226"/>
      <c r="RA1007" s="226"/>
      <c r="RB1007" s="226"/>
      <c r="RC1007" s="226"/>
      <c r="RD1007" s="226"/>
      <c r="RE1007" s="226"/>
      <c r="RF1007" s="226"/>
      <c r="RG1007" s="226"/>
      <c r="RH1007" s="226"/>
      <c r="RI1007" s="226"/>
      <c r="RJ1007" s="226"/>
      <c r="RK1007" s="226"/>
      <c r="RL1007" s="226"/>
      <c r="RM1007" s="226"/>
      <c r="RN1007" s="226"/>
      <c r="RO1007" s="226"/>
      <c r="RP1007" s="226"/>
      <c r="RQ1007" s="226"/>
      <c r="RR1007" s="226"/>
      <c r="RS1007" s="226"/>
      <c r="RT1007" s="226"/>
      <c r="RU1007" s="226"/>
      <c r="RV1007" s="226"/>
      <c r="RW1007" s="226"/>
      <c r="RX1007" s="226"/>
      <c r="RY1007" s="226"/>
      <c r="RZ1007" s="226"/>
      <c r="SA1007" s="226"/>
      <c r="SB1007" s="226"/>
      <c r="SC1007" s="226"/>
      <c r="SD1007" s="226"/>
      <c r="SE1007" s="226"/>
      <c r="SF1007" s="226"/>
      <c r="SG1007" s="226"/>
      <c r="SH1007" s="226"/>
      <c r="SI1007" s="226"/>
      <c r="SJ1007" s="226"/>
      <c r="SK1007" s="226"/>
      <c r="SL1007" s="226"/>
      <c r="SM1007" s="226"/>
      <c r="SN1007" s="226"/>
      <c r="SO1007" s="226"/>
      <c r="SP1007" s="226"/>
      <c r="SQ1007" s="226"/>
      <c r="SR1007" s="226"/>
      <c r="SS1007" s="226"/>
      <c r="ST1007" s="226"/>
      <c r="SU1007" s="226"/>
      <c r="SV1007" s="226"/>
      <c r="SW1007" s="226"/>
      <c r="SX1007" s="226"/>
      <c r="SY1007" s="226"/>
      <c r="SZ1007" s="226"/>
      <c r="TA1007" s="226"/>
      <c r="TB1007" s="226"/>
      <c r="TC1007" s="226"/>
      <c r="TD1007" s="226"/>
      <c r="TE1007" s="226"/>
      <c r="TF1007" s="226"/>
      <c r="TG1007" s="226"/>
      <c r="TH1007" s="226"/>
      <c r="TI1007" s="226"/>
      <c r="TJ1007" s="226"/>
      <c r="TK1007" s="226"/>
      <c r="TL1007" s="226"/>
      <c r="TM1007" s="226"/>
      <c r="TN1007" s="226"/>
      <c r="TO1007" s="226"/>
      <c r="TP1007" s="226"/>
      <c r="TQ1007" s="226"/>
      <c r="TR1007" s="226"/>
      <c r="TS1007" s="226"/>
      <c r="TT1007" s="226"/>
      <c r="TU1007" s="226"/>
      <c r="TV1007" s="226"/>
      <c r="TW1007" s="226"/>
      <c r="TX1007" s="226"/>
      <c r="TY1007" s="226"/>
      <c r="TZ1007" s="226"/>
      <c r="UA1007" s="226"/>
      <c r="UB1007" s="226"/>
      <c r="UC1007" s="226"/>
      <c r="UD1007" s="226"/>
      <c r="UE1007" s="226"/>
      <c r="UF1007" s="226"/>
      <c r="UG1007" s="226"/>
      <c r="UH1007" s="226"/>
      <c r="UI1007" s="226"/>
      <c r="UJ1007" s="226"/>
      <c r="UK1007" s="226"/>
      <c r="UL1007" s="226"/>
      <c r="UM1007" s="226"/>
      <c r="UN1007" s="226"/>
      <c r="UO1007" s="226"/>
      <c r="UP1007" s="226"/>
      <c r="UQ1007" s="226"/>
      <c r="UR1007" s="226"/>
      <c r="US1007" s="226"/>
      <c r="UT1007" s="226"/>
      <c r="UU1007" s="226"/>
      <c r="UV1007" s="226"/>
      <c r="UW1007" s="226"/>
      <c r="UX1007" s="226"/>
      <c r="UY1007" s="226"/>
      <c r="UZ1007" s="226"/>
      <c r="VA1007" s="226"/>
      <c r="VB1007" s="226"/>
      <c r="VC1007" s="226"/>
      <c r="VD1007" s="226"/>
      <c r="VE1007" s="226"/>
      <c r="VF1007" s="226"/>
      <c r="VG1007" s="226"/>
      <c r="VH1007" s="226"/>
      <c r="VI1007" s="226"/>
      <c r="VJ1007" s="226"/>
      <c r="VK1007" s="226"/>
      <c r="VL1007" s="226"/>
      <c r="VM1007" s="226"/>
      <c r="VN1007" s="226"/>
      <c r="VO1007" s="226"/>
      <c r="VP1007" s="226"/>
      <c r="VQ1007" s="226"/>
      <c r="VR1007" s="226"/>
      <c r="VS1007" s="226"/>
      <c r="VT1007" s="226"/>
      <c r="VU1007" s="226"/>
      <c r="VV1007" s="226"/>
      <c r="VW1007" s="226"/>
      <c r="VX1007" s="226"/>
      <c r="VY1007" s="226"/>
      <c r="VZ1007" s="226"/>
      <c r="WA1007" s="226"/>
      <c r="WB1007" s="226"/>
      <c r="WC1007" s="226"/>
      <c r="WD1007" s="226"/>
      <c r="WE1007" s="226"/>
      <c r="WF1007" s="226"/>
      <c r="WG1007" s="226"/>
      <c r="WH1007" s="226"/>
      <c r="WI1007" s="226"/>
      <c r="WJ1007" s="226"/>
      <c r="WK1007" s="226"/>
      <c r="WL1007" s="226"/>
      <c r="WM1007" s="226"/>
      <c r="WN1007" s="226"/>
      <c r="WO1007" s="226"/>
      <c r="WP1007" s="226"/>
      <c r="WQ1007" s="226"/>
      <c r="WR1007" s="226"/>
      <c r="WS1007" s="226"/>
      <c r="WT1007" s="226"/>
      <c r="WU1007" s="226"/>
      <c r="WV1007" s="226"/>
      <c r="WW1007" s="226"/>
      <c r="WX1007" s="226"/>
      <c r="WY1007" s="226"/>
      <c r="WZ1007" s="226"/>
      <c r="XA1007" s="226"/>
      <c r="XB1007" s="226"/>
      <c r="XC1007" s="226"/>
      <c r="XD1007" s="226"/>
      <c r="XE1007" s="226"/>
      <c r="XF1007" s="226"/>
      <c r="XG1007" s="226"/>
      <c r="XH1007" s="226"/>
      <c r="XI1007" s="226"/>
      <c r="XJ1007" s="226"/>
      <c r="XK1007" s="226"/>
      <c r="XL1007" s="226"/>
      <c r="XM1007" s="226"/>
      <c r="XN1007" s="226"/>
      <c r="XO1007" s="226"/>
      <c r="XP1007" s="226"/>
      <c r="XQ1007" s="226"/>
      <c r="XR1007" s="226"/>
      <c r="XS1007" s="226"/>
      <c r="XT1007" s="226"/>
      <c r="XU1007" s="226"/>
      <c r="XV1007" s="226"/>
      <c r="XW1007" s="226"/>
      <c r="XX1007" s="226"/>
      <c r="XY1007" s="226"/>
      <c r="XZ1007" s="226"/>
      <c r="YA1007" s="226"/>
      <c r="YB1007" s="226"/>
      <c r="YC1007" s="226"/>
      <c r="YD1007" s="226"/>
      <c r="YE1007" s="226"/>
      <c r="YF1007" s="226"/>
      <c r="YG1007" s="226"/>
      <c r="YH1007" s="226"/>
      <c r="YI1007" s="226"/>
      <c r="YJ1007" s="226"/>
      <c r="YK1007" s="226"/>
      <c r="YL1007" s="226"/>
      <c r="YM1007" s="226"/>
      <c r="YN1007" s="226"/>
      <c r="YO1007" s="226"/>
      <c r="YP1007" s="226"/>
      <c r="YQ1007" s="226"/>
      <c r="YR1007" s="226"/>
      <c r="YS1007" s="226"/>
      <c r="YT1007" s="226"/>
      <c r="YU1007" s="226"/>
      <c r="YV1007" s="226"/>
      <c r="YW1007" s="226"/>
      <c r="YX1007" s="226"/>
      <c r="YY1007" s="226"/>
      <c r="YZ1007" s="226"/>
      <c r="ZA1007" s="226"/>
      <c r="ZB1007" s="226"/>
      <c r="ZC1007" s="226"/>
      <c r="ZD1007" s="226"/>
      <c r="ZE1007" s="226"/>
      <c r="ZF1007" s="226"/>
      <c r="ZG1007" s="226"/>
      <c r="ZH1007" s="226"/>
      <c r="ZI1007" s="226"/>
      <c r="ZJ1007" s="226"/>
      <c r="ZK1007" s="226"/>
      <c r="ZL1007" s="226"/>
      <c r="ZM1007" s="226"/>
      <c r="ZN1007" s="226"/>
      <c r="ZO1007" s="226"/>
      <c r="ZP1007" s="226"/>
      <c r="ZQ1007" s="226"/>
      <c r="ZR1007" s="226"/>
      <c r="ZS1007" s="226"/>
      <c r="ZT1007" s="226"/>
      <c r="ZU1007" s="226"/>
      <c r="ZV1007" s="226"/>
      <c r="ZW1007" s="226"/>
      <c r="ZX1007" s="226"/>
      <c r="ZY1007" s="226"/>
      <c r="ZZ1007" s="226"/>
      <c r="AAA1007" s="226"/>
      <c r="AAB1007" s="226"/>
      <c r="AAC1007" s="226"/>
      <c r="AAD1007" s="226"/>
      <c r="AAE1007" s="226"/>
      <c r="AAF1007" s="226"/>
      <c r="AAG1007" s="226"/>
      <c r="AAH1007" s="226"/>
      <c r="AAI1007" s="226"/>
      <c r="AAJ1007" s="226"/>
      <c r="AAK1007" s="226"/>
      <c r="AAL1007" s="226"/>
      <c r="AAM1007" s="226"/>
      <c r="AAN1007" s="226"/>
      <c r="AAO1007" s="226"/>
      <c r="AAP1007" s="226"/>
      <c r="AAQ1007" s="226"/>
      <c r="AAR1007" s="226"/>
      <c r="AAS1007" s="226"/>
      <c r="AAT1007" s="226"/>
      <c r="AAU1007" s="226"/>
      <c r="AAV1007" s="226"/>
      <c r="AAW1007" s="226"/>
      <c r="AAX1007" s="226"/>
      <c r="AAY1007" s="226"/>
      <c r="AAZ1007" s="226"/>
      <c r="ABA1007" s="226"/>
      <c r="ABB1007" s="226"/>
      <c r="ABC1007" s="226"/>
      <c r="ABD1007" s="226"/>
      <c r="ABE1007" s="226"/>
      <c r="ABF1007" s="226"/>
      <c r="ABG1007" s="226"/>
      <c r="ABH1007" s="226"/>
      <c r="ABI1007" s="226"/>
      <c r="ABJ1007" s="226"/>
      <c r="ABK1007" s="226"/>
      <c r="ABL1007" s="226"/>
      <c r="ABM1007" s="226"/>
      <c r="ABN1007" s="226"/>
      <c r="ABO1007" s="226"/>
      <c r="ABP1007" s="226"/>
      <c r="ABQ1007" s="226"/>
      <c r="ABR1007" s="226"/>
      <c r="ABS1007" s="226"/>
      <c r="ABT1007" s="226"/>
      <c r="ABU1007" s="226"/>
      <c r="ABV1007" s="226"/>
      <c r="ABW1007" s="226"/>
      <c r="ABX1007" s="226"/>
      <c r="ABY1007" s="226"/>
      <c r="ABZ1007" s="226"/>
      <c r="ACA1007" s="226"/>
      <c r="ACB1007" s="226"/>
      <c r="ACC1007" s="226"/>
      <c r="ACD1007" s="226"/>
      <c r="ACE1007" s="226"/>
      <c r="ACF1007" s="226"/>
      <c r="ACG1007" s="226"/>
      <c r="ACH1007" s="226"/>
      <c r="ACI1007" s="226"/>
      <c r="ACJ1007" s="226"/>
      <c r="ACK1007" s="226"/>
      <c r="ACL1007" s="226"/>
      <c r="ACM1007" s="226"/>
      <c r="ACN1007" s="226"/>
      <c r="ACO1007" s="226"/>
      <c r="ACP1007" s="226"/>
      <c r="ACQ1007" s="226"/>
      <c r="ACR1007" s="226"/>
      <c r="ACS1007" s="226"/>
      <c r="ACT1007" s="226"/>
      <c r="ACU1007" s="226"/>
      <c r="ACV1007" s="226"/>
      <c r="ACW1007" s="226"/>
      <c r="ACX1007" s="226"/>
      <c r="ACY1007" s="226"/>
      <c r="ACZ1007" s="226"/>
      <c r="ADA1007" s="226"/>
      <c r="ADB1007" s="226"/>
      <c r="ADC1007" s="226"/>
      <c r="ADD1007" s="226"/>
      <c r="ADE1007" s="226"/>
      <c r="ADF1007" s="226"/>
      <c r="ADG1007" s="226"/>
      <c r="ADH1007" s="226"/>
      <c r="ADI1007" s="226"/>
      <c r="ADJ1007" s="226"/>
      <c r="ADK1007" s="226"/>
      <c r="ADL1007" s="226"/>
      <c r="ADM1007" s="226"/>
      <c r="ADN1007" s="226"/>
      <c r="ADO1007" s="226"/>
      <c r="ADP1007" s="226"/>
      <c r="ADQ1007" s="226"/>
      <c r="ADR1007" s="226"/>
      <c r="ADS1007" s="226"/>
      <c r="ADT1007" s="226"/>
      <c r="ADU1007" s="226"/>
      <c r="ADV1007" s="226"/>
      <c r="ADW1007" s="226"/>
      <c r="ADX1007" s="226"/>
      <c r="ADY1007" s="226"/>
      <c r="ADZ1007" s="226"/>
      <c r="AEA1007" s="226"/>
      <c r="AEB1007" s="226"/>
      <c r="AEC1007" s="226"/>
      <c r="AED1007" s="226"/>
      <c r="AEE1007" s="226"/>
      <c r="AEF1007" s="226"/>
      <c r="AEG1007" s="226"/>
      <c r="AEH1007" s="226"/>
      <c r="AEI1007" s="226"/>
      <c r="AEJ1007" s="226"/>
      <c r="AEK1007" s="226"/>
      <c r="AEL1007" s="226"/>
      <c r="AEM1007" s="226"/>
      <c r="AEN1007" s="226"/>
      <c r="AEO1007" s="226"/>
      <c r="AEP1007" s="226"/>
      <c r="AEQ1007" s="226"/>
      <c r="AER1007" s="226"/>
      <c r="AES1007" s="226"/>
      <c r="AET1007" s="226"/>
      <c r="AEU1007" s="226"/>
      <c r="AEV1007" s="226"/>
      <c r="AEW1007" s="226"/>
      <c r="AEX1007" s="226"/>
      <c r="AEY1007" s="226"/>
      <c r="AEZ1007" s="226"/>
      <c r="AFA1007" s="226"/>
      <c r="AFB1007" s="226"/>
      <c r="AFC1007" s="226"/>
      <c r="AFD1007" s="226"/>
      <c r="AFE1007" s="226"/>
      <c r="AFF1007" s="226"/>
      <c r="AFG1007" s="226"/>
      <c r="AFH1007" s="226"/>
      <c r="AFI1007" s="226"/>
      <c r="AFJ1007" s="226"/>
      <c r="AFK1007" s="226"/>
      <c r="AFL1007" s="226"/>
      <c r="AFM1007" s="226"/>
      <c r="AFN1007" s="226"/>
      <c r="AFO1007" s="226"/>
      <c r="AFP1007" s="226"/>
      <c r="AFQ1007" s="226"/>
      <c r="AFR1007" s="226"/>
      <c r="AFS1007" s="226"/>
      <c r="AFT1007" s="226"/>
      <c r="AFU1007" s="226"/>
      <c r="AFV1007" s="226"/>
      <c r="AFW1007" s="226"/>
      <c r="AFX1007" s="226"/>
      <c r="AFY1007" s="226"/>
      <c r="AFZ1007" s="226"/>
      <c r="AGA1007" s="226"/>
      <c r="AGB1007" s="226"/>
      <c r="AGC1007" s="226"/>
      <c r="AGD1007" s="226"/>
      <c r="AGE1007" s="226"/>
      <c r="AGF1007" s="226"/>
      <c r="AGG1007" s="226"/>
      <c r="AGH1007" s="226"/>
      <c r="AGI1007" s="226"/>
      <c r="AGJ1007" s="226"/>
      <c r="AGK1007" s="226"/>
      <c r="AGL1007" s="226"/>
      <c r="AGM1007" s="226"/>
      <c r="AGN1007" s="226"/>
      <c r="AGO1007" s="226"/>
      <c r="AGP1007" s="226"/>
      <c r="AGQ1007" s="226"/>
      <c r="AGR1007" s="226"/>
      <c r="AGS1007" s="226"/>
      <c r="AGT1007" s="226"/>
      <c r="AGU1007" s="226"/>
      <c r="AGV1007" s="226"/>
      <c r="AGW1007" s="226"/>
      <c r="AGX1007" s="226"/>
      <c r="AGY1007" s="226"/>
      <c r="AGZ1007" s="226"/>
      <c r="AHA1007" s="226"/>
      <c r="AHB1007" s="226"/>
      <c r="AHC1007" s="226"/>
      <c r="AHD1007" s="226"/>
      <c r="AHE1007" s="226"/>
      <c r="AHF1007" s="226"/>
      <c r="AHG1007" s="226"/>
      <c r="AHH1007" s="226"/>
      <c r="AHI1007" s="226"/>
      <c r="AHJ1007" s="226"/>
      <c r="AHK1007" s="226"/>
      <c r="AHL1007" s="226"/>
      <c r="AHM1007" s="226"/>
      <c r="AHN1007" s="226"/>
      <c r="AHO1007" s="226"/>
      <c r="AHP1007" s="226"/>
      <c r="AHQ1007" s="226"/>
      <c r="AHR1007" s="226"/>
      <c r="AHS1007" s="226"/>
      <c r="AHT1007" s="226"/>
      <c r="AHU1007" s="226"/>
      <c r="AHV1007" s="226"/>
      <c r="AHW1007" s="226"/>
      <c r="AHX1007" s="226"/>
      <c r="AHY1007" s="226"/>
      <c r="AHZ1007" s="226"/>
      <c r="AIA1007" s="226"/>
      <c r="AIB1007" s="226"/>
      <c r="AIC1007" s="226"/>
      <c r="AID1007" s="226"/>
      <c r="AIE1007" s="226"/>
      <c r="AIF1007" s="226"/>
      <c r="AIG1007" s="226"/>
      <c r="AIH1007" s="226"/>
      <c r="AII1007" s="226"/>
      <c r="AIJ1007" s="226"/>
      <c r="AIK1007" s="226"/>
      <c r="AIL1007" s="226"/>
      <c r="AIM1007" s="226"/>
      <c r="AIN1007" s="226"/>
      <c r="AIO1007" s="226"/>
      <c r="AIP1007" s="226"/>
      <c r="AIQ1007" s="226"/>
      <c r="AIR1007" s="226"/>
      <c r="AIS1007" s="226"/>
      <c r="AIT1007" s="226"/>
      <c r="AIU1007" s="226"/>
      <c r="AIV1007" s="226"/>
      <c r="AIW1007" s="226"/>
      <c r="AIX1007" s="226"/>
      <c r="AIY1007" s="226"/>
      <c r="AIZ1007" s="226"/>
      <c r="AJA1007" s="226"/>
      <c r="AJB1007" s="226"/>
      <c r="AJC1007" s="226"/>
      <c r="AJD1007" s="226"/>
      <c r="AJE1007" s="226"/>
      <c r="AJF1007" s="226"/>
      <c r="AJG1007" s="226"/>
      <c r="AJH1007" s="226"/>
      <c r="AJI1007" s="226"/>
      <c r="AJJ1007" s="226"/>
      <c r="AJK1007" s="226"/>
      <c r="AJL1007" s="226"/>
      <c r="AJM1007" s="226"/>
      <c r="AJN1007" s="226"/>
      <c r="AJO1007" s="226"/>
      <c r="AJP1007" s="226"/>
      <c r="AJQ1007" s="226"/>
      <c r="AJR1007" s="226"/>
      <c r="AJS1007" s="226"/>
      <c r="AJT1007" s="226"/>
      <c r="AJU1007" s="226"/>
      <c r="AJV1007" s="226"/>
      <c r="AJW1007" s="226"/>
      <c r="AJX1007" s="226"/>
      <c r="AJY1007" s="226"/>
      <c r="AJZ1007" s="226"/>
      <c r="AKA1007" s="226"/>
      <c r="AKB1007" s="226"/>
      <c r="AKC1007" s="226"/>
      <c r="AKD1007" s="226"/>
      <c r="AKE1007" s="226"/>
      <c r="AKF1007" s="226"/>
      <c r="AKG1007" s="226"/>
      <c r="AKH1007" s="226"/>
      <c r="AKI1007" s="226"/>
      <c r="AKJ1007" s="226"/>
      <c r="AKK1007" s="226"/>
      <c r="AKL1007" s="226"/>
      <c r="AKM1007" s="226"/>
      <c r="AKN1007" s="226"/>
      <c r="AKO1007" s="226"/>
      <c r="AKP1007" s="226"/>
      <c r="AKQ1007" s="226"/>
      <c r="AKR1007" s="226"/>
      <c r="AKS1007" s="226"/>
      <c r="AKT1007" s="226"/>
      <c r="AKU1007" s="226"/>
      <c r="AKV1007" s="226"/>
      <c r="AKW1007" s="226"/>
      <c r="AKX1007" s="226"/>
      <c r="AKY1007" s="226"/>
      <c r="AKZ1007" s="226"/>
      <c r="ALA1007" s="226"/>
      <c r="ALB1007" s="226"/>
      <c r="ALC1007" s="226"/>
      <c r="ALD1007" s="226"/>
      <c r="ALE1007" s="226"/>
      <c r="ALF1007" s="226"/>
      <c r="ALG1007" s="226"/>
      <c r="ALH1007" s="226"/>
      <c r="ALI1007" s="226"/>
      <c r="ALJ1007" s="226"/>
      <c r="ALK1007" s="226"/>
      <c r="ALL1007" s="226"/>
      <c r="ALM1007" s="226"/>
      <c r="ALN1007" s="226"/>
      <c r="ALO1007" s="226"/>
      <c r="ALP1007" s="226"/>
      <c r="ALQ1007" s="226"/>
      <c r="ALR1007" s="226"/>
      <c r="ALS1007" s="226"/>
      <c r="ALT1007" s="226"/>
      <c r="ALU1007" s="226"/>
      <c r="ALV1007" s="226"/>
      <c r="ALW1007" s="226"/>
      <c r="ALX1007" s="226"/>
      <c r="ALY1007" s="226"/>
      <c r="ALZ1007" s="226"/>
      <c r="AMA1007" s="226"/>
      <c r="AMB1007" s="226"/>
      <c r="AMC1007" s="226"/>
      <c r="AMD1007" s="226"/>
      <c r="AME1007" s="226"/>
      <c r="AMF1007" s="226"/>
      <c r="AMG1007" s="226"/>
      <c r="AMH1007" s="226"/>
      <c r="AMI1007" s="226"/>
      <c r="AMJ1007" s="226"/>
      <c r="AMK1007" s="226"/>
      <c r="AML1007" s="226"/>
      <c r="AMM1007" s="226"/>
      <c r="AMN1007" s="226"/>
      <c r="AMO1007" s="226"/>
      <c r="AMP1007" s="226"/>
      <c r="AMQ1007" s="226"/>
      <c r="AMR1007" s="226"/>
      <c r="AMS1007" s="226"/>
      <c r="AMT1007" s="226"/>
      <c r="AMU1007" s="226"/>
      <c r="AMV1007" s="226"/>
      <c r="AMW1007" s="226"/>
      <c r="AMX1007" s="226"/>
    </row>
    <row r="1008" spans="1:1038" s="398" customFormat="1" ht="18" customHeight="1">
      <c r="A1008" s="548"/>
      <c r="B1008" s="543"/>
      <c r="C1008" s="226"/>
      <c r="D1008" s="225"/>
      <c r="E1008" s="422">
        <v>113</v>
      </c>
      <c r="F1008" s="422">
        <v>4</v>
      </c>
      <c r="G1008" s="526" t="str">
        <f t="shared" si="826"/>
        <v>113-4</v>
      </c>
      <c r="H1008" s="226">
        <v>85</v>
      </c>
      <c r="I1008" s="226">
        <v>85.5</v>
      </c>
      <c r="J1008" s="544"/>
      <c r="K1008" s="545"/>
      <c r="L1008" s="171">
        <f>(VLOOKUP($G1008,Depth_Lookup!$A$3:$J$410,10,FALSE))+(H1008/100)</f>
        <v>299.69500000000005</v>
      </c>
      <c r="M1008" s="171">
        <f>(VLOOKUP($G1008,Depth_Lookup!$A$3:$J$410,10,FALSE))+(I1008/100)</f>
        <v>299.70000000000005</v>
      </c>
      <c r="N1008" s="232"/>
      <c r="O1008" s="226"/>
      <c r="P1008" s="226"/>
      <c r="Q1008" s="226"/>
      <c r="R1008" s="391" t="s">
        <v>2380</v>
      </c>
      <c r="S1008" s="226"/>
      <c r="T1008" s="226"/>
      <c r="U1008" s="226"/>
      <c r="V1008" s="226"/>
      <c r="W1008" s="226"/>
      <c r="X1008" s="392"/>
      <c r="Y1008" s="226"/>
      <c r="Z1008" s="226"/>
      <c r="AA1008" s="226"/>
      <c r="AB1008" s="226"/>
      <c r="AC1008" s="226"/>
      <c r="AD1008" s="226"/>
      <c r="AE1008" s="393"/>
      <c r="AF1008" s="391"/>
      <c r="AG1008" s="394"/>
      <c r="AH1008" s="226"/>
      <c r="AI1008" s="257"/>
      <c r="AJ1008" s="226"/>
      <c r="AK1008" s="226"/>
      <c r="AL1008" s="226"/>
      <c r="AM1008" s="226"/>
      <c r="AN1008" s="226"/>
      <c r="AO1008" s="257"/>
      <c r="AP1008" s="226"/>
      <c r="AQ1008" s="226"/>
      <c r="AR1008" s="226"/>
      <c r="AS1008" s="226"/>
      <c r="AT1008" s="226"/>
      <c r="AU1008" s="257"/>
      <c r="AV1008" s="226"/>
      <c r="AW1008" s="226"/>
      <c r="AX1008" s="226"/>
      <c r="AY1008" s="226"/>
      <c r="AZ1008" s="226"/>
      <c r="BA1008" s="257"/>
      <c r="BB1008" s="226"/>
      <c r="BC1008" s="226"/>
      <c r="BD1008" s="226"/>
      <c r="BE1008" s="226"/>
      <c r="BF1008" s="226"/>
      <c r="BG1008" s="257"/>
      <c r="BH1008" s="226"/>
      <c r="BI1008" s="226"/>
      <c r="BJ1008" s="226"/>
      <c r="BK1008" s="226"/>
      <c r="BL1008" s="226"/>
      <c r="BM1008" s="257"/>
      <c r="BN1008" s="226"/>
      <c r="BO1008" s="226"/>
      <c r="BP1008" s="226"/>
      <c r="BQ1008" s="226"/>
      <c r="BR1008" s="226"/>
      <c r="BS1008" s="226"/>
      <c r="BT1008" s="226"/>
      <c r="BU1008" s="226"/>
      <c r="BV1008" s="226"/>
      <c r="BW1008" s="226"/>
      <c r="BX1008" s="226"/>
      <c r="BY1008" s="257"/>
      <c r="BZ1008" s="226"/>
      <c r="CA1008" s="226"/>
      <c r="CB1008" s="226"/>
      <c r="CC1008" s="226"/>
      <c r="CD1008" s="226"/>
      <c r="CE1008" s="226"/>
      <c r="CF1008" s="399"/>
      <c r="CG1008" s="259"/>
      <c r="CH1008" s="150"/>
      <c r="CI1008" s="150"/>
      <c r="CJ1008" s="150"/>
      <c r="CK1008" s="158"/>
      <c r="CL1008" s="395"/>
      <c r="CM1008" s="395"/>
      <c r="CN1008" s="395"/>
      <c r="CO1008" s="395"/>
      <c r="CP1008" s="395"/>
      <c r="CQ1008" s="395"/>
      <c r="CR1008" s="395"/>
      <c r="CS1008" s="395"/>
      <c r="CT1008" s="395"/>
      <c r="CU1008" s="395"/>
      <c r="CV1008" s="395"/>
      <c r="CW1008" s="395"/>
      <c r="CX1008" s="395"/>
      <c r="CY1008" s="395"/>
      <c r="CZ1008" s="395"/>
      <c r="DA1008" s="395"/>
      <c r="DB1008" s="395"/>
      <c r="DC1008" s="256"/>
      <c r="DD1008" s="395"/>
      <c r="DE1008" s="395"/>
      <c r="DF1008" s="395"/>
      <c r="DG1008" s="395"/>
      <c r="DH1008" s="395"/>
      <c r="DI1008" s="395"/>
      <c r="DJ1008" s="395"/>
      <c r="DK1008" s="396"/>
      <c r="DL1008" s="259"/>
      <c r="DM1008" s="395"/>
      <c r="DN1008" s="395"/>
      <c r="DO1008" s="397"/>
      <c r="DQ1008" s="259"/>
      <c r="DR1008" s="397"/>
      <c r="DS1008" s="259"/>
      <c r="DT1008" s="263"/>
      <c r="DU1008" s="256"/>
      <c r="DV1008" s="256"/>
      <c r="DW1008" s="400"/>
      <c r="DX1008" s="155"/>
      <c r="DY1008" s="155"/>
      <c r="DZ1008" s="546"/>
      <c r="EA1008" s="104"/>
      <c r="EB1008" s="256"/>
      <c r="EC1008" s="104"/>
      <c r="ED1008" s="229" t="s">
        <v>2517</v>
      </c>
      <c r="EE1008" s="401"/>
      <c r="EF1008" s="402"/>
      <c r="EG1008" s="401"/>
      <c r="EH1008" s="403"/>
      <c r="EI1008" s="404"/>
      <c r="EJ1008" s="405"/>
      <c r="EK1008" s="406"/>
      <c r="EL1008" s="401"/>
      <c r="EM1008" s="403"/>
      <c r="EN1008" s="403" t="s">
        <v>1448</v>
      </c>
      <c r="EO1008" s="407">
        <v>0.2</v>
      </c>
      <c r="EP1008" s="407" t="s">
        <v>2051</v>
      </c>
      <c r="EQ1008" s="407"/>
      <c r="ER1008" s="407"/>
      <c r="ES1008" s="407"/>
      <c r="ET1008" s="407"/>
      <c r="EU1008" s="407"/>
      <c r="EV1008" s="408">
        <v>1</v>
      </c>
      <c r="EW1008" s="408">
        <v>90</v>
      </c>
      <c r="EX1008" s="408">
        <v>8</v>
      </c>
      <c r="EY1008" s="408">
        <v>0</v>
      </c>
      <c r="EZ1008" s="192">
        <f t="shared" si="755"/>
        <v>-172.92016238620141</v>
      </c>
      <c r="FA1008" s="192">
        <f t="shared" si="756"/>
        <v>187.07983761379859</v>
      </c>
      <c r="FB1008" s="192">
        <f t="shared" si="757"/>
        <v>81.939339132482445</v>
      </c>
      <c r="FC1008" s="192">
        <f t="shared" si="758"/>
        <v>277.07983761379859</v>
      </c>
      <c r="FD1008" s="192">
        <f t="shared" si="759"/>
        <v>8.0606608675175551</v>
      </c>
      <c r="FE1008" s="193">
        <f t="shared" si="760"/>
        <v>7.0798376137985883</v>
      </c>
      <c r="FF1008" s="194">
        <f t="shared" si="761"/>
        <v>8.0606608675175551</v>
      </c>
      <c r="FG1008" s="401"/>
      <c r="FH1008" s="403"/>
      <c r="FI1008" s="778">
        <f t="shared" si="762"/>
        <v>0.2</v>
      </c>
      <c r="FJ1008" s="779">
        <f t="shared" si="763"/>
        <v>8.0606608675175551</v>
      </c>
      <c r="FK1008" s="779">
        <f t="shared" si="764"/>
        <v>81.939339132482445</v>
      </c>
      <c r="FL1008" s="780">
        <f t="shared" si="765"/>
        <v>1.4301112547700527</v>
      </c>
      <c r="FM1008" s="169">
        <f t="shared" si="766"/>
        <v>0.99012016677011427</v>
      </c>
      <c r="FN1008" s="783">
        <f t="shared" si="767"/>
        <v>0.19802403335402285</v>
      </c>
      <c r="FO1008" s="226"/>
      <c r="FP1008" s="226"/>
      <c r="FQ1008" s="226"/>
      <c r="FR1008" s="226"/>
      <c r="FS1008" s="226"/>
      <c r="FT1008" s="226"/>
      <c r="FU1008" s="226"/>
      <c r="FV1008" s="226"/>
      <c r="FW1008" s="226"/>
      <c r="FX1008" s="226"/>
      <c r="FY1008" s="226"/>
      <c r="FZ1008" s="226"/>
      <c r="GA1008" s="226"/>
      <c r="GB1008" s="226"/>
      <c r="GC1008" s="226"/>
      <c r="GD1008" s="226"/>
      <c r="GE1008" s="226"/>
      <c r="GF1008" s="226"/>
      <c r="GG1008" s="226"/>
      <c r="GH1008" s="226"/>
      <c r="GI1008" s="226"/>
      <c r="GJ1008" s="226"/>
      <c r="GK1008" s="226"/>
      <c r="GL1008" s="226"/>
      <c r="GM1008" s="226"/>
      <c r="GN1008" s="226"/>
      <c r="GO1008" s="226"/>
      <c r="GP1008" s="226"/>
      <c r="GQ1008" s="226"/>
      <c r="GR1008" s="226"/>
      <c r="GS1008" s="226"/>
      <c r="GT1008" s="226"/>
      <c r="GU1008" s="226"/>
      <c r="GV1008" s="226"/>
      <c r="GW1008" s="226"/>
      <c r="GX1008" s="226"/>
      <c r="GY1008" s="226"/>
      <c r="GZ1008" s="226"/>
      <c r="HA1008" s="226"/>
      <c r="HB1008" s="226"/>
      <c r="HC1008" s="226"/>
      <c r="HD1008" s="226"/>
      <c r="HE1008" s="226"/>
      <c r="HF1008" s="226"/>
      <c r="HG1008" s="226"/>
      <c r="HH1008" s="226"/>
      <c r="HI1008" s="226"/>
      <c r="HJ1008" s="226"/>
      <c r="HK1008" s="226"/>
      <c r="HL1008" s="226"/>
      <c r="HM1008" s="226"/>
      <c r="HN1008" s="226"/>
      <c r="HO1008" s="226"/>
      <c r="HP1008" s="226"/>
      <c r="HQ1008" s="226"/>
      <c r="HR1008" s="226"/>
      <c r="HS1008" s="226"/>
      <c r="HT1008" s="226"/>
      <c r="HU1008" s="226"/>
      <c r="HV1008" s="226"/>
      <c r="HW1008" s="226"/>
      <c r="HX1008" s="226"/>
      <c r="HY1008" s="226"/>
      <c r="HZ1008" s="226"/>
      <c r="IA1008" s="226"/>
      <c r="IB1008" s="226"/>
      <c r="IC1008" s="226"/>
      <c r="ID1008" s="226"/>
      <c r="IE1008" s="226"/>
      <c r="IF1008" s="226"/>
      <c r="IG1008" s="226"/>
      <c r="IH1008" s="226"/>
      <c r="II1008" s="226"/>
      <c r="IJ1008" s="226"/>
      <c r="IK1008" s="226"/>
      <c r="IL1008" s="226"/>
      <c r="IM1008" s="226"/>
      <c r="IN1008" s="226"/>
      <c r="IO1008" s="226"/>
      <c r="IP1008" s="226"/>
      <c r="IQ1008" s="226"/>
      <c r="IR1008" s="226"/>
      <c r="IS1008" s="226"/>
      <c r="IT1008" s="226"/>
      <c r="IU1008" s="226"/>
      <c r="IV1008" s="226"/>
      <c r="IW1008" s="226"/>
      <c r="IX1008" s="226"/>
      <c r="IY1008" s="226"/>
      <c r="IZ1008" s="226"/>
      <c r="JA1008" s="226"/>
      <c r="JB1008" s="226"/>
      <c r="JC1008" s="226"/>
      <c r="JD1008" s="226"/>
      <c r="JE1008" s="226"/>
      <c r="JF1008" s="226"/>
      <c r="JG1008" s="226"/>
      <c r="JH1008" s="226"/>
      <c r="JI1008" s="226"/>
      <c r="JJ1008" s="226"/>
      <c r="JK1008" s="226"/>
      <c r="JL1008" s="226"/>
      <c r="JM1008" s="226"/>
      <c r="JN1008" s="226"/>
      <c r="JO1008" s="226"/>
      <c r="JP1008" s="226"/>
      <c r="JQ1008" s="226"/>
      <c r="JR1008" s="226"/>
      <c r="JS1008" s="226"/>
      <c r="JT1008" s="226"/>
      <c r="JU1008" s="226"/>
      <c r="JV1008" s="226"/>
      <c r="JW1008" s="226"/>
      <c r="JX1008" s="226"/>
      <c r="JY1008" s="226"/>
      <c r="JZ1008" s="226"/>
      <c r="KA1008" s="226"/>
      <c r="KB1008" s="226"/>
      <c r="KC1008" s="226"/>
      <c r="KD1008" s="226"/>
      <c r="KE1008" s="226"/>
      <c r="KF1008" s="226"/>
      <c r="KG1008" s="226"/>
      <c r="KH1008" s="226"/>
      <c r="KI1008" s="226"/>
      <c r="KJ1008" s="226"/>
      <c r="KK1008" s="226"/>
      <c r="KL1008" s="226"/>
      <c r="KM1008" s="226"/>
      <c r="KN1008" s="226"/>
      <c r="KO1008" s="226"/>
      <c r="KP1008" s="226"/>
      <c r="KQ1008" s="226"/>
      <c r="KR1008" s="226"/>
      <c r="KS1008" s="226"/>
      <c r="KT1008" s="226"/>
      <c r="KU1008" s="226"/>
      <c r="KV1008" s="226"/>
      <c r="KW1008" s="226"/>
      <c r="KX1008" s="226"/>
      <c r="KY1008" s="226"/>
      <c r="KZ1008" s="226"/>
      <c r="LA1008" s="226"/>
      <c r="LB1008" s="226"/>
      <c r="LC1008" s="226"/>
      <c r="LD1008" s="226"/>
      <c r="LE1008" s="226"/>
      <c r="LF1008" s="226"/>
      <c r="LG1008" s="226"/>
      <c r="LH1008" s="226"/>
      <c r="LI1008" s="226"/>
      <c r="LJ1008" s="226"/>
      <c r="LK1008" s="226"/>
      <c r="LL1008" s="226"/>
      <c r="LM1008" s="226"/>
      <c r="LN1008" s="226"/>
      <c r="LO1008" s="226"/>
      <c r="LP1008" s="226"/>
      <c r="LQ1008" s="226"/>
      <c r="LR1008" s="226"/>
      <c r="LS1008" s="226"/>
      <c r="LT1008" s="226"/>
      <c r="LU1008" s="226"/>
      <c r="LV1008" s="226"/>
      <c r="LW1008" s="226"/>
      <c r="LX1008" s="226"/>
      <c r="LY1008" s="226"/>
      <c r="LZ1008" s="226"/>
      <c r="MA1008" s="226"/>
      <c r="MB1008" s="226"/>
      <c r="MC1008" s="226"/>
      <c r="MD1008" s="226"/>
      <c r="ME1008" s="226"/>
      <c r="MF1008" s="226"/>
      <c r="MG1008" s="226"/>
      <c r="MH1008" s="226"/>
      <c r="MI1008" s="226"/>
      <c r="MJ1008" s="226"/>
      <c r="MK1008" s="226"/>
      <c r="ML1008" s="226"/>
      <c r="MM1008" s="226"/>
      <c r="MN1008" s="226"/>
      <c r="MO1008" s="226"/>
      <c r="MP1008" s="226"/>
      <c r="MQ1008" s="226"/>
      <c r="MR1008" s="226"/>
      <c r="MS1008" s="226"/>
      <c r="MT1008" s="226"/>
      <c r="MU1008" s="226"/>
      <c r="MV1008" s="226"/>
      <c r="MW1008" s="226"/>
      <c r="MX1008" s="226"/>
      <c r="MY1008" s="226"/>
      <c r="MZ1008" s="226"/>
      <c r="NA1008" s="226"/>
      <c r="NB1008" s="226"/>
      <c r="NC1008" s="226"/>
      <c r="ND1008" s="226"/>
      <c r="NE1008" s="226"/>
      <c r="NF1008" s="226"/>
      <c r="NG1008" s="226"/>
      <c r="NH1008" s="226"/>
      <c r="NI1008" s="226"/>
      <c r="NJ1008" s="226"/>
      <c r="NK1008" s="226"/>
      <c r="NL1008" s="226"/>
      <c r="NM1008" s="226"/>
      <c r="NN1008" s="226"/>
      <c r="NO1008" s="226"/>
      <c r="NP1008" s="226"/>
      <c r="NQ1008" s="226"/>
      <c r="NR1008" s="226"/>
      <c r="NS1008" s="226"/>
      <c r="NT1008" s="226"/>
      <c r="NU1008" s="226"/>
      <c r="NV1008" s="226"/>
      <c r="NW1008" s="226"/>
      <c r="NX1008" s="226"/>
      <c r="NY1008" s="226"/>
      <c r="NZ1008" s="226"/>
      <c r="OA1008" s="226"/>
      <c r="OB1008" s="226"/>
      <c r="OC1008" s="226"/>
      <c r="OD1008" s="226"/>
      <c r="OE1008" s="226"/>
      <c r="OF1008" s="226"/>
      <c r="OG1008" s="226"/>
      <c r="OH1008" s="226"/>
      <c r="OI1008" s="226"/>
      <c r="OJ1008" s="226"/>
      <c r="OK1008" s="226"/>
      <c r="OL1008" s="226"/>
      <c r="OM1008" s="226"/>
      <c r="ON1008" s="226"/>
      <c r="OO1008" s="226"/>
      <c r="OP1008" s="226"/>
      <c r="OQ1008" s="226"/>
      <c r="OR1008" s="226"/>
      <c r="OS1008" s="226"/>
      <c r="OT1008" s="226"/>
      <c r="OU1008" s="226"/>
      <c r="OV1008" s="226"/>
      <c r="OW1008" s="226"/>
      <c r="OX1008" s="226"/>
      <c r="OY1008" s="226"/>
      <c r="OZ1008" s="226"/>
      <c r="PA1008" s="226"/>
      <c r="PB1008" s="226"/>
      <c r="PC1008" s="226"/>
      <c r="PD1008" s="226"/>
      <c r="PE1008" s="226"/>
      <c r="PF1008" s="226"/>
      <c r="PG1008" s="226"/>
      <c r="PH1008" s="226"/>
      <c r="PI1008" s="226"/>
      <c r="PJ1008" s="226"/>
      <c r="PK1008" s="226"/>
      <c r="PL1008" s="226"/>
      <c r="PM1008" s="226"/>
      <c r="PN1008" s="226"/>
      <c r="PO1008" s="226"/>
      <c r="PP1008" s="226"/>
      <c r="PQ1008" s="226"/>
      <c r="PR1008" s="226"/>
      <c r="PS1008" s="226"/>
      <c r="PT1008" s="226"/>
      <c r="PU1008" s="226"/>
      <c r="PV1008" s="226"/>
      <c r="PW1008" s="226"/>
      <c r="PX1008" s="226"/>
      <c r="PY1008" s="226"/>
      <c r="PZ1008" s="226"/>
      <c r="QA1008" s="226"/>
      <c r="QB1008" s="226"/>
      <c r="QC1008" s="226"/>
      <c r="QD1008" s="226"/>
      <c r="QE1008" s="226"/>
      <c r="QF1008" s="226"/>
      <c r="QG1008" s="226"/>
      <c r="QH1008" s="226"/>
      <c r="QI1008" s="226"/>
      <c r="QJ1008" s="226"/>
      <c r="QK1008" s="226"/>
      <c r="QL1008" s="226"/>
      <c r="QM1008" s="226"/>
      <c r="QN1008" s="226"/>
      <c r="QO1008" s="226"/>
      <c r="QP1008" s="226"/>
      <c r="QQ1008" s="226"/>
      <c r="QR1008" s="226"/>
      <c r="QS1008" s="226"/>
      <c r="QT1008" s="226"/>
      <c r="QU1008" s="226"/>
      <c r="QV1008" s="226"/>
      <c r="QW1008" s="226"/>
      <c r="QX1008" s="226"/>
      <c r="QY1008" s="226"/>
      <c r="QZ1008" s="226"/>
      <c r="RA1008" s="226"/>
      <c r="RB1008" s="226"/>
      <c r="RC1008" s="226"/>
      <c r="RD1008" s="226"/>
      <c r="RE1008" s="226"/>
      <c r="RF1008" s="226"/>
      <c r="RG1008" s="226"/>
      <c r="RH1008" s="226"/>
      <c r="RI1008" s="226"/>
      <c r="RJ1008" s="226"/>
      <c r="RK1008" s="226"/>
      <c r="RL1008" s="226"/>
      <c r="RM1008" s="226"/>
      <c r="RN1008" s="226"/>
      <c r="RO1008" s="226"/>
      <c r="RP1008" s="226"/>
      <c r="RQ1008" s="226"/>
      <c r="RR1008" s="226"/>
      <c r="RS1008" s="226"/>
      <c r="RT1008" s="226"/>
      <c r="RU1008" s="226"/>
      <c r="RV1008" s="226"/>
      <c r="RW1008" s="226"/>
      <c r="RX1008" s="226"/>
      <c r="RY1008" s="226"/>
      <c r="RZ1008" s="226"/>
      <c r="SA1008" s="226"/>
      <c r="SB1008" s="226"/>
      <c r="SC1008" s="226"/>
      <c r="SD1008" s="226"/>
      <c r="SE1008" s="226"/>
      <c r="SF1008" s="226"/>
      <c r="SG1008" s="226"/>
      <c r="SH1008" s="226"/>
      <c r="SI1008" s="226"/>
      <c r="SJ1008" s="226"/>
      <c r="SK1008" s="226"/>
      <c r="SL1008" s="226"/>
      <c r="SM1008" s="226"/>
      <c r="SN1008" s="226"/>
      <c r="SO1008" s="226"/>
      <c r="SP1008" s="226"/>
      <c r="SQ1008" s="226"/>
      <c r="SR1008" s="226"/>
      <c r="SS1008" s="226"/>
      <c r="ST1008" s="226"/>
      <c r="SU1008" s="226"/>
      <c r="SV1008" s="226"/>
      <c r="SW1008" s="226"/>
      <c r="SX1008" s="226"/>
      <c r="SY1008" s="226"/>
      <c r="SZ1008" s="226"/>
      <c r="TA1008" s="226"/>
      <c r="TB1008" s="226"/>
      <c r="TC1008" s="226"/>
      <c r="TD1008" s="226"/>
      <c r="TE1008" s="226"/>
      <c r="TF1008" s="226"/>
      <c r="TG1008" s="226"/>
      <c r="TH1008" s="226"/>
      <c r="TI1008" s="226"/>
      <c r="TJ1008" s="226"/>
      <c r="TK1008" s="226"/>
      <c r="TL1008" s="226"/>
      <c r="TM1008" s="226"/>
      <c r="TN1008" s="226"/>
      <c r="TO1008" s="226"/>
      <c r="TP1008" s="226"/>
      <c r="TQ1008" s="226"/>
      <c r="TR1008" s="226"/>
      <c r="TS1008" s="226"/>
      <c r="TT1008" s="226"/>
      <c r="TU1008" s="226"/>
      <c r="TV1008" s="226"/>
      <c r="TW1008" s="226"/>
      <c r="TX1008" s="226"/>
      <c r="TY1008" s="226"/>
      <c r="TZ1008" s="226"/>
      <c r="UA1008" s="226"/>
      <c r="UB1008" s="226"/>
      <c r="UC1008" s="226"/>
      <c r="UD1008" s="226"/>
      <c r="UE1008" s="226"/>
      <c r="UF1008" s="226"/>
      <c r="UG1008" s="226"/>
      <c r="UH1008" s="226"/>
      <c r="UI1008" s="226"/>
      <c r="UJ1008" s="226"/>
      <c r="UK1008" s="226"/>
      <c r="UL1008" s="226"/>
      <c r="UM1008" s="226"/>
      <c r="UN1008" s="226"/>
      <c r="UO1008" s="226"/>
      <c r="UP1008" s="226"/>
      <c r="UQ1008" s="226"/>
      <c r="UR1008" s="226"/>
      <c r="US1008" s="226"/>
      <c r="UT1008" s="226"/>
      <c r="UU1008" s="226"/>
      <c r="UV1008" s="226"/>
      <c r="UW1008" s="226"/>
      <c r="UX1008" s="226"/>
      <c r="UY1008" s="226"/>
      <c r="UZ1008" s="226"/>
      <c r="VA1008" s="226"/>
      <c r="VB1008" s="226"/>
      <c r="VC1008" s="226"/>
      <c r="VD1008" s="226"/>
      <c r="VE1008" s="226"/>
      <c r="VF1008" s="226"/>
      <c r="VG1008" s="226"/>
      <c r="VH1008" s="226"/>
      <c r="VI1008" s="226"/>
      <c r="VJ1008" s="226"/>
      <c r="VK1008" s="226"/>
      <c r="VL1008" s="226"/>
      <c r="VM1008" s="226"/>
      <c r="VN1008" s="226"/>
      <c r="VO1008" s="226"/>
      <c r="VP1008" s="226"/>
      <c r="VQ1008" s="226"/>
      <c r="VR1008" s="226"/>
      <c r="VS1008" s="226"/>
      <c r="VT1008" s="226"/>
      <c r="VU1008" s="226"/>
      <c r="VV1008" s="226"/>
      <c r="VW1008" s="226"/>
      <c r="VX1008" s="226"/>
      <c r="VY1008" s="226"/>
      <c r="VZ1008" s="226"/>
      <c r="WA1008" s="226"/>
      <c r="WB1008" s="226"/>
      <c r="WC1008" s="226"/>
      <c r="WD1008" s="226"/>
      <c r="WE1008" s="226"/>
      <c r="WF1008" s="226"/>
      <c r="WG1008" s="226"/>
      <c r="WH1008" s="226"/>
      <c r="WI1008" s="226"/>
      <c r="WJ1008" s="226"/>
      <c r="WK1008" s="226"/>
      <c r="WL1008" s="226"/>
      <c r="WM1008" s="226"/>
      <c r="WN1008" s="226"/>
      <c r="WO1008" s="226"/>
      <c r="WP1008" s="226"/>
      <c r="WQ1008" s="226"/>
      <c r="WR1008" s="226"/>
      <c r="WS1008" s="226"/>
      <c r="WT1008" s="226"/>
      <c r="WU1008" s="226"/>
      <c r="WV1008" s="226"/>
      <c r="WW1008" s="226"/>
      <c r="WX1008" s="226"/>
      <c r="WY1008" s="226"/>
      <c r="WZ1008" s="226"/>
      <c r="XA1008" s="226"/>
      <c r="XB1008" s="226"/>
      <c r="XC1008" s="226"/>
      <c r="XD1008" s="226"/>
      <c r="XE1008" s="226"/>
      <c r="XF1008" s="226"/>
      <c r="XG1008" s="226"/>
      <c r="XH1008" s="226"/>
      <c r="XI1008" s="226"/>
      <c r="XJ1008" s="226"/>
      <c r="XK1008" s="226"/>
      <c r="XL1008" s="226"/>
      <c r="XM1008" s="226"/>
      <c r="XN1008" s="226"/>
      <c r="XO1008" s="226"/>
      <c r="XP1008" s="226"/>
      <c r="XQ1008" s="226"/>
      <c r="XR1008" s="226"/>
      <c r="XS1008" s="226"/>
      <c r="XT1008" s="226"/>
      <c r="XU1008" s="226"/>
      <c r="XV1008" s="226"/>
      <c r="XW1008" s="226"/>
      <c r="XX1008" s="226"/>
      <c r="XY1008" s="226"/>
      <c r="XZ1008" s="226"/>
      <c r="YA1008" s="226"/>
      <c r="YB1008" s="226"/>
      <c r="YC1008" s="226"/>
      <c r="YD1008" s="226"/>
      <c r="YE1008" s="226"/>
      <c r="YF1008" s="226"/>
      <c r="YG1008" s="226"/>
      <c r="YH1008" s="226"/>
      <c r="YI1008" s="226"/>
      <c r="YJ1008" s="226"/>
      <c r="YK1008" s="226"/>
      <c r="YL1008" s="226"/>
      <c r="YM1008" s="226"/>
      <c r="YN1008" s="226"/>
      <c r="YO1008" s="226"/>
      <c r="YP1008" s="226"/>
      <c r="YQ1008" s="226"/>
      <c r="YR1008" s="226"/>
      <c r="YS1008" s="226"/>
      <c r="YT1008" s="226"/>
      <c r="YU1008" s="226"/>
      <c r="YV1008" s="226"/>
      <c r="YW1008" s="226"/>
      <c r="YX1008" s="226"/>
      <c r="YY1008" s="226"/>
      <c r="YZ1008" s="226"/>
      <c r="ZA1008" s="226"/>
      <c r="ZB1008" s="226"/>
      <c r="ZC1008" s="226"/>
      <c r="ZD1008" s="226"/>
      <c r="ZE1008" s="226"/>
      <c r="ZF1008" s="226"/>
      <c r="ZG1008" s="226"/>
      <c r="ZH1008" s="226"/>
      <c r="ZI1008" s="226"/>
      <c r="ZJ1008" s="226"/>
      <c r="ZK1008" s="226"/>
      <c r="ZL1008" s="226"/>
      <c r="ZM1008" s="226"/>
      <c r="ZN1008" s="226"/>
      <c r="ZO1008" s="226"/>
      <c r="ZP1008" s="226"/>
      <c r="ZQ1008" s="226"/>
      <c r="ZR1008" s="226"/>
      <c r="ZS1008" s="226"/>
      <c r="ZT1008" s="226"/>
      <c r="ZU1008" s="226"/>
      <c r="ZV1008" s="226"/>
      <c r="ZW1008" s="226"/>
      <c r="ZX1008" s="226"/>
      <c r="ZY1008" s="226"/>
      <c r="ZZ1008" s="226"/>
      <c r="AAA1008" s="226"/>
      <c r="AAB1008" s="226"/>
      <c r="AAC1008" s="226"/>
      <c r="AAD1008" s="226"/>
      <c r="AAE1008" s="226"/>
      <c r="AAF1008" s="226"/>
      <c r="AAG1008" s="226"/>
      <c r="AAH1008" s="226"/>
      <c r="AAI1008" s="226"/>
      <c r="AAJ1008" s="226"/>
      <c r="AAK1008" s="226"/>
      <c r="AAL1008" s="226"/>
      <c r="AAM1008" s="226"/>
      <c r="AAN1008" s="226"/>
      <c r="AAO1008" s="226"/>
      <c r="AAP1008" s="226"/>
      <c r="AAQ1008" s="226"/>
      <c r="AAR1008" s="226"/>
      <c r="AAS1008" s="226"/>
      <c r="AAT1008" s="226"/>
      <c r="AAU1008" s="226"/>
      <c r="AAV1008" s="226"/>
      <c r="AAW1008" s="226"/>
      <c r="AAX1008" s="226"/>
      <c r="AAY1008" s="226"/>
      <c r="AAZ1008" s="226"/>
      <c r="ABA1008" s="226"/>
      <c r="ABB1008" s="226"/>
      <c r="ABC1008" s="226"/>
      <c r="ABD1008" s="226"/>
      <c r="ABE1008" s="226"/>
      <c r="ABF1008" s="226"/>
      <c r="ABG1008" s="226"/>
      <c r="ABH1008" s="226"/>
      <c r="ABI1008" s="226"/>
      <c r="ABJ1008" s="226"/>
      <c r="ABK1008" s="226"/>
      <c r="ABL1008" s="226"/>
      <c r="ABM1008" s="226"/>
      <c r="ABN1008" s="226"/>
      <c r="ABO1008" s="226"/>
      <c r="ABP1008" s="226"/>
      <c r="ABQ1008" s="226"/>
      <c r="ABR1008" s="226"/>
      <c r="ABS1008" s="226"/>
      <c r="ABT1008" s="226"/>
      <c r="ABU1008" s="226"/>
      <c r="ABV1008" s="226"/>
      <c r="ABW1008" s="226"/>
      <c r="ABX1008" s="226"/>
      <c r="ABY1008" s="226"/>
      <c r="ABZ1008" s="226"/>
      <c r="ACA1008" s="226"/>
      <c r="ACB1008" s="226"/>
      <c r="ACC1008" s="226"/>
      <c r="ACD1008" s="226"/>
      <c r="ACE1008" s="226"/>
      <c r="ACF1008" s="226"/>
      <c r="ACG1008" s="226"/>
      <c r="ACH1008" s="226"/>
      <c r="ACI1008" s="226"/>
      <c r="ACJ1008" s="226"/>
      <c r="ACK1008" s="226"/>
      <c r="ACL1008" s="226"/>
      <c r="ACM1008" s="226"/>
      <c r="ACN1008" s="226"/>
      <c r="ACO1008" s="226"/>
      <c r="ACP1008" s="226"/>
      <c r="ACQ1008" s="226"/>
      <c r="ACR1008" s="226"/>
      <c r="ACS1008" s="226"/>
      <c r="ACT1008" s="226"/>
      <c r="ACU1008" s="226"/>
      <c r="ACV1008" s="226"/>
      <c r="ACW1008" s="226"/>
      <c r="ACX1008" s="226"/>
      <c r="ACY1008" s="226"/>
      <c r="ACZ1008" s="226"/>
      <c r="ADA1008" s="226"/>
      <c r="ADB1008" s="226"/>
      <c r="ADC1008" s="226"/>
      <c r="ADD1008" s="226"/>
      <c r="ADE1008" s="226"/>
      <c r="ADF1008" s="226"/>
      <c r="ADG1008" s="226"/>
      <c r="ADH1008" s="226"/>
      <c r="ADI1008" s="226"/>
      <c r="ADJ1008" s="226"/>
      <c r="ADK1008" s="226"/>
      <c r="ADL1008" s="226"/>
      <c r="ADM1008" s="226"/>
      <c r="ADN1008" s="226"/>
      <c r="ADO1008" s="226"/>
      <c r="ADP1008" s="226"/>
      <c r="ADQ1008" s="226"/>
      <c r="ADR1008" s="226"/>
      <c r="ADS1008" s="226"/>
      <c r="ADT1008" s="226"/>
      <c r="ADU1008" s="226"/>
      <c r="ADV1008" s="226"/>
      <c r="ADW1008" s="226"/>
      <c r="ADX1008" s="226"/>
      <c r="ADY1008" s="226"/>
      <c r="ADZ1008" s="226"/>
      <c r="AEA1008" s="226"/>
      <c r="AEB1008" s="226"/>
      <c r="AEC1008" s="226"/>
      <c r="AED1008" s="226"/>
      <c r="AEE1008" s="226"/>
      <c r="AEF1008" s="226"/>
      <c r="AEG1008" s="226"/>
      <c r="AEH1008" s="226"/>
      <c r="AEI1008" s="226"/>
      <c r="AEJ1008" s="226"/>
      <c r="AEK1008" s="226"/>
      <c r="AEL1008" s="226"/>
      <c r="AEM1008" s="226"/>
      <c r="AEN1008" s="226"/>
      <c r="AEO1008" s="226"/>
      <c r="AEP1008" s="226"/>
      <c r="AEQ1008" s="226"/>
      <c r="AER1008" s="226"/>
      <c r="AES1008" s="226"/>
      <c r="AET1008" s="226"/>
      <c r="AEU1008" s="226"/>
      <c r="AEV1008" s="226"/>
      <c r="AEW1008" s="226"/>
      <c r="AEX1008" s="226"/>
      <c r="AEY1008" s="226"/>
      <c r="AEZ1008" s="226"/>
      <c r="AFA1008" s="226"/>
      <c r="AFB1008" s="226"/>
      <c r="AFC1008" s="226"/>
      <c r="AFD1008" s="226"/>
      <c r="AFE1008" s="226"/>
      <c r="AFF1008" s="226"/>
      <c r="AFG1008" s="226"/>
      <c r="AFH1008" s="226"/>
      <c r="AFI1008" s="226"/>
      <c r="AFJ1008" s="226"/>
      <c r="AFK1008" s="226"/>
      <c r="AFL1008" s="226"/>
      <c r="AFM1008" s="226"/>
      <c r="AFN1008" s="226"/>
      <c r="AFO1008" s="226"/>
      <c r="AFP1008" s="226"/>
      <c r="AFQ1008" s="226"/>
      <c r="AFR1008" s="226"/>
      <c r="AFS1008" s="226"/>
      <c r="AFT1008" s="226"/>
      <c r="AFU1008" s="226"/>
      <c r="AFV1008" s="226"/>
      <c r="AFW1008" s="226"/>
      <c r="AFX1008" s="226"/>
      <c r="AFY1008" s="226"/>
      <c r="AFZ1008" s="226"/>
      <c r="AGA1008" s="226"/>
      <c r="AGB1008" s="226"/>
      <c r="AGC1008" s="226"/>
      <c r="AGD1008" s="226"/>
      <c r="AGE1008" s="226"/>
      <c r="AGF1008" s="226"/>
      <c r="AGG1008" s="226"/>
      <c r="AGH1008" s="226"/>
      <c r="AGI1008" s="226"/>
      <c r="AGJ1008" s="226"/>
      <c r="AGK1008" s="226"/>
      <c r="AGL1008" s="226"/>
      <c r="AGM1008" s="226"/>
      <c r="AGN1008" s="226"/>
      <c r="AGO1008" s="226"/>
      <c r="AGP1008" s="226"/>
      <c r="AGQ1008" s="226"/>
      <c r="AGR1008" s="226"/>
      <c r="AGS1008" s="226"/>
      <c r="AGT1008" s="226"/>
      <c r="AGU1008" s="226"/>
      <c r="AGV1008" s="226"/>
      <c r="AGW1008" s="226"/>
      <c r="AGX1008" s="226"/>
      <c r="AGY1008" s="226"/>
      <c r="AGZ1008" s="226"/>
      <c r="AHA1008" s="226"/>
      <c r="AHB1008" s="226"/>
      <c r="AHC1008" s="226"/>
      <c r="AHD1008" s="226"/>
      <c r="AHE1008" s="226"/>
      <c r="AHF1008" s="226"/>
      <c r="AHG1008" s="226"/>
      <c r="AHH1008" s="226"/>
      <c r="AHI1008" s="226"/>
      <c r="AHJ1008" s="226"/>
      <c r="AHK1008" s="226"/>
      <c r="AHL1008" s="226"/>
      <c r="AHM1008" s="226"/>
      <c r="AHN1008" s="226"/>
      <c r="AHO1008" s="226"/>
      <c r="AHP1008" s="226"/>
      <c r="AHQ1008" s="226"/>
      <c r="AHR1008" s="226"/>
      <c r="AHS1008" s="226"/>
      <c r="AHT1008" s="226"/>
      <c r="AHU1008" s="226"/>
      <c r="AHV1008" s="226"/>
      <c r="AHW1008" s="226"/>
      <c r="AHX1008" s="226"/>
      <c r="AHY1008" s="226"/>
      <c r="AHZ1008" s="226"/>
      <c r="AIA1008" s="226"/>
      <c r="AIB1008" s="226"/>
      <c r="AIC1008" s="226"/>
      <c r="AID1008" s="226"/>
      <c r="AIE1008" s="226"/>
      <c r="AIF1008" s="226"/>
      <c r="AIG1008" s="226"/>
      <c r="AIH1008" s="226"/>
      <c r="AII1008" s="226"/>
      <c r="AIJ1008" s="226"/>
      <c r="AIK1008" s="226"/>
      <c r="AIL1008" s="226"/>
      <c r="AIM1008" s="226"/>
      <c r="AIN1008" s="226"/>
      <c r="AIO1008" s="226"/>
      <c r="AIP1008" s="226"/>
      <c r="AIQ1008" s="226"/>
      <c r="AIR1008" s="226"/>
      <c r="AIS1008" s="226"/>
      <c r="AIT1008" s="226"/>
      <c r="AIU1008" s="226"/>
      <c r="AIV1008" s="226"/>
      <c r="AIW1008" s="226"/>
      <c r="AIX1008" s="226"/>
      <c r="AIY1008" s="226"/>
      <c r="AIZ1008" s="226"/>
      <c r="AJA1008" s="226"/>
      <c r="AJB1008" s="226"/>
      <c r="AJC1008" s="226"/>
      <c r="AJD1008" s="226"/>
      <c r="AJE1008" s="226"/>
      <c r="AJF1008" s="226"/>
      <c r="AJG1008" s="226"/>
      <c r="AJH1008" s="226"/>
      <c r="AJI1008" s="226"/>
      <c r="AJJ1008" s="226"/>
      <c r="AJK1008" s="226"/>
      <c r="AJL1008" s="226"/>
      <c r="AJM1008" s="226"/>
      <c r="AJN1008" s="226"/>
      <c r="AJO1008" s="226"/>
      <c r="AJP1008" s="226"/>
      <c r="AJQ1008" s="226"/>
      <c r="AJR1008" s="226"/>
      <c r="AJS1008" s="226"/>
      <c r="AJT1008" s="226"/>
      <c r="AJU1008" s="226"/>
      <c r="AJV1008" s="226"/>
      <c r="AJW1008" s="226"/>
      <c r="AJX1008" s="226"/>
      <c r="AJY1008" s="226"/>
      <c r="AJZ1008" s="226"/>
      <c r="AKA1008" s="226"/>
      <c r="AKB1008" s="226"/>
      <c r="AKC1008" s="226"/>
      <c r="AKD1008" s="226"/>
      <c r="AKE1008" s="226"/>
      <c r="AKF1008" s="226"/>
      <c r="AKG1008" s="226"/>
      <c r="AKH1008" s="226"/>
      <c r="AKI1008" s="226"/>
      <c r="AKJ1008" s="226"/>
      <c r="AKK1008" s="226"/>
      <c r="AKL1008" s="226"/>
      <c r="AKM1008" s="226"/>
      <c r="AKN1008" s="226"/>
      <c r="AKO1008" s="226"/>
      <c r="AKP1008" s="226"/>
      <c r="AKQ1008" s="226"/>
      <c r="AKR1008" s="226"/>
      <c r="AKS1008" s="226"/>
      <c r="AKT1008" s="226"/>
      <c r="AKU1008" s="226"/>
      <c r="AKV1008" s="226"/>
      <c r="AKW1008" s="226"/>
      <c r="AKX1008" s="226"/>
      <c r="AKY1008" s="226"/>
      <c r="AKZ1008" s="226"/>
      <c r="ALA1008" s="226"/>
      <c r="ALB1008" s="226"/>
      <c r="ALC1008" s="226"/>
      <c r="ALD1008" s="226"/>
      <c r="ALE1008" s="226"/>
      <c r="ALF1008" s="226"/>
      <c r="ALG1008" s="226"/>
      <c r="ALH1008" s="226"/>
      <c r="ALI1008" s="226"/>
      <c r="ALJ1008" s="226"/>
      <c r="ALK1008" s="226"/>
      <c r="ALL1008" s="226"/>
      <c r="ALM1008" s="226"/>
      <c r="ALN1008" s="226"/>
      <c r="ALO1008" s="226"/>
      <c r="ALP1008" s="226"/>
      <c r="ALQ1008" s="226"/>
      <c r="ALR1008" s="226"/>
      <c r="ALS1008" s="226"/>
      <c r="ALT1008" s="226"/>
      <c r="ALU1008" s="226"/>
      <c r="ALV1008" s="226"/>
      <c r="ALW1008" s="226"/>
      <c r="ALX1008" s="226"/>
      <c r="ALY1008" s="226"/>
      <c r="ALZ1008" s="226"/>
      <c r="AMA1008" s="226"/>
      <c r="AMB1008" s="226"/>
      <c r="AMC1008" s="226"/>
      <c r="AMD1008" s="226"/>
      <c r="AME1008" s="226"/>
      <c r="AMF1008" s="226"/>
      <c r="AMG1008" s="226"/>
      <c r="AMH1008" s="226"/>
      <c r="AMI1008" s="226"/>
      <c r="AMJ1008" s="226"/>
      <c r="AMK1008" s="226"/>
      <c r="AML1008" s="226"/>
      <c r="AMM1008" s="226"/>
      <c r="AMN1008" s="226"/>
      <c r="AMO1008" s="226"/>
      <c r="AMP1008" s="226"/>
      <c r="AMQ1008" s="226"/>
      <c r="AMR1008" s="226"/>
      <c r="AMS1008" s="226"/>
      <c r="AMT1008" s="226"/>
      <c r="AMU1008" s="226"/>
      <c r="AMV1008" s="226"/>
      <c r="AMW1008" s="226"/>
      <c r="AMX1008" s="226"/>
    </row>
    <row r="1009" spans="1:1038" s="288" customFormat="1" ht="18" customHeight="1">
      <c r="A1009" s="549" t="s">
        <v>2392</v>
      </c>
      <c r="B1009" s="283" t="s">
        <v>1647</v>
      </c>
      <c r="C1009" s="227"/>
      <c r="D1009" s="284" t="s">
        <v>1279</v>
      </c>
      <c r="E1009" s="227">
        <v>113</v>
      </c>
      <c r="F1009" s="227">
        <v>4</v>
      </c>
      <c r="G1009" s="286" t="str">
        <f t="shared" si="744"/>
        <v>113-4</v>
      </c>
      <c r="H1009" s="227">
        <v>85.5</v>
      </c>
      <c r="I1009" s="227">
        <v>89.5</v>
      </c>
      <c r="J1009" s="477">
        <f t="shared" si="754"/>
        <v>0</v>
      </c>
      <c r="K1009" s="478" t="str">
        <f>IF(J1010=1,IF(((VLOOKUP($G1009,[4]Depth_Lookup!$A$3:$J$550,9,FALSE))-(I1009/100))=0,"Good",IF(((VLOOKUP($G1009,[4]Depth_Lookup!$A$3:$J$550,9,FALSE))-(I1009/100))&gt;0,"Too Short","Too Long")))</f>
        <v>Good</v>
      </c>
      <c r="L1009" s="171">
        <f>(VLOOKUP($G1009,Depth_Lookup!$A$3:$J$410,10,FALSE))+(H1009/100)</f>
        <v>299.70000000000005</v>
      </c>
      <c r="M1009" s="171">
        <f>(VLOOKUP($G1009,Depth_Lookup!$A$3:$J$410,10,FALSE))+(I1009/100)</f>
        <v>299.74</v>
      </c>
      <c r="N1009" s="230" t="s">
        <v>2472</v>
      </c>
      <c r="O1009" s="227">
        <v>1</v>
      </c>
      <c r="P1009" s="227" t="s">
        <v>853</v>
      </c>
      <c r="Q1009" s="227" t="s">
        <v>2437</v>
      </c>
      <c r="R1009" s="286" t="str">
        <f t="shared" si="745"/>
        <v>Serpentinizedharzburgite</v>
      </c>
      <c r="S1009" s="227" t="s">
        <v>2398</v>
      </c>
      <c r="T1009" s="227" t="s">
        <v>700</v>
      </c>
      <c r="U1009" s="227" t="s">
        <v>95</v>
      </c>
      <c r="V1009" s="227" t="s">
        <v>96</v>
      </c>
      <c r="W1009" s="227" t="s">
        <v>2393</v>
      </c>
      <c r="X1009" s="287">
        <f>VLOOKUP(W1009,[4]definitions_list_lookup!$A$13:$B$19,2,0)</f>
        <v>5</v>
      </c>
      <c r="Y1009" s="227" t="s">
        <v>2438</v>
      </c>
      <c r="Z1009" s="227" t="s">
        <v>2439</v>
      </c>
      <c r="AA1009" s="227"/>
      <c r="AB1009" s="227"/>
      <c r="AC1009" s="227"/>
      <c r="AD1009" s="227"/>
      <c r="AE1009" s="233"/>
      <c r="AF1009" s="286" t="e">
        <f>VLOOKUP(AE1009,[4]definitions_list_mag!$V$12:$W$15,2,0)</f>
        <v>#N/A</v>
      </c>
      <c r="AG1009" s="237"/>
      <c r="AH1009" s="227"/>
      <c r="AI1009" s="240">
        <v>73</v>
      </c>
      <c r="AJ1009" s="227"/>
      <c r="AK1009" s="227"/>
      <c r="AL1009" s="227"/>
      <c r="AM1009" s="227"/>
      <c r="AN1009" s="227"/>
      <c r="AO1009" s="240"/>
      <c r="AP1009" s="227"/>
      <c r="AQ1009" s="227"/>
      <c r="AR1009" s="227"/>
      <c r="AS1009" s="227"/>
      <c r="AT1009" s="227"/>
      <c r="AU1009" s="240">
        <v>1</v>
      </c>
      <c r="AV1009" s="227">
        <v>1</v>
      </c>
      <c r="AW1009" s="227">
        <v>0.5</v>
      </c>
      <c r="AX1009" s="227" t="s">
        <v>110</v>
      </c>
      <c r="AY1009" s="227" t="s">
        <v>103</v>
      </c>
      <c r="AZ1009" s="227"/>
      <c r="BA1009" s="240">
        <v>25</v>
      </c>
      <c r="BB1009" s="227">
        <v>7</v>
      </c>
      <c r="BC1009" s="227">
        <v>2</v>
      </c>
      <c r="BD1009" s="227" t="s">
        <v>110</v>
      </c>
      <c r="BE1009" s="227" t="s">
        <v>103</v>
      </c>
      <c r="BF1009" s="227"/>
      <c r="BG1009" s="240"/>
      <c r="BH1009" s="227"/>
      <c r="BI1009" s="227"/>
      <c r="BJ1009" s="227"/>
      <c r="BK1009" s="227"/>
      <c r="BL1009" s="227"/>
      <c r="BM1009" s="240">
        <v>1</v>
      </c>
      <c r="BN1009" s="227" t="s">
        <v>1469</v>
      </c>
      <c r="BO1009" s="227" t="s">
        <v>1469</v>
      </c>
      <c r="BP1009" s="227"/>
      <c r="BQ1009" s="227"/>
      <c r="BR1009" s="227"/>
      <c r="BS1009" s="227"/>
      <c r="BT1009" s="227"/>
      <c r="BU1009" s="227"/>
      <c r="BV1009" s="227"/>
      <c r="BW1009" s="227"/>
      <c r="BX1009" s="227"/>
      <c r="BY1009" s="240"/>
      <c r="BZ1009" s="227"/>
      <c r="CA1009" s="227"/>
      <c r="CB1009" s="227"/>
      <c r="CC1009" s="227"/>
      <c r="CD1009" s="227"/>
      <c r="CE1009" s="227"/>
      <c r="CF1009" s="290">
        <f t="shared" si="746"/>
        <v>100</v>
      </c>
      <c r="CG1009" s="148"/>
      <c r="CH1009" s="149" t="s">
        <v>1329</v>
      </c>
      <c r="CI1009" s="149">
        <v>80</v>
      </c>
      <c r="CJ1009" s="149"/>
      <c r="CK1009" s="151"/>
      <c r="CL1009" s="152"/>
      <c r="CM1009" s="152"/>
      <c r="CN1009" s="152"/>
      <c r="CO1009" s="152"/>
      <c r="CP1009" s="152"/>
      <c r="CQ1009" s="152"/>
      <c r="CR1009" s="152"/>
      <c r="CS1009" s="152"/>
      <c r="CT1009" s="152"/>
      <c r="CU1009" s="152"/>
      <c r="CV1009" s="152"/>
      <c r="CW1009" s="152"/>
      <c r="CX1009" s="152"/>
      <c r="CY1009" s="152"/>
      <c r="CZ1009" s="152"/>
      <c r="DA1009" s="152"/>
      <c r="DB1009" s="152">
        <v>95</v>
      </c>
      <c r="DC1009" s="229">
        <v>5</v>
      </c>
      <c r="DD1009" s="152"/>
      <c r="DE1009" s="152"/>
      <c r="DF1009" s="152"/>
      <c r="DG1009" s="152"/>
      <c r="DH1009" s="152"/>
      <c r="DI1009" s="152"/>
      <c r="DJ1009" s="152"/>
      <c r="DK1009" s="208">
        <f t="shared" si="747"/>
        <v>100</v>
      </c>
      <c r="DL1009" s="148"/>
      <c r="DM1009" s="152"/>
      <c r="DN1009" s="152">
        <v>10</v>
      </c>
      <c r="DO1009" s="153"/>
      <c r="DQ1009" s="148"/>
      <c r="DR1009" s="153"/>
      <c r="DS1009" s="148"/>
      <c r="DT1009" s="261" t="s">
        <v>2489</v>
      </c>
      <c r="DU1009" s="229"/>
      <c r="DV1009" s="229"/>
      <c r="DW1009" s="291" t="e">
        <f>VLOOKUP(P1009,[4]definitions_list_lookup!$K$30:$L$54,2,0)</f>
        <v>#N/A</v>
      </c>
      <c r="DX1009" s="154" t="s">
        <v>2151</v>
      </c>
      <c r="DY1009" s="154" t="s">
        <v>2492</v>
      </c>
      <c r="DZ1009" s="479"/>
      <c r="EA1009" s="292"/>
      <c r="EB1009" s="229"/>
      <c r="EC1009" s="292"/>
      <c r="ED1009" s="229" t="s">
        <v>2517</v>
      </c>
      <c r="EE1009" s="293"/>
      <c r="EF1009" s="294"/>
      <c r="EG1009" s="293"/>
      <c r="EH1009" s="295"/>
      <c r="EI1009" s="296"/>
      <c r="EJ1009" s="297"/>
      <c r="EK1009" s="298"/>
      <c r="EL1009" s="293"/>
      <c r="EM1009" s="295"/>
      <c r="EN1009" s="295" t="s">
        <v>1448</v>
      </c>
      <c r="EO1009" s="321"/>
      <c r="EP1009" s="321"/>
      <c r="EQ1009" s="321"/>
      <c r="ER1009" s="321"/>
      <c r="ES1009" s="321"/>
      <c r="ET1009" s="321"/>
      <c r="EU1009" s="321"/>
      <c r="EV1009" s="408">
        <v>1</v>
      </c>
      <c r="EW1009" s="408">
        <v>90</v>
      </c>
      <c r="EX1009" s="408">
        <v>8</v>
      </c>
      <c r="EY1009" s="408">
        <v>0</v>
      </c>
      <c r="EZ1009" s="192">
        <f t="shared" si="755"/>
        <v>-172.92016238620141</v>
      </c>
      <c r="FA1009" s="192">
        <f t="shared" si="756"/>
        <v>187.07983761379859</v>
      </c>
      <c r="FB1009" s="192">
        <f t="shared" si="757"/>
        <v>81.939339132482445</v>
      </c>
      <c r="FC1009" s="192">
        <f t="shared" si="758"/>
        <v>277.07983761379859</v>
      </c>
      <c r="FD1009" s="192">
        <f t="shared" si="759"/>
        <v>8.0606608675175551</v>
      </c>
      <c r="FE1009" s="193">
        <f t="shared" si="760"/>
        <v>7.0798376137985883</v>
      </c>
      <c r="FF1009" s="194">
        <f t="shared" si="761"/>
        <v>8.0606608675175551</v>
      </c>
      <c r="FG1009" s="293"/>
      <c r="FH1009" s="295"/>
      <c r="FI1009" s="778">
        <f t="shared" si="762"/>
        <v>0</v>
      </c>
      <c r="FJ1009" s="779">
        <f t="shared" si="763"/>
        <v>8.0606608675175551</v>
      </c>
      <c r="FK1009" s="779">
        <f t="shared" si="764"/>
        <v>81.939339132482445</v>
      </c>
      <c r="FL1009" s="780">
        <f t="shared" si="765"/>
        <v>1.4301112547700527</v>
      </c>
      <c r="FM1009" s="169">
        <f t="shared" si="766"/>
        <v>0.99012016677011427</v>
      </c>
      <c r="FN1009" s="783">
        <f t="shared" si="767"/>
        <v>0</v>
      </c>
      <c r="FO1009" s="227"/>
      <c r="FP1009" s="227"/>
      <c r="FQ1009" s="227"/>
      <c r="FR1009" s="227"/>
      <c r="FS1009" s="227"/>
      <c r="FT1009" s="227"/>
      <c r="FU1009" s="227"/>
      <c r="FV1009" s="227"/>
      <c r="FW1009" s="227"/>
      <c r="FX1009" s="227"/>
      <c r="FY1009" s="227"/>
      <c r="FZ1009" s="227"/>
      <c r="GA1009" s="227"/>
      <c r="GB1009" s="227"/>
      <c r="GC1009" s="227"/>
      <c r="GD1009" s="227"/>
      <c r="GE1009" s="227"/>
      <c r="GF1009" s="227"/>
      <c r="GG1009" s="227"/>
      <c r="GH1009" s="227"/>
      <c r="GI1009" s="227"/>
      <c r="GJ1009" s="227"/>
      <c r="GK1009" s="227"/>
      <c r="GL1009" s="227"/>
      <c r="GM1009" s="227"/>
      <c r="GN1009" s="227"/>
      <c r="GO1009" s="227"/>
      <c r="GP1009" s="227"/>
      <c r="GQ1009" s="227"/>
      <c r="GR1009" s="227"/>
      <c r="GS1009" s="227"/>
      <c r="GT1009" s="227"/>
      <c r="GU1009" s="227"/>
      <c r="GV1009" s="227"/>
      <c r="GW1009" s="227"/>
      <c r="GX1009" s="227"/>
      <c r="GY1009" s="227"/>
      <c r="GZ1009" s="227"/>
      <c r="HA1009" s="227"/>
      <c r="HB1009" s="227"/>
      <c r="HC1009" s="227"/>
      <c r="HD1009" s="227"/>
      <c r="HE1009" s="227"/>
      <c r="HF1009" s="227"/>
      <c r="HG1009" s="227"/>
      <c r="HH1009" s="227"/>
      <c r="HI1009" s="227"/>
      <c r="HJ1009" s="227"/>
      <c r="HK1009" s="227"/>
      <c r="HL1009" s="227"/>
      <c r="HM1009" s="227"/>
      <c r="HN1009" s="227"/>
      <c r="HO1009" s="227"/>
      <c r="HP1009" s="227"/>
      <c r="HQ1009" s="227"/>
      <c r="HR1009" s="227"/>
      <c r="HS1009" s="227"/>
      <c r="HT1009" s="227"/>
      <c r="HU1009" s="227"/>
      <c r="HV1009" s="227"/>
      <c r="HW1009" s="227"/>
      <c r="HX1009" s="227"/>
      <c r="HY1009" s="227"/>
      <c r="HZ1009" s="227"/>
      <c r="IA1009" s="227"/>
      <c r="IB1009" s="227"/>
      <c r="IC1009" s="227"/>
      <c r="ID1009" s="227"/>
      <c r="IE1009" s="227"/>
      <c r="IF1009" s="227"/>
      <c r="IG1009" s="227"/>
      <c r="IH1009" s="227"/>
      <c r="II1009" s="227"/>
      <c r="IJ1009" s="227"/>
      <c r="IK1009" s="227"/>
      <c r="IL1009" s="227"/>
      <c r="IM1009" s="227"/>
      <c r="IN1009" s="227"/>
      <c r="IO1009" s="227"/>
      <c r="IP1009" s="227"/>
      <c r="IQ1009" s="227"/>
      <c r="IR1009" s="227"/>
      <c r="IS1009" s="227"/>
      <c r="IT1009" s="227"/>
      <c r="IU1009" s="227"/>
      <c r="IV1009" s="227"/>
      <c r="IW1009" s="227"/>
      <c r="IX1009" s="227"/>
      <c r="IY1009" s="227"/>
      <c r="IZ1009" s="227"/>
      <c r="JA1009" s="227"/>
      <c r="JB1009" s="227"/>
      <c r="JC1009" s="227"/>
      <c r="JD1009" s="227"/>
      <c r="JE1009" s="227"/>
      <c r="JF1009" s="227"/>
      <c r="JG1009" s="227"/>
      <c r="JH1009" s="227"/>
      <c r="JI1009" s="227"/>
      <c r="JJ1009" s="227"/>
      <c r="JK1009" s="227"/>
      <c r="JL1009" s="227"/>
      <c r="JM1009" s="227"/>
      <c r="JN1009" s="227"/>
      <c r="JO1009" s="227"/>
      <c r="JP1009" s="227"/>
      <c r="JQ1009" s="227"/>
      <c r="JR1009" s="227"/>
      <c r="JS1009" s="227"/>
      <c r="JT1009" s="227"/>
      <c r="JU1009" s="227"/>
      <c r="JV1009" s="227"/>
      <c r="JW1009" s="227"/>
      <c r="JX1009" s="227"/>
      <c r="JY1009" s="227"/>
      <c r="JZ1009" s="227"/>
      <c r="KA1009" s="227"/>
      <c r="KB1009" s="227"/>
      <c r="KC1009" s="227"/>
      <c r="KD1009" s="227"/>
      <c r="KE1009" s="227"/>
      <c r="KF1009" s="227"/>
      <c r="KG1009" s="227"/>
      <c r="KH1009" s="227"/>
      <c r="KI1009" s="227"/>
      <c r="KJ1009" s="227"/>
      <c r="KK1009" s="227"/>
      <c r="KL1009" s="227"/>
      <c r="KM1009" s="227"/>
      <c r="KN1009" s="227"/>
      <c r="KO1009" s="227"/>
      <c r="KP1009" s="227"/>
      <c r="KQ1009" s="227"/>
      <c r="KR1009" s="227"/>
      <c r="KS1009" s="227"/>
      <c r="KT1009" s="227"/>
      <c r="KU1009" s="227"/>
      <c r="KV1009" s="227"/>
      <c r="KW1009" s="227"/>
      <c r="KX1009" s="227"/>
      <c r="KY1009" s="227"/>
      <c r="KZ1009" s="227"/>
      <c r="LA1009" s="227"/>
      <c r="LB1009" s="227"/>
      <c r="LC1009" s="227"/>
      <c r="LD1009" s="227"/>
      <c r="LE1009" s="227"/>
      <c r="LF1009" s="227"/>
      <c r="LG1009" s="227"/>
      <c r="LH1009" s="227"/>
      <c r="LI1009" s="227"/>
      <c r="LJ1009" s="227"/>
      <c r="LK1009" s="227"/>
      <c r="LL1009" s="227"/>
      <c r="LM1009" s="227"/>
      <c r="LN1009" s="227"/>
      <c r="LO1009" s="227"/>
      <c r="LP1009" s="227"/>
      <c r="LQ1009" s="227"/>
      <c r="LR1009" s="227"/>
      <c r="LS1009" s="227"/>
      <c r="LT1009" s="227"/>
      <c r="LU1009" s="227"/>
      <c r="LV1009" s="227"/>
      <c r="LW1009" s="227"/>
      <c r="LX1009" s="227"/>
      <c r="LY1009" s="227"/>
      <c r="LZ1009" s="227"/>
      <c r="MA1009" s="227"/>
      <c r="MB1009" s="227"/>
      <c r="MC1009" s="227"/>
      <c r="MD1009" s="227"/>
      <c r="ME1009" s="227"/>
      <c r="MF1009" s="227"/>
      <c r="MG1009" s="227"/>
      <c r="MH1009" s="227"/>
      <c r="MI1009" s="227"/>
      <c r="MJ1009" s="227"/>
      <c r="MK1009" s="227"/>
      <c r="ML1009" s="227"/>
      <c r="MM1009" s="227"/>
      <c r="MN1009" s="227"/>
      <c r="MO1009" s="227"/>
      <c r="MP1009" s="227"/>
      <c r="MQ1009" s="227"/>
      <c r="MR1009" s="227"/>
      <c r="MS1009" s="227"/>
      <c r="MT1009" s="227"/>
      <c r="MU1009" s="227"/>
      <c r="MV1009" s="227"/>
      <c r="MW1009" s="227"/>
      <c r="MX1009" s="227"/>
      <c r="MY1009" s="227"/>
      <c r="MZ1009" s="227"/>
      <c r="NA1009" s="227"/>
      <c r="NB1009" s="227"/>
      <c r="NC1009" s="227"/>
      <c r="ND1009" s="227"/>
      <c r="NE1009" s="227"/>
      <c r="NF1009" s="227"/>
      <c r="NG1009" s="227"/>
      <c r="NH1009" s="227"/>
      <c r="NI1009" s="227"/>
      <c r="NJ1009" s="227"/>
      <c r="NK1009" s="227"/>
      <c r="NL1009" s="227"/>
      <c r="NM1009" s="227"/>
      <c r="NN1009" s="227"/>
      <c r="NO1009" s="227"/>
      <c r="NP1009" s="227"/>
      <c r="NQ1009" s="227"/>
      <c r="NR1009" s="227"/>
      <c r="NS1009" s="227"/>
      <c r="NT1009" s="227"/>
      <c r="NU1009" s="227"/>
      <c r="NV1009" s="227"/>
      <c r="NW1009" s="227"/>
      <c r="NX1009" s="227"/>
      <c r="NY1009" s="227"/>
      <c r="NZ1009" s="227"/>
      <c r="OA1009" s="227"/>
      <c r="OB1009" s="227"/>
      <c r="OC1009" s="227"/>
      <c r="OD1009" s="227"/>
      <c r="OE1009" s="227"/>
      <c r="OF1009" s="227"/>
      <c r="OG1009" s="227"/>
      <c r="OH1009" s="227"/>
      <c r="OI1009" s="227"/>
      <c r="OJ1009" s="227"/>
      <c r="OK1009" s="227"/>
      <c r="OL1009" s="227"/>
      <c r="OM1009" s="227"/>
      <c r="ON1009" s="227"/>
      <c r="OO1009" s="227"/>
      <c r="OP1009" s="227"/>
      <c r="OQ1009" s="227"/>
      <c r="OR1009" s="227"/>
      <c r="OS1009" s="227"/>
      <c r="OT1009" s="227"/>
      <c r="OU1009" s="227"/>
      <c r="OV1009" s="227"/>
      <c r="OW1009" s="227"/>
      <c r="OX1009" s="227"/>
      <c r="OY1009" s="227"/>
      <c r="OZ1009" s="227"/>
      <c r="PA1009" s="227"/>
      <c r="PB1009" s="227"/>
      <c r="PC1009" s="227"/>
      <c r="PD1009" s="227"/>
      <c r="PE1009" s="227"/>
      <c r="PF1009" s="227"/>
      <c r="PG1009" s="227"/>
      <c r="PH1009" s="227"/>
      <c r="PI1009" s="227"/>
      <c r="PJ1009" s="227"/>
      <c r="PK1009" s="227"/>
      <c r="PL1009" s="227"/>
      <c r="PM1009" s="227"/>
      <c r="PN1009" s="227"/>
      <c r="PO1009" s="227"/>
      <c r="PP1009" s="227"/>
      <c r="PQ1009" s="227"/>
      <c r="PR1009" s="227"/>
      <c r="PS1009" s="227"/>
      <c r="PT1009" s="227"/>
      <c r="PU1009" s="227"/>
      <c r="PV1009" s="227"/>
      <c r="PW1009" s="227"/>
      <c r="PX1009" s="227"/>
      <c r="PY1009" s="227"/>
      <c r="PZ1009" s="227"/>
      <c r="QA1009" s="227"/>
      <c r="QB1009" s="227"/>
      <c r="QC1009" s="227"/>
      <c r="QD1009" s="227"/>
      <c r="QE1009" s="227"/>
      <c r="QF1009" s="227"/>
      <c r="QG1009" s="227"/>
      <c r="QH1009" s="227"/>
      <c r="QI1009" s="227"/>
      <c r="QJ1009" s="227"/>
      <c r="QK1009" s="227"/>
      <c r="QL1009" s="227"/>
      <c r="QM1009" s="227"/>
      <c r="QN1009" s="227"/>
      <c r="QO1009" s="227"/>
      <c r="QP1009" s="227"/>
      <c r="QQ1009" s="227"/>
      <c r="QR1009" s="227"/>
      <c r="QS1009" s="227"/>
      <c r="QT1009" s="227"/>
      <c r="QU1009" s="227"/>
      <c r="QV1009" s="227"/>
      <c r="QW1009" s="227"/>
      <c r="QX1009" s="227"/>
      <c r="QY1009" s="227"/>
      <c r="QZ1009" s="227"/>
      <c r="RA1009" s="227"/>
      <c r="RB1009" s="227"/>
      <c r="RC1009" s="227"/>
      <c r="RD1009" s="227"/>
      <c r="RE1009" s="227"/>
      <c r="RF1009" s="227"/>
      <c r="RG1009" s="227"/>
      <c r="RH1009" s="227"/>
      <c r="RI1009" s="227"/>
      <c r="RJ1009" s="227"/>
      <c r="RK1009" s="227"/>
      <c r="RL1009" s="227"/>
      <c r="RM1009" s="227"/>
      <c r="RN1009" s="227"/>
      <c r="RO1009" s="227"/>
      <c r="RP1009" s="227"/>
      <c r="RQ1009" s="227"/>
      <c r="RR1009" s="227"/>
      <c r="RS1009" s="227"/>
      <c r="RT1009" s="227"/>
      <c r="RU1009" s="227"/>
      <c r="RV1009" s="227"/>
      <c r="RW1009" s="227"/>
      <c r="RX1009" s="227"/>
      <c r="RY1009" s="227"/>
      <c r="RZ1009" s="227"/>
      <c r="SA1009" s="227"/>
      <c r="SB1009" s="227"/>
      <c r="SC1009" s="227"/>
      <c r="SD1009" s="227"/>
      <c r="SE1009" s="227"/>
      <c r="SF1009" s="227"/>
      <c r="SG1009" s="227"/>
      <c r="SH1009" s="227"/>
      <c r="SI1009" s="227"/>
      <c r="SJ1009" s="227"/>
      <c r="SK1009" s="227"/>
      <c r="SL1009" s="227"/>
      <c r="SM1009" s="227"/>
      <c r="SN1009" s="227"/>
      <c r="SO1009" s="227"/>
      <c r="SP1009" s="227"/>
      <c r="SQ1009" s="227"/>
      <c r="SR1009" s="227"/>
      <c r="SS1009" s="227"/>
      <c r="ST1009" s="227"/>
      <c r="SU1009" s="227"/>
      <c r="SV1009" s="227"/>
      <c r="SW1009" s="227"/>
      <c r="SX1009" s="227"/>
      <c r="SY1009" s="227"/>
      <c r="SZ1009" s="227"/>
      <c r="TA1009" s="227"/>
      <c r="TB1009" s="227"/>
      <c r="TC1009" s="227"/>
      <c r="TD1009" s="227"/>
      <c r="TE1009" s="227"/>
      <c r="TF1009" s="227"/>
      <c r="TG1009" s="227"/>
      <c r="TH1009" s="227"/>
      <c r="TI1009" s="227"/>
      <c r="TJ1009" s="227"/>
      <c r="TK1009" s="227"/>
      <c r="TL1009" s="227"/>
      <c r="TM1009" s="227"/>
      <c r="TN1009" s="227"/>
      <c r="TO1009" s="227"/>
      <c r="TP1009" s="227"/>
      <c r="TQ1009" s="227"/>
      <c r="TR1009" s="227"/>
      <c r="TS1009" s="227"/>
      <c r="TT1009" s="227"/>
      <c r="TU1009" s="227"/>
      <c r="TV1009" s="227"/>
      <c r="TW1009" s="227"/>
      <c r="TX1009" s="227"/>
      <c r="TY1009" s="227"/>
      <c r="TZ1009" s="227"/>
      <c r="UA1009" s="227"/>
      <c r="UB1009" s="227"/>
      <c r="UC1009" s="227"/>
      <c r="UD1009" s="227"/>
      <c r="UE1009" s="227"/>
      <c r="UF1009" s="227"/>
      <c r="UG1009" s="227"/>
      <c r="UH1009" s="227"/>
      <c r="UI1009" s="227"/>
      <c r="UJ1009" s="227"/>
      <c r="UK1009" s="227"/>
      <c r="UL1009" s="227"/>
      <c r="UM1009" s="227"/>
      <c r="UN1009" s="227"/>
      <c r="UO1009" s="227"/>
      <c r="UP1009" s="227"/>
      <c r="UQ1009" s="227"/>
      <c r="UR1009" s="227"/>
      <c r="US1009" s="227"/>
      <c r="UT1009" s="227"/>
      <c r="UU1009" s="227"/>
      <c r="UV1009" s="227"/>
      <c r="UW1009" s="227"/>
      <c r="UX1009" s="227"/>
      <c r="UY1009" s="227"/>
      <c r="UZ1009" s="227"/>
      <c r="VA1009" s="227"/>
      <c r="VB1009" s="227"/>
      <c r="VC1009" s="227"/>
      <c r="VD1009" s="227"/>
      <c r="VE1009" s="227"/>
      <c r="VF1009" s="227"/>
      <c r="VG1009" s="227"/>
      <c r="VH1009" s="227"/>
      <c r="VI1009" s="227"/>
      <c r="VJ1009" s="227"/>
      <c r="VK1009" s="227"/>
      <c r="VL1009" s="227"/>
      <c r="VM1009" s="227"/>
      <c r="VN1009" s="227"/>
      <c r="VO1009" s="227"/>
      <c r="VP1009" s="227"/>
      <c r="VQ1009" s="227"/>
      <c r="VR1009" s="227"/>
      <c r="VS1009" s="227"/>
      <c r="VT1009" s="227"/>
      <c r="VU1009" s="227"/>
      <c r="VV1009" s="227"/>
      <c r="VW1009" s="227"/>
      <c r="VX1009" s="227"/>
      <c r="VY1009" s="227"/>
      <c r="VZ1009" s="227"/>
      <c r="WA1009" s="227"/>
      <c r="WB1009" s="227"/>
      <c r="WC1009" s="227"/>
      <c r="WD1009" s="227"/>
      <c r="WE1009" s="227"/>
      <c r="WF1009" s="227"/>
      <c r="WG1009" s="227"/>
      <c r="WH1009" s="227"/>
      <c r="WI1009" s="227"/>
      <c r="WJ1009" s="227"/>
      <c r="WK1009" s="227"/>
      <c r="WL1009" s="227"/>
      <c r="WM1009" s="227"/>
      <c r="WN1009" s="227"/>
      <c r="WO1009" s="227"/>
      <c r="WP1009" s="227"/>
      <c r="WQ1009" s="227"/>
      <c r="WR1009" s="227"/>
      <c r="WS1009" s="227"/>
      <c r="WT1009" s="227"/>
      <c r="WU1009" s="227"/>
      <c r="WV1009" s="227"/>
      <c r="WW1009" s="227"/>
      <c r="WX1009" s="227"/>
      <c r="WY1009" s="227"/>
      <c r="WZ1009" s="227"/>
      <c r="XA1009" s="227"/>
      <c r="XB1009" s="227"/>
      <c r="XC1009" s="227"/>
      <c r="XD1009" s="227"/>
      <c r="XE1009" s="227"/>
      <c r="XF1009" s="227"/>
      <c r="XG1009" s="227"/>
      <c r="XH1009" s="227"/>
      <c r="XI1009" s="227"/>
      <c r="XJ1009" s="227"/>
      <c r="XK1009" s="227"/>
      <c r="XL1009" s="227"/>
      <c r="XM1009" s="227"/>
      <c r="XN1009" s="227"/>
      <c r="XO1009" s="227"/>
      <c r="XP1009" s="227"/>
      <c r="XQ1009" s="227"/>
      <c r="XR1009" s="227"/>
      <c r="XS1009" s="227"/>
      <c r="XT1009" s="227"/>
      <c r="XU1009" s="227"/>
      <c r="XV1009" s="227"/>
      <c r="XW1009" s="227"/>
      <c r="XX1009" s="227"/>
      <c r="XY1009" s="227"/>
      <c r="XZ1009" s="227"/>
      <c r="YA1009" s="227"/>
      <c r="YB1009" s="227"/>
      <c r="YC1009" s="227"/>
      <c r="YD1009" s="227"/>
      <c r="YE1009" s="227"/>
      <c r="YF1009" s="227"/>
      <c r="YG1009" s="227"/>
      <c r="YH1009" s="227"/>
      <c r="YI1009" s="227"/>
      <c r="YJ1009" s="227"/>
      <c r="YK1009" s="227"/>
      <c r="YL1009" s="227"/>
      <c r="YM1009" s="227"/>
      <c r="YN1009" s="227"/>
      <c r="YO1009" s="227"/>
      <c r="YP1009" s="227"/>
      <c r="YQ1009" s="227"/>
      <c r="YR1009" s="227"/>
      <c r="YS1009" s="227"/>
      <c r="YT1009" s="227"/>
      <c r="YU1009" s="227"/>
      <c r="YV1009" s="227"/>
      <c r="YW1009" s="227"/>
      <c r="YX1009" s="227"/>
      <c r="YY1009" s="227"/>
      <c r="YZ1009" s="227"/>
      <c r="ZA1009" s="227"/>
      <c r="ZB1009" s="227"/>
      <c r="ZC1009" s="227"/>
      <c r="ZD1009" s="227"/>
      <c r="ZE1009" s="227"/>
      <c r="ZF1009" s="227"/>
      <c r="ZG1009" s="227"/>
      <c r="ZH1009" s="227"/>
      <c r="ZI1009" s="227"/>
      <c r="ZJ1009" s="227"/>
      <c r="ZK1009" s="227"/>
      <c r="ZL1009" s="227"/>
      <c r="ZM1009" s="227"/>
      <c r="ZN1009" s="227"/>
      <c r="ZO1009" s="227"/>
      <c r="ZP1009" s="227"/>
      <c r="ZQ1009" s="227"/>
      <c r="ZR1009" s="227"/>
      <c r="ZS1009" s="227"/>
      <c r="ZT1009" s="227"/>
      <c r="ZU1009" s="227"/>
      <c r="ZV1009" s="227"/>
      <c r="ZW1009" s="227"/>
      <c r="ZX1009" s="227"/>
      <c r="ZY1009" s="227"/>
      <c r="ZZ1009" s="227"/>
      <c r="AAA1009" s="227"/>
      <c r="AAB1009" s="227"/>
      <c r="AAC1009" s="227"/>
      <c r="AAD1009" s="227"/>
      <c r="AAE1009" s="227"/>
      <c r="AAF1009" s="227"/>
      <c r="AAG1009" s="227"/>
      <c r="AAH1009" s="227"/>
      <c r="AAI1009" s="227"/>
      <c r="AAJ1009" s="227"/>
      <c r="AAK1009" s="227"/>
      <c r="AAL1009" s="227"/>
      <c r="AAM1009" s="227"/>
      <c r="AAN1009" s="227"/>
      <c r="AAO1009" s="227"/>
      <c r="AAP1009" s="227"/>
      <c r="AAQ1009" s="227"/>
      <c r="AAR1009" s="227"/>
      <c r="AAS1009" s="227"/>
      <c r="AAT1009" s="227"/>
      <c r="AAU1009" s="227"/>
      <c r="AAV1009" s="227"/>
      <c r="AAW1009" s="227"/>
      <c r="AAX1009" s="227"/>
      <c r="AAY1009" s="227"/>
      <c r="AAZ1009" s="227"/>
      <c r="ABA1009" s="227"/>
      <c r="ABB1009" s="227"/>
      <c r="ABC1009" s="227"/>
      <c r="ABD1009" s="227"/>
      <c r="ABE1009" s="227"/>
      <c r="ABF1009" s="227"/>
      <c r="ABG1009" s="227"/>
      <c r="ABH1009" s="227"/>
      <c r="ABI1009" s="227"/>
      <c r="ABJ1009" s="227"/>
      <c r="ABK1009" s="227"/>
      <c r="ABL1009" s="227"/>
      <c r="ABM1009" s="227"/>
      <c r="ABN1009" s="227"/>
      <c r="ABO1009" s="227"/>
      <c r="ABP1009" s="227"/>
      <c r="ABQ1009" s="227"/>
      <c r="ABR1009" s="227"/>
      <c r="ABS1009" s="227"/>
      <c r="ABT1009" s="227"/>
      <c r="ABU1009" s="227"/>
      <c r="ABV1009" s="227"/>
      <c r="ABW1009" s="227"/>
      <c r="ABX1009" s="227"/>
      <c r="ABY1009" s="227"/>
      <c r="ABZ1009" s="227"/>
      <c r="ACA1009" s="227"/>
      <c r="ACB1009" s="227"/>
      <c r="ACC1009" s="227"/>
      <c r="ACD1009" s="227"/>
      <c r="ACE1009" s="227"/>
      <c r="ACF1009" s="227"/>
      <c r="ACG1009" s="227"/>
      <c r="ACH1009" s="227"/>
      <c r="ACI1009" s="227"/>
      <c r="ACJ1009" s="227"/>
      <c r="ACK1009" s="227"/>
      <c r="ACL1009" s="227"/>
      <c r="ACM1009" s="227"/>
      <c r="ACN1009" s="227"/>
      <c r="ACO1009" s="227"/>
      <c r="ACP1009" s="227"/>
      <c r="ACQ1009" s="227"/>
      <c r="ACR1009" s="227"/>
      <c r="ACS1009" s="227"/>
      <c r="ACT1009" s="227"/>
      <c r="ACU1009" s="227"/>
      <c r="ACV1009" s="227"/>
      <c r="ACW1009" s="227"/>
      <c r="ACX1009" s="227"/>
      <c r="ACY1009" s="227"/>
      <c r="ACZ1009" s="227"/>
      <c r="ADA1009" s="227"/>
      <c r="ADB1009" s="227"/>
      <c r="ADC1009" s="227"/>
      <c r="ADD1009" s="227"/>
      <c r="ADE1009" s="227"/>
      <c r="ADF1009" s="227"/>
      <c r="ADG1009" s="227"/>
      <c r="ADH1009" s="227"/>
      <c r="ADI1009" s="227"/>
      <c r="ADJ1009" s="227"/>
      <c r="ADK1009" s="227"/>
      <c r="ADL1009" s="227"/>
      <c r="ADM1009" s="227"/>
      <c r="ADN1009" s="227"/>
      <c r="ADO1009" s="227"/>
      <c r="ADP1009" s="227"/>
      <c r="ADQ1009" s="227"/>
      <c r="ADR1009" s="227"/>
      <c r="ADS1009" s="227"/>
      <c r="ADT1009" s="227"/>
      <c r="ADU1009" s="227"/>
      <c r="ADV1009" s="227"/>
      <c r="ADW1009" s="227"/>
      <c r="ADX1009" s="227"/>
      <c r="ADY1009" s="227"/>
      <c r="ADZ1009" s="227"/>
      <c r="AEA1009" s="227"/>
      <c r="AEB1009" s="227"/>
      <c r="AEC1009" s="227"/>
      <c r="AED1009" s="227"/>
      <c r="AEE1009" s="227"/>
      <c r="AEF1009" s="227"/>
      <c r="AEG1009" s="227"/>
      <c r="AEH1009" s="227"/>
      <c r="AEI1009" s="227"/>
      <c r="AEJ1009" s="227"/>
      <c r="AEK1009" s="227"/>
      <c r="AEL1009" s="227"/>
      <c r="AEM1009" s="227"/>
      <c r="AEN1009" s="227"/>
      <c r="AEO1009" s="227"/>
      <c r="AEP1009" s="227"/>
      <c r="AEQ1009" s="227"/>
      <c r="AER1009" s="227"/>
      <c r="AES1009" s="227"/>
      <c r="AET1009" s="227"/>
      <c r="AEU1009" s="227"/>
      <c r="AEV1009" s="227"/>
      <c r="AEW1009" s="227"/>
      <c r="AEX1009" s="227"/>
      <c r="AEY1009" s="227"/>
      <c r="AEZ1009" s="227"/>
      <c r="AFA1009" s="227"/>
      <c r="AFB1009" s="227"/>
      <c r="AFC1009" s="227"/>
      <c r="AFD1009" s="227"/>
      <c r="AFE1009" s="227"/>
      <c r="AFF1009" s="227"/>
      <c r="AFG1009" s="227"/>
      <c r="AFH1009" s="227"/>
      <c r="AFI1009" s="227"/>
      <c r="AFJ1009" s="227"/>
      <c r="AFK1009" s="227"/>
      <c r="AFL1009" s="227"/>
      <c r="AFM1009" s="227"/>
      <c r="AFN1009" s="227"/>
      <c r="AFO1009" s="227"/>
      <c r="AFP1009" s="227"/>
      <c r="AFQ1009" s="227"/>
      <c r="AFR1009" s="227"/>
      <c r="AFS1009" s="227"/>
      <c r="AFT1009" s="227"/>
      <c r="AFU1009" s="227"/>
      <c r="AFV1009" s="227"/>
      <c r="AFW1009" s="227"/>
      <c r="AFX1009" s="227"/>
      <c r="AFY1009" s="227"/>
      <c r="AFZ1009" s="227"/>
      <c r="AGA1009" s="227"/>
      <c r="AGB1009" s="227"/>
      <c r="AGC1009" s="227"/>
      <c r="AGD1009" s="227"/>
      <c r="AGE1009" s="227"/>
      <c r="AGF1009" s="227"/>
      <c r="AGG1009" s="227"/>
      <c r="AGH1009" s="227"/>
      <c r="AGI1009" s="227"/>
      <c r="AGJ1009" s="227"/>
      <c r="AGK1009" s="227"/>
      <c r="AGL1009" s="227"/>
      <c r="AGM1009" s="227"/>
      <c r="AGN1009" s="227"/>
      <c r="AGO1009" s="227"/>
      <c r="AGP1009" s="227"/>
      <c r="AGQ1009" s="227"/>
      <c r="AGR1009" s="227"/>
      <c r="AGS1009" s="227"/>
      <c r="AGT1009" s="227"/>
      <c r="AGU1009" s="227"/>
      <c r="AGV1009" s="227"/>
      <c r="AGW1009" s="227"/>
      <c r="AGX1009" s="227"/>
      <c r="AGY1009" s="227"/>
      <c r="AGZ1009" s="227"/>
      <c r="AHA1009" s="227"/>
      <c r="AHB1009" s="227"/>
      <c r="AHC1009" s="227"/>
      <c r="AHD1009" s="227"/>
      <c r="AHE1009" s="227"/>
      <c r="AHF1009" s="227"/>
      <c r="AHG1009" s="227"/>
      <c r="AHH1009" s="227"/>
      <c r="AHI1009" s="227"/>
      <c r="AHJ1009" s="227"/>
      <c r="AHK1009" s="227"/>
      <c r="AHL1009" s="227"/>
      <c r="AHM1009" s="227"/>
      <c r="AHN1009" s="227"/>
      <c r="AHO1009" s="227"/>
      <c r="AHP1009" s="227"/>
      <c r="AHQ1009" s="227"/>
      <c r="AHR1009" s="227"/>
      <c r="AHS1009" s="227"/>
      <c r="AHT1009" s="227"/>
      <c r="AHU1009" s="227"/>
      <c r="AHV1009" s="227"/>
      <c r="AHW1009" s="227"/>
      <c r="AHX1009" s="227"/>
      <c r="AHY1009" s="227"/>
      <c r="AHZ1009" s="227"/>
      <c r="AIA1009" s="227"/>
      <c r="AIB1009" s="227"/>
      <c r="AIC1009" s="227"/>
      <c r="AID1009" s="227"/>
      <c r="AIE1009" s="227"/>
      <c r="AIF1009" s="227"/>
      <c r="AIG1009" s="227"/>
      <c r="AIH1009" s="227"/>
      <c r="AII1009" s="227"/>
      <c r="AIJ1009" s="227"/>
      <c r="AIK1009" s="227"/>
      <c r="AIL1009" s="227"/>
      <c r="AIM1009" s="227"/>
      <c r="AIN1009" s="227"/>
      <c r="AIO1009" s="227"/>
      <c r="AIP1009" s="227"/>
      <c r="AIQ1009" s="227"/>
      <c r="AIR1009" s="227"/>
      <c r="AIS1009" s="227"/>
      <c r="AIT1009" s="227"/>
      <c r="AIU1009" s="227"/>
      <c r="AIV1009" s="227"/>
      <c r="AIW1009" s="227"/>
      <c r="AIX1009" s="227"/>
      <c r="AIY1009" s="227"/>
      <c r="AIZ1009" s="227"/>
      <c r="AJA1009" s="227"/>
      <c r="AJB1009" s="227"/>
      <c r="AJC1009" s="227"/>
      <c r="AJD1009" s="227"/>
      <c r="AJE1009" s="227"/>
      <c r="AJF1009" s="227"/>
      <c r="AJG1009" s="227"/>
      <c r="AJH1009" s="227"/>
      <c r="AJI1009" s="227"/>
      <c r="AJJ1009" s="227"/>
      <c r="AJK1009" s="227"/>
      <c r="AJL1009" s="227"/>
      <c r="AJM1009" s="227"/>
      <c r="AJN1009" s="227"/>
      <c r="AJO1009" s="227"/>
      <c r="AJP1009" s="227"/>
      <c r="AJQ1009" s="227"/>
      <c r="AJR1009" s="227"/>
      <c r="AJS1009" s="227"/>
      <c r="AJT1009" s="227"/>
      <c r="AJU1009" s="227"/>
      <c r="AJV1009" s="227"/>
      <c r="AJW1009" s="227"/>
      <c r="AJX1009" s="227"/>
      <c r="AJY1009" s="227"/>
      <c r="AJZ1009" s="227"/>
      <c r="AKA1009" s="227"/>
      <c r="AKB1009" s="227"/>
      <c r="AKC1009" s="227"/>
      <c r="AKD1009" s="227"/>
      <c r="AKE1009" s="227"/>
      <c r="AKF1009" s="227"/>
      <c r="AKG1009" s="227"/>
      <c r="AKH1009" s="227"/>
      <c r="AKI1009" s="227"/>
      <c r="AKJ1009" s="227"/>
      <c r="AKK1009" s="227"/>
      <c r="AKL1009" s="227"/>
      <c r="AKM1009" s="227"/>
      <c r="AKN1009" s="227"/>
      <c r="AKO1009" s="227"/>
      <c r="AKP1009" s="227"/>
      <c r="AKQ1009" s="227"/>
      <c r="AKR1009" s="227"/>
      <c r="AKS1009" s="227"/>
      <c r="AKT1009" s="227"/>
      <c r="AKU1009" s="227"/>
      <c r="AKV1009" s="227"/>
      <c r="AKW1009" s="227"/>
      <c r="AKX1009" s="227"/>
      <c r="AKY1009" s="227"/>
      <c r="AKZ1009" s="227"/>
      <c r="ALA1009" s="227"/>
      <c r="ALB1009" s="227"/>
      <c r="ALC1009" s="227"/>
      <c r="ALD1009" s="227"/>
      <c r="ALE1009" s="227"/>
      <c r="ALF1009" s="227"/>
      <c r="ALG1009" s="227"/>
      <c r="ALH1009" s="227"/>
      <c r="ALI1009" s="227"/>
      <c r="ALJ1009" s="227"/>
      <c r="ALK1009" s="227"/>
      <c r="ALL1009" s="227"/>
      <c r="ALM1009" s="227"/>
      <c r="ALN1009" s="227"/>
      <c r="ALO1009" s="227"/>
      <c r="ALP1009" s="227"/>
      <c r="ALQ1009" s="227"/>
      <c r="ALR1009" s="227"/>
      <c r="ALS1009" s="227"/>
      <c r="ALT1009" s="227"/>
      <c r="ALU1009" s="227"/>
      <c r="ALV1009" s="227"/>
      <c r="ALW1009" s="227"/>
      <c r="ALX1009" s="227"/>
      <c r="ALY1009" s="227"/>
      <c r="ALZ1009" s="227"/>
      <c r="AMA1009" s="227"/>
      <c r="AMB1009" s="227"/>
      <c r="AMC1009" s="227"/>
      <c r="AMD1009" s="227"/>
      <c r="AME1009" s="227"/>
      <c r="AMF1009" s="227"/>
      <c r="AMG1009" s="227"/>
      <c r="AMH1009" s="227"/>
      <c r="AMI1009" s="227"/>
      <c r="AMJ1009" s="227"/>
      <c r="AMK1009" s="227"/>
      <c r="AML1009" s="227"/>
      <c r="AMM1009" s="227"/>
      <c r="AMN1009" s="227"/>
      <c r="AMO1009" s="227"/>
      <c r="AMP1009" s="227"/>
      <c r="AMQ1009" s="227"/>
      <c r="AMR1009" s="227"/>
      <c r="AMS1009" s="227"/>
      <c r="AMT1009" s="227"/>
      <c r="AMU1009" s="227"/>
      <c r="AMV1009" s="227"/>
      <c r="AMW1009" s="227"/>
      <c r="AMX1009" s="227"/>
    </row>
    <row r="1010" spans="1:1038" ht="18" customHeight="1">
      <c r="A1010" s="223" t="s">
        <v>2392</v>
      </c>
      <c r="B1010" s="224" t="s">
        <v>1647</v>
      </c>
      <c r="D1010" s="225" t="s">
        <v>1279</v>
      </c>
      <c r="E1010" s="126">
        <v>114</v>
      </c>
      <c r="F1010" s="126">
        <v>1</v>
      </c>
      <c r="G1010" s="196" t="str">
        <f t="shared" si="744"/>
        <v>114-1</v>
      </c>
      <c r="H1010" s="126">
        <v>0</v>
      </c>
      <c r="I1010" s="126">
        <v>15</v>
      </c>
      <c r="J1010" s="203">
        <f t="shared" si="754"/>
        <v>1</v>
      </c>
      <c r="K1010" s="644" t="b">
        <f>IF(J1011=1,IF(((VLOOKUP($G1010,[4]Depth_Lookup!$A$3:$J$550,9,FALSE))-(I1010/100))=0,"Good",IF(((VLOOKUP($G1010,[4]Depth_Lookup!$A$3:$J$550,9,FALSE))-(I1010/100))&gt;0,"Too Short","Too Long")))</f>
        <v>0</v>
      </c>
      <c r="L1010" s="171">
        <f>(VLOOKUP($G1010,Depth_Lookup!$A$3:$J$410,10,FALSE))+(H1010/100)</f>
        <v>299.7</v>
      </c>
      <c r="M1010" s="171">
        <f>(VLOOKUP($G1010,Depth_Lookup!$A$3:$J$410,10,FALSE))+(I1010/100)</f>
        <v>299.84999999999997</v>
      </c>
      <c r="N1010" s="127" t="s">
        <v>2472</v>
      </c>
      <c r="O1010" s="126">
        <v>2</v>
      </c>
      <c r="P1010" s="126" t="s">
        <v>853</v>
      </c>
      <c r="Q1010" s="126" t="s">
        <v>2437</v>
      </c>
      <c r="R1010" s="196" t="str">
        <f t="shared" si="745"/>
        <v>Serpentinizedharzburgite</v>
      </c>
      <c r="S1010" s="126" t="s">
        <v>700</v>
      </c>
      <c r="T1010" s="126" t="s">
        <v>2400</v>
      </c>
      <c r="W1010" s="126" t="s">
        <v>2393</v>
      </c>
      <c r="X1010" s="202">
        <f>VLOOKUP(W1010,[4]definitions_list_lookup!$A$13:$B$19,2,0)</f>
        <v>5</v>
      </c>
      <c r="Y1010" s="126" t="s">
        <v>2438</v>
      </c>
      <c r="Z1010" s="126" t="s">
        <v>2439</v>
      </c>
      <c r="AF1010" s="196" t="e">
        <f>VLOOKUP(AE1010,[4]definitions_list_mag!$V$12:$W$15,2,0)</f>
        <v>#N/A</v>
      </c>
      <c r="AI1010" s="130">
        <v>74</v>
      </c>
      <c r="AO1010" s="130"/>
      <c r="AU1010" s="130"/>
      <c r="BA1010" s="130">
        <v>25</v>
      </c>
      <c r="BB1010" s="126">
        <v>6</v>
      </c>
      <c r="BC1010" s="126">
        <v>2</v>
      </c>
      <c r="BD1010" s="126" t="s">
        <v>110</v>
      </c>
      <c r="BE1010" s="126" t="s">
        <v>103</v>
      </c>
      <c r="BG1010" s="130"/>
      <c r="BM1010" s="130">
        <v>1</v>
      </c>
      <c r="BN1010" s="126">
        <v>0.5</v>
      </c>
      <c r="BO1010" s="126">
        <v>0.5</v>
      </c>
      <c r="BY1010" s="130"/>
      <c r="CF1010" s="213">
        <f t="shared" si="746"/>
        <v>100</v>
      </c>
      <c r="CG1010" s="131"/>
      <c r="CH1010" s="132" t="s">
        <v>1756</v>
      </c>
      <c r="CI1010" s="132">
        <v>80</v>
      </c>
      <c r="CJ1010" s="132"/>
      <c r="CK1010" s="133"/>
      <c r="CL1010" s="134"/>
      <c r="CM1010" s="134"/>
      <c r="CN1010" s="134"/>
      <c r="CO1010" s="134"/>
      <c r="CP1010" s="134"/>
      <c r="CQ1010" s="134"/>
      <c r="CR1010" s="134"/>
      <c r="CS1010" s="134"/>
      <c r="CT1010" s="134"/>
      <c r="CU1010" s="134"/>
      <c r="CV1010" s="134"/>
      <c r="CW1010" s="134"/>
      <c r="CX1010" s="134"/>
      <c r="CY1010" s="134"/>
      <c r="CZ1010" s="134"/>
      <c r="DA1010" s="134"/>
      <c r="DB1010" s="134">
        <v>95</v>
      </c>
      <c r="DC1010" s="135">
        <v>5</v>
      </c>
      <c r="DD1010" s="134"/>
      <c r="DE1010" s="134"/>
      <c r="DF1010" s="134"/>
      <c r="DG1010" s="134"/>
      <c r="DH1010" s="134"/>
      <c r="DI1010" s="134"/>
      <c r="DJ1010" s="134"/>
      <c r="DK1010" s="207">
        <f t="shared" si="747"/>
        <v>100</v>
      </c>
      <c r="DL1010" s="131"/>
      <c r="DM1010" s="134"/>
      <c r="DN1010" s="134"/>
      <c r="DO1010" s="136"/>
      <c r="DQ1010" s="131"/>
      <c r="DR1010" s="136"/>
      <c r="DS1010" s="131"/>
      <c r="DT1010" s="138" t="s">
        <v>2493</v>
      </c>
      <c r="DW1010" s="214" t="e">
        <f>VLOOKUP(P1010,[4]definitions_list_lookup!$K$30:$L$54,2,0)</f>
        <v>#N/A</v>
      </c>
      <c r="DX1010" s="139" t="s">
        <v>2151</v>
      </c>
      <c r="DY1010" s="139" t="s">
        <v>2494</v>
      </c>
      <c r="DZ1010"/>
      <c r="EA1010" s="104"/>
      <c r="ED1010" s="229" t="s">
        <v>2517</v>
      </c>
      <c r="EE1010" s="140"/>
      <c r="EG1010" s="140"/>
      <c r="EI1010" s="218"/>
      <c r="EJ1010" s="143"/>
      <c r="EK1010" s="221"/>
      <c r="EM1010" s="109"/>
      <c r="EN1010" s="109"/>
      <c r="EZ1010" s="192" t="e">
        <f t="shared" si="755"/>
        <v>#DIV/0!</v>
      </c>
      <c r="FA1010" s="192" t="e">
        <f t="shared" si="756"/>
        <v>#DIV/0!</v>
      </c>
      <c r="FB1010" s="192" t="e">
        <f t="shared" si="757"/>
        <v>#DIV/0!</v>
      </c>
      <c r="FC1010" s="192" t="e">
        <f t="shared" si="758"/>
        <v>#DIV/0!</v>
      </c>
      <c r="FD1010" s="192" t="e">
        <f t="shared" si="759"/>
        <v>#DIV/0!</v>
      </c>
      <c r="FE1010" s="193" t="e">
        <f t="shared" si="760"/>
        <v>#DIV/0!</v>
      </c>
      <c r="FF1010" s="194" t="e">
        <f t="shared" si="761"/>
        <v>#DIV/0!</v>
      </c>
      <c r="FI1010" s="778">
        <f t="shared" si="762"/>
        <v>0</v>
      </c>
      <c r="FJ1010" s="779" t="e">
        <f t="shared" si="763"/>
        <v>#DIV/0!</v>
      </c>
      <c r="FK1010" s="779" t="e">
        <f t="shared" si="764"/>
        <v>#DIV/0!</v>
      </c>
      <c r="FL1010" s="780" t="e">
        <f t="shared" si="765"/>
        <v>#DIV/0!</v>
      </c>
      <c r="FM1010" s="169" t="e">
        <f t="shared" si="766"/>
        <v>#DIV/0!</v>
      </c>
      <c r="FN1010" s="783" t="e">
        <f t="shared" si="767"/>
        <v>#DIV/0!</v>
      </c>
    </row>
    <row r="1011" spans="1:1038" ht="18" customHeight="1">
      <c r="A1011" s="223" t="s">
        <v>2392</v>
      </c>
      <c r="B1011" s="224" t="s">
        <v>1647</v>
      </c>
      <c r="D1011" s="225" t="s">
        <v>1279</v>
      </c>
      <c r="E1011" s="126">
        <v>114</v>
      </c>
      <c r="F1011" s="126">
        <v>1</v>
      </c>
      <c r="G1011" s="196" t="str">
        <f t="shared" si="744"/>
        <v>114-1</v>
      </c>
      <c r="H1011" s="126">
        <v>15</v>
      </c>
      <c r="I1011" s="126">
        <v>68</v>
      </c>
      <c r="J1011" s="203">
        <f t="shared" si="754"/>
        <v>0</v>
      </c>
      <c r="K1011" s="644" t="b">
        <f>IF(J1016=1,IF(((VLOOKUP($G1011,[4]Depth_Lookup!$A$3:$J$550,9,FALSE))-(I1011/100))=0,"Good",IF(((VLOOKUP($G1011,[4]Depth_Lookup!$A$3:$J$550,9,FALSE))-(I1011/100))&gt;0,"Too Short","Too Long")))</f>
        <v>0</v>
      </c>
      <c r="L1011" s="171">
        <f>(VLOOKUP($G1011,Depth_Lookup!$A$3:$J$410,10,FALSE))+(H1011/100)</f>
        <v>299.84999999999997</v>
      </c>
      <c r="M1011" s="171">
        <f>(VLOOKUP($G1011,Depth_Lookup!$A$3:$J$410,10,FALSE))+(I1011/100)</f>
        <v>300.38</v>
      </c>
      <c r="N1011" s="127">
        <v>57</v>
      </c>
      <c r="O1011" s="126" t="s">
        <v>1280</v>
      </c>
      <c r="P1011" s="126" t="s">
        <v>853</v>
      </c>
      <c r="Q1011" s="126" t="s">
        <v>2437</v>
      </c>
      <c r="R1011" s="196" t="str">
        <f t="shared" si="745"/>
        <v>Serpentinizedharzburgite</v>
      </c>
      <c r="S1011" s="126" t="s">
        <v>2400</v>
      </c>
      <c r="T1011" s="126" t="s">
        <v>700</v>
      </c>
      <c r="U1011" s="126" t="s">
        <v>108</v>
      </c>
      <c r="V1011" s="126" t="s">
        <v>509</v>
      </c>
      <c r="W1011" s="126" t="s">
        <v>2393</v>
      </c>
      <c r="X1011" s="202">
        <f>VLOOKUP(W1011,[4]definitions_list_lookup!$A$13:$B$19,2,0)</f>
        <v>5</v>
      </c>
      <c r="Y1011" s="126" t="s">
        <v>2438</v>
      </c>
      <c r="Z1011" s="126" t="s">
        <v>2439</v>
      </c>
      <c r="AF1011" s="196" t="e">
        <f>VLOOKUP(AE1011,[4]definitions_list_mag!$V$12:$W$15,2,0)</f>
        <v>#N/A</v>
      </c>
      <c r="AI1011" s="130">
        <v>75</v>
      </c>
      <c r="AO1011" s="130"/>
      <c r="AU1011" s="130"/>
      <c r="BA1011" s="130">
        <v>25</v>
      </c>
      <c r="BB1011" s="126">
        <v>7</v>
      </c>
      <c r="BC1011" s="126">
        <v>2</v>
      </c>
      <c r="BD1011" s="126" t="s">
        <v>110</v>
      </c>
      <c r="BE1011" s="126" t="s">
        <v>103</v>
      </c>
      <c r="BG1011" s="130"/>
      <c r="BM1011" s="130"/>
      <c r="BY1011" s="130"/>
      <c r="CF1011" s="213">
        <f t="shared" si="746"/>
        <v>100</v>
      </c>
      <c r="CG1011" s="131"/>
      <c r="CH1011" s="132" t="s">
        <v>1845</v>
      </c>
      <c r="CI1011" s="132">
        <v>95</v>
      </c>
      <c r="CJ1011" s="132"/>
      <c r="CK1011" s="133"/>
      <c r="CL1011" s="134"/>
      <c r="CM1011" s="134"/>
      <c r="CN1011" s="134"/>
      <c r="CO1011" s="134"/>
      <c r="CP1011" s="134"/>
      <c r="CQ1011" s="134"/>
      <c r="CR1011" s="134"/>
      <c r="CS1011" s="134"/>
      <c r="CT1011" s="134"/>
      <c r="CU1011" s="134"/>
      <c r="CV1011" s="134"/>
      <c r="CW1011" s="134"/>
      <c r="CX1011" s="134"/>
      <c r="CY1011" s="134"/>
      <c r="CZ1011" s="134"/>
      <c r="DA1011" s="134"/>
      <c r="DB1011" s="134">
        <v>80</v>
      </c>
      <c r="DC1011" s="135">
        <v>20</v>
      </c>
      <c r="DD1011" s="134"/>
      <c r="DE1011" s="134"/>
      <c r="DF1011" s="134"/>
      <c r="DG1011" s="134"/>
      <c r="DH1011" s="134"/>
      <c r="DI1011" s="134"/>
      <c r="DJ1011" s="134"/>
      <c r="DK1011" s="207">
        <f t="shared" si="747"/>
        <v>100</v>
      </c>
      <c r="DL1011" s="131"/>
      <c r="DM1011" s="134"/>
      <c r="DN1011" s="134"/>
      <c r="DO1011" s="136"/>
      <c r="DQ1011" s="131"/>
      <c r="DR1011" s="136"/>
      <c r="DS1011" s="131"/>
      <c r="DT1011" s="138" t="s">
        <v>2495</v>
      </c>
      <c r="DW1011" s="214" t="e">
        <f>VLOOKUP(P1011,[4]definitions_list_lookup!$K$30:$L$54,2,0)</f>
        <v>#N/A</v>
      </c>
      <c r="DX1011" s="139" t="s">
        <v>2496</v>
      </c>
      <c r="DY1011" s="139" t="s">
        <v>2497</v>
      </c>
      <c r="DZ1011"/>
      <c r="EA1011" s="104"/>
      <c r="ED1011" s="229" t="s">
        <v>2517</v>
      </c>
      <c r="EE1011" s="140"/>
      <c r="EG1011" s="140"/>
      <c r="EI1011" s="218"/>
      <c r="EJ1011" s="143"/>
      <c r="EK1011" s="221"/>
      <c r="EM1011" s="109"/>
      <c r="EN1011" s="109"/>
      <c r="EZ1011" s="192" t="e">
        <f t="shared" si="755"/>
        <v>#DIV/0!</v>
      </c>
      <c r="FA1011" s="192" t="e">
        <f t="shared" si="756"/>
        <v>#DIV/0!</v>
      </c>
      <c r="FB1011" s="192" t="e">
        <f t="shared" si="757"/>
        <v>#DIV/0!</v>
      </c>
      <c r="FC1011" s="192" t="e">
        <f t="shared" si="758"/>
        <v>#DIV/0!</v>
      </c>
      <c r="FD1011" s="192" t="e">
        <f t="shared" si="759"/>
        <v>#DIV/0!</v>
      </c>
      <c r="FE1011" s="193" t="e">
        <f t="shared" si="760"/>
        <v>#DIV/0!</v>
      </c>
      <c r="FF1011" s="194" t="e">
        <f t="shared" si="761"/>
        <v>#DIV/0!</v>
      </c>
      <c r="FI1011" s="778">
        <f t="shared" si="762"/>
        <v>0</v>
      </c>
      <c r="FJ1011" s="779" t="e">
        <f t="shared" si="763"/>
        <v>#DIV/0!</v>
      </c>
      <c r="FK1011" s="779" t="e">
        <f t="shared" si="764"/>
        <v>#DIV/0!</v>
      </c>
      <c r="FL1011" s="780" t="e">
        <f t="shared" si="765"/>
        <v>#DIV/0!</v>
      </c>
      <c r="FM1011" s="169" t="e">
        <f t="shared" si="766"/>
        <v>#DIV/0!</v>
      </c>
      <c r="FN1011" s="783" t="e">
        <f t="shared" si="767"/>
        <v>#DIV/0!</v>
      </c>
    </row>
    <row r="1012" spans="1:1038" s="432" customFormat="1" ht="18" customHeight="1">
      <c r="A1012" s="547" t="s">
        <v>2392</v>
      </c>
      <c r="B1012" s="524" t="s">
        <v>1647</v>
      </c>
      <c r="C1012" s="422"/>
      <c r="D1012" s="525" t="s">
        <v>1279</v>
      </c>
      <c r="E1012" s="422">
        <v>114</v>
      </c>
      <c r="F1012" s="422">
        <v>2</v>
      </c>
      <c r="G1012" s="526" t="str">
        <f t="shared" ref="G1012" si="839">E1012&amp;"-"&amp;F1012</f>
        <v>114-2</v>
      </c>
      <c r="H1012" s="422">
        <v>0</v>
      </c>
      <c r="I1012" s="422">
        <v>49.5</v>
      </c>
      <c r="J1012" s="527">
        <f t="shared" ref="J1012" si="840">IF(H1012=0, 1, 0)</f>
        <v>1</v>
      </c>
      <c r="K1012" s="528" t="b">
        <f>IF(J1013=1,IF(((VLOOKUP($G1012,[4]Depth_Lookup!$A$3:$J$550,9,FALSE))-(I1012/100))=0,"Good",IF(((VLOOKUP($G1012,[4]Depth_Lookup!$A$3:$J$550,9,FALSE))-(I1012/100))&gt;0,"Too Short","Too Long")))</f>
        <v>0</v>
      </c>
      <c r="L1012" s="171">
        <f>(VLOOKUP($G1012,Depth_Lookup!$A$3:$J$410,10,FALSE))+(H1012/100)</f>
        <v>300.38</v>
      </c>
      <c r="M1012" s="171">
        <f>(VLOOKUP($G1012,Depth_Lookup!$A$3:$J$410,10,FALSE))+(I1012/100)</f>
        <v>300.875</v>
      </c>
      <c r="N1012" s="441">
        <v>57</v>
      </c>
      <c r="O1012" s="422" t="s">
        <v>1280</v>
      </c>
      <c r="P1012" s="422" t="s">
        <v>853</v>
      </c>
      <c r="Q1012" s="422" t="s">
        <v>2437</v>
      </c>
      <c r="R1012" s="526" t="str">
        <f t="shared" ref="R1012" si="841">P1012&amp;""&amp;Q1012</f>
        <v>Serpentinizedharzburgite</v>
      </c>
      <c r="S1012" s="422" t="s">
        <v>700</v>
      </c>
      <c r="T1012" s="422" t="s">
        <v>700</v>
      </c>
      <c r="U1012" s="422"/>
      <c r="V1012" s="422"/>
      <c r="W1012" s="422" t="s">
        <v>2393</v>
      </c>
      <c r="X1012" s="529">
        <f>VLOOKUP(W1012,[4]definitions_list_lookup!$A$13:$B$19,2,0)</f>
        <v>5</v>
      </c>
      <c r="Y1012" s="422" t="s">
        <v>2438</v>
      </c>
      <c r="Z1012" s="422" t="s">
        <v>2439</v>
      </c>
      <c r="AA1012" s="422"/>
      <c r="AB1012" s="422"/>
      <c r="AC1012" s="422"/>
      <c r="AD1012" s="422"/>
      <c r="AE1012" s="423"/>
      <c r="AF1012" s="526" t="e">
        <f>VLOOKUP(AE1012,[4]definitions_list_mag!$V$12:$W$15,2,0)</f>
        <v>#N/A</v>
      </c>
      <c r="AG1012" s="530"/>
      <c r="AH1012" s="422"/>
      <c r="AI1012" s="426">
        <v>75</v>
      </c>
      <c r="AJ1012" s="422"/>
      <c r="AK1012" s="422"/>
      <c r="AL1012" s="422"/>
      <c r="AM1012" s="422"/>
      <c r="AN1012" s="422"/>
      <c r="AO1012" s="426"/>
      <c r="AP1012" s="422"/>
      <c r="AQ1012" s="422"/>
      <c r="AR1012" s="422"/>
      <c r="AS1012" s="422"/>
      <c r="AT1012" s="422"/>
      <c r="AU1012" s="426"/>
      <c r="AV1012" s="422"/>
      <c r="AW1012" s="422"/>
      <c r="AX1012" s="422"/>
      <c r="AY1012" s="422"/>
      <c r="AZ1012" s="422"/>
      <c r="BA1012" s="426">
        <v>25</v>
      </c>
      <c r="BB1012" s="422">
        <v>5</v>
      </c>
      <c r="BC1012" s="422">
        <v>2</v>
      </c>
      <c r="BD1012" s="422" t="s">
        <v>110</v>
      </c>
      <c r="BE1012" s="422" t="s">
        <v>103</v>
      </c>
      <c r="BF1012" s="422"/>
      <c r="BG1012" s="426"/>
      <c r="BH1012" s="422"/>
      <c r="BI1012" s="422"/>
      <c r="BJ1012" s="422"/>
      <c r="BK1012" s="422"/>
      <c r="BL1012" s="422"/>
      <c r="BM1012" s="426"/>
      <c r="BN1012" s="422"/>
      <c r="BO1012" s="422"/>
      <c r="BP1012" s="422"/>
      <c r="BQ1012" s="422"/>
      <c r="BR1012" s="422"/>
      <c r="BS1012" s="422"/>
      <c r="BT1012" s="422"/>
      <c r="BU1012" s="422"/>
      <c r="BV1012" s="422"/>
      <c r="BW1012" s="422"/>
      <c r="BX1012" s="422"/>
      <c r="BY1012" s="426"/>
      <c r="BZ1012" s="422"/>
      <c r="CA1012" s="422"/>
      <c r="CB1012" s="422"/>
      <c r="CC1012" s="422"/>
      <c r="CD1012" s="422"/>
      <c r="CE1012" s="422"/>
      <c r="CF1012" s="531">
        <f t="shared" ref="CF1012" si="842">AI1012+AO1012+BA1012+AU1012+BG1012+BM1012+BY1012</f>
        <v>100</v>
      </c>
      <c r="CG1012" s="166"/>
      <c r="CH1012" s="163" t="s">
        <v>1845</v>
      </c>
      <c r="CI1012" s="163">
        <v>90</v>
      </c>
      <c r="CJ1012" s="163"/>
      <c r="CK1012" s="164" t="s">
        <v>2498</v>
      </c>
      <c r="CL1012" s="165"/>
      <c r="CM1012" s="165"/>
      <c r="CN1012" s="165"/>
      <c r="CO1012" s="165"/>
      <c r="CP1012" s="165"/>
      <c r="CQ1012" s="165"/>
      <c r="CR1012" s="165"/>
      <c r="CS1012" s="165"/>
      <c r="CT1012" s="165"/>
      <c r="CU1012" s="165"/>
      <c r="CV1012" s="165"/>
      <c r="CW1012" s="165"/>
      <c r="CX1012" s="165"/>
      <c r="CY1012" s="165"/>
      <c r="CZ1012" s="165"/>
      <c r="DA1012" s="165"/>
      <c r="DB1012" s="165">
        <v>85</v>
      </c>
      <c r="DC1012" s="429">
        <v>10</v>
      </c>
      <c r="DD1012" s="165"/>
      <c r="DE1012" s="165"/>
      <c r="DF1012" s="165"/>
      <c r="DG1012" s="165"/>
      <c r="DH1012" s="165"/>
      <c r="DI1012" s="165"/>
      <c r="DJ1012" s="165">
        <v>5</v>
      </c>
      <c r="DK1012" s="209">
        <f t="shared" ref="DK1012" si="843">SUM(CL1012:DJ1012)</f>
        <v>100</v>
      </c>
      <c r="DL1012" s="166"/>
      <c r="DM1012" s="165"/>
      <c r="DN1012" s="165"/>
      <c r="DO1012" s="167"/>
      <c r="DQ1012" s="166"/>
      <c r="DR1012" s="167"/>
      <c r="DS1012" s="166"/>
      <c r="DT1012" s="555" t="s">
        <v>2499</v>
      </c>
      <c r="DU1012" s="429"/>
      <c r="DV1012" s="429"/>
      <c r="DW1012" s="532" t="e">
        <f>VLOOKUP(P1012,[4]definitions_list_lookup!$K$30:$L$54,2,0)</f>
        <v>#N/A</v>
      </c>
      <c r="DX1012" s="443" t="s">
        <v>2496</v>
      </c>
      <c r="DY1012" s="443" t="s">
        <v>2500</v>
      </c>
      <c r="DZ1012" s="533"/>
      <c r="EA1012" s="534"/>
      <c r="EB1012" s="429"/>
      <c r="EC1012" s="534"/>
      <c r="ED1012" s="229" t="s">
        <v>2517</v>
      </c>
      <c r="EE1012" s="535"/>
      <c r="EF1012" s="536"/>
      <c r="EG1012" s="535"/>
      <c r="EH1012" s="537"/>
      <c r="EI1012" s="538"/>
      <c r="EJ1012" s="539"/>
      <c r="EK1012" s="540"/>
      <c r="EL1012" s="535"/>
      <c r="EM1012" s="537"/>
      <c r="EN1012" s="537"/>
      <c r="EO1012" s="541"/>
      <c r="EP1012" s="541"/>
      <c r="EQ1012" s="541"/>
      <c r="ER1012" s="541"/>
      <c r="ES1012" s="541"/>
      <c r="ET1012" s="541"/>
      <c r="EU1012" s="541"/>
      <c r="EV1012" s="542"/>
      <c r="EW1012" s="542"/>
      <c r="EX1012" s="542"/>
      <c r="EY1012" s="542"/>
      <c r="EZ1012" s="192" t="e">
        <f t="shared" si="755"/>
        <v>#DIV/0!</v>
      </c>
      <c r="FA1012" s="192" t="e">
        <f t="shared" si="756"/>
        <v>#DIV/0!</v>
      </c>
      <c r="FB1012" s="192" t="e">
        <f t="shared" si="757"/>
        <v>#DIV/0!</v>
      </c>
      <c r="FC1012" s="192" t="e">
        <f t="shared" si="758"/>
        <v>#DIV/0!</v>
      </c>
      <c r="FD1012" s="192" t="e">
        <f t="shared" si="759"/>
        <v>#DIV/0!</v>
      </c>
      <c r="FE1012" s="193" t="e">
        <f t="shared" si="760"/>
        <v>#DIV/0!</v>
      </c>
      <c r="FF1012" s="194" t="e">
        <f t="shared" si="761"/>
        <v>#DIV/0!</v>
      </c>
      <c r="FG1012" s="535"/>
      <c r="FH1012" s="537"/>
      <c r="FI1012" s="778">
        <f t="shared" si="762"/>
        <v>0</v>
      </c>
      <c r="FJ1012" s="779" t="e">
        <f t="shared" si="763"/>
        <v>#DIV/0!</v>
      </c>
      <c r="FK1012" s="779" t="e">
        <f t="shared" si="764"/>
        <v>#DIV/0!</v>
      </c>
      <c r="FL1012" s="780" t="e">
        <f t="shared" si="765"/>
        <v>#DIV/0!</v>
      </c>
      <c r="FM1012" s="169" t="e">
        <f t="shared" si="766"/>
        <v>#DIV/0!</v>
      </c>
      <c r="FN1012" s="783" t="e">
        <f t="shared" si="767"/>
        <v>#DIV/0!</v>
      </c>
      <c r="FO1012" s="422"/>
      <c r="FP1012" s="422"/>
      <c r="FQ1012" s="422"/>
      <c r="FR1012" s="422"/>
      <c r="FS1012" s="422"/>
      <c r="FT1012" s="422"/>
      <c r="FU1012" s="422"/>
      <c r="FV1012" s="422"/>
      <c r="FW1012" s="422"/>
      <c r="FX1012" s="422"/>
      <c r="FY1012" s="422"/>
      <c r="FZ1012" s="422"/>
      <c r="GA1012" s="422"/>
      <c r="GB1012" s="422"/>
      <c r="GC1012" s="422"/>
      <c r="GD1012" s="422"/>
      <c r="GE1012" s="422"/>
      <c r="GF1012" s="422"/>
      <c r="GG1012" s="422"/>
      <c r="GH1012" s="422"/>
      <c r="GI1012" s="422"/>
      <c r="GJ1012" s="422"/>
      <c r="GK1012" s="422"/>
      <c r="GL1012" s="422"/>
      <c r="GM1012" s="422"/>
      <c r="GN1012" s="422"/>
      <c r="GO1012" s="422"/>
      <c r="GP1012" s="422"/>
      <c r="GQ1012" s="422"/>
      <c r="GR1012" s="422"/>
      <c r="GS1012" s="422"/>
      <c r="GT1012" s="422"/>
      <c r="GU1012" s="422"/>
      <c r="GV1012" s="422"/>
      <c r="GW1012" s="422"/>
      <c r="GX1012" s="422"/>
      <c r="GY1012" s="422"/>
      <c r="GZ1012" s="422"/>
      <c r="HA1012" s="422"/>
      <c r="HB1012" s="422"/>
      <c r="HC1012" s="422"/>
      <c r="HD1012" s="422"/>
      <c r="HE1012" s="422"/>
      <c r="HF1012" s="422"/>
      <c r="HG1012" s="422"/>
      <c r="HH1012" s="422"/>
      <c r="HI1012" s="422"/>
      <c r="HJ1012" s="422"/>
      <c r="HK1012" s="422"/>
      <c r="HL1012" s="422"/>
      <c r="HM1012" s="422"/>
      <c r="HN1012" s="422"/>
      <c r="HO1012" s="422"/>
      <c r="HP1012" s="422"/>
      <c r="HQ1012" s="422"/>
      <c r="HR1012" s="422"/>
      <c r="HS1012" s="422"/>
      <c r="HT1012" s="422"/>
      <c r="HU1012" s="422"/>
      <c r="HV1012" s="422"/>
      <c r="HW1012" s="422"/>
      <c r="HX1012" s="422"/>
      <c r="HY1012" s="422"/>
      <c r="HZ1012" s="422"/>
      <c r="IA1012" s="422"/>
      <c r="IB1012" s="422"/>
      <c r="IC1012" s="422"/>
      <c r="ID1012" s="422"/>
      <c r="IE1012" s="422"/>
      <c r="IF1012" s="422"/>
      <c r="IG1012" s="422"/>
      <c r="IH1012" s="422"/>
      <c r="II1012" s="422"/>
      <c r="IJ1012" s="422"/>
      <c r="IK1012" s="422"/>
      <c r="IL1012" s="422"/>
      <c r="IM1012" s="422"/>
      <c r="IN1012" s="422"/>
      <c r="IO1012" s="422"/>
      <c r="IP1012" s="422"/>
      <c r="IQ1012" s="422"/>
      <c r="IR1012" s="422"/>
      <c r="IS1012" s="422"/>
      <c r="IT1012" s="422"/>
      <c r="IU1012" s="422"/>
      <c r="IV1012" s="422"/>
      <c r="IW1012" s="422"/>
      <c r="IX1012" s="422"/>
      <c r="IY1012" s="422"/>
      <c r="IZ1012" s="422"/>
      <c r="JA1012" s="422"/>
      <c r="JB1012" s="422"/>
      <c r="JC1012" s="422"/>
      <c r="JD1012" s="422"/>
      <c r="JE1012" s="422"/>
      <c r="JF1012" s="422"/>
      <c r="JG1012" s="422"/>
      <c r="JH1012" s="422"/>
      <c r="JI1012" s="422"/>
      <c r="JJ1012" s="422"/>
      <c r="JK1012" s="422"/>
      <c r="JL1012" s="422"/>
      <c r="JM1012" s="422"/>
      <c r="JN1012" s="422"/>
      <c r="JO1012" s="422"/>
      <c r="JP1012" s="422"/>
      <c r="JQ1012" s="422"/>
      <c r="JR1012" s="422"/>
      <c r="JS1012" s="422"/>
      <c r="JT1012" s="422"/>
      <c r="JU1012" s="422"/>
      <c r="JV1012" s="422"/>
      <c r="JW1012" s="422"/>
      <c r="JX1012" s="422"/>
      <c r="JY1012" s="422"/>
      <c r="JZ1012" s="422"/>
      <c r="KA1012" s="422"/>
      <c r="KB1012" s="422"/>
      <c r="KC1012" s="422"/>
      <c r="KD1012" s="422"/>
      <c r="KE1012" s="422"/>
      <c r="KF1012" s="422"/>
      <c r="KG1012" s="422"/>
      <c r="KH1012" s="422"/>
      <c r="KI1012" s="422"/>
      <c r="KJ1012" s="422"/>
      <c r="KK1012" s="422"/>
      <c r="KL1012" s="422"/>
      <c r="KM1012" s="422"/>
      <c r="KN1012" s="422"/>
      <c r="KO1012" s="422"/>
      <c r="KP1012" s="422"/>
      <c r="KQ1012" s="422"/>
      <c r="KR1012" s="422"/>
      <c r="KS1012" s="422"/>
      <c r="KT1012" s="422"/>
      <c r="KU1012" s="422"/>
      <c r="KV1012" s="422"/>
      <c r="KW1012" s="422"/>
      <c r="KX1012" s="422"/>
      <c r="KY1012" s="422"/>
      <c r="KZ1012" s="422"/>
      <c r="LA1012" s="422"/>
      <c r="LB1012" s="422"/>
      <c r="LC1012" s="422"/>
      <c r="LD1012" s="422"/>
      <c r="LE1012" s="422"/>
      <c r="LF1012" s="422"/>
      <c r="LG1012" s="422"/>
      <c r="LH1012" s="422"/>
      <c r="LI1012" s="422"/>
      <c r="LJ1012" s="422"/>
      <c r="LK1012" s="422"/>
      <c r="LL1012" s="422"/>
      <c r="LM1012" s="422"/>
      <c r="LN1012" s="422"/>
      <c r="LO1012" s="422"/>
      <c r="LP1012" s="422"/>
      <c r="LQ1012" s="422"/>
      <c r="LR1012" s="422"/>
      <c r="LS1012" s="422"/>
      <c r="LT1012" s="422"/>
      <c r="LU1012" s="422"/>
      <c r="LV1012" s="422"/>
      <c r="LW1012" s="422"/>
      <c r="LX1012" s="422"/>
      <c r="LY1012" s="422"/>
      <c r="LZ1012" s="422"/>
      <c r="MA1012" s="422"/>
      <c r="MB1012" s="422"/>
      <c r="MC1012" s="422"/>
      <c r="MD1012" s="422"/>
      <c r="ME1012" s="422"/>
      <c r="MF1012" s="422"/>
      <c r="MG1012" s="422"/>
      <c r="MH1012" s="422"/>
      <c r="MI1012" s="422"/>
      <c r="MJ1012" s="422"/>
      <c r="MK1012" s="422"/>
      <c r="ML1012" s="422"/>
      <c r="MM1012" s="422"/>
      <c r="MN1012" s="422"/>
      <c r="MO1012" s="422"/>
      <c r="MP1012" s="422"/>
      <c r="MQ1012" s="422"/>
      <c r="MR1012" s="422"/>
      <c r="MS1012" s="422"/>
      <c r="MT1012" s="422"/>
      <c r="MU1012" s="422"/>
      <c r="MV1012" s="422"/>
      <c r="MW1012" s="422"/>
      <c r="MX1012" s="422"/>
      <c r="MY1012" s="422"/>
      <c r="MZ1012" s="422"/>
      <c r="NA1012" s="422"/>
      <c r="NB1012" s="422"/>
      <c r="NC1012" s="422"/>
      <c r="ND1012" s="422"/>
      <c r="NE1012" s="422"/>
      <c r="NF1012" s="422"/>
      <c r="NG1012" s="422"/>
      <c r="NH1012" s="422"/>
      <c r="NI1012" s="422"/>
      <c r="NJ1012" s="422"/>
      <c r="NK1012" s="422"/>
      <c r="NL1012" s="422"/>
      <c r="NM1012" s="422"/>
      <c r="NN1012" s="422"/>
      <c r="NO1012" s="422"/>
      <c r="NP1012" s="422"/>
      <c r="NQ1012" s="422"/>
      <c r="NR1012" s="422"/>
      <c r="NS1012" s="422"/>
      <c r="NT1012" s="422"/>
      <c r="NU1012" s="422"/>
      <c r="NV1012" s="422"/>
      <c r="NW1012" s="422"/>
      <c r="NX1012" s="422"/>
      <c r="NY1012" s="422"/>
      <c r="NZ1012" s="422"/>
      <c r="OA1012" s="422"/>
      <c r="OB1012" s="422"/>
      <c r="OC1012" s="422"/>
      <c r="OD1012" s="422"/>
      <c r="OE1012" s="422"/>
      <c r="OF1012" s="422"/>
      <c r="OG1012" s="422"/>
      <c r="OH1012" s="422"/>
      <c r="OI1012" s="422"/>
      <c r="OJ1012" s="422"/>
      <c r="OK1012" s="422"/>
      <c r="OL1012" s="422"/>
      <c r="OM1012" s="422"/>
      <c r="ON1012" s="422"/>
      <c r="OO1012" s="422"/>
      <c r="OP1012" s="422"/>
      <c r="OQ1012" s="422"/>
      <c r="OR1012" s="422"/>
      <c r="OS1012" s="422"/>
      <c r="OT1012" s="422"/>
      <c r="OU1012" s="422"/>
      <c r="OV1012" s="422"/>
      <c r="OW1012" s="422"/>
      <c r="OX1012" s="422"/>
      <c r="OY1012" s="422"/>
      <c r="OZ1012" s="422"/>
      <c r="PA1012" s="422"/>
      <c r="PB1012" s="422"/>
      <c r="PC1012" s="422"/>
      <c r="PD1012" s="422"/>
      <c r="PE1012" s="422"/>
      <c r="PF1012" s="422"/>
      <c r="PG1012" s="422"/>
      <c r="PH1012" s="422"/>
      <c r="PI1012" s="422"/>
      <c r="PJ1012" s="422"/>
      <c r="PK1012" s="422"/>
      <c r="PL1012" s="422"/>
      <c r="PM1012" s="422"/>
      <c r="PN1012" s="422"/>
      <c r="PO1012" s="422"/>
      <c r="PP1012" s="422"/>
      <c r="PQ1012" s="422"/>
      <c r="PR1012" s="422"/>
      <c r="PS1012" s="422"/>
      <c r="PT1012" s="422"/>
      <c r="PU1012" s="422"/>
      <c r="PV1012" s="422"/>
      <c r="PW1012" s="422"/>
      <c r="PX1012" s="422"/>
      <c r="PY1012" s="422"/>
      <c r="PZ1012" s="422"/>
      <c r="QA1012" s="422"/>
      <c r="QB1012" s="422"/>
      <c r="QC1012" s="422"/>
      <c r="QD1012" s="422"/>
      <c r="QE1012" s="422"/>
      <c r="QF1012" s="422"/>
      <c r="QG1012" s="422"/>
      <c r="QH1012" s="422"/>
      <c r="QI1012" s="422"/>
      <c r="QJ1012" s="422"/>
      <c r="QK1012" s="422"/>
      <c r="QL1012" s="422"/>
      <c r="QM1012" s="422"/>
      <c r="QN1012" s="422"/>
      <c r="QO1012" s="422"/>
      <c r="QP1012" s="422"/>
      <c r="QQ1012" s="422"/>
      <c r="QR1012" s="422"/>
      <c r="QS1012" s="422"/>
      <c r="QT1012" s="422"/>
      <c r="QU1012" s="422"/>
      <c r="QV1012" s="422"/>
      <c r="QW1012" s="422"/>
      <c r="QX1012" s="422"/>
      <c r="QY1012" s="422"/>
      <c r="QZ1012" s="422"/>
      <c r="RA1012" s="422"/>
      <c r="RB1012" s="422"/>
      <c r="RC1012" s="422"/>
      <c r="RD1012" s="422"/>
      <c r="RE1012" s="422"/>
      <c r="RF1012" s="422"/>
      <c r="RG1012" s="422"/>
      <c r="RH1012" s="422"/>
      <c r="RI1012" s="422"/>
      <c r="RJ1012" s="422"/>
      <c r="RK1012" s="422"/>
      <c r="RL1012" s="422"/>
      <c r="RM1012" s="422"/>
      <c r="RN1012" s="422"/>
      <c r="RO1012" s="422"/>
      <c r="RP1012" s="422"/>
      <c r="RQ1012" s="422"/>
      <c r="RR1012" s="422"/>
      <c r="RS1012" s="422"/>
      <c r="RT1012" s="422"/>
      <c r="RU1012" s="422"/>
      <c r="RV1012" s="422"/>
      <c r="RW1012" s="422"/>
      <c r="RX1012" s="422"/>
      <c r="RY1012" s="422"/>
      <c r="RZ1012" s="422"/>
      <c r="SA1012" s="422"/>
      <c r="SB1012" s="422"/>
      <c r="SC1012" s="422"/>
      <c r="SD1012" s="422"/>
      <c r="SE1012" s="422"/>
      <c r="SF1012" s="422"/>
      <c r="SG1012" s="422"/>
      <c r="SH1012" s="422"/>
      <c r="SI1012" s="422"/>
      <c r="SJ1012" s="422"/>
      <c r="SK1012" s="422"/>
      <c r="SL1012" s="422"/>
      <c r="SM1012" s="422"/>
      <c r="SN1012" s="422"/>
      <c r="SO1012" s="422"/>
      <c r="SP1012" s="422"/>
      <c r="SQ1012" s="422"/>
      <c r="SR1012" s="422"/>
      <c r="SS1012" s="422"/>
      <c r="ST1012" s="422"/>
      <c r="SU1012" s="422"/>
      <c r="SV1012" s="422"/>
      <c r="SW1012" s="422"/>
      <c r="SX1012" s="422"/>
      <c r="SY1012" s="422"/>
      <c r="SZ1012" s="422"/>
      <c r="TA1012" s="422"/>
      <c r="TB1012" s="422"/>
      <c r="TC1012" s="422"/>
      <c r="TD1012" s="422"/>
      <c r="TE1012" s="422"/>
      <c r="TF1012" s="422"/>
      <c r="TG1012" s="422"/>
      <c r="TH1012" s="422"/>
      <c r="TI1012" s="422"/>
      <c r="TJ1012" s="422"/>
      <c r="TK1012" s="422"/>
      <c r="TL1012" s="422"/>
      <c r="TM1012" s="422"/>
      <c r="TN1012" s="422"/>
      <c r="TO1012" s="422"/>
      <c r="TP1012" s="422"/>
      <c r="TQ1012" s="422"/>
      <c r="TR1012" s="422"/>
      <c r="TS1012" s="422"/>
      <c r="TT1012" s="422"/>
      <c r="TU1012" s="422"/>
      <c r="TV1012" s="422"/>
      <c r="TW1012" s="422"/>
      <c r="TX1012" s="422"/>
      <c r="TY1012" s="422"/>
      <c r="TZ1012" s="422"/>
      <c r="UA1012" s="422"/>
      <c r="UB1012" s="422"/>
      <c r="UC1012" s="422"/>
      <c r="UD1012" s="422"/>
      <c r="UE1012" s="422"/>
      <c r="UF1012" s="422"/>
      <c r="UG1012" s="422"/>
      <c r="UH1012" s="422"/>
      <c r="UI1012" s="422"/>
      <c r="UJ1012" s="422"/>
      <c r="UK1012" s="422"/>
      <c r="UL1012" s="422"/>
      <c r="UM1012" s="422"/>
      <c r="UN1012" s="422"/>
      <c r="UO1012" s="422"/>
      <c r="UP1012" s="422"/>
      <c r="UQ1012" s="422"/>
      <c r="UR1012" s="422"/>
      <c r="US1012" s="422"/>
      <c r="UT1012" s="422"/>
      <c r="UU1012" s="422"/>
      <c r="UV1012" s="422"/>
      <c r="UW1012" s="422"/>
      <c r="UX1012" s="422"/>
      <c r="UY1012" s="422"/>
      <c r="UZ1012" s="422"/>
      <c r="VA1012" s="422"/>
      <c r="VB1012" s="422"/>
      <c r="VC1012" s="422"/>
      <c r="VD1012" s="422"/>
      <c r="VE1012" s="422"/>
      <c r="VF1012" s="422"/>
      <c r="VG1012" s="422"/>
      <c r="VH1012" s="422"/>
      <c r="VI1012" s="422"/>
      <c r="VJ1012" s="422"/>
      <c r="VK1012" s="422"/>
      <c r="VL1012" s="422"/>
      <c r="VM1012" s="422"/>
      <c r="VN1012" s="422"/>
      <c r="VO1012" s="422"/>
      <c r="VP1012" s="422"/>
      <c r="VQ1012" s="422"/>
      <c r="VR1012" s="422"/>
      <c r="VS1012" s="422"/>
      <c r="VT1012" s="422"/>
      <c r="VU1012" s="422"/>
      <c r="VV1012" s="422"/>
      <c r="VW1012" s="422"/>
      <c r="VX1012" s="422"/>
      <c r="VY1012" s="422"/>
      <c r="VZ1012" s="422"/>
      <c r="WA1012" s="422"/>
      <c r="WB1012" s="422"/>
      <c r="WC1012" s="422"/>
      <c r="WD1012" s="422"/>
      <c r="WE1012" s="422"/>
      <c r="WF1012" s="422"/>
      <c r="WG1012" s="422"/>
      <c r="WH1012" s="422"/>
      <c r="WI1012" s="422"/>
      <c r="WJ1012" s="422"/>
      <c r="WK1012" s="422"/>
      <c r="WL1012" s="422"/>
      <c r="WM1012" s="422"/>
      <c r="WN1012" s="422"/>
      <c r="WO1012" s="422"/>
      <c r="WP1012" s="422"/>
      <c r="WQ1012" s="422"/>
      <c r="WR1012" s="422"/>
      <c r="WS1012" s="422"/>
      <c r="WT1012" s="422"/>
      <c r="WU1012" s="422"/>
      <c r="WV1012" s="422"/>
      <c r="WW1012" s="422"/>
      <c r="WX1012" s="422"/>
      <c r="WY1012" s="422"/>
      <c r="WZ1012" s="422"/>
      <c r="XA1012" s="422"/>
      <c r="XB1012" s="422"/>
      <c r="XC1012" s="422"/>
      <c r="XD1012" s="422"/>
      <c r="XE1012" s="422"/>
      <c r="XF1012" s="422"/>
      <c r="XG1012" s="422"/>
      <c r="XH1012" s="422"/>
      <c r="XI1012" s="422"/>
      <c r="XJ1012" s="422"/>
      <c r="XK1012" s="422"/>
      <c r="XL1012" s="422"/>
      <c r="XM1012" s="422"/>
      <c r="XN1012" s="422"/>
      <c r="XO1012" s="422"/>
      <c r="XP1012" s="422"/>
      <c r="XQ1012" s="422"/>
      <c r="XR1012" s="422"/>
      <c r="XS1012" s="422"/>
      <c r="XT1012" s="422"/>
      <c r="XU1012" s="422"/>
      <c r="XV1012" s="422"/>
      <c r="XW1012" s="422"/>
      <c r="XX1012" s="422"/>
      <c r="XY1012" s="422"/>
      <c r="XZ1012" s="422"/>
      <c r="YA1012" s="422"/>
      <c r="YB1012" s="422"/>
      <c r="YC1012" s="422"/>
      <c r="YD1012" s="422"/>
      <c r="YE1012" s="422"/>
      <c r="YF1012" s="422"/>
      <c r="YG1012" s="422"/>
      <c r="YH1012" s="422"/>
      <c r="YI1012" s="422"/>
      <c r="YJ1012" s="422"/>
      <c r="YK1012" s="422"/>
      <c r="YL1012" s="422"/>
      <c r="YM1012" s="422"/>
      <c r="YN1012" s="422"/>
      <c r="YO1012" s="422"/>
      <c r="YP1012" s="422"/>
      <c r="YQ1012" s="422"/>
      <c r="YR1012" s="422"/>
      <c r="YS1012" s="422"/>
      <c r="YT1012" s="422"/>
      <c r="YU1012" s="422"/>
      <c r="YV1012" s="422"/>
      <c r="YW1012" s="422"/>
      <c r="YX1012" s="422"/>
      <c r="YY1012" s="422"/>
      <c r="YZ1012" s="422"/>
      <c r="ZA1012" s="422"/>
      <c r="ZB1012" s="422"/>
      <c r="ZC1012" s="422"/>
      <c r="ZD1012" s="422"/>
      <c r="ZE1012" s="422"/>
      <c r="ZF1012" s="422"/>
      <c r="ZG1012" s="422"/>
      <c r="ZH1012" s="422"/>
      <c r="ZI1012" s="422"/>
      <c r="ZJ1012" s="422"/>
      <c r="ZK1012" s="422"/>
      <c r="ZL1012" s="422"/>
      <c r="ZM1012" s="422"/>
      <c r="ZN1012" s="422"/>
      <c r="ZO1012" s="422"/>
      <c r="ZP1012" s="422"/>
      <c r="ZQ1012" s="422"/>
      <c r="ZR1012" s="422"/>
      <c r="ZS1012" s="422"/>
      <c r="ZT1012" s="422"/>
      <c r="ZU1012" s="422"/>
      <c r="ZV1012" s="422"/>
      <c r="ZW1012" s="422"/>
      <c r="ZX1012" s="422"/>
      <c r="ZY1012" s="422"/>
      <c r="ZZ1012" s="422"/>
      <c r="AAA1012" s="422"/>
      <c r="AAB1012" s="422"/>
      <c r="AAC1012" s="422"/>
      <c r="AAD1012" s="422"/>
      <c r="AAE1012" s="422"/>
      <c r="AAF1012" s="422"/>
      <c r="AAG1012" s="422"/>
      <c r="AAH1012" s="422"/>
      <c r="AAI1012" s="422"/>
      <c r="AAJ1012" s="422"/>
      <c r="AAK1012" s="422"/>
      <c r="AAL1012" s="422"/>
      <c r="AAM1012" s="422"/>
      <c r="AAN1012" s="422"/>
      <c r="AAO1012" s="422"/>
      <c r="AAP1012" s="422"/>
      <c r="AAQ1012" s="422"/>
      <c r="AAR1012" s="422"/>
      <c r="AAS1012" s="422"/>
      <c r="AAT1012" s="422"/>
      <c r="AAU1012" s="422"/>
      <c r="AAV1012" s="422"/>
      <c r="AAW1012" s="422"/>
      <c r="AAX1012" s="422"/>
      <c r="AAY1012" s="422"/>
      <c r="AAZ1012" s="422"/>
      <c r="ABA1012" s="422"/>
      <c r="ABB1012" s="422"/>
      <c r="ABC1012" s="422"/>
      <c r="ABD1012" s="422"/>
      <c r="ABE1012" s="422"/>
      <c r="ABF1012" s="422"/>
      <c r="ABG1012" s="422"/>
      <c r="ABH1012" s="422"/>
      <c r="ABI1012" s="422"/>
      <c r="ABJ1012" s="422"/>
      <c r="ABK1012" s="422"/>
      <c r="ABL1012" s="422"/>
      <c r="ABM1012" s="422"/>
      <c r="ABN1012" s="422"/>
      <c r="ABO1012" s="422"/>
      <c r="ABP1012" s="422"/>
      <c r="ABQ1012" s="422"/>
      <c r="ABR1012" s="422"/>
      <c r="ABS1012" s="422"/>
      <c r="ABT1012" s="422"/>
      <c r="ABU1012" s="422"/>
      <c r="ABV1012" s="422"/>
      <c r="ABW1012" s="422"/>
      <c r="ABX1012" s="422"/>
      <c r="ABY1012" s="422"/>
      <c r="ABZ1012" s="422"/>
      <c r="ACA1012" s="422"/>
      <c r="ACB1012" s="422"/>
      <c r="ACC1012" s="422"/>
      <c r="ACD1012" s="422"/>
      <c r="ACE1012" s="422"/>
      <c r="ACF1012" s="422"/>
      <c r="ACG1012" s="422"/>
      <c r="ACH1012" s="422"/>
      <c r="ACI1012" s="422"/>
      <c r="ACJ1012" s="422"/>
      <c r="ACK1012" s="422"/>
      <c r="ACL1012" s="422"/>
      <c r="ACM1012" s="422"/>
      <c r="ACN1012" s="422"/>
      <c r="ACO1012" s="422"/>
      <c r="ACP1012" s="422"/>
      <c r="ACQ1012" s="422"/>
      <c r="ACR1012" s="422"/>
      <c r="ACS1012" s="422"/>
      <c r="ACT1012" s="422"/>
      <c r="ACU1012" s="422"/>
      <c r="ACV1012" s="422"/>
      <c r="ACW1012" s="422"/>
      <c r="ACX1012" s="422"/>
      <c r="ACY1012" s="422"/>
      <c r="ACZ1012" s="422"/>
      <c r="ADA1012" s="422"/>
      <c r="ADB1012" s="422"/>
      <c r="ADC1012" s="422"/>
      <c r="ADD1012" s="422"/>
      <c r="ADE1012" s="422"/>
      <c r="ADF1012" s="422"/>
      <c r="ADG1012" s="422"/>
      <c r="ADH1012" s="422"/>
      <c r="ADI1012" s="422"/>
      <c r="ADJ1012" s="422"/>
      <c r="ADK1012" s="422"/>
      <c r="ADL1012" s="422"/>
      <c r="ADM1012" s="422"/>
      <c r="ADN1012" s="422"/>
      <c r="ADO1012" s="422"/>
      <c r="ADP1012" s="422"/>
      <c r="ADQ1012" s="422"/>
      <c r="ADR1012" s="422"/>
      <c r="ADS1012" s="422"/>
      <c r="ADT1012" s="422"/>
      <c r="ADU1012" s="422"/>
      <c r="ADV1012" s="422"/>
      <c r="ADW1012" s="422"/>
      <c r="ADX1012" s="422"/>
      <c r="ADY1012" s="422"/>
      <c r="ADZ1012" s="422"/>
      <c r="AEA1012" s="422"/>
      <c r="AEB1012" s="422"/>
      <c r="AEC1012" s="422"/>
      <c r="AED1012" s="422"/>
      <c r="AEE1012" s="422"/>
      <c r="AEF1012" s="422"/>
      <c r="AEG1012" s="422"/>
      <c r="AEH1012" s="422"/>
      <c r="AEI1012" s="422"/>
      <c r="AEJ1012" s="422"/>
      <c r="AEK1012" s="422"/>
      <c r="AEL1012" s="422"/>
      <c r="AEM1012" s="422"/>
      <c r="AEN1012" s="422"/>
      <c r="AEO1012" s="422"/>
      <c r="AEP1012" s="422"/>
      <c r="AEQ1012" s="422"/>
      <c r="AER1012" s="422"/>
      <c r="AES1012" s="422"/>
      <c r="AET1012" s="422"/>
      <c r="AEU1012" s="422"/>
      <c r="AEV1012" s="422"/>
      <c r="AEW1012" s="422"/>
      <c r="AEX1012" s="422"/>
      <c r="AEY1012" s="422"/>
      <c r="AEZ1012" s="422"/>
      <c r="AFA1012" s="422"/>
      <c r="AFB1012" s="422"/>
      <c r="AFC1012" s="422"/>
      <c r="AFD1012" s="422"/>
      <c r="AFE1012" s="422"/>
      <c r="AFF1012" s="422"/>
      <c r="AFG1012" s="422"/>
      <c r="AFH1012" s="422"/>
      <c r="AFI1012" s="422"/>
      <c r="AFJ1012" s="422"/>
      <c r="AFK1012" s="422"/>
      <c r="AFL1012" s="422"/>
      <c r="AFM1012" s="422"/>
      <c r="AFN1012" s="422"/>
      <c r="AFO1012" s="422"/>
      <c r="AFP1012" s="422"/>
      <c r="AFQ1012" s="422"/>
      <c r="AFR1012" s="422"/>
      <c r="AFS1012" s="422"/>
      <c r="AFT1012" s="422"/>
      <c r="AFU1012" s="422"/>
      <c r="AFV1012" s="422"/>
      <c r="AFW1012" s="422"/>
      <c r="AFX1012" s="422"/>
      <c r="AFY1012" s="422"/>
      <c r="AFZ1012" s="422"/>
      <c r="AGA1012" s="422"/>
      <c r="AGB1012" s="422"/>
      <c r="AGC1012" s="422"/>
      <c r="AGD1012" s="422"/>
      <c r="AGE1012" s="422"/>
      <c r="AGF1012" s="422"/>
      <c r="AGG1012" s="422"/>
      <c r="AGH1012" s="422"/>
      <c r="AGI1012" s="422"/>
      <c r="AGJ1012" s="422"/>
      <c r="AGK1012" s="422"/>
      <c r="AGL1012" s="422"/>
      <c r="AGM1012" s="422"/>
      <c r="AGN1012" s="422"/>
      <c r="AGO1012" s="422"/>
      <c r="AGP1012" s="422"/>
      <c r="AGQ1012" s="422"/>
      <c r="AGR1012" s="422"/>
      <c r="AGS1012" s="422"/>
      <c r="AGT1012" s="422"/>
      <c r="AGU1012" s="422"/>
      <c r="AGV1012" s="422"/>
      <c r="AGW1012" s="422"/>
      <c r="AGX1012" s="422"/>
      <c r="AGY1012" s="422"/>
      <c r="AGZ1012" s="422"/>
      <c r="AHA1012" s="422"/>
      <c r="AHB1012" s="422"/>
      <c r="AHC1012" s="422"/>
      <c r="AHD1012" s="422"/>
      <c r="AHE1012" s="422"/>
      <c r="AHF1012" s="422"/>
      <c r="AHG1012" s="422"/>
      <c r="AHH1012" s="422"/>
      <c r="AHI1012" s="422"/>
      <c r="AHJ1012" s="422"/>
      <c r="AHK1012" s="422"/>
      <c r="AHL1012" s="422"/>
      <c r="AHM1012" s="422"/>
      <c r="AHN1012" s="422"/>
      <c r="AHO1012" s="422"/>
      <c r="AHP1012" s="422"/>
      <c r="AHQ1012" s="422"/>
      <c r="AHR1012" s="422"/>
      <c r="AHS1012" s="422"/>
      <c r="AHT1012" s="422"/>
      <c r="AHU1012" s="422"/>
      <c r="AHV1012" s="422"/>
      <c r="AHW1012" s="422"/>
      <c r="AHX1012" s="422"/>
      <c r="AHY1012" s="422"/>
      <c r="AHZ1012" s="422"/>
      <c r="AIA1012" s="422"/>
      <c r="AIB1012" s="422"/>
      <c r="AIC1012" s="422"/>
      <c r="AID1012" s="422"/>
      <c r="AIE1012" s="422"/>
      <c r="AIF1012" s="422"/>
      <c r="AIG1012" s="422"/>
      <c r="AIH1012" s="422"/>
      <c r="AII1012" s="422"/>
      <c r="AIJ1012" s="422"/>
      <c r="AIK1012" s="422"/>
      <c r="AIL1012" s="422"/>
      <c r="AIM1012" s="422"/>
      <c r="AIN1012" s="422"/>
      <c r="AIO1012" s="422"/>
      <c r="AIP1012" s="422"/>
      <c r="AIQ1012" s="422"/>
      <c r="AIR1012" s="422"/>
      <c r="AIS1012" s="422"/>
      <c r="AIT1012" s="422"/>
      <c r="AIU1012" s="422"/>
      <c r="AIV1012" s="422"/>
      <c r="AIW1012" s="422"/>
      <c r="AIX1012" s="422"/>
      <c r="AIY1012" s="422"/>
      <c r="AIZ1012" s="422"/>
      <c r="AJA1012" s="422"/>
      <c r="AJB1012" s="422"/>
      <c r="AJC1012" s="422"/>
      <c r="AJD1012" s="422"/>
      <c r="AJE1012" s="422"/>
      <c r="AJF1012" s="422"/>
      <c r="AJG1012" s="422"/>
      <c r="AJH1012" s="422"/>
      <c r="AJI1012" s="422"/>
      <c r="AJJ1012" s="422"/>
      <c r="AJK1012" s="422"/>
      <c r="AJL1012" s="422"/>
      <c r="AJM1012" s="422"/>
      <c r="AJN1012" s="422"/>
      <c r="AJO1012" s="422"/>
      <c r="AJP1012" s="422"/>
      <c r="AJQ1012" s="422"/>
      <c r="AJR1012" s="422"/>
      <c r="AJS1012" s="422"/>
      <c r="AJT1012" s="422"/>
      <c r="AJU1012" s="422"/>
      <c r="AJV1012" s="422"/>
      <c r="AJW1012" s="422"/>
      <c r="AJX1012" s="422"/>
      <c r="AJY1012" s="422"/>
      <c r="AJZ1012" s="422"/>
      <c r="AKA1012" s="422"/>
      <c r="AKB1012" s="422"/>
      <c r="AKC1012" s="422"/>
      <c r="AKD1012" s="422"/>
      <c r="AKE1012" s="422"/>
      <c r="AKF1012" s="422"/>
      <c r="AKG1012" s="422"/>
      <c r="AKH1012" s="422"/>
      <c r="AKI1012" s="422"/>
      <c r="AKJ1012" s="422"/>
      <c r="AKK1012" s="422"/>
      <c r="AKL1012" s="422"/>
      <c r="AKM1012" s="422"/>
      <c r="AKN1012" s="422"/>
      <c r="AKO1012" s="422"/>
      <c r="AKP1012" s="422"/>
      <c r="AKQ1012" s="422"/>
      <c r="AKR1012" s="422"/>
      <c r="AKS1012" s="422"/>
      <c r="AKT1012" s="422"/>
      <c r="AKU1012" s="422"/>
      <c r="AKV1012" s="422"/>
      <c r="AKW1012" s="422"/>
      <c r="AKX1012" s="422"/>
      <c r="AKY1012" s="422"/>
      <c r="AKZ1012" s="422"/>
      <c r="ALA1012" s="422"/>
      <c r="ALB1012" s="422"/>
      <c r="ALC1012" s="422"/>
      <c r="ALD1012" s="422"/>
      <c r="ALE1012" s="422"/>
      <c r="ALF1012" s="422"/>
      <c r="ALG1012" s="422"/>
      <c r="ALH1012" s="422"/>
      <c r="ALI1012" s="422"/>
      <c r="ALJ1012" s="422"/>
      <c r="ALK1012" s="422"/>
      <c r="ALL1012" s="422"/>
      <c r="ALM1012" s="422"/>
      <c r="ALN1012" s="422"/>
      <c r="ALO1012" s="422"/>
      <c r="ALP1012" s="422"/>
      <c r="ALQ1012" s="422"/>
      <c r="ALR1012" s="422"/>
      <c r="ALS1012" s="422"/>
      <c r="ALT1012" s="422"/>
      <c r="ALU1012" s="422"/>
      <c r="ALV1012" s="422"/>
      <c r="ALW1012" s="422"/>
      <c r="ALX1012" s="422"/>
      <c r="ALY1012" s="422"/>
      <c r="ALZ1012" s="422"/>
      <c r="AMA1012" s="422"/>
      <c r="AMB1012" s="422"/>
      <c r="AMC1012" s="422"/>
      <c r="AMD1012" s="422"/>
      <c r="AME1012" s="422"/>
      <c r="AMF1012" s="422"/>
      <c r="AMG1012" s="422"/>
      <c r="AMH1012" s="422"/>
      <c r="AMI1012" s="422"/>
      <c r="AMJ1012" s="422"/>
      <c r="AMK1012" s="422"/>
      <c r="AML1012" s="422"/>
      <c r="AMM1012" s="422"/>
      <c r="AMN1012" s="422"/>
      <c r="AMO1012" s="422"/>
      <c r="AMP1012" s="422"/>
      <c r="AMQ1012" s="422"/>
      <c r="AMR1012" s="422"/>
      <c r="AMS1012" s="422"/>
      <c r="AMT1012" s="422"/>
      <c r="AMU1012" s="422"/>
      <c r="AMV1012" s="422"/>
      <c r="AMW1012" s="422"/>
      <c r="AMX1012" s="422"/>
    </row>
    <row r="1013" spans="1:1038" s="398" customFormat="1" ht="18" customHeight="1">
      <c r="A1013" s="548"/>
      <c r="B1013" s="543"/>
      <c r="C1013" s="226"/>
      <c r="D1013" s="225"/>
      <c r="E1013" s="226">
        <v>114</v>
      </c>
      <c r="F1013" s="226">
        <v>2</v>
      </c>
      <c r="G1013" s="391" t="str">
        <f t="shared" ref="G1013:G1015" si="844">E1013&amp;"-"&amp;F1013</f>
        <v>114-2</v>
      </c>
      <c r="H1013" s="226">
        <v>49.5</v>
      </c>
      <c r="I1013" s="226">
        <v>50</v>
      </c>
      <c r="J1013" s="544"/>
      <c r="K1013" s="545"/>
      <c r="L1013" s="171">
        <f>(VLOOKUP($G1013,Depth_Lookup!$A$3:$J$410,10,FALSE))+(H1013/100)</f>
        <v>300.875</v>
      </c>
      <c r="M1013" s="171">
        <f>(VLOOKUP($G1013,Depth_Lookup!$A$3:$J$410,10,FALSE))+(I1013/100)</f>
        <v>300.88</v>
      </c>
      <c r="N1013" s="232"/>
      <c r="O1013" s="226"/>
      <c r="P1013" s="226"/>
      <c r="Q1013" s="226"/>
      <c r="R1013" s="391" t="s">
        <v>2045</v>
      </c>
      <c r="S1013" s="226"/>
      <c r="T1013" s="226"/>
      <c r="U1013" s="226"/>
      <c r="V1013" s="226"/>
      <c r="W1013" s="226"/>
      <c r="X1013" s="392"/>
      <c r="Y1013" s="226"/>
      <c r="Z1013" s="226"/>
      <c r="AA1013" s="226"/>
      <c r="AB1013" s="226"/>
      <c r="AC1013" s="226"/>
      <c r="AD1013" s="226"/>
      <c r="AE1013" s="393"/>
      <c r="AF1013" s="391"/>
      <c r="AG1013" s="394"/>
      <c r="AH1013" s="226"/>
      <c r="AI1013" s="257"/>
      <c r="AJ1013" s="226"/>
      <c r="AK1013" s="226"/>
      <c r="AL1013" s="226"/>
      <c r="AM1013" s="226"/>
      <c r="AN1013" s="226"/>
      <c r="AO1013" s="257"/>
      <c r="AP1013" s="226"/>
      <c r="AQ1013" s="226"/>
      <c r="AR1013" s="226"/>
      <c r="AS1013" s="226"/>
      <c r="AT1013" s="226"/>
      <c r="AU1013" s="257"/>
      <c r="AV1013" s="226"/>
      <c r="AW1013" s="226"/>
      <c r="AX1013" s="226"/>
      <c r="AY1013" s="226"/>
      <c r="AZ1013" s="226"/>
      <c r="BA1013" s="257"/>
      <c r="BB1013" s="226"/>
      <c r="BC1013" s="226"/>
      <c r="BD1013" s="226"/>
      <c r="BE1013" s="226"/>
      <c r="BF1013" s="226"/>
      <c r="BG1013" s="257"/>
      <c r="BH1013" s="226"/>
      <c r="BI1013" s="226"/>
      <c r="BJ1013" s="226"/>
      <c r="BK1013" s="226"/>
      <c r="BL1013" s="226"/>
      <c r="BM1013" s="257"/>
      <c r="BN1013" s="226"/>
      <c r="BO1013" s="226"/>
      <c r="BP1013" s="226"/>
      <c r="BQ1013" s="226"/>
      <c r="BR1013" s="226"/>
      <c r="BS1013" s="226"/>
      <c r="BT1013" s="226"/>
      <c r="BU1013" s="226"/>
      <c r="BV1013" s="226"/>
      <c r="BW1013" s="226"/>
      <c r="BX1013" s="226"/>
      <c r="BY1013" s="257"/>
      <c r="BZ1013" s="226"/>
      <c r="CA1013" s="226"/>
      <c r="CB1013" s="226"/>
      <c r="CC1013" s="226"/>
      <c r="CD1013" s="226"/>
      <c r="CE1013" s="226"/>
      <c r="CF1013" s="399"/>
      <c r="CG1013" s="259"/>
      <c r="CH1013" s="150"/>
      <c r="CI1013" s="150"/>
      <c r="CJ1013" s="150"/>
      <c r="CK1013" s="158"/>
      <c r="CL1013" s="395"/>
      <c r="CM1013" s="395"/>
      <c r="CN1013" s="395"/>
      <c r="CO1013" s="395"/>
      <c r="CP1013" s="395"/>
      <c r="CQ1013" s="395"/>
      <c r="CR1013" s="395"/>
      <c r="CS1013" s="395"/>
      <c r="CT1013" s="395"/>
      <c r="CU1013" s="395"/>
      <c r="CV1013" s="395"/>
      <c r="CW1013" s="395"/>
      <c r="CX1013" s="395"/>
      <c r="CY1013" s="395"/>
      <c r="CZ1013" s="395"/>
      <c r="DA1013" s="395"/>
      <c r="DB1013" s="395"/>
      <c r="DC1013" s="256"/>
      <c r="DD1013" s="395"/>
      <c r="DE1013" s="395"/>
      <c r="DF1013" s="395"/>
      <c r="DG1013" s="395"/>
      <c r="DH1013" s="395"/>
      <c r="DI1013" s="395"/>
      <c r="DJ1013" s="395"/>
      <c r="DK1013" s="396"/>
      <c r="DL1013" s="259"/>
      <c r="DM1013" s="395"/>
      <c r="DN1013" s="395"/>
      <c r="DO1013" s="397"/>
      <c r="DQ1013" s="259"/>
      <c r="DR1013" s="397"/>
      <c r="DS1013" s="259"/>
      <c r="DT1013" s="263"/>
      <c r="DU1013" s="256"/>
      <c r="DV1013" s="256"/>
      <c r="DW1013" s="400"/>
      <c r="DX1013" s="155"/>
      <c r="DY1013" s="155"/>
      <c r="DZ1013" s="546"/>
      <c r="EA1013" s="104"/>
      <c r="EB1013" s="256"/>
      <c r="EC1013" s="104"/>
      <c r="ED1013" s="229" t="s">
        <v>2517</v>
      </c>
      <c r="EE1013" s="401"/>
      <c r="EF1013" s="402"/>
      <c r="EG1013" s="401"/>
      <c r="EH1013" s="403"/>
      <c r="EI1013" s="404"/>
      <c r="EJ1013" s="405"/>
      <c r="EK1013" s="406"/>
      <c r="EL1013" s="401"/>
      <c r="EM1013" s="403"/>
      <c r="EN1013" s="403" t="s">
        <v>1448</v>
      </c>
      <c r="EO1013" s="407">
        <v>0.4</v>
      </c>
      <c r="EP1013" s="407" t="s">
        <v>2202</v>
      </c>
      <c r="EQ1013" s="407"/>
      <c r="ER1013" s="407"/>
      <c r="ES1013" s="407"/>
      <c r="ET1013" s="407"/>
      <c r="EU1013" s="407"/>
      <c r="EV1013" s="408">
        <v>4</v>
      </c>
      <c r="EW1013" s="408">
        <v>270</v>
      </c>
      <c r="EX1013" s="408">
        <v>36</v>
      </c>
      <c r="EY1013" s="408">
        <v>0</v>
      </c>
      <c r="EZ1013" s="192">
        <f t="shared" si="755"/>
        <v>174.5024438481434</v>
      </c>
      <c r="FA1013" s="192">
        <f t="shared" si="756"/>
        <v>174.5024438481434</v>
      </c>
      <c r="FB1013" s="192">
        <f t="shared" si="757"/>
        <v>53.874299046628266</v>
      </c>
      <c r="FC1013" s="192">
        <f t="shared" si="758"/>
        <v>264.5024438481434</v>
      </c>
      <c r="FD1013" s="192">
        <f t="shared" si="759"/>
        <v>36.125700953371734</v>
      </c>
      <c r="FE1013" s="193">
        <f t="shared" si="760"/>
        <v>354.5024438481434</v>
      </c>
      <c r="FF1013" s="194">
        <f t="shared" si="761"/>
        <v>36.125700953371734</v>
      </c>
      <c r="FG1013" s="401"/>
      <c r="FH1013" s="403"/>
      <c r="FI1013" s="778">
        <f t="shared" si="762"/>
        <v>0.4</v>
      </c>
      <c r="FJ1013" s="779">
        <f t="shared" si="763"/>
        <v>36.125700953371734</v>
      </c>
      <c r="FK1013" s="779">
        <f t="shared" si="764"/>
        <v>53.874299046628266</v>
      </c>
      <c r="FL1013" s="780">
        <f t="shared" si="765"/>
        <v>0.94028390056770539</v>
      </c>
      <c r="FM1013" s="169">
        <f t="shared" si="766"/>
        <v>0.80772550901359474</v>
      </c>
      <c r="FN1013" s="783">
        <f t="shared" si="767"/>
        <v>0.32309020360543794</v>
      </c>
      <c r="FO1013" s="226"/>
      <c r="FP1013" s="226"/>
      <c r="FQ1013" s="226"/>
      <c r="FR1013" s="226"/>
      <c r="FS1013" s="226"/>
      <c r="FT1013" s="226"/>
      <c r="FU1013" s="226"/>
      <c r="FV1013" s="226"/>
      <c r="FW1013" s="226"/>
      <c r="FX1013" s="226"/>
      <c r="FY1013" s="226"/>
      <c r="FZ1013" s="226"/>
      <c r="GA1013" s="226"/>
      <c r="GB1013" s="226"/>
      <c r="GC1013" s="226"/>
      <c r="GD1013" s="226"/>
      <c r="GE1013" s="226"/>
      <c r="GF1013" s="226"/>
      <c r="GG1013" s="226"/>
      <c r="GH1013" s="226"/>
      <c r="GI1013" s="226"/>
      <c r="GJ1013" s="226"/>
      <c r="GK1013" s="226"/>
      <c r="GL1013" s="226"/>
      <c r="GM1013" s="226"/>
      <c r="GN1013" s="226"/>
      <c r="GO1013" s="226"/>
      <c r="GP1013" s="226"/>
      <c r="GQ1013" s="226"/>
      <c r="GR1013" s="226"/>
      <c r="GS1013" s="226"/>
      <c r="GT1013" s="226"/>
      <c r="GU1013" s="226"/>
      <c r="GV1013" s="226"/>
      <c r="GW1013" s="226"/>
      <c r="GX1013" s="226"/>
      <c r="GY1013" s="226"/>
      <c r="GZ1013" s="226"/>
      <c r="HA1013" s="226"/>
      <c r="HB1013" s="226"/>
      <c r="HC1013" s="226"/>
      <c r="HD1013" s="226"/>
      <c r="HE1013" s="226"/>
      <c r="HF1013" s="226"/>
      <c r="HG1013" s="226"/>
      <c r="HH1013" s="226"/>
      <c r="HI1013" s="226"/>
      <c r="HJ1013" s="226"/>
      <c r="HK1013" s="226"/>
      <c r="HL1013" s="226"/>
      <c r="HM1013" s="226"/>
      <c r="HN1013" s="226"/>
      <c r="HO1013" s="226"/>
      <c r="HP1013" s="226"/>
      <c r="HQ1013" s="226"/>
      <c r="HR1013" s="226"/>
      <c r="HS1013" s="226"/>
      <c r="HT1013" s="226"/>
      <c r="HU1013" s="226"/>
      <c r="HV1013" s="226"/>
      <c r="HW1013" s="226"/>
      <c r="HX1013" s="226"/>
      <c r="HY1013" s="226"/>
      <c r="HZ1013" s="226"/>
      <c r="IA1013" s="226"/>
      <c r="IB1013" s="226"/>
      <c r="IC1013" s="226"/>
      <c r="ID1013" s="226"/>
      <c r="IE1013" s="226"/>
      <c r="IF1013" s="226"/>
      <c r="IG1013" s="226"/>
      <c r="IH1013" s="226"/>
      <c r="II1013" s="226"/>
      <c r="IJ1013" s="226"/>
      <c r="IK1013" s="226"/>
      <c r="IL1013" s="226"/>
      <c r="IM1013" s="226"/>
      <c r="IN1013" s="226"/>
      <c r="IO1013" s="226"/>
      <c r="IP1013" s="226"/>
      <c r="IQ1013" s="226"/>
      <c r="IR1013" s="226"/>
      <c r="IS1013" s="226"/>
      <c r="IT1013" s="226"/>
      <c r="IU1013" s="226"/>
      <c r="IV1013" s="226"/>
      <c r="IW1013" s="226"/>
      <c r="IX1013" s="226"/>
      <c r="IY1013" s="226"/>
      <c r="IZ1013" s="226"/>
      <c r="JA1013" s="226"/>
      <c r="JB1013" s="226"/>
      <c r="JC1013" s="226"/>
      <c r="JD1013" s="226"/>
      <c r="JE1013" s="226"/>
      <c r="JF1013" s="226"/>
      <c r="JG1013" s="226"/>
      <c r="JH1013" s="226"/>
      <c r="JI1013" s="226"/>
      <c r="JJ1013" s="226"/>
      <c r="JK1013" s="226"/>
      <c r="JL1013" s="226"/>
      <c r="JM1013" s="226"/>
      <c r="JN1013" s="226"/>
      <c r="JO1013" s="226"/>
      <c r="JP1013" s="226"/>
      <c r="JQ1013" s="226"/>
      <c r="JR1013" s="226"/>
      <c r="JS1013" s="226"/>
      <c r="JT1013" s="226"/>
      <c r="JU1013" s="226"/>
      <c r="JV1013" s="226"/>
      <c r="JW1013" s="226"/>
      <c r="JX1013" s="226"/>
      <c r="JY1013" s="226"/>
      <c r="JZ1013" s="226"/>
      <c r="KA1013" s="226"/>
      <c r="KB1013" s="226"/>
      <c r="KC1013" s="226"/>
      <c r="KD1013" s="226"/>
      <c r="KE1013" s="226"/>
      <c r="KF1013" s="226"/>
      <c r="KG1013" s="226"/>
      <c r="KH1013" s="226"/>
      <c r="KI1013" s="226"/>
      <c r="KJ1013" s="226"/>
      <c r="KK1013" s="226"/>
      <c r="KL1013" s="226"/>
      <c r="KM1013" s="226"/>
      <c r="KN1013" s="226"/>
      <c r="KO1013" s="226"/>
      <c r="KP1013" s="226"/>
      <c r="KQ1013" s="226"/>
      <c r="KR1013" s="226"/>
      <c r="KS1013" s="226"/>
      <c r="KT1013" s="226"/>
      <c r="KU1013" s="226"/>
      <c r="KV1013" s="226"/>
      <c r="KW1013" s="226"/>
      <c r="KX1013" s="226"/>
      <c r="KY1013" s="226"/>
      <c r="KZ1013" s="226"/>
      <c r="LA1013" s="226"/>
      <c r="LB1013" s="226"/>
      <c r="LC1013" s="226"/>
      <c r="LD1013" s="226"/>
      <c r="LE1013" s="226"/>
      <c r="LF1013" s="226"/>
      <c r="LG1013" s="226"/>
      <c r="LH1013" s="226"/>
      <c r="LI1013" s="226"/>
      <c r="LJ1013" s="226"/>
      <c r="LK1013" s="226"/>
      <c r="LL1013" s="226"/>
      <c r="LM1013" s="226"/>
      <c r="LN1013" s="226"/>
      <c r="LO1013" s="226"/>
      <c r="LP1013" s="226"/>
      <c r="LQ1013" s="226"/>
      <c r="LR1013" s="226"/>
      <c r="LS1013" s="226"/>
      <c r="LT1013" s="226"/>
      <c r="LU1013" s="226"/>
      <c r="LV1013" s="226"/>
      <c r="LW1013" s="226"/>
      <c r="LX1013" s="226"/>
      <c r="LY1013" s="226"/>
      <c r="LZ1013" s="226"/>
      <c r="MA1013" s="226"/>
      <c r="MB1013" s="226"/>
      <c r="MC1013" s="226"/>
      <c r="MD1013" s="226"/>
      <c r="ME1013" s="226"/>
      <c r="MF1013" s="226"/>
      <c r="MG1013" s="226"/>
      <c r="MH1013" s="226"/>
      <c r="MI1013" s="226"/>
      <c r="MJ1013" s="226"/>
      <c r="MK1013" s="226"/>
      <c r="ML1013" s="226"/>
      <c r="MM1013" s="226"/>
      <c r="MN1013" s="226"/>
      <c r="MO1013" s="226"/>
      <c r="MP1013" s="226"/>
      <c r="MQ1013" s="226"/>
      <c r="MR1013" s="226"/>
      <c r="MS1013" s="226"/>
      <c r="MT1013" s="226"/>
      <c r="MU1013" s="226"/>
      <c r="MV1013" s="226"/>
      <c r="MW1013" s="226"/>
      <c r="MX1013" s="226"/>
      <c r="MY1013" s="226"/>
      <c r="MZ1013" s="226"/>
      <c r="NA1013" s="226"/>
      <c r="NB1013" s="226"/>
      <c r="NC1013" s="226"/>
      <c r="ND1013" s="226"/>
      <c r="NE1013" s="226"/>
      <c r="NF1013" s="226"/>
      <c r="NG1013" s="226"/>
      <c r="NH1013" s="226"/>
      <c r="NI1013" s="226"/>
      <c r="NJ1013" s="226"/>
      <c r="NK1013" s="226"/>
      <c r="NL1013" s="226"/>
      <c r="NM1013" s="226"/>
      <c r="NN1013" s="226"/>
      <c r="NO1013" s="226"/>
      <c r="NP1013" s="226"/>
      <c r="NQ1013" s="226"/>
      <c r="NR1013" s="226"/>
      <c r="NS1013" s="226"/>
      <c r="NT1013" s="226"/>
      <c r="NU1013" s="226"/>
      <c r="NV1013" s="226"/>
      <c r="NW1013" s="226"/>
      <c r="NX1013" s="226"/>
      <c r="NY1013" s="226"/>
      <c r="NZ1013" s="226"/>
      <c r="OA1013" s="226"/>
      <c r="OB1013" s="226"/>
      <c r="OC1013" s="226"/>
      <c r="OD1013" s="226"/>
      <c r="OE1013" s="226"/>
      <c r="OF1013" s="226"/>
      <c r="OG1013" s="226"/>
      <c r="OH1013" s="226"/>
      <c r="OI1013" s="226"/>
      <c r="OJ1013" s="226"/>
      <c r="OK1013" s="226"/>
      <c r="OL1013" s="226"/>
      <c r="OM1013" s="226"/>
      <c r="ON1013" s="226"/>
      <c r="OO1013" s="226"/>
      <c r="OP1013" s="226"/>
      <c r="OQ1013" s="226"/>
      <c r="OR1013" s="226"/>
      <c r="OS1013" s="226"/>
      <c r="OT1013" s="226"/>
      <c r="OU1013" s="226"/>
      <c r="OV1013" s="226"/>
      <c r="OW1013" s="226"/>
      <c r="OX1013" s="226"/>
      <c r="OY1013" s="226"/>
      <c r="OZ1013" s="226"/>
      <c r="PA1013" s="226"/>
      <c r="PB1013" s="226"/>
      <c r="PC1013" s="226"/>
      <c r="PD1013" s="226"/>
      <c r="PE1013" s="226"/>
      <c r="PF1013" s="226"/>
      <c r="PG1013" s="226"/>
      <c r="PH1013" s="226"/>
      <c r="PI1013" s="226"/>
      <c r="PJ1013" s="226"/>
      <c r="PK1013" s="226"/>
      <c r="PL1013" s="226"/>
      <c r="PM1013" s="226"/>
      <c r="PN1013" s="226"/>
      <c r="PO1013" s="226"/>
      <c r="PP1013" s="226"/>
      <c r="PQ1013" s="226"/>
      <c r="PR1013" s="226"/>
      <c r="PS1013" s="226"/>
      <c r="PT1013" s="226"/>
      <c r="PU1013" s="226"/>
      <c r="PV1013" s="226"/>
      <c r="PW1013" s="226"/>
      <c r="PX1013" s="226"/>
      <c r="PY1013" s="226"/>
      <c r="PZ1013" s="226"/>
      <c r="QA1013" s="226"/>
      <c r="QB1013" s="226"/>
      <c r="QC1013" s="226"/>
      <c r="QD1013" s="226"/>
      <c r="QE1013" s="226"/>
      <c r="QF1013" s="226"/>
      <c r="QG1013" s="226"/>
      <c r="QH1013" s="226"/>
      <c r="QI1013" s="226"/>
      <c r="QJ1013" s="226"/>
      <c r="QK1013" s="226"/>
      <c r="QL1013" s="226"/>
      <c r="QM1013" s="226"/>
      <c r="QN1013" s="226"/>
      <c r="QO1013" s="226"/>
      <c r="QP1013" s="226"/>
      <c r="QQ1013" s="226"/>
      <c r="QR1013" s="226"/>
      <c r="QS1013" s="226"/>
      <c r="QT1013" s="226"/>
      <c r="QU1013" s="226"/>
      <c r="QV1013" s="226"/>
      <c r="QW1013" s="226"/>
      <c r="QX1013" s="226"/>
      <c r="QY1013" s="226"/>
      <c r="QZ1013" s="226"/>
      <c r="RA1013" s="226"/>
      <c r="RB1013" s="226"/>
      <c r="RC1013" s="226"/>
      <c r="RD1013" s="226"/>
      <c r="RE1013" s="226"/>
      <c r="RF1013" s="226"/>
      <c r="RG1013" s="226"/>
      <c r="RH1013" s="226"/>
      <c r="RI1013" s="226"/>
      <c r="RJ1013" s="226"/>
      <c r="RK1013" s="226"/>
      <c r="RL1013" s="226"/>
      <c r="RM1013" s="226"/>
      <c r="RN1013" s="226"/>
      <c r="RO1013" s="226"/>
      <c r="RP1013" s="226"/>
      <c r="RQ1013" s="226"/>
      <c r="RR1013" s="226"/>
      <c r="RS1013" s="226"/>
      <c r="RT1013" s="226"/>
      <c r="RU1013" s="226"/>
      <c r="RV1013" s="226"/>
      <c r="RW1013" s="226"/>
      <c r="RX1013" s="226"/>
      <c r="RY1013" s="226"/>
      <c r="RZ1013" s="226"/>
      <c r="SA1013" s="226"/>
      <c r="SB1013" s="226"/>
      <c r="SC1013" s="226"/>
      <c r="SD1013" s="226"/>
      <c r="SE1013" s="226"/>
      <c r="SF1013" s="226"/>
      <c r="SG1013" s="226"/>
      <c r="SH1013" s="226"/>
      <c r="SI1013" s="226"/>
      <c r="SJ1013" s="226"/>
      <c r="SK1013" s="226"/>
      <c r="SL1013" s="226"/>
      <c r="SM1013" s="226"/>
      <c r="SN1013" s="226"/>
      <c r="SO1013" s="226"/>
      <c r="SP1013" s="226"/>
      <c r="SQ1013" s="226"/>
      <c r="SR1013" s="226"/>
      <c r="SS1013" s="226"/>
      <c r="ST1013" s="226"/>
      <c r="SU1013" s="226"/>
      <c r="SV1013" s="226"/>
      <c r="SW1013" s="226"/>
      <c r="SX1013" s="226"/>
      <c r="SY1013" s="226"/>
      <c r="SZ1013" s="226"/>
      <c r="TA1013" s="226"/>
      <c r="TB1013" s="226"/>
      <c r="TC1013" s="226"/>
      <c r="TD1013" s="226"/>
      <c r="TE1013" s="226"/>
      <c r="TF1013" s="226"/>
      <c r="TG1013" s="226"/>
      <c r="TH1013" s="226"/>
      <c r="TI1013" s="226"/>
      <c r="TJ1013" s="226"/>
      <c r="TK1013" s="226"/>
      <c r="TL1013" s="226"/>
      <c r="TM1013" s="226"/>
      <c r="TN1013" s="226"/>
      <c r="TO1013" s="226"/>
      <c r="TP1013" s="226"/>
      <c r="TQ1013" s="226"/>
      <c r="TR1013" s="226"/>
      <c r="TS1013" s="226"/>
      <c r="TT1013" s="226"/>
      <c r="TU1013" s="226"/>
      <c r="TV1013" s="226"/>
      <c r="TW1013" s="226"/>
      <c r="TX1013" s="226"/>
      <c r="TY1013" s="226"/>
      <c r="TZ1013" s="226"/>
      <c r="UA1013" s="226"/>
      <c r="UB1013" s="226"/>
      <c r="UC1013" s="226"/>
      <c r="UD1013" s="226"/>
      <c r="UE1013" s="226"/>
      <c r="UF1013" s="226"/>
      <c r="UG1013" s="226"/>
      <c r="UH1013" s="226"/>
      <c r="UI1013" s="226"/>
      <c r="UJ1013" s="226"/>
      <c r="UK1013" s="226"/>
      <c r="UL1013" s="226"/>
      <c r="UM1013" s="226"/>
      <c r="UN1013" s="226"/>
      <c r="UO1013" s="226"/>
      <c r="UP1013" s="226"/>
      <c r="UQ1013" s="226"/>
      <c r="UR1013" s="226"/>
      <c r="US1013" s="226"/>
      <c r="UT1013" s="226"/>
      <c r="UU1013" s="226"/>
      <c r="UV1013" s="226"/>
      <c r="UW1013" s="226"/>
      <c r="UX1013" s="226"/>
      <c r="UY1013" s="226"/>
      <c r="UZ1013" s="226"/>
      <c r="VA1013" s="226"/>
      <c r="VB1013" s="226"/>
      <c r="VC1013" s="226"/>
      <c r="VD1013" s="226"/>
      <c r="VE1013" s="226"/>
      <c r="VF1013" s="226"/>
      <c r="VG1013" s="226"/>
      <c r="VH1013" s="226"/>
      <c r="VI1013" s="226"/>
      <c r="VJ1013" s="226"/>
      <c r="VK1013" s="226"/>
      <c r="VL1013" s="226"/>
      <c r="VM1013" s="226"/>
      <c r="VN1013" s="226"/>
      <c r="VO1013" s="226"/>
      <c r="VP1013" s="226"/>
      <c r="VQ1013" s="226"/>
      <c r="VR1013" s="226"/>
      <c r="VS1013" s="226"/>
      <c r="VT1013" s="226"/>
      <c r="VU1013" s="226"/>
      <c r="VV1013" s="226"/>
      <c r="VW1013" s="226"/>
      <c r="VX1013" s="226"/>
      <c r="VY1013" s="226"/>
      <c r="VZ1013" s="226"/>
      <c r="WA1013" s="226"/>
      <c r="WB1013" s="226"/>
      <c r="WC1013" s="226"/>
      <c r="WD1013" s="226"/>
      <c r="WE1013" s="226"/>
      <c r="WF1013" s="226"/>
      <c r="WG1013" s="226"/>
      <c r="WH1013" s="226"/>
      <c r="WI1013" s="226"/>
      <c r="WJ1013" s="226"/>
      <c r="WK1013" s="226"/>
      <c r="WL1013" s="226"/>
      <c r="WM1013" s="226"/>
      <c r="WN1013" s="226"/>
      <c r="WO1013" s="226"/>
      <c r="WP1013" s="226"/>
      <c r="WQ1013" s="226"/>
      <c r="WR1013" s="226"/>
      <c r="WS1013" s="226"/>
      <c r="WT1013" s="226"/>
      <c r="WU1013" s="226"/>
      <c r="WV1013" s="226"/>
      <c r="WW1013" s="226"/>
      <c r="WX1013" s="226"/>
      <c r="WY1013" s="226"/>
      <c r="WZ1013" s="226"/>
      <c r="XA1013" s="226"/>
      <c r="XB1013" s="226"/>
      <c r="XC1013" s="226"/>
      <c r="XD1013" s="226"/>
      <c r="XE1013" s="226"/>
      <c r="XF1013" s="226"/>
      <c r="XG1013" s="226"/>
      <c r="XH1013" s="226"/>
      <c r="XI1013" s="226"/>
      <c r="XJ1013" s="226"/>
      <c r="XK1013" s="226"/>
      <c r="XL1013" s="226"/>
      <c r="XM1013" s="226"/>
      <c r="XN1013" s="226"/>
      <c r="XO1013" s="226"/>
      <c r="XP1013" s="226"/>
      <c r="XQ1013" s="226"/>
      <c r="XR1013" s="226"/>
      <c r="XS1013" s="226"/>
      <c r="XT1013" s="226"/>
      <c r="XU1013" s="226"/>
      <c r="XV1013" s="226"/>
      <c r="XW1013" s="226"/>
      <c r="XX1013" s="226"/>
      <c r="XY1013" s="226"/>
      <c r="XZ1013" s="226"/>
      <c r="YA1013" s="226"/>
      <c r="YB1013" s="226"/>
      <c r="YC1013" s="226"/>
      <c r="YD1013" s="226"/>
      <c r="YE1013" s="226"/>
      <c r="YF1013" s="226"/>
      <c r="YG1013" s="226"/>
      <c r="YH1013" s="226"/>
      <c r="YI1013" s="226"/>
      <c r="YJ1013" s="226"/>
      <c r="YK1013" s="226"/>
      <c r="YL1013" s="226"/>
      <c r="YM1013" s="226"/>
      <c r="YN1013" s="226"/>
      <c r="YO1013" s="226"/>
      <c r="YP1013" s="226"/>
      <c r="YQ1013" s="226"/>
      <c r="YR1013" s="226"/>
      <c r="YS1013" s="226"/>
      <c r="YT1013" s="226"/>
      <c r="YU1013" s="226"/>
      <c r="YV1013" s="226"/>
      <c r="YW1013" s="226"/>
      <c r="YX1013" s="226"/>
      <c r="YY1013" s="226"/>
      <c r="YZ1013" s="226"/>
      <c r="ZA1013" s="226"/>
      <c r="ZB1013" s="226"/>
      <c r="ZC1013" s="226"/>
      <c r="ZD1013" s="226"/>
      <c r="ZE1013" s="226"/>
      <c r="ZF1013" s="226"/>
      <c r="ZG1013" s="226"/>
      <c r="ZH1013" s="226"/>
      <c r="ZI1013" s="226"/>
      <c r="ZJ1013" s="226"/>
      <c r="ZK1013" s="226"/>
      <c r="ZL1013" s="226"/>
      <c r="ZM1013" s="226"/>
      <c r="ZN1013" s="226"/>
      <c r="ZO1013" s="226"/>
      <c r="ZP1013" s="226"/>
      <c r="ZQ1013" s="226"/>
      <c r="ZR1013" s="226"/>
      <c r="ZS1013" s="226"/>
      <c r="ZT1013" s="226"/>
      <c r="ZU1013" s="226"/>
      <c r="ZV1013" s="226"/>
      <c r="ZW1013" s="226"/>
      <c r="ZX1013" s="226"/>
      <c r="ZY1013" s="226"/>
      <c r="ZZ1013" s="226"/>
      <c r="AAA1013" s="226"/>
      <c r="AAB1013" s="226"/>
      <c r="AAC1013" s="226"/>
      <c r="AAD1013" s="226"/>
      <c r="AAE1013" s="226"/>
      <c r="AAF1013" s="226"/>
      <c r="AAG1013" s="226"/>
      <c r="AAH1013" s="226"/>
      <c r="AAI1013" s="226"/>
      <c r="AAJ1013" s="226"/>
      <c r="AAK1013" s="226"/>
      <c r="AAL1013" s="226"/>
      <c r="AAM1013" s="226"/>
      <c r="AAN1013" s="226"/>
      <c r="AAO1013" s="226"/>
      <c r="AAP1013" s="226"/>
      <c r="AAQ1013" s="226"/>
      <c r="AAR1013" s="226"/>
      <c r="AAS1013" s="226"/>
      <c r="AAT1013" s="226"/>
      <c r="AAU1013" s="226"/>
      <c r="AAV1013" s="226"/>
      <c r="AAW1013" s="226"/>
      <c r="AAX1013" s="226"/>
      <c r="AAY1013" s="226"/>
      <c r="AAZ1013" s="226"/>
      <c r="ABA1013" s="226"/>
      <c r="ABB1013" s="226"/>
      <c r="ABC1013" s="226"/>
      <c r="ABD1013" s="226"/>
      <c r="ABE1013" s="226"/>
      <c r="ABF1013" s="226"/>
      <c r="ABG1013" s="226"/>
      <c r="ABH1013" s="226"/>
      <c r="ABI1013" s="226"/>
      <c r="ABJ1013" s="226"/>
      <c r="ABK1013" s="226"/>
      <c r="ABL1013" s="226"/>
      <c r="ABM1013" s="226"/>
      <c r="ABN1013" s="226"/>
      <c r="ABO1013" s="226"/>
      <c r="ABP1013" s="226"/>
      <c r="ABQ1013" s="226"/>
      <c r="ABR1013" s="226"/>
      <c r="ABS1013" s="226"/>
      <c r="ABT1013" s="226"/>
      <c r="ABU1013" s="226"/>
      <c r="ABV1013" s="226"/>
      <c r="ABW1013" s="226"/>
      <c r="ABX1013" s="226"/>
      <c r="ABY1013" s="226"/>
      <c r="ABZ1013" s="226"/>
      <c r="ACA1013" s="226"/>
      <c r="ACB1013" s="226"/>
      <c r="ACC1013" s="226"/>
      <c r="ACD1013" s="226"/>
      <c r="ACE1013" s="226"/>
      <c r="ACF1013" s="226"/>
      <c r="ACG1013" s="226"/>
      <c r="ACH1013" s="226"/>
      <c r="ACI1013" s="226"/>
      <c r="ACJ1013" s="226"/>
      <c r="ACK1013" s="226"/>
      <c r="ACL1013" s="226"/>
      <c r="ACM1013" s="226"/>
      <c r="ACN1013" s="226"/>
      <c r="ACO1013" s="226"/>
      <c r="ACP1013" s="226"/>
      <c r="ACQ1013" s="226"/>
      <c r="ACR1013" s="226"/>
      <c r="ACS1013" s="226"/>
      <c r="ACT1013" s="226"/>
      <c r="ACU1013" s="226"/>
      <c r="ACV1013" s="226"/>
      <c r="ACW1013" s="226"/>
      <c r="ACX1013" s="226"/>
      <c r="ACY1013" s="226"/>
      <c r="ACZ1013" s="226"/>
      <c r="ADA1013" s="226"/>
      <c r="ADB1013" s="226"/>
      <c r="ADC1013" s="226"/>
      <c r="ADD1013" s="226"/>
      <c r="ADE1013" s="226"/>
      <c r="ADF1013" s="226"/>
      <c r="ADG1013" s="226"/>
      <c r="ADH1013" s="226"/>
      <c r="ADI1013" s="226"/>
      <c r="ADJ1013" s="226"/>
      <c r="ADK1013" s="226"/>
      <c r="ADL1013" s="226"/>
      <c r="ADM1013" s="226"/>
      <c r="ADN1013" s="226"/>
      <c r="ADO1013" s="226"/>
      <c r="ADP1013" s="226"/>
      <c r="ADQ1013" s="226"/>
      <c r="ADR1013" s="226"/>
      <c r="ADS1013" s="226"/>
      <c r="ADT1013" s="226"/>
      <c r="ADU1013" s="226"/>
      <c r="ADV1013" s="226"/>
      <c r="ADW1013" s="226"/>
      <c r="ADX1013" s="226"/>
      <c r="ADY1013" s="226"/>
      <c r="ADZ1013" s="226"/>
      <c r="AEA1013" s="226"/>
      <c r="AEB1013" s="226"/>
      <c r="AEC1013" s="226"/>
      <c r="AED1013" s="226"/>
      <c r="AEE1013" s="226"/>
      <c r="AEF1013" s="226"/>
      <c r="AEG1013" s="226"/>
      <c r="AEH1013" s="226"/>
      <c r="AEI1013" s="226"/>
      <c r="AEJ1013" s="226"/>
      <c r="AEK1013" s="226"/>
      <c r="AEL1013" s="226"/>
      <c r="AEM1013" s="226"/>
      <c r="AEN1013" s="226"/>
      <c r="AEO1013" s="226"/>
      <c r="AEP1013" s="226"/>
      <c r="AEQ1013" s="226"/>
      <c r="AER1013" s="226"/>
      <c r="AES1013" s="226"/>
      <c r="AET1013" s="226"/>
      <c r="AEU1013" s="226"/>
      <c r="AEV1013" s="226"/>
      <c r="AEW1013" s="226"/>
      <c r="AEX1013" s="226"/>
      <c r="AEY1013" s="226"/>
      <c r="AEZ1013" s="226"/>
      <c r="AFA1013" s="226"/>
      <c r="AFB1013" s="226"/>
      <c r="AFC1013" s="226"/>
      <c r="AFD1013" s="226"/>
      <c r="AFE1013" s="226"/>
      <c r="AFF1013" s="226"/>
      <c r="AFG1013" s="226"/>
      <c r="AFH1013" s="226"/>
      <c r="AFI1013" s="226"/>
      <c r="AFJ1013" s="226"/>
      <c r="AFK1013" s="226"/>
      <c r="AFL1013" s="226"/>
      <c r="AFM1013" s="226"/>
      <c r="AFN1013" s="226"/>
      <c r="AFO1013" s="226"/>
      <c r="AFP1013" s="226"/>
      <c r="AFQ1013" s="226"/>
      <c r="AFR1013" s="226"/>
      <c r="AFS1013" s="226"/>
      <c r="AFT1013" s="226"/>
      <c r="AFU1013" s="226"/>
      <c r="AFV1013" s="226"/>
      <c r="AFW1013" s="226"/>
      <c r="AFX1013" s="226"/>
      <c r="AFY1013" s="226"/>
      <c r="AFZ1013" s="226"/>
      <c r="AGA1013" s="226"/>
      <c r="AGB1013" s="226"/>
      <c r="AGC1013" s="226"/>
      <c r="AGD1013" s="226"/>
      <c r="AGE1013" s="226"/>
      <c r="AGF1013" s="226"/>
      <c r="AGG1013" s="226"/>
      <c r="AGH1013" s="226"/>
      <c r="AGI1013" s="226"/>
      <c r="AGJ1013" s="226"/>
      <c r="AGK1013" s="226"/>
      <c r="AGL1013" s="226"/>
      <c r="AGM1013" s="226"/>
      <c r="AGN1013" s="226"/>
      <c r="AGO1013" s="226"/>
      <c r="AGP1013" s="226"/>
      <c r="AGQ1013" s="226"/>
      <c r="AGR1013" s="226"/>
      <c r="AGS1013" s="226"/>
      <c r="AGT1013" s="226"/>
      <c r="AGU1013" s="226"/>
      <c r="AGV1013" s="226"/>
      <c r="AGW1013" s="226"/>
      <c r="AGX1013" s="226"/>
      <c r="AGY1013" s="226"/>
      <c r="AGZ1013" s="226"/>
      <c r="AHA1013" s="226"/>
      <c r="AHB1013" s="226"/>
      <c r="AHC1013" s="226"/>
      <c r="AHD1013" s="226"/>
      <c r="AHE1013" s="226"/>
      <c r="AHF1013" s="226"/>
      <c r="AHG1013" s="226"/>
      <c r="AHH1013" s="226"/>
      <c r="AHI1013" s="226"/>
      <c r="AHJ1013" s="226"/>
      <c r="AHK1013" s="226"/>
      <c r="AHL1013" s="226"/>
      <c r="AHM1013" s="226"/>
      <c r="AHN1013" s="226"/>
      <c r="AHO1013" s="226"/>
      <c r="AHP1013" s="226"/>
      <c r="AHQ1013" s="226"/>
      <c r="AHR1013" s="226"/>
      <c r="AHS1013" s="226"/>
      <c r="AHT1013" s="226"/>
      <c r="AHU1013" s="226"/>
      <c r="AHV1013" s="226"/>
      <c r="AHW1013" s="226"/>
      <c r="AHX1013" s="226"/>
      <c r="AHY1013" s="226"/>
      <c r="AHZ1013" s="226"/>
      <c r="AIA1013" s="226"/>
      <c r="AIB1013" s="226"/>
      <c r="AIC1013" s="226"/>
      <c r="AID1013" s="226"/>
      <c r="AIE1013" s="226"/>
      <c r="AIF1013" s="226"/>
      <c r="AIG1013" s="226"/>
      <c r="AIH1013" s="226"/>
      <c r="AII1013" s="226"/>
      <c r="AIJ1013" s="226"/>
      <c r="AIK1013" s="226"/>
      <c r="AIL1013" s="226"/>
      <c r="AIM1013" s="226"/>
      <c r="AIN1013" s="226"/>
      <c r="AIO1013" s="226"/>
      <c r="AIP1013" s="226"/>
      <c r="AIQ1013" s="226"/>
      <c r="AIR1013" s="226"/>
      <c r="AIS1013" s="226"/>
      <c r="AIT1013" s="226"/>
      <c r="AIU1013" s="226"/>
      <c r="AIV1013" s="226"/>
      <c r="AIW1013" s="226"/>
      <c r="AIX1013" s="226"/>
      <c r="AIY1013" s="226"/>
      <c r="AIZ1013" s="226"/>
      <c r="AJA1013" s="226"/>
      <c r="AJB1013" s="226"/>
      <c r="AJC1013" s="226"/>
      <c r="AJD1013" s="226"/>
      <c r="AJE1013" s="226"/>
      <c r="AJF1013" s="226"/>
      <c r="AJG1013" s="226"/>
      <c r="AJH1013" s="226"/>
      <c r="AJI1013" s="226"/>
      <c r="AJJ1013" s="226"/>
      <c r="AJK1013" s="226"/>
      <c r="AJL1013" s="226"/>
      <c r="AJM1013" s="226"/>
      <c r="AJN1013" s="226"/>
      <c r="AJO1013" s="226"/>
      <c r="AJP1013" s="226"/>
      <c r="AJQ1013" s="226"/>
      <c r="AJR1013" s="226"/>
      <c r="AJS1013" s="226"/>
      <c r="AJT1013" s="226"/>
      <c r="AJU1013" s="226"/>
      <c r="AJV1013" s="226"/>
      <c r="AJW1013" s="226"/>
      <c r="AJX1013" s="226"/>
      <c r="AJY1013" s="226"/>
      <c r="AJZ1013" s="226"/>
      <c r="AKA1013" s="226"/>
      <c r="AKB1013" s="226"/>
      <c r="AKC1013" s="226"/>
      <c r="AKD1013" s="226"/>
      <c r="AKE1013" s="226"/>
      <c r="AKF1013" s="226"/>
      <c r="AKG1013" s="226"/>
      <c r="AKH1013" s="226"/>
      <c r="AKI1013" s="226"/>
      <c r="AKJ1013" s="226"/>
      <c r="AKK1013" s="226"/>
      <c r="AKL1013" s="226"/>
      <c r="AKM1013" s="226"/>
      <c r="AKN1013" s="226"/>
      <c r="AKO1013" s="226"/>
      <c r="AKP1013" s="226"/>
      <c r="AKQ1013" s="226"/>
      <c r="AKR1013" s="226"/>
      <c r="AKS1013" s="226"/>
      <c r="AKT1013" s="226"/>
      <c r="AKU1013" s="226"/>
      <c r="AKV1013" s="226"/>
      <c r="AKW1013" s="226"/>
      <c r="AKX1013" s="226"/>
      <c r="AKY1013" s="226"/>
      <c r="AKZ1013" s="226"/>
      <c r="ALA1013" s="226"/>
      <c r="ALB1013" s="226"/>
      <c r="ALC1013" s="226"/>
      <c r="ALD1013" s="226"/>
      <c r="ALE1013" s="226"/>
      <c r="ALF1013" s="226"/>
      <c r="ALG1013" s="226"/>
      <c r="ALH1013" s="226"/>
      <c r="ALI1013" s="226"/>
      <c r="ALJ1013" s="226"/>
      <c r="ALK1013" s="226"/>
      <c r="ALL1013" s="226"/>
      <c r="ALM1013" s="226"/>
      <c r="ALN1013" s="226"/>
      <c r="ALO1013" s="226"/>
      <c r="ALP1013" s="226"/>
      <c r="ALQ1013" s="226"/>
      <c r="ALR1013" s="226"/>
      <c r="ALS1013" s="226"/>
      <c r="ALT1013" s="226"/>
      <c r="ALU1013" s="226"/>
      <c r="ALV1013" s="226"/>
      <c r="ALW1013" s="226"/>
      <c r="ALX1013" s="226"/>
      <c r="ALY1013" s="226"/>
      <c r="ALZ1013" s="226"/>
      <c r="AMA1013" s="226"/>
      <c r="AMB1013" s="226"/>
      <c r="AMC1013" s="226"/>
      <c r="AMD1013" s="226"/>
      <c r="AME1013" s="226"/>
      <c r="AMF1013" s="226"/>
      <c r="AMG1013" s="226"/>
      <c r="AMH1013" s="226"/>
      <c r="AMI1013" s="226"/>
      <c r="AMJ1013" s="226"/>
      <c r="AMK1013" s="226"/>
      <c r="AML1013" s="226"/>
      <c r="AMM1013" s="226"/>
      <c r="AMN1013" s="226"/>
      <c r="AMO1013" s="226"/>
      <c r="AMP1013" s="226"/>
      <c r="AMQ1013" s="226"/>
      <c r="AMR1013" s="226"/>
      <c r="AMS1013" s="226"/>
      <c r="AMT1013" s="226"/>
      <c r="AMU1013" s="226"/>
      <c r="AMV1013" s="226"/>
      <c r="AMW1013" s="226"/>
      <c r="AMX1013" s="226"/>
    </row>
    <row r="1014" spans="1:1038" s="398" customFormat="1" ht="18" customHeight="1">
      <c r="A1014" s="548" t="s">
        <v>2392</v>
      </c>
      <c r="B1014" s="543" t="s">
        <v>1647</v>
      </c>
      <c r="C1014" s="226"/>
      <c r="D1014" s="225" t="s">
        <v>1279</v>
      </c>
      <c r="E1014" s="226">
        <v>114</v>
      </c>
      <c r="F1014" s="226">
        <v>2</v>
      </c>
      <c r="G1014" s="391" t="str">
        <f t="shared" si="844"/>
        <v>114-2</v>
      </c>
      <c r="H1014" s="226">
        <v>50</v>
      </c>
      <c r="I1014" s="226">
        <v>81</v>
      </c>
      <c r="J1014" s="544">
        <f t="shared" ref="J1014" si="845">IF(H1014=0, 1, 0)</f>
        <v>0</v>
      </c>
      <c r="K1014" s="545" t="b">
        <f>IF(J1015=1,IF(((VLOOKUP($G1014,[4]Depth_Lookup!$A$3:$J$550,9,FALSE))-(I1014/100))=0,"Good",IF(((VLOOKUP($G1014,[4]Depth_Lookup!$A$3:$J$550,9,FALSE))-(I1014/100))&gt;0,"Too Short","Too Long")))</f>
        <v>0</v>
      </c>
      <c r="L1014" s="171">
        <f>(VLOOKUP($G1014,Depth_Lookup!$A$3:$J$410,10,FALSE))+(H1014/100)</f>
        <v>300.88</v>
      </c>
      <c r="M1014" s="171">
        <f>(VLOOKUP($G1014,Depth_Lookup!$A$3:$J$410,10,FALSE))+(I1014/100)</f>
        <v>301.19</v>
      </c>
      <c r="N1014" s="232">
        <v>57</v>
      </c>
      <c r="O1014" s="226" t="s">
        <v>1280</v>
      </c>
      <c r="P1014" s="226" t="s">
        <v>853</v>
      </c>
      <c r="Q1014" s="226" t="s">
        <v>2437</v>
      </c>
      <c r="R1014" s="391" t="str">
        <f t="shared" ref="R1014" si="846">P1014&amp;""&amp;Q1014</f>
        <v>Serpentinizedharzburgite</v>
      </c>
      <c r="S1014" s="226" t="s">
        <v>700</v>
      </c>
      <c r="T1014" s="226" t="s">
        <v>700</v>
      </c>
      <c r="U1014" s="226"/>
      <c r="V1014" s="226"/>
      <c r="W1014" s="226" t="s">
        <v>2393</v>
      </c>
      <c r="X1014" s="392">
        <f>VLOOKUP(W1014,[4]definitions_list_lookup!$A$13:$B$19,2,0)</f>
        <v>5</v>
      </c>
      <c r="Y1014" s="226" t="s">
        <v>2438</v>
      </c>
      <c r="Z1014" s="226" t="s">
        <v>2439</v>
      </c>
      <c r="AA1014" s="226"/>
      <c r="AB1014" s="226"/>
      <c r="AC1014" s="226"/>
      <c r="AD1014" s="226"/>
      <c r="AE1014" s="393"/>
      <c r="AF1014" s="391" t="e">
        <f>VLOOKUP(AE1014,[4]definitions_list_mag!$V$12:$W$15,2,0)</f>
        <v>#N/A</v>
      </c>
      <c r="AG1014" s="394"/>
      <c r="AH1014" s="226"/>
      <c r="AI1014" s="257">
        <v>75</v>
      </c>
      <c r="AJ1014" s="226"/>
      <c r="AK1014" s="226"/>
      <c r="AL1014" s="226"/>
      <c r="AM1014" s="226"/>
      <c r="AN1014" s="226"/>
      <c r="AO1014" s="257"/>
      <c r="AP1014" s="226"/>
      <c r="AQ1014" s="226"/>
      <c r="AR1014" s="226"/>
      <c r="AS1014" s="226"/>
      <c r="AT1014" s="226"/>
      <c r="AU1014" s="257"/>
      <c r="AV1014" s="226"/>
      <c r="AW1014" s="226"/>
      <c r="AX1014" s="226"/>
      <c r="AY1014" s="226"/>
      <c r="AZ1014" s="226"/>
      <c r="BA1014" s="257">
        <v>25</v>
      </c>
      <c r="BB1014" s="226">
        <v>5</v>
      </c>
      <c r="BC1014" s="226">
        <v>2</v>
      </c>
      <c r="BD1014" s="226" t="s">
        <v>110</v>
      </c>
      <c r="BE1014" s="226" t="s">
        <v>103</v>
      </c>
      <c r="BF1014" s="226"/>
      <c r="BG1014" s="257"/>
      <c r="BH1014" s="226"/>
      <c r="BI1014" s="226"/>
      <c r="BJ1014" s="226"/>
      <c r="BK1014" s="226"/>
      <c r="BL1014" s="226"/>
      <c r="BM1014" s="257"/>
      <c r="BN1014" s="226"/>
      <c r="BO1014" s="226"/>
      <c r="BP1014" s="226"/>
      <c r="BQ1014" s="226"/>
      <c r="BR1014" s="226"/>
      <c r="BS1014" s="226"/>
      <c r="BT1014" s="226"/>
      <c r="BU1014" s="226"/>
      <c r="BV1014" s="226"/>
      <c r="BW1014" s="226"/>
      <c r="BX1014" s="226"/>
      <c r="BY1014" s="257"/>
      <c r="BZ1014" s="226"/>
      <c r="CA1014" s="226"/>
      <c r="CB1014" s="226"/>
      <c r="CC1014" s="226"/>
      <c r="CD1014" s="226"/>
      <c r="CE1014" s="226"/>
      <c r="CF1014" s="399">
        <f t="shared" ref="CF1014" si="847">AI1014+AO1014+BA1014+AU1014+BG1014+BM1014+BY1014</f>
        <v>100</v>
      </c>
      <c r="CG1014" s="259"/>
      <c r="CH1014" s="150" t="s">
        <v>1845</v>
      </c>
      <c r="CI1014" s="150">
        <v>90</v>
      </c>
      <c r="CJ1014" s="150"/>
      <c r="CK1014" s="158" t="s">
        <v>2498</v>
      </c>
      <c r="CL1014" s="395"/>
      <c r="CM1014" s="395"/>
      <c r="CN1014" s="395"/>
      <c r="CO1014" s="395"/>
      <c r="CP1014" s="395"/>
      <c r="CQ1014" s="395"/>
      <c r="CR1014" s="395"/>
      <c r="CS1014" s="395"/>
      <c r="CT1014" s="395"/>
      <c r="CU1014" s="395"/>
      <c r="CV1014" s="395"/>
      <c r="CW1014" s="395"/>
      <c r="CX1014" s="395"/>
      <c r="CY1014" s="395"/>
      <c r="CZ1014" s="395"/>
      <c r="DA1014" s="395"/>
      <c r="DB1014" s="395">
        <v>85</v>
      </c>
      <c r="DC1014" s="256">
        <v>10</v>
      </c>
      <c r="DD1014" s="395"/>
      <c r="DE1014" s="395"/>
      <c r="DF1014" s="395"/>
      <c r="DG1014" s="395"/>
      <c r="DH1014" s="395"/>
      <c r="DI1014" s="395"/>
      <c r="DJ1014" s="395">
        <v>5</v>
      </c>
      <c r="DK1014" s="396">
        <f t="shared" ref="DK1014" si="848">SUM(CL1014:DJ1014)</f>
        <v>100</v>
      </c>
      <c r="DL1014" s="259"/>
      <c r="DM1014" s="395"/>
      <c r="DN1014" s="395"/>
      <c r="DO1014" s="397"/>
      <c r="DQ1014" s="259"/>
      <c r="DR1014" s="397"/>
      <c r="DS1014" s="259"/>
      <c r="DT1014" s="263" t="s">
        <v>2499</v>
      </c>
      <c r="DU1014" s="256"/>
      <c r="DV1014" s="256"/>
      <c r="DW1014" s="400" t="e">
        <f>VLOOKUP(P1014,[4]definitions_list_lookup!$K$30:$L$54,2,0)</f>
        <v>#N/A</v>
      </c>
      <c r="DX1014" s="155" t="s">
        <v>2496</v>
      </c>
      <c r="DY1014" s="155" t="s">
        <v>2500</v>
      </c>
      <c r="DZ1014" s="546"/>
      <c r="EA1014" s="104"/>
      <c r="EB1014" s="256"/>
      <c r="EC1014" s="104"/>
      <c r="ED1014" s="229" t="s">
        <v>2517</v>
      </c>
      <c r="EE1014" s="401"/>
      <c r="EF1014" s="402"/>
      <c r="EG1014" s="401"/>
      <c r="EH1014" s="403"/>
      <c r="EI1014" s="404"/>
      <c r="EJ1014" s="405"/>
      <c r="EK1014" s="406"/>
      <c r="EL1014" s="401"/>
      <c r="EM1014" s="403"/>
      <c r="EN1014" s="403" t="s">
        <v>1448</v>
      </c>
      <c r="EO1014" s="407"/>
      <c r="EP1014" s="407"/>
      <c r="EQ1014" s="407"/>
      <c r="ER1014" s="407"/>
      <c r="ES1014" s="407"/>
      <c r="ET1014" s="407"/>
      <c r="EU1014" s="407"/>
      <c r="EV1014" s="408">
        <v>4</v>
      </c>
      <c r="EW1014" s="408">
        <v>270</v>
      </c>
      <c r="EX1014" s="408">
        <v>36</v>
      </c>
      <c r="EY1014" s="408">
        <v>0</v>
      </c>
      <c r="EZ1014" s="192">
        <f t="shared" si="755"/>
        <v>174.5024438481434</v>
      </c>
      <c r="FA1014" s="192">
        <f t="shared" si="756"/>
        <v>174.5024438481434</v>
      </c>
      <c r="FB1014" s="192">
        <f t="shared" si="757"/>
        <v>53.874299046628266</v>
      </c>
      <c r="FC1014" s="192">
        <f t="shared" si="758"/>
        <v>264.5024438481434</v>
      </c>
      <c r="FD1014" s="192">
        <f t="shared" si="759"/>
        <v>36.125700953371734</v>
      </c>
      <c r="FE1014" s="193">
        <f t="shared" si="760"/>
        <v>354.5024438481434</v>
      </c>
      <c r="FF1014" s="194">
        <f t="shared" si="761"/>
        <v>36.125700953371734</v>
      </c>
      <c r="FG1014" s="401"/>
      <c r="FH1014" s="403"/>
      <c r="FI1014" s="778">
        <f t="shared" si="762"/>
        <v>0</v>
      </c>
      <c r="FJ1014" s="779">
        <f t="shared" si="763"/>
        <v>36.125700953371734</v>
      </c>
      <c r="FK1014" s="779">
        <f t="shared" si="764"/>
        <v>53.874299046628266</v>
      </c>
      <c r="FL1014" s="780">
        <f t="shared" si="765"/>
        <v>0.94028390056770539</v>
      </c>
      <c r="FM1014" s="169">
        <f t="shared" si="766"/>
        <v>0.80772550901359474</v>
      </c>
      <c r="FN1014" s="783">
        <f t="shared" si="767"/>
        <v>0</v>
      </c>
      <c r="FO1014" s="226"/>
      <c r="FP1014" s="226"/>
      <c r="FQ1014" s="226"/>
      <c r="FR1014" s="226"/>
      <c r="FS1014" s="226"/>
      <c r="FT1014" s="226"/>
      <c r="FU1014" s="226"/>
      <c r="FV1014" s="226"/>
      <c r="FW1014" s="226"/>
      <c r="FX1014" s="226"/>
      <c r="FY1014" s="226"/>
      <c r="FZ1014" s="226"/>
      <c r="GA1014" s="226"/>
      <c r="GB1014" s="226"/>
      <c r="GC1014" s="226"/>
      <c r="GD1014" s="226"/>
      <c r="GE1014" s="226"/>
      <c r="GF1014" s="226"/>
      <c r="GG1014" s="226"/>
      <c r="GH1014" s="226"/>
      <c r="GI1014" s="226"/>
      <c r="GJ1014" s="226"/>
      <c r="GK1014" s="226"/>
      <c r="GL1014" s="226"/>
      <c r="GM1014" s="226"/>
      <c r="GN1014" s="226"/>
      <c r="GO1014" s="226"/>
      <c r="GP1014" s="226"/>
      <c r="GQ1014" s="226"/>
      <c r="GR1014" s="226"/>
      <c r="GS1014" s="226"/>
      <c r="GT1014" s="226"/>
      <c r="GU1014" s="226"/>
      <c r="GV1014" s="226"/>
      <c r="GW1014" s="226"/>
      <c r="GX1014" s="226"/>
      <c r="GY1014" s="226"/>
      <c r="GZ1014" s="226"/>
      <c r="HA1014" s="226"/>
      <c r="HB1014" s="226"/>
      <c r="HC1014" s="226"/>
      <c r="HD1014" s="226"/>
      <c r="HE1014" s="226"/>
      <c r="HF1014" s="226"/>
      <c r="HG1014" s="226"/>
      <c r="HH1014" s="226"/>
      <c r="HI1014" s="226"/>
      <c r="HJ1014" s="226"/>
      <c r="HK1014" s="226"/>
      <c r="HL1014" s="226"/>
      <c r="HM1014" s="226"/>
      <c r="HN1014" s="226"/>
      <c r="HO1014" s="226"/>
      <c r="HP1014" s="226"/>
      <c r="HQ1014" s="226"/>
      <c r="HR1014" s="226"/>
      <c r="HS1014" s="226"/>
      <c r="HT1014" s="226"/>
      <c r="HU1014" s="226"/>
      <c r="HV1014" s="226"/>
      <c r="HW1014" s="226"/>
      <c r="HX1014" s="226"/>
      <c r="HY1014" s="226"/>
      <c r="HZ1014" s="226"/>
      <c r="IA1014" s="226"/>
      <c r="IB1014" s="226"/>
      <c r="IC1014" s="226"/>
      <c r="ID1014" s="226"/>
      <c r="IE1014" s="226"/>
      <c r="IF1014" s="226"/>
      <c r="IG1014" s="226"/>
      <c r="IH1014" s="226"/>
      <c r="II1014" s="226"/>
      <c r="IJ1014" s="226"/>
      <c r="IK1014" s="226"/>
      <c r="IL1014" s="226"/>
      <c r="IM1014" s="226"/>
      <c r="IN1014" s="226"/>
      <c r="IO1014" s="226"/>
      <c r="IP1014" s="226"/>
      <c r="IQ1014" s="226"/>
      <c r="IR1014" s="226"/>
      <c r="IS1014" s="226"/>
      <c r="IT1014" s="226"/>
      <c r="IU1014" s="226"/>
      <c r="IV1014" s="226"/>
      <c r="IW1014" s="226"/>
      <c r="IX1014" s="226"/>
      <c r="IY1014" s="226"/>
      <c r="IZ1014" s="226"/>
      <c r="JA1014" s="226"/>
      <c r="JB1014" s="226"/>
      <c r="JC1014" s="226"/>
      <c r="JD1014" s="226"/>
      <c r="JE1014" s="226"/>
      <c r="JF1014" s="226"/>
      <c r="JG1014" s="226"/>
      <c r="JH1014" s="226"/>
      <c r="JI1014" s="226"/>
      <c r="JJ1014" s="226"/>
      <c r="JK1014" s="226"/>
      <c r="JL1014" s="226"/>
      <c r="JM1014" s="226"/>
      <c r="JN1014" s="226"/>
      <c r="JO1014" s="226"/>
      <c r="JP1014" s="226"/>
      <c r="JQ1014" s="226"/>
      <c r="JR1014" s="226"/>
      <c r="JS1014" s="226"/>
      <c r="JT1014" s="226"/>
      <c r="JU1014" s="226"/>
      <c r="JV1014" s="226"/>
      <c r="JW1014" s="226"/>
      <c r="JX1014" s="226"/>
      <c r="JY1014" s="226"/>
      <c r="JZ1014" s="226"/>
      <c r="KA1014" s="226"/>
      <c r="KB1014" s="226"/>
      <c r="KC1014" s="226"/>
      <c r="KD1014" s="226"/>
      <c r="KE1014" s="226"/>
      <c r="KF1014" s="226"/>
      <c r="KG1014" s="226"/>
      <c r="KH1014" s="226"/>
      <c r="KI1014" s="226"/>
      <c r="KJ1014" s="226"/>
      <c r="KK1014" s="226"/>
      <c r="KL1014" s="226"/>
      <c r="KM1014" s="226"/>
      <c r="KN1014" s="226"/>
      <c r="KO1014" s="226"/>
      <c r="KP1014" s="226"/>
      <c r="KQ1014" s="226"/>
      <c r="KR1014" s="226"/>
      <c r="KS1014" s="226"/>
      <c r="KT1014" s="226"/>
      <c r="KU1014" s="226"/>
      <c r="KV1014" s="226"/>
      <c r="KW1014" s="226"/>
      <c r="KX1014" s="226"/>
      <c r="KY1014" s="226"/>
      <c r="KZ1014" s="226"/>
      <c r="LA1014" s="226"/>
      <c r="LB1014" s="226"/>
      <c r="LC1014" s="226"/>
      <c r="LD1014" s="226"/>
      <c r="LE1014" s="226"/>
      <c r="LF1014" s="226"/>
      <c r="LG1014" s="226"/>
      <c r="LH1014" s="226"/>
      <c r="LI1014" s="226"/>
      <c r="LJ1014" s="226"/>
      <c r="LK1014" s="226"/>
      <c r="LL1014" s="226"/>
      <c r="LM1014" s="226"/>
      <c r="LN1014" s="226"/>
      <c r="LO1014" s="226"/>
      <c r="LP1014" s="226"/>
      <c r="LQ1014" s="226"/>
      <c r="LR1014" s="226"/>
      <c r="LS1014" s="226"/>
      <c r="LT1014" s="226"/>
      <c r="LU1014" s="226"/>
      <c r="LV1014" s="226"/>
      <c r="LW1014" s="226"/>
      <c r="LX1014" s="226"/>
      <c r="LY1014" s="226"/>
      <c r="LZ1014" s="226"/>
      <c r="MA1014" s="226"/>
      <c r="MB1014" s="226"/>
      <c r="MC1014" s="226"/>
      <c r="MD1014" s="226"/>
      <c r="ME1014" s="226"/>
      <c r="MF1014" s="226"/>
      <c r="MG1014" s="226"/>
      <c r="MH1014" s="226"/>
      <c r="MI1014" s="226"/>
      <c r="MJ1014" s="226"/>
      <c r="MK1014" s="226"/>
      <c r="ML1014" s="226"/>
      <c r="MM1014" s="226"/>
      <c r="MN1014" s="226"/>
      <c r="MO1014" s="226"/>
      <c r="MP1014" s="226"/>
      <c r="MQ1014" s="226"/>
      <c r="MR1014" s="226"/>
      <c r="MS1014" s="226"/>
      <c r="MT1014" s="226"/>
      <c r="MU1014" s="226"/>
      <c r="MV1014" s="226"/>
      <c r="MW1014" s="226"/>
      <c r="MX1014" s="226"/>
      <c r="MY1014" s="226"/>
      <c r="MZ1014" s="226"/>
      <c r="NA1014" s="226"/>
      <c r="NB1014" s="226"/>
      <c r="NC1014" s="226"/>
      <c r="ND1014" s="226"/>
      <c r="NE1014" s="226"/>
      <c r="NF1014" s="226"/>
      <c r="NG1014" s="226"/>
      <c r="NH1014" s="226"/>
      <c r="NI1014" s="226"/>
      <c r="NJ1014" s="226"/>
      <c r="NK1014" s="226"/>
      <c r="NL1014" s="226"/>
      <c r="NM1014" s="226"/>
      <c r="NN1014" s="226"/>
      <c r="NO1014" s="226"/>
      <c r="NP1014" s="226"/>
      <c r="NQ1014" s="226"/>
      <c r="NR1014" s="226"/>
      <c r="NS1014" s="226"/>
      <c r="NT1014" s="226"/>
      <c r="NU1014" s="226"/>
      <c r="NV1014" s="226"/>
      <c r="NW1014" s="226"/>
      <c r="NX1014" s="226"/>
      <c r="NY1014" s="226"/>
      <c r="NZ1014" s="226"/>
      <c r="OA1014" s="226"/>
      <c r="OB1014" s="226"/>
      <c r="OC1014" s="226"/>
      <c r="OD1014" s="226"/>
      <c r="OE1014" s="226"/>
      <c r="OF1014" s="226"/>
      <c r="OG1014" s="226"/>
      <c r="OH1014" s="226"/>
      <c r="OI1014" s="226"/>
      <c r="OJ1014" s="226"/>
      <c r="OK1014" s="226"/>
      <c r="OL1014" s="226"/>
      <c r="OM1014" s="226"/>
      <c r="ON1014" s="226"/>
      <c r="OO1014" s="226"/>
      <c r="OP1014" s="226"/>
      <c r="OQ1014" s="226"/>
      <c r="OR1014" s="226"/>
      <c r="OS1014" s="226"/>
      <c r="OT1014" s="226"/>
      <c r="OU1014" s="226"/>
      <c r="OV1014" s="226"/>
      <c r="OW1014" s="226"/>
      <c r="OX1014" s="226"/>
      <c r="OY1014" s="226"/>
      <c r="OZ1014" s="226"/>
      <c r="PA1014" s="226"/>
      <c r="PB1014" s="226"/>
      <c r="PC1014" s="226"/>
      <c r="PD1014" s="226"/>
      <c r="PE1014" s="226"/>
      <c r="PF1014" s="226"/>
      <c r="PG1014" s="226"/>
      <c r="PH1014" s="226"/>
      <c r="PI1014" s="226"/>
      <c r="PJ1014" s="226"/>
      <c r="PK1014" s="226"/>
      <c r="PL1014" s="226"/>
      <c r="PM1014" s="226"/>
      <c r="PN1014" s="226"/>
      <c r="PO1014" s="226"/>
      <c r="PP1014" s="226"/>
      <c r="PQ1014" s="226"/>
      <c r="PR1014" s="226"/>
      <c r="PS1014" s="226"/>
      <c r="PT1014" s="226"/>
      <c r="PU1014" s="226"/>
      <c r="PV1014" s="226"/>
      <c r="PW1014" s="226"/>
      <c r="PX1014" s="226"/>
      <c r="PY1014" s="226"/>
      <c r="PZ1014" s="226"/>
      <c r="QA1014" s="226"/>
      <c r="QB1014" s="226"/>
      <c r="QC1014" s="226"/>
      <c r="QD1014" s="226"/>
      <c r="QE1014" s="226"/>
      <c r="QF1014" s="226"/>
      <c r="QG1014" s="226"/>
      <c r="QH1014" s="226"/>
      <c r="QI1014" s="226"/>
      <c r="QJ1014" s="226"/>
      <c r="QK1014" s="226"/>
      <c r="QL1014" s="226"/>
      <c r="QM1014" s="226"/>
      <c r="QN1014" s="226"/>
      <c r="QO1014" s="226"/>
      <c r="QP1014" s="226"/>
      <c r="QQ1014" s="226"/>
      <c r="QR1014" s="226"/>
      <c r="QS1014" s="226"/>
      <c r="QT1014" s="226"/>
      <c r="QU1014" s="226"/>
      <c r="QV1014" s="226"/>
      <c r="QW1014" s="226"/>
      <c r="QX1014" s="226"/>
      <c r="QY1014" s="226"/>
      <c r="QZ1014" s="226"/>
      <c r="RA1014" s="226"/>
      <c r="RB1014" s="226"/>
      <c r="RC1014" s="226"/>
      <c r="RD1014" s="226"/>
      <c r="RE1014" s="226"/>
      <c r="RF1014" s="226"/>
      <c r="RG1014" s="226"/>
      <c r="RH1014" s="226"/>
      <c r="RI1014" s="226"/>
      <c r="RJ1014" s="226"/>
      <c r="RK1014" s="226"/>
      <c r="RL1014" s="226"/>
      <c r="RM1014" s="226"/>
      <c r="RN1014" s="226"/>
      <c r="RO1014" s="226"/>
      <c r="RP1014" s="226"/>
      <c r="RQ1014" s="226"/>
      <c r="RR1014" s="226"/>
      <c r="RS1014" s="226"/>
      <c r="RT1014" s="226"/>
      <c r="RU1014" s="226"/>
      <c r="RV1014" s="226"/>
      <c r="RW1014" s="226"/>
      <c r="RX1014" s="226"/>
      <c r="RY1014" s="226"/>
      <c r="RZ1014" s="226"/>
      <c r="SA1014" s="226"/>
      <c r="SB1014" s="226"/>
      <c r="SC1014" s="226"/>
      <c r="SD1014" s="226"/>
      <c r="SE1014" s="226"/>
      <c r="SF1014" s="226"/>
      <c r="SG1014" s="226"/>
      <c r="SH1014" s="226"/>
      <c r="SI1014" s="226"/>
      <c r="SJ1014" s="226"/>
      <c r="SK1014" s="226"/>
      <c r="SL1014" s="226"/>
      <c r="SM1014" s="226"/>
      <c r="SN1014" s="226"/>
      <c r="SO1014" s="226"/>
      <c r="SP1014" s="226"/>
      <c r="SQ1014" s="226"/>
      <c r="SR1014" s="226"/>
      <c r="SS1014" s="226"/>
      <c r="ST1014" s="226"/>
      <c r="SU1014" s="226"/>
      <c r="SV1014" s="226"/>
      <c r="SW1014" s="226"/>
      <c r="SX1014" s="226"/>
      <c r="SY1014" s="226"/>
      <c r="SZ1014" s="226"/>
      <c r="TA1014" s="226"/>
      <c r="TB1014" s="226"/>
      <c r="TC1014" s="226"/>
      <c r="TD1014" s="226"/>
      <c r="TE1014" s="226"/>
      <c r="TF1014" s="226"/>
      <c r="TG1014" s="226"/>
      <c r="TH1014" s="226"/>
      <c r="TI1014" s="226"/>
      <c r="TJ1014" s="226"/>
      <c r="TK1014" s="226"/>
      <c r="TL1014" s="226"/>
      <c r="TM1014" s="226"/>
      <c r="TN1014" s="226"/>
      <c r="TO1014" s="226"/>
      <c r="TP1014" s="226"/>
      <c r="TQ1014" s="226"/>
      <c r="TR1014" s="226"/>
      <c r="TS1014" s="226"/>
      <c r="TT1014" s="226"/>
      <c r="TU1014" s="226"/>
      <c r="TV1014" s="226"/>
      <c r="TW1014" s="226"/>
      <c r="TX1014" s="226"/>
      <c r="TY1014" s="226"/>
      <c r="TZ1014" s="226"/>
      <c r="UA1014" s="226"/>
      <c r="UB1014" s="226"/>
      <c r="UC1014" s="226"/>
      <c r="UD1014" s="226"/>
      <c r="UE1014" s="226"/>
      <c r="UF1014" s="226"/>
      <c r="UG1014" s="226"/>
      <c r="UH1014" s="226"/>
      <c r="UI1014" s="226"/>
      <c r="UJ1014" s="226"/>
      <c r="UK1014" s="226"/>
      <c r="UL1014" s="226"/>
      <c r="UM1014" s="226"/>
      <c r="UN1014" s="226"/>
      <c r="UO1014" s="226"/>
      <c r="UP1014" s="226"/>
      <c r="UQ1014" s="226"/>
      <c r="UR1014" s="226"/>
      <c r="US1014" s="226"/>
      <c r="UT1014" s="226"/>
      <c r="UU1014" s="226"/>
      <c r="UV1014" s="226"/>
      <c r="UW1014" s="226"/>
      <c r="UX1014" s="226"/>
      <c r="UY1014" s="226"/>
      <c r="UZ1014" s="226"/>
      <c r="VA1014" s="226"/>
      <c r="VB1014" s="226"/>
      <c r="VC1014" s="226"/>
      <c r="VD1014" s="226"/>
      <c r="VE1014" s="226"/>
      <c r="VF1014" s="226"/>
      <c r="VG1014" s="226"/>
      <c r="VH1014" s="226"/>
      <c r="VI1014" s="226"/>
      <c r="VJ1014" s="226"/>
      <c r="VK1014" s="226"/>
      <c r="VL1014" s="226"/>
      <c r="VM1014" s="226"/>
      <c r="VN1014" s="226"/>
      <c r="VO1014" s="226"/>
      <c r="VP1014" s="226"/>
      <c r="VQ1014" s="226"/>
      <c r="VR1014" s="226"/>
      <c r="VS1014" s="226"/>
      <c r="VT1014" s="226"/>
      <c r="VU1014" s="226"/>
      <c r="VV1014" s="226"/>
      <c r="VW1014" s="226"/>
      <c r="VX1014" s="226"/>
      <c r="VY1014" s="226"/>
      <c r="VZ1014" s="226"/>
      <c r="WA1014" s="226"/>
      <c r="WB1014" s="226"/>
      <c r="WC1014" s="226"/>
      <c r="WD1014" s="226"/>
      <c r="WE1014" s="226"/>
      <c r="WF1014" s="226"/>
      <c r="WG1014" s="226"/>
      <c r="WH1014" s="226"/>
      <c r="WI1014" s="226"/>
      <c r="WJ1014" s="226"/>
      <c r="WK1014" s="226"/>
      <c r="WL1014" s="226"/>
      <c r="WM1014" s="226"/>
      <c r="WN1014" s="226"/>
      <c r="WO1014" s="226"/>
      <c r="WP1014" s="226"/>
      <c r="WQ1014" s="226"/>
      <c r="WR1014" s="226"/>
      <c r="WS1014" s="226"/>
      <c r="WT1014" s="226"/>
      <c r="WU1014" s="226"/>
      <c r="WV1014" s="226"/>
      <c r="WW1014" s="226"/>
      <c r="WX1014" s="226"/>
      <c r="WY1014" s="226"/>
      <c r="WZ1014" s="226"/>
      <c r="XA1014" s="226"/>
      <c r="XB1014" s="226"/>
      <c r="XC1014" s="226"/>
      <c r="XD1014" s="226"/>
      <c r="XE1014" s="226"/>
      <c r="XF1014" s="226"/>
      <c r="XG1014" s="226"/>
      <c r="XH1014" s="226"/>
      <c r="XI1014" s="226"/>
      <c r="XJ1014" s="226"/>
      <c r="XK1014" s="226"/>
      <c r="XL1014" s="226"/>
      <c r="XM1014" s="226"/>
      <c r="XN1014" s="226"/>
      <c r="XO1014" s="226"/>
      <c r="XP1014" s="226"/>
      <c r="XQ1014" s="226"/>
      <c r="XR1014" s="226"/>
      <c r="XS1014" s="226"/>
      <c r="XT1014" s="226"/>
      <c r="XU1014" s="226"/>
      <c r="XV1014" s="226"/>
      <c r="XW1014" s="226"/>
      <c r="XX1014" s="226"/>
      <c r="XY1014" s="226"/>
      <c r="XZ1014" s="226"/>
      <c r="YA1014" s="226"/>
      <c r="YB1014" s="226"/>
      <c r="YC1014" s="226"/>
      <c r="YD1014" s="226"/>
      <c r="YE1014" s="226"/>
      <c r="YF1014" s="226"/>
      <c r="YG1014" s="226"/>
      <c r="YH1014" s="226"/>
      <c r="YI1014" s="226"/>
      <c r="YJ1014" s="226"/>
      <c r="YK1014" s="226"/>
      <c r="YL1014" s="226"/>
      <c r="YM1014" s="226"/>
      <c r="YN1014" s="226"/>
      <c r="YO1014" s="226"/>
      <c r="YP1014" s="226"/>
      <c r="YQ1014" s="226"/>
      <c r="YR1014" s="226"/>
      <c r="YS1014" s="226"/>
      <c r="YT1014" s="226"/>
      <c r="YU1014" s="226"/>
      <c r="YV1014" s="226"/>
      <c r="YW1014" s="226"/>
      <c r="YX1014" s="226"/>
      <c r="YY1014" s="226"/>
      <c r="YZ1014" s="226"/>
      <c r="ZA1014" s="226"/>
      <c r="ZB1014" s="226"/>
      <c r="ZC1014" s="226"/>
      <c r="ZD1014" s="226"/>
      <c r="ZE1014" s="226"/>
      <c r="ZF1014" s="226"/>
      <c r="ZG1014" s="226"/>
      <c r="ZH1014" s="226"/>
      <c r="ZI1014" s="226"/>
      <c r="ZJ1014" s="226"/>
      <c r="ZK1014" s="226"/>
      <c r="ZL1014" s="226"/>
      <c r="ZM1014" s="226"/>
      <c r="ZN1014" s="226"/>
      <c r="ZO1014" s="226"/>
      <c r="ZP1014" s="226"/>
      <c r="ZQ1014" s="226"/>
      <c r="ZR1014" s="226"/>
      <c r="ZS1014" s="226"/>
      <c r="ZT1014" s="226"/>
      <c r="ZU1014" s="226"/>
      <c r="ZV1014" s="226"/>
      <c r="ZW1014" s="226"/>
      <c r="ZX1014" s="226"/>
      <c r="ZY1014" s="226"/>
      <c r="ZZ1014" s="226"/>
      <c r="AAA1014" s="226"/>
      <c r="AAB1014" s="226"/>
      <c r="AAC1014" s="226"/>
      <c r="AAD1014" s="226"/>
      <c r="AAE1014" s="226"/>
      <c r="AAF1014" s="226"/>
      <c r="AAG1014" s="226"/>
      <c r="AAH1014" s="226"/>
      <c r="AAI1014" s="226"/>
      <c r="AAJ1014" s="226"/>
      <c r="AAK1014" s="226"/>
      <c r="AAL1014" s="226"/>
      <c r="AAM1014" s="226"/>
      <c r="AAN1014" s="226"/>
      <c r="AAO1014" s="226"/>
      <c r="AAP1014" s="226"/>
      <c r="AAQ1014" s="226"/>
      <c r="AAR1014" s="226"/>
      <c r="AAS1014" s="226"/>
      <c r="AAT1014" s="226"/>
      <c r="AAU1014" s="226"/>
      <c r="AAV1014" s="226"/>
      <c r="AAW1014" s="226"/>
      <c r="AAX1014" s="226"/>
      <c r="AAY1014" s="226"/>
      <c r="AAZ1014" s="226"/>
      <c r="ABA1014" s="226"/>
      <c r="ABB1014" s="226"/>
      <c r="ABC1014" s="226"/>
      <c r="ABD1014" s="226"/>
      <c r="ABE1014" s="226"/>
      <c r="ABF1014" s="226"/>
      <c r="ABG1014" s="226"/>
      <c r="ABH1014" s="226"/>
      <c r="ABI1014" s="226"/>
      <c r="ABJ1014" s="226"/>
      <c r="ABK1014" s="226"/>
      <c r="ABL1014" s="226"/>
      <c r="ABM1014" s="226"/>
      <c r="ABN1014" s="226"/>
      <c r="ABO1014" s="226"/>
      <c r="ABP1014" s="226"/>
      <c r="ABQ1014" s="226"/>
      <c r="ABR1014" s="226"/>
      <c r="ABS1014" s="226"/>
      <c r="ABT1014" s="226"/>
      <c r="ABU1014" s="226"/>
      <c r="ABV1014" s="226"/>
      <c r="ABW1014" s="226"/>
      <c r="ABX1014" s="226"/>
      <c r="ABY1014" s="226"/>
      <c r="ABZ1014" s="226"/>
      <c r="ACA1014" s="226"/>
      <c r="ACB1014" s="226"/>
      <c r="ACC1014" s="226"/>
      <c r="ACD1014" s="226"/>
      <c r="ACE1014" s="226"/>
      <c r="ACF1014" s="226"/>
      <c r="ACG1014" s="226"/>
      <c r="ACH1014" s="226"/>
      <c r="ACI1014" s="226"/>
      <c r="ACJ1014" s="226"/>
      <c r="ACK1014" s="226"/>
      <c r="ACL1014" s="226"/>
      <c r="ACM1014" s="226"/>
      <c r="ACN1014" s="226"/>
      <c r="ACO1014" s="226"/>
      <c r="ACP1014" s="226"/>
      <c r="ACQ1014" s="226"/>
      <c r="ACR1014" s="226"/>
      <c r="ACS1014" s="226"/>
      <c r="ACT1014" s="226"/>
      <c r="ACU1014" s="226"/>
      <c r="ACV1014" s="226"/>
      <c r="ACW1014" s="226"/>
      <c r="ACX1014" s="226"/>
      <c r="ACY1014" s="226"/>
      <c r="ACZ1014" s="226"/>
      <c r="ADA1014" s="226"/>
      <c r="ADB1014" s="226"/>
      <c r="ADC1014" s="226"/>
      <c r="ADD1014" s="226"/>
      <c r="ADE1014" s="226"/>
      <c r="ADF1014" s="226"/>
      <c r="ADG1014" s="226"/>
      <c r="ADH1014" s="226"/>
      <c r="ADI1014" s="226"/>
      <c r="ADJ1014" s="226"/>
      <c r="ADK1014" s="226"/>
      <c r="ADL1014" s="226"/>
      <c r="ADM1014" s="226"/>
      <c r="ADN1014" s="226"/>
      <c r="ADO1014" s="226"/>
      <c r="ADP1014" s="226"/>
      <c r="ADQ1014" s="226"/>
      <c r="ADR1014" s="226"/>
      <c r="ADS1014" s="226"/>
      <c r="ADT1014" s="226"/>
      <c r="ADU1014" s="226"/>
      <c r="ADV1014" s="226"/>
      <c r="ADW1014" s="226"/>
      <c r="ADX1014" s="226"/>
      <c r="ADY1014" s="226"/>
      <c r="ADZ1014" s="226"/>
      <c r="AEA1014" s="226"/>
      <c r="AEB1014" s="226"/>
      <c r="AEC1014" s="226"/>
      <c r="AED1014" s="226"/>
      <c r="AEE1014" s="226"/>
      <c r="AEF1014" s="226"/>
      <c r="AEG1014" s="226"/>
      <c r="AEH1014" s="226"/>
      <c r="AEI1014" s="226"/>
      <c r="AEJ1014" s="226"/>
      <c r="AEK1014" s="226"/>
      <c r="AEL1014" s="226"/>
      <c r="AEM1014" s="226"/>
      <c r="AEN1014" s="226"/>
      <c r="AEO1014" s="226"/>
      <c r="AEP1014" s="226"/>
      <c r="AEQ1014" s="226"/>
      <c r="AER1014" s="226"/>
      <c r="AES1014" s="226"/>
      <c r="AET1014" s="226"/>
      <c r="AEU1014" s="226"/>
      <c r="AEV1014" s="226"/>
      <c r="AEW1014" s="226"/>
      <c r="AEX1014" s="226"/>
      <c r="AEY1014" s="226"/>
      <c r="AEZ1014" s="226"/>
      <c r="AFA1014" s="226"/>
      <c r="AFB1014" s="226"/>
      <c r="AFC1014" s="226"/>
      <c r="AFD1014" s="226"/>
      <c r="AFE1014" s="226"/>
      <c r="AFF1014" s="226"/>
      <c r="AFG1014" s="226"/>
      <c r="AFH1014" s="226"/>
      <c r="AFI1014" s="226"/>
      <c r="AFJ1014" s="226"/>
      <c r="AFK1014" s="226"/>
      <c r="AFL1014" s="226"/>
      <c r="AFM1014" s="226"/>
      <c r="AFN1014" s="226"/>
      <c r="AFO1014" s="226"/>
      <c r="AFP1014" s="226"/>
      <c r="AFQ1014" s="226"/>
      <c r="AFR1014" s="226"/>
      <c r="AFS1014" s="226"/>
      <c r="AFT1014" s="226"/>
      <c r="AFU1014" s="226"/>
      <c r="AFV1014" s="226"/>
      <c r="AFW1014" s="226"/>
      <c r="AFX1014" s="226"/>
      <c r="AFY1014" s="226"/>
      <c r="AFZ1014" s="226"/>
      <c r="AGA1014" s="226"/>
      <c r="AGB1014" s="226"/>
      <c r="AGC1014" s="226"/>
      <c r="AGD1014" s="226"/>
      <c r="AGE1014" s="226"/>
      <c r="AGF1014" s="226"/>
      <c r="AGG1014" s="226"/>
      <c r="AGH1014" s="226"/>
      <c r="AGI1014" s="226"/>
      <c r="AGJ1014" s="226"/>
      <c r="AGK1014" s="226"/>
      <c r="AGL1014" s="226"/>
      <c r="AGM1014" s="226"/>
      <c r="AGN1014" s="226"/>
      <c r="AGO1014" s="226"/>
      <c r="AGP1014" s="226"/>
      <c r="AGQ1014" s="226"/>
      <c r="AGR1014" s="226"/>
      <c r="AGS1014" s="226"/>
      <c r="AGT1014" s="226"/>
      <c r="AGU1014" s="226"/>
      <c r="AGV1014" s="226"/>
      <c r="AGW1014" s="226"/>
      <c r="AGX1014" s="226"/>
      <c r="AGY1014" s="226"/>
      <c r="AGZ1014" s="226"/>
      <c r="AHA1014" s="226"/>
      <c r="AHB1014" s="226"/>
      <c r="AHC1014" s="226"/>
      <c r="AHD1014" s="226"/>
      <c r="AHE1014" s="226"/>
      <c r="AHF1014" s="226"/>
      <c r="AHG1014" s="226"/>
      <c r="AHH1014" s="226"/>
      <c r="AHI1014" s="226"/>
      <c r="AHJ1014" s="226"/>
      <c r="AHK1014" s="226"/>
      <c r="AHL1014" s="226"/>
      <c r="AHM1014" s="226"/>
      <c r="AHN1014" s="226"/>
      <c r="AHO1014" s="226"/>
      <c r="AHP1014" s="226"/>
      <c r="AHQ1014" s="226"/>
      <c r="AHR1014" s="226"/>
      <c r="AHS1014" s="226"/>
      <c r="AHT1014" s="226"/>
      <c r="AHU1014" s="226"/>
      <c r="AHV1014" s="226"/>
      <c r="AHW1014" s="226"/>
      <c r="AHX1014" s="226"/>
      <c r="AHY1014" s="226"/>
      <c r="AHZ1014" s="226"/>
      <c r="AIA1014" s="226"/>
      <c r="AIB1014" s="226"/>
      <c r="AIC1014" s="226"/>
      <c r="AID1014" s="226"/>
      <c r="AIE1014" s="226"/>
      <c r="AIF1014" s="226"/>
      <c r="AIG1014" s="226"/>
      <c r="AIH1014" s="226"/>
      <c r="AII1014" s="226"/>
      <c r="AIJ1014" s="226"/>
      <c r="AIK1014" s="226"/>
      <c r="AIL1014" s="226"/>
      <c r="AIM1014" s="226"/>
      <c r="AIN1014" s="226"/>
      <c r="AIO1014" s="226"/>
      <c r="AIP1014" s="226"/>
      <c r="AIQ1014" s="226"/>
      <c r="AIR1014" s="226"/>
      <c r="AIS1014" s="226"/>
      <c r="AIT1014" s="226"/>
      <c r="AIU1014" s="226"/>
      <c r="AIV1014" s="226"/>
      <c r="AIW1014" s="226"/>
      <c r="AIX1014" s="226"/>
      <c r="AIY1014" s="226"/>
      <c r="AIZ1014" s="226"/>
      <c r="AJA1014" s="226"/>
      <c r="AJB1014" s="226"/>
      <c r="AJC1014" s="226"/>
      <c r="AJD1014" s="226"/>
      <c r="AJE1014" s="226"/>
      <c r="AJF1014" s="226"/>
      <c r="AJG1014" s="226"/>
      <c r="AJH1014" s="226"/>
      <c r="AJI1014" s="226"/>
      <c r="AJJ1014" s="226"/>
      <c r="AJK1014" s="226"/>
      <c r="AJL1014" s="226"/>
      <c r="AJM1014" s="226"/>
      <c r="AJN1014" s="226"/>
      <c r="AJO1014" s="226"/>
      <c r="AJP1014" s="226"/>
      <c r="AJQ1014" s="226"/>
      <c r="AJR1014" s="226"/>
      <c r="AJS1014" s="226"/>
      <c r="AJT1014" s="226"/>
      <c r="AJU1014" s="226"/>
      <c r="AJV1014" s="226"/>
      <c r="AJW1014" s="226"/>
      <c r="AJX1014" s="226"/>
      <c r="AJY1014" s="226"/>
      <c r="AJZ1014" s="226"/>
      <c r="AKA1014" s="226"/>
      <c r="AKB1014" s="226"/>
      <c r="AKC1014" s="226"/>
      <c r="AKD1014" s="226"/>
      <c r="AKE1014" s="226"/>
      <c r="AKF1014" s="226"/>
      <c r="AKG1014" s="226"/>
      <c r="AKH1014" s="226"/>
      <c r="AKI1014" s="226"/>
      <c r="AKJ1014" s="226"/>
      <c r="AKK1014" s="226"/>
      <c r="AKL1014" s="226"/>
      <c r="AKM1014" s="226"/>
      <c r="AKN1014" s="226"/>
      <c r="AKO1014" s="226"/>
      <c r="AKP1014" s="226"/>
      <c r="AKQ1014" s="226"/>
      <c r="AKR1014" s="226"/>
      <c r="AKS1014" s="226"/>
      <c r="AKT1014" s="226"/>
      <c r="AKU1014" s="226"/>
      <c r="AKV1014" s="226"/>
      <c r="AKW1014" s="226"/>
      <c r="AKX1014" s="226"/>
      <c r="AKY1014" s="226"/>
      <c r="AKZ1014" s="226"/>
      <c r="ALA1014" s="226"/>
      <c r="ALB1014" s="226"/>
      <c r="ALC1014" s="226"/>
      <c r="ALD1014" s="226"/>
      <c r="ALE1014" s="226"/>
      <c r="ALF1014" s="226"/>
      <c r="ALG1014" s="226"/>
      <c r="ALH1014" s="226"/>
      <c r="ALI1014" s="226"/>
      <c r="ALJ1014" s="226"/>
      <c r="ALK1014" s="226"/>
      <c r="ALL1014" s="226"/>
      <c r="ALM1014" s="226"/>
      <c r="ALN1014" s="226"/>
      <c r="ALO1014" s="226"/>
      <c r="ALP1014" s="226"/>
      <c r="ALQ1014" s="226"/>
      <c r="ALR1014" s="226"/>
      <c r="ALS1014" s="226"/>
      <c r="ALT1014" s="226"/>
      <c r="ALU1014" s="226"/>
      <c r="ALV1014" s="226"/>
      <c r="ALW1014" s="226"/>
      <c r="ALX1014" s="226"/>
      <c r="ALY1014" s="226"/>
      <c r="ALZ1014" s="226"/>
      <c r="AMA1014" s="226"/>
      <c r="AMB1014" s="226"/>
      <c r="AMC1014" s="226"/>
      <c r="AMD1014" s="226"/>
      <c r="AME1014" s="226"/>
      <c r="AMF1014" s="226"/>
      <c r="AMG1014" s="226"/>
      <c r="AMH1014" s="226"/>
      <c r="AMI1014" s="226"/>
      <c r="AMJ1014" s="226"/>
      <c r="AMK1014" s="226"/>
      <c r="AML1014" s="226"/>
      <c r="AMM1014" s="226"/>
      <c r="AMN1014" s="226"/>
      <c r="AMO1014" s="226"/>
      <c r="AMP1014" s="226"/>
      <c r="AMQ1014" s="226"/>
      <c r="AMR1014" s="226"/>
      <c r="AMS1014" s="226"/>
      <c r="AMT1014" s="226"/>
      <c r="AMU1014" s="226"/>
      <c r="AMV1014" s="226"/>
      <c r="AMW1014" s="226"/>
      <c r="AMX1014" s="226"/>
    </row>
    <row r="1015" spans="1:1038" s="398" customFormat="1" ht="18" customHeight="1">
      <c r="A1015" s="548"/>
      <c r="B1015" s="543"/>
      <c r="C1015" s="226"/>
      <c r="D1015" s="225"/>
      <c r="E1015" s="226">
        <v>114</v>
      </c>
      <c r="F1015" s="226">
        <v>2</v>
      </c>
      <c r="G1015" s="391" t="str">
        <f t="shared" si="844"/>
        <v>114-2</v>
      </c>
      <c r="H1015" s="226">
        <v>81</v>
      </c>
      <c r="I1015" s="226">
        <v>81.5</v>
      </c>
      <c r="J1015" s="544"/>
      <c r="K1015" s="545"/>
      <c r="L1015" s="171">
        <f>(VLOOKUP($G1015,Depth_Lookup!$A$3:$J$410,10,FALSE))+(H1015/100)</f>
        <v>301.19</v>
      </c>
      <c r="M1015" s="171">
        <f>(VLOOKUP($G1015,Depth_Lookup!$A$3:$J$410,10,FALSE))+(I1015/100)</f>
        <v>301.19499999999999</v>
      </c>
      <c r="N1015" s="232"/>
      <c r="O1015" s="226"/>
      <c r="P1015" s="226"/>
      <c r="Q1015" s="226"/>
      <c r="R1015" s="391"/>
      <c r="S1015" s="226"/>
      <c r="T1015" s="226"/>
      <c r="U1015" s="226"/>
      <c r="V1015" s="226"/>
      <c r="W1015" s="226"/>
      <c r="X1015" s="392"/>
      <c r="Y1015" s="226"/>
      <c r="Z1015" s="226"/>
      <c r="AA1015" s="226"/>
      <c r="AB1015" s="226"/>
      <c r="AC1015" s="226"/>
      <c r="AD1015" s="226"/>
      <c r="AE1015" s="393"/>
      <c r="AF1015" s="391"/>
      <c r="AG1015" s="394"/>
      <c r="AH1015" s="226"/>
      <c r="AI1015" s="257"/>
      <c r="AJ1015" s="226"/>
      <c r="AK1015" s="226"/>
      <c r="AL1015" s="226"/>
      <c r="AM1015" s="226"/>
      <c r="AN1015" s="226"/>
      <c r="AO1015" s="257"/>
      <c r="AP1015" s="226"/>
      <c r="AQ1015" s="226"/>
      <c r="AR1015" s="226"/>
      <c r="AS1015" s="226"/>
      <c r="AT1015" s="226"/>
      <c r="AU1015" s="257"/>
      <c r="AV1015" s="226"/>
      <c r="AW1015" s="226"/>
      <c r="AX1015" s="226"/>
      <c r="AY1015" s="226"/>
      <c r="AZ1015" s="226"/>
      <c r="BA1015" s="257"/>
      <c r="BB1015" s="226"/>
      <c r="BC1015" s="226"/>
      <c r="BD1015" s="226"/>
      <c r="BE1015" s="226"/>
      <c r="BF1015" s="226"/>
      <c r="BG1015" s="257"/>
      <c r="BH1015" s="226"/>
      <c r="BI1015" s="226"/>
      <c r="BJ1015" s="226"/>
      <c r="BK1015" s="226"/>
      <c r="BL1015" s="226"/>
      <c r="BM1015" s="257"/>
      <c r="BN1015" s="226"/>
      <c r="BO1015" s="226"/>
      <c r="BP1015" s="226"/>
      <c r="BQ1015" s="226"/>
      <c r="BR1015" s="226"/>
      <c r="BS1015" s="226"/>
      <c r="BT1015" s="226"/>
      <c r="BU1015" s="226"/>
      <c r="BV1015" s="226"/>
      <c r="BW1015" s="226"/>
      <c r="BX1015" s="226"/>
      <c r="BY1015" s="257"/>
      <c r="BZ1015" s="226"/>
      <c r="CA1015" s="226"/>
      <c r="CB1015" s="226"/>
      <c r="CC1015" s="226"/>
      <c r="CD1015" s="226"/>
      <c r="CE1015" s="226"/>
      <c r="CF1015" s="399"/>
      <c r="CG1015" s="259"/>
      <c r="CH1015" s="150"/>
      <c r="CI1015" s="150"/>
      <c r="CJ1015" s="150"/>
      <c r="CK1015" s="158"/>
      <c r="CL1015" s="395"/>
      <c r="CM1015" s="395"/>
      <c r="CN1015" s="395"/>
      <c r="CO1015" s="395"/>
      <c r="CP1015" s="395"/>
      <c r="CQ1015" s="395"/>
      <c r="CR1015" s="395"/>
      <c r="CS1015" s="395"/>
      <c r="CT1015" s="395"/>
      <c r="CU1015" s="395"/>
      <c r="CV1015" s="395"/>
      <c r="CW1015" s="395"/>
      <c r="CX1015" s="395"/>
      <c r="CY1015" s="395"/>
      <c r="CZ1015" s="395"/>
      <c r="DA1015" s="395"/>
      <c r="DB1015" s="395"/>
      <c r="DC1015" s="256"/>
      <c r="DD1015" s="395"/>
      <c r="DE1015" s="395"/>
      <c r="DF1015" s="395"/>
      <c r="DG1015" s="395"/>
      <c r="DH1015" s="395"/>
      <c r="DI1015" s="395"/>
      <c r="DJ1015" s="395"/>
      <c r="DK1015" s="396"/>
      <c r="DL1015" s="259"/>
      <c r="DM1015" s="395"/>
      <c r="DN1015" s="395"/>
      <c r="DO1015" s="397"/>
      <c r="DQ1015" s="259"/>
      <c r="DR1015" s="397"/>
      <c r="DS1015" s="259"/>
      <c r="DT1015" s="263"/>
      <c r="DU1015" s="256"/>
      <c r="DV1015" s="256"/>
      <c r="DW1015" s="400"/>
      <c r="DX1015" s="155"/>
      <c r="DY1015" s="155"/>
      <c r="DZ1015" s="546"/>
      <c r="EA1015" s="104"/>
      <c r="EB1015" s="256"/>
      <c r="EC1015" s="104"/>
      <c r="ED1015" s="229" t="s">
        <v>2517</v>
      </c>
      <c r="EE1015" s="401"/>
      <c r="EF1015" s="402"/>
      <c r="EG1015" s="401"/>
      <c r="EH1015" s="403"/>
      <c r="EI1015" s="404"/>
      <c r="EJ1015" s="405"/>
      <c r="EK1015" s="406"/>
      <c r="EL1015" s="401"/>
      <c r="EM1015" s="403"/>
      <c r="EN1015" s="403" t="s">
        <v>1448</v>
      </c>
      <c r="EO1015" s="407">
        <v>0.3</v>
      </c>
      <c r="EP1015" s="407" t="s">
        <v>2202</v>
      </c>
      <c r="EQ1015" s="407"/>
      <c r="ER1015" s="407"/>
      <c r="ES1015" s="407"/>
      <c r="ET1015" s="407"/>
      <c r="EU1015" s="407"/>
      <c r="EV1015" s="408">
        <v>13</v>
      </c>
      <c r="EW1015" s="408">
        <v>270</v>
      </c>
      <c r="EX1015" s="408">
        <v>36</v>
      </c>
      <c r="EY1015" s="408">
        <v>0</v>
      </c>
      <c r="EZ1015" s="192">
        <f t="shared" si="755"/>
        <v>162.37167905748061</v>
      </c>
      <c r="FA1015" s="192">
        <f t="shared" si="756"/>
        <v>162.37167905748061</v>
      </c>
      <c r="FB1015" s="192">
        <f t="shared" si="757"/>
        <v>52.680231964532538</v>
      </c>
      <c r="FC1015" s="192">
        <f t="shared" si="758"/>
        <v>252.37167905748061</v>
      </c>
      <c r="FD1015" s="192">
        <f t="shared" si="759"/>
        <v>37.319768035467462</v>
      </c>
      <c r="FE1015" s="193">
        <f t="shared" si="760"/>
        <v>342.37167905748061</v>
      </c>
      <c r="FF1015" s="194">
        <f t="shared" si="761"/>
        <v>37.319768035467462</v>
      </c>
      <c r="FG1015" s="401"/>
      <c r="FH1015" s="403"/>
      <c r="FI1015" s="778">
        <f t="shared" si="762"/>
        <v>0.3</v>
      </c>
      <c r="FJ1015" s="779">
        <f t="shared" si="763"/>
        <v>37.319768035467462</v>
      </c>
      <c r="FK1015" s="779">
        <f t="shared" si="764"/>
        <v>52.680231964532538</v>
      </c>
      <c r="FL1015" s="780">
        <f t="shared" si="765"/>
        <v>0.91944349849545348</v>
      </c>
      <c r="FM1015" s="169">
        <f t="shared" si="766"/>
        <v>0.79526435702862019</v>
      </c>
      <c r="FN1015" s="783">
        <f t="shared" si="767"/>
        <v>0.23857930710858605</v>
      </c>
      <c r="FO1015" s="226"/>
      <c r="FP1015" s="226"/>
      <c r="FQ1015" s="226"/>
      <c r="FR1015" s="226"/>
      <c r="FS1015" s="226"/>
      <c r="FT1015" s="226"/>
      <c r="FU1015" s="226"/>
      <c r="FV1015" s="226"/>
      <c r="FW1015" s="226"/>
      <c r="FX1015" s="226"/>
      <c r="FY1015" s="226"/>
      <c r="FZ1015" s="226"/>
      <c r="GA1015" s="226"/>
      <c r="GB1015" s="226"/>
      <c r="GC1015" s="226"/>
      <c r="GD1015" s="226"/>
      <c r="GE1015" s="226"/>
      <c r="GF1015" s="226"/>
      <c r="GG1015" s="226"/>
      <c r="GH1015" s="226"/>
      <c r="GI1015" s="226"/>
      <c r="GJ1015" s="226"/>
      <c r="GK1015" s="226"/>
      <c r="GL1015" s="226"/>
      <c r="GM1015" s="226"/>
      <c r="GN1015" s="226"/>
      <c r="GO1015" s="226"/>
      <c r="GP1015" s="226"/>
      <c r="GQ1015" s="226"/>
      <c r="GR1015" s="226"/>
      <c r="GS1015" s="226"/>
      <c r="GT1015" s="226"/>
      <c r="GU1015" s="226"/>
      <c r="GV1015" s="226"/>
      <c r="GW1015" s="226"/>
      <c r="GX1015" s="226"/>
      <c r="GY1015" s="226"/>
      <c r="GZ1015" s="226"/>
      <c r="HA1015" s="226"/>
      <c r="HB1015" s="226"/>
      <c r="HC1015" s="226"/>
      <c r="HD1015" s="226"/>
      <c r="HE1015" s="226"/>
      <c r="HF1015" s="226"/>
      <c r="HG1015" s="226"/>
      <c r="HH1015" s="226"/>
      <c r="HI1015" s="226"/>
      <c r="HJ1015" s="226"/>
      <c r="HK1015" s="226"/>
      <c r="HL1015" s="226"/>
      <c r="HM1015" s="226"/>
      <c r="HN1015" s="226"/>
      <c r="HO1015" s="226"/>
      <c r="HP1015" s="226"/>
      <c r="HQ1015" s="226"/>
      <c r="HR1015" s="226"/>
      <c r="HS1015" s="226"/>
      <c r="HT1015" s="226"/>
      <c r="HU1015" s="226"/>
      <c r="HV1015" s="226"/>
      <c r="HW1015" s="226"/>
      <c r="HX1015" s="226"/>
      <c r="HY1015" s="226"/>
      <c r="HZ1015" s="226"/>
      <c r="IA1015" s="226"/>
      <c r="IB1015" s="226"/>
      <c r="IC1015" s="226"/>
      <c r="ID1015" s="226"/>
      <c r="IE1015" s="226"/>
      <c r="IF1015" s="226"/>
      <c r="IG1015" s="226"/>
      <c r="IH1015" s="226"/>
      <c r="II1015" s="226"/>
      <c r="IJ1015" s="226"/>
      <c r="IK1015" s="226"/>
      <c r="IL1015" s="226"/>
      <c r="IM1015" s="226"/>
      <c r="IN1015" s="226"/>
      <c r="IO1015" s="226"/>
      <c r="IP1015" s="226"/>
      <c r="IQ1015" s="226"/>
      <c r="IR1015" s="226"/>
      <c r="IS1015" s="226"/>
      <c r="IT1015" s="226"/>
      <c r="IU1015" s="226"/>
      <c r="IV1015" s="226"/>
      <c r="IW1015" s="226"/>
      <c r="IX1015" s="226"/>
      <c r="IY1015" s="226"/>
      <c r="IZ1015" s="226"/>
      <c r="JA1015" s="226"/>
      <c r="JB1015" s="226"/>
      <c r="JC1015" s="226"/>
      <c r="JD1015" s="226"/>
      <c r="JE1015" s="226"/>
      <c r="JF1015" s="226"/>
      <c r="JG1015" s="226"/>
      <c r="JH1015" s="226"/>
      <c r="JI1015" s="226"/>
      <c r="JJ1015" s="226"/>
      <c r="JK1015" s="226"/>
      <c r="JL1015" s="226"/>
      <c r="JM1015" s="226"/>
      <c r="JN1015" s="226"/>
      <c r="JO1015" s="226"/>
      <c r="JP1015" s="226"/>
      <c r="JQ1015" s="226"/>
      <c r="JR1015" s="226"/>
      <c r="JS1015" s="226"/>
      <c r="JT1015" s="226"/>
      <c r="JU1015" s="226"/>
      <c r="JV1015" s="226"/>
      <c r="JW1015" s="226"/>
      <c r="JX1015" s="226"/>
      <c r="JY1015" s="226"/>
      <c r="JZ1015" s="226"/>
      <c r="KA1015" s="226"/>
      <c r="KB1015" s="226"/>
      <c r="KC1015" s="226"/>
      <c r="KD1015" s="226"/>
      <c r="KE1015" s="226"/>
      <c r="KF1015" s="226"/>
      <c r="KG1015" s="226"/>
      <c r="KH1015" s="226"/>
      <c r="KI1015" s="226"/>
      <c r="KJ1015" s="226"/>
      <c r="KK1015" s="226"/>
      <c r="KL1015" s="226"/>
      <c r="KM1015" s="226"/>
      <c r="KN1015" s="226"/>
      <c r="KO1015" s="226"/>
      <c r="KP1015" s="226"/>
      <c r="KQ1015" s="226"/>
      <c r="KR1015" s="226"/>
      <c r="KS1015" s="226"/>
      <c r="KT1015" s="226"/>
      <c r="KU1015" s="226"/>
      <c r="KV1015" s="226"/>
      <c r="KW1015" s="226"/>
      <c r="KX1015" s="226"/>
      <c r="KY1015" s="226"/>
      <c r="KZ1015" s="226"/>
      <c r="LA1015" s="226"/>
      <c r="LB1015" s="226"/>
      <c r="LC1015" s="226"/>
      <c r="LD1015" s="226"/>
      <c r="LE1015" s="226"/>
      <c r="LF1015" s="226"/>
      <c r="LG1015" s="226"/>
      <c r="LH1015" s="226"/>
      <c r="LI1015" s="226"/>
      <c r="LJ1015" s="226"/>
      <c r="LK1015" s="226"/>
      <c r="LL1015" s="226"/>
      <c r="LM1015" s="226"/>
      <c r="LN1015" s="226"/>
      <c r="LO1015" s="226"/>
      <c r="LP1015" s="226"/>
      <c r="LQ1015" s="226"/>
      <c r="LR1015" s="226"/>
      <c r="LS1015" s="226"/>
      <c r="LT1015" s="226"/>
      <c r="LU1015" s="226"/>
      <c r="LV1015" s="226"/>
      <c r="LW1015" s="226"/>
      <c r="LX1015" s="226"/>
      <c r="LY1015" s="226"/>
      <c r="LZ1015" s="226"/>
      <c r="MA1015" s="226"/>
      <c r="MB1015" s="226"/>
      <c r="MC1015" s="226"/>
      <c r="MD1015" s="226"/>
      <c r="ME1015" s="226"/>
      <c r="MF1015" s="226"/>
      <c r="MG1015" s="226"/>
      <c r="MH1015" s="226"/>
      <c r="MI1015" s="226"/>
      <c r="MJ1015" s="226"/>
      <c r="MK1015" s="226"/>
      <c r="ML1015" s="226"/>
      <c r="MM1015" s="226"/>
      <c r="MN1015" s="226"/>
      <c r="MO1015" s="226"/>
      <c r="MP1015" s="226"/>
      <c r="MQ1015" s="226"/>
      <c r="MR1015" s="226"/>
      <c r="MS1015" s="226"/>
      <c r="MT1015" s="226"/>
      <c r="MU1015" s="226"/>
      <c r="MV1015" s="226"/>
      <c r="MW1015" s="226"/>
      <c r="MX1015" s="226"/>
      <c r="MY1015" s="226"/>
      <c r="MZ1015" s="226"/>
      <c r="NA1015" s="226"/>
      <c r="NB1015" s="226"/>
      <c r="NC1015" s="226"/>
      <c r="ND1015" s="226"/>
      <c r="NE1015" s="226"/>
      <c r="NF1015" s="226"/>
      <c r="NG1015" s="226"/>
      <c r="NH1015" s="226"/>
      <c r="NI1015" s="226"/>
      <c r="NJ1015" s="226"/>
      <c r="NK1015" s="226"/>
      <c r="NL1015" s="226"/>
      <c r="NM1015" s="226"/>
      <c r="NN1015" s="226"/>
      <c r="NO1015" s="226"/>
      <c r="NP1015" s="226"/>
      <c r="NQ1015" s="226"/>
      <c r="NR1015" s="226"/>
      <c r="NS1015" s="226"/>
      <c r="NT1015" s="226"/>
      <c r="NU1015" s="226"/>
      <c r="NV1015" s="226"/>
      <c r="NW1015" s="226"/>
      <c r="NX1015" s="226"/>
      <c r="NY1015" s="226"/>
      <c r="NZ1015" s="226"/>
      <c r="OA1015" s="226"/>
      <c r="OB1015" s="226"/>
      <c r="OC1015" s="226"/>
      <c r="OD1015" s="226"/>
      <c r="OE1015" s="226"/>
      <c r="OF1015" s="226"/>
      <c r="OG1015" s="226"/>
      <c r="OH1015" s="226"/>
      <c r="OI1015" s="226"/>
      <c r="OJ1015" s="226"/>
      <c r="OK1015" s="226"/>
      <c r="OL1015" s="226"/>
      <c r="OM1015" s="226"/>
      <c r="ON1015" s="226"/>
      <c r="OO1015" s="226"/>
      <c r="OP1015" s="226"/>
      <c r="OQ1015" s="226"/>
      <c r="OR1015" s="226"/>
      <c r="OS1015" s="226"/>
      <c r="OT1015" s="226"/>
      <c r="OU1015" s="226"/>
      <c r="OV1015" s="226"/>
      <c r="OW1015" s="226"/>
      <c r="OX1015" s="226"/>
      <c r="OY1015" s="226"/>
      <c r="OZ1015" s="226"/>
      <c r="PA1015" s="226"/>
      <c r="PB1015" s="226"/>
      <c r="PC1015" s="226"/>
      <c r="PD1015" s="226"/>
      <c r="PE1015" s="226"/>
      <c r="PF1015" s="226"/>
      <c r="PG1015" s="226"/>
      <c r="PH1015" s="226"/>
      <c r="PI1015" s="226"/>
      <c r="PJ1015" s="226"/>
      <c r="PK1015" s="226"/>
      <c r="PL1015" s="226"/>
      <c r="PM1015" s="226"/>
      <c r="PN1015" s="226"/>
      <c r="PO1015" s="226"/>
      <c r="PP1015" s="226"/>
      <c r="PQ1015" s="226"/>
      <c r="PR1015" s="226"/>
      <c r="PS1015" s="226"/>
      <c r="PT1015" s="226"/>
      <c r="PU1015" s="226"/>
      <c r="PV1015" s="226"/>
      <c r="PW1015" s="226"/>
      <c r="PX1015" s="226"/>
      <c r="PY1015" s="226"/>
      <c r="PZ1015" s="226"/>
      <c r="QA1015" s="226"/>
      <c r="QB1015" s="226"/>
      <c r="QC1015" s="226"/>
      <c r="QD1015" s="226"/>
      <c r="QE1015" s="226"/>
      <c r="QF1015" s="226"/>
      <c r="QG1015" s="226"/>
      <c r="QH1015" s="226"/>
      <c r="QI1015" s="226"/>
      <c r="QJ1015" s="226"/>
      <c r="QK1015" s="226"/>
      <c r="QL1015" s="226"/>
      <c r="QM1015" s="226"/>
      <c r="QN1015" s="226"/>
      <c r="QO1015" s="226"/>
      <c r="QP1015" s="226"/>
      <c r="QQ1015" s="226"/>
      <c r="QR1015" s="226"/>
      <c r="QS1015" s="226"/>
      <c r="QT1015" s="226"/>
      <c r="QU1015" s="226"/>
      <c r="QV1015" s="226"/>
      <c r="QW1015" s="226"/>
      <c r="QX1015" s="226"/>
      <c r="QY1015" s="226"/>
      <c r="QZ1015" s="226"/>
      <c r="RA1015" s="226"/>
      <c r="RB1015" s="226"/>
      <c r="RC1015" s="226"/>
      <c r="RD1015" s="226"/>
      <c r="RE1015" s="226"/>
      <c r="RF1015" s="226"/>
      <c r="RG1015" s="226"/>
      <c r="RH1015" s="226"/>
      <c r="RI1015" s="226"/>
      <c r="RJ1015" s="226"/>
      <c r="RK1015" s="226"/>
      <c r="RL1015" s="226"/>
      <c r="RM1015" s="226"/>
      <c r="RN1015" s="226"/>
      <c r="RO1015" s="226"/>
      <c r="RP1015" s="226"/>
      <c r="RQ1015" s="226"/>
      <c r="RR1015" s="226"/>
      <c r="RS1015" s="226"/>
      <c r="RT1015" s="226"/>
      <c r="RU1015" s="226"/>
      <c r="RV1015" s="226"/>
      <c r="RW1015" s="226"/>
      <c r="RX1015" s="226"/>
      <c r="RY1015" s="226"/>
      <c r="RZ1015" s="226"/>
      <c r="SA1015" s="226"/>
      <c r="SB1015" s="226"/>
      <c r="SC1015" s="226"/>
      <c r="SD1015" s="226"/>
      <c r="SE1015" s="226"/>
      <c r="SF1015" s="226"/>
      <c r="SG1015" s="226"/>
      <c r="SH1015" s="226"/>
      <c r="SI1015" s="226"/>
      <c r="SJ1015" s="226"/>
      <c r="SK1015" s="226"/>
      <c r="SL1015" s="226"/>
      <c r="SM1015" s="226"/>
      <c r="SN1015" s="226"/>
      <c r="SO1015" s="226"/>
      <c r="SP1015" s="226"/>
      <c r="SQ1015" s="226"/>
      <c r="SR1015" s="226"/>
      <c r="SS1015" s="226"/>
      <c r="ST1015" s="226"/>
      <c r="SU1015" s="226"/>
      <c r="SV1015" s="226"/>
      <c r="SW1015" s="226"/>
      <c r="SX1015" s="226"/>
      <c r="SY1015" s="226"/>
      <c r="SZ1015" s="226"/>
      <c r="TA1015" s="226"/>
      <c r="TB1015" s="226"/>
      <c r="TC1015" s="226"/>
      <c r="TD1015" s="226"/>
      <c r="TE1015" s="226"/>
      <c r="TF1015" s="226"/>
      <c r="TG1015" s="226"/>
      <c r="TH1015" s="226"/>
      <c r="TI1015" s="226"/>
      <c r="TJ1015" s="226"/>
      <c r="TK1015" s="226"/>
      <c r="TL1015" s="226"/>
      <c r="TM1015" s="226"/>
      <c r="TN1015" s="226"/>
      <c r="TO1015" s="226"/>
      <c r="TP1015" s="226"/>
      <c r="TQ1015" s="226"/>
      <c r="TR1015" s="226"/>
      <c r="TS1015" s="226"/>
      <c r="TT1015" s="226"/>
      <c r="TU1015" s="226"/>
      <c r="TV1015" s="226"/>
      <c r="TW1015" s="226"/>
      <c r="TX1015" s="226"/>
      <c r="TY1015" s="226"/>
      <c r="TZ1015" s="226"/>
      <c r="UA1015" s="226"/>
      <c r="UB1015" s="226"/>
      <c r="UC1015" s="226"/>
      <c r="UD1015" s="226"/>
      <c r="UE1015" s="226"/>
      <c r="UF1015" s="226"/>
      <c r="UG1015" s="226"/>
      <c r="UH1015" s="226"/>
      <c r="UI1015" s="226"/>
      <c r="UJ1015" s="226"/>
      <c r="UK1015" s="226"/>
      <c r="UL1015" s="226"/>
      <c r="UM1015" s="226"/>
      <c r="UN1015" s="226"/>
      <c r="UO1015" s="226"/>
      <c r="UP1015" s="226"/>
      <c r="UQ1015" s="226"/>
      <c r="UR1015" s="226"/>
      <c r="US1015" s="226"/>
      <c r="UT1015" s="226"/>
      <c r="UU1015" s="226"/>
      <c r="UV1015" s="226"/>
      <c r="UW1015" s="226"/>
      <c r="UX1015" s="226"/>
      <c r="UY1015" s="226"/>
      <c r="UZ1015" s="226"/>
      <c r="VA1015" s="226"/>
      <c r="VB1015" s="226"/>
      <c r="VC1015" s="226"/>
      <c r="VD1015" s="226"/>
      <c r="VE1015" s="226"/>
      <c r="VF1015" s="226"/>
      <c r="VG1015" s="226"/>
      <c r="VH1015" s="226"/>
      <c r="VI1015" s="226"/>
      <c r="VJ1015" s="226"/>
      <c r="VK1015" s="226"/>
      <c r="VL1015" s="226"/>
      <c r="VM1015" s="226"/>
      <c r="VN1015" s="226"/>
      <c r="VO1015" s="226"/>
      <c r="VP1015" s="226"/>
      <c r="VQ1015" s="226"/>
      <c r="VR1015" s="226"/>
      <c r="VS1015" s="226"/>
      <c r="VT1015" s="226"/>
      <c r="VU1015" s="226"/>
      <c r="VV1015" s="226"/>
      <c r="VW1015" s="226"/>
      <c r="VX1015" s="226"/>
      <c r="VY1015" s="226"/>
      <c r="VZ1015" s="226"/>
      <c r="WA1015" s="226"/>
      <c r="WB1015" s="226"/>
      <c r="WC1015" s="226"/>
      <c r="WD1015" s="226"/>
      <c r="WE1015" s="226"/>
      <c r="WF1015" s="226"/>
      <c r="WG1015" s="226"/>
      <c r="WH1015" s="226"/>
      <c r="WI1015" s="226"/>
      <c r="WJ1015" s="226"/>
      <c r="WK1015" s="226"/>
      <c r="WL1015" s="226"/>
      <c r="WM1015" s="226"/>
      <c r="WN1015" s="226"/>
      <c r="WO1015" s="226"/>
      <c r="WP1015" s="226"/>
      <c r="WQ1015" s="226"/>
      <c r="WR1015" s="226"/>
      <c r="WS1015" s="226"/>
      <c r="WT1015" s="226"/>
      <c r="WU1015" s="226"/>
      <c r="WV1015" s="226"/>
      <c r="WW1015" s="226"/>
      <c r="WX1015" s="226"/>
      <c r="WY1015" s="226"/>
      <c r="WZ1015" s="226"/>
      <c r="XA1015" s="226"/>
      <c r="XB1015" s="226"/>
      <c r="XC1015" s="226"/>
      <c r="XD1015" s="226"/>
      <c r="XE1015" s="226"/>
      <c r="XF1015" s="226"/>
      <c r="XG1015" s="226"/>
      <c r="XH1015" s="226"/>
      <c r="XI1015" s="226"/>
      <c r="XJ1015" s="226"/>
      <c r="XK1015" s="226"/>
      <c r="XL1015" s="226"/>
      <c r="XM1015" s="226"/>
      <c r="XN1015" s="226"/>
      <c r="XO1015" s="226"/>
      <c r="XP1015" s="226"/>
      <c r="XQ1015" s="226"/>
      <c r="XR1015" s="226"/>
      <c r="XS1015" s="226"/>
      <c r="XT1015" s="226"/>
      <c r="XU1015" s="226"/>
      <c r="XV1015" s="226"/>
      <c r="XW1015" s="226"/>
      <c r="XX1015" s="226"/>
      <c r="XY1015" s="226"/>
      <c r="XZ1015" s="226"/>
      <c r="YA1015" s="226"/>
      <c r="YB1015" s="226"/>
      <c r="YC1015" s="226"/>
      <c r="YD1015" s="226"/>
      <c r="YE1015" s="226"/>
      <c r="YF1015" s="226"/>
      <c r="YG1015" s="226"/>
      <c r="YH1015" s="226"/>
      <c r="YI1015" s="226"/>
      <c r="YJ1015" s="226"/>
      <c r="YK1015" s="226"/>
      <c r="YL1015" s="226"/>
      <c r="YM1015" s="226"/>
      <c r="YN1015" s="226"/>
      <c r="YO1015" s="226"/>
      <c r="YP1015" s="226"/>
      <c r="YQ1015" s="226"/>
      <c r="YR1015" s="226"/>
      <c r="YS1015" s="226"/>
      <c r="YT1015" s="226"/>
      <c r="YU1015" s="226"/>
      <c r="YV1015" s="226"/>
      <c r="YW1015" s="226"/>
      <c r="YX1015" s="226"/>
      <c r="YY1015" s="226"/>
      <c r="YZ1015" s="226"/>
      <c r="ZA1015" s="226"/>
      <c r="ZB1015" s="226"/>
      <c r="ZC1015" s="226"/>
      <c r="ZD1015" s="226"/>
      <c r="ZE1015" s="226"/>
      <c r="ZF1015" s="226"/>
      <c r="ZG1015" s="226"/>
      <c r="ZH1015" s="226"/>
      <c r="ZI1015" s="226"/>
      <c r="ZJ1015" s="226"/>
      <c r="ZK1015" s="226"/>
      <c r="ZL1015" s="226"/>
      <c r="ZM1015" s="226"/>
      <c r="ZN1015" s="226"/>
      <c r="ZO1015" s="226"/>
      <c r="ZP1015" s="226"/>
      <c r="ZQ1015" s="226"/>
      <c r="ZR1015" s="226"/>
      <c r="ZS1015" s="226"/>
      <c r="ZT1015" s="226"/>
      <c r="ZU1015" s="226"/>
      <c r="ZV1015" s="226"/>
      <c r="ZW1015" s="226"/>
      <c r="ZX1015" s="226"/>
      <c r="ZY1015" s="226"/>
      <c r="ZZ1015" s="226"/>
      <c r="AAA1015" s="226"/>
      <c r="AAB1015" s="226"/>
      <c r="AAC1015" s="226"/>
      <c r="AAD1015" s="226"/>
      <c r="AAE1015" s="226"/>
      <c r="AAF1015" s="226"/>
      <c r="AAG1015" s="226"/>
      <c r="AAH1015" s="226"/>
      <c r="AAI1015" s="226"/>
      <c r="AAJ1015" s="226"/>
      <c r="AAK1015" s="226"/>
      <c r="AAL1015" s="226"/>
      <c r="AAM1015" s="226"/>
      <c r="AAN1015" s="226"/>
      <c r="AAO1015" s="226"/>
      <c r="AAP1015" s="226"/>
      <c r="AAQ1015" s="226"/>
      <c r="AAR1015" s="226"/>
      <c r="AAS1015" s="226"/>
      <c r="AAT1015" s="226"/>
      <c r="AAU1015" s="226"/>
      <c r="AAV1015" s="226"/>
      <c r="AAW1015" s="226"/>
      <c r="AAX1015" s="226"/>
      <c r="AAY1015" s="226"/>
      <c r="AAZ1015" s="226"/>
      <c r="ABA1015" s="226"/>
      <c r="ABB1015" s="226"/>
      <c r="ABC1015" s="226"/>
      <c r="ABD1015" s="226"/>
      <c r="ABE1015" s="226"/>
      <c r="ABF1015" s="226"/>
      <c r="ABG1015" s="226"/>
      <c r="ABH1015" s="226"/>
      <c r="ABI1015" s="226"/>
      <c r="ABJ1015" s="226"/>
      <c r="ABK1015" s="226"/>
      <c r="ABL1015" s="226"/>
      <c r="ABM1015" s="226"/>
      <c r="ABN1015" s="226"/>
      <c r="ABO1015" s="226"/>
      <c r="ABP1015" s="226"/>
      <c r="ABQ1015" s="226"/>
      <c r="ABR1015" s="226"/>
      <c r="ABS1015" s="226"/>
      <c r="ABT1015" s="226"/>
      <c r="ABU1015" s="226"/>
      <c r="ABV1015" s="226"/>
      <c r="ABW1015" s="226"/>
      <c r="ABX1015" s="226"/>
      <c r="ABY1015" s="226"/>
      <c r="ABZ1015" s="226"/>
      <c r="ACA1015" s="226"/>
      <c r="ACB1015" s="226"/>
      <c r="ACC1015" s="226"/>
      <c r="ACD1015" s="226"/>
      <c r="ACE1015" s="226"/>
      <c r="ACF1015" s="226"/>
      <c r="ACG1015" s="226"/>
      <c r="ACH1015" s="226"/>
      <c r="ACI1015" s="226"/>
      <c r="ACJ1015" s="226"/>
      <c r="ACK1015" s="226"/>
      <c r="ACL1015" s="226"/>
      <c r="ACM1015" s="226"/>
      <c r="ACN1015" s="226"/>
      <c r="ACO1015" s="226"/>
      <c r="ACP1015" s="226"/>
      <c r="ACQ1015" s="226"/>
      <c r="ACR1015" s="226"/>
      <c r="ACS1015" s="226"/>
      <c r="ACT1015" s="226"/>
      <c r="ACU1015" s="226"/>
      <c r="ACV1015" s="226"/>
      <c r="ACW1015" s="226"/>
      <c r="ACX1015" s="226"/>
      <c r="ACY1015" s="226"/>
      <c r="ACZ1015" s="226"/>
      <c r="ADA1015" s="226"/>
      <c r="ADB1015" s="226"/>
      <c r="ADC1015" s="226"/>
      <c r="ADD1015" s="226"/>
      <c r="ADE1015" s="226"/>
      <c r="ADF1015" s="226"/>
      <c r="ADG1015" s="226"/>
      <c r="ADH1015" s="226"/>
      <c r="ADI1015" s="226"/>
      <c r="ADJ1015" s="226"/>
      <c r="ADK1015" s="226"/>
      <c r="ADL1015" s="226"/>
      <c r="ADM1015" s="226"/>
      <c r="ADN1015" s="226"/>
      <c r="ADO1015" s="226"/>
      <c r="ADP1015" s="226"/>
      <c r="ADQ1015" s="226"/>
      <c r="ADR1015" s="226"/>
      <c r="ADS1015" s="226"/>
      <c r="ADT1015" s="226"/>
      <c r="ADU1015" s="226"/>
      <c r="ADV1015" s="226"/>
      <c r="ADW1015" s="226"/>
      <c r="ADX1015" s="226"/>
      <c r="ADY1015" s="226"/>
      <c r="ADZ1015" s="226"/>
      <c r="AEA1015" s="226"/>
      <c r="AEB1015" s="226"/>
      <c r="AEC1015" s="226"/>
      <c r="AED1015" s="226"/>
      <c r="AEE1015" s="226"/>
      <c r="AEF1015" s="226"/>
      <c r="AEG1015" s="226"/>
      <c r="AEH1015" s="226"/>
      <c r="AEI1015" s="226"/>
      <c r="AEJ1015" s="226"/>
      <c r="AEK1015" s="226"/>
      <c r="AEL1015" s="226"/>
      <c r="AEM1015" s="226"/>
      <c r="AEN1015" s="226"/>
      <c r="AEO1015" s="226"/>
      <c r="AEP1015" s="226"/>
      <c r="AEQ1015" s="226"/>
      <c r="AER1015" s="226"/>
      <c r="AES1015" s="226"/>
      <c r="AET1015" s="226"/>
      <c r="AEU1015" s="226"/>
      <c r="AEV1015" s="226"/>
      <c r="AEW1015" s="226"/>
      <c r="AEX1015" s="226"/>
      <c r="AEY1015" s="226"/>
      <c r="AEZ1015" s="226"/>
      <c r="AFA1015" s="226"/>
      <c r="AFB1015" s="226"/>
      <c r="AFC1015" s="226"/>
      <c r="AFD1015" s="226"/>
      <c r="AFE1015" s="226"/>
      <c r="AFF1015" s="226"/>
      <c r="AFG1015" s="226"/>
      <c r="AFH1015" s="226"/>
      <c r="AFI1015" s="226"/>
      <c r="AFJ1015" s="226"/>
      <c r="AFK1015" s="226"/>
      <c r="AFL1015" s="226"/>
      <c r="AFM1015" s="226"/>
      <c r="AFN1015" s="226"/>
      <c r="AFO1015" s="226"/>
      <c r="AFP1015" s="226"/>
      <c r="AFQ1015" s="226"/>
      <c r="AFR1015" s="226"/>
      <c r="AFS1015" s="226"/>
      <c r="AFT1015" s="226"/>
      <c r="AFU1015" s="226"/>
      <c r="AFV1015" s="226"/>
      <c r="AFW1015" s="226"/>
      <c r="AFX1015" s="226"/>
      <c r="AFY1015" s="226"/>
      <c r="AFZ1015" s="226"/>
      <c r="AGA1015" s="226"/>
      <c r="AGB1015" s="226"/>
      <c r="AGC1015" s="226"/>
      <c r="AGD1015" s="226"/>
      <c r="AGE1015" s="226"/>
      <c r="AGF1015" s="226"/>
      <c r="AGG1015" s="226"/>
      <c r="AGH1015" s="226"/>
      <c r="AGI1015" s="226"/>
      <c r="AGJ1015" s="226"/>
      <c r="AGK1015" s="226"/>
      <c r="AGL1015" s="226"/>
      <c r="AGM1015" s="226"/>
      <c r="AGN1015" s="226"/>
      <c r="AGO1015" s="226"/>
      <c r="AGP1015" s="226"/>
      <c r="AGQ1015" s="226"/>
      <c r="AGR1015" s="226"/>
      <c r="AGS1015" s="226"/>
      <c r="AGT1015" s="226"/>
      <c r="AGU1015" s="226"/>
      <c r="AGV1015" s="226"/>
      <c r="AGW1015" s="226"/>
      <c r="AGX1015" s="226"/>
      <c r="AGY1015" s="226"/>
      <c r="AGZ1015" s="226"/>
      <c r="AHA1015" s="226"/>
      <c r="AHB1015" s="226"/>
      <c r="AHC1015" s="226"/>
      <c r="AHD1015" s="226"/>
      <c r="AHE1015" s="226"/>
      <c r="AHF1015" s="226"/>
      <c r="AHG1015" s="226"/>
      <c r="AHH1015" s="226"/>
      <c r="AHI1015" s="226"/>
      <c r="AHJ1015" s="226"/>
      <c r="AHK1015" s="226"/>
      <c r="AHL1015" s="226"/>
      <c r="AHM1015" s="226"/>
      <c r="AHN1015" s="226"/>
      <c r="AHO1015" s="226"/>
      <c r="AHP1015" s="226"/>
      <c r="AHQ1015" s="226"/>
      <c r="AHR1015" s="226"/>
      <c r="AHS1015" s="226"/>
      <c r="AHT1015" s="226"/>
      <c r="AHU1015" s="226"/>
      <c r="AHV1015" s="226"/>
      <c r="AHW1015" s="226"/>
      <c r="AHX1015" s="226"/>
      <c r="AHY1015" s="226"/>
      <c r="AHZ1015" s="226"/>
      <c r="AIA1015" s="226"/>
      <c r="AIB1015" s="226"/>
      <c r="AIC1015" s="226"/>
      <c r="AID1015" s="226"/>
      <c r="AIE1015" s="226"/>
      <c r="AIF1015" s="226"/>
      <c r="AIG1015" s="226"/>
      <c r="AIH1015" s="226"/>
      <c r="AII1015" s="226"/>
      <c r="AIJ1015" s="226"/>
      <c r="AIK1015" s="226"/>
      <c r="AIL1015" s="226"/>
      <c r="AIM1015" s="226"/>
      <c r="AIN1015" s="226"/>
      <c r="AIO1015" s="226"/>
      <c r="AIP1015" s="226"/>
      <c r="AIQ1015" s="226"/>
      <c r="AIR1015" s="226"/>
      <c r="AIS1015" s="226"/>
      <c r="AIT1015" s="226"/>
      <c r="AIU1015" s="226"/>
      <c r="AIV1015" s="226"/>
      <c r="AIW1015" s="226"/>
      <c r="AIX1015" s="226"/>
      <c r="AIY1015" s="226"/>
      <c r="AIZ1015" s="226"/>
      <c r="AJA1015" s="226"/>
      <c r="AJB1015" s="226"/>
      <c r="AJC1015" s="226"/>
      <c r="AJD1015" s="226"/>
      <c r="AJE1015" s="226"/>
      <c r="AJF1015" s="226"/>
      <c r="AJG1015" s="226"/>
      <c r="AJH1015" s="226"/>
      <c r="AJI1015" s="226"/>
      <c r="AJJ1015" s="226"/>
      <c r="AJK1015" s="226"/>
      <c r="AJL1015" s="226"/>
      <c r="AJM1015" s="226"/>
      <c r="AJN1015" s="226"/>
      <c r="AJO1015" s="226"/>
      <c r="AJP1015" s="226"/>
      <c r="AJQ1015" s="226"/>
      <c r="AJR1015" s="226"/>
      <c r="AJS1015" s="226"/>
      <c r="AJT1015" s="226"/>
      <c r="AJU1015" s="226"/>
      <c r="AJV1015" s="226"/>
      <c r="AJW1015" s="226"/>
      <c r="AJX1015" s="226"/>
      <c r="AJY1015" s="226"/>
      <c r="AJZ1015" s="226"/>
      <c r="AKA1015" s="226"/>
      <c r="AKB1015" s="226"/>
      <c r="AKC1015" s="226"/>
      <c r="AKD1015" s="226"/>
      <c r="AKE1015" s="226"/>
      <c r="AKF1015" s="226"/>
      <c r="AKG1015" s="226"/>
      <c r="AKH1015" s="226"/>
      <c r="AKI1015" s="226"/>
      <c r="AKJ1015" s="226"/>
      <c r="AKK1015" s="226"/>
      <c r="AKL1015" s="226"/>
      <c r="AKM1015" s="226"/>
      <c r="AKN1015" s="226"/>
      <c r="AKO1015" s="226"/>
      <c r="AKP1015" s="226"/>
      <c r="AKQ1015" s="226"/>
      <c r="AKR1015" s="226"/>
      <c r="AKS1015" s="226"/>
      <c r="AKT1015" s="226"/>
      <c r="AKU1015" s="226"/>
      <c r="AKV1015" s="226"/>
      <c r="AKW1015" s="226"/>
      <c r="AKX1015" s="226"/>
      <c r="AKY1015" s="226"/>
      <c r="AKZ1015" s="226"/>
      <c r="ALA1015" s="226"/>
      <c r="ALB1015" s="226"/>
      <c r="ALC1015" s="226"/>
      <c r="ALD1015" s="226"/>
      <c r="ALE1015" s="226"/>
      <c r="ALF1015" s="226"/>
      <c r="ALG1015" s="226"/>
      <c r="ALH1015" s="226"/>
      <c r="ALI1015" s="226"/>
      <c r="ALJ1015" s="226"/>
      <c r="ALK1015" s="226"/>
      <c r="ALL1015" s="226"/>
      <c r="ALM1015" s="226"/>
      <c r="ALN1015" s="226"/>
      <c r="ALO1015" s="226"/>
      <c r="ALP1015" s="226"/>
      <c r="ALQ1015" s="226"/>
      <c r="ALR1015" s="226"/>
      <c r="ALS1015" s="226"/>
      <c r="ALT1015" s="226"/>
      <c r="ALU1015" s="226"/>
      <c r="ALV1015" s="226"/>
      <c r="ALW1015" s="226"/>
      <c r="ALX1015" s="226"/>
      <c r="ALY1015" s="226"/>
      <c r="ALZ1015" s="226"/>
      <c r="AMA1015" s="226"/>
      <c r="AMB1015" s="226"/>
      <c r="AMC1015" s="226"/>
      <c r="AMD1015" s="226"/>
      <c r="AME1015" s="226"/>
      <c r="AMF1015" s="226"/>
      <c r="AMG1015" s="226"/>
      <c r="AMH1015" s="226"/>
      <c r="AMI1015" s="226"/>
      <c r="AMJ1015" s="226"/>
      <c r="AMK1015" s="226"/>
      <c r="AML1015" s="226"/>
      <c r="AMM1015" s="226"/>
      <c r="AMN1015" s="226"/>
      <c r="AMO1015" s="226"/>
      <c r="AMP1015" s="226"/>
      <c r="AMQ1015" s="226"/>
      <c r="AMR1015" s="226"/>
      <c r="AMS1015" s="226"/>
      <c r="AMT1015" s="226"/>
      <c r="AMU1015" s="226"/>
      <c r="AMV1015" s="226"/>
      <c r="AMW1015" s="226"/>
      <c r="AMX1015" s="226"/>
    </row>
    <row r="1016" spans="1:1038" s="288" customFormat="1" ht="18" customHeight="1">
      <c r="A1016" s="549" t="s">
        <v>2392</v>
      </c>
      <c r="B1016" s="283" t="s">
        <v>1647</v>
      </c>
      <c r="C1016" s="227"/>
      <c r="D1016" s="284" t="s">
        <v>1279</v>
      </c>
      <c r="E1016" s="227">
        <v>114</v>
      </c>
      <c r="F1016" s="227">
        <v>2</v>
      </c>
      <c r="G1016" s="286" t="str">
        <f t="shared" si="744"/>
        <v>114-2</v>
      </c>
      <c r="H1016" s="227">
        <v>81.5</v>
      </c>
      <c r="I1016" s="227">
        <v>90</v>
      </c>
      <c r="J1016" s="477">
        <f t="shared" si="754"/>
        <v>0</v>
      </c>
      <c r="K1016" s="478" t="str">
        <f>IF(J1017=1,IF(((VLOOKUP($G1016,[4]Depth_Lookup!$A$3:$J$550,9,FALSE))-(I1016/100))=0,"Good",IF(((VLOOKUP($G1016,[4]Depth_Lookup!$A$3:$J$550,9,FALSE))-(I1016/100))&gt;0,"Too Short","Too Long")))</f>
        <v>Good</v>
      </c>
      <c r="L1016" s="171">
        <f>(VLOOKUP($G1016,Depth_Lookup!$A$3:$J$410,10,FALSE))+(H1016/100)</f>
        <v>301.19499999999999</v>
      </c>
      <c r="M1016" s="171">
        <f>(VLOOKUP($G1016,Depth_Lookup!$A$3:$J$410,10,FALSE))+(I1016/100)</f>
        <v>301.27999999999997</v>
      </c>
      <c r="N1016" s="230">
        <v>57</v>
      </c>
      <c r="O1016" s="227" t="s">
        <v>1280</v>
      </c>
      <c r="P1016" s="227" t="s">
        <v>853</v>
      </c>
      <c r="Q1016" s="227" t="s">
        <v>2437</v>
      </c>
      <c r="R1016" s="286" t="str">
        <f t="shared" si="745"/>
        <v>Serpentinizedharzburgite</v>
      </c>
      <c r="S1016" s="227" t="s">
        <v>700</v>
      </c>
      <c r="T1016" s="227" t="s">
        <v>700</v>
      </c>
      <c r="U1016" s="227"/>
      <c r="V1016" s="227"/>
      <c r="W1016" s="227" t="s">
        <v>2393</v>
      </c>
      <c r="X1016" s="287">
        <f>VLOOKUP(W1016,[4]definitions_list_lookup!$A$13:$B$19,2,0)</f>
        <v>5</v>
      </c>
      <c r="Y1016" s="227" t="s">
        <v>2438</v>
      </c>
      <c r="Z1016" s="227" t="s">
        <v>2439</v>
      </c>
      <c r="AA1016" s="227"/>
      <c r="AB1016" s="227"/>
      <c r="AC1016" s="227"/>
      <c r="AD1016" s="227"/>
      <c r="AE1016" s="233"/>
      <c r="AF1016" s="286" t="e">
        <f>VLOOKUP(AE1016,[4]definitions_list_mag!$V$12:$W$15,2,0)</f>
        <v>#N/A</v>
      </c>
      <c r="AG1016" s="237"/>
      <c r="AH1016" s="227"/>
      <c r="AI1016" s="240">
        <v>75</v>
      </c>
      <c r="AJ1016" s="227"/>
      <c r="AK1016" s="227"/>
      <c r="AL1016" s="227"/>
      <c r="AM1016" s="227"/>
      <c r="AN1016" s="227"/>
      <c r="AO1016" s="240"/>
      <c r="AP1016" s="227"/>
      <c r="AQ1016" s="227"/>
      <c r="AR1016" s="227"/>
      <c r="AS1016" s="227"/>
      <c r="AT1016" s="227"/>
      <c r="AU1016" s="240"/>
      <c r="AV1016" s="227"/>
      <c r="AW1016" s="227"/>
      <c r="AX1016" s="227"/>
      <c r="AY1016" s="227"/>
      <c r="AZ1016" s="227"/>
      <c r="BA1016" s="240">
        <v>25</v>
      </c>
      <c r="BB1016" s="227">
        <v>5</v>
      </c>
      <c r="BC1016" s="227">
        <v>2</v>
      </c>
      <c r="BD1016" s="227" t="s">
        <v>110</v>
      </c>
      <c r="BE1016" s="227" t="s">
        <v>103</v>
      </c>
      <c r="BF1016" s="227"/>
      <c r="BG1016" s="240"/>
      <c r="BH1016" s="227"/>
      <c r="BI1016" s="227"/>
      <c r="BJ1016" s="227"/>
      <c r="BK1016" s="227"/>
      <c r="BL1016" s="227"/>
      <c r="BM1016" s="240"/>
      <c r="BN1016" s="227"/>
      <c r="BO1016" s="227"/>
      <c r="BP1016" s="227"/>
      <c r="BQ1016" s="227"/>
      <c r="BR1016" s="227"/>
      <c r="BS1016" s="227"/>
      <c r="BT1016" s="227"/>
      <c r="BU1016" s="227"/>
      <c r="BV1016" s="227"/>
      <c r="BW1016" s="227"/>
      <c r="BX1016" s="227"/>
      <c r="BY1016" s="240"/>
      <c r="BZ1016" s="227"/>
      <c r="CA1016" s="227"/>
      <c r="CB1016" s="227"/>
      <c r="CC1016" s="227"/>
      <c r="CD1016" s="227"/>
      <c r="CE1016" s="227"/>
      <c r="CF1016" s="290">
        <f t="shared" si="746"/>
        <v>100</v>
      </c>
      <c r="CG1016" s="148"/>
      <c r="CH1016" s="149" t="s">
        <v>1845</v>
      </c>
      <c r="CI1016" s="149">
        <v>90</v>
      </c>
      <c r="CJ1016" s="149"/>
      <c r="CK1016" s="151" t="s">
        <v>2498</v>
      </c>
      <c r="CL1016" s="152"/>
      <c r="CM1016" s="152"/>
      <c r="CN1016" s="152"/>
      <c r="CO1016" s="152"/>
      <c r="CP1016" s="152"/>
      <c r="CQ1016" s="152"/>
      <c r="CR1016" s="152"/>
      <c r="CS1016" s="152"/>
      <c r="CT1016" s="152"/>
      <c r="CU1016" s="152"/>
      <c r="CV1016" s="152"/>
      <c r="CW1016" s="152"/>
      <c r="CX1016" s="152"/>
      <c r="CY1016" s="152"/>
      <c r="CZ1016" s="152"/>
      <c r="DA1016" s="152"/>
      <c r="DB1016" s="152">
        <v>85</v>
      </c>
      <c r="DC1016" s="229">
        <v>10</v>
      </c>
      <c r="DD1016" s="152"/>
      <c r="DE1016" s="152"/>
      <c r="DF1016" s="152"/>
      <c r="DG1016" s="152"/>
      <c r="DH1016" s="152"/>
      <c r="DI1016" s="152"/>
      <c r="DJ1016" s="152">
        <v>5</v>
      </c>
      <c r="DK1016" s="208">
        <f t="shared" si="747"/>
        <v>100</v>
      </c>
      <c r="DL1016" s="148"/>
      <c r="DM1016" s="152"/>
      <c r="DN1016" s="152"/>
      <c r="DO1016" s="153"/>
      <c r="DQ1016" s="148"/>
      <c r="DR1016" s="153"/>
      <c r="DS1016" s="148"/>
      <c r="DT1016" s="261" t="s">
        <v>2499</v>
      </c>
      <c r="DU1016" s="229"/>
      <c r="DV1016" s="229"/>
      <c r="DW1016" s="291" t="e">
        <f>VLOOKUP(P1016,[4]definitions_list_lookup!$K$30:$L$54,2,0)</f>
        <v>#N/A</v>
      </c>
      <c r="DX1016" s="154" t="s">
        <v>2496</v>
      </c>
      <c r="DY1016" s="154" t="s">
        <v>2500</v>
      </c>
      <c r="DZ1016" s="479"/>
      <c r="EA1016" s="292"/>
      <c r="EB1016" s="229"/>
      <c r="EC1016" s="292"/>
      <c r="ED1016" s="229" t="s">
        <v>2517</v>
      </c>
      <c r="EE1016" s="293"/>
      <c r="EF1016" s="294"/>
      <c r="EG1016" s="293"/>
      <c r="EH1016" s="295"/>
      <c r="EI1016" s="296"/>
      <c r="EJ1016" s="297"/>
      <c r="EK1016" s="298"/>
      <c r="EL1016" s="293"/>
      <c r="EM1016" s="295"/>
      <c r="EN1016" s="295" t="s">
        <v>1448</v>
      </c>
      <c r="EO1016" s="321"/>
      <c r="EP1016" s="321"/>
      <c r="EQ1016" s="321"/>
      <c r="ER1016" s="321"/>
      <c r="ES1016" s="321"/>
      <c r="ET1016" s="321"/>
      <c r="EU1016" s="321"/>
      <c r="EV1016" s="322">
        <v>13</v>
      </c>
      <c r="EW1016" s="322">
        <v>270</v>
      </c>
      <c r="EX1016" s="322">
        <v>36</v>
      </c>
      <c r="EY1016" s="322">
        <v>0</v>
      </c>
      <c r="EZ1016" s="192">
        <f t="shared" si="755"/>
        <v>162.37167905748061</v>
      </c>
      <c r="FA1016" s="192">
        <f t="shared" si="756"/>
        <v>162.37167905748061</v>
      </c>
      <c r="FB1016" s="192">
        <f t="shared" si="757"/>
        <v>52.680231964532538</v>
      </c>
      <c r="FC1016" s="192">
        <f t="shared" si="758"/>
        <v>252.37167905748061</v>
      </c>
      <c r="FD1016" s="192">
        <f t="shared" si="759"/>
        <v>37.319768035467462</v>
      </c>
      <c r="FE1016" s="193">
        <f t="shared" si="760"/>
        <v>342.37167905748061</v>
      </c>
      <c r="FF1016" s="194">
        <f t="shared" si="761"/>
        <v>37.319768035467462</v>
      </c>
      <c r="FG1016" s="293"/>
      <c r="FH1016" s="295"/>
      <c r="FI1016" s="778">
        <f t="shared" si="762"/>
        <v>0</v>
      </c>
      <c r="FJ1016" s="779">
        <f t="shared" si="763"/>
        <v>37.319768035467462</v>
      </c>
      <c r="FK1016" s="779">
        <f t="shared" si="764"/>
        <v>52.680231964532538</v>
      </c>
      <c r="FL1016" s="780">
        <f t="shared" si="765"/>
        <v>0.91944349849545348</v>
      </c>
      <c r="FM1016" s="169">
        <f t="shared" si="766"/>
        <v>0.79526435702862019</v>
      </c>
      <c r="FN1016" s="783">
        <f t="shared" si="767"/>
        <v>0</v>
      </c>
      <c r="FO1016" s="227"/>
      <c r="FP1016" s="227"/>
      <c r="FQ1016" s="227"/>
      <c r="FR1016" s="227"/>
      <c r="FS1016" s="227"/>
      <c r="FT1016" s="227"/>
      <c r="FU1016" s="227"/>
      <c r="FV1016" s="227"/>
      <c r="FW1016" s="227"/>
      <c r="FX1016" s="227"/>
      <c r="FY1016" s="227"/>
      <c r="FZ1016" s="227"/>
      <c r="GA1016" s="227"/>
      <c r="GB1016" s="227"/>
      <c r="GC1016" s="227"/>
      <c r="GD1016" s="227"/>
      <c r="GE1016" s="227"/>
      <c r="GF1016" s="227"/>
      <c r="GG1016" s="227"/>
      <c r="GH1016" s="227"/>
      <c r="GI1016" s="227"/>
      <c r="GJ1016" s="227"/>
      <c r="GK1016" s="227"/>
      <c r="GL1016" s="227"/>
      <c r="GM1016" s="227"/>
      <c r="GN1016" s="227"/>
      <c r="GO1016" s="227"/>
      <c r="GP1016" s="227"/>
      <c r="GQ1016" s="227"/>
      <c r="GR1016" s="227"/>
      <c r="GS1016" s="227"/>
      <c r="GT1016" s="227"/>
      <c r="GU1016" s="227"/>
      <c r="GV1016" s="227"/>
      <c r="GW1016" s="227"/>
      <c r="GX1016" s="227"/>
      <c r="GY1016" s="227"/>
      <c r="GZ1016" s="227"/>
      <c r="HA1016" s="227"/>
      <c r="HB1016" s="227"/>
      <c r="HC1016" s="227"/>
      <c r="HD1016" s="227"/>
      <c r="HE1016" s="227"/>
      <c r="HF1016" s="227"/>
      <c r="HG1016" s="227"/>
      <c r="HH1016" s="227"/>
      <c r="HI1016" s="227"/>
      <c r="HJ1016" s="227"/>
      <c r="HK1016" s="227"/>
      <c r="HL1016" s="227"/>
      <c r="HM1016" s="227"/>
      <c r="HN1016" s="227"/>
      <c r="HO1016" s="227"/>
      <c r="HP1016" s="227"/>
      <c r="HQ1016" s="227"/>
      <c r="HR1016" s="227"/>
      <c r="HS1016" s="227"/>
      <c r="HT1016" s="227"/>
      <c r="HU1016" s="227"/>
      <c r="HV1016" s="227"/>
      <c r="HW1016" s="227"/>
      <c r="HX1016" s="227"/>
      <c r="HY1016" s="227"/>
      <c r="HZ1016" s="227"/>
      <c r="IA1016" s="227"/>
      <c r="IB1016" s="227"/>
      <c r="IC1016" s="227"/>
      <c r="ID1016" s="227"/>
      <c r="IE1016" s="227"/>
      <c r="IF1016" s="227"/>
      <c r="IG1016" s="227"/>
      <c r="IH1016" s="227"/>
      <c r="II1016" s="227"/>
      <c r="IJ1016" s="227"/>
      <c r="IK1016" s="227"/>
      <c r="IL1016" s="227"/>
      <c r="IM1016" s="227"/>
      <c r="IN1016" s="227"/>
      <c r="IO1016" s="227"/>
      <c r="IP1016" s="227"/>
      <c r="IQ1016" s="227"/>
      <c r="IR1016" s="227"/>
      <c r="IS1016" s="227"/>
      <c r="IT1016" s="227"/>
      <c r="IU1016" s="227"/>
      <c r="IV1016" s="227"/>
      <c r="IW1016" s="227"/>
      <c r="IX1016" s="227"/>
      <c r="IY1016" s="227"/>
      <c r="IZ1016" s="227"/>
      <c r="JA1016" s="227"/>
      <c r="JB1016" s="227"/>
      <c r="JC1016" s="227"/>
      <c r="JD1016" s="227"/>
      <c r="JE1016" s="227"/>
      <c r="JF1016" s="227"/>
      <c r="JG1016" s="227"/>
      <c r="JH1016" s="227"/>
      <c r="JI1016" s="227"/>
      <c r="JJ1016" s="227"/>
      <c r="JK1016" s="227"/>
      <c r="JL1016" s="227"/>
      <c r="JM1016" s="227"/>
      <c r="JN1016" s="227"/>
      <c r="JO1016" s="227"/>
      <c r="JP1016" s="227"/>
      <c r="JQ1016" s="227"/>
      <c r="JR1016" s="227"/>
      <c r="JS1016" s="227"/>
      <c r="JT1016" s="227"/>
      <c r="JU1016" s="227"/>
      <c r="JV1016" s="227"/>
      <c r="JW1016" s="227"/>
      <c r="JX1016" s="227"/>
      <c r="JY1016" s="227"/>
      <c r="JZ1016" s="227"/>
      <c r="KA1016" s="227"/>
      <c r="KB1016" s="227"/>
      <c r="KC1016" s="227"/>
      <c r="KD1016" s="227"/>
      <c r="KE1016" s="227"/>
      <c r="KF1016" s="227"/>
      <c r="KG1016" s="227"/>
      <c r="KH1016" s="227"/>
      <c r="KI1016" s="227"/>
      <c r="KJ1016" s="227"/>
      <c r="KK1016" s="227"/>
      <c r="KL1016" s="227"/>
      <c r="KM1016" s="227"/>
      <c r="KN1016" s="227"/>
      <c r="KO1016" s="227"/>
      <c r="KP1016" s="227"/>
      <c r="KQ1016" s="227"/>
      <c r="KR1016" s="227"/>
      <c r="KS1016" s="227"/>
      <c r="KT1016" s="227"/>
      <c r="KU1016" s="227"/>
      <c r="KV1016" s="227"/>
      <c r="KW1016" s="227"/>
      <c r="KX1016" s="227"/>
      <c r="KY1016" s="227"/>
      <c r="KZ1016" s="227"/>
      <c r="LA1016" s="227"/>
      <c r="LB1016" s="227"/>
      <c r="LC1016" s="227"/>
      <c r="LD1016" s="227"/>
      <c r="LE1016" s="227"/>
      <c r="LF1016" s="227"/>
      <c r="LG1016" s="227"/>
      <c r="LH1016" s="227"/>
      <c r="LI1016" s="227"/>
      <c r="LJ1016" s="227"/>
      <c r="LK1016" s="227"/>
      <c r="LL1016" s="227"/>
      <c r="LM1016" s="227"/>
      <c r="LN1016" s="227"/>
      <c r="LO1016" s="227"/>
      <c r="LP1016" s="227"/>
      <c r="LQ1016" s="227"/>
      <c r="LR1016" s="227"/>
      <c r="LS1016" s="227"/>
      <c r="LT1016" s="227"/>
      <c r="LU1016" s="227"/>
      <c r="LV1016" s="227"/>
      <c r="LW1016" s="227"/>
      <c r="LX1016" s="227"/>
      <c r="LY1016" s="227"/>
      <c r="LZ1016" s="227"/>
      <c r="MA1016" s="227"/>
      <c r="MB1016" s="227"/>
      <c r="MC1016" s="227"/>
      <c r="MD1016" s="227"/>
      <c r="ME1016" s="227"/>
      <c r="MF1016" s="227"/>
      <c r="MG1016" s="227"/>
      <c r="MH1016" s="227"/>
      <c r="MI1016" s="227"/>
      <c r="MJ1016" s="227"/>
      <c r="MK1016" s="227"/>
      <c r="ML1016" s="227"/>
      <c r="MM1016" s="227"/>
      <c r="MN1016" s="227"/>
      <c r="MO1016" s="227"/>
      <c r="MP1016" s="227"/>
      <c r="MQ1016" s="227"/>
      <c r="MR1016" s="227"/>
      <c r="MS1016" s="227"/>
      <c r="MT1016" s="227"/>
      <c r="MU1016" s="227"/>
      <c r="MV1016" s="227"/>
      <c r="MW1016" s="227"/>
      <c r="MX1016" s="227"/>
      <c r="MY1016" s="227"/>
      <c r="MZ1016" s="227"/>
      <c r="NA1016" s="227"/>
      <c r="NB1016" s="227"/>
      <c r="NC1016" s="227"/>
      <c r="ND1016" s="227"/>
      <c r="NE1016" s="227"/>
      <c r="NF1016" s="227"/>
      <c r="NG1016" s="227"/>
      <c r="NH1016" s="227"/>
      <c r="NI1016" s="227"/>
      <c r="NJ1016" s="227"/>
      <c r="NK1016" s="227"/>
      <c r="NL1016" s="227"/>
      <c r="NM1016" s="227"/>
      <c r="NN1016" s="227"/>
      <c r="NO1016" s="227"/>
      <c r="NP1016" s="227"/>
      <c r="NQ1016" s="227"/>
      <c r="NR1016" s="227"/>
      <c r="NS1016" s="227"/>
      <c r="NT1016" s="227"/>
      <c r="NU1016" s="227"/>
      <c r="NV1016" s="227"/>
      <c r="NW1016" s="227"/>
      <c r="NX1016" s="227"/>
      <c r="NY1016" s="227"/>
      <c r="NZ1016" s="227"/>
      <c r="OA1016" s="227"/>
      <c r="OB1016" s="227"/>
      <c r="OC1016" s="227"/>
      <c r="OD1016" s="227"/>
      <c r="OE1016" s="227"/>
      <c r="OF1016" s="227"/>
      <c r="OG1016" s="227"/>
      <c r="OH1016" s="227"/>
      <c r="OI1016" s="227"/>
      <c r="OJ1016" s="227"/>
      <c r="OK1016" s="227"/>
      <c r="OL1016" s="227"/>
      <c r="OM1016" s="227"/>
      <c r="ON1016" s="227"/>
      <c r="OO1016" s="227"/>
      <c r="OP1016" s="227"/>
      <c r="OQ1016" s="227"/>
      <c r="OR1016" s="227"/>
      <c r="OS1016" s="227"/>
      <c r="OT1016" s="227"/>
      <c r="OU1016" s="227"/>
      <c r="OV1016" s="227"/>
      <c r="OW1016" s="227"/>
      <c r="OX1016" s="227"/>
      <c r="OY1016" s="227"/>
      <c r="OZ1016" s="227"/>
      <c r="PA1016" s="227"/>
      <c r="PB1016" s="227"/>
      <c r="PC1016" s="227"/>
      <c r="PD1016" s="227"/>
      <c r="PE1016" s="227"/>
      <c r="PF1016" s="227"/>
      <c r="PG1016" s="227"/>
      <c r="PH1016" s="227"/>
      <c r="PI1016" s="227"/>
      <c r="PJ1016" s="227"/>
      <c r="PK1016" s="227"/>
      <c r="PL1016" s="227"/>
      <c r="PM1016" s="227"/>
      <c r="PN1016" s="227"/>
      <c r="PO1016" s="227"/>
      <c r="PP1016" s="227"/>
      <c r="PQ1016" s="227"/>
      <c r="PR1016" s="227"/>
      <c r="PS1016" s="227"/>
      <c r="PT1016" s="227"/>
      <c r="PU1016" s="227"/>
      <c r="PV1016" s="227"/>
      <c r="PW1016" s="227"/>
      <c r="PX1016" s="227"/>
      <c r="PY1016" s="227"/>
      <c r="PZ1016" s="227"/>
      <c r="QA1016" s="227"/>
      <c r="QB1016" s="227"/>
      <c r="QC1016" s="227"/>
      <c r="QD1016" s="227"/>
      <c r="QE1016" s="227"/>
      <c r="QF1016" s="227"/>
      <c r="QG1016" s="227"/>
      <c r="QH1016" s="227"/>
      <c r="QI1016" s="227"/>
      <c r="QJ1016" s="227"/>
      <c r="QK1016" s="227"/>
      <c r="QL1016" s="227"/>
      <c r="QM1016" s="227"/>
      <c r="QN1016" s="227"/>
      <c r="QO1016" s="227"/>
      <c r="QP1016" s="227"/>
      <c r="QQ1016" s="227"/>
      <c r="QR1016" s="227"/>
      <c r="QS1016" s="227"/>
      <c r="QT1016" s="227"/>
      <c r="QU1016" s="227"/>
      <c r="QV1016" s="227"/>
      <c r="QW1016" s="227"/>
      <c r="QX1016" s="227"/>
      <c r="QY1016" s="227"/>
      <c r="QZ1016" s="227"/>
      <c r="RA1016" s="227"/>
      <c r="RB1016" s="227"/>
      <c r="RC1016" s="227"/>
      <c r="RD1016" s="227"/>
      <c r="RE1016" s="227"/>
      <c r="RF1016" s="227"/>
      <c r="RG1016" s="227"/>
      <c r="RH1016" s="227"/>
      <c r="RI1016" s="227"/>
      <c r="RJ1016" s="227"/>
      <c r="RK1016" s="227"/>
      <c r="RL1016" s="227"/>
      <c r="RM1016" s="227"/>
      <c r="RN1016" s="227"/>
      <c r="RO1016" s="227"/>
      <c r="RP1016" s="227"/>
      <c r="RQ1016" s="227"/>
      <c r="RR1016" s="227"/>
      <c r="RS1016" s="227"/>
      <c r="RT1016" s="227"/>
      <c r="RU1016" s="227"/>
      <c r="RV1016" s="227"/>
      <c r="RW1016" s="227"/>
      <c r="RX1016" s="227"/>
      <c r="RY1016" s="227"/>
      <c r="RZ1016" s="227"/>
      <c r="SA1016" s="227"/>
      <c r="SB1016" s="227"/>
      <c r="SC1016" s="227"/>
      <c r="SD1016" s="227"/>
      <c r="SE1016" s="227"/>
      <c r="SF1016" s="227"/>
      <c r="SG1016" s="227"/>
      <c r="SH1016" s="227"/>
      <c r="SI1016" s="227"/>
      <c r="SJ1016" s="227"/>
      <c r="SK1016" s="227"/>
      <c r="SL1016" s="227"/>
      <c r="SM1016" s="227"/>
      <c r="SN1016" s="227"/>
      <c r="SO1016" s="227"/>
      <c r="SP1016" s="227"/>
      <c r="SQ1016" s="227"/>
      <c r="SR1016" s="227"/>
      <c r="SS1016" s="227"/>
      <c r="ST1016" s="227"/>
      <c r="SU1016" s="227"/>
      <c r="SV1016" s="227"/>
      <c r="SW1016" s="227"/>
      <c r="SX1016" s="227"/>
      <c r="SY1016" s="227"/>
      <c r="SZ1016" s="227"/>
      <c r="TA1016" s="227"/>
      <c r="TB1016" s="227"/>
      <c r="TC1016" s="227"/>
      <c r="TD1016" s="227"/>
      <c r="TE1016" s="227"/>
      <c r="TF1016" s="227"/>
      <c r="TG1016" s="227"/>
      <c r="TH1016" s="227"/>
      <c r="TI1016" s="227"/>
      <c r="TJ1016" s="227"/>
      <c r="TK1016" s="227"/>
      <c r="TL1016" s="227"/>
      <c r="TM1016" s="227"/>
      <c r="TN1016" s="227"/>
      <c r="TO1016" s="227"/>
      <c r="TP1016" s="227"/>
      <c r="TQ1016" s="227"/>
      <c r="TR1016" s="227"/>
      <c r="TS1016" s="227"/>
      <c r="TT1016" s="227"/>
      <c r="TU1016" s="227"/>
      <c r="TV1016" s="227"/>
      <c r="TW1016" s="227"/>
      <c r="TX1016" s="227"/>
      <c r="TY1016" s="227"/>
      <c r="TZ1016" s="227"/>
      <c r="UA1016" s="227"/>
      <c r="UB1016" s="227"/>
      <c r="UC1016" s="227"/>
      <c r="UD1016" s="227"/>
      <c r="UE1016" s="227"/>
      <c r="UF1016" s="227"/>
      <c r="UG1016" s="227"/>
      <c r="UH1016" s="227"/>
      <c r="UI1016" s="227"/>
      <c r="UJ1016" s="227"/>
      <c r="UK1016" s="227"/>
      <c r="UL1016" s="227"/>
      <c r="UM1016" s="227"/>
      <c r="UN1016" s="227"/>
      <c r="UO1016" s="227"/>
      <c r="UP1016" s="227"/>
      <c r="UQ1016" s="227"/>
      <c r="UR1016" s="227"/>
      <c r="US1016" s="227"/>
      <c r="UT1016" s="227"/>
      <c r="UU1016" s="227"/>
      <c r="UV1016" s="227"/>
      <c r="UW1016" s="227"/>
      <c r="UX1016" s="227"/>
      <c r="UY1016" s="227"/>
      <c r="UZ1016" s="227"/>
      <c r="VA1016" s="227"/>
      <c r="VB1016" s="227"/>
      <c r="VC1016" s="227"/>
      <c r="VD1016" s="227"/>
      <c r="VE1016" s="227"/>
      <c r="VF1016" s="227"/>
      <c r="VG1016" s="227"/>
      <c r="VH1016" s="227"/>
      <c r="VI1016" s="227"/>
      <c r="VJ1016" s="227"/>
      <c r="VK1016" s="227"/>
      <c r="VL1016" s="227"/>
      <c r="VM1016" s="227"/>
      <c r="VN1016" s="227"/>
      <c r="VO1016" s="227"/>
      <c r="VP1016" s="227"/>
      <c r="VQ1016" s="227"/>
      <c r="VR1016" s="227"/>
      <c r="VS1016" s="227"/>
      <c r="VT1016" s="227"/>
      <c r="VU1016" s="227"/>
      <c r="VV1016" s="227"/>
      <c r="VW1016" s="227"/>
      <c r="VX1016" s="227"/>
      <c r="VY1016" s="227"/>
      <c r="VZ1016" s="227"/>
      <c r="WA1016" s="227"/>
      <c r="WB1016" s="227"/>
      <c r="WC1016" s="227"/>
      <c r="WD1016" s="227"/>
      <c r="WE1016" s="227"/>
      <c r="WF1016" s="227"/>
      <c r="WG1016" s="227"/>
      <c r="WH1016" s="227"/>
      <c r="WI1016" s="227"/>
      <c r="WJ1016" s="227"/>
      <c r="WK1016" s="227"/>
      <c r="WL1016" s="227"/>
      <c r="WM1016" s="227"/>
      <c r="WN1016" s="227"/>
      <c r="WO1016" s="227"/>
      <c r="WP1016" s="227"/>
      <c r="WQ1016" s="227"/>
      <c r="WR1016" s="227"/>
      <c r="WS1016" s="227"/>
      <c r="WT1016" s="227"/>
      <c r="WU1016" s="227"/>
      <c r="WV1016" s="227"/>
      <c r="WW1016" s="227"/>
      <c r="WX1016" s="227"/>
      <c r="WY1016" s="227"/>
      <c r="WZ1016" s="227"/>
      <c r="XA1016" s="227"/>
      <c r="XB1016" s="227"/>
      <c r="XC1016" s="227"/>
      <c r="XD1016" s="227"/>
      <c r="XE1016" s="227"/>
      <c r="XF1016" s="227"/>
      <c r="XG1016" s="227"/>
      <c r="XH1016" s="227"/>
      <c r="XI1016" s="227"/>
      <c r="XJ1016" s="227"/>
      <c r="XK1016" s="227"/>
      <c r="XL1016" s="227"/>
      <c r="XM1016" s="227"/>
      <c r="XN1016" s="227"/>
      <c r="XO1016" s="227"/>
      <c r="XP1016" s="227"/>
      <c r="XQ1016" s="227"/>
      <c r="XR1016" s="227"/>
      <c r="XS1016" s="227"/>
      <c r="XT1016" s="227"/>
      <c r="XU1016" s="227"/>
      <c r="XV1016" s="227"/>
      <c r="XW1016" s="227"/>
      <c r="XX1016" s="227"/>
      <c r="XY1016" s="227"/>
      <c r="XZ1016" s="227"/>
      <c r="YA1016" s="227"/>
      <c r="YB1016" s="227"/>
      <c r="YC1016" s="227"/>
      <c r="YD1016" s="227"/>
      <c r="YE1016" s="227"/>
      <c r="YF1016" s="227"/>
      <c r="YG1016" s="227"/>
      <c r="YH1016" s="227"/>
      <c r="YI1016" s="227"/>
      <c r="YJ1016" s="227"/>
      <c r="YK1016" s="227"/>
      <c r="YL1016" s="227"/>
      <c r="YM1016" s="227"/>
      <c r="YN1016" s="227"/>
      <c r="YO1016" s="227"/>
      <c r="YP1016" s="227"/>
      <c r="YQ1016" s="227"/>
      <c r="YR1016" s="227"/>
      <c r="YS1016" s="227"/>
      <c r="YT1016" s="227"/>
      <c r="YU1016" s="227"/>
      <c r="YV1016" s="227"/>
      <c r="YW1016" s="227"/>
      <c r="YX1016" s="227"/>
      <c r="YY1016" s="227"/>
      <c r="YZ1016" s="227"/>
      <c r="ZA1016" s="227"/>
      <c r="ZB1016" s="227"/>
      <c r="ZC1016" s="227"/>
      <c r="ZD1016" s="227"/>
      <c r="ZE1016" s="227"/>
      <c r="ZF1016" s="227"/>
      <c r="ZG1016" s="227"/>
      <c r="ZH1016" s="227"/>
      <c r="ZI1016" s="227"/>
      <c r="ZJ1016" s="227"/>
      <c r="ZK1016" s="227"/>
      <c r="ZL1016" s="227"/>
      <c r="ZM1016" s="227"/>
      <c r="ZN1016" s="227"/>
      <c r="ZO1016" s="227"/>
      <c r="ZP1016" s="227"/>
      <c r="ZQ1016" s="227"/>
      <c r="ZR1016" s="227"/>
      <c r="ZS1016" s="227"/>
      <c r="ZT1016" s="227"/>
      <c r="ZU1016" s="227"/>
      <c r="ZV1016" s="227"/>
      <c r="ZW1016" s="227"/>
      <c r="ZX1016" s="227"/>
      <c r="ZY1016" s="227"/>
      <c r="ZZ1016" s="227"/>
      <c r="AAA1016" s="227"/>
      <c r="AAB1016" s="227"/>
      <c r="AAC1016" s="227"/>
      <c r="AAD1016" s="227"/>
      <c r="AAE1016" s="227"/>
      <c r="AAF1016" s="227"/>
      <c r="AAG1016" s="227"/>
      <c r="AAH1016" s="227"/>
      <c r="AAI1016" s="227"/>
      <c r="AAJ1016" s="227"/>
      <c r="AAK1016" s="227"/>
      <c r="AAL1016" s="227"/>
      <c r="AAM1016" s="227"/>
      <c r="AAN1016" s="227"/>
      <c r="AAO1016" s="227"/>
      <c r="AAP1016" s="227"/>
      <c r="AAQ1016" s="227"/>
      <c r="AAR1016" s="227"/>
      <c r="AAS1016" s="227"/>
      <c r="AAT1016" s="227"/>
      <c r="AAU1016" s="227"/>
      <c r="AAV1016" s="227"/>
      <c r="AAW1016" s="227"/>
      <c r="AAX1016" s="227"/>
      <c r="AAY1016" s="227"/>
      <c r="AAZ1016" s="227"/>
      <c r="ABA1016" s="227"/>
      <c r="ABB1016" s="227"/>
      <c r="ABC1016" s="227"/>
      <c r="ABD1016" s="227"/>
      <c r="ABE1016" s="227"/>
      <c r="ABF1016" s="227"/>
      <c r="ABG1016" s="227"/>
      <c r="ABH1016" s="227"/>
      <c r="ABI1016" s="227"/>
      <c r="ABJ1016" s="227"/>
      <c r="ABK1016" s="227"/>
      <c r="ABL1016" s="227"/>
      <c r="ABM1016" s="227"/>
      <c r="ABN1016" s="227"/>
      <c r="ABO1016" s="227"/>
      <c r="ABP1016" s="227"/>
      <c r="ABQ1016" s="227"/>
      <c r="ABR1016" s="227"/>
      <c r="ABS1016" s="227"/>
      <c r="ABT1016" s="227"/>
      <c r="ABU1016" s="227"/>
      <c r="ABV1016" s="227"/>
      <c r="ABW1016" s="227"/>
      <c r="ABX1016" s="227"/>
      <c r="ABY1016" s="227"/>
      <c r="ABZ1016" s="227"/>
      <c r="ACA1016" s="227"/>
      <c r="ACB1016" s="227"/>
      <c r="ACC1016" s="227"/>
      <c r="ACD1016" s="227"/>
      <c r="ACE1016" s="227"/>
      <c r="ACF1016" s="227"/>
      <c r="ACG1016" s="227"/>
      <c r="ACH1016" s="227"/>
      <c r="ACI1016" s="227"/>
      <c r="ACJ1016" s="227"/>
      <c r="ACK1016" s="227"/>
      <c r="ACL1016" s="227"/>
      <c r="ACM1016" s="227"/>
      <c r="ACN1016" s="227"/>
      <c r="ACO1016" s="227"/>
      <c r="ACP1016" s="227"/>
      <c r="ACQ1016" s="227"/>
      <c r="ACR1016" s="227"/>
      <c r="ACS1016" s="227"/>
      <c r="ACT1016" s="227"/>
      <c r="ACU1016" s="227"/>
      <c r="ACV1016" s="227"/>
      <c r="ACW1016" s="227"/>
      <c r="ACX1016" s="227"/>
      <c r="ACY1016" s="227"/>
      <c r="ACZ1016" s="227"/>
      <c r="ADA1016" s="227"/>
      <c r="ADB1016" s="227"/>
      <c r="ADC1016" s="227"/>
      <c r="ADD1016" s="227"/>
      <c r="ADE1016" s="227"/>
      <c r="ADF1016" s="227"/>
      <c r="ADG1016" s="227"/>
      <c r="ADH1016" s="227"/>
      <c r="ADI1016" s="227"/>
      <c r="ADJ1016" s="227"/>
      <c r="ADK1016" s="227"/>
      <c r="ADL1016" s="227"/>
      <c r="ADM1016" s="227"/>
      <c r="ADN1016" s="227"/>
      <c r="ADO1016" s="227"/>
      <c r="ADP1016" s="227"/>
      <c r="ADQ1016" s="227"/>
      <c r="ADR1016" s="227"/>
      <c r="ADS1016" s="227"/>
      <c r="ADT1016" s="227"/>
      <c r="ADU1016" s="227"/>
      <c r="ADV1016" s="227"/>
      <c r="ADW1016" s="227"/>
      <c r="ADX1016" s="227"/>
      <c r="ADY1016" s="227"/>
      <c r="ADZ1016" s="227"/>
      <c r="AEA1016" s="227"/>
      <c r="AEB1016" s="227"/>
      <c r="AEC1016" s="227"/>
      <c r="AED1016" s="227"/>
      <c r="AEE1016" s="227"/>
      <c r="AEF1016" s="227"/>
      <c r="AEG1016" s="227"/>
      <c r="AEH1016" s="227"/>
      <c r="AEI1016" s="227"/>
      <c r="AEJ1016" s="227"/>
      <c r="AEK1016" s="227"/>
      <c r="AEL1016" s="227"/>
      <c r="AEM1016" s="227"/>
      <c r="AEN1016" s="227"/>
      <c r="AEO1016" s="227"/>
      <c r="AEP1016" s="227"/>
      <c r="AEQ1016" s="227"/>
      <c r="AER1016" s="227"/>
      <c r="AES1016" s="227"/>
      <c r="AET1016" s="227"/>
      <c r="AEU1016" s="227"/>
      <c r="AEV1016" s="227"/>
      <c r="AEW1016" s="227"/>
      <c r="AEX1016" s="227"/>
      <c r="AEY1016" s="227"/>
      <c r="AEZ1016" s="227"/>
      <c r="AFA1016" s="227"/>
      <c r="AFB1016" s="227"/>
      <c r="AFC1016" s="227"/>
      <c r="AFD1016" s="227"/>
      <c r="AFE1016" s="227"/>
      <c r="AFF1016" s="227"/>
      <c r="AFG1016" s="227"/>
      <c r="AFH1016" s="227"/>
      <c r="AFI1016" s="227"/>
      <c r="AFJ1016" s="227"/>
      <c r="AFK1016" s="227"/>
      <c r="AFL1016" s="227"/>
      <c r="AFM1016" s="227"/>
      <c r="AFN1016" s="227"/>
      <c r="AFO1016" s="227"/>
      <c r="AFP1016" s="227"/>
      <c r="AFQ1016" s="227"/>
      <c r="AFR1016" s="227"/>
      <c r="AFS1016" s="227"/>
      <c r="AFT1016" s="227"/>
      <c r="AFU1016" s="227"/>
      <c r="AFV1016" s="227"/>
      <c r="AFW1016" s="227"/>
      <c r="AFX1016" s="227"/>
      <c r="AFY1016" s="227"/>
      <c r="AFZ1016" s="227"/>
      <c r="AGA1016" s="227"/>
      <c r="AGB1016" s="227"/>
      <c r="AGC1016" s="227"/>
      <c r="AGD1016" s="227"/>
      <c r="AGE1016" s="227"/>
      <c r="AGF1016" s="227"/>
      <c r="AGG1016" s="227"/>
      <c r="AGH1016" s="227"/>
      <c r="AGI1016" s="227"/>
      <c r="AGJ1016" s="227"/>
      <c r="AGK1016" s="227"/>
      <c r="AGL1016" s="227"/>
      <c r="AGM1016" s="227"/>
      <c r="AGN1016" s="227"/>
      <c r="AGO1016" s="227"/>
      <c r="AGP1016" s="227"/>
      <c r="AGQ1016" s="227"/>
      <c r="AGR1016" s="227"/>
      <c r="AGS1016" s="227"/>
      <c r="AGT1016" s="227"/>
      <c r="AGU1016" s="227"/>
      <c r="AGV1016" s="227"/>
      <c r="AGW1016" s="227"/>
      <c r="AGX1016" s="227"/>
      <c r="AGY1016" s="227"/>
      <c r="AGZ1016" s="227"/>
      <c r="AHA1016" s="227"/>
      <c r="AHB1016" s="227"/>
      <c r="AHC1016" s="227"/>
      <c r="AHD1016" s="227"/>
      <c r="AHE1016" s="227"/>
      <c r="AHF1016" s="227"/>
      <c r="AHG1016" s="227"/>
      <c r="AHH1016" s="227"/>
      <c r="AHI1016" s="227"/>
      <c r="AHJ1016" s="227"/>
      <c r="AHK1016" s="227"/>
      <c r="AHL1016" s="227"/>
      <c r="AHM1016" s="227"/>
      <c r="AHN1016" s="227"/>
      <c r="AHO1016" s="227"/>
      <c r="AHP1016" s="227"/>
      <c r="AHQ1016" s="227"/>
      <c r="AHR1016" s="227"/>
      <c r="AHS1016" s="227"/>
      <c r="AHT1016" s="227"/>
      <c r="AHU1016" s="227"/>
      <c r="AHV1016" s="227"/>
      <c r="AHW1016" s="227"/>
      <c r="AHX1016" s="227"/>
      <c r="AHY1016" s="227"/>
      <c r="AHZ1016" s="227"/>
      <c r="AIA1016" s="227"/>
      <c r="AIB1016" s="227"/>
      <c r="AIC1016" s="227"/>
      <c r="AID1016" s="227"/>
      <c r="AIE1016" s="227"/>
      <c r="AIF1016" s="227"/>
      <c r="AIG1016" s="227"/>
      <c r="AIH1016" s="227"/>
      <c r="AII1016" s="227"/>
      <c r="AIJ1016" s="227"/>
      <c r="AIK1016" s="227"/>
      <c r="AIL1016" s="227"/>
      <c r="AIM1016" s="227"/>
      <c r="AIN1016" s="227"/>
      <c r="AIO1016" s="227"/>
      <c r="AIP1016" s="227"/>
      <c r="AIQ1016" s="227"/>
      <c r="AIR1016" s="227"/>
      <c r="AIS1016" s="227"/>
      <c r="AIT1016" s="227"/>
      <c r="AIU1016" s="227"/>
      <c r="AIV1016" s="227"/>
      <c r="AIW1016" s="227"/>
      <c r="AIX1016" s="227"/>
      <c r="AIY1016" s="227"/>
      <c r="AIZ1016" s="227"/>
      <c r="AJA1016" s="227"/>
      <c r="AJB1016" s="227"/>
      <c r="AJC1016" s="227"/>
      <c r="AJD1016" s="227"/>
      <c r="AJE1016" s="227"/>
      <c r="AJF1016" s="227"/>
      <c r="AJG1016" s="227"/>
      <c r="AJH1016" s="227"/>
      <c r="AJI1016" s="227"/>
      <c r="AJJ1016" s="227"/>
      <c r="AJK1016" s="227"/>
      <c r="AJL1016" s="227"/>
      <c r="AJM1016" s="227"/>
      <c r="AJN1016" s="227"/>
      <c r="AJO1016" s="227"/>
      <c r="AJP1016" s="227"/>
      <c r="AJQ1016" s="227"/>
      <c r="AJR1016" s="227"/>
      <c r="AJS1016" s="227"/>
      <c r="AJT1016" s="227"/>
      <c r="AJU1016" s="227"/>
      <c r="AJV1016" s="227"/>
      <c r="AJW1016" s="227"/>
      <c r="AJX1016" s="227"/>
      <c r="AJY1016" s="227"/>
      <c r="AJZ1016" s="227"/>
      <c r="AKA1016" s="227"/>
      <c r="AKB1016" s="227"/>
      <c r="AKC1016" s="227"/>
      <c r="AKD1016" s="227"/>
      <c r="AKE1016" s="227"/>
      <c r="AKF1016" s="227"/>
      <c r="AKG1016" s="227"/>
      <c r="AKH1016" s="227"/>
      <c r="AKI1016" s="227"/>
      <c r="AKJ1016" s="227"/>
      <c r="AKK1016" s="227"/>
      <c r="AKL1016" s="227"/>
      <c r="AKM1016" s="227"/>
      <c r="AKN1016" s="227"/>
      <c r="AKO1016" s="227"/>
      <c r="AKP1016" s="227"/>
      <c r="AKQ1016" s="227"/>
      <c r="AKR1016" s="227"/>
      <c r="AKS1016" s="227"/>
      <c r="AKT1016" s="227"/>
      <c r="AKU1016" s="227"/>
      <c r="AKV1016" s="227"/>
      <c r="AKW1016" s="227"/>
      <c r="AKX1016" s="227"/>
      <c r="AKY1016" s="227"/>
      <c r="AKZ1016" s="227"/>
      <c r="ALA1016" s="227"/>
      <c r="ALB1016" s="227"/>
      <c r="ALC1016" s="227"/>
      <c r="ALD1016" s="227"/>
      <c r="ALE1016" s="227"/>
      <c r="ALF1016" s="227"/>
      <c r="ALG1016" s="227"/>
      <c r="ALH1016" s="227"/>
      <c r="ALI1016" s="227"/>
      <c r="ALJ1016" s="227"/>
      <c r="ALK1016" s="227"/>
      <c r="ALL1016" s="227"/>
      <c r="ALM1016" s="227"/>
      <c r="ALN1016" s="227"/>
      <c r="ALO1016" s="227"/>
      <c r="ALP1016" s="227"/>
      <c r="ALQ1016" s="227"/>
      <c r="ALR1016" s="227"/>
      <c r="ALS1016" s="227"/>
      <c r="ALT1016" s="227"/>
      <c r="ALU1016" s="227"/>
      <c r="ALV1016" s="227"/>
      <c r="ALW1016" s="227"/>
      <c r="ALX1016" s="227"/>
      <c r="ALY1016" s="227"/>
      <c r="ALZ1016" s="227"/>
      <c r="AMA1016" s="227"/>
      <c r="AMB1016" s="227"/>
      <c r="AMC1016" s="227"/>
      <c r="AMD1016" s="227"/>
      <c r="AME1016" s="227"/>
      <c r="AMF1016" s="227"/>
      <c r="AMG1016" s="227"/>
      <c r="AMH1016" s="227"/>
      <c r="AMI1016" s="227"/>
      <c r="AMJ1016" s="227"/>
      <c r="AMK1016" s="227"/>
      <c r="AML1016" s="227"/>
      <c r="AMM1016" s="227"/>
      <c r="AMN1016" s="227"/>
      <c r="AMO1016" s="227"/>
      <c r="AMP1016" s="227"/>
      <c r="AMQ1016" s="227"/>
      <c r="AMR1016" s="227"/>
      <c r="AMS1016" s="227"/>
      <c r="AMT1016" s="227"/>
      <c r="AMU1016" s="227"/>
      <c r="AMV1016" s="227"/>
      <c r="AMW1016" s="227"/>
      <c r="AMX1016" s="227"/>
    </row>
    <row r="1017" spans="1:1038" ht="18" customHeight="1">
      <c r="A1017" s="223" t="s">
        <v>2392</v>
      </c>
      <c r="B1017" s="224" t="s">
        <v>1647</v>
      </c>
      <c r="D1017" s="225" t="s">
        <v>1279</v>
      </c>
      <c r="E1017" s="126">
        <v>114</v>
      </c>
      <c r="F1017" s="126">
        <v>3</v>
      </c>
      <c r="G1017" s="196" t="str">
        <f t="shared" si="744"/>
        <v>114-3</v>
      </c>
      <c r="H1017" s="126">
        <v>0</v>
      </c>
      <c r="I1017" s="126">
        <v>55</v>
      </c>
      <c r="J1017" s="203">
        <f t="shared" si="754"/>
        <v>1</v>
      </c>
      <c r="K1017" s="644" t="b">
        <f>IF(J1018=1,IF(((VLOOKUP($G1017,[4]Depth_Lookup!$A$3:$J$550,9,FALSE))-(I1017/100))=0,"Good",IF(((VLOOKUP($G1017,[4]Depth_Lookup!$A$3:$J$550,9,FALSE))-(I1017/100))&gt;0,"Too Short","Too Long")))</f>
        <v>0</v>
      </c>
      <c r="L1017" s="171">
        <f>(VLOOKUP($G1017,Depth_Lookup!$A$3:$J$410,10,FALSE))+(H1017/100)</f>
        <v>301.27999999999997</v>
      </c>
      <c r="M1017" s="171">
        <f>(VLOOKUP($G1017,Depth_Lookup!$A$3:$J$410,10,FALSE))+(I1017/100)</f>
        <v>301.83</v>
      </c>
      <c r="N1017" s="127">
        <v>57</v>
      </c>
      <c r="O1017" s="126">
        <v>3</v>
      </c>
      <c r="P1017" s="126" t="s">
        <v>853</v>
      </c>
      <c r="Q1017" s="126" t="s">
        <v>2437</v>
      </c>
      <c r="R1017" s="196" t="str">
        <f t="shared" si="745"/>
        <v>Serpentinizedharzburgite</v>
      </c>
      <c r="S1017" s="126" t="s">
        <v>700</v>
      </c>
      <c r="T1017" s="126" t="s">
        <v>2400</v>
      </c>
      <c r="W1017" s="126" t="s">
        <v>2393</v>
      </c>
      <c r="X1017" s="202">
        <f>VLOOKUP(W1017,[4]definitions_list_lookup!$A$13:$B$19,2,0)</f>
        <v>5</v>
      </c>
      <c r="Y1017" s="126" t="s">
        <v>2438</v>
      </c>
      <c r="Z1017" s="126" t="s">
        <v>2439</v>
      </c>
      <c r="AF1017" s="196" t="e">
        <f>VLOOKUP(AE1017,[4]definitions_list_mag!$V$12:$W$15,2,0)</f>
        <v>#N/A</v>
      </c>
      <c r="AI1017" s="130">
        <v>80</v>
      </c>
      <c r="AO1017" s="130"/>
      <c r="AU1017" s="130"/>
      <c r="BA1017" s="130">
        <v>20</v>
      </c>
      <c r="BB1017" s="126">
        <v>5</v>
      </c>
      <c r="BC1017" s="126">
        <v>2</v>
      </c>
      <c r="BD1017" s="126" t="s">
        <v>110</v>
      </c>
      <c r="BE1017" s="126" t="s">
        <v>103</v>
      </c>
      <c r="BG1017" s="130"/>
      <c r="BM1017" s="130"/>
      <c r="BY1017" s="130"/>
      <c r="CF1017" s="213">
        <f t="shared" si="746"/>
        <v>100</v>
      </c>
      <c r="CG1017" s="131"/>
      <c r="CH1017" s="132" t="s">
        <v>1845</v>
      </c>
      <c r="CI1017" s="132">
        <v>90</v>
      </c>
      <c r="CJ1017" s="132"/>
      <c r="CK1017" s="133"/>
      <c r="CL1017" s="134"/>
      <c r="CM1017" s="134"/>
      <c r="CN1017" s="134"/>
      <c r="CO1017" s="134"/>
      <c r="CP1017" s="134"/>
      <c r="CQ1017" s="134"/>
      <c r="CR1017" s="134"/>
      <c r="CS1017" s="134"/>
      <c r="CT1017" s="134"/>
      <c r="CU1017" s="134"/>
      <c r="CV1017" s="134"/>
      <c r="CW1017" s="134"/>
      <c r="CX1017" s="134"/>
      <c r="CY1017" s="134"/>
      <c r="CZ1017" s="134"/>
      <c r="DA1017" s="134"/>
      <c r="DB1017" s="134">
        <v>90</v>
      </c>
      <c r="DC1017" s="135">
        <v>10</v>
      </c>
      <c r="DD1017" s="134"/>
      <c r="DE1017" s="134"/>
      <c r="DF1017" s="134"/>
      <c r="DG1017" s="134"/>
      <c r="DH1017" s="134"/>
      <c r="DI1017" s="134"/>
      <c r="DJ1017" s="134"/>
      <c r="DK1017" s="207">
        <f t="shared" si="747"/>
        <v>100</v>
      </c>
      <c r="DL1017" s="131"/>
      <c r="DM1017" s="134"/>
      <c r="DN1017" s="134"/>
      <c r="DO1017" s="136"/>
      <c r="DQ1017" s="131"/>
      <c r="DR1017" s="136"/>
      <c r="DS1017" s="131"/>
      <c r="DT1017" s="138" t="s">
        <v>2499</v>
      </c>
      <c r="DW1017" s="214" t="e">
        <f>VLOOKUP(P1017,[4]definitions_list_lookup!$K$30:$L$54,2,0)</f>
        <v>#N/A</v>
      </c>
      <c r="DX1017" s="139" t="s">
        <v>2496</v>
      </c>
      <c r="DY1017" s="139" t="s">
        <v>2501</v>
      </c>
      <c r="DZ1017"/>
      <c r="EA1017" s="104"/>
      <c r="ED1017" s="229" t="s">
        <v>2517</v>
      </c>
      <c r="EE1017" s="140"/>
      <c r="EG1017" s="140"/>
      <c r="EI1017" s="218"/>
      <c r="EJ1017" s="143"/>
      <c r="EK1017" s="221"/>
      <c r="EM1017" s="109"/>
      <c r="EN1017" s="109"/>
      <c r="EZ1017" s="192" t="e">
        <f t="shared" si="755"/>
        <v>#DIV/0!</v>
      </c>
      <c r="FA1017" s="192" t="e">
        <f t="shared" si="756"/>
        <v>#DIV/0!</v>
      </c>
      <c r="FB1017" s="192" t="e">
        <f t="shared" si="757"/>
        <v>#DIV/0!</v>
      </c>
      <c r="FC1017" s="192" t="e">
        <f t="shared" si="758"/>
        <v>#DIV/0!</v>
      </c>
      <c r="FD1017" s="192" t="e">
        <f t="shared" si="759"/>
        <v>#DIV/0!</v>
      </c>
      <c r="FE1017" s="193" t="e">
        <f t="shared" si="760"/>
        <v>#DIV/0!</v>
      </c>
      <c r="FF1017" s="194" t="e">
        <f t="shared" si="761"/>
        <v>#DIV/0!</v>
      </c>
      <c r="FI1017" s="778">
        <f t="shared" si="762"/>
        <v>0</v>
      </c>
      <c r="FJ1017" s="779" t="e">
        <f t="shared" si="763"/>
        <v>#DIV/0!</v>
      </c>
      <c r="FK1017" s="779" t="e">
        <f t="shared" si="764"/>
        <v>#DIV/0!</v>
      </c>
      <c r="FL1017" s="780" t="e">
        <f t="shared" si="765"/>
        <v>#DIV/0!</v>
      </c>
      <c r="FM1017" s="169" t="e">
        <f t="shared" si="766"/>
        <v>#DIV/0!</v>
      </c>
      <c r="FN1017" s="783" t="e">
        <f t="shared" si="767"/>
        <v>#DIV/0!</v>
      </c>
    </row>
    <row r="1018" spans="1:1038" ht="18" customHeight="1">
      <c r="A1018" s="223" t="s">
        <v>2392</v>
      </c>
      <c r="B1018" s="224" t="s">
        <v>1647</v>
      </c>
      <c r="D1018" s="225" t="s">
        <v>1279</v>
      </c>
      <c r="E1018" s="126">
        <v>114</v>
      </c>
      <c r="F1018" s="126">
        <v>3</v>
      </c>
      <c r="G1018" s="196" t="str">
        <f t="shared" si="744"/>
        <v>114-3</v>
      </c>
      <c r="H1018" s="126">
        <v>55</v>
      </c>
      <c r="I1018" s="126">
        <v>93</v>
      </c>
      <c r="J1018" s="203">
        <f t="shared" si="754"/>
        <v>0</v>
      </c>
      <c r="K1018" s="644" t="str">
        <f>IF(J1019=1,IF(((VLOOKUP($G1018,[4]Depth_Lookup!$A$3:$J$550,9,FALSE))-(I1018/100))=0,"Good",IF(((VLOOKUP($G1018,[4]Depth_Lookup!$A$3:$J$550,9,FALSE))-(I1018/100))&gt;0,"Too Short","Too Long")))</f>
        <v>Good</v>
      </c>
      <c r="L1018" s="171">
        <f>(VLOOKUP($G1018,Depth_Lookup!$A$3:$J$410,10,FALSE))+(H1018/100)</f>
        <v>301.83</v>
      </c>
      <c r="M1018" s="171">
        <f>(VLOOKUP($G1018,Depth_Lookup!$A$3:$J$410,10,FALSE))+(I1018/100)</f>
        <v>302.20999999999998</v>
      </c>
      <c r="N1018" s="127">
        <v>58</v>
      </c>
      <c r="O1018" s="126">
        <v>1</v>
      </c>
      <c r="P1018" s="126" t="s">
        <v>853</v>
      </c>
      <c r="Q1018" s="126" t="s">
        <v>2437</v>
      </c>
      <c r="R1018" s="196" t="str">
        <f t="shared" si="745"/>
        <v>Serpentinizedharzburgite</v>
      </c>
      <c r="S1018" s="126" t="s">
        <v>2400</v>
      </c>
      <c r="T1018" s="126" t="s">
        <v>700</v>
      </c>
      <c r="U1018" s="126" t="s">
        <v>108</v>
      </c>
      <c r="V1018" s="126" t="s">
        <v>509</v>
      </c>
      <c r="W1018" s="126" t="s">
        <v>2393</v>
      </c>
      <c r="X1018" s="202">
        <f>VLOOKUP(W1018,[4]definitions_list_lookup!$A$13:$B$19,2,0)</f>
        <v>5</v>
      </c>
      <c r="Y1018" s="126" t="s">
        <v>2438</v>
      </c>
      <c r="Z1018" s="126" t="s">
        <v>2439</v>
      </c>
      <c r="AF1018" s="196" t="e">
        <f>VLOOKUP(AE1018,[4]definitions_list_mag!$V$12:$W$15,2,0)</f>
        <v>#N/A</v>
      </c>
      <c r="AI1018" s="130">
        <v>75</v>
      </c>
      <c r="AO1018" s="130"/>
      <c r="AU1018" s="130"/>
      <c r="BA1018" s="130">
        <v>25</v>
      </c>
      <c r="BB1018" s="126">
        <v>5</v>
      </c>
      <c r="BC1018" s="126">
        <v>2</v>
      </c>
      <c r="BD1018" s="126" t="s">
        <v>110</v>
      </c>
      <c r="BE1018" s="126" t="s">
        <v>103</v>
      </c>
      <c r="BG1018" s="130"/>
      <c r="BM1018" s="130"/>
      <c r="BY1018" s="130"/>
      <c r="CF1018" s="213">
        <f t="shared" si="746"/>
        <v>100</v>
      </c>
      <c r="CG1018" s="131"/>
      <c r="CH1018" s="132" t="s">
        <v>1329</v>
      </c>
      <c r="CI1018" s="132">
        <v>80</v>
      </c>
      <c r="CJ1018" s="132"/>
      <c r="CK1018" s="133"/>
      <c r="CL1018" s="134"/>
      <c r="CM1018" s="134"/>
      <c r="CN1018" s="134"/>
      <c r="CO1018" s="134"/>
      <c r="CP1018" s="134"/>
      <c r="CQ1018" s="134"/>
      <c r="CR1018" s="134"/>
      <c r="CS1018" s="134"/>
      <c r="CT1018" s="134"/>
      <c r="CU1018" s="134"/>
      <c r="CV1018" s="134"/>
      <c r="CW1018" s="134"/>
      <c r="CX1018" s="134"/>
      <c r="CY1018" s="134"/>
      <c r="CZ1018" s="134"/>
      <c r="DA1018" s="134"/>
      <c r="DB1018" s="134">
        <v>95</v>
      </c>
      <c r="DC1018" s="135">
        <v>5</v>
      </c>
      <c r="DD1018" s="134"/>
      <c r="DE1018" s="134"/>
      <c r="DF1018" s="134"/>
      <c r="DG1018" s="134"/>
      <c r="DH1018" s="134"/>
      <c r="DI1018" s="134"/>
      <c r="DJ1018" s="134"/>
      <c r="DK1018" s="207">
        <f t="shared" si="747"/>
        <v>100</v>
      </c>
      <c r="DL1018" s="131"/>
      <c r="DM1018" s="134"/>
      <c r="DN1018" s="134"/>
      <c r="DO1018" s="136"/>
      <c r="DQ1018" s="131"/>
      <c r="DR1018" s="136"/>
      <c r="DS1018" s="131"/>
      <c r="DT1018" s="138" t="s">
        <v>1389</v>
      </c>
      <c r="DW1018" s="214" t="e">
        <f>VLOOKUP(P1018,[4]definitions_list_lookup!$K$30:$L$54,2,0)</f>
        <v>#N/A</v>
      </c>
      <c r="DX1018" s="139" t="s">
        <v>2151</v>
      </c>
      <c r="DY1018" s="139" t="s">
        <v>1797</v>
      </c>
      <c r="DZ1018"/>
      <c r="EA1018" s="104"/>
      <c r="ED1018" s="229" t="s">
        <v>2517</v>
      </c>
      <c r="EE1018" s="140"/>
      <c r="EG1018" s="140"/>
      <c r="EI1018" s="218"/>
      <c r="EJ1018" s="143"/>
      <c r="EK1018" s="221"/>
      <c r="EM1018" s="109"/>
      <c r="EN1018" s="109"/>
      <c r="EZ1018" s="192" t="e">
        <f t="shared" si="755"/>
        <v>#DIV/0!</v>
      </c>
      <c r="FA1018" s="192" t="e">
        <f t="shared" si="756"/>
        <v>#DIV/0!</v>
      </c>
      <c r="FB1018" s="192" t="e">
        <f t="shared" si="757"/>
        <v>#DIV/0!</v>
      </c>
      <c r="FC1018" s="192" t="e">
        <f t="shared" si="758"/>
        <v>#DIV/0!</v>
      </c>
      <c r="FD1018" s="192" t="e">
        <f t="shared" si="759"/>
        <v>#DIV/0!</v>
      </c>
      <c r="FE1018" s="193" t="e">
        <f t="shared" si="760"/>
        <v>#DIV/0!</v>
      </c>
      <c r="FF1018" s="194" t="e">
        <f t="shared" si="761"/>
        <v>#DIV/0!</v>
      </c>
      <c r="FI1018" s="778">
        <f t="shared" si="762"/>
        <v>0</v>
      </c>
      <c r="FJ1018" s="779" t="e">
        <f t="shared" si="763"/>
        <v>#DIV/0!</v>
      </c>
      <c r="FK1018" s="779" t="e">
        <f t="shared" si="764"/>
        <v>#DIV/0!</v>
      </c>
      <c r="FL1018" s="780" t="e">
        <f t="shared" si="765"/>
        <v>#DIV/0!</v>
      </c>
      <c r="FM1018" s="169" t="e">
        <f t="shared" si="766"/>
        <v>#DIV/0!</v>
      </c>
      <c r="FN1018" s="783" t="e">
        <f t="shared" si="767"/>
        <v>#DIV/0!</v>
      </c>
    </row>
    <row r="1019" spans="1:1038" s="308" customFormat="1" ht="18" customHeight="1">
      <c r="A1019" s="522" t="s">
        <v>2392</v>
      </c>
      <c r="B1019" s="302" t="s">
        <v>1647</v>
      </c>
      <c r="C1019" s="228"/>
      <c r="D1019" s="303" t="s">
        <v>1279</v>
      </c>
      <c r="E1019" s="228">
        <v>114</v>
      </c>
      <c r="F1019" s="228">
        <v>4</v>
      </c>
      <c r="G1019" s="304" t="str">
        <f t="shared" si="744"/>
        <v>114-4</v>
      </c>
      <c r="H1019" s="228">
        <v>0</v>
      </c>
      <c r="I1019" s="228">
        <v>58</v>
      </c>
      <c r="J1019" s="480">
        <f t="shared" si="754"/>
        <v>1</v>
      </c>
      <c r="K1019" s="481" t="b">
        <f>IF(J1020=1,IF(((VLOOKUP($G1019,[4]Depth_Lookup!$A$3:$J$550,9,FALSE))-(I1019/100))=0,"Good",IF(((VLOOKUP($G1019,[4]Depth_Lookup!$A$3:$J$550,9,FALSE))-(I1019/100))&gt;0,"Too Short","Too Long")))</f>
        <v>0</v>
      </c>
      <c r="L1019" s="171">
        <f>(VLOOKUP($G1019,Depth_Lookup!$A$3:$J$410,10,FALSE))+(H1019/100)</f>
        <v>302.20999999999998</v>
      </c>
      <c r="M1019" s="171">
        <f>(VLOOKUP($G1019,Depth_Lookup!$A$3:$J$410,10,FALSE))+(I1019/100)</f>
        <v>302.78999999999996</v>
      </c>
      <c r="N1019" s="231">
        <v>58</v>
      </c>
      <c r="O1019" s="228">
        <v>1</v>
      </c>
      <c r="P1019" s="228" t="s">
        <v>853</v>
      </c>
      <c r="Q1019" s="228" t="s">
        <v>2437</v>
      </c>
      <c r="R1019" s="304" t="str">
        <f t="shared" si="745"/>
        <v>Serpentinizedharzburgite</v>
      </c>
      <c r="S1019" s="228" t="s">
        <v>700</v>
      </c>
      <c r="T1019" s="228"/>
      <c r="U1019" s="228"/>
      <c r="V1019" s="228"/>
      <c r="W1019" s="228" t="s">
        <v>2393</v>
      </c>
      <c r="X1019" s="305">
        <f>VLOOKUP(W1019,[4]definitions_list_lookup!$A$13:$B$19,2,0)</f>
        <v>5</v>
      </c>
      <c r="Y1019" s="228" t="s">
        <v>2438</v>
      </c>
      <c r="Z1019" s="228" t="s">
        <v>2439</v>
      </c>
      <c r="AA1019" s="228"/>
      <c r="AB1019" s="228"/>
      <c r="AC1019" s="228"/>
      <c r="AD1019" s="228"/>
      <c r="AE1019" s="234"/>
      <c r="AF1019" s="304" t="e">
        <f>VLOOKUP(AE1019,[4]definitions_list_mag!$V$12:$W$15,2,0)</f>
        <v>#N/A</v>
      </c>
      <c r="AG1019" s="241"/>
      <c r="AH1019" s="228"/>
      <c r="AI1019" s="244">
        <v>74</v>
      </c>
      <c r="AJ1019" s="228"/>
      <c r="AK1019" s="228"/>
      <c r="AL1019" s="228"/>
      <c r="AM1019" s="228"/>
      <c r="AN1019" s="228"/>
      <c r="AO1019" s="244"/>
      <c r="AP1019" s="228"/>
      <c r="AQ1019" s="228"/>
      <c r="AR1019" s="228"/>
      <c r="AS1019" s="228"/>
      <c r="AT1019" s="228"/>
      <c r="AU1019" s="244"/>
      <c r="AV1019" s="228"/>
      <c r="AW1019" s="228"/>
      <c r="AX1019" s="228"/>
      <c r="AY1019" s="228"/>
      <c r="AZ1019" s="228"/>
      <c r="BA1019" s="244">
        <v>25</v>
      </c>
      <c r="BB1019" s="228">
        <v>12</v>
      </c>
      <c r="BC1019" s="228">
        <v>2</v>
      </c>
      <c r="BD1019" s="228" t="s">
        <v>110</v>
      </c>
      <c r="BE1019" s="228" t="s">
        <v>103</v>
      </c>
      <c r="BF1019" s="228"/>
      <c r="BG1019" s="244"/>
      <c r="BH1019" s="228"/>
      <c r="BI1019" s="228"/>
      <c r="BJ1019" s="228"/>
      <c r="BK1019" s="228"/>
      <c r="BL1019" s="228"/>
      <c r="BM1019" s="244">
        <v>1</v>
      </c>
      <c r="BN1019" s="228">
        <v>1</v>
      </c>
      <c r="BO1019" s="228">
        <v>1</v>
      </c>
      <c r="BP1019" s="228"/>
      <c r="BQ1019" s="228"/>
      <c r="BR1019" s="228"/>
      <c r="BS1019" s="228"/>
      <c r="BT1019" s="228"/>
      <c r="BU1019" s="228"/>
      <c r="BV1019" s="228"/>
      <c r="BW1019" s="228"/>
      <c r="BX1019" s="228"/>
      <c r="BY1019" s="244"/>
      <c r="BZ1019" s="228"/>
      <c r="CA1019" s="228"/>
      <c r="CB1019" s="228"/>
      <c r="CC1019" s="228"/>
      <c r="CD1019" s="228"/>
      <c r="CE1019" s="228"/>
      <c r="CF1019" s="310">
        <f t="shared" si="746"/>
        <v>100</v>
      </c>
      <c r="CG1019" s="245"/>
      <c r="CH1019" s="246" t="s">
        <v>1360</v>
      </c>
      <c r="CI1019" s="246">
        <v>85</v>
      </c>
      <c r="CJ1019" s="246"/>
      <c r="CK1019" s="247"/>
      <c r="CL1019" s="248"/>
      <c r="CM1019" s="248"/>
      <c r="CN1019" s="248"/>
      <c r="CO1019" s="248"/>
      <c r="CP1019" s="248"/>
      <c r="CQ1019" s="248"/>
      <c r="CR1019" s="248"/>
      <c r="CS1019" s="248"/>
      <c r="CT1019" s="248"/>
      <c r="CU1019" s="248"/>
      <c r="CV1019" s="248"/>
      <c r="CW1019" s="248"/>
      <c r="CX1019" s="248"/>
      <c r="CY1019" s="248"/>
      <c r="CZ1019" s="248"/>
      <c r="DA1019" s="248"/>
      <c r="DB1019" s="248">
        <v>90</v>
      </c>
      <c r="DC1019" s="249">
        <v>10</v>
      </c>
      <c r="DD1019" s="248"/>
      <c r="DE1019" s="248"/>
      <c r="DF1019" s="248"/>
      <c r="DG1019" s="248"/>
      <c r="DH1019" s="248"/>
      <c r="DI1019" s="248"/>
      <c r="DJ1019" s="248"/>
      <c r="DK1019" s="306">
        <f t="shared" si="747"/>
        <v>100</v>
      </c>
      <c r="DL1019" s="245"/>
      <c r="DM1019" s="248"/>
      <c r="DN1019" s="248"/>
      <c r="DO1019" s="307"/>
      <c r="DQ1019" s="245"/>
      <c r="DR1019" s="307"/>
      <c r="DS1019" s="245"/>
      <c r="DT1019" s="262" t="s">
        <v>2502</v>
      </c>
      <c r="DU1019" s="249"/>
      <c r="DV1019" s="249"/>
      <c r="DW1019" s="311" t="e">
        <f>VLOOKUP(P1019,[4]definitions_list_lookup!$K$30:$L$54,2,0)</f>
        <v>#N/A</v>
      </c>
      <c r="DX1019" s="268" t="s">
        <v>2455</v>
      </c>
      <c r="DY1019" s="268" t="s">
        <v>2503</v>
      </c>
      <c r="DZ1019" s="482"/>
      <c r="EA1019" s="312"/>
      <c r="EB1019" s="249"/>
      <c r="EC1019" s="312"/>
      <c r="ED1019" s="229" t="s">
        <v>2517</v>
      </c>
      <c r="EE1019" s="313"/>
      <c r="EF1019" s="314"/>
      <c r="EG1019" s="313"/>
      <c r="EH1019" s="315"/>
      <c r="EI1019" s="316"/>
      <c r="EJ1019" s="317"/>
      <c r="EK1019" s="318"/>
      <c r="EL1019" s="313"/>
      <c r="EM1019" s="315"/>
      <c r="EN1019" s="315"/>
      <c r="EO1019" s="319"/>
      <c r="EP1019" s="319"/>
      <c r="EQ1019" s="319"/>
      <c r="ER1019" s="319"/>
      <c r="ES1019" s="319"/>
      <c r="ET1019" s="319"/>
      <c r="EU1019" s="319"/>
      <c r="EV1019" s="320"/>
      <c r="EW1019" s="320"/>
      <c r="EX1019" s="320"/>
      <c r="EY1019" s="320"/>
      <c r="EZ1019" s="192" t="e">
        <f t="shared" si="755"/>
        <v>#DIV/0!</v>
      </c>
      <c r="FA1019" s="192" t="e">
        <f t="shared" si="756"/>
        <v>#DIV/0!</v>
      </c>
      <c r="FB1019" s="192" t="e">
        <f t="shared" si="757"/>
        <v>#DIV/0!</v>
      </c>
      <c r="FC1019" s="192" t="e">
        <f t="shared" si="758"/>
        <v>#DIV/0!</v>
      </c>
      <c r="FD1019" s="192" t="e">
        <f t="shared" si="759"/>
        <v>#DIV/0!</v>
      </c>
      <c r="FE1019" s="193" t="e">
        <f t="shared" si="760"/>
        <v>#DIV/0!</v>
      </c>
      <c r="FF1019" s="194" t="e">
        <f t="shared" si="761"/>
        <v>#DIV/0!</v>
      </c>
      <c r="FG1019" s="313"/>
      <c r="FH1019" s="315"/>
      <c r="FI1019" s="778">
        <f t="shared" si="762"/>
        <v>0</v>
      </c>
      <c r="FJ1019" s="779" t="e">
        <f t="shared" si="763"/>
        <v>#DIV/0!</v>
      </c>
      <c r="FK1019" s="779" t="e">
        <f t="shared" si="764"/>
        <v>#DIV/0!</v>
      </c>
      <c r="FL1019" s="780" t="e">
        <f t="shared" si="765"/>
        <v>#DIV/0!</v>
      </c>
      <c r="FM1019" s="169" t="e">
        <f t="shared" si="766"/>
        <v>#DIV/0!</v>
      </c>
      <c r="FN1019" s="783" t="e">
        <f t="shared" si="767"/>
        <v>#DIV/0!</v>
      </c>
      <c r="FO1019" s="228"/>
      <c r="FP1019" s="228"/>
      <c r="FQ1019" s="228"/>
      <c r="FR1019" s="228"/>
      <c r="FS1019" s="228"/>
      <c r="FT1019" s="228"/>
      <c r="FU1019" s="228"/>
      <c r="FV1019" s="228"/>
      <c r="FW1019" s="228"/>
      <c r="FX1019" s="228"/>
      <c r="FY1019" s="228"/>
      <c r="FZ1019" s="228"/>
      <c r="GA1019" s="228"/>
      <c r="GB1019" s="228"/>
      <c r="GC1019" s="228"/>
      <c r="GD1019" s="228"/>
      <c r="GE1019" s="228"/>
      <c r="GF1019" s="228"/>
      <c r="GG1019" s="228"/>
      <c r="GH1019" s="228"/>
      <c r="GI1019" s="228"/>
      <c r="GJ1019" s="228"/>
      <c r="GK1019" s="228"/>
      <c r="GL1019" s="228"/>
      <c r="GM1019" s="228"/>
      <c r="GN1019" s="228"/>
      <c r="GO1019" s="228"/>
      <c r="GP1019" s="228"/>
      <c r="GQ1019" s="228"/>
      <c r="GR1019" s="228"/>
      <c r="GS1019" s="228"/>
      <c r="GT1019" s="228"/>
      <c r="GU1019" s="228"/>
      <c r="GV1019" s="228"/>
      <c r="GW1019" s="228"/>
      <c r="GX1019" s="228"/>
      <c r="GY1019" s="228"/>
      <c r="GZ1019" s="228"/>
      <c r="HA1019" s="228"/>
      <c r="HB1019" s="228"/>
      <c r="HC1019" s="228"/>
      <c r="HD1019" s="228"/>
      <c r="HE1019" s="228"/>
      <c r="HF1019" s="228"/>
      <c r="HG1019" s="228"/>
      <c r="HH1019" s="228"/>
      <c r="HI1019" s="228"/>
      <c r="HJ1019" s="228"/>
      <c r="HK1019" s="228"/>
      <c r="HL1019" s="228"/>
      <c r="HM1019" s="228"/>
      <c r="HN1019" s="228"/>
      <c r="HO1019" s="228"/>
      <c r="HP1019" s="228"/>
      <c r="HQ1019" s="228"/>
      <c r="HR1019" s="228"/>
      <c r="HS1019" s="228"/>
      <c r="HT1019" s="228"/>
      <c r="HU1019" s="228"/>
      <c r="HV1019" s="228"/>
      <c r="HW1019" s="228"/>
      <c r="HX1019" s="228"/>
      <c r="HY1019" s="228"/>
      <c r="HZ1019" s="228"/>
      <c r="IA1019" s="228"/>
      <c r="IB1019" s="228"/>
      <c r="IC1019" s="228"/>
      <c r="ID1019" s="228"/>
      <c r="IE1019" s="228"/>
      <c r="IF1019" s="228"/>
      <c r="IG1019" s="228"/>
      <c r="IH1019" s="228"/>
      <c r="II1019" s="228"/>
      <c r="IJ1019" s="228"/>
      <c r="IK1019" s="228"/>
      <c r="IL1019" s="228"/>
      <c r="IM1019" s="228"/>
      <c r="IN1019" s="228"/>
      <c r="IO1019" s="228"/>
      <c r="IP1019" s="228"/>
      <c r="IQ1019" s="228"/>
      <c r="IR1019" s="228"/>
      <c r="IS1019" s="228"/>
      <c r="IT1019" s="228"/>
      <c r="IU1019" s="228"/>
      <c r="IV1019" s="228"/>
      <c r="IW1019" s="228"/>
      <c r="IX1019" s="228"/>
      <c r="IY1019" s="228"/>
      <c r="IZ1019" s="228"/>
      <c r="JA1019" s="228"/>
      <c r="JB1019" s="228"/>
      <c r="JC1019" s="228"/>
      <c r="JD1019" s="228"/>
      <c r="JE1019" s="228"/>
      <c r="JF1019" s="228"/>
      <c r="JG1019" s="228"/>
      <c r="JH1019" s="228"/>
      <c r="JI1019" s="228"/>
      <c r="JJ1019" s="228"/>
      <c r="JK1019" s="228"/>
      <c r="JL1019" s="228"/>
      <c r="JM1019" s="228"/>
      <c r="JN1019" s="228"/>
      <c r="JO1019" s="228"/>
      <c r="JP1019" s="228"/>
      <c r="JQ1019" s="228"/>
      <c r="JR1019" s="228"/>
      <c r="JS1019" s="228"/>
      <c r="JT1019" s="228"/>
      <c r="JU1019" s="228"/>
      <c r="JV1019" s="228"/>
      <c r="JW1019" s="228"/>
      <c r="JX1019" s="228"/>
      <c r="JY1019" s="228"/>
      <c r="JZ1019" s="228"/>
      <c r="KA1019" s="228"/>
      <c r="KB1019" s="228"/>
      <c r="KC1019" s="228"/>
      <c r="KD1019" s="228"/>
      <c r="KE1019" s="228"/>
      <c r="KF1019" s="228"/>
      <c r="KG1019" s="228"/>
      <c r="KH1019" s="228"/>
      <c r="KI1019" s="228"/>
      <c r="KJ1019" s="228"/>
      <c r="KK1019" s="228"/>
      <c r="KL1019" s="228"/>
      <c r="KM1019" s="228"/>
      <c r="KN1019" s="228"/>
      <c r="KO1019" s="228"/>
      <c r="KP1019" s="228"/>
      <c r="KQ1019" s="228"/>
      <c r="KR1019" s="228"/>
      <c r="KS1019" s="228"/>
      <c r="KT1019" s="228"/>
      <c r="KU1019" s="228"/>
      <c r="KV1019" s="228"/>
      <c r="KW1019" s="228"/>
      <c r="KX1019" s="228"/>
      <c r="KY1019" s="228"/>
      <c r="KZ1019" s="228"/>
      <c r="LA1019" s="228"/>
      <c r="LB1019" s="228"/>
      <c r="LC1019" s="228"/>
      <c r="LD1019" s="228"/>
      <c r="LE1019" s="228"/>
      <c r="LF1019" s="228"/>
      <c r="LG1019" s="228"/>
      <c r="LH1019" s="228"/>
      <c r="LI1019" s="228"/>
      <c r="LJ1019" s="228"/>
      <c r="LK1019" s="228"/>
      <c r="LL1019" s="228"/>
      <c r="LM1019" s="228"/>
      <c r="LN1019" s="228"/>
      <c r="LO1019" s="228"/>
      <c r="LP1019" s="228"/>
      <c r="LQ1019" s="228"/>
      <c r="LR1019" s="228"/>
      <c r="LS1019" s="228"/>
      <c r="LT1019" s="228"/>
      <c r="LU1019" s="228"/>
      <c r="LV1019" s="228"/>
      <c r="LW1019" s="228"/>
      <c r="LX1019" s="228"/>
      <c r="LY1019" s="228"/>
      <c r="LZ1019" s="228"/>
      <c r="MA1019" s="228"/>
      <c r="MB1019" s="228"/>
      <c r="MC1019" s="228"/>
      <c r="MD1019" s="228"/>
      <c r="ME1019" s="228"/>
      <c r="MF1019" s="228"/>
      <c r="MG1019" s="228"/>
      <c r="MH1019" s="228"/>
      <c r="MI1019" s="228"/>
      <c r="MJ1019" s="228"/>
      <c r="MK1019" s="228"/>
      <c r="ML1019" s="228"/>
      <c r="MM1019" s="228"/>
      <c r="MN1019" s="228"/>
      <c r="MO1019" s="228"/>
      <c r="MP1019" s="228"/>
      <c r="MQ1019" s="228"/>
      <c r="MR1019" s="228"/>
      <c r="MS1019" s="228"/>
      <c r="MT1019" s="228"/>
      <c r="MU1019" s="228"/>
      <c r="MV1019" s="228"/>
      <c r="MW1019" s="228"/>
      <c r="MX1019" s="228"/>
      <c r="MY1019" s="228"/>
      <c r="MZ1019" s="228"/>
      <c r="NA1019" s="228"/>
      <c r="NB1019" s="228"/>
      <c r="NC1019" s="228"/>
      <c r="ND1019" s="228"/>
      <c r="NE1019" s="228"/>
      <c r="NF1019" s="228"/>
      <c r="NG1019" s="228"/>
      <c r="NH1019" s="228"/>
      <c r="NI1019" s="228"/>
      <c r="NJ1019" s="228"/>
      <c r="NK1019" s="228"/>
      <c r="NL1019" s="228"/>
      <c r="NM1019" s="228"/>
      <c r="NN1019" s="228"/>
      <c r="NO1019" s="228"/>
      <c r="NP1019" s="228"/>
      <c r="NQ1019" s="228"/>
      <c r="NR1019" s="228"/>
      <c r="NS1019" s="228"/>
      <c r="NT1019" s="228"/>
      <c r="NU1019" s="228"/>
      <c r="NV1019" s="228"/>
      <c r="NW1019" s="228"/>
      <c r="NX1019" s="228"/>
      <c r="NY1019" s="228"/>
      <c r="NZ1019" s="228"/>
      <c r="OA1019" s="228"/>
      <c r="OB1019" s="228"/>
      <c r="OC1019" s="228"/>
      <c r="OD1019" s="228"/>
      <c r="OE1019" s="228"/>
      <c r="OF1019" s="228"/>
      <c r="OG1019" s="228"/>
      <c r="OH1019" s="228"/>
      <c r="OI1019" s="228"/>
      <c r="OJ1019" s="228"/>
      <c r="OK1019" s="228"/>
      <c r="OL1019" s="228"/>
      <c r="OM1019" s="228"/>
      <c r="ON1019" s="228"/>
      <c r="OO1019" s="228"/>
      <c r="OP1019" s="228"/>
      <c r="OQ1019" s="228"/>
      <c r="OR1019" s="228"/>
      <c r="OS1019" s="228"/>
      <c r="OT1019" s="228"/>
      <c r="OU1019" s="228"/>
      <c r="OV1019" s="228"/>
      <c r="OW1019" s="228"/>
      <c r="OX1019" s="228"/>
      <c r="OY1019" s="228"/>
      <c r="OZ1019" s="228"/>
      <c r="PA1019" s="228"/>
      <c r="PB1019" s="228"/>
      <c r="PC1019" s="228"/>
      <c r="PD1019" s="228"/>
      <c r="PE1019" s="228"/>
      <c r="PF1019" s="228"/>
      <c r="PG1019" s="228"/>
      <c r="PH1019" s="228"/>
      <c r="PI1019" s="228"/>
      <c r="PJ1019" s="228"/>
      <c r="PK1019" s="228"/>
      <c r="PL1019" s="228"/>
      <c r="PM1019" s="228"/>
      <c r="PN1019" s="228"/>
      <c r="PO1019" s="228"/>
      <c r="PP1019" s="228"/>
      <c r="PQ1019" s="228"/>
      <c r="PR1019" s="228"/>
      <c r="PS1019" s="228"/>
      <c r="PT1019" s="228"/>
      <c r="PU1019" s="228"/>
      <c r="PV1019" s="228"/>
      <c r="PW1019" s="228"/>
      <c r="PX1019" s="228"/>
      <c r="PY1019" s="228"/>
      <c r="PZ1019" s="228"/>
      <c r="QA1019" s="228"/>
      <c r="QB1019" s="228"/>
      <c r="QC1019" s="228"/>
      <c r="QD1019" s="228"/>
      <c r="QE1019" s="228"/>
      <c r="QF1019" s="228"/>
      <c r="QG1019" s="228"/>
      <c r="QH1019" s="228"/>
      <c r="QI1019" s="228"/>
      <c r="QJ1019" s="228"/>
      <c r="QK1019" s="228"/>
      <c r="QL1019" s="228"/>
      <c r="QM1019" s="228"/>
      <c r="QN1019" s="228"/>
      <c r="QO1019" s="228"/>
      <c r="QP1019" s="228"/>
      <c r="QQ1019" s="228"/>
      <c r="QR1019" s="228"/>
      <c r="QS1019" s="228"/>
      <c r="QT1019" s="228"/>
      <c r="QU1019" s="228"/>
      <c r="QV1019" s="228"/>
      <c r="QW1019" s="228"/>
      <c r="QX1019" s="228"/>
      <c r="QY1019" s="228"/>
      <c r="QZ1019" s="228"/>
      <c r="RA1019" s="228"/>
      <c r="RB1019" s="228"/>
      <c r="RC1019" s="228"/>
      <c r="RD1019" s="228"/>
      <c r="RE1019" s="228"/>
      <c r="RF1019" s="228"/>
      <c r="RG1019" s="228"/>
      <c r="RH1019" s="228"/>
      <c r="RI1019" s="228"/>
      <c r="RJ1019" s="228"/>
      <c r="RK1019" s="228"/>
      <c r="RL1019" s="228"/>
      <c r="RM1019" s="228"/>
      <c r="RN1019" s="228"/>
      <c r="RO1019" s="228"/>
      <c r="RP1019" s="228"/>
      <c r="RQ1019" s="228"/>
      <c r="RR1019" s="228"/>
      <c r="RS1019" s="228"/>
      <c r="RT1019" s="228"/>
      <c r="RU1019" s="228"/>
      <c r="RV1019" s="228"/>
      <c r="RW1019" s="228"/>
      <c r="RX1019" s="228"/>
      <c r="RY1019" s="228"/>
      <c r="RZ1019" s="228"/>
      <c r="SA1019" s="228"/>
      <c r="SB1019" s="228"/>
      <c r="SC1019" s="228"/>
      <c r="SD1019" s="228"/>
      <c r="SE1019" s="228"/>
      <c r="SF1019" s="228"/>
      <c r="SG1019" s="228"/>
      <c r="SH1019" s="228"/>
      <c r="SI1019" s="228"/>
      <c r="SJ1019" s="228"/>
      <c r="SK1019" s="228"/>
      <c r="SL1019" s="228"/>
      <c r="SM1019" s="228"/>
      <c r="SN1019" s="228"/>
      <c r="SO1019" s="228"/>
      <c r="SP1019" s="228"/>
      <c r="SQ1019" s="228"/>
      <c r="SR1019" s="228"/>
      <c r="SS1019" s="228"/>
      <c r="ST1019" s="228"/>
      <c r="SU1019" s="228"/>
      <c r="SV1019" s="228"/>
      <c r="SW1019" s="228"/>
      <c r="SX1019" s="228"/>
      <c r="SY1019" s="228"/>
      <c r="SZ1019" s="228"/>
      <c r="TA1019" s="228"/>
      <c r="TB1019" s="228"/>
      <c r="TC1019" s="228"/>
      <c r="TD1019" s="228"/>
      <c r="TE1019" s="228"/>
      <c r="TF1019" s="228"/>
      <c r="TG1019" s="228"/>
      <c r="TH1019" s="228"/>
      <c r="TI1019" s="228"/>
      <c r="TJ1019" s="228"/>
      <c r="TK1019" s="228"/>
      <c r="TL1019" s="228"/>
      <c r="TM1019" s="228"/>
      <c r="TN1019" s="228"/>
      <c r="TO1019" s="228"/>
      <c r="TP1019" s="228"/>
      <c r="TQ1019" s="228"/>
      <c r="TR1019" s="228"/>
      <c r="TS1019" s="228"/>
      <c r="TT1019" s="228"/>
      <c r="TU1019" s="228"/>
      <c r="TV1019" s="228"/>
      <c r="TW1019" s="228"/>
      <c r="TX1019" s="228"/>
      <c r="TY1019" s="228"/>
      <c r="TZ1019" s="228"/>
      <c r="UA1019" s="228"/>
      <c r="UB1019" s="228"/>
      <c r="UC1019" s="228"/>
      <c r="UD1019" s="228"/>
      <c r="UE1019" s="228"/>
      <c r="UF1019" s="228"/>
      <c r="UG1019" s="228"/>
      <c r="UH1019" s="228"/>
      <c r="UI1019" s="228"/>
      <c r="UJ1019" s="228"/>
      <c r="UK1019" s="228"/>
      <c r="UL1019" s="228"/>
      <c r="UM1019" s="228"/>
      <c r="UN1019" s="228"/>
      <c r="UO1019" s="228"/>
      <c r="UP1019" s="228"/>
      <c r="UQ1019" s="228"/>
      <c r="UR1019" s="228"/>
      <c r="US1019" s="228"/>
      <c r="UT1019" s="228"/>
      <c r="UU1019" s="228"/>
      <c r="UV1019" s="228"/>
      <c r="UW1019" s="228"/>
      <c r="UX1019" s="228"/>
      <c r="UY1019" s="228"/>
      <c r="UZ1019" s="228"/>
      <c r="VA1019" s="228"/>
      <c r="VB1019" s="228"/>
      <c r="VC1019" s="228"/>
      <c r="VD1019" s="228"/>
      <c r="VE1019" s="228"/>
      <c r="VF1019" s="228"/>
      <c r="VG1019" s="228"/>
      <c r="VH1019" s="228"/>
      <c r="VI1019" s="228"/>
      <c r="VJ1019" s="228"/>
      <c r="VK1019" s="228"/>
      <c r="VL1019" s="228"/>
      <c r="VM1019" s="228"/>
      <c r="VN1019" s="228"/>
      <c r="VO1019" s="228"/>
      <c r="VP1019" s="228"/>
      <c r="VQ1019" s="228"/>
      <c r="VR1019" s="228"/>
      <c r="VS1019" s="228"/>
      <c r="VT1019" s="228"/>
      <c r="VU1019" s="228"/>
      <c r="VV1019" s="228"/>
      <c r="VW1019" s="228"/>
      <c r="VX1019" s="228"/>
      <c r="VY1019" s="228"/>
      <c r="VZ1019" s="228"/>
      <c r="WA1019" s="228"/>
      <c r="WB1019" s="228"/>
      <c r="WC1019" s="228"/>
      <c r="WD1019" s="228"/>
      <c r="WE1019" s="228"/>
      <c r="WF1019" s="228"/>
      <c r="WG1019" s="228"/>
      <c r="WH1019" s="228"/>
      <c r="WI1019" s="228"/>
      <c r="WJ1019" s="228"/>
      <c r="WK1019" s="228"/>
      <c r="WL1019" s="228"/>
      <c r="WM1019" s="228"/>
      <c r="WN1019" s="228"/>
      <c r="WO1019" s="228"/>
      <c r="WP1019" s="228"/>
      <c r="WQ1019" s="228"/>
      <c r="WR1019" s="228"/>
      <c r="WS1019" s="228"/>
      <c r="WT1019" s="228"/>
      <c r="WU1019" s="228"/>
      <c r="WV1019" s="228"/>
      <c r="WW1019" s="228"/>
      <c r="WX1019" s="228"/>
      <c r="WY1019" s="228"/>
      <c r="WZ1019" s="228"/>
      <c r="XA1019" s="228"/>
      <c r="XB1019" s="228"/>
      <c r="XC1019" s="228"/>
      <c r="XD1019" s="228"/>
      <c r="XE1019" s="228"/>
      <c r="XF1019" s="228"/>
      <c r="XG1019" s="228"/>
      <c r="XH1019" s="228"/>
      <c r="XI1019" s="228"/>
      <c r="XJ1019" s="228"/>
      <c r="XK1019" s="228"/>
      <c r="XL1019" s="228"/>
      <c r="XM1019" s="228"/>
      <c r="XN1019" s="228"/>
      <c r="XO1019" s="228"/>
      <c r="XP1019" s="228"/>
      <c r="XQ1019" s="228"/>
      <c r="XR1019" s="228"/>
      <c r="XS1019" s="228"/>
      <c r="XT1019" s="228"/>
      <c r="XU1019" s="228"/>
      <c r="XV1019" s="228"/>
      <c r="XW1019" s="228"/>
      <c r="XX1019" s="228"/>
      <c r="XY1019" s="228"/>
      <c r="XZ1019" s="228"/>
      <c r="YA1019" s="228"/>
      <c r="YB1019" s="228"/>
      <c r="YC1019" s="228"/>
      <c r="YD1019" s="228"/>
      <c r="YE1019" s="228"/>
      <c r="YF1019" s="228"/>
      <c r="YG1019" s="228"/>
      <c r="YH1019" s="228"/>
      <c r="YI1019" s="228"/>
      <c r="YJ1019" s="228"/>
      <c r="YK1019" s="228"/>
      <c r="YL1019" s="228"/>
      <c r="YM1019" s="228"/>
      <c r="YN1019" s="228"/>
      <c r="YO1019" s="228"/>
      <c r="YP1019" s="228"/>
      <c r="YQ1019" s="228"/>
      <c r="YR1019" s="228"/>
      <c r="YS1019" s="228"/>
      <c r="YT1019" s="228"/>
      <c r="YU1019" s="228"/>
      <c r="YV1019" s="228"/>
      <c r="YW1019" s="228"/>
      <c r="YX1019" s="228"/>
      <c r="YY1019" s="228"/>
      <c r="YZ1019" s="228"/>
      <c r="ZA1019" s="228"/>
      <c r="ZB1019" s="228"/>
      <c r="ZC1019" s="228"/>
      <c r="ZD1019" s="228"/>
      <c r="ZE1019" s="228"/>
      <c r="ZF1019" s="228"/>
      <c r="ZG1019" s="228"/>
      <c r="ZH1019" s="228"/>
      <c r="ZI1019" s="228"/>
      <c r="ZJ1019" s="228"/>
      <c r="ZK1019" s="228"/>
      <c r="ZL1019" s="228"/>
      <c r="ZM1019" s="228"/>
      <c r="ZN1019" s="228"/>
      <c r="ZO1019" s="228"/>
      <c r="ZP1019" s="228"/>
      <c r="ZQ1019" s="228"/>
      <c r="ZR1019" s="228"/>
      <c r="ZS1019" s="228"/>
      <c r="ZT1019" s="228"/>
      <c r="ZU1019" s="228"/>
      <c r="ZV1019" s="228"/>
      <c r="ZW1019" s="228"/>
      <c r="ZX1019" s="228"/>
      <c r="ZY1019" s="228"/>
      <c r="ZZ1019" s="228"/>
      <c r="AAA1019" s="228"/>
      <c r="AAB1019" s="228"/>
      <c r="AAC1019" s="228"/>
      <c r="AAD1019" s="228"/>
      <c r="AAE1019" s="228"/>
      <c r="AAF1019" s="228"/>
      <c r="AAG1019" s="228"/>
      <c r="AAH1019" s="228"/>
      <c r="AAI1019" s="228"/>
      <c r="AAJ1019" s="228"/>
      <c r="AAK1019" s="228"/>
      <c r="AAL1019" s="228"/>
      <c r="AAM1019" s="228"/>
      <c r="AAN1019" s="228"/>
      <c r="AAO1019" s="228"/>
      <c r="AAP1019" s="228"/>
      <c r="AAQ1019" s="228"/>
      <c r="AAR1019" s="228"/>
      <c r="AAS1019" s="228"/>
      <c r="AAT1019" s="228"/>
      <c r="AAU1019" s="228"/>
      <c r="AAV1019" s="228"/>
      <c r="AAW1019" s="228"/>
      <c r="AAX1019" s="228"/>
      <c r="AAY1019" s="228"/>
      <c r="AAZ1019" s="228"/>
      <c r="ABA1019" s="228"/>
      <c r="ABB1019" s="228"/>
      <c r="ABC1019" s="228"/>
      <c r="ABD1019" s="228"/>
      <c r="ABE1019" s="228"/>
      <c r="ABF1019" s="228"/>
      <c r="ABG1019" s="228"/>
      <c r="ABH1019" s="228"/>
      <c r="ABI1019" s="228"/>
      <c r="ABJ1019" s="228"/>
      <c r="ABK1019" s="228"/>
      <c r="ABL1019" s="228"/>
      <c r="ABM1019" s="228"/>
      <c r="ABN1019" s="228"/>
      <c r="ABO1019" s="228"/>
      <c r="ABP1019" s="228"/>
      <c r="ABQ1019" s="228"/>
      <c r="ABR1019" s="228"/>
      <c r="ABS1019" s="228"/>
      <c r="ABT1019" s="228"/>
      <c r="ABU1019" s="228"/>
      <c r="ABV1019" s="228"/>
      <c r="ABW1019" s="228"/>
      <c r="ABX1019" s="228"/>
      <c r="ABY1019" s="228"/>
      <c r="ABZ1019" s="228"/>
      <c r="ACA1019" s="228"/>
      <c r="ACB1019" s="228"/>
      <c r="ACC1019" s="228"/>
      <c r="ACD1019" s="228"/>
      <c r="ACE1019" s="228"/>
      <c r="ACF1019" s="228"/>
      <c r="ACG1019" s="228"/>
      <c r="ACH1019" s="228"/>
      <c r="ACI1019" s="228"/>
      <c r="ACJ1019" s="228"/>
      <c r="ACK1019" s="228"/>
      <c r="ACL1019" s="228"/>
      <c r="ACM1019" s="228"/>
      <c r="ACN1019" s="228"/>
      <c r="ACO1019" s="228"/>
      <c r="ACP1019" s="228"/>
      <c r="ACQ1019" s="228"/>
      <c r="ACR1019" s="228"/>
      <c r="ACS1019" s="228"/>
      <c r="ACT1019" s="228"/>
      <c r="ACU1019" s="228"/>
      <c r="ACV1019" s="228"/>
      <c r="ACW1019" s="228"/>
      <c r="ACX1019" s="228"/>
      <c r="ACY1019" s="228"/>
      <c r="ACZ1019" s="228"/>
      <c r="ADA1019" s="228"/>
      <c r="ADB1019" s="228"/>
      <c r="ADC1019" s="228"/>
      <c r="ADD1019" s="228"/>
      <c r="ADE1019" s="228"/>
      <c r="ADF1019" s="228"/>
      <c r="ADG1019" s="228"/>
      <c r="ADH1019" s="228"/>
      <c r="ADI1019" s="228"/>
      <c r="ADJ1019" s="228"/>
      <c r="ADK1019" s="228"/>
      <c r="ADL1019" s="228"/>
      <c r="ADM1019" s="228"/>
      <c r="ADN1019" s="228"/>
      <c r="ADO1019" s="228"/>
      <c r="ADP1019" s="228"/>
      <c r="ADQ1019" s="228"/>
      <c r="ADR1019" s="228"/>
      <c r="ADS1019" s="228"/>
      <c r="ADT1019" s="228"/>
      <c r="ADU1019" s="228"/>
      <c r="ADV1019" s="228"/>
      <c r="ADW1019" s="228"/>
      <c r="ADX1019" s="228"/>
      <c r="ADY1019" s="228"/>
      <c r="ADZ1019" s="228"/>
      <c r="AEA1019" s="228"/>
      <c r="AEB1019" s="228"/>
      <c r="AEC1019" s="228"/>
      <c r="AED1019" s="228"/>
      <c r="AEE1019" s="228"/>
      <c r="AEF1019" s="228"/>
      <c r="AEG1019" s="228"/>
      <c r="AEH1019" s="228"/>
      <c r="AEI1019" s="228"/>
      <c r="AEJ1019" s="228"/>
      <c r="AEK1019" s="228"/>
      <c r="AEL1019" s="228"/>
      <c r="AEM1019" s="228"/>
      <c r="AEN1019" s="228"/>
      <c r="AEO1019" s="228"/>
      <c r="AEP1019" s="228"/>
      <c r="AEQ1019" s="228"/>
      <c r="AER1019" s="228"/>
      <c r="AES1019" s="228"/>
      <c r="AET1019" s="228"/>
      <c r="AEU1019" s="228"/>
      <c r="AEV1019" s="228"/>
      <c r="AEW1019" s="228"/>
      <c r="AEX1019" s="228"/>
      <c r="AEY1019" s="228"/>
      <c r="AEZ1019" s="228"/>
      <c r="AFA1019" s="228"/>
      <c r="AFB1019" s="228"/>
      <c r="AFC1019" s="228"/>
      <c r="AFD1019" s="228"/>
      <c r="AFE1019" s="228"/>
      <c r="AFF1019" s="228"/>
      <c r="AFG1019" s="228"/>
      <c r="AFH1019" s="228"/>
      <c r="AFI1019" s="228"/>
      <c r="AFJ1019" s="228"/>
      <c r="AFK1019" s="228"/>
      <c r="AFL1019" s="228"/>
      <c r="AFM1019" s="228"/>
      <c r="AFN1019" s="228"/>
      <c r="AFO1019" s="228"/>
      <c r="AFP1019" s="228"/>
      <c r="AFQ1019" s="228"/>
      <c r="AFR1019" s="228"/>
      <c r="AFS1019" s="228"/>
      <c r="AFT1019" s="228"/>
      <c r="AFU1019" s="228"/>
      <c r="AFV1019" s="228"/>
      <c r="AFW1019" s="228"/>
      <c r="AFX1019" s="228"/>
      <c r="AFY1019" s="228"/>
      <c r="AFZ1019" s="228"/>
      <c r="AGA1019" s="228"/>
      <c r="AGB1019" s="228"/>
      <c r="AGC1019" s="228"/>
      <c r="AGD1019" s="228"/>
      <c r="AGE1019" s="228"/>
      <c r="AGF1019" s="228"/>
      <c r="AGG1019" s="228"/>
      <c r="AGH1019" s="228"/>
      <c r="AGI1019" s="228"/>
      <c r="AGJ1019" s="228"/>
      <c r="AGK1019" s="228"/>
      <c r="AGL1019" s="228"/>
      <c r="AGM1019" s="228"/>
      <c r="AGN1019" s="228"/>
      <c r="AGO1019" s="228"/>
      <c r="AGP1019" s="228"/>
      <c r="AGQ1019" s="228"/>
      <c r="AGR1019" s="228"/>
      <c r="AGS1019" s="228"/>
      <c r="AGT1019" s="228"/>
      <c r="AGU1019" s="228"/>
      <c r="AGV1019" s="228"/>
      <c r="AGW1019" s="228"/>
      <c r="AGX1019" s="228"/>
      <c r="AGY1019" s="228"/>
      <c r="AGZ1019" s="228"/>
      <c r="AHA1019" s="228"/>
      <c r="AHB1019" s="228"/>
      <c r="AHC1019" s="228"/>
      <c r="AHD1019" s="228"/>
      <c r="AHE1019" s="228"/>
      <c r="AHF1019" s="228"/>
      <c r="AHG1019" s="228"/>
      <c r="AHH1019" s="228"/>
      <c r="AHI1019" s="228"/>
      <c r="AHJ1019" s="228"/>
      <c r="AHK1019" s="228"/>
      <c r="AHL1019" s="228"/>
      <c r="AHM1019" s="228"/>
      <c r="AHN1019" s="228"/>
      <c r="AHO1019" s="228"/>
      <c r="AHP1019" s="228"/>
      <c r="AHQ1019" s="228"/>
      <c r="AHR1019" s="228"/>
      <c r="AHS1019" s="228"/>
      <c r="AHT1019" s="228"/>
      <c r="AHU1019" s="228"/>
      <c r="AHV1019" s="228"/>
      <c r="AHW1019" s="228"/>
      <c r="AHX1019" s="228"/>
      <c r="AHY1019" s="228"/>
      <c r="AHZ1019" s="228"/>
      <c r="AIA1019" s="228"/>
      <c r="AIB1019" s="228"/>
      <c r="AIC1019" s="228"/>
      <c r="AID1019" s="228"/>
      <c r="AIE1019" s="228"/>
      <c r="AIF1019" s="228"/>
      <c r="AIG1019" s="228"/>
      <c r="AIH1019" s="228"/>
      <c r="AII1019" s="228"/>
      <c r="AIJ1019" s="228"/>
      <c r="AIK1019" s="228"/>
      <c r="AIL1019" s="228"/>
      <c r="AIM1019" s="228"/>
      <c r="AIN1019" s="228"/>
      <c r="AIO1019" s="228"/>
      <c r="AIP1019" s="228"/>
      <c r="AIQ1019" s="228"/>
      <c r="AIR1019" s="228"/>
      <c r="AIS1019" s="228"/>
      <c r="AIT1019" s="228"/>
      <c r="AIU1019" s="228"/>
      <c r="AIV1019" s="228"/>
      <c r="AIW1019" s="228"/>
      <c r="AIX1019" s="228"/>
      <c r="AIY1019" s="228"/>
      <c r="AIZ1019" s="228"/>
      <c r="AJA1019" s="228"/>
      <c r="AJB1019" s="228"/>
      <c r="AJC1019" s="228"/>
      <c r="AJD1019" s="228"/>
      <c r="AJE1019" s="228"/>
      <c r="AJF1019" s="228"/>
      <c r="AJG1019" s="228"/>
      <c r="AJH1019" s="228"/>
      <c r="AJI1019" s="228"/>
      <c r="AJJ1019" s="228"/>
      <c r="AJK1019" s="228"/>
      <c r="AJL1019" s="228"/>
      <c r="AJM1019" s="228"/>
      <c r="AJN1019" s="228"/>
      <c r="AJO1019" s="228"/>
      <c r="AJP1019" s="228"/>
      <c r="AJQ1019" s="228"/>
      <c r="AJR1019" s="228"/>
      <c r="AJS1019" s="228"/>
      <c r="AJT1019" s="228"/>
      <c r="AJU1019" s="228"/>
      <c r="AJV1019" s="228"/>
      <c r="AJW1019" s="228"/>
      <c r="AJX1019" s="228"/>
      <c r="AJY1019" s="228"/>
      <c r="AJZ1019" s="228"/>
      <c r="AKA1019" s="228"/>
      <c r="AKB1019" s="228"/>
      <c r="AKC1019" s="228"/>
      <c r="AKD1019" s="228"/>
      <c r="AKE1019" s="228"/>
      <c r="AKF1019" s="228"/>
      <c r="AKG1019" s="228"/>
      <c r="AKH1019" s="228"/>
      <c r="AKI1019" s="228"/>
      <c r="AKJ1019" s="228"/>
      <c r="AKK1019" s="228"/>
      <c r="AKL1019" s="228"/>
      <c r="AKM1019" s="228"/>
      <c r="AKN1019" s="228"/>
      <c r="AKO1019" s="228"/>
      <c r="AKP1019" s="228"/>
      <c r="AKQ1019" s="228"/>
      <c r="AKR1019" s="228"/>
      <c r="AKS1019" s="228"/>
      <c r="AKT1019" s="228"/>
      <c r="AKU1019" s="228"/>
      <c r="AKV1019" s="228"/>
      <c r="AKW1019" s="228"/>
      <c r="AKX1019" s="228"/>
      <c r="AKY1019" s="228"/>
      <c r="AKZ1019" s="228"/>
      <c r="ALA1019" s="228"/>
      <c r="ALB1019" s="228"/>
      <c r="ALC1019" s="228"/>
      <c r="ALD1019" s="228"/>
      <c r="ALE1019" s="228"/>
      <c r="ALF1019" s="228"/>
      <c r="ALG1019" s="228"/>
      <c r="ALH1019" s="228"/>
      <c r="ALI1019" s="228"/>
      <c r="ALJ1019" s="228"/>
      <c r="ALK1019" s="228"/>
      <c r="ALL1019" s="228"/>
      <c r="ALM1019" s="228"/>
      <c r="ALN1019" s="228"/>
      <c r="ALO1019" s="228"/>
      <c r="ALP1019" s="228"/>
      <c r="ALQ1019" s="228"/>
      <c r="ALR1019" s="228"/>
      <c r="ALS1019" s="228"/>
      <c r="ALT1019" s="228"/>
      <c r="ALU1019" s="228"/>
      <c r="ALV1019" s="228"/>
      <c r="ALW1019" s="228"/>
      <c r="ALX1019" s="228"/>
      <c r="ALY1019" s="228"/>
      <c r="ALZ1019" s="228"/>
      <c r="AMA1019" s="228"/>
      <c r="AMB1019" s="228"/>
      <c r="AMC1019" s="228"/>
      <c r="AMD1019" s="228"/>
      <c r="AME1019" s="228"/>
      <c r="AMF1019" s="228"/>
      <c r="AMG1019" s="228"/>
      <c r="AMH1019" s="228"/>
      <c r="AMI1019" s="228"/>
      <c r="AMJ1019" s="228"/>
      <c r="AMK1019" s="228"/>
      <c r="AML1019" s="228"/>
      <c r="AMM1019" s="228"/>
      <c r="AMN1019" s="228"/>
      <c r="AMO1019" s="228"/>
      <c r="AMP1019" s="228"/>
      <c r="AMQ1019" s="228"/>
      <c r="AMR1019" s="228"/>
      <c r="AMS1019" s="228"/>
      <c r="AMT1019" s="228"/>
      <c r="AMU1019" s="228"/>
      <c r="AMV1019" s="228"/>
      <c r="AMW1019" s="228"/>
      <c r="AMX1019" s="228"/>
    </row>
    <row r="1020" spans="1:1038" ht="18" customHeight="1">
      <c r="L1020" s="171" t="e">
        <f>(VLOOKUP($G1020,Depth_Lookup!$A$3:$J$410,10,FALSE))+(H1020/100)</f>
        <v>#N/A</v>
      </c>
      <c r="M1020" s="171" t="e">
        <f>(VLOOKUP($G1020,Depth_Lookup!$A$3:$J$410,10,FALSE))+(I1020/100)</f>
        <v>#N/A</v>
      </c>
      <c r="ED1020" s="229" t="s">
        <v>2517</v>
      </c>
      <c r="EE1020" s="140"/>
      <c r="EG1020" s="140"/>
      <c r="EI1020" s="218"/>
      <c r="EJ1020" s="143"/>
      <c r="EK1020" s="221"/>
      <c r="EM1020" s="109"/>
      <c r="EN1020" s="109"/>
      <c r="EZ1020" s="192" t="e">
        <f t="shared" si="755"/>
        <v>#DIV/0!</v>
      </c>
      <c r="FA1020" s="192" t="e">
        <f t="shared" si="756"/>
        <v>#DIV/0!</v>
      </c>
      <c r="FB1020" s="192" t="e">
        <f t="shared" si="757"/>
        <v>#DIV/0!</v>
      </c>
      <c r="FC1020" s="192" t="e">
        <f t="shared" si="758"/>
        <v>#DIV/0!</v>
      </c>
      <c r="FD1020" s="192" t="e">
        <f t="shared" si="759"/>
        <v>#DIV/0!</v>
      </c>
      <c r="FE1020" s="193" t="e">
        <f t="shared" si="760"/>
        <v>#DIV/0!</v>
      </c>
      <c r="FF1020" s="194" t="e">
        <f t="shared" si="761"/>
        <v>#DIV/0!</v>
      </c>
      <c r="FI1020" s="778">
        <f t="shared" si="762"/>
        <v>0</v>
      </c>
      <c r="FJ1020" s="779" t="e">
        <f t="shared" si="763"/>
        <v>#DIV/0!</v>
      </c>
      <c r="FK1020" s="779" t="e">
        <f t="shared" si="764"/>
        <v>#DIV/0!</v>
      </c>
      <c r="FL1020" s="780" t="e">
        <f t="shared" si="765"/>
        <v>#DIV/0!</v>
      </c>
      <c r="FM1020" s="169" t="e">
        <f t="shared" si="766"/>
        <v>#DIV/0!</v>
      </c>
      <c r="FN1020" s="783" t="e">
        <f t="shared" si="767"/>
        <v>#DIV/0!</v>
      </c>
    </row>
    <row r="1021" spans="1:1038" ht="18" customHeight="1">
      <c r="L1021" s="171" t="e">
        <f>(VLOOKUP($G1021,Depth_Lookup!$A$3:$J$410,10,FALSE))+(H1021/100)</f>
        <v>#N/A</v>
      </c>
      <c r="M1021" s="171" t="e">
        <f>(VLOOKUP($G1021,Depth_Lookup!$A$3:$J$410,10,FALSE))+(I1021/100)</f>
        <v>#N/A</v>
      </c>
      <c r="ED1021" s="229" t="s">
        <v>2517</v>
      </c>
      <c r="EE1021" s="140"/>
      <c r="EG1021" s="140"/>
      <c r="EI1021" s="218"/>
      <c r="EJ1021" s="143"/>
      <c r="EK1021" s="221"/>
      <c r="EM1021" s="109"/>
      <c r="EN1021" s="109"/>
      <c r="EZ1021" s="192" t="e">
        <f t="shared" si="755"/>
        <v>#DIV/0!</v>
      </c>
      <c r="FA1021" s="192" t="e">
        <f t="shared" si="756"/>
        <v>#DIV/0!</v>
      </c>
      <c r="FB1021" s="192" t="e">
        <f t="shared" si="757"/>
        <v>#DIV/0!</v>
      </c>
      <c r="FC1021" s="192" t="e">
        <f t="shared" si="758"/>
        <v>#DIV/0!</v>
      </c>
      <c r="FD1021" s="192" t="e">
        <f t="shared" si="759"/>
        <v>#DIV/0!</v>
      </c>
      <c r="FE1021" s="193" t="e">
        <f t="shared" si="760"/>
        <v>#DIV/0!</v>
      </c>
      <c r="FF1021" s="194" t="e">
        <f t="shared" si="761"/>
        <v>#DIV/0!</v>
      </c>
      <c r="FI1021" s="778">
        <f t="shared" si="762"/>
        <v>0</v>
      </c>
      <c r="FJ1021" s="779" t="e">
        <f t="shared" si="763"/>
        <v>#DIV/0!</v>
      </c>
      <c r="FK1021" s="779" t="e">
        <f t="shared" si="764"/>
        <v>#DIV/0!</v>
      </c>
      <c r="FL1021" s="780" t="e">
        <f t="shared" si="765"/>
        <v>#DIV/0!</v>
      </c>
      <c r="FM1021" s="169" t="e">
        <f t="shared" si="766"/>
        <v>#DIV/0!</v>
      </c>
      <c r="FN1021" s="783" t="e">
        <f t="shared" si="767"/>
        <v>#DIV/0!</v>
      </c>
    </row>
    <row r="1022" spans="1:1038" ht="18" customHeight="1">
      <c r="L1022" s="171" t="e">
        <f>(VLOOKUP($G1022,Depth_Lookup!$A$3:$J$410,10,FALSE))+(H1022/100)</f>
        <v>#N/A</v>
      </c>
      <c r="M1022" s="171" t="e">
        <f>(VLOOKUP($G1022,Depth_Lookup!$A$3:$J$410,10,FALSE))+(I1022/100)</f>
        <v>#N/A</v>
      </c>
      <c r="ED1022" s="229" t="s">
        <v>2517</v>
      </c>
      <c r="EE1022" s="140"/>
      <c r="EG1022" s="140"/>
      <c r="EI1022" s="218"/>
      <c r="EJ1022" s="143"/>
      <c r="EK1022" s="221"/>
      <c r="EM1022" s="109"/>
      <c r="EN1022" s="109"/>
      <c r="EZ1022" s="192" t="e">
        <f t="shared" si="755"/>
        <v>#DIV/0!</v>
      </c>
      <c r="FA1022" s="192" t="e">
        <f t="shared" si="756"/>
        <v>#DIV/0!</v>
      </c>
      <c r="FB1022" s="192" t="e">
        <f t="shared" si="757"/>
        <v>#DIV/0!</v>
      </c>
      <c r="FC1022" s="192" t="e">
        <f t="shared" si="758"/>
        <v>#DIV/0!</v>
      </c>
      <c r="FD1022" s="192" t="e">
        <f t="shared" si="759"/>
        <v>#DIV/0!</v>
      </c>
      <c r="FE1022" s="193" t="e">
        <f t="shared" si="760"/>
        <v>#DIV/0!</v>
      </c>
      <c r="FF1022" s="194" t="e">
        <f t="shared" si="761"/>
        <v>#DIV/0!</v>
      </c>
      <c r="FI1022" s="778">
        <f t="shared" si="762"/>
        <v>0</v>
      </c>
      <c r="FJ1022" s="779" t="e">
        <f t="shared" si="763"/>
        <v>#DIV/0!</v>
      </c>
      <c r="FK1022" s="779" t="e">
        <f t="shared" si="764"/>
        <v>#DIV/0!</v>
      </c>
      <c r="FL1022" s="780" t="e">
        <f t="shared" si="765"/>
        <v>#DIV/0!</v>
      </c>
      <c r="FM1022" s="169" t="e">
        <f t="shared" si="766"/>
        <v>#DIV/0!</v>
      </c>
      <c r="FN1022" s="783" t="e">
        <f t="shared" si="767"/>
        <v>#DIV/0!</v>
      </c>
    </row>
    <row r="1023" spans="1:1038" ht="18" customHeight="1">
      <c r="L1023" s="171" t="e">
        <f>(VLOOKUP($G1023,Depth_Lookup!$A$3:$J$410,10,FALSE))+(H1023/100)</f>
        <v>#N/A</v>
      </c>
      <c r="M1023" s="171" t="e">
        <f>(VLOOKUP($G1023,Depth_Lookup!$A$3:$J$410,10,FALSE))+(I1023/100)</f>
        <v>#N/A</v>
      </c>
      <c r="ED1023" s="229" t="s">
        <v>2517</v>
      </c>
      <c r="EE1023" s="140"/>
      <c r="EG1023" s="140"/>
      <c r="EI1023" s="218"/>
      <c r="EJ1023" s="143"/>
      <c r="EK1023" s="221"/>
      <c r="EM1023" s="109"/>
      <c r="EN1023" s="109"/>
      <c r="EZ1023" s="192" t="e">
        <f t="shared" si="755"/>
        <v>#DIV/0!</v>
      </c>
      <c r="FA1023" s="192" t="e">
        <f t="shared" si="756"/>
        <v>#DIV/0!</v>
      </c>
      <c r="FB1023" s="192" t="e">
        <f t="shared" si="757"/>
        <v>#DIV/0!</v>
      </c>
      <c r="FC1023" s="192" t="e">
        <f t="shared" si="758"/>
        <v>#DIV/0!</v>
      </c>
      <c r="FD1023" s="192" t="e">
        <f t="shared" si="759"/>
        <v>#DIV/0!</v>
      </c>
      <c r="FE1023" s="193" t="e">
        <f t="shared" si="760"/>
        <v>#DIV/0!</v>
      </c>
      <c r="FF1023" s="194" t="e">
        <f t="shared" si="761"/>
        <v>#DIV/0!</v>
      </c>
      <c r="FI1023" s="778">
        <f t="shared" si="762"/>
        <v>0</v>
      </c>
      <c r="FJ1023" s="779" t="e">
        <f t="shared" si="763"/>
        <v>#DIV/0!</v>
      </c>
      <c r="FK1023" s="779" t="e">
        <f t="shared" si="764"/>
        <v>#DIV/0!</v>
      </c>
      <c r="FL1023" s="780" t="e">
        <f t="shared" si="765"/>
        <v>#DIV/0!</v>
      </c>
      <c r="FM1023" s="169" t="e">
        <f t="shared" si="766"/>
        <v>#DIV/0!</v>
      </c>
      <c r="FN1023" s="783" t="e">
        <f t="shared" si="767"/>
        <v>#DIV/0!</v>
      </c>
    </row>
    <row r="1024" spans="1:1038" ht="18" customHeight="1">
      <c r="L1024" s="171" t="e">
        <f>(VLOOKUP($G1024,Depth_Lookup!$A$3:$J$410,10,FALSE))+(H1024/100)</f>
        <v>#N/A</v>
      </c>
      <c r="M1024" s="171" t="e">
        <f>(VLOOKUP($G1024,Depth_Lookup!$A$3:$J$410,10,FALSE))+(I1024/100)</f>
        <v>#N/A</v>
      </c>
      <c r="ED1024" s="229" t="s">
        <v>2517</v>
      </c>
      <c r="EE1024" s="140"/>
      <c r="EG1024" s="140"/>
      <c r="EI1024" s="218"/>
      <c r="EJ1024" s="143"/>
      <c r="EK1024" s="221"/>
      <c r="EM1024" s="109"/>
      <c r="EN1024" s="109"/>
      <c r="EZ1024" s="192" t="e">
        <f t="shared" si="755"/>
        <v>#DIV/0!</v>
      </c>
      <c r="FA1024" s="192" t="e">
        <f t="shared" si="756"/>
        <v>#DIV/0!</v>
      </c>
      <c r="FB1024" s="192" t="e">
        <f t="shared" si="757"/>
        <v>#DIV/0!</v>
      </c>
      <c r="FC1024" s="192" t="e">
        <f t="shared" si="758"/>
        <v>#DIV/0!</v>
      </c>
      <c r="FD1024" s="192" t="e">
        <f t="shared" si="759"/>
        <v>#DIV/0!</v>
      </c>
      <c r="FE1024" s="193" t="e">
        <f t="shared" si="760"/>
        <v>#DIV/0!</v>
      </c>
      <c r="FF1024" s="194" t="e">
        <f t="shared" si="761"/>
        <v>#DIV/0!</v>
      </c>
      <c r="FI1024" s="778">
        <f t="shared" si="762"/>
        <v>0</v>
      </c>
      <c r="FJ1024" s="779" t="e">
        <f t="shared" si="763"/>
        <v>#DIV/0!</v>
      </c>
      <c r="FK1024" s="779" t="e">
        <f t="shared" si="764"/>
        <v>#DIV/0!</v>
      </c>
      <c r="FL1024" s="780" t="e">
        <f t="shared" si="765"/>
        <v>#DIV/0!</v>
      </c>
      <c r="FM1024" s="169" t="e">
        <f t="shared" si="766"/>
        <v>#DIV/0!</v>
      </c>
      <c r="FN1024" s="783" t="e">
        <f t="shared" si="767"/>
        <v>#DIV/0!</v>
      </c>
    </row>
    <row r="1025" spans="12:170" ht="18" customHeight="1">
      <c r="L1025" s="171" t="e">
        <f>(VLOOKUP($G1025,Depth_Lookup!$A$3:$J$410,10,FALSE))+(H1025/100)</f>
        <v>#N/A</v>
      </c>
      <c r="M1025" s="171" t="e">
        <f>(VLOOKUP($G1025,Depth_Lookup!$A$3:$J$410,10,FALSE))+(I1025/100)</f>
        <v>#N/A</v>
      </c>
      <c r="ED1025" s="229" t="s">
        <v>2517</v>
      </c>
      <c r="EE1025" s="140"/>
      <c r="EG1025" s="140"/>
      <c r="EI1025" s="218"/>
      <c r="EJ1025" s="143"/>
      <c r="EK1025" s="221"/>
      <c r="EM1025" s="109"/>
      <c r="EN1025" s="109"/>
      <c r="EZ1025" s="192" t="e">
        <f t="shared" si="755"/>
        <v>#DIV/0!</v>
      </c>
      <c r="FA1025" s="192" t="e">
        <f t="shared" si="756"/>
        <v>#DIV/0!</v>
      </c>
      <c r="FB1025" s="192" t="e">
        <f t="shared" si="757"/>
        <v>#DIV/0!</v>
      </c>
      <c r="FC1025" s="192" t="e">
        <f t="shared" si="758"/>
        <v>#DIV/0!</v>
      </c>
      <c r="FD1025" s="192" t="e">
        <f t="shared" si="759"/>
        <v>#DIV/0!</v>
      </c>
      <c r="FE1025" s="193" t="e">
        <f t="shared" si="760"/>
        <v>#DIV/0!</v>
      </c>
      <c r="FF1025" s="194" t="e">
        <f t="shared" si="761"/>
        <v>#DIV/0!</v>
      </c>
      <c r="FI1025" s="778">
        <f t="shared" si="762"/>
        <v>0</v>
      </c>
      <c r="FJ1025" s="779" t="e">
        <f t="shared" si="763"/>
        <v>#DIV/0!</v>
      </c>
      <c r="FK1025" s="779" t="e">
        <f t="shared" si="764"/>
        <v>#DIV/0!</v>
      </c>
      <c r="FL1025" s="780" t="e">
        <f t="shared" si="765"/>
        <v>#DIV/0!</v>
      </c>
      <c r="FM1025" s="169" t="e">
        <f t="shared" si="766"/>
        <v>#DIV/0!</v>
      </c>
      <c r="FN1025" s="783" t="e">
        <f t="shared" si="767"/>
        <v>#DIV/0!</v>
      </c>
    </row>
    <row r="1026" spans="12:170" ht="18" customHeight="1">
      <c r="L1026" s="171" t="e">
        <f>(VLOOKUP($G1026,Depth_Lookup!$A$3:$J$410,10,FALSE))+(H1026/100)</f>
        <v>#N/A</v>
      </c>
      <c r="M1026" s="171" t="e">
        <f>(VLOOKUP($G1026,Depth_Lookup!$A$3:$J$410,10,FALSE))+(I1026/100)</f>
        <v>#N/A</v>
      </c>
      <c r="ED1026" s="229" t="s">
        <v>2517</v>
      </c>
      <c r="EE1026" s="140"/>
      <c r="EG1026" s="140"/>
      <c r="EI1026" s="218"/>
      <c r="EJ1026" s="143"/>
      <c r="EK1026" s="221"/>
      <c r="EM1026" s="109"/>
      <c r="EN1026" s="109"/>
      <c r="EZ1026" s="192" t="e">
        <f t="shared" si="755"/>
        <v>#DIV/0!</v>
      </c>
      <c r="FA1026" s="192" t="e">
        <f t="shared" si="756"/>
        <v>#DIV/0!</v>
      </c>
      <c r="FB1026" s="192" t="e">
        <f t="shared" si="757"/>
        <v>#DIV/0!</v>
      </c>
      <c r="FC1026" s="192" t="e">
        <f t="shared" si="758"/>
        <v>#DIV/0!</v>
      </c>
      <c r="FD1026" s="192" t="e">
        <f t="shared" si="759"/>
        <v>#DIV/0!</v>
      </c>
      <c r="FE1026" s="193" t="e">
        <f t="shared" si="760"/>
        <v>#DIV/0!</v>
      </c>
      <c r="FF1026" s="194" t="e">
        <f t="shared" si="761"/>
        <v>#DIV/0!</v>
      </c>
      <c r="FI1026" s="778">
        <f t="shared" si="762"/>
        <v>0</v>
      </c>
      <c r="FJ1026" s="779" t="e">
        <f t="shared" si="763"/>
        <v>#DIV/0!</v>
      </c>
      <c r="FK1026" s="779" t="e">
        <f t="shared" si="764"/>
        <v>#DIV/0!</v>
      </c>
      <c r="FL1026" s="780" t="e">
        <f t="shared" si="765"/>
        <v>#DIV/0!</v>
      </c>
      <c r="FM1026" s="169" t="e">
        <f t="shared" si="766"/>
        <v>#DIV/0!</v>
      </c>
      <c r="FN1026" s="783" t="e">
        <f t="shared" si="767"/>
        <v>#DIV/0!</v>
      </c>
    </row>
    <row r="1027" spans="12:170" ht="18" customHeight="1">
      <c r="L1027" s="171" t="e">
        <f>(VLOOKUP($G1027,Depth_Lookup!$A$3:$J$410,10,FALSE))+(H1027/100)</f>
        <v>#N/A</v>
      </c>
      <c r="M1027" s="171" t="e">
        <f>(VLOOKUP($G1027,Depth_Lookup!$A$3:$J$410,10,FALSE))+(I1027/100)</f>
        <v>#N/A</v>
      </c>
      <c r="ED1027" s="229" t="s">
        <v>2517</v>
      </c>
      <c r="EE1027" s="140"/>
      <c r="EG1027" s="140"/>
      <c r="EI1027" s="218"/>
      <c r="EJ1027" s="143"/>
      <c r="EK1027" s="221"/>
      <c r="EM1027" s="109"/>
      <c r="EN1027" s="109"/>
      <c r="EZ1027" s="192" t="e">
        <f t="shared" si="755"/>
        <v>#DIV/0!</v>
      </c>
      <c r="FA1027" s="192" t="e">
        <f t="shared" si="756"/>
        <v>#DIV/0!</v>
      </c>
      <c r="FB1027" s="192" t="e">
        <f t="shared" si="757"/>
        <v>#DIV/0!</v>
      </c>
      <c r="FC1027" s="192" t="e">
        <f t="shared" si="758"/>
        <v>#DIV/0!</v>
      </c>
      <c r="FD1027" s="192" t="e">
        <f t="shared" si="759"/>
        <v>#DIV/0!</v>
      </c>
      <c r="FE1027" s="193" t="e">
        <f t="shared" si="760"/>
        <v>#DIV/0!</v>
      </c>
      <c r="FF1027" s="194" t="e">
        <f t="shared" si="761"/>
        <v>#DIV/0!</v>
      </c>
      <c r="FI1027" s="778">
        <f t="shared" si="762"/>
        <v>0</v>
      </c>
      <c r="FJ1027" s="779" t="e">
        <f t="shared" si="763"/>
        <v>#DIV/0!</v>
      </c>
      <c r="FK1027" s="779" t="e">
        <f t="shared" si="764"/>
        <v>#DIV/0!</v>
      </c>
      <c r="FL1027" s="780" t="e">
        <f t="shared" si="765"/>
        <v>#DIV/0!</v>
      </c>
      <c r="FM1027" s="169" t="e">
        <f t="shared" si="766"/>
        <v>#DIV/0!</v>
      </c>
      <c r="FN1027" s="783" t="e">
        <f t="shared" si="767"/>
        <v>#DIV/0!</v>
      </c>
    </row>
    <row r="1028" spans="12:170" ht="18" customHeight="1">
      <c r="L1028" s="171" t="e">
        <f>(VLOOKUP($G1028,Depth_Lookup!$A$3:$J$410,10,FALSE))+(H1028/100)</f>
        <v>#N/A</v>
      </c>
      <c r="M1028" s="171" t="e">
        <f>(VLOOKUP($G1028,Depth_Lookup!$A$3:$J$410,10,FALSE))+(I1028/100)</f>
        <v>#N/A</v>
      </c>
      <c r="ED1028" s="229" t="s">
        <v>2517</v>
      </c>
      <c r="EE1028" s="140"/>
      <c r="EG1028" s="140"/>
      <c r="EI1028" s="218"/>
      <c r="EJ1028" s="143"/>
      <c r="EK1028" s="221"/>
      <c r="EM1028" s="109"/>
      <c r="EN1028" s="109"/>
      <c r="EZ1028" s="192" t="e">
        <f t="shared" ref="EZ1028:EZ1091" si="849">+(IF($EW1028&lt;$EY1028,((MIN($EY1028,$EW1028)+(DEGREES(ATAN((TAN(RADIANS($EX1028))/((TAN(RADIANS($EV1028))*SIN(RADIANS(ABS($EW1028-$EY1028))))))-(COS(RADIANS(ABS($EW1028-$EY1028)))/SIN(RADIANS(ABS($EW1028-$EY1028)))))))-180)),((MAX($EY1028,$EW1028)-(DEGREES(ATAN((TAN(RADIANS($EX1028))/((TAN(RADIANS($EV1028))*SIN(RADIANS(ABS($EW1028-$EY1028))))))-(COS(RADIANS(ABS($EW1028-$EY1028)))/SIN(RADIANS(ABS($EW1028-$EY1028)))))))-180))))</f>
        <v>#DIV/0!</v>
      </c>
      <c r="FA1028" s="192" t="e">
        <f t="shared" ref="FA1028:FA1091" si="850">IF($EZ1028&gt;0,$EZ1028,360+$EZ1028)</f>
        <v>#DIV/0!</v>
      </c>
      <c r="FB1028" s="192" t="e">
        <f t="shared" ref="FB1028:FB1091" si="851">+ABS(DEGREES(ATAN((COS(RADIANS(ABS($EZ1028+180-(IF($EW1028&gt;$EY1028,MAX($EX1028,$EW1028),MIN($EW1028,$EY1028))))))/(TAN(RADIANS($EV1028)))))))</f>
        <v>#DIV/0!</v>
      </c>
      <c r="FC1028" s="192" t="e">
        <f t="shared" ref="FC1028:FC1091" si="852">+IF(($EZ1028+90)&gt;0,$EZ1028+90,$EZ1028+450)</f>
        <v>#DIV/0!</v>
      </c>
      <c r="FD1028" s="192" t="e">
        <f t="shared" ref="FD1028:FD1091" si="853">-$FB1028+90</f>
        <v>#DIV/0!</v>
      </c>
      <c r="FE1028" s="193" t="e">
        <f t="shared" ref="FE1028:FE1091" si="854">IF(($FA1028&lt;180),$FA1028+180,$FA1028-180)</f>
        <v>#DIV/0!</v>
      </c>
      <c r="FF1028" s="194" t="e">
        <f t="shared" ref="FF1028:FF1091" si="855">-$FB1028+90</f>
        <v>#DIV/0!</v>
      </c>
      <c r="FI1028" s="778">
        <f t="shared" si="762"/>
        <v>0</v>
      </c>
      <c r="FJ1028" s="779" t="e">
        <f t="shared" si="763"/>
        <v>#DIV/0!</v>
      </c>
      <c r="FK1028" s="779" t="e">
        <f t="shared" si="764"/>
        <v>#DIV/0!</v>
      </c>
      <c r="FL1028" s="780" t="e">
        <f t="shared" si="765"/>
        <v>#DIV/0!</v>
      </c>
      <c r="FM1028" s="169" t="e">
        <f t="shared" si="766"/>
        <v>#DIV/0!</v>
      </c>
      <c r="FN1028" s="783" t="e">
        <f t="shared" si="767"/>
        <v>#DIV/0!</v>
      </c>
    </row>
    <row r="1029" spans="12:170" ht="18" customHeight="1">
      <c r="L1029" s="171" t="e">
        <f>(VLOOKUP($G1029,Depth_Lookup!$A$3:$J$410,10,FALSE))+(H1029/100)</f>
        <v>#N/A</v>
      </c>
      <c r="M1029" s="171" t="e">
        <f>(VLOOKUP($G1029,Depth_Lookup!$A$3:$J$410,10,FALSE))+(I1029/100)</f>
        <v>#N/A</v>
      </c>
      <c r="ED1029" s="229" t="s">
        <v>2517</v>
      </c>
      <c r="EE1029" s="140"/>
      <c r="EG1029" s="140"/>
      <c r="EI1029" s="218"/>
      <c r="EJ1029" s="143"/>
      <c r="EK1029" s="221"/>
      <c r="EM1029" s="109"/>
      <c r="EN1029" s="109"/>
      <c r="EZ1029" s="192" t="e">
        <f t="shared" si="849"/>
        <v>#DIV/0!</v>
      </c>
      <c r="FA1029" s="192" t="e">
        <f t="shared" si="850"/>
        <v>#DIV/0!</v>
      </c>
      <c r="FB1029" s="192" t="e">
        <f t="shared" si="851"/>
        <v>#DIV/0!</v>
      </c>
      <c r="FC1029" s="192" t="e">
        <f t="shared" si="852"/>
        <v>#DIV/0!</v>
      </c>
      <c r="FD1029" s="192" t="e">
        <f t="shared" si="853"/>
        <v>#DIV/0!</v>
      </c>
      <c r="FE1029" s="193" t="e">
        <f t="shared" si="854"/>
        <v>#DIV/0!</v>
      </c>
      <c r="FF1029" s="194" t="e">
        <f t="shared" si="855"/>
        <v>#DIV/0!</v>
      </c>
      <c r="FI1029" s="778">
        <f t="shared" ref="FI1029:FI1030" si="856">EO1029</f>
        <v>0</v>
      </c>
      <c r="FJ1029" s="779" t="e">
        <f t="shared" ref="FJ1029:FJ1092" si="857">FF1029</f>
        <v>#DIV/0!</v>
      </c>
      <c r="FK1029" s="779" t="e">
        <f t="shared" ref="FK1029:FK1092" si="858">90-FJ1029</f>
        <v>#DIV/0!</v>
      </c>
      <c r="FL1029" s="780" t="e">
        <f t="shared" ref="FL1029:FL1092" si="859">RADIANS(FK1029)</f>
        <v>#DIV/0!</v>
      </c>
      <c r="FM1029" s="169" t="e">
        <f t="shared" ref="FM1029:FM1092" si="860">SIN(FL1029)</f>
        <v>#DIV/0!</v>
      </c>
      <c r="FN1029" s="783" t="e">
        <f t="shared" ref="FN1029:FN1092" si="861">FI1029*FM1029</f>
        <v>#DIV/0!</v>
      </c>
    </row>
    <row r="1030" spans="12:170" ht="18" customHeight="1">
      <c r="L1030" s="171" t="e">
        <f>(VLOOKUP($G1030,Depth_Lookup!$A$3:$J$410,10,FALSE))+(H1030/100)</f>
        <v>#N/A</v>
      </c>
      <c r="M1030" s="171" t="e">
        <f>(VLOOKUP($G1030,Depth_Lookup!$A$3:$J$410,10,FALSE))+(I1030/100)</f>
        <v>#N/A</v>
      </c>
      <c r="ED1030" s="229" t="s">
        <v>2517</v>
      </c>
      <c r="EE1030" s="140"/>
      <c r="EG1030" s="140"/>
      <c r="EI1030" s="218"/>
      <c r="EJ1030" s="143"/>
      <c r="EK1030" s="221"/>
      <c r="EM1030" s="109"/>
      <c r="EN1030" s="109"/>
      <c r="EZ1030" s="192" t="e">
        <f t="shared" si="849"/>
        <v>#DIV/0!</v>
      </c>
      <c r="FA1030" s="192" t="e">
        <f t="shared" si="850"/>
        <v>#DIV/0!</v>
      </c>
      <c r="FB1030" s="192" t="e">
        <f t="shared" si="851"/>
        <v>#DIV/0!</v>
      </c>
      <c r="FC1030" s="192" t="e">
        <f t="shared" si="852"/>
        <v>#DIV/0!</v>
      </c>
      <c r="FD1030" s="192" t="e">
        <f t="shared" si="853"/>
        <v>#DIV/0!</v>
      </c>
      <c r="FE1030" s="193" t="e">
        <f t="shared" si="854"/>
        <v>#DIV/0!</v>
      </c>
      <c r="FF1030" s="194" t="e">
        <f t="shared" si="855"/>
        <v>#DIV/0!</v>
      </c>
      <c r="FI1030" s="778">
        <f t="shared" si="856"/>
        <v>0</v>
      </c>
      <c r="FJ1030" s="779" t="e">
        <f t="shared" si="857"/>
        <v>#DIV/0!</v>
      </c>
      <c r="FK1030" s="779" t="e">
        <f t="shared" si="858"/>
        <v>#DIV/0!</v>
      </c>
      <c r="FL1030" s="780" t="e">
        <f t="shared" si="859"/>
        <v>#DIV/0!</v>
      </c>
      <c r="FM1030" s="169" t="e">
        <f t="shared" si="860"/>
        <v>#DIV/0!</v>
      </c>
      <c r="FN1030" s="783" t="e">
        <f t="shared" si="861"/>
        <v>#DIV/0!</v>
      </c>
    </row>
    <row r="1031" spans="12:170" ht="18" customHeight="1">
      <c r="L1031" s="171" t="e">
        <f>(VLOOKUP($G1031,Depth_Lookup!$A$3:$J$410,10,FALSE))+(H1031/100)</f>
        <v>#N/A</v>
      </c>
      <c r="M1031" s="171" t="e">
        <f>(VLOOKUP($G1031,Depth_Lookup!$A$3:$J$410,10,FALSE))+(I1031/100)</f>
        <v>#N/A</v>
      </c>
      <c r="ED1031" s="229" t="s">
        <v>2517</v>
      </c>
      <c r="EE1031" s="140"/>
      <c r="EG1031" s="140"/>
      <c r="EI1031" s="218"/>
      <c r="EJ1031" s="143"/>
      <c r="EK1031" s="221"/>
      <c r="EM1031" s="109"/>
      <c r="EN1031" s="109"/>
      <c r="EZ1031" s="192" t="e">
        <f t="shared" si="849"/>
        <v>#DIV/0!</v>
      </c>
      <c r="FA1031" s="192" t="e">
        <f t="shared" si="850"/>
        <v>#DIV/0!</v>
      </c>
      <c r="FB1031" s="192" t="e">
        <f t="shared" si="851"/>
        <v>#DIV/0!</v>
      </c>
      <c r="FC1031" s="192" t="e">
        <f t="shared" si="852"/>
        <v>#DIV/0!</v>
      </c>
      <c r="FD1031" s="192" t="e">
        <f t="shared" si="853"/>
        <v>#DIV/0!</v>
      </c>
      <c r="FE1031" s="193" t="e">
        <f t="shared" si="854"/>
        <v>#DIV/0!</v>
      </c>
      <c r="FF1031" s="194" t="e">
        <f t="shared" si="855"/>
        <v>#DIV/0!</v>
      </c>
      <c r="FJ1031" s="779" t="e">
        <f t="shared" si="857"/>
        <v>#DIV/0!</v>
      </c>
      <c r="FK1031" s="779" t="e">
        <f t="shared" si="858"/>
        <v>#DIV/0!</v>
      </c>
      <c r="FL1031" s="780" t="e">
        <f t="shared" si="859"/>
        <v>#DIV/0!</v>
      </c>
      <c r="FM1031" s="169" t="e">
        <f t="shared" si="860"/>
        <v>#DIV/0!</v>
      </c>
      <c r="FN1031" s="783" t="e">
        <f t="shared" si="861"/>
        <v>#DIV/0!</v>
      </c>
    </row>
    <row r="1032" spans="12:170" ht="18" customHeight="1">
      <c r="L1032" s="171" t="e">
        <f>(VLOOKUP($G1032,Depth_Lookup!$A$3:$J$410,10,FALSE))+(H1032/100)</f>
        <v>#N/A</v>
      </c>
      <c r="M1032" s="171" t="e">
        <f>(VLOOKUP($G1032,Depth_Lookup!$A$3:$J$410,10,FALSE))+(I1032/100)</f>
        <v>#N/A</v>
      </c>
      <c r="ED1032" s="229" t="s">
        <v>2517</v>
      </c>
      <c r="EE1032" s="140"/>
      <c r="EG1032" s="140"/>
      <c r="EI1032" s="218"/>
      <c r="EJ1032" s="143"/>
      <c r="EK1032" s="221"/>
      <c r="EM1032" s="109"/>
      <c r="EN1032" s="109"/>
      <c r="EZ1032" s="192" t="e">
        <f t="shared" si="849"/>
        <v>#DIV/0!</v>
      </c>
      <c r="FA1032" s="192" t="e">
        <f t="shared" si="850"/>
        <v>#DIV/0!</v>
      </c>
      <c r="FB1032" s="192" t="e">
        <f t="shared" si="851"/>
        <v>#DIV/0!</v>
      </c>
      <c r="FC1032" s="192" t="e">
        <f t="shared" si="852"/>
        <v>#DIV/0!</v>
      </c>
      <c r="FD1032" s="192" t="e">
        <f t="shared" si="853"/>
        <v>#DIV/0!</v>
      </c>
      <c r="FE1032" s="193" t="e">
        <f t="shared" si="854"/>
        <v>#DIV/0!</v>
      </c>
      <c r="FF1032" s="194" t="e">
        <f t="shared" si="855"/>
        <v>#DIV/0!</v>
      </c>
      <c r="FJ1032" s="779" t="e">
        <f t="shared" si="857"/>
        <v>#DIV/0!</v>
      </c>
      <c r="FK1032" s="779" t="e">
        <f t="shared" si="858"/>
        <v>#DIV/0!</v>
      </c>
      <c r="FL1032" s="780" t="e">
        <f t="shared" si="859"/>
        <v>#DIV/0!</v>
      </c>
      <c r="FM1032" s="169" t="e">
        <f t="shared" si="860"/>
        <v>#DIV/0!</v>
      </c>
      <c r="FN1032" s="783" t="e">
        <f t="shared" si="861"/>
        <v>#DIV/0!</v>
      </c>
    </row>
    <row r="1033" spans="12:170" ht="18" customHeight="1">
      <c r="L1033" s="171" t="e">
        <f>(VLOOKUP($G1033,Depth_Lookup!$A$3:$J$410,10,FALSE))+(H1033/100)</f>
        <v>#N/A</v>
      </c>
      <c r="M1033" s="171" t="e">
        <f>(VLOOKUP($G1033,Depth_Lookup!$A$3:$J$410,10,FALSE))+(I1033/100)</f>
        <v>#N/A</v>
      </c>
      <c r="ED1033" s="229" t="s">
        <v>2517</v>
      </c>
      <c r="EE1033" s="140"/>
      <c r="EG1033" s="140"/>
      <c r="EI1033" s="218"/>
      <c r="EJ1033" s="143"/>
      <c r="EK1033" s="221"/>
      <c r="EM1033" s="109"/>
      <c r="EN1033" s="109"/>
      <c r="EZ1033" s="192" t="e">
        <f t="shared" si="849"/>
        <v>#DIV/0!</v>
      </c>
      <c r="FA1033" s="192" t="e">
        <f t="shared" si="850"/>
        <v>#DIV/0!</v>
      </c>
      <c r="FB1033" s="192" t="e">
        <f t="shared" si="851"/>
        <v>#DIV/0!</v>
      </c>
      <c r="FC1033" s="192" t="e">
        <f t="shared" si="852"/>
        <v>#DIV/0!</v>
      </c>
      <c r="FD1033" s="192" t="e">
        <f t="shared" si="853"/>
        <v>#DIV/0!</v>
      </c>
      <c r="FE1033" s="193" t="e">
        <f t="shared" si="854"/>
        <v>#DIV/0!</v>
      </c>
      <c r="FF1033" s="194" t="e">
        <f t="shared" si="855"/>
        <v>#DIV/0!</v>
      </c>
      <c r="FJ1033" s="779" t="e">
        <f t="shared" si="857"/>
        <v>#DIV/0!</v>
      </c>
      <c r="FK1033" s="779" t="e">
        <f t="shared" si="858"/>
        <v>#DIV/0!</v>
      </c>
      <c r="FL1033" s="780" t="e">
        <f t="shared" si="859"/>
        <v>#DIV/0!</v>
      </c>
      <c r="FM1033" s="169" t="e">
        <f t="shared" si="860"/>
        <v>#DIV/0!</v>
      </c>
      <c r="FN1033" s="783" t="e">
        <f t="shared" si="861"/>
        <v>#DIV/0!</v>
      </c>
    </row>
    <row r="1034" spans="12:170" ht="18" customHeight="1">
      <c r="L1034" s="171" t="e">
        <f>(VLOOKUP($G1034,Depth_Lookup!$A$3:$J$410,10,FALSE))+(H1034/100)</f>
        <v>#N/A</v>
      </c>
      <c r="M1034" s="171" t="e">
        <f>(VLOOKUP($G1034,Depth_Lookup!$A$3:$J$410,10,FALSE))+(I1034/100)</f>
        <v>#N/A</v>
      </c>
      <c r="ED1034" s="229" t="s">
        <v>2517</v>
      </c>
      <c r="EE1034" s="140"/>
      <c r="EG1034" s="140"/>
      <c r="EI1034" s="218"/>
      <c r="EJ1034" s="143"/>
      <c r="EK1034" s="221"/>
      <c r="EM1034" s="109"/>
      <c r="EN1034" s="109"/>
      <c r="EZ1034" s="192" t="e">
        <f t="shared" si="849"/>
        <v>#DIV/0!</v>
      </c>
      <c r="FA1034" s="192" t="e">
        <f t="shared" si="850"/>
        <v>#DIV/0!</v>
      </c>
      <c r="FB1034" s="192" t="e">
        <f t="shared" si="851"/>
        <v>#DIV/0!</v>
      </c>
      <c r="FC1034" s="192" t="e">
        <f t="shared" si="852"/>
        <v>#DIV/0!</v>
      </c>
      <c r="FD1034" s="192" t="e">
        <f t="shared" si="853"/>
        <v>#DIV/0!</v>
      </c>
      <c r="FE1034" s="193" t="e">
        <f t="shared" si="854"/>
        <v>#DIV/0!</v>
      </c>
      <c r="FF1034" s="194" t="e">
        <f t="shared" si="855"/>
        <v>#DIV/0!</v>
      </c>
      <c r="FJ1034" s="779" t="e">
        <f t="shared" si="857"/>
        <v>#DIV/0!</v>
      </c>
      <c r="FK1034" s="779" t="e">
        <f t="shared" si="858"/>
        <v>#DIV/0!</v>
      </c>
      <c r="FL1034" s="780" t="e">
        <f t="shared" si="859"/>
        <v>#DIV/0!</v>
      </c>
      <c r="FM1034" s="169" t="e">
        <f t="shared" si="860"/>
        <v>#DIV/0!</v>
      </c>
      <c r="FN1034" s="783" t="e">
        <f t="shared" si="861"/>
        <v>#DIV/0!</v>
      </c>
    </row>
    <row r="1035" spans="12:170" ht="18" customHeight="1">
      <c r="L1035" s="171" t="e">
        <f>(VLOOKUP($G1035,Depth_Lookup!$A$3:$J$410,10,FALSE))+(H1035/100)</f>
        <v>#N/A</v>
      </c>
      <c r="M1035" s="171" t="e">
        <f>(VLOOKUP($G1035,Depth_Lookup!$A$3:$J$410,10,FALSE))+(I1035/100)</f>
        <v>#N/A</v>
      </c>
      <c r="ED1035" s="229" t="s">
        <v>2517</v>
      </c>
      <c r="EE1035" s="140"/>
      <c r="EG1035" s="140"/>
      <c r="EI1035" s="218"/>
      <c r="EJ1035" s="143"/>
      <c r="EK1035" s="221"/>
      <c r="EM1035" s="109"/>
      <c r="EN1035" s="109"/>
      <c r="EZ1035" s="192" t="e">
        <f t="shared" si="849"/>
        <v>#DIV/0!</v>
      </c>
      <c r="FA1035" s="192" t="e">
        <f t="shared" si="850"/>
        <v>#DIV/0!</v>
      </c>
      <c r="FB1035" s="192" t="e">
        <f t="shared" si="851"/>
        <v>#DIV/0!</v>
      </c>
      <c r="FC1035" s="192" t="e">
        <f t="shared" si="852"/>
        <v>#DIV/0!</v>
      </c>
      <c r="FD1035" s="192" t="e">
        <f t="shared" si="853"/>
        <v>#DIV/0!</v>
      </c>
      <c r="FE1035" s="193" t="e">
        <f t="shared" si="854"/>
        <v>#DIV/0!</v>
      </c>
      <c r="FF1035" s="194" t="e">
        <f t="shared" si="855"/>
        <v>#DIV/0!</v>
      </c>
      <c r="FJ1035" s="779" t="e">
        <f t="shared" si="857"/>
        <v>#DIV/0!</v>
      </c>
      <c r="FK1035" s="779" t="e">
        <f t="shared" si="858"/>
        <v>#DIV/0!</v>
      </c>
      <c r="FL1035" s="780" t="e">
        <f t="shared" si="859"/>
        <v>#DIV/0!</v>
      </c>
      <c r="FM1035" s="169" t="e">
        <f t="shared" si="860"/>
        <v>#DIV/0!</v>
      </c>
      <c r="FN1035" s="783" t="e">
        <f t="shared" si="861"/>
        <v>#DIV/0!</v>
      </c>
    </row>
    <row r="1036" spans="12:170" ht="18" customHeight="1">
      <c r="L1036" s="171" t="e">
        <f>(VLOOKUP($G1036,Depth_Lookup!$A$3:$J$410,10,FALSE))+(H1036/100)</f>
        <v>#N/A</v>
      </c>
      <c r="M1036" s="171" t="e">
        <f>(VLOOKUP($G1036,Depth_Lookup!$A$3:$J$410,10,FALSE))+(I1036/100)</f>
        <v>#N/A</v>
      </c>
      <c r="ED1036" s="229" t="s">
        <v>2517</v>
      </c>
      <c r="EE1036" s="140"/>
      <c r="EG1036" s="140"/>
      <c r="EI1036" s="218"/>
      <c r="EJ1036" s="143"/>
      <c r="EK1036" s="221"/>
      <c r="EM1036" s="109"/>
      <c r="EN1036" s="109"/>
      <c r="EZ1036" s="192" t="e">
        <f t="shared" si="849"/>
        <v>#DIV/0!</v>
      </c>
      <c r="FA1036" s="192" t="e">
        <f t="shared" si="850"/>
        <v>#DIV/0!</v>
      </c>
      <c r="FB1036" s="192" t="e">
        <f t="shared" si="851"/>
        <v>#DIV/0!</v>
      </c>
      <c r="FC1036" s="192" t="e">
        <f t="shared" si="852"/>
        <v>#DIV/0!</v>
      </c>
      <c r="FD1036" s="192" t="e">
        <f t="shared" si="853"/>
        <v>#DIV/0!</v>
      </c>
      <c r="FE1036" s="193" t="e">
        <f t="shared" si="854"/>
        <v>#DIV/0!</v>
      </c>
      <c r="FF1036" s="194" t="e">
        <f t="shared" si="855"/>
        <v>#DIV/0!</v>
      </c>
      <c r="FJ1036" s="779" t="e">
        <f t="shared" si="857"/>
        <v>#DIV/0!</v>
      </c>
      <c r="FK1036" s="779" t="e">
        <f t="shared" si="858"/>
        <v>#DIV/0!</v>
      </c>
      <c r="FL1036" s="780" t="e">
        <f t="shared" si="859"/>
        <v>#DIV/0!</v>
      </c>
      <c r="FM1036" s="169" t="e">
        <f t="shared" si="860"/>
        <v>#DIV/0!</v>
      </c>
      <c r="FN1036" s="783" t="e">
        <f t="shared" si="861"/>
        <v>#DIV/0!</v>
      </c>
    </row>
    <row r="1037" spans="12:170" ht="18" customHeight="1">
      <c r="L1037" s="171" t="e">
        <f>(VLOOKUP($G1037,Depth_Lookup!$A$3:$J$410,10,FALSE))+(H1037/100)</f>
        <v>#N/A</v>
      </c>
      <c r="M1037" s="171" t="e">
        <f>(VLOOKUP($G1037,Depth_Lookup!$A$3:$J$410,10,FALSE))+(I1037/100)</f>
        <v>#N/A</v>
      </c>
      <c r="ED1037" s="229" t="s">
        <v>2517</v>
      </c>
      <c r="EE1037" s="140"/>
      <c r="EG1037" s="140"/>
      <c r="EI1037" s="218"/>
      <c r="EJ1037" s="143"/>
      <c r="EK1037" s="221"/>
      <c r="EM1037" s="109"/>
      <c r="EN1037" s="109"/>
      <c r="EZ1037" s="192" t="e">
        <f t="shared" si="849"/>
        <v>#DIV/0!</v>
      </c>
      <c r="FA1037" s="192" t="e">
        <f t="shared" si="850"/>
        <v>#DIV/0!</v>
      </c>
      <c r="FB1037" s="192" t="e">
        <f t="shared" si="851"/>
        <v>#DIV/0!</v>
      </c>
      <c r="FC1037" s="192" t="e">
        <f t="shared" si="852"/>
        <v>#DIV/0!</v>
      </c>
      <c r="FD1037" s="192" t="e">
        <f t="shared" si="853"/>
        <v>#DIV/0!</v>
      </c>
      <c r="FE1037" s="193" t="e">
        <f t="shared" si="854"/>
        <v>#DIV/0!</v>
      </c>
      <c r="FF1037" s="194" t="e">
        <f t="shared" si="855"/>
        <v>#DIV/0!</v>
      </c>
      <c r="FJ1037" s="779" t="e">
        <f t="shared" si="857"/>
        <v>#DIV/0!</v>
      </c>
      <c r="FK1037" s="779" t="e">
        <f t="shared" si="858"/>
        <v>#DIV/0!</v>
      </c>
      <c r="FL1037" s="780" t="e">
        <f t="shared" si="859"/>
        <v>#DIV/0!</v>
      </c>
      <c r="FM1037" s="169" t="e">
        <f t="shared" si="860"/>
        <v>#DIV/0!</v>
      </c>
      <c r="FN1037" s="783" t="e">
        <f t="shared" si="861"/>
        <v>#DIV/0!</v>
      </c>
    </row>
    <row r="1038" spans="12:170" ht="18" customHeight="1">
      <c r="L1038" s="171" t="e">
        <f>(VLOOKUP($G1038,Depth_Lookup!$A$3:$J$410,10,FALSE))+(H1038/100)</f>
        <v>#N/A</v>
      </c>
      <c r="M1038" s="171" t="e">
        <f>(VLOOKUP($G1038,Depth_Lookup!$A$3:$J$410,10,FALSE))+(I1038/100)</f>
        <v>#N/A</v>
      </c>
      <c r="ED1038" s="229" t="s">
        <v>2517</v>
      </c>
      <c r="EE1038" s="140"/>
      <c r="EG1038" s="140"/>
      <c r="EI1038" s="218"/>
      <c r="EJ1038" s="143"/>
      <c r="EK1038" s="221"/>
      <c r="EM1038" s="109"/>
      <c r="EN1038" s="109"/>
      <c r="EZ1038" s="192" t="e">
        <f t="shared" si="849"/>
        <v>#DIV/0!</v>
      </c>
      <c r="FA1038" s="192" t="e">
        <f t="shared" si="850"/>
        <v>#DIV/0!</v>
      </c>
      <c r="FB1038" s="192" t="e">
        <f t="shared" si="851"/>
        <v>#DIV/0!</v>
      </c>
      <c r="FC1038" s="192" t="e">
        <f t="shared" si="852"/>
        <v>#DIV/0!</v>
      </c>
      <c r="FD1038" s="192" t="e">
        <f t="shared" si="853"/>
        <v>#DIV/0!</v>
      </c>
      <c r="FE1038" s="193" t="e">
        <f t="shared" si="854"/>
        <v>#DIV/0!</v>
      </c>
      <c r="FF1038" s="194" t="e">
        <f t="shared" si="855"/>
        <v>#DIV/0!</v>
      </c>
      <c r="FJ1038" s="779" t="e">
        <f t="shared" si="857"/>
        <v>#DIV/0!</v>
      </c>
      <c r="FK1038" s="779" t="e">
        <f t="shared" si="858"/>
        <v>#DIV/0!</v>
      </c>
      <c r="FL1038" s="780" t="e">
        <f t="shared" si="859"/>
        <v>#DIV/0!</v>
      </c>
      <c r="FM1038" s="169" t="e">
        <f t="shared" si="860"/>
        <v>#DIV/0!</v>
      </c>
      <c r="FN1038" s="783" t="e">
        <f t="shared" si="861"/>
        <v>#DIV/0!</v>
      </c>
    </row>
    <row r="1039" spans="12:170" ht="18" customHeight="1">
      <c r="L1039" s="171" t="e">
        <f>(VLOOKUP($G1039,Depth_Lookup!$A$3:$J$410,10,FALSE))+(H1039/100)</f>
        <v>#N/A</v>
      </c>
      <c r="M1039" s="171" t="e">
        <f>(VLOOKUP($G1039,Depth_Lookup!$A$3:$J$410,10,FALSE))+(I1039/100)</f>
        <v>#N/A</v>
      </c>
      <c r="ED1039" s="135" t="s">
        <v>2517</v>
      </c>
      <c r="EE1039" s="140"/>
      <c r="EG1039" s="140"/>
      <c r="EI1039" s="218"/>
      <c r="EJ1039" s="143"/>
      <c r="EK1039" s="221"/>
      <c r="EM1039" s="109"/>
      <c r="EN1039" s="109"/>
      <c r="EZ1039" s="192" t="e">
        <f t="shared" si="849"/>
        <v>#DIV/0!</v>
      </c>
      <c r="FA1039" s="192" t="e">
        <f t="shared" si="850"/>
        <v>#DIV/0!</v>
      </c>
      <c r="FB1039" s="192" t="e">
        <f t="shared" si="851"/>
        <v>#DIV/0!</v>
      </c>
      <c r="FC1039" s="192" t="e">
        <f t="shared" si="852"/>
        <v>#DIV/0!</v>
      </c>
      <c r="FD1039" s="192" t="e">
        <f t="shared" si="853"/>
        <v>#DIV/0!</v>
      </c>
      <c r="FE1039" s="193" t="e">
        <f t="shared" si="854"/>
        <v>#DIV/0!</v>
      </c>
      <c r="FF1039" s="194" t="e">
        <f t="shared" si="855"/>
        <v>#DIV/0!</v>
      </c>
      <c r="FJ1039" s="779" t="e">
        <f t="shared" si="857"/>
        <v>#DIV/0!</v>
      </c>
      <c r="FK1039" s="779" t="e">
        <f t="shared" si="858"/>
        <v>#DIV/0!</v>
      </c>
      <c r="FL1039" s="780" t="e">
        <f t="shared" si="859"/>
        <v>#DIV/0!</v>
      </c>
      <c r="FM1039" s="169" t="e">
        <f t="shared" si="860"/>
        <v>#DIV/0!</v>
      </c>
      <c r="FN1039" s="783" t="e">
        <f t="shared" si="861"/>
        <v>#DIV/0!</v>
      </c>
    </row>
    <row r="1040" spans="12:170" ht="18" customHeight="1">
      <c r="L1040" s="171" t="e">
        <f>(VLOOKUP($G1040,Depth_Lookup!$A$3:$J$410,10,FALSE))+(H1040/100)</f>
        <v>#N/A</v>
      </c>
      <c r="M1040" s="171" t="e">
        <f>(VLOOKUP($G1040,Depth_Lookup!$A$3:$J$410,10,FALSE))+(I1040/100)</f>
        <v>#N/A</v>
      </c>
      <c r="ED1040" s="135" t="s">
        <v>2517</v>
      </c>
      <c r="EE1040" s="140"/>
      <c r="EG1040" s="140"/>
      <c r="EI1040" s="218"/>
      <c r="EJ1040" s="143"/>
      <c r="EK1040" s="221"/>
      <c r="EM1040" s="109"/>
      <c r="EN1040" s="109"/>
      <c r="EZ1040" s="192" t="e">
        <f t="shared" si="849"/>
        <v>#DIV/0!</v>
      </c>
      <c r="FA1040" s="192" t="e">
        <f t="shared" si="850"/>
        <v>#DIV/0!</v>
      </c>
      <c r="FB1040" s="192" t="e">
        <f t="shared" si="851"/>
        <v>#DIV/0!</v>
      </c>
      <c r="FC1040" s="192" t="e">
        <f t="shared" si="852"/>
        <v>#DIV/0!</v>
      </c>
      <c r="FD1040" s="192" t="e">
        <f t="shared" si="853"/>
        <v>#DIV/0!</v>
      </c>
      <c r="FE1040" s="193" t="e">
        <f t="shared" si="854"/>
        <v>#DIV/0!</v>
      </c>
      <c r="FF1040" s="194" t="e">
        <f t="shared" si="855"/>
        <v>#DIV/0!</v>
      </c>
      <c r="FJ1040" s="779" t="e">
        <f t="shared" si="857"/>
        <v>#DIV/0!</v>
      </c>
      <c r="FK1040" s="779" t="e">
        <f t="shared" si="858"/>
        <v>#DIV/0!</v>
      </c>
      <c r="FL1040" s="780" t="e">
        <f t="shared" si="859"/>
        <v>#DIV/0!</v>
      </c>
      <c r="FM1040" s="169" t="e">
        <f t="shared" si="860"/>
        <v>#DIV/0!</v>
      </c>
      <c r="FN1040" s="783" t="e">
        <f t="shared" si="861"/>
        <v>#DIV/0!</v>
      </c>
    </row>
    <row r="1041" spans="12:170" ht="18" customHeight="1">
      <c r="L1041" s="171" t="e">
        <f>(VLOOKUP($G1041,Depth_Lookup!$A$3:$J$410,10,FALSE))+(H1041/100)</f>
        <v>#N/A</v>
      </c>
      <c r="M1041" s="171" t="e">
        <f>(VLOOKUP($G1041,Depth_Lookup!$A$3:$J$410,10,FALSE))+(I1041/100)</f>
        <v>#N/A</v>
      </c>
      <c r="ED1041" s="135" t="s">
        <v>2517</v>
      </c>
      <c r="EE1041" s="140"/>
      <c r="EG1041" s="140"/>
      <c r="EI1041" s="218"/>
      <c r="EJ1041" s="143"/>
      <c r="EK1041" s="221"/>
      <c r="EM1041" s="109"/>
      <c r="EN1041" s="109"/>
      <c r="EZ1041" s="192" t="e">
        <f t="shared" si="849"/>
        <v>#DIV/0!</v>
      </c>
      <c r="FA1041" s="192" t="e">
        <f t="shared" si="850"/>
        <v>#DIV/0!</v>
      </c>
      <c r="FB1041" s="192" t="e">
        <f t="shared" si="851"/>
        <v>#DIV/0!</v>
      </c>
      <c r="FC1041" s="192" t="e">
        <f t="shared" si="852"/>
        <v>#DIV/0!</v>
      </c>
      <c r="FD1041" s="192" t="e">
        <f t="shared" si="853"/>
        <v>#DIV/0!</v>
      </c>
      <c r="FE1041" s="193" t="e">
        <f t="shared" si="854"/>
        <v>#DIV/0!</v>
      </c>
      <c r="FF1041" s="194" t="e">
        <f t="shared" si="855"/>
        <v>#DIV/0!</v>
      </c>
      <c r="FJ1041" s="779" t="e">
        <f t="shared" si="857"/>
        <v>#DIV/0!</v>
      </c>
      <c r="FK1041" s="779" t="e">
        <f t="shared" si="858"/>
        <v>#DIV/0!</v>
      </c>
      <c r="FL1041" s="780" t="e">
        <f t="shared" si="859"/>
        <v>#DIV/0!</v>
      </c>
      <c r="FM1041" s="169" t="e">
        <f t="shared" si="860"/>
        <v>#DIV/0!</v>
      </c>
      <c r="FN1041" s="783" t="e">
        <f t="shared" si="861"/>
        <v>#DIV/0!</v>
      </c>
    </row>
    <row r="1042" spans="12:170" ht="18" customHeight="1">
      <c r="L1042" s="171" t="e">
        <f>(VLOOKUP($G1042,Depth_Lookup!$A$3:$J$410,10,FALSE))+(H1042/100)</f>
        <v>#N/A</v>
      </c>
      <c r="M1042" s="171" t="e">
        <f>(VLOOKUP($G1042,Depth_Lookup!$A$3:$J$410,10,FALSE))+(I1042/100)</f>
        <v>#N/A</v>
      </c>
      <c r="ED1042" s="135" t="s">
        <v>2517</v>
      </c>
      <c r="EE1042" s="140"/>
      <c r="EG1042" s="140"/>
      <c r="EI1042" s="218"/>
      <c r="EJ1042" s="143"/>
      <c r="EK1042" s="221"/>
      <c r="EM1042" s="109"/>
      <c r="EN1042" s="109"/>
      <c r="EZ1042" s="192" t="e">
        <f t="shared" si="849"/>
        <v>#DIV/0!</v>
      </c>
      <c r="FA1042" s="192" t="e">
        <f t="shared" si="850"/>
        <v>#DIV/0!</v>
      </c>
      <c r="FB1042" s="192" t="e">
        <f t="shared" si="851"/>
        <v>#DIV/0!</v>
      </c>
      <c r="FC1042" s="192" t="e">
        <f t="shared" si="852"/>
        <v>#DIV/0!</v>
      </c>
      <c r="FD1042" s="192" t="e">
        <f t="shared" si="853"/>
        <v>#DIV/0!</v>
      </c>
      <c r="FE1042" s="193" t="e">
        <f t="shared" si="854"/>
        <v>#DIV/0!</v>
      </c>
      <c r="FF1042" s="194" t="e">
        <f t="shared" si="855"/>
        <v>#DIV/0!</v>
      </c>
      <c r="FJ1042" s="779" t="e">
        <f t="shared" si="857"/>
        <v>#DIV/0!</v>
      </c>
      <c r="FK1042" s="779" t="e">
        <f t="shared" si="858"/>
        <v>#DIV/0!</v>
      </c>
      <c r="FL1042" s="780" t="e">
        <f t="shared" si="859"/>
        <v>#DIV/0!</v>
      </c>
      <c r="FM1042" s="169" t="e">
        <f t="shared" si="860"/>
        <v>#DIV/0!</v>
      </c>
      <c r="FN1042" s="783" t="e">
        <f t="shared" si="861"/>
        <v>#DIV/0!</v>
      </c>
    </row>
    <row r="1043" spans="12:170" ht="18" customHeight="1">
      <c r="L1043" s="171" t="e">
        <f>(VLOOKUP($G1043,Depth_Lookup!$A$3:$J$410,10,FALSE))+(H1043/100)</f>
        <v>#N/A</v>
      </c>
      <c r="M1043" s="171" t="e">
        <f>(VLOOKUP($G1043,Depth_Lookup!$A$3:$J$410,10,FALSE))+(I1043/100)</f>
        <v>#N/A</v>
      </c>
      <c r="ED1043" s="135" t="s">
        <v>2517</v>
      </c>
      <c r="EE1043" s="140"/>
      <c r="EG1043" s="140"/>
      <c r="EI1043" s="218"/>
      <c r="EJ1043" s="143"/>
      <c r="EK1043" s="221"/>
      <c r="EM1043" s="109"/>
      <c r="EN1043" s="109"/>
      <c r="EZ1043" s="192" t="e">
        <f t="shared" si="849"/>
        <v>#DIV/0!</v>
      </c>
      <c r="FA1043" s="192" t="e">
        <f t="shared" si="850"/>
        <v>#DIV/0!</v>
      </c>
      <c r="FB1043" s="192" t="e">
        <f t="shared" si="851"/>
        <v>#DIV/0!</v>
      </c>
      <c r="FC1043" s="192" t="e">
        <f t="shared" si="852"/>
        <v>#DIV/0!</v>
      </c>
      <c r="FD1043" s="192" t="e">
        <f t="shared" si="853"/>
        <v>#DIV/0!</v>
      </c>
      <c r="FE1043" s="193" t="e">
        <f t="shared" si="854"/>
        <v>#DIV/0!</v>
      </c>
      <c r="FF1043" s="194" t="e">
        <f t="shared" si="855"/>
        <v>#DIV/0!</v>
      </c>
      <c r="FJ1043" s="779" t="e">
        <f t="shared" si="857"/>
        <v>#DIV/0!</v>
      </c>
      <c r="FK1043" s="779" t="e">
        <f t="shared" si="858"/>
        <v>#DIV/0!</v>
      </c>
      <c r="FL1043" s="780" t="e">
        <f t="shared" si="859"/>
        <v>#DIV/0!</v>
      </c>
      <c r="FM1043" s="169" t="e">
        <f t="shared" si="860"/>
        <v>#DIV/0!</v>
      </c>
      <c r="FN1043" s="783" t="e">
        <f t="shared" si="861"/>
        <v>#DIV/0!</v>
      </c>
    </row>
    <row r="1044" spans="12:170" ht="18" customHeight="1">
      <c r="L1044" s="171" t="e">
        <f>(VLOOKUP($G1044,Depth_Lookup!$A$3:$J$410,10,FALSE))+(H1044/100)</f>
        <v>#N/A</v>
      </c>
      <c r="M1044" s="171" t="e">
        <f>(VLOOKUP($G1044,Depth_Lookup!$A$3:$J$410,10,FALSE))+(I1044/100)</f>
        <v>#N/A</v>
      </c>
      <c r="ED1044" s="135" t="s">
        <v>2517</v>
      </c>
      <c r="EE1044" s="140"/>
      <c r="EG1044" s="140"/>
      <c r="EI1044" s="218"/>
      <c r="EJ1044" s="143"/>
      <c r="EK1044" s="221"/>
      <c r="EM1044" s="109"/>
      <c r="EN1044" s="109"/>
      <c r="EZ1044" s="192" t="e">
        <f t="shared" si="849"/>
        <v>#DIV/0!</v>
      </c>
      <c r="FA1044" s="192" t="e">
        <f t="shared" si="850"/>
        <v>#DIV/0!</v>
      </c>
      <c r="FB1044" s="192" t="e">
        <f t="shared" si="851"/>
        <v>#DIV/0!</v>
      </c>
      <c r="FC1044" s="192" t="e">
        <f t="shared" si="852"/>
        <v>#DIV/0!</v>
      </c>
      <c r="FD1044" s="192" t="e">
        <f t="shared" si="853"/>
        <v>#DIV/0!</v>
      </c>
      <c r="FE1044" s="193" t="e">
        <f t="shared" si="854"/>
        <v>#DIV/0!</v>
      </c>
      <c r="FF1044" s="194" t="e">
        <f t="shared" si="855"/>
        <v>#DIV/0!</v>
      </c>
      <c r="FJ1044" s="779" t="e">
        <f t="shared" si="857"/>
        <v>#DIV/0!</v>
      </c>
      <c r="FK1044" s="779" t="e">
        <f t="shared" si="858"/>
        <v>#DIV/0!</v>
      </c>
      <c r="FL1044" s="780" t="e">
        <f t="shared" si="859"/>
        <v>#DIV/0!</v>
      </c>
      <c r="FM1044" s="169" t="e">
        <f t="shared" si="860"/>
        <v>#DIV/0!</v>
      </c>
      <c r="FN1044" s="783" t="e">
        <f t="shared" si="861"/>
        <v>#DIV/0!</v>
      </c>
    </row>
    <row r="1045" spans="12:170" ht="18" customHeight="1">
      <c r="L1045" s="171" t="e">
        <f>(VLOOKUP($G1045,Depth_Lookup!$A$3:$J$410,10,FALSE))+(H1045/100)</f>
        <v>#N/A</v>
      </c>
      <c r="M1045" s="171" t="e">
        <f>(VLOOKUP($G1045,Depth_Lookup!$A$3:$J$410,10,FALSE))+(I1045/100)</f>
        <v>#N/A</v>
      </c>
      <c r="ED1045" s="135" t="s">
        <v>2517</v>
      </c>
      <c r="EE1045" s="140"/>
      <c r="EG1045" s="140"/>
      <c r="EI1045" s="218"/>
      <c r="EJ1045" s="143"/>
      <c r="EK1045" s="221"/>
      <c r="EM1045" s="109"/>
      <c r="EN1045" s="109"/>
      <c r="EZ1045" s="192" t="e">
        <f t="shared" si="849"/>
        <v>#DIV/0!</v>
      </c>
      <c r="FA1045" s="192" t="e">
        <f t="shared" si="850"/>
        <v>#DIV/0!</v>
      </c>
      <c r="FB1045" s="192" t="e">
        <f t="shared" si="851"/>
        <v>#DIV/0!</v>
      </c>
      <c r="FC1045" s="192" t="e">
        <f t="shared" si="852"/>
        <v>#DIV/0!</v>
      </c>
      <c r="FD1045" s="192" t="e">
        <f t="shared" si="853"/>
        <v>#DIV/0!</v>
      </c>
      <c r="FE1045" s="193" t="e">
        <f t="shared" si="854"/>
        <v>#DIV/0!</v>
      </c>
      <c r="FF1045" s="194" t="e">
        <f t="shared" si="855"/>
        <v>#DIV/0!</v>
      </c>
      <c r="FJ1045" s="779" t="e">
        <f t="shared" si="857"/>
        <v>#DIV/0!</v>
      </c>
      <c r="FK1045" s="779" t="e">
        <f t="shared" si="858"/>
        <v>#DIV/0!</v>
      </c>
      <c r="FL1045" s="780" t="e">
        <f t="shared" si="859"/>
        <v>#DIV/0!</v>
      </c>
      <c r="FM1045" s="169" t="e">
        <f t="shared" si="860"/>
        <v>#DIV/0!</v>
      </c>
      <c r="FN1045" s="783" t="e">
        <f t="shared" si="861"/>
        <v>#DIV/0!</v>
      </c>
    </row>
    <row r="1046" spans="12:170" ht="18" customHeight="1">
      <c r="L1046" s="171" t="e">
        <f>(VLOOKUP($G1046,Depth_Lookup!$A$3:$J$410,10,FALSE))+(H1046/100)</f>
        <v>#N/A</v>
      </c>
      <c r="M1046" s="171" t="e">
        <f>(VLOOKUP($G1046,Depth_Lookup!$A$3:$J$410,10,FALSE))+(I1046/100)</f>
        <v>#N/A</v>
      </c>
      <c r="ED1046" s="135" t="s">
        <v>2517</v>
      </c>
      <c r="EE1046" s="140"/>
      <c r="EG1046" s="140"/>
      <c r="EI1046" s="218"/>
      <c r="EJ1046" s="143"/>
      <c r="EK1046" s="221"/>
      <c r="EM1046" s="109"/>
      <c r="EN1046" s="109"/>
      <c r="EZ1046" s="192" t="e">
        <f t="shared" si="849"/>
        <v>#DIV/0!</v>
      </c>
      <c r="FA1046" s="192" t="e">
        <f t="shared" si="850"/>
        <v>#DIV/0!</v>
      </c>
      <c r="FB1046" s="192" t="e">
        <f t="shared" si="851"/>
        <v>#DIV/0!</v>
      </c>
      <c r="FC1046" s="192" t="e">
        <f t="shared" si="852"/>
        <v>#DIV/0!</v>
      </c>
      <c r="FD1046" s="192" t="e">
        <f t="shared" si="853"/>
        <v>#DIV/0!</v>
      </c>
      <c r="FE1046" s="193" t="e">
        <f t="shared" si="854"/>
        <v>#DIV/0!</v>
      </c>
      <c r="FF1046" s="194" t="e">
        <f t="shared" si="855"/>
        <v>#DIV/0!</v>
      </c>
      <c r="FJ1046" s="779" t="e">
        <f t="shared" si="857"/>
        <v>#DIV/0!</v>
      </c>
      <c r="FK1046" s="779" t="e">
        <f t="shared" si="858"/>
        <v>#DIV/0!</v>
      </c>
      <c r="FL1046" s="780" t="e">
        <f t="shared" si="859"/>
        <v>#DIV/0!</v>
      </c>
      <c r="FM1046" s="169" t="e">
        <f t="shared" si="860"/>
        <v>#DIV/0!</v>
      </c>
      <c r="FN1046" s="783" t="e">
        <f t="shared" si="861"/>
        <v>#DIV/0!</v>
      </c>
    </row>
    <row r="1047" spans="12:170" ht="18" customHeight="1">
      <c r="L1047" s="171" t="e">
        <f>(VLOOKUP($G1047,Depth_Lookup!$A$3:$J$410,10,FALSE))+(H1047/100)</f>
        <v>#N/A</v>
      </c>
      <c r="M1047" s="171" t="e">
        <f>(VLOOKUP($G1047,Depth_Lookup!$A$3:$J$410,10,FALSE))+(I1047/100)</f>
        <v>#N/A</v>
      </c>
      <c r="ED1047" s="135" t="s">
        <v>2517</v>
      </c>
      <c r="EE1047" s="140"/>
      <c r="EG1047" s="140"/>
      <c r="EI1047" s="218"/>
      <c r="EJ1047" s="143"/>
      <c r="EK1047" s="221"/>
      <c r="EM1047" s="109"/>
      <c r="EN1047" s="109"/>
      <c r="EZ1047" s="192" t="e">
        <f t="shared" si="849"/>
        <v>#DIV/0!</v>
      </c>
      <c r="FA1047" s="192" t="e">
        <f t="shared" si="850"/>
        <v>#DIV/0!</v>
      </c>
      <c r="FB1047" s="192" t="e">
        <f t="shared" si="851"/>
        <v>#DIV/0!</v>
      </c>
      <c r="FC1047" s="192" t="e">
        <f t="shared" si="852"/>
        <v>#DIV/0!</v>
      </c>
      <c r="FD1047" s="192" t="e">
        <f t="shared" si="853"/>
        <v>#DIV/0!</v>
      </c>
      <c r="FE1047" s="193" t="e">
        <f t="shared" si="854"/>
        <v>#DIV/0!</v>
      </c>
      <c r="FF1047" s="194" t="e">
        <f t="shared" si="855"/>
        <v>#DIV/0!</v>
      </c>
      <c r="FJ1047" s="779" t="e">
        <f t="shared" si="857"/>
        <v>#DIV/0!</v>
      </c>
      <c r="FK1047" s="779" t="e">
        <f t="shared" si="858"/>
        <v>#DIV/0!</v>
      </c>
      <c r="FL1047" s="780" t="e">
        <f t="shared" si="859"/>
        <v>#DIV/0!</v>
      </c>
      <c r="FM1047" s="169" t="e">
        <f t="shared" si="860"/>
        <v>#DIV/0!</v>
      </c>
      <c r="FN1047" s="783" t="e">
        <f t="shared" si="861"/>
        <v>#DIV/0!</v>
      </c>
    </row>
    <row r="1048" spans="12:170" ht="18" customHeight="1">
      <c r="L1048" s="171" t="e">
        <f>(VLOOKUP($G1048,Depth_Lookup!$A$3:$J$410,10,FALSE))+(H1048/100)</f>
        <v>#N/A</v>
      </c>
      <c r="M1048" s="171" t="e">
        <f>(VLOOKUP($G1048,Depth_Lookup!$A$3:$J$410,10,FALSE))+(I1048/100)</f>
        <v>#N/A</v>
      </c>
      <c r="ED1048" s="135" t="s">
        <v>2517</v>
      </c>
      <c r="EE1048" s="140"/>
      <c r="EG1048" s="140"/>
      <c r="EI1048" s="218"/>
      <c r="EJ1048" s="143"/>
      <c r="EK1048" s="221"/>
      <c r="EM1048" s="109"/>
      <c r="EN1048" s="109"/>
      <c r="EZ1048" s="192" t="e">
        <f t="shared" si="849"/>
        <v>#DIV/0!</v>
      </c>
      <c r="FA1048" s="192" t="e">
        <f t="shared" si="850"/>
        <v>#DIV/0!</v>
      </c>
      <c r="FB1048" s="192" t="e">
        <f t="shared" si="851"/>
        <v>#DIV/0!</v>
      </c>
      <c r="FC1048" s="192" t="e">
        <f t="shared" si="852"/>
        <v>#DIV/0!</v>
      </c>
      <c r="FD1048" s="192" t="e">
        <f t="shared" si="853"/>
        <v>#DIV/0!</v>
      </c>
      <c r="FE1048" s="193" t="e">
        <f t="shared" si="854"/>
        <v>#DIV/0!</v>
      </c>
      <c r="FF1048" s="194" t="e">
        <f t="shared" si="855"/>
        <v>#DIV/0!</v>
      </c>
      <c r="FJ1048" s="779" t="e">
        <f t="shared" si="857"/>
        <v>#DIV/0!</v>
      </c>
      <c r="FK1048" s="779" t="e">
        <f t="shared" si="858"/>
        <v>#DIV/0!</v>
      </c>
      <c r="FL1048" s="780" t="e">
        <f t="shared" si="859"/>
        <v>#DIV/0!</v>
      </c>
      <c r="FM1048" s="169" t="e">
        <f t="shared" si="860"/>
        <v>#DIV/0!</v>
      </c>
      <c r="FN1048" s="783" t="e">
        <f t="shared" si="861"/>
        <v>#DIV/0!</v>
      </c>
    </row>
    <row r="1049" spans="12:170" ht="18" customHeight="1">
      <c r="L1049" s="171" t="e">
        <f>(VLOOKUP($G1049,Depth_Lookup!$A$3:$J$410,10,FALSE))+(H1049/100)</f>
        <v>#N/A</v>
      </c>
      <c r="M1049" s="171" t="e">
        <f>(VLOOKUP($G1049,Depth_Lookup!$A$3:$J$410,10,FALSE))+(I1049/100)</f>
        <v>#N/A</v>
      </c>
      <c r="ED1049" s="135" t="s">
        <v>2517</v>
      </c>
      <c r="EE1049" s="140"/>
      <c r="EG1049" s="140"/>
      <c r="EI1049" s="218"/>
      <c r="EJ1049" s="143"/>
      <c r="EK1049" s="221"/>
      <c r="EM1049" s="109"/>
      <c r="EN1049" s="109"/>
      <c r="EZ1049" s="192" t="e">
        <f t="shared" si="849"/>
        <v>#DIV/0!</v>
      </c>
      <c r="FA1049" s="192" t="e">
        <f t="shared" si="850"/>
        <v>#DIV/0!</v>
      </c>
      <c r="FB1049" s="192" t="e">
        <f t="shared" si="851"/>
        <v>#DIV/0!</v>
      </c>
      <c r="FC1049" s="192" t="e">
        <f t="shared" si="852"/>
        <v>#DIV/0!</v>
      </c>
      <c r="FD1049" s="192" t="e">
        <f t="shared" si="853"/>
        <v>#DIV/0!</v>
      </c>
      <c r="FE1049" s="193" t="e">
        <f t="shared" si="854"/>
        <v>#DIV/0!</v>
      </c>
      <c r="FF1049" s="194" t="e">
        <f t="shared" si="855"/>
        <v>#DIV/0!</v>
      </c>
      <c r="FJ1049" s="779" t="e">
        <f t="shared" si="857"/>
        <v>#DIV/0!</v>
      </c>
      <c r="FK1049" s="779" t="e">
        <f t="shared" si="858"/>
        <v>#DIV/0!</v>
      </c>
      <c r="FL1049" s="780" t="e">
        <f t="shared" si="859"/>
        <v>#DIV/0!</v>
      </c>
      <c r="FM1049" s="169" t="e">
        <f t="shared" si="860"/>
        <v>#DIV/0!</v>
      </c>
      <c r="FN1049" s="783" t="e">
        <f t="shared" si="861"/>
        <v>#DIV/0!</v>
      </c>
    </row>
    <row r="1050" spans="12:170" ht="18" customHeight="1">
      <c r="L1050" s="171" t="e">
        <f>(VLOOKUP($G1050,Depth_Lookup!$A$3:$J$410,10,FALSE))+(H1050/100)</f>
        <v>#N/A</v>
      </c>
      <c r="M1050" s="171" t="e">
        <f>(VLOOKUP($G1050,Depth_Lookup!$A$3:$J$410,10,FALSE))+(I1050/100)</f>
        <v>#N/A</v>
      </c>
      <c r="ED1050" s="135" t="s">
        <v>2517</v>
      </c>
      <c r="EE1050" s="140"/>
      <c r="EG1050" s="140"/>
      <c r="EI1050" s="218"/>
      <c r="EJ1050" s="143"/>
      <c r="EK1050" s="221"/>
      <c r="EM1050" s="109"/>
      <c r="EN1050" s="109"/>
      <c r="EZ1050" s="192" t="e">
        <f t="shared" si="849"/>
        <v>#DIV/0!</v>
      </c>
      <c r="FA1050" s="192" t="e">
        <f t="shared" si="850"/>
        <v>#DIV/0!</v>
      </c>
      <c r="FB1050" s="192" t="e">
        <f t="shared" si="851"/>
        <v>#DIV/0!</v>
      </c>
      <c r="FC1050" s="192" t="e">
        <f t="shared" si="852"/>
        <v>#DIV/0!</v>
      </c>
      <c r="FD1050" s="192" t="e">
        <f t="shared" si="853"/>
        <v>#DIV/0!</v>
      </c>
      <c r="FE1050" s="193" t="e">
        <f t="shared" si="854"/>
        <v>#DIV/0!</v>
      </c>
      <c r="FF1050" s="194" t="e">
        <f t="shared" si="855"/>
        <v>#DIV/0!</v>
      </c>
      <c r="FJ1050" s="779" t="e">
        <f t="shared" si="857"/>
        <v>#DIV/0!</v>
      </c>
      <c r="FK1050" s="779" t="e">
        <f t="shared" si="858"/>
        <v>#DIV/0!</v>
      </c>
      <c r="FL1050" s="780" t="e">
        <f t="shared" si="859"/>
        <v>#DIV/0!</v>
      </c>
      <c r="FM1050" s="169" t="e">
        <f t="shared" si="860"/>
        <v>#DIV/0!</v>
      </c>
      <c r="FN1050" s="783" t="e">
        <f t="shared" si="861"/>
        <v>#DIV/0!</v>
      </c>
    </row>
    <row r="1051" spans="12:170" ht="18" customHeight="1">
      <c r="L1051" s="171" t="e">
        <f>(VLOOKUP($G1051,Depth_Lookup!$A$3:$J$410,10,FALSE))+(H1051/100)</f>
        <v>#N/A</v>
      </c>
      <c r="M1051" s="171" t="e">
        <f>(VLOOKUP($G1051,Depth_Lookup!$A$3:$J$410,10,FALSE))+(I1051/100)</f>
        <v>#N/A</v>
      </c>
      <c r="ED1051" s="135" t="s">
        <v>2517</v>
      </c>
      <c r="EE1051" s="140"/>
      <c r="EG1051" s="140"/>
      <c r="EI1051" s="218"/>
      <c r="EJ1051" s="143"/>
      <c r="EK1051" s="221"/>
      <c r="EM1051" s="109"/>
      <c r="EN1051" s="109"/>
      <c r="EZ1051" s="192" t="e">
        <f t="shared" si="849"/>
        <v>#DIV/0!</v>
      </c>
      <c r="FA1051" s="192" t="e">
        <f t="shared" si="850"/>
        <v>#DIV/0!</v>
      </c>
      <c r="FB1051" s="192" t="e">
        <f t="shared" si="851"/>
        <v>#DIV/0!</v>
      </c>
      <c r="FC1051" s="192" t="e">
        <f t="shared" si="852"/>
        <v>#DIV/0!</v>
      </c>
      <c r="FD1051" s="192" t="e">
        <f t="shared" si="853"/>
        <v>#DIV/0!</v>
      </c>
      <c r="FE1051" s="193" t="e">
        <f t="shared" si="854"/>
        <v>#DIV/0!</v>
      </c>
      <c r="FF1051" s="194" t="e">
        <f t="shared" si="855"/>
        <v>#DIV/0!</v>
      </c>
      <c r="FJ1051" s="779" t="e">
        <f t="shared" si="857"/>
        <v>#DIV/0!</v>
      </c>
      <c r="FK1051" s="779" t="e">
        <f t="shared" si="858"/>
        <v>#DIV/0!</v>
      </c>
      <c r="FL1051" s="780" t="e">
        <f t="shared" si="859"/>
        <v>#DIV/0!</v>
      </c>
      <c r="FM1051" s="169" t="e">
        <f t="shared" si="860"/>
        <v>#DIV/0!</v>
      </c>
      <c r="FN1051" s="783" t="e">
        <f t="shared" si="861"/>
        <v>#DIV/0!</v>
      </c>
    </row>
    <row r="1052" spans="12:170" ht="18" customHeight="1">
      <c r="L1052" s="171" t="e">
        <f>(VLOOKUP($G1052,Depth_Lookup!$A$3:$J$410,10,FALSE))+(H1052/100)</f>
        <v>#N/A</v>
      </c>
      <c r="M1052" s="171" t="e">
        <f>(VLOOKUP($G1052,Depth_Lookup!$A$3:$J$410,10,FALSE))+(I1052/100)</f>
        <v>#N/A</v>
      </c>
      <c r="ED1052" s="135" t="s">
        <v>2517</v>
      </c>
      <c r="EE1052" s="140"/>
      <c r="EG1052" s="140"/>
      <c r="EI1052" s="218"/>
      <c r="EJ1052" s="143"/>
      <c r="EK1052" s="221"/>
      <c r="EM1052" s="109"/>
      <c r="EN1052" s="109"/>
      <c r="EZ1052" s="192" t="e">
        <f t="shared" si="849"/>
        <v>#DIV/0!</v>
      </c>
      <c r="FA1052" s="192" t="e">
        <f t="shared" si="850"/>
        <v>#DIV/0!</v>
      </c>
      <c r="FB1052" s="192" t="e">
        <f t="shared" si="851"/>
        <v>#DIV/0!</v>
      </c>
      <c r="FC1052" s="192" t="e">
        <f t="shared" si="852"/>
        <v>#DIV/0!</v>
      </c>
      <c r="FD1052" s="192" t="e">
        <f t="shared" si="853"/>
        <v>#DIV/0!</v>
      </c>
      <c r="FE1052" s="193" t="e">
        <f t="shared" si="854"/>
        <v>#DIV/0!</v>
      </c>
      <c r="FF1052" s="194" t="e">
        <f t="shared" si="855"/>
        <v>#DIV/0!</v>
      </c>
      <c r="FJ1052" s="779" t="e">
        <f t="shared" si="857"/>
        <v>#DIV/0!</v>
      </c>
      <c r="FK1052" s="779" t="e">
        <f t="shared" si="858"/>
        <v>#DIV/0!</v>
      </c>
      <c r="FL1052" s="780" t="e">
        <f t="shared" si="859"/>
        <v>#DIV/0!</v>
      </c>
      <c r="FM1052" s="169" t="e">
        <f t="shared" si="860"/>
        <v>#DIV/0!</v>
      </c>
      <c r="FN1052" s="783" t="e">
        <f t="shared" si="861"/>
        <v>#DIV/0!</v>
      </c>
    </row>
    <row r="1053" spans="12:170" ht="18" customHeight="1">
      <c r="L1053" s="171" t="e">
        <f>(VLOOKUP($G1053,Depth_Lookup!$A$3:$J$410,10,FALSE))+(H1053/100)</f>
        <v>#N/A</v>
      </c>
      <c r="M1053" s="171" t="e">
        <f>(VLOOKUP($G1053,Depth_Lookup!$A$3:$J$410,10,FALSE))+(I1053/100)</f>
        <v>#N/A</v>
      </c>
      <c r="ED1053" s="135" t="s">
        <v>2517</v>
      </c>
      <c r="EE1053" s="140"/>
      <c r="EG1053" s="140"/>
      <c r="EI1053" s="218"/>
      <c r="EJ1053" s="143"/>
      <c r="EK1053" s="221"/>
      <c r="EM1053" s="109"/>
      <c r="EN1053" s="109"/>
      <c r="EZ1053" s="192" t="e">
        <f t="shared" si="849"/>
        <v>#DIV/0!</v>
      </c>
      <c r="FA1053" s="192" t="e">
        <f t="shared" si="850"/>
        <v>#DIV/0!</v>
      </c>
      <c r="FB1053" s="192" t="e">
        <f t="shared" si="851"/>
        <v>#DIV/0!</v>
      </c>
      <c r="FC1053" s="192" t="e">
        <f t="shared" si="852"/>
        <v>#DIV/0!</v>
      </c>
      <c r="FD1053" s="192" t="e">
        <f t="shared" si="853"/>
        <v>#DIV/0!</v>
      </c>
      <c r="FE1053" s="193" t="e">
        <f t="shared" si="854"/>
        <v>#DIV/0!</v>
      </c>
      <c r="FF1053" s="194" t="e">
        <f t="shared" si="855"/>
        <v>#DIV/0!</v>
      </c>
      <c r="FJ1053" s="779" t="e">
        <f t="shared" si="857"/>
        <v>#DIV/0!</v>
      </c>
      <c r="FK1053" s="779" t="e">
        <f t="shared" si="858"/>
        <v>#DIV/0!</v>
      </c>
      <c r="FL1053" s="780" t="e">
        <f t="shared" si="859"/>
        <v>#DIV/0!</v>
      </c>
      <c r="FM1053" s="169" t="e">
        <f t="shared" si="860"/>
        <v>#DIV/0!</v>
      </c>
      <c r="FN1053" s="783" t="e">
        <f t="shared" si="861"/>
        <v>#DIV/0!</v>
      </c>
    </row>
    <row r="1054" spans="12:170" ht="18" customHeight="1">
      <c r="L1054" s="171" t="e">
        <f>(VLOOKUP($G1054,Depth_Lookup!$A$3:$J$410,10,FALSE))+(H1054/100)</f>
        <v>#N/A</v>
      </c>
      <c r="M1054" s="171" t="e">
        <f>(VLOOKUP($G1054,Depth_Lookup!$A$3:$J$410,10,FALSE))+(I1054/100)</f>
        <v>#N/A</v>
      </c>
      <c r="ED1054" s="135" t="s">
        <v>2517</v>
      </c>
      <c r="EE1054" s="140"/>
      <c r="EG1054" s="140"/>
      <c r="EI1054" s="218"/>
      <c r="EJ1054" s="143"/>
      <c r="EK1054" s="221"/>
      <c r="EM1054" s="109"/>
      <c r="EN1054" s="109"/>
      <c r="EZ1054" s="192" t="e">
        <f t="shared" si="849"/>
        <v>#DIV/0!</v>
      </c>
      <c r="FA1054" s="192" t="e">
        <f t="shared" si="850"/>
        <v>#DIV/0!</v>
      </c>
      <c r="FB1054" s="192" t="e">
        <f t="shared" si="851"/>
        <v>#DIV/0!</v>
      </c>
      <c r="FC1054" s="192" t="e">
        <f t="shared" si="852"/>
        <v>#DIV/0!</v>
      </c>
      <c r="FD1054" s="192" t="e">
        <f t="shared" si="853"/>
        <v>#DIV/0!</v>
      </c>
      <c r="FE1054" s="193" t="e">
        <f t="shared" si="854"/>
        <v>#DIV/0!</v>
      </c>
      <c r="FF1054" s="194" t="e">
        <f t="shared" si="855"/>
        <v>#DIV/0!</v>
      </c>
      <c r="FJ1054" s="779" t="e">
        <f t="shared" si="857"/>
        <v>#DIV/0!</v>
      </c>
      <c r="FK1054" s="779" t="e">
        <f t="shared" si="858"/>
        <v>#DIV/0!</v>
      </c>
      <c r="FL1054" s="780" t="e">
        <f t="shared" si="859"/>
        <v>#DIV/0!</v>
      </c>
      <c r="FM1054" s="169" t="e">
        <f t="shared" si="860"/>
        <v>#DIV/0!</v>
      </c>
      <c r="FN1054" s="783" t="e">
        <f t="shared" si="861"/>
        <v>#DIV/0!</v>
      </c>
    </row>
    <row r="1055" spans="12:170" ht="18" customHeight="1">
      <c r="L1055" s="171" t="e">
        <f>(VLOOKUP($G1055,Depth_Lookup!$A$3:$J$410,10,FALSE))+(H1055/100)</f>
        <v>#N/A</v>
      </c>
      <c r="M1055" s="171" t="e">
        <f>(VLOOKUP($G1055,Depth_Lookup!$A$3:$J$410,10,FALSE))+(I1055/100)</f>
        <v>#N/A</v>
      </c>
      <c r="ED1055" s="135" t="s">
        <v>2517</v>
      </c>
      <c r="EE1055" s="140"/>
      <c r="EG1055" s="140"/>
      <c r="EI1055" s="218"/>
      <c r="EJ1055" s="143"/>
      <c r="EK1055" s="221"/>
      <c r="EM1055" s="109"/>
      <c r="EN1055" s="109"/>
      <c r="EZ1055" s="192" t="e">
        <f t="shared" si="849"/>
        <v>#DIV/0!</v>
      </c>
      <c r="FA1055" s="192" t="e">
        <f t="shared" si="850"/>
        <v>#DIV/0!</v>
      </c>
      <c r="FB1055" s="192" t="e">
        <f t="shared" si="851"/>
        <v>#DIV/0!</v>
      </c>
      <c r="FC1055" s="192" t="e">
        <f t="shared" si="852"/>
        <v>#DIV/0!</v>
      </c>
      <c r="FD1055" s="192" t="e">
        <f t="shared" si="853"/>
        <v>#DIV/0!</v>
      </c>
      <c r="FE1055" s="193" t="e">
        <f t="shared" si="854"/>
        <v>#DIV/0!</v>
      </c>
      <c r="FF1055" s="194" t="e">
        <f t="shared" si="855"/>
        <v>#DIV/0!</v>
      </c>
      <c r="FJ1055" s="779" t="e">
        <f t="shared" si="857"/>
        <v>#DIV/0!</v>
      </c>
      <c r="FK1055" s="779" t="e">
        <f t="shared" si="858"/>
        <v>#DIV/0!</v>
      </c>
      <c r="FL1055" s="780" t="e">
        <f t="shared" si="859"/>
        <v>#DIV/0!</v>
      </c>
      <c r="FM1055" s="169" t="e">
        <f t="shared" si="860"/>
        <v>#DIV/0!</v>
      </c>
      <c r="FN1055" s="783" t="e">
        <f t="shared" si="861"/>
        <v>#DIV/0!</v>
      </c>
    </row>
    <row r="1056" spans="12:170" ht="18" customHeight="1">
      <c r="L1056" s="171" t="e">
        <f>(VLOOKUP($G1056,Depth_Lookup!$A$3:$J$410,10,FALSE))+(H1056/100)</f>
        <v>#N/A</v>
      </c>
      <c r="M1056" s="171" t="e">
        <f>(VLOOKUP($G1056,Depth_Lookup!$A$3:$J$410,10,FALSE))+(I1056/100)</f>
        <v>#N/A</v>
      </c>
      <c r="ED1056" s="135" t="s">
        <v>2517</v>
      </c>
      <c r="EE1056" s="140"/>
      <c r="EG1056" s="140"/>
      <c r="EI1056" s="218"/>
      <c r="EJ1056" s="143"/>
      <c r="EK1056" s="221"/>
      <c r="EM1056" s="109"/>
      <c r="EN1056" s="109"/>
      <c r="EZ1056" s="192" t="e">
        <f t="shared" si="849"/>
        <v>#DIV/0!</v>
      </c>
      <c r="FA1056" s="192" t="e">
        <f t="shared" si="850"/>
        <v>#DIV/0!</v>
      </c>
      <c r="FB1056" s="192" t="e">
        <f t="shared" si="851"/>
        <v>#DIV/0!</v>
      </c>
      <c r="FC1056" s="192" t="e">
        <f t="shared" si="852"/>
        <v>#DIV/0!</v>
      </c>
      <c r="FD1056" s="192" t="e">
        <f t="shared" si="853"/>
        <v>#DIV/0!</v>
      </c>
      <c r="FE1056" s="193" t="e">
        <f t="shared" si="854"/>
        <v>#DIV/0!</v>
      </c>
      <c r="FF1056" s="194" t="e">
        <f t="shared" si="855"/>
        <v>#DIV/0!</v>
      </c>
      <c r="FJ1056" s="779" t="e">
        <f t="shared" si="857"/>
        <v>#DIV/0!</v>
      </c>
      <c r="FK1056" s="779" t="e">
        <f t="shared" si="858"/>
        <v>#DIV/0!</v>
      </c>
      <c r="FL1056" s="780" t="e">
        <f t="shared" si="859"/>
        <v>#DIV/0!</v>
      </c>
      <c r="FM1056" s="169" t="e">
        <f t="shared" si="860"/>
        <v>#DIV/0!</v>
      </c>
      <c r="FN1056" s="783" t="e">
        <f t="shared" si="861"/>
        <v>#DIV/0!</v>
      </c>
    </row>
    <row r="1057" spans="12:170" ht="18" customHeight="1">
      <c r="L1057" s="171" t="e">
        <f>(VLOOKUP($G1057,Depth_Lookup!$A$3:$J$410,10,FALSE))+(H1057/100)</f>
        <v>#N/A</v>
      </c>
      <c r="M1057" s="171" t="e">
        <f>(VLOOKUP($G1057,Depth_Lookup!$A$3:$J$410,10,FALSE))+(I1057/100)</f>
        <v>#N/A</v>
      </c>
      <c r="ED1057" s="135" t="s">
        <v>2517</v>
      </c>
      <c r="EE1057" s="140"/>
      <c r="EG1057" s="140"/>
      <c r="EI1057" s="218"/>
      <c r="EJ1057" s="143"/>
      <c r="EK1057" s="221"/>
      <c r="EM1057" s="109"/>
      <c r="EN1057" s="109"/>
      <c r="EZ1057" s="192" t="e">
        <f t="shared" si="849"/>
        <v>#DIV/0!</v>
      </c>
      <c r="FA1057" s="192" t="e">
        <f t="shared" si="850"/>
        <v>#DIV/0!</v>
      </c>
      <c r="FB1057" s="192" t="e">
        <f t="shared" si="851"/>
        <v>#DIV/0!</v>
      </c>
      <c r="FC1057" s="192" t="e">
        <f t="shared" si="852"/>
        <v>#DIV/0!</v>
      </c>
      <c r="FD1057" s="192" t="e">
        <f t="shared" si="853"/>
        <v>#DIV/0!</v>
      </c>
      <c r="FE1057" s="193" t="e">
        <f t="shared" si="854"/>
        <v>#DIV/0!</v>
      </c>
      <c r="FF1057" s="194" t="e">
        <f t="shared" si="855"/>
        <v>#DIV/0!</v>
      </c>
      <c r="FJ1057" s="779" t="e">
        <f t="shared" si="857"/>
        <v>#DIV/0!</v>
      </c>
      <c r="FK1057" s="779" t="e">
        <f t="shared" si="858"/>
        <v>#DIV/0!</v>
      </c>
      <c r="FL1057" s="780" t="e">
        <f t="shared" si="859"/>
        <v>#DIV/0!</v>
      </c>
      <c r="FM1057" s="169" t="e">
        <f t="shared" si="860"/>
        <v>#DIV/0!</v>
      </c>
      <c r="FN1057" s="783" t="e">
        <f t="shared" si="861"/>
        <v>#DIV/0!</v>
      </c>
    </row>
    <row r="1058" spans="12:170" ht="18" customHeight="1">
      <c r="L1058" s="171" t="e">
        <f>(VLOOKUP($G1058,Depth_Lookup!$A$3:$J$410,10,FALSE))+(H1058/100)</f>
        <v>#N/A</v>
      </c>
      <c r="M1058" s="171" t="e">
        <f>(VLOOKUP($G1058,Depth_Lookup!$A$3:$J$410,10,FALSE))+(I1058/100)</f>
        <v>#N/A</v>
      </c>
      <c r="ED1058" s="135" t="s">
        <v>2517</v>
      </c>
      <c r="EE1058" s="140"/>
      <c r="EG1058" s="140"/>
      <c r="EI1058" s="218"/>
      <c r="EJ1058" s="143"/>
      <c r="EK1058" s="221"/>
      <c r="EM1058" s="109"/>
      <c r="EN1058" s="109"/>
      <c r="EZ1058" s="192" t="e">
        <f t="shared" si="849"/>
        <v>#DIV/0!</v>
      </c>
      <c r="FA1058" s="192" t="e">
        <f t="shared" si="850"/>
        <v>#DIV/0!</v>
      </c>
      <c r="FB1058" s="192" t="e">
        <f t="shared" si="851"/>
        <v>#DIV/0!</v>
      </c>
      <c r="FC1058" s="192" t="e">
        <f t="shared" si="852"/>
        <v>#DIV/0!</v>
      </c>
      <c r="FD1058" s="192" t="e">
        <f t="shared" si="853"/>
        <v>#DIV/0!</v>
      </c>
      <c r="FE1058" s="193" t="e">
        <f t="shared" si="854"/>
        <v>#DIV/0!</v>
      </c>
      <c r="FF1058" s="194" t="e">
        <f t="shared" si="855"/>
        <v>#DIV/0!</v>
      </c>
      <c r="FJ1058" s="779" t="e">
        <f t="shared" si="857"/>
        <v>#DIV/0!</v>
      </c>
      <c r="FK1058" s="779" t="e">
        <f t="shared" si="858"/>
        <v>#DIV/0!</v>
      </c>
      <c r="FL1058" s="780" t="e">
        <f t="shared" si="859"/>
        <v>#DIV/0!</v>
      </c>
      <c r="FM1058" s="169" t="e">
        <f t="shared" si="860"/>
        <v>#DIV/0!</v>
      </c>
      <c r="FN1058" s="783" t="e">
        <f t="shared" si="861"/>
        <v>#DIV/0!</v>
      </c>
    </row>
    <row r="1059" spans="12:170" ht="18" customHeight="1">
      <c r="L1059" s="171" t="e">
        <f>(VLOOKUP($G1059,Depth_Lookup!$A$3:$J$410,10,FALSE))+(H1059/100)</f>
        <v>#N/A</v>
      </c>
      <c r="M1059" s="171" t="e">
        <f>(VLOOKUP($G1059,Depth_Lookup!$A$3:$J$410,10,FALSE))+(I1059/100)</f>
        <v>#N/A</v>
      </c>
      <c r="ED1059" s="135" t="s">
        <v>2517</v>
      </c>
      <c r="EE1059" s="140"/>
      <c r="EG1059" s="140"/>
      <c r="EI1059" s="218"/>
      <c r="EJ1059" s="143"/>
      <c r="EK1059" s="221"/>
      <c r="EM1059" s="109"/>
      <c r="EN1059" s="109"/>
      <c r="EZ1059" s="192" t="e">
        <f t="shared" si="849"/>
        <v>#DIV/0!</v>
      </c>
      <c r="FA1059" s="192" t="e">
        <f t="shared" si="850"/>
        <v>#DIV/0!</v>
      </c>
      <c r="FB1059" s="192" t="e">
        <f t="shared" si="851"/>
        <v>#DIV/0!</v>
      </c>
      <c r="FC1059" s="192" t="e">
        <f t="shared" si="852"/>
        <v>#DIV/0!</v>
      </c>
      <c r="FD1059" s="192" t="e">
        <f t="shared" si="853"/>
        <v>#DIV/0!</v>
      </c>
      <c r="FE1059" s="193" t="e">
        <f t="shared" si="854"/>
        <v>#DIV/0!</v>
      </c>
      <c r="FF1059" s="194" t="e">
        <f t="shared" si="855"/>
        <v>#DIV/0!</v>
      </c>
      <c r="FJ1059" s="779" t="e">
        <f t="shared" si="857"/>
        <v>#DIV/0!</v>
      </c>
      <c r="FK1059" s="779" t="e">
        <f t="shared" si="858"/>
        <v>#DIV/0!</v>
      </c>
      <c r="FL1059" s="780" t="e">
        <f t="shared" si="859"/>
        <v>#DIV/0!</v>
      </c>
      <c r="FM1059" s="169" t="e">
        <f t="shared" si="860"/>
        <v>#DIV/0!</v>
      </c>
      <c r="FN1059" s="783" t="e">
        <f t="shared" si="861"/>
        <v>#DIV/0!</v>
      </c>
    </row>
    <row r="1060" spans="12:170" ht="18" customHeight="1">
      <c r="L1060" s="171" t="e">
        <f>(VLOOKUP($G1060,Depth_Lookup!$A$3:$J$410,10,FALSE))+(H1060/100)</f>
        <v>#N/A</v>
      </c>
      <c r="M1060" s="171" t="e">
        <f>(VLOOKUP($G1060,Depth_Lookup!$A$3:$J$410,10,FALSE))+(I1060/100)</f>
        <v>#N/A</v>
      </c>
      <c r="ED1060" s="135" t="s">
        <v>2517</v>
      </c>
      <c r="EE1060" s="140"/>
      <c r="EG1060" s="140"/>
      <c r="EI1060" s="218"/>
      <c r="EJ1060" s="143"/>
      <c r="EK1060" s="221"/>
      <c r="EM1060" s="109"/>
      <c r="EN1060" s="109"/>
      <c r="EZ1060" s="192" t="e">
        <f t="shared" si="849"/>
        <v>#DIV/0!</v>
      </c>
      <c r="FA1060" s="192" t="e">
        <f t="shared" si="850"/>
        <v>#DIV/0!</v>
      </c>
      <c r="FB1060" s="192" t="e">
        <f t="shared" si="851"/>
        <v>#DIV/0!</v>
      </c>
      <c r="FC1060" s="192" t="e">
        <f t="shared" si="852"/>
        <v>#DIV/0!</v>
      </c>
      <c r="FD1060" s="192" t="e">
        <f t="shared" si="853"/>
        <v>#DIV/0!</v>
      </c>
      <c r="FE1060" s="193" t="e">
        <f t="shared" si="854"/>
        <v>#DIV/0!</v>
      </c>
      <c r="FF1060" s="194" t="e">
        <f t="shared" si="855"/>
        <v>#DIV/0!</v>
      </c>
      <c r="FJ1060" s="779" t="e">
        <f t="shared" si="857"/>
        <v>#DIV/0!</v>
      </c>
      <c r="FK1060" s="779" t="e">
        <f t="shared" si="858"/>
        <v>#DIV/0!</v>
      </c>
      <c r="FL1060" s="780" t="e">
        <f t="shared" si="859"/>
        <v>#DIV/0!</v>
      </c>
      <c r="FM1060" s="169" t="e">
        <f t="shared" si="860"/>
        <v>#DIV/0!</v>
      </c>
      <c r="FN1060" s="783" t="e">
        <f t="shared" si="861"/>
        <v>#DIV/0!</v>
      </c>
    </row>
    <row r="1061" spans="12:170" ht="18" customHeight="1">
      <c r="L1061" s="171" t="e">
        <f>(VLOOKUP($G1061,Depth_Lookup!$A$3:$J$410,10,FALSE))+(H1061/100)</f>
        <v>#N/A</v>
      </c>
      <c r="M1061" s="171" t="e">
        <f>(VLOOKUP($G1061,Depth_Lookup!$A$3:$J$410,10,FALSE))+(I1061/100)</f>
        <v>#N/A</v>
      </c>
      <c r="ED1061" s="135" t="s">
        <v>2517</v>
      </c>
      <c r="EE1061" s="140"/>
      <c r="EG1061" s="140"/>
      <c r="EI1061" s="218"/>
      <c r="EJ1061" s="143"/>
      <c r="EK1061" s="221"/>
      <c r="EM1061" s="109"/>
      <c r="EN1061" s="109"/>
      <c r="EZ1061" s="192" t="e">
        <f t="shared" si="849"/>
        <v>#DIV/0!</v>
      </c>
      <c r="FA1061" s="192" t="e">
        <f t="shared" si="850"/>
        <v>#DIV/0!</v>
      </c>
      <c r="FB1061" s="192" t="e">
        <f t="shared" si="851"/>
        <v>#DIV/0!</v>
      </c>
      <c r="FC1061" s="192" t="e">
        <f t="shared" si="852"/>
        <v>#DIV/0!</v>
      </c>
      <c r="FD1061" s="192" t="e">
        <f t="shared" si="853"/>
        <v>#DIV/0!</v>
      </c>
      <c r="FE1061" s="193" t="e">
        <f t="shared" si="854"/>
        <v>#DIV/0!</v>
      </c>
      <c r="FF1061" s="194" t="e">
        <f t="shared" si="855"/>
        <v>#DIV/0!</v>
      </c>
      <c r="FJ1061" s="779" t="e">
        <f t="shared" si="857"/>
        <v>#DIV/0!</v>
      </c>
      <c r="FK1061" s="779" t="e">
        <f t="shared" si="858"/>
        <v>#DIV/0!</v>
      </c>
      <c r="FL1061" s="780" t="e">
        <f t="shared" si="859"/>
        <v>#DIV/0!</v>
      </c>
      <c r="FM1061" s="169" t="e">
        <f t="shared" si="860"/>
        <v>#DIV/0!</v>
      </c>
      <c r="FN1061" s="783" t="e">
        <f t="shared" si="861"/>
        <v>#DIV/0!</v>
      </c>
    </row>
    <row r="1062" spans="12:170" ht="18" customHeight="1">
      <c r="L1062" s="171" t="e">
        <f>(VLOOKUP($G1062,Depth_Lookup!$A$3:$J$410,10,FALSE))+(H1062/100)</f>
        <v>#N/A</v>
      </c>
      <c r="M1062" s="171" t="e">
        <f>(VLOOKUP($G1062,Depth_Lookup!$A$3:$J$410,10,FALSE))+(I1062/100)</f>
        <v>#N/A</v>
      </c>
      <c r="ED1062" s="135" t="s">
        <v>2517</v>
      </c>
      <c r="EE1062" s="140"/>
      <c r="EG1062" s="140"/>
      <c r="EI1062" s="218"/>
      <c r="EJ1062" s="143"/>
      <c r="EK1062" s="221"/>
      <c r="EM1062" s="109"/>
      <c r="EN1062" s="109"/>
      <c r="EZ1062" s="192" t="e">
        <f t="shared" si="849"/>
        <v>#DIV/0!</v>
      </c>
      <c r="FA1062" s="192" t="e">
        <f t="shared" si="850"/>
        <v>#DIV/0!</v>
      </c>
      <c r="FB1062" s="192" t="e">
        <f t="shared" si="851"/>
        <v>#DIV/0!</v>
      </c>
      <c r="FC1062" s="192" t="e">
        <f t="shared" si="852"/>
        <v>#DIV/0!</v>
      </c>
      <c r="FD1062" s="192" t="e">
        <f t="shared" si="853"/>
        <v>#DIV/0!</v>
      </c>
      <c r="FE1062" s="193" t="e">
        <f t="shared" si="854"/>
        <v>#DIV/0!</v>
      </c>
      <c r="FF1062" s="194" t="e">
        <f t="shared" si="855"/>
        <v>#DIV/0!</v>
      </c>
      <c r="FJ1062" s="779" t="e">
        <f t="shared" si="857"/>
        <v>#DIV/0!</v>
      </c>
      <c r="FK1062" s="779" t="e">
        <f t="shared" si="858"/>
        <v>#DIV/0!</v>
      </c>
      <c r="FL1062" s="780" t="e">
        <f t="shared" si="859"/>
        <v>#DIV/0!</v>
      </c>
      <c r="FM1062" s="169" t="e">
        <f t="shared" si="860"/>
        <v>#DIV/0!</v>
      </c>
      <c r="FN1062" s="783" t="e">
        <f t="shared" si="861"/>
        <v>#DIV/0!</v>
      </c>
    </row>
    <row r="1063" spans="12:170" ht="18" customHeight="1">
      <c r="L1063" s="171" t="e">
        <f>(VLOOKUP($G1063,Depth_Lookup!$A$3:$J$410,10,FALSE))+(H1063/100)</f>
        <v>#N/A</v>
      </c>
      <c r="M1063" s="171" t="e">
        <f>(VLOOKUP($G1063,Depth_Lookup!$A$3:$J$410,10,FALSE))+(I1063/100)</f>
        <v>#N/A</v>
      </c>
      <c r="ED1063" s="135" t="s">
        <v>2517</v>
      </c>
      <c r="EE1063" s="140"/>
      <c r="EG1063" s="140"/>
      <c r="EI1063" s="218"/>
      <c r="EJ1063" s="143"/>
      <c r="EK1063" s="221"/>
      <c r="EM1063" s="109"/>
      <c r="EN1063" s="109"/>
      <c r="EZ1063" s="192" t="e">
        <f t="shared" si="849"/>
        <v>#DIV/0!</v>
      </c>
      <c r="FA1063" s="192" t="e">
        <f t="shared" si="850"/>
        <v>#DIV/0!</v>
      </c>
      <c r="FB1063" s="192" t="e">
        <f t="shared" si="851"/>
        <v>#DIV/0!</v>
      </c>
      <c r="FC1063" s="192" t="e">
        <f t="shared" si="852"/>
        <v>#DIV/0!</v>
      </c>
      <c r="FD1063" s="192" t="e">
        <f t="shared" si="853"/>
        <v>#DIV/0!</v>
      </c>
      <c r="FE1063" s="193" t="e">
        <f t="shared" si="854"/>
        <v>#DIV/0!</v>
      </c>
      <c r="FF1063" s="194" t="e">
        <f t="shared" si="855"/>
        <v>#DIV/0!</v>
      </c>
      <c r="FJ1063" s="779" t="e">
        <f t="shared" si="857"/>
        <v>#DIV/0!</v>
      </c>
      <c r="FK1063" s="779" t="e">
        <f t="shared" si="858"/>
        <v>#DIV/0!</v>
      </c>
      <c r="FL1063" s="780" t="e">
        <f t="shared" si="859"/>
        <v>#DIV/0!</v>
      </c>
      <c r="FM1063" s="169" t="e">
        <f t="shared" si="860"/>
        <v>#DIV/0!</v>
      </c>
      <c r="FN1063" s="783" t="e">
        <f t="shared" si="861"/>
        <v>#DIV/0!</v>
      </c>
    </row>
    <row r="1064" spans="12:170" ht="18" customHeight="1">
      <c r="L1064" s="171" t="e">
        <f>(VLOOKUP($G1064,Depth_Lookup!$A$3:$J$410,10,FALSE))+(H1064/100)</f>
        <v>#N/A</v>
      </c>
      <c r="M1064" s="171" t="e">
        <f>(VLOOKUP($G1064,Depth_Lookup!$A$3:$J$410,10,FALSE))+(I1064/100)</f>
        <v>#N/A</v>
      </c>
      <c r="ED1064" s="135" t="s">
        <v>2517</v>
      </c>
      <c r="EE1064" s="140"/>
      <c r="EG1064" s="140"/>
      <c r="EI1064" s="218"/>
      <c r="EJ1064" s="143"/>
      <c r="EK1064" s="221"/>
      <c r="EM1064" s="109"/>
      <c r="EN1064" s="109"/>
      <c r="EZ1064" s="192" t="e">
        <f t="shared" si="849"/>
        <v>#DIV/0!</v>
      </c>
      <c r="FA1064" s="192" t="e">
        <f t="shared" si="850"/>
        <v>#DIV/0!</v>
      </c>
      <c r="FB1064" s="192" t="e">
        <f t="shared" si="851"/>
        <v>#DIV/0!</v>
      </c>
      <c r="FC1064" s="192" t="e">
        <f t="shared" si="852"/>
        <v>#DIV/0!</v>
      </c>
      <c r="FD1064" s="192" t="e">
        <f t="shared" si="853"/>
        <v>#DIV/0!</v>
      </c>
      <c r="FE1064" s="193" t="e">
        <f t="shared" si="854"/>
        <v>#DIV/0!</v>
      </c>
      <c r="FF1064" s="194" t="e">
        <f t="shared" si="855"/>
        <v>#DIV/0!</v>
      </c>
      <c r="FJ1064" s="779" t="e">
        <f t="shared" si="857"/>
        <v>#DIV/0!</v>
      </c>
      <c r="FK1064" s="779" t="e">
        <f t="shared" si="858"/>
        <v>#DIV/0!</v>
      </c>
      <c r="FL1064" s="780" t="e">
        <f t="shared" si="859"/>
        <v>#DIV/0!</v>
      </c>
      <c r="FM1064" s="169" t="e">
        <f t="shared" si="860"/>
        <v>#DIV/0!</v>
      </c>
      <c r="FN1064" s="783" t="e">
        <f t="shared" si="861"/>
        <v>#DIV/0!</v>
      </c>
    </row>
    <row r="1065" spans="12:170" ht="18" customHeight="1">
      <c r="L1065" s="171" t="e">
        <f>(VLOOKUP($G1065,Depth_Lookup!$A$3:$J$410,10,FALSE))+(H1065/100)</f>
        <v>#N/A</v>
      </c>
      <c r="M1065" s="171" t="e">
        <f>(VLOOKUP($G1065,Depth_Lookup!$A$3:$J$410,10,FALSE))+(I1065/100)</f>
        <v>#N/A</v>
      </c>
      <c r="ED1065" s="135" t="s">
        <v>2517</v>
      </c>
      <c r="EE1065" s="140"/>
      <c r="EG1065" s="140"/>
      <c r="EI1065" s="218"/>
      <c r="EJ1065" s="143"/>
      <c r="EK1065" s="221"/>
      <c r="EM1065" s="109"/>
      <c r="EN1065" s="109"/>
      <c r="EZ1065" s="192" t="e">
        <f t="shared" si="849"/>
        <v>#DIV/0!</v>
      </c>
      <c r="FA1065" s="192" t="e">
        <f t="shared" si="850"/>
        <v>#DIV/0!</v>
      </c>
      <c r="FB1065" s="192" t="e">
        <f t="shared" si="851"/>
        <v>#DIV/0!</v>
      </c>
      <c r="FC1065" s="192" t="e">
        <f t="shared" si="852"/>
        <v>#DIV/0!</v>
      </c>
      <c r="FD1065" s="192" t="e">
        <f t="shared" si="853"/>
        <v>#DIV/0!</v>
      </c>
      <c r="FE1065" s="193" t="e">
        <f t="shared" si="854"/>
        <v>#DIV/0!</v>
      </c>
      <c r="FF1065" s="194" t="e">
        <f t="shared" si="855"/>
        <v>#DIV/0!</v>
      </c>
      <c r="FJ1065" s="779" t="e">
        <f t="shared" si="857"/>
        <v>#DIV/0!</v>
      </c>
      <c r="FK1065" s="779" t="e">
        <f t="shared" si="858"/>
        <v>#DIV/0!</v>
      </c>
      <c r="FL1065" s="780" t="e">
        <f t="shared" si="859"/>
        <v>#DIV/0!</v>
      </c>
      <c r="FM1065" s="169" t="e">
        <f t="shared" si="860"/>
        <v>#DIV/0!</v>
      </c>
      <c r="FN1065" s="783" t="e">
        <f t="shared" si="861"/>
        <v>#DIV/0!</v>
      </c>
    </row>
    <row r="1066" spans="12:170" ht="18" customHeight="1">
      <c r="L1066" s="171" t="e">
        <f>(VLOOKUP($G1066,Depth_Lookup!$A$3:$J$410,10,FALSE))+(H1066/100)</f>
        <v>#N/A</v>
      </c>
      <c r="M1066" s="171" t="e">
        <f>(VLOOKUP($G1066,Depth_Lookup!$A$3:$J$410,10,FALSE))+(I1066/100)</f>
        <v>#N/A</v>
      </c>
      <c r="ED1066" s="135" t="s">
        <v>2517</v>
      </c>
      <c r="EE1066" s="140"/>
      <c r="EG1066" s="140"/>
      <c r="EI1066" s="218"/>
      <c r="EJ1066" s="143"/>
      <c r="EK1066" s="221"/>
      <c r="EM1066" s="109"/>
      <c r="EN1066" s="109"/>
      <c r="EZ1066" s="192" t="e">
        <f t="shared" si="849"/>
        <v>#DIV/0!</v>
      </c>
      <c r="FA1066" s="192" t="e">
        <f t="shared" si="850"/>
        <v>#DIV/0!</v>
      </c>
      <c r="FB1066" s="192" t="e">
        <f t="shared" si="851"/>
        <v>#DIV/0!</v>
      </c>
      <c r="FC1066" s="192" t="e">
        <f t="shared" si="852"/>
        <v>#DIV/0!</v>
      </c>
      <c r="FD1066" s="192" t="e">
        <f t="shared" si="853"/>
        <v>#DIV/0!</v>
      </c>
      <c r="FE1066" s="193" t="e">
        <f t="shared" si="854"/>
        <v>#DIV/0!</v>
      </c>
      <c r="FF1066" s="194" t="e">
        <f t="shared" si="855"/>
        <v>#DIV/0!</v>
      </c>
      <c r="FJ1066" s="779" t="e">
        <f t="shared" si="857"/>
        <v>#DIV/0!</v>
      </c>
      <c r="FK1066" s="779" t="e">
        <f t="shared" si="858"/>
        <v>#DIV/0!</v>
      </c>
      <c r="FL1066" s="780" t="e">
        <f t="shared" si="859"/>
        <v>#DIV/0!</v>
      </c>
      <c r="FM1066" s="169" t="e">
        <f t="shared" si="860"/>
        <v>#DIV/0!</v>
      </c>
      <c r="FN1066" s="783" t="e">
        <f t="shared" si="861"/>
        <v>#DIV/0!</v>
      </c>
    </row>
    <row r="1067" spans="12:170" ht="18" customHeight="1">
      <c r="L1067" s="171" t="e">
        <f>(VLOOKUP($G1067,Depth_Lookup!$A$3:$J$410,10,FALSE))+(H1067/100)</f>
        <v>#N/A</v>
      </c>
      <c r="M1067" s="171" t="e">
        <f>(VLOOKUP($G1067,Depth_Lookup!$A$3:$J$410,10,FALSE))+(I1067/100)</f>
        <v>#N/A</v>
      </c>
      <c r="ED1067" s="135" t="s">
        <v>2517</v>
      </c>
      <c r="EE1067" s="140"/>
      <c r="EG1067" s="140"/>
      <c r="EI1067" s="218"/>
      <c r="EJ1067" s="143"/>
      <c r="EK1067" s="221"/>
      <c r="EM1067" s="109"/>
      <c r="EN1067" s="109"/>
      <c r="EZ1067" s="192" t="e">
        <f t="shared" si="849"/>
        <v>#DIV/0!</v>
      </c>
      <c r="FA1067" s="192" t="e">
        <f t="shared" si="850"/>
        <v>#DIV/0!</v>
      </c>
      <c r="FB1067" s="192" t="e">
        <f t="shared" si="851"/>
        <v>#DIV/0!</v>
      </c>
      <c r="FC1067" s="192" t="e">
        <f t="shared" si="852"/>
        <v>#DIV/0!</v>
      </c>
      <c r="FD1067" s="192" t="e">
        <f t="shared" si="853"/>
        <v>#DIV/0!</v>
      </c>
      <c r="FE1067" s="193" t="e">
        <f t="shared" si="854"/>
        <v>#DIV/0!</v>
      </c>
      <c r="FF1067" s="194" t="e">
        <f t="shared" si="855"/>
        <v>#DIV/0!</v>
      </c>
      <c r="FJ1067" s="779" t="e">
        <f t="shared" si="857"/>
        <v>#DIV/0!</v>
      </c>
      <c r="FK1067" s="779" t="e">
        <f t="shared" si="858"/>
        <v>#DIV/0!</v>
      </c>
      <c r="FL1067" s="780" t="e">
        <f t="shared" si="859"/>
        <v>#DIV/0!</v>
      </c>
      <c r="FM1067" s="169" t="e">
        <f t="shared" si="860"/>
        <v>#DIV/0!</v>
      </c>
      <c r="FN1067" s="783" t="e">
        <f t="shared" si="861"/>
        <v>#DIV/0!</v>
      </c>
    </row>
    <row r="1068" spans="12:170" ht="18" customHeight="1">
      <c r="L1068" s="171" t="e">
        <f>(VLOOKUP($G1068,Depth_Lookup!$A$3:$J$410,10,FALSE))+(H1068/100)</f>
        <v>#N/A</v>
      </c>
      <c r="M1068" s="171" t="e">
        <f>(VLOOKUP($G1068,Depth_Lookup!$A$3:$J$410,10,FALSE))+(I1068/100)</f>
        <v>#N/A</v>
      </c>
      <c r="ED1068" s="135" t="s">
        <v>2517</v>
      </c>
      <c r="EE1068" s="140"/>
      <c r="EG1068" s="140"/>
      <c r="EI1068" s="218"/>
      <c r="EJ1068" s="143"/>
      <c r="EK1068" s="221"/>
      <c r="EM1068" s="109"/>
      <c r="EN1068" s="109"/>
      <c r="EZ1068" s="192" t="e">
        <f t="shared" si="849"/>
        <v>#DIV/0!</v>
      </c>
      <c r="FA1068" s="192" t="e">
        <f t="shared" si="850"/>
        <v>#DIV/0!</v>
      </c>
      <c r="FB1068" s="192" t="e">
        <f t="shared" si="851"/>
        <v>#DIV/0!</v>
      </c>
      <c r="FC1068" s="192" t="e">
        <f t="shared" si="852"/>
        <v>#DIV/0!</v>
      </c>
      <c r="FD1068" s="192" t="e">
        <f t="shared" si="853"/>
        <v>#DIV/0!</v>
      </c>
      <c r="FE1068" s="193" t="e">
        <f t="shared" si="854"/>
        <v>#DIV/0!</v>
      </c>
      <c r="FF1068" s="194" t="e">
        <f t="shared" si="855"/>
        <v>#DIV/0!</v>
      </c>
      <c r="FJ1068" s="779" t="e">
        <f t="shared" si="857"/>
        <v>#DIV/0!</v>
      </c>
      <c r="FK1068" s="779" t="e">
        <f t="shared" si="858"/>
        <v>#DIV/0!</v>
      </c>
      <c r="FL1068" s="780" t="e">
        <f t="shared" si="859"/>
        <v>#DIV/0!</v>
      </c>
      <c r="FM1068" s="169" t="e">
        <f t="shared" si="860"/>
        <v>#DIV/0!</v>
      </c>
      <c r="FN1068" s="783" t="e">
        <f t="shared" si="861"/>
        <v>#DIV/0!</v>
      </c>
    </row>
    <row r="1069" spans="12:170" ht="18" customHeight="1">
      <c r="L1069" s="171" t="e">
        <f>(VLOOKUP($G1069,Depth_Lookup!$A$3:$J$410,10,FALSE))+(H1069/100)</f>
        <v>#N/A</v>
      </c>
      <c r="M1069" s="171" t="e">
        <f>(VLOOKUP($G1069,Depth_Lookup!$A$3:$J$410,10,FALSE))+(I1069/100)</f>
        <v>#N/A</v>
      </c>
      <c r="ED1069" s="135" t="s">
        <v>2517</v>
      </c>
      <c r="EE1069" s="140"/>
      <c r="EG1069" s="140"/>
      <c r="EI1069" s="218"/>
      <c r="EJ1069" s="143"/>
      <c r="EK1069" s="221"/>
      <c r="EM1069" s="109"/>
      <c r="EN1069" s="109"/>
      <c r="EZ1069" s="192" t="e">
        <f t="shared" si="849"/>
        <v>#DIV/0!</v>
      </c>
      <c r="FA1069" s="192" t="e">
        <f t="shared" si="850"/>
        <v>#DIV/0!</v>
      </c>
      <c r="FB1069" s="192" t="e">
        <f t="shared" si="851"/>
        <v>#DIV/0!</v>
      </c>
      <c r="FC1069" s="192" t="e">
        <f t="shared" si="852"/>
        <v>#DIV/0!</v>
      </c>
      <c r="FD1069" s="192" t="e">
        <f t="shared" si="853"/>
        <v>#DIV/0!</v>
      </c>
      <c r="FE1069" s="193" t="e">
        <f t="shared" si="854"/>
        <v>#DIV/0!</v>
      </c>
      <c r="FF1069" s="194" t="e">
        <f t="shared" si="855"/>
        <v>#DIV/0!</v>
      </c>
      <c r="FJ1069" s="779" t="e">
        <f t="shared" si="857"/>
        <v>#DIV/0!</v>
      </c>
      <c r="FK1069" s="779" t="e">
        <f t="shared" si="858"/>
        <v>#DIV/0!</v>
      </c>
      <c r="FL1069" s="780" t="e">
        <f t="shared" si="859"/>
        <v>#DIV/0!</v>
      </c>
      <c r="FM1069" s="169" t="e">
        <f t="shared" si="860"/>
        <v>#DIV/0!</v>
      </c>
      <c r="FN1069" s="783" t="e">
        <f t="shared" si="861"/>
        <v>#DIV/0!</v>
      </c>
    </row>
    <row r="1070" spans="12:170" ht="18" customHeight="1">
      <c r="L1070" s="171" t="e">
        <f>(VLOOKUP($G1070,Depth_Lookup!$A$3:$J$410,10,FALSE))+(H1070/100)</f>
        <v>#N/A</v>
      </c>
      <c r="M1070" s="171" t="e">
        <f>(VLOOKUP($G1070,Depth_Lookup!$A$3:$J$410,10,FALSE))+(I1070/100)</f>
        <v>#N/A</v>
      </c>
      <c r="ED1070" s="135" t="s">
        <v>2517</v>
      </c>
      <c r="EE1070" s="140"/>
      <c r="EG1070" s="140"/>
      <c r="EI1070" s="218"/>
      <c r="EJ1070" s="143"/>
      <c r="EK1070" s="221"/>
      <c r="EM1070" s="109"/>
      <c r="EN1070" s="109"/>
      <c r="EZ1070" s="192" t="e">
        <f t="shared" si="849"/>
        <v>#DIV/0!</v>
      </c>
      <c r="FA1070" s="192" t="e">
        <f t="shared" si="850"/>
        <v>#DIV/0!</v>
      </c>
      <c r="FB1070" s="192" t="e">
        <f t="shared" si="851"/>
        <v>#DIV/0!</v>
      </c>
      <c r="FC1070" s="192" t="e">
        <f t="shared" si="852"/>
        <v>#DIV/0!</v>
      </c>
      <c r="FD1070" s="192" t="e">
        <f t="shared" si="853"/>
        <v>#DIV/0!</v>
      </c>
      <c r="FE1070" s="193" t="e">
        <f t="shared" si="854"/>
        <v>#DIV/0!</v>
      </c>
      <c r="FF1070" s="194" t="e">
        <f t="shared" si="855"/>
        <v>#DIV/0!</v>
      </c>
      <c r="FJ1070" s="779" t="e">
        <f t="shared" si="857"/>
        <v>#DIV/0!</v>
      </c>
      <c r="FK1070" s="779" t="e">
        <f t="shared" si="858"/>
        <v>#DIV/0!</v>
      </c>
      <c r="FL1070" s="780" t="e">
        <f t="shared" si="859"/>
        <v>#DIV/0!</v>
      </c>
      <c r="FM1070" s="169" t="e">
        <f t="shared" si="860"/>
        <v>#DIV/0!</v>
      </c>
      <c r="FN1070" s="783" t="e">
        <f t="shared" si="861"/>
        <v>#DIV/0!</v>
      </c>
    </row>
    <row r="1071" spans="12:170" ht="18" customHeight="1">
      <c r="L1071" s="171" t="e">
        <f>(VLOOKUP($G1071,Depth_Lookup!$A$3:$J$410,10,FALSE))+(H1071/100)</f>
        <v>#N/A</v>
      </c>
      <c r="M1071" s="171" t="e">
        <f>(VLOOKUP($G1071,Depth_Lookup!$A$3:$J$410,10,FALSE))+(I1071/100)</f>
        <v>#N/A</v>
      </c>
      <c r="ED1071" s="135" t="s">
        <v>2517</v>
      </c>
      <c r="EE1071" s="140"/>
      <c r="EG1071" s="140"/>
      <c r="EI1071" s="218"/>
      <c r="EJ1071" s="143"/>
      <c r="EK1071" s="221"/>
      <c r="EM1071" s="109"/>
      <c r="EN1071" s="109"/>
      <c r="EZ1071" s="192" t="e">
        <f t="shared" si="849"/>
        <v>#DIV/0!</v>
      </c>
      <c r="FA1071" s="192" t="e">
        <f t="shared" si="850"/>
        <v>#DIV/0!</v>
      </c>
      <c r="FB1071" s="192" t="e">
        <f t="shared" si="851"/>
        <v>#DIV/0!</v>
      </c>
      <c r="FC1071" s="192" t="e">
        <f t="shared" si="852"/>
        <v>#DIV/0!</v>
      </c>
      <c r="FD1071" s="192" t="e">
        <f t="shared" si="853"/>
        <v>#DIV/0!</v>
      </c>
      <c r="FE1071" s="193" t="e">
        <f t="shared" si="854"/>
        <v>#DIV/0!</v>
      </c>
      <c r="FF1071" s="194" t="e">
        <f t="shared" si="855"/>
        <v>#DIV/0!</v>
      </c>
      <c r="FJ1071" s="779" t="e">
        <f t="shared" si="857"/>
        <v>#DIV/0!</v>
      </c>
      <c r="FK1071" s="779" t="e">
        <f t="shared" si="858"/>
        <v>#DIV/0!</v>
      </c>
      <c r="FL1071" s="780" t="e">
        <f t="shared" si="859"/>
        <v>#DIV/0!</v>
      </c>
      <c r="FM1071" s="169" t="e">
        <f t="shared" si="860"/>
        <v>#DIV/0!</v>
      </c>
      <c r="FN1071" s="783" t="e">
        <f t="shared" si="861"/>
        <v>#DIV/0!</v>
      </c>
    </row>
    <row r="1072" spans="12:170" ht="18" customHeight="1">
      <c r="L1072" s="171" t="e">
        <f>(VLOOKUP($G1072,Depth_Lookup!$A$3:$J$410,10,FALSE))+(H1072/100)</f>
        <v>#N/A</v>
      </c>
      <c r="M1072" s="171" t="e">
        <f>(VLOOKUP($G1072,Depth_Lookup!$A$3:$J$410,10,FALSE))+(I1072/100)</f>
        <v>#N/A</v>
      </c>
      <c r="ED1072" s="135" t="s">
        <v>2517</v>
      </c>
      <c r="EE1072" s="140"/>
      <c r="EG1072" s="140"/>
      <c r="EI1072" s="218"/>
      <c r="EJ1072" s="143"/>
      <c r="EK1072" s="221"/>
      <c r="EM1072" s="109"/>
      <c r="EN1072" s="109"/>
      <c r="EZ1072" s="192" t="e">
        <f t="shared" si="849"/>
        <v>#DIV/0!</v>
      </c>
      <c r="FA1072" s="192" t="e">
        <f t="shared" si="850"/>
        <v>#DIV/0!</v>
      </c>
      <c r="FB1072" s="192" t="e">
        <f t="shared" si="851"/>
        <v>#DIV/0!</v>
      </c>
      <c r="FC1072" s="192" t="e">
        <f t="shared" si="852"/>
        <v>#DIV/0!</v>
      </c>
      <c r="FD1072" s="192" t="e">
        <f t="shared" si="853"/>
        <v>#DIV/0!</v>
      </c>
      <c r="FE1072" s="193" t="e">
        <f t="shared" si="854"/>
        <v>#DIV/0!</v>
      </c>
      <c r="FF1072" s="194" t="e">
        <f t="shared" si="855"/>
        <v>#DIV/0!</v>
      </c>
      <c r="FJ1072" s="779" t="e">
        <f t="shared" si="857"/>
        <v>#DIV/0!</v>
      </c>
      <c r="FK1072" s="779" t="e">
        <f t="shared" si="858"/>
        <v>#DIV/0!</v>
      </c>
      <c r="FL1072" s="780" t="e">
        <f t="shared" si="859"/>
        <v>#DIV/0!</v>
      </c>
      <c r="FM1072" s="169" t="e">
        <f t="shared" si="860"/>
        <v>#DIV/0!</v>
      </c>
      <c r="FN1072" s="783" t="e">
        <f t="shared" si="861"/>
        <v>#DIV/0!</v>
      </c>
    </row>
    <row r="1073" spans="12:170" ht="18" customHeight="1">
      <c r="L1073" s="171" t="e">
        <f>(VLOOKUP($G1073,Depth_Lookup!$A$3:$J$410,10,FALSE))+(H1073/100)</f>
        <v>#N/A</v>
      </c>
      <c r="M1073" s="171" t="e">
        <f>(VLOOKUP($G1073,Depth_Lookup!$A$3:$J$410,10,FALSE))+(I1073/100)</f>
        <v>#N/A</v>
      </c>
      <c r="ED1073" s="135" t="s">
        <v>2517</v>
      </c>
      <c r="EE1073" s="140"/>
      <c r="EG1073" s="140"/>
      <c r="EI1073" s="218"/>
      <c r="EJ1073" s="143"/>
      <c r="EK1073" s="221"/>
      <c r="EM1073" s="109"/>
      <c r="EN1073" s="109"/>
      <c r="EZ1073" s="192" t="e">
        <f t="shared" si="849"/>
        <v>#DIV/0!</v>
      </c>
      <c r="FA1073" s="192" t="e">
        <f t="shared" si="850"/>
        <v>#DIV/0!</v>
      </c>
      <c r="FB1073" s="192" t="e">
        <f t="shared" si="851"/>
        <v>#DIV/0!</v>
      </c>
      <c r="FC1073" s="192" t="e">
        <f t="shared" si="852"/>
        <v>#DIV/0!</v>
      </c>
      <c r="FD1073" s="192" t="e">
        <f t="shared" si="853"/>
        <v>#DIV/0!</v>
      </c>
      <c r="FE1073" s="193" t="e">
        <f t="shared" si="854"/>
        <v>#DIV/0!</v>
      </c>
      <c r="FF1073" s="194" t="e">
        <f t="shared" si="855"/>
        <v>#DIV/0!</v>
      </c>
      <c r="FJ1073" s="779" t="e">
        <f t="shared" si="857"/>
        <v>#DIV/0!</v>
      </c>
      <c r="FK1073" s="779" t="e">
        <f t="shared" si="858"/>
        <v>#DIV/0!</v>
      </c>
      <c r="FL1073" s="780" t="e">
        <f t="shared" si="859"/>
        <v>#DIV/0!</v>
      </c>
      <c r="FM1073" s="169" t="e">
        <f t="shared" si="860"/>
        <v>#DIV/0!</v>
      </c>
      <c r="FN1073" s="783" t="e">
        <f t="shared" si="861"/>
        <v>#DIV/0!</v>
      </c>
    </row>
    <row r="1074" spans="12:170" ht="18" customHeight="1">
      <c r="L1074" s="171" t="e">
        <f>(VLOOKUP($G1074,Depth_Lookup!$A$3:$J$410,10,FALSE))+(H1074/100)</f>
        <v>#N/A</v>
      </c>
      <c r="M1074" s="171" t="e">
        <f>(VLOOKUP($G1074,Depth_Lookup!$A$3:$J$410,10,FALSE))+(I1074/100)</f>
        <v>#N/A</v>
      </c>
      <c r="ED1074" s="135" t="s">
        <v>2517</v>
      </c>
      <c r="EE1074" s="140"/>
      <c r="EG1074" s="140"/>
      <c r="EI1074" s="218"/>
      <c r="EJ1074" s="143"/>
      <c r="EK1074" s="221"/>
      <c r="EM1074" s="109"/>
      <c r="EN1074" s="109"/>
      <c r="EZ1074" s="192" t="e">
        <f t="shared" si="849"/>
        <v>#DIV/0!</v>
      </c>
      <c r="FA1074" s="192" t="e">
        <f t="shared" si="850"/>
        <v>#DIV/0!</v>
      </c>
      <c r="FB1074" s="192" t="e">
        <f t="shared" si="851"/>
        <v>#DIV/0!</v>
      </c>
      <c r="FC1074" s="192" t="e">
        <f t="shared" si="852"/>
        <v>#DIV/0!</v>
      </c>
      <c r="FD1074" s="192" t="e">
        <f t="shared" si="853"/>
        <v>#DIV/0!</v>
      </c>
      <c r="FE1074" s="193" t="e">
        <f t="shared" si="854"/>
        <v>#DIV/0!</v>
      </c>
      <c r="FF1074" s="194" t="e">
        <f t="shared" si="855"/>
        <v>#DIV/0!</v>
      </c>
      <c r="FJ1074" s="779" t="e">
        <f t="shared" si="857"/>
        <v>#DIV/0!</v>
      </c>
      <c r="FK1074" s="779" t="e">
        <f t="shared" si="858"/>
        <v>#DIV/0!</v>
      </c>
      <c r="FL1074" s="780" t="e">
        <f t="shared" si="859"/>
        <v>#DIV/0!</v>
      </c>
      <c r="FM1074" s="169" t="e">
        <f t="shared" si="860"/>
        <v>#DIV/0!</v>
      </c>
      <c r="FN1074" s="783" t="e">
        <f t="shared" si="861"/>
        <v>#DIV/0!</v>
      </c>
    </row>
    <row r="1075" spans="12:170" ht="18" customHeight="1">
      <c r="L1075" s="171" t="e">
        <f>(VLOOKUP($G1075,Depth_Lookup!$A$3:$J$410,10,FALSE))+(H1075/100)</f>
        <v>#N/A</v>
      </c>
      <c r="M1075" s="171" t="e">
        <f>(VLOOKUP($G1075,Depth_Lookup!$A$3:$J$410,10,FALSE))+(I1075/100)</f>
        <v>#N/A</v>
      </c>
      <c r="ED1075" s="135" t="s">
        <v>2517</v>
      </c>
      <c r="EE1075" s="140"/>
      <c r="EG1075" s="140"/>
      <c r="EI1075" s="218"/>
      <c r="EJ1075" s="143"/>
      <c r="EK1075" s="221"/>
      <c r="EM1075" s="109"/>
      <c r="EN1075" s="109"/>
      <c r="EZ1075" s="192" t="e">
        <f t="shared" si="849"/>
        <v>#DIV/0!</v>
      </c>
      <c r="FA1075" s="192" t="e">
        <f t="shared" si="850"/>
        <v>#DIV/0!</v>
      </c>
      <c r="FB1075" s="192" t="e">
        <f t="shared" si="851"/>
        <v>#DIV/0!</v>
      </c>
      <c r="FC1075" s="192" t="e">
        <f t="shared" si="852"/>
        <v>#DIV/0!</v>
      </c>
      <c r="FD1075" s="192" t="e">
        <f t="shared" si="853"/>
        <v>#DIV/0!</v>
      </c>
      <c r="FE1075" s="193" t="e">
        <f t="shared" si="854"/>
        <v>#DIV/0!</v>
      </c>
      <c r="FF1075" s="194" t="e">
        <f t="shared" si="855"/>
        <v>#DIV/0!</v>
      </c>
      <c r="FJ1075" s="779" t="e">
        <f t="shared" si="857"/>
        <v>#DIV/0!</v>
      </c>
      <c r="FK1075" s="779" t="e">
        <f t="shared" si="858"/>
        <v>#DIV/0!</v>
      </c>
      <c r="FL1075" s="780" t="e">
        <f t="shared" si="859"/>
        <v>#DIV/0!</v>
      </c>
      <c r="FM1075" s="169" t="e">
        <f t="shared" si="860"/>
        <v>#DIV/0!</v>
      </c>
      <c r="FN1075" s="783" t="e">
        <f t="shared" si="861"/>
        <v>#DIV/0!</v>
      </c>
    </row>
    <row r="1076" spans="12:170" ht="18" customHeight="1">
      <c r="L1076" s="171" t="e">
        <f>(VLOOKUP($G1076,Depth_Lookup!$A$3:$J$410,10,FALSE))+(H1076/100)</f>
        <v>#N/A</v>
      </c>
      <c r="M1076" s="171" t="e">
        <f>(VLOOKUP($G1076,Depth_Lookup!$A$3:$J$410,10,FALSE))+(I1076/100)</f>
        <v>#N/A</v>
      </c>
      <c r="ED1076" s="135" t="s">
        <v>2517</v>
      </c>
      <c r="EE1076" s="140"/>
      <c r="EG1076" s="140"/>
      <c r="EI1076" s="218"/>
      <c r="EJ1076" s="143"/>
      <c r="EK1076" s="221"/>
      <c r="EM1076" s="109"/>
      <c r="EN1076" s="109"/>
      <c r="EZ1076" s="192" t="e">
        <f t="shared" si="849"/>
        <v>#DIV/0!</v>
      </c>
      <c r="FA1076" s="192" t="e">
        <f t="shared" si="850"/>
        <v>#DIV/0!</v>
      </c>
      <c r="FB1076" s="192" t="e">
        <f t="shared" si="851"/>
        <v>#DIV/0!</v>
      </c>
      <c r="FC1076" s="192" t="e">
        <f t="shared" si="852"/>
        <v>#DIV/0!</v>
      </c>
      <c r="FD1076" s="192" t="e">
        <f t="shared" si="853"/>
        <v>#DIV/0!</v>
      </c>
      <c r="FE1076" s="193" t="e">
        <f t="shared" si="854"/>
        <v>#DIV/0!</v>
      </c>
      <c r="FF1076" s="194" t="e">
        <f t="shared" si="855"/>
        <v>#DIV/0!</v>
      </c>
      <c r="FJ1076" s="779" t="e">
        <f t="shared" si="857"/>
        <v>#DIV/0!</v>
      </c>
      <c r="FK1076" s="779" t="e">
        <f t="shared" si="858"/>
        <v>#DIV/0!</v>
      </c>
      <c r="FL1076" s="780" t="e">
        <f t="shared" si="859"/>
        <v>#DIV/0!</v>
      </c>
      <c r="FM1076" s="169" t="e">
        <f t="shared" si="860"/>
        <v>#DIV/0!</v>
      </c>
      <c r="FN1076" s="783" t="e">
        <f t="shared" si="861"/>
        <v>#DIV/0!</v>
      </c>
    </row>
    <row r="1077" spans="12:170" ht="18" customHeight="1">
      <c r="L1077" s="171" t="e">
        <f>(VLOOKUP($G1077,Depth_Lookup!$A$3:$J$410,10,FALSE))+(H1077/100)</f>
        <v>#N/A</v>
      </c>
      <c r="M1077" s="171" t="e">
        <f>(VLOOKUP($G1077,Depth_Lookup!$A$3:$J$410,10,FALSE))+(I1077/100)</f>
        <v>#N/A</v>
      </c>
      <c r="ED1077" s="135" t="s">
        <v>2517</v>
      </c>
      <c r="EE1077" s="140"/>
      <c r="EG1077" s="140"/>
      <c r="EI1077" s="218"/>
      <c r="EJ1077" s="143"/>
      <c r="EK1077" s="221"/>
      <c r="EM1077" s="109"/>
      <c r="EN1077" s="109"/>
      <c r="EZ1077" s="192" t="e">
        <f t="shared" si="849"/>
        <v>#DIV/0!</v>
      </c>
      <c r="FA1077" s="192" t="e">
        <f t="shared" si="850"/>
        <v>#DIV/0!</v>
      </c>
      <c r="FB1077" s="192" t="e">
        <f t="shared" si="851"/>
        <v>#DIV/0!</v>
      </c>
      <c r="FC1077" s="192" t="e">
        <f t="shared" si="852"/>
        <v>#DIV/0!</v>
      </c>
      <c r="FD1077" s="192" t="e">
        <f t="shared" si="853"/>
        <v>#DIV/0!</v>
      </c>
      <c r="FE1077" s="193" t="e">
        <f t="shared" si="854"/>
        <v>#DIV/0!</v>
      </c>
      <c r="FF1077" s="194" t="e">
        <f t="shared" si="855"/>
        <v>#DIV/0!</v>
      </c>
      <c r="FJ1077" s="779" t="e">
        <f t="shared" si="857"/>
        <v>#DIV/0!</v>
      </c>
      <c r="FK1077" s="779" t="e">
        <f t="shared" si="858"/>
        <v>#DIV/0!</v>
      </c>
      <c r="FL1077" s="780" t="e">
        <f t="shared" si="859"/>
        <v>#DIV/0!</v>
      </c>
      <c r="FM1077" s="169" t="e">
        <f t="shared" si="860"/>
        <v>#DIV/0!</v>
      </c>
      <c r="FN1077" s="783" t="e">
        <f t="shared" si="861"/>
        <v>#DIV/0!</v>
      </c>
    </row>
    <row r="1078" spans="12:170" ht="18" customHeight="1">
      <c r="L1078" s="171" t="e">
        <f>(VLOOKUP($G1078,Depth_Lookup!$A$3:$J$410,10,FALSE))+(H1078/100)</f>
        <v>#N/A</v>
      </c>
      <c r="M1078" s="171" t="e">
        <f>(VLOOKUP($G1078,Depth_Lookup!$A$3:$J$410,10,FALSE))+(I1078/100)</f>
        <v>#N/A</v>
      </c>
      <c r="ED1078" s="135" t="s">
        <v>2517</v>
      </c>
      <c r="EE1078" s="140"/>
      <c r="EG1078" s="140"/>
      <c r="EI1078" s="218"/>
      <c r="EJ1078" s="143"/>
      <c r="EK1078" s="221"/>
      <c r="EM1078" s="109"/>
      <c r="EN1078" s="109"/>
      <c r="EZ1078" s="192" t="e">
        <f t="shared" si="849"/>
        <v>#DIV/0!</v>
      </c>
      <c r="FA1078" s="192" t="e">
        <f t="shared" si="850"/>
        <v>#DIV/0!</v>
      </c>
      <c r="FB1078" s="192" t="e">
        <f t="shared" si="851"/>
        <v>#DIV/0!</v>
      </c>
      <c r="FC1078" s="192" t="e">
        <f t="shared" si="852"/>
        <v>#DIV/0!</v>
      </c>
      <c r="FD1078" s="192" t="e">
        <f t="shared" si="853"/>
        <v>#DIV/0!</v>
      </c>
      <c r="FE1078" s="193" t="e">
        <f t="shared" si="854"/>
        <v>#DIV/0!</v>
      </c>
      <c r="FF1078" s="194" t="e">
        <f t="shared" si="855"/>
        <v>#DIV/0!</v>
      </c>
      <c r="FJ1078" s="779" t="e">
        <f t="shared" si="857"/>
        <v>#DIV/0!</v>
      </c>
      <c r="FK1078" s="779" t="e">
        <f t="shared" si="858"/>
        <v>#DIV/0!</v>
      </c>
      <c r="FL1078" s="780" t="e">
        <f t="shared" si="859"/>
        <v>#DIV/0!</v>
      </c>
      <c r="FM1078" s="169" t="e">
        <f t="shared" si="860"/>
        <v>#DIV/0!</v>
      </c>
      <c r="FN1078" s="783" t="e">
        <f t="shared" si="861"/>
        <v>#DIV/0!</v>
      </c>
    </row>
    <row r="1079" spans="12:170" ht="18" customHeight="1">
      <c r="L1079" s="171" t="e">
        <f>(VLOOKUP($G1079,Depth_Lookup!$A$3:$J$410,10,FALSE))+(H1079/100)</f>
        <v>#N/A</v>
      </c>
      <c r="M1079" s="171" t="e">
        <f>(VLOOKUP($G1079,Depth_Lookup!$A$3:$J$410,10,FALSE))+(I1079/100)</f>
        <v>#N/A</v>
      </c>
      <c r="ED1079" s="135" t="s">
        <v>2517</v>
      </c>
      <c r="EE1079" s="140"/>
      <c r="EG1079" s="140"/>
      <c r="EI1079" s="218"/>
      <c r="EJ1079" s="143"/>
      <c r="EK1079" s="221"/>
      <c r="EM1079" s="109"/>
      <c r="EN1079" s="109"/>
      <c r="EZ1079" s="192" t="e">
        <f t="shared" si="849"/>
        <v>#DIV/0!</v>
      </c>
      <c r="FA1079" s="192" t="e">
        <f t="shared" si="850"/>
        <v>#DIV/0!</v>
      </c>
      <c r="FB1079" s="192" t="e">
        <f t="shared" si="851"/>
        <v>#DIV/0!</v>
      </c>
      <c r="FC1079" s="192" t="e">
        <f t="shared" si="852"/>
        <v>#DIV/0!</v>
      </c>
      <c r="FD1079" s="192" t="e">
        <f t="shared" si="853"/>
        <v>#DIV/0!</v>
      </c>
      <c r="FE1079" s="193" t="e">
        <f t="shared" si="854"/>
        <v>#DIV/0!</v>
      </c>
      <c r="FF1079" s="194" t="e">
        <f t="shared" si="855"/>
        <v>#DIV/0!</v>
      </c>
      <c r="FJ1079" s="779" t="e">
        <f t="shared" si="857"/>
        <v>#DIV/0!</v>
      </c>
      <c r="FK1079" s="779" t="e">
        <f t="shared" si="858"/>
        <v>#DIV/0!</v>
      </c>
      <c r="FL1079" s="780" t="e">
        <f t="shared" si="859"/>
        <v>#DIV/0!</v>
      </c>
      <c r="FM1079" s="169" t="e">
        <f t="shared" si="860"/>
        <v>#DIV/0!</v>
      </c>
      <c r="FN1079" s="783" t="e">
        <f t="shared" si="861"/>
        <v>#DIV/0!</v>
      </c>
    </row>
    <row r="1080" spans="12:170" ht="18" customHeight="1">
      <c r="L1080" s="171" t="e">
        <f>(VLOOKUP($G1080,Depth_Lookup!$A$3:$J$410,10,FALSE))+(H1080/100)</f>
        <v>#N/A</v>
      </c>
      <c r="M1080" s="171" t="e">
        <f>(VLOOKUP($G1080,Depth_Lookup!$A$3:$J$410,10,FALSE))+(I1080/100)</f>
        <v>#N/A</v>
      </c>
      <c r="ED1080" s="135" t="s">
        <v>2517</v>
      </c>
      <c r="EE1080" s="140"/>
      <c r="EG1080" s="140"/>
      <c r="EI1080" s="218"/>
      <c r="EJ1080" s="143"/>
      <c r="EK1080" s="221"/>
      <c r="EM1080" s="109"/>
      <c r="EN1080" s="109"/>
      <c r="EZ1080" s="192" t="e">
        <f t="shared" si="849"/>
        <v>#DIV/0!</v>
      </c>
      <c r="FA1080" s="192" t="e">
        <f t="shared" si="850"/>
        <v>#DIV/0!</v>
      </c>
      <c r="FB1080" s="192" t="e">
        <f t="shared" si="851"/>
        <v>#DIV/0!</v>
      </c>
      <c r="FC1080" s="192" t="e">
        <f t="shared" si="852"/>
        <v>#DIV/0!</v>
      </c>
      <c r="FD1080" s="192" t="e">
        <f t="shared" si="853"/>
        <v>#DIV/0!</v>
      </c>
      <c r="FE1080" s="193" t="e">
        <f t="shared" si="854"/>
        <v>#DIV/0!</v>
      </c>
      <c r="FF1080" s="194" t="e">
        <f t="shared" si="855"/>
        <v>#DIV/0!</v>
      </c>
      <c r="FJ1080" s="779" t="e">
        <f t="shared" si="857"/>
        <v>#DIV/0!</v>
      </c>
      <c r="FK1080" s="779" t="e">
        <f t="shared" si="858"/>
        <v>#DIV/0!</v>
      </c>
      <c r="FL1080" s="780" t="e">
        <f t="shared" si="859"/>
        <v>#DIV/0!</v>
      </c>
      <c r="FM1080" s="169" t="e">
        <f t="shared" si="860"/>
        <v>#DIV/0!</v>
      </c>
      <c r="FN1080" s="783" t="e">
        <f t="shared" si="861"/>
        <v>#DIV/0!</v>
      </c>
    </row>
    <row r="1081" spans="12:170" ht="18" customHeight="1">
      <c r="L1081" s="171" t="e">
        <f>(VLOOKUP($G1081,Depth_Lookup!$A$3:$J$410,10,FALSE))+(H1081/100)</f>
        <v>#N/A</v>
      </c>
      <c r="M1081" s="171" t="e">
        <f>(VLOOKUP($G1081,Depth_Lookup!$A$3:$J$410,10,FALSE))+(I1081/100)</f>
        <v>#N/A</v>
      </c>
      <c r="ED1081" s="135" t="s">
        <v>2517</v>
      </c>
      <c r="EE1081" s="140"/>
      <c r="EG1081" s="140"/>
      <c r="EI1081" s="218"/>
      <c r="EJ1081" s="143"/>
      <c r="EK1081" s="221"/>
      <c r="EM1081" s="109"/>
      <c r="EN1081" s="109"/>
      <c r="EZ1081" s="192" t="e">
        <f t="shared" si="849"/>
        <v>#DIV/0!</v>
      </c>
      <c r="FA1081" s="192" t="e">
        <f t="shared" si="850"/>
        <v>#DIV/0!</v>
      </c>
      <c r="FB1081" s="192" t="e">
        <f t="shared" si="851"/>
        <v>#DIV/0!</v>
      </c>
      <c r="FC1081" s="192" t="e">
        <f t="shared" si="852"/>
        <v>#DIV/0!</v>
      </c>
      <c r="FD1081" s="192" t="e">
        <f t="shared" si="853"/>
        <v>#DIV/0!</v>
      </c>
      <c r="FE1081" s="193" t="e">
        <f t="shared" si="854"/>
        <v>#DIV/0!</v>
      </c>
      <c r="FF1081" s="194" t="e">
        <f t="shared" si="855"/>
        <v>#DIV/0!</v>
      </c>
      <c r="FJ1081" s="779" t="e">
        <f t="shared" si="857"/>
        <v>#DIV/0!</v>
      </c>
      <c r="FK1081" s="779" t="e">
        <f t="shared" si="858"/>
        <v>#DIV/0!</v>
      </c>
      <c r="FL1081" s="780" t="e">
        <f t="shared" si="859"/>
        <v>#DIV/0!</v>
      </c>
      <c r="FM1081" s="169" t="e">
        <f t="shared" si="860"/>
        <v>#DIV/0!</v>
      </c>
      <c r="FN1081" s="783" t="e">
        <f t="shared" si="861"/>
        <v>#DIV/0!</v>
      </c>
    </row>
    <row r="1082" spans="12:170" ht="18" customHeight="1">
      <c r="L1082" s="171" t="e">
        <f>(VLOOKUP($G1082,Depth_Lookup!$A$3:$J$410,10,FALSE))+(H1082/100)</f>
        <v>#N/A</v>
      </c>
      <c r="M1082" s="171" t="e">
        <f>(VLOOKUP($G1082,Depth_Lookup!$A$3:$J$410,10,FALSE))+(I1082/100)</f>
        <v>#N/A</v>
      </c>
      <c r="ED1082" s="135" t="s">
        <v>2517</v>
      </c>
      <c r="EE1082" s="140"/>
      <c r="EG1082" s="140"/>
      <c r="EI1082" s="218"/>
      <c r="EJ1082" s="143"/>
      <c r="EK1082" s="221"/>
      <c r="EM1082" s="109"/>
      <c r="EN1082" s="109"/>
      <c r="EZ1082" s="192" t="e">
        <f t="shared" si="849"/>
        <v>#DIV/0!</v>
      </c>
      <c r="FA1082" s="192" t="e">
        <f t="shared" si="850"/>
        <v>#DIV/0!</v>
      </c>
      <c r="FB1082" s="192" t="e">
        <f t="shared" si="851"/>
        <v>#DIV/0!</v>
      </c>
      <c r="FC1082" s="192" t="e">
        <f t="shared" si="852"/>
        <v>#DIV/0!</v>
      </c>
      <c r="FD1082" s="192" t="e">
        <f t="shared" si="853"/>
        <v>#DIV/0!</v>
      </c>
      <c r="FE1082" s="193" t="e">
        <f t="shared" si="854"/>
        <v>#DIV/0!</v>
      </c>
      <c r="FF1082" s="194" t="e">
        <f t="shared" si="855"/>
        <v>#DIV/0!</v>
      </c>
      <c r="FJ1082" s="779" t="e">
        <f t="shared" si="857"/>
        <v>#DIV/0!</v>
      </c>
      <c r="FK1082" s="779" t="e">
        <f t="shared" si="858"/>
        <v>#DIV/0!</v>
      </c>
      <c r="FL1082" s="780" t="e">
        <f t="shared" si="859"/>
        <v>#DIV/0!</v>
      </c>
      <c r="FM1082" s="169" t="e">
        <f t="shared" si="860"/>
        <v>#DIV/0!</v>
      </c>
      <c r="FN1082" s="783" t="e">
        <f t="shared" si="861"/>
        <v>#DIV/0!</v>
      </c>
    </row>
    <row r="1083" spans="12:170" ht="18" customHeight="1">
      <c r="L1083" s="171" t="e">
        <f>(VLOOKUP($G1083,Depth_Lookup!$A$3:$J$410,10,FALSE))+(H1083/100)</f>
        <v>#N/A</v>
      </c>
      <c r="M1083" s="171" t="e">
        <f>(VLOOKUP($G1083,Depth_Lookup!$A$3:$J$410,10,FALSE))+(I1083/100)</f>
        <v>#N/A</v>
      </c>
      <c r="ED1083" s="135" t="s">
        <v>2517</v>
      </c>
      <c r="EE1083" s="140"/>
      <c r="EG1083" s="140"/>
      <c r="EI1083" s="218"/>
      <c r="EJ1083" s="143"/>
      <c r="EK1083" s="221"/>
      <c r="EM1083" s="109"/>
      <c r="EN1083" s="109"/>
      <c r="EZ1083" s="192" t="e">
        <f t="shared" si="849"/>
        <v>#DIV/0!</v>
      </c>
      <c r="FA1083" s="192" t="e">
        <f t="shared" si="850"/>
        <v>#DIV/0!</v>
      </c>
      <c r="FB1083" s="192" t="e">
        <f t="shared" si="851"/>
        <v>#DIV/0!</v>
      </c>
      <c r="FC1083" s="192" t="e">
        <f t="shared" si="852"/>
        <v>#DIV/0!</v>
      </c>
      <c r="FD1083" s="192" t="e">
        <f t="shared" si="853"/>
        <v>#DIV/0!</v>
      </c>
      <c r="FE1083" s="193" t="e">
        <f t="shared" si="854"/>
        <v>#DIV/0!</v>
      </c>
      <c r="FF1083" s="194" t="e">
        <f t="shared" si="855"/>
        <v>#DIV/0!</v>
      </c>
      <c r="FJ1083" s="779" t="e">
        <f t="shared" si="857"/>
        <v>#DIV/0!</v>
      </c>
      <c r="FK1083" s="779" t="e">
        <f t="shared" si="858"/>
        <v>#DIV/0!</v>
      </c>
      <c r="FL1083" s="780" t="e">
        <f t="shared" si="859"/>
        <v>#DIV/0!</v>
      </c>
      <c r="FM1083" s="169" t="e">
        <f t="shared" si="860"/>
        <v>#DIV/0!</v>
      </c>
      <c r="FN1083" s="783" t="e">
        <f t="shared" si="861"/>
        <v>#DIV/0!</v>
      </c>
    </row>
    <row r="1084" spans="12:170" ht="18" customHeight="1">
      <c r="L1084" s="171" t="e">
        <f>(VLOOKUP($G1084,Depth_Lookup!$A$3:$J$410,10,FALSE))+(H1084/100)</f>
        <v>#N/A</v>
      </c>
      <c r="M1084" s="171" t="e">
        <f>(VLOOKUP($G1084,Depth_Lookup!$A$3:$J$410,10,FALSE))+(I1084/100)</f>
        <v>#N/A</v>
      </c>
      <c r="ED1084" s="135" t="s">
        <v>2517</v>
      </c>
      <c r="EE1084" s="140"/>
      <c r="EG1084" s="140"/>
      <c r="EI1084" s="218"/>
      <c r="EJ1084" s="143"/>
      <c r="EK1084" s="221"/>
      <c r="EM1084" s="109"/>
      <c r="EN1084" s="109"/>
      <c r="EZ1084" s="192" t="e">
        <f t="shared" si="849"/>
        <v>#DIV/0!</v>
      </c>
      <c r="FA1084" s="192" t="e">
        <f t="shared" si="850"/>
        <v>#DIV/0!</v>
      </c>
      <c r="FB1084" s="192" t="e">
        <f t="shared" si="851"/>
        <v>#DIV/0!</v>
      </c>
      <c r="FC1084" s="192" t="e">
        <f t="shared" si="852"/>
        <v>#DIV/0!</v>
      </c>
      <c r="FD1084" s="192" t="e">
        <f t="shared" si="853"/>
        <v>#DIV/0!</v>
      </c>
      <c r="FE1084" s="193" t="e">
        <f t="shared" si="854"/>
        <v>#DIV/0!</v>
      </c>
      <c r="FF1084" s="194" t="e">
        <f t="shared" si="855"/>
        <v>#DIV/0!</v>
      </c>
      <c r="FJ1084" s="779" t="e">
        <f t="shared" si="857"/>
        <v>#DIV/0!</v>
      </c>
      <c r="FK1084" s="779" t="e">
        <f t="shared" si="858"/>
        <v>#DIV/0!</v>
      </c>
      <c r="FL1084" s="780" t="e">
        <f t="shared" si="859"/>
        <v>#DIV/0!</v>
      </c>
      <c r="FM1084" s="169" t="e">
        <f t="shared" si="860"/>
        <v>#DIV/0!</v>
      </c>
      <c r="FN1084" s="783" t="e">
        <f t="shared" si="861"/>
        <v>#DIV/0!</v>
      </c>
    </row>
    <row r="1085" spans="12:170" ht="18" customHeight="1">
      <c r="L1085" s="171" t="e">
        <f>(VLOOKUP($G1085,Depth_Lookup!$A$3:$J$410,10,FALSE))+(H1085/100)</f>
        <v>#N/A</v>
      </c>
      <c r="M1085" s="171" t="e">
        <f>(VLOOKUP($G1085,Depth_Lookup!$A$3:$J$410,10,FALSE))+(I1085/100)</f>
        <v>#N/A</v>
      </c>
      <c r="ED1085" s="135" t="s">
        <v>2517</v>
      </c>
      <c r="EE1085" s="140"/>
      <c r="EG1085" s="140"/>
      <c r="EI1085" s="218"/>
      <c r="EJ1085" s="143"/>
      <c r="EK1085" s="221"/>
      <c r="EM1085" s="109"/>
      <c r="EN1085" s="109"/>
      <c r="EZ1085" s="192" t="e">
        <f t="shared" si="849"/>
        <v>#DIV/0!</v>
      </c>
      <c r="FA1085" s="192" t="e">
        <f t="shared" si="850"/>
        <v>#DIV/0!</v>
      </c>
      <c r="FB1085" s="192" t="e">
        <f t="shared" si="851"/>
        <v>#DIV/0!</v>
      </c>
      <c r="FC1085" s="192" t="e">
        <f t="shared" si="852"/>
        <v>#DIV/0!</v>
      </c>
      <c r="FD1085" s="192" t="e">
        <f t="shared" si="853"/>
        <v>#DIV/0!</v>
      </c>
      <c r="FE1085" s="193" t="e">
        <f t="shared" si="854"/>
        <v>#DIV/0!</v>
      </c>
      <c r="FF1085" s="194" t="e">
        <f t="shared" si="855"/>
        <v>#DIV/0!</v>
      </c>
      <c r="FJ1085" s="779" t="e">
        <f t="shared" si="857"/>
        <v>#DIV/0!</v>
      </c>
      <c r="FK1085" s="779" t="e">
        <f t="shared" si="858"/>
        <v>#DIV/0!</v>
      </c>
      <c r="FL1085" s="780" t="e">
        <f t="shared" si="859"/>
        <v>#DIV/0!</v>
      </c>
      <c r="FM1085" s="169" t="e">
        <f t="shared" si="860"/>
        <v>#DIV/0!</v>
      </c>
      <c r="FN1085" s="783" t="e">
        <f t="shared" si="861"/>
        <v>#DIV/0!</v>
      </c>
    </row>
    <row r="1086" spans="12:170" ht="18" customHeight="1">
      <c r="L1086" s="171" t="e">
        <f>(VLOOKUP($G1086,Depth_Lookup!$A$3:$J$410,10,FALSE))+(H1086/100)</f>
        <v>#N/A</v>
      </c>
      <c r="M1086" s="171" t="e">
        <f>(VLOOKUP($G1086,Depth_Lookup!$A$3:$J$410,10,FALSE))+(I1086/100)</f>
        <v>#N/A</v>
      </c>
      <c r="ED1086" s="135" t="s">
        <v>2517</v>
      </c>
      <c r="EE1086" s="140"/>
      <c r="EG1086" s="140"/>
      <c r="EI1086" s="218"/>
      <c r="EJ1086" s="143"/>
      <c r="EK1086" s="221"/>
      <c r="EM1086" s="109"/>
      <c r="EN1086" s="109"/>
      <c r="EZ1086" s="192" t="e">
        <f t="shared" si="849"/>
        <v>#DIV/0!</v>
      </c>
      <c r="FA1086" s="192" t="e">
        <f t="shared" si="850"/>
        <v>#DIV/0!</v>
      </c>
      <c r="FB1086" s="192" t="e">
        <f t="shared" si="851"/>
        <v>#DIV/0!</v>
      </c>
      <c r="FC1086" s="192" t="e">
        <f t="shared" si="852"/>
        <v>#DIV/0!</v>
      </c>
      <c r="FD1086" s="192" t="e">
        <f t="shared" si="853"/>
        <v>#DIV/0!</v>
      </c>
      <c r="FE1086" s="193" t="e">
        <f t="shared" si="854"/>
        <v>#DIV/0!</v>
      </c>
      <c r="FF1086" s="194" t="e">
        <f t="shared" si="855"/>
        <v>#DIV/0!</v>
      </c>
      <c r="FJ1086" s="779" t="e">
        <f t="shared" si="857"/>
        <v>#DIV/0!</v>
      </c>
      <c r="FK1086" s="779" t="e">
        <f t="shared" si="858"/>
        <v>#DIV/0!</v>
      </c>
      <c r="FL1086" s="780" t="e">
        <f t="shared" si="859"/>
        <v>#DIV/0!</v>
      </c>
      <c r="FM1086" s="169" t="e">
        <f t="shared" si="860"/>
        <v>#DIV/0!</v>
      </c>
      <c r="FN1086" s="783" t="e">
        <f t="shared" si="861"/>
        <v>#DIV/0!</v>
      </c>
    </row>
    <row r="1087" spans="12:170" ht="18" customHeight="1">
      <c r="L1087" s="171" t="e">
        <f>(VLOOKUP($G1087,Depth_Lookup!$A$3:$J$410,10,FALSE))+(H1087/100)</f>
        <v>#N/A</v>
      </c>
      <c r="M1087" s="171" t="e">
        <f>(VLOOKUP($G1087,Depth_Lookup!$A$3:$J$410,10,FALSE))+(I1087/100)</f>
        <v>#N/A</v>
      </c>
      <c r="ED1087" s="135" t="s">
        <v>2517</v>
      </c>
      <c r="EE1087" s="140"/>
      <c r="EG1087" s="140"/>
      <c r="EI1087" s="218"/>
      <c r="EJ1087" s="143"/>
      <c r="EK1087" s="221"/>
      <c r="EM1087" s="109"/>
      <c r="EN1087" s="109"/>
      <c r="EZ1087" s="192" t="e">
        <f t="shared" si="849"/>
        <v>#DIV/0!</v>
      </c>
      <c r="FA1087" s="192" t="e">
        <f t="shared" si="850"/>
        <v>#DIV/0!</v>
      </c>
      <c r="FB1087" s="192" t="e">
        <f t="shared" si="851"/>
        <v>#DIV/0!</v>
      </c>
      <c r="FC1087" s="192" t="e">
        <f t="shared" si="852"/>
        <v>#DIV/0!</v>
      </c>
      <c r="FD1087" s="192" t="e">
        <f t="shared" si="853"/>
        <v>#DIV/0!</v>
      </c>
      <c r="FE1087" s="193" t="e">
        <f t="shared" si="854"/>
        <v>#DIV/0!</v>
      </c>
      <c r="FF1087" s="194" t="e">
        <f t="shared" si="855"/>
        <v>#DIV/0!</v>
      </c>
      <c r="FJ1087" s="779" t="e">
        <f t="shared" si="857"/>
        <v>#DIV/0!</v>
      </c>
      <c r="FK1087" s="779" t="e">
        <f t="shared" si="858"/>
        <v>#DIV/0!</v>
      </c>
      <c r="FL1087" s="780" t="e">
        <f t="shared" si="859"/>
        <v>#DIV/0!</v>
      </c>
      <c r="FM1087" s="169" t="e">
        <f t="shared" si="860"/>
        <v>#DIV/0!</v>
      </c>
      <c r="FN1087" s="783" t="e">
        <f t="shared" si="861"/>
        <v>#DIV/0!</v>
      </c>
    </row>
    <row r="1088" spans="12:170" ht="18" customHeight="1">
      <c r="L1088" s="171" t="e">
        <f>(VLOOKUP($G1088,Depth_Lookup!$A$3:$J$410,10,FALSE))+(H1088/100)</f>
        <v>#N/A</v>
      </c>
      <c r="M1088" s="171" t="e">
        <f>(VLOOKUP($G1088,Depth_Lookup!$A$3:$J$410,10,FALSE))+(I1088/100)</f>
        <v>#N/A</v>
      </c>
      <c r="ED1088" s="135" t="s">
        <v>2517</v>
      </c>
      <c r="EE1088" s="140"/>
      <c r="EG1088" s="140"/>
      <c r="EI1088" s="218"/>
      <c r="EJ1088" s="143"/>
      <c r="EK1088" s="221"/>
      <c r="EM1088" s="109"/>
      <c r="EN1088" s="109"/>
      <c r="EZ1088" s="192" t="e">
        <f t="shared" si="849"/>
        <v>#DIV/0!</v>
      </c>
      <c r="FA1088" s="192" t="e">
        <f t="shared" si="850"/>
        <v>#DIV/0!</v>
      </c>
      <c r="FB1088" s="192" t="e">
        <f t="shared" si="851"/>
        <v>#DIV/0!</v>
      </c>
      <c r="FC1088" s="192" t="e">
        <f t="shared" si="852"/>
        <v>#DIV/0!</v>
      </c>
      <c r="FD1088" s="192" t="e">
        <f t="shared" si="853"/>
        <v>#DIV/0!</v>
      </c>
      <c r="FE1088" s="193" t="e">
        <f t="shared" si="854"/>
        <v>#DIV/0!</v>
      </c>
      <c r="FF1088" s="194" t="e">
        <f t="shared" si="855"/>
        <v>#DIV/0!</v>
      </c>
      <c r="FJ1088" s="779" t="e">
        <f t="shared" si="857"/>
        <v>#DIV/0!</v>
      </c>
      <c r="FK1088" s="779" t="e">
        <f t="shared" si="858"/>
        <v>#DIV/0!</v>
      </c>
      <c r="FL1088" s="780" t="e">
        <f t="shared" si="859"/>
        <v>#DIV/0!</v>
      </c>
      <c r="FM1088" s="169" t="e">
        <f t="shared" si="860"/>
        <v>#DIV/0!</v>
      </c>
      <c r="FN1088" s="783" t="e">
        <f t="shared" si="861"/>
        <v>#DIV/0!</v>
      </c>
    </row>
    <row r="1089" spans="12:170" ht="18" customHeight="1">
      <c r="L1089" s="171" t="e">
        <f>(VLOOKUP($G1089,Depth_Lookup!$A$3:$J$410,10,FALSE))+(H1089/100)</f>
        <v>#N/A</v>
      </c>
      <c r="M1089" s="171" t="e">
        <f>(VLOOKUP($G1089,Depth_Lookup!$A$3:$J$410,10,FALSE))+(I1089/100)</f>
        <v>#N/A</v>
      </c>
      <c r="ED1089" s="135" t="s">
        <v>2517</v>
      </c>
      <c r="EE1089" s="140"/>
      <c r="EG1089" s="140"/>
      <c r="EI1089" s="218"/>
      <c r="EJ1089" s="143"/>
      <c r="EK1089" s="221"/>
      <c r="EM1089" s="109"/>
      <c r="EN1089" s="109"/>
      <c r="EZ1089" s="192" t="e">
        <f t="shared" si="849"/>
        <v>#DIV/0!</v>
      </c>
      <c r="FA1089" s="192" t="e">
        <f t="shared" si="850"/>
        <v>#DIV/0!</v>
      </c>
      <c r="FB1089" s="192" t="e">
        <f t="shared" si="851"/>
        <v>#DIV/0!</v>
      </c>
      <c r="FC1089" s="192" t="e">
        <f t="shared" si="852"/>
        <v>#DIV/0!</v>
      </c>
      <c r="FD1089" s="192" t="e">
        <f t="shared" si="853"/>
        <v>#DIV/0!</v>
      </c>
      <c r="FE1089" s="193" t="e">
        <f t="shared" si="854"/>
        <v>#DIV/0!</v>
      </c>
      <c r="FF1089" s="194" t="e">
        <f t="shared" si="855"/>
        <v>#DIV/0!</v>
      </c>
      <c r="FJ1089" s="779" t="e">
        <f t="shared" si="857"/>
        <v>#DIV/0!</v>
      </c>
      <c r="FK1089" s="779" t="e">
        <f t="shared" si="858"/>
        <v>#DIV/0!</v>
      </c>
      <c r="FL1089" s="780" t="e">
        <f t="shared" si="859"/>
        <v>#DIV/0!</v>
      </c>
      <c r="FM1089" s="169" t="e">
        <f t="shared" si="860"/>
        <v>#DIV/0!</v>
      </c>
      <c r="FN1089" s="783" t="e">
        <f t="shared" si="861"/>
        <v>#DIV/0!</v>
      </c>
    </row>
    <row r="1090" spans="12:170" ht="18" customHeight="1">
      <c r="L1090" s="171" t="e">
        <f>(VLOOKUP($G1090,Depth_Lookup!$A$3:$J$410,10,FALSE))+(H1090/100)</f>
        <v>#N/A</v>
      </c>
      <c r="M1090" s="171" t="e">
        <f>(VLOOKUP($G1090,Depth_Lookup!$A$3:$J$410,10,FALSE))+(I1090/100)</f>
        <v>#N/A</v>
      </c>
      <c r="ED1090" s="135" t="s">
        <v>2517</v>
      </c>
      <c r="EE1090" s="140"/>
      <c r="EG1090" s="140"/>
      <c r="EI1090" s="218"/>
      <c r="EJ1090" s="143"/>
      <c r="EK1090" s="221"/>
      <c r="EM1090" s="109"/>
      <c r="EN1090" s="109"/>
      <c r="EZ1090" s="192" t="e">
        <f t="shared" si="849"/>
        <v>#DIV/0!</v>
      </c>
      <c r="FA1090" s="192" t="e">
        <f t="shared" si="850"/>
        <v>#DIV/0!</v>
      </c>
      <c r="FB1090" s="192" t="e">
        <f t="shared" si="851"/>
        <v>#DIV/0!</v>
      </c>
      <c r="FC1090" s="192" t="e">
        <f t="shared" si="852"/>
        <v>#DIV/0!</v>
      </c>
      <c r="FD1090" s="192" t="e">
        <f t="shared" si="853"/>
        <v>#DIV/0!</v>
      </c>
      <c r="FE1090" s="193" t="e">
        <f t="shared" si="854"/>
        <v>#DIV/0!</v>
      </c>
      <c r="FF1090" s="194" t="e">
        <f t="shared" si="855"/>
        <v>#DIV/0!</v>
      </c>
      <c r="FJ1090" s="779" t="e">
        <f t="shared" si="857"/>
        <v>#DIV/0!</v>
      </c>
      <c r="FK1090" s="779" t="e">
        <f t="shared" si="858"/>
        <v>#DIV/0!</v>
      </c>
      <c r="FL1090" s="780" t="e">
        <f t="shared" si="859"/>
        <v>#DIV/0!</v>
      </c>
      <c r="FM1090" s="169" t="e">
        <f t="shared" si="860"/>
        <v>#DIV/0!</v>
      </c>
      <c r="FN1090" s="783" t="e">
        <f t="shared" si="861"/>
        <v>#DIV/0!</v>
      </c>
    </row>
    <row r="1091" spans="12:170" ht="18" customHeight="1">
      <c r="L1091" s="171" t="e">
        <f>(VLOOKUP($G1091,Depth_Lookup!$A$3:$J$410,10,FALSE))+(H1091/100)</f>
        <v>#N/A</v>
      </c>
      <c r="M1091" s="171" t="e">
        <f>(VLOOKUP($G1091,Depth_Lookup!$A$3:$J$410,10,FALSE))+(I1091/100)</f>
        <v>#N/A</v>
      </c>
      <c r="ED1091" s="135" t="s">
        <v>2517</v>
      </c>
      <c r="EE1091" s="140"/>
      <c r="EG1091" s="140"/>
      <c r="EI1091" s="218"/>
      <c r="EJ1091" s="143"/>
      <c r="EK1091" s="221"/>
      <c r="EM1091" s="109"/>
      <c r="EN1091" s="109"/>
      <c r="EZ1091" s="192" t="e">
        <f t="shared" si="849"/>
        <v>#DIV/0!</v>
      </c>
      <c r="FA1091" s="192" t="e">
        <f t="shared" si="850"/>
        <v>#DIV/0!</v>
      </c>
      <c r="FB1091" s="192" t="e">
        <f t="shared" si="851"/>
        <v>#DIV/0!</v>
      </c>
      <c r="FC1091" s="192" t="e">
        <f t="shared" si="852"/>
        <v>#DIV/0!</v>
      </c>
      <c r="FD1091" s="192" t="e">
        <f t="shared" si="853"/>
        <v>#DIV/0!</v>
      </c>
      <c r="FE1091" s="193" t="e">
        <f t="shared" si="854"/>
        <v>#DIV/0!</v>
      </c>
      <c r="FF1091" s="194" t="e">
        <f t="shared" si="855"/>
        <v>#DIV/0!</v>
      </c>
      <c r="FJ1091" s="779" t="e">
        <f t="shared" si="857"/>
        <v>#DIV/0!</v>
      </c>
      <c r="FK1091" s="779" t="e">
        <f t="shared" si="858"/>
        <v>#DIV/0!</v>
      </c>
      <c r="FL1091" s="780" t="e">
        <f t="shared" si="859"/>
        <v>#DIV/0!</v>
      </c>
      <c r="FM1091" s="169" t="e">
        <f t="shared" si="860"/>
        <v>#DIV/0!</v>
      </c>
      <c r="FN1091" s="783" t="e">
        <f t="shared" si="861"/>
        <v>#DIV/0!</v>
      </c>
    </row>
    <row r="1092" spans="12:170" ht="18" customHeight="1">
      <c r="L1092" s="171" t="e">
        <f>(VLOOKUP($G1092,Depth_Lookup!$A$3:$J$410,10,FALSE))+(H1092/100)</f>
        <v>#N/A</v>
      </c>
      <c r="M1092" s="171" t="e">
        <f>(VLOOKUP($G1092,Depth_Lookup!$A$3:$J$410,10,FALSE))+(I1092/100)</f>
        <v>#N/A</v>
      </c>
      <c r="ED1092" s="135" t="s">
        <v>2517</v>
      </c>
      <c r="EE1092" s="140"/>
      <c r="EG1092" s="140"/>
      <c r="EI1092" s="218"/>
      <c r="EJ1092" s="143"/>
      <c r="EK1092" s="221"/>
      <c r="EM1092" s="109"/>
      <c r="EN1092" s="109"/>
      <c r="EZ1092" s="192" t="e">
        <f t="shared" ref="EZ1092:EZ1155" si="862">+(IF($EW1092&lt;$EY1092,((MIN($EY1092,$EW1092)+(DEGREES(ATAN((TAN(RADIANS($EX1092))/((TAN(RADIANS($EV1092))*SIN(RADIANS(ABS($EW1092-$EY1092))))))-(COS(RADIANS(ABS($EW1092-$EY1092)))/SIN(RADIANS(ABS($EW1092-$EY1092)))))))-180)),((MAX($EY1092,$EW1092)-(DEGREES(ATAN((TAN(RADIANS($EX1092))/((TAN(RADIANS($EV1092))*SIN(RADIANS(ABS($EW1092-$EY1092))))))-(COS(RADIANS(ABS($EW1092-$EY1092)))/SIN(RADIANS(ABS($EW1092-$EY1092)))))))-180))))</f>
        <v>#DIV/0!</v>
      </c>
      <c r="FA1092" s="192" t="e">
        <f t="shared" ref="FA1092:FA1155" si="863">IF($EZ1092&gt;0,$EZ1092,360+$EZ1092)</f>
        <v>#DIV/0!</v>
      </c>
      <c r="FB1092" s="192" t="e">
        <f t="shared" ref="FB1092:FB1155" si="864">+ABS(DEGREES(ATAN((COS(RADIANS(ABS($EZ1092+180-(IF($EW1092&gt;$EY1092,MAX($EX1092,$EW1092),MIN($EW1092,$EY1092))))))/(TAN(RADIANS($EV1092)))))))</f>
        <v>#DIV/0!</v>
      </c>
      <c r="FC1092" s="192" t="e">
        <f t="shared" ref="FC1092:FC1155" si="865">+IF(($EZ1092+90)&gt;0,$EZ1092+90,$EZ1092+450)</f>
        <v>#DIV/0!</v>
      </c>
      <c r="FD1092" s="192" t="e">
        <f t="shared" ref="FD1092:FD1155" si="866">-$FB1092+90</f>
        <v>#DIV/0!</v>
      </c>
      <c r="FE1092" s="193" t="e">
        <f t="shared" ref="FE1092:FE1155" si="867">IF(($FA1092&lt;180),$FA1092+180,$FA1092-180)</f>
        <v>#DIV/0!</v>
      </c>
      <c r="FF1092" s="194" t="e">
        <f t="shared" ref="FF1092:FF1155" si="868">-$FB1092+90</f>
        <v>#DIV/0!</v>
      </c>
      <c r="FJ1092" s="779" t="e">
        <f t="shared" si="857"/>
        <v>#DIV/0!</v>
      </c>
      <c r="FK1092" s="779" t="e">
        <f t="shared" si="858"/>
        <v>#DIV/0!</v>
      </c>
      <c r="FL1092" s="780" t="e">
        <f t="shared" si="859"/>
        <v>#DIV/0!</v>
      </c>
      <c r="FM1092" s="169" t="e">
        <f t="shared" si="860"/>
        <v>#DIV/0!</v>
      </c>
      <c r="FN1092" s="783" t="e">
        <f t="shared" si="861"/>
        <v>#DIV/0!</v>
      </c>
    </row>
    <row r="1093" spans="12:170" ht="18" customHeight="1">
      <c r="L1093" s="171" t="e">
        <f>(VLOOKUP($G1093,Depth_Lookup!$A$3:$J$410,10,FALSE))+(H1093/100)</f>
        <v>#N/A</v>
      </c>
      <c r="M1093" s="171" t="e">
        <f>(VLOOKUP($G1093,Depth_Lookup!$A$3:$J$410,10,FALSE))+(I1093/100)</f>
        <v>#N/A</v>
      </c>
      <c r="ED1093" s="135" t="s">
        <v>2517</v>
      </c>
      <c r="EE1093" s="140"/>
      <c r="EG1093" s="140"/>
      <c r="EI1093" s="218"/>
      <c r="EJ1093" s="143"/>
      <c r="EK1093" s="221"/>
      <c r="EM1093" s="109"/>
      <c r="EN1093" s="109"/>
      <c r="EZ1093" s="192" t="e">
        <f t="shared" si="862"/>
        <v>#DIV/0!</v>
      </c>
      <c r="FA1093" s="192" t="e">
        <f t="shared" si="863"/>
        <v>#DIV/0!</v>
      </c>
      <c r="FB1093" s="192" t="e">
        <f t="shared" si="864"/>
        <v>#DIV/0!</v>
      </c>
      <c r="FC1093" s="192" t="e">
        <f t="shared" si="865"/>
        <v>#DIV/0!</v>
      </c>
      <c r="FD1093" s="192" t="e">
        <f t="shared" si="866"/>
        <v>#DIV/0!</v>
      </c>
      <c r="FE1093" s="193" t="e">
        <f t="shared" si="867"/>
        <v>#DIV/0!</v>
      </c>
      <c r="FF1093" s="194" t="e">
        <f t="shared" si="868"/>
        <v>#DIV/0!</v>
      </c>
      <c r="FJ1093" s="779" t="e">
        <f t="shared" ref="FJ1093:FJ1156" si="869">FF1093</f>
        <v>#DIV/0!</v>
      </c>
      <c r="FK1093" s="779" t="e">
        <f t="shared" ref="FK1093:FK1156" si="870">90-FJ1093</f>
        <v>#DIV/0!</v>
      </c>
      <c r="FL1093" s="780" t="e">
        <f t="shared" ref="FL1093:FL1156" si="871">RADIANS(FK1093)</f>
        <v>#DIV/0!</v>
      </c>
      <c r="FM1093" s="169" t="e">
        <f t="shared" ref="FM1093:FM1156" si="872">SIN(FL1093)</f>
        <v>#DIV/0!</v>
      </c>
      <c r="FN1093" s="783" t="e">
        <f t="shared" ref="FN1093:FN1156" si="873">FI1093*FM1093</f>
        <v>#DIV/0!</v>
      </c>
    </row>
    <row r="1094" spans="12:170" ht="18" customHeight="1">
      <c r="L1094" s="171" t="e">
        <f>(VLOOKUP($G1094,Depth_Lookup!$A$3:$J$410,10,FALSE))+(H1094/100)</f>
        <v>#N/A</v>
      </c>
      <c r="M1094" s="171" t="e">
        <f>(VLOOKUP($G1094,Depth_Lookup!$A$3:$J$410,10,FALSE))+(I1094/100)</f>
        <v>#N/A</v>
      </c>
      <c r="ED1094" s="135" t="s">
        <v>2517</v>
      </c>
      <c r="EE1094" s="140"/>
      <c r="EG1094" s="140"/>
      <c r="EI1094" s="218"/>
      <c r="EJ1094" s="143"/>
      <c r="EK1094" s="221"/>
      <c r="EM1094" s="109"/>
      <c r="EN1094" s="109"/>
      <c r="EZ1094" s="192" t="e">
        <f t="shared" si="862"/>
        <v>#DIV/0!</v>
      </c>
      <c r="FA1094" s="192" t="e">
        <f t="shared" si="863"/>
        <v>#DIV/0!</v>
      </c>
      <c r="FB1094" s="192" t="e">
        <f t="shared" si="864"/>
        <v>#DIV/0!</v>
      </c>
      <c r="FC1094" s="192" t="e">
        <f t="shared" si="865"/>
        <v>#DIV/0!</v>
      </c>
      <c r="FD1094" s="192" t="e">
        <f t="shared" si="866"/>
        <v>#DIV/0!</v>
      </c>
      <c r="FE1094" s="193" t="e">
        <f t="shared" si="867"/>
        <v>#DIV/0!</v>
      </c>
      <c r="FF1094" s="194" t="e">
        <f t="shared" si="868"/>
        <v>#DIV/0!</v>
      </c>
      <c r="FJ1094" s="779" t="e">
        <f t="shared" si="869"/>
        <v>#DIV/0!</v>
      </c>
      <c r="FK1094" s="779" t="e">
        <f t="shared" si="870"/>
        <v>#DIV/0!</v>
      </c>
      <c r="FL1094" s="780" t="e">
        <f t="shared" si="871"/>
        <v>#DIV/0!</v>
      </c>
      <c r="FM1094" s="169" t="e">
        <f t="shared" si="872"/>
        <v>#DIV/0!</v>
      </c>
      <c r="FN1094" s="783" t="e">
        <f t="shared" si="873"/>
        <v>#DIV/0!</v>
      </c>
    </row>
    <row r="1095" spans="12:170" ht="18" customHeight="1">
      <c r="L1095" s="171" t="e">
        <f>(VLOOKUP($G1095,Depth_Lookup!$A$3:$J$410,10,FALSE))+(H1095/100)</f>
        <v>#N/A</v>
      </c>
      <c r="M1095" s="171" t="e">
        <f>(VLOOKUP($G1095,Depth_Lookup!$A$3:$J$410,10,FALSE))+(I1095/100)</f>
        <v>#N/A</v>
      </c>
      <c r="ED1095" s="135" t="s">
        <v>2517</v>
      </c>
      <c r="EE1095" s="140"/>
      <c r="EG1095" s="140"/>
      <c r="EI1095" s="218"/>
      <c r="EJ1095" s="143"/>
      <c r="EK1095" s="221"/>
      <c r="EM1095" s="109"/>
      <c r="EN1095" s="109"/>
      <c r="EZ1095" s="192" t="e">
        <f t="shared" si="862"/>
        <v>#DIV/0!</v>
      </c>
      <c r="FA1095" s="192" t="e">
        <f t="shared" si="863"/>
        <v>#DIV/0!</v>
      </c>
      <c r="FB1095" s="192" t="e">
        <f t="shared" si="864"/>
        <v>#DIV/0!</v>
      </c>
      <c r="FC1095" s="192" t="e">
        <f t="shared" si="865"/>
        <v>#DIV/0!</v>
      </c>
      <c r="FD1095" s="192" t="e">
        <f t="shared" si="866"/>
        <v>#DIV/0!</v>
      </c>
      <c r="FE1095" s="193" t="e">
        <f t="shared" si="867"/>
        <v>#DIV/0!</v>
      </c>
      <c r="FF1095" s="194" t="e">
        <f t="shared" si="868"/>
        <v>#DIV/0!</v>
      </c>
      <c r="FJ1095" s="779" t="e">
        <f t="shared" si="869"/>
        <v>#DIV/0!</v>
      </c>
      <c r="FK1095" s="779" t="e">
        <f t="shared" si="870"/>
        <v>#DIV/0!</v>
      </c>
      <c r="FL1095" s="780" t="e">
        <f t="shared" si="871"/>
        <v>#DIV/0!</v>
      </c>
      <c r="FM1095" s="169" t="e">
        <f t="shared" si="872"/>
        <v>#DIV/0!</v>
      </c>
      <c r="FN1095" s="783" t="e">
        <f t="shared" si="873"/>
        <v>#DIV/0!</v>
      </c>
    </row>
    <row r="1096" spans="12:170" ht="18" customHeight="1">
      <c r="L1096" s="171" t="e">
        <f>(VLOOKUP($G1096,Depth_Lookup!$A$3:$J$410,10,FALSE))+(H1096/100)</f>
        <v>#N/A</v>
      </c>
      <c r="M1096" s="171" t="e">
        <f>(VLOOKUP($G1096,Depth_Lookup!$A$3:$J$410,10,FALSE))+(I1096/100)</f>
        <v>#N/A</v>
      </c>
      <c r="ED1096" s="135" t="s">
        <v>2517</v>
      </c>
      <c r="EE1096" s="140"/>
      <c r="EG1096" s="140"/>
      <c r="EI1096" s="218"/>
      <c r="EJ1096" s="143"/>
      <c r="EK1096" s="221"/>
      <c r="EM1096" s="109"/>
      <c r="EN1096" s="109"/>
      <c r="EZ1096" s="192" t="e">
        <f t="shared" si="862"/>
        <v>#DIV/0!</v>
      </c>
      <c r="FA1096" s="192" t="e">
        <f t="shared" si="863"/>
        <v>#DIV/0!</v>
      </c>
      <c r="FB1096" s="192" t="e">
        <f t="shared" si="864"/>
        <v>#DIV/0!</v>
      </c>
      <c r="FC1096" s="192" t="e">
        <f t="shared" si="865"/>
        <v>#DIV/0!</v>
      </c>
      <c r="FD1096" s="192" t="e">
        <f t="shared" si="866"/>
        <v>#DIV/0!</v>
      </c>
      <c r="FE1096" s="193" t="e">
        <f t="shared" si="867"/>
        <v>#DIV/0!</v>
      </c>
      <c r="FF1096" s="194" t="e">
        <f t="shared" si="868"/>
        <v>#DIV/0!</v>
      </c>
      <c r="FJ1096" s="779" t="e">
        <f t="shared" si="869"/>
        <v>#DIV/0!</v>
      </c>
      <c r="FK1096" s="779" t="e">
        <f t="shared" si="870"/>
        <v>#DIV/0!</v>
      </c>
      <c r="FL1096" s="780" t="e">
        <f t="shared" si="871"/>
        <v>#DIV/0!</v>
      </c>
      <c r="FM1096" s="169" t="e">
        <f t="shared" si="872"/>
        <v>#DIV/0!</v>
      </c>
      <c r="FN1096" s="783" t="e">
        <f t="shared" si="873"/>
        <v>#DIV/0!</v>
      </c>
    </row>
    <row r="1097" spans="12:170" ht="18" customHeight="1">
      <c r="L1097" s="171" t="e">
        <f>(VLOOKUP($G1097,Depth_Lookup!$A$3:$J$410,10,FALSE))+(H1097/100)</f>
        <v>#N/A</v>
      </c>
      <c r="M1097" s="171" t="e">
        <f>(VLOOKUP($G1097,Depth_Lookup!$A$3:$J$410,10,FALSE))+(I1097/100)</f>
        <v>#N/A</v>
      </c>
      <c r="ED1097" s="135" t="s">
        <v>2517</v>
      </c>
      <c r="EE1097" s="140"/>
      <c r="EG1097" s="140"/>
      <c r="EI1097" s="218"/>
      <c r="EJ1097" s="143"/>
      <c r="EK1097" s="221"/>
      <c r="EM1097" s="109"/>
      <c r="EN1097" s="109"/>
      <c r="EZ1097" s="192" t="e">
        <f t="shared" si="862"/>
        <v>#DIV/0!</v>
      </c>
      <c r="FA1097" s="192" t="e">
        <f t="shared" si="863"/>
        <v>#DIV/0!</v>
      </c>
      <c r="FB1097" s="192" t="e">
        <f t="shared" si="864"/>
        <v>#DIV/0!</v>
      </c>
      <c r="FC1097" s="192" t="e">
        <f t="shared" si="865"/>
        <v>#DIV/0!</v>
      </c>
      <c r="FD1097" s="192" t="e">
        <f t="shared" si="866"/>
        <v>#DIV/0!</v>
      </c>
      <c r="FE1097" s="193" t="e">
        <f t="shared" si="867"/>
        <v>#DIV/0!</v>
      </c>
      <c r="FF1097" s="194" t="e">
        <f t="shared" si="868"/>
        <v>#DIV/0!</v>
      </c>
      <c r="FJ1097" s="779" t="e">
        <f t="shared" si="869"/>
        <v>#DIV/0!</v>
      </c>
      <c r="FK1097" s="779" t="e">
        <f t="shared" si="870"/>
        <v>#DIV/0!</v>
      </c>
      <c r="FL1097" s="780" t="e">
        <f t="shared" si="871"/>
        <v>#DIV/0!</v>
      </c>
      <c r="FM1097" s="169" t="e">
        <f t="shared" si="872"/>
        <v>#DIV/0!</v>
      </c>
      <c r="FN1097" s="783" t="e">
        <f t="shared" si="873"/>
        <v>#DIV/0!</v>
      </c>
    </row>
    <row r="1098" spans="12:170" ht="18" customHeight="1">
      <c r="L1098" s="171" t="e">
        <f>(VLOOKUP($G1098,Depth_Lookup!$A$3:$J$410,10,FALSE))+(H1098/100)</f>
        <v>#N/A</v>
      </c>
      <c r="M1098" s="171" t="e">
        <f>(VLOOKUP($G1098,Depth_Lookup!$A$3:$J$410,10,FALSE))+(I1098/100)</f>
        <v>#N/A</v>
      </c>
      <c r="ED1098" s="135" t="s">
        <v>2517</v>
      </c>
      <c r="EE1098" s="140"/>
      <c r="EG1098" s="140"/>
      <c r="EI1098" s="218"/>
      <c r="EJ1098" s="143"/>
      <c r="EK1098" s="221"/>
      <c r="EM1098" s="109"/>
      <c r="EN1098" s="109"/>
      <c r="EZ1098" s="192" t="e">
        <f t="shared" si="862"/>
        <v>#DIV/0!</v>
      </c>
      <c r="FA1098" s="192" t="e">
        <f t="shared" si="863"/>
        <v>#DIV/0!</v>
      </c>
      <c r="FB1098" s="192" t="e">
        <f t="shared" si="864"/>
        <v>#DIV/0!</v>
      </c>
      <c r="FC1098" s="192" t="e">
        <f t="shared" si="865"/>
        <v>#DIV/0!</v>
      </c>
      <c r="FD1098" s="192" t="e">
        <f t="shared" si="866"/>
        <v>#DIV/0!</v>
      </c>
      <c r="FE1098" s="193" t="e">
        <f t="shared" si="867"/>
        <v>#DIV/0!</v>
      </c>
      <c r="FF1098" s="194" t="e">
        <f t="shared" si="868"/>
        <v>#DIV/0!</v>
      </c>
      <c r="FJ1098" s="779" t="e">
        <f t="shared" si="869"/>
        <v>#DIV/0!</v>
      </c>
      <c r="FK1098" s="779" t="e">
        <f t="shared" si="870"/>
        <v>#DIV/0!</v>
      </c>
      <c r="FL1098" s="780" t="e">
        <f t="shared" si="871"/>
        <v>#DIV/0!</v>
      </c>
      <c r="FM1098" s="169" t="e">
        <f t="shared" si="872"/>
        <v>#DIV/0!</v>
      </c>
      <c r="FN1098" s="783" t="e">
        <f t="shared" si="873"/>
        <v>#DIV/0!</v>
      </c>
    </row>
    <row r="1099" spans="12:170" ht="18" customHeight="1">
      <c r="L1099" s="171" t="e">
        <f>(VLOOKUP($G1099,Depth_Lookup!$A$3:$J$410,10,FALSE))+(H1099/100)</f>
        <v>#N/A</v>
      </c>
      <c r="M1099" s="171" t="e">
        <f>(VLOOKUP($G1099,Depth_Lookup!$A$3:$J$410,10,FALSE))+(I1099/100)</f>
        <v>#N/A</v>
      </c>
      <c r="ED1099" s="135" t="s">
        <v>2517</v>
      </c>
      <c r="EE1099" s="140"/>
      <c r="EG1099" s="140"/>
      <c r="EI1099" s="218"/>
      <c r="EJ1099" s="143"/>
      <c r="EK1099" s="221"/>
      <c r="EM1099" s="109"/>
      <c r="EN1099" s="109"/>
      <c r="EZ1099" s="192" t="e">
        <f t="shared" si="862"/>
        <v>#DIV/0!</v>
      </c>
      <c r="FA1099" s="192" t="e">
        <f t="shared" si="863"/>
        <v>#DIV/0!</v>
      </c>
      <c r="FB1099" s="192" t="e">
        <f t="shared" si="864"/>
        <v>#DIV/0!</v>
      </c>
      <c r="FC1099" s="192" t="e">
        <f t="shared" si="865"/>
        <v>#DIV/0!</v>
      </c>
      <c r="FD1099" s="192" t="e">
        <f t="shared" si="866"/>
        <v>#DIV/0!</v>
      </c>
      <c r="FE1099" s="193" t="e">
        <f t="shared" si="867"/>
        <v>#DIV/0!</v>
      </c>
      <c r="FF1099" s="194" t="e">
        <f t="shared" si="868"/>
        <v>#DIV/0!</v>
      </c>
      <c r="FJ1099" s="779" t="e">
        <f t="shared" si="869"/>
        <v>#DIV/0!</v>
      </c>
      <c r="FK1099" s="779" t="e">
        <f t="shared" si="870"/>
        <v>#DIV/0!</v>
      </c>
      <c r="FL1099" s="780" t="e">
        <f t="shared" si="871"/>
        <v>#DIV/0!</v>
      </c>
      <c r="FM1099" s="169" t="e">
        <f t="shared" si="872"/>
        <v>#DIV/0!</v>
      </c>
      <c r="FN1099" s="783" t="e">
        <f t="shared" si="873"/>
        <v>#DIV/0!</v>
      </c>
    </row>
    <row r="1100" spans="12:170" ht="18" customHeight="1">
      <c r="L1100" s="171" t="e">
        <f>(VLOOKUP($G1100,Depth_Lookup!$A$3:$J$410,10,FALSE))+(H1100/100)</f>
        <v>#N/A</v>
      </c>
      <c r="M1100" s="171" t="e">
        <f>(VLOOKUP($G1100,Depth_Lookup!$A$3:$J$410,10,FALSE))+(I1100/100)</f>
        <v>#N/A</v>
      </c>
      <c r="ED1100" s="135" t="s">
        <v>2517</v>
      </c>
      <c r="EE1100" s="140"/>
      <c r="EG1100" s="140"/>
      <c r="EI1100" s="218"/>
      <c r="EJ1100" s="143"/>
      <c r="EK1100" s="221"/>
      <c r="EM1100" s="109"/>
      <c r="EN1100" s="109"/>
      <c r="EZ1100" s="192" t="e">
        <f t="shared" si="862"/>
        <v>#DIV/0!</v>
      </c>
      <c r="FA1100" s="192" t="e">
        <f t="shared" si="863"/>
        <v>#DIV/0!</v>
      </c>
      <c r="FB1100" s="192" t="e">
        <f t="shared" si="864"/>
        <v>#DIV/0!</v>
      </c>
      <c r="FC1100" s="192" t="e">
        <f t="shared" si="865"/>
        <v>#DIV/0!</v>
      </c>
      <c r="FD1100" s="192" t="e">
        <f t="shared" si="866"/>
        <v>#DIV/0!</v>
      </c>
      <c r="FE1100" s="193" t="e">
        <f t="shared" si="867"/>
        <v>#DIV/0!</v>
      </c>
      <c r="FF1100" s="194" t="e">
        <f t="shared" si="868"/>
        <v>#DIV/0!</v>
      </c>
      <c r="FJ1100" s="779" t="e">
        <f t="shared" si="869"/>
        <v>#DIV/0!</v>
      </c>
      <c r="FK1100" s="779" t="e">
        <f t="shared" si="870"/>
        <v>#DIV/0!</v>
      </c>
      <c r="FL1100" s="780" t="e">
        <f t="shared" si="871"/>
        <v>#DIV/0!</v>
      </c>
      <c r="FM1100" s="169" t="e">
        <f t="shared" si="872"/>
        <v>#DIV/0!</v>
      </c>
      <c r="FN1100" s="783" t="e">
        <f t="shared" si="873"/>
        <v>#DIV/0!</v>
      </c>
    </row>
    <row r="1101" spans="12:170" ht="18" customHeight="1">
      <c r="L1101" s="171" t="e">
        <f>(VLOOKUP($G1101,Depth_Lookup!$A$3:$J$410,10,FALSE))+(H1101/100)</f>
        <v>#N/A</v>
      </c>
      <c r="M1101" s="171" t="e">
        <f>(VLOOKUP($G1101,Depth_Lookup!$A$3:$J$410,10,FALSE))+(I1101/100)</f>
        <v>#N/A</v>
      </c>
      <c r="ED1101" s="135" t="s">
        <v>2517</v>
      </c>
      <c r="EE1101" s="140"/>
      <c r="EG1101" s="140"/>
      <c r="EI1101" s="218"/>
      <c r="EJ1101" s="143"/>
      <c r="EK1101" s="221"/>
      <c r="EM1101" s="109"/>
      <c r="EN1101" s="109"/>
      <c r="EZ1101" s="192" t="e">
        <f t="shared" si="862"/>
        <v>#DIV/0!</v>
      </c>
      <c r="FA1101" s="192" t="e">
        <f t="shared" si="863"/>
        <v>#DIV/0!</v>
      </c>
      <c r="FB1101" s="192" t="e">
        <f t="shared" si="864"/>
        <v>#DIV/0!</v>
      </c>
      <c r="FC1101" s="192" t="e">
        <f t="shared" si="865"/>
        <v>#DIV/0!</v>
      </c>
      <c r="FD1101" s="192" t="e">
        <f t="shared" si="866"/>
        <v>#DIV/0!</v>
      </c>
      <c r="FE1101" s="193" t="e">
        <f t="shared" si="867"/>
        <v>#DIV/0!</v>
      </c>
      <c r="FF1101" s="194" t="e">
        <f t="shared" si="868"/>
        <v>#DIV/0!</v>
      </c>
      <c r="FJ1101" s="779" t="e">
        <f t="shared" si="869"/>
        <v>#DIV/0!</v>
      </c>
      <c r="FK1101" s="779" t="e">
        <f t="shared" si="870"/>
        <v>#DIV/0!</v>
      </c>
      <c r="FL1101" s="780" t="e">
        <f t="shared" si="871"/>
        <v>#DIV/0!</v>
      </c>
      <c r="FM1101" s="169" t="e">
        <f t="shared" si="872"/>
        <v>#DIV/0!</v>
      </c>
      <c r="FN1101" s="783" t="e">
        <f t="shared" si="873"/>
        <v>#DIV/0!</v>
      </c>
    </row>
    <row r="1102" spans="12:170" ht="18" customHeight="1">
      <c r="L1102" s="171" t="e">
        <f>(VLOOKUP($G1102,Depth_Lookup!$A$3:$J$410,10,FALSE))+(H1102/100)</f>
        <v>#N/A</v>
      </c>
      <c r="M1102" s="171" t="e">
        <f>(VLOOKUP($G1102,Depth_Lookup!$A$3:$J$410,10,FALSE))+(I1102/100)</f>
        <v>#N/A</v>
      </c>
      <c r="ED1102" s="135" t="s">
        <v>2517</v>
      </c>
      <c r="EE1102" s="140"/>
      <c r="EG1102" s="140"/>
      <c r="EI1102" s="218"/>
      <c r="EJ1102" s="143"/>
      <c r="EK1102" s="221"/>
      <c r="EM1102" s="109"/>
      <c r="EN1102" s="109"/>
      <c r="EZ1102" s="192" t="e">
        <f t="shared" si="862"/>
        <v>#DIV/0!</v>
      </c>
      <c r="FA1102" s="192" t="e">
        <f t="shared" si="863"/>
        <v>#DIV/0!</v>
      </c>
      <c r="FB1102" s="192" t="e">
        <f t="shared" si="864"/>
        <v>#DIV/0!</v>
      </c>
      <c r="FC1102" s="192" t="e">
        <f t="shared" si="865"/>
        <v>#DIV/0!</v>
      </c>
      <c r="FD1102" s="192" t="e">
        <f t="shared" si="866"/>
        <v>#DIV/0!</v>
      </c>
      <c r="FE1102" s="193" t="e">
        <f t="shared" si="867"/>
        <v>#DIV/0!</v>
      </c>
      <c r="FF1102" s="194" t="e">
        <f t="shared" si="868"/>
        <v>#DIV/0!</v>
      </c>
      <c r="FJ1102" s="779" t="e">
        <f t="shared" si="869"/>
        <v>#DIV/0!</v>
      </c>
      <c r="FK1102" s="779" t="e">
        <f t="shared" si="870"/>
        <v>#DIV/0!</v>
      </c>
      <c r="FL1102" s="780" t="e">
        <f t="shared" si="871"/>
        <v>#DIV/0!</v>
      </c>
      <c r="FM1102" s="169" t="e">
        <f t="shared" si="872"/>
        <v>#DIV/0!</v>
      </c>
      <c r="FN1102" s="783" t="e">
        <f t="shared" si="873"/>
        <v>#DIV/0!</v>
      </c>
    </row>
    <row r="1103" spans="12:170" ht="18" customHeight="1">
      <c r="L1103" s="171" t="e">
        <f>(VLOOKUP($G1103,Depth_Lookup!$A$3:$J$410,10,FALSE))+(H1103/100)</f>
        <v>#N/A</v>
      </c>
      <c r="M1103" s="171" t="e">
        <f>(VLOOKUP($G1103,Depth_Lookup!$A$3:$J$410,10,FALSE))+(I1103/100)</f>
        <v>#N/A</v>
      </c>
      <c r="ED1103" s="135" t="s">
        <v>2517</v>
      </c>
      <c r="EE1103" s="140"/>
      <c r="EG1103" s="140"/>
      <c r="EI1103" s="218"/>
      <c r="EJ1103" s="143"/>
      <c r="EK1103" s="221"/>
      <c r="EM1103" s="109"/>
      <c r="EN1103" s="109"/>
      <c r="EZ1103" s="192" t="e">
        <f t="shared" si="862"/>
        <v>#DIV/0!</v>
      </c>
      <c r="FA1103" s="192" t="e">
        <f t="shared" si="863"/>
        <v>#DIV/0!</v>
      </c>
      <c r="FB1103" s="192" t="e">
        <f t="shared" si="864"/>
        <v>#DIV/0!</v>
      </c>
      <c r="FC1103" s="192" t="e">
        <f t="shared" si="865"/>
        <v>#DIV/0!</v>
      </c>
      <c r="FD1103" s="192" t="e">
        <f t="shared" si="866"/>
        <v>#DIV/0!</v>
      </c>
      <c r="FE1103" s="193" t="e">
        <f t="shared" si="867"/>
        <v>#DIV/0!</v>
      </c>
      <c r="FF1103" s="194" t="e">
        <f t="shared" si="868"/>
        <v>#DIV/0!</v>
      </c>
      <c r="FJ1103" s="779" t="e">
        <f t="shared" si="869"/>
        <v>#DIV/0!</v>
      </c>
      <c r="FK1103" s="779" t="e">
        <f t="shared" si="870"/>
        <v>#DIV/0!</v>
      </c>
      <c r="FL1103" s="780" t="e">
        <f t="shared" si="871"/>
        <v>#DIV/0!</v>
      </c>
      <c r="FM1103" s="169" t="e">
        <f t="shared" si="872"/>
        <v>#DIV/0!</v>
      </c>
      <c r="FN1103" s="783" t="e">
        <f t="shared" si="873"/>
        <v>#DIV/0!</v>
      </c>
    </row>
    <row r="1104" spans="12:170" ht="18" customHeight="1">
      <c r="L1104" s="171" t="e">
        <f>(VLOOKUP($G1104,Depth_Lookup!$A$3:$J$410,10,FALSE))+(H1104/100)</f>
        <v>#N/A</v>
      </c>
      <c r="M1104" s="171" t="e">
        <f>(VLOOKUP($G1104,Depth_Lookup!$A$3:$J$410,10,FALSE))+(I1104/100)</f>
        <v>#N/A</v>
      </c>
      <c r="ED1104" s="135" t="s">
        <v>2517</v>
      </c>
      <c r="EE1104" s="140"/>
      <c r="EG1104" s="140"/>
      <c r="EI1104" s="218"/>
      <c r="EJ1104" s="143"/>
      <c r="EK1104" s="221"/>
      <c r="EM1104" s="109"/>
      <c r="EN1104" s="109"/>
      <c r="EZ1104" s="192" t="e">
        <f t="shared" si="862"/>
        <v>#DIV/0!</v>
      </c>
      <c r="FA1104" s="192" t="e">
        <f t="shared" si="863"/>
        <v>#DIV/0!</v>
      </c>
      <c r="FB1104" s="192" t="e">
        <f t="shared" si="864"/>
        <v>#DIV/0!</v>
      </c>
      <c r="FC1104" s="192" t="e">
        <f t="shared" si="865"/>
        <v>#DIV/0!</v>
      </c>
      <c r="FD1104" s="192" t="e">
        <f t="shared" si="866"/>
        <v>#DIV/0!</v>
      </c>
      <c r="FE1104" s="193" t="e">
        <f t="shared" si="867"/>
        <v>#DIV/0!</v>
      </c>
      <c r="FF1104" s="194" t="e">
        <f t="shared" si="868"/>
        <v>#DIV/0!</v>
      </c>
      <c r="FJ1104" s="779" t="e">
        <f t="shared" si="869"/>
        <v>#DIV/0!</v>
      </c>
      <c r="FK1104" s="779" t="e">
        <f t="shared" si="870"/>
        <v>#DIV/0!</v>
      </c>
      <c r="FL1104" s="780" t="e">
        <f t="shared" si="871"/>
        <v>#DIV/0!</v>
      </c>
      <c r="FM1104" s="169" t="e">
        <f t="shared" si="872"/>
        <v>#DIV/0!</v>
      </c>
      <c r="FN1104" s="783" t="e">
        <f t="shared" si="873"/>
        <v>#DIV/0!</v>
      </c>
    </row>
    <row r="1105" spans="12:170" ht="18" customHeight="1">
      <c r="L1105" s="171" t="e">
        <f>(VLOOKUP($G1105,Depth_Lookup!$A$3:$J$410,10,FALSE))+(H1105/100)</f>
        <v>#N/A</v>
      </c>
      <c r="M1105" s="171" t="e">
        <f>(VLOOKUP($G1105,Depth_Lookup!$A$3:$J$410,10,FALSE))+(I1105/100)</f>
        <v>#N/A</v>
      </c>
      <c r="ED1105" s="135" t="s">
        <v>2517</v>
      </c>
      <c r="EE1105" s="140"/>
      <c r="EG1105" s="140"/>
      <c r="EI1105" s="218"/>
      <c r="EJ1105" s="143"/>
      <c r="EK1105" s="221"/>
      <c r="EM1105" s="109"/>
      <c r="EN1105" s="109"/>
      <c r="EZ1105" s="192" t="e">
        <f t="shared" si="862"/>
        <v>#DIV/0!</v>
      </c>
      <c r="FA1105" s="192" t="e">
        <f t="shared" si="863"/>
        <v>#DIV/0!</v>
      </c>
      <c r="FB1105" s="192" t="e">
        <f t="shared" si="864"/>
        <v>#DIV/0!</v>
      </c>
      <c r="FC1105" s="192" t="e">
        <f t="shared" si="865"/>
        <v>#DIV/0!</v>
      </c>
      <c r="FD1105" s="192" t="e">
        <f t="shared" si="866"/>
        <v>#DIV/0!</v>
      </c>
      <c r="FE1105" s="193" t="e">
        <f t="shared" si="867"/>
        <v>#DIV/0!</v>
      </c>
      <c r="FF1105" s="194" t="e">
        <f t="shared" si="868"/>
        <v>#DIV/0!</v>
      </c>
      <c r="FJ1105" s="779" t="e">
        <f t="shared" si="869"/>
        <v>#DIV/0!</v>
      </c>
      <c r="FK1105" s="779" t="e">
        <f t="shared" si="870"/>
        <v>#DIV/0!</v>
      </c>
      <c r="FL1105" s="780" t="e">
        <f t="shared" si="871"/>
        <v>#DIV/0!</v>
      </c>
      <c r="FM1105" s="169" t="e">
        <f t="shared" si="872"/>
        <v>#DIV/0!</v>
      </c>
      <c r="FN1105" s="783" t="e">
        <f t="shared" si="873"/>
        <v>#DIV/0!</v>
      </c>
    </row>
    <row r="1106" spans="12:170" ht="18" customHeight="1">
      <c r="L1106" s="171" t="e">
        <f>(VLOOKUP($G1106,Depth_Lookup!$A$3:$J$410,10,FALSE))+(H1106/100)</f>
        <v>#N/A</v>
      </c>
      <c r="M1106" s="171" t="e">
        <f>(VLOOKUP($G1106,Depth_Lookup!$A$3:$J$410,10,FALSE))+(I1106/100)</f>
        <v>#N/A</v>
      </c>
      <c r="ED1106" s="135" t="s">
        <v>2517</v>
      </c>
      <c r="EI1106" s="218"/>
      <c r="EZ1106" s="192" t="e">
        <f t="shared" si="862"/>
        <v>#DIV/0!</v>
      </c>
      <c r="FA1106" s="192" t="e">
        <f t="shared" si="863"/>
        <v>#DIV/0!</v>
      </c>
      <c r="FB1106" s="192" t="e">
        <f t="shared" si="864"/>
        <v>#DIV/0!</v>
      </c>
      <c r="FC1106" s="192" t="e">
        <f t="shared" si="865"/>
        <v>#DIV/0!</v>
      </c>
      <c r="FD1106" s="192" t="e">
        <f t="shared" si="866"/>
        <v>#DIV/0!</v>
      </c>
      <c r="FE1106" s="193" t="e">
        <f t="shared" si="867"/>
        <v>#DIV/0!</v>
      </c>
      <c r="FF1106" s="194" t="e">
        <f t="shared" si="868"/>
        <v>#DIV/0!</v>
      </c>
      <c r="FJ1106" s="779" t="e">
        <f t="shared" si="869"/>
        <v>#DIV/0!</v>
      </c>
      <c r="FK1106" s="779" t="e">
        <f t="shared" si="870"/>
        <v>#DIV/0!</v>
      </c>
      <c r="FL1106" s="780" t="e">
        <f t="shared" si="871"/>
        <v>#DIV/0!</v>
      </c>
      <c r="FM1106" s="169" t="e">
        <f t="shared" si="872"/>
        <v>#DIV/0!</v>
      </c>
      <c r="FN1106" s="783" t="e">
        <f t="shared" si="873"/>
        <v>#DIV/0!</v>
      </c>
    </row>
    <row r="1107" spans="12:170" ht="18" customHeight="1">
      <c r="L1107" s="171" t="e">
        <f>(VLOOKUP($G1107,Depth_Lookup!$A$3:$J$410,10,FALSE))+(H1107/100)</f>
        <v>#N/A</v>
      </c>
      <c r="M1107" s="171" t="e">
        <f>(VLOOKUP($G1107,Depth_Lookup!$A$3:$J$410,10,FALSE))+(I1107/100)</f>
        <v>#N/A</v>
      </c>
      <c r="ED1107" s="135" t="s">
        <v>2517</v>
      </c>
      <c r="EI1107" s="218"/>
      <c r="EZ1107" s="192" t="e">
        <f t="shared" si="862"/>
        <v>#DIV/0!</v>
      </c>
      <c r="FA1107" s="192" t="e">
        <f t="shared" si="863"/>
        <v>#DIV/0!</v>
      </c>
      <c r="FB1107" s="192" t="e">
        <f t="shared" si="864"/>
        <v>#DIV/0!</v>
      </c>
      <c r="FC1107" s="192" t="e">
        <f t="shared" si="865"/>
        <v>#DIV/0!</v>
      </c>
      <c r="FD1107" s="192" t="e">
        <f t="shared" si="866"/>
        <v>#DIV/0!</v>
      </c>
      <c r="FE1107" s="193" t="e">
        <f t="shared" si="867"/>
        <v>#DIV/0!</v>
      </c>
      <c r="FF1107" s="194" t="e">
        <f t="shared" si="868"/>
        <v>#DIV/0!</v>
      </c>
      <c r="FJ1107" s="779" t="e">
        <f t="shared" si="869"/>
        <v>#DIV/0!</v>
      </c>
      <c r="FK1107" s="779" t="e">
        <f t="shared" si="870"/>
        <v>#DIV/0!</v>
      </c>
      <c r="FL1107" s="780" t="e">
        <f t="shared" si="871"/>
        <v>#DIV/0!</v>
      </c>
      <c r="FM1107" s="169" t="e">
        <f t="shared" si="872"/>
        <v>#DIV/0!</v>
      </c>
      <c r="FN1107" s="783" t="e">
        <f t="shared" si="873"/>
        <v>#DIV/0!</v>
      </c>
    </row>
    <row r="1108" spans="12:170" ht="18" customHeight="1">
      <c r="L1108" s="171" t="e">
        <f>(VLOOKUP($G1108,Depth_Lookup!$A$3:$J$410,10,FALSE))+(H1108/100)</f>
        <v>#N/A</v>
      </c>
      <c r="M1108" s="171" t="e">
        <f>(VLOOKUP($G1108,Depth_Lookup!$A$3:$J$410,10,FALSE))+(I1108/100)</f>
        <v>#N/A</v>
      </c>
      <c r="ED1108" s="135" t="s">
        <v>2517</v>
      </c>
      <c r="EI1108" s="218"/>
      <c r="EZ1108" s="192" t="e">
        <f t="shared" si="862"/>
        <v>#DIV/0!</v>
      </c>
      <c r="FA1108" s="192" t="e">
        <f t="shared" si="863"/>
        <v>#DIV/0!</v>
      </c>
      <c r="FB1108" s="192" t="e">
        <f t="shared" si="864"/>
        <v>#DIV/0!</v>
      </c>
      <c r="FC1108" s="192" t="e">
        <f t="shared" si="865"/>
        <v>#DIV/0!</v>
      </c>
      <c r="FD1108" s="192" t="e">
        <f t="shared" si="866"/>
        <v>#DIV/0!</v>
      </c>
      <c r="FE1108" s="193" t="e">
        <f t="shared" si="867"/>
        <v>#DIV/0!</v>
      </c>
      <c r="FF1108" s="194" t="e">
        <f t="shared" si="868"/>
        <v>#DIV/0!</v>
      </c>
      <c r="FJ1108" s="779" t="e">
        <f t="shared" si="869"/>
        <v>#DIV/0!</v>
      </c>
      <c r="FK1108" s="779" t="e">
        <f t="shared" si="870"/>
        <v>#DIV/0!</v>
      </c>
      <c r="FL1108" s="780" t="e">
        <f t="shared" si="871"/>
        <v>#DIV/0!</v>
      </c>
      <c r="FM1108" s="169" t="e">
        <f t="shared" si="872"/>
        <v>#DIV/0!</v>
      </c>
      <c r="FN1108" s="783" t="e">
        <f t="shared" si="873"/>
        <v>#DIV/0!</v>
      </c>
    </row>
    <row r="1109" spans="12:170" ht="18" customHeight="1">
      <c r="L1109" s="171" t="e">
        <f>(VLOOKUP($G1109,Depth_Lookup!$A$3:$J$410,10,FALSE))+(H1109/100)</f>
        <v>#N/A</v>
      </c>
      <c r="M1109" s="171" t="e">
        <f>(VLOOKUP($G1109,Depth_Lookup!$A$3:$J$410,10,FALSE))+(I1109/100)</f>
        <v>#N/A</v>
      </c>
      <c r="ED1109" s="135" t="s">
        <v>2517</v>
      </c>
      <c r="EI1109" s="218"/>
      <c r="EZ1109" s="192" t="e">
        <f t="shared" si="862"/>
        <v>#DIV/0!</v>
      </c>
      <c r="FA1109" s="192" t="e">
        <f t="shared" si="863"/>
        <v>#DIV/0!</v>
      </c>
      <c r="FB1109" s="192" t="e">
        <f t="shared" si="864"/>
        <v>#DIV/0!</v>
      </c>
      <c r="FC1109" s="192" t="e">
        <f t="shared" si="865"/>
        <v>#DIV/0!</v>
      </c>
      <c r="FD1109" s="192" t="e">
        <f t="shared" si="866"/>
        <v>#DIV/0!</v>
      </c>
      <c r="FE1109" s="193" t="e">
        <f t="shared" si="867"/>
        <v>#DIV/0!</v>
      </c>
      <c r="FF1109" s="194" t="e">
        <f t="shared" si="868"/>
        <v>#DIV/0!</v>
      </c>
      <c r="FJ1109" s="779" t="e">
        <f t="shared" si="869"/>
        <v>#DIV/0!</v>
      </c>
      <c r="FK1109" s="779" t="e">
        <f t="shared" si="870"/>
        <v>#DIV/0!</v>
      </c>
      <c r="FL1109" s="780" t="e">
        <f t="shared" si="871"/>
        <v>#DIV/0!</v>
      </c>
      <c r="FM1109" s="169" t="e">
        <f t="shared" si="872"/>
        <v>#DIV/0!</v>
      </c>
      <c r="FN1109" s="783" t="e">
        <f t="shared" si="873"/>
        <v>#DIV/0!</v>
      </c>
    </row>
    <row r="1110" spans="12:170" ht="18" customHeight="1">
      <c r="L1110" s="171" t="e">
        <f>(VLOOKUP($G1110,Depth_Lookup!$A$3:$J$410,10,FALSE))+(H1110/100)</f>
        <v>#N/A</v>
      </c>
      <c r="M1110" s="171" t="e">
        <f>(VLOOKUP($G1110,Depth_Lookup!$A$3:$J$410,10,FALSE))+(I1110/100)</f>
        <v>#N/A</v>
      </c>
      <c r="ED1110" s="135" t="s">
        <v>2517</v>
      </c>
      <c r="EI1110" s="218"/>
      <c r="EZ1110" s="192" t="e">
        <f t="shared" si="862"/>
        <v>#DIV/0!</v>
      </c>
      <c r="FA1110" s="192" t="e">
        <f t="shared" si="863"/>
        <v>#DIV/0!</v>
      </c>
      <c r="FB1110" s="192" t="e">
        <f t="shared" si="864"/>
        <v>#DIV/0!</v>
      </c>
      <c r="FC1110" s="192" t="e">
        <f t="shared" si="865"/>
        <v>#DIV/0!</v>
      </c>
      <c r="FD1110" s="192" t="e">
        <f t="shared" si="866"/>
        <v>#DIV/0!</v>
      </c>
      <c r="FE1110" s="193" t="e">
        <f t="shared" si="867"/>
        <v>#DIV/0!</v>
      </c>
      <c r="FF1110" s="194" t="e">
        <f t="shared" si="868"/>
        <v>#DIV/0!</v>
      </c>
      <c r="FJ1110" s="779" t="e">
        <f t="shared" si="869"/>
        <v>#DIV/0!</v>
      </c>
      <c r="FK1110" s="779" t="e">
        <f t="shared" si="870"/>
        <v>#DIV/0!</v>
      </c>
      <c r="FL1110" s="780" t="e">
        <f t="shared" si="871"/>
        <v>#DIV/0!</v>
      </c>
      <c r="FM1110" s="169" t="e">
        <f t="shared" si="872"/>
        <v>#DIV/0!</v>
      </c>
      <c r="FN1110" s="783" t="e">
        <f t="shared" si="873"/>
        <v>#DIV/0!</v>
      </c>
    </row>
    <row r="1111" spans="12:170" ht="18" customHeight="1">
      <c r="L1111" s="171" t="e">
        <f>(VLOOKUP($G1111,Depth_Lookup!$A$3:$J$410,10,FALSE))+(H1111/100)</f>
        <v>#N/A</v>
      </c>
      <c r="M1111" s="171" t="e">
        <f>(VLOOKUP($G1111,Depth_Lookup!$A$3:$J$410,10,FALSE))+(I1111/100)</f>
        <v>#N/A</v>
      </c>
      <c r="ED1111" s="135" t="s">
        <v>2517</v>
      </c>
      <c r="EI1111" s="218"/>
      <c r="EZ1111" s="192" t="e">
        <f t="shared" si="862"/>
        <v>#DIV/0!</v>
      </c>
      <c r="FA1111" s="192" t="e">
        <f t="shared" si="863"/>
        <v>#DIV/0!</v>
      </c>
      <c r="FB1111" s="192" t="e">
        <f t="shared" si="864"/>
        <v>#DIV/0!</v>
      </c>
      <c r="FC1111" s="192" t="e">
        <f t="shared" si="865"/>
        <v>#DIV/0!</v>
      </c>
      <c r="FD1111" s="192" t="e">
        <f t="shared" si="866"/>
        <v>#DIV/0!</v>
      </c>
      <c r="FE1111" s="193" t="e">
        <f t="shared" si="867"/>
        <v>#DIV/0!</v>
      </c>
      <c r="FF1111" s="194" t="e">
        <f t="shared" si="868"/>
        <v>#DIV/0!</v>
      </c>
      <c r="FJ1111" s="779" t="e">
        <f t="shared" si="869"/>
        <v>#DIV/0!</v>
      </c>
      <c r="FK1111" s="779" t="e">
        <f t="shared" si="870"/>
        <v>#DIV/0!</v>
      </c>
      <c r="FL1111" s="780" t="e">
        <f t="shared" si="871"/>
        <v>#DIV/0!</v>
      </c>
      <c r="FM1111" s="169" t="e">
        <f t="shared" si="872"/>
        <v>#DIV/0!</v>
      </c>
      <c r="FN1111" s="783" t="e">
        <f t="shared" si="873"/>
        <v>#DIV/0!</v>
      </c>
    </row>
    <row r="1112" spans="12:170" ht="18" customHeight="1">
      <c r="L1112" s="171" t="e">
        <f>(VLOOKUP($G1112,Depth_Lookup!$A$3:$J$410,10,FALSE))+(H1112/100)</f>
        <v>#N/A</v>
      </c>
      <c r="M1112" s="171" t="e">
        <f>(VLOOKUP($G1112,Depth_Lookup!$A$3:$J$410,10,FALSE))+(I1112/100)</f>
        <v>#N/A</v>
      </c>
      <c r="ED1112" s="135" t="s">
        <v>2517</v>
      </c>
      <c r="EI1112" s="218"/>
      <c r="EZ1112" s="192" t="e">
        <f t="shared" si="862"/>
        <v>#DIV/0!</v>
      </c>
      <c r="FA1112" s="192" t="e">
        <f t="shared" si="863"/>
        <v>#DIV/0!</v>
      </c>
      <c r="FB1112" s="192" t="e">
        <f t="shared" si="864"/>
        <v>#DIV/0!</v>
      </c>
      <c r="FC1112" s="192" t="e">
        <f t="shared" si="865"/>
        <v>#DIV/0!</v>
      </c>
      <c r="FD1112" s="192" t="e">
        <f t="shared" si="866"/>
        <v>#DIV/0!</v>
      </c>
      <c r="FE1112" s="193" t="e">
        <f t="shared" si="867"/>
        <v>#DIV/0!</v>
      </c>
      <c r="FF1112" s="194" t="e">
        <f t="shared" si="868"/>
        <v>#DIV/0!</v>
      </c>
      <c r="FJ1112" s="779" t="e">
        <f t="shared" si="869"/>
        <v>#DIV/0!</v>
      </c>
      <c r="FK1112" s="779" t="e">
        <f t="shared" si="870"/>
        <v>#DIV/0!</v>
      </c>
      <c r="FL1112" s="780" t="e">
        <f t="shared" si="871"/>
        <v>#DIV/0!</v>
      </c>
      <c r="FM1112" s="169" t="e">
        <f t="shared" si="872"/>
        <v>#DIV/0!</v>
      </c>
      <c r="FN1112" s="783" t="e">
        <f t="shared" si="873"/>
        <v>#DIV/0!</v>
      </c>
    </row>
    <row r="1113" spans="12:170" ht="18" customHeight="1">
      <c r="L1113" s="171" t="e">
        <f>(VLOOKUP($G1113,Depth_Lookup!$A$3:$J$410,10,FALSE))+(H1113/100)</f>
        <v>#N/A</v>
      </c>
      <c r="M1113" s="171" t="e">
        <f>(VLOOKUP($G1113,Depth_Lookup!$A$3:$J$410,10,FALSE))+(I1113/100)</f>
        <v>#N/A</v>
      </c>
      <c r="ED1113" s="135" t="s">
        <v>2517</v>
      </c>
      <c r="EI1113" s="218"/>
      <c r="EZ1113" s="192" t="e">
        <f t="shared" si="862"/>
        <v>#DIV/0!</v>
      </c>
      <c r="FA1113" s="192" t="e">
        <f t="shared" si="863"/>
        <v>#DIV/0!</v>
      </c>
      <c r="FB1113" s="192" t="e">
        <f t="shared" si="864"/>
        <v>#DIV/0!</v>
      </c>
      <c r="FC1113" s="192" t="e">
        <f t="shared" si="865"/>
        <v>#DIV/0!</v>
      </c>
      <c r="FD1113" s="192" t="e">
        <f t="shared" si="866"/>
        <v>#DIV/0!</v>
      </c>
      <c r="FE1113" s="193" t="e">
        <f t="shared" si="867"/>
        <v>#DIV/0!</v>
      </c>
      <c r="FF1113" s="194" t="e">
        <f t="shared" si="868"/>
        <v>#DIV/0!</v>
      </c>
      <c r="FJ1113" s="779" t="e">
        <f t="shared" si="869"/>
        <v>#DIV/0!</v>
      </c>
      <c r="FK1113" s="779" t="e">
        <f t="shared" si="870"/>
        <v>#DIV/0!</v>
      </c>
      <c r="FL1113" s="780" t="e">
        <f t="shared" si="871"/>
        <v>#DIV/0!</v>
      </c>
      <c r="FM1113" s="169" t="e">
        <f t="shared" si="872"/>
        <v>#DIV/0!</v>
      </c>
      <c r="FN1113" s="783" t="e">
        <f t="shared" si="873"/>
        <v>#DIV/0!</v>
      </c>
    </row>
    <row r="1114" spans="12:170" ht="18" customHeight="1">
      <c r="L1114" s="171" t="e">
        <f>(VLOOKUP($G1114,Depth_Lookup!$A$3:$J$410,10,FALSE))+(H1114/100)</f>
        <v>#N/A</v>
      </c>
      <c r="M1114" s="171" t="e">
        <f>(VLOOKUP($G1114,Depth_Lookup!$A$3:$J$410,10,FALSE))+(I1114/100)</f>
        <v>#N/A</v>
      </c>
      <c r="ED1114" s="135" t="s">
        <v>2517</v>
      </c>
      <c r="EI1114" s="218"/>
      <c r="EZ1114" s="192" t="e">
        <f t="shared" si="862"/>
        <v>#DIV/0!</v>
      </c>
      <c r="FA1114" s="192" t="e">
        <f t="shared" si="863"/>
        <v>#DIV/0!</v>
      </c>
      <c r="FB1114" s="192" t="e">
        <f t="shared" si="864"/>
        <v>#DIV/0!</v>
      </c>
      <c r="FC1114" s="192" t="e">
        <f t="shared" si="865"/>
        <v>#DIV/0!</v>
      </c>
      <c r="FD1114" s="192" t="e">
        <f t="shared" si="866"/>
        <v>#DIV/0!</v>
      </c>
      <c r="FE1114" s="193" t="e">
        <f t="shared" si="867"/>
        <v>#DIV/0!</v>
      </c>
      <c r="FF1114" s="194" t="e">
        <f t="shared" si="868"/>
        <v>#DIV/0!</v>
      </c>
      <c r="FJ1114" s="779" t="e">
        <f t="shared" si="869"/>
        <v>#DIV/0!</v>
      </c>
      <c r="FK1114" s="779" t="e">
        <f t="shared" si="870"/>
        <v>#DIV/0!</v>
      </c>
      <c r="FL1114" s="780" t="e">
        <f t="shared" si="871"/>
        <v>#DIV/0!</v>
      </c>
      <c r="FM1114" s="169" t="e">
        <f t="shared" si="872"/>
        <v>#DIV/0!</v>
      </c>
      <c r="FN1114" s="783" t="e">
        <f t="shared" si="873"/>
        <v>#DIV/0!</v>
      </c>
    </row>
    <row r="1115" spans="12:170" ht="18" customHeight="1">
      <c r="L1115" s="171" t="e">
        <f>(VLOOKUP($G1115,Depth_Lookup!$A$3:$J$410,10,FALSE))+(H1115/100)</f>
        <v>#N/A</v>
      </c>
      <c r="M1115" s="171" t="e">
        <f>(VLOOKUP($G1115,Depth_Lookup!$A$3:$J$410,10,FALSE))+(I1115/100)</f>
        <v>#N/A</v>
      </c>
      <c r="ED1115" s="135" t="s">
        <v>2517</v>
      </c>
      <c r="EI1115" s="218"/>
      <c r="EZ1115" s="192" t="e">
        <f t="shared" si="862"/>
        <v>#DIV/0!</v>
      </c>
      <c r="FA1115" s="192" t="e">
        <f t="shared" si="863"/>
        <v>#DIV/0!</v>
      </c>
      <c r="FB1115" s="192" t="e">
        <f t="shared" si="864"/>
        <v>#DIV/0!</v>
      </c>
      <c r="FC1115" s="192" t="e">
        <f t="shared" si="865"/>
        <v>#DIV/0!</v>
      </c>
      <c r="FD1115" s="192" t="e">
        <f t="shared" si="866"/>
        <v>#DIV/0!</v>
      </c>
      <c r="FE1115" s="193" t="e">
        <f t="shared" si="867"/>
        <v>#DIV/0!</v>
      </c>
      <c r="FF1115" s="194" t="e">
        <f t="shared" si="868"/>
        <v>#DIV/0!</v>
      </c>
      <c r="FJ1115" s="779" t="e">
        <f t="shared" si="869"/>
        <v>#DIV/0!</v>
      </c>
      <c r="FK1115" s="779" t="e">
        <f t="shared" si="870"/>
        <v>#DIV/0!</v>
      </c>
      <c r="FL1115" s="780" t="e">
        <f t="shared" si="871"/>
        <v>#DIV/0!</v>
      </c>
      <c r="FM1115" s="169" t="e">
        <f t="shared" si="872"/>
        <v>#DIV/0!</v>
      </c>
      <c r="FN1115" s="783" t="e">
        <f t="shared" si="873"/>
        <v>#DIV/0!</v>
      </c>
    </row>
    <row r="1116" spans="12:170" ht="18" customHeight="1">
      <c r="L1116" s="171" t="e">
        <f>(VLOOKUP($G1116,Depth_Lookup!$A$3:$J$410,10,FALSE))+(H1116/100)</f>
        <v>#N/A</v>
      </c>
      <c r="M1116" s="171" t="e">
        <f>(VLOOKUP($G1116,Depth_Lookup!$A$3:$J$410,10,FALSE))+(I1116/100)</f>
        <v>#N/A</v>
      </c>
      <c r="ED1116" s="135" t="s">
        <v>2517</v>
      </c>
      <c r="EI1116" s="218"/>
      <c r="EZ1116" s="192" t="e">
        <f t="shared" si="862"/>
        <v>#DIV/0!</v>
      </c>
      <c r="FA1116" s="192" t="e">
        <f t="shared" si="863"/>
        <v>#DIV/0!</v>
      </c>
      <c r="FB1116" s="192" t="e">
        <f t="shared" si="864"/>
        <v>#DIV/0!</v>
      </c>
      <c r="FC1116" s="192" t="e">
        <f t="shared" si="865"/>
        <v>#DIV/0!</v>
      </c>
      <c r="FD1116" s="192" t="e">
        <f t="shared" si="866"/>
        <v>#DIV/0!</v>
      </c>
      <c r="FE1116" s="193" t="e">
        <f t="shared" si="867"/>
        <v>#DIV/0!</v>
      </c>
      <c r="FF1116" s="194" t="e">
        <f t="shared" si="868"/>
        <v>#DIV/0!</v>
      </c>
      <c r="FJ1116" s="779" t="e">
        <f t="shared" si="869"/>
        <v>#DIV/0!</v>
      </c>
      <c r="FK1116" s="779" t="e">
        <f t="shared" si="870"/>
        <v>#DIV/0!</v>
      </c>
      <c r="FL1116" s="780" t="e">
        <f t="shared" si="871"/>
        <v>#DIV/0!</v>
      </c>
      <c r="FM1116" s="169" t="e">
        <f t="shared" si="872"/>
        <v>#DIV/0!</v>
      </c>
      <c r="FN1116" s="783" t="e">
        <f t="shared" si="873"/>
        <v>#DIV/0!</v>
      </c>
    </row>
    <row r="1117" spans="12:170" ht="18" customHeight="1">
      <c r="L1117" s="171" t="e">
        <f>(VLOOKUP($G1117,Depth_Lookup!$A$3:$J$410,10,FALSE))+(H1117/100)</f>
        <v>#N/A</v>
      </c>
      <c r="M1117" s="171" t="e">
        <f>(VLOOKUP($G1117,Depth_Lookup!$A$3:$J$410,10,FALSE))+(I1117/100)</f>
        <v>#N/A</v>
      </c>
      <c r="ED1117" s="135" t="s">
        <v>2517</v>
      </c>
      <c r="EI1117" s="218"/>
      <c r="EZ1117" s="192" t="e">
        <f t="shared" si="862"/>
        <v>#DIV/0!</v>
      </c>
      <c r="FA1117" s="192" t="e">
        <f t="shared" si="863"/>
        <v>#DIV/0!</v>
      </c>
      <c r="FB1117" s="192" t="e">
        <f t="shared" si="864"/>
        <v>#DIV/0!</v>
      </c>
      <c r="FC1117" s="192" t="e">
        <f t="shared" si="865"/>
        <v>#DIV/0!</v>
      </c>
      <c r="FD1117" s="192" t="e">
        <f t="shared" si="866"/>
        <v>#DIV/0!</v>
      </c>
      <c r="FE1117" s="193" t="e">
        <f t="shared" si="867"/>
        <v>#DIV/0!</v>
      </c>
      <c r="FF1117" s="194" t="e">
        <f t="shared" si="868"/>
        <v>#DIV/0!</v>
      </c>
      <c r="FJ1117" s="779" t="e">
        <f t="shared" si="869"/>
        <v>#DIV/0!</v>
      </c>
      <c r="FK1117" s="779" t="e">
        <f t="shared" si="870"/>
        <v>#DIV/0!</v>
      </c>
      <c r="FL1117" s="780" t="e">
        <f t="shared" si="871"/>
        <v>#DIV/0!</v>
      </c>
      <c r="FM1117" s="169" t="e">
        <f t="shared" si="872"/>
        <v>#DIV/0!</v>
      </c>
      <c r="FN1117" s="783" t="e">
        <f t="shared" si="873"/>
        <v>#DIV/0!</v>
      </c>
    </row>
    <row r="1118" spans="12:170" ht="18" customHeight="1">
      <c r="L1118" s="171" t="e">
        <f>(VLOOKUP($G1118,Depth_Lookup!$A$3:$J$410,10,FALSE))+(H1118/100)</f>
        <v>#N/A</v>
      </c>
      <c r="M1118" s="171" t="e">
        <f>(VLOOKUP($G1118,Depth_Lookup!$A$3:$J$410,10,FALSE))+(I1118/100)</f>
        <v>#N/A</v>
      </c>
      <c r="ED1118" s="135" t="s">
        <v>2517</v>
      </c>
      <c r="EI1118" s="218"/>
      <c r="EZ1118" s="192" t="e">
        <f t="shared" si="862"/>
        <v>#DIV/0!</v>
      </c>
      <c r="FA1118" s="192" t="e">
        <f t="shared" si="863"/>
        <v>#DIV/0!</v>
      </c>
      <c r="FB1118" s="192" t="e">
        <f t="shared" si="864"/>
        <v>#DIV/0!</v>
      </c>
      <c r="FC1118" s="192" t="e">
        <f t="shared" si="865"/>
        <v>#DIV/0!</v>
      </c>
      <c r="FD1118" s="192" t="e">
        <f t="shared" si="866"/>
        <v>#DIV/0!</v>
      </c>
      <c r="FE1118" s="193" t="e">
        <f t="shared" si="867"/>
        <v>#DIV/0!</v>
      </c>
      <c r="FF1118" s="194" t="e">
        <f t="shared" si="868"/>
        <v>#DIV/0!</v>
      </c>
      <c r="FJ1118" s="779" t="e">
        <f t="shared" si="869"/>
        <v>#DIV/0!</v>
      </c>
      <c r="FK1118" s="779" t="e">
        <f t="shared" si="870"/>
        <v>#DIV/0!</v>
      </c>
      <c r="FL1118" s="780" t="e">
        <f t="shared" si="871"/>
        <v>#DIV/0!</v>
      </c>
      <c r="FM1118" s="169" t="e">
        <f t="shared" si="872"/>
        <v>#DIV/0!</v>
      </c>
      <c r="FN1118" s="783" t="e">
        <f t="shared" si="873"/>
        <v>#DIV/0!</v>
      </c>
    </row>
    <row r="1119" spans="12:170" ht="18" customHeight="1">
      <c r="L1119" s="171" t="e">
        <f>(VLOOKUP($G1119,Depth_Lookup!$A$3:$J$410,10,FALSE))+(H1119/100)</f>
        <v>#N/A</v>
      </c>
      <c r="M1119" s="171" t="e">
        <f>(VLOOKUP($G1119,Depth_Lookup!$A$3:$J$410,10,FALSE))+(I1119/100)</f>
        <v>#N/A</v>
      </c>
      <c r="ED1119" s="135" t="s">
        <v>2517</v>
      </c>
      <c r="EI1119" s="218"/>
      <c r="EZ1119" s="192" t="e">
        <f t="shared" si="862"/>
        <v>#DIV/0!</v>
      </c>
      <c r="FA1119" s="192" t="e">
        <f t="shared" si="863"/>
        <v>#DIV/0!</v>
      </c>
      <c r="FB1119" s="192" t="e">
        <f t="shared" si="864"/>
        <v>#DIV/0!</v>
      </c>
      <c r="FC1119" s="192" t="e">
        <f t="shared" si="865"/>
        <v>#DIV/0!</v>
      </c>
      <c r="FD1119" s="192" t="e">
        <f t="shared" si="866"/>
        <v>#DIV/0!</v>
      </c>
      <c r="FE1119" s="193" t="e">
        <f t="shared" si="867"/>
        <v>#DIV/0!</v>
      </c>
      <c r="FF1119" s="194" t="e">
        <f t="shared" si="868"/>
        <v>#DIV/0!</v>
      </c>
      <c r="FJ1119" s="779" t="e">
        <f t="shared" si="869"/>
        <v>#DIV/0!</v>
      </c>
      <c r="FK1119" s="779" t="e">
        <f t="shared" si="870"/>
        <v>#DIV/0!</v>
      </c>
      <c r="FL1119" s="780" t="e">
        <f t="shared" si="871"/>
        <v>#DIV/0!</v>
      </c>
      <c r="FM1119" s="169" t="e">
        <f t="shared" si="872"/>
        <v>#DIV/0!</v>
      </c>
      <c r="FN1119" s="783" t="e">
        <f t="shared" si="873"/>
        <v>#DIV/0!</v>
      </c>
    </row>
    <row r="1120" spans="12:170" ht="18" customHeight="1">
      <c r="L1120" s="171" t="e">
        <f>(VLOOKUP($G1120,Depth_Lookup!$A$3:$J$410,10,FALSE))+(H1120/100)</f>
        <v>#N/A</v>
      </c>
      <c r="M1120" s="171" t="e">
        <f>(VLOOKUP($G1120,Depth_Lookup!$A$3:$J$410,10,FALSE))+(I1120/100)</f>
        <v>#N/A</v>
      </c>
      <c r="ED1120" s="135" t="s">
        <v>2517</v>
      </c>
      <c r="EI1120" s="218"/>
      <c r="EZ1120" s="192" t="e">
        <f t="shared" si="862"/>
        <v>#DIV/0!</v>
      </c>
      <c r="FA1120" s="192" t="e">
        <f t="shared" si="863"/>
        <v>#DIV/0!</v>
      </c>
      <c r="FB1120" s="192" t="e">
        <f t="shared" si="864"/>
        <v>#DIV/0!</v>
      </c>
      <c r="FC1120" s="192" t="e">
        <f t="shared" si="865"/>
        <v>#DIV/0!</v>
      </c>
      <c r="FD1120" s="192" t="e">
        <f t="shared" si="866"/>
        <v>#DIV/0!</v>
      </c>
      <c r="FE1120" s="193" t="e">
        <f t="shared" si="867"/>
        <v>#DIV/0!</v>
      </c>
      <c r="FF1120" s="194" t="e">
        <f t="shared" si="868"/>
        <v>#DIV/0!</v>
      </c>
      <c r="FJ1120" s="779" t="e">
        <f t="shared" si="869"/>
        <v>#DIV/0!</v>
      </c>
      <c r="FK1120" s="779" t="e">
        <f t="shared" si="870"/>
        <v>#DIV/0!</v>
      </c>
      <c r="FL1120" s="780" t="e">
        <f t="shared" si="871"/>
        <v>#DIV/0!</v>
      </c>
      <c r="FM1120" s="169" t="e">
        <f t="shared" si="872"/>
        <v>#DIV/0!</v>
      </c>
      <c r="FN1120" s="783" t="e">
        <f t="shared" si="873"/>
        <v>#DIV/0!</v>
      </c>
    </row>
    <row r="1121" spans="12:170" ht="18" customHeight="1">
      <c r="L1121" s="171" t="e">
        <f>(VLOOKUP($G1121,Depth_Lookup!$A$3:$J$410,10,FALSE))+(H1121/100)</f>
        <v>#N/A</v>
      </c>
      <c r="M1121" s="171" t="e">
        <f>(VLOOKUP($G1121,Depth_Lookup!$A$3:$J$410,10,FALSE))+(I1121/100)</f>
        <v>#N/A</v>
      </c>
      <c r="ED1121" s="135" t="s">
        <v>2517</v>
      </c>
      <c r="EI1121" s="218"/>
      <c r="EZ1121" s="192" t="e">
        <f t="shared" si="862"/>
        <v>#DIV/0!</v>
      </c>
      <c r="FA1121" s="192" t="e">
        <f t="shared" si="863"/>
        <v>#DIV/0!</v>
      </c>
      <c r="FB1121" s="192" t="e">
        <f t="shared" si="864"/>
        <v>#DIV/0!</v>
      </c>
      <c r="FC1121" s="192" t="e">
        <f t="shared" si="865"/>
        <v>#DIV/0!</v>
      </c>
      <c r="FD1121" s="192" t="e">
        <f t="shared" si="866"/>
        <v>#DIV/0!</v>
      </c>
      <c r="FE1121" s="193" t="e">
        <f t="shared" si="867"/>
        <v>#DIV/0!</v>
      </c>
      <c r="FF1121" s="194" t="e">
        <f t="shared" si="868"/>
        <v>#DIV/0!</v>
      </c>
      <c r="FJ1121" s="779" t="e">
        <f t="shared" si="869"/>
        <v>#DIV/0!</v>
      </c>
      <c r="FK1121" s="779" t="e">
        <f t="shared" si="870"/>
        <v>#DIV/0!</v>
      </c>
      <c r="FL1121" s="780" t="e">
        <f t="shared" si="871"/>
        <v>#DIV/0!</v>
      </c>
      <c r="FM1121" s="169" t="e">
        <f t="shared" si="872"/>
        <v>#DIV/0!</v>
      </c>
      <c r="FN1121" s="783" t="e">
        <f t="shared" si="873"/>
        <v>#DIV/0!</v>
      </c>
    </row>
    <row r="1122" spans="12:170" ht="18" customHeight="1">
      <c r="L1122" s="171" t="e">
        <f>(VLOOKUP($G1122,Depth_Lookup!$A$3:$J$410,10,FALSE))+(H1122/100)</f>
        <v>#N/A</v>
      </c>
      <c r="M1122" s="171" t="e">
        <f>(VLOOKUP($G1122,Depth_Lookup!$A$3:$J$410,10,FALSE))+(I1122/100)</f>
        <v>#N/A</v>
      </c>
      <c r="ED1122" s="135" t="s">
        <v>2517</v>
      </c>
      <c r="EI1122" s="218"/>
      <c r="EZ1122" s="192" t="e">
        <f t="shared" si="862"/>
        <v>#DIV/0!</v>
      </c>
      <c r="FA1122" s="192" t="e">
        <f t="shared" si="863"/>
        <v>#DIV/0!</v>
      </c>
      <c r="FB1122" s="192" t="e">
        <f t="shared" si="864"/>
        <v>#DIV/0!</v>
      </c>
      <c r="FC1122" s="192" t="e">
        <f t="shared" si="865"/>
        <v>#DIV/0!</v>
      </c>
      <c r="FD1122" s="192" t="e">
        <f t="shared" si="866"/>
        <v>#DIV/0!</v>
      </c>
      <c r="FE1122" s="193" t="e">
        <f t="shared" si="867"/>
        <v>#DIV/0!</v>
      </c>
      <c r="FF1122" s="194" t="e">
        <f t="shared" si="868"/>
        <v>#DIV/0!</v>
      </c>
      <c r="FJ1122" s="779" t="e">
        <f t="shared" si="869"/>
        <v>#DIV/0!</v>
      </c>
      <c r="FK1122" s="779" t="e">
        <f t="shared" si="870"/>
        <v>#DIV/0!</v>
      </c>
      <c r="FL1122" s="780" t="e">
        <f t="shared" si="871"/>
        <v>#DIV/0!</v>
      </c>
      <c r="FM1122" s="169" t="e">
        <f t="shared" si="872"/>
        <v>#DIV/0!</v>
      </c>
      <c r="FN1122" s="783" t="e">
        <f t="shared" si="873"/>
        <v>#DIV/0!</v>
      </c>
    </row>
    <row r="1123" spans="12:170" ht="18" customHeight="1">
      <c r="L1123" s="171" t="e">
        <f>(VLOOKUP($G1123,Depth_Lookup!$A$3:$J$410,10,FALSE))+(H1123/100)</f>
        <v>#N/A</v>
      </c>
      <c r="M1123" s="171" t="e">
        <f>(VLOOKUP($G1123,Depth_Lookup!$A$3:$J$410,10,FALSE))+(I1123/100)</f>
        <v>#N/A</v>
      </c>
      <c r="ED1123" s="135" t="s">
        <v>2517</v>
      </c>
      <c r="EI1123" s="218"/>
      <c r="EZ1123" s="192" t="e">
        <f t="shared" si="862"/>
        <v>#DIV/0!</v>
      </c>
      <c r="FA1123" s="192" t="e">
        <f t="shared" si="863"/>
        <v>#DIV/0!</v>
      </c>
      <c r="FB1123" s="192" t="e">
        <f t="shared" si="864"/>
        <v>#DIV/0!</v>
      </c>
      <c r="FC1123" s="192" t="e">
        <f t="shared" si="865"/>
        <v>#DIV/0!</v>
      </c>
      <c r="FD1123" s="192" t="e">
        <f t="shared" si="866"/>
        <v>#DIV/0!</v>
      </c>
      <c r="FE1123" s="193" t="e">
        <f t="shared" si="867"/>
        <v>#DIV/0!</v>
      </c>
      <c r="FF1123" s="194" t="e">
        <f t="shared" si="868"/>
        <v>#DIV/0!</v>
      </c>
      <c r="FJ1123" s="779" t="e">
        <f t="shared" si="869"/>
        <v>#DIV/0!</v>
      </c>
      <c r="FK1123" s="779" t="e">
        <f t="shared" si="870"/>
        <v>#DIV/0!</v>
      </c>
      <c r="FL1123" s="780" t="e">
        <f t="shared" si="871"/>
        <v>#DIV/0!</v>
      </c>
      <c r="FM1123" s="169" t="e">
        <f t="shared" si="872"/>
        <v>#DIV/0!</v>
      </c>
      <c r="FN1123" s="783" t="e">
        <f t="shared" si="873"/>
        <v>#DIV/0!</v>
      </c>
    </row>
    <row r="1124" spans="12:170" ht="18" customHeight="1">
      <c r="L1124" s="171" t="e">
        <f>(VLOOKUP($G1124,Depth_Lookup!$A$3:$J$410,10,FALSE))+(H1124/100)</f>
        <v>#N/A</v>
      </c>
      <c r="M1124" s="171" t="e">
        <f>(VLOOKUP($G1124,Depth_Lookup!$A$3:$J$410,10,FALSE))+(I1124/100)</f>
        <v>#N/A</v>
      </c>
      <c r="ED1124" s="135" t="s">
        <v>2517</v>
      </c>
      <c r="EI1124" s="218"/>
      <c r="EZ1124" s="192" t="e">
        <f t="shared" si="862"/>
        <v>#DIV/0!</v>
      </c>
      <c r="FA1124" s="192" t="e">
        <f t="shared" si="863"/>
        <v>#DIV/0!</v>
      </c>
      <c r="FB1124" s="192" t="e">
        <f t="shared" si="864"/>
        <v>#DIV/0!</v>
      </c>
      <c r="FC1124" s="192" t="e">
        <f t="shared" si="865"/>
        <v>#DIV/0!</v>
      </c>
      <c r="FD1124" s="192" t="e">
        <f t="shared" si="866"/>
        <v>#DIV/0!</v>
      </c>
      <c r="FE1124" s="193" t="e">
        <f t="shared" si="867"/>
        <v>#DIV/0!</v>
      </c>
      <c r="FF1124" s="194" t="e">
        <f t="shared" si="868"/>
        <v>#DIV/0!</v>
      </c>
      <c r="FJ1124" s="779" t="e">
        <f t="shared" si="869"/>
        <v>#DIV/0!</v>
      </c>
      <c r="FK1124" s="779" t="e">
        <f t="shared" si="870"/>
        <v>#DIV/0!</v>
      </c>
      <c r="FL1124" s="780" t="e">
        <f t="shared" si="871"/>
        <v>#DIV/0!</v>
      </c>
      <c r="FM1124" s="169" t="e">
        <f t="shared" si="872"/>
        <v>#DIV/0!</v>
      </c>
      <c r="FN1124" s="783" t="e">
        <f t="shared" si="873"/>
        <v>#DIV/0!</v>
      </c>
    </row>
    <row r="1125" spans="12:170" ht="18" customHeight="1">
      <c r="L1125" s="171" t="e">
        <f>(VLOOKUP($G1125,Depth_Lookup!$A$3:$J$410,10,FALSE))+(H1125/100)</f>
        <v>#N/A</v>
      </c>
      <c r="M1125" s="171" t="e">
        <f>(VLOOKUP($G1125,Depth_Lookup!$A$3:$J$410,10,FALSE))+(I1125/100)</f>
        <v>#N/A</v>
      </c>
      <c r="ED1125" s="135" t="s">
        <v>2517</v>
      </c>
      <c r="EI1125" s="218"/>
      <c r="EZ1125" s="192" t="e">
        <f t="shared" si="862"/>
        <v>#DIV/0!</v>
      </c>
      <c r="FA1125" s="192" t="e">
        <f t="shared" si="863"/>
        <v>#DIV/0!</v>
      </c>
      <c r="FB1125" s="192" t="e">
        <f t="shared" si="864"/>
        <v>#DIV/0!</v>
      </c>
      <c r="FC1125" s="192" t="e">
        <f t="shared" si="865"/>
        <v>#DIV/0!</v>
      </c>
      <c r="FD1125" s="192" t="e">
        <f t="shared" si="866"/>
        <v>#DIV/0!</v>
      </c>
      <c r="FE1125" s="193" t="e">
        <f t="shared" si="867"/>
        <v>#DIV/0!</v>
      </c>
      <c r="FF1125" s="194" t="e">
        <f t="shared" si="868"/>
        <v>#DIV/0!</v>
      </c>
      <c r="FJ1125" s="779" t="e">
        <f t="shared" si="869"/>
        <v>#DIV/0!</v>
      </c>
      <c r="FK1125" s="779" t="e">
        <f t="shared" si="870"/>
        <v>#DIV/0!</v>
      </c>
      <c r="FL1125" s="780" t="e">
        <f t="shared" si="871"/>
        <v>#DIV/0!</v>
      </c>
      <c r="FM1125" s="169" t="e">
        <f t="shared" si="872"/>
        <v>#DIV/0!</v>
      </c>
      <c r="FN1125" s="783" t="e">
        <f t="shared" si="873"/>
        <v>#DIV/0!</v>
      </c>
    </row>
    <row r="1126" spans="12:170" ht="18" customHeight="1">
      <c r="L1126" s="171" t="e">
        <f>(VLOOKUP($G1126,Depth_Lookup!$A$3:$J$410,10,FALSE))+(H1126/100)</f>
        <v>#N/A</v>
      </c>
      <c r="M1126" s="171" t="e">
        <f>(VLOOKUP($G1126,Depth_Lookup!$A$3:$J$410,10,FALSE))+(I1126/100)</f>
        <v>#N/A</v>
      </c>
      <c r="ED1126" s="135" t="s">
        <v>2517</v>
      </c>
      <c r="EI1126" s="218"/>
      <c r="EZ1126" s="192" t="e">
        <f t="shared" si="862"/>
        <v>#DIV/0!</v>
      </c>
      <c r="FA1126" s="192" t="e">
        <f t="shared" si="863"/>
        <v>#DIV/0!</v>
      </c>
      <c r="FB1126" s="192" t="e">
        <f t="shared" si="864"/>
        <v>#DIV/0!</v>
      </c>
      <c r="FC1126" s="192" t="e">
        <f t="shared" si="865"/>
        <v>#DIV/0!</v>
      </c>
      <c r="FD1126" s="192" t="e">
        <f t="shared" si="866"/>
        <v>#DIV/0!</v>
      </c>
      <c r="FE1126" s="193" t="e">
        <f t="shared" si="867"/>
        <v>#DIV/0!</v>
      </c>
      <c r="FF1126" s="194" t="e">
        <f t="shared" si="868"/>
        <v>#DIV/0!</v>
      </c>
      <c r="FJ1126" s="779" t="e">
        <f t="shared" si="869"/>
        <v>#DIV/0!</v>
      </c>
      <c r="FK1126" s="779" t="e">
        <f t="shared" si="870"/>
        <v>#DIV/0!</v>
      </c>
      <c r="FL1126" s="780" t="e">
        <f t="shared" si="871"/>
        <v>#DIV/0!</v>
      </c>
      <c r="FM1126" s="169" t="e">
        <f t="shared" si="872"/>
        <v>#DIV/0!</v>
      </c>
      <c r="FN1126" s="783" t="e">
        <f t="shared" si="873"/>
        <v>#DIV/0!</v>
      </c>
    </row>
    <row r="1127" spans="12:170" ht="18" customHeight="1">
      <c r="L1127" s="171" t="e">
        <f>(VLOOKUP($G1127,Depth_Lookup!$A$3:$J$410,10,FALSE))+(H1127/100)</f>
        <v>#N/A</v>
      </c>
      <c r="M1127" s="171" t="e">
        <f>(VLOOKUP($G1127,Depth_Lookup!$A$3:$J$410,10,FALSE))+(I1127/100)</f>
        <v>#N/A</v>
      </c>
      <c r="ED1127" s="135" t="s">
        <v>2517</v>
      </c>
      <c r="EI1127" s="218"/>
      <c r="EZ1127" s="192" t="e">
        <f t="shared" si="862"/>
        <v>#DIV/0!</v>
      </c>
      <c r="FA1127" s="192" t="e">
        <f t="shared" si="863"/>
        <v>#DIV/0!</v>
      </c>
      <c r="FB1127" s="192" t="e">
        <f t="shared" si="864"/>
        <v>#DIV/0!</v>
      </c>
      <c r="FC1127" s="192" t="e">
        <f t="shared" si="865"/>
        <v>#DIV/0!</v>
      </c>
      <c r="FD1127" s="192" t="e">
        <f t="shared" si="866"/>
        <v>#DIV/0!</v>
      </c>
      <c r="FE1127" s="193" t="e">
        <f t="shared" si="867"/>
        <v>#DIV/0!</v>
      </c>
      <c r="FF1127" s="194" t="e">
        <f t="shared" si="868"/>
        <v>#DIV/0!</v>
      </c>
      <c r="FJ1127" s="779" t="e">
        <f t="shared" si="869"/>
        <v>#DIV/0!</v>
      </c>
      <c r="FK1127" s="779" t="e">
        <f t="shared" si="870"/>
        <v>#DIV/0!</v>
      </c>
      <c r="FL1127" s="780" t="e">
        <f t="shared" si="871"/>
        <v>#DIV/0!</v>
      </c>
      <c r="FM1127" s="169" t="e">
        <f t="shared" si="872"/>
        <v>#DIV/0!</v>
      </c>
      <c r="FN1127" s="783" t="e">
        <f t="shared" si="873"/>
        <v>#DIV/0!</v>
      </c>
    </row>
    <row r="1128" spans="12:170" ht="18" customHeight="1">
      <c r="L1128" s="171" t="e">
        <f>(VLOOKUP($G1128,Depth_Lookup!$A$3:$J$410,10,FALSE))+(H1128/100)</f>
        <v>#N/A</v>
      </c>
      <c r="M1128" s="171" t="e">
        <f>(VLOOKUP($G1128,Depth_Lookup!$A$3:$J$410,10,FALSE))+(I1128/100)</f>
        <v>#N/A</v>
      </c>
      <c r="ED1128" s="135" t="s">
        <v>2517</v>
      </c>
      <c r="EI1128" s="218"/>
      <c r="EZ1128" s="192" t="e">
        <f t="shared" si="862"/>
        <v>#DIV/0!</v>
      </c>
      <c r="FA1128" s="192" t="e">
        <f t="shared" si="863"/>
        <v>#DIV/0!</v>
      </c>
      <c r="FB1128" s="192" t="e">
        <f t="shared" si="864"/>
        <v>#DIV/0!</v>
      </c>
      <c r="FC1128" s="192" t="e">
        <f t="shared" si="865"/>
        <v>#DIV/0!</v>
      </c>
      <c r="FD1128" s="192" t="e">
        <f t="shared" si="866"/>
        <v>#DIV/0!</v>
      </c>
      <c r="FE1128" s="193" t="e">
        <f t="shared" si="867"/>
        <v>#DIV/0!</v>
      </c>
      <c r="FF1128" s="194" t="e">
        <f t="shared" si="868"/>
        <v>#DIV/0!</v>
      </c>
      <c r="FJ1128" s="779" t="e">
        <f t="shared" si="869"/>
        <v>#DIV/0!</v>
      </c>
      <c r="FK1128" s="779" t="e">
        <f t="shared" si="870"/>
        <v>#DIV/0!</v>
      </c>
      <c r="FL1128" s="780" t="e">
        <f t="shared" si="871"/>
        <v>#DIV/0!</v>
      </c>
      <c r="FM1128" s="169" t="e">
        <f t="shared" si="872"/>
        <v>#DIV/0!</v>
      </c>
      <c r="FN1128" s="783" t="e">
        <f t="shared" si="873"/>
        <v>#DIV/0!</v>
      </c>
    </row>
    <row r="1129" spans="12:170" ht="18" customHeight="1">
      <c r="L1129" s="171" t="e">
        <f>(VLOOKUP($G1129,Depth_Lookup!$A$3:$J$410,10,FALSE))+(H1129/100)</f>
        <v>#N/A</v>
      </c>
      <c r="M1129" s="171" t="e">
        <f>(VLOOKUP($G1129,Depth_Lookup!$A$3:$J$410,10,FALSE))+(I1129/100)</f>
        <v>#N/A</v>
      </c>
      <c r="ED1129" s="135" t="s">
        <v>2517</v>
      </c>
      <c r="EI1129" s="218"/>
      <c r="EZ1129" s="192" t="e">
        <f t="shared" si="862"/>
        <v>#DIV/0!</v>
      </c>
      <c r="FA1129" s="192" t="e">
        <f t="shared" si="863"/>
        <v>#DIV/0!</v>
      </c>
      <c r="FB1129" s="192" t="e">
        <f t="shared" si="864"/>
        <v>#DIV/0!</v>
      </c>
      <c r="FC1129" s="192" t="e">
        <f t="shared" si="865"/>
        <v>#DIV/0!</v>
      </c>
      <c r="FD1129" s="192" t="e">
        <f t="shared" si="866"/>
        <v>#DIV/0!</v>
      </c>
      <c r="FE1129" s="193" t="e">
        <f t="shared" si="867"/>
        <v>#DIV/0!</v>
      </c>
      <c r="FF1129" s="194" t="e">
        <f t="shared" si="868"/>
        <v>#DIV/0!</v>
      </c>
      <c r="FJ1129" s="779" t="e">
        <f t="shared" si="869"/>
        <v>#DIV/0!</v>
      </c>
      <c r="FK1129" s="779" t="e">
        <f t="shared" si="870"/>
        <v>#DIV/0!</v>
      </c>
      <c r="FL1129" s="780" t="e">
        <f t="shared" si="871"/>
        <v>#DIV/0!</v>
      </c>
      <c r="FM1129" s="169" t="e">
        <f t="shared" si="872"/>
        <v>#DIV/0!</v>
      </c>
      <c r="FN1129" s="783" t="e">
        <f t="shared" si="873"/>
        <v>#DIV/0!</v>
      </c>
    </row>
    <row r="1130" spans="12:170" ht="18" customHeight="1">
      <c r="L1130" s="171" t="e">
        <f>(VLOOKUP($G1130,Depth_Lookup!$A$3:$J$410,10,FALSE))+(H1130/100)</f>
        <v>#N/A</v>
      </c>
      <c r="M1130" s="171" t="e">
        <f>(VLOOKUP($G1130,Depth_Lookup!$A$3:$J$410,10,FALSE))+(I1130/100)</f>
        <v>#N/A</v>
      </c>
      <c r="ED1130" s="135" t="s">
        <v>2517</v>
      </c>
      <c r="EI1130" s="218"/>
      <c r="EZ1130" s="192" t="e">
        <f t="shared" si="862"/>
        <v>#DIV/0!</v>
      </c>
      <c r="FA1130" s="192" t="e">
        <f t="shared" si="863"/>
        <v>#DIV/0!</v>
      </c>
      <c r="FB1130" s="192" t="e">
        <f t="shared" si="864"/>
        <v>#DIV/0!</v>
      </c>
      <c r="FC1130" s="192" t="e">
        <f t="shared" si="865"/>
        <v>#DIV/0!</v>
      </c>
      <c r="FD1130" s="192" t="e">
        <f t="shared" si="866"/>
        <v>#DIV/0!</v>
      </c>
      <c r="FE1130" s="193" t="e">
        <f t="shared" si="867"/>
        <v>#DIV/0!</v>
      </c>
      <c r="FF1130" s="194" t="e">
        <f t="shared" si="868"/>
        <v>#DIV/0!</v>
      </c>
      <c r="FJ1130" s="779" t="e">
        <f t="shared" si="869"/>
        <v>#DIV/0!</v>
      </c>
      <c r="FK1130" s="779" t="e">
        <f t="shared" si="870"/>
        <v>#DIV/0!</v>
      </c>
      <c r="FL1130" s="780" t="e">
        <f t="shared" si="871"/>
        <v>#DIV/0!</v>
      </c>
      <c r="FM1130" s="169" t="e">
        <f t="shared" si="872"/>
        <v>#DIV/0!</v>
      </c>
      <c r="FN1130" s="783" t="e">
        <f t="shared" si="873"/>
        <v>#DIV/0!</v>
      </c>
    </row>
    <row r="1131" spans="12:170" ht="18" customHeight="1">
      <c r="L1131" s="171" t="e">
        <f>(VLOOKUP($G1131,Depth_Lookup!$A$3:$J$410,10,FALSE))+(H1131/100)</f>
        <v>#N/A</v>
      </c>
      <c r="M1131" s="171" t="e">
        <f>(VLOOKUP($G1131,Depth_Lookup!$A$3:$J$410,10,FALSE))+(I1131/100)</f>
        <v>#N/A</v>
      </c>
      <c r="ED1131" s="135" t="s">
        <v>2517</v>
      </c>
      <c r="EI1131" s="218"/>
      <c r="EZ1131" s="192" t="e">
        <f t="shared" si="862"/>
        <v>#DIV/0!</v>
      </c>
      <c r="FA1131" s="192" t="e">
        <f t="shared" si="863"/>
        <v>#DIV/0!</v>
      </c>
      <c r="FB1131" s="192" t="e">
        <f t="shared" si="864"/>
        <v>#DIV/0!</v>
      </c>
      <c r="FC1131" s="192" t="e">
        <f t="shared" si="865"/>
        <v>#DIV/0!</v>
      </c>
      <c r="FD1131" s="192" t="e">
        <f t="shared" si="866"/>
        <v>#DIV/0!</v>
      </c>
      <c r="FE1131" s="193" t="e">
        <f t="shared" si="867"/>
        <v>#DIV/0!</v>
      </c>
      <c r="FF1131" s="194" t="e">
        <f t="shared" si="868"/>
        <v>#DIV/0!</v>
      </c>
      <c r="FJ1131" s="779" t="e">
        <f t="shared" si="869"/>
        <v>#DIV/0!</v>
      </c>
      <c r="FK1131" s="779" t="e">
        <f t="shared" si="870"/>
        <v>#DIV/0!</v>
      </c>
      <c r="FL1131" s="780" t="e">
        <f t="shared" si="871"/>
        <v>#DIV/0!</v>
      </c>
      <c r="FM1131" s="169" t="e">
        <f t="shared" si="872"/>
        <v>#DIV/0!</v>
      </c>
      <c r="FN1131" s="783" t="e">
        <f t="shared" si="873"/>
        <v>#DIV/0!</v>
      </c>
    </row>
    <row r="1132" spans="12:170" ht="18" customHeight="1">
      <c r="L1132" s="171" t="e">
        <f>(VLOOKUP($G1132,Depth_Lookup!$A$3:$J$410,10,FALSE))+(H1132/100)</f>
        <v>#N/A</v>
      </c>
      <c r="M1132" s="171" t="e">
        <f>(VLOOKUP($G1132,Depth_Lookup!$A$3:$J$410,10,FALSE))+(I1132/100)</f>
        <v>#N/A</v>
      </c>
      <c r="ED1132" s="135" t="s">
        <v>2517</v>
      </c>
      <c r="EI1132" s="218"/>
      <c r="EZ1132" s="192" t="e">
        <f t="shared" si="862"/>
        <v>#DIV/0!</v>
      </c>
      <c r="FA1132" s="192" t="e">
        <f t="shared" si="863"/>
        <v>#DIV/0!</v>
      </c>
      <c r="FB1132" s="192" t="e">
        <f t="shared" si="864"/>
        <v>#DIV/0!</v>
      </c>
      <c r="FC1132" s="192" t="e">
        <f t="shared" si="865"/>
        <v>#DIV/0!</v>
      </c>
      <c r="FD1132" s="192" t="e">
        <f t="shared" si="866"/>
        <v>#DIV/0!</v>
      </c>
      <c r="FE1132" s="193" t="e">
        <f t="shared" si="867"/>
        <v>#DIV/0!</v>
      </c>
      <c r="FF1132" s="194" t="e">
        <f t="shared" si="868"/>
        <v>#DIV/0!</v>
      </c>
      <c r="FJ1132" s="779" t="e">
        <f t="shared" si="869"/>
        <v>#DIV/0!</v>
      </c>
      <c r="FK1132" s="779" t="e">
        <f t="shared" si="870"/>
        <v>#DIV/0!</v>
      </c>
      <c r="FL1132" s="780" t="e">
        <f t="shared" si="871"/>
        <v>#DIV/0!</v>
      </c>
      <c r="FM1132" s="169" t="e">
        <f t="shared" si="872"/>
        <v>#DIV/0!</v>
      </c>
      <c r="FN1132" s="783" t="e">
        <f t="shared" si="873"/>
        <v>#DIV/0!</v>
      </c>
    </row>
    <row r="1133" spans="12:170" ht="18" customHeight="1">
      <c r="L1133" s="171" t="e">
        <f>(VLOOKUP($G1133,Depth_Lookup!$A$3:$J$410,10,FALSE))+(H1133/100)</f>
        <v>#N/A</v>
      </c>
      <c r="M1133" s="171" t="e">
        <f>(VLOOKUP($G1133,Depth_Lookup!$A$3:$J$410,10,FALSE))+(I1133/100)</f>
        <v>#N/A</v>
      </c>
      <c r="ED1133" s="135" t="s">
        <v>2517</v>
      </c>
      <c r="EI1133" s="218"/>
      <c r="EZ1133" s="192" t="e">
        <f t="shared" si="862"/>
        <v>#DIV/0!</v>
      </c>
      <c r="FA1133" s="192" t="e">
        <f t="shared" si="863"/>
        <v>#DIV/0!</v>
      </c>
      <c r="FB1133" s="192" t="e">
        <f t="shared" si="864"/>
        <v>#DIV/0!</v>
      </c>
      <c r="FC1133" s="192" t="e">
        <f t="shared" si="865"/>
        <v>#DIV/0!</v>
      </c>
      <c r="FD1133" s="192" t="e">
        <f t="shared" si="866"/>
        <v>#DIV/0!</v>
      </c>
      <c r="FE1133" s="193" t="e">
        <f t="shared" si="867"/>
        <v>#DIV/0!</v>
      </c>
      <c r="FF1133" s="194" t="e">
        <f t="shared" si="868"/>
        <v>#DIV/0!</v>
      </c>
      <c r="FJ1133" s="779" t="e">
        <f t="shared" si="869"/>
        <v>#DIV/0!</v>
      </c>
      <c r="FK1133" s="779" t="e">
        <f t="shared" si="870"/>
        <v>#DIV/0!</v>
      </c>
      <c r="FL1133" s="780" t="e">
        <f t="shared" si="871"/>
        <v>#DIV/0!</v>
      </c>
      <c r="FM1133" s="169" t="e">
        <f t="shared" si="872"/>
        <v>#DIV/0!</v>
      </c>
      <c r="FN1133" s="783" t="e">
        <f t="shared" si="873"/>
        <v>#DIV/0!</v>
      </c>
    </row>
    <row r="1134" spans="12:170" ht="18" customHeight="1">
      <c r="L1134" s="171" t="e">
        <f>(VLOOKUP($G1134,Depth_Lookup!$A$3:$J$410,10,FALSE))+(H1134/100)</f>
        <v>#N/A</v>
      </c>
      <c r="M1134" s="171" t="e">
        <f>(VLOOKUP($G1134,Depth_Lookup!$A$3:$J$410,10,FALSE))+(I1134/100)</f>
        <v>#N/A</v>
      </c>
      <c r="ED1134" s="135" t="s">
        <v>2517</v>
      </c>
      <c r="EI1134" s="218"/>
      <c r="EZ1134" s="192" t="e">
        <f t="shared" si="862"/>
        <v>#DIV/0!</v>
      </c>
      <c r="FA1134" s="192" t="e">
        <f t="shared" si="863"/>
        <v>#DIV/0!</v>
      </c>
      <c r="FB1134" s="192" t="e">
        <f t="shared" si="864"/>
        <v>#DIV/0!</v>
      </c>
      <c r="FC1134" s="192" t="e">
        <f t="shared" si="865"/>
        <v>#DIV/0!</v>
      </c>
      <c r="FD1134" s="192" t="e">
        <f t="shared" si="866"/>
        <v>#DIV/0!</v>
      </c>
      <c r="FE1134" s="193" t="e">
        <f t="shared" si="867"/>
        <v>#DIV/0!</v>
      </c>
      <c r="FF1134" s="194" t="e">
        <f t="shared" si="868"/>
        <v>#DIV/0!</v>
      </c>
      <c r="FJ1134" s="779" t="e">
        <f t="shared" si="869"/>
        <v>#DIV/0!</v>
      </c>
      <c r="FK1134" s="779" t="e">
        <f t="shared" si="870"/>
        <v>#DIV/0!</v>
      </c>
      <c r="FL1134" s="780" t="e">
        <f t="shared" si="871"/>
        <v>#DIV/0!</v>
      </c>
      <c r="FM1134" s="169" t="e">
        <f t="shared" si="872"/>
        <v>#DIV/0!</v>
      </c>
      <c r="FN1134" s="783" t="e">
        <f t="shared" si="873"/>
        <v>#DIV/0!</v>
      </c>
    </row>
    <row r="1135" spans="12:170" ht="18" customHeight="1">
      <c r="L1135" s="171" t="e">
        <f>(VLOOKUP($G1135,Depth_Lookup!$A$3:$J$410,10,FALSE))+(H1135/100)</f>
        <v>#N/A</v>
      </c>
      <c r="M1135" s="171" t="e">
        <f>(VLOOKUP($G1135,Depth_Lookup!$A$3:$J$410,10,FALSE))+(I1135/100)</f>
        <v>#N/A</v>
      </c>
      <c r="ED1135" s="135" t="s">
        <v>2517</v>
      </c>
      <c r="EI1135" s="218"/>
      <c r="EZ1135" s="192" t="e">
        <f t="shared" si="862"/>
        <v>#DIV/0!</v>
      </c>
      <c r="FA1135" s="192" t="e">
        <f t="shared" si="863"/>
        <v>#DIV/0!</v>
      </c>
      <c r="FB1135" s="192" t="e">
        <f t="shared" si="864"/>
        <v>#DIV/0!</v>
      </c>
      <c r="FC1135" s="192" t="e">
        <f t="shared" si="865"/>
        <v>#DIV/0!</v>
      </c>
      <c r="FD1135" s="192" t="e">
        <f t="shared" si="866"/>
        <v>#DIV/0!</v>
      </c>
      <c r="FE1135" s="193" t="e">
        <f t="shared" si="867"/>
        <v>#DIV/0!</v>
      </c>
      <c r="FF1135" s="194" t="e">
        <f t="shared" si="868"/>
        <v>#DIV/0!</v>
      </c>
      <c r="FJ1135" s="779" t="e">
        <f t="shared" si="869"/>
        <v>#DIV/0!</v>
      </c>
      <c r="FK1135" s="779" t="e">
        <f t="shared" si="870"/>
        <v>#DIV/0!</v>
      </c>
      <c r="FL1135" s="780" t="e">
        <f t="shared" si="871"/>
        <v>#DIV/0!</v>
      </c>
      <c r="FM1135" s="169" t="e">
        <f t="shared" si="872"/>
        <v>#DIV/0!</v>
      </c>
      <c r="FN1135" s="783" t="e">
        <f t="shared" si="873"/>
        <v>#DIV/0!</v>
      </c>
    </row>
    <row r="1136" spans="12:170" ht="18" customHeight="1">
      <c r="ED1136" s="135" t="s">
        <v>2517</v>
      </c>
      <c r="EI1136" s="218"/>
      <c r="EZ1136" s="192" t="e">
        <f t="shared" si="862"/>
        <v>#DIV/0!</v>
      </c>
      <c r="FA1136" s="192" t="e">
        <f t="shared" si="863"/>
        <v>#DIV/0!</v>
      </c>
      <c r="FB1136" s="192" t="e">
        <f t="shared" si="864"/>
        <v>#DIV/0!</v>
      </c>
      <c r="FC1136" s="192" t="e">
        <f t="shared" si="865"/>
        <v>#DIV/0!</v>
      </c>
      <c r="FD1136" s="192" t="e">
        <f t="shared" si="866"/>
        <v>#DIV/0!</v>
      </c>
      <c r="FE1136" s="193" t="e">
        <f t="shared" si="867"/>
        <v>#DIV/0!</v>
      </c>
      <c r="FF1136" s="194" t="e">
        <f t="shared" si="868"/>
        <v>#DIV/0!</v>
      </c>
      <c r="FJ1136" s="779" t="e">
        <f t="shared" si="869"/>
        <v>#DIV/0!</v>
      </c>
      <c r="FK1136" s="779" t="e">
        <f t="shared" si="870"/>
        <v>#DIV/0!</v>
      </c>
      <c r="FL1136" s="780" t="e">
        <f t="shared" si="871"/>
        <v>#DIV/0!</v>
      </c>
      <c r="FM1136" s="169" t="e">
        <f t="shared" si="872"/>
        <v>#DIV/0!</v>
      </c>
      <c r="FN1136" s="783" t="e">
        <f t="shared" si="873"/>
        <v>#DIV/0!</v>
      </c>
    </row>
    <row r="1137" spans="134:170" ht="18" customHeight="1">
      <c r="ED1137" s="135" t="s">
        <v>2517</v>
      </c>
      <c r="EI1137" s="218"/>
      <c r="EZ1137" s="192" t="e">
        <f t="shared" si="862"/>
        <v>#DIV/0!</v>
      </c>
      <c r="FA1137" s="192" t="e">
        <f t="shared" si="863"/>
        <v>#DIV/0!</v>
      </c>
      <c r="FB1137" s="192" t="e">
        <f t="shared" si="864"/>
        <v>#DIV/0!</v>
      </c>
      <c r="FC1137" s="192" t="e">
        <f t="shared" si="865"/>
        <v>#DIV/0!</v>
      </c>
      <c r="FD1137" s="192" t="e">
        <f t="shared" si="866"/>
        <v>#DIV/0!</v>
      </c>
      <c r="FE1137" s="193" t="e">
        <f t="shared" si="867"/>
        <v>#DIV/0!</v>
      </c>
      <c r="FF1137" s="194" t="e">
        <f t="shared" si="868"/>
        <v>#DIV/0!</v>
      </c>
      <c r="FJ1137" s="779" t="e">
        <f t="shared" si="869"/>
        <v>#DIV/0!</v>
      </c>
      <c r="FK1137" s="779" t="e">
        <f t="shared" si="870"/>
        <v>#DIV/0!</v>
      </c>
      <c r="FL1137" s="780" t="e">
        <f t="shared" si="871"/>
        <v>#DIV/0!</v>
      </c>
      <c r="FM1137" s="169" t="e">
        <f t="shared" si="872"/>
        <v>#DIV/0!</v>
      </c>
      <c r="FN1137" s="783" t="e">
        <f t="shared" si="873"/>
        <v>#DIV/0!</v>
      </c>
    </row>
    <row r="1138" spans="134:170" ht="18" customHeight="1">
      <c r="ED1138" s="135" t="s">
        <v>2517</v>
      </c>
      <c r="EI1138" s="218"/>
      <c r="EZ1138" s="192" t="e">
        <f t="shared" si="862"/>
        <v>#DIV/0!</v>
      </c>
      <c r="FA1138" s="192" t="e">
        <f t="shared" si="863"/>
        <v>#DIV/0!</v>
      </c>
      <c r="FB1138" s="192" t="e">
        <f t="shared" si="864"/>
        <v>#DIV/0!</v>
      </c>
      <c r="FC1138" s="192" t="e">
        <f t="shared" si="865"/>
        <v>#DIV/0!</v>
      </c>
      <c r="FD1138" s="192" t="e">
        <f t="shared" si="866"/>
        <v>#DIV/0!</v>
      </c>
      <c r="FE1138" s="193" t="e">
        <f t="shared" si="867"/>
        <v>#DIV/0!</v>
      </c>
      <c r="FF1138" s="194" t="e">
        <f t="shared" si="868"/>
        <v>#DIV/0!</v>
      </c>
      <c r="FJ1138" s="779" t="e">
        <f t="shared" si="869"/>
        <v>#DIV/0!</v>
      </c>
      <c r="FK1138" s="779" t="e">
        <f t="shared" si="870"/>
        <v>#DIV/0!</v>
      </c>
      <c r="FL1138" s="780" t="e">
        <f t="shared" si="871"/>
        <v>#DIV/0!</v>
      </c>
      <c r="FM1138" s="169" t="e">
        <f t="shared" si="872"/>
        <v>#DIV/0!</v>
      </c>
      <c r="FN1138" s="783" t="e">
        <f t="shared" si="873"/>
        <v>#DIV/0!</v>
      </c>
    </row>
    <row r="1139" spans="134:170" ht="18" customHeight="1">
      <c r="ED1139" s="135" t="s">
        <v>2517</v>
      </c>
      <c r="EI1139" s="218"/>
      <c r="EZ1139" s="192" t="e">
        <f t="shared" si="862"/>
        <v>#DIV/0!</v>
      </c>
      <c r="FA1139" s="192" t="e">
        <f t="shared" si="863"/>
        <v>#DIV/0!</v>
      </c>
      <c r="FB1139" s="192" t="e">
        <f t="shared" si="864"/>
        <v>#DIV/0!</v>
      </c>
      <c r="FC1139" s="192" t="e">
        <f t="shared" si="865"/>
        <v>#DIV/0!</v>
      </c>
      <c r="FD1139" s="192" t="e">
        <f t="shared" si="866"/>
        <v>#DIV/0!</v>
      </c>
      <c r="FE1139" s="193" t="e">
        <f t="shared" si="867"/>
        <v>#DIV/0!</v>
      </c>
      <c r="FF1139" s="194" t="e">
        <f t="shared" si="868"/>
        <v>#DIV/0!</v>
      </c>
      <c r="FJ1139" s="779" t="e">
        <f t="shared" si="869"/>
        <v>#DIV/0!</v>
      </c>
      <c r="FK1139" s="779" t="e">
        <f t="shared" si="870"/>
        <v>#DIV/0!</v>
      </c>
      <c r="FL1139" s="780" t="e">
        <f t="shared" si="871"/>
        <v>#DIV/0!</v>
      </c>
      <c r="FM1139" s="169" t="e">
        <f t="shared" si="872"/>
        <v>#DIV/0!</v>
      </c>
      <c r="FN1139" s="783" t="e">
        <f t="shared" si="873"/>
        <v>#DIV/0!</v>
      </c>
    </row>
    <row r="1140" spans="134:170" ht="18" customHeight="1">
      <c r="ED1140" s="135" t="s">
        <v>2517</v>
      </c>
      <c r="EI1140" s="218"/>
      <c r="EZ1140" s="192" t="e">
        <f t="shared" si="862"/>
        <v>#DIV/0!</v>
      </c>
      <c r="FA1140" s="192" t="e">
        <f t="shared" si="863"/>
        <v>#DIV/0!</v>
      </c>
      <c r="FB1140" s="192" t="e">
        <f t="shared" si="864"/>
        <v>#DIV/0!</v>
      </c>
      <c r="FC1140" s="192" t="e">
        <f t="shared" si="865"/>
        <v>#DIV/0!</v>
      </c>
      <c r="FD1140" s="192" t="e">
        <f t="shared" si="866"/>
        <v>#DIV/0!</v>
      </c>
      <c r="FE1140" s="193" t="e">
        <f t="shared" si="867"/>
        <v>#DIV/0!</v>
      </c>
      <c r="FF1140" s="194" t="e">
        <f t="shared" si="868"/>
        <v>#DIV/0!</v>
      </c>
      <c r="FJ1140" s="779" t="e">
        <f t="shared" si="869"/>
        <v>#DIV/0!</v>
      </c>
      <c r="FK1140" s="779" t="e">
        <f t="shared" si="870"/>
        <v>#DIV/0!</v>
      </c>
      <c r="FL1140" s="780" t="e">
        <f t="shared" si="871"/>
        <v>#DIV/0!</v>
      </c>
      <c r="FM1140" s="169" t="e">
        <f t="shared" si="872"/>
        <v>#DIV/0!</v>
      </c>
      <c r="FN1140" s="783" t="e">
        <f t="shared" si="873"/>
        <v>#DIV/0!</v>
      </c>
    </row>
    <row r="1141" spans="134:170" ht="18" customHeight="1">
      <c r="ED1141" s="135" t="s">
        <v>2517</v>
      </c>
      <c r="EI1141" s="218"/>
      <c r="EZ1141" s="192" t="e">
        <f t="shared" si="862"/>
        <v>#DIV/0!</v>
      </c>
      <c r="FA1141" s="192" t="e">
        <f t="shared" si="863"/>
        <v>#DIV/0!</v>
      </c>
      <c r="FB1141" s="192" t="e">
        <f t="shared" si="864"/>
        <v>#DIV/0!</v>
      </c>
      <c r="FC1141" s="192" t="e">
        <f t="shared" si="865"/>
        <v>#DIV/0!</v>
      </c>
      <c r="FD1141" s="192" t="e">
        <f t="shared" si="866"/>
        <v>#DIV/0!</v>
      </c>
      <c r="FE1141" s="193" t="e">
        <f t="shared" si="867"/>
        <v>#DIV/0!</v>
      </c>
      <c r="FF1141" s="194" t="e">
        <f t="shared" si="868"/>
        <v>#DIV/0!</v>
      </c>
      <c r="FJ1141" s="779" t="e">
        <f t="shared" si="869"/>
        <v>#DIV/0!</v>
      </c>
      <c r="FK1141" s="779" t="e">
        <f t="shared" si="870"/>
        <v>#DIV/0!</v>
      </c>
      <c r="FL1141" s="780" t="e">
        <f t="shared" si="871"/>
        <v>#DIV/0!</v>
      </c>
      <c r="FM1141" s="169" t="e">
        <f t="shared" si="872"/>
        <v>#DIV/0!</v>
      </c>
      <c r="FN1141" s="783" t="e">
        <f t="shared" si="873"/>
        <v>#DIV/0!</v>
      </c>
    </row>
    <row r="1142" spans="134:170" ht="18" customHeight="1">
      <c r="ED1142" s="135" t="s">
        <v>2517</v>
      </c>
      <c r="EI1142" s="218"/>
      <c r="EZ1142" s="192" t="e">
        <f t="shared" si="862"/>
        <v>#DIV/0!</v>
      </c>
      <c r="FA1142" s="192" t="e">
        <f t="shared" si="863"/>
        <v>#DIV/0!</v>
      </c>
      <c r="FB1142" s="192" t="e">
        <f t="shared" si="864"/>
        <v>#DIV/0!</v>
      </c>
      <c r="FC1142" s="192" t="e">
        <f t="shared" si="865"/>
        <v>#DIV/0!</v>
      </c>
      <c r="FD1142" s="192" t="e">
        <f t="shared" si="866"/>
        <v>#DIV/0!</v>
      </c>
      <c r="FE1142" s="193" t="e">
        <f t="shared" si="867"/>
        <v>#DIV/0!</v>
      </c>
      <c r="FF1142" s="194" t="e">
        <f t="shared" si="868"/>
        <v>#DIV/0!</v>
      </c>
      <c r="FJ1142" s="779" t="e">
        <f t="shared" si="869"/>
        <v>#DIV/0!</v>
      </c>
      <c r="FK1142" s="779" t="e">
        <f t="shared" si="870"/>
        <v>#DIV/0!</v>
      </c>
      <c r="FL1142" s="780" t="e">
        <f t="shared" si="871"/>
        <v>#DIV/0!</v>
      </c>
      <c r="FM1142" s="169" t="e">
        <f t="shared" si="872"/>
        <v>#DIV/0!</v>
      </c>
      <c r="FN1142" s="783" t="e">
        <f t="shared" si="873"/>
        <v>#DIV/0!</v>
      </c>
    </row>
    <row r="1143" spans="134:170" ht="18" customHeight="1">
      <c r="ED1143" s="135" t="s">
        <v>2517</v>
      </c>
      <c r="EI1143" s="218"/>
      <c r="EZ1143" s="192" t="e">
        <f t="shared" si="862"/>
        <v>#DIV/0!</v>
      </c>
      <c r="FA1143" s="192" t="e">
        <f t="shared" si="863"/>
        <v>#DIV/0!</v>
      </c>
      <c r="FB1143" s="192" t="e">
        <f t="shared" si="864"/>
        <v>#DIV/0!</v>
      </c>
      <c r="FC1143" s="192" t="e">
        <f t="shared" si="865"/>
        <v>#DIV/0!</v>
      </c>
      <c r="FD1143" s="192" t="e">
        <f t="shared" si="866"/>
        <v>#DIV/0!</v>
      </c>
      <c r="FE1143" s="193" t="e">
        <f t="shared" si="867"/>
        <v>#DIV/0!</v>
      </c>
      <c r="FF1143" s="194" t="e">
        <f t="shared" si="868"/>
        <v>#DIV/0!</v>
      </c>
      <c r="FJ1143" s="779" t="e">
        <f t="shared" si="869"/>
        <v>#DIV/0!</v>
      </c>
      <c r="FK1143" s="779" t="e">
        <f t="shared" si="870"/>
        <v>#DIV/0!</v>
      </c>
      <c r="FL1143" s="780" t="e">
        <f t="shared" si="871"/>
        <v>#DIV/0!</v>
      </c>
      <c r="FM1143" s="169" t="e">
        <f t="shared" si="872"/>
        <v>#DIV/0!</v>
      </c>
      <c r="FN1143" s="783" t="e">
        <f t="shared" si="873"/>
        <v>#DIV/0!</v>
      </c>
    </row>
    <row r="1144" spans="134:170" ht="18" customHeight="1">
      <c r="ED1144" s="135" t="s">
        <v>2517</v>
      </c>
      <c r="EI1144" s="218"/>
      <c r="EZ1144" s="192" t="e">
        <f t="shared" si="862"/>
        <v>#DIV/0!</v>
      </c>
      <c r="FA1144" s="192" t="e">
        <f t="shared" si="863"/>
        <v>#DIV/0!</v>
      </c>
      <c r="FB1144" s="192" t="e">
        <f t="shared" si="864"/>
        <v>#DIV/0!</v>
      </c>
      <c r="FC1144" s="192" t="e">
        <f t="shared" si="865"/>
        <v>#DIV/0!</v>
      </c>
      <c r="FD1144" s="192" t="e">
        <f t="shared" si="866"/>
        <v>#DIV/0!</v>
      </c>
      <c r="FE1144" s="193" t="e">
        <f t="shared" si="867"/>
        <v>#DIV/0!</v>
      </c>
      <c r="FF1144" s="194" t="e">
        <f t="shared" si="868"/>
        <v>#DIV/0!</v>
      </c>
      <c r="FJ1144" s="779" t="e">
        <f t="shared" si="869"/>
        <v>#DIV/0!</v>
      </c>
      <c r="FK1144" s="779" t="e">
        <f t="shared" si="870"/>
        <v>#DIV/0!</v>
      </c>
      <c r="FL1144" s="780" t="e">
        <f t="shared" si="871"/>
        <v>#DIV/0!</v>
      </c>
      <c r="FM1144" s="169" t="e">
        <f t="shared" si="872"/>
        <v>#DIV/0!</v>
      </c>
      <c r="FN1144" s="783" t="e">
        <f t="shared" si="873"/>
        <v>#DIV/0!</v>
      </c>
    </row>
    <row r="1145" spans="134:170" ht="18" customHeight="1">
      <c r="ED1145" s="135" t="s">
        <v>2517</v>
      </c>
      <c r="EI1145" s="218"/>
      <c r="EZ1145" s="192" t="e">
        <f t="shared" si="862"/>
        <v>#DIV/0!</v>
      </c>
      <c r="FA1145" s="192" t="e">
        <f t="shared" si="863"/>
        <v>#DIV/0!</v>
      </c>
      <c r="FB1145" s="192" t="e">
        <f t="shared" si="864"/>
        <v>#DIV/0!</v>
      </c>
      <c r="FC1145" s="192" t="e">
        <f t="shared" si="865"/>
        <v>#DIV/0!</v>
      </c>
      <c r="FD1145" s="192" t="e">
        <f t="shared" si="866"/>
        <v>#DIV/0!</v>
      </c>
      <c r="FE1145" s="193" t="e">
        <f t="shared" si="867"/>
        <v>#DIV/0!</v>
      </c>
      <c r="FF1145" s="194" t="e">
        <f t="shared" si="868"/>
        <v>#DIV/0!</v>
      </c>
      <c r="FJ1145" s="779" t="e">
        <f t="shared" si="869"/>
        <v>#DIV/0!</v>
      </c>
      <c r="FK1145" s="779" t="e">
        <f t="shared" si="870"/>
        <v>#DIV/0!</v>
      </c>
      <c r="FL1145" s="780" t="e">
        <f t="shared" si="871"/>
        <v>#DIV/0!</v>
      </c>
      <c r="FM1145" s="169" t="e">
        <f t="shared" si="872"/>
        <v>#DIV/0!</v>
      </c>
      <c r="FN1145" s="783" t="e">
        <f t="shared" si="873"/>
        <v>#DIV/0!</v>
      </c>
    </row>
    <row r="1146" spans="134:170" ht="18" customHeight="1">
      <c r="ED1146" s="135" t="s">
        <v>2517</v>
      </c>
      <c r="EI1146" s="218"/>
      <c r="EZ1146" s="192" t="e">
        <f t="shared" si="862"/>
        <v>#DIV/0!</v>
      </c>
      <c r="FA1146" s="192" t="e">
        <f t="shared" si="863"/>
        <v>#DIV/0!</v>
      </c>
      <c r="FB1146" s="192" t="e">
        <f t="shared" si="864"/>
        <v>#DIV/0!</v>
      </c>
      <c r="FC1146" s="192" t="e">
        <f t="shared" si="865"/>
        <v>#DIV/0!</v>
      </c>
      <c r="FD1146" s="192" t="e">
        <f t="shared" si="866"/>
        <v>#DIV/0!</v>
      </c>
      <c r="FE1146" s="193" t="e">
        <f t="shared" si="867"/>
        <v>#DIV/0!</v>
      </c>
      <c r="FF1146" s="194" t="e">
        <f t="shared" si="868"/>
        <v>#DIV/0!</v>
      </c>
      <c r="FJ1146" s="779" t="e">
        <f t="shared" si="869"/>
        <v>#DIV/0!</v>
      </c>
      <c r="FK1146" s="779" t="e">
        <f t="shared" si="870"/>
        <v>#DIV/0!</v>
      </c>
      <c r="FL1146" s="780" t="e">
        <f t="shared" si="871"/>
        <v>#DIV/0!</v>
      </c>
      <c r="FM1146" s="169" t="e">
        <f t="shared" si="872"/>
        <v>#DIV/0!</v>
      </c>
      <c r="FN1146" s="783" t="e">
        <f t="shared" si="873"/>
        <v>#DIV/0!</v>
      </c>
    </row>
    <row r="1147" spans="134:170" ht="18" customHeight="1">
      <c r="ED1147" s="135" t="s">
        <v>2517</v>
      </c>
      <c r="EI1147" s="218"/>
      <c r="EZ1147" s="192" t="e">
        <f t="shared" si="862"/>
        <v>#DIV/0!</v>
      </c>
      <c r="FA1147" s="192" t="e">
        <f t="shared" si="863"/>
        <v>#DIV/0!</v>
      </c>
      <c r="FB1147" s="192" t="e">
        <f t="shared" si="864"/>
        <v>#DIV/0!</v>
      </c>
      <c r="FC1147" s="192" t="e">
        <f t="shared" si="865"/>
        <v>#DIV/0!</v>
      </c>
      <c r="FD1147" s="192" t="e">
        <f t="shared" si="866"/>
        <v>#DIV/0!</v>
      </c>
      <c r="FE1147" s="193" t="e">
        <f t="shared" si="867"/>
        <v>#DIV/0!</v>
      </c>
      <c r="FF1147" s="194" t="e">
        <f t="shared" si="868"/>
        <v>#DIV/0!</v>
      </c>
      <c r="FJ1147" s="779" t="e">
        <f t="shared" si="869"/>
        <v>#DIV/0!</v>
      </c>
      <c r="FK1147" s="779" t="e">
        <f t="shared" si="870"/>
        <v>#DIV/0!</v>
      </c>
      <c r="FL1147" s="780" t="e">
        <f t="shared" si="871"/>
        <v>#DIV/0!</v>
      </c>
      <c r="FM1147" s="169" t="e">
        <f t="shared" si="872"/>
        <v>#DIV/0!</v>
      </c>
      <c r="FN1147" s="783" t="e">
        <f t="shared" si="873"/>
        <v>#DIV/0!</v>
      </c>
    </row>
    <row r="1148" spans="134:170" ht="18" customHeight="1">
      <c r="ED1148" s="135" t="s">
        <v>2517</v>
      </c>
      <c r="EI1148" s="218"/>
      <c r="EZ1148" s="192" t="e">
        <f t="shared" si="862"/>
        <v>#DIV/0!</v>
      </c>
      <c r="FA1148" s="192" t="e">
        <f t="shared" si="863"/>
        <v>#DIV/0!</v>
      </c>
      <c r="FB1148" s="192" t="e">
        <f t="shared" si="864"/>
        <v>#DIV/0!</v>
      </c>
      <c r="FC1148" s="192" t="e">
        <f t="shared" si="865"/>
        <v>#DIV/0!</v>
      </c>
      <c r="FD1148" s="192" t="e">
        <f t="shared" si="866"/>
        <v>#DIV/0!</v>
      </c>
      <c r="FE1148" s="193" t="e">
        <f t="shared" si="867"/>
        <v>#DIV/0!</v>
      </c>
      <c r="FF1148" s="194" t="e">
        <f t="shared" si="868"/>
        <v>#DIV/0!</v>
      </c>
      <c r="FJ1148" s="779" t="e">
        <f t="shared" si="869"/>
        <v>#DIV/0!</v>
      </c>
      <c r="FK1148" s="779" t="e">
        <f t="shared" si="870"/>
        <v>#DIV/0!</v>
      </c>
      <c r="FL1148" s="780" t="e">
        <f t="shared" si="871"/>
        <v>#DIV/0!</v>
      </c>
      <c r="FM1148" s="169" t="e">
        <f t="shared" si="872"/>
        <v>#DIV/0!</v>
      </c>
      <c r="FN1148" s="783" t="e">
        <f t="shared" si="873"/>
        <v>#DIV/0!</v>
      </c>
    </row>
    <row r="1149" spans="134:170" ht="18" customHeight="1">
      <c r="ED1149" s="135" t="s">
        <v>2517</v>
      </c>
      <c r="EI1149" s="218"/>
      <c r="EZ1149" s="192" t="e">
        <f t="shared" si="862"/>
        <v>#DIV/0!</v>
      </c>
      <c r="FA1149" s="192" t="e">
        <f t="shared" si="863"/>
        <v>#DIV/0!</v>
      </c>
      <c r="FB1149" s="192" t="e">
        <f t="shared" si="864"/>
        <v>#DIV/0!</v>
      </c>
      <c r="FC1149" s="192" t="e">
        <f t="shared" si="865"/>
        <v>#DIV/0!</v>
      </c>
      <c r="FD1149" s="192" t="e">
        <f t="shared" si="866"/>
        <v>#DIV/0!</v>
      </c>
      <c r="FE1149" s="193" t="e">
        <f t="shared" si="867"/>
        <v>#DIV/0!</v>
      </c>
      <c r="FF1149" s="194" t="e">
        <f t="shared" si="868"/>
        <v>#DIV/0!</v>
      </c>
      <c r="FJ1149" s="779" t="e">
        <f t="shared" si="869"/>
        <v>#DIV/0!</v>
      </c>
      <c r="FK1149" s="779" t="e">
        <f t="shared" si="870"/>
        <v>#DIV/0!</v>
      </c>
      <c r="FL1149" s="780" t="e">
        <f t="shared" si="871"/>
        <v>#DIV/0!</v>
      </c>
      <c r="FM1149" s="169" t="e">
        <f t="shared" si="872"/>
        <v>#DIV/0!</v>
      </c>
      <c r="FN1149" s="783" t="e">
        <f t="shared" si="873"/>
        <v>#DIV/0!</v>
      </c>
    </row>
    <row r="1150" spans="134:170" ht="18" customHeight="1">
      <c r="ED1150" s="135" t="s">
        <v>2517</v>
      </c>
      <c r="EI1150" s="218"/>
      <c r="EZ1150" s="192" t="e">
        <f t="shared" si="862"/>
        <v>#DIV/0!</v>
      </c>
      <c r="FA1150" s="192" t="e">
        <f t="shared" si="863"/>
        <v>#DIV/0!</v>
      </c>
      <c r="FB1150" s="192" t="e">
        <f t="shared" si="864"/>
        <v>#DIV/0!</v>
      </c>
      <c r="FC1150" s="192" t="e">
        <f t="shared" si="865"/>
        <v>#DIV/0!</v>
      </c>
      <c r="FD1150" s="192" t="e">
        <f t="shared" si="866"/>
        <v>#DIV/0!</v>
      </c>
      <c r="FE1150" s="193" t="e">
        <f t="shared" si="867"/>
        <v>#DIV/0!</v>
      </c>
      <c r="FF1150" s="194" t="e">
        <f t="shared" si="868"/>
        <v>#DIV/0!</v>
      </c>
      <c r="FJ1150" s="779" t="e">
        <f t="shared" si="869"/>
        <v>#DIV/0!</v>
      </c>
      <c r="FK1150" s="779" t="e">
        <f t="shared" si="870"/>
        <v>#DIV/0!</v>
      </c>
      <c r="FL1150" s="780" t="e">
        <f t="shared" si="871"/>
        <v>#DIV/0!</v>
      </c>
      <c r="FM1150" s="169" t="e">
        <f t="shared" si="872"/>
        <v>#DIV/0!</v>
      </c>
      <c r="FN1150" s="783" t="e">
        <f t="shared" si="873"/>
        <v>#DIV/0!</v>
      </c>
    </row>
    <row r="1151" spans="134:170" ht="18" customHeight="1">
      <c r="ED1151" s="135" t="s">
        <v>2517</v>
      </c>
      <c r="EI1151" s="218"/>
      <c r="EZ1151" s="192" t="e">
        <f t="shared" si="862"/>
        <v>#DIV/0!</v>
      </c>
      <c r="FA1151" s="192" t="e">
        <f t="shared" si="863"/>
        <v>#DIV/0!</v>
      </c>
      <c r="FB1151" s="192" t="e">
        <f t="shared" si="864"/>
        <v>#DIV/0!</v>
      </c>
      <c r="FC1151" s="192" t="e">
        <f t="shared" si="865"/>
        <v>#DIV/0!</v>
      </c>
      <c r="FD1151" s="192" t="e">
        <f t="shared" si="866"/>
        <v>#DIV/0!</v>
      </c>
      <c r="FE1151" s="193" t="e">
        <f t="shared" si="867"/>
        <v>#DIV/0!</v>
      </c>
      <c r="FF1151" s="194" t="e">
        <f t="shared" si="868"/>
        <v>#DIV/0!</v>
      </c>
      <c r="FJ1151" s="779" t="e">
        <f t="shared" si="869"/>
        <v>#DIV/0!</v>
      </c>
      <c r="FK1151" s="779" t="e">
        <f t="shared" si="870"/>
        <v>#DIV/0!</v>
      </c>
      <c r="FL1151" s="780" t="e">
        <f t="shared" si="871"/>
        <v>#DIV/0!</v>
      </c>
      <c r="FM1151" s="169" t="e">
        <f t="shared" si="872"/>
        <v>#DIV/0!</v>
      </c>
      <c r="FN1151" s="783" t="e">
        <f t="shared" si="873"/>
        <v>#DIV/0!</v>
      </c>
    </row>
    <row r="1152" spans="134:170" ht="18" customHeight="1">
      <c r="ED1152" s="135" t="s">
        <v>2517</v>
      </c>
      <c r="EI1152" s="218"/>
      <c r="EZ1152" s="192" t="e">
        <f t="shared" si="862"/>
        <v>#DIV/0!</v>
      </c>
      <c r="FA1152" s="192" t="e">
        <f t="shared" si="863"/>
        <v>#DIV/0!</v>
      </c>
      <c r="FB1152" s="192" t="e">
        <f t="shared" si="864"/>
        <v>#DIV/0!</v>
      </c>
      <c r="FC1152" s="192" t="e">
        <f t="shared" si="865"/>
        <v>#DIV/0!</v>
      </c>
      <c r="FD1152" s="192" t="e">
        <f t="shared" si="866"/>
        <v>#DIV/0!</v>
      </c>
      <c r="FE1152" s="193" t="e">
        <f t="shared" si="867"/>
        <v>#DIV/0!</v>
      </c>
      <c r="FF1152" s="194" t="e">
        <f t="shared" si="868"/>
        <v>#DIV/0!</v>
      </c>
      <c r="FJ1152" s="779" t="e">
        <f t="shared" si="869"/>
        <v>#DIV/0!</v>
      </c>
      <c r="FK1152" s="779" t="e">
        <f t="shared" si="870"/>
        <v>#DIV/0!</v>
      </c>
      <c r="FL1152" s="780" t="e">
        <f t="shared" si="871"/>
        <v>#DIV/0!</v>
      </c>
      <c r="FM1152" s="169" t="e">
        <f t="shared" si="872"/>
        <v>#DIV/0!</v>
      </c>
      <c r="FN1152" s="783" t="e">
        <f t="shared" si="873"/>
        <v>#DIV/0!</v>
      </c>
    </row>
    <row r="1153" spans="134:170" ht="18" customHeight="1">
      <c r="ED1153" s="135" t="s">
        <v>2517</v>
      </c>
      <c r="EI1153" s="218"/>
      <c r="EZ1153" s="192" t="e">
        <f t="shared" si="862"/>
        <v>#DIV/0!</v>
      </c>
      <c r="FA1153" s="192" t="e">
        <f t="shared" si="863"/>
        <v>#DIV/0!</v>
      </c>
      <c r="FB1153" s="192" t="e">
        <f t="shared" si="864"/>
        <v>#DIV/0!</v>
      </c>
      <c r="FC1153" s="192" t="e">
        <f t="shared" si="865"/>
        <v>#DIV/0!</v>
      </c>
      <c r="FD1153" s="192" t="e">
        <f t="shared" si="866"/>
        <v>#DIV/0!</v>
      </c>
      <c r="FE1153" s="193" t="e">
        <f t="shared" si="867"/>
        <v>#DIV/0!</v>
      </c>
      <c r="FF1153" s="194" t="e">
        <f t="shared" si="868"/>
        <v>#DIV/0!</v>
      </c>
      <c r="FJ1153" s="779" t="e">
        <f t="shared" si="869"/>
        <v>#DIV/0!</v>
      </c>
      <c r="FK1153" s="779" t="e">
        <f t="shared" si="870"/>
        <v>#DIV/0!</v>
      </c>
      <c r="FL1153" s="780" t="e">
        <f t="shared" si="871"/>
        <v>#DIV/0!</v>
      </c>
      <c r="FM1153" s="169" t="e">
        <f t="shared" si="872"/>
        <v>#DIV/0!</v>
      </c>
      <c r="FN1153" s="783" t="e">
        <f t="shared" si="873"/>
        <v>#DIV/0!</v>
      </c>
    </row>
    <row r="1154" spans="134:170" ht="18" customHeight="1">
      <c r="ED1154" s="135" t="s">
        <v>2517</v>
      </c>
      <c r="EI1154" s="218"/>
      <c r="EZ1154" s="192" t="e">
        <f t="shared" si="862"/>
        <v>#DIV/0!</v>
      </c>
      <c r="FA1154" s="192" t="e">
        <f t="shared" si="863"/>
        <v>#DIV/0!</v>
      </c>
      <c r="FB1154" s="192" t="e">
        <f t="shared" si="864"/>
        <v>#DIV/0!</v>
      </c>
      <c r="FC1154" s="192" t="e">
        <f t="shared" si="865"/>
        <v>#DIV/0!</v>
      </c>
      <c r="FD1154" s="192" t="e">
        <f t="shared" si="866"/>
        <v>#DIV/0!</v>
      </c>
      <c r="FE1154" s="193" t="e">
        <f t="shared" si="867"/>
        <v>#DIV/0!</v>
      </c>
      <c r="FF1154" s="194" t="e">
        <f t="shared" si="868"/>
        <v>#DIV/0!</v>
      </c>
      <c r="FJ1154" s="779" t="e">
        <f t="shared" si="869"/>
        <v>#DIV/0!</v>
      </c>
      <c r="FK1154" s="779" t="e">
        <f t="shared" si="870"/>
        <v>#DIV/0!</v>
      </c>
      <c r="FL1154" s="780" t="e">
        <f t="shared" si="871"/>
        <v>#DIV/0!</v>
      </c>
      <c r="FM1154" s="169" t="e">
        <f t="shared" si="872"/>
        <v>#DIV/0!</v>
      </c>
      <c r="FN1154" s="783" t="e">
        <f t="shared" si="873"/>
        <v>#DIV/0!</v>
      </c>
    </row>
    <row r="1155" spans="134:170" ht="18" customHeight="1">
      <c r="ED1155" s="135" t="s">
        <v>2517</v>
      </c>
      <c r="EI1155" s="218"/>
      <c r="EZ1155" s="192" t="e">
        <f t="shared" si="862"/>
        <v>#DIV/0!</v>
      </c>
      <c r="FA1155" s="192" t="e">
        <f t="shared" si="863"/>
        <v>#DIV/0!</v>
      </c>
      <c r="FB1155" s="192" t="e">
        <f t="shared" si="864"/>
        <v>#DIV/0!</v>
      </c>
      <c r="FC1155" s="192" t="e">
        <f t="shared" si="865"/>
        <v>#DIV/0!</v>
      </c>
      <c r="FD1155" s="192" t="e">
        <f t="shared" si="866"/>
        <v>#DIV/0!</v>
      </c>
      <c r="FE1155" s="193" t="e">
        <f t="shared" si="867"/>
        <v>#DIV/0!</v>
      </c>
      <c r="FF1155" s="194" t="e">
        <f t="shared" si="868"/>
        <v>#DIV/0!</v>
      </c>
      <c r="FJ1155" s="779" t="e">
        <f t="shared" si="869"/>
        <v>#DIV/0!</v>
      </c>
      <c r="FK1155" s="779" t="e">
        <f t="shared" si="870"/>
        <v>#DIV/0!</v>
      </c>
      <c r="FL1155" s="780" t="e">
        <f t="shared" si="871"/>
        <v>#DIV/0!</v>
      </c>
      <c r="FM1155" s="169" t="e">
        <f t="shared" si="872"/>
        <v>#DIV/0!</v>
      </c>
      <c r="FN1155" s="783" t="e">
        <f t="shared" si="873"/>
        <v>#DIV/0!</v>
      </c>
    </row>
    <row r="1156" spans="134:170" ht="18" customHeight="1">
      <c r="ED1156" s="135" t="s">
        <v>2517</v>
      </c>
      <c r="EI1156" s="218"/>
      <c r="EZ1156" s="192" t="e">
        <f t="shared" ref="EZ1156:EZ1219" si="874">+(IF($EW1156&lt;$EY1156,((MIN($EY1156,$EW1156)+(DEGREES(ATAN((TAN(RADIANS($EX1156))/((TAN(RADIANS($EV1156))*SIN(RADIANS(ABS($EW1156-$EY1156))))))-(COS(RADIANS(ABS($EW1156-$EY1156)))/SIN(RADIANS(ABS($EW1156-$EY1156)))))))-180)),((MAX($EY1156,$EW1156)-(DEGREES(ATAN((TAN(RADIANS($EX1156))/((TAN(RADIANS($EV1156))*SIN(RADIANS(ABS($EW1156-$EY1156))))))-(COS(RADIANS(ABS($EW1156-$EY1156)))/SIN(RADIANS(ABS($EW1156-$EY1156)))))))-180))))</f>
        <v>#DIV/0!</v>
      </c>
      <c r="FA1156" s="192" t="e">
        <f t="shared" ref="FA1156:FA1219" si="875">IF($EZ1156&gt;0,$EZ1156,360+$EZ1156)</f>
        <v>#DIV/0!</v>
      </c>
      <c r="FB1156" s="192" t="e">
        <f t="shared" ref="FB1156:FB1219" si="876">+ABS(DEGREES(ATAN((COS(RADIANS(ABS($EZ1156+180-(IF($EW1156&gt;$EY1156,MAX($EX1156,$EW1156),MIN($EW1156,$EY1156))))))/(TAN(RADIANS($EV1156)))))))</f>
        <v>#DIV/0!</v>
      </c>
      <c r="FC1156" s="192" t="e">
        <f t="shared" ref="FC1156:FC1219" si="877">+IF(($EZ1156+90)&gt;0,$EZ1156+90,$EZ1156+450)</f>
        <v>#DIV/0!</v>
      </c>
      <c r="FD1156" s="192" t="e">
        <f t="shared" ref="FD1156:FD1219" si="878">-$FB1156+90</f>
        <v>#DIV/0!</v>
      </c>
      <c r="FE1156" s="193" t="e">
        <f t="shared" ref="FE1156:FE1219" si="879">IF(($FA1156&lt;180),$FA1156+180,$FA1156-180)</f>
        <v>#DIV/0!</v>
      </c>
      <c r="FF1156" s="194" t="e">
        <f t="shared" ref="FF1156:FF1219" si="880">-$FB1156+90</f>
        <v>#DIV/0!</v>
      </c>
      <c r="FJ1156" s="779" t="e">
        <f t="shared" si="869"/>
        <v>#DIV/0!</v>
      </c>
      <c r="FK1156" s="779" t="e">
        <f t="shared" si="870"/>
        <v>#DIV/0!</v>
      </c>
      <c r="FL1156" s="780" t="e">
        <f t="shared" si="871"/>
        <v>#DIV/0!</v>
      </c>
      <c r="FM1156" s="169" t="e">
        <f t="shared" si="872"/>
        <v>#DIV/0!</v>
      </c>
      <c r="FN1156" s="783" t="e">
        <f t="shared" si="873"/>
        <v>#DIV/0!</v>
      </c>
    </row>
    <row r="1157" spans="134:170" ht="18" customHeight="1">
      <c r="ED1157" s="135" t="s">
        <v>2517</v>
      </c>
      <c r="EI1157" s="218"/>
      <c r="EZ1157" s="192" t="e">
        <f t="shared" si="874"/>
        <v>#DIV/0!</v>
      </c>
      <c r="FA1157" s="192" t="e">
        <f t="shared" si="875"/>
        <v>#DIV/0!</v>
      </c>
      <c r="FB1157" s="192" t="e">
        <f t="shared" si="876"/>
        <v>#DIV/0!</v>
      </c>
      <c r="FC1157" s="192" t="e">
        <f t="shared" si="877"/>
        <v>#DIV/0!</v>
      </c>
      <c r="FD1157" s="192" t="e">
        <f t="shared" si="878"/>
        <v>#DIV/0!</v>
      </c>
      <c r="FE1157" s="193" t="e">
        <f t="shared" si="879"/>
        <v>#DIV/0!</v>
      </c>
      <c r="FF1157" s="194" t="e">
        <f t="shared" si="880"/>
        <v>#DIV/0!</v>
      </c>
      <c r="FJ1157" s="779" t="e">
        <f t="shared" ref="FJ1157:FJ1220" si="881">FF1157</f>
        <v>#DIV/0!</v>
      </c>
      <c r="FK1157" s="779" t="e">
        <f t="shared" ref="FK1157:FK1220" si="882">90-FJ1157</f>
        <v>#DIV/0!</v>
      </c>
      <c r="FL1157" s="780" t="e">
        <f t="shared" ref="FL1157:FL1220" si="883">RADIANS(FK1157)</f>
        <v>#DIV/0!</v>
      </c>
      <c r="FM1157" s="169" t="e">
        <f t="shared" ref="FM1157:FM1220" si="884">SIN(FL1157)</f>
        <v>#DIV/0!</v>
      </c>
      <c r="FN1157" s="783" t="e">
        <f t="shared" ref="FN1157:FN1220" si="885">FI1157*FM1157</f>
        <v>#DIV/0!</v>
      </c>
    </row>
    <row r="1158" spans="134:170" ht="18" customHeight="1">
      <c r="ED1158" s="135" t="s">
        <v>2517</v>
      </c>
      <c r="EI1158" s="218"/>
      <c r="EZ1158" s="192" t="e">
        <f t="shared" si="874"/>
        <v>#DIV/0!</v>
      </c>
      <c r="FA1158" s="192" t="e">
        <f t="shared" si="875"/>
        <v>#DIV/0!</v>
      </c>
      <c r="FB1158" s="192" t="e">
        <f t="shared" si="876"/>
        <v>#DIV/0!</v>
      </c>
      <c r="FC1158" s="192" t="e">
        <f t="shared" si="877"/>
        <v>#DIV/0!</v>
      </c>
      <c r="FD1158" s="192" t="e">
        <f t="shared" si="878"/>
        <v>#DIV/0!</v>
      </c>
      <c r="FE1158" s="193" t="e">
        <f t="shared" si="879"/>
        <v>#DIV/0!</v>
      </c>
      <c r="FF1158" s="194" t="e">
        <f t="shared" si="880"/>
        <v>#DIV/0!</v>
      </c>
      <c r="FJ1158" s="779" t="e">
        <f t="shared" si="881"/>
        <v>#DIV/0!</v>
      </c>
      <c r="FK1158" s="779" t="e">
        <f t="shared" si="882"/>
        <v>#DIV/0!</v>
      </c>
      <c r="FL1158" s="780" t="e">
        <f t="shared" si="883"/>
        <v>#DIV/0!</v>
      </c>
      <c r="FM1158" s="169" t="e">
        <f t="shared" si="884"/>
        <v>#DIV/0!</v>
      </c>
      <c r="FN1158" s="783" t="e">
        <f t="shared" si="885"/>
        <v>#DIV/0!</v>
      </c>
    </row>
    <row r="1159" spans="134:170" ht="18" customHeight="1">
      <c r="ED1159" s="135" t="s">
        <v>2517</v>
      </c>
      <c r="EI1159" s="218"/>
      <c r="EZ1159" s="192" t="e">
        <f t="shared" si="874"/>
        <v>#DIV/0!</v>
      </c>
      <c r="FA1159" s="192" t="e">
        <f t="shared" si="875"/>
        <v>#DIV/0!</v>
      </c>
      <c r="FB1159" s="192" t="e">
        <f t="shared" si="876"/>
        <v>#DIV/0!</v>
      </c>
      <c r="FC1159" s="192" t="e">
        <f t="shared" si="877"/>
        <v>#DIV/0!</v>
      </c>
      <c r="FD1159" s="192" t="e">
        <f t="shared" si="878"/>
        <v>#DIV/0!</v>
      </c>
      <c r="FE1159" s="193" t="e">
        <f t="shared" si="879"/>
        <v>#DIV/0!</v>
      </c>
      <c r="FF1159" s="194" t="e">
        <f t="shared" si="880"/>
        <v>#DIV/0!</v>
      </c>
      <c r="FJ1159" s="779" t="e">
        <f t="shared" si="881"/>
        <v>#DIV/0!</v>
      </c>
      <c r="FK1159" s="779" t="e">
        <f t="shared" si="882"/>
        <v>#DIV/0!</v>
      </c>
      <c r="FL1159" s="780" t="e">
        <f t="shared" si="883"/>
        <v>#DIV/0!</v>
      </c>
      <c r="FM1159" s="169" t="e">
        <f t="shared" si="884"/>
        <v>#DIV/0!</v>
      </c>
      <c r="FN1159" s="783" t="e">
        <f t="shared" si="885"/>
        <v>#DIV/0!</v>
      </c>
    </row>
    <row r="1160" spans="134:170" ht="18" customHeight="1">
      <c r="ED1160" s="135" t="s">
        <v>2517</v>
      </c>
      <c r="EI1160" s="218"/>
      <c r="EZ1160" s="192" t="e">
        <f t="shared" si="874"/>
        <v>#DIV/0!</v>
      </c>
      <c r="FA1160" s="192" t="e">
        <f t="shared" si="875"/>
        <v>#DIV/0!</v>
      </c>
      <c r="FB1160" s="192" t="e">
        <f t="shared" si="876"/>
        <v>#DIV/0!</v>
      </c>
      <c r="FC1160" s="192" t="e">
        <f t="shared" si="877"/>
        <v>#DIV/0!</v>
      </c>
      <c r="FD1160" s="192" t="e">
        <f t="shared" si="878"/>
        <v>#DIV/0!</v>
      </c>
      <c r="FE1160" s="193" t="e">
        <f t="shared" si="879"/>
        <v>#DIV/0!</v>
      </c>
      <c r="FF1160" s="194" t="e">
        <f t="shared" si="880"/>
        <v>#DIV/0!</v>
      </c>
      <c r="FJ1160" s="779" t="e">
        <f t="shared" si="881"/>
        <v>#DIV/0!</v>
      </c>
      <c r="FK1160" s="779" t="e">
        <f t="shared" si="882"/>
        <v>#DIV/0!</v>
      </c>
      <c r="FL1160" s="780" t="e">
        <f t="shared" si="883"/>
        <v>#DIV/0!</v>
      </c>
      <c r="FM1160" s="169" t="e">
        <f t="shared" si="884"/>
        <v>#DIV/0!</v>
      </c>
      <c r="FN1160" s="783" t="e">
        <f t="shared" si="885"/>
        <v>#DIV/0!</v>
      </c>
    </row>
    <row r="1161" spans="134:170" ht="18" customHeight="1">
      <c r="ED1161" s="135" t="s">
        <v>2517</v>
      </c>
      <c r="EI1161" s="218"/>
      <c r="EZ1161" s="192" t="e">
        <f t="shared" si="874"/>
        <v>#DIV/0!</v>
      </c>
      <c r="FA1161" s="192" t="e">
        <f t="shared" si="875"/>
        <v>#DIV/0!</v>
      </c>
      <c r="FB1161" s="192" t="e">
        <f t="shared" si="876"/>
        <v>#DIV/0!</v>
      </c>
      <c r="FC1161" s="192" t="e">
        <f t="shared" si="877"/>
        <v>#DIV/0!</v>
      </c>
      <c r="FD1161" s="192" t="e">
        <f t="shared" si="878"/>
        <v>#DIV/0!</v>
      </c>
      <c r="FE1161" s="193" t="e">
        <f t="shared" si="879"/>
        <v>#DIV/0!</v>
      </c>
      <c r="FF1161" s="194" t="e">
        <f t="shared" si="880"/>
        <v>#DIV/0!</v>
      </c>
      <c r="FJ1161" s="779" t="e">
        <f t="shared" si="881"/>
        <v>#DIV/0!</v>
      </c>
      <c r="FK1161" s="779" t="e">
        <f t="shared" si="882"/>
        <v>#DIV/0!</v>
      </c>
      <c r="FL1161" s="780" t="e">
        <f t="shared" si="883"/>
        <v>#DIV/0!</v>
      </c>
      <c r="FM1161" s="169" t="e">
        <f t="shared" si="884"/>
        <v>#DIV/0!</v>
      </c>
      <c r="FN1161" s="783" t="e">
        <f t="shared" si="885"/>
        <v>#DIV/0!</v>
      </c>
    </row>
    <row r="1162" spans="134:170" ht="18" customHeight="1">
      <c r="ED1162" s="135" t="s">
        <v>2517</v>
      </c>
      <c r="EI1162" s="218"/>
      <c r="EZ1162" s="192" t="e">
        <f t="shared" si="874"/>
        <v>#DIV/0!</v>
      </c>
      <c r="FA1162" s="192" t="e">
        <f t="shared" si="875"/>
        <v>#DIV/0!</v>
      </c>
      <c r="FB1162" s="192" t="e">
        <f t="shared" si="876"/>
        <v>#DIV/0!</v>
      </c>
      <c r="FC1162" s="192" t="e">
        <f t="shared" si="877"/>
        <v>#DIV/0!</v>
      </c>
      <c r="FD1162" s="192" t="e">
        <f t="shared" si="878"/>
        <v>#DIV/0!</v>
      </c>
      <c r="FE1162" s="193" t="e">
        <f t="shared" si="879"/>
        <v>#DIV/0!</v>
      </c>
      <c r="FF1162" s="194" t="e">
        <f t="shared" si="880"/>
        <v>#DIV/0!</v>
      </c>
      <c r="FJ1162" s="779" t="e">
        <f t="shared" si="881"/>
        <v>#DIV/0!</v>
      </c>
      <c r="FK1162" s="779" t="e">
        <f t="shared" si="882"/>
        <v>#DIV/0!</v>
      </c>
      <c r="FL1162" s="780" t="e">
        <f t="shared" si="883"/>
        <v>#DIV/0!</v>
      </c>
      <c r="FM1162" s="169" t="e">
        <f t="shared" si="884"/>
        <v>#DIV/0!</v>
      </c>
      <c r="FN1162" s="783" t="e">
        <f t="shared" si="885"/>
        <v>#DIV/0!</v>
      </c>
    </row>
    <row r="1163" spans="134:170" ht="18" customHeight="1">
      <c r="ED1163" s="135" t="s">
        <v>2517</v>
      </c>
      <c r="EI1163" s="218"/>
      <c r="EZ1163" s="192" t="e">
        <f t="shared" si="874"/>
        <v>#DIV/0!</v>
      </c>
      <c r="FA1163" s="192" t="e">
        <f t="shared" si="875"/>
        <v>#DIV/0!</v>
      </c>
      <c r="FB1163" s="192" t="e">
        <f t="shared" si="876"/>
        <v>#DIV/0!</v>
      </c>
      <c r="FC1163" s="192" t="e">
        <f t="shared" si="877"/>
        <v>#DIV/0!</v>
      </c>
      <c r="FD1163" s="192" t="e">
        <f t="shared" si="878"/>
        <v>#DIV/0!</v>
      </c>
      <c r="FE1163" s="193" t="e">
        <f t="shared" si="879"/>
        <v>#DIV/0!</v>
      </c>
      <c r="FF1163" s="194" t="e">
        <f t="shared" si="880"/>
        <v>#DIV/0!</v>
      </c>
      <c r="FJ1163" s="779" t="e">
        <f t="shared" si="881"/>
        <v>#DIV/0!</v>
      </c>
      <c r="FK1163" s="779" t="e">
        <f t="shared" si="882"/>
        <v>#DIV/0!</v>
      </c>
      <c r="FL1163" s="780" t="e">
        <f t="shared" si="883"/>
        <v>#DIV/0!</v>
      </c>
      <c r="FM1163" s="169" t="e">
        <f t="shared" si="884"/>
        <v>#DIV/0!</v>
      </c>
      <c r="FN1163" s="783" t="e">
        <f t="shared" si="885"/>
        <v>#DIV/0!</v>
      </c>
    </row>
    <row r="1164" spans="134:170" ht="18" customHeight="1">
      <c r="ED1164" s="135" t="s">
        <v>2517</v>
      </c>
      <c r="EI1164" s="218"/>
      <c r="EZ1164" s="192" t="e">
        <f t="shared" si="874"/>
        <v>#DIV/0!</v>
      </c>
      <c r="FA1164" s="192" t="e">
        <f t="shared" si="875"/>
        <v>#DIV/0!</v>
      </c>
      <c r="FB1164" s="192" t="e">
        <f t="shared" si="876"/>
        <v>#DIV/0!</v>
      </c>
      <c r="FC1164" s="192" t="e">
        <f t="shared" si="877"/>
        <v>#DIV/0!</v>
      </c>
      <c r="FD1164" s="192" t="e">
        <f t="shared" si="878"/>
        <v>#DIV/0!</v>
      </c>
      <c r="FE1164" s="193" t="e">
        <f t="shared" si="879"/>
        <v>#DIV/0!</v>
      </c>
      <c r="FF1164" s="194" t="e">
        <f t="shared" si="880"/>
        <v>#DIV/0!</v>
      </c>
      <c r="FJ1164" s="779" t="e">
        <f t="shared" si="881"/>
        <v>#DIV/0!</v>
      </c>
      <c r="FK1164" s="779" t="e">
        <f t="shared" si="882"/>
        <v>#DIV/0!</v>
      </c>
      <c r="FL1164" s="780" t="e">
        <f t="shared" si="883"/>
        <v>#DIV/0!</v>
      </c>
      <c r="FM1164" s="169" t="e">
        <f t="shared" si="884"/>
        <v>#DIV/0!</v>
      </c>
      <c r="FN1164" s="783" t="e">
        <f t="shared" si="885"/>
        <v>#DIV/0!</v>
      </c>
    </row>
    <row r="1165" spans="134:170" ht="18" customHeight="1">
      <c r="ED1165" s="135" t="s">
        <v>2517</v>
      </c>
      <c r="EI1165" s="218"/>
      <c r="EZ1165" s="192" t="e">
        <f t="shared" si="874"/>
        <v>#DIV/0!</v>
      </c>
      <c r="FA1165" s="192" t="e">
        <f t="shared" si="875"/>
        <v>#DIV/0!</v>
      </c>
      <c r="FB1165" s="192" t="e">
        <f t="shared" si="876"/>
        <v>#DIV/0!</v>
      </c>
      <c r="FC1165" s="192" t="e">
        <f t="shared" si="877"/>
        <v>#DIV/0!</v>
      </c>
      <c r="FD1165" s="192" t="e">
        <f t="shared" si="878"/>
        <v>#DIV/0!</v>
      </c>
      <c r="FE1165" s="193" t="e">
        <f t="shared" si="879"/>
        <v>#DIV/0!</v>
      </c>
      <c r="FF1165" s="194" t="e">
        <f t="shared" si="880"/>
        <v>#DIV/0!</v>
      </c>
      <c r="FJ1165" s="779" t="e">
        <f t="shared" si="881"/>
        <v>#DIV/0!</v>
      </c>
      <c r="FK1165" s="779" t="e">
        <f t="shared" si="882"/>
        <v>#DIV/0!</v>
      </c>
      <c r="FL1165" s="780" t="e">
        <f t="shared" si="883"/>
        <v>#DIV/0!</v>
      </c>
      <c r="FM1165" s="169" t="e">
        <f t="shared" si="884"/>
        <v>#DIV/0!</v>
      </c>
      <c r="FN1165" s="783" t="e">
        <f t="shared" si="885"/>
        <v>#DIV/0!</v>
      </c>
    </row>
    <row r="1166" spans="134:170" ht="18" customHeight="1">
      <c r="ED1166" s="135" t="s">
        <v>2517</v>
      </c>
      <c r="EI1166" s="218"/>
      <c r="EZ1166" s="192" t="e">
        <f t="shared" si="874"/>
        <v>#DIV/0!</v>
      </c>
      <c r="FA1166" s="192" t="e">
        <f t="shared" si="875"/>
        <v>#DIV/0!</v>
      </c>
      <c r="FB1166" s="192" t="e">
        <f t="shared" si="876"/>
        <v>#DIV/0!</v>
      </c>
      <c r="FC1166" s="192" t="e">
        <f t="shared" si="877"/>
        <v>#DIV/0!</v>
      </c>
      <c r="FD1166" s="192" t="e">
        <f t="shared" si="878"/>
        <v>#DIV/0!</v>
      </c>
      <c r="FE1166" s="193" t="e">
        <f t="shared" si="879"/>
        <v>#DIV/0!</v>
      </c>
      <c r="FF1166" s="194" t="e">
        <f t="shared" si="880"/>
        <v>#DIV/0!</v>
      </c>
      <c r="FJ1166" s="779" t="e">
        <f t="shared" si="881"/>
        <v>#DIV/0!</v>
      </c>
      <c r="FK1166" s="779" t="e">
        <f t="shared" si="882"/>
        <v>#DIV/0!</v>
      </c>
      <c r="FL1166" s="780" t="e">
        <f t="shared" si="883"/>
        <v>#DIV/0!</v>
      </c>
      <c r="FM1166" s="169" t="e">
        <f t="shared" si="884"/>
        <v>#DIV/0!</v>
      </c>
      <c r="FN1166" s="783" t="e">
        <f t="shared" si="885"/>
        <v>#DIV/0!</v>
      </c>
    </row>
    <row r="1167" spans="134:170" ht="18" customHeight="1">
      <c r="ED1167" s="135" t="s">
        <v>2517</v>
      </c>
      <c r="EI1167" s="218"/>
      <c r="EZ1167" s="192" t="e">
        <f t="shared" si="874"/>
        <v>#DIV/0!</v>
      </c>
      <c r="FA1167" s="192" t="e">
        <f t="shared" si="875"/>
        <v>#DIV/0!</v>
      </c>
      <c r="FB1167" s="192" t="e">
        <f t="shared" si="876"/>
        <v>#DIV/0!</v>
      </c>
      <c r="FC1167" s="192" t="e">
        <f t="shared" si="877"/>
        <v>#DIV/0!</v>
      </c>
      <c r="FD1167" s="192" t="e">
        <f t="shared" si="878"/>
        <v>#DIV/0!</v>
      </c>
      <c r="FE1167" s="193" t="e">
        <f t="shared" si="879"/>
        <v>#DIV/0!</v>
      </c>
      <c r="FF1167" s="194" t="e">
        <f t="shared" si="880"/>
        <v>#DIV/0!</v>
      </c>
      <c r="FJ1167" s="779" t="e">
        <f t="shared" si="881"/>
        <v>#DIV/0!</v>
      </c>
      <c r="FK1167" s="779" t="e">
        <f t="shared" si="882"/>
        <v>#DIV/0!</v>
      </c>
      <c r="FL1167" s="780" t="e">
        <f t="shared" si="883"/>
        <v>#DIV/0!</v>
      </c>
      <c r="FM1167" s="169" t="e">
        <f t="shared" si="884"/>
        <v>#DIV/0!</v>
      </c>
      <c r="FN1167" s="783" t="e">
        <f t="shared" si="885"/>
        <v>#DIV/0!</v>
      </c>
    </row>
    <row r="1168" spans="134:170" ht="18" customHeight="1">
      <c r="ED1168" s="135" t="s">
        <v>2517</v>
      </c>
      <c r="EI1168" s="218"/>
      <c r="EZ1168" s="192" t="e">
        <f t="shared" si="874"/>
        <v>#DIV/0!</v>
      </c>
      <c r="FA1168" s="192" t="e">
        <f t="shared" si="875"/>
        <v>#DIV/0!</v>
      </c>
      <c r="FB1168" s="192" t="e">
        <f t="shared" si="876"/>
        <v>#DIV/0!</v>
      </c>
      <c r="FC1168" s="192" t="e">
        <f t="shared" si="877"/>
        <v>#DIV/0!</v>
      </c>
      <c r="FD1168" s="192" t="e">
        <f t="shared" si="878"/>
        <v>#DIV/0!</v>
      </c>
      <c r="FE1168" s="193" t="e">
        <f t="shared" si="879"/>
        <v>#DIV/0!</v>
      </c>
      <c r="FF1168" s="194" t="e">
        <f t="shared" si="880"/>
        <v>#DIV/0!</v>
      </c>
      <c r="FJ1168" s="779" t="e">
        <f t="shared" si="881"/>
        <v>#DIV/0!</v>
      </c>
      <c r="FK1168" s="779" t="e">
        <f t="shared" si="882"/>
        <v>#DIV/0!</v>
      </c>
      <c r="FL1168" s="780" t="e">
        <f t="shared" si="883"/>
        <v>#DIV/0!</v>
      </c>
      <c r="FM1168" s="169" t="e">
        <f t="shared" si="884"/>
        <v>#DIV/0!</v>
      </c>
      <c r="FN1168" s="783" t="e">
        <f t="shared" si="885"/>
        <v>#DIV/0!</v>
      </c>
    </row>
    <row r="1169" spans="134:170" ht="18" customHeight="1">
      <c r="ED1169" s="135" t="s">
        <v>2517</v>
      </c>
      <c r="EI1169" s="218"/>
      <c r="EZ1169" s="192" t="e">
        <f t="shared" si="874"/>
        <v>#DIV/0!</v>
      </c>
      <c r="FA1169" s="192" t="e">
        <f t="shared" si="875"/>
        <v>#DIV/0!</v>
      </c>
      <c r="FB1169" s="192" t="e">
        <f t="shared" si="876"/>
        <v>#DIV/0!</v>
      </c>
      <c r="FC1169" s="192" t="e">
        <f t="shared" si="877"/>
        <v>#DIV/0!</v>
      </c>
      <c r="FD1169" s="192" t="e">
        <f t="shared" si="878"/>
        <v>#DIV/0!</v>
      </c>
      <c r="FE1169" s="193" t="e">
        <f t="shared" si="879"/>
        <v>#DIV/0!</v>
      </c>
      <c r="FF1169" s="194" t="e">
        <f t="shared" si="880"/>
        <v>#DIV/0!</v>
      </c>
      <c r="FJ1169" s="779" t="e">
        <f t="shared" si="881"/>
        <v>#DIV/0!</v>
      </c>
      <c r="FK1169" s="779" t="e">
        <f t="shared" si="882"/>
        <v>#DIV/0!</v>
      </c>
      <c r="FL1169" s="780" t="e">
        <f t="shared" si="883"/>
        <v>#DIV/0!</v>
      </c>
      <c r="FM1169" s="169" t="e">
        <f t="shared" si="884"/>
        <v>#DIV/0!</v>
      </c>
      <c r="FN1169" s="783" t="e">
        <f t="shared" si="885"/>
        <v>#DIV/0!</v>
      </c>
    </row>
    <row r="1170" spans="134:170" ht="18" customHeight="1">
      <c r="ED1170" s="135" t="s">
        <v>2517</v>
      </c>
      <c r="EI1170" s="218"/>
      <c r="EZ1170" s="192" t="e">
        <f t="shared" si="874"/>
        <v>#DIV/0!</v>
      </c>
      <c r="FA1170" s="192" t="e">
        <f t="shared" si="875"/>
        <v>#DIV/0!</v>
      </c>
      <c r="FB1170" s="192" t="e">
        <f t="shared" si="876"/>
        <v>#DIV/0!</v>
      </c>
      <c r="FC1170" s="192" t="e">
        <f t="shared" si="877"/>
        <v>#DIV/0!</v>
      </c>
      <c r="FD1170" s="192" t="e">
        <f t="shared" si="878"/>
        <v>#DIV/0!</v>
      </c>
      <c r="FE1170" s="193" t="e">
        <f t="shared" si="879"/>
        <v>#DIV/0!</v>
      </c>
      <c r="FF1170" s="194" t="e">
        <f t="shared" si="880"/>
        <v>#DIV/0!</v>
      </c>
      <c r="FJ1170" s="779" t="e">
        <f t="shared" si="881"/>
        <v>#DIV/0!</v>
      </c>
      <c r="FK1170" s="779" t="e">
        <f t="shared" si="882"/>
        <v>#DIV/0!</v>
      </c>
      <c r="FL1170" s="780" t="e">
        <f t="shared" si="883"/>
        <v>#DIV/0!</v>
      </c>
      <c r="FM1170" s="169" t="e">
        <f t="shared" si="884"/>
        <v>#DIV/0!</v>
      </c>
      <c r="FN1170" s="783" t="e">
        <f t="shared" si="885"/>
        <v>#DIV/0!</v>
      </c>
    </row>
    <row r="1171" spans="134:170" ht="18" customHeight="1">
      <c r="ED1171" s="135" t="s">
        <v>2517</v>
      </c>
      <c r="EI1171" s="218"/>
      <c r="EZ1171" s="192" t="e">
        <f t="shared" si="874"/>
        <v>#DIV/0!</v>
      </c>
      <c r="FA1171" s="192" t="e">
        <f t="shared" si="875"/>
        <v>#DIV/0!</v>
      </c>
      <c r="FB1171" s="192" t="e">
        <f t="shared" si="876"/>
        <v>#DIV/0!</v>
      </c>
      <c r="FC1171" s="192" t="e">
        <f t="shared" si="877"/>
        <v>#DIV/0!</v>
      </c>
      <c r="FD1171" s="192" t="e">
        <f t="shared" si="878"/>
        <v>#DIV/0!</v>
      </c>
      <c r="FE1171" s="193" t="e">
        <f t="shared" si="879"/>
        <v>#DIV/0!</v>
      </c>
      <c r="FF1171" s="194" t="e">
        <f t="shared" si="880"/>
        <v>#DIV/0!</v>
      </c>
      <c r="FJ1171" s="779" t="e">
        <f t="shared" si="881"/>
        <v>#DIV/0!</v>
      </c>
      <c r="FK1171" s="779" t="e">
        <f t="shared" si="882"/>
        <v>#DIV/0!</v>
      </c>
      <c r="FL1171" s="780" t="e">
        <f t="shared" si="883"/>
        <v>#DIV/0!</v>
      </c>
      <c r="FM1171" s="169" t="e">
        <f t="shared" si="884"/>
        <v>#DIV/0!</v>
      </c>
      <c r="FN1171" s="783" t="e">
        <f t="shared" si="885"/>
        <v>#DIV/0!</v>
      </c>
    </row>
    <row r="1172" spans="134:170" ht="18" customHeight="1">
      <c r="ED1172" s="135" t="s">
        <v>2517</v>
      </c>
      <c r="EI1172" s="218"/>
      <c r="EZ1172" s="192" t="e">
        <f t="shared" si="874"/>
        <v>#DIV/0!</v>
      </c>
      <c r="FA1172" s="192" t="e">
        <f t="shared" si="875"/>
        <v>#DIV/0!</v>
      </c>
      <c r="FB1172" s="192" t="e">
        <f t="shared" si="876"/>
        <v>#DIV/0!</v>
      </c>
      <c r="FC1172" s="192" t="e">
        <f t="shared" si="877"/>
        <v>#DIV/0!</v>
      </c>
      <c r="FD1172" s="192" t="e">
        <f t="shared" si="878"/>
        <v>#DIV/0!</v>
      </c>
      <c r="FE1172" s="193" t="e">
        <f t="shared" si="879"/>
        <v>#DIV/0!</v>
      </c>
      <c r="FF1172" s="194" t="e">
        <f t="shared" si="880"/>
        <v>#DIV/0!</v>
      </c>
      <c r="FJ1172" s="779" t="e">
        <f t="shared" si="881"/>
        <v>#DIV/0!</v>
      </c>
      <c r="FK1172" s="779" t="e">
        <f t="shared" si="882"/>
        <v>#DIV/0!</v>
      </c>
      <c r="FL1172" s="780" t="e">
        <f t="shared" si="883"/>
        <v>#DIV/0!</v>
      </c>
      <c r="FM1172" s="169" t="e">
        <f t="shared" si="884"/>
        <v>#DIV/0!</v>
      </c>
      <c r="FN1172" s="783" t="e">
        <f t="shared" si="885"/>
        <v>#DIV/0!</v>
      </c>
    </row>
    <row r="1173" spans="134:170" ht="18" customHeight="1">
      <c r="ED1173" s="135" t="s">
        <v>2517</v>
      </c>
      <c r="EI1173" s="218"/>
      <c r="EZ1173" s="192" t="e">
        <f t="shared" si="874"/>
        <v>#DIV/0!</v>
      </c>
      <c r="FA1173" s="192" t="e">
        <f t="shared" si="875"/>
        <v>#DIV/0!</v>
      </c>
      <c r="FB1173" s="192" t="e">
        <f t="shared" si="876"/>
        <v>#DIV/0!</v>
      </c>
      <c r="FC1173" s="192" t="e">
        <f t="shared" si="877"/>
        <v>#DIV/0!</v>
      </c>
      <c r="FD1173" s="192" t="e">
        <f t="shared" si="878"/>
        <v>#DIV/0!</v>
      </c>
      <c r="FE1173" s="193" t="e">
        <f t="shared" si="879"/>
        <v>#DIV/0!</v>
      </c>
      <c r="FF1173" s="194" t="e">
        <f t="shared" si="880"/>
        <v>#DIV/0!</v>
      </c>
      <c r="FJ1173" s="779" t="e">
        <f t="shared" si="881"/>
        <v>#DIV/0!</v>
      </c>
      <c r="FK1173" s="779" t="e">
        <f t="shared" si="882"/>
        <v>#DIV/0!</v>
      </c>
      <c r="FL1173" s="780" t="e">
        <f t="shared" si="883"/>
        <v>#DIV/0!</v>
      </c>
      <c r="FM1173" s="169" t="e">
        <f t="shared" si="884"/>
        <v>#DIV/0!</v>
      </c>
      <c r="FN1173" s="783" t="e">
        <f t="shared" si="885"/>
        <v>#DIV/0!</v>
      </c>
    </row>
    <row r="1174" spans="134:170" ht="18" customHeight="1">
      <c r="ED1174" s="135" t="s">
        <v>2517</v>
      </c>
      <c r="EI1174" s="218"/>
      <c r="EZ1174" s="192" t="e">
        <f t="shared" si="874"/>
        <v>#DIV/0!</v>
      </c>
      <c r="FA1174" s="192" t="e">
        <f t="shared" si="875"/>
        <v>#DIV/0!</v>
      </c>
      <c r="FB1174" s="192" t="e">
        <f t="shared" si="876"/>
        <v>#DIV/0!</v>
      </c>
      <c r="FC1174" s="192" t="e">
        <f t="shared" si="877"/>
        <v>#DIV/0!</v>
      </c>
      <c r="FD1174" s="192" t="e">
        <f t="shared" si="878"/>
        <v>#DIV/0!</v>
      </c>
      <c r="FE1174" s="193" t="e">
        <f t="shared" si="879"/>
        <v>#DIV/0!</v>
      </c>
      <c r="FF1174" s="194" t="e">
        <f t="shared" si="880"/>
        <v>#DIV/0!</v>
      </c>
      <c r="FJ1174" s="779" t="e">
        <f t="shared" si="881"/>
        <v>#DIV/0!</v>
      </c>
      <c r="FK1174" s="779" t="e">
        <f t="shared" si="882"/>
        <v>#DIV/0!</v>
      </c>
      <c r="FL1174" s="780" t="e">
        <f t="shared" si="883"/>
        <v>#DIV/0!</v>
      </c>
      <c r="FM1174" s="169" t="e">
        <f t="shared" si="884"/>
        <v>#DIV/0!</v>
      </c>
      <c r="FN1174" s="783" t="e">
        <f t="shared" si="885"/>
        <v>#DIV/0!</v>
      </c>
    </row>
    <row r="1175" spans="134:170" ht="18" customHeight="1">
      <c r="ED1175" s="135" t="s">
        <v>2517</v>
      </c>
      <c r="EI1175" s="218"/>
      <c r="EZ1175" s="192" t="e">
        <f t="shared" si="874"/>
        <v>#DIV/0!</v>
      </c>
      <c r="FA1175" s="192" t="e">
        <f t="shared" si="875"/>
        <v>#DIV/0!</v>
      </c>
      <c r="FB1175" s="192" t="e">
        <f t="shared" si="876"/>
        <v>#DIV/0!</v>
      </c>
      <c r="FC1175" s="192" t="e">
        <f t="shared" si="877"/>
        <v>#DIV/0!</v>
      </c>
      <c r="FD1175" s="192" t="e">
        <f t="shared" si="878"/>
        <v>#DIV/0!</v>
      </c>
      <c r="FE1175" s="193" t="e">
        <f t="shared" si="879"/>
        <v>#DIV/0!</v>
      </c>
      <c r="FF1175" s="194" t="e">
        <f t="shared" si="880"/>
        <v>#DIV/0!</v>
      </c>
      <c r="FJ1175" s="779" t="e">
        <f t="shared" si="881"/>
        <v>#DIV/0!</v>
      </c>
      <c r="FK1175" s="779" t="e">
        <f t="shared" si="882"/>
        <v>#DIV/0!</v>
      </c>
      <c r="FL1175" s="780" t="e">
        <f t="shared" si="883"/>
        <v>#DIV/0!</v>
      </c>
      <c r="FM1175" s="169" t="e">
        <f t="shared" si="884"/>
        <v>#DIV/0!</v>
      </c>
      <c r="FN1175" s="783" t="e">
        <f t="shared" si="885"/>
        <v>#DIV/0!</v>
      </c>
    </row>
    <row r="1176" spans="134:170" ht="18" customHeight="1">
      <c r="ED1176" s="135" t="s">
        <v>2517</v>
      </c>
      <c r="EI1176" s="218"/>
      <c r="EZ1176" s="192" t="e">
        <f t="shared" si="874"/>
        <v>#DIV/0!</v>
      </c>
      <c r="FA1176" s="192" t="e">
        <f t="shared" si="875"/>
        <v>#DIV/0!</v>
      </c>
      <c r="FB1176" s="192" t="e">
        <f t="shared" si="876"/>
        <v>#DIV/0!</v>
      </c>
      <c r="FC1176" s="192" t="e">
        <f t="shared" si="877"/>
        <v>#DIV/0!</v>
      </c>
      <c r="FD1176" s="192" t="e">
        <f t="shared" si="878"/>
        <v>#DIV/0!</v>
      </c>
      <c r="FE1176" s="193" t="e">
        <f t="shared" si="879"/>
        <v>#DIV/0!</v>
      </c>
      <c r="FF1176" s="194" t="e">
        <f t="shared" si="880"/>
        <v>#DIV/0!</v>
      </c>
      <c r="FJ1176" s="779" t="e">
        <f t="shared" si="881"/>
        <v>#DIV/0!</v>
      </c>
      <c r="FK1176" s="779" t="e">
        <f t="shared" si="882"/>
        <v>#DIV/0!</v>
      </c>
      <c r="FL1176" s="780" t="e">
        <f t="shared" si="883"/>
        <v>#DIV/0!</v>
      </c>
      <c r="FM1176" s="169" t="e">
        <f t="shared" si="884"/>
        <v>#DIV/0!</v>
      </c>
      <c r="FN1176" s="783" t="e">
        <f t="shared" si="885"/>
        <v>#DIV/0!</v>
      </c>
    </row>
    <row r="1177" spans="134:170" ht="18" customHeight="1">
      <c r="ED1177" s="135" t="s">
        <v>2517</v>
      </c>
      <c r="EI1177" s="218"/>
      <c r="EZ1177" s="192" t="e">
        <f t="shared" si="874"/>
        <v>#DIV/0!</v>
      </c>
      <c r="FA1177" s="192" t="e">
        <f t="shared" si="875"/>
        <v>#DIV/0!</v>
      </c>
      <c r="FB1177" s="192" t="e">
        <f t="shared" si="876"/>
        <v>#DIV/0!</v>
      </c>
      <c r="FC1177" s="192" t="e">
        <f t="shared" si="877"/>
        <v>#DIV/0!</v>
      </c>
      <c r="FD1177" s="192" t="e">
        <f t="shared" si="878"/>
        <v>#DIV/0!</v>
      </c>
      <c r="FE1177" s="193" t="e">
        <f t="shared" si="879"/>
        <v>#DIV/0!</v>
      </c>
      <c r="FF1177" s="194" t="e">
        <f t="shared" si="880"/>
        <v>#DIV/0!</v>
      </c>
      <c r="FJ1177" s="779" t="e">
        <f t="shared" si="881"/>
        <v>#DIV/0!</v>
      </c>
      <c r="FK1177" s="779" t="e">
        <f t="shared" si="882"/>
        <v>#DIV/0!</v>
      </c>
      <c r="FL1177" s="780" t="e">
        <f t="shared" si="883"/>
        <v>#DIV/0!</v>
      </c>
      <c r="FM1177" s="169" t="e">
        <f t="shared" si="884"/>
        <v>#DIV/0!</v>
      </c>
      <c r="FN1177" s="783" t="e">
        <f t="shared" si="885"/>
        <v>#DIV/0!</v>
      </c>
    </row>
    <row r="1178" spans="134:170" ht="18" customHeight="1">
      <c r="ED1178" s="135" t="s">
        <v>2517</v>
      </c>
      <c r="EI1178" s="218"/>
      <c r="EZ1178" s="192" t="e">
        <f t="shared" si="874"/>
        <v>#DIV/0!</v>
      </c>
      <c r="FA1178" s="192" t="e">
        <f t="shared" si="875"/>
        <v>#DIV/0!</v>
      </c>
      <c r="FB1178" s="192" t="e">
        <f t="shared" si="876"/>
        <v>#DIV/0!</v>
      </c>
      <c r="FC1178" s="192" t="e">
        <f t="shared" si="877"/>
        <v>#DIV/0!</v>
      </c>
      <c r="FD1178" s="192" t="e">
        <f t="shared" si="878"/>
        <v>#DIV/0!</v>
      </c>
      <c r="FE1178" s="193" t="e">
        <f t="shared" si="879"/>
        <v>#DIV/0!</v>
      </c>
      <c r="FF1178" s="194" t="e">
        <f t="shared" si="880"/>
        <v>#DIV/0!</v>
      </c>
      <c r="FJ1178" s="779" t="e">
        <f t="shared" si="881"/>
        <v>#DIV/0!</v>
      </c>
      <c r="FK1178" s="779" t="e">
        <f t="shared" si="882"/>
        <v>#DIV/0!</v>
      </c>
      <c r="FL1178" s="780" t="e">
        <f t="shared" si="883"/>
        <v>#DIV/0!</v>
      </c>
      <c r="FM1178" s="169" t="e">
        <f t="shared" si="884"/>
        <v>#DIV/0!</v>
      </c>
      <c r="FN1178" s="783" t="e">
        <f t="shared" si="885"/>
        <v>#DIV/0!</v>
      </c>
    </row>
    <row r="1179" spans="134:170" ht="18" customHeight="1">
      <c r="ED1179" s="135" t="s">
        <v>2517</v>
      </c>
      <c r="EI1179" s="218"/>
      <c r="EZ1179" s="192" t="e">
        <f t="shared" si="874"/>
        <v>#DIV/0!</v>
      </c>
      <c r="FA1179" s="192" t="e">
        <f t="shared" si="875"/>
        <v>#DIV/0!</v>
      </c>
      <c r="FB1179" s="192" t="e">
        <f t="shared" si="876"/>
        <v>#DIV/0!</v>
      </c>
      <c r="FC1179" s="192" t="e">
        <f t="shared" si="877"/>
        <v>#DIV/0!</v>
      </c>
      <c r="FD1179" s="192" t="e">
        <f t="shared" si="878"/>
        <v>#DIV/0!</v>
      </c>
      <c r="FE1179" s="193" t="e">
        <f t="shared" si="879"/>
        <v>#DIV/0!</v>
      </c>
      <c r="FF1179" s="194" t="e">
        <f t="shared" si="880"/>
        <v>#DIV/0!</v>
      </c>
      <c r="FJ1179" s="779" t="e">
        <f t="shared" si="881"/>
        <v>#DIV/0!</v>
      </c>
      <c r="FK1179" s="779" t="e">
        <f t="shared" si="882"/>
        <v>#DIV/0!</v>
      </c>
      <c r="FL1179" s="780" t="e">
        <f t="shared" si="883"/>
        <v>#DIV/0!</v>
      </c>
      <c r="FM1179" s="169" t="e">
        <f t="shared" si="884"/>
        <v>#DIV/0!</v>
      </c>
      <c r="FN1179" s="783" t="e">
        <f t="shared" si="885"/>
        <v>#DIV/0!</v>
      </c>
    </row>
    <row r="1180" spans="134:170" ht="18" customHeight="1">
      <c r="ED1180" s="135" t="s">
        <v>2517</v>
      </c>
      <c r="EI1180" s="218"/>
      <c r="EZ1180" s="192" t="e">
        <f t="shared" si="874"/>
        <v>#DIV/0!</v>
      </c>
      <c r="FA1180" s="192" t="e">
        <f t="shared" si="875"/>
        <v>#DIV/0!</v>
      </c>
      <c r="FB1180" s="192" t="e">
        <f t="shared" si="876"/>
        <v>#DIV/0!</v>
      </c>
      <c r="FC1180" s="192" t="e">
        <f t="shared" si="877"/>
        <v>#DIV/0!</v>
      </c>
      <c r="FD1180" s="192" t="e">
        <f t="shared" si="878"/>
        <v>#DIV/0!</v>
      </c>
      <c r="FE1180" s="193" t="e">
        <f t="shared" si="879"/>
        <v>#DIV/0!</v>
      </c>
      <c r="FF1180" s="194" t="e">
        <f t="shared" si="880"/>
        <v>#DIV/0!</v>
      </c>
      <c r="FJ1180" s="779" t="e">
        <f t="shared" si="881"/>
        <v>#DIV/0!</v>
      </c>
      <c r="FK1180" s="779" t="e">
        <f t="shared" si="882"/>
        <v>#DIV/0!</v>
      </c>
      <c r="FL1180" s="780" t="e">
        <f t="shared" si="883"/>
        <v>#DIV/0!</v>
      </c>
      <c r="FM1180" s="169" t="e">
        <f t="shared" si="884"/>
        <v>#DIV/0!</v>
      </c>
      <c r="FN1180" s="783" t="e">
        <f t="shared" si="885"/>
        <v>#DIV/0!</v>
      </c>
    </row>
    <row r="1181" spans="134:170" ht="18" customHeight="1">
      <c r="ED1181" s="135" t="s">
        <v>2517</v>
      </c>
      <c r="EI1181" s="218"/>
      <c r="EZ1181" s="192" t="e">
        <f t="shared" si="874"/>
        <v>#DIV/0!</v>
      </c>
      <c r="FA1181" s="192" t="e">
        <f t="shared" si="875"/>
        <v>#DIV/0!</v>
      </c>
      <c r="FB1181" s="192" t="e">
        <f t="shared" si="876"/>
        <v>#DIV/0!</v>
      </c>
      <c r="FC1181" s="192" t="e">
        <f t="shared" si="877"/>
        <v>#DIV/0!</v>
      </c>
      <c r="FD1181" s="192" t="e">
        <f t="shared" si="878"/>
        <v>#DIV/0!</v>
      </c>
      <c r="FE1181" s="193" t="e">
        <f t="shared" si="879"/>
        <v>#DIV/0!</v>
      </c>
      <c r="FF1181" s="194" t="e">
        <f t="shared" si="880"/>
        <v>#DIV/0!</v>
      </c>
      <c r="FJ1181" s="779" t="e">
        <f t="shared" si="881"/>
        <v>#DIV/0!</v>
      </c>
      <c r="FK1181" s="779" t="e">
        <f t="shared" si="882"/>
        <v>#DIV/0!</v>
      </c>
      <c r="FL1181" s="780" t="e">
        <f t="shared" si="883"/>
        <v>#DIV/0!</v>
      </c>
      <c r="FM1181" s="169" t="e">
        <f t="shared" si="884"/>
        <v>#DIV/0!</v>
      </c>
      <c r="FN1181" s="783" t="e">
        <f t="shared" si="885"/>
        <v>#DIV/0!</v>
      </c>
    </row>
    <row r="1182" spans="134:170" ht="18" customHeight="1">
      <c r="ED1182" s="135" t="s">
        <v>2517</v>
      </c>
      <c r="EI1182" s="218"/>
      <c r="EZ1182" s="192" t="e">
        <f t="shared" si="874"/>
        <v>#DIV/0!</v>
      </c>
      <c r="FA1182" s="192" t="e">
        <f t="shared" si="875"/>
        <v>#DIV/0!</v>
      </c>
      <c r="FB1182" s="192" t="e">
        <f t="shared" si="876"/>
        <v>#DIV/0!</v>
      </c>
      <c r="FC1182" s="192" t="e">
        <f t="shared" si="877"/>
        <v>#DIV/0!</v>
      </c>
      <c r="FD1182" s="192" t="e">
        <f t="shared" si="878"/>
        <v>#DIV/0!</v>
      </c>
      <c r="FE1182" s="193" t="e">
        <f t="shared" si="879"/>
        <v>#DIV/0!</v>
      </c>
      <c r="FF1182" s="194" t="e">
        <f t="shared" si="880"/>
        <v>#DIV/0!</v>
      </c>
      <c r="FJ1182" s="779" t="e">
        <f t="shared" si="881"/>
        <v>#DIV/0!</v>
      </c>
      <c r="FK1182" s="779" t="e">
        <f t="shared" si="882"/>
        <v>#DIV/0!</v>
      </c>
      <c r="FL1182" s="780" t="e">
        <f t="shared" si="883"/>
        <v>#DIV/0!</v>
      </c>
      <c r="FM1182" s="169" t="e">
        <f t="shared" si="884"/>
        <v>#DIV/0!</v>
      </c>
      <c r="FN1182" s="783" t="e">
        <f t="shared" si="885"/>
        <v>#DIV/0!</v>
      </c>
    </row>
    <row r="1183" spans="134:170" ht="18" customHeight="1">
      <c r="ED1183" s="135" t="s">
        <v>2517</v>
      </c>
      <c r="EI1183" s="218"/>
      <c r="EZ1183" s="192" t="e">
        <f t="shared" si="874"/>
        <v>#DIV/0!</v>
      </c>
      <c r="FA1183" s="192" t="e">
        <f t="shared" si="875"/>
        <v>#DIV/0!</v>
      </c>
      <c r="FB1183" s="192" t="e">
        <f t="shared" si="876"/>
        <v>#DIV/0!</v>
      </c>
      <c r="FC1183" s="192" t="e">
        <f t="shared" si="877"/>
        <v>#DIV/0!</v>
      </c>
      <c r="FD1183" s="192" t="e">
        <f t="shared" si="878"/>
        <v>#DIV/0!</v>
      </c>
      <c r="FE1183" s="193" t="e">
        <f t="shared" si="879"/>
        <v>#DIV/0!</v>
      </c>
      <c r="FF1183" s="194" t="e">
        <f t="shared" si="880"/>
        <v>#DIV/0!</v>
      </c>
      <c r="FJ1183" s="779" t="e">
        <f t="shared" si="881"/>
        <v>#DIV/0!</v>
      </c>
      <c r="FK1183" s="779" t="e">
        <f t="shared" si="882"/>
        <v>#DIV/0!</v>
      </c>
      <c r="FL1183" s="780" t="e">
        <f t="shared" si="883"/>
        <v>#DIV/0!</v>
      </c>
      <c r="FM1183" s="169" t="e">
        <f t="shared" si="884"/>
        <v>#DIV/0!</v>
      </c>
      <c r="FN1183" s="783" t="e">
        <f t="shared" si="885"/>
        <v>#DIV/0!</v>
      </c>
    </row>
    <row r="1184" spans="134:170" ht="18" customHeight="1">
      <c r="ED1184" s="135" t="s">
        <v>2517</v>
      </c>
      <c r="EI1184" s="218"/>
      <c r="EZ1184" s="192" t="e">
        <f t="shared" si="874"/>
        <v>#DIV/0!</v>
      </c>
      <c r="FA1184" s="192" t="e">
        <f t="shared" si="875"/>
        <v>#DIV/0!</v>
      </c>
      <c r="FB1184" s="192" t="e">
        <f t="shared" si="876"/>
        <v>#DIV/0!</v>
      </c>
      <c r="FC1184" s="192" t="e">
        <f t="shared" si="877"/>
        <v>#DIV/0!</v>
      </c>
      <c r="FD1184" s="192" t="e">
        <f t="shared" si="878"/>
        <v>#DIV/0!</v>
      </c>
      <c r="FE1184" s="193" t="e">
        <f t="shared" si="879"/>
        <v>#DIV/0!</v>
      </c>
      <c r="FF1184" s="194" t="e">
        <f t="shared" si="880"/>
        <v>#DIV/0!</v>
      </c>
      <c r="FJ1184" s="779" t="e">
        <f t="shared" si="881"/>
        <v>#DIV/0!</v>
      </c>
      <c r="FK1184" s="779" t="e">
        <f t="shared" si="882"/>
        <v>#DIV/0!</v>
      </c>
      <c r="FL1184" s="780" t="e">
        <f t="shared" si="883"/>
        <v>#DIV/0!</v>
      </c>
      <c r="FM1184" s="169" t="e">
        <f t="shared" si="884"/>
        <v>#DIV/0!</v>
      </c>
      <c r="FN1184" s="783" t="e">
        <f t="shared" si="885"/>
        <v>#DIV/0!</v>
      </c>
    </row>
    <row r="1185" spans="134:170" ht="18" customHeight="1">
      <c r="ED1185" s="135" t="s">
        <v>2517</v>
      </c>
      <c r="EI1185" s="218"/>
      <c r="EZ1185" s="192" t="e">
        <f t="shared" si="874"/>
        <v>#DIV/0!</v>
      </c>
      <c r="FA1185" s="192" t="e">
        <f t="shared" si="875"/>
        <v>#DIV/0!</v>
      </c>
      <c r="FB1185" s="192" t="e">
        <f t="shared" si="876"/>
        <v>#DIV/0!</v>
      </c>
      <c r="FC1185" s="192" t="e">
        <f t="shared" si="877"/>
        <v>#DIV/0!</v>
      </c>
      <c r="FD1185" s="192" t="e">
        <f t="shared" si="878"/>
        <v>#DIV/0!</v>
      </c>
      <c r="FE1185" s="193" t="e">
        <f t="shared" si="879"/>
        <v>#DIV/0!</v>
      </c>
      <c r="FF1185" s="194" t="e">
        <f t="shared" si="880"/>
        <v>#DIV/0!</v>
      </c>
      <c r="FJ1185" s="779" t="e">
        <f t="shared" si="881"/>
        <v>#DIV/0!</v>
      </c>
      <c r="FK1185" s="779" t="e">
        <f t="shared" si="882"/>
        <v>#DIV/0!</v>
      </c>
      <c r="FL1185" s="780" t="e">
        <f t="shared" si="883"/>
        <v>#DIV/0!</v>
      </c>
      <c r="FM1185" s="169" t="e">
        <f t="shared" si="884"/>
        <v>#DIV/0!</v>
      </c>
      <c r="FN1185" s="783" t="e">
        <f t="shared" si="885"/>
        <v>#DIV/0!</v>
      </c>
    </row>
    <row r="1186" spans="134:170" ht="18" customHeight="1">
      <c r="ED1186" s="135" t="s">
        <v>2517</v>
      </c>
      <c r="EI1186" s="218"/>
      <c r="EZ1186" s="192" t="e">
        <f t="shared" si="874"/>
        <v>#DIV/0!</v>
      </c>
      <c r="FA1186" s="192" t="e">
        <f t="shared" si="875"/>
        <v>#DIV/0!</v>
      </c>
      <c r="FB1186" s="192" t="e">
        <f t="shared" si="876"/>
        <v>#DIV/0!</v>
      </c>
      <c r="FC1186" s="192" t="e">
        <f t="shared" si="877"/>
        <v>#DIV/0!</v>
      </c>
      <c r="FD1186" s="192" t="e">
        <f t="shared" si="878"/>
        <v>#DIV/0!</v>
      </c>
      <c r="FE1186" s="193" t="e">
        <f t="shared" si="879"/>
        <v>#DIV/0!</v>
      </c>
      <c r="FF1186" s="194" t="e">
        <f t="shared" si="880"/>
        <v>#DIV/0!</v>
      </c>
      <c r="FJ1186" s="779" t="e">
        <f t="shared" si="881"/>
        <v>#DIV/0!</v>
      </c>
      <c r="FK1186" s="779" t="e">
        <f t="shared" si="882"/>
        <v>#DIV/0!</v>
      </c>
      <c r="FL1186" s="780" t="e">
        <f t="shared" si="883"/>
        <v>#DIV/0!</v>
      </c>
      <c r="FM1186" s="169" t="e">
        <f t="shared" si="884"/>
        <v>#DIV/0!</v>
      </c>
      <c r="FN1186" s="783" t="e">
        <f t="shared" si="885"/>
        <v>#DIV/0!</v>
      </c>
    </row>
    <row r="1187" spans="134:170" ht="18" customHeight="1">
      <c r="ED1187" s="135" t="s">
        <v>2517</v>
      </c>
      <c r="EI1187" s="218"/>
      <c r="EZ1187" s="192" t="e">
        <f t="shared" si="874"/>
        <v>#DIV/0!</v>
      </c>
      <c r="FA1187" s="192" t="e">
        <f t="shared" si="875"/>
        <v>#DIV/0!</v>
      </c>
      <c r="FB1187" s="192" t="e">
        <f t="shared" si="876"/>
        <v>#DIV/0!</v>
      </c>
      <c r="FC1187" s="192" t="e">
        <f t="shared" si="877"/>
        <v>#DIV/0!</v>
      </c>
      <c r="FD1187" s="192" t="e">
        <f t="shared" si="878"/>
        <v>#DIV/0!</v>
      </c>
      <c r="FE1187" s="193" t="e">
        <f t="shared" si="879"/>
        <v>#DIV/0!</v>
      </c>
      <c r="FF1187" s="194" t="e">
        <f t="shared" si="880"/>
        <v>#DIV/0!</v>
      </c>
      <c r="FJ1187" s="779" t="e">
        <f t="shared" si="881"/>
        <v>#DIV/0!</v>
      </c>
      <c r="FK1187" s="779" t="e">
        <f t="shared" si="882"/>
        <v>#DIV/0!</v>
      </c>
      <c r="FL1187" s="780" t="e">
        <f t="shared" si="883"/>
        <v>#DIV/0!</v>
      </c>
      <c r="FM1187" s="169" t="e">
        <f t="shared" si="884"/>
        <v>#DIV/0!</v>
      </c>
      <c r="FN1187" s="783" t="e">
        <f t="shared" si="885"/>
        <v>#DIV/0!</v>
      </c>
    </row>
    <row r="1188" spans="134:170" ht="18" customHeight="1">
      <c r="ED1188" s="135" t="s">
        <v>2517</v>
      </c>
      <c r="EI1188" s="218"/>
      <c r="EZ1188" s="192" t="e">
        <f t="shared" si="874"/>
        <v>#DIV/0!</v>
      </c>
      <c r="FA1188" s="192" t="e">
        <f t="shared" si="875"/>
        <v>#DIV/0!</v>
      </c>
      <c r="FB1188" s="192" t="e">
        <f t="shared" si="876"/>
        <v>#DIV/0!</v>
      </c>
      <c r="FC1188" s="192" t="e">
        <f t="shared" si="877"/>
        <v>#DIV/0!</v>
      </c>
      <c r="FD1188" s="192" t="e">
        <f t="shared" si="878"/>
        <v>#DIV/0!</v>
      </c>
      <c r="FE1188" s="193" t="e">
        <f t="shared" si="879"/>
        <v>#DIV/0!</v>
      </c>
      <c r="FF1188" s="194" t="e">
        <f t="shared" si="880"/>
        <v>#DIV/0!</v>
      </c>
      <c r="FJ1188" s="779" t="e">
        <f t="shared" si="881"/>
        <v>#DIV/0!</v>
      </c>
      <c r="FK1188" s="779" t="e">
        <f t="shared" si="882"/>
        <v>#DIV/0!</v>
      </c>
      <c r="FL1188" s="780" t="e">
        <f t="shared" si="883"/>
        <v>#DIV/0!</v>
      </c>
      <c r="FM1188" s="169" t="e">
        <f t="shared" si="884"/>
        <v>#DIV/0!</v>
      </c>
      <c r="FN1188" s="783" t="e">
        <f t="shared" si="885"/>
        <v>#DIV/0!</v>
      </c>
    </row>
    <row r="1189" spans="134:170" ht="18" customHeight="1">
      <c r="ED1189" s="135" t="s">
        <v>2517</v>
      </c>
      <c r="EZ1189" s="192" t="e">
        <f t="shared" si="874"/>
        <v>#DIV/0!</v>
      </c>
      <c r="FA1189" s="192" t="e">
        <f t="shared" si="875"/>
        <v>#DIV/0!</v>
      </c>
      <c r="FB1189" s="192" t="e">
        <f t="shared" si="876"/>
        <v>#DIV/0!</v>
      </c>
      <c r="FC1189" s="192" t="e">
        <f t="shared" si="877"/>
        <v>#DIV/0!</v>
      </c>
      <c r="FD1189" s="192" t="e">
        <f t="shared" si="878"/>
        <v>#DIV/0!</v>
      </c>
      <c r="FE1189" s="193" t="e">
        <f t="shared" si="879"/>
        <v>#DIV/0!</v>
      </c>
      <c r="FF1189" s="194" t="e">
        <f t="shared" si="880"/>
        <v>#DIV/0!</v>
      </c>
      <c r="FJ1189" s="779" t="e">
        <f t="shared" si="881"/>
        <v>#DIV/0!</v>
      </c>
      <c r="FK1189" s="779" t="e">
        <f t="shared" si="882"/>
        <v>#DIV/0!</v>
      </c>
      <c r="FL1189" s="780" t="e">
        <f t="shared" si="883"/>
        <v>#DIV/0!</v>
      </c>
      <c r="FM1189" s="169" t="e">
        <f t="shared" si="884"/>
        <v>#DIV/0!</v>
      </c>
      <c r="FN1189" s="783" t="e">
        <f t="shared" si="885"/>
        <v>#DIV/0!</v>
      </c>
    </row>
    <row r="1190" spans="134:170" ht="18" customHeight="1">
      <c r="ED1190" s="135" t="s">
        <v>2517</v>
      </c>
      <c r="EZ1190" s="192" t="e">
        <f t="shared" si="874"/>
        <v>#DIV/0!</v>
      </c>
      <c r="FA1190" s="192" t="e">
        <f t="shared" si="875"/>
        <v>#DIV/0!</v>
      </c>
      <c r="FB1190" s="192" t="e">
        <f t="shared" si="876"/>
        <v>#DIV/0!</v>
      </c>
      <c r="FC1190" s="192" t="e">
        <f t="shared" si="877"/>
        <v>#DIV/0!</v>
      </c>
      <c r="FD1190" s="192" t="e">
        <f t="shared" si="878"/>
        <v>#DIV/0!</v>
      </c>
      <c r="FE1190" s="193" t="e">
        <f t="shared" si="879"/>
        <v>#DIV/0!</v>
      </c>
      <c r="FF1190" s="194" t="e">
        <f t="shared" si="880"/>
        <v>#DIV/0!</v>
      </c>
      <c r="FJ1190" s="779" t="e">
        <f t="shared" si="881"/>
        <v>#DIV/0!</v>
      </c>
      <c r="FK1190" s="779" t="e">
        <f t="shared" si="882"/>
        <v>#DIV/0!</v>
      </c>
      <c r="FL1190" s="780" t="e">
        <f t="shared" si="883"/>
        <v>#DIV/0!</v>
      </c>
      <c r="FM1190" s="169" t="e">
        <f t="shared" si="884"/>
        <v>#DIV/0!</v>
      </c>
      <c r="FN1190" s="783" t="e">
        <f t="shared" si="885"/>
        <v>#DIV/0!</v>
      </c>
    </row>
    <row r="1191" spans="134:170" ht="18" customHeight="1">
      <c r="ED1191" s="135" t="s">
        <v>2517</v>
      </c>
      <c r="EZ1191" s="192" t="e">
        <f t="shared" si="874"/>
        <v>#DIV/0!</v>
      </c>
      <c r="FA1191" s="192" t="e">
        <f t="shared" si="875"/>
        <v>#DIV/0!</v>
      </c>
      <c r="FB1191" s="192" t="e">
        <f t="shared" si="876"/>
        <v>#DIV/0!</v>
      </c>
      <c r="FC1191" s="192" t="e">
        <f t="shared" si="877"/>
        <v>#DIV/0!</v>
      </c>
      <c r="FD1191" s="192" t="e">
        <f t="shared" si="878"/>
        <v>#DIV/0!</v>
      </c>
      <c r="FE1191" s="193" t="e">
        <f t="shared" si="879"/>
        <v>#DIV/0!</v>
      </c>
      <c r="FF1191" s="194" t="e">
        <f t="shared" si="880"/>
        <v>#DIV/0!</v>
      </c>
      <c r="FJ1191" s="779" t="e">
        <f t="shared" si="881"/>
        <v>#DIV/0!</v>
      </c>
      <c r="FK1191" s="779" t="e">
        <f t="shared" si="882"/>
        <v>#DIV/0!</v>
      </c>
      <c r="FL1191" s="780" t="e">
        <f t="shared" si="883"/>
        <v>#DIV/0!</v>
      </c>
      <c r="FM1191" s="169" t="e">
        <f t="shared" si="884"/>
        <v>#DIV/0!</v>
      </c>
      <c r="FN1191" s="783" t="e">
        <f t="shared" si="885"/>
        <v>#DIV/0!</v>
      </c>
    </row>
    <row r="1192" spans="134:170" ht="18" customHeight="1">
      <c r="ED1192" s="135" t="s">
        <v>2517</v>
      </c>
      <c r="EZ1192" s="192" t="e">
        <f t="shared" si="874"/>
        <v>#DIV/0!</v>
      </c>
      <c r="FA1192" s="192" t="e">
        <f t="shared" si="875"/>
        <v>#DIV/0!</v>
      </c>
      <c r="FB1192" s="192" t="e">
        <f t="shared" si="876"/>
        <v>#DIV/0!</v>
      </c>
      <c r="FC1192" s="192" t="e">
        <f t="shared" si="877"/>
        <v>#DIV/0!</v>
      </c>
      <c r="FD1192" s="192" t="e">
        <f t="shared" si="878"/>
        <v>#DIV/0!</v>
      </c>
      <c r="FE1192" s="193" t="e">
        <f t="shared" si="879"/>
        <v>#DIV/0!</v>
      </c>
      <c r="FF1192" s="194" t="e">
        <f t="shared" si="880"/>
        <v>#DIV/0!</v>
      </c>
      <c r="FJ1192" s="779" t="e">
        <f t="shared" si="881"/>
        <v>#DIV/0!</v>
      </c>
      <c r="FK1192" s="779" t="e">
        <f t="shared" si="882"/>
        <v>#DIV/0!</v>
      </c>
      <c r="FL1192" s="780" t="e">
        <f t="shared" si="883"/>
        <v>#DIV/0!</v>
      </c>
      <c r="FM1192" s="169" t="e">
        <f t="shared" si="884"/>
        <v>#DIV/0!</v>
      </c>
      <c r="FN1192" s="783" t="e">
        <f t="shared" si="885"/>
        <v>#DIV/0!</v>
      </c>
    </row>
    <row r="1193" spans="134:170" ht="18" customHeight="1">
      <c r="ED1193" s="135" t="s">
        <v>2517</v>
      </c>
      <c r="EZ1193" s="192" t="e">
        <f t="shared" si="874"/>
        <v>#DIV/0!</v>
      </c>
      <c r="FA1193" s="192" t="e">
        <f t="shared" si="875"/>
        <v>#DIV/0!</v>
      </c>
      <c r="FB1193" s="192" t="e">
        <f t="shared" si="876"/>
        <v>#DIV/0!</v>
      </c>
      <c r="FC1193" s="192" t="e">
        <f t="shared" si="877"/>
        <v>#DIV/0!</v>
      </c>
      <c r="FD1193" s="192" t="e">
        <f t="shared" si="878"/>
        <v>#DIV/0!</v>
      </c>
      <c r="FE1193" s="193" t="e">
        <f t="shared" si="879"/>
        <v>#DIV/0!</v>
      </c>
      <c r="FF1193" s="194" t="e">
        <f t="shared" si="880"/>
        <v>#DIV/0!</v>
      </c>
      <c r="FJ1193" s="779" t="e">
        <f t="shared" si="881"/>
        <v>#DIV/0!</v>
      </c>
      <c r="FK1193" s="779" t="e">
        <f t="shared" si="882"/>
        <v>#DIV/0!</v>
      </c>
      <c r="FL1193" s="780" t="e">
        <f t="shared" si="883"/>
        <v>#DIV/0!</v>
      </c>
      <c r="FM1193" s="169" t="e">
        <f t="shared" si="884"/>
        <v>#DIV/0!</v>
      </c>
      <c r="FN1193" s="783" t="e">
        <f t="shared" si="885"/>
        <v>#DIV/0!</v>
      </c>
    </row>
    <row r="1194" spans="134:170" ht="18" customHeight="1">
      <c r="ED1194" s="135" t="s">
        <v>2517</v>
      </c>
      <c r="EZ1194" s="192" t="e">
        <f t="shared" si="874"/>
        <v>#DIV/0!</v>
      </c>
      <c r="FA1194" s="192" t="e">
        <f t="shared" si="875"/>
        <v>#DIV/0!</v>
      </c>
      <c r="FB1194" s="192" t="e">
        <f t="shared" si="876"/>
        <v>#DIV/0!</v>
      </c>
      <c r="FC1194" s="192" t="e">
        <f t="shared" si="877"/>
        <v>#DIV/0!</v>
      </c>
      <c r="FD1194" s="192" t="e">
        <f t="shared" si="878"/>
        <v>#DIV/0!</v>
      </c>
      <c r="FE1194" s="193" t="e">
        <f t="shared" si="879"/>
        <v>#DIV/0!</v>
      </c>
      <c r="FF1194" s="194" t="e">
        <f t="shared" si="880"/>
        <v>#DIV/0!</v>
      </c>
      <c r="FJ1194" s="779" t="e">
        <f t="shared" si="881"/>
        <v>#DIV/0!</v>
      </c>
      <c r="FK1194" s="779" t="e">
        <f t="shared" si="882"/>
        <v>#DIV/0!</v>
      </c>
      <c r="FL1194" s="780" t="e">
        <f t="shared" si="883"/>
        <v>#DIV/0!</v>
      </c>
      <c r="FM1194" s="169" t="e">
        <f t="shared" si="884"/>
        <v>#DIV/0!</v>
      </c>
      <c r="FN1194" s="783" t="e">
        <f t="shared" si="885"/>
        <v>#DIV/0!</v>
      </c>
    </row>
    <row r="1195" spans="134:170" ht="18" customHeight="1">
      <c r="ED1195" s="135" t="s">
        <v>2517</v>
      </c>
      <c r="EZ1195" s="192" t="e">
        <f t="shared" si="874"/>
        <v>#DIV/0!</v>
      </c>
      <c r="FA1195" s="192" t="e">
        <f t="shared" si="875"/>
        <v>#DIV/0!</v>
      </c>
      <c r="FB1195" s="192" t="e">
        <f t="shared" si="876"/>
        <v>#DIV/0!</v>
      </c>
      <c r="FC1195" s="192" t="e">
        <f t="shared" si="877"/>
        <v>#DIV/0!</v>
      </c>
      <c r="FD1195" s="192" t="e">
        <f t="shared" si="878"/>
        <v>#DIV/0!</v>
      </c>
      <c r="FE1195" s="193" t="e">
        <f t="shared" si="879"/>
        <v>#DIV/0!</v>
      </c>
      <c r="FF1195" s="194" t="e">
        <f t="shared" si="880"/>
        <v>#DIV/0!</v>
      </c>
      <c r="FJ1195" s="779" t="e">
        <f t="shared" si="881"/>
        <v>#DIV/0!</v>
      </c>
      <c r="FK1195" s="779" t="e">
        <f t="shared" si="882"/>
        <v>#DIV/0!</v>
      </c>
      <c r="FL1195" s="780" t="e">
        <f t="shared" si="883"/>
        <v>#DIV/0!</v>
      </c>
      <c r="FM1195" s="169" t="e">
        <f t="shared" si="884"/>
        <v>#DIV/0!</v>
      </c>
      <c r="FN1195" s="783" t="e">
        <f t="shared" si="885"/>
        <v>#DIV/0!</v>
      </c>
    </row>
    <row r="1196" spans="134:170" ht="18" customHeight="1">
      <c r="ED1196" s="135" t="s">
        <v>2517</v>
      </c>
      <c r="EZ1196" s="192" t="e">
        <f t="shared" si="874"/>
        <v>#DIV/0!</v>
      </c>
      <c r="FA1196" s="192" t="e">
        <f t="shared" si="875"/>
        <v>#DIV/0!</v>
      </c>
      <c r="FB1196" s="192" t="e">
        <f t="shared" si="876"/>
        <v>#DIV/0!</v>
      </c>
      <c r="FC1196" s="192" t="e">
        <f t="shared" si="877"/>
        <v>#DIV/0!</v>
      </c>
      <c r="FD1196" s="192" t="e">
        <f t="shared" si="878"/>
        <v>#DIV/0!</v>
      </c>
      <c r="FE1196" s="193" t="e">
        <f t="shared" si="879"/>
        <v>#DIV/0!</v>
      </c>
      <c r="FF1196" s="194" t="e">
        <f t="shared" si="880"/>
        <v>#DIV/0!</v>
      </c>
      <c r="FJ1196" s="779" t="e">
        <f t="shared" si="881"/>
        <v>#DIV/0!</v>
      </c>
      <c r="FK1196" s="779" t="e">
        <f t="shared" si="882"/>
        <v>#DIV/0!</v>
      </c>
      <c r="FL1196" s="780" t="e">
        <f t="shared" si="883"/>
        <v>#DIV/0!</v>
      </c>
      <c r="FM1196" s="169" t="e">
        <f t="shared" si="884"/>
        <v>#DIV/0!</v>
      </c>
      <c r="FN1196" s="783" t="e">
        <f t="shared" si="885"/>
        <v>#DIV/0!</v>
      </c>
    </row>
    <row r="1197" spans="134:170" ht="18" customHeight="1">
      <c r="ED1197" s="135" t="s">
        <v>2517</v>
      </c>
      <c r="EZ1197" s="192" t="e">
        <f t="shared" si="874"/>
        <v>#DIV/0!</v>
      </c>
      <c r="FA1197" s="192" t="e">
        <f t="shared" si="875"/>
        <v>#DIV/0!</v>
      </c>
      <c r="FB1197" s="192" t="e">
        <f t="shared" si="876"/>
        <v>#DIV/0!</v>
      </c>
      <c r="FC1197" s="192" t="e">
        <f t="shared" si="877"/>
        <v>#DIV/0!</v>
      </c>
      <c r="FD1197" s="192" t="e">
        <f t="shared" si="878"/>
        <v>#DIV/0!</v>
      </c>
      <c r="FE1197" s="193" t="e">
        <f t="shared" si="879"/>
        <v>#DIV/0!</v>
      </c>
      <c r="FF1197" s="194" t="e">
        <f t="shared" si="880"/>
        <v>#DIV/0!</v>
      </c>
      <c r="FJ1197" s="779" t="e">
        <f t="shared" si="881"/>
        <v>#DIV/0!</v>
      </c>
      <c r="FK1197" s="779" t="e">
        <f t="shared" si="882"/>
        <v>#DIV/0!</v>
      </c>
      <c r="FL1197" s="780" t="e">
        <f t="shared" si="883"/>
        <v>#DIV/0!</v>
      </c>
      <c r="FM1197" s="169" t="e">
        <f t="shared" si="884"/>
        <v>#DIV/0!</v>
      </c>
      <c r="FN1197" s="783" t="e">
        <f t="shared" si="885"/>
        <v>#DIV/0!</v>
      </c>
    </row>
    <row r="1198" spans="134:170" ht="18" customHeight="1">
      <c r="ED1198" s="135" t="s">
        <v>2517</v>
      </c>
      <c r="EZ1198" s="192" t="e">
        <f t="shared" si="874"/>
        <v>#DIV/0!</v>
      </c>
      <c r="FA1198" s="192" t="e">
        <f t="shared" si="875"/>
        <v>#DIV/0!</v>
      </c>
      <c r="FB1198" s="192" t="e">
        <f t="shared" si="876"/>
        <v>#DIV/0!</v>
      </c>
      <c r="FC1198" s="192" t="e">
        <f t="shared" si="877"/>
        <v>#DIV/0!</v>
      </c>
      <c r="FD1198" s="192" t="e">
        <f t="shared" si="878"/>
        <v>#DIV/0!</v>
      </c>
      <c r="FE1198" s="193" t="e">
        <f t="shared" si="879"/>
        <v>#DIV/0!</v>
      </c>
      <c r="FF1198" s="194" t="e">
        <f t="shared" si="880"/>
        <v>#DIV/0!</v>
      </c>
      <c r="FJ1198" s="779" t="e">
        <f t="shared" si="881"/>
        <v>#DIV/0!</v>
      </c>
      <c r="FK1198" s="779" t="e">
        <f t="shared" si="882"/>
        <v>#DIV/0!</v>
      </c>
      <c r="FL1198" s="780" t="e">
        <f t="shared" si="883"/>
        <v>#DIV/0!</v>
      </c>
      <c r="FM1198" s="169" t="e">
        <f t="shared" si="884"/>
        <v>#DIV/0!</v>
      </c>
      <c r="FN1198" s="783" t="e">
        <f t="shared" si="885"/>
        <v>#DIV/0!</v>
      </c>
    </row>
    <row r="1199" spans="134:170" ht="18" customHeight="1">
      <c r="ED1199" s="135" t="s">
        <v>2517</v>
      </c>
      <c r="EZ1199" s="192" t="e">
        <f t="shared" si="874"/>
        <v>#DIV/0!</v>
      </c>
      <c r="FA1199" s="192" t="e">
        <f t="shared" si="875"/>
        <v>#DIV/0!</v>
      </c>
      <c r="FB1199" s="192" t="e">
        <f t="shared" si="876"/>
        <v>#DIV/0!</v>
      </c>
      <c r="FC1199" s="192" t="e">
        <f t="shared" si="877"/>
        <v>#DIV/0!</v>
      </c>
      <c r="FD1199" s="192" t="e">
        <f t="shared" si="878"/>
        <v>#DIV/0!</v>
      </c>
      <c r="FE1199" s="193" t="e">
        <f t="shared" si="879"/>
        <v>#DIV/0!</v>
      </c>
      <c r="FF1199" s="194" t="e">
        <f t="shared" si="880"/>
        <v>#DIV/0!</v>
      </c>
      <c r="FJ1199" s="779" t="e">
        <f t="shared" si="881"/>
        <v>#DIV/0!</v>
      </c>
      <c r="FK1199" s="779" t="e">
        <f t="shared" si="882"/>
        <v>#DIV/0!</v>
      </c>
      <c r="FL1199" s="780" t="e">
        <f t="shared" si="883"/>
        <v>#DIV/0!</v>
      </c>
      <c r="FM1199" s="169" t="e">
        <f t="shared" si="884"/>
        <v>#DIV/0!</v>
      </c>
      <c r="FN1199" s="783" t="e">
        <f t="shared" si="885"/>
        <v>#DIV/0!</v>
      </c>
    </row>
    <row r="1200" spans="134:170" ht="18" customHeight="1">
      <c r="ED1200" s="135" t="s">
        <v>2517</v>
      </c>
      <c r="EZ1200" s="192" t="e">
        <f t="shared" si="874"/>
        <v>#DIV/0!</v>
      </c>
      <c r="FA1200" s="192" t="e">
        <f t="shared" si="875"/>
        <v>#DIV/0!</v>
      </c>
      <c r="FB1200" s="192" t="e">
        <f t="shared" si="876"/>
        <v>#DIV/0!</v>
      </c>
      <c r="FC1200" s="192" t="e">
        <f t="shared" si="877"/>
        <v>#DIV/0!</v>
      </c>
      <c r="FD1200" s="192" t="e">
        <f t="shared" si="878"/>
        <v>#DIV/0!</v>
      </c>
      <c r="FE1200" s="193" t="e">
        <f t="shared" si="879"/>
        <v>#DIV/0!</v>
      </c>
      <c r="FF1200" s="194" t="e">
        <f t="shared" si="880"/>
        <v>#DIV/0!</v>
      </c>
      <c r="FJ1200" s="779" t="e">
        <f t="shared" si="881"/>
        <v>#DIV/0!</v>
      </c>
      <c r="FK1200" s="779" t="e">
        <f t="shared" si="882"/>
        <v>#DIV/0!</v>
      </c>
      <c r="FL1200" s="780" t="e">
        <f t="shared" si="883"/>
        <v>#DIV/0!</v>
      </c>
      <c r="FM1200" s="169" t="e">
        <f t="shared" si="884"/>
        <v>#DIV/0!</v>
      </c>
      <c r="FN1200" s="783" t="e">
        <f t="shared" si="885"/>
        <v>#DIV/0!</v>
      </c>
    </row>
    <row r="1201" spans="134:170" ht="18" customHeight="1">
      <c r="ED1201" s="135" t="s">
        <v>2517</v>
      </c>
      <c r="EZ1201" s="192" t="e">
        <f t="shared" si="874"/>
        <v>#DIV/0!</v>
      </c>
      <c r="FA1201" s="192" t="e">
        <f t="shared" si="875"/>
        <v>#DIV/0!</v>
      </c>
      <c r="FB1201" s="192" t="e">
        <f t="shared" si="876"/>
        <v>#DIV/0!</v>
      </c>
      <c r="FC1201" s="192" t="e">
        <f t="shared" si="877"/>
        <v>#DIV/0!</v>
      </c>
      <c r="FD1201" s="192" t="e">
        <f t="shared" si="878"/>
        <v>#DIV/0!</v>
      </c>
      <c r="FE1201" s="193" t="e">
        <f t="shared" si="879"/>
        <v>#DIV/0!</v>
      </c>
      <c r="FF1201" s="194" t="e">
        <f t="shared" si="880"/>
        <v>#DIV/0!</v>
      </c>
      <c r="FJ1201" s="779" t="e">
        <f t="shared" si="881"/>
        <v>#DIV/0!</v>
      </c>
      <c r="FK1201" s="779" t="e">
        <f t="shared" si="882"/>
        <v>#DIV/0!</v>
      </c>
      <c r="FL1201" s="780" t="e">
        <f t="shared" si="883"/>
        <v>#DIV/0!</v>
      </c>
      <c r="FM1201" s="169" t="e">
        <f t="shared" si="884"/>
        <v>#DIV/0!</v>
      </c>
      <c r="FN1201" s="783" t="e">
        <f t="shared" si="885"/>
        <v>#DIV/0!</v>
      </c>
    </row>
    <row r="1202" spans="134:170" ht="18" customHeight="1">
      <c r="ED1202" s="135" t="s">
        <v>2517</v>
      </c>
      <c r="EZ1202" s="192" t="e">
        <f t="shared" si="874"/>
        <v>#DIV/0!</v>
      </c>
      <c r="FA1202" s="192" t="e">
        <f t="shared" si="875"/>
        <v>#DIV/0!</v>
      </c>
      <c r="FB1202" s="192" t="e">
        <f t="shared" si="876"/>
        <v>#DIV/0!</v>
      </c>
      <c r="FC1202" s="192" t="e">
        <f t="shared" si="877"/>
        <v>#DIV/0!</v>
      </c>
      <c r="FD1202" s="192" t="e">
        <f t="shared" si="878"/>
        <v>#DIV/0!</v>
      </c>
      <c r="FE1202" s="193" t="e">
        <f t="shared" si="879"/>
        <v>#DIV/0!</v>
      </c>
      <c r="FF1202" s="194" t="e">
        <f t="shared" si="880"/>
        <v>#DIV/0!</v>
      </c>
      <c r="FJ1202" s="779" t="e">
        <f t="shared" si="881"/>
        <v>#DIV/0!</v>
      </c>
      <c r="FK1202" s="779" t="e">
        <f t="shared" si="882"/>
        <v>#DIV/0!</v>
      </c>
      <c r="FL1202" s="780" t="e">
        <f t="shared" si="883"/>
        <v>#DIV/0!</v>
      </c>
      <c r="FM1202" s="169" t="e">
        <f t="shared" si="884"/>
        <v>#DIV/0!</v>
      </c>
      <c r="FN1202" s="783" t="e">
        <f t="shared" si="885"/>
        <v>#DIV/0!</v>
      </c>
    </row>
    <row r="1203" spans="134:170" ht="18" customHeight="1">
      <c r="ED1203" s="135" t="s">
        <v>2517</v>
      </c>
      <c r="EZ1203" s="192" t="e">
        <f t="shared" si="874"/>
        <v>#DIV/0!</v>
      </c>
      <c r="FA1203" s="192" t="e">
        <f t="shared" si="875"/>
        <v>#DIV/0!</v>
      </c>
      <c r="FB1203" s="192" t="e">
        <f t="shared" si="876"/>
        <v>#DIV/0!</v>
      </c>
      <c r="FC1203" s="192" t="e">
        <f t="shared" si="877"/>
        <v>#DIV/0!</v>
      </c>
      <c r="FD1203" s="192" t="e">
        <f t="shared" si="878"/>
        <v>#DIV/0!</v>
      </c>
      <c r="FE1203" s="193" t="e">
        <f t="shared" si="879"/>
        <v>#DIV/0!</v>
      </c>
      <c r="FF1203" s="194" t="e">
        <f t="shared" si="880"/>
        <v>#DIV/0!</v>
      </c>
      <c r="FJ1203" s="779" t="e">
        <f t="shared" si="881"/>
        <v>#DIV/0!</v>
      </c>
      <c r="FK1203" s="779" t="e">
        <f t="shared" si="882"/>
        <v>#DIV/0!</v>
      </c>
      <c r="FL1203" s="780" t="e">
        <f t="shared" si="883"/>
        <v>#DIV/0!</v>
      </c>
      <c r="FM1203" s="169" t="e">
        <f t="shared" si="884"/>
        <v>#DIV/0!</v>
      </c>
      <c r="FN1203" s="783" t="e">
        <f t="shared" si="885"/>
        <v>#DIV/0!</v>
      </c>
    </row>
    <row r="1204" spans="134:170" ht="18" customHeight="1">
      <c r="ED1204" s="135" t="s">
        <v>2517</v>
      </c>
      <c r="EZ1204" s="192" t="e">
        <f t="shared" si="874"/>
        <v>#DIV/0!</v>
      </c>
      <c r="FA1204" s="192" t="e">
        <f t="shared" si="875"/>
        <v>#DIV/0!</v>
      </c>
      <c r="FB1204" s="192" t="e">
        <f t="shared" si="876"/>
        <v>#DIV/0!</v>
      </c>
      <c r="FC1204" s="192" t="e">
        <f t="shared" si="877"/>
        <v>#DIV/0!</v>
      </c>
      <c r="FD1204" s="192" t="e">
        <f t="shared" si="878"/>
        <v>#DIV/0!</v>
      </c>
      <c r="FE1204" s="193" t="e">
        <f t="shared" si="879"/>
        <v>#DIV/0!</v>
      </c>
      <c r="FF1204" s="194" t="e">
        <f t="shared" si="880"/>
        <v>#DIV/0!</v>
      </c>
      <c r="FJ1204" s="779" t="e">
        <f t="shared" si="881"/>
        <v>#DIV/0!</v>
      </c>
      <c r="FK1204" s="779" t="e">
        <f t="shared" si="882"/>
        <v>#DIV/0!</v>
      </c>
      <c r="FL1204" s="780" t="e">
        <f t="shared" si="883"/>
        <v>#DIV/0!</v>
      </c>
      <c r="FM1204" s="169" t="e">
        <f t="shared" si="884"/>
        <v>#DIV/0!</v>
      </c>
      <c r="FN1204" s="783" t="e">
        <f t="shared" si="885"/>
        <v>#DIV/0!</v>
      </c>
    </row>
    <row r="1205" spans="134:170" ht="18" customHeight="1">
      <c r="ED1205" s="135" t="s">
        <v>2517</v>
      </c>
      <c r="EZ1205" s="192" t="e">
        <f t="shared" si="874"/>
        <v>#DIV/0!</v>
      </c>
      <c r="FA1205" s="192" t="e">
        <f t="shared" si="875"/>
        <v>#DIV/0!</v>
      </c>
      <c r="FB1205" s="192" t="e">
        <f t="shared" si="876"/>
        <v>#DIV/0!</v>
      </c>
      <c r="FC1205" s="192" t="e">
        <f t="shared" si="877"/>
        <v>#DIV/0!</v>
      </c>
      <c r="FD1205" s="192" t="e">
        <f t="shared" si="878"/>
        <v>#DIV/0!</v>
      </c>
      <c r="FE1205" s="193" t="e">
        <f t="shared" si="879"/>
        <v>#DIV/0!</v>
      </c>
      <c r="FF1205" s="194" t="e">
        <f t="shared" si="880"/>
        <v>#DIV/0!</v>
      </c>
      <c r="FJ1205" s="779" t="e">
        <f t="shared" si="881"/>
        <v>#DIV/0!</v>
      </c>
      <c r="FK1205" s="779" t="e">
        <f t="shared" si="882"/>
        <v>#DIV/0!</v>
      </c>
      <c r="FL1205" s="780" t="e">
        <f t="shared" si="883"/>
        <v>#DIV/0!</v>
      </c>
      <c r="FM1205" s="169" t="e">
        <f t="shared" si="884"/>
        <v>#DIV/0!</v>
      </c>
      <c r="FN1205" s="783" t="e">
        <f t="shared" si="885"/>
        <v>#DIV/0!</v>
      </c>
    </row>
    <row r="1206" spans="134:170" ht="18" customHeight="1">
      <c r="ED1206" s="135" t="s">
        <v>2517</v>
      </c>
      <c r="EZ1206" s="192" t="e">
        <f t="shared" si="874"/>
        <v>#DIV/0!</v>
      </c>
      <c r="FA1206" s="192" t="e">
        <f t="shared" si="875"/>
        <v>#DIV/0!</v>
      </c>
      <c r="FB1206" s="192" t="e">
        <f t="shared" si="876"/>
        <v>#DIV/0!</v>
      </c>
      <c r="FC1206" s="192" t="e">
        <f t="shared" si="877"/>
        <v>#DIV/0!</v>
      </c>
      <c r="FD1206" s="192" t="e">
        <f t="shared" si="878"/>
        <v>#DIV/0!</v>
      </c>
      <c r="FE1206" s="193" t="e">
        <f t="shared" si="879"/>
        <v>#DIV/0!</v>
      </c>
      <c r="FF1206" s="194" t="e">
        <f t="shared" si="880"/>
        <v>#DIV/0!</v>
      </c>
      <c r="FJ1206" s="779" t="e">
        <f t="shared" si="881"/>
        <v>#DIV/0!</v>
      </c>
      <c r="FK1206" s="779" t="e">
        <f t="shared" si="882"/>
        <v>#DIV/0!</v>
      </c>
      <c r="FL1206" s="780" t="e">
        <f t="shared" si="883"/>
        <v>#DIV/0!</v>
      </c>
      <c r="FM1206" s="169" t="e">
        <f t="shared" si="884"/>
        <v>#DIV/0!</v>
      </c>
      <c r="FN1206" s="783" t="e">
        <f t="shared" si="885"/>
        <v>#DIV/0!</v>
      </c>
    </row>
    <row r="1207" spans="134:170" ht="18" customHeight="1">
      <c r="ED1207" s="135" t="s">
        <v>2517</v>
      </c>
      <c r="EZ1207" s="192" t="e">
        <f t="shared" si="874"/>
        <v>#DIV/0!</v>
      </c>
      <c r="FA1207" s="192" t="e">
        <f t="shared" si="875"/>
        <v>#DIV/0!</v>
      </c>
      <c r="FB1207" s="192" t="e">
        <f t="shared" si="876"/>
        <v>#DIV/0!</v>
      </c>
      <c r="FC1207" s="192" t="e">
        <f t="shared" si="877"/>
        <v>#DIV/0!</v>
      </c>
      <c r="FD1207" s="192" t="e">
        <f t="shared" si="878"/>
        <v>#DIV/0!</v>
      </c>
      <c r="FE1207" s="193" t="e">
        <f t="shared" si="879"/>
        <v>#DIV/0!</v>
      </c>
      <c r="FF1207" s="194" t="e">
        <f t="shared" si="880"/>
        <v>#DIV/0!</v>
      </c>
      <c r="FJ1207" s="779" t="e">
        <f t="shared" si="881"/>
        <v>#DIV/0!</v>
      </c>
      <c r="FK1207" s="779" t="e">
        <f t="shared" si="882"/>
        <v>#DIV/0!</v>
      </c>
      <c r="FL1207" s="780" t="e">
        <f t="shared" si="883"/>
        <v>#DIV/0!</v>
      </c>
      <c r="FM1207" s="169" t="e">
        <f t="shared" si="884"/>
        <v>#DIV/0!</v>
      </c>
      <c r="FN1207" s="783" t="e">
        <f t="shared" si="885"/>
        <v>#DIV/0!</v>
      </c>
    </row>
    <row r="1208" spans="134:170" ht="18" customHeight="1">
      <c r="ED1208" s="135" t="s">
        <v>2517</v>
      </c>
      <c r="EZ1208" s="192" t="e">
        <f t="shared" si="874"/>
        <v>#DIV/0!</v>
      </c>
      <c r="FA1208" s="192" t="e">
        <f t="shared" si="875"/>
        <v>#DIV/0!</v>
      </c>
      <c r="FB1208" s="192" t="e">
        <f t="shared" si="876"/>
        <v>#DIV/0!</v>
      </c>
      <c r="FC1208" s="192" t="e">
        <f t="shared" si="877"/>
        <v>#DIV/0!</v>
      </c>
      <c r="FD1208" s="192" t="e">
        <f t="shared" si="878"/>
        <v>#DIV/0!</v>
      </c>
      <c r="FE1208" s="193" t="e">
        <f t="shared" si="879"/>
        <v>#DIV/0!</v>
      </c>
      <c r="FF1208" s="194" t="e">
        <f t="shared" si="880"/>
        <v>#DIV/0!</v>
      </c>
      <c r="FJ1208" s="779" t="e">
        <f t="shared" si="881"/>
        <v>#DIV/0!</v>
      </c>
      <c r="FK1208" s="779" t="e">
        <f t="shared" si="882"/>
        <v>#DIV/0!</v>
      </c>
      <c r="FL1208" s="780" t="e">
        <f t="shared" si="883"/>
        <v>#DIV/0!</v>
      </c>
      <c r="FM1208" s="169" t="e">
        <f t="shared" si="884"/>
        <v>#DIV/0!</v>
      </c>
      <c r="FN1208" s="783" t="e">
        <f t="shared" si="885"/>
        <v>#DIV/0!</v>
      </c>
    </row>
    <row r="1209" spans="134:170" ht="18" customHeight="1">
      <c r="ED1209" s="135" t="s">
        <v>2517</v>
      </c>
      <c r="EZ1209" s="192" t="e">
        <f t="shared" si="874"/>
        <v>#DIV/0!</v>
      </c>
      <c r="FA1209" s="192" t="e">
        <f t="shared" si="875"/>
        <v>#DIV/0!</v>
      </c>
      <c r="FB1209" s="192" t="e">
        <f t="shared" si="876"/>
        <v>#DIV/0!</v>
      </c>
      <c r="FC1209" s="192" t="e">
        <f t="shared" si="877"/>
        <v>#DIV/0!</v>
      </c>
      <c r="FD1209" s="192" t="e">
        <f t="shared" si="878"/>
        <v>#DIV/0!</v>
      </c>
      <c r="FE1209" s="193" t="e">
        <f t="shared" si="879"/>
        <v>#DIV/0!</v>
      </c>
      <c r="FF1209" s="194" t="e">
        <f t="shared" si="880"/>
        <v>#DIV/0!</v>
      </c>
      <c r="FJ1209" s="779" t="e">
        <f t="shared" si="881"/>
        <v>#DIV/0!</v>
      </c>
      <c r="FK1209" s="779" t="e">
        <f t="shared" si="882"/>
        <v>#DIV/0!</v>
      </c>
      <c r="FL1209" s="780" t="e">
        <f t="shared" si="883"/>
        <v>#DIV/0!</v>
      </c>
      <c r="FM1209" s="169" t="e">
        <f t="shared" si="884"/>
        <v>#DIV/0!</v>
      </c>
      <c r="FN1209" s="783" t="e">
        <f t="shared" si="885"/>
        <v>#DIV/0!</v>
      </c>
    </row>
    <row r="1210" spans="134:170" ht="18" customHeight="1">
      <c r="ED1210" s="135" t="s">
        <v>2517</v>
      </c>
      <c r="EZ1210" s="192" t="e">
        <f t="shared" si="874"/>
        <v>#DIV/0!</v>
      </c>
      <c r="FA1210" s="192" t="e">
        <f t="shared" si="875"/>
        <v>#DIV/0!</v>
      </c>
      <c r="FB1210" s="192" t="e">
        <f t="shared" si="876"/>
        <v>#DIV/0!</v>
      </c>
      <c r="FC1210" s="192" t="e">
        <f t="shared" si="877"/>
        <v>#DIV/0!</v>
      </c>
      <c r="FD1210" s="192" t="e">
        <f t="shared" si="878"/>
        <v>#DIV/0!</v>
      </c>
      <c r="FE1210" s="193" t="e">
        <f t="shared" si="879"/>
        <v>#DIV/0!</v>
      </c>
      <c r="FF1210" s="194" t="e">
        <f t="shared" si="880"/>
        <v>#DIV/0!</v>
      </c>
      <c r="FJ1210" s="779" t="e">
        <f t="shared" si="881"/>
        <v>#DIV/0!</v>
      </c>
      <c r="FK1210" s="779" t="e">
        <f t="shared" si="882"/>
        <v>#DIV/0!</v>
      </c>
      <c r="FL1210" s="780" t="e">
        <f t="shared" si="883"/>
        <v>#DIV/0!</v>
      </c>
      <c r="FM1210" s="169" t="e">
        <f t="shared" si="884"/>
        <v>#DIV/0!</v>
      </c>
      <c r="FN1210" s="783" t="e">
        <f t="shared" si="885"/>
        <v>#DIV/0!</v>
      </c>
    </row>
    <row r="1211" spans="134:170" ht="18" customHeight="1">
      <c r="ED1211" s="135" t="s">
        <v>2517</v>
      </c>
      <c r="EZ1211" s="192" t="e">
        <f t="shared" si="874"/>
        <v>#DIV/0!</v>
      </c>
      <c r="FA1211" s="192" t="e">
        <f t="shared" si="875"/>
        <v>#DIV/0!</v>
      </c>
      <c r="FB1211" s="192" t="e">
        <f t="shared" si="876"/>
        <v>#DIV/0!</v>
      </c>
      <c r="FC1211" s="192" t="e">
        <f t="shared" si="877"/>
        <v>#DIV/0!</v>
      </c>
      <c r="FD1211" s="192" t="e">
        <f t="shared" si="878"/>
        <v>#DIV/0!</v>
      </c>
      <c r="FE1211" s="193" t="e">
        <f t="shared" si="879"/>
        <v>#DIV/0!</v>
      </c>
      <c r="FF1211" s="194" t="e">
        <f t="shared" si="880"/>
        <v>#DIV/0!</v>
      </c>
      <c r="FJ1211" s="779" t="e">
        <f t="shared" si="881"/>
        <v>#DIV/0!</v>
      </c>
      <c r="FK1211" s="779" t="e">
        <f t="shared" si="882"/>
        <v>#DIV/0!</v>
      </c>
      <c r="FL1211" s="780" t="e">
        <f t="shared" si="883"/>
        <v>#DIV/0!</v>
      </c>
      <c r="FM1211" s="169" t="e">
        <f t="shared" si="884"/>
        <v>#DIV/0!</v>
      </c>
      <c r="FN1211" s="783" t="e">
        <f t="shared" si="885"/>
        <v>#DIV/0!</v>
      </c>
    </row>
    <row r="1212" spans="134:170" ht="18" customHeight="1">
      <c r="ED1212" s="135" t="s">
        <v>2517</v>
      </c>
      <c r="EZ1212" s="192" t="e">
        <f t="shared" si="874"/>
        <v>#DIV/0!</v>
      </c>
      <c r="FA1212" s="192" t="e">
        <f t="shared" si="875"/>
        <v>#DIV/0!</v>
      </c>
      <c r="FB1212" s="192" t="e">
        <f t="shared" si="876"/>
        <v>#DIV/0!</v>
      </c>
      <c r="FC1212" s="192" t="e">
        <f t="shared" si="877"/>
        <v>#DIV/0!</v>
      </c>
      <c r="FD1212" s="192" t="e">
        <f t="shared" si="878"/>
        <v>#DIV/0!</v>
      </c>
      <c r="FE1212" s="193" t="e">
        <f t="shared" si="879"/>
        <v>#DIV/0!</v>
      </c>
      <c r="FF1212" s="194" t="e">
        <f t="shared" si="880"/>
        <v>#DIV/0!</v>
      </c>
      <c r="FJ1212" s="779" t="e">
        <f t="shared" si="881"/>
        <v>#DIV/0!</v>
      </c>
      <c r="FK1212" s="779" t="e">
        <f t="shared" si="882"/>
        <v>#DIV/0!</v>
      </c>
      <c r="FL1212" s="780" t="e">
        <f t="shared" si="883"/>
        <v>#DIV/0!</v>
      </c>
      <c r="FM1212" s="169" t="e">
        <f t="shared" si="884"/>
        <v>#DIV/0!</v>
      </c>
      <c r="FN1212" s="783" t="e">
        <f t="shared" si="885"/>
        <v>#DIV/0!</v>
      </c>
    </row>
    <row r="1213" spans="134:170" ht="18" customHeight="1">
      <c r="ED1213" s="135" t="s">
        <v>2517</v>
      </c>
      <c r="EZ1213" s="192" t="e">
        <f t="shared" si="874"/>
        <v>#DIV/0!</v>
      </c>
      <c r="FA1213" s="192" t="e">
        <f t="shared" si="875"/>
        <v>#DIV/0!</v>
      </c>
      <c r="FB1213" s="192" t="e">
        <f t="shared" si="876"/>
        <v>#DIV/0!</v>
      </c>
      <c r="FC1213" s="192" t="e">
        <f t="shared" si="877"/>
        <v>#DIV/0!</v>
      </c>
      <c r="FD1213" s="192" t="e">
        <f t="shared" si="878"/>
        <v>#DIV/0!</v>
      </c>
      <c r="FE1213" s="193" t="e">
        <f t="shared" si="879"/>
        <v>#DIV/0!</v>
      </c>
      <c r="FF1213" s="194" t="e">
        <f t="shared" si="880"/>
        <v>#DIV/0!</v>
      </c>
      <c r="FJ1213" s="779" t="e">
        <f t="shared" si="881"/>
        <v>#DIV/0!</v>
      </c>
      <c r="FK1213" s="779" t="e">
        <f t="shared" si="882"/>
        <v>#DIV/0!</v>
      </c>
      <c r="FL1213" s="780" t="e">
        <f t="shared" si="883"/>
        <v>#DIV/0!</v>
      </c>
      <c r="FM1213" s="169" t="e">
        <f t="shared" si="884"/>
        <v>#DIV/0!</v>
      </c>
      <c r="FN1213" s="783" t="e">
        <f t="shared" si="885"/>
        <v>#DIV/0!</v>
      </c>
    </row>
    <row r="1214" spans="134:170" ht="18" customHeight="1">
      <c r="ED1214" s="135" t="s">
        <v>2517</v>
      </c>
      <c r="EZ1214" s="192" t="e">
        <f t="shared" si="874"/>
        <v>#DIV/0!</v>
      </c>
      <c r="FA1214" s="192" t="e">
        <f t="shared" si="875"/>
        <v>#DIV/0!</v>
      </c>
      <c r="FB1214" s="192" t="e">
        <f t="shared" si="876"/>
        <v>#DIV/0!</v>
      </c>
      <c r="FC1214" s="192" t="e">
        <f t="shared" si="877"/>
        <v>#DIV/0!</v>
      </c>
      <c r="FD1214" s="192" t="e">
        <f t="shared" si="878"/>
        <v>#DIV/0!</v>
      </c>
      <c r="FE1214" s="193" t="e">
        <f t="shared" si="879"/>
        <v>#DIV/0!</v>
      </c>
      <c r="FF1214" s="194" t="e">
        <f t="shared" si="880"/>
        <v>#DIV/0!</v>
      </c>
      <c r="FJ1214" s="779" t="e">
        <f t="shared" si="881"/>
        <v>#DIV/0!</v>
      </c>
      <c r="FK1214" s="779" t="e">
        <f t="shared" si="882"/>
        <v>#DIV/0!</v>
      </c>
      <c r="FL1214" s="780" t="e">
        <f t="shared" si="883"/>
        <v>#DIV/0!</v>
      </c>
      <c r="FM1214" s="169" t="e">
        <f t="shared" si="884"/>
        <v>#DIV/0!</v>
      </c>
      <c r="FN1214" s="783" t="e">
        <f t="shared" si="885"/>
        <v>#DIV/0!</v>
      </c>
    </row>
    <row r="1215" spans="134:170" ht="18" customHeight="1">
      <c r="ED1215" s="135" t="s">
        <v>2517</v>
      </c>
      <c r="EZ1215" s="192" t="e">
        <f t="shared" si="874"/>
        <v>#DIV/0!</v>
      </c>
      <c r="FA1215" s="192" t="e">
        <f t="shared" si="875"/>
        <v>#DIV/0!</v>
      </c>
      <c r="FB1215" s="192" t="e">
        <f t="shared" si="876"/>
        <v>#DIV/0!</v>
      </c>
      <c r="FC1215" s="192" t="e">
        <f t="shared" si="877"/>
        <v>#DIV/0!</v>
      </c>
      <c r="FD1215" s="192" t="e">
        <f t="shared" si="878"/>
        <v>#DIV/0!</v>
      </c>
      <c r="FE1215" s="193" t="e">
        <f t="shared" si="879"/>
        <v>#DIV/0!</v>
      </c>
      <c r="FF1215" s="194" t="e">
        <f t="shared" si="880"/>
        <v>#DIV/0!</v>
      </c>
      <c r="FJ1215" s="779" t="e">
        <f t="shared" si="881"/>
        <v>#DIV/0!</v>
      </c>
      <c r="FK1215" s="779" t="e">
        <f t="shared" si="882"/>
        <v>#DIV/0!</v>
      </c>
      <c r="FL1215" s="780" t="e">
        <f t="shared" si="883"/>
        <v>#DIV/0!</v>
      </c>
      <c r="FM1215" s="169" t="e">
        <f t="shared" si="884"/>
        <v>#DIV/0!</v>
      </c>
      <c r="FN1215" s="783" t="e">
        <f t="shared" si="885"/>
        <v>#DIV/0!</v>
      </c>
    </row>
    <row r="1216" spans="134:170" ht="18" customHeight="1">
      <c r="ED1216" s="135" t="s">
        <v>2517</v>
      </c>
      <c r="EZ1216" s="192" t="e">
        <f t="shared" si="874"/>
        <v>#DIV/0!</v>
      </c>
      <c r="FA1216" s="192" t="e">
        <f t="shared" si="875"/>
        <v>#DIV/0!</v>
      </c>
      <c r="FB1216" s="192" t="e">
        <f t="shared" si="876"/>
        <v>#DIV/0!</v>
      </c>
      <c r="FC1216" s="192" t="e">
        <f t="shared" si="877"/>
        <v>#DIV/0!</v>
      </c>
      <c r="FD1216" s="192" t="e">
        <f t="shared" si="878"/>
        <v>#DIV/0!</v>
      </c>
      <c r="FE1216" s="193" t="e">
        <f t="shared" si="879"/>
        <v>#DIV/0!</v>
      </c>
      <c r="FF1216" s="194" t="e">
        <f t="shared" si="880"/>
        <v>#DIV/0!</v>
      </c>
      <c r="FJ1216" s="779" t="e">
        <f t="shared" si="881"/>
        <v>#DIV/0!</v>
      </c>
      <c r="FK1216" s="779" t="e">
        <f t="shared" si="882"/>
        <v>#DIV/0!</v>
      </c>
      <c r="FL1216" s="780" t="e">
        <f t="shared" si="883"/>
        <v>#DIV/0!</v>
      </c>
      <c r="FM1216" s="169" t="e">
        <f t="shared" si="884"/>
        <v>#DIV/0!</v>
      </c>
      <c r="FN1216" s="783" t="e">
        <f t="shared" si="885"/>
        <v>#DIV/0!</v>
      </c>
    </row>
    <row r="1217" spans="134:170" ht="18" customHeight="1">
      <c r="ED1217" s="135" t="s">
        <v>2517</v>
      </c>
      <c r="EZ1217" s="192" t="e">
        <f t="shared" si="874"/>
        <v>#DIV/0!</v>
      </c>
      <c r="FA1217" s="192" t="e">
        <f t="shared" si="875"/>
        <v>#DIV/0!</v>
      </c>
      <c r="FB1217" s="192" t="e">
        <f t="shared" si="876"/>
        <v>#DIV/0!</v>
      </c>
      <c r="FC1217" s="192" t="e">
        <f t="shared" si="877"/>
        <v>#DIV/0!</v>
      </c>
      <c r="FD1217" s="192" t="e">
        <f t="shared" si="878"/>
        <v>#DIV/0!</v>
      </c>
      <c r="FE1217" s="193" t="e">
        <f t="shared" si="879"/>
        <v>#DIV/0!</v>
      </c>
      <c r="FF1217" s="194" t="e">
        <f t="shared" si="880"/>
        <v>#DIV/0!</v>
      </c>
      <c r="FJ1217" s="779" t="e">
        <f t="shared" si="881"/>
        <v>#DIV/0!</v>
      </c>
      <c r="FK1217" s="779" t="e">
        <f t="shared" si="882"/>
        <v>#DIV/0!</v>
      </c>
      <c r="FL1217" s="780" t="e">
        <f t="shared" si="883"/>
        <v>#DIV/0!</v>
      </c>
      <c r="FM1217" s="169" t="e">
        <f t="shared" si="884"/>
        <v>#DIV/0!</v>
      </c>
      <c r="FN1217" s="783" t="e">
        <f t="shared" si="885"/>
        <v>#DIV/0!</v>
      </c>
    </row>
    <row r="1218" spans="134:170" ht="18" customHeight="1">
      <c r="ED1218" s="135" t="s">
        <v>2517</v>
      </c>
      <c r="EZ1218" s="192" t="e">
        <f t="shared" si="874"/>
        <v>#DIV/0!</v>
      </c>
      <c r="FA1218" s="192" t="e">
        <f t="shared" si="875"/>
        <v>#DIV/0!</v>
      </c>
      <c r="FB1218" s="192" t="e">
        <f t="shared" si="876"/>
        <v>#DIV/0!</v>
      </c>
      <c r="FC1218" s="192" t="e">
        <f t="shared" si="877"/>
        <v>#DIV/0!</v>
      </c>
      <c r="FD1218" s="192" t="e">
        <f t="shared" si="878"/>
        <v>#DIV/0!</v>
      </c>
      <c r="FE1218" s="193" t="e">
        <f t="shared" si="879"/>
        <v>#DIV/0!</v>
      </c>
      <c r="FF1218" s="194" t="e">
        <f t="shared" si="880"/>
        <v>#DIV/0!</v>
      </c>
      <c r="FJ1218" s="779" t="e">
        <f t="shared" si="881"/>
        <v>#DIV/0!</v>
      </c>
      <c r="FK1218" s="779" t="e">
        <f t="shared" si="882"/>
        <v>#DIV/0!</v>
      </c>
      <c r="FL1218" s="780" t="e">
        <f t="shared" si="883"/>
        <v>#DIV/0!</v>
      </c>
      <c r="FM1218" s="169" t="e">
        <f t="shared" si="884"/>
        <v>#DIV/0!</v>
      </c>
      <c r="FN1218" s="783" t="e">
        <f t="shared" si="885"/>
        <v>#DIV/0!</v>
      </c>
    </row>
    <row r="1219" spans="134:170" ht="18" customHeight="1">
      <c r="ED1219" s="135" t="s">
        <v>2517</v>
      </c>
      <c r="EZ1219" s="192" t="e">
        <f t="shared" si="874"/>
        <v>#DIV/0!</v>
      </c>
      <c r="FA1219" s="192" t="e">
        <f t="shared" si="875"/>
        <v>#DIV/0!</v>
      </c>
      <c r="FB1219" s="192" t="e">
        <f t="shared" si="876"/>
        <v>#DIV/0!</v>
      </c>
      <c r="FC1219" s="192" t="e">
        <f t="shared" si="877"/>
        <v>#DIV/0!</v>
      </c>
      <c r="FD1219" s="192" t="e">
        <f t="shared" si="878"/>
        <v>#DIV/0!</v>
      </c>
      <c r="FE1219" s="193" t="e">
        <f t="shared" si="879"/>
        <v>#DIV/0!</v>
      </c>
      <c r="FF1219" s="194" t="e">
        <f t="shared" si="880"/>
        <v>#DIV/0!</v>
      </c>
      <c r="FJ1219" s="779" t="e">
        <f t="shared" si="881"/>
        <v>#DIV/0!</v>
      </c>
      <c r="FK1219" s="779" t="e">
        <f t="shared" si="882"/>
        <v>#DIV/0!</v>
      </c>
      <c r="FL1219" s="780" t="e">
        <f t="shared" si="883"/>
        <v>#DIV/0!</v>
      </c>
      <c r="FM1219" s="169" t="e">
        <f t="shared" si="884"/>
        <v>#DIV/0!</v>
      </c>
      <c r="FN1219" s="783" t="e">
        <f t="shared" si="885"/>
        <v>#DIV/0!</v>
      </c>
    </row>
    <row r="1220" spans="134:170" ht="18" customHeight="1">
      <c r="ED1220" s="135" t="s">
        <v>2517</v>
      </c>
      <c r="EZ1220" s="192" t="e">
        <f t="shared" ref="EZ1220:EZ1283" si="886">+(IF($EW1220&lt;$EY1220,((MIN($EY1220,$EW1220)+(DEGREES(ATAN((TAN(RADIANS($EX1220))/((TAN(RADIANS($EV1220))*SIN(RADIANS(ABS($EW1220-$EY1220))))))-(COS(RADIANS(ABS($EW1220-$EY1220)))/SIN(RADIANS(ABS($EW1220-$EY1220)))))))-180)),((MAX($EY1220,$EW1220)-(DEGREES(ATAN((TAN(RADIANS($EX1220))/((TAN(RADIANS($EV1220))*SIN(RADIANS(ABS($EW1220-$EY1220))))))-(COS(RADIANS(ABS($EW1220-$EY1220)))/SIN(RADIANS(ABS($EW1220-$EY1220)))))))-180))))</f>
        <v>#DIV/0!</v>
      </c>
      <c r="FA1220" s="192" t="e">
        <f t="shared" ref="FA1220:FA1283" si="887">IF($EZ1220&gt;0,$EZ1220,360+$EZ1220)</f>
        <v>#DIV/0!</v>
      </c>
      <c r="FB1220" s="192" t="e">
        <f t="shared" ref="FB1220:FB1283" si="888">+ABS(DEGREES(ATAN((COS(RADIANS(ABS($EZ1220+180-(IF($EW1220&gt;$EY1220,MAX($EX1220,$EW1220),MIN($EW1220,$EY1220))))))/(TAN(RADIANS($EV1220)))))))</f>
        <v>#DIV/0!</v>
      </c>
      <c r="FC1220" s="192" t="e">
        <f t="shared" ref="FC1220:FC1283" si="889">+IF(($EZ1220+90)&gt;0,$EZ1220+90,$EZ1220+450)</f>
        <v>#DIV/0!</v>
      </c>
      <c r="FD1220" s="192" t="e">
        <f t="shared" ref="FD1220:FD1283" si="890">-$FB1220+90</f>
        <v>#DIV/0!</v>
      </c>
      <c r="FE1220" s="193" t="e">
        <f t="shared" ref="FE1220:FE1283" si="891">IF(($FA1220&lt;180),$FA1220+180,$FA1220-180)</f>
        <v>#DIV/0!</v>
      </c>
      <c r="FF1220" s="194" t="e">
        <f t="shared" ref="FF1220:FF1283" si="892">-$FB1220+90</f>
        <v>#DIV/0!</v>
      </c>
      <c r="FJ1220" s="779" t="e">
        <f t="shared" si="881"/>
        <v>#DIV/0!</v>
      </c>
      <c r="FK1220" s="779" t="e">
        <f t="shared" si="882"/>
        <v>#DIV/0!</v>
      </c>
      <c r="FL1220" s="780" t="e">
        <f t="shared" si="883"/>
        <v>#DIV/0!</v>
      </c>
      <c r="FM1220" s="169" t="e">
        <f t="shared" si="884"/>
        <v>#DIV/0!</v>
      </c>
      <c r="FN1220" s="783" t="e">
        <f t="shared" si="885"/>
        <v>#DIV/0!</v>
      </c>
    </row>
    <row r="1221" spans="134:170" ht="18" customHeight="1">
      <c r="ED1221" s="135" t="s">
        <v>2517</v>
      </c>
      <c r="EZ1221" s="192" t="e">
        <f t="shared" si="886"/>
        <v>#DIV/0!</v>
      </c>
      <c r="FA1221" s="192" t="e">
        <f t="shared" si="887"/>
        <v>#DIV/0!</v>
      </c>
      <c r="FB1221" s="192" t="e">
        <f t="shared" si="888"/>
        <v>#DIV/0!</v>
      </c>
      <c r="FC1221" s="192" t="e">
        <f t="shared" si="889"/>
        <v>#DIV/0!</v>
      </c>
      <c r="FD1221" s="192" t="e">
        <f t="shared" si="890"/>
        <v>#DIV/0!</v>
      </c>
      <c r="FE1221" s="193" t="e">
        <f t="shared" si="891"/>
        <v>#DIV/0!</v>
      </c>
      <c r="FF1221" s="194" t="e">
        <f t="shared" si="892"/>
        <v>#DIV/0!</v>
      </c>
      <c r="FJ1221" s="779" t="e">
        <f t="shared" ref="FJ1221:FJ1257" si="893">FF1221</f>
        <v>#DIV/0!</v>
      </c>
      <c r="FK1221" s="779" t="e">
        <f t="shared" ref="FK1221:FK1257" si="894">90-FJ1221</f>
        <v>#DIV/0!</v>
      </c>
      <c r="FL1221" s="780" t="e">
        <f t="shared" ref="FL1221:FL1257" si="895">RADIANS(FK1221)</f>
        <v>#DIV/0!</v>
      </c>
      <c r="FM1221" s="169" t="e">
        <f t="shared" ref="FM1221:FM1257" si="896">SIN(FL1221)</f>
        <v>#DIV/0!</v>
      </c>
      <c r="FN1221" s="783" t="e">
        <f t="shared" ref="FN1221:FN1257" si="897">FI1221*FM1221</f>
        <v>#DIV/0!</v>
      </c>
    </row>
    <row r="1222" spans="134:170" ht="18" customHeight="1">
      <c r="ED1222" s="135" t="s">
        <v>2517</v>
      </c>
      <c r="EZ1222" s="192" t="e">
        <f t="shared" si="886"/>
        <v>#DIV/0!</v>
      </c>
      <c r="FA1222" s="192" t="e">
        <f t="shared" si="887"/>
        <v>#DIV/0!</v>
      </c>
      <c r="FB1222" s="192" t="e">
        <f t="shared" si="888"/>
        <v>#DIV/0!</v>
      </c>
      <c r="FC1222" s="192" t="e">
        <f t="shared" si="889"/>
        <v>#DIV/0!</v>
      </c>
      <c r="FD1222" s="192" t="e">
        <f t="shared" si="890"/>
        <v>#DIV/0!</v>
      </c>
      <c r="FE1222" s="193" t="e">
        <f t="shared" si="891"/>
        <v>#DIV/0!</v>
      </c>
      <c r="FF1222" s="194" t="e">
        <f t="shared" si="892"/>
        <v>#DIV/0!</v>
      </c>
      <c r="FJ1222" s="779" t="e">
        <f t="shared" si="893"/>
        <v>#DIV/0!</v>
      </c>
      <c r="FK1222" s="779" t="e">
        <f t="shared" si="894"/>
        <v>#DIV/0!</v>
      </c>
      <c r="FL1222" s="780" t="e">
        <f t="shared" si="895"/>
        <v>#DIV/0!</v>
      </c>
      <c r="FM1222" s="169" t="e">
        <f t="shared" si="896"/>
        <v>#DIV/0!</v>
      </c>
      <c r="FN1222" s="783" t="e">
        <f t="shared" si="897"/>
        <v>#DIV/0!</v>
      </c>
    </row>
    <row r="1223" spans="134:170" ht="18" customHeight="1">
      <c r="ED1223" s="135" t="s">
        <v>2517</v>
      </c>
      <c r="EZ1223" s="192" t="e">
        <f t="shared" si="886"/>
        <v>#DIV/0!</v>
      </c>
      <c r="FA1223" s="192" t="e">
        <f t="shared" si="887"/>
        <v>#DIV/0!</v>
      </c>
      <c r="FB1223" s="192" t="e">
        <f t="shared" si="888"/>
        <v>#DIV/0!</v>
      </c>
      <c r="FC1223" s="192" t="e">
        <f t="shared" si="889"/>
        <v>#DIV/0!</v>
      </c>
      <c r="FD1223" s="192" t="e">
        <f t="shared" si="890"/>
        <v>#DIV/0!</v>
      </c>
      <c r="FE1223" s="193" t="e">
        <f t="shared" si="891"/>
        <v>#DIV/0!</v>
      </c>
      <c r="FF1223" s="194" t="e">
        <f t="shared" si="892"/>
        <v>#DIV/0!</v>
      </c>
      <c r="FJ1223" s="779" t="e">
        <f t="shared" si="893"/>
        <v>#DIV/0!</v>
      </c>
      <c r="FK1223" s="779" t="e">
        <f t="shared" si="894"/>
        <v>#DIV/0!</v>
      </c>
      <c r="FL1223" s="780" t="e">
        <f t="shared" si="895"/>
        <v>#DIV/0!</v>
      </c>
      <c r="FM1223" s="169" t="e">
        <f t="shared" si="896"/>
        <v>#DIV/0!</v>
      </c>
      <c r="FN1223" s="783" t="e">
        <f t="shared" si="897"/>
        <v>#DIV/0!</v>
      </c>
    </row>
    <row r="1224" spans="134:170" ht="18" customHeight="1">
      <c r="ED1224" s="135" t="s">
        <v>2517</v>
      </c>
      <c r="EZ1224" s="192" t="e">
        <f t="shared" si="886"/>
        <v>#DIV/0!</v>
      </c>
      <c r="FA1224" s="192" t="e">
        <f t="shared" si="887"/>
        <v>#DIV/0!</v>
      </c>
      <c r="FB1224" s="192" t="e">
        <f t="shared" si="888"/>
        <v>#DIV/0!</v>
      </c>
      <c r="FC1224" s="192" t="e">
        <f t="shared" si="889"/>
        <v>#DIV/0!</v>
      </c>
      <c r="FD1224" s="192" t="e">
        <f t="shared" si="890"/>
        <v>#DIV/0!</v>
      </c>
      <c r="FE1224" s="193" t="e">
        <f t="shared" si="891"/>
        <v>#DIV/0!</v>
      </c>
      <c r="FF1224" s="194" t="e">
        <f t="shared" si="892"/>
        <v>#DIV/0!</v>
      </c>
      <c r="FJ1224" s="779" t="e">
        <f t="shared" si="893"/>
        <v>#DIV/0!</v>
      </c>
      <c r="FK1224" s="779" t="e">
        <f t="shared" si="894"/>
        <v>#DIV/0!</v>
      </c>
      <c r="FL1224" s="780" t="e">
        <f t="shared" si="895"/>
        <v>#DIV/0!</v>
      </c>
      <c r="FM1224" s="169" t="e">
        <f t="shared" si="896"/>
        <v>#DIV/0!</v>
      </c>
      <c r="FN1224" s="783" t="e">
        <f t="shared" si="897"/>
        <v>#DIV/0!</v>
      </c>
    </row>
    <row r="1225" spans="134:170" ht="18" customHeight="1">
      <c r="ED1225" s="135" t="s">
        <v>2517</v>
      </c>
      <c r="EZ1225" s="192" t="e">
        <f t="shared" si="886"/>
        <v>#DIV/0!</v>
      </c>
      <c r="FA1225" s="192" t="e">
        <f t="shared" si="887"/>
        <v>#DIV/0!</v>
      </c>
      <c r="FB1225" s="192" t="e">
        <f t="shared" si="888"/>
        <v>#DIV/0!</v>
      </c>
      <c r="FC1225" s="192" t="e">
        <f t="shared" si="889"/>
        <v>#DIV/0!</v>
      </c>
      <c r="FD1225" s="192" t="e">
        <f t="shared" si="890"/>
        <v>#DIV/0!</v>
      </c>
      <c r="FE1225" s="193" t="e">
        <f t="shared" si="891"/>
        <v>#DIV/0!</v>
      </c>
      <c r="FF1225" s="194" t="e">
        <f t="shared" si="892"/>
        <v>#DIV/0!</v>
      </c>
      <c r="FJ1225" s="779" t="e">
        <f t="shared" si="893"/>
        <v>#DIV/0!</v>
      </c>
      <c r="FK1225" s="779" t="e">
        <f t="shared" si="894"/>
        <v>#DIV/0!</v>
      </c>
      <c r="FL1225" s="780" t="e">
        <f t="shared" si="895"/>
        <v>#DIV/0!</v>
      </c>
      <c r="FM1225" s="169" t="e">
        <f t="shared" si="896"/>
        <v>#DIV/0!</v>
      </c>
      <c r="FN1225" s="783" t="e">
        <f t="shared" si="897"/>
        <v>#DIV/0!</v>
      </c>
    </row>
    <row r="1226" spans="134:170" ht="18" customHeight="1">
      <c r="ED1226" s="135" t="s">
        <v>2517</v>
      </c>
      <c r="EZ1226" s="192" t="e">
        <f t="shared" si="886"/>
        <v>#DIV/0!</v>
      </c>
      <c r="FA1226" s="192" t="e">
        <f t="shared" si="887"/>
        <v>#DIV/0!</v>
      </c>
      <c r="FB1226" s="192" t="e">
        <f t="shared" si="888"/>
        <v>#DIV/0!</v>
      </c>
      <c r="FC1226" s="192" t="e">
        <f t="shared" si="889"/>
        <v>#DIV/0!</v>
      </c>
      <c r="FD1226" s="192" t="e">
        <f t="shared" si="890"/>
        <v>#DIV/0!</v>
      </c>
      <c r="FE1226" s="193" t="e">
        <f t="shared" si="891"/>
        <v>#DIV/0!</v>
      </c>
      <c r="FF1226" s="194" t="e">
        <f t="shared" si="892"/>
        <v>#DIV/0!</v>
      </c>
      <c r="FJ1226" s="779" t="e">
        <f t="shared" si="893"/>
        <v>#DIV/0!</v>
      </c>
      <c r="FK1226" s="779" t="e">
        <f t="shared" si="894"/>
        <v>#DIV/0!</v>
      </c>
      <c r="FL1226" s="780" t="e">
        <f t="shared" si="895"/>
        <v>#DIV/0!</v>
      </c>
      <c r="FM1226" s="169" t="e">
        <f t="shared" si="896"/>
        <v>#DIV/0!</v>
      </c>
      <c r="FN1226" s="783" t="e">
        <f t="shared" si="897"/>
        <v>#DIV/0!</v>
      </c>
    </row>
    <row r="1227" spans="134:170" ht="18" customHeight="1">
      <c r="ED1227" s="135" t="s">
        <v>2517</v>
      </c>
      <c r="EZ1227" s="192" t="e">
        <f t="shared" si="886"/>
        <v>#DIV/0!</v>
      </c>
      <c r="FA1227" s="192" t="e">
        <f t="shared" si="887"/>
        <v>#DIV/0!</v>
      </c>
      <c r="FB1227" s="192" t="e">
        <f t="shared" si="888"/>
        <v>#DIV/0!</v>
      </c>
      <c r="FC1227" s="192" t="e">
        <f t="shared" si="889"/>
        <v>#DIV/0!</v>
      </c>
      <c r="FD1227" s="192" t="e">
        <f t="shared" si="890"/>
        <v>#DIV/0!</v>
      </c>
      <c r="FE1227" s="193" t="e">
        <f t="shared" si="891"/>
        <v>#DIV/0!</v>
      </c>
      <c r="FF1227" s="194" t="e">
        <f t="shared" si="892"/>
        <v>#DIV/0!</v>
      </c>
      <c r="FJ1227" s="779" t="e">
        <f t="shared" si="893"/>
        <v>#DIV/0!</v>
      </c>
      <c r="FK1227" s="779" t="e">
        <f t="shared" si="894"/>
        <v>#DIV/0!</v>
      </c>
      <c r="FL1227" s="780" t="e">
        <f t="shared" si="895"/>
        <v>#DIV/0!</v>
      </c>
      <c r="FM1227" s="169" t="e">
        <f t="shared" si="896"/>
        <v>#DIV/0!</v>
      </c>
      <c r="FN1227" s="783" t="e">
        <f t="shared" si="897"/>
        <v>#DIV/0!</v>
      </c>
    </row>
    <row r="1228" spans="134:170" ht="18" customHeight="1">
      <c r="ED1228" s="135" t="s">
        <v>2517</v>
      </c>
      <c r="EZ1228" s="192" t="e">
        <f t="shared" si="886"/>
        <v>#DIV/0!</v>
      </c>
      <c r="FA1228" s="192" t="e">
        <f t="shared" si="887"/>
        <v>#DIV/0!</v>
      </c>
      <c r="FB1228" s="192" t="e">
        <f t="shared" si="888"/>
        <v>#DIV/0!</v>
      </c>
      <c r="FC1228" s="192" t="e">
        <f t="shared" si="889"/>
        <v>#DIV/0!</v>
      </c>
      <c r="FD1228" s="192" t="e">
        <f t="shared" si="890"/>
        <v>#DIV/0!</v>
      </c>
      <c r="FE1228" s="193" t="e">
        <f t="shared" si="891"/>
        <v>#DIV/0!</v>
      </c>
      <c r="FF1228" s="194" t="e">
        <f t="shared" si="892"/>
        <v>#DIV/0!</v>
      </c>
      <c r="FJ1228" s="779" t="e">
        <f t="shared" si="893"/>
        <v>#DIV/0!</v>
      </c>
      <c r="FK1228" s="779" t="e">
        <f t="shared" si="894"/>
        <v>#DIV/0!</v>
      </c>
      <c r="FL1228" s="780" t="e">
        <f t="shared" si="895"/>
        <v>#DIV/0!</v>
      </c>
      <c r="FM1228" s="169" t="e">
        <f t="shared" si="896"/>
        <v>#DIV/0!</v>
      </c>
      <c r="FN1228" s="783" t="e">
        <f t="shared" si="897"/>
        <v>#DIV/0!</v>
      </c>
    </row>
    <row r="1229" spans="134:170" ht="18" customHeight="1">
      <c r="ED1229" s="135" t="s">
        <v>2517</v>
      </c>
      <c r="EZ1229" s="192" t="e">
        <f t="shared" si="886"/>
        <v>#DIV/0!</v>
      </c>
      <c r="FA1229" s="192" t="e">
        <f t="shared" si="887"/>
        <v>#DIV/0!</v>
      </c>
      <c r="FB1229" s="192" t="e">
        <f t="shared" si="888"/>
        <v>#DIV/0!</v>
      </c>
      <c r="FC1229" s="192" t="e">
        <f t="shared" si="889"/>
        <v>#DIV/0!</v>
      </c>
      <c r="FD1229" s="192" t="e">
        <f t="shared" si="890"/>
        <v>#DIV/0!</v>
      </c>
      <c r="FE1229" s="193" t="e">
        <f t="shared" si="891"/>
        <v>#DIV/0!</v>
      </c>
      <c r="FF1229" s="194" t="e">
        <f t="shared" si="892"/>
        <v>#DIV/0!</v>
      </c>
      <c r="FJ1229" s="779" t="e">
        <f t="shared" si="893"/>
        <v>#DIV/0!</v>
      </c>
      <c r="FK1229" s="779" t="e">
        <f t="shared" si="894"/>
        <v>#DIV/0!</v>
      </c>
      <c r="FL1229" s="780" t="e">
        <f t="shared" si="895"/>
        <v>#DIV/0!</v>
      </c>
      <c r="FM1229" s="169" t="e">
        <f t="shared" si="896"/>
        <v>#DIV/0!</v>
      </c>
      <c r="FN1229" s="783" t="e">
        <f t="shared" si="897"/>
        <v>#DIV/0!</v>
      </c>
    </row>
    <row r="1230" spans="134:170" ht="18" customHeight="1">
      <c r="ED1230" s="135" t="s">
        <v>2517</v>
      </c>
      <c r="EZ1230" s="192" t="e">
        <f t="shared" si="886"/>
        <v>#DIV/0!</v>
      </c>
      <c r="FA1230" s="192" t="e">
        <f t="shared" si="887"/>
        <v>#DIV/0!</v>
      </c>
      <c r="FB1230" s="192" t="e">
        <f t="shared" si="888"/>
        <v>#DIV/0!</v>
      </c>
      <c r="FC1230" s="192" t="e">
        <f t="shared" si="889"/>
        <v>#DIV/0!</v>
      </c>
      <c r="FD1230" s="192" t="e">
        <f t="shared" si="890"/>
        <v>#DIV/0!</v>
      </c>
      <c r="FE1230" s="193" t="e">
        <f t="shared" si="891"/>
        <v>#DIV/0!</v>
      </c>
      <c r="FF1230" s="194" t="e">
        <f t="shared" si="892"/>
        <v>#DIV/0!</v>
      </c>
      <c r="FJ1230" s="779" t="e">
        <f t="shared" si="893"/>
        <v>#DIV/0!</v>
      </c>
      <c r="FK1230" s="779" t="e">
        <f t="shared" si="894"/>
        <v>#DIV/0!</v>
      </c>
      <c r="FL1230" s="780" t="e">
        <f t="shared" si="895"/>
        <v>#DIV/0!</v>
      </c>
      <c r="FM1230" s="169" t="e">
        <f t="shared" si="896"/>
        <v>#DIV/0!</v>
      </c>
      <c r="FN1230" s="783" t="e">
        <f t="shared" si="897"/>
        <v>#DIV/0!</v>
      </c>
    </row>
    <row r="1231" spans="134:170" ht="18" customHeight="1">
      <c r="ED1231" s="135" t="s">
        <v>2517</v>
      </c>
      <c r="EZ1231" s="192" t="e">
        <f t="shared" si="886"/>
        <v>#DIV/0!</v>
      </c>
      <c r="FA1231" s="192" t="e">
        <f t="shared" si="887"/>
        <v>#DIV/0!</v>
      </c>
      <c r="FB1231" s="192" t="e">
        <f t="shared" si="888"/>
        <v>#DIV/0!</v>
      </c>
      <c r="FC1231" s="192" t="e">
        <f t="shared" si="889"/>
        <v>#DIV/0!</v>
      </c>
      <c r="FD1231" s="192" t="e">
        <f t="shared" si="890"/>
        <v>#DIV/0!</v>
      </c>
      <c r="FE1231" s="193" t="e">
        <f t="shared" si="891"/>
        <v>#DIV/0!</v>
      </c>
      <c r="FF1231" s="194" t="e">
        <f t="shared" si="892"/>
        <v>#DIV/0!</v>
      </c>
      <c r="FJ1231" s="779" t="e">
        <f t="shared" si="893"/>
        <v>#DIV/0!</v>
      </c>
      <c r="FK1231" s="779" t="e">
        <f t="shared" si="894"/>
        <v>#DIV/0!</v>
      </c>
      <c r="FL1231" s="780" t="e">
        <f t="shared" si="895"/>
        <v>#DIV/0!</v>
      </c>
      <c r="FM1231" s="169" t="e">
        <f t="shared" si="896"/>
        <v>#DIV/0!</v>
      </c>
      <c r="FN1231" s="783" t="e">
        <f t="shared" si="897"/>
        <v>#DIV/0!</v>
      </c>
    </row>
    <row r="1232" spans="134:170" ht="18" customHeight="1">
      <c r="ED1232" s="135" t="s">
        <v>2517</v>
      </c>
      <c r="EZ1232" s="192" t="e">
        <f t="shared" si="886"/>
        <v>#DIV/0!</v>
      </c>
      <c r="FA1232" s="192" t="e">
        <f t="shared" si="887"/>
        <v>#DIV/0!</v>
      </c>
      <c r="FB1232" s="192" t="e">
        <f t="shared" si="888"/>
        <v>#DIV/0!</v>
      </c>
      <c r="FC1232" s="192" t="e">
        <f t="shared" si="889"/>
        <v>#DIV/0!</v>
      </c>
      <c r="FD1232" s="192" t="e">
        <f t="shared" si="890"/>
        <v>#DIV/0!</v>
      </c>
      <c r="FE1232" s="193" t="e">
        <f t="shared" si="891"/>
        <v>#DIV/0!</v>
      </c>
      <c r="FF1232" s="194" t="e">
        <f t="shared" si="892"/>
        <v>#DIV/0!</v>
      </c>
      <c r="FJ1232" s="779" t="e">
        <f t="shared" si="893"/>
        <v>#DIV/0!</v>
      </c>
      <c r="FK1232" s="779" t="e">
        <f t="shared" si="894"/>
        <v>#DIV/0!</v>
      </c>
      <c r="FL1232" s="780" t="e">
        <f t="shared" si="895"/>
        <v>#DIV/0!</v>
      </c>
      <c r="FM1232" s="169" t="e">
        <f t="shared" si="896"/>
        <v>#DIV/0!</v>
      </c>
      <c r="FN1232" s="783" t="e">
        <f t="shared" si="897"/>
        <v>#DIV/0!</v>
      </c>
    </row>
    <row r="1233" spans="134:170" ht="18" customHeight="1">
      <c r="ED1233" s="135" t="s">
        <v>2517</v>
      </c>
      <c r="EZ1233" s="192" t="e">
        <f t="shared" si="886"/>
        <v>#DIV/0!</v>
      </c>
      <c r="FA1233" s="192" t="e">
        <f t="shared" si="887"/>
        <v>#DIV/0!</v>
      </c>
      <c r="FB1233" s="192" t="e">
        <f t="shared" si="888"/>
        <v>#DIV/0!</v>
      </c>
      <c r="FC1233" s="192" t="e">
        <f t="shared" si="889"/>
        <v>#DIV/0!</v>
      </c>
      <c r="FD1233" s="192" t="e">
        <f t="shared" si="890"/>
        <v>#DIV/0!</v>
      </c>
      <c r="FE1233" s="193" t="e">
        <f t="shared" si="891"/>
        <v>#DIV/0!</v>
      </c>
      <c r="FF1233" s="194" t="e">
        <f t="shared" si="892"/>
        <v>#DIV/0!</v>
      </c>
      <c r="FJ1233" s="779" t="e">
        <f t="shared" si="893"/>
        <v>#DIV/0!</v>
      </c>
      <c r="FK1233" s="779" t="e">
        <f t="shared" si="894"/>
        <v>#DIV/0!</v>
      </c>
      <c r="FL1233" s="780" t="e">
        <f t="shared" si="895"/>
        <v>#DIV/0!</v>
      </c>
      <c r="FM1233" s="169" t="e">
        <f t="shared" si="896"/>
        <v>#DIV/0!</v>
      </c>
      <c r="FN1233" s="783" t="e">
        <f t="shared" si="897"/>
        <v>#DIV/0!</v>
      </c>
    </row>
    <row r="1234" spans="134:170" ht="18" customHeight="1">
      <c r="ED1234" s="135" t="s">
        <v>2517</v>
      </c>
      <c r="EZ1234" s="192" t="e">
        <f t="shared" si="886"/>
        <v>#DIV/0!</v>
      </c>
      <c r="FA1234" s="192" t="e">
        <f t="shared" si="887"/>
        <v>#DIV/0!</v>
      </c>
      <c r="FB1234" s="192" t="e">
        <f t="shared" si="888"/>
        <v>#DIV/0!</v>
      </c>
      <c r="FC1234" s="192" t="e">
        <f t="shared" si="889"/>
        <v>#DIV/0!</v>
      </c>
      <c r="FD1234" s="192" t="e">
        <f t="shared" si="890"/>
        <v>#DIV/0!</v>
      </c>
      <c r="FE1234" s="193" t="e">
        <f t="shared" si="891"/>
        <v>#DIV/0!</v>
      </c>
      <c r="FF1234" s="194" t="e">
        <f t="shared" si="892"/>
        <v>#DIV/0!</v>
      </c>
      <c r="FJ1234" s="779" t="e">
        <f t="shared" si="893"/>
        <v>#DIV/0!</v>
      </c>
      <c r="FK1234" s="779" t="e">
        <f t="shared" si="894"/>
        <v>#DIV/0!</v>
      </c>
      <c r="FL1234" s="780" t="e">
        <f t="shared" si="895"/>
        <v>#DIV/0!</v>
      </c>
      <c r="FM1234" s="169" t="e">
        <f t="shared" si="896"/>
        <v>#DIV/0!</v>
      </c>
      <c r="FN1234" s="783" t="e">
        <f t="shared" si="897"/>
        <v>#DIV/0!</v>
      </c>
    </row>
    <row r="1235" spans="134:170" ht="18" customHeight="1">
      <c r="ED1235" s="135" t="s">
        <v>2517</v>
      </c>
      <c r="EZ1235" s="192" t="e">
        <f t="shared" si="886"/>
        <v>#DIV/0!</v>
      </c>
      <c r="FA1235" s="192" t="e">
        <f t="shared" si="887"/>
        <v>#DIV/0!</v>
      </c>
      <c r="FB1235" s="192" t="e">
        <f t="shared" si="888"/>
        <v>#DIV/0!</v>
      </c>
      <c r="FC1235" s="192" t="e">
        <f t="shared" si="889"/>
        <v>#DIV/0!</v>
      </c>
      <c r="FD1235" s="192" t="e">
        <f t="shared" si="890"/>
        <v>#DIV/0!</v>
      </c>
      <c r="FE1235" s="193" t="e">
        <f t="shared" si="891"/>
        <v>#DIV/0!</v>
      </c>
      <c r="FF1235" s="194" t="e">
        <f t="shared" si="892"/>
        <v>#DIV/0!</v>
      </c>
      <c r="FJ1235" s="779" t="e">
        <f t="shared" si="893"/>
        <v>#DIV/0!</v>
      </c>
      <c r="FK1235" s="779" t="e">
        <f t="shared" si="894"/>
        <v>#DIV/0!</v>
      </c>
      <c r="FL1235" s="780" t="e">
        <f t="shared" si="895"/>
        <v>#DIV/0!</v>
      </c>
      <c r="FM1235" s="169" t="e">
        <f t="shared" si="896"/>
        <v>#DIV/0!</v>
      </c>
      <c r="FN1235" s="783" t="e">
        <f t="shared" si="897"/>
        <v>#DIV/0!</v>
      </c>
    </row>
    <row r="1236" spans="134:170" ht="18" customHeight="1">
      <c r="ED1236" s="135" t="s">
        <v>2517</v>
      </c>
      <c r="EZ1236" s="192" t="e">
        <f t="shared" si="886"/>
        <v>#DIV/0!</v>
      </c>
      <c r="FA1236" s="192" t="e">
        <f t="shared" si="887"/>
        <v>#DIV/0!</v>
      </c>
      <c r="FB1236" s="192" t="e">
        <f t="shared" si="888"/>
        <v>#DIV/0!</v>
      </c>
      <c r="FC1236" s="192" t="e">
        <f t="shared" si="889"/>
        <v>#DIV/0!</v>
      </c>
      <c r="FD1236" s="192" t="e">
        <f t="shared" si="890"/>
        <v>#DIV/0!</v>
      </c>
      <c r="FE1236" s="193" t="e">
        <f t="shared" si="891"/>
        <v>#DIV/0!</v>
      </c>
      <c r="FF1236" s="194" t="e">
        <f t="shared" si="892"/>
        <v>#DIV/0!</v>
      </c>
      <c r="FJ1236" s="779" t="e">
        <f t="shared" si="893"/>
        <v>#DIV/0!</v>
      </c>
      <c r="FK1236" s="779" t="e">
        <f t="shared" si="894"/>
        <v>#DIV/0!</v>
      </c>
      <c r="FL1236" s="780" t="e">
        <f t="shared" si="895"/>
        <v>#DIV/0!</v>
      </c>
      <c r="FM1236" s="169" t="e">
        <f t="shared" si="896"/>
        <v>#DIV/0!</v>
      </c>
      <c r="FN1236" s="783" t="e">
        <f t="shared" si="897"/>
        <v>#DIV/0!</v>
      </c>
    </row>
    <row r="1237" spans="134:170" ht="18" customHeight="1">
      <c r="ED1237" s="135" t="s">
        <v>2517</v>
      </c>
      <c r="EZ1237" s="192" t="e">
        <f t="shared" si="886"/>
        <v>#DIV/0!</v>
      </c>
      <c r="FA1237" s="192" t="e">
        <f t="shared" si="887"/>
        <v>#DIV/0!</v>
      </c>
      <c r="FB1237" s="192" t="e">
        <f t="shared" si="888"/>
        <v>#DIV/0!</v>
      </c>
      <c r="FC1237" s="192" t="e">
        <f t="shared" si="889"/>
        <v>#DIV/0!</v>
      </c>
      <c r="FD1237" s="192" t="e">
        <f t="shared" si="890"/>
        <v>#DIV/0!</v>
      </c>
      <c r="FE1237" s="193" t="e">
        <f t="shared" si="891"/>
        <v>#DIV/0!</v>
      </c>
      <c r="FF1237" s="194" t="e">
        <f t="shared" si="892"/>
        <v>#DIV/0!</v>
      </c>
      <c r="FJ1237" s="779" t="e">
        <f t="shared" si="893"/>
        <v>#DIV/0!</v>
      </c>
      <c r="FK1237" s="779" t="e">
        <f t="shared" si="894"/>
        <v>#DIV/0!</v>
      </c>
      <c r="FL1237" s="780" t="e">
        <f t="shared" si="895"/>
        <v>#DIV/0!</v>
      </c>
      <c r="FM1237" s="169" t="e">
        <f t="shared" si="896"/>
        <v>#DIV/0!</v>
      </c>
      <c r="FN1237" s="783" t="e">
        <f t="shared" si="897"/>
        <v>#DIV/0!</v>
      </c>
    </row>
    <row r="1238" spans="134:170" ht="18" customHeight="1">
      <c r="ED1238" s="135" t="s">
        <v>2517</v>
      </c>
      <c r="EZ1238" s="192" t="e">
        <f t="shared" si="886"/>
        <v>#DIV/0!</v>
      </c>
      <c r="FA1238" s="192" t="e">
        <f t="shared" si="887"/>
        <v>#DIV/0!</v>
      </c>
      <c r="FB1238" s="192" t="e">
        <f t="shared" si="888"/>
        <v>#DIV/0!</v>
      </c>
      <c r="FC1238" s="192" t="e">
        <f t="shared" si="889"/>
        <v>#DIV/0!</v>
      </c>
      <c r="FD1238" s="192" t="e">
        <f t="shared" si="890"/>
        <v>#DIV/0!</v>
      </c>
      <c r="FE1238" s="193" t="e">
        <f t="shared" si="891"/>
        <v>#DIV/0!</v>
      </c>
      <c r="FF1238" s="194" t="e">
        <f t="shared" si="892"/>
        <v>#DIV/0!</v>
      </c>
      <c r="FJ1238" s="779" t="e">
        <f t="shared" si="893"/>
        <v>#DIV/0!</v>
      </c>
      <c r="FK1238" s="779" t="e">
        <f t="shared" si="894"/>
        <v>#DIV/0!</v>
      </c>
      <c r="FL1238" s="780" t="e">
        <f t="shared" si="895"/>
        <v>#DIV/0!</v>
      </c>
      <c r="FM1238" s="169" t="e">
        <f t="shared" si="896"/>
        <v>#DIV/0!</v>
      </c>
      <c r="FN1238" s="783" t="e">
        <f t="shared" si="897"/>
        <v>#DIV/0!</v>
      </c>
    </row>
    <row r="1239" spans="134:170" ht="18" customHeight="1">
      <c r="ED1239" s="135" t="s">
        <v>2517</v>
      </c>
      <c r="EZ1239" s="192" t="e">
        <f t="shared" si="886"/>
        <v>#DIV/0!</v>
      </c>
      <c r="FA1239" s="192" t="e">
        <f t="shared" si="887"/>
        <v>#DIV/0!</v>
      </c>
      <c r="FB1239" s="192" t="e">
        <f t="shared" si="888"/>
        <v>#DIV/0!</v>
      </c>
      <c r="FC1239" s="192" t="e">
        <f t="shared" si="889"/>
        <v>#DIV/0!</v>
      </c>
      <c r="FD1239" s="192" t="e">
        <f t="shared" si="890"/>
        <v>#DIV/0!</v>
      </c>
      <c r="FE1239" s="193" t="e">
        <f t="shared" si="891"/>
        <v>#DIV/0!</v>
      </c>
      <c r="FF1239" s="194" t="e">
        <f t="shared" si="892"/>
        <v>#DIV/0!</v>
      </c>
      <c r="FJ1239" s="779" t="e">
        <f t="shared" si="893"/>
        <v>#DIV/0!</v>
      </c>
      <c r="FK1239" s="779" t="e">
        <f t="shared" si="894"/>
        <v>#DIV/0!</v>
      </c>
      <c r="FL1239" s="780" t="e">
        <f t="shared" si="895"/>
        <v>#DIV/0!</v>
      </c>
      <c r="FM1239" s="169" t="e">
        <f t="shared" si="896"/>
        <v>#DIV/0!</v>
      </c>
      <c r="FN1239" s="783" t="e">
        <f t="shared" si="897"/>
        <v>#DIV/0!</v>
      </c>
    </row>
    <row r="1240" spans="134:170" ht="18" customHeight="1">
      <c r="ED1240" s="135" t="s">
        <v>2517</v>
      </c>
      <c r="EZ1240" s="192" t="e">
        <f t="shared" si="886"/>
        <v>#DIV/0!</v>
      </c>
      <c r="FA1240" s="192" t="e">
        <f t="shared" si="887"/>
        <v>#DIV/0!</v>
      </c>
      <c r="FB1240" s="192" t="e">
        <f t="shared" si="888"/>
        <v>#DIV/0!</v>
      </c>
      <c r="FC1240" s="192" t="e">
        <f t="shared" si="889"/>
        <v>#DIV/0!</v>
      </c>
      <c r="FD1240" s="192" t="e">
        <f t="shared" si="890"/>
        <v>#DIV/0!</v>
      </c>
      <c r="FE1240" s="193" t="e">
        <f t="shared" si="891"/>
        <v>#DIV/0!</v>
      </c>
      <c r="FF1240" s="194" t="e">
        <f t="shared" si="892"/>
        <v>#DIV/0!</v>
      </c>
      <c r="FJ1240" s="779" t="e">
        <f t="shared" si="893"/>
        <v>#DIV/0!</v>
      </c>
      <c r="FK1240" s="779" t="e">
        <f t="shared" si="894"/>
        <v>#DIV/0!</v>
      </c>
      <c r="FL1240" s="780" t="e">
        <f t="shared" si="895"/>
        <v>#DIV/0!</v>
      </c>
      <c r="FM1240" s="169" t="e">
        <f t="shared" si="896"/>
        <v>#DIV/0!</v>
      </c>
      <c r="FN1240" s="783" t="e">
        <f t="shared" si="897"/>
        <v>#DIV/0!</v>
      </c>
    </row>
    <row r="1241" spans="134:170" ht="18" customHeight="1">
      <c r="ED1241" s="135" t="s">
        <v>2517</v>
      </c>
      <c r="EZ1241" s="192" t="e">
        <f t="shared" si="886"/>
        <v>#DIV/0!</v>
      </c>
      <c r="FA1241" s="192" t="e">
        <f t="shared" si="887"/>
        <v>#DIV/0!</v>
      </c>
      <c r="FB1241" s="192" t="e">
        <f t="shared" si="888"/>
        <v>#DIV/0!</v>
      </c>
      <c r="FC1241" s="192" t="e">
        <f t="shared" si="889"/>
        <v>#DIV/0!</v>
      </c>
      <c r="FD1241" s="192" t="e">
        <f t="shared" si="890"/>
        <v>#DIV/0!</v>
      </c>
      <c r="FE1241" s="193" t="e">
        <f t="shared" si="891"/>
        <v>#DIV/0!</v>
      </c>
      <c r="FF1241" s="194" t="e">
        <f t="shared" si="892"/>
        <v>#DIV/0!</v>
      </c>
      <c r="FJ1241" s="779" t="e">
        <f t="shared" si="893"/>
        <v>#DIV/0!</v>
      </c>
      <c r="FK1241" s="779" t="e">
        <f t="shared" si="894"/>
        <v>#DIV/0!</v>
      </c>
      <c r="FL1241" s="780" t="e">
        <f t="shared" si="895"/>
        <v>#DIV/0!</v>
      </c>
      <c r="FM1241" s="169" t="e">
        <f t="shared" si="896"/>
        <v>#DIV/0!</v>
      </c>
      <c r="FN1241" s="783" t="e">
        <f t="shared" si="897"/>
        <v>#DIV/0!</v>
      </c>
    </row>
    <row r="1242" spans="134:170" ht="18" customHeight="1">
      <c r="ED1242" s="135" t="s">
        <v>2517</v>
      </c>
      <c r="EZ1242" s="192" t="e">
        <f t="shared" si="886"/>
        <v>#DIV/0!</v>
      </c>
      <c r="FA1242" s="192" t="e">
        <f t="shared" si="887"/>
        <v>#DIV/0!</v>
      </c>
      <c r="FB1242" s="192" t="e">
        <f t="shared" si="888"/>
        <v>#DIV/0!</v>
      </c>
      <c r="FC1242" s="192" t="e">
        <f t="shared" si="889"/>
        <v>#DIV/0!</v>
      </c>
      <c r="FD1242" s="192" t="e">
        <f t="shared" si="890"/>
        <v>#DIV/0!</v>
      </c>
      <c r="FE1242" s="193" t="e">
        <f t="shared" si="891"/>
        <v>#DIV/0!</v>
      </c>
      <c r="FF1242" s="194" t="e">
        <f t="shared" si="892"/>
        <v>#DIV/0!</v>
      </c>
      <c r="FJ1242" s="779" t="e">
        <f t="shared" si="893"/>
        <v>#DIV/0!</v>
      </c>
      <c r="FK1242" s="779" t="e">
        <f t="shared" si="894"/>
        <v>#DIV/0!</v>
      </c>
      <c r="FL1242" s="780" t="e">
        <f t="shared" si="895"/>
        <v>#DIV/0!</v>
      </c>
      <c r="FM1242" s="169" t="e">
        <f t="shared" si="896"/>
        <v>#DIV/0!</v>
      </c>
      <c r="FN1242" s="783" t="e">
        <f t="shared" si="897"/>
        <v>#DIV/0!</v>
      </c>
    </row>
    <row r="1243" spans="134:170" ht="18" customHeight="1">
      <c r="ED1243" s="135" t="s">
        <v>2517</v>
      </c>
      <c r="EZ1243" s="192" t="e">
        <f t="shared" si="886"/>
        <v>#DIV/0!</v>
      </c>
      <c r="FA1243" s="192" t="e">
        <f t="shared" si="887"/>
        <v>#DIV/0!</v>
      </c>
      <c r="FB1243" s="192" t="e">
        <f t="shared" si="888"/>
        <v>#DIV/0!</v>
      </c>
      <c r="FC1243" s="192" t="e">
        <f t="shared" si="889"/>
        <v>#DIV/0!</v>
      </c>
      <c r="FD1243" s="192" t="e">
        <f t="shared" si="890"/>
        <v>#DIV/0!</v>
      </c>
      <c r="FE1243" s="193" t="e">
        <f t="shared" si="891"/>
        <v>#DIV/0!</v>
      </c>
      <c r="FF1243" s="194" t="e">
        <f t="shared" si="892"/>
        <v>#DIV/0!</v>
      </c>
      <c r="FJ1243" s="779" t="e">
        <f t="shared" si="893"/>
        <v>#DIV/0!</v>
      </c>
      <c r="FK1243" s="779" t="e">
        <f t="shared" si="894"/>
        <v>#DIV/0!</v>
      </c>
      <c r="FL1243" s="780" t="e">
        <f t="shared" si="895"/>
        <v>#DIV/0!</v>
      </c>
      <c r="FM1243" s="169" t="e">
        <f t="shared" si="896"/>
        <v>#DIV/0!</v>
      </c>
      <c r="FN1243" s="783" t="e">
        <f t="shared" si="897"/>
        <v>#DIV/0!</v>
      </c>
    </row>
    <row r="1244" spans="134:170" ht="18" customHeight="1">
      <c r="ED1244" s="135" t="s">
        <v>2517</v>
      </c>
      <c r="EZ1244" s="192" t="e">
        <f t="shared" si="886"/>
        <v>#DIV/0!</v>
      </c>
      <c r="FA1244" s="192" t="e">
        <f t="shared" si="887"/>
        <v>#DIV/0!</v>
      </c>
      <c r="FB1244" s="192" t="e">
        <f t="shared" si="888"/>
        <v>#DIV/0!</v>
      </c>
      <c r="FC1244" s="192" t="e">
        <f t="shared" si="889"/>
        <v>#DIV/0!</v>
      </c>
      <c r="FD1244" s="192" t="e">
        <f t="shared" si="890"/>
        <v>#DIV/0!</v>
      </c>
      <c r="FE1244" s="193" t="e">
        <f t="shared" si="891"/>
        <v>#DIV/0!</v>
      </c>
      <c r="FF1244" s="194" t="e">
        <f t="shared" si="892"/>
        <v>#DIV/0!</v>
      </c>
      <c r="FJ1244" s="779" t="e">
        <f t="shared" si="893"/>
        <v>#DIV/0!</v>
      </c>
      <c r="FK1244" s="779" t="e">
        <f t="shared" si="894"/>
        <v>#DIV/0!</v>
      </c>
      <c r="FL1244" s="780" t="e">
        <f t="shared" si="895"/>
        <v>#DIV/0!</v>
      </c>
      <c r="FM1244" s="169" t="e">
        <f t="shared" si="896"/>
        <v>#DIV/0!</v>
      </c>
      <c r="FN1244" s="783" t="e">
        <f t="shared" si="897"/>
        <v>#DIV/0!</v>
      </c>
    </row>
    <row r="1245" spans="134:170" ht="18" customHeight="1">
      <c r="ED1245" s="135" t="s">
        <v>2517</v>
      </c>
      <c r="EZ1245" s="192" t="e">
        <f t="shared" si="886"/>
        <v>#DIV/0!</v>
      </c>
      <c r="FA1245" s="192" t="e">
        <f t="shared" si="887"/>
        <v>#DIV/0!</v>
      </c>
      <c r="FB1245" s="192" t="e">
        <f t="shared" si="888"/>
        <v>#DIV/0!</v>
      </c>
      <c r="FC1245" s="192" t="e">
        <f t="shared" si="889"/>
        <v>#DIV/0!</v>
      </c>
      <c r="FD1245" s="192" t="e">
        <f t="shared" si="890"/>
        <v>#DIV/0!</v>
      </c>
      <c r="FE1245" s="193" t="e">
        <f t="shared" si="891"/>
        <v>#DIV/0!</v>
      </c>
      <c r="FF1245" s="194" t="e">
        <f t="shared" si="892"/>
        <v>#DIV/0!</v>
      </c>
      <c r="FJ1245" s="779" t="e">
        <f t="shared" si="893"/>
        <v>#DIV/0!</v>
      </c>
      <c r="FK1245" s="779" t="e">
        <f t="shared" si="894"/>
        <v>#DIV/0!</v>
      </c>
      <c r="FL1245" s="780" t="e">
        <f t="shared" si="895"/>
        <v>#DIV/0!</v>
      </c>
      <c r="FM1245" s="169" t="e">
        <f t="shared" si="896"/>
        <v>#DIV/0!</v>
      </c>
      <c r="FN1245" s="783" t="e">
        <f t="shared" si="897"/>
        <v>#DIV/0!</v>
      </c>
    </row>
    <row r="1246" spans="134:170" ht="18" customHeight="1">
      <c r="ED1246" s="135" t="s">
        <v>2517</v>
      </c>
      <c r="EZ1246" s="192" t="e">
        <f t="shared" si="886"/>
        <v>#DIV/0!</v>
      </c>
      <c r="FA1246" s="192" t="e">
        <f t="shared" si="887"/>
        <v>#DIV/0!</v>
      </c>
      <c r="FB1246" s="192" t="e">
        <f t="shared" si="888"/>
        <v>#DIV/0!</v>
      </c>
      <c r="FC1246" s="192" t="e">
        <f t="shared" si="889"/>
        <v>#DIV/0!</v>
      </c>
      <c r="FD1246" s="192" t="e">
        <f t="shared" si="890"/>
        <v>#DIV/0!</v>
      </c>
      <c r="FE1246" s="193" t="e">
        <f t="shared" si="891"/>
        <v>#DIV/0!</v>
      </c>
      <c r="FF1246" s="194" t="e">
        <f t="shared" si="892"/>
        <v>#DIV/0!</v>
      </c>
      <c r="FJ1246" s="779" t="e">
        <f t="shared" si="893"/>
        <v>#DIV/0!</v>
      </c>
      <c r="FK1246" s="779" t="e">
        <f t="shared" si="894"/>
        <v>#DIV/0!</v>
      </c>
      <c r="FL1246" s="780" t="e">
        <f t="shared" si="895"/>
        <v>#DIV/0!</v>
      </c>
      <c r="FM1246" s="169" t="e">
        <f t="shared" si="896"/>
        <v>#DIV/0!</v>
      </c>
      <c r="FN1246" s="783" t="e">
        <f t="shared" si="897"/>
        <v>#DIV/0!</v>
      </c>
    </row>
    <row r="1247" spans="134:170" ht="18" customHeight="1">
      <c r="ED1247" s="135" t="s">
        <v>2517</v>
      </c>
      <c r="EZ1247" s="192" t="e">
        <f t="shared" si="886"/>
        <v>#DIV/0!</v>
      </c>
      <c r="FA1247" s="192" t="e">
        <f t="shared" si="887"/>
        <v>#DIV/0!</v>
      </c>
      <c r="FB1247" s="192" t="e">
        <f t="shared" si="888"/>
        <v>#DIV/0!</v>
      </c>
      <c r="FC1247" s="192" t="e">
        <f t="shared" si="889"/>
        <v>#DIV/0!</v>
      </c>
      <c r="FD1247" s="192" t="e">
        <f t="shared" si="890"/>
        <v>#DIV/0!</v>
      </c>
      <c r="FE1247" s="193" t="e">
        <f t="shared" si="891"/>
        <v>#DIV/0!</v>
      </c>
      <c r="FF1247" s="194" t="e">
        <f t="shared" si="892"/>
        <v>#DIV/0!</v>
      </c>
      <c r="FJ1247" s="779" t="e">
        <f t="shared" si="893"/>
        <v>#DIV/0!</v>
      </c>
      <c r="FK1247" s="779" t="e">
        <f t="shared" si="894"/>
        <v>#DIV/0!</v>
      </c>
      <c r="FL1247" s="780" t="e">
        <f t="shared" si="895"/>
        <v>#DIV/0!</v>
      </c>
      <c r="FM1247" s="169" t="e">
        <f t="shared" si="896"/>
        <v>#DIV/0!</v>
      </c>
      <c r="FN1247" s="783" t="e">
        <f t="shared" si="897"/>
        <v>#DIV/0!</v>
      </c>
    </row>
    <row r="1248" spans="134:170" ht="18" customHeight="1">
      <c r="ED1248" s="135" t="s">
        <v>2517</v>
      </c>
      <c r="EZ1248" s="192" t="e">
        <f t="shared" si="886"/>
        <v>#DIV/0!</v>
      </c>
      <c r="FA1248" s="192" t="e">
        <f t="shared" si="887"/>
        <v>#DIV/0!</v>
      </c>
      <c r="FB1248" s="192" t="e">
        <f t="shared" si="888"/>
        <v>#DIV/0!</v>
      </c>
      <c r="FC1248" s="192" t="e">
        <f t="shared" si="889"/>
        <v>#DIV/0!</v>
      </c>
      <c r="FD1248" s="192" t="e">
        <f t="shared" si="890"/>
        <v>#DIV/0!</v>
      </c>
      <c r="FE1248" s="193" t="e">
        <f t="shared" si="891"/>
        <v>#DIV/0!</v>
      </c>
      <c r="FF1248" s="194" t="e">
        <f t="shared" si="892"/>
        <v>#DIV/0!</v>
      </c>
      <c r="FJ1248" s="779" t="e">
        <f t="shared" si="893"/>
        <v>#DIV/0!</v>
      </c>
      <c r="FK1248" s="779" t="e">
        <f t="shared" si="894"/>
        <v>#DIV/0!</v>
      </c>
      <c r="FL1248" s="780" t="e">
        <f t="shared" si="895"/>
        <v>#DIV/0!</v>
      </c>
      <c r="FM1248" s="169" t="e">
        <f t="shared" si="896"/>
        <v>#DIV/0!</v>
      </c>
      <c r="FN1248" s="783" t="e">
        <f t="shared" si="897"/>
        <v>#DIV/0!</v>
      </c>
    </row>
    <row r="1249" spans="134:170" ht="18" customHeight="1">
      <c r="ED1249" s="135" t="s">
        <v>2517</v>
      </c>
      <c r="EZ1249" s="192" t="e">
        <f t="shared" si="886"/>
        <v>#DIV/0!</v>
      </c>
      <c r="FA1249" s="192" t="e">
        <f t="shared" si="887"/>
        <v>#DIV/0!</v>
      </c>
      <c r="FB1249" s="192" t="e">
        <f t="shared" si="888"/>
        <v>#DIV/0!</v>
      </c>
      <c r="FC1249" s="192" t="e">
        <f t="shared" si="889"/>
        <v>#DIV/0!</v>
      </c>
      <c r="FD1249" s="192" t="e">
        <f t="shared" si="890"/>
        <v>#DIV/0!</v>
      </c>
      <c r="FE1249" s="193" t="e">
        <f t="shared" si="891"/>
        <v>#DIV/0!</v>
      </c>
      <c r="FF1249" s="194" t="e">
        <f t="shared" si="892"/>
        <v>#DIV/0!</v>
      </c>
      <c r="FJ1249" s="779" t="e">
        <f t="shared" si="893"/>
        <v>#DIV/0!</v>
      </c>
      <c r="FK1249" s="779" t="e">
        <f t="shared" si="894"/>
        <v>#DIV/0!</v>
      </c>
      <c r="FL1249" s="780" t="e">
        <f t="shared" si="895"/>
        <v>#DIV/0!</v>
      </c>
      <c r="FM1249" s="169" t="e">
        <f t="shared" si="896"/>
        <v>#DIV/0!</v>
      </c>
      <c r="FN1249" s="783" t="e">
        <f t="shared" si="897"/>
        <v>#DIV/0!</v>
      </c>
    </row>
    <row r="1250" spans="134:170" ht="18" customHeight="1">
      <c r="ED1250" s="135" t="s">
        <v>2517</v>
      </c>
      <c r="EZ1250" s="192" t="e">
        <f t="shared" si="886"/>
        <v>#DIV/0!</v>
      </c>
      <c r="FA1250" s="192" t="e">
        <f t="shared" si="887"/>
        <v>#DIV/0!</v>
      </c>
      <c r="FB1250" s="192" t="e">
        <f t="shared" si="888"/>
        <v>#DIV/0!</v>
      </c>
      <c r="FC1250" s="192" t="e">
        <f t="shared" si="889"/>
        <v>#DIV/0!</v>
      </c>
      <c r="FD1250" s="192" t="e">
        <f t="shared" si="890"/>
        <v>#DIV/0!</v>
      </c>
      <c r="FE1250" s="193" t="e">
        <f t="shared" si="891"/>
        <v>#DIV/0!</v>
      </c>
      <c r="FF1250" s="194" t="e">
        <f t="shared" si="892"/>
        <v>#DIV/0!</v>
      </c>
      <c r="FJ1250" s="779" t="e">
        <f t="shared" si="893"/>
        <v>#DIV/0!</v>
      </c>
      <c r="FK1250" s="779" t="e">
        <f t="shared" si="894"/>
        <v>#DIV/0!</v>
      </c>
      <c r="FL1250" s="780" t="e">
        <f t="shared" si="895"/>
        <v>#DIV/0!</v>
      </c>
      <c r="FM1250" s="169" t="e">
        <f t="shared" si="896"/>
        <v>#DIV/0!</v>
      </c>
      <c r="FN1250" s="783" t="e">
        <f t="shared" si="897"/>
        <v>#DIV/0!</v>
      </c>
    </row>
    <row r="1251" spans="134:170" ht="18" customHeight="1">
      <c r="ED1251" s="135" t="s">
        <v>2517</v>
      </c>
      <c r="EZ1251" s="192" t="e">
        <f t="shared" si="886"/>
        <v>#DIV/0!</v>
      </c>
      <c r="FA1251" s="192" t="e">
        <f t="shared" si="887"/>
        <v>#DIV/0!</v>
      </c>
      <c r="FB1251" s="192" t="e">
        <f t="shared" si="888"/>
        <v>#DIV/0!</v>
      </c>
      <c r="FC1251" s="192" t="e">
        <f t="shared" si="889"/>
        <v>#DIV/0!</v>
      </c>
      <c r="FD1251" s="192" t="e">
        <f t="shared" si="890"/>
        <v>#DIV/0!</v>
      </c>
      <c r="FE1251" s="193" t="e">
        <f t="shared" si="891"/>
        <v>#DIV/0!</v>
      </c>
      <c r="FF1251" s="194" t="e">
        <f t="shared" si="892"/>
        <v>#DIV/0!</v>
      </c>
      <c r="FJ1251" s="779" t="e">
        <f t="shared" si="893"/>
        <v>#DIV/0!</v>
      </c>
      <c r="FK1251" s="779" t="e">
        <f t="shared" si="894"/>
        <v>#DIV/0!</v>
      </c>
      <c r="FL1251" s="780" t="e">
        <f t="shared" si="895"/>
        <v>#DIV/0!</v>
      </c>
      <c r="FM1251" s="169" t="e">
        <f t="shared" si="896"/>
        <v>#DIV/0!</v>
      </c>
      <c r="FN1251" s="783" t="e">
        <f t="shared" si="897"/>
        <v>#DIV/0!</v>
      </c>
    </row>
    <row r="1252" spans="134:170" ht="18" customHeight="1">
      <c r="ED1252" s="135" t="s">
        <v>2517</v>
      </c>
      <c r="EZ1252" s="192" t="e">
        <f t="shared" si="886"/>
        <v>#DIV/0!</v>
      </c>
      <c r="FA1252" s="192" t="e">
        <f t="shared" si="887"/>
        <v>#DIV/0!</v>
      </c>
      <c r="FB1252" s="192" t="e">
        <f t="shared" si="888"/>
        <v>#DIV/0!</v>
      </c>
      <c r="FC1252" s="192" t="e">
        <f t="shared" si="889"/>
        <v>#DIV/0!</v>
      </c>
      <c r="FD1252" s="192" t="e">
        <f t="shared" si="890"/>
        <v>#DIV/0!</v>
      </c>
      <c r="FE1252" s="193" t="e">
        <f t="shared" si="891"/>
        <v>#DIV/0!</v>
      </c>
      <c r="FF1252" s="194" t="e">
        <f t="shared" si="892"/>
        <v>#DIV/0!</v>
      </c>
      <c r="FJ1252" s="779" t="e">
        <f t="shared" si="893"/>
        <v>#DIV/0!</v>
      </c>
      <c r="FK1252" s="779" t="e">
        <f t="shared" si="894"/>
        <v>#DIV/0!</v>
      </c>
      <c r="FL1252" s="780" t="e">
        <f t="shared" si="895"/>
        <v>#DIV/0!</v>
      </c>
      <c r="FM1252" s="169" t="e">
        <f t="shared" si="896"/>
        <v>#DIV/0!</v>
      </c>
      <c r="FN1252" s="783" t="e">
        <f t="shared" si="897"/>
        <v>#DIV/0!</v>
      </c>
    </row>
    <row r="1253" spans="134:170" ht="18" customHeight="1">
      <c r="ED1253" s="135" t="s">
        <v>2517</v>
      </c>
      <c r="EZ1253" s="192" t="e">
        <f t="shared" si="886"/>
        <v>#DIV/0!</v>
      </c>
      <c r="FA1253" s="192" t="e">
        <f t="shared" si="887"/>
        <v>#DIV/0!</v>
      </c>
      <c r="FB1253" s="192" t="e">
        <f t="shared" si="888"/>
        <v>#DIV/0!</v>
      </c>
      <c r="FC1253" s="192" t="e">
        <f t="shared" si="889"/>
        <v>#DIV/0!</v>
      </c>
      <c r="FD1253" s="192" t="e">
        <f t="shared" si="890"/>
        <v>#DIV/0!</v>
      </c>
      <c r="FE1253" s="193" t="e">
        <f t="shared" si="891"/>
        <v>#DIV/0!</v>
      </c>
      <c r="FF1253" s="194" t="e">
        <f t="shared" si="892"/>
        <v>#DIV/0!</v>
      </c>
      <c r="FJ1253" s="779" t="e">
        <f t="shared" si="893"/>
        <v>#DIV/0!</v>
      </c>
      <c r="FK1253" s="779" t="e">
        <f t="shared" si="894"/>
        <v>#DIV/0!</v>
      </c>
      <c r="FL1253" s="780" t="e">
        <f t="shared" si="895"/>
        <v>#DIV/0!</v>
      </c>
      <c r="FM1253" s="169" t="e">
        <f t="shared" si="896"/>
        <v>#DIV/0!</v>
      </c>
      <c r="FN1253" s="783" t="e">
        <f t="shared" si="897"/>
        <v>#DIV/0!</v>
      </c>
    </row>
    <row r="1254" spans="134:170" ht="18" customHeight="1">
      <c r="ED1254" s="135" t="s">
        <v>2517</v>
      </c>
      <c r="EZ1254" s="192" t="e">
        <f t="shared" si="886"/>
        <v>#DIV/0!</v>
      </c>
      <c r="FA1254" s="192" t="e">
        <f t="shared" si="887"/>
        <v>#DIV/0!</v>
      </c>
      <c r="FB1254" s="192" t="e">
        <f t="shared" si="888"/>
        <v>#DIV/0!</v>
      </c>
      <c r="FC1254" s="192" t="e">
        <f t="shared" si="889"/>
        <v>#DIV/0!</v>
      </c>
      <c r="FD1254" s="192" t="e">
        <f t="shared" si="890"/>
        <v>#DIV/0!</v>
      </c>
      <c r="FE1254" s="193" t="e">
        <f t="shared" si="891"/>
        <v>#DIV/0!</v>
      </c>
      <c r="FF1254" s="194" t="e">
        <f t="shared" si="892"/>
        <v>#DIV/0!</v>
      </c>
      <c r="FJ1254" s="779" t="e">
        <f t="shared" si="893"/>
        <v>#DIV/0!</v>
      </c>
      <c r="FK1254" s="779" t="e">
        <f t="shared" si="894"/>
        <v>#DIV/0!</v>
      </c>
      <c r="FL1254" s="780" t="e">
        <f t="shared" si="895"/>
        <v>#DIV/0!</v>
      </c>
      <c r="FM1254" s="169" t="e">
        <f t="shared" si="896"/>
        <v>#DIV/0!</v>
      </c>
      <c r="FN1254" s="783" t="e">
        <f t="shared" si="897"/>
        <v>#DIV/0!</v>
      </c>
    </row>
    <row r="1255" spans="134:170" ht="18" customHeight="1">
      <c r="ED1255" s="135" t="s">
        <v>2517</v>
      </c>
      <c r="EZ1255" s="192" t="e">
        <f t="shared" si="886"/>
        <v>#DIV/0!</v>
      </c>
      <c r="FA1255" s="192" t="e">
        <f t="shared" si="887"/>
        <v>#DIV/0!</v>
      </c>
      <c r="FB1255" s="192" t="e">
        <f t="shared" si="888"/>
        <v>#DIV/0!</v>
      </c>
      <c r="FC1255" s="192" t="e">
        <f t="shared" si="889"/>
        <v>#DIV/0!</v>
      </c>
      <c r="FD1255" s="192" t="e">
        <f t="shared" si="890"/>
        <v>#DIV/0!</v>
      </c>
      <c r="FE1255" s="193" t="e">
        <f t="shared" si="891"/>
        <v>#DIV/0!</v>
      </c>
      <c r="FF1255" s="194" t="e">
        <f t="shared" si="892"/>
        <v>#DIV/0!</v>
      </c>
      <c r="FJ1255" s="779" t="e">
        <f t="shared" si="893"/>
        <v>#DIV/0!</v>
      </c>
      <c r="FK1255" s="779" t="e">
        <f t="shared" si="894"/>
        <v>#DIV/0!</v>
      </c>
      <c r="FL1255" s="780" t="e">
        <f t="shared" si="895"/>
        <v>#DIV/0!</v>
      </c>
      <c r="FM1255" s="169" t="e">
        <f t="shared" si="896"/>
        <v>#DIV/0!</v>
      </c>
      <c r="FN1255" s="783" t="e">
        <f t="shared" si="897"/>
        <v>#DIV/0!</v>
      </c>
    </row>
    <row r="1256" spans="134:170" ht="18" customHeight="1">
      <c r="ED1256" s="135" t="s">
        <v>2517</v>
      </c>
      <c r="EZ1256" s="192" t="e">
        <f t="shared" si="886"/>
        <v>#DIV/0!</v>
      </c>
      <c r="FA1256" s="192" t="e">
        <f t="shared" si="887"/>
        <v>#DIV/0!</v>
      </c>
      <c r="FB1256" s="192" t="e">
        <f t="shared" si="888"/>
        <v>#DIV/0!</v>
      </c>
      <c r="FC1256" s="192" t="e">
        <f t="shared" si="889"/>
        <v>#DIV/0!</v>
      </c>
      <c r="FD1256" s="192" t="e">
        <f t="shared" si="890"/>
        <v>#DIV/0!</v>
      </c>
      <c r="FE1256" s="193" t="e">
        <f t="shared" si="891"/>
        <v>#DIV/0!</v>
      </c>
      <c r="FF1256" s="194" t="e">
        <f t="shared" si="892"/>
        <v>#DIV/0!</v>
      </c>
      <c r="FJ1256" s="779" t="e">
        <f t="shared" si="893"/>
        <v>#DIV/0!</v>
      </c>
      <c r="FK1256" s="779" t="e">
        <f t="shared" si="894"/>
        <v>#DIV/0!</v>
      </c>
      <c r="FL1256" s="780" t="e">
        <f t="shared" si="895"/>
        <v>#DIV/0!</v>
      </c>
      <c r="FM1256" s="169" t="e">
        <f t="shared" si="896"/>
        <v>#DIV/0!</v>
      </c>
      <c r="FN1256" s="783" t="e">
        <f t="shared" si="897"/>
        <v>#DIV/0!</v>
      </c>
    </row>
    <row r="1257" spans="134:170" ht="18" customHeight="1">
      <c r="ED1257" s="135" t="s">
        <v>2517</v>
      </c>
      <c r="EZ1257" s="192" t="e">
        <f t="shared" si="886"/>
        <v>#DIV/0!</v>
      </c>
      <c r="FA1257" s="192" t="e">
        <f t="shared" si="887"/>
        <v>#DIV/0!</v>
      </c>
      <c r="FB1257" s="192" t="e">
        <f t="shared" si="888"/>
        <v>#DIV/0!</v>
      </c>
      <c r="FC1257" s="192" t="e">
        <f t="shared" si="889"/>
        <v>#DIV/0!</v>
      </c>
      <c r="FD1257" s="192" t="e">
        <f t="shared" si="890"/>
        <v>#DIV/0!</v>
      </c>
      <c r="FE1257" s="193" t="e">
        <f t="shared" si="891"/>
        <v>#DIV/0!</v>
      </c>
      <c r="FF1257" s="194" t="e">
        <f t="shared" si="892"/>
        <v>#DIV/0!</v>
      </c>
      <c r="FJ1257" s="779" t="e">
        <f t="shared" si="893"/>
        <v>#DIV/0!</v>
      </c>
      <c r="FK1257" s="779" t="e">
        <f t="shared" si="894"/>
        <v>#DIV/0!</v>
      </c>
      <c r="FL1257" s="780" t="e">
        <f t="shared" si="895"/>
        <v>#DIV/0!</v>
      </c>
      <c r="FM1257" s="169" t="e">
        <f t="shared" si="896"/>
        <v>#DIV/0!</v>
      </c>
      <c r="FN1257" s="783" t="e">
        <f t="shared" si="897"/>
        <v>#DIV/0!</v>
      </c>
    </row>
    <row r="1258" spans="134:170" ht="18" customHeight="1">
      <c r="ED1258" s="135" t="s">
        <v>2517</v>
      </c>
      <c r="EZ1258" s="192" t="e">
        <f t="shared" si="886"/>
        <v>#DIV/0!</v>
      </c>
      <c r="FA1258" s="192" t="e">
        <f t="shared" si="887"/>
        <v>#DIV/0!</v>
      </c>
      <c r="FB1258" s="192" t="e">
        <f t="shared" si="888"/>
        <v>#DIV/0!</v>
      </c>
      <c r="FC1258" s="192" t="e">
        <f t="shared" si="889"/>
        <v>#DIV/0!</v>
      </c>
      <c r="FD1258" s="192" t="e">
        <f t="shared" si="890"/>
        <v>#DIV/0!</v>
      </c>
      <c r="FE1258" s="193" t="e">
        <f t="shared" si="891"/>
        <v>#DIV/0!</v>
      </c>
      <c r="FF1258" s="194" t="e">
        <f t="shared" si="892"/>
        <v>#DIV/0!</v>
      </c>
    </row>
    <row r="1259" spans="134:170" ht="18" customHeight="1">
      <c r="ED1259" s="135" t="s">
        <v>2517</v>
      </c>
      <c r="EZ1259" s="192" t="e">
        <f t="shared" si="886"/>
        <v>#DIV/0!</v>
      </c>
      <c r="FA1259" s="192" t="e">
        <f t="shared" si="887"/>
        <v>#DIV/0!</v>
      </c>
      <c r="FB1259" s="192" t="e">
        <f t="shared" si="888"/>
        <v>#DIV/0!</v>
      </c>
      <c r="FC1259" s="192" t="e">
        <f t="shared" si="889"/>
        <v>#DIV/0!</v>
      </c>
      <c r="FD1259" s="192" t="e">
        <f t="shared" si="890"/>
        <v>#DIV/0!</v>
      </c>
      <c r="FE1259" s="193" t="e">
        <f t="shared" si="891"/>
        <v>#DIV/0!</v>
      </c>
      <c r="FF1259" s="194" t="e">
        <f t="shared" si="892"/>
        <v>#DIV/0!</v>
      </c>
    </row>
    <row r="1260" spans="134:170" ht="18" customHeight="1">
      <c r="ED1260" s="135" t="s">
        <v>2517</v>
      </c>
      <c r="EZ1260" s="192" t="e">
        <f t="shared" si="886"/>
        <v>#DIV/0!</v>
      </c>
      <c r="FA1260" s="192" t="e">
        <f t="shared" si="887"/>
        <v>#DIV/0!</v>
      </c>
      <c r="FB1260" s="192" t="e">
        <f t="shared" si="888"/>
        <v>#DIV/0!</v>
      </c>
      <c r="FC1260" s="192" t="e">
        <f t="shared" si="889"/>
        <v>#DIV/0!</v>
      </c>
      <c r="FD1260" s="192" t="e">
        <f t="shared" si="890"/>
        <v>#DIV/0!</v>
      </c>
      <c r="FE1260" s="193" t="e">
        <f t="shared" si="891"/>
        <v>#DIV/0!</v>
      </c>
      <c r="FF1260" s="194" t="e">
        <f t="shared" si="892"/>
        <v>#DIV/0!</v>
      </c>
    </row>
    <row r="1261" spans="134:170" ht="18" customHeight="1">
      <c r="ED1261" s="135" t="s">
        <v>2517</v>
      </c>
      <c r="EZ1261" s="192" t="e">
        <f t="shared" si="886"/>
        <v>#DIV/0!</v>
      </c>
      <c r="FA1261" s="192" t="e">
        <f t="shared" si="887"/>
        <v>#DIV/0!</v>
      </c>
      <c r="FB1261" s="192" t="e">
        <f t="shared" si="888"/>
        <v>#DIV/0!</v>
      </c>
      <c r="FC1261" s="192" t="e">
        <f t="shared" si="889"/>
        <v>#DIV/0!</v>
      </c>
      <c r="FD1261" s="192" t="e">
        <f t="shared" si="890"/>
        <v>#DIV/0!</v>
      </c>
      <c r="FE1261" s="193" t="e">
        <f t="shared" si="891"/>
        <v>#DIV/0!</v>
      </c>
      <c r="FF1261" s="194" t="e">
        <f t="shared" si="892"/>
        <v>#DIV/0!</v>
      </c>
    </row>
    <row r="1262" spans="134:170" ht="18" customHeight="1">
      <c r="ED1262" s="135" t="s">
        <v>2517</v>
      </c>
      <c r="EZ1262" s="192" t="e">
        <f t="shared" si="886"/>
        <v>#DIV/0!</v>
      </c>
      <c r="FA1262" s="192" t="e">
        <f t="shared" si="887"/>
        <v>#DIV/0!</v>
      </c>
      <c r="FB1262" s="192" t="e">
        <f t="shared" si="888"/>
        <v>#DIV/0!</v>
      </c>
      <c r="FC1262" s="192" t="e">
        <f t="shared" si="889"/>
        <v>#DIV/0!</v>
      </c>
      <c r="FD1262" s="192" t="e">
        <f t="shared" si="890"/>
        <v>#DIV/0!</v>
      </c>
      <c r="FE1262" s="193" t="e">
        <f t="shared" si="891"/>
        <v>#DIV/0!</v>
      </c>
      <c r="FF1262" s="194" t="e">
        <f t="shared" si="892"/>
        <v>#DIV/0!</v>
      </c>
    </row>
    <row r="1263" spans="134:170" ht="18" customHeight="1">
      <c r="ED1263" s="135" t="s">
        <v>2517</v>
      </c>
      <c r="EZ1263" s="192" t="e">
        <f t="shared" si="886"/>
        <v>#DIV/0!</v>
      </c>
      <c r="FA1263" s="192" t="e">
        <f t="shared" si="887"/>
        <v>#DIV/0!</v>
      </c>
      <c r="FB1263" s="192" t="e">
        <f t="shared" si="888"/>
        <v>#DIV/0!</v>
      </c>
      <c r="FC1263" s="192" t="e">
        <f t="shared" si="889"/>
        <v>#DIV/0!</v>
      </c>
      <c r="FD1263" s="192" t="e">
        <f t="shared" si="890"/>
        <v>#DIV/0!</v>
      </c>
      <c r="FE1263" s="193" t="e">
        <f t="shared" si="891"/>
        <v>#DIV/0!</v>
      </c>
      <c r="FF1263" s="194" t="e">
        <f t="shared" si="892"/>
        <v>#DIV/0!</v>
      </c>
    </row>
    <row r="1264" spans="134:170" ht="18" customHeight="1">
      <c r="ED1264" s="135" t="s">
        <v>2517</v>
      </c>
      <c r="EZ1264" s="192" t="e">
        <f t="shared" si="886"/>
        <v>#DIV/0!</v>
      </c>
      <c r="FA1264" s="192" t="e">
        <f t="shared" si="887"/>
        <v>#DIV/0!</v>
      </c>
      <c r="FB1264" s="192" t="e">
        <f t="shared" si="888"/>
        <v>#DIV/0!</v>
      </c>
      <c r="FC1264" s="192" t="e">
        <f t="shared" si="889"/>
        <v>#DIV/0!</v>
      </c>
      <c r="FD1264" s="192" t="e">
        <f t="shared" si="890"/>
        <v>#DIV/0!</v>
      </c>
      <c r="FE1264" s="193" t="e">
        <f t="shared" si="891"/>
        <v>#DIV/0!</v>
      </c>
      <c r="FF1264" s="194" t="e">
        <f t="shared" si="892"/>
        <v>#DIV/0!</v>
      </c>
    </row>
    <row r="1265" spans="134:162" ht="18" customHeight="1">
      <c r="ED1265" s="135" t="s">
        <v>2517</v>
      </c>
      <c r="EZ1265" s="192" t="e">
        <f t="shared" si="886"/>
        <v>#DIV/0!</v>
      </c>
      <c r="FA1265" s="192" t="e">
        <f t="shared" si="887"/>
        <v>#DIV/0!</v>
      </c>
      <c r="FB1265" s="192" t="e">
        <f t="shared" si="888"/>
        <v>#DIV/0!</v>
      </c>
      <c r="FC1265" s="192" t="e">
        <f t="shared" si="889"/>
        <v>#DIV/0!</v>
      </c>
      <c r="FD1265" s="192" t="e">
        <f t="shared" si="890"/>
        <v>#DIV/0!</v>
      </c>
      <c r="FE1265" s="193" t="e">
        <f t="shared" si="891"/>
        <v>#DIV/0!</v>
      </c>
      <c r="FF1265" s="194" t="e">
        <f t="shared" si="892"/>
        <v>#DIV/0!</v>
      </c>
    </row>
    <row r="1266" spans="134:162" ht="18" customHeight="1">
      <c r="ED1266" s="135" t="s">
        <v>2517</v>
      </c>
      <c r="EZ1266" s="192" t="e">
        <f t="shared" si="886"/>
        <v>#DIV/0!</v>
      </c>
      <c r="FA1266" s="192" t="e">
        <f t="shared" si="887"/>
        <v>#DIV/0!</v>
      </c>
      <c r="FB1266" s="192" t="e">
        <f t="shared" si="888"/>
        <v>#DIV/0!</v>
      </c>
      <c r="FC1266" s="192" t="e">
        <f t="shared" si="889"/>
        <v>#DIV/0!</v>
      </c>
      <c r="FD1266" s="192" t="e">
        <f t="shared" si="890"/>
        <v>#DIV/0!</v>
      </c>
      <c r="FE1266" s="193" t="e">
        <f t="shared" si="891"/>
        <v>#DIV/0!</v>
      </c>
      <c r="FF1266" s="194" t="e">
        <f t="shared" si="892"/>
        <v>#DIV/0!</v>
      </c>
    </row>
    <row r="1267" spans="134:162" ht="18" customHeight="1">
      <c r="ED1267" s="135" t="s">
        <v>2517</v>
      </c>
      <c r="EZ1267" s="192" t="e">
        <f t="shared" si="886"/>
        <v>#DIV/0!</v>
      </c>
      <c r="FA1267" s="192" t="e">
        <f t="shared" si="887"/>
        <v>#DIV/0!</v>
      </c>
      <c r="FB1267" s="192" t="e">
        <f t="shared" si="888"/>
        <v>#DIV/0!</v>
      </c>
      <c r="FC1267" s="192" t="e">
        <f t="shared" si="889"/>
        <v>#DIV/0!</v>
      </c>
      <c r="FD1267" s="192" t="e">
        <f t="shared" si="890"/>
        <v>#DIV/0!</v>
      </c>
      <c r="FE1267" s="193" t="e">
        <f t="shared" si="891"/>
        <v>#DIV/0!</v>
      </c>
      <c r="FF1267" s="194" t="e">
        <f t="shared" si="892"/>
        <v>#DIV/0!</v>
      </c>
    </row>
    <row r="1268" spans="134:162" ht="18" customHeight="1">
      <c r="ED1268" s="135" t="s">
        <v>2517</v>
      </c>
      <c r="EZ1268" s="192" t="e">
        <f t="shared" si="886"/>
        <v>#DIV/0!</v>
      </c>
      <c r="FA1268" s="192" t="e">
        <f t="shared" si="887"/>
        <v>#DIV/0!</v>
      </c>
      <c r="FB1268" s="192" t="e">
        <f t="shared" si="888"/>
        <v>#DIV/0!</v>
      </c>
      <c r="FC1268" s="192" t="e">
        <f t="shared" si="889"/>
        <v>#DIV/0!</v>
      </c>
      <c r="FD1268" s="192" t="e">
        <f t="shared" si="890"/>
        <v>#DIV/0!</v>
      </c>
      <c r="FE1268" s="193" t="e">
        <f t="shared" si="891"/>
        <v>#DIV/0!</v>
      </c>
      <c r="FF1268" s="194" t="e">
        <f t="shared" si="892"/>
        <v>#DIV/0!</v>
      </c>
    </row>
    <row r="1269" spans="134:162" ht="18" customHeight="1">
      <c r="ED1269" s="135" t="s">
        <v>2517</v>
      </c>
      <c r="EZ1269" s="192" t="e">
        <f t="shared" si="886"/>
        <v>#DIV/0!</v>
      </c>
      <c r="FA1269" s="192" t="e">
        <f t="shared" si="887"/>
        <v>#DIV/0!</v>
      </c>
      <c r="FB1269" s="192" t="e">
        <f t="shared" si="888"/>
        <v>#DIV/0!</v>
      </c>
      <c r="FC1269" s="192" t="e">
        <f t="shared" si="889"/>
        <v>#DIV/0!</v>
      </c>
      <c r="FD1269" s="192" t="e">
        <f t="shared" si="890"/>
        <v>#DIV/0!</v>
      </c>
      <c r="FE1269" s="193" t="e">
        <f t="shared" si="891"/>
        <v>#DIV/0!</v>
      </c>
      <c r="FF1269" s="194" t="e">
        <f t="shared" si="892"/>
        <v>#DIV/0!</v>
      </c>
    </row>
    <row r="1270" spans="134:162" ht="18" customHeight="1">
      <c r="ED1270" s="135" t="s">
        <v>2517</v>
      </c>
      <c r="EZ1270" s="192" t="e">
        <f t="shared" si="886"/>
        <v>#DIV/0!</v>
      </c>
      <c r="FA1270" s="192" t="e">
        <f t="shared" si="887"/>
        <v>#DIV/0!</v>
      </c>
      <c r="FB1270" s="192" t="e">
        <f t="shared" si="888"/>
        <v>#DIV/0!</v>
      </c>
      <c r="FC1270" s="192" t="e">
        <f t="shared" si="889"/>
        <v>#DIV/0!</v>
      </c>
      <c r="FD1270" s="192" t="e">
        <f t="shared" si="890"/>
        <v>#DIV/0!</v>
      </c>
      <c r="FE1270" s="193" t="e">
        <f t="shared" si="891"/>
        <v>#DIV/0!</v>
      </c>
      <c r="FF1270" s="194" t="e">
        <f t="shared" si="892"/>
        <v>#DIV/0!</v>
      </c>
    </row>
    <row r="1271" spans="134:162" ht="18" customHeight="1">
      <c r="ED1271" s="135" t="s">
        <v>2517</v>
      </c>
      <c r="EZ1271" s="192" t="e">
        <f t="shared" si="886"/>
        <v>#DIV/0!</v>
      </c>
      <c r="FA1271" s="192" t="e">
        <f t="shared" si="887"/>
        <v>#DIV/0!</v>
      </c>
      <c r="FB1271" s="192" t="e">
        <f t="shared" si="888"/>
        <v>#DIV/0!</v>
      </c>
      <c r="FC1271" s="192" t="e">
        <f t="shared" si="889"/>
        <v>#DIV/0!</v>
      </c>
      <c r="FD1271" s="192" t="e">
        <f t="shared" si="890"/>
        <v>#DIV/0!</v>
      </c>
      <c r="FE1271" s="193" t="e">
        <f t="shared" si="891"/>
        <v>#DIV/0!</v>
      </c>
      <c r="FF1271" s="194" t="e">
        <f t="shared" si="892"/>
        <v>#DIV/0!</v>
      </c>
    </row>
    <row r="1272" spans="134:162" ht="18" customHeight="1">
      <c r="ED1272" s="135" t="s">
        <v>2517</v>
      </c>
      <c r="EZ1272" s="192" t="e">
        <f t="shared" si="886"/>
        <v>#DIV/0!</v>
      </c>
      <c r="FA1272" s="192" t="e">
        <f t="shared" si="887"/>
        <v>#DIV/0!</v>
      </c>
      <c r="FB1272" s="192" t="e">
        <f t="shared" si="888"/>
        <v>#DIV/0!</v>
      </c>
      <c r="FC1272" s="192" t="e">
        <f t="shared" si="889"/>
        <v>#DIV/0!</v>
      </c>
      <c r="FD1272" s="192" t="e">
        <f t="shared" si="890"/>
        <v>#DIV/0!</v>
      </c>
      <c r="FE1272" s="193" t="e">
        <f t="shared" si="891"/>
        <v>#DIV/0!</v>
      </c>
      <c r="FF1272" s="194" t="e">
        <f t="shared" si="892"/>
        <v>#DIV/0!</v>
      </c>
    </row>
    <row r="1273" spans="134:162" ht="18" customHeight="1">
      <c r="ED1273" s="135" t="s">
        <v>2517</v>
      </c>
      <c r="EZ1273" s="192" t="e">
        <f t="shared" si="886"/>
        <v>#DIV/0!</v>
      </c>
      <c r="FA1273" s="192" t="e">
        <f t="shared" si="887"/>
        <v>#DIV/0!</v>
      </c>
      <c r="FB1273" s="192" t="e">
        <f t="shared" si="888"/>
        <v>#DIV/0!</v>
      </c>
      <c r="FC1273" s="192" t="e">
        <f t="shared" si="889"/>
        <v>#DIV/0!</v>
      </c>
      <c r="FD1273" s="192" t="e">
        <f t="shared" si="890"/>
        <v>#DIV/0!</v>
      </c>
      <c r="FE1273" s="193" t="e">
        <f t="shared" si="891"/>
        <v>#DIV/0!</v>
      </c>
      <c r="FF1273" s="194" t="e">
        <f t="shared" si="892"/>
        <v>#DIV/0!</v>
      </c>
    </row>
    <row r="1274" spans="134:162" ht="18" customHeight="1">
      <c r="ED1274" s="135" t="s">
        <v>2517</v>
      </c>
      <c r="EZ1274" s="192" t="e">
        <f t="shared" si="886"/>
        <v>#DIV/0!</v>
      </c>
      <c r="FA1274" s="192" t="e">
        <f t="shared" si="887"/>
        <v>#DIV/0!</v>
      </c>
      <c r="FB1274" s="192" t="e">
        <f t="shared" si="888"/>
        <v>#DIV/0!</v>
      </c>
      <c r="FC1274" s="192" t="e">
        <f t="shared" si="889"/>
        <v>#DIV/0!</v>
      </c>
      <c r="FD1274" s="192" t="e">
        <f t="shared" si="890"/>
        <v>#DIV/0!</v>
      </c>
      <c r="FE1274" s="193" t="e">
        <f t="shared" si="891"/>
        <v>#DIV/0!</v>
      </c>
      <c r="FF1274" s="194" t="e">
        <f t="shared" si="892"/>
        <v>#DIV/0!</v>
      </c>
    </row>
    <row r="1275" spans="134:162" ht="18" customHeight="1">
      <c r="ED1275" s="135" t="s">
        <v>2517</v>
      </c>
      <c r="EZ1275" s="192" t="e">
        <f t="shared" si="886"/>
        <v>#DIV/0!</v>
      </c>
      <c r="FA1275" s="192" t="e">
        <f t="shared" si="887"/>
        <v>#DIV/0!</v>
      </c>
      <c r="FB1275" s="192" t="e">
        <f t="shared" si="888"/>
        <v>#DIV/0!</v>
      </c>
      <c r="FC1275" s="192" t="e">
        <f t="shared" si="889"/>
        <v>#DIV/0!</v>
      </c>
      <c r="FD1275" s="192" t="e">
        <f t="shared" si="890"/>
        <v>#DIV/0!</v>
      </c>
      <c r="FE1275" s="193" t="e">
        <f t="shared" si="891"/>
        <v>#DIV/0!</v>
      </c>
      <c r="FF1275" s="194" t="e">
        <f t="shared" si="892"/>
        <v>#DIV/0!</v>
      </c>
    </row>
    <row r="1276" spans="134:162" ht="18" customHeight="1">
      <c r="ED1276" s="135" t="s">
        <v>2517</v>
      </c>
      <c r="EZ1276" s="192" t="e">
        <f t="shared" si="886"/>
        <v>#DIV/0!</v>
      </c>
      <c r="FA1276" s="192" t="e">
        <f t="shared" si="887"/>
        <v>#DIV/0!</v>
      </c>
      <c r="FB1276" s="192" t="e">
        <f t="shared" si="888"/>
        <v>#DIV/0!</v>
      </c>
      <c r="FC1276" s="192" t="e">
        <f t="shared" si="889"/>
        <v>#DIV/0!</v>
      </c>
      <c r="FD1276" s="192" t="e">
        <f t="shared" si="890"/>
        <v>#DIV/0!</v>
      </c>
      <c r="FE1276" s="193" t="e">
        <f t="shared" si="891"/>
        <v>#DIV/0!</v>
      </c>
      <c r="FF1276" s="194" t="e">
        <f t="shared" si="892"/>
        <v>#DIV/0!</v>
      </c>
    </row>
    <row r="1277" spans="134:162" ht="18" customHeight="1">
      <c r="ED1277" s="135" t="s">
        <v>2517</v>
      </c>
      <c r="EZ1277" s="192" t="e">
        <f t="shared" si="886"/>
        <v>#DIV/0!</v>
      </c>
      <c r="FA1277" s="192" t="e">
        <f t="shared" si="887"/>
        <v>#DIV/0!</v>
      </c>
      <c r="FB1277" s="192" t="e">
        <f t="shared" si="888"/>
        <v>#DIV/0!</v>
      </c>
      <c r="FC1277" s="192" t="e">
        <f t="shared" si="889"/>
        <v>#DIV/0!</v>
      </c>
      <c r="FD1277" s="192" t="e">
        <f t="shared" si="890"/>
        <v>#DIV/0!</v>
      </c>
      <c r="FE1277" s="193" t="e">
        <f t="shared" si="891"/>
        <v>#DIV/0!</v>
      </c>
      <c r="FF1277" s="194" t="e">
        <f t="shared" si="892"/>
        <v>#DIV/0!</v>
      </c>
    </row>
    <row r="1278" spans="134:162" ht="18" customHeight="1">
      <c r="ED1278" s="135" t="s">
        <v>2517</v>
      </c>
      <c r="EZ1278" s="192" t="e">
        <f t="shared" si="886"/>
        <v>#DIV/0!</v>
      </c>
      <c r="FA1278" s="192" t="e">
        <f t="shared" si="887"/>
        <v>#DIV/0!</v>
      </c>
      <c r="FB1278" s="192" t="e">
        <f t="shared" si="888"/>
        <v>#DIV/0!</v>
      </c>
      <c r="FC1278" s="192" t="e">
        <f t="shared" si="889"/>
        <v>#DIV/0!</v>
      </c>
      <c r="FD1278" s="192" t="e">
        <f t="shared" si="890"/>
        <v>#DIV/0!</v>
      </c>
      <c r="FE1278" s="193" t="e">
        <f t="shared" si="891"/>
        <v>#DIV/0!</v>
      </c>
      <c r="FF1278" s="194" t="e">
        <f t="shared" si="892"/>
        <v>#DIV/0!</v>
      </c>
    </row>
    <row r="1279" spans="134:162" ht="18" customHeight="1">
      <c r="ED1279" s="135" t="s">
        <v>2517</v>
      </c>
      <c r="EZ1279" s="192" t="e">
        <f t="shared" si="886"/>
        <v>#DIV/0!</v>
      </c>
      <c r="FA1279" s="192" t="e">
        <f t="shared" si="887"/>
        <v>#DIV/0!</v>
      </c>
      <c r="FB1279" s="192" t="e">
        <f t="shared" si="888"/>
        <v>#DIV/0!</v>
      </c>
      <c r="FC1279" s="192" t="e">
        <f t="shared" si="889"/>
        <v>#DIV/0!</v>
      </c>
      <c r="FD1279" s="192" t="e">
        <f t="shared" si="890"/>
        <v>#DIV/0!</v>
      </c>
      <c r="FE1279" s="193" t="e">
        <f t="shared" si="891"/>
        <v>#DIV/0!</v>
      </c>
      <c r="FF1279" s="194" t="e">
        <f t="shared" si="892"/>
        <v>#DIV/0!</v>
      </c>
    </row>
    <row r="1280" spans="134:162" ht="18" customHeight="1">
      <c r="ED1280" s="135" t="s">
        <v>2517</v>
      </c>
      <c r="EZ1280" s="192" t="e">
        <f t="shared" si="886"/>
        <v>#DIV/0!</v>
      </c>
      <c r="FA1280" s="192" t="e">
        <f t="shared" si="887"/>
        <v>#DIV/0!</v>
      </c>
      <c r="FB1280" s="192" t="e">
        <f t="shared" si="888"/>
        <v>#DIV/0!</v>
      </c>
      <c r="FC1280" s="192" t="e">
        <f t="shared" si="889"/>
        <v>#DIV/0!</v>
      </c>
      <c r="FD1280" s="192" t="e">
        <f t="shared" si="890"/>
        <v>#DIV/0!</v>
      </c>
      <c r="FE1280" s="193" t="e">
        <f t="shared" si="891"/>
        <v>#DIV/0!</v>
      </c>
      <c r="FF1280" s="194" t="e">
        <f t="shared" si="892"/>
        <v>#DIV/0!</v>
      </c>
    </row>
    <row r="1281" spans="134:162" ht="18" customHeight="1">
      <c r="ED1281" s="135" t="s">
        <v>2517</v>
      </c>
      <c r="EZ1281" s="192" t="e">
        <f t="shared" si="886"/>
        <v>#DIV/0!</v>
      </c>
      <c r="FA1281" s="192" t="e">
        <f t="shared" si="887"/>
        <v>#DIV/0!</v>
      </c>
      <c r="FB1281" s="192" t="e">
        <f t="shared" si="888"/>
        <v>#DIV/0!</v>
      </c>
      <c r="FC1281" s="192" t="e">
        <f t="shared" si="889"/>
        <v>#DIV/0!</v>
      </c>
      <c r="FD1281" s="192" t="e">
        <f t="shared" si="890"/>
        <v>#DIV/0!</v>
      </c>
      <c r="FE1281" s="193" t="e">
        <f t="shared" si="891"/>
        <v>#DIV/0!</v>
      </c>
      <c r="FF1281" s="194" t="e">
        <f t="shared" si="892"/>
        <v>#DIV/0!</v>
      </c>
    </row>
    <row r="1282" spans="134:162" ht="18" customHeight="1">
      <c r="ED1282" s="135" t="s">
        <v>2517</v>
      </c>
      <c r="EZ1282" s="192" t="e">
        <f t="shared" si="886"/>
        <v>#DIV/0!</v>
      </c>
      <c r="FA1282" s="192" t="e">
        <f t="shared" si="887"/>
        <v>#DIV/0!</v>
      </c>
      <c r="FB1282" s="192" t="e">
        <f t="shared" si="888"/>
        <v>#DIV/0!</v>
      </c>
      <c r="FC1282" s="192" t="e">
        <f t="shared" si="889"/>
        <v>#DIV/0!</v>
      </c>
      <c r="FD1282" s="192" t="e">
        <f t="shared" si="890"/>
        <v>#DIV/0!</v>
      </c>
      <c r="FE1282" s="193" t="e">
        <f t="shared" si="891"/>
        <v>#DIV/0!</v>
      </c>
      <c r="FF1282" s="194" t="e">
        <f t="shared" si="892"/>
        <v>#DIV/0!</v>
      </c>
    </row>
    <row r="1283" spans="134:162" ht="18" customHeight="1">
      <c r="ED1283" s="135" t="s">
        <v>2517</v>
      </c>
      <c r="EZ1283" s="192" t="e">
        <f t="shared" si="886"/>
        <v>#DIV/0!</v>
      </c>
      <c r="FA1283" s="192" t="e">
        <f t="shared" si="887"/>
        <v>#DIV/0!</v>
      </c>
      <c r="FB1283" s="192" t="e">
        <f t="shared" si="888"/>
        <v>#DIV/0!</v>
      </c>
      <c r="FC1283" s="192" t="e">
        <f t="shared" si="889"/>
        <v>#DIV/0!</v>
      </c>
      <c r="FD1283" s="192" t="e">
        <f t="shared" si="890"/>
        <v>#DIV/0!</v>
      </c>
      <c r="FE1283" s="193" t="e">
        <f t="shared" si="891"/>
        <v>#DIV/0!</v>
      </c>
      <c r="FF1283" s="194" t="e">
        <f t="shared" si="892"/>
        <v>#DIV/0!</v>
      </c>
    </row>
    <row r="1284" spans="134:162" ht="18" customHeight="1">
      <c r="ED1284" s="135" t="s">
        <v>2517</v>
      </c>
      <c r="EZ1284" s="192" t="e">
        <f t="shared" ref="EZ1284:EZ1347" si="898">+(IF($EW1284&lt;$EY1284,((MIN($EY1284,$EW1284)+(DEGREES(ATAN((TAN(RADIANS($EX1284))/((TAN(RADIANS($EV1284))*SIN(RADIANS(ABS($EW1284-$EY1284))))))-(COS(RADIANS(ABS($EW1284-$EY1284)))/SIN(RADIANS(ABS($EW1284-$EY1284)))))))-180)),((MAX($EY1284,$EW1284)-(DEGREES(ATAN((TAN(RADIANS($EX1284))/((TAN(RADIANS($EV1284))*SIN(RADIANS(ABS($EW1284-$EY1284))))))-(COS(RADIANS(ABS($EW1284-$EY1284)))/SIN(RADIANS(ABS($EW1284-$EY1284)))))))-180))))</f>
        <v>#DIV/0!</v>
      </c>
      <c r="FA1284" s="192" t="e">
        <f t="shared" ref="FA1284:FA1347" si="899">IF($EZ1284&gt;0,$EZ1284,360+$EZ1284)</f>
        <v>#DIV/0!</v>
      </c>
      <c r="FB1284" s="192" t="e">
        <f t="shared" ref="FB1284:FB1347" si="900">+ABS(DEGREES(ATAN((COS(RADIANS(ABS($EZ1284+180-(IF($EW1284&gt;$EY1284,MAX($EX1284,$EW1284),MIN($EW1284,$EY1284))))))/(TAN(RADIANS($EV1284)))))))</f>
        <v>#DIV/0!</v>
      </c>
      <c r="FC1284" s="192" t="e">
        <f t="shared" ref="FC1284:FC1347" si="901">+IF(($EZ1284+90)&gt;0,$EZ1284+90,$EZ1284+450)</f>
        <v>#DIV/0!</v>
      </c>
      <c r="FD1284" s="192" t="e">
        <f t="shared" ref="FD1284:FD1347" si="902">-$FB1284+90</f>
        <v>#DIV/0!</v>
      </c>
      <c r="FE1284" s="193" t="e">
        <f t="shared" ref="FE1284:FE1347" si="903">IF(($FA1284&lt;180),$FA1284+180,$FA1284-180)</f>
        <v>#DIV/0!</v>
      </c>
      <c r="FF1284" s="194" t="e">
        <f t="shared" ref="FF1284:FF1347" si="904">-$FB1284+90</f>
        <v>#DIV/0!</v>
      </c>
    </row>
    <row r="1285" spans="134:162" ht="18" customHeight="1">
      <c r="ED1285" s="135" t="s">
        <v>2517</v>
      </c>
      <c r="EZ1285" s="192" t="e">
        <f t="shared" si="898"/>
        <v>#DIV/0!</v>
      </c>
      <c r="FA1285" s="192" t="e">
        <f t="shared" si="899"/>
        <v>#DIV/0!</v>
      </c>
      <c r="FB1285" s="192" t="e">
        <f t="shared" si="900"/>
        <v>#DIV/0!</v>
      </c>
      <c r="FC1285" s="192" t="e">
        <f t="shared" si="901"/>
        <v>#DIV/0!</v>
      </c>
      <c r="FD1285" s="192" t="e">
        <f t="shared" si="902"/>
        <v>#DIV/0!</v>
      </c>
      <c r="FE1285" s="193" t="e">
        <f t="shared" si="903"/>
        <v>#DIV/0!</v>
      </c>
      <c r="FF1285" s="194" t="e">
        <f t="shared" si="904"/>
        <v>#DIV/0!</v>
      </c>
    </row>
    <row r="1286" spans="134:162" ht="18" customHeight="1">
      <c r="ED1286" s="135" t="s">
        <v>2517</v>
      </c>
      <c r="EZ1286" s="192" t="e">
        <f t="shared" si="898"/>
        <v>#DIV/0!</v>
      </c>
      <c r="FA1286" s="192" t="e">
        <f t="shared" si="899"/>
        <v>#DIV/0!</v>
      </c>
      <c r="FB1286" s="192" t="e">
        <f t="shared" si="900"/>
        <v>#DIV/0!</v>
      </c>
      <c r="FC1286" s="192" t="e">
        <f t="shared" si="901"/>
        <v>#DIV/0!</v>
      </c>
      <c r="FD1286" s="192" t="e">
        <f t="shared" si="902"/>
        <v>#DIV/0!</v>
      </c>
      <c r="FE1286" s="193" t="e">
        <f t="shared" si="903"/>
        <v>#DIV/0!</v>
      </c>
      <c r="FF1286" s="194" t="e">
        <f t="shared" si="904"/>
        <v>#DIV/0!</v>
      </c>
    </row>
    <row r="1287" spans="134:162" ht="18" customHeight="1">
      <c r="ED1287" s="135" t="s">
        <v>2517</v>
      </c>
      <c r="EZ1287" s="192" t="e">
        <f t="shared" si="898"/>
        <v>#DIV/0!</v>
      </c>
      <c r="FA1287" s="192" t="e">
        <f t="shared" si="899"/>
        <v>#DIV/0!</v>
      </c>
      <c r="FB1287" s="192" t="e">
        <f t="shared" si="900"/>
        <v>#DIV/0!</v>
      </c>
      <c r="FC1287" s="192" t="e">
        <f t="shared" si="901"/>
        <v>#DIV/0!</v>
      </c>
      <c r="FD1287" s="192" t="e">
        <f t="shared" si="902"/>
        <v>#DIV/0!</v>
      </c>
      <c r="FE1287" s="193" t="e">
        <f t="shared" si="903"/>
        <v>#DIV/0!</v>
      </c>
      <c r="FF1287" s="194" t="e">
        <f t="shared" si="904"/>
        <v>#DIV/0!</v>
      </c>
    </row>
    <row r="1288" spans="134:162" ht="18" customHeight="1">
      <c r="ED1288" s="135" t="s">
        <v>2517</v>
      </c>
      <c r="EZ1288" s="192" t="e">
        <f t="shared" si="898"/>
        <v>#DIV/0!</v>
      </c>
      <c r="FA1288" s="192" t="e">
        <f t="shared" si="899"/>
        <v>#DIV/0!</v>
      </c>
      <c r="FB1288" s="192" t="e">
        <f t="shared" si="900"/>
        <v>#DIV/0!</v>
      </c>
      <c r="FC1288" s="192" t="e">
        <f t="shared" si="901"/>
        <v>#DIV/0!</v>
      </c>
      <c r="FD1288" s="192" t="e">
        <f t="shared" si="902"/>
        <v>#DIV/0!</v>
      </c>
      <c r="FE1288" s="193" t="e">
        <f t="shared" si="903"/>
        <v>#DIV/0!</v>
      </c>
      <c r="FF1288" s="194" t="e">
        <f t="shared" si="904"/>
        <v>#DIV/0!</v>
      </c>
    </row>
    <row r="1289" spans="134:162" ht="18" customHeight="1">
      <c r="ED1289" s="135" t="s">
        <v>2517</v>
      </c>
      <c r="EZ1289" s="192" t="e">
        <f t="shared" si="898"/>
        <v>#DIV/0!</v>
      </c>
      <c r="FA1289" s="192" t="e">
        <f t="shared" si="899"/>
        <v>#DIV/0!</v>
      </c>
      <c r="FB1289" s="192" t="e">
        <f t="shared" si="900"/>
        <v>#DIV/0!</v>
      </c>
      <c r="FC1289" s="192" t="e">
        <f t="shared" si="901"/>
        <v>#DIV/0!</v>
      </c>
      <c r="FD1289" s="192" t="e">
        <f t="shared" si="902"/>
        <v>#DIV/0!</v>
      </c>
      <c r="FE1289" s="193" t="e">
        <f t="shared" si="903"/>
        <v>#DIV/0!</v>
      </c>
      <c r="FF1289" s="194" t="e">
        <f t="shared" si="904"/>
        <v>#DIV/0!</v>
      </c>
    </row>
    <row r="1290" spans="134:162" ht="18" customHeight="1">
      <c r="ED1290" s="135" t="s">
        <v>2517</v>
      </c>
      <c r="EZ1290" s="192" t="e">
        <f t="shared" si="898"/>
        <v>#DIV/0!</v>
      </c>
      <c r="FA1290" s="192" t="e">
        <f t="shared" si="899"/>
        <v>#DIV/0!</v>
      </c>
      <c r="FB1290" s="192" t="e">
        <f t="shared" si="900"/>
        <v>#DIV/0!</v>
      </c>
      <c r="FC1290" s="192" t="e">
        <f t="shared" si="901"/>
        <v>#DIV/0!</v>
      </c>
      <c r="FD1290" s="192" t="e">
        <f t="shared" si="902"/>
        <v>#DIV/0!</v>
      </c>
      <c r="FE1290" s="193" t="e">
        <f t="shared" si="903"/>
        <v>#DIV/0!</v>
      </c>
      <c r="FF1290" s="194" t="e">
        <f t="shared" si="904"/>
        <v>#DIV/0!</v>
      </c>
    </row>
    <row r="1291" spans="134:162" ht="18" customHeight="1">
      <c r="ED1291" s="135" t="s">
        <v>2517</v>
      </c>
      <c r="EZ1291" s="192" t="e">
        <f t="shared" si="898"/>
        <v>#DIV/0!</v>
      </c>
      <c r="FA1291" s="192" t="e">
        <f t="shared" si="899"/>
        <v>#DIV/0!</v>
      </c>
      <c r="FB1291" s="192" t="e">
        <f t="shared" si="900"/>
        <v>#DIV/0!</v>
      </c>
      <c r="FC1291" s="192" t="e">
        <f t="shared" si="901"/>
        <v>#DIV/0!</v>
      </c>
      <c r="FD1291" s="192" t="e">
        <f t="shared" si="902"/>
        <v>#DIV/0!</v>
      </c>
      <c r="FE1291" s="193" t="e">
        <f t="shared" si="903"/>
        <v>#DIV/0!</v>
      </c>
      <c r="FF1291" s="194" t="e">
        <f t="shared" si="904"/>
        <v>#DIV/0!</v>
      </c>
    </row>
    <row r="1292" spans="134:162" ht="18" customHeight="1">
      <c r="ED1292" s="135" t="s">
        <v>2517</v>
      </c>
      <c r="EZ1292" s="192" t="e">
        <f t="shared" si="898"/>
        <v>#DIV/0!</v>
      </c>
      <c r="FA1292" s="192" t="e">
        <f t="shared" si="899"/>
        <v>#DIV/0!</v>
      </c>
      <c r="FB1292" s="192" t="e">
        <f t="shared" si="900"/>
        <v>#DIV/0!</v>
      </c>
      <c r="FC1292" s="192" t="e">
        <f t="shared" si="901"/>
        <v>#DIV/0!</v>
      </c>
      <c r="FD1292" s="192" t="e">
        <f t="shared" si="902"/>
        <v>#DIV/0!</v>
      </c>
      <c r="FE1292" s="193" t="e">
        <f t="shared" si="903"/>
        <v>#DIV/0!</v>
      </c>
      <c r="FF1292" s="194" t="e">
        <f t="shared" si="904"/>
        <v>#DIV/0!</v>
      </c>
    </row>
    <row r="1293" spans="134:162" ht="18" customHeight="1">
      <c r="ED1293" s="135" t="s">
        <v>2517</v>
      </c>
      <c r="EZ1293" s="192" t="e">
        <f t="shared" si="898"/>
        <v>#DIV/0!</v>
      </c>
      <c r="FA1293" s="192" t="e">
        <f t="shared" si="899"/>
        <v>#DIV/0!</v>
      </c>
      <c r="FB1293" s="192" t="e">
        <f t="shared" si="900"/>
        <v>#DIV/0!</v>
      </c>
      <c r="FC1293" s="192" t="e">
        <f t="shared" si="901"/>
        <v>#DIV/0!</v>
      </c>
      <c r="FD1293" s="192" t="e">
        <f t="shared" si="902"/>
        <v>#DIV/0!</v>
      </c>
      <c r="FE1293" s="193" t="e">
        <f t="shared" si="903"/>
        <v>#DIV/0!</v>
      </c>
      <c r="FF1293" s="194" t="e">
        <f t="shared" si="904"/>
        <v>#DIV/0!</v>
      </c>
    </row>
    <row r="1294" spans="134:162" ht="18" customHeight="1">
      <c r="ED1294" s="135" t="s">
        <v>2517</v>
      </c>
      <c r="EZ1294" s="192" t="e">
        <f t="shared" si="898"/>
        <v>#DIV/0!</v>
      </c>
      <c r="FA1294" s="192" t="e">
        <f t="shared" si="899"/>
        <v>#DIV/0!</v>
      </c>
      <c r="FB1294" s="192" t="e">
        <f t="shared" si="900"/>
        <v>#DIV/0!</v>
      </c>
      <c r="FC1294" s="192" t="e">
        <f t="shared" si="901"/>
        <v>#DIV/0!</v>
      </c>
      <c r="FD1294" s="192" t="e">
        <f t="shared" si="902"/>
        <v>#DIV/0!</v>
      </c>
      <c r="FE1294" s="193" t="e">
        <f t="shared" si="903"/>
        <v>#DIV/0!</v>
      </c>
      <c r="FF1294" s="194" t="e">
        <f t="shared" si="904"/>
        <v>#DIV/0!</v>
      </c>
    </row>
    <row r="1295" spans="134:162" ht="18" customHeight="1">
      <c r="ED1295" s="135" t="s">
        <v>2517</v>
      </c>
      <c r="EZ1295" s="192" t="e">
        <f t="shared" si="898"/>
        <v>#DIV/0!</v>
      </c>
      <c r="FA1295" s="192" t="e">
        <f t="shared" si="899"/>
        <v>#DIV/0!</v>
      </c>
      <c r="FB1295" s="192" t="e">
        <f t="shared" si="900"/>
        <v>#DIV/0!</v>
      </c>
      <c r="FC1295" s="192" t="e">
        <f t="shared" si="901"/>
        <v>#DIV/0!</v>
      </c>
      <c r="FD1295" s="192" t="e">
        <f t="shared" si="902"/>
        <v>#DIV/0!</v>
      </c>
      <c r="FE1295" s="193" t="e">
        <f t="shared" si="903"/>
        <v>#DIV/0!</v>
      </c>
      <c r="FF1295" s="194" t="e">
        <f t="shared" si="904"/>
        <v>#DIV/0!</v>
      </c>
    </row>
    <row r="1296" spans="134:162" ht="18" customHeight="1">
      <c r="ED1296" s="135" t="s">
        <v>2517</v>
      </c>
      <c r="EZ1296" s="192" t="e">
        <f t="shared" si="898"/>
        <v>#DIV/0!</v>
      </c>
      <c r="FA1296" s="192" t="e">
        <f t="shared" si="899"/>
        <v>#DIV/0!</v>
      </c>
      <c r="FB1296" s="192" t="e">
        <f t="shared" si="900"/>
        <v>#DIV/0!</v>
      </c>
      <c r="FC1296" s="192" t="e">
        <f t="shared" si="901"/>
        <v>#DIV/0!</v>
      </c>
      <c r="FD1296" s="192" t="e">
        <f t="shared" si="902"/>
        <v>#DIV/0!</v>
      </c>
      <c r="FE1296" s="193" t="e">
        <f t="shared" si="903"/>
        <v>#DIV/0!</v>
      </c>
      <c r="FF1296" s="194" t="e">
        <f t="shared" si="904"/>
        <v>#DIV/0!</v>
      </c>
    </row>
    <row r="1297" spans="134:162" ht="18" customHeight="1">
      <c r="ED1297" s="135" t="s">
        <v>2517</v>
      </c>
      <c r="EZ1297" s="192" t="e">
        <f t="shared" si="898"/>
        <v>#DIV/0!</v>
      </c>
      <c r="FA1297" s="192" t="e">
        <f t="shared" si="899"/>
        <v>#DIV/0!</v>
      </c>
      <c r="FB1297" s="192" t="e">
        <f t="shared" si="900"/>
        <v>#DIV/0!</v>
      </c>
      <c r="FC1297" s="192" t="e">
        <f t="shared" si="901"/>
        <v>#DIV/0!</v>
      </c>
      <c r="FD1297" s="192" t="e">
        <f t="shared" si="902"/>
        <v>#DIV/0!</v>
      </c>
      <c r="FE1297" s="193" t="e">
        <f t="shared" si="903"/>
        <v>#DIV/0!</v>
      </c>
      <c r="FF1297" s="194" t="e">
        <f t="shared" si="904"/>
        <v>#DIV/0!</v>
      </c>
    </row>
    <row r="1298" spans="134:162" ht="18" customHeight="1">
      <c r="ED1298" s="135" t="s">
        <v>2517</v>
      </c>
      <c r="EZ1298" s="192" t="e">
        <f t="shared" si="898"/>
        <v>#DIV/0!</v>
      </c>
      <c r="FA1298" s="192" t="e">
        <f t="shared" si="899"/>
        <v>#DIV/0!</v>
      </c>
      <c r="FB1298" s="192" t="e">
        <f t="shared" si="900"/>
        <v>#DIV/0!</v>
      </c>
      <c r="FC1298" s="192" t="e">
        <f t="shared" si="901"/>
        <v>#DIV/0!</v>
      </c>
      <c r="FD1298" s="192" t="e">
        <f t="shared" si="902"/>
        <v>#DIV/0!</v>
      </c>
      <c r="FE1298" s="193" t="e">
        <f t="shared" si="903"/>
        <v>#DIV/0!</v>
      </c>
      <c r="FF1298" s="194" t="e">
        <f t="shared" si="904"/>
        <v>#DIV/0!</v>
      </c>
    </row>
    <row r="1299" spans="134:162" ht="18" customHeight="1">
      <c r="ED1299" s="135" t="s">
        <v>2517</v>
      </c>
      <c r="EZ1299" s="192" t="e">
        <f t="shared" si="898"/>
        <v>#DIV/0!</v>
      </c>
      <c r="FA1299" s="192" t="e">
        <f t="shared" si="899"/>
        <v>#DIV/0!</v>
      </c>
      <c r="FB1299" s="192" t="e">
        <f t="shared" si="900"/>
        <v>#DIV/0!</v>
      </c>
      <c r="FC1299" s="192" t="e">
        <f t="shared" si="901"/>
        <v>#DIV/0!</v>
      </c>
      <c r="FD1299" s="192" t="e">
        <f t="shared" si="902"/>
        <v>#DIV/0!</v>
      </c>
      <c r="FE1299" s="193" t="e">
        <f t="shared" si="903"/>
        <v>#DIV/0!</v>
      </c>
      <c r="FF1299" s="194" t="e">
        <f t="shared" si="904"/>
        <v>#DIV/0!</v>
      </c>
    </row>
    <row r="1300" spans="134:162" ht="18" customHeight="1">
      <c r="ED1300" s="135" t="s">
        <v>2517</v>
      </c>
      <c r="EZ1300" s="192" t="e">
        <f t="shared" si="898"/>
        <v>#DIV/0!</v>
      </c>
      <c r="FA1300" s="192" t="e">
        <f t="shared" si="899"/>
        <v>#DIV/0!</v>
      </c>
      <c r="FB1300" s="192" t="e">
        <f t="shared" si="900"/>
        <v>#DIV/0!</v>
      </c>
      <c r="FC1300" s="192" t="e">
        <f t="shared" si="901"/>
        <v>#DIV/0!</v>
      </c>
      <c r="FD1300" s="192" t="e">
        <f t="shared" si="902"/>
        <v>#DIV/0!</v>
      </c>
      <c r="FE1300" s="193" t="e">
        <f t="shared" si="903"/>
        <v>#DIV/0!</v>
      </c>
      <c r="FF1300" s="194" t="e">
        <f t="shared" si="904"/>
        <v>#DIV/0!</v>
      </c>
    </row>
    <row r="1301" spans="134:162" ht="18" customHeight="1">
      <c r="ED1301" s="135" t="s">
        <v>2517</v>
      </c>
      <c r="EZ1301" s="192" t="e">
        <f t="shared" si="898"/>
        <v>#DIV/0!</v>
      </c>
      <c r="FA1301" s="192" t="e">
        <f t="shared" si="899"/>
        <v>#DIV/0!</v>
      </c>
      <c r="FB1301" s="192" t="e">
        <f t="shared" si="900"/>
        <v>#DIV/0!</v>
      </c>
      <c r="FC1301" s="192" t="e">
        <f t="shared" si="901"/>
        <v>#DIV/0!</v>
      </c>
      <c r="FD1301" s="192" t="e">
        <f t="shared" si="902"/>
        <v>#DIV/0!</v>
      </c>
      <c r="FE1301" s="193" t="e">
        <f t="shared" si="903"/>
        <v>#DIV/0!</v>
      </c>
      <c r="FF1301" s="194" t="e">
        <f t="shared" si="904"/>
        <v>#DIV/0!</v>
      </c>
    </row>
    <row r="1302" spans="134:162" ht="18" customHeight="1">
      <c r="ED1302" s="135" t="s">
        <v>2517</v>
      </c>
      <c r="EZ1302" s="192" t="e">
        <f t="shared" si="898"/>
        <v>#DIV/0!</v>
      </c>
      <c r="FA1302" s="192" t="e">
        <f t="shared" si="899"/>
        <v>#DIV/0!</v>
      </c>
      <c r="FB1302" s="192" t="e">
        <f t="shared" si="900"/>
        <v>#DIV/0!</v>
      </c>
      <c r="FC1302" s="192" t="e">
        <f t="shared" si="901"/>
        <v>#DIV/0!</v>
      </c>
      <c r="FD1302" s="192" t="e">
        <f t="shared" si="902"/>
        <v>#DIV/0!</v>
      </c>
      <c r="FE1302" s="193" t="e">
        <f t="shared" si="903"/>
        <v>#DIV/0!</v>
      </c>
      <c r="FF1302" s="194" t="e">
        <f t="shared" si="904"/>
        <v>#DIV/0!</v>
      </c>
    </row>
    <row r="1303" spans="134:162" ht="18" customHeight="1">
      <c r="ED1303" s="135" t="s">
        <v>2517</v>
      </c>
      <c r="EZ1303" s="192" t="e">
        <f t="shared" si="898"/>
        <v>#DIV/0!</v>
      </c>
      <c r="FA1303" s="192" t="e">
        <f t="shared" si="899"/>
        <v>#DIV/0!</v>
      </c>
      <c r="FB1303" s="192" t="e">
        <f t="shared" si="900"/>
        <v>#DIV/0!</v>
      </c>
      <c r="FC1303" s="192" t="e">
        <f t="shared" si="901"/>
        <v>#DIV/0!</v>
      </c>
      <c r="FD1303" s="192" t="e">
        <f t="shared" si="902"/>
        <v>#DIV/0!</v>
      </c>
      <c r="FE1303" s="193" t="e">
        <f t="shared" si="903"/>
        <v>#DIV/0!</v>
      </c>
      <c r="FF1303" s="194" t="e">
        <f t="shared" si="904"/>
        <v>#DIV/0!</v>
      </c>
    </row>
    <row r="1304" spans="134:162" ht="18" customHeight="1">
      <c r="ED1304" s="135" t="s">
        <v>2517</v>
      </c>
      <c r="EZ1304" s="192" t="e">
        <f t="shared" si="898"/>
        <v>#DIV/0!</v>
      </c>
      <c r="FA1304" s="192" t="e">
        <f t="shared" si="899"/>
        <v>#DIV/0!</v>
      </c>
      <c r="FB1304" s="192" t="e">
        <f t="shared" si="900"/>
        <v>#DIV/0!</v>
      </c>
      <c r="FC1304" s="192" t="e">
        <f t="shared" si="901"/>
        <v>#DIV/0!</v>
      </c>
      <c r="FD1304" s="192" t="e">
        <f t="shared" si="902"/>
        <v>#DIV/0!</v>
      </c>
      <c r="FE1304" s="193" t="e">
        <f t="shared" si="903"/>
        <v>#DIV/0!</v>
      </c>
      <c r="FF1304" s="194" t="e">
        <f t="shared" si="904"/>
        <v>#DIV/0!</v>
      </c>
    </row>
    <row r="1305" spans="134:162" ht="18" customHeight="1">
      <c r="ED1305" s="135" t="s">
        <v>2517</v>
      </c>
      <c r="EZ1305" s="192" t="e">
        <f t="shared" si="898"/>
        <v>#DIV/0!</v>
      </c>
      <c r="FA1305" s="192" t="e">
        <f t="shared" si="899"/>
        <v>#DIV/0!</v>
      </c>
      <c r="FB1305" s="192" t="e">
        <f t="shared" si="900"/>
        <v>#DIV/0!</v>
      </c>
      <c r="FC1305" s="192" t="e">
        <f t="shared" si="901"/>
        <v>#DIV/0!</v>
      </c>
      <c r="FD1305" s="192" t="e">
        <f t="shared" si="902"/>
        <v>#DIV/0!</v>
      </c>
      <c r="FE1305" s="193" t="e">
        <f t="shared" si="903"/>
        <v>#DIV/0!</v>
      </c>
      <c r="FF1305" s="194" t="e">
        <f t="shared" si="904"/>
        <v>#DIV/0!</v>
      </c>
    </row>
    <row r="1306" spans="134:162" ht="18" customHeight="1">
      <c r="ED1306" s="135" t="s">
        <v>2517</v>
      </c>
      <c r="EZ1306" s="192" t="e">
        <f t="shared" si="898"/>
        <v>#DIV/0!</v>
      </c>
      <c r="FA1306" s="192" t="e">
        <f t="shared" si="899"/>
        <v>#DIV/0!</v>
      </c>
      <c r="FB1306" s="192" t="e">
        <f t="shared" si="900"/>
        <v>#DIV/0!</v>
      </c>
      <c r="FC1306" s="192" t="e">
        <f t="shared" si="901"/>
        <v>#DIV/0!</v>
      </c>
      <c r="FD1306" s="192" t="e">
        <f t="shared" si="902"/>
        <v>#DIV/0!</v>
      </c>
      <c r="FE1306" s="193" t="e">
        <f t="shared" si="903"/>
        <v>#DIV/0!</v>
      </c>
      <c r="FF1306" s="194" t="e">
        <f t="shared" si="904"/>
        <v>#DIV/0!</v>
      </c>
    </row>
    <row r="1307" spans="134:162" ht="18" customHeight="1">
      <c r="ED1307" s="135" t="s">
        <v>2517</v>
      </c>
      <c r="EZ1307" s="192" t="e">
        <f t="shared" si="898"/>
        <v>#DIV/0!</v>
      </c>
      <c r="FA1307" s="192" t="e">
        <f t="shared" si="899"/>
        <v>#DIV/0!</v>
      </c>
      <c r="FB1307" s="192" t="e">
        <f t="shared" si="900"/>
        <v>#DIV/0!</v>
      </c>
      <c r="FC1307" s="192" t="e">
        <f t="shared" si="901"/>
        <v>#DIV/0!</v>
      </c>
      <c r="FD1307" s="192" t="e">
        <f t="shared" si="902"/>
        <v>#DIV/0!</v>
      </c>
      <c r="FE1307" s="193" t="e">
        <f t="shared" si="903"/>
        <v>#DIV/0!</v>
      </c>
      <c r="FF1307" s="194" t="e">
        <f t="shared" si="904"/>
        <v>#DIV/0!</v>
      </c>
    </row>
    <row r="1308" spans="134:162" ht="18" customHeight="1">
      <c r="ED1308" s="135" t="s">
        <v>2517</v>
      </c>
      <c r="EZ1308" s="192" t="e">
        <f t="shared" si="898"/>
        <v>#DIV/0!</v>
      </c>
      <c r="FA1308" s="192" t="e">
        <f t="shared" si="899"/>
        <v>#DIV/0!</v>
      </c>
      <c r="FB1308" s="192" t="e">
        <f t="shared" si="900"/>
        <v>#DIV/0!</v>
      </c>
      <c r="FC1308" s="192" t="e">
        <f t="shared" si="901"/>
        <v>#DIV/0!</v>
      </c>
      <c r="FD1308" s="192" t="e">
        <f t="shared" si="902"/>
        <v>#DIV/0!</v>
      </c>
      <c r="FE1308" s="193" t="e">
        <f t="shared" si="903"/>
        <v>#DIV/0!</v>
      </c>
      <c r="FF1308" s="194" t="e">
        <f t="shared" si="904"/>
        <v>#DIV/0!</v>
      </c>
    </row>
    <row r="1309" spans="134:162" ht="18" customHeight="1">
      <c r="ED1309" s="135" t="s">
        <v>2517</v>
      </c>
      <c r="EZ1309" s="192" t="e">
        <f t="shared" si="898"/>
        <v>#DIV/0!</v>
      </c>
      <c r="FA1309" s="192" t="e">
        <f t="shared" si="899"/>
        <v>#DIV/0!</v>
      </c>
      <c r="FB1309" s="192" t="e">
        <f t="shared" si="900"/>
        <v>#DIV/0!</v>
      </c>
      <c r="FC1309" s="192" t="e">
        <f t="shared" si="901"/>
        <v>#DIV/0!</v>
      </c>
      <c r="FD1309" s="192" t="e">
        <f t="shared" si="902"/>
        <v>#DIV/0!</v>
      </c>
      <c r="FE1309" s="193" t="e">
        <f t="shared" si="903"/>
        <v>#DIV/0!</v>
      </c>
      <c r="FF1309" s="194" t="e">
        <f t="shared" si="904"/>
        <v>#DIV/0!</v>
      </c>
    </row>
    <row r="1310" spans="134:162" ht="18" customHeight="1">
      <c r="ED1310" s="135" t="s">
        <v>2517</v>
      </c>
      <c r="EZ1310" s="192" t="e">
        <f t="shared" si="898"/>
        <v>#DIV/0!</v>
      </c>
      <c r="FA1310" s="192" t="e">
        <f t="shared" si="899"/>
        <v>#DIV/0!</v>
      </c>
      <c r="FB1310" s="192" t="e">
        <f t="shared" si="900"/>
        <v>#DIV/0!</v>
      </c>
      <c r="FC1310" s="192" t="e">
        <f t="shared" si="901"/>
        <v>#DIV/0!</v>
      </c>
      <c r="FD1310" s="192" t="e">
        <f t="shared" si="902"/>
        <v>#DIV/0!</v>
      </c>
      <c r="FE1310" s="193" t="e">
        <f t="shared" si="903"/>
        <v>#DIV/0!</v>
      </c>
      <c r="FF1310" s="194" t="e">
        <f t="shared" si="904"/>
        <v>#DIV/0!</v>
      </c>
    </row>
    <row r="1311" spans="134:162" ht="18" customHeight="1">
      <c r="ED1311" s="135" t="s">
        <v>2517</v>
      </c>
      <c r="EZ1311" s="192" t="e">
        <f t="shared" si="898"/>
        <v>#DIV/0!</v>
      </c>
      <c r="FA1311" s="192" t="e">
        <f t="shared" si="899"/>
        <v>#DIV/0!</v>
      </c>
      <c r="FB1311" s="192" t="e">
        <f t="shared" si="900"/>
        <v>#DIV/0!</v>
      </c>
      <c r="FC1311" s="192" t="e">
        <f t="shared" si="901"/>
        <v>#DIV/0!</v>
      </c>
      <c r="FD1311" s="192" t="e">
        <f t="shared" si="902"/>
        <v>#DIV/0!</v>
      </c>
      <c r="FE1311" s="193" t="e">
        <f t="shared" si="903"/>
        <v>#DIV/0!</v>
      </c>
      <c r="FF1311" s="194" t="e">
        <f t="shared" si="904"/>
        <v>#DIV/0!</v>
      </c>
    </row>
    <row r="1312" spans="134:162" ht="18" customHeight="1">
      <c r="ED1312" s="135" t="s">
        <v>2517</v>
      </c>
      <c r="EZ1312" s="192" t="e">
        <f t="shared" si="898"/>
        <v>#DIV/0!</v>
      </c>
      <c r="FA1312" s="192" t="e">
        <f t="shared" si="899"/>
        <v>#DIV/0!</v>
      </c>
      <c r="FB1312" s="192" t="e">
        <f t="shared" si="900"/>
        <v>#DIV/0!</v>
      </c>
      <c r="FC1312" s="192" t="e">
        <f t="shared" si="901"/>
        <v>#DIV/0!</v>
      </c>
      <c r="FD1312" s="192" t="e">
        <f t="shared" si="902"/>
        <v>#DIV/0!</v>
      </c>
      <c r="FE1312" s="193" t="e">
        <f t="shared" si="903"/>
        <v>#DIV/0!</v>
      </c>
      <c r="FF1312" s="194" t="e">
        <f t="shared" si="904"/>
        <v>#DIV/0!</v>
      </c>
    </row>
    <row r="1313" spans="134:162" ht="18" customHeight="1">
      <c r="ED1313" s="135" t="s">
        <v>2517</v>
      </c>
      <c r="EZ1313" s="192" t="e">
        <f t="shared" si="898"/>
        <v>#DIV/0!</v>
      </c>
      <c r="FA1313" s="192" t="e">
        <f t="shared" si="899"/>
        <v>#DIV/0!</v>
      </c>
      <c r="FB1313" s="192" t="e">
        <f t="shared" si="900"/>
        <v>#DIV/0!</v>
      </c>
      <c r="FC1313" s="192" t="e">
        <f t="shared" si="901"/>
        <v>#DIV/0!</v>
      </c>
      <c r="FD1313" s="192" t="e">
        <f t="shared" si="902"/>
        <v>#DIV/0!</v>
      </c>
      <c r="FE1313" s="193" t="e">
        <f t="shared" si="903"/>
        <v>#DIV/0!</v>
      </c>
      <c r="FF1313" s="194" t="e">
        <f t="shared" si="904"/>
        <v>#DIV/0!</v>
      </c>
    </row>
    <row r="1314" spans="134:162" ht="18" customHeight="1">
      <c r="ED1314" s="135" t="s">
        <v>2517</v>
      </c>
      <c r="EZ1314" s="192" t="e">
        <f t="shared" si="898"/>
        <v>#DIV/0!</v>
      </c>
      <c r="FA1314" s="192" t="e">
        <f t="shared" si="899"/>
        <v>#DIV/0!</v>
      </c>
      <c r="FB1314" s="192" t="e">
        <f t="shared" si="900"/>
        <v>#DIV/0!</v>
      </c>
      <c r="FC1314" s="192" t="e">
        <f t="shared" si="901"/>
        <v>#DIV/0!</v>
      </c>
      <c r="FD1314" s="192" t="e">
        <f t="shared" si="902"/>
        <v>#DIV/0!</v>
      </c>
      <c r="FE1314" s="193" t="e">
        <f t="shared" si="903"/>
        <v>#DIV/0!</v>
      </c>
      <c r="FF1314" s="194" t="e">
        <f t="shared" si="904"/>
        <v>#DIV/0!</v>
      </c>
    </row>
    <row r="1315" spans="134:162" ht="18" customHeight="1">
      <c r="ED1315" s="135" t="s">
        <v>2517</v>
      </c>
      <c r="EZ1315" s="192" t="e">
        <f t="shared" si="898"/>
        <v>#DIV/0!</v>
      </c>
      <c r="FA1315" s="192" t="e">
        <f t="shared" si="899"/>
        <v>#DIV/0!</v>
      </c>
      <c r="FB1315" s="192" t="e">
        <f t="shared" si="900"/>
        <v>#DIV/0!</v>
      </c>
      <c r="FC1315" s="192" t="e">
        <f t="shared" si="901"/>
        <v>#DIV/0!</v>
      </c>
      <c r="FD1315" s="192" t="e">
        <f t="shared" si="902"/>
        <v>#DIV/0!</v>
      </c>
      <c r="FE1315" s="193" t="e">
        <f t="shared" si="903"/>
        <v>#DIV/0!</v>
      </c>
      <c r="FF1315" s="194" t="e">
        <f t="shared" si="904"/>
        <v>#DIV/0!</v>
      </c>
    </row>
    <row r="1316" spans="134:162" ht="18" customHeight="1">
      <c r="ED1316" s="135" t="s">
        <v>2517</v>
      </c>
      <c r="EZ1316" s="192" t="e">
        <f t="shared" si="898"/>
        <v>#DIV/0!</v>
      </c>
      <c r="FA1316" s="192" t="e">
        <f t="shared" si="899"/>
        <v>#DIV/0!</v>
      </c>
      <c r="FB1316" s="192" t="e">
        <f t="shared" si="900"/>
        <v>#DIV/0!</v>
      </c>
      <c r="FC1316" s="192" t="e">
        <f t="shared" si="901"/>
        <v>#DIV/0!</v>
      </c>
      <c r="FD1316" s="192" t="e">
        <f t="shared" si="902"/>
        <v>#DIV/0!</v>
      </c>
      <c r="FE1316" s="193" t="e">
        <f t="shared" si="903"/>
        <v>#DIV/0!</v>
      </c>
      <c r="FF1316" s="194" t="e">
        <f t="shared" si="904"/>
        <v>#DIV/0!</v>
      </c>
    </row>
    <row r="1317" spans="134:162" ht="18" customHeight="1">
      <c r="ED1317" s="135" t="s">
        <v>2517</v>
      </c>
      <c r="EZ1317" s="192" t="e">
        <f t="shared" si="898"/>
        <v>#DIV/0!</v>
      </c>
      <c r="FA1317" s="192" t="e">
        <f t="shared" si="899"/>
        <v>#DIV/0!</v>
      </c>
      <c r="FB1317" s="192" t="e">
        <f t="shared" si="900"/>
        <v>#DIV/0!</v>
      </c>
      <c r="FC1317" s="192" t="e">
        <f t="shared" si="901"/>
        <v>#DIV/0!</v>
      </c>
      <c r="FD1317" s="192" t="e">
        <f t="shared" si="902"/>
        <v>#DIV/0!</v>
      </c>
      <c r="FE1317" s="193" t="e">
        <f t="shared" si="903"/>
        <v>#DIV/0!</v>
      </c>
      <c r="FF1317" s="194" t="e">
        <f t="shared" si="904"/>
        <v>#DIV/0!</v>
      </c>
    </row>
    <row r="1318" spans="134:162" ht="18" customHeight="1">
      <c r="ED1318" s="135" t="s">
        <v>2517</v>
      </c>
      <c r="EZ1318" s="192" t="e">
        <f t="shared" si="898"/>
        <v>#DIV/0!</v>
      </c>
      <c r="FA1318" s="192" t="e">
        <f t="shared" si="899"/>
        <v>#DIV/0!</v>
      </c>
      <c r="FB1318" s="192" t="e">
        <f t="shared" si="900"/>
        <v>#DIV/0!</v>
      </c>
      <c r="FC1318" s="192" t="e">
        <f t="shared" si="901"/>
        <v>#DIV/0!</v>
      </c>
      <c r="FD1318" s="192" t="e">
        <f t="shared" si="902"/>
        <v>#DIV/0!</v>
      </c>
      <c r="FE1318" s="193" t="e">
        <f t="shared" si="903"/>
        <v>#DIV/0!</v>
      </c>
      <c r="FF1318" s="194" t="e">
        <f t="shared" si="904"/>
        <v>#DIV/0!</v>
      </c>
    </row>
    <row r="1319" spans="134:162" ht="18" customHeight="1">
      <c r="ED1319" s="135" t="s">
        <v>2517</v>
      </c>
      <c r="EZ1319" s="192" t="e">
        <f t="shared" si="898"/>
        <v>#DIV/0!</v>
      </c>
      <c r="FA1319" s="192" t="e">
        <f t="shared" si="899"/>
        <v>#DIV/0!</v>
      </c>
      <c r="FB1319" s="192" t="e">
        <f t="shared" si="900"/>
        <v>#DIV/0!</v>
      </c>
      <c r="FC1319" s="192" t="e">
        <f t="shared" si="901"/>
        <v>#DIV/0!</v>
      </c>
      <c r="FD1319" s="192" t="e">
        <f t="shared" si="902"/>
        <v>#DIV/0!</v>
      </c>
      <c r="FE1319" s="193" t="e">
        <f t="shared" si="903"/>
        <v>#DIV/0!</v>
      </c>
      <c r="FF1319" s="194" t="e">
        <f t="shared" si="904"/>
        <v>#DIV/0!</v>
      </c>
    </row>
    <row r="1320" spans="134:162" ht="18" customHeight="1">
      <c r="ED1320" s="135" t="s">
        <v>2517</v>
      </c>
      <c r="EZ1320" s="192" t="e">
        <f t="shared" si="898"/>
        <v>#DIV/0!</v>
      </c>
      <c r="FA1320" s="192" t="e">
        <f t="shared" si="899"/>
        <v>#DIV/0!</v>
      </c>
      <c r="FB1320" s="192" t="e">
        <f t="shared" si="900"/>
        <v>#DIV/0!</v>
      </c>
      <c r="FC1320" s="192" t="e">
        <f t="shared" si="901"/>
        <v>#DIV/0!</v>
      </c>
      <c r="FD1320" s="192" t="e">
        <f t="shared" si="902"/>
        <v>#DIV/0!</v>
      </c>
      <c r="FE1320" s="193" t="e">
        <f t="shared" si="903"/>
        <v>#DIV/0!</v>
      </c>
      <c r="FF1320" s="194" t="e">
        <f t="shared" si="904"/>
        <v>#DIV/0!</v>
      </c>
    </row>
    <row r="1321" spans="134:162" ht="18" customHeight="1">
      <c r="ED1321" s="135" t="s">
        <v>2517</v>
      </c>
      <c r="EZ1321" s="192" t="e">
        <f t="shared" si="898"/>
        <v>#DIV/0!</v>
      </c>
      <c r="FA1321" s="192" t="e">
        <f t="shared" si="899"/>
        <v>#DIV/0!</v>
      </c>
      <c r="FB1321" s="192" t="e">
        <f t="shared" si="900"/>
        <v>#DIV/0!</v>
      </c>
      <c r="FC1321" s="192" t="e">
        <f t="shared" si="901"/>
        <v>#DIV/0!</v>
      </c>
      <c r="FD1321" s="192" t="e">
        <f t="shared" si="902"/>
        <v>#DIV/0!</v>
      </c>
      <c r="FE1321" s="193" t="e">
        <f t="shared" si="903"/>
        <v>#DIV/0!</v>
      </c>
      <c r="FF1321" s="194" t="e">
        <f t="shared" si="904"/>
        <v>#DIV/0!</v>
      </c>
    </row>
    <row r="1322" spans="134:162" ht="18" customHeight="1">
      <c r="ED1322" s="135" t="s">
        <v>2517</v>
      </c>
      <c r="EZ1322" s="192" t="e">
        <f t="shared" si="898"/>
        <v>#DIV/0!</v>
      </c>
      <c r="FA1322" s="192" t="e">
        <f t="shared" si="899"/>
        <v>#DIV/0!</v>
      </c>
      <c r="FB1322" s="192" t="e">
        <f t="shared" si="900"/>
        <v>#DIV/0!</v>
      </c>
      <c r="FC1322" s="192" t="e">
        <f t="shared" si="901"/>
        <v>#DIV/0!</v>
      </c>
      <c r="FD1322" s="192" t="e">
        <f t="shared" si="902"/>
        <v>#DIV/0!</v>
      </c>
      <c r="FE1322" s="193" t="e">
        <f t="shared" si="903"/>
        <v>#DIV/0!</v>
      </c>
      <c r="FF1322" s="194" t="e">
        <f t="shared" si="904"/>
        <v>#DIV/0!</v>
      </c>
    </row>
    <row r="1323" spans="134:162" ht="18" customHeight="1">
      <c r="ED1323" s="135" t="s">
        <v>2517</v>
      </c>
      <c r="EZ1323" s="192" t="e">
        <f t="shared" si="898"/>
        <v>#DIV/0!</v>
      </c>
      <c r="FA1323" s="192" t="e">
        <f t="shared" si="899"/>
        <v>#DIV/0!</v>
      </c>
      <c r="FB1323" s="192" t="e">
        <f t="shared" si="900"/>
        <v>#DIV/0!</v>
      </c>
      <c r="FC1323" s="192" t="e">
        <f t="shared" si="901"/>
        <v>#DIV/0!</v>
      </c>
      <c r="FD1323" s="192" t="e">
        <f t="shared" si="902"/>
        <v>#DIV/0!</v>
      </c>
      <c r="FE1323" s="193" t="e">
        <f t="shared" si="903"/>
        <v>#DIV/0!</v>
      </c>
      <c r="FF1323" s="194" t="e">
        <f t="shared" si="904"/>
        <v>#DIV/0!</v>
      </c>
    </row>
    <row r="1324" spans="134:162" ht="18" customHeight="1">
      <c r="ED1324" s="135" t="s">
        <v>2517</v>
      </c>
      <c r="EZ1324" s="192" t="e">
        <f t="shared" si="898"/>
        <v>#DIV/0!</v>
      </c>
      <c r="FA1324" s="192" t="e">
        <f t="shared" si="899"/>
        <v>#DIV/0!</v>
      </c>
      <c r="FB1324" s="192" t="e">
        <f t="shared" si="900"/>
        <v>#DIV/0!</v>
      </c>
      <c r="FC1324" s="192" t="e">
        <f t="shared" si="901"/>
        <v>#DIV/0!</v>
      </c>
      <c r="FD1324" s="192" t="e">
        <f t="shared" si="902"/>
        <v>#DIV/0!</v>
      </c>
      <c r="FE1324" s="193" t="e">
        <f t="shared" si="903"/>
        <v>#DIV/0!</v>
      </c>
      <c r="FF1324" s="194" t="e">
        <f t="shared" si="904"/>
        <v>#DIV/0!</v>
      </c>
    </row>
    <row r="1325" spans="134:162" ht="18" customHeight="1">
      <c r="ED1325" s="135" t="s">
        <v>2517</v>
      </c>
      <c r="EZ1325" s="192" t="e">
        <f t="shared" si="898"/>
        <v>#DIV/0!</v>
      </c>
      <c r="FA1325" s="192" t="e">
        <f t="shared" si="899"/>
        <v>#DIV/0!</v>
      </c>
      <c r="FB1325" s="192" t="e">
        <f t="shared" si="900"/>
        <v>#DIV/0!</v>
      </c>
      <c r="FC1325" s="192" t="e">
        <f t="shared" si="901"/>
        <v>#DIV/0!</v>
      </c>
      <c r="FD1325" s="192" t="e">
        <f t="shared" si="902"/>
        <v>#DIV/0!</v>
      </c>
      <c r="FE1325" s="193" t="e">
        <f t="shared" si="903"/>
        <v>#DIV/0!</v>
      </c>
      <c r="FF1325" s="194" t="e">
        <f t="shared" si="904"/>
        <v>#DIV/0!</v>
      </c>
    </row>
    <row r="1326" spans="134:162" ht="18" customHeight="1">
      <c r="ED1326" s="135" t="s">
        <v>2517</v>
      </c>
      <c r="EZ1326" s="192" t="e">
        <f t="shared" si="898"/>
        <v>#DIV/0!</v>
      </c>
      <c r="FA1326" s="192" t="e">
        <f t="shared" si="899"/>
        <v>#DIV/0!</v>
      </c>
      <c r="FB1326" s="192" t="e">
        <f t="shared" si="900"/>
        <v>#DIV/0!</v>
      </c>
      <c r="FC1326" s="192" t="e">
        <f t="shared" si="901"/>
        <v>#DIV/0!</v>
      </c>
      <c r="FD1326" s="192" t="e">
        <f t="shared" si="902"/>
        <v>#DIV/0!</v>
      </c>
      <c r="FE1326" s="193" t="e">
        <f t="shared" si="903"/>
        <v>#DIV/0!</v>
      </c>
      <c r="FF1326" s="194" t="e">
        <f t="shared" si="904"/>
        <v>#DIV/0!</v>
      </c>
    </row>
    <row r="1327" spans="134:162" ht="18" customHeight="1">
      <c r="ED1327" s="135" t="s">
        <v>2517</v>
      </c>
      <c r="EZ1327" s="192" t="e">
        <f t="shared" si="898"/>
        <v>#DIV/0!</v>
      </c>
      <c r="FA1327" s="192" t="e">
        <f t="shared" si="899"/>
        <v>#DIV/0!</v>
      </c>
      <c r="FB1327" s="192" t="e">
        <f t="shared" si="900"/>
        <v>#DIV/0!</v>
      </c>
      <c r="FC1327" s="192" t="e">
        <f t="shared" si="901"/>
        <v>#DIV/0!</v>
      </c>
      <c r="FD1327" s="192" t="e">
        <f t="shared" si="902"/>
        <v>#DIV/0!</v>
      </c>
      <c r="FE1327" s="193" t="e">
        <f t="shared" si="903"/>
        <v>#DIV/0!</v>
      </c>
      <c r="FF1327" s="194" t="e">
        <f t="shared" si="904"/>
        <v>#DIV/0!</v>
      </c>
    </row>
    <row r="1328" spans="134:162" ht="18" customHeight="1">
      <c r="ED1328" s="135" t="s">
        <v>2517</v>
      </c>
      <c r="EZ1328" s="192" t="e">
        <f t="shared" si="898"/>
        <v>#DIV/0!</v>
      </c>
      <c r="FA1328" s="192" t="e">
        <f t="shared" si="899"/>
        <v>#DIV/0!</v>
      </c>
      <c r="FB1328" s="192" t="e">
        <f t="shared" si="900"/>
        <v>#DIV/0!</v>
      </c>
      <c r="FC1328" s="192" t="e">
        <f t="shared" si="901"/>
        <v>#DIV/0!</v>
      </c>
      <c r="FD1328" s="192" t="e">
        <f t="shared" si="902"/>
        <v>#DIV/0!</v>
      </c>
      <c r="FE1328" s="193" t="e">
        <f t="shared" si="903"/>
        <v>#DIV/0!</v>
      </c>
      <c r="FF1328" s="194" t="e">
        <f t="shared" si="904"/>
        <v>#DIV/0!</v>
      </c>
    </row>
    <row r="1329" spans="134:162" ht="18" customHeight="1">
      <c r="ED1329" s="135" t="s">
        <v>2517</v>
      </c>
      <c r="EZ1329" s="192" t="e">
        <f t="shared" si="898"/>
        <v>#DIV/0!</v>
      </c>
      <c r="FA1329" s="192" t="e">
        <f t="shared" si="899"/>
        <v>#DIV/0!</v>
      </c>
      <c r="FB1329" s="192" t="e">
        <f t="shared" si="900"/>
        <v>#DIV/0!</v>
      </c>
      <c r="FC1329" s="192" t="e">
        <f t="shared" si="901"/>
        <v>#DIV/0!</v>
      </c>
      <c r="FD1329" s="192" t="e">
        <f t="shared" si="902"/>
        <v>#DIV/0!</v>
      </c>
      <c r="FE1329" s="193" t="e">
        <f t="shared" si="903"/>
        <v>#DIV/0!</v>
      </c>
      <c r="FF1329" s="194" t="e">
        <f t="shared" si="904"/>
        <v>#DIV/0!</v>
      </c>
    </row>
    <row r="1330" spans="134:162" ht="18" customHeight="1">
      <c r="ED1330" s="135" t="s">
        <v>2517</v>
      </c>
      <c r="EZ1330" s="192" t="e">
        <f t="shared" si="898"/>
        <v>#DIV/0!</v>
      </c>
      <c r="FA1330" s="192" t="e">
        <f t="shared" si="899"/>
        <v>#DIV/0!</v>
      </c>
      <c r="FB1330" s="192" t="e">
        <f t="shared" si="900"/>
        <v>#DIV/0!</v>
      </c>
      <c r="FC1330" s="192" t="e">
        <f t="shared" si="901"/>
        <v>#DIV/0!</v>
      </c>
      <c r="FD1330" s="192" t="e">
        <f t="shared" si="902"/>
        <v>#DIV/0!</v>
      </c>
      <c r="FE1330" s="193" t="e">
        <f t="shared" si="903"/>
        <v>#DIV/0!</v>
      </c>
      <c r="FF1330" s="194" t="e">
        <f t="shared" si="904"/>
        <v>#DIV/0!</v>
      </c>
    </row>
    <row r="1331" spans="134:162" ht="18" customHeight="1">
      <c r="ED1331" s="135" t="s">
        <v>2517</v>
      </c>
      <c r="EZ1331" s="192" t="e">
        <f t="shared" si="898"/>
        <v>#DIV/0!</v>
      </c>
      <c r="FA1331" s="192" t="e">
        <f t="shared" si="899"/>
        <v>#DIV/0!</v>
      </c>
      <c r="FB1331" s="192" t="e">
        <f t="shared" si="900"/>
        <v>#DIV/0!</v>
      </c>
      <c r="FC1331" s="192" t="e">
        <f t="shared" si="901"/>
        <v>#DIV/0!</v>
      </c>
      <c r="FD1331" s="192" t="e">
        <f t="shared" si="902"/>
        <v>#DIV/0!</v>
      </c>
      <c r="FE1331" s="193" t="e">
        <f t="shared" si="903"/>
        <v>#DIV/0!</v>
      </c>
      <c r="FF1331" s="194" t="e">
        <f t="shared" si="904"/>
        <v>#DIV/0!</v>
      </c>
    </row>
    <row r="1332" spans="134:162" ht="18" customHeight="1">
      <c r="ED1332" s="135" t="s">
        <v>2517</v>
      </c>
      <c r="EZ1332" s="192" t="e">
        <f t="shared" si="898"/>
        <v>#DIV/0!</v>
      </c>
      <c r="FA1332" s="192" t="e">
        <f t="shared" si="899"/>
        <v>#DIV/0!</v>
      </c>
      <c r="FB1332" s="192" t="e">
        <f t="shared" si="900"/>
        <v>#DIV/0!</v>
      </c>
      <c r="FC1332" s="192" t="e">
        <f t="shared" si="901"/>
        <v>#DIV/0!</v>
      </c>
      <c r="FD1332" s="192" t="e">
        <f t="shared" si="902"/>
        <v>#DIV/0!</v>
      </c>
      <c r="FE1332" s="193" t="e">
        <f t="shared" si="903"/>
        <v>#DIV/0!</v>
      </c>
      <c r="FF1332" s="194" t="e">
        <f t="shared" si="904"/>
        <v>#DIV/0!</v>
      </c>
    </row>
    <row r="1333" spans="134:162" ht="18" customHeight="1">
      <c r="ED1333" s="135" t="s">
        <v>2517</v>
      </c>
      <c r="EZ1333" s="192" t="e">
        <f t="shared" si="898"/>
        <v>#DIV/0!</v>
      </c>
      <c r="FA1333" s="192" t="e">
        <f t="shared" si="899"/>
        <v>#DIV/0!</v>
      </c>
      <c r="FB1333" s="192" t="e">
        <f t="shared" si="900"/>
        <v>#DIV/0!</v>
      </c>
      <c r="FC1333" s="192" t="e">
        <f t="shared" si="901"/>
        <v>#DIV/0!</v>
      </c>
      <c r="FD1333" s="192" t="e">
        <f t="shared" si="902"/>
        <v>#DIV/0!</v>
      </c>
      <c r="FE1333" s="193" t="e">
        <f t="shared" si="903"/>
        <v>#DIV/0!</v>
      </c>
      <c r="FF1333" s="194" t="e">
        <f t="shared" si="904"/>
        <v>#DIV/0!</v>
      </c>
    </row>
    <row r="1334" spans="134:162" ht="18" customHeight="1">
      <c r="ED1334" s="135" t="s">
        <v>2517</v>
      </c>
      <c r="EZ1334" s="192" t="e">
        <f t="shared" si="898"/>
        <v>#DIV/0!</v>
      </c>
      <c r="FA1334" s="192" t="e">
        <f t="shared" si="899"/>
        <v>#DIV/0!</v>
      </c>
      <c r="FB1334" s="192" t="e">
        <f t="shared" si="900"/>
        <v>#DIV/0!</v>
      </c>
      <c r="FC1334" s="192" t="e">
        <f t="shared" si="901"/>
        <v>#DIV/0!</v>
      </c>
      <c r="FD1334" s="192" t="e">
        <f t="shared" si="902"/>
        <v>#DIV/0!</v>
      </c>
      <c r="FE1334" s="193" t="e">
        <f t="shared" si="903"/>
        <v>#DIV/0!</v>
      </c>
      <c r="FF1334" s="194" t="e">
        <f t="shared" si="904"/>
        <v>#DIV/0!</v>
      </c>
    </row>
    <row r="1335" spans="134:162" ht="18" customHeight="1">
      <c r="ED1335" s="135" t="s">
        <v>2517</v>
      </c>
      <c r="EZ1335" s="192" t="e">
        <f t="shared" si="898"/>
        <v>#DIV/0!</v>
      </c>
      <c r="FA1335" s="192" t="e">
        <f t="shared" si="899"/>
        <v>#DIV/0!</v>
      </c>
      <c r="FB1335" s="192" t="e">
        <f t="shared" si="900"/>
        <v>#DIV/0!</v>
      </c>
      <c r="FC1335" s="192" t="e">
        <f t="shared" si="901"/>
        <v>#DIV/0!</v>
      </c>
      <c r="FD1335" s="192" t="e">
        <f t="shared" si="902"/>
        <v>#DIV/0!</v>
      </c>
      <c r="FE1335" s="193" t="e">
        <f t="shared" si="903"/>
        <v>#DIV/0!</v>
      </c>
      <c r="FF1335" s="194" t="e">
        <f t="shared" si="904"/>
        <v>#DIV/0!</v>
      </c>
    </row>
    <row r="1336" spans="134:162" ht="18" customHeight="1">
      <c r="ED1336" s="135" t="s">
        <v>2517</v>
      </c>
      <c r="EZ1336" s="192" t="e">
        <f t="shared" si="898"/>
        <v>#DIV/0!</v>
      </c>
      <c r="FA1336" s="192" t="e">
        <f t="shared" si="899"/>
        <v>#DIV/0!</v>
      </c>
      <c r="FB1336" s="192" t="e">
        <f t="shared" si="900"/>
        <v>#DIV/0!</v>
      </c>
      <c r="FC1336" s="192" t="e">
        <f t="shared" si="901"/>
        <v>#DIV/0!</v>
      </c>
      <c r="FD1336" s="192" t="e">
        <f t="shared" si="902"/>
        <v>#DIV/0!</v>
      </c>
      <c r="FE1336" s="193" t="e">
        <f t="shared" si="903"/>
        <v>#DIV/0!</v>
      </c>
      <c r="FF1336" s="194" t="e">
        <f t="shared" si="904"/>
        <v>#DIV/0!</v>
      </c>
    </row>
    <row r="1337" spans="134:162" ht="18" customHeight="1">
      <c r="ED1337" s="135" t="s">
        <v>2517</v>
      </c>
      <c r="EZ1337" s="192" t="e">
        <f t="shared" si="898"/>
        <v>#DIV/0!</v>
      </c>
      <c r="FA1337" s="192" t="e">
        <f t="shared" si="899"/>
        <v>#DIV/0!</v>
      </c>
      <c r="FB1337" s="192" t="e">
        <f t="shared" si="900"/>
        <v>#DIV/0!</v>
      </c>
      <c r="FC1337" s="192" t="e">
        <f t="shared" si="901"/>
        <v>#DIV/0!</v>
      </c>
      <c r="FD1337" s="192" t="e">
        <f t="shared" si="902"/>
        <v>#DIV/0!</v>
      </c>
      <c r="FE1337" s="193" t="e">
        <f t="shared" si="903"/>
        <v>#DIV/0!</v>
      </c>
      <c r="FF1337" s="194" t="e">
        <f t="shared" si="904"/>
        <v>#DIV/0!</v>
      </c>
    </row>
    <row r="1338" spans="134:162" ht="18" customHeight="1">
      <c r="ED1338" s="135" t="s">
        <v>2517</v>
      </c>
      <c r="EZ1338" s="192" t="e">
        <f t="shared" si="898"/>
        <v>#DIV/0!</v>
      </c>
      <c r="FA1338" s="192" t="e">
        <f t="shared" si="899"/>
        <v>#DIV/0!</v>
      </c>
      <c r="FB1338" s="192" t="e">
        <f t="shared" si="900"/>
        <v>#DIV/0!</v>
      </c>
      <c r="FC1338" s="192" t="e">
        <f t="shared" si="901"/>
        <v>#DIV/0!</v>
      </c>
      <c r="FD1338" s="192" t="e">
        <f t="shared" si="902"/>
        <v>#DIV/0!</v>
      </c>
      <c r="FE1338" s="193" t="e">
        <f t="shared" si="903"/>
        <v>#DIV/0!</v>
      </c>
      <c r="FF1338" s="194" t="e">
        <f t="shared" si="904"/>
        <v>#DIV/0!</v>
      </c>
    </row>
    <row r="1339" spans="134:162" ht="18" customHeight="1">
      <c r="ED1339" s="135" t="s">
        <v>2517</v>
      </c>
      <c r="EZ1339" s="192" t="e">
        <f t="shared" si="898"/>
        <v>#DIV/0!</v>
      </c>
      <c r="FA1339" s="192" t="e">
        <f t="shared" si="899"/>
        <v>#DIV/0!</v>
      </c>
      <c r="FB1339" s="192" t="e">
        <f t="shared" si="900"/>
        <v>#DIV/0!</v>
      </c>
      <c r="FC1339" s="192" t="e">
        <f t="shared" si="901"/>
        <v>#DIV/0!</v>
      </c>
      <c r="FD1339" s="192" t="e">
        <f t="shared" si="902"/>
        <v>#DIV/0!</v>
      </c>
      <c r="FE1339" s="193" t="e">
        <f t="shared" si="903"/>
        <v>#DIV/0!</v>
      </c>
      <c r="FF1339" s="194" t="e">
        <f t="shared" si="904"/>
        <v>#DIV/0!</v>
      </c>
    </row>
    <row r="1340" spans="134:162" ht="18" customHeight="1">
      <c r="ED1340" s="135" t="s">
        <v>2517</v>
      </c>
      <c r="EZ1340" s="192" t="e">
        <f t="shared" si="898"/>
        <v>#DIV/0!</v>
      </c>
      <c r="FA1340" s="192" t="e">
        <f t="shared" si="899"/>
        <v>#DIV/0!</v>
      </c>
      <c r="FB1340" s="192" t="e">
        <f t="shared" si="900"/>
        <v>#DIV/0!</v>
      </c>
      <c r="FC1340" s="192" t="e">
        <f t="shared" si="901"/>
        <v>#DIV/0!</v>
      </c>
      <c r="FD1340" s="192" t="e">
        <f t="shared" si="902"/>
        <v>#DIV/0!</v>
      </c>
      <c r="FE1340" s="193" t="e">
        <f t="shared" si="903"/>
        <v>#DIV/0!</v>
      </c>
      <c r="FF1340" s="194" t="e">
        <f t="shared" si="904"/>
        <v>#DIV/0!</v>
      </c>
    </row>
    <row r="1341" spans="134:162" ht="18" customHeight="1">
      <c r="ED1341" s="135" t="s">
        <v>2517</v>
      </c>
      <c r="EZ1341" s="192" t="e">
        <f t="shared" si="898"/>
        <v>#DIV/0!</v>
      </c>
      <c r="FA1341" s="192" t="e">
        <f t="shared" si="899"/>
        <v>#DIV/0!</v>
      </c>
      <c r="FB1341" s="192" t="e">
        <f t="shared" si="900"/>
        <v>#DIV/0!</v>
      </c>
      <c r="FC1341" s="192" t="e">
        <f t="shared" si="901"/>
        <v>#DIV/0!</v>
      </c>
      <c r="FD1341" s="192" t="e">
        <f t="shared" si="902"/>
        <v>#DIV/0!</v>
      </c>
      <c r="FE1341" s="193" t="e">
        <f t="shared" si="903"/>
        <v>#DIV/0!</v>
      </c>
      <c r="FF1341" s="194" t="e">
        <f t="shared" si="904"/>
        <v>#DIV/0!</v>
      </c>
    </row>
    <row r="1342" spans="134:162" ht="18" customHeight="1">
      <c r="ED1342" s="135" t="s">
        <v>2517</v>
      </c>
      <c r="EZ1342" s="192" t="e">
        <f t="shared" si="898"/>
        <v>#DIV/0!</v>
      </c>
      <c r="FA1342" s="192" t="e">
        <f t="shared" si="899"/>
        <v>#DIV/0!</v>
      </c>
      <c r="FB1342" s="192" t="e">
        <f t="shared" si="900"/>
        <v>#DIV/0!</v>
      </c>
      <c r="FC1342" s="192" t="e">
        <f t="shared" si="901"/>
        <v>#DIV/0!</v>
      </c>
      <c r="FD1342" s="192" t="e">
        <f t="shared" si="902"/>
        <v>#DIV/0!</v>
      </c>
      <c r="FE1342" s="193" t="e">
        <f t="shared" si="903"/>
        <v>#DIV/0!</v>
      </c>
      <c r="FF1342" s="194" t="e">
        <f t="shared" si="904"/>
        <v>#DIV/0!</v>
      </c>
    </row>
    <row r="1343" spans="134:162" ht="18" customHeight="1">
      <c r="ED1343" s="135" t="s">
        <v>2517</v>
      </c>
      <c r="EZ1343" s="192" t="e">
        <f t="shared" si="898"/>
        <v>#DIV/0!</v>
      </c>
      <c r="FA1343" s="192" t="e">
        <f t="shared" si="899"/>
        <v>#DIV/0!</v>
      </c>
      <c r="FB1343" s="192" t="e">
        <f t="shared" si="900"/>
        <v>#DIV/0!</v>
      </c>
      <c r="FC1343" s="192" t="e">
        <f t="shared" si="901"/>
        <v>#DIV/0!</v>
      </c>
      <c r="FD1343" s="192" t="e">
        <f t="shared" si="902"/>
        <v>#DIV/0!</v>
      </c>
      <c r="FE1343" s="193" t="e">
        <f t="shared" si="903"/>
        <v>#DIV/0!</v>
      </c>
      <c r="FF1343" s="194" t="e">
        <f t="shared" si="904"/>
        <v>#DIV/0!</v>
      </c>
    </row>
    <row r="1344" spans="134:162" ht="18" customHeight="1">
      <c r="ED1344" s="135" t="s">
        <v>2517</v>
      </c>
      <c r="EZ1344" s="192" t="e">
        <f t="shared" si="898"/>
        <v>#DIV/0!</v>
      </c>
      <c r="FA1344" s="192" t="e">
        <f t="shared" si="899"/>
        <v>#DIV/0!</v>
      </c>
      <c r="FB1344" s="192" t="e">
        <f t="shared" si="900"/>
        <v>#DIV/0!</v>
      </c>
      <c r="FC1344" s="192" t="e">
        <f t="shared" si="901"/>
        <v>#DIV/0!</v>
      </c>
      <c r="FD1344" s="192" t="e">
        <f t="shared" si="902"/>
        <v>#DIV/0!</v>
      </c>
      <c r="FE1344" s="193" t="e">
        <f t="shared" si="903"/>
        <v>#DIV/0!</v>
      </c>
      <c r="FF1344" s="194" t="e">
        <f t="shared" si="904"/>
        <v>#DIV/0!</v>
      </c>
    </row>
    <row r="1345" spans="134:162" ht="18" customHeight="1">
      <c r="ED1345" s="135" t="s">
        <v>2517</v>
      </c>
      <c r="EZ1345" s="192" t="e">
        <f t="shared" si="898"/>
        <v>#DIV/0!</v>
      </c>
      <c r="FA1345" s="192" t="e">
        <f t="shared" si="899"/>
        <v>#DIV/0!</v>
      </c>
      <c r="FB1345" s="192" t="e">
        <f t="shared" si="900"/>
        <v>#DIV/0!</v>
      </c>
      <c r="FC1345" s="192" t="e">
        <f t="shared" si="901"/>
        <v>#DIV/0!</v>
      </c>
      <c r="FD1345" s="192" t="e">
        <f t="shared" si="902"/>
        <v>#DIV/0!</v>
      </c>
      <c r="FE1345" s="193" t="e">
        <f t="shared" si="903"/>
        <v>#DIV/0!</v>
      </c>
      <c r="FF1345" s="194" t="e">
        <f t="shared" si="904"/>
        <v>#DIV/0!</v>
      </c>
    </row>
    <row r="1346" spans="134:162" ht="18" customHeight="1">
      <c r="ED1346" s="135" t="s">
        <v>2517</v>
      </c>
      <c r="EZ1346" s="192" t="e">
        <f t="shared" si="898"/>
        <v>#DIV/0!</v>
      </c>
      <c r="FA1346" s="192" t="e">
        <f t="shared" si="899"/>
        <v>#DIV/0!</v>
      </c>
      <c r="FB1346" s="192" t="e">
        <f t="shared" si="900"/>
        <v>#DIV/0!</v>
      </c>
      <c r="FC1346" s="192" t="e">
        <f t="shared" si="901"/>
        <v>#DIV/0!</v>
      </c>
      <c r="FD1346" s="192" t="e">
        <f t="shared" si="902"/>
        <v>#DIV/0!</v>
      </c>
      <c r="FE1346" s="193" t="e">
        <f t="shared" si="903"/>
        <v>#DIV/0!</v>
      </c>
      <c r="FF1346" s="194" t="e">
        <f t="shared" si="904"/>
        <v>#DIV/0!</v>
      </c>
    </row>
    <row r="1347" spans="134:162" ht="18" customHeight="1">
      <c r="ED1347" s="135" t="s">
        <v>2517</v>
      </c>
      <c r="EZ1347" s="192" t="e">
        <f t="shared" si="898"/>
        <v>#DIV/0!</v>
      </c>
      <c r="FA1347" s="192" t="e">
        <f t="shared" si="899"/>
        <v>#DIV/0!</v>
      </c>
      <c r="FB1347" s="192" t="e">
        <f t="shared" si="900"/>
        <v>#DIV/0!</v>
      </c>
      <c r="FC1347" s="192" t="e">
        <f t="shared" si="901"/>
        <v>#DIV/0!</v>
      </c>
      <c r="FD1347" s="192" t="e">
        <f t="shared" si="902"/>
        <v>#DIV/0!</v>
      </c>
      <c r="FE1347" s="193" t="e">
        <f t="shared" si="903"/>
        <v>#DIV/0!</v>
      </c>
      <c r="FF1347" s="194" t="e">
        <f t="shared" si="904"/>
        <v>#DIV/0!</v>
      </c>
    </row>
    <row r="1348" spans="134:162" ht="18" customHeight="1">
      <c r="ED1348" s="135" t="s">
        <v>2517</v>
      </c>
      <c r="EZ1348" s="192" t="e">
        <f t="shared" ref="EZ1348:EZ1411" si="905">+(IF($EW1348&lt;$EY1348,((MIN($EY1348,$EW1348)+(DEGREES(ATAN((TAN(RADIANS($EX1348))/((TAN(RADIANS($EV1348))*SIN(RADIANS(ABS($EW1348-$EY1348))))))-(COS(RADIANS(ABS($EW1348-$EY1348)))/SIN(RADIANS(ABS($EW1348-$EY1348)))))))-180)),((MAX($EY1348,$EW1348)-(DEGREES(ATAN((TAN(RADIANS($EX1348))/((TAN(RADIANS($EV1348))*SIN(RADIANS(ABS($EW1348-$EY1348))))))-(COS(RADIANS(ABS($EW1348-$EY1348)))/SIN(RADIANS(ABS($EW1348-$EY1348)))))))-180))))</f>
        <v>#DIV/0!</v>
      </c>
      <c r="FA1348" s="192" t="e">
        <f t="shared" ref="FA1348:FA1411" si="906">IF($EZ1348&gt;0,$EZ1348,360+$EZ1348)</f>
        <v>#DIV/0!</v>
      </c>
      <c r="FB1348" s="192" t="e">
        <f t="shared" ref="FB1348:FB1411" si="907">+ABS(DEGREES(ATAN((COS(RADIANS(ABS($EZ1348+180-(IF($EW1348&gt;$EY1348,MAX($EX1348,$EW1348),MIN($EW1348,$EY1348))))))/(TAN(RADIANS($EV1348)))))))</f>
        <v>#DIV/0!</v>
      </c>
      <c r="FC1348" s="192" t="e">
        <f t="shared" ref="FC1348:FC1411" si="908">+IF(($EZ1348+90)&gt;0,$EZ1348+90,$EZ1348+450)</f>
        <v>#DIV/0!</v>
      </c>
      <c r="FD1348" s="192" t="e">
        <f t="shared" ref="FD1348:FD1411" si="909">-$FB1348+90</f>
        <v>#DIV/0!</v>
      </c>
      <c r="FE1348" s="193" t="e">
        <f t="shared" ref="FE1348:FE1411" si="910">IF(($FA1348&lt;180),$FA1348+180,$FA1348-180)</f>
        <v>#DIV/0!</v>
      </c>
      <c r="FF1348" s="194" t="e">
        <f t="shared" ref="FF1348:FF1411" si="911">-$FB1348+90</f>
        <v>#DIV/0!</v>
      </c>
    </row>
    <row r="1349" spans="134:162" ht="18" customHeight="1">
      <c r="ED1349" s="135" t="s">
        <v>2517</v>
      </c>
      <c r="EZ1349" s="192" t="e">
        <f t="shared" si="905"/>
        <v>#DIV/0!</v>
      </c>
      <c r="FA1349" s="192" t="e">
        <f t="shared" si="906"/>
        <v>#DIV/0!</v>
      </c>
      <c r="FB1349" s="192" t="e">
        <f t="shared" si="907"/>
        <v>#DIV/0!</v>
      </c>
      <c r="FC1349" s="192" t="e">
        <f t="shared" si="908"/>
        <v>#DIV/0!</v>
      </c>
      <c r="FD1349" s="192" t="e">
        <f t="shared" si="909"/>
        <v>#DIV/0!</v>
      </c>
      <c r="FE1349" s="193" t="e">
        <f t="shared" si="910"/>
        <v>#DIV/0!</v>
      </c>
      <c r="FF1349" s="194" t="e">
        <f t="shared" si="911"/>
        <v>#DIV/0!</v>
      </c>
    </row>
    <row r="1350" spans="134:162" ht="18" customHeight="1">
      <c r="ED1350" s="135" t="s">
        <v>2517</v>
      </c>
      <c r="EZ1350" s="192" t="e">
        <f t="shared" si="905"/>
        <v>#DIV/0!</v>
      </c>
      <c r="FA1350" s="192" t="e">
        <f t="shared" si="906"/>
        <v>#DIV/0!</v>
      </c>
      <c r="FB1350" s="192" t="e">
        <f t="shared" si="907"/>
        <v>#DIV/0!</v>
      </c>
      <c r="FC1350" s="192" t="e">
        <f t="shared" si="908"/>
        <v>#DIV/0!</v>
      </c>
      <c r="FD1350" s="192" t="e">
        <f t="shared" si="909"/>
        <v>#DIV/0!</v>
      </c>
      <c r="FE1350" s="193" t="e">
        <f t="shared" si="910"/>
        <v>#DIV/0!</v>
      </c>
      <c r="FF1350" s="194" t="e">
        <f t="shared" si="911"/>
        <v>#DIV/0!</v>
      </c>
    </row>
    <row r="1351" spans="134:162" ht="18" customHeight="1">
      <c r="ED1351" s="135" t="s">
        <v>2517</v>
      </c>
      <c r="EZ1351" s="192" t="e">
        <f t="shared" si="905"/>
        <v>#DIV/0!</v>
      </c>
      <c r="FA1351" s="192" t="e">
        <f t="shared" si="906"/>
        <v>#DIV/0!</v>
      </c>
      <c r="FB1351" s="192" t="e">
        <f t="shared" si="907"/>
        <v>#DIV/0!</v>
      </c>
      <c r="FC1351" s="192" t="e">
        <f t="shared" si="908"/>
        <v>#DIV/0!</v>
      </c>
      <c r="FD1351" s="192" t="e">
        <f t="shared" si="909"/>
        <v>#DIV/0!</v>
      </c>
      <c r="FE1351" s="193" t="e">
        <f t="shared" si="910"/>
        <v>#DIV/0!</v>
      </c>
      <c r="FF1351" s="194" t="e">
        <f t="shared" si="911"/>
        <v>#DIV/0!</v>
      </c>
    </row>
    <row r="1352" spans="134:162" ht="18" customHeight="1">
      <c r="ED1352" s="135" t="s">
        <v>2517</v>
      </c>
      <c r="EZ1352" s="192" t="e">
        <f t="shared" si="905"/>
        <v>#DIV/0!</v>
      </c>
      <c r="FA1352" s="192" t="e">
        <f t="shared" si="906"/>
        <v>#DIV/0!</v>
      </c>
      <c r="FB1352" s="192" t="e">
        <f t="shared" si="907"/>
        <v>#DIV/0!</v>
      </c>
      <c r="FC1352" s="192" t="e">
        <f t="shared" si="908"/>
        <v>#DIV/0!</v>
      </c>
      <c r="FD1352" s="192" t="e">
        <f t="shared" si="909"/>
        <v>#DIV/0!</v>
      </c>
      <c r="FE1352" s="193" t="e">
        <f t="shared" si="910"/>
        <v>#DIV/0!</v>
      </c>
      <c r="FF1352" s="194" t="e">
        <f t="shared" si="911"/>
        <v>#DIV/0!</v>
      </c>
    </row>
    <row r="1353" spans="134:162" ht="18" customHeight="1">
      <c r="ED1353" s="135" t="s">
        <v>2517</v>
      </c>
      <c r="EZ1353" s="192" t="e">
        <f t="shared" si="905"/>
        <v>#DIV/0!</v>
      </c>
      <c r="FA1353" s="192" t="e">
        <f t="shared" si="906"/>
        <v>#DIV/0!</v>
      </c>
      <c r="FB1353" s="192" t="e">
        <f t="shared" si="907"/>
        <v>#DIV/0!</v>
      </c>
      <c r="FC1353" s="192" t="e">
        <f t="shared" si="908"/>
        <v>#DIV/0!</v>
      </c>
      <c r="FD1353" s="192" t="e">
        <f t="shared" si="909"/>
        <v>#DIV/0!</v>
      </c>
      <c r="FE1353" s="193" t="e">
        <f t="shared" si="910"/>
        <v>#DIV/0!</v>
      </c>
      <c r="FF1353" s="194" t="e">
        <f t="shared" si="911"/>
        <v>#DIV/0!</v>
      </c>
    </row>
    <row r="1354" spans="134:162" ht="18" customHeight="1">
      <c r="ED1354" s="135" t="s">
        <v>2517</v>
      </c>
      <c r="EZ1354" s="192" t="e">
        <f t="shared" si="905"/>
        <v>#DIV/0!</v>
      </c>
      <c r="FA1354" s="192" t="e">
        <f t="shared" si="906"/>
        <v>#DIV/0!</v>
      </c>
      <c r="FB1354" s="192" t="e">
        <f t="shared" si="907"/>
        <v>#DIV/0!</v>
      </c>
      <c r="FC1354" s="192" t="e">
        <f t="shared" si="908"/>
        <v>#DIV/0!</v>
      </c>
      <c r="FD1354" s="192" t="e">
        <f t="shared" si="909"/>
        <v>#DIV/0!</v>
      </c>
      <c r="FE1354" s="193" t="e">
        <f t="shared" si="910"/>
        <v>#DIV/0!</v>
      </c>
      <c r="FF1354" s="194" t="e">
        <f t="shared" si="911"/>
        <v>#DIV/0!</v>
      </c>
    </row>
    <row r="1355" spans="134:162" ht="18" customHeight="1">
      <c r="ED1355" s="135" t="s">
        <v>2517</v>
      </c>
      <c r="EZ1355" s="192" t="e">
        <f t="shared" si="905"/>
        <v>#DIV/0!</v>
      </c>
      <c r="FA1355" s="192" t="e">
        <f t="shared" si="906"/>
        <v>#DIV/0!</v>
      </c>
      <c r="FB1355" s="192" t="e">
        <f t="shared" si="907"/>
        <v>#DIV/0!</v>
      </c>
      <c r="FC1355" s="192" t="e">
        <f t="shared" si="908"/>
        <v>#DIV/0!</v>
      </c>
      <c r="FD1355" s="192" t="e">
        <f t="shared" si="909"/>
        <v>#DIV/0!</v>
      </c>
      <c r="FE1355" s="193" t="e">
        <f t="shared" si="910"/>
        <v>#DIV/0!</v>
      </c>
      <c r="FF1355" s="194" t="e">
        <f t="shared" si="911"/>
        <v>#DIV/0!</v>
      </c>
    </row>
    <row r="1356" spans="134:162" ht="18" customHeight="1">
      <c r="ED1356" s="135" t="s">
        <v>2517</v>
      </c>
      <c r="EZ1356" s="192" t="e">
        <f t="shared" si="905"/>
        <v>#DIV/0!</v>
      </c>
      <c r="FA1356" s="192" t="e">
        <f t="shared" si="906"/>
        <v>#DIV/0!</v>
      </c>
      <c r="FB1356" s="192" t="e">
        <f t="shared" si="907"/>
        <v>#DIV/0!</v>
      </c>
      <c r="FC1356" s="192" t="e">
        <f t="shared" si="908"/>
        <v>#DIV/0!</v>
      </c>
      <c r="FD1356" s="192" t="e">
        <f t="shared" si="909"/>
        <v>#DIV/0!</v>
      </c>
      <c r="FE1356" s="193" t="e">
        <f t="shared" si="910"/>
        <v>#DIV/0!</v>
      </c>
      <c r="FF1356" s="194" t="e">
        <f t="shared" si="911"/>
        <v>#DIV/0!</v>
      </c>
    </row>
    <row r="1357" spans="134:162" ht="18" customHeight="1">
      <c r="ED1357" s="135" t="s">
        <v>2517</v>
      </c>
      <c r="EZ1357" s="192" t="e">
        <f t="shared" si="905"/>
        <v>#DIV/0!</v>
      </c>
      <c r="FA1357" s="192" t="e">
        <f t="shared" si="906"/>
        <v>#DIV/0!</v>
      </c>
      <c r="FB1357" s="192" t="e">
        <f t="shared" si="907"/>
        <v>#DIV/0!</v>
      </c>
      <c r="FC1357" s="192" t="e">
        <f t="shared" si="908"/>
        <v>#DIV/0!</v>
      </c>
      <c r="FD1357" s="192" t="e">
        <f t="shared" si="909"/>
        <v>#DIV/0!</v>
      </c>
      <c r="FE1357" s="193" t="e">
        <f t="shared" si="910"/>
        <v>#DIV/0!</v>
      </c>
      <c r="FF1357" s="194" t="e">
        <f t="shared" si="911"/>
        <v>#DIV/0!</v>
      </c>
    </row>
    <row r="1358" spans="134:162" ht="18" customHeight="1">
      <c r="ED1358" s="135" t="s">
        <v>2517</v>
      </c>
      <c r="EZ1358" s="192" t="e">
        <f t="shared" si="905"/>
        <v>#DIV/0!</v>
      </c>
      <c r="FA1358" s="192" t="e">
        <f t="shared" si="906"/>
        <v>#DIV/0!</v>
      </c>
      <c r="FB1358" s="192" t="e">
        <f t="shared" si="907"/>
        <v>#DIV/0!</v>
      </c>
      <c r="FC1358" s="192" t="e">
        <f t="shared" si="908"/>
        <v>#DIV/0!</v>
      </c>
      <c r="FD1358" s="192" t="e">
        <f t="shared" si="909"/>
        <v>#DIV/0!</v>
      </c>
      <c r="FE1358" s="193" t="e">
        <f t="shared" si="910"/>
        <v>#DIV/0!</v>
      </c>
      <c r="FF1358" s="194" t="e">
        <f t="shared" si="911"/>
        <v>#DIV/0!</v>
      </c>
    </row>
    <row r="1359" spans="134:162" ht="18" customHeight="1">
      <c r="ED1359" s="135" t="s">
        <v>2517</v>
      </c>
      <c r="EZ1359" s="192" t="e">
        <f t="shared" si="905"/>
        <v>#DIV/0!</v>
      </c>
      <c r="FA1359" s="192" t="e">
        <f t="shared" si="906"/>
        <v>#DIV/0!</v>
      </c>
      <c r="FB1359" s="192" t="e">
        <f t="shared" si="907"/>
        <v>#DIV/0!</v>
      </c>
      <c r="FC1359" s="192" t="e">
        <f t="shared" si="908"/>
        <v>#DIV/0!</v>
      </c>
      <c r="FD1359" s="192" t="e">
        <f t="shared" si="909"/>
        <v>#DIV/0!</v>
      </c>
      <c r="FE1359" s="193" t="e">
        <f t="shared" si="910"/>
        <v>#DIV/0!</v>
      </c>
      <c r="FF1359" s="194" t="e">
        <f t="shared" si="911"/>
        <v>#DIV/0!</v>
      </c>
    </row>
    <row r="1360" spans="134:162" ht="18" customHeight="1">
      <c r="ED1360" s="135" t="s">
        <v>2517</v>
      </c>
      <c r="EZ1360" s="192" t="e">
        <f t="shared" si="905"/>
        <v>#DIV/0!</v>
      </c>
      <c r="FA1360" s="192" t="e">
        <f t="shared" si="906"/>
        <v>#DIV/0!</v>
      </c>
      <c r="FB1360" s="192" t="e">
        <f t="shared" si="907"/>
        <v>#DIV/0!</v>
      </c>
      <c r="FC1360" s="192" t="e">
        <f t="shared" si="908"/>
        <v>#DIV/0!</v>
      </c>
      <c r="FD1360" s="192" t="e">
        <f t="shared" si="909"/>
        <v>#DIV/0!</v>
      </c>
      <c r="FE1360" s="193" t="e">
        <f t="shared" si="910"/>
        <v>#DIV/0!</v>
      </c>
      <c r="FF1360" s="194" t="e">
        <f t="shared" si="911"/>
        <v>#DIV/0!</v>
      </c>
    </row>
    <row r="1361" spans="134:162" ht="18" customHeight="1">
      <c r="ED1361" s="135" t="s">
        <v>2517</v>
      </c>
      <c r="EZ1361" s="192" t="e">
        <f t="shared" si="905"/>
        <v>#DIV/0!</v>
      </c>
      <c r="FA1361" s="192" t="e">
        <f t="shared" si="906"/>
        <v>#DIV/0!</v>
      </c>
      <c r="FB1361" s="192" t="e">
        <f t="shared" si="907"/>
        <v>#DIV/0!</v>
      </c>
      <c r="FC1361" s="192" t="e">
        <f t="shared" si="908"/>
        <v>#DIV/0!</v>
      </c>
      <c r="FD1361" s="192" t="e">
        <f t="shared" si="909"/>
        <v>#DIV/0!</v>
      </c>
      <c r="FE1361" s="193" t="e">
        <f t="shared" si="910"/>
        <v>#DIV/0!</v>
      </c>
      <c r="FF1361" s="194" t="e">
        <f t="shared" si="911"/>
        <v>#DIV/0!</v>
      </c>
    </row>
    <row r="1362" spans="134:162" ht="18" customHeight="1">
      <c r="ED1362" s="135" t="s">
        <v>2517</v>
      </c>
      <c r="EZ1362" s="192" t="e">
        <f t="shared" si="905"/>
        <v>#DIV/0!</v>
      </c>
      <c r="FA1362" s="192" t="e">
        <f t="shared" si="906"/>
        <v>#DIV/0!</v>
      </c>
      <c r="FB1362" s="192" t="e">
        <f t="shared" si="907"/>
        <v>#DIV/0!</v>
      </c>
      <c r="FC1362" s="192" t="e">
        <f t="shared" si="908"/>
        <v>#DIV/0!</v>
      </c>
      <c r="FD1362" s="192" t="e">
        <f t="shared" si="909"/>
        <v>#DIV/0!</v>
      </c>
      <c r="FE1362" s="193" t="e">
        <f t="shared" si="910"/>
        <v>#DIV/0!</v>
      </c>
      <c r="FF1362" s="194" t="e">
        <f t="shared" si="911"/>
        <v>#DIV/0!</v>
      </c>
    </row>
    <row r="1363" spans="134:162" ht="18" customHeight="1">
      <c r="ED1363" s="135" t="s">
        <v>2517</v>
      </c>
      <c r="EZ1363" s="192" t="e">
        <f t="shared" si="905"/>
        <v>#DIV/0!</v>
      </c>
      <c r="FA1363" s="192" t="e">
        <f t="shared" si="906"/>
        <v>#DIV/0!</v>
      </c>
      <c r="FB1363" s="192" t="e">
        <f t="shared" si="907"/>
        <v>#DIV/0!</v>
      </c>
      <c r="FC1363" s="192" t="e">
        <f t="shared" si="908"/>
        <v>#DIV/0!</v>
      </c>
      <c r="FD1363" s="192" t="e">
        <f t="shared" si="909"/>
        <v>#DIV/0!</v>
      </c>
      <c r="FE1363" s="193" t="e">
        <f t="shared" si="910"/>
        <v>#DIV/0!</v>
      </c>
      <c r="FF1363" s="194" t="e">
        <f t="shared" si="911"/>
        <v>#DIV/0!</v>
      </c>
    </row>
    <row r="1364" spans="134:162" ht="18" customHeight="1">
      <c r="ED1364" s="135" t="s">
        <v>2517</v>
      </c>
      <c r="EZ1364" s="192" t="e">
        <f t="shared" si="905"/>
        <v>#DIV/0!</v>
      </c>
      <c r="FA1364" s="192" t="e">
        <f t="shared" si="906"/>
        <v>#DIV/0!</v>
      </c>
      <c r="FB1364" s="192" t="e">
        <f t="shared" si="907"/>
        <v>#DIV/0!</v>
      </c>
      <c r="FC1364" s="192" t="e">
        <f t="shared" si="908"/>
        <v>#DIV/0!</v>
      </c>
      <c r="FD1364" s="192" t="e">
        <f t="shared" si="909"/>
        <v>#DIV/0!</v>
      </c>
      <c r="FE1364" s="193" t="e">
        <f t="shared" si="910"/>
        <v>#DIV/0!</v>
      </c>
      <c r="FF1364" s="194" t="e">
        <f t="shared" si="911"/>
        <v>#DIV/0!</v>
      </c>
    </row>
    <row r="1365" spans="134:162" ht="18" customHeight="1">
      <c r="ED1365" s="135" t="s">
        <v>2517</v>
      </c>
      <c r="EZ1365" s="192" t="e">
        <f t="shared" si="905"/>
        <v>#DIV/0!</v>
      </c>
      <c r="FA1365" s="192" t="e">
        <f t="shared" si="906"/>
        <v>#DIV/0!</v>
      </c>
      <c r="FB1365" s="192" t="e">
        <f t="shared" si="907"/>
        <v>#DIV/0!</v>
      </c>
      <c r="FC1365" s="192" t="e">
        <f t="shared" si="908"/>
        <v>#DIV/0!</v>
      </c>
      <c r="FD1365" s="192" t="e">
        <f t="shared" si="909"/>
        <v>#DIV/0!</v>
      </c>
      <c r="FE1365" s="193" t="e">
        <f t="shared" si="910"/>
        <v>#DIV/0!</v>
      </c>
      <c r="FF1365" s="194" t="e">
        <f t="shared" si="911"/>
        <v>#DIV/0!</v>
      </c>
    </row>
    <row r="1366" spans="134:162" ht="18" customHeight="1">
      <c r="ED1366" s="135" t="s">
        <v>2517</v>
      </c>
      <c r="EZ1366" s="192" t="e">
        <f t="shared" si="905"/>
        <v>#DIV/0!</v>
      </c>
      <c r="FA1366" s="192" t="e">
        <f t="shared" si="906"/>
        <v>#DIV/0!</v>
      </c>
      <c r="FB1366" s="192" t="e">
        <f t="shared" si="907"/>
        <v>#DIV/0!</v>
      </c>
      <c r="FC1366" s="192" t="e">
        <f t="shared" si="908"/>
        <v>#DIV/0!</v>
      </c>
      <c r="FD1366" s="192" t="e">
        <f t="shared" si="909"/>
        <v>#DIV/0!</v>
      </c>
      <c r="FE1366" s="193" t="e">
        <f t="shared" si="910"/>
        <v>#DIV/0!</v>
      </c>
      <c r="FF1366" s="194" t="e">
        <f t="shared" si="911"/>
        <v>#DIV/0!</v>
      </c>
    </row>
    <row r="1367" spans="134:162" ht="18" customHeight="1">
      <c r="ED1367" s="135" t="s">
        <v>2517</v>
      </c>
      <c r="EZ1367" s="192" t="e">
        <f t="shared" si="905"/>
        <v>#DIV/0!</v>
      </c>
      <c r="FA1367" s="192" t="e">
        <f t="shared" si="906"/>
        <v>#DIV/0!</v>
      </c>
      <c r="FB1367" s="192" t="e">
        <f t="shared" si="907"/>
        <v>#DIV/0!</v>
      </c>
      <c r="FC1367" s="192" t="e">
        <f t="shared" si="908"/>
        <v>#DIV/0!</v>
      </c>
      <c r="FD1367" s="192" t="e">
        <f t="shared" si="909"/>
        <v>#DIV/0!</v>
      </c>
      <c r="FE1367" s="193" t="e">
        <f t="shared" si="910"/>
        <v>#DIV/0!</v>
      </c>
      <c r="FF1367" s="194" t="e">
        <f t="shared" si="911"/>
        <v>#DIV/0!</v>
      </c>
    </row>
    <row r="1368" spans="134:162" ht="18" customHeight="1">
      <c r="ED1368" s="135" t="s">
        <v>2517</v>
      </c>
      <c r="EZ1368" s="192" t="e">
        <f t="shared" si="905"/>
        <v>#DIV/0!</v>
      </c>
      <c r="FA1368" s="192" t="e">
        <f t="shared" si="906"/>
        <v>#DIV/0!</v>
      </c>
      <c r="FB1368" s="192" t="e">
        <f t="shared" si="907"/>
        <v>#DIV/0!</v>
      </c>
      <c r="FC1368" s="192" t="e">
        <f t="shared" si="908"/>
        <v>#DIV/0!</v>
      </c>
      <c r="FD1368" s="192" t="e">
        <f t="shared" si="909"/>
        <v>#DIV/0!</v>
      </c>
      <c r="FE1368" s="193" t="e">
        <f t="shared" si="910"/>
        <v>#DIV/0!</v>
      </c>
      <c r="FF1368" s="194" t="e">
        <f t="shared" si="911"/>
        <v>#DIV/0!</v>
      </c>
    </row>
    <row r="1369" spans="134:162" ht="18" customHeight="1">
      <c r="ED1369" s="135" t="s">
        <v>2517</v>
      </c>
      <c r="EZ1369" s="192" t="e">
        <f t="shared" si="905"/>
        <v>#DIV/0!</v>
      </c>
      <c r="FA1369" s="192" t="e">
        <f t="shared" si="906"/>
        <v>#DIV/0!</v>
      </c>
      <c r="FB1369" s="192" t="e">
        <f t="shared" si="907"/>
        <v>#DIV/0!</v>
      </c>
      <c r="FC1369" s="192" t="e">
        <f t="shared" si="908"/>
        <v>#DIV/0!</v>
      </c>
      <c r="FD1369" s="192" t="e">
        <f t="shared" si="909"/>
        <v>#DIV/0!</v>
      </c>
      <c r="FE1369" s="193" t="e">
        <f t="shared" si="910"/>
        <v>#DIV/0!</v>
      </c>
      <c r="FF1369" s="194" t="e">
        <f t="shared" si="911"/>
        <v>#DIV/0!</v>
      </c>
    </row>
    <row r="1370" spans="134:162" ht="18" customHeight="1">
      <c r="ED1370" s="135" t="s">
        <v>2517</v>
      </c>
      <c r="EZ1370" s="192" t="e">
        <f t="shared" si="905"/>
        <v>#DIV/0!</v>
      </c>
      <c r="FA1370" s="192" t="e">
        <f t="shared" si="906"/>
        <v>#DIV/0!</v>
      </c>
      <c r="FB1370" s="192" t="e">
        <f t="shared" si="907"/>
        <v>#DIV/0!</v>
      </c>
      <c r="FC1370" s="192" t="e">
        <f t="shared" si="908"/>
        <v>#DIV/0!</v>
      </c>
      <c r="FD1370" s="192" t="e">
        <f t="shared" si="909"/>
        <v>#DIV/0!</v>
      </c>
      <c r="FE1370" s="193" t="e">
        <f t="shared" si="910"/>
        <v>#DIV/0!</v>
      </c>
      <c r="FF1370" s="194" t="e">
        <f t="shared" si="911"/>
        <v>#DIV/0!</v>
      </c>
    </row>
    <row r="1371" spans="134:162" ht="18" customHeight="1">
      <c r="ED1371" s="135" t="s">
        <v>2517</v>
      </c>
      <c r="EZ1371" s="192" t="e">
        <f t="shared" si="905"/>
        <v>#DIV/0!</v>
      </c>
      <c r="FA1371" s="192" t="e">
        <f t="shared" si="906"/>
        <v>#DIV/0!</v>
      </c>
      <c r="FB1371" s="192" t="e">
        <f t="shared" si="907"/>
        <v>#DIV/0!</v>
      </c>
      <c r="FC1371" s="192" t="e">
        <f t="shared" si="908"/>
        <v>#DIV/0!</v>
      </c>
      <c r="FD1371" s="192" t="e">
        <f t="shared" si="909"/>
        <v>#DIV/0!</v>
      </c>
      <c r="FE1371" s="193" t="e">
        <f t="shared" si="910"/>
        <v>#DIV/0!</v>
      </c>
      <c r="FF1371" s="194" t="e">
        <f t="shared" si="911"/>
        <v>#DIV/0!</v>
      </c>
    </row>
    <row r="1372" spans="134:162" ht="18" customHeight="1">
      <c r="ED1372" s="135" t="s">
        <v>2517</v>
      </c>
      <c r="EZ1372" s="192" t="e">
        <f t="shared" si="905"/>
        <v>#DIV/0!</v>
      </c>
      <c r="FA1372" s="192" t="e">
        <f t="shared" si="906"/>
        <v>#DIV/0!</v>
      </c>
      <c r="FB1372" s="192" t="e">
        <f t="shared" si="907"/>
        <v>#DIV/0!</v>
      </c>
      <c r="FC1372" s="192" t="e">
        <f t="shared" si="908"/>
        <v>#DIV/0!</v>
      </c>
      <c r="FD1372" s="192" t="e">
        <f t="shared" si="909"/>
        <v>#DIV/0!</v>
      </c>
      <c r="FE1372" s="193" t="e">
        <f t="shared" si="910"/>
        <v>#DIV/0!</v>
      </c>
      <c r="FF1372" s="194" t="e">
        <f t="shared" si="911"/>
        <v>#DIV/0!</v>
      </c>
    </row>
    <row r="1373" spans="134:162" ht="18" customHeight="1">
      <c r="ED1373" s="135" t="s">
        <v>2517</v>
      </c>
      <c r="EZ1373" s="192" t="e">
        <f t="shared" si="905"/>
        <v>#DIV/0!</v>
      </c>
      <c r="FA1373" s="192" t="e">
        <f t="shared" si="906"/>
        <v>#DIV/0!</v>
      </c>
      <c r="FB1373" s="192" t="e">
        <f t="shared" si="907"/>
        <v>#DIV/0!</v>
      </c>
      <c r="FC1373" s="192" t="e">
        <f t="shared" si="908"/>
        <v>#DIV/0!</v>
      </c>
      <c r="FD1373" s="192" t="e">
        <f t="shared" si="909"/>
        <v>#DIV/0!</v>
      </c>
      <c r="FE1373" s="193" t="e">
        <f t="shared" si="910"/>
        <v>#DIV/0!</v>
      </c>
      <c r="FF1373" s="194" t="e">
        <f t="shared" si="911"/>
        <v>#DIV/0!</v>
      </c>
    </row>
    <row r="1374" spans="134:162" ht="18" customHeight="1">
      <c r="ED1374" s="135" t="s">
        <v>2517</v>
      </c>
      <c r="EZ1374" s="192" t="e">
        <f t="shared" si="905"/>
        <v>#DIV/0!</v>
      </c>
      <c r="FA1374" s="192" t="e">
        <f t="shared" si="906"/>
        <v>#DIV/0!</v>
      </c>
      <c r="FB1374" s="192" t="e">
        <f t="shared" si="907"/>
        <v>#DIV/0!</v>
      </c>
      <c r="FC1374" s="192" t="e">
        <f t="shared" si="908"/>
        <v>#DIV/0!</v>
      </c>
      <c r="FD1374" s="192" t="e">
        <f t="shared" si="909"/>
        <v>#DIV/0!</v>
      </c>
      <c r="FE1374" s="193" t="e">
        <f t="shared" si="910"/>
        <v>#DIV/0!</v>
      </c>
      <c r="FF1374" s="194" t="e">
        <f t="shared" si="911"/>
        <v>#DIV/0!</v>
      </c>
    </row>
    <row r="1375" spans="134:162" ht="18" customHeight="1">
      <c r="ED1375" s="135" t="s">
        <v>2517</v>
      </c>
      <c r="EZ1375" s="192" t="e">
        <f t="shared" si="905"/>
        <v>#DIV/0!</v>
      </c>
      <c r="FA1375" s="192" t="e">
        <f t="shared" si="906"/>
        <v>#DIV/0!</v>
      </c>
      <c r="FB1375" s="192" t="e">
        <f t="shared" si="907"/>
        <v>#DIV/0!</v>
      </c>
      <c r="FC1375" s="192" t="e">
        <f t="shared" si="908"/>
        <v>#DIV/0!</v>
      </c>
      <c r="FD1375" s="192" t="e">
        <f t="shared" si="909"/>
        <v>#DIV/0!</v>
      </c>
      <c r="FE1375" s="193" t="e">
        <f t="shared" si="910"/>
        <v>#DIV/0!</v>
      </c>
      <c r="FF1375" s="194" t="e">
        <f t="shared" si="911"/>
        <v>#DIV/0!</v>
      </c>
    </row>
    <row r="1376" spans="134:162" ht="18" customHeight="1">
      <c r="ED1376" s="135" t="s">
        <v>2517</v>
      </c>
      <c r="EZ1376" s="192" t="e">
        <f t="shared" si="905"/>
        <v>#DIV/0!</v>
      </c>
      <c r="FA1376" s="192" t="e">
        <f t="shared" si="906"/>
        <v>#DIV/0!</v>
      </c>
      <c r="FB1376" s="192" t="e">
        <f t="shared" si="907"/>
        <v>#DIV/0!</v>
      </c>
      <c r="FC1376" s="192" t="e">
        <f t="shared" si="908"/>
        <v>#DIV/0!</v>
      </c>
      <c r="FD1376" s="192" t="e">
        <f t="shared" si="909"/>
        <v>#DIV/0!</v>
      </c>
      <c r="FE1376" s="193" t="e">
        <f t="shared" si="910"/>
        <v>#DIV/0!</v>
      </c>
      <c r="FF1376" s="194" t="e">
        <f t="shared" si="911"/>
        <v>#DIV/0!</v>
      </c>
    </row>
    <row r="1377" spans="134:162" ht="18" customHeight="1">
      <c r="ED1377" s="135" t="s">
        <v>2517</v>
      </c>
      <c r="EZ1377" s="192" t="e">
        <f t="shared" si="905"/>
        <v>#DIV/0!</v>
      </c>
      <c r="FA1377" s="192" t="e">
        <f t="shared" si="906"/>
        <v>#DIV/0!</v>
      </c>
      <c r="FB1377" s="192" t="e">
        <f t="shared" si="907"/>
        <v>#DIV/0!</v>
      </c>
      <c r="FC1377" s="192" t="e">
        <f t="shared" si="908"/>
        <v>#DIV/0!</v>
      </c>
      <c r="FD1377" s="192" t="e">
        <f t="shared" si="909"/>
        <v>#DIV/0!</v>
      </c>
      <c r="FE1377" s="193" t="e">
        <f t="shared" si="910"/>
        <v>#DIV/0!</v>
      </c>
      <c r="FF1377" s="194" t="e">
        <f t="shared" si="911"/>
        <v>#DIV/0!</v>
      </c>
    </row>
    <row r="1378" spans="134:162" ht="18" customHeight="1">
      <c r="ED1378" s="135" t="s">
        <v>2517</v>
      </c>
      <c r="EZ1378" s="192" t="e">
        <f t="shared" si="905"/>
        <v>#DIV/0!</v>
      </c>
      <c r="FA1378" s="192" t="e">
        <f t="shared" si="906"/>
        <v>#DIV/0!</v>
      </c>
      <c r="FB1378" s="192" t="e">
        <f t="shared" si="907"/>
        <v>#DIV/0!</v>
      </c>
      <c r="FC1378" s="192" t="e">
        <f t="shared" si="908"/>
        <v>#DIV/0!</v>
      </c>
      <c r="FD1378" s="192" t="e">
        <f t="shared" si="909"/>
        <v>#DIV/0!</v>
      </c>
      <c r="FE1378" s="193" t="e">
        <f t="shared" si="910"/>
        <v>#DIV/0!</v>
      </c>
      <c r="FF1378" s="194" t="e">
        <f t="shared" si="911"/>
        <v>#DIV/0!</v>
      </c>
    </row>
    <row r="1379" spans="134:162" ht="18" customHeight="1">
      <c r="ED1379" s="135" t="s">
        <v>2517</v>
      </c>
      <c r="EZ1379" s="192" t="e">
        <f t="shared" si="905"/>
        <v>#DIV/0!</v>
      </c>
      <c r="FA1379" s="192" t="e">
        <f t="shared" si="906"/>
        <v>#DIV/0!</v>
      </c>
      <c r="FB1379" s="192" t="e">
        <f t="shared" si="907"/>
        <v>#DIV/0!</v>
      </c>
      <c r="FC1379" s="192" t="e">
        <f t="shared" si="908"/>
        <v>#DIV/0!</v>
      </c>
      <c r="FD1379" s="192" t="e">
        <f t="shared" si="909"/>
        <v>#DIV/0!</v>
      </c>
      <c r="FE1379" s="193" t="e">
        <f t="shared" si="910"/>
        <v>#DIV/0!</v>
      </c>
      <c r="FF1379" s="194" t="e">
        <f t="shared" si="911"/>
        <v>#DIV/0!</v>
      </c>
    </row>
    <row r="1380" spans="134:162" ht="18" customHeight="1">
      <c r="ED1380" s="135" t="s">
        <v>2517</v>
      </c>
      <c r="EZ1380" s="192" t="e">
        <f t="shared" si="905"/>
        <v>#DIV/0!</v>
      </c>
      <c r="FA1380" s="192" t="e">
        <f t="shared" si="906"/>
        <v>#DIV/0!</v>
      </c>
      <c r="FB1380" s="192" t="e">
        <f t="shared" si="907"/>
        <v>#DIV/0!</v>
      </c>
      <c r="FC1380" s="192" t="e">
        <f t="shared" si="908"/>
        <v>#DIV/0!</v>
      </c>
      <c r="FD1380" s="192" t="e">
        <f t="shared" si="909"/>
        <v>#DIV/0!</v>
      </c>
      <c r="FE1380" s="193" t="e">
        <f t="shared" si="910"/>
        <v>#DIV/0!</v>
      </c>
      <c r="FF1380" s="194" t="e">
        <f t="shared" si="911"/>
        <v>#DIV/0!</v>
      </c>
    </row>
    <row r="1381" spans="134:162" ht="18" customHeight="1">
      <c r="ED1381" s="135" t="s">
        <v>2517</v>
      </c>
      <c r="EZ1381" s="192" t="e">
        <f t="shared" si="905"/>
        <v>#DIV/0!</v>
      </c>
      <c r="FA1381" s="192" t="e">
        <f t="shared" si="906"/>
        <v>#DIV/0!</v>
      </c>
      <c r="FB1381" s="192" t="e">
        <f t="shared" si="907"/>
        <v>#DIV/0!</v>
      </c>
      <c r="FC1381" s="192" t="e">
        <f t="shared" si="908"/>
        <v>#DIV/0!</v>
      </c>
      <c r="FD1381" s="192" t="e">
        <f t="shared" si="909"/>
        <v>#DIV/0!</v>
      </c>
      <c r="FE1381" s="193" t="e">
        <f t="shared" si="910"/>
        <v>#DIV/0!</v>
      </c>
      <c r="FF1381" s="194" t="e">
        <f t="shared" si="911"/>
        <v>#DIV/0!</v>
      </c>
    </row>
    <row r="1382" spans="134:162" ht="18" customHeight="1">
      <c r="ED1382" s="135" t="s">
        <v>2517</v>
      </c>
      <c r="EZ1382" s="192" t="e">
        <f t="shared" si="905"/>
        <v>#DIV/0!</v>
      </c>
      <c r="FA1382" s="192" t="e">
        <f t="shared" si="906"/>
        <v>#DIV/0!</v>
      </c>
      <c r="FB1382" s="192" t="e">
        <f t="shared" si="907"/>
        <v>#DIV/0!</v>
      </c>
      <c r="FC1382" s="192" t="e">
        <f t="shared" si="908"/>
        <v>#DIV/0!</v>
      </c>
      <c r="FD1382" s="192" t="e">
        <f t="shared" si="909"/>
        <v>#DIV/0!</v>
      </c>
      <c r="FE1382" s="193" t="e">
        <f t="shared" si="910"/>
        <v>#DIV/0!</v>
      </c>
      <c r="FF1382" s="194" t="e">
        <f t="shared" si="911"/>
        <v>#DIV/0!</v>
      </c>
    </row>
    <row r="1383" spans="134:162" ht="18" customHeight="1">
      <c r="ED1383" s="135" t="s">
        <v>2517</v>
      </c>
      <c r="EZ1383" s="192" t="e">
        <f t="shared" si="905"/>
        <v>#DIV/0!</v>
      </c>
      <c r="FA1383" s="192" t="e">
        <f t="shared" si="906"/>
        <v>#DIV/0!</v>
      </c>
      <c r="FB1383" s="192" t="e">
        <f t="shared" si="907"/>
        <v>#DIV/0!</v>
      </c>
      <c r="FC1383" s="192" t="e">
        <f t="shared" si="908"/>
        <v>#DIV/0!</v>
      </c>
      <c r="FD1383" s="192" t="e">
        <f t="shared" si="909"/>
        <v>#DIV/0!</v>
      </c>
      <c r="FE1383" s="193" t="e">
        <f t="shared" si="910"/>
        <v>#DIV/0!</v>
      </c>
      <c r="FF1383" s="194" t="e">
        <f t="shared" si="911"/>
        <v>#DIV/0!</v>
      </c>
    </row>
    <row r="1384" spans="134:162" ht="18" customHeight="1">
      <c r="ED1384" s="135" t="s">
        <v>2517</v>
      </c>
      <c r="EZ1384" s="192" t="e">
        <f t="shared" si="905"/>
        <v>#DIV/0!</v>
      </c>
      <c r="FA1384" s="192" t="e">
        <f t="shared" si="906"/>
        <v>#DIV/0!</v>
      </c>
      <c r="FB1384" s="192" t="e">
        <f t="shared" si="907"/>
        <v>#DIV/0!</v>
      </c>
      <c r="FC1384" s="192" t="e">
        <f t="shared" si="908"/>
        <v>#DIV/0!</v>
      </c>
      <c r="FD1384" s="192" t="e">
        <f t="shared" si="909"/>
        <v>#DIV/0!</v>
      </c>
      <c r="FE1384" s="193" t="e">
        <f t="shared" si="910"/>
        <v>#DIV/0!</v>
      </c>
      <c r="FF1384" s="194" t="e">
        <f t="shared" si="911"/>
        <v>#DIV/0!</v>
      </c>
    </row>
    <row r="1385" spans="134:162" ht="18" customHeight="1">
      <c r="ED1385" s="135" t="s">
        <v>2517</v>
      </c>
      <c r="EZ1385" s="192" t="e">
        <f t="shared" si="905"/>
        <v>#DIV/0!</v>
      </c>
      <c r="FA1385" s="192" t="e">
        <f t="shared" si="906"/>
        <v>#DIV/0!</v>
      </c>
      <c r="FB1385" s="192" t="e">
        <f t="shared" si="907"/>
        <v>#DIV/0!</v>
      </c>
      <c r="FC1385" s="192" t="e">
        <f t="shared" si="908"/>
        <v>#DIV/0!</v>
      </c>
      <c r="FD1385" s="192" t="e">
        <f t="shared" si="909"/>
        <v>#DIV/0!</v>
      </c>
      <c r="FE1385" s="193" t="e">
        <f t="shared" si="910"/>
        <v>#DIV/0!</v>
      </c>
      <c r="FF1385" s="194" t="e">
        <f t="shared" si="911"/>
        <v>#DIV/0!</v>
      </c>
    </row>
    <row r="1386" spans="134:162" ht="18" customHeight="1">
      <c r="ED1386" s="135" t="s">
        <v>2517</v>
      </c>
      <c r="EZ1386" s="192" t="e">
        <f t="shared" si="905"/>
        <v>#DIV/0!</v>
      </c>
      <c r="FA1386" s="192" t="e">
        <f t="shared" si="906"/>
        <v>#DIV/0!</v>
      </c>
      <c r="FB1386" s="192" t="e">
        <f t="shared" si="907"/>
        <v>#DIV/0!</v>
      </c>
      <c r="FC1386" s="192" t="e">
        <f t="shared" si="908"/>
        <v>#DIV/0!</v>
      </c>
      <c r="FD1386" s="192" t="e">
        <f t="shared" si="909"/>
        <v>#DIV/0!</v>
      </c>
      <c r="FE1386" s="193" t="e">
        <f t="shared" si="910"/>
        <v>#DIV/0!</v>
      </c>
      <c r="FF1386" s="194" t="e">
        <f t="shared" si="911"/>
        <v>#DIV/0!</v>
      </c>
    </row>
    <row r="1387" spans="134:162" ht="18" customHeight="1">
      <c r="ED1387" s="135" t="s">
        <v>2517</v>
      </c>
      <c r="EZ1387" s="192" t="e">
        <f t="shared" si="905"/>
        <v>#DIV/0!</v>
      </c>
      <c r="FA1387" s="192" t="e">
        <f t="shared" si="906"/>
        <v>#DIV/0!</v>
      </c>
      <c r="FB1387" s="192" t="e">
        <f t="shared" si="907"/>
        <v>#DIV/0!</v>
      </c>
      <c r="FC1387" s="192" t="e">
        <f t="shared" si="908"/>
        <v>#DIV/0!</v>
      </c>
      <c r="FD1387" s="192" t="e">
        <f t="shared" si="909"/>
        <v>#DIV/0!</v>
      </c>
      <c r="FE1387" s="193" t="e">
        <f t="shared" si="910"/>
        <v>#DIV/0!</v>
      </c>
      <c r="FF1387" s="194" t="e">
        <f t="shared" si="911"/>
        <v>#DIV/0!</v>
      </c>
    </row>
    <row r="1388" spans="134:162" ht="18" customHeight="1">
      <c r="ED1388" s="135" t="s">
        <v>2517</v>
      </c>
      <c r="EZ1388" s="192" t="e">
        <f t="shared" si="905"/>
        <v>#DIV/0!</v>
      </c>
      <c r="FA1388" s="192" t="e">
        <f t="shared" si="906"/>
        <v>#DIV/0!</v>
      </c>
      <c r="FB1388" s="192" t="e">
        <f t="shared" si="907"/>
        <v>#DIV/0!</v>
      </c>
      <c r="FC1388" s="192" t="e">
        <f t="shared" si="908"/>
        <v>#DIV/0!</v>
      </c>
      <c r="FD1388" s="192" t="e">
        <f t="shared" si="909"/>
        <v>#DIV/0!</v>
      </c>
      <c r="FE1388" s="193" t="e">
        <f t="shared" si="910"/>
        <v>#DIV/0!</v>
      </c>
      <c r="FF1388" s="194" t="e">
        <f t="shared" si="911"/>
        <v>#DIV/0!</v>
      </c>
    </row>
    <row r="1389" spans="134:162" ht="18" customHeight="1">
      <c r="ED1389" s="135" t="s">
        <v>2517</v>
      </c>
      <c r="EZ1389" s="192" t="e">
        <f t="shared" si="905"/>
        <v>#DIV/0!</v>
      </c>
      <c r="FA1389" s="192" t="e">
        <f t="shared" si="906"/>
        <v>#DIV/0!</v>
      </c>
      <c r="FB1389" s="192" t="e">
        <f t="shared" si="907"/>
        <v>#DIV/0!</v>
      </c>
      <c r="FC1389" s="192" t="e">
        <f t="shared" si="908"/>
        <v>#DIV/0!</v>
      </c>
      <c r="FD1389" s="192" t="e">
        <f t="shared" si="909"/>
        <v>#DIV/0!</v>
      </c>
      <c r="FE1389" s="193" t="e">
        <f t="shared" si="910"/>
        <v>#DIV/0!</v>
      </c>
      <c r="FF1389" s="194" t="e">
        <f t="shared" si="911"/>
        <v>#DIV/0!</v>
      </c>
    </row>
    <row r="1390" spans="134:162" ht="18" customHeight="1">
      <c r="ED1390" s="135" t="s">
        <v>2517</v>
      </c>
      <c r="EZ1390" s="192" t="e">
        <f t="shared" si="905"/>
        <v>#DIV/0!</v>
      </c>
      <c r="FA1390" s="192" t="e">
        <f t="shared" si="906"/>
        <v>#DIV/0!</v>
      </c>
      <c r="FB1390" s="192" t="e">
        <f t="shared" si="907"/>
        <v>#DIV/0!</v>
      </c>
      <c r="FC1390" s="192" t="e">
        <f t="shared" si="908"/>
        <v>#DIV/0!</v>
      </c>
      <c r="FD1390" s="192" t="e">
        <f t="shared" si="909"/>
        <v>#DIV/0!</v>
      </c>
      <c r="FE1390" s="193" t="e">
        <f t="shared" si="910"/>
        <v>#DIV/0!</v>
      </c>
      <c r="FF1390" s="194" t="e">
        <f t="shared" si="911"/>
        <v>#DIV/0!</v>
      </c>
    </row>
    <row r="1391" spans="134:162" ht="18" customHeight="1">
      <c r="ED1391" s="135" t="s">
        <v>2517</v>
      </c>
      <c r="EZ1391" s="192" t="e">
        <f t="shared" si="905"/>
        <v>#DIV/0!</v>
      </c>
      <c r="FA1391" s="192" t="e">
        <f t="shared" si="906"/>
        <v>#DIV/0!</v>
      </c>
      <c r="FB1391" s="192" t="e">
        <f t="shared" si="907"/>
        <v>#DIV/0!</v>
      </c>
      <c r="FC1391" s="192" t="e">
        <f t="shared" si="908"/>
        <v>#DIV/0!</v>
      </c>
      <c r="FD1391" s="192" t="e">
        <f t="shared" si="909"/>
        <v>#DIV/0!</v>
      </c>
      <c r="FE1391" s="193" t="e">
        <f t="shared" si="910"/>
        <v>#DIV/0!</v>
      </c>
      <c r="FF1391" s="194" t="e">
        <f t="shared" si="911"/>
        <v>#DIV/0!</v>
      </c>
    </row>
    <row r="1392" spans="134:162" ht="18" customHeight="1">
      <c r="ED1392" s="135" t="s">
        <v>2517</v>
      </c>
      <c r="EZ1392" s="192" t="e">
        <f t="shared" si="905"/>
        <v>#DIV/0!</v>
      </c>
      <c r="FA1392" s="192" t="e">
        <f t="shared" si="906"/>
        <v>#DIV/0!</v>
      </c>
      <c r="FB1392" s="192" t="e">
        <f t="shared" si="907"/>
        <v>#DIV/0!</v>
      </c>
      <c r="FC1392" s="192" t="e">
        <f t="shared" si="908"/>
        <v>#DIV/0!</v>
      </c>
      <c r="FD1392" s="192" t="e">
        <f t="shared" si="909"/>
        <v>#DIV/0!</v>
      </c>
      <c r="FE1392" s="193" t="e">
        <f t="shared" si="910"/>
        <v>#DIV/0!</v>
      </c>
      <c r="FF1392" s="194" t="e">
        <f t="shared" si="911"/>
        <v>#DIV/0!</v>
      </c>
    </row>
    <row r="1393" spans="134:162" ht="18" customHeight="1">
      <c r="ED1393" s="135" t="s">
        <v>2517</v>
      </c>
      <c r="EZ1393" s="192" t="e">
        <f t="shared" si="905"/>
        <v>#DIV/0!</v>
      </c>
      <c r="FA1393" s="192" t="e">
        <f t="shared" si="906"/>
        <v>#DIV/0!</v>
      </c>
      <c r="FB1393" s="192" t="e">
        <f t="shared" si="907"/>
        <v>#DIV/0!</v>
      </c>
      <c r="FC1393" s="192" t="e">
        <f t="shared" si="908"/>
        <v>#DIV/0!</v>
      </c>
      <c r="FD1393" s="192" t="e">
        <f t="shared" si="909"/>
        <v>#DIV/0!</v>
      </c>
      <c r="FE1393" s="193" t="e">
        <f t="shared" si="910"/>
        <v>#DIV/0!</v>
      </c>
      <c r="FF1393" s="194" t="e">
        <f t="shared" si="911"/>
        <v>#DIV/0!</v>
      </c>
    </row>
    <row r="1394" spans="134:162" ht="18" customHeight="1">
      <c r="ED1394" s="135" t="s">
        <v>2517</v>
      </c>
      <c r="EZ1394" s="192" t="e">
        <f t="shared" si="905"/>
        <v>#DIV/0!</v>
      </c>
      <c r="FA1394" s="192" t="e">
        <f t="shared" si="906"/>
        <v>#DIV/0!</v>
      </c>
      <c r="FB1394" s="192" t="e">
        <f t="shared" si="907"/>
        <v>#DIV/0!</v>
      </c>
      <c r="FC1394" s="192" t="e">
        <f t="shared" si="908"/>
        <v>#DIV/0!</v>
      </c>
      <c r="FD1394" s="192" t="e">
        <f t="shared" si="909"/>
        <v>#DIV/0!</v>
      </c>
      <c r="FE1394" s="193" t="e">
        <f t="shared" si="910"/>
        <v>#DIV/0!</v>
      </c>
      <c r="FF1394" s="194" t="e">
        <f t="shared" si="911"/>
        <v>#DIV/0!</v>
      </c>
    </row>
    <row r="1395" spans="134:162" ht="18" customHeight="1">
      <c r="ED1395" s="135" t="s">
        <v>2517</v>
      </c>
      <c r="EZ1395" s="192" t="e">
        <f t="shared" si="905"/>
        <v>#DIV/0!</v>
      </c>
      <c r="FA1395" s="192" t="e">
        <f t="shared" si="906"/>
        <v>#DIV/0!</v>
      </c>
      <c r="FB1395" s="192" t="e">
        <f t="shared" si="907"/>
        <v>#DIV/0!</v>
      </c>
      <c r="FC1395" s="192" t="e">
        <f t="shared" si="908"/>
        <v>#DIV/0!</v>
      </c>
      <c r="FD1395" s="192" t="e">
        <f t="shared" si="909"/>
        <v>#DIV/0!</v>
      </c>
      <c r="FE1395" s="193" t="e">
        <f t="shared" si="910"/>
        <v>#DIV/0!</v>
      </c>
      <c r="FF1395" s="194" t="e">
        <f t="shared" si="911"/>
        <v>#DIV/0!</v>
      </c>
    </row>
    <row r="1396" spans="134:162" ht="18" customHeight="1">
      <c r="ED1396" s="135" t="s">
        <v>2517</v>
      </c>
      <c r="EZ1396" s="192" t="e">
        <f t="shared" si="905"/>
        <v>#DIV/0!</v>
      </c>
      <c r="FA1396" s="192" t="e">
        <f t="shared" si="906"/>
        <v>#DIV/0!</v>
      </c>
      <c r="FB1396" s="192" t="e">
        <f t="shared" si="907"/>
        <v>#DIV/0!</v>
      </c>
      <c r="FC1396" s="192" t="e">
        <f t="shared" si="908"/>
        <v>#DIV/0!</v>
      </c>
      <c r="FD1396" s="192" t="e">
        <f t="shared" si="909"/>
        <v>#DIV/0!</v>
      </c>
      <c r="FE1396" s="193" t="e">
        <f t="shared" si="910"/>
        <v>#DIV/0!</v>
      </c>
      <c r="FF1396" s="194" t="e">
        <f t="shared" si="911"/>
        <v>#DIV/0!</v>
      </c>
    </row>
    <row r="1397" spans="134:162" ht="18" customHeight="1">
      <c r="ED1397" s="135" t="s">
        <v>2517</v>
      </c>
      <c r="EZ1397" s="192" t="e">
        <f t="shared" si="905"/>
        <v>#DIV/0!</v>
      </c>
      <c r="FA1397" s="192" t="e">
        <f t="shared" si="906"/>
        <v>#DIV/0!</v>
      </c>
      <c r="FB1397" s="192" t="e">
        <f t="shared" si="907"/>
        <v>#DIV/0!</v>
      </c>
      <c r="FC1397" s="192" t="e">
        <f t="shared" si="908"/>
        <v>#DIV/0!</v>
      </c>
      <c r="FD1397" s="192" t="e">
        <f t="shared" si="909"/>
        <v>#DIV/0!</v>
      </c>
      <c r="FE1397" s="193" t="e">
        <f t="shared" si="910"/>
        <v>#DIV/0!</v>
      </c>
      <c r="FF1397" s="194" t="e">
        <f t="shared" si="911"/>
        <v>#DIV/0!</v>
      </c>
    </row>
    <row r="1398" spans="134:162" ht="18" customHeight="1">
      <c r="ED1398" s="135" t="s">
        <v>2517</v>
      </c>
      <c r="EZ1398" s="192" t="e">
        <f t="shared" si="905"/>
        <v>#DIV/0!</v>
      </c>
      <c r="FA1398" s="192" t="e">
        <f t="shared" si="906"/>
        <v>#DIV/0!</v>
      </c>
      <c r="FB1398" s="192" t="e">
        <f t="shared" si="907"/>
        <v>#DIV/0!</v>
      </c>
      <c r="FC1398" s="192" t="e">
        <f t="shared" si="908"/>
        <v>#DIV/0!</v>
      </c>
      <c r="FD1398" s="192" t="e">
        <f t="shared" si="909"/>
        <v>#DIV/0!</v>
      </c>
      <c r="FE1398" s="193" t="e">
        <f t="shared" si="910"/>
        <v>#DIV/0!</v>
      </c>
      <c r="FF1398" s="194" t="e">
        <f t="shared" si="911"/>
        <v>#DIV/0!</v>
      </c>
    </row>
    <row r="1399" spans="134:162" ht="18" customHeight="1">
      <c r="ED1399" s="135" t="s">
        <v>2517</v>
      </c>
      <c r="EZ1399" s="192" t="e">
        <f t="shared" si="905"/>
        <v>#DIV/0!</v>
      </c>
      <c r="FA1399" s="192" t="e">
        <f t="shared" si="906"/>
        <v>#DIV/0!</v>
      </c>
      <c r="FB1399" s="192" t="e">
        <f t="shared" si="907"/>
        <v>#DIV/0!</v>
      </c>
      <c r="FC1399" s="192" t="e">
        <f t="shared" si="908"/>
        <v>#DIV/0!</v>
      </c>
      <c r="FD1399" s="192" t="e">
        <f t="shared" si="909"/>
        <v>#DIV/0!</v>
      </c>
      <c r="FE1399" s="193" t="e">
        <f t="shared" si="910"/>
        <v>#DIV/0!</v>
      </c>
      <c r="FF1399" s="194" t="e">
        <f t="shared" si="911"/>
        <v>#DIV/0!</v>
      </c>
    </row>
    <row r="1400" spans="134:162" ht="18" customHeight="1">
      <c r="ED1400" s="135" t="s">
        <v>2517</v>
      </c>
      <c r="EZ1400" s="192" t="e">
        <f t="shared" si="905"/>
        <v>#DIV/0!</v>
      </c>
      <c r="FA1400" s="192" t="e">
        <f t="shared" si="906"/>
        <v>#DIV/0!</v>
      </c>
      <c r="FB1400" s="192" t="e">
        <f t="shared" si="907"/>
        <v>#DIV/0!</v>
      </c>
      <c r="FC1400" s="192" t="e">
        <f t="shared" si="908"/>
        <v>#DIV/0!</v>
      </c>
      <c r="FD1400" s="192" t="e">
        <f t="shared" si="909"/>
        <v>#DIV/0!</v>
      </c>
      <c r="FE1400" s="193" t="e">
        <f t="shared" si="910"/>
        <v>#DIV/0!</v>
      </c>
      <c r="FF1400" s="194" t="e">
        <f t="shared" si="911"/>
        <v>#DIV/0!</v>
      </c>
    </row>
    <row r="1401" spans="134:162" ht="18" customHeight="1">
      <c r="ED1401" s="135" t="s">
        <v>2517</v>
      </c>
      <c r="EZ1401" s="192" t="e">
        <f t="shared" si="905"/>
        <v>#DIV/0!</v>
      </c>
      <c r="FA1401" s="192" t="e">
        <f t="shared" si="906"/>
        <v>#DIV/0!</v>
      </c>
      <c r="FB1401" s="192" t="e">
        <f t="shared" si="907"/>
        <v>#DIV/0!</v>
      </c>
      <c r="FC1401" s="192" t="e">
        <f t="shared" si="908"/>
        <v>#DIV/0!</v>
      </c>
      <c r="FD1401" s="192" t="e">
        <f t="shared" si="909"/>
        <v>#DIV/0!</v>
      </c>
      <c r="FE1401" s="193" t="e">
        <f t="shared" si="910"/>
        <v>#DIV/0!</v>
      </c>
      <c r="FF1401" s="194" t="e">
        <f t="shared" si="911"/>
        <v>#DIV/0!</v>
      </c>
    </row>
    <row r="1402" spans="134:162" ht="18" customHeight="1">
      <c r="ED1402" s="135" t="s">
        <v>2517</v>
      </c>
      <c r="EZ1402" s="192" t="e">
        <f t="shared" si="905"/>
        <v>#DIV/0!</v>
      </c>
      <c r="FA1402" s="192" t="e">
        <f t="shared" si="906"/>
        <v>#DIV/0!</v>
      </c>
      <c r="FB1402" s="192" t="e">
        <f t="shared" si="907"/>
        <v>#DIV/0!</v>
      </c>
      <c r="FC1402" s="192" t="e">
        <f t="shared" si="908"/>
        <v>#DIV/0!</v>
      </c>
      <c r="FD1402" s="192" t="e">
        <f t="shared" si="909"/>
        <v>#DIV/0!</v>
      </c>
      <c r="FE1402" s="193" t="e">
        <f t="shared" si="910"/>
        <v>#DIV/0!</v>
      </c>
      <c r="FF1402" s="194" t="e">
        <f t="shared" si="911"/>
        <v>#DIV/0!</v>
      </c>
    </row>
    <row r="1403" spans="134:162" ht="18" customHeight="1">
      <c r="ED1403" s="135" t="s">
        <v>2517</v>
      </c>
      <c r="EZ1403" s="192" t="e">
        <f t="shared" si="905"/>
        <v>#DIV/0!</v>
      </c>
      <c r="FA1403" s="192" t="e">
        <f t="shared" si="906"/>
        <v>#DIV/0!</v>
      </c>
      <c r="FB1403" s="192" t="e">
        <f t="shared" si="907"/>
        <v>#DIV/0!</v>
      </c>
      <c r="FC1403" s="192" t="e">
        <f t="shared" si="908"/>
        <v>#DIV/0!</v>
      </c>
      <c r="FD1403" s="192" t="e">
        <f t="shared" si="909"/>
        <v>#DIV/0!</v>
      </c>
      <c r="FE1403" s="193" t="e">
        <f t="shared" si="910"/>
        <v>#DIV/0!</v>
      </c>
      <c r="FF1403" s="194" t="e">
        <f t="shared" si="911"/>
        <v>#DIV/0!</v>
      </c>
    </row>
    <row r="1404" spans="134:162" ht="18" customHeight="1">
      <c r="ED1404" s="135" t="s">
        <v>2517</v>
      </c>
      <c r="EZ1404" s="192" t="e">
        <f t="shared" si="905"/>
        <v>#DIV/0!</v>
      </c>
      <c r="FA1404" s="192" t="e">
        <f t="shared" si="906"/>
        <v>#DIV/0!</v>
      </c>
      <c r="FB1404" s="192" t="e">
        <f t="shared" si="907"/>
        <v>#DIV/0!</v>
      </c>
      <c r="FC1404" s="192" t="e">
        <f t="shared" si="908"/>
        <v>#DIV/0!</v>
      </c>
      <c r="FD1404" s="192" t="e">
        <f t="shared" si="909"/>
        <v>#DIV/0!</v>
      </c>
      <c r="FE1404" s="193" t="e">
        <f t="shared" si="910"/>
        <v>#DIV/0!</v>
      </c>
      <c r="FF1404" s="194" t="e">
        <f t="shared" si="911"/>
        <v>#DIV/0!</v>
      </c>
    </row>
    <row r="1405" spans="134:162" ht="18" customHeight="1">
      <c r="ED1405" s="135" t="s">
        <v>2517</v>
      </c>
      <c r="EZ1405" s="192" t="e">
        <f t="shared" si="905"/>
        <v>#DIV/0!</v>
      </c>
      <c r="FA1405" s="192" t="e">
        <f t="shared" si="906"/>
        <v>#DIV/0!</v>
      </c>
      <c r="FB1405" s="192" t="e">
        <f t="shared" si="907"/>
        <v>#DIV/0!</v>
      </c>
      <c r="FC1405" s="192" t="e">
        <f t="shared" si="908"/>
        <v>#DIV/0!</v>
      </c>
      <c r="FD1405" s="192" t="e">
        <f t="shared" si="909"/>
        <v>#DIV/0!</v>
      </c>
      <c r="FE1405" s="193" t="e">
        <f t="shared" si="910"/>
        <v>#DIV/0!</v>
      </c>
      <c r="FF1405" s="194" t="e">
        <f t="shared" si="911"/>
        <v>#DIV/0!</v>
      </c>
    </row>
    <row r="1406" spans="134:162" ht="18" customHeight="1">
      <c r="ED1406" s="135" t="s">
        <v>2517</v>
      </c>
      <c r="EZ1406" s="192" t="e">
        <f t="shared" si="905"/>
        <v>#DIV/0!</v>
      </c>
      <c r="FA1406" s="192" t="e">
        <f t="shared" si="906"/>
        <v>#DIV/0!</v>
      </c>
      <c r="FB1406" s="192" t="e">
        <f t="shared" si="907"/>
        <v>#DIV/0!</v>
      </c>
      <c r="FC1406" s="192" t="e">
        <f t="shared" si="908"/>
        <v>#DIV/0!</v>
      </c>
      <c r="FD1406" s="192" t="e">
        <f t="shared" si="909"/>
        <v>#DIV/0!</v>
      </c>
      <c r="FE1406" s="193" t="e">
        <f t="shared" si="910"/>
        <v>#DIV/0!</v>
      </c>
      <c r="FF1406" s="194" t="e">
        <f t="shared" si="911"/>
        <v>#DIV/0!</v>
      </c>
    </row>
    <row r="1407" spans="134:162" ht="18" customHeight="1">
      <c r="ED1407" s="135" t="s">
        <v>2517</v>
      </c>
      <c r="EZ1407" s="192" t="e">
        <f t="shared" si="905"/>
        <v>#DIV/0!</v>
      </c>
      <c r="FA1407" s="192" t="e">
        <f t="shared" si="906"/>
        <v>#DIV/0!</v>
      </c>
      <c r="FB1407" s="192" t="e">
        <f t="shared" si="907"/>
        <v>#DIV/0!</v>
      </c>
      <c r="FC1407" s="192" t="e">
        <f t="shared" si="908"/>
        <v>#DIV/0!</v>
      </c>
      <c r="FD1407" s="192" t="e">
        <f t="shared" si="909"/>
        <v>#DIV/0!</v>
      </c>
      <c r="FE1407" s="193" t="e">
        <f t="shared" si="910"/>
        <v>#DIV/0!</v>
      </c>
      <c r="FF1407" s="194" t="e">
        <f t="shared" si="911"/>
        <v>#DIV/0!</v>
      </c>
    </row>
    <row r="1408" spans="134:162" ht="18" customHeight="1">
      <c r="ED1408" s="135" t="s">
        <v>2517</v>
      </c>
      <c r="EZ1408" s="192" t="e">
        <f t="shared" si="905"/>
        <v>#DIV/0!</v>
      </c>
      <c r="FA1408" s="192" t="e">
        <f t="shared" si="906"/>
        <v>#DIV/0!</v>
      </c>
      <c r="FB1408" s="192" t="e">
        <f t="shared" si="907"/>
        <v>#DIV/0!</v>
      </c>
      <c r="FC1408" s="192" t="e">
        <f t="shared" si="908"/>
        <v>#DIV/0!</v>
      </c>
      <c r="FD1408" s="192" t="e">
        <f t="shared" si="909"/>
        <v>#DIV/0!</v>
      </c>
      <c r="FE1408" s="193" t="e">
        <f t="shared" si="910"/>
        <v>#DIV/0!</v>
      </c>
      <c r="FF1408" s="194" t="e">
        <f t="shared" si="911"/>
        <v>#DIV/0!</v>
      </c>
    </row>
    <row r="1409" spans="134:162" ht="18" customHeight="1">
      <c r="ED1409" s="135" t="s">
        <v>2517</v>
      </c>
      <c r="EZ1409" s="192" t="e">
        <f t="shared" si="905"/>
        <v>#DIV/0!</v>
      </c>
      <c r="FA1409" s="192" t="e">
        <f t="shared" si="906"/>
        <v>#DIV/0!</v>
      </c>
      <c r="FB1409" s="192" t="e">
        <f t="shared" si="907"/>
        <v>#DIV/0!</v>
      </c>
      <c r="FC1409" s="192" t="e">
        <f t="shared" si="908"/>
        <v>#DIV/0!</v>
      </c>
      <c r="FD1409" s="192" t="e">
        <f t="shared" si="909"/>
        <v>#DIV/0!</v>
      </c>
      <c r="FE1409" s="193" t="e">
        <f t="shared" si="910"/>
        <v>#DIV/0!</v>
      </c>
      <c r="FF1409" s="194" t="e">
        <f t="shared" si="911"/>
        <v>#DIV/0!</v>
      </c>
    </row>
    <row r="1410" spans="134:162" ht="18" customHeight="1">
      <c r="ED1410" s="135" t="s">
        <v>2517</v>
      </c>
      <c r="EZ1410" s="192" t="e">
        <f t="shared" si="905"/>
        <v>#DIV/0!</v>
      </c>
      <c r="FA1410" s="192" t="e">
        <f t="shared" si="906"/>
        <v>#DIV/0!</v>
      </c>
      <c r="FB1410" s="192" t="e">
        <f t="shared" si="907"/>
        <v>#DIV/0!</v>
      </c>
      <c r="FC1410" s="192" t="e">
        <f t="shared" si="908"/>
        <v>#DIV/0!</v>
      </c>
      <c r="FD1410" s="192" t="e">
        <f t="shared" si="909"/>
        <v>#DIV/0!</v>
      </c>
      <c r="FE1410" s="193" t="e">
        <f t="shared" si="910"/>
        <v>#DIV/0!</v>
      </c>
      <c r="FF1410" s="194" t="e">
        <f t="shared" si="911"/>
        <v>#DIV/0!</v>
      </c>
    </row>
    <row r="1411" spans="134:162" ht="18" customHeight="1">
      <c r="ED1411" s="135" t="s">
        <v>2517</v>
      </c>
      <c r="EZ1411" s="192" t="e">
        <f t="shared" si="905"/>
        <v>#DIV/0!</v>
      </c>
      <c r="FA1411" s="192" t="e">
        <f t="shared" si="906"/>
        <v>#DIV/0!</v>
      </c>
      <c r="FB1411" s="192" t="e">
        <f t="shared" si="907"/>
        <v>#DIV/0!</v>
      </c>
      <c r="FC1411" s="192" t="e">
        <f t="shared" si="908"/>
        <v>#DIV/0!</v>
      </c>
      <c r="FD1411" s="192" t="e">
        <f t="shared" si="909"/>
        <v>#DIV/0!</v>
      </c>
      <c r="FE1411" s="193" t="e">
        <f t="shared" si="910"/>
        <v>#DIV/0!</v>
      </c>
      <c r="FF1411" s="194" t="e">
        <f t="shared" si="911"/>
        <v>#DIV/0!</v>
      </c>
    </row>
    <row r="1412" spans="134:162" ht="18" customHeight="1">
      <c r="ED1412" s="135" t="s">
        <v>2517</v>
      </c>
      <c r="EZ1412" s="192" t="e">
        <f t="shared" ref="EZ1412:EZ1475" si="912">+(IF($EW1412&lt;$EY1412,((MIN($EY1412,$EW1412)+(DEGREES(ATAN((TAN(RADIANS($EX1412))/((TAN(RADIANS($EV1412))*SIN(RADIANS(ABS($EW1412-$EY1412))))))-(COS(RADIANS(ABS($EW1412-$EY1412)))/SIN(RADIANS(ABS($EW1412-$EY1412)))))))-180)),((MAX($EY1412,$EW1412)-(DEGREES(ATAN((TAN(RADIANS($EX1412))/((TAN(RADIANS($EV1412))*SIN(RADIANS(ABS($EW1412-$EY1412))))))-(COS(RADIANS(ABS($EW1412-$EY1412)))/SIN(RADIANS(ABS($EW1412-$EY1412)))))))-180))))</f>
        <v>#DIV/0!</v>
      </c>
      <c r="FA1412" s="192" t="e">
        <f t="shared" ref="FA1412:FA1475" si="913">IF($EZ1412&gt;0,$EZ1412,360+$EZ1412)</f>
        <v>#DIV/0!</v>
      </c>
      <c r="FB1412" s="192" t="e">
        <f t="shared" ref="FB1412:FB1475" si="914">+ABS(DEGREES(ATAN((COS(RADIANS(ABS($EZ1412+180-(IF($EW1412&gt;$EY1412,MAX($EX1412,$EW1412),MIN($EW1412,$EY1412))))))/(TAN(RADIANS($EV1412)))))))</f>
        <v>#DIV/0!</v>
      </c>
      <c r="FC1412" s="192" t="e">
        <f t="shared" ref="FC1412:FC1475" si="915">+IF(($EZ1412+90)&gt;0,$EZ1412+90,$EZ1412+450)</f>
        <v>#DIV/0!</v>
      </c>
      <c r="FD1412" s="192" t="e">
        <f t="shared" ref="FD1412:FD1475" si="916">-$FB1412+90</f>
        <v>#DIV/0!</v>
      </c>
      <c r="FE1412" s="193" t="e">
        <f t="shared" ref="FE1412:FE1475" si="917">IF(($FA1412&lt;180),$FA1412+180,$FA1412-180)</f>
        <v>#DIV/0!</v>
      </c>
      <c r="FF1412" s="194" t="e">
        <f t="shared" ref="FF1412:FF1475" si="918">-$FB1412+90</f>
        <v>#DIV/0!</v>
      </c>
    </row>
    <row r="1413" spans="134:162" ht="18" customHeight="1">
      <c r="ED1413" s="135" t="s">
        <v>2517</v>
      </c>
      <c r="EZ1413" s="192" t="e">
        <f t="shared" si="912"/>
        <v>#DIV/0!</v>
      </c>
      <c r="FA1413" s="192" t="e">
        <f t="shared" si="913"/>
        <v>#DIV/0!</v>
      </c>
      <c r="FB1413" s="192" t="e">
        <f t="shared" si="914"/>
        <v>#DIV/0!</v>
      </c>
      <c r="FC1413" s="192" t="e">
        <f t="shared" si="915"/>
        <v>#DIV/0!</v>
      </c>
      <c r="FD1413" s="192" t="e">
        <f t="shared" si="916"/>
        <v>#DIV/0!</v>
      </c>
      <c r="FE1413" s="193" t="e">
        <f t="shared" si="917"/>
        <v>#DIV/0!</v>
      </c>
      <c r="FF1413" s="194" t="e">
        <f t="shared" si="918"/>
        <v>#DIV/0!</v>
      </c>
    </row>
    <row r="1414" spans="134:162" ht="18" customHeight="1">
      <c r="ED1414" s="135" t="s">
        <v>2517</v>
      </c>
      <c r="EZ1414" s="192" t="e">
        <f t="shared" si="912"/>
        <v>#DIV/0!</v>
      </c>
      <c r="FA1414" s="192" t="e">
        <f t="shared" si="913"/>
        <v>#DIV/0!</v>
      </c>
      <c r="FB1414" s="192" t="e">
        <f t="shared" si="914"/>
        <v>#DIV/0!</v>
      </c>
      <c r="FC1414" s="192" t="e">
        <f t="shared" si="915"/>
        <v>#DIV/0!</v>
      </c>
      <c r="FD1414" s="192" t="e">
        <f t="shared" si="916"/>
        <v>#DIV/0!</v>
      </c>
      <c r="FE1414" s="193" t="e">
        <f t="shared" si="917"/>
        <v>#DIV/0!</v>
      </c>
      <c r="FF1414" s="194" t="e">
        <f t="shared" si="918"/>
        <v>#DIV/0!</v>
      </c>
    </row>
    <row r="1415" spans="134:162" ht="18" customHeight="1">
      <c r="ED1415" s="135" t="s">
        <v>2517</v>
      </c>
      <c r="EZ1415" s="192" t="e">
        <f t="shared" si="912"/>
        <v>#DIV/0!</v>
      </c>
      <c r="FA1415" s="192" t="e">
        <f t="shared" si="913"/>
        <v>#DIV/0!</v>
      </c>
      <c r="FB1415" s="192" t="e">
        <f t="shared" si="914"/>
        <v>#DIV/0!</v>
      </c>
      <c r="FC1415" s="192" t="e">
        <f t="shared" si="915"/>
        <v>#DIV/0!</v>
      </c>
      <c r="FD1415" s="192" t="e">
        <f t="shared" si="916"/>
        <v>#DIV/0!</v>
      </c>
      <c r="FE1415" s="193" t="e">
        <f t="shared" si="917"/>
        <v>#DIV/0!</v>
      </c>
      <c r="FF1415" s="194" t="e">
        <f t="shared" si="918"/>
        <v>#DIV/0!</v>
      </c>
    </row>
    <row r="1416" spans="134:162" ht="18" customHeight="1">
      <c r="ED1416" s="135" t="s">
        <v>2517</v>
      </c>
      <c r="EZ1416" s="192" t="e">
        <f t="shared" si="912"/>
        <v>#DIV/0!</v>
      </c>
      <c r="FA1416" s="192" t="e">
        <f t="shared" si="913"/>
        <v>#DIV/0!</v>
      </c>
      <c r="FB1416" s="192" t="e">
        <f t="shared" si="914"/>
        <v>#DIV/0!</v>
      </c>
      <c r="FC1416" s="192" t="e">
        <f t="shared" si="915"/>
        <v>#DIV/0!</v>
      </c>
      <c r="FD1416" s="192" t="e">
        <f t="shared" si="916"/>
        <v>#DIV/0!</v>
      </c>
      <c r="FE1416" s="193" t="e">
        <f t="shared" si="917"/>
        <v>#DIV/0!</v>
      </c>
      <c r="FF1416" s="194" t="e">
        <f t="shared" si="918"/>
        <v>#DIV/0!</v>
      </c>
    </row>
    <row r="1417" spans="134:162" ht="18" customHeight="1">
      <c r="ED1417" s="135" t="s">
        <v>2517</v>
      </c>
      <c r="EZ1417" s="192" t="e">
        <f t="shared" si="912"/>
        <v>#DIV/0!</v>
      </c>
      <c r="FA1417" s="192" t="e">
        <f t="shared" si="913"/>
        <v>#DIV/0!</v>
      </c>
      <c r="FB1417" s="192" t="e">
        <f t="shared" si="914"/>
        <v>#DIV/0!</v>
      </c>
      <c r="FC1417" s="192" t="e">
        <f t="shared" si="915"/>
        <v>#DIV/0!</v>
      </c>
      <c r="FD1417" s="192" t="e">
        <f t="shared" si="916"/>
        <v>#DIV/0!</v>
      </c>
      <c r="FE1417" s="193" t="e">
        <f t="shared" si="917"/>
        <v>#DIV/0!</v>
      </c>
      <c r="FF1417" s="194" t="e">
        <f t="shared" si="918"/>
        <v>#DIV/0!</v>
      </c>
    </row>
    <row r="1418" spans="134:162" ht="18" customHeight="1">
      <c r="ED1418" s="135" t="s">
        <v>2517</v>
      </c>
      <c r="EZ1418" s="192" t="e">
        <f t="shared" si="912"/>
        <v>#DIV/0!</v>
      </c>
      <c r="FA1418" s="192" t="e">
        <f t="shared" si="913"/>
        <v>#DIV/0!</v>
      </c>
      <c r="FB1418" s="192" t="e">
        <f t="shared" si="914"/>
        <v>#DIV/0!</v>
      </c>
      <c r="FC1418" s="192" t="e">
        <f t="shared" si="915"/>
        <v>#DIV/0!</v>
      </c>
      <c r="FD1418" s="192" t="e">
        <f t="shared" si="916"/>
        <v>#DIV/0!</v>
      </c>
      <c r="FE1418" s="193" t="e">
        <f t="shared" si="917"/>
        <v>#DIV/0!</v>
      </c>
      <c r="FF1418" s="194" t="e">
        <f t="shared" si="918"/>
        <v>#DIV/0!</v>
      </c>
    </row>
    <row r="1419" spans="134:162" ht="18" customHeight="1">
      <c r="ED1419" s="135" t="s">
        <v>2517</v>
      </c>
      <c r="EZ1419" s="192" t="e">
        <f t="shared" si="912"/>
        <v>#DIV/0!</v>
      </c>
      <c r="FA1419" s="192" t="e">
        <f t="shared" si="913"/>
        <v>#DIV/0!</v>
      </c>
      <c r="FB1419" s="192" t="e">
        <f t="shared" si="914"/>
        <v>#DIV/0!</v>
      </c>
      <c r="FC1419" s="192" t="e">
        <f t="shared" si="915"/>
        <v>#DIV/0!</v>
      </c>
      <c r="FD1419" s="192" t="e">
        <f t="shared" si="916"/>
        <v>#DIV/0!</v>
      </c>
      <c r="FE1419" s="193" t="e">
        <f t="shared" si="917"/>
        <v>#DIV/0!</v>
      </c>
      <c r="FF1419" s="194" t="e">
        <f t="shared" si="918"/>
        <v>#DIV/0!</v>
      </c>
    </row>
    <row r="1420" spans="134:162" ht="18" customHeight="1">
      <c r="ED1420" s="135" t="s">
        <v>2517</v>
      </c>
      <c r="EZ1420" s="192" t="e">
        <f t="shared" si="912"/>
        <v>#DIV/0!</v>
      </c>
      <c r="FA1420" s="192" t="e">
        <f t="shared" si="913"/>
        <v>#DIV/0!</v>
      </c>
      <c r="FB1420" s="192" t="e">
        <f t="shared" si="914"/>
        <v>#DIV/0!</v>
      </c>
      <c r="FC1420" s="192" t="e">
        <f t="shared" si="915"/>
        <v>#DIV/0!</v>
      </c>
      <c r="FD1420" s="192" t="e">
        <f t="shared" si="916"/>
        <v>#DIV/0!</v>
      </c>
      <c r="FE1420" s="193" t="e">
        <f t="shared" si="917"/>
        <v>#DIV/0!</v>
      </c>
      <c r="FF1420" s="194" t="e">
        <f t="shared" si="918"/>
        <v>#DIV/0!</v>
      </c>
    </row>
    <row r="1421" spans="134:162" ht="18" customHeight="1">
      <c r="ED1421" s="135" t="s">
        <v>2517</v>
      </c>
      <c r="EZ1421" s="192" t="e">
        <f t="shared" si="912"/>
        <v>#DIV/0!</v>
      </c>
      <c r="FA1421" s="192" t="e">
        <f t="shared" si="913"/>
        <v>#DIV/0!</v>
      </c>
      <c r="FB1421" s="192" t="e">
        <f t="shared" si="914"/>
        <v>#DIV/0!</v>
      </c>
      <c r="FC1421" s="192" t="e">
        <f t="shared" si="915"/>
        <v>#DIV/0!</v>
      </c>
      <c r="FD1421" s="192" t="e">
        <f t="shared" si="916"/>
        <v>#DIV/0!</v>
      </c>
      <c r="FE1421" s="193" t="e">
        <f t="shared" si="917"/>
        <v>#DIV/0!</v>
      </c>
      <c r="FF1421" s="194" t="e">
        <f t="shared" si="918"/>
        <v>#DIV/0!</v>
      </c>
    </row>
    <row r="1422" spans="134:162" ht="18" customHeight="1">
      <c r="ED1422" s="135" t="s">
        <v>2517</v>
      </c>
      <c r="EZ1422" s="192" t="e">
        <f t="shared" si="912"/>
        <v>#DIV/0!</v>
      </c>
      <c r="FA1422" s="192" t="e">
        <f t="shared" si="913"/>
        <v>#DIV/0!</v>
      </c>
      <c r="FB1422" s="192" t="e">
        <f t="shared" si="914"/>
        <v>#DIV/0!</v>
      </c>
      <c r="FC1422" s="192" t="e">
        <f t="shared" si="915"/>
        <v>#DIV/0!</v>
      </c>
      <c r="FD1422" s="192" t="e">
        <f t="shared" si="916"/>
        <v>#DIV/0!</v>
      </c>
      <c r="FE1422" s="193" t="e">
        <f t="shared" si="917"/>
        <v>#DIV/0!</v>
      </c>
      <c r="FF1422" s="194" t="e">
        <f t="shared" si="918"/>
        <v>#DIV/0!</v>
      </c>
    </row>
    <row r="1423" spans="134:162" ht="18" customHeight="1">
      <c r="ED1423" s="135" t="s">
        <v>2517</v>
      </c>
      <c r="EZ1423" s="192" t="e">
        <f t="shared" si="912"/>
        <v>#DIV/0!</v>
      </c>
      <c r="FA1423" s="192" t="e">
        <f t="shared" si="913"/>
        <v>#DIV/0!</v>
      </c>
      <c r="FB1423" s="192" t="e">
        <f t="shared" si="914"/>
        <v>#DIV/0!</v>
      </c>
      <c r="FC1423" s="192" t="e">
        <f t="shared" si="915"/>
        <v>#DIV/0!</v>
      </c>
      <c r="FD1423" s="192" t="e">
        <f t="shared" si="916"/>
        <v>#DIV/0!</v>
      </c>
      <c r="FE1423" s="193" t="e">
        <f t="shared" si="917"/>
        <v>#DIV/0!</v>
      </c>
      <c r="FF1423" s="194" t="e">
        <f t="shared" si="918"/>
        <v>#DIV/0!</v>
      </c>
    </row>
    <row r="1424" spans="134:162" ht="18" customHeight="1">
      <c r="ED1424" s="135" t="s">
        <v>2517</v>
      </c>
      <c r="EZ1424" s="192" t="e">
        <f t="shared" si="912"/>
        <v>#DIV/0!</v>
      </c>
      <c r="FA1424" s="192" t="e">
        <f t="shared" si="913"/>
        <v>#DIV/0!</v>
      </c>
      <c r="FB1424" s="192" t="e">
        <f t="shared" si="914"/>
        <v>#DIV/0!</v>
      </c>
      <c r="FC1424" s="192" t="e">
        <f t="shared" si="915"/>
        <v>#DIV/0!</v>
      </c>
      <c r="FD1424" s="192" t="e">
        <f t="shared" si="916"/>
        <v>#DIV/0!</v>
      </c>
      <c r="FE1424" s="193" t="e">
        <f t="shared" si="917"/>
        <v>#DIV/0!</v>
      </c>
      <c r="FF1424" s="194" t="e">
        <f t="shared" si="918"/>
        <v>#DIV/0!</v>
      </c>
    </row>
    <row r="1425" spans="134:162" ht="18" customHeight="1">
      <c r="ED1425" s="135" t="s">
        <v>2517</v>
      </c>
      <c r="EZ1425" s="192" t="e">
        <f t="shared" si="912"/>
        <v>#DIV/0!</v>
      </c>
      <c r="FA1425" s="192" t="e">
        <f t="shared" si="913"/>
        <v>#DIV/0!</v>
      </c>
      <c r="FB1425" s="192" t="e">
        <f t="shared" si="914"/>
        <v>#DIV/0!</v>
      </c>
      <c r="FC1425" s="192" t="e">
        <f t="shared" si="915"/>
        <v>#DIV/0!</v>
      </c>
      <c r="FD1425" s="192" t="e">
        <f t="shared" si="916"/>
        <v>#DIV/0!</v>
      </c>
      <c r="FE1425" s="193" t="e">
        <f t="shared" si="917"/>
        <v>#DIV/0!</v>
      </c>
      <c r="FF1425" s="194" t="e">
        <f t="shared" si="918"/>
        <v>#DIV/0!</v>
      </c>
    </row>
    <row r="1426" spans="134:162" ht="18" customHeight="1">
      <c r="ED1426" s="135" t="s">
        <v>2517</v>
      </c>
      <c r="EZ1426" s="192" t="e">
        <f t="shared" si="912"/>
        <v>#DIV/0!</v>
      </c>
      <c r="FA1426" s="192" t="e">
        <f t="shared" si="913"/>
        <v>#DIV/0!</v>
      </c>
      <c r="FB1426" s="192" t="e">
        <f t="shared" si="914"/>
        <v>#DIV/0!</v>
      </c>
      <c r="FC1426" s="192" t="e">
        <f t="shared" si="915"/>
        <v>#DIV/0!</v>
      </c>
      <c r="FD1426" s="192" t="e">
        <f t="shared" si="916"/>
        <v>#DIV/0!</v>
      </c>
      <c r="FE1426" s="193" t="e">
        <f t="shared" si="917"/>
        <v>#DIV/0!</v>
      </c>
      <c r="FF1426" s="194" t="e">
        <f t="shared" si="918"/>
        <v>#DIV/0!</v>
      </c>
    </row>
    <row r="1427" spans="134:162" ht="18" customHeight="1">
      <c r="ED1427" s="135" t="s">
        <v>2517</v>
      </c>
      <c r="EZ1427" s="192" t="e">
        <f t="shared" si="912"/>
        <v>#DIV/0!</v>
      </c>
      <c r="FA1427" s="192" t="e">
        <f t="shared" si="913"/>
        <v>#DIV/0!</v>
      </c>
      <c r="FB1427" s="192" t="e">
        <f t="shared" si="914"/>
        <v>#DIV/0!</v>
      </c>
      <c r="FC1427" s="192" t="e">
        <f t="shared" si="915"/>
        <v>#DIV/0!</v>
      </c>
      <c r="FD1427" s="192" t="e">
        <f t="shared" si="916"/>
        <v>#DIV/0!</v>
      </c>
      <c r="FE1427" s="193" t="e">
        <f t="shared" si="917"/>
        <v>#DIV/0!</v>
      </c>
      <c r="FF1427" s="194" t="e">
        <f t="shared" si="918"/>
        <v>#DIV/0!</v>
      </c>
    </row>
    <row r="1428" spans="134:162" ht="18" customHeight="1">
      <c r="ED1428" s="135" t="s">
        <v>2517</v>
      </c>
      <c r="EZ1428" s="192" t="e">
        <f t="shared" si="912"/>
        <v>#DIV/0!</v>
      </c>
      <c r="FA1428" s="192" t="e">
        <f t="shared" si="913"/>
        <v>#DIV/0!</v>
      </c>
      <c r="FB1428" s="192" t="e">
        <f t="shared" si="914"/>
        <v>#DIV/0!</v>
      </c>
      <c r="FC1428" s="192" t="e">
        <f t="shared" si="915"/>
        <v>#DIV/0!</v>
      </c>
      <c r="FD1428" s="192" t="e">
        <f t="shared" si="916"/>
        <v>#DIV/0!</v>
      </c>
      <c r="FE1428" s="193" t="e">
        <f t="shared" si="917"/>
        <v>#DIV/0!</v>
      </c>
      <c r="FF1428" s="194" t="e">
        <f t="shared" si="918"/>
        <v>#DIV/0!</v>
      </c>
    </row>
    <row r="1429" spans="134:162" ht="18" customHeight="1">
      <c r="ED1429" s="135" t="s">
        <v>2517</v>
      </c>
      <c r="EZ1429" s="192" t="e">
        <f t="shared" si="912"/>
        <v>#DIV/0!</v>
      </c>
      <c r="FA1429" s="192" t="e">
        <f t="shared" si="913"/>
        <v>#DIV/0!</v>
      </c>
      <c r="FB1429" s="192" t="e">
        <f t="shared" si="914"/>
        <v>#DIV/0!</v>
      </c>
      <c r="FC1429" s="192" t="e">
        <f t="shared" si="915"/>
        <v>#DIV/0!</v>
      </c>
      <c r="FD1429" s="192" t="e">
        <f t="shared" si="916"/>
        <v>#DIV/0!</v>
      </c>
      <c r="FE1429" s="193" t="e">
        <f t="shared" si="917"/>
        <v>#DIV/0!</v>
      </c>
      <c r="FF1429" s="194" t="e">
        <f t="shared" si="918"/>
        <v>#DIV/0!</v>
      </c>
    </row>
    <row r="1430" spans="134:162" ht="18" customHeight="1">
      <c r="ED1430" s="135" t="s">
        <v>2517</v>
      </c>
      <c r="EZ1430" s="192" t="e">
        <f t="shared" si="912"/>
        <v>#DIV/0!</v>
      </c>
      <c r="FA1430" s="192" t="e">
        <f t="shared" si="913"/>
        <v>#DIV/0!</v>
      </c>
      <c r="FB1430" s="192" t="e">
        <f t="shared" si="914"/>
        <v>#DIV/0!</v>
      </c>
      <c r="FC1430" s="192" t="e">
        <f t="shared" si="915"/>
        <v>#DIV/0!</v>
      </c>
      <c r="FD1430" s="192" t="e">
        <f t="shared" si="916"/>
        <v>#DIV/0!</v>
      </c>
      <c r="FE1430" s="193" t="e">
        <f t="shared" si="917"/>
        <v>#DIV/0!</v>
      </c>
      <c r="FF1430" s="194" t="e">
        <f t="shared" si="918"/>
        <v>#DIV/0!</v>
      </c>
    </row>
    <row r="1431" spans="134:162" ht="18" customHeight="1">
      <c r="ED1431" s="135" t="s">
        <v>2517</v>
      </c>
      <c r="EZ1431" s="192" t="e">
        <f t="shared" si="912"/>
        <v>#DIV/0!</v>
      </c>
      <c r="FA1431" s="192" t="e">
        <f t="shared" si="913"/>
        <v>#DIV/0!</v>
      </c>
      <c r="FB1431" s="192" t="e">
        <f t="shared" si="914"/>
        <v>#DIV/0!</v>
      </c>
      <c r="FC1431" s="192" t="e">
        <f t="shared" si="915"/>
        <v>#DIV/0!</v>
      </c>
      <c r="FD1431" s="192" t="e">
        <f t="shared" si="916"/>
        <v>#DIV/0!</v>
      </c>
      <c r="FE1431" s="193" t="e">
        <f t="shared" si="917"/>
        <v>#DIV/0!</v>
      </c>
      <c r="FF1431" s="194" t="e">
        <f t="shared" si="918"/>
        <v>#DIV/0!</v>
      </c>
    </row>
    <row r="1432" spans="134:162" ht="18" customHeight="1">
      <c r="ED1432" s="135" t="s">
        <v>2517</v>
      </c>
      <c r="EZ1432" s="192" t="e">
        <f t="shared" si="912"/>
        <v>#DIV/0!</v>
      </c>
      <c r="FA1432" s="192" t="e">
        <f t="shared" si="913"/>
        <v>#DIV/0!</v>
      </c>
      <c r="FB1432" s="192" t="e">
        <f t="shared" si="914"/>
        <v>#DIV/0!</v>
      </c>
      <c r="FC1432" s="192" t="e">
        <f t="shared" si="915"/>
        <v>#DIV/0!</v>
      </c>
      <c r="FD1432" s="192" t="e">
        <f t="shared" si="916"/>
        <v>#DIV/0!</v>
      </c>
      <c r="FE1432" s="193" t="e">
        <f t="shared" si="917"/>
        <v>#DIV/0!</v>
      </c>
      <c r="FF1432" s="194" t="e">
        <f t="shared" si="918"/>
        <v>#DIV/0!</v>
      </c>
    </row>
    <row r="1433" spans="134:162" ht="18" customHeight="1">
      <c r="ED1433" s="135" t="s">
        <v>2517</v>
      </c>
      <c r="EZ1433" s="192" t="e">
        <f t="shared" si="912"/>
        <v>#DIV/0!</v>
      </c>
      <c r="FA1433" s="192" t="e">
        <f t="shared" si="913"/>
        <v>#DIV/0!</v>
      </c>
      <c r="FB1433" s="192" t="e">
        <f t="shared" si="914"/>
        <v>#DIV/0!</v>
      </c>
      <c r="FC1433" s="192" t="e">
        <f t="shared" si="915"/>
        <v>#DIV/0!</v>
      </c>
      <c r="FD1433" s="192" t="e">
        <f t="shared" si="916"/>
        <v>#DIV/0!</v>
      </c>
      <c r="FE1433" s="193" t="e">
        <f t="shared" si="917"/>
        <v>#DIV/0!</v>
      </c>
      <c r="FF1433" s="194" t="e">
        <f t="shared" si="918"/>
        <v>#DIV/0!</v>
      </c>
    </row>
    <row r="1434" spans="134:162" ht="18" customHeight="1">
      <c r="ED1434" s="135" t="s">
        <v>2517</v>
      </c>
      <c r="EZ1434" s="192" t="e">
        <f t="shared" si="912"/>
        <v>#DIV/0!</v>
      </c>
      <c r="FA1434" s="192" t="e">
        <f t="shared" si="913"/>
        <v>#DIV/0!</v>
      </c>
      <c r="FB1434" s="192" t="e">
        <f t="shared" si="914"/>
        <v>#DIV/0!</v>
      </c>
      <c r="FC1434" s="192" t="e">
        <f t="shared" si="915"/>
        <v>#DIV/0!</v>
      </c>
      <c r="FD1434" s="192" t="e">
        <f t="shared" si="916"/>
        <v>#DIV/0!</v>
      </c>
      <c r="FE1434" s="193" t="e">
        <f t="shared" si="917"/>
        <v>#DIV/0!</v>
      </c>
      <c r="FF1434" s="194" t="e">
        <f t="shared" si="918"/>
        <v>#DIV/0!</v>
      </c>
    </row>
    <row r="1435" spans="134:162" ht="18" customHeight="1">
      <c r="ED1435" s="135" t="s">
        <v>2517</v>
      </c>
      <c r="EZ1435" s="192" t="e">
        <f t="shared" si="912"/>
        <v>#DIV/0!</v>
      </c>
      <c r="FA1435" s="192" t="e">
        <f t="shared" si="913"/>
        <v>#DIV/0!</v>
      </c>
      <c r="FB1435" s="192" t="e">
        <f t="shared" si="914"/>
        <v>#DIV/0!</v>
      </c>
      <c r="FC1435" s="192" t="e">
        <f t="shared" si="915"/>
        <v>#DIV/0!</v>
      </c>
      <c r="FD1435" s="192" t="e">
        <f t="shared" si="916"/>
        <v>#DIV/0!</v>
      </c>
      <c r="FE1435" s="193" t="e">
        <f t="shared" si="917"/>
        <v>#DIV/0!</v>
      </c>
      <c r="FF1435" s="194" t="e">
        <f t="shared" si="918"/>
        <v>#DIV/0!</v>
      </c>
    </row>
    <row r="1436" spans="134:162" ht="18" customHeight="1">
      <c r="ED1436" s="135" t="s">
        <v>2517</v>
      </c>
      <c r="EZ1436" s="192" t="e">
        <f t="shared" si="912"/>
        <v>#DIV/0!</v>
      </c>
      <c r="FA1436" s="192" t="e">
        <f t="shared" si="913"/>
        <v>#DIV/0!</v>
      </c>
      <c r="FB1436" s="192" t="e">
        <f t="shared" si="914"/>
        <v>#DIV/0!</v>
      </c>
      <c r="FC1436" s="192" t="e">
        <f t="shared" si="915"/>
        <v>#DIV/0!</v>
      </c>
      <c r="FD1436" s="192" t="e">
        <f t="shared" si="916"/>
        <v>#DIV/0!</v>
      </c>
      <c r="FE1436" s="193" t="e">
        <f t="shared" si="917"/>
        <v>#DIV/0!</v>
      </c>
      <c r="FF1436" s="194" t="e">
        <f t="shared" si="918"/>
        <v>#DIV/0!</v>
      </c>
    </row>
    <row r="1437" spans="134:162" ht="18" customHeight="1">
      <c r="ED1437" s="135" t="s">
        <v>2517</v>
      </c>
      <c r="EZ1437" s="192" t="e">
        <f t="shared" si="912"/>
        <v>#DIV/0!</v>
      </c>
      <c r="FA1437" s="192" t="e">
        <f t="shared" si="913"/>
        <v>#DIV/0!</v>
      </c>
      <c r="FB1437" s="192" t="e">
        <f t="shared" si="914"/>
        <v>#DIV/0!</v>
      </c>
      <c r="FC1437" s="192" t="e">
        <f t="shared" si="915"/>
        <v>#DIV/0!</v>
      </c>
      <c r="FD1437" s="192" t="e">
        <f t="shared" si="916"/>
        <v>#DIV/0!</v>
      </c>
      <c r="FE1437" s="193" t="e">
        <f t="shared" si="917"/>
        <v>#DIV/0!</v>
      </c>
      <c r="FF1437" s="194" t="e">
        <f t="shared" si="918"/>
        <v>#DIV/0!</v>
      </c>
    </row>
    <row r="1438" spans="134:162" ht="18" customHeight="1">
      <c r="ED1438" s="135" t="s">
        <v>2517</v>
      </c>
      <c r="EZ1438" s="192" t="e">
        <f t="shared" si="912"/>
        <v>#DIV/0!</v>
      </c>
      <c r="FA1438" s="192" t="e">
        <f t="shared" si="913"/>
        <v>#DIV/0!</v>
      </c>
      <c r="FB1438" s="192" t="e">
        <f t="shared" si="914"/>
        <v>#DIV/0!</v>
      </c>
      <c r="FC1438" s="192" t="e">
        <f t="shared" si="915"/>
        <v>#DIV/0!</v>
      </c>
      <c r="FD1438" s="192" t="e">
        <f t="shared" si="916"/>
        <v>#DIV/0!</v>
      </c>
      <c r="FE1438" s="193" t="e">
        <f t="shared" si="917"/>
        <v>#DIV/0!</v>
      </c>
      <c r="FF1438" s="194" t="e">
        <f t="shared" si="918"/>
        <v>#DIV/0!</v>
      </c>
    </row>
    <row r="1439" spans="134:162" ht="18" customHeight="1">
      <c r="ED1439" s="135" t="s">
        <v>2517</v>
      </c>
      <c r="EZ1439" s="192" t="e">
        <f t="shared" si="912"/>
        <v>#DIV/0!</v>
      </c>
      <c r="FA1439" s="192" t="e">
        <f t="shared" si="913"/>
        <v>#DIV/0!</v>
      </c>
      <c r="FB1439" s="192" t="e">
        <f t="shared" si="914"/>
        <v>#DIV/0!</v>
      </c>
      <c r="FC1439" s="192" t="e">
        <f t="shared" si="915"/>
        <v>#DIV/0!</v>
      </c>
      <c r="FD1439" s="192" t="e">
        <f t="shared" si="916"/>
        <v>#DIV/0!</v>
      </c>
      <c r="FE1439" s="193" t="e">
        <f t="shared" si="917"/>
        <v>#DIV/0!</v>
      </c>
      <c r="FF1439" s="194" t="e">
        <f t="shared" si="918"/>
        <v>#DIV/0!</v>
      </c>
    </row>
    <row r="1440" spans="134:162" ht="18" customHeight="1">
      <c r="ED1440" s="135" t="s">
        <v>2517</v>
      </c>
      <c r="EZ1440" s="192" t="e">
        <f t="shared" si="912"/>
        <v>#DIV/0!</v>
      </c>
      <c r="FA1440" s="192" t="e">
        <f t="shared" si="913"/>
        <v>#DIV/0!</v>
      </c>
      <c r="FB1440" s="192" t="e">
        <f t="shared" si="914"/>
        <v>#DIV/0!</v>
      </c>
      <c r="FC1440" s="192" t="e">
        <f t="shared" si="915"/>
        <v>#DIV/0!</v>
      </c>
      <c r="FD1440" s="192" t="e">
        <f t="shared" si="916"/>
        <v>#DIV/0!</v>
      </c>
      <c r="FE1440" s="193" t="e">
        <f t="shared" si="917"/>
        <v>#DIV/0!</v>
      </c>
      <c r="FF1440" s="194" t="e">
        <f t="shared" si="918"/>
        <v>#DIV/0!</v>
      </c>
    </row>
    <row r="1441" spans="134:162" ht="18" customHeight="1">
      <c r="ED1441" s="135" t="s">
        <v>2517</v>
      </c>
      <c r="EZ1441" s="192" t="e">
        <f t="shared" si="912"/>
        <v>#DIV/0!</v>
      </c>
      <c r="FA1441" s="192" t="e">
        <f t="shared" si="913"/>
        <v>#DIV/0!</v>
      </c>
      <c r="FB1441" s="192" t="e">
        <f t="shared" si="914"/>
        <v>#DIV/0!</v>
      </c>
      <c r="FC1441" s="192" t="e">
        <f t="shared" si="915"/>
        <v>#DIV/0!</v>
      </c>
      <c r="FD1441" s="192" t="e">
        <f t="shared" si="916"/>
        <v>#DIV/0!</v>
      </c>
      <c r="FE1441" s="193" t="e">
        <f t="shared" si="917"/>
        <v>#DIV/0!</v>
      </c>
      <c r="FF1441" s="194" t="e">
        <f t="shared" si="918"/>
        <v>#DIV/0!</v>
      </c>
    </row>
    <row r="1442" spans="134:162" ht="18" customHeight="1">
      <c r="ED1442" s="135" t="s">
        <v>2517</v>
      </c>
      <c r="EZ1442" s="192" t="e">
        <f t="shared" si="912"/>
        <v>#DIV/0!</v>
      </c>
      <c r="FA1442" s="192" t="e">
        <f t="shared" si="913"/>
        <v>#DIV/0!</v>
      </c>
      <c r="FB1442" s="192" t="e">
        <f t="shared" si="914"/>
        <v>#DIV/0!</v>
      </c>
      <c r="FC1442" s="192" t="e">
        <f t="shared" si="915"/>
        <v>#DIV/0!</v>
      </c>
      <c r="FD1442" s="192" t="e">
        <f t="shared" si="916"/>
        <v>#DIV/0!</v>
      </c>
      <c r="FE1442" s="193" t="e">
        <f t="shared" si="917"/>
        <v>#DIV/0!</v>
      </c>
      <c r="FF1442" s="194" t="e">
        <f t="shared" si="918"/>
        <v>#DIV/0!</v>
      </c>
    </row>
    <row r="1443" spans="134:162" ht="18" customHeight="1">
      <c r="ED1443" s="135" t="s">
        <v>2517</v>
      </c>
      <c r="EZ1443" s="192" t="e">
        <f t="shared" si="912"/>
        <v>#DIV/0!</v>
      </c>
      <c r="FA1443" s="192" t="e">
        <f t="shared" si="913"/>
        <v>#DIV/0!</v>
      </c>
      <c r="FB1443" s="192" t="e">
        <f t="shared" si="914"/>
        <v>#DIV/0!</v>
      </c>
      <c r="FC1443" s="192" t="e">
        <f t="shared" si="915"/>
        <v>#DIV/0!</v>
      </c>
      <c r="FD1443" s="192" t="e">
        <f t="shared" si="916"/>
        <v>#DIV/0!</v>
      </c>
      <c r="FE1443" s="193" t="e">
        <f t="shared" si="917"/>
        <v>#DIV/0!</v>
      </c>
      <c r="FF1443" s="194" t="e">
        <f t="shared" si="918"/>
        <v>#DIV/0!</v>
      </c>
    </row>
    <row r="1444" spans="134:162" ht="18" customHeight="1">
      <c r="ED1444" s="135" t="s">
        <v>2517</v>
      </c>
      <c r="EZ1444" s="192" t="e">
        <f t="shared" si="912"/>
        <v>#DIV/0!</v>
      </c>
      <c r="FA1444" s="192" t="e">
        <f t="shared" si="913"/>
        <v>#DIV/0!</v>
      </c>
      <c r="FB1444" s="192" t="e">
        <f t="shared" si="914"/>
        <v>#DIV/0!</v>
      </c>
      <c r="FC1444" s="192" t="e">
        <f t="shared" si="915"/>
        <v>#DIV/0!</v>
      </c>
      <c r="FD1444" s="192" t="e">
        <f t="shared" si="916"/>
        <v>#DIV/0!</v>
      </c>
      <c r="FE1444" s="193" t="e">
        <f t="shared" si="917"/>
        <v>#DIV/0!</v>
      </c>
      <c r="FF1444" s="194" t="e">
        <f t="shared" si="918"/>
        <v>#DIV/0!</v>
      </c>
    </row>
    <row r="1445" spans="134:162" ht="18" customHeight="1">
      <c r="ED1445" s="135" t="s">
        <v>2517</v>
      </c>
      <c r="EZ1445" s="192" t="e">
        <f t="shared" si="912"/>
        <v>#DIV/0!</v>
      </c>
      <c r="FA1445" s="192" t="e">
        <f t="shared" si="913"/>
        <v>#DIV/0!</v>
      </c>
      <c r="FB1445" s="192" t="e">
        <f t="shared" si="914"/>
        <v>#DIV/0!</v>
      </c>
      <c r="FC1445" s="192" t="e">
        <f t="shared" si="915"/>
        <v>#DIV/0!</v>
      </c>
      <c r="FD1445" s="192" t="e">
        <f t="shared" si="916"/>
        <v>#DIV/0!</v>
      </c>
      <c r="FE1445" s="193" t="e">
        <f t="shared" si="917"/>
        <v>#DIV/0!</v>
      </c>
      <c r="FF1445" s="194" t="e">
        <f t="shared" si="918"/>
        <v>#DIV/0!</v>
      </c>
    </row>
    <row r="1446" spans="134:162" ht="18" customHeight="1">
      <c r="ED1446" s="135" t="s">
        <v>2517</v>
      </c>
      <c r="EZ1446" s="192" t="e">
        <f t="shared" si="912"/>
        <v>#DIV/0!</v>
      </c>
      <c r="FA1446" s="192" t="e">
        <f t="shared" si="913"/>
        <v>#DIV/0!</v>
      </c>
      <c r="FB1446" s="192" t="e">
        <f t="shared" si="914"/>
        <v>#DIV/0!</v>
      </c>
      <c r="FC1446" s="192" t="e">
        <f t="shared" si="915"/>
        <v>#DIV/0!</v>
      </c>
      <c r="FD1446" s="192" t="e">
        <f t="shared" si="916"/>
        <v>#DIV/0!</v>
      </c>
      <c r="FE1446" s="193" t="e">
        <f t="shared" si="917"/>
        <v>#DIV/0!</v>
      </c>
      <c r="FF1446" s="194" t="e">
        <f t="shared" si="918"/>
        <v>#DIV/0!</v>
      </c>
    </row>
    <row r="1447" spans="134:162" ht="18" customHeight="1">
      <c r="ED1447" s="135" t="s">
        <v>2517</v>
      </c>
      <c r="EZ1447" s="192" t="e">
        <f t="shared" si="912"/>
        <v>#DIV/0!</v>
      </c>
      <c r="FA1447" s="192" t="e">
        <f t="shared" si="913"/>
        <v>#DIV/0!</v>
      </c>
      <c r="FB1447" s="192" t="e">
        <f t="shared" si="914"/>
        <v>#DIV/0!</v>
      </c>
      <c r="FC1447" s="192" t="e">
        <f t="shared" si="915"/>
        <v>#DIV/0!</v>
      </c>
      <c r="FD1447" s="192" t="e">
        <f t="shared" si="916"/>
        <v>#DIV/0!</v>
      </c>
      <c r="FE1447" s="193" t="e">
        <f t="shared" si="917"/>
        <v>#DIV/0!</v>
      </c>
      <c r="FF1447" s="194" t="e">
        <f t="shared" si="918"/>
        <v>#DIV/0!</v>
      </c>
    </row>
    <row r="1448" spans="134:162" ht="18" customHeight="1">
      <c r="ED1448" s="135" t="s">
        <v>2517</v>
      </c>
      <c r="EZ1448" s="192" t="e">
        <f t="shared" si="912"/>
        <v>#DIV/0!</v>
      </c>
      <c r="FA1448" s="192" t="e">
        <f t="shared" si="913"/>
        <v>#DIV/0!</v>
      </c>
      <c r="FB1448" s="192" t="e">
        <f t="shared" si="914"/>
        <v>#DIV/0!</v>
      </c>
      <c r="FC1448" s="192" t="e">
        <f t="shared" si="915"/>
        <v>#DIV/0!</v>
      </c>
      <c r="FD1448" s="192" t="e">
        <f t="shared" si="916"/>
        <v>#DIV/0!</v>
      </c>
      <c r="FE1448" s="193" t="e">
        <f t="shared" si="917"/>
        <v>#DIV/0!</v>
      </c>
      <c r="FF1448" s="194" t="e">
        <f t="shared" si="918"/>
        <v>#DIV/0!</v>
      </c>
    </row>
    <row r="1449" spans="134:162" ht="18" customHeight="1">
      <c r="ED1449" s="135" t="s">
        <v>2517</v>
      </c>
      <c r="EZ1449" s="192" t="e">
        <f t="shared" si="912"/>
        <v>#DIV/0!</v>
      </c>
      <c r="FA1449" s="192" t="e">
        <f t="shared" si="913"/>
        <v>#DIV/0!</v>
      </c>
      <c r="FB1449" s="192" t="e">
        <f t="shared" si="914"/>
        <v>#DIV/0!</v>
      </c>
      <c r="FC1449" s="192" t="e">
        <f t="shared" si="915"/>
        <v>#DIV/0!</v>
      </c>
      <c r="FD1449" s="192" t="e">
        <f t="shared" si="916"/>
        <v>#DIV/0!</v>
      </c>
      <c r="FE1449" s="193" t="e">
        <f t="shared" si="917"/>
        <v>#DIV/0!</v>
      </c>
      <c r="FF1449" s="194" t="e">
        <f t="shared" si="918"/>
        <v>#DIV/0!</v>
      </c>
    </row>
    <row r="1450" spans="134:162" ht="18" customHeight="1">
      <c r="ED1450" s="135" t="s">
        <v>2517</v>
      </c>
      <c r="EZ1450" s="192" t="e">
        <f t="shared" si="912"/>
        <v>#DIV/0!</v>
      </c>
      <c r="FA1450" s="192" t="e">
        <f t="shared" si="913"/>
        <v>#DIV/0!</v>
      </c>
      <c r="FB1450" s="192" t="e">
        <f t="shared" si="914"/>
        <v>#DIV/0!</v>
      </c>
      <c r="FC1450" s="192" t="e">
        <f t="shared" si="915"/>
        <v>#DIV/0!</v>
      </c>
      <c r="FD1450" s="192" t="e">
        <f t="shared" si="916"/>
        <v>#DIV/0!</v>
      </c>
      <c r="FE1450" s="193" t="e">
        <f t="shared" si="917"/>
        <v>#DIV/0!</v>
      </c>
      <c r="FF1450" s="194" t="e">
        <f t="shared" si="918"/>
        <v>#DIV/0!</v>
      </c>
    </row>
    <row r="1451" spans="134:162" ht="18" customHeight="1">
      <c r="ED1451" s="135" t="s">
        <v>2517</v>
      </c>
      <c r="EZ1451" s="192" t="e">
        <f t="shared" si="912"/>
        <v>#DIV/0!</v>
      </c>
      <c r="FA1451" s="192" t="e">
        <f t="shared" si="913"/>
        <v>#DIV/0!</v>
      </c>
      <c r="FB1451" s="192" t="e">
        <f t="shared" si="914"/>
        <v>#DIV/0!</v>
      </c>
      <c r="FC1451" s="192" t="e">
        <f t="shared" si="915"/>
        <v>#DIV/0!</v>
      </c>
      <c r="FD1451" s="192" t="e">
        <f t="shared" si="916"/>
        <v>#DIV/0!</v>
      </c>
      <c r="FE1451" s="193" t="e">
        <f t="shared" si="917"/>
        <v>#DIV/0!</v>
      </c>
      <c r="FF1451" s="194" t="e">
        <f t="shared" si="918"/>
        <v>#DIV/0!</v>
      </c>
    </row>
    <row r="1452" spans="134:162" ht="18" customHeight="1">
      <c r="ED1452" s="135" t="s">
        <v>2517</v>
      </c>
      <c r="EZ1452" s="192" t="e">
        <f t="shared" si="912"/>
        <v>#DIV/0!</v>
      </c>
      <c r="FA1452" s="192" t="e">
        <f t="shared" si="913"/>
        <v>#DIV/0!</v>
      </c>
      <c r="FB1452" s="192" t="e">
        <f t="shared" si="914"/>
        <v>#DIV/0!</v>
      </c>
      <c r="FC1452" s="192" t="e">
        <f t="shared" si="915"/>
        <v>#DIV/0!</v>
      </c>
      <c r="FD1452" s="192" t="e">
        <f t="shared" si="916"/>
        <v>#DIV/0!</v>
      </c>
      <c r="FE1452" s="193" t="e">
        <f t="shared" si="917"/>
        <v>#DIV/0!</v>
      </c>
      <c r="FF1452" s="194" t="e">
        <f t="shared" si="918"/>
        <v>#DIV/0!</v>
      </c>
    </row>
    <row r="1453" spans="134:162" ht="18" customHeight="1">
      <c r="ED1453" s="135" t="s">
        <v>2517</v>
      </c>
      <c r="EZ1453" s="192" t="e">
        <f t="shared" si="912"/>
        <v>#DIV/0!</v>
      </c>
      <c r="FA1453" s="192" t="e">
        <f t="shared" si="913"/>
        <v>#DIV/0!</v>
      </c>
      <c r="FB1453" s="192" t="e">
        <f t="shared" si="914"/>
        <v>#DIV/0!</v>
      </c>
      <c r="FC1453" s="192" t="e">
        <f t="shared" si="915"/>
        <v>#DIV/0!</v>
      </c>
      <c r="FD1453" s="192" t="e">
        <f t="shared" si="916"/>
        <v>#DIV/0!</v>
      </c>
      <c r="FE1453" s="193" t="e">
        <f t="shared" si="917"/>
        <v>#DIV/0!</v>
      </c>
      <c r="FF1453" s="194" t="e">
        <f t="shared" si="918"/>
        <v>#DIV/0!</v>
      </c>
    </row>
    <row r="1454" spans="134:162" ht="18" customHeight="1">
      <c r="ED1454" s="135" t="s">
        <v>2517</v>
      </c>
      <c r="EZ1454" s="192" t="e">
        <f t="shared" si="912"/>
        <v>#DIV/0!</v>
      </c>
      <c r="FA1454" s="192" t="e">
        <f t="shared" si="913"/>
        <v>#DIV/0!</v>
      </c>
      <c r="FB1454" s="192" t="e">
        <f t="shared" si="914"/>
        <v>#DIV/0!</v>
      </c>
      <c r="FC1454" s="192" t="e">
        <f t="shared" si="915"/>
        <v>#DIV/0!</v>
      </c>
      <c r="FD1454" s="192" t="e">
        <f t="shared" si="916"/>
        <v>#DIV/0!</v>
      </c>
      <c r="FE1454" s="193" t="e">
        <f t="shared" si="917"/>
        <v>#DIV/0!</v>
      </c>
      <c r="FF1454" s="194" t="e">
        <f t="shared" si="918"/>
        <v>#DIV/0!</v>
      </c>
    </row>
    <row r="1455" spans="134:162" ht="18" customHeight="1">
      <c r="ED1455" s="135" t="s">
        <v>2517</v>
      </c>
      <c r="EZ1455" s="192" t="e">
        <f t="shared" si="912"/>
        <v>#DIV/0!</v>
      </c>
      <c r="FA1455" s="192" t="e">
        <f t="shared" si="913"/>
        <v>#DIV/0!</v>
      </c>
      <c r="FB1455" s="192" t="e">
        <f t="shared" si="914"/>
        <v>#DIV/0!</v>
      </c>
      <c r="FC1455" s="192" t="e">
        <f t="shared" si="915"/>
        <v>#DIV/0!</v>
      </c>
      <c r="FD1455" s="192" t="e">
        <f t="shared" si="916"/>
        <v>#DIV/0!</v>
      </c>
      <c r="FE1455" s="193" t="e">
        <f t="shared" si="917"/>
        <v>#DIV/0!</v>
      </c>
      <c r="FF1455" s="194" t="e">
        <f t="shared" si="918"/>
        <v>#DIV/0!</v>
      </c>
    </row>
    <row r="1456" spans="134:162" ht="18" customHeight="1">
      <c r="ED1456" s="135" t="s">
        <v>2517</v>
      </c>
      <c r="EZ1456" s="192" t="e">
        <f t="shared" si="912"/>
        <v>#DIV/0!</v>
      </c>
      <c r="FA1456" s="192" t="e">
        <f t="shared" si="913"/>
        <v>#DIV/0!</v>
      </c>
      <c r="FB1456" s="192" t="e">
        <f t="shared" si="914"/>
        <v>#DIV/0!</v>
      </c>
      <c r="FC1456" s="192" t="e">
        <f t="shared" si="915"/>
        <v>#DIV/0!</v>
      </c>
      <c r="FD1456" s="192" t="e">
        <f t="shared" si="916"/>
        <v>#DIV/0!</v>
      </c>
      <c r="FE1456" s="193" t="e">
        <f t="shared" si="917"/>
        <v>#DIV/0!</v>
      </c>
      <c r="FF1456" s="194" t="e">
        <f t="shared" si="918"/>
        <v>#DIV/0!</v>
      </c>
    </row>
    <row r="1457" spans="134:162" ht="18" customHeight="1">
      <c r="ED1457" s="135" t="s">
        <v>2517</v>
      </c>
      <c r="EZ1457" s="192" t="e">
        <f t="shared" si="912"/>
        <v>#DIV/0!</v>
      </c>
      <c r="FA1457" s="192" t="e">
        <f t="shared" si="913"/>
        <v>#DIV/0!</v>
      </c>
      <c r="FB1457" s="192" t="e">
        <f t="shared" si="914"/>
        <v>#DIV/0!</v>
      </c>
      <c r="FC1457" s="192" t="e">
        <f t="shared" si="915"/>
        <v>#DIV/0!</v>
      </c>
      <c r="FD1457" s="192" t="e">
        <f t="shared" si="916"/>
        <v>#DIV/0!</v>
      </c>
      <c r="FE1457" s="193" t="e">
        <f t="shared" si="917"/>
        <v>#DIV/0!</v>
      </c>
      <c r="FF1457" s="194" t="e">
        <f t="shared" si="918"/>
        <v>#DIV/0!</v>
      </c>
    </row>
    <row r="1458" spans="134:162" ht="18" customHeight="1">
      <c r="ED1458" s="135" t="s">
        <v>2517</v>
      </c>
      <c r="EZ1458" s="192" t="e">
        <f t="shared" si="912"/>
        <v>#DIV/0!</v>
      </c>
      <c r="FA1458" s="192" t="e">
        <f t="shared" si="913"/>
        <v>#DIV/0!</v>
      </c>
      <c r="FB1458" s="192" t="e">
        <f t="shared" si="914"/>
        <v>#DIV/0!</v>
      </c>
      <c r="FC1458" s="192" t="e">
        <f t="shared" si="915"/>
        <v>#DIV/0!</v>
      </c>
      <c r="FD1458" s="192" t="e">
        <f t="shared" si="916"/>
        <v>#DIV/0!</v>
      </c>
      <c r="FE1458" s="193" t="e">
        <f t="shared" si="917"/>
        <v>#DIV/0!</v>
      </c>
      <c r="FF1458" s="194" t="e">
        <f t="shared" si="918"/>
        <v>#DIV/0!</v>
      </c>
    </row>
    <row r="1459" spans="134:162" ht="18" customHeight="1">
      <c r="ED1459" s="135" t="s">
        <v>2517</v>
      </c>
      <c r="EZ1459" s="192" t="e">
        <f t="shared" si="912"/>
        <v>#DIV/0!</v>
      </c>
      <c r="FA1459" s="192" t="e">
        <f t="shared" si="913"/>
        <v>#DIV/0!</v>
      </c>
      <c r="FB1459" s="192" t="e">
        <f t="shared" si="914"/>
        <v>#DIV/0!</v>
      </c>
      <c r="FC1459" s="192" t="e">
        <f t="shared" si="915"/>
        <v>#DIV/0!</v>
      </c>
      <c r="FD1459" s="192" t="e">
        <f t="shared" si="916"/>
        <v>#DIV/0!</v>
      </c>
      <c r="FE1459" s="193" t="e">
        <f t="shared" si="917"/>
        <v>#DIV/0!</v>
      </c>
      <c r="FF1459" s="194" t="e">
        <f t="shared" si="918"/>
        <v>#DIV/0!</v>
      </c>
    </row>
    <row r="1460" spans="134:162" ht="18" customHeight="1">
      <c r="ED1460" s="135" t="s">
        <v>2517</v>
      </c>
      <c r="EZ1460" s="192" t="e">
        <f t="shared" si="912"/>
        <v>#DIV/0!</v>
      </c>
      <c r="FA1460" s="192" t="e">
        <f t="shared" si="913"/>
        <v>#DIV/0!</v>
      </c>
      <c r="FB1460" s="192" t="e">
        <f t="shared" si="914"/>
        <v>#DIV/0!</v>
      </c>
      <c r="FC1460" s="192" t="e">
        <f t="shared" si="915"/>
        <v>#DIV/0!</v>
      </c>
      <c r="FD1460" s="192" t="e">
        <f t="shared" si="916"/>
        <v>#DIV/0!</v>
      </c>
      <c r="FE1460" s="193" t="e">
        <f t="shared" si="917"/>
        <v>#DIV/0!</v>
      </c>
      <c r="FF1460" s="194" t="e">
        <f t="shared" si="918"/>
        <v>#DIV/0!</v>
      </c>
    </row>
    <row r="1461" spans="134:162" ht="18" customHeight="1">
      <c r="ED1461" s="135" t="s">
        <v>2517</v>
      </c>
      <c r="EZ1461" s="192" t="e">
        <f t="shared" si="912"/>
        <v>#DIV/0!</v>
      </c>
      <c r="FA1461" s="192" t="e">
        <f t="shared" si="913"/>
        <v>#DIV/0!</v>
      </c>
      <c r="FB1461" s="192" t="e">
        <f t="shared" si="914"/>
        <v>#DIV/0!</v>
      </c>
      <c r="FC1461" s="192" t="e">
        <f t="shared" si="915"/>
        <v>#DIV/0!</v>
      </c>
      <c r="FD1461" s="192" t="e">
        <f t="shared" si="916"/>
        <v>#DIV/0!</v>
      </c>
      <c r="FE1461" s="193" t="e">
        <f t="shared" si="917"/>
        <v>#DIV/0!</v>
      </c>
      <c r="FF1461" s="194" t="e">
        <f t="shared" si="918"/>
        <v>#DIV/0!</v>
      </c>
    </row>
    <row r="1462" spans="134:162" ht="18" customHeight="1">
      <c r="ED1462" s="135" t="s">
        <v>2517</v>
      </c>
      <c r="EZ1462" s="192" t="e">
        <f t="shared" si="912"/>
        <v>#DIV/0!</v>
      </c>
      <c r="FA1462" s="192" t="e">
        <f t="shared" si="913"/>
        <v>#DIV/0!</v>
      </c>
      <c r="FB1462" s="192" t="e">
        <f t="shared" si="914"/>
        <v>#DIV/0!</v>
      </c>
      <c r="FC1462" s="192" t="e">
        <f t="shared" si="915"/>
        <v>#DIV/0!</v>
      </c>
      <c r="FD1462" s="192" t="e">
        <f t="shared" si="916"/>
        <v>#DIV/0!</v>
      </c>
      <c r="FE1462" s="193" t="e">
        <f t="shared" si="917"/>
        <v>#DIV/0!</v>
      </c>
      <c r="FF1462" s="194" t="e">
        <f t="shared" si="918"/>
        <v>#DIV/0!</v>
      </c>
    </row>
    <row r="1463" spans="134:162" ht="18" customHeight="1">
      <c r="ED1463" s="135" t="s">
        <v>2517</v>
      </c>
      <c r="EZ1463" s="192" t="e">
        <f t="shared" si="912"/>
        <v>#DIV/0!</v>
      </c>
      <c r="FA1463" s="192" t="e">
        <f t="shared" si="913"/>
        <v>#DIV/0!</v>
      </c>
      <c r="FB1463" s="192" t="e">
        <f t="shared" si="914"/>
        <v>#DIV/0!</v>
      </c>
      <c r="FC1463" s="192" t="e">
        <f t="shared" si="915"/>
        <v>#DIV/0!</v>
      </c>
      <c r="FD1463" s="192" t="e">
        <f t="shared" si="916"/>
        <v>#DIV/0!</v>
      </c>
      <c r="FE1463" s="193" t="e">
        <f t="shared" si="917"/>
        <v>#DIV/0!</v>
      </c>
      <c r="FF1463" s="194" t="e">
        <f t="shared" si="918"/>
        <v>#DIV/0!</v>
      </c>
    </row>
    <row r="1464" spans="134:162" ht="18" customHeight="1">
      <c r="ED1464" s="135" t="s">
        <v>2517</v>
      </c>
      <c r="EZ1464" s="192" t="e">
        <f t="shared" si="912"/>
        <v>#DIV/0!</v>
      </c>
      <c r="FA1464" s="192" t="e">
        <f t="shared" si="913"/>
        <v>#DIV/0!</v>
      </c>
      <c r="FB1464" s="192" t="e">
        <f t="shared" si="914"/>
        <v>#DIV/0!</v>
      </c>
      <c r="FC1464" s="192" t="e">
        <f t="shared" si="915"/>
        <v>#DIV/0!</v>
      </c>
      <c r="FD1464" s="192" t="e">
        <f t="shared" si="916"/>
        <v>#DIV/0!</v>
      </c>
      <c r="FE1464" s="193" t="e">
        <f t="shared" si="917"/>
        <v>#DIV/0!</v>
      </c>
      <c r="FF1464" s="194" t="e">
        <f t="shared" si="918"/>
        <v>#DIV/0!</v>
      </c>
    </row>
    <row r="1465" spans="134:162" ht="18" customHeight="1">
      <c r="ED1465" s="135" t="s">
        <v>2517</v>
      </c>
      <c r="EZ1465" s="192" t="e">
        <f t="shared" si="912"/>
        <v>#DIV/0!</v>
      </c>
      <c r="FA1465" s="192" t="e">
        <f t="shared" si="913"/>
        <v>#DIV/0!</v>
      </c>
      <c r="FB1465" s="192" t="e">
        <f t="shared" si="914"/>
        <v>#DIV/0!</v>
      </c>
      <c r="FC1465" s="192" t="e">
        <f t="shared" si="915"/>
        <v>#DIV/0!</v>
      </c>
      <c r="FD1465" s="192" t="e">
        <f t="shared" si="916"/>
        <v>#DIV/0!</v>
      </c>
      <c r="FE1465" s="193" t="e">
        <f t="shared" si="917"/>
        <v>#DIV/0!</v>
      </c>
      <c r="FF1465" s="194" t="e">
        <f t="shared" si="918"/>
        <v>#DIV/0!</v>
      </c>
    </row>
    <row r="1466" spans="134:162" ht="18" customHeight="1">
      <c r="ED1466" s="135" t="s">
        <v>2517</v>
      </c>
      <c r="EZ1466" s="192" t="e">
        <f t="shared" si="912"/>
        <v>#DIV/0!</v>
      </c>
      <c r="FA1466" s="192" t="e">
        <f t="shared" si="913"/>
        <v>#DIV/0!</v>
      </c>
      <c r="FB1466" s="192" t="e">
        <f t="shared" si="914"/>
        <v>#DIV/0!</v>
      </c>
      <c r="FC1466" s="192" t="e">
        <f t="shared" si="915"/>
        <v>#DIV/0!</v>
      </c>
      <c r="FD1466" s="192" t="e">
        <f t="shared" si="916"/>
        <v>#DIV/0!</v>
      </c>
      <c r="FE1466" s="193" t="e">
        <f t="shared" si="917"/>
        <v>#DIV/0!</v>
      </c>
      <c r="FF1466" s="194" t="e">
        <f t="shared" si="918"/>
        <v>#DIV/0!</v>
      </c>
    </row>
    <row r="1467" spans="134:162" ht="18" customHeight="1">
      <c r="ED1467" s="135" t="s">
        <v>2517</v>
      </c>
      <c r="EZ1467" s="192" t="e">
        <f t="shared" si="912"/>
        <v>#DIV/0!</v>
      </c>
      <c r="FA1467" s="192" t="e">
        <f t="shared" si="913"/>
        <v>#DIV/0!</v>
      </c>
      <c r="FB1467" s="192" t="e">
        <f t="shared" si="914"/>
        <v>#DIV/0!</v>
      </c>
      <c r="FC1467" s="192" t="e">
        <f t="shared" si="915"/>
        <v>#DIV/0!</v>
      </c>
      <c r="FD1467" s="192" t="e">
        <f t="shared" si="916"/>
        <v>#DIV/0!</v>
      </c>
      <c r="FE1467" s="193" t="e">
        <f t="shared" si="917"/>
        <v>#DIV/0!</v>
      </c>
      <c r="FF1467" s="194" t="e">
        <f t="shared" si="918"/>
        <v>#DIV/0!</v>
      </c>
    </row>
    <row r="1468" spans="134:162" ht="18" customHeight="1">
      <c r="ED1468" s="135" t="s">
        <v>2517</v>
      </c>
      <c r="EZ1468" s="192" t="e">
        <f t="shared" si="912"/>
        <v>#DIV/0!</v>
      </c>
      <c r="FA1468" s="192" t="e">
        <f t="shared" si="913"/>
        <v>#DIV/0!</v>
      </c>
      <c r="FB1468" s="192" t="e">
        <f t="shared" si="914"/>
        <v>#DIV/0!</v>
      </c>
      <c r="FC1468" s="192" t="e">
        <f t="shared" si="915"/>
        <v>#DIV/0!</v>
      </c>
      <c r="FD1468" s="192" t="e">
        <f t="shared" si="916"/>
        <v>#DIV/0!</v>
      </c>
      <c r="FE1468" s="193" t="e">
        <f t="shared" si="917"/>
        <v>#DIV/0!</v>
      </c>
      <c r="FF1468" s="194" t="e">
        <f t="shared" si="918"/>
        <v>#DIV/0!</v>
      </c>
    </row>
    <row r="1469" spans="134:162" ht="18" customHeight="1">
      <c r="ED1469" s="135" t="s">
        <v>2517</v>
      </c>
      <c r="EZ1469" s="192" t="e">
        <f t="shared" si="912"/>
        <v>#DIV/0!</v>
      </c>
      <c r="FA1469" s="192" t="e">
        <f t="shared" si="913"/>
        <v>#DIV/0!</v>
      </c>
      <c r="FB1469" s="192" t="e">
        <f t="shared" si="914"/>
        <v>#DIV/0!</v>
      </c>
      <c r="FC1469" s="192" t="e">
        <f t="shared" si="915"/>
        <v>#DIV/0!</v>
      </c>
      <c r="FD1469" s="192" t="e">
        <f t="shared" si="916"/>
        <v>#DIV/0!</v>
      </c>
      <c r="FE1469" s="193" t="e">
        <f t="shared" si="917"/>
        <v>#DIV/0!</v>
      </c>
      <c r="FF1469" s="194" t="e">
        <f t="shared" si="918"/>
        <v>#DIV/0!</v>
      </c>
    </row>
    <row r="1470" spans="134:162" ht="18" customHeight="1">
      <c r="ED1470" s="135" t="s">
        <v>2517</v>
      </c>
      <c r="EZ1470" s="192" t="e">
        <f t="shared" si="912"/>
        <v>#DIV/0!</v>
      </c>
      <c r="FA1470" s="192" t="e">
        <f t="shared" si="913"/>
        <v>#DIV/0!</v>
      </c>
      <c r="FB1470" s="192" t="e">
        <f t="shared" si="914"/>
        <v>#DIV/0!</v>
      </c>
      <c r="FC1470" s="192" t="e">
        <f t="shared" si="915"/>
        <v>#DIV/0!</v>
      </c>
      <c r="FD1470" s="192" t="e">
        <f t="shared" si="916"/>
        <v>#DIV/0!</v>
      </c>
      <c r="FE1470" s="193" t="e">
        <f t="shared" si="917"/>
        <v>#DIV/0!</v>
      </c>
      <c r="FF1470" s="194" t="e">
        <f t="shared" si="918"/>
        <v>#DIV/0!</v>
      </c>
    </row>
    <row r="1471" spans="134:162" ht="18" customHeight="1">
      <c r="ED1471" s="135" t="s">
        <v>2517</v>
      </c>
      <c r="EZ1471" s="192" t="e">
        <f t="shared" si="912"/>
        <v>#DIV/0!</v>
      </c>
      <c r="FA1471" s="192" t="e">
        <f t="shared" si="913"/>
        <v>#DIV/0!</v>
      </c>
      <c r="FB1471" s="192" t="e">
        <f t="shared" si="914"/>
        <v>#DIV/0!</v>
      </c>
      <c r="FC1471" s="192" t="e">
        <f t="shared" si="915"/>
        <v>#DIV/0!</v>
      </c>
      <c r="FD1471" s="192" t="e">
        <f t="shared" si="916"/>
        <v>#DIV/0!</v>
      </c>
      <c r="FE1471" s="193" t="e">
        <f t="shared" si="917"/>
        <v>#DIV/0!</v>
      </c>
      <c r="FF1471" s="194" t="e">
        <f t="shared" si="918"/>
        <v>#DIV/0!</v>
      </c>
    </row>
    <row r="1472" spans="134:162" ht="18" customHeight="1">
      <c r="ED1472" s="135" t="s">
        <v>2517</v>
      </c>
      <c r="EZ1472" s="192" t="e">
        <f t="shared" si="912"/>
        <v>#DIV/0!</v>
      </c>
      <c r="FA1472" s="192" t="e">
        <f t="shared" si="913"/>
        <v>#DIV/0!</v>
      </c>
      <c r="FB1472" s="192" t="e">
        <f t="shared" si="914"/>
        <v>#DIV/0!</v>
      </c>
      <c r="FC1472" s="192" t="e">
        <f t="shared" si="915"/>
        <v>#DIV/0!</v>
      </c>
      <c r="FD1472" s="192" t="e">
        <f t="shared" si="916"/>
        <v>#DIV/0!</v>
      </c>
      <c r="FE1472" s="193" t="e">
        <f t="shared" si="917"/>
        <v>#DIV/0!</v>
      </c>
      <c r="FF1472" s="194" t="e">
        <f t="shared" si="918"/>
        <v>#DIV/0!</v>
      </c>
    </row>
    <row r="1473" spans="134:162" ht="18" customHeight="1">
      <c r="ED1473" s="135" t="s">
        <v>2517</v>
      </c>
      <c r="EZ1473" s="192" t="e">
        <f t="shared" si="912"/>
        <v>#DIV/0!</v>
      </c>
      <c r="FA1473" s="192" t="e">
        <f t="shared" si="913"/>
        <v>#DIV/0!</v>
      </c>
      <c r="FB1473" s="192" t="e">
        <f t="shared" si="914"/>
        <v>#DIV/0!</v>
      </c>
      <c r="FC1473" s="192" t="e">
        <f t="shared" si="915"/>
        <v>#DIV/0!</v>
      </c>
      <c r="FD1473" s="192" t="e">
        <f t="shared" si="916"/>
        <v>#DIV/0!</v>
      </c>
      <c r="FE1473" s="193" t="e">
        <f t="shared" si="917"/>
        <v>#DIV/0!</v>
      </c>
      <c r="FF1473" s="194" t="e">
        <f t="shared" si="918"/>
        <v>#DIV/0!</v>
      </c>
    </row>
    <row r="1474" spans="134:162" ht="18" customHeight="1">
      <c r="ED1474" s="135" t="s">
        <v>2517</v>
      </c>
      <c r="EZ1474" s="192" t="e">
        <f t="shared" si="912"/>
        <v>#DIV/0!</v>
      </c>
      <c r="FA1474" s="192" t="e">
        <f t="shared" si="913"/>
        <v>#DIV/0!</v>
      </c>
      <c r="FB1474" s="192" t="e">
        <f t="shared" si="914"/>
        <v>#DIV/0!</v>
      </c>
      <c r="FC1474" s="192" t="e">
        <f t="shared" si="915"/>
        <v>#DIV/0!</v>
      </c>
      <c r="FD1474" s="192" t="e">
        <f t="shared" si="916"/>
        <v>#DIV/0!</v>
      </c>
      <c r="FE1474" s="193" t="e">
        <f t="shared" si="917"/>
        <v>#DIV/0!</v>
      </c>
      <c r="FF1474" s="194" t="e">
        <f t="shared" si="918"/>
        <v>#DIV/0!</v>
      </c>
    </row>
    <row r="1475" spans="134:162" ht="18" customHeight="1">
      <c r="ED1475" s="135" t="s">
        <v>2517</v>
      </c>
      <c r="EZ1475" s="192" t="e">
        <f t="shared" si="912"/>
        <v>#DIV/0!</v>
      </c>
      <c r="FA1475" s="192" t="e">
        <f t="shared" si="913"/>
        <v>#DIV/0!</v>
      </c>
      <c r="FB1475" s="192" t="e">
        <f t="shared" si="914"/>
        <v>#DIV/0!</v>
      </c>
      <c r="FC1475" s="192" t="e">
        <f t="shared" si="915"/>
        <v>#DIV/0!</v>
      </c>
      <c r="FD1475" s="192" t="e">
        <f t="shared" si="916"/>
        <v>#DIV/0!</v>
      </c>
      <c r="FE1475" s="193" t="e">
        <f t="shared" si="917"/>
        <v>#DIV/0!</v>
      </c>
      <c r="FF1475" s="194" t="e">
        <f t="shared" si="918"/>
        <v>#DIV/0!</v>
      </c>
    </row>
    <row r="1476" spans="134:162" ht="18" customHeight="1">
      <c r="ED1476" s="135" t="s">
        <v>2517</v>
      </c>
      <c r="EZ1476" s="192" t="e">
        <f t="shared" ref="EZ1476:EZ1539" si="919">+(IF($EW1476&lt;$EY1476,((MIN($EY1476,$EW1476)+(DEGREES(ATAN((TAN(RADIANS($EX1476))/((TAN(RADIANS($EV1476))*SIN(RADIANS(ABS($EW1476-$EY1476))))))-(COS(RADIANS(ABS($EW1476-$EY1476)))/SIN(RADIANS(ABS($EW1476-$EY1476)))))))-180)),((MAX($EY1476,$EW1476)-(DEGREES(ATAN((TAN(RADIANS($EX1476))/((TAN(RADIANS($EV1476))*SIN(RADIANS(ABS($EW1476-$EY1476))))))-(COS(RADIANS(ABS($EW1476-$EY1476)))/SIN(RADIANS(ABS($EW1476-$EY1476)))))))-180))))</f>
        <v>#DIV/0!</v>
      </c>
      <c r="FA1476" s="192" t="e">
        <f t="shared" ref="FA1476:FA1539" si="920">IF($EZ1476&gt;0,$EZ1476,360+$EZ1476)</f>
        <v>#DIV/0!</v>
      </c>
      <c r="FB1476" s="192" t="e">
        <f t="shared" ref="FB1476:FB1539" si="921">+ABS(DEGREES(ATAN((COS(RADIANS(ABS($EZ1476+180-(IF($EW1476&gt;$EY1476,MAX($EX1476,$EW1476),MIN($EW1476,$EY1476))))))/(TAN(RADIANS($EV1476)))))))</f>
        <v>#DIV/0!</v>
      </c>
      <c r="FC1476" s="192" t="e">
        <f t="shared" ref="FC1476:FC1539" si="922">+IF(($EZ1476+90)&gt;0,$EZ1476+90,$EZ1476+450)</f>
        <v>#DIV/0!</v>
      </c>
      <c r="FD1476" s="192" t="e">
        <f t="shared" ref="FD1476:FD1539" si="923">-$FB1476+90</f>
        <v>#DIV/0!</v>
      </c>
      <c r="FE1476" s="193" t="e">
        <f t="shared" ref="FE1476:FE1539" si="924">IF(($FA1476&lt;180),$FA1476+180,$FA1476-180)</f>
        <v>#DIV/0!</v>
      </c>
      <c r="FF1476" s="194" t="e">
        <f t="shared" ref="FF1476:FF1539" si="925">-$FB1476+90</f>
        <v>#DIV/0!</v>
      </c>
    </row>
    <row r="1477" spans="134:162" ht="18" customHeight="1">
      <c r="ED1477" s="135" t="s">
        <v>2517</v>
      </c>
      <c r="EZ1477" s="192" t="e">
        <f t="shared" si="919"/>
        <v>#DIV/0!</v>
      </c>
      <c r="FA1477" s="192" t="e">
        <f t="shared" si="920"/>
        <v>#DIV/0!</v>
      </c>
      <c r="FB1477" s="192" t="e">
        <f t="shared" si="921"/>
        <v>#DIV/0!</v>
      </c>
      <c r="FC1477" s="192" t="e">
        <f t="shared" si="922"/>
        <v>#DIV/0!</v>
      </c>
      <c r="FD1477" s="192" t="e">
        <f t="shared" si="923"/>
        <v>#DIV/0!</v>
      </c>
      <c r="FE1477" s="193" t="e">
        <f t="shared" si="924"/>
        <v>#DIV/0!</v>
      </c>
      <c r="FF1477" s="194" t="e">
        <f t="shared" si="925"/>
        <v>#DIV/0!</v>
      </c>
    </row>
    <row r="1478" spans="134:162" ht="18" customHeight="1">
      <c r="ED1478" s="135" t="s">
        <v>2517</v>
      </c>
      <c r="EZ1478" s="192" t="e">
        <f t="shared" si="919"/>
        <v>#DIV/0!</v>
      </c>
      <c r="FA1478" s="192" t="e">
        <f t="shared" si="920"/>
        <v>#DIV/0!</v>
      </c>
      <c r="FB1478" s="192" t="e">
        <f t="shared" si="921"/>
        <v>#DIV/0!</v>
      </c>
      <c r="FC1478" s="192" t="e">
        <f t="shared" si="922"/>
        <v>#DIV/0!</v>
      </c>
      <c r="FD1478" s="192" t="e">
        <f t="shared" si="923"/>
        <v>#DIV/0!</v>
      </c>
      <c r="FE1478" s="193" t="e">
        <f t="shared" si="924"/>
        <v>#DIV/0!</v>
      </c>
      <c r="FF1478" s="194" t="e">
        <f t="shared" si="925"/>
        <v>#DIV/0!</v>
      </c>
    </row>
    <row r="1479" spans="134:162" ht="18" customHeight="1">
      <c r="ED1479" s="135" t="s">
        <v>2517</v>
      </c>
      <c r="EZ1479" s="192" t="e">
        <f t="shared" si="919"/>
        <v>#DIV/0!</v>
      </c>
      <c r="FA1479" s="192" t="e">
        <f t="shared" si="920"/>
        <v>#DIV/0!</v>
      </c>
      <c r="FB1479" s="192" t="e">
        <f t="shared" si="921"/>
        <v>#DIV/0!</v>
      </c>
      <c r="FC1479" s="192" t="e">
        <f t="shared" si="922"/>
        <v>#DIV/0!</v>
      </c>
      <c r="FD1479" s="192" t="e">
        <f t="shared" si="923"/>
        <v>#DIV/0!</v>
      </c>
      <c r="FE1479" s="193" t="e">
        <f t="shared" si="924"/>
        <v>#DIV/0!</v>
      </c>
      <c r="FF1479" s="194" t="e">
        <f t="shared" si="925"/>
        <v>#DIV/0!</v>
      </c>
    </row>
    <row r="1480" spans="134:162" ht="18" customHeight="1">
      <c r="ED1480" s="135" t="s">
        <v>2517</v>
      </c>
      <c r="EZ1480" s="192" t="e">
        <f t="shared" si="919"/>
        <v>#DIV/0!</v>
      </c>
      <c r="FA1480" s="192" t="e">
        <f t="shared" si="920"/>
        <v>#DIV/0!</v>
      </c>
      <c r="FB1480" s="192" t="e">
        <f t="shared" si="921"/>
        <v>#DIV/0!</v>
      </c>
      <c r="FC1480" s="192" t="e">
        <f t="shared" si="922"/>
        <v>#DIV/0!</v>
      </c>
      <c r="FD1480" s="192" t="e">
        <f t="shared" si="923"/>
        <v>#DIV/0!</v>
      </c>
      <c r="FE1480" s="193" t="e">
        <f t="shared" si="924"/>
        <v>#DIV/0!</v>
      </c>
      <c r="FF1480" s="194" t="e">
        <f t="shared" si="925"/>
        <v>#DIV/0!</v>
      </c>
    </row>
    <row r="1481" spans="134:162" ht="18" customHeight="1">
      <c r="ED1481" s="135" t="s">
        <v>2517</v>
      </c>
      <c r="EZ1481" s="192" t="e">
        <f t="shared" si="919"/>
        <v>#DIV/0!</v>
      </c>
      <c r="FA1481" s="192" t="e">
        <f t="shared" si="920"/>
        <v>#DIV/0!</v>
      </c>
      <c r="FB1481" s="192" t="e">
        <f t="shared" si="921"/>
        <v>#DIV/0!</v>
      </c>
      <c r="FC1481" s="192" t="e">
        <f t="shared" si="922"/>
        <v>#DIV/0!</v>
      </c>
      <c r="FD1481" s="192" t="e">
        <f t="shared" si="923"/>
        <v>#DIV/0!</v>
      </c>
      <c r="FE1481" s="193" t="e">
        <f t="shared" si="924"/>
        <v>#DIV/0!</v>
      </c>
      <c r="FF1481" s="194" t="e">
        <f t="shared" si="925"/>
        <v>#DIV/0!</v>
      </c>
    </row>
    <row r="1482" spans="134:162" ht="18" customHeight="1">
      <c r="ED1482" s="135" t="s">
        <v>2517</v>
      </c>
      <c r="EZ1482" s="192" t="e">
        <f t="shared" si="919"/>
        <v>#DIV/0!</v>
      </c>
      <c r="FA1482" s="192" t="e">
        <f t="shared" si="920"/>
        <v>#DIV/0!</v>
      </c>
      <c r="FB1482" s="192" t="e">
        <f t="shared" si="921"/>
        <v>#DIV/0!</v>
      </c>
      <c r="FC1482" s="192" t="e">
        <f t="shared" si="922"/>
        <v>#DIV/0!</v>
      </c>
      <c r="FD1482" s="192" t="e">
        <f t="shared" si="923"/>
        <v>#DIV/0!</v>
      </c>
      <c r="FE1482" s="193" t="e">
        <f t="shared" si="924"/>
        <v>#DIV/0!</v>
      </c>
      <c r="FF1482" s="194" t="e">
        <f t="shared" si="925"/>
        <v>#DIV/0!</v>
      </c>
    </row>
    <row r="1483" spans="134:162" ht="18" customHeight="1">
      <c r="ED1483" s="135" t="s">
        <v>2517</v>
      </c>
      <c r="EZ1483" s="192" t="e">
        <f t="shared" si="919"/>
        <v>#DIV/0!</v>
      </c>
      <c r="FA1483" s="192" t="e">
        <f t="shared" si="920"/>
        <v>#DIV/0!</v>
      </c>
      <c r="FB1483" s="192" t="e">
        <f t="shared" si="921"/>
        <v>#DIV/0!</v>
      </c>
      <c r="FC1483" s="192" t="e">
        <f t="shared" si="922"/>
        <v>#DIV/0!</v>
      </c>
      <c r="FD1483" s="192" t="e">
        <f t="shared" si="923"/>
        <v>#DIV/0!</v>
      </c>
      <c r="FE1483" s="193" t="e">
        <f t="shared" si="924"/>
        <v>#DIV/0!</v>
      </c>
      <c r="FF1483" s="194" t="e">
        <f t="shared" si="925"/>
        <v>#DIV/0!</v>
      </c>
    </row>
    <row r="1484" spans="134:162" ht="18" customHeight="1">
      <c r="ED1484" s="135" t="s">
        <v>2517</v>
      </c>
      <c r="EZ1484" s="192" t="e">
        <f t="shared" si="919"/>
        <v>#DIV/0!</v>
      </c>
      <c r="FA1484" s="192" t="e">
        <f t="shared" si="920"/>
        <v>#DIV/0!</v>
      </c>
      <c r="FB1484" s="192" t="e">
        <f t="shared" si="921"/>
        <v>#DIV/0!</v>
      </c>
      <c r="FC1484" s="192" t="e">
        <f t="shared" si="922"/>
        <v>#DIV/0!</v>
      </c>
      <c r="FD1484" s="192" t="e">
        <f t="shared" si="923"/>
        <v>#DIV/0!</v>
      </c>
      <c r="FE1484" s="193" t="e">
        <f t="shared" si="924"/>
        <v>#DIV/0!</v>
      </c>
      <c r="FF1484" s="194" t="e">
        <f t="shared" si="925"/>
        <v>#DIV/0!</v>
      </c>
    </row>
    <row r="1485" spans="134:162" ht="18" customHeight="1">
      <c r="ED1485" s="135" t="s">
        <v>2517</v>
      </c>
      <c r="EZ1485" s="192" t="e">
        <f t="shared" si="919"/>
        <v>#DIV/0!</v>
      </c>
      <c r="FA1485" s="192" t="e">
        <f t="shared" si="920"/>
        <v>#DIV/0!</v>
      </c>
      <c r="FB1485" s="192" t="e">
        <f t="shared" si="921"/>
        <v>#DIV/0!</v>
      </c>
      <c r="FC1485" s="192" t="e">
        <f t="shared" si="922"/>
        <v>#DIV/0!</v>
      </c>
      <c r="FD1485" s="192" t="e">
        <f t="shared" si="923"/>
        <v>#DIV/0!</v>
      </c>
      <c r="FE1485" s="193" t="e">
        <f t="shared" si="924"/>
        <v>#DIV/0!</v>
      </c>
      <c r="FF1485" s="194" t="e">
        <f t="shared" si="925"/>
        <v>#DIV/0!</v>
      </c>
    </row>
    <row r="1486" spans="134:162" ht="18" customHeight="1">
      <c r="ED1486" s="135" t="s">
        <v>2517</v>
      </c>
      <c r="EZ1486" s="192" t="e">
        <f t="shared" si="919"/>
        <v>#DIV/0!</v>
      </c>
      <c r="FA1486" s="192" t="e">
        <f t="shared" si="920"/>
        <v>#DIV/0!</v>
      </c>
      <c r="FB1486" s="192" t="e">
        <f t="shared" si="921"/>
        <v>#DIV/0!</v>
      </c>
      <c r="FC1486" s="192" t="e">
        <f t="shared" si="922"/>
        <v>#DIV/0!</v>
      </c>
      <c r="FD1486" s="192" t="e">
        <f t="shared" si="923"/>
        <v>#DIV/0!</v>
      </c>
      <c r="FE1486" s="193" t="e">
        <f t="shared" si="924"/>
        <v>#DIV/0!</v>
      </c>
      <c r="FF1486" s="194" t="e">
        <f t="shared" si="925"/>
        <v>#DIV/0!</v>
      </c>
    </row>
    <row r="1487" spans="134:162" ht="18" customHeight="1">
      <c r="ED1487" s="135" t="s">
        <v>2517</v>
      </c>
      <c r="EZ1487" s="192" t="e">
        <f t="shared" si="919"/>
        <v>#DIV/0!</v>
      </c>
      <c r="FA1487" s="192" t="e">
        <f t="shared" si="920"/>
        <v>#DIV/0!</v>
      </c>
      <c r="FB1487" s="192" t="e">
        <f t="shared" si="921"/>
        <v>#DIV/0!</v>
      </c>
      <c r="FC1487" s="192" t="e">
        <f t="shared" si="922"/>
        <v>#DIV/0!</v>
      </c>
      <c r="FD1487" s="192" t="e">
        <f t="shared" si="923"/>
        <v>#DIV/0!</v>
      </c>
      <c r="FE1487" s="193" t="e">
        <f t="shared" si="924"/>
        <v>#DIV/0!</v>
      </c>
      <c r="FF1487" s="194" t="e">
        <f t="shared" si="925"/>
        <v>#DIV/0!</v>
      </c>
    </row>
    <row r="1488" spans="134:162" ht="18" customHeight="1">
      <c r="ED1488" s="135" t="s">
        <v>2517</v>
      </c>
      <c r="EZ1488" s="192" t="e">
        <f t="shared" si="919"/>
        <v>#DIV/0!</v>
      </c>
      <c r="FA1488" s="192" t="e">
        <f t="shared" si="920"/>
        <v>#DIV/0!</v>
      </c>
      <c r="FB1488" s="192" t="e">
        <f t="shared" si="921"/>
        <v>#DIV/0!</v>
      </c>
      <c r="FC1488" s="192" t="e">
        <f t="shared" si="922"/>
        <v>#DIV/0!</v>
      </c>
      <c r="FD1488" s="192" t="e">
        <f t="shared" si="923"/>
        <v>#DIV/0!</v>
      </c>
      <c r="FE1488" s="193" t="e">
        <f t="shared" si="924"/>
        <v>#DIV/0!</v>
      </c>
      <c r="FF1488" s="194" t="e">
        <f t="shared" si="925"/>
        <v>#DIV/0!</v>
      </c>
    </row>
    <row r="1489" spans="134:162" ht="18" customHeight="1">
      <c r="ED1489" s="135" t="s">
        <v>2517</v>
      </c>
      <c r="EZ1489" s="192" t="e">
        <f t="shared" si="919"/>
        <v>#DIV/0!</v>
      </c>
      <c r="FA1489" s="192" t="e">
        <f t="shared" si="920"/>
        <v>#DIV/0!</v>
      </c>
      <c r="FB1489" s="192" t="e">
        <f t="shared" si="921"/>
        <v>#DIV/0!</v>
      </c>
      <c r="FC1489" s="192" t="e">
        <f t="shared" si="922"/>
        <v>#DIV/0!</v>
      </c>
      <c r="FD1489" s="192" t="e">
        <f t="shared" si="923"/>
        <v>#DIV/0!</v>
      </c>
      <c r="FE1489" s="193" t="e">
        <f t="shared" si="924"/>
        <v>#DIV/0!</v>
      </c>
      <c r="FF1489" s="194" t="e">
        <f t="shared" si="925"/>
        <v>#DIV/0!</v>
      </c>
    </row>
    <row r="1490" spans="134:162" ht="18" customHeight="1">
      <c r="ED1490" s="135" t="s">
        <v>2517</v>
      </c>
      <c r="EZ1490" s="192" t="e">
        <f t="shared" si="919"/>
        <v>#DIV/0!</v>
      </c>
      <c r="FA1490" s="192" t="e">
        <f t="shared" si="920"/>
        <v>#DIV/0!</v>
      </c>
      <c r="FB1490" s="192" t="e">
        <f t="shared" si="921"/>
        <v>#DIV/0!</v>
      </c>
      <c r="FC1490" s="192" t="e">
        <f t="shared" si="922"/>
        <v>#DIV/0!</v>
      </c>
      <c r="FD1490" s="192" t="e">
        <f t="shared" si="923"/>
        <v>#DIV/0!</v>
      </c>
      <c r="FE1490" s="193" t="e">
        <f t="shared" si="924"/>
        <v>#DIV/0!</v>
      </c>
      <c r="FF1490" s="194" t="e">
        <f t="shared" si="925"/>
        <v>#DIV/0!</v>
      </c>
    </row>
    <row r="1491" spans="134:162" ht="18" customHeight="1">
      <c r="ED1491" s="135" t="s">
        <v>2517</v>
      </c>
      <c r="EZ1491" s="192" t="e">
        <f t="shared" si="919"/>
        <v>#DIV/0!</v>
      </c>
      <c r="FA1491" s="192" t="e">
        <f t="shared" si="920"/>
        <v>#DIV/0!</v>
      </c>
      <c r="FB1491" s="192" t="e">
        <f t="shared" si="921"/>
        <v>#DIV/0!</v>
      </c>
      <c r="FC1491" s="192" t="e">
        <f t="shared" si="922"/>
        <v>#DIV/0!</v>
      </c>
      <c r="FD1491" s="192" t="e">
        <f t="shared" si="923"/>
        <v>#DIV/0!</v>
      </c>
      <c r="FE1491" s="193" t="e">
        <f t="shared" si="924"/>
        <v>#DIV/0!</v>
      </c>
      <c r="FF1491" s="194" t="e">
        <f t="shared" si="925"/>
        <v>#DIV/0!</v>
      </c>
    </row>
    <row r="1492" spans="134:162" ht="18" customHeight="1">
      <c r="ED1492" s="135" t="s">
        <v>2517</v>
      </c>
      <c r="EZ1492" s="192" t="e">
        <f t="shared" si="919"/>
        <v>#DIV/0!</v>
      </c>
      <c r="FA1492" s="192" t="e">
        <f t="shared" si="920"/>
        <v>#DIV/0!</v>
      </c>
      <c r="FB1492" s="192" t="e">
        <f t="shared" si="921"/>
        <v>#DIV/0!</v>
      </c>
      <c r="FC1492" s="192" t="e">
        <f t="shared" si="922"/>
        <v>#DIV/0!</v>
      </c>
      <c r="FD1492" s="192" t="e">
        <f t="shared" si="923"/>
        <v>#DIV/0!</v>
      </c>
      <c r="FE1492" s="193" t="e">
        <f t="shared" si="924"/>
        <v>#DIV/0!</v>
      </c>
      <c r="FF1492" s="194" t="e">
        <f t="shared" si="925"/>
        <v>#DIV/0!</v>
      </c>
    </row>
    <row r="1493" spans="134:162" ht="18" customHeight="1">
      <c r="ED1493" s="135" t="s">
        <v>2517</v>
      </c>
      <c r="EZ1493" s="192" t="e">
        <f t="shared" si="919"/>
        <v>#DIV/0!</v>
      </c>
      <c r="FA1493" s="192" t="e">
        <f t="shared" si="920"/>
        <v>#DIV/0!</v>
      </c>
      <c r="FB1493" s="192" t="e">
        <f t="shared" si="921"/>
        <v>#DIV/0!</v>
      </c>
      <c r="FC1493" s="192" t="e">
        <f t="shared" si="922"/>
        <v>#DIV/0!</v>
      </c>
      <c r="FD1493" s="192" t="e">
        <f t="shared" si="923"/>
        <v>#DIV/0!</v>
      </c>
      <c r="FE1493" s="193" t="e">
        <f t="shared" si="924"/>
        <v>#DIV/0!</v>
      </c>
      <c r="FF1493" s="194" t="e">
        <f t="shared" si="925"/>
        <v>#DIV/0!</v>
      </c>
    </row>
    <row r="1494" spans="134:162" ht="18" customHeight="1">
      <c r="ED1494" s="135" t="s">
        <v>2517</v>
      </c>
      <c r="EZ1494" s="192" t="e">
        <f t="shared" si="919"/>
        <v>#DIV/0!</v>
      </c>
      <c r="FA1494" s="192" t="e">
        <f t="shared" si="920"/>
        <v>#DIV/0!</v>
      </c>
      <c r="FB1494" s="192" t="e">
        <f t="shared" si="921"/>
        <v>#DIV/0!</v>
      </c>
      <c r="FC1494" s="192" t="e">
        <f t="shared" si="922"/>
        <v>#DIV/0!</v>
      </c>
      <c r="FD1494" s="192" t="e">
        <f t="shared" si="923"/>
        <v>#DIV/0!</v>
      </c>
      <c r="FE1494" s="193" t="e">
        <f t="shared" si="924"/>
        <v>#DIV/0!</v>
      </c>
      <c r="FF1494" s="194" t="e">
        <f t="shared" si="925"/>
        <v>#DIV/0!</v>
      </c>
    </row>
    <row r="1495" spans="134:162" ht="18" customHeight="1">
      <c r="ED1495" s="135" t="s">
        <v>2517</v>
      </c>
      <c r="EZ1495" s="192" t="e">
        <f t="shared" si="919"/>
        <v>#DIV/0!</v>
      </c>
      <c r="FA1495" s="192" t="e">
        <f t="shared" si="920"/>
        <v>#DIV/0!</v>
      </c>
      <c r="FB1495" s="192" t="e">
        <f t="shared" si="921"/>
        <v>#DIV/0!</v>
      </c>
      <c r="FC1495" s="192" t="e">
        <f t="shared" si="922"/>
        <v>#DIV/0!</v>
      </c>
      <c r="FD1495" s="192" t="e">
        <f t="shared" si="923"/>
        <v>#DIV/0!</v>
      </c>
      <c r="FE1495" s="193" t="e">
        <f t="shared" si="924"/>
        <v>#DIV/0!</v>
      </c>
      <c r="FF1495" s="194" t="e">
        <f t="shared" si="925"/>
        <v>#DIV/0!</v>
      </c>
    </row>
    <row r="1496" spans="134:162" ht="18" customHeight="1">
      <c r="ED1496" s="135" t="s">
        <v>2517</v>
      </c>
      <c r="EZ1496" s="192" t="e">
        <f t="shared" si="919"/>
        <v>#DIV/0!</v>
      </c>
      <c r="FA1496" s="192" t="e">
        <f t="shared" si="920"/>
        <v>#DIV/0!</v>
      </c>
      <c r="FB1496" s="192" t="e">
        <f t="shared" si="921"/>
        <v>#DIV/0!</v>
      </c>
      <c r="FC1496" s="192" t="e">
        <f t="shared" si="922"/>
        <v>#DIV/0!</v>
      </c>
      <c r="FD1496" s="192" t="e">
        <f t="shared" si="923"/>
        <v>#DIV/0!</v>
      </c>
      <c r="FE1496" s="193" t="e">
        <f t="shared" si="924"/>
        <v>#DIV/0!</v>
      </c>
      <c r="FF1496" s="194" t="e">
        <f t="shared" si="925"/>
        <v>#DIV/0!</v>
      </c>
    </row>
    <row r="1497" spans="134:162" ht="18" customHeight="1">
      <c r="ED1497" s="135" t="s">
        <v>2517</v>
      </c>
      <c r="EZ1497" s="192" t="e">
        <f t="shared" si="919"/>
        <v>#DIV/0!</v>
      </c>
      <c r="FA1497" s="192" t="e">
        <f t="shared" si="920"/>
        <v>#DIV/0!</v>
      </c>
      <c r="FB1497" s="192" t="e">
        <f t="shared" si="921"/>
        <v>#DIV/0!</v>
      </c>
      <c r="FC1497" s="192" t="e">
        <f t="shared" si="922"/>
        <v>#DIV/0!</v>
      </c>
      <c r="FD1497" s="192" t="e">
        <f t="shared" si="923"/>
        <v>#DIV/0!</v>
      </c>
      <c r="FE1497" s="193" t="e">
        <f t="shared" si="924"/>
        <v>#DIV/0!</v>
      </c>
      <c r="FF1497" s="194" t="e">
        <f t="shared" si="925"/>
        <v>#DIV/0!</v>
      </c>
    </row>
    <row r="1498" spans="134:162" ht="18" customHeight="1">
      <c r="ED1498" s="135" t="s">
        <v>2517</v>
      </c>
      <c r="EZ1498" s="192" t="e">
        <f t="shared" si="919"/>
        <v>#DIV/0!</v>
      </c>
      <c r="FA1498" s="192" t="e">
        <f t="shared" si="920"/>
        <v>#DIV/0!</v>
      </c>
      <c r="FB1498" s="192" t="e">
        <f t="shared" si="921"/>
        <v>#DIV/0!</v>
      </c>
      <c r="FC1498" s="192" t="e">
        <f t="shared" si="922"/>
        <v>#DIV/0!</v>
      </c>
      <c r="FD1498" s="192" t="e">
        <f t="shared" si="923"/>
        <v>#DIV/0!</v>
      </c>
      <c r="FE1498" s="193" t="e">
        <f t="shared" si="924"/>
        <v>#DIV/0!</v>
      </c>
      <c r="FF1498" s="194" t="e">
        <f t="shared" si="925"/>
        <v>#DIV/0!</v>
      </c>
    </row>
    <row r="1499" spans="134:162" ht="18" customHeight="1">
      <c r="ED1499" s="135" t="s">
        <v>2517</v>
      </c>
      <c r="EZ1499" s="192" t="e">
        <f t="shared" si="919"/>
        <v>#DIV/0!</v>
      </c>
      <c r="FA1499" s="192" t="e">
        <f t="shared" si="920"/>
        <v>#DIV/0!</v>
      </c>
      <c r="FB1499" s="192" t="e">
        <f t="shared" si="921"/>
        <v>#DIV/0!</v>
      </c>
      <c r="FC1499" s="192" t="e">
        <f t="shared" si="922"/>
        <v>#DIV/0!</v>
      </c>
      <c r="FD1499" s="192" t="e">
        <f t="shared" si="923"/>
        <v>#DIV/0!</v>
      </c>
      <c r="FE1499" s="193" t="e">
        <f t="shared" si="924"/>
        <v>#DIV/0!</v>
      </c>
      <c r="FF1499" s="194" t="e">
        <f t="shared" si="925"/>
        <v>#DIV/0!</v>
      </c>
    </row>
    <row r="1500" spans="134:162" ht="18" customHeight="1">
      <c r="ED1500" s="135" t="s">
        <v>2517</v>
      </c>
      <c r="EZ1500" s="192" t="e">
        <f t="shared" si="919"/>
        <v>#DIV/0!</v>
      </c>
      <c r="FA1500" s="192" t="e">
        <f t="shared" si="920"/>
        <v>#DIV/0!</v>
      </c>
      <c r="FB1500" s="192" t="e">
        <f t="shared" si="921"/>
        <v>#DIV/0!</v>
      </c>
      <c r="FC1500" s="192" t="e">
        <f t="shared" si="922"/>
        <v>#DIV/0!</v>
      </c>
      <c r="FD1500" s="192" t="e">
        <f t="shared" si="923"/>
        <v>#DIV/0!</v>
      </c>
      <c r="FE1500" s="193" t="e">
        <f t="shared" si="924"/>
        <v>#DIV/0!</v>
      </c>
      <c r="FF1500" s="194" t="e">
        <f t="shared" si="925"/>
        <v>#DIV/0!</v>
      </c>
    </row>
    <row r="1501" spans="134:162" ht="18" customHeight="1">
      <c r="ED1501" s="135" t="s">
        <v>2517</v>
      </c>
      <c r="EZ1501" s="192" t="e">
        <f t="shared" si="919"/>
        <v>#DIV/0!</v>
      </c>
      <c r="FA1501" s="192" t="e">
        <f t="shared" si="920"/>
        <v>#DIV/0!</v>
      </c>
      <c r="FB1501" s="192" t="e">
        <f t="shared" si="921"/>
        <v>#DIV/0!</v>
      </c>
      <c r="FC1501" s="192" t="e">
        <f t="shared" si="922"/>
        <v>#DIV/0!</v>
      </c>
      <c r="FD1501" s="192" t="e">
        <f t="shared" si="923"/>
        <v>#DIV/0!</v>
      </c>
      <c r="FE1501" s="193" t="e">
        <f t="shared" si="924"/>
        <v>#DIV/0!</v>
      </c>
      <c r="FF1501" s="194" t="e">
        <f t="shared" si="925"/>
        <v>#DIV/0!</v>
      </c>
    </row>
    <row r="1502" spans="134:162" ht="18" customHeight="1">
      <c r="ED1502" s="135" t="s">
        <v>2517</v>
      </c>
      <c r="EZ1502" s="192" t="e">
        <f t="shared" si="919"/>
        <v>#DIV/0!</v>
      </c>
      <c r="FA1502" s="192" t="e">
        <f t="shared" si="920"/>
        <v>#DIV/0!</v>
      </c>
      <c r="FB1502" s="192" t="e">
        <f t="shared" si="921"/>
        <v>#DIV/0!</v>
      </c>
      <c r="FC1502" s="192" t="e">
        <f t="shared" si="922"/>
        <v>#DIV/0!</v>
      </c>
      <c r="FD1502" s="192" t="e">
        <f t="shared" si="923"/>
        <v>#DIV/0!</v>
      </c>
      <c r="FE1502" s="193" t="e">
        <f t="shared" si="924"/>
        <v>#DIV/0!</v>
      </c>
      <c r="FF1502" s="194" t="e">
        <f t="shared" si="925"/>
        <v>#DIV/0!</v>
      </c>
    </row>
    <row r="1503" spans="134:162" ht="18" customHeight="1">
      <c r="ED1503" s="135" t="s">
        <v>2517</v>
      </c>
      <c r="EZ1503" s="192" t="e">
        <f t="shared" si="919"/>
        <v>#DIV/0!</v>
      </c>
      <c r="FA1503" s="192" t="e">
        <f t="shared" si="920"/>
        <v>#DIV/0!</v>
      </c>
      <c r="FB1503" s="192" t="e">
        <f t="shared" si="921"/>
        <v>#DIV/0!</v>
      </c>
      <c r="FC1503" s="192" t="e">
        <f t="shared" si="922"/>
        <v>#DIV/0!</v>
      </c>
      <c r="FD1503" s="192" t="e">
        <f t="shared" si="923"/>
        <v>#DIV/0!</v>
      </c>
      <c r="FE1503" s="193" t="e">
        <f t="shared" si="924"/>
        <v>#DIV/0!</v>
      </c>
      <c r="FF1503" s="194" t="e">
        <f t="shared" si="925"/>
        <v>#DIV/0!</v>
      </c>
    </row>
    <row r="1504" spans="134:162" ht="18" customHeight="1">
      <c r="ED1504" s="135" t="s">
        <v>2517</v>
      </c>
      <c r="EZ1504" s="192" t="e">
        <f t="shared" si="919"/>
        <v>#DIV/0!</v>
      </c>
      <c r="FA1504" s="192" t="e">
        <f t="shared" si="920"/>
        <v>#DIV/0!</v>
      </c>
      <c r="FB1504" s="192" t="e">
        <f t="shared" si="921"/>
        <v>#DIV/0!</v>
      </c>
      <c r="FC1504" s="192" t="e">
        <f t="shared" si="922"/>
        <v>#DIV/0!</v>
      </c>
      <c r="FD1504" s="192" t="e">
        <f t="shared" si="923"/>
        <v>#DIV/0!</v>
      </c>
      <c r="FE1504" s="193" t="e">
        <f t="shared" si="924"/>
        <v>#DIV/0!</v>
      </c>
      <c r="FF1504" s="194" t="e">
        <f t="shared" si="925"/>
        <v>#DIV/0!</v>
      </c>
    </row>
    <row r="1505" spans="134:162" ht="18" customHeight="1">
      <c r="ED1505" s="135" t="s">
        <v>2517</v>
      </c>
      <c r="EZ1505" s="192" t="e">
        <f t="shared" si="919"/>
        <v>#DIV/0!</v>
      </c>
      <c r="FA1505" s="192" t="e">
        <f t="shared" si="920"/>
        <v>#DIV/0!</v>
      </c>
      <c r="FB1505" s="192" t="e">
        <f t="shared" si="921"/>
        <v>#DIV/0!</v>
      </c>
      <c r="FC1505" s="192" t="e">
        <f t="shared" si="922"/>
        <v>#DIV/0!</v>
      </c>
      <c r="FD1505" s="192" t="e">
        <f t="shared" si="923"/>
        <v>#DIV/0!</v>
      </c>
      <c r="FE1505" s="193" t="e">
        <f t="shared" si="924"/>
        <v>#DIV/0!</v>
      </c>
      <c r="FF1505" s="194" t="e">
        <f t="shared" si="925"/>
        <v>#DIV/0!</v>
      </c>
    </row>
    <row r="1506" spans="134:162" ht="18" customHeight="1">
      <c r="ED1506" s="135" t="s">
        <v>2517</v>
      </c>
      <c r="EZ1506" s="192" t="e">
        <f t="shared" si="919"/>
        <v>#DIV/0!</v>
      </c>
      <c r="FA1506" s="192" t="e">
        <f t="shared" si="920"/>
        <v>#DIV/0!</v>
      </c>
      <c r="FB1506" s="192" t="e">
        <f t="shared" si="921"/>
        <v>#DIV/0!</v>
      </c>
      <c r="FC1506" s="192" t="e">
        <f t="shared" si="922"/>
        <v>#DIV/0!</v>
      </c>
      <c r="FD1506" s="192" t="e">
        <f t="shared" si="923"/>
        <v>#DIV/0!</v>
      </c>
      <c r="FE1506" s="193" t="e">
        <f t="shared" si="924"/>
        <v>#DIV/0!</v>
      </c>
      <c r="FF1506" s="194" t="e">
        <f t="shared" si="925"/>
        <v>#DIV/0!</v>
      </c>
    </row>
    <row r="1507" spans="134:162" ht="18" customHeight="1">
      <c r="ED1507" s="135" t="s">
        <v>2517</v>
      </c>
      <c r="EZ1507" s="192" t="e">
        <f t="shared" si="919"/>
        <v>#DIV/0!</v>
      </c>
      <c r="FA1507" s="192" t="e">
        <f t="shared" si="920"/>
        <v>#DIV/0!</v>
      </c>
      <c r="FB1507" s="192" t="e">
        <f t="shared" si="921"/>
        <v>#DIV/0!</v>
      </c>
      <c r="FC1507" s="192" t="e">
        <f t="shared" si="922"/>
        <v>#DIV/0!</v>
      </c>
      <c r="FD1507" s="192" t="e">
        <f t="shared" si="923"/>
        <v>#DIV/0!</v>
      </c>
      <c r="FE1507" s="193" t="e">
        <f t="shared" si="924"/>
        <v>#DIV/0!</v>
      </c>
      <c r="FF1507" s="194" t="e">
        <f t="shared" si="925"/>
        <v>#DIV/0!</v>
      </c>
    </row>
    <row r="1508" spans="134:162" ht="18" customHeight="1">
      <c r="ED1508" s="135" t="s">
        <v>2517</v>
      </c>
      <c r="EZ1508" s="192" t="e">
        <f t="shared" si="919"/>
        <v>#DIV/0!</v>
      </c>
      <c r="FA1508" s="192" t="e">
        <f t="shared" si="920"/>
        <v>#DIV/0!</v>
      </c>
      <c r="FB1508" s="192" t="e">
        <f t="shared" si="921"/>
        <v>#DIV/0!</v>
      </c>
      <c r="FC1508" s="192" t="e">
        <f t="shared" si="922"/>
        <v>#DIV/0!</v>
      </c>
      <c r="FD1508" s="192" t="e">
        <f t="shared" si="923"/>
        <v>#DIV/0!</v>
      </c>
      <c r="FE1508" s="193" t="e">
        <f t="shared" si="924"/>
        <v>#DIV/0!</v>
      </c>
      <c r="FF1508" s="194" t="e">
        <f t="shared" si="925"/>
        <v>#DIV/0!</v>
      </c>
    </row>
    <row r="1509" spans="134:162" ht="18" customHeight="1">
      <c r="ED1509" s="135" t="s">
        <v>2517</v>
      </c>
      <c r="EZ1509" s="192" t="e">
        <f t="shared" si="919"/>
        <v>#DIV/0!</v>
      </c>
      <c r="FA1509" s="192" t="e">
        <f t="shared" si="920"/>
        <v>#DIV/0!</v>
      </c>
      <c r="FB1509" s="192" t="e">
        <f t="shared" si="921"/>
        <v>#DIV/0!</v>
      </c>
      <c r="FC1509" s="192" t="e">
        <f t="shared" si="922"/>
        <v>#DIV/0!</v>
      </c>
      <c r="FD1509" s="192" t="e">
        <f t="shared" si="923"/>
        <v>#DIV/0!</v>
      </c>
      <c r="FE1509" s="193" t="e">
        <f t="shared" si="924"/>
        <v>#DIV/0!</v>
      </c>
      <c r="FF1509" s="194" t="e">
        <f t="shared" si="925"/>
        <v>#DIV/0!</v>
      </c>
    </row>
    <row r="1510" spans="134:162" ht="18" customHeight="1">
      <c r="ED1510" s="135" t="s">
        <v>2517</v>
      </c>
      <c r="EZ1510" s="192" t="e">
        <f t="shared" si="919"/>
        <v>#DIV/0!</v>
      </c>
      <c r="FA1510" s="192" t="e">
        <f t="shared" si="920"/>
        <v>#DIV/0!</v>
      </c>
      <c r="FB1510" s="192" t="e">
        <f t="shared" si="921"/>
        <v>#DIV/0!</v>
      </c>
      <c r="FC1510" s="192" t="e">
        <f t="shared" si="922"/>
        <v>#DIV/0!</v>
      </c>
      <c r="FD1510" s="192" t="e">
        <f t="shared" si="923"/>
        <v>#DIV/0!</v>
      </c>
      <c r="FE1510" s="193" t="e">
        <f t="shared" si="924"/>
        <v>#DIV/0!</v>
      </c>
      <c r="FF1510" s="194" t="e">
        <f t="shared" si="925"/>
        <v>#DIV/0!</v>
      </c>
    </row>
    <row r="1511" spans="134:162" ht="18" customHeight="1">
      <c r="ED1511" s="135" t="s">
        <v>2517</v>
      </c>
      <c r="EZ1511" s="192" t="e">
        <f t="shared" si="919"/>
        <v>#DIV/0!</v>
      </c>
      <c r="FA1511" s="192" t="e">
        <f t="shared" si="920"/>
        <v>#DIV/0!</v>
      </c>
      <c r="FB1511" s="192" t="e">
        <f t="shared" si="921"/>
        <v>#DIV/0!</v>
      </c>
      <c r="FC1511" s="192" t="e">
        <f t="shared" si="922"/>
        <v>#DIV/0!</v>
      </c>
      <c r="FD1511" s="192" t="e">
        <f t="shared" si="923"/>
        <v>#DIV/0!</v>
      </c>
      <c r="FE1511" s="193" t="e">
        <f t="shared" si="924"/>
        <v>#DIV/0!</v>
      </c>
      <c r="FF1511" s="194" t="e">
        <f t="shared" si="925"/>
        <v>#DIV/0!</v>
      </c>
    </row>
    <row r="1512" spans="134:162" ht="18" customHeight="1">
      <c r="ED1512" s="135" t="s">
        <v>2517</v>
      </c>
      <c r="EZ1512" s="192" t="e">
        <f t="shared" si="919"/>
        <v>#DIV/0!</v>
      </c>
      <c r="FA1512" s="192" t="e">
        <f t="shared" si="920"/>
        <v>#DIV/0!</v>
      </c>
      <c r="FB1512" s="192" t="e">
        <f t="shared" si="921"/>
        <v>#DIV/0!</v>
      </c>
      <c r="FC1512" s="192" t="e">
        <f t="shared" si="922"/>
        <v>#DIV/0!</v>
      </c>
      <c r="FD1512" s="192" t="e">
        <f t="shared" si="923"/>
        <v>#DIV/0!</v>
      </c>
      <c r="FE1512" s="193" t="e">
        <f t="shared" si="924"/>
        <v>#DIV/0!</v>
      </c>
      <c r="FF1512" s="194" t="e">
        <f t="shared" si="925"/>
        <v>#DIV/0!</v>
      </c>
    </row>
    <row r="1513" spans="134:162" ht="18" customHeight="1">
      <c r="ED1513" s="135" t="s">
        <v>2517</v>
      </c>
      <c r="EZ1513" s="192" t="e">
        <f t="shared" si="919"/>
        <v>#DIV/0!</v>
      </c>
      <c r="FA1513" s="192" t="e">
        <f t="shared" si="920"/>
        <v>#DIV/0!</v>
      </c>
      <c r="FB1513" s="192" t="e">
        <f t="shared" si="921"/>
        <v>#DIV/0!</v>
      </c>
      <c r="FC1513" s="192" t="e">
        <f t="shared" si="922"/>
        <v>#DIV/0!</v>
      </c>
      <c r="FD1513" s="192" t="e">
        <f t="shared" si="923"/>
        <v>#DIV/0!</v>
      </c>
      <c r="FE1513" s="193" t="e">
        <f t="shared" si="924"/>
        <v>#DIV/0!</v>
      </c>
      <c r="FF1513" s="194" t="e">
        <f t="shared" si="925"/>
        <v>#DIV/0!</v>
      </c>
    </row>
    <row r="1514" spans="134:162" ht="18" customHeight="1">
      <c r="ED1514" s="135" t="s">
        <v>2517</v>
      </c>
      <c r="EZ1514" s="192" t="e">
        <f t="shared" si="919"/>
        <v>#DIV/0!</v>
      </c>
      <c r="FA1514" s="192" t="e">
        <f t="shared" si="920"/>
        <v>#DIV/0!</v>
      </c>
      <c r="FB1514" s="192" t="e">
        <f t="shared" si="921"/>
        <v>#DIV/0!</v>
      </c>
      <c r="FC1514" s="192" t="e">
        <f t="shared" si="922"/>
        <v>#DIV/0!</v>
      </c>
      <c r="FD1514" s="192" t="e">
        <f t="shared" si="923"/>
        <v>#DIV/0!</v>
      </c>
      <c r="FE1514" s="193" t="e">
        <f t="shared" si="924"/>
        <v>#DIV/0!</v>
      </c>
      <c r="FF1514" s="194" t="e">
        <f t="shared" si="925"/>
        <v>#DIV/0!</v>
      </c>
    </row>
    <row r="1515" spans="134:162" ht="18" customHeight="1">
      <c r="ED1515" s="135" t="s">
        <v>2517</v>
      </c>
      <c r="EZ1515" s="192" t="e">
        <f t="shared" si="919"/>
        <v>#DIV/0!</v>
      </c>
      <c r="FA1515" s="192" t="e">
        <f t="shared" si="920"/>
        <v>#DIV/0!</v>
      </c>
      <c r="FB1515" s="192" t="e">
        <f t="shared" si="921"/>
        <v>#DIV/0!</v>
      </c>
      <c r="FC1515" s="192" t="e">
        <f t="shared" si="922"/>
        <v>#DIV/0!</v>
      </c>
      <c r="FD1515" s="192" t="e">
        <f t="shared" si="923"/>
        <v>#DIV/0!</v>
      </c>
      <c r="FE1515" s="193" t="e">
        <f t="shared" si="924"/>
        <v>#DIV/0!</v>
      </c>
      <c r="FF1515" s="194" t="e">
        <f t="shared" si="925"/>
        <v>#DIV/0!</v>
      </c>
    </row>
    <row r="1516" spans="134:162" ht="18" customHeight="1">
      <c r="ED1516" s="135" t="s">
        <v>2517</v>
      </c>
      <c r="EZ1516" s="192" t="e">
        <f t="shared" si="919"/>
        <v>#DIV/0!</v>
      </c>
      <c r="FA1516" s="192" t="e">
        <f t="shared" si="920"/>
        <v>#DIV/0!</v>
      </c>
      <c r="FB1516" s="192" t="e">
        <f t="shared" si="921"/>
        <v>#DIV/0!</v>
      </c>
      <c r="FC1516" s="192" t="e">
        <f t="shared" si="922"/>
        <v>#DIV/0!</v>
      </c>
      <c r="FD1516" s="192" t="e">
        <f t="shared" si="923"/>
        <v>#DIV/0!</v>
      </c>
      <c r="FE1516" s="193" t="e">
        <f t="shared" si="924"/>
        <v>#DIV/0!</v>
      </c>
      <c r="FF1516" s="194" t="e">
        <f t="shared" si="925"/>
        <v>#DIV/0!</v>
      </c>
    </row>
    <row r="1517" spans="134:162" ht="18" customHeight="1">
      <c r="ED1517" s="135" t="s">
        <v>2517</v>
      </c>
      <c r="EZ1517" s="192" t="e">
        <f t="shared" si="919"/>
        <v>#DIV/0!</v>
      </c>
      <c r="FA1517" s="192" t="e">
        <f t="shared" si="920"/>
        <v>#DIV/0!</v>
      </c>
      <c r="FB1517" s="192" t="e">
        <f t="shared" si="921"/>
        <v>#DIV/0!</v>
      </c>
      <c r="FC1517" s="192" t="e">
        <f t="shared" si="922"/>
        <v>#DIV/0!</v>
      </c>
      <c r="FD1517" s="192" t="e">
        <f t="shared" si="923"/>
        <v>#DIV/0!</v>
      </c>
      <c r="FE1517" s="193" t="e">
        <f t="shared" si="924"/>
        <v>#DIV/0!</v>
      </c>
      <c r="FF1517" s="194" t="e">
        <f t="shared" si="925"/>
        <v>#DIV/0!</v>
      </c>
    </row>
    <row r="1518" spans="134:162" ht="18" customHeight="1">
      <c r="ED1518" s="135" t="s">
        <v>2517</v>
      </c>
      <c r="EZ1518" s="192" t="e">
        <f t="shared" si="919"/>
        <v>#DIV/0!</v>
      </c>
      <c r="FA1518" s="192" t="e">
        <f t="shared" si="920"/>
        <v>#DIV/0!</v>
      </c>
      <c r="FB1518" s="192" t="e">
        <f t="shared" si="921"/>
        <v>#DIV/0!</v>
      </c>
      <c r="FC1518" s="192" t="e">
        <f t="shared" si="922"/>
        <v>#DIV/0!</v>
      </c>
      <c r="FD1518" s="192" t="e">
        <f t="shared" si="923"/>
        <v>#DIV/0!</v>
      </c>
      <c r="FE1518" s="193" t="e">
        <f t="shared" si="924"/>
        <v>#DIV/0!</v>
      </c>
      <c r="FF1518" s="194" t="e">
        <f t="shared" si="925"/>
        <v>#DIV/0!</v>
      </c>
    </row>
    <row r="1519" spans="134:162" ht="18" customHeight="1">
      <c r="ED1519" s="135" t="s">
        <v>2517</v>
      </c>
      <c r="EZ1519" s="192" t="e">
        <f t="shared" si="919"/>
        <v>#DIV/0!</v>
      </c>
      <c r="FA1519" s="192" t="e">
        <f t="shared" si="920"/>
        <v>#DIV/0!</v>
      </c>
      <c r="FB1519" s="192" t="e">
        <f t="shared" si="921"/>
        <v>#DIV/0!</v>
      </c>
      <c r="FC1519" s="192" t="e">
        <f t="shared" si="922"/>
        <v>#DIV/0!</v>
      </c>
      <c r="FD1519" s="192" t="e">
        <f t="shared" si="923"/>
        <v>#DIV/0!</v>
      </c>
      <c r="FE1519" s="193" t="e">
        <f t="shared" si="924"/>
        <v>#DIV/0!</v>
      </c>
      <c r="FF1519" s="194" t="e">
        <f t="shared" si="925"/>
        <v>#DIV/0!</v>
      </c>
    </row>
    <row r="1520" spans="134:162" ht="18" customHeight="1">
      <c r="ED1520" s="135" t="s">
        <v>2517</v>
      </c>
      <c r="EZ1520" s="192" t="e">
        <f t="shared" si="919"/>
        <v>#DIV/0!</v>
      </c>
      <c r="FA1520" s="192" t="e">
        <f t="shared" si="920"/>
        <v>#DIV/0!</v>
      </c>
      <c r="FB1520" s="192" t="e">
        <f t="shared" si="921"/>
        <v>#DIV/0!</v>
      </c>
      <c r="FC1520" s="192" t="e">
        <f t="shared" si="922"/>
        <v>#DIV/0!</v>
      </c>
      <c r="FD1520" s="192" t="e">
        <f t="shared" si="923"/>
        <v>#DIV/0!</v>
      </c>
      <c r="FE1520" s="193" t="e">
        <f t="shared" si="924"/>
        <v>#DIV/0!</v>
      </c>
      <c r="FF1520" s="194" t="e">
        <f t="shared" si="925"/>
        <v>#DIV/0!</v>
      </c>
    </row>
    <row r="1521" spans="134:162" ht="18" customHeight="1">
      <c r="ED1521" s="135" t="s">
        <v>2517</v>
      </c>
      <c r="EZ1521" s="192" t="e">
        <f t="shared" si="919"/>
        <v>#DIV/0!</v>
      </c>
      <c r="FA1521" s="192" t="e">
        <f t="shared" si="920"/>
        <v>#DIV/0!</v>
      </c>
      <c r="FB1521" s="192" t="e">
        <f t="shared" si="921"/>
        <v>#DIV/0!</v>
      </c>
      <c r="FC1521" s="192" t="e">
        <f t="shared" si="922"/>
        <v>#DIV/0!</v>
      </c>
      <c r="FD1521" s="192" t="e">
        <f t="shared" si="923"/>
        <v>#DIV/0!</v>
      </c>
      <c r="FE1521" s="193" t="e">
        <f t="shared" si="924"/>
        <v>#DIV/0!</v>
      </c>
      <c r="FF1521" s="194" t="e">
        <f t="shared" si="925"/>
        <v>#DIV/0!</v>
      </c>
    </row>
    <row r="1522" spans="134:162" ht="18" customHeight="1">
      <c r="ED1522" s="135" t="s">
        <v>2517</v>
      </c>
      <c r="EZ1522" s="192" t="e">
        <f t="shared" si="919"/>
        <v>#DIV/0!</v>
      </c>
      <c r="FA1522" s="192" t="e">
        <f t="shared" si="920"/>
        <v>#DIV/0!</v>
      </c>
      <c r="FB1522" s="192" t="e">
        <f t="shared" si="921"/>
        <v>#DIV/0!</v>
      </c>
      <c r="FC1522" s="192" t="e">
        <f t="shared" si="922"/>
        <v>#DIV/0!</v>
      </c>
      <c r="FD1522" s="192" t="e">
        <f t="shared" si="923"/>
        <v>#DIV/0!</v>
      </c>
      <c r="FE1522" s="193" t="e">
        <f t="shared" si="924"/>
        <v>#DIV/0!</v>
      </c>
      <c r="FF1522" s="194" t="e">
        <f t="shared" si="925"/>
        <v>#DIV/0!</v>
      </c>
    </row>
    <row r="1523" spans="134:162" ht="18" customHeight="1">
      <c r="ED1523" s="135" t="s">
        <v>2517</v>
      </c>
      <c r="EZ1523" s="192" t="e">
        <f t="shared" si="919"/>
        <v>#DIV/0!</v>
      </c>
      <c r="FA1523" s="192" t="e">
        <f t="shared" si="920"/>
        <v>#DIV/0!</v>
      </c>
      <c r="FB1523" s="192" t="e">
        <f t="shared" si="921"/>
        <v>#DIV/0!</v>
      </c>
      <c r="FC1523" s="192" t="e">
        <f t="shared" si="922"/>
        <v>#DIV/0!</v>
      </c>
      <c r="FD1523" s="192" t="e">
        <f t="shared" si="923"/>
        <v>#DIV/0!</v>
      </c>
      <c r="FE1523" s="193" t="e">
        <f t="shared" si="924"/>
        <v>#DIV/0!</v>
      </c>
      <c r="FF1523" s="194" t="e">
        <f t="shared" si="925"/>
        <v>#DIV/0!</v>
      </c>
    </row>
    <row r="1524" spans="134:162" ht="18" customHeight="1">
      <c r="ED1524" s="135" t="s">
        <v>2517</v>
      </c>
      <c r="EZ1524" s="192" t="e">
        <f t="shared" si="919"/>
        <v>#DIV/0!</v>
      </c>
      <c r="FA1524" s="192" t="e">
        <f t="shared" si="920"/>
        <v>#DIV/0!</v>
      </c>
      <c r="FB1524" s="192" t="e">
        <f t="shared" si="921"/>
        <v>#DIV/0!</v>
      </c>
      <c r="FC1524" s="192" t="e">
        <f t="shared" si="922"/>
        <v>#DIV/0!</v>
      </c>
      <c r="FD1524" s="192" t="e">
        <f t="shared" si="923"/>
        <v>#DIV/0!</v>
      </c>
      <c r="FE1524" s="193" t="e">
        <f t="shared" si="924"/>
        <v>#DIV/0!</v>
      </c>
      <c r="FF1524" s="194" t="e">
        <f t="shared" si="925"/>
        <v>#DIV/0!</v>
      </c>
    </row>
    <row r="1525" spans="134:162" ht="18" customHeight="1">
      <c r="ED1525" s="135" t="s">
        <v>2517</v>
      </c>
      <c r="EZ1525" s="192" t="e">
        <f t="shared" si="919"/>
        <v>#DIV/0!</v>
      </c>
      <c r="FA1525" s="192" t="e">
        <f t="shared" si="920"/>
        <v>#DIV/0!</v>
      </c>
      <c r="FB1525" s="192" t="e">
        <f t="shared" si="921"/>
        <v>#DIV/0!</v>
      </c>
      <c r="FC1525" s="192" t="e">
        <f t="shared" si="922"/>
        <v>#DIV/0!</v>
      </c>
      <c r="FD1525" s="192" t="e">
        <f t="shared" si="923"/>
        <v>#DIV/0!</v>
      </c>
      <c r="FE1525" s="193" t="e">
        <f t="shared" si="924"/>
        <v>#DIV/0!</v>
      </c>
      <c r="FF1525" s="194" t="e">
        <f t="shared" si="925"/>
        <v>#DIV/0!</v>
      </c>
    </row>
    <row r="1526" spans="134:162" ht="18" customHeight="1">
      <c r="ED1526" s="135" t="s">
        <v>2517</v>
      </c>
      <c r="EZ1526" s="192" t="e">
        <f t="shared" si="919"/>
        <v>#DIV/0!</v>
      </c>
      <c r="FA1526" s="192" t="e">
        <f t="shared" si="920"/>
        <v>#DIV/0!</v>
      </c>
      <c r="FB1526" s="192" t="e">
        <f t="shared" si="921"/>
        <v>#DIV/0!</v>
      </c>
      <c r="FC1526" s="192" t="e">
        <f t="shared" si="922"/>
        <v>#DIV/0!</v>
      </c>
      <c r="FD1526" s="192" t="e">
        <f t="shared" si="923"/>
        <v>#DIV/0!</v>
      </c>
      <c r="FE1526" s="193" t="e">
        <f t="shared" si="924"/>
        <v>#DIV/0!</v>
      </c>
      <c r="FF1526" s="194" t="e">
        <f t="shared" si="925"/>
        <v>#DIV/0!</v>
      </c>
    </row>
    <row r="1527" spans="134:162" ht="18" customHeight="1">
      <c r="ED1527" s="135" t="s">
        <v>2517</v>
      </c>
      <c r="EZ1527" s="192" t="e">
        <f t="shared" si="919"/>
        <v>#DIV/0!</v>
      </c>
      <c r="FA1527" s="192" t="e">
        <f t="shared" si="920"/>
        <v>#DIV/0!</v>
      </c>
      <c r="FB1527" s="192" t="e">
        <f t="shared" si="921"/>
        <v>#DIV/0!</v>
      </c>
      <c r="FC1527" s="192" t="e">
        <f t="shared" si="922"/>
        <v>#DIV/0!</v>
      </c>
      <c r="FD1527" s="192" t="e">
        <f t="shared" si="923"/>
        <v>#DIV/0!</v>
      </c>
      <c r="FE1527" s="193" t="e">
        <f t="shared" si="924"/>
        <v>#DIV/0!</v>
      </c>
      <c r="FF1527" s="194" t="e">
        <f t="shared" si="925"/>
        <v>#DIV/0!</v>
      </c>
    </row>
    <row r="1528" spans="134:162" ht="18" customHeight="1">
      <c r="ED1528" s="135" t="s">
        <v>2517</v>
      </c>
      <c r="EZ1528" s="192" t="e">
        <f t="shared" si="919"/>
        <v>#DIV/0!</v>
      </c>
      <c r="FA1528" s="192" t="e">
        <f t="shared" si="920"/>
        <v>#DIV/0!</v>
      </c>
      <c r="FB1528" s="192" t="e">
        <f t="shared" si="921"/>
        <v>#DIV/0!</v>
      </c>
      <c r="FC1528" s="192" t="e">
        <f t="shared" si="922"/>
        <v>#DIV/0!</v>
      </c>
      <c r="FD1528" s="192" t="e">
        <f t="shared" si="923"/>
        <v>#DIV/0!</v>
      </c>
      <c r="FE1528" s="193" t="e">
        <f t="shared" si="924"/>
        <v>#DIV/0!</v>
      </c>
      <c r="FF1528" s="194" t="e">
        <f t="shared" si="925"/>
        <v>#DIV/0!</v>
      </c>
    </row>
    <row r="1529" spans="134:162" ht="18" customHeight="1">
      <c r="ED1529" s="135" t="s">
        <v>2517</v>
      </c>
      <c r="EZ1529" s="192" t="e">
        <f t="shared" si="919"/>
        <v>#DIV/0!</v>
      </c>
      <c r="FA1529" s="192" t="e">
        <f t="shared" si="920"/>
        <v>#DIV/0!</v>
      </c>
      <c r="FB1529" s="192" t="e">
        <f t="shared" si="921"/>
        <v>#DIV/0!</v>
      </c>
      <c r="FC1529" s="192" t="e">
        <f t="shared" si="922"/>
        <v>#DIV/0!</v>
      </c>
      <c r="FD1529" s="192" t="e">
        <f t="shared" si="923"/>
        <v>#DIV/0!</v>
      </c>
      <c r="FE1529" s="193" t="e">
        <f t="shared" si="924"/>
        <v>#DIV/0!</v>
      </c>
      <c r="FF1529" s="194" t="e">
        <f t="shared" si="925"/>
        <v>#DIV/0!</v>
      </c>
    </row>
    <row r="1530" spans="134:162" ht="18" customHeight="1">
      <c r="ED1530" s="135" t="s">
        <v>2517</v>
      </c>
      <c r="EZ1530" s="192" t="e">
        <f t="shared" si="919"/>
        <v>#DIV/0!</v>
      </c>
      <c r="FA1530" s="192" t="e">
        <f t="shared" si="920"/>
        <v>#DIV/0!</v>
      </c>
      <c r="FB1530" s="192" t="e">
        <f t="shared" si="921"/>
        <v>#DIV/0!</v>
      </c>
      <c r="FC1530" s="192" t="e">
        <f t="shared" si="922"/>
        <v>#DIV/0!</v>
      </c>
      <c r="FD1530" s="192" t="e">
        <f t="shared" si="923"/>
        <v>#DIV/0!</v>
      </c>
      <c r="FE1530" s="193" t="e">
        <f t="shared" si="924"/>
        <v>#DIV/0!</v>
      </c>
      <c r="FF1530" s="194" t="e">
        <f t="shared" si="925"/>
        <v>#DIV/0!</v>
      </c>
    </row>
    <row r="1531" spans="134:162" ht="18" customHeight="1">
      <c r="ED1531" s="135" t="s">
        <v>2517</v>
      </c>
      <c r="EZ1531" s="192" t="e">
        <f t="shared" si="919"/>
        <v>#DIV/0!</v>
      </c>
      <c r="FA1531" s="192" t="e">
        <f t="shared" si="920"/>
        <v>#DIV/0!</v>
      </c>
      <c r="FB1531" s="192" t="e">
        <f t="shared" si="921"/>
        <v>#DIV/0!</v>
      </c>
      <c r="FC1531" s="192" t="e">
        <f t="shared" si="922"/>
        <v>#DIV/0!</v>
      </c>
      <c r="FD1531" s="192" t="e">
        <f t="shared" si="923"/>
        <v>#DIV/0!</v>
      </c>
      <c r="FE1531" s="193" t="e">
        <f t="shared" si="924"/>
        <v>#DIV/0!</v>
      </c>
      <c r="FF1531" s="194" t="e">
        <f t="shared" si="925"/>
        <v>#DIV/0!</v>
      </c>
    </row>
    <row r="1532" spans="134:162" ht="18" customHeight="1">
      <c r="ED1532" s="135" t="s">
        <v>2517</v>
      </c>
      <c r="EZ1532" s="192" t="e">
        <f t="shared" si="919"/>
        <v>#DIV/0!</v>
      </c>
      <c r="FA1532" s="192" t="e">
        <f t="shared" si="920"/>
        <v>#DIV/0!</v>
      </c>
      <c r="FB1532" s="192" t="e">
        <f t="shared" si="921"/>
        <v>#DIV/0!</v>
      </c>
      <c r="FC1532" s="192" t="e">
        <f t="shared" si="922"/>
        <v>#DIV/0!</v>
      </c>
      <c r="FD1532" s="192" t="e">
        <f t="shared" si="923"/>
        <v>#DIV/0!</v>
      </c>
      <c r="FE1532" s="193" t="e">
        <f t="shared" si="924"/>
        <v>#DIV/0!</v>
      </c>
      <c r="FF1532" s="194" t="e">
        <f t="shared" si="925"/>
        <v>#DIV/0!</v>
      </c>
    </row>
    <row r="1533" spans="134:162" ht="18" customHeight="1">
      <c r="ED1533" s="135" t="s">
        <v>2517</v>
      </c>
      <c r="EZ1533" s="192" t="e">
        <f t="shared" si="919"/>
        <v>#DIV/0!</v>
      </c>
      <c r="FA1533" s="192" t="e">
        <f t="shared" si="920"/>
        <v>#DIV/0!</v>
      </c>
      <c r="FB1533" s="192" t="e">
        <f t="shared" si="921"/>
        <v>#DIV/0!</v>
      </c>
      <c r="FC1533" s="192" t="e">
        <f t="shared" si="922"/>
        <v>#DIV/0!</v>
      </c>
      <c r="FD1533" s="192" t="e">
        <f t="shared" si="923"/>
        <v>#DIV/0!</v>
      </c>
      <c r="FE1533" s="193" t="e">
        <f t="shared" si="924"/>
        <v>#DIV/0!</v>
      </c>
      <c r="FF1533" s="194" t="e">
        <f t="shared" si="925"/>
        <v>#DIV/0!</v>
      </c>
    </row>
    <row r="1534" spans="134:162" ht="18" customHeight="1">
      <c r="ED1534" s="135" t="s">
        <v>2517</v>
      </c>
      <c r="EZ1534" s="192" t="e">
        <f t="shared" si="919"/>
        <v>#DIV/0!</v>
      </c>
      <c r="FA1534" s="192" t="e">
        <f t="shared" si="920"/>
        <v>#DIV/0!</v>
      </c>
      <c r="FB1534" s="192" t="e">
        <f t="shared" si="921"/>
        <v>#DIV/0!</v>
      </c>
      <c r="FC1534" s="192" t="e">
        <f t="shared" si="922"/>
        <v>#DIV/0!</v>
      </c>
      <c r="FD1534" s="192" t="e">
        <f t="shared" si="923"/>
        <v>#DIV/0!</v>
      </c>
      <c r="FE1534" s="193" t="e">
        <f t="shared" si="924"/>
        <v>#DIV/0!</v>
      </c>
      <c r="FF1534" s="194" t="e">
        <f t="shared" si="925"/>
        <v>#DIV/0!</v>
      </c>
    </row>
    <row r="1535" spans="134:162" ht="18" customHeight="1">
      <c r="ED1535" s="135" t="s">
        <v>2517</v>
      </c>
      <c r="EZ1535" s="192" t="e">
        <f t="shared" si="919"/>
        <v>#DIV/0!</v>
      </c>
      <c r="FA1535" s="192" t="e">
        <f t="shared" si="920"/>
        <v>#DIV/0!</v>
      </c>
      <c r="FB1535" s="192" t="e">
        <f t="shared" si="921"/>
        <v>#DIV/0!</v>
      </c>
      <c r="FC1535" s="192" t="e">
        <f t="shared" si="922"/>
        <v>#DIV/0!</v>
      </c>
      <c r="FD1535" s="192" t="e">
        <f t="shared" si="923"/>
        <v>#DIV/0!</v>
      </c>
      <c r="FE1535" s="193" t="e">
        <f t="shared" si="924"/>
        <v>#DIV/0!</v>
      </c>
      <c r="FF1535" s="194" t="e">
        <f t="shared" si="925"/>
        <v>#DIV/0!</v>
      </c>
    </row>
    <row r="1536" spans="134:162" ht="18" customHeight="1">
      <c r="ED1536" s="135" t="s">
        <v>2517</v>
      </c>
      <c r="EZ1536" s="192" t="e">
        <f t="shared" si="919"/>
        <v>#DIV/0!</v>
      </c>
      <c r="FA1536" s="192" t="e">
        <f t="shared" si="920"/>
        <v>#DIV/0!</v>
      </c>
      <c r="FB1536" s="192" t="e">
        <f t="shared" si="921"/>
        <v>#DIV/0!</v>
      </c>
      <c r="FC1536" s="192" t="e">
        <f t="shared" si="922"/>
        <v>#DIV/0!</v>
      </c>
      <c r="FD1536" s="192" t="e">
        <f t="shared" si="923"/>
        <v>#DIV/0!</v>
      </c>
      <c r="FE1536" s="193" t="e">
        <f t="shared" si="924"/>
        <v>#DIV/0!</v>
      </c>
      <c r="FF1536" s="194" t="e">
        <f t="shared" si="925"/>
        <v>#DIV/0!</v>
      </c>
    </row>
    <row r="1537" spans="134:162" ht="18" customHeight="1">
      <c r="ED1537" s="135" t="s">
        <v>2517</v>
      </c>
      <c r="EZ1537" s="192" t="e">
        <f t="shared" si="919"/>
        <v>#DIV/0!</v>
      </c>
      <c r="FA1537" s="192" t="e">
        <f t="shared" si="920"/>
        <v>#DIV/0!</v>
      </c>
      <c r="FB1537" s="192" t="e">
        <f t="shared" si="921"/>
        <v>#DIV/0!</v>
      </c>
      <c r="FC1537" s="192" t="e">
        <f t="shared" si="922"/>
        <v>#DIV/0!</v>
      </c>
      <c r="FD1537" s="192" t="e">
        <f t="shared" si="923"/>
        <v>#DIV/0!</v>
      </c>
      <c r="FE1537" s="193" t="e">
        <f t="shared" si="924"/>
        <v>#DIV/0!</v>
      </c>
      <c r="FF1537" s="194" t="e">
        <f t="shared" si="925"/>
        <v>#DIV/0!</v>
      </c>
    </row>
    <row r="1538" spans="134:162" ht="18" customHeight="1">
      <c r="ED1538" s="135" t="s">
        <v>2517</v>
      </c>
      <c r="EZ1538" s="192" t="e">
        <f t="shared" si="919"/>
        <v>#DIV/0!</v>
      </c>
      <c r="FA1538" s="192" t="e">
        <f t="shared" si="920"/>
        <v>#DIV/0!</v>
      </c>
      <c r="FB1538" s="192" t="e">
        <f t="shared" si="921"/>
        <v>#DIV/0!</v>
      </c>
      <c r="FC1538" s="192" t="e">
        <f t="shared" si="922"/>
        <v>#DIV/0!</v>
      </c>
      <c r="FD1538" s="192" t="e">
        <f t="shared" si="923"/>
        <v>#DIV/0!</v>
      </c>
      <c r="FE1538" s="193" t="e">
        <f t="shared" si="924"/>
        <v>#DIV/0!</v>
      </c>
      <c r="FF1538" s="194" t="e">
        <f t="shared" si="925"/>
        <v>#DIV/0!</v>
      </c>
    </row>
    <row r="1539" spans="134:162" ht="18" customHeight="1">
      <c r="ED1539" s="135" t="s">
        <v>2517</v>
      </c>
      <c r="EZ1539" s="192" t="e">
        <f t="shared" si="919"/>
        <v>#DIV/0!</v>
      </c>
      <c r="FA1539" s="192" t="e">
        <f t="shared" si="920"/>
        <v>#DIV/0!</v>
      </c>
      <c r="FB1539" s="192" t="e">
        <f t="shared" si="921"/>
        <v>#DIV/0!</v>
      </c>
      <c r="FC1539" s="192" t="e">
        <f t="shared" si="922"/>
        <v>#DIV/0!</v>
      </c>
      <c r="FD1539" s="192" t="e">
        <f t="shared" si="923"/>
        <v>#DIV/0!</v>
      </c>
      <c r="FE1539" s="193" t="e">
        <f t="shared" si="924"/>
        <v>#DIV/0!</v>
      </c>
      <c r="FF1539" s="194" t="e">
        <f t="shared" si="925"/>
        <v>#DIV/0!</v>
      </c>
    </row>
    <row r="1540" spans="134:162" ht="18" customHeight="1">
      <c r="ED1540" s="135" t="s">
        <v>2517</v>
      </c>
      <c r="EZ1540" s="192" t="e">
        <f t="shared" ref="EZ1540:EZ1603" si="926">+(IF($EW1540&lt;$EY1540,((MIN($EY1540,$EW1540)+(DEGREES(ATAN((TAN(RADIANS($EX1540))/((TAN(RADIANS($EV1540))*SIN(RADIANS(ABS($EW1540-$EY1540))))))-(COS(RADIANS(ABS($EW1540-$EY1540)))/SIN(RADIANS(ABS($EW1540-$EY1540)))))))-180)),((MAX($EY1540,$EW1540)-(DEGREES(ATAN((TAN(RADIANS($EX1540))/((TAN(RADIANS($EV1540))*SIN(RADIANS(ABS($EW1540-$EY1540))))))-(COS(RADIANS(ABS($EW1540-$EY1540)))/SIN(RADIANS(ABS($EW1540-$EY1540)))))))-180))))</f>
        <v>#DIV/0!</v>
      </c>
      <c r="FA1540" s="192" t="e">
        <f t="shared" ref="FA1540:FA1603" si="927">IF($EZ1540&gt;0,$EZ1540,360+$EZ1540)</f>
        <v>#DIV/0!</v>
      </c>
      <c r="FB1540" s="192" t="e">
        <f t="shared" ref="FB1540:FB1603" si="928">+ABS(DEGREES(ATAN((COS(RADIANS(ABS($EZ1540+180-(IF($EW1540&gt;$EY1540,MAX($EX1540,$EW1540),MIN($EW1540,$EY1540))))))/(TAN(RADIANS($EV1540)))))))</f>
        <v>#DIV/0!</v>
      </c>
      <c r="FC1540" s="192" t="e">
        <f t="shared" ref="FC1540:FC1603" si="929">+IF(($EZ1540+90)&gt;0,$EZ1540+90,$EZ1540+450)</f>
        <v>#DIV/0!</v>
      </c>
      <c r="FD1540" s="192" t="e">
        <f t="shared" ref="FD1540:FD1603" si="930">-$FB1540+90</f>
        <v>#DIV/0!</v>
      </c>
      <c r="FE1540" s="193" t="e">
        <f t="shared" ref="FE1540:FE1603" si="931">IF(($FA1540&lt;180),$FA1540+180,$FA1540-180)</f>
        <v>#DIV/0!</v>
      </c>
      <c r="FF1540" s="194" t="e">
        <f t="shared" ref="FF1540:FF1603" si="932">-$FB1540+90</f>
        <v>#DIV/0!</v>
      </c>
    </row>
    <row r="1541" spans="134:162" ht="18" customHeight="1">
      <c r="ED1541" s="135" t="s">
        <v>2517</v>
      </c>
      <c r="EZ1541" s="192" t="e">
        <f t="shared" si="926"/>
        <v>#DIV/0!</v>
      </c>
      <c r="FA1541" s="192" t="e">
        <f t="shared" si="927"/>
        <v>#DIV/0!</v>
      </c>
      <c r="FB1541" s="192" t="e">
        <f t="shared" si="928"/>
        <v>#DIV/0!</v>
      </c>
      <c r="FC1541" s="192" t="e">
        <f t="shared" si="929"/>
        <v>#DIV/0!</v>
      </c>
      <c r="FD1541" s="192" t="e">
        <f t="shared" si="930"/>
        <v>#DIV/0!</v>
      </c>
      <c r="FE1541" s="193" t="e">
        <f t="shared" si="931"/>
        <v>#DIV/0!</v>
      </c>
      <c r="FF1541" s="194" t="e">
        <f t="shared" si="932"/>
        <v>#DIV/0!</v>
      </c>
    </row>
    <row r="1542" spans="134:162" ht="18" customHeight="1">
      <c r="ED1542" s="135" t="s">
        <v>2517</v>
      </c>
      <c r="EZ1542" s="192" t="e">
        <f t="shared" si="926"/>
        <v>#DIV/0!</v>
      </c>
      <c r="FA1542" s="192" t="e">
        <f t="shared" si="927"/>
        <v>#DIV/0!</v>
      </c>
      <c r="FB1542" s="192" t="e">
        <f t="shared" si="928"/>
        <v>#DIV/0!</v>
      </c>
      <c r="FC1542" s="192" t="e">
        <f t="shared" si="929"/>
        <v>#DIV/0!</v>
      </c>
      <c r="FD1542" s="192" t="e">
        <f t="shared" si="930"/>
        <v>#DIV/0!</v>
      </c>
      <c r="FE1542" s="193" t="e">
        <f t="shared" si="931"/>
        <v>#DIV/0!</v>
      </c>
      <c r="FF1542" s="194" t="e">
        <f t="shared" si="932"/>
        <v>#DIV/0!</v>
      </c>
    </row>
    <row r="1543" spans="134:162" ht="18" customHeight="1">
      <c r="ED1543" s="135" t="s">
        <v>2517</v>
      </c>
      <c r="EZ1543" s="192" t="e">
        <f t="shared" si="926"/>
        <v>#DIV/0!</v>
      </c>
      <c r="FA1543" s="192" t="e">
        <f t="shared" si="927"/>
        <v>#DIV/0!</v>
      </c>
      <c r="FB1543" s="192" t="e">
        <f t="shared" si="928"/>
        <v>#DIV/0!</v>
      </c>
      <c r="FC1543" s="192" t="e">
        <f t="shared" si="929"/>
        <v>#DIV/0!</v>
      </c>
      <c r="FD1543" s="192" t="e">
        <f t="shared" si="930"/>
        <v>#DIV/0!</v>
      </c>
      <c r="FE1543" s="193" t="e">
        <f t="shared" si="931"/>
        <v>#DIV/0!</v>
      </c>
      <c r="FF1543" s="194" t="e">
        <f t="shared" si="932"/>
        <v>#DIV/0!</v>
      </c>
    </row>
    <row r="1544" spans="134:162" ht="18" customHeight="1">
      <c r="ED1544" s="135" t="s">
        <v>2517</v>
      </c>
      <c r="EZ1544" s="192" t="e">
        <f t="shared" si="926"/>
        <v>#DIV/0!</v>
      </c>
      <c r="FA1544" s="192" t="e">
        <f t="shared" si="927"/>
        <v>#DIV/0!</v>
      </c>
      <c r="FB1544" s="192" t="e">
        <f t="shared" si="928"/>
        <v>#DIV/0!</v>
      </c>
      <c r="FC1544" s="192" t="e">
        <f t="shared" si="929"/>
        <v>#DIV/0!</v>
      </c>
      <c r="FD1544" s="192" t="e">
        <f t="shared" si="930"/>
        <v>#DIV/0!</v>
      </c>
      <c r="FE1544" s="193" t="e">
        <f t="shared" si="931"/>
        <v>#DIV/0!</v>
      </c>
      <c r="FF1544" s="194" t="e">
        <f t="shared" si="932"/>
        <v>#DIV/0!</v>
      </c>
    </row>
    <row r="1545" spans="134:162" ht="18" customHeight="1">
      <c r="ED1545" s="135" t="s">
        <v>2517</v>
      </c>
      <c r="EZ1545" s="192" t="e">
        <f t="shared" si="926"/>
        <v>#DIV/0!</v>
      </c>
      <c r="FA1545" s="192" t="e">
        <f t="shared" si="927"/>
        <v>#DIV/0!</v>
      </c>
      <c r="FB1545" s="192" t="e">
        <f t="shared" si="928"/>
        <v>#DIV/0!</v>
      </c>
      <c r="FC1545" s="192" t="e">
        <f t="shared" si="929"/>
        <v>#DIV/0!</v>
      </c>
      <c r="FD1545" s="192" t="e">
        <f t="shared" si="930"/>
        <v>#DIV/0!</v>
      </c>
      <c r="FE1545" s="193" t="e">
        <f t="shared" si="931"/>
        <v>#DIV/0!</v>
      </c>
      <c r="FF1545" s="194" t="e">
        <f t="shared" si="932"/>
        <v>#DIV/0!</v>
      </c>
    </row>
    <row r="1546" spans="134:162" ht="18" customHeight="1">
      <c r="ED1546" s="135" t="s">
        <v>2517</v>
      </c>
      <c r="EZ1546" s="192" t="e">
        <f t="shared" si="926"/>
        <v>#DIV/0!</v>
      </c>
      <c r="FA1546" s="192" t="e">
        <f t="shared" si="927"/>
        <v>#DIV/0!</v>
      </c>
      <c r="FB1546" s="192" t="e">
        <f t="shared" si="928"/>
        <v>#DIV/0!</v>
      </c>
      <c r="FC1546" s="192" t="e">
        <f t="shared" si="929"/>
        <v>#DIV/0!</v>
      </c>
      <c r="FD1546" s="192" t="e">
        <f t="shared" si="930"/>
        <v>#DIV/0!</v>
      </c>
      <c r="FE1546" s="193" t="e">
        <f t="shared" si="931"/>
        <v>#DIV/0!</v>
      </c>
      <c r="FF1546" s="194" t="e">
        <f t="shared" si="932"/>
        <v>#DIV/0!</v>
      </c>
    </row>
    <row r="1547" spans="134:162" ht="18" customHeight="1">
      <c r="ED1547" s="135" t="s">
        <v>2517</v>
      </c>
      <c r="EZ1547" s="192" t="e">
        <f t="shared" si="926"/>
        <v>#DIV/0!</v>
      </c>
      <c r="FA1547" s="192" t="e">
        <f t="shared" si="927"/>
        <v>#DIV/0!</v>
      </c>
      <c r="FB1547" s="192" t="e">
        <f t="shared" si="928"/>
        <v>#DIV/0!</v>
      </c>
      <c r="FC1547" s="192" t="e">
        <f t="shared" si="929"/>
        <v>#DIV/0!</v>
      </c>
      <c r="FD1547" s="192" t="e">
        <f t="shared" si="930"/>
        <v>#DIV/0!</v>
      </c>
      <c r="FE1547" s="193" t="e">
        <f t="shared" si="931"/>
        <v>#DIV/0!</v>
      </c>
      <c r="FF1547" s="194" t="e">
        <f t="shared" si="932"/>
        <v>#DIV/0!</v>
      </c>
    </row>
    <row r="1548" spans="134:162" ht="18" customHeight="1">
      <c r="ED1548" s="135" t="s">
        <v>2517</v>
      </c>
      <c r="EZ1548" s="192" t="e">
        <f t="shared" si="926"/>
        <v>#DIV/0!</v>
      </c>
      <c r="FA1548" s="192" t="e">
        <f t="shared" si="927"/>
        <v>#DIV/0!</v>
      </c>
      <c r="FB1548" s="192" t="e">
        <f t="shared" si="928"/>
        <v>#DIV/0!</v>
      </c>
      <c r="FC1548" s="192" t="e">
        <f t="shared" si="929"/>
        <v>#DIV/0!</v>
      </c>
      <c r="FD1548" s="192" t="e">
        <f t="shared" si="930"/>
        <v>#DIV/0!</v>
      </c>
      <c r="FE1548" s="193" t="e">
        <f t="shared" si="931"/>
        <v>#DIV/0!</v>
      </c>
      <c r="FF1548" s="194" t="e">
        <f t="shared" si="932"/>
        <v>#DIV/0!</v>
      </c>
    </row>
    <row r="1549" spans="134:162" ht="18" customHeight="1">
      <c r="ED1549" s="135" t="s">
        <v>2517</v>
      </c>
      <c r="EZ1549" s="192" t="e">
        <f t="shared" si="926"/>
        <v>#DIV/0!</v>
      </c>
      <c r="FA1549" s="192" t="e">
        <f t="shared" si="927"/>
        <v>#DIV/0!</v>
      </c>
      <c r="FB1549" s="192" t="e">
        <f t="shared" si="928"/>
        <v>#DIV/0!</v>
      </c>
      <c r="FC1549" s="192" t="e">
        <f t="shared" si="929"/>
        <v>#DIV/0!</v>
      </c>
      <c r="FD1549" s="192" t="e">
        <f t="shared" si="930"/>
        <v>#DIV/0!</v>
      </c>
      <c r="FE1549" s="193" t="e">
        <f t="shared" si="931"/>
        <v>#DIV/0!</v>
      </c>
      <c r="FF1549" s="194" t="e">
        <f t="shared" si="932"/>
        <v>#DIV/0!</v>
      </c>
    </row>
    <row r="1550" spans="134:162" ht="18" customHeight="1">
      <c r="ED1550" s="135" t="s">
        <v>2517</v>
      </c>
      <c r="EZ1550" s="192" t="e">
        <f t="shared" si="926"/>
        <v>#DIV/0!</v>
      </c>
      <c r="FA1550" s="192" t="e">
        <f t="shared" si="927"/>
        <v>#DIV/0!</v>
      </c>
      <c r="FB1550" s="192" t="e">
        <f t="shared" si="928"/>
        <v>#DIV/0!</v>
      </c>
      <c r="FC1550" s="192" t="e">
        <f t="shared" si="929"/>
        <v>#DIV/0!</v>
      </c>
      <c r="FD1550" s="192" t="e">
        <f t="shared" si="930"/>
        <v>#DIV/0!</v>
      </c>
      <c r="FE1550" s="193" t="e">
        <f t="shared" si="931"/>
        <v>#DIV/0!</v>
      </c>
      <c r="FF1550" s="194" t="e">
        <f t="shared" si="932"/>
        <v>#DIV/0!</v>
      </c>
    </row>
    <row r="1551" spans="134:162" ht="18" customHeight="1">
      <c r="ED1551" s="135" t="s">
        <v>2517</v>
      </c>
      <c r="EZ1551" s="192" t="e">
        <f t="shared" si="926"/>
        <v>#DIV/0!</v>
      </c>
      <c r="FA1551" s="192" t="e">
        <f t="shared" si="927"/>
        <v>#DIV/0!</v>
      </c>
      <c r="FB1551" s="192" t="e">
        <f t="shared" si="928"/>
        <v>#DIV/0!</v>
      </c>
      <c r="FC1551" s="192" t="e">
        <f t="shared" si="929"/>
        <v>#DIV/0!</v>
      </c>
      <c r="FD1551" s="192" t="e">
        <f t="shared" si="930"/>
        <v>#DIV/0!</v>
      </c>
      <c r="FE1551" s="193" t="e">
        <f t="shared" si="931"/>
        <v>#DIV/0!</v>
      </c>
      <c r="FF1551" s="194" t="e">
        <f t="shared" si="932"/>
        <v>#DIV/0!</v>
      </c>
    </row>
    <row r="1552" spans="134:162" ht="18" customHeight="1">
      <c r="ED1552" s="135" t="s">
        <v>2517</v>
      </c>
      <c r="EZ1552" s="192" t="e">
        <f t="shared" si="926"/>
        <v>#DIV/0!</v>
      </c>
      <c r="FA1552" s="192" t="e">
        <f t="shared" si="927"/>
        <v>#DIV/0!</v>
      </c>
      <c r="FB1552" s="192" t="e">
        <f t="shared" si="928"/>
        <v>#DIV/0!</v>
      </c>
      <c r="FC1552" s="192" t="e">
        <f t="shared" si="929"/>
        <v>#DIV/0!</v>
      </c>
      <c r="FD1552" s="192" t="e">
        <f t="shared" si="930"/>
        <v>#DIV/0!</v>
      </c>
      <c r="FE1552" s="193" t="e">
        <f t="shared" si="931"/>
        <v>#DIV/0!</v>
      </c>
      <c r="FF1552" s="194" t="e">
        <f t="shared" si="932"/>
        <v>#DIV/0!</v>
      </c>
    </row>
    <row r="1553" spans="134:162" ht="18" customHeight="1">
      <c r="ED1553" s="135" t="s">
        <v>2517</v>
      </c>
      <c r="EZ1553" s="192" t="e">
        <f t="shared" si="926"/>
        <v>#DIV/0!</v>
      </c>
      <c r="FA1553" s="192" t="e">
        <f t="shared" si="927"/>
        <v>#DIV/0!</v>
      </c>
      <c r="FB1553" s="192" t="e">
        <f t="shared" si="928"/>
        <v>#DIV/0!</v>
      </c>
      <c r="FC1553" s="192" t="e">
        <f t="shared" si="929"/>
        <v>#DIV/0!</v>
      </c>
      <c r="FD1553" s="192" t="e">
        <f t="shared" si="930"/>
        <v>#DIV/0!</v>
      </c>
      <c r="FE1553" s="193" t="e">
        <f t="shared" si="931"/>
        <v>#DIV/0!</v>
      </c>
      <c r="FF1553" s="194" t="e">
        <f t="shared" si="932"/>
        <v>#DIV/0!</v>
      </c>
    </row>
    <row r="1554" spans="134:162" ht="18" customHeight="1">
      <c r="ED1554" s="135" t="s">
        <v>2517</v>
      </c>
      <c r="EZ1554" s="192" t="e">
        <f t="shared" si="926"/>
        <v>#DIV/0!</v>
      </c>
      <c r="FA1554" s="192" t="e">
        <f t="shared" si="927"/>
        <v>#DIV/0!</v>
      </c>
      <c r="FB1554" s="192" t="e">
        <f t="shared" si="928"/>
        <v>#DIV/0!</v>
      </c>
      <c r="FC1554" s="192" t="e">
        <f t="shared" si="929"/>
        <v>#DIV/0!</v>
      </c>
      <c r="FD1554" s="192" t="e">
        <f t="shared" si="930"/>
        <v>#DIV/0!</v>
      </c>
      <c r="FE1554" s="193" t="e">
        <f t="shared" si="931"/>
        <v>#DIV/0!</v>
      </c>
      <c r="FF1554" s="194" t="e">
        <f t="shared" si="932"/>
        <v>#DIV/0!</v>
      </c>
    </row>
    <row r="1555" spans="134:162" ht="18" customHeight="1">
      <c r="ED1555" s="135" t="s">
        <v>2517</v>
      </c>
      <c r="EZ1555" s="192" t="e">
        <f t="shared" si="926"/>
        <v>#DIV/0!</v>
      </c>
      <c r="FA1555" s="192" t="e">
        <f t="shared" si="927"/>
        <v>#DIV/0!</v>
      </c>
      <c r="FB1555" s="192" t="e">
        <f t="shared" si="928"/>
        <v>#DIV/0!</v>
      </c>
      <c r="FC1555" s="192" t="e">
        <f t="shared" si="929"/>
        <v>#DIV/0!</v>
      </c>
      <c r="FD1555" s="192" t="e">
        <f t="shared" si="930"/>
        <v>#DIV/0!</v>
      </c>
      <c r="FE1555" s="193" t="e">
        <f t="shared" si="931"/>
        <v>#DIV/0!</v>
      </c>
      <c r="FF1555" s="194" t="e">
        <f t="shared" si="932"/>
        <v>#DIV/0!</v>
      </c>
    </row>
    <row r="1556" spans="134:162" ht="18" customHeight="1">
      <c r="ED1556" s="135" t="s">
        <v>2517</v>
      </c>
      <c r="EZ1556" s="192" t="e">
        <f t="shared" si="926"/>
        <v>#DIV/0!</v>
      </c>
      <c r="FA1556" s="192" t="e">
        <f t="shared" si="927"/>
        <v>#DIV/0!</v>
      </c>
      <c r="FB1556" s="192" t="e">
        <f t="shared" si="928"/>
        <v>#DIV/0!</v>
      </c>
      <c r="FC1556" s="192" t="e">
        <f t="shared" si="929"/>
        <v>#DIV/0!</v>
      </c>
      <c r="FD1556" s="192" t="e">
        <f t="shared" si="930"/>
        <v>#DIV/0!</v>
      </c>
      <c r="FE1556" s="193" t="e">
        <f t="shared" si="931"/>
        <v>#DIV/0!</v>
      </c>
      <c r="FF1556" s="194" t="e">
        <f t="shared" si="932"/>
        <v>#DIV/0!</v>
      </c>
    </row>
    <row r="1557" spans="134:162" ht="18" customHeight="1">
      <c r="ED1557" s="135" t="s">
        <v>2517</v>
      </c>
      <c r="EZ1557" s="192" t="e">
        <f t="shared" si="926"/>
        <v>#DIV/0!</v>
      </c>
      <c r="FA1557" s="192" t="e">
        <f t="shared" si="927"/>
        <v>#DIV/0!</v>
      </c>
      <c r="FB1557" s="192" t="e">
        <f t="shared" si="928"/>
        <v>#DIV/0!</v>
      </c>
      <c r="FC1557" s="192" t="e">
        <f t="shared" si="929"/>
        <v>#DIV/0!</v>
      </c>
      <c r="FD1557" s="192" t="e">
        <f t="shared" si="930"/>
        <v>#DIV/0!</v>
      </c>
      <c r="FE1557" s="193" t="e">
        <f t="shared" si="931"/>
        <v>#DIV/0!</v>
      </c>
      <c r="FF1557" s="194" t="e">
        <f t="shared" si="932"/>
        <v>#DIV/0!</v>
      </c>
    </row>
    <row r="1558" spans="134:162" ht="18" customHeight="1">
      <c r="ED1558" s="135" t="s">
        <v>2517</v>
      </c>
      <c r="EZ1558" s="192" t="e">
        <f t="shared" si="926"/>
        <v>#DIV/0!</v>
      </c>
      <c r="FA1558" s="192" t="e">
        <f t="shared" si="927"/>
        <v>#DIV/0!</v>
      </c>
      <c r="FB1558" s="192" t="e">
        <f t="shared" si="928"/>
        <v>#DIV/0!</v>
      </c>
      <c r="FC1558" s="192" t="e">
        <f t="shared" si="929"/>
        <v>#DIV/0!</v>
      </c>
      <c r="FD1558" s="192" t="e">
        <f t="shared" si="930"/>
        <v>#DIV/0!</v>
      </c>
      <c r="FE1558" s="193" t="e">
        <f t="shared" si="931"/>
        <v>#DIV/0!</v>
      </c>
      <c r="FF1558" s="194" t="e">
        <f t="shared" si="932"/>
        <v>#DIV/0!</v>
      </c>
    </row>
    <row r="1559" spans="134:162" ht="18" customHeight="1">
      <c r="ED1559" s="135" t="s">
        <v>2517</v>
      </c>
      <c r="EZ1559" s="192" t="e">
        <f t="shared" si="926"/>
        <v>#DIV/0!</v>
      </c>
      <c r="FA1559" s="192" t="e">
        <f t="shared" si="927"/>
        <v>#DIV/0!</v>
      </c>
      <c r="FB1559" s="192" t="e">
        <f t="shared" si="928"/>
        <v>#DIV/0!</v>
      </c>
      <c r="FC1559" s="192" t="e">
        <f t="shared" si="929"/>
        <v>#DIV/0!</v>
      </c>
      <c r="FD1559" s="192" t="e">
        <f t="shared" si="930"/>
        <v>#DIV/0!</v>
      </c>
      <c r="FE1559" s="193" t="e">
        <f t="shared" si="931"/>
        <v>#DIV/0!</v>
      </c>
      <c r="FF1559" s="194" t="e">
        <f t="shared" si="932"/>
        <v>#DIV/0!</v>
      </c>
    </row>
    <row r="1560" spans="134:162" ht="18" customHeight="1">
      <c r="ED1560" s="135" t="s">
        <v>2517</v>
      </c>
      <c r="EZ1560" s="192" t="e">
        <f t="shared" si="926"/>
        <v>#DIV/0!</v>
      </c>
      <c r="FA1560" s="192" t="e">
        <f t="shared" si="927"/>
        <v>#DIV/0!</v>
      </c>
      <c r="FB1560" s="192" t="e">
        <f t="shared" si="928"/>
        <v>#DIV/0!</v>
      </c>
      <c r="FC1560" s="192" t="e">
        <f t="shared" si="929"/>
        <v>#DIV/0!</v>
      </c>
      <c r="FD1560" s="192" t="e">
        <f t="shared" si="930"/>
        <v>#DIV/0!</v>
      </c>
      <c r="FE1560" s="193" t="e">
        <f t="shared" si="931"/>
        <v>#DIV/0!</v>
      </c>
      <c r="FF1560" s="194" t="e">
        <f t="shared" si="932"/>
        <v>#DIV/0!</v>
      </c>
    </row>
    <row r="1561" spans="134:162" ht="18" customHeight="1">
      <c r="ED1561" s="135" t="s">
        <v>2517</v>
      </c>
      <c r="EZ1561" s="192" t="e">
        <f t="shared" si="926"/>
        <v>#DIV/0!</v>
      </c>
      <c r="FA1561" s="192" t="e">
        <f t="shared" si="927"/>
        <v>#DIV/0!</v>
      </c>
      <c r="FB1561" s="192" t="e">
        <f t="shared" si="928"/>
        <v>#DIV/0!</v>
      </c>
      <c r="FC1561" s="192" t="e">
        <f t="shared" si="929"/>
        <v>#DIV/0!</v>
      </c>
      <c r="FD1561" s="192" t="e">
        <f t="shared" si="930"/>
        <v>#DIV/0!</v>
      </c>
      <c r="FE1561" s="193" t="e">
        <f t="shared" si="931"/>
        <v>#DIV/0!</v>
      </c>
      <c r="FF1561" s="194" t="e">
        <f t="shared" si="932"/>
        <v>#DIV/0!</v>
      </c>
    </row>
    <row r="1562" spans="134:162" ht="18" customHeight="1">
      <c r="ED1562" s="135" t="s">
        <v>2517</v>
      </c>
      <c r="EZ1562" s="192" t="e">
        <f t="shared" si="926"/>
        <v>#DIV/0!</v>
      </c>
      <c r="FA1562" s="192" t="e">
        <f t="shared" si="927"/>
        <v>#DIV/0!</v>
      </c>
      <c r="FB1562" s="192" t="e">
        <f t="shared" si="928"/>
        <v>#DIV/0!</v>
      </c>
      <c r="FC1562" s="192" t="e">
        <f t="shared" si="929"/>
        <v>#DIV/0!</v>
      </c>
      <c r="FD1562" s="192" t="e">
        <f t="shared" si="930"/>
        <v>#DIV/0!</v>
      </c>
      <c r="FE1562" s="193" t="e">
        <f t="shared" si="931"/>
        <v>#DIV/0!</v>
      </c>
      <c r="FF1562" s="194" t="e">
        <f t="shared" si="932"/>
        <v>#DIV/0!</v>
      </c>
    </row>
    <row r="1563" spans="134:162" ht="18" customHeight="1">
      <c r="ED1563" s="135" t="s">
        <v>2517</v>
      </c>
      <c r="EZ1563" s="192" t="e">
        <f t="shared" si="926"/>
        <v>#DIV/0!</v>
      </c>
      <c r="FA1563" s="192" t="e">
        <f t="shared" si="927"/>
        <v>#DIV/0!</v>
      </c>
      <c r="FB1563" s="192" t="e">
        <f t="shared" si="928"/>
        <v>#DIV/0!</v>
      </c>
      <c r="FC1563" s="192" t="e">
        <f t="shared" si="929"/>
        <v>#DIV/0!</v>
      </c>
      <c r="FD1563" s="192" t="e">
        <f t="shared" si="930"/>
        <v>#DIV/0!</v>
      </c>
      <c r="FE1563" s="193" t="e">
        <f t="shared" si="931"/>
        <v>#DIV/0!</v>
      </c>
      <c r="FF1563" s="194" t="e">
        <f t="shared" si="932"/>
        <v>#DIV/0!</v>
      </c>
    </row>
    <row r="1564" spans="134:162" ht="18" customHeight="1">
      <c r="ED1564" s="135" t="s">
        <v>2517</v>
      </c>
      <c r="EZ1564" s="192" t="e">
        <f t="shared" si="926"/>
        <v>#DIV/0!</v>
      </c>
      <c r="FA1564" s="192" t="e">
        <f t="shared" si="927"/>
        <v>#DIV/0!</v>
      </c>
      <c r="FB1564" s="192" t="e">
        <f t="shared" si="928"/>
        <v>#DIV/0!</v>
      </c>
      <c r="FC1564" s="192" t="e">
        <f t="shared" si="929"/>
        <v>#DIV/0!</v>
      </c>
      <c r="FD1564" s="192" t="e">
        <f t="shared" si="930"/>
        <v>#DIV/0!</v>
      </c>
      <c r="FE1564" s="193" t="e">
        <f t="shared" si="931"/>
        <v>#DIV/0!</v>
      </c>
      <c r="FF1564" s="194" t="e">
        <f t="shared" si="932"/>
        <v>#DIV/0!</v>
      </c>
    </row>
    <row r="1565" spans="134:162" ht="18" customHeight="1">
      <c r="ED1565" s="135" t="s">
        <v>2517</v>
      </c>
      <c r="EZ1565" s="192" t="e">
        <f t="shared" si="926"/>
        <v>#DIV/0!</v>
      </c>
      <c r="FA1565" s="192" t="e">
        <f t="shared" si="927"/>
        <v>#DIV/0!</v>
      </c>
      <c r="FB1565" s="192" t="e">
        <f t="shared" si="928"/>
        <v>#DIV/0!</v>
      </c>
      <c r="FC1565" s="192" t="e">
        <f t="shared" si="929"/>
        <v>#DIV/0!</v>
      </c>
      <c r="FD1565" s="192" t="e">
        <f t="shared" si="930"/>
        <v>#DIV/0!</v>
      </c>
      <c r="FE1565" s="193" t="e">
        <f t="shared" si="931"/>
        <v>#DIV/0!</v>
      </c>
      <c r="FF1565" s="194" t="e">
        <f t="shared" si="932"/>
        <v>#DIV/0!</v>
      </c>
    </row>
    <row r="1566" spans="134:162" ht="18" customHeight="1">
      <c r="ED1566" s="135" t="s">
        <v>2517</v>
      </c>
      <c r="EZ1566" s="192" t="e">
        <f t="shared" si="926"/>
        <v>#DIV/0!</v>
      </c>
      <c r="FA1566" s="192" t="e">
        <f t="shared" si="927"/>
        <v>#DIV/0!</v>
      </c>
      <c r="FB1566" s="192" t="e">
        <f t="shared" si="928"/>
        <v>#DIV/0!</v>
      </c>
      <c r="FC1566" s="192" t="e">
        <f t="shared" si="929"/>
        <v>#DIV/0!</v>
      </c>
      <c r="FD1566" s="192" t="e">
        <f t="shared" si="930"/>
        <v>#DIV/0!</v>
      </c>
      <c r="FE1566" s="193" t="e">
        <f t="shared" si="931"/>
        <v>#DIV/0!</v>
      </c>
      <c r="FF1566" s="194" t="e">
        <f t="shared" si="932"/>
        <v>#DIV/0!</v>
      </c>
    </row>
    <row r="1567" spans="134:162" ht="18" customHeight="1">
      <c r="ED1567" s="135" t="s">
        <v>2517</v>
      </c>
      <c r="EZ1567" s="192" t="e">
        <f t="shared" si="926"/>
        <v>#DIV/0!</v>
      </c>
      <c r="FA1567" s="192" t="e">
        <f t="shared" si="927"/>
        <v>#DIV/0!</v>
      </c>
      <c r="FB1567" s="192" t="e">
        <f t="shared" si="928"/>
        <v>#DIV/0!</v>
      </c>
      <c r="FC1567" s="192" t="e">
        <f t="shared" si="929"/>
        <v>#DIV/0!</v>
      </c>
      <c r="FD1567" s="192" t="e">
        <f t="shared" si="930"/>
        <v>#DIV/0!</v>
      </c>
      <c r="FE1567" s="193" t="e">
        <f t="shared" si="931"/>
        <v>#DIV/0!</v>
      </c>
      <c r="FF1567" s="194" t="e">
        <f t="shared" si="932"/>
        <v>#DIV/0!</v>
      </c>
    </row>
    <row r="1568" spans="134:162" ht="18" customHeight="1">
      <c r="ED1568" s="135" t="s">
        <v>2517</v>
      </c>
      <c r="EZ1568" s="192" t="e">
        <f t="shared" si="926"/>
        <v>#DIV/0!</v>
      </c>
      <c r="FA1568" s="192" t="e">
        <f t="shared" si="927"/>
        <v>#DIV/0!</v>
      </c>
      <c r="FB1568" s="192" t="e">
        <f t="shared" si="928"/>
        <v>#DIV/0!</v>
      </c>
      <c r="FC1568" s="192" t="e">
        <f t="shared" si="929"/>
        <v>#DIV/0!</v>
      </c>
      <c r="FD1568" s="192" t="e">
        <f t="shared" si="930"/>
        <v>#DIV/0!</v>
      </c>
      <c r="FE1568" s="193" t="e">
        <f t="shared" si="931"/>
        <v>#DIV/0!</v>
      </c>
      <c r="FF1568" s="194" t="e">
        <f t="shared" si="932"/>
        <v>#DIV/0!</v>
      </c>
    </row>
    <row r="1569" spans="134:162" ht="18" customHeight="1">
      <c r="ED1569" s="135" t="s">
        <v>2517</v>
      </c>
      <c r="EZ1569" s="192" t="e">
        <f t="shared" si="926"/>
        <v>#DIV/0!</v>
      </c>
      <c r="FA1569" s="192" t="e">
        <f t="shared" si="927"/>
        <v>#DIV/0!</v>
      </c>
      <c r="FB1569" s="192" t="e">
        <f t="shared" si="928"/>
        <v>#DIV/0!</v>
      </c>
      <c r="FC1569" s="192" t="e">
        <f t="shared" si="929"/>
        <v>#DIV/0!</v>
      </c>
      <c r="FD1569" s="192" t="e">
        <f t="shared" si="930"/>
        <v>#DIV/0!</v>
      </c>
      <c r="FE1569" s="193" t="e">
        <f t="shared" si="931"/>
        <v>#DIV/0!</v>
      </c>
      <c r="FF1569" s="194" t="e">
        <f t="shared" si="932"/>
        <v>#DIV/0!</v>
      </c>
    </row>
    <row r="1570" spans="134:162" ht="18" customHeight="1">
      <c r="ED1570" s="135" t="s">
        <v>2517</v>
      </c>
      <c r="EZ1570" s="192" t="e">
        <f t="shared" si="926"/>
        <v>#DIV/0!</v>
      </c>
      <c r="FA1570" s="192" t="e">
        <f t="shared" si="927"/>
        <v>#DIV/0!</v>
      </c>
      <c r="FB1570" s="192" t="e">
        <f t="shared" si="928"/>
        <v>#DIV/0!</v>
      </c>
      <c r="FC1570" s="192" t="e">
        <f t="shared" si="929"/>
        <v>#DIV/0!</v>
      </c>
      <c r="FD1570" s="192" t="e">
        <f t="shared" si="930"/>
        <v>#DIV/0!</v>
      </c>
      <c r="FE1570" s="193" t="e">
        <f t="shared" si="931"/>
        <v>#DIV/0!</v>
      </c>
      <c r="FF1570" s="194" t="e">
        <f t="shared" si="932"/>
        <v>#DIV/0!</v>
      </c>
    </row>
    <row r="1571" spans="134:162" ht="18" customHeight="1">
      <c r="ED1571" s="135" t="s">
        <v>2517</v>
      </c>
      <c r="EZ1571" s="192" t="e">
        <f t="shared" si="926"/>
        <v>#DIV/0!</v>
      </c>
      <c r="FA1571" s="192" t="e">
        <f t="shared" si="927"/>
        <v>#DIV/0!</v>
      </c>
      <c r="FB1571" s="192" t="e">
        <f t="shared" si="928"/>
        <v>#DIV/0!</v>
      </c>
      <c r="FC1571" s="192" t="e">
        <f t="shared" si="929"/>
        <v>#DIV/0!</v>
      </c>
      <c r="FD1571" s="192" t="e">
        <f t="shared" si="930"/>
        <v>#DIV/0!</v>
      </c>
      <c r="FE1571" s="193" t="e">
        <f t="shared" si="931"/>
        <v>#DIV/0!</v>
      </c>
      <c r="FF1571" s="194" t="e">
        <f t="shared" si="932"/>
        <v>#DIV/0!</v>
      </c>
    </row>
    <row r="1572" spans="134:162" ht="18" customHeight="1">
      <c r="ED1572" s="135" t="s">
        <v>2517</v>
      </c>
      <c r="EZ1572" s="192" t="e">
        <f t="shared" si="926"/>
        <v>#DIV/0!</v>
      </c>
      <c r="FA1572" s="192" t="e">
        <f t="shared" si="927"/>
        <v>#DIV/0!</v>
      </c>
      <c r="FB1572" s="192" t="e">
        <f t="shared" si="928"/>
        <v>#DIV/0!</v>
      </c>
      <c r="FC1572" s="192" t="e">
        <f t="shared" si="929"/>
        <v>#DIV/0!</v>
      </c>
      <c r="FD1572" s="192" t="e">
        <f t="shared" si="930"/>
        <v>#DIV/0!</v>
      </c>
      <c r="FE1572" s="193" t="e">
        <f t="shared" si="931"/>
        <v>#DIV/0!</v>
      </c>
      <c r="FF1572" s="194" t="e">
        <f t="shared" si="932"/>
        <v>#DIV/0!</v>
      </c>
    </row>
    <row r="1573" spans="134:162" ht="18" customHeight="1">
      <c r="ED1573" s="135" t="s">
        <v>2517</v>
      </c>
      <c r="EZ1573" s="192" t="e">
        <f t="shared" si="926"/>
        <v>#DIV/0!</v>
      </c>
      <c r="FA1573" s="192" t="e">
        <f t="shared" si="927"/>
        <v>#DIV/0!</v>
      </c>
      <c r="FB1573" s="192" t="e">
        <f t="shared" si="928"/>
        <v>#DIV/0!</v>
      </c>
      <c r="FC1573" s="192" t="e">
        <f t="shared" si="929"/>
        <v>#DIV/0!</v>
      </c>
      <c r="FD1573" s="192" t="e">
        <f t="shared" si="930"/>
        <v>#DIV/0!</v>
      </c>
      <c r="FE1573" s="193" t="e">
        <f t="shared" si="931"/>
        <v>#DIV/0!</v>
      </c>
      <c r="FF1573" s="194" t="e">
        <f t="shared" si="932"/>
        <v>#DIV/0!</v>
      </c>
    </row>
    <row r="1574" spans="134:162" ht="18" customHeight="1">
      <c r="ED1574" s="135" t="s">
        <v>2517</v>
      </c>
      <c r="EZ1574" s="192" t="e">
        <f t="shared" si="926"/>
        <v>#DIV/0!</v>
      </c>
      <c r="FA1574" s="192" t="e">
        <f t="shared" si="927"/>
        <v>#DIV/0!</v>
      </c>
      <c r="FB1574" s="192" t="e">
        <f t="shared" si="928"/>
        <v>#DIV/0!</v>
      </c>
      <c r="FC1574" s="192" t="e">
        <f t="shared" si="929"/>
        <v>#DIV/0!</v>
      </c>
      <c r="FD1574" s="192" t="e">
        <f t="shared" si="930"/>
        <v>#DIV/0!</v>
      </c>
      <c r="FE1574" s="193" t="e">
        <f t="shared" si="931"/>
        <v>#DIV/0!</v>
      </c>
      <c r="FF1574" s="194" t="e">
        <f t="shared" si="932"/>
        <v>#DIV/0!</v>
      </c>
    </row>
    <row r="1575" spans="134:162" ht="18" customHeight="1">
      <c r="ED1575" s="135" t="s">
        <v>2517</v>
      </c>
      <c r="EZ1575" s="192" t="e">
        <f t="shared" si="926"/>
        <v>#DIV/0!</v>
      </c>
      <c r="FA1575" s="192" t="e">
        <f t="shared" si="927"/>
        <v>#DIV/0!</v>
      </c>
      <c r="FB1575" s="192" t="e">
        <f t="shared" si="928"/>
        <v>#DIV/0!</v>
      </c>
      <c r="FC1575" s="192" t="e">
        <f t="shared" si="929"/>
        <v>#DIV/0!</v>
      </c>
      <c r="FD1575" s="192" t="e">
        <f t="shared" si="930"/>
        <v>#DIV/0!</v>
      </c>
      <c r="FE1575" s="193" t="e">
        <f t="shared" si="931"/>
        <v>#DIV/0!</v>
      </c>
      <c r="FF1575" s="194" t="e">
        <f t="shared" si="932"/>
        <v>#DIV/0!</v>
      </c>
    </row>
    <row r="1576" spans="134:162" ht="18" customHeight="1">
      <c r="ED1576" s="135" t="s">
        <v>2517</v>
      </c>
      <c r="EZ1576" s="192" t="e">
        <f t="shared" si="926"/>
        <v>#DIV/0!</v>
      </c>
      <c r="FA1576" s="192" t="e">
        <f t="shared" si="927"/>
        <v>#DIV/0!</v>
      </c>
      <c r="FB1576" s="192" t="e">
        <f t="shared" si="928"/>
        <v>#DIV/0!</v>
      </c>
      <c r="FC1576" s="192" t="e">
        <f t="shared" si="929"/>
        <v>#DIV/0!</v>
      </c>
      <c r="FD1576" s="192" t="e">
        <f t="shared" si="930"/>
        <v>#DIV/0!</v>
      </c>
      <c r="FE1576" s="193" t="e">
        <f t="shared" si="931"/>
        <v>#DIV/0!</v>
      </c>
      <c r="FF1576" s="194" t="e">
        <f t="shared" si="932"/>
        <v>#DIV/0!</v>
      </c>
    </row>
    <row r="1577" spans="134:162" ht="18" customHeight="1">
      <c r="ED1577" s="135" t="s">
        <v>2517</v>
      </c>
      <c r="EZ1577" s="192" t="e">
        <f t="shared" si="926"/>
        <v>#DIV/0!</v>
      </c>
      <c r="FA1577" s="192" t="e">
        <f t="shared" si="927"/>
        <v>#DIV/0!</v>
      </c>
      <c r="FB1577" s="192" t="e">
        <f t="shared" si="928"/>
        <v>#DIV/0!</v>
      </c>
      <c r="FC1577" s="192" t="e">
        <f t="shared" si="929"/>
        <v>#DIV/0!</v>
      </c>
      <c r="FD1577" s="192" t="e">
        <f t="shared" si="930"/>
        <v>#DIV/0!</v>
      </c>
      <c r="FE1577" s="193" t="e">
        <f t="shared" si="931"/>
        <v>#DIV/0!</v>
      </c>
      <c r="FF1577" s="194" t="e">
        <f t="shared" si="932"/>
        <v>#DIV/0!</v>
      </c>
    </row>
    <row r="1578" spans="134:162" ht="18" customHeight="1">
      <c r="ED1578" s="135" t="s">
        <v>2517</v>
      </c>
      <c r="EZ1578" s="192" t="e">
        <f t="shared" si="926"/>
        <v>#DIV/0!</v>
      </c>
      <c r="FA1578" s="192" t="e">
        <f t="shared" si="927"/>
        <v>#DIV/0!</v>
      </c>
      <c r="FB1578" s="192" t="e">
        <f t="shared" si="928"/>
        <v>#DIV/0!</v>
      </c>
      <c r="FC1578" s="192" t="e">
        <f t="shared" si="929"/>
        <v>#DIV/0!</v>
      </c>
      <c r="FD1578" s="192" t="e">
        <f t="shared" si="930"/>
        <v>#DIV/0!</v>
      </c>
      <c r="FE1578" s="193" t="e">
        <f t="shared" si="931"/>
        <v>#DIV/0!</v>
      </c>
      <c r="FF1578" s="194" t="e">
        <f t="shared" si="932"/>
        <v>#DIV/0!</v>
      </c>
    </row>
    <row r="1579" spans="134:162" ht="18" customHeight="1">
      <c r="ED1579" s="135" t="s">
        <v>2517</v>
      </c>
      <c r="EZ1579" s="192" t="e">
        <f t="shared" si="926"/>
        <v>#DIV/0!</v>
      </c>
      <c r="FA1579" s="192" t="e">
        <f t="shared" si="927"/>
        <v>#DIV/0!</v>
      </c>
      <c r="FB1579" s="192" t="e">
        <f t="shared" si="928"/>
        <v>#DIV/0!</v>
      </c>
      <c r="FC1579" s="192" t="e">
        <f t="shared" si="929"/>
        <v>#DIV/0!</v>
      </c>
      <c r="FD1579" s="192" t="e">
        <f t="shared" si="930"/>
        <v>#DIV/0!</v>
      </c>
      <c r="FE1579" s="193" t="e">
        <f t="shared" si="931"/>
        <v>#DIV/0!</v>
      </c>
      <c r="FF1579" s="194" t="e">
        <f t="shared" si="932"/>
        <v>#DIV/0!</v>
      </c>
    </row>
    <row r="1580" spans="134:162" ht="18" customHeight="1">
      <c r="ED1580" s="135" t="s">
        <v>2517</v>
      </c>
      <c r="EZ1580" s="192" t="e">
        <f t="shared" si="926"/>
        <v>#DIV/0!</v>
      </c>
      <c r="FA1580" s="192" t="e">
        <f t="shared" si="927"/>
        <v>#DIV/0!</v>
      </c>
      <c r="FB1580" s="192" t="e">
        <f t="shared" si="928"/>
        <v>#DIV/0!</v>
      </c>
      <c r="FC1580" s="192" t="e">
        <f t="shared" si="929"/>
        <v>#DIV/0!</v>
      </c>
      <c r="FD1580" s="192" t="e">
        <f t="shared" si="930"/>
        <v>#DIV/0!</v>
      </c>
      <c r="FE1580" s="193" t="e">
        <f t="shared" si="931"/>
        <v>#DIV/0!</v>
      </c>
      <c r="FF1580" s="194" t="e">
        <f t="shared" si="932"/>
        <v>#DIV/0!</v>
      </c>
    </row>
    <row r="1581" spans="134:162" ht="18" customHeight="1">
      <c r="ED1581" s="135" t="s">
        <v>2517</v>
      </c>
      <c r="EZ1581" s="192" t="e">
        <f t="shared" si="926"/>
        <v>#DIV/0!</v>
      </c>
      <c r="FA1581" s="192" t="e">
        <f t="shared" si="927"/>
        <v>#DIV/0!</v>
      </c>
      <c r="FB1581" s="192" t="e">
        <f t="shared" si="928"/>
        <v>#DIV/0!</v>
      </c>
      <c r="FC1581" s="192" t="e">
        <f t="shared" si="929"/>
        <v>#DIV/0!</v>
      </c>
      <c r="FD1581" s="192" t="e">
        <f t="shared" si="930"/>
        <v>#DIV/0!</v>
      </c>
      <c r="FE1581" s="193" t="e">
        <f t="shared" si="931"/>
        <v>#DIV/0!</v>
      </c>
      <c r="FF1581" s="194" t="e">
        <f t="shared" si="932"/>
        <v>#DIV/0!</v>
      </c>
    </row>
    <row r="1582" spans="134:162" ht="18" customHeight="1">
      <c r="ED1582" s="135" t="s">
        <v>2517</v>
      </c>
      <c r="EZ1582" s="192" t="e">
        <f t="shared" si="926"/>
        <v>#DIV/0!</v>
      </c>
      <c r="FA1582" s="192" t="e">
        <f t="shared" si="927"/>
        <v>#DIV/0!</v>
      </c>
      <c r="FB1582" s="192" t="e">
        <f t="shared" si="928"/>
        <v>#DIV/0!</v>
      </c>
      <c r="FC1582" s="192" t="e">
        <f t="shared" si="929"/>
        <v>#DIV/0!</v>
      </c>
      <c r="FD1582" s="192" t="e">
        <f t="shared" si="930"/>
        <v>#DIV/0!</v>
      </c>
      <c r="FE1582" s="193" t="e">
        <f t="shared" si="931"/>
        <v>#DIV/0!</v>
      </c>
      <c r="FF1582" s="194" t="e">
        <f t="shared" si="932"/>
        <v>#DIV/0!</v>
      </c>
    </row>
    <row r="1583" spans="134:162" ht="18" customHeight="1">
      <c r="ED1583" s="135" t="s">
        <v>2517</v>
      </c>
      <c r="EZ1583" s="192" t="e">
        <f t="shared" si="926"/>
        <v>#DIV/0!</v>
      </c>
      <c r="FA1583" s="192" t="e">
        <f t="shared" si="927"/>
        <v>#DIV/0!</v>
      </c>
      <c r="FB1583" s="192" t="e">
        <f t="shared" si="928"/>
        <v>#DIV/0!</v>
      </c>
      <c r="FC1583" s="192" t="e">
        <f t="shared" si="929"/>
        <v>#DIV/0!</v>
      </c>
      <c r="FD1583" s="192" t="e">
        <f t="shared" si="930"/>
        <v>#DIV/0!</v>
      </c>
      <c r="FE1583" s="193" t="e">
        <f t="shared" si="931"/>
        <v>#DIV/0!</v>
      </c>
      <c r="FF1583" s="194" t="e">
        <f t="shared" si="932"/>
        <v>#DIV/0!</v>
      </c>
    </row>
    <row r="1584" spans="134:162" ht="18" customHeight="1">
      <c r="ED1584" s="135" t="s">
        <v>2517</v>
      </c>
      <c r="EZ1584" s="192" t="e">
        <f t="shared" si="926"/>
        <v>#DIV/0!</v>
      </c>
      <c r="FA1584" s="192" t="e">
        <f t="shared" si="927"/>
        <v>#DIV/0!</v>
      </c>
      <c r="FB1584" s="192" t="e">
        <f t="shared" si="928"/>
        <v>#DIV/0!</v>
      </c>
      <c r="FC1584" s="192" t="e">
        <f t="shared" si="929"/>
        <v>#DIV/0!</v>
      </c>
      <c r="FD1584" s="192" t="e">
        <f t="shared" si="930"/>
        <v>#DIV/0!</v>
      </c>
      <c r="FE1584" s="193" t="e">
        <f t="shared" si="931"/>
        <v>#DIV/0!</v>
      </c>
      <c r="FF1584" s="194" t="e">
        <f t="shared" si="932"/>
        <v>#DIV/0!</v>
      </c>
    </row>
    <row r="1585" spans="134:162" ht="18" customHeight="1">
      <c r="ED1585" s="135" t="s">
        <v>2517</v>
      </c>
      <c r="EZ1585" s="192" t="e">
        <f t="shared" si="926"/>
        <v>#DIV/0!</v>
      </c>
      <c r="FA1585" s="192" t="e">
        <f t="shared" si="927"/>
        <v>#DIV/0!</v>
      </c>
      <c r="FB1585" s="192" t="e">
        <f t="shared" si="928"/>
        <v>#DIV/0!</v>
      </c>
      <c r="FC1585" s="192" t="e">
        <f t="shared" si="929"/>
        <v>#DIV/0!</v>
      </c>
      <c r="FD1585" s="192" t="e">
        <f t="shared" si="930"/>
        <v>#DIV/0!</v>
      </c>
      <c r="FE1585" s="193" t="e">
        <f t="shared" si="931"/>
        <v>#DIV/0!</v>
      </c>
      <c r="FF1585" s="194" t="e">
        <f t="shared" si="932"/>
        <v>#DIV/0!</v>
      </c>
    </row>
    <row r="1586" spans="134:162" ht="18" customHeight="1">
      <c r="ED1586" s="135" t="s">
        <v>2517</v>
      </c>
      <c r="EZ1586" s="192" t="e">
        <f t="shared" si="926"/>
        <v>#DIV/0!</v>
      </c>
      <c r="FA1586" s="192" t="e">
        <f t="shared" si="927"/>
        <v>#DIV/0!</v>
      </c>
      <c r="FB1586" s="192" t="e">
        <f t="shared" si="928"/>
        <v>#DIV/0!</v>
      </c>
      <c r="FC1586" s="192" t="e">
        <f t="shared" si="929"/>
        <v>#DIV/0!</v>
      </c>
      <c r="FD1586" s="192" t="e">
        <f t="shared" si="930"/>
        <v>#DIV/0!</v>
      </c>
      <c r="FE1586" s="193" t="e">
        <f t="shared" si="931"/>
        <v>#DIV/0!</v>
      </c>
      <c r="FF1586" s="194" t="e">
        <f t="shared" si="932"/>
        <v>#DIV/0!</v>
      </c>
    </row>
    <row r="1587" spans="134:162" ht="18" customHeight="1">
      <c r="ED1587" s="135" t="s">
        <v>2517</v>
      </c>
      <c r="EZ1587" s="192" t="e">
        <f t="shared" si="926"/>
        <v>#DIV/0!</v>
      </c>
      <c r="FA1587" s="192" t="e">
        <f t="shared" si="927"/>
        <v>#DIV/0!</v>
      </c>
      <c r="FB1587" s="192" t="e">
        <f t="shared" si="928"/>
        <v>#DIV/0!</v>
      </c>
      <c r="FC1587" s="192" t="e">
        <f t="shared" si="929"/>
        <v>#DIV/0!</v>
      </c>
      <c r="FD1587" s="192" t="e">
        <f t="shared" si="930"/>
        <v>#DIV/0!</v>
      </c>
      <c r="FE1587" s="193" t="e">
        <f t="shared" si="931"/>
        <v>#DIV/0!</v>
      </c>
      <c r="FF1587" s="194" t="e">
        <f t="shared" si="932"/>
        <v>#DIV/0!</v>
      </c>
    </row>
    <row r="1588" spans="134:162" ht="18" customHeight="1">
      <c r="ED1588" s="135" t="s">
        <v>2517</v>
      </c>
      <c r="EZ1588" s="192" t="e">
        <f t="shared" si="926"/>
        <v>#DIV/0!</v>
      </c>
      <c r="FA1588" s="192" t="e">
        <f t="shared" si="927"/>
        <v>#DIV/0!</v>
      </c>
      <c r="FB1588" s="192" t="e">
        <f t="shared" si="928"/>
        <v>#DIV/0!</v>
      </c>
      <c r="FC1588" s="192" t="e">
        <f t="shared" si="929"/>
        <v>#DIV/0!</v>
      </c>
      <c r="FD1588" s="192" t="e">
        <f t="shared" si="930"/>
        <v>#DIV/0!</v>
      </c>
      <c r="FE1588" s="193" t="e">
        <f t="shared" si="931"/>
        <v>#DIV/0!</v>
      </c>
      <c r="FF1588" s="194" t="e">
        <f t="shared" si="932"/>
        <v>#DIV/0!</v>
      </c>
    </row>
    <row r="1589" spans="134:162" ht="18" customHeight="1">
      <c r="ED1589" s="135" t="s">
        <v>2517</v>
      </c>
      <c r="EZ1589" s="192" t="e">
        <f t="shared" si="926"/>
        <v>#DIV/0!</v>
      </c>
      <c r="FA1589" s="192" t="e">
        <f t="shared" si="927"/>
        <v>#DIV/0!</v>
      </c>
      <c r="FB1589" s="192" t="e">
        <f t="shared" si="928"/>
        <v>#DIV/0!</v>
      </c>
      <c r="FC1589" s="192" t="e">
        <f t="shared" si="929"/>
        <v>#DIV/0!</v>
      </c>
      <c r="FD1589" s="192" t="e">
        <f t="shared" si="930"/>
        <v>#DIV/0!</v>
      </c>
      <c r="FE1589" s="193" t="e">
        <f t="shared" si="931"/>
        <v>#DIV/0!</v>
      </c>
      <c r="FF1589" s="194" t="e">
        <f t="shared" si="932"/>
        <v>#DIV/0!</v>
      </c>
    </row>
    <row r="1590" spans="134:162" ht="18" customHeight="1">
      <c r="ED1590" s="135" t="s">
        <v>2517</v>
      </c>
      <c r="EZ1590" s="192" t="e">
        <f t="shared" si="926"/>
        <v>#DIV/0!</v>
      </c>
      <c r="FA1590" s="192" t="e">
        <f t="shared" si="927"/>
        <v>#DIV/0!</v>
      </c>
      <c r="FB1590" s="192" t="e">
        <f t="shared" si="928"/>
        <v>#DIV/0!</v>
      </c>
      <c r="FC1590" s="192" t="e">
        <f t="shared" si="929"/>
        <v>#DIV/0!</v>
      </c>
      <c r="FD1590" s="192" t="e">
        <f t="shared" si="930"/>
        <v>#DIV/0!</v>
      </c>
      <c r="FE1590" s="193" t="e">
        <f t="shared" si="931"/>
        <v>#DIV/0!</v>
      </c>
      <c r="FF1590" s="194" t="e">
        <f t="shared" si="932"/>
        <v>#DIV/0!</v>
      </c>
    </row>
    <row r="1591" spans="134:162" ht="18" customHeight="1">
      <c r="ED1591" s="135" t="s">
        <v>2517</v>
      </c>
      <c r="EZ1591" s="192" t="e">
        <f t="shared" si="926"/>
        <v>#DIV/0!</v>
      </c>
      <c r="FA1591" s="192" t="e">
        <f t="shared" si="927"/>
        <v>#DIV/0!</v>
      </c>
      <c r="FB1591" s="192" t="e">
        <f t="shared" si="928"/>
        <v>#DIV/0!</v>
      </c>
      <c r="FC1591" s="192" t="e">
        <f t="shared" si="929"/>
        <v>#DIV/0!</v>
      </c>
      <c r="FD1591" s="192" t="e">
        <f t="shared" si="930"/>
        <v>#DIV/0!</v>
      </c>
      <c r="FE1591" s="193" t="e">
        <f t="shared" si="931"/>
        <v>#DIV/0!</v>
      </c>
      <c r="FF1591" s="194" t="e">
        <f t="shared" si="932"/>
        <v>#DIV/0!</v>
      </c>
    </row>
    <row r="1592" spans="134:162" ht="18" customHeight="1">
      <c r="ED1592" s="135" t="s">
        <v>2517</v>
      </c>
      <c r="EZ1592" s="192" t="e">
        <f t="shared" si="926"/>
        <v>#DIV/0!</v>
      </c>
      <c r="FA1592" s="192" t="e">
        <f t="shared" si="927"/>
        <v>#DIV/0!</v>
      </c>
      <c r="FB1592" s="192" t="e">
        <f t="shared" si="928"/>
        <v>#DIV/0!</v>
      </c>
      <c r="FC1592" s="192" t="e">
        <f t="shared" si="929"/>
        <v>#DIV/0!</v>
      </c>
      <c r="FD1592" s="192" t="e">
        <f t="shared" si="930"/>
        <v>#DIV/0!</v>
      </c>
      <c r="FE1592" s="193" t="e">
        <f t="shared" si="931"/>
        <v>#DIV/0!</v>
      </c>
      <c r="FF1592" s="194" t="e">
        <f t="shared" si="932"/>
        <v>#DIV/0!</v>
      </c>
    </row>
    <row r="1593" spans="134:162" ht="18" customHeight="1">
      <c r="ED1593" s="135" t="s">
        <v>2517</v>
      </c>
      <c r="EZ1593" s="192" t="e">
        <f t="shared" si="926"/>
        <v>#DIV/0!</v>
      </c>
      <c r="FA1593" s="192" t="e">
        <f t="shared" si="927"/>
        <v>#DIV/0!</v>
      </c>
      <c r="FB1593" s="192" t="e">
        <f t="shared" si="928"/>
        <v>#DIV/0!</v>
      </c>
      <c r="FC1593" s="192" t="e">
        <f t="shared" si="929"/>
        <v>#DIV/0!</v>
      </c>
      <c r="FD1593" s="192" t="e">
        <f t="shared" si="930"/>
        <v>#DIV/0!</v>
      </c>
      <c r="FE1593" s="193" t="e">
        <f t="shared" si="931"/>
        <v>#DIV/0!</v>
      </c>
      <c r="FF1593" s="194" t="e">
        <f t="shared" si="932"/>
        <v>#DIV/0!</v>
      </c>
    </row>
    <row r="1594" spans="134:162" ht="18" customHeight="1">
      <c r="ED1594" s="135" t="s">
        <v>2517</v>
      </c>
      <c r="EZ1594" s="192" t="e">
        <f t="shared" si="926"/>
        <v>#DIV/0!</v>
      </c>
      <c r="FA1594" s="192" t="e">
        <f t="shared" si="927"/>
        <v>#DIV/0!</v>
      </c>
      <c r="FB1594" s="192" t="e">
        <f t="shared" si="928"/>
        <v>#DIV/0!</v>
      </c>
      <c r="FC1594" s="192" t="e">
        <f t="shared" si="929"/>
        <v>#DIV/0!</v>
      </c>
      <c r="FD1594" s="192" t="e">
        <f t="shared" si="930"/>
        <v>#DIV/0!</v>
      </c>
      <c r="FE1594" s="193" t="e">
        <f t="shared" si="931"/>
        <v>#DIV/0!</v>
      </c>
      <c r="FF1594" s="194" t="e">
        <f t="shared" si="932"/>
        <v>#DIV/0!</v>
      </c>
    </row>
    <row r="1595" spans="134:162" ht="18" customHeight="1">
      <c r="ED1595" s="135" t="s">
        <v>2517</v>
      </c>
      <c r="EZ1595" s="192" t="e">
        <f t="shared" si="926"/>
        <v>#DIV/0!</v>
      </c>
      <c r="FA1595" s="192" t="e">
        <f t="shared" si="927"/>
        <v>#DIV/0!</v>
      </c>
      <c r="FB1595" s="192" t="e">
        <f t="shared" si="928"/>
        <v>#DIV/0!</v>
      </c>
      <c r="FC1595" s="192" t="e">
        <f t="shared" si="929"/>
        <v>#DIV/0!</v>
      </c>
      <c r="FD1595" s="192" t="e">
        <f t="shared" si="930"/>
        <v>#DIV/0!</v>
      </c>
      <c r="FE1595" s="193" t="e">
        <f t="shared" si="931"/>
        <v>#DIV/0!</v>
      </c>
      <c r="FF1595" s="194" t="e">
        <f t="shared" si="932"/>
        <v>#DIV/0!</v>
      </c>
    </row>
    <row r="1596" spans="134:162" ht="18" customHeight="1">
      <c r="ED1596" s="135" t="s">
        <v>2517</v>
      </c>
      <c r="EZ1596" s="192" t="e">
        <f t="shared" si="926"/>
        <v>#DIV/0!</v>
      </c>
      <c r="FA1596" s="192" t="e">
        <f t="shared" si="927"/>
        <v>#DIV/0!</v>
      </c>
      <c r="FB1596" s="192" t="e">
        <f t="shared" si="928"/>
        <v>#DIV/0!</v>
      </c>
      <c r="FC1596" s="192" t="e">
        <f t="shared" si="929"/>
        <v>#DIV/0!</v>
      </c>
      <c r="FD1596" s="192" t="e">
        <f t="shared" si="930"/>
        <v>#DIV/0!</v>
      </c>
      <c r="FE1596" s="193" t="e">
        <f t="shared" si="931"/>
        <v>#DIV/0!</v>
      </c>
      <c r="FF1596" s="194" t="e">
        <f t="shared" si="932"/>
        <v>#DIV/0!</v>
      </c>
    </row>
    <row r="1597" spans="134:162" ht="18" customHeight="1">
      <c r="ED1597" s="135" t="s">
        <v>2517</v>
      </c>
      <c r="EZ1597" s="192" t="e">
        <f t="shared" si="926"/>
        <v>#DIV/0!</v>
      </c>
      <c r="FA1597" s="192" t="e">
        <f t="shared" si="927"/>
        <v>#DIV/0!</v>
      </c>
      <c r="FB1597" s="192" t="e">
        <f t="shared" si="928"/>
        <v>#DIV/0!</v>
      </c>
      <c r="FC1597" s="192" t="e">
        <f t="shared" si="929"/>
        <v>#DIV/0!</v>
      </c>
      <c r="FD1597" s="192" t="e">
        <f t="shared" si="930"/>
        <v>#DIV/0!</v>
      </c>
      <c r="FE1597" s="193" t="e">
        <f t="shared" si="931"/>
        <v>#DIV/0!</v>
      </c>
      <c r="FF1597" s="194" t="e">
        <f t="shared" si="932"/>
        <v>#DIV/0!</v>
      </c>
    </row>
    <row r="1598" spans="134:162" ht="18" customHeight="1">
      <c r="ED1598" s="135" t="s">
        <v>2517</v>
      </c>
      <c r="EZ1598" s="192" t="e">
        <f t="shared" si="926"/>
        <v>#DIV/0!</v>
      </c>
      <c r="FA1598" s="192" t="e">
        <f t="shared" si="927"/>
        <v>#DIV/0!</v>
      </c>
      <c r="FB1598" s="192" t="e">
        <f t="shared" si="928"/>
        <v>#DIV/0!</v>
      </c>
      <c r="FC1598" s="192" t="e">
        <f t="shared" si="929"/>
        <v>#DIV/0!</v>
      </c>
      <c r="FD1598" s="192" t="e">
        <f t="shared" si="930"/>
        <v>#DIV/0!</v>
      </c>
      <c r="FE1598" s="193" t="e">
        <f t="shared" si="931"/>
        <v>#DIV/0!</v>
      </c>
      <c r="FF1598" s="194" t="e">
        <f t="shared" si="932"/>
        <v>#DIV/0!</v>
      </c>
    </row>
    <row r="1599" spans="134:162" ht="18" customHeight="1">
      <c r="ED1599" s="135" t="s">
        <v>2517</v>
      </c>
      <c r="EZ1599" s="192" t="e">
        <f t="shared" si="926"/>
        <v>#DIV/0!</v>
      </c>
      <c r="FA1599" s="192" t="e">
        <f t="shared" si="927"/>
        <v>#DIV/0!</v>
      </c>
      <c r="FB1599" s="192" t="e">
        <f t="shared" si="928"/>
        <v>#DIV/0!</v>
      </c>
      <c r="FC1599" s="192" t="e">
        <f t="shared" si="929"/>
        <v>#DIV/0!</v>
      </c>
      <c r="FD1599" s="192" t="e">
        <f t="shared" si="930"/>
        <v>#DIV/0!</v>
      </c>
      <c r="FE1599" s="193" t="e">
        <f t="shared" si="931"/>
        <v>#DIV/0!</v>
      </c>
      <c r="FF1599" s="194" t="e">
        <f t="shared" si="932"/>
        <v>#DIV/0!</v>
      </c>
    </row>
    <row r="1600" spans="134:162" ht="18" customHeight="1">
      <c r="ED1600" s="135" t="s">
        <v>2517</v>
      </c>
      <c r="EZ1600" s="192" t="e">
        <f t="shared" si="926"/>
        <v>#DIV/0!</v>
      </c>
      <c r="FA1600" s="192" t="e">
        <f t="shared" si="927"/>
        <v>#DIV/0!</v>
      </c>
      <c r="FB1600" s="192" t="e">
        <f t="shared" si="928"/>
        <v>#DIV/0!</v>
      </c>
      <c r="FC1600" s="192" t="e">
        <f t="shared" si="929"/>
        <v>#DIV/0!</v>
      </c>
      <c r="FD1600" s="192" t="e">
        <f t="shared" si="930"/>
        <v>#DIV/0!</v>
      </c>
      <c r="FE1600" s="193" t="e">
        <f t="shared" si="931"/>
        <v>#DIV/0!</v>
      </c>
      <c r="FF1600" s="194" t="e">
        <f t="shared" si="932"/>
        <v>#DIV/0!</v>
      </c>
    </row>
    <row r="1601" spans="134:162" ht="18" customHeight="1">
      <c r="ED1601" s="135" t="s">
        <v>2517</v>
      </c>
      <c r="EZ1601" s="192" t="e">
        <f t="shared" si="926"/>
        <v>#DIV/0!</v>
      </c>
      <c r="FA1601" s="192" t="e">
        <f t="shared" si="927"/>
        <v>#DIV/0!</v>
      </c>
      <c r="FB1601" s="192" t="e">
        <f t="shared" si="928"/>
        <v>#DIV/0!</v>
      </c>
      <c r="FC1601" s="192" t="e">
        <f t="shared" si="929"/>
        <v>#DIV/0!</v>
      </c>
      <c r="FD1601" s="192" t="e">
        <f t="shared" si="930"/>
        <v>#DIV/0!</v>
      </c>
      <c r="FE1601" s="193" t="e">
        <f t="shared" si="931"/>
        <v>#DIV/0!</v>
      </c>
      <c r="FF1601" s="194" t="e">
        <f t="shared" si="932"/>
        <v>#DIV/0!</v>
      </c>
    </row>
    <row r="1602" spans="134:162" ht="18" customHeight="1">
      <c r="ED1602" s="135" t="s">
        <v>2517</v>
      </c>
      <c r="EZ1602" s="192" t="e">
        <f t="shared" si="926"/>
        <v>#DIV/0!</v>
      </c>
      <c r="FA1602" s="192" t="e">
        <f t="shared" si="927"/>
        <v>#DIV/0!</v>
      </c>
      <c r="FB1602" s="192" t="e">
        <f t="shared" si="928"/>
        <v>#DIV/0!</v>
      </c>
      <c r="FC1602" s="192" t="e">
        <f t="shared" si="929"/>
        <v>#DIV/0!</v>
      </c>
      <c r="FD1602" s="192" t="e">
        <f t="shared" si="930"/>
        <v>#DIV/0!</v>
      </c>
      <c r="FE1602" s="193" t="e">
        <f t="shared" si="931"/>
        <v>#DIV/0!</v>
      </c>
      <c r="FF1602" s="194" t="e">
        <f t="shared" si="932"/>
        <v>#DIV/0!</v>
      </c>
    </row>
    <row r="1603" spans="134:162" ht="18" customHeight="1">
      <c r="ED1603" s="135" t="s">
        <v>2517</v>
      </c>
      <c r="EZ1603" s="192" t="e">
        <f t="shared" si="926"/>
        <v>#DIV/0!</v>
      </c>
      <c r="FA1603" s="192" t="e">
        <f t="shared" si="927"/>
        <v>#DIV/0!</v>
      </c>
      <c r="FB1603" s="192" t="e">
        <f t="shared" si="928"/>
        <v>#DIV/0!</v>
      </c>
      <c r="FC1603" s="192" t="e">
        <f t="shared" si="929"/>
        <v>#DIV/0!</v>
      </c>
      <c r="FD1603" s="192" t="e">
        <f t="shared" si="930"/>
        <v>#DIV/0!</v>
      </c>
      <c r="FE1603" s="193" t="e">
        <f t="shared" si="931"/>
        <v>#DIV/0!</v>
      </c>
      <c r="FF1603" s="194" t="e">
        <f t="shared" si="932"/>
        <v>#DIV/0!</v>
      </c>
    </row>
    <row r="1604" spans="134:162" ht="18" customHeight="1">
      <c r="ED1604" s="135" t="s">
        <v>2517</v>
      </c>
      <c r="EZ1604" s="192" t="e">
        <f t="shared" ref="EZ1604:EZ1667" si="933">+(IF($EW1604&lt;$EY1604,((MIN($EY1604,$EW1604)+(DEGREES(ATAN((TAN(RADIANS($EX1604))/((TAN(RADIANS($EV1604))*SIN(RADIANS(ABS($EW1604-$EY1604))))))-(COS(RADIANS(ABS($EW1604-$EY1604)))/SIN(RADIANS(ABS($EW1604-$EY1604)))))))-180)),((MAX($EY1604,$EW1604)-(DEGREES(ATAN((TAN(RADIANS($EX1604))/((TAN(RADIANS($EV1604))*SIN(RADIANS(ABS($EW1604-$EY1604))))))-(COS(RADIANS(ABS($EW1604-$EY1604)))/SIN(RADIANS(ABS($EW1604-$EY1604)))))))-180))))</f>
        <v>#DIV/0!</v>
      </c>
      <c r="FA1604" s="192" t="e">
        <f t="shared" ref="FA1604:FA1667" si="934">IF($EZ1604&gt;0,$EZ1604,360+$EZ1604)</f>
        <v>#DIV/0!</v>
      </c>
      <c r="FB1604" s="192" t="e">
        <f t="shared" ref="FB1604:FB1667" si="935">+ABS(DEGREES(ATAN((COS(RADIANS(ABS($EZ1604+180-(IF($EW1604&gt;$EY1604,MAX($EX1604,$EW1604),MIN($EW1604,$EY1604))))))/(TAN(RADIANS($EV1604)))))))</f>
        <v>#DIV/0!</v>
      </c>
      <c r="FC1604" s="192" t="e">
        <f t="shared" ref="FC1604:FC1667" si="936">+IF(($EZ1604+90)&gt;0,$EZ1604+90,$EZ1604+450)</f>
        <v>#DIV/0!</v>
      </c>
      <c r="FD1604" s="192" t="e">
        <f t="shared" ref="FD1604:FD1667" si="937">-$FB1604+90</f>
        <v>#DIV/0!</v>
      </c>
      <c r="FE1604" s="193" t="e">
        <f t="shared" ref="FE1604:FE1667" si="938">IF(($FA1604&lt;180),$FA1604+180,$FA1604-180)</f>
        <v>#DIV/0!</v>
      </c>
      <c r="FF1604" s="194" t="e">
        <f t="shared" ref="FF1604:FF1667" si="939">-$FB1604+90</f>
        <v>#DIV/0!</v>
      </c>
    </row>
    <row r="1605" spans="134:162" ht="18" customHeight="1">
      <c r="ED1605" s="135" t="s">
        <v>2517</v>
      </c>
      <c r="EZ1605" s="192" t="e">
        <f t="shared" si="933"/>
        <v>#DIV/0!</v>
      </c>
      <c r="FA1605" s="192" t="e">
        <f t="shared" si="934"/>
        <v>#DIV/0!</v>
      </c>
      <c r="FB1605" s="192" t="e">
        <f t="shared" si="935"/>
        <v>#DIV/0!</v>
      </c>
      <c r="FC1605" s="192" t="e">
        <f t="shared" si="936"/>
        <v>#DIV/0!</v>
      </c>
      <c r="FD1605" s="192" t="e">
        <f t="shared" si="937"/>
        <v>#DIV/0!</v>
      </c>
      <c r="FE1605" s="193" t="e">
        <f t="shared" si="938"/>
        <v>#DIV/0!</v>
      </c>
      <c r="FF1605" s="194" t="e">
        <f t="shared" si="939"/>
        <v>#DIV/0!</v>
      </c>
    </row>
    <row r="1606" spans="134:162" ht="18" customHeight="1">
      <c r="ED1606" s="135" t="s">
        <v>2517</v>
      </c>
      <c r="EZ1606" s="192" t="e">
        <f t="shared" si="933"/>
        <v>#DIV/0!</v>
      </c>
      <c r="FA1606" s="192" t="e">
        <f t="shared" si="934"/>
        <v>#DIV/0!</v>
      </c>
      <c r="FB1606" s="192" t="e">
        <f t="shared" si="935"/>
        <v>#DIV/0!</v>
      </c>
      <c r="FC1606" s="192" t="e">
        <f t="shared" si="936"/>
        <v>#DIV/0!</v>
      </c>
      <c r="FD1606" s="192" t="e">
        <f t="shared" si="937"/>
        <v>#DIV/0!</v>
      </c>
      <c r="FE1606" s="193" t="e">
        <f t="shared" si="938"/>
        <v>#DIV/0!</v>
      </c>
      <c r="FF1606" s="194" t="e">
        <f t="shared" si="939"/>
        <v>#DIV/0!</v>
      </c>
    </row>
    <row r="1607" spans="134:162" ht="18" customHeight="1">
      <c r="ED1607" s="135" t="s">
        <v>2517</v>
      </c>
      <c r="EZ1607" s="192" t="e">
        <f t="shared" si="933"/>
        <v>#DIV/0!</v>
      </c>
      <c r="FA1607" s="192" t="e">
        <f t="shared" si="934"/>
        <v>#DIV/0!</v>
      </c>
      <c r="FB1607" s="192" t="e">
        <f t="shared" si="935"/>
        <v>#DIV/0!</v>
      </c>
      <c r="FC1607" s="192" t="e">
        <f t="shared" si="936"/>
        <v>#DIV/0!</v>
      </c>
      <c r="FD1607" s="192" t="e">
        <f t="shared" si="937"/>
        <v>#DIV/0!</v>
      </c>
      <c r="FE1607" s="193" t="e">
        <f t="shared" si="938"/>
        <v>#DIV/0!</v>
      </c>
      <c r="FF1607" s="194" t="e">
        <f t="shared" si="939"/>
        <v>#DIV/0!</v>
      </c>
    </row>
    <row r="1608" spans="134:162" ht="18" customHeight="1">
      <c r="ED1608" s="135" t="s">
        <v>2517</v>
      </c>
      <c r="EZ1608" s="192" t="e">
        <f t="shared" si="933"/>
        <v>#DIV/0!</v>
      </c>
      <c r="FA1608" s="192" t="e">
        <f t="shared" si="934"/>
        <v>#DIV/0!</v>
      </c>
      <c r="FB1608" s="192" t="e">
        <f t="shared" si="935"/>
        <v>#DIV/0!</v>
      </c>
      <c r="FC1608" s="192" t="e">
        <f t="shared" si="936"/>
        <v>#DIV/0!</v>
      </c>
      <c r="FD1608" s="192" t="e">
        <f t="shared" si="937"/>
        <v>#DIV/0!</v>
      </c>
      <c r="FE1608" s="193" t="e">
        <f t="shared" si="938"/>
        <v>#DIV/0!</v>
      </c>
      <c r="FF1608" s="194" t="e">
        <f t="shared" si="939"/>
        <v>#DIV/0!</v>
      </c>
    </row>
    <row r="1609" spans="134:162" ht="18" customHeight="1">
      <c r="ED1609" s="135" t="s">
        <v>2517</v>
      </c>
      <c r="EZ1609" s="192" t="e">
        <f t="shared" si="933"/>
        <v>#DIV/0!</v>
      </c>
      <c r="FA1609" s="192" t="e">
        <f t="shared" si="934"/>
        <v>#DIV/0!</v>
      </c>
      <c r="FB1609" s="192" t="e">
        <f t="shared" si="935"/>
        <v>#DIV/0!</v>
      </c>
      <c r="FC1609" s="192" t="e">
        <f t="shared" si="936"/>
        <v>#DIV/0!</v>
      </c>
      <c r="FD1609" s="192" t="e">
        <f t="shared" si="937"/>
        <v>#DIV/0!</v>
      </c>
      <c r="FE1609" s="193" t="e">
        <f t="shared" si="938"/>
        <v>#DIV/0!</v>
      </c>
      <c r="FF1609" s="194" t="e">
        <f t="shared" si="939"/>
        <v>#DIV/0!</v>
      </c>
    </row>
    <row r="1610" spans="134:162" ht="18" customHeight="1">
      <c r="ED1610" s="135" t="s">
        <v>2517</v>
      </c>
      <c r="EZ1610" s="192" t="e">
        <f t="shared" si="933"/>
        <v>#DIV/0!</v>
      </c>
      <c r="FA1610" s="192" t="e">
        <f t="shared" si="934"/>
        <v>#DIV/0!</v>
      </c>
      <c r="FB1610" s="192" t="e">
        <f t="shared" si="935"/>
        <v>#DIV/0!</v>
      </c>
      <c r="FC1610" s="192" t="e">
        <f t="shared" si="936"/>
        <v>#DIV/0!</v>
      </c>
      <c r="FD1610" s="192" t="e">
        <f t="shared" si="937"/>
        <v>#DIV/0!</v>
      </c>
      <c r="FE1610" s="193" t="e">
        <f t="shared" si="938"/>
        <v>#DIV/0!</v>
      </c>
      <c r="FF1610" s="194" t="e">
        <f t="shared" si="939"/>
        <v>#DIV/0!</v>
      </c>
    </row>
    <row r="1611" spans="134:162" ht="18" customHeight="1">
      <c r="ED1611" s="135" t="s">
        <v>2517</v>
      </c>
      <c r="EZ1611" s="192" t="e">
        <f t="shared" si="933"/>
        <v>#DIV/0!</v>
      </c>
      <c r="FA1611" s="192" t="e">
        <f t="shared" si="934"/>
        <v>#DIV/0!</v>
      </c>
      <c r="FB1611" s="192" t="e">
        <f t="shared" si="935"/>
        <v>#DIV/0!</v>
      </c>
      <c r="FC1611" s="192" t="e">
        <f t="shared" si="936"/>
        <v>#DIV/0!</v>
      </c>
      <c r="FD1611" s="192" t="e">
        <f t="shared" si="937"/>
        <v>#DIV/0!</v>
      </c>
      <c r="FE1611" s="193" t="e">
        <f t="shared" si="938"/>
        <v>#DIV/0!</v>
      </c>
      <c r="FF1611" s="194" t="e">
        <f t="shared" si="939"/>
        <v>#DIV/0!</v>
      </c>
    </row>
    <row r="1612" spans="134:162" ht="18" customHeight="1">
      <c r="ED1612" s="135" t="s">
        <v>2517</v>
      </c>
      <c r="EZ1612" s="192" t="e">
        <f t="shared" si="933"/>
        <v>#DIV/0!</v>
      </c>
      <c r="FA1612" s="192" t="e">
        <f t="shared" si="934"/>
        <v>#DIV/0!</v>
      </c>
      <c r="FB1612" s="192" t="e">
        <f t="shared" si="935"/>
        <v>#DIV/0!</v>
      </c>
      <c r="FC1612" s="192" t="e">
        <f t="shared" si="936"/>
        <v>#DIV/0!</v>
      </c>
      <c r="FD1612" s="192" t="e">
        <f t="shared" si="937"/>
        <v>#DIV/0!</v>
      </c>
      <c r="FE1612" s="193" t="e">
        <f t="shared" si="938"/>
        <v>#DIV/0!</v>
      </c>
      <c r="FF1612" s="194" t="e">
        <f t="shared" si="939"/>
        <v>#DIV/0!</v>
      </c>
    </row>
    <row r="1613" spans="134:162" ht="18" customHeight="1">
      <c r="ED1613" s="135" t="s">
        <v>2517</v>
      </c>
      <c r="EZ1613" s="192" t="e">
        <f t="shared" si="933"/>
        <v>#DIV/0!</v>
      </c>
      <c r="FA1613" s="192" t="e">
        <f t="shared" si="934"/>
        <v>#DIV/0!</v>
      </c>
      <c r="FB1613" s="192" t="e">
        <f t="shared" si="935"/>
        <v>#DIV/0!</v>
      </c>
      <c r="FC1613" s="192" t="e">
        <f t="shared" si="936"/>
        <v>#DIV/0!</v>
      </c>
      <c r="FD1613" s="192" t="e">
        <f t="shared" si="937"/>
        <v>#DIV/0!</v>
      </c>
      <c r="FE1613" s="193" t="e">
        <f t="shared" si="938"/>
        <v>#DIV/0!</v>
      </c>
      <c r="FF1613" s="194" t="e">
        <f t="shared" si="939"/>
        <v>#DIV/0!</v>
      </c>
    </row>
    <row r="1614" spans="134:162" ht="18" customHeight="1">
      <c r="ED1614" s="135" t="s">
        <v>2517</v>
      </c>
      <c r="EZ1614" s="192" t="e">
        <f t="shared" si="933"/>
        <v>#DIV/0!</v>
      </c>
      <c r="FA1614" s="192" t="e">
        <f t="shared" si="934"/>
        <v>#DIV/0!</v>
      </c>
      <c r="FB1614" s="192" t="e">
        <f t="shared" si="935"/>
        <v>#DIV/0!</v>
      </c>
      <c r="FC1614" s="192" t="e">
        <f t="shared" si="936"/>
        <v>#DIV/0!</v>
      </c>
      <c r="FD1614" s="192" t="e">
        <f t="shared" si="937"/>
        <v>#DIV/0!</v>
      </c>
      <c r="FE1614" s="193" t="e">
        <f t="shared" si="938"/>
        <v>#DIV/0!</v>
      </c>
      <c r="FF1614" s="194" t="e">
        <f t="shared" si="939"/>
        <v>#DIV/0!</v>
      </c>
    </row>
    <row r="1615" spans="134:162" ht="18" customHeight="1">
      <c r="ED1615" s="135" t="s">
        <v>2517</v>
      </c>
      <c r="EZ1615" s="192" t="e">
        <f t="shared" si="933"/>
        <v>#DIV/0!</v>
      </c>
      <c r="FA1615" s="192" t="e">
        <f t="shared" si="934"/>
        <v>#DIV/0!</v>
      </c>
      <c r="FB1615" s="192" t="e">
        <f t="shared" si="935"/>
        <v>#DIV/0!</v>
      </c>
      <c r="FC1615" s="192" t="e">
        <f t="shared" si="936"/>
        <v>#DIV/0!</v>
      </c>
      <c r="FD1615" s="192" t="e">
        <f t="shared" si="937"/>
        <v>#DIV/0!</v>
      </c>
      <c r="FE1615" s="193" t="e">
        <f t="shared" si="938"/>
        <v>#DIV/0!</v>
      </c>
      <c r="FF1615" s="194" t="e">
        <f t="shared" si="939"/>
        <v>#DIV/0!</v>
      </c>
    </row>
    <row r="1616" spans="134:162" ht="18" customHeight="1">
      <c r="ED1616" s="135" t="s">
        <v>2517</v>
      </c>
      <c r="EZ1616" s="192" t="e">
        <f t="shared" si="933"/>
        <v>#DIV/0!</v>
      </c>
      <c r="FA1616" s="192" t="e">
        <f t="shared" si="934"/>
        <v>#DIV/0!</v>
      </c>
      <c r="FB1616" s="192" t="e">
        <f t="shared" si="935"/>
        <v>#DIV/0!</v>
      </c>
      <c r="FC1616" s="192" t="e">
        <f t="shared" si="936"/>
        <v>#DIV/0!</v>
      </c>
      <c r="FD1616" s="192" t="e">
        <f t="shared" si="937"/>
        <v>#DIV/0!</v>
      </c>
      <c r="FE1616" s="193" t="e">
        <f t="shared" si="938"/>
        <v>#DIV/0!</v>
      </c>
      <c r="FF1616" s="194" t="e">
        <f t="shared" si="939"/>
        <v>#DIV/0!</v>
      </c>
    </row>
    <row r="1617" spans="134:162" ht="18" customHeight="1">
      <c r="ED1617" s="135" t="s">
        <v>2517</v>
      </c>
      <c r="EZ1617" s="192" t="e">
        <f t="shared" si="933"/>
        <v>#DIV/0!</v>
      </c>
      <c r="FA1617" s="192" t="e">
        <f t="shared" si="934"/>
        <v>#DIV/0!</v>
      </c>
      <c r="FB1617" s="192" t="e">
        <f t="shared" si="935"/>
        <v>#DIV/0!</v>
      </c>
      <c r="FC1617" s="192" t="e">
        <f t="shared" si="936"/>
        <v>#DIV/0!</v>
      </c>
      <c r="FD1617" s="192" t="e">
        <f t="shared" si="937"/>
        <v>#DIV/0!</v>
      </c>
      <c r="FE1617" s="193" t="e">
        <f t="shared" si="938"/>
        <v>#DIV/0!</v>
      </c>
      <c r="FF1617" s="194" t="e">
        <f t="shared" si="939"/>
        <v>#DIV/0!</v>
      </c>
    </row>
    <row r="1618" spans="134:162" ht="18" customHeight="1">
      <c r="ED1618" s="135" t="s">
        <v>2517</v>
      </c>
      <c r="EZ1618" s="192" t="e">
        <f t="shared" si="933"/>
        <v>#DIV/0!</v>
      </c>
      <c r="FA1618" s="192" t="e">
        <f t="shared" si="934"/>
        <v>#DIV/0!</v>
      </c>
      <c r="FB1618" s="192" t="e">
        <f t="shared" si="935"/>
        <v>#DIV/0!</v>
      </c>
      <c r="FC1618" s="192" t="e">
        <f t="shared" si="936"/>
        <v>#DIV/0!</v>
      </c>
      <c r="FD1618" s="192" t="e">
        <f t="shared" si="937"/>
        <v>#DIV/0!</v>
      </c>
      <c r="FE1618" s="193" t="e">
        <f t="shared" si="938"/>
        <v>#DIV/0!</v>
      </c>
      <c r="FF1618" s="194" t="e">
        <f t="shared" si="939"/>
        <v>#DIV/0!</v>
      </c>
    </row>
    <row r="1619" spans="134:162" ht="18" customHeight="1">
      <c r="ED1619" s="135" t="s">
        <v>2517</v>
      </c>
      <c r="EZ1619" s="192" t="e">
        <f t="shared" si="933"/>
        <v>#DIV/0!</v>
      </c>
      <c r="FA1619" s="192" t="e">
        <f t="shared" si="934"/>
        <v>#DIV/0!</v>
      </c>
      <c r="FB1619" s="192" t="e">
        <f t="shared" si="935"/>
        <v>#DIV/0!</v>
      </c>
      <c r="FC1619" s="192" t="e">
        <f t="shared" si="936"/>
        <v>#DIV/0!</v>
      </c>
      <c r="FD1619" s="192" t="e">
        <f t="shared" si="937"/>
        <v>#DIV/0!</v>
      </c>
      <c r="FE1619" s="193" t="e">
        <f t="shared" si="938"/>
        <v>#DIV/0!</v>
      </c>
      <c r="FF1619" s="194" t="e">
        <f t="shared" si="939"/>
        <v>#DIV/0!</v>
      </c>
    </row>
    <row r="1620" spans="134:162" ht="18" customHeight="1">
      <c r="ED1620" s="135" t="s">
        <v>2517</v>
      </c>
      <c r="EZ1620" s="192" t="e">
        <f t="shared" si="933"/>
        <v>#DIV/0!</v>
      </c>
      <c r="FA1620" s="192" t="e">
        <f t="shared" si="934"/>
        <v>#DIV/0!</v>
      </c>
      <c r="FB1620" s="192" t="e">
        <f t="shared" si="935"/>
        <v>#DIV/0!</v>
      </c>
      <c r="FC1620" s="192" t="e">
        <f t="shared" si="936"/>
        <v>#DIV/0!</v>
      </c>
      <c r="FD1620" s="192" t="e">
        <f t="shared" si="937"/>
        <v>#DIV/0!</v>
      </c>
      <c r="FE1620" s="193" t="e">
        <f t="shared" si="938"/>
        <v>#DIV/0!</v>
      </c>
      <c r="FF1620" s="194" t="e">
        <f t="shared" si="939"/>
        <v>#DIV/0!</v>
      </c>
    </row>
    <row r="1621" spans="134:162" ht="18" customHeight="1">
      <c r="ED1621" s="135" t="s">
        <v>2517</v>
      </c>
      <c r="EZ1621" s="192" t="e">
        <f t="shared" si="933"/>
        <v>#DIV/0!</v>
      </c>
      <c r="FA1621" s="192" t="e">
        <f t="shared" si="934"/>
        <v>#DIV/0!</v>
      </c>
      <c r="FB1621" s="192" t="e">
        <f t="shared" si="935"/>
        <v>#DIV/0!</v>
      </c>
      <c r="FC1621" s="192" t="e">
        <f t="shared" si="936"/>
        <v>#DIV/0!</v>
      </c>
      <c r="FD1621" s="192" t="e">
        <f t="shared" si="937"/>
        <v>#DIV/0!</v>
      </c>
      <c r="FE1621" s="193" t="e">
        <f t="shared" si="938"/>
        <v>#DIV/0!</v>
      </c>
      <c r="FF1621" s="194" t="e">
        <f t="shared" si="939"/>
        <v>#DIV/0!</v>
      </c>
    </row>
    <row r="1622" spans="134:162" ht="18" customHeight="1">
      <c r="ED1622" s="135" t="s">
        <v>2517</v>
      </c>
      <c r="EZ1622" s="192" t="e">
        <f t="shared" si="933"/>
        <v>#DIV/0!</v>
      </c>
      <c r="FA1622" s="192" t="e">
        <f t="shared" si="934"/>
        <v>#DIV/0!</v>
      </c>
      <c r="FB1622" s="192" t="e">
        <f t="shared" si="935"/>
        <v>#DIV/0!</v>
      </c>
      <c r="FC1622" s="192" t="e">
        <f t="shared" si="936"/>
        <v>#DIV/0!</v>
      </c>
      <c r="FD1622" s="192" t="e">
        <f t="shared" si="937"/>
        <v>#DIV/0!</v>
      </c>
      <c r="FE1622" s="193" t="e">
        <f t="shared" si="938"/>
        <v>#DIV/0!</v>
      </c>
      <c r="FF1622" s="194" t="e">
        <f t="shared" si="939"/>
        <v>#DIV/0!</v>
      </c>
    </row>
    <row r="1623" spans="134:162" ht="18" customHeight="1">
      <c r="ED1623" s="135" t="s">
        <v>2517</v>
      </c>
      <c r="EZ1623" s="192" t="e">
        <f t="shared" si="933"/>
        <v>#DIV/0!</v>
      </c>
      <c r="FA1623" s="192" t="e">
        <f t="shared" si="934"/>
        <v>#DIV/0!</v>
      </c>
      <c r="FB1623" s="192" t="e">
        <f t="shared" si="935"/>
        <v>#DIV/0!</v>
      </c>
      <c r="FC1623" s="192" t="e">
        <f t="shared" si="936"/>
        <v>#DIV/0!</v>
      </c>
      <c r="FD1623" s="192" t="e">
        <f t="shared" si="937"/>
        <v>#DIV/0!</v>
      </c>
      <c r="FE1623" s="193" t="e">
        <f t="shared" si="938"/>
        <v>#DIV/0!</v>
      </c>
      <c r="FF1623" s="194" t="e">
        <f t="shared" si="939"/>
        <v>#DIV/0!</v>
      </c>
    </row>
    <row r="1624" spans="134:162" ht="18" customHeight="1">
      <c r="ED1624" s="135" t="s">
        <v>2517</v>
      </c>
      <c r="EZ1624" s="192" t="e">
        <f t="shared" si="933"/>
        <v>#DIV/0!</v>
      </c>
      <c r="FA1624" s="192" t="e">
        <f t="shared" si="934"/>
        <v>#DIV/0!</v>
      </c>
      <c r="FB1624" s="192" t="e">
        <f t="shared" si="935"/>
        <v>#DIV/0!</v>
      </c>
      <c r="FC1624" s="192" t="e">
        <f t="shared" si="936"/>
        <v>#DIV/0!</v>
      </c>
      <c r="FD1624" s="192" t="e">
        <f t="shared" si="937"/>
        <v>#DIV/0!</v>
      </c>
      <c r="FE1624" s="193" t="e">
        <f t="shared" si="938"/>
        <v>#DIV/0!</v>
      </c>
      <c r="FF1624" s="194" t="e">
        <f t="shared" si="939"/>
        <v>#DIV/0!</v>
      </c>
    </row>
    <row r="1625" spans="134:162" ht="18" customHeight="1">
      <c r="ED1625" s="135" t="s">
        <v>2517</v>
      </c>
      <c r="EZ1625" s="192" t="e">
        <f t="shared" si="933"/>
        <v>#DIV/0!</v>
      </c>
      <c r="FA1625" s="192" t="e">
        <f t="shared" si="934"/>
        <v>#DIV/0!</v>
      </c>
      <c r="FB1625" s="192" t="e">
        <f t="shared" si="935"/>
        <v>#DIV/0!</v>
      </c>
      <c r="FC1625" s="192" t="e">
        <f t="shared" si="936"/>
        <v>#DIV/0!</v>
      </c>
      <c r="FD1625" s="192" t="e">
        <f t="shared" si="937"/>
        <v>#DIV/0!</v>
      </c>
      <c r="FE1625" s="193" t="e">
        <f t="shared" si="938"/>
        <v>#DIV/0!</v>
      </c>
      <c r="FF1625" s="194" t="e">
        <f t="shared" si="939"/>
        <v>#DIV/0!</v>
      </c>
    </row>
    <row r="1626" spans="134:162" ht="18" customHeight="1">
      <c r="ED1626" s="135" t="s">
        <v>2517</v>
      </c>
      <c r="EZ1626" s="192" t="e">
        <f t="shared" si="933"/>
        <v>#DIV/0!</v>
      </c>
      <c r="FA1626" s="192" t="e">
        <f t="shared" si="934"/>
        <v>#DIV/0!</v>
      </c>
      <c r="FB1626" s="192" t="e">
        <f t="shared" si="935"/>
        <v>#DIV/0!</v>
      </c>
      <c r="FC1626" s="192" t="e">
        <f t="shared" si="936"/>
        <v>#DIV/0!</v>
      </c>
      <c r="FD1626" s="192" t="e">
        <f t="shared" si="937"/>
        <v>#DIV/0!</v>
      </c>
      <c r="FE1626" s="193" t="e">
        <f t="shared" si="938"/>
        <v>#DIV/0!</v>
      </c>
      <c r="FF1626" s="194" t="e">
        <f t="shared" si="939"/>
        <v>#DIV/0!</v>
      </c>
    </row>
    <row r="1627" spans="134:162" ht="18" customHeight="1">
      <c r="ED1627" s="135" t="s">
        <v>2517</v>
      </c>
      <c r="EZ1627" s="192" t="e">
        <f t="shared" si="933"/>
        <v>#DIV/0!</v>
      </c>
      <c r="FA1627" s="192" t="e">
        <f t="shared" si="934"/>
        <v>#DIV/0!</v>
      </c>
      <c r="FB1627" s="192" t="e">
        <f t="shared" si="935"/>
        <v>#DIV/0!</v>
      </c>
      <c r="FC1627" s="192" t="e">
        <f t="shared" si="936"/>
        <v>#DIV/0!</v>
      </c>
      <c r="FD1627" s="192" t="e">
        <f t="shared" si="937"/>
        <v>#DIV/0!</v>
      </c>
      <c r="FE1627" s="193" t="e">
        <f t="shared" si="938"/>
        <v>#DIV/0!</v>
      </c>
      <c r="FF1627" s="194" t="e">
        <f t="shared" si="939"/>
        <v>#DIV/0!</v>
      </c>
    </row>
    <row r="1628" spans="134:162" ht="18" customHeight="1">
      <c r="ED1628" s="135" t="s">
        <v>2517</v>
      </c>
      <c r="EZ1628" s="192" t="e">
        <f t="shared" si="933"/>
        <v>#DIV/0!</v>
      </c>
      <c r="FA1628" s="192" t="e">
        <f t="shared" si="934"/>
        <v>#DIV/0!</v>
      </c>
      <c r="FB1628" s="192" t="e">
        <f t="shared" si="935"/>
        <v>#DIV/0!</v>
      </c>
      <c r="FC1628" s="192" t="e">
        <f t="shared" si="936"/>
        <v>#DIV/0!</v>
      </c>
      <c r="FD1628" s="192" t="e">
        <f t="shared" si="937"/>
        <v>#DIV/0!</v>
      </c>
      <c r="FE1628" s="193" t="e">
        <f t="shared" si="938"/>
        <v>#DIV/0!</v>
      </c>
      <c r="FF1628" s="194" t="e">
        <f t="shared" si="939"/>
        <v>#DIV/0!</v>
      </c>
    </row>
    <row r="1629" spans="134:162" ht="18" customHeight="1">
      <c r="ED1629" s="135" t="s">
        <v>2517</v>
      </c>
      <c r="EZ1629" s="192" t="e">
        <f t="shared" si="933"/>
        <v>#DIV/0!</v>
      </c>
      <c r="FA1629" s="192" t="e">
        <f t="shared" si="934"/>
        <v>#DIV/0!</v>
      </c>
      <c r="FB1629" s="192" t="e">
        <f t="shared" si="935"/>
        <v>#DIV/0!</v>
      </c>
      <c r="FC1629" s="192" t="e">
        <f t="shared" si="936"/>
        <v>#DIV/0!</v>
      </c>
      <c r="FD1629" s="192" t="e">
        <f t="shared" si="937"/>
        <v>#DIV/0!</v>
      </c>
      <c r="FE1629" s="193" t="e">
        <f t="shared" si="938"/>
        <v>#DIV/0!</v>
      </c>
      <c r="FF1629" s="194" t="e">
        <f t="shared" si="939"/>
        <v>#DIV/0!</v>
      </c>
    </row>
    <row r="1630" spans="134:162" ht="18" customHeight="1">
      <c r="ED1630" s="135" t="s">
        <v>2517</v>
      </c>
      <c r="EZ1630" s="192" t="e">
        <f t="shared" si="933"/>
        <v>#DIV/0!</v>
      </c>
      <c r="FA1630" s="192" t="e">
        <f t="shared" si="934"/>
        <v>#DIV/0!</v>
      </c>
      <c r="FB1630" s="192" t="e">
        <f t="shared" si="935"/>
        <v>#DIV/0!</v>
      </c>
      <c r="FC1630" s="192" t="e">
        <f t="shared" si="936"/>
        <v>#DIV/0!</v>
      </c>
      <c r="FD1630" s="192" t="e">
        <f t="shared" si="937"/>
        <v>#DIV/0!</v>
      </c>
      <c r="FE1630" s="193" t="e">
        <f t="shared" si="938"/>
        <v>#DIV/0!</v>
      </c>
      <c r="FF1630" s="194" t="e">
        <f t="shared" si="939"/>
        <v>#DIV/0!</v>
      </c>
    </row>
    <row r="1631" spans="134:162" ht="18" customHeight="1">
      <c r="ED1631" s="135" t="s">
        <v>2517</v>
      </c>
      <c r="EZ1631" s="192" t="e">
        <f t="shared" si="933"/>
        <v>#DIV/0!</v>
      </c>
      <c r="FA1631" s="192" t="e">
        <f t="shared" si="934"/>
        <v>#DIV/0!</v>
      </c>
      <c r="FB1631" s="192" t="e">
        <f t="shared" si="935"/>
        <v>#DIV/0!</v>
      </c>
      <c r="FC1631" s="192" t="e">
        <f t="shared" si="936"/>
        <v>#DIV/0!</v>
      </c>
      <c r="FD1631" s="192" t="e">
        <f t="shared" si="937"/>
        <v>#DIV/0!</v>
      </c>
      <c r="FE1631" s="193" t="e">
        <f t="shared" si="938"/>
        <v>#DIV/0!</v>
      </c>
      <c r="FF1631" s="194" t="e">
        <f t="shared" si="939"/>
        <v>#DIV/0!</v>
      </c>
    </row>
    <row r="1632" spans="134:162" ht="18" customHeight="1">
      <c r="ED1632" s="135" t="s">
        <v>2517</v>
      </c>
      <c r="EZ1632" s="192" t="e">
        <f t="shared" si="933"/>
        <v>#DIV/0!</v>
      </c>
      <c r="FA1632" s="192" t="e">
        <f t="shared" si="934"/>
        <v>#DIV/0!</v>
      </c>
      <c r="FB1632" s="192" t="e">
        <f t="shared" si="935"/>
        <v>#DIV/0!</v>
      </c>
      <c r="FC1632" s="192" t="e">
        <f t="shared" si="936"/>
        <v>#DIV/0!</v>
      </c>
      <c r="FD1632" s="192" t="e">
        <f t="shared" si="937"/>
        <v>#DIV/0!</v>
      </c>
      <c r="FE1632" s="193" t="e">
        <f t="shared" si="938"/>
        <v>#DIV/0!</v>
      </c>
      <c r="FF1632" s="194" t="e">
        <f t="shared" si="939"/>
        <v>#DIV/0!</v>
      </c>
    </row>
    <row r="1633" spans="134:162" ht="18" customHeight="1">
      <c r="ED1633" s="135" t="s">
        <v>2517</v>
      </c>
      <c r="EZ1633" s="192" t="e">
        <f t="shared" si="933"/>
        <v>#DIV/0!</v>
      </c>
      <c r="FA1633" s="192" t="e">
        <f t="shared" si="934"/>
        <v>#DIV/0!</v>
      </c>
      <c r="FB1633" s="192" t="e">
        <f t="shared" si="935"/>
        <v>#DIV/0!</v>
      </c>
      <c r="FC1633" s="192" t="e">
        <f t="shared" si="936"/>
        <v>#DIV/0!</v>
      </c>
      <c r="FD1633" s="192" t="e">
        <f t="shared" si="937"/>
        <v>#DIV/0!</v>
      </c>
      <c r="FE1633" s="193" t="e">
        <f t="shared" si="938"/>
        <v>#DIV/0!</v>
      </c>
      <c r="FF1633" s="194" t="e">
        <f t="shared" si="939"/>
        <v>#DIV/0!</v>
      </c>
    </row>
    <row r="1634" spans="134:162" ht="18" customHeight="1">
      <c r="ED1634" s="135" t="s">
        <v>2517</v>
      </c>
      <c r="EZ1634" s="192" t="e">
        <f t="shared" si="933"/>
        <v>#DIV/0!</v>
      </c>
      <c r="FA1634" s="192" t="e">
        <f t="shared" si="934"/>
        <v>#DIV/0!</v>
      </c>
      <c r="FB1634" s="192" t="e">
        <f t="shared" si="935"/>
        <v>#DIV/0!</v>
      </c>
      <c r="FC1634" s="192" t="e">
        <f t="shared" si="936"/>
        <v>#DIV/0!</v>
      </c>
      <c r="FD1634" s="192" t="e">
        <f t="shared" si="937"/>
        <v>#DIV/0!</v>
      </c>
      <c r="FE1634" s="193" t="e">
        <f t="shared" si="938"/>
        <v>#DIV/0!</v>
      </c>
      <c r="FF1634" s="194" t="e">
        <f t="shared" si="939"/>
        <v>#DIV/0!</v>
      </c>
    </row>
    <row r="1635" spans="134:162" ht="18" customHeight="1">
      <c r="ED1635" s="135" t="s">
        <v>2517</v>
      </c>
      <c r="EZ1635" s="192" t="e">
        <f t="shared" si="933"/>
        <v>#DIV/0!</v>
      </c>
      <c r="FA1635" s="192" t="e">
        <f t="shared" si="934"/>
        <v>#DIV/0!</v>
      </c>
      <c r="FB1635" s="192" t="e">
        <f t="shared" si="935"/>
        <v>#DIV/0!</v>
      </c>
      <c r="FC1635" s="192" t="e">
        <f t="shared" si="936"/>
        <v>#DIV/0!</v>
      </c>
      <c r="FD1635" s="192" t="e">
        <f t="shared" si="937"/>
        <v>#DIV/0!</v>
      </c>
      <c r="FE1635" s="193" t="e">
        <f t="shared" si="938"/>
        <v>#DIV/0!</v>
      </c>
      <c r="FF1635" s="194" t="e">
        <f t="shared" si="939"/>
        <v>#DIV/0!</v>
      </c>
    </row>
    <row r="1636" spans="134:162" ht="18" customHeight="1">
      <c r="ED1636" s="135" t="s">
        <v>2517</v>
      </c>
      <c r="EZ1636" s="192" t="e">
        <f t="shared" si="933"/>
        <v>#DIV/0!</v>
      </c>
      <c r="FA1636" s="192" t="e">
        <f t="shared" si="934"/>
        <v>#DIV/0!</v>
      </c>
      <c r="FB1636" s="192" t="e">
        <f t="shared" si="935"/>
        <v>#DIV/0!</v>
      </c>
      <c r="FC1636" s="192" t="e">
        <f t="shared" si="936"/>
        <v>#DIV/0!</v>
      </c>
      <c r="FD1636" s="192" t="e">
        <f t="shared" si="937"/>
        <v>#DIV/0!</v>
      </c>
      <c r="FE1636" s="193" t="e">
        <f t="shared" si="938"/>
        <v>#DIV/0!</v>
      </c>
      <c r="FF1636" s="194" t="e">
        <f t="shared" si="939"/>
        <v>#DIV/0!</v>
      </c>
    </row>
    <row r="1637" spans="134:162" ht="18" customHeight="1">
      <c r="ED1637" s="135" t="s">
        <v>2517</v>
      </c>
      <c r="EZ1637" s="192" t="e">
        <f t="shared" si="933"/>
        <v>#DIV/0!</v>
      </c>
      <c r="FA1637" s="192" t="e">
        <f t="shared" si="934"/>
        <v>#DIV/0!</v>
      </c>
      <c r="FB1637" s="192" t="e">
        <f t="shared" si="935"/>
        <v>#DIV/0!</v>
      </c>
      <c r="FC1637" s="192" t="e">
        <f t="shared" si="936"/>
        <v>#DIV/0!</v>
      </c>
      <c r="FD1637" s="192" t="e">
        <f t="shared" si="937"/>
        <v>#DIV/0!</v>
      </c>
      <c r="FE1637" s="193" t="e">
        <f t="shared" si="938"/>
        <v>#DIV/0!</v>
      </c>
      <c r="FF1637" s="194" t="e">
        <f t="shared" si="939"/>
        <v>#DIV/0!</v>
      </c>
    </row>
    <row r="1638" spans="134:162" ht="18" customHeight="1">
      <c r="ED1638" s="135" t="s">
        <v>2517</v>
      </c>
      <c r="EZ1638" s="192" t="e">
        <f t="shared" si="933"/>
        <v>#DIV/0!</v>
      </c>
      <c r="FA1638" s="192" t="e">
        <f t="shared" si="934"/>
        <v>#DIV/0!</v>
      </c>
      <c r="FB1638" s="192" t="e">
        <f t="shared" si="935"/>
        <v>#DIV/0!</v>
      </c>
      <c r="FC1638" s="192" t="e">
        <f t="shared" si="936"/>
        <v>#DIV/0!</v>
      </c>
      <c r="FD1638" s="192" t="e">
        <f t="shared" si="937"/>
        <v>#DIV/0!</v>
      </c>
      <c r="FE1638" s="193" t="e">
        <f t="shared" si="938"/>
        <v>#DIV/0!</v>
      </c>
      <c r="FF1638" s="194" t="e">
        <f t="shared" si="939"/>
        <v>#DIV/0!</v>
      </c>
    </row>
    <row r="1639" spans="134:162" ht="18" customHeight="1">
      <c r="ED1639" s="135" t="s">
        <v>2517</v>
      </c>
      <c r="EZ1639" s="192" t="e">
        <f t="shared" si="933"/>
        <v>#DIV/0!</v>
      </c>
      <c r="FA1639" s="192" t="e">
        <f t="shared" si="934"/>
        <v>#DIV/0!</v>
      </c>
      <c r="FB1639" s="192" t="e">
        <f t="shared" si="935"/>
        <v>#DIV/0!</v>
      </c>
      <c r="FC1639" s="192" t="e">
        <f t="shared" si="936"/>
        <v>#DIV/0!</v>
      </c>
      <c r="FD1639" s="192" t="e">
        <f t="shared" si="937"/>
        <v>#DIV/0!</v>
      </c>
      <c r="FE1639" s="193" t="e">
        <f t="shared" si="938"/>
        <v>#DIV/0!</v>
      </c>
      <c r="FF1639" s="194" t="e">
        <f t="shared" si="939"/>
        <v>#DIV/0!</v>
      </c>
    </row>
    <row r="1640" spans="134:162" ht="18" customHeight="1">
      <c r="ED1640" s="135" t="s">
        <v>2517</v>
      </c>
      <c r="EZ1640" s="192" t="e">
        <f t="shared" si="933"/>
        <v>#DIV/0!</v>
      </c>
      <c r="FA1640" s="192" t="e">
        <f t="shared" si="934"/>
        <v>#DIV/0!</v>
      </c>
      <c r="FB1640" s="192" t="e">
        <f t="shared" si="935"/>
        <v>#DIV/0!</v>
      </c>
      <c r="FC1640" s="192" t="e">
        <f t="shared" si="936"/>
        <v>#DIV/0!</v>
      </c>
      <c r="FD1640" s="192" t="e">
        <f t="shared" si="937"/>
        <v>#DIV/0!</v>
      </c>
      <c r="FE1640" s="193" t="e">
        <f t="shared" si="938"/>
        <v>#DIV/0!</v>
      </c>
      <c r="FF1640" s="194" t="e">
        <f t="shared" si="939"/>
        <v>#DIV/0!</v>
      </c>
    </row>
    <row r="1641" spans="134:162" ht="18" customHeight="1">
      <c r="ED1641" s="135" t="s">
        <v>2517</v>
      </c>
      <c r="EZ1641" s="192" t="e">
        <f t="shared" si="933"/>
        <v>#DIV/0!</v>
      </c>
      <c r="FA1641" s="192" t="e">
        <f t="shared" si="934"/>
        <v>#DIV/0!</v>
      </c>
      <c r="FB1641" s="192" t="e">
        <f t="shared" si="935"/>
        <v>#DIV/0!</v>
      </c>
      <c r="FC1641" s="192" t="e">
        <f t="shared" si="936"/>
        <v>#DIV/0!</v>
      </c>
      <c r="FD1641" s="192" t="e">
        <f t="shared" si="937"/>
        <v>#DIV/0!</v>
      </c>
      <c r="FE1641" s="193" t="e">
        <f t="shared" si="938"/>
        <v>#DIV/0!</v>
      </c>
      <c r="FF1641" s="194" t="e">
        <f t="shared" si="939"/>
        <v>#DIV/0!</v>
      </c>
    </row>
    <row r="1642" spans="134:162" ht="18" customHeight="1">
      <c r="ED1642" s="135" t="s">
        <v>2517</v>
      </c>
      <c r="EZ1642" s="192" t="e">
        <f t="shared" si="933"/>
        <v>#DIV/0!</v>
      </c>
      <c r="FA1642" s="192" t="e">
        <f t="shared" si="934"/>
        <v>#DIV/0!</v>
      </c>
      <c r="FB1642" s="192" t="e">
        <f t="shared" si="935"/>
        <v>#DIV/0!</v>
      </c>
      <c r="FC1642" s="192" t="e">
        <f t="shared" si="936"/>
        <v>#DIV/0!</v>
      </c>
      <c r="FD1642" s="192" t="e">
        <f t="shared" si="937"/>
        <v>#DIV/0!</v>
      </c>
      <c r="FE1642" s="193" t="e">
        <f t="shared" si="938"/>
        <v>#DIV/0!</v>
      </c>
      <c r="FF1642" s="194" t="e">
        <f t="shared" si="939"/>
        <v>#DIV/0!</v>
      </c>
    </row>
    <row r="1643" spans="134:162" ht="18" customHeight="1">
      <c r="ED1643" s="135" t="s">
        <v>2517</v>
      </c>
      <c r="EZ1643" s="192" t="e">
        <f t="shared" si="933"/>
        <v>#DIV/0!</v>
      </c>
      <c r="FA1643" s="192" t="e">
        <f t="shared" si="934"/>
        <v>#DIV/0!</v>
      </c>
      <c r="FB1643" s="192" t="e">
        <f t="shared" si="935"/>
        <v>#DIV/0!</v>
      </c>
      <c r="FC1643" s="192" t="e">
        <f t="shared" si="936"/>
        <v>#DIV/0!</v>
      </c>
      <c r="FD1643" s="192" t="e">
        <f t="shared" si="937"/>
        <v>#DIV/0!</v>
      </c>
      <c r="FE1643" s="193" t="e">
        <f t="shared" si="938"/>
        <v>#DIV/0!</v>
      </c>
      <c r="FF1643" s="194" t="e">
        <f t="shared" si="939"/>
        <v>#DIV/0!</v>
      </c>
    </row>
    <row r="1644" spans="134:162" ht="18" customHeight="1">
      <c r="ED1644" s="135" t="s">
        <v>2517</v>
      </c>
      <c r="EZ1644" s="192" t="e">
        <f t="shared" si="933"/>
        <v>#DIV/0!</v>
      </c>
      <c r="FA1644" s="192" t="e">
        <f t="shared" si="934"/>
        <v>#DIV/0!</v>
      </c>
      <c r="FB1644" s="192" t="e">
        <f t="shared" si="935"/>
        <v>#DIV/0!</v>
      </c>
      <c r="FC1644" s="192" t="e">
        <f t="shared" si="936"/>
        <v>#DIV/0!</v>
      </c>
      <c r="FD1644" s="192" t="e">
        <f t="shared" si="937"/>
        <v>#DIV/0!</v>
      </c>
      <c r="FE1644" s="193" t="e">
        <f t="shared" si="938"/>
        <v>#DIV/0!</v>
      </c>
      <c r="FF1644" s="194" t="e">
        <f t="shared" si="939"/>
        <v>#DIV/0!</v>
      </c>
    </row>
    <row r="1645" spans="134:162" ht="18" customHeight="1">
      <c r="ED1645" s="135" t="s">
        <v>2517</v>
      </c>
      <c r="EZ1645" s="192" t="e">
        <f t="shared" si="933"/>
        <v>#DIV/0!</v>
      </c>
      <c r="FA1645" s="192" t="e">
        <f t="shared" si="934"/>
        <v>#DIV/0!</v>
      </c>
      <c r="FB1645" s="192" t="e">
        <f t="shared" si="935"/>
        <v>#DIV/0!</v>
      </c>
      <c r="FC1645" s="192" t="e">
        <f t="shared" si="936"/>
        <v>#DIV/0!</v>
      </c>
      <c r="FD1645" s="192" t="e">
        <f t="shared" si="937"/>
        <v>#DIV/0!</v>
      </c>
      <c r="FE1645" s="193" t="e">
        <f t="shared" si="938"/>
        <v>#DIV/0!</v>
      </c>
      <c r="FF1645" s="194" t="e">
        <f t="shared" si="939"/>
        <v>#DIV/0!</v>
      </c>
    </row>
    <row r="1646" spans="134:162" ht="18" customHeight="1">
      <c r="ED1646" s="135" t="s">
        <v>2517</v>
      </c>
      <c r="EZ1646" s="192" t="e">
        <f t="shared" si="933"/>
        <v>#DIV/0!</v>
      </c>
      <c r="FA1646" s="192" t="e">
        <f t="shared" si="934"/>
        <v>#DIV/0!</v>
      </c>
      <c r="FB1646" s="192" t="e">
        <f t="shared" si="935"/>
        <v>#DIV/0!</v>
      </c>
      <c r="FC1646" s="192" t="e">
        <f t="shared" si="936"/>
        <v>#DIV/0!</v>
      </c>
      <c r="FD1646" s="192" t="e">
        <f t="shared" si="937"/>
        <v>#DIV/0!</v>
      </c>
      <c r="FE1646" s="193" t="e">
        <f t="shared" si="938"/>
        <v>#DIV/0!</v>
      </c>
      <c r="FF1646" s="194" t="e">
        <f t="shared" si="939"/>
        <v>#DIV/0!</v>
      </c>
    </row>
    <row r="1647" spans="134:162" ht="18" customHeight="1">
      <c r="ED1647" s="135" t="s">
        <v>2517</v>
      </c>
      <c r="EZ1647" s="192" t="e">
        <f t="shared" si="933"/>
        <v>#DIV/0!</v>
      </c>
      <c r="FA1647" s="192" t="e">
        <f t="shared" si="934"/>
        <v>#DIV/0!</v>
      </c>
      <c r="FB1647" s="192" t="e">
        <f t="shared" si="935"/>
        <v>#DIV/0!</v>
      </c>
      <c r="FC1647" s="192" t="e">
        <f t="shared" si="936"/>
        <v>#DIV/0!</v>
      </c>
      <c r="FD1647" s="192" t="e">
        <f t="shared" si="937"/>
        <v>#DIV/0!</v>
      </c>
      <c r="FE1647" s="193" t="e">
        <f t="shared" si="938"/>
        <v>#DIV/0!</v>
      </c>
      <c r="FF1647" s="194" t="e">
        <f t="shared" si="939"/>
        <v>#DIV/0!</v>
      </c>
    </row>
    <row r="1648" spans="134:162" ht="18" customHeight="1">
      <c r="ED1648" s="135" t="s">
        <v>2517</v>
      </c>
      <c r="EZ1648" s="192" t="e">
        <f t="shared" si="933"/>
        <v>#DIV/0!</v>
      </c>
      <c r="FA1648" s="192" t="e">
        <f t="shared" si="934"/>
        <v>#DIV/0!</v>
      </c>
      <c r="FB1648" s="192" t="e">
        <f t="shared" si="935"/>
        <v>#DIV/0!</v>
      </c>
      <c r="FC1648" s="192" t="e">
        <f t="shared" si="936"/>
        <v>#DIV/0!</v>
      </c>
      <c r="FD1648" s="192" t="e">
        <f t="shared" si="937"/>
        <v>#DIV/0!</v>
      </c>
      <c r="FE1648" s="193" t="e">
        <f t="shared" si="938"/>
        <v>#DIV/0!</v>
      </c>
      <c r="FF1648" s="194" t="e">
        <f t="shared" si="939"/>
        <v>#DIV/0!</v>
      </c>
    </row>
    <row r="1649" spans="134:162" ht="18" customHeight="1">
      <c r="ED1649" s="135" t="s">
        <v>2517</v>
      </c>
      <c r="EZ1649" s="192" t="e">
        <f t="shared" si="933"/>
        <v>#DIV/0!</v>
      </c>
      <c r="FA1649" s="192" t="e">
        <f t="shared" si="934"/>
        <v>#DIV/0!</v>
      </c>
      <c r="FB1649" s="192" t="e">
        <f t="shared" si="935"/>
        <v>#DIV/0!</v>
      </c>
      <c r="FC1649" s="192" t="e">
        <f t="shared" si="936"/>
        <v>#DIV/0!</v>
      </c>
      <c r="FD1649" s="192" t="e">
        <f t="shared" si="937"/>
        <v>#DIV/0!</v>
      </c>
      <c r="FE1649" s="193" t="e">
        <f t="shared" si="938"/>
        <v>#DIV/0!</v>
      </c>
      <c r="FF1649" s="194" t="e">
        <f t="shared" si="939"/>
        <v>#DIV/0!</v>
      </c>
    </row>
    <row r="1650" spans="134:162" ht="18" customHeight="1">
      <c r="ED1650" s="135" t="s">
        <v>2517</v>
      </c>
      <c r="EZ1650" s="192" t="e">
        <f t="shared" si="933"/>
        <v>#DIV/0!</v>
      </c>
      <c r="FA1650" s="192" t="e">
        <f t="shared" si="934"/>
        <v>#DIV/0!</v>
      </c>
      <c r="FB1650" s="192" t="e">
        <f t="shared" si="935"/>
        <v>#DIV/0!</v>
      </c>
      <c r="FC1650" s="192" t="e">
        <f t="shared" si="936"/>
        <v>#DIV/0!</v>
      </c>
      <c r="FD1650" s="192" t="e">
        <f t="shared" si="937"/>
        <v>#DIV/0!</v>
      </c>
      <c r="FE1650" s="193" t="e">
        <f t="shared" si="938"/>
        <v>#DIV/0!</v>
      </c>
      <c r="FF1650" s="194" t="e">
        <f t="shared" si="939"/>
        <v>#DIV/0!</v>
      </c>
    </row>
    <row r="1651" spans="134:162" ht="18" customHeight="1">
      <c r="ED1651" s="135" t="s">
        <v>2517</v>
      </c>
      <c r="EZ1651" s="192" t="e">
        <f t="shared" si="933"/>
        <v>#DIV/0!</v>
      </c>
      <c r="FA1651" s="192" t="e">
        <f t="shared" si="934"/>
        <v>#DIV/0!</v>
      </c>
      <c r="FB1651" s="192" t="e">
        <f t="shared" si="935"/>
        <v>#DIV/0!</v>
      </c>
      <c r="FC1651" s="192" t="e">
        <f t="shared" si="936"/>
        <v>#DIV/0!</v>
      </c>
      <c r="FD1651" s="192" t="e">
        <f t="shared" si="937"/>
        <v>#DIV/0!</v>
      </c>
      <c r="FE1651" s="193" t="e">
        <f t="shared" si="938"/>
        <v>#DIV/0!</v>
      </c>
      <c r="FF1651" s="194" t="e">
        <f t="shared" si="939"/>
        <v>#DIV/0!</v>
      </c>
    </row>
    <row r="1652" spans="134:162" ht="18" customHeight="1">
      <c r="ED1652" s="135" t="s">
        <v>2517</v>
      </c>
      <c r="EZ1652" s="192" t="e">
        <f t="shared" si="933"/>
        <v>#DIV/0!</v>
      </c>
      <c r="FA1652" s="192" t="e">
        <f t="shared" si="934"/>
        <v>#DIV/0!</v>
      </c>
      <c r="FB1652" s="192" t="e">
        <f t="shared" si="935"/>
        <v>#DIV/0!</v>
      </c>
      <c r="FC1652" s="192" t="e">
        <f t="shared" si="936"/>
        <v>#DIV/0!</v>
      </c>
      <c r="FD1652" s="192" t="e">
        <f t="shared" si="937"/>
        <v>#DIV/0!</v>
      </c>
      <c r="FE1652" s="193" t="e">
        <f t="shared" si="938"/>
        <v>#DIV/0!</v>
      </c>
      <c r="FF1652" s="194" t="e">
        <f t="shared" si="939"/>
        <v>#DIV/0!</v>
      </c>
    </row>
    <row r="1653" spans="134:162" ht="18" customHeight="1">
      <c r="ED1653" s="135" t="s">
        <v>2517</v>
      </c>
      <c r="EZ1653" s="192" t="e">
        <f t="shared" si="933"/>
        <v>#DIV/0!</v>
      </c>
      <c r="FA1653" s="192" t="e">
        <f t="shared" si="934"/>
        <v>#DIV/0!</v>
      </c>
      <c r="FB1653" s="192" t="e">
        <f t="shared" si="935"/>
        <v>#DIV/0!</v>
      </c>
      <c r="FC1653" s="192" t="e">
        <f t="shared" si="936"/>
        <v>#DIV/0!</v>
      </c>
      <c r="FD1653" s="192" t="e">
        <f t="shared" si="937"/>
        <v>#DIV/0!</v>
      </c>
      <c r="FE1653" s="193" t="e">
        <f t="shared" si="938"/>
        <v>#DIV/0!</v>
      </c>
      <c r="FF1653" s="194" t="e">
        <f t="shared" si="939"/>
        <v>#DIV/0!</v>
      </c>
    </row>
    <row r="1654" spans="134:162" ht="18" customHeight="1">
      <c r="ED1654" s="135" t="s">
        <v>2517</v>
      </c>
      <c r="EZ1654" s="192" t="e">
        <f t="shared" si="933"/>
        <v>#DIV/0!</v>
      </c>
      <c r="FA1654" s="192" t="e">
        <f t="shared" si="934"/>
        <v>#DIV/0!</v>
      </c>
      <c r="FB1654" s="192" t="e">
        <f t="shared" si="935"/>
        <v>#DIV/0!</v>
      </c>
      <c r="FC1654" s="192" t="e">
        <f t="shared" si="936"/>
        <v>#DIV/0!</v>
      </c>
      <c r="FD1654" s="192" t="e">
        <f t="shared" si="937"/>
        <v>#DIV/0!</v>
      </c>
      <c r="FE1654" s="193" t="e">
        <f t="shared" si="938"/>
        <v>#DIV/0!</v>
      </c>
      <c r="FF1654" s="194" t="e">
        <f t="shared" si="939"/>
        <v>#DIV/0!</v>
      </c>
    </row>
    <row r="1655" spans="134:162" ht="18" customHeight="1">
      <c r="ED1655" s="135" t="s">
        <v>2517</v>
      </c>
      <c r="EZ1655" s="192" t="e">
        <f t="shared" si="933"/>
        <v>#DIV/0!</v>
      </c>
      <c r="FA1655" s="192" t="e">
        <f t="shared" si="934"/>
        <v>#DIV/0!</v>
      </c>
      <c r="FB1655" s="192" t="e">
        <f t="shared" si="935"/>
        <v>#DIV/0!</v>
      </c>
      <c r="FC1655" s="192" t="e">
        <f t="shared" si="936"/>
        <v>#DIV/0!</v>
      </c>
      <c r="FD1655" s="192" t="e">
        <f t="shared" si="937"/>
        <v>#DIV/0!</v>
      </c>
      <c r="FE1655" s="193" t="e">
        <f t="shared" si="938"/>
        <v>#DIV/0!</v>
      </c>
      <c r="FF1655" s="194" t="e">
        <f t="shared" si="939"/>
        <v>#DIV/0!</v>
      </c>
    </row>
    <row r="1656" spans="134:162" ht="18" customHeight="1">
      <c r="ED1656" s="135" t="s">
        <v>2517</v>
      </c>
      <c r="EZ1656" s="192" t="e">
        <f t="shared" si="933"/>
        <v>#DIV/0!</v>
      </c>
      <c r="FA1656" s="192" t="e">
        <f t="shared" si="934"/>
        <v>#DIV/0!</v>
      </c>
      <c r="FB1656" s="192" t="e">
        <f t="shared" si="935"/>
        <v>#DIV/0!</v>
      </c>
      <c r="FC1656" s="192" t="e">
        <f t="shared" si="936"/>
        <v>#DIV/0!</v>
      </c>
      <c r="FD1656" s="192" t="e">
        <f t="shared" si="937"/>
        <v>#DIV/0!</v>
      </c>
      <c r="FE1656" s="193" t="e">
        <f t="shared" si="938"/>
        <v>#DIV/0!</v>
      </c>
      <c r="FF1656" s="194" t="e">
        <f t="shared" si="939"/>
        <v>#DIV/0!</v>
      </c>
    </row>
    <row r="1657" spans="134:162" ht="18" customHeight="1">
      <c r="ED1657" s="135" t="s">
        <v>2517</v>
      </c>
      <c r="EZ1657" s="192" t="e">
        <f t="shared" si="933"/>
        <v>#DIV/0!</v>
      </c>
      <c r="FA1657" s="192" t="e">
        <f t="shared" si="934"/>
        <v>#DIV/0!</v>
      </c>
      <c r="FB1657" s="192" t="e">
        <f t="shared" si="935"/>
        <v>#DIV/0!</v>
      </c>
      <c r="FC1657" s="192" t="e">
        <f t="shared" si="936"/>
        <v>#DIV/0!</v>
      </c>
      <c r="FD1657" s="192" t="e">
        <f t="shared" si="937"/>
        <v>#DIV/0!</v>
      </c>
      <c r="FE1657" s="193" t="e">
        <f t="shared" si="938"/>
        <v>#DIV/0!</v>
      </c>
      <c r="FF1657" s="194" t="e">
        <f t="shared" si="939"/>
        <v>#DIV/0!</v>
      </c>
    </row>
    <row r="1658" spans="134:162" ht="18" customHeight="1">
      <c r="ED1658" s="135" t="s">
        <v>2517</v>
      </c>
      <c r="EZ1658" s="192" t="e">
        <f t="shared" si="933"/>
        <v>#DIV/0!</v>
      </c>
      <c r="FA1658" s="192" t="e">
        <f t="shared" si="934"/>
        <v>#DIV/0!</v>
      </c>
      <c r="FB1658" s="192" t="e">
        <f t="shared" si="935"/>
        <v>#DIV/0!</v>
      </c>
      <c r="FC1658" s="192" t="e">
        <f t="shared" si="936"/>
        <v>#DIV/0!</v>
      </c>
      <c r="FD1658" s="192" t="e">
        <f t="shared" si="937"/>
        <v>#DIV/0!</v>
      </c>
      <c r="FE1658" s="193" t="e">
        <f t="shared" si="938"/>
        <v>#DIV/0!</v>
      </c>
      <c r="FF1658" s="194" t="e">
        <f t="shared" si="939"/>
        <v>#DIV/0!</v>
      </c>
    </row>
    <row r="1659" spans="134:162" ht="18" customHeight="1">
      <c r="ED1659" s="135" t="s">
        <v>2517</v>
      </c>
      <c r="EZ1659" s="192" t="e">
        <f t="shared" si="933"/>
        <v>#DIV/0!</v>
      </c>
      <c r="FA1659" s="192" t="e">
        <f t="shared" si="934"/>
        <v>#DIV/0!</v>
      </c>
      <c r="FB1659" s="192" t="e">
        <f t="shared" si="935"/>
        <v>#DIV/0!</v>
      </c>
      <c r="FC1659" s="192" t="e">
        <f t="shared" si="936"/>
        <v>#DIV/0!</v>
      </c>
      <c r="FD1659" s="192" t="e">
        <f t="shared" si="937"/>
        <v>#DIV/0!</v>
      </c>
      <c r="FE1659" s="193" t="e">
        <f t="shared" si="938"/>
        <v>#DIV/0!</v>
      </c>
      <c r="FF1659" s="194" t="e">
        <f t="shared" si="939"/>
        <v>#DIV/0!</v>
      </c>
    </row>
    <row r="1660" spans="134:162" ht="18" customHeight="1">
      <c r="ED1660" s="135" t="s">
        <v>2517</v>
      </c>
      <c r="EZ1660" s="192" t="e">
        <f t="shared" si="933"/>
        <v>#DIV/0!</v>
      </c>
      <c r="FA1660" s="192" t="e">
        <f t="shared" si="934"/>
        <v>#DIV/0!</v>
      </c>
      <c r="FB1660" s="192" t="e">
        <f t="shared" si="935"/>
        <v>#DIV/0!</v>
      </c>
      <c r="FC1660" s="192" t="e">
        <f t="shared" si="936"/>
        <v>#DIV/0!</v>
      </c>
      <c r="FD1660" s="192" t="e">
        <f t="shared" si="937"/>
        <v>#DIV/0!</v>
      </c>
      <c r="FE1660" s="193" t="e">
        <f t="shared" si="938"/>
        <v>#DIV/0!</v>
      </c>
      <c r="FF1660" s="194" t="e">
        <f t="shared" si="939"/>
        <v>#DIV/0!</v>
      </c>
    </row>
    <row r="1661" spans="134:162" ht="18" customHeight="1">
      <c r="ED1661" s="135" t="s">
        <v>2517</v>
      </c>
      <c r="EZ1661" s="192" t="e">
        <f t="shared" si="933"/>
        <v>#DIV/0!</v>
      </c>
      <c r="FA1661" s="192" t="e">
        <f t="shared" si="934"/>
        <v>#DIV/0!</v>
      </c>
      <c r="FB1661" s="192" t="e">
        <f t="shared" si="935"/>
        <v>#DIV/0!</v>
      </c>
      <c r="FC1661" s="192" t="e">
        <f t="shared" si="936"/>
        <v>#DIV/0!</v>
      </c>
      <c r="FD1661" s="192" t="e">
        <f t="shared" si="937"/>
        <v>#DIV/0!</v>
      </c>
      <c r="FE1661" s="193" t="e">
        <f t="shared" si="938"/>
        <v>#DIV/0!</v>
      </c>
      <c r="FF1661" s="194" t="e">
        <f t="shared" si="939"/>
        <v>#DIV/0!</v>
      </c>
    </row>
    <row r="1662" spans="134:162" ht="18" customHeight="1">
      <c r="ED1662" s="135" t="s">
        <v>2517</v>
      </c>
      <c r="EZ1662" s="192" t="e">
        <f t="shared" si="933"/>
        <v>#DIV/0!</v>
      </c>
      <c r="FA1662" s="192" t="e">
        <f t="shared" si="934"/>
        <v>#DIV/0!</v>
      </c>
      <c r="FB1662" s="192" t="e">
        <f t="shared" si="935"/>
        <v>#DIV/0!</v>
      </c>
      <c r="FC1662" s="192" t="e">
        <f t="shared" si="936"/>
        <v>#DIV/0!</v>
      </c>
      <c r="FD1662" s="192" t="e">
        <f t="shared" si="937"/>
        <v>#DIV/0!</v>
      </c>
      <c r="FE1662" s="193" t="e">
        <f t="shared" si="938"/>
        <v>#DIV/0!</v>
      </c>
      <c r="FF1662" s="194" t="e">
        <f t="shared" si="939"/>
        <v>#DIV/0!</v>
      </c>
    </row>
    <row r="1663" spans="134:162" ht="18" customHeight="1">
      <c r="ED1663" s="135" t="s">
        <v>2517</v>
      </c>
      <c r="EZ1663" s="192" t="e">
        <f t="shared" si="933"/>
        <v>#DIV/0!</v>
      </c>
      <c r="FA1663" s="192" t="e">
        <f t="shared" si="934"/>
        <v>#DIV/0!</v>
      </c>
      <c r="FB1663" s="192" t="e">
        <f t="shared" si="935"/>
        <v>#DIV/0!</v>
      </c>
      <c r="FC1663" s="192" t="e">
        <f t="shared" si="936"/>
        <v>#DIV/0!</v>
      </c>
      <c r="FD1663" s="192" t="e">
        <f t="shared" si="937"/>
        <v>#DIV/0!</v>
      </c>
      <c r="FE1663" s="193" t="e">
        <f t="shared" si="938"/>
        <v>#DIV/0!</v>
      </c>
      <c r="FF1663" s="194" t="e">
        <f t="shared" si="939"/>
        <v>#DIV/0!</v>
      </c>
    </row>
    <row r="1664" spans="134:162" ht="18" customHeight="1">
      <c r="ED1664" s="135" t="s">
        <v>2517</v>
      </c>
      <c r="EZ1664" s="192" t="e">
        <f t="shared" si="933"/>
        <v>#DIV/0!</v>
      </c>
      <c r="FA1664" s="192" t="e">
        <f t="shared" si="934"/>
        <v>#DIV/0!</v>
      </c>
      <c r="FB1664" s="192" t="e">
        <f t="shared" si="935"/>
        <v>#DIV/0!</v>
      </c>
      <c r="FC1664" s="192" t="e">
        <f t="shared" si="936"/>
        <v>#DIV/0!</v>
      </c>
      <c r="FD1664" s="192" t="e">
        <f t="shared" si="937"/>
        <v>#DIV/0!</v>
      </c>
      <c r="FE1664" s="193" t="e">
        <f t="shared" si="938"/>
        <v>#DIV/0!</v>
      </c>
      <c r="FF1664" s="194" t="e">
        <f t="shared" si="939"/>
        <v>#DIV/0!</v>
      </c>
    </row>
    <row r="1665" spans="134:162" ht="18" customHeight="1">
      <c r="ED1665" s="135" t="s">
        <v>2517</v>
      </c>
      <c r="EZ1665" s="192" t="e">
        <f t="shared" si="933"/>
        <v>#DIV/0!</v>
      </c>
      <c r="FA1665" s="192" t="e">
        <f t="shared" si="934"/>
        <v>#DIV/0!</v>
      </c>
      <c r="FB1665" s="192" t="e">
        <f t="shared" si="935"/>
        <v>#DIV/0!</v>
      </c>
      <c r="FC1665" s="192" t="e">
        <f t="shared" si="936"/>
        <v>#DIV/0!</v>
      </c>
      <c r="FD1665" s="192" t="e">
        <f t="shared" si="937"/>
        <v>#DIV/0!</v>
      </c>
      <c r="FE1665" s="193" t="e">
        <f t="shared" si="938"/>
        <v>#DIV/0!</v>
      </c>
      <c r="FF1665" s="194" t="e">
        <f t="shared" si="939"/>
        <v>#DIV/0!</v>
      </c>
    </row>
    <row r="1666" spans="134:162" ht="18" customHeight="1">
      <c r="ED1666" s="135" t="s">
        <v>2517</v>
      </c>
      <c r="EZ1666" s="192" t="e">
        <f t="shared" si="933"/>
        <v>#DIV/0!</v>
      </c>
      <c r="FA1666" s="192" t="e">
        <f t="shared" si="934"/>
        <v>#DIV/0!</v>
      </c>
      <c r="FB1666" s="192" t="e">
        <f t="shared" si="935"/>
        <v>#DIV/0!</v>
      </c>
      <c r="FC1666" s="192" t="e">
        <f t="shared" si="936"/>
        <v>#DIV/0!</v>
      </c>
      <c r="FD1666" s="192" t="e">
        <f t="shared" si="937"/>
        <v>#DIV/0!</v>
      </c>
      <c r="FE1666" s="193" t="e">
        <f t="shared" si="938"/>
        <v>#DIV/0!</v>
      </c>
      <c r="FF1666" s="194" t="e">
        <f t="shared" si="939"/>
        <v>#DIV/0!</v>
      </c>
    </row>
    <row r="1667" spans="134:162" ht="18" customHeight="1">
      <c r="ED1667" s="135" t="s">
        <v>2517</v>
      </c>
      <c r="EZ1667" s="192" t="e">
        <f t="shared" si="933"/>
        <v>#DIV/0!</v>
      </c>
      <c r="FA1667" s="192" t="e">
        <f t="shared" si="934"/>
        <v>#DIV/0!</v>
      </c>
      <c r="FB1667" s="192" t="e">
        <f t="shared" si="935"/>
        <v>#DIV/0!</v>
      </c>
      <c r="FC1667" s="192" t="e">
        <f t="shared" si="936"/>
        <v>#DIV/0!</v>
      </c>
      <c r="FD1667" s="192" t="e">
        <f t="shared" si="937"/>
        <v>#DIV/0!</v>
      </c>
      <c r="FE1667" s="193" t="e">
        <f t="shared" si="938"/>
        <v>#DIV/0!</v>
      </c>
      <c r="FF1667" s="194" t="e">
        <f t="shared" si="939"/>
        <v>#DIV/0!</v>
      </c>
    </row>
    <row r="1668" spans="134:162" ht="18" customHeight="1">
      <c r="ED1668" s="135" t="s">
        <v>2517</v>
      </c>
      <c r="EZ1668" s="192" t="e">
        <f t="shared" ref="EZ1668:EZ1731" si="940">+(IF($EW1668&lt;$EY1668,((MIN($EY1668,$EW1668)+(DEGREES(ATAN((TAN(RADIANS($EX1668))/((TAN(RADIANS($EV1668))*SIN(RADIANS(ABS($EW1668-$EY1668))))))-(COS(RADIANS(ABS($EW1668-$EY1668)))/SIN(RADIANS(ABS($EW1668-$EY1668)))))))-180)),((MAX($EY1668,$EW1668)-(DEGREES(ATAN((TAN(RADIANS($EX1668))/((TAN(RADIANS($EV1668))*SIN(RADIANS(ABS($EW1668-$EY1668))))))-(COS(RADIANS(ABS($EW1668-$EY1668)))/SIN(RADIANS(ABS($EW1668-$EY1668)))))))-180))))</f>
        <v>#DIV/0!</v>
      </c>
      <c r="FA1668" s="192" t="e">
        <f t="shared" ref="FA1668:FA1731" si="941">IF($EZ1668&gt;0,$EZ1668,360+$EZ1668)</f>
        <v>#DIV/0!</v>
      </c>
      <c r="FB1668" s="192" t="e">
        <f t="shared" ref="FB1668:FB1731" si="942">+ABS(DEGREES(ATAN((COS(RADIANS(ABS($EZ1668+180-(IF($EW1668&gt;$EY1668,MAX($EX1668,$EW1668),MIN($EW1668,$EY1668))))))/(TAN(RADIANS($EV1668)))))))</f>
        <v>#DIV/0!</v>
      </c>
      <c r="FC1668" s="192" t="e">
        <f t="shared" ref="FC1668:FC1731" si="943">+IF(($EZ1668+90)&gt;0,$EZ1668+90,$EZ1668+450)</f>
        <v>#DIV/0!</v>
      </c>
      <c r="FD1668" s="192" t="e">
        <f t="shared" ref="FD1668:FD1731" si="944">-$FB1668+90</f>
        <v>#DIV/0!</v>
      </c>
      <c r="FE1668" s="193" t="e">
        <f t="shared" ref="FE1668:FE1731" si="945">IF(($FA1668&lt;180),$FA1668+180,$FA1668-180)</f>
        <v>#DIV/0!</v>
      </c>
      <c r="FF1668" s="194" t="e">
        <f t="shared" ref="FF1668:FF1731" si="946">-$FB1668+90</f>
        <v>#DIV/0!</v>
      </c>
    </row>
    <row r="1669" spans="134:162" ht="18" customHeight="1">
      <c r="ED1669" s="135" t="s">
        <v>2517</v>
      </c>
      <c r="EZ1669" s="192" t="e">
        <f t="shared" si="940"/>
        <v>#DIV/0!</v>
      </c>
      <c r="FA1669" s="192" t="e">
        <f t="shared" si="941"/>
        <v>#DIV/0!</v>
      </c>
      <c r="FB1669" s="192" t="e">
        <f t="shared" si="942"/>
        <v>#DIV/0!</v>
      </c>
      <c r="FC1669" s="192" t="e">
        <f t="shared" si="943"/>
        <v>#DIV/0!</v>
      </c>
      <c r="FD1669" s="192" t="e">
        <f t="shared" si="944"/>
        <v>#DIV/0!</v>
      </c>
      <c r="FE1669" s="193" t="e">
        <f t="shared" si="945"/>
        <v>#DIV/0!</v>
      </c>
      <c r="FF1669" s="194" t="e">
        <f t="shared" si="946"/>
        <v>#DIV/0!</v>
      </c>
    </row>
    <row r="1670" spans="134:162" ht="18" customHeight="1">
      <c r="ED1670" s="135" t="s">
        <v>2517</v>
      </c>
      <c r="EZ1670" s="192" t="e">
        <f t="shared" si="940"/>
        <v>#DIV/0!</v>
      </c>
      <c r="FA1670" s="192" t="e">
        <f t="shared" si="941"/>
        <v>#DIV/0!</v>
      </c>
      <c r="FB1670" s="192" t="e">
        <f t="shared" si="942"/>
        <v>#DIV/0!</v>
      </c>
      <c r="FC1670" s="192" t="e">
        <f t="shared" si="943"/>
        <v>#DIV/0!</v>
      </c>
      <c r="FD1670" s="192" t="e">
        <f t="shared" si="944"/>
        <v>#DIV/0!</v>
      </c>
      <c r="FE1670" s="193" t="e">
        <f t="shared" si="945"/>
        <v>#DIV/0!</v>
      </c>
      <c r="FF1670" s="194" t="e">
        <f t="shared" si="946"/>
        <v>#DIV/0!</v>
      </c>
    </row>
    <row r="1671" spans="134:162" ht="18" customHeight="1">
      <c r="ED1671" s="135" t="s">
        <v>2517</v>
      </c>
      <c r="EZ1671" s="192" t="e">
        <f t="shared" si="940"/>
        <v>#DIV/0!</v>
      </c>
      <c r="FA1671" s="192" t="e">
        <f t="shared" si="941"/>
        <v>#DIV/0!</v>
      </c>
      <c r="FB1671" s="192" t="e">
        <f t="shared" si="942"/>
        <v>#DIV/0!</v>
      </c>
      <c r="FC1671" s="192" t="e">
        <f t="shared" si="943"/>
        <v>#DIV/0!</v>
      </c>
      <c r="FD1671" s="192" t="e">
        <f t="shared" si="944"/>
        <v>#DIV/0!</v>
      </c>
      <c r="FE1671" s="193" t="e">
        <f t="shared" si="945"/>
        <v>#DIV/0!</v>
      </c>
      <c r="FF1671" s="194" t="e">
        <f t="shared" si="946"/>
        <v>#DIV/0!</v>
      </c>
    </row>
    <row r="1672" spans="134:162" ht="18" customHeight="1">
      <c r="ED1672" s="135" t="s">
        <v>2517</v>
      </c>
      <c r="EZ1672" s="192" t="e">
        <f t="shared" si="940"/>
        <v>#DIV/0!</v>
      </c>
      <c r="FA1672" s="192" t="e">
        <f t="shared" si="941"/>
        <v>#DIV/0!</v>
      </c>
      <c r="FB1672" s="192" t="e">
        <f t="shared" si="942"/>
        <v>#DIV/0!</v>
      </c>
      <c r="FC1672" s="192" t="e">
        <f t="shared" si="943"/>
        <v>#DIV/0!</v>
      </c>
      <c r="FD1672" s="192" t="e">
        <f t="shared" si="944"/>
        <v>#DIV/0!</v>
      </c>
      <c r="FE1672" s="193" t="e">
        <f t="shared" si="945"/>
        <v>#DIV/0!</v>
      </c>
      <c r="FF1672" s="194" t="e">
        <f t="shared" si="946"/>
        <v>#DIV/0!</v>
      </c>
    </row>
    <row r="1673" spans="134:162" ht="18" customHeight="1">
      <c r="ED1673" s="135" t="s">
        <v>2517</v>
      </c>
      <c r="EZ1673" s="192" t="e">
        <f t="shared" si="940"/>
        <v>#DIV/0!</v>
      </c>
      <c r="FA1673" s="192" t="e">
        <f t="shared" si="941"/>
        <v>#DIV/0!</v>
      </c>
      <c r="FB1673" s="192" t="e">
        <f t="shared" si="942"/>
        <v>#DIV/0!</v>
      </c>
      <c r="FC1673" s="192" t="e">
        <f t="shared" si="943"/>
        <v>#DIV/0!</v>
      </c>
      <c r="FD1673" s="192" t="e">
        <f t="shared" si="944"/>
        <v>#DIV/0!</v>
      </c>
      <c r="FE1673" s="193" t="e">
        <f t="shared" si="945"/>
        <v>#DIV/0!</v>
      </c>
      <c r="FF1673" s="194" t="e">
        <f t="shared" si="946"/>
        <v>#DIV/0!</v>
      </c>
    </row>
    <row r="1674" spans="134:162" ht="18" customHeight="1">
      <c r="ED1674" s="135" t="s">
        <v>2517</v>
      </c>
      <c r="EZ1674" s="192" t="e">
        <f t="shared" si="940"/>
        <v>#DIV/0!</v>
      </c>
      <c r="FA1674" s="192" t="e">
        <f t="shared" si="941"/>
        <v>#DIV/0!</v>
      </c>
      <c r="FB1674" s="192" t="e">
        <f t="shared" si="942"/>
        <v>#DIV/0!</v>
      </c>
      <c r="FC1674" s="192" t="e">
        <f t="shared" si="943"/>
        <v>#DIV/0!</v>
      </c>
      <c r="FD1674" s="192" t="e">
        <f t="shared" si="944"/>
        <v>#DIV/0!</v>
      </c>
      <c r="FE1674" s="193" t="e">
        <f t="shared" si="945"/>
        <v>#DIV/0!</v>
      </c>
      <c r="FF1674" s="194" t="e">
        <f t="shared" si="946"/>
        <v>#DIV/0!</v>
      </c>
    </row>
    <row r="1675" spans="134:162" ht="18" customHeight="1">
      <c r="ED1675" s="135" t="s">
        <v>2517</v>
      </c>
      <c r="EZ1675" s="192" t="e">
        <f t="shared" si="940"/>
        <v>#DIV/0!</v>
      </c>
      <c r="FA1675" s="192" t="e">
        <f t="shared" si="941"/>
        <v>#DIV/0!</v>
      </c>
      <c r="FB1675" s="192" t="e">
        <f t="shared" si="942"/>
        <v>#DIV/0!</v>
      </c>
      <c r="FC1675" s="192" t="e">
        <f t="shared" si="943"/>
        <v>#DIV/0!</v>
      </c>
      <c r="FD1675" s="192" t="e">
        <f t="shared" si="944"/>
        <v>#DIV/0!</v>
      </c>
      <c r="FE1675" s="193" t="e">
        <f t="shared" si="945"/>
        <v>#DIV/0!</v>
      </c>
      <c r="FF1675" s="194" t="e">
        <f t="shared" si="946"/>
        <v>#DIV/0!</v>
      </c>
    </row>
    <row r="1676" spans="134:162" ht="18" customHeight="1">
      <c r="ED1676" s="135" t="s">
        <v>2517</v>
      </c>
      <c r="EZ1676" s="192" t="e">
        <f t="shared" si="940"/>
        <v>#DIV/0!</v>
      </c>
      <c r="FA1676" s="192" t="e">
        <f t="shared" si="941"/>
        <v>#DIV/0!</v>
      </c>
      <c r="FB1676" s="192" t="e">
        <f t="shared" si="942"/>
        <v>#DIV/0!</v>
      </c>
      <c r="FC1676" s="192" t="e">
        <f t="shared" si="943"/>
        <v>#DIV/0!</v>
      </c>
      <c r="FD1676" s="192" t="e">
        <f t="shared" si="944"/>
        <v>#DIV/0!</v>
      </c>
      <c r="FE1676" s="193" t="e">
        <f t="shared" si="945"/>
        <v>#DIV/0!</v>
      </c>
      <c r="FF1676" s="194" t="e">
        <f t="shared" si="946"/>
        <v>#DIV/0!</v>
      </c>
    </row>
    <row r="1677" spans="134:162" ht="18" customHeight="1">
      <c r="ED1677" s="135" t="s">
        <v>2517</v>
      </c>
      <c r="EZ1677" s="192" t="e">
        <f t="shared" si="940"/>
        <v>#DIV/0!</v>
      </c>
      <c r="FA1677" s="192" t="e">
        <f t="shared" si="941"/>
        <v>#DIV/0!</v>
      </c>
      <c r="FB1677" s="192" t="e">
        <f t="shared" si="942"/>
        <v>#DIV/0!</v>
      </c>
      <c r="FC1677" s="192" t="e">
        <f t="shared" si="943"/>
        <v>#DIV/0!</v>
      </c>
      <c r="FD1677" s="192" t="e">
        <f t="shared" si="944"/>
        <v>#DIV/0!</v>
      </c>
      <c r="FE1677" s="193" t="e">
        <f t="shared" si="945"/>
        <v>#DIV/0!</v>
      </c>
      <c r="FF1677" s="194" t="e">
        <f t="shared" si="946"/>
        <v>#DIV/0!</v>
      </c>
    </row>
    <row r="1678" spans="134:162" ht="18" customHeight="1">
      <c r="ED1678" s="135" t="s">
        <v>2517</v>
      </c>
      <c r="EZ1678" s="192" t="e">
        <f t="shared" si="940"/>
        <v>#DIV/0!</v>
      </c>
      <c r="FA1678" s="192" t="e">
        <f t="shared" si="941"/>
        <v>#DIV/0!</v>
      </c>
      <c r="FB1678" s="192" t="e">
        <f t="shared" si="942"/>
        <v>#DIV/0!</v>
      </c>
      <c r="FC1678" s="192" t="e">
        <f t="shared" si="943"/>
        <v>#DIV/0!</v>
      </c>
      <c r="FD1678" s="192" t="e">
        <f t="shared" si="944"/>
        <v>#DIV/0!</v>
      </c>
      <c r="FE1678" s="193" t="e">
        <f t="shared" si="945"/>
        <v>#DIV/0!</v>
      </c>
      <c r="FF1678" s="194" t="e">
        <f t="shared" si="946"/>
        <v>#DIV/0!</v>
      </c>
    </row>
    <row r="1679" spans="134:162" ht="18" customHeight="1">
      <c r="ED1679" s="135" t="s">
        <v>2517</v>
      </c>
      <c r="EZ1679" s="192" t="e">
        <f t="shared" si="940"/>
        <v>#DIV/0!</v>
      </c>
      <c r="FA1679" s="192" t="e">
        <f t="shared" si="941"/>
        <v>#DIV/0!</v>
      </c>
      <c r="FB1679" s="192" t="e">
        <f t="shared" si="942"/>
        <v>#DIV/0!</v>
      </c>
      <c r="FC1679" s="192" t="e">
        <f t="shared" si="943"/>
        <v>#DIV/0!</v>
      </c>
      <c r="FD1679" s="192" t="e">
        <f t="shared" si="944"/>
        <v>#DIV/0!</v>
      </c>
      <c r="FE1679" s="193" t="e">
        <f t="shared" si="945"/>
        <v>#DIV/0!</v>
      </c>
      <c r="FF1679" s="194" t="e">
        <f t="shared" si="946"/>
        <v>#DIV/0!</v>
      </c>
    </row>
    <row r="1680" spans="134:162" ht="18" customHeight="1">
      <c r="ED1680" s="135" t="s">
        <v>2517</v>
      </c>
      <c r="EZ1680" s="192" t="e">
        <f t="shared" si="940"/>
        <v>#DIV/0!</v>
      </c>
      <c r="FA1680" s="192" t="e">
        <f t="shared" si="941"/>
        <v>#DIV/0!</v>
      </c>
      <c r="FB1680" s="192" t="e">
        <f t="shared" si="942"/>
        <v>#DIV/0!</v>
      </c>
      <c r="FC1680" s="192" t="e">
        <f t="shared" si="943"/>
        <v>#DIV/0!</v>
      </c>
      <c r="FD1680" s="192" t="e">
        <f t="shared" si="944"/>
        <v>#DIV/0!</v>
      </c>
      <c r="FE1680" s="193" t="e">
        <f t="shared" si="945"/>
        <v>#DIV/0!</v>
      </c>
      <c r="FF1680" s="194" t="e">
        <f t="shared" si="946"/>
        <v>#DIV/0!</v>
      </c>
    </row>
    <row r="1681" spans="134:162" ht="18" customHeight="1">
      <c r="ED1681" s="135" t="s">
        <v>2517</v>
      </c>
      <c r="EZ1681" s="192" t="e">
        <f t="shared" si="940"/>
        <v>#DIV/0!</v>
      </c>
      <c r="FA1681" s="192" t="e">
        <f t="shared" si="941"/>
        <v>#DIV/0!</v>
      </c>
      <c r="FB1681" s="192" t="e">
        <f t="shared" si="942"/>
        <v>#DIV/0!</v>
      </c>
      <c r="FC1681" s="192" t="e">
        <f t="shared" si="943"/>
        <v>#DIV/0!</v>
      </c>
      <c r="FD1681" s="192" t="e">
        <f t="shared" si="944"/>
        <v>#DIV/0!</v>
      </c>
      <c r="FE1681" s="193" t="e">
        <f t="shared" si="945"/>
        <v>#DIV/0!</v>
      </c>
      <c r="FF1681" s="194" t="e">
        <f t="shared" si="946"/>
        <v>#DIV/0!</v>
      </c>
    </row>
    <row r="1682" spans="134:162" ht="18" customHeight="1">
      <c r="ED1682" s="135" t="s">
        <v>2517</v>
      </c>
      <c r="EZ1682" s="192" t="e">
        <f t="shared" si="940"/>
        <v>#DIV/0!</v>
      </c>
      <c r="FA1682" s="192" t="e">
        <f t="shared" si="941"/>
        <v>#DIV/0!</v>
      </c>
      <c r="FB1682" s="192" t="e">
        <f t="shared" si="942"/>
        <v>#DIV/0!</v>
      </c>
      <c r="FC1682" s="192" t="e">
        <f t="shared" si="943"/>
        <v>#DIV/0!</v>
      </c>
      <c r="FD1682" s="192" t="e">
        <f t="shared" si="944"/>
        <v>#DIV/0!</v>
      </c>
      <c r="FE1682" s="193" t="e">
        <f t="shared" si="945"/>
        <v>#DIV/0!</v>
      </c>
      <c r="FF1682" s="194" t="e">
        <f t="shared" si="946"/>
        <v>#DIV/0!</v>
      </c>
    </row>
    <row r="1683" spans="134:162" ht="18" customHeight="1">
      <c r="ED1683" s="135" t="s">
        <v>2517</v>
      </c>
      <c r="EZ1683" s="192" t="e">
        <f t="shared" si="940"/>
        <v>#DIV/0!</v>
      </c>
      <c r="FA1683" s="192" t="e">
        <f t="shared" si="941"/>
        <v>#DIV/0!</v>
      </c>
      <c r="FB1683" s="192" t="e">
        <f t="shared" si="942"/>
        <v>#DIV/0!</v>
      </c>
      <c r="FC1683" s="192" t="e">
        <f t="shared" si="943"/>
        <v>#DIV/0!</v>
      </c>
      <c r="FD1683" s="192" t="e">
        <f t="shared" si="944"/>
        <v>#DIV/0!</v>
      </c>
      <c r="FE1683" s="193" t="e">
        <f t="shared" si="945"/>
        <v>#DIV/0!</v>
      </c>
      <c r="FF1683" s="194" t="e">
        <f t="shared" si="946"/>
        <v>#DIV/0!</v>
      </c>
    </row>
    <row r="1684" spans="134:162" ht="18" customHeight="1">
      <c r="ED1684" s="135" t="s">
        <v>2517</v>
      </c>
      <c r="EZ1684" s="192" t="e">
        <f t="shared" si="940"/>
        <v>#DIV/0!</v>
      </c>
      <c r="FA1684" s="192" t="e">
        <f t="shared" si="941"/>
        <v>#DIV/0!</v>
      </c>
      <c r="FB1684" s="192" t="e">
        <f t="shared" si="942"/>
        <v>#DIV/0!</v>
      </c>
      <c r="FC1684" s="192" t="e">
        <f t="shared" si="943"/>
        <v>#DIV/0!</v>
      </c>
      <c r="FD1684" s="192" t="e">
        <f t="shared" si="944"/>
        <v>#DIV/0!</v>
      </c>
      <c r="FE1684" s="193" t="e">
        <f t="shared" si="945"/>
        <v>#DIV/0!</v>
      </c>
      <c r="FF1684" s="194" t="e">
        <f t="shared" si="946"/>
        <v>#DIV/0!</v>
      </c>
    </row>
    <row r="1685" spans="134:162" ht="18" customHeight="1">
      <c r="ED1685" s="135" t="s">
        <v>2517</v>
      </c>
      <c r="EZ1685" s="192" t="e">
        <f t="shared" si="940"/>
        <v>#DIV/0!</v>
      </c>
      <c r="FA1685" s="192" t="e">
        <f t="shared" si="941"/>
        <v>#DIV/0!</v>
      </c>
      <c r="FB1685" s="192" t="e">
        <f t="shared" si="942"/>
        <v>#DIV/0!</v>
      </c>
      <c r="FC1685" s="192" t="e">
        <f t="shared" si="943"/>
        <v>#DIV/0!</v>
      </c>
      <c r="FD1685" s="192" t="e">
        <f t="shared" si="944"/>
        <v>#DIV/0!</v>
      </c>
      <c r="FE1685" s="193" t="e">
        <f t="shared" si="945"/>
        <v>#DIV/0!</v>
      </c>
      <c r="FF1685" s="194" t="e">
        <f t="shared" si="946"/>
        <v>#DIV/0!</v>
      </c>
    </row>
    <row r="1686" spans="134:162" ht="18" customHeight="1">
      <c r="ED1686" s="135" t="s">
        <v>2517</v>
      </c>
      <c r="EZ1686" s="192" t="e">
        <f t="shared" si="940"/>
        <v>#DIV/0!</v>
      </c>
      <c r="FA1686" s="192" t="e">
        <f t="shared" si="941"/>
        <v>#DIV/0!</v>
      </c>
      <c r="FB1686" s="192" t="e">
        <f t="shared" si="942"/>
        <v>#DIV/0!</v>
      </c>
      <c r="FC1686" s="192" t="e">
        <f t="shared" si="943"/>
        <v>#DIV/0!</v>
      </c>
      <c r="FD1686" s="192" t="e">
        <f t="shared" si="944"/>
        <v>#DIV/0!</v>
      </c>
      <c r="FE1686" s="193" t="e">
        <f t="shared" si="945"/>
        <v>#DIV/0!</v>
      </c>
      <c r="FF1686" s="194" t="e">
        <f t="shared" si="946"/>
        <v>#DIV/0!</v>
      </c>
    </row>
    <row r="1687" spans="134:162" ht="18" customHeight="1">
      <c r="ED1687" s="135" t="s">
        <v>2517</v>
      </c>
      <c r="EZ1687" s="192" t="e">
        <f t="shared" si="940"/>
        <v>#DIV/0!</v>
      </c>
      <c r="FA1687" s="192" t="e">
        <f t="shared" si="941"/>
        <v>#DIV/0!</v>
      </c>
      <c r="FB1687" s="192" t="e">
        <f t="shared" si="942"/>
        <v>#DIV/0!</v>
      </c>
      <c r="FC1687" s="192" t="e">
        <f t="shared" si="943"/>
        <v>#DIV/0!</v>
      </c>
      <c r="FD1687" s="192" t="e">
        <f t="shared" si="944"/>
        <v>#DIV/0!</v>
      </c>
      <c r="FE1687" s="193" t="e">
        <f t="shared" si="945"/>
        <v>#DIV/0!</v>
      </c>
      <c r="FF1687" s="194" t="e">
        <f t="shared" si="946"/>
        <v>#DIV/0!</v>
      </c>
    </row>
    <row r="1688" spans="134:162" ht="18" customHeight="1">
      <c r="ED1688" s="135" t="s">
        <v>2517</v>
      </c>
      <c r="EZ1688" s="192" t="e">
        <f t="shared" si="940"/>
        <v>#DIV/0!</v>
      </c>
      <c r="FA1688" s="192" t="e">
        <f t="shared" si="941"/>
        <v>#DIV/0!</v>
      </c>
      <c r="FB1688" s="192" t="e">
        <f t="shared" si="942"/>
        <v>#DIV/0!</v>
      </c>
      <c r="FC1688" s="192" t="e">
        <f t="shared" si="943"/>
        <v>#DIV/0!</v>
      </c>
      <c r="FD1688" s="192" t="e">
        <f t="shared" si="944"/>
        <v>#DIV/0!</v>
      </c>
      <c r="FE1688" s="193" t="e">
        <f t="shared" si="945"/>
        <v>#DIV/0!</v>
      </c>
      <c r="FF1688" s="194" t="e">
        <f t="shared" si="946"/>
        <v>#DIV/0!</v>
      </c>
    </row>
    <row r="1689" spans="134:162" ht="18" customHeight="1">
      <c r="ED1689" s="135" t="s">
        <v>2517</v>
      </c>
      <c r="EZ1689" s="192" t="e">
        <f t="shared" si="940"/>
        <v>#DIV/0!</v>
      </c>
      <c r="FA1689" s="192" t="e">
        <f t="shared" si="941"/>
        <v>#DIV/0!</v>
      </c>
      <c r="FB1689" s="192" t="e">
        <f t="shared" si="942"/>
        <v>#DIV/0!</v>
      </c>
      <c r="FC1689" s="192" t="e">
        <f t="shared" si="943"/>
        <v>#DIV/0!</v>
      </c>
      <c r="FD1689" s="192" t="e">
        <f t="shared" si="944"/>
        <v>#DIV/0!</v>
      </c>
      <c r="FE1689" s="193" t="e">
        <f t="shared" si="945"/>
        <v>#DIV/0!</v>
      </c>
      <c r="FF1689" s="194" t="e">
        <f t="shared" si="946"/>
        <v>#DIV/0!</v>
      </c>
    </row>
    <row r="1690" spans="134:162" ht="18" customHeight="1">
      <c r="ED1690" s="135" t="s">
        <v>2517</v>
      </c>
      <c r="EZ1690" s="192" t="e">
        <f t="shared" si="940"/>
        <v>#DIV/0!</v>
      </c>
      <c r="FA1690" s="192" t="e">
        <f t="shared" si="941"/>
        <v>#DIV/0!</v>
      </c>
      <c r="FB1690" s="192" t="e">
        <f t="shared" si="942"/>
        <v>#DIV/0!</v>
      </c>
      <c r="FC1690" s="192" t="e">
        <f t="shared" si="943"/>
        <v>#DIV/0!</v>
      </c>
      <c r="FD1690" s="192" t="e">
        <f t="shared" si="944"/>
        <v>#DIV/0!</v>
      </c>
      <c r="FE1690" s="193" t="e">
        <f t="shared" si="945"/>
        <v>#DIV/0!</v>
      </c>
      <c r="FF1690" s="194" t="e">
        <f t="shared" si="946"/>
        <v>#DIV/0!</v>
      </c>
    </row>
    <row r="1691" spans="134:162" ht="18" customHeight="1">
      <c r="ED1691" s="135" t="s">
        <v>2517</v>
      </c>
      <c r="EZ1691" s="192" t="e">
        <f t="shared" si="940"/>
        <v>#DIV/0!</v>
      </c>
      <c r="FA1691" s="192" t="e">
        <f t="shared" si="941"/>
        <v>#DIV/0!</v>
      </c>
      <c r="FB1691" s="192" t="e">
        <f t="shared" si="942"/>
        <v>#DIV/0!</v>
      </c>
      <c r="FC1691" s="192" t="e">
        <f t="shared" si="943"/>
        <v>#DIV/0!</v>
      </c>
      <c r="FD1691" s="192" t="e">
        <f t="shared" si="944"/>
        <v>#DIV/0!</v>
      </c>
      <c r="FE1691" s="193" t="e">
        <f t="shared" si="945"/>
        <v>#DIV/0!</v>
      </c>
      <c r="FF1691" s="194" t="e">
        <f t="shared" si="946"/>
        <v>#DIV/0!</v>
      </c>
    </row>
    <row r="1692" spans="134:162" ht="18" customHeight="1">
      <c r="ED1692" s="135" t="s">
        <v>2517</v>
      </c>
      <c r="EZ1692" s="192" t="e">
        <f t="shared" si="940"/>
        <v>#DIV/0!</v>
      </c>
      <c r="FA1692" s="192" t="e">
        <f t="shared" si="941"/>
        <v>#DIV/0!</v>
      </c>
      <c r="FB1692" s="192" t="e">
        <f t="shared" si="942"/>
        <v>#DIV/0!</v>
      </c>
      <c r="FC1692" s="192" t="e">
        <f t="shared" si="943"/>
        <v>#DIV/0!</v>
      </c>
      <c r="FD1692" s="192" t="e">
        <f t="shared" si="944"/>
        <v>#DIV/0!</v>
      </c>
      <c r="FE1692" s="193" t="e">
        <f t="shared" si="945"/>
        <v>#DIV/0!</v>
      </c>
      <c r="FF1692" s="194" t="e">
        <f t="shared" si="946"/>
        <v>#DIV/0!</v>
      </c>
    </row>
    <row r="1693" spans="134:162" ht="18" customHeight="1">
      <c r="ED1693" s="135" t="s">
        <v>2517</v>
      </c>
      <c r="EZ1693" s="192" t="e">
        <f t="shared" si="940"/>
        <v>#DIV/0!</v>
      </c>
      <c r="FA1693" s="192" t="e">
        <f t="shared" si="941"/>
        <v>#DIV/0!</v>
      </c>
      <c r="FB1693" s="192" t="e">
        <f t="shared" si="942"/>
        <v>#DIV/0!</v>
      </c>
      <c r="FC1693" s="192" t="e">
        <f t="shared" si="943"/>
        <v>#DIV/0!</v>
      </c>
      <c r="FD1693" s="192" t="e">
        <f t="shared" si="944"/>
        <v>#DIV/0!</v>
      </c>
      <c r="FE1693" s="193" t="e">
        <f t="shared" si="945"/>
        <v>#DIV/0!</v>
      </c>
      <c r="FF1693" s="194" t="e">
        <f t="shared" si="946"/>
        <v>#DIV/0!</v>
      </c>
    </row>
    <row r="1694" spans="134:162" ht="18" customHeight="1">
      <c r="ED1694" s="135" t="s">
        <v>2517</v>
      </c>
      <c r="EZ1694" s="192" t="e">
        <f t="shared" si="940"/>
        <v>#DIV/0!</v>
      </c>
      <c r="FA1694" s="192" t="e">
        <f t="shared" si="941"/>
        <v>#DIV/0!</v>
      </c>
      <c r="FB1694" s="192" t="e">
        <f t="shared" si="942"/>
        <v>#DIV/0!</v>
      </c>
      <c r="FC1694" s="192" t="e">
        <f t="shared" si="943"/>
        <v>#DIV/0!</v>
      </c>
      <c r="FD1694" s="192" t="e">
        <f t="shared" si="944"/>
        <v>#DIV/0!</v>
      </c>
      <c r="FE1694" s="193" t="e">
        <f t="shared" si="945"/>
        <v>#DIV/0!</v>
      </c>
      <c r="FF1694" s="194" t="e">
        <f t="shared" si="946"/>
        <v>#DIV/0!</v>
      </c>
    </row>
    <row r="1695" spans="134:162" ht="18" customHeight="1">
      <c r="ED1695" s="135" t="s">
        <v>2517</v>
      </c>
      <c r="EZ1695" s="192" t="e">
        <f t="shared" si="940"/>
        <v>#DIV/0!</v>
      </c>
      <c r="FA1695" s="192" t="e">
        <f t="shared" si="941"/>
        <v>#DIV/0!</v>
      </c>
      <c r="FB1695" s="192" t="e">
        <f t="shared" si="942"/>
        <v>#DIV/0!</v>
      </c>
      <c r="FC1695" s="192" t="e">
        <f t="shared" si="943"/>
        <v>#DIV/0!</v>
      </c>
      <c r="FD1695" s="192" t="e">
        <f t="shared" si="944"/>
        <v>#DIV/0!</v>
      </c>
      <c r="FE1695" s="193" t="e">
        <f t="shared" si="945"/>
        <v>#DIV/0!</v>
      </c>
      <c r="FF1695" s="194" t="e">
        <f t="shared" si="946"/>
        <v>#DIV/0!</v>
      </c>
    </row>
    <row r="1696" spans="134:162" ht="18" customHeight="1">
      <c r="ED1696" s="135" t="s">
        <v>2517</v>
      </c>
      <c r="EZ1696" s="192" t="e">
        <f t="shared" si="940"/>
        <v>#DIV/0!</v>
      </c>
      <c r="FA1696" s="192" t="e">
        <f t="shared" si="941"/>
        <v>#DIV/0!</v>
      </c>
      <c r="FB1696" s="192" t="e">
        <f t="shared" si="942"/>
        <v>#DIV/0!</v>
      </c>
      <c r="FC1696" s="192" t="e">
        <f t="shared" si="943"/>
        <v>#DIV/0!</v>
      </c>
      <c r="FD1696" s="192" t="e">
        <f t="shared" si="944"/>
        <v>#DIV/0!</v>
      </c>
      <c r="FE1696" s="193" t="e">
        <f t="shared" si="945"/>
        <v>#DIV/0!</v>
      </c>
      <c r="FF1696" s="194" t="e">
        <f t="shared" si="946"/>
        <v>#DIV/0!</v>
      </c>
    </row>
    <row r="1697" spans="134:162" ht="18" customHeight="1">
      <c r="ED1697" s="135" t="s">
        <v>2517</v>
      </c>
      <c r="EZ1697" s="192" t="e">
        <f t="shared" si="940"/>
        <v>#DIV/0!</v>
      </c>
      <c r="FA1697" s="192" t="e">
        <f t="shared" si="941"/>
        <v>#DIV/0!</v>
      </c>
      <c r="FB1697" s="192" t="e">
        <f t="shared" si="942"/>
        <v>#DIV/0!</v>
      </c>
      <c r="FC1697" s="192" t="e">
        <f t="shared" si="943"/>
        <v>#DIV/0!</v>
      </c>
      <c r="FD1697" s="192" t="e">
        <f t="shared" si="944"/>
        <v>#DIV/0!</v>
      </c>
      <c r="FE1697" s="193" t="e">
        <f t="shared" si="945"/>
        <v>#DIV/0!</v>
      </c>
      <c r="FF1697" s="194" t="e">
        <f t="shared" si="946"/>
        <v>#DIV/0!</v>
      </c>
    </row>
    <row r="1698" spans="134:162" ht="18" customHeight="1">
      <c r="ED1698" s="135" t="s">
        <v>2517</v>
      </c>
      <c r="EZ1698" s="192" t="e">
        <f t="shared" si="940"/>
        <v>#DIV/0!</v>
      </c>
      <c r="FA1698" s="192" t="e">
        <f t="shared" si="941"/>
        <v>#DIV/0!</v>
      </c>
      <c r="FB1698" s="192" t="e">
        <f t="shared" si="942"/>
        <v>#DIV/0!</v>
      </c>
      <c r="FC1698" s="192" t="e">
        <f t="shared" si="943"/>
        <v>#DIV/0!</v>
      </c>
      <c r="FD1698" s="192" t="e">
        <f t="shared" si="944"/>
        <v>#DIV/0!</v>
      </c>
      <c r="FE1698" s="193" t="e">
        <f t="shared" si="945"/>
        <v>#DIV/0!</v>
      </c>
      <c r="FF1698" s="194" t="e">
        <f t="shared" si="946"/>
        <v>#DIV/0!</v>
      </c>
    </row>
    <row r="1699" spans="134:162" ht="18" customHeight="1">
      <c r="ED1699" s="135" t="s">
        <v>2517</v>
      </c>
      <c r="EZ1699" s="192" t="e">
        <f t="shared" si="940"/>
        <v>#DIV/0!</v>
      </c>
      <c r="FA1699" s="192" t="e">
        <f t="shared" si="941"/>
        <v>#DIV/0!</v>
      </c>
      <c r="FB1699" s="192" t="e">
        <f t="shared" si="942"/>
        <v>#DIV/0!</v>
      </c>
      <c r="FC1699" s="192" t="e">
        <f t="shared" si="943"/>
        <v>#DIV/0!</v>
      </c>
      <c r="FD1699" s="192" t="e">
        <f t="shared" si="944"/>
        <v>#DIV/0!</v>
      </c>
      <c r="FE1699" s="193" t="e">
        <f t="shared" si="945"/>
        <v>#DIV/0!</v>
      </c>
      <c r="FF1699" s="194" t="e">
        <f t="shared" si="946"/>
        <v>#DIV/0!</v>
      </c>
    </row>
    <row r="1700" spans="134:162" ht="18" customHeight="1">
      <c r="ED1700" s="135" t="s">
        <v>2517</v>
      </c>
      <c r="EZ1700" s="192" t="e">
        <f t="shared" si="940"/>
        <v>#DIV/0!</v>
      </c>
      <c r="FA1700" s="192" t="e">
        <f t="shared" si="941"/>
        <v>#DIV/0!</v>
      </c>
      <c r="FB1700" s="192" t="e">
        <f t="shared" si="942"/>
        <v>#DIV/0!</v>
      </c>
      <c r="FC1700" s="192" t="e">
        <f t="shared" si="943"/>
        <v>#DIV/0!</v>
      </c>
      <c r="FD1700" s="192" t="e">
        <f t="shared" si="944"/>
        <v>#DIV/0!</v>
      </c>
      <c r="FE1700" s="193" t="e">
        <f t="shared" si="945"/>
        <v>#DIV/0!</v>
      </c>
      <c r="FF1700" s="194" t="e">
        <f t="shared" si="946"/>
        <v>#DIV/0!</v>
      </c>
    </row>
    <row r="1701" spans="134:162" ht="18" customHeight="1">
      <c r="ED1701" s="135" t="s">
        <v>2517</v>
      </c>
      <c r="EZ1701" s="192" t="e">
        <f t="shared" si="940"/>
        <v>#DIV/0!</v>
      </c>
      <c r="FA1701" s="192" t="e">
        <f t="shared" si="941"/>
        <v>#DIV/0!</v>
      </c>
      <c r="FB1701" s="192" t="e">
        <f t="shared" si="942"/>
        <v>#DIV/0!</v>
      </c>
      <c r="FC1701" s="192" t="e">
        <f t="shared" si="943"/>
        <v>#DIV/0!</v>
      </c>
      <c r="FD1701" s="192" t="e">
        <f t="shared" si="944"/>
        <v>#DIV/0!</v>
      </c>
      <c r="FE1701" s="193" t="e">
        <f t="shared" si="945"/>
        <v>#DIV/0!</v>
      </c>
      <c r="FF1701" s="194" t="e">
        <f t="shared" si="946"/>
        <v>#DIV/0!</v>
      </c>
    </row>
    <row r="1702" spans="134:162" ht="18" customHeight="1">
      <c r="ED1702" s="135" t="s">
        <v>2517</v>
      </c>
      <c r="EZ1702" s="192" t="e">
        <f t="shared" si="940"/>
        <v>#DIV/0!</v>
      </c>
      <c r="FA1702" s="192" t="e">
        <f t="shared" si="941"/>
        <v>#DIV/0!</v>
      </c>
      <c r="FB1702" s="192" t="e">
        <f t="shared" si="942"/>
        <v>#DIV/0!</v>
      </c>
      <c r="FC1702" s="192" t="e">
        <f t="shared" si="943"/>
        <v>#DIV/0!</v>
      </c>
      <c r="FD1702" s="192" t="e">
        <f t="shared" si="944"/>
        <v>#DIV/0!</v>
      </c>
      <c r="FE1702" s="193" t="e">
        <f t="shared" si="945"/>
        <v>#DIV/0!</v>
      </c>
      <c r="FF1702" s="194" t="e">
        <f t="shared" si="946"/>
        <v>#DIV/0!</v>
      </c>
    </row>
    <row r="1703" spans="134:162" ht="18" customHeight="1">
      <c r="ED1703" s="135" t="s">
        <v>2517</v>
      </c>
      <c r="EZ1703" s="192" t="e">
        <f t="shared" si="940"/>
        <v>#DIV/0!</v>
      </c>
      <c r="FA1703" s="192" t="e">
        <f t="shared" si="941"/>
        <v>#DIV/0!</v>
      </c>
      <c r="FB1703" s="192" t="e">
        <f t="shared" si="942"/>
        <v>#DIV/0!</v>
      </c>
      <c r="FC1703" s="192" t="e">
        <f t="shared" si="943"/>
        <v>#DIV/0!</v>
      </c>
      <c r="FD1703" s="192" t="e">
        <f t="shared" si="944"/>
        <v>#DIV/0!</v>
      </c>
      <c r="FE1703" s="193" t="e">
        <f t="shared" si="945"/>
        <v>#DIV/0!</v>
      </c>
      <c r="FF1703" s="194" t="e">
        <f t="shared" si="946"/>
        <v>#DIV/0!</v>
      </c>
    </row>
    <row r="1704" spans="134:162" ht="18" customHeight="1">
      <c r="ED1704" s="135" t="s">
        <v>2517</v>
      </c>
      <c r="EZ1704" s="192" t="e">
        <f t="shared" si="940"/>
        <v>#DIV/0!</v>
      </c>
      <c r="FA1704" s="192" t="e">
        <f t="shared" si="941"/>
        <v>#DIV/0!</v>
      </c>
      <c r="FB1704" s="192" t="e">
        <f t="shared" si="942"/>
        <v>#DIV/0!</v>
      </c>
      <c r="FC1704" s="192" t="e">
        <f t="shared" si="943"/>
        <v>#DIV/0!</v>
      </c>
      <c r="FD1704" s="192" t="e">
        <f t="shared" si="944"/>
        <v>#DIV/0!</v>
      </c>
      <c r="FE1704" s="193" t="e">
        <f t="shared" si="945"/>
        <v>#DIV/0!</v>
      </c>
      <c r="FF1704" s="194" t="e">
        <f t="shared" si="946"/>
        <v>#DIV/0!</v>
      </c>
    </row>
    <row r="1705" spans="134:162" ht="18" customHeight="1">
      <c r="ED1705" s="135" t="s">
        <v>2517</v>
      </c>
      <c r="EZ1705" s="192" t="e">
        <f t="shared" si="940"/>
        <v>#DIV/0!</v>
      </c>
      <c r="FA1705" s="192" t="e">
        <f t="shared" si="941"/>
        <v>#DIV/0!</v>
      </c>
      <c r="FB1705" s="192" t="e">
        <f t="shared" si="942"/>
        <v>#DIV/0!</v>
      </c>
      <c r="FC1705" s="192" t="e">
        <f t="shared" si="943"/>
        <v>#DIV/0!</v>
      </c>
      <c r="FD1705" s="192" t="e">
        <f t="shared" si="944"/>
        <v>#DIV/0!</v>
      </c>
      <c r="FE1705" s="193" t="e">
        <f t="shared" si="945"/>
        <v>#DIV/0!</v>
      </c>
      <c r="FF1705" s="194" t="e">
        <f t="shared" si="946"/>
        <v>#DIV/0!</v>
      </c>
    </row>
    <row r="1706" spans="134:162" ht="18" customHeight="1">
      <c r="ED1706" s="135" t="s">
        <v>2517</v>
      </c>
      <c r="EZ1706" s="192" t="e">
        <f t="shared" si="940"/>
        <v>#DIV/0!</v>
      </c>
      <c r="FA1706" s="192" t="e">
        <f t="shared" si="941"/>
        <v>#DIV/0!</v>
      </c>
      <c r="FB1706" s="192" t="e">
        <f t="shared" si="942"/>
        <v>#DIV/0!</v>
      </c>
      <c r="FC1706" s="192" t="e">
        <f t="shared" si="943"/>
        <v>#DIV/0!</v>
      </c>
      <c r="FD1706" s="192" t="e">
        <f t="shared" si="944"/>
        <v>#DIV/0!</v>
      </c>
      <c r="FE1706" s="193" t="e">
        <f t="shared" si="945"/>
        <v>#DIV/0!</v>
      </c>
      <c r="FF1706" s="194" t="e">
        <f t="shared" si="946"/>
        <v>#DIV/0!</v>
      </c>
    </row>
    <row r="1707" spans="134:162" ht="18" customHeight="1">
      <c r="ED1707" s="135" t="s">
        <v>2517</v>
      </c>
      <c r="EZ1707" s="192" t="e">
        <f t="shared" si="940"/>
        <v>#DIV/0!</v>
      </c>
      <c r="FA1707" s="192" t="e">
        <f t="shared" si="941"/>
        <v>#DIV/0!</v>
      </c>
      <c r="FB1707" s="192" t="e">
        <f t="shared" si="942"/>
        <v>#DIV/0!</v>
      </c>
      <c r="FC1707" s="192" t="e">
        <f t="shared" si="943"/>
        <v>#DIV/0!</v>
      </c>
      <c r="FD1707" s="192" t="e">
        <f t="shared" si="944"/>
        <v>#DIV/0!</v>
      </c>
      <c r="FE1707" s="193" t="e">
        <f t="shared" si="945"/>
        <v>#DIV/0!</v>
      </c>
      <c r="FF1707" s="194" t="e">
        <f t="shared" si="946"/>
        <v>#DIV/0!</v>
      </c>
    </row>
    <row r="1708" spans="134:162" ht="18" customHeight="1">
      <c r="ED1708" s="135" t="s">
        <v>2517</v>
      </c>
      <c r="EZ1708" s="192" t="e">
        <f t="shared" si="940"/>
        <v>#DIV/0!</v>
      </c>
      <c r="FA1708" s="192" t="e">
        <f t="shared" si="941"/>
        <v>#DIV/0!</v>
      </c>
      <c r="FB1708" s="192" t="e">
        <f t="shared" si="942"/>
        <v>#DIV/0!</v>
      </c>
      <c r="FC1708" s="192" t="e">
        <f t="shared" si="943"/>
        <v>#DIV/0!</v>
      </c>
      <c r="FD1708" s="192" t="e">
        <f t="shared" si="944"/>
        <v>#DIV/0!</v>
      </c>
      <c r="FE1708" s="193" t="e">
        <f t="shared" si="945"/>
        <v>#DIV/0!</v>
      </c>
      <c r="FF1708" s="194" t="e">
        <f t="shared" si="946"/>
        <v>#DIV/0!</v>
      </c>
    </row>
    <row r="1709" spans="134:162" ht="18" customHeight="1">
      <c r="ED1709" s="135" t="s">
        <v>2517</v>
      </c>
      <c r="EZ1709" s="192" t="e">
        <f t="shared" si="940"/>
        <v>#DIV/0!</v>
      </c>
      <c r="FA1709" s="192" t="e">
        <f t="shared" si="941"/>
        <v>#DIV/0!</v>
      </c>
      <c r="FB1709" s="192" t="e">
        <f t="shared" si="942"/>
        <v>#DIV/0!</v>
      </c>
      <c r="FC1709" s="192" t="e">
        <f t="shared" si="943"/>
        <v>#DIV/0!</v>
      </c>
      <c r="FD1709" s="192" t="e">
        <f t="shared" si="944"/>
        <v>#DIV/0!</v>
      </c>
      <c r="FE1709" s="193" t="e">
        <f t="shared" si="945"/>
        <v>#DIV/0!</v>
      </c>
      <c r="FF1709" s="194" t="e">
        <f t="shared" si="946"/>
        <v>#DIV/0!</v>
      </c>
    </row>
    <row r="1710" spans="134:162" ht="18" customHeight="1">
      <c r="ED1710" s="135" t="s">
        <v>2517</v>
      </c>
      <c r="EZ1710" s="192" t="e">
        <f t="shared" si="940"/>
        <v>#DIV/0!</v>
      </c>
      <c r="FA1710" s="192" t="e">
        <f t="shared" si="941"/>
        <v>#DIV/0!</v>
      </c>
      <c r="FB1710" s="192" t="e">
        <f t="shared" si="942"/>
        <v>#DIV/0!</v>
      </c>
      <c r="FC1710" s="192" t="e">
        <f t="shared" si="943"/>
        <v>#DIV/0!</v>
      </c>
      <c r="FD1710" s="192" t="e">
        <f t="shared" si="944"/>
        <v>#DIV/0!</v>
      </c>
      <c r="FE1710" s="193" t="e">
        <f t="shared" si="945"/>
        <v>#DIV/0!</v>
      </c>
      <c r="FF1710" s="194" t="e">
        <f t="shared" si="946"/>
        <v>#DIV/0!</v>
      </c>
    </row>
    <row r="1711" spans="134:162" ht="18" customHeight="1">
      <c r="ED1711" s="135" t="s">
        <v>2517</v>
      </c>
      <c r="EZ1711" s="192" t="e">
        <f t="shared" si="940"/>
        <v>#DIV/0!</v>
      </c>
      <c r="FA1711" s="192" t="e">
        <f t="shared" si="941"/>
        <v>#DIV/0!</v>
      </c>
      <c r="FB1711" s="192" t="e">
        <f t="shared" si="942"/>
        <v>#DIV/0!</v>
      </c>
      <c r="FC1711" s="192" t="e">
        <f t="shared" si="943"/>
        <v>#DIV/0!</v>
      </c>
      <c r="FD1711" s="192" t="e">
        <f t="shared" si="944"/>
        <v>#DIV/0!</v>
      </c>
      <c r="FE1711" s="193" t="e">
        <f t="shared" si="945"/>
        <v>#DIV/0!</v>
      </c>
      <c r="FF1711" s="194" t="e">
        <f t="shared" si="946"/>
        <v>#DIV/0!</v>
      </c>
    </row>
    <row r="1712" spans="134:162" ht="18" customHeight="1">
      <c r="ED1712" s="135" t="s">
        <v>2517</v>
      </c>
      <c r="EZ1712" s="192" t="e">
        <f t="shared" si="940"/>
        <v>#DIV/0!</v>
      </c>
      <c r="FA1712" s="192" t="e">
        <f t="shared" si="941"/>
        <v>#DIV/0!</v>
      </c>
      <c r="FB1712" s="192" t="e">
        <f t="shared" si="942"/>
        <v>#DIV/0!</v>
      </c>
      <c r="FC1712" s="192" t="e">
        <f t="shared" si="943"/>
        <v>#DIV/0!</v>
      </c>
      <c r="FD1712" s="192" t="e">
        <f t="shared" si="944"/>
        <v>#DIV/0!</v>
      </c>
      <c r="FE1712" s="193" t="e">
        <f t="shared" si="945"/>
        <v>#DIV/0!</v>
      </c>
      <c r="FF1712" s="194" t="e">
        <f t="shared" si="946"/>
        <v>#DIV/0!</v>
      </c>
    </row>
    <row r="1713" spans="134:162" ht="18" customHeight="1">
      <c r="ED1713" s="135" t="s">
        <v>2517</v>
      </c>
      <c r="EZ1713" s="192" t="e">
        <f t="shared" si="940"/>
        <v>#DIV/0!</v>
      </c>
      <c r="FA1713" s="192" t="e">
        <f t="shared" si="941"/>
        <v>#DIV/0!</v>
      </c>
      <c r="FB1713" s="192" t="e">
        <f t="shared" si="942"/>
        <v>#DIV/0!</v>
      </c>
      <c r="FC1713" s="192" t="e">
        <f t="shared" si="943"/>
        <v>#DIV/0!</v>
      </c>
      <c r="FD1713" s="192" t="e">
        <f t="shared" si="944"/>
        <v>#DIV/0!</v>
      </c>
      <c r="FE1713" s="193" t="e">
        <f t="shared" si="945"/>
        <v>#DIV/0!</v>
      </c>
      <c r="FF1713" s="194" t="e">
        <f t="shared" si="946"/>
        <v>#DIV/0!</v>
      </c>
    </row>
    <row r="1714" spans="134:162" ht="18" customHeight="1">
      <c r="ED1714" s="135" t="s">
        <v>2517</v>
      </c>
      <c r="EZ1714" s="192" t="e">
        <f t="shared" si="940"/>
        <v>#DIV/0!</v>
      </c>
      <c r="FA1714" s="192" t="e">
        <f t="shared" si="941"/>
        <v>#DIV/0!</v>
      </c>
      <c r="FB1714" s="192" t="e">
        <f t="shared" si="942"/>
        <v>#DIV/0!</v>
      </c>
      <c r="FC1714" s="192" t="e">
        <f t="shared" si="943"/>
        <v>#DIV/0!</v>
      </c>
      <c r="FD1714" s="192" t="e">
        <f t="shared" si="944"/>
        <v>#DIV/0!</v>
      </c>
      <c r="FE1714" s="193" t="e">
        <f t="shared" si="945"/>
        <v>#DIV/0!</v>
      </c>
      <c r="FF1714" s="194" t="e">
        <f t="shared" si="946"/>
        <v>#DIV/0!</v>
      </c>
    </row>
    <row r="1715" spans="134:162" ht="18" customHeight="1">
      <c r="ED1715" s="135" t="s">
        <v>2517</v>
      </c>
      <c r="EZ1715" s="192" t="e">
        <f t="shared" si="940"/>
        <v>#DIV/0!</v>
      </c>
      <c r="FA1715" s="192" t="e">
        <f t="shared" si="941"/>
        <v>#DIV/0!</v>
      </c>
      <c r="FB1715" s="192" t="e">
        <f t="shared" si="942"/>
        <v>#DIV/0!</v>
      </c>
      <c r="FC1715" s="192" t="e">
        <f t="shared" si="943"/>
        <v>#DIV/0!</v>
      </c>
      <c r="FD1715" s="192" t="e">
        <f t="shared" si="944"/>
        <v>#DIV/0!</v>
      </c>
      <c r="FE1715" s="193" t="e">
        <f t="shared" si="945"/>
        <v>#DIV/0!</v>
      </c>
      <c r="FF1715" s="194" t="e">
        <f t="shared" si="946"/>
        <v>#DIV/0!</v>
      </c>
    </row>
    <row r="1716" spans="134:162" ht="18" customHeight="1">
      <c r="ED1716" s="135" t="s">
        <v>2517</v>
      </c>
      <c r="EZ1716" s="192" t="e">
        <f t="shared" si="940"/>
        <v>#DIV/0!</v>
      </c>
      <c r="FA1716" s="192" t="e">
        <f t="shared" si="941"/>
        <v>#DIV/0!</v>
      </c>
      <c r="FB1716" s="192" t="e">
        <f t="shared" si="942"/>
        <v>#DIV/0!</v>
      </c>
      <c r="FC1716" s="192" t="e">
        <f t="shared" si="943"/>
        <v>#DIV/0!</v>
      </c>
      <c r="FD1716" s="192" t="e">
        <f t="shared" si="944"/>
        <v>#DIV/0!</v>
      </c>
      <c r="FE1716" s="193" t="e">
        <f t="shared" si="945"/>
        <v>#DIV/0!</v>
      </c>
      <c r="FF1716" s="194" t="e">
        <f t="shared" si="946"/>
        <v>#DIV/0!</v>
      </c>
    </row>
    <row r="1717" spans="134:162" ht="18" customHeight="1">
      <c r="ED1717" s="135" t="s">
        <v>2517</v>
      </c>
      <c r="EZ1717" s="192" t="e">
        <f t="shared" si="940"/>
        <v>#DIV/0!</v>
      </c>
      <c r="FA1717" s="192" t="e">
        <f t="shared" si="941"/>
        <v>#DIV/0!</v>
      </c>
      <c r="FB1717" s="192" t="e">
        <f t="shared" si="942"/>
        <v>#DIV/0!</v>
      </c>
      <c r="FC1717" s="192" t="e">
        <f t="shared" si="943"/>
        <v>#DIV/0!</v>
      </c>
      <c r="FD1717" s="192" t="e">
        <f t="shared" si="944"/>
        <v>#DIV/0!</v>
      </c>
      <c r="FE1717" s="193" t="e">
        <f t="shared" si="945"/>
        <v>#DIV/0!</v>
      </c>
      <c r="FF1717" s="194" t="e">
        <f t="shared" si="946"/>
        <v>#DIV/0!</v>
      </c>
    </row>
    <row r="1718" spans="134:162" ht="18" customHeight="1">
      <c r="ED1718" s="135" t="s">
        <v>2517</v>
      </c>
      <c r="EZ1718" s="192" t="e">
        <f t="shared" si="940"/>
        <v>#DIV/0!</v>
      </c>
      <c r="FA1718" s="192" t="e">
        <f t="shared" si="941"/>
        <v>#DIV/0!</v>
      </c>
      <c r="FB1718" s="192" t="e">
        <f t="shared" si="942"/>
        <v>#DIV/0!</v>
      </c>
      <c r="FC1718" s="192" t="e">
        <f t="shared" si="943"/>
        <v>#DIV/0!</v>
      </c>
      <c r="FD1718" s="192" t="e">
        <f t="shared" si="944"/>
        <v>#DIV/0!</v>
      </c>
      <c r="FE1718" s="193" t="e">
        <f t="shared" si="945"/>
        <v>#DIV/0!</v>
      </c>
      <c r="FF1718" s="194" t="e">
        <f t="shared" si="946"/>
        <v>#DIV/0!</v>
      </c>
    </row>
    <row r="1719" spans="134:162" ht="18" customHeight="1">
      <c r="ED1719" s="135" t="s">
        <v>2517</v>
      </c>
      <c r="EZ1719" s="192" t="e">
        <f t="shared" si="940"/>
        <v>#DIV/0!</v>
      </c>
      <c r="FA1719" s="192" t="e">
        <f t="shared" si="941"/>
        <v>#DIV/0!</v>
      </c>
      <c r="FB1719" s="192" t="e">
        <f t="shared" si="942"/>
        <v>#DIV/0!</v>
      </c>
      <c r="FC1719" s="192" t="e">
        <f t="shared" si="943"/>
        <v>#DIV/0!</v>
      </c>
      <c r="FD1719" s="192" t="e">
        <f t="shared" si="944"/>
        <v>#DIV/0!</v>
      </c>
      <c r="FE1719" s="193" t="e">
        <f t="shared" si="945"/>
        <v>#DIV/0!</v>
      </c>
      <c r="FF1719" s="194" t="e">
        <f t="shared" si="946"/>
        <v>#DIV/0!</v>
      </c>
    </row>
    <row r="1720" spans="134:162" ht="18" customHeight="1">
      <c r="ED1720" s="135" t="s">
        <v>2517</v>
      </c>
      <c r="EZ1720" s="192" t="e">
        <f t="shared" si="940"/>
        <v>#DIV/0!</v>
      </c>
      <c r="FA1720" s="192" t="e">
        <f t="shared" si="941"/>
        <v>#DIV/0!</v>
      </c>
      <c r="FB1720" s="192" t="e">
        <f t="shared" si="942"/>
        <v>#DIV/0!</v>
      </c>
      <c r="FC1720" s="192" t="e">
        <f t="shared" si="943"/>
        <v>#DIV/0!</v>
      </c>
      <c r="FD1720" s="192" t="e">
        <f t="shared" si="944"/>
        <v>#DIV/0!</v>
      </c>
      <c r="FE1720" s="193" t="e">
        <f t="shared" si="945"/>
        <v>#DIV/0!</v>
      </c>
      <c r="FF1720" s="194" t="e">
        <f t="shared" si="946"/>
        <v>#DIV/0!</v>
      </c>
    </row>
    <row r="1721" spans="134:162" ht="18" customHeight="1">
      <c r="ED1721" s="135" t="s">
        <v>2517</v>
      </c>
      <c r="EZ1721" s="192" t="e">
        <f t="shared" si="940"/>
        <v>#DIV/0!</v>
      </c>
      <c r="FA1721" s="192" t="e">
        <f t="shared" si="941"/>
        <v>#DIV/0!</v>
      </c>
      <c r="FB1721" s="192" t="e">
        <f t="shared" si="942"/>
        <v>#DIV/0!</v>
      </c>
      <c r="FC1721" s="192" t="e">
        <f t="shared" si="943"/>
        <v>#DIV/0!</v>
      </c>
      <c r="FD1721" s="192" t="e">
        <f t="shared" si="944"/>
        <v>#DIV/0!</v>
      </c>
      <c r="FE1721" s="193" t="e">
        <f t="shared" si="945"/>
        <v>#DIV/0!</v>
      </c>
      <c r="FF1721" s="194" t="e">
        <f t="shared" si="946"/>
        <v>#DIV/0!</v>
      </c>
    </row>
    <row r="1722" spans="134:162" ht="18" customHeight="1">
      <c r="ED1722" s="135" t="s">
        <v>2517</v>
      </c>
      <c r="EZ1722" s="192" t="e">
        <f t="shared" si="940"/>
        <v>#DIV/0!</v>
      </c>
      <c r="FA1722" s="192" t="e">
        <f t="shared" si="941"/>
        <v>#DIV/0!</v>
      </c>
      <c r="FB1722" s="192" t="e">
        <f t="shared" si="942"/>
        <v>#DIV/0!</v>
      </c>
      <c r="FC1722" s="192" t="e">
        <f t="shared" si="943"/>
        <v>#DIV/0!</v>
      </c>
      <c r="FD1722" s="192" t="e">
        <f t="shared" si="944"/>
        <v>#DIV/0!</v>
      </c>
      <c r="FE1722" s="193" t="e">
        <f t="shared" si="945"/>
        <v>#DIV/0!</v>
      </c>
      <c r="FF1722" s="194" t="e">
        <f t="shared" si="946"/>
        <v>#DIV/0!</v>
      </c>
    </row>
    <row r="1723" spans="134:162" ht="18" customHeight="1">
      <c r="ED1723" s="135" t="s">
        <v>2517</v>
      </c>
      <c r="EZ1723" s="192" t="e">
        <f t="shared" si="940"/>
        <v>#DIV/0!</v>
      </c>
      <c r="FA1723" s="192" t="e">
        <f t="shared" si="941"/>
        <v>#DIV/0!</v>
      </c>
      <c r="FB1723" s="192" t="e">
        <f t="shared" si="942"/>
        <v>#DIV/0!</v>
      </c>
      <c r="FC1723" s="192" t="e">
        <f t="shared" si="943"/>
        <v>#DIV/0!</v>
      </c>
      <c r="FD1723" s="192" t="e">
        <f t="shared" si="944"/>
        <v>#DIV/0!</v>
      </c>
      <c r="FE1723" s="193" t="e">
        <f t="shared" si="945"/>
        <v>#DIV/0!</v>
      </c>
      <c r="FF1723" s="194" t="e">
        <f t="shared" si="946"/>
        <v>#DIV/0!</v>
      </c>
    </row>
    <row r="1724" spans="134:162" ht="18" customHeight="1">
      <c r="ED1724" s="135" t="s">
        <v>2517</v>
      </c>
      <c r="EZ1724" s="192" t="e">
        <f t="shared" si="940"/>
        <v>#DIV/0!</v>
      </c>
      <c r="FA1724" s="192" t="e">
        <f t="shared" si="941"/>
        <v>#DIV/0!</v>
      </c>
      <c r="FB1724" s="192" t="e">
        <f t="shared" si="942"/>
        <v>#DIV/0!</v>
      </c>
      <c r="FC1724" s="192" t="e">
        <f t="shared" si="943"/>
        <v>#DIV/0!</v>
      </c>
      <c r="FD1724" s="192" t="e">
        <f t="shared" si="944"/>
        <v>#DIV/0!</v>
      </c>
      <c r="FE1724" s="193" t="e">
        <f t="shared" si="945"/>
        <v>#DIV/0!</v>
      </c>
      <c r="FF1724" s="194" t="e">
        <f t="shared" si="946"/>
        <v>#DIV/0!</v>
      </c>
    </row>
    <row r="1725" spans="134:162" ht="18" customHeight="1">
      <c r="ED1725" s="135" t="s">
        <v>2517</v>
      </c>
      <c r="EZ1725" s="192" t="e">
        <f t="shared" si="940"/>
        <v>#DIV/0!</v>
      </c>
      <c r="FA1725" s="192" t="e">
        <f t="shared" si="941"/>
        <v>#DIV/0!</v>
      </c>
      <c r="FB1725" s="192" t="e">
        <f t="shared" si="942"/>
        <v>#DIV/0!</v>
      </c>
      <c r="FC1725" s="192" t="e">
        <f t="shared" si="943"/>
        <v>#DIV/0!</v>
      </c>
      <c r="FD1725" s="192" t="e">
        <f t="shared" si="944"/>
        <v>#DIV/0!</v>
      </c>
      <c r="FE1725" s="193" t="e">
        <f t="shared" si="945"/>
        <v>#DIV/0!</v>
      </c>
      <c r="FF1725" s="194" t="e">
        <f t="shared" si="946"/>
        <v>#DIV/0!</v>
      </c>
    </row>
    <row r="1726" spans="134:162" ht="18" customHeight="1">
      <c r="ED1726" s="135" t="s">
        <v>2517</v>
      </c>
      <c r="EZ1726" s="192" t="e">
        <f t="shared" si="940"/>
        <v>#DIV/0!</v>
      </c>
      <c r="FA1726" s="192" t="e">
        <f t="shared" si="941"/>
        <v>#DIV/0!</v>
      </c>
      <c r="FB1726" s="192" t="e">
        <f t="shared" si="942"/>
        <v>#DIV/0!</v>
      </c>
      <c r="FC1726" s="192" t="e">
        <f t="shared" si="943"/>
        <v>#DIV/0!</v>
      </c>
      <c r="FD1726" s="192" t="e">
        <f t="shared" si="944"/>
        <v>#DIV/0!</v>
      </c>
      <c r="FE1726" s="193" t="e">
        <f t="shared" si="945"/>
        <v>#DIV/0!</v>
      </c>
      <c r="FF1726" s="194" t="e">
        <f t="shared" si="946"/>
        <v>#DIV/0!</v>
      </c>
    </row>
    <row r="1727" spans="134:162" ht="18" customHeight="1">
      <c r="ED1727" s="135" t="s">
        <v>2517</v>
      </c>
      <c r="EZ1727" s="192" t="e">
        <f t="shared" si="940"/>
        <v>#DIV/0!</v>
      </c>
      <c r="FA1727" s="192" t="e">
        <f t="shared" si="941"/>
        <v>#DIV/0!</v>
      </c>
      <c r="FB1727" s="192" t="e">
        <f t="shared" si="942"/>
        <v>#DIV/0!</v>
      </c>
      <c r="FC1727" s="192" t="e">
        <f t="shared" si="943"/>
        <v>#DIV/0!</v>
      </c>
      <c r="FD1727" s="192" t="e">
        <f t="shared" si="944"/>
        <v>#DIV/0!</v>
      </c>
      <c r="FE1727" s="193" t="e">
        <f t="shared" si="945"/>
        <v>#DIV/0!</v>
      </c>
      <c r="FF1727" s="194" t="e">
        <f t="shared" si="946"/>
        <v>#DIV/0!</v>
      </c>
    </row>
    <row r="1728" spans="134:162" ht="18" customHeight="1">
      <c r="ED1728" s="135" t="s">
        <v>2517</v>
      </c>
      <c r="EZ1728" s="192" t="e">
        <f t="shared" si="940"/>
        <v>#DIV/0!</v>
      </c>
      <c r="FA1728" s="192" t="e">
        <f t="shared" si="941"/>
        <v>#DIV/0!</v>
      </c>
      <c r="FB1728" s="192" t="e">
        <f t="shared" si="942"/>
        <v>#DIV/0!</v>
      </c>
      <c r="FC1728" s="192" t="e">
        <f t="shared" si="943"/>
        <v>#DIV/0!</v>
      </c>
      <c r="FD1728" s="192" t="e">
        <f t="shared" si="944"/>
        <v>#DIV/0!</v>
      </c>
      <c r="FE1728" s="193" t="e">
        <f t="shared" si="945"/>
        <v>#DIV/0!</v>
      </c>
      <c r="FF1728" s="194" t="e">
        <f t="shared" si="946"/>
        <v>#DIV/0!</v>
      </c>
    </row>
    <row r="1729" spans="134:162" ht="18" customHeight="1">
      <c r="ED1729" s="135" t="s">
        <v>2517</v>
      </c>
      <c r="EZ1729" s="192" t="e">
        <f t="shared" si="940"/>
        <v>#DIV/0!</v>
      </c>
      <c r="FA1729" s="192" t="e">
        <f t="shared" si="941"/>
        <v>#DIV/0!</v>
      </c>
      <c r="FB1729" s="192" t="e">
        <f t="shared" si="942"/>
        <v>#DIV/0!</v>
      </c>
      <c r="FC1729" s="192" t="e">
        <f t="shared" si="943"/>
        <v>#DIV/0!</v>
      </c>
      <c r="FD1729" s="192" t="e">
        <f t="shared" si="944"/>
        <v>#DIV/0!</v>
      </c>
      <c r="FE1729" s="193" t="e">
        <f t="shared" si="945"/>
        <v>#DIV/0!</v>
      </c>
      <c r="FF1729" s="194" t="e">
        <f t="shared" si="946"/>
        <v>#DIV/0!</v>
      </c>
    </row>
    <row r="1730" spans="134:162" ht="18" customHeight="1">
      <c r="ED1730" s="135" t="s">
        <v>2517</v>
      </c>
      <c r="EZ1730" s="192" t="e">
        <f t="shared" si="940"/>
        <v>#DIV/0!</v>
      </c>
      <c r="FA1730" s="192" t="e">
        <f t="shared" si="941"/>
        <v>#DIV/0!</v>
      </c>
      <c r="FB1730" s="192" t="e">
        <f t="shared" si="942"/>
        <v>#DIV/0!</v>
      </c>
      <c r="FC1730" s="192" t="e">
        <f t="shared" si="943"/>
        <v>#DIV/0!</v>
      </c>
      <c r="FD1730" s="192" t="e">
        <f t="shared" si="944"/>
        <v>#DIV/0!</v>
      </c>
      <c r="FE1730" s="193" t="e">
        <f t="shared" si="945"/>
        <v>#DIV/0!</v>
      </c>
      <c r="FF1730" s="194" t="e">
        <f t="shared" si="946"/>
        <v>#DIV/0!</v>
      </c>
    </row>
    <row r="1731" spans="134:162" ht="18" customHeight="1">
      <c r="ED1731" s="135" t="s">
        <v>2517</v>
      </c>
      <c r="EZ1731" s="192" t="e">
        <f t="shared" si="940"/>
        <v>#DIV/0!</v>
      </c>
      <c r="FA1731" s="192" t="e">
        <f t="shared" si="941"/>
        <v>#DIV/0!</v>
      </c>
      <c r="FB1731" s="192" t="e">
        <f t="shared" si="942"/>
        <v>#DIV/0!</v>
      </c>
      <c r="FC1731" s="192" t="e">
        <f t="shared" si="943"/>
        <v>#DIV/0!</v>
      </c>
      <c r="FD1731" s="192" t="e">
        <f t="shared" si="944"/>
        <v>#DIV/0!</v>
      </c>
      <c r="FE1731" s="193" t="e">
        <f t="shared" si="945"/>
        <v>#DIV/0!</v>
      </c>
      <c r="FF1731" s="194" t="e">
        <f t="shared" si="946"/>
        <v>#DIV/0!</v>
      </c>
    </row>
    <row r="1732" spans="134:162" ht="18" customHeight="1">
      <c r="ED1732" s="135" t="s">
        <v>2517</v>
      </c>
      <c r="EZ1732" s="192" t="e">
        <f t="shared" ref="EZ1732:EZ1795" si="947">+(IF($EW1732&lt;$EY1732,((MIN($EY1732,$EW1732)+(DEGREES(ATAN((TAN(RADIANS($EX1732))/((TAN(RADIANS($EV1732))*SIN(RADIANS(ABS($EW1732-$EY1732))))))-(COS(RADIANS(ABS($EW1732-$EY1732)))/SIN(RADIANS(ABS($EW1732-$EY1732)))))))-180)),((MAX($EY1732,$EW1732)-(DEGREES(ATAN((TAN(RADIANS($EX1732))/((TAN(RADIANS($EV1732))*SIN(RADIANS(ABS($EW1732-$EY1732))))))-(COS(RADIANS(ABS($EW1732-$EY1732)))/SIN(RADIANS(ABS($EW1732-$EY1732)))))))-180))))</f>
        <v>#DIV/0!</v>
      </c>
      <c r="FA1732" s="192" t="e">
        <f t="shared" ref="FA1732:FA1795" si="948">IF($EZ1732&gt;0,$EZ1732,360+$EZ1732)</f>
        <v>#DIV/0!</v>
      </c>
      <c r="FB1732" s="192" t="e">
        <f t="shared" ref="FB1732:FB1795" si="949">+ABS(DEGREES(ATAN((COS(RADIANS(ABS($EZ1732+180-(IF($EW1732&gt;$EY1732,MAX($EX1732,$EW1732),MIN($EW1732,$EY1732))))))/(TAN(RADIANS($EV1732)))))))</f>
        <v>#DIV/0!</v>
      </c>
      <c r="FC1732" s="192" t="e">
        <f t="shared" ref="FC1732:FC1795" si="950">+IF(($EZ1732+90)&gt;0,$EZ1732+90,$EZ1732+450)</f>
        <v>#DIV/0!</v>
      </c>
      <c r="FD1732" s="192" t="e">
        <f t="shared" ref="FD1732:FD1795" si="951">-$FB1732+90</f>
        <v>#DIV/0!</v>
      </c>
      <c r="FE1732" s="193" t="e">
        <f t="shared" ref="FE1732:FE1795" si="952">IF(($FA1732&lt;180),$FA1732+180,$FA1732-180)</f>
        <v>#DIV/0!</v>
      </c>
      <c r="FF1732" s="194" t="e">
        <f t="shared" ref="FF1732:FF1795" si="953">-$FB1732+90</f>
        <v>#DIV/0!</v>
      </c>
    </row>
    <row r="1733" spans="134:162" ht="18" customHeight="1">
      <c r="ED1733" s="135" t="s">
        <v>2517</v>
      </c>
      <c r="EZ1733" s="192" t="e">
        <f t="shared" si="947"/>
        <v>#DIV/0!</v>
      </c>
      <c r="FA1733" s="192" t="e">
        <f t="shared" si="948"/>
        <v>#DIV/0!</v>
      </c>
      <c r="FB1733" s="192" t="e">
        <f t="shared" si="949"/>
        <v>#DIV/0!</v>
      </c>
      <c r="FC1733" s="192" t="e">
        <f t="shared" si="950"/>
        <v>#DIV/0!</v>
      </c>
      <c r="FD1733" s="192" t="e">
        <f t="shared" si="951"/>
        <v>#DIV/0!</v>
      </c>
      <c r="FE1733" s="193" t="e">
        <f t="shared" si="952"/>
        <v>#DIV/0!</v>
      </c>
      <c r="FF1733" s="194" t="e">
        <f t="shared" si="953"/>
        <v>#DIV/0!</v>
      </c>
    </row>
    <row r="1734" spans="134:162" ht="18" customHeight="1">
      <c r="ED1734" s="135" t="s">
        <v>2517</v>
      </c>
      <c r="EZ1734" s="192" t="e">
        <f t="shared" si="947"/>
        <v>#DIV/0!</v>
      </c>
      <c r="FA1734" s="192" t="e">
        <f t="shared" si="948"/>
        <v>#DIV/0!</v>
      </c>
      <c r="FB1734" s="192" t="e">
        <f t="shared" si="949"/>
        <v>#DIV/0!</v>
      </c>
      <c r="FC1734" s="192" t="e">
        <f t="shared" si="950"/>
        <v>#DIV/0!</v>
      </c>
      <c r="FD1734" s="192" t="e">
        <f t="shared" si="951"/>
        <v>#DIV/0!</v>
      </c>
      <c r="FE1734" s="193" t="e">
        <f t="shared" si="952"/>
        <v>#DIV/0!</v>
      </c>
      <c r="FF1734" s="194" t="e">
        <f t="shared" si="953"/>
        <v>#DIV/0!</v>
      </c>
    </row>
    <row r="1735" spans="134:162" ht="18" customHeight="1">
      <c r="ED1735" s="135" t="s">
        <v>2517</v>
      </c>
      <c r="EZ1735" s="192" t="e">
        <f t="shared" si="947"/>
        <v>#DIV/0!</v>
      </c>
      <c r="FA1735" s="192" t="e">
        <f t="shared" si="948"/>
        <v>#DIV/0!</v>
      </c>
      <c r="FB1735" s="192" t="e">
        <f t="shared" si="949"/>
        <v>#DIV/0!</v>
      </c>
      <c r="FC1735" s="192" t="e">
        <f t="shared" si="950"/>
        <v>#DIV/0!</v>
      </c>
      <c r="FD1735" s="192" t="e">
        <f t="shared" si="951"/>
        <v>#DIV/0!</v>
      </c>
      <c r="FE1735" s="193" t="e">
        <f t="shared" si="952"/>
        <v>#DIV/0!</v>
      </c>
      <c r="FF1735" s="194" t="e">
        <f t="shared" si="953"/>
        <v>#DIV/0!</v>
      </c>
    </row>
    <row r="1736" spans="134:162" ht="18" customHeight="1">
      <c r="ED1736" s="135" t="s">
        <v>2517</v>
      </c>
      <c r="EZ1736" s="192" t="e">
        <f t="shared" si="947"/>
        <v>#DIV/0!</v>
      </c>
      <c r="FA1736" s="192" t="e">
        <f t="shared" si="948"/>
        <v>#DIV/0!</v>
      </c>
      <c r="FB1736" s="192" t="e">
        <f t="shared" si="949"/>
        <v>#DIV/0!</v>
      </c>
      <c r="FC1736" s="192" t="e">
        <f t="shared" si="950"/>
        <v>#DIV/0!</v>
      </c>
      <c r="FD1736" s="192" t="e">
        <f t="shared" si="951"/>
        <v>#DIV/0!</v>
      </c>
      <c r="FE1736" s="193" t="e">
        <f t="shared" si="952"/>
        <v>#DIV/0!</v>
      </c>
      <c r="FF1736" s="194" t="e">
        <f t="shared" si="953"/>
        <v>#DIV/0!</v>
      </c>
    </row>
    <row r="1737" spans="134:162" ht="18" customHeight="1">
      <c r="ED1737" s="135" t="s">
        <v>2517</v>
      </c>
      <c r="EZ1737" s="192" t="e">
        <f t="shared" si="947"/>
        <v>#DIV/0!</v>
      </c>
      <c r="FA1737" s="192" t="e">
        <f t="shared" si="948"/>
        <v>#DIV/0!</v>
      </c>
      <c r="FB1737" s="192" t="e">
        <f t="shared" si="949"/>
        <v>#DIV/0!</v>
      </c>
      <c r="FC1737" s="192" t="e">
        <f t="shared" si="950"/>
        <v>#DIV/0!</v>
      </c>
      <c r="FD1737" s="192" t="e">
        <f t="shared" si="951"/>
        <v>#DIV/0!</v>
      </c>
      <c r="FE1737" s="193" t="e">
        <f t="shared" si="952"/>
        <v>#DIV/0!</v>
      </c>
      <c r="FF1737" s="194" t="e">
        <f t="shared" si="953"/>
        <v>#DIV/0!</v>
      </c>
    </row>
    <row r="1738" spans="134:162" ht="18" customHeight="1">
      <c r="ED1738" s="135" t="s">
        <v>2517</v>
      </c>
      <c r="EZ1738" s="192" t="e">
        <f t="shared" si="947"/>
        <v>#DIV/0!</v>
      </c>
      <c r="FA1738" s="192" t="e">
        <f t="shared" si="948"/>
        <v>#DIV/0!</v>
      </c>
      <c r="FB1738" s="192" t="e">
        <f t="shared" si="949"/>
        <v>#DIV/0!</v>
      </c>
      <c r="FC1738" s="192" t="e">
        <f t="shared" si="950"/>
        <v>#DIV/0!</v>
      </c>
      <c r="FD1738" s="192" t="e">
        <f t="shared" si="951"/>
        <v>#DIV/0!</v>
      </c>
      <c r="FE1738" s="193" t="e">
        <f t="shared" si="952"/>
        <v>#DIV/0!</v>
      </c>
      <c r="FF1738" s="194" t="e">
        <f t="shared" si="953"/>
        <v>#DIV/0!</v>
      </c>
    </row>
    <row r="1739" spans="134:162" ht="18" customHeight="1">
      <c r="ED1739" s="135" t="s">
        <v>2517</v>
      </c>
      <c r="EZ1739" s="192" t="e">
        <f t="shared" si="947"/>
        <v>#DIV/0!</v>
      </c>
      <c r="FA1739" s="192" t="e">
        <f t="shared" si="948"/>
        <v>#DIV/0!</v>
      </c>
      <c r="FB1739" s="192" t="e">
        <f t="shared" si="949"/>
        <v>#DIV/0!</v>
      </c>
      <c r="FC1739" s="192" t="e">
        <f t="shared" si="950"/>
        <v>#DIV/0!</v>
      </c>
      <c r="FD1739" s="192" t="e">
        <f t="shared" si="951"/>
        <v>#DIV/0!</v>
      </c>
      <c r="FE1739" s="193" t="e">
        <f t="shared" si="952"/>
        <v>#DIV/0!</v>
      </c>
      <c r="FF1739" s="194" t="e">
        <f t="shared" si="953"/>
        <v>#DIV/0!</v>
      </c>
    </row>
    <row r="1740" spans="134:162" ht="18" customHeight="1">
      <c r="ED1740" s="135" t="s">
        <v>2517</v>
      </c>
      <c r="EZ1740" s="192" t="e">
        <f t="shared" si="947"/>
        <v>#DIV/0!</v>
      </c>
      <c r="FA1740" s="192" t="e">
        <f t="shared" si="948"/>
        <v>#DIV/0!</v>
      </c>
      <c r="FB1740" s="192" t="e">
        <f t="shared" si="949"/>
        <v>#DIV/0!</v>
      </c>
      <c r="FC1740" s="192" t="e">
        <f t="shared" si="950"/>
        <v>#DIV/0!</v>
      </c>
      <c r="FD1740" s="192" t="e">
        <f t="shared" si="951"/>
        <v>#DIV/0!</v>
      </c>
      <c r="FE1740" s="193" t="e">
        <f t="shared" si="952"/>
        <v>#DIV/0!</v>
      </c>
      <c r="FF1740" s="194" t="e">
        <f t="shared" si="953"/>
        <v>#DIV/0!</v>
      </c>
    </row>
    <row r="1741" spans="134:162" ht="18" customHeight="1">
      <c r="ED1741" s="135" t="s">
        <v>2517</v>
      </c>
      <c r="EZ1741" s="192" t="e">
        <f t="shared" si="947"/>
        <v>#DIV/0!</v>
      </c>
      <c r="FA1741" s="192" t="e">
        <f t="shared" si="948"/>
        <v>#DIV/0!</v>
      </c>
      <c r="FB1741" s="192" t="e">
        <f t="shared" si="949"/>
        <v>#DIV/0!</v>
      </c>
      <c r="FC1741" s="192" t="e">
        <f t="shared" si="950"/>
        <v>#DIV/0!</v>
      </c>
      <c r="FD1741" s="192" t="e">
        <f t="shared" si="951"/>
        <v>#DIV/0!</v>
      </c>
      <c r="FE1741" s="193" t="e">
        <f t="shared" si="952"/>
        <v>#DIV/0!</v>
      </c>
      <c r="FF1741" s="194" t="e">
        <f t="shared" si="953"/>
        <v>#DIV/0!</v>
      </c>
    </row>
    <row r="1742" spans="134:162" ht="18" customHeight="1">
      <c r="ED1742" s="135" t="s">
        <v>2517</v>
      </c>
      <c r="EZ1742" s="192" t="e">
        <f t="shared" si="947"/>
        <v>#DIV/0!</v>
      </c>
      <c r="FA1742" s="192" t="e">
        <f t="shared" si="948"/>
        <v>#DIV/0!</v>
      </c>
      <c r="FB1742" s="192" t="e">
        <f t="shared" si="949"/>
        <v>#DIV/0!</v>
      </c>
      <c r="FC1742" s="192" t="e">
        <f t="shared" si="950"/>
        <v>#DIV/0!</v>
      </c>
      <c r="FD1742" s="192" t="e">
        <f t="shared" si="951"/>
        <v>#DIV/0!</v>
      </c>
      <c r="FE1742" s="193" t="e">
        <f t="shared" si="952"/>
        <v>#DIV/0!</v>
      </c>
      <c r="FF1742" s="194" t="e">
        <f t="shared" si="953"/>
        <v>#DIV/0!</v>
      </c>
    </row>
    <row r="1743" spans="134:162" ht="18" customHeight="1">
      <c r="ED1743" s="135" t="s">
        <v>2517</v>
      </c>
      <c r="EZ1743" s="192" t="e">
        <f t="shared" si="947"/>
        <v>#DIV/0!</v>
      </c>
      <c r="FA1743" s="192" t="e">
        <f t="shared" si="948"/>
        <v>#DIV/0!</v>
      </c>
      <c r="FB1743" s="192" t="e">
        <f t="shared" si="949"/>
        <v>#DIV/0!</v>
      </c>
      <c r="FC1743" s="192" t="e">
        <f t="shared" si="950"/>
        <v>#DIV/0!</v>
      </c>
      <c r="FD1743" s="192" t="e">
        <f t="shared" si="951"/>
        <v>#DIV/0!</v>
      </c>
      <c r="FE1743" s="193" t="e">
        <f t="shared" si="952"/>
        <v>#DIV/0!</v>
      </c>
      <c r="FF1743" s="194" t="e">
        <f t="shared" si="953"/>
        <v>#DIV/0!</v>
      </c>
    </row>
    <row r="1744" spans="134:162" ht="18" customHeight="1">
      <c r="ED1744" s="135" t="s">
        <v>2517</v>
      </c>
      <c r="EZ1744" s="192" t="e">
        <f t="shared" si="947"/>
        <v>#DIV/0!</v>
      </c>
      <c r="FA1744" s="192" t="e">
        <f t="shared" si="948"/>
        <v>#DIV/0!</v>
      </c>
      <c r="FB1744" s="192" t="e">
        <f t="shared" si="949"/>
        <v>#DIV/0!</v>
      </c>
      <c r="FC1744" s="192" t="e">
        <f t="shared" si="950"/>
        <v>#DIV/0!</v>
      </c>
      <c r="FD1744" s="192" t="e">
        <f t="shared" si="951"/>
        <v>#DIV/0!</v>
      </c>
      <c r="FE1744" s="193" t="e">
        <f t="shared" si="952"/>
        <v>#DIV/0!</v>
      </c>
      <c r="FF1744" s="194" t="e">
        <f t="shared" si="953"/>
        <v>#DIV/0!</v>
      </c>
    </row>
    <row r="1745" spans="134:162" ht="18" customHeight="1">
      <c r="ED1745" s="135" t="s">
        <v>2517</v>
      </c>
      <c r="EZ1745" s="192" t="e">
        <f t="shared" si="947"/>
        <v>#DIV/0!</v>
      </c>
      <c r="FA1745" s="192" t="e">
        <f t="shared" si="948"/>
        <v>#DIV/0!</v>
      </c>
      <c r="FB1745" s="192" t="e">
        <f t="shared" si="949"/>
        <v>#DIV/0!</v>
      </c>
      <c r="FC1745" s="192" t="e">
        <f t="shared" si="950"/>
        <v>#DIV/0!</v>
      </c>
      <c r="FD1745" s="192" t="e">
        <f t="shared" si="951"/>
        <v>#DIV/0!</v>
      </c>
      <c r="FE1745" s="193" t="e">
        <f t="shared" si="952"/>
        <v>#DIV/0!</v>
      </c>
      <c r="FF1745" s="194" t="e">
        <f t="shared" si="953"/>
        <v>#DIV/0!</v>
      </c>
    </row>
    <row r="1746" spans="134:162" ht="18" customHeight="1">
      <c r="ED1746" s="135" t="s">
        <v>2517</v>
      </c>
      <c r="EZ1746" s="192" t="e">
        <f t="shared" si="947"/>
        <v>#DIV/0!</v>
      </c>
      <c r="FA1746" s="192" t="e">
        <f t="shared" si="948"/>
        <v>#DIV/0!</v>
      </c>
      <c r="FB1746" s="192" t="e">
        <f t="shared" si="949"/>
        <v>#DIV/0!</v>
      </c>
      <c r="FC1746" s="192" t="e">
        <f t="shared" si="950"/>
        <v>#DIV/0!</v>
      </c>
      <c r="FD1746" s="192" t="e">
        <f t="shared" si="951"/>
        <v>#DIV/0!</v>
      </c>
      <c r="FE1746" s="193" t="e">
        <f t="shared" si="952"/>
        <v>#DIV/0!</v>
      </c>
      <c r="FF1746" s="194" t="e">
        <f t="shared" si="953"/>
        <v>#DIV/0!</v>
      </c>
    </row>
    <row r="1747" spans="134:162" ht="18" customHeight="1">
      <c r="ED1747" s="135" t="s">
        <v>2517</v>
      </c>
      <c r="EZ1747" s="192" t="e">
        <f t="shared" si="947"/>
        <v>#DIV/0!</v>
      </c>
      <c r="FA1747" s="192" t="e">
        <f t="shared" si="948"/>
        <v>#DIV/0!</v>
      </c>
      <c r="FB1747" s="192" t="e">
        <f t="shared" si="949"/>
        <v>#DIV/0!</v>
      </c>
      <c r="FC1747" s="192" t="e">
        <f t="shared" si="950"/>
        <v>#DIV/0!</v>
      </c>
      <c r="FD1747" s="192" t="e">
        <f t="shared" si="951"/>
        <v>#DIV/0!</v>
      </c>
      <c r="FE1747" s="193" t="e">
        <f t="shared" si="952"/>
        <v>#DIV/0!</v>
      </c>
      <c r="FF1747" s="194" t="e">
        <f t="shared" si="953"/>
        <v>#DIV/0!</v>
      </c>
    </row>
    <row r="1748" spans="134:162" ht="18" customHeight="1">
      <c r="ED1748" s="135" t="s">
        <v>2517</v>
      </c>
      <c r="EZ1748" s="192" t="e">
        <f t="shared" si="947"/>
        <v>#DIV/0!</v>
      </c>
      <c r="FA1748" s="192" t="e">
        <f t="shared" si="948"/>
        <v>#DIV/0!</v>
      </c>
      <c r="FB1748" s="192" t="e">
        <f t="shared" si="949"/>
        <v>#DIV/0!</v>
      </c>
      <c r="FC1748" s="192" t="e">
        <f t="shared" si="950"/>
        <v>#DIV/0!</v>
      </c>
      <c r="FD1748" s="192" t="e">
        <f t="shared" si="951"/>
        <v>#DIV/0!</v>
      </c>
      <c r="FE1748" s="193" t="e">
        <f t="shared" si="952"/>
        <v>#DIV/0!</v>
      </c>
      <c r="FF1748" s="194" t="e">
        <f t="shared" si="953"/>
        <v>#DIV/0!</v>
      </c>
    </row>
    <row r="1749" spans="134:162" ht="18" customHeight="1">
      <c r="ED1749" s="135" t="s">
        <v>2517</v>
      </c>
      <c r="EZ1749" s="192" t="e">
        <f t="shared" si="947"/>
        <v>#DIV/0!</v>
      </c>
      <c r="FA1749" s="192" t="e">
        <f t="shared" si="948"/>
        <v>#DIV/0!</v>
      </c>
      <c r="FB1749" s="192" t="e">
        <f t="shared" si="949"/>
        <v>#DIV/0!</v>
      </c>
      <c r="FC1749" s="192" t="e">
        <f t="shared" si="950"/>
        <v>#DIV/0!</v>
      </c>
      <c r="FD1749" s="192" t="e">
        <f t="shared" si="951"/>
        <v>#DIV/0!</v>
      </c>
      <c r="FE1749" s="193" t="e">
        <f t="shared" si="952"/>
        <v>#DIV/0!</v>
      </c>
      <c r="FF1749" s="194" t="e">
        <f t="shared" si="953"/>
        <v>#DIV/0!</v>
      </c>
    </row>
    <row r="1750" spans="134:162" ht="18" customHeight="1">
      <c r="ED1750" s="135" t="s">
        <v>2517</v>
      </c>
      <c r="EZ1750" s="192" t="e">
        <f t="shared" si="947"/>
        <v>#DIV/0!</v>
      </c>
      <c r="FA1750" s="192" t="e">
        <f t="shared" si="948"/>
        <v>#DIV/0!</v>
      </c>
      <c r="FB1750" s="192" t="e">
        <f t="shared" si="949"/>
        <v>#DIV/0!</v>
      </c>
      <c r="FC1750" s="192" t="e">
        <f t="shared" si="950"/>
        <v>#DIV/0!</v>
      </c>
      <c r="FD1750" s="192" t="e">
        <f t="shared" si="951"/>
        <v>#DIV/0!</v>
      </c>
      <c r="FE1750" s="193" t="e">
        <f t="shared" si="952"/>
        <v>#DIV/0!</v>
      </c>
      <c r="FF1750" s="194" t="e">
        <f t="shared" si="953"/>
        <v>#DIV/0!</v>
      </c>
    </row>
    <row r="1751" spans="134:162" ht="18" customHeight="1">
      <c r="ED1751" s="135" t="s">
        <v>2517</v>
      </c>
      <c r="EZ1751" s="192" t="e">
        <f t="shared" si="947"/>
        <v>#DIV/0!</v>
      </c>
      <c r="FA1751" s="192" t="e">
        <f t="shared" si="948"/>
        <v>#DIV/0!</v>
      </c>
      <c r="FB1751" s="192" t="e">
        <f t="shared" si="949"/>
        <v>#DIV/0!</v>
      </c>
      <c r="FC1751" s="192" t="e">
        <f t="shared" si="950"/>
        <v>#DIV/0!</v>
      </c>
      <c r="FD1751" s="192" t="e">
        <f t="shared" si="951"/>
        <v>#DIV/0!</v>
      </c>
      <c r="FE1751" s="193" t="e">
        <f t="shared" si="952"/>
        <v>#DIV/0!</v>
      </c>
      <c r="FF1751" s="194" t="e">
        <f t="shared" si="953"/>
        <v>#DIV/0!</v>
      </c>
    </row>
    <row r="1752" spans="134:162" ht="18" customHeight="1">
      <c r="ED1752" s="135" t="s">
        <v>2517</v>
      </c>
      <c r="EZ1752" s="192" t="e">
        <f t="shared" si="947"/>
        <v>#DIV/0!</v>
      </c>
      <c r="FA1752" s="192" t="e">
        <f t="shared" si="948"/>
        <v>#DIV/0!</v>
      </c>
      <c r="FB1752" s="192" t="e">
        <f t="shared" si="949"/>
        <v>#DIV/0!</v>
      </c>
      <c r="FC1752" s="192" t="e">
        <f t="shared" si="950"/>
        <v>#DIV/0!</v>
      </c>
      <c r="FD1752" s="192" t="e">
        <f t="shared" si="951"/>
        <v>#DIV/0!</v>
      </c>
      <c r="FE1752" s="193" t="e">
        <f t="shared" si="952"/>
        <v>#DIV/0!</v>
      </c>
      <c r="FF1752" s="194" t="e">
        <f t="shared" si="953"/>
        <v>#DIV/0!</v>
      </c>
    </row>
    <row r="1753" spans="134:162" ht="18" customHeight="1">
      <c r="ED1753" s="135" t="s">
        <v>2517</v>
      </c>
      <c r="EZ1753" s="192" t="e">
        <f t="shared" si="947"/>
        <v>#DIV/0!</v>
      </c>
      <c r="FA1753" s="192" t="e">
        <f t="shared" si="948"/>
        <v>#DIV/0!</v>
      </c>
      <c r="FB1753" s="192" t="e">
        <f t="shared" si="949"/>
        <v>#DIV/0!</v>
      </c>
      <c r="FC1753" s="192" t="e">
        <f t="shared" si="950"/>
        <v>#DIV/0!</v>
      </c>
      <c r="FD1753" s="192" t="e">
        <f t="shared" si="951"/>
        <v>#DIV/0!</v>
      </c>
      <c r="FE1753" s="193" t="e">
        <f t="shared" si="952"/>
        <v>#DIV/0!</v>
      </c>
      <c r="FF1753" s="194" t="e">
        <f t="shared" si="953"/>
        <v>#DIV/0!</v>
      </c>
    </row>
    <row r="1754" spans="134:162" ht="18" customHeight="1">
      <c r="ED1754" s="135" t="s">
        <v>2517</v>
      </c>
      <c r="EZ1754" s="192" t="e">
        <f t="shared" si="947"/>
        <v>#DIV/0!</v>
      </c>
      <c r="FA1754" s="192" t="e">
        <f t="shared" si="948"/>
        <v>#DIV/0!</v>
      </c>
      <c r="FB1754" s="192" t="e">
        <f t="shared" si="949"/>
        <v>#DIV/0!</v>
      </c>
      <c r="FC1754" s="192" t="e">
        <f t="shared" si="950"/>
        <v>#DIV/0!</v>
      </c>
      <c r="FD1754" s="192" t="e">
        <f t="shared" si="951"/>
        <v>#DIV/0!</v>
      </c>
      <c r="FE1754" s="193" t="e">
        <f t="shared" si="952"/>
        <v>#DIV/0!</v>
      </c>
      <c r="FF1754" s="194" t="e">
        <f t="shared" si="953"/>
        <v>#DIV/0!</v>
      </c>
    </row>
    <row r="1755" spans="134:162" ht="18" customHeight="1">
      <c r="ED1755" s="135" t="s">
        <v>2517</v>
      </c>
      <c r="EZ1755" s="192" t="e">
        <f t="shared" si="947"/>
        <v>#DIV/0!</v>
      </c>
      <c r="FA1755" s="192" t="e">
        <f t="shared" si="948"/>
        <v>#DIV/0!</v>
      </c>
      <c r="FB1755" s="192" t="e">
        <f t="shared" si="949"/>
        <v>#DIV/0!</v>
      </c>
      <c r="FC1755" s="192" t="e">
        <f t="shared" si="950"/>
        <v>#DIV/0!</v>
      </c>
      <c r="FD1755" s="192" t="e">
        <f t="shared" si="951"/>
        <v>#DIV/0!</v>
      </c>
      <c r="FE1755" s="193" t="e">
        <f t="shared" si="952"/>
        <v>#DIV/0!</v>
      </c>
      <c r="FF1755" s="194" t="e">
        <f t="shared" si="953"/>
        <v>#DIV/0!</v>
      </c>
    </row>
    <row r="1756" spans="134:162" ht="18" customHeight="1">
      <c r="ED1756" s="135" t="s">
        <v>2517</v>
      </c>
      <c r="EZ1756" s="192" t="e">
        <f t="shared" si="947"/>
        <v>#DIV/0!</v>
      </c>
      <c r="FA1756" s="192" t="e">
        <f t="shared" si="948"/>
        <v>#DIV/0!</v>
      </c>
      <c r="FB1756" s="192" t="e">
        <f t="shared" si="949"/>
        <v>#DIV/0!</v>
      </c>
      <c r="FC1756" s="192" t="e">
        <f t="shared" si="950"/>
        <v>#DIV/0!</v>
      </c>
      <c r="FD1756" s="192" t="e">
        <f t="shared" si="951"/>
        <v>#DIV/0!</v>
      </c>
      <c r="FE1756" s="193" t="e">
        <f t="shared" si="952"/>
        <v>#DIV/0!</v>
      </c>
      <c r="FF1756" s="194" t="e">
        <f t="shared" si="953"/>
        <v>#DIV/0!</v>
      </c>
    </row>
    <row r="1757" spans="134:162" ht="18" customHeight="1">
      <c r="ED1757" s="135" t="s">
        <v>2517</v>
      </c>
      <c r="EZ1757" s="192" t="e">
        <f t="shared" si="947"/>
        <v>#DIV/0!</v>
      </c>
      <c r="FA1757" s="192" t="e">
        <f t="shared" si="948"/>
        <v>#DIV/0!</v>
      </c>
      <c r="FB1757" s="192" t="e">
        <f t="shared" si="949"/>
        <v>#DIV/0!</v>
      </c>
      <c r="FC1757" s="192" t="e">
        <f t="shared" si="950"/>
        <v>#DIV/0!</v>
      </c>
      <c r="FD1757" s="192" t="e">
        <f t="shared" si="951"/>
        <v>#DIV/0!</v>
      </c>
      <c r="FE1757" s="193" t="e">
        <f t="shared" si="952"/>
        <v>#DIV/0!</v>
      </c>
      <c r="FF1757" s="194" t="e">
        <f t="shared" si="953"/>
        <v>#DIV/0!</v>
      </c>
    </row>
    <row r="1758" spans="134:162" ht="18" customHeight="1">
      <c r="ED1758" s="135" t="s">
        <v>2517</v>
      </c>
      <c r="EZ1758" s="192" t="e">
        <f t="shared" si="947"/>
        <v>#DIV/0!</v>
      </c>
      <c r="FA1758" s="192" t="e">
        <f t="shared" si="948"/>
        <v>#DIV/0!</v>
      </c>
      <c r="FB1758" s="192" t="e">
        <f t="shared" si="949"/>
        <v>#DIV/0!</v>
      </c>
      <c r="FC1758" s="192" t="e">
        <f t="shared" si="950"/>
        <v>#DIV/0!</v>
      </c>
      <c r="FD1758" s="192" t="e">
        <f t="shared" si="951"/>
        <v>#DIV/0!</v>
      </c>
      <c r="FE1758" s="193" t="e">
        <f t="shared" si="952"/>
        <v>#DIV/0!</v>
      </c>
      <c r="FF1758" s="194" t="e">
        <f t="shared" si="953"/>
        <v>#DIV/0!</v>
      </c>
    </row>
    <row r="1759" spans="134:162" ht="18" customHeight="1">
      <c r="ED1759" s="135" t="s">
        <v>2517</v>
      </c>
      <c r="EZ1759" s="192" t="e">
        <f t="shared" si="947"/>
        <v>#DIV/0!</v>
      </c>
      <c r="FA1759" s="192" t="e">
        <f t="shared" si="948"/>
        <v>#DIV/0!</v>
      </c>
      <c r="FB1759" s="192" t="e">
        <f t="shared" si="949"/>
        <v>#DIV/0!</v>
      </c>
      <c r="FC1759" s="192" t="e">
        <f t="shared" si="950"/>
        <v>#DIV/0!</v>
      </c>
      <c r="FD1759" s="192" t="e">
        <f t="shared" si="951"/>
        <v>#DIV/0!</v>
      </c>
      <c r="FE1759" s="193" t="e">
        <f t="shared" si="952"/>
        <v>#DIV/0!</v>
      </c>
      <c r="FF1759" s="194" t="e">
        <f t="shared" si="953"/>
        <v>#DIV/0!</v>
      </c>
    </row>
    <row r="1760" spans="134:162" ht="18" customHeight="1">
      <c r="ED1760" s="135" t="s">
        <v>2517</v>
      </c>
      <c r="EZ1760" s="192" t="e">
        <f t="shared" si="947"/>
        <v>#DIV/0!</v>
      </c>
      <c r="FA1760" s="192" t="e">
        <f t="shared" si="948"/>
        <v>#DIV/0!</v>
      </c>
      <c r="FB1760" s="192" t="e">
        <f t="shared" si="949"/>
        <v>#DIV/0!</v>
      </c>
      <c r="FC1760" s="192" t="e">
        <f t="shared" si="950"/>
        <v>#DIV/0!</v>
      </c>
      <c r="FD1760" s="192" t="e">
        <f t="shared" si="951"/>
        <v>#DIV/0!</v>
      </c>
      <c r="FE1760" s="193" t="e">
        <f t="shared" si="952"/>
        <v>#DIV/0!</v>
      </c>
      <c r="FF1760" s="194" t="e">
        <f t="shared" si="953"/>
        <v>#DIV/0!</v>
      </c>
    </row>
    <row r="1761" spans="134:162" ht="18" customHeight="1">
      <c r="ED1761" s="135" t="s">
        <v>2517</v>
      </c>
      <c r="EZ1761" s="192" t="e">
        <f t="shared" si="947"/>
        <v>#DIV/0!</v>
      </c>
      <c r="FA1761" s="192" t="e">
        <f t="shared" si="948"/>
        <v>#DIV/0!</v>
      </c>
      <c r="FB1761" s="192" t="e">
        <f t="shared" si="949"/>
        <v>#DIV/0!</v>
      </c>
      <c r="FC1761" s="192" t="e">
        <f t="shared" si="950"/>
        <v>#DIV/0!</v>
      </c>
      <c r="FD1761" s="192" t="e">
        <f t="shared" si="951"/>
        <v>#DIV/0!</v>
      </c>
      <c r="FE1761" s="193" t="e">
        <f t="shared" si="952"/>
        <v>#DIV/0!</v>
      </c>
      <c r="FF1761" s="194" t="e">
        <f t="shared" si="953"/>
        <v>#DIV/0!</v>
      </c>
    </row>
    <row r="1762" spans="134:162" ht="18" customHeight="1">
      <c r="ED1762" s="135" t="s">
        <v>2517</v>
      </c>
      <c r="EZ1762" s="192" t="e">
        <f t="shared" si="947"/>
        <v>#DIV/0!</v>
      </c>
      <c r="FA1762" s="192" t="e">
        <f t="shared" si="948"/>
        <v>#DIV/0!</v>
      </c>
      <c r="FB1762" s="192" t="e">
        <f t="shared" si="949"/>
        <v>#DIV/0!</v>
      </c>
      <c r="FC1762" s="192" t="e">
        <f t="shared" si="950"/>
        <v>#DIV/0!</v>
      </c>
      <c r="FD1762" s="192" t="e">
        <f t="shared" si="951"/>
        <v>#DIV/0!</v>
      </c>
      <c r="FE1762" s="193" t="e">
        <f t="shared" si="952"/>
        <v>#DIV/0!</v>
      </c>
      <c r="FF1762" s="194" t="e">
        <f t="shared" si="953"/>
        <v>#DIV/0!</v>
      </c>
    </row>
    <row r="1763" spans="134:162" ht="18" customHeight="1">
      <c r="ED1763" s="135" t="s">
        <v>2517</v>
      </c>
      <c r="EZ1763" s="192" t="e">
        <f t="shared" si="947"/>
        <v>#DIV/0!</v>
      </c>
      <c r="FA1763" s="192" t="e">
        <f t="shared" si="948"/>
        <v>#DIV/0!</v>
      </c>
      <c r="FB1763" s="192" t="e">
        <f t="shared" si="949"/>
        <v>#DIV/0!</v>
      </c>
      <c r="FC1763" s="192" t="e">
        <f t="shared" si="950"/>
        <v>#DIV/0!</v>
      </c>
      <c r="FD1763" s="192" t="e">
        <f t="shared" si="951"/>
        <v>#DIV/0!</v>
      </c>
      <c r="FE1763" s="193" t="e">
        <f t="shared" si="952"/>
        <v>#DIV/0!</v>
      </c>
      <c r="FF1763" s="194" t="e">
        <f t="shared" si="953"/>
        <v>#DIV/0!</v>
      </c>
    </row>
    <row r="1764" spans="134:162" ht="18" customHeight="1">
      <c r="ED1764" s="135" t="s">
        <v>2517</v>
      </c>
      <c r="EZ1764" s="192" t="e">
        <f t="shared" si="947"/>
        <v>#DIV/0!</v>
      </c>
      <c r="FA1764" s="192" t="e">
        <f t="shared" si="948"/>
        <v>#DIV/0!</v>
      </c>
      <c r="FB1764" s="192" t="e">
        <f t="shared" si="949"/>
        <v>#DIV/0!</v>
      </c>
      <c r="FC1764" s="192" t="e">
        <f t="shared" si="950"/>
        <v>#DIV/0!</v>
      </c>
      <c r="FD1764" s="192" t="e">
        <f t="shared" si="951"/>
        <v>#DIV/0!</v>
      </c>
      <c r="FE1764" s="193" t="e">
        <f t="shared" si="952"/>
        <v>#DIV/0!</v>
      </c>
      <c r="FF1764" s="194" t="e">
        <f t="shared" si="953"/>
        <v>#DIV/0!</v>
      </c>
    </row>
    <row r="1765" spans="134:162" ht="18" customHeight="1">
      <c r="ED1765" s="135" t="s">
        <v>2517</v>
      </c>
      <c r="EZ1765" s="192" t="e">
        <f t="shared" si="947"/>
        <v>#DIV/0!</v>
      </c>
      <c r="FA1765" s="192" t="e">
        <f t="shared" si="948"/>
        <v>#DIV/0!</v>
      </c>
      <c r="FB1765" s="192" t="e">
        <f t="shared" si="949"/>
        <v>#DIV/0!</v>
      </c>
      <c r="FC1765" s="192" t="e">
        <f t="shared" si="950"/>
        <v>#DIV/0!</v>
      </c>
      <c r="FD1765" s="192" t="e">
        <f t="shared" si="951"/>
        <v>#DIV/0!</v>
      </c>
      <c r="FE1765" s="193" t="e">
        <f t="shared" si="952"/>
        <v>#DIV/0!</v>
      </c>
      <c r="FF1765" s="194" t="e">
        <f t="shared" si="953"/>
        <v>#DIV/0!</v>
      </c>
    </row>
    <row r="1766" spans="134:162" ht="18" customHeight="1">
      <c r="ED1766" s="135" t="s">
        <v>2517</v>
      </c>
      <c r="EZ1766" s="192" t="e">
        <f t="shared" si="947"/>
        <v>#DIV/0!</v>
      </c>
      <c r="FA1766" s="192" t="e">
        <f t="shared" si="948"/>
        <v>#DIV/0!</v>
      </c>
      <c r="FB1766" s="192" t="e">
        <f t="shared" si="949"/>
        <v>#DIV/0!</v>
      </c>
      <c r="FC1766" s="192" t="e">
        <f t="shared" si="950"/>
        <v>#DIV/0!</v>
      </c>
      <c r="FD1766" s="192" t="e">
        <f t="shared" si="951"/>
        <v>#DIV/0!</v>
      </c>
      <c r="FE1766" s="193" t="e">
        <f t="shared" si="952"/>
        <v>#DIV/0!</v>
      </c>
      <c r="FF1766" s="194" t="e">
        <f t="shared" si="953"/>
        <v>#DIV/0!</v>
      </c>
    </row>
    <row r="1767" spans="134:162" ht="18" customHeight="1">
      <c r="ED1767" s="135" t="s">
        <v>2517</v>
      </c>
      <c r="EZ1767" s="192" t="e">
        <f t="shared" si="947"/>
        <v>#DIV/0!</v>
      </c>
      <c r="FA1767" s="192" t="e">
        <f t="shared" si="948"/>
        <v>#DIV/0!</v>
      </c>
      <c r="FB1767" s="192" t="e">
        <f t="shared" si="949"/>
        <v>#DIV/0!</v>
      </c>
      <c r="FC1767" s="192" t="e">
        <f t="shared" si="950"/>
        <v>#DIV/0!</v>
      </c>
      <c r="FD1767" s="192" t="e">
        <f t="shared" si="951"/>
        <v>#DIV/0!</v>
      </c>
      <c r="FE1767" s="193" t="e">
        <f t="shared" si="952"/>
        <v>#DIV/0!</v>
      </c>
      <c r="FF1767" s="194" t="e">
        <f t="shared" si="953"/>
        <v>#DIV/0!</v>
      </c>
    </row>
    <row r="1768" spans="134:162" ht="18" customHeight="1">
      <c r="ED1768" s="135" t="s">
        <v>2517</v>
      </c>
      <c r="EZ1768" s="192" t="e">
        <f t="shared" si="947"/>
        <v>#DIV/0!</v>
      </c>
      <c r="FA1768" s="192" t="e">
        <f t="shared" si="948"/>
        <v>#DIV/0!</v>
      </c>
      <c r="FB1768" s="192" t="e">
        <f t="shared" si="949"/>
        <v>#DIV/0!</v>
      </c>
      <c r="FC1768" s="192" t="e">
        <f t="shared" si="950"/>
        <v>#DIV/0!</v>
      </c>
      <c r="FD1768" s="192" t="e">
        <f t="shared" si="951"/>
        <v>#DIV/0!</v>
      </c>
      <c r="FE1768" s="193" t="e">
        <f t="shared" si="952"/>
        <v>#DIV/0!</v>
      </c>
      <c r="FF1768" s="194" t="e">
        <f t="shared" si="953"/>
        <v>#DIV/0!</v>
      </c>
    </row>
    <row r="1769" spans="134:162" ht="18" customHeight="1">
      <c r="ED1769" s="135" t="s">
        <v>2517</v>
      </c>
      <c r="EZ1769" s="192" t="e">
        <f t="shared" si="947"/>
        <v>#DIV/0!</v>
      </c>
      <c r="FA1769" s="192" t="e">
        <f t="shared" si="948"/>
        <v>#DIV/0!</v>
      </c>
      <c r="FB1769" s="192" t="e">
        <f t="shared" si="949"/>
        <v>#DIV/0!</v>
      </c>
      <c r="FC1769" s="192" t="e">
        <f t="shared" si="950"/>
        <v>#DIV/0!</v>
      </c>
      <c r="FD1769" s="192" t="e">
        <f t="shared" si="951"/>
        <v>#DIV/0!</v>
      </c>
      <c r="FE1769" s="193" t="e">
        <f t="shared" si="952"/>
        <v>#DIV/0!</v>
      </c>
      <c r="FF1769" s="194" t="e">
        <f t="shared" si="953"/>
        <v>#DIV/0!</v>
      </c>
    </row>
    <row r="1770" spans="134:162" ht="18" customHeight="1">
      <c r="ED1770" s="135" t="s">
        <v>2517</v>
      </c>
      <c r="EZ1770" s="192" t="e">
        <f t="shared" si="947"/>
        <v>#DIV/0!</v>
      </c>
      <c r="FA1770" s="192" t="e">
        <f t="shared" si="948"/>
        <v>#DIV/0!</v>
      </c>
      <c r="FB1770" s="192" t="e">
        <f t="shared" si="949"/>
        <v>#DIV/0!</v>
      </c>
      <c r="FC1770" s="192" t="e">
        <f t="shared" si="950"/>
        <v>#DIV/0!</v>
      </c>
      <c r="FD1770" s="192" t="e">
        <f t="shared" si="951"/>
        <v>#DIV/0!</v>
      </c>
      <c r="FE1770" s="193" t="e">
        <f t="shared" si="952"/>
        <v>#DIV/0!</v>
      </c>
      <c r="FF1770" s="194" t="e">
        <f t="shared" si="953"/>
        <v>#DIV/0!</v>
      </c>
    </row>
    <row r="1771" spans="134:162" ht="18" customHeight="1">
      <c r="ED1771" s="135" t="s">
        <v>2517</v>
      </c>
      <c r="EZ1771" s="192" t="e">
        <f t="shared" si="947"/>
        <v>#DIV/0!</v>
      </c>
      <c r="FA1771" s="192" t="e">
        <f t="shared" si="948"/>
        <v>#DIV/0!</v>
      </c>
      <c r="FB1771" s="192" t="e">
        <f t="shared" si="949"/>
        <v>#DIV/0!</v>
      </c>
      <c r="FC1771" s="192" t="e">
        <f t="shared" si="950"/>
        <v>#DIV/0!</v>
      </c>
      <c r="FD1771" s="192" t="e">
        <f t="shared" si="951"/>
        <v>#DIV/0!</v>
      </c>
      <c r="FE1771" s="193" t="e">
        <f t="shared" si="952"/>
        <v>#DIV/0!</v>
      </c>
      <c r="FF1771" s="194" t="e">
        <f t="shared" si="953"/>
        <v>#DIV/0!</v>
      </c>
    </row>
    <row r="1772" spans="134:162" ht="18" customHeight="1">
      <c r="ED1772" s="135" t="s">
        <v>2517</v>
      </c>
      <c r="EZ1772" s="192" t="e">
        <f t="shared" si="947"/>
        <v>#DIV/0!</v>
      </c>
      <c r="FA1772" s="192" t="e">
        <f t="shared" si="948"/>
        <v>#DIV/0!</v>
      </c>
      <c r="FB1772" s="192" t="e">
        <f t="shared" si="949"/>
        <v>#DIV/0!</v>
      </c>
      <c r="FC1772" s="192" t="e">
        <f t="shared" si="950"/>
        <v>#DIV/0!</v>
      </c>
      <c r="FD1772" s="192" t="e">
        <f t="shared" si="951"/>
        <v>#DIV/0!</v>
      </c>
      <c r="FE1772" s="193" t="e">
        <f t="shared" si="952"/>
        <v>#DIV/0!</v>
      </c>
      <c r="FF1772" s="194" t="e">
        <f t="shared" si="953"/>
        <v>#DIV/0!</v>
      </c>
    </row>
    <row r="1773" spans="134:162" ht="18" customHeight="1">
      <c r="ED1773" s="135" t="s">
        <v>2517</v>
      </c>
      <c r="EZ1773" s="192" t="e">
        <f t="shared" si="947"/>
        <v>#DIV/0!</v>
      </c>
      <c r="FA1773" s="192" t="e">
        <f t="shared" si="948"/>
        <v>#DIV/0!</v>
      </c>
      <c r="FB1773" s="192" t="e">
        <f t="shared" si="949"/>
        <v>#DIV/0!</v>
      </c>
      <c r="FC1773" s="192" t="e">
        <f t="shared" si="950"/>
        <v>#DIV/0!</v>
      </c>
      <c r="FD1773" s="192" t="e">
        <f t="shared" si="951"/>
        <v>#DIV/0!</v>
      </c>
      <c r="FE1773" s="193" t="e">
        <f t="shared" si="952"/>
        <v>#DIV/0!</v>
      </c>
      <c r="FF1773" s="194" t="e">
        <f t="shared" si="953"/>
        <v>#DIV/0!</v>
      </c>
    </row>
    <row r="1774" spans="134:162" ht="18" customHeight="1">
      <c r="ED1774" s="135" t="s">
        <v>2517</v>
      </c>
      <c r="EZ1774" s="192" t="e">
        <f t="shared" si="947"/>
        <v>#DIV/0!</v>
      </c>
      <c r="FA1774" s="192" t="e">
        <f t="shared" si="948"/>
        <v>#DIV/0!</v>
      </c>
      <c r="FB1774" s="192" t="e">
        <f t="shared" si="949"/>
        <v>#DIV/0!</v>
      </c>
      <c r="FC1774" s="192" t="e">
        <f t="shared" si="950"/>
        <v>#DIV/0!</v>
      </c>
      <c r="FD1774" s="192" t="e">
        <f t="shared" si="951"/>
        <v>#DIV/0!</v>
      </c>
      <c r="FE1774" s="193" t="e">
        <f t="shared" si="952"/>
        <v>#DIV/0!</v>
      </c>
      <c r="FF1774" s="194" t="e">
        <f t="shared" si="953"/>
        <v>#DIV/0!</v>
      </c>
    </row>
    <row r="1775" spans="134:162" ht="18" customHeight="1">
      <c r="ED1775" s="135" t="s">
        <v>2517</v>
      </c>
      <c r="EZ1775" s="192" t="e">
        <f t="shared" si="947"/>
        <v>#DIV/0!</v>
      </c>
      <c r="FA1775" s="192" t="e">
        <f t="shared" si="948"/>
        <v>#DIV/0!</v>
      </c>
      <c r="FB1775" s="192" t="e">
        <f t="shared" si="949"/>
        <v>#DIV/0!</v>
      </c>
      <c r="FC1775" s="192" t="e">
        <f t="shared" si="950"/>
        <v>#DIV/0!</v>
      </c>
      <c r="FD1775" s="192" t="e">
        <f t="shared" si="951"/>
        <v>#DIV/0!</v>
      </c>
      <c r="FE1775" s="193" t="e">
        <f t="shared" si="952"/>
        <v>#DIV/0!</v>
      </c>
      <c r="FF1775" s="194" t="e">
        <f t="shared" si="953"/>
        <v>#DIV/0!</v>
      </c>
    </row>
    <row r="1776" spans="134:162" ht="18" customHeight="1">
      <c r="ED1776" s="135" t="s">
        <v>2517</v>
      </c>
      <c r="EZ1776" s="192" t="e">
        <f t="shared" si="947"/>
        <v>#DIV/0!</v>
      </c>
      <c r="FA1776" s="192" t="e">
        <f t="shared" si="948"/>
        <v>#DIV/0!</v>
      </c>
      <c r="FB1776" s="192" t="e">
        <f t="shared" si="949"/>
        <v>#DIV/0!</v>
      </c>
      <c r="FC1776" s="192" t="e">
        <f t="shared" si="950"/>
        <v>#DIV/0!</v>
      </c>
      <c r="FD1776" s="192" t="e">
        <f t="shared" si="951"/>
        <v>#DIV/0!</v>
      </c>
      <c r="FE1776" s="193" t="e">
        <f t="shared" si="952"/>
        <v>#DIV/0!</v>
      </c>
      <c r="FF1776" s="194" t="e">
        <f t="shared" si="953"/>
        <v>#DIV/0!</v>
      </c>
    </row>
    <row r="1777" spans="134:162" ht="18" customHeight="1">
      <c r="ED1777" s="135" t="s">
        <v>2517</v>
      </c>
      <c r="EZ1777" s="192" t="e">
        <f t="shared" si="947"/>
        <v>#DIV/0!</v>
      </c>
      <c r="FA1777" s="192" t="e">
        <f t="shared" si="948"/>
        <v>#DIV/0!</v>
      </c>
      <c r="FB1777" s="192" t="e">
        <f t="shared" si="949"/>
        <v>#DIV/0!</v>
      </c>
      <c r="FC1777" s="192" t="e">
        <f t="shared" si="950"/>
        <v>#DIV/0!</v>
      </c>
      <c r="FD1777" s="192" t="e">
        <f t="shared" si="951"/>
        <v>#DIV/0!</v>
      </c>
      <c r="FE1777" s="193" t="e">
        <f t="shared" si="952"/>
        <v>#DIV/0!</v>
      </c>
      <c r="FF1777" s="194" t="e">
        <f t="shared" si="953"/>
        <v>#DIV/0!</v>
      </c>
    </row>
    <row r="1778" spans="134:162" ht="18" customHeight="1">
      <c r="ED1778" s="135" t="s">
        <v>2517</v>
      </c>
      <c r="EZ1778" s="192" t="e">
        <f t="shared" si="947"/>
        <v>#DIV/0!</v>
      </c>
      <c r="FA1778" s="192" t="e">
        <f t="shared" si="948"/>
        <v>#DIV/0!</v>
      </c>
      <c r="FB1778" s="192" t="e">
        <f t="shared" si="949"/>
        <v>#DIV/0!</v>
      </c>
      <c r="FC1778" s="192" t="e">
        <f t="shared" si="950"/>
        <v>#DIV/0!</v>
      </c>
      <c r="FD1778" s="192" t="e">
        <f t="shared" si="951"/>
        <v>#DIV/0!</v>
      </c>
      <c r="FE1778" s="193" t="e">
        <f t="shared" si="952"/>
        <v>#DIV/0!</v>
      </c>
      <c r="FF1778" s="194" t="e">
        <f t="shared" si="953"/>
        <v>#DIV/0!</v>
      </c>
    </row>
    <row r="1779" spans="134:162" ht="18" customHeight="1">
      <c r="ED1779" s="135" t="s">
        <v>2517</v>
      </c>
      <c r="EZ1779" s="192" t="e">
        <f t="shared" si="947"/>
        <v>#DIV/0!</v>
      </c>
      <c r="FA1779" s="192" t="e">
        <f t="shared" si="948"/>
        <v>#DIV/0!</v>
      </c>
      <c r="FB1779" s="192" t="e">
        <f t="shared" si="949"/>
        <v>#DIV/0!</v>
      </c>
      <c r="FC1779" s="192" t="e">
        <f t="shared" si="950"/>
        <v>#DIV/0!</v>
      </c>
      <c r="FD1779" s="192" t="e">
        <f t="shared" si="951"/>
        <v>#DIV/0!</v>
      </c>
      <c r="FE1779" s="193" t="e">
        <f t="shared" si="952"/>
        <v>#DIV/0!</v>
      </c>
      <c r="FF1779" s="194" t="e">
        <f t="shared" si="953"/>
        <v>#DIV/0!</v>
      </c>
    </row>
    <row r="1780" spans="134:162" ht="18" customHeight="1">
      <c r="ED1780" s="135" t="s">
        <v>2517</v>
      </c>
      <c r="EZ1780" s="192" t="e">
        <f t="shared" si="947"/>
        <v>#DIV/0!</v>
      </c>
      <c r="FA1780" s="192" t="e">
        <f t="shared" si="948"/>
        <v>#DIV/0!</v>
      </c>
      <c r="FB1780" s="192" t="e">
        <f t="shared" si="949"/>
        <v>#DIV/0!</v>
      </c>
      <c r="FC1780" s="192" t="e">
        <f t="shared" si="950"/>
        <v>#DIV/0!</v>
      </c>
      <c r="FD1780" s="192" t="e">
        <f t="shared" si="951"/>
        <v>#DIV/0!</v>
      </c>
      <c r="FE1780" s="193" t="e">
        <f t="shared" si="952"/>
        <v>#DIV/0!</v>
      </c>
      <c r="FF1780" s="194" t="e">
        <f t="shared" si="953"/>
        <v>#DIV/0!</v>
      </c>
    </row>
    <row r="1781" spans="134:162" ht="18" customHeight="1">
      <c r="ED1781" s="135" t="s">
        <v>2517</v>
      </c>
      <c r="EZ1781" s="192" t="e">
        <f t="shared" si="947"/>
        <v>#DIV/0!</v>
      </c>
      <c r="FA1781" s="192" t="e">
        <f t="shared" si="948"/>
        <v>#DIV/0!</v>
      </c>
      <c r="FB1781" s="192" t="e">
        <f t="shared" si="949"/>
        <v>#DIV/0!</v>
      </c>
      <c r="FC1781" s="192" t="e">
        <f t="shared" si="950"/>
        <v>#DIV/0!</v>
      </c>
      <c r="FD1781" s="192" t="e">
        <f t="shared" si="951"/>
        <v>#DIV/0!</v>
      </c>
      <c r="FE1781" s="193" t="e">
        <f t="shared" si="952"/>
        <v>#DIV/0!</v>
      </c>
      <c r="FF1781" s="194" t="e">
        <f t="shared" si="953"/>
        <v>#DIV/0!</v>
      </c>
    </row>
    <row r="1782" spans="134:162" ht="18" customHeight="1">
      <c r="ED1782" s="135" t="s">
        <v>2517</v>
      </c>
      <c r="EZ1782" s="192" t="e">
        <f t="shared" si="947"/>
        <v>#DIV/0!</v>
      </c>
      <c r="FA1782" s="192" t="e">
        <f t="shared" si="948"/>
        <v>#DIV/0!</v>
      </c>
      <c r="FB1782" s="192" t="e">
        <f t="shared" si="949"/>
        <v>#DIV/0!</v>
      </c>
      <c r="FC1782" s="192" t="e">
        <f t="shared" si="950"/>
        <v>#DIV/0!</v>
      </c>
      <c r="FD1782" s="192" t="e">
        <f t="shared" si="951"/>
        <v>#DIV/0!</v>
      </c>
      <c r="FE1782" s="193" t="e">
        <f t="shared" si="952"/>
        <v>#DIV/0!</v>
      </c>
      <c r="FF1782" s="194" t="e">
        <f t="shared" si="953"/>
        <v>#DIV/0!</v>
      </c>
    </row>
    <row r="1783" spans="134:162" ht="18" customHeight="1">
      <c r="ED1783" s="135" t="s">
        <v>2517</v>
      </c>
      <c r="EZ1783" s="192" t="e">
        <f t="shared" si="947"/>
        <v>#DIV/0!</v>
      </c>
      <c r="FA1783" s="192" t="e">
        <f t="shared" si="948"/>
        <v>#DIV/0!</v>
      </c>
      <c r="FB1783" s="192" t="e">
        <f t="shared" si="949"/>
        <v>#DIV/0!</v>
      </c>
      <c r="FC1783" s="192" t="e">
        <f t="shared" si="950"/>
        <v>#DIV/0!</v>
      </c>
      <c r="FD1783" s="192" t="e">
        <f t="shared" si="951"/>
        <v>#DIV/0!</v>
      </c>
      <c r="FE1783" s="193" t="e">
        <f t="shared" si="952"/>
        <v>#DIV/0!</v>
      </c>
      <c r="FF1783" s="194" t="e">
        <f t="shared" si="953"/>
        <v>#DIV/0!</v>
      </c>
    </row>
    <row r="1784" spans="134:162" ht="18" customHeight="1">
      <c r="ED1784" s="135" t="s">
        <v>2517</v>
      </c>
      <c r="EZ1784" s="192" t="e">
        <f t="shared" si="947"/>
        <v>#DIV/0!</v>
      </c>
      <c r="FA1784" s="192" t="e">
        <f t="shared" si="948"/>
        <v>#DIV/0!</v>
      </c>
      <c r="FB1784" s="192" t="e">
        <f t="shared" si="949"/>
        <v>#DIV/0!</v>
      </c>
      <c r="FC1784" s="192" t="e">
        <f t="shared" si="950"/>
        <v>#DIV/0!</v>
      </c>
      <c r="FD1784" s="192" t="e">
        <f t="shared" si="951"/>
        <v>#DIV/0!</v>
      </c>
      <c r="FE1784" s="193" t="e">
        <f t="shared" si="952"/>
        <v>#DIV/0!</v>
      </c>
      <c r="FF1784" s="194" t="e">
        <f t="shared" si="953"/>
        <v>#DIV/0!</v>
      </c>
    </row>
    <row r="1785" spans="134:162" ht="18" customHeight="1">
      <c r="ED1785" s="135" t="s">
        <v>2517</v>
      </c>
      <c r="EZ1785" s="192" t="e">
        <f t="shared" si="947"/>
        <v>#DIV/0!</v>
      </c>
      <c r="FA1785" s="192" t="e">
        <f t="shared" si="948"/>
        <v>#DIV/0!</v>
      </c>
      <c r="FB1785" s="192" t="e">
        <f t="shared" si="949"/>
        <v>#DIV/0!</v>
      </c>
      <c r="FC1785" s="192" t="e">
        <f t="shared" si="950"/>
        <v>#DIV/0!</v>
      </c>
      <c r="FD1785" s="192" t="e">
        <f t="shared" si="951"/>
        <v>#DIV/0!</v>
      </c>
      <c r="FE1785" s="193" t="e">
        <f t="shared" si="952"/>
        <v>#DIV/0!</v>
      </c>
      <c r="FF1785" s="194" t="e">
        <f t="shared" si="953"/>
        <v>#DIV/0!</v>
      </c>
    </row>
    <row r="1786" spans="134:162" ht="18" customHeight="1">
      <c r="ED1786" s="135" t="s">
        <v>2517</v>
      </c>
      <c r="EZ1786" s="192" t="e">
        <f t="shared" si="947"/>
        <v>#DIV/0!</v>
      </c>
      <c r="FA1786" s="192" t="e">
        <f t="shared" si="948"/>
        <v>#DIV/0!</v>
      </c>
      <c r="FB1786" s="192" t="e">
        <f t="shared" si="949"/>
        <v>#DIV/0!</v>
      </c>
      <c r="FC1786" s="192" t="e">
        <f t="shared" si="950"/>
        <v>#DIV/0!</v>
      </c>
      <c r="FD1786" s="192" t="e">
        <f t="shared" si="951"/>
        <v>#DIV/0!</v>
      </c>
      <c r="FE1786" s="193" t="e">
        <f t="shared" si="952"/>
        <v>#DIV/0!</v>
      </c>
      <c r="FF1786" s="194" t="e">
        <f t="shared" si="953"/>
        <v>#DIV/0!</v>
      </c>
    </row>
    <row r="1787" spans="134:162" ht="18" customHeight="1">
      <c r="ED1787" s="135" t="s">
        <v>2517</v>
      </c>
      <c r="EZ1787" s="192" t="e">
        <f t="shared" si="947"/>
        <v>#DIV/0!</v>
      </c>
      <c r="FA1787" s="192" t="e">
        <f t="shared" si="948"/>
        <v>#DIV/0!</v>
      </c>
      <c r="FB1787" s="192" t="e">
        <f t="shared" si="949"/>
        <v>#DIV/0!</v>
      </c>
      <c r="FC1787" s="192" t="e">
        <f t="shared" si="950"/>
        <v>#DIV/0!</v>
      </c>
      <c r="FD1787" s="192" t="e">
        <f t="shared" si="951"/>
        <v>#DIV/0!</v>
      </c>
      <c r="FE1787" s="193" t="e">
        <f t="shared" si="952"/>
        <v>#DIV/0!</v>
      </c>
      <c r="FF1787" s="194" t="e">
        <f t="shared" si="953"/>
        <v>#DIV/0!</v>
      </c>
    </row>
    <row r="1788" spans="134:162" ht="18" customHeight="1">
      <c r="ED1788" s="135" t="s">
        <v>2517</v>
      </c>
      <c r="EZ1788" s="192" t="e">
        <f t="shared" si="947"/>
        <v>#DIV/0!</v>
      </c>
      <c r="FA1788" s="192" t="e">
        <f t="shared" si="948"/>
        <v>#DIV/0!</v>
      </c>
      <c r="FB1788" s="192" t="e">
        <f t="shared" si="949"/>
        <v>#DIV/0!</v>
      </c>
      <c r="FC1788" s="192" t="e">
        <f t="shared" si="950"/>
        <v>#DIV/0!</v>
      </c>
      <c r="FD1788" s="192" t="e">
        <f t="shared" si="951"/>
        <v>#DIV/0!</v>
      </c>
      <c r="FE1788" s="193" t="e">
        <f t="shared" si="952"/>
        <v>#DIV/0!</v>
      </c>
      <c r="FF1788" s="194" t="e">
        <f t="shared" si="953"/>
        <v>#DIV/0!</v>
      </c>
    </row>
    <row r="1789" spans="134:162" ht="18" customHeight="1">
      <c r="ED1789" s="135" t="s">
        <v>2517</v>
      </c>
      <c r="EZ1789" s="192" t="e">
        <f t="shared" si="947"/>
        <v>#DIV/0!</v>
      </c>
      <c r="FA1789" s="192" t="e">
        <f t="shared" si="948"/>
        <v>#DIV/0!</v>
      </c>
      <c r="FB1789" s="192" t="e">
        <f t="shared" si="949"/>
        <v>#DIV/0!</v>
      </c>
      <c r="FC1789" s="192" t="e">
        <f t="shared" si="950"/>
        <v>#DIV/0!</v>
      </c>
      <c r="FD1789" s="192" t="e">
        <f t="shared" si="951"/>
        <v>#DIV/0!</v>
      </c>
      <c r="FE1789" s="193" t="e">
        <f t="shared" si="952"/>
        <v>#DIV/0!</v>
      </c>
      <c r="FF1789" s="194" t="e">
        <f t="shared" si="953"/>
        <v>#DIV/0!</v>
      </c>
    </row>
    <row r="1790" spans="134:162" ht="18" customHeight="1">
      <c r="ED1790" s="135" t="s">
        <v>2517</v>
      </c>
      <c r="EZ1790" s="192" t="e">
        <f t="shared" si="947"/>
        <v>#DIV/0!</v>
      </c>
      <c r="FA1790" s="192" t="e">
        <f t="shared" si="948"/>
        <v>#DIV/0!</v>
      </c>
      <c r="FB1790" s="192" t="e">
        <f t="shared" si="949"/>
        <v>#DIV/0!</v>
      </c>
      <c r="FC1790" s="192" t="e">
        <f t="shared" si="950"/>
        <v>#DIV/0!</v>
      </c>
      <c r="FD1790" s="192" t="e">
        <f t="shared" si="951"/>
        <v>#DIV/0!</v>
      </c>
      <c r="FE1790" s="193" t="e">
        <f t="shared" si="952"/>
        <v>#DIV/0!</v>
      </c>
      <c r="FF1790" s="194" t="e">
        <f t="shared" si="953"/>
        <v>#DIV/0!</v>
      </c>
    </row>
    <row r="1791" spans="134:162" ht="18" customHeight="1">
      <c r="ED1791" s="135" t="s">
        <v>2517</v>
      </c>
      <c r="EZ1791" s="192" t="e">
        <f t="shared" si="947"/>
        <v>#DIV/0!</v>
      </c>
      <c r="FA1791" s="192" t="e">
        <f t="shared" si="948"/>
        <v>#DIV/0!</v>
      </c>
      <c r="FB1791" s="192" t="e">
        <f t="shared" si="949"/>
        <v>#DIV/0!</v>
      </c>
      <c r="FC1791" s="192" t="e">
        <f t="shared" si="950"/>
        <v>#DIV/0!</v>
      </c>
      <c r="FD1791" s="192" t="e">
        <f t="shared" si="951"/>
        <v>#DIV/0!</v>
      </c>
      <c r="FE1791" s="193" t="e">
        <f t="shared" si="952"/>
        <v>#DIV/0!</v>
      </c>
      <c r="FF1791" s="194" t="e">
        <f t="shared" si="953"/>
        <v>#DIV/0!</v>
      </c>
    </row>
    <row r="1792" spans="134:162" ht="18" customHeight="1">
      <c r="ED1792" s="135" t="s">
        <v>2517</v>
      </c>
      <c r="EZ1792" s="192" t="e">
        <f t="shared" si="947"/>
        <v>#DIV/0!</v>
      </c>
      <c r="FA1792" s="192" t="e">
        <f t="shared" si="948"/>
        <v>#DIV/0!</v>
      </c>
      <c r="FB1792" s="192" t="e">
        <f t="shared" si="949"/>
        <v>#DIV/0!</v>
      </c>
      <c r="FC1792" s="192" t="e">
        <f t="shared" si="950"/>
        <v>#DIV/0!</v>
      </c>
      <c r="FD1792" s="192" t="e">
        <f t="shared" si="951"/>
        <v>#DIV/0!</v>
      </c>
      <c r="FE1792" s="193" t="e">
        <f t="shared" si="952"/>
        <v>#DIV/0!</v>
      </c>
      <c r="FF1792" s="194" t="e">
        <f t="shared" si="953"/>
        <v>#DIV/0!</v>
      </c>
    </row>
    <row r="1793" spans="134:162" ht="18" customHeight="1">
      <c r="ED1793" s="135" t="s">
        <v>2517</v>
      </c>
      <c r="EZ1793" s="192" t="e">
        <f t="shared" si="947"/>
        <v>#DIV/0!</v>
      </c>
      <c r="FA1793" s="192" t="e">
        <f t="shared" si="948"/>
        <v>#DIV/0!</v>
      </c>
      <c r="FB1793" s="192" t="e">
        <f t="shared" si="949"/>
        <v>#DIV/0!</v>
      </c>
      <c r="FC1793" s="192" t="e">
        <f t="shared" si="950"/>
        <v>#DIV/0!</v>
      </c>
      <c r="FD1793" s="192" t="e">
        <f t="shared" si="951"/>
        <v>#DIV/0!</v>
      </c>
      <c r="FE1793" s="193" t="e">
        <f t="shared" si="952"/>
        <v>#DIV/0!</v>
      </c>
      <c r="FF1793" s="194" t="e">
        <f t="shared" si="953"/>
        <v>#DIV/0!</v>
      </c>
    </row>
    <row r="1794" spans="134:162" ht="18" customHeight="1">
      <c r="ED1794" s="135" t="s">
        <v>2517</v>
      </c>
      <c r="EZ1794" s="192" t="e">
        <f t="shared" si="947"/>
        <v>#DIV/0!</v>
      </c>
      <c r="FA1794" s="192" t="e">
        <f t="shared" si="948"/>
        <v>#DIV/0!</v>
      </c>
      <c r="FB1794" s="192" t="e">
        <f t="shared" si="949"/>
        <v>#DIV/0!</v>
      </c>
      <c r="FC1794" s="192" t="e">
        <f t="shared" si="950"/>
        <v>#DIV/0!</v>
      </c>
      <c r="FD1794" s="192" t="e">
        <f t="shared" si="951"/>
        <v>#DIV/0!</v>
      </c>
      <c r="FE1794" s="193" t="e">
        <f t="shared" si="952"/>
        <v>#DIV/0!</v>
      </c>
      <c r="FF1794" s="194" t="e">
        <f t="shared" si="953"/>
        <v>#DIV/0!</v>
      </c>
    </row>
    <row r="1795" spans="134:162" ht="18" customHeight="1">
      <c r="ED1795" s="135" t="s">
        <v>2517</v>
      </c>
      <c r="EZ1795" s="192" t="e">
        <f t="shared" si="947"/>
        <v>#DIV/0!</v>
      </c>
      <c r="FA1795" s="192" t="e">
        <f t="shared" si="948"/>
        <v>#DIV/0!</v>
      </c>
      <c r="FB1795" s="192" t="e">
        <f t="shared" si="949"/>
        <v>#DIV/0!</v>
      </c>
      <c r="FC1795" s="192" t="e">
        <f t="shared" si="950"/>
        <v>#DIV/0!</v>
      </c>
      <c r="FD1795" s="192" t="e">
        <f t="shared" si="951"/>
        <v>#DIV/0!</v>
      </c>
      <c r="FE1795" s="193" t="e">
        <f t="shared" si="952"/>
        <v>#DIV/0!</v>
      </c>
      <c r="FF1795" s="194" t="e">
        <f t="shared" si="953"/>
        <v>#DIV/0!</v>
      </c>
    </row>
    <row r="1796" spans="134:162" ht="18" customHeight="1">
      <c r="ED1796" s="135" t="s">
        <v>2517</v>
      </c>
      <c r="EZ1796" s="192" t="e">
        <f t="shared" ref="EZ1796:EZ1859" si="954">+(IF($EW1796&lt;$EY1796,((MIN($EY1796,$EW1796)+(DEGREES(ATAN((TAN(RADIANS($EX1796))/((TAN(RADIANS($EV1796))*SIN(RADIANS(ABS($EW1796-$EY1796))))))-(COS(RADIANS(ABS($EW1796-$EY1796)))/SIN(RADIANS(ABS($EW1796-$EY1796)))))))-180)),((MAX($EY1796,$EW1796)-(DEGREES(ATAN((TAN(RADIANS($EX1796))/((TAN(RADIANS($EV1796))*SIN(RADIANS(ABS($EW1796-$EY1796))))))-(COS(RADIANS(ABS($EW1796-$EY1796)))/SIN(RADIANS(ABS($EW1796-$EY1796)))))))-180))))</f>
        <v>#DIV/0!</v>
      </c>
      <c r="FA1796" s="192" t="e">
        <f t="shared" ref="FA1796:FA1859" si="955">IF($EZ1796&gt;0,$EZ1796,360+$EZ1796)</f>
        <v>#DIV/0!</v>
      </c>
      <c r="FB1796" s="192" t="e">
        <f t="shared" ref="FB1796:FB1859" si="956">+ABS(DEGREES(ATAN((COS(RADIANS(ABS($EZ1796+180-(IF($EW1796&gt;$EY1796,MAX($EX1796,$EW1796),MIN($EW1796,$EY1796))))))/(TAN(RADIANS($EV1796)))))))</f>
        <v>#DIV/0!</v>
      </c>
      <c r="FC1796" s="192" t="e">
        <f t="shared" ref="FC1796:FC1859" si="957">+IF(($EZ1796+90)&gt;0,$EZ1796+90,$EZ1796+450)</f>
        <v>#DIV/0!</v>
      </c>
      <c r="FD1796" s="192" t="e">
        <f t="shared" ref="FD1796:FD1859" si="958">-$FB1796+90</f>
        <v>#DIV/0!</v>
      </c>
      <c r="FE1796" s="193" t="e">
        <f t="shared" ref="FE1796:FE1859" si="959">IF(($FA1796&lt;180),$FA1796+180,$FA1796-180)</f>
        <v>#DIV/0!</v>
      </c>
      <c r="FF1796" s="194" t="e">
        <f t="shared" ref="FF1796:FF1859" si="960">-$FB1796+90</f>
        <v>#DIV/0!</v>
      </c>
    </row>
    <row r="1797" spans="134:162" ht="18" customHeight="1">
      <c r="ED1797" s="135" t="s">
        <v>2517</v>
      </c>
      <c r="EZ1797" s="192" t="e">
        <f t="shared" si="954"/>
        <v>#DIV/0!</v>
      </c>
      <c r="FA1797" s="192" t="e">
        <f t="shared" si="955"/>
        <v>#DIV/0!</v>
      </c>
      <c r="FB1797" s="192" t="e">
        <f t="shared" si="956"/>
        <v>#DIV/0!</v>
      </c>
      <c r="FC1797" s="192" t="e">
        <f t="shared" si="957"/>
        <v>#DIV/0!</v>
      </c>
      <c r="FD1797" s="192" t="e">
        <f t="shared" si="958"/>
        <v>#DIV/0!</v>
      </c>
      <c r="FE1797" s="193" t="e">
        <f t="shared" si="959"/>
        <v>#DIV/0!</v>
      </c>
      <c r="FF1797" s="194" t="e">
        <f t="shared" si="960"/>
        <v>#DIV/0!</v>
      </c>
    </row>
    <row r="1798" spans="134:162" ht="18" customHeight="1">
      <c r="ED1798" s="135" t="s">
        <v>2517</v>
      </c>
      <c r="EZ1798" s="192" t="e">
        <f t="shared" si="954"/>
        <v>#DIV/0!</v>
      </c>
      <c r="FA1798" s="192" t="e">
        <f t="shared" si="955"/>
        <v>#DIV/0!</v>
      </c>
      <c r="FB1798" s="192" t="e">
        <f t="shared" si="956"/>
        <v>#DIV/0!</v>
      </c>
      <c r="FC1798" s="192" t="e">
        <f t="shared" si="957"/>
        <v>#DIV/0!</v>
      </c>
      <c r="FD1798" s="192" t="e">
        <f t="shared" si="958"/>
        <v>#DIV/0!</v>
      </c>
      <c r="FE1798" s="193" t="e">
        <f t="shared" si="959"/>
        <v>#DIV/0!</v>
      </c>
      <c r="FF1798" s="194" t="e">
        <f t="shared" si="960"/>
        <v>#DIV/0!</v>
      </c>
    </row>
    <row r="1799" spans="134:162" ht="18" customHeight="1">
      <c r="ED1799" s="135" t="s">
        <v>2517</v>
      </c>
      <c r="EZ1799" s="192" t="e">
        <f t="shared" si="954"/>
        <v>#DIV/0!</v>
      </c>
      <c r="FA1799" s="192" t="e">
        <f t="shared" si="955"/>
        <v>#DIV/0!</v>
      </c>
      <c r="FB1799" s="192" t="e">
        <f t="shared" si="956"/>
        <v>#DIV/0!</v>
      </c>
      <c r="FC1799" s="192" t="e">
        <f t="shared" si="957"/>
        <v>#DIV/0!</v>
      </c>
      <c r="FD1799" s="192" t="e">
        <f t="shared" si="958"/>
        <v>#DIV/0!</v>
      </c>
      <c r="FE1799" s="193" t="e">
        <f t="shared" si="959"/>
        <v>#DIV/0!</v>
      </c>
      <c r="FF1799" s="194" t="e">
        <f t="shared" si="960"/>
        <v>#DIV/0!</v>
      </c>
    </row>
    <row r="1800" spans="134:162" ht="18" customHeight="1">
      <c r="ED1800" s="135" t="s">
        <v>2517</v>
      </c>
      <c r="EZ1800" s="192" t="e">
        <f t="shared" si="954"/>
        <v>#DIV/0!</v>
      </c>
      <c r="FA1800" s="192" t="e">
        <f t="shared" si="955"/>
        <v>#DIV/0!</v>
      </c>
      <c r="FB1800" s="192" t="e">
        <f t="shared" si="956"/>
        <v>#DIV/0!</v>
      </c>
      <c r="FC1800" s="192" t="e">
        <f t="shared" si="957"/>
        <v>#DIV/0!</v>
      </c>
      <c r="FD1800" s="192" t="e">
        <f t="shared" si="958"/>
        <v>#DIV/0!</v>
      </c>
      <c r="FE1800" s="193" t="e">
        <f t="shared" si="959"/>
        <v>#DIV/0!</v>
      </c>
      <c r="FF1800" s="194" t="e">
        <f t="shared" si="960"/>
        <v>#DIV/0!</v>
      </c>
    </row>
    <row r="1801" spans="134:162" ht="18" customHeight="1">
      <c r="ED1801" s="135" t="s">
        <v>2517</v>
      </c>
      <c r="EZ1801" s="192" t="e">
        <f t="shared" si="954"/>
        <v>#DIV/0!</v>
      </c>
      <c r="FA1801" s="192" t="e">
        <f t="shared" si="955"/>
        <v>#DIV/0!</v>
      </c>
      <c r="FB1801" s="192" t="e">
        <f t="shared" si="956"/>
        <v>#DIV/0!</v>
      </c>
      <c r="FC1801" s="192" t="e">
        <f t="shared" si="957"/>
        <v>#DIV/0!</v>
      </c>
      <c r="FD1801" s="192" t="e">
        <f t="shared" si="958"/>
        <v>#DIV/0!</v>
      </c>
      <c r="FE1801" s="193" t="e">
        <f t="shared" si="959"/>
        <v>#DIV/0!</v>
      </c>
      <c r="FF1801" s="194" t="e">
        <f t="shared" si="960"/>
        <v>#DIV/0!</v>
      </c>
    </row>
    <row r="1802" spans="134:162" ht="18" customHeight="1">
      <c r="ED1802" s="135" t="s">
        <v>2517</v>
      </c>
      <c r="EZ1802" s="192" t="e">
        <f t="shared" si="954"/>
        <v>#DIV/0!</v>
      </c>
      <c r="FA1802" s="192" t="e">
        <f t="shared" si="955"/>
        <v>#DIV/0!</v>
      </c>
      <c r="FB1802" s="192" t="e">
        <f t="shared" si="956"/>
        <v>#DIV/0!</v>
      </c>
      <c r="FC1802" s="192" t="e">
        <f t="shared" si="957"/>
        <v>#DIV/0!</v>
      </c>
      <c r="FD1802" s="192" t="e">
        <f t="shared" si="958"/>
        <v>#DIV/0!</v>
      </c>
      <c r="FE1802" s="193" t="e">
        <f t="shared" si="959"/>
        <v>#DIV/0!</v>
      </c>
      <c r="FF1802" s="194" t="e">
        <f t="shared" si="960"/>
        <v>#DIV/0!</v>
      </c>
    </row>
    <row r="1803" spans="134:162" ht="18" customHeight="1">
      <c r="ED1803" s="135" t="s">
        <v>2517</v>
      </c>
      <c r="EZ1803" s="192" t="e">
        <f t="shared" si="954"/>
        <v>#DIV/0!</v>
      </c>
      <c r="FA1803" s="192" t="e">
        <f t="shared" si="955"/>
        <v>#DIV/0!</v>
      </c>
      <c r="FB1803" s="192" t="e">
        <f t="shared" si="956"/>
        <v>#DIV/0!</v>
      </c>
      <c r="FC1803" s="192" t="e">
        <f t="shared" si="957"/>
        <v>#DIV/0!</v>
      </c>
      <c r="FD1803" s="192" t="e">
        <f t="shared" si="958"/>
        <v>#DIV/0!</v>
      </c>
      <c r="FE1803" s="193" t="e">
        <f t="shared" si="959"/>
        <v>#DIV/0!</v>
      </c>
      <c r="FF1803" s="194" t="e">
        <f t="shared" si="960"/>
        <v>#DIV/0!</v>
      </c>
    </row>
    <row r="1804" spans="134:162" ht="18" customHeight="1">
      <c r="ED1804" s="135" t="s">
        <v>2517</v>
      </c>
      <c r="EZ1804" s="192" t="e">
        <f t="shared" si="954"/>
        <v>#DIV/0!</v>
      </c>
      <c r="FA1804" s="192" t="e">
        <f t="shared" si="955"/>
        <v>#DIV/0!</v>
      </c>
      <c r="FB1804" s="192" t="e">
        <f t="shared" si="956"/>
        <v>#DIV/0!</v>
      </c>
      <c r="FC1804" s="192" t="e">
        <f t="shared" si="957"/>
        <v>#DIV/0!</v>
      </c>
      <c r="FD1804" s="192" t="e">
        <f t="shared" si="958"/>
        <v>#DIV/0!</v>
      </c>
      <c r="FE1804" s="193" t="e">
        <f t="shared" si="959"/>
        <v>#DIV/0!</v>
      </c>
      <c r="FF1804" s="194" t="e">
        <f t="shared" si="960"/>
        <v>#DIV/0!</v>
      </c>
    </row>
    <row r="1805" spans="134:162" ht="18" customHeight="1">
      <c r="ED1805" s="135" t="s">
        <v>2517</v>
      </c>
      <c r="EZ1805" s="192" t="e">
        <f t="shared" si="954"/>
        <v>#DIV/0!</v>
      </c>
      <c r="FA1805" s="192" t="e">
        <f t="shared" si="955"/>
        <v>#DIV/0!</v>
      </c>
      <c r="FB1805" s="192" t="e">
        <f t="shared" si="956"/>
        <v>#DIV/0!</v>
      </c>
      <c r="FC1805" s="192" t="e">
        <f t="shared" si="957"/>
        <v>#DIV/0!</v>
      </c>
      <c r="FD1805" s="192" t="e">
        <f t="shared" si="958"/>
        <v>#DIV/0!</v>
      </c>
      <c r="FE1805" s="193" t="e">
        <f t="shared" si="959"/>
        <v>#DIV/0!</v>
      </c>
      <c r="FF1805" s="194" t="e">
        <f t="shared" si="960"/>
        <v>#DIV/0!</v>
      </c>
    </row>
    <row r="1806" spans="134:162" ht="18" customHeight="1">
      <c r="ED1806" s="135" t="s">
        <v>2517</v>
      </c>
      <c r="EZ1806" s="192" t="e">
        <f t="shared" si="954"/>
        <v>#DIV/0!</v>
      </c>
      <c r="FA1806" s="192" t="e">
        <f t="shared" si="955"/>
        <v>#DIV/0!</v>
      </c>
      <c r="FB1806" s="192" t="e">
        <f t="shared" si="956"/>
        <v>#DIV/0!</v>
      </c>
      <c r="FC1806" s="192" t="e">
        <f t="shared" si="957"/>
        <v>#DIV/0!</v>
      </c>
      <c r="FD1806" s="192" t="e">
        <f t="shared" si="958"/>
        <v>#DIV/0!</v>
      </c>
      <c r="FE1806" s="193" t="e">
        <f t="shared" si="959"/>
        <v>#DIV/0!</v>
      </c>
      <c r="FF1806" s="194" t="e">
        <f t="shared" si="960"/>
        <v>#DIV/0!</v>
      </c>
    </row>
    <row r="1807" spans="134:162" ht="18" customHeight="1">
      <c r="ED1807" s="135" t="s">
        <v>2517</v>
      </c>
      <c r="EZ1807" s="192" t="e">
        <f t="shared" si="954"/>
        <v>#DIV/0!</v>
      </c>
      <c r="FA1807" s="192" t="e">
        <f t="shared" si="955"/>
        <v>#DIV/0!</v>
      </c>
      <c r="FB1807" s="192" t="e">
        <f t="shared" si="956"/>
        <v>#DIV/0!</v>
      </c>
      <c r="FC1807" s="192" t="e">
        <f t="shared" si="957"/>
        <v>#DIV/0!</v>
      </c>
      <c r="FD1807" s="192" t="e">
        <f t="shared" si="958"/>
        <v>#DIV/0!</v>
      </c>
      <c r="FE1807" s="193" t="e">
        <f t="shared" si="959"/>
        <v>#DIV/0!</v>
      </c>
      <c r="FF1807" s="194" t="e">
        <f t="shared" si="960"/>
        <v>#DIV/0!</v>
      </c>
    </row>
    <row r="1808" spans="134:162" ht="18" customHeight="1">
      <c r="ED1808" s="135" t="s">
        <v>2517</v>
      </c>
      <c r="EZ1808" s="192" t="e">
        <f t="shared" si="954"/>
        <v>#DIV/0!</v>
      </c>
      <c r="FA1808" s="192" t="e">
        <f t="shared" si="955"/>
        <v>#DIV/0!</v>
      </c>
      <c r="FB1808" s="192" t="e">
        <f t="shared" si="956"/>
        <v>#DIV/0!</v>
      </c>
      <c r="FC1808" s="192" t="e">
        <f t="shared" si="957"/>
        <v>#DIV/0!</v>
      </c>
      <c r="FD1808" s="192" t="e">
        <f t="shared" si="958"/>
        <v>#DIV/0!</v>
      </c>
      <c r="FE1808" s="193" t="e">
        <f t="shared" si="959"/>
        <v>#DIV/0!</v>
      </c>
      <c r="FF1808" s="194" t="e">
        <f t="shared" si="960"/>
        <v>#DIV/0!</v>
      </c>
    </row>
    <row r="1809" spans="134:162" ht="18" customHeight="1">
      <c r="ED1809" s="135" t="s">
        <v>2517</v>
      </c>
      <c r="EZ1809" s="192" t="e">
        <f t="shared" si="954"/>
        <v>#DIV/0!</v>
      </c>
      <c r="FA1809" s="192" t="e">
        <f t="shared" si="955"/>
        <v>#DIV/0!</v>
      </c>
      <c r="FB1809" s="192" t="e">
        <f t="shared" si="956"/>
        <v>#DIV/0!</v>
      </c>
      <c r="FC1809" s="192" t="e">
        <f t="shared" si="957"/>
        <v>#DIV/0!</v>
      </c>
      <c r="FD1809" s="192" t="e">
        <f t="shared" si="958"/>
        <v>#DIV/0!</v>
      </c>
      <c r="FE1809" s="193" t="e">
        <f t="shared" si="959"/>
        <v>#DIV/0!</v>
      </c>
      <c r="FF1809" s="194" t="e">
        <f t="shared" si="960"/>
        <v>#DIV/0!</v>
      </c>
    </row>
    <row r="1810" spans="134:162" ht="18" customHeight="1">
      <c r="ED1810" s="135" t="s">
        <v>2517</v>
      </c>
      <c r="EZ1810" s="192" t="e">
        <f t="shared" si="954"/>
        <v>#DIV/0!</v>
      </c>
      <c r="FA1810" s="192" t="e">
        <f t="shared" si="955"/>
        <v>#DIV/0!</v>
      </c>
      <c r="FB1810" s="192" t="e">
        <f t="shared" si="956"/>
        <v>#DIV/0!</v>
      </c>
      <c r="FC1810" s="192" t="e">
        <f t="shared" si="957"/>
        <v>#DIV/0!</v>
      </c>
      <c r="FD1810" s="192" t="e">
        <f t="shared" si="958"/>
        <v>#DIV/0!</v>
      </c>
      <c r="FE1810" s="193" t="e">
        <f t="shared" si="959"/>
        <v>#DIV/0!</v>
      </c>
      <c r="FF1810" s="194" t="e">
        <f t="shared" si="960"/>
        <v>#DIV/0!</v>
      </c>
    </row>
    <row r="1811" spans="134:162" ht="18" customHeight="1">
      <c r="ED1811" s="135" t="s">
        <v>2517</v>
      </c>
      <c r="EZ1811" s="192" t="e">
        <f t="shared" si="954"/>
        <v>#DIV/0!</v>
      </c>
      <c r="FA1811" s="192" t="e">
        <f t="shared" si="955"/>
        <v>#DIV/0!</v>
      </c>
      <c r="FB1811" s="192" t="e">
        <f t="shared" si="956"/>
        <v>#DIV/0!</v>
      </c>
      <c r="FC1811" s="192" t="e">
        <f t="shared" si="957"/>
        <v>#DIV/0!</v>
      </c>
      <c r="FD1811" s="192" t="e">
        <f t="shared" si="958"/>
        <v>#DIV/0!</v>
      </c>
      <c r="FE1811" s="193" t="e">
        <f t="shared" si="959"/>
        <v>#DIV/0!</v>
      </c>
      <c r="FF1811" s="194" t="e">
        <f t="shared" si="960"/>
        <v>#DIV/0!</v>
      </c>
    </row>
    <row r="1812" spans="134:162" ht="18" customHeight="1">
      <c r="ED1812" s="135" t="s">
        <v>2517</v>
      </c>
      <c r="EZ1812" s="192" t="e">
        <f t="shared" si="954"/>
        <v>#DIV/0!</v>
      </c>
      <c r="FA1812" s="192" t="e">
        <f t="shared" si="955"/>
        <v>#DIV/0!</v>
      </c>
      <c r="FB1812" s="192" t="e">
        <f t="shared" si="956"/>
        <v>#DIV/0!</v>
      </c>
      <c r="FC1812" s="192" t="e">
        <f t="shared" si="957"/>
        <v>#DIV/0!</v>
      </c>
      <c r="FD1812" s="192" t="e">
        <f t="shared" si="958"/>
        <v>#DIV/0!</v>
      </c>
      <c r="FE1812" s="193" t="e">
        <f t="shared" si="959"/>
        <v>#DIV/0!</v>
      </c>
      <c r="FF1812" s="194" t="e">
        <f t="shared" si="960"/>
        <v>#DIV/0!</v>
      </c>
    </row>
    <row r="1813" spans="134:162" ht="18" customHeight="1">
      <c r="ED1813" s="135" t="s">
        <v>2517</v>
      </c>
      <c r="EZ1813" s="192" t="e">
        <f t="shared" si="954"/>
        <v>#DIV/0!</v>
      </c>
      <c r="FA1813" s="192" t="e">
        <f t="shared" si="955"/>
        <v>#DIV/0!</v>
      </c>
      <c r="FB1813" s="192" t="e">
        <f t="shared" si="956"/>
        <v>#DIV/0!</v>
      </c>
      <c r="FC1813" s="192" t="e">
        <f t="shared" si="957"/>
        <v>#DIV/0!</v>
      </c>
      <c r="FD1813" s="192" t="e">
        <f t="shared" si="958"/>
        <v>#DIV/0!</v>
      </c>
      <c r="FE1813" s="193" t="e">
        <f t="shared" si="959"/>
        <v>#DIV/0!</v>
      </c>
      <c r="FF1813" s="194" t="e">
        <f t="shared" si="960"/>
        <v>#DIV/0!</v>
      </c>
    </row>
    <row r="1814" spans="134:162" ht="18" customHeight="1">
      <c r="ED1814" s="135" t="s">
        <v>2517</v>
      </c>
      <c r="EZ1814" s="192" t="e">
        <f t="shared" si="954"/>
        <v>#DIV/0!</v>
      </c>
      <c r="FA1814" s="192" t="e">
        <f t="shared" si="955"/>
        <v>#DIV/0!</v>
      </c>
      <c r="FB1814" s="192" t="e">
        <f t="shared" si="956"/>
        <v>#DIV/0!</v>
      </c>
      <c r="FC1814" s="192" t="e">
        <f t="shared" si="957"/>
        <v>#DIV/0!</v>
      </c>
      <c r="FD1814" s="192" t="e">
        <f t="shared" si="958"/>
        <v>#DIV/0!</v>
      </c>
      <c r="FE1814" s="193" t="e">
        <f t="shared" si="959"/>
        <v>#DIV/0!</v>
      </c>
      <c r="FF1814" s="194" t="e">
        <f t="shared" si="960"/>
        <v>#DIV/0!</v>
      </c>
    </row>
    <row r="1815" spans="134:162" ht="18" customHeight="1">
      <c r="ED1815" s="135" t="s">
        <v>2517</v>
      </c>
      <c r="EZ1815" s="192" t="e">
        <f t="shared" si="954"/>
        <v>#DIV/0!</v>
      </c>
      <c r="FA1815" s="192" t="e">
        <f t="shared" si="955"/>
        <v>#DIV/0!</v>
      </c>
      <c r="FB1815" s="192" t="e">
        <f t="shared" si="956"/>
        <v>#DIV/0!</v>
      </c>
      <c r="FC1815" s="192" t="e">
        <f t="shared" si="957"/>
        <v>#DIV/0!</v>
      </c>
      <c r="FD1815" s="192" t="e">
        <f t="shared" si="958"/>
        <v>#DIV/0!</v>
      </c>
      <c r="FE1815" s="193" t="e">
        <f t="shared" si="959"/>
        <v>#DIV/0!</v>
      </c>
      <c r="FF1815" s="194" t="e">
        <f t="shared" si="960"/>
        <v>#DIV/0!</v>
      </c>
    </row>
    <row r="1816" spans="134:162" ht="18" customHeight="1">
      <c r="ED1816" s="135" t="s">
        <v>2517</v>
      </c>
      <c r="EZ1816" s="192" t="e">
        <f t="shared" si="954"/>
        <v>#DIV/0!</v>
      </c>
      <c r="FA1816" s="192" t="e">
        <f t="shared" si="955"/>
        <v>#DIV/0!</v>
      </c>
      <c r="FB1816" s="192" t="e">
        <f t="shared" si="956"/>
        <v>#DIV/0!</v>
      </c>
      <c r="FC1816" s="192" t="e">
        <f t="shared" si="957"/>
        <v>#DIV/0!</v>
      </c>
      <c r="FD1816" s="192" t="e">
        <f t="shared" si="958"/>
        <v>#DIV/0!</v>
      </c>
      <c r="FE1816" s="193" t="e">
        <f t="shared" si="959"/>
        <v>#DIV/0!</v>
      </c>
      <c r="FF1816" s="194" t="e">
        <f t="shared" si="960"/>
        <v>#DIV/0!</v>
      </c>
    </row>
    <row r="1817" spans="134:162" ht="18" customHeight="1">
      <c r="ED1817" s="135" t="s">
        <v>2517</v>
      </c>
      <c r="EZ1817" s="192" t="e">
        <f t="shared" si="954"/>
        <v>#DIV/0!</v>
      </c>
      <c r="FA1817" s="192" t="e">
        <f t="shared" si="955"/>
        <v>#DIV/0!</v>
      </c>
      <c r="FB1817" s="192" t="e">
        <f t="shared" si="956"/>
        <v>#DIV/0!</v>
      </c>
      <c r="FC1817" s="192" t="e">
        <f t="shared" si="957"/>
        <v>#DIV/0!</v>
      </c>
      <c r="FD1817" s="192" t="e">
        <f t="shared" si="958"/>
        <v>#DIV/0!</v>
      </c>
      <c r="FE1817" s="193" t="e">
        <f t="shared" si="959"/>
        <v>#DIV/0!</v>
      </c>
      <c r="FF1817" s="194" t="e">
        <f t="shared" si="960"/>
        <v>#DIV/0!</v>
      </c>
    </row>
    <row r="1818" spans="134:162" ht="18" customHeight="1">
      <c r="ED1818" s="135" t="s">
        <v>2517</v>
      </c>
      <c r="EZ1818" s="192" t="e">
        <f t="shared" si="954"/>
        <v>#DIV/0!</v>
      </c>
      <c r="FA1818" s="192" t="e">
        <f t="shared" si="955"/>
        <v>#DIV/0!</v>
      </c>
      <c r="FB1818" s="192" t="e">
        <f t="shared" si="956"/>
        <v>#DIV/0!</v>
      </c>
      <c r="FC1818" s="192" t="e">
        <f t="shared" si="957"/>
        <v>#DIV/0!</v>
      </c>
      <c r="FD1818" s="192" t="e">
        <f t="shared" si="958"/>
        <v>#DIV/0!</v>
      </c>
      <c r="FE1818" s="193" t="e">
        <f t="shared" si="959"/>
        <v>#DIV/0!</v>
      </c>
      <c r="FF1818" s="194" t="e">
        <f t="shared" si="960"/>
        <v>#DIV/0!</v>
      </c>
    </row>
    <row r="1819" spans="134:162" ht="18" customHeight="1">
      <c r="ED1819" s="135" t="s">
        <v>2517</v>
      </c>
      <c r="EZ1819" s="192" t="e">
        <f t="shared" si="954"/>
        <v>#DIV/0!</v>
      </c>
      <c r="FA1819" s="192" t="e">
        <f t="shared" si="955"/>
        <v>#DIV/0!</v>
      </c>
      <c r="FB1819" s="192" t="e">
        <f t="shared" si="956"/>
        <v>#DIV/0!</v>
      </c>
      <c r="FC1819" s="192" t="e">
        <f t="shared" si="957"/>
        <v>#DIV/0!</v>
      </c>
      <c r="FD1819" s="192" t="e">
        <f t="shared" si="958"/>
        <v>#DIV/0!</v>
      </c>
      <c r="FE1819" s="193" t="e">
        <f t="shared" si="959"/>
        <v>#DIV/0!</v>
      </c>
      <c r="FF1819" s="194" t="e">
        <f t="shared" si="960"/>
        <v>#DIV/0!</v>
      </c>
    </row>
    <row r="1820" spans="134:162" ht="18" customHeight="1">
      <c r="ED1820" s="135" t="s">
        <v>2517</v>
      </c>
      <c r="EZ1820" s="192" t="e">
        <f t="shared" si="954"/>
        <v>#DIV/0!</v>
      </c>
      <c r="FA1820" s="192" t="e">
        <f t="shared" si="955"/>
        <v>#DIV/0!</v>
      </c>
      <c r="FB1820" s="192" t="e">
        <f t="shared" si="956"/>
        <v>#DIV/0!</v>
      </c>
      <c r="FC1820" s="192" t="e">
        <f t="shared" si="957"/>
        <v>#DIV/0!</v>
      </c>
      <c r="FD1820" s="192" t="e">
        <f t="shared" si="958"/>
        <v>#DIV/0!</v>
      </c>
      <c r="FE1820" s="193" t="e">
        <f t="shared" si="959"/>
        <v>#DIV/0!</v>
      </c>
      <c r="FF1820" s="194" t="e">
        <f t="shared" si="960"/>
        <v>#DIV/0!</v>
      </c>
    </row>
    <row r="1821" spans="134:162" ht="18" customHeight="1">
      <c r="ED1821" s="135" t="s">
        <v>2517</v>
      </c>
      <c r="EZ1821" s="192" t="e">
        <f t="shared" si="954"/>
        <v>#DIV/0!</v>
      </c>
      <c r="FA1821" s="192" t="e">
        <f t="shared" si="955"/>
        <v>#DIV/0!</v>
      </c>
      <c r="FB1821" s="192" t="e">
        <f t="shared" si="956"/>
        <v>#DIV/0!</v>
      </c>
      <c r="FC1821" s="192" t="e">
        <f t="shared" si="957"/>
        <v>#DIV/0!</v>
      </c>
      <c r="FD1821" s="192" t="e">
        <f t="shared" si="958"/>
        <v>#DIV/0!</v>
      </c>
      <c r="FE1821" s="193" t="e">
        <f t="shared" si="959"/>
        <v>#DIV/0!</v>
      </c>
      <c r="FF1821" s="194" t="e">
        <f t="shared" si="960"/>
        <v>#DIV/0!</v>
      </c>
    </row>
    <row r="1822" spans="134:162" ht="18" customHeight="1">
      <c r="ED1822" s="135" t="s">
        <v>2517</v>
      </c>
      <c r="EZ1822" s="192" t="e">
        <f t="shared" si="954"/>
        <v>#DIV/0!</v>
      </c>
      <c r="FA1822" s="192" t="e">
        <f t="shared" si="955"/>
        <v>#DIV/0!</v>
      </c>
      <c r="FB1822" s="192" t="e">
        <f t="shared" si="956"/>
        <v>#DIV/0!</v>
      </c>
      <c r="FC1822" s="192" t="e">
        <f t="shared" si="957"/>
        <v>#DIV/0!</v>
      </c>
      <c r="FD1822" s="192" t="e">
        <f t="shared" si="958"/>
        <v>#DIV/0!</v>
      </c>
      <c r="FE1822" s="193" t="e">
        <f t="shared" si="959"/>
        <v>#DIV/0!</v>
      </c>
      <c r="FF1822" s="194" t="e">
        <f t="shared" si="960"/>
        <v>#DIV/0!</v>
      </c>
    </row>
    <row r="1823" spans="134:162" ht="18" customHeight="1">
      <c r="ED1823" s="135" t="s">
        <v>2517</v>
      </c>
      <c r="EZ1823" s="192" t="e">
        <f t="shared" si="954"/>
        <v>#DIV/0!</v>
      </c>
      <c r="FA1823" s="192" t="e">
        <f t="shared" si="955"/>
        <v>#DIV/0!</v>
      </c>
      <c r="FB1823" s="192" t="e">
        <f t="shared" si="956"/>
        <v>#DIV/0!</v>
      </c>
      <c r="FC1823" s="192" t="e">
        <f t="shared" si="957"/>
        <v>#DIV/0!</v>
      </c>
      <c r="FD1823" s="192" t="e">
        <f t="shared" si="958"/>
        <v>#DIV/0!</v>
      </c>
      <c r="FE1823" s="193" t="e">
        <f t="shared" si="959"/>
        <v>#DIV/0!</v>
      </c>
      <c r="FF1823" s="194" t="e">
        <f t="shared" si="960"/>
        <v>#DIV/0!</v>
      </c>
    </row>
    <row r="1824" spans="134:162" ht="18" customHeight="1">
      <c r="ED1824" s="135" t="s">
        <v>2517</v>
      </c>
      <c r="EZ1824" s="192" t="e">
        <f t="shared" si="954"/>
        <v>#DIV/0!</v>
      </c>
      <c r="FA1824" s="192" t="e">
        <f t="shared" si="955"/>
        <v>#DIV/0!</v>
      </c>
      <c r="FB1824" s="192" t="e">
        <f t="shared" si="956"/>
        <v>#DIV/0!</v>
      </c>
      <c r="FC1824" s="192" t="e">
        <f t="shared" si="957"/>
        <v>#DIV/0!</v>
      </c>
      <c r="FD1824" s="192" t="e">
        <f t="shared" si="958"/>
        <v>#DIV/0!</v>
      </c>
      <c r="FE1824" s="193" t="e">
        <f t="shared" si="959"/>
        <v>#DIV/0!</v>
      </c>
      <c r="FF1824" s="194" t="e">
        <f t="shared" si="960"/>
        <v>#DIV/0!</v>
      </c>
    </row>
    <row r="1825" spans="134:162" ht="18" customHeight="1">
      <c r="ED1825" s="135" t="s">
        <v>2517</v>
      </c>
      <c r="EZ1825" s="192" t="e">
        <f t="shared" si="954"/>
        <v>#DIV/0!</v>
      </c>
      <c r="FA1825" s="192" t="e">
        <f t="shared" si="955"/>
        <v>#DIV/0!</v>
      </c>
      <c r="FB1825" s="192" t="e">
        <f t="shared" si="956"/>
        <v>#DIV/0!</v>
      </c>
      <c r="FC1825" s="192" t="e">
        <f t="shared" si="957"/>
        <v>#DIV/0!</v>
      </c>
      <c r="FD1825" s="192" t="e">
        <f t="shared" si="958"/>
        <v>#DIV/0!</v>
      </c>
      <c r="FE1825" s="193" t="e">
        <f t="shared" si="959"/>
        <v>#DIV/0!</v>
      </c>
      <c r="FF1825" s="194" t="e">
        <f t="shared" si="960"/>
        <v>#DIV/0!</v>
      </c>
    </row>
    <row r="1826" spans="134:162" ht="18" customHeight="1">
      <c r="ED1826" s="135" t="s">
        <v>2517</v>
      </c>
      <c r="EZ1826" s="192" t="e">
        <f t="shared" si="954"/>
        <v>#DIV/0!</v>
      </c>
      <c r="FA1826" s="192" t="e">
        <f t="shared" si="955"/>
        <v>#DIV/0!</v>
      </c>
      <c r="FB1826" s="192" t="e">
        <f t="shared" si="956"/>
        <v>#DIV/0!</v>
      </c>
      <c r="FC1826" s="192" t="e">
        <f t="shared" si="957"/>
        <v>#DIV/0!</v>
      </c>
      <c r="FD1826" s="192" t="e">
        <f t="shared" si="958"/>
        <v>#DIV/0!</v>
      </c>
      <c r="FE1826" s="193" t="e">
        <f t="shared" si="959"/>
        <v>#DIV/0!</v>
      </c>
      <c r="FF1826" s="194" t="e">
        <f t="shared" si="960"/>
        <v>#DIV/0!</v>
      </c>
    </row>
    <row r="1827" spans="134:162" ht="18" customHeight="1">
      <c r="ED1827" s="135" t="s">
        <v>2517</v>
      </c>
      <c r="EZ1827" s="192" t="e">
        <f t="shared" si="954"/>
        <v>#DIV/0!</v>
      </c>
      <c r="FA1827" s="192" t="e">
        <f t="shared" si="955"/>
        <v>#DIV/0!</v>
      </c>
      <c r="FB1827" s="192" t="e">
        <f t="shared" si="956"/>
        <v>#DIV/0!</v>
      </c>
      <c r="FC1827" s="192" t="e">
        <f t="shared" si="957"/>
        <v>#DIV/0!</v>
      </c>
      <c r="FD1827" s="192" t="e">
        <f t="shared" si="958"/>
        <v>#DIV/0!</v>
      </c>
      <c r="FE1827" s="193" t="e">
        <f t="shared" si="959"/>
        <v>#DIV/0!</v>
      </c>
      <c r="FF1827" s="194" t="e">
        <f t="shared" si="960"/>
        <v>#DIV/0!</v>
      </c>
    </row>
    <row r="1828" spans="134:162" ht="18" customHeight="1">
      <c r="ED1828" s="135" t="s">
        <v>2517</v>
      </c>
      <c r="EZ1828" s="192" t="e">
        <f t="shared" si="954"/>
        <v>#DIV/0!</v>
      </c>
      <c r="FA1828" s="192" t="e">
        <f t="shared" si="955"/>
        <v>#DIV/0!</v>
      </c>
      <c r="FB1828" s="192" t="e">
        <f t="shared" si="956"/>
        <v>#DIV/0!</v>
      </c>
      <c r="FC1828" s="192" t="e">
        <f t="shared" si="957"/>
        <v>#DIV/0!</v>
      </c>
      <c r="FD1828" s="192" t="e">
        <f t="shared" si="958"/>
        <v>#DIV/0!</v>
      </c>
      <c r="FE1828" s="193" t="e">
        <f t="shared" si="959"/>
        <v>#DIV/0!</v>
      </c>
      <c r="FF1828" s="194" t="e">
        <f t="shared" si="960"/>
        <v>#DIV/0!</v>
      </c>
    </row>
    <row r="1829" spans="134:162" ht="18" customHeight="1">
      <c r="ED1829" s="135" t="s">
        <v>2517</v>
      </c>
      <c r="EZ1829" s="192" t="e">
        <f t="shared" si="954"/>
        <v>#DIV/0!</v>
      </c>
      <c r="FA1829" s="192" t="e">
        <f t="shared" si="955"/>
        <v>#DIV/0!</v>
      </c>
      <c r="FB1829" s="192" t="e">
        <f t="shared" si="956"/>
        <v>#DIV/0!</v>
      </c>
      <c r="FC1829" s="192" t="e">
        <f t="shared" si="957"/>
        <v>#DIV/0!</v>
      </c>
      <c r="FD1829" s="192" t="e">
        <f t="shared" si="958"/>
        <v>#DIV/0!</v>
      </c>
      <c r="FE1829" s="193" t="e">
        <f t="shared" si="959"/>
        <v>#DIV/0!</v>
      </c>
      <c r="FF1829" s="194" t="e">
        <f t="shared" si="960"/>
        <v>#DIV/0!</v>
      </c>
    </row>
    <row r="1830" spans="134:162" ht="18" customHeight="1">
      <c r="ED1830" s="135" t="s">
        <v>2517</v>
      </c>
      <c r="EZ1830" s="192" t="e">
        <f t="shared" si="954"/>
        <v>#DIV/0!</v>
      </c>
      <c r="FA1830" s="192" t="e">
        <f t="shared" si="955"/>
        <v>#DIV/0!</v>
      </c>
      <c r="FB1830" s="192" t="e">
        <f t="shared" si="956"/>
        <v>#DIV/0!</v>
      </c>
      <c r="FC1830" s="192" t="e">
        <f t="shared" si="957"/>
        <v>#DIV/0!</v>
      </c>
      <c r="FD1830" s="192" t="e">
        <f t="shared" si="958"/>
        <v>#DIV/0!</v>
      </c>
      <c r="FE1830" s="193" t="e">
        <f t="shared" si="959"/>
        <v>#DIV/0!</v>
      </c>
      <c r="FF1830" s="194" t="e">
        <f t="shared" si="960"/>
        <v>#DIV/0!</v>
      </c>
    </row>
    <row r="1831" spans="134:162" ht="18" customHeight="1">
      <c r="ED1831" s="135" t="s">
        <v>2517</v>
      </c>
      <c r="EZ1831" s="192" t="e">
        <f t="shared" si="954"/>
        <v>#DIV/0!</v>
      </c>
      <c r="FA1831" s="192" t="e">
        <f t="shared" si="955"/>
        <v>#DIV/0!</v>
      </c>
      <c r="FB1831" s="192" t="e">
        <f t="shared" si="956"/>
        <v>#DIV/0!</v>
      </c>
      <c r="FC1831" s="192" t="e">
        <f t="shared" si="957"/>
        <v>#DIV/0!</v>
      </c>
      <c r="FD1831" s="192" t="e">
        <f t="shared" si="958"/>
        <v>#DIV/0!</v>
      </c>
      <c r="FE1831" s="193" t="e">
        <f t="shared" si="959"/>
        <v>#DIV/0!</v>
      </c>
      <c r="FF1831" s="194" t="e">
        <f t="shared" si="960"/>
        <v>#DIV/0!</v>
      </c>
    </row>
    <row r="1832" spans="134:162" ht="18" customHeight="1">
      <c r="ED1832" s="135" t="s">
        <v>2517</v>
      </c>
      <c r="EZ1832" s="192" t="e">
        <f t="shared" si="954"/>
        <v>#DIV/0!</v>
      </c>
      <c r="FA1832" s="192" t="e">
        <f t="shared" si="955"/>
        <v>#DIV/0!</v>
      </c>
      <c r="FB1832" s="192" t="e">
        <f t="shared" si="956"/>
        <v>#DIV/0!</v>
      </c>
      <c r="FC1832" s="192" t="e">
        <f t="shared" si="957"/>
        <v>#DIV/0!</v>
      </c>
      <c r="FD1832" s="192" t="e">
        <f t="shared" si="958"/>
        <v>#DIV/0!</v>
      </c>
      <c r="FE1832" s="193" t="e">
        <f t="shared" si="959"/>
        <v>#DIV/0!</v>
      </c>
      <c r="FF1832" s="194" t="e">
        <f t="shared" si="960"/>
        <v>#DIV/0!</v>
      </c>
    </row>
    <row r="1833" spans="134:162" ht="18" customHeight="1">
      <c r="ED1833" s="135" t="s">
        <v>2517</v>
      </c>
      <c r="EZ1833" s="192" t="e">
        <f t="shared" si="954"/>
        <v>#DIV/0!</v>
      </c>
      <c r="FA1833" s="192" t="e">
        <f t="shared" si="955"/>
        <v>#DIV/0!</v>
      </c>
      <c r="FB1833" s="192" t="e">
        <f t="shared" si="956"/>
        <v>#DIV/0!</v>
      </c>
      <c r="FC1833" s="192" t="e">
        <f t="shared" si="957"/>
        <v>#DIV/0!</v>
      </c>
      <c r="FD1833" s="192" t="e">
        <f t="shared" si="958"/>
        <v>#DIV/0!</v>
      </c>
      <c r="FE1833" s="193" t="e">
        <f t="shared" si="959"/>
        <v>#DIV/0!</v>
      </c>
      <c r="FF1833" s="194" t="e">
        <f t="shared" si="960"/>
        <v>#DIV/0!</v>
      </c>
    </row>
    <row r="1834" spans="134:162" ht="18" customHeight="1">
      <c r="ED1834" s="135" t="s">
        <v>2517</v>
      </c>
      <c r="EZ1834" s="192" t="e">
        <f t="shared" si="954"/>
        <v>#DIV/0!</v>
      </c>
      <c r="FA1834" s="192" t="e">
        <f t="shared" si="955"/>
        <v>#DIV/0!</v>
      </c>
      <c r="FB1834" s="192" t="e">
        <f t="shared" si="956"/>
        <v>#DIV/0!</v>
      </c>
      <c r="FC1834" s="192" t="e">
        <f t="shared" si="957"/>
        <v>#DIV/0!</v>
      </c>
      <c r="FD1834" s="192" t="e">
        <f t="shared" si="958"/>
        <v>#DIV/0!</v>
      </c>
      <c r="FE1834" s="193" t="e">
        <f t="shared" si="959"/>
        <v>#DIV/0!</v>
      </c>
      <c r="FF1834" s="194" t="e">
        <f t="shared" si="960"/>
        <v>#DIV/0!</v>
      </c>
    </row>
    <row r="1835" spans="134:162" ht="18" customHeight="1">
      <c r="ED1835" s="135" t="s">
        <v>2517</v>
      </c>
      <c r="EZ1835" s="192" t="e">
        <f t="shared" si="954"/>
        <v>#DIV/0!</v>
      </c>
      <c r="FA1835" s="192" t="e">
        <f t="shared" si="955"/>
        <v>#DIV/0!</v>
      </c>
      <c r="FB1835" s="192" t="e">
        <f t="shared" si="956"/>
        <v>#DIV/0!</v>
      </c>
      <c r="FC1835" s="192" t="e">
        <f t="shared" si="957"/>
        <v>#DIV/0!</v>
      </c>
      <c r="FD1835" s="192" t="e">
        <f t="shared" si="958"/>
        <v>#DIV/0!</v>
      </c>
      <c r="FE1835" s="193" t="e">
        <f t="shared" si="959"/>
        <v>#DIV/0!</v>
      </c>
      <c r="FF1835" s="194" t="e">
        <f t="shared" si="960"/>
        <v>#DIV/0!</v>
      </c>
    </row>
    <row r="1836" spans="134:162" ht="18" customHeight="1">
      <c r="ED1836" s="135" t="s">
        <v>2517</v>
      </c>
      <c r="EZ1836" s="192" t="e">
        <f t="shared" si="954"/>
        <v>#DIV/0!</v>
      </c>
      <c r="FA1836" s="192" t="e">
        <f t="shared" si="955"/>
        <v>#DIV/0!</v>
      </c>
      <c r="FB1836" s="192" t="e">
        <f t="shared" si="956"/>
        <v>#DIV/0!</v>
      </c>
      <c r="FC1836" s="192" t="e">
        <f t="shared" si="957"/>
        <v>#DIV/0!</v>
      </c>
      <c r="FD1836" s="192" t="e">
        <f t="shared" si="958"/>
        <v>#DIV/0!</v>
      </c>
      <c r="FE1836" s="193" t="e">
        <f t="shared" si="959"/>
        <v>#DIV/0!</v>
      </c>
      <c r="FF1836" s="194" t="e">
        <f t="shared" si="960"/>
        <v>#DIV/0!</v>
      </c>
    </row>
    <row r="1837" spans="134:162" ht="18" customHeight="1">
      <c r="ED1837" s="135" t="s">
        <v>2517</v>
      </c>
      <c r="EZ1837" s="192" t="e">
        <f t="shared" si="954"/>
        <v>#DIV/0!</v>
      </c>
      <c r="FA1837" s="192" t="e">
        <f t="shared" si="955"/>
        <v>#DIV/0!</v>
      </c>
      <c r="FB1837" s="192" t="e">
        <f t="shared" si="956"/>
        <v>#DIV/0!</v>
      </c>
      <c r="FC1837" s="192" t="e">
        <f t="shared" si="957"/>
        <v>#DIV/0!</v>
      </c>
      <c r="FD1837" s="192" t="e">
        <f t="shared" si="958"/>
        <v>#DIV/0!</v>
      </c>
      <c r="FE1837" s="193" t="e">
        <f t="shared" si="959"/>
        <v>#DIV/0!</v>
      </c>
      <c r="FF1837" s="194" t="e">
        <f t="shared" si="960"/>
        <v>#DIV/0!</v>
      </c>
    </row>
    <row r="1838" spans="134:162" ht="18" customHeight="1">
      <c r="ED1838" s="135" t="s">
        <v>2517</v>
      </c>
      <c r="EZ1838" s="192" t="e">
        <f t="shared" si="954"/>
        <v>#DIV/0!</v>
      </c>
      <c r="FA1838" s="192" t="e">
        <f t="shared" si="955"/>
        <v>#DIV/0!</v>
      </c>
      <c r="FB1838" s="192" t="e">
        <f t="shared" si="956"/>
        <v>#DIV/0!</v>
      </c>
      <c r="FC1838" s="192" t="e">
        <f t="shared" si="957"/>
        <v>#DIV/0!</v>
      </c>
      <c r="FD1838" s="192" t="e">
        <f t="shared" si="958"/>
        <v>#DIV/0!</v>
      </c>
      <c r="FE1838" s="193" t="e">
        <f t="shared" si="959"/>
        <v>#DIV/0!</v>
      </c>
      <c r="FF1838" s="194" t="e">
        <f t="shared" si="960"/>
        <v>#DIV/0!</v>
      </c>
    </row>
    <row r="1839" spans="134:162" ht="18" customHeight="1">
      <c r="ED1839" s="135" t="s">
        <v>2517</v>
      </c>
      <c r="EZ1839" s="192" t="e">
        <f t="shared" si="954"/>
        <v>#DIV/0!</v>
      </c>
      <c r="FA1839" s="192" t="e">
        <f t="shared" si="955"/>
        <v>#DIV/0!</v>
      </c>
      <c r="FB1839" s="192" t="e">
        <f t="shared" si="956"/>
        <v>#DIV/0!</v>
      </c>
      <c r="FC1839" s="192" t="e">
        <f t="shared" si="957"/>
        <v>#DIV/0!</v>
      </c>
      <c r="FD1839" s="192" t="e">
        <f t="shared" si="958"/>
        <v>#DIV/0!</v>
      </c>
      <c r="FE1839" s="193" t="e">
        <f t="shared" si="959"/>
        <v>#DIV/0!</v>
      </c>
      <c r="FF1839" s="194" t="e">
        <f t="shared" si="960"/>
        <v>#DIV/0!</v>
      </c>
    </row>
    <row r="1840" spans="134:162" ht="18" customHeight="1">
      <c r="ED1840" s="135" t="s">
        <v>2517</v>
      </c>
      <c r="EZ1840" s="192" t="e">
        <f t="shared" si="954"/>
        <v>#DIV/0!</v>
      </c>
      <c r="FA1840" s="192" t="e">
        <f t="shared" si="955"/>
        <v>#DIV/0!</v>
      </c>
      <c r="FB1840" s="192" t="e">
        <f t="shared" si="956"/>
        <v>#DIV/0!</v>
      </c>
      <c r="FC1840" s="192" t="e">
        <f t="shared" si="957"/>
        <v>#DIV/0!</v>
      </c>
      <c r="FD1840" s="192" t="e">
        <f t="shared" si="958"/>
        <v>#DIV/0!</v>
      </c>
      <c r="FE1840" s="193" t="e">
        <f t="shared" si="959"/>
        <v>#DIV/0!</v>
      </c>
      <c r="FF1840" s="194" t="e">
        <f t="shared" si="960"/>
        <v>#DIV/0!</v>
      </c>
    </row>
    <row r="1841" spans="134:162" ht="18" customHeight="1">
      <c r="ED1841" s="135" t="s">
        <v>2517</v>
      </c>
      <c r="EZ1841" s="192" t="e">
        <f t="shared" si="954"/>
        <v>#DIV/0!</v>
      </c>
      <c r="FA1841" s="192" t="e">
        <f t="shared" si="955"/>
        <v>#DIV/0!</v>
      </c>
      <c r="FB1841" s="192" t="e">
        <f t="shared" si="956"/>
        <v>#DIV/0!</v>
      </c>
      <c r="FC1841" s="192" t="e">
        <f t="shared" si="957"/>
        <v>#DIV/0!</v>
      </c>
      <c r="FD1841" s="192" t="e">
        <f t="shared" si="958"/>
        <v>#DIV/0!</v>
      </c>
      <c r="FE1841" s="193" t="e">
        <f t="shared" si="959"/>
        <v>#DIV/0!</v>
      </c>
      <c r="FF1841" s="194" t="e">
        <f t="shared" si="960"/>
        <v>#DIV/0!</v>
      </c>
    </row>
    <row r="1842" spans="134:162" ht="18" customHeight="1">
      <c r="ED1842" s="135" t="s">
        <v>2517</v>
      </c>
      <c r="EZ1842" s="192" t="e">
        <f t="shared" si="954"/>
        <v>#DIV/0!</v>
      </c>
      <c r="FA1842" s="192" t="e">
        <f t="shared" si="955"/>
        <v>#DIV/0!</v>
      </c>
      <c r="FB1842" s="192" t="e">
        <f t="shared" si="956"/>
        <v>#DIV/0!</v>
      </c>
      <c r="FC1842" s="192" t="e">
        <f t="shared" si="957"/>
        <v>#DIV/0!</v>
      </c>
      <c r="FD1842" s="192" t="e">
        <f t="shared" si="958"/>
        <v>#DIV/0!</v>
      </c>
      <c r="FE1842" s="193" t="e">
        <f t="shared" si="959"/>
        <v>#DIV/0!</v>
      </c>
      <c r="FF1842" s="194" t="e">
        <f t="shared" si="960"/>
        <v>#DIV/0!</v>
      </c>
    </row>
    <row r="1843" spans="134:162" ht="18" customHeight="1">
      <c r="ED1843" s="135" t="s">
        <v>2517</v>
      </c>
      <c r="EZ1843" s="192" t="e">
        <f t="shared" si="954"/>
        <v>#DIV/0!</v>
      </c>
      <c r="FA1843" s="192" t="e">
        <f t="shared" si="955"/>
        <v>#DIV/0!</v>
      </c>
      <c r="FB1843" s="192" t="e">
        <f t="shared" si="956"/>
        <v>#DIV/0!</v>
      </c>
      <c r="FC1843" s="192" t="e">
        <f t="shared" si="957"/>
        <v>#DIV/0!</v>
      </c>
      <c r="FD1843" s="192" t="e">
        <f t="shared" si="958"/>
        <v>#DIV/0!</v>
      </c>
      <c r="FE1843" s="193" t="e">
        <f t="shared" si="959"/>
        <v>#DIV/0!</v>
      </c>
      <c r="FF1843" s="194" t="e">
        <f t="shared" si="960"/>
        <v>#DIV/0!</v>
      </c>
    </row>
    <row r="1844" spans="134:162" ht="18" customHeight="1">
      <c r="ED1844" s="135" t="s">
        <v>2517</v>
      </c>
      <c r="EZ1844" s="192" t="e">
        <f t="shared" si="954"/>
        <v>#DIV/0!</v>
      </c>
      <c r="FA1844" s="192" t="e">
        <f t="shared" si="955"/>
        <v>#DIV/0!</v>
      </c>
      <c r="FB1844" s="192" t="e">
        <f t="shared" si="956"/>
        <v>#DIV/0!</v>
      </c>
      <c r="FC1844" s="192" t="e">
        <f t="shared" si="957"/>
        <v>#DIV/0!</v>
      </c>
      <c r="FD1844" s="192" t="e">
        <f t="shared" si="958"/>
        <v>#DIV/0!</v>
      </c>
      <c r="FE1844" s="193" t="e">
        <f t="shared" si="959"/>
        <v>#DIV/0!</v>
      </c>
      <c r="FF1844" s="194" t="e">
        <f t="shared" si="960"/>
        <v>#DIV/0!</v>
      </c>
    </row>
    <row r="1845" spans="134:162" ht="18" customHeight="1">
      <c r="ED1845" s="135" t="s">
        <v>2517</v>
      </c>
      <c r="EZ1845" s="192" t="e">
        <f t="shared" si="954"/>
        <v>#DIV/0!</v>
      </c>
      <c r="FA1845" s="192" t="e">
        <f t="shared" si="955"/>
        <v>#DIV/0!</v>
      </c>
      <c r="FB1845" s="192" t="e">
        <f t="shared" si="956"/>
        <v>#DIV/0!</v>
      </c>
      <c r="FC1845" s="192" t="e">
        <f t="shared" si="957"/>
        <v>#DIV/0!</v>
      </c>
      <c r="FD1845" s="192" t="e">
        <f t="shared" si="958"/>
        <v>#DIV/0!</v>
      </c>
      <c r="FE1845" s="193" t="e">
        <f t="shared" si="959"/>
        <v>#DIV/0!</v>
      </c>
      <c r="FF1845" s="194" t="e">
        <f t="shared" si="960"/>
        <v>#DIV/0!</v>
      </c>
    </row>
    <row r="1846" spans="134:162" ht="18" customHeight="1">
      <c r="ED1846" s="135" t="s">
        <v>2517</v>
      </c>
      <c r="EZ1846" s="192" t="e">
        <f t="shared" si="954"/>
        <v>#DIV/0!</v>
      </c>
      <c r="FA1846" s="192" t="e">
        <f t="shared" si="955"/>
        <v>#DIV/0!</v>
      </c>
      <c r="FB1846" s="192" t="e">
        <f t="shared" si="956"/>
        <v>#DIV/0!</v>
      </c>
      <c r="FC1846" s="192" t="e">
        <f t="shared" si="957"/>
        <v>#DIV/0!</v>
      </c>
      <c r="FD1846" s="192" t="e">
        <f t="shared" si="958"/>
        <v>#DIV/0!</v>
      </c>
      <c r="FE1846" s="193" t="e">
        <f t="shared" si="959"/>
        <v>#DIV/0!</v>
      </c>
      <c r="FF1846" s="194" t="e">
        <f t="shared" si="960"/>
        <v>#DIV/0!</v>
      </c>
    </row>
    <row r="1847" spans="134:162" ht="18" customHeight="1">
      <c r="ED1847" s="135" t="s">
        <v>2517</v>
      </c>
      <c r="EZ1847" s="192" t="e">
        <f t="shared" si="954"/>
        <v>#DIV/0!</v>
      </c>
      <c r="FA1847" s="192" t="e">
        <f t="shared" si="955"/>
        <v>#DIV/0!</v>
      </c>
      <c r="FB1847" s="192" t="e">
        <f t="shared" si="956"/>
        <v>#DIV/0!</v>
      </c>
      <c r="FC1847" s="192" t="e">
        <f t="shared" si="957"/>
        <v>#DIV/0!</v>
      </c>
      <c r="FD1847" s="192" t="e">
        <f t="shared" si="958"/>
        <v>#DIV/0!</v>
      </c>
      <c r="FE1847" s="193" t="e">
        <f t="shared" si="959"/>
        <v>#DIV/0!</v>
      </c>
      <c r="FF1847" s="194" t="e">
        <f t="shared" si="960"/>
        <v>#DIV/0!</v>
      </c>
    </row>
    <row r="1848" spans="134:162" ht="18" customHeight="1">
      <c r="ED1848" s="135" t="s">
        <v>2517</v>
      </c>
      <c r="EZ1848" s="192" t="e">
        <f t="shared" si="954"/>
        <v>#DIV/0!</v>
      </c>
      <c r="FA1848" s="192" t="e">
        <f t="shared" si="955"/>
        <v>#DIV/0!</v>
      </c>
      <c r="FB1848" s="192" t="e">
        <f t="shared" si="956"/>
        <v>#DIV/0!</v>
      </c>
      <c r="FC1848" s="192" t="e">
        <f t="shared" si="957"/>
        <v>#DIV/0!</v>
      </c>
      <c r="FD1848" s="192" t="e">
        <f t="shared" si="958"/>
        <v>#DIV/0!</v>
      </c>
      <c r="FE1848" s="193" t="e">
        <f t="shared" si="959"/>
        <v>#DIV/0!</v>
      </c>
      <c r="FF1848" s="194" t="e">
        <f t="shared" si="960"/>
        <v>#DIV/0!</v>
      </c>
    </row>
    <row r="1849" spans="134:162" ht="18" customHeight="1">
      <c r="ED1849" s="135" t="s">
        <v>2517</v>
      </c>
      <c r="EZ1849" s="192" t="e">
        <f t="shared" si="954"/>
        <v>#DIV/0!</v>
      </c>
      <c r="FA1849" s="192" t="e">
        <f t="shared" si="955"/>
        <v>#DIV/0!</v>
      </c>
      <c r="FB1849" s="192" t="e">
        <f t="shared" si="956"/>
        <v>#DIV/0!</v>
      </c>
      <c r="FC1849" s="192" t="e">
        <f t="shared" si="957"/>
        <v>#DIV/0!</v>
      </c>
      <c r="FD1849" s="192" t="e">
        <f t="shared" si="958"/>
        <v>#DIV/0!</v>
      </c>
      <c r="FE1849" s="193" t="e">
        <f t="shared" si="959"/>
        <v>#DIV/0!</v>
      </c>
      <c r="FF1849" s="194" t="e">
        <f t="shared" si="960"/>
        <v>#DIV/0!</v>
      </c>
    </row>
    <row r="1850" spans="134:162" ht="18" customHeight="1">
      <c r="ED1850" s="135" t="s">
        <v>2517</v>
      </c>
      <c r="EZ1850" s="192" t="e">
        <f t="shared" si="954"/>
        <v>#DIV/0!</v>
      </c>
      <c r="FA1850" s="192" t="e">
        <f t="shared" si="955"/>
        <v>#DIV/0!</v>
      </c>
      <c r="FB1850" s="192" t="e">
        <f t="shared" si="956"/>
        <v>#DIV/0!</v>
      </c>
      <c r="FC1850" s="192" t="e">
        <f t="shared" si="957"/>
        <v>#DIV/0!</v>
      </c>
      <c r="FD1850" s="192" t="e">
        <f t="shared" si="958"/>
        <v>#DIV/0!</v>
      </c>
      <c r="FE1850" s="193" t="e">
        <f t="shared" si="959"/>
        <v>#DIV/0!</v>
      </c>
      <c r="FF1850" s="194" t="e">
        <f t="shared" si="960"/>
        <v>#DIV/0!</v>
      </c>
    </row>
    <row r="1851" spans="134:162" ht="18" customHeight="1">
      <c r="ED1851" s="135" t="s">
        <v>2517</v>
      </c>
      <c r="EZ1851" s="192" t="e">
        <f t="shared" si="954"/>
        <v>#DIV/0!</v>
      </c>
      <c r="FA1851" s="192" t="e">
        <f t="shared" si="955"/>
        <v>#DIV/0!</v>
      </c>
      <c r="FB1851" s="192" t="e">
        <f t="shared" si="956"/>
        <v>#DIV/0!</v>
      </c>
      <c r="FC1851" s="192" t="e">
        <f t="shared" si="957"/>
        <v>#DIV/0!</v>
      </c>
      <c r="FD1851" s="192" t="e">
        <f t="shared" si="958"/>
        <v>#DIV/0!</v>
      </c>
      <c r="FE1851" s="193" t="e">
        <f t="shared" si="959"/>
        <v>#DIV/0!</v>
      </c>
      <c r="FF1851" s="194" t="e">
        <f t="shared" si="960"/>
        <v>#DIV/0!</v>
      </c>
    </row>
    <row r="1852" spans="134:162" ht="18" customHeight="1">
      <c r="ED1852" s="135" t="s">
        <v>2517</v>
      </c>
      <c r="EZ1852" s="192" t="e">
        <f t="shared" si="954"/>
        <v>#DIV/0!</v>
      </c>
      <c r="FA1852" s="192" t="e">
        <f t="shared" si="955"/>
        <v>#DIV/0!</v>
      </c>
      <c r="FB1852" s="192" t="e">
        <f t="shared" si="956"/>
        <v>#DIV/0!</v>
      </c>
      <c r="FC1852" s="192" t="e">
        <f t="shared" si="957"/>
        <v>#DIV/0!</v>
      </c>
      <c r="FD1852" s="192" t="e">
        <f t="shared" si="958"/>
        <v>#DIV/0!</v>
      </c>
      <c r="FE1852" s="193" t="e">
        <f t="shared" si="959"/>
        <v>#DIV/0!</v>
      </c>
      <c r="FF1852" s="194" t="e">
        <f t="shared" si="960"/>
        <v>#DIV/0!</v>
      </c>
    </row>
    <row r="1853" spans="134:162" ht="18" customHeight="1">
      <c r="ED1853" s="135" t="s">
        <v>2517</v>
      </c>
      <c r="EZ1853" s="192" t="e">
        <f t="shared" si="954"/>
        <v>#DIV/0!</v>
      </c>
      <c r="FA1853" s="192" t="e">
        <f t="shared" si="955"/>
        <v>#DIV/0!</v>
      </c>
      <c r="FB1853" s="192" t="e">
        <f t="shared" si="956"/>
        <v>#DIV/0!</v>
      </c>
      <c r="FC1853" s="192" t="e">
        <f t="shared" si="957"/>
        <v>#DIV/0!</v>
      </c>
      <c r="FD1853" s="192" t="e">
        <f t="shared" si="958"/>
        <v>#DIV/0!</v>
      </c>
      <c r="FE1853" s="193" t="e">
        <f t="shared" si="959"/>
        <v>#DIV/0!</v>
      </c>
      <c r="FF1853" s="194" t="e">
        <f t="shared" si="960"/>
        <v>#DIV/0!</v>
      </c>
    </row>
    <row r="1854" spans="134:162" ht="18" customHeight="1">
      <c r="ED1854" s="135" t="s">
        <v>2517</v>
      </c>
      <c r="EZ1854" s="192" t="e">
        <f t="shared" si="954"/>
        <v>#DIV/0!</v>
      </c>
      <c r="FA1854" s="192" t="e">
        <f t="shared" si="955"/>
        <v>#DIV/0!</v>
      </c>
      <c r="FB1854" s="192" t="e">
        <f t="shared" si="956"/>
        <v>#DIV/0!</v>
      </c>
      <c r="FC1854" s="192" t="e">
        <f t="shared" si="957"/>
        <v>#DIV/0!</v>
      </c>
      <c r="FD1854" s="192" t="e">
        <f t="shared" si="958"/>
        <v>#DIV/0!</v>
      </c>
      <c r="FE1854" s="193" t="e">
        <f t="shared" si="959"/>
        <v>#DIV/0!</v>
      </c>
      <c r="FF1854" s="194" t="e">
        <f t="shared" si="960"/>
        <v>#DIV/0!</v>
      </c>
    </row>
    <row r="1855" spans="134:162" ht="18" customHeight="1">
      <c r="ED1855" s="135" t="s">
        <v>2517</v>
      </c>
      <c r="EZ1855" s="192" t="e">
        <f t="shared" si="954"/>
        <v>#DIV/0!</v>
      </c>
      <c r="FA1855" s="192" t="e">
        <f t="shared" si="955"/>
        <v>#DIV/0!</v>
      </c>
      <c r="FB1855" s="192" t="e">
        <f t="shared" si="956"/>
        <v>#DIV/0!</v>
      </c>
      <c r="FC1855" s="192" t="e">
        <f t="shared" si="957"/>
        <v>#DIV/0!</v>
      </c>
      <c r="FD1855" s="192" t="e">
        <f t="shared" si="958"/>
        <v>#DIV/0!</v>
      </c>
      <c r="FE1855" s="193" t="e">
        <f t="shared" si="959"/>
        <v>#DIV/0!</v>
      </c>
      <c r="FF1855" s="194" t="e">
        <f t="shared" si="960"/>
        <v>#DIV/0!</v>
      </c>
    </row>
    <row r="1856" spans="134:162" ht="18" customHeight="1">
      <c r="ED1856" s="135" t="s">
        <v>2517</v>
      </c>
      <c r="EZ1856" s="192" t="e">
        <f t="shared" si="954"/>
        <v>#DIV/0!</v>
      </c>
      <c r="FA1856" s="192" t="e">
        <f t="shared" si="955"/>
        <v>#DIV/0!</v>
      </c>
      <c r="FB1856" s="192" t="e">
        <f t="shared" si="956"/>
        <v>#DIV/0!</v>
      </c>
      <c r="FC1856" s="192" t="e">
        <f t="shared" si="957"/>
        <v>#DIV/0!</v>
      </c>
      <c r="FD1856" s="192" t="e">
        <f t="shared" si="958"/>
        <v>#DIV/0!</v>
      </c>
      <c r="FE1856" s="193" t="e">
        <f t="shared" si="959"/>
        <v>#DIV/0!</v>
      </c>
      <c r="FF1856" s="194" t="e">
        <f t="shared" si="960"/>
        <v>#DIV/0!</v>
      </c>
    </row>
    <row r="1857" spans="134:162" ht="18" customHeight="1">
      <c r="ED1857" s="135" t="s">
        <v>2517</v>
      </c>
      <c r="EZ1857" s="192" t="e">
        <f t="shared" si="954"/>
        <v>#DIV/0!</v>
      </c>
      <c r="FA1857" s="192" t="e">
        <f t="shared" si="955"/>
        <v>#DIV/0!</v>
      </c>
      <c r="FB1857" s="192" t="e">
        <f t="shared" si="956"/>
        <v>#DIV/0!</v>
      </c>
      <c r="FC1857" s="192" t="e">
        <f t="shared" si="957"/>
        <v>#DIV/0!</v>
      </c>
      <c r="FD1857" s="192" t="e">
        <f t="shared" si="958"/>
        <v>#DIV/0!</v>
      </c>
      <c r="FE1857" s="193" t="e">
        <f t="shared" si="959"/>
        <v>#DIV/0!</v>
      </c>
      <c r="FF1857" s="194" t="e">
        <f t="shared" si="960"/>
        <v>#DIV/0!</v>
      </c>
    </row>
    <row r="1858" spans="134:162" ht="18" customHeight="1">
      <c r="ED1858" s="135" t="s">
        <v>2517</v>
      </c>
      <c r="EZ1858" s="192" t="e">
        <f t="shared" si="954"/>
        <v>#DIV/0!</v>
      </c>
      <c r="FA1858" s="192" t="e">
        <f t="shared" si="955"/>
        <v>#DIV/0!</v>
      </c>
      <c r="FB1858" s="192" t="e">
        <f t="shared" si="956"/>
        <v>#DIV/0!</v>
      </c>
      <c r="FC1858" s="192" t="e">
        <f t="shared" si="957"/>
        <v>#DIV/0!</v>
      </c>
      <c r="FD1858" s="192" t="e">
        <f t="shared" si="958"/>
        <v>#DIV/0!</v>
      </c>
      <c r="FE1858" s="193" t="e">
        <f t="shared" si="959"/>
        <v>#DIV/0!</v>
      </c>
      <c r="FF1858" s="194" t="e">
        <f t="shared" si="960"/>
        <v>#DIV/0!</v>
      </c>
    </row>
    <row r="1859" spans="134:162" ht="18" customHeight="1">
      <c r="ED1859" s="135" t="s">
        <v>2517</v>
      </c>
      <c r="EZ1859" s="192" t="e">
        <f t="shared" si="954"/>
        <v>#DIV/0!</v>
      </c>
      <c r="FA1859" s="192" t="e">
        <f t="shared" si="955"/>
        <v>#DIV/0!</v>
      </c>
      <c r="FB1859" s="192" t="e">
        <f t="shared" si="956"/>
        <v>#DIV/0!</v>
      </c>
      <c r="FC1859" s="192" t="e">
        <f t="shared" si="957"/>
        <v>#DIV/0!</v>
      </c>
      <c r="FD1859" s="192" t="e">
        <f t="shared" si="958"/>
        <v>#DIV/0!</v>
      </c>
      <c r="FE1859" s="193" t="e">
        <f t="shared" si="959"/>
        <v>#DIV/0!</v>
      </c>
      <c r="FF1859" s="194" t="e">
        <f t="shared" si="960"/>
        <v>#DIV/0!</v>
      </c>
    </row>
    <row r="1860" spans="134:162" ht="18" customHeight="1">
      <c r="ED1860" s="135" t="s">
        <v>2517</v>
      </c>
      <c r="EZ1860" s="192" t="e">
        <f t="shared" ref="EZ1860:EZ1923" si="961">+(IF($EW1860&lt;$EY1860,((MIN($EY1860,$EW1860)+(DEGREES(ATAN((TAN(RADIANS($EX1860))/((TAN(RADIANS($EV1860))*SIN(RADIANS(ABS($EW1860-$EY1860))))))-(COS(RADIANS(ABS($EW1860-$EY1860)))/SIN(RADIANS(ABS($EW1860-$EY1860)))))))-180)),((MAX($EY1860,$EW1860)-(DEGREES(ATAN((TAN(RADIANS($EX1860))/((TAN(RADIANS($EV1860))*SIN(RADIANS(ABS($EW1860-$EY1860))))))-(COS(RADIANS(ABS($EW1860-$EY1860)))/SIN(RADIANS(ABS($EW1860-$EY1860)))))))-180))))</f>
        <v>#DIV/0!</v>
      </c>
      <c r="FA1860" s="192" t="e">
        <f t="shared" ref="FA1860:FA1923" si="962">IF($EZ1860&gt;0,$EZ1860,360+$EZ1860)</f>
        <v>#DIV/0!</v>
      </c>
      <c r="FB1860" s="192" t="e">
        <f t="shared" ref="FB1860:FB1923" si="963">+ABS(DEGREES(ATAN((COS(RADIANS(ABS($EZ1860+180-(IF($EW1860&gt;$EY1860,MAX($EX1860,$EW1860),MIN($EW1860,$EY1860))))))/(TAN(RADIANS($EV1860)))))))</f>
        <v>#DIV/0!</v>
      </c>
      <c r="FC1860" s="192" t="e">
        <f t="shared" ref="FC1860:FC1923" si="964">+IF(($EZ1860+90)&gt;0,$EZ1860+90,$EZ1860+450)</f>
        <v>#DIV/0!</v>
      </c>
      <c r="FD1860" s="192" t="e">
        <f t="shared" ref="FD1860:FD1923" si="965">-$FB1860+90</f>
        <v>#DIV/0!</v>
      </c>
      <c r="FE1860" s="193" t="e">
        <f t="shared" ref="FE1860:FE1923" si="966">IF(($FA1860&lt;180),$FA1860+180,$FA1860-180)</f>
        <v>#DIV/0!</v>
      </c>
      <c r="FF1860" s="194" t="e">
        <f t="shared" ref="FF1860:FF1923" si="967">-$FB1860+90</f>
        <v>#DIV/0!</v>
      </c>
    </row>
    <row r="1861" spans="134:162" ht="18" customHeight="1">
      <c r="ED1861" s="135" t="s">
        <v>2517</v>
      </c>
      <c r="EZ1861" s="192" t="e">
        <f t="shared" si="961"/>
        <v>#DIV/0!</v>
      </c>
      <c r="FA1861" s="192" t="e">
        <f t="shared" si="962"/>
        <v>#DIV/0!</v>
      </c>
      <c r="FB1861" s="192" t="e">
        <f t="shared" si="963"/>
        <v>#DIV/0!</v>
      </c>
      <c r="FC1861" s="192" t="e">
        <f t="shared" si="964"/>
        <v>#DIV/0!</v>
      </c>
      <c r="FD1861" s="192" t="e">
        <f t="shared" si="965"/>
        <v>#DIV/0!</v>
      </c>
      <c r="FE1861" s="193" t="e">
        <f t="shared" si="966"/>
        <v>#DIV/0!</v>
      </c>
      <c r="FF1861" s="194" t="e">
        <f t="shared" si="967"/>
        <v>#DIV/0!</v>
      </c>
    </row>
    <row r="1862" spans="134:162" ht="18" customHeight="1">
      <c r="ED1862" s="135" t="s">
        <v>2517</v>
      </c>
      <c r="EZ1862" s="192" t="e">
        <f t="shared" si="961"/>
        <v>#DIV/0!</v>
      </c>
      <c r="FA1862" s="192" t="e">
        <f t="shared" si="962"/>
        <v>#DIV/0!</v>
      </c>
      <c r="FB1862" s="192" t="e">
        <f t="shared" si="963"/>
        <v>#DIV/0!</v>
      </c>
      <c r="FC1862" s="192" t="e">
        <f t="shared" si="964"/>
        <v>#DIV/0!</v>
      </c>
      <c r="FD1862" s="192" t="e">
        <f t="shared" si="965"/>
        <v>#DIV/0!</v>
      </c>
      <c r="FE1862" s="193" t="e">
        <f t="shared" si="966"/>
        <v>#DIV/0!</v>
      </c>
      <c r="FF1862" s="194" t="e">
        <f t="shared" si="967"/>
        <v>#DIV/0!</v>
      </c>
    </row>
    <row r="1863" spans="134:162" ht="18" customHeight="1">
      <c r="ED1863" s="135" t="s">
        <v>2517</v>
      </c>
      <c r="EZ1863" s="192" t="e">
        <f t="shared" si="961"/>
        <v>#DIV/0!</v>
      </c>
      <c r="FA1863" s="192" t="e">
        <f t="shared" si="962"/>
        <v>#DIV/0!</v>
      </c>
      <c r="FB1863" s="192" t="e">
        <f t="shared" si="963"/>
        <v>#DIV/0!</v>
      </c>
      <c r="FC1863" s="192" t="e">
        <f t="shared" si="964"/>
        <v>#DIV/0!</v>
      </c>
      <c r="FD1863" s="192" t="e">
        <f t="shared" si="965"/>
        <v>#DIV/0!</v>
      </c>
      <c r="FE1863" s="193" t="e">
        <f t="shared" si="966"/>
        <v>#DIV/0!</v>
      </c>
      <c r="FF1863" s="194" t="e">
        <f t="shared" si="967"/>
        <v>#DIV/0!</v>
      </c>
    </row>
    <row r="1864" spans="134:162" ht="18" customHeight="1">
      <c r="ED1864" s="135" t="s">
        <v>2517</v>
      </c>
      <c r="EZ1864" s="192" t="e">
        <f t="shared" si="961"/>
        <v>#DIV/0!</v>
      </c>
      <c r="FA1864" s="192" t="e">
        <f t="shared" si="962"/>
        <v>#DIV/0!</v>
      </c>
      <c r="FB1864" s="192" t="e">
        <f t="shared" si="963"/>
        <v>#DIV/0!</v>
      </c>
      <c r="FC1864" s="192" t="e">
        <f t="shared" si="964"/>
        <v>#DIV/0!</v>
      </c>
      <c r="FD1864" s="192" t="e">
        <f t="shared" si="965"/>
        <v>#DIV/0!</v>
      </c>
      <c r="FE1864" s="193" t="e">
        <f t="shared" si="966"/>
        <v>#DIV/0!</v>
      </c>
      <c r="FF1864" s="194" t="e">
        <f t="shared" si="967"/>
        <v>#DIV/0!</v>
      </c>
    </row>
    <row r="1865" spans="134:162" ht="18" customHeight="1">
      <c r="ED1865" s="135" t="s">
        <v>2517</v>
      </c>
      <c r="EZ1865" s="192" t="e">
        <f t="shared" si="961"/>
        <v>#DIV/0!</v>
      </c>
      <c r="FA1865" s="192" t="e">
        <f t="shared" si="962"/>
        <v>#DIV/0!</v>
      </c>
      <c r="FB1865" s="192" t="e">
        <f t="shared" si="963"/>
        <v>#DIV/0!</v>
      </c>
      <c r="FC1865" s="192" t="e">
        <f t="shared" si="964"/>
        <v>#DIV/0!</v>
      </c>
      <c r="FD1865" s="192" t="e">
        <f t="shared" si="965"/>
        <v>#DIV/0!</v>
      </c>
      <c r="FE1865" s="193" t="e">
        <f t="shared" si="966"/>
        <v>#DIV/0!</v>
      </c>
      <c r="FF1865" s="194" t="e">
        <f t="shared" si="967"/>
        <v>#DIV/0!</v>
      </c>
    </row>
    <row r="1866" spans="134:162" ht="18" customHeight="1">
      <c r="ED1866" s="135" t="s">
        <v>2517</v>
      </c>
      <c r="EZ1866" s="192" t="e">
        <f t="shared" si="961"/>
        <v>#DIV/0!</v>
      </c>
      <c r="FA1866" s="192" t="e">
        <f t="shared" si="962"/>
        <v>#DIV/0!</v>
      </c>
      <c r="FB1866" s="192" t="e">
        <f t="shared" si="963"/>
        <v>#DIV/0!</v>
      </c>
      <c r="FC1866" s="192" t="e">
        <f t="shared" si="964"/>
        <v>#DIV/0!</v>
      </c>
      <c r="FD1866" s="192" t="e">
        <f t="shared" si="965"/>
        <v>#DIV/0!</v>
      </c>
      <c r="FE1866" s="193" t="e">
        <f t="shared" si="966"/>
        <v>#DIV/0!</v>
      </c>
      <c r="FF1866" s="194" t="e">
        <f t="shared" si="967"/>
        <v>#DIV/0!</v>
      </c>
    </row>
    <row r="1867" spans="134:162" ht="18" customHeight="1">
      <c r="ED1867" s="135" t="s">
        <v>2517</v>
      </c>
      <c r="EZ1867" s="192" t="e">
        <f t="shared" si="961"/>
        <v>#DIV/0!</v>
      </c>
      <c r="FA1867" s="192" t="e">
        <f t="shared" si="962"/>
        <v>#DIV/0!</v>
      </c>
      <c r="FB1867" s="192" t="e">
        <f t="shared" si="963"/>
        <v>#DIV/0!</v>
      </c>
      <c r="FC1867" s="192" t="e">
        <f t="shared" si="964"/>
        <v>#DIV/0!</v>
      </c>
      <c r="FD1867" s="192" t="e">
        <f t="shared" si="965"/>
        <v>#DIV/0!</v>
      </c>
      <c r="FE1867" s="193" t="e">
        <f t="shared" si="966"/>
        <v>#DIV/0!</v>
      </c>
      <c r="FF1867" s="194" t="e">
        <f t="shared" si="967"/>
        <v>#DIV/0!</v>
      </c>
    </row>
    <row r="1868" spans="134:162" ht="18" customHeight="1">
      <c r="ED1868" s="135" t="s">
        <v>2517</v>
      </c>
      <c r="EZ1868" s="192" t="e">
        <f t="shared" si="961"/>
        <v>#DIV/0!</v>
      </c>
      <c r="FA1868" s="192" t="e">
        <f t="shared" si="962"/>
        <v>#DIV/0!</v>
      </c>
      <c r="FB1868" s="192" t="e">
        <f t="shared" si="963"/>
        <v>#DIV/0!</v>
      </c>
      <c r="FC1868" s="192" t="e">
        <f t="shared" si="964"/>
        <v>#DIV/0!</v>
      </c>
      <c r="FD1868" s="192" t="e">
        <f t="shared" si="965"/>
        <v>#DIV/0!</v>
      </c>
      <c r="FE1868" s="193" t="e">
        <f t="shared" si="966"/>
        <v>#DIV/0!</v>
      </c>
      <c r="FF1868" s="194" t="e">
        <f t="shared" si="967"/>
        <v>#DIV/0!</v>
      </c>
    </row>
    <row r="1869" spans="134:162" ht="18" customHeight="1">
      <c r="ED1869" s="135" t="s">
        <v>2517</v>
      </c>
      <c r="EZ1869" s="192" t="e">
        <f t="shared" si="961"/>
        <v>#DIV/0!</v>
      </c>
      <c r="FA1869" s="192" t="e">
        <f t="shared" si="962"/>
        <v>#DIV/0!</v>
      </c>
      <c r="FB1869" s="192" t="e">
        <f t="shared" si="963"/>
        <v>#DIV/0!</v>
      </c>
      <c r="FC1869" s="192" t="e">
        <f t="shared" si="964"/>
        <v>#DIV/0!</v>
      </c>
      <c r="FD1869" s="192" t="e">
        <f t="shared" si="965"/>
        <v>#DIV/0!</v>
      </c>
      <c r="FE1869" s="193" t="e">
        <f t="shared" si="966"/>
        <v>#DIV/0!</v>
      </c>
      <c r="FF1869" s="194" t="e">
        <f t="shared" si="967"/>
        <v>#DIV/0!</v>
      </c>
    </row>
    <row r="1870" spans="134:162" ht="18" customHeight="1">
      <c r="ED1870" s="135" t="s">
        <v>2517</v>
      </c>
      <c r="EZ1870" s="192" t="e">
        <f t="shared" si="961"/>
        <v>#DIV/0!</v>
      </c>
      <c r="FA1870" s="192" t="e">
        <f t="shared" si="962"/>
        <v>#DIV/0!</v>
      </c>
      <c r="FB1870" s="192" t="e">
        <f t="shared" si="963"/>
        <v>#DIV/0!</v>
      </c>
      <c r="FC1870" s="192" t="e">
        <f t="shared" si="964"/>
        <v>#DIV/0!</v>
      </c>
      <c r="FD1870" s="192" t="e">
        <f t="shared" si="965"/>
        <v>#DIV/0!</v>
      </c>
      <c r="FE1870" s="193" t="e">
        <f t="shared" si="966"/>
        <v>#DIV/0!</v>
      </c>
      <c r="FF1870" s="194" t="e">
        <f t="shared" si="967"/>
        <v>#DIV/0!</v>
      </c>
    </row>
    <row r="1871" spans="134:162" ht="18" customHeight="1">
      <c r="ED1871" s="135" t="s">
        <v>2517</v>
      </c>
      <c r="EZ1871" s="192" t="e">
        <f t="shared" si="961"/>
        <v>#DIV/0!</v>
      </c>
      <c r="FA1871" s="192" t="e">
        <f t="shared" si="962"/>
        <v>#DIV/0!</v>
      </c>
      <c r="FB1871" s="192" t="e">
        <f t="shared" si="963"/>
        <v>#DIV/0!</v>
      </c>
      <c r="FC1871" s="192" t="e">
        <f t="shared" si="964"/>
        <v>#DIV/0!</v>
      </c>
      <c r="FD1871" s="192" t="e">
        <f t="shared" si="965"/>
        <v>#DIV/0!</v>
      </c>
      <c r="FE1871" s="193" t="e">
        <f t="shared" si="966"/>
        <v>#DIV/0!</v>
      </c>
      <c r="FF1871" s="194" t="e">
        <f t="shared" si="967"/>
        <v>#DIV/0!</v>
      </c>
    </row>
    <row r="1872" spans="134:162" ht="18" customHeight="1">
      <c r="ED1872" s="135" t="s">
        <v>2517</v>
      </c>
      <c r="EZ1872" s="192" t="e">
        <f t="shared" si="961"/>
        <v>#DIV/0!</v>
      </c>
      <c r="FA1872" s="192" t="e">
        <f t="shared" si="962"/>
        <v>#DIV/0!</v>
      </c>
      <c r="FB1872" s="192" t="e">
        <f t="shared" si="963"/>
        <v>#DIV/0!</v>
      </c>
      <c r="FC1872" s="192" t="e">
        <f t="shared" si="964"/>
        <v>#DIV/0!</v>
      </c>
      <c r="FD1872" s="192" t="e">
        <f t="shared" si="965"/>
        <v>#DIV/0!</v>
      </c>
      <c r="FE1872" s="193" t="e">
        <f t="shared" si="966"/>
        <v>#DIV/0!</v>
      </c>
      <c r="FF1872" s="194" t="e">
        <f t="shared" si="967"/>
        <v>#DIV/0!</v>
      </c>
    </row>
    <row r="1873" spans="134:162" ht="18" customHeight="1">
      <c r="ED1873" s="135" t="s">
        <v>2517</v>
      </c>
      <c r="EZ1873" s="192" t="e">
        <f t="shared" si="961"/>
        <v>#DIV/0!</v>
      </c>
      <c r="FA1873" s="192" t="e">
        <f t="shared" si="962"/>
        <v>#DIV/0!</v>
      </c>
      <c r="FB1873" s="192" t="e">
        <f t="shared" si="963"/>
        <v>#DIV/0!</v>
      </c>
      <c r="FC1873" s="192" t="e">
        <f t="shared" si="964"/>
        <v>#DIV/0!</v>
      </c>
      <c r="FD1873" s="192" t="e">
        <f t="shared" si="965"/>
        <v>#DIV/0!</v>
      </c>
      <c r="FE1873" s="193" t="e">
        <f t="shared" si="966"/>
        <v>#DIV/0!</v>
      </c>
      <c r="FF1873" s="194" t="e">
        <f t="shared" si="967"/>
        <v>#DIV/0!</v>
      </c>
    </row>
    <row r="1874" spans="134:162" ht="18" customHeight="1">
      <c r="ED1874" s="135" t="s">
        <v>2517</v>
      </c>
      <c r="EZ1874" s="192" t="e">
        <f t="shared" si="961"/>
        <v>#DIV/0!</v>
      </c>
      <c r="FA1874" s="192" t="e">
        <f t="shared" si="962"/>
        <v>#DIV/0!</v>
      </c>
      <c r="FB1874" s="192" t="e">
        <f t="shared" si="963"/>
        <v>#DIV/0!</v>
      </c>
      <c r="FC1874" s="192" t="e">
        <f t="shared" si="964"/>
        <v>#DIV/0!</v>
      </c>
      <c r="FD1874" s="192" t="e">
        <f t="shared" si="965"/>
        <v>#DIV/0!</v>
      </c>
      <c r="FE1874" s="193" t="e">
        <f t="shared" si="966"/>
        <v>#DIV/0!</v>
      </c>
      <c r="FF1874" s="194" t="e">
        <f t="shared" si="967"/>
        <v>#DIV/0!</v>
      </c>
    </row>
    <row r="1875" spans="134:162" ht="18" customHeight="1">
      <c r="ED1875" s="135" t="s">
        <v>2517</v>
      </c>
      <c r="EZ1875" s="192" t="e">
        <f t="shared" si="961"/>
        <v>#DIV/0!</v>
      </c>
      <c r="FA1875" s="192" t="e">
        <f t="shared" si="962"/>
        <v>#DIV/0!</v>
      </c>
      <c r="FB1875" s="192" t="e">
        <f t="shared" si="963"/>
        <v>#DIV/0!</v>
      </c>
      <c r="FC1875" s="192" t="e">
        <f t="shared" si="964"/>
        <v>#DIV/0!</v>
      </c>
      <c r="FD1875" s="192" t="e">
        <f t="shared" si="965"/>
        <v>#DIV/0!</v>
      </c>
      <c r="FE1875" s="193" t="e">
        <f t="shared" si="966"/>
        <v>#DIV/0!</v>
      </c>
      <c r="FF1875" s="194" t="e">
        <f t="shared" si="967"/>
        <v>#DIV/0!</v>
      </c>
    </row>
    <row r="1876" spans="134:162" ht="18" customHeight="1">
      <c r="ED1876" s="135" t="s">
        <v>2517</v>
      </c>
      <c r="EZ1876" s="192" t="e">
        <f t="shared" si="961"/>
        <v>#DIV/0!</v>
      </c>
      <c r="FA1876" s="192" t="e">
        <f t="shared" si="962"/>
        <v>#DIV/0!</v>
      </c>
      <c r="FB1876" s="192" t="e">
        <f t="shared" si="963"/>
        <v>#DIV/0!</v>
      </c>
      <c r="FC1876" s="192" t="e">
        <f t="shared" si="964"/>
        <v>#DIV/0!</v>
      </c>
      <c r="FD1876" s="192" t="e">
        <f t="shared" si="965"/>
        <v>#DIV/0!</v>
      </c>
      <c r="FE1876" s="193" t="e">
        <f t="shared" si="966"/>
        <v>#DIV/0!</v>
      </c>
      <c r="FF1876" s="194" t="e">
        <f t="shared" si="967"/>
        <v>#DIV/0!</v>
      </c>
    </row>
    <row r="1877" spans="134:162" ht="18" customHeight="1">
      <c r="ED1877" s="135" t="s">
        <v>2517</v>
      </c>
      <c r="EZ1877" s="192" t="e">
        <f t="shared" si="961"/>
        <v>#DIV/0!</v>
      </c>
      <c r="FA1877" s="192" t="e">
        <f t="shared" si="962"/>
        <v>#DIV/0!</v>
      </c>
      <c r="FB1877" s="192" t="e">
        <f t="shared" si="963"/>
        <v>#DIV/0!</v>
      </c>
      <c r="FC1877" s="192" t="e">
        <f t="shared" si="964"/>
        <v>#DIV/0!</v>
      </c>
      <c r="FD1877" s="192" t="e">
        <f t="shared" si="965"/>
        <v>#DIV/0!</v>
      </c>
      <c r="FE1877" s="193" t="e">
        <f t="shared" si="966"/>
        <v>#DIV/0!</v>
      </c>
      <c r="FF1877" s="194" t="e">
        <f t="shared" si="967"/>
        <v>#DIV/0!</v>
      </c>
    </row>
    <row r="1878" spans="134:162" ht="18" customHeight="1">
      <c r="ED1878" s="135" t="s">
        <v>2517</v>
      </c>
      <c r="EZ1878" s="192" t="e">
        <f t="shared" si="961"/>
        <v>#DIV/0!</v>
      </c>
      <c r="FA1878" s="192" t="e">
        <f t="shared" si="962"/>
        <v>#DIV/0!</v>
      </c>
      <c r="FB1878" s="192" t="e">
        <f t="shared" si="963"/>
        <v>#DIV/0!</v>
      </c>
      <c r="FC1878" s="192" t="e">
        <f t="shared" si="964"/>
        <v>#DIV/0!</v>
      </c>
      <c r="FD1878" s="192" t="e">
        <f t="shared" si="965"/>
        <v>#DIV/0!</v>
      </c>
      <c r="FE1878" s="193" t="e">
        <f t="shared" si="966"/>
        <v>#DIV/0!</v>
      </c>
      <c r="FF1878" s="194" t="e">
        <f t="shared" si="967"/>
        <v>#DIV/0!</v>
      </c>
    </row>
    <row r="1879" spans="134:162" ht="18" customHeight="1">
      <c r="ED1879" s="135" t="s">
        <v>2517</v>
      </c>
      <c r="EZ1879" s="192" t="e">
        <f t="shared" si="961"/>
        <v>#DIV/0!</v>
      </c>
      <c r="FA1879" s="192" t="e">
        <f t="shared" si="962"/>
        <v>#DIV/0!</v>
      </c>
      <c r="FB1879" s="192" t="e">
        <f t="shared" si="963"/>
        <v>#DIV/0!</v>
      </c>
      <c r="FC1879" s="192" t="e">
        <f t="shared" si="964"/>
        <v>#DIV/0!</v>
      </c>
      <c r="FD1879" s="192" t="e">
        <f t="shared" si="965"/>
        <v>#DIV/0!</v>
      </c>
      <c r="FE1879" s="193" t="e">
        <f t="shared" si="966"/>
        <v>#DIV/0!</v>
      </c>
      <c r="FF1879" s="194" t="e">
        <f t="shared" si="967"/>
        <v>#DIV/0!</v>
      </c>
    </row>
    <row r="1880" spans="134:162" ht="18" customHeight="1">
      <c r="ED1880" s="135" t="s">
        <v>2517</v>
      </c>
      <c r="EZ1880" s="192" t="e">
        <f t="shared" si="961"/>
        <v>#DIV/0!</v>
      </c>
      <c r="FA1880" s="192" t="e">
        <f t="shared" si="962"/>
        <v>#DIV/0!</v>
      </c>
      <c r="FB1880" s="192" t="e">
        <f t="shared" si="963"/>
        <v>#DIV/0!</v>
      </c>
      <c r="FC1880" s="192" t="e">
        <f t="shared" si="964"/>
        <v>#DIV/0!</v>
      </c>
      <c r="FD1880" s="192" t="e">
        <f t="shared" si="965"/>
        <v>#DIV/0!</v>
      </c>
      <c r="FE1880" s="193" t="e">
        <f t="shared" si="966"/>
        <v>#DIV/0!</v>
      </c>
      <c r="FF1880" s="194" t="e">
        <f t="shared" si="967"/>
        <v>#DIV/0!</v>
      </c>
    </row>
    <row r="1881" spans="134:162" ht="18" customHeight="1">
      <c r="ED1881" s="135" t="s">
        <v>2517</v>
      </c>
      <c r="EZ1881" s="192" t="e">
        <f t="shared" si="961"/>
        <v>#DIV/0!</v>
      </c>
      <c r="FA1881" s="192" t="e">
        <f t="shared" si="962"/>
        <v>#DIV/0!</v>
      </c>
      <c r="FB1881" s="192" t="e">
        <f t="shared" si="963"/>
        <v>#DIV/0!</v>
      </c>
      <c r="FC1881" s="192" t="e">
        <f t="shared" si="964"/>
        <v>#DIV/0!</v>
      </c>
      <c r="FD1881" s="192" t="e">
        <f t="shared" si="965"/>
        <v>#DIV/0!</v>
      </c>
      <c r="FE1881" s="193" t="e">
        <f t="shared" si="966"/>
        <v>#DIV/0!</v>
      </c>
      <c r="FF1881" s="194" t="e">
        <f t="shared" si="967"/>
        <v>#DIV/0!</v>
      </c>
    </row>
    <row r="1882" spans="134:162" ht="18" customHeight="1">
      <c r="ED1882" s="135" t="s">
        <v>2517</v>
      </c>
      <c r="EZ1882" s="192" t="e">
        <f t="shared" si="961"/>
        <v>#DIV/0!</v>
      </c>
      <c r="FA1882" s="192" t="e">
        <f t="shared" si="962"/>
        <v>#DIV/0!</v>
      </c>
      <c r="FB1882" s="192" t="e">
        <f t="shared" si="963"/>
        <v>#DIV/0!</v>
      </c>
      <c r="FC1882" s="192" t="e">
        <f t="shared" si="964"/>
        <v>#DIV/0!</v>
      </c>
      <c r="FD1882" s="192" t="e">
        <f t="shared" si="965"/>
        <v>#DIV/0!</v>
      </c>
      <c r="FE1882" s="193" t="e">
        <f t="shared" si="966"/>
        <v>#DIV/0!</v>
      </c>
      <c r="FF1882" s="194" t="e">
        <f t="shared" si="967"/>
        <v>#DIV/0!</v>
      </c>
    </row>
    <row r="1883" spans="134:162" ht="18" customHeight="1">
      <c r="ED1883" s="135" t="s">
        <v>2517</v>
      </c>
      <c r="EZ1883" s="192" t="e">
        <f t="shared" si="961"/>
        <v>#DIV/0!</v>
      </c>
      <c r="FA1883" s="192" t="e">
        <f t="shared" si="962"/>
        <v>#DIV/0!</v>
      </c>
      <c r="FB1883" s="192" t="e">
        <f t="shared" si="963"/>
        <v>#DIV/0!</v>
      </c>
      <c r="FC1883" s="192" t="e">
        <f t="shared" si="964"/>
        <v>#DIV/0!</v>
      </c>
      <c r="FD1883" s="192" t="e">
        <f t="shared" si="965"/>
        <v>#DIV/0!</v>
      </c>
      <c r="FE1883" s="193" t="e">
        <f t="shared" si="966"/>
        <v>#DIV/0!</v>
      </c>
      <c r="FF1883" s="194" t="e">
        <f t="shared" si="967"/>
        <v>#DIV/0!</v>
      </c>
    </row>
    <row r="1884" spans="134:162" ht="18" customHeight="1">
      <c r="ED1884" s="135" t="s">
        <v>2517</v>
      </c>
      <c r="EZ1884" s="192" t="e">
        <f t="shared" si="961"/>
        <v>#DIV/0!</v>
      </c>
      <c r="FA1884" s="192" t="e">
        <f t="shared" si="962"/>
        <v>#DIV/0!</v>
      </c>
      <c r="FB1884" s="192" t="e">
        <f t="shared" si="963"/>
        <v>#DIV/0!</v>
      </c>
      <c r="FC1884" s="192" t="e">
        <f t="shared" si="964"/>
        <v>#DIV/0!</v>
      </c>
      <c r="FD1884" s="192" t="e">
        <f t="shared" si="965"/>
        <v>#DIV/0!</v>
      </c>
      <c r="FE1884" s="193" t="e">
        <f t="shared" si="966"/>
        <v>#DIV/0!</v>
      </c>
      <c r="FF1884" s="194" t="e">
        <f t="shared" si="967"/>
        <v>#DIV/0!</v>
      </c>
    </row>
    <row r="1885" spans="134:162" ht="18" customHeight="1">
      <c r="ED1885" s="135" t="s">
        <v>2517</v>
      </c>
      <c r="EZ1885" s="192" t="e">
        <f t="shared" si="961"/>
        <v>#DIV/0!</v>
      </c>
      <c r="FA1885" s="192" t="e">
        <f t="shared" si="962"/>
        <v>#DIV/0!</v>
      </c>
      <c r="FB1885" s="192" t="e">
        <f t="shared" si="963"/>
        <v>#DIV/0!</v>
      </c>
      <c r="FC1885" s="192" t="e">
        <f t="shared" si="964"/>
        <v>#DIV/0!</v>
      </c>
      <c r="FD1885" s="192" t="e">
        <f t="shared" si="965"/>
        <v>#DIV/0!</v>
      </c>
      <c r="FE1885" s="193" t="e">
        <f t="shared" si="966"/>
        <v>#DIV/0!</v>
      </c>
      <c r="FF1885" s="194" t="e">
        <f t="shared" si="967"/>
        <v>#DIV/0!</v>
      </c>
    </row>
    <row r="1886" spans="134:162" ht="18" customHeight="1">
      <c r="ED1886" s="135" t="s">
        <v>2517</v>
      </c>
      <c r="EZ1886" s="192" t="e">
        <f t="shared" si="961"/>
        <v>#DIV/0!</v>
      </c>
      <c r="FA1886" s="192" t="e">
        <f t="shared" si="962"/>
        <v>#DIV/0!</v>
      </c>
      <c r="FB1886" s="192" t="e">
        <f t="shared" si="963"/>
        <v>#DIV/0!</v>
      </c>
      <c r="FC1886" s="192" t="e">
        <f t="shared" si="964"/>
        <v>#DIV/0!</v>
      </c>
      <c r="FD1886" s="192" t="e">
        <f t="shared" si="965"/>
        <v>#DIV/0!</v>
      </c>
      <c r="FE1886" s="193" t="e">
        <f t="shared" si="966"/>
        <v>#DIV/0!</v>
      </c>
      <c r="FF1886" s="194" t="e">
        <f t="shared" si="967"/>
        <v>#DIV/0!</v>
      </c>
    </row>
    <row r="1887" spans="134:162" ht="18" customHeight="1">
      <c r="ED1887" s="135" t="s">
        <v>2517</v>
      </c>
      <c r="EZ1887" s="192" t="e">
        <f t="shared" si="961"/>
        <v>#DIV/0!</v>
      </c>
      <c r="FA1887" s="192" t="e">
        <f t="shared" si="962"/>
        <v>#DIV/0!</v>
      </c>
      <c r="FB1887" s="192" t="e">
        <f t="shared" si="963"/>
        <v>#DIV/0!</v>
      </c>
      <c r="FC1887" s="192" t="e">
        <f t="shared" si="964"/>
        <v>#DIV/0!</v>
      </c>
      <c r="FD1887" s="192" t="e">
        <f t="shared" si="965"/>
        <v>#DIV/0!</v>
      </c>
      <c r="FE1887" s="193" t="e">
        <f t="shared" si="966"/>
        <v>#DIV/0!</v>
      </c>
      <c r="FF1887" s="194" t="e">
        <f t="shared" si="967"/>
        <v>#DIV/0!</v>
      </c>
    </row>
    <row r="1888" spans="134:162" ht="18" customHeight="1">
      <c r="ED1888" s="135" t="s">
        <v>2517</v>
      </c>
      <c r="EZ1888" s="192" t="e">
        <f t="shared" si="961"/>
        <v>#DIV/0!</v>
      </c>
      <c r="FA1888" s="192" t="e">
        <f t="shared" si="962"/>
        <v>#DIV/0!</v>
      </c>
      <c r="FB1888" s="192" t="e">
        <f t="shared" si="963"/>
        <v>#DIV/0!</v>
      </c>
      <c r="FC1888" s="192" t="e">
        <f t="shared" si="964"/>
        <v>#DIV/0!</v>
      </c>
      <c r="FD1888" s="192" t="e">
        <f t="shared" si="965"/>
        <v>#DIV/0!</v>
      </c>
      <c r="FE1888" s="193" t="e">
        <f t="shared" si="966"/>
        <v>#DIV/0!</v>
      </c>
      <c r="FF1888" s="194" t="e">
        <f t="shared" si="967"/>
        <v>#DIV/0!</v>
      </c>
    </row>
    <row r="1889" spans="134:162" ht="18" customHeight="1">
      <c r="ED1889" s="135" t="s">
        <v>2517</v>
      </c>
      <c r="EZ1889" s="192" t="e">
        <f t="shared" si="961"/>
        <v>#DIV/0!</v>
      </c>
      <c r="FA1889" s="192" t="e">
        <f t="shared" si="962"/>
        <v>#DIV/0!</v>
      </c>
      <c r="FB1889" s="192" t="e">
        <f t="shared" si="963"/>
        <v>#DIV/0!</v>
      </c>
      <c r="FC1889" s="192" t="e">
        <f t="shared" si="964"/>
        <v>#DIV/0!</v>
      </c>
      <c r="FD1889" s="192" t="e">
        <f t="shared" si="965"/>
        <v>#DIV/0!</v>
      </c>
      <c r="FE1889" s="193" t="e">
        <f t="shared" si="966"/>
        <v>#DIV/0!</v>
      </c>
      <c r="FF1889" s="194" t="e">
        <f t="shared" si="967"/>
        <v>#DIV/0!</v>
      </c>
    </row>
    <row r="1890" spans="134:162" ht="18" customHeight="1">
      <c r="ED1890" s="135" t="s">
        <v>2517</v>
      </c>
      <c r="EZ1890" s="192" t="e">
        <f t="shared" si="961"/>
        <v>#DIV/0!</v>
      </c>
      <c r="FA1890" s="192" t="e">
        <f t="shared" si="962"/>
        <v>#DIV/0!</v>
      </c>
      <c r="FB1890" s="192" t="e">
        <f t="shared" si="963"/>
        <v>#DIV/0!</v>
      </c>
      <c r="FC1890" s="192" t="e">
        <f t="shared" si="964"/>
        <v>#DIV/0!</v>
      </c>
      <c r="FD1890" s="192" t="e">
        <f t="shared" si="965"/>
        <v>#DIV/0!</v>
      </c>
      <c r="FE1890" s="193" t="e">
        <f t="shared" si="966"/>
        <v>#DIV/0!</v>
      </c>
      <c r="FF1890" s="194" t="e">
        <f t="shared" si="967"/>
        <v>#DIV/0!</v>
      </c>
    </row>
    <row r="1891" spans="134:162" ht="18" customHeight="1">
      <c r="ED1891" s="135" t="s">
        <v>2517</v>
      </c>
      <c r="EZ1891" s="192" t="e">
        <f t="shared" si="961"/>
        <v>#DIV/0!</v>
      </c>
      <c r="FA1891" s="192" t="e">
        <f t="shared" si="962"/>
        <v>#DIV/0!</v>
      </c>
      <c r="FB1891" s="192" t="e">
        <f t="shared" si="963"/>
        <v>#DIV/0!</v>
      </c>
      <c r="FC1891" s="192" t="e">
        <f t="shared" si="964"/>
        <v>#DIV/0!</v>
      </c>
      <c r="FD1891" s="192" t="e">
        <f t="shared" si="965"/>
        <v>#DIV/0!</v>
      </c>
      <c r="FE1891" s="193" t="e">
        <f t="shared" si="966"/>
        <v>#DIV/0!</v>
      </c>
      <c r="FF1891" s="194" t="e">
        <f t="shared" si="967"/>
        <v>#DIV/0!</v>
      </c>
    </row>
    <row r="1892" spans="134:162" ht="18" customHeight="1">
      <c r="ED1892" s="135" t="s">
        <v>2517</v>
      </c>
      <c r="EZ1892" s="192" t="e">
        <f t="shared" si="961"/>
        <v>#DIV/0!</v>
      </c>
      <c r="FA1892" s="192" t="e">
        <f t="shared" si="962"/>
        <v>#DIV/0!</v>
      </c>
      <c r="FB1892" s="192" t="e">
        <f t="shared" si="963"/>
        <v>#DIV/0!</v>
      </c>
      <c r="FC1892" s="192" t="e">
        <f t="shared" si="964"/>
        <v>#DIV/0!</v>
      </c>
      <c r="FD1892" s="192" t="e">
        <f t="shared" si="965"/>
        <v>#DIV/0!</v>
      </c>
      <c r="FE1892" s="193" t="e">
        <f t="shared" si="966"/>
        <v>#DIV/0!</v>
      </c>
      <c r="FF1892" s="194" t="e">
        <f t="shared" si="967"/>
        <v>#DIV/0!</v>
      </c>
    </row>
    <row r="1893" spans="134:162" ht="18" customHeight="1">
      <c r="ED1893" s="135" t="s">
        <v>2517</v>
      </c>
      <c r="EZ1893" s="192" t="e">
        <f t="shared" si="961"/>
        <v>#DIV/0!</v>
      </c>
      <c r="FA1893" s="192" t="e">
        <f t="shared" si="962"/>
        <v>#DIV/0!</v>
      </c>
      <c r="FB1893" s="192" t="e">
        <f t="shared" si="963"/>
        <v>#DIV/0!</v>
      </c>
      <c r="FC1893" s="192" t="e">
        <f t="shared" si="964"/>
        <v>#DIV/0!</v>
      </c>
      <c r="FD1893" s="192" t="e">
        <f t="shared" si="965"/>
        <v>#DIV/0!</v>
      </c>
      <c r="FE1893" s="193" t="e">
        <f t="shared" si="966"/>
        <v>#DIV/0!</v>
      </c>
      <c r="FF1893" s="194" t="e">
        <f t="shared" si="967"/>
        <v>#DIV/0!</v>
      </c>
    </row>
    <row r="1894" spans="134:162" ht="18" customHeight="1">
      <c r="ED1894" s="135" t="s">
        <v>2517</v>
      </c>
      <c r="EZ1894" s="192" t="e">
        <f t="shared" si="961"/>
        <v>#DIV/0!</v>
      </c>
      <c r="FA1894" s="192" t="e">
        <f t="shared" si="962"/>
        <v>#DIV/0!</v>
      </c>
      <c r="FB1894" s="192" t="e">
        <f t="shared" si="963"/>
        <v>#DIV/0!</v>
      </c>
      <c r="FC1894" s="192" t="e">
        <f t="shared" si="964"/>
        <v>#DIV/0!</v>
      </c>
      <c r="FD1894" s="192" t="e">
        <f t="shared" si="965"/>
        <v>#DIV/0!</v>
      </c>
      <c r="FE1894" s="193" t="e">
        <f t="shared" si="966"/>
        <v>#DIV/0!</v>
      </c>
      <c r="FF1894" s="194" t="e">
        <f t="shared" si="967"/>
        <v>#DIV/0!</v>
      </c>
    </row>
    <row r="1895" spans="134:162" ht="18" customHeight="1">
      <c r="ED1895" s="135" t="s">
        <v>2517</v>
      </c>
      <c r="EZ1895" s="192" t="e">
        <f t="shared" si="961"/>
        <v>#DIV/0!</v>
      </c>
      <c r="FA1895" s="192" t="e">
        <f t="shared" si="962"/>
        <v>#DIV/0!</v>
      </c>
      <c r="FB1895" s="192" t="e">
        <f t="shared" si="963"/>
        <v>#DIV/0!</v>
      </c>
      <c r="FC1895" s="192" t="e">
        <f t="shared" si="964"/>
        <v>#DIV/0!</v>
      </c>
      <c r="FD1895" s="192" t="e">
        <f t="shared" si="965"/>
        <v>#DIV/0!</v>
      </c>
      <c r="FE1895" s="193" t="e">
        <f t="shared" si="966"/>
        <v>#DIV/0!</v>
      </c>
      <c r="FF1895" s="194" t="e">
        <f t="shared" si="967"/>
        <v>#DIV/0!</v>
      </c>
    </row>
    <row r="1896" spans="134:162" ht="18" customHeight="1">
      <c r="ED1896" s="135" t="s">
        <v>2517</v>
      </c>
      <c r="EZ1896" s="192" t="e">
        <f t="shared" si="961"/>
        <v>#DIV/0!</v>
      </c>
      <c r="FA1896" s="192" t="e">
        <f t="shared" si="962"/>
        <v>#DIV/0!</v>
      </c>
      <c r="FB1896" s="192" t="e">
        <f t="shared" si="963"/>
        <v>#DIV/0!</v>
      </c>
      <c r="FC1896" s="192" t="e">
        <f t="shared" si="964"/>
        <v>#DIV/0!</v>
      </c>
      <c r="FD1896" s="192" t="e">
        <f t="shared" si="965"/>
        <v>#DIV/0!</v>
      </c>
      <c r="FE1896" s="193" t="e">
        <f t="shared" si="966"/>
        <v>#DIV/0!</v>
      </c>
      <c r="FF1896" s="194" t="e">
        <f t="shared" si="967"/>
        <v>#DIV/0!</v>
      </c>
    </row>
    <row r="1897" spans="134:162" ht="18" customHeight="1">
      <c r="ED1897" s="135" t="s">
        <v>2517</v>
      </c>
      <c r="EZ1897" s="192" t="e">
        <f t="shared" si="961"/>
        <v>#DIV/0!</v>
      </c>
      <c r="FA1897" s="192" t="e">
        <f t="shared" si="962"/>
        <v>#DIV/0!</v>
      </c>
      <c r="FB1897" s="192" t="e">
        <f t="shared" si="963"/>
        <v>#DIV/0!</v>
      </c>
      <c r="FC1897" s="192" t="e">
        <f t="shared" si="964"/>
        <v>#DIV/0!</v>
      </c>
      <c r="FD1897" s="192" t="e">
        <f t="shared" si="965"/>
        <v>#DIV/0!</v>
      </c>
      <c r="FE1897" s="193" t="e">
        <f t="shared" si="966"/>
        <v>#DIV/0!</v>
      </c>
      <c r="FF1897" s="194" t="e">
        <f t="shared" si="967"/>
        <v>#DIV/0!</v>
      </c>
    </row>
    <row r="1898" spans="134:162" ht="18" customHeight="1">
      <c r="ED1898" s="135" t="s">
        <v>2517</v>
      </c>
      <c r="EZ1898" s="192" t="e">
        <f t="shared" si="961"/>
        <v>#DIV/0!</v>
      </c>
      <c r="FA1898" s="192" t="e">
        <f t="shared" si="962"/>
        <v>#DIV/0!</v>
      </c>
      <c r="FB1898" s="192" t="e">
        <f t="shared" si="963"/>
        <v>#DIV/0!</v>
      </c>
      <c r="FC1898" s="192" t="e">
        <f t="shared" si="964"/>
        <v>#DIV/0!</v>
      </c>
      <c r="FD1898" s="192" t="e">
        <f t="shared" si="965"/>
        <v>#DIV/0!</v>
      </c>
      <c r="FE1898" s="193" t="e">
        <f t="shared" si="966"/>
        <v>#DIV/0!</v>
      </c>
      <c r="FF1898" s="194" t="e">
        <f t="shared" si="967"/>
        <v>#DIV/0!</v>
      </c>
    </row>
    <row r="1899" spans="134:162" ht="18" customHeight="1">
      <c r="ED1899" s="135" t="s">
        <v>2517</v>
      </c>
      <c r="EZ1899" s="192" t="e">
        <f t="shared" si="961"/>
        <v>#DIV/0!</v>
      </c>
      <c r="FA1899" s="192" t="e">
        <f t="shared" si="962"/>
        <v>#DIV/0!</v>
      </c>
      <c r="FB1899" s="192" t="e">
        <f t="shared" si="963"/>
        <v>#DIV/0!</v>
      </c>
      <c r="FC1899" s="192" t="e">
        <f t="shared" si="964"/>
        <v>#DIV/0!</v>
      </c>
      <c r="FD1899" s="192" t="e">
        <f t="shared" si="965"/>
        <v>#DIV/0!</v>
      </c>
      <c r="FE1899" s="193" t="e">
        <f t="shared" si="966"/>
        <v>#DIV/0!</v>
      </c>
      <c r="FF1899" s="194" t="e">
        <f t="shared" si="967"/>
        <v>#DIV/0!</v>
      </c>
    </row>
    <row r="1900" spans="134:162" ht="18" customHeight="1">
      <c r="ED1900" s="135" t="s">
        <v>2517</v>
      </c>
      <c r="EZ1900" s="192" t="e">
        <f t="shared" si="961"/>
        <v>#DIV/0!</v>
      </c>
      <c r="FA1900" s="192" t="e">
        <f t="shared" si="962"/>
        <v>#DIV/0!</v>
      </c>
      <c r="FB1900" s="192" t="e">
        <f t="shared" si="963"/>
        <v>#DIV/0!</v>
      </c>
      <c r="FC1900" s="192" t="e">
        <f t="shared" si="964"/>
        <v>#DIV/0!</v>
      </c>
      <c r="FD1900" s="192" t="e">
        <f t="shared" si="965"/>
        <v>#DIV/0!</v>
      </c>
      <c r="FE1900" s="193" t="e">
        <f t="shared" si="966"/>
        <v>#DIV/0!</v>
      </c>
      <c r="FF1900" s="194" t="e">
        <f t="shared" si="967"/>
        <v>#DIV/0!</v>
      </c>
    </row>
    <row r="1901" spans="134:162" ht="18" customHeight="1">
      <c r="ED1901" s="135" t="s">
        <v>2517</v>
      </c>
      <c r="EZ1901" s="192" t="e">
        <f t="shared" si="961"/>
        <v>#DIV/0!</v>
      </c>
      <c r="FA1901" s="192" t="e">
        <f t="shared" si="962"/>
        <v>#DIV/0!</v>
      </c>
      <c r="FB1901" s="192" t="e">
        <f t="shared" si="963"/>
        <v>#DIV/0!</v>
      </c>
      <c r="FC1901" s="192" t="e">
        <f t="shared" si="964"/>
        <v>#DIV/0!</v>
      </c>
      <c r="FD1901" s="192" t="e">
        <f t="shared" si="965"/>
        <v>#DIV/0!</v>
      </c>
      <c r="FE1901" s="193" t="e">
        <f t="shared" si="966"/>
        <v>#DIV/0!</v>
      </c>
      <c r="FF1901" s="194" t="e">
        <f t="shared" si="967"/>
        <v>#DIV/0!</v>
      </c>
    </row>
    <row r="1902" spans="134:162" ht="18" customHeight="1">
      <c r="ED1902" s="135" t="s">
        <v>2517</v>
      </c>
      <c r="EZ1902" s="192" t="e">
        <f t="shared" si="961"/>
        <v>#DIV/0!</v>
      </c>
      <c r="FA1902" s="192" t="e">
        <f t="shared" si="962"/>
        <v>#DIV/0!</v>
      </c>
      <c r="FB1902" s="192" t="e">
        <f t="shared" si="963"/>
        <v>#DIV/0!</v>
      </c>
      <c r="FC1902" s="192" t="e">
        <f t="shared" si="964"/>
        <v>#DIV/0!</v>
      </c>
      <c r="FD1902" s="192" t="e">
        <f t="shared" si="965"/>
        <v>#DIV/0!</v>
      </c>
      <c r="FE1902" s="193" t="e">
        <f t="shared" si="966"/>
        <v>#DIV/0!</v>
      </c>
      <c r="FF1902" s="194" t="e">
        <f t="shared" si="967"/>
        <v>#DIV/0!</v>
      </c>
    </row>
    <row r="1903" spans="134:162" ht="18" customHeight="1">
      <c r="ED1903" s="135" t="s">
        <v>2517</v>
      </c>
      <c r="EZ1903" s="192" t="e">
        <f t="shared" si="961"/>
        <v>#DIV/0!</v>
      </c>
      <c r="FA1903" s="192" t="e">
        <f t="shared" si="962"/>
        <v>#DIV/0!</v>
      </c>
      <c r="FB1903" s="192" t="e">
        <f t="shared" si="963"/>
        <v>#DIV/0!</v>
      </c>
      <c r="FC1903" s="192" t="e">
        <f t="shared" si="964"/>
        <v>#DIV/0!</v>
      </c>
      <c r="FD1903" s="192" t="e">
        <f t="shared" si="965"/>
        <v>#DIV/0!</v>
      </c>
      <c r="FE1903" s="193" t="e">
        <f t="shared" si="966"/>
        <v>#DIV/0!</v>
      </c>
      <c r="FF1903" s="194" t="e">
        <f t="shared" si="967"/>
        <v>#DIV/0!</v>
      </c>
    </row>
    <row r="1904" spans="134:162" ht="18" customHeight="1">
      <c r="ED1904" s="135" t="s">
        <v>2517</v>
      </c>
      <c r="EZ1904" s="192" t="e">
        <f t="shared" si="961"/>
        <v>#DIV/0!</v>
      </c>
      <c r="FA1904" s="192" t="e">
        <f t="shared" si="962"/>
        <v>#DIV/0!</v>
      </c>
      <c r="FB1904" s="192" t="e">
        <f t="shared" si="963"/>
        <v>#DIV/0!</v>
      </c>
      <c r="FC1904" s="192" t="e">
        <f t="shared" si="964"/>
        <v>#DIV/0!</v>
      </c>
      <c r="FD1904" s="192" t="e">
        <f t="shared" si="965"/>
        <v>#DIV/0!</v>
      </c>
      <c r="FE1904" s="193" t="e">
        <f t="shared" si="966"/>
        <v>#DIV/0!</v>
      </c>
      <c r="FF1904" s="194" t="e">
        <f t="shared" si="967"/>
        <v>#DIV/0!</v>
      </c>
    </row>
    <row r="1905" spans="134:162" ht="18" customHeight="1">
      <c r="ED1905" s="135" t="s">
        <v>2517</v>
      </c>
      <c r="EZ1905" s="192" t="e">
        <f t="shared" si="961"/>
        <v>#DIV/0!</v>
      </c>
      <c r="FA1905" s="192" t="e">
        <f t="shared" si="962"/>
        <v>#DIV/0!</v>
      </c>
      <c r="FB1905" s="192" t="e">
        <f t="shared" si="963"/>
        <v>#DIV/0!</v>
      </c>
      <c r="FC1905" s="192" t="e">
        <f t="shared" si="964"/>
        <v>#DIV/0!</v>
      </c>
      <c r="FD1905" s="192" t="e">
        <f t="shared" si="965"/>
        <v>#DIV/0!</v>
      </c>
      <c r="FE1905" s="193" t="e">
        <f t="shared" si="966"/>
        <v>#DIV/0!</v>
      </c>
      <c r="FF1905" s="194" t="e">
        <f t="shared" si="967"/>
        <v>#DIV/0!</v>
      </c>
    </row>
    <row r="1906" spans="134:162" ht="18" customHeight="1">
      <c r="ED1906" s="135" t="s">
        <v>2517</v>
      </c>
      <c r="EZ1906" s="192" t="e">
        <f t="shared" si="961"/>
        <v>#DIV/0!</v>
      </c>
      <c r="FA1906" s="192" t="e">
        <f t="shared" si="962"/>
        <v>#DIV/0!</v>
      </c>
      <c r="FB1906" s="192" t="e">
        <f t="shared" si="963"/>
        <v>#DIV/0!</v>
      </c>
      <c r="FC1906" s="192" t="e">
        <f t="shared" si="964"/>
        <v>#DIV/0!</v>
      </c>
      <c r="FD1906" s="192" t="e">
        <f t="shared" si="965"/>
        <v>#DIV/0!</v>
      </c>
      <c r="FE1906" s="193" t="e">
        <f t="shared" si="966"/>
        <v>#DIV/0!</v>
      </c>
      <c r="FF1906" s="194" t="e">
        <f t="shared" si="967"/>
        <v>#DIV/0!</v>
      </c>
    </row>
    <row r="1907" spans="134:162" ht="18" customHeight="1">
      <c r="ED1907" s="135" t="s">
        <v>2517</v>
      </c>
      <c r="EZ1907" s="192" t="e">
        <f t="shared" si="961"/>
        <v>#DIV/0!</v>
      </c>
      <c r="FA1907" s="192" t="e">
        <f t="shared" si="962"/>
        <v>#DIV/0!</v>
      </c>
      <c r="FB1907" s="192" t="e">
        <f t="shared" si="963"/>
        <v>#DIV/0!</v>
      </c>
      <c r="FC1907" s="192" t="e">
        <f t="shared" si="964"/>
        <v>#DIV/0!</v>
      </c>
      <c r="FD1907" s="192" t="e">
        <f t="shared" si="965"/>
        <v>#DIV/0!</v>
      </c>
      <c r="FE1907" s="193" t="e">
        <f t="shared" si="966"/>
        <v>#DIV/0!</v>
      </c>
      <c r="FF1907" s="194" t="e">
        <f t="shared" si="967"/>
        <v>#DIV/0!</v>
      </c>
    </row>
    <row r="1908" spans="134:162" ht="18" customHeight="1">
      <c r="ED1908" s="135" t="s">
        <v>2517</v>
      </c>
      <c r="EZ1908" s="192" t="e">
        <f t="shared" si="961"/>
        <v>#DIV/0!</v>
      </c>
      <c r="FA1908" s="192" t="e">
        <f t="shared" si="962"/>
        <v>#DIV/0!</v>
      </c>
      <c r="FB1908" s="192" t="e">
        <f t="shared" si="963"/>
        <v>#DIV/0!</v>
      </c>
      <c r="FC1908" s="192" t="e">
        <f t="shared" si="964"/>
        <v>#DIV/0!</v>
      </c>
      <c r="FD1908" s="192" t="e">
        <f t="shared" si="965"/>
        <v>#DIV/0!</v>
      </c>
      <c r="FE1908" s="193" t="e">
        <f t="shared" si="966"/>
        <v>#DIV/0!</v>
      </c>
      <c r="FF1908" s="194" t="e">
        <f t="shared" si="967"/>
        <v>#DIV/0!</v>
      </c>
    </row>
    <row r="1909" spans="134:162" ht="18" customHeight="1">
      <c r="ED1909" s="135" t="s">
        <v>2517</v>
      </c>
      <c r="EZ1909" s="192" t="e">
        <f t="shared" si="961"/>
        <v>#DIV/0!</v>
      </c>
      <c r="FA1909" s="192" t="e">
        <f t="shared" si="962"/>
        <v>#DIV/0!</v>
      </c>
      <c r="FB1909" s="192" t="e">
        <f t="shared" si="963"/>
        <v>#DIV/0!</v>
      </c>
      <c r="FC1909" s="192" t="e">
        <f t="shared" si="964"/>
        <v>#DIV/0!</v>
      </c>
      <c r="FD1909" s="192" t="e">
        <f t="shared" si="965"/>
        <v>#DIV/0!</v>
      </c>
      <c r="FE1909" s="193" t="e">
        <f t="shared" si="966"/>
        <v>#DIV/0!</v>
      </c>
      <c r="FF1909" s="194" t="e">
        <f t="shared" si="967"/>
        <v>#DIV/0!</v>
      </c>
    </row>
    <row r="1910" spans="134:162" ht="18" customHeight="1">
      <c r="ED1910" s="135" t="s">
        <v>2517</v>
      </c>
      <c r="EZ1910" s="192" t="e">
        <f t="shared" si="961"/>
        <v>#DIV/0!</v>
      </c>
      <c r="FA1910" s="192" t="e">
        <f t="shared" si="962"/>
        <v>#DIV/0!</v>
      </c>
      <c r="FB1910" s="192" t="e">
        <f t="shared" si="963"/>
        <v>#DIV/0!</v>
      </c>
      <c r="FC1910" s="192" t="e">
        <f t="shared" si="964"/>
        <v>#DIV/0!</v>
      </c>
      <c r="FD1910" s="192" t="e">
        <f t="shared" si="965"/>
        <v>#DIV/0!</v>
      </c>
      <c r="FE1910" s="193" t="e">
        <f t="shared" si="966"/>
        <v>#DIV/0!</v>
      </c>
      <c r="FF1910" s="194" t="e">
        <f t="shared" si="967"/>
        <v>#DIV/0!</v>
      </c>
    </row>
    <row r="1911" spans="134:162" ht="18" customHeight="1">
      <c r="ED1911" s="135" t="s">
        <v>2517</v>
      </c>
      <c r="EZ1911" s="192" t="e">
        <f t="shared" si="961"/>
        <v>#DIV/0!</v>
      </c>
      <c r="FA1911" s="192" t="e">
        <f t="shared" si="962"/>
        <v>#DIV/0!</v>
      </c>
      <c r="FB1911" s="192" t="e">
        <f t="shared" si="963"/>
        <v>#DIV/0!</v>
      </c>
      <c r="FC1911" s="192" t="e">
        <f t="shared" si="964"/>
        <v>#DIV/0!</v>
      </c>
      <c r="FD1911" s="192" t="e">
        <f t="shared" si="965"/>
        <v>#DIV/0!</v>
      </c>
      <c r="FE1911" s="193" t="e">
        <f t="shared" si="966"/>
        <v>#DIV/0!</v>
      </c>
      <c r="FF1911" s="194" t="e">
        <f t="shared" si="967"/>
        <v>#DIV/0!</v>
      </c>
    </row>
    <row r="1912" spans="134:162" ht="18" customHeight="1">
      <c r="ED1912" s="135" t="s">
        <v>2517</v>
      </c>
      <c r="EZ1912" s="192" t="e">
        <f t="shared" si="961"/>
        <v>#DIV/0!</v>
      </c>
      <c r="FA1912" s="192" t="e">
        <f t="shared" si="962"/>
        <v>#DIV/0!</v>
      </c>
      <c r="FB1912" s="192" t="e">
        <f t="shared" si="963"/>
        <v>#DIV/0!</v>
      </c>
      <c r="FC1912" s="192" t="e">
        <f t="shared" si="964"/>
        <v>#DIV/0!</v>
      </c>
      <c r="FD1912" s="192" t="e">
        <f t="shared" si="965"/>
        <v>#DIV/0!</v>
      </c>
      <c r="FE1912" s="193" t="e">
        <f t="shared" si="966"/>
        <v>#DIV/0!</v>
      </c>
      <c r="FF1912" s="194" t="e">
        <f t="shared" si="967"/>
        <v>#DIV/0!</v>
      </c>
    </row>
    <row r="1913" spans="134:162" ht="18" customHeight="1">
      <c r="ED1913" s="135" t="s">
        <v>2517</v>
      </c>
      <c r="EZ1913" s="192" t="e">
        <f t="shared" si="961"/>
        <v>#DIV/0!</v>
      </c>
      <c r="FA1913" s="192" t="e">
        <f t="shared" si="962"/>
        <v>#DIV/0!</v>
      </c>
      <c r="FB1913" s="192" t="e">
        <f t="shared" si="963"/>
        <v>#DIV/0!</v>
      </c>
      <c r="FC1913" s="192" t="e">
        <f t="shared" si="964"/>
        <v>#DIV/0!</v>
      </c>
      <c r="FD1913" s="192" t="e">
        <f t="shared" si="965"/>
        <v>#DIV/0!</v>
      </c>
      <c r="FE1913" s="193" t="e">
        <f t="shared" si="966"/>
        <v>#DIV/0!</v>
      </c>
      <c r="FF1913" s="194" t="e">
        <f t="shared" si="967"/>
        <v>#DIV/0!</v>
      </c>
    </row>
    <row r="1914" spans="134:162" ht="18" customHeight="1">
      <c r="ED1914" s="135" t="s">
        <v>2517</v>
      </c>
      <c r="EZ1914" s="192" t="e">
        <f t="shared" si="961"/>
        <v>#DIV/0!</v>
      </c>
      <c r="FA1914" s="192" t="e">
        <f t="shared" si="962"/>
        <v>#DIV/0!</v>
      </c>
      <c r="FB1914" s="192" t="e">
        <f t="shared" si="963"/>
        <v>#DIV/0!</v>
      </c>
      <c r="FC1914" s="192" t="e">
        <f t="shared" si="964"/>
        <v>#DIV/0!</v>
      </c>
      <c r="FD1914" s="192" t="e">
        <f t="shared" si="965"/>
        <v>#DIV/0!</v>
      </c>
      <c r="FE1914" s="193" t="e">
        <f t="shared" si="966"/>
        <v>#DIV/0!</v>
      </c>
      <c r="FF1914" s="194" t="e">
        <f t="shared" si="967"/>
        <v>#DIV/0!</v>
      </c>
    </row>
    <row r="1915" spans="134:162" ht="18" customHeight="1">
      <c r="ED1915" s="135" t="s">
        <v>2517</v>
      </c>
      <c r="EZ1915" s="192" t="e">
        <f t="shared" si="961"/>
        <v>#DIV/0!</v>
      </c>
      <c r="FA1915" s="192" t="e">
        <f t="shared" si="962"/>
        <v>#DIV/0!</v>
      </c>
      <c r="FB1915" s="192" t="e">
        <f t="shared" si="963"/>
        <v>#DIV/0!</v>
      </c>
      <c r="FC1915" s="192" t="e">
        <f t="shared" si="964"/>
        <v>#DIV/0!</v>
      </c>
      <c r="FD1915" s="192" t="e">
        <f t="shared" si="965"/>
        <v>#DIV/0!</v>
      </c>
      <c r="FE1915" s="193" t="e">
        <f t="shared" si="966"/>
        <v>#DIV/0!</v>
      </c>
      <c r="FF1915" s="194" t="e">
        <f t="shared" si="967"/>
        <v>#DIV/0!</v>
      </c>
    </row>
    <row r="1916" spans="134:162" ht="18" customHeight="1">
      <c r="ED1916" s="135" t="s">
        <v>2517</v>
      </c>
      <c r="EZ1916" s="192" t="e">
        <f t="shared" si="961"/>
        <v>#DIV/0!</v>
      </c>
      <c r="FA1916" s="192" t="e">
        <f t="shared" si="962"/>
        <v>#DIV/0!</v>
      </c>
      <c r="FB1916" s="192" t="e">
        <f t="shared" si="963"/>
        <v>#DIV/0!</v>
      </c>
      <c r="FC1916" s="192" t="e">
        <f t="shared" si="964"/>
        <v>#DIV/0!</v>
      </c>
      <c r="FD1916" s="192" t="e">
        <f t="shared" si="965"/>
        <v>#DIV/0!</v>
      </c>
      <c r="FE1916" s="193" t="e">
        <f t="shared" si="966"/>
        <v>#DIV/0!</v>
      </c>
      <c r="FF1916" s="194" t="e">
        <f t="shared" si="967"/>
        <v>#DIV/0!</v>
      </c>
    </row>
    <row r="1917" spans="134:162" ht="18" customHeight="1">
      <c r="ED1917" s="135" t="s">
        <v>2517</v>
      </c>
      <c r="EZ1917" s="192" t="e">
        <f t="shared" si="961"/>
        <v>#DIV/0!</v>
      </c>
      <c r="FA1917" s="192" t="e">
        <f t="shared" si="962"/>
        <v>#DIV/0!</v>
      </c>
      <c r="FB1917" s="192" t="e">
        <f t="shared" si="963"/>
        <v>#DIV/0!</v>
      </c>
      <c r="FC1917" s="192" t="e">
        <f t="shared" si="964"/>
        <v>#DIV/0!</v>
      </c>
      <c r="FD1917" s="192" t="e">
        <f t="shared" si="965"/>
        <v>#DIV/0!</v>
      </c>
      <c r="FE1917" s="193" t="e">
        <f t="shared" si="966"/>
        <v>#DIV/0!</v>
      </c>
      <c r="FF1917" s="194" t="e">
        <f t="shared" si="967"/>
        <v>#DIV/0!</v>
      </c>
    </row>
    <row r="1918" spans="134:162" ht="18" customHeight="1">
      <c r="ED1918" s="135" t="s">
        <v>2517</v>
      </c>
      <c r="EZ1918" s="192" t="e">
        <f t="shared" si="961"/>
        <v>#DIV/0!</v>
      </c>
      <c r="FA1918" s="192" t="e">
        <f t="shared" si="962"/>
        <v>#DIV/0!</v>
      </c>
      <c r="FB1918" s="192" t="e">
        <f t="shared" si="963"/>
        <v>#DIV/0!</v>
      </c>
      <c r="FC1918" s="192" t="e">
        <f t="shared" si="964"/>
        <v>#DIV/0!</v>
      </c>
      <c r="FD1918" s="192" t="e">
        <f t="shared" si="965"/>
        <v>#DIV/0!</v>
      </c>
      <c r="FE1918" s="193" t="e">
        <f t="shared" si="966"/>
        <v>#DIV/0!</v>
      </c>
      <c r="FF1918" s="194" t="e">
        <f t="shared" si="967"/>
        <v>#DIV/0!</v>
      </c>
    </row>
    <row r="1919" spans="134:162" ht="18" customHeight="1">
      <c r="ED1919" s="135" t="s">
        <v>2517</v>
      </c>
      <c r="EZ1919" s="192" t="e">
        <f t="shared" si="961"/>
        <v>#DIV/0!</v>
      </c>
      <c r="FA1919" s="192" t="e">
        <f t="shared" si="962"/>
        <v>#DIV/0!</v>
      </c>
      <c r="FB1919" s="192" t="e">
        <f t="shared" si="963"/>
        <v>#DIV/0!</v>
      </c>
      <c r="FC1919" s="192" t="e">
        <f t="shared" si="964"/>
        <v>#DIV/0!</v>
      </c>
      <c r="FD1919" s="192" t="e">
        <f t="shared" si="965"/>
        <v>#DIV/0!</v>
      </c>
      <c r="FE1919" s="193" t="e">
        <f t="shared" si="966"/>
        <v>#DIV/0!</v>
      </c>
      <c r="FF1919" s="194" t="e">
        <f t="shared" si="967"/>
        <v>#DIV/0!</v>
      </c>
    </row>
    <row r="1920" spans="134:162" ht="18" customHeight="1">
      <c r="ED1920" s="135" t="s">
        <v>2517</v>
      </c>
      <c r="EZ1920" s="192" t="e">
        <f t="shared" si="961"/>
        <v>#DIV/0!</v>
      </c>
      <c r="FA1920" s="192" t="e">
        <f t="shared" si="962"/>
        <v>#DIV/0!</v>
      </c>
      <c r="FB1920" s="192" t="e">
        <f t="shared" si="963"/>
        <v>#DIV/0!</v>
      </c>
      <c r="FC1920" s="192" t="e">
        <f t="shared" si="964"/>
        <v>#DIV/0!</v>
      </c>
      <c r="FD1920" s="192" t="e">
        <f t="shared" si="965"/>
        <v>#DIV/0!</v>
      </c>
      <c r="FE1920" s="193" t="e">
        <f t="shared" si="966"/>
        <v>#DIV/0!</v>
      </c>
      <c r="FF1920" s="194" t="e">
        <f t="shared" si="967"/>
        <v>#DIV/0!</v>
      </c>
    </row>
    <row r="1921" spans="134:162" ht="18" customHeight="1">
      <c r="ED1921" s="135" t="s">
        <v>2517</v>
      </c>
      <c r="EZ1921" s="192" t="e">
        <f t="shared" si="961"/>
        <v>#DIV/0!</v>
      </c>
      <c r="FA1921" s="192" t="e">
        <f t="shared" si="962"/>
        <v>#DIV/0!</v>
      </c>
      <c r="FB1921" s="192" t="e">
        <f t="shared" si="963"/>
        <v>#DIV/0!</v>
      </c>
      <c r="FC1921" s="192" t="e">
        <f t="shared" si="964"/>
        <v>#DIV/0!</v>
      </c>
      <c r="FD1921" s="192" t="e">
        <f t="shared" si="965"/>
        <v>#DIV/0!</v>
      </c>
      <c r="FE1921" s="193" t="e">
        <f t="shared" si="966"/>
        <v>#DIV/0!</v>
      </c>
      <c r="FF1921" s="194" t="e">
        <f t="shared" si="967"/>
        <v>#DIV/0!</v>
      </c>
    </row>
    <row r="1922" spans="134:162" ht="18" customHeight="1">
      <c r="ED1922" s="135" t="s">
        <v>2517</v>
      </c>
      <c r="EZ1922" s="192" t="e">
        <f t="shared" si="961"/>
        <v>#DIV/0!</v>
      </c>
      <c r="FA1922" s="192" t="e">
        <f t="shared" si="962"/>
        <v>#DIV/0!</v>
      </c>
      <c r="FB1922" s="192" t="e">
        <f t="shared" si="963"/>
        <v>#DIV/0!</v>
      </c>
      <c r="FC1922" s="192" t="e">
        <f t="shared" si="964"/>
        <v>#DIV/0!</v>
      </c>
      <c r="FD1922" s="192" t="e">
        <f t="shared" si="965"/>
        <v>#DIV/0!</v>
      </c>
      <c r="FE1922" s="193" t="e">
        <f t="shared" si="966"/>
        <v>#DIV/0!</v>
      </c>
      <c r="FF1922" s="194" t="e">
        <f t="shared" si="967"/>
        <v>#DIV/0!</v>
      </c>
    </row>
    <row r="1923" spans="134:162" ht="18" customHeight="1">
      <c r="ED1923" s="135" t="s">
        <v>2517</v>
      </c>
      <c r="EZ1923" s="192" t="e">
        <f t="shared" si="961"/>
        <v>#DIV/0!</v>
      </c>
      <c r="FA1923" s="192" t="e">
        <f t="shared" si="962"/>
        <v>#DIV/0!</v>
      </c>
      <c r="FB1923" s="192" t="e">
        <f t="shared" si="963"/>
        <v>#DIV/0!</v>
      </c>
      <c r="FC1923" s="192" t="e">
        <f t="shared" si="964"/>
        <v>#DIV/0!</v>
      </c>
      <c r="FD1923" s="192" t="e">
        <f t="shared" si="965"/>
        <v>#DIV/0!</v>
      </c>
      <c r="FE1923" s="193" t="e">
        <f t="shared" si="966"/>
        <v>#DIV/0!</v>
      </c>
      <c r="FF1923" s="194" t="e">
        <f t="shared" si="967"/>
        <v>#DIV/0!</v>
      </c>
    </row>
    <row r="1924" spans="134:162" ht="18" customHeight="1">
      <c r="ED1924" s="135" t="s">
        <v>2517</v>
      </c>
      <c r="EZ1924" s="192" t="e">
        <f t="shared" ref="EZ1924:EZ1987" si="968">+(IF($EW1924&lt;$EY1924,((MIN($EY1924,$EW1924)+(DEGREES(ATAN((TAN(RADIANS($EX1924))/((TAN(RADIANS($EV1924))*SIN(RADIANS(ABS($EW1924-$EY1924))))))-(COS(RADIANS(ABS($EW1924-$EY1924)))/SIN(RADIANS(ABS($EW1924-$EY1924)))))))-180)),((MAX($EY1924,$EW1924)-(DEGREES(ATAN((TAN(RADIANS($EX1924))/((TAN(RADIANS($EV1924))*SIN(RADIANS(ABS($EW1924-$EY1924))))))-(COS(RADIANS(ABS($EW1924-$EY1924)))/SIN(RADIANS(ABS($EW1924-$EY1924)))))))-180))))</f>
        <v>#DIV/0!</v>
      </c>
      <c r="FA1924" s="192" t="e">
        <f t="shared" ref="FA1924:FA1987" si="969">IF($EZ1924&gt;0,$EZ1924,360+$EZ1924)</f>
        <v>#DIV/0!</v>
      </c>
      <c r="FB1924" s="192" t="e">
        <f t="shared" ref="FB1924:FB1987" si="970">+ABS(DEGREES(ATAN((COS(RADIANS(ABS($EZ1924+180-(IF($EW1924&gt;$EY1924,MAX($EX1924,$EW1924),MIN($EW1924,$EY1924))))))/(TAN(RADIANS($EV1924)))))))</f>
        <v>#DIV/0!</v>
      </c>
      <c r="FC1924" s="192" t="e">
        <f t="shared" ref="FC1924:FC1987" si="971">+IF(($EZ1924+90)&gt;0,$EZ1924+90,$EZ1924+450)</f>
        <v>#DIV/0!</v>
      </c>
      <c r="FD1924" s="192" t="e">
        <f t="shared" ref="FD1924:FD1987" si="972">-$FB1924+90</f>
        <v>#DIV/0!</v>
      </c>
      <c r="FE1924" s="193" t="e">
        <f t="shared" ref="FE1924:FE1987" si="973">IF(($FA1924&lt;180),$FA1924+180,$FA1924-180)</f>
        <v>#DIV/0!</v>
      </c>
      <c r="FF1924" s="194" t="e">
        <f t="shared" ref="FF1924:FF1987" si="974">-$FB1924+90</f>
        <v>#DIV/0!</v>
      </c>
    </row>
    <row r="1925" spans="134:162" ht="18" customHeight="1">
      <c r="ED1925" s="135" t="s">
        <v>2517</v>
      </c>
      <c r="EZ1925" s="192" t="e">
        <f t="shared" si="968"/>
        <v>#DIV/0!</v>
      </c>
      <c r="FA1925" s="192" t="e">
        <f t="shared" si="969"/>
        <v>#DIV/0!</v>
      </c>
      <c r="FB1925" s="192" t="e">
        <f t="shared" si="970"/>
        <v>#DIV/0!</v>
      </c>
      <c r="FC1925" s="192" t="e">
        <f t="shared" si="971"/>
        <v>#DIV/0!</v>
      </c>
      <c r="FD1925" s="192" t="e">
        <f t="shared" si="972"/>
        <v>#DIV/0!</v>
      </c>
      <c r="FE1925" s="193" t="e">
        <f t="shared" si="973"/>
        <v>#DIV/0!</v>
      </c>
      <c r="FF1925" s="194" t="e">
        <f t="shared" si="974"/>
        <v>#DIV/0!</v>
      </c>
    </row>
    <row r="1926" spans="134:162" ht="18" customHeight="1">
      <c r="ED1926" s="135" t="s">
        <v>2517</v>
      </c>
      <c r="EZ1926" s="192" t="e">
        <f t="shared" si="968"/>
        <v>#DIV/0!</v>
      </c>
      <c r="FA1926" s="192" t="e">
        <f t="shared" si="969"/>
        <v>#DIV/0!</v>
      </c>
      <c r="FB1926" s="192" t="e">
        <f t="shared" si="970"/>
        <v>#DIV/0!</v>
      </c>
      <c r="FC1926" s="192" t="e">
        <f t="shared" si="971"/>
        <v>#DIV/0!</v>
      </c>
      <c r="FD1926" s="192" t="e">
        <f t="shared" si="972"/>
        <v>#DIV/0!</v>
      </c>
      <c r="FE1926" s="193" t="e">
        <f t="shared" si="973"/>
        <v>#DIV/0!</v>
      </c>
      <c r="FF1926" s="194" t="e">
        <f t="shared" si="974"/>
        <v>#DIV/0!</v>
      </c>
    </row>
    <row r="1927" spans="134:162" ht="18" customHeight="1">
      <c r="ED1927" s="135" t="s">
        <v>2517</v>
      </c>
      <c r="EZ1927" s="192" t="e">
        <f t="shared" si="968"/>
        <v>#DIV/0!</v>
      </c>
      <c r="FA1927" s="192" t="e">
        <f t="shared" si="969"/>
        <v>#DIV/0!</v>
      </c>
      <c r="FB1927" s="192" t="e">
        <f t="shared" si="970"/>
        <v>#DIV/0!</v>
      </c>
      <c r="FC1927" s="192" t="e">
        <f t="shared" si="971"/>
        <v>#DIV/0!</v>
      </c>
      <c r="FD1927" s="192" t="e">
        <f t="shared" si="972"/>
        <v>#DIV/0!</v>
      </c>
      <c r="FE1927" s="193" t="e">
        <f t="shared" si="973"/>
        <v>#DIV/0!</v>
      </c>
      <c r="FF1927" s="194" t="e">
        <f t="shared" si="974"/>
        <v>#DIV/0!</v>
      </c>
    </row>
    <row r="1928" spans="134:162" ht="18" customHeight="1">
      <c r="ED1928" s="135" t="s">
        <v>2517</v>
      </c>
      <c r="EZ1928" s="192" t="e">
        <f t="shared" si="968"/>
        <v>#DIV/0!</v>
      </c>
      <c r="FA1928" s="192" t="e">
        <f t="shared" si="969"/>
        <v>#DIV/0!</v>
      </c>
      <c r="FB1928" s="192" t="e">
        <f t="shared" si="970"/>
        <v>#DIV/0!</v>
      </c>
      <c r="FC1928" s="192" t="e">
        <f t="shared" si="971"/>
        <v>#DIV/0!</v>
      </c>
      <c r="FD1928" s="192" t="e">
        <f t="shared" si="972"/>
        <v>#DIV/0!</v>
      </c>
      <c r="FE1928" s="193" t="e">
        <f t="shared" si="973"/>
        <v>#DIV/0!</v>
      </c>
      <c r="FF1928" s="194" t="e">
        <f t="shared" si="974"/>
        <v>#DIV/0!</v>
      </c>
    </row>
    <row r="1929" spans="134:162" ht="18" customHeight="1">
      <c r="ED1929" s="135" t="s">
        <v>2517</v>
      </c>
      <c r="EZ1929" s="192" t="e">
        <f t="shared" si="968"/>
        <v>#DIV/0!</v>
      </c>
      <c r="FA1929" s="192" t="e">
        <f t="shared" si="969"/>
        <v>#DIV/0!</v>
      </c>
      <c r="FB1929" s="192" t="e">
        <f t="shared" si="970"/>
        <v>#DIV/0!</v>
      </c>
      <c r="FC1929" s="192" t="e">
        <f t="shared" si="971"/>
        <v>#DIV/0!</v>
      </c>
      <c r="FD1929" s="192" t="e">
        <f t="shared" si="972"/>
        <v>#DIV/0!</v>
      </c>
      <c r="FE1929" s="193" t="e">
        <f t="shared" si="973"/>
        <v>#DIV/0!</v>
      </c>
      <c r="FF1929" s="194" t="e">
        <f t="shared" si="974"/>
        <v>#DIV/0!</v>
      </c>
    </row>
    <row r="1930" spans="134:162" ht="18" customHeight="1">
      <c r="ED1930" s="135" t="s">
        <v>2517</v>
      </c>
      <c r="EZ1930" s="192" t="e">
        <f t="shared" si="968"/>
        <v>#DIV/0!</v>
      </c>
      <c r="FA1930" s="192" t="e">
        <f t="shared" si="969"/>
        <v>#DIV/0!</v>
      </c>
      <c r="FB1930" s="192" t="e">
        <f t="shared" si="970"/>
        <v>#DIV/0!</v>
      </c>
      <c r="FC1930" s="192" t="e">
        <f t="shared" si="971"/>
        <v>#DIV/0!</v>
      </c>
      <c r="FD1930" s="192" t="e">
        <f t="shared" si="972"/>
        <v>#DIV/0!</v>
      </c>
      <c r="FE1930" s="193" t="e">
        <f t="shared" si="973"/>
        <v>#DIV/0!</v>
      </c>
      <c r="FF1930" s="194" t="e">
        <f t="shared" si="974"/>
        <v>#DIV/0!</v>
      </c>
    </row>
    <row r="1931" spans="134:162" ht="18" customHeight="1">
      <c r="ED1931" s="135" t="s">
        <v>2517</v>
      </c>
      <c r="EZ1931" s="192" t="e">
        <f t="shared" si="968"/>
        <v>#DIV/0!</v>
      </c>
      <c r="FA1931" s="192" t="e">
        <f t="shared" si="969"/>
        <v>#DIV/0!</v>
      </c>
      <c r="FB1931" s="192" t="e">
        <f t="shared" si="970"/>
        <v>#DIV/0!</v>
      </c>
      <c r="FC1931" s="192" t="e">
        <f t="shared" si="971"/>
        <v>#DIV/0!</v>
      </c>
      <c r="FD1931" s="192" t="e">
        <f t="shared" si="972"/>
        <v>#DIV/0!</v>
      </c>
      <c r="FE1931" s="193" t="e">
        <f t="shared" si="973"/>
        <v>#DIV/0!</v>
      </c>
      <c r="FF1931" s="194" t="e">
        <f t="shared" si="974"/>
        <v>#DIV/0!</v>
      </c>
    </row>
    <row r="1932" spans="134:162" ht="18" customHeight="1">
      <c r="ED1932" s="135" t="s">
        <v>2517</v>
      </c>
      <c r="EZ1932" s="192" t="e">
        <f t="shared" si="968"/>
        <v>#DIV/0!</v>
      </c>
      <c r="FA1932" s="192" t="e">
        <f t="shared" si="969"/>
        <v>#DIV/0!</v>
      </c>
      <c r="FB1932" s="192" t="e">
        <f t="shared" si="970"/>
        <v>#DIV/0!</v>
      </c>
      <c r="FC1932" s="192" t="e">
        <f t="shared" si="971"/>
        <v>#DIV/0!</v>
      </c>
      <c r="FD1932" s="192" t="e">
        <f t="shared" si="972"/>
        <v>#DIV/0!</v>
      </c>
      <c r="FE1932" s="193" t="e">
        <f t="shared" si="973"/>
        <v>#DIV/0!</v>
      </c>
      <c r="FF1932" s="194" t="e">
        <f t="shared" si="974"/>
        <v>#DIV/0!</v>
      </c>
    </row>
    <row r="1933" spans="134:162" ht="18" customHeight="1">
      <c r="ED1933" s="135" t="s">
        <v>2517</v>
      </c>
      <c r="EZ1933" s="192" t="e">
        <f t="shared" si="968"/>
        <v>#DIV/0!</v>
      </c>
      <c r="FA1933" s="192" t="e">
        <f t="shared" si="969"/>
        <v>#DIV/0!</v>
      </c>
      <c r="FB1933" s="192" t="e">
        <f t="shared" si="970"/>
        <v>#DIV/0!</v>
      </c>
      <c r="FC1933" s="192" t="e">
        <f t="shared" si="971"/>
        <v>#DIV/0!</v>
      </c>
      <c r="FD1933" s="192" t="e">
        <f t="shared" si="972"/>
        <v>#DIV/0!</v>
      </c>
      <c r="FE1933" s="193" t="e">
        <f t="shared" si="973"/>
        <v>#DIV/0!</v>
      </c>
      <c r="FF1933" s="194" t="e">
        <f t="shared" si="974"/>
        <v>#DIV/0!</v>
      </c>
    </row>
    <row r="1934" spans="134:162" ht="18" customHeight="1">
      <c r="ED1934" s="135" t="s">
        <v>2517</v>
      </c>
      <c r="EZ1934" s="192" t="e">
        <f t="shared" si="968"/>
        <v>#DIV/0!</v>
      </c>
      <c r="FA1934" s="192" t="e">
        <f t="shared" si="969"/>
        <v>#DIV/0!</v>
      </c>
      <c r="FB1934" s="192" t="e">
        <f t="shared" si="970"/>
        <v>#DIV/0!</v>
      </c>
      <c r="FC1934" s="192" t="e">
        <f t="shared" si="971"/>
        <v>#DIV/0!</v>
      </c>
      <c r="FD1934" s="192" t="e">
        <f t="shared" si="972"/>
        <v>#DIV/0!</v>
      </c>
      <c r="FE1934" s="193" t="e">
        <f t="shared" si="973"/>
        <v>#DIV/0!</v>
      </c>
      <c r="FF1934" s="194" t="e">
        <f t="shared" si="974"/>
        <v>#DIV/0!</v>
      </c>
    </row>
    <row r="1935" spans="134:162" ht="18" customHeight="1">
      <c r="ED1935" s="135" t="s">
        <v>2517</v>
      </c>
      <c r="EZ1935" s="192" t="e">
        <f t="shared" si="968"/>
        <v>#DIV/0!</v>
      </c>
      <c r="FA1935" s="192" t="e">
        <f t="shared" si="969"/>
        <v>#DIV/0!</v>
      </c>
      <c r="FB1935" s="192" t="e">
        <f t="shared" si="970"/>
        <v>#DIV/0!</v>
      </c>
      <c r="FC1935" s="192" t="e">
        <f t="shared" si="971"/>
        <v>#DIV/0!</v>
      </c>
      <c r="FD1935" s="192" t="e">
        <f t="shared" si="972"/>
        <v>#DIV/0!</v>
      </c>
      <c r="FE1935" s="193" t="e">
        <f t="shared" si="973"/>
        <v>#DIV/0!</v>
      </c>
      <c r="FF1935" s="194" t="e">
        <f t="shared" si="974"/>
        <v>#DIV/0!</v>
      </c>
    </row>
    <row r="1936" spans="134:162" ht="18" customHeight="1">
      <c r="ED1936" s="135" t="s">
        <v>2517</v>
      </c>
      <c r="EZ1936" s="192" t="e">
        <f t="shared" si="968"/>
        <v>#DIV/0!</v>
      </c>
      <c r="FA1936" s="192" t="e">
        <f t="shared" si="969"/>
        <v>#DIV/0!</v>
      </c>
      <c r="FB1936" s="192" t="e">
        <f t="shared" si="970"/>
        <v>#DIV/0!</v>
      </c>
      <c r="FC1936" s="192" t="e">
        <f t="shared" si="971"/>
        <v>#DIV/0!</v>
      </c>
      <c r="FD1936" s="192" t="e">
        <f t="shared" si="972"/>
        <v>#DIV/0!</v>
      </c>
      <c r="FE1936" s="193" t="e">
        <f t="shared" si="973"/>
        <v>#DIV/0!</v>
      </c>
      <c r="FF1936" s="194" t="e">
        <f t="shared" si="974"/>
        <v>#DIV/0!</v>
      </c>
    </row>
    <row r="1937" spans="134:162" ht="18" customHeight="1">
      <c r="ED1937" s="135" t="s">
        <v>2517</v>
      </c>
      <c r="EZ1937" s="192" t="e">
        <f t="shared" si="968"/>
        <v>#DIV/0!</v>
      </c>
      <c r="FA1937" s="192" t="e">
        <f t="shared" si="969"/>
        <v>#DIV/0!</v>
      </c>
      <c r="FB1937" s="192" t="e">
        <f t="shared" si="970"/>
        <v>#DIV/0!</v>
      </c>
      <c r="FC1937" s="192" t="e">
        <f t="shared" si="971"/>
        <v>#DIV/0!</v>
      </c>
      <c r="FD1937" s="192" t="e">
        <f t="shared" si="972"/>
        <v>#DIV/0!</v>
      </c>
      <c r="FE1937" s="193" t="e">
        <f t="shared" si="973"/>
        <v>#DIV/0!</v>
      </c>
      <c r="FF1937" s="194" t="e">
        <f t="shared" si="974"/>
        <v>#DIV/0!</v>
      </c>
    </row>
    <row r="1938" spans="134:162" ht="18" customHeight="1">
      <c r="ED1938" s="135" t="s">
        <v>2517</v>
      </c>
      <c r="EZ1938" s="192" t="e">
        <f t="shared" si="968"/>
        <v>#DIV/0!</v>
      </c>
      <c r="FA1938" s="192" t="e">
        <f t="shared" si="969"/>
        <v>#DIV/0!</v>
      </c>
      <c r="FB1938" s="192" t="e">
        <f t="shared" si="970"/>
        <v>#DIV/0!</v>
      </c>
      <c r="FC1938" s="192" t="e">
        <f t="shared" si="971"/>
        <v>#DIV/0!</v>
      </c>
      <c r="FD1938" s="192" t="e">
        <f t="shared" si="972"/>
        <v>#DIV/0!</v>
      </c>
      <c r="FE1938" s="193" t="e">
        <f t="shared" si="973"/>
        <v>#DIV/0!</v>
      </c>
      <c r="FF1938" s="194" t="e">
        <f t="shared" si="974"/>
        <v>#DIV/0!</v>
      </c>
    </row>
    <row r="1939" spans="134:162" ht="18" customHeight="1">
      <c r="ED1939" s="135" t="s">
        <v>2517</v>
      </c>
      <c r="EZ1939" s="192" t="e">
        <f t="shared" si="968"/>
        <v>#DIV/0!</v>
      </c>
      <c r="FA1939" s="192" t="e">
        <f t="shared" si="969"/>
        <v>#DIV/0!</v>
      </c>
      <c r="FB1939" s="192" t="e">
        <f t="shared" si="970"/>
        <v>#DIV/0!</v>
      </c>
      <c r="FC1939" s="192" t="e">
        <f t="shared" si="971"/>
        <v>#DIV/0!</v>
      </c>
      <c r="FD1939" s="192" t="e">
        <f t="shared" si="972"/>
        <v>#DIV/0!</v>
      </c>
      <c r="FE1939" s="193" t="e">
        <f t="shared" si="973"/>
        <v>#DIV/0!</v>
      </c>
      <c r="FF1939" s="194" t="e">
        <f t="shared" si="974"/>
        <v>#DIV/0!</v>
      </c>
    </row>
    <row r="1940" spans="134:162" ht="18" customHeight="1">
      <c r="ED1940" s="135" t="s">
        <v>2517</v>
      </c>
      <c r="EZ1940" s="192" t="e">
        <f t="shared" si="968"/>
        <v>#DIV/0!</v>
      </c>
      <c r="FA1940" s="192" t="e">
        <f t="shared" si="969"/>
        <v>#DIV/0!</v>
      </c>
      <c r="FB1940" s="192" t="e">
        <f t="shared" si="970"/>
        <v>#DIV/0!</v>
      </c>
      <c r="FC1940" s="192" t="e">
        <f t="shared" si="971"/>
        <v>#DIV/0!</v>
      </c>
      <c r="FD1940" s="192" t="e">
        <f t="shared" si="972"/>
        <v>#DIV/0!</v>
      </c>
      <c r="FE1940" s="193" t="e">
        <f t="shared" si="973"/>
        <v>#DIV/0!</v>
      </c>
      <c r="FF1940" s="194" t="e">
        <f t="shared" si="974"/>
        <v>#DIV/0!</v>
      </c>
    </row>
    <row r="1941" spans="134:162" ht="18" customHeight="1">
      <c r="ED1941" s="135" t="s">
        <v>2517</v>
      </c>
      <c r="EZ1941" s="192" t="e">
        <f t="shared" si="968"/>
        <v>#DIV/0!</v>
      </c>
      <c r="FA1941" s="192" t="e">
        <f t="shared" si="969"/>
        <v>#DIV/0!</v>
      </c>
      <c r="FB1941" s="192" t="e">
        <f t="shared" si="970"/>
        <v>#DIV/0!</v>
      </c>
      <c r="FC1941" s="192" t="e">
        <f t="shared" si="971"/>
        <v>#DIV/0!</v>
      </c>
      <c r="FD1941" s="192" t="e">
        <f t="shared" si="972"/>
        <v>#DIV/0!</v>
      </c>
      <c r="FE1941" s="193" t="e">
        <f t="shared" si="973"/>
        <v>#DIV/0!</v>
      </c>
      <c r="FF1941" s="194" t="e">
        <f t="shared" si="974"/>
        <v>#DIV/0!</v>
      </c>
    </row>
    <row r="1942" spans="134:162" ht="18" customHeight="1">
      <c r="ED1942" s="135" t="s">
        <v>2517</v>
      </c>
      <c r="EZ1942" s="192" t="e">
        <f t="shared" si="968"/>
        <v>#DIV/0!</v>
      </c>
      <c r="FA1942" s="192" t="e">
        <f t="shared" si="969"/>
        <v>#DIV/0!</v>
      </c>
      <c r="FB1942" s="192" t="e">
        <f t="shared" si="970"/>
        <v>#DIV/0!</v>
      </c>
      <c r="FC1942" s="192" t="e">
        <f t="shared" si="971"/>
        <v>#DIV/0!</v>
      </c>
      <c r="FD1942" s="192" t="e">
        <f t="shared" si="972"/>
        <v>#DIV/0!</v>
      </c>
      <c r="FE1942" s="193" t="e">
        <f t="shared" si="973"/>
        <v>#DIV/0!</v>
      </c>
      <c r="FF1942" s="194" t="e">
        <f t="shared" si="974"/>
        <v>#DIV/0!</v>
      </c>
    </row>
    <row r="1943" spans="134:162" ht="18" customHeight="1">
      <c r="ED1943" s="135" t="s">
        <v>2517</v>
      </c>
      <c r="EZ1943" s="192" t="e">
        <f t="shared" si="968"/>
        <v>#DIV/0!</v>
      </c>
      <c r="FA1943" s="192" t="e">
        <f t="shared" si="969"/>
        <v>#DIV/0!</v>
      </c>
      <c r="FB1943" s="192" t="e">
        <f t="shared" si="970"/>
        <v>#DIV/0!</v>
      </c>
      <c r="FC1943" s="192" t="e">
        <f t="shared" si="971"/>
        <v>#DIV/0!</v>
      </c>
      <c r="FD1943" s="192" t="e">
        <f t="shared" si="972"/>
        <v>#DIV/0!</v>
      </c>
      <c r="FE1943" s="193" t="e">
        <f t="shared" si="973"/>
        <v>#DIV/0!</v>
      </c>
      <c r="FF1943" s="194" t="e">
        <f t="shared" si="974"/>
        <v>#DIV/0!</v>
      </c>
    </row>
    <row r="1944" spans="134:162" ht="18" customHeight="1">
      <c r="ED1944" s="135" t="s">
        <v>2517</v>
      </c>
      <c r="EZ1944" s="192" t="e">
        <f t="shared" si="968"/>
        <v>#DIV/0!</v>
      </c>
      <c r="FA1944" s="192" t="e">
        <f t="shared" si="969"/>
        <v>#DIV/0!</v>
      </c>
      <c r="FB1944" s="192" t="e">
        <f t="shared" si="970"/>
        <v>#DIV/0!</v>
      </c>
      <c r="FC1944" s="192" t="e">
        <f t="shared" si="971"/>
        <v>#DIV/0!</v>
      </c>
      <c r="FD1944" s="192" t="e">
        <f t="shared" si="972"/>
        <v>#DIV/0!</v>
      </c>
      <c r="FE1944" s="193" t="e">
        <f t="shared" si="973"/>
        <v>#DIV/0!</v>
      </c>
      <c r="FF1944" s="194" t="e">
        <f t="shared" si="974"/>
        <v>#DIV/0!</v>
      </c>
    </row>
    <row r="1945" spans="134:162" ht="18" customHeight="1">
      <c r="ED1945" s="135" t="s">
        <v>2517</v>
      </c>
      <c r="EZ1945" s="192" t="e">
        <f t="shared" si="968"/>
        <v>#DIV/0!</v>
      </c>
      <c r="FA1945" s="192" t="e">
        <f t="shared" si="969"/>
        <v>#DIV/0!</v>
      </c>
      <c r="FB1945" s="192" t="e">
        <f t="shared" si="970"/>
        <v>#DIV/0!</v>
      </c>
      <c r="FC1945" s="192" t="e">
        <f t="shared" si="971"/>
        <v>#DIV/0!</v>
      </c>
      <c r="FD1945" s="192" t="e">
        <f t="shared" si="972"/>
        <v>#DIV/0!</v>
      </c>
      <c r="FE1945" s="193" t="e">
        <f t="shared" si="973"/>
        <v>#DIV/0!</v>
      </c>
      <c r="FF1945" s="194" t="e">
        <f t="shared" si="974"/>
        <v>#DIV/0!</v>
      </c>
    </row>
    <row r="1946" spans="134:162" ht="18" customHeight="1">
      <c r="ED1946" s="135" t="s">
        <v>2517</v>
      </c>
      <c r="EZ1946" s="192" t="e">
        <f t="shared" si="968"/>
        <v>#DIV/0!</v>
      </c>
      <c r="FA1946" s="192" t="e">
        <f t="shared" si="969"/>
        <v>#DIV/0!</v>
      </c>
      <c r="FB1946" s="192" t="e">
        <f t="shared" si="970"/>
        <v>#DIV/0!</v>
      </c>
      <c r="FC1946" s="192" t="e">
        <f t="shared" si="971"/>
        <v>#DIV/0!</v>
      </c>
      <c r="FD1946" s="192" t="e">
        <f t="shared" si="972"/>
        <v>#DIV/0!</v>
      </c>
      <c r="FE1946" s="193" t="e">
        <f t="shared" si="973"/>
        <v>#DIV/0!</v>
      </c>
      <c r="FF1946" s="194" t="e">
        <f t="shared" si="974"/>
        <v>#DIV/0!</v>
      </c>
    </row>
    <row r="1947" spans="134:162" ht="18" customHeight="1">
      <c r="ED1947" s="135" t="s">
        <v>2517</v>
      </c>
      <c r="EZ1947" s="192" t="e">
        <f t="shared" si="968"/>
        <v>#DIV/0!</v>
      </c>
      <c r="FA1947" s="192" t="e">
        <f t="shared" si="969"/>
        <v>#DIV/0!</v>
      </c>
      <c r="FB1947" s="192" t="e">
        <f t="shared" si="970"/>
        <v>#DIV/0!</v>
      </c>
      <c r="FC1947" s="192" t="e">
        <f t="shared" si="971"/>
        <v>#DIV/0!</v>
      </c>
      <c r="FD1947" s="192" t="e">
        <f t="shared" si="972"/>
        <v>#DIV/0!</v>
      </c>
      <c r="FE1947" s="193" t="e">
        <f t="shared" si="973"/>
        <v>#DIV/0!</v>
      </c>
      <c r="FF1947" s="194" t="e">
        <f t="shared" si="974"/>
        <v>#DIV/0!</v>
      </c>
    </row>
    <row r="1948" spans="134:162" ht="18" customHeight="1">
      <c r="ED1948" s="135" t="s">
        <v>2517</v>
      </c>
      <c r="EZ1948" s="192" t="e">
        <f t="shared" si="968"/>
        <v>#DIV/0!</v>
      </c>
      <c r="FA1948" s="192" t="e">
        <f t="shared" si="969"/>
        <v>#DIV/0!</v>
      </c>
      <c r="FB1948" s="192" t="e">
        <f t="shared" si="970"/>
        <v>#DIV/0!</v>
      </c>
      <c r="FC1948" s="192" t="e">
        <f t="shared" si="971"/>
        <v>#DIV/0!</v>
      </c>
      <c r="FD1948" s="192" t="e">
        <f t="shared" si="972"/>
        <v>#DIV/0!</v>
      </c>
      <c r="FE1948" s="193" t="e">
        <f t="shared" si="973"/>
        <v>#DIV/0!</v>
      </c>
      <c r="FF1948" s="194" t="e">
        <f t="shared" si="974"/>
        <v>#DIV/0!</v>
      </c>
    </row>
    <row r="1949" spans="134:162" ht="18" customHeight="1">
      <c r="ED1949" s="135" t="s">
        <v>2517</v>
      </c>
      <c r="EZ1949" s="192" t="e">
        <f t="shared" si="968"/>
        <v>#DIV/0!</v>
      </c>
      <c r="FA1949" s="192" t="e">
        <f t="shared" si="969"/>
        <v>#DIV/0!</v>
      </c>
      <c r="FB1949" s="192" t="e">
        <f t="shared" si="970"/>
        <v>#DIV/0!</v>
      </c>
      <c r="FC1949" s="192" t="e">
        <f t="shared" si="971"/>
        <v>#DIV/0!</v>
      </c>
      <c r="FD1949" s="192" t="e">
        <f t="shared" si="972"/>
        <v>#DIV/0!</v>
      </c>
      <c r="FE1949" s="193" t="e">
        <f t="shared" si="973"/>
        <v>#DIV/0!</v>
      </c>
      <c r="FF1949" s="194" t="e">
        <f t="shared" si="974"/>
        <v>#DIV/0!</v>
      </c>
    </row>
    <row r="1950" spans="134:162" ht="18" customHeight="1">
      <c r="ED1950" s="135" t="s">
        <v>2517</v>
      </c>
      <c r="EZ1950" s="192" t="e">
        <f t="shared" si="968"/>
        <v>#DIV/0!</v>
      </c>
      <c r="FA1950" s="192" t="e">
        <f t="shared" si="969"/>
        <v>#DIV/0!</v>
      </c>
      <c r="FB1950" s="192" t="e">
        <f t="shared" si="970"/>
        <v>#DIV/0!</v>
      </c>
      <c r="FC1950" s="192" t="e">
        <f t="shared" si="971"/>
        <v>#DIV/0!</v>
      </c>
      <c r="FD1950" s="192" t="e">
        <f t="shared" si="972"/>
        <v>#DIV/0!</v>
      </c>
      <c r="FE1950" s="193" t="e">
        <f t="shared" si="973"/>
        <v>#DIV/0!</v>
      </c>
      <c r="FF1950" s="194" t="e">
        <f t="shared" si="974"/>
        <v>#DIV/0!</v>
      </c>
    </row>
    <row r="1951" spans="134:162" ht="18" customHeight="1">
      <c r="ED1951" s="135" t="s">
        <v>2517</v>
      </c>
      <c r="EZ1951" s="192" t="e">
        <f t="shared" si="968"/>
        <v>#DIV/0!</v>
      </c>
      <c r="FA1951" s="192" t="e">
        <f t="shared" si="969"/>
        <v>#DIV/0!</v>
      </c>
      <c r="FB1951" s="192" t="e">
        <f t="shared" si="970"/>
        <v>#DIV/0!</v>
      </c>
      <c r="FC1951" s="192" t="e">
        <f t="shared" si="971"/>
        <v>#DIV/0!</v>
      </c>
      <c r="FD1951" s="192" t="e">
        <f t="shared" si="972"/>
        <v>#DIV/0!</v>
      </c>
      <c r="FE1951" s="193" t="e">
        <f t="shared" si="973"/>
        <v>#DIV/0!</v>
      </c>
      <c r="FF1951" s="194" t="e">
        <f t="shared" si="974"/>
        <v>#DIV/0!</v>
      </c>
    </row>
    <row r="1952" spans="134:162" ht="18" customHeight="1">
      <c r="ED1952" s="135" t="s">
        <v>2517</v>
      </c>
      <c r="EZ1952" s="192" t="e">
        <f t="shared" si="968"/>
        <v>#DIV/0!</v>
      </c>
      <c r="FA1952" s="192" t="e">
        <f t="shared" si="969"/>
        <v>#DIV/0!</v>
      </c>
      <c r="FB1952" s="192" t="e">
        <f t="shared" si="970"/>
        <v>#DIV/0!</v>
      </c>
      <c r="FC1952" s="192" t="e">
        <f t="shared" si="971"/>
        <v>#DIV/0!</v>
      </c>
      <c r="FD1952" s="192" t="e">
        <f t="shared" si="972"/>
        <v>#DIV/0!</v>
      </c>
      <c r="FE1952" s="193" t="e">
        <f t="shared" si="973"/>
        <v>#DIV/0!</v>
      </c>
      <c r="FF1952" s="194" t="e">
        <f t="shared" si="974"/>
        <v>#DIV/0!</v>
      </c>
    </row>
    <row r="1953" spans="134:162" ht="18" customHeight="1">
      <c r="ED1953" s="135" t="s">
        <v>2517</v>
      </c>
      <c r="EZ1953" s="192" t="e">
        <f t="shared" si="968"/>
        <v>#DIV/0!</v>
      </c>
      <c r="FA1953" s="192" t="e">
        <f t="shared" si="969"/>
        <v>#DIV/0!</v>
      </c>
      <c r="FB1953" s="192" t="e">
        <f t="shared" si="970"/>
        <v>#DIV/0!</v>
      </c>
      <c r="FC1953" s="192" t="e">
        <f t="shared" si="971"/>
        <v>#DIV/0!</v>
      </c>
      <c r="FD1953" s="192" t="e">
        <f t="shared" si="972"/>
        <v>#DIV/0!</v>
      </c>
      <c r="FE1953" s="193" t="e">
        <f t="shared" si="973"/>
        <v>#DIV/0!</v>
      </c>
      <c r="FF1953" s="194" t="e">
        <f t="shared" si="974"/>
        <v>#DIV/0!</v>
      </c>
    </row>
    <row r="1954" spans="134:162" ht="18" customHeight="1">
      <c r="ED1954" s="135" t="s">
        <v>2517</v>
      </c>
      <c r="EZ1954" s="192" t="e">
        <f t="shared" si="968"/>
        <v>#DIV/0!</v>
      </c>
      <c r="FA1954" s="192" t="e">
        <f t="shared" si="969"/>
        <v>#DIV/0!</v>
      </c>
      <c r="FB1954" s="192" t="e">
        <f t="shared" si="970"/>
        <v>#DIV/0!</v>
      </c>
      <c r="FC1954" s="192" t="e">
        <f t="shared" si="971"/>
        <v>#DIV/0!</v>
      </c>
      <c r="FD1954" s="192" t="e">
        <f t="shared" si="972"/>
        <v>#DIV/0!</v>
      </c>
      <c r="FE1954" s="193" t="e">
        <f t="shared" si="973"/>
        <v>#DIV/0!</v>
      </c>
      <c r="FF1954" s="194" t="e">
        <f t="shared" si="974"/>
        <v>#DIV/0!</v>
      </c>
    </row>
    <row r="1955" spans="134:162" ht="18" customHeight="1">
      <c r="ED1955" s="135" t="s">
        <v>2517</v>
      </c>
      <c r="EZ1955" s="192" t="e">
        <f t="shared" si="968"/>
        <v>#DIV/0!</v>
      </c>
      <c r="FA1955" s="192" t="e">
        <f t="shared" si="969"/>
        <v>#DIV/0!</v>
      </c>
      <c r="FB1955" s="192" t="e">
        <f t="shared" si="970"/>
        <v>#DIV/0!</v>
      </c>
      <c r="FC1955" s="192" t="e">
        <f t="shared" si="971"/>
        <v>#DIV/0!</v>
      </c>
      <c r="FD1955" s="192" t="e">
        <f t="shared" si="972"/>
        <v>#DIV/0!</v>
      </c>
      <c r="FE1955" s="193" t="e">
        <f t="shared" si="973"/>
        <v>#DIV/0!</v>
      </c>
      <c r="FF1955" s="194" t="e">
        <f t="shared" si="974"/>
        <v>#DIV/0!</v>
      </c>
    </row>
    <row r="1956" spans="134:162" ht="18" customHeight="1">
      <c r="ED1956" s="135" t="s">
        <v>2517</v>
      </c>
      <c r="EZ1956" s="192" t="e">
        <f t="shared" si="968"/>
        <v>#DIV/0!</v>
      </c>
      <c r="FA1956" s="192" t="e">
        <f t="shared" si="969"/>
        <v>#DIV/0!</v>
      </c>
      <c r="FB1956" s="192" t="e">
        <f t="shared" si="970"/>
        <v>#DIV/0!</v>
      </c>
      <c r="FC1956" s="192" t="e">
        <f t="shared" si="971"/>
        <v>#DIV/0!</v>
      </c>
      <c r="FD1956" s="192" t="e">
        <f t="shared" si="972"/>
        <v>#DIV/0!</v>
      </c>
      <c r="FE1956" s="193" t="e">
        <f t="shared" si="973"/>
        <v>#DIV/0!</v>
      </c>
      <c r="FF1956" s="194" t="e">
        <f t="shared" si="974"/>
        <v>#DIV/0!</v>
      </c>
    </row>
    <row r="1957" spans="134:162" ht="18" customHeight="1">
      <c r="ED1957" s="135" t="s">
        <v>2517</v>
      </c>
      <c r="EZ1957" s="192" t="e">
        <f t="shared" si="968"/>
        <v>#DIV/0!</v>
      </c>
      <c r="FA1957" s="192" t="e">
        <f t="shared" si="969"/>
        <v>#DIV/0!</v>
      </c>
      <c r="FB1957" s="192" t="e">
        <f t="shared" si="970"/>
        <v>#DIV/0!</v>
      </c>
      <c r="FC1957" s="192" t="e">
        <f t="shared" si="971"/>
        <v>#DIV/0!</v>
      </c>
      <c r="FD1957" s="192" t="e">
        <f t="shared" si="972"/>
        <v>#DIV/0!</v>
      </c>
      <c r="FE1957" s="193" t="e">
        <f t="shared" si="973"/>
        <v>#DIV/0!</v>
      </c>
      <c r="FF1957" s="194" t="e">
        <f t="shared" si="974"/>
        <v>#DIV/0!</v>
      </c>
    </row>
    <row r="1958" spans="134:162" ht="18" customHeight="1">
      <c r="ED1958" s="135" t="s">
        <v>2517</v>
      </c>
      <c r="EZ1958" s="192" t="e">
        <f t="shared" si="968"/>
        <v>#DIV/0!</v>
      </c>
      <c r="FA1958" s="192" t="e">
        <f t="shared" si="969"/>
        <v>#DIV/0!</v>
      </c>
      <c r="FB1958" s="192" t="e">
        <f t="shared" si="970"/>
        <v>#DIV/0!</v>
      </c>
      <c r="FC1958" s="192" t="e">
        <f t="shared" si="971"/>
        <v>#DIV/0!</v>
      </c>
      <c r="FD1958" s="192" t="e">
        <f t="shared" si="972"/>
        <v>#DIV/0!</v>
      </c>
      <c r="FE1958" s="193" t="e">
        <f t="shared" si="973"/>
        <v>#DIV/0!</v>
      </c>
      <c r="FF1958" s="194" t="e">
        <f t="shared" si="974"/>
        <v>#DIV/0!</v>
      </c>
    </row>
    <row r="1959" spans="134:162" ht="18" customHeight="1">
      <c r="ED1959" s="135" t="s">
        <v>2517</v>
      </c>
      <c r="EZ1959" s="192" t="e">
        <f t="shared" si="968"/>
        <v>#DIV/0!</v>
      </c>
      <c r="FA1959" s="192" t="e">
        <f t="shared" si="969"/>
        <v>#DIV/0!</v>
      </c>
      <c r="FB1959" s="192" t="e">
        <f t="shared" si="970"/>
        <v>#DIV/0!</v>
      </c>
      <c r="FC1959" s="192" t="e">
        <f t="shared" si="971"/>
        <v>#DIV/0!</v>
      </c>
      <c r="FD1959" s="192" t="e">
        <f t="shared" si="972"/>
        <v>#DIV/0!</v>
      </c>
      <c r="FE1959" s="193" t="e">
        <f t="shared" si="973"/>
        <v>#DIV/0!</v>
      </c>
      <c r="FF1959" s="194" t="e">
        <f t="shared" si="974"/>
        <v>#DIV/0!</v>
      </c>
    </row>
    <row r="1960" spans="134:162" ht="18" customHeight="1">
      <c r="ED1960" s="135" t="s">
        <v>2517</v>
      </c>
      <c r="EZ1960" s="192" t="e">
        <f t="shared" si="968"/>
        <v>#DIV/0!</v>
      </c>
      <c r="FA1960" s="192" t="e">
        <f t="shared" si="969"/>
        <v>#DIV/0!</v>
      </c>
      <c r="FB1960" s="192" t="e">
        <f t="shared" si="970"/>
        <v>#DIV/0!</v>
      </c>
      <c r="FC1960" s="192" t="e">
        <f t="shared" si="971"/>
        <v>#DIV/0!</v>
      </c>
      <c r="FD1960" s="192" t="e">
        <f t="shared" si="972"/>
        <v>#DIV/0!</v>
      </c>
      <c r="FE1960" s="193" t="e">
        <f t="shared" si="973"/>
        <v>#DIV/0!</v>
      </c>
      <c r="FF1960" s="194" t="e">
        <f t="shared" si="974"/>
        <v>#DIV/0!</v>
      </c>
    </row>
    <row r="1961" spans="134:162" ht="18" customHeight="1">
      <c r="ED1961" s="135" t="s">
        <v>2517</v>
      </c>
      <c r="EZ1961" s="192" t="e">
        <f t="shared" si="968"/>
        <v>#DIV/0!</v>
      </c>
      <c r="FA1961" s="192" t="e">
        <f t="shared" si="969"/>
        <v>#DIV/0!</v>
      </c>
      <c r="FB1961" s="192" t="e">
        <f t="shared" si="970"/>
        <v>#DIV/0!</v>
      </c>
      <c r="FC1961" s="192" t="e">
        <f t="shared" si="971"/>
        <v>#DIV/0!</v>
      </c>
      <c r="FD1961" s="192" t="e">
        <f t="shared" si="972"/>
        <v>#DIV/0!</v>
      </c>
      <c r="FE1961" s="193" t="e">
        <f t="shared" si="973"/>
        <v>#DIV/0!</v>
      </c>
      <c r="FF1961" s="194" t="e">
        <f t="shared" si="974"/>
        <v>#DIV/0!</v>
      </c>
    </row>
    <row r="1962" spans="134:162" ht="18" customHeight="1">
      <c r="ED1962" s="135" t="s">
        <v>2517</v>
      </c>
      <c r="EZ1962" s="192" t="e">
        <f t="shared" si="968"/>
        <v>#DIV/0!</v>
      </c>
      <c r="FA1962" s="192" t="e">
        <f t="shared" si="969"/>
        <v>#DIV/0!</v>
      </c>
      <c r="FB1962" s="192" t="e">
        <f t="shared" si="970"/>
        <v>#DIV/0!</v>
      </c>
      <c r="FC1962" s="192" t="e">
        <f t="shared" si="971"/>
        <v>#DIV/0!</v>
      </c>
      <c r="FD1962" s="192" t="e">
        <f t="shared" si="972"/>
        <v>#DIV/0!</v>
      </c>
      <c r="FE1962" s="193" t="e">
        <f t="shared" si="973"/>
        <v>#DIV/0!</v>
      </c>
      <c r="FF1962" s="194" t="e">
        <f t="shared" si="974"/>
        <v>#DIV/0!</v>
      </c>
    </row>
    <row r="1963" spans="134:162" ht="18" customHeight="1">
      <c r="ED1963" s="135" t="s">
        <v>2517</v>
      </c>
      <c r="EZ1963" s="192" t="e">
        <f t="shared" si="968"/>
        <v>#DIV/0!</v>
      </c>
      <c r="FA1963" s="192" t="e">
        <f t="shared" si="969"/>
        <v>#DIV/0!</v>
      </c>
      <c r="FB1963" s="192" t="e">
        <f t="shared" si="970"/>
        <v>#DIV/0!</v>
      </c>
      <c r="FC1963" s="192" t="e">
        <f t="shared" si="971"/>
        <v>#DIV/0!</v>
      </c>
      <c r="FD1963" s="192" t="e">
        <f t="shared" si="972"/>
        <v>#DIV/0!</v>
      </c>
      <c r="FE1963" s="193" t="e">
        <f t="shared" si="973"/>
        <v>#DIV/0!</v>
      </c>
      <c r="FF1963" s="194" t="e">
        <f t="shared" si="974"/>
        <v>#DIV/0!</v>
      </c>
    </row>
    <row r="1964" spans="134:162" ht="18" customHeight="1">
      <c r="ED1964" s="135" t="s">
        <v>2517</v>
      </c>
      <c r="EZ1964" s="192" t="e">
        <f t="shared" si="968"/>
        <v>#DIV/0!</v>
      </c>
      <c r="FA1964" s="192" t="e">
        <f t="shared" si="969"/>
        <v>#DIV/0!</v>
      </c>
      <c r="FB1964" s="192" t="e">
        <f t="shared" si="970"/>
        <v>#DIV/0!</v>
      </c>
      <c r="FC1964" s="192" t="e">
        <f t="shared" si="971"/>
        <v>#DIV/0!</v>
      </c>
      <c r="FD1964" s="192" t="e">
        <f t="shared" si="972"/>
        <v>#DIV/0!</v>
      </c>
      <c r="FE1964" s="193" t="e">
        <f t="shared" si="973"/>
        <v>#DIV/0!</v>
      </c>
      <c r="FF1964" s="194" t="e">
        <f t="shared" si="974"/>
        <v>#DIV/0!</v>
      </c>
    </row>
    <row r="1965" spans="134:162" ht="18" customHeight="1">
      <c r="ED1965" s="135" t="s">
        <v>2517</v>
      </c>
      <c r="EZ1965" s="192" t="e">
        <f t="shared" si="968"/>
        <v>#DIV/0!</v>
      </c>
      <c r="FA1965" s="192" t="e">
        <f t="shared" si="969"/>
        <v>#DIV/0!</v>
      </c>
      <c r="FB1965" s="192" t="e">
        <f t="shared" si="970"/>
        <v>#DIV/0!</v>
      </c>
      <c r="FC1965" s="192" t="e">
        <f t="shared" si="971"/>
        <v>#DIV/0!</v>
      </c>
      <c r="FD1965" s="192" t="e">
        <f t="shared" si="972"/>
        <v>#DIV/0!</v>
      </c>
      <c r="FE1965" s="193" t="e">
        <f t="shared" si="973"/>
        <v>#DIV/0!</v>
      </c>
      <c r="FF1965" s="194" t="e">
        <f t="shared" si="974"/>
        <v>#DIV/0!</v>
      </c>
    </row>
    <row r="1966" spans="134:162" ht="18" customHeight="1">
      <c r="ED1966" s="135" t="s">
        <v>2517</v>
      </c>
      <c r="EZ1966" s="192" t="e">
        <f t="shared" si="968"/>
        <v>#DIV/0!</v>
      </c>
      <c r="FA1966" s="192" t="e">
        <f t="shared" si="969"/>
        <v>#DIV/0!</v>
      </c>
      <c r="FB1966" s="192" t="e">
        <f t="shared" si="970"/>
        <v>#DIV/0!</v>
      </c>
      <c r="FC1966" s="192" t="e">
        <f t="shared" si="971"/>
        <v>#DIV/0!</v>
      </c>
      <c r="FD1966" s="192" t="e">
        <f t="shared" si="972"/>
        <v>#DIV/0!</v>
      </c>
      <c r="FE1966" s="193" t="e">
        <f t="shared" si="973"/>
        <v>#DIV/0!</v>
      </c>
      <c r="FF1966" s="194" t="e">
        <f t="shared" si="974"/>
        <v>#DIV/0!</v>
      </c>
    </row>
    <row r="1967" spans="134:162" ht="18" customHeight="1">
      <c r="ED1967" s="135" t="s">
        <v>2517</v>
      </c>
      <c r="EZ1967" s="192" t="e">
        <f t="shared" si="968"/>
        <v>#DIV/0!</v>
      </c>
      <c r="FA1967" s="192" t="e">
        <f t="shared" si="969"/>
        <v>#DIV/0!</v>
      </c>
      <c r="FB1967" s="192" t="e">
        <f t="shared" si="970"/>
        <v>#DIV/0!</v>
      </c>
      <c r="FC1967" s="192" t="e">
        <f t="shared" si="971"/>
        <v>#DIV/0!</v>
      </c>
      <c r="FD1967" s="192" t="e">
        <f t="shared" si="972"/>
        <v>#DIV/0!</v>
      </c>
      <c r="FE1967" s="193" t="e">
        <f t="shared" si="973"/>
        <v>#DIV/0!</v>
      </c>
      <c r="FF1967" s="194" t="e">
        <f t="shared" si="974"/>
        <v>#DIV/0!</v>
      </c>
    </row>
    <row r="1968" spans="134:162" ht="18" customHeight="1">
      <c r="ED1968" s="135" t="s">
        <v>2517</v>
      </c>
      <c r="EZ1968" s="192" t="e">
        <f t="shared" si="968"/>
        <v>#DIV/0!</v>
      </c>
      <c r="FA1968" s="192" t="e">
        <f t="shared" si="969"/>
        <v>#DIV/0!</v>
      </c>
      <c r="FB1968" s="192" t="e">
        <f t="shared" si="970"/>
        <v>#DIV/0!</v>
      </c>
      <c r="FC1968" s="192" t="e">
        <f t="shared" si="971"/>
        <v>#DIV/0!</v>
      </c>
      <c r="FD1968" s="192" t="e">
        <f t="shared" si="972"/>
        <v>#DIV/0!</v>
      </c>
      <c r="FE1968" s="193" t="e">
        <f t="shared" si="973"/>
        <v>#DIV/0!</v>
      </c>
      <c r="FF1968" s="194" t="e">
        <f t="shared" si="974"/>
        <v>#DIV/0!</v>
      </c>
    </row>
    <row r="1969" spans="134:162" ht="18" customHeight="1">
      <c r="ED1969" s="135" t="s">
        <v>2517</v>
      </c>
      <c r="EZ1969" s="192" t="e">
        <f t="shared" si="968"/>
        <v>#DIV/0!</v>
      </c>
      <c r="FA1969" s="192" t="e">
        <f t="shared" si="969"/>
        <v>#DIV/0!</v>
      </c>
      <c r="FB1969" s="192" t="e">
        <f t="shared" si="970"/>
        <v>#DIV/0!</v>
      </c>
      <c r="FC1969" s="192" t="e">
        <f t="shared" si="971"/>
        <v>#DIV/0!</v>
      </c>
      <c r="FD1969" s="192" t="e">
        <f t="shared" si="972"/>
        <v>#DIV/0!</v>
      </c>
      <c r="FE1969" s="193" t="e">
        <f t="shared" si="973"/>
        <v>#DIV/0!</v>
      </c>
      <c r="FF1969" s="194" t="e">
        <f t="shared" si="974"/>
        <v>#DIV/0!</v>
      </c>
    </row>
    <row r="1970" spans="134:162" ht="18" customHeight="1">
      <c r="ED1970" s="135" t="s">
        <v>2517</v>
      </c>
      <c r="EZ1970" s="192" t="e">
        <f t="shared" si="968"/>
        <v>#DIV/0!</v>
      </c>
      <c r="FA1970" s="192" t="e">
        <f t="shared" si="969"/>
        <v>#DIV/0!</v>
      </c>
      <c r="FB1970" s="192" t="e">
        <f t="shared" si="970"/>
        <v>#DIV/0!</v>
      </c>
      <c r="FC1970" s="192" t="e">
        <f t="shared" si="971"/>
        <v>#DIV/0!</v>
      </c>
      <c r="FD1970" s="192" t="e">
        <f t="shared" si="972"/>
        <v>#DIV/0!</v>
      </c>
      <c r="FE1970" s="193" t="e">
        <f t="shared" si="973"/>
        <v>#DIV/0!</v>
      </c>
      <c r="FF1970" s="194" t="e">
        <f t="shared" si="974"/>
        <v>#DIV/0!</v>
      </c>
    </row>
    <row r="1971" spans="134:162" ht="18" customHeight="1">
      <c r="ED1971" s="135" t="s">
        <v>2517</v>
      </c>
      <c r="EZ1971" s="192" t="e">
        <f t="shared" si="968"/>
        <v>#DIV/0!</v>
      </c>
      <c r="FA1971" s="192" t="e">
        <f t="shared" si="969"/>
        <v>#DIV/0!</v>
      </c>
      <c r="FB1971" s="192" t="e">
        <f t="shared" si="970"/>
        <v>#DIV/0!</v>
      </c>
      <c r="FC1971" s="192" t="e">
        <f t="shared" si="971"/>
        <v>#DIV/0!</v>
      </c>
      <c r="FD1971" s="192" t="e">
        <f t="shared" si="972"/>
        <v>#DIV/0!</v>
      </c>
      <c r="FE1971" s="193" t="e">
        <f t="shared" si="973"/>
        <v>#DIV/0!</v>
      </c>
      <c r="FF1971" s="194" t="e">
        <f t="shared" si="974"/>
        <v>#DIV/0!</v>
      </c>
    </row>
    <row r="1972" spans="134:162" ht="18" customHeight="1">
      <c r="ED1972" s="135" t="s">
        <v>2517</v>
      </c>
      <c r="EZ1972" s="192" t="e">
        <f t="shared" si="968"/>
        <v>#DIV/0!</v>
      </c>
      <c r="FA1972" s="192" t="e">
        <f t="shared" si="969"/>
        <v>#DIV/0!</v>
      </c>
      <c r="FB1972" s="192" t="e">
        <f t="shared" si="970"/>
        <v>#DIV/0!</v>
      </c>
      <c r="FC1972" s="192" t="e">
        <f t="shared" si="971"/>
        <v>#DIV/0!</v>
      </c>
      <c r="FD1972" s="192" t="e">
        <f t="shared" si="972"/>
        <v>#DIV/0!</v>
      </c>
      <c r="FE1972" s="193" t="e">
        <f t="shared" si="973"/>
        <v>#DIV/0!</v>
      </c>
      <c r="FF1972" s="194" t="e">
        <f t="shared" si="974"/>
        <v>#DIV/0!</v>
      </c>
    </row>
    <row r="1973" spans="134:162" ht="18" customHeight="1">
      <c r="ED1973" s="135" t="s">
        <v>2517</v>
      </c>
      <c r="EZ1973" s="192" t="e">
        <f t="shared" si="968"/>
        <v>#DIV/0!</v>
      </c>
      <c r="FA1973" s="192" t="e">
        <f t="shared" si="969"/>
        <v>#DIV/0!</v>
      </c>
      <c r="FB1973" s="192" t="e">
        <f t="shared" si="970"/>
        <v>#DIV/0!</v>
      </c>
      <c r="FC1973" s="192" t="e">
        <f t="shared" si="971"/>
        <v>#DIV/0!</v>
      </c>
      <c r="FD1973" s="192" t="e">
        <f t="shared" si="972"/>
        <v>#DIV/0!</v>
      </c>
      <c r="FE1973" s="193" t="e">
        <f t="shared" si="973"/>
        <v>#DIV/0!</v>
      </c>
      <c r="FF1973" s="194" t="e">
        <f t="shared" si="974"/>
        <v>#DIV/0!</v>
      </c>
    </row>
    <row r="1974" spans="134:162" ht="18" customHeight="1">
      <c r="ED1974" s="135" t="s">
        <v>2517</v>
      </c>
      <c r="EZ1974" s="192" t="e">
        <f t="shared" si="968"/>
        <v>#DIV/0!</v>
      </c>
      <c r="FA1974" s="192" t="e">
        <f t="shared" si="969"/>
        <v>#DIV/0!</v>
      </c>
      <c r="FB1974" s="192" t="e">
        <f t="shared" si="970"/>
        <v>#DIV/0!</v>
      </c>
      <c r="FC1974" s="192" t="e">
        <f t="shared" si="971"/>
        <v>#DIV/0!</v>
      </c>
      <c r="FD1974" s="192" t="e">
        <f t="shared" si="972"/>
        <v>#DIV/0!</v>
      </c>
      <c r="FE1974" s="193" t="e">
        <f t="shared" si="973"/>
        <v>#DIV/0!</v>
      </c>
      <c r="FF1974" s="194" t="e">
        <f t="shared" si="974"/>
        <v>#DIV/0!</v>
      </c>
    </row>
    <row r="1975" spans="134:162" ht="18" customHeight="1">
      <c r="ED1975" s="135" t="s">
        <v>2517</v>
      </c>
      <c r="EZ1975" s="192" t="e">
        <f t="shared" si="968"/>
        <v>#DIV/0!</v>
      </c>
      <c r="FA1975" s="192" t="e">
        <f t="shared" si="969"/>
        <v>#DIV/0!</v>
      </c>
      <c r="FB1975" s="192" t="e">
        <f t="shared" si="970"/>
        <v>#DIV/0!</v>
      </c>
      <c r="FC1975" s="192" t="e">
        <f t="shared" si="971"/>
        <v>#DIV/0!</v>
      </c>
      <c r="FD1975" s="192" t="e">
        <f t="shared" si="972"/>
        <v>#DIV/0!</v>
      </c>
      <c r="FE1975" s="193" t="e">
        <f t="shared" si="973"/>
        <v>#DIV/0!</v>
      </c>
      <c r="FF1975" s="194" t="e">
        <f t="shared" si="974"/>
        <v>#DIV/0!</v>
      </c>
    </row>
    <row r="1976" spans="134:162" ht="18" customHeight="1">
      <c r="ED1976" s="135" t="s">
        <v>2517</v>
      </c>
      <c r="EZ1976" s="192" t="e">
        <f t="shared" si="968"/>
        <v>#DIV/0!</v>
      </c>
      <c r="FA1976" s="192" t="e">
        <f t="shared" si="969"/>
        <v>#DIV/0!</v>
      </c>
      <c r="FB1976" s="192" t="e">
        <f t="shared" si="970"/>
        <v>#DIV/0!</v>
      </c>
      <c r="FC1976" s="192" t="e">
        <f t="shared" si="971"/>
        <v>#DIV/0!</v>
      </c>
      <c r="FD1976" s="192" t="e">
        <f t="shared" si="972"/>
        <v>#DIV/0!</v>
      </c>
      <c r="FE1976" s="193" t="e">
        <f t="shared" si="973"/>
        <v>#DIV/0!</v>
      </c>
      <c r="FF1976" s="194" t="e">
        <f t="shared" si="974"/>
        <v>#DIV/0!</v>
      </c>
    </row>
    <row r="1977" spans="134:162" ht="18" customHeight="1">
      <c r="ED1977" s="135" t="s">
        <v>2517</v>
      </c>
      <c r="EZ1977" s="192" t="e">
        <f t="shared" si="968"/>
        <v>#DIV/0!</v>
      </c>
      <c r="FA1977" s="192" t="e">
        <f t="shared" si="969"/>
        <v>#DIV/0!</v>
      </c>
      <c r="FB1977" s="192" t="e">
        <f t="shared" si="970"/>
        <v>#DIV/0!</v>
      </c>
      <c r="FC1977" s="192" t="e">
        <f t="shared" si="971"/>
        <v>#DIV/0!</v>
      </c>
      <c r="FD1977" s="192" t="e">
        <f t="shared" si="972"/>
        <v>#DIV/0!</v>
      </c>
      <c r="FE1977" s="193" t="e">
        <f t="shared" si="973"/>
        <v>#DIV/0!</v>
      </c>
      <c r="FF1977" s="194" t="e">
        <f t="shared" si="974"/>
        <v>#DIV/0!</v>
      </c>
    </row>
    <row r="1978" spans="134:162" ht="18" customHeight="1">
      <c r="ED1978" s="135" t="s">
        <v>2517</v>
      </c>
      <c r="EZ1978" s="192" t="e">
        <f t="shared" si="968"/>
        <v>#DIV/0!</v>
      </c>
      <c r="FA1978" s="192" t="e">
        <f t="shared" si="969"/>
        <v>#DIV/0!</v>
      </c>
      <c r="FB1978" s="192" t="e">
        <f t="shared" si="970"/>
        <v>#DIV/0!</v>
      </c>
      <c r="FC1978" s="192" t="e">
        <f t="shared" si="971"/>
        <v>#DIV/0!</v>
      </c>
      <c r="FD1978" s="192" t="e">
        <f t="shared" si="972"/>
        <v>#DIV/0!</v>
      </c>
      <c r="FE1978" s="193" t="e">
        <f t="shared" si="973"/>
        <v>#DIV/0!</v>
      </c>
      <c r="FF1978" s="194" t="e">
        <f t="shared" si="974"/>
        <v>#DIV/0!</v>
      </c>
    </row>
    <row r="1979" spans="134:162" ht="18" customHeight="1">
      <c r="ED1979" s="135" t="s">
        <v>2517</v>
      </c>
      <c r="EZ1979" s="192" t="e">
        <f t="shared" si="968"/>
        <v>#DIV/0!</v>
      </c>
      <c r="FA1979" s="192" t="e">
        <f t="shared" si="969"/>
        <v>#DIV/0!</v>
      </c>
      <c r="FB1979" s="192" t="e">
        <f t="shared" si="970"/>
        <v>#DIV/0!</v>
      </c>
      <c r="FC1979" s="192" t="e">
        <f t="shared" si="971"/>
        <v>#DIV/0!</v>
      </c>
      <c r="FD1979" s="192" t="e">
        <f t="shared" si="972"/>
        <v>#DIV/0!</v>
      </c>
      <c r="FE1979" s="193" t="e">
        <f t="shared" si="973"/>
        <v>#DIV/0!</v>
      </c>
      <c r="FF1979" s="194" t="e">
        <f t="shared" si="974"/>
        <v>#DIV/0!</v>
      </c>
    </row>
    <row r="1980" spans="134:162" ht="18" customHeight="1">
      <c r="ED1980" s="135" t="s">
        <v>2517</v>
      </c>
      <c r="EZ1980" s="192" t="e">
        <f t="shared" si="968"/>
        <v>#DIV/0!</v>
      </c>
      <c r="FA1980" s="192" t="e">
        <f t="shared" si="969"/>
        <v>#DIV/0!</v>
      </c>
      <c r="FB1980" s="192" t="e">
        <f t="shared" si="970"/>
        <v>#DIV/0!</v>
      </c>
      <c r="FC1980" s="192" t="e">
        <f t="shared" si="971"/>
        <v>#DIV/0!</v>
      </c>
      <c r="FD1980" s="192" t="e">
        <f t="shared" si="972"/>
        <v>#DIV/0!</v>
      </c>
      <c r="FE1980" s="193" t="e">
        <f t="shared" si="973"/>
        <v>#DIV/0!</v>
      </c>
      <c r="FF1980" s="194" t="e">
        <f t="shared" si="974"/>
        <v>#DIV/0!</v>
      </c>
    </row>
    <row r="1981" spans="134:162" ht="18" customHeight="1">
      <c r="ED1981" s="135" t="s">
        <v>2517</v>
      </c>
      <c r="EZ1981" s="192" t="e">
        <f t="shared" si="968"/>
        <v>#DIV/0!</v>
      </c>
      <c r="FA1981" s="192" t="e">
        <f t="shared" si="969"/>
        <v>#DIV/0!</v>
      </c>
      <c r="FB1981" s="192" t="e">
        <f t="shared" si="970"/>
        <v>#DIV/0!</v>
      </c>
      <c r="FC1981" s="192" t="e">
        <f t="shared" si="971"/>
        <v>#DIV/0!</v>
      </c>
      <c r="FD1981" s="192" t="e">
        <f t="shared" si="972"/>
        <v>#DIV/0!</v>
      </c>
      <c r="FE1981" s="193" t="e">
        <f t="shared" si="973"/>
        <v>#DIV/0!</v>
      </c>
      <c r="FF1981" s="194" t="e">
        <f t="shared" si="974"/>
        <v>#DIV/0!</v>
      </c>
    </row>
    <row r="1982" spans="134:162" ht="18" customHeight="1">
      <c r="ED1982" s="135" t="s">
        <v>2517</v>
      </c>
      <c r="EZ1982" s="192" t="e">
        <f t="shared" si="968"/>
        <v>#DIV/0!</v>
      </c>
      <c r="FA1982" s="192" t="e">
        <f t="shared" si="969"/>
        <v>#DIV/0!</v>
      </c>
      <c r="FB1982" s="192" t="e">
        <f t="shared" si="970"/>
        <v>#DIV/0!</v>
      </c>
      <c r="FC1982" s="192" t="e">
        <f t="shared" si="971"/>
        <v>#DIV/0!</v>
      </c>
      <c r="FD1982" s="192" t="e">
        <f t="shared" si="972"/>
        <v>#DIV/0!</v>
      </c>
      <c r="FE1982" s="193" t="e">
        <f t="shared" si="973"/>
        <v>#DIV/0!</v>
      </c>
      <c r="FF1982" s="194" t="e">
        <f t="shared" si="974"/>
        <v>#DIV/0!</v>
      </c>
    </row>
    <row r="1983" spans="134:162" ht="18" customHeight="1">
      <c r="ED1983" s="135" t="s">
        <v>2517</v>
      </c>
      <c r="EZ1983" s="192" t="e">
        <f t="shared" si="968"/>
        <v>#DIV/0!</v>
      </c>
      <c r="FA1983" s="192" t="e">
        <f t="shared" si="969"/>
        <v>#DIV/0!</v>
      </c>
      <c r="FB1983" s="192" t="e">
        <f t="shared" si="970"/>
        <v>#DIV/0!</v>
      </c>
      <c r="FC1983" s="192" t="e">
        <f t="shared" si="971"/>
        <v>#DIV/0!</v>
      </c>
      <c r="FD1983" s="192" t="e">
        <f t="shared" si="972"/>
        <v>#DIV/0!</v>
      </c>
      <c r="FE1983" s="193" t="e">
        <f t="shared" si="973"/>
        <v>#DIV/0!</v>
      </c>
      <c r="FF1983" s="194" t="e">
        <f t="shared" si="974"/>
        <v>#DIV/0!</v>
      </c>
    </row>
    <row r="1984" spans="134:162" ht="18" customHeight="1">
      <c r="ED1984" s="135" t="s">
        <v>2517</v>
      </c>
      <c r="EZ1984" s="192" t="e">
        <f t="shared" si="968"/>
        <v>#DIV/0!</v>
      </c>
      <c r="FA1984" s="192" t="e">
        <f t="shared" si="969"/>
        <v>#DIV/0!</v>
      </c>
      <c r="FB1984" s="192" t="e">
        <f t="shared" si="970"/>
        <v>#DIV/0!</v>
      </c>
      <c r="FC1984" s="192" t="e">
        <f t="shared" si="971"/>
        <v>#DIV/0!</v>
      </c>
      <c r="FD1984" s="192" t="e">
        <f t="shared" si="972"/>
        <v>#DIV/0!</v>
      </c>
      <c r="FE1984" s="193" t="e">
        <f t="shared" si="973"/>
        <v>#DIV/0!</v>
      </c>
      <c r="FF1984" s="194" t="e">
        <f t="shared" si="974"/>
        <v>#DIV/0!</v>
      </c>
    </row>
    <row r="1985" spans="134:162" ht="18" customHeight="1">
      <c r="ED1985" s="135" t="s">
        <v>2517</v>
      </c>
      <c r="EZ1985" s="192" t="e">
        <f t="shared" si="968"/>
        <v>#DIV/0!</v>
      </c>
      <c r="FA1985" s="192" t="e">
        <f t="shared" si="969"/>
        <v>#DIV/0!</v>
      </c>
      <c r="FB1985" s="192" t="e">
        <f t="shared" si="970"/>
        <v>#DIV/0!</v>
      </c>
      <c r="FC1985" s="192" t="e">
        <f t="shared" si="971"/>
        <v>#DIV/0!</v>
      </c>
      <c r="FD1985" s="192" t="e">
        <f t="shared" si="972"/>
        <v>#DIV/0!</v>
      </c>
      <c r="FE1985" s="193" t="e">
        <f t="shared" si="973"/>
        <v>#DIV/0!</v>
      </c>
      <c r="FF1985" s="194" t="e">
        <f t="shared" si="974"/>
        <v>#DIV/0!</v>
      </c>
    </row>
    <row r="1986" spans="134:162" ht="18" customHeight="1">
      <c r="ED1986" s="135" t="s">
        <v>2517</v>
      </c>
      <c r="EZ1986" s="192" t="e">
        <f t="shared" si="968"/>
        <v>#DIV/0!</v>
      </c>
      <c r="FA1986" s="192" t="e">
        <f t="shared" si="969"/>
        <v>#DIV/0!</v>
      </c>
      <c r="FB1986" s="192" t="e">
        <f t="shared" si="970"/>
        <v>#DIV/0!</v>
      </c>
      <c r="FC1986" s="192" t="e">
        <f t="shared" si="971"/>
        <v>#DIV/0!</v>
      </c>
      <c r="FD1986" s="192" t="e">
        <f t="shared" si="972"/>
        <v>#DIV/0!</v>
      </c>
      <c r="FE1986" s="193" t="e">
        <f t="shared" si="973"/>
        <v>#DIV/0!</v>
      </c>
      <c r="FF1986" s="194" t="e">
        <f t="shared" si="974"/>
        <v>#DIV/0!</v>
      </c>
    </row>
    <row r="1987" spans="134:162" ht="18" customHeight="1">
      <c r="ED1987" s="135" t="s">
        <v>2517</v>
      </c>
      <c r="EZ1987" s="192" t="e">
        <f t="shared" si="968"/>
        <v>#DIV/0!</v>
      </c>
      <c r="FA1987" s="192" t="e">
        <f t="shared" si="969"/>
        <v>#DIV/0!</v>
      </c>
      <c r="FB1987" s="192" t="e">
        <f t="shared" si="970"/>
        <v>#DIV/0!</v>
      </c>
      <c r="FC1987" s="192" t="e">
        <f t="shared" si="971"/>
        <v>#DIV/0!</v>
      </c>
      <c r="FD1987" s="192" t="e">
        <f t="shared" si="972"/>
        <v>#DIV/0!</v>
      </c>
      <c r="FE1987" s="193" t="e">
        <f t="shared" si="973"/>
        <v>#DIV/0!</v>
      </c>
      <c r="FF1987" s="194" t="e">
        <f t="shared" si="974"/>
        <v>#DIV/0!</v>
      </c>
    </row>
    <row r="1988" spans="134:162" ht="18" customHeight="1">
      <c r="ED1988" s="135" t="s">
        <v>2517</v>
      </c>
      <c r="EZ1988" s="192" t="e">
        <f t="shared" ref="EZ1988:EZ2000" si="975">+(IF($EW1988&lt;$EY1988,((MIN($EY1988,$EW1988)+(DEGREES(ATAN((TAN(RADIANS($EX1988))/((TAN(RADIANS($EV1988))*SIN(RADIANS(ABS($EW1988-$EY1988))))))-(COS(RADIANS(ABS($EW1988-$EY1988)))/SIN(RADIANS(ABS($EW1988-$EY1988)))))))-180)),((MAX($EY1988,$EW1988)-(DEGREES(ATAN((TAN(RADIANS($EX1988))/((TAN(RADIANS($EV1988))*SIN(RADIANS(ABS($EW1988-$EY1988))))))-(COS(RADIANS(ABS($EW1988-$EY1988)))/SIN(RADIANS(ABS($EW1988-$EY1988)))))))-180))))</f>
        <v>#DIV/0!</v>
      </c>
      <c r="FA1988" s="192" t="e">
        <f t="shared" ref="FA1988:FA2000" si="976">IF($EZ1988&gt;0,$EZ1988,360+$EZ1988)</f>
        <v>#DIV/0!</v>
      </c>
      <c r="FB1988" s="192" t="e">
        <f t="shared" ref="FB1988:FB2000" si="977">+ABS(DEGREES(ATAN((COS(RADIANS(ABS($EZ1988+180-(IF($EW1988&gt;$EY1988,MAX($EX1988,$EW1988),MIN($EW1988,$EY1988))))))/(TAN(RADIANS($EV1988)))))))</f>
        <v>#DIV/0!</v>
      </c>
      <c r="FC1988" s="192" t="e">
        <f t="shared" ref="FC1988:FC2000" si="978">+IF(($EZ1988+90)&gt;0,$EZ1988+90,$EZ1988+450)</f>
        <v>#DIV/0!</v>
      </c>
      <c r="FD1988" s="192" t="e">
        <f t="shared" ref="FD1988:FD2000" si="979">-$FB1988+90</f>
        <v>#DIV/0!</v>
      </c>
      <c r="FE1988" s="193" t="e">
        <f t="shared" ref="FE1988:FE2000" si="980">IF(($FA1988&lt;180),$FA1988+180,$FA1988-180)</f>
        <v>#DIV/0!</v>
      </c>
      <c r="FF1988" s="194" t="e">
        <f t="shared" ref="FF1988:FF2000" si="981">-$FB1988+90</f>
        <v>#DIV/0!</v>
      </c>
    </row>
    <row r="1989" spans="134:162" ht="18" customHeight="1">
      <c r="ED1989" s="135" t="s">
        <v>2517</v>
      </c>
      <c r="EZ1989" s="192" t="e">
        <f t="shared" si="975"/>
        <v>#DIV/0!</v>
      </c>
      <c r="FA1989" s="192" t="e">
        <f t="shared" si="976"/>
        <v>#DIV/0!</v>
      </c>
      <c r="FB1989" s="192" t="e">
        <f t="shared" si="977"/>
        <v>#DIV/0!</v>
      </c>
      <c r="FC1989" s="192" t="e">
        <f t="shared" si="978"/>
        <v>#DIV/0!</v>
      </c>
      <c r="FD1989" s="192" t="e">
        <f t="shared" si="979"/>
        <v>#DIV/0!</v>
      </c>
      <c r="FE1989" s="193" t="e">
        <f t="shared" si="980"/>
        <v>#DIV/0!</v>
      </c>
      <c r="FF1989" s="194" t="e">
        <f t="shared" si="981"/>
        <v>#DIV/0!</v>
      </c>
    </row>
    <row r="1990" spans="134:162" ht="18" customHeight="1">
      <c r="ED1990" s="135" t="s">
        <v>2517</v>
      </c>
      <c r="EZ1990" s="192" t="e">
        <f t="shared" si="975"/>
        <v>#DIV/0!</v>
      </c>
      <c r="FA1990" s="192" t="e">
        <f t="shared" si="976"/>
        <v>#DIV/0!</v>
      </c>
      <c r="FB1990" s="192" t="e">
        <f t="shared" si="977"/>
        <v>#DIV/0!</v>
      </c>
      <c r="FC1990" s="192" t="e">
        <f t="shared" si="978"/>
        <v>#DIV/0!</v>
      </c>
      <c r="FD1990" s="192" t="e">
        <f t="shared" si="979"/>
        <v>#DIV/0!</v>
      </c>
      <c r="FE1990" s="193" t="e">
        <f t="shared" si="980"/>
        <v>#DIV/0!</v>
      </c>
      <c r="FF1990" s="194" t="e">
        <f t="shared" si="981"/>
        <v>#DIV/0!</v>
      </c>
    </row>
    <row r="1991" spans="134:162" ht="18" customHeight="1">
      <c r="ED1991" s="135" t="s">
        <v>2517</v>
      </c>
      <c r="EZ1991" s="192" t="e">
        <f t="shared" si="975"/>
        <v>#DIV/0!</v>
      </c>
      <c r="FA1991" s="192" t="e">
        <f t="shared" si="976"/>
        <v>#DIV/0!</v>
      </c>
      <c r="FB1991" s="192" t="e">
        <f t="shared" si="977"/>
        <v>#DIV/0!</v>
      </c>
      <c r="FC1991" s="192" t="e">
        <f t="shared" si="978"/>
        <v>#DIV/0!</v>
      </c>
      <c r="FD1991" s="192" t="e">
        <f t="shared" si="979"/>
        <v>#DIV/0!</v>
      </c>
      <c r="FE1991" s="193" t="e">
        <f t="shared" si="980"/>
        <v>#DIV/0!</v>
      </c>
      <c r="FF1991" s="194" t="e">
        <f t="shared" si="981"/>
        <v>#DIV/0!</v>
      </c>
    </row>
    <row r="1992" spans="134:162" ht="18" customHeight="1">
      <c r="ED1992" s="135" t="s">
        <v>2517</v>
      </c>
      <c r="EZ1992" s="192" t="e">
        <f t="shared" si="975"/>
        <v>#DIV/0!</v>
      </c>
      <c r="FA1992" s="192" t="e">
        <f t="shared" si="976"/>
        <v>#DIV/0!</v>
      </c>
      <c r="FB1992" s="192" t="e">
        <f t="shared" si="977"/>
        <v>#DIV/0!</v>
      </c>
      <c r="FC1992" s="192" t="e">
        <f t="shared" si="978"/>
        <v>#DIV/0!</v>
      </c>
      <c r="FD1992" s="192" t="e">
        <f t="shared" si="979"/>
        <v>#DIV/0!</v>
      </c>
      <c r="FE1992" s="193" t="e">
        <f t="shared" si="980"/>
        <v>#DIV/0!</v>
      </c>
      <c r="FF1992" s="194" t="e">
        <f t="shared" si="981"/>
        <v>#DIV/0!</v>
      </c>
    </row>
    <row r="1993" spans="134:162" ht="18" customHeight="1">
      <c r="ED1993" s="135" t="s">
        <v>2517</v>
      </c>
      <c r="EZ1993" s="192" t="e">
        <f t="shared" si="975"/>
        <v>#DIV/0!</v>
      </c>
      <c r="FA1993" s="192" t="e">
        <f t="shared" si="976"/>
        <v>#DIV/0!</v>
      </c>
      <c r="FB1993" s="192" t="e">
        <f t="shared" si="977"/>
        <v>#DIV/0!</v>
      </c>
      <c r="FC1993" s="192" t="e">
        <f t="shared" si="978"/>
        <v>#DIV/0!</v>
      </c>
      <c r="FD1993" s="192" t="e">
        <f t="shared" si="979"/>
        <v>#DIV/0!</v>
      </c>
      <c r="FE1993" s="193" t="e">
        <f t="shared" si="980"/>
        <v>#DIV/0!</v>
      </c>
      <c r="FF1993" s="194" t="e">
        <f t="shared" si="981"/>
        <v>#DIV/0!</v>
      </c>
    </row>
    <row r="1994" spans="134:162" ht="18" customHeight="1">
      <c r="ED1994" s="135" t="s">
        <v>2517</v>
      </c>
      <c r="EZ1994" s="192" t="e">
        <f t="shared" si="975"/>
        <v>#DIV/0!</v>
      </c>
      <c r="FA1994" s="192" t="e">
        <f t="shared" si="976"/>
        <v>#DIV/0!</v>
      </c>
      <c r="FB1994" s="192" t="e">
        <f t="shared" si="977"/>
        <v>#DIV/0!</v>
      </c>
      <c r="FC1994" s="192" t="e">
        <f t="shared" si="978"/>
        <v>#DIV/0!</v>
      </c>
      <c r="FD1994" s="192" t="e">
        <f t="shared" si="979"/>
        <v>#DIV/0!</v>
      </c>
      <c r="FE1994" s="193" t="e">
        <f t="shared" si="980"/>
        <v>#DIV/0!</v>
      </c>
      <c r="FF1994" s="194" t="e">
        <f t="shared" si="981"/>
        <v>#DIV/0!</v>
      </c>
    </row>
    <row r="1995" spans="134:162" ht="18" customHeight="1">
      <c r="ED1995" s="135" t="s">
        <v>2517</v>
      </c>
      <c r="EZ1995" s="192" t="e">
        <f t="shared" si="975"/>
        <v>#DIV/0!</v>
      </c>
      <c r="FA1995" s="192" t="e">
        <f t="shared" si="976"/>
        <v>#DIV/0!</v>
      </c>
      <c r="FB1995" s="192" t="e">
        <f t="shared" si="977"/>
        <v>#DIV/0!</v>
      </c>
      <c r="FC1995" s="192" t="e">
        <f t="shared" si="978"/>
        <v>#DIV/0!</v>
      </c>
      <c r="FD1995" s="192" t="e">
        <f t="shared" si="979"/>
        <v>#DIV/0!</v>
      </c>
      <c r="FE1995" s="193" t="e">
        <f t="shared" si="980"/>
        <v>#DIV/0!</v>
      </c>
      <c r="FF1995" s="194" t="e">
        <f t="shared" si="981"/>
        <v>#DIV/0!</v>
      </c>
    </row>
    <row r="1996" spans="134:162" ht="18" customHeight="1">
      <c r="ED1996" s="135" t="s">
        <v>2517</v>
      </c>
      <c r="EZ1996" s="192" t="e">
        <f t="shared" si="975"/>
        <v>#DIV/0!</v>
      </c>
      <c r="FA1996" s="192" t="e">
        <f t="shared" si="976"/>
        <v>#DIV/0!</v>
      </c>
      <c r="FB1996" s="192" t="e">
        <f t="shared" si="977"/>
        <v>#DIV/0!</v>
      </c>
      <c r="FC1996" s="192" t="e">
        <f t="shared" si="978"/>
        <v>#DIV/0!</v>
      </c>
      <c r="FD1996" s="192" t="e">
        <f t="shared" si="979"/>
        <v>#DIV/0!</v>
      </c>
      <c r="FE1996" s="193" t="e">
        <f t="shared" si="980"/>
        <v>#DIV/0!</v>
      </c>
      <c r="FF1996" s="194" t="e">
        <f t="shared" si="981"/>
        <v>#DIV/0!</v>
      </c>
    </row>
    <row r="1997" spans="134:162" ht="18" customHeight="1">
      <c r="ED1997" s="135" t="s">
        <v>2517</v>
      </c>
      <c r="EZ1997" s="192" t="e">
        <f t="shared" si="975"/>
        <v>#DIV/0!</v>
      </c>
      <c r="FA1997" s="192" t="e">
        <f t="shared" si="976"/>
        <v>#DIV/0!</v>
      </c>
      <c r="FB1997" s="192" t="e">
        <f t="shared" si="977"/>
        <v>#DIV/0!</v>
      </c>
      <c r="FC1997" s="192" t="e">
        <f t="shared" si="978"/>
        <v>#DIV/0!</v>
      </c>
      <c r="FD1997" s="192" t="e">
        <f t="shared" si="979"/>
        <v>#DIV/0!</v>
      </c>
      <c r="FE1997" s="193" t="e">
        <f t="shared" si="980"/>
        <v>#DIV/0!</v>
      </c>
      <c r="FF1997" s="194" t="e">
        <f t="shared" si="981"/>
        <v>#DIV/0!</v>
      </c>
    </row>
    <row r="1998" spans="134:162" ht="18" customHeight="1">
      <c r="ED1998" s="135" t="s">
        <v>2517</v>
      </c>
      <c r="EZ1998" s="192" t="e">
        <f t="shared" si="975"/>
        <v>#DIV/0!</v>
      </c>
      <c r="FA1998" s="192" t="e">
        <f t="shared" si="976"/>
        <v>#DIV/0!</v>
      </c>
      <c r="FB1998" s="192" t="e">
        <f t="shared" si="977"/>
        <v>#DIV/0!</v>
      </c>
      <c r="FC1998" s="192" t="e">
        <f t="shared" si="978"/>
        <v>#DIV/0!</v>
      </c>
      <c r="FD1998" s="192" t="e">
        <f t="shared" si="979"/>
        <v>#DIV/0!</v>
      </c>
      <c r="FE1998" s="193" t="e">
        <f t="shared" si="980"/>
        <v>#DIV/0!</v>
      </c>
      <c r="FF1998" s="194" t="e">
        <f t="shared" si="981"/>
        <v>#DIV/0!</v>
      </c>
    </row>
    <row r="1999" spans="134:162" ht="18" customHeight="1">
      <c r="ED1999" s="135" t="s">
        <v>2517</v>
      </c>
      <c r="EZ1999" s="192" t="e">
        <f t="shared" si="975"/>
        <v>#DIV/0!</v>
      </c>
      <c r="FA1999" s="192" t="e">
        <f t="shared" si="976"/>
        <v>#DIV/0!</v>
      </c>
      <c r="FB1999" s="192" t="e">
        <f t="shared" si="977"/>
        <v>#DIV/0!</v>
      </c>
      <c r="FC1999" s="192" t="e">
        <f t="shared" si="978"/>
        <v>#DIV/0!</v>
      </c>
      <c r="FD1999" s="192" t="e">
        <f t="shared" si="979"/>
        <v>#DIV/0!</v>
      </c>
      <c r="FE1999" s="193" t="e">
        <f t="shared" si="980"/>
        <v>#DIV/0!</v>
      </c>
      <c r="FF1999" s="194" t="e">
        <f t="shared" si="981"/>
        <v>#DIV/0!</v>
      </c>
    </row>
    <row r="2000" spans="134:162" ht="18" customHeight="1">
      <c r="ED2000" s="135" t="s">
        <v>2517</v>
      </c>
      <c r="EZ2000" s="192" t="e">
        <f t="shared" si="975"/>
        <v>#DIV/0!</v>
      </c>
      <c r="FA2000" s="192" t="e">
        <f t="shared" si="976"/>
        <v>#DIV/0!</v>
      </c>
      <c r="FB2000" s="192" t="e">
        <f t="shared" si="977"/>
        <v>#DIV/0!</v>
      </c>
      <c r="FC2000" s="192" t="e">
        <f t="shared" si="978"/>
        <v>#DIV/0!</v>
      </c>
      <c r="FD2000" s="192" t="e">
        <f t="shared" si="979"/>
        <v>#DIV/0!</v>
      </c>
      <c r="FE2000" s="193" t="e">
        <f t="shared" si="980"/>
        <v>#DIV/0!</v>
      </c>
      <c r="FF2000" s="194" t="e">
        <f t="shared" si="981"/>
        <v>#DIV/0!</v>
      </c>
    </row>
    <row r="2001" spans="134:134" ht="18" customHeight="1">
      <c r="ED2001" s="135" t="s">
        <v>2517</v>
      </c>
    </row>
    <row r="2002" spans="134:134" ht="18" customHeight="1">
      <c r="ED2002" s="135" t="s">
        <v>2517</v>
      </c>
    </row>
    <row r="2003" spans="134:134" ht="18" customHeight="1">
      <c r="ED2003" s="135" t="s">
        <v>2517</v>
      </c>
    </row>
    <row r="2004" spans="134:134" ht="18" customHeight="1">
      <c r="ED2004" s="135" t="s">
        <v>2517</v>
      </c>
    </row>
    <row r="2005" spans="134:134" ht="18" customHeight="1">
      <c r="ED2005" s="135" t="s">
        <v>2517</v>
      </c>
    </row>
    <row r="2006" spans="134:134" ht="18" customHeight="1">
      <c r="ED2006" s="135" t="s">
        <v>2517</v>
      </c>
    </row>
    <row r="2007" spans="134:134" ht="18" customHeight="1">
      <c r="ED2007" s="135" t="s">
        <v>2517</v>
      </c>
    </row>
    <row r="2008" spans="134:134" ht="18" customHeight="1">
      <c r="ED2008" s="135" t="s">
        <v>2517</v>
      </c>
    </row>
    <row r="2009" spans="134:134" ht="18" customHeight="1">
      <c r="ED2009" s="135" t="s">
        <v>2517</v>
      </c>
    </row>
    <row r="2010" spans="134:134" ht="18" customHeight="1">
      <c r="ED2010" s="135" t="s">
        <v>2517</v>
      </c>
    </row>
    <row r="2011" spans="134:134" ht="18" customHeight="1">
      <c r="ED2011" s="135" t="s">
        <v>2517</v>
      </c>
    </row>
    <row r="2012" spans="134:134" ht="18" customHeight="1">
      <c r="ED2012" s="135" t="s">
        <v>2517</v>
      </c>
    </row>
    <row r="2013" spans="134:134" ht="18" customHeight="1">
      <c r="ED2013" s="135" t="s">
        <v>2517</v>
      </c>
    </row>
    <row r="2014" spans="134:134" ht="18" customHeight="1">
      <c r="ED2014" s="135" t="s">
        <v>2517</v>
      </c>
    </row>
    <row r="2015" spans="134:134" ht="18" customHeight="1">
      <c r="ED2015" s="135" t="s">
        <v>2517</v>
      </c>
    </row>
    <row r="2016" spans="134:134" ht="18" customHeight="1">
      <c r="ED2016" s="135" t="s">
        <v>2517</v>
      </c>
    </row>
    <row r="2017" spans="134:134" ht="18" customHeight="1">
      <c r="ED2017" s="135" t="s">
        <v>2517</v>
      </c>
    </row>
    <row r="2018" spans="134:134" ht="18" customHeight="1">
      <c r="ED2018" s="135" t="s">
        <v>2517</v>
      </c>
    </row>
    <row r="2019" spans="134:134" ht="18" customHeight="1">
      <c r="ED2019" s="135" t="s">
        <v>2517</v>
      </c>
    </row>
    <row r="2020" spans="134:134" ht="18" customHeight="1">
      <c r="ED2020" s="135" t="s">
        <v>2517</v>
      </c>
    </row>
    <row r="2021" spans="134:134" ht="18" customHeight="1">
      <c r="ED2021" s="135" t="s">
        <v>2517</v>
      </c>
    </row>
    <row r="2022" spans="134:134" ht="18" customHeight="1">
      <c r="ED2022" s="135" t="s">
        <v>2517</v>
      </c>
    </row>
    <row r="2023" spans="134:134" ht="18" customHeight="1">
      <c r="ED2023" s="135" t="s">
        <v>2517</v>
      </c>
    </row>
    <row r="2024" spans="134:134" ht="18" customHeight="1">
      <c r="ED2024" s="135" t="s">
        <v>2517</v>
      </c>
    </row>
    <row r="2025" spans="134:134" ht="18" customHeight="1">
      <c r="ED2025" s="135" t="s">
        <v>2517</v>
      </c>
    </row>
    <row r="2026" spans="134:134" ht="18" customHeight="1">
      <c r="ED2026" s="135" t="s">
        <v>2517</v>
      </c>
    </row>
    <row r="2027" spans="134:134" ht="18" customHeight="1">
      <c r="ED2027" s="135" t="s">
        <v>2517</v>
      </c>
    </row>
    <row r="2028" spans="134:134" ht="18" customHeight="1">
      <c r="ED2028" s="135" t="s">
        <v>2517</v>
      </c>
    </row>
    <row r="2029" spans="134:134" ht="18" customHeight="1">
      <c r="ED2029" s="135" t="s">
        <v>2517</v>
      </c>
    </row>
    <row r="2030" spans="134:134" ht="18" customHeight="1">
      <c r="ED2030" s="135" t="s">
        <v>2517</v>
      </c>
    </row>
    <row r="2031" spans="134:134" ht="18" customHeight="1">
      <c r="ED2031" s="135" t="s">
        <v>2517</v>
      </c>
    </row>
    <row r="2032" spans="134:134" ht="18" customHeight="1">
      <c r="ED2032" s="135" t="s">
        <v>2517</v>
      </c>
    </row>
    <row r="2033" spans="134:134" ht="18" customHeight="1">
      <c r="ED2033" s="135" t="s">
        <v>2517</v>
      </c>
    </row>
    <row r="2034" spans="134:134" ht="18" customHeight="1">
      <c r="ED2034" s="135" t="s">
        <v>2517</v>
      </c>
    </row>
    <row r="2035" spans="134:134" ht="18" customHeight="1">
      <c r="ED2035" s="135" t="s">
        <v>2517</v>
      </c>
    </row>
    <row r="2036" spans="134:134" ht="18" customHeight="1">
      <c r="ED2036" s="135" t="s">
        <v>2517</v>
      </c>
    </row>
    <row r="2037" spans="134:134" ht="18" customHeight="1">
      <c r="ED2037" s="135" t="s">
        <v>2517</v>
      </c>
    </row>
    <row r="2038" spans="134:134" ht="18" customHeight="1">
      <c r="ED2038" s="135" t="s">
        <v>2517</v>
      </c>
    </row>
    <row r="2039" spans="134:134" ht="18" customHeight="1">
      <c r="ED2039" s="135" t="s">
        <v>2517</v>
      </c>
    </row>
    <row r="2040" spans="134:134" ht="18" customHeight="1">
      <c r="ED2040" s="135" t="s">
        <v>2517</v>
      </c>
    </row>
    <row r="2041" spans="134:134" ht="18" customHeight="1">
      <c r="ED2041" s="135" t="s">
        <v>2517</v>
      </c>
    </row>
    <row r="2042" spans="134:134" ht="18" customHeight="1">
      <c r="ED2042" s="135" t="s">
        <v>2517</v>
      </c>
    </row>
    <row r="2043" spans="134:134" ht="18" customHeight="1">
      <c r="ED2043" s="135" t="s">
        <v>2517</v>
      </c>
    </row>
    <row r="2044" spans="134:134" ht="18" customHeight="1">
      <c r="ED2044" s="135" t="s">
        <v>2517</v>
      </c>
    </row>
    <row r="2045" spans="134:134" ht="18" customHeight="1">
      <c r="ED2045" s="135" t="s">
        <v>2517</v>
      </c>
    </row>
    <row r="2046" spans="134:134" ht="18" customHeight="1">
      <c r="ED2046" s="135" t="s">
        <v>2517</v>
      </c>
    </row>
    <row r="2047" spans="134:134" ht="18" customHeight="1">
      <c r="ED2047" s="135" t="s">
        <v>2517</v>
      </c>
    </row>
    <row r="2048" spans="134:134" ht="18" customHeight="1">
      <c r="ED2048" s="135" t="s">
        <v>2517</v>
      </c>
    </row>
    <row r="2049" spans="134:134" ht="18" customHeight="1">
      <c r="ED2049" s="135" t="s">
        <v>2517</v>
      </c>
    </row>
    <row r="2050" spans="134:134" ht="18" customHeight="1">
      <c r="ED2050" s="135" t="s">
        <v>2517</v>
      </c>
    </row>
    <row r="2051" spans="134:134" ht="18" customHeight="1">
      <c r="ED2051" s="135" t="s">
        <v>2517</v>
      </c>
    </row>
    <row r="2052" spans="134:134" ht="18" customHeight="1">
      <c r="ED2052" s="135" t="s">
        <v>2517</v>
      </c>
    </row>
    <row r="2053" spans="134:134" ht="18" customHeight="1">
      <c r="ED2053" s="135" t="s">
        <v>2517</v>
      </c>
    </row>
    <row r="2054" spans="134:134" ht="18" customHeight="1">
      <c r="ED2054" s="135" t="s">
        <v>2517</v>
      </c>
    </row>
    <row r="2055" spans="134:134" ht="18" customHeight="1">
      <c r="ED2055" s="135" t="s">
        <v>2517</v>
      </c>
    </row>
    <row r="2056" spans="134:134" ht="18" customHeight="1">
      <c r="ED2056" s="135" t="s">
        <v>2517</v>
      </c>
    </row>
    <row r="2057" spans="134:134" ht="18" customHeight="1">
      <c r="ED2057" s="135" t="s">
        <v>2517</v>
      </c>
    </row>
    <row r="2058" spans="134:134" ht="18" customHeight="1">
      <c r="ED2058" s="135" t="s">
        <v>2517</v>
      </c>
    </row>
    <row r="2059" spans="134:134" ht="18" customHeight="1">
      <c r="ED2059" s="135" t="s">
        <v>2517</v>
      </c>
    </row>
    <row r="2060" spans="134:134" ht="18" customHeight="1">
      <c r="ED2060" s="135" t="s">
        <v>2517</v>
      </c>
    </row>
    <row r="2061" spans="134:134" ht="18" customHeight="1">
      <c r="ED2061" s="135" t="s">
        <v>2517</v>
      </c>
    </row>
    <row r="2062" spans="134:134" ht="18" customHeight="1">
      <c r="ED2062" s="135" t="s">
        <v>2517</v>
      </c>
    </row>
    <row r="2063" spans="134:134" ht="18" customHeight="1">
      <c r="ED2063" s="135" t="s">
        <v>2517</v>
      </c>
    </row>
    <row r="2064" spans="134:134" ht="18" customHeight="1">
      <c r="ED2064" s="135" t="s">
        <v>2517</v>
      </c>
    </row>
    <row r="2065" spans="134:134" ht="18" customHeight="1">
      <c r="ED2065" s="135" t="s">
        <v>2517</v>
      </c>
    </row>
    <row r="2066" spans="134:134" ht="18" customHeight="1">
      <c r="ED2066" s="135" t="s">
        <v>2517</v>
      </c>
    </row>
    <row r="2067" spans="134:134" ht="18" customHeight="1">
      <c r="ED2067" s="135" t="s">
        <v>2517</v>
      </c>
    </row>
    <row r="2068" spans="134:134" ht="18" customHeight="1">
      <c r="ED2068" s="135" t="s">
        <v>2517</v>
      </c>
    </row>
    <row r="2069" spans="134:134" ht="18" customHeight="1">
      <c r="ED2069" s="135" t="s">
        <v>2517</v>
      </c>
    </row>
    <row r="2070" spans="134:134" ht="18" customHeight="1">
      <c r="ED2070" s="135" t="s">
        <v>2517</v>
      </c>
    </row>
    <row r="2071" spans="134:134" ht="18" customHeight="1">
      <c r="ED2071" s="135" t="s">
        <v>2517</v>
      </c>
    </row>
    <row r="2072" spans="134:134" ht="18" customHeight="1">
      <c r="ED2072" s="135" t="s">
        <v>2517</v>
      </c>
    </row>
    <row r="2073" spans="134:134" ht="18" customHeight="1">
      <c r="ED2073" s="135" t="s">
        <v>2517</v>
      </c>
    </row>
    <row r="2074" spans="134:134" ht="18" customHeight="1">
      <c r="ED2074" s="135" t="s">
        <v>2517</v>
      </c>
    </row>
    <row r="2075" spans="134:134" ht="18" customHeight="1">
      <c r="ED2075" s="135" t="s">
        <v>2517</v>
      </c>
    </row>
    <row r="2076" spans="134:134" ht="18" customHeight="1">
      <c r="ED2076" s="135" t="s">
        <v>2517</v>
      </c>
    </row>
    <row r="2077" spans="134:134" ht="18" customHeight="1">
      <c r="ED2077" s="135" t="s">
        <v>2517</v>
      </c>
    </row>
    <row r="2078" spans="134:134" ht="18" customHeight="1">
      <c r="ED2078" s="135" t="s">
        <v>2517</v>
      </c>
    </row>
    <row r="2079" spans="134:134" ht="18" customHeight="1">
      <c r="ED2079" s="135" t="s">
        <v>2517</v>
      </c>
    </row>
    <row r="2080" spans="134:134" ht="18" customHeight="1">
      <c r="ED2080" s="135" t="s">
        <v>2517</v>
      </c>
    </row>
    <row r="2081" spans="134:134" ht="18" customHeight="1">
      <c r="ED2081" s="135" t="s">
        <v>2517</v>
      </c>
    </row>
    <row r="2082" spans="134:134" ht="18" customHeight="1">
      <c r="ED2082" s="135" t="s">
        <v>2517</v>
      </c>
    </row>
    <row r="2083" spans="134:134" ht="18" customHeight="1">
      <c r="ED2083" s="135" t="s">
        <v>2517</v>
      </c>
    </row>
    <row r="2084" spans="134:134" ht="18" customHeight="1">
      <c r="ED2084" s="135" t="s">
        <v>2517</v>
      </c>
    </row>
    <row r="2085" spans="134:134" ht="18" customHeight="1">
      <c r="ED2085" s="135" t="s">
        <v>2517</v>
      </c>
    </row>
    <row r="2086" spans="134:134" ht="18" customHeight="1">
      <c r="ED2086" s="135" t="s">
        <v>2517</v>
      </c>
    </row>
    <row r="2087" spans="134:134" ht="18" customHeight="1">
      <c r="ED2087" s="135" t="s">
        <v>2517</v>
      </c>
    </row>
    <row r="2088" spans="134:134" ht="18" customHeight="1">
      <c r="ED2088" s="135" t="s">
        <v>2517</v>
      </c>
    </row>
    <row r="2089" spans="134:134" ht="18" customHeight="1">
      <c r="ED2089" s="135" t="s">
        <v>2517</v>
      </c>
    </row>
    <row r="2090" spans="134:134" ht="18" customHeight="1">
      <c r="ED2090" s="135" t="s">
        <v>2517</v>
      </c>
    </row>
    <row r="2091" spans="134:134" ht="18" customHeight="1">
      <c r="ED2091" s="135" t="s">
        <v>2517</v>
      </c>
    </row>
    <row r="2092" spans="134:134" ht="18" customHeight="1">
      <c r="ED2092" s="135" t="s">
        <v>2517</v>
      </c>
    </row>
    <row r="2093" spans="134:134" ht="18" customHeight="1">
      <c r="ED2093" s="135" t="s">
        <v>2517</v>
      </c>
    </row>
    <row r="2094" spans="134:134" ht="18" customHeight="1">
      <c r="ED2094" s="135" t="s">
        <v>2517</v>
      </c>
    </row>
    <row r="2095" spans="134:134" ht="18" customHeight="1">
      <c r="ED2095" s="135" t="s">
        <v>2517</v>
      </c>
    </row>
    <row r="2096" spans="134:134" ht="18" customHeight="1">
      <c r="ED2096" s="135" t="s">
        <v>2517</v>
      </c>
    </row>
    <row r="2097" spans="134:134" ht="18" customHeight="1">
      <c r="ED2097" s="135" t="s">
        <v>2517</v>
      </c>
    </row>
    <row r="2098" spans="134:134" ht="18" customHeight="1">
      <c r="ED2098" s="135" t="s">
        <v>2517</v>
      </c>
    </row>
    <row r="2099" spans="134:134" ht="18" customHeight="1">
      <c r="ED2099" s="135" t="s">
        <v>2517</v>
      </c>
    </row>
    <row r="2100" spans="134:134" ht="18" customHeight="1">
      <c r="ED2100" s="135" t="s">
        <v>2517</v>
      </c>
    </row>
    <row r="2101" spans="134:134" ht="18" customHeight="1">
      <c r="ED2101" s="135" t="s">
        <v>2517</v>
      </c>
    </row>
    <row r="2102" spans="134:134" ht="18" customHeight="1">
      <c r="ED2102" s="135" t="s">
        <v>2517</v>
      </c>
    </row>
    <row r="2103" spans="134:134" ht="18" customHeight="1">
      <c r="ED2103" s="135" t="s">
        <v>2517</v>
      </c>
    </row>
    <row r="2104" spans="134:134" ht="18" customHeight="1">
      <c r="ED2104" s="135" t="s">
        <v>2517</v>
      </c>
    </row>
    <row r="2105" spans="134:134" ht="18" customHeight="1">
      <c r="ED2105" s="135" t="s">
        <v>2517</v>
      </c>
    </row>
    <row r="2106" spans="134:134" ht="18" customHeight="1">
      <c r="ED2106" s="135" t="s">
        <v>2517</v>
      </c>
    </row>
    <row r="2107" spans="134:134" ht="18" customHeight="1">
      <c r="ED2107" s="135" t="s">
        <v>2517</v>
      </c>
    </row>
    <row r="2108" spans="134:134" ht="18" customHeight="1">
      <c r="ED2108" s="135" t="s">
        <v>2517</v>
      </c>
    </row>
    <row r="2109" spans="134:134" ht="18" customHeight="1">
      <c r="ED2109" s="135" t="s">
        <v>2517</v>
      </c>
    </row>
    <row r="2110" spans="134:134" ht="18" customHeight="1">
      <c r="ED2110" s="135" t="s">
        <v>2517</v>
      </c>
    </row>
    <row r="2111" spans="134:134" ht="18" customHeight="1">
      <c r="ED2111" s="135" t="s">
        <v>2517</v>
      </c>
    </row>
    <row r="2112" spans="134:134" ht="18" customHeight="1">
      <c r="ED2112" s="135" t="s">
        <v>2517</v>
      </c>
    </row>
    <row r="2113" spans="134:134" ht="18" customHeight="1">
      <c r="ED2113" s="135" t="s">
        <v>2517</v>
      </c>
    </row>
    <row r="2114" spans="134:134" ht="18" customHeight="1">
      <c r="ED2114" s="135" t="s">
        <v>2517</v>
      </c>
    </row>
    <row r="2115" spans="134:134" ht="18" customHeight="1">
      <c r="ED2115" s="135" t="s">
        <v>2517</v>
      </c>
    </row>
    <row r="2116" spans="134:134" ht="18" customHeight="1">
      <c r="ED2116" s="135" t="s">
        <v>2517</v>
      </c>
    </row>
    <row r="2117" spans="134:134" ht="18" customHeight="1">
      <c r="ED2117" s="135" t="s">
        <v>2517</v>
      </c>
    </row>
    <row r="2118" spans="134:134" ht="18" customHeight="1">
      <c r="ED2118" s="135" t="s">
        <v>2517</v>
      </c>
    </row>
    <row r="2119" spans="134:134" ht="18" customHeight="1">
      <c r="ED2119" s="135" t="s">
        <v>2517</v>
      </c>
    </row>
    <row r="2120" spans="134:134" ht="18" customHeight="1">
      <c r="ED2120" s="135" t="s">
        <v>2517</v>
      </c>
    </row>
    <row r="2121" spans="134:134" ht="18" customHeight="1">
      <c r="ED2121" s="135" t="s">
        <v>2517</v>
      </c>
    </row>
    <row r="2122" spans="134:134" ht="18" customHeight="1">
      <c r="ED2122" s="135" t="s">
        <v>2517</v>
      </c>
    </row>
    <row r="2123" spans="134:134" ht="18" customHeight="1">
      <c r="ED2123" s="135" t="s">
        <v>2517</v>
      </c>
    </row>
    <row r="2124" spans="134:134" ht="18" customHeight="1">
      <c r="ED2124" s="135" t="s">
        <v>2517</v>
      </c>
    </row>
    <row r="2125" spans="134:134" ht="18" customHeight="1">
      <c r="ED2125" s="135" t="s">
        <v>2517</v>
      </c>
    </row>
    <row r="2126" spans="134:134" ht="18" customHeight="1">
      <c r="ED2126" s="135" t="s">
        <v>2517</v>
      </c>
    </row>
    <row r="2127" spans="134:134" ht="18" customHeight="1">
      <c r="ED2127" s="135" t="s">
        <v>2517</v>
      </c>
    </row>
    <row r="2128" spans="134:134" ht="18" customHeight="1">
      <c r="ED2128" s="135" t="s">
        <v>2517</v>
      </c>
    </row>
    <row r="2129" spans="134:134" ht="18" customHeight="1">
      <c r="ED2129" s="135" t="s">
        <v>2517</v>
      </c>
    </row>
    <row r="2130" spans="134:134" ht="18" customHeight="1">
      <c r="ED2130" s="135" t="s">
        <v>2517</v>
      </c>
    </row>
    <row r="2131" spans="134:134" ht="18" customHeight="1">
      <c r="ED2131" s="135" t="s">
        <v>2517</v>
      </c>
    </row>
    <row r="2132" spans="134:134" ht="18" customHeight="1">
      <c r="ED2132" s="135" t="s">
        <v>2517</v>
      </c>
    </row>
    <row r="2133" spans="134:134" ht="18" customHeight="1">
      <c r="ED2133" s="135" t="s">
        <v>2517</v>
      </c>
    </row>
    <row r="2134" spans="134:134" ht="18" customHeight="1">
      <c r="ED2134" s="135" t="s">
        <v>2517</v>
      </c>
    </row>
    <row r="2135" spans="134:134" ht="18" customHeight="1">
      <c r="ED2135" s="135" t="s">
        <v>2517</v>
      </c>
    </row>
    <row r="2136" spans="134:134" ht="18" customHeight="1">
      <c r="ED2136" s="135" t="s">
        <v>2517</v>
      </c>
    </row>
    <row r="2137" spans="134:134" ht="18" customHeight="1">
      <c r="ED2137" s="135" t="s">
        <v>2517</v>
      </c>
    </row>
    <row r="2138" spans="134:134" ht="18" customHeight="1">
      <c r="ED2138" s="135" t="s">
        <v>2517</v>
      </c>
    </row>
    <row r="2139" spans="134:134" ht="18" customHeight="1">
      <c r="ED2139" s="135" t="s">
        <v>2517</v>
      </c>
    </row>
    <row r="2140" spans="134:134" ht="18" customHeight="1">
      <c r="ED2140" s="135" t="s">
        <v>2517</v>
      </c>
    </row>
    <row r="2141" spans="134:134" ht="18" customHeight="1">
      <c r="ED2141" s="135" t="s">
        <v>2517</v>
      </c>
    </row>
    <row r="2142" spans="134:134" ht="18" customHeight="1">
      <c r="ED2142" s="135" t="s">
        <v>2517</v>
      </c>
    </row>
    <row r="2143" spans="134:134" ht="18" customHeight="1">
      <c r="ED2143" s="135" t="s">
        <v>2517</v>
      </c>
    </row>
    <row r="2144" spans="134:134" ht="18" customHeight="1">
      <c r="ED2144" s="135" t="s">
        <v>2517</v>
      </c>
    </row>
    <row r="2145" spans="134:134" ht="18" customHeight="1">
      <c r="ED2145" s="135" t="s">
        <v>2517</v>
      </c>
    </row>
    <row r="2146" spans="134:134" ht="18" customHeight="1">
      <c r="ED2146" s="135" t="s">
        <v>2517</v>
      </c>
    </row>
    <row r="2147" spans="134:134" ht="18" customHeight="1">
      <c r="ED2147" s="135" t="s">
        <v>2517</v>
      </c>
    </row>
    <row r="2148" spans="134:134" ht="18" customHeight="1">
      <c r="ED2148" s="135" t="s">
        <v>2517</v>
      </c>
    </row>
    <row r="2149" spans="134:134" ht="18" customHeight="1">
      <c r="ED2149" s="135" t="s">
        <v>2517</v>
      </c>
    </row>
    <row r="2150" spans="134:134" ht="18" customHeight="1">
      <c r="ED2150" s="135" t="s">
        <v>2517</v>
      </c>
    </row>
    <row r="2151" spans="134:134" ht="18" customHeight="1">
      <c r="ED2151" s="135" t="s">
        <v>2517</v>
      </c>
    </row>
    <row r="2152" spans="134:134" ht="18" customHeight="1">
      <c r="ED2152" s="135" t="s">
        <v>2517</v>
      </c>
    </row>
    <row r="2153" spans="134:134" ht="18" customHeight="1">
      <c r="ED2153" s="135" t="s">
        <v>2517</v>
      </c>
    </row>
    <row r="2154" spans="134:134" ht="18" customHeight="1">
      <c r="ED2154" s="135" t="s">
        <v>2517</v>
      </c>
    </row>
    <row r="2155" spans="134:134" ht="18" customHeight="1">
      <c r="ED2155" s="135" t="s">
        <v>2517</v>
      </c>
    </row>
    <row r="2156" spans="134:134" ht="18" customHeight="1">
      <c r="ED2156" s="135" t="s">
        <v>2517</v>
      </c>
    </row>
    <row r="2157" spans="134:134" ht="18" customHeight="1">
      <c r="ED2157" s="135" t="s">
        <v>2517</v>
      </c>
    </row>
    <row r="2158" spans="134:134" ht="18" customHeight="1">
      <c r="ED2158" s="135" t="s">
        <v>2517</v>
      </c>
    </row>
    <row r="2159" spans="134:134" ht="18" customHeight="1">
      <c r="ED2159" s="135" t="s">
        <v>2517</v>
      </c>
    </row>
    <row r="2160" spans="134:134" ht="18" customHeight="1">
      <c r="ED2160" s="135" t="s">
        <v>2517</v>
      </c>
    </row>
    <row r="2161" spans="134:134" ht="18" customHeight="1">
      <c r="ED2161" s="135" t="s">
        <v>2517</v>
      </c>
    </row>
    <row r="2162" spans="134:134" ht="18" customHeight="1">
      <c r="ED2162" s="135" t="s">
        <v>2517</v>
      </c>
    </row>
    <row r="2163" spans="134:134" ht="18" customHeight="1">
      <c r="ED2163" s="135" t="s">
        <v>2517</v>
      </c>
    </row>
    <row r="2164" spans="134:134" ht="18" customHeight="1">
      <c r="ED2164" s="135" t="s">
        <v>2517</v>
      </c>
    </row>
    <row r="2165" spans="134:134" ht="18" customHeight="1">
      <c r="ED2165" s="135" t="s">
        <v>2517</v>
      </c>
    </row>
    <row r="2166" spans="134:134" ht="18" customHeight="1">
      <c r="ED2166" s="135" t="s">
        <v>2517</v>
      </c>
    </row>
    <row r="2167" spans="134:134" ht="18" customHeight="1">
      <c r="ED2167" s="135" t="s">
        <v>2517</v>
      </c>
    </row>
    <row r="2168" spans="134:134" ht="18" customHeight="1">
      <c r="ED2168" s="135" t="s">
        <v>2517</v>
      </c>
    </row>
    <row r="2169" spans="134:134" ht="18" customHeight="1">
      <c r="ED2169" s="135" t="s">
        <v>2517</v>
      </c>
    </row>
    <row r="2170" spans="134:134" ht="18" customHeight="1">
      <c r="ED2170" s="135" t="s">
        <v>2517</v>
      </c>
    </row>
    <row r="2171" spans="134:134" ht="18" customHeight="1">
      <c r="ED2171" s="135" t="s">
        <v>2517</v>
      </c>
    </row>
    <row r="2172" spans="134:134" ht="18" customHeight="1">
      <c r="ED2172" s="135" t="s">
        <v>2517</v>
      </c>
    </row>
    <row r="2173" spans="134:134" ht="18" customHeight="1">
      <c r="ED2173" s="135" t="s">
        <v>2517</v>
      </c>
    </row>
    <row r="2174" spans="134:134" ht="18" customHeight="1">
      <c r="ED2174" s="135" t="s">
        <v>2517</v>
      </c>
    </row>
    <row r="2175" spans="134:134" ht="18" customHeight="1">
      <c r="ED2175" s="135" t="s">
        <v>2517</v>
      </c>
    </row>
    <row r="2176" spans="134:134" ht="18" customHeight="1">
      <c r="ED2176" s="135" t="s">
        <v>2517</v>
      </c>
    </row>
    <row r="2177" spans="134:134" ht="18" customHeight="1">
      <c r="ED2177" s="135" t="s">
        <v>2517</v>
      </c>
    </row>
    <row r="2178" spans="134:134" ht="18" customHeight="1">
      <c r="ED2178" s="135" t="s">
        <v>2517</v>
      </c>
    </row>
    <row r="2179" spans="134:134" ht="18" customHeight="1">
      <c r="ED2179" s="135" t="s">
        <v>2517</v>
      </c>
    </row>
    <row r="2180" spans="134:134" ht="18" customHeight="1">
      <c r="ED2180" s="135" t="s">
        <v>2517</v>
      </c>
    </row>
    <row r="2181" spans="134:134" ht="18" customHeight="1">
      <c r="ED2181" s="135" t="s">
        <v>2517</v>
      </c>
    </row>
    <row r="2182" spans="134:134" ht="18" customHeight="1">
      <c r="ED2182" s="135" t="s">
        <v>2517</v>
      </c>
    </row>
    <row r="2183" spans="134:134" ht="18" customHeight="1">
      <c r="ED2183" s="135" t="s">
        <v>2517</v>
      </c>
    </row>
    <row r="2184" spans="134:134" ht="18" customHeight="1">
      <c r="ED2184" s="135" t="s">
        <v>2517</v>
      </c>
    </row>
    <row r="2185" spans="134:134" ht="18" customHeight="1">
      <c r="ED2185" s="135" t="s">
        <v>2517</v>
      </c>
    </row>
    <row r="2186" spans="134:134" ht="18" customHeight="1">
      <c r="ED2186" s="135" t="s">
        <v>2517</v>
      </c>
    </row>
    <row r="2187" spans="134:134" ht="18" customHeight="1">
      <c r="ED2187" s="135" t="s">
        <v>2517</v>
      </c>
    </row>
    <row r="2188" spans="134:134" ht="18" customHeight="1">
      <c r="ED2188" s="135" t="s">
        <v>2517</v>
      </c>
    </row>
    <row r="2189" spans="134:134" ht="18" customHeight="1">
      <c r="ED2189" s="135" t="s">
        <v>2517</v>
      </c>
    </row>
    <row r="2190" spans="134:134" ht="18" customHeight="1">
      <c r="ED2190" s="135" t="s">
        <v>2517</v>
      </c>
    </row>
    <row r="2191" spans="134:134" ht="18" customHeight="1">
      <c r="ED2191" s="135" t="s">
        <v>2517</v>
      </c>
    </row>
    <row r="2192" spans="134:134" ht="18" customHeight="1">
      <c r="ED2192" s="135" t="s">
        <v>2517</v>
      </c>
    </row>
    <row r="2193" spans="134:134" ht="18" customHeight="1">
      <c r="ED2193" s="135" t="s">
        <v>2517</v>
      </c>
    </row>
    <row r="2194" spans="134:134" ht="18" customHeight="1">
      <c r="ED2194" s="135" t="s">
        <v>2517</v>
      </c>
    </row>
    <row r="2195" spans="134:134" ht="18" customHeight="1">
      <c r="ED2195" s="135" t="s">
        <v>2517</v>
      </c>
    </row>
    <row r="2196" spans="134:134" ht="18" customHeight="1">
      <c r="ED2196" s="135" t="s">
        <v>2517</v>
      </c>
    </row>
    <row r="2197" spans="134:134" ht="18" customHeight="1">
      <c r="ED2197" s="135" t="s">
        <v>2517</v>
      </c>
    </row>
    <row r="2198" spans="134:134" ht="18" customHeight="1">
      <c r="ED2198" s="135" t="s">
        <v>2517</v>
      </c>
    </row>
    <row r="2199" spans="134:134" ht="18" customHeight="1">
      <c r="ED2199" s="135" t="s">
        <v>2517</v>
      </c>
    </row>
    <row r="2200" spans="134:134" ht="18" customHeight="1">
      <c r="ED2200" s="135" t="s">
        <v>2517</v>
      </c>
    </row>
    <row r="2201" spans="134:134" ht="18" customHeight="1">
      <c r="ED2201" s="135" t="s">
        <v>2517</v>
      </c>
    </row>
    <row r="2202" spans="134:134" ht="18" customHeight="1">
      <c r="ED2202" s="135" t="s">
        <v>2517</v>
      </c>
    </row>
    <row r="2203" spans="134:134" ht="18" customHeight="1">
      <c r="ED2203" s="135" t="s">
        <v>2517</v>
      </c>
    </row>
    <row r="2204" spans="134:134" ht="18" customHeight="1">
      <c r="ED2204" s="135" t="s">
        <v>2517</v>
      </c>
    </row>
    <row r="2205" spans="134:134" ht="18" customHeight="1">
      <c r="ED2205" s="135" t="s">
        <v>2517</v>
      </c>
    </row>
    <row r="2206" spans="134:134" ht="18" customHeight="1">
      <c r="ED2206" s="135" t="s">
        <v>2517</v>
      </c>
    </row>
    <row r="2207" spans="134:134" ht="18" customHeight="1">
      <c r="ED2207" s="135" t="s">
        <v>2517</v>
      </c>
    </row>
    <row r="2208" spans="134:134" ht="18" customHeight="1">
      <c r="ED2208" s="135" t="s">
        <v>2517</v>
      </c>
    </row>
    <row r="2209" spans="134:134" ht="18" customHeight="1">
      <c r="ED2209" s="135" t="s">
        <v>2517</v>
      </c>
    </row>
    <row r="2210" spans="134:134" ht="18" customHeight="1">
      <c r="ED2210" s="135" t="s">
        <v>2517</v>
      </c>
    </row>
    <row r="2211" spans="134:134" ht="18" customHeight="1">
      <c r="ED2211" s="135" t="s">
        <v>2517</v>
      </c>
    </row>
    <row r="2212" spans="134:134" ht="18" customHeight="1">
      <c r="ED2212" s="135" t="s">
        <v>2517</v>
      </c>
    </row>
    <row r="2213" spans="134:134" ht="18" customHeight="1">
      <c r="ED2213" s="135" t="s">
        <v>2517</v>
      </c>
    </row>
    <row r="2214" spans="134:134" ht="18" customHeight="1">
      <c r="ED2214" s="135" t="s">
        <v>2517</v>
      </c>
    </row>
    <row r="2215" spans="134:134" ht="18" customHeight="1">
      <c r="ED2215" s="135" t="s">
        <v>2517</v>
      </c>
    </row>
    <row r="2216" spans="134:134" ht="18" customHeight="1">
      <c r="ED2216" s="135" t="s">
        <v>2517</v>
      </c>
    </row>
    <row r="2217" spans="134:134" ht="18" customHeight="1">
      <c r="ED2217" s="135" t="s">
        <v>2517</v>
      </c>
    </row>
    <row r="2218" spans="134:134" ht="18" customHeight="1">
      <c r="ED2218" s="135" t="s">
        <v>2517</v>
      </c>
    </row>
    <row r="2219" spans="134:134" ht="18" customHeight="1">
      <c r="ED2219" s="135" t="s">
        <v>2517</v>
      </c>
    </row>
    <row r="2220" spans="134:134" ht="18" customHeight="1">
      <c r="ED2220" s="135" t="s">
        <v>2517</v>
      </c>
    </row>
    <row r="2221" spans="134:134" ht="18" customHeight="1">
      <c r="ED2221" s="135" t="s">
        <v>2517</v>
      </c>
    </row>
    <row r="2222" spans="134:134" ht="18" customHeight="1">
      <c r="ED2222" s="135" t="s">
        <v>2517</v>
      </c>
    </row>
    <row r="2223" spans="134:134" ht="18" customHeight="1">
      <c r="ED2223" s="135" t="s">
        <v>2517</v>
      </c>
    </row>
    <row r="2224" spans="134:134" ht="18" customHeight="1">
      <c r="ED2224" s="135" t="s">
        <v>2517</v>
      </c>
    </row>
    <row r="2225" spans="134:134" ht="18" customHeight="1">
      <c r="ED2225" s="135" t="s">
        <v>2517</v>
      </c>
    </row>
    <row r="2226" spans="134:134" ht="18" customHeight="1">
      <c r="ED2226" s="135" t="s">
        <v>2517</v>
      </c>
    </row>
    <row r="2227" spans="134:134" ht="18" customHeight="1">
      <c r="ED2227" s="135" t="s">
        <v>2517</v>
      </c>
    </row>
    <row r="2228" spans="134:134" ht="18" customHeight="1">
      <c r="ED2228" s="135" t="s">
        <v>2517</v>
      </c>
    </row>
    <row r="2229" spans="134:134" ht="18" customHeight="1">
      <c r="ED2229" s="135" t="s">
        <v>2517</v>
      </c>
    </row>
    <row r="2230" spans="134:134" ht="18" customHeight="1">
      <c r="ED2230" s="135" t="s">
        <v>2517</v>
      </c>
    </row>
    <row r="2231" spans="134:134" ht="18" customHeight="1">
      <c r="ED2231" s="135" t="s">
        <v>2517</v>
      </c>
    </row>
    <row r="2232" spans="134:134" ht="18" customHeight="1">
      <c r="ED2232" s="135" t="s">
        <v>2517</v>
      </c>
    </row>
    <row r="2233" spans="134:134" ht="18" customHeight="1">
      <c r="ED2233" s="135" t="s">
        <v>2517</v>
      </c>
    </row>
    <row r="2234" spans="134:134" ht="18" customHeight="1">
      <c r="ED2234" s="135" t="s">
        <v>2517</v>
      </c>
    </row>
    <row r="2235" spans="134:134" ht="18" customHeight="1">
      <c r="ED2235" s="135" t="s">
        <v>2517</v>
      </c>
    </row>
    <row r="2236" spans="134:134" ht="18" customHeight="1">
      <c r="ED2236" s="135" t="s">
        <v>2517</v>
      </c>
    </row>
    <row r="2237" spans="134:134" ht="18" customHeight="1">
      <c r="ED2237" s="135" t="s">
        <v>2517</v>
      </c>
    </row>
    <row r="2238" spans="134:134" ht="18" customHeight="1">
      <c r="ED2238" s="135" t="s">
        <v>2517</v>
      </c>
    </row>
    <row r="2239" spans="134:134" ht="18" customHeight="1">
      <c r="ED2239" s="135" t="s">
        <v>2517</v>
      </c>
    </row>
    <row r="2240" spans="134:134" ht="18" customHeight="1">
      <c r="ED2240" s="135" t="s">
        <v>2517</v>
      </c>
    </row>
    <row r="2241" spans="134:134" ht="18" customHeight="1">
      <c r="ED2241" s="135" t="s">
        <v>2517</v>
      </c>
    </row>
    <row r="2242" spans="134:134" ht="18" customHeight="1">
      <c r="ED2242" s="135" t="s">
        <v>2517</v>
      </c>
    </row>
    <row r="2243" spans="134:134" ht="18" customHeight="1">
      <c r="ED2243" s="135" t="s">
        <v>2517</v>
      </c>
    </row>
    <row r="2244" spans="134:134" ht="18" customHeight="1">
      <c r="ED2244" s="135" t="s">
        <v>2517</v>
      </c>
    </row>
    <row r="2245" spans="134:134" ht="18" customHeight="1">
      <c r="ED2245" s="135" t="s">
        <v>2517</v>
      </c>
    </row>
    <row r="2246" spans="134:134" ht="18" customHeight="1">
      <c r="ED2246" s="135" t="s">
        <v>2517</v>
      </c>
    </row>
    <row r="2247" spans="134:134" ht="18" customHeight="1">
      <c r="ED2247" s="135" t="s">
        <v>2517</v>
      </c>
    </row>
    <row r="2248" spans="134:134" ht="18" customHeight="1">
      <c r="ED2248" s="135" t="s">
        <v>2517</v>
      </c>
    </row>
    <row r="2249" spans="134:134" ht="18" customHeight="1">
      <c r="ED2249" s="135" t="s">
        <v>2517</v>
      </c>
    </row>
    <row r="2250" spans="134:134" ht="18" customHeight="1">
      <c r="ED2250" s="135" t="s">
        <v>2517</v>
      </c>
    </row>
    <row r="2251" spans="134:134" ht="18" customHeight="1">
      <c r="ED2251" s="135" t="s">
        <v>2517</v>
      </c>
    </row>
    <row r="2252" spans="134:134" ht="18" customHeight="1">
      <c r="ED2252" s="135" t="s">
        <v>2517</v>
      </c>
    </row>
    <row r="2253" spans="134:134" ht="18" customHeight="1">
      <c r="ED2253" s="135" t="s">
        <v>2517</v>
      </c>
    </row>
    <row r="2254" spans="134:134" ht="18" customHeight="1">
      <c r="ED2254" s="135" t="s">
        <v>2517</v>
      </c>
    </row>
    <row r="2255" spans="134:134" ht="18" customHeight="1">
      <c r="ED2255" s="135" t="s">
        <v>2517</v>
      </c>
    </row>
    <row r="2256" spans="134:134" ht="18" customHeight="1">
      <c r="ED2256" s="135" t="s">
        <v>2517</v>
      </c>
    </row>
    <row r="2257" spans="134:134" ht="18" customHeight="1">
      <c r="ED2257" s="135" t="s">
        <v>2517</v>
      </c>
    </row>
    <row r="2258" spans="134:134" ht="18" customHeight="1">
      <c r="ED2258" s="135" t="s">
        <v>2517</v>
      </c>
    </row>
    <row r="2259" spans="134:134" ht="18" customHeight="1">
      <c r="ED2259" s="135" t="s">
        <v>2517</v>
      </c>
    </row>
    <row r="2260" spans="134:134" ht="18" customHeight="1">
      <c r="ED2260" s="135" t="s">
        <v>2517</v>
      </c>
    </row>
    <row r="2261" spans="134:134" ht="18" customHeight="1">
      <c r="ED2261" s="135" t="s">
        <v>2517</v>
      </c>
    </row>
    <row r="2262" spans="134:134" ht="18" customHeight="1">
      <c r="ED2262" s="135" t="s">
        <v>2517</v>
      </c>
    </row>
    <row r="2263" spans="134:134" ht="18" customHeight="1">
      <c r="ED2263" s="135" t="s">
        <v>2517</v>
      </c>
    </row>
    <row r="2264" spans="134:134" ht="18" customHeight="1">
      <c r="ED2264" s="135" t="s">
        <v>2517</v>
      </c>
    </row>
    <row r="2265" spans="134:134" ht="18" customHeight="1">
      <c r="ED2265" s="135" t="s">
        <v>2517</v>
      </c>
    </row>
    <row r="2266" spans="134:134" ht="18" customHeight="1">
      <c r="ED2266" s="135" t="s">
        <v>2517</v>
      </c>
    </row>
    <row r="2267" spans="134:134" ht="18" customHeight="1">
      <c r="ED2267" s="135" t="s">
        <v>2517</v>
      </c>
    </row>
    <row r="2268" spans="134:134" ht="18" customHeight="1">
      <c r="ED2268" s="135" t="s">
        <v>2517</v>
      </c>
    </row>
    <row r="2269" spans="134:134" ht="18" customHeight="1">
      <c r="ED2269" s="135" t="s">
        <v>2517</v>
      </c>
    </row>
    <row r="2270" spans="134:134" ht="18" customHeight="1">
      <c r="ED2270" s="135" t="s">
        <v>2517</v>
      </c>
    </row>
    <row r="2271" spans="134:134" ht="18" customHeight="1">
      <c r="ED2271" s="135" t="s">
        <v>2517</v>
      </c>
    </row>
    <row r="2272" spans="134:134" ht="18" customHeight="1">
      <c r="ED2272" s="135" t="s">
        <v>2517</v>
      </c>
    </row>
    <row r="2273" spans="134:134" ht="18" customHeight="1">
      <c r="ED2273" s="135" t="s">
        <v>2517</v>
      </c>
    </row>
    <row r="2274" spans="134:134" ht="18" customHeight="1">
      <c r="ED2274" s="135" t="s">
        <v>2517</v>
      </c>
    </row>
    <row r="2275" spans="134:134" ht="18" customHeight="1">
      <c r="ED2275" s="135" t="s">
        <v>2517</v>
      </c>
    </row>
    <row r="2276" spans="134:134" ht="18" customHeight="1">
      <c r="ED2276" s="135" t="s">
        <v>2517</v>
      </c>
    </row>
    <row r="2277" spans="134:134" ht="18" customHeight="1">
      <c r="ED2277" s="135" t="s">
        <v>2517</v>
      </c>
    </row>
    <row r="2278" spans="134:134" ht="18" customHeight="1">
      <c r="ED2278" s="135" t="s">
        <v>2517</v>
      </c>
    </row>
    <row r="2279" spans="134:134" ht="18" customHeight="1">
      <c r="ED2279" s="135" t="s">
        <v>2517</v>
      </c>
    </row>
    <row r="2280" spans="134:134" ht="18" customHeight="1">
      <c r="ED2280" s="135" t="s">
        <v>2517</v>
      </c>
    </row>
    <row r="2281" spans="134:134" ht="18" customHeight="1">
      <c r="ED2281" s="135" t="s">
        <v>2517</v>
      </c>
    </row>
    <row r="2282" spans="134:134" ht="18" customHeight="1">
      <c r="ED2282" s="135" t="s">
        <v>2517</v>
      </c>
    </row>
    <row r="2283" spans="134:134" ht="18" customHeight="1">
      <c r="ED2283" s="135" t="s">
        <v>2517</v>
      </c>
    </row>
    <row r="2284" spans="134:134" ht="18" customHeight="1">
      <c r="ED2284" s="135" t="s">
        <v>2517</v>
      </c>
    </row>
    <row r="2285" spans="134:134" ht="18" customHeight="1">
      <c r="ED2285" s="135" t="s">
        <v>2517</v>
      </c>
    </row>
    <row r="2286" spans="134:134" ht="18" customHeight="1">
      <c r="ED2286" s="135" t="s">
        <v>2517</v>
      </c>
    </row>
    <row r="2287" spans="134:134" ht="18" customHeight="1">
      <c r="ED2287" s="135" t="s">
        <v>2517</v>
      </c>
    </row>
    <row r="2288" spans="134:134" ht="18" customHeight="1">
      <c r="ED2288" s="135" t="s">
        <v>2517</v>
      </c>
    </row>
    <row r="2289" spans="134:134" ht="18" customHeight="1">
      <c r="ED2289" s="135" t="s">
        <v>2517</v>
      </c>
    </row>
    <row r="2290" spans="134:134" ht="18" customHeight="1">
      <c r="ED2290" s="135" t="s">
        <v>2517</v>
      </c>
    </row>
    <row r="2291" spans="134:134" ht="18" customHeight="1">
      <c r="ED2291" s="135" t="s">
        <v>2517</v>
      </c>
    </row>
    <row r="2292" spans="134:134" ht="18" customHeight="1">
      <c r="ED2292" s="135" t="s">
        <v>2517</v>
      </c>
    </row>
    <row r="2293" spans="134:134" ht="18" customHeight="1">
      <c r="ED2293" s="135" t="s">
        <v>2517</v>
      </c>
    </row>
    <row r="2294" spans="134:134" ht="18" customHeight="1">
      <c r="ED2294" s="135" t="s">
        <v>2517</v>
      </c>
    </row>
    <row r="2295" spans="134:134" ht="18" customHeight="1">
      <c r="ED2295" s="135" t="s">
        <v>2517</v>
      </c>
    </row>
    <row r="2296" spans="134:134" ht="18" customHeight="1">
      <c r="ED2296" s="135" t="s">
        <v>2517</v>
      </c>
    </row>
    <row r="2297" spans="134:134" ht="18" customHeight="1">
      <c r="ED2297" s="135" t="s">
        <v>2517</v>
      </c>
    </row>
    <row r="2298" spans="134:134" ht="18" customHeight="1">
      <c r="ED2298" s="135" t="s">
        <v>2517</v>
      </c>
    </row>
    <row r="2299" spans="134:134" ht="18" customHeight="1">
      <c r="ED2299" s="135" t="s">
        <v>2517</v>
      </c>
    </row>
    <row r="2300" spans="134:134" ht="18" customHeight="1">
      <c r="ED2300" s="135" t="s">
        <v>2517</v>
      </c>
    </row>
    <row r="2301" spans="134:134" ht="18" customHeight="1">
      <c r="ED2301" s="135" t="s">
        <v>2517</v>
      </c>
    </row>
    <row r="2302" spans="134:134" ht="18" customHeight="1">
      <c r="ED2302" s="135" t="s">
        <v>2517</v>
      </c>
    </row>
    <row r="2303" spans="134:134" ht="18" customHeight="1">
      <c r="ED2303" s="135" t="s">
        <v>2517</v>
      </c>
    </row>
    <row r="2304" spans="134:134" ht="18" customHeight="1">
      <c r="ED2304" s="135" t="s">
        <v>2517</v>
      </c>
    </row>
    <row r="2305" spans="134:134" ht="18" customHeight="1">
      <c r="ED2305" s="135" t="s">
        <v>2517</v>
      </c>
    </row>
    <row r="2306" spans="134:134" ht="18" customHeight="1">
      <c r="ED2306" s="135" t="s">
        <v>2517</v>
      </c>
    </row>
    <row r="2307" spans="134:134" ht="18" customHeight="1">
      <c r="ED2307" s="135" t="s">
        <v>2517</v>
      </c>
    </row>
    <row r="2308" spans="134:134" ht="18" customHeight="1">
      <c r="ED2308" s="135" t="s">
        <v>2517</v>
      </c>
    </row>
    <row r="2309" spans="134:134" ht="18" customHeight="1">
      <c r="ED2309" s="135" t="s">
        <v>2517</v>
      </c>
    </row>
    <row r="2310" spans="134:134" ht="18" customHeight="1">
      <c r="ED2310" s="135" t="s">
        <v>2517</v>
      </c>
    </row>
    <row r="2311" spans="134:134" ht="18" customHeight="1">
      <c r="ED2311" s="135" t="s">
        <v>2517</v>
      </c>
    </row>
    <row r="2312" spans="134:134" ht="18" customHeight="1">
      <c r="ED2312" s="135" t="s">
        <v>2517</v>
      </c>
    </row>
    <row r="2313" spans="134:134" ht="18" customHeight="1">
      <c r="ED2313" s="135" t="s">
        <v>2517</v>
      </c>
    </row>
    <row r="2314" spans="134:134" ht="18" customHeight="1">
      <c r="ED2314" s="135" t="s">
        <v>2517</v>
      </c>
    </row>
    <row r="2315" spans="134:134" ht="18" customHeight="1">
      <c r="ED2315" s="135" t="s">
        <v>2517</v>
      </c>
    </row>
    <row r="2316" spans="134:134" ht="18" customHeight="1">
      <c r="ED2316" s="135" t="s">
        <v>2517</v>
      </c>
    </row>
    <row r="2317" spans="134:134" ht="18" customHeight="1">
      <c r="ED2317" s="135" t="s">
        <v>2517</v>
      </c>
    </row>
    <row r="2318" spans="134:134" ht="18" customHeight="1">
      <c r="ED2318" s="135" t="s">
        <v>2517</v>
      </c>
    </row>
    <row r="2319" spans="134:134" ht="18" customHeight="1">
      <c r="ED2319" s="135" t="s">
        <v>2517</v>
      </c>
    </row>
    <row r="2320" spans="134:134" ht="18" customHeight="1">
      <c r="ED2320" s="135" t="s">
        <v>2517</v>
      </c>
    </row>
    <row r="2321" spans="134:134" ht="18" customHeight="1">
      <c r="ED2321" s="135" t="s">
        <v>2517</v>
      </c>
    </row>
    <row r="2322" spans="134:134" ht="18" customHeight="1">
      <c r="ED2322" s="135" t="s">
        <v>2517</v>
      </c>
    </row>
    <row r="2323" spans="134:134" ht="18" customHeight="1">
      <c r="ED2323" s="135" t="s">
        <v>2517</v>
      </c>
    </row>
    <row r="2324" spans="134:134" ht="18" customHeight="1">
      <c r="ED2324" s="135" t="s">
        <v>2517</v>
      </c>
    </row>
    <row r="2325" spans="134:134" ht="18" customHeight="1">
      <c r="ED2325" s="135" t="s">
        <v>2517</v>
      </c>
    </row>
    <row r="2326" spans="134:134" ht="18" customHeight="1">
      <c r="ED2326" s="135" t="s">
        <v>2517</v>
      </c>
    </row>
    <row r="2327" spans="134:134" ht="18" customHeight="1">
      <c r="ED2327" s="135" t="s">
        <v>2517</v>
      </c>
    </row>
    <row r="2328" spans="134:134" ht="18" customHeight="1">
      <c r="ED2328" s="135" t="s">
        <v>2517</v>
      </c>
    </row>
    <row r="2329" spans="134:134" ht="18" customHeight="1">
      <c r="ED2329" s="135" t="s">
        <v>2517</v>
      </c>
    </row>
    <row r="2330" spans="134:134" ht="18" customHeight="1">
      <c r="ED2330" s="135" t="s">
        <v>2517</v>
      </c>
    </row>
    <row r="2331" spans="134:134" ht="18" customHeight="1">
      <c r="ED2331" s="135" t="s">
        <v>2517</v>
      </c>
    </row>
    <row r="2332" spans="134:134" ht="18" customHeight="1">
      <c r="ED2332" s="135" t="s">
        <v>2517</v>
      </c>
    </row>
    <row r="2333" spans="134:134" ht="18" customHeight="1">
      <c r="ED2333" s="135" t="s">
        <v>2517</v>
      </c>
    </row>
    <row r="2334" spans="134:134" ht="18" customHeight="1">
      <c r="ED2334" s="135" t="s">
        <v>2517</v>
      </c>
    </row>
    <row r="2335" spans="134:134" ht="18" customHeight="1">
      <c r="ED2335" s="135" t="s">
        <v>2517</v>
      </c>
    </row>
    <row r="2336" spans="134:134" ht="18" customHeight="1">
      <c r="ED2336" s="135" t="s">
        <v>2517</v>
      </c>
    </row>
    <row r="2337" spans="134:134" ht="18" customHeight="1">
      <c r="ED2337" s="135" t="s">
        <v>2517</v>
      </c>
    </row>
    <row r="2338" spans="134:134" ht="18" customHeight="1">
      <c r="ED2338" s="135" t="s">
        <v>2517</v>
      </c>
    </row>
    <row r="2339" spans="134:134" ht="18" customHeight="1">
      <c r="ED2339" s="135" t="s">
        <v>2517</v>
      </c>
    </row>
    <row r="2340" spans="134:134" ht="18" customHeight="1">
      <c r="ED2340" s="135" t="s">
        <v>2517</v>
      </c>
    </row>
    <row r="2341" spans="134:134" ht="18" customHeight="1">
      <c r="ED2341" s="135" t="s">
        <v>2517</v>
      </c>
    </row>
    <row r="2342" spans="134:134" ht="18" customHeight="1">
      <c r="ED2342" s="135" t="s">
        <v>2517</v>
      </c>
    </row>
    <row r="2343" spans="134:134" ht="18" customHeight="1">
      <c r="ED2343" s="135" t="s">
        <v>2517</v>
      </c>
    </row>
    <row r="2344" spans="134:134" ht="18" customHeight="1">
      <c r="ED2344" s="135" t="s">
        <v>2517</v>
      </c>
    </row>
    <row r="2345" spans="134:134" ht="18" customHeight="1">
      <c r="ED2345" s="135" t="s">
        <v>2517</v>
      </c>
    </row>
    <row r="2346" spans="134:134" ht="18" customHeight="1">
      <c r="ED2346" s="135" t="s">
        <v>2517</v>
      </c>
    </row>
    <row r="2347" spans="134:134" ht="18" customHeight="1">
      <c r="ED2347" s="135" t="s">
        <v>2517</v>
      </c>
    </row>
    <row r="2348" spans="134:134" ht="18" customHeight="1">
      <c r="ED2348" s="135" t="s">
        <v>2517</v>
      </c>
    </row>
    <row r="2349" spans="134:134" ht="18" customHeight="1">
      <c r="ED2349" s="135" t="s">
        <v>2517</v>
      </c>
    </row>
    <row r="2350" spans="134:134" ht="18" customHeight="1">
      <c r="ED2350" s="135" t="s">
        <v>2517</v>
      </c>
    </row>
    <row r="2351" spans="134:134" ht="18" customHeight="1">
      <c r="ED2351" s="135" t="s">
        <v>2517</v>
      </c>
    </row>
    <row r="2352" spans="134:134" ht="18" customHeight="1">
      <c r="ED2352" s="135" t="s">
        <v>2517</v>
      </c>
    </row>
    <row r="2353" spans="134:134" ht="18" customHeight="1">
      <c r="ED2353" s="135" t="s">
        <v>2517</v>
      </c>
    </row>
    <row r="2354" spans="134:134" ht="18" customHeight="1">
      <c r="ED2354" s="135" t="s">
        <v>2517</v>
      </c>
    </row>
    <row r="2355" spans="134:134" ht="18" customHeight="1">
      <c r="ED2355" s="135" t="s">
        <v>2517</v>
      </c>
    </row>
    <row r="2356" spans="134:134" ht="18" customHeight="1">
      <c r="ED2356" s="135" t="s">
        <v>2517</v>
      </c>
    </row>
    <row r="2357" spans="134:134" ht="18" customHeight="1">
      <c r="ED2357" s="135" t="s">
        <v>2517</v>
      </c>
    </row>
    <row r="2358" spans="134:134" ht="18" customHeight="1">
      <c r="ED2358" s="135" t="s">
        <v>2517</v>
      </c>
    </row>
    <row r="2359" spans="134:134" ht="18" customHeight="1">
      <c r="ED2359" s="135" t="s">
        <v>2517</v>
      </c>
    </row>
    <row r="2360" spans="134:134" ht="18" customHeight="1">
      <c r="ED2360" s="135" t="s">
        <v>2517</v>
      </c>
    </row>
    <row r="2361" spans="134:134" ht="18" customHeight="1">
      <c r="ED2361" s="135" t="s">
        <v>2517</v>
      </c>
    </row>
    <row r="2362" spans="134:134" ht="18" customHeight="1">
      <c r="ED2362" s="135" t="s">
        <v>2517</v>
      </c>
    </row>
    <row r="2363" spans="134:134" ht="18" customHeight="1">
      <c r="ED2363" s="135" t="s">
        <v>2517</v>
      </c>
    </row>
    <row r="2364" spans="134:134" ht="18" customHeight="1">
      <c r="ED2364" s="135" t="s">
        <v>2517</v>
      </c>
    </row>
    <row r="2365" spans="134:134" ht="18" customHeight="1">
      <c r="ED2365" s="135" t="s">
        <v>2517</v>
      </c>
    </row>
    <row r="2366" spans="134:134" ht="18" customHeight="1">
      <c r="ED2366" s="135" t="s">
        <v>2517</v>
      </c>
    </row>
    <row r="2367" spans="134:134" ht="18" customHeight="1">
      <c r="ED2367" s="135" t="s">
        <v>2517</v>
      </c>
    </row>
    <row r="2368" spans="134:134" ht="18" customHeight="1">
      <c r="ED2368" s="135" t="s">
        <v>2517</v>
      </c>
    </row>
    <row r="2369" spans="134:134" ht="18" customHeight="1">
      <c r="ED2369" s="135" t="s">
        <v>2517</v>
      </c>
    </row>
    <row r="2370" spans="134:134" ht="18" customHeight="1">
      <c r="ED2370" s="135" t="s">
        <v>2517</v>
      </c>
    </row>
    <row r="2371" spans="134:134" ht="18" customHeight="1">
      <c r="ED2371" s="135" t="s">
        <v>2517</v>
      </c>
    </row>
    <row r="2372" spans="134:134" ht="18" customHeight="1">
      <c r="ED2372" s="135" t="s">
        <v>2517</v>
      </c>
    </row>
    <row r="2373" spans="134:134" ht="18" customHeight="1">
      <c r="ED2373" s="135" t="s">
        <v>2517</v>
      </c>
    </row>
    <row r="2374" spans="134:134" ht="18" customHeight="1">
      <c r="ED2374" s="135" t="s">
        <v>2517</v>
      </c>
    </row>
    <row r="2375" spans="134:134" ht="18" customHeight="1">
      <c r="ED2375" s="135" t="s">
        <v>2517</v>
      </c>
    </row>
    <row r="2376" spans="134:134" ht="18" customHeight="1">
      <c r="ED2376" s="135" t="s">
        <v>2517</v>
      </c>
    </row>
    <row r="2377" spans="134:134" ht="18" customHeight="1">
      <c r="ED2377" s="135" t="s">
        <v>2517</v>
      </c>
    </row>
    <row r="2378" spans="134:134" ht="18" customHeight="1">
      <c r="ED2378" s="135" t="s">
        <v>2517</v>
      </c>
    </row>
    <row r="2379" spans="134:134" ht="18" customHeight="1">
      <c r="ED2379" s="135" t="s">
        <v>2517</v>
      </c>
    </row>
    <row r="2380" spans="134:134" ht="18" customHeight="1">
      <c r="ED2380" s="135" t="s">
        <v>2517</v>
      </c>
    </row>
    <row r="2381" spans="134:134" ht="18" customHeight="1">
      <c r="ED2381" s="135" t="s">
        <v>2517</v>
      </c>
    </row>
    <row r="2382" spans="134:134" ht="18" customHeight="1">
      <c r="ED2382" s="135" t="s">
        <v>2517</v>
      </c>
    </row>
    <row r="2383" spans="134:134" ht="18" customHeight="1">
      <c r="ED2383" s="135" t="s">
        <v>2517</v>
      </c>
    </row>
    <row r="2384" spans="134:134" ht="18" customHeight="1">
      <c r="ED2384" s="135" t="s">
        <v>2517</v>
      </c>
    </row>
    <row r="2385" spans="134:134" ht="18" customHeight="1">
      <c r="ED2385" s="135" t="s">
        <v>2517</v>
      </c>
    </row>
    <row r="2386" spans="134:134" ht="18" customHeight="1">
      <c r="ED2386" s="135" t="s">
        <v>2517</v>
      </c>
    </row>
    <row r="2387" spans="134:134" ht="18" customHeight="1">
      <c r="ED2387" s="135" t="s">
        <v>2517</v>
      </c>
    </row>
    <row r="2388" spans="134:134" ht="18" customHeight="1">
      <c r="ED2388" s="135" t="s">
        <v>2517</v>
      </c>
    </row>
    <row r="2389" spans="134:134" ht="18" customHeight="1">
      <c r="ED2389" s="135" t="s">
        <v>2517</v>
      </c>
    </row>
    <row r="2390" spans="134:134" ht="18" customHeight="1">
      <c r="ED2390" s="135" t="s">
        <v>2517</v>
      </c>
    </row>
    <row r="2391" spans="134:134" ht="18" customHeight="1">
      <c r="ED2391" s="135" t="s">
        <v>2517</v>
      </c>
    </row>
    <row r="2392" spans="134:134" ht="18" customHeight="1">
      <c r="ED2392" s="135" t="s">
        <v>2517</v>
      </c>
    </row>
    <row r="2393" spans="134:134" ht="18" customHeight="1">
      <c r="ED2393" s="135" t="s">
        <v>2517</v>
      </c>
    </row>
    <row r="2394" spans="134:134" ht="18" customHeight="1">
      <c r="ED2394" s="135" t="s">
        <v>2517</v>
      </c>
    </row>
    <row r="2395" spans="134:134" ht="18" customHeight="1">
      <c r="ED2395" s="135" t="s">
        <v>2517</v>
      </c>
    </row>
    <row r="2396" spans="134:134" ht="18" customHeight="1">
      <c r="ED2396" s="135" t="s">
        <v>2517</v>
      </c>
    </row>
    <row r="2397" spans="134:134" ht="18" customHeight="1">
      <c r="ED2397" s="135" t="s">
        <v>2517</v>
      </c>
    </row>
    <row r="2398" spans="134:134" ht="18" customHeight="1">
      <c r="ED2398" s="135" t="s">
        <v>2517</v>
      </c>
    </row>
    <row r="2399" spans="134:134" ht="18" customHeight="1">
      <c r="ED2399" s="135" t="s">
        <v>2517</v>
      </c>
    </row>
    <row r="2400" spans="134:134" ht="18" customHeight="1">
      <c r="ED2400" s="135" t="s">
        <v>2517</v>
      </c>
    </row>
    <row r="2401" spans="134:134" ht="18" customHeight="1">
      <c r="ED2401" s="135" t="s">
        <v>2517</v>
      </c>
    </row>
    <row r="2402" spans="134:134" ht="18" customHeight="1">
      <c r="ED2402" s="135" t="s">
        <v>2517</v>
      </c>
    </row>
    <row r="2403" spans="134:134" ht="18" customHeight="1">
      <c r="ED2403" s="135" t="s">
        <v>2517</v>
      </c>
    </row>
    <row r="2404" spans="134:134" ht="18" customHeight="1">
      <c r="ED2404" s="135" t="s">
        <v>2517</v>
      </c>
    </row>
    <row r="2405" spans="134:134" ht="18" customHeight="1">
      <c r="ED2405" s="135" t="s">
        <v>2517</v>
      </c>
    </row>
    <row r="2406" spans="134:134" ht="18" customHeight="1">
      <c r="ED2406" s="135" t="s">
        <v>2517</v>
      </c>
    </row>
    <row r="2407" spans="134:134" ht="18" customHeight="1">
      <c r="ED2407" s="135" t="s">
        <v>2517</v>
      </c>
    </row>
    <row r="2408" spans="134:134" ht="18" customHeight="1">
      <c r="ED2408" s="135" t="s">
        <v>2517</v>
      </c>
    </row>
    <row r="2409" spans="134:134" ht="18" customHeight="1">
      <c r="ED2409" s="135" t="s">
        <v>2517</v>
      </c>
    </row>
    <row r="2410" spans="134:134" ht="18" customHeight="1">
      <c r="ED2410" s="135" t="s">
        <v>2517</v>
      </c>
    </row>
    <row r="2411" spans="134:134" ht="18" customHeight="1">
      <c r="ED2411" s="135" t="s">
        <v>2517</v>
      </c>
    </row>
    <row r="2412" spans="134:134" ht="18" customHeight="1">
      <c r="ED2412" s="135" t="s">
        <v>2517</v>
      </c>
    </row>
    <row r="2413" spans="134:134" ht="18" customHeight="1">
      <c r="ED2413" s="135" t="s">
        <v>2517</v>
      </c>
    </row>
    <row r="2414" spans="134:134" ht="18" customHeight="1">
      <c r="ED2414" s="135" t="s">
        <v>2517</v>
      </c>
    </row>
    <row r="2415" spans="134:134" ht="18" customHeight="1">
      <c r="ED2415" s="135" t="s">
        <v>2517</v>
      </c>
    </row>
    <row r="2416" spans="134:134" ht="18" customHeight="1">
      <c r="ED2416" s="135" t="s">
        <v>2517</v>
      </c>
    </row>
    <row r="2417" spans="134:134" ht="18" customHeight="1">
      <c r="ED2417" s="135" t="s">
        <v>2517</v>
      </c>
    </row>
    <row r="2418" spans="134:134" ht="18" customHeight="1">
      <c r="ED2418" s="135" t="s">
        <v>2517</v>
      </c>
    </row>
    <row r="2419" spans="134:134" ht="18" customHeight="1">
      <c r="ED2419" s="135" t="s">
        <v>2517</v>
      </c>
    </row>
    <row r="2420" spans="134:134" ht="18" customHeight="1">
      <c r="ED2420" s="135" t="s">
        <v>2517</v>
      </c>
    </row>
    <row r="2421" spans="134:134" ht="18" customHeight="1">
      <c r="ED2421" s="135" t="s">
        <v>2517</v>
      </c>
    </row>
    <row r="2422" spans="134:134" ht="18" customHeight="1">
      <c r="ED2422" s="135" t="s">
        <v>2517</v>
      </c>
    </row>
    <row r="2423" spans="134:134" ht="18" customHeight="1">
      <c r="ED2423" s="135" t="s">
        <v>2517</v>
      </c>
    </row>
    <row r="2424" spans="134:134" ht="18" customHeight="1">
      <c r="ED2424" s="135" t="s">
        <v>2517</v>
      </c>
    </row>
    <row r="2425" spans="134:134" ht="18" customHeight="1">
      <c r="ED2425" s="135" t="s">
        <v>2517</v>
      </c>
    </row>
    <row r="2426" spans="134:134" ht="18" customHeight="1">
      <c r="ED2426" s="135" t="s">
        <v>2517</v>
      </c>
    </row>
    <row r="2427" spans="134:134" ht="18" customHeight="1">
      <c r="ED2427" s="135" t="s">
        <v>2517</v>
      </c>
    </row>
    <row r="2428" spans="134:134" ht="18" customHeight="1">
      <c r="ED2428" s="135" t="s">
        <v>2517</v>
      </c>
    </row>
    <row r="2429" spans="134:134" ht="18" customHeight="1">
      <c r="ED2429" s="135" t="s">
        <v>2517</v>
      </c>
    </row>
    <row r="2430" spans="134:134" ht="18" customHeight="1">
      <c r="ED2430" s="135" t="s">
        <v>2517</v>
      </c>
    </row>
    <row r="2431" spans="134:134" ht="18" customHeight="1">
      <c r="ED2431" s="135" t="s">
        <v>2517</v>
      </c>
    </row>
    <row r="2432" spans="134:134" ht="18" customHeight="1">
      <c r="ED2432" s="135" t="s">
        <v>2517</v>
      </c>
    </row>
    <row r="2433" spans="134:134" ht="18" customHeight="1">
      <c r="ED2433" s="135" t="s">
        <v>2517</v>
      </c>
    </row>
    <row r="2434" spans="134:134" ht="18" customHeight="1">
      <c r="ED2434" s="135" t="s">
        <v>2517</v>
      </c>
    </row>
    <row r="2435" spans="134:134" ht="18" customHeight="1">
      <c r="ED2435" s="135" t="s">
        <v>2517</v>
      </c>
    </row>
    <row r="2436" spans="134:134" ht="18" customHeight="1">
      <c r="ED2436" s="135" t="s">
        <v>2517</v>
      </c>
    </row>
    <row r="2437" spans="134:134" ht="18" customHeight="1">
      <c r="ED2437" s="135" t="s">
        <v>2517</v>
      </c>
    </row>
    <row r="2438" spans="134:134" ht="18" customHeight="1">
      <c r="ED2438" s="135" t="s">
        <v>2517</v>
      </c>
    </row>
    <row r="2439" spans="134:134" ht="18" customHeight="1">
      <c r="ED2439" s="135" t="s">
        <v>2517</v>
      </c>
    </row>
    <row r="2440" spans="134:134" ht="18" customHeight="1">
      <c r="ED2440" s="135" t="s">
        <v>2517</v>
      </c>
    </row>
    <row r="2441" spans="134:134" ht="18" customHeight="1">
      <c r="ED2441" s="135" t="s">
        <v>2517</v>
      </c>
    </row>
    <row r="2442" spans="134:134" ht="18" customHeight="1">
      <c r="ED2442" s="135" t="s">
        <v>2517</v>
      </c>
    </row>
    <row r="2443" spans="134:134" ht="18" customHeight="1">
      <c r="ED2443" s="135" t="s">
        <v>2517</v>
      </c>
    </row>
    <row r="2444" spans="134:134" ht="18" customHeight="1">
      <c r="ED2444" s="135" t="s">
        <v>2517</v>
      </c>
    </row>
    <row r="2445" spans="134:134" ht="18" customHeight="1">
      <c r="ED2445" s="135" t="s">
        <v>2517</v>
      </c>
    </row>
    <row r="2446" spans="134:134" ht="18" customHeight="1">
      <c r="ED2446" s="135" t="s">
        <v>2517</v>
      </c>
    </row>
    <row r="2447" spans="134:134" ht="18" customHeight="1">
      <c r="ED2447" s="135" t="s">
        <v>2517</v>
      </c>
    </row>
    <row r="2448" spans="134:134" ht="18" customHeight="1">
      <c r="ED2448" s="135" t="s">
        <v>2517</v>
      </c>
    </row>
    <row r="2449" spans="134:134" ht="18" customHeight="1">
      <c r="ED2449" s="135" t="s">
        <v>2517</v>
      </c>
    </row>
    <row r="2450" spans="134:134" ht="18" customHeight="1">
      <c r="ED2450" s="135" t="s">
        <v>2517</v>
      </c>
    </row>
    <row r="2451" spans="134:134" ht="18" customHeight="1">
      <c r="ED2451" s="135" t="s">
        <v>2517</v>
      </c>
    </row>
    <row r="2452" spans="134:134" ht="18" customHeight="1">
      <c r="ED2452" s="135" t="s">
        <v>2517</v>
      </c>
    </row>
    <row r="2453" spans="134:134" ht="18" customHeight="1">
      <c r="ED2453" s="135" t="s">
        <v>2517</v>
      </c>
    </row>
    <row r="2454" spans="134:134" ht="18" customHeight="1">
      <c r="ED2454" s="135" t="s">
        <v>2517</v>
      </c>
    </row>
    <row r="2455" spans="134:134" ht="18" customHeight="1">
      <c r="ED2455" s="135" t="s">
        <v>2517</v>
      </c>
    </row>
    <row r="2456" spans="134:134" ht="18" customHeight="1">
      <c r="ED2456" s="135" t="s">
        <v>2517</v>
      </c>
    </row>
    <row r="2457" spans="134:134" ht="18" customHeight="1">
      <c r="ED2457" s="135" t="s">
        <v>2517</v>
      </c>
    </row>
    <row r="2458" spans="134:134" ht="18" customHeight="1">
      <c r="ED2458" s="135" t="s">
        <v>2517</v>
      </c>
    </row>
    <row r="2459" spans="134:134" ht="18" customHeight="1">
      <c r="ED2459" s="135" t="s">
        <v>2517</v>
      </c>
    </row>
    <row r="2460" spans="134:134" ht="18" customHeight="1">
      <c r="ED2460" s="135" t="s">
        <v>2517</v>
      </c>
    </row>
    <row r="2461" spans="134:134" ht="18" customHeight="1">
      <c r="ED2461" s="135" t="s">
        <v>2517</v>
      </c>
    </row>
    <row r="2462" spans="134:134" ht="18" customHeight="1">
      <c r="ED2462" s="135" t="s">
        <v>2517</v>
      </c>
    </row>
    <row r="2463" spans="134:134" ht="18" customHeight="1">
      <c r="ED2463" s="135" t="s">
        <v>2517</v>
      </c>
    </row>
    <row r="2464" spans="134:134" ht="18" customHeight="1">
      <c r="ED2464" s="135" t="s">
        <v>2517</v>
      </c>
    </row>
    <row r="2465" spans="134:134" ht="18" customHeight="1">
      <c r="ED2465" s="135" t="s">
        <v>2517</v>
      </c>
    </row>
    <row r="2466" spans="134:134" ht="18" customHeight="1">
      <c r="ED2466" s="135" t="s">
        <v>2517</v>
      </c>
    </row>
    <row r="2467" spans="134:134" ht="18" customHeight="1">
      <c r="ED2467" s="135" t="s">
        <v>2517</v>
      </c>
    </row>
    <row r="2468" spans="134:134" ht="18" customHeight="1">
      <c r="ED2468" s="135" t="s">
        <v>2517</v>
      </c>
    </row>
    <row r="2469" spans="134:134" ht="18" customHeight="1">
      <c r="ED2469" s="135" t="s">
        <v>2517</v>
      </c>
    </row>
    <row r="2470" spans="134:134" ht="18" customHeight="1">
      <c r="ED2470" s="135" t="s">
        <v>2517</v>
      </c>
    </row>
    <row r="2471" spans="134:134" ht="18" customHeight="1">
      <c r="ED2471" s="135" t="s">
        <v>2517</v>
      </c>
    </row>
    <row r="2472" spans="134:134" ht="18" customHeight="1">
      <c r="ED2472" s="135" t="s">
        <v>2517</v>
      </c>
    </row>
    <row r="2473" spans="134:134" ht="18" customHeight="1">
      <c r="ED2473" s="135" t="s">
        <v>2517</v>
      </c>
    </row>
    <row r="2474" spans="134:134" ht="18" customHeight="1">
      <c r="ED2474" s="135" t="s">
        <v>2517</v>
      </c>
    </row>
    <row r="2475" spans="134:134" ht="18" customHeight="1">
      <c r="ED2475" s="135" t="s">
        <v>2517</v>
      </c>
    </row>
    <row r="2476" spans="134:134" ht="18" customHeight="1">
      <c r="ED2476" s="135" t="s">
        <v>2517</v>
      </c>
    </row>
    <row r="2477" spans="134:134" ht="18" customHeight="1">
      <c r="ED2477" s="135" t="s">
        <v>2517</v>
      </c>
    </row>
    <row r="2478" spans="134:134" ht="18" customHeight="1">
      <c r="ED2478" s="135" t="s">
        <v>2517</v>
      </c>
    </row>
    <row r="2479" spans="134:134" ht="18" customHeight="1">
      <c r="ED2479" s="135" t="s">
        <v>2517</v>
      </c>
    </row>
    <row r="2480" spans="134:134" ht="18" customHeight="1">
      <c r="ED2480" s="135" t="s">
        <v>2517</v>
      </c>
    </row>
    <row r="2481" spans="134:134" ht="18" customHeight="1">
      <c r="ED2481" s="135" t="s">
        <v>2517</v>
      </c>
    </row>
    <row r="2482" spans="134:134" ht="18" customHeight="1">
      <c r="ED2482" s="135" t="s">
        <v>2517</v>
      </c>
    </row>
    <row r="2483" spans="134:134" ht="18" customHeight="1">
      <c r="ED2483" s="135" t="s">
        <v>2517</v>
      </c>
    </row>
    <row r="2484" spans="134:134" ht="18" customHeight="1">
      <c r="ED2484" s="135" t="s">
        <v>2517</v>
      </c>
    </row>
    <row r="2485" spans="134:134" ht="18" customHeight="1">
      <c r="ED2485" s="135" t="s">
        <v>2517</v>
      </c>
    </row>
    <row r="2486" spans="134:134" ht="18" customHeight="1">
      <c r="ED2486" s="135" t="s">
        <v>2517</v>
      </c>
    </row>
    <row r="2487" spans="134:134" ht="18" customHeight="1">
      <c r="ED2487" s="135" t="s">
        <v>2517</v>
      </c>
    </row>
    <row r="2488" spans="134:134" ht="18" customHeight="1">
      <c r="ED2488" s="135" t="s">
        <v>2517</v>
      </c>
    </row>
    <row r="2489" spans="134:134" ht="18" customHeight="1">
      <c r="ED2489" s="135" t="s">
        <v>2517</v>
      </c>
    </row>
    <row r="2490" spans="134:134" ht="18" customHeight="1">
      <c r="ED2490" s="135" t="s">
        <v>2517</v>
      </c>
    </row>
    <row r="2491" spans="134:134" ht="18" customHeight="1">
      <c r="ED2491" s="135" t="s">
        <v>2517</v>
      </c>
    </row>
    <row r="2492" spans="134:134" ht="18" customHeight="1">
      <c r="ED2492" s="135" t="s">
        <v>2517</v>
      </c>
    </row>
    <row r="2493" spans="134:134" ht="18" customHeight="1">
      <c r="ED2493" s="135" t="s">
        <v>2517</v>
      </c>
    </row>
    <row r="2494" spans="134:134" ht="18" customHeight="1">
      <c r="ED2494" s="135" t="s">
        <v>2517</v>
      </c>
    </row>
    <row r="2495" spans="134:134" ht="18" customHeight="1">
      <c r="ED2495" s="135" t="s">
        <v>2517</v>
      </c>
    </row>
    <row r="2496" spans="134:134" ht="18" customHeight="1">
      <c r="ED2496" s="135" t="s">
        <v>2517</v>
      </c>
    </row>
    <row r="2497" spans="134:134" ht="18" customHeight="1">
      <c r="ED2497" s="135" t="s">
        <v>2517</v>
      </c>
    </row>
    <row r="2498" spans="134:134" ht="18" customHeight="1">
      <c r="ED2498" s="135" t="s">
        <v>2517</v>
      </c>
    </row>
    <row r="2499" spans="134:134" ht="18" customHeight="1">
      <c r="ED2499" s="135" t="s">
        <v>2517</v>
      </c>
    </row>
    <row r="2500" spans="134:134" ht="18" customHeight="1">
      <c r="ED2500" s="135" t="s">
        <v>2517</v>
      </c>
    </row>
    <row r="2501" spans="134:134" ht="18" customHeight="1">
      <c r="ED2501" s="135" t="s">
        <v>2517</v>
      </c>
    </row>
    <row r="2502" spans="134:134" ht="18" customHeight="1">
      <c r="ED2502" s="135" t="s">
        <v>2517</v>
      </c>
    </row>
    <row r="2503" spans="134:134" ht="18" customHeight="1">
      <c r="ED2503" s="135" t="s">
        <v>2517</v>
      </c>
    </row>
    <row r="2504" spans="134:134" ht="18" customHeight="1">
      <c r="ED2504" s="135" t="s">
        <v>2517</v>
      </c>
    </row>
    <row r="2505" spans="134:134" ht="18" customHeight="1">
      <c r="ED2505" s="135" t="s">
        <v>2517</v>
      </c>
    </row>
    <row r="2506" spans="134:134" ht="18" customHeight="1">
      <c r="ED2506" s="135" t="s">
        <v>2517</v>
      </c>
    </row>
    <row r="2507" spans="134:134" ht="18" customHeight="1">
      <c r="ED2507" s="135" t="s">
        <v>2517</v>
      </c>
    </row>
    <row r="2508" spans="134:134" ht="18" customHeight="1">
      <c r="ED2508" s="135" t="s">
        <v>2517</v>
      </c>
    </row>
    <row r="2509" spans="134:134" ht="18" customHeight="1">
      <c r="ED2509" s="135" t="s">
        <v>2517</v>
      </c>
    </row>
    <row r="2510" spans="134:134" ht="18" customHeight="1">
      <c r="ED2510" s="135" t="s">
        <v>2517</v>
      </c>
    </row>
    <row r="2511" spans="134:134" ht="18" customHeight="1">
      <c r="ED2511" s="135" t="s">
        <v>2517</v>
      </c>
    </row>
    <row r="2512" spans="134:134" ht="18" customHeight="1">
      <c r="ED2512" s="135" t="s">
        <v>2517</v>
      </c>
    </row>
    <row r="2513" spans="134:134" ht="18" customHeight="1">
      <c r="ED2513" s="135" t="s">
        <v>2517</v>
      </c>
    </row>
    <row r="2514" spans="134:134" ht="18" customHeight="1">
      <c r="ED2514" s="135" t="s">
        <v>2517</v>
      </c>
    </row>
    <row r="2515" spans="134:134" ht="18" customHeight="1">
      <c r="ED2515" s="135" t="s">
        <v>2517</v>
      </c>
    </row>
    <row r="2516" spans="134:134" ht="18" customHeight="1">
      <c r="ED2516" s="135" t="s">
        <v>2517</v>
      </c>
    </row>
    <row r="2517" spans="134:134" ht="18" customHeight="1">
      <c r="ED2517" s="135" t="s">
        <v>2517</v>
      </c>
    </row>
    <row r="2518" spans="134:134" ht="18" customHeight="1">
      <c r="ED2518" s="135" t="s">
        <v>2517</v>
      </c>
    </row>
    <row r="2519" spans="134:134" ht="18" customHeight="1">
      <c r="ED2519" s="135" t="s">
        <v>2517</v>
      </c>
    </row>
    <row r="2520" spans="134:134" ht="18" customHeight="1">
      <c r="ED2520" s="135" t="s">
        <v>2517</v>
      </c>
    </row>
    <row r="2521" spans="134:134" ht="18" customHeight="1">
      <c r="ED2521" s="135" t="s">
        <v>2517</v>
      </c>
    </row>
    <row r="2522" spans="134:134" ht="18" customHeight="1">
      <c r="ED2522" s="135" t="s">
        <v>2517</v>
      </c>
    </row>
    <row r="2523" spans="134:134" ht="18" customHeight="1">
      <c r="ED2523" s="135" t="s">
        <v>2517</v>
      </c>
    </row>
    <row r="2524" spans="134:134" ht="18" customHeight="1">
      <c r="ED2524" s="135" t="s">
        <v>2517</v>
      </c>
    </row>
    <row r="2525" spans="134:134" ht="18" customHeight="1">
      <c r="ED2525" s="135" t="s">
        <v>2517</v>
      </c>
    </row>
    <row r="2526" spans="134:134" ht="18" customHeight="1">
      <c r="ED2526" s="135" t="s">
        <v>2517</v>
      </c>
    </row>
    <row r="2527" spans="134:134" ht="18" customHeight="1">
      <c r="ED2527" s="135" t="s">
        <v>2517</v>
      </c>
    </row>
    <row r="2528" spans="134:134" ht="18" customHeight="1">
      <c r="ED2528" s="135" t="s">
        <v>2517</v>
      </c>
    </row>
    <row r="2529" spans="134:134" ht="18" customHeight="1">
      <c r="ED2529" s="135" t="s">
        <v>2517</v>
      </c>
    </row>
    <row r="2530" spans="134:134" ht="18" customHeight="1">
      <c r="ED2530" s="135" t="s">
        <v>2517</v>
      </c>
    </row>
    <row r="2531" spans="134:134" ht="18" customHeight="1">
      <c r="ED2531" s="135" t="s">
        <v>2517</v>
      </c>
    </row>
    <row r="2532" spans="134:134" ht="18" customHeight="1">
      <c r="ED2532" s="135" t="s">
        <v>2517</v>
      </c>
    </row>
    <row r="2533" spans="134:134" ht="18" customHeight="1">
      <c r="ED2533" s="135" t="s">
        <v>2517</v>
      </c>
    </row>
    <row r="2534" spans="134:134" ht="18" customHeight="1">
      <c r="ED2534" s="135" t="s">
        <v>2517</v>
      </c>
    </row>
    <row r="2535" spans="134:134" ht="18" customHeight="1">
      <c r="ED2535" s="135" t="s">
        <v>2517</v>
      </c>
    </row>
    <row r="2536" spans="134:134" ht="18" customHeight="1">
      <c r="ED2536" s="135" t="s">
        <v>2517</v>
      </c>
    </row>
    <row r="2537" spans="134:134" ht="18" customHeight="1">
      <c r="ED2537" s="135" t="s">
        <v>2517</v>
      </c>
    </row>
    <row r="2538" spans="134:134" ht="18" customHeight="1">
      <c r="ED2538" s="135" t="s">
        <v>2517</v>
      </c>
    </row>
    <row r="2539" spans="134:134" ht="18" customHeight="1">
      <c r="ED2539" s="135" t="s">
        <v>2517</v>
      </c>
    </row>
    <row r="2540" spans="134:134" ht="18" customHeight="1">
      <c r="ED2540" s="135" t="s">
        <v>2517</v>
      </c>
    </row>
    <row r="2541" spans="134:134" ht="18" customHeight="1">
      <c r="ED2541" s="135" t="s">
        <v>2517</v>
      </c>
    </row>
    <row r="2542" spans="134:134" ht="18" customHeight="1">
      <c r="ED2542" s="135" t="s">
        <v>2517</v>
      </c>
    </row>
    <row r="2543" spans="134:134" ht="18" customHeight="1">
      <c r="ED2543" s="135" t="s">
        <v>2517</v>
      </c>
    </row>
    <row r="2544" spans="134:134" ht="18" customHeight="1">
      <c r="ED2544" s="135" t="s">
        <v>2517</v>
      </c>
    </row>
    <row r="2545" spans="134:134" ht="18" customHeight="1">
      <c r="ED2545" s="135" t="s">
        <v>2517</v>
      </c>
    </row>
    <row r="2546" spans="134:134" ht="18" customHeight="1">
      <c r="ED2546" s="135" t="s">
        <v>2517</v>
      </c>
    </row>
    <row r="2547" spans="134:134" ht="18" customHeight="1">
      <c r="ED2547" s="135" t="s">
        <v>2517</v>
      </c>
    </row>
    <row r="2548" spans="134:134" ht="18" customHeight="1">
      <c r="ED2548" s="135" t="s">
        <v>2517</v>
      </c>
    </row>
    <row r="2549" spans="134:134" ht="18" customHeight="1">
      <c r="ED2549" s="135" t="s">
        <v>2517</v>
      </c>
    </row>
    <row r="2550" spans="134:134" ht="18" customHeight="1">
      <c r="ED2550" s="135" t="s">
        <v>2517</v>
      </c>
    </row>
    <row r="2551" spans="134:134" ht="18" customHeight="1">
      <c r="ED2551" s="135" t="s">
        <v>2517</v>
      </c>
    </row>
    <row r="2552" spans="134:134" ht="18" customHeight="1">
      <c r="ED2552" s="135" t="s">
        <v>2517</v>
      </c>
    </row>
    <row r="2553" spans="134:134" ht="18" customHeight="1">
      <c r="ED2553" s="135" t="s">
        <v>2517</v>
      </c>
    </row>
    <row r="2554" spans="134:134" ht="18" customHeight="1">
      <c r="ED2554" s="135" t="s">
        <v>2517</v>
      </c>
    </row>
    <row r="2555" spans="134:134" ht="18" customHeight="1">
      <c r="ED2555" s="135" t="s">
        <v>2517</v>
      </c>
    </row>
    <row r="2556" spans="134:134" ht="18" customHeight="1">
      <c r="ED2556" s="135" t="s">
        <v>2517</v>
      </c>
    </row>
    <row r="2557" spans="134:134" ht="18" customHeight="1">
      <c r="ED2557" s="135" t="s">
        <v>2517</v>
      </c>
    </row>
    <row r="2558" spans="134:134" ht="18" customHeight="1">
      <c r="ED2558" s="135" t="s">
        <v>2517</v>
      </c>
    </row>
    <row r="2559" spans="134:134" ht="18" customHeight="1">
      <c r="ED2559" s="135" t="s">
        <v>2517</v>
      </c>
    </row>
    <row r="2560" spans="134:134" ht="18" customHeight="1">
      <c r="ED2560" s="135" t="s">
        <v>2517</v>
      </c>
    </row>
    <row r="2561" spans="134:134" ht="18" customHeight="1">
      <c r="ED2561" s="135" t="s">
        <v>2517</v>
      </c>
    </row>
    <row r="2562" spans="134:134" ht="18" customHeight="1">
      <c r="ED2562" s="135" t="s">
        <v>2517</v>
      </c>
    </row>
    <row r="2563" spans="134:134" ht="18" customHeight="1">
      <c r="ED2563" s="135" t="s">
        <v>2517</v>
      </c>
    </row>
    <row r="2564" spans="134:134" ht="18" customHeight="1">
      <c r="ED2564" s="135" t="s">
        <v>2517</v>
      </c>
    </row>
    <row r="2565" spans="134:134" ht="18" customHeight="1">
      <c r="ED2565" s="135" t="s">
        <v>2517</v>
      </c>
    </row>
    <row r="2566" spans="134:134" ht="18" customHeight="1">
      <c r="ED2566" s="135" t="s">
        <v>2517</v>
      </c>
    </row>
    <row r="2567" spans="134:134" ht="18" customHeight="1">
      <c r="ED2567" s="135" t="s">
        <v>2517</v>
      </c>
    </row>
    <row r="2568" spans="134:134" ht="18" customHeight="1">
      <c r="ED2568" s="135" t="s">
        <v>2517</v>
      </c>
    </row>
    <row r="2569" spans="134:134" ht="18" customHeight="1">
      <c r="ED2569" s="135" t="s">
        <v>2517</v>
      </c>
    </row>
    <row r="2570" spans="134:134" ht="18" customHeight="1">
      <c r="ED2570" s="135" t="s">
        <v>2517</v>
      </c>
    </row>
    <row r="2571" spans="134:134" ht="18" customHeight="1">
      <c r="ED2571" s="135" t="s">
        <v>2517</v>
      </c>
    </row>
    <row r="2572" spans="134:134" ht="18" customHeight="1">
      <c r="ED2572" s="135" t="s">
        <v>2517</v>
      </c>
    </row>
    <row r="2573" spans="134:134" ht="18" customHeight="1">
      <c r="ED2573" s="135" t="s">
        <v>2517</v>
      </c>
    </row>
    <row r="2574" spans="134:134" ht="18" customHeight="1">
      <c r="ED2574" s="135" t="s">
        <v>2517</v>
      </c>
    </row>
    <row r="2575" spans="134:134" ht="18" customHeight="1">
      <c r="ED2575" s="135" t="s">
        <v>2517</v>
      </c>
    </row>
    <row r="2576" spans="134:134" ht="18" customHeight="1">
      <c r="ED2576" s="135" t="s">
        <v>2517</v>
      </c>
    </row>
    <row r="2577" spans="134:134" ht="18" customHeight="1">
      <c r="ED2577" s="135" t="s">
        <v>2517</v>
      </c>
    </row>
    <row r="2578" spans="134:134" ht="18" customHeight="1">
      <c r="ED2578" s="135" t="s">
        <v>2517</v>
      </c>
    </row>
    <row r="2579" spans="134:134" ht="18" customHeight="1">
      <c r="ED2579" s="135" t="s">
        <v>2517</v>
      </c>
    </row>
    <row r="2580" spans="134:134" ht="18" customHeight="1">
      <c r="ED2580" s="135" t="s">
        <v>2517</v>
      </c>
    </row>
    <row r="2581" spans="134:134" ht="18" customHeight="1">
      <c r="ED2581" s="135" t="s">
        <v>2517</v>
      </c>
    </row>
    <row r="2582" spans="134:134" ht="18" customHeight="1">
      <c r="ED2582" s="135" t="s">
        <v>2517</v>
      </c>
    </row>
    <row r="2583" spans="134:134" ht="18" customHeight="1">
      <c r="ED2583" s="135" t="s">
        <v>2517</v>
      </c>
    </row>
    <row r="2584" spans="134:134" ht="18" customHeight="1">
      <c r="ED2584" s="135" t="s">
        <v>2517</v>
      </c>
    </row>
    <row r="2585" spans="134:134" ht="18" customHeight="1">
      <c r="ED2585" s="135" t="s">
        <v>2517</v>
      </c>
    </row>
    <row r="2586" spans="134:134" ht="18" customHeight="1">
      <c r="ED2586" s="135" t="s">
        <v>2517</v>
      </c>
    </row>
    <row r="2587" spans="134:134" ht="18" customHeight="1">
      <c r="ED2587" s="135" t="s">
        <v>2517</v>
      </c>
    </row>
    <row r="2588" spans="134:134" ht="18" customHeight="1">
      <c r="ED2588" s="135" t="s">
        <v>2517</v>
      </c>
    </row>
    <row r="2589" spans="134:134" ht="18" customHeight="1">
      <c r="ED2589" s="135" t="s">
        <v>2517</v>
      </c>
    </row>
    <row r="2590" spans="134:134" ht="18" customHeight="1">
      <c r="ED2590" s="135" t="s">
        <v>2517</v>
      </c>
    </row>
    <row r="2591" spans="134:134" ht="18" customHeight="1">
      <c r="ED2591" s="135" t="s">
        <v>2517</v>
      </c>
    </row>
    <row r="2592" spans="134:134" ht="18" customHeight="1">
      <c r="ED2592" s="135" t="s">
        <v>2517</v>
      </c>
    </row>
    <row r="2593" spans="134:134" ht="18" customHeight="1">
      <c r="ED2593" s="135" t="s">
        <v>2517</v>
      </c>
    </row>
    <row r="2594" spans="134:134" ht="18" customHeight="1">
      <c r="ED2594" s="135" t="s">
        <v>2517</v>
      </c>
    </row>
    <row r="2595" spans="134:134" ht="18" customHeight="1">
      <c r="ED2595" s="135" t="s">
        <v>2517</v>
      </c>
    </row>
    <row r="2596" spans="134:134" ht="18" customHeight="1">
      <c r="ED2596" s="135" t="s">
        <v>2517</v>
      </c>
    </row>
    <row r="2597" spans="134:134" ht="18" customHeight="1">
      <c r="ED2597" s="135" t="s">
        <v>2517</v>
      </c>
    </row>
    <row r="2598" spans="134:134" ht="18" customHeight="1">
      <c r="ED2598" s="135" t="s">
        <v>2517</v>
      </c>
    </row>
    <row r="2599" spans="134:134" ht="18" customHeight="1">
      <c r="ED2599" s="135" t="s">
        <v>2517</v>
      </c>
    </row>
    <row r="2600" spans="134:134" ht="18" customHeight="1">
      <c r="ED2600" s="135" t="s">
        <v>2517</v>
      </c>
    </row>
    <row r="2601" spans="134:134" ht="18" customHeight="1">
      <c r="ED2601" s="135" t="s">
        <v>2517</v>
      </c>
    </row>
    <row r="2602" spans="134:134" ht="18" customHeight="1">
      <c r="ED2602" s="135" t="s">
        <v>2517</v>
      </c>
    </row>
    <row r="2603" spans="134:134" ht="18" customHeight="1">
      <c r="ED2603" s="135" t="s">
        <v>2517</v>
      </c>
    </row>
    <row r="2604" spans="134:134" ht="18" customHeight="1">
      <c r="ED2604" s="135" t="s">
        <v>2517</v>
      </c>
    </row>
    <row r="2605" spans="134:134" ht="18" customHeight="1">
      <c r="ED2605" s="135" t="s">
        <v>2517</v>
      </c>
    </row>
    <row r="2606" spans="134:134" ht="18" customHeight="1">
      <c r="ED2606" s="135" t="s">
        <v>2517</v>
      </c>
    </row>
    <row r="2607" spans="134:134" ht="18" customHeight="1">
      <c r="ED2607" s="135" t="s">
        <v>2517</v>
      </c>
    </row>
    <row r="2608" spans="134:134" ht="18" customHeight="1">
      <c r="ED2608" s="135" t="s">
        <v>2517</v>
      </c>
    </row>
    <row r="2609" spans="134:134" ht="18" customHeight="1">
      <c r="ED2609" s="135" t="s">
        <v>2517</v>
      </c>
    </row>
    <row r="2610" spans="134:134" ht="18" customHeight="1">
      <c r="ED2610" s="135" t="s">
        <v>2517</v>
      </c>
    </row>
    <row r="2611" spans="134:134" ht="18" customHeight="1">
      <c r="ED2611" s="135" t="s">
        <v>2517</v>
      </c>
    </row>
    <row r="2612" spans="134:134" ht="18" customHeight="1">
      <c r="ED2612" s="135" t="s">
        <v>2517</v>
      </c>
    </row>
    <row r="2613" spans="134:134" ht="18" customHeight="1">
      <c r="ED2613" s="135" t="s">
        <v>2517</v>
      </c>
    </row>
    <row r="2614" spans="134:134" ht="18" customHeight="1">
      <c r="ED2614" s="135" t="s">
        <v>2517</v>
      </c>
    </row>
    <row r="2615" spans="134:134" ht="18" customHeight="1">
      <c r="ED2615" s="135" t="s">
        <v>2517</v>
      </c>
    </row>
    <row r="2616" spans="134:134" ht="18" customHeight="1">
      <c r="ED2616" s="135" t="s">
        <v>2517</v>
      </c>
    </row>
    <row r="2617" spans="134:134" ht="18" customHeight="1">
      <c r="ED2617" s="135" t="s">
        <v>2517</v>
      </c>
    </row>
    <row r="2618" spans="134:134" ht="18" customHeight="1">
      <c r="ED2618" s="135" t="s">
        <v>2517</v>
      </c>
    </row>
    <row r="2619" spans="134:134" ht="18" customHeight="1">
      <c r="ED2619" s="135" t="s">
        <v>2517</v>
      </c>
    </row>
    <row r="2620" spans="134:134" ht="18" customHeight="1">
      <c r="ED2620" s="135" t="s">
        <v>2517</v>
      </c>
    </row>
    <row r="2621" spans="134:134" ht="18" customHeight="1">
      <c r="ED2621" s="135" t="s">
        <v>2517</v>
      </c>
    </row>
    <row r="2622" spans="134:134" ht="18" customHeight="1">
      <c r="ED2622" s="135" t="s">
        <v>2517</v>
      </c>
    </row>
    <row r="2623" spans="134:134" ht="18" customHeight="1">
      <c r="ED2623" s="135" t="s">
        <v>2517</v>
      </c>
    </row>
    <row r="2624" spans="134:134" ht="18" customHeight="1">
      <c r="ED2624" s="135" t="s">
        <v>2517</v>
      </c>
    </row>
    <row r="2625" spans="134:134" ht="18" customHeight="1">
      <c r="ED2625" s="135" t="s">
        <v>2517</v>
      </c>
    </row>
    <row r="2626" spans="134:134" ht="18" customHeight="1">
      <c r="ED2626" s="135" t="s">
        <v>2517</v>
      </c>
    </row>
    <row r="2627" spans="134:134" ht="18" customHeight="1">
      <c r="ED2627" s="135" t="s">
        <v>2517</v>
      </c>
    </row>
    <row r="2628" spans="134:134" ht="18" customHeight="1">
      <c r="ED2628" s="135" t="s">
        <v>2517</v>
      </c>
    </row>
    <row r="2629" spans="134:134" ht="18" customHeight="1">
      <c r="ED2629" s="135" t="s">
        <v>2517</v>
      </c>
    </row>
    <row r="2630" spans="134:134" ht="18" customHeight="1">
      <c r="ED2630" s="135" t="s">
        <v>2517</v>
      </c>
    </row>
    <row r="2631" spans="134:134" ht="18" customHeight="1">
      <c r="ED2631" s="135" t="s">
        <v>2517</v>
      </c>
    </row>
    <row r="2632" spans="134:134" ht="18" customHeight="1">
      <c r="ED2632" s="135" t="s">
        <v>2517</v>
      </c>
    </row>
    <row r="2633" spans="134:134" ht="18" customHeight="1">
      <c r="ED2633" s="135" t="s">
        <v>2517</v>
      </c>
    </row>
    <row r="2634" spans="134:134" ht="18" customHeight="1">
      <c r="ED2634" s="135" t="s">
        <v>2517</v>
      </c>
    </row>
    <row r="2635" spans="134:134" ht="18" customHeight="1">
      <c r="ED2635" s="135" t="s">
        <v>2517</v>
      </c>
    </row>
    <row r="2636" spans="134:134" ht="18" customHeight="1">
      <c r="ED2636" s="135" t="s">
        <v>2517</v>
      </c>
    </row>
    <row r="2637" spans="134:134" ht="18" customHeight="1">
      <c r="ED2637" s="135" t="s">
        <v>2517</v>
      </c>
    </row>
    <row r="2638" spans="134:134" ht="18" customHeight="1">
      <c r="ED2638" s="135" t="s">
        <v>2517</v>
      </c>
    </row>
    <row r="2639" spans="134:134" ht="18" customHeight="1">
      <c r="ED2639" s="135" t="s">
        <v>2517</v>
      </c>
    </row>
    <row r="2640" spans="134:134" ht="18" customHeight="1">
      <c r="ED2640" s="135" t="s">
        <v>2517</v>
      </c>
    </row>
    <row r="2641" spans="134:134" ht="18" customHeight="1">
      <c r="ED2641" s="135" t="s">
        <v>2517</v>
      </c>
    </row>
    <row r="2642" spans="134:134" ht="18" customHeight="1">
      <c r="ED2642" s="135" t="s">
        <v>2517</v>
      </c>
    </row>
    <row r="2643" spans="134:134" ht="18" customHeight="1">
      <c r="ED2643" s="135" t="s">
        <v>2517</v>
      </c>
    </row>
    <row r="2644" spans="134:134" ht="18" customHeight="1">
      <c r="ED2644" s="135" t="s">
        <v>2517</v>
      </c>
    </row>
    <row r="2645" spans="134:134" ht="18" customHeight="1">
      <c r="ED2645" s="135" t="s">
        <v>2517</v>
      </c>
    </row>
    <row r="2646" spans="134:134" ht="18" customHeight="1">
      <c r="ED2646" s="135" t="s">
        <v>2517</v>
      </c>
    </row>
    <row r="2647" spans="134:134" ht="18" customHeight="1">
      <c r="ED2647" s="135" t="s">
        <v>2517</v>
      </c>
    </row>
    <row r="2648" spans="134:134" ht="18" customHeight="1">
      <c r="ED2648" s="135" t="s">
        <v>2517</v>
      </c>
    </row>
    <row r="2649" spans="134:134" ht="18" customHeight="1">
      <c r="ED2649" s="135" t="s">
        <v>2517</v>
      </c>
    </row>
    <row r="2650" spans="134:134" ht="18" customHeight="1">
      <c r="ED2650" s="135" t="s">
        <v>2517</v>
      </c>
    </row>
    <row r="2651" spans="134:134" ht="18" customHeight="1">
      <c r="ED2651" s="135" t="s">
        <v>2517</v>
      </c>
    </row>
    <row r="2652" spans="134:134" ht="18" customHeight="1">
      <c r="ED2652" s="135" t="s">
        <v>2517</v>
      </c>
    </row>
    <row r="2653" spans="134:134" ht="18" customHeight="1">
      <c r="ED2653" s="135" t="s">
        <v>2517</v>
      </c>
    </row>
    <row r="2654" spans="134:134" ht="18" customHeight="1">
      <c r="ED2654" s="135" t="s">
        <v>2517</v>
      </c>
    </row>
    <row r="2655" spans="134:134" ht="18" customHeight="1">
      <c r="ED2655" s="135" t="s">
        <v>2517</v>
      </c>
    </row>
    <row r="2656" spans="134:134" ht="18" customHeight="1">
      <c r="ED2656" s="135" t="s">
        <v>2517</v>
      </c>
    </row>
    <row r="2657" spans="134:134" ht="18" customHeight="1">
      <c r="ED2657" s="135" t="s">
        <v>2517</v>
      </c>
    </row>
    <row r="2658" spans="134:134" ht="18" customHeight="1">
      <c r="ED2658" s="135" t="s">
        <v>2517</v>
      </c>
    </row>
    <row r="2659" spans="134:134" ht="18" customHeight="1">
      <c r="ED2659" s="135" t="s">
        <v>2517</v>
      </c>
    </row>
    <row r="2660" spans="134:134" ht="18" customHeight="1">
      <c r="ED2660" s="135" t="s">
        <v>2517</v>
      </c>
    </row>
    <row r="2661" spans="134:134" ht="18" customHeight="1">
      <c r="ED2661" s="135" t="s">
        <v>2517</v>
      </c>
    </row>
    <row r="2662" spans="134:134" ht="18" customHeight="1">
      <c r="ED2662" s="135" t="s">
        <v>2517</v>
      </c>
    </row>
    <row r="2663" spans="134:134" ht="18" customHeight="1">
      <c r="ED2663" s="135" t="s">
        <v>2517</v>
      </c>
    </row>
    <row r="2664" spans="134:134" ht="18" customHeight="1">
      <c r="ED2664" s="135" t="s">
        <v>2517</v>
      </c>
    </row>
    <row r="2665" spans="134:134" ht="18" customHeight="1">
      <c r="ED2665" s="135" t="s">
        <v>2517</v>
      </c>
    </row>
    <row r="2666" spans="134:134" ht="18" customHeight="1">
      <c r="ED2666" s="135" t="s">
        <v>2517</v>
      </c>
    </row>
    <row r="2667" spans="134:134" ht="18" customHeight="1">
      <c r="ED2667" s="135" t="s">
        <v>2517</v>
      </c>
    </row>
    <row r="2668" spans="134:134" ht="18" customHeight="1">
      <c r="ED2668" s="135" t="s">
        <v>2517</v>
      </c>
    </row>
    <row r="2669" spans="134:134" ht="18" customHeight="1">
      <c r="ED2669" s="135" t="s">
        <v>2517</v>
      </c>
    </row>
    <row r="2670" spans="134:134" ht="18" customHeight="1">
      <c r="ED2670" s="135" t="s">
        <v>2517</v>
      </c>
    </row>
    <row r="2671" spans="134:134" ht="18" customHeight="1">
      <c r="ED2671" s="135" t="s">
        <v>2517</v>
      </c>
    </row>
    <row r="2672" spans="134:134" ht="18" customHeight="1">
      <c r="ED2672" s="135" t="s">
        <v>2517</v>
      </c>
    </row>
    <row r="2673" spans="134:134" ht="18" customHeight="1">
      <c r="ED2673" s="135" t="s">
        <v>2517</v>
      </c>
    </row>
    <row r="2674" spans="134:134" ht="18" customHeight="1">
      <c r="ED2674" s="135" t="s">
        <v>2517</v>
      </c>
    </row>
    <row r="2675" spans="134:134" ht="18" customHeight="1">
      <c r="ED2675" s="135" t="s">
        <v>2517</v>
      </c>
    </row>
    <row r="2676" spans="134:134" ht="18" customHeight="1">
      <c r="ED2676" s="135" t="s">
        <v>2517</v>
      </c>
    </row>
    <row r="2677" spans="134:134" ht="18" customHeight="1">
      <c r="ED2677" s="135" t="s">
        <v>2517</v>
      </c>
    </row>
    <row r="2678" spans="134:134" ht="18" customHeight="1">
      <c r="ED2678" s="135" t="s">
        <v>2517</v>
      </c>
    </row>
    <row r="2679" spans="134:134" ht="18" customHeight="1">
      <c r="ED2679" s="135" t="s">
        <v>2517</v>
      </c>
    </row>
    <row r="2680" spans="134:134" ht="18" customHeight="1">
      <c r="ED2680" s="135" t="s">
        <v>2517</v>
      </c>
    </row>
    <row r="2681" spans="134:134" ht="18" customHeight="1">
      <c r="ED2681" s="135" t="s">
        <v>2517</v>
      </c>
    </row>
    <row r="2682" spans="134:134" ht="18" customHeight="1">
      <c r="ED2682" s="135" t="s">
        <v>2517</v>
      </c>
    </row>
    <row r="2683" spans="134:134" ht="18" customHeight="1">
      <c r="ED2683" s="135" t="s">
        <v>2517</v>
      </c>
    </row>
    <row r="2684" spans="134:134" ht="18" customHeight="1">
      <c r="ED2684" s="135" t="s">
        <v>2517</v>
      </c>
    </row>
    <row r="2685" spans="134:134" ht="18" customHeight="1">
      <c r="ED2685" s="135" t="s">
        <v>2517</v>
      </c>
    </row>
    <row r="2686" spans="134:134" ht="18" customHeight="1">
      <c r="ED2686" s="135" t="s">
        <v>2517</v>
      </c>
    </row>
    <row r="2687" spans="134:134" ht="18" customHeight="1">
      <c r="ED2687" s="135" t="s">
        <v>2517</v>
      </c>
    </row>
    <row r="2688" spans="134:134" ht="18" customHeight="1">
      <c r="ED2688" s="135" t="s">
        <v>2517</v>
      </c>
    </row>
    <row r="2689" spans="134:134" ht="18" customHeight="1">
      <c r="ED2689" s="135" t="s">
        <v>2517</v>
      </c>
    </row>
    <row r="2690" spans="134:134" ht="18" customHeight="1">
      <c r="ED2690" s="135" t="s">
        <v>2517</v>
      </c>
    </row>
    <row r="2691" spans="134:134" ht="18" customHeight="1">
      <c r="ED2691" s="135" t="s">
        <v>2517</v>
      </c>
    </row>
    <row r="2692" spans="134:134" ht="18" customHeight="1">
      <c r="ED2692" s="135" t="s">
        <v>2517</v>
      </c>
    </row>
    <row r="2693" spans="134:134" ht="18" customHeight="1">
      <c r="ED2693" s="135" t="s">
        <v>2517</v>
      </c>
    </row>
    <row r="2694" spans="134:134" ht="18" customHeight="1">
      <c r="ED2694" s="135" t="s">
        <v>2517</v>
      </c>
    </row>
    <row r="2695" spans="134:134" ht="18" customHeight="1">
      <c r="ED2695" s="135" t="s">
        <v>2517</v>
      </c>
    </row>
    <row r="2696" spans="134:134" ht="18" customHeight="1">
      <c r="ED2696" s="135" t="s">
        <v>2517</v>
      </c>
    </row>
    <row r="2697" spans="134:134" ht="18" customHeight="1">
      <c r="ED2697" s="135" t="s">
        <v>2517</v>
      </c>
    </row>
    <row r="2698" spans="134:134" ht="18" customHeight="1">
      <c r="ED2698" s="135" t="s">
        <v>2517</v>
      </c>
    </row>
    <row r="2699" spans="134:134" ht="18" customHeight="1">
      <c r="ED2699" s="135" t="s">
        <v>2517</v>
      </c>
    </row>
    <row r="2700" spans="134:134" ht="18" customHeight="1">
      <c r="ED2700" s="135" t="s">
        <v>2517</v>
      </c>
    </row>
    <row r="2701" spans="134:134" ht="18" customHeight="1">
      <c r="ED2701" s="135" t="s">
        <v>2517</v>
      </c>
    </row>
    <row r="2702" spans="134:134" ht="18" customHeight="1">
      <c r="ED2702" s="135" t="s">
        <v>2517</v>
      </c>
    </row>
    <row r="2703" spans="134:134" ht="18" customHeight="1">
      <c r="ED2703" s="135" t="s">
        <v>2517</v>
      </c>
    </row>
    <row r="2704" spans="134:134" ht="18" customHeight="1">
      <c r="ED2704" s="135" t="s">
        <v>2517</v>
      </c>
    </row>
    <row r="2705" spans="134:134" ht="18" customHeight="1">
      <c r="ED2705" s="135" t="s">
        <v>2517</v>
      </c>
    </row>
    <row r="2706" spans="134:134" ht="18" customHeight="1">
      <c r="ED2706" s="135" t="s">
        <v>2517</v>
      </c>
    </row>
    <row r="2707" spans="134:134" ht="18" customHeight="1">
      <c r="ED2707" s="135" t="s">
        <v>2517</v>
      </c>
    </row>
    <row r="2708" spans="134:134" ht="18" customHeight="1">
      <c r="ED2708" s="135" t="s">
        <v>2517</v>
      </c>
    </row>
    <row r="2709" spans="134:134" ht="18" customHeight="1">
      <c r="ED2709" s="135" t="s">
        <v>2517</v>
      </c>
    </row>
    <row r="2710" spans="134:134" ht="18" customHeight="1">
      <c r="ED2710" s="135" t="s">
        <v>2517</v>
      </c>
    </row>
    <row r="2711" spans="134:134" ht="18" customHeight="1">
      <c r="ED2711" s="135" t="s">
        <v>2517</v>
      </c>
    </row>
    <row r="2712" spans="134:134" ht="18" customHeight="1">
      <c r="ED2712" s="135" t="s">
        <v>2517</v>
      </c>
    </row>
    <row r="2713" spans="134:134" ht="18" customHeight="1">
      <c r="ED2713" s="135" t="s">
        <v>2517</v>
      </c>
    </row>
    <row r="2714" spans="134:134" ht="18" customHeight="1">
      <c r="ED2714" s="135" t="s">
        <v>2517</v>
      </c>
    </row>
    <row r="2715" spans="134:134" ht="18" customHeight="1">
      <c r="ED2715" s="135" t="s">
        <v>2517</v>
      </c>
    </row>
    <row r="2716" spans="134:134" ht="18" customHeight="1">
      <c r="ED2716" s="135" t="s">
        <v>2517</v>
      </c>
    </row>
    <row r="2717" spans="134:134" ht="18" customHeight="1">
      <c r="ED2717" s="135" t="s">
        <v>2517</v>
      </c>
    </row>
    <row r="2718" spans="134:134" ht="18" customHeight="1">
      <c r="ED2718" s="135" t="s">
        <v>2517</v>
      </c>
    </row>
    <row r="2719" spans="134:134" ht="18" customHeight="1">
      <c r="ED2719" s="135" t="s">
        <v>2517</v>
      </c>
    </row>
    <row r="2720" spans="134:134" ht="18" customHeight="1">
      <c r="ED2720" s="135" t="s">
        <v>2517</v>
      </c>
    </row>
    <row r="2721" spans="134:134" ht="18" customHeight="1">
      <c r="ED2721" s="135" t="s">
        <v>2517</v>
      </c>
    </row>
    <row r="2722" spans="134:134" ht="18" customHeight="1">
      <c r="ED2722" s="135" t="s">
        <v>2517</v>
      </c>
    </row>
    <row r="2723" spans="134:134" ht="18" customHeight="1">
      <c r="ED2723" s="135" t="s">
        <v>2517</v>
      </c>
    </row>
    <row r="2724" spans="134:134" ht="18" customHeight="1">
      <c r="ED2724" s="135" t="s">
        <v>2517</v>
      </c>
    </row>
    <row r="2725" spans="134:134" ht="18" customHeight="1">
      <c r="ED2725" s="135" t="s">
        <v>2517</v>
      </c>
    </row>
    <row r="2726" spans="134:134" ht="18" customHeight="1">
      <c r="ED2726" s="135" t="s">
        <v>2517</v>
      </c>
    </row>
    <row r="2727" spans="134:134" ht="18" customHeight="1">
      <c r="ED2727" s="135" t="s">
        <v>2517</v>
      </c>
    </row>
    <row r="2728" spans="134:134" ht="18" customHeight="1">
      <c r="ED2728" s="135" t="s">
        <v>2517</v>
      </c>
    </row>
    <row r="2729" spans="134:134" ht="18" customHeight="1">
      <c r="ED2729" s="135" t="s">
        <v>2517</v>
      </c>
    </row>
    <row r="2730" spans="134:134" ht="18" customHeight="1">
      <c r="ED2730" s="135" t="s">
        <v>2517</v>
      </c>
    </row>
    <row r="2731" spans="134:134" ht="18" customHeight="1">
      <c r="ED2731" s="135" t="s">
        <v>2517</v>
      </c>
    </row>
    <row r="2732" spans="134:134" ht="18" customHeight="1">
      <c r="ED2732" s="135" t="s">
        <v>2517</v>
      </c>
    </row>
    <row r="2733" spans="134:134" ht="18" customHeight="1">
      <c r="ED2733" s="135" t="s">
        <v>2517</v>
      </c>
    </row>
    <row r="2734" spans="134:134" ht="18" customHeight="1">
      <c r="ED2734" s="135" t="s">
        <v>2517</v>
      </c>
    </row>
    <row r="2735" spans="134:134" ht="18" customHeight="1">
      <c r="ED2735" s="135" t="s">
        <v>2517</v>
      </c>
    </row>
    <row r="2736" spans="134:134" ht="18" customHeight="1">
      <c r="ED2736" s="135" t="s">
        <v>2517</v>
      </c>
    </row>
    <row r="2737" spans="134:134" ht="18" customHeight="1">
      <c r="ED2737" s="135" t="s">
        <v>2517</v>
      </c>
    </row>
    <row r="2738" spans="134:134" ht="18" customHeight="1">
      <c r="ED2738" s="135" t="s">
        <v>2517</v>
      </c>
    </row>
    <row r="2739" spans="134:134" ht="18" customHeight="1">
      <c r="ED2739" s="135" t="s">
        <v>2517</v>
      </c>
    </row>
    <row r="2740" spans="134:134" ht="18" customHeight="1">
      <c r="ED2740" s="135" t="s">
        <v>2517</v>
      </c>
    </row>
    <row r="2741" spans="134:134" ht="18" customHeight="1">
      <c r="ED2741" s="135" t="s">
        <v>2517</v>
      </c>
    </row>
    <row r="2742" spans="134:134" ht="18" customHeight="1">
      <c r="ED2742" s="135" t="s">
        <v>2517</v>
      </c>
    </row>
    <row r="2743" spans="134:134" ht="18" customHeight="1">
      <c r="ED2743" s="135" t="s">
        <v>2517</v>
      </c>
    </row>
    <row r="2744" spans="134:134" ht="18" customHeight="1">
      <c r="ED2744" s="135" t="s">
        <v>2517</v>
      </c>
    </row>
    <row r="2745" spans="134:134" ht="18" customHeight="1">
      <c r="ED2745" s="135" t="s">
        <v>2517</v>
      </c>
    </row>
    <row r="2746" spans="134:134" ht="18" customHeight="1">
      <c r="ED2746" s="135" t="s">
        <v>2517</v>
      </c>
    </row>
    <row r="2747" spans="134:134" ht="18" customHeight="1">
      <c r="ED2747" s="135" t="s">
        <v>2517</v>
      </c>
    </row>
    <row r="2748" spans="134:134" ht="18" customHeight="1">
      <c r="ED2748" s="135" t="s">
        <v>2517</v>
      </c>
    </row>
    <row r="2749" spans="134:134" ht="18" customHeight="1">
      <c r="ED2749" s="135" t="s">
        <v>2517</v>
      </c>
    </row>
    <row r="2750" spans="134:134" ht="18" customHeight="1">
      <c r="ED2750" s="135" t="s">
        <v>2517</v>
      </c>
    </row>
    <row r="2751" spans="134:134" ht="18" customHeight="1">
      <c r="ED2751" s="135" t="s">
        <v>2517</v>
      </c>
    </row>
    <row r="2752" spans="134:134" ht="18" customHeight="1">
      <c r="ED2752" s="135" t="s">
        <v>2517</v>
      </c>
    </row>
    <row r="2753" spans="134:134" ht="18" customHeight="1">
      <c r="ED2753" s="135" t="s">
        <v>2517</v>
      </c>
    </row>
    <row r="2754" spans="134:134" ht="18" customHeight="1">
      <c r="ED2754" s="135" t="s">
        <v>2517</v>
      </c>
    </row>
    <row r="2755" spans="134:134" ht="18" customHeight="1">
      <c r="ED2755" s="135" t="s">
        <v>2517</v>
      </c>
    </row>
    <row r="2756" spans="134:134" ht="18" customHeight="1">
      <c r="ED2756" s="135" t="s">
        <v>2517</v>
      </c>
    </row>
    <row r="2757" spans="134:134" ht="18" customHeight="1">
      <c r="ED2757" s="135" t="s">
        <v>2517</v>
      </c>
    </row>
    <row r="2758" spans="134:134" ht="18" customHeight="1">
      <c r="ED2758" s="135" t="s">
        <v>2517</v>
      </c>
    </row>
    <row r="2759" spans="134:134" ht="18" customHeight="1">
      <c r="ED2759" s="135" t="s">
        <v>2517</v>
      </c>
    </row>
    <row r="2760" spans="134:134" ht="18" customHeight="1">
      <c r="ED2760" s="135" t="s">
        <v>2517</v>
      </c>
    </row>
    <row r="2761" spans="134:134" ht="18" customHeight="1">
      <c r="ED2761" s="135" t="s">
        <v>2517</v>
      </c>
    </row>
    <row r="2762" spans="134:134" ht="18" customHeight="1">
      <c r="ED2762" s="135" t="s">
        <v>2517</v>
      </c>
    </row>
    <row r="2763" spans="134:134" ht="18" customHeight="1">
      <c r="ED2763" s="135" t="s">
        <v>2517</v>
      </c>
    </row>
    <row r="2764" spans="134:134" ht="18" customHeight="1">
      <c r="ED2764" s="135" t="s">
        <v>2517</v>
      </c>
    </row>
    <row r="2765" spans="134:134" ht="18" customHeight="1">
      <c r="ED2765" s="135" t="s">
        <v>2517</v>
      </c>
    </row>
    <row r="2766" spans="134:134" ht="18" customHeight="1">
      <c r="ED2766" s="135" t="s">
        <v>2517</v>
      </c>
    </row>
    <row r="2767" spans="134:134" ht="18" customHeight="1">
      <c r="ED2767" s="135" t="s">
        <v>2517</v>
      </c>
    </row>
    <row r="2768" spans="134:134" ht="18" customHeight="1">
      <c r="ED2768" s="135" t="s">
        <v>2517</v>
      </c>
    </row>
    <row r="2769" spans="134:134" ht="18" customHeight="1">
      <c r="ED2769" s="135" t="s">
        <v>2517</v>
      </c>
    </row>
    <row r="2770" spans="134:134" ht="18" customHeight="1">
      <c r="ED2770" s="135" t="s">
        <v>2517</v>
      </c>
    </row>
    <row r="2771" spans="134:134" ht="18" customHeight="1">
      <c r="ED2771" s="135" t="s">
        <v>2517</v>
      </c>
    </row>
    <row r="2772" spans="134:134" ht="18" customHeight="1">
      <c r="ED2772" s="135" t="s">
        <v>2517</v>
      </c>
    </row>
    <row r="2773" spans="134:134" ht="18" customHeight="1">
      <c r="ED2773" s="135" t="s">
        <v>2517</v>
      </c>
    </row>
    <row r="2774" spans="134:134" ht="18" customHeight="1">
      <c r="ED2774" s="135" t="s">
        <v>2517</v>
      </c>
    </row>
    <row r="2775" spans="134:134" ht="18" customHeight="1">
      <c r="ED2775" s="135" t="s">
        <v>2517</v>
      </c>
    </row>
    <row r="2776" spans="134:134" ht="18" customHeight="1">
      <c r="ED2776" s="135" t="s">
        <v>2517</v>
      </c>
    </row>
    <row r="2777" spans="134:134" ht="18" customHeight="1">
      <c r="ED2777" s="135" t="s">
        <v>2517</v>
      </c>
    </row>
    <row r="2778" spans="134:134" ht="18" customHeight="1">
      <c r="ED2778" s="135" t="s">
        <v>2517</v>
      </c>
    </row>
    <row r="2779" spans="134:134" ht="18" customHeight="1">
      <c r="ED2779" s="135" t="s">
        <v>2517</v>
      </c>
    </row>
    <row r="2780" spans="134:134" ht="18" customHeight="1">
      <c r="ED2780" s="135" t="s">
        <v>2517</v>
      </c>
    </row>
    <row r="2781" spans="134:134" ht="18" customHeight="1">
      <c r="ED2781" s="135" t="s">
        <v>2517</v>
      </c>
    </row>
    <row r="2782" spans="134:134" ht="18" customHeight="1">
      <c r="ED2782" s="135" t="s">
        <v>2517</v>
      </c>
    </row>
    <row r="2783" spans="134:134" ht="18" customHeight="1">
      <c r="ED2783" s="135" t="s">
        <v>2517</v>
      </c>
    </row>
    <row r="2784" spans="134:134" ht="18" customHeight="1">
      <c r="ED2784" s="135" t="s">
        <v>2517</v>
      </c>
    </row>
    <row r="2785" spans="134:134" ht="18" customHeight="1">
      <c r="ED2785" s="135" t="s">
        <v>2517</v>
      </c>
    </row>
    <row r="2786" spans="134:134" ht="18" customHeight="1">
      <c r="ED2786" s="135" t="s">
        <v>2517</v>
      </c>
    </row>
    <row r="2787" spans="134:134" ht="18" customHeight="1">
      <c r="ED2787" s="135" t="s">
        <v>2517</v>
      </c>
    </row>
    <row r="2788" spans="134:134" ht="18" customHeight="1">
      <c r="ED2788" s="135" t="s">
        <v>2517</v>
      </c>
    </row>
    <row r="2789" spans="134:134" ht="18" customHeight="1">
      <c r="ED2789" s="135" t="s">
        <v>2517</v>
      </c>
    </row>
    <row r="2790" spans="134:134" ht="18" customHeight="1">
      <c r="ED2790" s="135" t="s">
        <v>2517</v>
      </c>
    </row>
    <row r="2791" spans="134:134" ht="18" customHeight="1">
      <c r="ED2791" s="135" t="s">
        <v>2517</v>
      </c>
    </row>
    <row r="2792" spans="134:134" ht="18" customHeight="1">
      <c r="ED2792" s="135" t="s">
        <v>2517</v>
      </c>
    </row>
    <row r="2793" spans="134:134" ht="18" customHeight="1">
      <c r="ED2793" s="135" t="s">
        <v>2517</v>
      </c>
    </row>
    <row r="2794" spans="134:134" ht="18" customHeight="1">
      <c r="ED2794" s="135" t="s">
        <v>2517</v>
      </c>
    </row>
    <row r="2795" spans="134:134" ht="18" customHeight="1">
      <c r="ED2795" s="135" t="s">
        <v>2517</v>
      </c>
    </row>
    <row r="2796" spans="134:134" ht="18" customHeight="1">
      <c r="ED2796" s="135" t="s">
        <v>2517</v>
      </c>
    </row>
    <row r="2797" spans="134:134" ht="18" customHeight="1">
      <c r="ED2797" s="135" t="s">
        <v>2517</v>
      </c>
    </row>
    <row r="2798" spans="134:134" ht="18" customHeight="1">
      <c r="ED2798" s="135" t="s">
        <v>2517</v>
      </c>
    </row>
    <row r="2799" spans="134:134" ht="18" customHeight="1">
      <c r="ED2799" s="135" t="s">
        <v>2517</v>
      </c>
    </row>
    <row r="2800" spans="134:134" ht="18" customHeight="1">
      <c r="ED2800" s="135" t="s">
        <v>2517</v>
      </c>
    </row>
    <row r="2801" spans="134:134" ht="18" customHeight="1">
      <c r="ED2801" s="135" t="s">
        <v>2517</v>
      </c>
    </row>
    <row r="2802" spans="134:134" ht="18" customHeight="1">
      <c r="ED2802" s="135" t="s">
        <v>2517</v>
      </c>
    </row>
    <row r="2803" spans="134:134" ht="18" customHeight="1">
      <c r="ED2803" s="135" t="s">
        <v>2517</v>
      </c>
    </row>
    <row r="2804" spans="134:134" ht="18" customHeight="1">
      <c r="ED2804" s="135" t="s">
        <v>2517</v>
      </c>
    </row>
    <row r="2805" spans="134:134" ht="18" customHeight="1">
      <c r="ED2805" s="135" t="s">
        <v>2517</v>
      </c>
    </row>
    <row r="2806" spans="134:134" ht="18" customHeight="1">
      <c r="ED2806" s="135" t="s">
        <v>2517</v>
      </c>
    </row>
    <row r="2807" spans="134:134" ht="18" customHeight="1">
      <c r="ED2807" s="135" t="s">
        <v>2517</v>
      </c>
    </row>
    <row r="2808" spans="134:134" ht="18" customHeight="1">
      <c r="ED2808" s="135" t="s">
        <v>2517</v>
      </c>
    </row>
    <row r="2809" spans="134:134" ht="18" customHeight="1">
      <c r="ED2809" s="135" t="s">
        <v>2517</v>
      </c>
    </row>
    <row r="2810" spans="134:134" ht="18" customHeight="1">
      <c r="ED2810" s="135" t="s">
        <v>2517</v>
      </c>
    </row>
    <row r="2811" spans="134:134" ht="18" customHeight="1">
      <c r="ED2811" s="135" t="s">
        <v>2517</v>
      </c>
    </row>
    <row r="2812" spans="134:134" ht="18" customHeight="1">
      <c r="ED2812" s="135" t="s">
        <v>2517</v>
      </c>
    </row>
    <row r="2813" spans="134:134" ht="18" customHeight="1">
      <c r="ED2813" s="135" t="s">
        <v>2517</v>
      </c>
    </row>
    <row r="2814" spans="134:134" ht="18" customHeight="1">
      <c r="ED2814" s="135" t="s">
        <v>2517</v>
      </c>
    </row>
    <row r="2815" spans="134:134" ht="18" customHeight="1">
      <c r="ED2815" s="135" t="s">
        <v>2517</v>
      </c>
    </row>
    <row r="2816" spans="134:134" ht="18" customHeight="1">
      <c r="ED2816" s="135" t="s">
        <v>2517</v>
      </c>
    </row>
    <row r="2817" spans="134:134" ht="18" customHeight="1">
      <c r="ED2817" s="135" t="s">
        <v>2517</v>
      </c>
    </row>
    <row r="2818" spans="134:134" ht="18" customHeight="1">
      <c r="ED2818" s="135" t="s">
        <v>2517</v>
      </c>
    </row>
    <row r="2819" spans="134:134" ht="18" customHeight="1">
      <c r="ED2819" s="135" t="s">
        <v>2517</v>
      </c>
    </row>
    <row r="2820" spans="134:134" ht="18" customHeight="1">
      <c r="ED2820" s="135" t="s">
        <v>2517</v>
      </c>
    </row>
    <row r="2821" spans="134:134" ht="18" customHeight="1">
      <c r="ED2821" s="135" t="s">
        <v>2517</v>
      </c>
    </row>
    <row r="2822" spans="134:134" ht="18" customHeight="1">
      <c r="ED2822" s="135" t="s">
        <v>2517</v>
      </c>
    </row>
    <row r="2823" spans="134:134" ht="18" customHeight="1">
      <c r="ED2823" s="135" t="s">
        <v>2517</v>
      </c>
    </row>
    <row r="2824" spans="134:134" ht="18" customHeight="1">
      <c r="ED2824" s="135" t="s">
        <v>2517</v>
      </c>
    </row>
    <row r="2825" spans="134:134" ht="18" customHeight="1">
      <c r="ED2825" s="135" t="s">
        <v>2517</v>
      </c>
    </row>
    <row r="2826" spans="134:134" ht="18" customHeight="1">
      <c r="ED2826" s="135" t="s">
        <v>2517</v>
      </c>
    </row>
    <row r="2827" spans="134:134" ht="18" customHeight="1">
      <c r="ED2827" s="135" t="s">
        <v>2517</v>
      </c>
    </row>
    <row r="2828" spans="134:134" ht="18" customHeight="1">
      <c r="ED2828" s="135" t="s">
        <v>2517</v>
      </c>
    </row>
    <row r="2829" spans="134:134" ht="18" customHeight="1">
      <c r="ED2829" s="135" t="s">
        <v>2517</v>
      </c>
    </row>
    <row r="2830" spans="134:134" ht="18" customHeight="1">
      <c r="ED2830" s="135" t="s">
        <v>2517</v>
      </c>
    </row>
    <row r="2831" spans="134:134" ht="18" customHeight="1">
      <c r="ED2831" s="135" t="s">
        <v>2517</v>
      </c>
    </row>
    <row r="2832" spans="134:134" ht="18" customHeight="1">
      <c r="ED2832" s="135" t="s">
        <v>2517</v>
      </c>
    </row>
    <row r="2833" spans="134:134" ht="18" customHeight="1">
      <c r="ED2833" s="135" t="s">
        <v>2517</v>
      </c>
    </row>
    <row r="2834" spans="134:134" ht="18" customHeight="1">
      <c r="ED2834" s="135" t="s">
        <v>2517</v>
      </c>
    </row>
    <row r="2835" spans="134:134" ht="18" customHeight="1">
      <c r="ED2835" s="135" t="s">
        <v>2517</v>
      </c>
    </row>
    <row r="2836" spans="134:134" ht="18" customHeight="1">
      <c r="ED2836" s="135" t="s">
        <v>2517</v>
      </c>
    </row>
    <row r="2837" spans="134:134" ht="18" customHeight="1">
      <c r="ED2837" s="135" t="s">
        <v>2517</v>
      </c>
    </row>
    <row r="2838" spans="134:134" ht="18" customHeight="1">
      <c r="ED2838" s="135" t="s">
        <v>2517</v>
      </c>
    </row>
    <row r="2839" spans="134:134" ht="18" customHeight="1">
      <c r="ED2839" s="135" t="s">
        <v>2517</v>
      </c>
    </row>
    <row r="2840" spans="134:134" ht="18" customHeight="1">
      <c r="ED2840" s="135" t="s">
        <v>2517</v>
      </c>
    </row>
    <row r="2841" spans="134:134" ht="18" customHeight="1">
      <c r="ED2841" s="135" t="s">
        <v>2517</v>
      </c>
    </row>
    <row r="2842" spans="134:134" ht="18" customHeight="1">
      <c r="ED2842" s="135" t="s">
        <v>2517</v>
      </c>
    </row>
    <row r="2843" spans="134:134" ht="18" customHeight="1">
      <c r="ED2843" s="135" t="s">
        <v>2517</v>
      </c>
    </row>
    <row r="2844" spans="134:134" ht="18" customHeight="1">
      <c r="ED2844" s="135" t="s">
        <v>2517</v>
      </c>
    </row>
    <row r="2845" spans="134:134" ht="18" customHeight="1">
      <c r="ED2845" s="135" t="s">
        <v>2517</v>
      </c>
    </row>
    <row r="2846" spans="134:134" ht="18" customHeight="1">
      <c r="ED2846" s="135" t="s">
        <v>2517</v>
      </c>
    </row>
    <row r="2847" spans="134:134" ht="18" customHeight="1">
      <c r="ED2847" s="135" t="s">
        <v>2517</v>
      </c>
    </row>
    <row r="2848" spans="134:134" ht="18" customHeight="1">
      <c r="ED2848" s="135" t="s">
        <v>2517</v>
      </c>
    </row>
    <row r="2849" spans="134:134" ht="18" customHeight="1">
      <c r="ED2849" s="135" t="s">
        <v>2517</v>
      </c>
    </row>
    <row r="2850" spans="134:134" ht="18" customHeight="1">
      <c r="ED2850" s="135" t="s">
        <v>2517</v>
      </c>
    </row>
    <row r="2851" spans="134:134" ht="18" customHeight="1">
      <c r="ED2851" s="135" t="s">
        <v>2517</v>
      </c>
    </row>
    <row r="2852" spans="134:134" ht="18" customHeight="1">
      <c r="ED2852" s="135" t="s">
        <v>2517</v>
      </c>
    </row>
    <row r="2853" spans="134:134" ht="18" customHeight="1">
      <c r="ED2853" s="135" t="s">
        <v>2517</v>
      </c>
    </row>
    <row r="2854" spans="134:134" ht="18" customHeight="1">
      <c r="ED2854" s="135" t="s">
        <v>2517</v>
      </c>
    </row>
    <row r="2855" spans="134:134" ht="18" customHeight="1">
      <c r="ED2855" s="135" t="s">
        <v>2517</v>
      </c>
    </row>
    <row r="2856" spans="134:134" ht="18" customHeight="1">
      <c r="ED2856" s="135" t="s">
        <v>2517</v>
      </c>
    </row>
    <row r="2857" spans="134:134" ht="18" customHeight="1">
      <c r="ED2857" s="135" t="s">
        <v>2517</v>
      </c>
    </row>
    <row r="2858" spans="134:134" ht="18" customHeight="1">
      <c r="ED2858" s="135" t="s">
        <v>2517</v>
      </c>
    </row>
    <row r="2859" spans="134:134" ht="18" customHeight="1">
      <c r="ED2859" s="135" t="s">
        <v>2517</v>
      </c>
    </row>
    <row r="2860" spans="134:134" ht="18" customHeight="1">
      <c r="ED2860" s="135" t="s">
        <v>2517</v>
      </c>
    </row>
    <row r="2861" spans="134:134" ht="18" customHeight="1">
      <c r="ED2861" s="135" t="s">
        <v>2517</v>
      </c>
    </row>
    <row r="2862" spans="134:134" ht="18" customHeight="1">
      <c r="ED2862" s="135" t="s">
        <v>2517</v>
      </c>
    </row>
    <row r="2863" spans="134:134" ht="18" customHeight="1">
      <c r="ED2863" s="135" t="s">
        <v>2517</v>
      </c>
    </row>
    <row r="2864" spans="134:134" ht="18" customHeight="1">
      <c r="ED2864" s="135" t="s">
        <v>2517</v>
      </c>
    </row>
    <row r="2865" spans="134:134" ht="18" customHeight="1">
      <c r="ED2865" s="135" t="s">
        <v>2517</v>
      </c>
    </row>
    <row r="2866" spans="134:134" ht="18" customHeight="1">
      <c r="ED2866" s="135" t="s">
        <v>2517</v>
      </c>
    </row>
    <row r="2867" spans="134:134" ht="18" customHeight="1">
      <c r="ED2867" s="135" t="s">
        <v>2517</v>
      </c>
    </row>
    <row r="2868" spans="134:134" ht="18" customHeight="1">
      <c r="ED2868" s="135" t="s">
        <v>2517</v>
      </c>
    </row>
    <row r="2869" spans="134:134" ht="18" customHeight="1">
      <c r="ED2869" s="135" t="s">
        <v>2517</v>
      </c>
    </row>
    <row r="2870" spans="134:134" ht="18" customHeight="1">
      <c r="ED2870" s="135" t="s">
        <v>2517</v>
      </c>
    </row>
    <row r="2871" spans="134:134" ht="18" customHeight="1">
      <c r="ED2871" s="135" t="s">
        <v>2517</v>
      </c>
    </row>
    <row r="2872" spans="134:134" ht="18" customHeight="1">
      <c r="ED2872" s="135" t="s">
        <v>2517</v>
      </c>
    </row>
    <row r="2873" spans="134:134" ht="18" customHeight="1">
      <c r="ED2873" s="135" t="s">
        <v>2517</v>
      </c>
    </row>
    <row r="2874" spans="134:134" ht="18" customHeight="1">
      <c r="ED2874" s="135" t="s">
        <v>2517</v>
      </c>
    </row>
    <row r="2875" spans="134:134" ht="18" customHeight="1">
      <c r="ED2875" s="135" t="s">
        <v>2517</v>
      </c>
    </row>
    <row r="2876" spans="134:134" ht="18" customHeight="1">
      <c r="ED2876" s="135" t="s">
        <v>2517</v>
      </c>
    </row>
    <row r="2877" spans="134:134" ht="18" customHeight="1">
      <c r="ED2877" s="135" t="s">
        <v>2517</v>
      </c>
    </row>
    <row r="2878" spans="134:134" ht="18" customHeight="1">
      <c r="ED2878" s="135" t="s">
        <v>2517</v>
      </c>
    </row>
    <row r="2879" spans="134:134" ht="18" customHeight="1">
      <c r="ED2879" s="135" t="s">
        <v>2517</v>
      </c>
    </row>
    <row r="2880" spans="134:134" ht="18" customHeight="1">
      <c r="ED2880" s="135" t="s">
        <v>2517</v>
      </c>
    </row>
    <row r="2881" spans="134:134" ht="18" customHeight="1">
      <c r="ED2881" s="135" t="s">
        <v>2517</v>
      </c>
    </row>
    <row r="2882" spans="134:134" ht="18" customHeight="1">
      <c r="ED2882" s="135" t="s">
        <v>2517</v>
      </c>
    </row>
    <row r="2883" spans="134:134" ht="18" customHeight="1">
      <c r="ED2883" s="135" t="s">
        <v>2517</v>
      </c>
    </row>
    <row r="2884" spans="134:134" ht="18" customHeight="1">
      <c r="ED2884" s="135" t="s">
        <v>2517</v>
      </c>
    </row>
    <row r="2885" spans="134:134" ht="18" customHeight="1">
      <c r="ED2885" s="135" t="s">
        <v>2517</v>
      </c>
    </row>
    <row r="2886" spans="134:134" ht="18" customHeight="1">
      <c r="ED2886" s="135" t="s">
        <v>2517</v>
      </c>
    </row>
    <row r="2887" spans="134:134" ht="18" customHeight="1">
      <c r="ED2887" s="135" t="s">
        <v>2517</v>
      </c>
    </row>
    <row r="2888" spans="134:134" ht="18" customHeight="1">
      <c r="ED2888" s="135" t="s">
        <v>2517</v>
      </c>
    </row>
    <row r="2889" spans="134:134" ht="18" customHeight="1">
      <c r="ED2889" s="135" t="s">
        <v>2517</v>
      </c>
    </row>
    <row r="2890" spans="134:134" ht="18" customHeight="1">
      <c r="ED2890" s="135" t="s">
        <v>2517</v>
      </c>
    </row>
    <row r="2891" spans="134:134" ht="18" customHeight="1">
      <c r="ED2891" s="135" t="s">
        <v>2517</v>
      </c>
    </row>
    <row r="2892" spans="134:134" ht="18" customHeight="1">
      <c r="ED2892" s="135" t="s">
        <v>2517</v>
      </c>
    </row>
    <row r="2893" spans="134:134" ht="18" customHeight="1">
      <c r="ED2893" s="135" t="s">
        <v>2517</v>
      </c>
    </row>
    <row r="2894" spans="134:134" ht="18" customHeight="1">
      <c r="ED2894" s="135" t="s">
        <v>2517</v>
      </c>
    </row>
    <row r="2895" spans="134:134" ht="18" customHeight="1">
      <c r="ED2895" s="135" t="s">
        <v>2517</v>
      </c>
    </row>
    <row r="2896" spans="134:134" ht="18" customHeight="1">
      <c r="ED2896" s="135" t="s">
        <v>2517</v>
      </c>
    </row>
    <row r="2897" spans="134:134" ht="18" customHeight="1">
      <c r="ED2897" s="135" t="s">
        <v>2517</v>
      </c>
    </row>
    <row r="2898" spans="134:134" ht="18" customHeight="1">
      <c r="ED2898" s="135" t="s">
        <v>2517</v>
      </c>
    </row>
    <row r="2899" spans="134:134" ht="18" customHeight="1">
      <c r="ED2899" s="135" t="s">
        <v>2517</v>
      </c>
    </row>
    <row r="2900" spans="134:134" ht="18" customHeight="1">
      <c r="ED2900" s="135" t="s">
        <v>2517</v>
      </c>
    </row>
    <row r="2901" spans="134:134" ht="18" customHeight="1">
      <c r="ED2901" s="135" t="s">
        <v>2517</v>
      </c>
    </row>
    <row r="2902" spans="134:134" ht="18" customHeight="1">
      <c r="ED2902" s="135" t="s">
        <v>2517</v>
      </c>
    </row>
    <row r="2903" spans="134:134" ht="18" customHeight="1">
      <c r="ED2903" s="135" t="s">
        <v>2517</v>
      </c>
    </row>
    <row r="2904" spans="134:134" ht="18" customHeight="1">
      <c r="ED2904" s="135" t="s">
        <v>2517</v>
      </c>
    </row>
    <row r="2905" spans="134:134" ht="18" customHeight="1">
      <c r="ED2905" s="135" t="s">
        <v>2517</v>
      </c>
    </row>
    <row r="2906" spans="134:134" ht="18" customHeight="1">
      <c r="ED2906" s="135" t="s">
        <v>2517</v>
      </c>
    </row>
    <row r="2907" spans="134:134" ht="18" customHeight="1">
      <c r="ED2907" s="135" t="s">
        <v>2517</v>
      </c>
    </row>
    <row r="2908" spans="134:134" ht="18" customHeight="1">
      <c r="ED2908" s="135" t="s">
        <v>2517</v>
      </c>
    </row>
    <row r="2909" spans="134:134" ht="18" customHeight="1">
      <c r="ED2909" s="135" t="s">
        <v>2517</v>
      </c>
    </row>
    <row r="2910" spans="134:134" ht="18" customHeight="1">
      <c r="ED2910" s="135" t="s">
        <v>2517</v>
      </c>
    </row>
    <row r="2911" spans="134:134" ht="18" customHeight="1">
      <c r="ED2911" s="135" t="s">
        <v>2517</v>
      </c>
    </row>
    <row r="2912" spans="134:134" ht="18" customHeight="1">
      <c r="ED2912" s="135" t="s">
        <v>2517</v>
      </c>
    </row>
    <row r="2913" spans="134:134" ht="18" customHeight="1">
      <c r="ED2913" s="135" t="s">
        <v>2517</v>
      </c>
    </row>
    <row r="2914" spans="134:134" ht="18" customHeight="1">
      <c r="ED2914" s="135" t="s">
        <v>2517</v>
      </c>
    </row>
    <row r="2915" spans="134:134" ht="18" customHeight="1">
      <c r="ED2915" s="135" t="s">
        <v>2517</v>
      </c>
    </row>
    <row r="2916" spans="134:134" ht="18" customHeight="1">
      <c r="ED2916" s="135" t="s">
        <v>2517</v>
      </c>
    </row>
    <row r="2917" spans="134:134" ht="18" customHeight="1">
      <c r="ED2917" s="135" t="s">
        <v>2517</v>
      </c>
    </row>
    <row r="2918" spans="134:134" ht="18" customHeight="1">
      <c r="ED2918" s="135" t="s">
        <v>2517</v>
      </c>
    </row>
    <row r="2919" spans="134:134" ht="18" customHeight="1">
      <c r="ED2919" s="135" t="s">
        <v>2517</v>
      </c>
    </row>
    <row r="2920" spans="134:134" ht="18" customHeight="1">
      <c r="ED2920" s="135" t="s">
        <v>2517</v>
      </c>
    </row>
    <row r="2921" spans="134:134" ht="18" customHeight="1">
      <c r="ED2921" s="135" t="s">
        <v>2517</v>
      </c>
    </row>
    <row r="2922" spans="134:134" ht="18" customHeight="1">
      <c r="ED2922" s="135" t="s">
        <v>2517</v>
      </c>
    </row>
    <row r="2923" spans="134:134" ht="18" customHeight="1">
      <c r="ED2923" s="135" t="s">
        <v>2517</v>
      </c>
    </row>
    <row r="2924" spans="134:134" ht="18" customHeight="1">
      <c r="ED2924" s="135" t="s">
        <v>2517</v>
      </c>
    </row>
    <row r="2925" spans="134:134" ht="18" customHeight="1">
      <c r="ED2925" s="135" t="s">
        <v>2517</v>
      </c>
    </row>
    <row r="2926" spans="134:134" ht="18" customHeight="1">
      <c r="ED2926" s="135" t="s">
        <v>2517</v>
      </c>
    </row>
    <row r="2927" spans="134:134" ht="18" customHeight="1">
      <c r="ED2927" s="135" t="s">
        <v>2517</v>
      </c>
    </row>
    <row r="2928" spans="134:134" ht="18" customHeight="1">
      <c r="ED2928" s="135" t="s">
        <v>2517</v>
      </c>
    </row>
    <row r="2929" spans="134:134" ht="18" customHeight="1">
      <c r="ED2929" s="135" t="s">
        <v>2517</v>
      </c>
    </row>
    <row r="2930" spans="134:134" ht="18" customHeight="1">
      <c r="ED2930" s="135" t="s">
        <v>2517</v>
      </c>
    </row>
    <row r="2931" spans="134:134" ht="18" customHeight="1">
      <c r="ED2931" s="135" t="s">
        <v>2517</v>
      </c>
    </row>
    <row r="2932" spans="134:134" ht="18" customHeight="1">
      <c r="ED2932" s="135" t="s">
        <v>2517</v>
      </c>
    </row>
    <row r="2933" spans="134:134" ht="18" customHeight="1">
      <c r="ED2933" s="135" t="s">
        <v>2517</v>
      </c>
    </row>
    <row r="2934" spans="134:134" ht="18" customHeight="1">
      <c r="ED2934" s="135" t="s">
        <v>2517</v>
      </c>
    </row>
    <row r="2935" spans="134:134" ht="18" customHeight="1">
      <c r="ED2935" s="135" t="s">
        <v>2517</v>
      </c>
    </row>
    <row r="2936" spans="134:134" ht="18" customHeight="1">
      <c r="ED2936" s="135" t="s">
        <v>2517</v>
      </c>
    </row>
    <row r="2937" spans="134:134" ht="18" customHeight="1">
      <c r="ED2937" s="135" t="s">
        <v>2517</v>
      </c>
    </row>
    <row r="2938" spans="134:134" ht="18" customHeight="1">
      <c r="ED2938" s="135" t="s">
        <v>2517</v>
      </c>
    </row>
    <row r="2939" spans="134:134" ht="18" customHeight="1">
      <c r="ED2939" s="135" t="s">
        <v>2517</v>
      </c>
    </row>
    <row r="2940" spans="134:134" ht="18" customHeight="1">
      <c r="ED2940" s="135" t="s">
        <v>2517</v>
      </c>
    </row>
    <row r="2941" spans="134:134" ht="18" customHeight="1">
      <c r="ED2941" s="135" t="s">
        <v>2517</v>
      </c>
    </row>
    <row r="2942" spans="134:134" ht="18" customHeight="1">
      <c r="ED2942" s="135" t="s">
        <v>2517</v>
      </c>
    </row>
    <row r="2943" spans="134:134" ht="18" customHeight="1">
      <c r="ED2943" s="135" t="s">
        <v>2517</v>
      </c>
    </row>
    <row r="2944" spans="134:134" ht="18" customHeight="1">
      <c r="ED2944" s="135" t="s">
        <v>2517</v>
      </c>
    </row>
    <row r="2945" spans="134:134" ht="18" customHeight="1">
      <c r="ED2945" s="135" t="s">
        <v>2517</v>
      </c>
    </row>
    <row r="2946" spans="134:134" ht="18" customHeight="1">
      <c r="ED2946" s="135" t="s">
        <v>2517</v>
      </c>
    </row>
    <row r="2947" spans="134:134" ht="18" customHeight="1">
      <c r="ED2947" s="135" t="s">
        <v>2517</v>
      </c>
    </row>
    <row r="2948" spans="134:134" ht="18" customHeight="1">
      <c r="ED2948" s="135" t="s">
        <v>2517</v>
      </c>
    </row>
    <row r="2949" spans="134:134" ht="18" customHeight="1">
      <c r="ED2949" s="135" t="s">
        <v>2517</v>
      </c>
    </row>
    <row r="2950" spans="134:134" ht="18" customHeight="1">
      <c r="ED2950" s="135" t="s">
        <v>2517</v>
      </c>
    </row>
    <row r="2951" spans="134:134" ht="18" customHeight="1">
      <c r="ED2951" s="135" t="s">
        <v>2517</v>
      </c>
    </row>
    <row r="2952" spans="134:134" ht="18" customHeight="1">
      <c r="ED2952" s="135" t="s">
        <v>2517</v>
      </c>
    </row>
    <row r="2953" spans="134:134" ht="18" customHeight="1">
      <c r="ED2953" s="135" t="s">
        <v>2517</v>
      </c>
    </row>
    <row r="2954" spans="134:134" ht="18" customHeight="1">
      <c r="ED2954" s="135" t="s">
        <v>2517</v>
      </c>
    </row>
    <row r="2955" spans="134:134" ht="18" customHeight="1">
      <c r="ED2955" s="135" t="s">
        <v>2517</v>
      </c>
    </row>
    <row r="2956" spans="134:134" ht="18" customHeight="1">
      <c r="ED2956" s="135" t="s">
        <v>2517</v>
      </c>
    </row>
    <row r="2957" spans="134:134" ht="18" customHeight="1">
      <c r="ED2957" s="135" t="s">
        <v>2517</v>
      </c>
    </row>
    <row r="2958" spans="134:134" ht="18" customHeight="1">
      <c r="ED2958" s="135" t="s">
        <v>2517</v>
      </c>
    </row>
    <row r="2959" spans="134:134" ht="18" customHeight="1">
      <c r="ED2959" s="135" t="s">
        <v>2517</v>
      </c>
    </row>
    <row r="2960" spans="134:134" ht="18" customHeight="1">
      <c r="ED2960" s="135" t="s">
        <v>2517</v>
      </c>
    </row>
    <row r="2961" spans="134:134" ht="18" customHeight="1">
      <c r="ED2961" s="135" t="s">
        <v>2517</v>
      </c>
    </row>
    <row r="2962" spans="134:134" ht="18" customHeight="1">
      <c r="ED2962" s="135" t="s">
        <v>2517</v>
      </c>
    </row>
    <row r="2963" spans="134:134" ht="18" customHeight="1">
      <c r="ED2963" s="135" t="s">
        <v>2517</v>
      </c>
    </row>
    <row r="2964" spans="134:134" ht="18" customHeight="1">
      <c r="ED2964" s="135" t="s">
        <v>2517</v>
      </c>
    </row>
    <row r="2965" spans="134:134" ht="18" customHeight="1">
      <c r="ED2965" s="135" t="s">
        <v>2517</v>
      </c>
    </row>
    <row r="2966" spans="134:134" ht="18" customHeight="1">
      <c r="ED2966" s="135" t="s">
        <v>2517</v>
      </c>
    </row>
    <row r="2967" spans="134:134" ht="18" customHeight="1">
      <c r="ED2967" s="135" t="s">
        <v>2517</v>
      </c>
    </row>
    <row r="2968" spans="134:134" ht="18" customHeight="1">
      <c r="ED2968" s="135" t="s">
        <v>2517</v>
      </c>
    </row>
    <row r="2969" spans="134:134" ht="18" customHeight="1">
      <c r="ED2969" s="135" t="s">
        <v>2517</v>
      </c>
    </row>
    <row r="2970" spans="134:134" ht="18" customHeight="1">
      <c r="ED2970" s="135" t="s">
        <v>2517</v>
      </c>
    </row>
    <row r="2971" spans="134:134" ht="18" customHeight="1">
      <c r="ED2971" s="135" t="s">
        <v>2517</v>
      </c>
    </row>
    <row r="2972" spans="134:134" ht="18" customHeight="1">
      <c r="ED2972" s="135" t="s">
        <v>2517</v>
      </c>
    </row>
    <row r="2973" spans="134:134" ht="18" customHeight="1">
      <c r="ED2973" s="135" t="s">
        <v>2517</v>
      </c>
    </row>
    <row r="2974" spans="134:134" ht="18" customHeight="1">
      <c r="ED2974" s="135" t="s">
        <v>2517</v>
      </c>
    </row>
    <row r="2975" spans="134:134" ht="18" customHeight="1">
      <c r="ED2975" s="135" t="s">
        <v>2517</v>
      </c>
    </row>
    <row r="2976" spans="134:134" ht="18" customHeight="1">
      <c r="ED2976" s="135" t="s">
        <v>2517</v>
      </c>
    </row>
    <row r="2977" spans="134:134" ht="18" customHeight="1">
      <c r="ED2977" s="135" t="s">
        <v>2517</v>
      </c>
    </row>
    <row r="2978" spans="134:134" ht="18" customHeight="1">
      <c r="ED2978" s="135" t="s">
        <v>2517</v>
      </c>
    </row>
    <row r="2979" spans="134:134" ht="18" customHeight="1">
      <c r="ED2979" s="135" t="s">
        <v>2517</v>
      </c>
    </row>
    <row r="2980" spans="134:134" ht="18" customHeight="1">
      <c r="ED2980" s="135" t="s">
        <v>2517</v>
      </c>
    </row>
    <row r="2981" spans="134:134" ht="18" customHeight="1">
      <c r="ED2981" s="135" t="s">
        <v>2517</v>
      </c>
    </row>
    <row r="2982" spans="134:134" ht="18" customHeight="1">
      <c r="ED2982" s="135" t="s">
        <v>2517</v>
      </c>
    </row>
    <row r="2983" spans="134:134" ht="18" customHeight="1">
      <c r="ED2983" s="135" t="s">
        <v>2517</v>
      </c>
    </row>
    <row r="2984" spans="134:134" ht="18" customHeight="1">
      <c r="ED2984" s="135" t="s">
        <v>2517</v>
      </c>
    </row>
    <row r="2985" spans="134:134" ht="18" customHeight="1">
      <c r="ED2985" s="135" t="s">
        <v>2517</v>
      </c>
    </row>
    <row r="2986" spans="134:134" ht="18" customHeight="1">
      <c r="ED2986" s="135" t="s">
        <v>2517</v>
      </c>
    </row>
    <row r="2987" spans="134:134" ht="18" customHeight="1">
      <c r="ED2987" s="135" t="s">
        <v>2517</v>
      </c>
    </row>
    <row r="2988" spans="134:134" ht="18" customHeight="1">
      <c r="ED2988" s="135" t="s">
        <v>2517</v>
      </c>
    </row>
    <row r="2989" spans="134:134" ht="18" customHeight="1">
      <c r="ED2989" s="135" t="s">
        <v>2517</v>
      </c>
    </row>
    <row r="2990" spans="134:134" ht="18" customHeight="1">
      <c r="ED2990" s="135" t="s">
        <v>2517</v>
      </c>
    </row>
    <row r="2991" spans="134:134" ht="18" customHeight="1">
      <c r="ED2991" s="135" t="s">
        <v>2517</v>
      </c>
    </row>
    <row r="2992" spans="134:134" ht="18" customHeight="1">
      <c r="ED2992" s="135" t="s">
        <v>2517</v>
      </c>
    </row>
    <row r="2993" spans="134:134" ht="18" customHeight="1">
      <c r="ED2993" s="135" t="s">
        <v>2517</v>
      </c>
    </row>
    <row r="2994" spans="134:134" ht="18" customHeight="1">
      <c r="ED2994" s="135" t="s">
        <v>2517</v>
      </c>
    </row>
    <row r="2995" spans="134:134" ht="18" customHeight="1">
      <c r="ED2995" s="135" t="s">
        <v>2517</v>
      </c>
    </row>
    <row r="2996" spans="134:134" ht="18" customHeight="1">
      <c r="ED2996" s="135" t="s">
        <v>2517</v>
      </c>
    </row>
    <row r="2997" spans="134:134" ht="18" customHeight="1">
      <c r="ED2997" s="135" t="s">
        <v>2517</v>
      </c>
    </row>
    <row r="2998" spans="134:134" ht="18" customHeight="1">
      <c r="ED2998" s="135" t="s">
        <v>2517</v>
      </c>
    </row>
    <row r="2999" spans="134:134" ht="18" customHeight="1">
      <c r="ED2999" s="135" t="s">
        <v>2517</v>
      </c>
    </row>
    <row r="3000" spans="134:134" ht="18" customHeight="1">
      <c r="ED3000" s="135" t="s">
        <v>2517</v>
      </c>
    </row>
    <row r="3001" spans="134:134" ht="18" customHeight="1">
      <c r="ED3001" s="135" t="s">
        <v>2517</v>
      </c>
    </row>
    <row r="3002" spans="134:134" ht="18" customHeight="1">
      <c r="ED3002" s="135" t="s">
        <v>2517</v>
      </c>
    </row>
    <row r="3003" spans="134:134" ht="18" customHeight="1">
      <c r="ED3003" s="135" t="s">
        <v>2517</v>
      </c>
    </row>
    <row r="3004" spans="134:134" ht="18" customHeight="1">
      <c r="ED3004" s="135" t="s">
        <v>2517</v>
      </c>
    </row>
    <row r="3005" spans="134:134" ht="18" customHeight="1">
      <c r="ED3005" s="135" t="s">
        <v>2517</v>
      </c>
    </row>
    <row r="3006" spans="134:134" ht="18" customHeight="1">
      <c r="ED3006" s="135" t="s">
        <v>2517</v>
      </c>
    </row>
    <row r="3007" spans="134:134" ht="18" customHeight="1">
      <c r="ED3007" s="135" t="s">
        <v>2517</v>
      </c>
    </row>
    <row r="3008" spans="134:134" ht="18" customHeight="1">
      <c r="ED3008" s="135" t="s">
        <v>2517</v>
      </c>
    </row>
    <row r="3009" spans="134:134" ht="18" customHeight="1">
      <c r="ED3009" s="135" t="s">
        <v>2517</v>
      </c>
    </row>
    <row r="3010" spans="134:134" ht="18" customHeight="1">
      <c r="ED3010" s="135" t="s">
        <v>2517</v>
      </c>
    </row>
    <row r="3011" spans="134:134" ht="18" customHeight="1">
      <c r="ED3011" s="135" t="s">
        <v>2517</v>
      </c>
    </row>
    <row r="3012" spans="134:134" ht="18" customHeight="1">
      <c r="ED3012" s="135" t="s">
        <v>2517</v>
      </c>
    </row>
    <row r="3013" spans="134:134" ht="18" customHeight="1">
      <c r="ED3013" s="135" t="s">
        <v>2517</v>
      </c>
    </row>
    <row r="3014" spans="134:134" ht="18" customHeight="1">
      <c r="ED3014" s="135" t="s">
        <v>2517</v>
      </c>
    </row>
    <row r="3015" spans="134:134" ht="18" customHeight="1">
      <c r="ED3015" s="135" t="s">
        <v>2517</v>
      </c>
    </row>
    <row r="3016" spans="134:134" ht="18" customHeight="1">
      <c r="ED3016" s="135" t="s">
        <v>2517</v>
      </c>
    </row>
    <row r="3017" spans="134:134" ht="18" customHeight="1">
      <c r="ED3017" s="135" t="s">
        <v>2517</v>
      </c>
    </row>
    <row r="3018" spans="134:134" ht="18" customHeight="1">
      <c r="ED3018" s="135" t="s">
        <v>2517</v>
      </c>
    </row>
    <row r="3019" spans="134:134" ht="18" customHeight="1">
      <c r="ED3019" s="135" t="s">
        <v>2517</v>
      </c>
    </row>
    <row r="3020" spans="134:134" ht="18" customHeight="1">
      <c r="ED3020" s="135" t="s">
        <v>2517</v>
      </c>
    </row>
    <row r="3021" spans="134:134" ht="18" customHeight="1">
      <c r="ED3021" s="135" t="s">
        <v>2517</v>
      </c>
    </row>
    <row r="3022" spans="134:134" ht="18" customHeight="1">
      <c r="ED3022" s="135" t="s">
        <v>2517</v>
      </c>
    </row>
    <row r="3023" spans="134:134" ht="18" customHeight="1">
      <c r="ED3023" s="135" t="s">
        <v>2517</v>
      </c>
    </row>
    <row r="3024" spans="134:134" ht="18" customHeight="1">
      <c r="ED3024" s="135" t="s">
        <v>2517</v>
      </c>
    </row>
    <row r="3025" spans="134:134" ht="18" customHeight="1">
      <c r="ED3025" s="135" t="s">
        <v>2517</v>
      </c>
    </row>
    <row r="3026" spans="134:134" ht="18" customHeight="1">
      <c r="ED3026" s="135" t="s">
        <v>2517</v>
      </c>
    </row>
    <row r="3027" spans="134:134" ht="18" customHeight="1">
      <c r="ED3027" s="135" t="s">
        <v>2517</v>
      </c>
    </row>
    <row r="3028" spans="134:134" ht="18" customHeight="1">
      <c r="ED3028" s="135" t="s">
        <v>2517</v>
      </c>
    </row>
    <row r="3029" spans="134:134" ht="18" customHeight="1">
      <c r="ED3029" s="135" t="s">
        <v>2517</v>
      </c>
    </row>
    <row r="3030" spans="134:134" ht="18" customHeight="1">
      <c r="ED3030" s="135" t="s">
        <v>2517</v>
      </c>
    </row>
    <row r="3031" spans="134:134" ht="18" customHeight="1">
      <c r="ED3031" s="135" t="s">
        <v>2517</v>
      </c>
    </row>
    <row r="3032" spans="134:134" ht="18" customHeight="1">
      <c r="ED3032" s="135" t="s">
        <v>2517</v>
      </c>
    </row>
    <row r="3033" spans="134:134" ht="18" customHeight="1">
      <c r="ED3033" s="135" t="s">
        <v>2517</v>
      </c>
    </row>
    <row r="3034" spans="134:134" ht="18" customHeight="1">
      <c r="ED3034" s="135" t="s">
        <v>2517</v>
      </c>
    </row>
    <row r="3035" spans="134:134" ht="18" customHeight="1">
      <c r="ED3035" s="135" t="s">
        <v>2517</v>
      </c>
    </row>
    <row r="3036" spans="134:134" ht="18" customHeight="1">
      <c r="ED3036" s="135" t="s">
        <v>2517</v>
      </c>
    </row>
    <row r="3037" spans="134:134" ht="18" customHeight="1">
      <c r="ED3037" s="135" t="s">
        <v>2517</v>
      </c>
    </row>
    <row r="3038" spans="134:134" ht="18" customHeight="1">
      <c r="ED3038" s="135" t="s">
        <v>2517</v>
      </c>
    </row>
    <row r="3039" spans="134:134" ht="18" customHeight="1">
      <c r="ED3039" s="135" t="s">
        <v>2517</v>
      </c>
    </row>
    <row r="3040" spans="134:134" ht="18" customHeight="1">
      <c r="ED3040" s="135" t="s">
        <v>2517</v>
      </c>
    </row>
    <row r="3041" spans="134:134" ht="18" customHeight="1">
      <c r="ED3041" s="135" t="s">
        <v>2517</v>
      </c>
    </row>
    <row r="3042" spans="134:134" ht="18" customHeight="1">
      <c r="ED3042" s="135" t="s">
        <v>2517</v>
      </c>
    </row>
    <row r="3043" spans="134:134" ht="18" customHeight="1">
      <c r="ED3043" s="135" t="s">
        <v>2517</v>
      </c>
    </row>
    <row r="3044" spans="134:134" ht="18" customHeight="1">
      <c r="ED3044" s="135" t="s">
        <v>2517</v>
      </c>
    </row>
    <row r="3045" spans="134:134" ht="18" customHeight="1">
      <c r="ED3045" s="135" t="s">
        <v>2517</v>
      </c>
    </row>
    <row r="3046" spans="134:134" ht="18" customHeight="1">
      <c r="ED3046" s="135" t="s">
        <v>2517</v>
      </c>
    </row>
    <row r="3047" spans="134:134" ht="18" customHeight="1">
      <c r="ED3047" s="135" t="s">
        <v>2517</v>
      </c>
    </row>
    <row r="3048" spans="134:134" ht="18" customHeight="1">
      <c r="ED3048" s="135" t="s">
        <v>2517</v>
      </c>
    </row>
    <row r="3049" spans="134:134" ht="18" customHeight="1">
      <c r="ED3049" s="135" t="s">
        <v>2517</v>
      </c>
    </row>
    <row r="3050" spans="134:134" ht="18" customHeight="1">
      <c r="ED3050" s="135" t="s">
        <v>2517</v>
      </c>
    </row>
    <row r="3051" spans="134:134" ht="18" customHeight="1">
      <c r="ED3051" s="135" t="s">
        <v>2517</v>
      </c>
    </row>
    <row r="3052" spans="134:134" ht="18" customHeight="1">
      <c r="ED3052" s="135" t="s">
        <v>2517</v>
      </c>
    </row>
    <row r="3053" spans="134:134" ht="18" customHeight="1">
      <c r="ED3053" s="135" t="s">
        <v>2517</v>
      </c>
    </row>
    <row r="3054" spans="134:134" ht="18" customHeight="1">
      <c r="ED3054" s="135" t="s">
        <v>2517</v>
      </c>
    </row>
    <row r="3055" spans="134:134" ht="18" customHeight="1">
      <c r="ED3055" s="135" t="s">
        <v>2517</v>
      </c>
    </row>
    <row r="3056" spans="134:134" ht="18" customHeight="1">
      <c r="ED3056" s="135" t="s">
        <v>2517</v>
      </c>
    </row>
    <row r="3057" spans="134:134" ht="18" customHeight="1">
      <c r="ED3057" s="135" t="s">
        <v>2517</v>
      </c>
    </row>
    <row r="3058" spans="134:134" ht="18" customHeight="1">
      <c r="ED3058" s="135" t="s">
        <v>2517</v>
      </c>
    </row>
    <row r="3059" spans="134:134" ht="18" customHeight="1">
      <c r="ED3059" s="135" t="s">
        <v>2517</v>
      </c>
    </row>
    <row r="3060" spans="134:134" ht="18" customHeight="1">
      <c r="ED3060" s="135" t="s">
        <v>2517</v>
      </c>
    </row>
    <row r="3061" spans="134:134" ht="18" customHeight="1">
      <c r="ED3061" s="135" t="s">
        <v>2517</v>
      </c>
    </row>
    <row r="3062" spans="134:134" ht="18" customHeight="1">
      <c r="ED3062" s="135" t="s">
        <v>2517</v>
      </c>
    </row>
    <row r="3063" spans="134:134" ht="18" customHeight="1">
      <c r="ED3063" s="135" t="s">
        <v>2517</v>
      </c>
    </row>
    <row r="3064" spans="134:134" ht="18" customHeight="1">
      <c r="ED3064" s="135" t="s">
        <v>2517</v>
      </c>
    </row>
    <row r="3065" spans="134:134" ht="18" customHeight="1">
      <c r="ED3065" s="135" t="s">
        <v>2517</v>
      </c>
    </row>
    <row r="3066" spans="134:134" ht="18" customHeight="1">
      <c r="ED3066" s="135" t="s">
        <v>2517</v>
      </c>
    </row>
    <row r="3067" spans="134:134" ht="18" customHeight="1">
      <c r="ED3067" s="135" t="s">
        <v>2517</v>
      </c>
    </row>
    <row r="3068" spans="134:134" ht="18" customHeight="1">
      <c r="ED3068" s="135" t="s">
        <v>2517</v>
      </c>
    </row>
    <row r="3069" spans="134:134" ht="18" customHeight="1">
      <c r="ED3069" s="135" t="s">
        <v>2517</v>
      </c>
    </row>
    <row r="3070" spans="134:134" ht="18" customHeight="1">
      <c r="ED3070" s="135" t="s">
        <v>2517</v>
      </c>
    </row>
    <row r="3071" spans="134:134" ht="18" customHeight="1">
      <c r="ED3071" s="135" t="s">
        <v>2517</v>
      </c>
    </row>
    <row r="3072" spans="134:134" ht="18" customHeight="1">
      <c r="ED3072" s="135" t="s">
        <v>2517</v>
      </c>
    </row>
    <row r="3073" spans="134:134" ht="18" customHeight="1">
      <c r="ED3073" s="135" t="s">
        <v>2517</v>
      </c>
    </row>
    <row r="3074" spans="134:134" ht="18" customHeight="1">
      <c r="ED3074" s="135" t="s">
        <v>2517</v>
      </c>
    </row>
    <row r="3075" spans="134:134" ht="18" customHeight="1">
      <c r="ED3075" s="135" t="s">
        <v>2517</v>
      </c>
    </row>
    <row r="3076" spans="134:134" ht="18" customHeight="1">
      <c r="ED3076" s="135" t="s">
        <v>2517</v>
      </c>
    </row>
    <row r="3077" spans="134:134" ht="18" customHeight="1">
      <c r="ED3077" s="135" t="s">
        <v>2517</v>
      </c>
    </row>
    <row r="3078" spans="134:134" ht="18" customHeight="1">
      <c r="ED3078" s="135" t="s">
        <v>2517</v>
      </c>
    </row>
    <row r="3079" spans="134:134" ht="18" customHeight="1">
      <c r="ED3079" s="135" t="s">
        <v>2517</v>
      </c>
    </row>
    <row r="3080" spans="134:134" ht="18" customHeight="1">
      <c r="ED3080" s="135" t="s">
        <v>2517</v>
      </c>
    </row>
    <row r="3081" spans="134:134" ht="18" customHeight="1">
      <c r="ED3081" s="135" t="s">
        <v>2517</v>
      </c>
    </row>
    <row r="3082" spans="134:134" ht="18" customHeight="1">
      <c r="ED3082" s="135" t="s">
        <v>2517</v>
      </c>
    </row>
    <row r="3083" spans="134:134" ht="18" customHeight="1">
      <c r="ED3083" s="135" t="s">
        <v>2517</v>
      </c>
    </row>
    <row r="3084" spans="134:134" ht="18" customHeight="1">
      <c r="ED3084" s="135" t="s">
        <v>2517</v>
      </c>
    </row>
    <row r="3085" spans="134:134" ht="18" customHeight="1">
      <c r="ED3085" s="135" t="s">
        <v>2517</v>
      </c>
    </row>
    <row r="3086" spans="134:134" ht="18" customHeight="1">
      <c r="ED3086" s="135" t="s">
        <v>2517</v>
      </c>
    </row>
    <row r="3087" spans="134:134" ht="18" customHeight="1">
      <c r="ED3087" s="135" t="s">
        <v>2517</v>
      </c>
    </row>
    <row r="3088" spans="134:134" ht="18" customHeight="1">
      <c r="ED3088" s="135" t="s">
        <v>2517</v>
      </c>
    </row>
    <row r="3089" spans="134:134" ht="18" customHeight="1">
      <c r="ED3089" s="135" t="s">
        <v>2517</v>
      </c>
    </row>
    <row r="3090" spans="134:134" ht="18" customHeight="1">
      <c r="ED3090" s="135" t="s">
        <v>2517</v>
      </c>
    </row>
    <row r="3091" spans="134:134" ht="18" customHeight="1">
      <c r="ED3091" s="135" t="s">
        <v>2517</v>
      </c>
    </row>
    <row r="3092" spans="134:134" ht="18" customHeight="1">
      <c r="ED3092" s="135" t="s">
        <v>2517</v>
      </c>
    </row>
    <row r="3093" spans="134:134" ht="18" customHeight="1">
      <c r="ED3093" s="135" t="s">
        <v>2517</v>
      </c>
    </row>
    <row r="3094" spans="134:134" ht="18" customHeight="1">
      <c r="ED3094" s="135" t="s">
        <v>2517</v>
      </c>
    </row>
    <row r="3095" spans="134:134" ht="18" customHeight="1">
      <c r="ED3095" s="135" t="s">
        <v>2517</v>
      </c>
    </row>
    <row r="3096" spans="134:134" ht="18" customHeight="1">
      <c r="ED3096" s="135" t="s">
        <v>2517</v>
      </c>
    </row>
    <row r="3097" spans="134:134" ht="18" customHeight="1">
      <c r="ED3097" s="135" t="s">
        <v>2517</v>
      </c>
    </row>
    <row r="3098" spans="134:134" ht="18" customHeight="1">
      <c r="ED3098" s="135" t="s">
        <v>2517</v>
      </c>
    </row>
    <row r="3099" spans="134:134" ht="18" customHeight="1">
      <c r="ED3099" s="135" t="s">
        <v>2517</v>
      </c>
    </row>
    <row r="3100" spans="134:134" ht="18" customHeight="1">
      <c r="ED3100" s="135" t="s">
        <v>2517</v>
      </c>
    </row>
    <row r="3101" spans="134:134" ht="18" customHeight="1">
      <c r="ED3101" s="135" t="s">
        <v>2517</v>
      </c>
    </row>
    <row r="3102" spans="134:134" ht="18" customHeight="1">
      <c r="ED3102" s="135" t="s">
        <v>2517</v>
      </c>
    </row>
    <row r="3103" spans="134:134" ht="18" customHeight="1">
      <c r="ED3103" s="135" t="s">
        <v>2517</v>
      </c>
    </row>
    <row r="3104" spans="134:134" ht="18" customHeight="1">
      <c r="ED3104" s="135" t="s">
        <v>2517</v>
      </c>
    </row>
    <row r="3105" spans="134:134" ht="18" customHeight="1">
      <c r="ED3105" s="135" t="s">
        <v>2517</v>
      </c>
    </row>
    <row r="3106" spans="134:134" ht="18" customHeight="1">
      <c r="ED3106" s="135" t="s">
        <v>2517</v>
      </c>
    </row>
    <row r="3107" spans="134:134" ht="18" customHeight="1">
      <c r="ED3107" s="135" t="s">
        <v>2517</v>
      </c>
    </row>
    <row r="3108" spans="134:134" ht="18" customHeight="1">
      <c r="ED3108" s="135" t="s">
        <v>2517</v>
      </c>
    </row>
    <row r="3109" spans="134:134" ht="18" customHeight="1">
      <c r="ED3109" s="135" t="s">
        <v>2517</v>
      </c>
    </row>
    <row r="3110" spans="134:134" ht="18" customHeight="1">
      <c r="ED3110" s="135" t="s">
        <v>2517</v>
      </c>
    </row>
    <row r="3111" spans="134:134" ht="18" customHeight="1">
      <c r="ED3111" s="135" t="s">
        <v>2517</v>
      </c>
    </row>
    <row r="3112" spans="134:134" ht="18" customHeight="1">
      <c r="ED3112" s="135" t="s">
        <v>2517</v>
      </c>
    </row>
    <row r="3113" spans="134:134" ht="18" customHeight="1">
      <c r="ED3113" s="135" t="s">
        <v>2517</v>
      </c>
    </row>
    <row r="3114" spans="134:134" ht="18" customHeight="1">
      <c r="ED3114" s="135" t="s">
        <v>2517</v>
      </c>
    </row>
    <row r="3115" spans="134:134" ht="18" customHeight="1">
      <c r="ED3115" s="135" t="s">
        <v>2517</v>
      </c>
    </row>
    <row r="3116" spans="134:134" ht="18" customHeight="1">
      <c r="ED3116" s="135" t="s">
        <v>2517</v>
      </c>
    </row>
    <row r="3117" spans="134:134" ht="18" customHeight="1">
      <c r="ED3117" s="135" t="s">
        <v>2517</v>
      </c>
    </row>
    <row r="3118" spans="134:134" ht="18" customHeight="1">
      <c r="ED3118" s="135" t="s">
        <v>2517</v>
      </c>
    </row>
    <row r="3119" spans="134:134" ht="18" customHeight="1">
      <c r="ED3119" s="135" t="s">
        <v>2517</v>
      </c>
    </row>
    <row r="3120" spans="134:134" ht="18" customHeight="1">
      <c r="ED3120" s="135" t="s">
        <v>2517</v>
      </c>
    </row>
    <row r="3121" spans="134:134" ht="18" customHeight="1">
      <c r="ED3121" s="135" t="s">
        <v>2517</v>
      </c>
    </row>
    <row r="3122" spans="134:134" ht="18" customHeight="1">
      <c r="ED3122" s="135" t="s">
        <v>2517</v>
      </c>
    </row>
    <row r="3123" spans="134:134" ht="18" customHeight="1">
      <c r="ED3123" s="135" t="s">
        <v>2517</v>
      </c>
    </row>
    <row r="3124" spans="134:134" ht="18" customHeight="1">
      <c r="ED3124" s="135" t="s">
        <v>2517</v>
      </c>
    </row>
    <row r="3125" spans="134:134" ht="18" customHeight="1">
      <c r="ED3125" s="135" t="s">
        <v>2517</v>
      </c>
    </row>
    <row r="3126" spans="134:134" ht="18" customHeight="1">
      <c r="ED3126" s="135" t="s">
        <v>2517</v>
      </c>
    </row>
    <row r="3127" spans="134:134" ht="18" customHeight="1">
      <c r="ED3127" s="135" t="s">
        <v>2517</v>
      </c>
    </row>
    <row r="3128" spans="134:134" ht="18" customHeight="1">
      <c r="ED3128" s="135" t="s">
        <v>2517</v>
      </c>
    </row>
    <row r="3129" spans="134:134" ht="18" customHeight="1">
      <c r="ED3129" s="135" t="s">
        <v>2517</v>
      </c>
    </row>
    <row r="3130" spans="134:134" ht="18" customHeight="1">
      <c r="ED3130" s="135" t="s">
        <v>2517</v>
      </c>
    </row>
    <row r="3131" spans="134:134" ht="18" customHeight="1">
      <c r="ED3131" s="135" t="s">
        <v>2517</v>
      </c>
    </row>
    <row r="3132" spans="134:134" ht="18" customHeight="1">
      <c r="ED3132" s="135" t="s">
        <v>2517</v>
      </c>
    </row>
    <row r="3133" spans="134:134" ht="18" customHeight="1">
      <c r="ED3133" s="135" t="s">
        <v>2517</v>
      </c>
    </row>
    <row r="3134" spans="134:134" ht="18" customHeight="1">
      <c r="ED3134" s="135" t="s">
        <v>2517</v>
      </c>
    </row>
    <row r="3135" spans="134:134" ht="18" customHeight="1">
      <c r="ED3135" s="135" t="s">
        <v>2517</v>
      </c>
    </row>
    <row r="3136" spans="134:134" ht="18" customHeight="1">
      <c r="ED3136" s="135" t="s">
        <v>2517</v>
      </c>
    </row>
    <row r="3137" spans="134:134" ht="18" customHeight="1">
      <c r="ED3137" s="135" t="s">
        <v>2517</v>
      </c>
    </row>
    <row r="3138" spans="134:134" ht="18" customHeight="1">
      <c r="ED3138" s="135" t="s">
        <v>2517</v>
      </c>
    </row>
    <row r="3139" spans="134:134" ht="18" customHeight="1">
      <c r="ED3139" s="135" t="s">
        <v>2517</v>
      </c>
    </row>
    <row r="3140" spans="134:134" ht="18" customHeight="1">
      <c r="ED3140" s="135" t="s">
        <v>2517</v>
      </c>
    </row>
    <row r="3141" spans="134:134" ht="18" customHeight="1">
      <c r="ED3141" s="135" t="s">
        <v>2517</v>
      </c>
    </row>
    <row r="3142" spans="134:134" ht="18" customHeight="1">
      <c r="ED3142" s="135" t="s">
        <v>2517</v>
      </c>
    </row>
    <row r="3143" spans="134:134" ht="18" customHeight="1">
      <c r="ED3143" s="135" t="s">
        <v>2517</v>
      </c>
    </row>
    <row r="3144" spans="134:134" ht="18" customHeight="1">
      <c r="ED3144" s="135" t="s">
        <v>2517</v>
      </c>
    </row>
    <row r="3145" spans="134:134" ht="18" customHeight="1">
      <c r="ED3145" s="135" t="s">
        <v>2517</v>
      </c>
    </row>
    <row r="3146" spans="134:134" ht="18" customHeight="1">
      <c r="ED3146" s="135" t="s">
        <v>2517</v>
      </c>
    </row>
    <row r="3147" spans="134:134" ht="18" customHeight="1">
      <c r="ED3147" s="135" t="s">
        <v>2517</v>
      </c>
    </row>
    <row r="3148" spans="134:134" ht="18" customHeight="1">
      <c r="ED3148" s="135" t="s">
        <v>2517</v>
      </c>
    </row>
    <row r="3149" spans="134:134" ht="18" customHeight="1">
      <c r="ED3149" s="135" t="s">
        <v>2517</v>
      </c>
    </row>
    <row r="3150" spans="134:134" ht="18" customHeight="1">
      <c r="ED3150" s="135" t="s">
        <v>2517</v>
      </c>
    </row>
    <row r="3151" spans="134:134" ht="18" customHeight="1">
      <c r="ED3151" s="135" t="s">
        <v>2517</v>
      </c>
    </row>
    <row r="3152" spans="134:134" ht="18" customHeight="1">
      <c r="ED3152" s="135" t="s">
        <v>2517</v>
      </c>
    </row>
    <row r="3153" spans="134:134" ht="18" customHeight="1">
      <c r="ED3153" s="135" t="s">
        <v>2517</v>
      </c>
    </row>
    <row r="3154" spans="134:134" ht="18" customHeight="1">
      <c r="ED3154" s="135" t="s">
        <v>2517</v>
      </c>
    </row>
    <row r="3155" spans="134:134" ht="18" customHeight="1">
      <c r="ED3155" s="135" t="s">
        <v>2517</v>
      </c>
    </row>
    <row r="3156" spans="134:134" ht="18" customHeight="1">
      <c r="ED3156" s="135" t="s">
        <v>2517</v>
      </c>
    </row>
    <row r="3157" spans="134:134" ht="18" customHeight="1">
      <c r="ED3157" s="135" t="s">
        <v>2517</v>
      </c>
    </row>
    <row r="3158" spans="134:134" ht="18" customHeight="1">
      <c r="ED3158" s="135" t="s">
        <v>2517</v>
      </c>
    </row>
    <row r="3159" spans="134:134" ht="18" customHeight="1">
      <c r="ED3159" s="135" t="s">
        <v>2517</v>
      </c>
    </row>
    <row r="3160" spans="134:134" ht="18" customHeight="1">
      <c r="ED3160" s="135" t="s">
        <v>2517</v>
      </c>
    </row>
    <row r="3161" spans="134:134" ht="18" customHeight="1">
      <c r="ED3161" s="135" t="s">
        <v>2517</v>
      </c>
    </row>
    <row r="3162" spans="134:134" ht="18" customHeight="1">
      <c r="ED3162" s="135" t="s">
        <v>2517</v>
      </c>
    </row>
    <row r="3163" spans="134:134" ht="18" customHeight="1">
      <c r="ED3163" s="135" t="s">
        <v>2517</v>
      </c>
    </row>
    <row r="3164" spans="134:134" ht="18" customHeight="1">
      <c r="ED3164" s="135" t="s">
        <v>2517</v>
      </c>
    </row>
    <row r="3165" spans="134:134" ht="18" customHeight="1">
      <c r="ED3165" s="135" t="s">
        <v>2517</v>
      </c>
    </row>
    <row r="3166" spans="134:134" ht="18" customHeight="1">
      <c r="ED3166" s="135" t="s">
        <v>2517</v>
      </c>
    </row>
    <row r="3167" spans="134:134" ht="18" customHeight="1">
      <c r="ED3167" s="135" t="s">
        <v>2517</v>
      </c>
    </row>
    <row r="3168" spans="134:134" ht="18" customHeight="1">
      <c r="ED3168" s="135" t="s">
        <v>2517</v>
      </c>
    </row>
    <row r="3169" spans="134:134" ht="18" customHeight="1">
      <c r="ED3169" s="135" t="s">
        <v>2517</v>
      </c>
    </row>
    <row r="3170" spans="134:134" ht="18" customHeight="1">
      <c r="ED3170" s="135" t="s">
        <v>2517</v>
      </c>
    </row>
    <row r="3171" spans="134:134" ht="18" customHeight="1">
      <c r="ED3171" s="135" t="s">
        <v>2517</v>
      </c>
    </row>
    <row r="3172" spans="134:134" ht="18" customHeight="1">
      <c r="ED3172" s="135" t="s">
        <v>2517</v>
      </c>
    </row>
    <row r="3173" spans="134:134" ht="18" customHeight="1">
      <c r="ED3173" s="135" t="s">
        <v>2517</v>
      </c>
    </row>
    <row r="3174" spans="134:134" ht="18" customHeight="1">
      <c r="ED3174" s="135" t="s">
        <v>2517</v>
      </c>
    </row>
    <row r="3175" spans="134:134" ht="18" customHeight="1">
      <c r="ED3175" s="135" t="s">
        <v>2517</v>
      </c>
    </row>
    <row r="3176" spans="134:134" ht="18" customHeight="1">
      <c r="ED3176" s="135" t="s">
        <v>2517</v>
      </c>
    </row>
    <row r="3177" spans="134:134" ht="18" customHeight="1">
      <c r="ED3177" s="135" t="s">
        <v>2517</v>
      </c>
    </row>
    <row r="3178" spans="134:134" ht="18" customHeight="1">
      <c r="ED3178" s="135" t="s">
        <v>2517</v>
      </c>
    </row>
    <row r="3179" spans="134:134" ht="18" customHeight="1">
      <c r="ED3179" s="135" t="s">
        <v>2517</v>
      </c>
    </row>
    <row r="3180" spans="134:134" ht="18" customHeight="1">
      <c r="ED3180" s="135" t="s">
        <v>2517</v>
      </c>
    </row>
    <row r="3181" spans="134:134" ht="18" customHeight="1">
      <c r="ED3181" s="135" t="s">
        <v>2517</v>
      </c>
    </row>
    <row r="3182" spans="134:134" ht="18" customHeight="1">
      <c r="ED3182" s="135" t="s">
        <v>2517</v>
      </c>
    </row>
    <row r="3183" spans="134:134" ht="18" customHeight="1">
      <c r="ED3183" s="135" t="s">
        <v>2517</v>
      </c>
    </row>
    <row r="3184" spans="134:134" ht="18" customHeight="1">
      <c r="ED3184" s="135" t="s">
        <v>2517</v>
      </c>
    </row>
    <row r="3185" spans="134:134" ht="18" customHeight="1">
      <c r="ED3185" s="135" t="s">
        <v>2517</v>
      </c>
    </row>
    <row r="3186" spans="134:134" ht="18" customHeight="1">
      <c r="ED3186" s="135" t="s">
        <v>2517</v>
      </c>
    </row>
    <row r="3187" spans="134:134" ht="18" customHeight="1">
      <c r="ED3187" s="135" t="s">
        <v>2517</v>
      </c>
    </row>
    <row r="3188" spans="134:134" ht="18" customHeight="1">
      <c r="ED3188" s="135" t="s">
        <v>2517</v>
      </c>
    </row>
    <row r="3189" spans="134:134" ht="18" customHeight="1">
      <c r="ED3189" s="135" t="s">
        <v>2517</v>
      </c>
    </row>
    <row r="3190" spans="134:134" ht="18" customHeight="1">
      <c r="ED3190" s="135" t="s">
        <v>2517</v>
      </c>
    </row>
    <row r="3191" spans="134:134" ht="18" customHeight="1">
      <c r="ED3191" s="135" t="s">
        <v>2517</v>
      </c>
    </row>
    <row r="3192" spans="134:134" ht="18" customHeight="1">
      <c r="ED3192" s="135" t="s">
        <v>2517</v>
      </c>
    </row>
    <row r="3193" spans="134:134" ht="18" customHeight="1">
      <c r="ED3193" s="135" t="s">
        <v>2517</v>
      </c>
    </row>
    <row r="3194" spans="134:134" ht="18" customHeight="1">
      <c r="ED3194" s="135" t="s">
        <v>2517</v>
      </c>
    </row>
    <row r="3195" spans="134:134" ht="18" customHeight="1">
      <c r="ED3195" s="135" t="s">
        <v>2517</v>
      </c>
    </row>
    <row r="3196" spans="134:134" ht="18" customHeight="1">
      <c r="ED3196" s="135" t="s">
        <v>2517</v>
      </c>
    </row>
    <row r="3197" spans="134:134" ht="18" customHeight="1">
      <c r="ED3197" s="135" t="s">
        <v>2517</v>
      </c>
    </row>
    <row r="3198" spans="134:134" ht="18" customHeight="1">
      <c r="ED3198" s="135" t="s">
        <v>2517</v>
      </c>
    </row>
    <row r="3199" spans="134:134" ht="18" customHeight="1">
      <c r="ED3199" s="135" t="s">
        <v>2517</v>
      </c>
    </row>
    <row r="3200" spans="134:134" ht="18" customHeight="1">
      <c r="ED3200" s="135" t="s">
        <v>2517</v>
      </c>
    </row>
    <row r="3201" spans="134:134" ht="18" customHeight="1">
      <c r="ED3201" s="135" t="s">
        <v>2517</v>
      </c>
    </row>
    <row r="3202" spans="134:134" ht="18" customHeight="1">
      <c r="ED3202" s="135" t="s">
        <v>2517</v>
      </c>
    </row>
    <row r="3203" spans="134:134" ht="18" customHeight="1">
      <c r="ED3203" s="135" t="s">
        <v>2517</v>
      </c>
    </row>
    <row r="3204" spans="134:134" ht="18" customHeight="1">
      <c r="ED3204" s="135" t="s">
        <v>2517</v>
      </c>
    </row>
    <row r="3205" spans="134:134" ht="18" customHeight="1">
      <c r="ED3205" s="135" t="s">
        <v>2517</v>
      </c>
    </row>
    <row r="3206" spans="134:134" ht="18" customHeight="1">
      <c r="ED3206" s="135" t="s">
        <v>2517</v>
      </c>
    </row>
    <row r="3207" spans="134:134" ht="18" customHeight="1">
      <c r="ED3207" s="135" t="s">
        <v>2517</v>
      </c>
    </row>
    <row r="3208" spans="134:134" ht="18" customHeight="1">
      <c r="ED3208" s="135" t="s">
        <v>2517</v>
      </c>
    </row>
    <row r="3209" spans="134:134" ht="18" customHeight="1">
      <c r="ED3209" s="135" t="s">
        <v>2517</v>
      </c>
    </row>
    <row r="3210" spans="134:134" ht="18" customHeight="1">
      <c r="ED3210" s="135" t="s">
        <v>2517</v>
      </c>
    </row>
    <row r="3211" spans="134:134" ht="18" customHeight="1">
      <c r="ED3211" s="135" t="s">
        <v>2517</v>
      </c>
    </row>
    <row r="3212" spans="134:134" ht="18" customHeight="1">
      <c r="ED3212" s="135" t="s">
        <v>2517</v>
      </c>
    </row>
    <row r="3213" spans="134:134" ht="18" customHeight="1">
      <c r="ED3213" s="135" t="s">
        <v>2517</v>
      </c>
    </row>
    <row r="3214" spans="134:134" ht="18" customHeight="1">
      <c r="ED3214" s="135" t="s">
        <v>2517</v>
      </c>
    </row>
    <row r="3215" spans="134:134" ht="18" customHeight="1">
      <c r="ED3215" s="135" t="s">
        <v>2517</v>
      </c>
    </row>
    <row r="3216" spans="134:134" ht="18" customHeight="1">
      <c r="ED3216" s="135" t="s">
        <v>2517</v>
      </c>
    </row>
    <row r="3217" spans="134:134" ht="18" customHeight="1">
      <c r="ED3217" s="135" t="s">
        <v>2517</v>
      </c>
    </row>
    <row r="3218" spans="134:134" ht="18" customHeight="1">
      <c r="ED3218" s="135" t="s">
        <v>2517</v>
      </c>
    </row>
    <row r="3219" spans="134:134" ht="18" customHeight="1">
      <c r="ED3219" s="135" t="s">
        <v>2517</v>
      </c>
    </row>
    <row r="3220" spans="134:134" ht="18" customHeight="1">
      <c r="ED3220" s="135" t="s">
        <v>2517</v>
      </c>
    </row>
    <row r="3221" spans="134:134" ht="18" customHeight="1">
      <c r="ED3221" s="135" t="s">
        <v>2517</v>
      </c>
    </row>
    <row r="3222" spans="134:134" ht="18" customHeight="1">
      <c r="ED3222" s="135" t="s">
        <v>2517</v>
      </c>
    </row>
    <row r="3223" spans="134:134" ht="18" customHeight="1">
      <c r="ED3223" s="135" t="s">
        <v>2517</v>
      </c>
    </row>
    <row r="3224" spans="134:134" ht="18" customHeight="1">
      <c r="ED3224" s="135" t="s">
        <v>2517</v>
      </c>
    </row>
    <row r="3225" spans="134:134" ht="18" customHeight="1">
      <c r="ED3225" s="135" t="s">
        <v>2517</v>
      </c>
    </row>
    <row r="3226" spans="134:134" ht="18" customHeight="1">
      <c r="ED3226" s="135" t="s">
        <v>2517</v>
      </c>
    </row>
    <row r="3227" spans="134:134" ht="18" customHeight="1">
      <c r="ED3227" s="135" t="s">
        <v>2517</v>
      </c>
    </row>
    <row r="3228" spans="134:134" ht="18" customHeight="1">
      <c r="ED3228" s="135" t="s">
        <v>2517</v>
      </c>
    </row>
    <row r="3229" spans="134:134" ht="18" customHeight="1">
      <c r="ED3229" s="135" t="s">
        <v>2517</v>
      </c>
    </row>
    <row r="3230" spans="134:134" ht="18" customHeight="1">
      <c r="ED3230" s="135" t="s">
        <v>2517</v>
      </c>
    </row>
    <row r="3231" spans="134:134" ht="18" customHeight="1">
      <c r="ED3231" s="135" t="s">
        <v>2517</v>
      </c>
    </row>
    <row r="3232" spans="134:134" ht="18" customHeight="1">
      <c r="ED3232" s="135" t="s">
        <v>2517</v>
      </c>
    </row>
    <row r="3233" spans="134:134" ht="18" customHeight="1">
      <c r="ED3233" s="135" t="s">
        <v>2517</v>
      </c>
    </row>
    <row r="3234" spans="134:134" ht="18" customHeight="1">
      <c r="ED3234" s="135" t="s">
        <v>2517</v>
      </c>
    </row>
    <row r="3235" spans="134:134" ht="18" customHeight="1">
      <c r="ED3235" s="135" t="s">
        <v>2517</v>
      </c>
    </row>
    <row r="3236" spans="134:134" ht="18" customHeight="1">
      <c r="ED3236" s="135" t="s">
        <v>2517</v>
      </c>
    </row>
    <row r="3237" spans="134:134" ht="18" customHeight="1">
      <c r="ED3237" s="135" t="s">
        <v>2517</v>
      </c>
    </row>
    <row r="3238" spans="134:134" ht="18" customHeight="1">
      <c r="ED3238" s="135" t="s">
        <v>2517</v>
      </c>
    </row>
    <row r="3239" spans="134:134" ht="18" customHeight="1">
      <c r="ED3239" s="135" t="s">
        <v>2517</v>
      </c>
    </row>
    <row r="3240" spans="134:134" ht="18" customHeight="1">
      <c r="ED3240" s="135" t="s">
        <v>2517</v>
      </c>
    </row>
    <row r="3241" spans="134:134" ht="18" customHeight="1">
      <c r="ED3241" s="135" t="s">
        <v>2517</v>
      </c>
    </row>
    <row r="3242" spans="134:134" ht="18" customHeight="1">
      <c r="ED3242" s="135" t="s">
        <v>2517</v>
      </c>
    </row>
    <row r="3243" spans="134:134" ht="18" customHeight="1">
      <c r="ED3243" s="135" t="s">
        <v>2517</v>
      </c>
    </row>
    <row r="3244" spans="134:134" ht="18" customHeight="1">
      <c r="ED3244" s="135" t="s">
        <v>2517</v>
      </c>
    </row>
    <row r="3245" spans="134:134" ht="18" customHeight="1">
      <c r="ED3245" s="135" t="s">
        <v>2517</v>
      </c>
    </row>
    <row r="3246" spans="134:134" ht="18" customHeight="1">
      <c r="ED3246" s="135" t="s">
        <v>2517</v>
      </c>
    </row>
    <row r="3247" spans="134:134" ht="18" customHeight="1">
      <c r="ED3247" s="135" t="s">
        <v>2517</v>
      </c>
    </row>
    <row r="3248" spans="134:134" ht="18" customHeight="1">
      <c r="ED3248" s="135" t="s">
        <v>2517</v>
      </c>
    </row>
    <row r="3249" spans="134:134" ht="18" customHeight="1">
      <c r="ED3249" s="135" t="s">
        <v>2517</v>
      </c>
    </row>
    <row r="3250" spans="134:134" ht="18" customHeight="1">
      <c r="ED3250" s="135" t="s">
        <v>2517</v>
      </c>
    </row>
    <row r="3251" spans="134:134" ht="18" customHeight="1">
      <c r="ED3251" s="135" t="s">
        <v>2517</v>
      </c>
    </row>
    <row r="3252" spans="134:134" ht="18" customHeight="1">
      <c r="ED3252" s="135" t="s">
        <v>2517</v>
      </c>
    </row>
    <row r="3253" spans="134:134" ht="18" customHeight="1">
      <c r="ED3253" s="135" t="s">
        <v>2517</v>
      </c>
    </row>
    <row r="3254" spans="134:134" ht="18" customHeight="1">
      <c r="ED3254" s="135" t="s">
        <v>2517</v>
      </c>
    </row>
    <row r="3255" spans="134:134" ht="18" customHeight="1">
      <c r="ED3255" s="135" t="s">
        <v>2517</v>
      </c>
    </row>
    <row r="3256" spans="134:134" ht="18" customHeight="1">
      <c r="ED3256" s="135" t="s">
        <v>2517</v>
      </c>
    </row>
    <row r="3257" spans="134:134" ht="18" customHeight="1">
      <c r="ED3257" s="135" t="s">
        <v>2517</v>
      </c>
    </row>
    <row r="3258" spans="134:134" ht="18" customHeight="1">
      <c r="ED3258" s="135" t="s">
        <v>2517</v>
      </c>
    </row>
    <row r="3259" spans="134:134" ht="18" customHeight="1">
      <c r="ED3259" s="135" t="s">
        <v>2517</v>
      </c>
    </row>
    <row r="3260" spans="134:134" ht="18" customHeight="1">
      <c r="ED3260" s="135" t="s">
        <v>2517</v>
      </c>
    </row>
    <row r="3261" spans="134:134" ht="18" customHeight="1">
      <c r="ED3261" s="135" t="s">
        <v>2517</v>
      </c>
    </row>
    <row r="3262" spans="134:134" ht="18" customHeight="1">
      <c r="ED3262" s="135" t="s">
        <v>2517</v>
      </c>
    </row>
    <row r="3263" spans="134:134" ht="18" customHeight="1">
      <c r="ED3263" s="135" t="s">
        <v>2517</v>
      </c>
    </row>
    <row r="3264" spans="134:134" ht="18" customHeight="1">
      <c r="ED3264" s="135" t="s">
        <v>2517</v>
      </c>
    </row>
    <row r="3265" spans="134:134" ht="18" customHeight="1">
      <c r="ED3265" s="135" t="s">
        <v>2517</v>
      </c>
    </row>
    <row r="3266" spans="134:134" ht="18" customHeight="1">
      <c r="ED3266" s="135" t="s">
        <v>2517</v>
      </c>
    </row>
    <row r="3267" spans="134:134" ht="18" customHeight="1">
      <c r="ED3267" s="135" t="s">
        <v>2517</v>
      </c>
    </row>
    <row r="3268" spans="134:134" ht="18" customHeight="1">
      <c r="ED3268" s="135" t="s">
        <v>2517</v>
      </c>
    </row>
    <row r="3269" spans="134:134" ht="18" customHeight="1">
      <c r="ED3269" s="135" t="s">
        <v>2517</v>
      </c>
    </row>
    <row r="3270" spans="134:134" ht="18" customHeight="1">
      <c r="ED3270" s="135" t="s">
        <v>2517</v>
      </c>
    </row>
    <row r="3271" spans="134:134" ht="18" customHeight="1">
      <c r="ED3271" s="135" t="s">
        <v>2517</v>
      </c>
    </row>
    <row r="3272" spans="134:134" ht="18" customHeight="1">
      <c r="ED3272" s="135" t="s">
        <v>2517</v>
      </c>
    </row>
    <row r="3273" spans="134:134" ht="18" customHeight="1">
      <c r="ED3273" s="135" t="s">
        <v>2517</v>
      </c>
    </row>
    <row r="3274" spans="134:134" ht="18" customHeight="1">
      <c r="ED3274" s="135" t="s">
        <v>2517</v>
      </c>
    </row>
    <row r="3275" spans="134:134" ht="18" customHeight="1">
      <c r="ED3275" s="135" t="s">
        <v>2517</v>
      </c>
    </row>
    <row r="3276" spans="134:134" ht="18" customHeight="1">
      <c r="ED3276" s="135" t="s">
        <v>2517</v>
      </c>
    </row>
    <row r="3277" spans="134:134" ht="18" customHeight="1">
      <c r="ED3277" s="135" t="s">
        <v>2517</v>
      </c>
    </row>
    <row r="3278" spans="134:134" ht="18" customHeight="1">
      <c r="ED3278" s="135" t="s">
        <v>2517</v>
      </c>
    </row>
    <row r="3279" spans="134:134" ht="18" customHeight="1">
      <c r="ED3279" s="135" t="s">
        <v>2517</v>
      </c>
    </row>
    <row r="3280" spans="134:134" ht="18" customHeight="1">
      <c r="ED3280" s="135" t="s">
        <v>2517</v>
      </c>
    </row>
    <row r="3281" spans="134:134" ht="18" customHeight="1">
      <c r="ED3281" s="135" t="s">
        <v>2517</v>
      </c>
    </row>
    <row r="3282" spans="134:134" ht="18" customHeight="1">
      <c r="ED3282" s="135" t="s">
        <v>2517</v>
      </c>
    </row>
    <row r="3283" spans="134:134" ht="18" customHeight="1">
      <c r="ED3283" s="135" t="s">
        <v>2517</v>
      </c>
    </row>
    <row r="3284" spans="134:134" ht="18" customHeight="1">
      <c r="ED3284" s="135" t="s">
        <v>2517</v>
      </c>
    </row>
    <row r="3285" spans="134:134" ht="18" customHeight="1">
      <c r="ED3285" s="135" t="s">
        <v>2517</v>
      </c>
    </row>
    <row r="3286" spans="134:134" ht="18" customHeight="1">
      <c r="ED3286" s="135" t="s">
        <v>2517</v>
      </c>
    </row>
    <row r="3287" spans="134:134" ht="18" customHeight="1">
      <c r="ED3287" s="135" t="s">
        <v>2517</v>
      </c>
    </row>
    <row r="3288" spans="134:134" ht="18" customHeight="1">
      <c r="ED3288" s="135" t="s">
        <v>2517</v>
      </c>
    </row>
    <row r="3289" spans="134:134" ht="18" customHeight="1">
      <c r="ED3289" s="135" t="s">
        <v>2517</v>
      </c>
    </row>
    <row r="3290" spans="134:134" ht="18" customHeight="1">
      <c r="ED3290" s="135" t="s">
        <v>2517</v>
      </c>
    </row>
    <row r="3291" spans="134:134" ht="18" customHeight="1">
      <c r="ED3291" s="135" t="s">
        <v>2517</v>
      </c>
    </row>
    <row r="3292" spans="134:134" ht="18" customHeight="1">
      <c r="ED3292" s="135" t="s">
        <v>2517</v>
      </c>
    </row>
    <row r="3293" spans="134:134" ht="18" customHeight="1">
      <c r="ED3293" s="135" t="s">
        <v>2517</v>
      </c>
    </row>
    <row r="3294" spans="134:134" ht="18" customHeight="1">
      <c r="ED3294" s="135" t="s">
        <v>2517</v>
      </c>
    </row>
    <row r="3295" spans="134:134" ht="18" customHeight="1">
      <c r="ED3295" s="135" t="s">
        <v>2517</v>
      </c>
    </row>
    <row r="3296" spans="134:134" ht="18" customHeight="1">
      <c r="ED3296" s="135" t="s">
        <v>2517</v>
      </c>
    </row>
    <row r="3297" spans="134:134" ht="18" customHeight="1">
      <c r="ED3297" s="135" t="s">
        <v>2517</v>
      </c>
    </row>
    <row r="3298" spans="134:134" ht="18" customHeight="1">
      <c r="ED3298" s="135" t="s">
        <v>2517</v>
      </c>
    </row>
    <row r="3299" spans="134:134" ht="18" customHeight="1">
      <c r="ED3299" s="135" t="s">
        <v>2517</v>
      </c>
    </row>
    <row r="3300" spans="134:134" ht="18" customHeight="1">
      <c r="ED3300" s="135" t="s">
        <v>2517</v>
      </c>
    </row>
    <row r="3301" spans="134:134" ht="18" customHeight="1">
      <c r="ED3301" s="135" t="s">
        <v>2517</v>
      </c>
    </row>
    <row r="3302" spans="134:134" ht="18" customHeight="1">
      <c r="ED3302" s="135" t="s">
        <v>2517</v>
      </c>
    </row>
    <row r="3303" spans="134:134" ht="18" customHeight="1">
      <c r="ED3303" s="135" t="s">
        <v>2517</v>
      </c>
    </row>
    <row r="3304" spans="134:134" ht="18" customHeight="1">
      <c r="ED3304" s="135" t="s">
        <v>2517</v>
      </c>
    </row>
    <row r="3305" spans="134:134" ht="18" customHeight="1">
      <c r="ED3305" s="135" t="s">
        <v>2517</v>
      </c>
    </row>
    <row r="3306" spans="134:134" ht="18" customHeight="1">
      <c r="ED3306" s="135" t="s">
        <v>2517</v>
      </c>
    </row>
    <row r="3307" spans="134:134" ht="18" customHeight="1">
      <c r="ED3307" s="135" t="s">
        <v>2517</v>
      </c>
    </row>
    <row r="3308" spans="134:134" ht="18" customHeight="1">
      <c r="ED3308" s="135" t="s">
        <v>2517</v>
      </c>
    </row>
    <row r="3309" spans="134:134" ht="18" customHeight="1">
      <c r="ED3309" s="135" t="s">
        <v>2517</v>
      </c>
    </row>
    <row r="3310" spans="134:134" ht="18" customHeight="1">
      <c r="ED3310" s="135" t="s">
        <v>2517</v>
      </c>
    </row>
    <row r="3311" spans="134:134" ht="18" customHeight="1">
      <c r="ED3311" s="135" t="s">
        <v>2517</v>
      </c>
    </row>
    <row r="3312" spans="134:134" ht="18" customHeight="1">
      <c r="ED3312" s="135" t="s">
        <v>2517</v>
      </c>
    </row>
    <row r="3313" spans="134:134" ht="18" customHeight="1">
      <c r="ED3313" s="135" t="s">
        <v>2517</v>
      </c>
    </row>
    <row r="3314" spans="134:134" ht="18" customHeight="1">
      <c r="ED3314" s="135" t="s">
        <v>2517</v>
      </c>
    </row>
    <row r="3315" spans="134:134" ht="18" customHeight="1">
      <c r="ED3315" s="135" t="s">
        <v>2517</v>
      </c>
    </row>
    <row r="3316" spans="134:134" ht="18" customHeight="1">
      <c r="ED3316" s="135" t="s">
        <v>2517</v>
      </c>
    </row>
    <row r="3317" spans="134:134" ht="18" customHeight="1">
      <c r="ED3317" s="135" t="s">
        <v>2517</v>
      </c>
    </row>
    <row r="3318" spans="134:134" ht="18" customHeight="1">
      <c r="ED3318" s="135" t="s">
        <v>2517</v>
      </c>
    </row>
    <row r="3319" spans="134:134" ht="18" customHeight="1">
      <c r="ED3319" s="135" t="s">
        <v>2517</v>
      </c>
    </row>
    <row r="3320" spans="134:134" ht="18" customHeight="1">
      <c r="ED3320" s="135" t="s">
        <v>2517</v>
      </c>
    </row>
    <row r="3321" spans="134:134" ht="18" customHeight="1">
      <c r="ED3321" s="135" t="s">
        <v>2517</v>
      </c>
    </row>
    <row r="3322" spans="134:134" ht="18" customHeight="1">
      <c r="ED3322" s="135" t="s">
        <v>2517</v>
      </c>
    </row>
    <row r="3323" spans="134:134" ht="18" customHeight="1">
      <c r="ED3323" s="135" t="s">
        <v>2517</v>
      </c>
    </row>
    <row r="3324" spans="134:134" ht="18" customHeight="1">
      <c r="ED3324" s="135" t="s">
        <v>2517</v>
      </c>
    </row>
    <row r="3325" spans="134:134" ht="18" customHeight="1">
      <c r="ED3325" s="135" t="s">
        <v>2517</v>
      </c>
    </row>
    <row r="3326" spans="134:134" ht="18" customHeight="1">
      <c r="ED3326" s="135" t="s">
        <v>2517</v>
      </c>
    </row>
    <row r="3327" spans="134:134" ht="18" customHeight="1">
      <c r="ED3327" s="135" t="s">
        <v>2517</v>
      </c>
    </row>
    <row r="3328" spans="134:134" ht="18" customHeight="1">
      <c r="ED3328" s="135" t="s">
        <v>2517</v>
      </c>
    </row>
    <row r="3329" spans="134:134" ht="18" customHeight="1">
      <c r="ED3329" s="135" t="s">
        <v>2517</v>
      </c>
    </row>
    <row r="3330" spans="134:134" ht="18" customHeight="1">
      <c r="ED3330" s="135" t="s">
        <v>2517</v>
      </c>
    </row>
    <row r="3331" spans="134:134" ht="18" customHeight="1">
      <c r="ED3331" s="135" t="s">
        <v>2517</v>
      </c>
    </row>
    <row r="3332" spans="134:134" ht="18" customHeight="1">
      <c r="ED3332" s="135" t="s">
        <v>2517</v>
      </c>
    </row>
    <row r="3333" spans="134:134" ht="18" customHeight="1">
      <c r="ED3333" s="135" t="s">
        <v>2517</v>
      </c>
    </row>
    <row r="3334" spans="134:134" ht="18" customHeight="1">
      <c r="ED3334" s="135" t="s">
        <v>2517</v>
      </c>
    </row>
    <row r="3335" spans="134:134" ht="18" customHeight="1">
      <c r="ED3335" s="135" t="s">
        <v>2517</v>
      </c>
    </row>
    <row r="3336" spans="134:134" ht="18" customHeight="1">
      <c r="ED3336" s="135" t="s">
        <v>2517</v>
      </c>
    </row>
    <row r="3337" spans="134:134" ht="18" customHeight="1">
      <c r="ED3337" s="135" t="s">
        <v>2517</v>
      </c>
    </row>
    <row r="3338" spans="134:134" ht="18" customHeight="1">
      <c r="ED3338" s="135" t="s">
        <v>2517</v>
      </c>
    </row>
    <row r="3339" spans="134:134" ht="18" customHeight="1">
      <c r="ED3339" s="135" t="s">
        <v>2517</v>
      </c>
    </row>
    <row r="3340" spans="134:134" ht="18" customHeight="1">
      <c r="ED3340" s="135" t="s">
        <v>2517</v>
      </c>
    </row>
    <row r="3341" spans="134:134" ht="18" customHeight="1">
      <c r="ED3341" s="135" t="s">
        <v>2517</v>
      </c>
    </row>
    <row r="3342" spans="134:134" ht="18" customHeight="1">
      <c r="ED3342" s="135" t="s">
        <v>2517</v>
      </c>
    </row>
    <row r="3343" spans="134:134" ht="18" customHeight="1">
      <c r="ED3343" s="135" t="s">
        <v>2517</v>
      </c>
    </row>
    <row r="3344" spans="134:134" ht="18" customHeight="1">
      <c r="ED3344" s="135" t="s">
        <v>2517</v>
      </c>
    </row>
    <row r="3345" spans="134:134" ht="18" customHeight="1">
      <c r="ED3345" s="135" t="s">
        <v>2517</v>
      </c>
    </row>
    <row r="3346" spans="134:134" ht="18" customHeight="1">
      <c r="ED3346" s="135" t="s">
        <v>2517</v>
      </c>
    </row>
    <row r="3347" spans="134:134" ht="18" customHeight="1">
      <c r="ED3347" s="135" t="s">
        <v>2517</v>
      </c>
    </row>
    <row r="3348" spans="134:134" ht="18" customHeight="1">
      <c r="ED3348" s="135" t="s">
        <v>2517</v>
      </c>
    </row>
  </sheetData>
  <sheetProtection formatColumns="0" formatRows="0" insertRows="0" selectLockedCells="1"/>
  <autoFilter ref="Q1:Q786"/>
  <dataConsolidate/>
  <phoneticPr fontId="30"/>
  <conditionalFormatting sqref="DK86:DK174 DK3:DK74 DK76:DK83 DK196:DK238 DK176:DK194 DK241:DK255 DK257:DK296 DK298:DK300 DK304:DK349 DK387:DK391 DK352:DK385 DK395:DK404 DK406 DK408:DK411 DK413:DK416 DK418:DK444 DK540:DK547 DK549:DK564 DK601:DK602 DK598:DK599 DK585 DK587 DK589 DK591 DK593:DK596 DK582:DK583 DK575:DK580 DK566:DK573 DK675:DK676 DK679:DK682 DK684:DK687 DK689 DK691:DK694 DK696 DK698:DK700 DK704:DK706 DK708:DK710 DK712:DK714 DK723:DK725 DK716 DK727:DK734 DK744:DK748 DK738:DK739 DK750 DK752:DK760 DK764 DK769:DK772 DK766 DK774 DK776:DK789 DK1004 DK1006 DK1008:DK1011 DK1013 DK1015:DK1019 DK949:DK955 DK967 DK969 DK971 DK975 DK977:DK980 DK988:DK989 DK957:DK965">
    <cfRule type="cellIs" dxfId="433" priority="606" operator="greaterThan">
      <formula>100</formula>
    </cfRule>
    <cfRule type="cellIs" dxfId="432" priority="607" operator="between">
      <formula>0.0001</formula>
      <formula>99.9999</formula>
    </cfRule>
  </conditionalFormatting>
  <conditionalFormatting sqref="DK84">
    <cfRule type="cellIs" dxfId="431" priority="589" operator="greaterThan">
      <formula>100</formula>
    </cfRule>
    <cfRule type="cellIs" dxfId="430" priority="590" operator="between">
      <formula>0.0001</formula>
      <formula>99.9999</formula>
    </cfRule>
  </conditionalFormatting>
  <conditionalFormatting sqref="DK85">
    <cfRule type="cellIs" dxfId="429" priority="585" operator="greaterThan">
      <formula>100</formula>
    </cfRule>
    <cfRule type="cellIs" dxfId="428" priority="586" operator="between">
      <formula>0.0001</formula>
      <formula>99.9999</formula>
    </cfRule>
  </conditionalFormatting>
  <conditionalFormatting sqref="DK75">
    <cfRule type="cellIs" dxfId="427" priority="577" operator="greaterThan">
      <formula>100</formula>
    </cfRule>
    <cfRule type="cellIs" dxfId="426" priority="578" operator="between">
      <formula>0.0001</formula>
      <formula>99.9999</formula>
    </cfRule>
  </conditionalFormatting>
  <conditionalFormatting sqref="DK195">
    <cfRule type="cellIs" dxfId="425" priority="573" operator="greaterThan">
      <formula>100</formula>
    </cfRule>
    <cfRule type="cellIs" dxfId="424" priority="574" operator="between">
      <formula>0.0001</formula>
      <formula>99.9999</formula>
    </cfRule>
  </conditionalFormatting>
  <conditionalFormatting sqref="DK175">
    <cfRule type="cellIs" dxfId="423" priority="569" operator="greaterThan">
      <formula>100</formula>
    </cfRule>
    <cfRule type="cellIs" dxfId="422" priority="570" operator="between">
      <formula>0.0001</formula>
      <formula>99.9999</formula>
    </cfRule>
  </conditionalFormatting>
  <conditionalFormatting sqref="DK350">
    <cfRule type="cellIs" dxfId="421" priority="565" operator="greaterThan">
      <formula>100</formula>
    </cfRule>
    <cfRule type="cellIs" dxfId="420" priority="566" operator="between">
      <formula>0.0001</formula>
      <formula>99.9999</formula>
    </cfRule>
  </conditionalFormatting>
  <conditionalFormatting sqref="DK351">
    <cfRule type="cellIs" dxfId="419" priority="561" operator="greaterThan">
      <formula>100</formula>
    </cfRule>
    <cfRule type="cellIs" dxfId="418" priority="562" operator="between">
      <formula>0.0001</formula>
      <formula>99.9999</formula>
    </cfRule>
  </conditionalFormatting>
  <conditionalFormatting sqref="DK239:DK240">
    <cfRule type="cellIs" dxfId="417" priority="557" operator="greaterThan">
      <formula>100</formula>
    </cfRule>
    <cfRule type="cellIs" dxfId="416" priority="558" operator="between">
      <formula>0.0001</formula>
      <formula>99.9999</formula>
    </cfRule>
  </conditionalFormatting>
  <conditionalFormatting sqref="DK256">
    <cfRule type="cellIs" dxfId="415" priority="553" operator="greaterThan">
      <formula>100</formula>
    </cfRule>
    <cfRule type="cellIs" dxfId="414" priority="554" operator="between">
      <formula>0.0001</formula>
      <formula>99.9999</formula>
    </cfRule>
  </conditionalFormatting>
  <conditionalFormatting sqref="DK297">
    <cfRule type="cellIs" dxfId="413" priority="549" operator="greaterThan">
      <formula>100</formula>
    </cfRule>
    <cfRule type="cellIs" dxfId="412" priority="550" operator="between">
      <formula>0.0001</formula>
      <formula>99.9999</formula>
    </cfRule>
  </conditionalFormatting>
  <conditionalFormatting sqref="DK301:DK303">
    <cfRule type="cellIs" dxfId="411" priority="545" operator="greaterThan">
      <formula>100</formula>
    </cfRule>
    <cfRule type="cellIs" dxfId="410" priority="546" operator="between">
      <formula>0.0001</formula>
      <formula>99.9999</formula>
    </cfRule>
  </conditionalFormatting>
  <conditionalFormatting sqref="DK446 DK448:DK491 DK493:DK505">
    <cfRule type="cellIs" dxfId="409" priority="541" operator="greaterThan">
      <formula>100</formula>
    </cfRule>
    <cfRule type="cellIs" dxfId="408" priority="542" operator="between">
      <formula>0.0001</formula>
      <formula>99.9999</formula>
    </cfRule>
  </conditionalFormatting>
  <conditionalFormatting sqref="J512:K512 J545:K547 J549:K564 J602:K602 J599:K599 J585:K585 J587:K587 J589:K589 J591:K591 J593:K596 J583:K583 J576:K580 J567:K573 J675:K676 J679:K682 J684:K687 J689:K689 J691:K694 J696:K696 J698:K700 J704:K706 J708:K710 J712:K714 J723:K725 J716:K716 J727:K734 J744:K748 J738:K739 J750:K750 J752:K760 J764:K764 J769:K772 J766:K766 J774:K774 J776:K789 J1004:K1004 J1006:K1006 J1008:K1011 J1013:K1013 J1015:K1019 J949:K955 J967:K967 J969:K969 J971:K971 J975:K975 J977:K980 J988:K989 J957:K965">
    <cfRule type="expression" dxfId="407" priority="389" stopIfTrue="1">
      <formula>INDIRECT("A"&amp;ROW())="DIFF"</formula>
    </cfRule>
  </conditionalFormatting>
  <conditionalFormatting sqref="DK445">
    <cfRule type="cellIs" dxfId="406" priority="538" operator="greaterThan">
      <formula>100</formula>
    </cfRule>
    <cfRule type="cellIs" dxfId="405" priority="539" operator="between">
      <formula>0.0001</formula>
      <formula>99.9999</formula>
    </cfRule>
  </conditionalFormatting>
  <conditionalFormatting sqref="J626:K626">
    <cfRule type="expression" dxfId="404" priority="399" stopIfTrue="1">
      <formula>INDIRECT("A"&amp;ROW())="DIFF"</formula>
    </cfRule>
  </conditionalFormatting>
  <conditionalFormatting sqref="DK447">
    <cfRule type="cellIs" dxfId="403" priority="535" operator="greaterThan">
      <formula>100</formula>
    </cfRule>
    <cfRule type="cellIs" dxfId="402" priority="536" operator="between">
      <formula>0.0001</formula>
      <formula>99.9999</formula>
    </cfRule>
  </conditionalFormatting>
  <conditionalFormatting sqref="J648:K648">
    <cfRule type="expression" dxfId="401" priority="494" stopIfTrue="1">
      <formula>INDIRECT("A"&amp;ROW())="DIFF"</formula>
    </cfRule>
  </conditionalFormatting>
  <conditionalFormatting sqref="DK492">
    <cfRule type="cellIs" dxfId="400" priority="532" operator="greaterThan">
      <formula>100</formula>
    </cfRule>
    <cfRule type="cellIs" dxfId="399" priority="533" operator="between">
      <formula>0.0001</formula>
      <formula>99.9999</formula>
    </cfRule>
  </conditionalFormatting>
  <conditionalFormatting sqref="DK392">
    <cfRule type="cellIs" dxfId="398" priority="529" operator="greaterThan">
      <formula>100</formula>
    </cfRule>
    <cfRule type="cellIs" dxfId="397" priority="530" operator="between">
      <formula>0.0001</formula>
      <formula>99.9999</formula>
    </cfRule>
  </conditionalFormatting>
  <conditionalFormatting sqref="DK393">
    <cfRule type="cellIs" dxfId="396" priority="526" operator="greaterThan">
      <formula>100</formula>
    </cfRule>
    <cfRule type="cellIs" dxfId="395" priority="527" operator="between">
      <formula>0.0001</formula>
      <formula>99.9999</formula>
    </cfRule>
  </conditionalFormatting>
  <conditionalFormatting sqref="J532:K532">
    <cfRule type="expression" dxfId="394" priority="374" stopIfTrue="1">
      <formula>INDIRECT("A"&amp;ROW())="DIFF"</formula>
    </cfRule>
  </conditionalFormatting>
  <conditionalFormatting sqref="DK394">
    <cfRule type="cellIs" dxfId="393" priority="523" operator="greaterThan">
      <formula>100</formula>
    </cfRule>
    <cfRule type="cellIs" dxfId="392" priority="524" operator="between">
      <formula>0.0001</formula>
      <formula>99.9999</formula>
    </cfRule>
  </conditionalFormatting>
  <conditionalFormatting sqref="J518:K518">
    <cfRule type="expression" dxfId="391" priority="384" stopIfTrue="1">
      <formula>INDIRECT("A"&amp;ROW())="DIFF"</formula>
    </cfRule>
  </conditionalFormatting>
  <conditionalFormatting sqref="DK405">
    <cfRule type="cellIs" dxfId="390" priority="520" operator="greaterThan">
      <formula>100</formula>
    </cfRule>
    <cfRule type="cellIs" dxfId="389" priority="521" operator="between">
      <formula>0.0001</formula>
      <formula>99.9999</formula>
    </cfRule>
  </conditionalFormatting>
  <conditionalFormatting sqref="K4:K505">
    <cfRule type="expression" dxfId="388" priority="509" stopIfTrue="1">
      <formula>INDIRECT("A"&amp;ROW())="DIFF"</formula>
    </cfRule>
  </conditionalFormatting>
  <conditionalFormatting sqref="DK407">
    <cfRule type="cellIs" dxfId="387" priority="517" operator="greaterThan">
      <formula>100</formula>
    </cfRule>
    <cfRule type="cellIs" dxfId="386" priority="518" operator="between">
      <formula>0.0001</formula>
      <formula>99.9999</formula>
    </cfRule>
  </conditionalFormatting>
  <conditionalFormatting sqref="DK412">
    <cfRule type="cellIs" dxfId="385" priority="514" operator="greaterThan">
      <formula>100</formula>
    </cfRule>
    <cfRule type="cellIs" dxfId="384" priority="515" operator="between">
      <formula>0.0001</formula>
      <formula>99.9999</formula>
    </cfRule>
  </conditionalFormatting>
  <conditionalFormatting sqref="DK417">
    <cfRule type="cellIs" dxfId="383" priority="511" operator="greaterThan">
      <formula>100</formula>
    </cfRule>
    <cfRule type="cellIs" dxfId="382" priority="512" operator="between">
      <formula>0.0001</formula>
      <formula>99.9999</formula>
    </cfRule>
  </conditionalFormatting>
  <conditionalFormatting sqref="J645:K645">
    <cfRule type="expression" dxfId="381" priority="499" stopIfTrue="1">
      <formula>INDIRECT("A"&amp;ROW())="DIFF"</formula>
    </cfRule>
  </conditionalFormatting>
  <conditionalFormatting sqref="J506:K511 J646:K646 J651:K653 J655:K655 J658:K658 J660:K667 J604:K611 J613:K613 J620:K622 J624:K624 J627:K644 J513:K517 J519:K529 J534:K536 J538:K538 J540:K543">
    <cfRule type="expression" dxfId="380" priority="504" stopIfTrue="1">
      <formula>INDIRECT("A"&amp;ROW())="DIFF"</formula>
    </cfRule>
  </conditionalFormatting>
  <conditionalFormatting sqref="J649:K649">
    <cfRule type="expression" dxfId="379" priority="479" stopIfTrue="1">
      <formula>INDIRECT("A"&amp;ROW())="DIFF"</formula>
    </cfRule>
  </conditionalFormatting>
  <conditionalFormatting sqref="J647:K647">
    <cfRule type="expression" dxfId="378" priority="489" stopIfTrue="1">
      <formula>INDIRECT("A"&amp;ROW())="DIFF"</formula>
    </cfRule>
  </conditionalFormatting>
  <conditionalFormatting sqref="DK506:DK511 DK646 DK651:DK653 DK655 DK658 DK660:DK667 DK604:DK611 DK613 DK620:DK622 DK624 DK627:DK644 DK513:DK517 DK519:DK529 DK534:DK536 DK538">
    <cfRule type="cellIs" dxfId="377" priority="505" operator="greaterThan">
      <formula>100</formula>
    </cfRule>
    <cfRule type="cellIs" dxfId="376" priority="506" operator="between">
      <formula>0.0001</formula>
      <formula>99.9999</formula>
    </cfRule>
  </conditionalFormatting>
  <conditionalFormatting sqref="J654:K654">
    <cfRule type="expression" dxfId="375" priority="464" stopIfTrue="1">
      <formula>INDIRECT("A"&amp;ROW())="DIFF"</formula>
    </cfRule>
  </conditionalFormatting>
  <conditionalFormatting sqref="J656:K656">
    <cfRule type="expression" dxfId="374" priority="454" stopIfTrue="1">
      <formula>INDIRECT("A"&amp;ROW())="DIFF"</formula>
    </cfRule>
  </conditionalFormatting>
  <conditionalFormatting sqref="DK645">
    <cfRule type="cellIs" dxfId="373" priority="500" operator="greaterThan">
      <formula>100</formula>
    </cfRule>
    <cfRule type="cellIs" dxfId="372" priority="501" operator="between">
      <formula>0.0001</formula>
      <formula>99.9999</formula>
    </cfRule>
  </conditionalFormatting>
  <conditionalFormatting sqref="J603:K603">
    <cfRule type="expression" dxfId="371" priority="444" stopIfTrue="1">
      <formula>INDIRECT("A"&amp;ROW())="DIFF"</formula>
    </cfRule>
  </conditionalFormatting>
  <conditionalFormatting sqref="J659:K659">
    <cfRule type="expression" dxfId="370" priority="449" stopIfTrue="1">
      <formula>INDIRECT("A"&amp;ROW())="DIFF"</formula>
    </cfRule>
  </conditionalFormatting>
  <conditionalFormatting sqref="DK648">
    <cfRule type="cellIs" dxfId="369" priority="495" operator="greaterThan">
      <formula>100</formula>
    </cfRule>
    <cfRule type="cellIs" dxfId="368" priority="496" operator="between">
      <formula>0.0001</formula>
      <formula>99.9999</formula>
    </cfRule>
  </conditionalFormatting>
  <conditionalFormatting sqref="DK647">
    <cfRule type="cellIs" dxfId="367" priority="490" operator="greaterThan">
      <formula>100</formula>
    </cfRule>
    <cfRule type="cellIs" dxfId="366" priority="491" operator="between">
      <formula>0.0001</formula>
      <formula>99.9999</formula>
    </cfRule>
  </conditionalFormatting>
  <conditionalFormatting sqref="J657:K657">
    <cfRule type="expression" dxfId="365" priority="459" stopIfTrue="1">
      <formula>INDIRECT("A"&amp;ROW())="DIFF"</formula>
    </cfRule>
  </conditionalFormatting>
  <conditionalFormatting sqref="J650:K650">
    <cfRule type="expression" dxfId="364" priority="484" stopIfTrue="1">
      <formula>INDIRECT("A"&amp;ROW())="DIFF"</formula>
    </cfRule>
  </conditionalFormatting>
  <conditionalFormatting sqref="J615:K615">
    <cfRule type="expression" dxfId="363" priority="434" stopIfTrue="1">
      <formula>INDIRECT("A"&amp;ROW())="DIFF"</formula>
    </cfRule>
  </conditionalFormatting>
  <conditionalFormatting sqref="DK650">
    <cfRule type="cellIs" dxfId="362" priority="485" operator="greaterThan">
      <formula>100</formula>
    </cfRule>
    <cfRule type="cellIs" dxfId="361" priority="486" operator="between">
      <formula>0.0001</formula>
      <formula>99.9999</formula>
    </cfRule>
  </conditionalFormatting>
  <conditionalFormatting sqref="DK649">
    <cfRule type="cellIs" dxfId="360" priority="480" operator="greaterThan">
      <formula>100</formula>
    </cfRule>
    <cfRule type="cellIs" dxfId="359" priority="481" operator="between">
      <formula>0.0001</formula>
      <formula>99.9999</formula>
    </cfRule>
  </conditionalFormatting>
  <conditionalFormatting sqref="J612:K612">
    <cfRule type="expression" dxfId="358" priority="439" stopIfTrue="1">
      <formula>INDIRECT("A"&amp;ROW())="DIFF"</formula>
    </cfRule>
  </conditionalFormatting>
  <conditionalFormatting sqref="DK657">
    <cfRule type="cellIs" dxfId="357" priority="460" operator="greaterThan">
      <formula>100</formula>
    </cfRule>
    <cfRule type="cellIs" dxfId="356" priority="461" operator="between">
      <formula>0.0001</formula>
      <formula>99.9999</formula>
    </cfRule>
  </conditionalFormatting>
  <conditionalFormatting sqref="DK654">
    <cfRule type="cellIs" dxfId="355" priority="465" operator="greaterThan">
      <formula>100</formula>
    </cfRule>
    <cfRule type="cellIs" dxfId="354" priority="466" operator="between">
      <formula>0.0001</formula>
      <formula>99.9999</formula>
    </cfRule>
  </conditionalFormatting>
  <conditionalFormatting sqref="J614:K614">
    <cfRule type="expression" dxfId="353" priority="429" stopIfTrue="1">
      <formula>INDIRECT("A"&amp;ROW())="DIFF"</formula>
    </cfRule>
  </conditionalFormatting>
  <conditionalFormatting sqref="DK656">
    <cfRule type="cellIs" dxfId="352" priority="455" operator="greaterThan">
      <formula>100</formula>
    </cfRule>
    <cfRule type="cellIs" dxfId="351" priority="456" operator="between">
      <formula>0.0001</formula>
      <formula>99.9999</formula>
    </cfRule>
  </conditionalFormatting>
  <conditionalFormatting sqref="J616:K616">
    <cfRule type="expression" dxfId="350" priority="419" stopIfTrue="1">
      <formula>INDIRECT("A"&amp;ROW())="DIFF"</formula>
    </cfRule>
  </conditionalFormatting>
  <conditionalFormatting sqref="DK659">
    <cfRule type="cellIs" dxfId="349" priority="450" operator="greaterThan">
      <formula>100</formula>
    </cfRule>
    <cfRule type="cellIs" dxfId="348" priority="451" operator="between">
      <formula>0.0001</formula>
      <formula>99.9999</formula>
    </cfRule>
  </conditionalFormatting>
  <conditionalFormatting sqref="J619:K619">
    <cfRule type="expression" dxfId="347" priority="414" stopIfTrue="1">
      <formula>INDIRECT("A"&amp;ROW())="DIFF"</formula>
    </cfRule>
  </conditionalFormatting>
  <conditionalFormatting sqref="DK603">
    <cfRule type="cellIs" dxfId="346" priority="445" operator="greaterThan">
      <formula>100</formula>
    </cfRule>
    <cfRule type="cellIs" dxfId="345" priority="446" operator="between">
      <formula>0.0001</formula>
      <formula>99.9999</formula>
    </cfRule>
  </conditionalFormatting>
  <conditionalFormatting sqref="J618:K618">
    <cfRule type="expression" dxfId="344" priority="409" stopIfTrue="1">
      <formula>INDIRECT("A"&amp;ROW())="DIFF"</formula>
    </cfRule>
  </conditionalFormatting>
  <conditionalFormatting sqref="DK615">
    <cfRule type="cellIs" dxfId="343" priority="435" operator="greaterThan">
      <formula>100</formula>
    </cfRule>
    <cfRule type="cellIs" dxfId="342" priority="436" operator="between">
      <formula>0.0001</formula>
      <formula>99.9999</formula>
    </cfRule>
  </conditionalFormatting>
  <conditionalFormatting sqref="J623:K623">
    <cfRule type="expression" dxfId="341" priority="404" stopIfTrue="1">
      <formula>INDIRECT("A"&amp;ROW())="DIFF"</formula>
    </cfRule>
  </conditionalFormatting>
  <conditionalFormatting sqref="DK612">
    <cfRule type="cellIs" dxfId="340" priority="440" operator="greaterThan">
      <formula>100</formula>
    </cfRule>
    <cfRule type="cellIs" dxfId="339" priority="441" operator="between">
      <formula>0.0001</formula>
      <formula>99.9999</formula>
    </cfRule>
  </conditionalFormatting>
  <conditionalFormatting sqref="DK614">
    <cfRule type="cellIs" dxfId="338" priority="430" operator="greaterThan">
      <formula>100</formula>
    </cfRule>
    <cfRule type="cellIs" dxfId="337" priority="431" operator="between">
      <formula>0.0001</formula>
      <formula>99.9999</formula>
    </cfRule>
  </conditionalFormatting>
  <conditionalFormatting sqref="J617:K617">
    <cfRule type="expression" dxfId="336" priority="424" stopIfTrue="1">
      <formula>INDIRECT("A"&amp;ROW())="DIFF"</formula>
    </cfRule>
  </conditionalFormatting>
  <conditionalFormatting sqref="DK617">
    <cfRule type="cellIs" dxfId="335" priority="425" operator="greaterThan">
      <formula>100</formula>
    </cfRule>
    <cfRule type="cellIs" dxfId="334" priority="426" operator="between">
      <formula>0.0001</formula>
      <formula>99.9999</formula>
    </cfRule>
  </conditionalFormatting>
  <conditionalFormatting sqref="J625:K625">
    <cfRule type="expression" dxfId="333" priority="394" stopIfTrue="1">
      <formula>INDIRECT("A"&amp;ROW())="DIFF"</formula>
    </cfRule>
  </conditionalFormatting>
  <conditionalFormatting sqref="DK616">
    <cfRule type="cellIs" dxfId="332" priority="420" operator="greaterThan">
      <formula>100</formula>
    </cfRule>
    <cfRule type="cellIs" dxfId="331" priority="421" operator="between">
      <formula>0.0001</formula>
      <formula>99.9999</formula>
    </cfRule>
  </conditionalFormatting>
  <conditionalFormatting sqref="DK619">
    <cfRule type="cellIs" dxfId="330" priority="415" operator="greaterThan">
      <formula>100</formula>
    </cfRule>
    <cfRule type="cellIs" dxfId="329" priority="416" operator="between">
      <formula>0.0001</formula>
      <formula>99.9999</formula>
    </cfRule>
  </conditionalFormatting>
  <conditionalFormatting sqref="DK618">
    <cfRule type="cellIs" dxfId="328" priority="410" operator="greaterThan">
      <formula>100</formula>
    </cfRule>
    <cfRule type="cellIs" dxfId="327" priority="411" operator="between">
      <formula>0.0001</formula>
      <formula>99.9999</formula>
    </cfRule>
  </conditionalFormatting>
  <conditionalFormatting sqref="J531:K531">
    <cfRule type="expression" dxfId="326" priority="371" stopIfTrue="1">
      <formula>INDIRECT("A"&amp;ROW())="DIFF"</formula>
    </cfRule>
  </conditionalFormatting>
  <conditionalFormatting sqref="DK626">
    <cfRule type="cellIs" dxfId="325" priority="400" operator="greaterThan">
      <formula>100</formula>
    </cfRule>
    <cfRule type="cellIs" dxfId="324" priority="401" operator="between">
      <formula>0.0001</formula>
      <formula>99.9999</formula>
    </cfRule>
  </conditionalFormatting>
  <conditionalFormatting sqref="J530:K530 J533:K533">
    <cfRule type="expression" dxfId="323" priority="379" stopIfTrue="1">
      <formula>INDIRECT("A"&amp;ROW())="DIFF"</formula>
    </cfRule>
  </conditionalFormatting>
  <conditionalFormatting sqref="DK623">
    <cfRule type="cellIs" dxfId="322" priority="405" operator="greaterThan">
      <formula>100</formula>
    </cfRule>
    <cfRule type="cellIs" dxfId="321" priority="406" operator="between">
      <formula>0.0001</formula>
      <formula>99.9999</formula>
    </cfRule>
  </conditionalFormatting>
  <conditionalFormatting sqref="DK625">
    <cfRule type="cellIs" dxfId="320" priority="395" operator="greaterThan">
      <formula>100</formula>
    </cfRule>
    <cfRule type="cellIs" dxfId="319" priority="396" operator="between">
      <formula>0.0001</formula>
      <formula>99.9999</formula>
    </cfRule>
  </conditionalFormatting>
  <conditionalFormatting sqref="DK512">
    <cfRule type="cellIs" dxfId="318" priority="390" operator="greaterThan">
      <formula>100</formula>
    </cfRule>
    <cfRule type="cellIs" dxfId="317" priority="391" operator="between">
      <formula>0.0001</formula>
      <formula>99.9999</formula>
    </cfRule>
  </conditionalFormatting>
  <conditionalFormatting sqref="J537:K537">
    <cfRule type="expression" dxfId="316" priority="366" stopIfTrue="1">
      <formula>INDIRECT("A"&amp;ROW())="DIFF"</formula>
    </cfRule>
  </conditionalFormatting>
  <conditionalFormatting sqref="DK518">
    <cfRule type="cellIs" dxfId="315" priority="385" operator="greaterThan">
      <formula>100</formula>
    </cfRule>
    <cfRule type="cellIs" dxfId="314" priority="386" operator="between">
      <formula>0.0001</formula>
      <formula>99.9999</formula>
    </cfRule>
  </conditionalFormatting>
  <conditionalFormatting sqref="DK537">
    <cfRule type="cellIs" dxfId="313" priority="367" operator="greaterThan">
      <formula>100</formula>
    </cfRule>
    <cfRule type="cellIs" dxfId="312" priority="368" operator="between">
      <formula>0.0001</formula>
      <formula>99.9999</formula>
    </cfRule>
  </conditionalFormatting>
  <conditionalFormatting sqref="J539:K539">
    <cfRule type="expression" dxfId="311" priority="361" stopIfTrue="1">
      <formula>INDIRECT("A"&amp;ROW())="DIFF"</formula>
    </cfRule>
  </conditionalFormatting>
  <conditionalFormatting sqref="DK530:DK531 DK533">
    <cfRule type="cellIs" dxfId="310" priority="380" operator="greaterThan">
      <formula>100</formula>
    </cfRule>
    <cfRule type="cellIs" dxfId="309" priority="381" operator="between">
      <formula>0.0001</formula>
      <formula>99.9999</formula>
    </cfRule>
  </conditionalFormatting>
  <conditionalFormatting sqref="J544:K544">
    <cfRule type="expression" dxfId="308" priority="358" stopIfTrue="1">
      <formula>INDIRECT("A"&amp;ROW())="DIFF"</formula>
    </cfRule>
  </conditionalFormatting>
  <conditionalFormatting sqref="DK532">
    <cfRule type="cellIs" dxfId="307" priority="375" operator="greaterThan">
      <formula>100</formula>
    </cfRule>
    <cfRule type="cellIs" dxfId="306" priority="376" operator="between">
      <formula>0.0001</formula>
      <formula>99.9999</formula>
    </cfRule>
  </conditionalFormatting>
  <conditionalFormatting sqref="DK539">
    <cfRule type="cellIs" dxfId="305" priority="362" operator="greaterThan">
      <formula>100</formula>
    </cfRule>
    <cfRule type="cellIs" dxfId="304" priority="363" operator="between">
      <formula>0.0001</formula>
      <formula>99.9999</formula>
    </cfRule>
  </conditionalFormatting>
  <conditionalFormatting sqref="DK548">
    <cfRule type="cellIs" dxfId="303" priority="354" operator="greaterThan">
      <formula>100</formula>
    </cfRule>
    <cfRule type="cellIs" dxfId="302" priority="355" operator="between">
      <formula>0.0001</formula>
      <formula>99.9999</formula>
    </cfRule>
  </conditionalFormatting>
  <conditionalFormatting sqref="J548:K548">
    <cfRule type="expression" dxfId="301" priority="353" stopIfTrue="1">
      <formula>INDIRECT("A"&amp;ROW())="DIFF"</formula>
    </cfRule>
  </conditionalFormatting>
  <conditionalFormatting sqref="DK600">
    <cfRule type="cellIs" dxfId="300" priority="349" operator="greaterThan">
      <formula>100</formula>
    </cfRule>
    <cfRule type="cellIs" dxfId="299" priority="350" operator="between">
      <formula>0.0001</formula>
      <formula>99.9999</formula>
    </cfRule>
  </conditionalFormatting>
  <conditionalFormatting sqref="J600:K601">
    <cfRule type="expression" dxfId="298" priority="348" stopIfTrue="1">
      <formula>INDIRECT("A"&amp;ROW())="DIFF"</formula>
    </cfRule>
  </conditionalFormatting>
  <conditionalFormatting sqref="DK597">
    <cfRule type="cellIs" dxfId="297" priority="344" operator="greaterThan">
      <formula>100</formula>
    </cfRule>
    <cfRule type="cellIs" dxfId="296" priority="345" operator="between">
      <formula>0.0001</formula>
      <formula>99.9999</formula>
    </cfRule>
  </conditionalFormatting>
  <conditionalFormatting sqref="J597:K598">
    <cfRule type="expression" dxfId="295" priority="343" stopIfTrue="1">
      <formula>INDIRECT("A"&amp;ROW())="DIFF"</formula>
    </cfRule>
  </conditionalFormatting>
  <conditionalFormatting sqref="DK586">
    <cfRule type="cellIs" dxfId="294" priority="334" operator="greaterThan">
      <formula>100</formula>
    </cfRule>
    <cfRule type="cellIs" dxfId="293" priority="335" operator="between">
      <formula>0.0001</formula>
      <formula>99.9999</formula>
    </cfRule>
  </conditionalFormatting>
  <conditionalFormatting sqref="J586:K586">
    <cfRule type="expression" dxfId="292" priority="333" stopIfTrue="1">
      <formula>INDIRECT("A"&amp;ROW())="DIFF"</formula>
    </cfRule>
  </conditionalFormatting>
  <conditionalFormatting sqref="DK588">
    <cfRule type="cellIs" dxfId="291" priority="329" operator="greaterThan">
      <formula>100</formula>
    </cfRule>
    <cfRule type="cellIs" dxfId="290" priority="330" operator="between">
      <formula>0.0001</formula>
      <formula>99.9999</formula>
    </cfRule>
  </conditionalFormatting>
  <conditionalFormatting sqref="J588:K588">
    <cfRule type="expression" dxfId="289" priority="328" stopIfTrue="1">
      <formula>INDIRECT("A"&amp;ROW())="DIFF"</formula>
    </cfRule>
  </conditionalFormatting>
  <conditionalFormatting sqref="DK590">
    <cfRule type="cellIs" dxfId="288" priority="324" operator="greaterThan">
      <formula>100</formula>
    </cfRule>
    <cfRule type="cellIs" dxfId="287" priority="325" operator="between">
      <formula>0.0001</formula>
      <formula>99.9999</formula>
    </cfRule>
  </conditionalFormatting>
  <conditionalFormatting sqref="J590:K590">
    <cfRule type="expression" dxfId="286" priority="323" stopIfTrue="1">
      <formula>INDIRECT("A"&amp;ROW())="DIFF"</formula>
    </cfRule>
  </conditionalFormatting>
  <conditionalFormatting sqref="DK592">
    <cfRule type="cellIs" dxfId="285" priority="319" operator="greaterThan">
      <formula>100</formula>
    </cfRule>
    <cfRule type="cellIs" dxfId="284" priority="320" operator="between">
      <formula>0.0001</formula>
      <formula>99.9999</formula>
    </cfRule>
  </conditionalFormatting>
  <conditionalFormatting sqref="J592:K592">
    <cfRule type="expression" dxfId="283" priority="318" stopIfTrue="1">
      <formula>INDIRECT("A"&amp;ROW())="DIFF"</formula>
    </cfRule>
  </conditionalFormatting>
  <conditionalFormatting sqref="DK584">
    <cfRule type="cellIs" dxfId="282" priority="314" operator="greaterThan">
      <formula>100</formula>
    </cfRule>
    <cfRule type="cellIs" dxfId="281" priority="315" operator="between">
      <formula>0.0001</formula>
      <formula>99.9999</formula>
    </cfRule>
  </conditionalFormatting>
  <conditionalFormatting sqref="J584:K584">
    <cfRule type="expression" dxfId="280" priority="313" stopIfTrue="1">
      <formula>INDIRECT("A"&amp;ROW())="DIFF"</formula>
    </cfRule>
  </conditionalFormatting>
  <conditionalFormatting sqref="DK581">
    <cfRule type="cellIs" dxfId="279" priority="309" operator="greaterThan">
      <formula>100</formula>
    </cfRule>
    <cfRule type="cellIs" dxfId="278" priority="310" operator="between">
      <formula>0.0001</formula>
      <formula>99.9999</formula>
    </cfRule>
  </conditionalFormatting>
  <conditionalFormatting sqref="J581:K582">
    <cfRule type="expression" dxfId="277" priority="308" stopIfTrue="1">
      <formula>INDIRECT("A"&amp;ROW())="DIFF"</formula>
    </cfRule>
  </conditionalFormatting>
  <conditionalFormatting sqref="DK574">
    <cfRule type="cellIs" dxfId="276" priority="304" operator="greaterThan">
      <formula>100</formula>
    </cfRule>
    <cfRule type="cellIs" dxfId="275" priority="305" operator="between">
      <formula>0.0001</formula>
      <formula>99.9999</formula>
    </cfRule>
  </conditionalFormatting>
  <conditionalFormatting sqref="J574:K575">
    <cfRule type="expression" dxfId="274" priority="303" stopIfTrue="1">
      <formula>INDIRECT("A"&amp;ROW())="DIFF"</formula>
    </cfRule>
  </conditionalFormatting>
  <conditionalFormatting sqref="DK565">
    <cfRule type="cellIs" dxfId="273" priority="299" operator="greaterThan">
      <formula>100</formula>
    </cfRule>
    <cfRule type="cellIs" dxfId="272" priority="300" operator="between">
      <formula>0.0001</formula>
      <formula>99.9999</formula>
    </cfRule>
  </conditionalFormatting>
  <conditionalFormatting sqref="J565:K565">
    <cfRule type="expression" dxfId="271" priority="298" stopIfTrue="1">
      <formula>INDIRECT("A"&amp;ROW())="DIFF"</formula>
    </cfRule>
  </conditionalFormatting>
  <conditionalFormatting sqref="J566:K566">
    <cfRule type="expression" dxfId="270" priority="295" stopIfTrue="1">
      <formula>INDIRECT("A"&amp;ROW())="DIFF"</formula>
    </cfRule>
  </conditionalFormatting>
  <conditionalFormatting sqref="J668:K673 J818:K822 J824:K826 J828:K835 J837:K839 J841:K841 J843:K843 J845:K847 J791:K795 J797:K816">
    <cfRule type="expression" dxfId="269" priority="292" stopIfTrue="1">
      <formula>INDIRECT("A"&amp;ROW())="DIFF"</formula>
    </cfRule>
  </conditionalFormatting>
  <conditionalFormatting sqref="DK668:DK673 DK818:DK822 DK824:DK826 DK828:DK835 DK837:DK839 DK841 DK843 DK845:DK847 DK791:DK795 DK797:DK816">
    <cfRule type="cellIs" dxfId="268" priority="293" operator="greaterThan">
      <formula>100</formula>
    </cfRule>
    <cfRule type="cellIs" dxfId="267" priority="294" operator="between">
      <formula>0.0001</formula>
      <formula>99.9999</formula>
    </cfRule>
  </conditionalFormatting>
  <conditionalFormatting sqref="J817:K817">
    <cfRule type="expression" dxfId="266" priority="289" stopIfTrue="1">
      <formula>INDIRECT("A"&amp;ROW())="DIFF"</formula>
    </cfRule>
  </conditionalFormatting>
  <conditionalFormatting sqref="J823:K823">
    <cfRule type="expression" dxfId="265" priority="286" stopIfTrue="1">
      <formula>INDIRECT("A"&amp;ROW())="DIFF"</formula>
    </cfRule>
  </conditionalFormatting>
  <conditionalFormatting sqref="DK817">
    <cfRule type="cellIs" dxfId="264" priority="290" operator="greaterThan">
      <formula>100</formula>
    </cfRule>
    <cfRule type="cellIs" dxfId="263" priority="291" operator="between">
      <formula>0.0001</formula>
      <formula>99.9999</formula>
    </cfRule>
  </conditionalFormatting>
  <conditionalFormatting sqref="J827:K827">
    <cfRule type="expression" dxfId="262" priority="283" stopIfTrue="1">
      <formula>INDIRECT("A"&amp;ROW())="DIFF"</formula>
    </cfRule>
  </conditionalFormatting>
  <conditionalFormatting sqref="DK823">
    <cfRule type="cellIs" dxfId="261" priority="287" operator="greaterThan">
      <formula>100</formula>
    </cfRule>
    <cfRule type="cellIs" dxfId="260" priority="288" operator="between">
      <formula>0.0001</formula>
      <formula>99.9999</formula>
    </cfRule>
  </conditionalFormatting>
  <conditionalFormatting sqref="J836:K836">
    <cfRule type="expression" dxfId="259" priority="280" stopIfTrue="1">
      <formula>INDIRECT("A"&amp;ROW())="DIFF"</formula>
    </cfRule>
  </conditionalFormatting>
  <conditionalFormatting sqref="DK827">
    <cfRule type="cellIs" dxfId="258" priority="284" operator="greaterThan">
      <formula>100</formula>
    </cfRule>
    <cfRule type="cellIs" dxfId="257" priority="285" operator="between">
      <formula>0.0001</formula>
      <formula>99.9999</formula>
    </cfRule>
  </conditionalFormatting>
  <conditionalFormatting sqref="J844:K844">
    <cfRule type="expression" dxfId="256" priority="271" stopIfTrue="1">
      <formula>INDIRECT("A"&amp;ROW())="DIFF"</formula>
    </cfRule>
  </conditionalFormatting>
  <conditionalFormatting sqref="DK836">
    <cfRule type="cellIs" dxfId="255" priority="281" operator="greaterThan">
      <formula>100</formula>
    </cfRule>
    <cfRule type="cellIs" dxfId="254" priority="282" operator="between">
      <formula>0.0001</formula>
      <formula>99.9999</formula>
    </cfRule>
  </conditionalFormatting>
  <conditionalFormatting sqref="J840:K840">
    <cfRule type="expression" dxfId="253" priority="277" stopIfTrue="1">
      <formula>INDIRECT("A"&amp;ROW())="DIFF"</formula>
    </cfRule>
  </conditionalFormatting>
  <conditionalFormatting sqref="DK840">
    <cfRule type="cellIs" dxfId="252" priority="278" operator="greaterThan">
      <formula>100</formula>
    </cfRule>
    <cfRule type="cellIs" dxfId="251" priority="279" operator="between">
      <formula>0.0001</formula>
      <formula>99.9999</formula>
    </cfRule>
  </conditionalFormatting>
  <conditionalFormatting sqref="J842:K842">
    <cfRule type="expression" dxfId="250" priority="274" stopIfTrue="1">
      <formula>INDIRECT("A"&amp;ROW())="DIFF"</formula>
    </cfRule>
  </conditionalFormatting>
  <conditionalFormatting sqref="DK842">
    <cfRule type="cellIs" dxfId="249" priority="275" operator="greaterThan">
      <formula>100</formula>
    </cfRule>
    <cfRule type="cellIs" dxfId="248" priority="276" operator="between">
      <formula>0.0001</formula>
      <formula>99.9999</formula>
    </cfRule>
  </conditionalFormatting>
  <conditionalFormatting sqref="J790:K790">
    <cfRule type="expression" dxfId="247" priority="268" stopIfTrue="1">
      <formula>INDIRECT("A"&amp;ROW())="DIFF"</formula>
    </cfRule>
  </conditionalFormatting>
  <conditionalFormatting sqref="DK844">
    <cfRule type="cellIs" dxfId="246" priority="272" operator="greaterThan">
      <formula>100</formula>
    </cfRule>
    <cfRule type="cellIs" dxfId="245" priority="273" operator="between">
      <formula>0.0001</formula>
      <formula>99.9999</formula>
    </cfRule>
  </conditionalFormatting>
  <conditionalFormatting sqref="J796:K796">
    <cfRule type="expression" dxfId="244" priority="265" stopIfTrue="1">
      <formula>INDIRECT("A"&amp;ROW())="DIFF"</formula>
    </cfRule>
  </conditionalFormatting>
  <conditionalFormatting sqref="DK790">
    <cfRule type="cellIs" dxfId="243" priority="269" operator="greaterThan">
      <formula>100</formula>
    </cfRule>
    <cfRule type="cellIs" dxfId="242" priority="270" operator="between">
      <formula>0.0001</formula>
      <formula>99.9999</formula>
    </cfRule>
  </conditionalFormatting>
  <conditionalFormatting sqref="J674:K674">
    <cfRule type="expression" dxfId="241" priority="262" stopIfTrue="1">
      <formula>INDIRECT("A"&amp;ROW())="DIFF"</formula>
    </cfRule>
  </conditionalFormatting>
  <conditionalFormatting sqref="DK796">
    <cfRule type="cellIs" dxfId="240" priority="266" operator="greaterThan">
      <formula>100</formula>
    </cfRule>
    <cfRule type="cellIs" dxfId="239" priority="267" operator="between">
      <formula>0.0001</formula>
      <formula>99.9999</formula>
    </cfRule>
  </conditionalFormatting>
  <conditionalFormatting sqref="DK674">
    <cfRule type="cellIs" dxfId="238" priority="263" operator="greaterThan">
      <formula>100</formula>
    </cfRule>
    <cfRule type="cellIs" dxfId="237" priority="264" operator="between">
      <formula>0.0001</formula>
      <formula>99.9999</formula>
    </cfRule>
  </conditionalFormatting>
  <conditionalFormatting sqref="DK677">
    <cfRule type="cellIs" dxfId="236" priority="260" operator="greaterThan">
      <formula>100</formula>
    </cfRule>
    <cfRule type="cellIs" dxfId="235" priority="261" operator="between">
      <formula>0.0001</formula>
      <formula>99.9999</formula>
    </cfRule>
  </conditionalFormatting>
  <conditionalFormatting sqref="J677:K677">
    <cfRule type="expression" dxfId="234" priority="259" stopIfTrue="1">
      <formula>INDIRECT("A"&amp;ROW())="DIFF"</formula>
    </cfRule>
  </conditionalFormatting>
  <conditionalFormatting sqref="DK683">
    <cfRule type="cellIs" dxfId="233" priority="257" operator="greaterThan">
      <formula>100</formula>
    </cfRule>
    <cfRule type="cellIs" dxfId="232" priority="258" operator="between">
      <formula>0.0001</formula>
      <formula>99.9999</formula>
    </cfRule>
  </conditionalFormatting>
  <conditionalFormatting sqref="J683:K683">
    <cfRule type="expression" dxfId="231" priority="256" stopIfTrue="1">
      <formula>INDIRECT("A"&amp;ROW())="DIFF"</formula>
    </cfRule>
  </conditionalFormatting>
  <conditionalFormatting sqref="DK688">
    <cfRule type="cellIs" dxfId="230" priority="254" operator="greaterThan">
      <formula>100</formula>
    </cfRule>
    <cfRule type="cellIs" dxfId="229" priority="255" operator="between">
      <formula>0.0001</formula>
      <formula>99.9999</formula>
    </cfRule>
  </conditionalFormatting>
  <conditionalFormatting sqref="J688:K688">
    <cfRule type="expression" dxfId="228" priority="253" stopIfTrue="1">
      <formula>INDIRECT("A"&amp;ROW())="DIFF"</formula>
    </cfRule>
  </conditionalFormatting>
  <conditionalFormatting sqref="DK690">
    <cfRule type="cellIs" dxfId="227" priority="251" operator="greaterThan">
      <formula>100</formula>
    </cfRule>
    <cfRule type="cellIs" dxfId="226" priority="252" operator="between">
      <formula>0.0001</formula>
      <formula>99.9999</formula>
    </cfRule>
  </conditionalFormatting>
  <conditionalFormatting sqref="J690:K690">
    <cfRule type="expression" dxfId="225" priority="250" stopIfTrue="1">
      <formula>INDIRECT("A"&amp;ROW())="DIFF"</formula>
    </cfRule>
  </conditionalFormatting>
  <conditionalFormatting sqref="DK695">
    <cfRule type="cellIs" dxfId="224" priority="248" operator="greaterThan">
      <formula>100</formula>
    </cfRule>
    <cfRule type="cellIs" dxfId="223" priority="249" operator="between">
      <formula>0.0001</formula>
      <formula>99.9999</formula>
    </cfRule>
  </conditionalFormatting>
  <conditionalFormatting sqref="J695:K695">
    <cfRule type="expression" dxfId="222" priority="247" stopIfTrue="1">
      <formula>INDIRECT("A"&amp;ROW())="DIFF"</formula>
    </cfRule>
  </conditionalFormatting>
  <conditionalFormatting sqref="DK697">
    <cfRule type="cellIs" dxfId="221" priority="245" operator="greaterThan">
      <formula>100</formula>
    </cfRule>
    <cfRule type="cellIs" dxfId="220" priority="246" operator="between">
      <formula>0.0001</formula>
      <formula>99.9999</formula>
    </cfRule>
  </conditionalFormatting>
  <conditionalFormatting sqref="J697:K697">
    <cfRule type="expression" dxfId="219" priority="244" stopIfTrue="1">
      <formula>INDIRECT("A"&amp;ROW())="DIFF"</formula>
    </cfRule>
  </conditionalFormatting>
  <conditionalFormatting sqref="DK701:DK702">
    <cfRule type="cellIs" dxfId="218" priority="242" operator="greaterThan">
      <formula>100</formula>
    </cfRule>
    <cfRule type="cellIs" dxfId="217" priority="243" operator="between">
      <formula>0.0001</formula>
      <formula>99.9999</formula>
    </cfRule>
  </conditionalFormatting>
  <conditionalFormatting sqref="J701:K702">
    <cfRule type="expression" dxfId="216" priority="241" stopIfTrue="1">
      <formula>INDIRECT("A"&amp;ROW())="DIFF"</formula>
    </cfRule>
  </conditionalFormatting>
  <conditionalFormatting sqref="DK707">
    <cfRule type="cellIs" dxfId="215" priority="239" operator="greaterThan">
      <formula>100</formula>
    </cfRule>
    <cfRule type="cellIs" dxfId="214" priority="240" operator="between">
      <formula>0.0001</formula>
      <formula>99.9999</formula>
    </cfRule>
  </conditionalFormatting>
  <conditionalFormatting sqref="J707:K707">
    <cfRule type="expression" dxfId="213" priority="238" stopIfTrue="1">
      <formula>INDIRECT("A"&amp;ROW())="DIFF"</formula>
    </cfRule>
  </conditionalFormatting>
  <conditionalFormatting sqref="DK703">
    <cfRule type="cellIs" dxfId="212" priority="236" operator="greaterThan">
      <formula>100</formula>
    </cfRule>
    <cfRule type="cellIs" dxfId="211" priority="237" operator="between">
      <formula>0.0001</formula>
      <formula>99.9999</formula>
    </cfRule>
  </conditionalFormatting>
  <conditionalFormatting sqref="J703:K703">
    <cfRule type="expression" dxfId="210" priority="235" stopIfTrue="1">
      <formula>INDIRECT("A"&amp;ROW())="DIFF"</formula>
    </cfRule>
  </conditionalFormatting>
  <conditionalFormatting sqref="DK711">
    <cfRule type="cellIs" dxfId="209" priority="233" operator="greaterThan">
      <formula>100</formula>
    </cfRule>
    <cfRule type="cellIs" dxfId="208" priority="234" operator="between">
      <formula>0.0001</formula>
      <formula>99.9999</formula>
    </cfRule>
  </conditionalFormatting>
  <conditionalFormatting sqref="J711:K711">
    <cfRule type="expression" dxfId="207" priority="232" stopIfTrue="1">
      <formula>INDIRECT("A"&amp;ROW())="DIFF"</formula>
    </cfRule>
  </conditionalFormatting>
  <conditionalFormatting sqref="DK718 DK722">
    <cfRule type="cellIs" dxfId="206" priority="230" operator="greaterThan">
      <formula>100</formula>
    </cfRule>
    <cfRule type="cellIs" dxfId="205" priority="231" operator="between">
      <formula>0.0001</formula>
      <formula>99.9999</formula>
    </cfRule>
  </conditionalFormatting>
  <conditionalFormatting sqref="J718:K718 J722:K722">
    <cfRule type="expression" dxfId="204" priority="229" stopIfTrue="1">
      <formula>INDIRECT("A"&amp;ROW())="DIFF"</formula>
    </cfRule>
  </conditionalFormatting>
  <conditionalFormatting sqref="DK720">
    <cfRule type="cellIs" dxfId="203" priority="227" operator="greaterThan">
      <formula>100</formula>
    </cfRule>
    <cfRule type="cellIs" dxfId="202" priority="228" operator="between">
      <formula>0.0001</formula>
      <formula>99.9999</formula>
    </cfRule>
  </conditionalFormatting>
  <conditionalFormatting sqref="J720:K720">
    <cfRule type="expression" dxfId="201" priority="226" stopIfTrue="1">
      <formula>INDIRECT("A"&amp;ROW())="DIFF"</formula>
    </cfRule>
  </conditionalFormatting>
  <conditionalFormatting sqref="DK715">
    <cfRule type="cellIs" dxfId="200" priority="224" operator="greaterThan">
      <formula>100</formula>
    </cfRule>
    <cfRule type="cellIs" dxfId="199" priority="225" operator="between">
      <formula>0.0001</formula>
      <formula>99.9999</formula>
    </cfRule>
  </conditionalFormatting>
  <conditionalFormatting sqref="J715:K715">
    <cfRule type="expression" dxfId="198" priority="223" stopIfTrue="1">
      <formula>INDIRECT("A"&amp;ROW())="DIFF"</formula>
    </cfRule>
  </conditionalFormatting>
  <conditionalFormatting sqref="DK717">
    <cfRule type="cellIs" dxfId="197" priority="221" operator="greaterThan">
      <formula>100</formula>
    </cfRule>
    <cfRule type="cellIs" dxfId="196" priority="222" operator="between">
      <formula>0.0001</formula>
      <formula>99.9999</formula>
    </cfRule>
  </conditionalFormatting>
  <conditionalFormatting sqref="J717:K717">
    <cfRule type="expression" dxfId="195" priority="220" stopIfTrue="1">
      <formula>INDIRECT("A"&amp;ROW())="DIFF"</formula>
    </cfRule>
  </conditionalFormatting>
  <conditionalFormatting sqref="DK719">
    <cfRule type="cellIs" dxfId="194" priority="218" operator="greaterThan">
      <formula>100</formula>
    </cfRule>
    <cfRule type="cellIs" dxfId="193" priority="219" operator="between">
      <formula>0.0001</formula>
      <formula>99.9999</formula>
    </cfRule>
  </conditionalFormatting>
  <conditionalFormatting sqref="J719:K719">
    <cfRule type="expression" dxfId="192" priority="217" stopIfTrue="1">
      <formula>INDIRECT("A"&amp;ROW())="DIFF"</formula>
    </cfRule>
  </conditionalFormatting>
  <conditionalFormatting sqref="DK721">
    <cfRule type="cellIs" dxfId="191" priority="215" operator="greaterThan">
      <formula>100</formula>
    </cfRule>
    <cfRule type="cellIs" dxfId="190" priority="216" operator="between">
      <formula>0.0001</formula>
      <formula>99.9999</formula>
    </cfRule>
  </conditionalFormatting>
  <conditionalFormatting sqref="J721:K721">
    <cfRule type="expression" dxfId="189" priority="214" stopIfTrue="1">
      <formula>INDIRECT("A"&amp;ROW())="DIFF"</formula>
    </cfRule>
  </conditionalFormatting>
  <conditionalFormatting sqref="DK726">
    <cfRule type="cellIs" dxfId="188" priority="212" operator="greaterThan">
      <formula>100</formula>
    </cfRule>
    <cfRule type="cellIs" dxfId="187" priority="213" operator="between">
      <formula>0.0001</formula>
      <formula>99.9999</formula>
    </cfRule>
  </conditionalFormatting>
  <conditionalFormatting sqref="J726:K726">
    <cfRule type="expression" dxfId="186" priority="211" stopIfTrue="1">
      <formula>INDIRECT("A"&amp;ROW())="DIFF"</formula>
    </cfRule>
  </conditionalFormatting>
  <conditionalFormatting sqref="DK740 DK742">
    <cfRule type="cellIs" dxfId="185" priority="209" operator="greaterThan">
      <formula>100</formula>
    </cfRule>
    <cfRule type="cellIs" dxfId="184" priority="210" operator="between">
      <formula>0.0001</formula>
      <formula>99.9999</formula>
    </cfRule>
  </conditionalFormatting>
  <conditionalFormatting sqref="J740:K740 J742:K742">
    <cfRule type="expression" dxfId="183" priority="208" stopIfTrue="1">
      <formula>INDIRECT("A"&amp;ROW())="DIFF"</formula>
    </cfRule>
  </conditionalFormatting>
  <conditionalFormatting sqref="DK743">
    <cfRule type="cellIs" dxfId="182" priority="206" operator="greaterThan">
      <formula>100</formula>
    </cfRule>
    <cfRule type="cellIs" dxfId="181" priority="207" operator="between">
      <formula>0.0001</formula>
      <formula>99.9999</formula>
    </cfRule>
  </conditionalFormatting>
  <conditionalFormatting sqref="J743:K743">
    <cfRule type="expression" dxfId="180" priority="205" stopIfTrue="1">
      <formula>INDIRECT("A"&amp;ROW())="DIFF"</formula>
    </cfRule>
  </conditionalFormatting>
  <conditionalFormatting sqref="DK735">
    <cfRule type="cellIs" dxfId="179" priority="203" operator="greaterThan">
      <formula>100</formula>
    </cfRule>
    <cfRule type="cellIs" dxfId="178" priority="204" operator="between">
      <formula>0.0001</formula>
      <formula>99.9999</formula>
    </cfRule>
  </conditionalFormatting>
  <conditionalFormatting sqref="J735:K735">
    <cfRule type="expression" dxfId="177" priority="202" stopIfTrue="1">
      <formula>INDIRECT("A"&amp;ROW())="DIFF"</formula>
    </cfRule>
  </conditionalFormatting>
  <conditionalFormatting sqref="DK736 DK738">
    <cfRule type="cellIs" dxfId="176" priority="200" operator="greaterThan">
      <formula>100</formula>
    </cfRule>
    <cfRule type="cellIs" dxfId="175" priority="201" operator="between">
      <formula>0.0001</formula>
      <formula>99.9999</formula>
    </cfRule>
  </conditionalFormatting>
  <conditionalFormatting sqref="J736:K736 J738:K738">
    <cfRule type="expression" dxfId="174" priority="199" stopIfTrue="1">
      <formula>INDIRECT("A"&amp;ROW())="DIFF"</formula>
    </cfRule>
  </conditionalFormatting>
  <conditionalFormatting sqref="DK737">
    <cfRule type="cellIs" dxfId="173" priority="197" operator="greaterThan">
      <formula>100</formula>
    </cfRule>
    <cfRule type="cellIs" dxfId="172" priority="198" operator="between">
      <formula>0.0001</formula>
      <formula>99.9999</formula>
    </cfRule>
  </conditionalFormatting>
  <conditionalFormatting sqref="J737:K737">
    <cfRule type="expression" dxfId="171" priority="196" stopIfTrue="1">
      <formula>INDIRECT("A"&amp;ROW())="DIFF"</formula>
    </cfRule>
  </conditionalFormatting>
  <conditionalFormatting sqref="DK741">
    <cfRule type="cellIs" dxfId="170" priority="194" operator="greaterThan">
      <formula>100</formula>
    </cfRule>
    <cfRule type="cellIs" dxfId="169" priority="195" operator="between">
      <formula>0.0001</formula>
      <formula>99.9999</formula>
    </cfRule>
  </conditionalFormatting>
  <conditionalFormatting sqref="J741:K741">
    <cfRule type="expression" dxfId="168" priority="193" stopIfTrue="1">
      <formula>INDIRECT("A"&amp;ROW())="DIFF"</formula>
    </cfRule>
  </conditionalFormatting>
  <conditionalFormatting sqref="DK749">
    <cfRule type="cellIs" dxfId="167" priority="191" operator="greaterThan">
      <formula>100</formula>
    </cfRule>
    <cfRule type="cellIs" dxfId="166" priority="192" operator="between">
      <formula>0.0001</formula>
      <formula>99.9999</formula>
    </cfRule>
  </conditionalFormatting>
  <conditionalFormatting sqref="J749:K749">
    <cfRule type="expression" dxfId="165" priority="190" stopIfTrue="1">
      <formula>INDIRECT("A"&amp;ROW())="DIFF"</formula>
    </cfRule>
  </conditionalFormatting>
  <conditionalFormatting sqref="DK751">
    <cfRule type="cellIs" dxfId="164" priority="188" operator="greaterThan">
      <formula>100</formula>
    </cfRule>
    <cfRule type="cellIs" dxfId="163" priority="189" operator="between">
      <formula>0.0001</formula>
      <formula>99.9999</formula>
    </cfRule>
  </conditionalFormatting>
  <conditionalFormatting sqref="J751:K751">
    <cfRule type="expression" dxfId="162" priority="187" stopIfTrue="1">
      <formula>INDIRECT("A"&amp;ROW())="DIFF"</formula>
    </cfRule>
  </conditionalFormatting>
  <conditionalFormatting sqref="DK761 DK763">
    <cfRule type="cellIs" dxfId="161" priority="185" operator="greaterThan">
      <formula>100</formula>
    </cfRule>
    <cfRule type="cellIs" dxfId="160" priority="186" operator="between">
      <formula>0.0001</formula>
      <formula>99.9999</formula>
    </cfRule>
  </conditionalFormatting>
  <conditionalFormatting sqref="J761:K761 J763:K763">
    <cfRule type="expression" dxfId="159" priority="184" stopIfTrue="1">
      <formula>INDIRECT("A"&amp;ROW())="DIFF"</formula>
    </cfRule>
  </conditionalFormatting>
  <conditionalFormatting sqref="DK762">
    <cfRule type="cellIs" dxfId="158" priority="182" operator="greaterThan">
      <formula>100</formula>
    </cfRule>
    <cfRule type="cellIs" dxfId="157" priority="183" operator="between">
      <formula>0.0001</formula>
      <formula>99.9999</formula>
    </cfRule>
  </conditionalFormatting>
  <conditionalFormatting sqref="J762:K762">
    <cfRule type="expression" dxfId="156" priority="181" stopIfTrue="1">
      <formula>INDIRECT("A"&amp;ROW())="DIFF"</formula>
    </cfRule>
  </conditionalFormatting>
  <conditionalFormatting sqref="DK768">
    <cfRule type="cellIs" dxfId="155" priority="179" operator="greaterThan">
      <formula>100</formula>
    </cfRule>
    <cfRule type="cellIs" dxfId="154" priority="180" operator="between">
      <formula>0.0001</formula>
      <formula>99.9999</formula>
    </cfRule>
  </conditionalFormatting>
  <conditionalFormatting sqref="J768:K768">
    <cfRule type="expression" dxfId="153" priority="178" stopIfTrue="1">
      <formula>INDIRECT("A"&amp;ROW())="DIFF"</formula>
    </cfRule>
  </conditionalFormatting>
  <conditionalFormatting sqref="DK765">
    <cfRule type="cellIs" dxfId="152" priority="176" operator="greaterThan">
      <formula>100</formula>
    </cfRule>
    <cfRule type="cellIs" dxfId="151" priority="177" operator="between">
      <formula>0.0001</formula>
      <formula>99.9999</formula>
    </cfRule>
  </conditionalFormatting>
  <conditionalFormatting sqref="J765:K765">
    <cfRule type="expression" dxfId="150" priority="175" stopIfTrue="1">
      <formula>INDIRECT("A"&amp;ROW())="DIFF"</formula>
    </cfRule>
  </conditionalFormatting>
  <conditionalFormatting sqref="DK767">
    <cfRule type="cellIs" dxfId="149" priority="173" operator="greaterThan">
      <formula>100</formula>
    </cfRule>
    <cfRule type="cellIs" dxfId="148" priority="174" operator="between">
      <formula>0.0001</formula>
      <formula>99.9999</formula>
    </cfRule>
  </conditionalFormatting>
  <conditionalFormatting sqref="J767:K767">
    <cfRule type="expression" dxfId="147" priority="172" stopIfTrue="1">
      <formula>INDIRECT("A"&amp;ROW())="DIFF"</formula>
    </cfRule>
  </conditionalFormatting>
  <conditionalFormatting sqref="DK773">
    <cfRule type="cellIs" dxfId="146" priority="170" operator="greaterThan">
      <formula>100</formula>
    </cfRule>
    <cfRule type="cellIs" dxfId="145" priority="171" operator="between">
      <formula>0.0001</formula>
      <formula>99.9999</formula>
    </cfRule>
  </conditionalFormatting>
  <conditionalFormatting sqref="J773:K773">
    <cfRule type="expression" dxfId="144" priority="169" stopIfTrue="1">
      <formula>INDIRECT("A"&amp;ROW())="DIFF"</formula>
    </cfRule>
  </conditionalFormatting>
  <conditionalFormatting sqref="DK775">
    <cfRule type="cellIs" dxfId="143" priority="167" operator="greaterThan">
      <formula>100</formula>
    </cfRule>
    <cfRule type="cellIs" dxfId="142" priority="168" operator="between">
      <formula>0.0001</formula>
      <formula>99.9999</formula>
    </cfRule>
  </conditionalFormatting>
  <conditionalFormatting sqref="J775:K775">
    <cfRule type="expression" dxfId="141" priority="166" stopIfTrue="1">
      <formula>INDIRECT("A"&amp;ROW())="DIFF"</formula>
    </cfRule>
  </conditionalFormatting>
  <conditionalFormatting sqref="DK848:DK852 DK991:DK995 DK997:DK998 DK1001:DK1002 DK885:DK889 DK883 DK896:DK905 DK891 DK907 DK909:DK913 DK915:DK916 DK918:DK924 DK930:DK933 DK935:DK942 DK944:DK947 DK854:DK863 DK865:DK866 DK868:DK870 DK872:DK873 DK875:DK881">
    <cfRule type="cellIs" dxfId="140" priority="164" operator="greaterThan">
      <formula>100</formula>
    </cfRule>
    <cfRule type="cellIs" dxfId="139" priority="165" operator="between">
      <formula>0.0001</formula>
      <formula>99.9999</formula>
    </cfRule>
  </conditionalFormatting>
  <conditionalFormatting sqref="J848:K852 J991:K995 J997:K998 J1001:K1002 J883:K883 J896:K905 J885:K889 J891:K891 J907:K907 J909:K913 J915:J916 J919:K924 J918 J930:K933 J935:K942 J944:K947 J854:K863 J865:K866 J868:K870 J872:K873 J875:K881">
    <cfRule type="expression" dxfId="138" priority="163" stopIfTrue="1">
      <formula>INDIRECT("A"&amp;ROW())="DIFF"</formula>
    </cfRule>
  </conditionalFormatting>
  <conditionalFormatting sqref="DK990">
    <cfRule type="cellIs" dxfId="137" priority="161" operator="greaterThan">
      <formula>100</formula>
    </cfRule>
    <cfRule type="cellIs" dxfId="136" priority="162" operator="between">
      <formula>0.0001</formula>
      <formula>99.9999</formula>
    </cfRule>
  </conditionalFormatting>
  <conditionalFormatting sqref="J990:K990">
    <cfRule type="expression" dxfId="135" priority="160" stopIfTrue="1">
      <formula>INDIRECT("A"&amp;ROW())="DIFF"</formula>
    </cfRule>
  </conditionalFormatting>
  <conditionalFormatting sqref="DK996">
    <cfRule type="cellIs" dxfId="134" priority="158" operator="greaterThan">
      <formula>100</formula>
    </cfRule>
    <cfRule type="cellIs" dxfId="133" priority="159" operator="between">
      <formula>0.0001</formula>
      <formula>99.9999</formula>
    </cfRule>
  </conditionalFormatting>
  <conditionalFormatting sqref="J996:K996">
    <cfRule type="expression" dxfId="132" priority="157" stopIfTrue="1">
      <formula>INDIRECT("A"&amp;ROW())="DIFF"</formula>
    </cfRule>
  </conditionalFormatting>
  <conditionalFormatting sqref="DK999:DK1000">
    <cfRule type="cellIs" dxfId="131" priority="155" operator="greaterThan">
      <formula>100</formula>
    </cfRule>
    <cfRule type="cellIs" dxfId="130" priority="156" operator="between">
      <formula>0.0001</formula>
      <formula>99.9999</formula>
    </cfRule>
  </conditionalFormatting>
  <conditionalFormatting sqref="J999:K1000">
    <cfRule type="expression" dxfId="129" priority="154" stopIfTrue="1">
      <formula>INDIRECT("A"&amp;ROW())="DIFF"</formula>
    </cfRule>
  </conditionalFormatting>
  <conditionalFormatting sqref="DK1003">
    <cfRule type="cellIs" dxfId="128" priority="152" operator="greaterThan">
      <formula>100</formula>
    </cfRule>
    <cfRule type="cellIs" dxfId="127" priority="153" operator="between">
      <formula>0.0001</formula>
      <formula>99.9999</formula>
    </cfRule>
  </conditionalFormatting>
  <conditionalFormatting sqref="J1003:K1003">
    <cfRule type="expression" dxfId="126" priority="151" stopIfTrue="1">
      <formula>INDIRECT("A"&amp;ROW())="DIFF"</formula>
    </cfRule>
  </conditionalFormatting>
  <conditionalFormatting sqref="DK1005">
    <cfRule type="cellIs" dxfId="125" priority="149" operator="greaterThan">
      <formula>100</formula>
    </cfRule>
    <cfRule type="cellIs" dxfId="124" priority="150" operator="between">
      <formula>0.0001</formula>
      <formula>99.9999</formula>
    </cfRule>
  </conditionalFormatting>
  <conditionalFormatting sqref="J1005:K1005">
    <cfRule type="expression" dxfId="123" priority="148" stopIfTrue="1">
      <formula>INDIRECT("A"&amp;ROW())="DIFF"</formula>
    </cfRule>
  </conditionalFormatting>
  <conditionalFormatting sqref="DK1007">
    <cfRule type="cellIs" dxfId="122" priority="146" operator="greaterThan">
      <formula>100</formula>
    </cfRule>
    <cfRule type="cellIs" dxfId="121" priority="147" operator="between">
      <formula>0.0001</formula>
      <formula>99.9999</formula>
    </cfRule>
  </conditionalFormatting>
  <conditionalFormatting sqref="J1007:K1007">
    <cfRule type="expression" dxfId="120" priority="145" stopIfTrue="1">
      <formula>INDIRECT("A"&amp;ROW())="DIFF"</formula>
    </cfRule>
  </conditionalFormatting>
  <conditionalFormatting sqref="DK1012">
    <cfRule type="cellIs" dxfId="119" priority="143" operator="greaterThan">
      <formula>100</formula>
    </cfRule>
    <cfRule type="cellIs" dxfId="118" priority="144" operator="between">
      <formula>0.0001</formula>
      <formula>99.9999</formula>
    </cfRule>
  </conditionalFormatting>
  <conditionalFormatting sqref="J1012:K1012">
    <cfRule type="expression" dxfId="117" priority="142" stopIfTrue="1">
      <formula>INDIRECT("A"&amp;ROW())="DIFF"</formula>
    </cfRule>
  </conditionalFormatting>
  <conditionalFormatting sqref="DK1014">
    <cfRule type="cellIs" dxfId="116" priority="140" operator="greaterThan">
      <formula>100</formula>
    </cfRule>
    <cfRule type="cellIs" dxfId="115" priority="141" operator="between">
      <formula>0.0001</formula>
      <formula>99.9999</formula>
    </cfRule>
  </conditionalFormatting>
  <conditionalFormatting sqref="J1014:K1014">
    <cfRule type="expression" dxfId="114" priority="139" stopIfTrue="1">
      <formula>INDIRECT("A"&amp;ROW())="DIFF"</formula>
    </cfRule>
  </conditionalFormatting>
  <conditionalFormatting sqref="DK948">
    <cfRule type="cellIs" dxfId="113" priority="137" operator="greaterThan">
      <formula>100</formula>
    </cfRule>
    <cfRule type="cellIs" dxfId="112" priority="138" operator="between">
      <formula>0.0001</formula>
      <formula>99.9999</formula>
    </cfRule>
  </conditionalFormatting>
  <conditionalFormatting sqref="J948:K948">
    <cfRule type="expression" dxfId="111" priority="136" stopIfTrue="1">
      <formula>INDIRECT("A"&amp;ROW())="DIFF"</formula>
    </cfRule>
  </conditionalFormatting>
  <conditionalFormatting sqref="DK966">
    <cfRule type="cellIs" dxfId="110" priority="113" operator="greaterThan">
      <formula>100</formula>
    </cfRule>
    <cfRule type="cellIs" dxfId="109" priority="114" operator="between">
      <formula>0.0001</formula>
      <formula>99.9999</formula>
    </cfRule>
  </conditionalFormatting>
  <conditionalFormatting sqref="J966:K966">
    <cfRule type="expression" dxfId="108" priority="112" stopIfTrue="1">
      <formula>INDIRECT("A"&amp;ROW())="DIFF"</formula>
    </cfRule>
  </conditionalFormatting>
  <conditionalFormatting sqref="DK975">
    <cfRule type="cellIs" dxfId="107" priority="125" operator="greaterThan">
      <formula>100</formula>
    </cfRule>
    <cfRule type="cellIs" dxfId="106" priority="126" operator="between">
      <formula>0.0001</formula>
      <formula>99.9999</formula>
    </cfRule>
  </conditionalFormatting>
  <conditionalFormatting sqref="J975:K975">
    <cfRule type="expression" dxfId="105" priority="124" stopIfTrue="1">
      <formula>INDIRECT("A"&amp;ROW())="DIFF"</formula>
    </cfRule>
  </conditionalFormatting>
  <conditionalFormatting sqref="DK972">
    <cfRule type="cellIs" dxfId="104" priority="101" operator="greaterThan">
      <formula>100</formula>
    </cfRule>
    <cfRule type="cellIs" dxfId="103" priority="102" operator="between">
      <formula>0.0001</formula>
      <formula>99.9999</formula>
    </cfRule>
  </conditionalFormatting>
  <conditionalFormatting sqref="J972:K972">
    <cfRule type="expression" dxfId="102" priority="100" stopIfTrue="1">
      <formula>INDIRECT("A"&amp;ROW())="DIFF"</formula>
    </cfRule>
  </conditionalFormatting>
  <conditionalFormatting sqref="DK968">
    <cfRule type="cellIs" dxfId="101" priority="110" operator="greaterThan">
      <formula>100</formula>
    </cfRule>
    <cfRule type="cellIs" dxfId="100" priority="111" operator="between">
      <formula>0.0001</formula>
      <formula>99.9999</formula>
    </cfRule>
  </conditionalFormatting>
  <conditionalFormatting sqref="J968:K968">
    <cfRule type="expression" dxfId="99" priority="109" stopIfTrue="1">
      <formula>INDIRECT("A"&amp;ROW())="DIFF"</formula>
    </cfRule>
  </conditionalFormatting>
  <conditionalFormatting sqref="DK970">
    <cfRule type="cellIs" dxfId="98" priority="107" operator="greaterThan">
      <formula>100</formula>
    </cfRule>
    <cfRule type="cellIs" dxfId="97" priority="108" operator="between">
      <formula>0.0001</formula>
      <formula>99.9999</formula>
    </cfRule>
  </conditionalFormatting>
  <conditionalFormatting sqref="J970:K970">
    <cfRule type="expression" dxfId="96" priority="106" stopIfTrue="1">
      <formula>INDIRECT("A"&amp;ROW())="DIFF"</formula>
    </cfRule>
  </conditionalFormatting>
  <conditionalFormatting sqref="DK976">
    <cfRule type="cellIs" dxfId="95" priority="89" operator="greaterThan">
      <formula>100</formula>
    </cfRule>
    <cfRule type="cellIs" dxfId="94" priority="90" operator="between">
      <formula>0.0001</formula>
      <formula>99.9999</formula>
    </cfRule>
  </conditionalFormatting>
  <conditionalFormatting sqref="J976:K976">
    <cfRule type="expression" dxfId="93" priority="88" stopIfTrue="1">
      <formula>INDIRECT("A"&amp;ROW())="DIFF"</formula>
    </cfRule>
  </conditionalFormatting>
  <conditionalFormatting sqref="DK974">
    <cfRule type="cellIs" dxfId="92" priority="92" operator="greaterThan">
      <formula>100</formula>
    </cfRule>
    <cfRule type="cellIs" dxfId="91" priority="93" operator="between">
      <formula>0.0001</formula>
      <formula>99.9999</formula>
    </cfRule>
  </conditionalFormatting>
  <conditionalFormatting sqref="J974:K974">
    <cfRule type="expression" dxfId="90" priority="91" stopIfTrue="1">
      <formula>INDIRECT("A"&amp;ROW())="DIFF"</formula>
    </cfRule>
  </conditionalFormatting>
  <conditionalFormatting sqref="DK973">
    <cfRule type="cellIs" dxfId="89" priority="95" operator="greaterThan">
      <formula>100</formula>
    </cfRule>
    <cfRule type="cellIs" dxfId="88" priority="96" operator="between">
      <formula>0.0001</formula>
      <formula>99.9999</formula>
    </cfRule>
  </conditionalFormatting>
  <conditionalFormatting sqref="J973:K973">
    <cfRule type="expression" dxfId="87" priority="94" stopIfTrue="1">
      <formula>INDIRECT("A"&amp;ROW())="DIFF"</formula>
    </cfRule>
  </conditionalFormatting>
  <conditionalFormatting sqref="DK982">
    <cfRule type="cellIs" dxfId="86" priority="86" operator="greaterThan">
      <formula>100</formula>
    </cfRule>
    <cfRule type="cellIs" dxfId="85" priority="87" operator="between">
      <formula>0.0001</formula>
      <formula>99.9999</formula>
    </cfRule>
  </conditionalFormatting>
  <conditionalFormatting sqref="J982:K982">
    <cfRule type="expression" dxfId="84" priority="85" stopIfTrue="1">
      <formula>INDIRECT("A"&amp;ROW())="DIFF"</formula>
    </cfRule>
  </conditionalFormatting>
  <conditionalFormatting sqref="DK984 DK986">
    <cfRule type="cellIs" dxfId="83" priority="83" operator="greaterThan">
      <formula>100</formula>
    </cfRule>
    <cfRule type="cellIs" dxfId="82" priority="84" operator="between">
      <formula>0.0001</formula>
      <formula>99.9999</formula>
    </cfRule>
  </conditionalFormatting>
  <conditionalFormatting sqref="J984:K984 J986:K986">
    <cfRule type="expression" dxfId="81" priority="82" stopIfTrue="1">
      <formula>INDIRECT("A"&amp;ROW())="DIFF"</formula>
    </cfRule>
  </conditionalFormatting>
  <conditionalFormatting sqref="DK985">
    <cfRule type="cellIs" dxfId="80" priority="71" operator="greaterThan">
      <formula>100</formula>
    </cfRule>
    <cfRule type="cellIs" dxfId="79" priority="72" operator="between">
      <formula>0.0001</formula>
      <formula>99.9999</formula>
    </cfRule>
  </conditionalFormatting>
  <conditionalFormatting sqref="J985:K985">
    <cfRule type="expression" dxfId="78" priority="70" stopIfTrue="1">
      <formula>INDIRECT("A"&amp;ROW())="DIFF"</formula>
    </cfRule>
  </conditionalFormatting>
  <conditionalFormatting sqref="DK981">
    <cfRule type="cellIs" dxfId="77" priority="77" operator="greaterThan">
      <formula>100</formula>
    </cfRule>
    <cfRule type="cellIs" dxfId="76" priority="78" operator="between">
      <formula>0.0001</formula>
      <formula>99.9999</formula>
    </cfRule>
  </conditionalFormatting>
  <conditionalFormatting sqref="J981:K981">
    <cfRule type="expression" dxfId="75" priority="76" stopIfTrue="1">
      <formula>INDIRECT("A"&amp;ROW())="DIFF"</formula>
    </cfRule>
  </conditionalFormatting>
  <conditionalFormatting sqref="DK983">
    <cfRule type="cellIs" dxfId="74" priority="74" operator="greaterThan">
      <formula>100</formula>
    </cfRule>
    <cfRule type="cellIs" dxfId="73" priority="75" operator="between">
      <formula>0.0001</formula>
      <formula>99.9999</formula>
    </cfRule>
  </conditionalFormatting>
  <conditionalFormatting sqref="J983:K983">
    <cfRule type="expression" dxfId="72" priority="73" stopIfTrue="1">
      <formula>INDIRECT("A"&amp;ROW())="DIFF"</formula>
    </cfRule>
  </conditionalFormatting>
  <conditionalFormatting sqref="DK987">
    <cfRule type="cellIs" dxfId="71" priority="68" operator="greaterThan">
      <formula>100</formula>
    </cfRule>
    <cfRule type="cellIs" dxfId="70" priority="69" operator="between">
      <formula>0.0001</formula>
      <formula>99.9999</formula>
    </cfRule>
  </conditionalFormatting>
  <conditionalFormatting sqref="J987:K987">
    <cfRule type="expression" dxfId="69" priority="67" stopIfTrue="1">
      <formula>INDIRECT("A"&amp;ROW())="DIFF"</formula>
    </cfRule>
  </conditionalFormatting>
  <conditionalFormatting sqref="DK956">
    <cfRule type="cellIs" dxfId="68" priority="65" operator="greaterThan">
      <formula>100</formula>
    </cfRule>
    <cfRule type="cellIs" dxfId="67" priority="66" operator="between">
      <formula>0.0001</formula>
      <formula>99.9999</formula>
    </cfRule>
  </conditionalFormatting>
  <conditionalFormatting sqref="J956:K956">
    <cfRule type="expression" dxfId="66" priority="64" stopIfTrue="1">
      <formula>INDIRECT("A"&amp;ROW())="DIFF"</formula>
    </cfRule>
  </conditionalFormatting>
  <conditionalFormatting sqref="DK884">
    <cfRule type="cellIs" dxfId="65" priority="62" operator="greaterThan">
      <formula>100</formula>
    </cfRule>
    <cfRule type="cellIs" dxfId="64" priority="63" operator="between">
      <formula>0.0001</formula>
      <formula>99.9999</formula>
    </cfRule>
  </conditionalFormatting>
  <conditionalFormatting sqref="J884:K884">
    <cfRule type="expression" dxfId="63" priority="61" stopIfTrue="1">
      <formula>INDIRECT("A"&amp;ROW())="DIFF"</formula>
    </cfRule>
  </conditionalFormatting>
  <conditionalFormatting sqref="DK882">
    <cfRule type="cellIs" dxfId="62" priority="59" operator="greaterThan">
      <formula>100</formula>
    </cfRule>
    <cfRule type="cellIs" dxfId="61" priority="60" operator="between">
      <formula>0.0001</formula>
      <formula>99.9999</formula>
    </cfRule>
  </conditionalFormatting>
  <conditionalFormatting sqref="J882:K882">
    <cfRule type="expression" dxfId="60" priority="58" stopIfTrue="1">
      <formula>INDIRECT("A"&amp;ROW())="DIFF"</formula>
    </cfRule>
  </conditionalFormatting>
  <conditionalFormatting sqref="DK890">
    <cfRule type="cellIs" dxfId="59" priority="53" operator="greaterThan">
      <formula>100</formula>
    </cfRule>
    <cfRule type="cellIs" dxfId="58" priority="54" operator="between">
      <formula>0.0001</formula>
      <formula>99.9999</formula>
    </cfRule>
  </conditionalFormatting>
  <conditionalFormatting sqref="J890:K890">
    <cfRule type="expression" dxfId="57" priority="52" stopIfTrue="1">
      <formula>INDIRECT("A"&amp;ROW())="DIFF"</formula>
    </cfRule>
  </conditionalFormatting>
  <conditionalFormatting sqref="DK892:DK893 DK895">
    <cfRule type="cellIs" dxfId="56" priority="56" operator="greaterThan">
      <formula>100</formula>
    </cfRule>
    <cfRule type="cellIs" dxfId="55" priority="57" operator="between">
      <formula>0.0001</formula>
      <formula>99.9999</formula>
    </cfRule>
  </conditionalFormatting>
  <conditionalFormatting sqref="J892:K893 J895:K895">
    <cfRule type="expression" dxfId="54" priority="55" stopIfTrue="1">
      <formula>INDIRECT("A"&amp;ROW())="DIFF"</formula>
    </cfRule>
  </conditionalFormatting>
  <conditionalFormatting sqref="DK894">
    <cfRule type="cellIs" dxfId="53" priority="50" operator="greaterThan">
      <formula>100</formula>
    </cfRule>
    <cfRule type="cellIs" dxfId="52" priority="51" operator="between">
      <formula>0.0001</formula>
      <formula>99.9999</formula>
    </cfRule>
  </conditionalFormatting>
  <conditionalFormatting sqref="J894:K894">
    <cfRule type="expression" dxfId="51" priority="49" stopIfTrue="1">
      <formula>INDIRECT("A"&amp;ROW())="DIFF"</formula>
    </cfRule>
  </conditionalFormatting>
  <conditionalFormatting sqref="DK908">
    <cfRule type="cellIs" dxfId="50" priority="44" operator="greaterThan">
      <formula>100</formula>
    </cfRule>
    <cfRule type="cellIs" dxfId="49" priority="45" operator="between">
      <formula>0.0001</formula>
      <formula>99.9999</formula>
    </cfRule>
  </conditionalFormatting>
  <conditionalFormatting sqref="J908:K908">
    <cfRule type="expression" dxfId="48" priority="43" stopIfTrue="1">
      <formula>INDIRECT("A"&amp;ROW())="DIFF"</formula>
    </cfRule>
  </conditionalFormatting>
  <conditionalFormatting sqref="DK906">
    <cfRule type="cellIs" dxfId="47" priority="47" operator="greaterThan">
      <formula>100</formula>
    </cfRule>
    <cfRule type="cellIs" dxfId="46" priority="48" operator="between">
      <formula>0.0001</formula>
      <formula>99.9999</formula>
    </cfRule>
  </conditionalFormatting>
  <conditionalFormatting sqref="J906:K906">
    <cfRule type="expression" dxfId="45" priority="46" stopIfTrue="1">
      <formula>INDIRECT("A"&amp;ROW())="DIFF"</formula>
    </cfRule>
  </conditionalFormatting>
  <conditionalFormatting sqref="DK914">
    <cfRule type="cellIs" dxfId="44" priority="41" operator="greaterThan">
      <formula>100</formula>
    </cfRule>
    <cfRule type="cellIs" dxfId="43" priority="42" operator="between">
      <formula>0.0001</formula>
      <formula>99.9999</formula>
    </cfRule>
  </conditionalFormatting>
  <conditionalFormatting sqref="J914:K914 K915:K916">
    <cfRule type="expression" dxfId="42" priority="40" stopIfTrue="1">
      <formula>INDIRECT("A"&amp;ROW())="DIFF"</formula>
    </cfRule>
  </conditionalFormatting>
  <conditionalFormatting sqref="DK917">
    <cfRule type="cellIs" dxfId="41" priority="38" operator="greaterThan">
      <formula>100</formula>
    </cfRule>
    <cfRule type="cellIs" dxfId="40" priority="39" operator="between">
      <formula>0.0001</formula>
      <formula>99.9999</formula>
    </cfRule>
  </conditionalFormatting>
  <conditionalFormatting sqref="J917:K917 K918">
    <cfRule type="expression" dxfId="39" priority="37" stopIfTrue="1">
      <formula>INDIRECT("A"&amp;ROW())="DIFF"</formula>
    </cfRule>
  </conditionalFormatting>
  <conditionalFormatting sqref="DK926">
    <cfRule type="cellIs" dxfId="38" priority="35" operator="greaterThan">
      <formula>100</formula>
    </cfRule>
    <cfRule type="cellIs" dxfId="37" priority="36" operator="between">
      <formula>0.0001</formula>
      <formula>99.9999</formula>
    </cfRule>
  </conditionalFormatting>
  <conditionalFormatting sqref="J926:K926">
    <cfRule type="expression" dxfId="36" priority="34" stopIfTrue="1">
      <formula>INDIRECT("A"&amp;ROW())="DIFF"</formula>
    </cfRule>
  </conditionalFormatting>
  <conditionalFormatting sqref="DK927">
    <cfRule type="cellIs" dxfId="35" priority="26" operator="greaterThan">
      <formula>100</formula>
    </cfRule>
    <cfRule type="cellIs" dxfId="34" priority="27" operator="between">
      <formula>0.0001</formula>
      <formula>99.9999</formula>
    </cfRule>
  </conditionalFormatting>
  <conditionalFormatting sqref="J927:K927">
    <cfRule type="expression" dxfId="33" priority="25" stopIfTrue="1">
      <formula>INDIRECT("A"&amp;ROW())="DIFF"</formula>
    </cfRule>
  </conditionalFormatting>
  <conditionalFormatting sqref="DK928">
    <cfRule type="cellIs" dxfId="32" priority="32" operator="greaterThan">
      <formula>100</formula>
    </cfRule>
    <cfRule type="cellIs" dxfId="31" priority="33" operator="between">
      <formula>0.0001</formula>
      <formula>99.9999</formula>
    </cfRule>
  </conditionalFormatting>
  <conditionalFormatting sqref="J928:K928">
    <cfRule type="expression" dxfId="30" priority="31" stopIfTrue="1">
      <formula>INDIRECT("A"&amp;ROW())="DIFF"</formula>
    </cfRule>
  </conditionalFormatting>
  <conditionalFormatting sqref="DK925">
    <cfRule type="cellIs" dxfId="29" priority="29" operator="greaterThan">
      <formula>100</formula>
    </cfRule>
    <cfRule type="cellIs" dxfId="28" priority="30" operator="between">
      <formula>0.0001</formula>
      <formula>99.9999</formula>
    </cfRule>
  </conditionalFormatting>
  <conditionalFormatting sqref="J925:K925">
    <cfRule type="expression" dxfId="27" priority="28" stopIfTrue="1">
      <formula>INDIRECT("A"&amp;ROW())="DIFF"</formula>
    </cfRule>
  </conditionalFormatting>
  <conditionalFormatting sqref="DK929">
    <cfRule type="cellIs" dxfId="26" priority="23" operator="greaterThan">
      <formula>100</formula>
    </cfRule>
    <cfRule type="cellIs" dxfId="25" priority="24" operator="between">
      <formula>0.0001</formula>
      <formula>99.9999</formula>
    </cfRule>
  </conditionalFormatting>
  <conditionalFormatting sqref="J929:K929">
    <cfRule type="expression" dxfId="24" priority="22" stopIfTrue="1">
      <formula>INDIRECT("A"&amp;ROW())="DIFF"</formula>
    </cfRule>
  </conditionalFormatting>
  <conditionalFormatting sqref="DK934">
    <cfRule type="cellIs" dxfId="23" priority="20" operator="greaterThan">
      <formula>100</formula>
    </cfRule>
    <cfRule type="cellIs" dxfId="22" priority="21" operator="between">
      <formula>0.0001</formula>
      <formula>99.9999</formula>
    </cfRule>
  </conditionalFormatting>
  <conditionalFormatting sqref="J934:K934">
    <cfRule type="expression" dxfId="21" priority="19" stopIfTrue="1">
      <formula>INDIRECT("A"&amp;ROW())="DIFF"</formula>
    </cfRule>
  </conditionalFormatting>
  <conditionalFormatting sqref="DK943">
    <cfRule type="cellIs" dxfId="20" priority="17" operator="greaterThan">
      <formula>100</formula>
    </cfRule>
    <cfRule type="cellIs" dxfId="19" priority="18" operator="between">
      <formula>0.0001</formula>
      <formula>99.9999</formula>
    </cfRule>
  </conditionalFormatting>
  <conditionalFormatting sqref="J943:K943">
    <cfRule type="expression" dxfId="18" priority="16" stopIfTrue="1">
      <formula>INDIRECT("A"&amp;ROW())="DIFF"</formula>
    </cfRule>
  </conditionalFormatting>
  <conditionalFormatting sqref="DK853">
    <cfRule type="cellIs" dxfId="17" priority="14" operator="greaterThan">
      <formula>100</formula>
    </cfRule>
    <cfRule type="cellIs" dxfId="16" priority="15" operator="between">
      <formula>0.0001</formula>
      <formula>99.9999</formula>
    </cfRule>
  </conditionalFormatting>
  <conditionalFormatting sqref="J853:K853">
    <cfRule type="expression" dxfId="15" priority="13" stopIfTrue="1">
      <formula>INDIRECT("A"&amp;ROW())="DIFF"</formula>
    </cfRule>
  </conditionalFormatting>
  <conditionalFormatting sqref="DK864">
    <cfRule type="cellIs" dxfId="14" priority="11" operator="greaterThan">
      <formula>100</formula>
    </cfRule>
    <cfRule type="cellIs" dxfId="13" priority="12" operator="between">
      <formula>0.0001</formula>
      <formula>99.9999</formula>
    </cfRule>
  </conditionalFormatting>
  <conditionalFormatting sqref="J864:K864">
    <cfRule type="expression" dxfId="12" priority="10" stopIfTrue="1">
      <formula>INDIRECT("A"&amp;ROW())="DIFF"</formula>
    </cfRule>
  </conditionalFormatting>
  <conditionalFormatting sqref="DK867">
    <cfRule type="cellIs" dxfId="11" priority="8" operator="greaterThan">
      <formula>100</formula>
    </cfRule>
    <cfRule type="cellIs" dxfId="10" priority="9" operator="between">
      <formula>0.0001</formula>
      <formula>99.9999</formula>
    </cfRule>
  </conditionalFormatting>
  <conditionalFormatting sqref="J867:K867">
    <cfRule type="expression" dxfId="9" priority="7" stopIfTrue="1">
      <formula>INDIRECT("A"&amp;ROW())="DIFF"</formula>
    </cfRule>
  </conditionalFormatting>
  <conditionalFormatting sqref="DK871">
    <cfRule type="cellIs" dxfId="8" priority="5" operator="greaterThan">
      <formula>100</formula>
    </cfRule>
    <cfRule type="cellIs" dxfId="7" priority="6" operator="between">
      <formula>0.0001</formula>
      <formula>99.9999</formula>
    </cfRule>
  </conditionalFormatting>
  <conditionalFormatting sqref="J871:K871">
    <cfRule type="expression" dxfId="6" priority="4" stopIfTrue="1">
      <formula>INDIRECT("A"&amp;ROW())="DIFF"</formula>
    </cfRule>
  </conditionalFormatting>
  <conditionalFormatting sqref="DK874">
    <cfRule type="cellIs" dxfId="5" priority="2" operator="greaterThan">
      <formula>100</formula>
    </cfRule>
    <cfRule type="cellIs" dxfId="4" priority="3" operator="between">
      <formula>0.0001</formula>
      <formula>99.9999</formula>
    </cfRule>
  </conditionalFormatting>
  <conditionalFormatting sqref="J874:K874">
    <cfRule type="expression" dxfId="3" priority="1" stopIfTrue="1">
      <formula>INDIRECT("A"&amp;ROW())="DIFF"</formula>
    </cfRule>
  </conditionalFormatting>
  <pageMargins left="0.7" right="0.7" top="0.75" bottom="0.75" header="0.51180555555555496" footer="0.51180555555555496"/>
  <pageSetup paperSize="9" firstPageNumber="0" orientation="portrait" horizontalDpi="300" verticalDpi="300"/>
  <tableParts count="1">
    <tablePart r:id="rId1"/>
  </tableParts>
  <extLst>
    <ext xmlns:x14="http://schemas.microsoft.com/office/spreadsheetml/2009/9/main" uri="{CCE6A557-97BC-4b89-ADB6-D9C93CAAB3DF}">
      <x14:dataValidations xmlns:xm="http://schemas.microsoft.com/office/excel/2006/main" count="31">
        <x14:dataValidation type="list" showInputMessage="1" showErrorMessage="1">
          <x14:formula1>
            <xm:f>definitions_list_mag!$AT$7:$AT$9</xm:f>
          </x14:formula1>
          <xm:sqref>EJ3:EJ267</xm:sqref>
        </x14:dataValidation>
        <x14:dataValidation type="list" allowBlank="1" showInputMessage="1" showErrorMessage="1">
          <x14:formula1>
            <xm:f>definitions_list_mag!$H$12:$H$19</xm:f>
          </x14:formula1>
          <xm:sqref>EE3:EE293</xm:sqref>
        </x14:dataValidation>
        <x14:dataValidation type="list" allowBlank="1" showInputMessage="1" showErrorMessage="1">
          <x14:formula1>
            <xm:f>definitions_list_mag!$X$3:$X$6</xm:f>
          </x14:formula1>
          <xm:sqref>EG3:EG267</xm:sqref>
        </x14:dataValidation>
        <x14:dataValidation type="list" allowBlank="1" showInputMessage="1" showErrorMessage="1">
          <x14:formula1>
            <xm:f>definitions_list_mag!$Y$17:$Y$20</xm:f>
          </x14:formula1>
          <xm:sqref>EH3:EH267</xm:sqref>
        </x14:dataValidation>
        <x14:dataValidation type="list" allowBlank="1" showInputMessage="1" showErrorMessage="1">
          <x14:formula1>
            <xm:f>definitions_list_mag!$AX$3:$AX$11</xm:f>
          </x14:formula1>
          <xm:sqref>EL3:EL267</xm:sqref>
        </x14:dataValidation>
        <x14:dataValidation type="list" allowBlank="1" showInputMessage="1" showErrorMessage="1">
          <x14:formula1>
            <xm:f>definitions_list_mag!$AZ$3:$AZ$7</xm:f>
          </x14:formula1>
          <xm:sqref>EM3:EM267</xm:sqref>
        </x14:dataValidation>
        <x14:dataValidation type="list" allowBlank="1" showInputMessage="1" showErrorMessage="1">
          <x14:formula1>
            <xm:f>definitions_list_lookup!$J$4:$J$26</xm:f>
          </x14:formula1>
          <xm:sqref>Q3:Q312</xm:sqref>
        </x14:dataValidation>
        <x14:dataValidation type="list" allowBlank="1" showInputMessage="1" showErrorMessage="1">
          <x14:formula1>
            <xm:f>definitions_list_lookup!$I$4:$I$13</xm:f>
          </x14:formula1>
          <xm:sqref>S3:S353</xm:sqref>
        </x14:dataValidation>
        <x14:dataValidation type="list" allowBlank="1" showInputMessage="1" showErrorMessage="1">
          <x14:formula1>
            <xm:f>definitions_list_lookup!$I$30:$I$32</xm:f>
          </x14:formula1>
          <xm:sqref>U3:U312 AC3:AC312</xm:sqref>
        </x14:dataValidation>
        <x14:dataValidation type="list" allowBlank="1" showInputMessage="1" showErrorMessage="1">
          <x14:formula1>
            <xm:f>definitions_list_lookup!$J$30:$J$33</xm:f>
          </x14:formula1>
          <xm:sqref>V3:V312</xm:sqref>
        </x14:dataValidation>
        <x14:dataValidation type="list" allowBlank="1" showInputMessage="1" showErrorMessage="1">
          <x14:formula1>
            <xm:f>definitions_list_lookup!$A$13:$A$19</xm:f>
          </x14:formula1>
          <xm:sqref>W3:W312</xm:sqref>
        </x14:dataValidation>
        <x14:dataValidation type="list" allowBlank="1" showInputMessage="1" showErrorMessage="1">
          <x14:formula1>
            <xm:f>definitions_list_lookup!$C$4:$C$6</xm:f>
          </x14:formula1>
          <xm:sqref>Y3:Y312</xm:sqref>
        </x14:dataValidation>
        <x14:dataValidation type="list" allowBlank="1" showInputMessage="1" showErrorMessage="1">
          <x14:formula1>
            <xm:f>definitions_list_lookup!$E$4:$E$16</xm:f>
          </x14:formula1>
          <xm:sqref>Z3:Z312</xm:sqref>
        </x14:dataValidation>
        <x14:dataValidation type="list" allowBlank="1" showInputMessage="1" showErrorMessage="1">
          <x14:formula1>
            <xm:f>definitions_list_lookup!$U$4:$U$6</xm:f>
          </x14:formula1>
          <xm:sqref>AB3:AB312</xm:sqref>
        </x14:dataValidation>
        <x14:dataValidation type="list" allowBlank="1" showInputMessage="1" showErrorMessage="1">
          <x14:formula1>
            <xm:f>definitions_list_lookup!$V$4:$V$7</xm:f>
          </x14:formula1>
          <xm:sqref>AD3:AD312</xm:sqref>
        </x14:dataValidation>
        <x14:dataValidation type="list" allowBlank="1" showInputMessage="1" showErrorMessage="1">
          <x14:formula1>
            <xm:f>definitions_list_lookup!$W$4:$W$7</xm:f>
          </x14:formula1>
          <xm:sqref>AE3:AE312</xm:sqref>
        </x14:dataValidation>
        <x14:dataValidation type="list" allowBlank="1" showInputMessage="1" showErrorMessage="1">
          <x14:formula1>
            <xm:f>definitions_list_lookup!$H$4:$H$9</xm:f>
          </x14:formula1>
          <xm:sqref>AL3:AL312 AR3:AR312 AX3:AX312 BD3:BD312 BJ3:BJ312 BP3:BP312 BV3:BV312 CB3:CB312</xm:sqref>
        </x14:dataValidation>
        <x14:dataValidation type="list" allowBlank="1" showInputMessage="1" showErrorMessage="1">
          <x14:formula1>
            <xm:f>definitions_list_lookup!$G$4:$G$6</xm:f>
          </x14:formula1>
          <xm:sqref>AM3:AM312 AS3:AS312 AY3:AY312 BE3:BE312 BK3:BK312 BQ3:BQ312 BW3:BW312 CC3:CC312</xm:sqref>
        </x14:dataValidation>
        <x14:dataValidation type="list" allowBlank="1" showInputMessage="1" showErrorMessage="1">
          <x14:formula1>
            <xm:f>definitions_list_lookup_ALT!$U$3:$U$4</xm:f>
          </x14:formula1>
          <xm:sqref>DM3:DM312</xm:sqref>
        </x14:dataValidation>
        <x14:dataValidation type="list" allowBlank="1" showInputMessage="1" showErrorMessage="1">
          <x14:formula1>
            <xm:f>definitions_list_lookup_ALT!$R$14:$R$16</xm:f>
          </x14:formula1>
          <xm:sqref>DV3:DV312</xm:sqref>
        </x14:dataValidation>
        <x14:dataValidation type="list" allowBlank="1" showInputMessage="1" showErrorMessage="1">
          <x14:formula1>
            <xm:f>definitions_list_lookup_ALT!$I$3:$I$10</xm:f>
          </x14:formula1>
          <xm:sqref>T3:T312</xm:sqref>
        </x14:dataValidation>
        <x14:dataValidation type="list" allowBlank="1" showInputMessage="1" showErrorMessage="1">
          <x14:formula1>
            <xm:f>definitions_list_lookup_ALT!$A$19:$A$22</xm:f>
          </x14:formula1>
          <xm:sqref>CJ3:CJ312</xm:sqref>
        </x14:dataValidation>
        <x14:dataValidation type="list" allowBlank="1" showInputMessage="1" showErrorMessage="1">
          <x14:formula1>
            <xm:f>definitions_list_lookup!$K$4:$K$21</xm:f>
          </x14:formula1>
          <xm:sqref>P3:P353</xm:sqref>
        </x14:dataValidation>
        <x14:dataValidation type="list" allowBlank="1" showInputMessage="1" showErrorMessage="1">
          <x14:formula1>
            <xm:f>'[5]definitions_list_lookup]/Users/samuelbarbier/Desktop/[B'!#REF!</xm:f>
          </x14:formula1>
          <xm:sqref>P354:P385 P387:P505 Q354:Q505 S354:S385 S387:S505 U354:W385 U387:W505 Y354:Z385 Y387:Z505 AB354:AE385 AB387:AE505 AL354:AM385 AR354:AS385 AX354:AY385 BD354:BE385 BJ354:BK385 BP354:BQ385 BV354:BW385 CB354:CC385 CB387:CC505 AL387:AM505 AR387:AS505 AX387:AY505 BD387:BE505 BJ387:BK505 BP387:BQ505 BV387:BW505</xm:sqref>
        </x14:dataValidation>
        <x14:dataValidation type="list" allowBlank="1" showInputMessage="1" showErrorMessage="1">
          <x14:formula1>
            <xm:f>'[6]definitions_list_lookup_ALT]/Users/samuelbarbier/Desktop/[B'!#REF!</xm:f>
          </x14:formula1>
          <xm:sqref>CJ354:CJ385 CJ387:CJ505 DM354:DM385 DM387:DM505 DV354:DV385 DV387:DV505 T354:T385 T387:T505</xm:sqref>
        </x14:dataValidation>
        <x14:dataValidation type="list" allowBlank="1" showInputMessage="1" showErrorMessage="1">
          <x14:formula1>
            <xm:f>'[7]definitions_list_lookup_ALT]/Users/samuelbarbier/Desktop/Om'!#REF!</xm:f>
          </x14:formula1>
          <xm:sqref>CJ506:CJ667</xm:sqref>
        </x14:dataValidation>
        <x14:dataValidation type="list" allowBlank="1" showInputMessage="1" showErrorMessage="1">
          <x14:formula1>
            <xm:f>'[8]definitions_list_lookup]/Users/samuelbarbier/Desktop/Om'!#REF!</xm:f>
          </x14:formula1>
          <xm:sqref>AL506:AM667 AR506:AS667 AX506:AY667 BD506:BE667 BJ506:BK667 BP506:BQ667 BV506:BW667 CB506:CC667</xm:sqref>
        </x14:dataValidation>
        <x14:dataValidation type="list" allowBlank="1" showInputMessage="1" showErrorMessage="1">
          <x14:formula1>
            <xm:f>'[9]definitions_list_lookup]/Users/samuelbarbier/Desktop/[B'!#REF!</xm:f>
          </x14:formula1>
          <xm:sqref>P668:Q677 P679:Q847 S668:S677 S679:S847 U668:W677 U679:W847 Y668:Z677 Y679:Z847 AB668:AE677 AB679:AE847 CB668:CC677 BV668:BW677 BP668:BQ677 BJ668:BK677 BD668:BE677 AX668:AY677 AR668:AS677 AL668:AM677 AR679:AS847 AL679:AM847 AX679:AY847 BD679:BE847 BJ679:BK847 BP679:BQ847 BV679:BW847 CB679:CC847</xm:sqref>
        </x14:dataValidation>
        <x14:dataValidation type="list" allowBlank="1" showInputMessage="1" showErrorMessage="1">
          <x14:formula1>
            <xm:f>'[10]definitions_list_lookup_ALT]/Users/samuelbarbier/Desktop/[B'!#REF!</xm:f>
          </x14:formula1>
          <xm:sqref>CJ668:CJ677 CJ679:CJ847 DM668:DM677 DM679:DM847 DV668:DV677 DV679:DV847 T668:T677 T679:T847</xm:sqref>
        </x14:dataValidation>
        <x14:dataValidation type="list" allowBlank="1" showInputMessage="1" showErrorMessage="1">
          <x14:formula1>
            <xm:f>'[11]definitions_list_lookup]/Users/samuelbarbier/Desktop/[B'!#REF!</xm:f>
          </x14:formula1>
          <xm:sqref>P848:Q1019 S848:S1019 U848:W1019 Y848:Z1019 AB848:AE1019 CB848:CC1019 BV848:BW1019 BP848:BQ1019 BJ848:BK1019 BD848:BE1019 AX848:AY1019 AR848:AS1019 AL848:AM1019</xm:sqref>
        </x14:dataValidation>
        <x14:dataValidation type="list" allowBlank="1" showInputMessage="1" showErrorMessage="1">
          <x14:formula1>
            <xm:f>'[12]definitions_list_lookup_ALT]/Users/samuelbarbier/Desktop/[B'!#REF!</xm:f>
          </x14:formula1>
          <xm:sqref>CJ848:CJ1019 DM848:DM1019 DV848:DV1019 T848:T1019</xm:sqref>
        </x14:dataValidation>
      </x14:dataValidations>
    </ex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1"/>
  </sheetPr>
  <dimension ref="A1:BE26"/>
  <sheetViews>
    <sheetView topLeftCell="E1" zoomScale="125" zoomScaleNormal="125" zoomScalePageLayoutView="125" workbookViewId="0">
      <selection activeCell="AZ8" sqref="AZ8"/>
    </sheetView>
  </sheetViews>
  <sheetFormatPr baseColWidth="10" defaultColWidth="10.875" defaultRowHeight="14" x14ac:dyDescent="0"/>
  <cols>
    <col min="1" max="20" width="10.875" style="56"/>
    <col min="21" max="23" width="22.375" style="56" customWidth="1"/>
    <col min="24" max="53" width="10.875" style="56"/>
    <col min="54" max="54" width="11" style="56" customWidth="1"/>
    <col min="55" max="16384" width="10.875" style="56"/>
  </cols>
  <sheetData>
    <row r="1" spans="1:57" ht="15">
      <c r="A1" s="56" t="s">
        <v>475</v>
      </c>
      <c r="C1" s="56" t="s">
        <v>476</v>
      </c>
      <c r="E1" s="56" t="s">
        <v>24</v>
      </c>
      <c r="G1" s="56" t="s">
        <v>477</v>
      </c>
      <c r="H1" s="56" t="s">
        <v>478</v>
      </c>
      <c r="I1" s="56" t="s">
        <v>479</v>
      </c>
      <c r="J1" s="56" t="s">
        <v>480</v>
      </c>
      <c r="K1" s="56" t="s">
        <v>481</v>
      </c>
      <c r="N1" s="56" t="s">
        <v>482</v>
      </c>
      <c r="R1" s="56" t="s">
        <v>483</v>
      </c>
      <c r="S1" s="56" t="s">
        <v>484</v>
      </c>
      <c r="U1" s="56" t="s">
        <v>485</v>
      </c>
      <c r="V1" s="56" t="s">
        <v>486</v>
      </c>
      <c r="W1" s="56" t="s">
        <v>487</v>
      </c>
      <c r="Y1" s="56" t="s">
        <v>488</v>
      </c>
      <c r="AB1" s="56" t="s">
        <v>489</v>
      </c>
      <c r="AD1" s="56" t="s">
        <v>490</v>
      </c>
      <c r="AF1" s="56" t="s">
        <v>491</v>
      </c>
      <c r="AI1" s="56" t="s">
        <v>492</v>
      </c>
      <c r="AL1" s="56" t="s">
        <v>493</v>
      </c>
      <c r="AN1" s="56" t="s">
        <v>494</v>
      </c>
      <c r="AP1" s="56" t="s">
        <v>495</v>
      </c>
      <c r="AR1" s="56" t="s">
        <v>496</v>
      </c>
      <c r="AT1" s="56" t="s">
        <v>497</v>
      </c>
      <c r="AW1" s="56" t="s">
        <v>498</v>
      </c>
      <c r="AY1" s="56" t="s">
        <v>499</v>
      </c>
      <c r="BA1" s="57" t="s">
        <v>500</v>
      </c>
      <c r="BB1" s="58" t="s">
        <v>501</v>
      </c>
      <c r="BC1" s="58" t="s">
        <v>502</v>
      </c>
      <c r="BE1" s="56" t="s">
        <v>503</v>
      </c>
    </row>
    <row r="2" spans="1:57" ht="15" thickBot="1"/>
    <row r="3" spans="1:57">
      <c r="A3" s="56" t="s">
        <v>504</v>
      </c>
      <c r="C3" s="59" t="s">
        <v>90</v>
      </c>
      <c r="E3" s="59" t="s">
        <v>122</v>
      </c>
      <c r="G3" s="56" t="s">
        <v>104</v>
      </c>
      <c r="H3" s="56" t="s">
        <v>92</v>
      </c>
      <c r="I3" s="60" t="s">
        <v>88</v>
      </c>
      <c r="J3" s="61" t="s">
        <v>543</v>
      </c>
      <c r="K3" s="56" t="s">
        <v>563</v>
      </c>
      <c r="L3" s="60"/>
      <c r="N3" s="62" t="s">
        <v>506</v>
      </c>
      <c r="R3" s="56" t="s">
        <v>507</v>
      </c>
      <c r="S3" s="56" t="s">
        <v>508</v>
      </c>
      <c r="U3" s="62" t="s">
        <v>116</v>
      </c>
      <c r="V3" s="62"/>
      <c r="W3" s="56" t="s">
        <v>123</v>
      </c>
      <c r="X3" s="56" t="s">
        <v>510</v>
      </c>
      <c r="Y3" s="56" t="s">
        <v>510</v>
      </c>
      <c r="AB3" s="56" t="s">
        <v>510</v>
      </c>
      <c r="AD3" s="56" t="s">
        <v>95</v>
      </c>
      <c r="AF3" s="56" t="s">
        <v>511</v>
      </c>
      <c r="AI3" s="56" t="s">
        <v>512</v>
      </c>
      <c r="AL3" s="56" t="s">
        <v>513</v>
      </c>
      <c r="AN3" s="56" t="s">
        <v>514</v>
      </c>
      <c r="AP3" s="56" t="s">
        <v>515</v>
      </c>
      <c r="AR3" s="56" t="s">
        <v>512</v>
      </c>
      <c r="AT3" s="63" t="s">
        <v>516</v>
      </c>
      <c r="AU3" s="64">
        <v>0</v>
      </c>
      <c r="AW3" s="65" t="s">
        <v>517</v>
      </c>
      <c r="AX3" s="56" t="s">
        <v>517</v>
      </c>
      <c r="AY3" s="66" t="s">
        <v>518</v>
      </c>
      <c r="AZ3" s="56" t="s">
        <v>518</v>
      </c>
      <c r="BA3" s="65" t="s">
        <v>519</v>
      </c>
      <c r="BB3" s="65" t="s">
        <v>520</v>
      </c>
      <c r="BC3" s="65" t="s">
        <v>521</v>
      </c>
      <c r="BE3" s="56" t="s">
        <v>522</v>
      </c>
    </row>
    <row r="4" spans="1:57">
      <c r="A4" s="56" t="s">
        <v>523</v>
      </c>
      <c r="C4" s="59" t="s">
        <v>134</v>
      </c>
      <c r="E4" s="59" t="s">
        <v>91</v>
      </c>
      <c r="G4" s="56" t="s">
        <v>103</v>
      </c>
      <c r="H4" s="56" t="s">
        <v>110</v>
      </c>
      <c r="I4" s="60" t="s">
        <v>115</v>
      </c>
      <c r="J4" s="61" t="s">
        <v>588</v>
      </c>
      <c r="K4" s="56" t="s">
        <v>609</v>
      </c>
      <c r="L4" s="60"/>
      <c r="N4" s="62" t="s">
        <v>524</v>
      </c>
      <c r="R4" s="56" t="s">
        <v>525</v>
      </c>
      <c r="S4" s="56" t="s">
        <v>526</v>
      </c>
      <c r="U4" s="62" t="s">
        <v>527</v>
      </c>
      <c r="V4" s="62"/>
      <c r="W4" s="56" t="s">
        <v>120</v>
      </c>
      <c r="X4" s="56" t="s">
        <v>512</v>
      </c>
      <c r="Y4" s="56" t="s">
        <v>512</v>
      </c>
      <c r="AB4" s="56" t="s">
        <v>512</v>
      </c>
      <c r="AD4" s="56" t="s">
        <v>528</v>
      </c>
      <c r="AF4" s="56" t="s">
        <v>529</v>
      </c>
      <c r="AI4" s="56" t="s">
        <v>530</v>
      </c>
      <c r="AL4" s="56" t="s">
        <v>531</v>
      </c>
      <c r="AN4" s="56" t="s">
        <v>532</v>
      </c>
      <c r="AP4" s="56" t="s">
        <v>533</v>
      </c>
      <c r="AR4" s="56" t="s">
        <v>530</v>
      </c>
      <c r="AT4" s="67" t="s">
        <v>534</v>
      </c>
      <c r="AU4" s="68">
        <v>1</v>
      </c>
      <c r="AW4" s="69" t="s">
        <v>535</v>
      </c>
      <c r="AX4" s="56" t="s">
        <v>535</v>
      </c>
      <c r="AY4" s="59" t="s">
        <v>536</v>
      </c>
      <c r="AZ4" s="56" t="s">
        <v>536</v>
      </c>
      <c r="BA4" s="69" t="s">
        <v>537</v>
      </c>
      <c r="BB4" s="69" t="s">
        <v>538</v>
      </c>
      <c r="BC4" s="69" t="s">
        <v>539</v>
      </c>
      <c r="BE4" s="56" t="s">
        <v>540</v>
      </c>
    </row>
    <row r="5" spans="1:57" ht="29" thickBot="1">
      <c r="A5" s="56" t="s">
        <v>541</v>
      </c>
      <c r="C5" s="59" t="s">
        <v>542</v>
      </c>
      <c r="E5" s="59" t="s">
        <v>561</v>
      </c>
      <c r="G5" s="56" t="s">
        <v>93</v>
      </c>
      <c r="H5" s="56" t="s">
        <v>135</v>
      </c>
      <c r="I5" s="60" t="s">
        <v>140</v>
      </c>
      <c r="J5" s="61" t="s">
        <v>97</v>
      </c>
      <c r="K5" s="56" t="s">
        <v>133</v>
      </c>
      <c r="L5" s="60"/>
      <c r="N5" s="62" t="s">
        <v>544</v>
      </c>
      <c r="R5" s="56" t="s">
        <v>545</v>
      </c>
      <c r="S5" s="56" t="s">
        <v>546</v>
      </c>
      <c r="U5" s="70" t="s">
        <v>547</v>
      </c>
      <c r="V5" s="62" t="s">
        <v>509</v>
      </c>
      <c r="W5" s="56" t="s">
        <v>117</v>
      </c>
      <c r="X5" s="56" t="s">
        <v>548</v>
      </c>
      <c r="Y5" s="56" t="s">
        <v>548</v>
      </c>
      <c r="AB5" s="56" t="s">
        <v>548</v>
      </c>
      <c r="AF5" s="56" t="s">
        <v>549</v>
      </c>
      <c r="AI5" s="56" t="s">
        <v>525</v>
      </c>
      <c r="AL5" s="56" t="s">
        <v>550</v>
      </c>
      <c r="AN5" s="56" t="s">
        <v>551</v>
      </c>
      <c r="AP5" s="56" t="s">
        <v>552</v>
      </c>
      <c r="AR5" s="56" t="s">
        <v>525</v>
      </c>
      <c r="AT5" s="71" t="s">
        <v>553</v>
      </c>
      <c r="AU5" s="72">
        <v>2</v>
      </c>
      <c r="AW5" s="69" t="s">
        <v>554</v>
      </c>
      <c r="AX5" s="56" t="s">
        <v>554</v>
      </c>
      <c r="AY5" s="59" t="s">
        <v>555</v>
      </c>
      <c r="AZ5" s="56" t="s">
        <v>555</v>
      </c>
      <c r="BA5" s="69" t="s">
        <v>556</v>
      </c>
      <c r="BB5" s="69" t="s">
        <v>557</v>
      </c>
      <c r="BC5" s="69" t="s">
        <v>558</v>
      </c>
      <c r="BE5" s="56" t="s">
        <v>559</v>
      </c>
    </row>
    <row r="6" spans="1:57">
      <c r="A6" s="56" t="s">
        <v>560</v>
      </c>
      <c r="E6" s="59" t="s">
        <v>576</v>
      </c>
      <c r="H6" s="56" t="s">
        <v>118</v>
      </c>
      <c r="I6" s="60" t="s">
        <v>107</v>
      </c>
      <c r="J6" s="66" t="s">
        <v>697</v>
      </c>
      <c r="K6" s="56" t="s">
        <v>127</v>
      </c>
      <c r="L6" s="60"/>
      <c r="N6" s="62" t="s">
        <v>564</v>
      </c>
      <c r="R6" s="56" t="s">
        <v>565</v>
      </c>
      <c r="V6" s="62" t="s">
        <v>96</v>
      </c>
      <c r="W6" s="56" t="s">
        <v>86</v>
      </c>
      <c r="X6" s="56" t="s">
        <v>566</v>
      </c>
      <c r="Y6" s="56" t="s">
        <v>566</v>
      </c>
      <c r="AB6" s="56" t="s">
        <v>108</v>
      </c>
      <c r="AF6" s="56" t="s">
        <v>567</v>
      </c>
      <c r="AI6" s="56" t="s">
        <v>568</v>
      </c>
      <c r="AN6" s="56" t="s">
        <v>569</v>
      </c>
      <c r="AP6" s="56" t="s">
        <v>565</v>
      </c>
      <c r="AR6" s="56" t="s">
        <v>570</v>
      </c>
      <c r="AW6" s="69" t="s">
        <v>571</v>
      </c>
      <c r="AX6" s="56" t="s">
        <v>571</v>
      </c>
      <c r="AY6" s="59" t="s">
        <v>572</v>
      </c>
      <c r="AZ6" s="56" t="s">
        <v>572</v>
      </c>
      <c r="BA6" s="69" t="s">
        <v>573</v>
      </c>
      <c r="BB6" s="69"/>
      <c r="BC6" s="69"/>
      <c r="BE6" s="56" t="s">
        <v>574</v>
      </c>
    </row>
    <row r="7" spans="1:57">
      <c r="A7" s="56" t="s">
        <v>575</v>
      </c>
      <c r="E7" s="59" t="s">
        <v>121</v>
      </c>
      <c r="H7" s="56" t="s">
        <v>106</v>
      </c>
      <c r="I7" s="60" t="s">
        <v>587</v>
      </c>
      <c r="J7" s="66" t="s">
        <v>101</v>
      </c>
      <c r="K7" s="56" t="s">
        <v>655</v>
      </c>
      <c r="L7" s="60"/>
      <c r="N7" s="73" t="s">
        <v>577</v>
      </c>
      <c r="O7" s="56" t="s">
        <v>578</v>
      </c>
      <c r="P7" s="56">
        <v>0</v>
      </c>
      <c r="V7" s="62" t="s">
        <v>109</v>
      </c>
      <c r="AB7" s="56" t="s">
        <v>566</v>
      </c>
      <c r="AF7" s="56" t="s">
        <v>579</v>
      </c>
      <c r="AN7" s="56" t="s">
        <v>580</v>
      </c>
      <c r="AP7" s="56" t="s">
        <v>581</v>
      </c>
      <c r="AR7" s="56" t="s">
        <v>582</v>
      </c>
      <c r="AT7" s="56" t="s">
        <v>516</v>
      </c>
      <c r="AU7" s="56">
        <v>0</v>
      </c>
      <c r="AW7" s="69" t="s">
        <v>583</v>
      </c>
      <c r="AX7" s="56" t="s">
        <v>583</v>
      </c>
      <c r="AY7" s="59" t="s">
        <v>584</v>
      </c>
      <c r="AZ7" s="56" t="s">
        <v>584</v>
      </c>
      <c r="BA7" s="69" t="s">
        <v>129</v>
      </c>
      <c r="BE7" s="56" t="s">
        <v>585</v>
      </c>
    </row>
    <row r="8" spans="1:57">
      <c r="A8" s="56" t="s">
        <v>586</v>
      </c>
      <c r="E8" s="59" t="s">
        <v>597</v>
      </c>
      <c r="I8" s="60" t="s">
        <v>124</v>
      </c>
      <c r="J8" s="66" t="s">
        <v>132</v>
      </c>
      <c r="K8" s="56" t="s">
        <v>598</v>
      </c>
      <c r="L8" s="60"/>
      <c r="N8" s="73" t="s">
        <v>589</v>
      </c>
      <c r="O8" s="56" t="s">
        <v>590</v>
      </c>
      <c r="P8" s="56">
        <v>1</v>
      </c>
      <c r="V8" s="62" t="s">
        <v>130</v>
      </c>
      <c r="AF8" s="56" t="s">
        <v>591</v>
      </c>
      <c r="AN8" s="56" t="s">
        <v>592</v>
      </c>
      <c r="AP8" s="56" t="s">
        <v>593</v>
      </c>
      <c r="AT8" s="56" t="s">
        <v>534</v>
      </c>
      <c r="AU8" s="56">
        <v>1</v>
      </c>
      <c r="AW8" s="69" t="s">
        <v>594</v>
      </c>
      <c r="AX8" s="56" t="s">
        <v>594</v>
      </c>
      <c r="BA8" s="69" t="s">
        <v>87</v>
      </c>
      <c r="BE8" s="56" t="s">
        <v>595</v>
      </c>
    </row>
    <row r="9" spans="1:57">
      <c r="A9" s="56" t="s">
        <v>596</v>
      </c>
      <c r="E9" s="59" t="s">
        <v>122</v>
      </c>
      <c r="I9" s="60" t="s">
        <v>699</v>
      </c>
      <c r="J9" s="61" t="s">
        <v>519</v>
      </c>
      <c r="K9" s="56" t="s">
        <v>505</v>
      </c>
      <c r="L9" s="60"/>
      <c r="N9" s="73" t="s">
        <v>599</v>
      </c>
      <c r="O9" s="56" t="s">
        <v>120</v>
      </c>
      <c r="P9" s="56">
        <v>2</v>
      </c>
      <c r="V9" s="62"/>
      <c r="AN9" s="56" t="s">
        <v>600</v>
      </c>
      <c r="AP9" s="56" t="s">
        <v>601</v>
      </c>
      <c r="AT9" s="56" t="s">
        <v>553</v>
      </c>
      <c r="AU9" s="56">
        <v>2</v>
      </c>
      <c r="AW9" s="69" t="s">
        <v>602</v>
      </c>
      <c r="AX9" s="56" t="s">
        <v>602</v>
      </c>
      <c r="BA9" s="69" t="s">
        <v>97</v>
      </c>
    </row>
    <row r="10" spans="1:57" ht="15" thickBot="1">
      <c r="E10" s="59" t="s">
        <v>608</v>
      </c>
      <c r="I10" s="60" t="s">
        <v>700</v>
      </c>
      <c r="J10" s="61" t="s">
        <v>537</v>
      </c>
      <c r="N10" s="73" t="s">
        <v>604</v>
      </c>
      <c r="O10" s="56" t="s">
        <v>605</v>
      </c>
      <c r="P10" s="56">
        <v>3</v>
      </c>
      <c r="AN10" s="56" t="s">
        <v>544</v>
      </c>
      <c r="AP10" s="56" t="s">
        <v>606</v>
      </c>
      <c r="AW10" s="69" t="s">
        <v>607</v>
      </c>
      <c r="AX10" s="56" t="s">
        <v>607</v>
      </c>
      <c r="BA10" s="69" t="s">
        <v>839</v>
      </c>
    </row>
    <row r="11" spans="1:57">
      <c r="E11" s="59" t="s">
        <v>630</v>
      </c>
      <c r="J11" s="61" t="s">
        <v>556</v>
      </c>
      <c r="N11" s="73" t="s">
        <v>610</v>
      </c>
      <c r="O11" s="56" t="s">
        <v>611</v>
      </c>
      <c r="P11" s="56">
        <v>4</v>
      </c>
      <c r="V11" s="63" t="s">
        <v>612</v>
      </c>
      <c r="W11" s="64"/>
      <c r="Y11" s="63" t="s">
        <v>613</v>
      </c>
      <c r="Z11" s="64"/>
      <c r="AB11" s="63" t="s">
        <v>614</v>
      </c>
      <c r="AC11" s="64"/>
      <c r="AF11" s="63" t="s">
        <v>615</v>
      </c>
      <c r="AG11" s="64"/>
      <c r="AI11" s="63" t="s">
        <v>616</v>
      </c>
      <c r="AJ11" s="64"/>
      <c r="AL11" s="63" t="s">
        <v>617</v>
      </c>
      <c r="AM11" s="64"/>
      <c r="AN11" s="56" t="s">
        <v>618</v>
      </c>
      <c r="AP11" s="56" t="s">
        <v>550</v>
      </c>
      <c r="AW11" s="69" t="s">
        <v>619</v>
      </c>
      <c r="AX11" s="56" t="s">
        <v>619</v>
      </c>
      <c r="BA11" s="69" t="s">
        <v>119</v>
      </c>
    </row>
    <row r="12" spans="1:57">
      <c r="E12" s="59" t="s">
        <v>635</v>
      </c>
      <c r="H12" s="56" t="s">
        <v>88</v>
      </c>
      <c r="J12" s="61" t="s">
        <v>119</v>
      </c>
      <c r="N12" s="73" t="s">
        <v>621</v>
      </c>
      <c r="O12" s="56" t="s">
        <v>622</v>
      </c>
      <c r="P12" s="56">
        <v>5</v>
      </c>
      <c r="V12" s="67" t="s">
        <v>123</v>
      </c>
      <c r="W12" s="68">
        <v>1</v>
      </c>
      <c r="Y12" s="67" t="s">
        <v>623</v>
      </c>
      <c r="Z12" s="68">
        <v>0</v>
      </c>
      <c r="AB12" s="74" t="s">
        <v>624</v>
      </c>
      <c r="AC12" s="68">
        <v>0</v>
      </c>
      <c r="AF12" s="67" t="s">
        <v>625</v>
      </c>
      <c r="AG12" s="68">
        <v>1</v>
      </c>
      <c r="AI12" s="74" t="s">
        <v>624</v>
      </c>
      <c r="AJ12" s="68">
        <v>0</v>
      </c>
      <c r="AL12" s="67" t="s">
        <v>626</v>
      </c>
      <c r="AM12" s="68">
        <v>0</v>
      </c>
      <c r="AN12" s="56" t="s">
        <v>627</v>
      </c>
      <c r="AP12" s="56" t="s">
        <v>628</v>
      </c>
    </row>
    <row r="13" spans="1:57" ht="15" thickBot="1">
      <c r="E13" s="59" t="s">
        <v>642</v>
      </c>
      <c r="H13" s="56" t="s">
        <v>115</v>
      </c>
      <c r="J13" s="61" t="s">
        <v>87</v>
      </c>
      <c r="V13" s="67" t="s">
        <v>120</v>
      </c>
      <c r="W13" s="68">
        <v>2</v>
      </c>
      <c r="Y13" s="67" t="s">
        <v>123</v>
      </c>
      <c r="Z13" s="68">
        <v>1</v>
      </c>
      <c r="AB13" s="74" t="s">
        <v>631</v>
      </c>
      <c r="AC13" s="68">
        <v>1</v>
      </c>
      <c r="AF13" s="67" t="s">
        <v>632</v>
      </c>
      <c r="AG13" s="68">
        <v>2</v>
      </c>
      <c r="AI13" s="74" t="s">
        <v>633</v>
      </c>
      <c r="AJ13" s="68">
        <v>1</v>
      </c>
      <c r="AL13" s="67" t="s">
        <v>634</v>
      </c>
      <c r="AM13" s="68">
        <v>1</v>
      </c>
    </row>
    <row r="14" spans="1:57" ht="15" thickBot="1">
      <c r="H14" s="56" t="s">
        <v>845</v>
      </c>
      <c r="J14" s="61" t="s">
        <v>125</v>
      </c>
      <c r="N14" s="75" t="s">
        <v>637</v>
      </c>
      <c r="O14" s="76"/>
      <c r="P14" s="64"/>
      <c r="Q14" s="77"/>
      <c r="R14" s="77"/>
      <c r="S14" s="77"/>
      <c r="V14" s="67" t="s">
        <v>117</v>
      </c>
      <c r="W14" s="68">
        <v>3</v>
      </c>
      <c r="Y14" s="67" t="s">
        <v>120</v>
      </c>
      <c r="Z14" s="68">
        <v>2</v>
      </c>
      <c r="AB14" s="74" t="s">
        <v>638</v>
      </c>
      <c r="AC14" s="68">
        <v>2</v>
      </c>
      <c r="AF14" s="71" t="s">
        <v>639</v>
      </c>
      <c r="AG14" s="72">
        <v>3</v>
      </c>
      <c r="AI14" s="74" t="s">
        <v>640</v>
      </c>
      <c r="AJ14" s="68">
        <v>2</v>
      </c>
      <c r="AL14" s="67" t="s">
        <v>641</v>
      </c>
      <c r="AM14" s="68">
        <v>2</v>
      </c>
    </row>
    <row r="15" spans="1:57" ht="15" thickBot="1">
      <c r="H15" s="56" t="s">
        <v>107</v>
      </c>
      <c r="J15" s="61" t="s">
        <v>636</v>
      </c>
      <c r="N15" s="78">
        <v>0</v>
      </c>
      <c r="O15" s="77" t="s">
        <v>578</v>
      </c>
      <c r="P15" s="68">
        <v>0</v>
      </c>
      <c r="Q15" s="77"/>
      <c r="R15" s="77"/>
      <c r="S15" s="77"/>
      <c r="V15" s="71" t="s">
        <v>86</v>
      </c>
      <c r="W15" s="72">
        <v>0</v>
      </c>
      <c r="Y15" s="71" t="s">
        <v>117</v>
      </c>
      <c r="Z15" s="72">
        <v>3</v>
      </c>
      <c r="AB15" s="74" t="s">
        <v>645</v>
      </c>
      <c r="AC15" s="68">
        <v>3</v>
      </c>
      <c r="AF15" s="77"/>
      <c r="AG15" s="77"/>
      <c r="AI15" s="74" t="s">
        <v>646</v>
      </c>
      <c r="AJ15" s="68">
        <v>3</v>
      </c>
      <c r="AL15" s="71" t="s">
        <v>647</v>
      </c>
      <c r="AM15" s="72">
        <v>3</v>
      </c>
    </row>
    <row r="16" spans="1:57">
      <c r="H16" s="56" t="s">
        <v>587</v>
      </c>
      <c r="J16" s="66" t="s">
        <v>703</v>
      </c>
      <c r="N16" s="78">
        <v>3</v>
      </c>
      <c r="O16" s="77" t="s">
        <v>590</v>
      </c>
      <c r="P16" s="68">
        <v>1</v>
      </c>
      <c r="Q16" s="77"/>
      <c r="R16" s="77"/>
      <c r="S16" s="77"/>
      <c r="AB16" s="74" t="s">
        <v>649</v>
      </c>
      <c r="AC16" s="68">
        <v>4</v>
      </c>
      <c r="AI16" s="74" t="s">
        <v>650</v>
      </c>
      <c r="AJ16" s="68">
        <v>4</v>
      </c>
    </row>
    <row r="17" spans="8:36" ht="15" thickBot="1">
      <c r="H17" s="56" t="s">
        <v>124</v>
      </c>
      <c r="J17" s="66" t="s">
        <v>704</v>
      </c>
      <c r="N17" s="78">
        <v>11</v>
      </c>
      <c r="O17" s="77" t="s">
        <v>120</v>
      </c>
      <c r="P17" s="68">
        <v>2</v>
      </c>
      <c r="Q17" s="77"/>
      <c r="R17" s="77"/>
      <c r="S17" s="77"/>
      <c r="Y17" s="56" t="s">
        <v>623</v>
      </c>
      <c r="Z17" s="56">
        <v>0</v>
      </c>
      <c r="AB17" s="79" t="s">
        <v>652</v>
      </c>
      <c r="AC17" s="72">
        <v>5</v>
      </c>
      <c r="AI17" s="79" t="s">
        <v>653</v>
      </c>
      <c r="AJ17" s="72">
        <v>5</v>
      </c>
    </row>
    <row r="18" spans="8:36">
      <c r="H18" s="56" t="s">
        <v>603</v>
      </c>
      <c r="J18" s="61" t="s">
        <v>705</v>
      </c>
      <c r="N18" s="78">
        <v>31</v>
      </c>
      <c r="O18" s="77" t="s">
        <v>605</v>
      </c>
      <c r="P18" s="68">
        <v>3</v>
      </c>
      <c r="Q18" s="77"/>
      <c r="R18" s="77"/>
      <c r="S18" s="77"/>
      <c r="Y18" s="56" t="s">
        <v>123</v>
      </c>
      <c r="Z18" s="56">
        <v>1</v>
      </c>
    </row>
    <row r="19" spans="8:36">
      <c r="H19" s="56" t="s">
        <v>94</v>
      </c>
      <c r="J19" s="80" t="s">
        <v>85</v>
      </c>
      <c r="N19" s="78">
        <v>61</v>
      </c>
      <c r="O19" s="77" t="s">
        <v>611</v>
      </c>
      <c r="P19" s="68">
        <v>4</v>
      </c>
      <c r="Q19" s="77"/>
      <c r="R19" s="77"/>
      <c r="S19" s="77"/>
      <c r="Y19" s="56" t="s">
        <v>120</v>
      </c>
      <c r="Z19" s="56">
        <v>2</v>
      </c>
    </row>
    <row r="20" spans="8:36" ht="15" thickBot="1">
      <c r="N20" s="81">
        <v>91</v>
      </c>
      <c r="O20" s="82" t="s">
        <v>622</v>
      </c>
      <c r="P20" s="72">
        <v>5</v>
      </c>
      <c r="Q20" s="77"/>
      <c r="R20" s="77"/>
      <c r="S20" s="77"/>
      <c r="Y20" s="56" t="s">
        <v>117</v>
      </c>
      <c r="Z20" s="56">
        <v>3</v>
      </c>
    </row>
    <row r="22" spans="8:36">
      <c r="I22" s="83" t="s">
        <v>657</v>
      </c>
      <c r="J22" s="83" t="s">
        <v>658</v>
      </c>
    </row>
    <row r="23" spans="8:36">
      <c r="I23" s="56" t="s">
        <v>95</v>
      </c>
      <c r="J23" s="56" t="s">
        <v>509</v>
      </c>
    </row>
    <row r="24" spans="8:36">
      <c r="I24" s="56" t="s">
        <v>108</v>
      </c>
      <c r="J24" s="56" t="s">
        <v>96</v>
      </c>
    </row>
    <row r="25" spans="8:36">
      <c r="I25" s="56" t="s">
        <v>662</v>
      </c>
      <c r="J25" s="56" t="s">
        <v>109</v>
      </c>
    </row>
    <row r="26" spans="8:36">
      <c r="J26" s="56" t="s">
        <v>130</v>
      </c>
    </row>
  </sheetData>
  <sheetProtection algorithmName="SHA-512" hashValue="BFoVDt7MF6CYPbb14RAlLany9nQN6tGdmkoqRS9spGA4kbHYUcGwM86+6DrfTUlZfvNvfVSOWshtCGj1vQdDAg==" saltValue="E1AbXeLY2vG9/1DoXzVmLw==" spinCount="100000" sheet="1" objects="1" scenarios="1"/>
  <phoneticPr fontId="30"/>
  <pageMargins left="0.7" right="0.7" top="0.75" bottom="0.75" header="0.3" footer="0.3"/>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1"/>
  </sheetPr>
  <dimension ref="A1:BG26"/>
  <sheetViews>
    <sheetView topLeftCell="H1" zoomScale="150" zoomScaleNormal="150" zoomScalePageLayoutView="150" workbookViewId="0">
      <selection activeCell="R17" sqref="R17"/>
    </sheetView>
  </sheetViews>
  <sheetFormatPr baseColWidth="10" defaultColWidth="9.625" defaultRowHeight="14" x14ac:dyDescent="0"/>
  <cols>
    <col min="1" max="20" width="9.625" style="56"/>
    <col min="21" max="21" width="13.875" style="56" bestFit="1" customWidth="1"/>
    <col min="22" max="22" width="9.625" style="56"/>
    <col min="23" max="25" width="20.125" style="56" customWidth="1"/>
    <col min="26" max="55" width="9.625" style="56"/>
    <col min="56" max="56" width="9.875" style="56" customWidth="1"/>
    <col min="57" max="16384" width="9.625" style="56"/>
  </cols>
  <sheetData>
    <row r="1" spans="1:59" ht="28">
      <c r="A1" s="56" t="s">
        <v>475</v>
      </c>
      <c r="C1" s="56" t="s">
        <v>476</v>
      </c>
      <c r="E1" s="56" t="s">
        <v>24</v>
      </c>
      <c r="G1" s="56" t="s">
        <v>477</v>
      </c>
      <c r="H1" s="56" t="s">
        <v>478</v>
      </c>
      <c r="I1" s="56" t="s">
        <v>479</v>
      </c>
      <c r="J1" s="56" t="s">
        <v>480</v>
      </c>
      <c r="K1" s="56" t="s">
        <v>481</v>
      </c>
      <c r="N1" s="56" t="s">
        <v>482</v>
      </c>
      <c r="R1" s="56" t="s">
        <v>483</v>
      </c>
      <c r="S1" s="56" t="s">
        <v>484</v>
      </c>
      <c r="U1" s="56" t="s">
        <v>694</v>
      </c>
      <c r="W1" s="56" t="s">
        <v>485</v>
      </c>
      <c r="X1" s="56" t="s">
        <v>486</v>
      </c>
      <c r="Y1" s="56" t="s">
        <v>487</v>
      </c>
      <c r="AA1" s="56" t="s">
        <v>488</v>
      </c>
      <c r="AD1" s="56" t="s">
        <v>489</v>
      </c>
      <c r="AF1" s="56" t="s">
        <v>490</v>
      </c>
      <c r="AH1" s="56" t="s">
        <v>491</v>
      </c>
      <c r="AK1" s="56" t="s">
        <v>492</v>
      </c>
      <c r="AN1" s="56" t="s">
        <v>493</v>
      </c>
      <c r="AP1" s="56" t="s">
        <v>494</v>
      </c>
      <c r="AR1" s="56" t="s">
        <v>495</v>
      </c>
      <c r="AT1" s="56" t="s">
        <v>496</v>
      </c>
      <c r="AV1" s="56" t="s">
        <v>497</v>
      </c>
      <c r="AY1" s="56" t="s">
        <v>498</v>
      </c>
      <c r="BA1" s="56" t="s">
        <v>499</v>
      </c>
      <c r="BC1" s="57" t="s">
        <v>500</v>
      </c>
      <c r="BD1" s="58" t="s">
        <v>501</v>
      </c>
      <c r="BE1" s="58" t="s">
        <v>502</v>
      </c>
      <c r="BG1" s="56" t="s">
        <v>503</v>
      </c>
    </row>
    <row r="2" spans="1:59" ht="15" thickBot="1"/>
    <row r="3" spans="1:59">
      <c r="A3" s="56" t="s">
        <v>504</v>
      </c>
      <c r="C3" s="59" t="s">
        <v>90</v>
      </c>
      <c r="E3" s="59" t="s">
        <v>122</v>
      </c>
      <c r="G3" s="56" t="s">
        <v>104</v>
      </c>
      <c r="H3" s="56" t="s">
        <v>92</v>
      </c>
      <c r="I3" s="60" t="s">
        <v>88</v>
      </c>
      <c r="J3" s="61" t="s">
        <v>543</v>
      </c>
      <c r="K3" s="56" t="s">
        <v>563</v>
      </c>
      <c r="L3" s="60"/>
      <c r="N3" s="62" t="s">
        <v>506</v>
      </c>
      <c r="R3" s="56" t="s">
        <v>507</v>
      </c>
      <c r="S3" s="56" t="s">
        <v>508</v>
      </c>
      <c r="U3" s="56" t="s">
        <v>695</v>
      </c>
      <c r="W3" s="62" t="s">
        <v>116</v>
      </c>
      <c r="X3" s="62"/>
      <c r="Y3" s="56" t="s">
        <v>123</v>
      </c>
      <c r="AA3" s="56" t="s">
        <v>510</v>
      </c>
      <c r="AD3" s="56" t="s">
        <v>510</v>
      </c>
      <c r="AF3" s="56" t="s">
        <v>95</v>
      </c>
      <c r="AH3" s="56" t="s">
        <v>511</v>
      </c>
      <c r="AK3" s="56" t="s">
        <v>512</v>
      </c>
      <c r="AN3" s="56" t="s">
        <v>513</v>
      </c>
      <c r="AP3" s="56" t="s">
        <v>514</v>
      </c>
      <c r="AR3" s="56" t="s">
        <v>515</v>
      </c>
      <c r="AT3" s="56" t="s">
        <v>512</v>
      </c>
      <c r="AV3" s="63" t="s">
        <v>516</v>
      </c>
      <c r="AW3" s="64">
        <v>0</v>
      </c>
      <c r="AY3" s="65" t="s">
        <v>517</v>
      </c>
      <c r="BA3" s="66" t="s">
        <v>518</v>
      </c>
      <c r="BC3" s="65" t="s">
        <v>519</v>
      </c>
      <c r="BD3" s="65" t="s">
        <v>520</v>
      </c>
      <c r="BE3" s="65" t="s">
        <v>521</v>
      </c>
      <c r="BG3" s="56" t="s">
        <v>522</v>
      </c>
    </row>
    <row r="4" spans="1:59">
      <c r="A4" s="56" t="s">
        <v>523</v>
      </c>
      <c r="C4" s="59" t="s">
        <v>134</v>
      </c>
      <c r="E4" s="59" t="s">
        <v>91</v>
      </c>
      <c r="G4" s="56" t="s">
        <v>103</v>
      </c>
      <c r="H4" s="56" t="s">
        <v>110</v>
      </c>
      <c r="I4" s="60" t="s">
        <v>115</v>
      </c>
      <c r="J4" s="61" t="s">
        <v>588</v>
      </c>
      <c r="K4" s="56" t="s">
        <v>609</v>
      </c>
      <c r="L4" s="60"/>
      <c r="N4" s="62" t="s">
        <v>524</v>
      </c>
      <c r="R4" s="56" t="s">
        <v>525</v>
      </c>
      <c r="S4" s="56" t="s">
        <v>526</v>
      </c>
      <c r="U4" s="56" t="s">
        <v>696</v>
      </c>
      <c r="W4" s="62" t="s">
        <v>527</v>
      </c>
      <c r="X4" s="62"/>
      <c r="Y4" s="56" t="s">
        <v>120</v>
      </c>
      <c r="AA4" s="56" t="s">
        <v>512</v>
      </c>
      <c r="AD4" s="56" t="s">
        <v>512</v>
      </c>
      <c r="AF4" s="56" t="s">
        <v>528</v>
      </c>
      <c r="AH4" s="56" t="s">
        <v>529</v>
      </c>
      <c r="AK4" s="56" t="s">
        <v>530</v>
      </c>
      <c r="AN4" s="56" t="s">
        <v>531</v>
      </c>
      <c r="AP4" s="56" t="s">
        <v>532</v>
      </c>
      <c r="AR4" s="56" t="s">
        <v>533</v>
      </c>
      <c r="AT4" s="56" t="s">
        <v>530</v>
      </c>
      <c r="AV4" s="67" t="s">
        <v>534</v>
      </c>
      <c r="AW4" s="68">
        <v>1</v>
      </c>
      <c r="AY4" s="69" t="s">
        <v>535</v>
      </c>
      <c r="BA4" s="59" t="s">
        <v>536</v>
      </c>
      <c r="BC4" s="69" t="s">
        <v>537</v>
      </c>
      <c r="BD4" s="69" t="s">
        <v>538</v>
      </c>
      <c r="BE4" s="69" t="s">
        <v>539</v>
      </c>
      <c r="BG4" s="56" t="s">
        <v>540</v>
      </c>
    </row>
    <row r="5" spans="1:59" ht="29" thickBot="1">
      <c r="A5" s="56" t="s">
        <v>541</v>
      </c>
      <c r="C5" s="59" t="s">
        <v>542</v>
      </c>
      <c r="E5" s="59" t="s">
        <v>561</v>
      </c>
      <c r="G5" s="56" t="s">
        <v>93</v>
      </c>
      <c r="H5" s="56" t="s">
        <v>135</v>
      </c>
      <c r="I5" s="60" t="s">
        <v>140</v>
      </c>
      <c r="J5" s="61" t="s">
        <v>97</v>
      </c>
      <c r="K5" s="56" t="s">
        <v>133</v>
      </c>
      <c r="L5" s="60"/>
      <c r="N5" s="62" t="s">
        <v>544</v>
      </c>
      <c r="R5" s="56" t="s">
        <v>545</v>
      </c>
      <c r="S5" s="56" t="s">
        <v>546</v>
      </c>
      <c r="W5" s="70" t="s">
        <v>547</v>
      </c>
      <c r="X5" s="62" t="s">
        <v>509</v>
      </c>
      <c r="Y5" s="56" t="s">
        <v>117</v>
      </c>
      <c r="AA5" s="56" t="s">
        <v>548</v>
      </c>
      <c r="AD5" s="56" t="s">
        <v>548</v>
      </c>
      <c r="AH5" s="56" t="s">
        <v>549</v>
      </c>
      <c r="AK5" s="56" t="s">
        <v>525</v>
      </c>
      <c r="AN5" s="56" t="s">
        <v>550</v>
      </c>
      <c r="AP5" s="56" t="s">
        <v>551</v>
      </c>
      <c r="AR5" s="56" t="s">
        <v>552</v>
      </c>
      <c r="AT5" s="56" t="s">
        <v>525</v>
      </c>
      <c r="AV5" s="71" t="s">
        <v>553</v>
      </c>
      <c r="AW5" s="72">
        <v>2</v>
      </c>
      <c r="AY5" s="69" t="s">
        <v>554</v>
      </c>
      <c r="BA5" s="59" t="s">
        <v>555</v>
      </c>
      <c r="BC5" s="69" t="s">
        <v>556</v>
      </c>
      <c r="BD5" s="69" t="s">
        <v>557</v>
      </c>
      <c r="BE5" s="69" t="s">
        <v>558</v>
      </c>
      <c r="BG5" s="56" t="s">
        <v>559</v>
      </c>
    </row>
    <row r="6" spans="1:59">
      <c r="A6" s="56" t="s">
        <v>560</v>
      </c>
      <c r="E6" s="59" t="s">
        <v>576</v>
      </c>
      <c r="H6" s="56" t="s">
        <v>118</v>
      </c>
      <c r="I6" s="60" t="s">
        <v>107</v>
      </c>
      <c r="J6" s="66" t="s">
        <v>697</v>
      </c>
      <c r="K6" s="56" t="s">
        <v>127</v>
      </c>
      <c r="L6" s="60"/>
      <c r="N6" s="62" t="s">
        <v>698</v>
      </c>
      <c r="R6" s="56" t="s">
        <v>565</v>
      </c>
      <c r="X6" s="62" t="s">
        <v>96</v>
      </c>
      <c r="Y6" s="56" t="s">
        <v>86</v>
      </c>
      <c r="AA6" s="56" t="s">
        <v>566</v>
      </c>
      <c r="AD6" s="56" t="s">
        <v>108</v>
      </c>
      <c r="AH6" s="56" t="s">
        <v>567</v>
      </c>
      <c r="AK6" s="56" t="s">
        <v>568</v>
      </c>
      <c r="AP6" s="56" t="s">
        <v>569</v>
      </c>
      <c r="AR6" s="56" t="s">
        <v>565</v>
      </c>
      <c r="AT6" s="56" t="s">
        <v>570</v>
      </c>
      <c r="AY6" s="69" t="s">
        <v>571</v>
      </c>
      <c r="BA6" s="59" t="s">
        <v>572</v>
      </c>
      <c r="BC6" s="69" t="s">
        <v>573</v>
      </c>
      <c r="BD6" s="69"/>
      <c r="BE6" s="69"/>
      <c r="BG6" s="56" t="s">
        <v>574</v>
      </c>
    </row>
    <row r="7" spans="1:59">
      <c r="A7" s="56" t="s">
        <v>575</v>
      </c>
      <c r="E7" s="59" t="s">
        <v>121</v>
      </c>
      <c r="H7" s="56" t="s">
        <v>106</v>
      </c>
      <c r="I7" s="60" t="s">
        <v>587</v>
      </c>
      <c r="J7" s="66" t="s">
        <v>101</v>
      </c>
      <c r="K7" s="56" t="s">
        <v>655</v>
      </c>
      <c r="L7" s="60"/>
      <c r="N7" s="73" t="s">
        <v>577</v>
      </c>
      <c r="O7" s="56" t="s">
        <v>578</v>
      </c>
      <c r="P7" s="56">
        <v>0</v>
      </c>
      <c r="X7" s="62" t="s">
        <v>109</v>
      </c>
      <c r="AD7" s="56" t="s">
        <v>566</v>
      </c>
      <c r="AH7" s="56" t="s">
        <v>579</v>
      </c>
      <c r="AP7" s="56" t="s">
        <v>580</v>
      </c>
      <c r="AR7" s="56" t="s">
        <v>581</v>
      </c>
      <c r="AT7" s="56" t="s">
        <v>582</v>
      </c>
      <c r="AY7" s="69" t="s">
        <v>583</v>
      </c>
      <c r="BA7" s="59" t="s">
        <v>584</v>
      </c>
      <c r="BG7" s="56" t="s">
        <v>585</v>
      </c>
    </row>
    <row r="8" spans="1:59">
      <c r="A8" s="56" t="s">
        <v>586</v>
      </c>
      <c r="E8" s="59" t="s">
        <v>597</v>
      </c>
      <c r="I8" s="60" t="s">
        <v>124</v>
      </c>
      <c r="J8" s="66" t="s">
        <v>132</v>
      </c>
      <c r="K8" s="56" t="s">
        <v>598</v>
      </c>
      <c r="L8" s="60"/>
      <c r="N8" s="73" t="s">
        <v>589</v>
      </c>
      <c r="O8" s="56" t="s">
        <v>590</v>
      </c>
      <c r="P8" s="56">
        <v>1</v>
      </c>
      <c r="X8" s="62" t="s">
        <v>130</v>
      </c>
      <c r="AH8" s="56" t="s">
        <v>591</v>
      </c>
      <c r="AP8" s="56" t="s">
        <v>592</v>
      </c>
      <c r="AR8" s="56" t="s">
        <v>593</v>
      </c>
      <c r="AY8" s="69" t="s">
        <v>594</v>
      </c>
      <c r="BG8" s="56" t="s">
        <v>595</v>
      </c>
    </row>
    <row r="9" spans="1:59">
      <c r="A9" s="56" t="s">
        <v>596</v>
      </c>
      <c r="E9" s="59" t="s">
        <v>122</v>
      </c>
      <c r="I9" s="60" t="s">
        <v>699</v>
      </c>
      <c r="J9" s="61" t="s">
        <v>519</v>
      </c>
      <c r="K9" s="56" t="s">
        <v>505</v>
      </c>
      <c r="L9" s="60"/>
      <c r="N9" s="73" t="s">
        <v>599</v>
      </c>
      <c r="O9" s="56" t="s">
        <v>120</v>
      </c>
      <c r="P9" s="56">
        <v>2</v>
      </c>
      <c r="X9" s="62"/>
      <c r="AP9" s="56" t="s">
        <v>600</v>
      </c>
      <c r="AR9" s="56" t="s">
        <v>601</v>
      </c>
      <c r="AY9" s="69" t="s">
        <v>602</v>
      </c>
    </row>
    <row r="10" spans="1:59" ht="15" thickBot="1">
      <c r="E10" s="59" t="s">
        <v>608</v>
      </c>
      <c r="I10" s="60" t="s">
        <v>700</v>
      </c>
      <c r="J10" s="61" t="s">
        <v>537</v>
      </c>
      <c r="N10" s="73" t="s">
        <v>604</v>
      </c>
      <c r="O10" s="56" t="s">
        <v>701</v>
      </c>
      <c r="P10" s="56">
        <v>3</v>
      </c>
      <c r="AP10" s="56" t="s">
        <v>544</v>
      </c>
      <c r="AR10" s="56" t="s">
        <v>606</v>
      </c>
      <c r="AY10" s="69" t="s">
        <v>607</v>
      </c>
    </row>
    <row r="11" spans="1:59">
      <c r="E11" s="59" t="s">
        <v>630</v>
      </c>
      <c r="J11" s="61" t="s">
        <v>556</v>
      </c>
      <c r="N11" s="73" t="s">
        <v>610</v>
      </c>
      <c r="O11" s="56" t="s">
        <v>702</v>
      </c>
      <c r="P11" s="56">
        <v>4</v>
      </c>
      <c r="X11" s="63" t="s">
        <v>612</v>
      </c>
      <c r="Y11" s="64"/>
      <c r="AA11" s="63" t="s">
        <v>613</v>
      </c>
      <c r="AB11" s="64"/>
      <c r="AD11" s="63" t="s">
        <v>614</v>
      </c>
      <c r="AE11" s="64"/>
      <c r="AH11" s="63" t="s">
        <v>615</v>
      </c>
      <c r="AI11" s="64"/>
      <c r="AK11" s="63" t="s">
        <v>616</v>
      </c>
      <c r="AL11" s="64"/>
      <c r="AN11" s="63" t="s">
        <v>617</v>
      </c>
      <c r="AO11" s="64"/>
      <c r="AP11" s="56" t="s">
        <v>618</v>
      </c>
      <c r="AR11" s="56" t="s">
        <v>550</v>
      </c>
      <c r="AY11" s="69" t="s">
        <v>619</v>
      </c>
    </row>
    <row r="12" spans="1:59">
      <c r="E12" s="59" t="s">
        <v>635</v>
      </c>
      <c r="J12" s="61" t="s">
        <v>119</v>
      </c>
      <c r="N12" s="73" t="s">
        <v>621</v>
      </c>
      <c r="O12" s="56" t="s">
        <v>622</v>
      </c>
      <c r="P12" s="56">
        <v>5</v>
      </c>
      <c r="X12" s="67" t="s">
        <v>123</v>
      </c>
      <c r="Y12" s="68">
        <v>1</v>
      </c>
      <c r="AA12" s="67" t="s">
        <v>623</v>
      </c>
      <c r="AB12" s="68">
        <v>0</v>
      </c>
      <c r="AD12" s="74" t="s">
        <v>624</v>
      </c>
      <c r="AE12" s="68">
        <v>0</v>
      </c>
      <c r="AH12" s="67" t="s">
        <v>625</v>
      </c>
      <c r="AI12" s="68">
        <v>1</v>
      </c>
      <c r="AK12" s="74" t="s">
        <v>624</v>
      </c>
      <c r="AL12" s="68">
        <v>0</v>
      </c>
      <c r="AN12" s="67" t="s">
        <v>626</v>
      </c>
      <c r="AO12" s="68">
        <v>0</v>
      </c>
      <c r="AP12" s="56" t="s">
        <v>627</v>
      </c>
      <c r="AR12" s="56" t="s">
        <v>628</v>
      </c>
    </row>
    <row r="13" spans="1:59" ht="15" thickBot="1">
      <c r="E13" s="59" t="s">
        <v>642</v>
      </c>
      <c r="J13" s="61" t="s">
        <v>87</v>
      </c>
      <c r="X13" s="67" t="s">
        <v>120</v>
      </c>
      <c r="Y13" s="68">
        <v>2</v>
      </c>
      <c r="AA13" s="67" t="s">
        <v>123</v>
      </c>
      <c r="AB13" s="68">
        <v>1</v>
      </c>
      <c r="AD13" s="74" t="s">
        <v>631</v>
      </c>
      <c r="AE13" s="68">
        <v>1</v>
      </c>
      <c r="AH13" s="67" t="s">
        <v>632</v>
      </c>
      <c r="AI13" s="68">
        <v>2</v>
      </c>
      <c r="AK13" s="74" t="s">
        <v>633</v>
      </c>
      <c r="AL13" s="68">
        <v>1</v>
      </c>
      <c r="AN13" s="67" t="s">
        <v>634</v>
      </c>
      <c r="AO13" s="68">
        <v>1</v>
      </c>
    </row>
    <row r="14" spans="1:59" ht="15" thickBot="1">
      <c r="J14" s="61" t="s">
        <v>125</v>
      </c>
      <c r="N14" s="75" t="s">
        <v>637</v>
      </c>
      <c r="O14" s="76"/>
      <c r="P14" s="64"/>
      <c r="Q14" s="77"/>
      <c r="R14" s="77" t="s">
        <v>849</v>
      </c>
      <c r="S14" s="77"/>
      <c r="T14" s="77"/>
      <c r="U14" s="77"/>
      <c r="X14" s="67" t="s">
        <v>117</v>
      </c>
      <c r="Y14" s="68">
        <v>3</v>
      </c>
      <c r="AA14" s="67" t="s">
        <v>120</v>
      </c>
      <c r="AB14" s="68">
        <v>2</v>
      </c>
      <c r="AD14" s="74" t="s">
        <v>638</v>
      </c>
      <c r="AE14" s="68">
        <v>2</v>
      </c>
      <c r="AH14" s="71" t="s">
        <v>639</v>
      </c>
      <c r="AI14" s="72">
        <v>3</v>
      </c>
      <c r="AK14" s="74" t="s">
        <v>640</v>
      </c>
      <c r="AL14" s="68">
        <v>2</v>
      </c>
      <c r="AN14" s="67" t="s">
        <v>641</v>
      </c>
      <c r="AO14" s="68">
        <v>2</v>
      </c>
    </row>
    <row r="15" spans="1:59" ht="15" thickBot="1">
      <c r="J15" s="61" t="s">
        <v>636</v>
      </c>
      <c r="N15" s="78">
        <v>0</v>
      </c>
      <c r="O15" s="77" t="s">
        <v>578</v>
      </c>
      <c r="P15" s="68">
        <v>0</v>
      </c>
      <c r="Q15" s="77"/>
      <c r="R15" s="77" t="s">
        <v>850</v>
      </c>
      <c r="S15" s="77"/>
      <c r="T15" s="77"/>
      <c r="U15" s="77"/>
      <c r="X15" s="71" t="s">
        <v>86</v>
      </c>
      <c r="Y15" s="72">
        <v>0</v>
      </c>
      <c r="AA15" s="71" t="s">
        <v>117</v>
      </c>
      <c r="AB15" s="72">
        <v>3</v>
      </c>
      <c r="AD15" s="74" t="s">
        <v>645</v>
      </c>
      <c r="AE15" s="68">
        <v>3</v>
      </c>
      <c r="AH15" s="77"/>
      <c r="AI15" s="77"/>
      <c r="AK15" s="74" t="s">
        <v>646</v>
      </c>
      <c r="AL15" s="68">
        <v>3</v>
      </c>
      <c r="AN15" s="71" t="s">
        <v>647</v>
      </c>
      <c r="AO15" s="72">
        <v>3</v>
      </c>
    </row>
    <row r="16" spans="1:59">
      <c r="J16" s="66" t="s">
        <v>703</v>
      </c>
      <c r="N16" s="78">
        <v>3</v>
      </c>
      <c r="O16" s="77" t="s">
        <v>590</v>
      </c>
      <c r="P16" s="68">
        <v>1</v>
      </c>
      <c r="Q16" s="77"/>
      <c r="R16" s="77" t="s">
        <v>851</v>
      </c>
      <c r="S16" s="77"/>
      <c r="T16" s="77"/>
      <c r="U16" s="77"/>
      <c r="AD16" s="74" t="s">
        <v>649</v>
      </c>
      <c r="AE16" s="68">
        <v>4</v>
      </c>
      <c r="AK16" s="74" t="s">
        <v>650</v>
      </c>
      <c r="AL16" s="68">
        <v>4</v>
      </c>
    </row>
    <row r="17" spans="1:38" ht="15" thickBot="1">
      <c r="J17" s="66" t="s">
        <v>704</v>
      </c>
      <c r="N17" s="78">
        <v>11</v>
      </c>
      <c r="O17" s="77" t="s">
        <v>120</v>
      </c>
      <c r="P17" s="68">
        <v>2</v>
      </c>
      <c r="Q17" s="77"/>
      <c r="R17" s="77"/>
      <c r="S17" s="77"/>
      <c r="T17" s="77"/>
      <c r="U17" s="77"/>
      <c r="AD17" s="79" t="s">
        <v>652</v>
      </c>
      <c r="AE17" s="72">
        <v>5</v>
      </c>
      <c r="AK17" s="79" t="s">
        <v>653</v>
      </c>
      <c r="AL17" s="72">
        <v>5</v>
      </c>
    </row>
    <row r="18" spans="1:38">
      <c r="A18" s="56" t="s">
        <v>813</v>
      </c>
      <c r="J18" s="61" t="s">
        <v>705</v>
      </c>
      <c r="N18" s="78">
        <v>31</v>
      </c>
      <c r="O18" s="56" t="s">
        <v>701</v>
      </c>
      <c r="P18" s="68">
        <v>3</v>
      </c>
      <c r="Q18" s="77"/>
      <c r="R18" s="77"/>
      <c r="S18" s="77"/>
      <c r="T18" s="77"/>
      <c r="U18" s="77"/>
    </row>
    <row r="19" spans="1:38">
      <c r="A19" s="56" t="s">
        <v>514</v>
      </c>
      <c r="J19" s="80" t="s">
        <v>85</v>
      </c>
      <c r="N19" s="78">
        <v>61</v>
      </c>
      <c r="O19" s="56" t="s">
        <v>702</v>
      </c>
      <c r="P19" s="68">
        <v>4</v>
      </c>
      <c r="Q19" s="77"/>
      <c r="R19" s="77"/>
      <c r="S19" s="77"/>
      <c r="T19" s="77"/>
      <c r="U19" s="77"/>
    </row>
    <row r="20" spans="1:38" ht="15" thickBot="1">
      <c r="A20" s="56" t="s">
        <v>814</v>
      </c>
      <c r="N20" s="81">
        <v>91</v>
      </c>
      <c r="O20" s="82" t="s">
        <v>622</v>
      </c>
      <c r="P20" s="72">
        <v>5</v>
      </c>
      <c r="Q20" s="77"/>
      <c r="R20" s="77"/>
      <c r="S20" s="77"/>
      <c r="T20" s="77"/>
      <c r="U20" s="77"/>
    </row>
    <row r="21" spans="1:38">
      <c r="A21" s="56" t="s">
        <v>815</v>
      </c>
    </row>
    <row r="22" spans="1:38" ht="26">
      <c r="A22" s="56" t="s">
        <v>816</v>
      </c>
      <c r="I22" s="83" t="s">
        <v>657</v>
      </c>
      <c r="J22" s="83" t="s">
        <v>658</v>
      </c>
    </row>
    <row r="23" spans="1:38">
      <c r="I23" s="56" t="s">
        <v>95</v>
      </c>
      <c r="J23" s="56" t="s">
        <v>509</v>
      </c>
    </row>
    <row r="24" spans="1:38">
      <c r="I24" s="56" t="s">
        <v>108</v>
      </c>
      <c r="J24" s="56" t="s">
        <v>96</v>
      </c>
    </row>
    <row r="25" spans="1:38">
      <c r="I25" s="56" t="s">
        <v>662</v>
      </c>
      <c r="J25" s="56" t="s">
        <v>109</v>
      </c>
    </row>
    <row r="26" spans="1:38">
      <c r="J26" s="56" t="s">
        <v>130</v>
      </c>
    </row>
  </sheetData>
  <sheetProtection password="C32A" sheet="1" objects="1" scenarios="1"/>
  <phoneticPr fontId="30"/>
  <pageMargins left="0.7" right="0.7" top="0.75" bottom="0.75" header="0.3" footer="0.3"/>
  <pageSetup paperSize="9" orientation="portrait" horizontalDpi="4294967292" verticalDpi="4294967292"/>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K746"/>
  <sheetViews>
    <sheetView topLeftCell="A13" workbookViewId="0">
      <selection activeCell="A32" sqref="A32:A42"/>
    </sheetView>
  </sheetViews>
  <sheetFormatPr baseColWidth="10" defaultColWidth="8.625" defaultRowHeight="16" x14ac:dyDescent="0"/>
  <cols>
    <col min="1" max="1" width="10.875" style="4" customWidth="1"/>
    <col min="2" max="2" width="10.875" style="5" hidden="1" customWidth="1"/>
    <col min="3" max="7" width="10.875" hidden="1" customWidth="1"/>
    <col min="8" max="8" width="23.125" style="6" hidden="1" customWidth="1"/>
    <col min="9" max="9" width="9.5" style="7" customWidth="1"/>
    <col min="10" max="10" width="9.5" style="8" customWidth="1"/>
    <col min="11" max="1025" width="10.875" style="5" customWidth="1"/>
  </cols>
  <sheetData>
    <row r="1" spans="1:10" customFormat="1">
      <c r="A1" s="4">
        <v>1</v>
      </c>
      <c r="B1" s="5">
        <v>2</v>
      </c>
      <c r="C1">
        <v>3</v>
      </c>
      <c r="D1">
        <v>4</v>
      </c>
      <c r="E1">
        <v>5</v>
      </c>
      <c r="F1">
        <v>6</v>
      </c>
      <c r="G1">
        <v>7</v>
      </c>
      <c r="H1" s="6">
        <v>8</v>
      </c>
      <c r="I1" s="9">
        <v>9</v>
      </c>
      <c r="J1" s="10">
        <v>10</v>
      </c>
    </row>
    <row r="2" spans="1:10" customFormat="1" ht="32">
      <c r="A2" s="4" t="s">
        <v>141</v>
      </c>
      <c r="B2" s="5" t="s">
        <v>142</v>
      </c>
      <c r="C2" t="s">
        <v>143</v>
      </c>
      <c r="D2" t="s">
        <v>144</v>
      </c>
      <c r="E2" t="s">
        <v>145</v>
      </c>
      <c r="F2" t="s">
        <v>146</v>
      </c>
      <c r="G2" t="s">
        <v>147</v>
      </c>
      <c r="H2" s="11" t="s">
        <v>5</v>
      </c>
      <c r="I2" s="12" t="s">
        <v>148</v>
      </c>
      <c r="J2" s="13" t="s">
        <v>149</v>
      </c>
    </row>
    <row r="3" spans="1:10" customFormat="1">
      <c r="A3" s="4" t="s">
        <v>150</v>
      </c>
      <c r="B3" s="5">
        <v>5057</v>
      </c>
      <c r="C3">
        <v>9</v>
      </c>
      <c r="D3" t="s">
        <v>855</v>
      </c>
      <c r="E3">
        <v>1</v>
      </c>
      <c r="F3" t="s">
        <v>151</v>
      </c>
      <c r="G3">
        <v>1</v>
      </c>
      <c r="H3" s="14" t="s">
        <v>856</v>
      </c>
      <c r="I3" s="15">
        <v>0.86</v>
      </c>
      <c r="J3" s="16">
        <v>0</v>
      </c>
    </row>
    <row r="4" spans="1:10" customFormat="1">
      <c r="A4" s="4" t="s">
        <v>739</v>
      </c>
      <c r="B4" s="5">
        <v>5057</v>
      </c>
      <c r="C4">
        <v>9</v>
      </c>
      <c r="D4" t="s">
        <v>855</v>
      </c>
      <c r="E4">
        <v>1</v>
      </c>
      <c r="F4" t="s">
        <v>151</v>
      </c>
      <c r="G4">
        <v>2</v>
      </c>
      <c r="H4" s="14" t="s">
        <v>857</v>
      </c>
      <c r="I4" s="15">
        <v>0.82499999999999996</v>
      </c>
      <c r="J4" s="16">
        <v>0.86</v>
      </c>
    </row>
    <row r="5" spans="1:10" customFormat="1">
      <c r="A5" s="4" t="s">
        <v>152</v>
      </c>
      <c r="B5" s="5">
        <v>5057</v>
      </c>
      <c r="C5">
        <v>9</v>
      </c>
      <c r="D5" t="s">
        <v>855</v>
      </c>
      <c r="E5">
        <v>2</v>
      </c>
      <c r="F5" t="s">
        <v>151</v>
      </c>
      <c r="G5">
        <v>1</v>
      </c>
      <c r="H5" s="14" t="s">
        <v>858</v>
      </c>
      <c r="I5" s="15">
        <v>0.88</v>
      </c>
      <c r="J5" s="16">
        <v>2.7</v>
      </c>
    </row>
    <row r="6" spans="1:10" customFormat="1">
      <c r="A6" s="4" t="s">
        <v>740</v>
      </c>
      <c r="B6" s="5">
        <v>5057</v>
      </c>
      <c r="C6">
        <v>9</v>
      </c>
      <c r="D6" t="s">
        <v>855</v>
      </c>
      <c r="E6">
        <v>2</v>
      </c>
      <c r="F6" t="s">
        <v>151</v>
      </c>
      <c r="G6">
        <v>2</v>
      </c>
      <c r="H6" s="14" t="s">
        <v>859</v>
      </c>
      <c r="I6" s="15">
        <v>0.76</v>
      </c>
      <c r="J6" s="16">
        <v>3.58</v>
      </c>
    </row>
    <row r="7" spans="1:10" customFormat="1">
      <c r="A7" s="4" t="s">
        <v>741</v>
      </c>
      <c r="B7" s="17">
        <v>5057</v>
      </c>
      <c r="C7">
        <v>9</v>
      </c>
      <c r="D7" t="s">
        <v>855</v>
      </c>
      <c r="E7">
        <v>2</v>
      </c>
      <c r="F7" t="s">
        <v>151</v>
      </c>
      <c r="G7">
        <v>3</v>
      </c>
      <c r="H7" s="14" t="s">
        <v>860</v>
      </c>
      <c r="I7" s="15">
        <v>0.82</v>
      </c>
      <c r="J7" s="16">
        <v>4.34</v>
      </c>
    </row>
    <row r="8" spans="1:10" customFormat="1">
      <c r="A8" s="4" t="s">
        <v>742</v>
      </c>
      <c r="B8" s="5">
        <v>5057</v>
      </c>
      <c r="C8">
        <v>9</v>
      </c>
      <c r="D8" t="s">
        <v>855</v>
      </c>
      <c r="E8">
        <v>2</v>
      </c>
      <c r="F8" t="s">
        <v>151</v>
      </c>
      <c r="G8">
        <v>4</v>
      </c>
      <c r="H8" s="14" t="s">
        <v>861</v>
      </c>
      <c r="I8" s="15">
        <v>0.74</v>
      </c>
      <c r="J8" s="16">
        <v>5.16</v>
      </c>
    </row>
    <row r="9" spans="1:10" customFormat="1">
      <c r="A9" s="4" t="s">
        <v>153</v>
      </c>
      <c r="B9" s="5">
        <v>5057</v>
      </c>
      <c r="C9">
        <v>9</v>
      </c>
      <c r="D9" t="s">
        <v>855</v>
      </c>
      <c r="E9">
        <v>3</v>
      </c>
      <c r="F9" t="s">
        <v>151</v>
      </c>
      <c r="G9">
        <v>1</v>
      </c>
      <c r="H9" s="14" t="s">
        <v>862</v>
      </c>
      <c r="I9" s="15">
        <v>0.85499999999999998</v>
      </c>
      <c r="J9" s="16">
        <v>5.7</v>
      </c>
    </row>
    <row r="10" spans="1:10" customFormat="1">
      <c r="A10" s="4" t="s">
        <v>154</v>
      </c>
      <c r="B10" s="5">
        <v>5057</v>
      </c>
      <c r="C10">
        <v>9</v>
      </c>
      <c r="D10" t="s">
        <v>855</v>
      </c>
      <c r="E10">
        <v>3</v>
      </c>
      <c r="F10" t="s">
        <v>151</v>
      </c>
      <c r="G10">
        <v>2</v>
      </c>
      <c r="H10" s="14" t="s">
        <v>863</v>
      </c>
      <c r="I10" s="15">
        <v>0.87</v>
      </c>
      <c r="J10" s="16">
        <v>6.5549999999999997</v>
      </c>
    </row>
    <row r="11" spans="1:10" customFormat="1">
      <c r="A11" s="4" t="s">
        <v>743</v>
      </c>
      <c r="B11" s="5">
        <v>5057</v>
      </c>
      <c r="C11">
        <v>9</v>
      </c>
      <c r="D11" t="s">
        <v>855</v>
      </c>
      <c r="E11">
        <v>3</v>
      </c>
      <c r="F11" t="s">
        <v>151</v>
      </c>
      <c r="G11">
        <v>3</v>
      </c>
      <c r="H11" s="14" t="s">
        <v>864</v>
      </c>
      <c r="I11" s="15">
        <v>0.79</v>
      </c>
      <c r="J11" s="16">
        <v>7.4249999999999998</v>
      </c>
    </row>
    <row r="12" spans="1:10" customFormat="1">
      <c r="A12" s="4" t="s">
        <v>744</v>
      </c>
      <c r="B12" s="5">
        <v>5057</v>
      </c>
      <c r="C12">
        <v>9</v>
      </c>
      <c r="D12" t="s">
        <v>855</v>
      </c>
      <c r="E12">
        <v>3</v>
      </c>
      <c r="F12" t="s">
        <v>151</v>
      </c>
      <c r="G12">
        <v>4</v>
      </c>
      <c r="H12" s="14" t="s">
        <v>865</v>
      </c>
      <c r="I12" s="15">
        <v>0.79</v>
      </c>
      <c r="J12" s="16">
        <v>8.2149999999999999</v>
      </c>
    </row>
    <row r="13" spans="1:10" customFormat="1">
      <c r="A13" s="4" t="s">
        <v>155</v>
      </c>
      <c r="B13" s="5">
        <v>5057</v>
      </c>
      <c r="C13">
        <v>9</v>
      </c>
      <c r="D13" t="s">
        <v>855</v>
      </c>
      <c r="E13">
        <v>4</v>
      </c>
      <c r="F13" t="s">
        <v>738</v>
      </c>
      <c r="G13">
        <v>1</v>
      </c>
      <c r="H13" s="14" t="s">
        <v>866</v>
      </c>
      <c r="I13" s="15">
        <v>0.37</v>
      </c>
      <c r="J13" s="16">
        <v>5.7</v>
      </c>
    </row>
    <row r="14" spans="1:10" customFormat="1">
      <c r="A14" s="4" t="s">
        <v>156</v>
      </c>
      <c r="B14" s="5">
        <v>5057</v>
      </c>
      <c r="C14">
        <v>9</v>
      </c>
      <c r="D14" t="s">
        <v>855</v>
      </c>
      <c r="E14">
        <v>5</v>
      </c>
      <c r="F14" t="s">
        <v>738</v>
      </c>
      <c r="G14">
        <v>1</v>
      </c>
      <c r="H14" s="14" t="s">
        <v>867</v>
      </c>
      <c r="I14" s="15">
        <v>0.19</v>
      </c>
      <c r="J14" s="16">
        <v>5.9</v>
      </c>
    </row>
    <row r="15" spans="1:10" customFormat="1">
      <c r="A15" s="4" t="s">
        <v>157</v>
      </c>
      <c r="B15" s="5">
        <v>5057</v>
      </c>
      <c r="C15">
        <v>9</v>
      </c>
      <c r="D15" t="s">
        <v>855</v>
      </c>
      <c r="E15">
        <v>7</v>
      </c>
      <c r="F15" t="s">
        <v>151</v>
      </c>
      <c r="G15">
        <v>1</v>
      </c>
      <c r="H15" s="14" t="s">
        <v>868</v>
      </c>
      <c r="I15" s="15">
        <v>0.875</v>
      </c>
      <c r="J15" s="16">
        <v>8.6999999999999993</v>
      </c>
    </row>
    <row r="16" spans="1:10" customFormat="1">
      <c r="A16" s="4" t="s">
        <v>158</v>
      </c>
      <c r="B16" s="5">
        <v>5057</v>
      </c>
      <c r="C16">
        <v>9</v>
      </c>
      <c r="D16" t="s">
        <v>855</v>
      </c>
      <c r="E16">
        <v>7</v>
      </c>
      <c r="F16" t="s">
        <v>151</v>
      </c>
      <c r="G16">
        <v>2</v>
      </c>
      <c r="H16" s="14" t="s">
        <v>869</v>
      </c>
      <c r="I16" s="15">
        <v>0.82</v>
      </c>
      <c r="J16" s="16">
        <v>9.5749999999999993</v>
      </c>
    </row>
    <row r="17" spans="1:10" customFormat="1">
      <c r="A17" s="4" t="s">
        <v>745</v>
      </c>
      <c r="B17" s="5">
        <v>5057</v>
      </c>
      <c r="C17">
        <v>9</v>
      </c>
      <c r="D17" t="s">
        <v>855</v>
      </c>
      <c r="E17">
        <v>7</v>
      </c>
      <c r="F17" t="s">
        <v>151</v>
      </c>
      <c r="G17">
        <v>3</v>
      </c>
      <c r="H17" s="14" t="s">
        <v>870</v>
      </c>
      <c r="I17" s="15">
        <v>0.47</v>
      </c>
      <c r="J17" s="16">
        <v>10.395</v>
      </c>
    </row>
    <row r="18" spans="1:10" customFormat="1">
      <c r="A18" s="4" t="s">
        <v>746</v>
      </c>
      <c r="B18" s="17">
        <v>5057</v>
      </c>
      <c r="C18">
        <v>9</v>
      </c>
      <c r="D18" t="s">
        <v>855</v>
      </c>
      <c r="E18">
        <v>7</v>
      </c>
      <c r="F18" t="s">
        <v>151</v>
      </c>
      <c r="G18">
        <v>4</v>
      </c>
      <c r="H18" s="14" t="s">
        <v>871</v>
      </c>
      <c r="I18" s="15">
        <v>0.90500000000000003</v>
      </c>
      <c r="J18" s="16">
        <v>10.865</v>
      </c>
    </row>
    <row r="19" spans="1:10" customFormat="1">
      <c r="A19" s="4" t="s">
        <v>159</v>
      </c>
      <c r="B19" s="5">
        <v>5057</v>
      </c>
      <c r="C19">
        <v>9</v>
      </c>
      <c r="D19" t="s">
        <v>855</v>
      </c>
      <c r="E19">
        <v>8</v>
      </c>
      <c r="F19" t="s">
        <v>151</v>
      </c>
      <c r="G19">
        <v>1</v>
      </c>
      <c r="H19" s="14" t="s">
        <v>872</v>
      </c>
      <c r="I19" s="15">
        <v>0.88</v>
      </c>
      <c r="J19" s="16">
        <v>11.7</v>
      </c>
    </row>
    <row r="20" spans="1:10" customFormat="1">
      <c r="A20" s="4" t="s">
        <v>747</v>
      </c>
      <c r="B20" s="5">
        <v>5057</v>
      </c>
      <c r="C20">
        <v>9</v>
      </c>
      <c r="D20" t="s">
        <v>855</v>
      </c>
      <c r="E20">
        <v>8</v>
      </c>
      <c r="F20" t="s">
        <v>151</v>
      </c>
      <c r="G20">
        <v>2</v>
      </c>
      <c r="H20" s="14" t="s">
        <v>873</v>
      </c>
      <c r="I20" s="15">
        <v>0.81</v>
      </c>
      <c r="J20" s="16">
        <v>12.58</v>
      </c>
    </row>
    <row r="21" spans="1:10" customFormat="1">
      <c r="A21" s="4" t="s">
        <v>748</v>
      </c>
      <c r="B21" s="5">
        <v>5057</v>
      </c>
      <c r="C21">
        <v>9</v>
      </c>
      <c r="D21" t="s">
        <v>855</v>
      </c>
      <c r="E21">
        <v>8</v>
      </c>
      <c r="F21" t="s">
        <v>151</v>
      </c>
      <c r="G21">
        <v>3</v>
      </c>
      <c r="H21" s="14" t="s">
        <v>874</v>
      </c>
      <c r="I21" s="15">
        <v>0.89500000000000002</v>
      </c>
      <c r="J21" s="16">
        <v>13.39</v>
      </c>
    </row>
    <row r="22" spans="1:10" customFormat="1">
      <c r="A22" s="4" t="s">
        <v>160</v>
      </c>
      <c r="B22" s="17">
        <v>5057</v>
      </c>
      <c r="C22">
        <v>9</v>
      </c>
      <c r="D22" t="s">
        <v>855</v>
      </c>
      <c r="E22">
        <v>9</v>
      </c>
      <c r="F22" t="s">
        <v>151</v>
      </c>
      <c r="G22">
        <v>1</v>
      </c>
      <c r="H22" s="14" t="s">
        <v>875</v>
      </c>
      <c r="I22" s="15">
        <v>0.37</v>
      </c>
      <c r="J22" s="16">
        <v>14.3</v>
      </c>
    </row>
    <row r="23" spans="1:10" customFormat="1">
      <c r="A23" s="4" t="s">
        <v>161</v>
      </c>
      <c r="B23" s="5">
        <v>5057</v>
      </c>
      <c r="C23">
        <v>9</v>
      </c>
      <c r="D23" t="s">
        <v>855</v>
      </c>
      <c r="E23">
        <v>10</v>
      </c>
      <c r="F23" t="s">
        <v>151</v>
      </c>
      <c r="G23">
        <v>1</v>
      </c>
      <c r="H23" s="14" t="s">
        <v>876</v>
      </c>
      <c r="I23" s="15">
        <v>0.74</v>
      </c>
      <c r="J23" s="16">
        <v>14.7</v>
      </c>
    </row>
    <row r="24" spans="1:10" customFormat="1">
      <c r="A24" s="4" t="s">
        <v>749</v>
      </c>
      <c r="B24" s="5">
        <v>5057</v>
      </c>
      <c r="C24">
        <v>9</v>
      </c>
      <c r="D24" t="s">
        <v>855</v>
      </c>
      <c r="E24">
        <v>10</v>
      </c>
      <c r="F24" t="s">
        <v>151</v>
      </c>
      <c r="G24">
        <v>2</v>
      </c>
      <c r="H24" s="14" t="s">
        <v>877</v>
      </c>
      <c r="I24" s="15">
        <v>0.84499999999999997</v>
      </c>
      <c r="J24" s="16">
        <v>15.44</v>
      </c>
    </row>
    <row r="25" spans="1:10" customFormat="1">
      <c r="A25" s="4" t="s">
        <v>750</v>
      </c>
      <c r="B25" s="5">
        <v>5057</v>
      </c>
      <c r="C25">
        <v>9</v>
      </c>
      <c r="D25" t="s">
        <v>855</v>
      </c>
      <c r="E25">
        <v>10</v>
      </c>
      <c r="F25" t="s">
        <v>151</v>
      </c>
      <c r="G25">
        <v>3</v>
      </c>
      <c r="H25" s="14" t="s">
        <v>878</v>
      </c>
      <c r="I25" s="15">
        <v>0.83</v>
      </c>
      <c r="J25" s="16">
        <v>16.285</v>
      </c>
    </row>
    <row r="26" spans="1:10" customFormat="1">
      <c r="A26" s="4" t="s">
        <v>162</v>
      </c>
      <c r="B26" s="17">
        <v>5057</v>
      </c>
      <c r="C26">
        <v>9</v>
      </c>
      <c r="D26" t="s">
        <v>855</v>
      </c>
      <c r="E26">
        <v>11</v>
      </c>
      <c r="F26" t="s">
        <v>151</v>
      </c>
      <c r="G26">
        <v>1</v>
      </c>
      <c r="H26" s="14" t="s">
        <v>879</v>
      </c>
      <c r="I26" s="15">
        <v>0.86499999999999999</v>
      </c>
      <c r="J26" s="16">
        <v>16.899999999999999</v>
      </c>
    </row>
    <row r="27" spans="1:10" customFormat="1">
      <c r="A27" s="4" t="s">
        <v>163</v>
      </c>
      <c r="B27" s="5">
        <v>5057</v>
      </c>
      <c r="C27">
        <v>9</v>
      </c>
      <c r="D27" t="s">
        <v>855</v>
      </c>
      <c r="E27">
        <v>12</v>
      </c>
      <c r="F27" t="s">
        <v>151</v>
      </c>
      <c r="G27">
        <v>1</v>
      </c>
      <c r="H27" s="14" t="s">
        <v>880</v>
      </c>
      <c r="I27" s="15">
        <v>0.84499999999999997</v>
      </c>
      <c r="J27" s="16">
        <v>17.7</v>
      </c>
    </row>
    <row r="28" spans="1:10" customFormat="1">
      <c r="A28" s="4" t="s">
        <v>881</v>
      </c>
      <c r="B28" s="5">
        <v>5057</v>
      </c>
      <c r="C28">
        <v>9</v>
      </c>
      <c r="D28" t="s">
        <v>855</v>
      </c>
      <c r="E28">
        <v>12</v>
      </c>
      <c r="F28" t="s">
        <v>151</v>
      </c>
      <c r="G28">
        <v>2</v>
      </c>
      <c r="H28" s="14" t="s">
        <v>882</v>
      </c>
      <c r="I28" s="15">
        <v>0.85</v>
      </c>
      <c r="J28" s="16">
        <v>18.545000000000002</v>
      </c>
    </row>
    <row r="29" spans="1:10" customFormat="1">
      <c r="A29" s="4" t="s">
        <v>883</v>
      </c>
      <c r="B29" s="5">
        <v>5057</v>
      </c>
      <c r="C29">
        <v>9</v>
      </c>
      <c r="D29" t="s">
        <v>855</v>
      </c>
      <c r="E29">
        <v>12</v>
      </c>
      <c r="F29" t="s">
        <v>151</v>
      </c>
      <c r="G29">
        <v>3</v>
      </c>
      <c r="H29" s="14" t="s">
        <v>884</v>
      </c>
      <c r="I29" s="15">
        <v>0.71</v>
      </c>
      <c r="J29" s="16">
        <v>19.395</v>
      </c>
    </row>
    <row r="30" spans="1:10" customFormat="1">
      <c r="A30" s="4" t="s">
        <v>885</v>
      </c>
      <c r="B30" s="5">
        <v>5057</v>
      </c>
      <c r="C30">
        <v>9</v>
      </c>
      <c r="D30" t="s">
        <v>855</v>
      </c>
      <c r="E30">
        <v>12</v>
      </c>
      <c r="F30" t="s">
        <v>151</v>
      </c>
      <c r="G30">
        <v>4</v>
      </c>
      <c r="H30" s="14" t="s">
        <v>886</v>
      </c>
      <c r="I30" s="15">
        <v>0.745</v>
      </c>
      <c r="J30" s="16">
        <v>20.105</v>
      </c>
    </row>
    <row r="31" spans="1:10" customFormat="1">
      <c r="A31" s="4" t="s">
        <v>164</v>
      </c>
      <c r="B31" s="5">
        <v>5057</v>
      </c>
      <c r="C31">
        <v>9</v>
      </c>
      <c r="D31" t="s">
        <v>855</v>
      </c>
      <c r="E31">
        <v>13</v>
      </c>
      <c r="F31" t="s">
        <v>151</v>
      </c>
      <c r="G31">
        <v>1</v>
      </c>
      <c r="H31" s="14" t="s">
        <v>887</v>
      </c>
      <c r="I31" s="15">
        <v>0.995</v>
      </c>
      <c r="J31" s="16">
        <v>20.7</v>
      </c>
    </row>
    <row r="32" spans="1:10" customFormat="1">
      <c r="A32" s="4" t="s">
        <v>165</v>
      </c>
      <c r="B32" s="5">
        <v>5057</v>
      </c>
      <c r="C32">
        <v>9</v>
      </c>
      <c r="D32" t="s">
        <v>855</v>
      </c>
      <c r="E32">
        <v>13</v>
      </c>
      <c r="F32" t="s">
        <v>151</v>
      </c>
      <c r="G32">
        <v>2</v>
      </c>
      <c r="H32" s="14" t="s">
        <v>888</v>
      </c>
      <c r="I32" s="15">
        <v>0.78</v>
      </c>
      <c r="J32" s="16">
        <v>21.695</v>
      </c>
    </row>
    <row r="33" spans="1:10" customFormat="1">
      <c r="A33" s="4" t="s">
        <v>166</v>
      </c>
      <c r="B33" s="5">
        <v>5057</v>
      </c>
      <c r="C33">
        <v>9</v>
      </c>
      <c r="D33" t="s">
        <v>855</v>
      </c>
      <c r="E33">
        <v>13</v>
      </c>
      <c r="F33" t="s">
        <v>151</v>
      </c>
      <c r="G33">
        <v>3</v>
      </c>
      <c r="H33" s="14" t="s">
        <v>889</v>
      </c>
      <c r="I33" s="15">
        <v>0.755</v>
      </c>
      <c r="J33" s="16">
        <v>22.475000000000001</v>
      </c>
    </row>
    <row r="34" spans="1:10" customFormat="1">
      <c r="A34" s="4" t="s">
        <v>890</v>
      </c>
      <c r="B34" s="5">
        <v>5057</v>
      </c>
      <c r="C34">
        <v>9</v>
      </c>
      <c r="D34" t="s">
        <v>855</v>
      </c>
      <c r="E34">
        <v>13</v>
      </c>
      <c r="F34" t="s">
        <v>151</v>
      </c>
      <c r="G34">
        <v>4</v>
      </c>
      <c r="H34" s="14" t="s">
        <v>891</v>
      </c>
      <c r="I34" s="15">
        <v>0.63500000000000001</v>
      </c>
      <c r="J34" s="16">
        <v>23.23</v>
      </c>
    </row>
    <row r="35" spans="1:10" customFormat="1">
      <c r="A35" s="4" t="s">
        <v>167</v>
      </c>
      <c r="B35" s="5">
        <v>5057</v>
      </c>
      <c r="C35">
        <v>9</v>
      </c>
      <c r="D35" t="s">
        <v>855</v>
      </c>
      <c r="E35">
        <v>14</v>
      </c>
      <c r="F35" t="s">
        <v>151</v>
      </c>
      <c r="G35">
        <v>1</v>
      </c>
      <c r="H35" s="14" t="s">
        <v>892</v>
      </c>
      <c r="I35" s="15">
        <v>0.91</v>
      </c>
      <c r="J35" s="16">
        <v>23.7</v>
      </c>
    </row>
    <row r="36" spans="1:10" customFormat="1">
      <c r="A36" s="4" t="s">
        <v>168</v>
      </c>
      <c r="B36" s="5">
        <v>5057</v>
      </c>
      <c r="C36">
        <v>9</v>
      </c>
      <c r="D36" t="s">
        <v>855</v>
      </c>
      <c r="E36">
        <v>14</v>
      </c>
      <c r="F36" t="s">
        <v>151</v>
      </c>
      <c r="G36">
        <v>2</v>
      </c>
      <c r="H36" s="14" t="s">
        <v>893</v>
      </c>
      <c r="I36" s="15">
        <v>0.82</v>
      </c>
      <c r="J36" s="16">
        <v>24.61</v>
      </c>
    </row>
    <row r="37" spans="1:10" customFormat="1">
      <c r="A37" s="4" t="s">
        <v>169</v>
      </c>
      <c r="B37" s="5">
        <v>5057</v>
      </c>
      <c r="C37">
        <v>9</v>
      </c>
      <c r="D37" t="s">
        <v>855</v>
      </c>
      <c r="E37">
        <v>14</v>
      </c>
      <c r="F37" t="s">
        <v>151</v>
      </c>
      <c r="G37">
        <v>3</v>
      </c>
      <c r="H37" s="14" t="s">
        <v>894</v>
      </c>
      <c r="I37" s="15">
        <v>0.66500000000000004</v>
      </c>
      <c r="J37" s="16">
        <v>25.43</v>
      </c>
    </row>
    <row r="38" spans="1:10" customFormat="1">
      <c r="A38" s="4" t="s">
        <v>170</v>
      </c>
      <c r="B38" s="5">
        <v>5057</v>
      </c>
      <c r="C38">
        <v>9</v>
      </c>
      <c r="D38" t="s">
        <v>855</v>
      </c>
      <c r="E38">
        <v>14</v>
      </c>
      <c r="F38" t="s">
        <v>151</v>
      </c>
      <c r="G38">
        <v>4</v>
      </c>
      <c r="H38" s="14" t="s">
        <v>895</v>
      </c>
      <c r="I38" s="15">
        <v>0.77</v>
      </c>
      <c r="J38" s="16">
        <v>26.094999999999999</v>
      </c>
    </row>
    <row r="39" spans="1:10" customFormat="1">
      <c r="A39" s="4" t="s">
        <v>171</v>
      </c>
      <c r="B39" s="5">
        <v>5057</v>
      </c>
      <c r="C39">
        <v>9</v>
      </c>
      <c r="D39" t="s">
        <v>855</v>
      </c>
      <c r="E39">
        <v>15</v>
      </c>
      <c r="F39" t="s">
        <v>151</v>
      </c>
      <c r="G39">
        <v>1</v>
      </c>
      <c r="H39" s="14" t="s">
        <v>896</v>
      </c>
      <c r="I39" s="15">
        <v>0.77500000000000002</v>
      </c>
      <c r="J39" s="16">
        <v>26.7</v>
      </c>
    </row>
    <row r="40" spans="1:10" customFormat="1">
      <c r="A40" s="4" t="s">
        <v>172</v>
      </c>
      <c r="B40" s="5">
        <v>5057</v>
      </c>
      <c r="C40">
        <v>9</v>
      </c>
      <c r="D40" t="s">
        <v>855</v>
      </c>
      <c r="E40">
        <v>15</v>
      </c>
      <c r="F40" t="s">
        <v>151</v>
      </c>
      <c r="G40">
        <v>2</v>
      </c>
      <c r="H40" s="14" t="s">
        <v>897</v>
      </c>
      <c r="I40" s="15">
        <v>0.8</v>
      </c>
      <c r="J40" s="16">
        <v>27.475000000000001</v>
      </c>
    </row>
    <row r="41" spans="1:10" customFormat="1">
      <c r="A41" s="4" t="s">
        <v>898</v>
      </c>
      <c r="B41" s="5">
        <v>5057</v>
      </c>
      <c r="C41">
        <v>9</v>
      </c>
      <c r="D41" t="s">
        <v>855</v>
      </c>
      <c r="E41">
        <v>15</v>
      </c>
      <c r="F41" t="s">
        <v>151</v>
      </c>
      <c r="G41">
        <v>3</v>
      </c>
      <c r="H41" s="14" t="s">
        <v>899</v>
      </c>
      <c r="I41" s="15">
        <v>0.65</v>
      </c>
      <c r="J41" s="16">
        <v>28.274999999999999</v>
      </c>
    </row>
    <row r="42" spans="1:10" customFormat="1">
      <c r="A42" s="4" t="s">
        <v>900</v>
      </c>
      <c r="B42" s="5">
        <v>5057</v>
      </c>
      <c r="C42">
        <v>9</v>
      </c>
      <c r="D42" t="s">
        <v>855</v>
      </c>
      <c r="E42">
        <v>15</v>
      </c>
      <c r="F42" t="s">
        <v>151</v>
      </c>
      <c r="G42">
        <v>4</v>
      </c>
      <c r="H42" s="14" t="s">
        <v>901</v>
      </c>
      <c r="I42" s="15">
        <v>0.91</v>
      </c>
      <c r="J42" s="16">
        <v>28.925000000000001</v>
      </c>
    </row>
    <row r="43" spans="1:10" customFormat="1">
      <c r="A43" s="4" t="s">
        <v>173</v>
      </c>
      <c r="B43" s="17">
        <v>5057</v>
      </c>
      <c r="C43">
        <v>9</v>
      </c>
      <c r="D43" t="s">
        <v>855</v>
      </c>
      <c r="E43">
        <v>16</v>
      </c>
      <c r="F43" t="s">
        <v>151</v>
      </c>
      <c r="G43">
        <v>1</v>
      </c>
      <c r="H43" s="14" t="s">
        <v>902</v>
      </c>
      <c r="I43" s="15">
        <v>0.52</v>
      </c>
      <c r="J43" s="16">
        <v>29.7</v>
      </c>
    </row>
    <row r="44" spans="1:10" customFormat="1">
      <c r="A44" s="4" t="s">
        <v>174</v>
      </c>
      <c r="B44" s="5">
        <v>5057</v>
      </c>
      <c r="C44">
        <v>9</v>
      </c>
      <c r="D44" t="s">
        <v>855</v>
      </c>
      <c r="E44">
        <v>16</v>
      </c>
      <c r="F44" t="s">
        <v>151</v>
      </c>
      <c r="G44">
        <v>2</v>
      </c>
      <c r="H44" s="14" t="s">
        <v>903</v>
      </c>
      <c r="I44" s="15">
        <v>0.90500000000000003</v>
      </c>
      <c r="J44" s="16">
        <v>30.22</v>
      </c>
    </row>
    <row r="45" spans="1:10" customFormat="1">
      <c r="A45" s="4" t="s">
        <v>904</v>
      </c>
      <c r="B45" s="5">
        <v>5057</v>
      </c>
      <c r="C45">
        <v>9</v>
      </c>
      <c r="D45" t="s">
        <v>855</v>
      </c>
      <c r="E45">
        <v>16</v>
      </c>
      <c r="F45" t="s">
        <v>151</v>
      </c>
      <c r="G45">
        <v>3</v>
      </c>
      <c r="H45" s="14" t="s">
        <v>905</v>
      </c>
      <c r="I45" s="15">
        <v>0.84499999999999997</v>
      </c>
      <c r="J45" s="16">
        <v>31.125</v>
      </c>
    </row>
    <row r="46" spans="1:10" customFormat="1">
      <c r="A46" s="4" t="s">
        <v>906</v>
      </c>
      <c r="B46" s="5">
        <v>5057</v>
      </c>
      <c r="C46">
        <v>9</v>
      </c>
      <c r="D46" t="s">
        <v>855</v>
      </c>
      <c r="E46">
        <v>16</v>
      </c>
      <c r="F46" t="s">
        <v>151</v>
      </c>
      <c r="G46">
        <v>4</v>
      </c>
      <c r="H46" s="14" t="s">
        <v>907</v>
      </c>
      <c r="I46" s="15">
        <v>0.87</v>
      </c>
      <c r="J46" s="16">
        <v>31.97</v>
      </c>
    </row>
    <row r="47" spans="1:10" customFormat="1">
      <c r="A47" s="4" t="s">
        <v>175</v>
      </c>
      <c r="B47" s="17">
        <v>5057</v>
      </c>
      <c r="C47">
        <v>9</v>
      </c>
      <c r="D47" t="s">
        <v>855</v>
      </c>
      <c r="E47">
        <v>17</v>
      </c>
      <c r="F47" t="s">
        <v>151</v>
      </c>
      <c r="G47">
        <v>1</v>
      </c>
      <c r="H47" s="14" t="s">
        <v>908</v>
      </c>
      <c r="I47" s="15">
        <v>0.85499999999999998</v>
      </c>
      <c r="J47" s="16">
        <v>32.700000000000003</v>
      </c>
    </row>
    <row r="48" spans="1:10" customFormat="1">
      <c r="A48" s="4" t="s">
        <v>909</v>
      </c>
      <c r="B48" s="5">
        <v>5057</v>
      </c>
      <c r="C48">
        <v>9</v>
      </c>
      <c r="D48" t="s">
        <v>855</v>
      </c>
      <c r="E48">
        <v>17</v>
      </c>
      <c r="F48" t="s">
        <v>151</v>
      </c>
      <c r="G48">
        <v>2</v>
      </c>
      <c r="H48" s="14" t="s">
        <v>910</v>
      </c>
      <c r="I48" s="15">
        <v>0.76</v>
      </c>
      <c r="J48" s="16">
        <v>33.555</v>
      </c>
    </row>
    <row r="49" spans="1:10" customFormat="1">
      <c r="A49" s="4" t="s">
        <v>911</v>
      </c>
      <c r="B49" s="5">
        <v>5057</v>
      </c>
      <c r="C49">
        <v>9</v>
      </c>
      <c r="D49" t="s">
        <v>855</v>
      </c>
      <c r="E49">
        <v>17</v>
      </c>
      <c r="F49" t="s">
        <v>151</v>
      </c>
      <c r="G49">
        <v>3</v>
      </c>
      <c r="H49" s="14" t="s">
        <v>912</v>
      </c>
      <c r="I49" s="15">
        <v>0.76</v>
      </c>
      <c r="J49" s="16">
        <v>34.314999999999998</v>
      </c>
    </row>
    <row r="50" spans="1:10" customFormat="1">
      <c r="A50" s="4" t="s">
        <v>913</v>
      </c>
      <c r="B50" s="5">
        <v>5057</v>
      </c>
      <c r="C50">
        <v>9</v>
      </c>
      <c r="D50" t="s">
        <v>855</v>
      </c>
      <c r="E50">
        <v>17</v>
      </c>
      <c r="F50" t="s">
        <v>151</v>
      </c>
      <c r="G50">
        <v>4</v>
      </c>
      <c r="H50" s="14" t="s">
        <v>914</v>
      </c>
      <c r="I50" s="15">
        <v>0.61499999999999999</v>
      </c>
      <c r="J50" s="16">
        <v>35.075000000000003</v>
      </c>
    </row>
    <row r="51" spans="1:10" customFormat="1">
      <c r="A51" s="4" t="s">
        <v>176</v>
      </c>
      <c r="B51" s="5">
        <v>5057</v>
      </c>
      <c r="C51">
        <v>9</v>
      </c>
      <c r="D51" t="s">
        <v>855</v>
      </c>
      <c r="E51">
        <v>18</v>
      </c>
      <c r="F51" t="s">
        <v>151</v>
      </c>
      <c r="G51">
        <v>1</v>
      </c>
      <c r="H51" s="14" t="s">
        <v>915</v>
      </c>
      <c r="I51" s="15">
        <v>0.70499999999999996</v>
      </c>
      <c r="J51" s="16">
        <v>35.700000000000003</v>
      </c>
    </row>
    <row r="52" spans="1:10" customFormat="1">
      <c r="A52" s="4" t="s">
        <v>177</v>
      </c>
      <c r="B52" s="5">
        <v>5057</v>
      </c>
      <c r="C52">
        <v>9</v>
      </c>
      <c r="D52" t="s">
        <v>855</v>
      </c>
      <c r="E52">
        <v>18</v>
      </c>
      <c r="F52" t="s">
        <v>151</v>
      </c>
      <c r="G52">
        <v>2</v>
      </c>
      <c r="H52" s="14" t="s">
        <v>916</v>
      </c>
      <c r="I52" s="15">
        <v>0.73</v>
      </c>
      <c r="J52" s="16">
        <v>36.405000000000001</v>
      </c>
    </row>
    <row r="53" spans="1:10" customFormat="1">
      <c r="A53" s="4" t="s">
        <v>178</v>
      </c>
      <c r="B53" s="5">
        <v>5057</v>
      </c>
      <c r="C53">
        <v>9</v>
      </c>
      <c r="D53" t="s">
        <v>855</v>
      </c>
      <c r="E53">
        <v>18</v>
      </c>
      <c r="F53" t="s">
        <v>151</v>
      </c>
      <c r="G53">
        <v>3</v>
      </c>
      <c r="H53" s="14" t="s">
        <v>917</v>
      </c>
      <c r="I53" s="15">
        <v>0.91500000000000004</v>
      </c>
      <c r="J53" s="16">
        <v>37.134999999999998</v>
      </c>
    </row>
    <row r="54" spans="1:10" customFormat="1">
      <c r="A54" s="4" t="s">
        <v>179</v>
      </c>
      <c r="B54" s="5">
        <v>5057</v>
      </c>
      <c r="C54">
        <v>9</v>
      </c>
      <c r="D54" t="s">
        <v>855</v>
      </c>
      <c r="E54">
        <v>18</v>
      </c>
      <c r="F54" t="s">
        <v>151</v>
      </c>
      <c r="G54">
        <v>4</v>
      </c>
      <c r="H54" s="14" t="s">
        <v>918</v>
      </c>
      <c r="I54" s="15">
        <v>0.83</v>
      </c>
      <c r="J54" s="16">
        <v>38.049999999999997</v>
      </c>
    </row>
    <row r="55" spans="1:10" customFormat="1">
      <c r="A55" s="4" t="s">
        <v>180</v>
      </c>
      <c r="B55" s="5">
        <v>5057</v>
      </c>
      <c r="C55">
        <v>9</v>
      </c>
      <c r="D55" t="s">
        <v>855</v>
      </c>
      <c r="E55">
        <v>19</v>
      </c>
      <c r="F55" t="s">
        <v>151</v>
      </c>
      <c r="G55">
        <v>1</v>
      </c>
      <c r="H55" s="14" t="s">
        <v>919</v>
      </c>
      <c r="I55" s="15">
        <v>0.54500000000000004</v>
      </c>
      <c r="J55" s="16">
        <v>38.700000000000003</v>
      </c>
    </row>
    <row r="56" spans="1:10" customFormat="1">
      <c r="A56" s="4" t="s">
        <v>181</v>
      </c>
      <c r="B56" s="5">
        <v>5057</v>
      </c>
      <c r="C56">
        <v>9</v>
      </c>
      <c r="D56" t="s">
        <v>855</v>
      </c>
      <c r="E56">
        <v>19</v>
      </c>
      <c r="F56" t="s">
        <v>151</v>
      </c>
      <c r="G56">
        <v>2</v>
      </c>
      <c r="H56" s="14" t="s">
        <v>920</v>
      </c>
      <c r="I56" s="15">
        <v>0.95</v>
      </c>
      <c r="J56" s="16">
        <v>39.244999999999997</v>
      </c>
    </row>
    <row r="57" spans="1:10" customFormat="1">
      <c r="A57" s="4" t="s">
        <v>182</v>
      </c>
      <c r="B57" s="5">
        <v>5057</v>
      </c>
      <c r="C57">
        <v>9</v>
      </c>
      <c r="D57" t="s">
        <v>855</v>
      </c>
      <c r="E57">
        <v>19</v>
      </c>
      <c r="F57" t="s">
        <v>151</v>
      </c>
      <c r="G57">
        <v>3</v>
      </c>
      <c r="H57" s="14" t="s">
        <v>921</v>
      </c>
      <c r="I57" s="15">
        <v>0.62</v>
      </c>
      <c r="J57" s="16">
        <v>40.195</v>
      </c>
    </row>
    <row r="58" spans="1:10" customFormat="1">
      <c r="A58" s="4" t="s">
        <v>183</v>
      </c>
      <c r="B58" s="5">
        <v>5057</v>
      </c>
      <c r="C58">
        <v>9</v>
      </c>
      <c r="D58" t="s">
        <v>855</v>
      </c>
      <c r="E58">
        <v>19</v>
      </c>
      <c r="F58" t="s">
        <v>151</v>
      </c>
      <c r="G58">
        <v>4</v>
      </c>
      <c r="H58" s="14" t="s">
        <v>922</v>
      </c>
      <c r="I58" s="15">
        <v>0.82499999999999996</v>
      </c>
      <c r="J58" s="16">
        <v>40.814999999999998</v>
      </c>
    </row>
    <row r="59" spans="1:10" customFormat="1">
      <c r="A59" s="4" t="s">
        <v>184</v>
      </c>
      <c r="B59" s="5">
        <v>5057</v>
      </c>
      <c r="C59">
        <v>9</v>
      </c>
      <c r="D59" t="s">
        <v>855</v>
      </c>
      <c r="E59">
        <v>20</v>
      </c>
      <c r="F59" t="s">
        <v>151</v>
      </c>
      <c r="G59">
        <v>1</v>
      </c>
      <c r="H59" s="14" t="s">
        <v>923</v>
      </c>
      <c r="I59" s="15">
        <v>0.98499999999999999</v>
      </c>
      <c r="J59" s="16">
        <v>41.7</v>
      </c>
    </row>
    <row r="60" spans="1:10" customFormat="1">
      <c r="A60" s="4" t="s">
        <v>185</v>
      </c>
      <c r="B60" s="5">
        <v>5057</v>
      </c>
      <c r="C60">
        <v>9</v>
      </c>
      <c r="D60" t="s">
        <v>855</v>
      </c>
      <c r="E60">
        <v>20</v>
      </c>
      <c r="F60" t="s">
        <v>151</v>
      </c>
      <c r="G60">
        <v>2</v>
      </c>
      <c r="H60" s="14" t="s">
        <v>924</v>
      </c>
      <c r="I60" s="15">
        <v>0.68</v>
      </c>
      <c r="J60" s="16">
        <v>42.685000000000002</v>
      </c>
    </row>
    <row r="61" spans="1:10" customFormat="1">
      <c r="A61" s="4" t="s">
        <v>186</v>
      </c>
      <c r="B61" s="5">
        <v>5057</v>
      </c>
      <c r="C61">
        <v>9</v>
      </c>
      <c r="D61" t="s">
        <v>855</v>
      </c>
      <c r="E61">
        <v>20</v>
      </c>
      <c r="F61" t="s">
        <v>151</v>
      </c>
      <c r="G61">
        <v>3</v>
      </c>
      <c r="H61" s="14" t="s">
        <v>925</v>
      </c>
      <c r="I61" s="15">
        <v>0.80500000000000005</v>
      </c>
      <c r="J61" s="16">
        <v>43.365000000000002</v>
      </c>
    </row>
    <row r="62" spans="1:10" customFormat="1">
      <c r="A62" s="4" t="s">
        <v>751</v>
      </c>
      <c r="B62" s="5">
        <v>5057</v>
      </c>
      <c r="C62">
        <v>9</v>
      </c>
      <c r="D62" t="s">
        <v>855</v>
      </c>
      <c r="E62">
        <v>20</v>
      </c>
      <c r="F62" t="s">
        <v>151</v>
      </c>
      <c r="G62">
        <v>4</v>
      </c>
      <c r="H62" s="14" t="s">
        <v>926</v>
      </c>
      <c r="I62" s="15">
        <v>0.71499999999999997</v>
      </c>
      <c r="J62" s="16">
        <v>44.17</v>
      </c>
    </row>
    <row r="63" spans="1:10" customFormat="1">
      <c r="A63" s="4" t="s">
        <v>187</v>
      </c>
      <c r="B63" s="17">
        <v>5057</v>
      </c>
      <c r="C63">
        <v>9</v>
      </c>
      <c r="D63" t="s">
        <v>855</v>
      </c>
      <c r="E63">
        <v>21</v>
      </c>
      <c r="F63" t="s">
        <v>151</v>
      </c>
      <c r="G63">
        <v>1</v>
      </c>
      <c r="H63" s="14" t="s">
        <v>927</v>
      </c>
      <c r="I63" s="15">
        <v>0.30499999999999999</v>
      </c>
      <c r="J63" s="16">
        <v>44.7</v>
      </c>
    </row>
    <row r="64" spans="1:10" customFormat="1">
      <c r="A64" s="4" t="s">
        <v>188</v>
      </c>
      <c r="B64" s="5">
        <v>5057</v>
      </c>
      <c r="C64">
        <v>9</v>
      </c>
      <c r="D64" t="s">
        <v>855</v>
      </c>
      <c r="E64">
        <v>22</v>
      </c>
      <c r="F64" t="s">
        <v>151</v>
      </c>
      <c r="G64">
        <v>1</v>
      </c>
      <c r="H64" s="14" t="s">
        <v>928</v>
      </c>
      <c r="I64" s="15">
        <v>0.95499999999999996</v>
      </c>
      <c r="J64" s="16">
        <v>45</v>
      </c>
    </row>
    <row r="65" spans="1:10" customFormat="1">
      <c r="A65" s="4" t="s">
        <v>189</v>
      </c>
      <c r="B65" s="5">
        <v>5057</v>
      </c>
      <c r="C65">
        <v>9</v>
      </c>
      <c r="D65" t="s">
        <v>855</v>
      </c>
      <c r="E65">
        <v>22</v>
      </c>
      <c r="F65" t="s">
        <v>151</v>
      </c>
      <c r="G65">
        <v>2</v>
      </c>
      <c r="H65" s="14" t="s">
        <v>929</v>
      </c>
      <c r="I65" s="15">
        <v>0.97499999999999998</v>
      </c>
      <c r="J65" s="16">
        <v>45.954999999999998</v>
      </c>
    </row>
    <row r="66" spans="1:10" customFormat="1">
      <c r="A66" s="4" t="s">
        <v>190</v>
      </c>
      <c r="B66" s="5">
        <v>5057</v>
      </c>
      <c r="C66">
        <v>9</v>
      </c>
      <c r="D66" t="s">
        <v>855</v>
      </c>
      <c r="E66">
        <v>22</v>
      </c>
      <c r="F66" t="s">
        <v>151</v>
      </c>
      <c r="G66">
        <v>3</v>
      </c>
      <c r="H66" s="14" t="s">
        <v>930</v>
      </c>
      <c r="I66" s="15">
        <v>0.93500000000000005</v>
      </c>
      <c r="J66" s="16">
        <v>46.93</v>
      </c>
    </row>
    <row r="67" spans="1:10" customFormat="1">
      <c r="A67" s="4" t="s">
        <v>191</v>
      </c>
      <c r="B67" s="5">
        <v>5057</v>
      </c>
      <c r="C67">
        <v>9</v>
      </c>
      <c r="D67" t="s">
        <v>855</v>
      </c>
      <c r="E67">
        <v>23</v>
      </c>
      <c r="F67" t="s">
        <v>151</v>
      </c>
      <c r="G67">
        <v>1</v>
      </c>
      <c r="H67" s="14" t="s">
        <v>931</v>
      </c>
      <c r="I67" s="15">
        <v>0.90500000000000003</v>
      </c>
      <c r="J67" s="16">
        <v>47.7</v>
      </c>
    </row>
    <row r="68" spans="1:10" customFormat="1">
      <c r="A68" s="4" t="s">
        <v>192</v>
      </c>
      <c r="B68" s="5">
        <v>5057</v>
      </c>
      <c r="C68">
        <v>9</v>
      </c>
      <c r="D68" t="s">
        <v>855</v>
      </c>
      <c r="E68">
        <v>23</v>
      </c>
      <c r="F68" t="s">
        <v>151</v>
      </c>
      <c r="G68">
        <v>2</v>
      </c>
      <c r="H68" s="14" t="s">
        <v>932</v>
      </c>
      <c r="I68" s="15">
        <v>0.81499999999999995</v>
      </c>
      <c r="J68" s="16">
        <v>48.604999999999997</v>
      </c>
    </row>
    <row r="69" spans="1:10" customFormat="1">
      <c r="A69" s="4" t="s">
        <v>193</v>
      </c>
      <c r="B69" s="5">
        <v>5057</v>
      </c>
      <c r="C69">
        <v>9</v>
      </c>
      <c r="D69" t="s">
        <v>855</v>
      </c>
      <c r="E69">
        <v>23</v>
      </c>
      <c r="F69" t="s">
        <v>151</v>
      </c>
      <c r="G69">
        <v>3</v>
      </c>
      <c r="H69" s="14" t="s">
        <v>933</v>
      </c>
      <c r="I69" s="15">
        <v>0.59</v>
      </c>
      <c r="J69" s="16">
        <v>49.42</v>
      </c>
    </row>
    <row r="70" spans="1:10" customFormat="1">
      <c r="A70" s="4" t="s">
        <v>194</v>
      </c>
      <c r="B70" s="5">
        <v>5057</v>
      </c>
      <c r="C70">
        <v>9</v>
      </c>
      <c r="D70" t="s">
        <v>855</v>
      </c>
      <c r="E70">
        <v>23</v>
      </c>
      <c r="F70" t="s">
        <v>151</v>
      </c>
      <c r="G70">
        <v>4</v>
      </c>
      <c r="H70" s="14" t="s">
        <v>934</v>
      </c>
      <c r="I70" s="15">
        <v>0.66500000000000004</v>
      </c>
      <c r="J70" s="16">
        <v>50.01</v>
      </c>
    </row>
    <row r="71" spans="1:10" customFormat="1">
      <c r="A71" s="4" t="s">
        <v>195</v>
      </c>
      <c r="B71" s="5">
        <v>5057</v>
      </c>
      <c r="C71">
        <v>9</v>
      </c>
      <c r="D71" t="s">
        <v>855</v>
      </c>
      <c r="E71">
        <v>24</v>
      </c>
      <c r="F71" t="s">
        <v>151</v>
      </c>
      <c r="G71">
        <v>1</v>
      </c>
      <c r="H71" s="14" t="s">
        <v>935</v>
      </c>
      <c r="I71" s="15">
        <v>0.82</v>
      </c>
      <c r="J71" s="16">
        <v>50.7</v>
      </c>
    </row>
    <row r="72" spans="1:10" customFormat="1">
      <c r="A72" s="4" t="s">
        <v>196</v>
      </c>
      <c r="B72" s="5">
        <v>5057</v>
      </c>
      <c r="C72">
        <v>9</v>
      </c>
      <c r="D72" t="s">
        <v>855</v>
      </c>
      <c r="E72">
        <v>24</v>
      </c>
      <c r="F72" t="s">
        <v>151</v>
      </c>
      <c r="G72">
        <v>2</v>
      </c>
      <c r="H72" s="14" t="s">
        <v>936</v>
      </c>
      <c r="I72" s="15">
        <v>0.48</v>
      </c>
      <c r="J72" s="16">
        <v>51.52</v>
      </c>
    </row>
    <row r="73" spans="1:10" customFormat="1">
      <c r="A73" s="4" t="s">
        <v>752</v>
      </c>
      <c r="B73" s="5">
        <v>5057</v>
      </c>
      <c r="C73">
        <v>9</v>
      </c>
      <c r="D73" t="s">
        <v>855</v>
      </c>
      <c r="E73">
        <v>24</v>
      </c>
      <c r="F73" t="s">
        <v>151</v>
      </c>
      <c r="G73">
        <v>3</v>
      </c>
      <c r="H73" s="14" t="s">
        <v>937</v>
      </c>
      <c r="I73" s="15">
        <v>0.95</v>
      </c>
      <c r="J73" s="16">
        <v>52</v>
      </c>
    </row>
    <row r="74" spans="1:10" customFormat="1">
      <c r="A74" s="4" t="s">
        <v>753</v>
      </c>
      <c r="B74" s="5">
        <v>5057</v>
      </c>
      <c r="C74">
        <v>9</v>
      </c>
      <c r="D74" t="s">
        <v>855</v>
      </c>
      <c r="E74">
        <v>24</v>
      </c>
      <c r="F74" t="s">
        <v>151</v>
      </c>
      <c r="G74">
        <v>4</v>
      </c>
      <c r="H74" s="14" t="s">
        <v>938</v>
      </c>
      <c r="I74" s="15">
        <v>0.85</v>
      </c>
      <c r="J74" s="16">
        <v>52.95</v>
      </c>
    </row>
    <row r="75" spans="1:10" customFormat="1">
      <c r="A75" s="4" t="s">
        <v>197</v>
      </c>
      <c r="B75" s="5">
        <v>5057</v>
      </c>
      <c r="C75">
        <v>9</v>
      </c>
      <c r="D75" t="s">
        <v>855</v>
      </c>
      <c r="E75">
        <v>25</v>
      </c>
      <c r="F75" t="s">
        <v>151</v>
      </c>
      <c r="G75">
        <v>1</v>
      </c>
      <c r="H75" s="14" t="s">
        <v>939</v>
      </c>
      <c r="I75" s="15">
        <v>1</v>
      </c>
      <c r="J75" s="16">
        <v>53.7</v>
      </c>
    </row>
    <row r="76" spans="1:10" customFormat="1">
      <c r="A76" s="4" t="s">
        <v>198</v>
      </c>
      <c r="B76" s="5">
        <v>5057</v>
      </c>
      <c r="C76">
        <v>9</v>
      </c>
      <c r="D76" t="s">
        <v>855</v>
      </c>
      <c r="E76">
        <v>25</v>
      </c>
      <c r="F76" t="s">
        <v>151</v>
      </c>
      <c r="G76">
        <v>2</v>
      </c>
      <c r="H76" s="14" t="s">
        <v>940</v>
      </c>
      <c r="I76" s="15">
        <v>0.73</v>
      </c>
      <c r="J76" s="16">
        <v>54.7</v>
      </c>
    </row>
    <row r="77" spans="1:10" customFormat="1">
      <c r="A77" s="4" t="s">
        <v>754</v>
      </c>
      <c r="B77" s="5">
        <v>5057</v>
      </c>
      <c r="C77">
        <v>9</v>
      </c>
      <c r="D77" t="s">
        <v>855</v>
      </c>
      <c r="E77">
        <v>25</v>
      </c>
      <c r="F77" t="s">
        <v>151</v>
      </c>
      <c r="G77">
        <v>3</v>
      </c>
      <c r="H77" s="14" t="s">
        <v>941</v>
      </c>
      <c r="I77" s="15">
        <v>0.63</v>
      </c>
      <c r="J77" s="16">
        <v>55.43</v>
      </c>
    </row>
    <row r="78" spans="1:10" customFormat="1">
      <c r="A78" s="4" t="s">
        <v>755</v>
      </c>
      <c r="B78" s="5">
        <v>5057</v>
      </c>
      <c r="C78">
        <v>9</v>
      </c>
      <c r="D78" t="s">
        <v>855</v>
      </c>
      <c r="E78">
        <v>25</v>
      </c>
      <c r="F78" t="s">
        <v>151</v>
      </c>
      <c r="G78">
        <v>4</v>
      </c>
      <c r="H78" s="14" t="s">
        <v>942</v>
      </c>
      <c r="I78" s="15">
        <v>0.82</v>
      </c>
      <c r="J78" s="16">
        <v>56.06</v>
      </c>
    </row>
    <row r="79" spans="1:10" customFormat="1">
      <c r="A79" s="4" t="s">
        <v>199</v>
      </c>
      <c r="B79" s="5">
        <v>5057</v>
      </c>
      <c r="C79">
        <v>9</v>
      </c>
      <c r="D79" t="s">
        <v>855</v>
      </c>
      <c r="E79">
        <v>26</v>
      </c>
      <c r="F79" t="s">
        <v>151</v>
      </c>
      <c r="G79">
        <v>1</v>
      </c>
      <c r="H79" s="14" t="s">
        <v>943</v>
      </c>
      <c r="I79" s="15">
        <v>0.88</v>
      </c>
      <c r="J79" s="16">
        <v>56.7</v>
      </c>
    </row>
    <row r="80" spans="1:10" customFormat="1">
      <c r="A80" s="4" t="s">
        <v>200</v>
      </c>
      <c r="B80" s="5">
        <v>5057</v>
      </c>
      <c r="C80">
        <v>9</v>
      </c>
      <c r="D80" t="s">
        <v>855</v>
      </c>
      <c r="E80">
        <v>26</v>
      </c>
      <c r="F80" t="s">
        <v>151</v>
      </c>
      <c r="G80">
        <v>2</v>
      </c>
      <c r="H80" s="14" t="s">
        <v>944</v>
      </c>
      <c r="I80" s="15">
        <v>0.76</v>
      </c>
      <c r="J80" s="16">
        <v>57.58</v>
      </c>
    </row>
    <row r="81" spans="1:10" customFormat="1">
      <c r="A81" s="4" t="s">
        <v>201</v>
      </c>
      <c r="B81" s="5">
        <v>5057</v>
      </c>
      <c r="C81">
        <v>9</v>
      </c>
      <c r="D81" t="s">
        <v>855</v>
      </c>
      <c r="E81">
        <v>26</v>
      </c>
      <c r="F81" t="s">
        <v>151</v>
      </c>
      <c r="G81">
        <v>3</v>
      </c>
      <c r="H81" s="14" t="s">
        <v>945</v>
      </c>
      <c r="I81" s="15">
        <v>0.83499999999999996</v>
      </c>
      <c r="J81" s="16">
        <v>58.34</v>
      </c>
    </row>
    <row r="82" spans="1:10" customFormat="1">
      <c r="A82" s="4" t="s">
        <v>202</v>
      </c>
      <c r="B82" s="5">
        <v>5057</v>
      </c>
      <c r="C82">
        <v>9</v>
      </c>
      <c r="D82" t="s">
        <v>855</v>
      </c>
      <c r="E82">
        <v>26</v>
      </c>
      <c r="F82" t="s">
        <v>151</v>
      </c>
      <c r="G82">
        <v>4</v>
      </c>
      <c r="H82" s="14" t="s">
        <v>946</v>
      </c>
      <c r="I82" s="15">
        <v>0.78</v>
      </c>
      <c r="J82" s="16">
        <v>59.174999999999997</v>
      </c>
    </row>
    <row r="83" spans="1:10" customFormat="1">
      <c r="A83" s="4" t="s">
        <v>203</v>
      </c>
      <c r="B83" s="5">
        <v>5057</v>
      </c>
      <c r="C83">
        <v>9</v>
      </c>
      <c r="D83" t="s">
        <v>855</v>
      </c>
      <c r="E83">
        <v>27</v>
      </c>
      <c r="F83" t="s">
        <v>151</v>
      </c>
      <c r="G83">
        <v>1</v>
      </c>
      <c r="H83" s="14" t="s">
        <v>947</v>
      </c>
      <c r="I83" s="15">
        <v>0.88500000000000001</v>
      </c>
      <c r="J83" s="16">
        <v>59.7</v>
      </c>
    </row>
    <row r="84" spans="1:10" customFormat="1">
      <c r="A84" s="4" t="s">
        <v>756</v>
      </c>
      <c r="B84" s="5">
        <v>5057</v>
      </c>
      <c r="C84">
        <v>9</v>
      </c>
      <c r="D84" t="s">
        <v>855</v>
      </c>
      <c r="E84">
        <v>27</v>
      </c>
      <c r="F84" t="s">
        <v>151</v>
      </c>
      <c r="G84">
        <v>2</v>
      </c>
      <c r="H84" s="14" t="s">
        <v>948</v>
      </c>
      <c r="I84" s="15">
        <v>0.85</v>
      </c>
      <c r="J84" s="16">
        <v>60.585000000000001</v>
      </c>
    </row>
    <row r="85" spans="1:10" customFormat="1">
      <c r="A85" s="4" t="s">
        <v>757</v>
      </c>
      <c r="B85" s="5">
        <v>5057</v>
      </c>
      <c r="C85">
        <v>9</v>
      </c>
      <c r="D85" t="s">
        <v>855</v>
      </c>
      <c r="E85">
        <v>27</v>
      </c>
      <c r="F85" t="s">
        <v>151</v>
      </c>
      <c r="G85">
        <v>3</v>
      </c>
      <c r="H85" s="14" t="s">
        <v>949</v>
      </c>
      <c r="I85" s="15">
        <v>0.68</v>
      </c>
      <c r="J85" s="16">
        <v>61.435000000000002</v>
      </c>
    </row>
    <row r="86" spans="1:10" customFormat="1">
      <c r="A86" s="4" t="s">
        <v>758</v>
      </c>
      <c r="B86" s="5">
        <v>5057</v>
      </c>
      <c r="C86">
        <v>9</v>
      </c>
      <c r="D86" t="s">
        <v>855</v>
      </c>
      <c r="E86">
        <v>27</v>
      </c>
      <c r="F86" t="s">
        <v>151</v>
      </c>
      <c r="G86">
        <v>4</v>
      </c>
      <c r="H86" s="14" t="s">
        <v>950</v>
      </c>
      <c r="I86" s="15">
        <v>0.755</v>
      </c>
      <c r="J86" s="16">
        <v>62.115000000000002</v>
      </c>
    </row>
    <row r="87" spans="1:10" customFormat="1">
      <c r="A87" s="4" t="s">
        <v>204</v>
      </c>
      <c r="B87" s="5">
        <v>5057</v>
      </c>
      <c r="C87">
        <v>9</v>
      </c>
      <c r="D87" t="s">
        <v>855</v>
      </c>
      <c r="E87">
        <v>28</v>
      </c>
      <c r="F87" t="s">
        <v>151</v>
      </c>
      <c r="G87">
        <v>1</v>
      </c>
      <c r="H87" s="14" t="s">
        <v>951</v>
      </c>
      <c r="I87" s="15">
        <v>0.97</v>
      </c>
      <c r="J87" s="16">
        <v>62.7</v>
      </c>
    </row>
    <row r="88" spans="1:10" customFormat="1">
      <c r="A88" s="4" t="s">
        <v>205</v>
      </c>
      <c r="B88" s="5">
        <v>5057</v>
      </c>
      <c r="C88">
        <v>9</v>
      </c>
      <c r="D88" t="s">
        <v>855</v>
      </c>
      <c r="E88">
        <v>28</v>
      </c>
      <c r="F88" t="s">
        <v>151</v>
      </c>
      <c r="G88">
        <v>2</v>
      </c>
      <c r="H88" s="14" t="s">
        <v>952</v>
      </c>
      <c r="I88" s="15">
        <v>0.745</v>
      </c>
      <c r="J88" s="16">
        <v>63.67</v>
      </c>
    </row>
    <row r="89" spans="1:10" customFormat="1">
      <c r="A89" s="4" t="s">
        <v>759</v>
      </c>
      <c r="B89" s="5">
        <v>5057</v>
      </c>
      <c r="C89">
        <v>9</v>
      </c>
      <c r="D89" t="s">
        <v>855</v>
      </c>
      <c r="E89">
        <v>28</v>
      </c>
      <c r="F89" t="s">
        <v>151</v>
      </c>
      <c r="G89">
        <v>3</v>
      </c>
      <c r="H89" s="14" t="s">
        <v>953</v>
      </c>
      <c r="I89" s="15">
        <v>0.86499999999999999</v>
      </c>
      <c r="J89" s="16">
        <v>64.415000000000006</v>
      </c>
    </row>
    <row r="90" spans="1:10" customFormat="1">
      <c r="A90" s="4" t="s">
        <v>760</v>
      </c>
      <c r="B90" s="5">
        <v>5057</v>
      </c>
      <c r="C90">
        <v>9</v>
      </c>
      <c r="D90" t="s">
        <v>855</v>
      </c>
      <c r="E90">
        <v>28</v>
      </c>
      <c r="F90" t="s">
        <v>151</v>
      </c>
      <c r="G90">
        <v>4</v>
      </c>
      <c r="H90" s="14" t="s">
        <v>954</v>
      </c>
      <c r="I90" s="15">
        <v>0.59499999999999997</v>
      </c>
      <c r="J90" s="16">
        <v>65.28</v>
      </c>
    </row>
    <row r="91" spans="1:10" customFormat="1">
      <c r="A91" s="4" t="s">
        <v>206</v>
      </c>
      <c r="B91" s="5">
        <v>5057</v>
      </c>
      <c r="C91">
        <v>9</v>
      </c>
      <c r="D91" t="s">
        <v>855</v>
      </c>
      <c r="E91">
        <v>29</v>
      </c>
      <c r="F91" t="s">
        <v>151</v>
      </c>
      <c r="G91">
        <v>1</v>
      </c>
      <c r="H91" s="14" t="s">
        <v>955</v>
      </c>
      <c r="I91" s="15">
        <v>0.44500000000000001</v>
      </c>
      <c r="J91" s="16">
        <v>65.7</v>
      </c>
    </row>
    <row r="92" spans="1:10" customFormat="1">
      <c r="A92" s="4" t="s">
        <v>207</v>
      </c>
      <c r="B92" s="5">
        <v>5057</v>
      </c>
      <c r="C92">
        <v>9</v>
      </c>
      <c r="D92" t="s">
        <v>855</v>
      </c>
      <c r="E92">
        <v>30</v>
      </c>
      <c r="F92" t="s">
        <v>151</v>
      </c>
      <c r="G92">
        <v>1</v>
      </c>
      <c r="H92" s="14" t="s">
        <v>956</v>
      </c>
      <c r="I92" s="15">
        <v>0.89500000000000002</v>
      </c>
      <c r="J92" s="16">
        <v>66.099999999999994</v>
      </c>
    </row>
    <row r="93" spans="1:10" customFormat="1">
      <c r="A93" s="4" t="s">
        <v>761</v>
      </c>
      <c r="B93" s="5">
        <v>5057</v>
      </c>
      <c r="C93">
        <v>9</v>
      </c>
      <c r="D93" t="s">
        <v>855</v>
      </c>
      <c r="E93">
        <v>30</v>
      </c>
      <c r="F93" t="s">
        <v>151</v>
      </c>
      <c r="G93">
        <v>2</v>
      </c>
      <c r="H93" s="14" t="s">
        <v>957</v>
      </c>
      <c r="I93" s="15">
        <v>0.91</v>
      </c>
      <c r="J93" s="16">
        <v>66.995000000000005</v>
      </c>
    </row>
    <row r="94" spans="1:10" customFormat="1">
      <c r="A94" s="4" t="s">
        <v>762</v>
      </c>
      <c r="B94" s="5">
        <v>5057</v>
      </c>
      <c r="C94">
        <v>9</v>
      </c>
      <c r="D94" t="s">
        <v>855</v>
      </c>
      <c r="E94">
        <v>30</v>
      </c>
      <c r="F94" t="s">
        <v>151</v>
      </c>
      <c r="G94">
        <v>3</v>
      </c>
      <c r="H94" s="14" t="s">
        <v>958</v>
      </c>
      <c r="I94" s="15">
        <v>0.82</v>
      </c>
      <c r="J94" s="16">
        <v>67.905000000000001</v>
      </c>
    </row>
    <row r="95" spans="1:10" customFormat="1">
      <c r="A95" s="4" t="s">
        <v>208</v>
      </c>
      <c r="B95" s="5">
        <v>5057</v>
      </c>
      <c r="C95">
        <v>9</v>
      </c>
      <c r="D95" t="s">
        <v>855</v>
      </c>
      <c r="E95">
        <v>31</v>
      </c>
      <c r="F95" t="s">
        <v>151</v>
      </c>
      <c r="G95">
        <v>1</v>
      </c>
      <c r="H95" s="14" t="s">
        <v>959</v>
      </c>
      <c r="I95" s="15">
        <v>0.83499999999999996</v>
      </c>
      <c r="J95" s="16">
        <v>68.7</v>
      </c>
    </row>
    <row r="96" spans="1:10" customFormat="1">
      <c r="A96" s="4" t="s">
        <v>209</v>
      </c>
      <c r="B96" s="5">
        <v>5057</v>
      </c>
      <c r="C96">
        <v>9</v>
      </c>
      <c r="D96" t="s">
        <v>855</v>
      </c>
      <c r="E96">
        <v>31</v>
      </c>
      <c r="F96" t="s">
        <v>151</v>
      </c>
      <c r="G96">
        <v>2</v>
      </c>
      <c r="H96" s="14" t="s">
        <v>960</v>
      </c>
      <c r="I96" s="15">
        <v>0.89</v>
      </c>
      <c r="J96" s="16">
        <v>69.534999999999997</v>
      </c>
    </row>
    <row r="97" spans="1:10" customFormat="1">
      <c r="A97" s="4" t="s">
        <v>210</v>
      </c>
      <c r="B97" s="5">
        <v>5057</v>
      </c>
      <c r="C97">
        <v>9</v>
      </c>
      <c r="D97" t="s">
        <v>855</v>
      </c>
      <c r="E97">
        <v>31</v>
      </c>
      <c r="F97" t="s">
        <v>151</v>
      </c>
      <c r="G97">
        <v>3</v>
      </c>
      <c r="H97" s="14" t="s">
        <v>961</v>
      </c>
      <c r="I97" s="15">
        <v>0.59499999999999997</v>
      </c>
      <c r="J97" s="16">
        <v>70.424999999999997</v>
      </c>
    </row>
    <row r="98" spans="1:10" customFormat="1">
      <c r="A98" s="4" t="s">
        <v>763</v>
      </c>
      <c r="B98" s="5">
        <v>5057</v>
      </c>
      <c r="C98">
        <v>9</v>
      </c>
      <c r="D98" t="s">
        <v>855</v>
      </c>
      <c r="E98">
        <v>31</v>
      </c>
      <c r="F98" t="s">
        <v>151</v>
      </c>
      <c r="G98">
        <v>4</v>
      </c>
      <c r="H98" s="14" t="s">
        <v>962</v>
      </c>
      <c r="I98" s="15">
        <v>0.79</v>
      </c>
      <c r="J98" s="16">
        <v>71.02</v>
      </c>
    </row>
    <row r="99" spans="1:10" customFormat="1">
      <c r="A99" s="4" t="s">
        <v>211</v>
      </c>
      <c r="B99" s="5">
        <v>5057</v>
      </c>
      <c r="C99">
        <v>9</v>
      </c>
      <c r="D99" t="s">
        <v>855</v>
      </c>
      <c r="E99">
        <v>32</v>
      </c>
      <c r="F99" t="s">
        <v>151</v>
      </c>
      <c r="G99">
        <v>1</v>
      </c>
      <c r="H99" s="14" t="s">
        <v>963</v>
      </c>
      <c r="I99" s="15">
        <v>0.94</v>
      </c>
      <c r="J99" s="16">
        <v>71.7</v>
      </c>
    </row>
    <row r="100" spans="1:10" customFormat="1">
      <c r="A100" s="4" t="s">
        <v>212</v>
      </c>
      <c r="B100" s="5">
        <v>5057</v>
      </c>
      <c r="C100">
        <v>9</v>
      </c>
      <c r="D100" t="s">
        <v>855</v>
      </c>
      <c r="E100">
        <v>32</v>
      </c>
      <c r="F100" t="s">
        <v>151</v>
      </c>
      <c r="G100">
        <v>2</v>
      </c>
      <c r="H100" s="14" t="s">
        <v>964</v>
      </c>
      <c r="I100" s="15">
        <v>0.68</v>
      </c>
      <c r="J100" s="16">
        <v>72.64</v>
      </c>
    </row>
    <row r="101" spans="1:10" customFormat="1">
      <c r="A101" s="4" t="s">
        <v>764</v>
      </c>
      <c r="B101" s="5">
        <v>5057</v>
      </c>
      <c r="C101">
        <v>9</v>
      </c>
      <c r="D101" t="s">
        <v>855</v>
      </c>
      <c r="E101">
        <v>32</v>
      </c>
      <c r="F101" t="s">
        <v>151</v>
      </c>
      <c r="G101">
        <v>3</v>
      </c>
      <c r="H101" s="14" t="s">
        <v>965</v>
      </c>
      <c r="I101" s="15">
        <v>0.63</v>
      </c>
      <c r="J101" s="16">
        <v>73.319999999999993</v>
      </c>
    </row>
    <row r="102" spans="1:10" customFormat="1">
      <c r="A102" s="4" t="s">
        <v>765</v>
      </c>
      <c r="B102" s="5">
        <v>5057</v>
      </c>
      <c r="C102">
        <v>9</v>
      </c>
      <c r="D102" t="s">
        <v>855</v>
      </c>
      <c r="E102">
        <v>32</v>
      </c>
      <c r="F102" t="s">
        <v>151</v>
      </c>
      <c r="G102">
        <v>4</v>
      </c>
      <c r="H102" s="14" t="s">
        <v>966</v>
      </c>
      <c r="I102" s="15">
        <v>0.92500000000000004</v>
      </c>
      <c r="J102" s="16">
        <v>73.95</v>
      </c>
    </row>
    <row r="103" spans="1:10" customFormat="1">
      <c r="A103" s="4" t="s">
        <v>213</v>
      </c>
      <c r="B103" s="5">
        <v>5057</v>
      </c>
      <c r="C103">
        <v>9</v>
      </c>
      <c r="D103" t="s">
        <v>855</v>
      </c>
      <c r="E103">
        <v>33</v>
      </c>
      <c r="F103" t="s">
        <v>151</v>
      </c>
      <c r="G103">
        <v>1</v>
      </c>
      <c r="H103" s="14" t="s">
        <v>967</v>
      </c>
      <c r="I103" s="15">
        <v>0.83</v>
      </c>
      <c r="J103" s="16">
        <v>74.7</v>
      </c>
    </row>
    <row r="104" spans="1:10" customFormat="1">
      <c r="A104" s="4" t="s">
        <v>214</v>
      </c>
      <c r="B104" s="5">
        <v>5057</v>
      </c>
      <c r="C104">
        <v>9</v>
      </c>
      <c r="D104" t="s">
        <v>855</v>
      </c>
      <c r="E104">
        <v>33</v>
      </c>
      <c r="F104" t="s">
        <v>151</v>
      </c>
      <c r="G104">
        <v>2</v>
      </c>
      <c r="H104" s="14" t="s">
        <v>968</v>
      </c>
      <c r="I104" s="15">
        <v>0.79500000000000004</v>
      </c>
      <c r="J104" s="16">
        <v>75.53</v>
      </c>
    </row>
    <row r="105" spans="1:10" customFormat="1">
      <c r="A105" s="4" t="s">
        <v>215</v>
      </c>
      <c r="B105" s="5">
        <v>5057</v>
      </c>
      <c r="C105">
        <v>9</v>
      </c>
      <c r="D105" t="s">
        <v>855</v>
      </c>
      <c r="E105">
        <v>33</v>
      </c>
      <c r="F105" t="s">
        <v>151</v>
      </c>
      <c r="G105">
        <v>3</v>
      </c>
      <c r="H105" s="14" t="s">
        <v>969</v>
      </c>
      <c r="I105" s="15">
        <v>0.73499999999999999</v>
      </c>
      <c r="J105" s="16">
        <v>76.325000000000003</v>
      </c>
    </row>
    <row r="106" spans="1:10" customFormat="1">
      <c r="A106" s="4" t="s">
        <v>766</v>
      </c>
      <c r="B106" s="5">
        <v>5057</v>
      </c>
      <c r="C106">
        <v>9</v>
      </c>
      <c r="D106" t="s">
        <v>855</v>
      </c>
      <c r="E106">
        <v>33</v>
      </c>
      <c r="F106" t="s">
        <v>151</v>
      </c>
      <c r="G106">
        <v>4</v>
      </c>
      <c r="H106" s="14" t="s">
        <v>970</v>
      </c>
      <c r="I106" s="15">
        <v>0.745</v>
      </c>
      <c r="J106" s="16">
        <v>77.06</v>
      </c>
    </row>
    <row r="107" spans="1:10" customFormat="1">
      <c r="A107" s="4" t="s">
        <v>216</v>
      </c>
      <c r="B107" s="5">
        <v>5057</v>
      </c>
      <c r="C107">
        <v>9</v>
      </c>
      <c r="D107" t="s">
        <v>855</v>
      </c>
      <c r="E107">
        <v>34</v>
      </c>
      <c r="F107" t="s">
        <v>151</v>
      </c>
      <c r="G107">
        <v>1</v>
      </c>
      <c r="H107" s="14" t="s">
        <v>971</v>
      </c>
      <c r="I107" s="15">
        <v>0.95</v>
      </c>
      <c r="J107" s="16">
        <v>77.7</v>
      </c>
    </row>
    <row r="108" spans="1:10" customFormat="1">
      <c r="A108" s="4" t="s">
        <v>217</v>
      </c>
      <c r="B108" s="5">
        <v>5057</v>
      </c>
      <c r="C108">
        <v>9</v>
      </c>
      <c r="D108" t="s">
        <v>855</v>
      </c>
      <c r="E108">
        <v>34</v>
      </c>
      <c r="F108" t="s">
        <v>151</v>
      </c>
      <c r="G108">
        <v>2</v>
      </c>
      <c r="H108" s="14" t="s">
        <v>972</v>
      </c>
      <c r="I108" s="15">
        <v>0.77</v>
      </c>
      <c r="J108" s="16">
        <v>78.650000000000006</v>
      </c>
    </row>
    <row r="109" spans="1:10" customFormat="1">
      <c r="A109" s="4" t="s">
        <v>767</v>
      </c>
      <c r="B109" s="5">
        <v>5057</v>
      </c>
      <c r="C109">
        <v>9</v>
      </c>
      <c r="D109" t="s">
        <v>855</v>
      </c>
      <c r="E109">
        <v>34</v>
      </c>
      <c r="F109" t="s">
        <v>151</v>
      </c>
      <c r="G109">
        <v>3</v>
      </c>
      <c r="H109" s="14" t="s">
        <v>973</v>
      </c>
      <c r="I109" s="15">
        <v>0.73</v>
      </c>
      <c r="J109" s="16">
        <v>79.42</v>
      </c>
    </row>
    <row r="110" spans="1:10" customFormat="1">
      <c r="A110" s="4" t="s">
        <v>218</v>
      </c>
      <c r="B110" s="5">
        <v>5057</v>
      </c>
      <c r="C110">
        <v>9</v>
      </c>
      <c r="D110" t="s">
        <v>855</v>
      </c>
      <c r="E110">
        <v>35</v>
      </c>
      <c r="F110" t="s">
        <v>151</v>
      </c>
      <c r="G110">
        <v>1</v>
      </c>
      <c r="H110" s="14" t="s">
        <v>974</v>
      </c>
      <c r="I110" s="15">
        <v>0.48</v>
      </c>
      <c r="J110" s="16">
        <v>80.3</v>
      </c>
    </row>
    <row r="111" spans="1:10" customFormat="1">
      <c r="A111" s="4" t="s">
        <v>219</v>
      </c>
      <c r="B111" s="5">
        <v>5057</v>
      </c>
      <c r="C111">
        <v>9</v>
      </c>
      <c r="D111" t="s">
        <v>855</v>
      </c>
      <c r="E111">
        <v>36</v>
      </c>
      <c r="F111" t="s">
        <v>151</v>
      </c>
      <c r="G111">
        <v>1</v>
      </c>
      <c r="H111" s="14" t="s">
        <v>975</v>
      </c>
      <c r="I111" s="15">
        <v>0.73</v>
      </c>
      <c r="J111" s="16">
        <v>80.7</v>
      </c>
    </row>
    <row r="112" spans="1:10" customFormat="1">
      <c r="A112" s="4" t="s">
        <v>220</v>
      </c>
      <c r="B112" s="5">
        <v>5057</v>
      </c>
      <c r="C112">
        <v>9</v>
      </c>
      <c r="D112" t="s">
        <v>855</v>
      </c>
      <c r="E112">
        <v>36</v>
      </c>
      <c r="F112" t="s">
        <v>151</v>
      </c>
      <c r="G112">
        <v>2</v>
      </c>
      <c r="H112" s="14" t="s">
        <v>976</v>
      </c>
      <c r="I112" s="15">
        <v>0.72</v>
      </c>
      <c r="J112" s="16">
        <v>81.430000000000007</v>
      </c>
    </row>
    <row r="113" spans="1:10" customFormat="1">
      <c r="A113" s="4" t="s">
        <v>221</v>
      </c>
      <c r="B113" s="5">
        <v>5057</v>
      </c>
      <c r="C113">
        <v>9</v>
      </c>
      <c r="D113" t="s">
        <v>855</v>
      </c>
      <c r="E113">
        <v>37</v>
      </c>
      <c r="F113" t="s">
        <v>151</v>
      </c>
      <c r="G113">
        <v>1</v>
      </c>
      <c r="H113" s="14" t="s">
        <v>977</v>
      </c>
      <c r="I113" s="15">
        <v>0.94</v>
      </c>
      <c r="J113" s="16">
        <v>82.2</v>
      </c>
    </row>
    <row r="114" spans="1:10" customFormat="1">
      <c r="A114" s="4" t="s">
        <v>222</v>
      </c>
      <c r="B114" s="5">
        <v>5057</v>
      </c>
      <c r="C114">
        <v>9</v>
      </c>
      <c r="D114" t="s">
        <v>855</v>
      </c>
      <c r="E114">
        <v>37</v>
      </c>
      <c r="F114" t="s">
        <v>151</v>
      </c>
      <c r="G114">
        <v>2</v>
      </c>
      <c r="H114" s="14" t="s">
        <v>978</v>
      </c>
      <c r="I114" s="15">
        <v>0.58499999999999996</v>
      </c>
      <c r="J114" s="16">
        <v>83.14</v>
      </c>
    </row>
    <row r="115" spans="1:10" customFormat="1">
      <c r="A115" s="4" t="s">
        <v>223</v>
      </c>
      <c r="B115" s="5">
        <v>5057</v>
      </c>
      <c r="C115">
        <v>9</v>
      </c>
      <c r="D115" t="s">
        <v>855</v>
      </c>
      <c r="E115">
        <v>38</v>
      </c>
      <c r="F115" t="s">
        <v>151</v>
      </c>
      <c r="G115">
        <v>1</v>
      </c>
      <c r="H115" s="14" t="s">
        <v>979</v>
      </c>
      <c r="I115" s="15">
        <v>0.93500000000000005</v>
      </c>
      <c r="J115" s="16">
        <v>83.7</v>
      </c>
    </row>
    <row r="116" spans="1:10" customFormat="1">
      <c r="A116" s="4" t="s">
        <v>768</v>
      </c>
      <c r="B116" s="5">
        <v>5057</v>
      </c>
      <c r="C116">
        <v>9</v>
      </c>
      <c r="D116" t="s">
        <v>855</v>
      </c>
      <c r="E116">
        <v>38</v>
      </c>
      <c r="F116" t="s">
        <v>151</v>
      </c>
      <c r="G116">
        <v>2</v>
      </c>
      <c r="H116" s="14" t="s">
        <v>980</v>
      </c>
      <c r="I116" s="15">
        <v>0.875</v>
      </c>
      <c r="J116" s="16">
        <v>84.635000000000005</v>
      </c>
    </row>
    <row r="117" spans="1:10" customFormat="1">
      <c r="A117" s="4" t="s">
        <v>769</v>
      </c>
      <c r="B117" s="5">
        <v>5057</v>
      </c>
      <c r="C117">
        <v>9</v>
      </c>
      <c r="D117" t="s">
        <v>855</v>
      </c>
      <c r="E117">
        <v>38</v>
      </c>
      <c r="F117" t="s">
        <v>151</v>
      </c>
      <c r="G117">
        <v>3</v>
      </c>
      <c r="H117" s="14" t="s">
        <v>981</v>
      </c>
      <c r="I117" s="15">
        <v>0.79500000000000004</v>
      </c>
      <c r="J117" s="16">
        <v>85.51</v>
      </c>
    </row>
    <row r="118" spans="1:10" customFormat="1">
      <c r="A118" s="4" t="s">
        <v>770</v>
      </c>
      <c r="B118" s="5">
        <v>5057</v>
      </c>
      <c r="C118">
        <v>9</v>
      </c>
      <c r="D118" t="s">
        <v>855</v>
      </c>
      <c r="E118">
        <v>38</v>
      </c>
      <c r="F118" t="s">
        <v>151</v>
      </c>
      <c r="G118">
        <v>4</v>
      </c>
      <c r="H118" s="14" t="s">
        <v>982</v>
      </c>
      <c r="I118" s="15">
        <v>0.43</v>
      </c>
      <c r="J118" s="16">
        <v>86.305000000000007</v>
      </c>
    </row>
    <row r="119" spans="1:10" customFormat="1">
      <c r="A119" s="4" t="s">
        <v>224</v>
      </c>
      <c r="B119" s="5">
        <v>5057</v>
      </c>
      <c r="C119">
        <v>9</v>
      </c>
      <c r="D119" t="s">
        <v>855</v>
      </c>
      <c r="E119">
        <v>39</v>
      </c>
      <c r="F119" t="s">
        <v>151</v>
      </c>
      <c r="G119">
        <v>1</v>
      </c>
      <c r="H119" s="14" t="s">
        <v>983</v>
      </c>
      <c r="I119" s="15">
        <v>0.98499999999999999</v>
      </c>
      <c r="J119" s="16">
        <v>86.7</v>
      </c>
    </row>
    <row r="120" spans="1:10" customFormat="1">
      <c r="A120" s="4" t="s">
        <v>225</v>
      </c>
      <c r="B120" s="5">
        <v>5057</v>
      </c>
      <c r="C120">
        <v>9</v>
      </c>
      <c r="D120" t="s">
        <v>855</v>
      </c>
      <c r="E120">
        <v>39</v>
      </c>
      <c r="F120" t="s">
        <v>151</v>
      </c>
      <c r="G120">
        <v>2</v>
      </c>
      <c r="H120" s="14" t="s">
        <v>984</v>
      </c>
      <c r="I120" s="15">
        <v>0.70499999999999996</v>
      </c>
      <c r="J120" s="16">
        <v>87.685000000000002</v>
      </c>
    </row>
    <row r="121" spans="1:10" customFormat="1">
      <c r="A121" s="4" t="s">
        <v>226</v>
      </c>
      <c r="B121" s="5">
        <v>5057</v>
      </c>
      <c r="C121">
        <v>9</v>
      </c>
      <c r="D121" t="s">
        <v>855</v>
      </c>
      <c r="E121">
        <v>39</v>
      </c>
      <c r="F121" t="s">
        <v>151</v>
      </c>
      <c r="G121">
        <v>3</v>
      </c>
      <c r="H121" s="14" t="s">
        <v>985</v>
      </c>
      <c r="I121" s="15">
        <v>0.65500000000000003</v>
      </c>
      <c r="J121" s="16">
        <v>88.39</v>
      </c>
    </row>
    <row r="122" spans="1:10" customFormat="1">
      <c r="A122" s="4" t="s">
        <v>771</v>
      </c>
      <c r="B122" s="5">
        <v>5057</v>
      </c>
      <c r="C122">
        <v>9</v>
      </c>
      <c r="D122" t="s">
        <v>855</v>
      </c>
      <c r="E122">
        <v>39</v>
      </c>
      <c r="F122" t="s">
        <v>151</v>
      </c>
      <c r="G122">
        <v>4</v>
      </c>
      <c r="H122" s="14" t="s">
        <v>986</v>
      </c>
      <c r="I122" s="15">
        <v>0.77</v>
      </c>
      <c r="J122" s="16">
        <v>89.045000000000002</v>
      </c>
    </row>
    <row r="123" spans="1:10" customFormat="1">
      <c r="A123" s="4" t="s">
        <v>227</v>
      </c>
      <c r="B123" s="5">
        <v>5057</v>
      </c>
      <c r="C123">
        <v>9</v>
      </c>
      <c r="D123" t="s">
        <v>855</v>
      </c>
      <c r="E123">
        <v>40</v>
      </c>
      <c r="F123" t="s">
        <v>151</v>
      </c>
      <c r="G123">
        <v>1</v>
      </c>
      <c r="H123" s="14" t="s">
        <v>987</v>
      </c>
      <c r="I123" s="15">
        <v>0.96499999999999997</v>
      </c>
      <c r="J123" s="16">
        <v>89.7</v>
      </c>
    </row>
    <row r="124" spans="1:10" customFormat="1">
      <c r="A124" s="4" t="s">
        <v>772</v>
      </c>
      <c r="B124" s="5">
        <v>5057</v>
      </c>
      <c r="C124">
        <v>9</v>
      </c>
      <c r="D124" t="s">
        <v>855</v>
      </c>
      <c r="E124">
        <v>40</v>
      </c>
      <c r="F124" t="s">
        <v>151</v>
      </c>
      <c r="G124">
        <v>2</v>
      </c>
      <c r="H124" s="14" t="s">
        <v>988</v>
      </c>
      <c r="I124" s="15">
        <v>0.87</v>
      </c>
      <c r="J124" s="16">
        <v>90.665000000000006</v>
      </c>
    </row>
    <row r="125" spans="1:10" customFormat="1">
      <c r="A125" s="4" t="s">
        <v>773</v>
      </c>
      <c r="B125" s="5">
        <v>5057</v>
      </c>
      <c r="C125">
        <v>9</v>
      </c>
      <c r="D125" t="s">
        <v>855</v>
      </c>
      <c r="E125">
        <v>40</v>
      </c>
      <c r="F125" t="s">
        <v>151</v>
      </c>
      <c r="G125">
        <v>3</v>
      </c>
      <c r="H125" s="14" t="s">
        <v>989</v>
      </c>
      <c r="I125" s="15">
        <v>0.45500000000000002</v>
      </c>
      <c r="J125" s="16">
        <v>91.534999999999997</v>
      </c>
    </row>
    <row r="126" spans="1:10" customFormat="1">
      <c r="A126" s="4" t="s">
        <v>774</v>
      </c>
      <c r="B126" s="17">
        <v>5057</v>
      </c>
      <c r="C126">
        <v>9</v>
      </c>
      <c r="D126" t="s">
        <v>855</v>
      </c>
      <c r="E126">
        <v>40</v>
      </c>
      <c r="F126" t="s">
        <v>151</v>
      </c>
      <c r="G126">
        <v>4</v>
      </c>
      <c r="H126" s="14" t="s">
        <v>990</v>
      </c>
      <c r="I126" s="15">
        <v>0.91</v>
      </c>
      <c r="J126" s="16">
        <v>91.99</v>
      </c>
    </row>
    <row r="127" spans="1:10" customFormat="1">
      <c r="A127" s="4" t="s">
        <v>228</v>
      </c>
      <c r="B127" s="5">
        <v>5057</v>
      </c>
      <c r="C127">
        <v>9</v>
      </c>
      <c r="D127" t="s">
        <v>855</v>
      </c>
      <c r="E127">
        <v>41</v>
      </c>
      <c r="F127" t="s">
        <v>151</v>
      </c>
      <c r="G127">
        <v>1</v>
      </c>
      <c r="H127" s="14" t="s">
        <v>991</v>
      </c>
      <c r="I127" s="15">
        <v>0.75</v>
      </c>
      <c r="J127" s="16">
        <v>92.7</v>
      </c>
    </row>
    <row r="128" spans="1:10" customFormat="1">
      <c r="A128" s="4" t="s">
        <v>229</v>
      </c>
      <c r="B128" s="5">
        <v>5057</v>
      </c>
      <c r="C128">
        <v>9</v>
      </c>
      <c r="D128" t="s">
        <v>855</v>
      </c>
      <c r="E128">
        <v>41</v>
      </c>
      <c r="F128" t="s">
        <v>151</v>
      </c>
      <c r="G128">
        <v>2</v>
      </c>
      <c r="H128" s="14" t="s">
        <v>992</v>
      </c>
      <c r="I128" s="15">
        <v>0.61</v>
      </c>
      <c r="J128" s="16">
        <v>93.45</v>
      </c>
    </row>
    <row r="129" spans="1:10" customFormat="1">
      <c r="A129" s="4" t="s">
        <v>230</v>
      </c>
      <c r="B129" s="5">
        <v>5057</v>
      </c>
      <c r="C129">
        <v>9</v>
      </c>
      <c r="D129" t="s">
        <v>855</v>
      </c>
      <c r="E129">
        <v>41</v>
      </c>
      <c r="F129" t="s">
        <v>151</v>
      </c>
      <c r="G129">
        <v>3</v>
      </c>
      <c r="H129" s="14" t="s">
        <v>993</v>
      </c>
      <c r="I129" s="15">
        <v>0.69499999999999995</v>
      </c>
      <c r="J129" s="16">
        <v>94.06</v>
      </c>
    </row>
    <row r="130" spans="1:10" customFormat="1">
      <c r="A130" s="4" t="s">
        <v>231</v>
      </c>
      <c r="B130" s="5">
        <v>5057</v>
      </c>
      <c r="C130">
        <v>9</v>
      </c>
      <c r="D130" t="s">
        <v>855</v>
      </c>
      <c r="E130">
        <v>41</v>
      </c>
      <c r="F130" t="s">
        <v>151</v>
      </c>
      <c r="G130">
        <v>4</v>
      </c>
      <c r="H130" s="14" t="s">
        <v>994</v>
      </c>
      <c r="I130" s="15">
        <v>0.98499999999999999</v>
      </c>
      <c r="J130" s="16">
        <v>94.754999999999995</v>
      </c>
    </row>
    <row r="131" spans="1:10" customFormat="1">
      <c r="A131" s="4" t="s">
        <v>232</v>
      </c>
      <c r="B131" s="5">
        <v>5057</v>
      </c>
      <c r="C131">
        <v>9</v>
      </c>
      <c r="D131" t="s">
        <v>855</v>
      </c>
      <c r="E131">
        <v>42</v>
      </c>
      <c r="F131" t="s">
        <v>151</v>
      </c>
      <c r="G131">
        <v>1</v>
      </c>
      <c r="H131" s="14" t="s">
        <v>995</v>
      </c>
      <c r="I131" s="15">
        <v>0.83</v>
      </c>
      <c r="J131" s="16">
        <v>95.7</v>
      </c>
    </row>
    <row r="132" spans="1:10" customFormat="1">
      <c r="A132" s="4" t="s">
        <v>233</v>
      </c>
      <c r="B132" s="5">
        <v>5057</v>
      </c>
      <c r="C132">
        <v>9</v>
      </c>
      <c r="D132" t="s">
        <v>855</v>
      </c>
      <c r="E132">
        <v>42</v>
      </c>
      <c r="F132" t="s">
        <v>151</v>
      </c>
      <c r="G132">
        <v>2</v>
      </c>
      <c r="H132" s="14" t="s">
        <v>996</v>
      </c>
      <c r="I132" s="15">
        <v>0.77</v>
      </c>
      <c r="J132" s="16">
        <v>96.53</v>
      </c>
    </row>
    <row r="133" spans="1:10" customFormat="1">
      <c r="A133" s="4" t="s">
        <v>234</v>
      </c>
      <c r="B133" s="5">
        <v>5057</v>
      </c>
      <c r="C133">
        <v>9</v>
      </c>
      <c r="D133" t="s">
        <v>855</v>
      </c>
      <c r="E133">
        <v>42</v>
      </c>
      <c r="F133" t="s">
        <v>151</v>
      </c>
      <c r="G133">
        <v>3</v>
      </c>
      <c r="H133" s="14" t="s">
        <v>997</v>
      </c>
      <c r="I133" s="15">
        <v>0.95499999999999996</v>
      </c>
      <c r="J133" s="16">
        <v>97.3</v>
      </c>
    </row>
    <row r="134" spans="1:10" customFormat="1">
      <c r="A134" s="4" t="s">
        <v>775</v>
      </c>
      <c r="B134" s="5">
        <v>5057</v>
      </c>
      <c r="C134">
        <v>9</v>
      </c>
      <c r="D134" t="s">
        <v>855</v>
      </c>
      <c r="E134">
        <v>42</v>
      </c>
      <c r="F134" t="s">
        <v>151</v>
      </c>
      <c r="G134">
        <v>4</v>
      </c>
      <c r="H134" s="14" t="s">
        <v>998</v>
      </c>
      <c r="I134" s="15">
        <v>0.64</v>
      </c>
      <c r="J134" s="16">
        <v>98.254999999999995</v>
      </c>
    </row>
    <row r="135" spans="1:10" customFormat="1">
      <c r="A135" s="4" t="s">
        <v>235</v>
      </c>
      <c r="B135" s="17">
        <v>5057</v>
      </c>
      <c r="C135">
        <v>9</v>
      </c>
      <c r="D135" t="s">
        <v>855</v>
      </c>
      <c r="E135">
        <v>43</v>
      </c>
      <c r="F135" t="s">
        <v>151</v>
      </c>
      <c r="G135">
        <v>1</v>
      </c>
      <c r="H135" s="14" t="s">
        <v>999</v>
      </c>
      <c r="I135" s="15">
        <v>0.64</v>
      </c>
      <c r="J135" s="16">
        <v>98.7</v>
      </c>
    </row>
    <row r="136" spans="1:10" customFormat="1">
      <c r="A136" s="4" t="s">
        <v>776</v>
      </c>
      <c r="B136" s="5">
        <v>5057</v>
      </c>
      <c r="C136">
        <v>9</v>
      </c>
      <c r="D136" t="s">
        <v>855</v>
      </c>
      <c r="E136">
        <v>43</v>
      </c>
      <c r="F136" t="s">
        <v>151</v>
      </c>
      <c r="G136">
        <v>2</v>
      </c>
      <c r="H136" s="14" t="s">
        <v>1000</v>
      </c>
      <c r="I136" s="15">
        <v>0.83</v>
      </c>
      <c r="J136" s="16">
        <v>99.34</v>
      </c>
    </row>
    <row r="137" spans="1:10" customFormat="1">
      <c r="A137" s="4" t="s">
        <v>777</v>
      </c>
      <c r="B137" s="5">
        <v>5057</v>
      </c>
      <c r="C137">
        <v>9</v>
      </c>
      <c r="D137" t="s">
        <v>855</v>
      </c>
      <c r="E137">
        <v>43</v>
      </c>
      <c r="F137" t="s">
        <v>151</v>
      </c>
      <c r="G137">
        <v>3</v>
      </c>
      <c r="H137" s="14" t="s">
        <v>1001</v>
      </c>
      <c r="I137" s="15">
        <v>0.61</v>
      </c>
      <c r="J137" s="16">
        <v>100.17</v>
      </c>
    </row>
    <row r="138" spans="1:10" customFormat="1">
      <c r="A138" s="4" t="s">
        <v>778</v>
      </c>
      <c r="B138" s="5">
        <v>5057</v>
      </c>
      <c r="C138">
        <v>9</v>
      </c>
      <c r="D138" t="s">
        <v>855</v>
      </c>
      <c r="E138">
        <v>43</v>
      </c>
      <c r="F138" t="s">
        <v>151</v>
      </c>
      <c r="G138">
        <v>4</v>
      </c>
      <c r="H138" s="14" t="s">
        <v>1002</v>
      </c>
      <c r="I138" s="15">
        <v>0.96499999999999997</v>
      </c>
      <c r="J138" s="16">
        <v>100.78</v>
      </c>
    </row>
    <row r="139" spans="1:10" customFormat="1">
      <c r="A139" s="4" t="s">
        <v>236</v>
      </c>
      <c r="B139" s="5">
        <v>5057</v>
      </c>
      <c r="C139">
        <v>9</v>
      </c>
      <c r="D139" t="s">
        <v>855</v>
      </c>
      <c r="E139">
        <v>44</v>
      </c>
      <c r="F139" t="s">
        <v>151</v>
      </c>
      <c r="G139">
        <v>1</v>
      </c>
      <c r="H139" s="14" t="s">
        <v>1003</v>
      </c>
      <c r="I139" s="15">
        <v>0.95499999999999996</v>
      </c>
      <c r="J139" s="16">
        <v>101.7</v>
      </c>
    </row>
    <row r="140" spans="1:10" customFormat="1">
      <c r="A140" s="4" t="s">
        <v>237</v>
      </c>
      <c r="B140" s="5">
        <v>5057</v>
      </c>
      <c r="C140">
        <v>9</v>
      </c>
      <c r="D140" t="s">
        <v>855</v>
      </c>
      <c r="E140">
        <v>44</v>
      </c>
      <c r="F140" t="s">
        <v>151</v>
      </c>
      <c r="G140">
        <v>2</v>
      </c>
      <c r="H140" s="14" t="s">
        <v>1004</v>
      </c>
      <c r="I140" s="15">
        <v>0.89</v>
      </c>
      <c r="J140" s="16">
        <v>102.655</v>
      </c>
    </row>
    <row r="141" spans="1:10" customFormat="1">
      <c r="A141" s="4" t="s">
        <v>238</v>
      </c>
      <c r="B141" s="5">
        <v>5057</v>
      </c>
      <c r="C141">
        <v>9</v>
      </c>
      <c r="D141" t="s">
        <v>855</v>
      </c>
      <c r="E141">
        <v>44</v>
      </c>
      <c r="F141" t="s">
        <v>151</v>
      </c>
      <c r="G141">
        <v>3</v>
      </c>
      <c r="H141" s="14" t="s">
        <v>1005</v>
      </c>
      <c r="I141" s="15">
        <v>0.52</v>
      </c>
      <c r="J141" s="16">
        <v>103.545</v>
      </c>
    </row>
    <row r="142" spans="1:10" customFormat="1">
      <c r="A142" s="4" t="s">
        <v>239</v>
      </c>
      <c r="B142" s="5">
        <v>5057</v>
      </c>
      <c r="C142">
        <v>9</v>
      </c>
      <c r="D142" t="s">
        <v>855</v>
      </c>
      <c r="E142">
        <v>44</v>
      </c>
      <c r="F142" t="s">
        <v>151</v>
      </c>
      <c r="G142">
        <v>4</v>
      </c>
      <c r="H142" s="14" t="s">
        <v>1006</v>
      </c>
      <c r="I142" s="15">
        <v>0.745</v>
      </c>
      <c r="J142" s="16">
        <v>104.065</v>
      </c>
    </row>
    <row r="143" spans="1:10" customFormat="1">
      <c r="A143" s="4" t="s">
        <v>240</v>
      </c>
      <c r="B143" s="5">
        <v>5057</v>
      </c>
      <c r="C143">
        <v>9</v>
      </c>
      <c r="D143" t="s">
        <v>855</v>
      </c>
      <c r="E143">
        <v>45</v>
      </c>
      <c r="F143" t="s">
        <v>151</v>
      </c>
      <c r="G143">
        <v>1</v>
      </c>
      <c r="H143" s="14" t="s">
        <v>1007</v>
      </c>
      <c r="I143" s="15">
        <v>0.93</v>
      </c>
      <c r="J143" s="16">
        <v>104.7</v>
      </c>
    </row>
    <row r="144" spans="1:10" customFormat="1">
      <c r="A144" s="4" t="s">
        <v>241</v>
      </c>
      <c r="B144" s="5">
        <v>5057</v>
      </c>
      <c r="C144">
        <v>9</v>
      </c>
      <c r="D144" t="s">
        <v>855</v>
      </c>
      <c r="E144">
        <v>45</v>
      </c>
      <c r="F144" t="s">
        <v>151</v>
      </c>
      <c r="G144">
        <v>2</v>
      </c>
      <c r="H144" s="14" t="s">
        <v>1008</v>
      </c>
      <c r="I144" s="15">
        <v>0.93</v>
      </c>
      <c r="J144" s="16">
        <v>105.63</v>
      </c>
    </row>
    <row r="145" spans="1:10" customFormat="1">
      <c r="A145" s="4" t="s">
        <v>779</v>
      </c>
      <c r="B145" s="5">
        <v>5057</v>
      </c>
      <c r="C145">
        <v>9</v>
      </c>
      <c r="D145" t="s">
        <v>855</v>
      </c>
      <c r="E145">
        <v>45</v>
      </c>
      <c r="F145" t="s">
        <v>151</v>
      </c>
      <c r="G145">
        <v>3</v>
      </c>
      <c r="H145" s="14" t="s">
        <v>1009</v>
      </c>
      <c r="I145" s="15">
        <v>0.55000000000000004</v>
      </c>
      <c r="J145" s="16">
        <v>106.56</v>
      </c>
    </row>
    <row r="146" spans="1:10" customFormat="1">
      <c r="A146" s="4" t="s">
        <v>780</v>
      </c>
      <c r="B146" s="5">
        <v>5057</v>
      </c>
      <c r="C146">
        <v>9</v>
      </c>
      <c r="D146" t="s">
        <v>855</v>
      </c>
      <c r="E146">
        <v>45</v>
      </c>
      <c r="F146" t="s">
        <v>151</v>
      </c>
      <c r="G146">
        <v>4</v>
      </c>
      <c r="H146" s="14" t="s">
        <v>1010</v>
      </c>
      <c r="I146" s="15">
        <v>0.98499999999999999</v>
      </c>
      <c r="J146" s="16">
        <v>107.11</v>
      </c>
    </row>
    <row r="147" spans="1:10" customFormat="1">
      <c r="A147" s="4" t="s">
        <v>242</v>
      </c>
      <c r="B147" s="5">
        <v>5057</v>
      </c>
      <c r="C147">
        <v>9</v>
      </c>
      <c r="D147" t="s">
        <v>855</v>
      </c>
      <c r="E147">
        <v>46</v>
      </c>
      <c r="F147" t="s">
        <v>151</v>
      </c>
      <c r="G147">
        <v>1</v>
      </c>
      <c r="H147" s="14" t="s">
        <v>1011</v>
      </c>
      <c r="I147" s="15">
        <v>0.71</v>
      </c>
      <c r="J147" s="16">
        <v>107.7</v>
      </c>
    </row>
    <row r="148" spans="1:10" customFormat="1">
      <c r="A148" s="4" t="s">
        <v>243</v>
      </c>
      <c r="B148" s="5">
        <v>5057</v>
      </c>
      <c r="C148">
        <v>9</v>
      </c>
      <c r="D148" t="s">
        <v>855</v>
      </c>
      <c r="E148">
        <v>46</v>
      </c>
      <c r="F148" t="s">
        <v>151</v>
      </c>
      <c r="G148">
        <v>2</v>
      </c>
      <c r="H148" s="14" t="s">
        <v>1012</v>
      </c>
      <c r="I148" s="15">
        <v>0.98</v>
      </c>
      <c r="J148" s="16">
        <v>108.41</v>
      </c>
    </row>
    <row r="149" spans="1:10" customFormat="1">
      <c r="A149" s="4" t="s">
        <v>781</v>
      </c>
      <c r="B149" s="5">
        <v>5057</v>
      </c>
      <c r="C149">
        <v>9</v>
      </c>
      <c r="D149" t="s">
        <v>855</v>
      </c>
      <c r="E149">
        <v>46</v>
      </c>
      <c r="F149" t="s">
        <v>151</v>
      </c>
      <c r="G149">
        <v>3</v>
      </c>
      <c r="H149" s="14" t="s">
        <v>1013</v>
      </c>
      <c r="I149" s="15">
        <v>0.88</v>
      </c>
      <c r="J149" s="16">
        <v>109.39</v>
      </c>
    </row>
    <row r="150" spans="1:10" customFormat="1">
      <c r="A150" s="4" t="s">
        <v>782</v>
      </c>
      <c r="B150" s="5">
        <v>5057</v>
      </c>
      <c r="C150">
        <v>9</v>
      </c>
      <c r="D150" t="s">
        <v>855</v>
      </c>
      <c r="E150">
        <v>46</v>
      </c>
      <c r="F150" t="s">
        <v>151</v>
      </c>
      <c r="G150">
        <v>4</v>
      </c>
      <c r="H150" s="14" t="s">
        <v>1014</v>
      </c>
      <c r="I150" s="15">
        <v>0.74</v>
      </c>
      <c r="J150" s="16">
        <v>110.27</v>
      </c>
    </row>
    <row r="151" spans="1:10" customFormat="1">
      <c r="A151" s="4" t="s">
        <v>244</v>
      </c>
      <c r="B151" s="17">
        <v>5057</v>
      </c>
      <c r="C151">
        <v>9</v>
      </c>
      <c r="D151" t="s">
        <v>855</v>
      </c>
      <c r="E151">
        <v>47</v>
      </c>
      <c r="F151" t="s">
        <v>151</v>
      </c>
      <c r="G151">
        <v>1</v>
      </c>
      <c r="H151" s="14" t="s">
        <v>1015</v>
      </c>
      <c r="I151" s="15">
        <v>0.95499999999999996</v>
      </c>
      <c r="J151" s="16">
        <v>110.7</v>
      </c>
    </row>
    <row r="152" spans="1:10" customFormat="1">
      <c r="A152" s="4" t="s">
        <v>245</v>
      </c>
      <c r="B152" s="5">
        <v>5057</v>
      </c>
      <c r="C152">
        <v>9</v>
      </c>
      <c r="D152" t="s">
        <v>855</v>
      </c>
      <c r="E152">
        <v>47</v>
      </c>
      <c r="F152" t="s">
        <v>151</v>
      </c>
      <c r="G152">
        <v>2</v>
      </c>
      <c r="H152" s="14" t="s">
        <v>1016</v>
      </c>
      <c r="I152" s="15">
        <v>0.81</v>
      </c>
      <c r="J152" s="16">
        <v>111.655</v>
      </c>
    </row>
    <row r="153" spans="1:10" customFormat="1">
      <c r="A153" s="4" t="s">
        <v>246</v>
      </c>
      <c r="B153" s="5">
        <v>5057</v>
      </c>
      <c r="C153">
        <v>9</v>
      </c>
      <c r="D153" t="s">
        <v>855</v>
      </c>
      <c r="E153">
        <v>47</v>
      </c>
      <c r="F153" t="s">
        <v>151</v>
      </c>
      <c r="G153">
        <v>3</v>
      </c>
      <c r="H153" s="14" t="s">
        <v>1017</v>
      </c>
      <c r="I153" s="15">
        <v>1</v>
      </c>
      <c r="J153" s="16">
        <v>112.465</v>
      </c>
    </row>
    <row r="154" spans="1:10" customFormat="1">
      <c r="A154" s="4" t="s">
        <v>247</v>
      </c>
      <c r="B154" s="5">
        <v>5057</v>
      </c>
      <c r="C154">
        <v>9</v>
      </c>
      <c r="D154" t="s">
        <v>855</v>
      </c>
      <c r="E154">
        <v>48</v>
      </c>
      <c r="F154" t="s">
        <v>151</v>
      </c>
      <c r="G154">
        <v>1</v>
      </c>
      <c r="H154" s="14" t="s">
        <v>1018</v>
      </c>
      <c r="I154" s="15">
        <v>0.38</v>
      </c>
      <c r="J154" s="16">
        <v>113.4</v>
      </c>
    </row>
    <row r="155" spans="1:10" customFormat="1">
      <c r="A155" s="4" t="s">
        <v>248</v>
      </c>
      <c r="B155" s="5">
        <v>5057</v>
      </c>
      <c r="C155">
        <v>9</v>
      </c>
      <c r="D155" t="s">
        <v>855</v>
      </c>
      <c r="E155">
        <v>49</v>
      </c>
      <c r="F155" t="s">
        <v>151</v>
      </c>
      <c r="G155">
        <v>1</v>
      </c>
      <c r="H155" s="14" t="s">
        <v>1019</v>
      </c>
      <c r="I155" s="15">
        <v>0.97</v>
      </c>
      <c r="J155" s="16">
        <v>113.7</v>
      </c>
    </row>
    <row r="156" spans="1:10" customFormat="1">
      <c r="A156" s="4" t="s">
        <v>249</v>
      </c>
      <c r="B156" s="5">
        <v>5057</v>
      </c>
      <c r="C156">
        <v>9</v>
      </c>
      <c r="D156" t="s">
        <v>855</v>
      </c>
      <c r="E156">
        <v>49</v>
      </c>
      <c r="F156" t="s">
        <v>151</v>
      </c>
      <c r="G156">
        <v>2</v>
      </c>
      <c r="H156" s="14" t="s">
        <v>1020</v>
      </c>
      <c r="I156" s="15">
        <v>0.80500000000000005</v>
      </c>
      <c r="J156" s="16">
        <v>114.67</v>
      </c>
    </row>
    <row r="157" spans="1:10" customFormat="1">
      <c r="A157" s="4" t="s">
        <v>783</v>
      </c>
      <c r="B157" s="5">
        <v>5057</v>
      </c>
      <c r="C157">
        <v>9</v>
      </c>
      <c r="D157" t="s">
        <v>855</v>
      </c>
      <c r="E157">
        <v>49</v>
      </c>
      <c r="F157" t="s">
        <v>151</v>
      </c>
      <c r="G157">
        <v>3</v>
      </c>
      <c r="H157" s="14" t="s">
        <v>1021</v>
      </c>
      <c r="I157" s="15">
        <v>0.28499999999999998</v>
      </c>
      <c r="J157" s="16">
        <v>115.47499999999999</v>
      </c>
    </row>
    <row r="158" spans="1:10" customFormat="1">
      <c r="A158" s="4" t="s">
        <v>250</v>
      </c>
      <c r="B158" s="5">
        <v>5057</v>
      </c>
      <c r="C158">
        <v>9</v>
      </c>
      <c r="D158" t="s">
        <v>855</v>
      </c>
      <c r="E158">
        <v>50</v>
      </c>
      <c r="F158" t="s">
        <v>151</v>
      </c>
      <c r="G158">
        <v>1</v>
      </c>
      <c r="H158" s="14" t="s">
        <v>1022</v>
      </c>
      <c r="I158" s="15">
        <v>0.37</v>
      </c>
      <c r="J158" s="16">
        <v>115.7</v>
      </c>
    </row>
    <row r="159" spans="1:10" customFormat="1">
      <c r="A159" s="4" t="s">
        <v>251</v>
      </c>
      <c r="B159" s="17">
        <v>5057</v>
      </c>
      <c r="C159">
        <v>9</v>
      </c>
      <c r="D159" t="s">
        <v>855</v>
      </c>
      <c r="E159">
        <v>50</v>
      </c>
      <c r="F159" t="s">
        <v>151</v>
      </c>
      <c r="G159">
        <v>2</v>
      </c>
      <c r="H159" s="14" t="s">
        <v>1023</v>
      </c>
      <c r="I159" s="15">
        <v>0.78</v>
      </c>
      <c r="J159" s="16">
        <v>116.07</v>
      </c>
    </row>
    <row r="160" spans="1:10" customFormat="1">
      <c r="A160" s="4" t="s">
        <v>252</v>
      </c>
      <c r="B160" s="5">
        <v>5057</v>
      </c>
      <c r="C160">
        <v>9</v>
      </c>
      <c r="D160" t="s">
        <v>855</v>
      </c>
      <c r="E160">
        <v>51</v>
      </c>
      <c r="F160" t="s">
        <v>151</v>
      </c>
      <c r="G160">
        <v>1</v>
      </c>
      <c r="H160" s="14" t="s">
        <v>1024</v>
      </c>
      <c r="I160" s="15">
        <v>0.435</v>
      </c>
      <c r="J160" s="16">
        <v>116.7</v>
      </c>
    </row>
    <row r="161" spans="1:10" customFormat="1">
      <c r="A161" s="4" t="s">
        <v>253</v>
      </c>
      <c r="B161" s="5">
        <v>5057</v>
      </c>
      <c r="C161">
        <v>9</v>
      </c>
      <c r="D161" t="s">
        <v>855</v>
      </c>
      <c r="E161">
        <v>51</v>
      </c>
      <c r="F161" t="s">
        <v>151</v>
      </c>
      <c r="G161">
        <v>2</v>
      </c>
      <c r="H161" s="14" t="s">
        <v>1025</v>
      </c>
      <c r="I161" s="15">
        <v>0.97</v>
      </c>
      <c r="J161" s="16">
        <v>117.13500000000001</v>
      </c>
    </row>
    <row r="162" spans="1:10" customFormat="1">
      <c r="A162" s="4" t="s">
        <v>784</v>
      </c>
      <c r="B162" s="5">
        <v>5057</v>
      </c>
      <c r="C162">
        <v>9</v>
      </c>
      <c r="D162" t="s">
        <v>855</v>
      </c>
      <c r="E162">
        <v>51</v>
      </c>
      <c r="F162" t="s">
        <v>151</v>
      </c>
      <c r="G162">
        <v>3</v>
      </c>
      <c r="H162" s="14" t="s">
        <v>1026</v>
      </c>
      <c r="I162" s="15">
        <v>0.64500000000000002</v>
      </c>
      <c r="J162" s="16">
        <v>118.105</v>
      </c>
    </row>
    <row r="163" spans="1:10" customFormat="1">
      <c r="A163" s="4" t="s">
        <v>785</v>
      </c>
      <c r="B163" s="17">
        <v>5057</v>
      </c>
      <c r="C163">
        <v>9</v>
      </c>
      <c r="D163" t="s">
        <v>855</v>
      </c>
      <c r="E163">
        <v>51</v>
      </c>
      <c r="F163" t="s">
        <v>151</v>
      </c>
      <c r="G163">
        <v>4</v>
      </c>
      <c r="H163" s="14" t="s">
        <v>1027</v>
      </c>
      <c r="I163" s="15">
        <v>0.6</v>
      </c>
      <c r="J163" s="16">
        <v>118.75</v>
      </c>
    </row>
    <row r="164" spans="1:10" customFormat="1">
      <c r="A164" s="4" t="s">
        <v>1028</v>
      </c>
      <c r="B164" s="5">
        <v>5057</v>
      </c>
      <c r="C164">
        <v>9</v>
      </c>
      <c r="D164" t="s">
        <v>855</v>
      </c>
      <c r="E164">
        <v>51</v>
      </c>
      <c r="F164" t="s">
        <v>151</v>
      </c>
      <c r="G164">
        <v>5</v>
      </c>
      <c r="H164" s="14" t="s">
        <v>1029</v>
      </c>
      <c r="I164" s="15">
        <v>0.41499999999999998</v>
      </c>
      <c r="J164" s="16">
        <v>119.35</v>
      </c>
    </row>
    <row r="165" spans="1:10" customFormat="1">
      <c r="A165" s="4" t="s">
        <v>254</v>
      </c>
      <c r="B165" s="5">
        <v>5057</v>
      </c>
      <c r="C165">
        <v>9</v>
      </c>
      <c r="D165" t="s">
        <v>855</v>
      </c>
      <c r="E165">
        <v>52</v>
      </c>
      <c r="F165" t="s">
        <v>151</v>
      </c>
      <c r="G165">
        <v>1</v>
      </c>
      <c r="H165" s="14" t="s">
        <v>1030</v>
      </c>
      <c r="I165" s="15">
        <v>0.71</v>
      </c>
      <c r="J165" s="16">
        <v>119.7</v>
      </c>
    </row>
    <row r="166" spans="1:10" customFormat="1">
      <c r="A166" s="4" t="s">
        <v>255</v>
      </c>
      <c r="B166" s="5">
        <v>5057</v>
      </c>
      <c r="C166">
        <v>9</v>
      </c>
      <c r="D166" t="s">
        <v>855</v>
      </c>
      <c r="E166">
        <v>52</v>
      </c>
      <c r="F166" t="s">
        <v>151</v>
      </c>
      <c r="G166">
        <v>2</v>
      </c>
      <c r="H166" s="14" t="s">
        <v>1031</v>
      </c>
      <c r="I166" s="15">
        <v>0.52</v>
      </c>
      <c r="J166" s="16">
        <v>120.41</v>
      </c>
    </row>
    <row r="167" spans="1:10" customFormat="1">
      <c r="A167" s="4" t="s">
        <v>256</v>
      </c>
      <c r="B167" s="5">
        <v>5057</v>
      </c>
      <c r="C167">
        <v>9</v>
      </c>
      <c r="D167" t="s">
        <v>855</v>
      </c>
      <c r="E167">
        <v>52</v>
      </c>
      <c r="F167" t="s">
        <v>151</v>
      </c>
      <c r="G167">
        <v>3</v>
      </c>
      <c r="H167" s="14" t="s">
        <v>1032</v>
      </c>
      <c r="I167" s="15">
        <v>0.81</v>
      </c>
      <c r="J167" s="16">
        <v>120.93</v>
      </c>
    </row>
    <row r="168" spans="1:10" customFormat="1">
      <c r="A168" s="4" t="s">
        <v>257</v>
      </c>
      <c r="B168" s="5">
        <v>5057</v>
      </c>
      <c r="C168">
        <v>9</v>
      </c>
      <c r="D168" t="s">
        <v>855</v>
      </c>
      <c r="E168">
        <v>52</v>
      </c>
      <c r="F168" t="s">
        <v>151</v>
      </c>
      <c r="G168">
        <v>4</v>
      </c>
      <c r="H168" s="14" t="s">
        <v>1033</v>
      </c>
      <c r="I168" s="15">
        <v>0.97499999999999998</v>
      </c>
      <c r="J168" s="16">
        <v>121.74</v>
      </c>
    </row>
    <row r="169" spans="1:10" customFormat="1">
      <c r="A169" s="4" t="s">
        <v>258</v>
      </c>
      <c r="B169" s="5">
        <v>5057</v>
      </c>
      <c r="C169">
        <v>9</v>
      </c>
      <c r="D169" t="s">
        <v>855</v>
      </c>
      <c r="E169">
        <v>53</v>
      </c>
      <c r="F169" t="s">
        <v>151</v>
      </c>
      <c r="G169">
        <v>1</v>
      </c>
      <c r="H169" s="14" t="s">
        <v>1034</v>
      </c>
      <c r="I169" s="15">
        <v>0.80500000000000005</v>
      </c>
      <c r="J169" s="16">
        <v>122.7</v>
      </c>
    </row>
    <row r="170" spans="1:10" customFormat="1">
      <c r="A170" s="4" t="s">
        <v>259</v>
      </c>
      <c r="B170" s="17">
        <v>5057</v>
      </c>
      <c r="C170">
        <v>9</v>
      </c>
      <c r="D170" t="s">
        <v>855</v>
      </c>
      <c r="E170">
        <v>53</v>
      </c>
      <c r="F170" t="s">
        <v>151</v>
      </c>
      <c r="G170">
        <v>2</v>
      </c>
      <c r="H170" s="14" t="s">
        <v>1035</v>
      </c>
      <c r="I170" s="15">
        <v>0.79</v>
      </c>
      <c r="J170" s="16">
        <v>123.505</v>
      </c>
    </row>
    <row r="171" spans="1:10" customFormat="1">
      <c r="A171" s="4" t="s">
        <v>260</v>
      </c>
      <c r="B171" s="5">
        <v>5057</v>
      </c>
      <c r="C171">
        <v>9</v>
      </c>
      <c r="D171" t="s">
        <v>855</v>
      </c>
      <c r="E171">
        <v>53</v>
      </c>
      <c r="F171" t="s">
        <v>151</v>
      </c>
      <c r="G171">
        <v>3</v>
      </c>
      <c r="H171" s="14" t="s">
        <v>1036</v>
      </c>
      <c r="I171" s="15">
        <v>0.83499999999999996</v>
      </c>
      <c r="J171" s="16">
        <v>124.295</v>
      </c>
    </row>
    <row r="172" spans="1:10" customFormat="1">
      <c r="A172" s="4" t="s">
        <v>261</v>
      </c>
      <c r="B172" s="5">
        <v>5057</v>
      </c>
      <c r="C172">
        <v>9</v>
      </c>
      <c r="D172" t="s">
        <v>855</v>
      </c>
      <c r="E172">
        <v>53</v>
      </c>
      <c r="F172" t="s">
        <v>151</v>
      </c>
      <c r="G172">
        <v>4</v>
      </c>
      <c r="H172" s="14" t="s">
        <v>1037</v>
      </c>
      <c r="I172" s="15">
        <v>0.79500000000000004</v>
      </c>
      <c r="J172" s="16">
        <v>125.13</v>
      </c>
    </row>
    <row r="173" spans="1:10" customFormat="1">
      <c r="A173" s="4" t="s">
        <v>262</v>
      </c>
      <c r="B173" s="5">
        <v>5057</v>
      </c>
      <c r="C173">
        <v>9</v>
      </c>
      <c r="D173" t="s">
        <v>855</v>
      </c>
      <c r="E173">
        <v>54</v>
      </c>
      <c r="F173" t="s">
        <v>151</v>
      </c>
      <c r="G173">
        <v>1</v>
      </c>
      <c r="H173" s="14" t="s">
        <v>1038</v>
      </c>
      <c r="I173" s="15">
        <v>0.71</v>
      </c>
      <c r="J173" s="16">
        <v>125.7</v>
      </c>
    </row>
    <row r="174" spans="1:10" customFormat="1">
      <c r="A174" s="4" t="s">
        <v>263</v>
      </c>
      <c r="B174" s="5">
        <v>5057</v>
      </c>
      <c r="C174">
        <v>9</v>
      </c>
      <c r="D174" t="s">
        <v>855</v>
      </c>
      <c r="E174">
        <v>54</v>
      </c>
      <c r="F174" t="s">
        <v>151</v>
      </c>
      <c r="G174">
        <v>2</v>
      </c>
      <c r="H174" s="14" t="s">
        <v>1039</v>
      </c>
      <c r="I174" s="15">
        <v>0.75</v>
      </c>
      <c r="J174" s="16">
        <v>126.41</v>
      </c>
    </row>
    <row r="175" spans="1:10" customFormat="1">
      <c r="A175" s="4" t="s">
        <v>264</v>
      </c>
      <c r="B175" s="5">
        <v>5057</v>
      </c>
      <c r="C175">
        <v>9</v>
      </c>
      <c r="D175" t="s">
        <v>855</v>
      </c>
      <c r="E175">
        <v>54</v>
      </c>
      <c r="F175" t="s">
        <v>151</v>
      </c>
      <c r="G175">
        <v>3</v>
      </c>
      <c r="H175" s="14" t="s">
        <v>1040</v>
      </c>
      <c r="I175" s="15">
        <v>0.82</v>
      </c>
      <c r="J175" s="16">
        <v>127.16</v>
      </c>
    </row>
    <row r="176" spans="1:10" customFormat="1">
      <c r="A176" s="4" t="s">
        <v>265</v>
      </c>
      <c r="B176" s="5">
        <v>5057</v>
      </c>
      <c r="C176">
        <v>9</v>
      </c>
      <c r="D176" t="s">
        <v>855</v>
      </c>
      <c r="E176">
        <v>54</v>
      </c>
      <c r="F176" t="s">
        <v>151</v>
      </c>
      <c r="G176">
        <v>4</v>
      </c>
      <c r="H176" s="14" t="s">
        <v>1041</v>
      </c>
      <c r="I176" s="15">
        <v>0.82499999999999996</v>
      </c>
      <c r="J176" s="16">
        <v>127.98</v>
      </c>
    </row>
    <row r="177" spans="1:10" customFormat="1">
      <c r="A177" s="4" t="s">
        <v>266</v>
      </c>
      <c r="B177" s="5">
        <v>5057</v>
      </c>
      <c r="C177">
        <v>9</v>
      </c>
      <c r="D177" t="s">
        <v>855</v>
      </c>
      <c r="E177">
        <v>55</v>
      </c>
      <c r="F177" t="s">
        <v>151</v>
      </c>
      <c r="G177">
        <v>1</v>
      </c>
      <c r="H177" s="14" t="s">
        <v>1042</v>
      </c>
      <c r="I177" s="15">
        <v>0.85499999999999998</v>
      </c>
      <c r="J177" s="16">
        <v>128.69999999999999</v>
      </c>
    </row>
    <row r="178" spans="1:10" customFormat="1">
      <c r="A178" s="4" t="s">
        <v>267</v>
      </c>
      <c r="B178" s="5">
        <v>5057</v>
      </c>
      <c r="C178">
        <v>9</v>
      </c>
      <c r="D178" t="s">
        <v>855</v>
      </c>
      <c r="E178">
        <v>55</v>
      </c>
      <c r="F178" t="s">
        <v>151</v>
      </c>
      <c r="G178">
        <v>2</v>
      </c>
      <c r="H178" s="14" t="s">
        <v>1043</v>
      </c>
      <c r="I178" s="15">
        <v>0.54500000000000004</v>
      </c>
      <c r="J178" s="16">
        <v>129.55500000000001</v>
      </c>
    </row>
    <row r="179" spans="1:10" customFormat="1">
      <c r="A179" s="4" t="s">
        <v>268</v>
      </c>
      <c r="B179" s="5">
        <v>5057</v>
      </c>
      <c r="C179">
        <v>9</v>
      </c>
      <c r="D179" t="s">
        <v>855</v>
      </c>
      <c r="E179">
        <v>55</v>
      </c>
      <c r="F179" t="s">
        <v>151</v>
      </c>
      <c r="G179">
        <v>3</v>
      </c>
      <c r="H179" s="14" t="s">
        <v>1044</v>
      </c>
      <c r="I179" s="15">
        <v>0.82</v>
      </c>
      <c r="J179" s="16">
        <v>130.1</v>
      </c>
    </row>
    <row r="180" spans="1:10" customFormat="1">
      <c r="A180" s="4" t="s">
        <v>269</v>
      </c>
      <c r="B180" s="5">
        <v>5057</v>
      </c>
      <c r="C180">
        <v>9</v>
      </c>
      <c r="D180" t="s">
        <v>855</v>
      </c>
      <c r="E180">
        <v>55</v>
      </c>
      <c r="F180" t="s">
        <v>151</v>
      </c>
      <c r="G180">
        <v>4</v>
      </c>
      <c r="H180" s="14" t="s">
        <v>1045</v>
      </c>
      <c r="I180" s="15">
        <v>0.82</v>
      </c>
      <c r="J180" s="16">
        <v>130.91999999999999</v>
      </c>
    </row>
    <row r="181" spans="1:10" customFormat="1">
      <c r="A181" s="4" t="s">
        <v>270</v>
      </c>
      <c r="B181" s="5">
        <v>5057</v>
      </c>
      <c r="C181">
        <v>9</v>
      </c>
      <c r="D181" t="s">
        <v>855</v>
      </c>
      <c r="E181">
        <v>56</v>
      </c>
      <c r="F181" t="s">
        <v>151</v>
      </c>
      <c r="G181">
        <v>1</v>
      </c>
      <c r="H181" s="14" t="s">
        <v>1046</v>
      </c>
      <c r="I181" s="15">
        <v>0.92</v>
      </c>
      <c r="J181" s="16">
        <v>131.69999999999999</v>
      </c>
    </row>
    <row r="182" spans="1:10" customFormat="1">
      <c r="A182" s="4" t="s">
        <v>271</v>
      </c>
      <c r="B182" s="5">
        <v>5057</v>
      </c>
      <c r="C182">
        <v>9</v>
      </c>
      <c r="D182" t="s">
        <v>855</v>
      </c>
      <c r="E182">
        <v>56</v>
      </c>
      <c r="F182" t="s">
        <v>151</v>
      </c>
      <c r="G182">
        <v>2</v>
      </c>
      <c r="H182" s="14" t="s">
        <v>1047</v>
      </c>
      <c r="I182" s="15">
        <v>0.99</v>
      </c>
      <c r="J182" s="16">
        <v>132.62</v>
      </c>
    </row>
    <row r="183" spans="1:10" customFormat="1">
      <c r="A183" s="4" t="s">
        <v>272</v>
      </c>
      <c r="B183" s="17">
        <v>5057</v>
      </c>
      <c r="C183">
        <v>9</v>
      </c>
      <c r="D183" t="s">
        <v>855</v>
      </c>
      <c r="E183">
        <v>56</v>
      </c>
      <c r="F183" t="s">
        <v>151</v>
      </c>
      <c r="G183">
        <v>3</v>
      </c>
      <c r="H183" s="14" t="s">
        <v>1048</v>
      </c>
      <c r="I183" s="15">
        <v>0.86</v>
      </c>
      <c r="J183" s="16">
        <v>133.61000000000001</v>
      </c>
    </row>
    <row r="184" spans="1:10" customFormat="1">
      <c r="A184" s="4" t="s">
        <v>273</v>
      </c>
      <c r="B184" s="5">
        <v>5057</v>
      </c>
      <c r="C184">
        <v>9</v>
      </c>
      <c r="D184" t="s">
        <v>855</v>
      </c>
      <c r="E184">
        <v>56</v>
      </c>
      <c r="F184" t="s">
        <v>151</v>
      </c>
      <c r="G184">
        <v>4</v>
      </c>
      <c r="H184" s="14" t="s">
        <v>1049</v>
      </c>
      <c r="I184" s="15">
        <v>0.54500000000000004</v>
      </c>
      <c r="J184" s="16">
        <v>134.47</v>
      </c>
    </row>
    <row r="185" spans="1:10" customFormat="1">
      <c r="A185" s="4" t="s">
        <v>274</v>
      </c>
      <c r="B185" s="5">
        <v>5057</v>
      </c>
      <c r="C185">
        <v>9</v>
      </c>
      <c r="D185" t="s">
        <v>855</v>
      </c>
      <c r="E185">
        <v>57</v>
      </c>
      <c r="F185" t="s">
        <v>151</v>
      </c>
      <c r="G185">
        <v>1</v>
      </c>
      <c r="H185" s="14" t="s">
        <v>1050</v>
      </c>
      <c r="I185" s="15">
        <v>0.64</v>
      </c>
      <c r="J185" s="16">
        <v>134.69999999999999</v>
      </c>
    </row>
    <row r="186" spans="1:10" customFormat="1">
      <c r="A186" s="4" t="s">
        <v>275</v>
      </c>
      <c r="B186" s="5">
        <v>5057</v>
      </c>
      <c r="C186">
        <v>9</v>
      </c>
      <c r="D186" t="s">
        <v>855</v>
      </c>
      <c r="E186">
        <v>57</v>
      </c>
      <c r="F186" t="s">
        <v>151</v>
      </c>
      <c r="G186">
        <v>2</v>
      </c>
      <c r="H186" s="14" t="s">
        <v>1051</v>
      </c>
      <c r="I186" s="15">
        <v>0.745</v>
      </c>
      <c r="J186" s="16">
        <v>135.34</v>
      </c>
    </row>
    <row r="187" spans="1:10" customFormat="1">
      <c r="A187" s="4" t="s">
        <v>276</v>
      </c>
      <c r="B187" s="5">
        <v>5057</v>
      </c>
      <c r="C187">
        <v>9</v>
      </c>
      <c r="D187" t="s">
        <v>855</v>
      </c>
      <c r="E187">
        <v>57</v>
      </c>
      <c r="F187" t="s">
        <v>151</v>
      </c>
      <c r="G187">
        <v>3</v>
      </c>
      <c r="H187" s="14" t="s">
        <v>1052</v>
      </c>
      <c r="I187" s="15">
        <v>0.82499999999999996</v>
      </c>
      <c r="J187" s="16">
        <v>136.08500000000001</v>
      </c>
    </row>
    <row r="188" spans="1:10" customFormat="1">
      <c r="A188" s="4" t="s">
        <v>277</v>
      </c>
      <c r="B188" s="5">
        <v>5057</v>
      </c>
      <c r="C188">
        <v>9</v>
      </c>
      <c r="D188" t="s">
        <v>855</v>
      </c>
      <c r="E188">
        <v>57</v>
      </c>
      <c r="F188" t="s">
        <v>151</v>
      </c>
      <c r="G188">
        <v>4</v>
      </c>
      <c r="H188" s="14" t="s">
        <v>1053</v>
      </c>
      <c r="I188" s="15">
        <v>0.79</v>
      </c>
      <c r="J188" s="16">
        <v>136.91</v>
      </c>
    </row>
    <row r="189" spans="1:10" customFormat="1">
      <c r="A189" s="4" t="s">
        <v>278</v>
      </c>
      <c r="B189" s="5">
        <v>5057</v>
      </c>
      <c r="C189">
        <v>9</v>
      </c>
      <c r="D189" t="s">
        <v>855</v>
      </c>
      <c r="E189">
        <v>58</v>
      </c>
      <c r="F189" t="s">
        <v>151</v>
      </c>
      <c r="G189">
        <v>1</v>
      </c>
      <c r="H189" s="14" t="s">
        <v>1054</v>
      </c>
      <c r="I189" s="15">
        <v>0.80500000000000005</v>
      </c>
      <c r="J189" s="16">
        <v>137.69999999999999</v>
      </c>
    </row>
    <row r="190" spans="1:10" customFormat="1">
      <c r="A190" s="4" t="s">
        <v>279</v>
      </c>
      <c r="B190" s="5">
        <v>5057</v>
      </c>
      <c r="C190">
        <v>9</v>
      </c>
      <c r="D190" t="s">
        <v>855</v>
      </c>
      <c r="E190">
        <v>58</v>
      </c>
      <c r="F190" t="s">
        <v>151</v>
      </c>
      <c r="G190">
        <v>2</v>
      </c>
      <c r="H190" s="14" t="s">
        <v>1055</v>
      </c>
      <c r="I190" s="15">
        <v>0.82</v>
      </c>
      <c r="J190" s="16">
        <v>138.505</v>
      </c>
    </row>
    <row r="191" spans="1:10" customFormat="1">
      <c r="A191" s="4" t="s">
        <v>280</v>
      </c>
      <c r="B191" s="5">
        <v>5057</v>
      </c>
      <c r="C191">
        <v>9</v>
      </c>
      <c r="D191" t="s">
        <v>855</v>
      </c>
      <c r="E191">
        <v>58</v>
      </c>
      <c r="F191" t="s">
        <v>151</v>
      </c>
      <c r="G191">
        <v>3</v>
      </c>
      <c r="H191" s="14" t="s">
        <v>1056</v>
      </c>
      <c r="I191" s="15">
        <v>0.94499999999999995</v>
      </c>
      <c r="J191" s="16">
        <v>139.32499999999999</v>
      </c>
    </row>
    <row r="192" spans="1:10" customFormat="1">
      <c r="A192" s="4" t="s">
        <v>281</v>
      </c>
      <c r="B192" s="5">
        <v>5057</v>
      </c>
      <c r="C192">
        <v>9</v>
      </c>
      <c r="D192" t="s">
        <v>855</v>
      </c>
      <c r="E192">
        <v>58</v>
      </c>
      <c r="F192" t="s">
        <v>151</v>
      </c>
      <c r="G192">
        <v>4</v>
      </c>
      <c r="H192" s="14" t="s">
        <v>1057</v>
      </c>
      <c r="I192" s="15">
        <v>0.45</v>
      </c>
      <c r="J192" s="16">
        <v>140.27000000000001</v>
      </c>
    </row>
    <row r="193" spans="1:10" customFormat="1">
      <c r="A193" s="4" t="s">
        <v>282</v>
      </c>
      <c r="B193" s="5">
        <v>5057</v>
      </c>
      <c r="C193">
        <v>9</v>
      </c>
      <c r="D193" t="s">
        <v>855</v>
      </c>
      <c r="E193">
        <v>59</v>
      </c>
      <c r="F193" t="s">
        <v>151</v>
      </c>
      <c r="G193">
        <v>1</v>
      </c>
      <c r="H193" s="14" t="s">
        <v>1058</v>
      </c>
      <c r="I193" s="15">
        <v>0.73</v>
      </c>
      <c r="J193" s="16">
        <v>140.69999999999999</v>
      </c>
    </row>
    <row r="194" spans="1:10" customFormat="1">
      <c r="A194" s="4" t="s">
        <v>283</v>
      </c>
      <c r="B194" s="5">
        <v>5057</v>
      </c>
      <c r="C194">
        <v>9</v>
      </c>
      <c r="D194" t="s">
        <v>855</v>
      </c>
      <c r="E194">
        <v>59</v>
      </c>
      <c r="F194" t="s">
        <v>151</v>
      </c>
      <c r="G194">
        <v>2</v>
      </c>
      <c r="H194" s="14" t="s">
        <v>1059</v>
      </c>
      <c r="I194" s="15">
        <v>0.91</v>
      </c>
      <c r="J194" s="16">
        <v>141.43</v>
      </c>
    </row>
    <row r="195" spans="1:10" customFormat="1">
      <c r="A195" s="4" t="s">
        <v>284</v>
      </c>
      <c r="B195" s="17">
        <v>5057</v>
      </c>
      <c r="C195">
        <v>9</v>
      </c>
      <c r="D195" t="s">
        <v>855</v>
      </c>
      <c r="E195">
        <v>59</v>
      </c>
      <c r="F195" t="s">
        <v>151</v>
      </c>
      <c r="G195">
        <v>3</v>
      </c>
      <c r="H195" s="14" t="s">
        <v>1060</v>
      </c>
      <c r="I195" s="15">
        <v>0.8</v>
      </c>
      <c r="J195" s="16">
        <v>142.34</v>
      </c>
    </row>
    <row r="196" spans="1:10" customFormat="1">
      <c r="A196" s="4" t="s">
        <v>285</v>
      </c>
      <c r="B196" s="17">
        <v>5057</v>
      </c>
      <c r="C196">
        <v>9</v>
      </c>
      <c r="D196" t="s">
        <v>855</v>
      </c>
      <c r="E196">
        <v>59</v>
      </c>
      <c r="F196" t="s">
        <v>151</v>
      </c>
      <c r="G196">
        <v>4</v>
      </c>
      <c r="H196" s="14" t="s">
        <v>1061</v>
      </c>
      <c r="I196" s="15">
        <v>0.65</v>
      </c>
      <c r="J196" s="16">
        <v>143.13999999999999</v>
      </c>
    </row>
    <row r="197" spans="1:10" customFormat="1">
      <c r="A197" s="4" t="s">
        <v>286</v>
      </c>
      <c r="B197" s="5">
        <v>5057</v>
      </c>
      <c r="C197">
        <v>9</v>
      </c>
      <c r="D197" t="s">
        <v>855</v>
      </c>
      <c r="E197">
        <v>60</v>
      </c>
      <c r="F197" t="s">
        <v>151</v>
      </c>
      <c r="G197">
        <v>1</v>
      </c>
      <c r="H197" s="14" t="s">
        <v>1062</v>
      </c>
      <c r="I197" s="15">
        <v>0.73</v>
      </c>
      <c r="J197" s="16">
        <v>143.69999999999999</v>
      </c>
    </row>
    <row r="198" spans="1:10" customFormat="1">
      <c r="A198" s="4" t="s">
        <v>287</v>
      </c>
      <c r="B198" s="17">
        <v>5057</v>
      </c>
      <c r="C198">
        <v>9</v>
      </c>
      <c r="D198" t="s">
        <v>855</v>
      </c>
      <c r="E198">
        <v>60</v>
      </c>
      <c r="F198" t="s">
        <v>151</v>
      </c>
      <c r="G198">
        <v>2</v>
      </c>
      <c r="H198" s="14" t="s">
        <v>1063</v>
      </c>
      <c r="I198" s="15">
        <v>0.625</v>
      </c>
      <c r="J198" s="16">
        <v>144.43</v>
      </c>
    </row>
    <row r="199" spans="1:10" customFormat="1">
      <c r="A199" s="4" t="s">
        <v>288</v>
      </c>
      <c r="B199" s="5">
        <v>5057</v>
      </c>
      <c r="C199">
        <v>9</v>
      </c>
      <c r="D199" t="s">
        <v>855</v>
      </c>
      <c r="E199">
        <v>60</v>
      </c>
      <c r="F199" t="s">
        <v>151</v>
      </c>
      <c r="G199">
        <v>3</v>
      </c>
      <c r="H199" s="14" t="s">
        <v>1064</v>
      </c>
      <c r="I199" s="15">
        <v>0.93500000000000005</v>
      </c>
      <c r="J199" s="16">
        <v>145.05500000000001</v>
      </c>
    </row>
    <row r="200" spans="1:10" customFormat="1">
      <c r="A200" s="4" t="s">
        <v>786</v>
      </c>
      <c r="B200" s="5">
        <v>5057</v>
      </c>
      <c r="C200">
        <v>9</v>
      </c>
      <c r="D200" t="s">
        <v>855</v>
      </c>
      <c r="E200">
        <v>60</v>
      </c>
      <c r="F200" t="s">
        <v>151</v>
      </c>
      <c r="G200">
        <v>4</v>
      </c>
      <c r="H200" s="14" t="s">
        <v>1065</v>
      </c>
      <c r="I200" s="15">
        <v>0.93</v>
      </c>
      <c r="J200" s="16">
        <v>145.99</v>
      </c>
    </row>
    <row r="201" spans="1:10" customFormat="1">
      <c r="A201" s="4" t="s">
        <v>289</v>
      </c>
      <c r="B201" s="5">
        <v>5057</v>
      </c>
      <c r="C201">
        <v>9</v>
      </c>
      <c r="D201" t="s">
        <v>855</v>
      </c>
      <c r="E201">
        <v>61</v>
      </c>
      <c r="F201" t="s">
        <v>151</v>
      </c>
      <c r="G201">
        <v>1</v>
      </c>
      <c r="H201" s="14" t="s">
        <v>1066</v>
      </c>
      <c r="I201" s="15">
        <v>0.95</v>
      </c>
      <c r="J201" s="16">
        <v>146.69999999999999</v>
      </c>
    </row>
    <row r="202" spans="1:10" customFormat="1">
      <c r="A202" s="4" t="s">
        <v>787</v>
      </c>
      <c r="B202" s="5">
        <v>5057</v>
      </c>
      <c r="C202">
        <v>9</v>
      </c>
      <c r="D202" t="s">
        <v>855</v>
      </c>
      <c r="E202">
        <v>61</v>
      </c>
      <c r="F202" t="s">
        <v>151</v>
      </c>
      <c r="G202">
        <v>2</v>
      </c>
      <c r="H202" s="14" t="s">
        <v>1067</v>
      </c>
      <c r="I202" s="15">
        <v>0.44500000000000001</v>
      </c>
      <c r="J202" s="16">
        <v>147.65</v>
      </c>
    </row>
    <row r="203" spans="1:10" customFormat="1">
      <c r="A203" s="4" t="s">
        <v>788</v>
      </c>
      <c r="B203" s="5">
        <v>5057</v>
      </c>
      <c r="C203">
        <v>9</v>
      </c>
      <c r="D203" t="s">
        <v>855</v>
      </c>
      <c r="E203">
        <v>61</v>
      </c>
      <c r="F203" t="s">
        <v>151</v>
      </c>
      <c r="G203">
        <v>3</v>
      </c>
      <c r="H203" s="14" t="s">
        <v>1068</v>
      </c>
      <c r="I203" s="15">
        <v>0.81499999999999995</v>
      </c>
      <c r="J203" s="16">
        <v>148.095</v>
      </c>
    </row>
    <row r="204" spans="1:10" customFormat="1">
      <c r="A204" s="4" t="s">
        <v>789</v>
      </c>
      <c r="B204" s="5">
        <v>5057</v>
      </c>
      <c r="C204">
        <v>9</v>
      </c>
      <c r="D204" t="s">
        <v>855</v>
      </c>
      <c r="E204">
        <v>61</v>
      </c>
      <c r="F204" t="s">
        <v>151</v>
      </c>
      <c r="G204">
        <v>4</v>
      </c>
      <c r="H204" s="14" t="s">
        <v>1069</v>
      </c>
      <c r="I204" s="15">
        <v>0.88500000000000001</v>
      </c>
      <c r="J204" s="16">
        <v>148.91</v>
      </c>
    </row>
    <row r="205" spans="1:10" customFormat="1">
      <c r="A205" s="4" t="s">
        <v>290</v>
      </c>
      <c r="B205" s="5">
        <v>5057</v>
      </c>
      <c r="C205">
        <v>9</v>
      </c>
      <c r="D205" t="s">
        <v>855</v>
      </c>
      <c r="E205">
        <v>62</v>
      </c>
      <c r="F205" t="s">
        <v>151</v>
      </c>
      <c r="G205">
        <v>1</v>
      </c>
      <c r="H205" s="14" t="s">
        <v>1070</v>
      </c>
      <c r="I205" s="15">
        <v>0.91500000000000004</v>
      </c>
      <c r="J205" s="16">
        <v>149.69999999999999</v>
      </c>
    </row>
    <row r="206" spans="1:10" customFormat="1">
      <c r="A206" s="4" t="s">
        <v>291</v>
      </c>
      <c r="B206" s="5">
        <v>5057</v>
      </c>
      <c r="C206">
        <v>9</v>
      </c>
      <c r="D206" t="s">
        <v>855</v>
      </c>
      <c r="E206">
        <v>62</v>
      </c>
      <c r="F206" t="s">
        <v>151</v>
      </c>
      <c r="G206">
        <v>2</v>
      </c>
      <c r="H206" s="14" t="s">
        <v>1071</v>
      </c>
      <c r="I206" s="15">
        <v>0.97</v>
      </c>
      <c r="J206" s="16">
        <v>150.61500000000001</v>
      </c>
    </row>
    <row r="207" spans="1:10" customFormat="1">
      <c r="A207" s="4" t="s">
        <v>292</v>
      </c>
      <c r="B207" s="5">
        <v>5057</v>
      </c>
      <c r="C207">
        <v>9</v>
      </c>
      <c r="D207" t="s">
        <v>855</v>
      </c>
      <c r="E207">
        <v>62</v>
      </c>
      <c r="F207" t="s">
        <v>151</v>
      </c>
      <c r="G207">
        <v>3</v>
      </c>
      <c r="H207" s="14" t="s">
        <v>1072</v>
      </c>
      <c r="I207" s="15">
        <v>0.61</v>
      </c>
      <c r="J207" s="16">
        <v>151.58500000000001</v>
      </c>
    </row>
    <row r="208" spans="1:10" customFormat="1">
      <c r="A208" s="4" t="s">
        <v>293</v>
      </c>
      <c r="B208" s="5">
        <v>5057</v>
      </c>
      <c r="C208">
        <v>9</v>
      </c>
      <c r="D208" t="s">
        <v>855</v>
      </c>
      <c r="E208">
        <v>62</v>
      </c>
      <c r="F208" t="s">
        <v>151</v>
      </c>
      <c r="G208">
        <v>4</v>
      </c>
      <c r="H208" s="14" t="s">
        <v>1073</v>
      </c>
      <c r="I208" s="15">
        <v>0.47</v>
      </c>
      <c r="J208" s="16">
        <v>152.19499999999999</v>
      </c>
    </row>
    <row r="209" spans="1:10" customFormat="1">
      <c r="A209" s="4" t="s">
        <v>294</v>
      </c>
      <c r="B209" s="5">
        <v>5057</v>
      </c>
      <c r="C209">
        <v>9</v>
      </c>
      <c r="D209" t="s">
        <v>855</v>
      </c>
      <c r="E209">
        <v>63</v>
      </c>
      <c r="F209" t="s">
        <v>151</v>
      </c>
      <c r="G209">
        <v>1</v>
      </c>
      <c r="H209" s="14" t="s">
        <v>1074</v>
      </c>
      <c r="I209" s="15">
        <v>0.78500000000000003</v>
      </c>
      <c r="J209" s="16">
        <v>152.69999999999999</v>
      </c>
    </row>
    <row r="210" spans="1:10" customFormat="1">
      <c r="A210" s="4" t="s">
        <v>295</v>
      </c>
      <c r="B210" s="17">
        <v>5057</v>
      </c>
      <c r="C210">
        <v>9</v>
      </c>
      <c r="D210" t="s">
        <v>855</v>
      </c>
      <c r="E210">
        <v>64</v>
      </c>
      <c r="F210" t="s">
        <v>151</v>
      </c>
      <c r="G210">
        <v>1</v>
      </c>
      <c r="H210" s="14" t="s">
        <v>1075</v>
      </c>
      <c r="I210" s="15">
        <v>0.105</v>
      </c>
      <c r="J210" s="16">
        <v>152.69999999999999</v>
      </c>
    </row>
    <row r="211" spans="1:10" customFormat="1">
      <c r="A211" s="4" t="s">
        <v>296</v>
      </c>
      <c r="B211" s="17">
        <v>5057</v>
      </c>
      <c r="C211">
        <v>9</v>
      </c>
      <c r="D211" t="s">
        <v>855</v>
      </c>
      <c r="E211">
        <v>64</v>
      </c>
      <c r="F211" t="s">
        <v>151</v>
      </c>
      <c r="G211">
        <v>2</v>
      </c>
      <c r="H211" s="14" t="s">
        <v>1076</v>
      </c>
      <c r="I211" s="15">
        <v>0.56499999999999995</v>
      </c>
      <c r="J211" s="16">
        <v>153.48500000000001</v>
      </c>
    </row>
    <row r="212" spans="1:10" customFormat="1">
      <c r="A212" s="4" t="s">
        <v>790</v>
      </c>
      <c r="B212" s="5">
        <v>5057</v>
      </c>
      <c r="C212">
        <v>9</v>
      </c>
      <c r="D212" t="s">
        <v>855</v>
      </c>
      <c r="E212">
        <v>64</v>
      </c>
      <c r="F212" t="s">
        <v>151</v>
      </c>
      <c r="G212">
        <v>3</v>
      </c>
      <c r="H212" s="14" t="s">
        <v>1077</v>
      </c>
      <c r="I212" s="15">
        <v>0.53</v>
      </c>
      <c r="J212" s="16">
        <v>154.05000000000001</v>
      </c>
    </row>
    <row r="213" spans="1:10" customFormat="1">
      <c r="A213" s="4" t="s">
        <v>791</v>
      </c>
      <c r="B213" s="17">
        <v>5057</v>
      </c>
      <c r="C213">
        <v>9</v>
      </c>
      <c r="D213" t="s">
        <v>855</v>
      </c>
      <c r="E213">
        <v>64</v>
      </c>
      <c r="F213" t="s">
        <v>151</v>
      </c>
      <c r="G213">
        <v>4</v>
      </c>
      <c r="H213" s="14" t="s">
        <v>1078</v>
      </c>
      <c r="I213" s="15">
        <v>0.51</v>
      </c>
      <c r="J213" s="16">
        <v>154.58000000000001</v>
      </c>
    </row>
    <row r="214" spans="1:10" customFormat="1">
      <c r="A214" s="4" t="s">
        <v>1079</v>
      </c>
      <c r="B214" s="5">
        <v>5057</v>
      </c>
      <c r="C214">
        <v>9</v>
      </c>
      <c r="D214" t="s">
        <v>855</v>
      </c>
      <c r="E214">
        <v>64</v>
      </c>
      <c r="F214" t="s">
        <v>151</v>
      </c>
      <c r="G214">
        <v>5</v>
      </c>
      <c r="H214" s="14" t="s">
        <v>1080</v>
      </c>
      <c r="I214" s="15">
        <v>0.63</v>
      </c>
      <c r="J214" s="16">
        <v>155.09</v>
      </c>
    </row>
    <row r="215" spans="1:10" customFormat="1">
      <c r="A215" s="4" t="s">
        <v>297</v>
      </c>
      <c r="B215" s="5">
        <v>5057</v>
      </c>
      <c r="C215">
        <v>9</v>
      </c>
      <c r="D215" t="s">
        <v>855</v>
      </c>
      <c r="E215">
        <v>65</v>
      </c>
      <c r="F215" t="s">
        <v>151</v>
      </c>
      <c r="G215">
        <v>1</v>
      </c>
      <c r="H215" s="14" t="s">
        <v>1081</v>
      </c>
      <c r="I215" s="15">
        <v>0.95499999999999996</v>
      </c>
      <c r="J215" s="16">
        <v>155.69999999999999</v>
      </c>
    </row>
    <row r="216" spans="1:10" customFormat="1">
      <c r="A216" s="4" t="s">
        <v>298</v>
      </c>
      <c r="B216" s="5">
        <v>5057</v>
      </c>
      <c r="C216">
        <v>9</v>
      </c>
      <c r="D216" t="s">
        <v>855</v>
      </c>
      <c r="E216">
        <v>65</v>
      </c>
      <c r="F216" t="s">
        <v>151</v>
      </c>
      <c r="G216">
        <v>2</v>
      </c>
      <c r="H216" s="14" t="s">
        <v>1082</v>
      </c>
      <c r="I216" s="15">
        <v>0.63500000000000001</v>
      </c>
      <c r="J216" s="16">
        <v>156.655</v>
      </c>
    </row>
    <row r="217" spans="1:10" customFormat="1">
      <c r="A217" s="4" t="s">
        <v>792</v>
      </c>
      <c r="B217" s="17">
        <v>5057</v>
      </c>
      <c r="C217">
        <v>9</v>
      </c>
      <c r="D217" t="s">
        <v>855</v>
      </c>
      <c r="E217">
        <v>65</v>
      </c>
      <c r="F217" t="s">
        <v>151</v>
      </c>
      <c r="G217">
        <v>3</v>
      </c>
      <c r="H217" s="14" t="s">
        <v>1083</v>
      </c>
      <c r="I217" s="15">
        <v>0.82</v>
      </c>
      <c r="J217" s="16">
        <v>157.29</v>
      </c>
    </row>
    <row r="218" spans="1:10" customFormat="1">
      <c r="A218" s="4" t="s">
        <v>793</v>
      </c>
      <c r="B218" s="5">
        <v>5057</v>
      </c>
      <c r="C218">
        <v>9</v>
      </c>
      <c r="D218" t="s">
        <v>855</v>
      </c>
      <c r="E218">
        <v>65</v>
      </c>
      <c r="F218" t="s">
        <v>151</v>
      </c>
      <c r="G218">
        <v>4</v>
      </c>
      <c r="H218" s="14" t="s">
        <v>1084</v>
      </c>
      <c r="I218" s="15">
        <v>0.73</v>
      </c>
      <c r="J218" s="16">
        <v>158.11000000000001</v>
      </c>
    </row>
    <row r="219" spans="1:10" customFormat="1">
      <c r="A219" s="4" t="s">
        <v>299</v>
      </c>
      <c r="B219" s="5">
        <v>5057</v>
      </c>
      <c r="C219">
        <v>9</v>
      </c>
      <c r="D219" t="s">
        <v>855</v>
      </c>
      <c r="E219">
        <v>66</v>
      </c>
      <c r="F219" t="s">
        <v>151</v>
      </c>
      <c r="G219">
        <v>1</v>
      </c>
      <c r="H219" s="14" t="s">
        <v>1085</v>
      </c>
      <c r="I219" s="15">
        <v>0.56000000000000005</v>
      </c>
      <c r="J219" s="16">
        <v>158.69999999999999</v>
      </c>
    </row>
    <row r="220" spans="1:10" customFormat="1">
      <c r="A220" s="4" t="s">
        <v>794</v>
      </c>
      <c r="B220" s="5">
        <v>5057</v>
      </c>
      <c r="C220">
        <v>9</v>
      </c>
      <c r="D220" t="s">
        <v>855</v>
      </c>
      <c r="E220">
        <v>66</v>
      </c>
      <c r="F220" t="s">
        <v>151</v>
      </c>
      <c r="G220">
        <v>2</v>
      </c>
      <c r="H220" s="14" t="s">
        <v>1086</v>
      </c>
      <c r="I220" s="15">
        <v>0.84</v>
      </c>
      <c r="J220" s="16">
        <v>159.26</v>
      </c>
    </row>
    <row r="221" spans="1:10" customFormat="1">
      <c r="A221" s="4" t="s">
        <v>795</v>
      </c>
      <c r="B221" s="17">
        <v>5057</v>
      </c>
      <c r="C221">
        <v>9</v>
      </c>
      <c r="D221" t="s">
        <v>855</v>
      </c>
      <c r="E221">
        <v>66</v>
      </c>
      <c r="F221" t="s">
        <v>151</v>
      </c>
      <c r="G221">
        <v>3</v>
      </c>
      <c r="H221" s="14" t="s">
        <v>1087</v>
      </c>
      <c r="I221" s="15">
        <v>0.98499999999999999</v>
      </c>
      <c r="J221" s="16">
        <v>160.1</v>
      </c>
    </row>
    <row r="222" spans="1:10" customFormat="1">
      <c r="A222" s="4" t="s">
        <v>796</v>
      </c>
      <c r="B222" s="5">
        <v>5057</v>
      </c>
      <c r="C222">
        <v>9</v>
      </c>
      <c r="D222" t="s">
        <v>855</v>
      </c>
      <c r="E222">
        <v>66</v>
      </c>
      <c r="F222" t="s">
        <v>151</v>
      </c>
      <c r="G222">
        <v>4</v>
      </c>
      <c r="H222" s="14" t="s">
        <v>1088</v>
      </c>
      <c r="I222" s="15">
        <v>0.71499999999999997</v>
      </c>
      <c r="J222" s="16">
        <v>161.08500000000001</v>
      </c>
    </row>
    <row r="223" spans="1:10" customFormat="1">
      <c r="A223" s="4" t="s">
        <v>300</v>
      </c>
      <c r="B223" s="17">
        <v>5057</v>
      </c>
      <c r="C223">
        <v>9</v>
      </c>
      <c r="D223" t="s">
        <v>855</v>
      </c>
      <c r="E223">
        <v>67</v>
      </c>
      <c r="F223" t="s">
        <v>151</v>
      </c>
      <c r="G223">
        <v>1</v>
      </c>
      <c r="H223" s="14" t="s">
        <v>1089</v>
      </c>
      <c r="I223" s="15">
        <v>0.85</v>
      </c>
      <c r="J223" s="16">
        <v>161.69999999999999</v>
      </c>
    </row>
    <row r="224" spans="1:10" customFormat="1">
      <c r="A224" s="4" t="s">
        <v>301</v>
      </c>
      <c r="B224" s="5">
        <v>5057</v>
      </c>
      <c r="C224">
        <v>9</v>
      </c>
      <c r="D224" t="s">
        <v>855</v>
      </c>
      <c r="E224">
        <v>67</v>
      </c>
      <c r="F224" t="s">
        <v>151</v>
      </c>
      <c r="G224">
        <v>2</v>
      </c>
      <c r="H224" s="14" t="s">
        <v>1090</v>
      </c>
      <c r="I224" s="15">
        <v>0.88</v>
      </c>
      <c r="J224" s="16">
        <v>162.55000000000001</v>
      </c>
    </row>
    <row r="225" spans="1:10" customFormat="1">
      <c r="A225" s="4" t="s">
        <v>302</v>
      </c>
      <c r="B225" s="17">
        <v>5057</v>
      </c>
      <c r="C225">
        <v>9</v>
      </c>
      <c r="D225" t="s">
        <v>855</v>
      </c>
      <c r="E225">
        <v>67</v>
      </c>
      <c r="F225" t="s">
        <v>151</v>
      </c>
      <c r="G225">
        <v>3</v>
      </c>
      <c r="H225" s="14" t="s">
        <v>1091</v>
      </c>
      <c r="I225" s="15">
        <v>0.83</v>
      </c>
      <c r="J225" s="16">
        <v>163.43</v>
      </c>
    </row>
    <row r="226" spans="1:10" customFormat="1">
      <c r="A226" s="4" t="s">
        <v>303</v>
      </c>
      <c r="B226" s="5">
        <v>5057</v>
      </c>
      <c r="C226">
        <v>9</v>
      </c>
      <c r="D226" t="s">
        <v>855</v>
      </c>
      <c r="E226">
        <v>67</v>
      </c>
      <c r="F226" t="s">
        <v>151</v>
      </c>
      <c r="G226">
        <v>4</v>
      </c>
      <c r="H226" s="14" t="s">
        <v>1092</v>
      </c>
      <c r="I226" s="15">
        <v>0.39500000000000002</v>
      </c>
      <c r="J226" s="16">
        <v>164.26</v>
      </c>
    </row>
    <row r="227" spans="1:10" customFormat="1">
      <c r="A227" s="4" t="s">
        <v>304</v>
      </c>
      <c r="B227" s="5">
        <v>5057</v>
      </c>
      <c r="C227">
        <v>9</v>
      </c>
      <c r="D227" t="s">
        <v>855</v>
      </c>
      <c r="E227">
        <v>68</v>
      </c>
      <c r="F227" t="s">
        <v>151</v>
      </c>
      <c r="G227">
        <v>1</v>
      </c>
      <c r="H227" s="14" t="s">
        <v>1093</v>
      </c>
      <c r="I227" s="15">
        <v>0.80500000000000005</v>
      </c>
      <c r="J227" s="16">
        <v>164.7</v>
      </c>
    </row>
    <row r="228" spans="1:10" customFormat="1">
      <c r="A228" s="4" t="s">
        <v>305</v>
      </c>
      <c r="B228" s="5">
        <v>5057</v>
      </c>
      <c r="C228">
        <v>9</v>
      </c>
      <c r="D228" t="s">
        <v>855</v>
      </c>
      <c r="E228">
        <v>68</v>
      </c>
      <c r="F228" t="s">
        <v>151</v>
      </c>
      <c r="G228">
        <v>2</v>
      </c>
      <c r="H228" s="14" t="s">
        <v>1094</v>
      </c>
      <c r="I228" s="15">
        <v>0.76</v>
      </c>
      <c r="J228" s="16">
        <v>165.505</v>
      </c>
    </row>
    <row r="229" spans="1:10" customFormat="1">
      <c r="A229" s="4" t="s">
        <v>306</v>
      </c>
      <c r="B229" s="5">
        <v>5057</v>
      </c>
      <c r="C229">
        <v>9</v>
      </c>
      <c r="D229" t="s">
        <v>855</v>
      </c>
      <c r="E229">
        <v>68</v>
      </c>
      <c r="F229" t="s">
        <v>151</v>
      </c>
      <c r="G229">
        <v>3</v>
      </c>
      <c r="H229" s="14" t="s">
        <v>1095</v>
      </c>
      <c r="I229" s="15">
        <v>0.74</v>
      </c>
      <c r="J229" s="16">
        <v>166.26499999999999</v>
      </c>
    </row>
    <row r="230" spans="1:10" customFormat="1">
      <c r="A230" s="4" t="s">
        <v>307</v>
      </c>
      <c r="B230" s="5">
        <v>5057</v>
      </c>
      <c r="C230">
        <v>9</v>
      </c>
      <c r="D230" t="s">
        <v>855</v>
      </c>
      <c r="E230">
        <v>68</v>
      </c>
      <c r="F230" t="s">
        <v>151</v>
      </c>
      <c r="G230">
        <v>4</v>
      </c>
      <c r="H230" s="14" t="s">
        <v>1096</v>
      </c>
      <c r="I230" s="15">
        <v>0.84</v>
      </c>
      <c r="J230" s="16">
        <v>167.005</v>
      </c>
    </row>
    <row r="231" spans="1:10" customFormat="1">
      <c r="A231" s="4" t="s">
        <v>308</v>
      </c>
      <c r="B231" s="5">
        <v>5057</v>
      </c>
      <c r="C231">
        <v>9</v>
      </c>
      <c r="D231" t="s">
        <v>855</v>
      </c>
      <c r="E231">
        <v>69</v>
      </c>
      <c r="F231" t="s">
        <v>151</v>
      </c>
      <c r="G231">
        <v>1</v>
      </c>
      <c r="H231" s="14" t="s">
        <v>1097</v>
      </c>
      <c r="I231" s="15">
        <v>0.745</v>
      </c>
      <c r="J231" s="16">
        <v>167.7</v>
      </c>
    </row>
    <row r="232" spans="1:10" customFormat="1">
      <c r="A232" s="4" t="s">
        <v>309</v>
      </c>
      <c r="B232" s="5">
        <v>5057</v>
      </c>
      <c r="C232">
        <v>9</v>
      </c>
      <c r="D232" t="s">
        <v>855</v>
      </c>
      <c r="E232">
        <v>69</v>
      </c>
      <c r="F232" t="s">
        <v>151</v>
      </c>
      <c r="G232">
        <v>2</v>
      </c>
      <c r="H232" s="14" t="s">
        <v>1098</v>
      </c>
      <c r="I232" s="15">
        <v>0.71499999999999997</v>
      </c>
      <c r="J232" s="16">
        <v>168.44499999999999</v>
      </c>
    </row>
    <row r="233" spans="1:10" customFormat="1">
      <c r="A233" s="4" t="s">
        <v>310</v>
      </c>
      <c r="B233" s="5">
        <v>5057</v>
      </c>
      <c r="C233">
        <v>9</v>
      </c>
      <c r="D233" t="s">
        <v>855</v>
      </c>
      <c r="E233">
        <v>69</v>
      </c>
      <c r="F233" t="s">
        <v>151</v>
      </c>
      <c r="G233">
        <v>3</v>
      </c>
      <c r="H233" s="14" t="s">
        <v>1099</v>
      </c>
      <c r="I233" s="15">
        <v>0.76500000000000001</v>
      </c>
      <c r="J233" s="16">
        <v>169.16</v>
      </c>
    </row>
    <row r="234" spans="1:10" customFormat="1">
      <c r="A234" s="4" t="s">
        <v>311</v>
      </c>
      <c r="B234" s="5">
        <v>5057</v>
      </c>
      <c r="C234">
        <v>9</v>
      </c>
      <c r="D234" t="s">
        <v>855</v>
      </c>
      <c r="E234">
        <v>69</v>
      </c>
      <c r="F234" t="s">
        <v>151</v>
      </c>
      <c r="G234">
        <v>4</v>
      </c>
      <c r="H234" s="14" t="s">
        <v>1100</v>
      </c>
      <c r="I234" s="15">
        <v>0.94</v>
      </c>
      <c r="J234" s="16">
        <v>169.92500000000001</v>
      </c>
    </row>
    <row r="235" spans="1:10" customFormat="1">
      <c r="A235" s="4" t="s">
        <v>312</v>
      </c>
      <c r="B235" s="5">
        <v>5057</v>
      </c>
      <c r="C235">
        <v>9</v>
      </c>
      <c r="D235" t="s">
        <v>855</v>
      </c>
      <c r="E235">
        <v>70</v>
      </c>
      <c r="F235" t="s">
        <v>151</v>
      </c>
      <c r="G235">
        <v>1</v>
      </c>
      <c r="H235" s="14" t="s">
        <v>1101</v>
      </c>
      <c r="I235" s="15">
        <v>0.84</v>
      </c>
      <c r="J235" s="16">
        <v>170.7</v>
      </c>
    </row>
    <row r="236" spans="1:10" customFormat="1">
      <c r="A236" s="4" t="s">
        <v>313</v>
      </c>
      <c r="B236" s="5">
        <v>5057</v>
      </c>
      <c r="C236">
        <v>9</v>
      </c>
      <c r="D236" t="s">
        <v>855</v>
      </c>
      <c r="E236">
        <v>70</v>
      </c>
      <c r="F236" t="s">
        <v>151</v>
      </c>
      <c r="G236">
        <v>2</v>
      </c>
      <c r="H236" s="14" t="s">
        <v>1102</v>
      </c>
      <c r="I236" s="15">
        <v>0.97499999999999998</v>
      </c>
      <c r="J236" s="16">
        <v>171.54</v>
      </c>
    </row>
    <row r="237" spans="1:10" customFormat="1">
      <c r="A237" s="4" t="s">
        <v>314</v>
      </c>
      <c r="B237" s="5">
        <v>5057</v>
      </c>
      <c r="C237">
        <v>9</v>
      </c>
      <c r="D237" t="s">
        <v>855</v>
      </c>
      <c r="E237">
        <v>70</v>
      </c>
      <c r="F237" t="s">
        <v>151</v>
      </c>
      <c r="G237">
        <v>3</v>
      </c>
      <c r="H237" s="14" t="s">
        <v>1103</v>
      </c>
      <c r="I237" s="15">
        <v>0.71499999999999997</v>
      </c>
      <c r="J237" s="16">
        <v>172.51499999999999</v>
      </c>
    </row>
    <row r="238" spans="1:10" customFormat="1">
      <c r="A238" s="4" t="s">
        <v>315</v>
      </c>
      <c r="B238" s="5">
        <v>5057</v>
      </c>
      <c r="C238">
        <v>9</v>
      </c>
      <c r="D238" t="s">
        <v>855</v>
      </c>
      <c r="E238">
        <v>70</v>
      </c>
      <c r="F238" t="s">
        <v>151</v>
      </c>
      <c r="G238">
        <v>4</v>
      </c>
      <c r="H238" s="14" t="s">
        <v>1104</v>
      </c>
      <c r="I238" s="15">
        <v>0.74</v>
      </c>
      <c r="J238" s="16">
        <v>173.23</v>
      </c>
    </row>
    <row r="239" spans="1:10" customFormat="1">
      <c r="A239" s="4" t="s">
        <v>316</v>
      </c>
      <c r="B239" s="5">
        <v>5057</v>
      </c>
      <c r="C239">
        <v>9</v>
      </c>
      <c r="D239" t="s">
        <v>855</v>
      </c>
      <c r="E239">
        <v>71</v>
      </c>
      <c r="F239" t="s">
        <v>151</v>
      </c>
      <c r="G239">
        <v>1</v>
      </c>
      <c r="H239" s="14" t="s">
        <v>1105</v>
      </c>
      <c r="I239" s="15">
        <v>0.87</v>
      </c>
      <c r="J239" s="16">
        <v>173.7</v>
      </c>
    </row>
    <row r="240" spans="1:10" customFormat="1">
      <c r="A240" s="4" t="s">
        <v>317</v>
      </c>
      <c r="B240" s="5">
        <v>5057</v>
      </c>
      <c r="C240">
        <v>9</v>
      </c>
      <c r="D240" t="s">
        <v>855</v>
      </c>
      <c r="E240">
        <v>71</v>
      </c>
      <c r="F240" t="s">
        <v>151</v>
      </c>
      <c r="G240">
        <v>2</v>
      </c>
      <c r="H240" s="14" t="s">
        <v>1106</v>
      </c>
      <c r="I240" s="15">
        <v>0.755</v>
      </c>
      <c r="J240" s="16">
        <v>174.57</v>
      </c>
    </row>
    <row r="241" spans="1:10" customFormat="1">
      <c r="A241" s="4" t="s">
        <v>318</v>
      </c>
      <c r="B241" s="5">
        <v>5057</v>
      </c>
      <c r="C241">
        <v>9</v>
      </c>
      <c r="D241" t="s">
        <v>855</v>
      </c>
      <c r="E241">
        <v>71</v>
      </c>
      <c r="F241" t="s">
        <v>151</v>
      </c>
      <c r="G241">
        <v>3</v>
      </c>
      <c r="H241" s="14" t="s">
        <v>1107</v>
      </c>
      <c r="I241" s="15">
        <v>0.66</v>
      </c>
      <c r="J241" s="16">
        <v>175.32499999999999</v>
      </c>
    </row>
    <row r="242" spans="1:10" customFormat="1">
      <c r="A242" s="4" t="s">
        <v>319</v>
      </c>
      <c r="B242" s="17">
        <v>5057</v>
      </c>
      <c r="C242">
        <v>9</v>
      </c>
      <c r="D242" t="s">
        <v>855</v>
      </c>
      <c r="E242">
        <v>71</v>
      </c>
      <c r="F242" t="s">
        <v>151</v>
      </c>
      <c r="G242">
        <v>4</v>
      </c>
      <c r="H242" s="14" t="s">
        <v>1108</v>
      </c>
      <c r="I242" s="15">
        <v>0.82</v>
      </c>
      <c r="J242" s="16">
        <v>175.98500000000001</v>
      </c>
    </row>
    <row r="243" spans="1:10" customFormat="1">
      <c r="A243" s="4" t="s">
        <v>320</v>
      </c>
      <c r="B243" s="5">
        <v>5057</v>
      </c>
      <c r="C243">
        <v>9</v>
      </c>
      <c r="D243" t="s">
        <v>855</v>
      </c>
      <c r="E243">
        <v>72</v>
      </c>
      <c r="F243" t="s">
        <v>151</v>
      </c>
      <c r="G243">
        <v>1</v>
      </c>
      <c r="H243" s="14" t="s">
        <v>1109</v>
      </c>
      <c r="I243" s="15">
        <v>0.98499999999999999</v>
      </c>
      <c r="J243" s="16">
        <v>176.7</v>
      </c>
    </row>
    <row r="244" spans="1:10" customFormat="1">
      <c r="A244" s="4" t="s">
        <v>321</v>
      </c>
      <c r="B244" s="5">
        <v>5057</v>
      </c>
      <c r="C244">
        <v>9</v>
      </c>
      <c r="D244" t="s">
        <v>855</v>
      </c>
      <c r="E244">
        <v>72</v>
      </c>
      <c r="F244" t="s">
        <v>151</v>
      </c>
      <c r="G244">
        <v>2</v>
      </c>
      <c r="H244" s="14" t="s">
        <v>1110</v>
      </c>
      <c r="I244" s="15">
        <v>0.82499999999999996</v>
      </c>
      <c r="J244" s="16">
        <v>177.685</v>
      </c>
    </row>
    <row r="245" spans="1:10" customFormat="1">
      <c r="A245" s="4" t="s">
        <v>322</v>
      </c>
      <c r="B245" s="5">
        <v>5057</v>
      </c>
      <c r="C245">
        <v>9</v>
      </c>
      <c r="D245" t="s">
        <v>855</v>
      </c>
      <c r="E245">
        <v>72</v>
      </c>
      <c r="F245" t="s">
        <v>151</v>
      </c>
      <c r="G245">
        <v>3</v>
      </c>
      <c r="H245" s="14" t="s">
        <v>1111</v>
      </c>
      <c r="I245" s="15">
        <v>0.56499999999999995</v>
      </c>
      <c r="J245" s="16">
        <v>178.51</v>
      </c>
    </row>
    <row r="246" spans="1:10" customFormat="1">
      <c r="A246" s="4" t="s">
        <v>323</v>
      </c>
      <c r="B246" s="5">
        <v>5057</v>
      </c>
      <c r="C246">
        <v>9</v>
      </c>
      <c r="D246" t="s">
        <v>855</v>
      </c>
      <c r="E246">
        <v>72</v>
      </c>
      <c r="F246" t="s">
        <v>151</v>
      </c>
      <c r="G246">
        <v>4</v>
      </c>
      <c r="H246" s="14" t="s">
        <v>1112</v>
      </c>
      <c r="I246" s="15">
        <v>0.89</v>
      </c>
      <c r="J246" s="16">
        <v>179.07499999999999</v>
      </c>
    </row>
    <row r="247" spans="1:10" customFormat="1">
      <c r="A247" s="4" t="s">
        <v>324</v>
      </c>
      <c r="B247" s="5">
        <v>5057</v>
      </c>
      <c r="C247">
        <v>9</v>
      </c>
      <c r="D247" t="s">
        <v>855</v>
      </c>
      <c r="E247">
        <v>73</v>
      </c>
      <c r="F247" t="s">
        <v>151</v>
      </c>
      <c r="G247">
        <v>1</v>
      </c>
      <c r="H247" s="14" t="s">
        <v>1113</v>
      </c>
      <c r="I247" s="15">
        <v>0.87</v>
      </c>
      <c r="J247" s="16">
        <v>179.7</v>
      </c>
    </row>
    <row r="248" spans="1:10" customFormat="1">
      <c r="A248" s="4" t="s">
        <v>325</v>
      </c>
      <c r="B248" s="5">
        <v>5057</v>
      </c>
      <c r="C248">
        <v>9</v>
      </c>
      <c r="D248" t="s">
        <v>855</v>
      </c>
      <c r="E248">
        <v>73</v>
      </c>
      <c r="F248" t="s">
        <v>151</v>
      </c>
      <c r="G248">
        <v>2</v>
      </c>
      <c r="H248" s="14" t="s">
        <v>1114</v>
      </c>
      <c r="I248" s="15">
        <v>0.68500000000000005</v>
      </c>
      <c r="J248" s="16">
        <v>180.57</v>
      </c>
    </row>
    <row r="249" spans="1:10" customFormat="1">
      <c r="A249" s="4" t="s">
        <v>326</v>
      </c>
      <c r="B249" s="5">
        <v>5057</v>
      </c>
      <c r="C249">
        <v>9</v>
      </c>
      <c r="D249" t="s">
        <v>855</v>
      </c>
      <c r="E249">
        <v>73</v>
      </c>
      <c r="F249" t="s">
        <v>151</v>
      </c>
      <c r="G249">
        <v>3</v>
      </c>
      <c r="H249" s="14" t="s">
        <v>1115</v>
      </c>
      <c r="I249" s="15">
        <v>0.82499999999999996</v>
      </c>
      <c r="J249" s="16">
        <v>181.255</v>
      </c>
    </row>
    <row r="250" spans="1:10" customFormat="1">
      <c r="A250" s="4" t="s">
        <v>327</v>
      </c>
      <c r="B250" s="5">
        <v>5057</v>
      </c>
      <c r="C250">
        <v>9</v>
      </c>
      <c r="D250" t="s">
        <v>855</v>
      </c>
      <c r="E250">
        <v>73</v>
      </c>
      <c r="F250" t="s">
        <v>151</v>
      </c>
      <c r="G250">
        <v>4</v>
      </c>
      <c r="H250" s="14" t="s">
        <v>1116</v>
      </c>
      <c r="I250" s="15">
        <v>0.69499999999999995</v>
      </c>
      <c r="J250" s="16">
        <v>182.08</v>
      </c>
    </row>
    <row r="251" spans="1:10" customFormat="1">
      <c r="A251" s="4" t="s">
        <v>328</v>
      </c>
      <c r="B251" s="5">
        <v>5057</v>
      </c>
      <c r="C251">
        <v>9</v>
      </c>
      <c r="D251" t="s">
        <v>855</v>
      </c>
      <c r="E251">
        <v>74</v>
      </c>
      <c r="F251" t="s">
        <v>151</v>
      </c>
      <c r="G251">
        <v>1</v>
      </c>
      <c r="H251" s="14" t="s">
        <v>1117</v>
      </c>
      <c r="I251" s="15">
        <v>0.95499999999999996</v>
      </c>
      <c r="J251" s="16">
        <v>182.7</v>
      </c>
    </row>
    <row r="252" spans="1:10" customFormat="1">
      <c r="A252" s="4" t="s">
        <v>329</v>
      </c>
      <c r="B252" s="5">
        <v>5057</v>
      </c>
      <c r="C252">
        <v>9</v>
      </c>
      <c r="D252" t="s">
        <v>855</v>
      </c>
      <c r="E252">
        <v>74</v>
      </c>
      <c r="F252" t="s">
        <v>151</v>
      </c>
      <c r="G252">
        <v>2</v>
      </c>
      <c r="H252" s="14" t="s">
        <v>1118</v>
      </c>
      <c r="I252" s="15">
        <v>0.89500000000000002</v>
      </c>
      <c r="J252" s="16">
        <v>183.655</v>
      </c>
    </row>
    <row r="253" spans="1:10" customFormat="1">
      <c r="A253" s="4" t="s">
        <v>330</v>
      </c>
      <c r="B253" s="5">
        <v>5057</v>
      </c>
      <c r="C253">
        <v>9</v>
      </c>
      <c r="D253" t="s">
        <v>855</v>
      </c>
      <c r="E253">
        <v>74</v>
      </c>
      <c r="F253" t="s">
        <v>151</v>
      </c>
      <c r="G253">
        <v>3</v>
      </c>
      <c r="H253" s="14" t="s">
        <v>1119</v>
      </c>
      <c r="I253" s="15">
        <v>0.36</v>
      </c>
      <c r="J253" s="16">
        <v>184.55</v>
      </c>
    </row>
    <row r="254" spans="1:10" customFormat="1">
      <c r="A254" s="4" t="s">
        <v>331</v>
      </c>
      <c r="B254" s="5">
        <v>5057</v>
      </c>
      <c r="C254">
        <v>9</v>
      </c>
      <c r="D254" t="s">
        <v>855</v>
      </c>
      <c r="E254">
        <v>74</v>
      </c>
      <c r="F254" t="s">
        <v>151</v>
      </c>
      <c r="G254">
        <v>4</v>
      </c>
      <c r="H254" s="14" t="s">
        <v>1120</v>
      </c>
      <c r="I254" s="15">
        <v>0.78</v>
      </c>
      <c r="J254" s="16">
        <v>184.91</v>
      </c>
    </row>
    <row r="255" spans="1:10" customFormat="1">
      <c r="A255" s="4" t="s">
        <v>332</v>
      </c>
      <c r="B255" s="5">
        <v>5057</v>
      </c>
      <c r="C255">
        <v>9</v>
      </c>
      <c r="D255" t="s">
        <v>855</v>
      </c>
      <c r="E255">
        <v>75</v>
      </c>
      <c r="F255" t="s">
        <v>151</v>
      </c>
      <c r="G255">
        <v>1</v>
      </c>
      <c r="H255" s="14" t="s">
        <v>1121</v>
      </c>
      <c r="I255" s="15">
        <v>0.755</v>
      </c>
      <c r="J255" s="16">
        <v>185.7</v>
      </c>
    </row>
    <row r="256" spans="1:10" customFormat="1">
      <c r="A256" s="4" t="s">
        <v>333</v>
      </c>
      <c r="B256" s="5">
        <v>5057</v>
      </c>
      <c r="C256">
        <v>9</v>
      </c>
      <c r="D256" t="s">
        <v>855</v>
      </c>
      <c r="E256">
        <v>75</v>
      </c>
      <c r="F256" t="s">
        <v>151</v>
      </c>
      <c r="G256">
        <v>2</v>
      </c>
      <c r="H256" s="14" t="s">
        <v>1122</v>
      </c>
      <c r="I256" s="15">
        <v>0.73</v>
      </c>
      <c r="J256" s="16">
        <v>186.45500000000001</v>
      </c>
    </row>
    <row r="257" spans="1:10" customFormat="1">
      <c r="A257" s="4" t="s">
        <v>334</v>
      </c>
      <c r="B257" s="5">
        <v>5057</v>
      </c>
      <c r="C257">
        <v>9</v>
      </c>
      <c r="D257" t="s">
        <v>855</v>
      </c>
      <c r="E257">
        <v>75</v>
      </c>
      <c r="F257" t="s">
        <v>151</v>
      </c>
      <c r="G257">
        <v>3</v>
      </c>
      <c r="H257" s="14" t="s">
        <v>1123</v>
      </c>
      <c r="I257" s="15">
        <v>0.98</v>
      </c>
      <c r="J257" s="16">
        <v>187.185</v>
      </c>
    </row>
    <row r="258" spans="1:10" customFormat="1">
      <c r="A258" s="4" t="s">
        <v>335</v>
      </c>
      <c r="B258" s="5">
        <v>5057</v>
      </c>
      <c r="C258">
        <v>9</v>
      </c>
      <c r="D258" t="s">
        <v>855</v>
      </c>
      <c r="E258">
        <v>75</v>
      </c>
      <c r="F258" t="s">
        <v>151</v>
      </c>
      <c r="G258">
        <v>4</v>
      </c>
      <c r="H258" s="14" t="s">
        <v>1124</v>
      </c>
      <c r="I258" s="15">
        <v>0.69499999999999995</v>
      </c>
      <c r="J258" s="16">
        <v>188.16499999999999</v>
      </c>
    </row>
    <row r="259" spans="1:10" customFormat="1">
      <c r="A259" s="4" t="s">
        <v>336</v>
      </c>
      <c r="B259" s="5">
        <v>5057</v>
      </c>
      <c r="C259">
        <v>9</v>
      </c>
      <c r="D259" t="s">
        <v>855</v>
      </c>
      <c r="E259">
        <v>76</v>
      </c>
      <c r="F259" t="s">
        <v>151</v>
      </c>
      <c r="G259">
        <v>1</v>
      </c>
      <c r="H259" s="14" t="s">
        <v>1125</v>
      </c>
      <c r="I259" s="15">
        <v>0.84</v>
      </c>
      <c r="J259" s="16">
        <v>188.7</v>
      </c>
    </row>
    <row r="260" spans="1:10" customFormat="1">
      <c r="A260" s="4" t="s">
        <v>337</v>
      </c>
      <c r="B260" s="5">
        <v>5057</v>
      </c>
      <c r="C260">
        <v>9</v>
      </c>
      <c r="D260" t="s">
        <v>855</v>
      </c>
      <c r="E260">
        <v>76</v>
      </c>
      <c r="F260" t="s">
        <v>151</v>
      </c>
      <c r="G260">
        <v>2</v>
      </c>
      <c r="H260" s="14" t="s">
        <v>1126</v>
      </c>
      <c r="I260" s="15">
        <v>0.87</v>
      </c>
      <c r="J260" s="16">
        <v>189.54</v>
      </c>
    </row>
    <row r="261" spans="1:10" customFormat="1">
      <c r="A261" s="4" t="s">
        <v>338</v>
      </c>
      <c r="B261" s="5">
        <v>5057</v>
      </c>
      <c r="C261">
        <v>9</v>
      </c>
      <c r="D261" t="s">
        <v>855</v>
      </c>
      <c r="E261">
        <v>76</v>
      </c>
      <c r="F261" t="s">
        <v>151</v>
      </c>
      <c r="G261">
        <v>3</v>
      </c>
      <c r="H261" s="14" t="s">
        <v>1127</v>
      </c>
      <c r="I261" s="15">
        <v>0.51</v>
      </c>
      <c r="J261" s="16">
        <v>190.41</v>
      </c>
    </row>
    <row r="262" spans="1:10" customFormat="1">
      <c r="A262" s="4" t="s">
        <v>339</v>
      </c>
      <c r="B262" s="5">
        <v>5057</v>
      </c>
      <c r="C262">
        <v>9</v>
      </c>
      <c r="D262" t="s">
        <v>855</v>
      </c>
      <c r="E262">
        <v>76</v>
      </c>
      <c r="F262" t="s">
        <v>151</v>
      </c>
      <c r="G262">
        <v>4</v>
      </c>
      <c r="H262" s="14" t="s">
        <v>1128</v>
      </c>
      <c r="I262" s="15">
        <v>0.75</v>
      </c>
      <c r="J262" s="16">
        <v>190.92</v>
      </c>
    </row>
    <row r="263" spans="1:10" customFormat="1">
      <c r="A263" s="4" t="s">
        <v>340</v>
      </c>
      <c r="B263" s="5">
        <v>5057</v>
      </c>
      <c r="C263">
        <v>9</v>
      </c>
      <c r="D263" t="s">
        <v>855</v>
      </c>
      <c r="E263">
        <v>77</v>
      </c>
      <c r="F263" t="s">
        <v>151</v>
      </c>
      <c r="G263">
        <v>1</v>
      </c>
      <c r="H263" s="14" t="s">
        <v>1129</v>
      </c>
      <c r="I263" s="15">
        <v>0.95</v>
      </c>
      <c r="J263" s="16">
        <v>191.7</v>
      </c>
    </row>
    <row r="264" spans="1:10" customFormat="1">
      <c r="A264" s="4" t="s">
        <v>341</v>
      </c>
      <c r="B264" s="5">
        <v>5057</v>
      </c>
      <c r="C264">
        <v>9</v>
      </c>
      <c r="D264" t="s">
        <v>855</v>
      </c>
      <c r="E264">
        <v>77</v>
      </c>
      <c r="F264" t="s">
        <v>151</v>
      </c>
      <c r="G264">
        <v>2</v>
      </c>
      <c r="H264" s="14" t="s">
        <v>1130</v>
      </c>
      <c r="I264" s="15">
        <v>0.8</v>
      </c>
      <c r="J264" s="16">
        <v>192.65</v>
      </c>
    </row>
    <row r="265" spans="1:10" customFormat="1">
      <c r="A265" s="4" t="s">
        <v>342</v>
      </c>
      <c r="B265" s="5">
        <v>5057</v>
      </c>
      <c r="C265">
        <v>9</v>
      </c>
      <c r="D265" t="s">
        <v>855</v>
      </c>
      <c r="E265">
        <v>77</v>
      </c>
      <c r="F265" t="s">
        <v>151</v>
      </c>
      <c r="G265">
        <v>3</v>
      </c>
      <c r="H265" s="14" t="s">
        <v>1131</v>
      </c>
      <c r="I265" s="15">
        <v>0.69499999999999995</v>
      </c>
      <c r="J265" s="16">
        <v>193.45</v>
      </c>
    </row>
    <row r="266" spans="1:10" customFormat="1">
      <c r="A266" s="4" t="s">
        <v>343</v>
      </c>
      <c r="B266" s="17">
        <v>5057</v>
      </c>
      <c r="C266">
        <v>9</v>
      </c>
      <c r="D266" t="s">
        <v>855</v>
      </c>
      <c r="E266">
        <v>77</v>
      </c>
      <c r="F266" t="s">
        <v>151</v>
      </c>
      <c r="G266">
        <v>4</v>
      </c>
      <c r="H266" s="14" t="s">
        <v>1132</v>
      </c>
      <c r="I266" s="15">
        <v>0.64500000000000002</v>
      </c>
      <c r="J266" s="16">
        <v>194.14500000000001</v>
      </c>
    </row>
    <row r="267" spans="1:10" customFormat="1">
      <c r="A267" s="4" t="s">
        <v>344</v>
      </c>
      <c r="B267" s="5">
        <v>5057</v>
      </c>
      <c r="C267">
        <v>9</v>
      </c>
      <c r="D267" t="s">
        <v>855</v>
      </c>
      <c r="E267">
        <v>78</v>
      </c>
      <c r="F267" t="s">
        <v>151</v>
      </c>
      <c r="G267">
        <v>1</v>
      </c>
      <c r="H267" s="14" t="s">
        <v>1133</v>
      </c>
      <c r="I267" s="15">
        <v>0.66500000000000004</v>
      </c>
      <c r="J267" s="16">
        <v>194.7</v>
      </c>
    </row>
    <row r="268" spans="1:10" customFormat="1">
      <c r="A268" s="4" t="s">
        <v>345</v>
      </c>
      <c r="B268" s="5">
        <v>5057</v>
      </c>
      <c r="C268">
        <v>9</v>
      </c>
      <c r="D268" t="s">
        <v>855</v>
      </c>
      <c r="E268">
        <v>78</v>
      </c>
      <c r="F268" t="s">
        <v>151</v>
      </c>
      <c r="G268">
        <v>2</v>
      </c>
      <c r="H268" s="14" t="s">
        <v>1134</v>
      </c>
      <c r="I268" s="15">
        <v>0.63</v>
      </c>
      <c r="J268" s="16">
        <v>195.36500000000001</v>
      </c>
    </row>
    <row r="269" spans="1:10" customFormat="1">
      <c r="A269" s="4" t="s">
        <v>346</v>
      </c>
      <c r="B269" s="5">
        <v>5057</v>
      </c>
      <c r="C269">
        <v>9</v>
      </c>
      <c r="D269" t="s">
        <v>855</v>
      </c>
      <c r="E269">
        <v>78</v>
      </c>
      <c r="F269" t="s">
        <v>151</v>
      </c>
      <c r="G269">
        <v>3</v>
      </c>
      <c r="H269" s="14" t="s">
        <v>1135</v>
      </c>
      <c r="I269" s="15">
        <v>0.95499999999999996</v>
      </c>
      <c r="J269" s="16">
        <v>195.995</v>
      </c>
    </row>
    <row r="270" spans="1:10" customFormat="1">
      <c r="A270" s="4" t="s">
        <v>797</v>
      </c>
      <c r="B270" s="5">
        <v>5057</v>
      </c>
      <c r="C270">
        <v>9</v>
      </c>
      <c r="D270" t="s">
        <v>855</v>
      </c>
      <c r="E270">
        <v>78</v>
      </c>
      <c r="F270" t="s">
        <v>151</v>
      </c>
      <c r="G270">
        <v>4</v>
      </c>
      <c r="H270" s="14" t="s">
        <v>1136</v>
      </c>
      <c r="I270" s="15">
        <v>0.91500000000000004</v>
      </c>
      <c r="J270" s="16">
        <v>196.95</v>
      </c>
    </row>
    <row r="271" spans="1:10" customFormat="1">
      <c r="A271" s="4" t="s">
        <v>347</v>
      </c>
      <c r="B271" s="17">
        <v>5057</v>
      </c>
      <c r="C271">
        <v>9</v>
      </c>
      <c r="D271" t="s">
        <v>855</v>
      </c>
      <c r="E271">
        <v>79</v>
      </c>
      <c r="F271" t="s">
        <v>151</v>
      </c>
      <c r="G271">
        <v>1</v>
      </c>
      <c r="H271" s="14" t="s">
        <v>1137</v>
      </c>
      <c r="I271" s="15">
        <v>0.92500000000000004</v>
      </c>
      <c r="J271" s="16">
        <v>197.7</v>
      </c>
    </row>
    <row r="272" spans="1:10" customFormat="1">
      <c r="A272" s="4" t="s">
        <v>798</v>
      </c>
      <c r="B272" s="5">
        <v>5057</v>
      </c>
      <c r="C272">
        <v>9</v>
      </c>
      <c r="D272" t="s">
        <v>855</v>
      </c>
      <c r="E272">
        <v>79</v>
      </c>
      <c r="F272" t="s">
        <v>151</v>
      </c>
      <c r="G272">
        <v>2</v>
      </c>
      <c r="H272" s="14" t="s">
        <v>1138</v>
      </c>
      <c r="I272" s="15">
        <v>0.93</v>
      </c>
      <c r="J272" s="16">
        <v>198.625</v>
      </c>
    </row>
    <row r="273" spans="1:10" customFormat="1">
      <c r="A273" s="4" t="s">
        <v>799</v>
      </c>
      <c r="B273" s="5">
        <v>5057</v>
      </c>
      <c r="C273">
        <v>9</v>
      </c>
      <c r="D273" t="s">
        <v>855</v>
      </c>
      <c r="E273">
        <v>79</v>
      </c>
      <c r="F273" t="s">
        <v>151</v>
      </c>
      <c r="G273">
        <v>3</v>
      </c>
      <c r="H273" s="14" t="s">
        <v>1139</v>
      </c>
      <c r="I273" s="15">
        <v>0.61</v>
      </c>
      <c r="J273" s="16">
        <v>199.55500000000001</v>
      </c>
    </row>
    <row r="274" spans="1:10" customFormat="1">
      <c r="A274" s="4" t="s">
        <v>800</v>
      </c>
      <c r="B274" s="5">
        <v>5057</v>
      </c>
      <c r="C274">
        <v>9</v>
      </c>
      <c r="D274" t="s">
        <v>855</v>
      </c>
      <c r="E274">
        <v>79</v>
      </c>
      <c r="F274" t="s">
        <v>151</v>
      </c>
      <c r="G274">
        <v>4</v>
      </c>
      <c r="H274" s="14" t="s">
        <v>1140</v>
      </c>
      <c r="I274" s="15">
        <v>0.59</v>
      </c>
      <c r="J274" s="16">
        <v>200.16499999999999</v>
      </c>
    </row>
    <row r="275" spans="1:10" customFormat="1">
      <c r="A275" s="4" t="s">
        <v>348</v>
      </c>
      <c r="B275" s="5">
        <v>5057</v>
      </c>
      <c r="C275">
        <v>9</v>
      </c>
      <c r="D275" t="s">
        <v>855</v>
      </c>
      <c r="E275">
        <v>80</v>
      </c>
      <c r="F275" t="s">
        <v>151</v>
      </c>
      <c r="G275">
        <v>1</v>
      </c>
      <c r="H275" s="14" t="s">
        <v>1141</v>
      </c>
      <c r="I275" s="15">
        <v>0.70499999999999996</v>
      </c>
      <c r="J275" s="16">
        <v>200.7</v>
      </c>
    </row>
    <row r="276" spans="1:10" customFormat="1">
      <c r="A276" s="4" t="s">
        <v>349</v>
      </c>
      <c r="B276" s="5">
        <v>5057</v>
      </c>
      <c r="C276">
        <v>9</v>
      </c>
      <c r="D276" t="s">
        <v>855</v>
      </c>
      <c r="E276">
        <v>80</v>
      </c>
      <c r="F276" t="s">
        <v>151</v>
      </c>
      <c r="G276">
        <v>2</v>
      </c>
      <c r="H276" s="14" t="s">
        <v>1142</v>
      </c>
      <c r="I276" s="15">
        <v>0.79</v>
      </c>
      <c r="J276" s="16">
        <v>201.405</v>
      </c>
    </row>
    <row r="277" spans="1:10" customFormat="1">
      <c r="A277" s="4" t="s">
        <v>350</v>
      </c>
      <c r="B277" s="5">
        <v>5057</v>
      </c>
      <c r="C277">
        <v>9</v>
      </c>
      <c r="D277" t="s">
        <v>855</v>
      </c>
      <c r="E277">
        <v>80</v>
      </c>
      <c r="F277" t="s">
        <v>151</v>
      </c>
      <c r="G277">
        <v>3</v>
      </c>
      <c r="H277" s="14" t="s">
        <v>1143</v>
      </c>
      <c r="I277" s="15">
        <v>0.78</v>
      </c>
      <c r="J277" s="16">
        <v>202.19499999999999</v>
      </c>
    </row>
    <row r="278" spans="1:10" customFormat="1">
      <c r="A278" s="4" t="s">
        <v>351</v>
      </c>
      <c r="B278" s="5">
        <v>5057</v>
      </c>
      <c r="C278">
        <v>9</v>
      </c>
      <c r="D278" t="s">
        <v>855</v>
      </c>
      <c r="E278">
        <v>80</v>
      </c>
      <c r="F278" t="s">
        <v>151</v>
      </c>
      <c r="G278">
        <v>4</v>
      </c>
      <c r="H278" s="14" t="s">
        <v>1144</v>
      </c>
      <c r="I278" s="15">
        <v>0.84499999999999997</v>
      </c>
      <c r="J278" s="16">
        <v>202.97499999999999</v>
      </c>
    </row>
    <row r="279" spans="1:10" customFormat="1">
      <c r="A279" s="4" t="s">
        <v>352</v>
      </c>
      <c r="B279" s="5">
        <v>5057</v>
      </c>
      <c r="C279">
        <v>9</v>
      </c>
      <c r="D279" t="s">
        <v>855</v>
      </c>
      <c r="E279">
        <v>81</v>
      </c>
      <c r="F279" t="s">
        <v>151</v>
      </c>
      <c r="G279">
        <v>1</v>
      </c>
      <c r="H279" s="14" t="s">
        <v>1145</v>
      </c>
      <c r="I279" s="15">
        <v>0.9</v>
      </c>
      <c r="J279" s="16">
        <v>203.7</v>
      </c>
    </row>
    <row r="280" spans="1:10" customFormat="1">
      <c r="A280" s="4" t="s">
        <v>353</v>
      </c>
      <c r="B280" s="5">
        <v>5057</v>
      </c>
      <c r="C280">
        <v>9</v>
      </c>
      <c r="D280" t="s">
        <v>855</v>
      </c>
      <c r="E280">
        <v>81</v>
      </c>
      <c r="F280" t="s">
        <v>151</v>
      </c>
      <c r="G280">
        <v>2</v>
      </c>
      <c r="H280" s="14" t="s">
        <v>1146</v>
      </c>
      <c r="I280" s="15">
        <v>0.90500000000000003</v>
      </c>
      <c r="J280" s="16">
        <v>204.6</v>
      </c>
    </row>
    <row r="281" spans="1:10" customFormat="1">
      <c r="A281" s="4" t="s">
        <v>354</v>
      </c>
      <c r="B281" s="5">
        <v>5057</v>
      </c>
      <c r="C281">
        <v>9</v>
      </c>
      <c r="D281" t="s">
        <v>855</v>
      </c>
      <c r="E281">
        <v>81</v>
      </c>
      <c r="F281" t="s">
        <v>151</v>
      </c>
      <c r="G281">
        <v>3</v>
      </c>
      <c r="H281" s="14" t="s">
        <v>1147</v>
      </c>
      <c r="I281" s="15">
        <v>0.77500000000000002</v>
      </c>
      <c r="J281" s="16">
        <v>205.505</v>
      </c>
    </row>
    <row r="282" spans="1:10" customFormat="1">
      <c r="A282" s="4" t="s">
        <v>355</v>
      </c>
      <c r="B282" s="17">
        <v>5057</v>
      </c>
      <c r="C282">
        <v>9</v>
      </c>
      <c r="D282" t="s">
        <v>855</v>
      </c>
      <c r="E282">
        <v>81</v>
      </c>
      <c r="F282" t="s">
        <v>151</v>
      </c>
      <c r="G282">
        <v>4</v>
      </c>
      <c r="H282" s="14" t="s">
        <v>1148</v>
      </c>
      <c r="I282" s="15">
        <v>0.47</v>
      </c>
      <c r="J282" s="16">
        <v>206.28</v>
      </c>
    </row>
    <row r="283" spans="1:10" customFormat="1">
      <c r="A283" s="4" t="s">
        <v>356</v>
      </c>
      <c r="B283" s="5">
        <v>5057</v>
      </c>
      <c r="C283">
        <v>9</v>
      </c>
      <c r="D283" t="s">
        <v>855</v>
      </c>
      <c r="E283">
        <v>82</v>
      </c>
      <c r="F283" t="s">
        <v>151</v>
      </c>
      <c r="G283">
        <v>1</v>
      </c>
      <c r="H283" s="14" t="s">
        <v>1149</v>
      </c>
      <c r="I283" s="15">
        <v>0.90500000000000003</v>
      </c>
      <c r="J283" s="16">
        <v>206.7</v>
      </c>
    </row>
    <row r="284" spans="1:10" customFormat="1">
      <c r="A284" s="4" t="s">
        <v>357</v>
      </c>
      <c r="B284" s="5">
        <v>5057</v>
      </c>
      <c r="C284">
        <v>9</v>
      </c>
      <c r="D284" t="s">
        <v>855</v>
      </c>
      <c r="E284">
        <v>82</v>
      </c>
      <c r="F284" t="s">
        <v>151</v>
      </c>
      <c r="G284">
        <v>2</v>
      </c>
      <c r="H284" s="14" t="s">
        <v>1150</v>
      </c>
      <c r="I284" s="15">
        <v>0.91</v>
      </c>
      <c r="J284" s="16">
        <v>207.60499999999999</v>
      </c>
    </row>
    <row r="285" spans="1:10" customFormat="1">
      <c r="A285" s="4" t="s">
        <v>358</v>
      </c>
      <c r="B285" s="5">
        <v>5057</v>
      </c>
      <c r="C285">
        <v>9</v>
      </c>
      <c r="D285" t="s">
        <v>855</v>
      </c>
      <c r="E285">
        <v>82</v>
      </c>
      <c r="F285" t="s">
        <v>151</v>
      </c>
      <c r="G285">
        <v>3</v>
      </c>
      <c r="H285" s="14" t="s">
        <v>1151</v>
      </c>
      <c r="I285" s="15">
        <v>0.4</v>
      </c>
      <c r="J285" s="16">
        <v>208.51499999999999</v>
      </c>
    </row>
    <row r="286" spans="1:10" customFormat="1">
      <c r="A286" s="4" t="s">
        <v>359</v>
      </c>
      <c r="B286" s="5">
        <v>5057</v>
      </c>
      <c r="C286">
        <v>9</v>
      </c>
      <c r="D286" t="s">
        <v>855</v>
      </c>
      <c r="E286">
        <v>82</v>
      </c>
      <c r="F286" t="s">
        <v>151</v>
      </c>
      <c r="G286">
        <v>4</v>
      </c>
      <c r="H286" s="14" t="s">
        <v>1152</v>
      </c>
      <c r="I286" s="15">
        <v>0.89500000000000002</v>
      </c>
      <c r="J286" s="16">
        <v>208.91499999999999</v>
      </c>
    </row>
    <row r="287" spans="1:10" customFormat="1">
      <c r="A287" s="4" t="s">
        <v>360</v>
      </c>
      <c r="B287" s="5">
        <v>5057</v>
      </c>
      <c r="C287">
        <v>9</v>
      </c>
      <c r="D287" t="s">
        <v>855</v>
      </c>
      <c r="E287">
        <v>83</v>
      </c>
      <c r="F287" t="s">
        <v>151</v>
      </c>
      <c r="G287">
        <v>1</v>
      </c>
      <c r="H287" s="14" t="s">
        <v>1153</v>
      </c>
      <c r="I287" s="15">
        <v>0.98</v>
      </c>
      <c r="J287" s="16">
        <v>209.7</v>
      </c>
    </row>
    <row r="288" spans="1:10" customFormat="1">
      <c r="A288" s="4" t="s">
        <v>361</v>
      </c>
      <c r="B288" s="5">
        <v>5057</v>
      </c>
      <c r="C288">
        <v>9</v>
      </c>
      <c r="D288" t="s">
        <v>855</v>
      </c>
      <c r="E288">
        <v>83</v>
      </c>
      <c r="F288" t="s">
        <v>151</v>
      </c>
      <c r="G288">
        <v>2</v>
      </c>
      <c r="H288" s="14" t="s">
        <v>1154</v>
      </c>
      <c r="I288" s="15">
        <v>0.92</v>
      </c>
      <c r="J288" s="16">
        <v>210.68</v>
      </c>
    </row>
    <row r="289" spans="1:10" customFormat="1">
      <c r="A289" s="4" t="s">
        <v>362</v>
      </c>
      <c r="B289" s="5">
        <v>5057</v>
      </c>
      <c r="C289">
        <v>9</v>
      </c>
      <c r="D289" t="s">
        <v>855</v>
      </c>
      <c r="E289">
        <v>83</v>
      </c>
      <c r="F289" t="s">
        <v>151</v>
      </c>
      <c r="G289">
        <v>3</v>
      </c>
      <c r="H289" s="14" t="s">
        <v>1155</v>
      </c>
      <c r="I289" s="15">
        <v>0.66500000000000004</v>
      </c>
      <c r="J289" s="16">
        <v>211.6</v>
      </c>
    </row>
    <row r="290" spans="1:10" customFormat="1">
      <c r="A290" s="4" t="s">
        <v>363</v>
      </c>
      <c r="B290" s="5">
        <v>5057</v>
      </c>
      <c r="C290">
        <v>9</v>
      </c>
      <c r="D290" t="s">
        <v>855</v>
      </c>
      <c r="E290">
        <v>83</v>
      </c>
      <c r="F290" t="s">
        <v>151</v>
      </c>
      <c r="G290">
        <v>4</v>
      </c>
      <c r="H290" s="14" t="s">
        <v>1156</v>
      </c>
      <c r="I290" s="15">
        <v>0.64</v>
      </c>
      <c r="J290" s="16">
        <v>212.26499999999999</v>
      </c>
    </row>
    <row r="291" spans="1:10" customFormat="1">
      <c r="A291" s="4" t="s">
        <v>364</v>
      </c>
      <c r="B291" s="5">
        <v>5057</v>
      </c>
      <c r="C291">
        <v>9</v>
      </c>
      <c r="D291" t="s">
        <v>855</v>
      </c>
      <c r="E291">
        <v>84</v>
      </c>
      <c r="F291" t="s">
        <v>151</v>
      </c>
      <c r="G291">
        <v>1</v>
      </c>
      <c r="H291" s="14" t="s">
        <v>1157</v>
      </c>
      <c r="I291" s="15">
        <v>0.74</v>
      </c>
      <c r="J291" s="16">
        <v>212.7</v>
      </c>
    </row>
    <row r="292" spans="1:10" customFormat="1">
      <c r="A292" s="4" t="s">
        <v>365</v>
      </c>
      <c r="B292" s="5">
        <v>5057</v>
      </c>
      <c r="C292">
        <v>9</v>
      </c>
      <c r="D292" t="s">
        <v>855</v>
      </c>
      <c r="E292">
        <v>84</v>
      </c>
      <c r="F292" t="s">
        <v>151</v>
      </c>
      <c r="G292">
        <v>2</v>
      </c>
      <c r="H292" s="14" t="s">
        <v>1158</v>
      </c>
      <c r="I292" s="15">
        <v>0.84</v>
      </c>
      <c r="J292" s="16">
        <v>213.44</v>
      </c>
    </row>
    <row r="293" spans="1:10" customFormat="1">
      <c r="A293" s="4" t="s">
        <v>366</v>
      </c>
      <c r="B293" s="5">
        <v>5057</v>
      </c>
      <c r="C293">
        <v>9</v>
      </c>
      <c r="D293" t="s">
        <v>855</v>
      </c>
      <c r="E293">
        <v>84</v>
      </c>
      <c r="F293" t="s">
        <v>151</v>
      </c>
      <c r="G293">
        <v>3</v>
      </c>
      <c r="H293" s="14" t="s">
        <v>1159</v>
      </c>
      <c r="I293" s="15">
        <v>0.86</v>
      </c>
      <c r="J293" s="16">
        <v>214.28</v>
      </c>
    </row>
    <row r="294" spans="1:10" customFormat="1">
      <c r="A294" s="4" t="s">
        <v>367</v>
      </c>
      <c r="B294" s="5">
        <v>5057</v>
      </c>
      <c r="C294">
        <v>9</v>
      </c>
      <c r="D294" t="s">
        <v>855</v>
      </c>
      <c r="E294">
        <v>84</v>
      </c>
      <c r="F294" t="s">
        <v>151</v>
      </c>
      <c r="G294">
        <v>4</v>
      </c>
      <c r="H294" s="14" t="s">
        <v>1160</v>
      </c>
      <c r="I294" s="15">
        <v>0.79</v>
      </c>
      <c r="J294" s="16">
        <v>215.14</v>
      </c>
    </row>
    <row r="295" spans="1:10" customFormat="1">
      <c r="A295" s="4" t="s">
        <v>368</v>
      </c>
      <c r="B295" s="17">
        <v>5057</v>
      </c>
      <c r="C295">
        <v>9</v>
      </c>
      <c r="D295" t="s">
        <v>855</v>
      </c>
      <c r="E295">
        <v>85</v>
      </c>
      <c r="F295" t="s">
        <v>151</v>
      </c>
      <c r="G295">
        <v>1</v>
      </c>
      <c r="H295" s="14" t="s">
        <v>1161</v>
      </c>
      <c r="I295" s="15">
        <v>0.78500000000000003</v>
      </c>
      <c r="J295" s="16">
        <v>215.7</v>
      </c>
    </row>
    <row r="296" spans="1:10" customFormat="1">
      <c r="A296" s="4" t="s">
        <v>369</v>
      </c>
      <c r="B296" s="17">
        <v>5057</v>
      </c>
      <c r="C296">
        <v>9</v>
      </c>
      <c r="D296" t="s">
        <v>855</v>
      </c>
      <c r="E296">
        <v>85</v>
      </c>
      <c r="F296" t="s">
        <v>151</v>
      </c>
      <c r="G296">
        <v>2</v>
      </c>
      <c r="H296" s="14" t="s">
        <v>1162</v>
      </c>
      <c r="I296" s="15">
        <v>0.95499999999999996</v>
      </c>
      <c r="J296" s="16">
        <v>216.48500000000001</v>
      </c>
    </row>
    <row r="297" spans="1:10" customFormat="1">
      <c r="A297" s="4" t="s">
        <v>370</v>
      </c>
      <c r="B297" s="5">
        <v>5057</v>
      </c>
      <c r="C297">
        <v>9</v>
      </c>
      <c r="D297" t="s">
        <v>855</v>
      </c>
      <c r="E297">
        <v>85</v>
      </c>
      <c r="F297" t="s">
        <v>151</v>
      </c>
      <c r="G297">
        <v>3</v>
      </c>
      <c r="H297" s="14" t="s">
        <v>1163</v>
      </c>
      <c r="I297" s="15">
        <v>0.95</v>
      </c>
      <c r="J297" s="16">
        <v>217.44</v>
      </c>
    </row>
    <row r="298" spans="1:10" customFormat="1">
      <c r="A298" s="4" t="s">
        <v>371</v>
      </c>
      <c r="B298" s="5">
        <v>5057</v>
      </c>
      <c r="C298">
        <v>9</v>
      </c>
      <c r="D298" t="s">
        <v>855</v>
      </c>
      <c r="E298">
        <v>85</v>
      </c>
      <c r="F298" t="s">
        <v>151</v>
      </c>
      <c r="G298">
        <v>4</v>
      </c>
      <c r="H298" s="14" t="s">
        <v>1164</v>
      </c>
      <c r="I298" s="15">
        <v>0.37</v>
      </c>
      <c r="J298" s="16">
        <v>218.39</v>
      </c>
    </row>
    <row r="299" spans="1:10" customFormat="1">
      <c r="A299" s="4" t="s">
        <v>372</v>
      </c>
      <c r="B299" s="5">
        <v>5057</v>
      </c>
      <c r="C299">
        <v>9</v>
      </c>
      <c r="D299" t="s">
        <v>855</v>
      </c>
      <c r="E299">
        <v>86</v>
      </c>
      <c r="F299" t="s">
        <v>151</v>
      </c>
      <c r="G299">
        <v>1</v>
      </c>
      <c r="H299" s="14" t="s">
        <v>1165</v>
      </c>
      <c r="I299" s="15">
        <v>0.98</v>
      </c>
      <c r="J299" s="16">
        <v>218.7</v>
      </c>
    </row>
    <row r="300" spans="1:10" customFormat="1">
      <c r="A300" s="4" t="s">
        <v>373</v>
      </c>
      <c r="B300" s="17">
        <v>5057</v>
      </c>
      <c r="C300">
        <v>9</v>
      </c>
      <c r="D300" t="s">
        <v>855</v>
      </c>
      <c r="E300">
        <v>86</v>
      </c>
      <c r="F300" t="s">
        <v>151</v>
      </c>
      <c r="G300">
        <v>2</v>
      </c>
      <c r="H300" s="14" t="s">
        <v>1166</v>
      </c>
      <c r="I300" s="15">
        <v>0.61</v>
      </c>
      <c r="J300" s="16">
        <v>219.68</v>
      </c>
    </row>
    <row r="301" spans="1:10" customFormat="1">
      <c r="A301" s="4" t="s">
        <v>374</v>
      </c>
      <c r="B301" s="5">
        <v>5057</v>
      </c>
      <c r="C301">
        <v>9</v>
      </c>
      <c r="D301" t="s">
        <v>855</v>
      </c>
      <c r="E301">
        <v>86</v>
      </c>
      <c r="F301" t="s">
        <v>151</v>
      </c>
      <c r="G301">
        <v>3</v>
      </c>
      <c r="H301" s="14" t="s">
        <v>1167</v>
      </c>
      <c r="I301" s="15">
        <v>0.82</v>
      </c>
      <c r="J301" s="16">
        <v>220.29</v>
      </c>
    </row>
    <row r="302" spans="1:10" customFormat="1">
      <c r="A302" s="4" t="s">
        <v>375</v>
      </c>
      <c r="B302" s="5">
        <v>5057</v>
      </c>
      <c r="C302">
        <v>9</v>
      </c>
      <c r="D302" t="s">
        <v>855</v>
      </c>
      <c r="E302">
        <v>86</v>
      </c>
      <c r="F302" t="s">
        <v>151</v>
      </c>
      <c r="G302">
        <v>4</v>
      </c>
      <c r="H302" s="14" t="s">
        <v>1168</v>
      </c>
      <c r="I302" s="15">
        <v>0.60499999999999998</v>
      </c>
      <c r="J302" s="16">
        <v>221.11</v>
      </c>
    </row>
    <row r="303" spans="1:10" customFormat="1">
      <c r="A303" s="4" t="s">
        <v>376</v>
      </c>
      <c r="B303" s="5">
        <v>5057</v>
      </c>
      <c r="C303">
        <v>9</v>
      </c>
      <c r="D303" t="s">
        <v>855</v>
      </c>
      <c r="E303">
        <v>87</v>
      </c>
      <c r="F303" t="s">
        <v>151</v>
      </c>
      <c r="G303">
        <v>1</v>
      </c>
      <c r="H303" s="14" t="s">
        <v>1169</v>
      </c>
      <c r="I303" s="15">
        <v>0.56999999999999995</v>
      </c>
      <c r="J303" s="16">
        <v>221.7</v>
      </c>
    </row>
    <row r="304" spans="1:10" customFormat="1">
      <c r="A304" s="4" t="s">
        <v>377</v>
      </c>
      <c r="B304" s="5">
        <v>5057</v>
      </c>
      <c r="C304">
        <v>9</v>
      </c>
      <c r="D304" t="s">
        <v>855</v>
      </c>
      <c r="E304">
        <v>87</v>
      </c>
      <c r="F304" t="s">
        <v>151</v>
      </c>
      <c r="G304">
        <v>2</v>
      </c>
      <c r="H304" s="14" t="s">
        <v>1170</v>
      </c>
      <c r="I304" s="15">
        <v>0.8</v>
      </c>
      <c r="J304" s="16">
        <v>222.27</v>
      </c>
    </row>
    <row r="305" spans="1:10" customFormat="1">
      <c r="A305" s="4" t="s">
        <v>378</v>
      </c>
      <c r="B305" s="5">
        <v>5057</v>
      </c>
      <c r="C305">
        <v>9</v>
      </c>
      <c r="D305" t="s">
        <v>855</v>
      </c>
      <c r="E305">
        <v>87</v>
      </c>
      <c r="F305" t="s">
        <v>151</v>
      </c>
      <c r="G305">
        <v>3</v>
      </c>
      <c r="H305" s="14" t="s">
        <v>1171</v>
      </c>
      <c r="I305" s="15">
        <v>0.82499999999999996</v>
      </c>
      <c r="J305" s="16">
        <v>223.07</v>
      </c>
    </row>
    <row r="306" spans="1:10" customFormat="1">
      <c r="A306" s="4" t="s">
        <v>801</v>
      </c>
      <c r="B306" s="5">
        <v>5057</v>
      </c>
      <c r="C306">
        <v>9</v>
      </c>
      <c r="D306" t="s">
        <v>855</v>
      </c>
      <c r="E306">
        <v>87</v>
      </c>
      <c r="F306" t="s">
        <v>151</v>
      </c>
      <c r="G306">
        <v>4</v>
      </c>
      <c r="H306" s="14" t="s">
        <v>1172</v>
      </c>
      <c r="I306" s="15">
        <v>0.9</v>
      </c>
      <c r="J306" s="16">
        <v>223.89500000000001</v>
      </c>
    </row>
    <row r="307" spans="1:10" customFormat="1">
      <c r="A307" s="4" t="s">
        <v>379</v>
      </c>
      <c r="B307" s="17">
        <v>5057</v>
      </c>
      <c r="C307">
        <v>9</v>
      </c>
      <c r="D307" t="s">
        <v>855</v>
      </c>
      <c r="E307">
        <v>88</v>
      </c>
      <c r="F307" t="s">
        <v>151</v>
      </c>
      <c r="G307">
        <v>1</v>
      </c>
      <c r="H307" s="14" t="s">
        <v>1173</v>
      </c>
      <c r="I307" s="15">
        <v>0.89</v>
      </c>
      <c r="J307" s="16">
        <v>224.7</v>
      </c>
    </row>
    <row r="308" spans="1:10" customFormat="1">
      <c r="A308" s="4" t="s">
        <v>802</v>
      </c>
      <c r="B308" s="5">
        <v>5057</v>
      </c>
      <c r="C308">
        <v>9</v>
      </c>
      <c r="D308" t="s">
        <v>855</v>
      </c>
      <c r="E308">
        <v>88</v>
      </c>
      <c r="F308" t="s">
        <v>151</v>
      </c>
      <c r="G308">
        <v>2</v>
      </c>
      <c r="H308" s="14" t="s">
        <v>1174</v>
      </c>
      <c r="I308" s="15">
        <v>0.88</v>
      </c>
      <c r="J308" s="16">
        <v>225.59</v>
      </c>
    </row>
    <row r="309" spans="1:10" customFormat="1">
      <c r="A309" s="4" t="s">
        <v>803</v>
      </c>
      <c r="B309" s="5">
        <v>5057</v>
      </c>
      <c r="C309">
        <v>9</v>
      </c>
      <c r="D309" t="s">
        <v>855</v>
      </c>
      <c r="E309">
        <v>88</v>
      </c>
      <c r="F309" t="s">
        <v>151</v>
      </c>
      <c r="G309">
        <v>3</v>
      </c>
      <c r="H309" s="14" t="s">
        <v>1175</v>
      </c>
      <c r="I309" s="15">
        <v>0.80500000000000005</v>
      </c>
      <c r="J309" s="16">
        <v>226.47</v>
      </c>
    </row>
    <row r="310" spans="1:10" customFormat="1">
      <c r="A310" s="4" t="s">
        <v>804</v>
      </c>
      <c r="B310" s="5">
        <v>5057</v>
      </c>
      <c r="C310">
        <v>9</v>
      </c>
      <c r="D310" t="s">
        <v>855</v>
      </c>
      <c r="E310">
        <v>88</v>
      </c>
      <c r="F310" t="s">
        <v>151</v>
      </c>
      <c r="G310">
        <v>4</v>
      </c>
      <c r="H310" s="14" t="s">
        <v>1176</v>
      </c>
      <c r="I310" s="15">
        <v>0.73499999999999999</v>
      </c>
      <c r="J310" s="16">
        <v>227.27500000000001</v>
      </c>
    </row>
    <row r="311" spans="1:10" customFormat="1">
      <c r="A311" s="4" t="s">
        <v>380</v>
      </c>
      <c r="B311" s="5">
        <v>5057</v>
      </c>
      <c r="C311">
        <v>9</v>
      </c>
      <c r="D311" t="s">
        <v>855</v>
      </c>
      <c r="E311">
        <v>89</v>
      </c>
      <c r="F311" t="s">
        <v>151</v>
      </c>
      <c r="G311">
        <v>1</v>
      </c>
      <c r="H311" s="14" t="s">
        <v>1177</v>
      </c>
      <c r="I311" s="15">
        <v>0.84499999999999997</v>
      </c>
      <c r="J311" s="16">
        <v>227.7</v>
      </c>
    </row>
    <row r="312" spans="1:10" customFormat="1">
      <c r="A312" s="4" t="s">
        <v>381</v>
      </c>
      <c r="B312" s="17">
        <v>5057</v>
      </c>
      <c r="C312">
        <v>9</v>
      </c>
      <c r="D312" t="s">
        <v>855</v>
      </c>
      <c r="E312">
        <v>89</v>
      </c>
      <c r="F312" t="s">
        <v>151</v>
      </c>
      <c r="G312">
        <v>2</v>
      </c>
      <c r="H312" s="14" t="s">
        <v>1178</v>
      </c>
      <c r="I312" s="15">
        <v>0.70499999999999996</v>
      </c>
      <c r="J312" s="16">
        <v>228.54499999999999</v>
      </c>
    </row>
    <row r="313" spans="1:10" customFormat="1">
      <c r="A313" s="4" t="s">
        <v>382</v>
      </c>
      <c r="B313" s="5">
        <v>5057</v>
      </c>
      <c r="C313">
        <v>9</v>
      </c>
      <c r="D313" t="s">
        <v>855</v>
      </c>
      <c r="E313">
        <v>89</v>
      </c>
      <c r="F313" t="s">
        <v>151</v>
      </c>
      <c r="G313">
        <v>3</v>
      </c>
      <c r="H313" s="14" t="s">
        <v>1179</v>
      </c>
      <c r="I313" s="15">
        <v>0.7</v>
      </c>
      <c r="J313" s="16">
        <v>229.25</v>
      </c>
    </row>
    <row r="314" spans="1:10" customFormat="1">
      <c r="A314" s="4" t="s">
        <v>383</v>
      </c>
      <c r="B314" s="5">
        <v>5057</v>
      </c>
      <c r="C314">
        <v>9</v>
      </c>
      <c r="D314" t="s">
        <v>855</v>
      </c>
      <c r="E314">
        <v>89</v>
      </c>
      <c r="F314" t="s">
        <v>151</v>
      </c>
      <c r="G314">
        <v>4</v>
      </c>
      <c r="H314" s="14" t="s">
        <v>1180</v>
      </c>
      <c r="I314" s="15">
        <v>0.72</v>
      </c>
      <c r="J314" s="16">
        <v>229.95</v>
      </c>
    </row>
    <row r="315" spans="1:10" customFormat="1">
      <c r="A315" s="4" t="s">
        <v>384</v>
      </c>
      <c r="B315" s="5">
        <v>5057</v>
      </c>
      <c r="C315">
        <v>9</v>
      </c>
      <c r="D315" t="s">
        <v>855</v>
      </c>
      <c r="E315">
        <v>90</v>
      </c>
      <c r="F315" t="s">
        <v>151</v>
      </c>
      <c r="G315">
        <v>1</v>
      </c>
      <c r="H315" s="14" t="s">
        <v>1181</v>
      </c>
      <c r="I315" s="15">
        <v>0.6</v>
      </c>
      <c r="J315" s="16">
        <v>230.7</v>
      </c>
    </row>
    <row r="316" spans="1:10" customFormat="1">
      <c r="A316" s="4" t="s">
        <v>385</v>
      </c>
      <c r="B316" s="5">
        <v>5057</v>
      </c>
      <c r="C316">
        <v>9</v>
      </c>
      <c r="D316" t="s">
        <v>855</v>
      </c>
      <c r="E316">
        <v>90</v>
      </c>
      <c r="F316" t="s">
        <v>151</v>
      </c>
      <c r="G316">
        <v>2</v>
      </c>
      <c r="H316" s="14" t="s">
        <v>1182</v>
      </c>
      <c r="I316" s="15">
        <v>0.97</v>
      </c>
      <c r="J316" s="16">
        <v>231.3</v>
      </c>
    </row>
    <row r="317" spans="1:10" customFormat="1">
      <c r="A317" s="4" t="s">
        <v>386</v>
      </c>
      <c r="B317" s="5">
        <v>5057</v>
      </c>
      <c r="C317">
        <v>9</v>
      </c>
      <c r="D317" t="s">
        <v>855</v>
      </c>
      <c r="E317">
        <v>90</v>
      </c>
      <c r="F317" t="s">
        <v>151</v>
      </c>
      <c r="G317">
        <v>3</v>
      </c>
      <c r="H317" s="14" t="s">
        <v>1183</v>
      </c>
      <c r="I317" s="15">
        <v>0.90500000000000003</v>
      </c>
      <c r="J317" s="16">
        <v>232.27</v>
      </c>
    </row>
    <row r="318" spans="1:10" customFormat="1">
      <c r="A318" s="4" t="s">
        <v>387</v>
      </c>
      <c r="B318" s="5">
        <v>5057</v>
      </c>
      <c r="C318">
        <v>9</v>
      </c>
      <c r="D318" t="s">
        <v>855</v>
      </c>
      <c r="E318">
        <v>90</v>
      </c>
      <c r="F318" t="s">
        <v>151</v>
      </c>
      <c r="G318">
        <v>4</v>
      </c>
      <c r="H318" s="14" t="s">
        <v>1184</v>
      </c>
      <c r="I318" s="15">
        <v>0.61</v>
      </c>
      <c r="J318" s="16">
        <v>233.17500000000001</v>
      </c>
    </row>
    <row r="319" spans="1:10" customFormat="1">
      <c r="A319" s="4" t="s">
        <v>388</v>
      </c>
      <c r="B319" s="5">
        <v>5057</v>
      </c>
      <c r="C319">
        <v>9</v>
      </c>
      <c r="D319" t="s">
        <v>855</v>
      </c>
      <c r="E319">
        <v>91</v>
      </c>
      <c r="F319" t="s">
        <v>151</v>
      </c>
      <c r="G319">
        <v>1</v>
      </c>
      <c r="H319" s="14" t="s">
        <v>1185</v>
      </c>
      <c r="I319" s="15">
        <v>0.77</v>
      </c>
      <c r="J319" s="16">
        <v>233.7</v>
      </c>
    </row>
    <row r="320" spans="1:10" customFormat="1">
      <c r="A320" s="4" t="s">
        <v>389</v>
      </c>
      <c r="B320" s="5">
        <v>5057</v>
      </c>
      <c r="C320">
        <v>9</v>
      </c>
      <c r="D320" t="s">
        <v>855</v>
      </c>
      <c r="E320">
        <v>91</v>
      </c>
      <c r="F320" t="s">
        <v>151</v>
      </c>
      <c r="G320">
        <v>2</v>
      </c>
      <c r="H320" s="14" t="s">
        <v>1186</v>
      </c>
      <c r="I320" s="15">
        <v>0.73499999999999999</v>
      </c>
      <c r="J320" s="16">
        <v>234.47</v>
      </c>
    </row>
    <row r="321" spans="1:10" customFormat="1">
      <c r="A321" s="4" t="s">
        <v>390</v>
      </c>
      <c r="B321" s="5">
        <v>5057</v>
      </c>
      <c r="C321">
        <v>9</v>
      </c>
      <c r="D321" t="s">
        <v>855</v>
      </c>
      <c r="E321">
        <v>91</v>
      </c>
      <c r="F321" t="s">
        <v>151</v>
      </c>
      <c r="G321">
        <v>3</v>
      </c>
      <c r="H321" s="14" t="s">
        <v>1187</v>
      </c>
      <c r="I321" s="15">
        <v>0.98</v>
      </c>
      <c r="J321" s="16">
        <v>235.20500000000001</v>
      </c>
    </row>
    <row r="322" spans="1:10" customFormat="1">
      <c r="A322" s="4" t="s">
        <v>391</v>
      </c>
      <c r="B322" s="5">
        <v>5057</v>
      </c>
      <c r="C322">
        <v>9</v>
      </c>
      <c r="D322" t="s">
        <v>855</v>
      </c>
      <c r="E322">
        <v>91</v>
      </c>
      <c r="F322" t="s">
        <v>151</v>
      </c>
      <c r="G322">
        <v>4</v>
      </c>
      <c r="H322" s="14" t="s">
        <v>1188</v>
      </c>
      <c r="I322" s="15">
        <v>0.66</v>
      </c>
      <c r="J322" s="16">
        <v>236.185</v>
      </c>
    </row>
    <row r="323" spans="1:10" customFormat="1">
      <c r="A323" s="4" t="s">
        <v>392</v>
      </c>
      <c r="B323" s="5">
        <v>5057</v>
      </c>
      <c r="C323">
        <v>9</v>
      </c>
      <c r="D323" t="s">
        <v>855</v>
      </c>
      <c r="E323">
        <v>92</v>
      </c>
      <c r="F323" t="s">
        <v>151</v>
      </c>
      <c r="G323">
        <v>1</v>
      </c>
      <c r="H323" s="14" t="s">
        <v>1189</v>
      </c>
      <c r="I323" s="15">
        <v>0.52500000000000002</v>
      </c>
      <c r="J323" s="16">
        <v>236.7</v>
      </c>
    </row>
    <row r="324" spans="1:10" customFormat="1">
      <c r="A324" s="4" t="s">
        <v>393</v>
      </c>
      <c r="B324" s="5">
        <v>5057</v>
      </c>
      <c r="C324">
        <v>9</v>
      </c>
      <c r="D324" t="s">
        <v>855</v>
      </c>
      <c r="E324">
        <v>92</v>
      </c>
      <c r="F324" t="s">
        <v>151</v>
      </c>
      <c r="G324">
        <v>2</v>
      </c>
      <c r="H324" s="14" t="s">
        <v>1190</v>
      </c>
      <c r="I324" s="15">
        <v>0.84</v>
      </c>
      <c r="J324" s="16">
        <v>237.22499999999999</v>
      </c>
    </row>
    <row r="325" spans="1:10" customFormat="1">
      <c r="A325" s="4" t="s">
        <v>394</v>
      </c>
      <c r="B325" s="5">
        <v>5057</v>
      </c>
      <c r="C325">
        <v>9</v>
      </c>
      <c r="D325" t="s">
        <v>855</v>
      </c>
      <c r="E325">
        <v>92</v>
      </c>
      <c r="F325" t="s">
        <v>151</v>
      </c>
      <c r="G325">
        <v>3</v>
      </c>
      <c r="H325" s="14" t="s">
        <v>1191</v>
      </c>
      <c r="I325" s="15">
        <v>0.91</v>
      </c>
      <c r="J325" s="16">
        <v>238.065</v>
      </c>
    </row>
    <row r="326" spans="1:10" customFormat="1">
      <c r="A326" s="4" t="s">
        <v>395</v>
      </c>
      <c r="B326" s="5">
        <v>5057</v>
      </c>
      <c r="C326">
        <v>9</v>
      </c>
      <c r="D326" t="s">
        <v>855</v>
      </c>
      <c r="E326">
        <v>92</v>
      </c>
      <c r="F326" t="s">
        <v>151</v>
      </c>
      <c r="G326">
        <v>4</v>
      </c>
      <c r="H326" s="14" t="s">
        <v>1192</v>
      </c>
      <c r="I326" s="15">
        <v>0.92</v>
      </c>
      <c r="J326" s="16">
        <v>238.97499999999999</v>
      </c>
    </row>
    <row r="327" spans="1:10" customFormat="1">
      <c r="A327" s="4" t="s">
        <v>396</v>
      </c>
      <c r="B327" s="5">
        <v>5057</v>
      </c>
      <c r="C327">
        <v>9</v>
      </c>
      <c r="D327" t="s">
        <v>855</v>
      </c>
      <c r="E327">
        <v>93</v>
      </c>
      <c r="F327" t="s">
        <v>151</v>
      </c>
      <c r="G327">
        <v>1</v>
      </c>
      <c r="H327" s="14" t="s">
        <v>1193</v>
      </c>
      <c r="I327" s="15">
        <v>0.79500000000000004</v>
      </c>
      <c r="J327" s="16">
        <v>239.7</v>
      </c>
    </row>
    <row r="328" spans="1:10" customFormat="1">
      <c r="A328" s="4" t="s">
        <v>397</v>
      </c>
      <c r="B328" s="5">
        <v>5057</v>
      </c>
      <c r="C328">
        <v>9</v>
      </c>
      <c r="D328" t="s">
        <v>855</v>
      </c>
      <c r="E328">
        <v>93</v>
      </c>
      <c r="F328" t="s">
        <v>151</v>
      </c>
      <c r="G328">
        <v>2</v>
      </c>
      <c r="H328" s="14" t="s">
        <v>1194</v>
      </c>
      <c r="I328" s="15">
        <v>0.89500000000000002</v>
      </c>
      <c r="J328" s="16">
        <v>240.495</v>
      </c>
    </row>
    <row r="329" spans="1:10" customFormat="1">
      <c r="A329" s="4" t="s">
        <v>398</v>
      </c>
      <c r="B329" s="5">
        <v>5057</v>
      </c>
      <c r="C329">
        <v>9</v>
      </c>
      <c r="D329" t="s">
        <v>855</v>
      </c>
      <c r="E329">
        <v>93</v>
      </c>
      <c r="F329" t="s">
        <v>151</v>
      </c>
      <c r="G329">
        <v>3</v>
      </c>
      <c r="H329" s="14" t="s">
        <v>1195</v>
      </c>
      <c r="I329" s="15">
        <v>0.61</v>
      </c>
      <c r="J329" s="16">
        <v>241.39</v>
      </c>
    </row>
    <row r="330" spans="1:10" customFormat="1">
      <c r="A330" s="4" t="s">
        <v>399</v>
      </c>
      <c r="B330" s="5">
        <v>5057</v>
      </c>
      <c r="C330">
        <v>9</v>
      </c>
      <c r="D330" t="s">
        <v>855</v>
      </c>
      <c r="E330">
        <v>93</v>
      </c>
      <c r="F330" t="s">
        <v>151</v>
      </c>
      <c r="G330">
        <v>4</v>
      </c>
      <c r="H330" s="14" t="s">
        <v>1196</v>
      </c>
      <c r="I330" s="15">
        <v>0.93</v>
      </c>
      <c r="J330" s="16">
        <v>242</v>
      </c>
    </row>
    <row r="331" spans="1:10" customFormat="1">
      <c r="A331" s="4" t="s">
        <v>400</v>
      </c>
      <c r="B331" s="5">
        <v>5057</v>
      </c>
      <c r="C331">
        <v>9</v>
      </c>
      <c r="D331" t="s">
        <v>855</v>
      </c>
      <c r="E331">
        <v>94</v>
      </c>
      <c r="F331" t="s">
        <v>151</v>
      </c>
      <c r="G331">
        <v>1</v>
      </c>
      <c r="H331" s="14" t="s">
        <v>1197</v>
      </c>
      <c r="I331" s="15">
        <v>0.80500000000000005</v>
      </c>
      <c r="J331" s="16">
        <v>242.7</v>
      </c>
    </row>
    <row r="332" spans="1:10" customFormat="1">
      <c r="A332" s="4" t="s">
        <v>401</v>
      </c>
      <c r="B332" s="5">
        <v>5057</v>
      </c>
      <c r="C332">
        <v>9</v>
      </c>
      <c r="D332" t="s">
        <v>855</v>
      </c>
      <c r="E332">
        <v>94</v>
      </c>
      <c r="F332" t="s">
        <v>151</v>
      </c>
      <c r="G332">
        <v>2</v>
      </c>
      <c r="H332" s="14" t="s">
        <v>1198</v>
      </c>
      <c r="I332" s="15">
        <v>0.76</v>
      </c>
      <c r="J332" s="16">
        <v>243.505</v>
      </c>
    </row>
    <row r="333" spans="1:10" customFormat="1">
      <c r="A333" s="4" t="s">
        <v>402</v>
      </c>
      <c r="B333" s="5">
        <v>5057</v>
      </c>
      <c r="C333">
        <v>9</v>
      </c>
      <c r="D333" t="s">
        <v>855</v>
      </c>
      <c r="E333">
        <v>94</v>
      </c>
      <c r="F333" t="s">
        <v>151</v>
      </c>
      <c r="G333">
        <v>3</v>
      </c>
      <c r="H333" s="14" t="s">
        <v>1199</v>
      </c>
      <c r="I333" s="15">
        <v>0.64</v>
      </c>
      <c r="J333" s="16">
        <v>244.26499999999999</v>
      </c>
    </row>
    <row r="334" spans="1:10" customFormat="1">
      <c r="A334" s="4" t="s">
        <v>403</v>
      </c>
      <c r="B334" s="5">
        <v>5057</v>
      </c>
      <c r="C334">
        <v>9</v>
      </c>
      <c r="D334" t="s">
        <v>855</v>
      </c>
      <c r="E334">
        <v>94</v>
      </c>
      <c r="F334" t="s">
        <v>151</v>
      </c>
      <c r="G334">
        <v>4</v>
      </c>
      <c r="H334" s="14" t="s">
        <v>1200</v>
      </c>
      <c r="I334" s="15">
        <v>0.82499999999999996</v>
      </c>
      <c r="J334" s="16">
        <v>244.905</v>
      </c>
    </row>
    <row r="335" spans="1:10" customFormat="1">
      <c r="A335" s="4" t="s">
        <v>404</v>
      </c>
      <c r="B335" s="5">
        <v>5057</v>
      </c>
      <c r="C335">
        <v>9</v>
      </c>
      <c r="D335" t="s">
        <v>855</v>
      </c>
      <c r="E335">
        <v>95</v>
      </c>
      <c r="F335" t="s">
        <v>151</v>
      </c>
      <c r="G335">
        <v>1</v>
      </c>
      <c r="H335" s="14" t="s">
        <v>1201</v>
      </c>
      <c r="I335" s="15">
        <v>0.9</v>
      </c>
      <c r="J335" s="16">
        <v>245.7</v>
      </c>
    </row>
    <row r="336" spans="1:10" customFormat="1">
      <c r="A336" s="4" t="s">
        <v>405</v>
      </c>
      <c r="B336" s="5">
        <v>5057</v>
      </c>
      <c r="C336">
        <v>9</v>
      </c>
      <c r="D336" t="s">
        <v>855</v>
      </c>
      <c r="E336">
        <v>95</v>
      </c>
      <c r="F336" t="s">
        <v>151</v>
      </c>
      <c r="G336">
        <v>2</v>
      </c>
      <c r="H336" s="14" t="s">
        <v>1202</v>
      </c>
      <c r="I336" s="15">
        <v>0.86</v>
      </c>
      <c r="J336" s="16">
        <v>246.6</v>
      </c>
    </row>
    <row r="337" spans="1:10" customFormat="1">
      <c r="A337" s="4" t="s">
        <v>406</v>
      </c>
      <c r="B337" s="5">
        <v>5057</v>
      </c>
      <c r="C337">
        <v>9</v>
      </c>
      <c r="D337" t="s">
        <v>855</v>
      </c>
      <c r="E337">
        <v>95</v>
      </c>
      <c r="F337" t="s">
        <v>151</v>
      </c>
      <c r="G337">
        <v>3</v>
      </c>
      <c r="H337" s="14" t="s">
        <v>1203</v>
      </c>
      <c r="I337" s="15">
        <v>0.88500000000000001</v>
      </c>
      <c r="J337" s="16">
        <v>247.46</v>
      </c>
    </row>
    <row r="338" spans="1:10" customFormat="1">
      <c r="A338" s="4" t="s">
        <v>407</v>
      </c>
      <c r="B338" s="5">
        <v>5057</v>
      </c>
      <c r="C338">
        <v>9</v>
      </c>
      <c r="D338" t="s">
        <v>855</v>
      </c>
      <c r="E338">
        <v>95</v>
      </c>
      <c r="F338" t="s">
        <v>151</v>
      </c>
      <c r="G338">
        <v>4</v>
      </c>
      <c r="H338" s="14" t="s">
        <v>1204</v>
      </c>
      <c r="I338" s="15">
        <v>0.48</v>
      </c>
      <c r="J338" s="16">
        <v>248.345</v>
      </c>
    </row>
    <row r="339" spans="1:10" customFormat="1">
      <c r="A339" s="4" t="s">
        <v>408</v>
      </c>
      <c r="B339" s="5">
        <v>5057</v>
      </c>
      <c r="C339">
        <v>9</v>
      </c>
      <c r="D339" t="s">
        <v>855</v>
      </c>
      <c r="E339">
        <v>96</v>
      </c>
      <c r="F339" t="s">
        <v>151</v>
      </c>
      <c r="G339">
        <v>1</v>
      </c>
      <c r="H339" s="14" t="s">
        <v>1205</v>
      </c>
      <c r="I339" s="15">
        <v>0.85</v>
      </c>
      <c r="J339" s="16">
        <v>248.7</v>
      </c>
    </row>
    <row r="340" spans="1:10" customFormat="1">
      <c r="A340" s="4" t="s">
        <v>409</v>
      </c>
      <c r="B340" s="5">
        <v>5057</v>
      </c>
      <c r="C340">
        <v>9</v>
      </c>
      <c r="D340" t="s">
        <v>855</v>
      </c>
      <c r="E340">
        <v>96</v>
      </c>
      <c r="F340" t="s">
        <v>151</v>
      </c>
      <c r="G340">
        <v>2</v>
      </c>
      <c r="H340" s="14" t="s">
        <v>1206</v>
      </c>
      <c r="I340" s="15">
        <v>0.72</v>
      </c>
      <c r="J340" s="16">
        <v>249.55</v>
      </c>
    </row>
    <row r="341" spans="1:10" customFormat="1">
      <c r="A341" s="4" t="s">
        <v>410</v>
      </c>
      <c r="B341" s="5">
        <v>5057</v>
      </c>
      <c r="C341">
        <v>9</v>
      </c>
      <c r="D341" t="s">
        <v>855</v>
      </c>
      <c r="E341">
        <v>96</v>
      </c>
      <c r="F341" t="s">
        <v>151</v>
      </c>
      <c r="G341">
        <v>3</v>
      </c>
      <c r="H341" s="14" t="s">
        <v>1207</v>
      </c>
      <c r="I341" s="15">
        <v>0.76</v>
      </c>
      <c r="J341" s="16">
        <v>250.27</v>
      </c>
    </row>
    <row r="342" spans="1:10" customFormat="1">
      <c r="A342" s="4" t="s">
        <v>411</v>
      </c>
      <c r="B342" s="5">
        <v>5057</v>
      </c>
      <c r="C342">
        <v>9</v>
      </c>
      <c r="D342" t="s">
        <v>855</v>
      </c>
      <c r="E342">
        <v>96</v>
      </c>
      <c r="F342" t="s">
        <v>151</v>
      </c>
      <c r="G342">
        <v>4</v>
      </c>
      <c r="H342" s="14" t="s">
        <v>1208</v>
      </c>
      <c r="I342" s="15">
        <v>0.72</v>
      </c>
      <c r="J342" s="16">
        <v>251.03</v>
      </c>
    </row>
    <row r="343" spans="1:10" customFormat="1">
      <c r="A343" s="4" t="s">
        <v>412</v>
      </c>
      <c r="B343" s="5">
        <v>5057</v>
      </c>
      <c r="C343">
        <v>9</v>
      </c>
      <c r="D343" t="s">
        <v>855</v>
      </c>
      <c r="E343">
        <v>97</v>
      </c>
      <c r="F343" t="s">
        <v>151</v>
      </c>
      <c r="G343">
        <v>1</v>
      </c>
      <c r="H343" s="14" t="s">
        <v>1209</v>
      </c>
      <c r="I343" s="15">
        <v>0.96</v>
      </c>
      <c r="J343" s="16">
        <v>251.7</v>
      </c>
    </row>
    <row r="344" spans="1:10" customFormat="1">
      <c r="A344" s="4" t="s">
        <v>413</v>
      </c>
      <c r="B344" s="5">
        <v>5057</v>
      </c>
      <c r="C344">
        <v>9</v>
      </c>
      <c r="D344" t="s">
        <v>855</v>
      </c>
      <c r="E344">
        <v>97</v>
      </c>
      <c r="F344" t="s">
        <v>151</v>
      </c>
      <c r="G344">
        <v>2</v>
      </c>
      <c r="H344" s="14" t="s">
        <v>1210</v>
      </c>
      <c r="I344" s="15">
        <v>0.69</v>
      </c>
      <c r="J344" s="16">
        <v>252.66</v>
      </c>
    </row>
    <row r="345" spans="1:10" customFormat="1">
      <c r="A345" s="4" t="s">
        <v>414</v>
      </c>
      <c r="B345" s="5">
        <v>5057</v>
      </c>
      <c r="C345">
        <v>9</v>
      </c>
      <c r="D345" t="s">
        <v>855</v>
      </c>
      <c r="E345">
        <v>97</v>
      </c>
      <c r="F345" t="s">
        <v>151</v>
      </c>
      <c r="G345">
        <v>3</v>
      </c>
      <c r="H345" s="14" t="s">
        <v>1211</v>
      </c>
      <c r="I345" s="15">
        <v>0.67500000000000004</v>
      </c>
      <c r="J345" s="16">
        <v>253.35</v>
      </c>
    </row>
    <row r="346" spans="1:10" customFormat="1">
      <c r="A346" s="4" t="s">
        <v>415</v>
      </c>
      <c r="B346" s="5">
        <v>5057</v>
      </c>
      <c r="C346">
        <v>9</v>
      </c>
      <c r="D346" t="s">
        <v>855</v>
      </c>
      <c r="E346">
        <v>97</v>
      </c>
      <c r="F346" t="s">
        <v>151</v>
      </c>
      <c r="G346">
        <v>4</v>
      </c>
      <c r="H346" s="14" t="s">
        <v>1212</v>
      </c>
      <c r="I346" s="15">
        <v>0.81499999999999995</v>
      </c>
      <c r="J346" s="16">
        <v>254.02500000000001</v>
      </c>
    </row>
    <row r="347" spans="1:10" customFormat="1">
      <c r="A347" s="4" t="s">
        <v>416</v>
      </c>
      <c r="B347" s="5">
        <v>5057</v>
      </c>
      <c r="C347">
        <v>9</v>
      </c>
      <c r="D347" t="s">
        <v>855</v>
      </c>
      <c r="E347">
        <v>98</v>
      </c>
      <c r="F347" t="s">
        <v>151</v>
      </c>
      <c r="G347">
        <v>1</v>
      </c>
      <c r="H347" s="14" t="s">
        <v>1213</v>
      </c>
      <c r="I347" s="15">
        <v>0.91</v>
      </c>
      <c r="J347" s="16">
        <v>254.7</v>
      </c>
    </row>
    <row r="348" spans="1:10" customFormat="1">
      <c r="A348" s="4" t="s">
        <v>805</v>
      </c>
      <c r="B348" s="5">
        <v>5057</v>
      </c>
      <c r="C348">
        <v>9</v>
      </c>
      <c r="D348" t="s">
        <v>855</v>
      </c>
      <c r="E348">
        <v>98</v>
      </c>
      <c r="F348" t="s">
        <v>151</v>
      </c>
      <c r="G348">
        <v>2</v>
      </c>
      <c r="H348" s="14" t="s">
        <v>1214</v>
      </c>
      <c r="I348" s="15">
        <v>0.86</v>
      </c>
      <c r="J348" s="16">
        <v>255.61</v>
      </c>
    </row>
    <row r="349" spans="1:10" customFormat="1">
      <c r="A349" s="4" t="s">
        <v>806</v>
      </c>
      <c r="B349" s="5">
        <v>5057</v>
      </c>
      <c r="C349">
        <v>9</v>
      </c>
      <c r="D349" t="s">
        <v>855</v>
      </c>
      <c r="E349">
        <v>98</v>
      </c>
      <c r="F349" t="s">
        <v>151</v>
      </c>
      <c r="G349">
        <v>3</v>
      </c>
      <c r="H349" s="14" t="s">
        <v>1215</v>
      </c>
      <c r="I349" s="15">
        <v>0.59499999999999997</v>
      </c>
      <c r="J349" s="16">
        <v>256.47000000000003</v>
      </c>
    </row>
    <row r="350" spans="1:10" customFormat="1">
      <c r="A350" s="4" t="s">
        <v>807</v>
      </c>
      <c r="B350" s="5">
        <v>5057</v>
      </c>
      <c r="C350">
        <v>9</v>
      </c>
      <c r="D350" t="s">
        <v>855</v>
      </c>
      <c r="E350">
        <v>98</v>
      </c>
      <c r="F350" t="s">
        <v>151</v>
      </c>
      <c r="G350">
        <v>4</v>
      </c>
      <c r="H350" s="14" t="s">
        <v>1216</v>
      </c>
      <c r="I350" s="15">
        <v>0.745</v>
      </c>
      <c r="J350" s="16">
        <v>257.065</v>
      </c>
    </row>
    <row r="351" spans="1:10" customFormat="1">
      <c r="A351" s="4" t="s">
        <v>417</v>
      </c>
      <c r="B351" s="5">
        <v>5057</v>
      </c>
      <c r="C351">
        <v>9</v>
      </c>
      <c r="D351" t="s">
        <v>855</v>
      </c>
      <c r="E351">
        <v>99</v>
      </c>
      <c r="F351" t="s">
        <v>151</v>
      </c>
      <c r="G351">
        <v>1</v>
      </c>
      <c r="H351" s="14" t="s">
        <v>1217</v>
      </c>
      <c r="I351" s="15">
        <v>0.755</v>
      </c>
      <c r="J351" s="16">
        <v>257.7</v>
      </c>
    </row>
    <row r="352" spans="1:10" customFormat="1">
      <c r="A352" s="4" t="s">
        <v>418</v>
      </c>
      <c r="B352" s="5">
        <v>5057</v>
      </c>
      <c r="C352">
        <v>9</v>
      </c>
      <c r="D352" t="s">
        <v>855</v>
      </c>
      <c r="E352">
        <v>99</v>
      </c>
      <c r="F352" t="s">
        <v>151</v>
      </c>
      <c r="G352">
        <v>2</v>
      </c>
      <c r="H352" s="14" t="s">
        <v>1218</v>
      </c>
      <c r="I352" s="15">
        <v>0.92</v>
      </c>
      <c r="J352" s="16">
        <v>258.45499999999998</v>
      </c>
    </row>
    <row r="353" spans="1:10" customFormat="1">
      <c r="A353" s="4" t="s">
        <v>419</v>
      </c>
      <c r="B353" s="5">
        <v>5057</v>
      </c>
      <c r="C353">
        <v>9</v>
      </c>
      <c r="D353" t="s">
        <v>855</v>
      </c>
      <c r="E353">
        <v>99</v>
      </c>
      <c r="F353" t="s">
        <v>151</v>
      </c>
      <c r="G353">
        <v>3</v>
      </c>
      <c r="H353" s="14" t="s">
        <v>1219</v>
      </c>
      <c r="I353" s="15">
        <v>0.65</v>
      </c>
      <c r="J353" s="16">
        <v>259.375</v>
      </c>
    </row>
    <row r="354" spans="1:10" customFormat="1">
      <c r="A354" s="4" t="s">
        <v>420</v>
      </c>
      <c r="B354" s="17">
        <v>5057</v>
      </c>
      <c r="C354">
        <v>9</v>
      </c>
      <c r="D354" t="s">
        <v>855</v>
      </c>
      <c r="E354">
        <v>99</v>
      </c>
      <c r="F354" t="s">
        <v>151</v>
      </c>
      <c r="G354">
        <v>4</v>
      </c>
      <c r="H354" s="14" t="s">
        <v>1220</v>
      </c>
      <c r="I354" s="15">
        <v>0.80500000000000005</v>
      </c>
      <c r="J354" s="16">
        <v>260.02499999999998</v>
      </c>
    </row>
    <row r="355" spans="1:10" customFormat="1">
      <c r="A355" s="4" t="s">
        <v>421</v>
      </c>
      <c r="B355" s="5">
        <v>5057</v>
      </c>
      <c r="C355">
        <v>9</v>
      </c>
      <c r="D355" t="s">
        <v>855</v>
      </c>
      <c r="E355">
        <v>100</v>
      </c>
      <c r="F355" t="s">
        <v>151</v>
      </c>
      <c r="G355">
        <v>1</v>
      </c>
      <c r="H355" s="14" t="s">
        <v>1221</v>
      </c>
      <c r="I355" s="15">
        <v>0.45</v>
      </c>
      <c r="J355" s="16">
        <v>260.7</v>
      </c>
    </row>
    <row r="356" spans="1:10" customFormat="1">
      <c r="A356" s="4" t="s">
        <v>422</v>
      </c>
      <c r="B356" s="5">
        <v>5057</v>
      </c>
      <c r="C356">
        <v>9</v>
      </c>
      <c r="D356" t="s">
        <v>855</v>
      </c>
      <c r="E356">
        <v>100</v>
      </c>
      <c r="F356" t="s">
        <v>151</v>
      </c>
      <c r="G356">
        <v>2</v>
      </c>
      <c r="H356" s="14" t="s">
        <v>1222</v>
      </c>
      <c r="I356" s="15">
        <v>0.94</v>
      </c>
      <c r="J356" s="16">
        <v>261.14999999999998</v>
      </c>
    </row>
    <row r="357" spans="1:10" customFormat="1">
      <c r="A357" s="4" t="s">
        <v>423</v>
      </c>
      <c r="B357" s="5">
        <v>5057</v>
      </c>
      <c r="C357">
        <v>9</v>
      </c>
      <c r="D357" t="s">
        <v>855</v>
      </c>
      <c r="E357">
        <v>100</v>
      </c>
      <c r="F357" t="s">
        <v>151</v>
      </c>
      <c r="G357">
        <v>3</v>
      </c>
      <c r="H357" s="14" t="s">
        <v>1223</v>
      </c>
      <c r="I357" s="15">
        <v>0.97</v>
      </c>
      <c r="J357" s="16">
        <v>262.08999999999997</v>
      </c>
    </row>
    <row r="358" spans="1:10" customFormat="1">
      <c r="A358" s="4" t="s">
        <v>424</v>
      </c>
      <c r="B358" s="5">
        <v>5057</v>
      </c>
      <c r="C358">
        <v>9</v>
      </c>
      <c r="D358" t="s">
        <v>855</v>
      </c>
      <c r="E358">
        <v>100</v>
      </c>
      <c r="F358" t="s">
        <v>151</v>
      </c>
      <c r="G358">
        <v>4</v>
      </c>
      <c r="H358" s="14" t="s">
        <v>1224</v>
      </c>
      <c r="I358" s="15">
        <v>0.69</v>
      </c>
      <c r="J358" s="16">
        <v>263.06</v>
      </c>
    </row>
    <row r="359" spans="1:10" customFormat="1">
      <c r="A359" s="4" t="s">
        <v>425</v>
      </c>
      <c r="B359" s="5">
        <v>5057</v>
      </c>
      <c r="C359">
        <v>9</v>
      </c>
      <c r="D359" t="s">
        <v>855</v>
      </c>
      <c r="E359">
        <v>101</v>
      </c>
      <c r="F359" t="s">
        <v>151</v>
      </c>
      <c r="G359">
        <v>1</v>
      </c>
      <c r="H359" s="14" t="s">
        <v>1225</v>
      </c>
      <c r="I359" s="15">
        <v>0.94</v>
      </c>
      <c r="J359" s="16">
        <v>263.7</v>
      </c>
    </row>
    <row r="360" spans="1:10" customFormat="1">
      <c r="A360" s="4" t="s">
        <v>426</v>
      </c>
      <c r="B360" s="5">
        <v>5057</v>
      </c>
      <c r="C360">
        <v>9</v>
      </c>
      <c r="D360" t="s">
        <v>855</v>
      </c>
      <c r="E360">
        <v>101</v>
      </c>
      <c r="F360" t="s">
        <v>151</v>
      </c>
      <c r="G360">
        <v>2</v>
      </c>
      <c r="H360" s="14" t="s">
        <v>1226</v>
      </c>
      <c r="I360" s="15">
        <v>0.66</v>
      </c>
      <c r="J360" s="16">
        <v>264.64</v>
      </c>
    </row>
    <row r="361" spans="1:10" customFormat="1">
      <c r="A361" s="4" t="s">
        <v>427</v>
      </c>
      <c r="B361" s="5">
        <v>5057</v>
      </c>
      <c r="C361">
        <v>9</v>
      </c>
      <c r="D361" t="s">
        <v>855</v>
      </c>
      <c r="E361">
        <v>101</v>
      </c>
      <c r="F361" t="s">
        <v>151</v>
      </c>
      <c r="G361">
        <v>3</v>
      </c>
      <c r="H361" s="14" t="s">
        <v>1227</v>
      </c>
      <c r="I361" s="15">
        <v>0.81</v>
      </c>
      <c r="J361" s="16">
        <v>265.3</v>
      </c>
    </row>
    <row r="362" spans="1:10" customFormat="1">
      <c r="A362" s="4" t="s">
        <v>428</v>
      </c>
      <c r="B362" s="17">
        <v>5057</v>
      </c>
      <c r="C362">
        <v>9</v>
      </c>
      <c r="D362" t="s">
        <v>855</v>
      </c>
      <c r="E362">
        <v>101</v>
      </c>
      <c r="F362" t="s">
        <v>151</v>
      </c>
      <c r="G362">
        <v>4</v>
      </c>
      <c r="H362" s="14" t="s">
        <v>1228</v>
      </c>
      <c r="I362" s="15">
        <v>0.63</v>
      </c>
      <c r="J362" s="16">
        <v>266.11</v>
      </c>
    </row>
    <row r="363" spans="1:10" customFormat="1">
      <c r="A363" s="4" t="s">
        <v>429</v>
      </c>
      <c r="B363" s="5">
        <v>5057</v>
      </c>
      <c r="C363">
        <v>9</v>
      </c>
      <c r="D363" t="s">
        <v>855</v>
      </c>
      <c r="E363">
        <v>102</v>
      </c>
      <c r="F363" t="s">
        <v>151</v>
      </c>
      <c r="G363">
        <v>1</v>
      </c>
      <c r="H363" s="14" t="s">
        <v>1229</v>
      </c>
      <c r="I363" s="15">
        <v>0.94499999999999995</v>
      </c>
      <c r="J363" s="16">
        <v>266.7</v>
      </c>
    </row>
    <row r="364" spans="1:10" customFormat="1">
      <c r="A364" s="4" t="s">
        <v>430</v>
      </c>
      <c r="B364" s="5">
        <v>5057</v>
      </c>
      <c r="C364">
        <v>9</v>
      </c>
      <c r="D364" t="s">
        <v>855</v>
      </c>
      <c r="E364">
        <v>102</v>
      </c>
      <c r="F364" t="s">
        <v>151</v>
      </c>
      <c r="G364">
        <v>2</v>
      </c>
      <c r="H364" s="14" t="s">
        <v>1230</v>
      </c>
      <c r="I364" s="15">
        <v>0.95</v>
      </c>
      <c r="J364" s="16">
        <v>267.64499999999998</v>
      </c>
    </row>
    <row r="365" spans="1:10" customFormat="1">
      <c r="A365" s="4" t="s">
        <v>431</v>
      </c>
      <c r="B365" s="5">
        <v>5057</v>
      </c>
      <c r="C365">
        <v>9</v>
      </c>
      <c r="D365" t="s">
        <v>855</v>
      </c>
      <c r="E365">
        <v>102</v>
      </c>
      <c r="F365" t="s">
        <v>151</v>
      </c>
      <c r="G365">
        <v>3</v>
      </c>
      <c r="H365" s="14" t="s">
        <v>1231</v>
      </c>
      <c r="I365" s="15">
        <v>0.89</v>
      </c>
      <c r="J365" s="16">
        <v>268.59500000000003</v>
      </c>
    </row>
    <row r="366" spans="1:10" customFormat="1">
      <c r="A366" s="4" t="s">
        <v>432</v>
      </c>
      <c r="B366" s="5">
        <v>5057</v>
      </c>
      <c r="C366">
        <v>9</v>
      </c>
      <c r="D366" t="s">
        <v>855</v>
      </c>
      <c r="E366">
        <v>102</v>
      </c>
      <c r="F366" t="s">
        <v>151</v>
      </c>
      <c r="G366">
        <v>4</v>
      </c>
      <c r="H366" s="14" t="s">
        <v>1232</v>
      </c>
      <c r="I366" s="15">
        <v>0.27</v>
      </c>
      <c r="J366" s="16">
        <v>269.48500000000001</v>
      </c>
    </row>
    <row r="367" spans="1:10" customFormat="1">
      <c r="A367" s="4" t="s">
        <v>433</v>
      </c>
      <c r="B367" s="17">
        <v>5057</v>
      </c>
      <c r="C367">
        <v>9</v>
      </c>
      <c r="D367" t="s">
        <v>855</v>
      </c>
      <c r="E367">
        <v>103</v>
      </c>
      <c r="F367" t="s">
        <v>151</v>
      </c>
      <c r="G367">
        <v>1</v>
      </c>
      <c r="H367" s="14" t="s">
        <v>1233</v>
      </c>
      <c r="I367" s="15">
        <v>0.84499999999999997</v>
      </c>
      <c r="J367" s="16">
        <v>269.7</v>
      </c>
    </row>
    <row r="368" spans="1:10" customFormat="1">
      <c r="A368" s="4" t="s">
        <v>434</v>
      </c>
      <c r="B368" s="5">
        <v>5057</v>
      </c>
      <c r="C368">
        <v>9</v>
      </c>
      <c r="D368" t="s">
        <v>855</v>
      </c>
      <c r="E368">
        <v>103</v>
      </c>
      <c r="F368" t="s">
        <v>151</v>
      </c>
      <c r="G368">
        <v>2</v>
      </c>
      <c r="H368" s="14" t="s">
        <v>1234</v>
      </c>
      <c r="I368" s="15">
        <v>0.68500000000000005</v>
      </c>
      <c r="J368" s="16">
        <v>270.54500000000002</v>
      </c>
    </row>
    <row r="369" spans="1:10" customFormat="1">
      <c r="A369" s="4" t="s">
        <v>435</v>
      </c>
      <c r="B369" s="5">
        <v>5057</v>
      </c>
      <c r="C369">
        <v>9</v>
      </c>
      <c r="D369" t="s">
        <v>855</v>
      </c>
      <c r="E369">
        <v>103</v>
      </c>
      <c r="F369" t="s">
        <v>151</v>
      </c>
      <c r="G369">
        <v>3</v>
      </c>
      <c r="H369" s="14" t="s">
        <v>1235</v>
      </c>
      <c r="I369" s="15">
        <v>0.8</v>
      </c>
      <c r="J369" s="16">
        <v>271.23</v>
      </c>
    </row>
    <row r="370" spans="1:10" customFormat="1">
      <c r="A370" s="4" t="s">
        <v>436</v>
      </c>
      <c r="B370" s="5">
        <v>5057</v>
      </c>
      <c r="C370">
        <v>9</v>
      </c>
      <c r="D370" t="s">
        <v>855</v>
      </c>
      <c r="E370">
        <v>103</v>
      </c>
      <c r="F370" t="s">
        <v>151</v>
      </c>
      <c r="G370">
        <v>4</v>
      </c>
      <c r="H370" s="14" t="s">
        <v>1236</v>
      </c>
      <c r="I370" s="15">
        <v>0.82</v>
      </c>
      <c r="J370" s="16">
        <v>272.02999999999997</v>
      </c>
    </row>
    <row r="371" spans="1:10" customFormat="1">
      <c r="A371" s="4" t="s">
        <v>437</v>
      </c>
      <c r="B371" s="5">
        <v>5057</v>
      </c>
      <c r="C371">
        <v>9</v>
      </c>
      <c r="D371" t="s">
        <v>855</v>
      </c>
      <c r="E371">
        <v>104</v>
      </c>
      <c r="F371" t="s">
        <v>151</v>
      </c>
      <c r="G371">
        <v>1</v>
      </c>
      <c r="H371" s="14" t="s">
        <v>1237</v>
      </c>
      <c r="I371" s="15">
        <v>0.93</v>
      </c>
      <c r="J371" s="16">
        <v>272.7</v>
      </c>
    </row>
    <row r="372" spans="1:10" customFormat="1">
      <c r="A372" s="4" t="s">
        <v>438</v>
      </c>
      <c r="B372" s="5">
        <v>5057</v>
      </c>
      <c r="C372">
        <v>9</v>
      </c>
      <c r="D372" t="s">
        <v>855</v>
      </c>
      <c r="E372">
        <v>104</v>
      </c>
      <c r="F372" t="s">
        <v>151</v>
      </c>
      <c r="G372">
        <v>2</v>
      </c>
      <c r="H372" s="14" t="s">
        <v>1238</v>
      </c>
      <c r="I372" s="15">
        <v>0.63</v>
      </c>
      <c r="J372" s="16">
        <v>273.63</v>
      </c>
    </row>
    <row r="373" spans="1:10" customFormat="1">
      <c r="A373" s="4" t="s">
        <v>439</v>
      </c>
      <c r="B373" s="5">
        <v>5057</v>
      </c>
      <c r="C373">
        <v>9</v>
      </c>
      <c r="D373" t="s">
        <v>855</v>
      </c>
      <c r="E373">
        <v>104</v>
      </c>
      <c r="F373" t="s">
        <v>151</v>
      </c>
      <c r="G373">
        <v>3</v>
      </c>
      <c r="H373" s="14" t="s">
        <v>1239</v>
      </c>
      <c r="I373" s="15">
        <v>0.91</v>
      </c>
      <c r="J373" s="16">
        <v>274.26</v>
      </c>
    </row>
    <row r="374" spans="1:10" customFormat="1">
      <c r="A374" s="4" t="s">
        <v>440</v>
      </c>
      <c r="B374" s="5">
        <v>5057</v>
      </c>
      <c r="C374">
        <v>9</v>
      </c>
      <c r="D374" t="s">
        <v>855</v>
      </c>
      <c r="E374">
        <v>104</v>
      </c>
      <c r="F374" t="s">
        <v>151</v>
      </c>
      <c r="G374">
        <v>4</v>
      </c>
      <c r="H374" s="14" t="s">
        <v>1240</v>
      </c>
      <c r="I374" s="15">
        <v>0.56999999999999995</v>
      </c>
      <c r="J374" s="16">
        <v>275.17</v>
      </c>
    </row>
    <row r="375" spans="1:10" customFormat="1">
      <c r="A375" s="4" t="s">
        <v>441</v>
      </c>
      <c r="B375" s="5">
        <v>5057</v>
      </c>
      <c r="C375">
        <v>9</v>
      </c>
      <c r="D375" t="s">
        <v>855</v>
      </c>
      <c r="E375">
        <v>105</v>
      </c>
      <c r="F375" t="s">
        <v>151</v>
      </c>
      <c r="G375">
        <v>1</v>
      </c>
      <c r="H375" s="14" t="s">
        <v>1241</v>
      </c>
      <c r="I375" s="15">
        <v>0.86499999999999999</v>
      </c>
      <c r="J375" s="16">
        <v>275.7</v>
      </c>
    </row>
    <row r="376" spans="1:10" customFormat="1">
      <c r="A376" s="4" t="s">
        <v>442</v>
      </c>
      <c r="B376" s="5">
        <v>5057</v>
      </c>
      <c r="C376">
        <v>9</v>
      </c>
      <c r="D376" t="s">
        <v>855</v>
      </c>
      <c r="E376">
        <v>105</v>
      </c>
      <c r="F376" t="s">
        <v>151</v>
      </c>
      <c r="G376">
        <v>2</v>
      </c>
      <c r="H376" s="14" t="s">
        <v>1242</v>
      </c>
      <c r="I376" s="15">
        <v>0.875</v>
      </c>
      <c r="J376" s="16">
        <v>276.565</v>
      </c>
    </row>
    <row r="377" spans="1:10" customFormat="1">
      <c r="A377" s="4" t="s">
        <v>443</v>
      </c>
      <c r="B377" s="5">
        <v>5057</v>
      </c>
      <c r="C377">
        <v>9</v>
      </c>
      <c r="D377" t="s">
        <v>855</v>
      </c>
      <c r="E377">
        <v>105</v>
      </c>
      <c r="F377" t="s">
        <v>151</v>
      </c>
      <c r="G377">
        <v>3</v>
      </c>
      <c r="H377" s="14" t="s">
        <v>1243</v>
      </c>
      <c r="I377" s="15">
        <v>0.82499999999999996</v>
      </c>
      <c r="J377" s="16">
        <v>277.44</v>
      </c>
    </row>
    <row r="378" spans="1:10" customFormat="1">
      <c r="A378" s="4" t="s">
        <v>444</v>
      </c>
      <c r="B378" s="5">
        <v>5057</v>
      </c>
      <c r="C378">
        <v>9</v>
      </c>
      <c r="D378" t="s">
        <v>855</v>
      </c>
      <c r="E378">
        <v>105</v>
      </c>
      <c r="F378" t="s">
        <v>151</v>
      </c>
      <c r="G378">
        <v>4</v>
      </c>
      <c r="H378" s="14" t="s">
        <v>1244</v>
      </c>
      <c r="I378" s="15">
        <v>0.64500000000000002</v>
      </c>
      <c r="J378" s="16">
        <v>278.26499999999999</v>
      </c>
    </row>
    <row r="379" spans="1:10" customFormat="1">
      <c r="A379" s="4" t="s">
        <v>445</v>
      </c>
      <c r="B379" s="5">
        <v>5057</v>
      </c>
      <c r="C379">
        <v>9</v>
      </c>
      <c r="D379" t="s">
        <v>855</v>
      </c>
      <c r="E379">
        <v>106</v>
      </c>
      <c r="F379" t="s">
        <v>151</v>
      </c>
      <c r="G379">
        <v>1</v>
      </c>
      <c r="H379" s="14" t="s">
        <v>1245</v>
      </c>
      <c r="I379" s="15">
        <v>0.88</v>
      </c>
      <c r="J379" s="16">
        <v>278.7</v>
      </c>
    </row>
    <row r="380" spans="1:10" customFormat="1">
      <c r="A380" s="4" t="s">
        <v>446</v>
      </c>
      <c r="B380" s="5">
        <v>5057</v>
      </c>
      <c r="C380">
        <v>9</v>
      </c>
      <c r="D380" t="s">
        <v>855</v>
      </c>
      <c r="E380">
        <v>106</v>
      </c>
      <c r="F380" t="s">
        <v>151</v>
      </c>
      <c r="G380">
        <v>2</v>
      </c>
      <c r="H380" s="14" t="s">
        <v>1246</v>
      </c>
      <c r="I380" s="15">
        <v>0.51</v>
      </c>
      <c r="J380" s="16">
        <v>279.58</v>
      </c>
    </row>
    <row r="381" spans="1:10" customFormat="1">
      <c r="A381" s="4" t="s">
        <v>447</v>
      </c>
      <c r="B381" s="5">
        <v>5057</v>
      </c>
      <c r="C381">
        <v>9</v>
      </c>
      <c r="D381" t="s">
        <v>855</v>
      </c>
      <c r="E381">
        <v>106</v>
      </c>
      <c r="F381" t="s">
        <v>151</v>
      </c>
      <c r="G381">
        <v>3</v>
      </c>
      <c r="H381" s="14" t="s">
        <v>1247</v>
      </c>
      <c r="I381" s="15">
        <v>0.72</v>
      </c>
      <c r="J381" s="16">
        <v>280.08999999999997</v>
      </c>
    </row>
    <row r="382" spans="1:10" customFormat="1">
      <c r="A382" s="4" t="s">
        <v>448</v>
      </c>
      <c r="B382" s="5">
        <v>5057</v>
      </c>
      <c r="C382">
        <v>9</v>
      </c>
      <c r="D382" t="s">
        <v>855</v>
      </c>
      <c r="E382">
        <v>106</v>
      </c>
      <c r="F382" t="s">
        <v>151</v>
      </c>
      <c r="G382">
        <v>4</v>
      </c>
      <c r="H382" s="14" t="s">
        <v>1248</v>
      </c>
      <c r="I382" s="15">
        <v>0.97</v>
      </c>
      <c r="J382" s="16">
        <v>280.81</v>
      </c>
    </row>
    <row r="383" spans="1:10" customFormat="1">
      <c r="A383" s="4" t="s">
        <v>449</v>
      </c>
      <c r="B383" s="5">
        <v>5057</v>
      </c>
      <c r="C383">
        <v>9</v>
      </c>
      <c r="D383" t="s">
        <v>855</v>
      </c>
      <c r="E383">
        <v>107</v>
      </c>
      <c r="F383" t="s">
        <v>151</v>
      </c>
      <c r="G383">
        <v>1</v>
      </c>
      <c r="H383" s="14" t="s">
        <v>1249</v>
      </c>
      <c r="I383" s="15">
        <v>0.8</v>
      </c>
      <c r="J383" s="16">
        <v>281.7</v>
      </c>
    </row>
    <row r="384" spans="1:10" customFormat="1">
      <c r="A384" s="4" t="s">
        <v>450</v>
      </c>
      <c r="B384" s="5">
        <v>5057</v>
      </c>
      <c r="C384">
        <v>9</v>
      </c>
      <c r="D384" t="s">
        <v>855</v>
      </c>
      <c r="E384">
        <v>107</v>
      </c>
      <c r="F384" t="s">
        <v>151</v>
      </c>
      <c r="G384">
        <v>2</v>
      </c>
      <c r="H384" s="14" t="s">
        <v>1250</v>
      </c>
      <c r="I384" s="15">
        <v>0.73499999999999999</v>
      </c>
      <c r="J384" s="16">
        <v>282.5</v>
      </c>
    </row>
    <row r="385" spans="1:10" customFormat="1">
      <c r="A385" s="4" t="s">
        <v>451</v>
      </c>
      <c r="B385" s="5">
        <v>5057</v>
      </c>
      <c r="C385">
        <v>9</v>
      </c>
      <c r="D385" t="s">
        <v>855</v>
      </c>
      <c r="E385">
        <v>107</v>
      </c>
      <c r="F385" t="s">
        <v>151</v>
      </c>
      <c r="G385">
        <v>3</v>
      </c>
      <c r="H385" s="14" t="s">
        <v>1251</v>
      </c>
      <c r="I385" s="15">
        <v>0.67500000000000004</v>
      </c>
      <c r="J385" s="16">
        <v>283.23500000000001</v>
      </c>
    </row>
    <row r="386" spans="1:10" customFormat="1">
      <c r="A386" s="4" t="s">
        <v>452</v>
      </c>
      <c r="B386" s="5">
        <v>5057</v>
      </c>
      <c r="C386">
        <v>9</v>
      </c>
      <c r="D386" t="s">
        <v>855</v>
      </c>
      <c r="E386">
        <v>107</v>
      </c>
      <c r="F386" t="s">
        <v>151</v>
      </c>
      <c r="G386">
        <v>4</v>
      </c>
      <c r="H386" s="14" t="s">
        <v>1252</v>
      </c>
      <c r="I386" s="15">
        <v>0.87</v>
      </c>
      <c r="J386" s="16">
        <v>283.91000000000003</v>
      </c>
    </row>
    <row r="387" spans="1:10" customFormat="1">
      <c r="A387" s="4" t="s">
        <v>453</v>
      </c>
      <c r="B387" s="5">
        <v>5057</v>
      </c>
      <c r="C387">
        <v>9</v>
      </c>
      <c r="D387" t="s">
        <v>855</v>
      </c>
      <c r="E387">
        <v>108</v>
      </c>
      <c r="F387" t="s">
        <v>151</v>
      </c>
      <c r="G387">
        <v>1</v>
      </c>
      <c r="H387" s="14" t="s">
        <v>1253</v>
      </c>
      <c r="I387" s="15">
        <v>0.85499999999999998</v>
      </c>
      <c r="J387" s="16">
        <v>284.7</v>
      </c>
    </row>
    <row r="388" spans="1:10" customFormat="1">
      <c r="A388" s="4" t="s">
        <v>454</v>
      </c>
      <c r="B388" s="5">
        <v>5057</v>
      </c>
      <c r="C388">
        <v>9</v>
      </c>
      <c r="D388" t="s">
        <v>855</v>
      </c>
      <c r="E388">
        <v>108</v>
      </c>
      <c r="F388" t="s">
        <v>151</v>
      </c>
      <c r="G388">
        <v>2</v>
      </c>
      <c r="H388" s="14" t="s">
        <v>1254</v>
      </c>
      <c r="I388" s="15">
        <v>0.81499999999999995</v>
      </c>
      <c r="J388" s="16">
        <v>285.55500000000001</v>
      </c>
    </row>
    <row r="389" spans="1:10" customFormat="1">
      <c r="A389" s="4" t="s">
        <v>455</v>
      </c>
      <c r="B389" s="5">
        <v>5057</v>
      </c>
      <c r="C389">
        <v>9</v>
      </c>
      <c r="D389" t="s">
        <v>855</v>
      </c>
      <c r="E389">
        <v>108</v>
      </c>
      <c r="F389" t="s">
        <v>151</v>
      </c>
      <c r="G389">
        <v>3</v>
      </c>
      <c r="H389" s="14" t="s">
        <v>1255</v>
      </c>
      <c r="I389" s="15">
        <v>0.93500000000000005</v>
      </c>
      <c r="J389" s="16">
        <v>286.37</v>
      </c>
    </row>
    <row r="390" spans="1:10" customFormat="1">
      <c r="A390" s="4" t="s">
        <v>808</v>
      </c>
      <c r="B390" s="5">
        <v>5057</v>
      </c>
      <c r="C390">
        <v>9</v>
      </c>
      <c r="D390" t="s">
        <v>855</v>
      </c>
      <c r="E390">
        <v>108</v>
      </c>
      <c r="F390" t="s">
        <v>151</v>
      </c>
      <c r="G390">
        <v>4</v>
      </c>
      <c r="H390" s="14" t="s">
        <v>1256</v>
      </c>
      <c r="I390" s="15">
        <v>0.56499999999999995</v>
      </c>
      <c r="J390" s="16">
        <v>287.30500000000001</v>
      </c>
    </row>
    <row r="391" spans="1:10" customFormat="1">
      <c r="A391" s="4" t="s">
        <v>456</v>
      </c>
      <c r="B391" s="5">
        <v>5057</v>
      </c>
      <c r="C391">
        <v>9</v>
      </c>
      <c r="D391" t="s">
        <v>855</v>
      </c>
      <c r="E391">
        <v>109</v>
      </c>
      <c r="F391" t="s">
        <v>151</v>
      </c>
      <c r="G391">
        <v>1</v>
      </c>
      <c r="H391" s="14" t="s">
        <v>1257</v>
      </c>
      <c r="I391" s="15">
        <v>0.89</v>
      </c>
      <c r="J391" s="16">
        <v>287.7</v>
      </c>
    </row>
    <row r="392" spans="1:10" customFormat="1">
      <c r="A392" s="4" t="s">
        <v>809</v>
      </c>
      <c r="B392" s="5">
        <v>5057</v>
      </c>
      <c r="C392">
        <v>9</v>
      </c>
      <c r="D392" t="s">
        <v>855</v>
      </c>
      <c r="E392">
        <v>109</v>
      </c>
      <c r="F392" t="s">
        <v>151</v>
      </c>
      <c r="G392">
        <v>2</v>
      </c>
      <c r="H392" s="14" t="s">
        <v>1258</v>
      </c>
      <c r="I392" s="15">
        <v>0.88</v>
      </c>
      <c r="J392" s="16">
        <v>288.58999999999997</v>
      </c>
    </row>
    <row r="393" spans="1:10" customFormat="1">
      <c r="A393" s="4" t="s">
        <v>810</v>
      </c>
      <c r="B393" s="5">
        <v>5057</v>
      </c>
      <c r="C393">
        <v>9</v>
      </c>
      <c r="D393" t="s">
        <v>855</v>
      </c>
      <c r="E393">
        <v>109</v>
      </c>
      <c r="F393" t="s">
        <v>151</v>
      </c>
      <c r="G393">
        <v>3</v>
      </c>
      <c r="H393" s="14" t="s">
        <v>1259</v>
      </c>
      <c r="I393" s="15">
        <v>0.91</v>
      </c>
      <c r="J393" s="16">
        <v>289.47000000000003</v>
      </c>
    </row>
    <row r="394" spans="1:10" customFormat="1">
      <c r="A394" s="4" t="s">
        <v>457</v>
      </c>
      <c r="B394" s="5">
        <v>5057</v>
      </c>
      <c r="C394">
        <v>9</v>
      </c>
      <c r="D394" t="s">
        <v>855</v>
      </c>
      <c r="E394">
        <v>110</v>
      </c>
      <c r="F394" t="s">
        <v>151</v>
      </c>
      <c r="G394">
        <v>1</v>
      </c>
      <c r="H394" s="14" t="s">
        <v>1260</v>
      </c>
      <c r="I394" s="15">
        <v>0.495</v>
      </c>
      <c r="J394" s="16">
        <v>290.25</v>
      </c>
    </row>
    <row r="395" spans="1:10" customFormat="1">
      <c r="A395" s="4" t="s">
        <v>458</v>
      </c>
      <c r="B395" s="5">
        <v>5057</v>
      </c>
      <c r="C395">
        <v>9</v>
      </c>
      <c r="D395" t="s">
        <v>855</v>
      </c>
      <c r="E395">
        <v>111</v>
      </c>
      <c r="F395" t="s">
        <v>151</v>
      </c>
      <c r="G395">
        <v>1</v>
      </c>
      <c r="H395" s="14" t="s">
        <v>1261</v>
      </c>
      <c r="I395" s="15">
        <v>0.58499999999999996</v>
      </c>
      <c r="J395" s="16">
        <v>290.7</v>
      </c>
    </row>
    <row r="396" spans="1:10" customFormat="1">
      <c r="A396" s="4" t="s">
        <v>459</v>
      </c>
      <c r="B396" s="5">
        <v>5057</v>
      </c>
      <c r="C396">
        <v>9</v>
      </c>
      <c r="D396" t="s">
        <v>855</v>
      </c>
      <c r="E396">
        <v>111</v>
      </c>
      <c r="F396" t="s">
        <v>151</v>
      </c>
      <c r="G396">
        <v>2</v>
      </c>
      <c r="H396" s="14" t="s">
        <v>1262</v>
      </c>
      <c r="I396" s="15">
        <v>0.72</v>
      </c>
      <c r="J396" s="16">
        <v>291.28500000000003</v>
      </c>
    </row>
    <row r="397" spans="1:10" customFormat="1">
      <c r="A397" s="4" t="s">
        <v>460</v>
      </c>
      <c r="B397" s="5">
        <v>5057</v>
      </c>
      <c r="C397">
        <v>9</v>
      </c>
      <c r="D397" t="s">
        <v>855</v>
      </c>
      <c r="E397">
        <v>111</v>
      </c>
      <c r="F397" t="s">
        <v>151</v>
      </c>
      <c r="G397">
        <v>3</v>
      </c>
      <c r="H397" s="14" t="s">
        <v>1263</v>
      </c>
      <c r="I397" s="15">
        <v>0.83</v>
      </c>
      <c r="J397" s="16">
        <v>292.005</v>
      </c>
    </row>
    <row r="398" spans="1:10" customFormat="1">
      <c r="A398" s="4" t="s">
        <v>461</v>
      </c>
      <c r="B398" s="5">
        <v>5057</v>
      </c>
      <c r="C398">
        <v>9</v>
      </c>
      <c r="D398" t="s">
        <v>855</v>
      </c>
      <c r="E398">
        <v>111</v>
      </c>
      <c r="F398" t="s">
        <v>151</v>
      </c>
      <c r="G398">
        <v>4</v>
      </c>
      <c r="H398" s="14" t="s">
        <v>1264</v>
      </c>
      <c r="I398" s="15">
        <v>0.98499999999999999</v>
      </c>
      <c r="J398" s="16">
        <v>292.83499999999998</v>
      </c>
    </row>
    <row r="399" spans="1:10" customFormat="1">
      <c r="A399" s="4" t="s">
        <v>462</v>
      </c>
      <c r="B399" s="5">
        <v>5057</v>
      </c>
      <c r="C399">
        <v>9</v>
      </c>
      <c r="D399" t="s">
        <v>855</v>
      </c>
      <c r="E399">
        <v>112</v>
      </c>
      <c r="F399" t="s">
        <v>151</v>
      </c>
      <c r="G399">
        <v>1</v>
      </c>
      <c r="H399" s="14" t="s">
        <v>1265</v>
      </c>
      <c r="I399" s="15">
        <v>0.46500000000000002</v>
      </c>
      <c r="J399" s="16">
        <v>293.7</v>
      </c>
    </row>
    <row r="400" spans="1:10" customFormat="1">
      <c r="A400" s="4" t="s">
        <v>463</v>
      </c>
      <c r="B400" s="5">
        <v>5057</v>
      </c>
      <c r="C400">
        <v>9</v>
      </c>
      <c r="D400" t="s">
        <v>855</v>
      </c>
      <c r="E400">
        <v>112</v>
      </c>
      <c r="F400" t="s">
        <v>151</v>
      </c>
      <c r="G400">
        <v>2</v>
      </c>
      <c r="H400" s="14" t="s">
        <v>1266</v>
      </c>
      <c r="I400" s="15">
        <v>0.95499999999999996</v>
      </c>
      <c r="J400" s="16">
        <v>294.16500000000002</v>
      </c>
    </row>
    <row r="401" spans="1:10" customFormat="1">
      <c r="A401" s="4" t="s">
        <v>464</v>
      </c>
      <c r="B401" s="17">
        <v>5057</v>
      </c>
      <c r="C401">
        <v>9</v>
      </c>
      <c r="D401" t="s">
        <v>855</v>
      </c>
      <c r="E401">
        <v>112</v>
      </c>
      <c r="F401" t="s">
        <v>151</v>
      </c>
      <c r="G401">
        <v>3</v>
      </c>
      <c r="H401" s="14" t="s">
        <v>1267</v>
      </c>
      <c r="I401" s="15">
        <v>0.94499999999999995</v>
      </c>
      <c r="J401" s="16">
        <v>295.12</v>
      </c>
    </row>
    <row r="402" spans="1:10" customFormat="1">
      <c r="A402" s="4" t="s">
        <v>465</v>
      </c>
      <c r="B402" s="5">
        <v>5057</v>
      </c>
      <c r="C402">
        <v>9</v>
      </c>
      <c r="D402" t="s">
        <v>855</v>
      </c>
      <c r="E402">
        <v>112</v>
      </c>
      <c r="F402" t="s">
        <v>151</v>
      </c>
      <c r="G402">
        <v>4</v>
      </c>
      <c r="H402" s="14" t="s">
        <v>1268</v>
      </c>
      <c r="I402" s="15">
        <v>0.78500000000000003</v>
      </c>
      <c r="J402" s="16">
        <v>296.065</v>
      </c>
    </row>
    <row r="403" spans="1:10" customFormat="1">
      <c r="A403" s="4" t="s">
        <v>466</v>
      </c>
      <c r="B403" s="5">
        <v>5057</v>
      </c>
      <c r="C403">
        <v>9</v>
      </c>
      <c r="D403" t="s">
        <v>855</v>
      </c>
      <c r="E403">
        <v>113</v>
      </c>
      <c r="F403" t="s">
        <v>151</v>
      </c>
      <c r="G403">
        <v>1</v>
      </c>
      <c r="H403" s="14" t="s">
        <v>1269</v>
      </c>
      <c r="I403" s="15">
        <v>0.54500000000000004</v>
      </c>
      <c r="J403" s="16">
        <v>296.7</v>
      </c>
    </row>
    <row r="404" spans="1:10" customFormat="1">
      <c r="A404" s="4" t="s">
        <v>467</v>
      </c>
      <c r="B404" s="5">
        <v>5057</v>
      </c>
      <c r="C404">
        <v>9</v>
      </c>
      <c r="D404" t="s">
        <v>855</v>
      </c>
      <c r="E404">
        <v>113</v>
      </c>
      <c r="F404" t="s">
        <v>151</v>
      </c>
      <c r="G404">
        <v>2</v>
      </c>
      <c r="H404" s="14" t="s">
        <v>1270</v>
      </c>
      <c r="I404" s="15">
        <v>0.73499999999999999</v>
      </c>
      <c r="J404" s="16">
        <v>297.245</v>
      </c>
    </row>
    <row r="405" spans="1:10" customFormat="1">
      <c r="A405" s="4" t="s">
        <v>468</v>
      </c>
      <c r="B405" s="5">
        <v>5057</v>
      </c>
      <c r="C405">
        <v>9</v>
      </c>
      <c r="D405" t="s">
        <v>855</v>
      </c>
      <c r="E405">
        <v>113</v>
      </c>
      <c r="F405" t="s">
        <v>151</v>
      </c>
      <c r="G405">
        <v>3</v>
      </c>
      <c r="H405" s="14" t="s">
        <v>1271</v>
      </c>
      <c r="I405" s="15">
        <v>0.86499999999999999</v>
      </c>
      <c r="J405" s="16">
        <v>297.98</v>
      </c>
    </row>
    <row r="406" spans="1:10" customFormat="1">
      <c r="A406" s="4" t="s">
        <v>469</v>
      </c>
      <c r="B406" s="5">
        <v>5057</v>
      </c>
      <c r="C406">
        <v>9</v>
      </c>
      <c r="D406" t="s">
        <v>855</v>
      </c>
      <c r="E406">
        <v>113</v>
      </c>
      <c r="F406" t="s">
        <v>151</v>
      </c>
      <c r="G406">
        <v>4</v>
      </c>
      <c r="H406" s="14" t="s">
        <v>1272</v>
      </c>
      <c r="I406" s="15">
        <v>0.89500000000000002</v>
      </c>
      <c r="J406" s="16">
        <v>298.84500000000003</v>
      </c>
    </row>
    <row r="407" spans="1:10" customFormat="1">
      <c r="A407" s="4" t="s">
        <v>470</v>
      </c>
      <c r="B407" s="5">
        <v>5057</v>
      </c>
      <c r="C407">
        <v>9</v>
      </c>
      <c r="D407" t="s">
        <v>855</v>
      </c>
      <c r="E407">
        <v>114</v>
      </c>
      <c r="F407" t="s">
        <v>151</v>
      </c>
      <c r="G407">
        <v>1</v>
      </c>
      <c r="H407" s="14" t="s">
        <v>1273</v>
      </c>
      <c r="I407" s="15">
        <v>0.68</v>
      </c>
      <c r="J407" s="16">
        <v>299.7</v>
      </c>
    </row>
    <row r="408" spans="1:10" customFormat="1">
      <c r="A408" s="4" t="s">
        <v>471</v>
      </c>
      <c r="B408" s="5">
        <v>5057</v>
      </c>
      <c r="C408">
        <v>9</v>
      </c>
      <c r="D408" t="s">
        <v>855</v>
      </c>
      <c r="E408">
        <v>114</v>
      </c>
      <c r="F408" t="s">
        <v>151</v>
      </c>
      <c r="G408">
        <v>2</v>
      </c>
      <c r="H408" s="14" t="s">
        <v>1274</v>
      </c>
      <c r="I408" s="15">
        <v>0.9</v>
      </c>
      <c r="J408" s="16">
        <v>300.38</v>
      </c>
    </row>
    <row r="409" spans="1:10" customFormat="1">
      <c r="A409" s="4" t="s">
        <v>472</v>
      </c>
      <c r="B409" s="5">
        <v>5057</v>
      </c>
      <c r="C409">
        <v>9</v>
      </c>
      <c r="D409" t="s">
        <v>855</v>
      </c>
      <c r="E409">
        <v>114</v>
      </c>
      <c r="F409" t="s">
        <v>151</v>
      </c>
      <c r="G409">
        <v>3</v>
      </c>
      <c r="H409" s="14" t="s">
        <v>1275</v>
      </c>
      <c r="I409" s="15">
        <v>0.93</v>
      </c>
      <c r="J409" s="16">
        <v>301.27999999999997</v>
      </c>
    </row>
    <row r="410" spans="1:10" customFormat="1">
      <c r="A410" s="4" t="s">
        <v>473</v>
      </c>
      <c r="B410" s="5">
        <v>5057</v>
      </c>
      <c r="C410">
        <v>9</v>
      </c>
      <c r="D410" t="s">
        <v>855</v>
      </c>
      <c r="E410">
        <v>114</v>
      </c>
      <c r="F410" t="s">
        <v>151</v>
      </c>
      <c r="G410">
        <v>4</v>
      </c>
      <c r="H410" s="14" t="s">
        <v>1276</v>
      </c>
      <c r="I410" s="15">
        <v>0.57999999999999996</v>
      </c>
      <c r="J410" s="16">
        <v>302.20999999999998</v>
      </c>
    </row>
    <row r="411" spans="1:10" customFormat="1">
      <c r="A411" s="4"/>
      <c r="B411" s="5"/>
      <c r="H411" s="6"/>
      <c r="I411" s="7"/>
      <c r="J411" s="8"/>
    </row>
    <row r="412" spans="1:10" customFormat="1">
      <c r="A412" s="4"/>
      <c r="B412" s="5"/>
      <c r="H412" s="6"/>
      <c r="I412" s="7"/>
      <c r="J412" s="8"/>
    </row>
    <row r="413" spans="1:10" customFormat="1">
      <c r="A413" s="4"/>
      <c r="B413" s="5"/>
      <c r="H413" s="6"/>
      <c r="I413" s="7"/>
      <c r="J413" s="8"/>
    </row>
    <row r="414" spans="1:10" customFormat="1">
      <c r="A414" s="4"/>
      <c r="B414" s="5"/>
      <c r="H414" s="6"/>
      <c r="I414" s="7"/>
      <c r="J414" s="8"/>
    </row>
    <row r="415" spans="1:10" customFormat="1">
      <c r="A415" s="4"/>
      <c r="B415" s="5"/>
      <c r="H415" s="6"/>
      <c r="I415" s="7"/>
      <c r="J415" s="8"/>
    </row>
    <row r="416" spans="1:10" customFormat="1">
      <c r="A416" s="4"/>
      <c r="B416" s="5"/>
      <c r="H416" s="6"/>
      <c r="I416" s="7"/>
      <c r="J416" s="8"/>
    </row>
    <row r="417" spans="1:10" customFormat="1">
      <c r="A417" s="4"/>
      <c r="B417" s="5"/>
      <c r="H417" s="6"/>
      <c r="I417" s="7"/>
      <c r="J417" s="8"/>
    </row>
    <row r="418" spans="1:10" customFormat="1">
      <c r="A418" s="4"/>
      <c r="B418" s="5"/>
      <c r="H418" s="6"/>
      <c r="I418" s="7"/>
      <c r="J418" s="8"/>
    </row>
    <row r="419" spans="1:10" customFormat="1">
      <c r="A419" s="4"/>
      <c r="B419" s="5"/>
      <c r="H419" s="6"/>
      <c r="I419" s="7"/>
      <c r="J419" s="8"/>
    </row>
    <row r="420" spans="1:10" customFormat="1">
      <c r="A420" s="4"/>
      <c r="B420" s="5"/>
      <c r="H420" s="6"/>
      <c r="I420" s="7"/>
      <c r="J420" s="8"/>
    </row>
    <row r="421" spans="1:10" customFormat="1">
      <c r="A421" s="4"/>
      <c r="B421" s="5"/>
      <c r="H421" s="6"/>
      <c r="I421" s="7"/>
      <c r="J421" s="8"/>
    </row>
    <row r="422" spans="1:10" customFormat="1">
      <c r="A422" s="4"/>
      <c r="B422" s="5"/>
      <c r="H422" s="6"/>
      <c r="I422" s="7"/>
      <c r="J422" s="8"/>
    </row>
    <row r="423" spans="1:10" customFormat="1">
      <c r="A423" s="4"/>
      <c r="B423" s="5"/>
      <c r="H423" s="6"/>
      <c r="I423" s="7"/>
      <c r="J423" s="8"/>
    </row>
    <row r="424" spans="1:10" customFormat="1">
      <c r="A424" s="4"/>
      <c r="B424" s="5"/>
      <c r="H424" s="6"/>
      <c r="I424" s="7"/>
      <c r="J424" s="8"/>
    </row>
    <row r="425" spans="1:10" customFormat="1">
      <c r="A425" s="4"/>
      <c r="B425" s="5"/>
      <c r="H425" s="6"/>
      <c r="I425" s="7"/>
      <c r="J425" s="8"/>
    </row>
    <row r="426" spans="1:10" customFormat="1">
      <c r="A426" s="4"/>
      <c r="B426" s="5"/>
      <c r="H426" s="6"/>
      <c r="I426" s="7"/>
      <c r="J426" s="8"/>
    </row>
    <row r="427" spans="1:10" customFormat="1">
      <c r="A427" s="4"/>
      <c r="B427" s="5"/>
      <c r="H427" s="6"/>
      <c r="I427" s="7"/>
      <c r="J427" s="8"/>
    </row>
    <row r="428" spans="1:10" customFormat="1">
      <c r="A428" s="4"/>
      <c r="B428" s="5"/>
      <c r="H428" s="6"/>
      <c r="I428" s="7"/>
      <c r="J428" s="8"/>
    </row>
    <row r="429" spans="1:10" customFormat="1">
      <c r="A429" s="4"/>
      <c r="B429" s="5"/>
      <c r="H429" s="6"/>
      <c r="I429" s="7"/>
      <c r="J429" s="8"/>
    </row>
    <row r="430" spans="1:10" customFormat="1">
      <c r="A430" s="4"/>
      <c r="B430" s="5"/>
      <c r="H430" s="6"/>
      <c r="I430" s="7"/>
      <c r="J430" s="8"/>
    </row>
    <row r="431" spans="1:10" customFormat="1">
      <c r="A431" s="4"/>
      <c r="B431" s="5"/>
      <c r="H431" s="6"/>
      <c r="I431" s="7"/>
      <c r="J431" s="8"/>
    </row>
    <row r="432" spans="1:10" customFormat="1">
      <c r="A432" s="4"/>
      <c r="B432" s="5"/>
      <c r="H432" s="6"/>
      <c r="I432" s="7"/>
      <c r="J432" s="8"/>
    </row>
    <row r="433" spans="1:10" customFormat="1">
      <c r="A433" s="4"/>
      <c r="B433" s="5"/>
      <c r="H433" s="6"/>
      <c r="I433" s="7"/>
      <c r="J433" s="8"/>
    </row>
    <row r="434" spans="1:10" customFormat="1">
      <c r="A434" s="4"/>
      <c r="B434" s="5"/>
      <c r="H434" s="6"/>
      <c r="I434" s="7"/>
      <c r="J434" s="8"/>
    </row>
    <row r="435" spans="1:10" customFormat="1">
      <c r="A435" s="4"/>
      <c r="B435" s="5"/>
      <c r="H435" s="6"/>
      <c r="I435" s="7"/>
      <c r="J435" s="8"/>
    </row>
    <row r="436" spans="1:10" customFormat="1">
      <c r="A436" s="4"/>
      <c r="B436" s="5"/>
      <c r="H436" s="6"/>
      <c r="I436" s="7"/>
      <c r="J436" s="8"/>
    </row>
    <row r="437" spans="1:10" customFormat="1">
      <c r="A437" s="4"/>
      <c r="B437" s="5"/>
      <c r="H437" s="6"/>
      <c r="I437" s="7"/>
      <c r="J437" s="8"/>
    </row>
    <row r="438" spans="1:10" customFormat="1">
      <c r="A438" s="4"/>
      <c r="B438" s="5"/>
      <c r="H438" s="6"/>
      <c r="I438" s="7"/>
      <c r="J438" s="8"/>
    </row>
    <row r="439" spans="1:10" customFormat="1">
      <c r="A439" s="4"/>
      <c r="B439" s="5"/>
      <c r="H439" s="6"/>
      <c r="I439" s="7"/>
      <c r="J439" s="8"/>
    </row>
    <row r="440" spans="1:10" customFormat="1">
      <c r="A440" s="4"/>
      <c r="B440" s="5"/>
      <c r="H440" s="6"/>
      <c r="I440" s="7"/>
      <c r="J440" s="8"/>
    </row>
    <row r="441" spans="1:10" customFormat="1">
      <c r="A441" s="4"/>
      <c r="B441" s="5"/>
      <c r="H441" s="6"/>
      <c r="I441" s="7"/>
      <c r="J441" s="8"/>
    </row>
    <row r="442" spans="1:10" customFormat="1">
      <c r="A442" s="4"/>
      <c r="B442" s="5"/>
      <c r="H442" s="6"/>
      <c r="I442" s="7"/>
      <c r="J442" s="8"/>
    </row>
    <row r="443" spans="1:10" customFormat="1">
      <c r="A443" s="4"/>
      <c r="B443" s="5"/>
      <c r="H443" s="6"/>
      <c r="I443" s="7"/>
      <c r="J443" s="8"/>
    </row>
    <row r="444" spans="1:10" customFormat="1">
      <c r="A444" s="4"/>
      <c r="B444" s="5"/>
      <c r="H444" s="6"/>
      <c r="I444" s="7"/>
      <c r="J444" s="8"/>
    </row>
    <row r="445" spans="1:10" customFormat="1">
      <c r="A445" s="4"/>
      <c r="B445" s="5"/>
      <c r="H445" s="6"/>
      <c r="I445" s="7"/>
      <c r="J445" s="8"/>
    </row>
    <row r="446" spans="1:10" customFormat="1">
      <c r="A446" s="4"/>
      <c r="B446" s="5"/>
      <c r="H446" s="6"/>
      <c r="I446" s="7"/>
      <c r="J446" s="8"/>
    </row>
    <row r="447" spans="1:10" customFormat="1">
      <c r="A447" s="4"/>
      <c r="B447" s="5"/>
      <c r="H447" s="6"/>
      <c r="I447" s="7"/>
      <c r="J447" s="8"/>
    </row>
    <row r="448" spans="1:10" customFormat="1">
      <c r="A448" s="4"/>
      <c r="B448" s="5"/>
      <c r="H448" s="6"/>
      <c r="I448" s="7"/>
      <c r="J448" s="8"/>
    </row>
    <row r="449" spans="1:10" customFormat="1">
      <c r="A449" s="4"/>
      <c r="B449" s="5"/>
      <c r="H449" s="6"/>
      <c r="I449" s="7"/>
      <c r="J449" s="8"/>
    </row>
    <row r="450" spans="1:10" customFormat="1">
      <c r="A450" s="4"/>
      <c r="B450" s="5"/>
      <c r="H450" s="6"/>
      <c r="I450" s="7"/>
      <c r="J450" s="8"/>
    </row>
    <row r="451" spans="1:10" customFormat="1">
      <c r="A451" s="4"/>
      <c r="B451" s="5"/>
      <c r="H451" s="6"/>
      <c r="I451" s="7"/>
      <c r="J451" s="8"/>
    </row>
    <row r="452" spans="1:10" customFormat="1">
      <c r="A452" s="4"/>
      <c r="B452" s="5"/>
      <c r="H452" s="6"/>
      <c r="I452" s="7"/>
      <c r="J452" s="8"/>
    </row>
    <row r="453" spans="1:10" customFormat="1">
      <c r="A453" s="4"/>
      <c r="B453" s="5"/>
      <c r="H453" s="6"/>
      <c r="I453" s="7"/>
      <c r="J453" s="8"/>
    </row>
    <row r="454" spans="1:10" customFormat="1">
      <c r="A454" s="4"/>
      <c r="B454" s="5"/>
      <c r="H454" s="6"/>
      <c r="I454" s="7"/>
      <c r="J454" s="8"/>
    </row>
    <row r="455" spans="1:10" customFormat="1">
      <c r="A455" s="4"/>
      <c r="B455" s="5"/>
      <c r="H455" s="6"/>
      <c r="I455" s="7"/>
      <c r="J455" s="8"/>
    </row>
    <row r="456" spans="1:10" customFormat="1">
      <c r="A456" s="4"/>
      <c r="B456" s="5"/>
      <c r="H456" s="6"/>
      <c r="I456" s="7"/>
      <c r="J456" s="8"/>
    </row>
    <row r="457" spans="1:10" customFormat="1">
      <c r="A457" s="4"/>
      <c r="B457" s="5"/>
      <c r="H457" s="6"/>
      <c r="I457" s="7"/>
      <c r="J457" s="8"/>
    </row>
    <row r="458" spans="1:10" customFormat="1">
      <c r="A458" s="4"/>
      <c r="B458" s="5"/>
      <c r="H458" s="6"/>
      <c r="I458" s="7"/>
      <c r="J458" s="8"/>
    </row>
    <row r="459" spans="1:10" customFormat="1">
      <c r="A459" s="4"/>
      <c r="B459" s="5"/>
      <c r="H459" s="6"/>
      <c r="I459" s="7"/>
      <c r="J459" s="8"/>
    </row>
    <row r="460" spans="1:10" customFormat="1">
      <c r="A460" s="4"/>
      <c r="B460" s="5"/>
      <c r="H460" s="6"/>
      <c r="I460" s="7"/>
      <c r="J460" s="8"/>
    </row>
    <row r="461" spans="1:10" customFormat="1">
      <c r="A461" s="4"/>
      <c r="B461" s="5"/>
      <c r="H461" s="6"/>
      <c r="I461" s="7"/>
      <c r="J461" s="8"/>
    </row>
    <row r="462" spans="1:10" customFormat="1">
      <c r="A462" s="4"/>
      <c r="B462" s="5"/>
      <c r="H462" s="6"/>
      <c r="I462" s="7"/>
      <c r="J462" s="8"/>
    </row>
    <row r="463" spans="1:10" customFormat="1">
      <c r="A463" s="4"/>
      <c r="B463" s="5"/>
      <c r="H463" s="6"/>
      <c r="I463" s="7"/>
      <c r="J463" s="8"/>
    </row>
    <row r="464" spans="1:10" customFormat="1">
      <c r="A464" s="4"/>
      <c r="B464" s="5"/>
      <c r="H464" s="6"/>
      <c r="I464" s="7"/>
      <c r="J464" s="8"/>
    </row>
    <row r="465" spans="1:10" customFormat="1">
      <c r="A465" s="4"/>
      <c r="B465" s="5"/>
      <c r="H465" s="6"/>
      <c r="I465" s="7"/>
      <c r="J465" s="8"/>
    </row>
    <row r="466" spans="1:10" customFormat="1">
      <c r="A466" s="4"/>
      <c r="B466" s="5"/>
      <c r="H466" s="6"/>
      <c r="I466" s="7"/>
      <c r="J466" s="8"/>
    </row>
    <row r="467" spans="1:10" customFormat="1">
      <c r="A467" s="4"/>
      <c r="B467" s="5"/>
      <c r="H467" s="6"/>
      <c r="I467" s="7"/>
      <c r="J467" s="8"/>
    </row>
    <row r="468" spans="1:10" customFormat="1">
      <c r="A468" s="4"/>
      <c r="B468" s="5"/>
      <c r="H468" s="6"/>
      <c r="I468" s="7"/>
      <c r="J468" s="8"/>
    </row>
    <row r="469" spans="1:10" customFormat="1">
      <c r="A469" s="4"/>
      <c r="B469" s="5"/>
      <c r="H469" s="6"/>
      <c r="I469" s="7"/>
      <c r="J469" s="8"/>
    </row>
    <row r="470" spans="1:10" customFormat="1">
      <c r="A470" s="4"/>
      <c r="B470" s="5"/>
      <c r="H470" s="6"/>
      <c r="I470" s="7"/>
      <c r="J470" s="8"/>
    </row>
    <row r="471" spans="1:10" customFormat="1">
      <c r="A471" s="4"/>
      <c r="B471" s="5"/>
      <c r="H471" s="6"/>
      <c r="I471" s="7"/>
      <c r="J471" s="8"/>
    </row>
    <row r="472" spans="1:10" customFormat="1">
      <c r="A472" s="4"/>
      <c r="B472" s="5"/>
      <c r="H472" s="6"/>
      <c r="I472" s="7"/>
      <c r="J472" s="8"/>
    </row>
    <row r="473" spans="1:10" customFormat="1">
      <c r="A473" s="4"/>
      <c r="B473" s="5"/>
      <c r="H473" s="6"/>
      <c r="I473" s="7"/>
      <c r="J473" s="8"/>
    </row>
    <row r="474" spans="1:10" customFormat="1">
      <c r="A474" s="4"/>
      <c r="B474" s="5"/>
      <c r="H474" s="6"/>
      <c r="I474" s="7"/>
      <c r="J474" s="8"/>
    </row>
    <row r="475" spans="1:10" customFormat="1">
      <c r="A475" s="4"/>
      <c r="B475" s="5"/>
      <c r="H475" s="6"/>
      <c r="I475" s="7"/>
      <c r="J475" s="8"/>
    </row>
    <row r="476" spans="1:10" customFormat="1">
      <c r="A476" s="4"/>
      <c r="B476" s="5"/>
      <c r="H476" s="6"/>
      <c r="I476" s="7"/>
      <c r="J476" s="8"/>
    </row>
    <row r="477" spans="1:10" customFormat="1">
      <c r="A477" s="4"/>
      <c r="B477" s="5"/>
      <c r="H477" s="6"/>
      <c r="I477" s="7"/>
      <c r="J477" s="8"/>
    </row>
    <row r="478" spans="1:10" customFormat="1">
      <c r="A478" s="4"/>
      <c r="B478" s="5"/>
      <c r="H478" s="6"/>
      <c r="I478" s="7"/>
      <c r="J478" s="8"/>
    </row>
    <row r="479" spans="1:10" customFormat="1">
      <c r="A479" s="4"/>
      <c r="B479" s="5"/>
      <c r="H479" s="6"/>
      <c r="I479" s="7"/>
      <c r="J479" s="8"/>
    </row>
    <row r="480" spans="1:10" customFormat="1">
      <c r="A480" s="4"/>
      <c r="B480" s="5"/>
      <c r="H480" s="6"/>
      <c r="I480" s="7"/>
      <c r="J480" s="8"/>
    </row>
    <row r="481" spans="1:10" customFormat="1">
      <c r="A481" s="4"/>
      <c r="B481" s="5"/>
      <c r="H481" s="6"/>
      <c r="I481" s="7"/>
      <c r="J481" s="8"/>
    </row>
    <row r="482" spans="1:10" customFormat="1">
      <c r="A482" s="4"/>
      <c r="B482" s="5"/>
      <c r="H482" s="6"/>
      <c r="I482" s="7"/>
      <c r="J482" s="8"/>
    </row>
    <row r="483" spans="1:10" customFormat="1">
      <c r="A483" s="4"/>
      <c r="B483" s="5"/>
      <c r="H483" s="6"/>
      <c r="I483" s="7"/>
      <c r="J483" s="8"/>
    </row>
    <row r="484" spans="1:10" customFormat="1">
      <c r="A484" s="4"/>
      <c r="B484" s="5"/>
      <c r="H484" s="6"/>
      <c r="I484" s="7"/>
      <c r="J484" s="8"/>
    </row>
    <row r="485" spans="1:10" customFormat="1">
      <c r="A485" s="4"/>
      <c r="B485" s="5"/>
      <c r="H485" s="6"/>
      <c r="I485" s="7"/>
      <c r="J485" s="8"/>
    </row>
    <row r="486" spans="1:10" customFormat="1">
      <c r="A486" s="4"/>
      <c r="B486" s="5"/>
      <c r="H486" s="6"/>
      <c r="I486" s="7"/>
      <c r="J486" s="8"/>
    </row>
    <row r="487" spans="1:10" customFormat="1">
      <c r="A487" s="4"/>
      <c r="B487" s="5"/>
      <c r="H487" s="6"/>
      <c r="I487" s="7"/>
      <c r="J487" s="8"/>
    </row>
    <row r="488" spans="1:10" customFormat="1">
      <c r="A488" s="4"/>
      <c r="B488" s="5"/>
      <c r="H488" s="6"/>
      <c r="I488" s="7"/>
      <c r="J488" s="8"/>
    </row>
    <row r="489" spans="1:10" customFormat="1">
      <c r="A489" s="4"/>
      <c r="B489" s="5"/>
      <c r="H489" s="6"/>
      <c r="I489" s="7"/>
      <c r="J489" s="8"/>
    </row>
    <row r="490" spans="1:10" customFormat="1">
      <c r="A490" s="4"/>
      <c r="B490" s="5"/>
      <c r="H490" s="6"/>
      <c r="I490" s="7"/>
      <c r="J490" s="8"/>
    </row>
    <row r="491" spans="1:10" customFormat="1">
      <c r="A491" s="4"/>
      <c r="B491" s="5"/>
      <c r="H491" s="6"/>
      <c r="I491" s="7"/>
      <c r="J491" s="8"/>
    </row>
    <row r="492" spans="1:10" customFormat="1">
      <c r="A492" s="4"/>
      <c r="B492" s="5"/>
      <c r="H492" s="6"/>
      <c r="I492" s="7"/>
      <c r="J492" s="8"/>
    </row>
    <row r="493" spans="1:10" customFormat="1">
      <c r="A493" s="4"/>
      <c r="B493" s="5"/>
      <c r="H493" s="6"/>
      <c r="I493" s="7"/>
      <c r="J493" s="8"/>
    </row>
    <row r="494" spans="1:10" customFormat="1">
      <c r="A494" s="4"/>
      <c r="B494" s="5"/>
      <c r="H494" s="6"/>
      <c r="I494" s="7"/>
      <c r="J494" s="8"/>
    </row>
    <row r="495" spans="1:10" customFormat="1">
      <c r="A495" s="4"/>
      <c r="B495" s="5"/>
      <c r="H495" s="6"/>
      <c r="I495" s="7"/>
      <c r="J495" s="8"/>
    </row>
    <row r="496" spans="1:10" customFormat="1">
      <c r="A496" s="4"/>
      <c r="B496" s="5"/>
      <c r="H496" s="6"/>
      <c r="I496" s="7"/>
      <c r="J496" s="8"/>
    </row>
    <row r="497" spans="1:10" customFormat="1">
      <c r="A497" s="4"/>
      <c r="B497" s="5"/>
      <c r="H497" s="6"/>
      <c r="I497" s="7"/>
      <c r="J497" s="8"/>
    </row>
    <row r="498" spans="1:10" customFormat="1">
      <c r="A498" s="4"/>
      <c r="B498" s="5"/>
      <c r="H498" s="6"/>
      <c r="I498" s="7"/>
      <c r="J498" s="8"/>
    </row>
    <row r="499" spans="1:10" customFormat="1">
      <c r="A499" s="4"/>
      <c r="B499" s="5"/>
      <c r="H499" s="6"/>
      <c r="I499" s="7"/>
      <c r="J499" s="8"/>
    </row>
    <row r="500" spans="1:10" customFormat="1">
      <c r="A500" s="4"/>
      <c r="B500" s="5"/>
      <c r="H500" s="6"/>
      <c r="I500" s="7"/>
      <c r="J500" s="8"/>
    </row>
    <row r="501" spans="1:10" customFormat="1">
      <c r="A501" s="4"/>
      <c r="B501" s="5"/>
      <c r="H501" s="6"/>
      <c r="I501" s="7"/>
      <c r="J501" s="8"/>
    </row>
    <row r="502" spans="1:10" customFormat="1">
      <c r="A502" s="4"/>
      <c r="B502" s="5"/>
      <c r="H502" s="6"/>
      <c r="I502" s="7"/>
      <c r="J502" s="8"/>
    </row>
    <row r="503" spans="1:10" customFormat="1">
      <c r="A503" s="4"/>
      <c r="B503" s="5"/>
      <c r="H503" s="6"/>
      <c r="I503" s="7"/>
      <c r="J503" s="8"/>
    </row>
    <row r="504" spans="1:10" customFormat="1">
      <c r="A504" s="4"/>
      <c r="B504" s="5"/>
      <c r="H504" s="6"/>
      <c r="I504" s="7"/>
      <c r="J504" s="8"/>
    </row>
    <row r="505" spans="1:10" customFormat="1">
      <c r="A505" s="4"/>
      <c r="B505" s="5"/>
      <c r="H505" s="6"/>
      <c r="I505" s="7"/>
      <c r="J505" s="8"/>
    </row>
    <row r="506" spans="1:10" customFormat="1">
      <c r="A506" s="4"/>
      <c r="B506" s="5"/>
      <c r="H506" s="6"/>
      <c r="I506" s="7"/>
      <c r="J506" s="8"/>
    </row>
    <row r="507" spans="1:10" customFormat="1">
      <c r="A507" s="4"/>
      <c r="B507" s="5"/>
      <c r="H507" s="6"/>
      <c r="I507" s="7"/>
      <c r="J507" s="8"/>
    </row>
    <row r="508" spans="1:10" customFormat="1">
      <c r="A508" s="4"/>
      <c r="B508" s="5"/>
      <c r="H508" s="6"/>
      <c r="I508" s="7"/>
      <c r="J508" s="8"/>
    </row>
    <row r="509" spans="1:10" customFormat="1">
      <c r="A509" s="4"/>
      <c r="B509" s="5"/>
      <c r="H509" s="6"/>
      <c r="I509" s="7"/>
      <c r="J509" s="8"/>
    </row>
    <row r="510" spans="1:10" customFormat="1">
      <c r="A510" s="4"/>
      <c r="B510" s="5"/>
      <c r="H510" s="6"/>
      <c r="I510" s="7"/>
      <c r="J510" s="8"/>
    </row>
    <row r="511" spans="1:10" customFormat="1">
      <c r="A511" s="4"/>
      <c r="B511" s="5"/>
      <c r="H511" s="6"/>
      <c r="I511" s="7"/>
      <c r="J511" s="8"/>
    </row>
    <row r="512" spans="1:10" customFormat="1">
      <c r="A512" s="4"/>
      <c r="B512" s="5"/>
      <c r="H512" s="6"/>
      <c r="I512" s="7"/>
      <c r="J512" s="8"/>
    </row>
    <row r="513" spans="1:10" customFormat="1">
      <c r="A513" s="4"/>
      <c r="B513" s="5"/>
      <c r="H513" s="6"/>
      <c r="I513" s="7"/>
      <c r="J513" s="8"/>
    </row>
    <row r="514" spans="1:10" customFormat="1">
      <c r="A514" s="4"/>
      <c r="B514" s="5"/>
      <c r="H514" s="6"/>
      <c r="I514" s="7"/>
      <c r="J514" s="8"/>
    </row>
    <row r="515" spans="1:10" customFormat="1">
      <c r="A515" s="4"/>
      <c r="B515" s="5"/>
      <c r="H515" s="6"/>
      <c r="I515" s="7"/>
      <c r="J515" s="8"/>
    </row>
    <row r="516" spans="1:10" customFormat="1">
      <c r="A516" s="4"/>
      <c r="B516" s="5"/>
      <c r="H516" s="6"/>
      <c r="I516" s="7"/>
      <c r="J516" s="8"/>
    </row>
    <row r="517" spans="1:10" customFormat="1">
      <c r="A517" s="4"/>
      <c r="B517" s="5"/>
      <c r="H517" s="6"/>
      <c r="I517" s="7"/>
      <c r="J517" s="8"/>
    </row>
    <row r="518" spans="1:10" customFormat="1">
      <c r="A518" s="4"/>
      <c r="B518" s="5"/>
      <c r="H518" s="6"/>
      <c r="I518" s="7"/>
      <c r="J518" s="8"/>
    </row>
    <row r="519" spans="1:10" customFormat="1">
      <c r="A519" s="4"/>
      <c r="B519" s="5"/>
      <c r="H519" s="6"/>
      <c r="I519" s="7"/>
      <c r="J519" s="8"/>
    </row>
    <row r="520" spans="1:10" customFormat="1">
      <c r="A520" s="4"/>
      <c r="B520" s="5"/>
      <c r="H520" s="6"/>
      <c r="I520" s="7"/>
      <c r="J520" s="8"/>
    </row>
    <row r="521" spans="1:10" customFormat="1">
      <c r="A521" s="4"/>
      <c r="B521" s="5"/>
      <c r="H521" s="6"/>
      <c r="I521" s="7"/>
      <c r="J521" s="8"/>
    </row>
    <row r="522" spans="1:10" customFormat="1">
      <c r="A522" s="4"/>
      <c r="B522" s="5"/>
      <c r="H522" s="6"/>
      <c r="I522" s="7"/>
      <c r="J522" s="8"/>
    </row>
    <row r="523" spans="1:10" customFormat="1">
      <c r="A523" s="4"/>
      <c r="B523" s="5"/>
      <c r="H523" s="6"/>
      <c r="I523" s="7"/>
      <c r="J523" s="8"/>
    </row>
    <row r="524" spans="1:10" customFormat="1">
      <c r="A524" s="4"/>
      <c r="B524" s="5"/>
      <c r="H524" s="6"/>
      <c r="I524" s="7"/>
      <c r="J524" s="8"/>
    </row>
    <row r="525" spans="1:10" customFormat="1">
      <c r="A525" s="4"/>
      <c r="B525" s="5"/>
      <c r="H525" s="6"/>
      <c r="I525" s="7"/>
      <c r="J525" s="8"/>
    </row>
    <row r="526" spans="1:10" customFormat="1">
      <c r="A526" s="4"/>
      <c r="B526" s="5"/>
      <c r="H526" s="6"/>
      <c r="I526" s="7"/>
      <c r="J526" s="8"/>
    </row>
    <row r="527" spans="1:10" customFormat="1">
      <c r="A527" s="4"/>
      <c r="B527" s="5"/>
      <c r="H527" s="6"/>
      <c r="I527" s="7"/>
      <c r="J527" s="8"/>
    </row>
    <row r="528" spans="1:10" customFormat="1">
      <c r="A528" s="4"/>
      <c r="B528" s="5"/>
      <c r="H528" s="6"/>
      <c r="I528" s="7"/>
      <c r="J528" s="8"/>
    </row>
    <row r="529" spans="1:10" customFormat="1">
      <c r="A529" s="4"/>
      <c r="B529" s="5"/>
      <c r="H529" s="6"/>
      <c r="I529" s="7"/>
      <c r="J529" s="8"/>
    </row>
    <row r="530" spans="1:10" customFormat="1">
      <c r="A530" s="4"/>
      <c r="B530" s="5"/>
      <c r="H530" s="6"/>
      <c r="I530" s="7"/>
      <c r="J530" s="8"/>
    </row>
    <row r="531" spans="1:10" customFormat="1">
      <c r="A531" s="4"/>
      <c r="B531" s="5"/>
      <c r="H531" s="6"/>
      <c r="I531" s="7"/>
      <c r="J531" s="8"/>
    </row>
    <row r="532" spans="1:10" customFormat="1">
      <c r="A532" s="4"/>
      <c r="B532" s="5"/>
      <c r="H532" s="6"/>
      <c r="I532" s="7"/>
      <c r="J532" s="8"/>
    </row>
    <row r="533" spans="1:10" customFormat="1">
      <c r="A533" s="4"/>
      <c r="B533" s="5"/>
      <c r="H533" s="6"/>
      <c r="I533" s="7"/>
      <c r="J533" s="8"/>
    </row>
    <row r="534" spans="1:10" customFormat="1">
      <c r="A534" s="4"/>
      <c r="B534" s="5"/>
      <c r="H534" s="6"/>
      <c r="I534" s="7"/>
      <c r="J534" s="8"/>
    </row>
    <row r="535" spans="1:10" customFormat="1">
      <c r="A535" s="4"/>
      <c r="B535" s="5"/>
      <c r="H535" s="6"/>
      <c r="I535" s="7"/>
      <c r="J535" s="8"/>
    </row>
    <row r="536" spans="1:10" customFormat="1">
      <c r="A536" s="4"/>
      <c r="B536" s="5"/>
      <c r="H536" s="6"/>
      <c r="I536" s="7"/>
      <c r="J536" s="8"/>
    </row>
    <row r="537" spans="1:10" customFormat="1">
      <c r="A537" s="4"/>
      <c r="B537" s="5"/>
      <c r="H537" s="6"/>
      <c r="I537" s="7"/>
      <c r="J537" s="8"/>
    </row>
    <row r="538" spans="1:10" customFormat="1">
      <c r="A538" s="4"/>
      <c r="B538" s="5"/>
      <c r="H538" s="6"/>
      <c r="I538" s="7"/>
      <c r="J538" s="8"/>
    </row>
    <row r="539" spans="1:10" customFormat="1">
      <c r="A539" s="4"/>
      <c r="B539" s="5"/>
      <c r="H539" s="6"/>
      <c r="I539" s="7"/>
      <c r="J539" s="8"/>
    </row>
    <row r="540" spans="1:10" customFormat="1">
      <c r="A540" s="4"/>
      <c r="B540" s="5"/>
      <c r="H540" s="6"/>
      <c r="I540" s="7"/>
      <c r="J540" s="8"/>
    </row>
    <row r="541" spans="1:10" customFormat="1">
      <c r="A541" s="4"/>
      <c r="B541" s="5"/>
      <c r="H541" s="6"/>
      <c r="I541" s="7"/>
      <c r="J541" s="8"/>
    </row>
    <row r="542" spans="1:10" customFormat="1">
      <c r="A542" s="4"/>
      <c r="B542" s="5"/>
      <c r="H542" s="6"/>
      <c r="I542" s="7"/>
      <c r="J542" s="8"/>
    </row>
    <row r="543" spans="1:10" customFormat="1">
      <c r="A543" s="4"/>
      <c r="B543" s="5"/>
      <c r="H543" s="6"/>
      <c r="I543" s="7"/>
      <c r="J543" s="8"/>
    </row>
    <row r="544" spans="1:10" customFormat="1">
      <c r="A544" s="4"/>
      <c r="B544" s="5"/>
      <c r="H544" s="6"/>
      <c r="I544" s="7"/>
      <c r="J544" s="8"/>
    </row>
    <row r="545" spans="1:10" customFormat="1">
      <c r="A545" s="4"/>
      <c r="B545" s="5"/>
      <c r="H545" s="6"/>
      <c r="I545" s="7"/>
      <c r="J545" s="8"/>
    </row>
    <row r="546" spans="1:10" customFormat="1">
      <c r="A546" s="4"/>
      <c r="B546" s="5"/>
      <c r="H546" s="6"/>
      <c r="I546" s="7"/>
      <c r="J546" s="8"/>
    </row>
    <row r="547" spans="1:10" customFormat="1">
      <c r="A547" s="4"/>
      <c r="B547" s="5"/>
      <c r="H547" s="6"/>
      <c r="I547" s="7"/>
      <c r="J547" s="8"/>
    </row>
    <row r="548" spans="1:10" customFormat="1">
      <c r="A548" s="4"/>
      <c r="B548" s="5"/>
      <c r="H548" s="6"/>
      <c r="I548" s="7"/>
      <c r="J548" s="8"/>
    </row>
    <row r="549" spans="1:10" customFormat="1">
      <c r="A549" s="4"/>
      <c r="B549" s="5"/>
      <c r="H549" s="6"/>
      <c r="I549" s="7"/>
      <c r="J549" s="8"/>
    </row>
    <row r="550" spans="1:10" customFormat="1">
      <c r="A550" s="4"/>
      <c r="B550" s="5"/>
      <c r="H550" s="6"/>
      <c r="I550" s="7"/>
      <c r="J550" s="8"/>
    </row>
    <row r="551" spans="1:10" customFormat="1">
      <c r="A551" s="4"/>
      <c r="B551" s="5"/>
      <c r="H551" s="6"/>
      <c r="I551" s="7"/>
      <c r="J551" s="8"/>
    </row>
    <row r="552" spans="1:10" customFormat="1">
      <c r="A552" s="4"/>
      <c r="B552" s="5"/>
      <c r="H552" s="6"/>
      <c r="I552" s="7"/>
      <c r="J552" s="8"/>
    </row>
    <row r="553" spans="1:10" customFormat="1">
      <c r="A553" s="4"/>
      <c r="B553" s="5"/>
      <c r="H553" s="6"/>
      <c r="I553" s="7"/>
      <c r="J553" s="8"/>
    </row>
    <row r="554" spans="1:10" customFormat="1">
      <c r="A554" s="4"/>
      <c r="B554" s="5"/>
      <c r="H554" s="6"/>
      <c r="I554" s="7"/>
      <c r="J554" s="8"/>
    </row>
    <row r="555" spans="1:10" customFormat="1">
      <c r="A555" s="4"/>
      <c r="B555" s="5"/>
      <c r="H555" s="6"/>
      <c r="I555" s="7"/>
      <c r="J555" s="8"/>
    </row>
    <row r="556" spans="1:10" customFormat="1">
      <c r="A556" s="4"/>
      <c r="B556" s="5"/>
      <c r="H556" s="6"/>
      <c r="I556" s="7"/>
      <c r="J556" s="8"/>
    </row>
    <row r="557" spans="1:10" customFormat="1">
      <c r="A557" s="4"/>
      <c r="B557" s="5"/>
      <c r="H557" s="6"/>
      <c r="I557" s="7"/>
      <c r="J557" s="8"/>
    </row>
    <row r="558" spans="1:10" customFormat="1">
      <c r="A558" s="4"/>
      <c r="B558" s="5"/>
      <c r="H558" s="6"/>
      <c r="I558" s="7"/>
      <c r="J558" s="8"/>
    </row>
    <row r="559" spans="1:10" customFormat="1">
      <c r="A559" s="4"/>
      <c r="B559" s="5"/>
      <c r="H559" s="6"/>
      <c r="I559" s="7"/>
      <c r="J559" s="8"/>
    </row>
    <row r="560" spans="1:10" customFormat="1">
      <c r="A560" s="4"/>
      <c r="B560" s="5"/>
      <c r="H560" s="6"/>
      <c r="I560" s="7"/>
      <c r="J560" s="8"/>
    </row>
    <row r="561" spans="1:10" customFormat="1">
      <c r="A561" s="4"/>
      <c r="B561" s="5"/>
      <c r="H561" s="6"/>
      <c r="I561" s="7"/>
      <c r="J561" s="8"/>
    </row>
    <row r="562" spans="1:10" customFormat="1">
      <c r="A562" s="4"/>
      <c r="B562" s="5"/>
      <c r="H562" s="6"/>
      <c r="I562" s="7"/>
      <c r="J562" s="8"/>
    </row>
    <row r="563" spans="1:10" customFormat="1">
      <c r="A563" s="4"/>
      <c r="B563" s="5"/>
      <c r="H563" s="6"/>
      <c r="I563" s="7"/>
      <c r="J563" s="8"/>
    </row>
    <row r="564" spans="1:10" customFormat="1">
      <c r="A564" s="4"/>
      <c r="B564" s="5"/>
      <c r="H564" s="6"/>
      <c r="I564" s="7"/>
      <c r="J564" s="8"/>
    </row>
    <row r="565" spans="1:10" customFormat="1">
      <c r="A565" s="4"/>
      <c r="B565" s="5"/>
      <c r="H565" s="6"/>
      <c r="I565" s="7"/>
      <c r="J565" s="8"/>
    </row>
    <row r="566" spans="1:10" customFormat="1">
      <c r="A566" s="4"/>
      <c r="B566" s="5"/>
      <c r="H566" s="6"/>
      <c r="I566" s="7"/>
      <c r="J566" s="8"/>
    </row>
    <row r="567" spans="1:10" customFormat="1">
      <c r="A567" s="4"/>
      <c r="B567" s="5"/>
      <c r="H567" s="6"/>
      <c r="I567" s="7"/>
      <c r="J567" s="8"/>
    </row>
    <row r="568" spans="1:10" customFormat="1">
      <c r="A568" s="4"/>
      <c r="B568" s="5"/>
      <c r="H568" s="6"/>
      <c r="I568" s="7"/>
      <c r="J568" s="8"/>
    </row>
    <row r="569" spans="1:10" customFormat="1" ht="15"/>
    <row r="570" spans="1:10" customFormat="1" ht="15"/>
    <row r="571" spans="1:10" customFormat="1" ht="15"/>
    <row r="572" spans="1:10" customFormat="1" ht="15"/>
    <row r="573" spans="1:10" customFormat="1" ht="15"/>
    <row r="574" spans="1:10" customFormat="1" ht="15"/>
    <row r="575" spans="1:10" customFormat="1" ht="15"/>
    <row r="576" spans="1:10" customFormat="1" ht="15"/>
    <row r="577" customFormat="1" ht="15"/>
    <row r="578" customFormat="1" ht="15"/>
    <row r="579" customFormat="1" ht="15"/>
    <row r="580" customFormat="1" ht="15"/>
    <row r="581" customFormat="1" ht="15"/>
    <row r="582" customFormat="1" ht="15"/>
    <row r="583" customFormat="1" ht="15"/>
    <row r="584" customFormat="1" ht="15"/>
    <row r="585" customFormat="1" ht="15"/>
    <row r="586" customFormat="1" ht="15"/>
    <row r="587" customFormat="1" ht="15"/>
    <row r="588" customFormat="1" ht="15"/>
    <row r="589" customFormat="1" ht="15"/>
    <row r="590" customFormat="1" ht="15"/>
    <row r="591" customFormat="1" ht="15"/>
    <row r="592" customFormat="1" ht="15"/>
    <row r="593" customFormat="1" ht="15"/>
    <row r="594" customFormat="1" ht="15"/>
    <row r="595" customFormat="1" ht="15"/>
    <row r="596" customFormat="1" ht="15"/>
    <row r="597" customFormat="1" ht="15"/>
    <row r="598" customFormat="1" ht="15"/>
    <row r="599" customFormat="1" ht="15"/>
    <row r="600" customFormat="1" ht="15"/>
    <row r="601" customFormat="1" ht="15"/>
    <row r="602" customFormat="1" ht="15"/>
    <row r="603" customFormat="1" ht="15"/>
    <row r="604" customFormat="1" ht="15"/>
    <row r="605" customFormat="1" ht="15"/>
    <row r="606" customFormat="1" ht="15"/>
    <row r="607" customFormat="1" ht="15"/>
    <row r="608" customFormat="1" ht="15"/>
    <row r="609" customFormat="1" ht="15"/>
    <row r="610" customFormat="1" ht="15"/>
    <row r="611" customFormat="1" ht="15"/>
    <row r="612" customFormat="1" ht="15"/>
    <row r="613" customFormat="1" ht="15"/>
    <row r="614" customFormat="1" ht="15"/>
    <row r="615" customFormat="1" ht="15"/>
    <row r="616" customFormat="1" ht="15"/>
    <row r="617" customFormat="1" ht="15"/>
    <row r="618" customFormat="1" ht="15"/>
    <row r="619" customFormat="1" ht="15"/>
    <row r="620" customFormat="1" ht="15"/>
    <row r="621" customFormat="1" ht="15"/>
    <row r="622" customFormat="1" ht="15"/>
    <row r="623" customFormat="1" ht="15"/>
    <row r="624" customFormat="1" ht="15"/>
    <row r="625" customFormat="1" ht="15"/>
    <row r="626" customFormat="1" ht="15"/>
    <row r="627" customFormat="1" ht="15"/>
    <row r="628" customFormat="1" ht="15"/>
    <row r="629" customFormat="1" ht="15"/>
    <row r="630" customFormat="1" ht="15"/>
    <row r="631" customFormat="1" ht="15"/>
    <row r="632" customFormat="1" ht="15"/>
    <row r="633" customFormat="1" ht="15"/>
    <row r="634" customFormat="1" ht="15"/>
    <row r="635" customFormat="1" ht="15"/>
    <row r="636" customFormat="1" ht="15"/>
    <row r="637" customFormat="1" ht="15"/>
    <row r="638" customFormat="1" ht="15"/>
    <row r="639" customFormat="1" ht="15"/>
    <row r="640" customFormat="1" ht="15"/>
    <row r="641" customFormat="1" ht="15"/>
    <row r="642" customFormat="1" ht="15"/>
    <row r="643" customFormat="1" ht="15"/>
    <row r="644" customFormat="1" ht="15"/>
    <row r="645" customFormat="1" ht="15"/>
    <row r="646" customFormat="1" ht="15"/>
    <row r="647" customFormat="1" ht="15"/>
    <row r="648" customFormat="1" ht="15"/>
    <row r="649" customFormat="1" ht="15"/>
    <row r="650" customFormat="1" ht="15"/>
    <row r="651" customFormat="1" ht="15"/>
    <row r="652" customFormat="1" ht="15"/>
    <row r="653" customFormat="1" ht="15"/>
    <row r="654" customFormat="1" ht="15"/>
    <row r="655" customFormat="1" ht="15"/>
    <row r="656" customFormat="1" ht="15"/>
    <row r="657" customFormat="1" ht="15"/>
    <row r="658" customFormat="1" ht="15"/>
    <row r="659" customFormat="1" ht="15"/>
    <row r="660" customFormat="1" ht="15"/>
    <row r="661" customFormat="1" ht="15"/>
    <row r="662" customFormat="1" ht="15"/>
    <row r="663" customFormat="1" ht="15"/>
    <row r="664" customFormat="1" ht="15"/>
    <row r="665" customFormat="1" ht="15"/>
    <row r="666" customFormat="1" ht="15"/>
    <row r="667" customFormat="1" ht="15"/>
    <row r="668" customFormat="1" ht="15"/>
    <row r="669" customFormat="1" ht="15"/>
    <row r="670" customFormat="1" ht="15"/>
    <row r="671" customFormat="1" ht="15"/>
    <row r="672" customFormat="1" ht="15"/>
    <row r="673" customFormat="1" ht="15"/>
    <row r="674" customFormat="1" ht="15"/>
    <row r="675" customFormat="1" ht="15"/>
    <row r="676" customFormat="1" ht="15"/>
    <row r="677" customFormat="1" ht="15"/>
    <row r="678" customFormat="1" ht="15"/>
    <row r="679" customFormat="1" ht="15"/>
    <row r="680" customFormat="1" ht="15"/>
    <row r="681" customFormat="1" ht="15"/>
    <row r="682" customFormat="1" ht="15"/>
    <row r="683" customFormat="1" ht="15"/>
    <row r="684" customFormat="1" ht="15"/>
    <row r="685" customFormat="1" ht="15"/>
    <row r="686" customFormat="1" ht="15"/>
    <row r="687" customFormat="1" ht="15"/>
    <row r="688" customFormat="1" ht="15"/>
    <row r="689" customFormat="1" ht="15"/>
    <row r="690" customFormat="1" ht="15"/>
    <row r="691" customFormat="1" ht="15"/>
    <row r="692" customFormat="1" ht="15"/>
    <row r="693" customFormat="1" ht="15"/>
    <row r="694" customFormat="1" ht="15"/>
    <row r="695" customFormat="1" ht="15"/>
    <row r="696" customFormat="1" ht="15"/>
    <row r="697" customFormat="1" ht="15"/>
    <row r="698" customFormat="1" ht="15"/>
    <row r="699" customFormat="1" ht="15"/>
    <row r="700" customFormat="1" ht="15"/>
    <row r="701" customFormat="1" ht="15"/>
    <row r="702" customFormat="1" ht="15"/>
    <row r="703" customFormat="1" ht="15"/>
    <row r="704" customFormat="1" ht="15"/>
    <row r="705" customFormat="1" ht="15"/>
    <row r="706" customFormat="1" ht="15"/>
    <row r="707" customFormat="1" ht="15"/>
    <row r="708" customFormat="1" ht="15"/>
    <row r="709" customFormat="1" ht="15"/>
    <row r="710" customFormat="1" ht="15"/>
    <row r="711" customFormat="1" ht="15"/>
    <row r="712" customFormat="1" ht="15"/>
    <row r="713" customFormat="1" ht="15"/>
    <row r="714" customFormat="1" ht="15"/>
    <row r="715" customFormat="1" ht="15"/>
    <row r="716" customFormat="1" ht="15"/>
    <row r="717" customFormat="1" ht="15"/>
    <row r="718" customFormat="1" ht="15"/>
    <row r="719" customFormat="1" ht="15"/>
    <row r="720" customFormat="1" ht="15"/>
    <row r="721" customFormat="1" ht="15"/>
    <row r="722" customFormat="1" ht="15"/>
    <row r="723" customFormat="1" ht="15"/>
    <row r="724" customFormat="1" ht="15"/>
    <row r="725" customFormat="1" ht="15"/>
    <row r="726" customFormat="1" ht="15"/>
    <row r="727" customFormat="1" ht="15"/>
    <row r="728" customFormat="1" ht="15"/>
    <row r="729" customFormat="1" ht="15"/>
    <row r="730" customFormat="1" ht="15"/>
    <row r="731" customFormat="1" ht="15"/>
    <row r="732" customFormat="1" ht="15"/>
    <row r="733" customFormat="1" ht="15"/>
    <row r="734" customFormat="1" ht="15"/>
    <row r="735" customFormat="1" ht="15"/>
    <row r="736" customFormat="1" ht="15"/>
    <row r="737" customFormat="1" ht="15"/>
    <row r="738" customFormat="1" ht="15"/>
    <row r="739" customFormat="1" ht="15"/>
    <row r="740" customFormat="1" ht="15"/>
    <row r="742" customFormat="1" ht="15"/>
    <row r="743" customFormat="1" ht="15"/>
    <row r="744" customFormat="1" ht="15"/>
    <row r="745" customFormat="1" ht="15"/>
    <row r="746" customFormat="1" ht="15"/>
  </sheetData>
  <phoneticPr fontId="30"/>
  <pageMargins left="0.7" right="0.7" top="0.75" bottom="0.75" header="0.51180555555555496" footer="0.51180555555555496"/>
  <pageSetup firstPageNumber="0" orientation="portrait" horizontalDpi="300" verticalDpi="300"/>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R55"/>
  <sheetViews>
    <sheetView topLeftCell="F4" workbookViewId="0">
      <selection activeCell="K22" sqref="K22"/>
    </sheetView>
  </sheetViews>
  <sheetFormatPr baseColWidth="10" defaultColWidth="8.625" defaultRowHeight="15" x14ac:dyDescent="0"/>
  <cols>
    <col min="1" max="1025" width="14.625" customWidth="1"/>
  </cols>
  <sheetData>
    <row r="1" spans="1:70">
      <c r="A1" t="s">
        <v>474</v>
      </c>
    </row>
    <row r="2" spans="1:70" s="1" customFormat="1">
      <c r="A2" s="1" t="s">
        <v>475</v>
      </c>
      <c r="C2" s="1" t="s">
        <v>476</v>
      </c>
      <c r="E2" s="1" t="s">
        <v>24</v>
      </c>
      <c r="G2" s="1" t="s">
        <v>477</v>
      </c>
      <c r="H2" s="1" t="s">
        <v>478</v>
      </c>
      <c r="I2" s="1" t="s">
        <v>479</v>
      </c>
      <c r="J2" s="1" t="s">
        <v>480</v>
      </c>
      <c r="K2" s="1" t="s">
        <v>481</v>
      </c>
      <c r="N2" s="1" t="s">
        <v>482</v>
      </c>
      <c r="R2" s="1" t="s">
        <v>483</v>
      </c>
      <c r="S2" s="1" t="s">
        <v>484</v>
      </c>
      <c r="U2" s="1" t="s">
        <v>485</v>
      </c>
      <c r="V2" s="1" t="s">
        <v>486</v>
      </c>
      <c r="W2" s="1" t="s">
        <v>487</v>
      </c>
      <c r="Y2" s="1" t="s">
        <v>488</v>
      </c>
      <c r="AB2" s="1" t="s">
        <v>489</v>
      </c>
      <c r="AD2" s="1" t="s">
        <v>490</v>
      </c>
      <c r="AF2" s="1" t="s">
        <v>491</v>
      </c>
      <c r="AI2" s="1" t="s">
        <v>492</v>
      </c>
      <c r="AL2" s="1" t="s">
        <v>493</v>
      </c>
      <c r="AN2" s="1" t="s">
        <v>494</v>
      </c>
      <c r="AP2" s="1" t="s">
        <v>495</v>
      </c>
      <c r="AR2" s="1" t="s">
        <v>496</v>
      </c>
      <c r="AT2" s="1" t="s">
        <v>497</v>
      </c>
      <c r="AW2" s="1" t="s">
        <v>498</v>
      </c>
      <c r="AY2" s="1" t="s">
        <v>499</v>
      </c>
      <c r="BA2" s="18" t="s">
        <v>500</v>
      </c>
      <c r="BB2" s="19" t="s">
        <v>501</v>
      </c>
      <c r="BC2" s="19" t="s">
        <v>502</v>
      </c>
      <c r="BE2" s="1" t="s">
        <v>503</v>
      </c>
      <c r="BR2"/>
    </row>
    <row r="3" spans="1:70" s="1" customFormat="1">
      <c r="BR3"/>
    </row>
    <row r="4" spans="1:70" s="1" customFormat="1">
      <c r="A4" s="1" t="s">
        <v>504</v>
      </c>
      <c r="C4" s="1" t="s">
        <v>90</v>
      </c>
      <c r="E4" s="1" t="s">
        <v>122</v>
      </c>
      <c r="G4" s="1" t="s">
        <v>104</v>
      </c>
      <c r="H4" s="1" t="s">
        <v>92</v>
      </c>
      <c r="I4" s="20" t="s">
        <v>88</v>
      </c>
      <c r="J4" s="21" t="s">
        <v>85</v>
      </c>
      <c r="K4" s="1" t="s">
        <v>505</v>
      </c>
      <c r="L4" s="20"/>
      <c r="N4" s="22" t="s">
        <v>506</v>
      </c>
      <c r="R4" s="1" t="s">
        <v>507</v>
      </c>
      <c r="S4" s="1" t="s">
        <v>508</v>
      </c>
      <c r="U4" s="22" t="s">
        <v>116</v>
      </c>
      <c r="V4" s="22" t="s">
        <v>509</v>
      </c>
      <c r="W4" s="1" t="s">
        <v>123</v>
      </c>
      <c r="Y4" s="1" t="s">
        <v>510</v>
      </c>
      <c r="AB4" s="1" t="s">
        <v>510</v>
      </c>
      <c r="AD4" s="1" t="s">
        <v>95</v>
      </c>
      <c r="AF4" s="1" t="s">
        <v>511</v>
      </c>
      <c r="AI4" s="1" t="s">
        <v>512</v>
      </c>
      <c r="AL4" s="1" t="s">
        <v>513</v>
      </c>
      <c r="AN4" s="1" t="s">
        <v>514</v>
      </c>
      <c r="AP4" s="1" t="s">
        <v>515</v>
      </c>
      <c r="AR4" s="1" t="s">
        <v>512</v>
      </c>
      <c r="AT4" s="23" t="s">
        <v>516</v>
      </c>
      <c r="AU4" s="24">
        <v>0</v>
      </c>
      <c r="AW4" s="3" t="s">
        <v>517</v>
      </c>
      <c r="AY4" s="3" t="s">
        <v>518</v>
      </c>
      <c r="BA4" s="3" t="s">
        <v>519</v>
      </c>
      <c r="BB4" s="3" t="s">
        <v>520</v>
      </c>
      <c r="BC4" s="3" t="s">
        <v>521</v>
      </c>
      <c r="BE4" s="1" t="s">
        <v>522</v>
      </c>
      <c r="BR4"/>
    </row>
    <row r="5" spans="1:70" s="1" customFormat="1">
      <c r="A5" s="1" t="s">
        <v>523</v>
      </c>
      <c r="C5" s="1" t="s">
        <v>134</v>
      </c>
      <c r="E5" t="s">
        <v>100</v>
      </c>
      <c r="G5" s="1" t="s">
        <v>103</v>
      </c>
      <c r="H5" s="1" t="s">
        <v>110</v>
      </c>
      <c r="I5" s="20" t="s">
        <v>115</v>
      </c>
      <c r="J5" s="1" t="s">
        <v>129</v>
      </c>
      <c r="K5" s="1" t="s">
        <v>138</v>
      </c>
      <c r="L5" s="20"/>
      <c r="N5" s="22" t="s">
        <v>524</v>
      </c>
      <c r="R5" s="1" t="s">
        <v>525</v>
      </c>
      <c r="S5" s="1" t="s">
        <v>526</v>
      </c>
      <c r="U5" s="22" t="s">
        <v>527</v>
      </c>
      <c r="V5" s="22" t="s">
        <v>96</v>
      </c>
      <c r="W5" s="1" t="s">
        <v>120</v>
      </c>
      <c r="Y5" s="1" t="s">
        <v>512</v>
      </c>
      <c r="AB5" s="1" t="s">
        <v>512</v>
      </c>
      <c r="AD5" s="1" t="s">
        <v>528</v>
      </c>
      <c r="AF5" s="1" t="s">
        <v>529</v>
      </c>
      <c r="AI5" s="1" t="s">
        <v>530</v>
      </c>
      <c r="AL5" s="1" t="s">
        <v>531</v>
      </c>
      <c r="AN5" s="1" t="s">
        <v>532</v>
      </c>
      <c r="AP5" s="1" t="s">
        <v>533</v>
      </c>
      <c r="AR5" s="1" t="s">
        <v>530</v>
      </c>
      <c r="AT5" s="25" t="s">
        <v>534</v>
      </c>
      <c r="AU5" s="26">
        <v>1</v>
      </c>
      <c r="AW5" s="27" t="s">
        <v>535</v>
      </c>
      <c r="AY5" s="1" t="s">
        <v>536</v>
      </c>
      <c r="BA5" s="27" t="s">
        <v>537</v>
      </c>
      <c r="BB5" s="27" t="s">
        <v>538</v>
      </c>
      <c r="BC5" s="27" t="s">
        <v>539</v>
      </c>
      <c r="BE5" s="1" t="s">
        <v>540</v>
      </c>
      <c r="BR5"/>
    </row>
    <row r="6" spans="1:70" s="1" customFormat="1" ht="15.75" customHeight="1">
      <c r="A6" s="1" t="s">
        <v>541</v>
      </c>
      <c r="C6" s="1" t="s">
        <v>542</v>
      </c>
      <c r="E6" s="1" t="s">
        <v>91</v>
      </c>
      <c r="G6" s="1" t="s">
        <v>93</v>
      </c>
      <c r="H6" s="1" t="s">
        <v>135</v>
      </c>
      <c r="I6" s="20" t="s">
        <v>140</v>
      </c>
      <c r="J6" s="21" t="s">
        <v>543</v>
      </c>
      <c r="K6" s="1" t="s">
        <v>113</v>
      </c>
      <c r="L6" s="20"/>
      <c r="N6" s="22" t="s">
        <v>544</v>
      </c>
      <c r="R6" s="1" t="s">
        <v>545</v>
      </c>
      <c r="S6" s="1" t="s">
        <v>546</v>
      </c>
      <c r="U6" s="28" t="s">
        <v>547</v>
      </c>
      <c r="V6" s="22" t="s">
        <v>109</v>
      </c>
      <c r="W6" s="1" t="s">
        <v>117</v>
      </c>
      <c r="Y6" s="1" t="s">
        <v>548</v>
      </c>
      <c r="AB6" s="1" t="s">
        <v>548</v>
      </c>
      <c r="AF6" s="1" t="s">
        <v>549</v>
      </c>
      <c r="AI6" s="1" t="s">
        <v>525</v>
      </c>
      <c r="AL6" s="1" t="s">
        <v>550</v>
      </c>
      <c r="AN6" s="1" t="s">
        <v>551</v>
      </c>
      <c r="AP6" s="1" t="s">
        <v>552</v>
      </c>
      <c r="AR6" s="1" t="s">
        <v>525</v>
      </c>
      <c r="AT6" s="29" t="s">
        <v>553</v>
      </c>
      <c r="AU6" s="30">
        <v>2</v>
      </c>
      <c r="AW6" s="27" t="s">
        <v>554</v>
      </c>
      <c r="AY6" s="1" t="s">
        <v>555</v>
      </c>
      <c r="BA6" s="27" t="s">
        <v>556</v>
      </c>
      <c r="BB6" s="27" t="s">
        <v>557</v>
      </c>
      <c r="BC6" s="27" t="s">
        <v>558</v>
      </c>
      <c r="BE6" s="1" t="s">
        <v>559</v>
      </c>
      <c r="BR6"/>
    </row>
    <row r="7" spans="1:70" s="1" customFormat="1">
      <c r="A7" s="1" t="s">
        <v>560</v>
      </c>
      <c r="E7" s="1" t="s">
        <v>561</v>
      </c>
      <c r="H7" s="1" t="s">
        <v>118</v>
      </c>
      <c r="I7" s="20" t="s">
        <v>107</v>
      </c>
      <c r="J7" s="3" t="s">
        <v>562</v>
      </c>
      <c r="K7" s="1" t="s">
        <v>563</v>
      </c>
      <c r="L7" s="20"/>
      <c r="N7" s="22" t="s">
        <v>564</v>
      </c>
      <c r="R7" s="1" t="s">
        <v>565</v>
      </c>
      <c r="V7" s="22" t="s">
        <v>130</v>
      </c>
      <c r="W7" s="1" t="s">
        <v>86</v>
      </c>
      <c r="Y7" s="1" t="s">
        <v>566</v>
      </c>
      <c r="AB7" s="1" t="s">
        <v>108</v>
      </c>
      <c r="AF7" s="1" t="s">
        <v>567</v>
      </c>
      <c r="AI7" s="1" t="s">
        <v>568</v>
      </c>
      <c r="AN7" s="1" t="s">
        <v>569</v>
      </c>
      <c r="AP7" s="1" t="s">
        <v>565</v>
      </c>
      <c r="AR7" s="1" t="s">
        <v>570</v>
      </c>
      <c r="AW7" s="27" t="s">
        <v>571</v>
      </c>
      <c r="AY7" s="1" t="s">
        <v>572</v>
      </c>
      <c r="BA7" s="27" t="s">
        <v>573</v>
      </c>
      <c r="BB7" s="27"/>
      <c r="BC7" s="27"/>
      <c r="BE7" s="1" t="s">
        <v>574</v>
      </c>
      <c r="BR7"/>
    </row>
    <row r="8" spans="1:70" s="1" customFormat="1">
      <c r="A8" s="1" t="s">
        <v>575</v>
      </c>
      <c r="E8" s="1" t="s">
        <v>576</v>
      </c>
      <c r="H8" s="1" t="s">
        <v>122</v>
      </c>
      <c r="I8" s="20" t="s">
        <v>98</v>
      </c>
      <c r="J8" s="1" t="s">
        <v>137</v>
      </c>
      <c r="K8" s="2" t="s">
        <v>131</v>
      </c>
      <c r="L8" s="20"/>
      <c r="N8" s="31" t="s">
        <v>577</v>
      </c>
      <c r="O8" s="1" t="s">
        <v>578</v>
      </c>
      <c r="P8" s="1">
        <v>0</v>
      </c>
      <c r="V8"/>
      <c r="AB8" s="1" t="s">
        <v>566</v>
      </c>
      <c r="AF8" s="1" t="s">
        <v>579</v>
      </c>
      <c r="AN8" s="1" t="s">
        <v>580</v>
      </c>
      <c r="AP8" s="1" t="s">
        <v>581</v>
      </c>
      <c r="AR8" s="1" t="s">
        <v>582</v>
      </c>
      <c r="AW8" s="27" t="s">
        <v>583</v>
      </c>
      <c r="AY8" s="1" t="s">
        <v>584</v>
      </c>
      <c r="BE8" s="1" t="s">
        <v>585</v>
      </c>
      <c r="BR8"/>
    </row>
    <row r="9" spans="1:70" s="1" customFormat="1">
      <c r="A9" s="1" t="s">
        <v>586</v>
      </c>
      <c r="E9" s="1" t="s">
        <v>121</v>
      </c>
      <c r="H9" s="1" t="s">
        <v>106</v>
      </c>
      <c r="I9" s="20" t="s">
        <v>587</v>
      </c>
      <c r="J9" s="21" t="s">
        <v>588</v>
      </c>
      <c r="K9" s="1" t="s">
        <v>133</v>
      </c>
      <c r="L9" s="20"/>
      <c r="N9" s="31" t="s">
        <v>589</v>
      </c>
      <c r="O9" s="1" t="s">
        <v>590</v>
      </c>
      <c r="P9" s="1">
        <v>1</v>
      </c>
      <c r="V9"/>
      <c r="AF9" s="1" t="s">
        <v>591</v>
      </c>
      <c r="AN9" s="1" t="s">
        <v>592</v>
      </c>
      <c r="AP9" s="1" t="s">
        <v>593</v>
      </c>
      <c r="AW9" s="27" t="s">
        <v>594</v>
      </c>
      <c r="BE9" s="1" t="s">
        <v>595</v>
      </c>
      <c r="BR9"/>
    </row>
    <row r="10" spans="1:70" s="1" customFormat="1">
      <c r="A10" s="1" t="s">
        <v>596</v>
      </c>
      <c r="E10" s="1" t="s">
        <v>597</v>
      </c>
      <c r="H10" s="32"/>
      <c r="I10" s="20" t="s">
        <v>124</v>
      </c>
      <c r="J10" s="21" t="s">
        <v>519</v>
      </c>
      <c r="K10" s="1" t="s">
        <v>598</v>
      </c>
      <c r="L10" s="20"/>
      <c r="N10" s="31" t="s">
        <v>599</v>
      </c>
      <c r="O10" s="1" t="s">
        <v>120</v>
      </c>
      <c r="P10" s="1">
        <v>2</v>
      </c>
      <c r="V10" s="22"/>
      <c r="AN10" s="1" t="s">
        <v>600</v>
      </c>
      <c r="AP10" s="1" t="s">
        <v>601</v>
      </c>
      <c r="AW10" s="27" t="s">
        <v>602</v>
      </c>
      <c r="BR10"/>
    </row>
    <row r="11" spans="1:70" s="1" customFormat="1">
      <c r="E11" s="1" t="s">
        <v>126</v>
      </c>
      <c r="I11" s="20" t="s">
        <v>603</v>
      </c>
      <c r="J11" s="21" t="s">
        <v>87</v>
      </c>
      <c r="K11" s="1" t="s">
        <v>127</v>
      </c>
      <c r="N11" s="31" t="s">
        <v>604</v>
      </c>
      <c r="O11" s="1" t="s">
        <v>605</v>
      </c>
      <c r="P11" s="1">
        <v>3</v>
      </c>
      <c r="AN11" s="1" t="s">
        <v>544</v>
      </c>
      <c r="AP11" s="1" t="s">
        <v>606</v>
      </c>
      <c r="AW11" s="27" t="s">
        <v>607</v>
      </c>
      <c r="BR11"/>
    </row>
    <row r="12" spans="1:70" s="1" customFormat="1">
      <c r="E12" s="1" t="s">
        <v>608</v>
      </c>
      <c r="I12" s="20" t="s">
        <v>94</v>
      </c>
      <c r="J12" s="21" t="s">
        <v>97</v>
      </c>
      <c r="K12" s="1" t="s">
        <v>609</v>
      </c>
      <c r="N12" s="31" t="s">
        <v>610</v>
      </c>
      <c r="O12" s="1" t="s">
        <v>611</v>
      </c>
      <c r="P12" s="1">
        <v>4</v>
      </c>
      <c r="V12" s="23" t="s">
        <v>612</v>
      </c>
      <c r="W12" s="24"/>
      <c r="Y12" s="23" t="s">
        <v>613</v>
      </c>
      <c r="Z12" s="24"/>
      <c r="AB12" s="23" t="s">
        <v>614</v>
      </c>
      <c r="AC12" s="24"/>
      <c r="AF12" s="23" t="s">
        <v>615</v>
      </c>
      <c r="AG12" s="24"/>
      <c r="AI12" s="23" t="s">
        <v>616</v>
      </c>
      <c r="AJ12" s="24"/>
      <c r="AL12" s="23" t="s">
        <v>617</v>
      </c>
      <c r="AM12" s="24"/>
      <c r="AN12" s="1" t="s">
        <v>618</v>
      </c>
      <c r="AP12" s="1" t="s">
        <v>550</v>
      </c>
      <c r="AW12" s="27" t="s">
        <v>619</v>
      </c>
      <c r="BR12"/>
    </row>
    <row r="13" spans="1:70" s="1" customFormat="1">
      <c r="A13" s="33" t="s">
        <v>504</v>
      </c>
      <c r="B13" s="34">
        <v>0</v>
      </c>
      <c r="E13" s="1" t="s">
        <v>139</v>
      </c>
      <c r="H13"/>
      <c r="I13" s="2" t="s">
        <v>98</v>
      </c>
      <c r="J13" s="3" t="s">
        <v>101</v>
      </c>
      <c r="K13" s="1" t="s">
        <v>620</v>
      </c>
      <c r="N13" s="31" t="s">
        <v>621</v>
      </c>
      <c r="O13" s="1" t="s">
        <v>622</v>
      </c>
      <c r="P13" s="1">
        <v>5</v>
      </c>
      <c r="V13" s="25" t="s">
        <v>123</v>
      </c>
      <c r="W13" s="26">
        <v>1</v>
      </c>
      <c r="Y13" s="25" t="s">
        <v>623</v>
      </c>
      <c r="Z13" s="26">
        <v>0</v>
      </c>
      <c r="AB13" s="35" t="s">
        <v>624</v>
      </c>
      <c r="AC13" s="26">
        <v>0</v>
      </c>
      <c r="AF13" s="25" t="s">
        <v>625</v>
      </c>
      <c r="AG13" s="26">
        <v>1</v>
      </c>
      <c r="AI13" s="35" t="s">
        <v>624</v>
      </c>
      <c r="AJ13" s="26">
        <v>0</v>
      </c>
      <c r="AL13" s="25" t="s">
        <v>626</v>
      </c>
      <c r="AM13" s="26">
        <v>0</v>
      </c>
      <c r="AN13" s="1" t="s">
        <v>627</v>
      </c>
      <c r="AP13" s="1" t="s">
        <v>628</v>
      </c>
      <c r="BR13"/>
    </row>
    <row r="14" spans="1:70" s="1" customFormat="1">
      <c r="A14" s="36" t="s">
        <v>629</v>
      </c>
      <c r="B14" s="37">
        <v>1</v>
      </c>
      <c r="E14" s="1" t="s">
        <v>630</v>
      </c>
      <c r="J14" s="21" t="s">
        <v>125</v>
      </c>
      <c r="K14" s="1" t="s">
        <v>105</v>
      </c>
      <c r="V14" s="25" t="s">
        <v>120</v>
      </c>
      <c r="W14" s="26">
        <v>2</v>
      </c>
      <c r="Y14" s="25" t="s">
        <v>123</v>
      </c>
      <c r="Z14" s="26">
        <v>1</v>
      </c>
      <c r="AB14" s="35" t="s">
        <v>631</v>
      </c>
      <c r="AC14" s="26">
        <v>1</v>
      </c>
      <c r="AF14" s="25" t="s">
        <v>632</v>
      </c>
      <c r="AG14" s="26">
        <v>2</v>
      </c>
      <c r="AI14" s="35" t="s">
        <v>633</v>
      </c>
      <c r="AJ14" s="26">
        <v>1</v>
      </c>
      <c r="AL14" s="25" t="s">
        <v>634</v>
      </c>
      <c r="AM14" s="26">
        <v>1</v>
      </c>
      <c r="BR14"/>
    </row>
    <row r="15" spans="1:70" s="1" customFormat="1">
      <c r="A15" s="36" t="s">
        <v>99</v>
      </c>
      <c r="B15" s="37">
        <v>2</v>
      </c>
      <c r="E15" s="1" t="s">
        <v>635</v>
      </c>
      <c r="J15" s="21" t="s">
        <v>636</v>
      </c>
      <c r="K15" s="2" t="s">
        <v>136</v>
      </c>
      <c r="N15" s="38" t="s">
        <v>637</v>
      </c>
      <c r="O15" s="39"/>
      <c r="P15" s="24"/>
      <c r="Q15" s="40"/>
      <c r="R15" s="40"/>
      <c r="S15" s="40"/>
      <c r="V15" s="25" t="s">
        <v>117</v>
      </c>
      <c r="W15" s="26">
        <v>3</v>
      </c>
      <c r="Y15" s="25" t="s">
        <v>120</v>
      </c>
      <c r="Z15" s="26">
        <v>2</v>
      </c>
      <c r="AB15" s="35" t="s">
        <v>638</v>
      </c>
      <c r="AC15" s="26">
        <v>2</v>
      </c>
      <c r="AF15" s="29" t="s">
        <v>639</v>
      </c>
      <c r="AG15" s="30">
        <v>3</v>
      </c>
      <c r="AI15" s="35" t="s">
        <v>640</v>
      </c>
      <c r="AJ15" s="26">
        <v>2</v>
      </c>
      <c r="AL15" s="25" t="s">
        <v>641</v>
      </c>
      <c r="AM15" s="26">
        <v>2</v>
      </c>
      <c r="BR15"/>
    </row>
    <row r="16" spans="1:70" s="1" customFormat="1">
      <c r="A16" s="36" t="s">
        <v>89</v>
      </c>
      <c r="B16" s="37">
        <v>3</v>
      </c>
      <c r="E16" s="1" t="s">
        <v>642</v>
      </c>
      <c r="J16" s="1" t="s">
        <v>643</v>
      </c>
      <c r="K16" s="2" t="s">
        <v>644</v>
      </c>
      <c r="N16" s="41">
        <v>0</v>
      </c>
      <c r="O16" s="40" t="s">
        <v>578</v>
      </c>
      <c r="P16" s="26">
        <v>0</v>
      </c>
      <c r="Q16" s="40"/>
      <c r="R16" s="40"/>
      <c r="S16" s="40"/>
      <c r="V16" s="29" t="s">
        <v>86</v>
      </c>
      <c r="W16" s="30">
        <v>0</v>
      </c>
      <c r="Y16" s="29" t="s">
        <v>117</v>
      </c>
      <c r="Z16" s="30">
        <v>3</v>
      </c>
      <c r="AB16" s="35" t="s">
        <v>645</v>
      </c>
      <c r="AC16" s="26">
        <v>3</v>
      </c>
      <c r="AF16" s="40"/>
      <c r="AG16" s="40"/>
      <c r="AI16" s="35" t="s">
        <v>646</v>
      </c>
      <c r="AJ16" s="26">
        <v>3</v>
      </c>
      <c r="AL16" s="29" t="s">
        <v>647</v>
      </c>
      <c r="AM16" s="30">
        <v>3</v>
      </c>
      <c r="BR16"/>
    </row>
    <row r="17" spans="1:70" s="1" customFormat="1">
      <c r="A17" s="36" t="s">
        <v>112</v>
      </c>
      <c r="B17" s="37">
        <v>4</v>
      </c>
      <c r="J17" s="3" t="s">
        <v>111</v>
      </c>
      <c r="K17" s="2" t="s">
        <v>648</v>
      </c>
      <c r="N17" s="41">
        <v>3</v>
      </c>
      <c r="O17" s="40" t="s">
        <v>590</v>
      </c>
      <c r="P17" s="26">
        <v>1</v>
      </c>
      <c r="Q17" s="40"/>
      <c r="R17" s="40"/>
      <c r="S17" s="40"/>
      <c r="AB17" s="35" t="s">
        <v>649</v>
      </c>
      <c r="AC17" s="26">
        <v>4</v>
      </c>
      <c r="AI17" s="35" t="s">
        <v>650</v>
      </c>
      <c r="AJ17" s="26">
        <v>4</v>
      </c>
      <c r="BR17"/>
    </row>
    <row r="18" spans="1:70" s="1" customFormat="1">
      <c r="A18" s="36" t="s">
        <v>102</v>
      </c>
      <c r="B18" s="37">
        <v>5</v>
      </c>
      <c r="J18" s="3" t="s">
        <v>651</v>
      </c>
      <c r="K18" s="1" t="s">
        <v>853</v>
      </c>
      <c r="N18" s="41">
        <v>11</v>
      </c>
      <c r="O18" s="40" t="s">
        <v>120</v>
      </c>
      <c r="P18" s="26">
        <v>2</v>
      </c>
      <c r="Q18" s="40"/>
      <c r="R18" s="40"/>
      <c r="S18" s="40"/>
      <c r="AB18" s="42" t="s">
        <v>652</v>
      </c>
      <c r="AC18" s="30">
        <v>5</v>
      </c>
      <c r="AI18" s="42" t="s">
        <v>653</v>
      </c>
      <c r="AJ18" s="30">
        <v>5</v>
      </c>
      <c r="BR18"/>
    </row>
    <row r="19" spans="1:70" s="1" customFormat="1">
      <c r="A19" s="43" t="s">
        <v>620</v>
      </c>
      <c r="B19" s="44">
        <v>6</v>
      </c>
      <c r="J19" s="1" t="s">
        <v>654</v>
      </c>
      <c r="K19" s="1" t="s">
        <v>114</v>
      </c>
      <c r="N19" s="41">
        <v>31</v>
      </c>
      <c r="O19" s="40" t="s">
        <v>605</v>
      </c>
      <c r="P19" s="26">
        <v>3</v>
      </c>
      <c r="Q19" s="40"/>
      <c r="R19" s="40"/>
      <c r="S19" s="40"/>
      <c r="BR19"/>
    </row>
    <row r="20" spans="1:70" s="1" customFormat="1">
      <c r="J20" s="21" t="s">
        <v>656</v>
      </c>
      <c r="K20" s="1" t="s">
        <v>655</v>
      </c>
      <c r="N20" s="41">
        <v>61</v>
      </c>
      <c r="O20" s="40" t="s">
        <v>611</v>
      </c>
      <c r="P20" s="26">
        <v>4</v>
      </c>
      <c r="Q20" s="40"/>
      <c r="R20" s="40"/>
      <c r="S20" s="40"/>
      <c r="BR20"/>
    </row>
    <row r="21" spans="1:70" s="1" customFormat="1">
      <c r="J21" s="1" t="s">
        <v>848</v>
      </c>
      <c r="K21" s="32" t="s">
        <v>854</v>
      </c>
      <c r="N21" s="45">
        <v>91</v>
      </c>
      <c r="O21" s="46" t="s">
        <v>622</v>
      </c>
      <c r="P21" s="30">
        <v>5</v>
      </c>
      <c r="Q21" s="40"/>
      <c r="R21" s="40"/>
      <c r="S21" s="40"/>
      <c r="BR21"/>
    </row>
    <row r="22" spans="1:70" s="1" customFormat="1">
      <c r="J22" s="21" t="s">
        <v>537</v>
      </c>
      <c r="BR22"/>
    </row>
    <row r="23" spans="1:70" s="1" customFormat="1">
      <c r="J23" s="3" t="s">
        <v>132</v>
      </c>
      <c r="BR23"/>
    </row>
    <row r="24" spans="1:70" s="1" customFormat="1">
      <c r="J24" s="21" t="s">
        <v>556</v>
      </c>
      <c r="BR24"/>
    </row>
    <row r="25" spans="1:70" s="1" customFormat="1">
      <c r="J25" s="1" t="s">
        <v>128</v>
      </c>
      <c r="BR25"/>
    </row>
    <row r="26" spans="1:70" s="1" customFormat="1">
      <c r="J26" s="21" t="s">
        <v>119</v>
      </c>
      <c r="BR26"/>
    </row>
    <row r="27" spans="1:70" s="1" customFormat="1">
      <c r="BR27"/>
    </row>
    <row r="28" spans="1:70" s="1" customFormat="1">
      <c r="BR28"/>
    </row>
    <row r="29" spans="1:70" s="1" customFormat="1" ht="39">
      <c r="I29" s="47" t="s">
        <v>657</v>
      </c>
      <c r="J29" s="47" t="s">
        <v>658</v>
      </c>
      <c r="K29" s="48" t="s">
        <v>481</v>
      </c>
      <c r="L29" s="49" t="s">
        <v>659</v>
      </c>
      <c r="BR29"/>
    </row>
    <row r="30" spans="1:70" s="1" customFormat="1">
      <c r="I30" s="1" t="s">
        <v>95</v>
      </c>
      <c r="J30" s="1" t="s">
        <v>509</v>
      </c>
      <c r="K30" s="50" t="s">
        <v>505</v>
      </c>
      <c r="L30" s="51" t="s">
        <v>660</v>
      </c>
      <c r="N30" s="50" t="s">
        <v>505</v>
      </c>
      <c r="O30" s="51" t="s">
        <v>660</v>
      </c>
      <c r="BR30"/>
    </row>
    <row r="31" spans="1:70" s="1" customFormat="1">
      <c r="I31" s="1" t="s">
        <v>108</v>
      </c>
      <c r="J31" s="1" t="s">
        <v>96</v>
      </c>
      <c r="K31" s="52" t="s">
        <v>138</v>
      </c>
      <c r="L31" s="53" t="s">
        <v>661</v>
      </c>
      <c r="N31" s="52" t="s">
        <v>138</v>
      </c>
      <c r="O31" s="53" t="s">
        <v>661</v>
      </c>
      <c r="BR31"/>
    </row>
    <row r="32" spans="1:70" s="1" customFormat="1">
      <c r="I32" s="1" t="s">
        <v>662</v>
      </c>
      <c r="J32" s="1" t="s">
        <v>109</v>
      </c>
      <c r="K32" s="52" t="s">
        <v>113</v>
      </c>
      <c r="L32" s="53" t="s">
        <v>663</v>
      </c>
      <c r="N32" s="52" t="s">
        <v>113</v>
      </c>
      <c r="O32" s="53" t="s">
        <v>663</v>
      </c>
      <c r="BR32"/>
    </row>
    <row r="33" spans="9:70" s="1" customFormat="1">
      <c r="I33"/>
      <c r="J33" s="1" t="s">
        <v>130</v>
      </c>
      <c r="K33" s="52" t="s">
        <v>664</v>
      </c>
      <c r="L33" s="53" t="s">
        <v>665</v>
      </c>
      <c r="N33" s="52" t="s">
        <v>664</v>
      </c>
      <c r="O33" s="53" t="s">
        <v>665</v>
      </c>
      <c r="BR33"/>
    </row>
    <row r="34" spans="9:70" s="1" customFormat="1">
      <c r="K34" s="52" t="s">
        <v>136</v>
      </c>
      <c r="L34" s="53" t="s">
        <v>666</v>
      </c>
      <c r="N34" s="52" t="s">
        <v>136</v>
      </c>
      <c r="O34" s="53" t="s">
        <v>666</v>
      </c>
      <c r="BR34"/>
    </row>
    <row r="35" spans="9:70" s="1" customFormat="1">
      <c r="K35" s="50" t="s">
        <v>127</v>
      </c>
      <c r="L35" s="51" t="s">
        <v>667</v>
      </c>
      <c r="N35" s="50" t="s">
        <v>127</v>
      </c>
      <c r="O35" s="51" t="s">
        <v>667</v>
      </c>
      <c r="BR35"/>
    </row>
    <row r="36" spans="9:70">
      <c r="K36" s="50" t="s">
        <v>668</v>
      </c>
      <c r="L36" s="51" t="s">
        <v>669</v>
      </c>
      <c r="N36" s="50" t="s">
        <v>668</v>
      </c>
      <c r="O36" s="51" t="s">
        <v>669</v>
      </c>
    </row>
    <row r="37" spans="9:70">
      <c r="K37" s="50" t="s">
        <v>670</v>
      </c>
      <c r="L37" s="51" t="s">
        <v>671</v>
      </c>
      <c r="N37" s="50" t="s">
        <v>670</v>
      </c>
      <c r="O37" s="51" t="s">
        <v>671</v>
      </c>
    </row>
    <row r="38" spans="9:70">
      <c r="K38" s="50" t="s">
        <v>672</v>
      </c>
      <c r="L38" s="51" t="s">
        <v>673</v>
      </c>
      <c r="N38" s="50" t="s">
        <v>672</v>
      </c>
      <c r="O38" s="51" t="s">
        <v>673</v>
      </c>
      <c r="BR38" s="1"/>
    </row>
    <row r="39" spans="9:70">
      <c r="K39" s="52" t="s">
        <v>105</v>
      </c>
      <c r="L39" s="53" t="s">
        <v>674</v>
      </c>
      <c r="N39" s="52" t="s">
        <v>105</v>
      </c>
      <c r="O39" s="53" t="s">
        <v>674</v>
      </c>
      <c r="BR39" s="1"/>
    </row>
    <row r="40" spans="9:70">
      <c r="K40" s="52" t="s">
        <v>644</v>
      </c>
      <c r="L40" s="53" t="s">
        <v>675</v>
      </c>
      <c r="N40" s="52" t="s">
        <v>644</v>
      </c>
      <c r="O40" s="53" t="s">
        <v>675</v>
      </c>
    </row>
    <row r="41" spans="9:70">
      <c r="K41" s="50" t="s">
        <v>676</v>
      </c>
      <c r="L41" s="51" t="s">
        <v>676</v>
      </c>
      <c r="N41" s="50" t="s">
        <v>676</v>
      </c>
      <c r="O41" s="51" t="s">
        <v>676</v>
      </c>
    </row>
    <row r="42" spans="9:70">
      <c r="K42" s="50" t="s">
        <v>677</v>
      </c>
      <c r="L42" s="51" t="s">
        <v>678</v>
      </c>
      <c r="N42" s="50" t="s">
        <v>677</v>
      </c>
      <c r="O42" s="51" t="s">
        <v>678</v>
      </c>
    </row>
    <row r="43" spans="9:70">
      <c r="K43" s="50" t="s">
        <v>133</v>
      </c>
      <c r="L43" s="51" t="s">
        <v>679</v>
      </c>
      <c r="N43" s="50" t="s">
        <v>133</v>
      </c>
      <c r="O43" s="51" t="s">
        <v>679</v>
      </c>
    </row>
    <row r="44" spans="9:70">
      <c r="K44" s="50" t="s">
        <v>680</v>
      </c>
      <c r="L44" s="51" t="s">
        <v>681</v>
      </c>
      <c r="N44" s="50" t="s">
        <v>680</v>
      </c>
      <c r="O44" s="51" t="s">
        <v>681</v>
      </c>
    </row>
    <row r="45" spans="9:70">
      <c r="K45" s="50" t="s">
        <v>598</v>
      </c>
      <c r="L45" s="51" t="s">
        <v>682</v>
      </c>
      <c r="N45" s="50" t="s">
        <v>598</v>
      </c>
      <c r="O45" s="51" t="s">
        <v>682</v>
      </c>
    </row>
    <row r="46" spans="9:70">
      <c r="K46" s="52" t="s">
        <v>131</v>
      </c>
      <c r="L46" s="53" t="s">
        <v>683</v>
      </c>
      <c r="N46" s="52" t="s">
        <v>131</v>
      </c>
      <c r="O46" s="53" t="s">
        <v>683</v>
      </c>
    </row>
    <row r="47" spans="9:70">
      <c r="K47" s="50" t="s">
        <v>684</v>
      </c>
      <c r="L47" s="51" t="s">
        <v>685</v>
      </c>
      <c r="N47" s="50" t="s">
        <v>684</v>
      </c>
      <c r="O47" s="51" t="s">
        <v>685</v>
      </c>
    </row>
    <row r="48" spans="9:70">
      <c r="K48" s="52" t="s">
        <v>114</v>
      </c>
      <c r="L48" s="53" t="s">
        <v>686</v>
      </c>
      <c r="N48" s="52" t="s">
        <v>114</v>
      </c>
      <c r="O48" s="53" t="s">
        <v>686</v>
      </c>
    </row>
    <row r="49" spans="1:15">
      <c r="K49" s="50" t="s">
        <v>563</v>
      </c>
      <c r="L49" s="51" t="s">
        <v>687</v>
      </c>
      <c r="N49" s="50" t="s">
        <v>563</v>
      </c>
      <c r="O49" s="51" t="s">
        <v>687</v>
      </c>
    </row>
    <row r="50" spans="1:15">
      <c r="K50" s="50" t="s">
        <v>688</v>
      </c>
      <c r="L50" s="51" t="s">
        <v>689</v>
      </c>
      <c r="N50" s="50" t="s">
        <v>688</v>
      </c>
      <c r="O50" s="51" t="s">
        <v>689</v>
      </c>
    </row>
    <row r="51" spans="1:15">
      <c r="K51" s="50" t="s">
        <v>648</v>
      </c>
      <c r="L51" s="51" t="s">
        <v>690</v>
      </c>
      <c r="N51" s="50" t="s">
        <v>648</v>
      </c>
      <c r="O51" s="51" t="s">
        <v>690</v>
      </c>
    </row>
    <row r="52" spans="1:15">
      <c r="K52" s="50" t="s">
        <v>609</v>
      </c>
      <c r="L52" s="51" t="s">
        <v>691</v>
      </c>
      <c r="N52" s="50" t="s">
        <v>609</v>
      </c>
      <c r="O52" s="51" t="s">
        <v>691</v>
      </c>
    </row>
    <row r="53" spans="1:15">
      <c r="A53" t="s">
        <v>474</v>
      </c>
      <c r="K53" s="52" t="s">
        <v>620</v>
      </c>
      <c r="L53" s="53" t="s">
        <v>692</v>
      </c>
      <c r="N53" s="52" t="s">
        <v>620</v>
      </c>
      <c r="O53" s="53" t="s">
        <v>692</v>
      </c>
    </row>
    <row r="54" spans="1:15" ht="16" thickBot="1">
      <c r="K54" s="54" t="s">
        <v>542</v>
      </c>
      <c r="L54" s="55" t="s">
        <v>693</v>
      </c>
      <c r="N54" s="54" t="s">
        <v>542</v>
      </c>
      <c r="O54" s="55" t="s">
        <v>693</v>
      </c>
    </row>
    <row r="55" spans="1:15">
      <c r="K55" s="50" t="s">
        <v>853</v>
      </c>
      <c r="L55" s="51"/>
    </row>
  </sheetData>
  <sheetProtection password="C32A" sheet="1" objects="1" scenarios="1"/>
  <phoneticPr fontId="30"/>
  <dataValidations count="1">
    <dataValidation type="list" allowBlank="1" showInputMessage="1" showErrorMessage="1" sqref="E4 E6:E16">
      <formula1>$E$4:$E$16</formula1>
      <formula2>0</formula2>
    </dataValidation>
  </dataValidations>
  <pageMargins left="0.7" right="0.7" top="0.75" bottom="0.75" header="0.51180555555555496" footer="0.51180555555555496"/>
  <pageSetup firstPageNumber="0" orientation="portrait" horizontalDpi="300" verticalDpi="300"/>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Template/>
  <TotalTime>4</TotalTime>
  <Application>Microsoft Macintosh Excel</Application>
  <DocSecurity>0</DocSecurity>
  <ScaleCrop>false</ScaleCrop>
  <HeadingPairs>
    <vt:vector size="2" baseType="variant">
      <vt:variant>
        <vt:lpstr>Worksheets</vt:lpstr>
      </vt:variant>
      <vt:variant>
        <vt:i4>5</vt:i4>
      </vt:variant>
    </vt:vector>
  </HeadingPairs>
  <TitlesOfParts>
    <vt:vector size="5" baseType="lpstr">
      <vt:lpstr>BKG w STRUCT</vt:lpstr>
      <vt:lpstr>definitions_list_mag</vt:lpstr>
      <vt:lpstr>definitions_list_lookup_ALT</vt:lpstr>
      <vt:lpstr>Depth_Lookup</vt:lpstr>
      <vt:lpstr>definitions_list_lookup</vt:lpstr>
    </vt:vector>
  </TitlesOfParts>
  <Company>Plymouth University</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Chikyu</dc:creator>
  <cp:lastModifiedBy>Jude Coggon</cp:lastModifiedBy>
  <cp:revision>2</cp:revision>
  <dcterms:created xsi:type="dcterms:W3CDTF">2017-06-27T13:20:34Z</dcterms:created>
  <dcterms:modified xsi:type="dcterms:W3CDTF">2019-04-03T10:21:08Z</dcterms:modified>
  <dc:language>fr-CA</dc:languag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12.0000</vt:lpwstr>
  </property>
  <property fmtid="{D5CDD505-2E9C-101B-9397-08002B2CF9AE}" pid="3" name="Company">
    <vt:lpwstr>Plymouth University</vt:lpwstr>
  </property>
  <property fmtid="{D5CDD505-2E9C-101B-9397-08002B2CF9AE}" pid="4" name="DocSecurity">
    <vt:i4>0</vt:i4>
  </property>
  <property fmtid="{D5CDD505-2E9C-101B-9397-08002B2CF9AE}" pid="5" name="HyperlinksChanged">
    <vt:bool>false</vt:bool>
  </property>
  <property fmtid="{D5CDD505-2E9C-101B-9397-08002B2CF9AE}" pid="6" name="LinksUpToDate">
    <vt:bool>false</vt:bool>
  </property>
  <property fmtid="{D5CDD505-2E9C-101B-9397-08002B2CF9AE}" pid="7" name="ScaleCrop">
    <vt:bool>false</vt:bool>
  </property>
  <property fmtid="{D5CDD505-2E9C-101B-9397-08002B2CF9AE}" pid="8" name="ShareDoc">
    <vt:bool>false</vt:bool>
  </property>
</Properties>
</file>